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C:\Users\SzymenderskM\Downloads\"/>
    </mc:Choice>
  </mc:AlternateContent>
  <xr:revisionPtr revIDLastSave="0" documentId="13_ncr:1_{8F4570E8-CFAF-4D98-8039-E5A23E10DEB7}" xr6:coauthVersionLast="47" xr6:coauthVersionMax="47" xr10:uidLastSave="{00000000-0000-0000-0000-000000000000}"/>
  <workbookProtection workbookAlgorithmName="SHA-512" workbookHashValue="YHeepsIWLnLyk3KXJDlyCHAyt1XR+woBkPUBK72LYKFdmbhjQJxENLDebxbLbGHyA0xG0qHKT7oJUvQGe+8J4A==" workbookSaltValue="RWTpmf2MM23uBojhVxl+bg==" workbookSpinCount="100000" lockStructure="1"/>
  <bookViews>
    <workbookView showSheetTabs="0" xWindow="-120" yWindow="-120" windowWidth="29040" windowHeight="15720" xr2:uid="{00000000-000D-0000-FFFF-FFFF00000000}"/>
  </bookViews>
  <sheets>
    <sheet name="About the calculator" sheetId="11" r:id="rId1"/>
    <sheet name="RAB - negative balance" sheetId="9" r:id="rId2"/>
    <sheet name="RAB - positive balance" sheetId="15" r:id="rId3"/>
    <sheet name="Calculations&gt;&gt;&gt;" sheetId="17" state="hidden" r:id="rId4"/>
    <sheet name="Calculations - negative balance" sheetId="7" state="hidden" r:id="rId5"/>
    <sheet name="Calculations - positive bal" sheetId="14" state="hidden" r:id="rId6"/>
    <sheet name="Aggregated Data&gt;&gt;&gt;" sheetId="6" state="hidden" r:id="rId7"/>
    <sheet name="All Prices combined" sheetId="4" state="hidden" r:id="rId8"/>
    <sheet name="Inputs&gt;&gt;&gt;" sheetId="5" state="hidden" r:id="rId9"/>
    <sheet name="Volumetric Rebate" sheetId="10" state="hidden" r:id="rId10"/>
    <sheet name="RAB Closing Balance " sheetId="16" state="hidden" r:id="rId11"/>
    <sheet name="Annuity Prices" sheetId="1" state="hidden" r:id="rId12"/>
    <sheet name="RAB Prices Short" sheetId="2" state="hidden" r:id="rId13"/>
    <sheet name="RAB Prices Long" sheetId="3" state="hidden" r:id="rId14"/>
    <sheet name="Tarrif group list" sheetId="8" state="hidden" r:id="rId15"/>
  </sheets>
  <definedNames>
    <definedName name="Downward_arrow" localSheetId="5">'Calculations - positive bal'!$AK$208</definedName>
    <definedName name="Downward_arrow">'Calculations - negative balance'!$AK$208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1" i="16" l="1"/>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80" i="16"/>
  <c r="G17" i="10" l="1"/>
  <c r="H17" i="10"/>
  <c r="I17" i="10"/>
  <c r="J17" i="10"/>
  <c r="K17" i="10"/>
  <c r="L17" i="10"/>
  <c r="M17" i="10"/>
  <c r="N17" i="10"/>
  <c r="D178" i="14" l="1"/>
  <c r="D177" i="14"/>
  <c r="B3" i="14" l="1"/>
  <c r="D4" i="8"/>
  <c r="D5" i="8" s="1"/>
  <c r="D6" i="8" s="1"/>
  <c r="D7" i="8" s="1"/>
  <c r="D8" i="8" s="1"/>
  <c r="D9" i="8" s="1"/>
  <c r="D10" i="8" s="1"/>
  <c r="D11" i="8" s="1"/>
  <c r="D12" i="8" s="1"/>
  <c r="D13" i="8" s="1"/>
  <c r="D14" i="8" s="1"/>
  <c r="D15" i="8" s="1"/>
  <c r="A5" i="8"/>
  <c r="A6" i="8"/>
  <c r="A7" i="8"/>
  <c r="A8" i="8" s="1"/>
  <c r="AR139" i="15"/>
  <c r="AR138" i="15"/>
  <c r="R230" i="14"/>
  <c r="AP215" i="14"/>
  <c r="AO169" i="14"/>
  <c r="AN169" i="14"/>
  <c r="AM169" i="14"/>
  <c r="AL169" i="14"/>
  <c r="AK169" i="14"/>
  <c r="AJ169" i="14"/>
  <c r="AI169" i="14"/>
  <c r="AG169" i="14"/>
  <c r="AF169" i="14"/>
  <c r="AC169" i="14"/>
  <c r="AB169" i="14"/>
  <c r="AA169" i="14"/>
  <c r="Z169" i="14"/>
  <c r="Y169" i="14"/>
  <c r="X169" i="14"/>
  <c r="W169" i="14"/>
  <c r="V169" i="14"/>
  <c r="U169" i="14"/>
  <c r="N154" i="14"/>
  <c r="M154" i="14"/>
  <c r="L154" i="14"/>
  <c r="K154" i="14"/>
  <c r="J154" i="14"/>
  <c r="I154" i="14"/>
  <c r="N152" i="14"/>
  <c r="O152" i="14" s="1"/>
  <c r="P152" i="14" s="1"/>
  <c r="Q152" i="14" s="1"/>
  <c r="R152" i="14" s="1"/>
  <c r="S152" i="14" s="1"/>
  <c r="T152" i="14" s="1"/>
  <c r="U152" i="14" s="1"/>
  <c r="V152" i="14" s="1"/>
  <c r="W152" i="14" s="1"/>
  <c r="X152" i="14" s="1"/>
  <c r="Y152" i="14" s="1"/>
  <c r="Z152" i="14" s="1"/>
  <c r="AA152" i="14" s="1"/>
  <c r="AB152" i="14" s="1"/>
  <c r="AC152" i="14" s="1"/>
  <c r="AD152" i="14" s="1"/>
  <c r="AE152" i="14" s="1"/>
  <c r="AF152" i="14" s="1"/>
  <c r="AG152" i="14" s="1"/>
  <c r="AI152" i="14" s="1"/>
  <c r="AJ152" i="14" s="1"/>
  <c r="AK152" i="14" s="1"/>
  <c r="AL152" i="14" s="1"/>
  <c r="AM152" i="14" s="1"/>
  <c r="AN152" i="14" s="1"/>
  <c r="M152" i="14"/>
  <c r="L152" i="14"/>
  <c r="N140" i="14"/>
  <c r="M140" i="14"/>
  <c r="L140" i="14"/>
  <c r="K140" i="14"/>
  <c r="J140" i="14"/>
  <c r="I140" i="14"/>
  <c r="AM132" i="14"/>
  <c r="AM135" i="14" s="1"/>
  <c r="N131" i="14"/>
  <c r="M131" i="14"/>
  <c r="L131" i="14"/>
  <c r="K131" i="14"/>
  <c r="J131" i="14"/>
  <c r="I131" i="14"/>
  <c r="N115" i="14"/>
  <c r="M115" i="14"/>
  <c r="L115" i="14"/>
  <c r="K115" i="14"/>
  <c r="J115" i="14"/>
  <c r="I115" i="14"/>
  <c r="AI100" i="14"/>
  <c r="AI104" i="14" s="1"/>
  <c r="R100" i="14"/>
  <c r="R104" i="14" s="1"/>
  <c r="P99" i="14"/>
  <c r="N99" i="14"/>
  <c r="M99" i="14"/>
  <c r="L99" i="14"/>
  <c r="K99" i="14"/>
  <c r="J99" i="14"/>
  <c r="I99" i="14"/>
  <c r="AJ83" i="14"/>
  <c r="Y83" i="14"/>
  <c r="AC83" i="14" s="1"/>
  <c r="AG83" i="14" s="1"/>
  <c r="AL83" i="14" s="1"/>
  <c r="U83" i="14"/>
  <c r="T83" i="14"/>
  <c r="X83" i="14" s="1"/>
  <c r="AB83" i="14" s="1"/>
  <c r="AF83" i="14" s="1"/>
  <c r="AK83" i="14" s="1"/>
  <c r="S83" i="14"/>
  <c r="W83" i="14" s="1"/>
  <c r="AA83" i="14" s="1"/>
  <c r="AE83" i="14" s="1"/>
  <c r="R83" i="14"/>
  <c r="V83" i="14" s="1"/>
  <c r="Z83" i="14" s="1"/>
  <c r="AD83" i="14" s="1"/>
  <c r="AI83" i="14" s="1"/>
  <c r="AM83" i="14" s="1"/>
  <c r="Q83" i="14"/>
  <c r="P83" i="14"/>
  <c r="O83" i="14"/>
  <c r="H73" i="14"/>
  <c r="G73" i="14"/>
  <c r="H72" i="14"/>
  <c r="G72" i="14"/>
  <c r="H70" i="14"/>
  <c r="G70" i="14"/>
  <c r="H69" i="14"/>
  <c r="G69" i="14"/>
  <c r="H67" i="14"/>
  <c r="G67" i="14"/>
  <c r="H66" i="14"/>
  <c r="G66" i="14"/>
  <c r="H64" i="14"/>
  <c r="G64" i="14"/>
  <c r="H63" i="14"/>
  <c r="G63" i="14"/>
  <c r="H61" i="14"/>
  <c r="G61" i="14"/>
  <c r="H60" i="14"/>
  <c r="G60" i="14"/>
  <c r="H58" i="14"/>
  <c r="G58" i="14"/>
  <c r="H57" i="14"/>
  <c r="G57" i="14"/>
  <c r="AM56" i="14"/>
  <c r="AL56" i="14"/>
  <c r="AL141" i="14" s="1"/>
  <c r="AL144" i="14" s="1"/>
  <c r="AK56" i="14"/>
  <c r="AK155" i="14" s="1"/>
  <c r="AK160" i="14" s="1"/>
  <c r="AJ56" i="14"/>
  <c r="AI56" i="14"/>
  <c r="AI141" i="14" s="1"/>
  <c r="AI144" i="14" s="1"/>
  <c r="AG56" i="14"/>
  <c r="AG141" i="14" s="1"/>
  <c r="AG144" i="14" s="1"/>
  <c r="AF56" i="14"/>
  <c r="AF155" i="14" s="1"/>
  <c r="AF160" i="14" s="1"/>
  <c r="AE56" i="14"/>
  <c r="AD56" i="14"/>
  <c r="AC56" i="14"/>
  <c r="AB56" i="14"/>
  <c r="AA56" i="14"/>
  <c r="Z56" i="14"/>
  <c r="Z132" i="14" s="1"/>
  <c r="Z135" i="14" s="1"/>
  <c r="Y56" i="14"/>
  <c r="X56" i="14"/>
  <c r="W56" i="14"/>
  <c r="V56" i="14"/>
  <c r="U56" i="14"/>
  <c r="U141" i="14" s="1"/>
  <c r="U144" i="14" s="1"/>
  <c r="T56" i="14"/>
  <c r="T155" i="14" s="1"/>
  <c r="T160" i="14" s="1"/>
  <c r="S56" i="14"/>
  <c r="R56" i="14"/>
  <c r="R141" i="14" s="1"/>
  <c r="R144" i="14" s="1"/>
  <c r="Q56" i="14"/>
  <c r="Q141" i="14" s="1"/>
  <c r="Q144" i="14" s="1"/>
  <c r="P56" i="14"/>
  <c r="P155" i="14" s="1"/>
  <c r="P160" i="14" s="1"/>
  <c r="O56" i="14"/>
  <c r="N56" i="14"/>
  <c r="M56" i="14"/>
  <c r="L56" i="14"/>
  <c r="K56" i="14"/>
  <c r="J56" i="14"/>
  <c r="I56" i="14"/>
  <c r="H56" i="14"/>
  <c r="G56" i="14"/>
  <c r="V55" i="14"/>
  <c r="S55" i="14"/>
  <c r="R55" i="14"/>
  <c r="R99" i="14" s="1"/>
  <c r="Q55" i="14"/>
  <c r="Q99" i="14" s="1"/>
  <c r="P55" i="14"/>
  <c r="P140" i="14" s="1"/>
  <c r="O55" i="14"/>
  <c r="O99" i="14" s="1"/>
  <c r="H51" i="14"/>
  <c r="G51" i="14"/>
  <c r="H50" i="14"/>
  <c r="G50" i="14"/>
  <c r="H49" i="14"/>
  <c r="G49" i="14"/>
  <c r="H48" i="14"/>
  <c r="G48" i="14"/>
  <c r="H46" i="14"/>
  <c r="G46" i="14"/>
  <c r="H45" i="14"/>
  <c r="G45" i="14"/>
  <c r="H44" i="14"/>
  <c r="G44" i="14"/>
  <c r="H43" i="14"/>
  <c r="G43" i="14"/>
  <c r="H41" i="14"/>
  <c r="G41" i="14"/>
  <c r="H40" i="14"/>
  <c r="G40" i="14"/>
  <c r="H39" i="14"/>
  <c r="G39" i="14"/>
  <c r="H38" i="14"/>
  <c r="G38" i="14"/>
  <c r="AM37" i="14"/>
  <c r="AL37" i="14"/>
  <c r="AK37" i="14"/>
  <c r="AJ37" i="14"/>
  <c r="AI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AB4" i="14"/>
  <c r="AF4" i="14" s="1"/>
  <c r="AK4" i="14" s="1"/>
  <c r="Y4" i="14"/>
  <c r="AC4" i="14" s="1"/>
  <c r="AG4" i="14" s="1"/>
  <c r="AL4" i="14" s="1"/>
  <c r="S4" i="14"/>
  <c r="W4" i="14" s="1"/>
  <c r="AA4" i="14" s="1"/>
  <c r="AE4" i="14" s="1"/>
  <c r="AJ4" i="14" s="1"/>
  <c r="R4" i="14"/>
  <c r="V4" i="14" s="1"/>
  <c r="Z4" i="14" s="1"/>
  <c r="AD4" i="14" s="1"/>
  <c r="AI4" i="14" s="1"/>
  <c r="AM4" i="14" s="1"/>
  <c r="Q4" i="14"/>
  <c r="U4" i="14" s="1"/>
  <c r="P4" i="14"/>
  <c r="T4" i="14" s="1"/>
  <c r="X4" i="14" s="1"/>
  <c r="O4" i="14"/>
  <c r="C3" i="14" l="1"/>
  <c r="D3" i="16" s="1"/>
  <c r="D3" i="14"/>
  <c r="A9" i="8"/>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H242" i="14"/>
  <c r="H252" i="14"/>
  <c r="I153" i="14"/>
  <c r="I139" i="14"/>
  <c r="I114" i="14"/>
  <c r="I98" i="14"/>
  <c r="I130" i="14"/>
  <c r="X155" i="14"/>
  <c r="X160" i="14" s="1"/>
  <c r="X141" i="14"/>
  <c r="X144" i="14" s="1"/>
  <c r="X132" i="14"/>
  <c r="X135" i="14" s="1"/>
  <c r="X116" i="14"/>
  <c r="X120" i="14" s="1"/>
  <c r="X100" i="14"/>
  <c r="X104" i="14" s="1"/>
  <c r="W155" i="14"/>
  <c r="W160" i="14" s="1"/>
  <c r="W141" i="14"/>
  <c r="W144" i="14" s="1"/>
  <c r="W132" i="14"/>
  <c r="W135" i="14" s="1"/>
  <c r="W116" i="14"/>
  <c r="W120" i="14" s="1"/>
  <c r="W100" i="14"/>
  <c r="W104" i="14" s="1"/>
  <c r="I155" i="14"/>
  <c r="I160" i="14" s="1"/>
  <c r="I141" i="14"/>
  <c r="I144" i="14" s="1"/>
  <c r="I132" i="14"/>
  <c r="I135" i="14" s="1"/>
  <c r="I116" i="14"/>
  <c r="I120" i="14" s="1"/>
  <c r="I100" i="14"/>
  <c r="I104" i="14" s="1"/>
  <c r="Y155" i="14"/>
  <c r="Y160" i="14" s="1"/>
  <c r="Y141" i="14"/>
  <c r="Y144" i="14" s="1"/>
  <c r="Y132" i="14"/>
  <c r="Y135" i="14" s="1"/>
  <c r="Y116" i="14"/>
  <c r="Y120" i="14" s="1"/>
  <c r="Y100" i="14"/>
  <c r="Y104" i="14" s="1"/>
  <c r="K155" i="14"/>
  <c r="K160" i="14" s="1"/>
  <c r="K141" i="14"/>
  <c r="K144" i="14" s="1"/>
  <c r="K132" i="14"/>
  <c r="K135" i="14" s="1"/>
  <c r="K116" i="14"/>
  <c r="K120" i="14" s="1"/>
  <c r="K100" i="14"/>
  <c r="K104" i="14" s="1"/>
  <c r="AA155" i="14"/>
  <c r="AA160" i="14" s="1"/>
  <c r="AA141" i="14"/>
  <c r="AA144" i="14" s="1"/>
  <c r="AA132" i="14"/>
  <c r="AA135" i="14" s="1"/>
  <c r="AA116" i="14"/>
  <c r="AA120" i="14" s="1"/>
  <c r="AA100" i="14"/>
  <c r="AA104" i="14" s="1"/>
  <c r="L155" i="14"/>
  <c r="L160" i="14" s="1"/>
  <c r="L141" i="14"/>
  <c r="L144" i="14" s="1"/>
  <c r="L132" i="14"/>
  <c r="L135" i="14" s="1"/>
  <c r="L116" i="14"/>
  <c r="L120" i="14" s="1"/>
  <c r="L100" i="14"/>
  <c r="L104" i="14" s="1"/>
  <c r="AB155" i="14"/>
  <c r="AB160" i="14" s="1"/>
  <c r="AB141" i="14"/>
  <c r="AB144" i="14" s="1"/>
  <c r="AB132" i="14"/>
  <c r="AB135" i="14" s="1"/>
  <c r="AB116" i="14"/>
  <c r="AB120" i="14" s="1"/>
  <c r="AB100" i="14"/>
  <c r="AB104" i="14" s="1"/>
  <c r="M155" i="14"/>
  <c r="M160" i="14" s="1"/>
  <c r="M141" i="14"/>
  <c r="M144" i="14" s="1"/>
  <c r="M132" i="14"/>
  <c r="M135" i="14" s="1"/>
  <c r="M116" i="14"/>
  <c r="M120" i="14" s="1"/>
  <c r="M100" i="14"/>
  <c r="M104" i="14" s="1"/>
  <c r="AC155" i="14"/>
  <c r="AC160" i="14" s="1"/>
  <c r="AC141" i="14"/>
  <c r="AC144" i="14" s="1"/>
  <c r="AC132" i="14"/>
  <c r="AC135" i="14" s="1"/>
  <c r="AC116" i="14"/>
  <c r="AC120" i="14" s="1"/>
  <c r="AC100" i="14"/>
  <c r="AC104" i="14" s="1"/>
  <c r="S115" i="14"/>
  <c r="S154" i="14"/>
  <c r="S131" i="14"/>
  <c r="S99" i="14"/>
  <c r="S140" i="14"/>
  <c r="W55" i="14"/>
  <c r="S132" i="14"/>
  <c r="S135" i="14" s="1"/>
  <c r="S116" i="14"/>
  <c r="S120" i="14" s="1"/>
  <c r="S155" i="14"/>
  <c r="S160" i="14" s="1"/>
  <c r="S141" i="14"/>
  <c r="S144" i="14" s="1"/>
  <c r="S100" i="14"/>
  <c r="S104" i="14" s="1"/>
  <c r="AJ132" i="14"/>
  <c r="AJ135" i="14" s="1"/>
  <c r="AJ116" i="14"/>
  <c r="AJ120" i="14" s="1"/>
  <c r="AJ155" i="14"/>
  <c r="AJ160" i="14" s="1"/>
  <c r="AJ141" i="14"/>
  <c r="AJ144" i="14" s="1"/>
  <c r="AJ100" i="14"/>
  <c r="AJ104" i="14" s="1"/>
  <c r="V154" i="14"/>
  <c r="V140" i="14"/>
  <c r="V131" i="14"/>
  <c r="V155" i="14"/>
  <c r="V160" i="14" s="1"/>
  <c r="V141" i="14"/>
  <c r="V144" i="14" s="1"/>
  <c r="V116" i="14"/>
  <c r="V120" i="14" s="1"/>
  <c r="AM155" i="14"/>
  <c r="AM160" i="14" s="1"/>
  <c r="AM141" i="14"/>
  <c r="AM144" i="14" s="1"/>
  <c r="AM116" i="14"/>
  <c r="AM120" i="14" s="1"/>
  <c r="Q100" i="14"/>
  <c r="Q104" i="14" s="1"/>
  <c r="AG100" i="14"/>
  <c r="AG104" i="14" s="1"/>
  <c r="T100" i="14"/>
  <c r="T104" i="14" s="1"/>
  <c r="AK100" i="14"/>
  <c r="AK104" i="14" s="1"/>
  <c r="Z55" i="14"/>
  <c r="J155" i="14"/>
  <c r="J160" i="14" s="1"/>
  <c r="J141" i="14"/>
  <c r="J144" i="14" s="1"/>
  <c r="J116" i="14"/>
  <c r="J120" i="14" s="1"/>
  <c r="Z155" i="14"/>
  <c r="Z160" i="14" s="1"/>
  <c r="Z141" i="14"/>
  <c r="Z144" i="14" s="1"/>
  <c r="Z116" i="14"/>
  <c r="Z120" i="14" s="1"/>
  <c r="U100" i="14"/>
  <c r="U104" i="14" s="1"/>
  <c r="AL100" i="14"/>
  <c r="AL104" i="14" s="1"/>
  <c r="Q155" i="14"/>
  <c r="Q160" i="14" s="1"/>
  <c r="V100" i="14"/>
  <c r="V104" i="14" s="1"/>
  <c r="AM100" i="14"/>
  <c r="AM104" i="14" s="1"/>
  <c r="V115" i="14"/>
  <c r="V99" i="14"/>
  <c r="AG155" i="14"/>
  <c r="AG160" i="14" s="1"/>
  <c r="N155" i="14"/>
  <c r="N160" i="14" s="1"/>
  <c r="N141" i="14"/>
  <c r="N144" i="14" s="1"/>
  <c r="N132" i="14"/>
  <c r="N135" i="14" s="1"/>
  <c r="N116" i="14"/>
  <c r="N120" i="14" s="1"/>
  <c r="AD155" i="14"/>
  <c r="AD160" i="14" s="1"/>
  <c r="AD141" i="14"/>
  <c r="AD144" i="14" s="1"/>
  <c r="AD132" i="14"/>
  <c r="AD135" i="14" s="1"/>
  <c r="AD116" i="14"/>
  <c r="AD120" i="14" s="1"/>
  <c r="O131" i="14"/>
  <c r="O115" i="14"/>
  <c r="O141" i="14"/>
  <c r="O144" i="14" s="1"/>
  <c r="O132" i="14"/>
  <c r="O135" i="14" s="1"/>
  <c r="O116" i="14"/>
  <c r="O120" i="14" s="1"/>
  <c r="O155" i="14"/>
  <c r="O160" i="14" s="1"/>
  <c r="AE141" i="14"/>
  <c r="AE144" i="14" s="1"/>
  <c r="AE132" i="14"/>
  <c r="AE135" i="14" s="1"/>
  <c r="AE116" i="14"/>
  <c r="AE120" i="14" s="1"/>
  <c r="AE155" i="14"/>
  <c r="AE160" i="14" s="1"/>
  <c r="J100" i="14"/>
  <c r="J104" i="14" s="1"/>
  <c r="Z100" i="14"/>
  <c r="Z104" i="14" s="1"/>
  <c r="P131" i="14"/>
  <c r="P115" i="14"/>
  <c r="P154" i="14"/>
  <c r="P132" i="14"/>
  <c r="P135" i="14" s="1"/>
  <c r="P116" i="14"/>
  <c r="P120" i="14" s="1"/>
  <c r="P141" i="14"/>
  <c r="P144" i="14" s="1"/>
  <c r="AF132" i="14"/>
  <c r="AF135" i="14" s="1"/>
  <c r="AF116" i="14"/>
  <c r="AF120" i="14" s="1"/>
  <c r="AF141" i="14"/>
  <c r="AF144" i="14" s="1"/>
  <c r="Q131" i="14"/>
  <c r="Q115" i="14"/>
  <c r="Q154" i="14"/>
  <c r="Q140" i="14"/>
  <c r="Q132" i="14"/>
  <c r="Q135" i="14" s="1"/>
  <c r="Q116" i="14"/>
  <c r="Q120" i="14" s="1"/>
  <c r="AG132" i="14"/>
  <c r="AG135" i="14" s="1"/>
  <c r="AG116" i="14"/>
  <c r="AG120" i="14" s="1"/>
  <c r="R131" i="14"/>
  <c r="R115" i="14"/>
  <c r="R140" i="14"/>
  <c r="R132" i="14"/>
  <c r="R135" i="14" s="1"/>
  <c r="R116" i="14"/>
  <c r="R120" i="14" s="1"/>
  <c r="R155" i="14"/>
  <c r="R160" i="14" s="1"/>
  <c r="AI132" i="14"/>
  <c r="AI135" i="14" s="1"/>
  <c r="AI116" i="14"/>
  <c r="AI120" i="14" s="1"/>
  <c r="AI155" i="14"/>
  <c r="AI160" i="14" s="1"/>
  <c r="N100" i="14"/>
  <c r="N104" i="14" s="1"/>
  <c r="AD100" i="14"/>
  <c r="AD104" i="14" s="1"/>
  <c r="J132" i="14"/>
  <c r="J135" i="14" s="1"/>
  <c r="T55" i="14"/>
  <c r="T132" i="14"/>
  <c r="T135" i="14" s="1"/>
  <c r="T116" i="14"/>
  <c r="T120" i="14" s="1"/>
  <c r="T141" i="14"/>
  <c r="T144" i="14" s="1"/>
  <c r="AK132" i="14"/>
  <c r="AK135" i="14" s="1"/>
  <c r="AK116" i="14"/>
  <c r="AK120" i="14" s="1"/>
  <c r="AK141" i="14"/>
  <c r="AK144" i="14" s="1"/>
  <c r="O100" i="14"/>
  <c r="O104" i="14" s="1"/>
  <c r="AE100" i="14"/>
  <c r="AE104" i="14" s="1"/>
  <c r="V132" i="14"/>
  <c r="V135" i="14" s="1"/>
  <c r="O154" i="14"/>
  <c r="U55" i="14"/>
  <c r="U116" i="14"/>
  <c r="U120" i="14" s="1"/>
  <c r="U155" i="14"/>
  <c r="U160" i="14" s="1"/>
  <c r="U132" i="14"/>
  <c r="U135" i="14" s="1"/>
  <c r="AL116" i="14"/>
  <c r="AL120" i="14" s="1"/>
  <c r="AL155" i="14"/>
  <c r="AL160" i="14" s="1"/>
  <c r="AL132" i="14"/>
  <c r="AL135" i="14" s="1"/>
  <c r="P100" i="14"/>
  <c r="P104" i="14" s="1"/>
  <c r="AF100" i="14"/>
  <c r="AF104" i="14" s="1"/>
  <c r="O140" i="14"/>
  <c r="R154" i="14"/>
  <c r="AP215" i="7"/>
  <c r="R230" i="7"/>
  <c r="AG169" i="7"/>
  <c r="AI169" i="7"/>
  <c r="AK169" i="7"/>
  <c r="AL169" i="7"/>
  <c r="AM169" i="7"/>
  <c r="AN169" i="7"/>
  <c r="AO169" i="7"/>
  <c r="AJ169" i="7"/>
  <c r="AF169" i="7"/>
  <c r="AR134" i="9"/>
  <c r="AR133" i="9"/>
  <c r="N140" i="7"/>
  <c r="M140" i="7"/>
  <c r="L140" i="7"/>
  <c r="K140" i="7"/>
  <c r="J140" i="7"/>
  <c r="I140" i="7"/>
  <c r="BU577" i="4"/>
  <c r="BT577" i="4"/>
  <c r="BS577" i="4"/>
  <c r="BR577" i="4"/>
  <c r="BQ577" i="4"/>
  <c r="BP577" i="4"/>
  <c r="BO577" i="4"/>
  <c r="BN577" i="4"/>
  <c r="BM577" i="4"/>
  <c r="BL577" i="4"/>
  <c r="BK577" i="4"/>
  <c r="BJ577" i="4"/>
  <c r="BI577" i="4"/>
  <c r="BH577" i="4"/>
  <c r="BG577" i="4"/>
  <c r="BF577" i="4"/>
  <c r="BE577" i="4"/>
  <c r="BD577" i="4"/>
  <c r="BC577" i="4"/>
  <c r="BB577"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BU576" i="4"/>
  <c r="BT576" i="4"/>
  <c r="BS576" i="4"/>
  <c r="BR576" i="4"/>
  <c r="BQ576" i="4"/>
  <c r="BP576" i="4"/>
  <c r="BO576" i="4"/>
  <c r="BN576" i="4"/>
  <c r="BM576" i="4"/>
  <c r="BL576" i="4"/>
  <c r="BK576" i="4"/>
  <c r="BJ576" i="4"/>
  <c r="BI576" i="4"/>
  <c r="BH576" i="4"/>
  <c r="BG576" i="4"/>
  <c r="BF576" i="4"/>
  <c r="BE576" i="4"/>
  <c r="BD576" i="4"/>
  <c r="BC576" i="4"/>
  <c r="BB576" i="4"/>
  <c r="BA576"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BU575" i="4"/>
  <c r="BT575" i="4"/>
  <c r="BS575" i="4"/>
  <c r="BR575" i="4"/>
  <c r="BQ575" i="4"/>
  <c r="BP575" i="4"/>
  <c r="BO575" i="4"/>
  <c r="BN575" i="4"/>
  <c r="BM575" i="4"/>
  <c r="BL575" i="4"/>
  <c r="BK575" i="4"/>
  <c r="BJ575" i="4"/>
  <c r="BI575" i="4"/>
  <c r="BH575" i="4"/>
  <c r="BG575" i="4"/>
  <c r="BF575" i="4"/>
  <c r="BE575" i="4"/>
  <c r="BD575" i="4"/>
  <c r="BC575" i="4"/>
  <c r="BB575" i="4"/>
  <c r="BA575" i="4"/>
  <c r="AZ575" i="4"/>
  <c r="AY575" i="4"/>
  <c r="AX575" i="4"/>
  <c r="AW575" i="4"/>
  <c r="AV575" i="4"/>
  <c r="AU575" i="4"/>
  <c r="AT575" i="4"/>
  <c r="AS575" i="4"/>
  <c r="AR575" i="4"/>
  <c r="AQ575" i="4"/>
  <c r="AP575" i="4"/>
  <c r="AO575" i="4"/>
  <c r="AN575" i="4"/>
  <c r="AM575" i="4"/>
  <c r="AL575" i="4"/>
  <c r="AK575" i="4"/>
  <c r="AJ575" i="4"/>
  <c r="AI575" i="4"/>
  <c r="AH575" i="4"/>
  <c r="AG575" i="4"/>
  <c r="AF575" i="4"/>
  <c r="AE575" i="4"/>
  <c r="AD575" i="4"/>
  <c r="AC575" i="4"/>
  <c r="AB575" i="4"/>
  <c r="AA575" i="4"/>
  <c r="Z575" i="4"/>
  <c r="Y575" i="4"/>
  <c r="X575" i="4"/>
  <c r="W575" i="4"/>
  <c r="V575" i="4"/>
  <c r="U575" i="4"/>
  <c r="T575" i="4"/>
  <c r="S575" i="4"/>
  <c r="R575" i="4"/>
  <c r="Q575" i="4"/>
  <c r="P575" i="4"/>
  <c r="O575" i="4"/>
  <c r="N575" i="4"/>
  <c r="M575" i="4"/>
  <c r="L575" i="4"/>
  <c r="K575" i="4"/>
  <c r="J575" i="4"/>
  <c r="I575" i="4"/>
  <c r="BU574" i="4"/>
  <c r="BT574" i="4"/>
  <c r="BS574" i="4"/>
  <c r="BR574" i="4"/>
  <c r="BQ574" i="4"/>
  <c r="BP574" i="4"/>
  <c r="BO574" i="4"/>
  <c r="BN574" i="4"/>
  <c r="BM574" i="4"/>
  <c r="BL574" i="4"/>
  <c r="BK574" i="4"/>
  <c r="BJ574" i="4"/>
  <c r="BI574" i="4"/>
  <c r="BH574" i="4"/>
  <c r="BG574" i="4"/>
  <c r="BF574" i="4"/>
  <c r="BE574" i="4"/>
  <c r="BD574" i="4"/>
  <c r="BC574" i="4"/>
  <c r="BB574" i="4"/>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BU573" i="4"/>
  <c r="BT573" i="4"/>
  <c r="BS573" i="4"/>
  <c r="BR573" i="4"/>
  <c r="BQ573" i="4"/>
  <c r="BP573" i="4"/>
  <c r="BO573" i="4"/>
  <c r="BN573" i="4"/>
  <c r="BM573" i="4"/>
  <c r="BL573" i="4"/>
  <c r="BK573" i="4"/>
  <c r="BJ573" i="4"/>
  <c r="BI573" i="4"/>
  <c r="BH573" i="4"/>
  <c r="BG573" i="4"/>
  <c r="BF573" i="4"/>
  <c r="BE573" i="4"/>
  <c r="BD573" i="4"/>
  <c r="BC573" i="4"/>
  <c r="BB573" i="4"/>
  <c r="BA573" i="4"/>
  <c r="AZ573" i="4"/>
  <c r="AY573" i="4"/>
  <c r="AX573" i="4"/>
  <c r="AW573" i="4"/>
  <c r="AV573" i="4"/>
  <c r="AU573" i="4"/>
  <c r="AT573" i="4"/>
  <c r="AS573" i="4"/>
  <c r="AR573" i="4"/>
  <c r="AQ573" i="4"/>
  <c r="AP573" i="4"/>
  <c r="AO573" i="4"/>
  <c r="AN573" i="4"/>
  <c r="AM573" i="4"/>
  <c r="AL573" i="4"/>
  <c r="AK573" i="4"/>
  <c r="AJ573" i="4"/>
  <c r="AI573" i="4"/>
  <c r="AH573" i="4"/>
  <c r="AG573" i="4"/>
  <c r="AF573" i="4"/>
  <c r="AE573" i="4"/>
  <c r="AD573" i="4"/>
  <c r="AC573" i="4"/>
  <c r="AB573" i="4"/>
  <c r="AA573" i="4"/>
  <c r="Z573" i="4"/>
  <c r="Y573" i="4"/>
  <c r="X573" i="4"/>
  <c r="W573" i="4"/>
  <c r="V573" i="4"/>
  <c r="U573" i="4"/>
  <c r="T573" i="4"/>
  <c r="S573" i="4"/>
  <c r="R573" i="4"/>
  <c r="Q573" i="4"/>
  <c r="P573" i="4"/>
  <c r="O573" i="4"/>
  <c r="N573" i="4"/>
  <c r="M573" i="4"/>
  <c r="L573" i="4"/>
  <c r="K573" i="4"/>
  <c r="J573" i="4"/>
  <c r="I573" i="4"/>
  <c r="BU572" i="4"/>
  <c r="BT572" i="4"/>
  <c r="BS572" i="4"/>
  <c r="BR572" i="4"/>
  <c r="BQ572" i="4"/>
  <c r="BP572" i="4"/>
  <c r="BO572" i="4"/>
  <c r="BN572" i="4"/>
  <c r="BM572" i="4"/>
  <c r="BL572" i="4"/>
  <c r="BK572" i="4"/>
  <c r="BJ572" i="4"/>
  <c r="BI572" i="4"/>
  <c r="BH572" i="4"/>
  <c r="BG572" i="4"/>
  <c r="BF572" i="4"/>
  <c r="BE572" i="4"/>
  <c r="BD572" i="4"/>
  <c r="BC572" i="4"/>
  <c r="BB572" i="4"/>
  <c r="BA572" i="4"/>
  <c r="AZ572" i="4"/>
  <c r="AY572" i="4"/>
  <c r="AX572" i="4"/>
  <c r="AW572" i="4"/>
  <c r="AV572" i="4"/>
  <c r="AU572" i="4"/>
  <c r="AT572" i="4"/>
  <c r="AS572" i="4"/>
  <c r="AR572" i="4"/>
  <c r="AQ572" i="4"/>
  <c r="AP572" i="4"/>
  <c r="AO572" i="4"/>
  <c r="AN572" i="4"/>
  <c r="AM572" i="4"/>
  <c r="AL572" i="4"/>
  <c r="AK572" i="4"/>
  <c r="AJ572" i="4"/>
  <c r="AI572" i="4"/>
  <c r="AH572" i="4"/>
  <c r="AG572" i="4"/>
  <c r="AF572" i="4"/>
  <c r="AE572" i="4"/>
  <c r="AD572" i="4"/>
  <c r="AC572" i="4"/>
  <c r="AB572" i="4"/>
  <c r="AA572" i="4"/>
  <c r="Z572" i="4"/>
  <c r="Y572" i="4"/>
  <c r="X572" i="4"/>
  <c r="W572" i="4"/>
  <c r="V572" i="4"/>
  <c r="U572" i="4"/>
  <c r="T572" i="4"/>
  <c r="S572" i="4"/>
  <c r="R572" i="4"/>
  <c r="Q572" i="4"/>
  <c r="P572" i="4"/>
  <c r="O572" i="4"/>
  <c r="N572" i="4"/>
  <c r="M572" i="4"/>
  <c r="L572" i="4"/>
  <c r="K572" i="4"/>
  <c r="J572" i="4"/>
  <c r="I572" i="4"/>
  <c r="BU571" i="4"/>
  <c r="BT571" i="4"/>
  <c r="BS571" i="4"/>
  <c r="BR571" i="4"/>
  <c r="BQ571" i="4"/>
  <c r="BP571" i="4"/>
  <c r="BO571" i="4"/>
  <c r="BN571" i="4"/>
  <c r="BM571" i="4"/>
  <c r="BL571" i="4"/>
  <c r="BK571" i="4"/>
  <c r="BJ571" i="4"/>
  <c r="BI571" i="4"/>
  <c r="BH571" i="4"/>
  <c r="BG571" i="4"/>
  <c r="BF571" i="4"/>
  <c r="BE571" i="4"/>
  <c r="BD571" i="4"/>
  <c r="BC571" i="4"/>
  <c r="BB571" i="4"/>
  <c r="BA571" i="4"/>
  <c r="AZ571" i="4"/>
  <c r="AY571" i="4"/>
  <c r="AX571" i="4"/>
  <c r="AW571" i="4"/>
  <c r="AV571" i="4"/>
  <c r="AU571" i="4"/>
  <c r="AT571" i="4"/>
  <c r="AS571" i="4"/>
  <c r="AR571" i="4"/>
  <c r="AQ571" i="4"/>
  <c r="AP571" i="4"/>
  <c r="AO571" i="4"/>
  <c r="AN571" i="4"/>
  <c r="AM571" i="4"/>
  <c r="AL571" i="4"/>
  <c r="AK571" i="4"/>
  <c r="AJ571" i="4"/>
  <c r="AI571" i="4"/>
  <c r="AH571" i="4"/>
  <c r="AG571" i="4"/>
  <c r="AF571" i="4"/>
  <c r="AE571" i="4"/>
  <c r="AD571" i="4"/>
  <c r="AC571" i="4"/>
  <c r="AB571" i="4"/>
  <c r="AA571" i="4"/>
  <c r="Z571" i="4"/>
  <c r="Y571" i="4"/>
  <c r="X571" i="4"/>
  <c r="W571" i="4"/>
  <c r="V571" i="4"/>
  <c r="U571" i="4"/>
  <c r="T571" i="4"/>
  <c r="S571" i="4"/>
  <c r="R571" i="4"/>
  <c r="Q571" i="4"/>
  <c r="P571" i="4"/>
  <c r="O571" i="4"/>
  <c r="N571" i="4"/>
  <c r="M571" i="4"/>
  <c r="L571" i="4"/>
  <c r="K571" i="4"/>
  <c r="J571" i="4"/>
  <c r="I571" i="4"/>
  <c r="BU570" i="4"/>
  <c r="BT570" i="4"/>
  <c r="BS570" i="4"/>
  <c r="BR570" i="4"/>
  <c r="BQ570" i="4"/>
  <c r="BP570" i="4"/>
  <c r="BO570" i="4"/>
  <c r="BN570" i="4"/>
  <c r="BM570" i="4"/>
  <c r="BL570" i="4"/>
  <c r="BK570" i="4"/>
  <c r="BJ570" i="4"/>
  <c r="BI570" i="4"/>
  <c r="BH570" i="4"/>
  <c r="BG570" i="4"/>
  <c r="BF570" i="4"/>
  <c r="BE570" i="4"/>
  <c r="BD570" i="4"/>
  <c r="BC570" i="4"/>
  <c r="BB570" i="4"/>
  <c r="BA570" i="4"/>
  <c r="AZ570" i="4"/>
  <c r="AY570" i="4"/>
  <c r="AX570" i="4"/>
  <c r="AW570" i="4"/>
  <c r="AV570" i="4"/>
  <c r="AU570" i="4"/>
  <c r="AT570" i="4"/>
  <c r="AS570" i="4"/>
  <c r="AR570" i="4"/>
  <c r="AQ570" i="4"/>
  <c r="AP570" i="4"/>
  <c r="AO570" i="4"/>
  <c r="AN570" i="4"/>
  <c r="AM570" i="4"/>
  <c r="AL570" i="4"/>
  <c r="AK570" i="4"/>
  <c r="AJ570" i="4"/>
  <c r="AI570" i="4"/>
  <c r="AH570" i="4"/>
  <c r="AG570" i="4"/>
  <c r="AF570" i="4"/>
  <c r="AE570" i="4"/>
  <c r="AD570" i="4"/>
  <c r="AC570" i="4"/>
  <c r="AB570" i="4"/>
  <c r="AA570" i="4"/>
  <c r="Z570" i="4"/>
  <c r="Y570" i="4"/>
  <c r="X570" i="4"/>
  <c r="W570" i="4"/>
  <c r="V570" i="4"/>
  <c r="U570" i="4"/>
  <c r="T570" i="4"/>
  <c r="S570" i="4"/>
  <c r="R570" i="4"/>
  <c r="Q570" i="4"/>
  <c r="P570" i="4"/>
  <c r="O570" i="4"/>
  <c r="N570" i="4"/>
  <c r="M570" i="4"/>
  <c r="L570" i="4"/>
  <c r="K570" i="4"/>
  <c r="J570" i="4"/>
  <c r="I570" i="4"/>
  <c r="BU569" i="4"/>
  <c r="BT569" i="4"/>
  <c r="BS569" i="4"/>
  <c r="BR569" i="4"/>
  <c r="BQ569" i="4"/>
  <c r="BP569" i="4"/>
  <c r="BO569" i="4"/>
  <c r="BN569" i="4"/>
  <c r="BM569" i="4"/>
  <c r="BL569" i="4"/>
  <c r="BK569" i="4"/>
  <c r="BJ569" i="4"/>
  <c r="BI569" i="4"/>
  <c r="BH569" i="4"/>
  <c r="BG569" i="4"/>
  <c r="BF569" i="4"/>
  <c r="BE569" i="4"/>
  <c r="BD569" i="4"/>
  <c r="BC569" i="4"/>
  <c r="BB569" i="4"/>
  <c r="BA569" i="4"/>
  <c r="AZ569" i="4"/>
  <c r="AY569" i="4"/>
  <c r="AX569" i="4"/>
  <c r="AW569" i="4"/>
  <c r="AV569" i="4"/>
  <c r="AU569" i="4"/>
  <c r="AT569" i="4"/>
  <c r="AS569" i="4"/>
  <c r="AR569" i="4"/>
  <c r="AQ569" i="4"/>
  <c r="AP569" i="4"/>
  <c r="AO569" i="4"/>
  <c r="AN569" i="4"/>
  <c r="AM569" i="4"/>
  <c r="AL569" i="4"/>
  <c r="AK569" i="4"/>
  <c r="AJ569" i="4"/>
  <c r="AI569" i="4"/>
  <c r="AH569" i="4"/>
  <c r="AG569" i="4"/>
  <c r="AF569" i="4"/>
  <c r="AE569" i="4"/>
  <c r="AD569" i="4"/>
  <c r="AC569" i="4"/>
  <c r="AB569" i="4"/>
  <c r="AA569" i="4"/>
  <c r="Z569" i="4"/>
  <c r="Y569" i="4"/>
  <c r="X569" i="4"/>
  <c r="W569" i="4"/>
  <c r="V569" i="4"/>
  <c r="U569" i="4"/>
  <c r="T569" i="4"/>
  <c r="S569" i="4"/>
  <c r="R569" i="4"/>
  <c r="Q569" i="4"/>
  <c r="P569" i="4"/>
  <c r="O569" i="4"/>
  <c r="N569" i="4"/>
  <c r="M569" i="4"/>
  <c r="L569" i="4"/>
  <c r="K569" i="4"/>
  <c r="J569" i="4"/>
  <c r="I569" i="4"/>
  <c r="BU568" i="4"/>
  <c r="BT568" i="4"/>
  <c r="BS568" i="4"/>
  <c r="BR568" i="4"/>
  <c r="BQ568" i="4"/>
  <c r="BP568" i="4"/>
  <c r="BO568" i="4"/>
  <c r="BN568" i="4"/>
  <c r="BM568" i="4"/>
  <c r="BL568" i="4"/>
  <c r="BK568" i="4"/>
  <c r="BJ568" i="4"/>
  <c r="BI568" i="4"/>
  <c r="BH568" i="4"/>
  <c r="BG568" i="4"/>
  <c r="BF568" i="4"/>
  <c r="BE568" i="4"/>
  <c r="BD568" i="4"/>
  <c r="BC568" i="4"/>
  <c r="BB568" i="4"/>
  <c r="BA568" i="4"/>
  <c r="AZ568" i="4"/>
  <c r="AY568" i="4"/>
  <c r="AX568" i="4"/>
  <c r="AW568" i="4"/>
  <c r="AV568" i="4"/>
  <c r="AU568" i="4"/>
  <c r="AT568" i="4"/>
  <c r="AS568" i="4"/>
  <c r="AR568" i="4"/>
  <c r="AQ568" i="4"/>
  <c r="AP568" i="4"/>
  <c r="AO568" i="4"/>
  <c r="AN568" i="4"/>
  <c r="AM568" i="4"/>
  <c r="AL568" i="4"/>
  <c r="AK568" i="4"/>
  <c r="AJ568" i="4"/>
  <c r="AI568" i="4"/>
  <c r="AH568" i="4"/>
  <c r="AG568" i="4"/>
  <c r="AF568" i="4"/>
  <c r="AE568" i="4"/>
  <c r="AD568" i="4"/>
  <c r="AC568" i="4"/>
  <c r="AB568" i="4"/>
  <c r="AA568" i="4"/>
  <c r="Z568" i="4"/>
  <c r="Y568" i="4"/>
  <c r="X568" i="4"/>
  <c r="W568" i="4"/>
  <c r="V568" i="4"/>
  <c r="U568" i="4"/>
  <c r="T568" i="4"/>
  <c r="S568" i="4"/>
  <c r="R568" i="4"/>
  <c r="Q568" i="4"/>
  <c r="P568" i="4"/>
  <c r="O568" i="4"/>
  <c r="N568" i="4"/>
  <c r="M568" i="4"/>
  <c r="L568" i="4"/>
  <c r="K568" i="4"/>
  <c r="J568" i="4"/>
  <c r="I568" i="4"/>
  <c r="BU567" i="4"/>
  <c r="BT567" i="4"/>
  <c r="BS567" i="4"/>
  <c r="BR567" i="4"/>
  <c r="BQ567" i="4"/>
  <c r="BP567" i="4"/>
  <c r="BO567" i="4"/>
  <c r="BN567" i="4"/>
  <c r="BM567" i="4"/>
  <c r="BL567" i="4"/>
  <c r="BK567" i="4"/>
  <c r="BJ567" i="4"/>
  <c r="BI567" i="4"/>
  <c r="BH567" i="4"/>
  <c r="BG567" i="4"/>
  <c r="BF567" i="4"/>
  <c r="BE567" i="4"/>
  <c r="BD567" i="4"/>
  <c r="BC567" i="4"/>
  <c r="BB567" i="4"/>
  <c r="BA567" i="4"/>
  <c r="AZ567" i="4"/>
  <c r="AY567" i="4"/>
  <c r="AX567" i="4"/>
  <c r="AW567" i="4"/>
  <c r="AV567" i="4"/>
  <c r="AU567" i="4"/>
  <c r="AT567" i="4"/>
  <c r="AS567" i="4"/>
  <c r="AR567" i="4"/>
  <c r="AQ567" i="4"/>
  <c r="AP567" i="4"/>
  <c r="AO567" i="4"/>
  <c r="AN567" i="4"/>
  <c r="AM567" i="4"/>
  <c r="AL567" i="4"/>
  <c r="AK567" i="4"/>
  <c r="AJ567" i="4"/>
  <c r="AI567" i="4"/>
  <c r="AH567" i="4"/>
  <c r="AG567" i="4"/>
  <c r="AF567" i="4"/>
  <c r="AE567" i="4"/>
  <c r="AD567" i="4"/>
  <c r="AC567" i="4"/>
  <c r="AB567" i="4"/>
  <c r="AA567" i="4"/>
  <c r="Z567" i="4"/>
  <c r="Y567" i="4"/>
  <c r="X567" i="4"/>
  <c r="W567" i="4"/>
  <c r="V567" i="4"/>
  <c r="U567" i="4"/>
  <c r="T567" i="4"/>
  <c r="S567" i="4"/>
  <c r="R567" i="4"/>
  <c r="Q567" i="4"/>
  <c r="P567" i="4"/>
  <c r="O567" i="4"/>
  <c r="N567" i="4"/>
  <c r="M567" i="4"/>
  <c r="L567" i="4"/>
  <c r="K567" i="4"/>
  <c r="J567" i="4"/>
  <c r="I567" i="4"/>
  <c r="BU566" i="4"/>
  <c r="BT566"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K566" i="4"/>
  <c r="J566" i="4"/>
  <c r="I566" i="4"/>
  <c r="BU565" i="4"/>
  <c r="BT565" i="4"/>
  <c r="BS565"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5" i="4"/>
  <c r="J565" i="4"/>
  <c r="I565" i="4"/>
  <c r="BU564" i="4"/>
  <c r="BT564" i="4"/>
  <c r="BS564" i="4"/>
  <c r="BR564" i="4"/>
  <c r="BQ564" i="4"/>
  <c r="BP564" i="4"/>
  <c r="BO564" i="4"/>
  <c r="BN564" i="4"/>
  <c r="BM564" i="4"/>
  <c r="BL564" i="4"/>
  <c r="BK564" i="4"/>
  <c r="BJ564" i="4"/>
  <c r="BI564" i="4"/>
  <c r="BH564" i="4"/>
  <c r="BG564" i="4"/>
  <c r="BF564" i="4"/>
  <c r="BE564" i="4"/>
  <c r="BD564" i="4"/>
  <c r="BC564" i="4"/>
  <c r="BB564" i="4"/>
  <c r="BA564" i="4"/>
  <c r="AZ564" i="4"/>
  <c r="AY564" i="4"/>
  <c r="AX564" i="4"/>
  <c r="AW564" i="4"/>
  <c r="AV564" i="4"/>
  <c r="AU564" i="4"/>
  <c r="AT564" i="4"/>
  <c r="AS564" i="4"/>
  <c r="AR564" i="4"/>
  <c r="AQ564" i="4"/>
  <c r="AP564" i="4"/>
  <c r="AO564" i="4"/>
  <c r="AN564" i="4"/>
  <c r="AM564" i="4"/>
  <c r="AL564" i="4"/>
  <c r="AK564" i="4"/>
  <c r="AJ564" i="4"/>
  <c r="AI564" i="4"/>
  <c r="AH564" i="4"/>
  <c r="AG564" i="4"/>
  <c r="AF564" i="4"/>
  <c r="AE564" i="4"/>
  <c r="AD564" i="4"/>
  <c r="AC564" i="4"/>
  <c r="AB564" i="4"/>
  <c r="AA564" i="4"/>
  <c r="Z564" i="4"/>
  <c r="Y564" i="4"/>
  <c r="X564" i="4"/>
  <c r="W564" i="4"/>
  <c r="V564" i="4"/>
  <c r="U564" i="4"/>
  <c r="T564" i="4"/>
  <c r="S564" i="4"/>
  <c r="R564" i="4"/>
  <c r="Q564" i="4"/>
  <c r="P564" i="4"/>
  <c r="O564" i="4"/>
  <c r="N564" i="4"/>
  <c r="M564" i="4"/>
  <c r="L564" i="4"/>
  <c r="K564" i="4"/>
  <c r="J564" i="4"/>
  <c r="I564" i="4"/>
  <c r="BU563" i="4"/>
  <c r="BT563" i="4"/>
  <c r="BS563" i="4"/>
  <c r="BR563" i="4"/>
  <c r="BQ563" i="4"/>
  <c r="BP563" i="4"/>
  <c r="BO563" i="4"/>
  <c r="BN563" i="4"/>
  <c r="BM563" i="4"/>
  <c r="BL563" i="4"/>
  <c r="BK563" i="4"/>
  <c r="BJ563" i="4"/>
  <c r="BI563" i="4"/>
  <c r="BH563" i="4"/>
  <c r="BG563" i="4"/>
  <c r="BF563" i="4"/>
  <c r="BE563" i="4"/>
  <c r="BD563" i="4"/>
  <c r="BC563" i="4"/>
  <c r="BB563" i="4"/>
  <c r="BA563" i="4"/>
  <c r="AZ563" i="4"/>
  <c r="AY563" i="4"/>
  <c r="AX563" i="4"/>
  <c r="AW563" i="4"/>
  <c r="AV563" i="4"/>
  <c r="AU563" i="4"/>
  <c r="AT563" i="4"/>
  <c r="AS563" i="4"/>
  <c r="AR563" i="4"/>
  <c r="AQ563" i="4"/>
  <c r="AP563" i="4"/>
  <c r="AO563" i="4"/>
  <c r="AN563" i="4"/>
  <c r="AM563" i="4"/>
  <c r="AL563" i="4"/>
  <c r="AK563" i="4"/>
  <c r="AJ563" i="4"/>
  <c r="AI563" i="4"/>
  <c r="AH563" i="4"/>
  <c r="AG563" i="4"/>
  <c r="AF563" i="4"/>
  <c r="AE563" i="4"/>
  <c r="AD563" i="4"/>
  <c r="AC563" i="4"/>
  <c r="AB563" i="4"/>
  <c r="AA563" i="4"/>
  <c r="Z563" i="4"/>
  <c r="Y563" i="4"/>
  <c r="X563" i="4"/>
  <c r="W563" i="4"/>
  <c r="V563" i="4"/>
  <c r="U563" i="4"/>
  <c r="T563" i="4"/>
  <c r="S563" i="4"/>
  <c r="R563" i="4"/>
  <c r="Q563" i="4"/>
  <c r="P563" i="4"/>
  <c r="O563" i="4"/>
  <c r="N563" i="4"/>
  <c r="M563" i="4"/>
  <c r="L563" i="4"/>
  <c r="K563" i="4"/>
  <c r="J563" i="4"/>
  <c r="I563" i="4"/>
  <c r="BU562" i="4"/>
  <c r="BT562" i="4"/>
  <c r="BS562" i="4"/>
  <c r="BR562" i="4"/>
  <c r="BQ562" i="4"/>
  <c r="BP562" i="4"/>
  <c r="BO562" i="4"/>
  <c r="BN562" i="4"/>
  <c r="BM562" i="4"/>
  <c r="BL562" i="4"/>
  <c r="BK562" i="4"/>
  <c r="BJ562" i="4"/>
  <c r="BI562" i="4"/>
  <c r="BH562" i="4"/>
  <c r="BG562" i="4"/>
  <c r="BF562" i="4"/>
  <c r="BE562" i="4"/>
  <c r="BD562" i="4"/>
  <c r="BC562" i="4"/>
  <c r="BB562" i="4"/>
  <c r="BA562" i="4"/>
  <c r="AZ562" i="4"/>
  <c r="AY562" i="4"/>
  <c r="AX562" i="4"/>
  <c r="AW562" i="4"/>
  <c r="AV562" i="4"/>
  <c r="AU562" i="4"/>
  <c r="AT562" i="4"/>
  <c r="AS562" i="4"/>
  <c r="AR562" i="4"/>
  <c r="AQ562" i="4"/>
  <c r="AP562" i="4"/>
  <c r="AO562" i="4"/>
  <c r="AN562" i="4"/>
  <c r="AM562" i="4"/>
  <c r="AL562" i="4"/>
  <c r="AK562" i="4"/>
  <c r="AJ562" i="4"/>
  <c r="AI562" i="4"/>
  <c r="AH562" i="4"/>
  <c r="AG562" i="4"/>
  <c r="AF562" i="4"/>
  <c r="AE562" i="4"/>
  <c r="AD562" i="4"/>
  <c r="AC562" i="4"/>
  <c r="AB562" i="4"/>
  <c r="AA562" i="4"/>
  <c r="Z562" i="4"/>
  <c r="Y562" i="4"/>
  <c r="X562" i="4"/>
  <c r="W562" i="4"/>
  <c r="V562" i="4"/>
  <c r="U562" i="4"/>
  <c r="T562" i="4"/>
  <c r="S562" i="4"/>
  <c r="R562" i="4"/>
  <c r="Q562" i="4"/>
  <c r="P562" i="4"/>
  <c r="O562" i="4"/>
  <c r="N562" i="4"/>
  <c r="M562" i="4"/>
  <c r="L562" i="4"/>
  <c r="K562" i="4"/>
  <c r="J562" i="4"/>
  <c r="I562" i="4"/>
  <c r="BU561" i="4"/>
  <c r="BT561" i="4"/>
  <c r="BS561" i="4"/>
  <c r="BR561" i="4"/>
  <c r="BQ561" i="4"/>
  <c r="BP561" i="4"/>
  <c r="BO561" i="4"/>
  <c r="BN561" i="4"/>
  <c r="BM561" i="4"/>
  <c r="BL561" i="4"/>
  <c r="BK561" i="4"/>
  <c r="BJ561" i="4"/>
  <c r="BI561" i="4"/>
  <c r="BH561" i="4"/>
  <c r="BG561" i="4"/>
  <c r="BF561" i="4"/>
  <c r="BE561" i="4"/>
  <c r="BD561" i="4"/>
  <c r="BC561" i="4"/>
  <c r="BB561" i="4"/>
  <c r="BA561" i="4"/>
  <c r="AZ561" i="4"/>
  <c r="AY561" i="4"/>
  <c r="AX561" i="4"/>
  <c r="AW561" i="4"/>
  <c r="AV561" i="4"/>
  <c r="AU561" i="4"/>
  <c r="AT561" i="4"/>
  <c r="AS561" i="4"/>
  <c r="AR561" i="4"/>
  <c r="AQ561" i="4"/>
  <c r="AP561" i="4"/>
  <c r="AO561" i="4"/>
  <c r="AN561" i="4"/>
  <c r="AM561" i="4"/>
  <c r="AL561" i="4"/>
  <c r="AK561" i="4"/>
  <c r="AJ561" i="4"/>
  <c r="AI561" i="4"/>
  <c r="AH561" i="4"/>
  <c r="AG561" i="4"/>
  <c r="AF561" i="4"/>
  <c r="AE561" i="4"/>
  <c r="AD561" i="4"/>
  <c r="AC561" i="4"/>
  <c r="AB561" i="4"/>
  <c r="AA561" i="4"/>
  <c r="Z561" i="4"/>
  <c r="Y561" i="4"/>
  <c r="X561" i="4"/>
  <c r="W561" i="4"/>
  <c r="V561" i="4"/>
  <c r="U561" i="4"/>
  <c r="T561" i="4"/>
  <c r="S561" i="4"/>
  <c r="R561" i="4"/>
  <c r="Q561" i="4"/>
  <c r="P561" i="4"/>
  <c r="O561" i="4"/>
  <c r="N561" i="4"/>
  <c r="M561" i="4"/>
  <c r="L561" i="4"/>
  <c r="K561" i="4"/>
  <c r="J561" i="4"/>
  <c r="I561" i="4"/>
  <c r="BU560" i="4"/>
  <c r="BT560" i="4"/>
  <c r="BS560" i="4"/>
  <c r="BR560" i="4"/>
  <c r="BQ560" i="4"/>
  <c r="BP560" i="4"/>
  <c r="BO560" i="4"/>
  <c r="BN560" i="4"/>
  <c r="BM560" i="4"/>
  <c r="BL560" i="4"/>
  <c r="BK560" i="4"/>
  <c r="BJ560" i="4"/>
  <c r="BI560" i="4"/>
  <c r="BH560" i="4"/>
  <c r="BG560" i="4"/>
  <c r="BF560" i="4"/>
  <c r="BE560" i="4"/>
  <c r="BD560" i="4"/>
  <c r="BC560" i="4"/>
  <c r="BB560" i="4"/>
  <c r="BA560" i="4"/>
  <c r="AZ560" i="4"/>
  <c r="AY560" i="4"/>
  <c r="AX560" i="4"/>
  <c r="AW560" i="4"/>
  <c r="AV560" i="4"/>
  <c r="AU560" i="4"/>
  <c r="AT560" i="4"/>
  <c r="AS560" i="4"/>
  <c r="AR560" i="4"/>
  <c r="AQ560" i="4"/>
  <c r="AP560" i="4"/>
  <c r="AO560" i="4"/>
  <c r="AN560" i="4"/>
  <c r="AM560" i="4"/>
  <c r="AL560" i="4"/>
  <c r="AK560" i="4"/>
  <c r="AJ560" i="4"/>
  <c r="AI560" i="4"/>
  <c r="AH560" i="4"/>
  <c r="AG560" i="4"/>
  <c r="AF560" i="4"/>
  <c r="AE560" i="4"/>
  <c r="AD560" i="4"/>
  <c r="AC560" i="4"/>
  <c r="AB560" i="4"/>
  <c r="AA560" i="4"/>
  <c r="Z560" i="4"/>
  <c r="Y560" i="4"/>
  <c r="X560" i="4"/>
  <c r="W560" i="4"/>
  <c r="V560" i="4"/>
  <c r="U560" i="4"/>
  <c r="T560" i="4"/>
  <c r="S560" i="4"/>
  <c r="R560" i="4"/>
  <c r="Q560" i="4"/>
  <c r="P560" i="4"/>
  <c r="O560" i="4"/>
  <c r="N560" i="4"/>
  <c r="M560" i="4"/>
  <c r="L560" i="4"/>
  <c r="K560" i="4"/>
  <c r="J560" i="4"/>
  <c r="I560" i="4"/>
  <c r="BU559" i="4"/>
  <c r="BT559" i="4"/>
  <c r="BS559" i="4"/>
  <c r="BR559" i="4"/>
  <c r="BQ559" i="4"/>
  <c r="BP559" i="4"/>
  <c r="BO559" i="4"/>
  <c r="BN559" i="4"/>
  <c r="BM559" i="4"/>
  <c r="BL559" i="4"/>
  <c r="BK559" i="4"/>
  <c r="BJ559" i="4"/>
  <c r="BI559" i="4"/>
  <c r="BH559" i="4"/>
  <c r="BG559" i="4"/>
  <c r="BF559" i="4"/>
  <c r="BE559" i="4"/>
  <c r="BD559" i="4"/>
  <c r="BC559" i="4"/>
  <c r="BB559" i="4"/>
  <c r="BA559" i="4"/>
  <c r="AZ559" i="4"/>
  <c r="AY559" i="4"/>
  <c r="AX559" i="4"/>
  <c r="AW559" i="4"/>
  <c r="AV559" i="4"/>
  <c r="AU559" i="4"/>
  <c r="AT559" i="4"/>
  <c r="AS559" i="4"/>
  <c r="AR559" i="4"/>
  <c r="AQ559" i="4"/>
  <c r="AP559" i="4"/>
  <c r="AO559" i="4"/>
  <c r="AN559" i="4"/>
  <c r="AM559" i="4"/>
  <c r="AL559" i="4"/>
  <c r="AK559" i="4"/>
  <c r="AJ559" i="4"/>
  <c r="AI559" i="4"/>
  <c r="AH559" i="4"/>
  <c r="AG559" i="4"/>
  <c r="AF559" i="4"/>
  <c r="AE559" i="4"/>
  <c r="AD559" i="4"/>
  <c r="AC559" i="4"/>
  <c r="AB559" i="4"/>
  <c r="AA559" i="4"/>
  <c r="Z559" i="4"/>
  <c r="Y559" i="4"/>
  <c r="X559" i="4"/>
  <c r="W559" i="4"/>
  <c r="V559" i="4"/>
  <c r="U559" i="4"/>
  <c r="T559" i="4"/>
  <c r="S559" i="4"/>
  <c r="R559" i="4"/>
  <c r="Q559" i="4"/>
  <c r="P559" i="4"/>
  <c r="O559" i="4"/>
  <c r="N559" i="4"/>
  <c r="M559" i="4"/>
  <c r="L559" i="4"/>
  <c r="K559" i="4"/>
  <c r="J559" i="4"/>
  <c r="I559" i="4"/>
  <c r="BU558" i="4"/>
  <c r="BT558" i="4"/>
  <c r="BS558" i="4"/>
  <c r="BR558" i="4"/>
  <c r="BQ558" i="4"/>
  <c r="BP558" i="4"/>
  <c r="BO558" i="4"/>
  <c r="BN558" i="4"/>
  <c r="BM558" i="4"/>
  <c r="BL558" i="4"/>
  <c r="BK558" i="4"/>
  <c r="BJ558" i="4"/>
  <c r="BI558" i="4"/>
  <c r="BH558" i="4"/>
  <c r="BG558" i="4"/>
  <c r="BF558" i="4"/>
  <c r="BE558" i="4"/>
  <c r="BD558" i="4"/>
  <c r="BC558" i="4"/>
  <c r="BB558" i="4"/>
  <c r="BA558" i="4"/>
  <c r="AZ558" i="4"/>
  <c r="AY558" i="4"/>
  <c r="AX558" i="4"/>
  <c r="AW558" i="4"/>
  <c r="AV558" i="4"/>
  <c r="AU558" i="4"/>
  <c r="AT558" i="4"/>
  <c r="AS558" i="4"/>
  <c r="AR558" i="4"/>
  <c r="AQ558" i="4"/>
  <c r="AP558" i="4"/>
  <c r="AO558" i="4"/>
  <c r="AN558" i="4"/>
  <c r="AM558" i="4"/>
  <c r="AL558" i="4"/>
  <c r="AK558" i="4"/>
  <c r="AJ558" i="4"/>
  <c r="AI558" i="4"/>
  <c r="AH558" i="4"/>
  <c r="AG558" i="4"/>
  <c r="AF558" i="4"/>
  <c r="AE558" i="4"/>
  <c r="AD558" i="4"/>
  <c r="AC558" i="4"/>
  <c r="AB558" i="4"/>
  <c r="AA558" i="4"/>
  <c r="Z558" i="4"/>
  <c r="Y558" i="4"/>
  <c r="X558" i="4"/>
  <c r="W558" i="4"/>
  <c r="V558" i="4"/>
  <c r="U558" i="4"/>
  <c r="T558" i="4"/>
  <c r="S558" i="4"/>
  <c r="R558" i="4"/>
  <c r="Q558" i="4"/>
  <c r="P558" i="4"/>
  <c r="O558" i="4"/>
  <c r="N558" i="4"/>
  <c r="M558" i="4"/>
  <c r="L558" i="4"/>
  <c r="K558" i="4"/>
  <c r="J558" i="4"/>
  <c r="I558" i="4"/>
  <c r="BU557" i="4"/>
  <c r="BT557" i="4"/>
  <c r="BS557" i="4"/>
  <c r="BR557" i="4"/>
  <c r="BQ557" i="4"/>
  <c r="BP557" i="4"/>
  <c r="BO557" i="4"/>
  <c r="BN557" i="4"/>
  <c r="BM557" i="4"/>
  <c r="BL557" i="4"/>
  <c r="BK557" i="4"/>
  <c r="BJ557" i="4"/>
  <c r="BI557" i="4"/>
  <c r="BH557" i="4"/>
  <c r="BG557" i="4"/>
  <c r="BF557" i="4"/>
  <c r="BE557" i="4"/>
  <c r="BD557" i="4"/>
  <c r="BC557" i="4"/>
  <c r="BB557" i="4"/>
  <c r="BA557" i="4"/>
  <c r="AZ557" i="4"/>
  <c r="AY557" i="4"/>
  <c r="AX557" i="4"/>
  <c r="AW557" i="4"/>
  <c r="AV557" i="4"/>
  <c r="AU557" i="4"/>
  <c r="AT557" i="4"/>
  <c r="AS557" i="4"/>
  <c r="AR557" i="4"/>
  <c r="AQ557" i="4"/>
  <c r="AP557" i="4"/>
  <c r="AO557" i="4"/>
  <c r="AN557" i="4"/>
  <c r="AM557" i="4"/>
  <c r="AL557" i="4"/>
  <c r="AK557" i="4"/>
  <c r="AJ557" i="4"/>
  <c r="AI557" i="4"/>
  <c r="AH557" i="4"/>
  <c r="AG557" i="4"/>
  <c r="AF557" i="4"/>
  <c r="AE557" i="4"/>
  <c r="AD557" i="4"/>
  <c r="AC557" i="4"/>
  <c r="AB557" i="4"/>
  <c r="AA557" i="4"/>
  <c r="Z557" i="4"/>
  <c r="Y557" i="4"/>
  <c r="X557" i="4"/>
  <c r="W557" i="4"/>
  <c r="V557" i="4"/>
  <c r="U557" i="4"/>
  <c r="T557" i="4"/>
  <c r="S557" i="4"/>
  <c r="R557" i="4"/>
  <c r="Q557" i="4"/>
  <c r="P557" i="4"/>
  <c r="O557" i="4"/>
  <c r="N557" i="4"/>
  <c r="M557" i="4"/>
  <c r="L557" i="4"/>
  <c r="K557" i="4"/>
  <c r="J557" i="4"/>
  <c r="I557" i="4"/>
  <c r="BU556" i="4"/>
  <c r="BT556" i="4"/>
  <c r="BS556" i="4"/>
  <c r="BR556" i="4"/>
  <c r="BQ556" i="4"/>
  <c r="BP556" i="4"/>
  <c r="BO556" i="4"/>
  <c r="BN556" i="4"/>
  <c r="BM556" i="4"/>
  <c r="BL556" i="4"/>
  <c r="BK556" i="4"/>
  <c r="BJ556" i="4"/>
  <c r="BI556" i="4"/>
  <c r="BH556" i="4"/>
  <c r="BG556" i="4"/>
  <c r="BF556" i="4"/>
  <c r="BE556" i="4"/>
  <c r="BD556" i="4"/>
  <c r="BC556" i="4"/>
  <c r="BB556" i="4"/>
  <c r="BA556" i="4"/>
  <c r="AZ556" i="4"/>
  <c r="AY556" i="4"/>
  <c r="AX556" i="4"/>
  <c r="AW556" i="4"/>
  <c r="AV556" i="4"/>
  <c r="AU556" i="4"/>
  <c r="AT556" i="4"/>
  <c r="AS556" i="4"/>
  <c r="AR556" i="4"/>
  <c r="AQ556" i="4"/>
  <c r="AP556" i="4"/>
  <c r="AO556" i="4"/>
  <c r="AN556" i="4"/>
  <c r="AM556" i="4"/>
  <c r="AL556" i="4"/>
  <c r="AK556" i="4"/>
  <c r="AJ556" i="4"/>
  <c r="AI556" i="4"/>
  <c r="AH556" i="4"/>
  <c r="AG556" i="4"/>
  <c r="AF556" i="4"/>
  <c r="AE556" i="4"/>
  <c r="AD556" i="4"/>
  <c r="AC556" i="4"/>
  <c r="AB556" i="4"/>
  <c r="AA556" i="4"/>
  <c r="Z556" i="4"/>
  <c r="Y556" i="4"/>
  <c r="X556" i="4"/>
  <c r="W556" i="4"/>
  <c r="V556" i="4"/>
  <c r="U556" i="4"/>
  <c r="T556" i="4"/>
  <c r="S556" i="4"/>
  <c r="R556" i="4"/>
  <c r="Q556" i="4"/>
  <c r="P556" i="4"/>
  <c r="O556" i="4"/>
  <c r="N556" i="4"/>
  <c r="M556" i="4"/>
  <c r="L556" i="4"/>
  <c r="K556" i="4"/>
  <c r="J556" i="4"/>
  <c r="I556" i="4"/>
  <c r="BU555" i="4"/>
  <c r="BT555" i="4"/>
  <c r="BS555" i="4"/>
  <c r="BR555" i="4"/>
  <c r="BQ555" i="4"/>
  <c r="BP555" i="4"/>
  <c r="BO555" i="4"/>
  <c r="BN555" i="4"/>
  <c r="BM555" i="4"/>
  <c r="BL555" i="4"/>
  <c r="BK555" i="4"/>
  <c r="BJ555" i="4"/>
  <c r="BI555" i="4"/>
  <c r="BH555" i="4"/>
  <c r="BG555" i="4"/>
  <c r="BF555" i="4"/>
  <c r="BE555" i="4"/>
  <c r="BD555" i="4"/>
  <c r="BC555" i="4"/>
  <c r="BB555" i="4"/>
  <c r="BA555" i="4"/>
  <c r="AZ555" i="4"/>
  <c r="AY555" i="4"/>
  <c r="AX555" i="4"/>
  <c r="AW555" i="4"/>
  <c r="AV555" i="4"/>
  <c r="AU555" i="4"/>
  <c r="AT555" i="4"/>
  <c r="AS555" i="4"/>
  <c r="AR555" i="4"/>
  <c r="AQ555" i="4"/>
  <c r="AP555" i="4"/>
  <c r="AO555" i="4"/>
  <c r="AN555" i="4"/>
  <c r="AM555" i="4"/>
  <c r="AL555" i="4"/>
  <c r="AK555" i="4"/>
  <c r="AJ555" i="4"/>
  <c r="AI555" i="4"/>
  <c r="AH555" i="4"/>
  <c r="AG555" i="4"/>
  <c r="AF555" i="4"/>
  <c r="AE555" i="4"/>
  <c r="AD555" i="4"/>
  <c r="AC555" i="4"/>
  <c r="AB555" i="4"/>
  <c r="AA555" i="4"/>
  <c r="Z555" i="4"/>
  <c r="Y555" i="4"/>
  <c r="X555" i="4"/>
  <c r="W555" i="4"/>
  <c r="V555" i="4"/>
  <c r="U555" i="4"/>
  <c r="T555" i="4"/>
  <c r="S555" i="4"/>
  <c r="R555" i="4"/>
  <c r="Q555" i="4"/>
  <c r="P555" i="4"/>
  <c r="O555" i="4"/>
  <c r="N555" i="4"/>
  <c r="M555" i="4"/>
  <c r="L555" i="4"/>
  <c r="K555" i="4"/>
  <c r="J555" i="4"/>
  <c r="I555" i="4"/>
  <c r="BU554" i="4"/>
  <c r="BT554" i="4"/>
  <c r="BS554" i="4"/>
  <c r="BR554" i="4"/>
  <c r="BQ554" i="4"/>
  <c r="BP554" i="4"/>
  <c r="BO554" i="4"/>
  <c r="BN554" i="4"/>
  <c r="BM554" i="4"/>
  <c r="BL554" i="4"/>
  <c r="BK554" i="4"/>
  <c r="BJ554" i="4"/>
  <c r="BI554" i="4"/>
  <c r="BH554" i="4"/>
  <c r="BG554" i="4"/>
  <c r="BF554" i="4"/>
  <c r="BE554" i="4"/>
  <c r="BD554" i="4"/>
  <c r="BC554" i="4"/>
  <c r="BB554" i="4"/>
  <c r="BA554" i="4"/>
  <c r="AZ554" i="4"/>
  <c r="AY554" i="4"/>
  <c r="AX554" i="4"/>
  <c r="AW554" i="4"/>
  <c r="AV554"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W554" i="4"/>
  <c r="V554" i="4"/>
  <c r="U554" i="4"/>
  <c r="T554" i="4"/>
  <c r="S554" i="4"/>
  <c r="R554" i="4"/>
  <c r="Q554" i="4"/>
  <c r="P554" i="4"/>
  <c r="O554" i="4"/>
  <c r="N554" i="4"/>
  <c r="M554" i="4"/>
  <c r="L554" i="4"/>
  <c r="K554" i="4"/>
  <c r="J554" i="4"/>
  <c r="I554" i="4"/>
  <c r="BU553" i="4"/>
  <c r="BT553" i="4"/>
  <c r="BS553" i="4"/>
  <c r="BR553" i="4"/>
  <c r="BQ553" i="4"/>
  <c r="BP553" i="4"/>
  <c r="BO553" i="4"/>
  <c r="BN553" i="4"/>
  <c r="BM553" i="4"/>
  <c r="BL553" i="4"/>
  <c r="BK553" i="4"/>
  <c r="BJ553" i="4"/>
  <c r="BI553" i="4"/>
  <c r="BH553" i="4"/>
  <c r="BG553" i="4"/>
  <c r="BF553" i="4"/>
  <c r="BE553" i="4"/>
  <c r="BD553" i="4"/>
  <c r="BC553" i="4"/>
  <c r="BB553" i="4"/>
  <c r="BA553" i="4"/>
  <c r="AZ553" i="4"/>
  <c r="AY553" i="4"/>
  <c r="AX553" i="4"/>
  <c r="AW553" i="4"/>
  <c r="AV553" i="4"/>
  <c r="AU553" i="4"/>
  <c r="AT553" i="4"/>
  <c r="AS553" i="4"/>
  <c r="AR553" i="4"/>
  <c r="AQ553" i="4"/>
  <c r="AP553" i="4"/>
  <c r="AO553" i="4"/>
  <c r="AN553" i="4"/>
  <c r="AM553" i="4"/>
  <c r="AL553" i="4"/>
  <c r="AK553" i="4"/>
  <c r="AJ553" i="4"/>
  <c r="AI553" i="4"/>
  <c r="AH553" i="4"/>
  <c r="AG553" i="4"/>
  <c r="AF553" i="4"/>
  <c r="AE553" i="4"/>
  <c r="AD553" i="4"/>
  <c r="AC553" i="4"/>
  <c r="AB553" i="4"/>
  <c r="AA553" i="4"/>
  <c r="Z553" i="4"/>
  <c r="Y553" i="4"/>
  <c r="X553" i="4"/>
  <c r="W553" i="4"/>
  <c r="V553" i="4"/>
  <c r="U553" i="4"/>
  <c r="T553" i="4"/>
  <c r="S553" i="4"/>
  <c r="R553" i="4"/>
  <c r="Q553" i="4"/>
  <c r="P553" i="4"/>
  <c r="O553" i="4"/>
  <c r="N553" i="4"/>
  <c r="M553" i="4"/>
  <c r="L553" i="4"/>
  <c r="K553" i="4"/>
  <c r="J553" i="4"/>
  <c r="I553" i="4"/>
  <c r="BU552" i="4"/>
  <c r="BT552" i="4"/>
  <c r="BS552" i="4"/>
  <c r="BR552" i="4"/>
  <c r="BQ552" i="4"/>
  <c r="BP552" i="4"/>
  <c r="BO552" i="4"/>
  <c r="BN552" i="4"/>
  <c r="BM552" i="4"/>
  <c r="BL552" i="4"/>
  <c r="BK552" i="4"/>
  <c r="BJ552" i="4"/>
  <c r="BI552" i="4"/>
  <c r="BH552" i="4"/>
  <c r="BG552" i="4"/>
  <c r="BF552" i="4"/>
  <c r="BE552" i="4"/>
  <c r="BD552" i="4"/>
  <c r="BC552" i="4"/>
  <c r="BB552" i="4"/>
  <c r="BA552" i="4"/>
  <c r="AZ552" i="4"/>
  <c r="AY552" i="4"/>
  <c r="AX552" i="4"/>
  <c r="AW552" i="4"/>
  <c r="AV552" i="4"/>
  <c r="AU552" i="4"/>
  <c r="AT552" i="4"/>
  <c r="AS552" i="4"/>
  <c r="AR552" i="4"/>
  <c r="AQ552" i="4"/>
  <c r="AP552" i="4"/>
  <c r="AO552" i="4"/>
  <c r="AN552" i="4"/>
  <c r="AM552" i="4"/>
  <c r="AL552" i="4"/>
  <c r="AK552" i="4"/>
  <c r="AJ552" i="4"/>
  <c r="AI552" i="4"/>
  <c r="AH552" i="4"/>
  <c r="AG552" i="4"/>
  <c r="AF552" i="4"/>
  <c r="AE552" i="4"/>
  <c r="AD552" i="4"/>
  <c r="AC552" i="4"/>
  <c r="AB552" i="4"/>
  <c r="AA552" i="4"/>
  <c r="Z552" i="4"/>
  <c r="Y552" i="4"/>
  <c r="X552" i="4"/>
  <c r="W552" i="4"/>
  <c r="V552" i="4"/>
  <c r="U552" i="4"/>
  <c r="T552" i="4"/>
  <c r="S552" i="4"/>
  <c r="R552" i="4"/>
  <c r="Q552" i="4"/>
  <c r="P552" i="4"/>
  <c r="O552" i="4"/>
  <c r="N552" i="4"/>
  <c r="M552" i="4"/>
  <c r="L552" i="4"/>
  <c r="K552" i="4"/>
  <c r="J552" i="4"/>
  <c r="I552" i="4"/>
  <c r="BU551" i="4"/>
  <c r="BT551" i="4"/>
  <c r="BS551" i="4"/>
  <c r="BR551" i="4"/>
  <c r="BQ551" i="4"/>
  <c r="BP551" i="4"/>
  <c r="BO551" i="4"/>
  <c r="BN551" i="4"/>
  <c r="BM551" i="4"/>
  <c r="BL551" i="4"/>
  <c r="BK551" i="4"/>
  <c r="BJ551" i="4"/>
  <c r="BI551" i="4"/>
  <c r="BH551" i="4"/>
  <c r="BG551" i="4"/>
  <c r="BF551" i="4"/>
  <c r="BE551" i="4"/>
  <c r="BD551" i="4"/>
  <c r="BC551" i="4"/>
  <c r="BB551" i="4"/>
  <c r="BA551" i="4"/>
  <c r="AZ551" i="4"/>
  <c r="AY551" i="4"/>
  <c r="AX551" i="4"/>
  <c r="AW551" i="4"/>
  <c r="AV551" i="4"/>
  <c r="AU551" i="4"/>
  <c r="AT551" i="4"/>
  <c r="AS551" i="4"/>
  <c r="AR551" i="4"/>
  <c r="AQ551" i="4"/>
  <c r="AP551" i="4"/>
  <c r="AO551" i="4"/>
  <c r="AN551" i="4"/>
  <c r="AM551" i="4"/>
  <c r="AL551" i="4"/>
  <c r="AK551" i="4"/>
  <c r="AJ551" i="4"/>
  <c r="AI551" i="4"/>
  <c r="AH551" i="4"/>
  <c r="AG551" i="4"/>
  <c r="AF551" i="4"/>
  <c r="AE551" i="4"/>
  <c r="AD551" i="4"/>
  <c r="AC551" i="4"/>
  <c r="AB551" i="4"/>
  <c r="AA551" i="4"/>
  <c r="Z551" i="4"/>
  <c r="Y551" i="4"/>
  <c r="X551" i="4"/>
  <c r="W551" i="4"/>
  <c r="V551" i="4"/>
  <c r="U551" i="4"/>
  <c r="T551" i="4"/>
  <c r="S551" i="4"/>
  <c r="R551" i="4"/>
  <c r="Q551" i="4"/>
  <c r="P551" i="4"/>
  <c r="O551" i="4"/>
  <c r="N551" i="4"/>
  <c r="M551" i="4"/>
  <c r="L551" i="4"/>
  <c r="K551" i="4"/>
  <c r="J551" i="4"/>
  <c r="I551" i="4"/>
  <c r="BU550" i="4"/>
  <c r="BT550" i="4"/>
  <c r="BS550" i="4"/>
  <c r="BR550" i="4"/>
  <c r="BQ550" i="4"/>
  <c r="BP550" i="4"/>
  <c r="BO550" i="4"/>
  <c r="BN550" i="4"/>
  <c r="BM550" i="4"/>
  <c r="BL550" i="4"/>
  <c r="BK550" i="4"/>
  <c r="BJ550" i="4"/>
  <c r="BI550" i="4"/>
  <c r="BH550" i="4"/>
  <c r="BG550" i="4"/>
  <c r="BF550" i="4"/>
  <c r="BE550" i="4"/>
  <c r="BD550" i="4"/>
  <c r="BC550" i="4"/>
  <c r="BB550" i="4"/>
  <c r="BA550" i="4"/>
  <c r="AZ550" i="4"/>
  <c r="AY550" i="4"/>
  <c r="AX550" i="4"/>
  <c r="AW550" i="4"/>
  <c r="AV550" i="4"/>
  <c r="AU550" i="4"/>
  <c r="AT550" i="4"/>
  <c r="AS550" i="4"/>
  <c r="AR550" i="4"/>
  <c r="AQ550" i="4"/>
  <c r="AP550" i="4"/>
  <c r="AO550" i="4"/>
  <c r="AN550" i="4"/>
  <c r="AM550" i="4"/>
  <c r="AL550" i="4"/>
  <c r="AK550" i="4"/>
  <c r="AJ550" i="4"/>
  <c r="AI550" i="4"/>
  <c r="AH550" i="4"/>
  <c r="AG550" i="4"/>
  <c r="AF550" i="4"/>
  <c r="AE550" i="4"/>
  <c r="AD550" i="4"/>
  <c r="AC550" i="4"/>
  <c r="AB550" i="4"/>
  <c r="AA550" i="4"/>
  <c r="Z550" i="4"/>
  <c r="Y550" i="4"/>
  <c r="X550" i="4"/>
  <c r="W550" i="4"/>
  <c r="V550" i="4"/>
  <c r="U550" i="4"/>
  <c r="T550" i="4"/>
  <c r="S550" i="4"/>
  <c r="R550" i="4"/>
  <c r="Q550" i="4"/>
  <c r="P550" i="4"/>
  <c r="O550" i="4"/>
  <c r="N550" i="4"/>
  <c r="M550" i="4"/>
  <c r="L550" i="4"/>
  <c r="K550" i="4"/>
  <c r="J550" i="4"/>
  <c r="I550" i="4"/>
  <c r="BU549" i="4"/>
  <c r="BT549"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K549" i="4"/>
  <c r="J549" i="4"/>
  <c r="I549" i="4"/>
  <c r="BU548" i="4"/>
  <c r="BT548"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8" i="4"/>
  <c r="J548" i="4"/>
  <c r="I548" i="4"/>
  <c r="BU547" i="4"/>
  <c r="BT547" i="4"/>
  <c r="BS547" i="4"/>
  <c r="BR547" i="4"/>
  <c r="BQ547" i="4"/>
  <c r="BP547" i="4"/>
  <c r="BO547" i="4"/>
  <c r="BN547" i="4"/>
  <c r="BM547" i="4"/>
  <c r="BL547" i="4"/>
  <c r="BK547" i="4"/>
  <c r="BJ547" i="4"/>
  <c r="BI547" i="4"/>
  <c r="BH547" i="4"/>
  <c r="BG547" i="4"/>
  <c r="BF547" i="4"/>
  <c r="BE547" i="4"/>
  <c r="BD547" i="4"/>
  <c r="BC547" i="4"/>
  <c r="BB547" i="4"/>
  <c r="BA547" i="4"/>
  <c r="AZ547" i="4"/>
  <c r="AY547" i="4"/>
  <c r="AX547" i="4"/>
  <c r="AW547" i="4"/>
  <c r="AV547" i="4"/>
  <c r="AU547" i="4"/>
  <c r="AT547" i="4"/>
  <c r="AS547" i="4"/>
  <c r="AR547" i="4"/>
  <c r="AQ547" i="4"/>
  <c r="AP547" i="4"/>
  <c r="AO547" i="4"/>
  <c r="AN547" i="4"/>
  <c r="AM547" i="4"/>
  <c r="AL547" i="4"/>
  <c r="AK547" i="4"/>
  <c r="AJ547" i="4"/>
  <c r="AI547" i="4"/>
  <c r="AH547" i="4"/>
  <c r="AG547" i="4"/>
  <c r="AF547" i="4"/>
  <c r="AE547" i="4"/>
  <c r="AD547" i="4"/>
  <c r="AC547" i="4"/>
  <c r="AB547" i="4"/>
  <c r="AA547" i="4"/>
  <c r="Z547" i="4"/>
  <c r="Y547" i="4"/>
  <c r="X547" i="4"/>
  <c r="W547" i="4"/>
  <c r="V547" i="4"/>
  <c r="U547" i="4"/>
  <c r="T547" i="4"/>
  <c r="S547" i="4"/>
  <c r="R547" i="4"/>
  <c r="Q547" i="4"/>
  <c r="P547" i="4"/>
  <c r="O547" i="4"/>
  <c r="N547" i="4"/>
  <c r="M547" i="4"/>
  <c r="L547" i="4"/>
  <c r="K547" i="4"/>
  <c r="J547" i="4"/>
  <c r="I547" i="4"/>
  <c r="BU546" i="4"/>
  <c r="BT546" i="4"/>
  <c r="BS546" i="4"/>
  <c r="BR546" i="4"/>
  <c r="BQ546" i="4"/>
  <c r="BP546" i="4"/>
  <c r="BO546" i="4"/>
  <c r="BN546" i="4"/>
  <c r="BM546" i="4"/>
  <c r="BL546" i="4"/>
  <c r="BK546" i="4"/>
  <c r="BJ546" i="4"/>
  <c r="BI546" i="4"/>
  <c r="BH546" i="4"/>
  <c r="BG546" i="4"/>
  <c r="BF546" i="4"/>
  <c r="BE546" i="4"/>
  <c r="BD546" i="4"/>
  <c r="BC546" i="4"/>
  <c r="BB546" i="4"/>
  <c r="BA546" i="4"/>
  <c r="AZ546" i="4"/>
  <c r="AY546" i="4"/>
  <c r="AX546" i="4"/>
  <c r="AW546" i="4"/>
  <c r="AV546" i="4"/>
  <c r="AU546" i="4"/>
  <c r="AT546" i="4"/>
  <c r="AS546" i="4"/>
  <c r="AR546" i="4"/>
  <c r="AQ546" i="4"/>
  <c r="AP546" i="4"/>
  <c r="AO546" i="4"/>
  <c r="AN546" i="4"/>
  <c r="AM546" i="4"/>
  <c r="AL546" i="4"/>
  <c r="AK546" i="4"/>
  <c r="AJ546" i="4"/>
  <c r="AI546" i="4"/>
  <c r="AH546" i="4"/>
  <c r="AG546" i="4"/>
  <c r="AF546" i="4"/>
  <c r="AE546" i="4"/>
  <c r="AD546" i="4"/>
  <c r="AC546" i="4"/>
  <c r="AB546" i="4"/>
  <c r="AA546" i="4"/>
  <c r="Z546" i="4"/>
  <c r="Y546" i="4"/>
  <c r="X546" i="4"/>
  <c r="W546" i="4"/>
  <c r="V546" i="4"/>
  <c r="U546" i="4"/>
  <c r="T546" i="4"/>
  <c r="S546" i="4"/>
  <c r="R546" i="4"/>
  <c r="Q546" i="4"/>
  <c r="P546" i="4"/>
  <c r="O546" i="4"/>
  <c r="N546" i="4"/>
  <c r="M546" i="4"/>
  <c r="L546" i="4"/>
  <c r="K546" i="4"/>
  <c r="J546" i="4"/>
  <c r="I546" i="4"/>
  <c r="BU545" i="4"/>
  <c r="BT545" i="4"/>
  <c r="BS545" i="4"/>
  <c r="BR545" i="4"/>
  <c r="BQ545" i="4"/>
  <c r="BP545" i="4"/>
  <c r="BO545" i="4"/>
  <c r="BN545" i="4"/>
  <c r="BM545" i="4"/>
  <c r="BL545" i="4"/>
  <c r="BK545" i="4"/>
  <c r="BJ545" i="4"/>
  <c r="BI545" i="4"/>
  <c r="BH545" i="4"/>
  <c r="BG545" i="4"/>
  <c r="BF545" i="4"/>
  <c r="BE545" i="4"/>
  <c r="BD545" i="4"/>
  <c r="BC545" i="4"/>
  <c r="BB545" i="4"/>
  <c r="BA545" i="4"/>
  <c r="AZ545" i="4"/>
  <c r="AY545" i="4"/>
  <c r="AX545" i="4"/>
  <c r="AW545" i="4"/>
  <c r="AV545" i="4"/>
  <c r="AU545" i="4"/>
  <c r="AT545" i="4"/>
  <c r="AS545" i="4"/>
  <c r="AR545" i="4"/>
  <c r="AQ545" i="4"/>
  <c r="AP545" i="4"/>
  <c r="AO545" i="4"/>
  <c r="AN545" i="4"/>
  <c r="AM545" i="4"/>
  <c r="AL545" i="4"/>
  <c r="AK545" i="4"/>
  <c r="AJ545" i="4"/>
  <c r="AI545" i="4"/>
  <c r="AH545" i="4"/>
  <c r="AG545" i="4"/>
  <c r="AF545" i="4"/>
  <c r="AE545" i="4"/>
  <c r="AD545" i="4"/>
  <c r="AC545" i="4"/>
  <c r="AB545" i="4"/>
  <c r="AA545" i="4"/>
  <c r="Z545" i="4"/>
  <c r="Y545" i="4"/>
  <c r="X545" i="4"/>
  <c r="W545" i="4"/>
  <c r="V545" i="4"/>
  <c r="U545" i="4"/>
  <c r="T545" i="4"/>
  <c r="S545" i="4"/>
  <c r="R545" i="4"/>
  <c r="Q545" i="4"/>
  <c r="P545" i="4"/>
  <c r="O545" i="4"/>
  <c r="N545" i="4"/>
  <c r="M545" i="4"/>
  <c r="L545" i="4"/>
  <c r="K545" i="4"/>
  <c r="J545" i="4"/>
  <c r="I545" i="4"/>
  <c r="BU544" i="4"/>
  <c r="BT544" i="4"/>
  <c r="BS544" i="4"/>
  <c r="BR544" i="4"/>
  <c r="BQ544" i="4"/>
  <c r="BP544" i="4"/>
  <c r="BO544" i="4"/>
  <c r="BN544" i="4"/>
  <c r="BM544" i="4"/>
  <c r="BL544" i="4"/>
  <c r="BK544" i="4"/>
  <c r="BJ544" i="4"/>
  <c r="BI544" i="4"/>
  <c r="BH544" i="4"/>
  <c r="BG544" i="4"/>
  <c r="BF544" i="4"/>
  <c r="BE544" i="4"/>
  <c r="BD544" i="4"/>
  <c r="BC544" i="4"/>
  <c r="BB544" i="4"/>
  <c r="BA544" i="4"/>
  <c r="AZ544" i="4"/>
  <c r="AY544" i="4"/>
  <c r="AX544" i="4"/>
  <c r="AW544" i="4"/>
  <c r="AV544" i="4"/>
  <c r="AU544" i="4"/>
  <c r="AT544" i="4"/>
  <c r="AS544" i="4"/>
  <c r="AR544" i="4"/>
  <c r="AQ544" i="4"/>
  <c r="AP544" i="4"/>
  <c r="AO544" i="4"/>
  <c r="AN544" i="4"/>
  <c r="AM544" i="4"/>
  <c r="AL544" i="4"/>
  <c r="AK544" i="4"/>
  <c r="AJ544" i="4"/>
  <c r="AI544" i="4"/>
  <c r="AH544" i="4"/>
  <c r="AG544" i="4"/>
  <c r="AF544" i="4"/>
  <c r="AE544" i="4"/>
  <c r="AD544" i="4"/>
  <c r="AC544" i="4"/>
  <c r="AB544" i="4"/>
  <c r="AA544" i="4"/>
  <c r="Z544" i="4"/>
  <c r="Y544" i="4"/>
  <c r="X544" i="4"/>
  <c r="W544" i="4"/>
  <c r="V544" i="4"/>
  <c r="U544" i="4"/>
  <c r="T544" i="4"/>
  <c r="S544" i="4"/>
  <c r="R544" i="4"/>
  <c r="Q544" i="4"/>
  <c r="P544" i="4"/>
  <c r="O544" i="4"/>
  <c r="N544" i="4"/>
  <c r="M544" i="4"/>
  <c r="L544" i="4"/>
  <c r="K544" i="4"/>
  <c r="J544" i="4"/>
  <c r="I544" i="4"/>
  <c r="BU543" i="4"/>
  <c r="BT543" i="4"/>
  <c r="BS543" i="4"/>
  <c r="BR543" i="4"/>
  <c r="BQ543" i="4"/>
  <c r="BP543" i="4"/>
  <c r="BO543" i="4"/>
  <c r="BN543" i="4"/>
  <c r="BM543" i="4"/>
  <c r="BL543" i="4"/>
  <c r="BK543" i="4"/>
  <c r="BJ543" i="4"/>
  <c r="BI543" i="4"/>
  <c r="BH543" i="4"/>
  <c r="BG543" i="4"/>
  <c r="BF543" i="4"/>
  <c r="BE543" i="4"/>
  <c r="BD543" i="4"/>
  <c r="BC543" i="4"/>
  <c r="BB543" i="4"/>
  <c r="BA543" i="4"/>
  <c r="AZ543" i="4"/>
  <c r="AY543" i="4"/>
  <c r="AX543" i="4"/>
  <c r="AW543" i="4"/>
  <c r="AV543" i="4"/>
  <c r="AU543" i="4"/>
  <c r="AT543" i="4"/>
  <c r="AS543" i="4"/>
  <c r="AR543" i="4"/>
  <c r="AQ543" i="4"/>
  <c r="AP543" i="4"/>
  <c r="AO543" i="4"/>
  <c r="AN543" i="4"/>
  <c r="AM543" i="4"/>
  <c r="AL543" i="4"/>
  <c r="AK543" i="4"/>
  <c r="AJ543" i="4"/>
  <c r="AI543" i="4"/>
  <c r="AH543" i="4"/>
  <c r="AG543" i="4"/>
  <c r="AF543" i="4"/>
  <c r="AE543" i="4"/>
  <c r="AD543" i="4"/>
  <c r="AC543" i="4"/>
  <c r="AB543" i="4"/>
  <c r="AA543" i="4"/>
  <c r="Z543" i="4"/>
  <c r="Y543" i="4"/>
  <c r="X543" i="4"/>
  <c r="W543" i="4"/>
  <c r="V543" i="4"/>
  <c r="U543" i="4"/>
  <c r="T543" i="4"/>
  <c r="S543" i="4"/>
  <c r="R543" i="4"/>
  <c r="Q543" i="4"/>
  <c r="P543" i="4"/>
  <c r="O543" i="4"/>
  <c r="N543" i="4"/>
  <c r="M543" i="4"/>
  <c r="L543" i="4"/>
  <c r="K543" i="4"/>
  <c r="J543" i="4"/>
  <c r="I543" i="4"/>
  <c r="BU542" i="4"/>
  <c r="BT542" i="4"/>
  <c r="BS542" i="4"/>
  <c r="BR542" i="4"/>
  <c r="BQ542" i="4"/>
  <c r="BP542" i="4"/>
  <c r="BO542" i="4"/>
  <c r="BN542" i="4"/>
  <c r="BM542" i="4"/>
  <c r="BL542" i="4"/>
  <c r="BK542" i="4"/>
  <c r="BJ542" i="4"/>
  <c r="BI542" i="4"/>
  <c r="BH542" i="4"/>
  <c r="BG542" i="4"/>
  <c r="BF542" i="4"/>
  <c r="BE542" i="4"/>
  <c r="BD542" i="4"/>
  <c r="BC542" i="4"/>
  <c r="BB542" i="4"/>
  <c r="BA542" i="4"/>
  <c r="AZ542" i="4"/>
  <c r="AY542" i="4"/>
  <c r="AX542" i="4"/>
  <c r="AW542" i="4"/>
  <c r="AV542" i="4"/>
  <c r="AU542" i="4"/>
  <c r="AT542" i="4"/>
  <c r="AS542" i="4"/>
  <c r="AR542" i="4"/>
  <c r="AQ542" i="4"/>
  <c r="AP542" i="4"/>
  <c r="AO542" i="4"/>
  <c r="AN542" i="4"/>
  <c r="AM542" i="4"/>
  <c r="AL542" i="4"/>
  <c r="AK542" i="4"/>
  <c r="AJ542" i="4"/>
  <c r="AI542" i="4"/>
  <c r="AH542" i="4"/>
  <c r="AG542" i="4"/>
  <c r="AF542" i="4"/>
  <c r="AE542" i="4"/>
  <c r="AD542" i="4"/>
  <c r="AC542" i="4"/>
  <c r="AB542" i="4"/>
  <c r="AA542" i="4"/>
  <c r="Z542" i="4"/>
  <c r="Y542" i="4"/>
  <c r="X542" i="4"/>
  <c r="W542" i="4"/>
  <c r="V542" i="4"/>
  <c r="U542" i="4"/>
  <c r="T542" i="4"/>
  <c r="S542" i="4"/>
  <c r="R542" i="4"/>
  <c r="Q542" i="4"/>
  <c r="P542" i="4"/>
  <c r="O542" i="4"/>
  <c r="N542" i="4"/>
  <c r="M542" i="4"/>
  <c r="L542" i="4"/>
  <c r="K542" i="4"/>
  <c r="J542" i="4"/>
  <c r="I542" i="4"/>
  <c r="BU541" i="4"/>
  <c r="BT541" i="4"/>
  <c r="BS541" i="4"/>
  <c r="BR541" i="4"/>
  <c r="BQ541" i="4"/>
  <c r="BP541" i="4"/>
  <c r="BO541" i="4"/>
  <c r="BN541" i="4"/>
  <c r="BM541" i="4"/>
  <c r="BL541" i="4"/>
  <c r="BK541" i="4"/>
  <c r="BJ541" i="4"/>
  <c r="BI541" i="4"/>
  <c r="BH541" i="4"/>
  <c r="BG541" i="4"/>
  <c r="BF541" i="4"/>
  <c r="BE541" i="4"/>
  <c r="BD541" i="4"/>
  <c r="BC541" i="4"/>
  <c r="BB541" i="4"/>
  <c r="BA541" i="4"/>
  <c r="AZ541" i="4"/>
  <c r="AY541" i="4"/>
  <c r="AX541" i="4"/>
  <c r="AW541" i="4"/>
  <c r="AV541" i="4"/>
  <c r="AU541" i="4"/>
  <c r="AT541" i="4"/>
  <c r="AS541" i="4"/>
  <c r="AR541" i="4"/>
  <c r="AQ541" i="4"/>
  <c r="AP541" i="4"/>
  <c r="AO541" i="4"/>
  <c r="AN541" i="4"/>
  <c r="AM541" i="4"/>
  <c r="AL541" i="4"/>
  <c r="AK541" i="4"/>
  <c r="AJ541" i="4"/>
  <c r="AI541" i="4"/>
  <c r="AH541" i="4"/>
  <c r="AG541" i="4"/>
  <c r="AF541" i="4"/>
  <c r="AE541" i="4"/>
  <c r="AD541" i="4"/>
  <c r="AC541" i="4"/>
  <c r="AB541" i="4"/>
  <c r="AA541" i="4"/>
  <c r="Z541" i="4"/>
  <c r="Y541" i="4"/>
  <c r="X541" i="4"/>
  <c r="W541" i="4"/>
  <c r="V541" i="4"/>
  <c r="U541" i="4"/>
  <c r="T541" i="4"/>
  <c r="S541" i="4"/>
  <c r="R541" i="4"/>
  <c r="Q541" i="4"/>
  <c r="P541" i="4"/>
  <c r="O541" i="4"/>
  <c r="N541" i="4"/>
  <c r="M541" i="4"/>
  <c r="L541" i="4"/>
  <c r="K541" i="4"/>
  <c r="J541" i="4"/>
  <c r="I541" i="4"/>
  <c r="BU540" i="4"/>
  <c r="BT540" i="4"/>
  <c r="BS540" i="4"/>
  <c r="BR540" i="4"/>
  <c r="BQ540" i="4"/>
  <c r="BP540" i="4"/>
  <c r="BO540" i="4"/>
  <c r="BN540" i="4"/>
  <c r="BM540" i="4"/>
  <c r="BL540" i="4"/>
  <c r="BK540" i="4"/>
  <c r="BJ540" i="4"/>
  <c r="BI540" i="4"/>
  <c r="BH540" i="4"/>
  <c r="BG540" i="4"/>
  <c r="BF540" i="4"/>
  <c r="BE540" i="4"/>
  <c r="BD540" i="4"/>
  <c r="BC540" i="4"/>
  <c r="BB540" i="4"/>
  <c r="BA540" i="4"/>
  <c r="AZ540" i="4"/>
  <c r="AY540" i="4"/>
  <c r="AX540" i="4"/>
  <c r="AW540" i="4"/>
  <c r="AV540" i="4"/>
  <c r="AU540" i="4"/>
  <c r="AT540" i="4"/>
  <c r="AS540" i="4"/>
  <c r="AR540" i="4"/>
  <c r="AQ540" i="4"/>
  <c r="AP540" i="4"/>
  <c r="AO540" i="4"/>
  <c r="AN540" i="4"/>
  <c r="AM540" i="4"/>
  <c r="AL540" i="4"/>
  <c r="AK540" i="4"/>
  <c r="AJ540" i="4"/>
  <c r="AI540" i="4"/>
  <c r="AH540" i="4"/>
  <c r="AG540" i="4"/>
  <c r="AF540" i="4"/>
  <c r="AE540" i="4"/>
  <c r="AD540" i="4"/>
  <c r="AC540" i="4"/>
  <c r="AB540" i="4"/>
  <c r="AA540" i="4"/>
  <c r="Z540" i="4"/>
  <c r="Y540" i="4"/>
  <c r="X540" i="4"/>
  <c r="W540" i="4"/>
  <c r="V540" i="4"/>
  <c r="U540" i="4"/>
  <c r="T540" i="4"/>
  <c r="S540" i="4"/>
  <c r="R540" i="4"/>
  <c r="Q540" i="4"/>
  <c r="P540" i="4"/>
  <c r="O540" i="4"/>
  <c r="N540" i="4"/>
  <c r="M540" i="4"/>
  <c r="L540" i="4"/>
  <c r="K540" i="4"/>
  <c r="J540" i="4"/>
  <c r="I540" i="4"/>
  <c r="BU539" i="4"/>
  <c r="BT539" i="4"/>
  <c r="BS539" i="4"/>
  <c r="BR539" i="4"/>
  <c r="BQ539" i="4"/>
  <c r="BP539" i="4"/>
  <c r="BO539" i="4"/>
  <c r="BN539" i="4"/>
  <c r="BM539" i="4"/>
  <c r="BL539" i="4"/>
  <c r="BK539" i="4"/>
  <c r="BJ539" i="4"/>
  <c r="BI539" i="4"/>
  <c r="BH539" i="4"/>
  <c r="BG539" i="4"/>
  <c r="BF539" i="4"/>
  <c r="BE539" i="4"/>
  <c r="BD539" i="4"/>
  <c r="BC539" i="4"/>
  <c r="BB539" i="4"/>
  <c r="BA539" i="4"/>
  <c r="AZ539" i="4"/>
  <c r="AY539" i="4"/>
  <c r="AX539" i="4"/>
  <c r="AW539" i="4"/>
  <c r="AV539" i="4"/>
  <c r="AU539" i="4"/>
  <c r="AT539" i="4"/>
  <c r="AS539" i="4"/>
  <c r="AR539" i="4"/>
  <c r="AQ539" i="4"/>
  <c r="AP539" i="4"/>
  <c r="AO539" i="4"/>
  <c r="AN539" i="4"/>
  <c r="AM539" i="4"/>
  <c r="AL539" i="4"/>
  <c r="AK539" i="4"/>
  <c r="AJ539" i="4"/>
  <c r="AI539" i="4"/>
  <c r="AH539" i="4"/>
  <c r="AG539" i="4"/>
  <c r="AF539" i="4"/>
  <c r="AE539" i="4"/>
  <c r="AD539" i="4"/>
  <c r="AC539" i="4"/>
  <c r="AB539" i="4"/>
  <c r="AA539" i="4"/>
  <c r="Z539" i="4"/>
  <c r="Y539" i="4"/>
  <c r="X539" i="4"/>
  <c r="W539" i="4"/>
  <c r="V539" i="4"/>
  <c r="U539" i="4"/>
  <c r="T539" i="4"/>
  <c r="S539" i="4"/>
  <c r="R539" i="4"/>
  <c r="Q539" i="4"/>
  <c r="P539" i="4"/>
  <c r="O539" i="4"/>
  <c r="N539" i="4"/>
  <c r="M539" i="4"/>
  <c r="L539" i="4"/>
  <c r="K539" i="4"/>
  <c r="J539" i="4"/>
  <c r="I539" i="4"/>
  <c r="BU538" i="4"/>
  <c r="BT538" i="4"/>
  <c r="BS538" i="4"/>
  <c r="BR538" i="4"/>
  <c r="BQ538" i="4"/>
  <c r="BP538" i="4"/>
  <c r="BO538" i="4"/>
  <c r="BN538" i="4"/>
  <c r="BM538" i="4"/>
  <c r="BL538" i="4"/>
  <c r="BK538" i="4"/>
  <c r="BJ538" i="4"/>
  <c r="BI538" i="4"/>
  <c r="BH538" i="4"/>
  <c r="BG538" i="4"/>
  <c r="BF538" i="4"/>
  <c r="BE538" i="4"/>
  <c r="BD538" i="4"/>
  <c r="BC538" i="4"/>
  <c r="BB538" i="4"/>
  <c r="BA538" i="4"/>
  <c r="AZ538" i="4"/>
  <c r="AY538" i="4"/>
  <c r="AX538" i="4"/>
  <c r="AW538" i="4"/>
  <c r="AV538" i="4"/>
  <c r="AU538" i="4"/>
  <c r="AT538" i="4"/>
  <c r="AS538" i="4"/>
  <c r="AR538" i="4"/>
  <c r="AQ538" i="4"/>
  <c r="AP538" i="4"/>
  <c r="AO538" i="4"/>
  <c r="AN538" i="4"/>
  <c r="AM538" i="4"/>
  <c r="AL538" i="4"/>
  <c r="AK538" i="4"/>
  <c r="AJ538" i="4"/>
  <c r="AI538" i="4"/>
  <c r="AH538" i="4"/>
  <c r="AG538" i="4"/>
  <c r="AF538" i="4"/>
  <c r="AE538" i="4"/>
  <c r="AD538" i="4"/>
  <c r="AC538" i="4"/>
  <c r="AB538" i="4"/>
  <c r="AA538" i="4"/>
  <c r="Z538" i="4"/>
  <c r="Y538" i="4"/>
  <c r="X538" i="4"/>
  <c r="W538" i="4"/>
  <c r="V538" i="4"/>
  <c r="U538" i="4"/>
  <c r="T538" i="4"/>
  <c r="S538" i="4"/>
  <c r="R538" i="4"/>
  <c r="Q538" i="4"/>
  <c r="P538" i="4"/>
  <c r="O538" i="4"/>
  <c r="N538" i="4"/>
  <c r="M538" i="4"/>
  <c r="L538" i="4"/>
  <c r="K538" i="4"/>
  <c r="J538" i="4"/>
  <c r="I538" i="4"/>
  <c r="BU537" i="4"/>
  <c r="BT537" i="4"/>
  <c r="BS537" i="4"/>
  <c r="BR537" i="4"/>
  <c r="BQ537" i="4"/>
  <c r="BP537" i="4"/>
  <c r="BO537" i="4"/>
  <c r="BN537" i="4"/>
  <c r="BM537" i="4"/>
  <c r="BL537" i="4"/>
  <c r="BK537" i="4"/>
  <c r="BJ537" i="4"/>
  <c r="BI537" i="4"/>
  <c r="BH537" i="4"/>
  <c r="BG537" i="4"/>
  <c r="BF537" i="4"/>
  <c r="BE537" i="4"/>
  <c r="BD537" i="4"/>
  <c r="BC537" i="4"/>
  <c r="BB537" i="4"/>
  <c r="BA537" i="4"/>
  <c r="AZ537" i="4"/>
  <c r="AY537" i="4"/>
  <c r="AX537" i="4"/>
  <c r="AW537" i="4"/>
  <c r="AV537" i="4"/>
  <c r="AU537" i="4"/>
  <c r="AT537" i="4"/>
  <c r="AS537" i="4"/>
  <c r="AR537" i="4"/>
  <c r="AQ537" i="4"/>
  <c r="AP537" i="4"/>
  <c r="AO537" i="4"/>
  <c r="AN537" i="4"/>
  <c r="AM537" i="4"/>
  <c r="AL537" i="4"/>
  <c r="AK537" i="4"/>
  <c r="AJ537" i="4"/>
  <c r="AI537" i="4"/>
  <c r="AH537" i="4"/>
  <c r="AG537" i="4"/>
  <c r="AF537" i="4"/>
  <c r="AE537" i="4"/>
  <c r="AD537" i="4"/>
  <c r="AC537" i="4"/>
  <c r="AB537" i="4"/>
  <c r="AA537" i="4"/>
  <c r="Z537" i="4"/>
  <c r="Y537" i="4"/>
  <c r="X537" i="4"/>
  <c r="W537" i="4"/>
  <c r="V537" i="4"/>
  <c r="U537" i="4"/>
  <c r="T537" i="4"/>
  <c r="S537" i="4"/>
  <c r="R537" i="4"/>
  <c r="Q537" i="4"/>
  <c r="P537" i="4"/>
  <c r="O537" i="4"/>
  <c r="N537" i="4"/>
  <c r="M537" i="4"/>
  <c r="L537" i="4"/>
  <c r="K537" i="4"/>
  <c r="J537" i="4"/>
  <c r="I537" i="4"/>
  <c r="BU536" i="4"/>
  <c r="BT536" i="4"/>
  <c r="BS536" i="4"/>
  <c r="BR536" i="4"/>
  <c r="BQ536" i="4"/>
  <c r="BP536" i="4"/>
  <c r="BO536" i="4"/>
  <c r="BN536" i="4"/>
  <c r="BM536" i="4"/>
  <c r="BL536" i="4"/>
  <c r="BK536" i="4"/>
  <c r="BJ536" i="4"/>
  <c r="BI536" i="4"/>
  <c r="BH536" i="4"/>
  <c r="BG536" i="4"/>
  <c r="BF536" i="4"/>
  <c r="BE536" i="4"/>
  <c r="BD536" i="4"/>
  <c r="BC536" i="4"/>
  <c r="BB536" i="4"/>
  <c r="BA536" i="4"/>
  <c r="AZ536" i="4"/>
  <c r="AY536" i="4"/>
  <c r="AX536" i="4"/>
  <c r="AW536" i="4"/>
  <c r="AV536" i="4"/>
  <c r="AU536" i="4"/>
  <c r="AT536" i="4"/>
  <c r="AS536" i="4"/>
  <c r="AR536" i="4"/>
  <c r="AQ536" i="4"/>
  <c r="AP536" i="4"/>
  <c r="AO536" i="4"/>
  <c r="AN536" i="4"/>
  <c r="AM536" i="4"/>
  <c r="AL536" i="4"/>
  <c r="AK536" i="4"/>
  <c r="AJ536" i="4"/>
  <c r="AI536" i="4"/>
  <c r="AH536" i="4"/>
  <c r="AG536" i="4"/>
  <c r="AF536" i="4"/>
  <c r="AE536" i="4"/>
  <c r="AD536" i="4"/>
  <c r="AC536" i="4"/>
  <c r="AB536" i="4"/>
  <c r="AA536" i="4"/>
  <c r="Z536" i="4"/>
  <c r="Y536" i="4"/>
  <c r="X536" i="4"/>
  <c r="W536" i="4"/>
  <c r="V536" i="4"/>
  <c r="U536" i="4"/>
  <c r="T536" i="4"/>
  <c r="S536" i="4"/>
  <c r="R536" i="4"/>
  <c r="Q536" i="4"/>
  <c r="P536" i="4"/>
  <c r="O536" i="4"/>
  <c r="N536" i="4"/>
  <c r="M536" i="4"/>
  <c r="L536" i="4"/>
  <c r="K536" i="4"/>
  <c r="J536" i="4"/>
  <c r="I536" i="4"/>
  <c r="BU535" i="4"/>
  <c r="BT535"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K535" i="4"/>
  <c r="J535" i="4"/>
  <c r="I535" i="4"/>
  <c r="BU534" i="4"/>
  <c r="BT534"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4" i="4"/>
  <c r="J534" i="4"/>
  <c r="I534" i="4"/>
  <c r="BU533" i="4"/>
  <c r="BT533" i="4"/>
  <c r="BS533" i="4"/>
  <c r="BR533" i="4"/>
  <c r="BQ533" i="4"/>
  <c r="BP533" i="4"/>
  <c r="BO533" i="4"/>
  <c r="BN533" i="4"/>
  <c r="BM533" i="4"/>
  <c r="BL533" i="4"/>
  <c r="BK533" i="4"/>
  <c r="BJ533" i="4"/>
  <c r="BI533" i="4"/>
  <c r="BH533" i="4"/>
  <c r="BG533" i="4"/>
  <c r="BF533" i="4"/>
  <c r="BE533" i="4"/>
  <c r="BD533" i="4"/>
  <c r="BC533" i="4"/>
  <c r="BB533" i="4"/>
  <c r="BA533" i="4"/>
  <c r="AZ533" i="4"/>
  <c r="AY533" i="4"/>
  <c r="AX533" i="4"/>
  <c r="AW533" i="4"/>
  <c r="AV533" i="4"/>
  <c r="AU533" i="4"/>
  <c r="AT533" i="4"/>
  <c r="AS533" i="4"/>
  <c r="AR533" i="4"/>
  <c r="AQ533" i="4"/>
  <c r="AP533" i="4"/>
  <c r="AO533" i="4"/>
  <c r="AN533" i="4"/>
  <c r="AM533" i="4"/>
  <c r="AL533" i="4"/>
  <c r="AK533" i="4"/>
  <c r="AJ533" i="4"/>
  <c r="AI533" i="4"/>
  <c r="AH533" i="4"/>
  <c r="AG533" i="4"/>
  <c r="AF533" i="4"/>
  <c r="AE533" i="4"/>
  <c r="AD533" i="4"/>
  <c r="AC533" i="4"/>
  <c r="AB533" i="4"/>
  <c r="AA533" i="4"/>
  <c r="Z533" i="4"/>
  <c r="Y533" i="4"/>
  <c r="X533" i="4"/>
  <c r="W533" i="4"/>
  <c r="V533" i="4"/>
  <c r="U533" i="4"/>
  <c r="T533" i="4"/>
  <c r="S533" i="4"/>
  <c r="R533" i="4"/>
  <c r="Q533" i="4"/>
  <c r="P533" i="4"/>
  <c r="O533" i="4"/>
  <c r="N533" i="4"/>
  <c r="M533" i="4"/>
  <c r="L533" i="4"/>
  <c r="K533" i="4"/>
  <c r="J533" i="4"/>
  <c r="I533" i="4"/>
  <c r="BU532" i="4"/>
  <c r="BT532" i="4"/>
  <c r="BS532" i="4"/>
  <c r="BR532" i="4"/>
  <c r="BQ532" i="4"/>
  <c r="BP532" i="4"/>
  <c r="BO532" i="4"/>
  <c r="BN532" i="4"/>
  <c r="BM532" i="4"/>
  <c r="BL532" i="4"/>
  <c r="BK532" i="4"/>
  <c r="BJ532" i="4"/>
  <c r="BI532" i="4"/>
  <c r="BH532" i="4"/>
  <c r="BG532" i="4"/>
  <c r="BF532" i="4"/>
  <c r="BE532" i="4"/>
  <c r="BD532" i="4"/>
  <c r="BC532" i="4"/>
  <c r="BB532" i="4"/>
  <c r="BA532" i="4"/>
  <c r="AZ532" i="4"/>
  <c r="AY532" i="4"/>
  <c r="AX532" i="4"/>
  <c r="AW532" i="4"/>
  <c r="AV532" i="4"/>
  <c r="AU532" i="4"/>
  <c r="AT532" i="4"/>
  <c r="AS532" i="4"/>
  <c r="AR532" i="4"/>
  <c r="AQ532" i="4"/>
  <c r="AP532" i="4"/>
  <c r="AO532" i="4"/>
  <c r="AN532" i="4"/>
  <c r="AM532" i="4"/>
  <c r="AL532" i="4"/>
  <c r="AK532" i="4"/>
  <c r="AJ532" i="4"/>
  <c r="AI532" i="4"/>
  <c r="AH532" i="4"/>
  <c r="AG532" i="4"/>
  <c r="AF532" i="4"/>
  <c r="AE532" i="4"/>
  <c r="AD532" i="4"/>
  <c r="AC532" i="4"/>
  <c r="AB532" i="4"/>
  <c r="AA532" i="4"/>
  <c r="Z532" i="4"/>
  <c r="Y532" i="4"/>
  <c r="X532" i="4"/>
  <c r="W532" i="4"/>
  <c r="V532" i="4"/>
  <c r="U532" i="4"/>
  <c r="T532" i="4"/>
  <c r="S532" i="4"/>
  <c r="R532" i="4"/>
  <c r="Q532" i="4"/>
  <c r="P532" i="4"/>
  <c r="O532" i="4"/>
  <c r="N532" i="4"/>
  <c r="M532" i="4"/>
  <c r="L532" i="4"/>
  <c r="K532" i="4"/>
  <c r="J532" i="4"/>
  <c r="I532" i="4"/>
  <c r="BU531" i="4"/>
  <c r="BT531" i="4"/>
  <c r="BS531" i="4"/>
  <c r="BR531" i="4"/>
  <c r="BQ531" i="4"/>
  <c r="BP531" i="4"/>
  <c r="BO531" i="4"/>
  <c r="BN531" i="4"/>
  <c r="BM531" i="4"/>
  <c r="BL531" i="4"/>
  <c r="BK531" i="4"/>
  <c r="BJ531" i="4"/>
  <c r="BI531" i="4"/>
  <c r="BH531" i="4"/>
  <c r="BG531" i="4"/>
  <c r="BF531" i="4"/>
  <c r="BE531" i="4"/>
  <c r="BD531" i="4"/>
  <c r="BC531" i="4"/>
  <c r="BB531" i="4"/>
  <c r="BA531" i="4"/>
  <c r="AZ531" i="4"/>
  <c r="AY531" i="4"/>
  <c r="AX531" i="4"/>
  <c r="AW531" i="4"/>
  <c r="AV531" i="4"/>
  <c r="AU531" i="4"/>
  <c r="AT531" i="4"/>
  <c r="AS531" i="4"/>
  <c r="AR531" i="4"/>
  <c r="AQ531" i="4"/>
  <c r="AP531" i="4"/>
  <c r="AO531" i="4"/>
  <c r="AN531" i="4"/>
  <c r="AM531" i="4"/>
  <c r="AL531" i="4"/>
  <c r="AK531" i="4"/>
  <c r="AJ531" i="4"/>
  <c r="AI531" i="4"/>
  <c r="AH531" i="4"/>
  <c r="AG531" i="4"/>
  <c r="AF531" i="4"/>
  <c r="AE531" i="4"/>
  <c r="AD531" i="4"/>
  <c r="AC531" i="4"/>
  <c r="AB531" i="4"/>
  <c r="AA531" i="4"/>
  <c r="Z531" i="4"/>
  <c r="Y531" i="4"/>
  <c r="X531" i="4"/>
  <c r="W531" i="4"/>
  <c r="V531" i="4"/>
  <c r="U531" i="4"/>
  <c r="T531" i="4"/>
  <c r="S531" i="4"/>
  <c r="R531" i="4"/>
  <c r="Q531" i="4"/>
  <c r="P531" i="4"/>
  <c r="O531" i="4"/>
  <c r="N531" i="4"/>
  <c r="M531" i="4"/>
  <c r="L531" i="4"/>
  <c r="K531" i="4"/>
  <c r="J531" i="4"/>
  <c r="I531" i="4"/>
  <c r="BU530" i="4"/>
  <c r="BT530"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K530" i="4"/>
  <c r="J530" i="4"/>
  <c r="I530" i="4"/>
  <c r="BU529" i="4"/>
  <c r="BT529"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9" i="4"/>
  <c r="J529" i="4"/>
  <c r="I529" i="4"/>
  <c r="BU528" i="4"/>
  <c r="BT528" i="4"/>
  <c r="BS528" i="4"/>
  <c r="BR528" i="4"/>
  <c r="BQ528" i="4"/>
  <c r="BP528" i="4"/>
  <c r="BO528" i="4"/>
  <c r="BN528" i="4"/>
  <c r="BM528" i="4"/>
  <c r="BL528" i="4"/>
  <c r="BK528" i="4"/>
  <c r="BJ528" i="4"/>
  <c r="BI528" i="4"/>
  <c r="BH528" i="4"/>
  <c r="BG528" i="4"/>
  <c r="BF528" i="4"/>
  <c r="BE528" i="4"/>
  <c r="BD528" i="4"/>
  <c r="BC528" i="4"/>
  <c r="BB528" i="4"/>
  <c r="BA528" i="4"/>
  <c r="AZ528" i="4"/>
  <c r="AY528" i="4"/>
  <c r="AX528" i="4"/>
  <c r="AW528" i="4"/>
  <c r="AV528" i="4"/>
  <c r="AU528" i="4"/>
  <c r="AT528" i="4"/>
  <c r="AS528" i="4"/>
  <c r="AR528" i="4"/>
  <c r="AQ528" i="4"/>
  <c r="AP528" i="4"/>
  <c r="AO528" i="4"/>
  <c r="AN528" i="4"/>
  <c r="AM528" i="4"/>
  <c r="AL528" i="4"/>
  <c r="AK528" i="4"/>
  <c r="AJ528" i="4"/>
  <c r="AI528" i="4"/>
  <c r="AH528" i="4"/>
  <c r="AG528" i="4"/>
  <c r="AF528" i="4"/>
  <c r="AE528" i="4"/>
  <c r="AD528" i="4"/>
  <c r="AC528" i="4"/>
  <c r="AB528" i="4"/>
  <c r="AA528" i="4"/>
  <c r="Z528" i="4"/>
  <c r="Y528" i="4"/>
  <c r="X528" i="4"/>
  <c r="W528" i="4"/>
  <c r="V528" i="4"/>
  <c r="U528" i="4"/>
  <c r="T528" i="4"/>
  <c r="S528" i="4"/>
  <c r="R528" i="4"/>
  <c r="Q528" i="4"/>
  <c r="P528" i="4"/>
  <c r="O528" i="4"/>
  <c r="N528" i="4"/>
  <c r="M528" i="4"/>
  <c r="L528" i="4"/>
  <c r="K528" i="4"/>
  <c r="J528" i="4"/>
  <c r="I528" i="4"/>
  <c r="BU527" i="4"/>
  <c r="BT527" i="4"/>
  <c r="BS527" i="4"/>
  <c r="BR527" i="4"/>
  <c r="BQ527" i="4"/>
  <c r="BP527" i="4"/>
  <c r="BO527" i="4"/>
  <c r="BN527" i="4"/>
  <c r="BM527" i="4"/>
  <c r="BL527" i="4"/>
  <c r="BK527" i="4"/>
  <c r="BJ527" i="4"/>
  <c r="BI527" i="4"/>
  <c r="BH527" i="4"/>
  <c r="BG527" i="4"/>
  <c r="BF527" i="4"/>
  <c r="BE527" i="4"/>
  <c r="BD527" i="4"/>
  <c r="BC527" i="4"/>
  <c r="BB527" i="4"/>
  <c r="BA527" i="4"/>
  <c r="AZ527" i="4"/>
  <c r="AY527" i="4"/>
  <c r="AX527" i="4"/>
  <c r="AW527" i="4"/>
  <c r="AV527" i="4"/>
  <c r="AU527" i="4"/>
  <c r="AT527" i="4"/>
  <c r="AS527" i="4"/>
  <c r="AR527" i="4"/>
  <c r="AQ527" i="4"/>
  <c r="AP527" i="4"/>
  <c r="AO527" i="4"/>
  <c r="AN527" i="4"/>
  <c r="AM527" i="4"/>
  <c r="AL527" i="4"/>
  <c r="AK527" i="4"/>
  <c r="AJ527" i="4"/>
  <c r="AI527" i="4"/>
  <c r="AH527" i="4"/>
  <c r="AG527" i="4"/>
  <c r="AF527" i="4"/>
  <c r="AE527" i="4"/>
  <c r="AD527" i="4"/>
  <c r="AC527" i="4"/>
  <c r="AB527" i="4"/>
  <c r="AA527" i="4"/>
  <c r="Z527" i="4"/>
  <c r="Y527" i="4"/>
  <c r="X527" i="4"/>
  <c r="W527" i="4"/>
  <c r="V527" i="4"/>
  <c r="U527" i="4"/>
  <c r="T527" i="4"/>
  <c r="S527" i="4"/>
  <c r="R527" i="4"/>
  <c r="Q527" i="4"/>
  <c r="P527" i="4"/>
  <c r="O527" i="4"/>
  <c r="N527" i="4"/>
  <c r="M527" i="4"/>
  <c r="L527" i="4"/>
  <c r="K527" i="4"/>
  <c r="J527" i="4"/>
  <c r="I527" i="4"/>
  <c r="BU526" i="4"/>
  <c r="BT526" i="4"/>
  <c r="BS526" i="4"/>
  <c r="BR526" i="4"/>
  <c r="BQ526" i="4"/>
  <c r="BP526" i="4"/>
  <c r="BO526" i="4"/>
  <c r="BN526" i="4"/>
  <c r="BM526" i="4"/>
  <c r="BL526" i="4"/>
  <c r="BK526" i="4"/>
  <c r="BJ526" i="4"/>
  <c r="BI526" i="4"/>
  <c r="BH526" i="4"/>
  <c r="BG526" i="4"/>
  <c r="BF526" i="4"/>
  <c r="BE526" i="4"/>
  <c r="BD526" i="4"/>
  <c r="BC526" i="4"/>
  <c r="BB526" i="4"/>
  <c r="BA526" i="4"/>
  <c r="AZ526" i="4"/>
  <c r="AY526" i="4"/>
  <c r="AX526" i="4"/>
  <c r="AW526" i="4"/>
  <c r="AV526" i="4"/>
  <c r="AU526" i="4"/>
  <c r="AT526" i="4"/>
  <c r="AS526" i="4"/>
  <c r="AR526" i="4"/>
  <c r="AQ526" i="4"/>
  <c r="AP526" i="4"/>
  <c r="AO526" i="4"/>
  <c r="AN526" i="4"/>
  <c r="AM526" i="4"/>
  <c r="AL526" i="4"/>
  <c r="AK526" i="4"/>
  <c r="AJ526" i="4"/>
  <c r="AI526" i="4"/>
  <c r="AH526" i="4"/>
  <c r="AG526" i="4"/>
  <c r="AF526" i="4"/>
  <c r="AE526" i="4"/>
  <c r="AD526" i="4"/>
  <c r="AC526" i="4"/>
  <c r="AB526" i="4"/>
  <c r="AA526" i="4"/>
  <c r="Z526" i="4"/>
  <c r="Y526" i="4"/>
  <c r="X526" i="4"/>
  <c r="W526" i="4"/>
  <c r="V526" i="4"/>
  <c r="U526" i="4"/>
  <c r="T526" i="4"/>
  <c r="S526" i="4"/>
  <c r="R526" i="4"/>
  <c r="Q526" i="4"/>
  <c r="P526" i="4"/>
  <c r="O526" i="4"/>
  <c r="N526" i="4"/>
  <c r="M526" i="4"/>
  <c r="L526" i="4"/>
  <c r="K526" i="4"/>
  <c r="J526" i="4"/>
  <c r="I526" i="4"/>
  <c r="BU525" i="4"/>
  <c r="BT525"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K525" i="4"/>
  <c r="J525" i="4"/>
  <c r="I525" i="4"/>
  <c r="BU524" i="4"/>
  <c r="BT524"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4" i="4"/>
  <c r="J524" i="4"/>
  <c r="I524" i="4"/>
  <c r="BU523" i="4"/>
  <c r="BT523" i="4"/>
  <c r="BS523" i="4"/>
  <c r="BR523" i="4"/>
  <c r="BQ523" i="4"/>
  <c r="BP523" i="4"/>
  <c r="BO523" i="4"/>
  <c r="BN523" i="4"/>
  <c r="BM523" i="4"/>
  <c r="BL523" i="4"/>
  <c r="BK523" i="4"/>
  <c r="BJ523" i="4"/>
  <c r="BI523" i="4"/>
  <c r="BH523" i="4"/>
  <c r="BG523" i="4"/>
  <c r="BF523" i="4"/>
  <c r="BE523" i="4"/>
  <c r="BD523" i="4"/>
  <c r="BC523" i="4"/>
  <c r="BB523" i="4"/>
  <c r="BA523" i="4"/>
  <c r="AZ523" i="4"/>
  <c r="AY523" i="4"/>
  <c r="AX523" i="4"/>
  <c r="AW523" i="4"/>
  <c r="AV523" i="4"/>
  <c r="AU523" i="4"/>
  <c r="AT523" i="4"/>
  <c r="AS523" i="4"/>
  <c r="AR523" i="4"/>
  <c r="AQ523" i="4"/>
  <c r="AP523" i="4"/>
  <c r="AO523" i="4"/>
  <c r="AN523" i="4"/>
  <c r="AM523" i="4"/>
  <c r="AL523" i="4"/>
  <c r="AK523" i="4"/>
  <c r="AJ523" i="4"/>
  <c r="AI523" i="4"/>
  <c r="AH523" i="4"/>
  <c r="AG523" i="4"/>
  <c r="AF523" i="4"/>
  <c r="AE523" i="4"/>
  <c r="AD523" i="4"/>
  <c r="AC523" i="4"/>
  <c r="AB523" i="4"/>
  <c r="AA523" i="4"/>
  <c r="Z523" i="4"/>
  <c r="Y523" i="4"/>
  <c r="X523" i="4"/>
  <c r="W523" i="4"/>
  <c r="V523" i="4"/>
  <c r="U523" i="4"/>
  <c r="T523" i="4"/>
  <c r="S523" i="4"/>
  <c r="R523" i="4"/>
  <c r="Q523" i="4"/>
  <c r="P523" i="4"/>
  <c r="O523" i="4"/>
  <c r="N523" i="4"/>
  <c r="M523" i="4"/>
  <c r="L523" i="4"/>
  <c r="K523" i="4"/>
  <c r="J523" i="4"/>
  <c r="I523" i="4"/>
  <c r="BU522" i="4"/>
  <c r="BT522" i="4"/>
  <c r="BS522" i="4"/>
  <c r="BR522" i="4"/>
  <c r="BQ522" i="4"/>
  <c r="BP522" i="4"/>
  <c r="BO522" i="4"/>
  <c r="BN522" i="4"/>
  <c r="BM522" i="4"/>
  <c r="BL522" i="4"/>
  <c r="BK522" i="4"/>
  <c r="BJ522" i="4"/>
  <c r="BI522" i="4"/>
  <c r="BH522" i="4"/>
  <c r="BG522" i="4"/>
  <c r="BF522" i="4"/>
  <c r="BE522" i="4"/>
  <c r="BD522" i="4"/>
  <c r="BC522" i="4"/>
  <c r="BB522" i="4"/>
  <c r="BA522" i="4"/>
  <c r="AZ522" i="4"/>
  <c r="AY522" i="4"/>
  <c r="AX522" i="4"/>
  <c r="AW522" i="4"/>
  <c r="AV522" i="4"/>
  <c r="AU522" i="4"/>
  <c r="AT522" i="4"/>
  <c r="AS522" i="4"/>
  <c r="AR522" i="4"/>
  <c r="AQ522" i="4"/>
  <c r="AP522" i="4"/>
  <c r="AO522" i="4"/>
  <c r="AN522" i="4"/>
  <c r="AM522" i="4"/>
  <c r="AL522" i="4"/>
  <c r="AK522" i="4"/>
  <c r="AJ522" i="4"/>
  <c r="AI522" i="4"/>
  <c r="AH522" i="4"/>
  <c r="AG522" i="4"/>
  <c r="AF522" i="4"/>
  <c r="AE522" i="4"/>
  <c r="AD522" i="4"/>
  <c r="AC522" i="4"/>
  <c r="AB522" i="4"/>
  <c r="AA522" i="4"/>
  <c r="Z522" i="4"/>
  <c r="Y522" i="4"/>
  <c r="X522" i="4"/>
  <c r="W522" i="4"/>
  <c r="V522" i="4"/>
  <c r="U522" i="4"/>
  <c r="T522" i="4"/>
  <c r="S522" i="4"/>
  <c r="R522" i="4"/>
  <c r="Q522" i="4"/>
  <c r="P522" i="4"/>
  <c r="O522" i="4"/>
  <c r="N522" i="4"/>
  <c r="M522" i="4"/>
  <c r="L522" i="4"/>
  <c r="K522" i="4"/>
  <c r="J522" i="4"/>
  <c r="I522" i="4"/>
  <c r="BU521" i="4"/>
  <c r="BT521" i="4"/>
  <c r="BS521" i="4"/>
  <c r="BR521" i="4"/>
  <c r="BQ521" i="4"/>
  <c r="BP521" i="4"/>
  <c r="BO521" i="4"/>
  <c r="BN521" i="4"/>
  <c r="BM521" i="4"/>
  <c r="BL521" i="4"/>
  <c r="BK521" i="4"/>
  <c r="BJ521" i="4"/>
  <c r="BI521" i="4"/>
  <c r="BH521" i="4"/>
  <c r="BG521" i="4"/>
  <c r="BF521" i="4"/>
  <c r="BE521" i="4"/>
  <c r="BD521" i="4"/>
  <c r="BC521" i="4"/>
  <c r="BB521" i="4"/>
  <c r="BA521" i="4"/>
  <c r="AZ521" i="4"/>
  <c r="AY521" i="4"/>
  <c r="AX521" i="4"/>
  <c r="AW521" i="4"/>
  <c r="AV521" i="4"/>
  <c r="AU521" i="4"/>
  <c r="AT521" i="4"/>
  <c r="AS521" i="4"/>
  <c r="AR521" i="4"/>
  <c r="AQ521" i="4"/>
  <c r="AP521" i="4"/>
  <c r="AO521" i="4"/>
  <c r="AN521" i="4"/>
  <c r="AM521" i="4"/>
  <c r="AL521" i="4"/>
  <c r="AK521" i="4"/>
  <c r="AJ521" i="4"/>
  <c r="AI521" i="4"/>
  <c r="AH521" i="4"/>
  <c r="AG521" i="4"/>
  <c r="AF521" i="4"/>
  <c r="AE521" i="4"/>
  <c r="AD521" i="4"/>
  <c r="AC521" i="4"/>
  <c r="AB521" i="4"/>
  <c r="AA521" i="4"/>
  <c r="Z521" i="4"/>
  <c r="Y521" i="4"/>
  <c r="X521" i="4"/>
  <c r="W521" i="4"/>
  <c r="V521" i="4"/>
  <c r="U521" i="4"/>
  <c r="T521" i="4"/>
  <c r="S521" i="4"/>
  <c r="R521" i="4"/>
  <c r="Q521" i="4"/>
  <c r="P521" i="4"/>
  <c r="O521" i="4"/>
  <c r="N521" i="4"/>
  <c r="M521" i="4"/>
  <c r="L521" i="4"/>
  <c r="K521" i="4"/>
  <c r="J521" i="4"/>
  <c r="I521" i="4"/>
  <c r="BU520" i="4"/>
  <c r="BT520" i="4"/>
  <c r="BS520" i="4"/>
  <c r="BR520" i="4"/>
  <c r="BQ520" i="4"/>
  <c r="BP520" i="4"/>
  <c r="BO520" i="4"/>
  <c r="BN520" i="4"/>
  <c r="BM520" i="4"/>
  <c r="BL520" i="4"/>
  <c r="BK520" i="4"/>
  <c r="BJ520" i="4"/>
  <c r="BI520" i="4"/>
  <c r="BH520" i="4"/>
  <c r="BG520" i="4"/>
  <c r="BF520" i="4"/>
  <c r="BE520" i="4"/>
  <c r="BD520" i="4"/>
  <c r="BC520" i="4"/>
  <c r="BB520" i="4"/>
  <c r="BA520" i="4"/>
  <c r="AZ520" i="4"/>
  <c r="AY520" i="4"/>
  <c r="AX520" i="4"/>
  <c r="AW520" i="4"/>
  <c r="AV520" i="4"/>
  <c r="AU520" i="4"/>
  <c r="AT520" i="4"/>
  <c r="AS520" i="4"/>
  <c r="AR520" i="4"/>
  <c r="AQ520" i="4"/>
  <c r="AP520" i="4"/>
  <c r="AO520" i="4"/>
  <c r="AN520" i="4"/>
  <c r="AM520" i="4"/>
  <c r="AL520" i="4"/>
  <c r="AK520" i="4"/>
  <c r="AJ520" i="4"/>
  <c r="AI520" i="4"/>
  <c r="AH520" i="4"/>
  <c r="AG520" i="4"/>
  <c r="AF520" i="4"/>
  <c r="AE520" i="4"/>
  <c r="AD520" i="4"/>
  <c r="AC520" i="4"/>
  <c r="AB520" i="4"/>
  <c r="AA520" i="4"/>
  <c r="Z520" i="4"/>
  <c r="Y520" i="4"/>
  <c r="X520" i="4"/>
  <c r="W520" i="4"/>
  <c r="V520" i="4"/>
  <c r="U520" i="4"/>
  <c r="T520" i="4"/>
  <c r="S520" i="4"/>
  <c r="R520" i="4"/>
  <c r="Q520" i="4"/>
  <c r="P520" i="4"/>
  <c r="O520" i="4"/>
  <c r="N520" i="4"/>
  <c r="M520" i="4"/>
  <c r="L520" i="4"/>
  <c r="K520" i="4"/>
  <c r="J520" i="4"/>
  <c r="I520" i="4"/>
  <c r="BU519" i="4"/>
  <c r="BT519" i="4"/>
  <c r="BS519" i="4"/>
  <c r="BR519" i="4"/>
  <c r="BQ519" i="4"/>
  <c r="BP519" i="4"/>
  <c r="BO519" i="4"/>
  <c r="BN519" i="4"/>
  <c r="BM519" i="4"/>
  <c r="BL519" i="4"/>
  <c r="BK519" i="4"/>
  <c r="BJ519" i="4"/>
  <c r="BI519" i="4"/>
  <c r="BH519" i="4"/>
  <c r="BG519" i="4"/>
  <c r="BF519" i="4"/>
  <c r="BE519" i="4"/>
  <c r="BD519" i="4"/>
  <c r="BC519" i="4"/>
  <c r="BB519" i="4"/>
  <c r="BA519" i="4"/>
  <c r="AZ519" i="4"/>
  <c r="AY519" i="4"/>
  <c r="AX519" i="4"/>
  <c r="AW519" i="4"/>
  <c r="AV519" i="4"/>
  <c r="AU519" i="4"/>
  <c r="AT519" i="4"/>
  <c r="AS519" i="4"/>
  <c r="AR519" i="4"/>
  <c r="AQ519" i="4"/>
  <c r="AP519" i="4"/>
  <c r="AO519" i="4"/>
  <c r="AN519" i="4"/>
  <c r="AM519" i="4"/>
  <c r="AL519" i="4"/>
  <c r="AK519" i="4"/>
  <c r="AJ519" i="4"/>
  <c r="AI519" i="4"/>
  <c r="AH519" i="4"/>
  <c r="AG519" i="4"/>
  <c r="AF519" i="4"/>
  <c r="AE519" i="4"/>
  <c r="AD519" i="4"/>
  <c r="AC519" i="4"/>
  <c r="AB519" i="4"/>
  <c r="AA519" i="4"/>
  <c r="Z519" i="4"/>
  <c r="Y519" i="4"/>
  <c r="X519" i="4"/>
  <c r="W519" i="4"/>
  <c r="V519" i="4"/>
  <c r="U519" i="4"/>
  <c r="T519" i="4"/>
  <c r="S519" i="4"/>
  <c r="R519" i="4"/>
  <c r="Q519" i="4"/>
  <c r="P519" i="4"/>
  <c r="O519" i="4"/>
  <c r="N519" i="4"/>
  <c r="M519" i="4"/>
  <c r="L519" i="4"/>
  <c r="K519" i="4"/>
  <c r="J519" i="4"/>
  <c r="I519" i="4"/>
  <c r="BU518" i="4"/>
  <c r="BT518"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K518" i="4"/>
  <c r="J518" i="4"/>
  <c r="I518" i="4"/>
  <c r="BU517" i="4"/>
  <c r="BT517"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7" i="4"/>
  <c r="J517" i="4"/>
  <c r="I517" i="4"/>
  <c r="BU516" i="4"/>
  <c r="BT516" i="4"/>
  <c r="BS516" i="4"/>
  <c r="BR516" i="4"/>
  <c r="BQ516" i="4"/>
  <c r="BP516" i="4"/>
  <c r="BO516" i="4"/>
  <c r="BN516" i="4"/>
  <c r="BM516" i="4"/>
  <c r="BL516" i="4"/>
  <c r="BK516" i="4"/>
  <c r="BJ516" i="4"/>
  <c r="BI516" i="4"/>
  <c r="BH516" i="4"/>
  <c r="BG516" i="4"/>
  <c r="BF516" i="4"/>
  <c r="BE516" i="4"/>
  <c r="BD516" i="4"/>
  <c r="BC516" i="4"/>
  <c r="BB516" i="4"/>
  <c r="BA516" i="4"/>
  <c r="AZ516" i="4"/>
  <c r="AY516" i="4"/>
  <c r="AX516" i="4"/>
  <c r="AW516" i="4"/>
  <c r="AV516" i="4"/>
  <c r="AU516" i="4"/>
  <c r="AT516" i="4"/>
  <c r="AS516" i="4"/>
  <c r="AR516" i="4"/>
  <c r="AQ516" i="4"/>
  <c r="AP516" i="4"/>
  <c r="AO516" i="4"/>
  <c r="AN516" i="4"/>
  <c r="AM516" i="4"/>
  <c r="AL516" i="4"/>
  <c r="AK516" i="4"/>
  <c r="AJ516" i="4"/>
  <c r="AI516" i="4"/>
  <c r="AH516" i="4"/>
  <c r="AG516" i="4"/>
  <c r="AF516" i="4"/>
  <c r="AE516" i="4"/>
  <c r="AD516" i="4"/>
  <c r="AC516" i="4"/>
  <c r="AB516" i="4"/>
  <c r="AA516" i="4"/>
  <c r="Z516" i="4"/>
  <c r="Y516" i="4"/>
  <c r="X516" i="4"/>
  <c r="W516" i="4"/>
  <c r="V516" i="4"/>
  <c r="U516" i="4"/>
  <c r="T516" i="4"/>
  <c r="S516" i="4"/>
  <c r="R516" i="4"/>
  <c r="Q516" i="4"/>
  <c r="P516" i="4"/>
  <c r="O516" i="4"/>
  <c r="N516" i="4"/>
  <c r="M516" i="4"/>
  <c r="L516" i="4"/>
  <c r="K516" i="4"/>
  <c r="J516" i="4"/>
  <c r="I516" i="4"/>
  <c r="BU515" i="4"/>
  <c r="BT515" i="4"/>
  <c r="BS515" i="4"/>
  <c r="BR515" i="4"/>
  <c r="BQ515" i="4"/>
  <c r="BP515" i="4"/>
  <c r="BO515" i="4"/>
  <c r="BN515" i="4"/>
  <c r="BM515" i="4"/>
  <c r="BL515" i="4"/>
  <c r="BK515" i="4"/>
  <c r="BJ515" i="4"/>
  <c r="BI515" i="4"/>
  <c r="BH515" i="4"/>
  <c r="BG515" i="4"/>
  <c r="BF515" i="4"/>
  <c r="BE515" i="4"/>
  <c r="BD515" i="4"/>
  <c r="BC515" i="4"/>
  <c r="BB515" i="4"/>
  <c r="BA515" i="4"/>
  <c r="AZ515" i="4"/>
  <c r="AY515" i="4"/>
  <c r="AX515" i="4"/>
  <c r="AW515" i="4"/>
  <c r="AV515" i="4"/>
  <c r="AU515" i="4"/>
  <c r="AT515" i="4"/>
  <c r="AS515" i="4"/>
  <c r="AR515" i="4"/>
  <c r="AQ515" i="4"/>
  <c r="AP515" i="4"/>
  <c r="AO515" i="4"/>
  <c r="AN515" i="4"/>
  <c r="AM515" i="4"/>
  <c r="AL515" i="4"/>
  <c r="AK515" i="4"/>
  <c r="AJ515" i="4"/>
  <c r="AI515" i="4"/>
  <c r="AH515" i="4"/>
  <c r="AG515" i="4"/>
  <c r="AF515" i="4"/>
  <c r="AE515" i="4"/>
  <c r="AD515" i="4"/>
  <c r="AC515" i="4"/>
  <c r="AB515" i="4"/>
  <c r="AA515" i="4"/>
  <c r="Z515" i="4"/>
  <c r="Y515" i="4"/>
  <c r="X515" i="4"/>
  <c r="W515" i="4"/>
  <c r="V515" i="4"/>
  <c r="U515" i="4"/>
  <c r="T515" i="4"/>
  <c r="S515" i="4"/>
  <c r="R515" i="4"/>
  <c r="Q515" i="4"/>
  <c r="P515" i="4"/>
  <c r="O515" i="4"/>
  <c r="N515" i="4"/>
  <c r="M515" i="4"/>
  <c r="L515" i="4"/>
  <c r="K515" i="4"/>
  <c r="J515" i="4"/>
  <c r="I515" i="4"/>
  <c r="BU514" i="4"/>
  <c r="BT514" i="4"/>
  <c r="BS514" i="4"/>
  <c r="BR514" i="4"/>
  <c r="BQ514" i="4"/>
  <c r="BP514" i="4"/>
  <c r="BO514" i="4"/>
  <c r="BN514" i="4"/>
  <c r="BM514" i="4"/>
  <c r="BL514" i="4"/>
  <c r="BK514" i="4"/>
  <c r="BJ514" i="4"/>
  <c r="BI514" i="4"/>
  <c r="BH514" i="4"/>
  <c r="BG514" i="4"/>
  <c r="BF514" i="4"/>
  <c r="BE514" i="4"/>
  <c r="BD514" i="4"/>
  <c r="BC514" i="4"/>
  <c r="BB514" i="4"/>
  <c r="BA514" i="4"/>
  <c r="AZ514" i="4"/>
  <c r="AY514" i="4"/>
  <c r="AX514" i="4"/>
  <c r="AW514" i="4"/>
  <c r="AV514" i="4"/>
  <c r="AU514" i="4"/>
  <c r="AT514" i="4"/>
  <c r="AS514" i="4"/>
  <c r="AR514" i="4"/>
  <c r="AQ514" i="4"/>
  <c r="AP514" i="4"/>
  <c r="AO514" i="4"/>
  <c r="AN514" i="4"/>
  <c r="AM514" i="4"/>
  <c r="AL514" i="4"/>
  <c r="AK514" i="4"/>
  <c r="AJ514" i="4"/>
  <c r="AI514" i="4"/>
  <c r="AH514" i="4"/>
  <c r="AG514" i="4"/>
  <c r="AF514" i="4"/>
  <c r="AE514" i="4"/>
  <c r="AD514" i="4"/>
  <c r="AC514" i="4"/>
  <c r="AB514" i="4"/>
  <c r="AA514" i="4"/>
  <c r="Z514" i="4"/>
  <c r="Y514" i="4"/>
  <c r="X514" i="4"/>
  <c r="W514" i="4"/>
  <c r="V514" i="4"/>
  <c r="U514" i="4"/>
  <c r="T514" i="4"/>
  <c r="S514" i="4"/>
  <c r="R514" i="4"/>
  <c r="Q514" i="4"/>
  <c r="P514" i="4"/>
  <c r="O514" i="4"/>
  <c r="N514" i="4"/>
  <c r="M514" i="4"/>
  <c r="L514" i="4"/>
  <c r="K514" i="4"/>
  <c r="J514" i="4"/>
  <c r="I514" i="4"/>
  <c r="BU513" i="4"/>
  <c r="BT513" i="4"/>
  <c r="BS513" i="4"/>
  <c r="BR513" i="4"/>
  <c r="BQ513" i="4"/>
  <c r="BP513" i="4"/>
  <c r="BO513" i="4"/>
  <c r="BN513" i="4"/>
  <c r="BM513" i="4"/>
  <c r="BL513" i="4"/>
  <c r="BK513" i="4"/>
  <c r="BJ513" i="4"/>
  <c r="BI513" i="4"/>
  <c r="BH513" i="4"/>
  <c r="BG513" i="4"/>
  <c r="BF513" i="4"/>
  <c r="BE513" i="4"/>
  <c r="BD513" i="4"/>
  <c r="BC513" i="4"/>
  <c r="BB513" i="4"/>
  <c r="BA513" i="4"/>
  <c r="AZ513" i="4"/>
  <c r="AY513" i="4"/>
  <c r="AX513" i="4"/>
  <c r="AW513" i="4"/>
  <c r="AV513" i="4"/>
  <c r="AU513" i="4"/>
  <c r="AT513" i="4"/>
  <c r="AS513" i="4"/>
  <c r="AR513" i="4"/>
  <c r="AQ513" i="4"/>
  <c r="AP513" i="4"/>
  <c r="AO513" i="4"/>
  <c r="AN513" i="4"/>
  <c r="AM513" i="4"/>
  <c r="AL513" i="4"/>
  <c r="AK513" i="4"/>
  <c r="AJ513" i="4"/>
  <c r="AI513" i="4"/>
  <c r="AH513" i="4"/>
  <c r="AG513" i="4"/>
  <c r="AF513" i="4"/>
  <c r="AE513" i="4"/>
  <c r="AD513" i="4"/>
  <c r="AC513" i="4"/>
  <c r="AB513" i="4"/>
  <c r="AA513" i="4"/>
  <c r="Z513" i="4"/>
  <c r="Y513" i="4"/>
  <c r="X513" i="4"/>
  <c r="W513" i="4"/>
  <c r="V513" i="4"/>
  <c r="U513" i="4"/>
  <c r="T513" i="4"/>
  <c r="S513" i="4"/>
  <c r="R513" i="4"/>
  <c r="Q513" i="4"/>
  <c r="P513" i="4"/>
  <c r="O513" i="4"/>
  <c r="N513" i="4"/>
  <c r="M513" i="4"/>
  <c r="L513" i="4"/>
  <c r="K513" i="4"/>
  <c r="J513" i="4"/>
  <c r="I513" i="4"/>
  <c r="BU512" i="4"/>
  <c r="BT512" i="4"/>
  <c r="BS512" i="4"/>
  <c r="BR512" i="4"/>
  <c r="BQ512" i="4"/>
  <c r="BP512" i="4"/>
  <c r="BO512" i="4"/>
  <c r="BN512" i="4"/>
  <c r="BM512" i="4"/>
  <c r="BL512" i="4"/>
  <c r="BK512" i="4"/>
  <c r="BJ512" i="4"/>
  <c r="BI512" i="4"/>
  <c r="BH512" i="4"/>
  <c r="BG512" i="4"/>
  <c r="BF512" i="4"/>
  <c r="BE512" i="4"/>
  <c r="BD512" i="4"/>
  <c r="BC512" i="4"/>
  <c r="BB512" i="4"/>
  <c r="BA512" i="4"/>
  <c r="AZ512" i="4"/>
  <c r="AY512" i="4"/>
  <c r="AX512" i="4"/>
  <c r="AW512" i="4"/>
  <c r="AV512" i="4"/>
  <c r="AU512" i="4"/>
  <c r="AT512" i="4"/>
  <c r="AS512" i="4"/>
  <c r="AR512" i="4"/>
  <c r="AQ512" i="4"/>
  <c r="AP512" i="4"/>
  <c r="AO512" i="4"/>
  <c r="AN512" i="4"/>
  <c r="AM512" i="4"/>
  <c r="AL512" i="4"/>
  <c r="AK512" i="4"/>
  <c r="AJ512" i="4"/>
  <c r="AI512" i="4"/>
  <c r="AH512" i="4"/>
  <c r="AG512" i="4"/>
  <c r="AF512" i="4"/>
  <c r="AE512" i="4"/>
  <c r="AD512" i="4"/>
  <c r="AC512" i="4"/>
  <c r="AB512" i="4"/>
  <c r="AA512" i="4"/>
  <c r="Z512" i="4"/>
  <c r="Y512" i="4"/>
  <c r="X512" i="4"/>
  <c r="W512" i="4"/>
  <c r="V512" i="4"/>
  <c r="U512" i="4"/>
  <c r="T512" i="4"/>
  <c r="S512" i="4"/>
  <c r="R512" i="4"/>
  <c r="Q512" i="4"/>
  <c r="P512" i="4"/>
  <c r="O512" i="4"/>
  <c r="N512" i="4"/>
  <c r="M512" i="4"/>
  <c r="L512" i="4"/>
  <c r="K512" i="4"/>
  <c r="J512" i="4"/>
  <c r="I512" i="4"/>
  <c r="BU511" i="4"/>
  <c r="BT511" i="4"/>
  <c r="BS511" i="4"/>
  <c r="BR511" i="4"/>
  <c r="BQ511" i="4"/>
  <c r="BP511" i="4"/>
  <c r="BO511" i="4"/>
  <c r="BN511" i="4"/>
  <c r="BM511" i="4"/>
  <c r="BL511" i="4"/>
  <c r="BK511" i="4"/>
  <c r="BJ511" i="4"/>
  <c r="BI511" i="4"/>
  <c r="BH511" i="4"/>
  <c r="BG511" i="4"/>
  <c r="BF511" i="4"/>
  <c r="BE511" i="4"/>
  <c r="BD511" i="4"/>
  <c r="BC511" i="4"/>
  <c r="BB511" i="4"/>
  <c r="BA511" i="4"/>
  <c r="AZ511" i="4"/>
  <c r="AY511" i="4"/>
  <c r="AX511" i="4"/>
  <c r="AW511" i="4"/>
  <c r="AV511" i="4"/>
  <c r="AU511" i="4"/>
  <c r="AT511" i="4"/>
  <c r="AS511" i="4"/>
  <c r="AR511" i="4"/>
  <c r="AQ511" i="4"/>
  <c r="AP511" i="4"/>
  <c r="AO511" i="4"/>
  <c r="AN511" i="4"/>
  <c r="AM511" i="4"/>
  <c r="AL511" i="4"/>
  <c r="AK511" i="4"/>
  <c r="AJ511" i="4"/>
  <c r="AI511" i="4"/>
  <c r="AH511" i="4"/>
  <c r="AG511" i="4"/>
  <c r="AF511" i="4"/>
  <c r="AE511" i="4"/>
  <c r="AD511" i="4"/>
  <c r="AC511" i="4"/>
  <c r="AB511" i="4"/>
  <c r="AA511" i="4"/>
  <c r="Z511" i="4"/>
  <c r="Y511" i="4"/>
  <c r="X511" i="4"/>
  <c r="W511" i="4"/>
  <c r="V511" i="4"/>
  <c r="U511" i="4"/>
  <c r="T511" i="4"/>
  <c r="S511" i="4"/>
  <c r="R511" i="4"/>
  <c r="Q511" i="4"/>
  <c r="P511" i="4"/>
  <c r="O511" i="4"/>
  <c r="N511" i="4"/>
  <c r="M511" i="4"/>
  <c r="L511" i="4"/>
  <c r="K511" i="4"/>
  <c r="J511" i="4"/>
  <c r="I511" i="4"/>
  <c r="BU510" i="4"/>
  <c r="BT510" i="4"/>
  <c r="BS510" i="4"/>
  <c r="BR510" i="4"/>
  <c r="BQ510" i="4"/>
  <c r="BP510" i="4"/>
  <c r="BO510" i="4"/>
  <c r="BN510" i="4"/>
  <c r="BM510" i="4"/>
  <c r="BL510" i="4"/>
  <c r="BK510" i="4"/>
  <c r="BJ510" i="4"/>
  <c r="BI510" i="4"/>
  <c r="BH510" i="4"/>
  <c r="BG510" i="4"/>
  <c r="BF510" i="4"/>
  <c r="BE510" i="4"/>
  <c r="BD510" i="4"/>
  <c r="BC510" i="4"/>
  <c r="BB510" i="4"/>
  <c r="BA510" i="4"/>
  <c r="AZ510" i="4"/>
  <c r="AY510" i="4"/>
  <c r="AX510" i="4"/>
  <c r="AW510" i="4"/>
  <c r="AV510" i="4"/>
  <c r="AU510" i="4"/>
  <c r="AT510" i="4"/>
  <c r="AS510" i="4"/>
  <c r="AR510" i="4"/>
  <c r="AQ510" i="4"/>
  <c r="AP510" i="4"/>
  <c r="AO510" i="4"/>
  <c r="AN510" i="4"/>
  <c r="AM510" i="4"/>
  <c r="AL510" i="4"/>
  <c r="AK510" i="4"/>
  <c r="AJ510" i="4"/>
  <c r="AI510" i="4"/>
  <c r="AH510" i="4"/>
  <c r="AG510" i="4"/>
  <c r="AF510" i="4"/>
  <c r="AE510" i="4"/>
  <c r="AD510" i="4"/>
  <c r="AC510" i="4"/>
  <c r="AB510" i="4"/>
  <c r="AA510" i="4"/>
  <c r="Z510" i="4"/>
  <c r="Y510" i="4"/>
  <c r="X510" i="4"/>
  <c r="W510" i="4"/>
  <c r="V510" i="4"/>
  <c r="U510" i="4"/>
  <c r="T510" i="4"/>
  <c r="S510" i="4"/>
  <c r="R510" i="4"/>
  <c r="Q510" i="4"/>
  <c r="P510" i="4"/>
  <c r="O510" i="4"/>
  <c r="N510" i="4"/>
  <c r="M510" i="4"/>
  <c r="L510" i="4"/>
  <c r="K510" i="4"/>
  <c r="J510" i="4"/>
  <c r="I510" i="4"/>
  <c r="BU509" i="4"/>
  <c r="BT509" i="4"/>
  <c r="BS509" i="4"/>
  <c r="BR509" i="4"/>
  <c r="BQ509" i="4"/>
  <c r="BP509" i="4"/>
  <c r="BO509" i="4"/>
  <c r="BN509" i="4"/>
  <c r="BM509" i="4"/>
  <c r="BL509" i="4"/>
  <c r="BK509" i="4"/>
  <c r="BJ509" i="4"/>
  <c r="BI509" i="4"/>
  <c r="BH509" i="4"/>
  <c r="BG509" i="4"/>
  <c r="BF509" i="4"/>
  <c r="BE509" i="4"/>
  <c r="BD509" i="4"/>
  <c r="BC509" i="4"/>
  <c r="BB509" i="4"/>
  <c r="BA509" i="4"/>
  <c r="AZ509" i="4"/>
  <c r="AY509" i="4"/>
  <c r="AX509" i="4"/>
  <c r="AW509" i="4"/>
  <c r="AV509" i="4"/>
  <c r="AU509" i="4"/>
  <c r="AT509" i="4"/>
  <c r="AS509" i="4"/>
  <c r="AR509" i="4"/>
  <c r="AQ509" i="4"/>
  <c r="AP509" i="4"/>
  <c r="AO509" i="4"/>
  <c r="AN509" i="4"/>
  <c r="AM509" i="4"/>
  <c r="AL509" i="4"/>
  <c r="AK509" i="4"/>
  <c r="AJ509" i="4"/>
  <c r="AI509" i="4"/>
  <c r="AH509" i="4"/>
  <c r="AG509" i="4"/>
  <c r="AF509" i="4"/>
  <c r="AE509" i="4"/>
  <c r="AD509" i="4"/>
  <c r="AC509" i="4"/>
  <c r="AB509" i="4"/>
  <c r="AA509" i="4"/>
  <c r="Z509" i="4"/>
  <c r="Y509" i="4"/>
  <c r="X509" i="4"/>
  <c r="W509" i="4"/>
  <c r="V509" i="4"/>
  <c r="U509" i="4"/>
  <c r="T509" i="4"/>
  <c r="S509" i="4"/>
  <c r="R509" i="4"/>
  <c r="Q509" i="4"/>
  <c r="P509" i="4"/>
  <c r="O509" i="4"/>
  <c r="N509" i="4"/>
  <c r="M509" i="4"/>
  <c r="L509" i="4"/>
  <c r="K509" i="4"/>
  <c r="J509" i="4"/>
  <c r="I509" i="4"/>
  <c r="BU508" i="4"/>
  <c r="BT508" i="4"/>
  <c r="BS508" i="4"/>
  <c r="BR508" i="4"/>
  <c r="BQ508" i="4"/>
  <c r="BP508" i="4"/>
  <c r="BO508" i="4"/>
  <c r="BN508" i="4"/>
  <c r="BM508" i="4"/>
  <c r="BL508" i="4"/>
  <c r="BK508" i="4"/>
  <c r="BJ508" i="4"/>
  <c r="BI508" i="4"/>
  <c r="BH508" i="4"/>
  <c r="BG508" i="4"/>
  <c r="BF508" i="4"/>
  <c r="BE508" i="4"/>
  <c r="BD508" i="4"/>
  <c r="BC508" i="4"/>
  <c r="BB508" i="4"/>
  <c r="BA508" i="4"/>
  <c r="AZ508" i="4"/>
  <c r="AY508" i="4"/>
  <c r="AX508" i="4"/>
  <c r="AW508" i="4"/>
  <c r="AV508" i="4"/>
  <c r="AU508" i="4"/>
  <c r="AT508" i="4"/>
  <c r="AS508" i="4"/>
  <c r="AR508" i="4"/>
  <c r="AQ508" i="4"/>
  <c r="AP508" i="4"/>
  <c r="AO508" i="4"/>
  <c r="AN508" i="4"/>
  <c r="AM508" i="4"/>
  <c r="AL508" i="4"/>
  <c r="AK508" i="4"/>
  <c r="AJ508" i="4"/>
  <c r="AI508" i="4"/>
  <c r="AH508" i="4"/>
  <c r="AG508" i="4"/>
  <c r="AF508" i="4"/>
  <c r="AE508" i="4"/>
  <c r="AD508" i="4"/>
  <c r="AC508" i="4"/>
  <c r="AB508" i="4"/>
  <c r="AA508" i="4"/>
  <c r="Z508" i="4"/>
  <c r="Y508" i="4"/>
  <c r="X508" i="4"/>
  <c r="W508" i="4"/>
  <c r="V508" i="4"/>
  <c r="U508" i="4"/>
  <c r="T508" i="4"/>
  <c r="S508" i="4"/>
  <c r="R508" i="4"/>
  <c r="Q508" i="4"/>
  <c r="P508" i="4"/>
  <c r="O508" i="4"/>
  <c r="N508" i="4"/>
  <c r="M508" i="4"/>
  <c r="L508" i="4"/>
  <c r="K508" i="4"/>
  <c r="J508" i="4"/>
  <c r="I508" i="4"/>
  <c r="BU507" i="4"/>
  <c r="BT507" i="4"/>
  <c r="BS507" i="4"/>
  <c r="BR507" i="4"/>
  <c r="BQ507" i="4"/>
  <c r="BP507" i="4"/>
  <c r="BO507" i="4"/>
  <c r="BN507" i="4"/>
  <c r="BM507" i="4"/>
  <c r="BL507" i="4"/>
  <c r="BK507" i="4"/>
  <c r="BJ507" i="4"/>
  <c r="BI507" i="4"/>
  <c r="BH507" i="4"/>
  <c r="BG507" i="4"/>
  <c r="BF507" i="4"/>
  <c r="BE507" i="4"/>
  <c r="BD507" i="4"/>
  <c r="BC507" i="4"/>
  <c r="BB507" i="4"/>
  <c r="BA507" i="4"/>
  <c r="AZ507" i="4"/>
  <c r="AY507" i="4"/>
  <c r="AX507" i="4"/>
  <c r="AW507" i="4"/>
  <c r="AV507" i="4"/>
  <c r="AU507" i="4"/>
  <c r="AT507" i="4"/>
  <c r="AS507" i="4"/>
  <c r="AR507" i="4"/>
  <c r="AQ507" i="4"/>
  <c r="AP507" i="4"/>
  <c r="AO507" i="4"/>
  <c r="AN507" i="4"/>
  <c r="AM507" i="4"/>
  <c r="AL507" i="4"/>
  <c r="AK507" i="4"/>
  <c r="AJ507" i="4"/>
  <c r="AI507" i="4"/>
  <c r="AH507" i="4"/>
  <c r="AG507" i="4"/>
  <c r="AF507" i="4"/>
  <c r="AE507" i="4"/>
  <c r="AD507" i="4"/>
  <c r="AC507" i="4"/>
  <c r="AB507" i="4"/>
  <c r="AA507" i="4"/>
  <c r="Z507" i="4"/>
  <c r="Y507" i="4"/>
  <c r="X507" i="4"/>
  <c r="W507" i="4"/>
  <c r="V507" i="4"/>
  <c r="U507" i="4"/>
  <c r="T507" i="4"/>
  <c r="S507" i="4"/>
  <c r="R507" i="4"/>
  <c r="Q507" i="4"/>
  <c r="P507" i="4"/>
  <c r="O507" i="4"/>
  <c r="N507" i="4"/>
  <c r="M507" i="4"/>
  <c r="L507" i="4"/>
  <c r="K507" i="4"/>
  <c r="J507" i="4"/>
  <c r="I507" i="4"/>
  <c r="BU506" i="4"/>
  <c r="BT506"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K506" i="4"/>
  <c r="J506" i="4"/>
  <c r="I506" i="4"/>
  <c r="BU505" i="4"/>
  <c r="BT505"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505" i="4"/>
  <c r="J505" i="4"/>
  <c r="I505" i="4"/>
  <c r="BU504" i="4"/>
  <c r="BT504" i="4"/>
  <c r="BS504" i="4"/>
  <c r="BR504" i="4"/>
  <c r="BQ504" i="4"/>
  <c r="BP504" i="4"/>
  <c r="BO504" i="4"/>
  <c r="BN504" i="4"/>
  <c r="BM504" i="4"/>
  <c r="BL504" i="4"/>
  <c r="BK504" i="4"/>
  <c r="BJ504" i="4"/>
  <c r="BI504" i="4"/>
  <c r="BH504" i="4"/>
  <c r="BG504" i="4"/>
  <c r="BF504" i="4"/>
  <c r="BE504" i="4"/>
  <c r="BD504" i="4"/>
  <c r="BC504" i="4"/>
  <c r="BB504" i="4"/>
  <c r="BA504" i="4"/>
  <c r="AZ504" i="4"/>
  <c r="AY504" i="4"/>
  <c r="AX504" i="4"/>
  <c r="AW504" i="4"/>
  <c r="AV504" i="4"/>
  <c r="AU504" i="4"/>
  <c r="AT504" i="4"/>
  <c r="AS504" i="4"/>
  <c r="AR504" i="4"/>
  <c r="AQ504" i="4"/>
  <c r="AP504" i="4"/>
  <c r="AO504" i="4"/>
  <c r="AN504" i="4"/>
  <c r="AM504" i="4"/>
  <c r="AL504" i="4"/>
  <c r="AK504" i="4"/>
  <c r="AJ504" i="4"/>
  <c r="AI504" i="4"/>
  <c r="AH504" i="4"/>
  <c r="AG504" i="4"/>
  <c r="AF504" i="4"/>
  <c r="AE504" i="4"/>
  <c r="AD504" i="4"/>
  <c r="AC504" i="4"/>
  <c r="AB504" i="4"/>
  <c r="AA504" i="4"/>
  <c r="Z504" i="4"/>
  <c r="Y504" i="4"/>
  <c r="X504" i="4"/>
  <c r="W504" i="4"/>
  <c r="V504" i="4"/>
  <c r="U504" i="4"/>
  <c r="T504" i="4"/>
  <c r="S504" i="4"/>
  <c r="R504" i="4"/>
  <c r="Q504" i="4"/>
  <c r="P504" i="4"/>
  <c r="O504" i="4"/>
  <c r="N504" i="4"/>
  <c r="M504" i="4"/>
  <c r="L504" i="4"/>
  <c r="K504" i="4"/>
  <c r="J504" i="4"/>
  <c r="I504" i="4"/>
  <c r="BU503" i="4"/>
  <c r="BT503" i="4"/>
  <c r="BS503" i="4"/>
  <c r="BR503" i="4"/>
  <c r="BQ503" i="4"/>
  <c r="BP503" i="4"/>
  <c r="BO503" i="4"/>
  <c r="BN503" i="4"/>
  <c r="BM503" i="4"/>
  <c r="BL503" i="4"/>
  <c r="BK503" i="4"/>
  <c r="BJ503" i="4"/>
  <c r="BI503" i="4"/>
  <c r="BH503" i="4"/>
  <c r="BG503" i="4"/>
  <c r="BF503" i="4"/>
  <c r="BE503" i="4"/>
  <c r="BD503" i="4"/>
  <c r="BC503" i="4"/>
  <c r="BB503" i="4"/>
  <c r="BA503" i="4"/>
  <c r="AZ503" i="4"/>
  <c r="AY503" i="4"/>
  <c r="AX503" i="4"/>
  <c r="AW503" i="4"/>
  <c r="AV503" i="4"/>
  <c r="AU503" i="4"/>
  <c r="AT503" i="4"/>
  <c r="AS503" i="4"/>
  <c r="AR503" i="4"/>
  <c r="AQ503" i="4"/>
  <c r="AP503" i="4"/>
  <c r="AO503" i="4"/>
  <c r="AN503" i="4"/>
  <c r="AM503" i="4"/>
  <c r="AL503" i="4"/>
  <c r="AK503" i="4"/>
  <c r="AJ503" i="4"/>
  <c r="AI503" i="4"/>
  <c r="AH503" i="4"/>
  <c r="AG503" i="4"/>
  <c r="AF503" i="4"/>
  <c r="AE503" i="4"/>
  <c r="AD503" i="4"/>
  <c r="AC503" i="4"/>
  <c r="AB503" i="4"/>
  <c r="AA503" i="4"/>
  <c r="Z503" i="4"/>
  <c r="Y503" i="4"/>
  <c r="X503" i="4"/>
  <c r="W503" i="4"/>
  <c r="V503" i="4"/>
  <c r="U503" i="4"/>
  <c r="T503" i="4"/>
  <c r="S503" i="4"/>
  <c r="R503" i="4"/>
  <c r="Q503" i="4"/>
  <c r="P503" i="4"/>
  <c r="O503" i="4"/>
  <c r="N503" i="4"/>
  <c r="M503" i="4"/>
  <c r="L503" i="4"/>
  <c r="K503" i="4"/>
  <c r="J503" i="4"/>
  <c r="I503" i="4"/>
  <c r="BU502" i="4"/>
  <c r="BT502" i="4"/>
  <c r="BS502" i="4"/>
  <c r="BR502" i="4"/>
  <c r="BQ502" i="4"/>
  <c r="BP502" i="4"/>
  <c r="BO502" i="4"/>
  <c r="BN502" i="4"/>
  <c r="BM502" i="4"/>
  <c r="BL502" i="4"/>
  <c r="BK502" i="4"/>
  <c r="BJ502" i="4"/>
  <c r="BI502" i="4"/>
  <c r="BH502" i="4"/>
  <c r="BG502" i="4"/>
  <c r="BF502" i="4"/>
  <c r="BE502" i="4"/>
  <c r="BD502" i="4"/>
  <c r="BC502" i="4"/>
  <c r="BB502" i="4"/>
  <c r="BA502" i="4"/>
  <c r="AZ502" i="4"/>
  <c r="AY502" i="4"/>
  <c r="AX502" i="4"/>
  <c r="AW502" i="4"/>
  <c r="AV502" i="4"/>
  <c r="AU502" i="4"/>
  <c r="AT502" i="4"/>
  <c r="AS502" i="4"/>
  <c r="AR502" i="4"/>
  <c r="AQ502" i="4"/>
  <c r="AP502" i="4"/>
  <c r="AO502" i="4"/>
  <c r="AN502" i="4"/>
  <c r="AM502" i="4"/>
  <c r="AL502" i="4"/>
  <c r="AK502" i="4"/>
  <c r="AJ502" i="4"/>
  <c r="AI502" i="4"/>
  <c r="AH502" i="4"/>
  <c r="AG502" i="4"/>
  <c r="AF502" i="4"/>
  <c r="AE502" i="4"/>
  <c r="AD502" i="4"/>
  <c r="AC502" i="4"/>
  <c r="AB502" i="4"/>
  <c r="AA502" i="4"/>
  <c r="Z502" i="4"/>
  <c r="Y502" i="4"/>
  <c r="X502" i="4"/>
  <c r="W502" i="4"/>
  <c r="V502" i="4"/>
  <c r="U502" i="4"/>
  <c r="T502" i="4"/>
  <c r="S502" i="4"/>
  <c r="R502" i="4"/>
  <c r="Q502" i="4"/>
  <c r="P502" i="4"/>
  <c r="O502" i="4"/>
  <c r="N502" i="4"/>
  <c r="M502" i="4"/>
  <c r="L502" i="4"/>
  <c r="K502" i="4"/>
  <c r="J502" i="4"/>
  <c r="I502" i="4"/>
  <c r="BU501" i="4"/>
  <c r="BT501" i="4"/>
  <c r="BS501" i="4"/>
  <c r="BR501" i="4"/>
  <c r="BQ501" i="4"/>
  <c r="BP501" i="4"/>
  <c r="BO501" i="4"/>
  <c r="BN501" i="4"/>
  <c r="BM501" i="4"/>
  <c r="BL501" i="4"/>
  <c r="BK501" i="4"/>
  <c r="BJ501" i="4"/>
  <c r="BI501" i="4"/>
  <c r="BH501" i="4"/>
  <c r="BG501" i="4"/>
  <c r="BF501" i="4"/>
  <c r="BE501" i="4"/>
  <c r="BD501" i="4"/>
  <c r="BC501" i="4"/>
  <c r="BB501" i="4"/>
  <c r="BA501" i="4"/>
  <c r="AZ501" i="4"/>
  <c r="AY501" i="4"/>
  <c r="AX501" i="4"/>
  <c r="AW501" i="4"/>
  <c r="AV501" i="4"/>
  <c r="AU501" i="4"/>
  <c r="AT501" i="4"/>
  <c r="AS501" i="4"/>
  <c r="AR501" i="4"/>
  <c r="AQ501" i="4"/>
  <c r="AP501" i="4"/>
  <c r="AO501" i="4"/>
  <c r="AN501" i="4"/>
  <c r="AM501" i="4"/>
  <c r="AL501" i="4"/>
  <c r="AK501" i="4"/>
  <c r="AJ501" i="4"/>
  <c r="AI501" i="4"/>
  <c r="AH501" i="4"/>
  <c r="AG501" i="4"/>
  <c r="AF501" i="4"/>
  <c r="AE501" i="4"/>
  <c r="AD501" i="4"/>
  <c r="AC501" i="4"/>
  <c r="AB501" i="4"/>
  <c r="AA501" i="4"/>
  <c r="Z501" i="4"/>
  <c r="Y501" i="4"/>
  <c r="X501" i="4"/>
  <c r="W501" i="4"/>
  <c r="V501" i="4"/>
  <c r="U501" i="4"/>
  <c r="T501" i="4"/>
  <c r="S501" i="4"/>
  <c r="R501" i="4"/>
  <c r="Q501" i="4"/>
  <c r="P501" i="4"/>
  <c r="O501" i="4"/>
  <c r="N501" i="4"/>
  <c r="M501" i="4"/>
  <c r="L501" i="4"/>
  <c r="K501" i="4"/>
  <c r="J501" i="4"/>
  <c r="I501" i="4"/>
  <c r="BU500" i="4"/>
  <c r="BT500" i="4"/>
  <c r="BS500" i="4"/>
  <c r="BR500" i="4"/>
  <c r="BQ500" i="4"/>
  <c r="BP500" i="4"/>
  <c r="BO500" i="4"/>
  <c r="BN500" i="4"/>
  <c r="BM500" i="4"/>
  <c r="BL500" i="4"/>
  <c r="BK500" i="4"/>
  <c r="BJ500" i="4"/>
  <c r="BI500" i="4"/>
  <c r="BH500" i="4"/>
  <c r="BG500" i="4"/>
  <c r="BF500" i="4"/>
  <c r="BE500" i="4"/>
  <c r="BD500" i="4"/>
  <c r="BC500" i="4"/>
  <c r="BB500" i="4"/>
  <c r="BA500" i="4"/>
  <c r="AZ500" i="4"/>
  <c r="AY500" i="4"/>
  <c r="AX500" i="4"/>
  <c r="AW500" i="4"/>
  <c r="AV500" i="4"/>
  <c r="AU500" i="4"/>
  <c r="AT500" i="4"/>
  <c r="AS500" i="4"/>
  <c r="AR500" i="4"/>
  <c r="AQ500" i="4"/>
  <c r="AP500" i="4"/>
  <c r="AO500" i="4"/>
  <c r="AN500" i="4"/>
  <c r="AM500" i="4"/>
  <c r="AL500" i="4"/>
  <c r="AK500" i="4"/>
  <c r="AJ500" i="4"/>
  <c r="AI500" i="4"/>
  <c r="AH500" i="4"/>
  <c r="AG500" i="4"/>
  <c r="AF500" i="4"/>
  <c r="AE500" i="4"/>
  <c r="AD500" i="4"/>
  <c r="AC500" i="4"/>
  <c r="AB500" i="4"/>
  <c r="AA500" i="4"/>
  <c r="Z500" i="4"/>
  <c r="Y500" i="4"/>
  <c r="X500" i="4"/>
  <c r="W500" i="4"/>
  <c r="V500" i="4"/>
  <c r="U500" i="4"/>
  <c r="T500" i="4"/>
  <c r="S500" i="4"/>
  <c r="R500" i="4"/>
  <c r="Q500" i="4"/>
  <c r="P500" i="4"/>
  <c r="O500" i="4"/>
  <c r="N500" i="4"/>
  <c r="M500" i="4"/>
  <c r="L500" i="4"/>
  <c r="K500" i="4"/>
  <c r="J500" i="4"/>
  <c r="I500" i="4"/>
  <c r="BU499" i="4"/>
  <c r="BT499" i="4"/>
  <c r="BS499" i="4"/>
  <c r="BR499" i="4"/>
  <c r="BQ499" i="4"/>
  <c r="BP499" i="4"/>
  <c r="BO499" i="4"/>
  <c r="BN499" i="4"/>
  <c r="BM499" i="4"/>
  <c r="BL499" i="4"/>
  <c r="BK499" i="4"/>
  <c r="BJ499" i="4"/>
  <c r="BI499" i="4"/>
  <c r="BH499" i="4"/>
  <c r="BG499" i="4"/>
  <c r="BF499" i="4"/>
  <c r="BE499" i="4"/>
  <c r="BD499" i="4"/>
  <c r="BC499" i="4"/>
  <c r="BB499" i="4"/>
  <c r="BA499" i="4"/>
  <c r="AZ499" i="4"/>
  <c r="AY499" i="4"/>
  <c r="AX499" i="4"/>
  <c r="AW499" i="4"/>
  <c r="AV499" i="4"/>
  <c r="AU499" i="4"/>
  <c r="AT499" i="4"/>
  <c r="AS499" i="4"/>
  <c r="AR499" i="4"/>
  <c r="AQ499" i="4"/>
  <c r="AP499" i="4"/>
  <c r="AO499" i="4"/>
  <c r="AN499" i="4"/>
  <c r="AM499" i="4"/>
  <c r="AL499" i="4"/>
  <c r="AK499" i="4"/>
  <c r="AJ499" i="4"/>
  <c r="AI499" i="4"/>
  <c r="AH499" i="4"/>
  <c r="AG499" i="4"/>
  <c r="AF499" i="4"/>
  <c r="AE499" i="4"/>
  <c r="AD499" i="4"/>
  <c r="AC499" i="4"/>
  <c r="AB499" i="4"/>
  <c r="AA499" i="4"/>
  <c r="Z499" i="4"/>
  <c r="Y499" i="4"/>
  <c r="X499" i="4"/>
  <c r="W499" i="4"/>
  <c r="V499" i="4"/>
  <c r="U499" i="4"/>
  <c r="T499" i="4"/>
  <c r="S499" i="4"/>
  <c r="R499" i="4"/>
  <c r="Q499" i="4"/>
  <c r="P499" i="4"/>
  <c r="O499" i="4"/>
  <c r="N499" i="4"/>
  <c r="M499" i="4"/>
  <c r="L499" i="4"/>
  <c r="K499" i="4"/>
  <c r="J499" i="4"/>
  <c r="I499" i="4"/>
  <c r="BU498" i="4"/>
  <c r="BT498" i="4"/>
  <c r="BS498" i="4"/>
  <c r="BR498" i="4"/>
  <c r="BQ498" i="4"/>
  <c r="BP498" i="4"/>
  <c r="BO498" i="4"/>
  <c r="BN498" i="4"/>
  <c r="BM498" i="4"/>
  <c r="BL498" i="4"/>
  <c r="BK498" i="4"/>
  <c r="BJ498" i="4"/>
  <c r="BI498" i="4"/>
  <c r="BH498" i="4"/>
  <c r="BG498" i="4"/>
  <c r="BF498" i="4"/>
  <c r="BE498" i="4"/>
  <c r="BD498" i="4"/>
  <c r="BC498" i="4"/>
  <c r="BB498" i="4"/>
  <c r="BA498" i="4"/>
  <c r="AZ498" i="4"/>
  <c r="AY498" i="4"/>
  <c r="AX498" i="4"/>
  <c r="AW498" i="4"/>
  <c r="AV498" i="4"/>
  <c r="AU498" i="4"/>
  <c r="AT498" i="4"/>
  <c r="AS498" i="4"/>
  <c r="AR498" i="4"/>
  <c r="AQ498" i="4"/>
  <c r="AP498" i="4"/>
  <c r="AO498" i="4"/>
  <c r="AN498" i="4"/>
  <c r="AM498" i="4"/>
  <c r="AL498" i="4"/>
  <c r="AK498" i="4"/>
  <c r="AJ498" i="4"/>
  <c r="AI498" i="4"/>
  <c r="AH498" i="4"/>
  <c r="AG498" i="4"/>
  <c r="AF498" i="4"/>
  <c r="AE498" i="4"/>
  <c r="AD498" i="4"/>
  <c r="AC498" i="4"/>
  <c r="AB498" i="4"/>
  <c r="AA498" i="4"/>
  <c r="Z498" i="4"/>
  <c r="Y498" i="4"/>
  <c r="X498" i="4"/>
  <c r="W498" i="4"/>
  <c r="V498" i="4"/>
  <c r="U498" i="4"/>
  <c r="T498" i="4"/>
  <c r="S498" i="4"/>
  <c r="R498" i="4"/>
  <c r="Q498" i="4"/>
  <c r="P498" i="4"/>
  <c r="O498" i="4"/>
  <c r="N498" i="4"/>
  <c r="M498" i="4"/>
  <c r="L498" i="4"/>
  <c r="K498" i="4"/>
  <c r="J498" i="4"/>
  <c r="I498" i="4"/>
  <c r="BU497" i="4"/>
  <c r="BT497" i="4"/>
  <c r="BS497" i="4"/>
  <c r="BR497" i="4"/>
  <c r="BQ497" i="4"/>
  <c r="BP497" i="4"/>
  <c r="BO497" i="4"/>
  <c r="BN497" i="4"/>
  <c r="BM497" i="4"/>
  <c r="BL497" i="4"/>
  <c r="BK497" i="4"/>
  <c r="BJ497" i="4"/>
  <c r="BI497" i="4"/>
  <c r="BH497" i="4"/>
  <c r="BG497" i="4"/>
  <c r="BF497" i="4"/>
  <c r="BE497" i="4"/>
  <c r="BD497" i="4"/>
  <c r="BC497" i="4"/>
  <c r="BB497" i="4"/>
  <c r="BA497" i="4"/>
  <c r="AZ497" i="4"/>
  <c r="AY497" i="4"/>
  <c r="AX497" i="4"/>
  <c r="AW497" i="4"/>
  <c r="AV497" i="4"/>
  <c r="AU497" i="4"/>
  <c r="AT497" i="4"/>
  <c r="AS497" i="4"/>
  <c r="AR497" i="4"/>
  <c r="AQ497" i="4"/>
  <c r="AP497" i="4"/>
  <c r="AO497" i="4"/>
  <c r="AN497" i="4"/>
  <c r="AM497" i="4"/>
  <c r="AL497" i="4"/>
  <c r="AK497" i="4"/>
  <c r="AJ497" i="4"/>
  <c r="AI497" i="4"/>
  <c r="AH497" i="4"/>
  <c r="AG497" i="4"/>
  <c r="AF497" i="4"/>
  <c r="AE497" i="4"/>
  <c r="AD497" i="4"/>
  <c r="AC497" i="4"/>
  <c r="AB497" i="4"/>
  <c r="AA497" i="4"/>
  <c r="Z497" i="4"/>
  <c r="Y497" i="4"/>
  <c r="X497" i="4"/>
  <c r="W497" i="4"/>
  <c r="V497" i="4"/>
  <c r="U497" i="4"/>
  <c r="T497" i="4"/>
  <c r="S497" i="4"/>
  <c r="R497" i="4"/>
  <c r="Q497" i="4"/>
  <c r="P497" i="4"/>
  <c r="O497" i="4"/>
  <c r="N497" i="4"/>
  <c r="M497" i="4"/>
  <c r="L497" i="4"/>
  <c r="K497" i="4"/>
  <c r="J497" i="4"/>
  <c r="I497" i="4"/>
  <c r="BU496" i="4"/>
  <c r="BT496" i="4"/>
  <c r="BS496" i="4"/>
  <c r="BR496" i="4"/>
  <c r="BQ496" i="4"/>
  <c r="BP496" i="4"/>
  <c r="BO496" i="4"/>
  <c r="BN496" i="4"/>
  <c r="BM496" i="4"/>
  <c r="BL496" i="4"/>
  <c r="BK496" i="4"/>
  <c r="BJ496" i="4"/>
  <c r="BI496" i="4"/>
  <c r="BH496" i="4"/>
  <c r="BG496" i="4"/>
  <c r="BF496" i="4"/>
  <c r="BE496" i="4"/>
  <c r="BD496" i="4"/>
  <c r="BC496" i="4"/>
  <c r="BB496" i="4"/>
  <c r="BA496" i="4"/>
  <c r="AZ496" i="4"/>
  <c r="AY496" i="4"/>
  <c r="AX496" i="4"/>
  <c r="AW496" i="4"/>
  <c r="AV496" i="4"/>
  <c r="AU496" i="4"/>
  <c r="AT496" i="4"/>
  <c r="AS496" i="4"/>
  <c r="AR496" i="4"/>
  <c r="AQ496" i="4"/>
  <c r="AP496" i="4"/>
  <c r="AO496" i="4"/>
  <c r="AN496" i="4"/>
  <c r="AM496" i="4"/>
  <c r="AL496" i="4"/>
  <c r="AK496" i="4"/>
  <c r="AJ496" i="4"/>
  <c r="AI496" i="4"/>
  <c r="AH496" i="4"/>
  <c r="AG496" i="4"/>
  <c r="AF496" i="4"/>
  <c r="AE496" i="4"/>
  <c r="AD496" i="4"/>
  <c r="AC496" i="4"/>
  <c r="AB496" i="4"/>
  <c r="AA496" i="4"/>
  <c r="Z496" i="4"/>
  <c r="Y496" i="4"/>
  <c r="X496" i="4"/>
  <c r="W496" i="4"/>
  <c r="V496" i="4"/>
  <c r="U496" i="4"/>
  <c r="T496" i="4"/>
  <c r="S496" i="4"/>
  <c r="R496" i="4"/>
  <c r="Q496" i="4"/>
  <c r="P496" i="4"/>
  <c r="O496" i="4"/>
  <c r="N496" i="4"/>
  <c r="M496" i="4"/>
  <c r="L496" i="4"/>
  <c r="K496" i="4"/>
  <c r="J496" i="4"/>
  <c r="I496" i="4"/>
  <c r="BU495" i="4"/>
  <c r="BT495" i="4"/>
  <c r="BS495" i="4"/>
  <c r="BR495" i="4"/>
  <c r="BQ495" i="4"/>
  <c r="BP495" i="4"/>
  <c r="BO495" i="4"/>
  <c r="BN495" i="4"/>
  <c r="BM495" i="4"/>
  <c r="BL495" i="4"/>
  <c r="BK495" i="4"/>
  <c r="BJ495" i="4"/>
  <c r="BI495" i="4"/>
  <c r="BH495" i="4"/>
  <c r="BG495" i="4"/>
  <c r="BF495" i="4"/>
  <c r="BE495" i="4"/>
  <c r="BD495" i="4"/>
  <c r="BC495" i="4"/>
  <c r="BB495" i="4"/>
  <c r="BA495" i="4"/>
  <c r="AZ495" i="4"/>
  <c r="AY495" i="4"/>
  <c r="AX495" i="4"/>
  <c r="AW495" i="4"/>
  <c r="AV495" i="4"/>
  <c r="AU495" i="4"/>
  <c r="AT495" i="4"/>
  <c r="AS495" i="4"/>
  <c r="AR495" i="4"/>
  <c r="AQ495" i="4"/>
  <c r="AP495" i="4"/>
  <c r="AO495" i="4"/>
  <c r="AN495" i="4"/>
  <c r="AM495" i="4"/>
  <c r="AL495" i="4"/>
  <c r="AK495" i="4"/>
  <c r="AJ495" i="4"/>
  <c r="AI495" i="4"/>
  <c r="AH495" i="4"/>
  <c r="AG495" i="4"/>
  <c r="AF495" i="4"/>
  <c r="AE495" i="4"/>
  <c r="AD495" i="4"/>
  <c r="AC495" i="4"/>
  <c r="AB495" i="4"/>
  <c r="AA495" i="4"/>
  <c r="Z495" i="4"/>
  <c r="Y495" i="4"/>
  <c r="X495" i="4"/>
  <c r="W495" i="4"/>
  <c r="V495" i="4"/>
  <c r="U495" i="4"/>
  <c r="T495" i="4"/>
  <c r="S495" i="4"/>
  <c r="R495" i="4"/>
  <c r="Q495" i="4"/>
  <c r="P495" i="4"/>
  <c r="O495" i="4"/>
  <c r="N495" i="4"/>
  <c r="M495" i="4"/>
  <c r="L495" i="4"/>
  <c r="K495" i="4"/>
  <c r="J495" i="4"/>
  <c r="I495" i="4"/>
  <c r="BU494" i="4"/>
  <c r="BT494" i="4"/>
  <c r="BS494" i="4"/>
  <c r="BR494" i="4"/>
  <c r="BQ494" i="4"/>
  <c r="BP494" i="4"/>
  <c r="BO494" i="4"/>
  <c r="BN494" i="4"/>
  <c r="BM494" i="4"/>
  <c r="BL494" i="4"/>
  <c r="BK494" i="4"/>
  <c r="BJ494" i="4"/>
  <c r="BI494" i="4"/>
  <c r="BH494" i="4"/>
  <c r="BG494" i="4"/>
  <c r="BF494" i="4"/>
  <c r="BE494" i="4"/>
  <c r="BD494" i="4"/>
  <c r="BC494" i="4"/>
  <c r="BB494" i="4"/>
  <c r="BA494" i="4"/>
  <c r="AZ494" i="4"/>
  <c r="AY494" i="4"/>
  <c r="AX494" i="4"/>
  <c r="AW494" i="4"/>
  <c r="AV494" i="4"/>
  <c r="AU494" i="4"/>
  <c r="AT494" i="4"/>
  <c r="AS494" i="4"/>
  <c r="AR494" i="4"/>
  <c r="AQ494" i="4"/>
  <c r="AP494" i="4"/>
  <c r="AO494" i="4"/>
  <c r="AN494" i="4"/>
  <c r="AM494" i="4"/>
  <c r="AL494" i="4"/>
  <c r="AK494" i="4"/>
  <c r="AJ494" i="4"/>
  <c r="AI494" i="4"/>
  <c r="AH494" i="4"/>
  <c r="AG494" i="4"/>
  <c r="AF494" i="4"/>
  <c r="AE494" i="4"/>
  <c r="AD494" i="4"/>
  <c r="AC494" i="4"/>
  <c r="AB494" i="4"/>
  <c r="AA494" i="4"/>
  <c r="Z494" i="4"/>
  <c r="Y494" i="4"/>
  <c r="X494" i="4"/>
  <c r="W494" i="4"/>
  <c r="V494" i="4"/>
  <c r="U494" i="4"/>
  <c r="T494" i="4"/>
  <c r="S494" i="4"/>
  <c r="R494" i="4"/>
  <c r="Q494" i="4"/>
  <c r="P494" i="4"/>
  <c r="O494" i="4"/>
  <c r="N494" i="4"/>
  <c r="M494" i="4"/>
  <c r="L494" i="4"/>
  <c r="K494" i="4"/>
  <c r="J494" i="4"/>
  <c r="I494" i="4"/>
  <c r="BU493" i="4"/>
  <c r="BT493" i="4"/>
  <c r="BS493" i="4"/>
  <c r="BR493" i="4"/>
  <c r="BQ493" i="4"/>
  <c r="BP493" i="4"/>
  <c r="BO493" i="4"/>
  <c r="BN493" i="4"/>
  <c r="BM493" i="4"/>
  <c r="BL493" i="4"/>
  <c r="BK493" i="4"/>
  <c r="BJ493" i="4"/>
  <c r="BI493" i="4"/>
  <c r="BH493" i="4"/>
  <c r="BG493" i="4"/>
  <c r="BF493" i="4"/>
  <c r="BE493" i="4"/>
  <c r="BD493" i="4"/>
  <c r="BC493" i="4"/>
  <c r="BB493" i="4"/>
  <c r="BA493" i="4"/>
  <c r="AZ493" i="4"/>
  <c r="AY493" i="4"/>
  <c r="AX493" i="4"/>
  <c r="AW493" i="4"/>
  <c r="AV493" i="4"/>
  <c r="AU493" i="4"/>
  <c r="AT493" i="4"/>
  <c r="AS493" i="4"/>
  <c r="AR493" i="4"/>
  <c r="AQ493" i="4"/>
  <c r="AP493" i="4"/>
  <c r="AO493" i="4"/>
  <c r="AN493" i="4"/>
  <c r="AM493" i="4"/>
  <c r="AL493" i="4"/>
  <c r="AK493" i="4"/>
  <c r="AJ493" i="4"/>
  <c r="AI493" i="4"/>
  <c r="AH493" i="4"/>
  <c r="AG493" i="4"/>
  <c r="AF493" i="4"/>
  <c r="AE493" i="4"/>
  <c r="AD493" i="4"/>
  <c r="AC493" i="4"/>
  <c r="AB493" i="4"/>
  <c r="AA493" i="4"/>
  <c r="Z493" i="4"/>
  <c r="Y493" i="4"/>
  <c r="X493" i="4"/>
  <c r="W493" i="4"/>
  <c r="V493" i="4"/>
  <c r="U493" i="4"/>
  <c r="T493" i="4"/>
  <c r="S493" i="4"/>
  <c r="R493" i="4"/>
  <c r="Q493" i="4"/>
  <c r="P493" i="4"/>
  <c r="O493" i="4"/>
  <c r="N493" i="4"/>
  <c r="M493" i="4"/>
  <c r="L493" i="4"/>
  <c r="K493" i="4"/>
  <c r="J493" i="4"/>
  <c r="I493" i="4"/>
  <c r="BU492" i="4"/>
  <c r="BT492" i="4"/>
  <c r="BS492" i="4"/>
  <c r="BR492" i="4"/>
  <c r="BQ492" i="4"/>
  <c r="BP492" i="4"/>
  <c r="BO492" i="4"/>
  <c r="BN492" i="4"/>
  <c r="BM492" i="4"/>
  <c r="BL492" i="4"/>
  <c r="BK492" i="4"/>
  <c r="BJ492" i="4"/>
  <c r="BI492" i="4"/>
  <c r="BH492" i="4"/>
  <c r="BG492" i="4"/>
  <c r="BF492" i="4"/>
  <c r="BE492" i="4"/>
  <c r="BD492" i="4"/>
  <c r="BC492" i="4"/>
  <c r="BB492" i="4"/>
  <c r="BA492" i="4"/>
  <c r="AZ492" i="4"/>
  <c r="AY492" i="4"/>
  <c r="AX492" i="4"/>
  <c r="AW492" i="4"/>
  <c r="AV492" i="4"/>
  <c r="AU492" i="4"/>
  <c r="AT492" i="4"/>
  <c r="AS492" i="4"/>
  <c r="AR492" i="4"/>
  <c r="AQ492" i="4"/>
  <c r="AP492" i="4"/>
  <c r="AO492" i="4"/>
  <c r="AN492" i="4"/>
  <c r="AM492" i="4"/>
  <c r="AL492" i="4"/>
  <c r="AK492" i="4"/>
  <c r="AJ492" i="4"/>
  <c r="AI492" i="4"/>
  <c r="AH492" i="4"/>
  <c r="AG492" i="4"/>
  <c r="AF492" i="4"/>
  <c r="AE492" i="4"/>
  <c r="AD492" i="4"/>
  <c r="AC492" i="4"/>
  <c r="AB492" i="4"/>
  <c r="AA492" i="4"/>
  <c r="Z492" i="4"/>
  <c r="Y492" i="4"/>
  <c r="X492" i="4"/>
  <c r="W492" i="4"/>
  <c r="V492" i="4"/>
  <c r="U492" i="4"/>
  <c r="T492" i="4"/>
  <c r="S492" i="4"/>
  <c r="R492" i="4"/>
  <c r="Q492" i="4"/>
  <c r="P492" i="4"/>
  <c r="O492" i="4"/>
  <c r="N492" i="4"/>
  <c r="M492" i="4"/>
  <c r="L492" i="4"/>
  <c r="K492" i="4"/>
  <c r="J492" i="4"/>
  <c r="I492" i="4"/>
  <c r="BU491" i="4"/>
  <c r="BT491" i="4"/>
  <c r="BS491" i="4"/>
  <c r="BR491" i="4"/>
  <c r="BQ491" i="4"/>
  <c r="BP491" i="4"/>
  <c r="BO491" i="4"/>
  <c r="BN491" i="4"/>
  <c r="BM491" i="4"/>
  <c r="BL491" i="4"/>
  <c r="BK491" i="4"/>
  <c r="BJ491" i="4"/>
  <c r="BI491" i="4"/>
  <c r="BH491" i="4"/>
  <c r="BG491" i="4"/>
  <c r="BF491" i="4"/>
  <c r="BE491" i="4"/>
  <c r="BD491" i="4"/>
  <c r="BC491" i="4"/>
  <c r="BB491" i="4"/>
  <c r="BA491" i="4"/>
  <c r="AZ491" i="4"/>
  <c r="AY491" i="4"/>
  <c r="AX491" i="4"/>
  <c r="AW491" i="4"/>
  <c r="AV491" i="4"/>
  <c r="AU491" i="4"/>
  <c r="AT491" i="4"/>
  <c r="AS491" i="4"/>
  <c r="AR491" i="4"/>
  <c r="AQ491" i="4"/>
  <c r="AP491" i="4"/>
  <c r="AO491" i="4"/>
  <c r="AN491" i="4"/>
  <c r="AM491" i="4"/>
  <c r="AL491" i="4"/>
  <c r="AK491" i="4"/>
  <c r="AJ491" i="4"/>
  <c r="AI491" i="4"/>
  <c r="AH491" i="4"/>
  <c r="AG491" i="4"/>
  <c r="AF491" i="4"/>
  <c r="AE491" i="4"/>
  <c r="AD491" i="4"/>
  <c r="AC491" i="4"/>
  <c r="AB491" i="4"/>
  <c r="AA491" i="4"/>
  <c r="Z491" i="4"/>
  <c r="Y491" i="4"/>
  <c r="X491" i="4"/>
  <c r="W491" i="4"/>
  <c r="V491" i="4"/>
  <c r="U491" i="4"/>
  <c r="T491" i="4"/>
  <c r="S491" i="4"/>
  <c r="R491" i="4"/>
  <c r="Q491" i="4"/>
  <c r="P491" i="4"/>
  <c r="O491" i="4"/>
  <c r="N491" i="4"/>
  <c r="M491" i="4"/>
  <c r="L491" i="4"/>
  <c r="K491" i="4"/>
  <c r="J491" i="4"/>
  <c r="I491" i="4"/>
  <c r="BU490" i="4"/>
  <c r="BT490" i="4"/>
  <c r="BS490" i="4"/>
  <c r="BR490" i="4"/>
  <c r="BQ490" i="4"/>
  <c r="BP490" i="4"/>
  <c r="BO490" i="4"/>
  <c r="BN490" i="4"/>
  <c r="BM490" i="4"/>
  <c r="BL490" i="4"/>
  <c r="BK490" i="4"/>
  <c r="BJ490" i="4"/>
  <c r="BI490" i="4"/>
  <c r="BH490" i="4"/>
  <c r="BG490" i="4"/>
  <c r="BF490" i="4"/>
  <c r="BE490" i="4"/>
  <c r="BD490" i="4"/>
  <c r="BC490" i="4"/>
  <c r="BB490" i="4"/>
  <c r="BA490" i="4"/>
  <c r="AZ490" i="4"/>
  <c r="AY490" i="4"/>
  <c r="AX490" i="4"/>
  <c r="AW490" i="4"/>
  <c r="AV490" i="4"/>
  <c r="AU490" i="4"/>
  <c r="AT490" i="4"/>
  <c r="AS490" i="4"/>
  <c r="AR490" i="4"/>
  <c r="AQ490" i="4"/>
  <c r="AP490" i="4"/>
  <c r="AO490" i="4"/>
  <c r="AN490" i="4"/>
  <c r="AM490" i="4"/>
  <c r="AL490" i="4"/>
  <c r="AK490" i="4"/>
  <c r="AJ490" i="4"/>
  <c r="AI490" i="4"/>
  <c r="AH490" i="4"/>
  <c r="AG490" i="4"/>
  <c r="AF490" i="4"/>
  <c r="AE490" i="4"/>
  <c r="AD490" i="4"/>
  <c r="AC490" i="4"/>
  <c r="AB490" i="4"/>
  <c r="AA490" i="4"/>
  <c r="Z490" i="4"/>
  <c r="Y490" i="4"/>
  <c r="X490" i="4"/>
  <c r="W490" i="4"/>
  <c r="V490" i="4"/>
  <c r="U490" i="4"/>
  <c r="T490" i="4"/>
  <c r="S490" i="4"/>
  <c r="R490" i="4"/>
  <c r="Q490" i="4"/>
  <c r="P490" i="4"/>
  <c r="O490" i="4"/>
  <c r="N490" i="4"/>
  <c r="M490" i="4"/>
  <c r="L490" i="4"/>
  <c r="K490" i="4"/>
  <c r="J490" i="4"/>
  <c r="I490" i="4"/>
  <c r="BU489" i="4"/>
  <c r="BT489" i="4"/>
  <c r="BS489" i="4"/>
  <c r="BR489" i="4"/>
  <c r="BQ489" i="4"/>
  <c r="BP489" i="4"/>
  <c r="BO489" i="4"/>
  <c r="BN489" i="4"/>
  <c r="BM489" i="4"/>
  <c r="BL489" i="4"/>
  <c r="BK489" i="4"/>
  <c r="BJ489" i="4"/>
  <c r="BI489" i="4"/>
  <c r="BH489" i="4"/>
  <c r="BG489" i="4"/>
  <c r="BF489" i="4"/>
  <c r="BE489" i="4"/>
  <c r="BD489" i="4"/>
  <c r="BC489" i="4"/>
  <c r="BB489" i="4"/>
  <c r="BA489" i="4"/>
  <c r="AZ489" i="4"/>
  <c r="AY489" i="4"/>
  <c r="AX489" i="4"/>
  <c r="AW489" i="4"/>
  <c r="AV489" i="4"/>
  <c r="AU489" i="4"/>
  <c r="AT489" i="4"/>
  <c r="AS489" i="4"/>
  <c r="AR489" i="4"/>
  <c r="AQ489" i="4"/>
  <c r="AP489" i="4"/>
  <c r="AO489" i="4"/>
  <c r="AN489" i="4"/>
  <c r="AM489" i="4"/>
  <c r="AL489" i="4"/>
  <c r="AK489" i="4"/>
  <c r="AJ489" i="4"/>
  <c r="AI489" i="4"/>
  <c r="AH489" i="4"/>
  <c r="AG489" i="4"/>
  <c r="AF489" i="4"/>
  <c r="AE489" i="4"/>
  <c r="AD489" i="4"/>
  <c r="AC489" i="4"/>
  <c r="AB489" i="4"/>
  <c r="AA489" i="4"/>
  <c r="Z489" i="4"/>
  <c r="Y489" i="4"/>
  <c r="X489" i="4"/>
  <c r="W489" i="4"/>
  <c r="V489" i="4"/>
  <c r="U489" i="4"/>
  <c r="T489" i="4"/>
  <c r="S489" i="4"/>
  <c r="R489" i="4"/>
  <c r="Q489" i="4"/>
  <c r="P489" i="4"/>
  <c r="O489" i="4"/>
  <c r="N489" i="4"/>
  <c r="M489" i="4"/>
  <c r="L489" i="4"/>
  <c r="K489" i="4"/>
  <c r="J489" i="4"/>
  <c r="I489" i="4"/>
  <c r="BU488" i="4"/>
  <c r="BT488" i="4"/>
  <c r="BS488" i="4"/>
  <c r="BR488" i="4"/>
  <c r="BQ488" i="4"/>
  <c r="BP488" i="4"/>
  <c r="BO488" i="4"/>
  <c r="BN488" i="4"/>
  <c r="BM488" i="4"/>
  <c r="BL488" i="4"/>
  <c r="BK488" i="4"/>
  <c r="BJ488" i="4"/>
  <c r="BI488" i="4"/>
  <c r="BH488" i="4"/>
  <c r="BG488" i="4"/>
  <c r="BF488" i="4"/>
  <c r="BE488" i="4"/>
  <c r="BD488" i="4"/>
  <c r="BC488" i="4"/>
  <c r="BB488" i="4"/>
  <c r="BA488" i="4"/>
  <c r="AZ488" i="4"/>
  <c r="AY488" i="4"/>
  <c r="AX488" i="4"/>
  <c r="AW488" i="4"/>
  <c r="AV488" i="4"/>
  <c r="AU488" i="4"/>
  <c r="AT488" i="4"/>
  <c r="AS488" i="4"/>
  <c r="AR488" i="4"/>
  <c r="AQ488" i="4"/>
  <c r="AP488" i="4"/>
  <c r="AO488" i="4"/>
  <c r="AN488" i="4"/>
  <c r="AM488" i="4"/>
  <c r="AL488" i="4"/>
  <c r="AK488" i="4"/>
  <c r="AJ488" i="4"/>
  <c r="AI488" i="4"/>
  <c r="AH488" i="4"/>
  <c r="AG488" i="4"/>
  <c r="AF488" i="4"/>
  <c r="AE488" i="4"/>
  <c r="AD488" i="4"/>
  <c r="AC488" i="4"/>
  <c r="AB488" i="4"/>
  <c r="AA488" i="4"/>
  <c r="Z488" i="4"/>
  <c r="Y488" i="4"/>
  <c r="X488" i="4"/>
  <c r="W488" i="4"/>
  <c r="V488" i="4"/>
  <c r="U488" i="4"/>
  <c r="T488" i="4"/>
  <c r="S488" i="4"/>
  <c r="R488" i="4"/>
  <c r="Q488" i="4"/>
  <c r="P488" i="4"/>
  <c r="O488" i="4"/>
  <c r="N488" i="4"/>
  <c r="M488" i="4"/>
  <c r="L488" i="4"/>
  <c r="K488" i="4"/>
  <c r="J488" i="4"/>
  <c r="I488" i="4"/>
  <c r="BU487" i="4"/>
  <c r="BT487" i="4"/>
  <c r="BS487" i="4"/>
  <c r="BR487" i="4"/>
  <c r="BQ487" i="4"/>
  <c r="BP487" i="4"/>
  <c r="BO487" i="4"/>
  <c r="BN487" i="4"/>
  <c r="BM487" i="4"/>
  <c r="BL487" i="4"/>
  <c r="BK487" i="4"/>
  <c r="BJ487" i="4"/>
  <c r="BI487" i="4"/>
  <c r="BH487" i="4"/>
  <c r="BG487" i="4"/>
  <c r="BF487" i="4"/>
  <c r="BE487" i="4"/>
  <c r="BD487" i="4"/>
  <c r="BC487" i="4"/>
  <c r="BB487" i="4"/>
  <c r="BA487" i="4"/>
  <c r="AZ487" i="4"/>
  <c r="AY487" i="4"/>
  <c r="AX487" i="4"/>
  <c r="AW487" i="4"/>
  <c r="AV487" i="4"/>
  <c r="AU487" i="4"/>
  <c r="AT487" i="4"/>
  <c r="AS487" i="4"/>
  <c r="AR487" i="4"/>
  <c r="AQ487" i="4"/>
  <c r="AP487" i="4"/>
  <c r="AO487" i="4"/>
  <c r="AN487" i="4"/>
  <c r="AM487" i="4"/>
  <c r="AL487" i="4"/>
  <c r="AK487" i="4"/>
  <c r="AJ487" i="4"/>
  <c r="AI487" i="4"/>
  <c r="AH487" i="4"/>
  <c r="AG487" i="4"/>
  <c r="AF487" i="4"/>
  <c r="AE487" i="4"/>
  <c r="AD487" i="4"/>
  <c r="AC487" i="4"/>
  <c r="AB487" i="4"/>
  <c r="AA487" i="4"/>
  <c r="Z487" i="4"/>
  <c r="Y487" i="4"/>
  <c r="X487" i="4"/>
  <c r="W487" i="4"/>
  <c r="V487" i="4"/>
  <c r="U487" i="4"/>
  <c r="T487" i="4"/>
  <c r="S487" i="4"/>
  <c r="R487" i="4"/>
  <c r="Q487" i="4"/>
  <c r="P487" i="4"/>
  <c r="O487" i="4"/>
  <c r="N487" i="4"/>
  <c r="M487" i="4"/>
  <c r="L487" i="4"/>
  <c r="K487" i="4"/>
  <c r="J487" i="4"/>
  <c r="I487" i="4"/>
  <c r="BU486" i="4"/>
  <c r="BT486" i="4"/>
  <c r="BS486" i="4"/>
  <c r="BR486" i="4"/>
  <c r="BQ486" i="4"/>
  <c r="BP486" i="4"/>
  <c r="BO486" i="4"/>
  <c r="BN486" i="4"/>
  <c r="BM486" i="4"/>
  <c r="BL486" i="4"/>
  <c r="BK486" i="4"/>
  <c r="BJ486" i="4"/>
  <c r="BI486" i="4"/>
  <c r="BH486" i="4"/>
  <c r="BG486" i="4"/>
  <c r="BF486" i="4"/>
  <c r="BE486" i="4"/>
  <c r="BD486" i="4"/>
  <c r="BC486" i="4"/>
  <c r="BB486" i="4"/>
  <c r="BA486" i="4"/>
  <c r="AZ486" i="4"/>
  <c r="AY486" i="4"/>
  <c r="AX486" i="4"/>
  <c r="AW486" i="4"/>
  <c r="AV486" i="4"/>
  <c r="AU486" i="4"/>
  <c r="AT486" i="4"/>
  <c r="AS486" i="4"/>
  <c r="AR486" i="4"/>
  <c r="AQ486" i="4"/>
  <c r="AP486" i="4"/>
  <c r="AO486" i="4"/>
  <c r="AN486" i="4"/>
  <c r="AM486" i="4"/>
  <c r="AL486" i="4"/>
  <c r="AK486" i="4"/>
  <c r="AJ486" i="4"/>
  <c r="AI486" i="4"/>
  <c r="AH486" i="4"/>
  <c r="AG486" i="4"/>
  <c r="AF486" i="4"/>
  <c r="AE486" i="4"/>
  <c r="AD486" i="4"/>
  <c r="AC486" i="4"/>
  <c r="AB486" i="4"/>
  <c r="AA486" i="4"/>
  <c r="Z486" i="4"/>
  <c r="Y486" i="4"/>
  <c r="X486" i="4"/>
  <c r="W486" i="4"/>
  <c r="V486" i="4"/>
  <c r="U486" i="4"/>
  <c r="T486" i="4"/>
  <c r="S486" i="4"/>
  <c r="R486" i="4"/>
  <c r="Q486" i="4"/>
  <c r="P486" i="4"/>
  <c r="O486" i="4"/>
  <c r="N486" i="4"/>
  <c r="M486" i="4"/>
  <c r="L486" i="4"/>
  <c r="K486" i="4"/>
  <c r="J486" i="4"/>
  <c r="I486" i="4"/>
  <c r="BU485" i="4"/>
  <c r="BT485" i="4"/>
  <c r="BS485" i="4"/>
  <c r="BR485" i="4"/>
  <c r="BQ485" i="4"/>
  <c r="BP485" i="4"/>
  <c r="BO485" i="4"/>
  <c r="BN485" i="4"/>
  <c r="BM485" i="4"/>
  <c r="BL485" i="4"/>
  <c r="BK485" i="4"/>
  <c r="BJ485" i="4"/>
  <c r="BI485" i="4"/>
  <c r="BH485" i="4"/>
  <c r="BG485" i="4"/>
  <c r="BF485" i="4"/>
  <c r="BE485" i="4"/>
  <c r="BD485" i="4"/>
  <c r="BC485" i="4"/>
  <c r="BB485" i="4"/>
  <c r="BA485" i="4"/>
  <c r="AZ485" i="4"/>
  <c r="AY485" i="4"/>
  <c r="AX485" i="4"/>
  <c r="AW485" i="4"/>
  <c r="AV485" i="4"/>
  <c r="AU485" i="4"/>
  <c r="AT485" i="4"/>
  <c r="AS485" i="4"/>
  <c r="AR485" i="4"/>
  <c r="AQ485" i="4"/>
  <c r="AP485" i="4"/>
  <c r="AO485" i="4"/>
  <c r="AN485" i="4"/>
  <c r="AM485" i="4"/>
  <c r="AL485" i="4"/>
  <c r="AK485" i="4"/>
  <c r="AJ485" i="4"/>
  <c r="AI485" i="4"/>
  <c r="AH485" i="4"/>
  <c r="AG485" i="4"/>
  <c r="AF485" i="4"/>
  <c r="AE485" i="4"/>
  <c r="AD485" i="4"/>
  <c r="AC485" i="4"/>
  <c r="AB485" i="4"/>
  <c r="AA485" i="4"/>
  <c r="Z485" i="4"/>
  <c r="Y485" i="4"/>
  <c r="X485" i="4"/>
  <c r="W485" i="4"/>
  <c r="V485" i="4"/>
  <c r="U485" i="4"/>
  <c r="T485" i="4"/>
  <c r="S485" i="4"/>
  <c r="R485" i="4"/>
  <c r="Q485" i="4"/>
  <c r="P485" i="4"/>
  <c r="O485" i="4"/>
  <c r="N485" i="4"/>
  <c r="M485" i="4"/>
  <c r="L485" i="4"/>
  <c r="K485" i="4"/>
  <c r="J485" i="4"/>
  <c r="I485" i="4"/>
  <c r="BU484" i="4"/>
  <c r="BT484" i="4"/>
  <c r="BS484" i="4"/>
  <c r="BR484" i="4"/>
  <c r="BQ484" i="4"/>
  <c r="BP484" i="4"/>
  <c r="BO484" i="4"/>
  <c r="BN484" i="4"/>
  <c r="BM484" i="4"/>
  <c r="BL484" i="4"/>
  <c r="BK484" i="4"/>
  <c r="BJ484" i="4"/>
  <c r="BI484" i="4"/>
  <c r="BH484" i="4"/>
  <c r="BG484" i="4"/>
  <c r="BF484" i="4"/>
  <c r="BE484" i="4"/>
  <c r="BD484" i="4"/>
  <c r="BC484" i="4"/>
  <c r="BB484" i="4"/>
  <c r="BA484" i="4"/>
  <c r="AZ484" i="4"/>
  <c r="AY484" i="4"/>
  <c r="AX484" i="4"/>
  <c r="AW484" i="4"/>
  <c r="AV484" i="4"/>
  <c r="AU484" i="4"/>
  <c r="AT484" i="4"/>
  <c r="AS484" i="4"/>
  <c r="AR484" i="4"/>
  <c r="AQ484" i="4"/>
  <c r="AP484" i="4"/>
  <c r="AO484" i="4"/>
  <c r="AN484" i="4"/>
  <c r="AM484" i="4"/>
  <c r="AL484" i="4"/>
  <c r="AK484" i="4"/>
  <c r="AJ484" i="4"/>
  <c r="AI484" i="4"/>
  <c r="AH484" i="4"/>
  <c r="AG484" i="4"/>
  <c r="AF484" i="4"/>
  <c r="AE484" i="4"/>
  <c r="AD484" i="4"/>
  <c r="AC484" i="4"/>
  <c r="AB484" i="4"/>
  <c r="AA484" i="4"/>
  <c r="Z484" i="4"/>
  <c r="Y484" i="4"/>
  <c r="X484" i="4"/>
  <c r="W484" i="4"/>
  <c r="V484" i="4"/>
  <c r="U484" i="4"/>
  <c r="T484" i="4"/>
  <c r="S484" i="4"/>
  <c r="R484" i="4"/>
  <c r="Q484" i="4"/>
  <c r="P484" i="4"/>
  <c r="O484" i="4"/>
  <c r="N484" i="4"/>
  <c r="M484" i="4"/>
  <c r="L484" i="4"/>
  <c r="K484" i="4"/>
  <c r="J484" i="4"/>
  <c r="I484" i="4"/>
  <c r="BU483" i="4"/>
  <c r="BT483" i="4"/>
  <c r="BS483" i="4"/>
  <c r="BR483" i="4"/>
  <c r="BQ483" i="4"/>
  <c r="BP483" i="4"/>
  <c r="BO483" i="4"/>
  <c r="BN483" i="4"/>
  <c r="BM483" i="4"/>
  <c r="BL483" i="4"/>
  <c r="BK483" i="4"/>
  <c r="BJ483" i="4"/>
  <c r="BI483" i="4"/>
  <c r="BH483" i="4"/>
  <c r="BG483" i="4"/>
  <c r="BF483" i="4"/>
  <c r="BE483" i="4"/>
  <c r="BD483" i="4"/>
  <c r="BC483" i="4"/>
  <c r="BB483" i="4"/>
  <c r="BA483" i="4"/>
  <c r="AZ483" i="4"/>
  <c r="AY483" i="4"/>
  <c r="AX483" i="4"/>
  <c r="AW483" i="4"/>
  <c r="AV483" i="4"/>
  <c r="AU483" i="4"/>
  <c r="AT483" i="4"/>
  <c r="AS483" i="4"/>
  <c r="AR483" i="4"/>
  <c r="AQ483" i="4"/>
  <c r="AP483" i="4"/>
  <c r="AO483" i="4"/>
  <c r="AN483" i="4"/>
  <c r="AM483" i="4"/>
  <c r="AL483" i="4"/>
  <c r="AK483" i="4"/>
  <c r="AJ483" i="4"/>
  <c r="AI483" i="4"/>
  <c r="AH483" i="4"/>
  <c r="AG483" i="4"/>
  <c r="AF483" i="4"/>
  <c r="AE483" i="4"/>
  <c r="AD483" i="4"/>
  <c r="AC483" i="4"/>
  <c r="AB483" i="4"/>
  <c r="AA483" i="4"/>
  <c r="Z483" i="4"/>
  <c r="Y483" i="4"/>
  <c r="X483" i="4"/>
  <c r="W483" i="4"/>
  <c r="V483" i="4"/>
  <c r="U483" i="4"/>
  <c r="T483" i="4"/>
  <c r="S483" i="4"/>
  <c r="R483" i="4"/>
  <c r="Q483" i="4"/>
  <c r="P483" i="4"/>
  <c r="O483" i="4"/>
  <c r="N483" i="4"/>
  <c r="M483" i="4"/>
  <c r="L483" i="4"/>
  <c r="K483" i="4"/>
  <c r="J483" i="4"/>
  <c r="I483" i="4"/>
  <c r="BU482" i="4"/>
  <c r="BT482" i="4"/>
  <c r="BS482" i="4"/>
  <c r="BR482" i="4"/>
  <c r="BQ482" i="4"/>
  <c r="BP482" i="4"/>
  <c r="BO482" i="4"/>
  <c r="BN482" i="4"/>
  <c r="BM482" i="4"/>
  <c r="BL482" i="4"/>
  <c r="BK482" i="4"/>
  <c r="BJ482" i="4"/>
  <c r="BI482" i="4"/>
  <c r="BH482" i="4"/>
  <c r="BG482" i="4"/>
  <c r="BF482" i="4"/>
  <c r="BE482" i="4"/>
  <c r="BD482" i="4"/>
  <c r="BC482" i="4"/>
  <c r="BB482" i="4"/>
  <c r="BA482" i="4"/>
  <c r="AZ482" i="4"/>
  <c r="AY482" i="4"/>
  <c r="AX482" i="4"/>
  <c r="AW482" i="4"/>
  <c r="AV482" i="4"/>
  <c r="AU482" i="4"/>
  <c r="AT482" i="4"/>
  <c r="AS482" i="4"/>
  <c r="AR482" i="4"/>
  <c r="AQ482" i="4"/>
  <c r="AP482" i="4"/>
  <c r="AO482" i="4"/>
  <c r="AN482" i="4"/>
  <c r="AM482" i="4"/>
  <c r="AL482" i="4"/>
  <c r="AK482" i="4"/>
  <c r="AJ482" i="4"/>
  <c r="AI482" i="4"/>
  <c r="AH482" i="4"/>
  <c r="AG482" i="4"/>
  <c r="AF482" i="4"/>
  <c r="AE482" i="4"/>
  <c r="AD482" i="4"/>
  <c r="AC482" i="4"/>
  <c r="AB482" i="4"/>
  <c r="AA482" i="4"/>
  <c r="Z482" i="4"/>
  <c r="Y482" i="4"/>
  <c r="X482" i="4"/>
  <c r="W482" i="4"/>
  <c r="V482" i="4"/>
  <c r="U482" i="4"/>
  <c r="T482" i="4"/>
  <c r="S482" i="4"/>
  <c r="R482" i="4"/>
  <c r="Q482" i="4"/>
  <c r="P482" i="4"/>
  <c r="O482" i="4"/>
  <c r="N482" i="4"/>
  <c r="M482" i="4"/>
  <c r="L482" i="4"/>
  <c r="K482" i="4"/>
  <c r="J482" i="4"/>
  <c r="I482" i="4"/>
  <c r="BU481" i="4"/>
  <c r="BT481" i="4"/>
  <c r="BS481" i="4"/>
  <c r="BR481" i="4"/>
  <c r="BQ481" i="4"/>
  <c r="BP481" i="4"/>
  <c r="BO481" i="4"/>
  <c r="BN481" i="4"/>
  <c r="BM481" i="4"/>
  <c r="BL481" i="4"/>
  <c r="BK481" i="4"/>
  <c r="BJ481" i="4"/>
  <c r="BI481" i="4"/>
  <c r="BH481" i="4"/>
  <c r="BG481" i="4"/>
  <c r="BF481" i="4"/>
  <c r="BE481" i="4"/>
  <c r="BD481" i="4"/>
  <c r="BC481" i="4"/>
  <c r="BB481" i="4"/>
  <c r="BA481" i="4"/>
  <c r="AZ481" i="4"/>
  <c r="AY481" i="4"/>
  <c r="AX481" i="4"/>
  <c r="AW481" i="4"/>
  <c r="AV481" i="4"/>
  <c r="AU481" i="4"/>
  <c r="AT481" i="4"/>
  <c r="AS481" i="4"/>
  <c r="AR481" i="4"/>
  <c r="AQ481" i="4"/>
  <c r="AP481" i="4"/>
  <c r="AO481" i="4"/>
  <c r="AN481" i="4"/>
  <c r="AM481" i="4"/>
  <c r="AL481" i="4"/>
  <c r="AK481" i="4"/>
  <c r="AJ481" i="4"/>
  <c r="AI481" i="4"/>
  <c r="AH481" i="4"/>
  <c r="AG481" i="4"/>
  <c r="AF481" i="4"/>
  <c r="AE481" i="4"/>
  <c r="AD481" i="4"/>
  <c r="AC481" i="4"/>
  <c r="AB481" i="4"/>
  <c r="AA481" i="4"/>
  <c r="Z481" i="4"/>
  <c r="Y481" i="4"/>
  <c r="X481" i="4"/>
  <c r="W481" i="4"/>
  <c r="V481" i="4"/>
  <c r="U481" i="4"/>
  <c r="T481" i="4"/>
  <c r="S481" i="4"/>
  <c r="R481" i="4"/>
  <c r="Q481" i="4"/>
  <c r="P481" i="4"/>
  <c r="O481" i="4"/>
  <c r="N481" i="4"/>
  <c r="M481" i="4"/>
  <c r="L481" i="4"/>
  <c r="K481" i="4"/>
  <c r="J481" i="4"/>
  <c r="I481" i="4"/>
  <c r="BU480" i="4"/>
  <c r="BT480" i="4"/>
  <c r="BS480" i="4"/>
  <c r="BR480" i="4"/>
  <c r="BQ480" i="4"/>
  <c r="BP480" i="4"/>
  <c r="BO480" i="4"/>
  <c r="BN480" i="4"/>
  <c r="BM480" i="4"/>
  <c r="BL480" i="4"/>
  <c r="BK480" i="4"/>
  <c r="BJ480" i="4"/>
  <c r="BI480" i="4"/>
  <c r="BH480" i="4"/>
  <c r="BG480" i="4"/>
  <c r="BF480" i="4"/>
  <c r="BE480" i="4"/>
  <c r="BD480" i="4"/>
  <c r="BC480" i="4"/>
  <c r="BB480" i="4"/>
  <c r="BA480" i="4"/>
  <c r="AZ480" i="4"/>
  <c r="AY480" i="4"/>
  <c r="AX480" i="4"/>
  <c r="AW480" i="4"/>
  <c r="AV480" i="4"/>
  <c r="AU480" i="4"/>
  <c r="AT480" i="4"/>
  <c r="AS480" i="4"/>
  <c r="AR480" i="4"/>
  <c r="AQ480" i="4"/>
  <c r="AP480" i="4"/>
  <c r="AO480" i="4"/>
  <c r="AN480" i="4"/>
  <c r="AM480" i="4"/>
  <c r="AL480" i="4"/>
  <c r="AK480" i="4"/>
  <c r="AJ480" i="4"/>
  <c r="AI480" i="4"/>
  <c r="AH480" i="4"/>
  <c r="AG480" i="4"/>
  <c r="AF480" i="4"/>
  <c r="AE480" i="4"/>
  <c r="AD480" i="4"/>
  <c r="AC480" i="4"/>
  <c r="AB480" i="4"/>
  <c r="AA480" i="4"/>
  <c r="Z480" i="4"/>
  <c r="Y480" i="4"/>
  <c r="X480" i="4"/>
  <c r="W480" i="4"/>
  <c r="V480" i="4"/>
  <c r="U480" i="4"/>
  <c r="T480" i="4"/>
  <c r="S480" i="4"/>
  <c r="R480" i="4"/>
  <c r="Q480" i="4"/>
  <c r="P480" i="4"/>
  <c r="O480" i="4"/>
  <c r="N480" i="4"/>
  <c r="M480" i="4"/>
  <c r="L480" i="4"/>
  <c r="K480" i="4"/>
  <c r="J480" i="4"/>
  <c r="I480" i="4"/>
  <c r="BU479" i="4"/>
  <c r="BT479" i="4"/>
  <c r="BS479" i="4"/>
  <c r="BR479" i="4"/>
  <c r="BQ479" i="4"/>
  <c r="BP479" i="4"/>
  <c r="BO479" i="4"/>
  <c r="BN479" i="4"/>
  <c r="BM479" i="4"/>
  <c r="BL479" i="4"/>
  <c r="BK479" i="4"/>
  <c r="BJ479" i="4"/>
  <c r="BI479" i="4"/>
  <c r="BH479" i="4"/>
  <c r="BG479" i="4"/>
  <c r="BF479" i="4"/>
  <c r="BE479" i="4"/>
  <c r="BD479" i="4"/>
  <c r="BC479" i="4"/>
  <c r="BB479" i="4"/>
  <c r="BA479" i="4"/>
  <c r="AZ479" i="4"/>
  <c r="AY479" i="4"/>
  <c r="AX479" i="4"/>
  <c r="AW479" i="4"/>
  <c r="AV479" i="4"/>
  <c r="AU479" i="4"/>
  <c r="AT479" i="4"/>
  <c r="AS479" i="4"/>
  <c r="AR479" i="4"/>
  <c r="AQ479" i="4"/>
  <c r="AP479" i="4"/>
  <c r="AO479" i="4"/>
  <c r="AN479" i="4"/>
  <c r="AM479" i="4"/>
  <c r="AL479" i="4"/>
  <c r="AK479" i="4"/>
  <c r="AJ479" i="4"/>
  <c r="AI479" i="4"/>
  <c r="AH479" i="4"/>
  <c r="AG479" i="4"/>
  <c r="AF479" i="4"/>
  <c r="AE479" i="4"/>
  <c r="AD479" i="4"/>
  <c r="AC479" i="4"/>
  <c r="AB479" i="4"/>
  <c r="AA479" i="4"/>
  <c r="Z479" i="4"/>
  <c r="Y479" i="4"/>
  <c r="X479" i="4"/>
  <c r="W479" i="4"/>
  <c r="V479" i="4"/>
  <c r="U479" i="4"/>
  <c r="T479" i="4"/>
  <c r="S479" i="4"/>
  <c r="R479" i="4"/>
  <c r="Q479" i="4"/>
  <c r="P479" i="4"/>
  <c r="O479" i="4"/>
  <c r="N479" i="4"/>
  <c r="M479" i="4"/>
  <c r="L479" i="4"/>
  <c r="K479" i="4"/>
  <c r="J479" i="4"/>
  <c r="I479" i="4"/>
  <c r="BU478" i="4"/>
  <c r="BT478" i="4"/>
  <c r="BS478" i="4"/>
  <c r="BR478" i="4"/>
  <c r="BQ478" i="4"/>
  <c r="BP478" i="4"/>
  <c r="BO478" i="4"/>
  <c r="BN478" i="4"/>
  <c r="BM478" i="4"/>
  <c r="BL478" i="4"/>
  <c r="BK478" i="4"/>
  <c r="BJ478" i="4"/>
  <c r="BI478" i="4"/>
  <c r="BH478" i="4"/>
  <c r="BG478" i="4"/>
  <c r="BF478" i="4"/>
  <c r="BE478" i="4"/>
  <c r="BD478" i="4"/>
  <c r="BC478" i="4"/>
  <c r="BB478" i="4"/>
  <c r="BA478" i="4"/>
  <c r="AZ478" i="4"/>
  <c r="AY478" i="4"/>
  <c r="AX478" i="4"/>
  <c r="AW478" i="4"/>
  <c r="AV478" i="4"/>
  <c r="AU478" i="4"/>
  <c r="AT478" i="4"/>
  <c r="AS478" i="4"/>
  <c r="AR478" i="4"/>
  <c r="AQ478" i="4"/>
  <c r="AP478" i="4"/>
  <c r="AO478" i="4"/>
  <c r="AN478" i="4"/>
  <c r="AM478" i="4"/>
  <c r="AL478" i="4"/>
  <c r="AK478" i="4"/>
  <c r="AJ478" i="4"/>
  <c r="AI478" i="4"/>
  <c r="AH478" i="4"/>
  <c r="AG478" i="4"/>
  <c r="AF478" i="4"/>
  <c r="AE478" i="4"/>
  <c r="AD478" i="4"/>
  <c r="AC478" i="4"/>
  <c r="AB478" i="4"/>
  <c r="AA478" i="4"/>
  <c r="Z478" i="4"/>
  <c r="Y478" i="4"/>
  <c r="X478" i="4"/>
  <c r="W478" i="4"/>
  <c r="V478" i="4"/>
  <c r="U478" i="4"/>
  <c r="T478" i="4"/>
  <c r="S478" i="4"/>
  <c r="R478" i="4"/>
  <c r="Q478" i="4"/>
  <c r="P478" i="4"/>
  <c r="O478" i="4"/>
  <c r="N478" i="4"/>
  <c r="M478" i="4"/>
  <c r="L478" i="4"/>
  <c r="K478" i="4"/>
  <c r="J478" i="4"/>
  <c r="I478" i="4"/>
  <c r="BU477" i="4"/>
  <c r="BT477" i="4"/>
  <c r="BS477" i="4"/>
  <c r="BR477" i="4"/>
  <c r="BQ477" i="4"/>
  <c r="BP477" i="4"/>
  <c r="BO477" i="4"/>
  <c r="BN477" i="4"/>
  <c r="BM477" i="4"/>
  <c r="BL477" i="4"/>
  <c r="BK477" i="4"/>
  <c r="BJ477" i="4"/>
  <c r="BI477" i="4"/>
  <c r="BH477" i="4"/>
  <c r="BG477" i="4"/>
  <c r="BF477" i="4"/>
  <c r="BE477" i="4"/>
  <c r="BD477" i="4"/>
  <c r="BC477" i="4"/>
  <c r="BB477" i="4"/>
  <c r="BA477" i="4"/>
  <c r="AZ477" i="4"/>
  <c r="AY477" i="4"/>
  <c r="AX477" i="4"/>
  <c r="AW477" i="4"/>
  <c r="AV477" i="4"/>
  <c r="AU477" i="4"/>
  <c r="AT477" i="4"/>
  <c r="AS477" i="4"/>
  <c r="AR477" i="4"/>
  <c r="AQ477" i="4"/>
  <c r="AP477" i="4"/>
  <c r="AO477" i="4"/>
  <c r="AN477" i="4"/>
  <c r="AM477" i="4"/>
  <c r="AL477" i="4"/>
  <c r="AK477" i="4"/>
  <c r="AJ477" i="4"/>
  <c r="AI477" i="4"/>
  <c r="AH477" i="4"/>
  <c r="AG477" i="4"/>
  <c r="AF477" i="4"/>
  <c r="AE477" i="4"/>
  <c r="AD477" i="4"/>
  <c r="AC477" i="4"/>
  <c r="AB477" i="4"/>
  <c r="AA477" i="4"/>
  <c r="Z477" i="4"/>
  <c r="Y477" i="4"/>
  <c r="X477" i="4"/>
  <c r="W477" i="4"/>
  <c r="V477" i="4"/>
  <c r="U477" i="4"/>
  <c r="T477" i="4"/>
  <c r="S477" i="4"/>
  <c r="R477" i="4"/>
  <c r="Q477" i="4"/>
  <c r="P477" i="4"/>
  <c r="O477" i="4"/>
  <c r="N477" i="4"/>
  <c r="M477" i="4"/>
  <c r="L477" i="4"/>
  <c r="K477" i="4"/>
  <c r="J477" i="4"/>
  <c r="I477" i="4"/>
  <c r="BU476" i="4"/>
  <c r="BT476" i="4"/>
  <c r="BS476" i="4"/>
  <c r="BR476" i="4"/>
  <c r="BQ476" i="4"/>
  <c r="BP476" i="4"/>
  <c r="BO476" i="4"/>
  <c r="BN476" i="4"/>
  <c r="BM476" i="4"/>
  <c r="BL476" i="4"/>
  <c r="BK476" i="4"/>
  <c r="BJ476" i="4"/>
  <c r="BI476" i="4"/>
  <c r="BH476" i="4"/>
  <c r="BG476" i="4"/>
  <c r="BF476" i="4"/>
  <c r="BE476" i="4"/>
  <c r="BD476" i="4"/>
  <c r="BC476" i="4"/>
  <c r="BB476" i="4"/>
  <c r="BA476" i="4"/>
  <c r="AZ476" i="4"/>
  <c r="AY476" i="4"/>
  <c r="AX476" i="4"/>
  <c r="AW476" i="4"/>
  <c r="AV476" i="4"/>
  <c r="AU476" i="4"/>
  <c r="AT476" i="4"/>
  <c r="AS476" i="4"/>
  <c r="AR476" i="4"/>
  <c r="AQ476" i="4"/>
  <c r="AP476" i="4"/>
  <c r="AO476" i="4"/>
  <c r="AN476" i="4"/>
  <c r="AM476" i="4"/>
  <c r="AL476" i="4"/>
  <c r="AK476" i="4"/>
  <c r="AJ476" i="4"/>
  <c r="AI476" i="4"/>
  <c r="AH476" i="4"/>
  <c r="AG476" i="4"/>
  <c r="AF476" i="4"/>
  <c r="AE476" i="4"/>
  <c r="AD476" i="4"/>
  <c r="AC476" i="4"/>
  <c r="AB476" i="4"/>
  <c r="AA476" i="4"/>
  <c r="Z476" i="4"/>
  <c r="Y476" i="4"/>
  <c r="X476" i="4"/>
  <c r="W476" i="4"/>
  <c r="V476" i="4"/>
  <c r="U476" i="4"/>
  <c r="T476" i="4"/>
  <c r="S476" i="4"/>
  <c r="R476" i="4"/>
  <c r="Q476" i="4"/>
  <c r="P476" i="4"/>
  <c r="O476" i="4"/>
  <c r="N476" i="4"/>
  <c r="M476" i="4"/>
  <c r="L476" i="4"/>
  <c r="K476" i="4"/>
  <c r="J476" i="4"/>
  <c r="I476" i="4"/>
  <c r="BU475" i="4"/>
  <c r="BT475" i="4"/>
  <c r="BS475" i="4"/>
  <c r="BR475" i="4"/>
  <c r="BQ475" i="4"/>
  <c r="BP475" i="4"/>
  <c r="BO475" i="4"/>
  <c r="BN475" i="4"/>
  <c r="BM475" i="4"/>
  <c r="BL475" i="4"/>
  <c r="BK475" i="4"/>
  <c r="BJ475" i="4"/>
  <c r="BI475" i="4"/>
  <c r="BH475" i="4"/>
  <c r="BG475" i="4"/>
  <c r="BF475" i="4"/>
  <c r="BE475" i="4"/>
  <c r="BD475" i="4"/>
  <c r="BC475" i="4"/>
  <c r="BB475" i="4"/>
  <c r="BA475" i="4"/>
  <c r="AZ475" i="4"/>
  <c r="AY475" i="4"/>
  <c r="AX475" i="4"/>
  <c r="AW475" i="4"/>
  <c r="AV475" i="4"/>
  <c r="AU475" i="4"/>
  <c r="AT475" i="4"/>
  <c r="AS475" i="4"/>
  <c r="AR475" i="4"/>
  <c r="AQ475" i="4"/>
  <c r="AP475" i="4"/>
  <c r="AO475" i="4"/>
  <c r="AN475" i="4"/>
  <c r="AM475" i="4"/>
  <c r="AL475" i="4"/>
  <c r="AK475" i="4"/>
  <c r="AJ475" i="4"/>
  <c r="AI475" i="4"/>
  <c r="AH475" i="4"/>
  <c r="AG475" i="4"/>
  <c r="AF475" i="4"/>
  <c r="AE475" i="4"/>
  <c r="AD475" i="4"/>
  <c r="AC475" i="4"/>
  <c r="AB475" i="4"/>
  <c r="AA475" i="4"/>
  <c r="Z475" i="4"/>
  <c r="Y475" i="4"/>
  <c r="X475" i="4"/>
  <c r="W475" i="4"/>
  <c r="V475" i="4"/>
  <c r="U475" i="4"/>
  <c r="T475" i="4"/>
  <c r="S475" i="4"/>
  <c r="R475" i="4"/>
  <c r="Q475" i="4"/>
  <c r="P475" i="4"/>
  <c r="O475" i="4"/>
  <c r="N475" i="4"/>
  <c r="M475" i="4"/>
  <c r="L475" i="4"/>
  <c r="K475" i="4"/>
  <c r="J475" i="4"/>
  <c r="I475" i="4"/>
  <c r="BU474" i="4"/>
  <c r="BT474" i="4"/>
  <c r="BS474" i="4"/>
  <c r="BR474" i="4"/>
  <c r="BQ474" i="4"/>
  <c r="BP474" i="4"/>
  <c r="BO474" i="4"/>
  <c r="BN474" i="4"/>
  <c r="BM474" i="4"/>
  <c r="BL474" i="4"/>
  <c r="BK474" i="4"/>
  <c r="BJ474" i="4"/>
  <c r="BI474" i="4"/>
  <c r="BH474" i="4"/>
  <c r="BG474" i="4"/>
  <c r="BF474" i="4"/>
  <c r="BE474" i="4"/>
  <c r="BD474" i="4"/>
  <c r="BC474" i="4"/>
  <c r="BB474" i="4"/>
  <c r="BA474" i="4"/>
  <c r="AZ474" i="4"/>
  <c r="AY474" i="4"/>
  <c r="AX474" i="4"/>
  <c r="AW474" i="4"/>
  <c r="AV474" i="4"/>
  <c r="AU474" i="4"/>
  <c r="AT474" i="4"/>
  <c r="AS474" i="4"/>
  <c r="AR474" i="4"/>
  <c r="AQ474" i="4"/>
  <c r="AP474" i="4"/>
  <c r="AO474" i="4"/>
  <c r="AN474" i="4"/>
  <c r="AM474" i="4"/>
  <c r="AL474" i="4"/>
  <c r="AK474" i="4"/>
  <c r="AJ474" i="4"/>
  <c r="AI474" i="4"/>
  <c r="AH474" i="4"/>
  <c r="AG474" i="4"/>
  <c r="AF474" i="4"/>
  <c r="AE474" i="4"/>
  <c r="AD474" i="4"/>
  <c r="AC474" i="4"/>
  <c r="AB474" i="4"/>
  <c r="AA474" i="4"/>
  <c r="Z474" i="4"/>
  <c r="Y474" i="4"/>
  <c r="X474" i="4"/>
  <c r="W474" i="4"/>
  <c r="V474" i="4"/>
  <c r="U474" i="4"/>
  <c r="T474" i="4"/>
  <c r="S474" i="4"/>
  <c r="R474" i="4"/>
  <c r="Q474" i="4"/>
  <c r="P474" i="4"/>
  <c r="O474" i="4"/>
  <c r="N474" i="4"/>
  <c r="M474" i="4"/>
  <c r="L474" i="4"/>
  <c r="K474" i="4"/>
  <c r="J474" i="4"/>
  <c r="I474" i="4"/>
  <c r="BU473" i="4"/>
  <c r="BT473" i="4"/>
  <c r="BS473" i="4"/>
  <c r="BR473" i="4"/>
  <c r="BQ473" i="4"/>
  <c r="BP473" i="4"/>
  <c r="BO473" i="4"/>
  <c r="BN473" i="4"/>
  <c r="BM473" i="4"/>
  <c r="BL473" i="4"/>
  <c r="BK473" i="4"/>
  <c r="BJ473" i="4"/>
  <c r="BI473" i="4"/>
  <c r="BH473" i="4"/>
  <c r="BG473" i="4"/>
  <c r="BF473" i="4"/>
  <c r="BE473" i="4"/>
  <c r="BD473" i="4"/>
  <c r="BC473" i="4"/>
  <c r="BB473" i="4"/>
  <c r="BA473" i="4"/>
  <c r="AZ473" i="4"/>
  <c r="AY473" i="4"/>
  <c r="AX473" i="4"/>
  <c r="AW473" i="4"/>
  <c r="AV473" i="4"/>
  <c r="AU473" i="4"/>
  <c r="AT473" i="4"/>
  <c r="AS473" i="4"/>
  <c r="AR473" i="4"/>
  <c r="AQ473" i="4"/>
  <c r="AP473" i="4"/>
  <c r="AO473" i="4"/>
  <c r="AN473" i="4"/>
  <c r="AM473" i="4"/>
  <c r="AL473" i="4"/>
  <c r="AK473" i="4"/>
  <c r="AJ473" i="4"/>
  <c r="AI473" i="4"/>
  <c r="AH473" i="4"/>
  <c r="AG473" i="4"/>
  <c r="AF473" i="4"/>
  <c r="AE473" i="4"/>
  <c r="AD473" i="4"/>
  <c r="AC473" i="4"/>
  <c r="AB473" i="4"/>
  <c r="AA473" i="4"/>
  <c r="Z473" i="4"/>
  <c r="Y473" i="4"/>
  <c r="X473" i="4"/>
  <c r="W473" i="4"/>
  <c r="V473" i="4"/>
  <c r="U473" i="4"/>
  <c r="T473" i="4"/>
  <c r="S473" i="4"/>
  <c r="R473" i="4"/>
  <c r="Q473" i="4"/>
  <c r="P473" i="4"/>
  <c r="O473" i="4"/>
  <c r="N473" i="4"/>
  <c r="M473" i="4"/>
  <c r="L473" i="4"/>
  <c r="K473" i="4"/>
  <c r="J473" i="4"/>
  <c r="I473" i="4"/>
  <c r="BU472" i="4"/>
  <c r="BT472" i="4"/>
  <c r="BS472" i="4"/>
  <c r="BR472" i="4"/>
  <c r="BQ472" i="4"/>
  <c r="BP472" i="4"/>
  <c r="BO472" i="4"/>
  <c r="BN472" i="4"/>
  <c r="BM472" i="4"/>
  <c r="BL472" i="4"/>
  <c r="BK472" i="4"/>
  <c r="BJ472" i="4"/>
  <c r="BI472" i="4"/>
  <c r="BH472" i="4"/>
  <c r="BG472" i="4"/>
  <c r="BF472" i="4"/>
  <c r="BE472" i="4"/>
  <c r="BD472" i="4"/>
  <c r="BC472" i="4"/>
  <c r="BB472" i="4"/>
  <c r="BA472" i="4"/>
  <c r="AZ472" i="4"/>
  <c r="AY472" i="4"/>
  <c r="AX472" i="4"/>
  <c r="AW472" i="4"/>
  <c r="AV472" i="4"/>
  <c r="AU472" i="4"/>
  <c r="AT472" i="4"/>
  <c r="AS472" i="4"/>
  <c r="AR472" i="4"/>
  <c r="AQ472" i="4"/>
  <c r="AP472" i="4"/>
  <c r="AO472" i="4"/>
  <c r="AN472" i="4"/>
  <c r="AM472" i="4"/>
  <c r="AL472" i="4"/>
  <c r="AK472" i="4"/>
  <c r="AJ472" i="4"/>
  <c r="AI472" i="4"/>
  <c r="AH472" i="4"/>
  <c r="AG472" i="4"/>
  <c r="AF472" i="4"/>
  <c r="AE472" i="4"/>
  <c r="AD472" i="4"/>
  <c r="AC472" i="4"/>
  <c r="AB472" i="4"/>
  <c r="AA472" i="4"/>
  <c r="Z472" i="4"/>
  <c r="Y472" i="4"/>
  <c r="X472" i="4"/>
  <c r="W472" i="4"/>
  <c r="V472" i="4"/>
  <c r="U472" i="4"/>
  <c r="T472" i="4"/>
  <c r="S472" i="4"/>
  <c r="R472" i="4"/>
  <c r="Q472" i="4"/>
  <c r="P472" i="4"/>
  <c r="O472" i="4"/>
  <c r="N472" i="4"/>
  <c r="M472" i="4"/>
  <c r="L472" i="4"/>
  <c r="K472" i="4"/>
  <c r="J472" i="4"/>
  <c r="I472" i="4"/>
  <c r="BU471" i="4"/>
  <c r="BT471" i="4"/>
  <c r="BS471" i="4"/>
  <c r="BR471" i="4"/>
  <c r="BQ471" i="4"/>
  <c r="BP471" i="4"/>
  <c r="BO471" i="4"/>
  <c r="BN471" i="4"/>
  <c r="BM471" i="4"/>
  <c r="BL471" i="4"/>
  <c r="BK471" i="4"/>
  <c r="BJ471" i="4"/>
  <c r="BI471" i="4"/>
  <c r="BH471" i="4"/>
  <c r="BG471" i="4"/>
  <c r="BF471" i="4"/>
  <c r="BE471" i="4"/>
  <c r="BD471" i="4"/>
  <c r="BC471" i="4"/>
  <c r="BB471" i="4"/>
  <c r="BA471" i="4"/>
  <c r="AZ471" i="4"/>
  <c r="AY471" i="4"/>
  <c r="AX471" i="4"/>
  <c r="AW471" i="4"/>
  <c r="AV471" i="4"/>
  <c r="AU471" i="4"/>
  <c r="AT471" i="4"/>
  <c r="AS471" i="4"/>
  <c r="AR471" i="4"/>
  <c r="AQ471" i="4"/>
  <c r="AP471" i="4"/>
  <c r="AO471" i="4"/>
  <c r="AN471" i="4"/>
  <c r="AM471" i="4"/>
  <c r="AL471" i="4"/>
  <c r="AK471" i="4"/>
  <c r="AJ471" i="4"/>
  <c r="AI471" i="4"/>
  <c r="AH471" i="4"/>
  <c r="AG471" i="4"/>
  <c r="AF471" i="4"/>
  <c r="AE471" i="4"/>
  <c r="AD471" i="4"/>
  <c r="AC471" i="4"/>
  <c r="AB471" i="4"/>
  <c r="AA471" i="4"/>
  <c r="Z471" i="4"/>
  <c r="Y471" i="4"/>
  <c r="X471" i="4"/>
  <c r="W471" i="4"/>
  <c r="V471" i="4"/>
  <c r="U471" i="4"/>
  <c r="T471" i="4"/>
  <c r="S471" i="4"/>
  <c r="R471" i="4"/>
  <c r="Q471" i="4"/>
  <c r="P471" i="4"/>
  <c r="O471" i="4"/>
  <c r="N471" i="4"/>
  <c r="M471" i="4"/>
  <c r="L471" i="4"/>
  <c r="K471" i="4"/>
  <c r="J471" i="4"/>
  <c r="I471" i="4"/>
  <c r="BU470" i="4"/>
  <c r="BT470"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K470" i="4"/>
  <c r="J470" i="4"/>
  <c r="I470" i="4"/>
  <c r="BU469" i="4"/>
  <c r="BT469"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9" i="4"/>
  <c r="J469" i="4"/>
  <c r="I469" i="4"/>
  <c r="BU468" i="4"/>
  <c r="BT468" i="4"/>
  <c r="BS468" i="4"/>
  <c r="BR468" i="4"/>
  <c r="BQ468" i="4"/>
  <c r="BP468" i="4"/>
  <c r="BO468" i="4"/>
  <c r="BN468" i="4"/>
  <c r="BM468" i="4"/>
  <c r="BL468" i="4"/>
  <c r="BK468" i="4"/>
  <c r="BJ468" i="4"/>
  <c r="BI468" i="4"/>
  <c r="BH468" i="4"/>
  <c r="BG468" i="4"/>
  <c r="BF468" i="4"/>
  <c r="BE468" i="4"/>
  <c r="BD468" i="4"/>
  <c r="BC468" i="4"/>
  <c r="BB468" i="4"/>
  <c r="BA468" i="4"/>
  <c r="AZ468" i="4"/>
  <c r="AY468" i="4"/>
  <c r="AX468" i="4"/>
  <c r="AW468" i="4"/>
  <c r="AV468" i="4"/>
  <c r="AU468" i="4"/>
  <c r="AT468" i="4"/>
  <c r="AS468" i="4"/>
  <c r="AR468" i="4"/>
  <c r="AQ468" i="4"/>
  <c r="AP468" i="4"/>
  <c r="AO468" i="4"/>
  <c r="AN468" i="4"/>
  <c r="AM468" i="4"/>
  <c r="AL468" i="4"/>
  <c r="AK468" i="4"/>
  <c r="AJ468" i="4"/>
  <c r="AI468" i="4"/>
  <c r="AH468" i="4"/>
  <c r="AG468" i="4"/>
  <c r="AF468" i="4"/>
  <c r="AE468" i="4"/>
  <c r="AD468" i="4"/>
  <c r="AC468" i="4"/>
  <c r="AB468" i="4"/>
  <c r="AA468" i="4"/>
  <c r="Z468" i="4"/>
  <c r="Y468" i="4"/>
  <c r="X468" i="4"/>
  <c r="W468" i="4"/>
  <c r="V468" i="4"/>
  <c r="U468" i="4"/>
  <c r="T468" i="4"/>
  <c r="S468" i="4"/>
  <c r="R468" i="4"/>
  <c r="Q468" i="4"/>
  <c r="P468" i="4"/>
  <c r="O468" i="4"/>
  <c r="N468" i="4"/>
  <c r="M468" i="4"/>
  <c r="L468" i="4"/>
  <c r="K468" i="4"/>
  <c r="J468" i="4"/>
  <c r="I468" i="4"/>
  <c r="BU467" i="4"/>
  <c r="BT467" i="4"/>
  <c r="BS467" i="4"/>
  <c r="BR467" i="4"/>
  <c r="BQ467" i="4"/>
  <c r="BP467" i="4"/>
  <c r="BO467" i="4"/>
  <c r="BN467" i="4"/>
  <c r="BM467" i="4"/>
  <c r="BL467" i="4"/>
  <c r="BK467" i="4"/>
  <c r="BJ467" i="4"/>
  <c r="BI467" i="4"/>
  <c r="BH467" i="4"/>
  <c r="BG467" i="4"/>
  <c r="BF467" i="4"/>
  <c r="BE467" i="4"/>
  <c r="BD467" i="4"/>
  <c r="BC467" i="4"/>
  <c r="BB467" i="4"/>
  <c r="BA467" i="4"/>
  <c r="AZ467" i="4"/>
  <c r="AY467" i="4"/>
  <c r="AX467" i="4"/>
  <c r="AW467" i="4"/>
  <c r="AV467" i="4"/>
  <c r="AU467" i="4"/>
  <c r="AT467" i="4"/>
  <c r="AS467" i="4"/>
  <c r="AR467" i="4"/>
  <c r="AQ467" i="4"/>
  <c r="AP467" i="4"/>
  <c r="AO467" i="4"/>
  <c r="AN467" i="4"/>
  <c r="AM467" i="4"/>
  <c r="AL467" i="4"/>
  <c r="AK467" i="4"/>
  <c r="AJ467" i="4"/>
  <c r="AI467" i="4"/>
  <c r="AH467" i="4"/>
  <c r="AG467" i="4"/>
  <c r="AF467" i="4"/>
  <c r="AE467" i="4"/>
  <c r="AD467" i="4"/>
  <c r="AC467" i="4"/>
  <c r="AB467" i="4"/>
  <c r="AA467" i="4"/>
  <c r="Z467" i="4"/>
  <c r="Y467" i="4"/>
  <c r="X467" i="4"/>
  <c r="W467" i="4"/>
  <c r="V467" i="4"/>
  <c r="U467" i="4"/>
  <c r="T467" i="4"/>
  <c r="S467" i="4"/>
  <c r="R467" i="4"/>
  <c r="Q467" i="4"/>
  <c r="P467" i="4"/>
  <c r="O467" i="4"/>
  <c r="N467" i="4"/>
  <c r="M467" i="4"/>
  <c r="L467" i="4"/>
  <c r="K467" i="4"/>
  <c r="J467" i="4"/>
  <c r="I467" i="4"/>
  <c r="BU466" i="4"/>
  <c r="BT466" i="4"/>
  <c r="BS466" i="4"/>
  <c r="BR466" i="4"/>
  <c r="BQ466" i="4"/>
  <c r="BP466" i="4"/>
  <c r="BO466" i="4"/>
  <c r="BN466" i="4"/>
  <c r="BM466" i="4"/>
  <c r="BL466" i="4"/>
  <c r="BK466" i="4"/>
  <c r="BJ466" i="4"/>
  <c r="BI466" i="4"/>
  <c r="BH466" i="4"/>
  <c r="BG466" i="4"/>
  <c r="BF466" i="4"/>
  <c r="BE466" i="4"/>
  <c r="BD466" i="4"/>
  <c r="BC466" i="4"/>
  <c r="BB466" i="4"/>
  <c r="BA466" i="4"/>
  <c r="AZ466" i="4"/>
  <c r="AY466" i="4"/>
  <c r="AX466" i="4"/>
  <c r="AW466" i="4"/>
  <c r="AV466" i="4"/>
  <c r="AU466" i="4"/>
  <c r="AT466" i="4"/>
  <c r="AS466" i="4"/>
  <c r="AR466" i="4"/>
  <c r="AQ466" i="4"/>
  <c r="AP466" i="4"/>
  <c r="AO466" i="4"/>
  <c r="AN466" i="4"/>
  <c r="AM466" i="4"/>
  <c r="AL466" i="4"/>
  <c r="AK466" i="4"/>
  <c r="AJ466" i="4"/>
  <c r="AI466" i="4"/>
  <c r="AH466" i="4"/>
  <c r="AG466" i="4"/>
  <c r="AF466" i="4"/>
  <c r="AE466" i="4"/>
  <c r="AD466" i="4"/>
  <c r="AC466" i="4"/>
  <c r="AB466" i="4"/>
  <c r="AA466" i="4"/>
  <c r="Z466" i="4"/>
  <c r="Y466" i="4"/>
  <c r="X466" i="4"/>
  <c r="W466" i="4"/>
  <c r="V466" i="4"/>
  <c r="U466" i="4"/>
  <c r="T466" i="4"/>
  <c r="S466" i="4"/>
  <c r="R466" i="4"/>
  <c r="Q466" i="4"/>
  <c r="P466" i="4"/>
  <c r="O466" i="4"/>
  <c r="N466" i="4"/>
  <c r="M466" i="4"/>
  <c r="L466" i="4"/>
  <c r="K466" i="4"/>
  <c r="J466" i="4"/>
  <c r="I466" i="4"/>
  <c r="BU465" i="4"/>
  <c r="BT465" i="4"/>
  <c r="BS465" i="4"/>
  <c r="BR465" i="4"/>
  <c r="BQ465" i="4"/>
  <c r="BP465" i="4"/>
  <c r="BO465" i="4"/>
  <c r="BN465" i="4"/>
  <c r="BM465" i="4"/>
  <c r="BL465" i="4"/>
  <c r="BK465" i="4"/>
  <c r="BJ465" i="4"/>
  <c r="BI465" i="4"/>
  <c r="BH465" i="4"/>
  <c r="BG465" i="4"/>
  <c r="BF465" i="4"/>
  <c r="BE465" i="4"/>
  <c r="BD465" i="4"/>
  <c r="BC465" i="4"/>
  <c r="BB465" i="4"/>
  <c r="BA465" i="4"/>
  <c r="AZ465" i="4"/>
  <c r="AY465" i="4"/>
  <c r="AX465" i="4"/>
  <c r="AW465" i="4"/>
  <c r="AV465" i="4"/>
  <c r="AU465" i="4"/>
  <c r="AT465" i="4"/>
  <c r="AS465" i="4"/>
  <c r="AR465" i="4"/>
  <c r="AQ465" i="4"/>
  <c r="AP465" i="4"/>
  <c r="AO465" i="4"/>
  <c r="AN465" i="4"/>
  <c r="AM465" i="4"/>
  <c r="AL465" i="4"/>
  <c r="AK465" i="4"/>
  <c r="AJ465" i="4"/>
  <c r="AI465" i="4"/>
  <c r="AH465" i="4"/>
  <c r="AG465" i="4"/>
  <c r="AF465" i="4"/>
  <c r="AE465" i="4"/>
  <c r="AD465" i="4"/>
  <c r="AC465" i="4"/>
  <c r="AB465" i="4"/>
  <c r="AA465" i="4"/>
  <c r="Z465" i="4"/>
  <c r="Y465" i="4"/>
  <c r="X465" i="4"/>
  <c r="W465" i="4"/>
  <c r="V465" i="4"/>
  <c r="U465" i="4"/>
  <c r="T465" i="4"/>
  <c r="S465" i="4"/>
  <c r="R465" i="4"/>
  <c r="Q465" i="4"/>
  <c r="P465" i="4"/>
  <c r="O465" i="4"/>
  <c r="N465" i="4"/>
  <c r="M465" i="4"/>
  <c r="L465" i="4"/>
  <c r="K465" i="4"/>
  <c r="J465" i="4"/>
  <c r="I465" i="4"/>
  <c r="BU464" i="4"/>
  <c r="BT464" i="4"/>
  <c r="BS464" i="4"/>
  <c r="BR464" i="4"/>
  <c r="BQ464" i="4"/>
  <c r="BP464" i="4"/>
  <c r="BO464" i="4"/>
  <c r="BN464" i="4"/>
  <c r="BM464" i="4"/>
  <c r="BL464" i="4"/>
  <c r="BK464" i="4"/>
  <c r="BJ464" i="4"/>
  <c r="BI464" i="4"/>
  <c r="BH464" i="4"/>
  <c r="BG464" i="4"/>
  <c r="BF464" i="4"/>
  <c r="BE464" i="4"/>
  <c r="BD464" i="4"/>
  <c r="BC464" i="4"/>
  <c r="BB464" i="4"/>
  <c r="BA464" i="4"/>
  <c r="AZ464" i="4"/>
  <c r="AY464" i="4"/>
  <c r="AX464" i="4"/>
  <c r="AW464" i="4"/>
  <c r="AV464" i="4"/>
  <c r="AU464" i="4"/>
  <c r="AT464" i="4"/>
  <c r="AS464" i="4"/>
  <c r="AR464" i="4"/>
  <c r="AQ464" i="4"/>
  <c r="AP464" i="4"/>
  <c r="AO464" i="4"/>
  <c r="AN464" i="4"/>
  <c r="AM464" i="4"/>
  <c r="AL464" i="4"/>
  <c r="AK464" i="4"/>
  <c r="AJ464" i="4"/>
  <c r="AI464" i="4"/>
  <c r="AH464" i="4"/>
  <c r="AG464" i="4"/>
  <c r="AF464" i="4"/>
  <c r="AE464" i="4"/>
  <c r="AD464" i="4"/>
  <c r="AC464" i="4"/>
  <c r="AB464" i="4"/>
  <c r="AA464" i="4"/>
  <c r="Z464" i="4"/>
  <c r="Y464" i="4"/>
  <c r="X464" i="4"/>
  <c r="W464" i="4"/>
  <c r="V464" i="4"/>
  <c r="U464" i="4"/>
  <c r="T464" i="4"/>
  <c r="S464" i="4"/>
  <c r="R464" i="4"/>
  <c r="Q464" i="4"/>
  <c r="P464" i="4"/>
  <c r="O464" i="4"/>
  <c r="N464" i="4"/>
  <c r="M464" i="4"/>
  <c r="L464" i="4"/>
  <c r="K464" i="4"/>
  <c r="J464" i="4"/>
  <c r="I464" i="4"/>
  <c r="BU463" i="4"/>
  <c r="BT463" i="4"/>
  <c r="BS463" i="4"/>
  <c r="BR463" i="4"/>
  <c r="BQ463" i="4"/>
  <c r="BP463" i="4"/>
  <c r="BO463" i="4"/>
  <c r="BN463" i="4"/>
  <c r="BM463" i="4"/>
  <c r="BL463" i="4"/>
  <c r="BK463" i="4"/>
  <c r="BJ463" i="4"/>
  <c r="BI463" i="4"/>
  <c r="BH463" i="4"/>
  <c r="BG463" i="4"/>
  <c r="BF463" i="4"/>
  <c r="BE463" i="4"/>
  <c r="BD463" i="4"/>
  <c r="BC463" i="4"/>
  <c r="BB463" i="4"/>
  <c r="BA463" i="4"/>
  <c r="AZ463" i="4"/>
  <c r="AY463" i="4"/>
  <c r="AX463" i="4"/>
  <c r="AW463" i="4"/>
  <c r="AV463" i="4"/>
  <c r="AU463" i="4"/>
  <c r="AT463" i="4"/>
  <c r="AS463" i="4"/>
  <c r="AR463" i="4"/>
  <c r="AQ463" i="4"/>
  <c r="AP463" i="4"/>
  <c r="AO463" i="4"/>
  <c r="AN463" i="4"/>
  <c r="AM463" i="4"/>
  <c r="AL463" i="4"/>
  <c r="AK463" i="4"/>
  <c r="AJ463" i="4"/>
  <c r="AI463" i="4"/>
  <c r="AH463" i="4"/>
  <c r="AG463" i="4"/>
  <c r="AF463" i="4"/>
  <c r="AE463" i="4"/>
  <c r="AD463" i="4"/>
  <c r="AC463" i="4"/>
  <c r="AB463" i="4"/>
  <c r="AA463" i="4"/>
  <c r="Z463" i="4"/>
  <c r="Y463" i="4"/>
  <c r="X463" i="4"/>
  <c r="W463" i="4"/>
  <c r="V463" i="4"/>
  <c r="U463" i="4"/>
  <c r="T463" i="4"/>
  <c r="S463" i="4"/>
  <c r="R463" i="4"/>
  <c r="Q463" i="4"/>
  <c r="P463" i="4"/>
  <c r="O463" i="4"/>
  <c r="N463" i="4"/>
  <c r="M463" i="4"/>
  <c r="L463" i="4"/>
  <c r="K463" i="4"/>
  <c r="J463" i="4"/>
  <c r="I463" i="4"/>
  <c r="BU462" i="4"/>
  <c r="BT462" i="4"/>
  <c r="BS462" i="4"/>
  <c r="BR462" i="4"/>
  <c r="BQ462" i="4"/>
  <c r="BP462" i="4"/>
  <c r="BO462" i="4"/>
  <c r="BN462" i="4"/>
  <c r="BM462" i="4"/>
  <c r="BL462" i="4"/>
  <c r="BK462" i="4"/>
  <c r="BJ462" i="4"/>
  <c r="BI462" i="4"/>
  <c r="BH462" i="4"/>
  <c r="BG462" i="4"/>
  <c r="BF462" i="4"/>
  <c r="BE462" i="4"/>
  <c r="BD462" i="4"/>
  <c r="BC462" i="4"/>
  <c r="BB462" i="4"/>
  <c r="BA462" i="4"/>
  <c r="AZ462" i="4"/>
  <c r="AY462" i="4"/>
  <c r="AX462" i="4"/>
  <c r="AW462" i="4"/>
  <c r="AV462" i="4"/>
  <c r="AU462" i="4"/>
  <c r="AT462" i="4"/>
  <c r="AS462" i="4"/>
  <c r="AR462" i="4"/>
  <c r="AQ462" i="4"/>
  <c r="AP462" i="4"/>
  <c r="AO462" i="4"/>
  <c r="AN462" i="4"/>
  <c r="AM462" i="4"/>
  <c r="AL462" i="4"/>
  <c r="AK462" i="4"/>
  <c r="AJ462" i="4"/>
  <c r="AI462" i="4"/>
  <c r="AH462" i="4"/>
  <c r="AG462" i="4"/>
  <c r="AF462" i="4"/>
  <c r="AE462" i="4"/>
  <c r="AD462" i="4"/>
  <c r="AC462" i="4"/>
  <c r="AB462" i="4"/>
  <c r="AA462" i="4"/>
  <c r="Z462" i="4"/>
  <c r="Y462" i="4"/>
  <c r="X462" i="4"/>
  <c r="W462" i="4"/>
  <c r="V462" i="4"/>
  <c r="U462" i="4"/>
  <c r="T462" i="4"/>
  <c r="S462" i="4"/>
  <c r="R462" i="4"/>
  <c r="Q462" i="4"/>
  <c r="P462" i="4"/>
  <c r="O462" i="4"/>
  <c r="N462" i="4"/>
  <c r="M462" i="4"/>
  <c r="L462" i="4"/>
  <c r="K462" i="4"/>
  <c r="J462" i="4"/>
  <c r="I462" i="4"/>
  <c r="BU461" i="4"/>
  <c r="BT461" i="4"/>
  <c r="BS461" i="4"/>
  <c r="BR461" i="4"/>
  <c r="BQ461" i="4"/>
  <c r="BP461" i="4"/>
  <c r="BO461" i="4"/>
  <c r="BN461" i="4"/>
  <c r="BM461" i="4"/>
  <c r="BL461" i="4"/>
  <c r="BK461" i="4"/>
  <c r="BJ461" i="4"/>
  <c r="BI461" i="4"/>
  <c r="BH461" i="4"/>
  <c r="BG461" i="4"/>
  <c r="BF461" i="4"/>
  <c r="BE461" i="4"/>
  <c r="BD461" i="4"/>
  <c r="BC461" i="4"/>
  <c r="BB461" i="4"/>
  <c r="BA461" i="4"/>
  <c r="AZ461" i="4"/>
  <c r="AY461" i="4"/>
  <c r="AX461" i="4"/>
  <c r="AW461" i="4"/>
  <c r="AV461" i="4"/>
  <c r="AU461" i="4"/>
  <c r="AT461" i="4"/>
  <c r="AS461" i="4"/>
  <c r="AR461" i="4"/>
  <c r="AQ461" i="4"/>
  <c r="AP461" i="4"/>
  <c r="AO461" i="4"/>
  <c r="AN461" i="4"/>
  <c r="AM461" i="4"/>
  <c r="AL461" i="4"/>
  <c r="AK461" i="4"/>
  <c r="AJ461" i="4"/>
  <c r="AI461" i="4"/>
  <c r="AH461" i="4"/>
  <c r="AG461" i="4"/>
  <c r="AF461" i="4"/>
  <c r="AE461" i="4"/>
  <c r="AD461" i="4"/>
  <c r="AC461" i="4"/>
  <c r="AB461" i="4"/>
  <c r="AA461" i="4"/>
  <c r="Z461" i="4"/>
  <c r="Y461" i="4"/>
  <c r="X461" i="4"/>
  <c r="W461" i="4"/>
  <c r="V461" i="4"/>
  <c r="U461" i="4"/>
  <c r="T461" i="4"/>
  <c r="S461" i="4"/>
  <c r="R461" i="4"/>
  <c r="Q461" i="4"/>
  <c r="P461" i="4"/>
  <c r="O461" i="4"/>
  <c r="N461" i="4"/>
  <c r="M461" i="4"/>
  <c r="L461" i="4"/>
  <c r="K461" i="4"/>
  <c r="J461" i="4"/>
  <c r="I461" i="4"/>
  <c r="BU460" i="4"/>
  <c r="BT460" i="4"/>
  <c r="BS460" i="4"/>
  <c r="BR460" i="4"/>
  <c r="BQ460" i="4"/>
  <c r="BP460" i="4"/>
  <c r="BO460" i="4"/>
  <c r="BN460" i="4"/>
  <c r="BM460" i="4"/>
  <c r="BL460" i="4"/>
  <c r="BK460" i="4"/>
  <c r="BJ460" i="4"/>
  <c r="BI460" i="4"/>
  <c r="BH460" i="4"/>
  <c r="BG460" i="4"/>
  <c r="BF460" i="4"/>
  <c r="BE460" i="4"/>
  <c r="BD460" i="4"/>
  <c r="BC460" i="4"/>
  <c r="BB460" i="4"/>
  <c r="BA460" i="4"/>
  <c r="AZ460" i="4"/>
  <c r="AY460" i="4"/>
  <c r="AX460" i="4"/>
  <c r="AW460" i="4"/>
  <c r="AV460" i="4"/>
  <c r="AU460" i="4"/>
  <c r="AT460" i="4"/>
  <c r="AS460" i="4"/>
  <c r="AR460" i="4"/>
  <c r="AQ460" i="4"/>
  <c r="AP460" i="4"/>
  <c r="AO460" i="4"/>
  <c r="AN460" i="4"/>
  <c r="AM460" i="4"/>
  <c r="AL460" i="4"/>
  <c r="AK460" i="4"/>
  <c r="AJ460" i="4"/>
  <c r="AI460" i="4"/>
  <c r="AH460" i="4"/>
  <c r="AG460" i="4"/>
  <c r="AF460" i="4"/>
  <c r="AE460" i="4"/>
  <c r="AD460" i="4"/>
  <c r="AC460" i="4"/>
  <c r="AB460" i="4"/>
  <c r="AA460" i="4"/>
  <c r="Z460" i="4"/>
  <c r="Y460" i="4"/>
  <c r="X460" i="4"/>
  <c r="W460" i="4"/>
  <c r="V460" i="4"/>
  <c r="U460" i="4"/>
  <c r="T460" i="4"/>
  <c r="S460" i="4"/>
  <c r="R460" i="4"/>
  <c r="Q460" i="4"/>
  <c r="P460" i="4"/>
  <c r="O460" i="4"/>
  <c r="N460" i="4"/>
  <c r="M460" i="4"/>
  <c r="L460" i="4"/>
  <c r="K460" i="4"/>
  <c r="J460" i="4"/>
  <c r="I460" i="4"/>
  <c r="BU459" i="4"/>
  <c r="BT459" i="4"/>
  <c r="BS459" i="4"/>
  <c r="BR459" i="4"/>
  <c r="BQ459" i="4"/>
  <c r="BP459" i="4"/>
  <c r="BO459" i="4"/>
  <c r="BN459" i="4"/>
  <c r="BM459" i="4"/>
  <c r="BL459" i="4"/>
  <c r="BK459" i="4"/>
  <c r="BJ459" i="4"/>
  <c r="BI459" i="4"/>
  <c r="BH459" i="4"/>
  <c r="BG459" i="4"/>
  <c r="BF459" i="4"/>
  <c r="BE459" i="4"/>
  <c r="BD459" i="4"/>
  <c r="BC459" i="4"/>
  <c r="BB459" i="4"/>
  <c r="BA459" i="4"/>
  <c r="AZ459" i="4"/>
  <c r="AY459" i="4"/>
  <c r="AX459" i="4"/>
  <c r="AW459" i="4"/>
  <c r="AV459" i="4"/>
  <c r="AU459" i="4"/>
  <c r="AT459" i="4"/>
  <c r="AS459" i="4"/>
  <c r="AR459" i="4"/>
  <c r="AQ459" i="4"/>
  <c r="AP459" i="4"/>
  <c r="AO459" i="4"/>
  <c r="AN459" i="4"/>
  <c r="AM459" i="4"/>
  <c r="AL459" i="4"/>
  <c r="AK459" i="4"/>
  <c r="AJ459" i="4"/>
  <c r="AI459" i="4"/>
  <c r="AH459" i="4"/>
  <c r="AG459" i="4"/>
  <c r="AF459" i="4"/>
  <c r="AE459" i="4"/>
  <c r="AD459" i="4"/>
  <c r="AC459" i="4"/>
  <c r="AB459" i="4"/>
  <c r="AA459" i="4"/>
  <c r="Z459" i="4"/>
  <c r="Y459" i="4"/>
  <c r="X459" i="4"/>
  <c r="W459" i="4"/>
  <c r="V459" i="4"/>
  <c r="U459" i="4"/>
  <c r="T459" i="4"/>
  <c r="S459" i="4"/>
  <c r="R459" i="4"/>
  <c r="Q459" i="4"/>
  <c r="P459" i="4"/>
  <c r="O459" i="4"/>
  <c r="N459" i="4"/>
  <c r="M459" i="4"/>
  <c r="L459" i="4"/>
  <c r="K459" i="4"/>
  <c r="J459" i="4"/>
  <c r="I459" i="4"/>
  <c r="BU458" i="4"/>
  <c r="BT458" i="4"/>
  <c r="BS458" i="4"/>
  <c r="BR458" i="4"/>
  <c r="BQ458" i="4"/>
  <c r="BP458" i="4"/>
  <c r="BO458" i="4"/>
  <c r="BN458" i="4"/>
  <c r="BM458" i="4"/>
  <c r="BL458" i="4"/>
  <c r="BK458" i="4"/>
  <c r="BJ458" i="4"/>
  <c r="BI458" i="4"/>
  <c r="BH458" i="4"/>
  <c r="BG458" i="4"/>
  <c r="BF458" i="4"/>
  <c r="BE458" i="4"/>
  <c r="BD458" i="4"/>
  <c r="BC458" i="4"/>
  <c r="BB458" i="4"/>
  <c r="BA458" i="4"/>
  <c r="AZ458" i="4"/>
  <c r="AY458" i="4"/>
  <c r="AX458" i="4"/>
  <c r="AW458" i="4"/>
  <c r="AV458" i="4"/>
  <c r="AU458" i="4"/>
  <c r="AT458" i="4"/>
  <c r="AS458" i="4"/>
  <c r="AR458" i="4"/>
  <c r="AQ458" i="4"/>
  <c r="AP458" i="4"/>
  <c r="AO458" i="4"/>
  <c r="AN458" i="4"/>
  <c r="AM458" i="4"/>
  <c r="AL458" i="4"/>
  <c r="AK458" i="4"/>
  <c r="AJ458" i="4"/>
  <c r="AI458" i="4"/>
  <c r="AH458" i="4"/>
  <c r="AG458" i="4"/>
  <c r="AF458" i="4"/>
  <c r="AE458" i="4"/>
  <c r="AD458" i="4"/>
  <c r="AC458" i="4"/>
  <c r="AB458" i="4"/>
  <c r="AA458" i="4"/>
  <c r="Z458" i="4"/>
  <c r="Y458" i="4"/>
  <c r="X458" i="4"/>
  <c r="W458" i="4"/>
  <c r="V458" i="4"/>
  <c r="U458" i="4"/>
  <c r="T458" i="4"/>
  <c r="S458" i="4"/>
  <c r="R458" i="4"/>
  <c r="Q458" i="4"/>
  <c r="P458" i="4"/>
  <c r="O458" i="4"/>
  <c r="N458" i="4"/>
  <c r="M458" i="4"/>
  <c r="L458" i="4"/>
  <c r="K458" i="4"/>
  <c r="J458" i="4"/>
  <c r="I458" i="4"/>
  <c r="BU457" i="4"/>
  <c r="BT457" i="4"/>
  <c r="BS457" i="4"/>
  <c r="BR457" i="4"/>
  <c r="BQ457" i="4"/>
  <c r="BP457" i="4"/>
  <c r="BO457" i="4"/>
  <c r="BN457" i="4"/>
  <c r="BM457" i="4"/>
  <c r="BL457" i="4"/>
  <c r="BK457" i="4"/>
  <c r="BJ457" i="4"/>
  <c r="BI457" i="4"/>
  <c r="BH457" i="4"/>
  <c r="BG457" i="4"/>
  <c r="BF457" i="4"/>
  <c r="BE457" i="4"/>
  <c r="BD457" i="4"/>
  <c r="BC457" i="4"/>
  <c r="BB457" i="4"/>
  <c r="BA457" i="4"/>
  <c r="AZ457" i="4"/>
  <c r="AY457" i="4"/>
  <c r="AX457" i="4"/>
  <c r="AW457" i="4"/>
  <c r="AV457" i="4"/>
  <c r="AU457" i="4"/>
  <c r="AT457" i="4"/>
  <c r="AS457" i="4"/>
  <c r="AR457" i="4"/>
  <c r="AQ457" i="4"/>
  <c r="AP457" i="4"/>
  <c r="AO457" i="4"/>
  <c r="AN457" i="4"/>
  <c r="AM457" i="4"/>
  <c r="AL457" i="4"/>
  <c r="AK457" i="4"/>
  <c r="AJ457" i="4"/>
  <c r="AI457" i="4"/>
  <c r="AH457" i="4"/>
  <c r="AG457" i="4"/>
  <c r="AF457" i="4"/>
  <c r="AE457" i="4"/>
  <c r="AD457" i="4"/>
  <c r="AC457" i="4"/>
  <c r="AB457" i="4"/>
  <c r="AA457" i="4"/>
  <c r="Z457" i="4"/>
  <c r="Y457" i="4"/>
  <c r="X457" i="4"/>
  <c r="W457" i="4"/>
  <c r="V457" i="4"/>
  <c r="U457" i="4"/>
  <c r="T457" i="4"/>
  <c r="S457" i="4"/>
  <c r="R457" i="4"/>
  <c r="Q457" i="4"/>
  <c r="P457" i="4"/>
  <c r="O457" i="4"/>
  <c r="N457" i="4"/>
  <c r="M457" i="4"/>
  <c r="L457" i="4"/>
  <c r="K457" i="4"/>
  <c r="J457" i="4"/>
  <c r="I457" i="4"/>
  <c r="BU456" i="4"/>
  <c r="BT456" i="4"/>
  <c r="BS456" i="4"/>
  <c r="BR456" i="4"/>
  <c r="BQ456" i="4"/>
  <c r="BP456" i="4"/>
  <c r="BO456" i="4"/>
  <c r="BN456" i="4"/>
  <c r="BM456" i="4"/>
  <c r="BL456" i="4"/>
  <c r="BK456" i="4"/>
  <c r="BJ456" i="4"/>
  <c r="BI456" i="4"/>
  <c r="BH456" i="4"/>
  <c r="BG456" i="4"/>
  <c r="BF456" i="4"/>
  <c r="BE456" i="4"/>
  <c r="BD456" i="4"/>
  <c r="BC456" i="4"/>
  <c r="BB456" i="4"/>
  <c r="BA456" i="4"/>
  <c r="AZ456" i="4"/>
  <c r="AY456" i="4"/>
  <c r="AX456" i="4"/>
  <c r="AW456" i="4"/>
  <c r="AV456" i="4"/>
  <c r="AU456" i="4"/>
  <c r="AT456" i="4"/>
  <c r="AS456" i="4"/>
  <c r="AR456" i="4"/>
  <c r="AQ456" i="4"/>
  <c r="AP456" i="4"/>
  <c r="AO456" i="4"/>
  <c r="AN456" i="4"/>
  <c r="AM456" i="4"/>
  <c r="AL456" i="4"/>
  <c r="AK456" i="4"/>
  <c r="AJ456" i="4"/>
  <c r="AI456" i="4"/>
  <c r="AH456" i="4"/>
  <c r="AG456" i="4"/>
  <c r="AF456" i="4"/>
  <c r="AE456" i="4"/>
  <c r="AD456" i="4"/>
  <c r="AC456" i="4"/>
  <c r="AB456" i="4"/>
  <c r="AA456" i="4"/>
  <c r="Z456" i="4"/>
  <c r="Y456" i="4"/>
  <c r="X456" i="4"/>
  <c r="W456" i="4"/>
  <c r="V456" i="4"/>
  <c r="U456" i="4"/>
  <c r="T456" i="4"/>
  <c r="S456" i="4"/>
  <c r="R456" i="4"/>
  <c r="Q456" i="4"/>
  <c r="P456" i="4"/>
  <c r="O456" i="4"/>
  <c r="N456" i="4"/>
  <c r="M456" i="4"/>
  <c r="L456" i="4"/>
  <c r="K456" i="4"/>
  <c r="J456" i="4"/>
  <c r="I456" i="4"/>
  <c r="BU455" i="4"/>
  <c r="BT455" i="4"/>
  <c r="BS455" i="4"/>
  <c r="BR455" i="4"/>
  <c r="BQ455" i="4"/>
  <c r="BP455" i="4"/>
  <c r="BO455" i="4"/>
  <c r="BN455" i="4"/>
  <c r="BM455" i="4"/>
  <c r="BL455" i="4"/>
  <c r="BK455" i="4"/>
  <c r="BJ455" i="4"/>
  <c r="BI455" i="4"/>
  <c r="BH455" i="4"/>
  <c r="BG455" i="4"/>
  <c r="BF455" i="4"/>
  <c r="BE455" i="4"/>
  <c r="BD455" i="4"/>
  <c r="BC455" i="4"/>
  <c r="BB455" i="4"/>
  <c r="BA455" i="4"/>
  <c r="AZ455" i="4"/>
  <c r="AY455" i="4"/>
  <c r="AX455" i="4"/>
  <c r="AW455" i="4"/>
  <c r="AV455" i="4"/>
  <c r="AU455" i="4"/>
  <c r="AT455" i="4"/>
  <c r="AS455" i="4"/>
  <c r="AR455" i="4"/>
  <c r="AQ455" i="4"/>
  <c r="AP455" i="4"/>
  <c r="AO455" i="4"/>
  <c r="AN455" i="4"/>
  <c r="AM455" i="4"/>
  <c r="AL455" i="4"/>
  <c r="AK455" i="4"/>
  <c r="AJ455" i="4"/>
  <c r="AI455" i="4"/>
  <c r="AH455" i="4"/>
  <c r="AG455" i="4"/>
  <c r="AF455" i="4"/>
  <c r="AE455" i="4"/>
  <c r="AD455" i="4"/>
  <c r="AC455" i="4"/>
  <c r="AB455" i="4"/>
  <c r="AA455" i="4"/>
  <c r="Z455" i="4"/>
  <c r="Y455" i="4"/>
  <c r="X455" i="4"/>
  <c r="W455" i="4"/>
  <c r="V455" i="4"/>
  <c r="U455" i="4"/>
  <c r="T455" i="4"/>
  <c r="S455" i="4"/>
  <c r="R455" i="4"/>
  <c r="Q455" i="4"/>
  <c r="P455" i="4"/>
  <c r="O455" i="4"/>
  <c r="N455" i="4"/>
  <c r="M455" i="4"/>
  <c r="L455" i="4"/>
  <c r="K455" i="4"/>
  <c r="J455" i="4"/>
  <c r="I455" i="4"/>
  <c r="BU454" i="4"/>
  <c r="BT454" i="4"/>
  <c r="BS454" i="4"/>
  <c r="BR454" i="4"/>
  <c r="BQ454" i="4"/>
  <c r="BP454" i="4"/>
  <c r="BO454" i="4"/>
  <c r="BN454" i="4"/>
  <c r="BM454" i="4"/>
  <c r="BL454" i="4"/>
  <c r="BK454" i="4"/>
  <c r="BJ454" i="4"/>
  <c r="BI454" i="4"/>
  <c r="BH454" i="4"/>
  <c r="BG454" i="4"/>
  <c r="BF454" i="4"/>
  <c r="BE454" i="4"/>
  <c r="BD454" i="4"/>
  <c r="BC454" i="4"/>
  <c r="BB454" i="4"/>
  <c r="BA454" i="4"/>
  <c r="AZ454" i="4"/>
  <c r="AY454" i="4"/>
  <c r="AX454" i="4"/>
  <c r="AW454" i="4"/>
  <c r="AV454" i="4"/>
  <c r="AU454" i="4"/>
  <c r="AT454" i="4"/>
  <c r="AS454" i="4"/>
  <c r="AR454" i="4"/>
  <c r="AQ454" i="4"/>
  <c r="AP454" i="4"/>
  <c r="AO454" i="4"/>
  <c r="AN454" i="4"/>
  <c r="AM454" i="4"/>
  <c r="AL454" i="4"/>
  <c r="AK454" i="4"/>
  <c r="AJ454" i="4"/>
  <c r="AI454" i="4"/>
  <c r="AH454" i="4"/>
  <c r="AG454" i="4"/>
  <c r="AF454" i="4"/>
  <c r="AE454" i="4"/>
  <c r="AD454" i="4"/>
  <c r="AC454" i="4"/>
  <c r="AB454" i="4"/>
  <c r="AA454" i="4"/>
  <c r="Z454" i="4"/>
  <c r="Y454" i="4"/>
  <c r="X454" i="4"/>
  <c r="W454" i="4"/>
  <c r="V454" i="4"/>
  <c r="U454" i="4"/>
  <c r="T454" i="4"/>
  <c r="S454" i="4"/>
  <c r="R454" i="4"/>
  <c r="Q454" i="4"/>
  <c r="P454" i="4"/>
  <c r="O454" i="4"/>
  <c r="N454" i="4"/>
  <c r="M454" i="4"/>
  <c r="L454" i="4"/>
  <c r="K454" i="4"/>
  <c r="J454" i="4"/>
  <c r="I454" i="4"/>
  <c r="BU453" i="4"/>
  <c r="BT453" i="4"/>
  <c r="BS453" i="4"/>
  <c r="BR453" i="4"/>
  <c r="BQ453" i="4"/>
  <c r="BP453" i="4"/>
  <c r="BO453" i="4"/>
  <c r="BN453" i="4"/>
  <c r="BM453" i="4"/>
  <c r="BL453" i="4"/>
  <c r="BK453" i="4"/>
  <c r="BJ453" i="4"/>
  <c r="BI453" i="4"/>
  <c r="BH453" i="4"/>
  <c r="BG453" i="4"/>
  <c r="BF453" i="4"/>
  <c r="BE453" i="4"/>
  <c r="BD453" i="4"/>
  <c r="BC453" i="4"/>
  <c r="BB453" i="4"/>
  <c r="BA453" i="4"/>
  <c r="AZ453" i="4"/>
  <c r="AY453" i="4"/>
  <c r="AX453" i="4"/>
  <c r="AW453" i="4"/>
  <c r="AV453" i="4"/>
  <c r="AU453" i="4"/>
  <c r="AT453" i="4"/>
  <c r="AS453" i="4"/>
  <c r="AR453" i="4"/>
  <c r="AQ453" i="4"/>
  <c r="AP453" i="4"/>
  <c r="AO453" i="4"/>
  <c r="AN453" i="4"/>
  <c r="AM453" i="4"/>
  <c r="AL453" i="4"/>
  <c r="AK453" i="4"/>
  <c r="AJ453" i="4"/>
  <c r="AI453" i="4"/>
  <c r="AH453" i="4"/>
  <c r="AG453" i="4"/>
  <c r="AF453" i="4"/>
  <c r="AE453" i="4"/>
  <c r="AD453" i="4"/>
  <c r="AC453" i="4"/>
  <c r="AB453" i="4"/>
  <c r="AA453" i="4"/>
  <c r="Z453" i="4"/>
  <c r="Y453" i="4"/>
  <c r="X453" i="4"/>
  <c r="W453" i="4"/>
  <c r="V453" i="4"/>
  <c r="U453" i="4"/>
  <c r="T453" i="4"/>
  <c r="S453" i="4"/>
  <c r="R453" i="4"/>
  <c r="Q453" i="4"/>
  <c r="P453" i="4"/>
  <c r="O453" i="4"/>
  <c r="N453" i="4"/>
  <c r="M453" i="4"/>
  <c r="L453" i="4"/>
  <c r="K453" i="4"/>
  <c r="J453" i="4"/>
  <c r="I453" i="4"/>
  <c r="BU452" i="4"/>
  <c r="BT452" i="4"/>
  <c r="BS452" i="4"/>
  <c r="BR452" i="4"/>
  <c r="BQ452" i="4"/>
  <c r="BP452" i="4"/>
  <c r="BO452" i="4"/>
  <c r="BN452" i="4"/>
  <c r="BM452" i="4"/>
  <c r="BL452" i="4"/>
  <c r="BK452" i="4"/>
  <c r="BJ452" i="4"/>
  <c r="BI452" i="4"/>
  <c r="BH452" i="4"/>
  <c r="BG452" i="4"/>
  <c r="BF452" i="4"/>
  <c r="BE452" i="4"/>
  <c r="BD452" i="4"/>
  <c r="BC452" i="4"/>
  <c r="BB452" i="4"/>
  <c r="BA452" i="4"/>
  <c r="AZ452" i="4"/>
  <c r="AY452" i="4"/>
  <c r="AX452" i="4"/>
  <c r="AW452" i="4"/>
  <c r="AV452" i="4"/>
  <c r="AU452" i="4"/>
  <c r="AT452" i="4"/>
  <c r="AS452" i="4"/>
  <c r="AR452" i="4"/>
  <c r="AQ452" i="4"/>
  <c r="AP452" i="4"/>
  <c r="AO452" i="4"/>
  <c r="AN452" i="4"/>
  <c r="AM452" i="4"/>
  <c r="AL452" i="4"/>
  <c r="AK452" i="4"/>
  <c r="AJ452" i="4"/>
  <c r="AI452" i="4"/>
  <c r="AH452" i="4"/>
  <c r="AG452" i="4"/>
  <c r="AF452" i="4"/>
  <c r="AE452" i="4"/>
  <c r="AD452" i="4"/>
  <c r="AC452" i="4"/>
  <c r="AB452" i="4"/>
  <c r="AA452" i="4"/>
  <c r="Z452" i="4"/>
  <c r="Y452" i="4"/>
  <c r="X452" i="4"/>
  <c r="W452" i="4"/>
  <c r="V452" i="4"/>
  <c r="U452" i="4"/>
  <c r="T452" i="4"/>
  <c r="S452" i="4"/>
  <c r="R452" i="4"/>
  <c r="Q452" i="4"/>
  <c r="P452" i="4"/>
  <c r="O452" i="4"/>
  <c r="N452" i="4"/>
  <c r="M452" i="4"/>
  <c r="L452" i="4"/>
  <c r="K452" i="4"/>
  <c r="J452" i="4"/>
  <c r="I452" i="4"/>
  <c r="BU451" i="4"/>
  <c r="BT451" i="4"/>
  <c r="BS451" i="4"/>
  <c r="BR451" i="4"/>
  <c r="BQ451" i="4"/>
  <c r="BP451" i="4"/>
  <c r="BO451" i="4"/>
  <c r="BN451" i="4"/>
  <c r="BM451" i="4"/>
  <c r="BL451" i="4"/>
  <c r="BK451" i="4"/>
  <c r="BJ451" i="4"/>
  <c r="BI451" i="4"/>
  <c r="BH451" i="4"/>
  <c r="BG451" i="4"/>
  <c r="BF451" i="4"/>
  <c r="BE451" i="4"/>
  <c r="BD451" i="4"/>
  <c r="BC451" i="4"/>
  <c r="BB451" i="4"/>
  <c r="BA451" i="4"/>
  <c r="AZ451" i="4"/>
  <c r="AY451" i="4"/>
  <c r="AX451" i="4"/>
  <c r="AW451" i="4"/>
  <c r="AV451" i="4"/>
  <c r="AU451" i="4"/>
  <c r="AT451" i="4"/>
  <c r="AS451" i="4"/>
  <c r="AR451" i="4"/>
  <c r="AQ451" i="4"/>
  <c r="AP451" i="4"/>
  <c r="AO451" i="4"/>
  <c r="AN451" i="4"/>
  <c r="AM451" i="4"/>
  <c r="AL451" i="4"/>
  <c r="AK451" i="4"/>
  <c r="AJ451" i="4"/>
  <c r="AI451" i="4"/>
  <c r="AH451" i="4"/>
  <c r="AG451" i="4"/>
  <c r="AF451" i="4"/>
  <c r="AE451" i="4"/>
  <c r="AD451" i="4"/>
  <c r="AC451" i="4"/>
  <c r="AB451" i="4"/>
  <c r="AA451" i="4"/>
  <c r="Z451" i="4"/>
  <c r="Y451" i="4"/>
  <c r="X451" i="4"/>
  <c r="W451" i="4"/>
  <c r="V451" i="4"/>
  <c r="U451" i="4"/>
  <c r="T451" i="4"/>
  <c r="S451" i="4"/>
  <c r="R451" i="4"/>
  <c r="Q451" i="4"/>
  <c r="P451" i="4"/>
  <c r="O451" i="4"/>
  <c r="N451" i="4"/>
  <c r="M451" i="4"/>
  <c r="L451" i="4"/>
  <c r="K451" i="4"/>
  <c r="J451" i="4"/>
  <c r="I451" i="4"/>
  <c r="BU450" i="4"/>
  <c r="BT450" i="4"/>
  <c r="BS450" i="4"/>
  <c r="BR450" i="4"/>
  <c r="BQ450" i="4"/>
  <c r="BP450" i="4"/>
  <c r="BO450" i="4"/>
  <c r="BN450" i="4"/>
  <c r="BM450" i="4"/>
  <c r="BL450" i="4"/>
  <c r="BK450" i="4"/>
  <c r="BJ450" i="4"/>
  <c r="BI450" i="4"/>
  <c r="BH450" i="4"/>
  <c r="BG450" i="4"/>
  <c r="BF450" i="4"/>
  <c r="BE450" i="4"/>
  <c r="BD450" i="4"/>
  <c r="BC450" i="4"/>
  <c r="BB450" i="4"/>
  <c r="BA450" i="4"/>
  <c r="AZ450" i="4"/>
  <c r="AY450" i="4"/>
  <c r="AX450" i="4"/>
  <c r="AW450" i="4"/>
  <c r="AV450" i="4"/>
  <c r="AU450" i="4"/>
  <c r="AT450" i="4"/>
  <c r="AS450" i="4"/>
  <c r="AR450" i="4"/>
  <c r="AQ450" i="4"/>
  <c r="AP450" i="4"/>
  <c r="AO450" i="4"/>
  <c r="AN450" i="4"/>
  <c r="AM450" i="4"/>
  <c r="AL450" i="4"/>
  <c r="AK450" i="4"/>
  <c r="AJ450" i="4"/>
  <c r="AI450" i="4"/>
  <c r="AH450" i="4"/>
  <c r="AG450" i="4"/>
  <c r="AF450" i="4"/>
  <c r="AE450" i="4"/>
  <c r="AD450" i="4"/>
  <c r="AC450" i="4"/>
  <c r="AB450" i="4"/>
  <c r="AA450" i="4"/>
  <c r="Z450" i="4"/>
  <c r="Y450" i="4"/>
  <c r="X450" i="4"/>
  <c r="W450" i="4"/>
  <c r="V450" i="4"/>
  <c r="U450" i="4"/>
  <c r="T450" i="4"/>
  <c r="S450" i="4"/>
  <c r="R450" i="4"/>
  <c r="Q450" i="4"/>
  <c r="P450" i="4"/>
  <c r="O450" i="4"/>
  <c r="N450" i="4"/>
  <c r="M450" i="4"/>
  <c r="L450" i="4"/>
  <c r="K450" i="4"/>
  <c r="J450" i="4"/>
  <c r="I450" i="4"/>
  <c r="BU449" i="4"/>
  <c r="BT449" i="4"/>
  <c r="BS449" i="4"/>
  <c r="BR449" i="4"/>
  <c r="BQ449" i="4"/>
  <c r="BP449" i="4"/>
  <c r="BO449" i="4"/>
  <c r="BN449" i="4"/>
  <c r="BM449" i="4"/>
  <c r="BL449" i="4"/>
  <c r="BK449" i="4"/>
  <c r="BJ449" i="4"/>
  <c r="BI449" i="4"/>
  <c r="BH449" i="4"/>
  <c r="BG449" i="4"/>
  <c r="BF449" i="4"/>
  <c r="BE449" i="4"/>
  <c r="BD449" i="4"/>
  <c r="BC449" i="4"/>
  <c r="BB449" i="4"/>
  <c r="BA449" i="4"/>
  <c r="AZ449" i="4"/>
  <c r="AY449" i="4"/>
  <c r="AX449" i="4"/>
  <c r="AW449" i="4"/>
  <c r="AV449" i="4"/>
  <c r="AU449" i="4"/>
  <c r="AT449" i="4"/>
  <c r="AS449" i="4"/>
  <c r="AR449" i="4"/>
  <c r="AQ449" i="4"/>
  <c r="AP449" i="4"/>
  <c r="AO449" i="4"/>
  <c r="AN449" i="4"/>
  <c r="AM449" i="4"/>
  <c r="AL449" i="4"/>
  <c r="AK449" i="4"/>
  <c r="AJ449" i="4"/>
  <c r="AI449" i="4"/>
  <c r="AH449" i="4"/>
  <c r="AG449" i="4"/>
  <c r="AF449" i="4"/>
  <c r="AE449" i="4"/>
  <c r="AD449" i="4"/>
  <c r="AC449" i="4"/>
  <c r="AB449" i="4"/>
  <c r="AA449" i="4"/>
  <c r="Z449" i="4"/>
  <c r="Y449" i="4"/>
  <c r="X449" i="4"/>
  <c r="W449" i="4"/>
  <c r="V449" i="4"/>
  <c r="U449" i="4"/>
  <c r="T449" i="4"/>
  <c r="S449" i="4"/>
  <c r="R449" i="4"/>
  <c r="Q449" i="4"/>
  <c r="P449" i="4"/>
  <c r="O449" i="4"/>
  <c r="N449" i="4"/>
  <c r="M449" i="4"/>
  <c r="L449" i="4"/>
  <c r="K449" i="4"/>
  <c r="J449" i="4"/>
  <c r="I449" i="4"/>
  <c r="BU448" i="4"/>
  <c r="BT448" i="4"/>
  <c r="BS448" i="4"/>
  <c r="BR448" i="4"/>
  <c r="BQ448" i="4"/>
  <c r="BP448" i="4"/>
  <c r="BO448" i="4"/>
  <c r="BN448" i="4"/>
  <c r="BM448" i="4"/>
  <c r="BL448" i="4"/>
  <c r="BK448" i="4"/>
  <c r="BJ448" i="4"/>
  <c r="BI448" i="4"/>
  <c r="BH448" i="4"/>
  <c r="BG448" i="4"/>
  <c r="BF448" i="4"/>
  <c r="BE448" i="4"/>
  <c r="BD448" i="4"/>
  <c r="BC448" i="4"/>
  <c r="BB448" i="4"/>
  <c r="BA448" i="4"/>
  <c r="AZ448" i="4"/>
  <c r="AY448" i="4"/>
  <c r="AX448" i="4"/>
  <c r="AW448" i="4"/>
  <c r="AV448" i="4"/>
  <c r="AU448" i="4"/>
  <c r="AT448" i="4"/>
  <c r="AS448" i="4"/>
  <c r="AR448" i="4"/>
  <c r="AQ448" i="4"/>
  <c r="AP448" i="4"/>
  <c r="AO448" i="4"/>
  <c r="AN448" i="4"/>
  <c r="AM448" i="4"/>
  <c r="AL448" i="4"/>
  <c r="AK448" i="4"/>
  <c r="AJ448" i="4"/>
  <c r="AI448" i="4"/>
  <c r="AH448" i="4"/>
  <c r="AG448" i="4"/>
  <c r="AF448" i="4"/>
  <c r="AE448" i="4"/>
  <c r="AD448" i="4"/>
  <c r="AC448" i="4"/>
  <c r="AB448" i="4"/>
  <c r="AA448" i="4"/>
  <c r="Z448" i="4"/>
  <c r="Y448" i="4"/>
  <c r="X448" i="4"/>
  <c r="W448" i="4"/>
  <c r="V448" i="4"/>
  <c r="U448" i="4"/>
  <c r="T448" i="4"/>
  <c r="S448" i="4"/>
  <c r="R448" i="4"/>
  <c r="Q448" i="4"/>
  <c r="P448" i="4"/>
  <c r="O448" i="4"/>
  <c r="N448" i="4"/>
  <c r="M448" i="4"/>
  <c r="L448" i="4"/>
  <c r="K448" i="4"/>
  <c r="J448" i="4"/>
  <c r="I448" i="4"/>
  <c r="BU447" i="4"/>
  <c r="BT447" i="4"/>
  <c r="BS447" i="4"/>
  <c r="BR447" i="4"/>
  <c r="BQ447" i="4"/>
  <c r="BP447" i="4"/>
  <c r="BO447" i="4"/>
  <c r="BN447" i="4"/>
  <c r="BM447" i="4"/>
  <c r="BL447" i="4"/>
  <c r="BK447" i="4"/>
  <c r="BJ447" i="4"/>
  <c r="BI447" i="4"/>
  <c r="BH447" i="4"/>
  <c r="BG447" i="4"/>
  <c r="BF447" i="4"/>
  <c r="BE447" i="4"/>
  <c r="BD447" i="4"/>
  <c r="BC447" i="4"/>
  <c r="BB447" i="4"/>
  <c r="BA447" i="4"/>
  <c r="AZ447" i="4"/>
  <c r="AY447" i="4"/>
  <c r="AX447" i="4"/>
  <c r="AW447" i="4"/>
  <c r="AV447" i="4"/>
  <c r="AU447" i="4"/>
  <c r="AT447" i="4"/>
  <c r="AS447" i="4"/>
  <c r="AR447" i="4"/>
  <c r="AQ447" i="4"/>
  <c r="AP447" i="4"/>
  <c r="AO447" i="4"/>
  <c r="AN447" i="4"/>
  <c r="AM447" i="4"/>
  <c r="AL447" i="4"/>
  <c r="AK447" i="4"/>
  <c r="AJ447" i="4"/>
  <c r="AI447" i="4"/>
  <c r="AH447" i="4"/>
  <c r="AG447" i="4"/>
  <c r="AF447" i="4"/>
  <c r="AE447" i="4"/>
  <c r="AD447" i="4"/>
  <c r="AC447" i="4"/>
  <c r="AB447" i="4"/>
  <c r="AA447" i="4"/>
  <c r="Z447" i="4"/>
  <c r="Y447" i="4"/>
  <c r="X447" i="4"/>
  <c r="W447" i="4"/>
  <c r="V447" i="4"/>
  <c r="U447" i="4"/>
  <c r="T447" i="4"/>
  <c r="S447" i="4"/>
  <c r="R447" i="4"/>
  <c r="Q447" i="4"/>
  <c r="P447" i="4"/>
  <c r="O447" i="4"/>
  <c r="N447" i="4"/>
  <c r="M447" i="4"/>
  <c r="L447" i="4"/>
  <c r="K447" i="4"/>
  <c r="J447" i="4"/>
  <c r="I447" i="4"/>
  <c r="BU446" i="4"/>
  <c r="BT446" i="4"/>
  <c r="BS446" i="4"/>
  <c r="BR446" i="4"/>
  <c r="BQ446" i="4"/>
  <c r="BP446" i="4"/>
  <c r="BO446" i="4"/>
  <c r="BN446" i="4"/>
  <c r="BM446" i="4"/>
  <c r="BL446" i="4"/>
  <c r="BK446" i="4"/>
  <c r="BJ446" i="4"/>
  <c r="BI446" i="4"/>
  <c r="BH446" i="4"/>
  <c r="BG446" i="4"/>
  <c r="BF446" i="4"/>
  <c r="BE446" i="4"/>
  <c r="BD446" i="4"/>
  <c r="BC446" i="4"/>
  <c r="BB446" i="4"/>
  <c r="BA446" i="4"/>
  <c r="AZ446" i="4"/>
  <c r="AY446" i="4"/>
  <c r="AX446" i="4"/>
  <c r="AW446" i="4"/>
  <c r="AV446" i="4"/>
  <c r="AU446" i="4"/>
  <c r="AT446" i="4"/>
  <c r="AS446" i="4"/>
  <c r="AR446" i="4"/>
  <c r="AQ446" i="4"/>
  <c r="AP446" i="4"/>
  <c r="AO446" i="4"/>
  <c r="AN446" i="4"/>
  <c r="AM446" i="4"/>
  <c r="AL446" i="4"/>
  <c r="AK446" i="4"/>
  <c r="AJ446" i="4"/>
  <c r="AI446" i="4"/>
  <c r="AH446" i="4"/>
  <c r="AG446" i="4"/>
  <c r="AF446" i="4"/>
  <c r="AE446" i="4"/>
  <c r="AD446" i="4"/>
  <c r="AC446" i="4"/>
  <c r="AB446" i="4"/>
  <c r="AA446" i="4"/>
  <c r="Z446" i="4"/>
  <c r="Y446" i="4"/>
  <c r="X446" i="4"/>
  <c r="W446" i="4"/>
  <c r="V446" i="4"/>
  <c r="U446" i="4"/>
  <c r="T446" i="4"/>
  <c r="S446" i="4"/>
  <c r="R446" i="4"/>
  <c r="Q446" i="4"/>
  <c r="P446" i="4"/>
  <c r="O446" i="4"/>
  <c r="N446" i="4"/>
  <c r="M446" i="4"/>
  <c r="L446" i="4"/>
  <c r="K446" i="4"/>
  <c r="J446" i="4"/>
  <c r="I446" i="4"/>
  <c r="BU445" i="4"/>
  <c r="BT445" i="4"/>
  <c r="BS445" i="4"/>
  <c r="BR445" i="4"/>
  <c r="BQ445" i="4"/>
  <c r="BP445" i="4"/>
  <c r="BO445" i="4"/>
  <c r="BN445" i="4"/>
  <c r="BM445" i="4"/>
  <c r="BL445" i="4"/>
  <c r="BK445" i="4"/>
  <c r="BJ445" i="4"/>
  <c r="BI445" i="4"/>
  <c r="BH445" i="4"/>
  <c r="BG445" i="4"/>
  <c r="BF445" i="4"/>
  <c r="BE445" i="4"/>
  <c r="BD445" i="4"/>
  <c r="BC445" i="4"/>
  <c r="BB445" i="4"/>
  <c r="BA445" i="4"/>
  <c r="AZ445" i="4"/>
  <c r="AY445" i="4"/>
  <c r="AX445" i="4"/>
  <c r="AW445" i="4"/>
  <c r="AV445" i="4"/>
  <c r="AU445" i="4"/>
  <c r="AT445" i="4"/>
  <c r="AS445" i="4"/>
  <c r="AR445" i="4"/>
  <c r="AQ445" i="4"/>
  <c r="AP445" i="4"/>
  <c r="AO445" i="4"/>
  <c r="AN445" i="4"/>
  <c r="AM445" i="4"/>
  <c r="AL445" i="4"/>
  <c r="AK445" i="4"/>
  <c r="AJ445" i="4"/>
  <c r="AI445" i="4"/>
  <c r="AH445" i="4"/>
  <c r="AG445" i="4"/>
  <c r="AF445" i="4"/>
  <c r="AE445" i="4"/>
  <c r="AD445" i="4"/>
  <c r="AC445" i="4"/>
  <c r="AB445" i="4"/>
  <c r="AA445" i="4"/>
  <c r="Z445" i="4"/>
  <c r="Y445" i="4"/>
  <c r="X445" i="4"/>
  <c r="W445" i="4"/>
  <c r="V445" i="4"/>
  <c r="U445" i="4"/>
  <c r="T445" i="4"/>
  <c r="S445" i="4"/>
  <c r="R445" i="4"/>
  <c r="Q445" i="4"/>
  <c r="P445" i="4"/>
  <c r="O445" i="4"/>
  <c r="N445" i="4"/>
  <c r="M445" i="4"/>
  <c r="L445" i="4"/>
  <c r="K445" i="4"/>
  <c r="J445" i="4"/>
  <c r="I445" i="4"/>
  <c r="BU444" i="4"/>
  <c r="BT444" i="4"/>
  <c r="BS444" i="4"/>
  <c r="BR444" i="4"/>
  <c r="BQ444" i="4"/>
  <c r="BP444" i="4"/>
  <c r="BO444" i="4"/>
  <c r="BN444" i="4"/>
  <c r="BM444" i="4"/>
  <c r="BL444" i="4"/>
  <c r="BK444" i="4"/>
  <c r="BJ444" i="4"/>
  <c r="BI444" i="4"/>
  <c r="BH444" i="4"/>
  <c r="BG444" i="4"/>
  <c r="BF444" i="4"/>
  <c r="BE444" i="4"/>
  <c r="BD444" i="4"/>
  <c r="BC444" i="4"/>
  <c r="BB444" i="4"/>
  <c r="BA444" i="4"/>
  <c r="AZ444" i="4"/>
  <c r="AY444" i="4"/>
  <c r="AX444" i="4"/>
  <c r="AW444" i="4"/>
  <c r="AV444" i="4"/>
  <c r="AU444" i="4"/>
  <c r="AT444" i="4"/>
  <c r="AS444" i="4"/>
  <c r="AR444" i="4"/>
  <c r="AQ444" i="4"/>
  <c r="AP444" i="4"/>
  <c r="AO444" i="4"/>
  <c r="AN444" i="4"/>
  <c r="AM444" i="4"/>
  <c r="AL444" i="4"/>
  <c r="AK444" i="4"/>
  <c r="AJ444" i="4"/>
  <c r="AI444" i="4"/>
  <c r="AH444" i="4"/>
  <c r="AG444" i="4"/>
  <c r="AF444" i="4"/>
  <c r="AE444" i="4"/>
  <c r="AD444" i="4"/>
  <c r="AC444" i="4"/>
  <c r="AB444" i="4"/>
  <c r="AA444" i="4"/>
  <c r="Z444" i="4"/>
  <c r="Y444" i="4"/>
  <c r="X444" i="4"/>
  <c r="W444" i="4"/>
  <c r="V444" i="4"/>
  <c r="U444" i="4"/>
  <c r="T444" i="4"/>
  <c r="S444" i="4"/>
  <c r="R444" i="4"/>
  <c r="Q444" i="4"/>
  <c r="P444" i="4"/>
  <c r="O444" i="4"/>
  <c r="N444" i="4"/>
  <c r="M444" i="4"/>
  <c r="L444" i="4"/>
  <c r="K444" i="4"/>
  <c r="J444" i="4"/>
  <c r="I444" i="4"/>
  <c r="BU443" i="4"/>
  <c r="BT443" i="4"/>
  <c r="BS443" i="4"/>
  <c r="BR443" i="4"/>
  <c r="BQ443" i="4"/>
  <c r="BP443" i="4"/>
  <c r="BO443" i="4"/>
  <c r="BN443" i="4"/>
  <c r="BM443" i="4"/>
  <c r="BL443" i="4"/>
  <c r="BK443" i="4"/>
  <c r="BJ443" i="4"/>
  <c r="BI443" i="4"/>
  <c r="BH443" i="4"/>
  <c r="BG443" i="4"/>
  <c r="BF443" i="4"/>
  <c r="BE443" i="4"/>
  <c r="BD443" i="4"/>
  <c r="BC443" i="4"/>
  <c r="BB443" i="4"/>
  <c r="BA443" i="4"/>
  <c r="AZ443" i="4"/>
  <c r="AY443" i="4"/>
  <c r="AX443" i="4"/>
  <c r="AW443" i="4"/>
  <c r="AV443" i="4"/>
  <c r="AU443" i="4"/>
  <c r="AT443" i="4"/>
  <c r="AS443" i="4"/>
  <c r="AR443" i="4"/>
  <c r="AQ443" i="4"/>
  <c r="AP443" i="4"/>
  <c r="AO443" i="4"/>
  <c r="AN443" i="4"/>
  <c r="AM443" i="4"/>
  <c r="AL443" i="4"/>
  <c r="AK443" i="4"/>
  <c r="AJ443" i="4"/>
  <c r="AI443" i="4"/>
  <c r="AH443" i="4"/>
  <c r="AG443" i="4"/>
  <c r="AF443" i="4"/>
  <c r="AE443" i="4"/>
  <c r="AD443" i="4"/>
  <c r="AC443" i="4"/>
  <c r="AB443" i="4"/>
  <c r="AA443" i="4"/>
  <c r="Z443" i="4"/>
  <c r="Y443" i="4"/>
  <c r="X443" i="4"/>
  <c r="W443" i="4"/>
  <c r="V443" i="4"/>
  <c r="U443" i="4"/>
  <c r="T443" i="4"/>
  <c r="S443" i="4"/>
  <c r="R443" i="4"/>
  <c r="Q443" i="4"/>
  <c r="P443" i="4"/>
  <c r="O443" i="4"/>
  <c r="N443" i="4"/>
  <c r="M443" i="4"/>
  <c r="L443" i="4"/>
  <c r="K443" i="4"/>
  <c r="J443" i="4"/>
  <c r="I443" i="4"/>
  <c r="BU442" i="4"/>
  <c r="BT442" i="4"/>
  <c r="BS442" i="4"/>
  <c r="BR442" i="4"/>
  <c r="BQ442" i="4"/>
  <c r="BP442" i="4"/>
  <c r="BO442" i="4"/>
  <c r="BN442" i="4"/>
  <c r="BM442" i="4"/>
  <c r="BL442" i="4"/>
  <c r="BK442" i="4"/>
  <c r="BJ442" i="4"/>
  <c r="BI442" i="4"/>
  <c r="BH442" i="4"/>
  <c r="BG442" i="4"/>
  <c r="BF442" i="4"/>
  <c r="BE442" i="4"/>
  <c r="BD442" i="4"/>
  <c r="BC442" i="4"/>
  <c r="BB442" i="4"/>
  <c r="BA442" i="4"/>
  <c r="AZ442" i="4"/>
  <c r="AY442" i="4"/>
  <c r="AX442" i="4"/>
  <c r="AW442" i="4"/>
  <c r="AV442" i="4"/>
  <c r="AU442" i="4"/>
  <c r="AT442" i="4"/>
  <c r="AS442" i="4"/>
  <c r="AR442" i="4"/>
  <c r="AQ442" i="4"/>
  <c r="AP442" i="4"/>
  <c r="AO442" i="4"/>
  <c r="AN442" i="4"/>
  <c r="AM442" i="4"/>
  <c r="AL442" i="4"/>
  <c r="AK442" i="4"/>
  <c r="AJ442" i="4"/>
  <c r="AI442" i="4"/>
  <c r="AH442" i="4"/>
  <c r="AG442" i="4"/>
  <c r="AF442" i="4"/>
  <c r="AE442" i="4"/>
  <c r="AD442" i="4"/>
  <c r="AC442" i="4"/>
  <c r="AB442" i="4"/>
  <c r="AA442" i="4"/>
  <c r="Z442" i="4"/>
  <c r="Y442" i="4"/>
  <c r="X442" i="4"/>
  <c r="W442" i="4"/>
  <c r="V442" i="4"/>
  <c r="U442" i="4"/>
  <c r="T442" i="4"/>
  <c r="S442" i="4"/>
  <c r="R442" i="4"/>
  <c r="Q442" i="4"/>
  <c r="P442" i="4"/>
  <c r="O442" i="4"/>
  <c r="N442" i="4"/>
  <c r="M442" i="4"/>
  <c r="L442" i="4"/>
  <c r="K442" i="4"/>
  <c r="J442" i="4"/>
  <c r="I442" i="4"/>
  <c r="BU441" i="4"/>
  <c r="BT441" i="4"/>
  <c r="BS441" i="4"/>
  <c r="BR441" i="4"/>
  <c r="BQ441" i="4"/>
  <c r="BP441" i="4"/>
  <c r="BO441" i="4"/>
  <c r="BN441" i="4"/>
  <c r="BM441" i="4"/>
  <c r="BL441" i="4"/>
  <c r="BK441" i="4"/>
  <c r="BJ441" i="4"/>
  <c r="BI441" i="4"/>
  <c r="BH441" i="4"/>
  <c r="BG441" i="4"/>
  <c r="BF441" i="4"/>
  <c r="BE441" i="4"/>
  <c r="BD441" i="4"/>
  <c r="BC441" i="4"/>
  <c r="BB441" i="4"/>
  <c r="BA441" i="4"/>
  <c r="AZ441" i="4"/>
  <c r="AY441" i="4"/>
  <c r="AX441" i="4"/>
  <c r="AW441" i="4"/>
  <c r="AV441" i="4"/>
  <c r="AU441" i="4"/>
  <c r="AT441" i="4"/>
  <c r="AS441" i="4"/>
  <c r="AR441" i="4"/>
  <c r="AQ441" i="4"/>
  <c r="AP441" i="4"/>
  <c r="AO441" i="4"/>
  <c r="AN441" i="4"/>
  <c r="AM441" i="4"/>
  <c r="AL441" i="4"/>
  <c r="AK441" i="4"/>
  <c r="AJ441" i="4"/>
  <c r="AI441" i="4"/>
  <c r="AH441" i="4"/>
  <c r="AG441" i="4"/>
  <c r="AF441" i="4"/>
  <c r="AE441" i="4"/>
  <c r="AD441" i="4"/>
  <c r="AC441" i="4"/>
  <c r="AB441" i="4"/>
  <c r="AA441" i="4"/>
  <c r="Z441" i="4"/>
  <c r="Y441" i="4"/>
  <c r="X441" i="4"/>
  <c r="W441" i="4"/>
  <c r="V441" i="4"/>
  <c r="U441" i="4"/>
  <c r="T441" i="4"/>
  <c r="S441" i="4"/>
  <c r="R441" i="4"/>
  <c r="Q441" i="4"/>
  <c r="P441" i="4"/>
  <c r="O441" i="4"/>
  <c r="N441" i="4"/>
  <c r="M441" i="4"/>
  <c r="L441" i="4"/>
  <c r="K441" i="4"/>
  <c r="J441" i="4"/>
  <c r="I441" i="4"/>
  <c r="BU440" i="4"/>
  <c r="BT440" i="4"/>
  <c r="BS440" i="4"/>
  <c r="BR440" i="4"/>
  <c r="BQ440" i="4"/>
  <c r="BP440" i="4"/>
  <c r="BO440" i="4"/>
  <c r="BN440" i="4"/>
  <c r="BM440" i="4"/>
  <c r="BL440" i="4"/>
  <c r="BK440" i="4"/>
  <c r="BJ440" i="4"/>
  <c r="BI440" i="4"/>
  <c r="BH440" i="4"/>
  <c r="BG440" i="4"/>
  <c r="BF440" i="4"/>
  <c r="BE440" i="4"/>
  <c r="BD440" i="4"/>
  <c r="BC440" i="4"/>
  <c r="BB440" i="4"/>
  <c r="BA440" i="4"/>
  <c r="AZ440" i="4"/>
  <c r="AY440" i="4"/>
  <c r="AX440" i="4"/>
  <c r="AW440" i="4"/>
  <c r="AV440" i="4"/>
  <c r="AU440" i="4"/>
  <c r="AT440" i="4"/>
  <c r="AS440" i="4"/>
  <c r="AR440" i="4"/>
  <c r="AQ440" i="4"/>
  <c r="AP440" i="4"/>
  <c r="AO440" i="4"/>
  <c r="AN440" i="4"/>
  <c r="AM440" i="4"/>
  <c r="AL440" i="4"/>
  <c r="AK440" i="4"/>
  <c r="AJ440" i="4"/>
  <c r="AI440" i="4"/>
  <c r="AH440" i="4"/>
  <c r="AG440" i="4"/>
  <c r="AF440" i="4"/>
  <c r="AE440" i="4"/>
  <c r="AD440" i="4"/>
  <c r="AC440" i="4"/>
  <c r="AB440" i="4"/>
  <c r="AA440" i="4"/>
  <c r="Z440" i="4"/>
  <c r="Y440" i="4"/>
  <c r="X440" i="4"/>
  <c r="W440" i="4"/>
  <c r="V440" i="4"/>
  <c r="U440" i="4"/>
  <c r="T440" i="4"/>
  <c r="S440" i="4"/>
  <c r="R440" i="4"/>
  <c r="Q440" i="4"/>
  <c r="P440" i="4"/>
  <c r="O440" i="4"/>
  <c r="N440" i="4"/>
  <c r="M440" i="4"/>
  <c r="L440" i="4"/>
  <c r="K440" i="4"/>
  <c r="J440" i="4"/>
  <c r="I440" i="4"/>
  <c r="BU439" i="4"/>
  <c r="BT439" i="4"/>
  <c r="BS439" i="4"/>
  <c r="BR439" i="4"/>
  <c r="BQ439" i="4"/>
  <c r="BP439" i="4"/>
  <c r="BO439" i="4"/>
  <c r="BN439" i="4"/>
  <c r="BM439" i="4"/>
  <c r="BL439" i="4"/>
  <c r="BK439" i="4"/>
  <c r="BJ439" i="4"/>
  <c r="BI439" i="4"/>
  <c r="BH439" i="4"/>
  <c r="BG439" i="4"/>
  <c r="BF439" i="4"/>
  <c r="BE439" i="4"/>
  <c r="BD439" i="4"/>
  <c r="BC439" i="4"/>
  <c r="BB439" i="4"/>
  <c r="BA439" i="4"/>
  <c r="AZ439" i="4"/>
  <c r="AY439" i="4"/>
  <c r="AX439" i="4"/>
  <c r="AW439" i="4"/>
  <c r="AV439" i="4"/>
  <c r="AU439" i="4"/>
  <c r="AT439" i="4"/>
  <c r="AS439" i="4"/>
  <c r="AR439" i="4"/>
  <c r="AQ439" i="4"/>
  <c r="AP439" i="4"/>
  <c r="AO439" i="4"/>
  <c r="AN439" i="4"/>
  <c r="AM439" i="4"/>
  <c r="AL439" i="4"/>
  <c r="AK439" i="4"/>
  <c r="AJ439" i="4"/>
  <c r="AI439" i="4"/>
  <c r="AH439" i="4"/>
  <c r="AG439" i="4"/>
  <c r="AF439" i="4"/>
  <c r="AE439" i="4"/>
  <c r="AD439" i="4"/>
  <c r="AC439" i="4"/>
  <c r="AB439" i="4"/>
  <c r="AA439" i="4"/>
  <c r="Z439" i="4"/>
  <c r="Y439" i="4"/>
  <c r="X439" i="4"/>
  <c r="W439" i="4"/>
  <c r="V439" i="4"/>
  <c r="U439" i="4"/>
  <c r="T439" i="4"/>
  <c r="S439" i="4"/>
  <c r="R439" i="4"/>
  <c r="Q439" i="4"/>
  <c r="P439" i="4"/>
  <c r="O439" i="4"/>
  <c r="N439" i="4"/>
  <c r="M439" i="4"/>
  <c r="L439" i="4"/>
  <c r="K439" i="4"/>
  <c r="J439" i="4"/>
  <c r="I439" i="4"/>
  <c r="BU438" i="4"/>
  <c r="BT438" i="4"/>
  <c r="BS438" i="4"/>
  <c r="BR438" i="4"/>
  <c r="BQ438" i="4"/>
  <c r="BP438" i="4"/>
  <c r="BO438" i="4"/>
  <c r="BN438" i="4"/>
  <c r="BM438" i="4"/>
  <c r="BL438" i="4"/>
  <c r="BK438" i="4"/>
  <c r="BJ438" i="4"/>
  <c r="BI438" i="4"/>
  <c r="BH438" i="4"/>
  <c r="BG438" i="4"/>
  <c r="BF438" i="4"/>
  <c r="BE438" i="4"/>
  <c r="BD438" i="4"/>
  <c r="BC438" i="4"/>
  <c r="BB438" i="4"/>
  <c r="BA438" i="4"/>
  <c r="AZ438" i="4"/>
  <c r="AY438" i="4"/>
  <c r="AX438" i="4"/>
  <c r="AW438" i="4"/>
  <c r="AV438" i="4"/>
  <c r="AU438" i="4"/>
  <c r="AT438" i="4"/>
  <c r="AS438" i="4"/>
  <c r="AR438" i="4"/>
  <c r="AQ438" i="4"/>
  <c r="AP438" i="4"/>
  <c r="AO438" i="4"/>
  <c r="AN438" i="4"/>
  <c r="AM438" i="4"/>
  <c r="AL438" i="4"/>
  <c r="AK438" i="4"/>
  <c r="AJ438" i="4"/>
  <c r="AI438" i="4"/>
  <c r="AH438" i="4"/>
  <c r="AG438" i="4"/>
  <c r="AF438" i="4"/>
  <c r="AE438" i="4"/>
  <c r="AD438" i="4"/>
  <c r="AC438" i="4"/>
  <c r="AB438" i="4"/>
  <c r="AA438" i="4"/>
  <c r="Z438" i="4"/>
  <c r="Y438" i="4"/>
  <c r="X438" i="4"/>
  <c r="W438" i="4"/>
  <c r="V438" i="4"/>
  <c r="U438" i="4"/>
  <c r="T438" i="4"/>
  <c r="S438" i="4"/>
  <c r="R438" i="4"/>
  <c r="Q438" i="4"/>
  <c r="P438" i="4"/>
  <c r="O438" i="4"/>
  <c r="N438" i="4"/>
  <c r="M438" i="4"/>
  <c r="L438" i="4"/>
  <c r="K438" i="4"/>
  <c r="J438" i="4"/>
  <c r="I438" i="4"/>
  <c r="BU437" i="4"/>
  <c r="BT437" i="4"/>
  <c r="BS437" i="4"/>
  <c r="BR437" i="4"/>
  <c r="BQ437" i="4"/>
  <c r="BP437" i="4"/>
  <c r="BO437" i="4"/>
  <c r="BN437" i="4"/>
  <c r="BM437" i="4"/>
  <c r="BL437" i="4"/>
  <c r="BK437" i="4"/>
  <c r="BJ437" i="4"/>
  <c r="BI437" i="4"/>
  <c r="BH437" i="4"/>
  <c r="BG437" i="4"/>
  <c r="BF437" i="4"/>
  <c r="BE437" i="4"/>
  <c r="BD437" i="4"/>
  <c r="BC437" i="4"/>
  <c r="BB437" i="4"/>
  <c r="BA437" i="4"/>
  <c r="AZ437" i="4"/>
  <c r="AY437" i="4"/>
  <c r="AX437" i="4"/>
  <c r="AW437" i="4"/>
  <c r="AV437" i="4"/>
  <c r="AU437" i="4"/>
  <c r="AT437" i="4"/>
  <c r="AS437" i="4"/>
  <c r="AR437" i="4"/>
  <c r="AQ437" i="4"/>
  <c r="AP437" i="4"/>
  <c r="AO437" i="4"/>
  <c r="AN437" i="4"/>
  <c r="AM437" i="4"/>
  <c r="AL437" i="4"/>
  <c r="AK437" i="4"/>
  <c r="AJ437" i="4"/>
  <c r="AI437" i="4"/>
  <c r="AH437" i="4"/>
  <c r="AG437" i="4"/>
  <c r="AF437" i="4"/>
  <c r="AE437" i="4"/>
  <c r="AD437" i="4"/>
  <c r="AC437" i="4"/>
  <c r="AB437" i="4"/>
  <c r="AA437" i="4"/>
  <c r="Z437" i="4"/>
  <c r="Y437" i="4"/>
  <c r="X437" i="4"/>
  <c r="W437" i="4"/>
  <c r="V437" i="4"/>
  <c r="U437" i="4"/>
  <c r="T437" i="4"/>
  <c r="S437" i="4"/>
  <c r="R437" i="4"/>
  <c r="Q437" i="4"/>
  <c r="P437" i="4"/>
  <c r="O437" i="4"/>
  <c r="N437" i="4"/>
  <c r="M437" i="4"/>
  <c r="L437" i="4"/>
  <c r="K437" i="4"/>
  <c r="J437" i="4"/>
  <c r="I437" i="4"/>
  <c r="BU436" i="4"/>
  <c r="BT436" i="4"/>
  <c r="BS436" i="4"/>
  <c r="BR436" i="4"/>
  <c r="BQ436" i="4"/>
  <c r="BP436" i="4"/>
  <c r="BO436" i="4"/>
  <c r="BN436" i="4"/>
  <c r="BM436" i="4"/>
  <c r="BL436" i="4"/>
  <c r="BK436" i="4"/>
  <c r="BJ436" i="4"/>
  <c r="BI436" i="4"/>
  <c r="BH436" i="4"/>
  <c r="BG436" i="4"/>
  <c r="BF436" i="4"/>
  <c r="BE436" i="4"/>
  <c r="BD436" i="4"/>
  <c r="BC436" i="4"/>
  <c r="BB436" i="4"/>
  <c r="BA436" i="4"/>
  <c r="AZ436" i="4"/>
  <c r="AY436" i="4"/>
  <c r="AX436" i="4"/>
  <c r="AW436" i="4"/>
  <c r="AV436" i="4"/>
  <c r="AU436" i="4"/>
  <c r="AT436" i="4"/>
  <c r="AS436" i="4"/>
  <c r="AR436" i="4"/>
  <c r="AQ436" i="4"/>
  <c r="AP436" i="4"/>
  <c r="AO436" i="4"/>
  <c r="AN436" i="4"/>
  <c r="AM436" i="4"/>
  <c r="AL436" i="4"/>
  <c r="AK436" i="4"/>
  <c r="AJ436" i="4"/>
  <c r="AI436" i="4"/>
  <c r="AH436" i="4"/>
  <c r="AG436" i="4"/>
  <c r="AF436" i="4"/>
  <c r="AE436" i="4"/>
  <c r="AD436" i="4"/>
  <c r="AC436" i="4"/>
  <c r="AB436" i="4"/>
  <c r="AA436" i="4"/>
  <c r="Z436" i="4"/>
  <c r="Y436" i="4"/>
  <c r="X436" i="4"/>
  <c r="W436" i="4"/>
  <c r="V436" i="4"/>
  <c r="U436" i="4"/>
  <c r="T436" i="4"/>
  <c r="S436" i="4"/>
  <c r="R436" i="4"/>
  <c r="Q436" i="4"/>
  <c r="P436" i="4"/>
  <c r="O436" i="4"/>
  <c r="N436" i="4"/>
  <c r="M436" i="4"/>
  <c r="L436" i="4"/>
  <c r="K436" i="4"/>
  <c r="J436" i="4"/>
  <c r="I436" i="4"/>
  <c r="BU435" i="4"/>
  <c r="BT435" i="4"/>
  <c r="BS435" i="4"/>
  <c r="BR435" i="4"/>
  <c r="BQ435" i="4"/>
  <c r="BP435" i="4"/>
  <c r="BO435" i="4"/>
  <c r="BN435" i="4"/>
  <c r="BM435" i="4"/>
  <c r="BL435" i="4"/>
  <c r="BK435" i="4"/>
  <c r="BJ435" i="4"/>
  <c r="BI435" i="4"/>
  <c r="BH435" i="4"/>
  <c r="BG435" i="4"/>
  <c r="BF435" i="4"/>
  <c r="BE435" i="4"/>
  <c r="BD435" i="4"/>
  <c r="BC435" i="4"/>
  <c r="BB435" i="4"/>
  <c r="BA435" i="4"/>
  <c r="AZ435" i="4"/>
  <c r="AY435" i="4"/>
  <c r="AX435" i="4"/>
  <c r="AW435" i="4"/>
  <c r="AV435" i="4"/>
  <c r="AU435" i="4"/>
  <c r="AT435" i="4"/>
  <c r="AS435" i="4"/>
  <c r="AR435" i="4"/>
  <c r="AQ435" i="4"/>
  <c r="AP435" i="4"/>
  <c r="AO435" i="4"/>
  <c r="AN435" i="4"/>
  <c r="AM435" i="4"/>
  <c r="AL435" i="4"/>
  <c r="AK435" i="4"/>
  <c r="AJ435" i="4"/>
  <c r="AI435" i="4"/>
  <c r="AH435" i="4"/>
  <c r="AG435" i="4"/>
  <c r="AF435" i="4"/>
  <c r="AE435" i="4"/>
  <c r="AD435" i="4"/>
  <c r="AC435" i="4"/>
  <c r="AB435" i="4"/>
  <c r="AA435" i="4"/>
  <c r="Z435" i="4"/>
  <c r="Y435" i="4"/>
  <c r="X435" i="4"/>
  <c r="W435" i="4"/>
  <c r="V435" i="4"/>
  <c r="U435" i="4"/>
  <c r="T435" i="4"/>
  <c r="S435" i="4"/>
  <c r="R435" i="4"/>
  <c r="Q435" i="4"/>
  <c r="P435" i="4"/>
  <c r="O435" i="4"/>
  <c r="N435" i="4"/>
  <c r="M435" i="4"/>
  <c r="L435" i="4"/>
  <c r="K435" i="4"/>
  <c r="J435" i="4"/>
  <c r="I435" i="4"/>
  <c r="BU434" i="4"/>
  <c r="BT434" i="4"/>
  <c r="BS434" i="4"/>
  <c r="BR434" i="4"/>
  <c r="BQ434" i="4"/>
  <c r="BP434" i="4"/>
  <c r="BO434" i="4"/>
  <c r="BN434" i="4"/>
  <c r="BM434" i="4"/>
  <c r="BL434" i="4"/>
  <c r="BK434" i="4"/>
  <c r="BJ434" i="4"/>
  <c r="BI434" i="4"/>
  <c r="BH434" i="4"/>
  <c r="BG434" i="4"/>
  <c r="BF434" i="4"/>
  <c r="BE434" i="4"/>
  <c r="BD434" i="4"/>
  <c r="BC434" i="4"/>
  <c r="BB434" i="4"/>
  <c r="BA434" i="4"/>
  <c r="AZ434" i="4"/>
  <c r="AY434" i="4"/>
  <c r="AX434" i="4"/>
  <c r="AW434" i="4"/>
  <c r="AV434" i="4"/>
  <c r="AU434" i="4"/>
  <c r="AT434" i="4"/>
  <c r="AS434" i="4"/>
  <c r="AR434" i="4"/>
  <c r="AQ434" i="4"/>
  <c r="AP434" i="4"/>
  <c r="AO434" i="4"/>
  <c r="AN434" i="4"/>
  <c r="AM434" i="4"/>
  <c r="AL434" i="4"/>
  <c r="AK434" i="4"/>
  <c r="AJ434" i="4"/>
  <c r="AI434" i="4"/>
  <c r="AH434" i="4"/>
  <c r="AG434" i="4"/>
  <c r="AF434" i="4"/>
  <c r="AE434" i="4"/>
  <c r="AD434" i="4"/>
  <c r="AC434" i="4"/>
  <c r="AB434" i="4"/>
  <c r="AA434" i="4"/>
  <c r="Z434" i="4"/>
  <c r="Y434" i="4"/>
  <c r="X434" i="4"/>
  <c r="W434" i="4"/>
  <c r="V434" i="4"/>
  <c r="U434" i="4"/>
  <c r="T434" i="4"/>
  <c r="S434" i="4"/>
  <c r="R434" i="4"/>
  <c r="Q434" i="4"/>
  <c r="P434" i="4"/>
  <c r="O434" i="4"/>
  <c r="N434" i="4"/>
  <c r="M434" i="4"/>
  <c r="L434" i="4"/>
  <c r="K434" i="4"/>
  <c r="J434" i="4"/>
  <c r="I434" i="4"/>
  <c r="BU433" i="4"/>
  <c r="BT433" i="4"/>
  <c r="BS433" i="4"/>
  <c r="BR433" i="4"/>
  <c r="BQ433" i="4"/>
  <c r="BP433" i="4"/>
  <c r="BO433" i="4"/>
  <c r="BN433" i="4"/>
  <c r="BM433" i="4"/>
  <c r="BL433" i="4"/>
  <c r="BK433" i="4"/>
  <c r="BJ433" i="4"/>
  <c r="BI433" i="4"/>
  <c r="BH433" i="4"/>
  <c r="BG433" i="4"/>
  <c r="BF433" i="4"/>
  <c r="BE433" i="4"/>
  <c r="BD433" i="4"/>
  <c r="BC433" i="4"/>
  <c r="BB433" i="4"/>
  <c r="BA433" i="4"/>
  <c r="AZ433" i="4"/>
  <c r="AY433" i="4"/>
  <c r="AX433" i="4"/>
  <c r="AW433" i="4"/>
  <c r="AV433" i="4"/>
  <c r="AU433" i="4"/>
  <c r="AT433" i="4"/>
  <c r="AS433" i="4"/>
  <c r="AR433" i="4"/>
  <c r="AQ433" i="4"/>
  <c r="AP433" i="4"/>
  <c r="AO433" i="4"/>
  <c r="AN433" i="4"/>
  <c r="AM433" i="4"/>
  <c r="AL433" i="4"/>
  <c r="AK433" i="4"/>
  <c r="AJ433" i="4"/>
  <c r="AI433" i="4"/>
  <c r="AH433" i="4"/>
  <c r="AG433" i="4"/>
  <c r="AF433" i="4"/>
  <c r="AE433" i="4"/>
  <c r="AD433" i="4"/>
  <c r="AC433" i="4"/>
  <c r="AB433" i="4"/>
  <c r="AA433" i="4"/>
  <c r="Z433" i="4"/>
  <c r="Y433" i="4"/>
  <c r="X433" i="4"/>
  <c r="W433" i="4"/>
  <c r="V433" i="4"/>
  <c r="U433" i="4"/>
  <c r="T433" i="4"/>
  <c r="S433" i="4"/>
  <c r="R433" i="4"/>
  <c r="Q433" i="4"/>
  <c r="P433" i="4"/>
  <c r="O433" i="4"/>
  <c r="N433" i="4"/>
  <c r="M433" i="4"/>
  <c r="L433" i="4"/>
  <c r="K433" i="4"/>
  <c r="J433" i="4"/>
  <c r="I433" i="4"/>
  <c r="BU432" i="4"/>
  <c r="BT432" i="4"/>
  <c r="BS432" i="4"/>
  <c r="BR432" i="4"/>
  <c r="BQ432" i="4"/>
  <c r="BP432" i="4"/>
  <c r="BO432" i="4"/>
  <c r="BN432" i="4"/>
  <c r="BM432" i="4"/>
  <c r="BL432" i="4"/>
  <c r="BK432" i="4"/>
  <c r="BJ432" i="4"/>
  <c r="BI432" i="4"/>
  <c r="BH432" i="4"/>
  <c r="BG432" i="4"/>
  <c r="BF432" i="4"/>
  <c r="BE432" i="4"/>
  <c r="BD432" i="4"/>
  <c r="BC432" i="4"/>
  <c r="BB432" i="4"/>
  <c r="BA432" i="4"/>
  <c r="AZ432" i="4"/>
  <c r="AY432" i="4"/>
  <c r="AX432" i="4"/>
  <c r="AW432" i="4"/>
  <c r="AV432" i="4"/>
  <c r="AU432" i="4"/>
  <c r="AT432" i="4"/>
  <c r="AS432" i="4"/>
  <c r="AR432" i="4"/>
  <c r="AQ432" i="4"/>
  <c r="AP432" i="4"/>
  <c r="AO432" i="4"/>
  <c r="AN432" i="4"/>
  <c r="AM432" i="4"/>
  <c r="AL432" i="4"/>
  <c r="AK432" i="4"/>
  <c r="AJ432" i="4"/>
  <c r="AI432" i="4"/>
  <c r="AH432" i="4"/>
  <c r="AG432" i="4"/>
  <c r="AF432" i="4"/>
  <c r="AE432" i="4"/>
  <c r="AD432" i="4"/>
  <c r="AC432" i="4"/>
  <c r="AB432" i="4"/>
  <c r="AA432" i="4"/>
  <c r="Z432" i="4"/>
  <c r="Y432" i="4"/>
  <c r="X432" i="4"/>
  <c r="W432" i="4"/>
  <c r="V432" i="4"/>
  <c r="U432" i="4"/>
  <c r="T432" i="4"/>
  <c r="S432" i="4"/>
  <c r="R432" i="4"/>
  <c r="Q432" i="4"/>
  <c r="P432" i="4"/>
  <c r="O432" i="4"/>
  <c r="N432" i="4"/>
  <c r="M432" i="4"/>
  <c r="L432" i="4"/>
  <c r="K432" i="4"/>
  <c r="J432" i="4"/>
  <c r="I432" i="4"/>
  <c r="BU431" i="4"/>
  <c r="BT431" i="4"/>
  <c r="BS431" i="4"/>
  <c r="BR431" i="4"/>
  <c r="BQ431" i="4"/>
  <c r="BP431" i="4"/>
  <c r="BO431" i="4"/>
  <c r="BN431" i="4"/>
  <c r="BM431" i="4"/>
  <c r="BL431" i="4"/>
  <c r="BK431" i="4"/>
  <c r="BJ431" i="4"/>
  <c r="BI431" i="4"/>
  <c r="BH431" i="4"/>
  <c r="BG431" i="4"/>
  <c r="BF431" i="4"/>
  <c r="BE431" i="4"/>
  <c r="BD431" i="4"/>
  <c r="BC431" i="4"/>
  <c r="BB431" i="4"/>
  <c r="BA431" i="4"/>
  <c r="AZ431" i="4"/>
  <c r="AY431" i="4"/>
  <c r="AX431" i="4"/>
  <c r="AW431" i="4"/>
  <c r="AV431" i="4"/>
  <c r="AU431" i="4"/>
  <c r="AT431" i="4"/>
  <c r="AS431" i="4"/>
  <c r="AR431" i="4"/>
  <c r="AQ431" i="4"/>
  <c r="AP431" i="4"/>
  <c r="AO431" i="4"/>
  <c r="AN431" i="4"/>
  <c r="AM431" i="4"/>
  <c r="AL431" i="4"/>
  <c r="AK431" i="4"/>
  <c r="AJ431" i="4"/>
  <c r="AI431" i="4"/>
  <c r="AH431" i="4"/>
  <c r="AG431" i="4"/>
  <c r="AF431" i="4"/>
  <c r="AE431" i="4"/>
  <c r="AD431" i="4"/>
  <c r="AC431" i="4"/>
  <c r="AB431" i="4"/>
  <c r="AA431" i="4"/>
  <c r="Z431" i="4"/>
  <c r="Y431" i="4"/>
  <c r="X431" i="4"/>
  <c r="W431" i="4"/>
  <c r="V431" i="4"/>
  <c r="U431" i="4"/>
  <c r="T431" i="4"/>
  <c r="S431" i="4"/>
  <c r="R431" i="4"/>
  <c r="Q431" i="4"/>
  <c r="P431" i="4"/>
  <c r="O431" i="4"/>
  <c r="N431" i="4"/>
  <c r="M431" i="4"/>
  <c r="L431" i="4"/>
  <c r="K431" i="4"/>
  <c r="J431" i="4"/>
  <c r="I431" i="4"/>
  <c r="BU430" i="4"/>
  <c r="BT430" i="4"/>
  <c r="BS430" i="4"/>
  <c r="BR430" i="4"/>
  <c r="BQ430" i="4"/>
  <c r="BP430" i="4"/>
  <c r="BO430" i="4"/>
  <c r="BN430" i="4"/>
  <c r="BM430" i="4"/>
  <c r="BL430" i="4"/>
  <c r="BK430" i="4"/>
  <c r="BJ430" i="4"/>
  <c r="BI430" i="4"/>
  <c r="BH430" i="4"/>
  <c r="BG430" i="4"/>
  <c r="BF430" i="4"/>
  <c r="BE430" i="4"/>
  <c r="BD430" i="4"/>
  <c r="BC430" i="4"/>
  <c r="BB430" i="4"/>
  <c r="BA430" i="4"/>
  <c r="AZ430" i="4"/>
  <c r="AY430" i="4"/>
  <c r="AX430" i="4"/>
  <c r="AW430" i="4"/>
  <c r="AV430" i="4"/>
  <c r="AU430" i="4"/>
  <c r="AT430" i="4"/>
  <c r="AS430" i="4"/>
  <c r="AR430" i="4"/>
  <c r="AQ430" i="4"/>
  <c r="AP430" i="4"/>
  <c r="AO430" i="4"/>
  <c r="AN430" i="4"/>
  <c r="AM430" i="4"/>
  <c r="AL430" i="4"/>
  <c r="AK430" i="4"/>
  <c r="AJ430" i="4"/>
  <c r="AI430" i="4"/>
  <c r="AH430" i="4"/>
  <c r="AG430" i="4"/>
  <c r="AF430" i="4"/>
  <c r="AE430" i="4"/>
  <c r="AD430" i="4"/>
  <c r="AC430" i="4"/>
  <c r="AB430" i="4"/>
  <c r="AA430" i="4"/>
  <c r="Z430" i="4"/>
  <c r="Y430" i="4"/>
  <c r="X430" i="4"/>
  <c r="W430" i="4"/>
  <c r="V430" i="4"/>
  <c r="U430" i="4"/>
  <c r="T430" i="4"/>
  <c r="S430" i="4"/>
  <c r="R430" i="4"/>
  <c r="Q430" i="4"/>
  <c r="P430" i="4"/>
  <c r="O430" i="4"/>
  <c r="N430" i="4"/>
  <c r="M430" i="4"/>
  <c r="L430" i="4"/>
  <c r="K430" i="4"/>
  <c r="J430" i="4"/>
  <c r="I430" i="4"/>
  <c r="BU429" i="4"/>
  <c r="BT429" i="4"/>
  <c r="BS429" i="4"/>
  <c r="BR429" i="4"/>
  <c r="BQ429" i="4"/>
  <c r="BP429" i="4"/>
  <c r="BO429" i="4"/>
  <c r="BN429" i="4"/>
  <c r="BM429" i="4"/>
  <c r="BL429" i="4"/>
  <c r="BK429" i="4"/>
  <c r="BJ429" i="4"/>
  <c r="BI429" i="4"/>
  <c r="BH429" i="4"/>
  <c r="BG429" i="4"/>
  <c r="BF429" i="4"/>
  <c r="BE429" i="4"/>
  <c r="BD429" i="4"/>
  <c r="BC429" i="4"/>
  <c r="BB429" i="4"/>
  <c r="BA429" i="4"/>
  <c r="AZ429" i="4"/>
  <c r="AY429" i="4"/>
  <c r="AX429" i="4"/>
  <c r="AW429" i="4"/>
  <c r="AV429" i="4"/>
  <c r="AU429" i="4"/>
  <c r="AT429" i="4"/>
  <c r="AS429" i="4"/>
  <c r="AR429" i="4"/>
  <c r="AQ429" i="4"/>
  <c r="AP429" i="4"/>
  <c r="AO429" i="4"/>
  <c r="AN429" i="4"/>
  <c r="AM429" i="4"/>
  <c r="AL429" i="4"/>
  <c r="AK429" i="4"/>
  <c r="AJ429" i="4"/>
  <c r="AI429" i="4"/>
  <c r="AH429" i="4"/>
  <c r="AG429" i="4"/>
  <c r="AF429" i="4"/>
  <c r="AE429" i="4"/>
  <c r="AD429" i="4"/>
  <c r="AC429" i="4"/>
  <c r="AB429" i="4"/>
  <c r="AA429" i="4"/>
  <c r="Z429" i="4"/>
  <c r="Y429" i="4"/>
  <c r="X429" i="4"/>
  <c r="W429" i="4"/>
  <c r="V429" i="4"/>
  <c r="U429" i="4"/>
  <c r="T429" i="4"/>
  <c r="S429" i="4"/>
  <c r="R429" i="4"/>
  <c r="Q429" i="4"/>
  <c r="P429" i="4"/>
  <c r="O429" i="4"/>
  <c r="N429" i="4"/>
  <c r="M429" i="4"/>
  <c r="L429" i="4"/>
  <c r="K429" i="4"/>
  <c r="J429" i="4"/>
  <c r="I429" i="4"/>
  <c r="BU428" i="4"/>
  <c r="BT428" i="4"/>
  <c r="BS428" i="4"/>
  <c r="BR428" i="4"/>
  <c r="BQ428" i="4"/>
  <c r="BP428" i="4"/>
  <c r="BO428" i="4"/>
  <c r="BN428" i="4"/>
  <c r="BM428" i="4"/>
  <c r="BL428" i="4"/>
  <c r="BK428" i="4"/>
  <c r="BJ428" i="4"/>
  <c r="BI428" i="4"/>
  <c r="BH428" i="4"/>
  <c r="BG428" i="4"/>
  <c r="BF428" i="4"/>
  <c r="BE428" i="4"/>
  <c r="BD428" i="4"/>
  <c r="BC428" i="4"/>
  <c r="BB428" i="4"/>
  <c r="BA428" i="4"/>
  <c r="AZ428" i="4"/>
  <c r="AY428" i="4"/>
  <c r="AX428" i="4"/>
  <c r="AW428" i="4"/>
  <c r="AV428" i="4"/>
  <c r="AU428" i="4"/>
  <c r="AT428" i="4"/>
  <c r="AS428" i="4"/>
  <c r="AR428" i="4"/>
  <c r="AQ428" i="4"/>
  <c r="AP428" i="4"/>
  <c r="AO428" i="4"/>
  <c r="AN428" i="4"/>
  <c r="AM428" i="4"/>
  <c r="AL428" i="4"/>
  <c r="AK428" i="4"/>
  <c r="AJ428" i="4"/>
  <c r="AI428" i="4"/>
  <c r="AH428" i="4"/>
  <c r="AG428" i="4"/>
  <c r="AF428" i="4"/>
  <c r="AE428" i="4"/>
  <c r="AD428" i="4"/>
  <c r="AC428" i="4"/>
  <c r="AB428" i="4"/>
  <c r="AA428" i="4"/>
  <c r="Z428" i="4"/>
  <c r="Y428" i="4"/>
  <c r="X428" i="4"/>
  <c r="W428" i="4"/>
  <c r="V428" i="4"/>
  <c r="U428" i="4"/>
  <c r="T428" i="4"/>
  <c r="S428" i="4"/>
  <c r="R428" i="4"/>
  <c r="Q428" i="4"/>
  <c r="P428" i="4"/>
  <c r="O428" i="4"/>
  <c r="N428" i="4"/>
  <c r="M428" i="4"/>
  <c r="L428" i="4"/>
  <c r="K428" i="4"/>
  <c r="J428" i="4"/>
  <c r="I428" i="4"/>
  <c r="BU427" i="4"/>
  <c r="BT427" i="4"/>
  <c r="BS427" i="4"/>
  <c r="BR427" i="4"/>
  <c r="BQ427" i="4"/>
  <c r="BP427" i="4"/>
  <c r="BO427" i="4"/>
  <c r="BN427" i="4"/>
  <c r="BM427" i="4"/>
  <c r="BL427" i="4"/>
  <c r="BK427" i="4"/>
  <c r="BJ427" i="4"/>
  <c r="BI427" i="4"/>
  <c r="BH427" i="4"/>
  <c r="BG427" i="4"/>
  <c r="BF427" i="4"/>
  <c r="BE427" i="4"/>
  <c r="BD427" i="4"/>
  <c r="BC427" i="4"/>
  <c r="BB427" i="4"/>
  <c r="BA427" i="4"/>
  <c r="AZ427" i="4"/>
  <c r="AY427" i="4"/>
  <c r="AX427" i="4"/>
  <c r="AW427" i="4"/>
  <c r="AV427" i="4"/>
  <c r="AU427" i="4"/>
  <c r="AT427" i="4"/>
  <c r="AS427" i="4"/>
  <c r="AR427" i="4"/>
  <c r="AQ427" i="4"/>
  <c r="AP427" i="4"/>
  <c r="AO427" i="4"/>
  <c r="AN427" i="4"/>
  <c r="AM427" i="4"/>
  <c r="AL427" i="4"/>
  <c r="AK427" i="4"/>
  <c r="AJ427" i="4"/>
  <c r="AI427" i="4"/>
  <c r="AH427" i="4"/>
  <c r="AG427" i="4"/>
  <c r="AF427" i="4"/>
  <c r="AE427" i="4"/>
  <c r="AD427" i="4"/>
  <c r="AC427" i="4"/>
  <c r="AB427" i="4"/>
  <c r="AA427" i="4"/>
  <c r="Z427" i="4"/>
  <c r="Y427" i="4"/>
  <c r="X427" i="4"/>
  <c r="W427" i="4"/>
  <c r="V427" i="4"/>
  <c r="U427" i="4"/>
  <c r="T427" i="4"/>
  <c r="S427" i="4"/>
  <c r="R427" i="4"/>
  <c r="Q427" i="4"/>
  <c r="P427" i="4"/>
  <c r="O427" i="4"/>
  <c r="N427" i="4"/>
  <c r="M427" i="4"/>
  <c r="L427" i="4"/>
  <c r="K427" i="4"/>
  <c r="J427" i="4"/>
  <c r="I427" i="4"/>
  <c r="BU426" i="4"/>
  <c r="BT426" i="4"/>
  <c r="BS426" i="4"/>
  <c r="BR426" i="4"/>
  <c r="BQ426" i="4"/>
  <c r="BP426" i="4"/>
  <c r="BO426" i="4"/>
  <c r="BN426" i="4"/>
  <c r="BM426" i="4"/>
  <c r="BL426" i="4"/>
  <c r="BK426" i="4"/>
  <c r="BJ426" i="4"/>
  <c r="BI426" i="4"/>
  <c r="BH426" i="4"/>
  <c r="BG426" i="4"/>
  <c r="BF426" i="4"/>
  <c r="BE426" i="4"/>
  <c r="BD426" i="4"/>
  <c r="BC426" i="4"/>
  <c r="BB426" i="4"/>
  <c r="BA426" i="4"/>
  <c r="AZ426" i="4"/>
  <c r="AY426" i="4"/>
  <c r="AX426" i="4"/>
  <c r="AW426" i="4"/>
  <c r="AV426" i="4"/>
  <c r="AU426" i="4"/>
  <c r="AT426" i="4"/>
  <c r="AS426" i="4"/>
  <c r="AR426" i="4"/>
  <c r="AQ426" i="4"/>
  <c r="AP426" i="4"/>
  <c r="AO426" i="4"/>
  <c r="AN426" i="4"/>
  <c r="AM426" i="4"/>
  <c r="AL426" i="4"/>
  <c r="AK426" i="4"/>
  <c r="AJ426" i="4"/>
  <c r="AI426" i="4"/>
  <c r="AH426" i="4"/>
  <c r="AG426" i="4"/>
  <c r="AF426" i="4"/>
  <c r="AE426" i="4"/>
  <c r="AD426" i="4"/>
  <c r="AC426" i="4"/>
  <c r="AB426" i="4"/>
  <c r="AA426" i="4"/>
  <c r="Z426" i="4"/>
  <c r="Y426" i="4"/>
  <c r="X426" i="4"/>
  <c r="W426" i="4"/>
  <c r="V426" i="4"/>
  <c r="U426" i="4"/>
  <c r="T426" i="4"/>
  <c r="S426" i="4"/>
  <c r="R426" i="4"/>
  <c r="Q426" i="4"/>
  <c r="P426" i="4"/>
  <c r="O426" i="4"/>
  <c r="N426" i="4"/>
  <c r="M426" i="4"/>
  <c r="L426" i="4"/>
  <c r="K426" i="4"/>
  <c r="J426" i="4"/>
  <c r="I426" i="4"/>
  <c r="BU425" i="4"/>
  <c r="BT425" i="4"/>
  <c r="BS425" i="4"/>
  <c r="BR425" i="4"/>
  <c r="BQ425" i="4"/>
  <c r="BP425" i="4"/>
  <c r="BO425" i="4"/>
  <c r="BN425" i="4"/>
  <c r="BM425" i="4"/>
  <c r="BL425" i="4"/>
  <c r="BK425" i="4"/>
  <c r="BJ425" i="4"/>
  <c r="BI425" i="4"/>
  <c r="BH425" i="4"/>
  <c r="BG425" i="4"/>
  <c r="BF425" i="4"/>
  <c r="BE425" i="4"/>
  <c r="BD425" i="4"/>
  <c r="BC425" i="4"/>
  <c r="BB425" i="4"/>
  <c r="BA425" i="4"/>
  <c r="AZ425" i="4"/>
  <c r="AY425" i="4"/>
  <c r="AX425" i="4"/>
  <c r="AW425" i="4"/>
  <c r="AV425" i="4"/>
  <c r="AU425" i="4"/>
  <c r="AT425" i="4"/>
  <c r="AS425" i="4"/>
  <c r="AR425" i="4"/>
  <c r="AQ425" i="4"/>
  <c r="AP425" i="4"/>
  <c r="AO425" i="4"/>
  <c r="AN425" i="4"/>
  <c r="AM425" i="4"/>
  <c r="AL425" i="4"/>
  <c r="AK425" i="4"/>
  <c r="AJ425" i="4"/>
  <c r="AI425" i="4"/>
  <c r="AH425" i="4"/>
  <c r="AG425" i="4"/>
  <c r="AF425" i="4"/>
  <c r="AE425" i="4"/>
  <c r="AD425" i="4"/>
  <c r="AC425" i="4"/>
  <c r="AB425" i="4"/>
  <c r="AA425" i="4"/>
  <c r="Z425" i="4"/>
  <c r="Y425" i="4"/>
  <c r="X425" i="4"/>
  <c r="W425" i="4"/>
  <c r="V425" i="4"/>
  <c r="U425" i="4"/>
  <c r="T425" i="4"/>
  <c r="S425" i="4"/>
  <c r="R425" i="4"/>
  <c r="Q425" i="4"/>
  <c r="P425" i="4"/>
  <c r="O425" i="4"/>
  <c r="N425" i="4"/>
  <c r="M425" i="4"/>
  <c r="L425" i="4"/>
  <c r="K425" i="4"/>
  <c r="J425" i="4"/>
  <c r="I425" i="4"/>
  <c r="BU424" i="4"/>
  <c r="BT424" i="4"/>
  <c r="BS424" i="4"/>
  <c r="BR424" i="4"/>
  <c r="BQ424" i="4"/>
  <c r="BP424" i="4"/>
  <c r="BO424" i="4"/>
  <c r="BN424" i="4"/>
  <c r="BM424" i="4"/>
  <c r="BL424" i="4"/>
  <c r="BK424" i="4"/>
  <c r="BJ424" i="4"/>
  <c r="BI424" i="4"/>
  <c r="BH424" i="4"/>
  <c r="BG424" i="4"/>
  <c r="BF424" i="4"/>
  <c r="BE424" i="4"/>
  <c r="BD424" i="4"/>
  <c r="BC424" i="4"/>
  <c r="BB424" i="4"/>
  <c r="BA424" i="4"/>
  <c r="AZ424" i="4"/>
  <c r="AY424" i="4"/>
  <c r="AX424" i="4"/>
  <c r="AW424" i="4"/>
  <c r="AV424" i="4"/>
  <c r="AU424" i="4"/>
  <c r="AT424" i="4"/>
  <c r="AS424" i="4"/>
  <c r="AR424" i="4"/>
  <c r="AQ424" i="4"/>
  <c r="AP424" i="4"/>
  <c r="AO424" i="4"/>
  <c r="AN424" i="4"/>
  <c r="AM424" i="4"/>
  <c r="AL424" i="4"/>
  <c r="AK424" i="4"/>
  <c r="AJ424" i="4"/>
  <c r="AI424" i="4"/>
  <c r="AH424" i="4"/>
  <c r="AG424" i="4"/>
  <c r="AF424" i="4"/>
  <c r="AE424" i="4"/>
  <c r="AD424" i="4"/>
  <c r="AC424" i="4"/>
  <c r="AB424" i="4"/>
  <c r="AA424" i="4"/>
  <c r="Z424" i="4"/>
  <c r="Y424" i="4"/>
  <c r="X424" i="4"/>
  <c r="W424" i="4"/>
  <c r="V424" i="4"/>
  <c r="U424" i="4"/>
  <c r="T424" i="4"/>
  <c r="S424" i="4"/>
  <c r="R424" i="4"/>
  <c r="Q424" i="4"/>
  <c r="P424" i="4"/>
  <c r="O424" i="4"/>
  <c r="N424" i="4"/>
  <c r="M424" i="4"/>
  <c r="L424" i="4"/>
  <c r="K424" i="4"/>
  <c r="J424" i="4"/>
  <c r="I424" i="4"/>
  <c r="BU423" i="4"/>
  <c r="BT423" i="4"/>
  <c r="BS423" i="4"/>
  <c r="BR423" i="4"/>
  <c r="BQ423" i="4"/>
  <c r="BP423" i="4"/>
  <c r="BO423" i="4"/>
  <c r="BN423" i="4"/>
  <c r="BM423" i="4"/>
  <c r="BL423" i="4"/>
  <c r="BK423" i="4"/>
  <c r="BJ423" i="4"/>
  <c r="BI423" i="4"/>
  <c r="BH423" i="4"/>
  <c r="BG423" i="4"/>
  <c r="BF423" i="4"/>
  <c r="BE423" i="4"/>
  <c r="BD423" i="4"/>
  <c r="BC423" i="4"/>
  <c r="BB423" i="4"/>
  <c r="BA423" i="4"/>
  <c r="AZ423" i="4"/>
  <c r="AY423" i="4"/>
  <c r="AX423" i="4"/>
  <c r="AW423" i="4"/>
  <c r="AV423" i="4"/>
  <c r="AU423" i="4"/>
  <c r="AT423" i="4"/>
  <c r="AS423" i="4"/>
  <c r="AR423" i="4"/>
  <c r="AQ423" i="4"/>
  <c r="AP423" i="4"/>
  <c r="AO423" i="4"/>
  <c r="AN423" i="4"/>
  <c r="AM423" i="4"/>
  <c r="AL423" i="4"/>
  <c r="AK423" i="4"/>
  <c r="AJ423" i="4"/>
  <c r="AI423" i="4"/>
  <c r="AH423" i="4"/>
  <c r="AG423" i="4"/>
  <c r="AF423" i="4"/>
  <c r="AE423" i="4"/>
  <c r="AD423" i="4"/>
  <c r="AC423" i="4"/>
  <c r="AB423" i="4"/>
  <c r="AA423" i="4"/>
  <c r="Z423" i="4"/>
  <c r="Y423" i="4"/>
  <c r="X423" i="4"/>
  <c r="W423" i="4"/>
  <c r="V423" i="4"/>
  <c r="U423" i="4"/>
  <c r="T423" i="4"/>
  <c r="S423" i="4"/>
  <c r="R423" i="4"/>
  <c r="Q423" i="4"/>
  <c r="P423" i="4"/>
  <c r="O423" i="4"/>
  <c r="N423" i="4"/>
  <c r="M423" i="4"/>
  <c r="L423" i="4"/>
  <c r="K423" i="4"/>
  <c r="J423" i="4"/>
  <c r="I423" i="4"/>
  <c r="BU422" i="4"/>
  <c r="BT422" i="4"/>
  <c r="BS422" i="4"/>
  <c r="BR422" i="4"/>
  <c r="BQ422" i="4"/>
  <c r="BP422" i="4"/>
  <c r="BO422" i="4"/>
  <c r="BN422" i="4"/>
  <c r="BM422" i="4"/>
  <c r="BL422" i="4"/>
  <c r="BK422" i="4"/>
  <c r="BJ422" i="4"/>
  <c r="BI422" i="4"/>
  <c r="BH422" i="4"/>
  <c r="BG422" i="4"/>
  <c r="BF422" i="4"/>
  <c r="BE422" i="4"/>
  <c r="BD422" i="4"/>
  <c r="BC422" i="4"/>
  <c r="BB422" i="4"/>
  <c r="BA422" i="4"/>
  <c r="AZ422" i="4"/>
  <c r="AY422" i="4"/>
  <c r="AX422" i="4"/>
  <c r="AW422" i="4"/>
  <c r="AV422" i="4"/>
  <c r="AU422" i="4"/>
  <c r="AT422" i="4"/>
  <c r="AS422" i="4"/>
  <c r="AR422" i="4"/>
  <c r="AQ422" i="4"/>
  <c r="AP422" i="4"/>
  <c r="AO422" i="4"/>
  <c r="AN422" i="4"/>
  <c r="AM422" i="4"/>
  <c r="AL422" i="4"/>
  <c r="AK422" i="4"/>
  <c r="AJ422" i="4"/>
  <c r="AI422" i="4"/>
  <c r="AH422" i="4"/>
  <c r="AG422" i="4"/>
  <c r="AF422" i="4"/>
  <c r="AE422" i="4"/>
  <c r="AD422" i="4"/>
  <c r="AC422" i="4"/>
  <c r="AB422" i="4"/>
  <c r="AA422" i="4"/>
  <c r="Z422" i="4"/>
  <c r="Y422" i="4"/>
  <c r="X422" i="4"/>
  <c r="W422" i="4"/>
  <c r="V422" i="4"/>
  <c r="U422" i="4"/>
  <c r="T422" i="4"/>
  <c r="S422" i="4"/>
  <c r="R422" i="4"/>
  <c r="Q422" i="4"/>
  <c r="P422" i="4"/>
  <c r="O422" i="4"/>
  <c r="N422" i="4"/>
  <c r="M422" i="4"/>
  <c r="L422" i="4"/>
  <c r="K422" i="4"/>
  <c r="J422" i="4"/>
  <c r="I422" i="4"/>
  <c r="BU421" i="4"/>
  <c r="BT421" i="4"/>
  <c r="BS421" i="4"/>
  <c r="BR421" i="4"/>
  <c r="BQ421" i="4"/>
  <c r="BP421" i="4"/>
  <c r="BO421" i="4"/>
  <c r="BN421" i="4"/>
  <c r="BM421" i="4"/>
  <c r="BL421" i="4"/>
  <c r="BK421" i="4"/>
  <c r="BJ421" i="4"/>
  <c r="BI421" i="4"/>
  <c r="BH421" i="4"/>
  <c r="BG421" i="4"/>
  <c r="BF421" i="4"/>
  <c r="BE421" i="4"/>
  <c r="BD421" i="4"/>
  <c r="BC421" i="4"/>
  <c r="BB421" i="4"/>
  <c r="BA421" i="4"/>
  <c r="AZ421" i="4"/>
  <c r="AY421" i="4"/>
  <c r="AX421" i="4"/>
  <c r="AW421" i="4"/>
  <c r="AV421" i="4"/>
  <c r="AU421" i="4"/>
  <c r="AT421" i="4"/>
  <c r="AS421" i="4"/>
  <c r="AR421" i="4"/>
  <c r="AQ421" i="4"/>
  <c r="AP421" i="4"/>
  <c r="AO421" i="4"/>
  <c r="AN421" i="4"/>
  <c r="AM421" i="4"/>
  <c r="AL421" i="4"/>
  <c r="AK421" i="4"/>
  <c r="AJ421" i="4"/>
  <c r="AI421" i="4"/>
  <c r="AH421" i="4"/>
  <c r="AG421" i="4"/>
  <c r="AF421" i="4"/>
  <c r="AE421" i="4"/>
  <c r="AD421" i="4"/>
  <c r="AC421" i="4"/>
  <c r="AB421" i="4"/>
  <c r="AA421" i="4"/>
  <c r="Z421" i="4"/>
  <c r="Y421" i="4"/>
  <c r="X421" i="4"/>
  <c r="W421" i="4"/>
  <c r="V421" i="4"/>
  <c r="U421" i="4"/>
  <c r="T421" i="4"/>
  <c r="S421" i="4"/>
  <c r="R421" i="4"/>
  <c r="Q421" i="4"/>
  <c r="P421" i="4"/>
  <c r="O421" i="4"/>
  <c r="N421" i="4"/>
  <c r="M421" i="4"/>
  <c r="L421" i="4"/>
  <c r="K421" i="4"/>
  <c r="J421" i="4"/>
  <c r="I421" i="4"/>
  <c r="BU420" i="4"/>
  <c r="BT420" i="4"/>
  <c r="BS420" i="4"/>
  <c r="BR420" i="4"/>
  <c r="BQ420" i="4"/>
  <c r="BP420" i="4"/>
  <c r="BO420" i="4"/>
  <c r="BN420" i="4"/>
  <c r="BM420" i="4"/>
  <c r="BL420" i="4"/>
  <c r="BK420" i="4"/>
  <c r="BJ420" i="4"/>
  <c r="BI420" i="4"/>
  <c r="BH420" i="4"/>
  <c r="BG420" i="4"/>
  <c r="BF420" i="4"/>
  <c r="BE420" i="4"/>
  <c r="BD420" i="4"/>
  <c r="BC420" i="4"/>
  <c r="BB420" i="4"/>
  <c r="BA420" i="4"/>
  <c r="AZ420" i="4"/>
  <c r="AY420" i="4"/>
  <c r="AX420" i="4"/>
  <c r="AW420" i="4"/>
  <c r="AV420" i="4"/>
  <c r="AU420" i="4"/>
  <c r="AT420" i="4"/>
  <c r="AS420" i="4"/>
  <c r="AR420" i="4"/>
  <c r="AQ420" i="4"/>
  <c r="AP420" i="4"/>
  <c r="AO420" i="4"/>
  <c r="AN420" i="4"/>
  <c r="AM420" i="4"/>
  <c r="AL420" i="4"/>
  <c r="AK420" i="4"/>
  <c r="AJ420" i="4"/>
  <c r="AI420" i="4"/>
  <c r="AH420" i="4"/>
  <c r="AG420" i="4"/>
  <c r="AF420" i="4"/>
  <c r="AE420" i="4"/>
  <c r="AD420" i="4"/>
  <c r="AC420" i="4"/>
  <c r="AB420" i="4"/>
  <c r="AA420" i="4"/>
  <c r="Z420" i="4"/>
  <c r="Y420" i="4"/>
  <c r="X420" i="4"/>
  <c r="W420" i="4"/>
  <c r="V420" i="4"/>
  <c r="U420" i="4"/>
  <c r="T420" i="4"/>
  <c r="S420" i="4"/>
  <c r="R420" i="4"/>
  <c r="Q420" i="4"/>
  <c r="P420" i="4"/>
  <c r="O420" i="4"/>
  <c r="N420" i="4"/>
  <c r="M420" i="4"/>
  <c r="L420" i="4"/>
  <c r="K420" i="4"/>
  <c r="J420" i="4"/>
  <c r="I420" i="4"/>
  <c r="BU419" i="4"/>
  <c r="BT419" i="4"/>
  <c r="BS419" i="4"/>
  <c r="BR419" i="4"/>
  <c r="BQ419" i="4"/>
  <c r="BP419" i="4"/>
  <c r="BO419" i="4"/>
  <c r="BN419" i="4"/>
  <c r="BM419" i="4"/>
  <c r="BL419" i="4"/>
  <c r="BK419" i="4"/>
  <c r="BJ419" i="4"/>
  <c r="BI419" i="4"/>
  <c r="BH419" i="4"/>
  <c r="BG419" i="4"/>
  <c r="BF419" i="4"/>
  <c r="BE419" i="4"/>
  <c r="BD419" i="4"/>
  <c r="BC419" i="4"/>
  <c r="BB419" i="4"/>
  <c r="BA419" i="4"/>
  <c r="AZ419" i="4"/>
  <c r="AY419" i="4"/>
  <c r="AX419" i="4"/>
  <c r="AW419" i="4"/>
  <c r="AV419" i="4"/>
  <c r="AU419" i="4"/>
  <c r="AT419" i="4"/>
  <c r="AS419" i="4"/>
  <c r="AR419" i="4"/>
  <c r="AQ419" i="4"/>
  <c r="AP419" i="4"/>
  <c r="AO419" i="4"/>
  <c r="AN419" i="4"/>
  <c r="AM419" i="4"/>
  <c r="AL419" i="4"/>
  <c r="AK419" i="4"/>
  <c r="AJ419" i="4"/>
  <c r="AI419" i="4"/>
  <c r="AH419" i="4"/>
  <c r="AG419" i="4"/>
  <c r="AF419" i="4"/>
  <c r="AE419" i="4"/>
  <c r="AD419" i="4"/>
  <c r="AC419" i="4"/>
  <c r="AB419" i="4"/>
  <c r="AA419" i="4"/>
  <c r="Z419" i="4"/>
  <c r="Y419" i="4"/>
  <c r="X419" i="4"/>
  <c r="W419" i="4"/>
  <c r="V419" i="4"/>
  <c r="U419" i="4"/>
  <c r="T419" i="4"/>
  <c r="S419" i="4"/>
  <c r="R419" i="4"/>
  <c r="Q419" i="4"/>
  <c r="P419" i="4"/>
  <c r="O419" i="4"/>
  <c r="N419" i="4"/>
  <c r="M419" i="4"/>
  <c r="L419" i="4"/>
  <c r="K419" i="4"/>
  <c r="J419" i="4"/>
  <c r="I419" i="4"/>
  <c r="BU418" i="4"/>
  <c r="BT418" i="4"/>
  <c r="BS418" i="4"/>
  <c r="BR418" i="4"/>
  <c r="BQ418" i="4"/>
  <c r="BP418" i="4"/>
  <c r="BO418" i="4"/>
  <c r="BN418" i="4"/>
  <c r="BM418" i="4"/>
  <c r="BL418" i="4"/>
  <c r="BK418" i="4"/>
  <c r="BJ418" i="4"/>
  <c r="BI418" i="4"/>
  <c r="BH418" i="4"/>
  <c r="BG418" i="4"/>
  <c r="BF418" i="4"/>
  <c r="BE418" i="4"/>
  <c r="BD418" i="4"/>
  <c r="BC418" i="4"/>
  <c r="BB418" i="4"/>
  <c r="BA418" i="4"/>
  <c r="AZ418" i="4"/>
  <c r="AY418" i="4"/>
  <c r="AX418" i="4"/>
  <c r="AW418" i="4"/>
  <c r="AV418" i="4"/>
  <c r="AU418" i="4"/>
  <c r="AT418" i="4"/>
  <c r="AS418" i="4"/>
  <c r="AR418" i="4"/>
  <c r="AQ418" i="4"/>
  <c r="AP418" i="4"/>
  <c r="AO418" i="4"/>
  <c r="AN418" i="4"/>
  <c r="AM418" i="4"/>
  <c r="AL418" i="4"/>
  <c r="AK418" i="4"/>
  <c r="AJ418" i="4"/>
  <c r="AI418" i="4"/>
  <c r="AH418" i="4"/>
  <c r="AG418" i="4"/>
  <c r="AF418" i="4"/>
  <c r="AE418" i="4"/>
  <c r="AD418" i="4"/>
  <c r="AC418" i="4"/>
  <c r="AB418" i="4"/>
  <c r="AA418" i="4"/>
  <c r="Z418" i="4"/>
  <c r="Y418" i="4"/>
  <c r="X418" i="4"/>
  <c r="W418" i="4"/>
  <c r="V418" i="4"/>
  <c r="U418" i="4"/>
  <c r="T418" i="4"/>
  <c r="S418" i="4"/>
  <c r="R418" i="4"/>
  <c r="Q418" i="4"/>
  <c r="P418" i="4"/>
  <c r="O418" i="4"/>
  <c r="N418" i="4"/>
  <c r="M418" i="4"/>
  <c r="L418" i="4"/>
  <c r="K418" i="4"/>
  <c r="J418" i="4"/>
  <c r="I418" i="4"/>
  <c r="BU417" i="4"/>
  <c r="BT417" i="4"/>
  <c r="BS417" i="4"/>
  <c r="BR417" i="4"/>
  <c r="BQ417" i="4"/>
  <c r="BP417" i="4"/>
  <c r="BO417" i="4"/>
  <c r="BN417" i="4"/>
  <c r="BM417" i="4"/>
  <c r="BL417" i="4"/>
  <c r="BK417" i="4"/>
  <c r="BJ417" i="4"/>
  <c r="BI417" i="4"/>
  <c r="BH417" i="4"/>
  <c r="BG417" i="4"/>
  <c r="BF417" i="4"/>
  <c r="BE417" i="4"/>
  <c r="BD417" i="4"/>
  <c r="BC417" i="4"/>
  <c r="BB417" i="4"/>
  <c r="BA417" i="4"/>
  <c r="AZ417" i="4"/>
  <c r="AY417" i="4"/>
  <c r="AX417" i="4"/>
  <c r="AW417" i="4"/>
  <c r="AV417" i="4"/>
  <c r="AU417" i="4"/>
  <c r="AT417" i="4"/>
  <c r="AS417" i="4"/>
  <c r="AR417" i="4"/>
  <c r="AQ417" i="4"/>
  <c r="AP417" i="4"/>
  <c r="AO417" i="4"/>
  <c r="AN417" i="4"/>
  <c r="AM417" i="4"/>
  <c r="AL417" i="4"/>
  <c r="AK417" i="4"/>
  <c r="AJ417" i="4"/>
  <c r="AI417" i="4"/>
  <c r="AH417" i="4"/>
  <c r="AG417" i="4"/>
  <c r="AF417" i="4"/>
  <c r="AE417" i="4"/>
  <c r="AD417" i="4"/>
  <c r="AC417" i="4"/>
  <c r="AB417" i="4"/>
  <c r="AA417" i="4"/>
  <c r="Z417" i="4"/>
  <c r="Y417" i="4"/>
  <c r="X417" i="4"/>
  <c r="W417" i="4"/>
  <c r="V417" i="4"/>
  <c r="U417" i="4"/>
  <c r="T417" i="4"/>
  <c r="S417" i="4"/>
  <c r="R417" i="4"/>
  <c r="Q417" i="4"/>
  <c r="P417" i="4"/>
  <c r="O417" i="4"/>
  <c r="N417" i="4"/>
  <c r="M417" i="4"/>
  <c r="L417" i="4"/>
  <c r="K417" i="4"/>
  <c r="J417" i="4"/>
  <c r="I417" i="4"/>
  <c r="BU416" i="4"/>
  <c r="BT416" i="4"/>
  <c r="BS416" i="4"/>
  <c r="BR416" i="4"/>
  <c r="BQ416" i="4"/>
  <c r="BP416" i="4"/>
  <c r="BO416" i="4"/>
  <c r="BN416" i="4"/>
  <c r="BM416" i="4"/>
  <c r="BL416" i="4"/>
  <c r="BK416" i="4"/>
  <c r="BJ416" i="4"/>
  <c r="BI416" i="4"/>
  <c r="BH416" i="4"/>
  <c r="BG416" i="4"/>
  <c r="BF416" i="4"/>
  <c r="BE416" i="4"/>
  <c r="BD416" i="4"/>
  <c r="BC416" i="4"/>
  <c r="BB416" i="4"/>
  <c r="BA416" i="4"/>
  <c r="AZ416" i="4"/>
  <c r="AY416" i="4"/>
  <c r="AX416" i="4"/>
  <c r="AW416" i="4"/>
  <c r="AV416" i="4"/>
  <c r="AU416" i="4"/>
  <c r="AT416" i="4"/>
  <c r="AS416" i="4"/>
  <c r="AR416" i="4"/>
  <c r="AQ416" i="4"/>
  <c r="AP416" i="4"/>
  <c r="AO416" i="4"/>
  <c r="AN416" i="4"/>
  <c r="AM416" i="4"/>
  <c r="AL416" i="4"/>
  <c r="AK416" i="4"/>
  <c r="AJ416" i="4"/>
  <c r="AI416" i="4"/>
  <c r="AH416" i="4"/>
  <c r="AG416" i="4"/>
  <c r="AF416" i="4"/>
  <c r="AE416" i="4"/>
  <c r="AD416" i="4"/>
  <c r="AC416" i="4"/>
  <c r="AB416" i="4"/>
  <c r="AA416" i="4"/>
  <c r="Z416" i="4"/>
  <c r="Y416" i="4"/>
  <c r="X416" i="4"/>
  <c r="W416" i="4"/>
  <c r="V416" i="4"/>
  <c r="U416" i="4"/>
  <c r="T416" i="4"/>
  <c r="S416" i="4"/>
  <c r="R416" i="4"/>
  <c r="Q416" i="4"/>
  <c r="P416" i="4"/>
  <c r="O416" i="4"/>
  <c r="N416" i="4"/>
  <c r="M416" i="4"/>
  <c r="L416" i="4"/>
  <c r="K416" i="4"/>
  <c r="J416" i="4"/>
  <c r="I416" i="4"/>
  <c r="BU415" i="4"/>
  <c r="BT415" i="4"/>
  <c r="BS415" i="4"/>
  <c r="BR415" i="4"/>
  <c r="BQ415" i="4"/>
  <c r="BP415" i="4"/>
  <c r="BO415" i="4"/>
  <c r="BN415" i="4"/>
  <c r="BM415" i="4"/>
  <c r="BL415" i="4"/>
  <c r="BK415" i="4"/>
  <c r="BJ415" i="4"/>
  <c r="BI415" i="4"/>
  <c r="BH415" i="4"/>
  <c r="BG415" i="4"/>
  <c r="BF415" i="4"/>
  <c r="BE415" i="4"/>
  <c r="BD415" i="4"/>
  <c r="BC415" i="4"/>
  <c r="BB415" i="4"/>
  <c r="BA415" i="4"/>
  <c r="AZ415" i="4"/>
  <c r="AY415" i="4"/>
  <c r="AX415" i="4"/>
  <c r="AW415" i="4"/>
  <c r="AV415" i="4"/>
  <c r="AU415" i="4"/>
  <c r="AT415" i="4"/>
  <c r="AS415" i="4"/>
  <c r="AR415" i="4"/>
  <c r="AQ415" i="4"/>
  <c r="AP415" i="4"/>
  <c r="AO415" i="4"/>
  <c r="AN415" i="4"/>
  <c r="AM415" i="4"/>
  <c r="AL415" i="4"/>
  <c r="AK415" i="4"/>
  <c r="AJ415" i="4"/>
  <c r="AI415" i="4"/>
  <c r="AH415" i="4"/>
  <c r="AG415" i="4"/>
  <c r="AF415" i="4"/>
  <c r="AE415" i="4"/>
  <c r="AD415" i="4"/>
  <c r="AC415" i="4"/>
  <c r="AB415" i="4"/>
  <c r="AA415" i="4"/>
  <c r="Z415" i="4"/>
  <c r="Y415" i="4"/>
  <c r="X415" i="4"/>
  <c r="W415" i="4"/>
  <c r="V415" i="4"/>
  <c r="U415" i="4"/>
  <c r="T415" i="4"/>
  <c r="S415" i="4"/>
  <c r="R415" i="4"/>
  <c r="Q415" i="4"/>
  <c r="P415" i="4"/>
  <c r="O415" i="4"/>
  <c r="N415" i="4"/>
  <c r="M415" i="4"/>
  <c r="L415" i="4"/>
  <c r="K415" i="4"/>
  <c r="J415" i="4"/>
  <c r="I415" i="4"/>
  <c r="BU414" i="4"/>
  <c r="BT414" i="4"/>
  <c r="BS414" i="4"/>
  <c r="BR414" i="4"/>
  <c r="BQ414" i="4"/>
  <c r="BP414" i="4"/>
  <c r="BO414" i="4"/>
  <c r="BN414" i="4"/>
  <c r="BM414" i="4"/>
  <c r="BL414" i="4"/>
  <c r="BK414" i="4"/>
  <c r="BJ414" i="4"/>
  <c r="BI414" i="4"/>
  <c r="BH414" i="4"/>
  <c r="BG414" i="4"/>
  <c r="BF414" i="4"/>
  <c r="BE414" i="4"/>
  <c r="BD414" i="4"/>
  <c r="BC414" i="4"/>
  <c r="BB414" i="4"/>
  <c r="BA414" i="4"/>
  <c r="AZ414" i="4"/>
  <c r="AY414" i="4"/>
  <c r="AX414" i="4"/>
  <c r="AW414" i="4"/>
  <c r="AV414" i="4"/>
  <c r="AU414" i="4"/>
  <c r="AT414" i="4"/>
  <c r="AS414" i="4"/>
  <c r="AR414" i="4"/>
  <c r="AQ414" i="4"/>
  <c r="AP414" i="4"/>
  <c r="AO414" i="4"/>
  <c r="AN414" i="4"/>
  <c r="AM414" i="4"/>
  <c r="AL414" i="4"/>
  <c r="AK414" i="4"/>
  <c r="AJ414" i="4"/>
  <c r="AI414" i="4"/>
  <c r="AH414" i="4"/>
  <c r="AG414" i="4"/>
  <c r="AF414" i="4"/>
  <c r="AE414" i="4"/>
  <c r="AD414" i="4"/>
  <c r="AC414" i="4"/>
  <c r="AB414" i="4"/>
  <c r="AA414" i="4"/>
  <c r="Z414" i="4"/>
  <c r="Y414" i="4"/>
  <c r="X414" i="4"/>
  <c r="W414" i="4"/>
  <c r="V414" i="4"/>
  <c r="U414" i="4"/>
  <c r="T414" i="4"/>
  <c r="S414" i="4"/>
  <c r="R414" i="4"/>
  <c r="Q414" i="4"/>
  <c r="P414" i="4"/>
  <c r="O414" i="4"/>
  <c r="N414" i="4"/>
  <c r="M414" i="4"/>
  <c r="L414" i="4"/>
  <c r="K414" i="4"/>
  <c r="J414" i="4"/>
  <c r="I414" i="4"/>
  <c r="BU413" i="4"/>
  <c r="BT413" i="4"/>
  <c r="BS413" i="4"/>
  <c r="BR413" i="4"/>
  <c r="BQ413" i="4"/>
  <c r="BP413" i="4"/>
  <c r="BO413" i="4"/>
  <c r="BN413" i="4"/>
  <c r="BM413" i="4"/>
  <c r="BL413" i="4"/>
  <c r="BK413" i="4"/>
  <c r="BJ413" i="4"/>
  <c r="BI413" i="4"/>
  <c r="BH413" i="4"/>
  <c r="BG413" i="4"/>
  <c r="BF413" i="4"/>
  <c r="BE413" i="4"/>
  <c r="BD413" i="4"/>
  <c r="BC413" i="4"/>
  <c r="BB413" i="4"/>
  <c r="BA413" i="4"/>
  <c r="AZ413" i="4"/>
  <c r="AY413" i="4"/>
  <c r="AX413" i="4"/>
  <c r="AW413" i="4"/>
  <c r="AV413" i="4"/>
  <c r="AU413" i="4"/>
  <c r="AT413" i="4"/>
  <c r="AS413" i="4"/>
  <c r="AR413" i="4"/>
  <c r="AQ413" i="4"/>
  <c r="AP413" i="4"/>
  <c r="AO413" i="4"/>
  <c r="AN413" i="4"/>
  <c r="AM413" i="4"/>
  <c r="AL413" i="4"/>
  <c r="AK413" i="4"/>
  <c r="AJ413" i="4"/>
  <c r="AI413" i="4"/>
  <c r="AH413" i="4"/>
  <c r="AG413" i="4"/>
  <c r="AF413" i="4"/>
  <c r="AE413" i="4"/>
  <c r="AD413" i="4"/>
  <c r="AC413" i="4"/>
  <c r="AB413" i="4"/>
  <c r="AA413" i="4"/>
  <c r="Z413" i="4"/>
  <c r="Y413" i="4"/>
  <c r="X413" i="4"/>
  <c r="W413" i="4"/>
  <c r="V413" i="4"/>
  <c r="U413" i="4"/>
  <c r="T413" i="4"/>
  <c r="S413" i="4"/>
  <c r="R413" i="4"/>
  <c r="Q413" i="4"/>
  <c r="P413" i="4"/>
  <c r="O413" i="4"/>
  <c r="N413" i="4"/>
  <c r="M413" i="4"/>
  <c r="L413" i="4"/>
  <c r="K413" i="4"/>
  <c r="J413" i="4"/>
  <c r="I413" i="4"/>
  <c r="BU412" i="4"/>
  <c r="BT412" i="4"/>
  <c r="BS412" i="4"/>
  <c r="BR412" i="4"/>
  <c r="BQ412" i="4"/>
  <c r="BP412" i="4"/>
  <c r="BO412" i="4"/>
  <c r="BN412" i="4"/>
  <c r="BM412" i="4"/>
  <c r="BL412" i="4"/>
  <c r="BK412" i="4"/>
  <c r="BJ412" i="4"/>
  <c r="BI412" i="4"/>
  <c r="BH412" i="4"/>
  <c r="BG412" i="4"/>
  <c r="BF412" i="4"/>
  <c r="BE412" i="4"/>
  <c r="BD412" i="4"/>
  <c r="BC412" i="4"/>
  <c r="BB412" i="4"/>
  <c r="BA412" i="4"/>
  <c r="AZ412" i="4"/>
  <c r="AY412" i="4"/>
  <c r="AX412" i="4"/>
  <c r="AW412" i="4"/>
  <c r="AV412" i="4"/>
  <c r="AU412" i="4"/>
  <c r="AT412" i="4"/>
  <c r="AS412" i="4"/>
  <c r="AR412" i="4"/>
  <c r="AQ412" i="4"/>
  <c r="AP412" i="4"/>
  <c r="AO412" i="4"/>
  <c r="AN412" i="4"/>
  <c r="AM412" i="4"/>
  <c r="AL412" i="4"/>
  <c r="AK412" i="4"/>
  <c r="AJ412" i="4"/>
  <c r="AI412" i="4"/>
  <c r="AH412" i="4"/>
  <c r="AG412" i="4"/>
  <c r="AF412" i="4"/>
  <c r="AE412" i="4"/>
  <c r="AD412" i="4"/>
  <c r="AC412" i="4"/>
  <c r="AB412" i="4"/>
  <c r="AA412" i="4"/>
  <c r="Z412" i="4"/>
  <c r="Y412" i="4"/>
  <c r="X412" i="4"/>
  <c r="W412" i="4"/>
  <c r="V412" i="4"/>
  <c r="U412" i="4"/>
  <c r="T412" i="4"/>
  <c r="S412" i="4"/>
  <c r="R412" i="4"/>
  <c r="Q412" i="4"/>
  <c r="P412" i="4"/>
  <c r="O412" i="4"/>
  <c r="N412" i="4"/>
  <c r="M412" i="4"/>
  <c r="L412" i="4"/>
  <c r="K412" i="4"/>
  <c r="J412" i="4"/>
  <c r="I412" i="4"/>
  <c r="BU411" i="4"/>
  <c r="BT411" i="4"/>
  <c r="BS411" i="4"/>
  <c r="BR411" i="4"/>
  <c r="BQ411" i="4"/>
  <c r="BP411" i="4"/>
  <c r="BO411" i="4"/>
  <c r="BN411" i="4"/>
  <c r="BM411" i="4"/>
  <c r="BL411" i="4"/>
  <c r="BK411" i="4"/>
  <c r="BJ411" i="4"/>
  <c r="BI411" i="4"/>
  <c r="BH411" i="4"/>
  <c r="BG411" i="4"/>
  <c r="BF411" i="4"/>
  <c r="BE411" i="4"/>
  <c r="BD411" i="4"/>
  <c r="BC411" i="4"/>
  <c r="BB411" i="4"/>
  <c r="BA411" i="4"/>
  <c r="AZ411" i="4"/>
  <c r="AY411" i="4"/>
  <c r="AX411" i="4"/>
  <c r="AW411" i="4"/>
  <c r="AV411" i="4"/>
  <c r="AU411" i="4"/>
  <c r="AT411" i="4"/>
  <c r="AS411" i="4"/>
  <c r="AR411" i="4"/>
  <c r="AQ411" i="4"/>
  <c r="AP411" i="4"/>
  <c r="AO411" i="4"/>
  <c r="AN411" i="4"/>
  <c r="AM411" i="4"/>
  <c r="AL411" i="4"/>
  <c r="AK411" i="4"/>
  <c r="AJ411" i="4"/>
  <c r="AI411" i="4"/>
  <c r="AH411" i="4"/>
  <c r="AG411" i="4"/>
  <c r="AF411" i="4"/>
  <c r="AE411" i="4"/>
  <c r="AD411" i="4"/>
  <c r="AC411" i="4"/>
  <c r="AB411" i="4"/>
  <c r="AA411" i="4"/>
  <c r="Z411" i="4"/>
  <c r="Y411" i="4"/>
  <c r="X411" i="4"/>
  <c r="W411" i="4"/>
  <c r="V411" i="4"/>
  <c r="U411" i="4"/>
  <c r="T411" i="4"/>
  <c r="S411" i="4"/>
  <c r="R411" i="4"/>
  <c r="Q411" i="4"/>
  <c r="P411" i="4"/>
  <c r="O411" i="4"/>
  <c r="N411" i="4"/>
  <c r="M411" i="4"/>
  <c r="L411" i="4"/>
  <c r="K411" i="4"/>
  <c r="J411" i="4"/>
  <c r="I411" i="4"/>
  <c r="BU410" i="4"/>
  <c r="BT410" i="4"/>
  <c r="BS410" i="4"/>
  <c r="BR410" i="4"/>
  <c r="BQ410" i="4"/>
  <c r="BP410" i="4"/>
  <c r="BO410" i="4"/>
  <c r="BN410" i="4"/>
  <c r="BM410" i="4"/>
  <c r="BL410" i="4"/>
  <c r="BK410" i="4"/>
  <c r="BJ410" i="4"/>
  <c r="BI410" i="4"/>
  <c r="BH410" i="4"/>
  <c r="BG410" i="4"/>
  <c r="BF410" i="4"/>
  <c r="BE410" i="4"/>
  <c r="BD410" i="4"/>
  <c r="BC410" i="4"/>
  <c r="BB410" i="4"/>
  <c r="BA410" i="4"/>
  <c r="AZ410" i="4"/>
  <c r="AY410" i="4"/>
  <c r="AX410" i="4"/>
  <c r="AW410" i="4"/>
  <c r="AV410" i="4"/>
  <c r="AU410" i="4"/>
  <c r="AT410" i="4"/>
  <c r="AS410" i="4"/>
  <c r="AR410" i="4"/>
  <c r="AQ410" i="4"/>
  <c r="AP410" i="4"/>
  <c r="AO410" i="4"/>
  <c r="AN410" i="4"/>
  <c r="AM410" i="4"/>
  <c r="AL410" i="4"/>
  <c r="AK410" i="4"/>
  <c r="AJ410" i="4"/>
  <c r="AI410" i="4"/>
  <c r="AH410" i="4"/>
  <c r="AG410" i="4"/>
  <c r="AF410" i="4"/>
  <c r="AE410" i="4"/>
  <c r="AD410" i="4"/>
  <c r="AC410" i="4"/>
  <c r="AB410" i="4"/>
  <c r="AA410" i="4"/>
  <c r="Z410" i="4"/>
  <c r="Y410" i="4"/>
  <c r="X410" i="4"/>
  <c r="W410" i="4"/>
  <c r="V410" i="4"/>
  <c r="U410" i="4"/>
  <c r="T410" i="4"/>
  <c r="S410" i="4"/>
  <c r="R410" i="4"/>
  <c r="Q410" i="4"/>
  <c r="P410" i="4"/>
  <c r="O410" i="4"/>
  <c r="N410" i="4"/>
  <c r="M410" i="4"/>
  <c r="L410" i="4"/>
  <c r="K410" i="4"/>
  <c r="J410" i="4"/>
  <c r="I410" i="4"/>
  <c r="BU409" i="4"/>
  <c r="BT409" i="4"/>
  <c r="BS409" i="4"/>
  <c r="BR409" i="4"/>
  <c r="BQ409" i="4"/>
  <c r="BP409" i="4"/>
  <c r="BO409" i="4"/>
  <c r="BN409" i="4"/>
  <c r="BM409" i="4"/>
  <c r="BL409" i="4"/>
  <c r="BK409" i="4"/>
  <c r="BJ409" i="4"/>
  <c r="BI409" i="4"/>
  <c r="BH409" i="4"/>
  <c r="BG409" i="4"/>
  <c r="BF409" i="4"/>
  <c r="BE409" i="4"/>
  <c r="BD409" i="4"/>
  <c r="BC409" i="4"/>
  <c r="BB409" i="4"/>
  <c r="BA409" i="4"/>
  <c r="AZ409" i="4"/>
  <c r="AY409" i="4"/>
  <c r="AX409" i="4"/>
  <c r="AW409" i="4"/>
  <c r="AV409" i="4"/>
  <c r="AU409" i="4"/>
  <c r="AT409" i="4"/>
  <c r="AS409" i="4"/>
  <c r="AR409" i="4"/>
  <c r="AQ409" i="4"/>
  <c r="AP409" i="4"/>
  <c r="AO409" i="4"/>
  <c r="AN409" i="4"/>
  <c r="AM409" i="4"/>
  <c r="AL409" i="4"/>
  <c r="AK409" i="4"/>
  <c r="AJ409" i="4"/>
  <c r="AI409" i="4"/>
  <c r="AH409" i="4"/>
  <c r="AG409" i="4"/>
  <c r="AF409" i="4"/>
  <c r="AE409" i="4"/>
  <c r="AD409" i="4"/>
  <c r="AC409" i="4"/>
  <c r="AB409" i="4"/>
  <c r="AA409" i="4"/>
  <c r="Z409" i="4"/>
  <c r="Y409" i="4"/>
  <c r="X409" i="4"/>
  <c r="W409" i="4"/>
  <c r="V409" i="4"/>
  <c r="U409" i="4"/>
  <c r="T409" i="4"/>
  <c r="S409" i="4"/>
  <c r="R409" i="4"/>
  <c r="Q409" i="4"/>
  <c r="P409" i="4"/>
  <c r="O409" i="4"/>
  <c r="N409" i="4"/>
  <c r="M409" i="4"/>
  <c r="L409" i="4"/>
  <c r="K409" i="4"/>
  <c r="J409" i="4"/>
  <c r="I409" i="4"/>
  <c r="BU408" i="4"/>
  <c r="BT408" i="4"/>
  <c r="BS408" i="4"/>
  <c r="BR408" i="4"/>
  <c r="BQ408" i="4"/>
  <c r="BP408" i="4"/>
  <c r="BO408" i="4"/>
  <c r="BN408" i="4"/>
  <c r="BM408" i="4"/>
  <c r="BL408" i="4"/>
  <c r="BK408" i="4"/>
  <c r="BJ408" i="4"/>
  <c r="BI408" i="4"/>
  <c r="BH408" i="4"/>
  <c r="BG408" i="4"/>
  <c r="BF408" i="4"/>
  <c r="BE408" i="4"/>
  <c r="BD408" i="4"/>
  <c r="BC408" i="4"/>
  <c r="BB408" i="4"/>
  <c r="BA408" i="4"/>
  <c r="AZ408" i="4"/>
  <c r="AY408" i="4"/>
  <c r="AX408" i="4"/>
  <c r="AW408" i="4"/>
  <c r="AV408" i="4"/>
  <c r="AU408" i="4"/>
  <c r="AT408" i="4"/>
  <c r="AS408" i="4"/>
  <c r="AR408" i="4"/>
  <c r="AQ408" i="4"/>
  <c r="AP408" i="4"/>
  <c r="AO408" i="4"/>
  <c r="AN408" i="4"/>
  <c r="AM408" i="4"/>
  <c r="AL408" i="4"/>
  <c r="AK408" i="4"/>
  <c r="AJ408" i="4"/>
  <c r="AI408" i="4"/>
  <c r="AH408" i="4"/>
  <c r="AG408" i="4"/>
  <c r="AF408" i="4"/>
  <c r="AE408" i="4"/>
  <c r="AD408" i="4"/>
  <c r="AC408" i="4"/>
  <c r="AB408" i="4"/>
  <c r="AA408" i="4"/>
  <c r="Z408" i="4"/>
  <c r="Y408" i="4"/>
  <c r="X408" i="4"/>
  <c r="W408" i="4"/>
  <c r="V408" i="4"/>
  <c r="U408" i="4"/>
  <c r="T408" i="4"/>
  <c r="S408" i="4"/>
  <c r="R408" i="4"/>
  <c r="Q408" i="4"/>
  <c r="P408" i="4"/>
  <c r="O408" i="4"/>
  <c r="N408" i="4"/>
  <c r="M408" i="4"/>
  <c r="L408" i="4"/>
  <c r="K408" i="4"/>
  <c r="J408" i="4"/>
  <c r="I408" i="4"/>
  <c r="BU407" i="4"/>
  <c r="BT407" i="4"/>
  <c r="BS407" i="4"/>
  <c r="BR407" i="4"/>
  <c r="BQ407" i="4"/>
  <c r="BP407" i="4"/>
  <c r="BO407" i="4"/>
  <c r="BN407" i="4"/>
  <c r="BM407" i="4"/>
  <c r="BL407" i="4"/>
  <c r="BK407" i="4"/>
  <c r="BJ407" i="4"/>
  <c r="BI407" i="4"/>
  <c r="BH407" i="4"/>
  <c r="BG407" i="4"/>
  <c r="BF407" i="4"/>
  <c r="BE407" i="4"/>
  <c r="BD407" i="4"/>
  <c r="BC407" i="4"/>
  <c r="BB407" i="4"/>
  <c r="BA407" i="4"/>
  <c r="AZ407" i="4"/>
  <c r="AY407" i="4"/>
  <c r="AX407" i="4"/>
  <c r="AW407" i="4"/>
  <c r="AV407" i="4"/>
  <c r="AU407" i="4"/>
  <c r="AT407" i="4"/>
  <c r="AS407" i="4"/>
  <c r="AR407" i="4"/>
  <c r="AQ407" i="4"/>
  <c r="AP407" i="4"/>
  <c r="AO407" i="4"/>
  <c r="AN407" i="4"/>
  <c r="AM407" i="4"/>
  <c r="AL407" i="4"/>
  <c r="AK407" i="4"/>
  <c r="AJ407" i="4"/>
  <c r="AI407" i="4"/>
  <c r="AH407" i="4"/>
  <c r="AG407" i="4"/>
  <c r="AF407" i="4"/>
  <c r="AE407" i="4"/>
  <c r="AD407" i="4"/>
  <c r="AC407" i="4"/>
  <c r="AB407" i="4"/>
  <c r="AA407" i="4"/>
  <c r="Z407" i="4"/>
  <c r="Y407" i="4"/>
  <c r="X407" i="4"/>
  <c r="W407" i="4"/>
  <c r="V407" i="4"/>
  <c r="U407" i="4"/>
  <c r="T407" i="4"/>
  <c r="S407" i="4"/>
  <c r="R407" i="4"/>
  <c r="Q407" i="4"/>
  <c r="P407" i="4"/>
  <c r="O407" i="4"/>
  <c r="N407" i="4"/>
  <c r="M407" i="4"/>
  <c r="L407" i="4"/>
  <c r="K407" i="4"/>
  <c r="J407" i="4"/>
  <c r="I407" i="4"/>
  <c r="BU406" i="4"/>
  <c r="BT406" i="4"/>
  <c r="BS406" i="4"/>
  <c r="BR406" i="4"/>
  <c r="BQ406" i="4"/>
  <c r="BP406" i="4"/>
  <c r="BO406" i="4"/>
  <c r="BN406" i="4"/>
  <c r="BM406" i="4"/>
  <c r="BL406" i="4"/>
  <c r="BK406" i="4"/>
  <c r="BJ406" i="4"/>
  <c r="BI406" i="4"/>
  <c r="BH406" i="4"/>
  <c r="BG406" i="4"/>
  <c r="BF406" i="4"/>
  <c r="BE406" i="4"/>
  <c r="BD406" i="4"/>
  <c r="BC406" i="4"/>
  <c r="BB406" i="4"/>
  <c r="BA406" i="4"/>
  <c r="AZ406" i="4"/>
  <c r="AY406" i="4"/>
  <c r="AX406" i="4"/>
  <c r="AW406" i="4"/>
  <c r="AV406" i="4"/>
  <c r="AU406" i="4"/>
  <c r="AT406" i="4"/>
  <c r="AS406" i="4"/>
  <c r="AR406" i="4"/>
  <c r="AQ406" i="4"/>
  <c r="AP406" i="4"/>
  <c r="AO406" i="4"/>
  <c r="AN406" i="4"/>
  <c r="AM406" i="4"/>
  <c r="AL406" i="4"/>
  <c r="AK406" i="4"/>
  <c r="AJ406" i="4"/>
  <c r="AI406" i="4"/>
  <c r="AH406" i="4"/>
  <c r="AG406" i="4"/>
  <c r="AF406" i="4"/>
  <c r="AE406" i="4"/>
  <c r="AD406" i="4"/>
  <c r="AC406" i="4"/>
  <c r="AB406" i="4"/>
  <c r="AA406" i="4"/>
  <c r="Z406" i="4"/>
  <c r="Y406" i="4"/>
  <c r="X406" i="4"/>
  <c r="W406" i="4"/>
  <c r="V406" i="4"/>
  <c r="U406" i="4"/>
  <c r="T406" i="4"/>
  <c r="S406" i="4"/>
  <c r="R406" i="4"/>
  <c r="Q406" i="4"/>
  <c r="P406" i="4"/>
  <c r="O406" i="4"/>
  <c r="N406" i="4"/>
  <c r="M406" i="4"/>
  <c r="L406" i="4"/>
  <c r="K406" i="4"/>
  <c r="J406" i="4"/>
  <c r="I406" i="4"/>
  <c r="BU405" i="4"/>
  <c r="BT405" i="4"/>
  <c r="BS405" i="4"/>
  <c r="BR405" i="4"/>
  <c r="BQ405" i="4"/>
  <c r="BP405" i="4"/>
  <c r="BO405" i="4"/>
  <c r="BN405" i="4"/>
  <c r="BM405" i="4"/>
  <c r="BL405" i="4"/>
  <c r="BK405" i="4"/>
  <c r="BJ405" i="4"/>
  <c r="BI405" i="4"/>
  <c r="BH405" i="4"/>
  <c r="BG405" i="4"/>
  <c r="BF405" i="4"/>
  <c r="BE405" i="4"/>
  <c r="BD405" i="4"/>
  <c r="BC405" i="4"/>
  <c r="BB405" i="4"/>
  <c r="BA405" i="4"/>
  <c r="AZ405" i="4"/>
  <c r="AY405" i="4"/>
  <c r="AX405" i="4"/>
  <c r="AW405" i="4"/>
  <c r="AV405" i="4"/>
  <c r="AU405" i="4"/>
  <c r="AT405" i="4"/>
  <c r="AS405" i="4"/>
  <c r="AR405" i="4"/>
  <c r="AQ405" i="4"/>
  <c r="AP405" i="4"/>
  <c r="AO405" i="4"/>
  <c r="AN405" i="4"/>
  <c r="AM405" i="4"/>
  <c r="AL405" i="4"/>
  <c r="AK405" i="4"/>
  <c r="AJ405" i="4"/>
  <c r="AI405" i="4"/>
  <c r="AH405" i="4"/>
  <c r="AG405" i="4"/>
  <c r="AF405" i="4"/>
  <c r="AE405" i="4"/>
  <c r="AD405" i="4"/>
  <c r="AC405" i="4"/>
  <c r="AB405" i="4"/>
  <c r="AA405" i="4"/>
  <c r="Z405" i="4"/>
  <c r="Y405" i="4"/>
  <c r="X405" i="4"/>
  <c r="W405" i="4"/>
  <c r="V405" i="4"/>
  <c r="U405" i="4"/>
  <c r="T405" i="4"/>
  <c r="S405" i="4"/>
  <c r="R405" i="4"/>
  <c r="Q405" i="4"/>
  <c r="P405" i="4"/>
  <c r="O405" i="4"/>
  <c r="N405" i="4"/>
  <c r="M405" i="4"/>
  <c r="L405" i="4"/>
  <c r="K405" i="4"/>
  <c r="J405" i="4"/>
  <c r="I405" i="4"/>
  <c r="BU404" i="4"/>
  <c r="BT404" i="4"/>
  <c r="BS404" i="4"/>
  <c r="BR404" i="4"/>
  <c r="BQ404" i="4"/>
  <c r="BP404" i="4"/>
  <c r="BO404" i="4"/>
  <c r="BN404" i="4"/>
  <c r="BM404" i="4"/>
  <c r="BL404" i="4"/>
  <c r="BK404" i="4"/>
  <c r="BJ404" i="4"/>
  <c r="BI404" i="4"/>
  <c r="BH404" i="4"/>
  <c r="BG404" i="4"/>
  <c r="BF404" i="4"/>
  <c r="BE404" i="4"/>
  <c r="BD404" i="4"/>
  <c r="BC404" i="4"/>
  <c r="BB404" i="4"/>
  <c r="BA404" i="4"/>
  <c r="AZ404" i="4"/>
  <c r="AY404" i="4"/>
  <c r="AX404" i="4"/>
  <c r="AW404" i="4"/>
  <c r="AV404" i="4"/>
  <c r="AU404" i="4"/>
  <c r="AT404" i="4"/>
  <c r="AS404" i="4"/>
  <c r="AR404" i="4"/>
  <c r="AQ404" i="4"/>
  <c r="AP404" i="4"/>
  <c r="AO404" i="4"/>
  <c r="AN404" i="4"/>
  <c r="AM404" i="4"/>
  <c r="AL404" i="4"/>
  <c r="AK404" i="4"/>
  <c r="AJ404" i="4"/>
  <c r="AI404" i="4"/>
  <c r="AH404" i="4"/>
  <c r="AG404" i="4"/>
  <c r="AF404" i="4"/>
  <c r="AE404" i="4"/>
  <c r="AD404" i="4"/>
  <c r="AC404" i="4"/>
  <c r="AB404" i="4"/>
  <c r="AA404" i="4"/>
  <c r="Z404" i="4"/>
  <c r="Y404" i="4"/>
  <c r="X404" i="4"/>
  <c r="W404" i="4"/>
  <c r="V404" i="4"/>
  <c r="U404" i="4"/>
  <c r="T404" i="4"/>
  <c r="S404" i="4"/>
  <c r="R404" i="4"/>
  <c r="Q404" i="4"/>
  <c r="P404" i="4"/>
  <c r="O404" i="4"/>
  <c r="N404" i="4"/>
  <c r="M404" i="4"/>
  <c r="L404" i="4"/>
  <c r="K404" i="4"/>
  <c r="J404" i="4"/>
  <c r="I404" i="4"/>
  <c r="BU403" i="4"/>
  <c r="BT403" i="4"/>
  <c r="BS403" i="4"/>
  <c r="BR403" i="4"/>
  <c r="BQ403" i="4"/>
  <c r="BP403" i="4"/>
  <c r="BO403" i="4"/>
  <c r="BN403" i="4"/>
  <c r="BM403" i="4"/>
  <c r="BL403" i="4"/>
  <c r="BK403" i="4"/>
  <c r="BJ403" i="4"/>
  <c r="BI403" i="4"/>
  <c r="BH403" i="4"/>
  <c r="BG403" i="4"/>
  <c r="BF403" i="4"/>
  <c r="BE403" i="4"/>
  <c r="BD403" i="4"/>
  <c r="BC403" i="4"/>
  <c r="BB403" i="4"/>
  <c r="BA403" i="4"/>
  <c r="AZ403" i="4"/>
  <c r="AY403" i="4"/>
  <c r="AX403" i="4"/>
  <c r="AW403" i="4"/>
  <c r="AV403" i="4"/>
  <c r="AU403" i="4"/>
  <c r="AT403" i="4"/>
  <c r="AS403" i="4"/>
  <c r="AR403" i="4"/>
  <c r="AQ403" i="4"/>
  <c r="AP403" i="4"/>
  <c r="AO403" i="4"/>
  <c r="AN403" i="4"/>
  <c r="AM403" i="4"/>
  <c r="AL403" i="4"/>
  <c r="AK403" i="4"/>
  <c r="AJ403" i="4"/>
  <c r="AI403" i="4"/>
  <c r="AH403" i="4"/>
  <c r="AG403" i="4"/>
  <c r="AF403" i="4"/>
  <c r="AE403" i="4"/>
  <c r="AD403" i="4"/>
  <c r="AC403" i="4"/>
  <c r="AB403" i="4"/>
  <c r="AA403" i="4"/>
  <c r="Z403" i="4"/>
  <c r="Y403" i="4"/>
  <c r="X403" i="4"/>
  <c r="W403" i="4"/>
  <c r="V403" i="4"/>
  <c r="U403" i="4"/>
  <c r="T403" i="4"/>
  <c r="S403" i="4"/>
  <c r="R403" i="4"/>
  <c r="Q403" i="4"/>
  <c r="P403" i="4"/>
  <c r="O403" i="4"/>
  <c r="N403" i="4"/>
  <c r="M403" i="4"/>
  <c r="L403" i="4"/>
  <c r="K403" i="4"/>
  <c r="J403" i="4"/>
  <c r="I403" i="4"/>
  <c r="BU402" i="4"/>
  <c r="BT402" i="4"/>
  <c r="BS402" i="4"/>
  <c r="BR402" i="4"/>
  <c r="BQ402" i="4"/>
  <c r="BP402" i="4"/>
  <c r="BO402" i="4"/>
  <c r="BN402" i="4"/>
  <c r="BM402" i="4"/>
  <c r="BL402" i="4"/>
  <c r="BK402" i="4"/>
  <c r="BJ402" i="4"/>
  <c r="BI402" i="4"/>
  <c r="BH402" i="4"/>
  <c r="BG402" i="4"/>
  <c r="BF402" i="4"/>
  <c r="BE402" i="4"/>
  <c r="BD402" i="4"/>
  <c r="BC402" i="4"/>
  <c r="BB402" i="4"/>
  <c r="BA402" i="4"/>
  <c r="AZ402" i="4"/>
  <c r="AY402" i="4"/>
  <c r="AX402" i="4"/>
  <c r="AW402" i="4"/>
  <c r="AV402" i="4"/>
  <c r="AU402" i="4"/>
  <c r="AT402" i="4"/>
  <c r="AS402" i="4"/>
  <c r="AR402" i="4"/>
  <c r="AQ402" i="4"/>
  <c r="AP402" i="4"/>
  <c r="AO402" i="4"/>
  <c r="AN402" i="4"/>
  <c r="AM402" i="4"/>
  <c r="AL402" i="4"/>
  <c r="AK402" i="4"/>
  <c r="AJ402" i="4"/>
  <c r="AI402" i="4"/>
  <c r="AH402" i="4"/>
  <c r="AG402" i="4"/>
  <c r="AF402" i="4"/>
  <c r="AE402" i="4"/>
  <c r="AD402" i="4"/>
  <c r="AC402" i="4"/>
  <c r="AB402" i="4"/>
  <c r="AA402" i="4"/>
  <c r="Z402" i="4"/>
  <c r="Y402" i="4"/>
  <c r="X402" i="4"/>
  <c r="W402" i="4"/>
  <c r="V402" i="4"/>
  <c r="U402" i="4"/>
  <c r="T402" i="4"/>
  <c r="S402" i="4"/>
  <c r="R402" i="4"/>
  <c r="Q402" i="4"/>
  <c r="P402" i="4"/>
  <c r="O402" i="4"/>
  <c r="N402" i="4"/>
  <c r="M402" i="4"/>
  <c r="L402" i="4"/>
  <c r="K402" i="4"/>
  <c r="J402" i="4"/>
  <c r="I402" i="4"/>
  <c r="BU401" i="4"/>
  <c r="BT401" i="4"/>
  <c r="BS401" i="4"/>
  <c r="BR401" i="4"/>
  <c r="BQ401" i="4"/>
  <c r="BP401" i="4"/>
  <c r="BO401" i="4"/>
  <c r="BN401" i="4"/>
  <c r="BM401" i="4"/>
  <c r="BL401" i="4"/>
  <c r="BK401" i="4"/>
  <c r="BJ401" i="4"/>
  <c r="BI401" i="4"/>
  <c r="BH401" i="4"/>
  <c r="BG401" i="4"/>
  <c r="BF401" i="4"/>
  <c r="BE401" i="4"/>
  <c r="BD401" i="4"/>
  <c r="BC401" i="4"/>
  <c r="BB401" i="4"/>
  <c r="BA401" i="4"/>
  <c r="AZ401" i="4"/>
  <c r="AY401" i="4"/>
  <c r="AX401" i="4"/>
  <c r="AW401" i="4"/>
  <c r="AV401" i="4"/>
  <c r="AU401" i="4"/>
  <c r="AT401" i="4"/>
  <c r="AS401" i="4"/>
  <c r="AR401" i="4"/>
  <c r="AQ401" i="4"/>
  <c r="AP401" i="4"/>
  <c r="AO401" i="4"/>
  <c r="AN401" i="4"/>
  <c r="AM401" i="4"/>
  <c r="AL401" i="4"/>
  <c r="AK401" i="4"/>
  <c r="AJ401" i="4"/>
  <c r="AI401" i="4"/>
  <c r="AH401" i="4"/>
  <c r="AG401" i="4"/>
  <c r="AF401" i="4"/>
  <c r="AE401" i="4"/>
  <c r="AD401" i="4"/>
  <c r="AC401" i="4"/>
  <c r="AB401" i="4"/>
  <c r="AA401" i="4"/>
  <c r="Z401" i="4"/>
  <c r="Y401" i="4"/>
  <c r="X401" i="4"/>
  <c r="W401" i="4"/>
  <c r="V401" i="4"/>
  <c r="U401" i="4"/>
  <c r="T401" i="4"/>
  <c r="S401" i="4"/>
  <c r="R401" i="4"/>
  <c r="Q401" i="4"/>
  <c r="P401" i="4"/>
  <c r="O401" i="4"/>
  <c r="N401" i="4"/>
  <c r="M401" i="4"/>
  <c r="L401" i="4"/>
  <c r="K401" i="4"/>
  <c r="J401" i="4"/>
  <c r="I401" i="4"/>
  <c r="BU400" i="4"/>
  <c r="BT400" i="4"/>
  <c r="BS400" i="4"/>
  <c r="BR400" i="4"/>
  <c r="BQ400" i="4"/>
  <c r="BP400" i="4"/>
  <c r="BO400" i="4"/>
  <c r="BN400" i="4"/>
  <c r="BM400" i="4"/>
  <c r="BL400" i="4"/>
  <c r="BK400" i="4"/>
  <c r="BJ400" i="4"/>
  <c r="BI400" i="4"/>
  <c r="BH400" i="4"/>
  <c r="BG400" i="4"/>
  <c r="BF400" i="4"/>
  <c r="BE400" i="4"/>
  <c r="BD400" i="4"/>
  <c r="BC400" i="4"/>
  <c r="BB400" i="4"/>
  <c r="BA400" i="4"/>
  <c r="AZ400" i="4"/>
  <c r="AY400" i="4"/>
  <c r="AX400" i="4"/>
  <c r="AW400" i="4"/>
  <c r="AV400" i="4"/>
  <c r="AU400" i="4"/>
  <c r="AT400" i="4"/>
  <c r="AS400" i="4"/>
  <c r="AR400" i="4"/>
  <c r="AQ400" i="4"/>
  <c r="AP400" i="4"/>
  <c r="AO400" i="4"/>
  <c r="AN400" i="4"/>
  <c r="AM400" i="4"/>
  <c r="AL400" i="4"/>
  <c r="AK400" i="4"/>
  <c r="AJ400" i="4"/>
  <c r="AI400" i="4"/>
  <c r="AH400" i="4"/>
  <c r="AG400" i="4"/>
  <c r="AF400" i="4"/>
  <c r="AE400" i="4"/>
  <c r="AD400" i="4"/>
  <c r="AC400" i="4"/>
  <c r="AB400" i="4"/>
  <c r="AA400" i="4"/>
  <c r="Z400" i="4"/>
  <c r="Y400" i="4"/>
  <c r="X400" i="4"/>
  <c r="W400" i="4"/>
  <c r="V400" i="4"/>
  <c r="U400" i="4"/>
  <c r="T400" i="4"/>
  <c r="S400" i="4"/>
  <c r="R400" i="4"/>
  <c r="Q400" i="4"/>
  <c r="P400" i="4"/>
  <c r="O400" i="4"/>
  <c r="N400" i="4"/>
  <c r="M400" i="4"/>
  <c r="L400" i="4"/>
  <c r="K400" i="4"/>
  <c r="J400" i="4"/>
  <c r="I400" i="4"/>
  <c r="BU399" i="4"/>
  <c r="BT399" i="4"/>
  <c r="BS399" i="4"/>
  <c r="BR399" i="4"/>
  <c r="BQ399" i="4"/>
  <c r="BP399" i="4"/>
  <c r="BO399" i="4"/>
  <c r="BN399" i="4"/>
  <c r="BM399" i="4"/>
  <c r="BL399" i="4"/>
  <c r="BK399" i="4"/>
  <c r="BJ399" i="4"/>
  <c r="BI399" i="4"/>
  <c r="BH399" i="4"/>
  <c r="BG399" i="4"/>
  <c r="BF399" i="4"/>
  <c r="BE399" i="4"/>
  <c r="BD399" i="4"/>
  <c r="BC399" i="4"/>
  <c r="BB399" i="4"/>
  <c r="BA399" i="4"/>
  <c r="AZ399" i="4"/>
  <c r="AY399" i="4"/>
  <c r="AX399" i="4"/>
  <c r="AW399" i="4"/>
  <c r="AV399" i="4"/>
  <c r="AU399" i="4"/>
  <c r="AT399" i="4"/>
  <c r="AS399" i="4"/>
  <c r="AR399" i="4"/>
  <c r="AQ399" i="4"/>
  <c r="AP399" i="4"/>
  <c r="AO399" i="4"/>
  <c r="AN399" i="4"/>
  <c r="AM399" i="4"/>
  <c r="AL399" i="4"/>
  <c r="AK399" i="4"/>
  <c r="AJ399" i="4"/>
  <c r="AI399" i="4"/>
  <c r="AH399" i="4"/>
  <c r="AG399" i="4"/>
  <c r="AF399" i="4"/>
  <c r="AE399" i="4"/>
  <c r="AD399" i="4"/>
  <c r="AC399" i="4"/>
  <c r="AB399" i="4"/>
  <c r="AA399" i="4"/>
  <c r="Z399" i="4"/>
  <c r="Y399" i="4"/>
  <c r="X399" i="4"/>
  <c r="W399" i="4"/>
  <c r="V399" i="4"/>
  <c r="U399" i="4"/>
  <c r="T399" i="4"/>
  <c r="S399" i="4"/>
  <c r="R399" i="4"/>
  <c r="Q399" i="4"/>
  <c r="P399" i="4"/>
  <c r="O399" i="4"/>
  <c r="N399" i="4"/>
  <c r="M399" i="4"/>
  <c r="L399" i="4"/>
  <c r="K399" i="4"/>
  <c r="J399" i="4"/>
  <c r="I399" i="4"/>
  <c r="BU398" i="4"/>
  <c r="BT398" i="4"/>
  <c r="BS398" i="4"/>
  <c r="BR398" i="4"/>
  <c r="BQ398" i="4"/>
  <c r="BP398" i="4"/>
  <c r="BO398" i="4"/>
  <c r="BN398" i="4"/>
  <c r="BM398" i="4"/>
  <c r="BL398" i="4"/>
  <c r="BK398" i="4"/>
  <c r="BJ398" i="4"/>
  <c r="BI398" i="4"/>
  <c r="BH398" i="4"/>
  <c r="BG398" i="4"/>
  <c r="BF398" i="4"/>
  <c r="BE398" i="4"/>
  <c r="BD398" i="4"/>
  <c r="BC398" i="4"/>
  <c r="BB398" i="4"/>
  <c r="BA398" i="4"/>
  <c r="AZ398" i="4"/>
  <c r="AY398" i="4"/>
  <c r="AX398" i="4"/>
  <c r="AW398" i="4"/>
  <c r="AV398" i="4"/>
  <c r="AU398" i="4"/>
  <c r="AT398" i="4"/>
  <c r="AS398" i="4"/>
  <c r="AR398" i="4"/>
  <c r="AQ398" i="4"/>
  <c r="AP398" i="4"/>
  <c r="AO398" i="4"/>
  <c r="AN398" i="4"/>
  <c r="AM398" i="4"/>
  <c r="AL398" i="4"/>
  <c r="AK398" i="4"/>
  <c r="AJ398" i="4"/>
  <c r="AI398" i="4"/>
  <c r="AH398" i="4"/>
  <c r="AG398" i="4"/>
  <c r="AF398" i="4"/>
  <c r="AE398" i="4"/>
  <c r="AD398" i="4"/>
  <c r="AC398" i="4"/>
  <c r="AB398" i="4"/>
  <c r="AA398" i="4"/>
  <c r="Z398" i="4"/>
  <c r="Y398" i="4"/>
  <c r="X398" i="4"/>
  <c r="W398" i="4"/>
  <c r="V398" i="4"/>
  <c r="U398" i="4"/>
  <c r="T398" i="4"/>
  <c r="S398" i="4"/>
  <c r="R398" i="4"/>
  <c r="Q398" i="4"/>
  <c r="P398" i="4"/>
  <c r="O398" i="4"/>
  <c r="N398" i="4"/>
  <c r="M398" i="4"/>
  <c r="L398" i="4"/>
  <c r="K398" i="4"/>
  <c r="J398" i="4"/>
  <c r="I398" i="4"/>
  <c r="BU397" i="4"/>
  <c r="BT397" i="4"/>
  <c r="BS397" i="4"/>
  <c r="BR397" i="4"/>
  <c r="BQ397" i="4"/>
  <c r="BP397" i="4"/>
  <c r="BO397" i="4"/>
  <c r="BN397" i="4"/>
  <c r="BM397" i="4"/>
  <c r="BL397" i="4"/>
  <c r="BK397" i="4"/>
  <c r="BJ397" i="4"/>
  <c r="BI397" i="4"/>
  <c r="BH397" i="4"/>
  <c r="BG397" i="4"/>
  <c r="BF397" i="4"/>
  <c r="BE397" i="4"/>
  <c r="BD397" i="4"/>
  <c r="BC397" i="4"/>
  <c r="BB397" i="4"/>
  <c r="BA397" i="4"/>
  <c r="AZ397" i="4"/>
  <c r="AY397" i="4"/>
  <c r="AX397" i="4"/>
  <c r="AW397" i="4"/>
  <c r="AV397" i="4"/>
  <c r="AU397" i="4"/>
  <c r="AT397" i="4"/>
  <c r="AS397" i="4"/>
  <c r="AR397" i="4"/>
  <c r="AQ397" i="4"/>
  <c r="AP397" i="4"/>
  <c r="AO397" i="4"/>
  <c r="AN397" i="4"/>
  <c r="AM397" i="4"/>
  <c r="AL397" i="4"/>
  <c r="AK397" i="4"/>
  <c r="AJ397" i="4"/>
  <c r="AI397" i="4"/>
  <c r="AH397" i="4"/>
  <c r="AG397" i="4"/>
  <c r="AF397" i="4"/>
  <c r="AE397" i="4"/>
  <c r="AD397" i="4"/>
  <c r="AC397" i="4"/>
  <c r="AB397" i="4"/>
  <c r="AA397" i="4"/>
  <c r="Z397" i="4"/>
  <c r="Y397" i="4"/>
  <c r="X397" i="4"/>
  <c r="W397" i="4"/>
  <c r="V397" i="4"/>
  <c r="U397" i="4"/>
  <c r="T397" i="4"/>
  <c r="S397" i="4"/>
  <c r="R397" i="4"/>
  <c r="Q397" i="4"/>
  <c r="P397" i="4"/>
  <c r="O397" i="4"/>
  <c r="N397" i="4"/>
  <c r="M397" i="4"/>
  <c r="L397" i="4"/>
  <c r="K397" i="4"/>
  <c r="J397" i="4"/>
  <c r="I397" i="4"/>
  <c r="BU396" i="4"/>
  <c r="BT396" i="4"/>
  <c r="BS396" i="4"/>
  <c r="BR396" i="4"/>
  <c r="BQ396" i="4"/>
  <c r="BP396" i="4"/>
  <c r="BO396" i="4"/>
  <c r="BN396" i="4"/>
  <c r="BM396" i="4"/>
  <c r="BL396" i="4"/>
  <c r="BK396" i="4"/>
  <c r="BJ396" i="4"/>
  <c r="BI396" i="4"/>
  <c r="BH396" i="4"/>
  <c r="BG396" i="4"/>
  <c r="BF396" i="4"/>
  <c r="BE396" i="4"/>
  <c r="BD396" i="4"/>
  <c r="BC396" i="4"/>
  <c r="BB396" i="4"/>
  <c r="BA396" i="4"/>
  <c r="AZ396" i="4"/>
  <c r="AY396" i="4"/>
  <c r="AX396" i="4"/>
  <c r="AW396" i="4"/>
  <c r="AV396" i="4"/>
  <c r="AU396" i="4"/>
  <c r="AT396" i="4"/>
  <c r="AS396" i="4"/>
  <c r="AR396" i="4"/>
  <c r="AQ396" i="4"/>
  <c r="AP396" i="4"/>
  <c r="AO396" i="4"/>
  <c r="AN396" i="4"/>
  <c r="AM396" i="4"/>
  <c r="AL396" i="4"/>
  <c r="AK396" i="4"/>
  <c r="AJ396" i="4"/>
  <c r="AI396" i="4"/>
  <c r="AH396" i="4"/>
  <c r="AG396" i="4"/>
  <c r="AF396" i="4"/>
  <c r="AE396" i="4"/>
  <c r="AD396" i="4"/>
  <c r="AC396" i="4"/>
  <c r="AB396" i="4"/>
  <c r="AA396" i="4"/>
  <c r="Z396" i="4"/>
  <c r="Y396" i="4"/>
  <c r="X396" i="4"/>
  <c r="W396" i="4"/>
  <c r="V396" i="4"/>
  <c r="U396" i="4"/>
  <c r="T396" i="4"/>
  <c r="S396" i="4"/>
  <c r="R396" i="4"/>
  <c r="Q396" i="4"/>
  <c r="P396" i="4"/>
  <c r="O396" i="4"/>
  <c r="N396" i="4"/>
  <c r="M396" i="4"/>
  <c r="L396" i="4"/>
  <c r="K396" i="4"/>
  <c r="J396" i="4"/>
  <c r="I396" i="4"/>
  <c r="BU395" i="4"/>
  <c r="BT395" i="4"/>
  <c r="BS395" i="4"/>
  <c r="BR395" i="4"/>
  <c r="BQ395" i="4"/>
  <c r="BP395" i="4"/>
  <c r="BO395" i="4"/>
  <c r="BN395" i="4"/>
  <c r="BM395" i="4"/>
  <c r="BL395" i="4"/>
  <c r="BK395" i="4"/>
  <c r="BJ395" i="4"/>
  <c r="BI395" i="4"/>
  <c r="BH395" i="4"/>
  <c r="BG395" i="4"/>
  <c r="BF395" i="4"/>
  <c r="BE395" i="4"/>
  <c r="BD395" i="4"/>
  <c r="BC395" i="4"/>
  <c r="BB395" i="4"/>
  <c r="BA395" i="4"/>
  <c r="AZ395" i="4"/>
  <c r="AY395" i="4"/>
  <c r="AX395" i="4"/>
  <c r="AW395" i="4"/>
  <c r="AV395" i="4"/>
  <c r="AU395" i="4"/>
  <c r="AT395" i="4"/>
  <c r="AS395" i="4"/>
  <c r="AR395" i="4"/>
  <c r="AQ395" i="4"/>
  <c r="AP395" i="4"/>
  <c r="AO395" i="4"/>
  <c r="AN395" i="4"/>
  <c r="AM395" i="4"/>
  <c r="AL395" i="4"/>
  <c r="AK395" i="4"/>
  <c r="AJ395" i="4"/>
  <c r="AI395" i="4"/>
  <c r="AH395" i="4"/>
  <c r="AG395" i="4"/>
  <c r="AF395" i="4"/>
  <c r="AE395" i="4"/>
  <c r="AD395" i="4"/>
  <c r="AC395" i="4"/>
  <c r="AB395" i="4"/>
  <c r="AA395" i="4"/>
  <c r="Z395" i="4"/>
  <c r="Y395" i="4"/>
  <c r="X395" i="4"/>
  <c r="W395" i="4"/>
  <c r="V395" i="4"/>
  <c r="U395" i="4"/>
  <c r="T395" i="4"/>
  <c r="S395" i="4"/>
  <c r="R395" i="4"/>
  <c r="Q395" i="4"/>
  <c r="P395" i="4"/>
  <c r="O395" i="4"/>
  <c r="N395" i="4"/>
  <c r="M395" i="4"/>
  <c r="L395" i="4"/>
  <c r="K395" i="4"/>
  <c r="J395" i="4"/>
  <c r="I395" i="4"/>
  <c r="BU394" i="4"/>
  <c r="BT394" i="4"/>
  <c r="BS394" i="4"/>
  <c r="BR394" i="4"/>
  <c r="BQ394" i="4"/>
  <c r="BP394" i="4"/>
  <c r="BO394" i="4"/>
  <c r="BN394" i="4"/>
  <c r="BM394" i="4"/>
  <c r="BL394" i="4"/>
  <c r="BK394" i="4"/>
  <c r="BJ394" i="4"/>
  <c r="BI394" i="4"/>
  <c r="BH394" i="4"/>
  <c r="BG394" i="4"/>
  <c r="BF394" i="4"/>
  <c r="BE394" i="4"/>
  <c r="BD394" i="4"/>
  <c r="BC394" i="4"/>
  <c r="BB394" i="4"/>
  <c r="BA394" i="4"/>
  <c r="AZ394" i="4"/>
  <c r="AY394" i="4"/>
  <c r="AX394" i="4"/>
  <c r="AW394" i="4"/>
  <c r="AV394" i="4"/>
  <c r="AU394" i="4"/>
  <c r="AT394" i="4"/>
  <c r="AS394" i="4"/>
  <c r="AR394" i="4"/>
  <c r="AQ394" i="4"/>
  <c r="AP394" i="4"/>
  <c r="AO394" i="4"/>
  <c r="AN394" i="4"/>
  <c r="AM394" i="4"/>
  <c r="AL394" i="4"/>
  <c r="AK394" i="4"/>
  <c r="AJ394" i="4"/>
  <c r="AI394" i="4"/>
  <c r="AH394" i="4"/>
  <c r="AG394" i="4"/>
  <c r="AF394" i="4"/>
  <c r="AE394" i="4"/>
  <c r="AD394" i="4"/>
  <c r="AC394" i="4"/>
  <c r="AB394" i="4"/>
  <c r="AA394" i="4"/>
  <c r="Z394" i="4"/>
  <c r="Y394" i="4"/>
  <c r="X394" i="4"/>
  <c r="W394" i="4"/>
  <c r="V394" i="4"/>
  <c r="U394" i="4"/>
  <c r="T394" i="4"/>
  <c r="S394" i="4"/>
  <c r="R394" i="4"/>
  <c r="Q394" i="4"/>
  <c r="P394" i="4"/>
  <c r="O394" i="4"/>
  <c r="N394" i="4"/>
  <c r="M394" i="4"/>
  <c r="L394" i="4"/>
  <c r="K394" i="4"/>
  <c r="J394" i="4"/>
  <c r="I394" i="4"/>
  <c r="BU393" i="4"/>
  <c r="BT393" i="4"/>
  <c r="BS393" i="4"/>
  <c r="BR393" i="4"/>
  <c r="BQ393" i="4"/>
  <c r="BP393" i="4"/>
  <c r="BO393" i="4"/>
  <c r="BN393" i="4"/>
  <c r="BM393" i="4"/>
  <c r="BL393" i="4"/>
  <c r="BK393" i="4"/>
  <c r="BJ393" i="4"/>
  <c r="BI393" i="4"/>
  <c r="BH393" i="4"/>
  <c r="BG393" i="4"/>
  <c r="BF393" i="4"/>
  <c r="BE393" i="4"/>
  <c r="BD393" i="4"/>
  <c r="BC393" i="4"/>
  <c r="BB393" i="4"/>
  <c r="BA393" i="4"/>
  <c r="AZ393" i="4"/>
  <c r="AY393" i="4"/>
  <c r="AX393" i="4"/>
  <c r="AW393" i="4"/>
  <c r="AV393" i="4"/>
  <c r="AU393" i="4"/>
  <c r="AT393" i="4"/>
  <c r="AS393" i="4"/>
  <c r="AR393" i="4"/>
  <c r="AQ393" i="4"/>
  <c r="AP393" i="4"/>
  <c r="AO393" i="4"/>
  <c r="AN393" i="4"/>
  <c r="AM393" i="4"/>
  <c r="AL393" i="4"/>
  <c r="AK393" i="4"/>
  <c r="AJ393" i="4"/>
  <c r="AI393" i="4"/>
  <c r="AH393" i="4"/>
  <c r="AG393" i="4"/>
  <c r="AF393" i="4"/>
  <c r="AE393" i="4"/>
  <c r="AD393" i="4"/>
  <c r="AC393" i="4"/>
  <c r="AB393" i="4"/>
  <c r="AA393" i="4"/>
  <c r="Z393" i="4"/>
  <c r="Y393" i="4"/>
  <c r="X393" i="4"/>
  <c r="W393" i="4"/>
  <c r="V393" i="4"/>
  <c r="U393" i="4"/>
  <c r="T393" i="4"/>
  <c r="S393" i="4"/>
  <c r="R393" i="4"/>
  <c r="Q393" i="4"/>
  <c r="P393" i="4"/>
  <c r="O393" i="4"/>
  <c r="N393" i="4"/>
  <c r="M393" i="4"/>
  <c r="L393" i="4"/>
  <c r="K393" i="4"/>
  <c r="J393" i="4"/>
  <c r="I393" i="4"/>
  <c r="BU392" i="4"/>
  <c r="BT392" i="4"/>
  <c r="BS392" i="4"/>
  <c r="BR392" i="4"/>
  <c r="BQ392" i="4"/>
  <c r="BP392" i="4"/>
  <c r="BO392" i="4"/>
  <c r="BN392" i="4"/>
  <c r="BM392" i="4"/>
  <c r="BL392" i="4"/>
  <c r="BK392" i="4"/>
  <c r="BJ392" i="4"/>
  <c r="BI392" i="4"/>
  <c r="BH392" i="4"/>
  <c r="BG392" i="4"/>
  <c r="BF392" i="4"/>
  <c r="BE392" i="4"/>
  <c r="BD392" i="4"/>
  <c r="BC392" i="4"/>
  <c r="BB392" i="4"/>
  <c r="BA392" i="4"/>
  <c r="AZ392" i="4"/>
  <c r="AY392" i="4"/>
  <c r="AX392" i="4"/>
  <c r="AW392" i="4"/>
  <c r="AV392" i="4"/>
  <c r="AU392" i="4"/>
  <c r="AT392" i="4"/>
  <c r="AS392" i="4"/>
  <c r="AR392" i="4"/>
  <c r="AQ392" i="4"/>
  <c r="AP392" i="4"/>
  <c r="AO392" i="4"/>
  <c r="AN392" i="4"/>
  <c r="AM392" i="4"/>
  <c r="AL392" i="4"/>
  <c r="AK392" i="4"/>
  <c r="AJ392" i="4"/>
  <c r="AI392" i="4"/>
  <c r="AH392" i="4"/>
  <c r="AG392" i="4"/>
  <c r="AF392" i="4"/>
  <c r="AE392" i="4"/>
  <c r="AD392" i="4"/>
  <c r="AC392" i="4"/>
  <c r="AB392" i="4"/>
  <c r="AA392" i="4"/>
  <c r="Z392" i="4"/>
  <c r="Y392" i="4"/>
  <c r="X392" i="4"/>
  <c r="W392" i="4"/>
  <c r="V392" i="4"/>
  <c r="U392" i="4"/>
  <c r="T392" i="4"/>
  <c r="S392" i="4"/>
  <c r="R392" i="4"/>
  <c r="Q392" i="4"/>
  <c r="P392" i="4"/>
  <c r="O392" i="4"/>
  <c r="N392" i="4"/>
  <c r="M392" i="4"/>
  <c r="L392" i="4"/>
  <c r="K392" i="4"/>
  <c r="J392" i="4"/>
  <c r="I392" i="4"/>
  <c r="BU391" i="4"/>
  <c r="BT391" i="4"/>
  <c r="BS391" i="4"/>
  <c r="BR391" i="4"/>
  <c r="BQ391" i="4"/>
  <c r="BP391" i="4"/>
  <c r="BO391" i="4"/>
  <c r="BN391" i="4"/>
  <c r="BM391" i="4"/>
  <c r="BL391" i="4"/>
  <c r="BK391" i="4"/>
  <c r="BJ391" i="4"/>
  <c r="BI391" i="4"/>
  <c r="BH391" i="4"/>
  <c r="BG391" i="4"/>
  <c r="BF391" i="4"/>
  <c r="BE391" i="4"/>
  <c r="BD391" i="4"/>
  <c r="BC391" i="4"/>
  <c r="BB391" i="4"/>
  <c r="BA391" i="4"/>
  <c r="AZ391" i="4"/>
  <c r="AY391" i="4"/>
  <c r="AX391" i="4"/>
  <c r="AW391" i="4"/>
  <c r="AV391" i="4"/>
  <c r="AU391" i="4"/>
  <c r="AT391" i="4"/>
  <c r="AS391" i="4"/>
  <c r="AR391" i="4"/>
  <c r="AQ391" i="4"/>
  <c r="AP391" i="4"/>
  <c r="AO391" i="4"/>
  <c r="AN391" i="4"/>
  <c r="AM391" i="4"/>
  <c r="AL391" i="4"/>
  <c r="AK391" i="4"/>
  <c r="AJ391" i="4"/>
  <c r="AI391" i="4"/>
  <c r="AH391" i="4"/>
  <c r="AG391" i="4"/>
  <c r="AF391" i="4"/>
  <c r="AE391" i="4"/>
  <c r="AD391" i="4"/>
  <c r="AC391" i="4"/>
  <c r="AB391" i="4"/>
  <c r="AA391" i="4"/>
  <c r="Z391" i="4"/>
  <c r="Y391" i="4"/>
  <c r="X391" i="4"/>
  <c r="W391" i="4"/>
  <c r="V391" i="4"/>
  <c r="U391" i="4"/>
  <c r="T391" i="4"/>
  <c r="S391" i="4"/>
  <c r="R391" i="4"/>
  <c r="Q391" i="4"/>
  <c r="P391" i="4"/>
  <c r="O391" i="4"/>
  <c r="N391" i="4"/>
  <c r="M391" i="4"/>
  <c r="L391" i="4"/>
  <c r="K391" i="4"/>
  <c r="J391" i="4"/>
  <c r="I391" i="4"/>
  <c r="BU390" i="4"/>
  <c r="BT390" i="4"/>
  <c r="BS390" i="4"/>
  <c r="BR390" i="4"/>
  <c r="BQ390" i="4"/>
  <c r="BP390" i="4"/>
  <c r="BO390" i="4"/>
  <c r="BN390" i="4"/>
  <c r="BM390" i="4"/>
  <c r="BL390" i="4"/>
  <c r="BK390" i="4"/>
  <c r="BJ390" i="4"/>
  <c r="BI390" i="4"/>
  <c r="BH390" i="4"/>
  <c r="BG390" i="4"/>
  <c r="BF390" i="4"/>
  <c r="BE390" i="4"/>
  <c r="BD390" i="4"/>
  <c r="BC390" i="4"/>
  <c r="BB390" i="4"/>
  <c r="BA390" i="4"/>
  <c r="AZ390" i="4"/>
  <c r="AY390" i="4"/>
  <c r="AX390" i="4"/>
  <c r="AW390" i="4"/>
  <c r="AV390" i="4"/>
  <c r="AU390" i="4"/>
  <c r="AT390" i="4"/>
  <c r="AS390" i="4"/>
  <c r="AR390" i="4"/>
  <c r="AQ390" i="4"/>
  <c r="AP390" i="4"/>
  <c r="AO390" i="4"/>
  <c r="AN390" i="4"/>
  <c r="AM390" i="4"/>
  <c r="AL390" i="4"/>
  <c r="AK390" i="4"/>
  <c r="AJ390" i="4"/>
  <c r="AI390" i="4"/>
  <c r="AH390" i="4"/>
  <c r="AG390" i="4"/>
  <c r="AF390" i="4"/>
  <c r="AE390" i="4"/>
  <c r="AD390" i="4"/>
  <c r="AC390" i="4"/>
  <c r="AB390" i="4"/>
  <c r="AA390" i="4"/>
  <c r="Z390" i="4"/>
  <c r="Y390" i="4"/>
  <c r="X390" i="4"/>
  <c r="W390" i="4"/>
  <c r="V390" i="4"/>
  <c r="U390" i="4"/>
  <c r="T390" i="4"/>
  <c r="S390" i="4"/>
  <c r="R390" i="4"/>
  <c r="Q390" i="4"/>
  <c r="P390" i="4"/>
  <c r="O390" i="4"/>
  <c r="N390" i="4"/>
  <c r="M390" i="4"/>
  <c r="L390" i="4"/>
  <c r="K390" i="4"/>
  <c r="J390" i="4"/>
  <c r="I390" i="4"/>
  <c r="BU389" i="4"/>
  <c r="BT389" i="4"/>
  <c r="BS389" i="4"/>
  <c r="BR389" i="4"/>
  <c r="BQ389" i="4"/>
  <c r="BP389" i="4"/>
  <c r="BO389" i="4"/>
  <c r="BN389" i="4"/>
  <c r="BM389" i="4"/>
  <c r="BL389" i="4"/>
  <c r="BK389" i="4"/>
  <c r="BJ389" i="4"/>
  <c r="BI389" i="4"/>
  <c r="BH389" i="4"/>
  <c r="BG389" i="4"/>
  <c r="BF389" i="4"/>
  <c r="BE389" i="4"/>
  <c r="BD389" i="4"/>
  <c r="BC389" i="4"/>
  <c r="BB389" i="4"/>
  <c r="BA389" i="4"/>
  <c r="AZ389" i="4"/>
  <c r="AY389" i="4"/>
  <c r="AX389" i="4"/>
  <c r="AW389" i="4"/>
  <c r="AV389" i="4"/>
  <c r="AU389" i="4"/>
  <c r="AT389" i="4"/>
  <c r="AS389" i="4"/>
  <c r="AR389" i="4"/>
  <c r="AQ389" i="4"/>
  <c r="AP389" i="4"/>
  <c r="AO389" i="4"/>
  <c r="AN389" i="4"/>
  <c r="AM389" i="4"/>
  <c r="AL389" i="4"/>
  <c r="AK389" i="4"/>
  <c r="AJ389" i="4"/>
  <c r="AI389" i="4"/>
  <c r="AH389" i="4"/>
  <c r="AG389" i="4"/>
  <c r="AF389" i="4"/>
  <c r="AE389" i="4"/>
  <c r="AD389" i="4"/>
  <c r="AC389" i="4"/>
  <c r="AB389" i="4"/>
  <c r="AA389" i="4"/>
  <c r="Z389" i="4"/>
  <c r="Y389" i="4"/>
  <c r="X389" i="4"/>
  <c r="W389" i="4"/>
  <c r="V389" i="4"/>
  <c r="U389" i="4"/>
  <c r="T389" i="4"/>
  <c r="S389" i="4"/>
  <c r="R389" i="4"/>
  <c r="Q389" i="4"/>
  <c r="P389" i="4"/>
  <c r="O389" i="4"/>
  <c r="N389" i="4"/>
  <c r="M389" i="4"/>
  <c r="L389" i="4"/>
  <c r="K389" i="4"/>
  <c r="J389" i="4"/>
  <c r="I389" i="4"/>
  <c r="BU388" i="4"/>
  <c r="BT388" i="4"/>
  <c r="BS388" i="4"/>
  <c r="BR388" i="4"/>
  <c r="BQ388" i="4"/>
  <c r="BP388" i="4"/>
  <c r="BO388" i="4"/>
  <c r="BN388" i="4"/>
  <c r="BM388" i="4"/>
  <c r="BL388" i="4"/>
  <c r="BK388" i="4"/>
  <c r="BJ388" i="4"/>
  <c r="BI388" i="4"/>
  <c r="BH388" i="4"/>
  <c r="BG388" i="4"/>
  <c r="BF388" i="4"/>
  <c r="BE388" i="4"/>
  <c r="BD388" i="4"/>
  <c r="BC388" i="4"/>
  <c r="BB388" i="4"/>
  <c r="BA388" i="4"/>
  <c r="AZ388" i="4"/>
  <c r="AY388" i="4"/>
  <c r="AX388" i="4"/>
  <c r="AW388" i="4"/>
  <c r="AV388" i="4"/>
  <c r="AU388" i="4"/>
  <c r="AT388" i="4"/>
  <c r="AS388" i="4"/>
  <c r="AR388" i="4"/>
  <c r="AQ388" i="4"/>
  <c r="AP388" i="4"/>
  <c r="AO388" i="4"/>
  <c r="AN388" i="4"/>
  <c r="AM388" i="4"/>
  <c r="AL388" i="4"/>
  <c r="AK388" i="4"/>
  <c r="AJ388" i="4"/>
  <c r="AI388" i="4"/>
  <c r="AH388" i="4"/>
  <c r="AG388" i="4"/>
  <c r="AF388" i="4"/>
  <c r="AE388" i="4"/>
  <c r="AD388" i="4"/>
  <c r="AC388" i="4"/>
  <c r="AB388" i="4"/>
  <c r="AA388" i="4"/>
  <c r="Z388" i="4"/>
  <c r="Y388" i="4"/>
  <c r="X388" i="4"/>
  <c r="W388" i="4"/>
  <c r="V388" i="4"/>
  <c r="U388" i="4"/>
  <c r="T388" i="4"/>
  <c r="S388" i="4"/>
  <c r="R388" i="4"/>
  <c r="Q388" i="4"/>
  <c r="P388" i="4"/>
  <c r="O388" i="4"/>
  <c r="N388" i="4"/>
  <c r="M388" i="4"/>
  <c r="L388" i="4"/>
  <c r="K388" i="4"/>
  <c r="J388" i="4"/>
  <c r="I388" i="4"/>
  <c r="BU387" i="4"/>
  <c r="BT387" i="4"/>
  <c r="BS387" i="4"/>
  <c r="BR387" i="4"/>
  <c r="BQ387" i="4"/>
  <c r="BP387" i="4"/>
  <c r="BO387" i="4"/>
  <c r="BN387" i="4"/>
  <c r="BM387" i="4"/>
  <c r="BL387" i="4"/>
  <c r="BK387" i="4"/>
  <c r="BJ387" i="4"/>
  <c r="BI387" i="4"/>
  <c r="BH387" i="4"/>
  <c r="BG387" i="4"/>
  <c r="BF387" i="4"/>
  <c r="BE387" i="4"/>
  <c r="BD387" i="4"/>
  <c r="BC387" i="4"/>
  <c r="BB387" i="4"/>
  <c r="BA387" i="4"/>
  <c r="AZ387" i="4"/>
  <c r="AY387" i="4"/>
  <c r="AX387" i="4"/>
  <c r="AW387" i="4"/>
  <c r="AV387" i="4"/>
  <c r="AU387" i="4"/>
  <c r="AT387" i="4"/>
  <c r="AS387" i="4"/>
  <c r="AR387" i="4"/>
  <c r="AQ387" i="4"/>
  <c r="AP387" i="4"/>
  <c r="AO387" i="4"/>
  <c r="AN387" i="4"/>
  <c r="AM387" i="4"/>
  <c r="AL387" i="4"/>
  <c r="AK387" i="4"/>
  <c r="AJ387" i="4"/>
  <c r="AI387" i="4"/>
  <c r="AH387" i="4"/>
  <c r="AG387" i="4"/>
  <c r="AF387" i="4"/>
  <c r="AE387" i="4"/>
  <c r="AD387" i="4"/>
  <c r="AC387" i="4"/>
  <c r="AB387" i="4"/>
  <c r="AA387" i="4"/>
  <c r="Z387" i="4"/>
  <c r="Y387" i="4"/>
  <c r="X387" i="4"/>
  <c r="W387" i="4"/>
  <c r="V387" i="4"/>
  <c r="U387" i="4"/>
  <c r="T387" i="4"/>
  <c r="S387" i="4"/>
  <c r="R387" i="4"/>
  <c r="Q387" i="4"/>
  <c r="P387" i="4"/>
  <c r="O387" i="4"/>
  <c r="N387" i="4"/>
  <c r="M387" i="4"/>
  <c r="L387" i="4"/>
  <c r="K387" i="4"/>
  <c r="J387" i="4"/>
  <c r="I387" i="4"/>
  <c r="BU386" i="4"/>
  <c r="BT386" i="4"/>
  <c r="BS386" i="4"/>
  <c r="BR386" i="4"/>
  <c r="BQ386" i="4"/>
  <c r="BP386" i="4"/>
  <c r="BO386" i="4"/>
  <c r="BN386" i="4"/>
  <c r="BM386" i="4"/>
  <c r="BL386" i="4"/>
  <c r="BK386" i="4"/>
  <c r="BJ386" i="4"/>
  <c r="BI386" i="4"/>
  <c r="BH386" i="4"/>
  <c r="BG386" i="4"/>
  <c r="BF386" i="4"/>
  <c r="BE386" i="4"/>
  <c r="BD386" i="4"/>
  <c r="BC386" i="4"/>
  <c r="BB386" i="4"/>
  <c r="BA386" i="4"/>
  <c r="AZ386" i="4"/>
  <c r="AY386" i="4"/>
  <c r="AX386" i="4"/>
  <c r="AW386" i="4"/>
  <c r="AV386" i="4"/>
  <c r="AU386" i="4"/>
  <c r="AT386" i="4"/>
  <c r="AS386" i="4"/>
  <c r="AR386" i="4"/>
  <c r="AQ386" i="4"/>
  <c r="AP386" i="4"/>
  <c r="AO386" i="4"/>
  <c r="AN386" i="4"/>
  <c r="AM386" i="4"/>
  <c r="AL386" i="4"/>
  <c r="AK386" i="4"/>
  <c r="AJ386" i="4"/>
  <c r="AI386" i="4"/>
  <c r="AH386" i="4"/>
  <c r="AG386" i="4"/>
  <c r="AF386" i="4"/>
  <c r="AE386" i="4"/>
  <c r="AD386" i="4"/>
  <c r="AC386" i="4"/>
  <c r="AB386" i="4"/>
  <c r="AA386" i="4"/>
  <c r="Z386" i="4"/>
  <c r="Y386" i="4"/>
  <c r="X386" i="4"/>
  <c r="W386" i="4"/>
  <c r="V386" i="4"/>
  <c r="U386" i="4"/>
  <c r="T386" i="4"/>
  <c r="S386" i="4"/>
  <c r="R386" i="4"/>
  <c r="Q386" i="4"/>
  <c r="P386" i="4"/>
  <c r="O386" i="4"/>
  <c r="N386" i="4"/>
  <c r="M386" i="4"/>
  <c r="L386" i="4"/>
  <c r="K386" i="4"/>
  <c r="J386" i="4"/>
  <c r="I386" i="4"/>
  <c r="BU385" i="4"/>
  <c r="BT385" i="4"/>
  <c r="BS385" i="4"/>
  <c r="BR385" i="4"/>
  <c r="BQ385" i="4"/>
  <c r="BP385" i="4"/>
  <c r="BO385" i="4"/>
  <c r="BN385" i="4"/>
  <c r="BM385" i="4"/>
  <c r="BL385" i="4"/>
  <c r="BK385" i="4"/>
  <c r="BJ385" i="4"/>
  <c r="BI385" i="4"/>
  <c r="BH385" i="4"/>
  <c r="BG385" i="4"/>
  <c r="BF385" i="4"/>
  <c r="BE385" i="4"/>
  <c r="BD385" i="4"/>
  <c r="BC385" i="4"/>
  <c r="BB385" i="4"/>
  <c r="BA385" i="4"/>
  <c r="AZ385" i="4"/>
  <c r="AY385" i="4"/>
  <c r="AX385" i="4"/>
  <c r="AW385" i="4"/>
  <c r="AV385" i="4"/>
  <c r="AU385" i="4"/>
  <c r="AT385" i="4"/>
  <c r="AS385" i="4"/>
  <c r="AR385" i="4"/>
  <c r="AQ385" i="4"/>
  <c r="AP385" i="4"/>
  <c r="AO385" i="4"/>
  <c r="AN385" i="4"/>
  <c r="AM385" i="4"/>
  <c r="AL385" i="4"/>
  <c r="AK385" i="4"/>
  <c r="AJ385" i="4"/>
  <c r="AI385" i="4"/>
  <c r="AH385" i="4"/>
  <c r="AG385" i="4"/>
  <c r="AF385" i="4"/>
  <c r="AE385" i="4"/>
  <c r="AD385" i="4"/>
  <c r="AC385" i="4"/>
  <c r="AB385" i="4"/>
  <c r="AA385" i="4"/>
  <c r="Z385" i="4"/>
  <c r="Y385" i="4"/>
  <c r="X385" i="4"/>
  <c r="W385" i="4"/>
  <c r="V385" i="4"/>
  <c r="U385" i="4"/>
  <c r="T385" i="4"/>
  <c r="S385" i="4"/>
  <c r="R385" i="4"/>
  <c r="Q385" i="4"/>
  <c r="P385" i="4"/>
  <c r="O385" i="4"/>
  <c r="N385" i="4"/>
  <c r="M385" i="4"/>
  <c r="L385" i="4"/>
  <c r="K385" i="4"/>
  <c r="J385" i="4"/>
  <c r="I385" i="4"/>
  <c r="BU384" i="4"/>
  <c r="BT384" i="4"/>
  <c r="BS384" i="4"/>
  <c r="BR384" i="4"/>
  <c r="BQ384" i="4"/>
  <c r="BP384" i="4"/>
  <c r="BO384" i="4"/>
  <c r="BN384" i="4"/>
  <c r="BM384" i="4"/>
  <c r="BL384" i="4"/>
  <c r="BK384" i="4"/>
  <c r="BJ384" i="4"/>
  <c r="BI384" i="4"/>
  <c r="BH384" i="4"/>
  <c r="BG384" i="4"/>
  <c r="BF384" i="4"/>
  <c r="BE384" i="4"/>
  <c r="BD384" i="4"/>
  <c r="BC384" i="4"/>
  <c r="BB384" i="4"/>
  <c r="BA384" i="4"/>
  <c r="AZ384" i="4"/>
  <c r="AY384" i="4"/>
  <c r="AX384" i="4"/>
  <c r="AW384" i="4"/>
  <c r="AV384" i="4"/>
  <c r="AU384" i="4"/>
  <c r="AT384" i="4"/>
  <c r="AS384" i="4"/>
  <c r="AR384" i="4"/>
  <c r="AQ384" i="4"/>
  <c r="AP384" i="4"/>
  <c r="AO384" i="4"/>
  <c r="AN384" i="4"/>
  <c r="AM384" i="4"/>
  <c r="AL384" i="4"/>
  <c r="AK384" i="4"/>
  <c r="AJ384" i="4"/>
  <c r="AI384" i="4"/>
  <c r="AH384" i="4"/>
  <c r="AG384" i="4"/>
  <c r="AF384" i="4"/>
  <c r="AE384" i="4"/>
  <c r="AD384" i="4"/>
  <c r="AC384" i="4"/>
  <c r="AB384" i="4"/>
  <c r="AA384" i="4"/>
  <c r="Z384" i="4"/>
  <c r="Y384" i="4"/>
  <c r="X384" i="4"/>
  <c r="W384" i="4"/>
  <c r="V384" i="4"/>
  <c r="U384" i="4"/>
  <c r="T384" i="4"/>
  <c r="S384" i="4"/>
  <c r="R384" i="4"/>
  <c r="Q384" i="4"/>
  <c r="P384" i="4"/>
  <c r="O384" i="4"/>
  <c r="N384" i="4"/>
  <c r="M384" i="4"/>
  <c r="L384" i="4"/>
  <c r="K384" i="4"/>
  <c r="J384" i="4"/>
  <c r="I384" i="4"/>
  <c r="BU383" i="4"/>
  <c r="BT383" i="4"/>
  <c r="BS383" i="4"/>
  <c r="BR383" i="4"/>
  <c r="BQ383" i="4"/>
  <c r="BP383" i="4"/>
  <c r="BO383" i="4"/>
  <c r="BN383" i="4"/>
  <c r="BM383" i="4"/>
  <c r="BL383" i="4"/>
  <c r="BK383" i="4"/>
  <c r="BJ383" i="4"/>
  <c r="BI383" i="4"/>
  <c r="BH383" i="4"/>
  <c r="BG383" i="4"/>
  <c r="BF383" i="4"/>
  <c r="BE383" i="4"/>
  <c r="BD383" i="4"/>
  <c r="BC383" i="4"/>
  <c r="BB383" i="4"/>
  <c r="BA383" i="4"/>
  <c r="AZ383" i="4"/>
  <c r="AY383" i="4"/>
  <c r="AX383" i="4"/>
  <c r="AW383" i="4"/>
  <c r="AV383" i="4"/>
  <c r="AU383" i="4"/>
  <c r="AT383" i="4"/>
  <c r="AS383" i="4"/>
  <c r="AR383" i="4"/>
  <c r="AQ383" i="4"/>
  <c r="AP383" i="4"/>
  <c r="AO383" i="4"/>
  <c r="AN383" i="4"/>
  <c r="AM383" i="4"/>
  <c r="AL383" i="4"/>
  <c r="AK383" i="4"/>
  <c r="AJ383" i="4"/>
  <c r="AI383" i="4"/>
  <c r="AH383" i="4"/>
  <c r="AG383" i="4"/>
  <c r="AF383" i="4"/>
  <c r="AE383" i="4"/>
  <c r="AD383" i="4"/>
  <c r="AC383" i="4"/>
  <c r="AB383" i="4"/>
  <c r="AA383" i="4"/>
  <c r="Z383" i="4"/>
  <c r="Y383" i="4"/>
  <c r="X383" i="4"/>
  <c r="W383" i="4"/>
  <c r="V383" i="4"/>
  <c r="U383" i="4"/>
  <c r="T383" i="4"/>
  <c r="S383" i="4"/>
  <c r="R383" i="4"/>
  <c r="Q383" i="4"/>
  <c r="P383" i="4"/>
  <c r="O383" i="4"/>
  <c r="N383" i="4"/>
  <c r="M383" i="4"/>
  <c r="L383" i="4"/>
  <c r="K383" i="4"/>
  <c r="J383" i="4"/>
  <c r="I383" i="4"/>
  <c r="BU382" i="4"/>
  <c r="BT382" i="4"/>
  <c r="BS382" i="4"/>
  <c r="BR382" i="4"/>
  <c r="BQ382" i="4"/>
  <c r="BP382" i="4"/>
  <c r="BO382" i="4"/>
  <c r="BN382" i="4"/>
  <c r="BM382" i="4"/>
  <c r="BL382" i="4"/>
  <c r="BK382" i="4"/>
  <c r="BJ382" i="4"/>
  <c r="BI382" i="4"/>
  <c r="BH382" i="4"/>
  <c r="BG382" i="4"/>
  <c r="BF382" i="4"/>
  <c r="BE382" i="4"/>
  <c r="BD382" i="4"/>
  <c r="BC382" i="4"/>
  <c r="BB382" i="4"/>
  <c r="BA382" i="4"/>
  <c r="AZ382" i="4"/>
  <c r="AY382" i="4"/>
  <c r="AX382" i="4"/>
  <c r="AW382" i="4"/>
  <c r="AV382" i="4"/>
  <c r="AU382" i="4"/>
  <c r="AT382" i="4"/>
  <c r="AS382" i="4"/>
  <c r="AR382" i="4"/>
  <c r="AQ382" i="4"/>
  <c r="AP382" i="4"/>
  <c r="AO382" i="4"/>
  <c r="AN382" i="4"/>
  <c r="AM382" i="4"/>
  <c r="AL382" i="4"/>
  <c r="AK382" i="4"/>
  <c r="AJ382" i="4"/>
  <c r="AI382" i="4"/>
  <c r="AH382" i="4"/>
  <c r="AG382" i="4"/>
  <c r="AF382" i="4"/>
  <c r="AE382" i="4"/>
  <c r="AD382" i="4"/>
  <c r="AC382" i="4"/>
  <c r="AB382" i="4"/>
  <c r="AA382" i="4"/>
  <c r="Z382" i="4"/>
  <c r="Y382" i="4"/>
  <c r="X382" i="4"/>
  <c r="W382" i="4"/>
  <c r="V382" i="4"/>
  <c r="U382" i="4"/>
  <c r="T382" i="4"/>
  <c r="S382" i="4"/>
  <c r="R382" i="4"/>
  <c r="Q382" i="4"/>
  <c r="P382" i="4"/>
  <c r="O382" i="4"/>
  <c r="N382" i="4"/>
  <c r="M382" i="4"/>
  <c r="L382" i="4"/>
  <c r="K382" i="4"/>
  <c r="J382" i="4"/>
  <c r="I382" i="4"/>
  <c r="BU381" i="4"/>
  <c r="BT381" i="4"/>
  <c r="BS381" i="4"/>
  <c r="BR381" i="4"/>
  <c r="BQ381" i="4"/>
  <c r="BP381" i="4"/>
  <c r="BO381" i="4"/>
  <c r="BN381" i="4"/>
  <c r="BM381" i="4"/>
  <c r="BL381" i="4"/>
  <c r="BK381" i="4"/>
  <c r="BJ381" i="4"/>
  <c r="BI381" i="4"/>
  <c r="BH381" i="4"/>
  <c r="BG381" i="4"/>
  <c r="BF381" i="4"/>
  <c r="BE381" i="4"/>
  <c r="BD381" i="4"/>
  <c r="BC381" i="4"/>
  <c r="BB381" i="4"/>
  <c r="BA381" i="4"/>
  <c r="AZ381" i="4"/>
  <c r="AY381" i="4"/>
  <c r="AX381" i="4"/>
  <c r="AW381" i="4"/>
  <c r="AV381" i="4"/>
  <c r="AU381" i="4"/>
  <c r="AT381" i="4"/>
  <c r="AS381" i="4"/>
  <c r="AR381" i="4"/>
  <c r="AQ381" i="4"/>
  <c r="AP381" i="4"/>
  <c r="AO381" i="4"/>
  <c r="AN381" i="4"/>
  <c r="AM381" i="4"/>
  <c r="AL381" i="4"/>
  <c r="AK381" i="4"/>
  <c r="AJ381" i="4"/>
  <c r="AI381" i="4"/>
  <c r="AH381" i="4"/>
  <c r="AG381" i="4"/>
  <c r="AF381" i="4"/>
  <c r="AE381" i="4"/>
  <c r="AD381" i="4"/>
  <c r="AC381" i="4"/>
  <c r="AB381" i="4"/>
  <c r="AA381" i="4"/>
  <c r="Z381" i="4"/>
  <c r="Y381" i="4"/>
  <c r="X381" i="4"/>
  <c r="W381" i="4"/>
  <c r="V381" i="4"/>
  <c r="U381" i="4"/>
  <c r="T381" i="4"/>
  <c r="S381" i="4"/>
  <c r="R381" i="4"/>
  <c r="Q381" i="4"/>
  <c r="P381" i="4"/>
  <c r="O381" i="4"/>
  <c r="N381" i="4"/>
  <c r="M381" i="4"/>
  <c r="L381" i="4"/>
  <c r="K381" i="4"/>
  <c r="J381" i="4"/>
  <c r="I381" i="4"/>
  <c r="BU380" i="4"/>
  <c r="BT380" i="4"/>
  <c r="BS380" i="4"/>
  <c r="BR380" i="4"/>
  <c r="BQ380" i="4"/>
  <c r="BP380" i="4"/>
  <c r="BO380" i="4"/>
  <c r="BN380" i="4"/>
  <c r="BM380" i="4"/>
  <c r="BL380" i="4"/>
  <c r="BK380" i="4"/>
  <c r="BJ380" i="4"/>
  <c r="BI380" i="4"/>
  <c r="BH380" i="4"/>
  <c r="BG380" i="4"/>
  <c r="BF380" i="4"/>
  <c r="BE380" i="4"/>
  <c r="BD380" i="4"/>
  <c r="BC380" i="4"/>
  <c r="BB380" i="4"/>
  <c r="BA380" i="4"/>
  <c r="AZ380" i="4"/>
  <c r="AY380" i="4"/>
  <c r="AX380" i="4"/>
  <c r="AW380" i="4"/>
  <c r="AV380" i="4"/>
  <c r="AU380" i="4"/>
  <c r="AT380" i="4"/>
  <c r="AS380" i="4"/>
  <c r="AR380" i="4"/>
  <c r="AQ380" i="4"/>
  <c r="AP380" i="4"/>
  <c r="AO380" i="4"/>
  <c r="AN380" i="4"/>
  <c r="AM380" i="4"/>
  <c r="AL380" i="4"/>
  <c r="AK380" i="4"/>
  <c r="AJ380" i="4"/>
  <c r="AI380" i="4"/>
  <c r="AH380" i="4"/>
  <c r="AG380" i="4"/>
  <c r="AF380" i="4"/>
  <c r="AE380" i="4"/>
  <c r="AD380" i="4"/>
  <c r="AC380" i="4"/>
  <c r="AB380" i="4"/>
  <c r="AA380" i="4"/>
  <c r="Z380" i="4"/>
  <c r="Y380" i="4"/>
  <c r="X380" i="4"/>
  <c r="W380" i="4"/>
  <c r="V380" i="4"/>
  <c r="U380" i="4"/>
  <c r="T380" i="4"/>
  <c r="S380" i="4"/>
  <c r="R380" i="4"/>
  <c r="Q380" i="4"/>
  <c r="P380" i="4"/>
  <c r="O380" i="4"/>
  <c r="N380" i="4"/>
  <c r="M380" i="4"/>
  <c r="L380" i="4"/>
  <c r="K380" i="4"/>
  <c r="J380" i="4"/>
  <c r="I380" i="4"/>
  <c r="BU379" i="4"/>
  <c r="BT379" i="4"/>
  <c r="BS379" i="4"/>
  <c r="BR379" i="4"/>
  <c r="BQ379" i="4"/>
  <c r="BP379" i="4"/>
  <c r="BO379" i="4"/>
  <c r="BN379" i="4"/>
  <c r="BM379" i="4"/>
  <c r="BL379" i="4"/>
  <c r="BK379" i="4"/>
  <c r="BJ379" i="4"/>
  <c r="BI379" i="4"/>
  <c r="BH379" i="4"/>
  <c r="BG379" i="4"/>
  <c r="BF379" i="4"/>
  <c r="BE379" i="4"/>
  <c r="BD379" i="4"/>
  <c r="BC379" i="4"/>
  <c r="BB379" i="4"/>
  <c r="BA379" i="4"/>
  <c r="AZ379" i="4"/>
  <c r="AY379" i="4"/>
  <c r="AX379" i="4"/>
  <c r="AW379" i="4"/>
  <c r="AV379" i="4"/>
  <c r="AU379" i="4"/>
  <c r="AT379" i="4"/>
  <c r="AS379" i="4"/>
  <c r="AR379" i="4"/>
  <c r="AQ379" i="4"/>
  <c r="AP379" i="4"/>
  <c r="AO379" i="4"/>
  <c r="AN379" i="4"/>
  <c r="AM379" i="4"/>
  <c r="AL379" i="4"/>
  <c r="AK379" i="4"/>
  <c r="AJ379" i="4"/>
  <c r="AI379" i="4"/>
  <c r="AH379" i="4"/>
  <c r="AG379" i="4"/>
  <c r="AF379" i="4"/>
  <c r="AE379" i="4"/>
  <c r="AD379" i="4"/>
  <c r="AC379" i="4"/>
  <c r="AB379" i="4"/>
  <c r="AA379" i="4"/>
  <c r="Z379" i="4"/>
  <c r="Y379" i="4"/>
  <c r="X379" i="4"/>
  <c r="W379" i="4"/>
  <c r="V379" i="4"/>
  <c r="U379" i="4"/>
  <c r="T379" i="4"/>
  <c r="S379" i="4"/>
  <c r="R379" i="4"/>
  <c r="Q379" i="4"/>
  <c r="P379" i="4"/>
  <c r="O379" i="4"/>
  <c r="N379" i="4"/>
  <c r="M379" i="4"/>
  <c r="L379" i="4"/>
  <c r="K379" i="4"/>
  <c r="J379" i="4"/>
  <c r="I379" i="4"/>
  <c r="BU378" i="4"/>
  <c r="BT378" i="4"/>
  <c r="BS378" i="4"/>
  <c r="BR378" i="4"/>
  <c r="BQ378" i="4"/>
  <c r="BP378" i="4"/>
  <c r="BO378" i="4"/>
  <c r="BN378" i="4"/>
  <c r="BM378" i="4"/>
  <c r="BL378" i="4"/>
  <c r="BK378" i="4"/>
  <c r="BJ378" i="4"/>
  <c r="BI378" i="4"/>
  <c r="BH378" i="4"/>
  <c r="BG378" i="4"/>
  <c r="BF378" i="4"/>
  <c r="BE378" i="4"/>
  <c r="BD378" i="4"/>
  <c r="BC378" i="4"/>
  <c r="BB378" i="4"/>
  <c r="BA378" i="4"/>
  <c r="AZ378" i="4"/>
  <c r="AY378" i="4"/>
  <c r="AX378" i="4"/>
  <c r="AW378" i="4"/>
  <c r="AV378" i="4"/>
  <c r="AU378" i="4"/>
  <c r="AT378" i="4"/>
  <c r="AS378" i="4"/>
  <c r="AR378" i="4"/>
  <c r="AQ378" i="4"/>
  <c r="AP378" i="4"/>
  <c r="AO378" i="4"/>
  <c r="AN378" i="4"/>
  <c r="AM378" i="4"/>
  <c r="AL378" i="4"/>
  <c r="AK378" i="4"/>
  <c r="AJ378" i="4"/>
  <c r="AI378" i="4"/>
  <c r="AH378" i="4"/>
  <c r="AG378" i="4"/>
  <c r="AF378" i="4"/>
  <c r="AE378" i="4"/>
  <c r="AD378" i="4"/>
  <c r="AC378" i="4"/>
  <c r="AB378" i="4"/>
  <c r="AA378" i="4"/>
  <c r="Z378" i="4"/>
  <c r="Y378" i="4"/>
  <c r="X378" i="4"/>
  <c r="W378" i="4"/>
  <c r="V378" i="4"/>
  <c r="U378" i="4"/>
  <c r="T378" i="4"/>
  <c r="S378" i="4"/>
  <c r="R378" i="4"/>
  <c r="Q378" i="4"/>
  <c r="P378" i="4"/>
  <c r="O378" i="4"/>
  <c r="N378" i="4"/>
  <c r="M378" i="4"/>
  <c r="L378" i="4"/>
  <c r="K378" i="4"/>
  <c r="J378" i="4"/>
  <c r="I378" i="4"/>
  <c r="BU377" i="4"/>
  <c r="BT377" i="4"/>
  <c r="BS377" i="4"/>
  <c r="BR377" i="4"/>
  <c r="BQ377" i="4"/>
  <c r="BP377" i="4"/>
  <c r="BO377" i="4"/>
  <c r="BN377" i="4"/>
  <c r="BM377" i="4"/>
  <c r="BL377" i="4"/>
  <c r="BK377" i="4"/>
  <c r="BJ377" i="4"/>
  <c r="BI377" i="4"/>
  <c r="BH377" i="4"/>
  <c r="BG377" i="4"/>
  <c r="BF377" i="4"/>
  <c r="BE377" i="4"/>
  <c r="BD377" i="4"/>
  <c r="BC377" i="4"/>
  <c r="BB377" i="4"/>
  <c r="BA377" i="4"/>
  <c r="AZ377" i="4"/>
  <c r="AY377" i="4"/>
  <c r="AX377" i="4"/>
  <c r="AW377" i="4"/>
  <c r="AV377" i="4"/>
  <c r="AU377" i="4"/>
  <c r="AT377" i="4"/>
  <c r="AS377" i="4"/>
  <c r="AR377" i="4"/>
  <c r="AQ377" i="4"/>
  <c r="AP377" i="4"/>
  <c r="AO377" i="4"/>
  <c r="AN377" i="4"/>
  <c r="AM377" i="4"/>
  <c r="AL377" i="4"/>
  <c r="AK377" i="4"/>
  <c r="AJ377" i="4"/>
  <c r="AI377" i="4"/>
  <c r="AH377" i="4"/>
  <c r="AG377" i="4"/>
  <c r="AF377" i="4"/>
  <c r="AE377" i="4"/>
  <c r="AD377" i="4"/>
  <c r="AC377" i="4"/>
  <c r="AB377" i="4"/>
  <c r="AA377" i="4"/>
  <c r="Z377" i="4"/>
  <c r="Y377" i="4"/>
  <c r="X377" i="4"/>
  <c r="W377" i="4"/>
  <c r="V377" i="4"/>
  <c r="U377" i="4"/>
  <c r="T377" i="4"/>
  <c r="S377" i="4"/>
  <c r="R377" i="4"/>
  <c r="Q377" i="4"/>
  <c r="P377" i="4"/>
  <c r="O377" i="4"/>
  <c r="N377" i="4"/>
  <c r="M377" i="4"/>
  <c r="L377" i="4"/>
  <c r="K377" i="4"/>
  <c r="J377" i="4"/>
  <c r="I377" i="4"/>
  <c r="BU376" i="4"/>
  <c r="BT376" i="4"/>
  <c r="BS376" i="4"/>
  <c r="BR376" i="4"/>
  <c r="BQ376" i="4"/>
  <c r="BP376" i="4"/>
  <c r="BO376" i="4"/>
  <c r="BN376" i="4"/>
  <c r="BM376" i="4"/>
  <c r="BL376" i="4"/>
  <c r="BK376" i="4"/>
  <c r="BJ376" i="4"/>
  <c r="BI376" i="4"/>
  <c r="BH376" i="4"/>
  <c r="BG376" i="4"/>
  <c r="BF376" i="4"/>
  <c r="BE376" i="4"/>
  <c r="BD376" i="4"/>
  <c r="BC376" i="4"/>
  <c r="BB376" i="4"/>
  <c r="BA376" i="4"/>
  <c r="AZ376" i="4"/>
  <c r="AY376" i="4"/>
  <c r="AX376" i="4"/>
  <c r="AW376" i="4"/>
  <c r="AV376" i="4"/>
  <c r="AU376" i="4"/>
  <c r="AT376" i="4"/>
  <c r="AS376" i="4"/>
  <c r="AR376" i="4"/>
  <c r="AQ376" i="4"/>
  <c r="AP376" i="4"/>
  <c r="AO376" i="4"/>
  <c r="AN376" i="4"/>
  <c r="AM376" i="4"/>
  <c r="AL376" i="4"/>
  <c r="AK376" i="4"/>
  <c r="AJ376" i="4"/>
  <c r="AI376" i="4"/>
  <c r="AH376" i="4"/>
  <c r="AG376" i="4"/>
  <c r="AF376" i="4"/>
  <c r="AE376" i="4"/>
  <c r="AD376" i="4"/>
  <c r="AC376" i="4"/>
  <c r="AB376" i="4"/>
  <c r="AA376" i="4"/>
  <c r="Z376" i="4"/>
  <c r="Y376" i="4"/>
  <c r="X376" i="4"/>
  <c r="W376" i="4"/>
  <c r="V376" i="4"/>
  <c r="U376" i="4"/>
  <c r="T376" i="4"/>
  <c r="S376" i="4"/>
  <c r="R376" i="4"/>
  <c r="Q376" i="4"/>
  <c r="P376" i="4"/>
  <c r="O376" i="4"/>
  <c r="N376" i="4"/>
  <c r="M376" i="4"/>
  <c r="L376" i="4"/>
  <c r="K376" i="4"/>
  <c r="J376" i="4"/>
  <c r="I376" i="4"/>
  <c r="BU375" i="4"/>
  <c r="BT375" i="4"/>
  <c r="BS375" i="4"/>
  <c r="BR375" i="4"/>
  <c r="BQ375" i="4"/>
  <c r="BP375" i="4"/>
  <c r="BO375" i="4"/>
  <c r="BN375" i="4"/>
  <c r="BM375" i="4"/>
  <c r="BL375" i="4"/>
  <c r="BK375" i="4"/>
  <c r="BJ375" i="4"/>
  <c r="BI375" i="4"/>
  <c r="BH375" i="4"/>
  <c r="BG375" i="4"/>
  <c r="BF375" i="4"/>
  <c r="BE375" i="4"/>
  <c r="BD375" i="4"/>
  <c r="BC375" i="4"/>
  <c r="BB375" i="4"/>
  <c r="BA375" i="4"/>
  <c r="AZ375" i="4"/>
  <c r="AY375" i="4"/>
  <c r="AX375" i="4"/>
  <c r="AW375" i="4"/>
  <c r="AV375" i="4"/>
  <c r="AU375" i="4"/>
  <c r="AT375" i="4"/>
  <c r="AS375" i="4"/>
  <c r="AR375" i="4"/>
  <c r="AQ375" i="4"/>
  <c r="AP375" i="4"/>
  <c r="AO375" i="4"/>
  <c r="AN375" i="4"/>
  <c r="AM375" i="4"/>
  <c r="AL375" i="4"/>
  <c r="AK375" i="4"/>
  <c r="AJ375" i="4"/>
  <c r="AI375" i="4"/>
  <c r="AH375" i="4"/>
  <c r="AG375" i="4"/>
  <c r="AF375" i="4"/>
  <c r="AE375" i="4"/>
  <c r="AD375" i="4"/>
  <c r="AC375" i="4"/>
  <c r="AB375" i="4"/>
  <c r="AA375" i="4"/>
  <c r="Z375" i="4"/>
  <c r="Y375" i="4"/>
  <c r="X375" i="4"/>
  <c r="W375" i="4"/>
  <c r="V375" i="4"/>
  <c r="U375" i="4"/>
  <c r="T375" i="4"/>
  <c r="S375" i="4"/>
  <c r="R375" i="4"/>
  <c r="Q375" i="4"/>
  <c r="P375" i="4"/>
  <c r="O375" i="4"/>
  <c r="N375" i="4"/>
  <c r="M375" i="4"/>
  <c r="L375" i="4"/>
  <c r="K375" i="4"/>
  <c r="J375" i="4"/>
  <c r="I375" i="4"/>
  <c r="BU374" i="4"/>
  <c r="BT374" i="4"/>
  <c r="BS374" i="4"/>
  <c r="BR374" i="4"/>
  <c r="BQ374" i="4"/>
  <c r="BP374" i="4"/>
  <c r="BO374" i="4"/>
  <c r="BN374" i="4"/>
  <c r="BM374" i="4"/>
  <c r="BL374" i="4"/>
  <c r="BK374" i="4"/>
  <c r="BJ374" i="4"/>
  <c r="BI374" i="4"/>
  <c r="BH374" i="4"/>
  <c r="BG374" i="4"/>
  <c r="BF374" i="4"/>
  <c r="BE374" i="4"/>
  <c r="BD374" i="4"/>
  <c r="BC374" i="4"/>
  <c r="BB374" i="4"/>
  <c r="BA374" i="4"/>
  <c r="AZ374" i="4"/>
  <c r="AY374" i="4"/>
  <c r="AX374" i="4"/>
  <c r="AW374" i="4"/>
  <c r="AV374" i="4"/>
  <c r="AU374" i="4"/>
  <c r="AT374" i="4"/>
  <c r="AS374" i="4"/>
  <c r="AR374" i="4"/>
  <c r="AQ374" i="4"/>
  <c r="AP374" i="4"/>
  <c r="AO374" i="4"/>
  <c r="AN374" i="4"/>
  <c r="AM374" i="4"/>
  <c r="AL374" i="4"/>
  <c r="AK374" i="4"/>
  <c r="AJ374" i="4"/>
  <c r="AI374" i="4"/>
  <c r="AH374" i="4"/>
  <c r="AG374" i="4"/>
  <c r="AF374" i="4"/>
  <c r="AE374" i="4"/>
  <c r="AD374" i="4"/>
  <c r="AC374" i="4"/>
  <c r="AB374" i="4"/>
  <c r="AA374" i="4"/>
  <c r="Z374" i="4"/>
  <c r="Y374" i="4"/>
  <c r="X374" i="4"/>
  <c r="W374" i="4"/>
  <c r="V374" i="4"/>
  <c r="U374" i="4"/>
  <c r="T374" i="4"/>
  <c r="S374" i="4"/>
  <c r="R374" i="4"/>
  <c r="Q374" i="4"/>
  <c r="P374" i="4"/>
  <c r="O374" i="4"/>
  <c r="N374" i="4"/>
  <c r="M374" i="4"/>
  <c r="L374" i="4"/>
  <c r="K374" i="4"/>
  <c r="J374" i="4"/>
  <c r="I374" i="4"/>
  <c r="BU373" i="4"/>
  <c r="BT373" i="4"/>
  <c r="BS373" i="4"/>
  <c r="BR373" i="4"/>
  <c r="BQ373" i="4"/>
  <c r="BP373" i="4"/>
  <c r="BO373" i="4"/>
  <c r="BN373" i="4"/>
  <c r="BM373" i="4"/>
  <c r="BL373" i="4"/>
  <c r="BK373" i="4"/>
  <c r="BJ373" i="4"/>
  <c r="BI373" i="4"/>
  <c r="BH373" i="4"/>
  <c r="BG373" i="4"/>
  <c r="BF373" i="4"/>
  <c r="BE373" i="4"/>
  <c r="BD373" i="4"/>
  <c r="BC373" i="4"/>
  <c r="BB373" i="4"/>
  <c r="BA373" i="4"/>
  <c r="AZ373" i="4"/>
  <c r="AY373" i="4"/>
  <c r="AX373" i="4"/>
  <c r="AW373" i="4"/>
  <c r="AV373" i="4"/>
  <c r="AU373" i="4"/>
  <c r="AT373" i="4"/>
  <c r="AS373" i="4"/>
  <c r="AR373" i="4"/>
  <c r="AQ373" i="4"/>
  <c r="AP373" i="4"/>
  <c r="AO373" i="4"/>
  <c r="AN373" i="4"/>
  <c r="AM373" i="4"/>
  <c r="AL373" i="4"/>
  <c r="AK373" i="4"/>
  <c r="AJ373" i="4"/>
  <c r="AI373" i="4"/>
  <c r="AH373" i="4"/>
  <c r="AG373" i="4"/>
  <c r="AF373" i="4"/>
  <c r="AE373" i="4"/>
  <c r="AD373" i="4"/>
  <c r="AC373" i="4"/>
  <c r="AB373" i="4"/>
  <c r="AA373" i="4"/>
  <c r="Z373" i="4"/>
  <c r="Y373" i="4"/>
  <c r="X373" i="4"/>
  <c r="W373" i="4"/>
  <c r="V373" i="4"/>
  <c r="U373" i="4"/>
  <c r="T373" i="4"/>
  <c r="S373" i="4"/>
  <c r="R373" i="4"/>
  <c r="Q373" i="4"/>
  <c r="P373" i="4"/>
  <c r="O373" i="4"/>
  <c r="N373" i="4"/>
  <c r="M373" i="4"/>
  <c r="L373" i="4"/>
  <c r="K373" i="4"/>
  <c r="J373" i="4"/>
  <c r="I373" i="4"/>
  <c r="BU372" i="4"/>
  <c r="BT372" i="4"/>
  <c r="BS372" i="4"/>
  <c r="BR372" i="4"/>
  <c r="BQ372" i="4"/>
  <c r="BP372" i="4"/>
  <c r="BO372" i="4"/>
  <c r="BN372" i="4"/>
  <c r="BM372" i="4"/>
  <c r="BL372" i="4"/>
  <c r="BK372" i="4"/>
  <c r="BJ372" i="4"/>
  <c r="BI372" i="4"/>
  <c r="BH372" i="4"/>
  <c r="BG372" i="4"/>
  <c r="BF372" i="4"/>
  <c r="BE372" i="4"/>
  <c r="BD372" i="4"/>
  <c r="BC372" i="4"/>
  <c r="BB372" i="4"/>
  <c r="BA372" i="4"/>
  <c r="AZ372" i="4"/>
  <c r="AY372" i="4"/>
  <c r="AX372" i="4"/>
  <c r="AW372" i="4"/>
  <c r="AV372" i="4"/>
  <c r="AU372" i="4"/>
  <c r="AT372" i="4"/>
  <c r="AS372" i="4"/>
  <c r="AR372" i="4"/>
  <c r="AQ372" i="4"/>
  <c r="AP372" i="4"/>
  <c r="AO372" i="4"/>
  <c r="AN372" i="4"/>
  <c r="AM372" i="4"/>
  <c r="AL372" i="4"/>
  <c r="AK372" i="4"/>
  <c r="AJ372" i="4"/>
  <c r="AI372" i="4"/>
  <c r="AH372" i="4"/>
  <c r="AG372" i="4"/>
  <c r="AF372" i="4"/>
  <c r="AE372" i="4"/>
  <c r="AD372" i="4"/>
  <c r="AC372" i="4"/>
  <c r="AB372" i="4"/>
  <c r="AA372" i="4"/>
  <c r="Z372" i="4"/>
  <c r="Y372" i="4"/>
  <c r="X372" i="4"/>
  <c r="W372" i="4"/>
  <c r="V372" i="4"/>
  <c r="U372" i="4"/>
  <c r="T372" i="4"/>
  <c r="S372" i="4"/>
  <c r="R372" i="4"/>
  <c r="Q372" i="4"/>
  <c r="P372" i="4"/>
  <c r="O372" i="4"/>
  <c r="N372" i="4"/>
  <c r="M372" i="4"/>
  <c r="L372" i="4"/>
  <c r="K372" i="4"/>
  <c r="J372" i="4"/>
  <c r="I372" i="4"/>
  <c r="BU371" i="4"/>
  <c r="BT371" i="4"/>
  <c r="BS371" i="4"/>
  <c r="BR371" i="4"/>
  <c r="BQ371" i="4"/>
  <c r="BP371" i="4"/>
  <c r="BO371" i="4"/>
  <c r="BN371" i="4"/>
  <c r="BM371" i="4"/>
  <c r="BL371" i="4"/>
  <c r="BK371" i="4"/>
  <c r="BJ371" i="4"/>
  <c r="BI371" i="4"/>
  <c r="BH371" i="4"/>
  <c r="BG371" i="4"/>
  <c r="BF371" i="4"/>
  <c r="BE371" i="4"/>
  <c r="BD371" i="4"/>
  <c r="BC371" i="4"/>
  <c r="BB371" i="4"/>
  <c r="BA371" i="4"/>
  <c r="AZ371" i="4"/>
  <c r="AY371" i="4"/>
  <c r="AX371" i="4"/>
  <c r="AW371" i="4"/>
  <c r="AV371" i="4"/>
  <c r="AU371" i="4"/>
  <c r="AT371" i="4"/>
  <c r="AS371" i="4"/>
  <c r="AR371" i="4"/>
  <c r="AQ371" i="4"/>
  <c r="AP371" i="4"/>
  <c r="AO371" i="4"/>
  <c r="AN371" i="4"/>
  <c r="AM371" i="4"/>
  <c r="AL371" i="4"/>
  <c r="AK371" i="4"/>
  <c r="AJ371" i="4"/>
  <c r="AI371" i="4"/>
  <c r="AH371" i="4"/>
  <c r="AG371" i="4"/>
  <c r="AF371" i="4"/>
  <c r="AE371" i="4"/>
  <c r="AD371" i="4"/>
  <c r="AC371" i="4"/>
  <c r="AB371" i="4"/>
  <c r="AA371" i="4"/>
  <c r="Z371" i="4"/>
  <c r="Y371" i="4"/>
  <c r="X371" i="4"/>
  <c r="W371" i="4"/>
  <c r="V371" i="4"/>
  <c r="U371" i="4"/>
  <c r="T371" i="4"/>
  <c r="S371" i="4"/>
  <c r="R371" i="4"/>
  <c r="Q371" i="4"/>
  <c r="P371" i="4"/>
  <c r="O371" i="4"/>
  <c r="N371" i="4"/>
  <c r="M371" i="4"/>
  <c r="L371" i="4"/>
  <c r="K371" i="4"/>
  <c r="J371" i="4"/>
  <c r="I371" i="4"/>
  <c r="BU370" i="4"/>
  <c r="BT370" i="4"/>
  <c r="BS370" i="4"/>
  <c r="BR370" i="4"/>
  <c r="BQ370" i="4"/>
  <c r="BP370" i="4"/>
  <c r="BO370" i="4"/>
  <c r="BN370" i="4"/>
  <c r="BM370" i="4"/>
  <c r="BL370" i="4"/>
  <c r="BK370" i="4"/>
  <c r="BJ370" i="4"/>
  <c r="BI370" i="4"/>
  <c r="BH370" i="4"/>
  <c r="BG370" i="4"/>
  <c r="BF370" i="4"/>
  <c r="BE370" i="4"/>
  <c r="BD370" i="4"/>
  <c r="BC370" i="4"/>
  <c r="BB370" i="4"/>
  <c r="BA370" i="4"/>
  <c r="AZ370" i="4"/>
  <c r="AY370" i="4"/>
  <c r="AX370" i="4"/>
  <c r="AW370" i="4"/>
  <c r="AV370" i="4"/>
  <c r="AU370" i="4"/>
  <c r="AT370" i="4"/>
  <c r="AS370" i="4"/>
  <c r="AR370" i="4"/>
  <c r="AQ370" i="4"/>
  <c r="AP370" i="4"/>
  <c r="AO370" i="4"/>
  <c r="AN370" i="4"/>
  <c r="AM370" i="4"/>
  <c r="AL370" i="4"/>
  <c r="AK370" i="4"/>
  <c r="AJ370" i="4"/>
  <c r="AI370" i="4"/>
  <c r="AH370" i="4"/>
  <c r="AG370" i="4"/>
  <c r="AF370" i="4"/>
  <c r="AE370" i="4"/>
  <c r="AD370" i="4"/>
  <c r="AC370" i="4"/>
  <c r="AB370" i="4"/>
  <c r="AA370" i="4"/>
  <c r="Z370" i="4"/>
  <c r="Y370" i="4"/>
  <c r="X370" i="4"/>
  <c r="W370" i="4"/>
  <c r="V370" i="4"/>
  <c r="U370" i="4"/>
  <c r="T370" i="4"/>
  <c r="S370" i="4"/>
  <c r="R370" i="4"/>
  <c r="Q370" i="4"/>
  <c r="P370" i="4"/>
  <c r="O370" i="4"/>
  <c r="N370" i="4"/>
  <c r="M370" i="4"/>
  <c r="L370" i="4"/>
  <c r="K370" i="4"/>
  <c r="J370" i="4"/>
  <c r="I370" i="4"/>
  <c r="BU369" i="4"/>
  <c r="BT369" i="4"/>
  <c r="BS369" i="4"/>
  <c r="BR369" i="4"/>
  <c r="BQ369" i="4"/>
  <c r="BP369" i="4"/>
  <c r="BO369" i="4"/>
  <c r="BN369" i="4"/>
  <c r="BM369" i="4"/>
  <c r="BL369" i="4"/>
  <c r="BK369" i="4"/>
  <c r="BJ369" i="4"/>
  <c r="BI369" i="4"/>
  <c r="BH369" i="4"/>
  <c r="BG369" i="4"/>
  <c r="BF369" i="4"/>
  <c r="BE369" i="4"/>
  <c r="BD369" i="4"/>
  <c r="BC369" i="4"/>
  <c r="BB369" i="4"/>
  <c r="BA369" i="4"/>
  <c r="AZ369" i="4"/>
  <c r="AY369" i="4"/>
  <c r="AX369" i="4"/>
  <c r="AW369" i="4"/>
  <c r="AV369" i="4"/>
  <c r="AU369" i="4"/>
  <c r="AT369" i="4"/>
  <c r="AS369" i="4"/>
  <c r="AR369" i="4"/>
  <c r="AQ369" i="4"/>
  <c r="AP369" i="4"/>
  <c r="AO369" i="4"/>
  <c r="AN369" i="4"/>
  <c r="AM369" i="4"/>
  <c r="AL369" i="4"/>
  <c r="AK369" i="4"/>
  <c r="AJ369" i="4"/>
  <c r="AI369" i="4"/>
  <c r="AH369" i="4"/>
  <c r="AG369" i="4"/>
  <c r="AF369" i="4"/>
  <c r="AE369" i="4"/>
  <c r="AD369" i="4"/>
  <c r="AC369" i="4"/>
  <c r="AB369" i="4"/>
  <c r="AA369" i="4"/>
  <c r="Z369" i="4"/>
  <c r="Y369" i="4"/>
  <c r="X369" i="4"/>
  <c r="W369" i="4"/>
  <c r="V369" i="4"/>
  <c r="U369" i="4"/>
  <c r="T369" i="4"/>
  <c r="S369" i="4"/>
  <c r="R369" i="4"/>
  <c r="Q369" i="4"/>
  <c r="P369" i="4"/>
  <c r="O369" i="4"/>
  <c r="N369" i="4"/>
  <c r="M369" i="4"/>
  <c r="L369" i="4"/>
  <c r="K369" i="4"/>
  <c r="J369" i="4"/>
  <c r="I369" i="4"/>
  <c r="BU368" i="4"/>
  <c r="BT368" i="4"/>
  <c r="BS368" i="4"/>
  <c r="BR368" i="4"/>
  <c r="BQ368" i="4"/>
  <c r="BP368" i="4"/>
  <c r="BO368" i="4"/>
  <c r="BN368" i="4"/>
  <c r="BM368" i="4"/>
  <c r="BL368" i="4"/>
  <c r="BK368" i="4"/>
  <c r="BJ368" i="4"/>
  <c r="BI368" i="4"/>
  <c r="BH368" i="4"/>
  <c r="BG368" i="4"/>
  <c r="BF368" i="4"/>
  <c r="BE368" i="4"/>
  <c r="BD368" i="4"/>
  <c r="BC368" i="4"/>
  <c r="BB368" i="4"/>
  <c r="BA368" i="4"/>
  <c r="AZ368" i="4"/>
  <c r="AY368" i="4"/>
  <c r="AX368" i="4"/>
  <c r="AW368" i="4"/>
  <c r="AV368" i="4"/>
  <c r="AU368" i="4"/>
  <c r="AT368" i="4"/>
  <c r="AS368" i="4"/>
  <c r="AR368" i="4"/>
  <c r="AQ368" i="4"/>
  <c r="AP368" i="4"/>
  <c r="AO368" i="4"/>
  <c r="AN368" i="4"/>
  <c r="AM368" i="4"/>
  <c r="AL368" i="4"/>
  <c r="AK368" i="4"/>
  <c r="AJ368" i="4"/>
  <c r="AI368" i="4"/>
  <c r="AH368" i="4"/>
  <c r="AG368" i="4"/>
  <c r="AF368" i="4"/>
  <c r="AE368" i="4"/>
  <c r="AD368" i="4"/>
  <c r="AC368" i="4"/>
  <c r="AB368" i="4"/>
  <c r="AA368" i="4"/>
  <c r="Z368" i="4"/>
  <c r="Y368" i="4"/>
  <c r="X368" i="4"/>
  <c r="W368" i="4"/>
  <c r="V368" i="4"/>
  <c r="U368" i="4"/>
  <c r="T368" i="4"/>
  <c r="S368" i="4"/>
  <c r="R368" i="4"/>
  <c r="Q368" i="4"/>
  <c r="P368" i="4"/>
  <c r="O368" i="4"/>
  <c r="N368" i="4"/>
  <c r="M368" i="4"/>
  <c r="L368" i="4"/>
  <c r="K368" i="4"/>
  <c r="J368" i="4"/>
  <c r="I368" i="4"/>
  <c r="BU367" i="4"/>
  <c r="BT367" i="4"/>
  <c r="BS367" i="4"/>
  <c r="BR367" i="4"/>
  <c r="BQ367" i="4"/>
  <c r="BP367" i="4"/>
  <c r="BO367" i="4"/>
  <c r="BN367" i="4"/>
  <c r="BM367" i="4"/>
  <c r="BL367" i="4"/>
  <c r="BK367" i="4"/>
  <c r="BJ367" i="4"/>
  <c r="BI367" i="4"/>
  <c r="BH367" i="4"/>
  <c r="BG367" i="4"/>
  <c r="BF367" i="4"/>
  <c r="BE367" i="4"/>
  <c r="BD367" i="4"/>
  <c r="BC367" i="4"/>
  <c r="BB367" i="4"/>
  <c r="BA367" i="4"/>
  <c r="AZ367" i="4"/>
  <c r="AY367" i="4"/>
  <c r="AX367" i="4"/>
  <c r="AW367" i="4"/>
  <c r="AV367" i="4"/>
  <c r="AU367" i="4"/>
  <c r="AT367" i="4"/>
  <c r="AS367" i="4"/>
  <c r="AR367" i="4"/>
  <c r="AQ367" i="4"/>
  <c r="AP367" i="4"/>
  <c r="AO367" i="4"/>
  <c r="AN367" i="4"/>
  <c r="AM367" i="4"/>
  <c r="AL367" i="4"/>
  <c r="AK367" i="4"/>
  <c r="AJ367" i="4"/>
  <c r="AI367" i="4"/>
  <c r="AH367" i="4"/>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BU366" i="4"/>
  <c r="BT366" i="4"/>
  <c r="BS366" i="4"/>
  <c r="BR366" i="4"/>
  <c r="BQ366" i="4"/>
  <c r="BP366" i="4"/>
  <c r="BO366" i="4"/>
  <c r="BN366" i="4"/>
  <c r="BM366" i="4"/>
  <c r="BL366" i="4"/>
  <c r="BK366" i="4"/>
  <c r="BJ366" i="4"/>
  <c r="BI366" i="4"/>
  <c r="BH366" i="4"/>
  <c r="BG366" i="4"/>
  <c r="BF366" i="4"/>
  <c r="BE366" i="4"/>
  <c r="BD366" i="4"/>
  <c r="BC366" i="4"/>
  <c r="BB366" i="4"/>
  <c r="BA366" i="4"/>
  <c r="AZ366" i="4"/>
  <c r="AY366" i="4"/>
  <c r="AX366" i="4"/>
  <c r="AW366" i="4"/>
  <c r="AV366" i="4"/>
  <c r="AU366" i="4"/>
  <c r="AT366" i="4"/>
  <c r="AS366" i="4"/>
  <c r="AR366" i="4"/>
  <c r="AQ366" i="4"/>
  <c r="AP366" i="4"/>
  <c r="AO366" i="4"/>
  <c r="AN366" i="4"/>
  <c r="AM366" i="4"/>
  <c r="AL366" i="4"/>
  <c r="AK366" i="4"/>
  <c r="AJ366" i="4"/>
  <c r="AI366" i="4"/>
  <c r="AH366" i="4"/>
  <c r="AG366" i="4"/>
  <c r="AF366" i="4"/>
  <c r="AE366" i="4"/>
  <c r="AD366" i="4"/>
  <c r="AC366" i="4"/>
  <c r="AB366" i="4"/>
  <c r="AA366" i="4"/>
  <c r="Z366" i="4"/>
  <c r="Y366" i="4"/>
  <c r="X366" i="4"/>
  <c r="W366" i="4"/>
  <c r="V366" i="4"/>
  <c r="U366" i="4"/>
  <c r="T366" i="4"/>
  <c r="S366" i="4"/>
  <c r="R366" i="4"/>
  <c r="Q366" i="4"/>
  <c r="P366" i="4"/>
  <c r="O366" i="4"/>
  <c r="N366" i="4"/>
  <c r="M366" i="4"/>
  <c r="L366" i="4"/>
  <c r="K366" i="4"/>
  <c r="J366" i="4"/>
  <c r="I366" i="4"/>
  <c r="BU365" i="4"/>
  <c r="BT365" i="4"/>
  <c r="BS365" i="4"/>
  <c r="BR365" i="4"/>
  <c r="BQ365" i="4"/>
  <c r="BP365" i="4"/>
  <c r="BO365" i="4"/>
  <c r="BN365" i="4"/>
  <c r="BM365" i="4"/>
  <c r="BL365" i="4"/>
  <c r="BK365" i="4"/>
  <c r="BJ365" i="4"/>
  <c r="BI365" i="4"/>
  <c r="BH365" i="4"/>
  <c r="BG365" i="4"/>
  <c r="BF365" i="4"/>
  <c r="BE365" i="4"/>
  <c r="BD365" i="4"/>
  <c r="BC365" i="4"/>
  <c r="BB365" i="4"/>
  <c r="BA365" i="4"/>
  <c r="AZ365" i="4"/>
  <c r="AY365" i="4"/>
  <c r="AX365" i="4"/>
  <c r="AW365" i="4"/>
  <c r="AV365" i="4"/>
  <c r="AU365" i="4"/>
  <c r="AT365" i="4"/>
  <c r="AS365" i="4"/>
  <c r="AR365" i="4"/>
  <c r="AQ365" i="4"/>
  <c r="AP365" i="4"/>
  <c r="AO365" i="4"/>
  <c r="AN365" i="4"/>
  <c r="AM365" i="4"/>
  <c r="AL365" i="4"/>
  <c r="AK365" i="4"/>
  <c r="AJ365" i="4"/>
  <c r="AI365" i="4"/>
  <c r="AH365" i="4"/>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BU364" i="4"/>
  <c r="BT364"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K364" i="4"/>
  <c r="J364" i="4"/>
  <c r="I364" i="4"/>
  <c r="BU363" i="4"/>
  <c r="BT363"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63" i="4"/>
  <c r="J363" i="4"/>
  <c r="I363" i="4"/>
  <c r="BU362" i="4"/>
  <c r="BT362" i="4"/>
  <c r="BS362" i="4"/>
  <c r="BR362" i="4"/>
  <c r="BQ362" i="4"/>
  <c r="BP362" i="4"/>
  <c r="BO362" i="4"/>
  <c r="BN362" i="4"/>
  <c r="BM362" i="4"/>
  <c r="BL362" i="4"/>
  <c r="BK362" i="4"/>
  <c r="BJ362" i="4"/>
  <c r="BI362" i="4"/>
  <c r="BH362" i="4"/>
  <c r="BG362" i="4"/>
  <c r="BF362" i="4"/>
  <c r="BE362" i="4"/>
  <c r="BD362" i="4"/>
  <c r="BC362" i="4"/>
  <c r="BB362" i="4"/>
  <c r="BA362" i="4"/>
  <c r="AZ362" i="4"/>
  <c r="AY362" i="4"/>
  <c r="AX362" i="4"/>
  <c r="AW362" i="4"/>
  <c r="AV362" i="4"/>
  <c r="AU362" i="4"/>
  <c r="AT362" i="4"/>
  <c r="AS362" i="4"/>
  <c r="AR362" i="4"/>
  <c r="AQ362" i="4"/>
  <c r="AP362" i="4"/>
  <c r="AO362" i="4"/>
  <c r="AN362" i="4"/>
  <c r="AM362" i="4"/>
  <c r="AL362" i="4"/>
  <c r="AK362" i="4"/>
  <c r="AJ362" i="4"/>
  <c r="AI362" i="4"/>
  <c r="AH362" i="4"/>
  <c r="AG362" i="4"/>
  <c r="AF362" i="4"/>
  <c r="AE362" i="4"/>
  <c r="AD362" i="4"/>
  <c r="AC362" i="4"/>
  <c r="AB362" i="4"/>
  <c r="AA362" i="4"/>
  <c r="Z362" i="4"/>
  <c r="Y362" i="4"/>
  <c r="X362" i="4"/>
  <c r="W362" i="4"/>
  <c r="V362" i="4"/>
  <c r="U362" i="4"/>
  <c r="T362" i="4"/>
  <c r="S362" i="4"/>
  <c r="R362" i="4"/>
  <c r="Q362" i="4"/>
  <c r="P362" i="4"/>
  <c r="O362" i="4"/>
  <c r="N362" i="4"/>
  <c r="M362" i="4"/>
  <c r="L362" i="4"/>
  <c r="K362" i="4"/>
  <c r="J362" i="4"/>
  <c r="I362" i="4"/>
  <c r="BU361" i="4"/>
  <c r="BT361" i="4"/>
  <c r="BS361" i="4"/>
  <c r="BR361" i="4"/>
  <c r="BQ361" i="4"/>
  <c r="BP361" i="4"/>
  <c r="BO361" i="4"/>
  <c r="BN361" i="4"/>
  <c r="BM361" i="4"/>
  <c r="BL361" i="4"/>
  <c r="BK361" i="4"/>
  <c r="BJ361" i="4"/>
  <c r="BI361" i="4"/>
  <c r="BH361" i="4"/>
  <c r="BG361" i="4"/>
  <c r="BF361" i="4"/>
  <c r="BE361" i="4"/>
  <c r="BD361" i="4"/>
  <c r="BC361" i="4"/>
  <c r="BB361" i="4"/>
  <c r="BA361" i="4"/>
  <c r="AZ361" i="4"/>
  <c r="AY361" i="4"/>
  <c r="AX361" i="4"/>
  <c r="AW361" i="4"/>
  <c r="AV361" i="4"/>
  <c r="AU361" i="4"/>
  <c r="AT361" i="4"/>
  <c r="AS361" i="4"/>
  <c r="AR361" i="4"/>
  <c r="AQ361" i="4"/>
  <c r="AP361" i="4"/>
  <c r="AO361" i="4"/>
  <c r="AN361" i="4"/>
  <c r="AM361" i="4"/>
  <c r="AL361" i="4"/>
  <c r="AK361" i="4"/>
  <c r="AJ361" i="4"/>
  <c r="AI361" i="4"/>
  <c r="AH361" i="4"/>
  <c r="AG361" i="4"/>
  <c r="AF361" i="4"/>
  <c r="AE361" i="4"/>
  <c r="AD361" i="4"/>
  <c r="AC361" i="4"/>
  <c r="AB361" i="4"/>
  <c r="AA361" i="4"/>
  <c r="Z361" i="4"/>
  <c r="Y361" i="4"/>
  <c r="X361" i="4"/>
  <c r="W361" i="4"/>
  <c r="V361" i="4"/>
  <c r="U361" i="4"/>
  <c r="T361" i="4"/>
  <c r="S361" i="4"/>
  <c r="R361" i="4"/>
  <c r="Q361" i="4"/>
  <c r="P361" i="4"/>
  <c r="O361" i="4"/>
  <c r="N361" i="4"/>
  <c r="M361" i="4"/>
  <c r="L361" i="4"/>
  <c r="K361" i="4"/>
  <c r="J361" i="4"/>
  <c r="I361" i="4"/>
  <c r="BU360" i="4"/>
  <c r="BT360" i="4"/>
  <c r="BS360" i="4"/>
  <c r="BR360" i="4"/>
  <c r="BQ360" i="4"/>
  <c r="BP360" i="4"/>
  <c r="BO360" i="4"/>
  <c r="BN360" i="4"/>
  <c r="BM360" i="4"/>
  <c r="BL360" i="4"/>
  <c r="BK360" i="4"/>
  <c r="BJ360" i="4"/>
  <c r="BI360" i="4"/>
  <c r="BH360" i="4"/>
  <c r="BG360" i="4"/>
  <c r="BF360" i="4"/>
  <c r="BE360" i="4"/>
  <c r="BD360" i="4"/>
  <c r="BC360" i="4"/>
  <c r="BB360" i="4"/>
  <c r="BA360" i="4"/>
  <c r="AZ360" i="4"/>
  <c r="AY360" i="4"/>
  <c r="AX360" i="4"/>
  <c r="AW360" i="4"/>
  <c r="AV360" i="4"/>
  <c r="AU360" i="4"/>
  <c r="AT360" i="4"/>
  <c r="AS360" i="4"/>
  <c r="AR360" i="4"/>
  <c r="AQ360" i="4"/>
  <c r="AP360" i="4"/>
  <c r="AO360" i="4"/>
  <c r="AN360" i="4"/>
  <c r="AM360" i="4"/>
  <c r="AL360" i="4"/>
  <c r="AK360" i="4"/>
  <c r="AJ360" i="4"/>
  <c r="AI360" i="4"/>
  <c r="AH360" i="4"/>
  <c r="AG360" i="4"/>
  <c r="AF360" i="4"/>
  <c r="AE360" i="4"/>
  <c r="AD360" i="4"/>
  <c r="AC360" i="4"/>
  <c r="AB360" i="4"/>
  <c r="AA360" i="4"/>
  <c r="Z360" i="4"/>
  <c r="Y360" i="4"/>
  <c r="X360" i="4"/>
  <c r="W360" i="4"/>
  <c r="V360" i="4"/>
  <c r="U360" i="4"/>
  <c r="T360" i="4"/>
  <c r="S360" i="4"/>
  <c r="R360" i="4"/>
  <c r="Q360" i="4"/>
  <c r="P360" i="4"/>
  <c r="O360" i="4"/>
  <c r="N360" i="4"/>
  <c r="M360" i="4"/>
  <c r="L360" i="4"/>
  <c r="K360" i="4"/>
  <c r="J360" i="4"/>
  <c r="I360" i="4"/>
  <c r="BU359" i="4"/>
  <c r="BT359" i="4"/>
  <c r="BS359" i="4"/>
  <c r="BR359" i="4"/>
  <c r="BQ359" i="4"/>
  <c r="BP359" i="4"/>
  <c r="BO359" i="4"/>
  <c r="BN359" i="4"/>
  <c r="BM359" i="4"/>
  <c r="BL359" i="4"/>
  <c r="BK359" i="4"/>
  <c r="BJ359" i="4"/>
  <c r="BI359" i="4"/>
  <c r="BH359" i="4"/>
  <c r="BG359" i="4"/>
  <c r="BF359" i="4"/>
  <c r="BE359" i="4"/>
  <c r="BD359" i="4"/>
  <c r="BC359" i="4"/>
  <c r="BB359" i="4"/>
  <c r="BA359" i="4"/>
  <c r="AZ359" i="4"/>
  <c r="AY359" i="4"/>
  <c r="AX359" i="4"/>
  <c r="AW359" i="4"/>
  <c r="AV359" i="4"/>
  <c r="AU359" i="4"/>
  <c r="AT359" i="4"/>
  <c r="AS359" i="4"/>
  <c r="AR359" i="4"/>
  <c r="AQ359" i="4"/>
  <c r="AP359" i="4"/>
  <c r="AO359" i="4"/>
  <c r="AN359" i="4"/>
  <c r="AM359" i="4"/>
  <c r="AL359" i="4"/>
  <c r="AK359" i="4"/>
  <c r="AJ359" i="4"/>
  <c r="AI359" i="4"/>
  <c r="AH359" i="4"/>
  <c r="AG359" i="4"/>
  <c r="AF359" i="4"/>
  <c r="AE359" i="4"/>
  <c r="AD359" i="4"/>
  <c r="AC359" i="4"/>
  <c r="AB359" i="4"/>
  <c r="AA359" i="4"/>
  <c r="Z359" i="4"/>
  <c r="Y359" i="4"/>
  <c r="X359" i="4"/>
  <c r="W359" i="4"/>
  <c r="V359" i="4"/>
  <c r="U359" i="4"/>
  <c r="T359" i="4"/>
  <c r="S359" i="4"/>
  <c r="R359" i="4"/>
  <c r="Q359" i="4"/>
  <c r="P359" i="4"/>
  <c r="O359" i="4"/>
  <c r="N359" i="4"/>
  <c r="M359" i="4"/>
  <c r="L359" i="4"/>
  <c r="K359" i="4"/>
  <c r="J359" i="4"/>
  <c r="I359" i="4"/>
  <c r="BU358" i="4"/>
  <c r="BT358" i="4"/>
  <c r="BS358" i="4"/>
  <c r="BR358" i="4"/>
  <c r="BQ358" i="4"/>
  <c r="BP358" i="4"/>
  <c r="BO358" i="4"/>
  <c r="BN358" i="4"/>
  <c r="BM358" i="4"/>
  <c r="BL358" i="4"/>
  <c r="BK358" i="4"/>
  <c r="BJ358" i="4"/>
  <c r="BI358" i="4"/>
  <c r="BH358" i="4"/>
  <c r="BG358" i="4"/>
  <c r="BF358" i="4"/>
  <c r="BE358" i="4"/>
  <c r="BD358" i="4"/>
  <c r="BC358" i="4"/>
  <c r="BB358" i="4"/>
  <c r="BA358" i="4"/>
  <c r="AZ358" i="4"/>
  <c r="AY358" i="4"/>
  <c r="AX358" i="4"/>
  <c r="AW358" i="4"/>
  <c r="AV358" i="4"/>
  <c r="AU358" i="4"/>
  <c r="AT358" i="4"/>
  <c r="AS358" i="4"/>
  <c r="AR358" i="4"/>
  <c r="AQ358" i="4"/>
  <c r="AP358" i="4"/>
  <c r="AO358" i="4"/>
  <c r="AN358" i="4"/>
  <c r="AM358" i="4"/>
  <c r="AL358" i="4"/>
  <c r="AK358" i="4"/>
  <c r="AJ358" i="4"/>
  <c r="AI358" i="4"/>
  <c r="AH358" i="4"/>
  <c r="AG358" i="4"/>
  <c r="AF358" i="4"/>
  <c r="AE358" i="4"/>
  <c r="AD358" i="4"/>
  <c r="AC358" i="4"/>
  <c r="AB358" i="4"/>
  <c r="AA358" i="4"/>
  <c r="Z358" i="4"/>
  <c r="Y358" i="4"/>
  <c r="X358" i="4"/>
  <c r="W358" i="4"/>
  <c r="V358" i="4"/>
  <c r="U358" i="4"/>
  <c r="T358" i="4"/>
  <c r="S358" i="4"/>
  <c r="R358" i="4"/>
  <c r="Q358" i="4"/>
  <c r="P358" i="4"/>
  <c r="O358" i="4"/>
  <c r="N358" i="4"/>
  <c r="M358" i="4"/>
  <c r="L358" i="4"/>
  <c r="K358" i="4"/>
  <c r="J358" i="4"/>
  <c r="I358" i="4"/>
  <c r="BU357" i="4"/>
  <c r="BT357" i="4"/>
  <c r="BS357" i="4"/>
  <c r="BR357" i="4"/>
  <c r="BQ357" i="4"/>
  <c r="BP357" i="4"/>
  <c r="BO357" i="4"/>
  <c r="BN357" i="4"/>
  <c r="BM357" i="4"/>
  <c r="BL357" i="4"/>
  <c r="BK357" i="4"/>
  <c r="BJ357" i="4"/>
  <c r="BI357" i="4"/>
  <c r="BH357" i="4"/>
  <c r="BG357" i="4"/>
  <c r="BF357" i="4"/>
  <c r="BE357" i="4"/>
  <c r="BD357" i="4"/>
  <c r="BC357" i="4"/>
  <c r="BB357" i="4"/>
  <c r="BA357" i="4"/>
  <c r="AZ357" i="4"/>
  <c r="AY357" i="4"/>
  <c r="AX357" i="4"/>
  <c r="AW357" i="4"/>
  <c r="AV357" i="4"/>
  <c r="AU357" i="4"/>
  <c r="AT357" i="4"/>
  <c r="AS357" i="4"/>
  <c r="AR357" i="4"/>
  <c r="AQ357" i="4"/>
  <c r="AP357" i="4"/>
  <c r="AO357" i="4"/>
  <c r="AN357" i="4"/>
  <c r="AM357" i="4"/>
  <c r="AL357" i="4"/>
  <c r="AK357" i="4"/>
  <c r="AJ357" i="4"/>
  <c r="AI357" i="4"/>
  <c r="AH357" i="4"/>
  <c r="AG357" i="4"/>
  <c r="AF357" i="4"/>
  <c r="AE357" i="4"/>
  <c r="AD357" i="4"/>
  <c r="AC357" i="4"/>
  <c r="AB357" i="4"/>
  <c r="AA357" i="4"/>
  <c r="Z357" i="4"/>
  <c r="Y357" i="4"/>
  <c r="X357" i="4"/>
  <c r="W357" i="4"/>
  <c r="V357" i="4"/>
  <c r="U357" i="4"/>
  <c r="T357" i="4"/>
  <c r="S357" i="4"/>
  <c r="R357" i="4"/>
  <c r="Q357" i="4"/>
  <c r="P357" i="4"/>
  <c r="O357" i="4"/>
  <c r="N357" i="4"/>
  <c r="M357" i="4"/>
  <c r="L357" i="4"/>
  <c r="K357" i="4"/>
  <c r="J357" i="4"/>
  <c r="I357" i="4"/>
  <c r="BU356" i="4"/>
  <c r="BT356" i="4"/>
  <c r="BS356" i="4"/>
  <c r="BR356" i="4"/>
  <c r="BQ356" i="4"/>
  <c r="BP356" i="4"/>
  <c r="BO356" i="4"/>
  <c r="BN356" i="4"/>
  <c r="BM356" i="4"/>
  <c r="BL356" i="4"/>
  <c r="BK356" i="4"/>
  <c r="BJ356" i="4"/>
  <c r="BI356" i="4"/>
  <c r="BH356" i="4"/>
  <c r="BG356" i="4"/>
  <c r="BF356" i="4"/>
  <c r="BE356" i="4"/>
  <c r="BD356" i="4"/>
  <c r="BC356" i="4"/>
  <c r="BB356" i="4"/>
  <c r="BA356" i="4"/>
  <c r="AZ356" i="4"/>
  <c r="AY356" i="4"/>
  <c r="AX356" i="4"/>
  <c r="AW356" i="4"/>
  <c r="AV356" i="4"/>
  <c r="AU356" i="4"/>
  <c r="AT356" i="4"/>
  <c r="AS356" i="4"/>
  <c r="AR356" i="4"/>
  <c r="AQ356" i="4"/>
  <c r="AP356" i="4"/>
  <c r="AO356" i="4"/>
  <c r="AN356" i="4"/>
  <c r="AM356" i="4"/>
  <c r="AL356" i="4"/>
  <c r="AK356" i="4"/>
  <c r="AJ356" i="4"/>
  <c r="AI356" i="4"/>
  <c r="AH356" i="4"/>
  <c r="AG356" i="4"/>
  <c r="AF356" i="4"/>
  <c r="AE356" i="4"/>
  <c r="AD356" i="4"/>
  <c r="AC356" i="4"/>
  <c r="AB356" i="4"/>
  <c r="AA356" i="4"/>
  <c r="Z356" i="4"/>
  <c r="Y356" i="4"/>
  <c r="X356" i="4"/>
  <c r="W356" i="4"/>
  <c r="V356" i="4"/>
  <c r="U356" i="4"/>
  <c r="T356" i="4"/>
  <c r="S356" i="4"/>
  <c r="R356" i="4"/>
  <c r="Q356" i="4"/>
  <c r="P356" i="4"/>
  <c r="O356" i="4"/>
  <c r="N356" i="4"/>
  <c r="M356" i="4"/>
  <c r="L356" i="4"/>
  <c r="K356" i="4"/>
  <c r="J356" i="4"/>
  <c r="I356" i="4"/>
  <c r="BU355" i="4"/>
  <c r="BT355" i="4"/>
  <c r="BS355" i="4"/>
  <c r="BR355" i="4"/>
  <c r="BQ355" i="4"/>
  <c r="BP355" i="4"/>
  <c r="BO355" i="4"/>
  <c r="BN355" i="4"/>
  <c r="BM355" i="4"/>
  <c r="BL355" i="4"/>
  <c r="BK355" i="4"/>
  <c r="BJ355" i="4"/>
  <c r="BI355" i="4"/>
  <c r="BH355" i="4"/>
  <c r="BG355" i="4"/>
  <c r="BF355" i="4"/>
  <c r="BE355" i="4"/>
  <c r="BD355" i="4"/>
  <c r="BC355" i="4"/>
  <c r="BB355" i="4"/>
  <c r="BA355" i="4"/>
  <c r="AZ355" i="4"/>
  <c r="AY355" i="4"/>
  <c r="AX355" i="4"/>
  <c r="AW355" i="4"/>
  <c r="AV355" i="4"/>
  <c r="AU355" i="4"/>
  <c r="AT355" i="4"/>
  <c r="AS355" i="4"/>
  <c r="AR355" i="4"/>
  <c r="AQ355" i="4"/>
  <c r="AP355" i="4"/>
  <c r="AO355" i="4"/>
  <c r="AN355" i="4"/>
  <c r="AM355" i="4"/>
  <c r="AL355" i="4"/>
  <c r="AK355" i="4"/>
  <c r="AJ355" i="4"/>
  <c r="AI355" i="4"/>
  <c r="AH355" i="4"/>
  <c r="AG355" i="4"/>
  <c r="AF355" i="4"/>
  <c r="AE355" i="4"/>
  <c r="AD355" i="4"/>
  <c r="AC355" i="4"/>
  <c r="AB355" i="4"/>
  <c r="AA355" i="4"/>
  <c r="Z355" i="4"/>
  <c r="Y355" i="4"/>
  <c r="X355" i="4"/>
  <c r="W355" i="4"/>
  <c r="V355" i="4"/>
  <c r="U355" i="4"/>
  <c r="T355" i="4"/>
  <c r="S355" i="4"/>
  <c r="R355" i="4"/>
  <c r="Q355" i="4"/>
  <c r="P355" i="4"/>
  <c r="O355" i="4"/>
  <c r="N355" i="4"/>
  <c r="M355" i="4"/>
  <c r="L355" i="4"/>
  <c r="K355" i="4"/>
  <c r="J355" i="4"/>
  <c r="I355" i="4"/>
  <c r="BU354" i="4"/>
  <c r="BT354" i="4"/>
  <c r="BS354" i="4"/>
  <c r="BR354" i="4"/>
  <c r="BQ354" i="4"/>
  <c r="BP354" i="4"/>
  <c r="BO354" i="4"/>
  <c r="BN354" i="4"/>
  <c r="BM354" i="4"/>
  <c r="BL354" i="4"/>
  <c r="BK354" i="4"/>
  <c r="BJ354" i="4"/>
  <c r="BI354" i="4"/>
  <c r="BH354" i="4"/>
  <c r="BG354" i="4"/>
  <c r="BF354" i="4"/>
  <c r="BE354" i="4"/>
  <c r="BD354" i="4"/>
  <c r="BC354" i="4"/>
  <c r="BB354" i="4"/>
  <c r="BA354" i="4"/>
  <c r="AZ354" i="4"/>
  <c r="AY354" i="4"/>
  <c r="AX354" i="4"/>
  <c r="AW354" i="4"/>
  <c r="AV354" i="4"/>
  <c r="AU354" i="4"/>
  <c r="AT354" i="4"/>
  <c r="AS354" i="4"/>
  <c r="AR354" i="4"/>
  <c r="AQ354" i="4"/>
  <c r="AP354" i="4"/>
  <c r="AO354" i="4"/>
  <c r="AN354" i="4"/>
  <c r="AM354" i="4"/>
  <c r="AL354" i="4"/>
  <c r="AK354" i="4"/>
  <c r="AJ354" i="4"/>
  <c r="AI354" i="4"/>
  <c r="AH354" i="4"/>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BU353" i="4"/>
  <c r="BT353" i="4"/>
  <c r="BS353" i="4"/>
  <c r="BR353" i="4"/>
  <c r="BQ353" i="4"/>
  <c r="BP353" i="4"/>
  <c r="BO353" i="4"/>
  <c r="BN353" i="4"/>
  <c r="BM353" i="4"/>
  <c r="BL353" i="4"/>
  <c r="BK353" i="4"/>
  <c r="BJ353" i="4"/>
  <c r="BI353" i="4"/>
  <c r="BH353" i="4"/>
  <c r="BG353" i="4"/>
  <c r="BF353" i="4"/>
  <c r="BE353" i="4"/>
  <c r="BD353" i="4"/>
  <c r="BC353" i="4"/>
  <c r="BB353" i="4"/>
  <c r="BA353" i="4"/>
  <c r="AZ353" i="4"/>
  <c r="AY353" i="4"/>
  <c r="AX353" i="4"/>
  <c r="AW353" i="4"/>
  <c r="AV353" i="4"/>
  <c r="AU353" i="4"/>
  <c r="AT353" i="4"/>
  <c r="AS353" i="4"/>
  <c r="AR353" i="4"/>
  <c r="AQ353" i="4"/>
  <c r="AP353" i="4"/>
  <c r="AO353" i="4"/>
  <c r="AN353" i="4"/>
  <c r="AM353" i="4"/>
  <c r="AL353" i="4"/>
  <c r="AK353" i="4"/>
  <c r="AJ353" i="4"/>
  <c r="AI353" i="4"/>
  <c r="AH353" i="4"/>
  <c r="AG353" i="4"/>
  <c r="AF353" i="4"/>
  <c r="AE353" i="4"/>
  <c r="AD353" i="4"/>
  <c r="AC353" i="4"/>
  <c r="AB353" i="4"/>
  <c r="AA353" i="4"/>
  <c r="Z353" i="4"/>
  <c r="Y353" i="4"/>
  <c r="X353" i="4"/>
  <c r="W353" i="4"/>
  <c r="V353" i="4"/>
  <c r="U353" i="4"/>
  <c r="T353" i="4"/>
  <c r="S353" i="4"/>
  <c r="R353" i="4"/>
  <c r="Q353" i="4"/>
  <c r="P353" i="4"/>
  <c r="O353" i="4"/>
  <c r="N353" i="4"/>
  <c r="M353" i="4"/>
  <c r="L353" i="4"/>
  <c r="K353" i="4"/>
  <c r="J353" i="4"/>
  <c r="I353" i="4"/>
  <c r="BU352" i="4"/>
  <c r="BT352" i="4"/>
  <c r="BS352" i="4"/>
  <c r="BR352" i="4"/>
  <c r="BQ352" i="4"/>
  <c r="BP352" i="4"/>
  <c r="BO352" i="4"/>
  <c r="BN352" i="4"/>
  <c r="BM352" i="4"/>
  <c r="BL352" i="4"/>
  <c r="BK352" i="4"/>
  <c r="BJ352" i="4"/>
  <c r="BI352" i="4"/>
  <c r="BH352" i="4"/>
  <c r="BG352" i="4"/>
  <c r="BF352" i="4"/>
  <c r="BE352" i="4"/>
  <c r="BD352" i="4"/>
  <c r="BC352" i="4"/>
  <c r="BB352" i="4"/>
  <c r="BA352" i="4"/>
  <c r="AZ352" i="4"/>
  <c r="AY352" i="4"/>
  <c r="AX352" i="4"/>
  <c r="AW352" i="4"/>
  <c r="AV352" i="4"/>
  <c r="AU352" i="4"/>
  <c r="AT352" i="4"/>
  <c r="AS352" i="4"/>
  <c r="AR352" i="4"/>
  <c r="AQ352" i="4"/>
  <c r="AP352" i="4"/>
  <c r="AO352" i="4"/>
  <c r="AN352" i="4"/>
  <c r="AM352" i="4"/>
  <c r="AL352" i="4"/>
  <c r="AK352" i="4"/>
  <c r="AJ352" i="4"/>
  <c r="AI352" i="4"/>
  <c r="AH352" i="4"/>
  <c r="AG352" i="4"/>
  <c r="AF352" i="4"/>
  <c r="AE352" i="4"/>
  <c r="AD352" i="4"/>
  <c r="AC352" i="4"/>
  <c r="AB352" i="4"/>
  <c r="AA352" i="4"/>
  <c r="Z352" i="4"/>
  <c r="Y352" i="4"/>
  <c r="X352" i="4"/>
  <c r="W352" i="4"/>
  <c r="V352" i="4"/>
  <c r="U352" i="4"/>
  <c r="T352" i="4"/>
  <c r="S352" i="4"/>
  <c r="R352" i="4"/>
  <c r="Q352" i="4"/>
  <c r="P352" i="4"/>
  <c r="O352" i="4"/>
  <c r="N352" i="4"/>
  <c r="M352" i="4"/>
  <c r="L352" i="4"/>
  <c r="K352" i="4"/>
  <c r="J352" i="4"/>
  <c r="I352" i="4"/>
  <c r="BU351" i="4"/>
  <c r="BT351"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K351" i="4"/>
  <c r="J351" i="4"/>
  <c r="I351" i="4"/>
  <c r="BU350" i="4"/>
  <c r="BT350"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50" i="4"/>
  <c r="J350" i="4"/>
  <c r="I350" i="4"/>
  <c r="BU349" i="4"/>
  <c r="BT349" i="4"/>
  <c r="BS349" i="4"/>
  <c r="BR349" i="4"/>
  <c r="BQ349" i="4"/>
  <c r="BP349" i="4"/>
  <c r="BO349" i="4"/>
  <c r="BN349" i="4"/>
  <c r="BM349" i="4"/>
  <c r="BL349" i="4"/>
  <c r="BK349" i="4"/>
  <c r="BJ349" i="4"/>
  <c r="BI349" i="4"/>
  <c r="BH349" i="4"/>
  <c r="BG349" i="4"/>
  <c r="BF349" i="4"/>
  <c r="BE349" i="4"/>
  <c r="BD349" i="4"/>
  <c r="BC349" i="4"/>
  <c r="BB349" i="4"/>
  <c r="BA349" i="4"/>
  <c r="AZ349" i="4"/>
  <c r="AY349" i="4"/>
  <c r="AX349" i="4"/>
  <c r="AW349" i="4"/>
  <c r="AV349" i="4"/>
  <c r="AU349" i="4"/>
  <c r="AT349" i="4"/>
  <c r="AS349" i="4"/>
  <c r="AR349" i="4"/>
  <c r="AQ349" i="4"/>
  <c r="AP349" i="4"/>
  <c r="AO349" i="4"/>
  <c r="AN349" i="4"/>
  <c r="AM349" i="4"/>
  <c r="AL349" i="4"/>
  <c r="AK349" i="4"/>
  <c r="AJ349" i="4"/>
  <c r="AI349" i="4"/>
  <c r="AH349" i="4"/>
  <c r="AG349" i="4"/>
  <c r="AF349" i="4"/>
  <c r="AE349" i="4"/>
  <c r="AD349" i="4"/>
  <c r="AC349" i="4"/>
  <c r="AB349" i="4"/>
  <c r="AA349" i="4"/>
  <c r="Z349" i="4"/>
  <c r="Y349" i="4"/>
  <c r="X349" i="4"/>
  <c r="W349" i="4"/>
  <c r="V349" i="4"/>
  <c r="U349" i="4"/>
  <c r="T349" i="4"/>
  <c r="S349" i="4"/>
  <c r="R349" i="4"/>
  <c r="Q349" i="4"/>
  <c r="P349" i="4"/>
  <c r="O349" i="4"/>
  <c r="N349" i="4"/>
  <c r="M349" i="4"/>
  <c r="L349" i="4"/>
  <c r="K349" i="4"/>
  <c r="J349" i="4"/>
  <c r="I349" i="4"/>
  <c r="BU348" i="4"/>
  <c r="BT348" i="4"/>
  <c r="BS348" i="4"/>
  <c r="BR348" i="4"/>
  <c r="BQ348" i="4"/>
  <c r="BP348" i="4"/>
  <c r="BO348" i="4"/>
  <c r="BN348" i="4"/>
  <c r="BM348" i="4"/>
  <c r="BL348" i="4"/>
  <c r="BK348" i="4"/>
  <c r="BJ348" i="4"/>
  <c r="BI348" i="4"/>
  <c r="BH348" i="4"/>
  <c r="BG348" i="4"/>
  <c r="BF348" i="4"/>
  <c r="BE348" i="4"/>
  <c r="BD348" i="4"/>
  <c r="BC348" i="4"/>
  <c r="BB348" i="4"/>
  <c r="BA348" i="4"/>
  <c r="AZ348" i="4"/>
  <c r="AY348" i="4"/>
  <c r="AX348" i="4"/>
  <c r="AW348" i="4"/>
  <c r="AV348" i="4"/>
  <c r="AU348" i="4"/>
  <c r="AT348" i="4"/>
  <c r="AS348" i="4"/>
  <c r="AR348" i="4"/>
  <c r="AQ348" i="4"/>
  <c r="AP348" i="4"/>
  <c r="AO348" i="4"/>
  <c r="AN348" i="4"/>
  <c r="AM348" i="4"/>
  <c r="AL348" i="4"/>
  <c r="AK348" i="4"/>
  <c r="AJ348" i="4"/>
  <c r="AI348" i="4"/>
  <c r="AH348" i="4"/>
  <c r="AG348" i="4"/>
  <c r="AF348" i="4"/>
  <c r="AE348" i="4"/>
  <c r="AD348" i="4"/>
  <c r="AC348" i="4"/>
  <c r="AB348" i="4"/>
  <c r="AA348" i="4"/>
  <c r="Z348" i="4"/>
  <c r="Y348" i="4"/>
  <c r="X348" i="4"/>
  <c r="W348" i="4"/>
  <c r="V348" i="4"/>
  <c r="U348" i="4"/>
  <c r="T348" i="4"/>
  <c r="S348" i="4"/>
  <c r="R348" i="4"/>
  <c r="Q348" i="4"/>
  <c r="P348" i="4"/>
  <c r="O348" i="4"/>
  <c r="N348" i="4"/>
  <c r="M348" i="4"/>
  <c r="L348" i="4"/>
  <c r="K348" i="4"/>
  <c r="J348" i="4"/>
  <c r="I348" i="4"/>
  <c r="BU347" i="4"/>
  <c r="BT347" i="4"/>
  <c r="BS347" i="4"/>
  <c r="BR347" i="4"/>
  <c r="BQ347" i="4"/>
  <c r="BP347" i="4"/>
  <c r="BO347" i="4"/>
  <c r="BN347" i="4"/>
  <c r="BM347" i="4"/>
  <c r="BL347" i="4"/>
  <c r="BK347" i="4"/>
  <c r="BJ347" i="4"/>
  <c r="BI347" i="4"/>
  <c r="BH347" i="4"/>
  <c r="BG347" i="4"/>
  <c r="BF347" i="4"/>
  <c r="BE347" i="4"/>
  <c r="BD347" i="4"/>
  <c r="BC347" i="4"/>
  <c r="BB347" i="4"/>
  <c r="BA347" i="4"/>
  <c r="AZ347" i="4"/>
  <c r="AY347" i="4"/>
  <c r="AX347" i="4"/>
  <c r="AW347" i="4"/>
  <c r="AV347" i="4"/>
  <c r="AU347" i="4"/>
  <c r="AT347" i="4"/>
  <c r="AS347" i="4"/>
  <c r="AR347" i="4"/>
  <c r="AQ347" i="4"/>
  <c r="AP347" i="4"/>
  <c r="AO347" i="4"/>
  <c r="AN347" i="4"/>
  <c r="AM347" i="4"/>
  <c r="AL347" i="4"/>
  <c r="AK347" i="4"/>
  <c r="AJ347" i="4"/>
  <c r="AI347" i="4"/>
  <c r="AH347" i="4"/>
  <c r="AG347" i="4"/>
  <c r="AF347" i="4"/>
  <c r="AE347" i="4"/>
  <c r="AD347" i="4"/>
  <c r="AC347" i="4"/>
  <c r="AB347" i="4"/>
  <c r="AA347" i="4"/>
  <c r="Z347" i="4"/>
  <c r="Y347" i="4"/>
  <c r="X347" i="4"/>
  <c r="W347" i="4"/>
  <c r="V347" i="4"/>
  <c r="U347" i="4"/>
  <c r="T347" i="4"/>
  <c r="S347" i="4"/>
  <c r="R347" i="4"/>
  <c r="Q347" i="4"/>
  <c r="P347" i="4"/>
  <c r="O347" i="4"/>
  <c r="N347" i="4"/>
  <c r="M347" i="4"/>
  <c r="L347" i="4"/>
  <c r="K347" i="4"/>
  <c r="J347" i="4"/>
  <c r="I347" i="4"/>
  <c r="BU346" i="4"/>
  <c r="BT346" i="4"/>
  <c r="BS346" i="4"/>
  <c r="BR346" i="4"/>
  <c r="BQ346" i="4"/>
  <c r="BP346" i="4"/>
  <c r="BO346" i="4"/>
  <c r="BN346" i="4"/>
  <c r="BM346" i="4"/>
  <c r="BL346" i="4"/>
  <c r="BK346" i="4"/>
  <c r="BJ346" i="4"/>
  <c r="BI346" i="4"/>
  <c r="BH346" i="4"/>
  <c r="BG346" i="4"/>
  <c r="BF346" i="4"/>
  <c r="BE346" i="4"/>
  <c r="BD346" i="4"/>
  <c r="BC346" i="4"/>
  <c r="BB346" i="4"/>
  <c r="BA346" i="4"/>
  <c r="AZ346" i="4"/>
  <c r="AY346" i="4"/>
  <c r="AX346" i="4"/>
  <c r="AW346" i="4"/>
  <c r="AV346" i="4"/>
  <c r="AU346" i="4"/>
  <c r="AT346" i="4"/>
  <c r="AS346" i="4"/>
  <c r="AR346" i="4"/>
  <c r="AQ346" i="4"/>
  <c r="AP346" i="4"/>
  <c r="AO346" i="4"/>
  <c r="AN346" i="4"/>
  <c r="AM346" i="4"/>
  <c r="AL346" i="4"/>
  <c r="AK346" i="4"/>
  <c r="AJ346" i="4"/>
  <c r="AI346" i="4"/>
  <c r="AH346" i="4"/>
  <c r="AG346" i="4"/>
  <c r="AF346" i="4"/>
  <c r="AE346" i="4"/>
  <c r="AD346" i="4"/>
  <c r="AC346" i="4"/>
  <c r="AB346" i="4"/>
  <c r="AA346" i="4"/>
  <c r="Z346" i="4"/>
  <c r="Y346" i="4"/>
  <c r="X346" i="4"/>
  <c r="W346" i="4"/>
  <c r="V346" i="4"/>
  <c r="U346" i="4"/>
  <c r="T346" i="4"/>
  <c r="S346" i="4"/>
  <c r="R346" i="4"/>
  <c r="Q346" i="4"/>
  <c r="P346" i="4"/>
  <c r="O346" i="4"/>
  <c r="N346" i="4"/>
  <c r="M346" i="4"/>
  <c r="L346" i="4"/>
  <c r="K346" i="4"/>
  <c r="J346" i="4"/>
  <c r="I346" i="4"/>
  <c r="BU345" i="4"/>
  <c r="BT345" i="4"/>
  <c r="BS345" i="4"/>
  <c r="BR345" i="4"/>
  <c r="BQ345" i="4"/>
  <c r="BP345" i="4"/>
  <c r="BO345" i="4"/>
  <c r="BN345" i="4"/>
  <c r="BM345" i="4"/>
  <c r="BL345" i="4"/>
  <c r="BK345" i="4"/>
  <c r="BJ345" i="4"/>
  <c r="BI345" i="4"/>
  <c r="BH345" i="4"/>
  <c r="BG345" i="4"/>
  <c r="BF345" i="4"/>
  <c r="BE345" i="4"/>
  <c r="BD345" i="4"/>
  <c r="BC345" i="4"/>
  <c r="BB345" i="4"/>
  <c r="BA345" i="4"/>
  <c r="AZ345" i="4"/>
  <c r="AY345" i="4"/>
  <c r="AX345" i="4"/>
  <c r="AW345" i="4"/>
  <c r="AV345" i="4"/>
  <c r="AU345" i="4"/>
  <c r="AT345" i="4"/>
  <c r="AS345" i="4"/>
  <c r="AR345" i="4"/>
  <c r="AQ345" i="4"/>
  <c r="AP345" i="4"/>
  <c r="AO345" i="4"/>
  <c r="AN345" i="4"/>
  <c r="AM345" i="4"/>
  <c r="AL345" i="4"/>
  <c r="AK345" i="4"/>
  <c r="AJ345" i="4"/>
  <c r="AI345" i="4"/>
  <c r="AH345" i="4"/>
  <c r="AG345" i="4"/>
  <c r="AF345" i="4"/>
  <c r="AE345" i="4"/>
  <c r="AD345" i="4"/>
  <c r="AC345" i="4"/>
  <c r="AB345" i="4"/>
  <c r="AA345" i="4"/>
  <c r="Z345" i="4"/>
  <c r="Y345" i="4"/>
  <c r="X345" i="4"/>
  <c r="W345" i="4"/>
  <c r="V345" i="4"/>
  <c r="U345" i="4"/>
  <c r="T345" i="4"/>
  <c r="S345" i="4"/>
  <c r="R345" i="4"/>
  <c r="Q345" i="4"/>
  <c r="P345" i="4"/>
  <c r="O345" i="4"/>
  <c r="N345" i="4"/>
  <c r="M345" i="4"/>
  <c r="L345" i="4"/>
  <c r="K345" i="4"/>
  <c r="J345" i="4"/>
  <c r="I345" i="4"/>
  <c r="BU344" i="4"/>
  <c r="BT344" i="4"/>
  <c r="BS344" i="4"/>
  <c r="BR344" i="4"/>
  <c r="BQ344" i="4"/>
  <c r="BP344" i="4"/>
  <c r="BO344" i="4"/>
  <c r="BN344" i="4"/>
  <c r="BM344" i="4"/>
  <c r="BL344" i="4"/>
  <c r="BK344" i="4"/>
  <c r="BJ344" i="4"/>
  <c r="BI344" i="4"/>
  <c r="BH344" i="4"/>
  <c r="BG344" i="4"/>
  <c r="BF344" i="4"/>
  <c r="BE344" i="4"/>
  <c r="BD344" i="4"/>
  <c r="BC344" i="4"/>
  <c r="BB344" i="4"/>
  <c r="BA344" i="4"/>
  <c r="AZ344" i="4"/>
  <c r="AY344" i="4"/>
  <c r="AX344" i="4"/>
  <c r="AW344" i="4"/>
  <c r="AV344" i="4"/>
  <c r="AU344" i="4"/>
  <c r="AT344" i="4"/>
  <c r="AS344" i="4"/>
  <c r="AR344" i="4"/>
  <c r="AQ344" i="4"/>
  <c r="AP344" i="4"/>
  <c r="AO344" i="4"/>
  <c r="AN344" i="4"/>
  <c r="AM344" i="4"/>
  <c r="AL344" i="4"/>
  <c r="AK344" i="4"/>
  <c r="AJ344" i="4"/>
  <c r="AI344" i="4"/>
  <c r="AH344" i="4"/>
  <c r="AG344" i="4"/>
  <c r="AF344" i="4"/>
  <c r="AE344" i="4"/>
  <c r="AD344" i="4"/>
  <c r="AC344" i="4"/>
  <c r="AB344" i="4"/>
  <c r="AA344" i="4"/>
  <c r="Z344" i="4"/>
  <c r="Y344" i="4"/>
  <c r="X344" i="4"/>
  <c r="W344" i="4"/>
  <c r="V344" i="4"/>
  <c r="U344" i="4"/>
  <c r="T344" i="4"/>
  <c r="S344" i="4"/>
  <c r="R344" i="4"/>
  <c r="Q344" i="4"/>
  <c r="P344" i="4"/>
  <c r="O344" i="4"/>
  <c r="N344" i="4"/>
  <c r="M344" i="4"/>
  <c r="L344" i="4"/>
  <c r="K344" i="4"/>
  <c r="J344" i="4"/>
  <c r="I344" i="4"/>
  <c r="BU343" i="4"/>
  <c r="BT343" i="4"/>
  <c r="BS343" i="4"/>
  <c r="BR343" i="4"/>
  <c r="BQ343" i="4"/>
  <c r="BP343" i="4"/>
  <c r="BO343" i="4"/>
  <c r="BN343" i="4"/>
  <c r="BM343" i="4"/>
  <c r="BL343" i="4"/>
  <c r="BK343" i="4"/>
  <c r="BJ343" i="4"/>
  <c r="BI343" i="4"/>
  <c r="BH343" i="4"/>
  <c r="BG343" i="4"/>
  <c r="BF343" i="4"/>
  <c r="BE343" i="4"/>
  <c r="BD343" i="4"/>
  <c r="BC343" i="4"/>
  <c r="BB343" i="4"/>
  <c r="BA343" i="4"/>
  <c r="AZ343" i="4"/>
  <c r="AY343" i="4"/>
  <c r="AX343" i="4"/>
  <c r="AW343" i="4"/>
  <c r="AV343" i="4"/>
  <c r="AU343" i="4"/>
  <c r="AT343" i="4"/>
  <c r="AS343" i="4"/>
  <c r="AR343" i="4"/>
  <c r="AQ343" i="4"/>
  <c r="AP343" i="4"/>
  <c r="AO343" i="4"/>
  <c r="AN343" i="4"/>
  <c r="AM343" i="4"/>
  <c r="AL343" i="4"/>
  <c r="AK343" i="4"/>
  <c r="AJ343" i="4"/>
  <c r="AI343" i="4"/>
  <c r="AH343" i="4"/>
  <c r="AG343" i="4"/>
  <c r="AF343" i="4"/>
  <c r="AE343" i="4"/>
  <c r="AD343" i="4"/>
  <c r="AC343" i="4"/>
  <c r="AB343" i="4"/>
  <c r="AA343" i="4"/>
  <c r="Z343" i="4"/>
  <c r="Y343" i="4"/>
  <c r="X343" i="4"/>
  <c r="W343" i="4"/>
  <c r="V343" i="4"/>
  <c r="U343" i="4"/>
  <c r="T343" i="4"/>
  <c r="S343" i="4"/>
  <c r="R343" i="4"/>
  <c r="Q343" i="4"/>
  <c r="P343" i="4"/>
  <c r="O343" i="4"/>
  <c r="N343" i="4"/>
  <c r="M343" i="4"/>
  <c r="L343" i="4"/>
  <c r="K343" i="4"/>
  <c r="J343" i="4"/>
  <c r="I343" i="4"/>
  <c r="BU342" i="4"/>
  <c r="BT342" i="4"/>
  <c r="BS342" i="4"/>
  <c r="BR342" i="4"/>
  <c r="BQ342" i="4"/>
  <c r="BP342" i="4"/>
  <c r="BO342" i="4"/>
  <c r="BN342" i="4"/>
  <c r="BM342" i="4"/>
  <c r="BL342" i="4"/>
  <c r="BK342" i="4"/>
  <c r="BJ342" i="4"/>
  <c r="BI342" i="4"/>
  <c r="BH342" i="4"/>
  <c r="BG342" i="4"/>
  <c r="BF342" i="4"/>
  <c r="BE342" i="4"/>
  <c r="BD342" i="4"/>
  <c r="BC342" i="4"/>
  <c r="BB342" i="4"/>
  <c r="BA342" i="4"/>
  <c r="AZ342" i="4"/>
  <c r="AY342" i="4"/>
  <c r="AX342" i="4"/>
  <c r="AW342" i="4"/>
  <c r="AV342" i="4"/>
  <c r="AU342" i="4"/>
  <c r="AT342" i="4"/>
  <c r="AS342" i="4"/>
  <c r="AR342" i="4"/>
  <c r="AQ342" i="4"/>
  <c r="AP342" i="4"/>
  <c r="AO342" i="4"/>
  <c r="AN342" i="4"/>
  <c r="AM342" i="4"/>
  <c r="AL342" i="4"/>
  <c r="AK342" i="4"/>
  <c r="AJ342" i="4"/>
  <c r="AI342" i="4"/>
  <c r="AH342" i="4"/>
  <c r="AG342" i="4"/>
  <c r="AF342" i="4"/>
  <c r="AE342" i="4"/>
  <c r="AD342" i="4"/>
  <c r="AC342" i="4"/>
  <c r="AB342" i="4"/>
  <c r="AA342" i="4"/>
  <c r="Z342" i="4"/>
  <c r="Y342" i="4"/>
  <c r="X342" i="4"/>
  <c r="W342" i="4"/>
  <c r="V342" i="4"/>
  <c r="U342" i="4"/>
  <c r="T342" i="4"/>
  <c r="S342" i="4"/>
  <c r="R342" i="4"/>
  <c r="Q342" i="4"/>
  <c r="P342" i="4"/>
  <c r="O342" i="4"/>
  <c r="N342" i="4"/>
  <c r="M342" i="4"/>
  <c r="L342" i="4"/>
  <c r="K342" i="4"/>
  <c r="J342" i="4"/>
  <c r="I342" i="4"/>
  <c r="BU341" i="4"/>
  <c r="BT341" i="4"/>
  <c r="BS341" i="4"/>
  <c r="BR341" i="4"/>
  <c r="BQ341" i="4"/>
  <c r="BP341" i="4"/>
  <c r="BO341" i="4"/>
  <c r="BN341" i="4"/>
  <c r="BM341" i="4"/>
  <c r="BL341" i="4"/>
  <c r="BK341" i="4"/>
  <c r="BJ341" i="4"/>
  <c r="BI341" i="4"/>
  <c r="BH341" i="4"/>
  <c r="BG341" i="4"/>
  <c r="BF341" i="4"/>
  <c r="BE341" i="4"/>
  <c r="BD341" i="4"/>
  <c r="BC341" i="4"/>
  <c r="BB341" i="4"/>
  <c r="BA341" i="4"/>
  <c r="AZ341" i="4"/>
  <c r="AY341" i="4"/>
  <c r="AX341" i="4"/>
  <c r="AW341" i="4"/>
  <c r="AV341" i="4"/>
  <c r="AU341" i="4"/>
  <c r="AT341" i="4"/>
  <c r="AS341" i="4"/>
  <c r="AR341" i="4"/>
  <c r="AQ341" i="4"/>
  <c r="AP341" i="4"/>
  <c r="AO341" i="4"/>
  <c r="AN341" i="4"/>
  <c r="AM341" i="4"/>
  <c r="AL341" i="4"/>
  <c r="AK341" i="4"/>
  <c r="AJ341" i="4"/>
  <c r="AI341" i="4"/>
  <c r="AH341" i="4"/>
  <c r="AG341" i="4"/>
  <c r="AF341" i="4"/>
  <c r="AE341" i="4"/>
  <c r="AD341" i="4"/>
  <c r="AC341" i="4"/>
  <c r="AB341" i="4"/>
  <c r="AA341" i="4"/>
  <c r="Z341" i="4"/>
  <c r="Y341" i="4"/>
  <c r="X341" i="4"/>
  <c r="W341" i="4"/>
  <c r="V341" i="4"/>
  <c r="U341" i="4"/>
  <c r="T341" i="4"/>
  <c r="S341" i="4"/>
  <c r="R341" i="4"/>
  <c r="Q341" i="4"/>
  <c r="P341" i="4"/>
  <c r="O341" i="4"/>
  <c r="N341" i="4"/>
  <c r="M341" i="4"/>
  <c r="L341" i="4"/>
  <c r="K341" i="4"/>
  <c r="J341" i="4"/>
  <c r="I341" i="4"/>
  <c r="BU340" i="4"/>
  <c r="BT340" i="4"/>
  <c r="BS340" i="4"/>
  <c r="BR340" i="4"/>
  <c r="BQ340" i="4"/>
  <c r="BP340" i="4"/>
  <c r="BO340" i="4"/>
  <c r="BN340" i="4"/>
  <c r="BM340" i="4"/>
  <c r="BL340" i="4"/>
  <c r="BK340" i="4"/>
  <c r="BJ340" i="4"/>
  <c r="BI340" i="4"/>
  <c r="BH340" i="4"/>
  <c r="BG340" i="4"/>
  <c r="BF340" i="4"/>
  <c r="BE340" i="4"/>
  <c r="BD340" i="4"/>
  <c r="BC340" i="4"/>
  <c r="BB340" i="4"/>
  <c r="BA340" i="4"/>
  <c r="AZ340" i="4"/>
  <c r="AY340" i="4"/>
  <c r="AX340" i="4"/>
  <c r="AW340" i="4"/>
  <c r="AV340" i="4"/>
  <c r="AU340" i="4"/>
  <c r="AT340" i="4"/>
  <c r="AS340" i="4"/>
  <c r="AR340" i="4"/>
  <c r="AQ340" i="4"/>
  <c r="AP340" i="4"/>
  <c r="AO340" i="4"/>
  <c r="AN340" i="4"/>
  <c r="AM340" i="4"/>
  <c r="AL340" i="4"/>
  <c r="AK340" i="4"/>
  <c r="AJ340" i="4"/>
  <c r="AI340" i="4"/>
  <c r="AH340" i="4"/>
  <c r="AG340" i="4"/>
  <c r="AF340" i="4"/>
  <c r="AE340" i="4"/>
  <c r="AD340" i="4"/>
  <c r="AC340" i="4"/>
  <c r="AB340" i="4"/>
  <c r="AA340" i="4"/>
  <c r="Z340" i="4"/>
  <c r="Y340" i="4"/>
  <c r="X340" i="4"/>
  <c r="W340" i="4"/>
  <c r="V340" i="4"/>
  <c r="U340" i="4"/>
  <c r="T340" i="4"/>
  <c r="S340" i="4"/>
  <c r="R340" i="4"/>
  <c r="Q340" i="4"/>
  <c r="P340" i="4"/>
  <c r="O340" i="4"/>
  <c r="N340" i="4"/>
  <c r="M340" i="4"/>
  <c r="L340" i="4"/>
  <c r="K340" i="4"/>
  <c r="J340" i="4"/>
  <c r="I340" i="4"/>
  <c r="BU339" i="4"/>
  <c r="BT339" i="4"/>
  <c r="BS339" i="4"/>
  <c r="BR339" i="4"/>
  <c r="BQ339" i="4"/>
  <c r="BP339" i="4"/>
  <c r="BO339" i="4"/>
  <c r="BN339" i="4"/>
  <c r="BM339" i="4"/>
  <c r="BL339" i="4"/>
  <c r="BK339" i="4"/>
  <c r="BJ339" i="4"/>
  <c r="BI339" i="4"/>
  <c r="BH339" i="4"/>
  <c r="BG339" i="4"/>
  <c r="BF339" i="4"/>
  <c r="BE339" i="4"/>
  <c r="BD339" i="4"/>
  <c r="BC339" i="4"/>
  <c r="BB339" i="4"/>
  <c r="BA339" i="4"/>
  <c r="AZ339" i="4"/>
  <c r="AY339" i="4"/>
  <c r="AX339" i="4"/>
  <c r="AW339" i="4"/>
  <c r="AV339" i="4"/>
  <c r="AU339" i="4"/>
  <c r="AT339" i="4"/>
  <c r="AS339" i="4"/>
  <c r="AR339" i="4"/>
  <c r="AQ339" i="4"/>
  <c r="AP339" i="4"/>
  <c r="AO339" i="4"/>
  <c r="AN339" i="4"/>
  <c r="AM339" i="4"/>
  <c r="AL339" i="4"/>
  <c r="AK339" i="4"/>
  <c r="AJ339" i="4"/>
  <c r="AI339" i="4"/>
  <c r="AH339" i="4"/>
  <c r="AG339" i="4"/>
  <c r="AF339" i="4"/>
  <c r="AE339" i="4"/>
  <c r="AD339" i="4"/>
  <c r="AC339" i="4"/>
  <c r="AB339" i="4"/>
  <c r="AA339" i="4"/>
  <c r="Z339" i="4"/>
  <c r="Y339" i="4"/>
  <c r="X339" i="4"/>
  <c r="W339" i="4"/>
  <c r="V339" i="4"/>
  <c r="U339" i="4"/>
  <c r="T339" i="4"/>
  <c r="S339" i="4"/>
  <c r="R339" i="4"/>
  <c r="Q339" i="4"/>
  <c r="P339" i="4"/>
  <c r="O339" i="4"/>
  <c r="N339" i="4"/>
  <c r="M339" i="4"/>
  <c r="L339" i="4"/>
  <c r="K339" i="4"/>
  <c r="J339" i="4"/>
  <c r="I339" i="4"/>
  <c r="BU338" i="4"/>
  <c r="BT338" i="4"/>
  <c r="BS338" i="4"/>
  <c r="BR338" i="4"/>
  <c r="BQ338" i="4"/>
  <c r="BP338" i="4"/>
  <c r="BO338" i="4"/>
  <c r="BN338" i="4"/>
  <c r="BM338" i="4"/>
  <c r="BL338" i="4"/>
  <c r="BK338" i="4"/>
  <c r="BJ338" i="4"/>
  <c r="BI338" i="4"/>
  <c r="BH338" i="4"/>
  <c r="BG338" i="4"/>
  <c r="BF338" i="4"/>
  <c r="BE338" i="4"/>
  <c r="BD338" i="4"/>
  <c r="BC338" i="4"/>
  <c r="BB338" i="4"/>
  <c r="BA338" i="4"/>
  <c r="AZ338" i="4"/>
  <c r="AY338" i="4"/>
  <c r="AX338" i="4"/>
  <c r="AW338" i="4"/>
  <c r="AV338" i="4"/>
  <c r="AU338" i="4"/>
  <c r="AT338" i="4"/>
  <c r="AS338" i="4"/>
  <c r="AR338" i="4"/>
  <c r="AQ338" i="4"/>
  <c r="AP338" i="4"/>
  <c r="AO338" i="4"/>
  <c r="AN338" i="4"/>
  <c r="AM338" i="4"/>
  <c r="AL338" i="4"/>
  <c r="AK338" i="4"/>
  <c r="AJ338" i="4"/>
  <c r="AI338" i="4"/>
  <c r="AH338" i="4"/>
  <c r="AG338" i="4"/>
  <c r="AF338" i="4"/>
  <c r="AE338" i="4"/>
  <c r="AD338" i="4"/>
  <c r="AC338" i="4"/>
  <c r="AB338" i="4"/>
  <c r="AA338" i="4"/>
  <c r="Z338" i="4"/>
  <c r="Y338" i="4"/>
  <c r="X338" i="4"/>
  <c r="W338" i="4"/>
  <c r="V338" i="4"/>
  <c r="U338" i="4"/>
  <c r="T338" i="4"/>
  <c r="S338" i="4"/>
  <c r="R338" i="4"/>
  <c r="Q338" i="4"/>
  <c r="P338" i="4"/>
  <c r="O338" i="4"/>
  <c r="N338" i="4"/>
  <c r="M338" i="4"/>
  <c r="L338" i="4"/>
  <c r="K338" i="4"/>
  <c r="J338" i="4"/>
  <c r="I338" i="4"/>
  <c r="BU337" i="4"/>
  <c r="BT337" i="4"/>
  <c r="BS337" i="4"/>
  <c r="BR337" i="4"/>
  <c r="BQ337" i="4"/>
  <c r="BP337" i="4"/>
  <c r="BO337" i="4"/>
  <c r="BN337" i="4"/>
  <c r="BM337" i="4"/>
  <c r="BL337" i="4"/>
  <c r="BK337" i="4"/>
  <c r="BJ337" i="4"/>
  <c r="BI337" i="4"/>
  <c r="BH337" i="4"/>
  <c r="BG337" i="4"/>
  <c r="BF337" i="4"/>
  <c r="BE337" i="4"/>
  <c r="BD337" i="4"/>
  <c r="BC337" i="4"/>
  <c r="BB337" i="4"/>
  <c r="BA337" i="4"/>
  <c r="AZ337" i="4"/>
  <c r="AY337" i="4"/>
  <c r="AX337" i="4"/>
  <c r="AW337" i="4"/>
  <c r="AV337" i="4"/>
  <c r="AU337" i="4"/>
  <c r="AT337" i="4"/>
  <c r="AS337" i="4"/>
  <c r="AR337" i="4"/>
  <c r="AQ337" i="4"/>
  <c r="AP337" i="4"/>
  <c r="AO337" i="4"/>
  <c r="AN337" i="4"/>
  <c r="AM337" i="4"/>
  <c r="AL337" i="4"/>
  <c r="AK337" i="4"/>
  <c r="AJ337" i="4"/>
  <c r="AI337" i="4"/>
  <c r="AH337" i="4"/>
  <c r="AG337" i="4"/>
  <c r="AF337" i="4"/>
  <c r="AE337" i="4"/>
  <c r="AD337" i="4"/>
  <c r="AC337" i="4"/>
  <c r="AB337" i="4"/>
  <c r="AA337" i="4"/>
  <c r="Z337" i="4"/>
  <c r="Y337" i="4"/>
  <c r="X337" i="4"/>
  <c r="W337" i="4"/>
  <c r="V337" i="4"/>
  <c r="U337" i="4"/>
  <c r="T337" i="4"/>
  <c r="S337" i="4"/>
  <c r="R337" i="4"/>
  <c r="Q337" i="4"/>
  <c r="P337" i="4"/>
  <c r="O337" i="4"/>
  <c r="N337" i="4"/>
  <c r="M337" i="4"/>
  <c r="L337" i="4"/>
  <c r="K337" i="4"/>
  <c r="J337" i="4"/>
  <c r="I337" i="4"/>
  <c r="BU336" i="4"/>
  <c r="BT336" i="4"/>
  <c r="BS336" i="4"/>
  <c r="BR336" i="4"/>
  <c r="BQ336" i="4"/>
  <c r="BP336" i="4"/>
  <c r="BO336" i="4"/>
  <c r="BN336" i="4"/>
  <c r="BM336" i="4"/>
  <c r="BL336" i="4"/>
  <c r="BK336" i="4"/>
  <c r="BJ336" i="4"/>
  <c r="BI336" i="4"/>
  <c r="BH336" i="4"/>
  <c r="BG336" i="4"/>
  <c r="BF336" i="4"/>
  <c r="BE336" i="4"/>
  <c r="BD336" i="4"/>
  <c r="BC336" i="4"/>
  <c r="BB336" i="4"/>
  <c r="BA336" i="4"/>
  <c r="AZ336" i="4"/>
  <c r="AY336" i="4"/>
  <c r="AX336" i="4"/>
  <c r="AW336" i="4"/>
  <c r="AV336" i="4"/>
  <c r="AU336" i="4"/>
  <c r="AT336" i="4"/>
  <c r="AS336" i="4"/>
  <c r="AR336" i="4"/>
  <c r="AQ336" i="4"/>
  <c r="AP336" i="4"/>
  <c r="AO336" i="4"/>
  <c r="AN336" i="4"/>
  <c r="AM336" i="4"/>
  <c r="AL336" i="4"/>
  <c r="AK336" i="4"/>
  <c r="AJ336" i="4"/>
  <c r="AI336" i="4"/>
  <c r="AH336" i="4"/>
  <c r="AG336" i="4"/>
  <c r="AF336" i="4"/>
  <c r="AE336" i="4"/>
  <c r="AD336" i="4"/>
  <c r="AC336" i="4"/>
  <c r="AB336" i="4"/>
  <c r="AA336" i="4"/>
  <c r="Z336" i="4"/>
  <c r="Y336" i="4"/>
  <c r="X336" i="4"/>
  <c r="W336" i="4"/>
  <c r="V336" i="4"/>
  <c r="U336" i="4"/>
  <c r="T336" i="4"/>
  <c r="S336" i="4"/>
  <c r="R336" i="4"/>
  <c r="Q336" i="4"/>
  <c r="P336" i="4"/>
  <c r="O336" i="4"/>
  <c r="N336" i="4"/>
  <c r="M336" i="4"/>
  <c r="L336" i="4"/>
  <c r="K336" i="4"/>
  <c r="J336" i="4"/>
  <c r="I336" i="4"/>
  <c r="BU335" i="4"/>
  <c r="BT335" i="4"/>
  <c r="BS335" i="4"/>
  <c r="BR335" i="4"/>
  <c r="BQ335" i="4"/>
  <c r="BP335" i="4"/>
  <c r="BO335" i="4"/>
  <c r="BN335" i="4"/>
  <c r="BM335" i="4"/>
  <c r="BL335" i="4"/>
  <c r="BK335" i="4"/>
  <c r="BJ335" i="4"/>
  <c r="BI335" i="4"/>
  <c r="BH335" i="4"/>
  <c r="BG335" i="4"/>
  <c r="BF335" i="4"/>
  <c r="BE335" i="4"/>
  <c r="BD335" i="4"/>
  <c r="BC335" i="4"/>
  <c r="BB335" i="4"/>
  <c r="BA335" i="4"/>
  <c r="AZ335" i="4"/>
  <c r="AY335" i="4"/>
  <c r="AX335" i="4"/>
  <c r="AW335" i="4"/>
  <c r="AV335" i="4"/>
  <c r="AU335" i="4"/>
  <c r="AT335" i="4"/>
  <c r="AS335" i="4"/>
  <c r="AR335" i="4"/>
  <c r="AQ335" i="4"/>
  <c r="AP335" i="4"/>
  <c r="AO335" i="4"/>
  <c r="AN335" i="4"/>
  <c r="AM335" i="4"/>
  <c r="AL335" i="4"/>
  <c r="AK335" i="4"/>
  <c r="AJ335" i="4"/>
  <c r="AI335" i="4"/>
  <c r="AH335" i="4"/>
  <c r="AG335" i="4"/>
  <c r="AF335" i="4"/>
  <c r="AE335" i="4"/>
  <c r="AD335" i="4"/>
  <c r="AC335" i="4"/>
  <c r="AB335" i="4"/>
  <c r="AA335" i="4"/>
  <c r="Z335" i="4"/>
  <c r="Y335" i="4"/>
  <c r="X335" i="4"/>
  <c r="W335" i="4"/>
  <c r="V335" i="4"/>
  <c r="U335" i="4"/>
  <c r="T335" i="4"/>
  <c r="S335" i="4"/>
  <c r="R335" i="4"/>
  <c r="Q335" i="4"/>
  <c r="P335" i="4"/>
  <c r="O335" i="4"/>
  <c r="N335" i="4"/>
  <c r="M335" i="4"/>
  <c r="L335" i="4"/>
  <c r="K335" i="4"/>
  <c r="J335" i="4"/>
  <c r="I335" i="4"/>
  <c r="BU334" i="4"/>
  <c r="BT334" i="4"/>
  <c r="BS334" i="4"/>
  <c r="BR334" i="4"/>
  <c r="BQ334" i="4"/>
  <c r="BP334" i="4"/>
  <c r="BO334" i="4"/>
  <c r="BN334" i="4"/>
  <c r="BM334" i="4"/>
  <c r="BL334" i="4"/>
  <c r="BK334" i="4"/>
  <c r="BJ334" i="4"/>
  <c r="BI334" i="4"/>
  <c r="BH334" i="4"/>
  <c r="BG334" i="4"/>
  <c r="BF334" i="4"/>
  <c r="BE334" i="4"/>
  <c r="BD334" i="4"/>
  <c r="BC334" i="4"/>
  <c r="BB334" i="4"/>
  <c r="BA334" i="4"/>
  <c r="AZ334" i="4"/>
  <c r="AY334" i="4"/>
  <c r="AX334" i="4"/>
  <c r="AW334" i="4"/>
  <c r="AV334" i="4"/>
  <c r="AU334" i="4"/>
  <c r="AT334" i="4"/>
  <c r="AS334" i="4"/>
  <c r="AR334" i="4"/>
  <c r="AQ334" i="4"/>
  <c r="AP334" i="4"/>
  <c r="AO334" i="4"/>
  <c r="AN334" i="4"/>
  <c r="AM334" i="4"/>
  <c r="AL334" i="4"/>
  <c r="AK334" i="4"/>
  <c r="AJ334" i="4"/>
  <c r="AI334" i="4"/>
  <c r="AH334" i="4"/>
  <c r="AG334" i="4"/>
  <c r="AF334" i="4"/>
  <c r="AE334" i="4"/>
  <c r="AD334" i="4"/>
  <c r="AC334" i="4"/>
  <c r="AB334" i="4"/>
  <c r="AA334" i="4"/>
  <c r="Z334" i="4"/>
  <c r="Y334" i="4"/>
  <c r="X334" i="4"/>
  <c r="W334" i="4"/>
  <c r="V334" i="4"/>
  <c r="U334" i="4"/>
  <c r="T334" i="4"/>
  <c r="S334" i="4"/>
  <c r="R334" i="4"/>
  <c r="Q334" i="4"/>
  <c r="P334" i="4"/>
  <c r="O334" i="4"/>
  <c r="N334" i="4"/>
  <c r="M334" i="4"/>
  <c r="L334" i="4"/>
  <c r="K334" i="4"/>
  <c r="J334" i="4"/>
  <c r="I334" i="4"/>
  <c r="BU333" i="4"/>
  <c r="BT333" i="4"/>
  <c r="BS333" i="4"/>
  <c r="BR333" i="4"/>
  <c r="BQ333" i="4"/>
  <c r="BP333" i="4"/>
  <c r="BO333" i="4"/>
  <c r="BN333" i="4"/>
  <c r="BM333" i="4"/>
  <c r="BL333" i="4"/>
  <c r="BK333" i="4"/>
  <c r="BJ333" i="4"/>
  <c r="BI333" i="4"/>
  <c r="BH333" i="4"/>
  <c r="BG333" i="4"/>
  <c r="BF333" i="4"/>
  <c r="BE333" i="4"/>
  <c r="BD333" i="4"/>
  <c r="BC333" i="4"/>
  <c r="BB333" i="4"/>
  <c r="BA333" i="4"/>
  <c r="AZ333" i="4"/>
  <c r="AY333" i="4"/>
  <c r="AX333" i="4"/>
  <c r="AW333" i="4"/>
  <c r="AV333" i="4"/>
  <c r="AU333" i="4"/>
  <c r="AT333" i="4"/>
  <c r="AS333" i="4"/>
  <c r="AR333" i="4"/>
  <c r="AQ333" i="4"/>
  <c r="AP333" i="4"/>
  <c r="AO333" i="4"/>
  <c r="AN333" i="4"/>
  <c r="AM333" i="4"/>
  <c r="AL333" i="4"/>
  <c r="AK333" i="4"/>
  <c r="AJ333" i="4"/>
  <c r="AI333" i="4"/>
  <c r="AH333" i="4"/>
  <c r="AG333" i="4"/>
  <c r="AF333" i="4"/>
  <c r="AE333" i="4"/>
  <c r="AD333" i="4"/>
  <c r="AC333" i="4"/>
  <c r="AB333" i="4"/>
  <c r="AA333" i="4"/>
  <c r="Z333" i="4"/>
  <c r="Y333" i="4"/>
  <c r="X333" i="4"/>
  <c r="W333" i="4"/>
  <c r="V333" i="4"/>
  <c r="U333" i="4"/>
  <c r="T333" i="4"/>
  <c r="S333" i="4"/>
  <c r="R333" i="4"/>
  <c r="Q333" i="4"/>
  <c r="P333" i="4"/>
  <c r="O333" i="4"/>
  <c r="N333" i="4"/>
  <c r="M333" i="4"/>
  <c r="L333" i="4"/>
  <c r="K333" i="4"/>
  <c r="J333" i="4"/>
  <c r="I333" i="4"/>
  <c r="BU332" i="4"/>
  <c r="BT332" i="4"/>
  <c r="BS332" i="4"/>
  <c r="BR332" i="4"/>
  <c r="BQ332" i="4"/>
  <c r="BP332" i="4"/>
  <c r="BO332" i="4"/>
  <c r="BN332" i="4"/>
  <c r="BM332" i="4"/>
  <c r="BL332" i="4"/>
  <c r="BK332" i="4"/>
  <c r="BJ332" i="4"/>
  <c r="BI332" i="4"/>
  <c r="BH332" i="4"/>
  <c r="BG332" i="4"/>
  <c r="BF332" i="4"/>
  <c r="BE332" i="4"/>
  <c r="BD332" i="4"/>
  <c r="BC332" i="4"/>
  <c r="BB332" i="4"/>
  <c r="BA332" i="4"/>
  <c r="AZ332" i="4"/>
  <c r="AY332" i="4"/>
  <c r="AX332" i="4"/>
  <c r="AW332" i="4"/>
  <c r="AV332" i="4"/>
  <c r="AU332" i="4"/>
  <c r="AT332" i="4"/>
  <c r="AS332" i="4"/>
  <c r="AR332" i="4"/>
  <c r="AQ332" i="4"/>
  <c r="AP332" i="4"/>
  <c r="AO332" i="4"/>
  <c r="AN332" i="4"/>
  <c r="AM332" i="4"/>
  <c r="AL332" i="4"/>
  <c r="AK332" i="4"/>
  <c r="AJ332" i="4"/>
  <c r="AI332" i="4"/>
  <c r="AH332" i="4"/>
  <c r="AG332" i="4"/>
  <c r="AF332" i="4"/>
  <c r="AE332" i="4"/>
  <c r="AD332" i="4"/>
  <c r="AC332" i="4"/>
  <c r="AB332" i="4"/>
  <c r="AA332" i="4"/>
  <c r="Z332" i="4"/>
  <c r="Y332" i="4"/>
  <c r="X332" i="4"/>
  <c r="W332" i="4"/>
  <c r="V332" i="4"/>
  <c r="U332" i="4"/>
  <c r="T332" i="4"/>
  <c r="S332" i="4"/>
  <c r="R332" i="4"/>
  <c r="Q332" i="4"/>
  <c r="P332" i="4"/>
  <c r="O332" i="4"/>
  <c r="N332" i="4"/>
  <c r="M332" i="4"/>
  <c r="L332" i="4"/>
  <c r="K332" i="4"/>
  <c r="J332" i="4"/>
  <c r="I332" i="4"/>
  <c r="BU331" i="4"/>
  <c r="BT331" i="4"/>
  <c r="BS331" i="4"/>
  <c r="BR331" i="4"/>
  <c r="BQ331" i="4"/>
  <c r="BP331" i="4"/>
  <c r="BO331" i="4"/>
  <c r="BN331" i="4"/>
  <c r="BM331" i="4"/>
  <c r="BL331" i="4"/>
  <c r="BK331" i="4"/>
  <c r="BJ331" i="4"/>
  <c r="BI331" i="4"/>
  <c r="BH331" i="4"/>
  <c r="BG331" i="4"/>
  <c r="BF331" i="4"/>
  <c r="BE331" i="4"/>
  <c r="BD331" i="4"/>
  <c r="BC331" i="4"/>
  <c r="BB331" i="4"/>
  <c r="BA331" i="4"/>
  <c r="AZ331" i="4"/>
  <c r="AY331" i="4"/>
  <c r="AX331" i="4"/>
  <c r="AW331" i="4"/>
  <c r="AV331" i="4"/>
  <c r="AU331" i="4"/>
  <c r="AT331" i="4"/>
  <c r="AS331" i="4"/>
  <c r="AR331" i="4"/>
  <c r="AQ331" i="4"/>
  <c r="AP331" i="4"/>
  <c r="AO331" i="4"/>
  <c r="AN331" i="4"/>
  <c r="AM331" i="4"/>
  <c r="AL331" i="4"/>
  <c r="AK331" i="4"/>
  <c r="AJ331" i="4"/>
  <c r="AI331" i="4"/>
  <c r="AH331" i="4"/>
  <c r="AG331" i="4"/>
  <c r="AF331" i="4"/>
  <c r="AE331" i="4"/>
  <c r="AD331" i="4"/>
  <c r="AC331" i="4"/>
  <c r="AB331" i="4"/>
  <c r="AA331" i="4"/>
  <c r="Z331" i="4"/>
  <c r="Y331" i="4"/>
  <c r="X331" i="4"/>
  <c r="W331" i="4"/>
  <c r="V331" i="4"/>
  <c r="U331" i="4"/>
  <c r="T331" i="4"/>
  <c r="S331" i="4"/>
  <c r="R331" i="4"/>
  <c r="Q331" i="4"/>
  <c r="P331" i="4"/>
  <c r="O331" i="4"/>
  <c r="N331" i="4"/>
  <c r="M331" i="4"/>
  <c r="L331" i="4"/>
  <c r="K331" i="4"/>
  <c r="J331" i="4"/>
  <c r="I331" i="4"/>
  <c r="BU330" i="4"/>
  <c r="BT330" i="4"/>
  <c r="BS330" i="4"/>
  <c r="BR330" i="4"/>
  <c r="BQ330" i="4"/>
  <c r="BP330" i="4"/>
  <c r="BO330" i="4"/>
  <c r="BN330" i="4"/>
  <c r="BM330" i="4"/>
  <c r="BL330" i="4"/>
  <c r="BK330" i="4"/>
  <c r="BJ330" i="4"/>
  <c r="BI330" i="4"/>
  <c r="BH330" i="4"/>
  <c r="BG330" i="4"/>
  <c r="BF330" i="4"/>
  <c r="BE330" i="4"/>
  <c r="BD330" i="4"/>
  <c r="BC330" i="4"/>
  <c r="BB330" i="4"/>
  <c r="BA330" i="4"/>
  <c r="AZ330" i="4"/>
  <c r="AY330" i="4"/>
  <c r="AX330" i="4"/>
  <c r="AW330" i="4"/>
  <c r="AV330" i="4"/>
  <c r="AU330" i="4"/>
  <c r="AT330" i="4"/>
  <c r="AS330" i="4"/>
  <c r="AR330" i="4"/>
  <c r="AQ330" i="4"/>
  <c r="AP330" i="4"/>
  <c r="AO330" i="4"/>
  <c r="AN330" i="4"/>
  <c r="AM330" i="4"/>
  <c r="AL330" i="4"/>
  <c r="AK330" i="4"/>
  <c r="AJ330" i="4"/>
  <c r="AI330" i="4"/>
  <c r="AH330" i="4"/>
  <c r="AG330" i="4"/>
  <c r="AF330" i="4"/>
  <c r="AE330" i="4"/>
  <c r="AD330" i="4"/>
  <c r="AC330" i="4"/>
  <c r="AB330" i="4"/>
  <c r="AA330" i="4"/>
  <c r="Z330" i="4"/>
  <c r="Y330" i="4"/>
  <c r="X330" i="4"/>
  <c r="W330" i="4"/>
  <c r="V330" i="4"/>
  <c r="U330" i="4"/>
  <c r="T330" i="4"/>
  <c r="S330" i="4"/>
  <c r="R330" i="4"/>
  <c r="Q330" i="4"/>
  <c r="P330" i="4"/>
  <c r="O330" i="4"/>
  <c r="N330" i="4"/>
  <c r="M330" i="4"/>
  <c r="L330" i="4"/>
  <c r="K330" i="4"/>
  <c r="J330" i="4"/>
  <c r="I330" i="4"/>
  <c r="BU329" i="4"/>
  <c r="BT329" i="4"/>
  <c r="BS329" i="4"/>
  <c r="BR329" i="4"/>
  <c r="BQ329" i="4"/>
  <c r="BP329" i="4"/>
  <c r="BO329" i="4"/>
  <c r="BN329" i="4"/>
  <c r="BM329" i="4"/>
  <c r="BL329" i="4"/>
  <c r="BK329" i="4"/>
  <c r="BJ329" i="4"/>
  <c r="BI329" i="4"/>
  <c r="BH329" i="4"/>
  <c r="BG329" i="4"/>
  <c r="BF329" i="4"/>
  <c r="BE329" i="4"/>
  <c r="BD329" i="4"/>
  <c r="BC329" i="4"/>
  <c r="BB329" i="4"/>
  <c r="BA329" i="4"/>
  <c r="AZ329" i="4"/>
  <c r="AY329" i="4"/>
  <c r="AX329" i="4"/>
  <c r="AW329" i="4"/>
  <c r="AV329" i="4"/>
  <c r="AU329" i="4"/>
  <c r="AT329" i="4"/>
  <c r="AS329" i="4"/>
  <c r="AR329" i="4"/>
  <c r="AQ329" i="4"/>
  <c r="AP329" i="4"/>
  <c r="AO329" i="4"/>
  <c r="AN329" i="4"/>
  <c r="AM329" i="4"/>
  <c r="AL329" i="4"/>
  <c r="AK329" i="4"/>
  <c r="AJ329" i="4"/>
  <c r="AI329" i="4"/>
  <c r="AH329" i="4"/>
  <c r="AG329" i="4"/>
  <c r="AF329" i="4"/>
  <c r="AE329" i="4"/>
  <c r="AD329" i="4"/>
  <c r="AC329" i="4"/>
  <c r="AB329" i="4"/>
  <c r="AA329" i="4"/>
  <c r="Z329" i="4"/>
  <c r="Y329" i="4"/>
  <c r="X329" i="4"/>
  <c r="W329" i="4"/>
  <c r="V329" i="4"/>
  <c r="U329" i="4"/>
  <c r="T329" i="4"/>
  <c r="S329" i="4"/>
  <c r="R329" i="4"/>
  <c r="Q329" i="4"/>
  <c r="P329" i="4"/>
  <c r="O329" i="4"/>
  <c r="N329" i="4"/>
  <c r="M329" i="4"/>
  <c r="L329" i="4"/>
  <c r="K329" i="4"/>
  <c r="J329" i="4"/>
  <c r="I329" i="4"/>
  <c r="BU328" i="4"/>
  <c r="BT328" i="4"/>
  <c r="BS328" i="4"/>
  <c r="BR328" i="4"/>
  <c r="BQ328" i="4"/>
  <c r="BP328" i="4"/>
  <c r="BO328" i="4"/>
  <c r="BN328" i="4"/>
  <c r="BM328" i="4"/>
  <c r="BL328" i="4"/>
  <c r="BK328" i="4"/>
  <c r="BJ328" i="4"/>
  <c r="BI328" i="4"/>
  <c r="BH328" i="4"/>
  <c r="BG328" i="4"/>
  <c r="BF328" i="4"/>
  <c r="BE328" i="4"/>
  <c r="BD328" i="4"/>
  <c r="BC328" i="4"/>
  <c r="BB328" i="4"/>
  <c r="BA328" i="4"/>
  <c r="AZ328" i="4"/>
  <c r="AY328" i="4"/>
  <c r="AX328" i="4"/>
  <c r="AW328" i="4"/>
  <c r="AV328"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W328" i="4"/>
  <c r="V328" i="4"/>
  <c r="U328" i="4"/>
  <c r="T328" i="4"/>
  <c r="S328" i="4"/>
  <c r="R328" i="4"/>
  <c r="Q328" i="4"/>
  <c r="P328" i="4"/>
  <c r="O328" i="4"/>
  <c r="N328" i="4"/>
  <c r="M328" i="4"/>
  <c r="L328" i="4"/>
  <c r="K328" i="4"/>
  <c r="J328" i="4"/>
  <c r="I328" i="4"/>
  <c r="BU327" i="4"/>
  <c r="BT327" i="4"/>
  <c r="BS327" i="4"/>
  <c r="BR327" i="4"/>
  <c r="BQ327" i="4"/>
  <c r="BP327" i="4"/>
  <c r="BO327" i="4"/>
  <c r="BN327" i="4"/>
  <c r="BM327" i="4"/>
  <c r="BL327" i="4"/>
  <c r="BK327" i="4"/>
  <c r="BJ327" i="4"/>
  <c r="BI327" i="4"/>
  <c r="BH327" i="4"/>
  <c r="BG327" i="4"/>
  <c r="BF327" i="4"/>
  <c r="BE327" i="4"/>
  <c r="BD327" i="4"/>
  <c r="BC327" i="4"/>
  <c r="BB327" i="4"/>
  <c r="BA327" i="4"/>
  <c r="AZ327" i="4"/>
  <c r="AY327" i="4"/>
  <c r="AX327" i="4"/>
  <c r="AW327" i="4"/>
  <c r="AV327" i="4"/>
  <c r="AU327" i="4"/>
  <c r="AT327" i="4"/>
  <c r="AS327" i="4"/>
  <c r="AR327" i="4"/>
  <c r="AQ327" i="4"/>
  <c r="AP327" i="4"/>
  <c r="AO327" i="4"/>
  <c r="AN327" i="4"/>
  <c r="AM327" i="4"/>
  <c r="AL327" i="4"/>
  <c r="AK327" i="4"/>
  <c r="AJ327" i="4"/>
  <c r="AI327" i="4"/>
  <c r="AH327" i="4"/>
  <c r="AG327" i="4"/>
  <c r="AF327" i="4"/>
  <c r="AE327" i="4"/>
  <c r="AD327" i="4"/>
  <c r="AC327" i="4"/>
  <c r="AB327" i="4"/>
  <c r="AA327" i="4"/>
  <c r="Z327" i="4"/>
  <c r="Y327" i="4"/>
  <c r="X327" i="4"/>
  <c r="W327" i="4"/>
  <c r="V327" i="4"/>
  <c r="U327" i="4"/>
  <c r="T327" i="4"/>
  <c r="S327" i="4"/>
  <c r="R327" i="4"/>
  <c r="Q327" i="4"/>
  <c r="P327" i="4"/>
  <c r="O327" i="4"/>
  <c r="N327" i="4"/>
  <c r="M327" i="4"/>
  <c r="L327" i="4"/>
  <c r="K327" i="4"/>
  <c r="J327" i="4"/>
  <c r="I327" i="4"/>
  <c r="BU326" i="4"/>
  <c r="BT326"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K326" i="4"/>
  <c r="J326" i="4"/>
  <c r="I326" i="4"/>
  <c r="BU325"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BU324" i="4"/>
  <c r="BT324" i="4"/>
  <c r="BS324" i="4"/>
  <c r="BR324" i="4"/>
  <c r="BQ324" i="4"/>
  <c r="BP324" i="4"/>
  <c r="BO324" i="4"/>
  <c r="BN324" i="4"/>
  <c r="BM324" i="4"/>
  <c r="BL324" i="4"/>
  <c r="BK324" i="4"/>
  <c r="BJ324" i="4"/>
  <c r="BI324" i="4"/>
  <c r="BH324" i="4"/>
  <c r="BG324" i="4"/>
  <c r="BF324" i="4"/>
  <c r="BE324" i="4"/>
  <c r="BD324" i="4"/>
  <c r="BC324" i="4"/>
  <c r="BB324" i="4"/>
  <c r="BA324" i="4"/>
  <c r="AZ324" i="4"/>
  <c r="AY324" i="4"/>
  <c r="AX324" i="4"/>
  <c r="AW324" i="4"/>
  <c r="AV324" i="4"/>
  <c r="AU324" i="4"/>
  <c r="AT324" i="4"/>
  <c r="AS324" i="4"/>
  <c r="AR324" i="4"/>
  <c r="AQ324" i="4"/>
  <c r="AP324" i="4"/>
  <c r="AO324" i="4"/>
  <c r="AN324" i="4"/>
  <c r="AM324" i="4"/>
  <c r="AL324" i="4"/>
  <c r="AK324" i="4"/>
  <c r="AJ324" i="4"/>
  <c r="AI324" i="4"/>
  <c r="AH324" i="4"/>
  <c r="AG324" i="4"/>
  <c r="AF324" i="4"/>
  <c r="AE324" i="4"/>
  <c r="AD324" i="4"/>
  <c r="AC324" i="4"/>
  <c r="AB324" i="4"/>
  <c r="AA324" i="4"/>
  <c r="Z324" i="4"/>
  <c r="Y324" i="4"/>
  <c r="X324" i="4"/>
  <c r="W324" i="4"/>
  <c r="V324" i="4"/>
  <c r="U324" i="4"/>
  <c r="T324" i="4"/>
  <c r="S324" i="4"/>
  <c r="R324" i="4"/>
  <c r="Q324" i="4"/>
  <c r="P324" i="4"/>
  <c r="O324" i="4"/>
  <c r="N324" i="4"/>
  <c r="M324" i="4"/>
  <c r="L324" i="4"/>
  <c r="K324" i="4"/>
  <c r="J324" i="4"/>
  <c r="I324" i="4"/>
  <c r="BU323" i="4"/>
  <c r="BT323" i="4"/>
  <c r="BS323" i="4"/>
  <c r="BR323" i="4"/>
  <c r="BQ323" i="4"/>
  <c r="BP323" i="4"/>
  <c r="BO323" i="4"/>
  <c r="BN323" i="4"/>
  <c r="BM323" i="4"/>
  <c r="BL323" i="4"/>
  <c r="BK323" i="4"/>
  <c r="BJ323" i="4"/>
  <c r="BI323" i="4"/>
  <c r="BH323" i="4"/>
  <c r="BG323" i="4"/>
  <c r="BF323" i="4"/>
  <c r="BE323" i="4"/>
  <c r="BD323" i="4"/>
  <c r="BC323" i="4"/>
  <c r="BB323" i="4"/>
  <c r="BA323" i="4"/>
  <c r="AZ323" i="4"/>
  <c r="AY323" i="4"/>
  <c r="AX323" i="4"/>
  <c r="AW323" i="4"/>
  <c r="AV323" i="4"/>
  <c r="AU323" i="4"/>
  <c r="AT323" i="4"/>
  <c r="AS323" i="4"/>
  <c r="AR323" i="4"/>
  <c r="AQ323" i="4"/>
  <c r="AP323" i="4"/>
  <c r="AO323" i="4"/>
  <c r="AN323" i="4"/>
  <c r="AM323" i="4"/>
  <c r="AL323" i="4"/>
  <c r="AK323" i="4"/>
  <c r="AJ323" i="4"/>
  <c r="AI323" i="4"/>
  <c r="AH323" i="4"/>
  <c r="AG323" i="4"/>
  <c r="AF323" i="4"/>
  <c r="AE323" i="4"/>
  <c r="AD323" i="4"/>
  <c r="AC323" i="4"/>
  <c r="AB323" i="4"/>
  <c r="AA323" i="4"/>
  <c r="Z323" i="4"/>
  <c r="Y323" i="4"/>
  <c r="X323" i="4"/>
  <c r="W323" i="4"/>
  <c r="V323" i="4"/>
  <c r="U323" i="4"/>
  <c r="T323" i="4"/>
  <c r="S323" i="4"/>
  <c r="R323" i="4"/>
  <c r="Q323" i="4"/>
  <c r="P323" i="4"/>
  <c r="O323" i="4"/>
  <c r="N323" i="4"/>
  <c r="M323" i="4"/>
  <c r="L323" i="4"/>
  <c r="K323" i="4"/>
  <c r="J323" i="4"/>
  <c r="I323" i="4"/>
  <c r="BU322" i="4"/>
  <c r="BT322" i="4"/>
  <c r="BS322" i="4"/>
  <c r="BR322" i="4"/>
  <c r="BQ322" i="4"/>
  <c r="BP322" i="4"/>
  <c r="BO322" i="4"/>
  <c r="BN322" i="4"/>
  <c r="BM322" i="4"/>
  <c r="BL322" i="4"/>
  <c r="BK322" i="4"/>
  <c r="BJ322" i="4"/>
  <c r="BI322" i="4"/>
  <c r="BH322" i="4"/>
  <c r="BG322" i="4"/>
  <c r="BF322" i="4"/>
  <c r="BE322" i="4"/>
  <c r="BD322" i="4"/>
  <c r="BC322" i="4"/>
  <c r="BB322" i="4"/>
  <c r="BA322" i="4"/>
  <c r="AZ322" i="4"/>
  <c r="AY322" i="4"/>
  <c r="AX322" i="4"/>
  <c r="AW322" i="4"/>
  <c r="AV322" i="4"/>
  <c r="AU322" i="4"/>
  <c r="AT322" i="4"/>
  <c r="AS322" i="4"/>
  <c r="AR322" i="4"/>
  <c r="AQ322" i="4"/>
  <c r="AP322" i="4"/>
  <c r="AO322" i="4"/>
  <c r="AN322" i="4"/>
  <c r="AM322" i="4"/>
  <c r="AL322" i="4"/>
  <c r="AK322" i="4"/>
  <c r="AJ322" i="4"/>
  <c r="AI322" i="4"/>
  <c r="AH322" i="4"/>
  <c r="AG322" i="4"/>
  <c r="AF322" i="4"/>
  <c r="AE322" i="4"/>
  <c r="AD322" i="4"/>
  <c r="AC322" i="4"/>
  <c r="AB322" i="4"/>
  <c r="AA322" i="4"/>
  <c r="Z322" i="4"/>
  <c r="Y322" i="4"/>
  <c r="X322" i="4"/>
  <c r="W322" i="4"/>
  <c r="V322" i="4"/>
  <c r="U322" i="4"/>
  <c r="T322" i="4"/>
  <c r="S322" i="4"/>
  <c r="R322" i="4"/>
  <c r="Q322" i="4"/>
  <c r="P322" i="4"/>
  <c r="O322" i="4"/>
  <c r="N322" i="4"/>
  <c r="M322" i="4"/>
  <c r="L322" i="4"/>
  <c r="K322" i="4"/>
  <c r="J322" i="4"/>
  <c r="I322" i="4"/>
  <c r="BU321" i="4"/>
  <c r="BT321" i="4"/>
  <c r="BS321" i="4"/>
  <c r="BR321" i="4"/>
  <c r="BQ321" i="4"/>
  <c r="BP321" i="4"/>
  <c r="BO321" i="4"/>
  <c r="BN321" i="4"/>
  <c r="BM321" i="4"/>
  <c r="BL321" i="4"/>
  <c r="BK321" i="4"/>
  <c r="BJ321" i="4"/>
  <c r="BI321" i="4"/>
  <c r="BH321" i="4"/>
  <c r="BG321" i="4"/>
  <c r="BF321" i="4"/>
  <c r="BE321" i="4"/>
  <c r="BD321" i="4"/>
  <c r="BC321" i="4"/>
  <c r="BB321" i="4"/>
  <c r="BA321" i="4"/>
  <c r="AZ321" i="4"/>
  <c r="AY321" i="4"/>
  <c r="AX321" i="4"/>
  <c r="AW321" i="4"/>
  <c r="AV321" i="4"/>
  <c r="AU321" i="4"/>
  <c r="AT321" i="4"/>
  <c r="AS321" i="4"/>
  <c r="AR321" i="4"/>
  <c r="AQ321" i="4"/>
  <c r="AP321" i="4"/>
  <c r="AO321" i="4"/>
  <c r="AN321" i="4"/>
  <c r="AM321" i="4"/>
  <c r="AL321" i="4"/>
  <c r="AK321" i="4"/>
  <c r="AJ321" i="4"/>
  <c r="AI321" i="4"/>
  <c r="AH321" i="4"/>
  <c r="AG321" i="4"/>
  <c r="AF321" i="4"/>
  <c r="AE321" i="4"/>
  <c r="AD321" i="4"/>
  <c r="AC321" i="4"/>
  <c r="AB321" i="4"/>
  <c r="AA321" i="4"/>
  <c r="Z321" i="4"/>
  <c r="Y321" i="4"/>
  <c r="X321" i="4"/>
  <c r="W321" i="4"/>
  <c r="V321" i="4"/>
  <c r="U321" i="4"/>
  <c r="T321" i="4"/>
  <c r="S321" i="4"/>
  <c r="R321" i="4"/>
  <c r="Q321" i="4"/>
  <c r="P321" i="4"/>
  <c r="O321" i="4"/>
  <c r="N321" i="4"/>
  <c r="M321" i="4"/>
  <c r="L321" i="4"/>
  <c r="K321" i="4"/>
  <c r="J321" i="4"/>
  <c r="I321" i="4"/>
  <c r="BU320" i="4"/>
  <c r="BT320" i="4"/>
  <c r="BS320" i="4"/>
  <c r="BR320" i="4"/>
  <c r="BQ320" i="4"/>
  <c r="BP320" i="4"/>
  <c r="BO320" i="4"/>
  <c r="BN320" i="4"/>
  <c r="BM320" i="4"/>
  <c r="BL320" i="4"/>
  <c r="BK320" i="4"/>
  <c r="BJ320" i="4"/>
  <c r="BI320" i="4"/>
  <c r="BH320" i="4"/>
  <c r="BG320" i="4"/>
  <c r="BF320" i="4"/>
  <c r="BE320" i="4"/>
  <c r="BD320" i="4"/>
  <c r="BC320" i="4"/>
  <c r="BB320" i="4"/>
  <c r="BA320" i="4"/>
  <c r="AZ320" i="4"/>
  <c r="AY320" i="4"/>
  <c r="AX320" i="4"/>
  <c r="AW320" i="4"/>
  <c r="AV320" i="4"/>
  <c r="AU320" i="4"/>
  <c r="AT320" i="4"/>
  <c r="AS320" i="4"/>
  <c r="AR320" i="4"/>
  <c r="AQ320" i="4"/>
  <c r="AP320" i="4"/>
  <c r="AO320" i="4"/>
  <c r="AN320" i="4"/>
  <c r="AM320" i="4"/>
  <c r="AL320" i="4"/>
  <c r="AK320" i="4"/>
  <c r="AJ320" i="4"/>
  <c r="AI320" i="4"/>
  <c r="AH320" i="4"/>
  <c r="AG320" i="4"/>
  <c r="AF320" i="4"/>
  <c r="AE320" i="4"/>
  <c r="AD320" i="4"/>
  <c r="AC320" i="4"/>
  <c r="AB320" i="4"/>
  <c r="AA320" i="4"/>
  <c r="Z320" i="4"/>
  <c r="Y320" i="4"/>
  <c r="X320" i="4"/>
  <c r="W320" i="4"/>
  <c r="V320" i="4"/>
  <c r="U320" i="4"/>
  <c r="T320" i="4"/>
  <c r="S320" i="4"/>
  <c r="R320" i="4"/>
  <c r="Q320" i="4"/>
  <c r="P320" i="4"/>
  <c r="O320" i="4"/>
  <c r="N320" i="4"/>
  <c r="M320" i="4"/>
  <c r="L320" i="4"/>
  <c r="K320" i="4"/>
  <c r="J320" i="4"/>
  <c r="I320" i="4"/>
  <c r="BU319" i="4"/>
  <c r="BT319" i="4"/>
  <c r="BS319" i="4"/>
  <c r="BR319" i="4"/>
  <c r="BQ319" i="4"/>
  <c r="BP319" i="4"/>
  <c r="BO319" i="4"/>
  <c r="BN319" i="4"/>
  <c r="BM319" i="4"/>
  <c r="BL319" i="4"/>
  <c r="BK319" i="4"/>
  <c r="BJ319" i="4"/>
  <c r="BI319" i="4"/>
  <c r="BH319" i="4"/>
  <c r="BG319" i="4"/>
  <c r="BF319" i="4"/>
  <c r="BE319" i="4"/>
  <c r="BD319" i="4"/>
  <c r="BC319" i="4"/>
  <c r="BB319" i="4"/>
  <c r="BA319" i="4"/>
  <c r="AZ319" i="4"/>
  <c r="AY319" i="4"/>
  <c r="AX319" i="4"/>
  <c r="AW319" i="4"/>
  <c r="AV319" i="4"/>
  <c r="AU319" i="4"/>
  <c r="AT319" i="4"/>
  <c r="AS319" i="4"/>
  <c r="AR319" i="4"/>
  <c r="AQ319" i="4"/>
  <c r="AP319" i="4"/>
  <c r="AO319" i="4"/>
  <c r="AN319" i="4"/>
  <c r="AM319" i="4"/>
  <c r="AL319" i="4"/>
  <c r="AK319" i="4"/>
  <c r="AJ319" i="4"/>
  <c r="AI319" i="4"/>
  <c r="AH319" i="4"/>
  <c r="AG319" i="4"/>
  <c r="AF319" i="4"/>
  <c r="AE319" i="4"/>
  <c r="AD319" i="4"/>
  <c r="AC319" i="4"/>
  <c r="AB319" i="4"/>
  <c r="AA319" i="4"/>
  <c r="Z319" i="4"/>
  <c r="Y319" i="4"/>
  <c r="X319" i="4"/>
  <c r="W319" i="4"/>
  <c r="V319" i="4"/>
  <c r="U319" i="4"/>
  <c r="T319" i="4"/>
  <c r="S319" i="4"/>
  <c r="R319" i="4"/>
  <c r="Q319" i="4"/>
  <c r="P319" i="4"/>
  <c r="O319" i="4"/>
  <c r="N319" i="4"/>
  <c r="M319" i="4"/>
  <c r="L319" i="4"/>
  <c r="K319" i="4"/>
  <c r="J319" i="4"/>
  <c r="I319" i="4"/>
  <c r="BU318" i="4"/>
  <c r="BT318" i="4"/>
  <c r="BS318" i="4"/>
  <c r="BR318" i="4"/>
  <c r="BQ318" i="4"/>
  <c r="BP318" i="4"/>
  <c r="BO318" i="4"/>
  <c r="BN318" i="4"/>
  <c r="BM318" i="4"/>
  <c r="BL318" i="4"/>
  <c r="BK318" i="4"/>
  <c r="BJ318" i="4"/>
  <c r="BI318" i="4"/>
  <c r="BH318" i="4"/>
  <c r="BG318" i="4"/>
  <c r="BF318" i="4"/>
  <c r="BE318" i="4"/>
  <c r="BD318" i="4"/>
  <c r="BC318" i="4"/>
  <c r="BB318" i="4"/>
  <c r="BA318" i="4"/>
  <c r="AZ318" i="4"/>
  <c r="AY318" i="4"/>
  <c r="AX318" i="4"/>
  <c r="AW318" i="4"/>
  <c r="AV318" i="4"/>
  <c r="AU318" i="4"/>
  <c r="AT318" i="4"/>
  <c r="AS318" i="4"/>
  <c r="AR318" i="4"/>
  <c r="AQ318" i="4"/>
  <c r="AP318" i="4"/>
  <c r="AO318" i="4"/>
  <c r="AN318" i="4"/>
  <c r="AM318" i="4"/>
  <c r="AL318" i="4"/>
  <c r="AK318" i="4"/>
  <c r="AJ318" i="4"/>
  <c r="AI318" i="4"/>
  <c r="AH318" i="4"/>
  <c r="AG318" i="4"/>
  <c r="AF318" i="4"/>
  <c r="AE318" i="4"/>
  <c r="AD318" i="4"/>
  <c r="AC318" i="4"/>
  <c r="AB318" i="4"/>
  <c r="AA318" i="4"/>
  <c r="Z318" i="4"/>
  <c r="Y318" i="4"/>
  <c r="X318" i="4"/>
  <c r="W318" i="4"/>
  <c r="V318" i="4"/>
  <c r="U318" i="4"/>
  <c r="T318" i="4"/>
  <c r="S318" i="4"/>
  <c r="R318" i="4"/>
  <c r="Q318" i="4"/>
  <c r="P318" i="4"/>
  <c r="O318" i="4"/>
  <c r="N318" i="4"/>
  <c r="M318" i="4"/>
  <c r="L318" i="4"/>
  <c r="K318" i="4"/>
  <c r="J318" i="4"/>
  <c r="I318" i="4"/>
  <c r="BU317" i="4"/>
  <c r="BT317" i="4"/>
  <c r="BS317" i="4"/>
  <c r="BR317" i="4"/>
  <c r="BQ317" i="4"/>
  <c r="BP317" i="4"/>
  <c r="BO317" i="4"/>
  <c r="BN317" i="4"/>
  <c r="BM317" i="4"/>
  <c r="BL317" i="4"/>
  <c r="BK317" i="4"/>
  <c r="BJ317" i="4"/>
  <c r="BI317" i="4"/>
  <c r="BH317" i="4"/>
  <c r="BG317" i="4"/>
  <c r="BF317" i="4"/>
  <c r="BE317" i="4"/>
  <c r="BD317" i="4"/>
  <c r="BC317" i="4"/>
  <c r="BB317" i="4"/>
  <c r="BA317" i="4"/>
  <c r="AZ317" i="4"/>
  <c r="AY317" i="4"/>
  <c r="AX317" i="4"/>
  <c r="AW317" i="4"/>
  <c r="AV317" i="4"/>
  <c r="AU317" i="4"/>
  <c r="AT317" i="4"/>
  <c r="AS317" i="4"/>
  <c r="AR317" i="4"/>
  <c r="AQ317" i="4"/>
  <c r="AP317" i="4"/>
  <c r="AO317" i="4"/>
  <c r="AN317" i="4"/>
  <c r="AM317" i="4"/>
  <c r="AL317" i="4"/>
  <c r="AK317" i="4"/>
  <c r="AJ317" i="4"/>
  <c r="AI317" i="4"/>
  <c r="AH317" i="4"/>
  <c r="AG317" i="4"/>
  <c r="AF317" i="4"/>
  <c r="AE317" i="4"/>
  <c r="AD317" i="4"/>
  <c r="AC317" i="4"/>
  <c r="AB317" i="4"/>
  <c r="AA317" i="4"/>
  <c r="Z317" i="4"/>
  <c r="Y317" i="4"/>
  <c r="X317" i="4"/>
  <c r="W317" i="4"/>
  <c r="V317" i="4"/>
  <c r="U317" i="4"/>
  <c r="T317" i="4"/>
  <c r="S317" i="4"/>
  <c r="R317" i="4"/>
  <c r="Q317" i="4"/>
  <c r="P317" i="4"/>
  <c r="O317" i="4"/>
  <c r="N317" i="4"/>
  <c r="M317" i="4"/>
  <c r="L317" i="4"/>
  <c r="K317" i="4"/>
  <c r="J317" i="4"/>
  <c r="I317" i="4"/>
  <c r="BU316" i="4"/>
  <c r="BT316" i="4"/>
  <c r="BS316" i="4"/>
  <c r="BR316" i="4"/>
  <c r="BQ316" i="4"/>
  <c r="BP316" i="4"/>
  <c r="BO316" i="4"/>
  <c r="BN316" i="4"/>
  <c r="BM316" i="4"/>
  <c r="BL316" i="4"/>
  <c r="BK316" i="4"/>
  <c r="BJ316" i="4"/>
  <c r="BI316" i="4"/>
  <c r="BH316" i="4"/>
  <c r="BG316" i="4"/>
  <c r="BF316" i="4"/>
  <c r="BE316" i="4"/>
  <c r="BD316" i="4"/>
  <c r="BC316" i="4"/>
  <c r="BB316" i="4"/>
  <c r="BA316" i="4"/>
  <c r="AZ316" i="4"/>
  <c r="AY316" i="4"/>
  <c r="AX316" i="4"/>
  <c r="AW316" i="4"/>
  <c r="AV316" i="4"/>
  <c r="AU316" i="4"/>
  <c r="AT316" i="4"/>
  <c r="AS316" i="4"/>
  <c r="AR316" i="4"/>
  <c r="AQ316" i="4"/>
  <c r="AP316" i="4"/>
  <c r="AO316" i="4"/>
  <c r="AN316" i="4"/>
  <c r="AM316" i="4"/>
  <c r="AL316" i="4"/>
  <c r="AK316" i="4"/>
  <c r="AJ316" i="4"/>
  <c r="AI316" i="4"/>
  <c r="AH316" i="4"/>
  <c r="AG316" i="4"/>
  <c r="AF316" i="4"/>
  <c r="AE316" i="4"/>
  <c r="AD316" i="4"/>
  <c r="AC316" i="4"/>
  <c r="AB316" i="4"/>
  <c r="AA316" i="4"/>
  <c r="Z316" i="4"/>
  <c r="Y316" i="4"/>
  <c r="X316" i="4"/>
  <c r="W316" i="4"/>
  <c r="V316" i="4"/>
  <c r="U316" i="4"/>
  <c r="T316" i="4"/>
  <c r="S316" i="4"/>
  <c r="R316" i="4"/>
  <c r="Q316" i="4"/>
  <c r="P316" i="4"/>
  <c r="O316" i="4"/>
  <c r="N316" i="4"/>
  <c r="M316" i="4"/>
  <c r="L316" i="4"/>
  <c r="K316" i="4"/>
  <c r="J316" i="4"/>
  <c r="I316" i="4"/>
  <c r="BU315" i="4"/>
  <c r="BT315" i="4"/>
  <c r="BS315" i="4"/>
  <c r="BR315"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J315" i="4"/>
  <c r="AI315" i="4"/>
  <c r="AH315" i="4"/>
  <c r="AG315" i="4"/>
  <c r="AF315" i="4"/>
  <c r="AE315" i="4"/>
  <c r="AD315" i="4"/>
  <c r="AC315" i="4"/>
  <c r="AB315" i="4"/>
  <c r="AA315" i="4"/>
  <c r="Z315" i="4"/>
  <c r="Y315" i="4"/>
  <c r="X315" i="4"/>
  <c r="W315" i="4"/>
  <c r="V315" i="4"/>
  <c r="U315" i="4"/>
  <c r="T315" i="4"/>
  <c r="S315" i="4"/>
  <c r="R315" i="4"/>
  <c r="Q315" i="4"/>
  <c r="P315" i="4"/>
  <c r="O315" i="4"/>
  <c r="N315" i="4"/>
  <c r="M315" i="4"/>
  <c r="L315" i="4"/>
  <c r="K315" i="4"/>
  <c r="J315" i="4"/>
  <c r="I315" i="4"/>
  <c r="BU314" i="4"/>
  <c r="BT314" i="4"/>
  <c r="BS314" i="4"/>
  <c r="BR314" i="4"/>
  <c r="BQ314" i="4"/>
  <c r="BP314" i="4"/>
  <c r="BO314" i="4"/>
  <c r="BN314" i="4"/>
  <c r="BM314" i="4"/>
  <c r="BL314" i="4"/>
  <c r="BK314" i="4"/>
  <c r="BJ314" i="4"/>
  <c r="BI314" i="4"/>
  <c r="BH314" i="4"/>
  <c r="BG314" i="4"/>
  <c r="BF314" i="4"/>
  <c r="BE314" i="4"/>
  <c r="BD314" i="4"/>
  <c r="BC314" i="4"/>
  <c r="BB314" i="4"/>
  <c r="BA314" i="4"/>
  <c r="AZ314" i="4"/>
  <c r="AY314" i="4"/>
  <c r="AX314" i="4"/>
  <c r="AW314" i="4"/>
  <c r="AV314" i="4"/>
  <c r="AU314" i="4"/>
  <c r="AT314" i="4"/>
  <c r="AS314" i="4"/>
  <c r="AR314" i="4"/>
  <c r="AQ314" i="4"/>
  <c r="AP314" i="4"/>
  <c r="AO314" i="4"/>
  <c r="AN314" i="4"/>
  <c r="AM314" i="4"/>
  <c r="AL314" i="4"/>
  <c r="AK314" i="4"/>
  <c r="AJ314" i="4"/>
  <c r="AI314" i="4"/>
  <c r="AH314" i="4"/>
  <c r="AG314" i="4"/>
  <c r="AF314" i="4"/>
  <c r="AE314" i="4"/>
  <c r="AD314" i="4"/>
  <c r="AC314" i="4"/>
  <c r="AB314" i="4"/>
  <c r="AA314" i="4"/>
  <c r="Z314" i="4"/>
  <c r="Y314" i="4"/>
  <c r="X314" i="4"/>
  <c r="W314" i="4"/>
  <c r="V314" i="4"/>
  <c r="U314" i="4"/>
  <c r="T314" i="4"/>
  <c r="S314" i="4"/>
  <c r="R314" i="4"/>
  <c r="Q314" i="4"/>
  <c r="P314" i="4"/>
  <c r="O314" i="4"/>
  <c r="N314" i="4"/>
  <c r="M314" i="4"/>
  <c r="L314" i="4"/>
  <c r="K314" i="4"/>
  <c r="J314" i="4"/>
  <c r="I314" i="4"/>
  <c r="BU313" i="4"/>
  <c r="BT313"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K313" i="4"/>
  <c r="J313" i="4"/>
  <c r="I313" i="4"/>
  <c r="BU312" i="4"/>
  <c r="BT312"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K312" i="4"/>
  <c r="J312" i="4"/>
  <c r="I312" i="4"/>
  <c r="BU311" i="4"/>
  <c r="BT311" i="4"/>
  <c r="BS311" i="4"/>
  <c r="BR311" i="4"/>
  <c r="BQ311" i="4"/>
  <c r="BP311" i="4"/>
  <c r="BO311" i="4"/>
  <c r="BN311" i="4"/>
  <c r="BM311" i="4"/>
  <c r="BL311" i="4"/>
  <c r="BK311" i="4"/>
  <c r="BJ311" i="4"/>
  <c r="BI311" i="4"/>
  <c r="BH311" i="4"/>
  <c r="BG311" i="4"/>
  <c r="BF311" i="4"/>
  <c r="BE311" i="4"/>
  <c r="BD311" i="4"/>
  <c r="BC311" i="4"/>
  <c r="BB311" i="4"/>
  <c r="BA311" i="4"/>
  <c r="AZ311" i="4"/>
  <c r="AY311" i="4"/>
  <c r="AX311" i="4"/>
  <c r="AW311" i="4"/>
  <c r="AV311" i="4"/>
  <c r="AU311" i="4"/>
  <c r="AT311" i="4"/>
  <c r="AS311" i="4"/>
  <c r="AR311" i="4"/>
  <c r="AQ311" i="4"/>
  <c r="AP311" i="4"/>
  <c r="AO311" i="4"/>
  <c r="AN311" i="4"/>
  <c r="AM311" i="4"/>
  <c r="AL311" i="4"/>
  <c r="AK311" i="4"/>
  <c r="AJ311" i="4"/>
  <c r="AI311" i="4"/>
  <c r="AH311" i="4"/>
  <c r="AG311" i="4"/>
  <c r="AF311" i="4"/>
  <c r="AE311" i="4"/>
  <c r="AD311" i="4"/>
  <c r="AC311" i="4"/>
  <c r="AB311" i="4"/>
  <c r="AA311" i="4"/>
  <c r="Z311" i="4"/>
  <c r="Y311" i="4"/>
  <c r="X311" i="4"/>
  <c r="W311" i="4"/>
  <c r="V311" i="4"/>
  <c r="U311" i="4"/>
  <c r="T311" i="4"/>
  <c r="S311" i="4"/>
  <c r="R311" i="4"/>
  <c r="Q311" i="4"/>
  <c r="P311" i="4"/>
  <c r="O311" i="4"/>
  <c r="N311" i="4"/>
  <c r="M311" i="4"/>
  <c r="L311" i="4"/>
  <c r="K311" i="4"/>
  <c r="J311" i="4"/>
  <c r="I311" i="4"/>
  <c r="BU310" i="4"/>
  <c r="BT310" i="4"/>
  <c r="BS310" i="4"/>
  <c r="BR310" i="4"/>
  <c r="BQ310" i="4"/>
  <c r="BP310" i="4"/>
  <c r="BO310" i="4"/>
  <c r="BN310" i="4"/>
  <c r="BM310" i="4"/>
  <c r="BL310" i="4"/>
  <c r="BK310" i="4"/>
  <c r="BJ310" i="4"/>
  <c r="BI310" i="4"/>
  <c r="BH310" i="4"/>
  <c r="BG310" i="4"/>
  <c r="BF310" i="4"/>
  <c r="BE310" i="4"/>
  <c r="BD310" i="4"/>
  <c r="BC310" i="4"/>
  <c r="BB310" i="4"/>
  <c r="BA310" i="4"/>
  <c r="AZ310" i="4"/>
  <c r="AY310" i="4"/>
  <c r="AX310" i="4"/>
  <c r="AW310" i="4"/>
  <c r="AV310" i="4"/>
  <c r="AU310" i="4"/>
  <c r="AT310" i="4"/>
  <c r="AS310" i="4"/>
  <c r="AR310" i="4"/>
  <c r="AQ310" i="4"/>
  <c r="AP310" i="4"/>
  <c r="AO310" i="4"/>
  <c r="AN310" i="4"/>
  <c r="AM310" i="4"/>
  <c r="AL310" i="4"/>
  <c r="AK310" i="4"/>
  <c r="AJ310" i="4"/>
  <c r="AI310" i="4"/>
  <c r="AH310" i="4"/>
  <c r="AG310" i="4"/>
  <c r="AF310" i="4"/>
  <c r="AE310" i="4"/>
  <c r="AD310" i="4"/>
  <c r="AC310" i="4"/>
  <c r="AB310" i="4"/>
  <c r="AA310" i="4"/>
  <c r="Z310" i="4"/>
  <c r="Y310" i="4"/>
  <c r="X310" i="4"/>
  <c r="W310" i="4"/>
  <c r="V310" i="4"/>
  <c r="U310" i="4"/>
  <c r="T310" i="4"/>
  <c r="S310" i="4"/>
  <c r="R310" i="4"/>
  <c r="Q310" i="4"/>
  <c r="P310" i="4"/>
  <c r="O310" i="4"/>
  <c r="N310" i="4"/>
  <c r="M310" i="4"/>
  <c r="L310" i="4"/>
  <c r="K310" i="4"/>
  <c r="J310" i="4"/>
  <c r="I310" i="4"/>
  <c r="BU309" i="4"/>
  <c r="BT309" i="4"/>
  <c r="BS309" i="4"/>
  <c r="BR309" i="4"/>
  <c r="BQ309" i="4"/>
  <c r="BP309" i="4"/>
  <c r="BO309" i="4"/>
  <c r="BN309" i="4"/>
  <c r="BM309" i="4"/>
  <c r="BL309" i="4"/>
  <c r="BK309" i="4"/>
  <c r="BJ309" i="4"/>
  <c r="BI309" i="4"/>
  <c r="BH309" i="4"/>
  <c r="BG309" i="4"/>
  <c r="BF309" i="4"/>
  <c r="BE309" i="4"/>
  <c r="BD309" i="4"/>
  <c r="BC309" i="4"/>
  <c r="BB309" i="4"/>
  <c r="BA309" i="4"/>
  <c r="AZ309" i="4"/>
  <c r="AY309" i="4"/>
  <c r="AX309" i="4"/>
  <c r="AW309" i="4"/>
  <c r="AV309" i="4"/>
  <c r="AU309" i="4"/>
  <c r="AT309" i="4"/>
  <c r="AS309" i="4"/>
  <c r="AR309" i="4"/>
  <c r="AQ309" i="4"/>
  <c r="AP309" i="4"/>
  <c r="AO309" i="4"/>
  <c r="AN309" i="4"/>
  <c r="AM309" i="4"/>
  <c r="AL309" i="4"/>
  <c r="AK309" i="4"/>
  <c r="AJ309" i="4"/>
  <c r="AI309" i="4"/>
  <c r="AH309" i="4"/>
  <c r="AG309" i="4"/>
  <c r="AF309" i="4"/>
  <c r="AE309" i="4"/>
  <c r="AD309" i="4"/>
  <c r="AC309" i="4"/>
  <c r="AB309" i="4"/>
  <c r="AA309" i="4"/>
  <c r="Z309" i="4"/>
  <c r="Y309" i="4"/>
  <c r="X309" i="4"/>
  <c r="W309" i="4"/>
  <c r="V309" i="4"/>
  <c r="U309" i="4"/>
  <c r="T309" i="4"/>
  <c r="S309" i="4"/>
  <c r="R309" i="4"/>
  <c r="Q309" i="4"/>
  <c r="P309" i="4"/>
  <c r="O309" i="4"/>
  <c r="N309" i="4"/>
  <c r="M309" i="4"/>
  <c r="L309" i="4"/>
  <c r="K309" i="4"/>
  <c r="J309" i="4"/>
  <c r="I309" i="4"/>
  <c r="BU308" i="4"/>
  <c r="BT308" i="4"/>
  <c r="BS308" i="4"/>
  <c r="BR308" i="4"/>
  <c r="BQ308" i="4"/>
  <c r="BP308" i="4"/>
  <c r="BO308" i="4"/>
  <c r="BN308" i="4"/>
  <c r="BM308" i="4"/>
  <c r="BL308" i="4"/>
  <c r="BK308" i="4"/>
  <c r="BJ308" i="4"/>
  <c r="BI308" i="4"/>
  <c r="BH308" i="4"/>
  <c r="BG308" i="4"/>
  <c r="BF308" i="4"/>
  <c r="BE308" i="4"/>
  <c r="BD308" i="4"/>
  <c r="BC308" i="4"/>
  <c r="BB308" i="4"/>
  <c r="BA308" i="4"/>
  <c r="AZ308" i="4"/>
  <c r="AY308" i="4"/>
  <c r="AX308" i="4"/>
  <c r="AW308" i="4"/>
  <c r="AV308" i="4"/>
  <c r="AU308" i="4"/>
  <c r="AT308" i="4"/>
  <c r="AS308" i="4"/>
  <c r="AR308" i="4"/>
  <c r="AQ308" i="4"/>
  <c r="AP308" i="4"/>
  <c r="AO308" i="4"/>
  <c r="AN308" i="4"/>
  <c r="AM308" i="4"/>
  <c r="AL308" i="4"/>
  <c r="AK308" i="4"/>
  <c r="AJ308" i="4"/>
  <c r="AI308" i="4"/>
  <c r="AH308" i="4"/>
  <c r="AG308" i="4"/>
  <c r="AF308" i="4"/>
  <c r="AE308" i="4"/>
  <c r="AD308" i="4"/>
  <c r="AC308" i="4"/>
  <c r="AB308" i="4"/>
  <c r="AA308" i="4"/>
  <c r="Z308" i="4"/>
  <c r="Y308" i="4"/>
  <c r="X308" i="4"/>
  <c r="W308" i="4"/>
  <c r="V308" i="4"/>
  <c r="U308" i="4"/>
  <c r="T308" i="4"/>
  <c r="S308" i="4"/>
  <c r="R308" i="4"/>
  <c r="Q308" i="4"/>
  <c r="P308" i="4"/>
  <c r="O308" i="4"/>
  <c r="N308" i="4"/>
  <c r="M308" i="4"/>
  <c r="L308" i="4"/>
  <c r="K308" i="4"/>
  <c r="J308" i="4"/>
  <c r="I308" i="4"/>
  <c r="BU307" i="4"/>
  <c r="BT307" i="4"/>
  <c r="BS307" i="4"/>
  <c r="BR307" i="4"/>
  <c r="BQ307" i="4"/>
  <c r="BP307" i="4"/>
  <c r="BO307"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R307" i="4"/>
  <c r="Q307" i="4"/>
  <c r="P307" i="4"/>
  <c r="O307" i="4"/>
  <c r="N307" i="4"/>
  <c r="M307" i="4"/>
  <c r="L307" i="4"/>
  <c r="K307" i="4"/>
  <c r="J307" i="4"/>
  <c r="I307" i="4"/>
  <c r="BU306" i="4"/>
  <c r="BT306" i="4"/>
  <c r="BS306" i="4"/>
  <c r="BR306" i="4"/>
  <c r="BQ306" i="4"/>
  <c r="BP306" i="4"/>
  <c r="BO306" i="4"/>
  <c r="BN306" i="4"/>
  <c r="BM306" i="4"/>
  <c r="BL306" i="4"/>
  <c r="BK306" i="4"/>
  <c r="BJ306" i="4"/>
  <c r="BI306" i="4"/>
  <c r="BH306" i="4"/>
  <c r="BG306" i="4"/>
  <c r="BF306" i="4"/>
  <c r="BE306" i="4"/>
  <c r="BD306" i="4"/>
  <c r="BC306" i="4"/>
  <c r="BB306" i="4"/>
  <c r="BA306" i="4"/>
  <c r="AZ306" i="4"/>
  <c r="AY306" i="4"/>
  <c r="AX306" i="4"/>
  <c r="AW306" i="4"/>
  <c r="AV306" i="4"/>
  <c r="AU306" i="4"/>
  <c r="AT306" i="4"/>
  <c r="AS306" i="4"/>
  <c r="AR306" i="4"/>
  <c r="AQ306" i="4"/>
  <c r="AP306" i="4"/>
  <c r="AO306" i="4"/>
  <c r="AN306" i="4"/>
  <c r="AM306" i="4"/>
  <c r="AL306" i="4"/>
  <c r="AK306" i="4"/>
  <c r="AJ306" i="4"/>
  <c r="AI306" i="4"/>
  <c r="AH306" i="4"/>
  <c r="AG306" i="4"/>
  <c r="AF306" i="4"/>
  <c r="AE306" i="4"/>
  <c r="AD306" i="4"/>
  <c r="AC306" i="4"/>
  <c r="AB306" i="4"/>
  <c r="AA306" i="4"/>
  <c r="Z306" i="4"/>
  <c r="Y306" i="4"/>
  <c r="X306" i="4"/>
  <c r="W306" i="4"/>
  <c r="V306" i="4"/>
  <c r="U306" i="4"/>
  <c r="T306" i="4"/>
  <c r="S306" i="4"/>
  <c r="R306" i="4"/>
  <c r="Q306" i="4"/>
  <c r="P306" i="4"/>
  <c r="O306" i="4"/>
  <c r="N306" i="4"/>
  <c r="M306" i="4"/>
  <c r="L306" i="4"/>
  <c r="K306" i="4"/>
  <c r="J306" i="4"/>
  <c r="I306" i="4"/>
  <c r="BU305" i="4"/>
  <c r="BT305" i="4"/>
  <c r="BS305" i="4"/>
  <c r="BR305" i="4"/>
  <c r="BQ305" i="4"/>
  <c r="BP305" i="4"/>
  <c r="BO305" i="4"/>
  <c r="BN305" i="4"/>
  <c r="BM305" i="4"/>
  <c r="BL305" i="4"/>
  <c r="BK305" i="4"/>
  <c r="BJ305" i="4"/>
  <c r="BI305" i="4"/>
  <c r="BH305" i="4"/>
  <c r="BG305" i="4"/>
  <c r="BF305" i="4"/>
  <c r="BE305" i="4"/>
  <c r="BD305" i="4"/>
  <c r="BC305" i="4"/>
  <c r="BB305" i="4"/>
  <c r="BA305" i="4"/>
  <c r="AZ305" i="4"/>
  <c r="AY305" i="4"/>
  <c r="AX305" i="4"/>
  <c r="AW305" i="4"/>
  <c r="AV305" i="4"/>
  <c r="AU305" i="4"/>
  <c r="AT305" i="4"/>
  <c r="AS305" i="4"/>
  <c r="AR305" i="4"/>
  <c r="AQ305" i="4"/>
  <c r="AP305" i="4"/>
  <c r="AO305" i="4"/>
  <c r="AN305" i="4"/>
  <c r="AM305" i="4"/>
  <c r="AL305" i="4"/>
  <c r="AK305" i="4"/>
  <c r="AJ305" i="4"/>
  <c r="AI305" i="4"/>
  <c r="AH305" i="4"/>
  <c r="AG305" i="4"/>
  <c r="AF305" i="4"/>
  <c r="AE305" i="4"/>
  <c r="AD305" i="4"/>
  <c r="AC305" i="4"/>
  <c r="AB305" i="4"/>
  <c r="AA305" i="4"/>
  <c r="Z305" i="4"/>
  <c r="Y305" i="4"/>
  <c r="X305" i="4"/>
  <c r="W305" i="4"/>
  <c r="V305" i="4"/>
  <c r="U305" i="4"/>
  <c r="T305" i="4"/>
  <c r="S305" i="4"/>
  <c r="R305" i="4"/>
  <c r="Q305" i="4"/>
  <c r="P305" i="4"/>
  <c r="O305" i="4"/>
  <c r="N305" i="4"/>
  <c r="M305" i="4"/>
  <c r="L305" i="4"/>
  <c r="K305" i="4"/>
  <c r="J305" i="4"/>
  <c r="I305" i="4"/>
  <c r="BU304" i="4"/>
  <c r="BT304" i="4"/>
  <c r="BS304" i="4"/>
  <c r="BR304" i="4"/>
  <c r="BQ304" i="4"/>
  <c r="BP304" i="4"/>
  <c r="BO304" i="4"/>
  <c r="BN304" i="4"/>
  <c r="BM304" i="4"/>
  <c r="BL304" i="4"/>
  <c r="BK304" i="4"/>
  <c r="BJ304" i="4"/>
  <c r="BI304" i="4"/>
  <c r="BH304" i="4"/>
  <c r="BG304" i="4"/>
  <c r="BF304" i="4"/>
  <c r="BE304" i="4"/>
  <c r="BD304" i="4"/>
  <c r="BC304" i="4"/>
  <c r="BB304" i="4"/>
  <c r="BA304" i="4"/>
  <c r="AZ304" i="4"/>
  <c r="AY304" i="4"/>
  <c r="AX304" i="4"/>
  <c r="AW304" i="4"/>
  <c r="AV304"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W304" i="4"/>
  <c r="V304" i="4"/>
  <c r="U304" i="4"/>
  <c r="T304" i="4"/>
  <c r="S304" i="4"/>
  <c r="R304" i="4"/>
  <c r="Q304" i="4"/>
  <c r="P304" i="4"/>
  <c r="O304" i="4"/>
  <c r="N304" i="4"/>
  <c r="M304" i="4"/>
  <c r="L304" i="4"/>
  <c r="K304" i="4"/>
  <c r="J304" i="4"/>
  <c r="I304" i="4"/>
  <c r="BU303" i="4"/>
  <c r="BT303" i="4"/>
  <c r="BS303" i="4"/>
  <c r="BR303" i="4"/>
  <c r="BQ303" i="4"/>
  <c r="BP303" i="4"/>
  <c r="BO303" i="4"/>
  <c r="BN303" i="4"/>
  <c r="BM303" i="4"/>
  <c r="BL303" i="4"/>
  <c r="BK303" i="4"/>
  <c r="BJ303" i="4"/>
  <c r="BI303" i="4"/>
  <c r="BH303" i="4"/>
  <c r="BG303" i="4"/>
  <c r="BF303" i="4"/>
  <c r="BE303" i="4"/>
  <c r="BD303" i="4"/>
  <c r="BC303" i="4"/>
  <c r="BB303" i="4"/>
  <c r="BA303" i="4"/>
  <c r="AZ303" i="4"/>
  <c r="AY303" i="4"/>
  <c r="AX303" i="4"/>
  <c r="AW303" i="4"/>
  <c r="AV303" i="4"/>
  <c r="AU303" i="4"/>
  <c r="AT303" i="4"/>
  <c r="AS303" i="4"/>
  <c r="AR303" i="4"/>
  <c r="AQ303" i="4"/>
  <c r="AP303" i="4"/>
  <c r="AO303" i="4"/>
  <c r="AN303" i="4"/>
  <c r="AM303" i="4"/>
  <c r="AL303" i="4"/>
  <c r="AK303" i="4"/>
  <c r="AJ303" i="4"/>
  <c r="AI303" i="4"/>
  <c r="AH303" i="4"/>
  <c r="AG303" i="4"/>
  <c r="AF303" i="4"/>
  <c r="AE303" i="4"/>
  <c r="AD303" i="4"/>
  <c r="AC303" i="4"/>
  <c r="AB303" i="4"/>
  <c r="AA303" i="4"/>
  <c r="Z303" i="4"/>
  <c r="Y303" i="4"/>
  <c r="X303" i="4"/>
  <c r="W303" i="4"/>
  <c r="V303" i="4"/>
  <c r="U303" i="4"/>
  <c r="T303" i="4"/>
  <c r="S303" i="4"/>
  <c r="R303" i="4"/>
  <c r="Q303" i="4"/>
  <c r="P303" i="4"/>
  <c r="O303" i="4"/>
  <c r="N303" i="4"/>
  <c r="M303" i="4"/>
  <c r="L303" i="4"/>
  <c r="K303" i="4"/>
  <c r="J303" i="4"/>
  <c r="I303" i="4"/>
  <c r="BU302" i="4"/>
  <c r="BT302" i="4"/>
  <c r="BS302" i="4"/>
  <c r="BR302" i="4"/>
  <c r="BQ302" i="4"/>
  <c r="BP302" i="4"/>
  <c r="BO302" i="4"/>
  <c r="BN302" i="4"/>
  <c r="BM302" i="4"/>
  <c r="BL302" i="4"/>
  <c r="BK302" i="4"/>
  <c r="BJ302" i="4"/>
  <c r="BI302" i="4"/>
  <c r="BH302" i="4"/>
  <c r="BG302" i="4"/>
  <c r="BF302" i="4"/>
  <c r="BE302" i="4"/>
  <c r="BD302" i="4"/>
  <c r="BC302" i="4"/>
  <c r="BB302" i="4"/>
  <c r="BA302" i="4"/>
  <c r="AZ302" i="4"/>
  <c r="AY302" i="4"/>
  <c r="AX302" i="4"/>
  <c r="AW302" i="4"/>
  <c r="AV302" i="4"/>
  <c r="AU302" i="4"/>
  <c r="AT302" i="4"/>
  <c r="AS302" i="4"/>
  <c r="AR302" i="4"/>
  <c r="AQ302" i="4"/>
  <c r="AP302" i="4"/>
  <c r="AO302" i="4"/>
  <c r="AN302" i="4"/>
  <c r="AM302" i="4"/>
  <c r="AL302" i="4"/>
  <c r="AK302" i="4"/>
  <c r="AJ302" i="4"/>
  <c r="AI302" i="4"/>
  <c r="AH302" i="4"/>
  <c r="AG302" i="4"/>
  <c r="AF302" i="4"/>
  <c r="AE302" i="4"/>
  <c r="AD302" i="4"/>
  <c r="AC302" i="4"/>
  <c r="AB302" i="4"/>
  <c r="AA302" i="4"/>
  <c r="Z302" i="4"/>
  <c r="Y302" i="4"/>
  <c r="X302" i="4"/>
  <c r="W302" i="4"/>
  <c r="V302" i="4"/>
  <c r="U302" i="4"/>
  <c r="T302" i="4"/>
  <c r="S302" i="4"/>
  <c r="R302" i="4"/>
  <c r="Q302" i="4"/>
  <c r="P302" i="4"/>
  <c r="O302" i="4"/>
  <c r="N302" i="4"/>
  <c r="M302" i="4"/>
  <c r="L302" i="4"/>
  <c r="K302" i="4"/>
  <c r="J302" i="4"/>
  <c r="I302" i="4"/>
  <c r="BU301" i="4"/>
  <c r="BT301" i="4"/>
  <c r="BS301" i="4"/>
  <c r="BR301" i="4"/>
  <c r="BQ301" i="4"/>
  <c r="BP301" i="4"/>
  <c r="BO301" i="4"/>
  <c r="BN301" i="4"/>
  <c r="BM301" i="4"/>
  <c r="BL301" i="4"/>
  <c r="BK301" i="4"/>
  <c r="BJ301" i="4"/>
  <c r="BI301" i="4"/>
  <c r="BH301" i="4"/>
  <c r="BG301" i="4"/>
  <c r="BF301" i="4"/>
  <c r="BE301" i="4"/>
  <c r="BD301" i="4"/>
  <c r="BC301" i="4"/>
  <c r="BB301" i="4"/>
  <c r="BA301" i="4"/>
  <c r="AZ301" i="4"/>
  <c r="AY301" i="4"/>
  <c r="AX301" i="4"/>
  <c r="AW301" i="4"/>
  <c r="AV301" i="4"/>
  <c r="AU301" i="4"/>
  <c r="AT301" i="4"/>
  <c r="AS301" i="4"/>
  <c r="AR301" i="4"/>
  <c r="AQ301" i="4"/>
  <c r="AP301" i="4"/>
  <c r="AO301" i="4"/>
  <c r="AN301" i="4"/>
  <c r="AM301" i="4"/>
  <c r="AL301" i="4"/>
  <c r="AK301" i="4"/>
  <c r="AJ301" i="4"/>
  <c r="AI301" i="4"/>
  <c r="AH301" i="4"/>
  <c r="AG301" i="4"/>
  <c r="AF301" i="4"/>
  <c r="AE301" i="4"/>
  <c r="AD301" i="4"/>
  <c r="AC301" i="4"/>
  <c r="AB301" i="4"/>
  <c r="AA301" i="4"/>
  <c r="Z301" i="4"/>
  <c r="Y301" i="4"/>
  <c r="X301" i="4"/>
  <c r="W301" i="4"/>
  <c r="V301" i="4"/>
  <c r="U301" i="4"/>
  <c r="T301" i="4"/>
  <c r="S301" i="4"/>
  <c r="R301" i="4"/>
  <c r="Q301" i="4"/>
  <c r="P301" i="4"/>
  <c r="O301" i="4"/>
  <c r="N301" i="4"/>
  <c r="M301" i="4"/>
  <c r="L301" i="4"/>
  <c r="K301" i="4"/>
  <c r="J301" i="4"/>
  <c r="I301" i="4"/>
  <c r="BU300" i="4"/>
  <c r="BT300" i="4"/>
  <c r="BS300" i="4"/>
  <c r="BR300" i="4"/>
  <c r="BQ300" i="4"/>
  <c r="BP300" i="4"/>
  <c r="BO300" i="4"/>
  <c r="BN300" i="4"/>
  <c r="BM300" i="4"/>
  <c r="BL300" i="4"/>
  <c r="BK300" i="4"/>
  <c r="BJ300" i="4"/>
  <c r="BI300" i="4"/>
  <c r="BH300" i="4"/>
  <c r="BG300" i="4"/>
  <c r="BF300" i="4"/>
  <c r="BE300" i="4"/>
  <c r="BD300" i="4"/>
  <c r="BC300" i="4"/>
  <c r="BB300" i="4"/>
  <c r="BA300" i="4"/>
  <c r="AZ300" i="4"/>
  <c r="AY300" i="4"/>
  <c r="AX300" i="4"/>
  <c r="AW300" i="4"/>
  <c r="AV300" i="4"/>
  <c r="AU300" i="4"/>
  <c r="AT300" i="4"/>
  <c r="AS300" i="4"/>
  <c r="AR300" i="4"/>
  <c r="AQ300" i="4"/>
  <c r="AP300" i="4"/>
  <c r="AO300" i="4"/>
  <c r="AN300" i="4"/>
  <c r="AM300" i="4"/>
  <c r="AL300" i="4"/>
  <c r="AK300" i="4"/>
  <c r="AJ300" i="4"/>
  <c r="AI300" i="4"/>
  <c r="AH300" i="4"/>
  <c r="AG300" i="4"/>
  <c r="AF300" i="4"/>
  <c r="AE300" i="4"/>
  <c r="AD300" i="4"/>
  <c r="AC300" i="4"/>
  <c r="AB300" i="4"/>
  <c r="AA300" i="4"/>
  <c r="Z300" i="4"/>
  <c r="Y300" i="4"/>
  <c r="X300" i="4"/>
  <c r="W300" i="4"/>
  <c r="V300" i="4"/>
  <c r="U300" i="4"/>
  <c r="T300" i="4"/>
  <c r="S300" i="4"/>
  <c r="R300" i="4"/>
  <c r="Q300" i="4"/>
  <c r="P300" i="4"/>
  <c r="O300" i="4"/>
  <c r="N300" i="4"/>
  <c r="M300" i="4"/>
  <c r="L300" i="4"/>
  <c r="K300" i="4"/>
  <c r="J300" i="4"/>
  <c r="I300" i="4"/>
  <c r="BU299" i="4"/>
  <c r="BT299" i="4"/>
  <c r="BS299" i="4"/>
  <c r="BR299" i="4"/>
  <c r="BQ299" i="4"/>
  <c r="BP299" i="4"/>
  <c r="BO299" i="4"/>
  <c r="BN299" i="4"/>
  <c r="BM299" i="4"/>
  <c r="BL299" i="4"/>
  <c r="BK299" i="4"/>
  <c r="BJ299" i="4"/>
  <c r="BI299" i="4"/>
  <c r="BH299" i="4"/>
  <c r="BG299" i="4"/>
  <c r="BF299" i="4"/>
  <c r="BE299" i="4"/>
  <c r="BD299" i="4"/>
  <c r="BC299" i="4"/>
  <c r="BB299" i="4"/>
  <c r="BA299" i="4"/>
  <c r="AZ299" i="4"/>
  <c r="AY299" i="4"/>
  <c r="AX299" i="4"/>
  <c r="AW299" i="4"/>
  <c r="AV299" i="4"/>
  <c r="AU299" i="4"/>
  <c r="AT299" i="4"/>
  <c r="AS299" i="4"/>
  <c r="AR299" i="4"/>
  <c r="AQ299" i="4"/>
  <c r="AP299" i="4"/>
  <c r="AO299" i="4"/>
  <c r="AN299" i="4"/>
  <c r="AM299" i="4"/>
  <c r="AL299" i="4"/>
  <c r="AK299" i="4"/>
  <c r="AJ299" i="4"/>
  <c r="AI299" i="4"/>
  <c r="AH299" i="4"/>
  <c r="AG299" i="4"/>
  <c r="AF299" i="4"/>
  <c r="AE299" i="4"/>
  <c r="AD299" i="4"/>
  <c r="AC299" i="4"/>
  <c r="AB299" i="4"/>
  <c r="AA299" i="4"/>
  <c r="Z299" i="4"/>
  <c r="Y299" i="4"/>
  <c r="X299" i="4"/>
  <c r="W299" i="4"/>
  <c r="V299" i="4"/>
  <c r="U299" i="4"/>
  <c r="T299" i="4"/>
  <c r="S299" i="4"/>
  <c r="R299" i="4"/>
  <c r="Q299" i="4"/>
  <c r="P299" i="4"/>
  <c r="O299" i="4"/>
  <c r="N299" i="4"/>
  <c r="M299" i="4"/>
  <c r="L299" i="4"/>
  <c r="K299" i="4"/>
  <c r="J299" i="4"/>
  <c r="I299" i="4"/>
  <c r="BU298" i="4"/>
  <c r="BT298" i="4"/>
  <c r="BS298" i="4"/>
  <c r="BR298" i="4"/>
  <c r="BQ298" i="4"/>
  <c r="BP298" i="4"/>
  <c r="BO298" i="4"/>
  <c r="BN298" i="4"/>
  <c r="BM298" i="4"/>
  <c r="BL298" i="4"/>
  <c r="BK298" i="4"/>
  <c r="BJ298" i="4"/>
  <c r="BI298" i="4"/>
  <c r="BH298" i="4"/>
  <c r="BG298" i="4"/>
  <c r="BF298" i="4"/>
  <c r="BE298" i="4"/>
  <c r="BD298" i="4"/>
  <c r="BC298" i="4"/>
  <c r="BB298" i="4"/>
  <c r="BA298" i="4"/>
  <c r="AZ298" i="4"/>
  <c r="AY298" i="4"/>
  <c r="AX298" i="4"/>
  <c r="AW298" i="4"/>
  <c r="AV298" i="4"/>
  <c r="AU298" i="4"/>
  <c r="AT298" i="4"/>
  <c r="AS298" i="4"/>
  <c r="AR298" i="4"/>
  <c r="AQ298" i="4"/>
  <c r="AP298" i="4"/>
  <c r="AO298" i="4"/>
  <c r="AN298" i="4"/>
  <c r="AM298" i="4"/>
  <c r="AL298" i="4"/>
  <c r="AK298" i="4"/>
  <c r="AJ298" i="4"/>
  <c r="AI298" i="4"/>
  <c r="AH298" i="4"/>
  <c r="AG298" i="4"/>
  <c r="AF298" i="4"/>
  <c r="AE298" i="4"/>
  <c r="AD298" i="4"/>
  <c r="AC298" i="4"/>
  <c r="AB298" i="4"/>
  <c r="AA298" i="4"/>
  <c r="Z298" i="4"/>
  <c r="Y298" i="4"/>
  <c r="X298" i="4"/>
  <c r="W298" i="4"/>
  <c r="V298" i="4"/>
  <c r="U298" i="4"/>
  <c r="T298" i="4"/>
  <c r="S298" i="4"/>
  <c r="R298" i="4"/>
  <c r="Q298" i="4"/>
  <c r="P298" i="4"/>
  <c r="O298" i="4"/>
  <c r="N298" i="4"/>
  <c r="M298" i="4"/>
  <c r="L298" i="4"/>
  <c r="K298" i="4"/>
  <c r="J298" i="4"/>
  <c r="I298" i="4"/>
  <c r="BU297" i="4"/>
  <c r="BT297" i="4"/>
  <c r="BS297" i="4"/>
  <c r="BR297" i="4"/>
  <c r="BQ297" i="4"/>
  <c r="BP297" i="4"/>
  <c r="BO297" i="4"/>
  <c r="BN297" i="4"/>
  <c r="BM297" i="4"/>
  <c r="BL297" i="4"/>
  <c r="BK297" i="4"/>
  <c r="BJ297" i="4"/>
  <c r="BI297" i="4"/>
  <c r="BH297" i="4"/>
  <c r="BG297" i="4"/>
  <c r="BF297" i="4"/>
  <c r="BE297" i="4"/>
  <c r="BD297" i="4"/>
  <c r="BC297" i="4"/>
  <c r="BB297" i="4"/>
  <c r="BA297" i="4"/>
  <c r="AZ297" i="4"/>
  <c r="AY297" i="4"/>
  <c r="AX297" i="4"/>
  <c r="AW297" i="4"/>
  <c r="AV297" i="4"/>
  <c r="AU297" i="4"/>
  <c r="AT297" i="4"/>
  <c r="AS297" i="4"/>
  <c r="AR297" i="4"/>
  <c r="AQ297" i="4"/>
  <c r="AP297" i="4"/>
  <c r="AO297" i="4"/>
  <c r="AN297" i="4"/>
  <c r="AM297" i="4"/>
  <c r="AL297" i="4"/>
  <c r="AK297" i="4"/>
  <c r="AJ297" i="4"/>
  <c r="AI297" i="4"/>
  <c r="AH297" i="4"/>
  <c r="AG297" i="4"/>
  <c r="AF297" i="4"/>
  <c r="AE297" i="4"/>
  <c r="AD297" i="4"/>
  <c r="AC297" i="4"/>
  <c r="AB297" i="4"/>
  <c r="AA297" i="4"/>
  <c r="Z297" i="4"/>
  <c r="Y297" i="4"/>
  <c r="X297" i="4"/>
  <c r="W297" i="4"/>
  <c r="V297" i="4"/>
  <c r="U297" i="4"/>
  <c r="T297" i="4"/>
  <c r="S297" i="4"/>
  <c r="R297" i="4"/>
  <c r="Q297" i="4"/>
  <c r="P297" i="4"/>
  <c r="O297" i="4"/>
  <c r="N297" i="4"/>
  <c r="M297" i="4"/>
  <c r="L297" i="4"/>
  <c r="K297" i="4"/>
  <c r="J297" i="4"/>
  <c r="I297" i="4"/>
  <c r="BU296" i="4"/>
  <c r="BT296" i="4"/>
  <c r="BS296" i="4"/>
  <c r="BR296" i="4"/>
  <c r="BQ296" i="4"/>
  <c r="BP296" i="4"/>
  <c r="BO296" i="4"/>
  <c r="BN296" i="4"/>
  <c r="BM296" i="4"/>
  <c r="BL296" i="4"/>
  <c r="BK296" i="4"/>
  <c r="BJ296" i="4"/>
  <c r="BI296" i="4"/>
  <c r="BH296" i="4"/>
  <c r="BG296" i="4"/>
  <c r="BF296" i="4"/>
  <c r="BE296" i="4"/>
  <c r="BD296" i="4"/>
  <c r="BC296" i="4"/>
  <c r="BB296" i="4"/>
  <c r="BA296" i="4"/>
  <c r="AZ296" i="4"/>
  <c r="AY296" i="4"/>
  <c r="AX296" i="4"/>
  <c r="AW296" i="4"/>
  <c r="AV296" i="4"/>
  <c r="AU296" i="4"/>
  <c r="AT296" i="4"/>
  <c r="AS296" i="4"/>
  <c r="AR296" i="4"/>
  <c r="AQ296" i="4"/>
  <c r="AP296" i="4"/>
  <c r="AO296" i="4"/>
  <c r="AN296" i="4"/>
  <c r="AM296" i="4"/>
  <c r="AL296" i="4"/>
  <c r="AK296" i="4"/>
  <c r="AJ296" i="4"/>
  <c r="AI296" i="4"/>
  <c r="AH296" i="4"/>
  <c r="AG296" i="4"/>
  <c r="AF296" i="4"/>
  <c r="AE296" i="4"/>
  <c r="AD296" i="4"/>
  <c r="AC296" i="4"/>
  <c r="AB296" i="4"/>
  <c r="AA296" i="4"/>
  <c r="Z296" i="4"/>
  <c r="Y296" i="4"/>
  <c r="X296" i="4"/>
  <c r="W296" i="4"/>
  <c r="V296" i="4"/>
  <c r="U296" i="4"/>
  <c r="T296" i="4"/>
  <c r="S296" i="4"/>
  <c r="R296" i="4"/>
  <c r="Q296" i="4"/>
  <c r="P296" i="4"/>
  <c r="O296" i="4"/>
  <c r="N296" i="4"/>
  <c r="M296" i="4"/>
  <c r="L296" i="4"/>
  <c r="K296" i="4"/>
  <c r="J296" i="4"/>
  <c r="I296" i="4"/>
  <c r="BU295" i="4"/>
  <c r="BT295" i="4"/>
  <c r="BS295" i="4"/>
  <c r="BR295" i="4"/>
  <c r="BQ295" i="4"/>
  <c r="BP295" i="4"/>
  <c r="BO295" i="4"/>
  <c r="BN295" i="4"/>
  <c r="BM295" i="4"/>
  <c r="BL295" i="4"/>
  <c r="BK295" i="4"/>
  <c r="BJ295" i="4"/>
  <c r="BI295" i="4"/>
  <c r="BH295" i="4"/>
  <c r="BG295" i="4"/>
  <c r="BF295" i="4"/>
  <c r="BE295" i="4"/>
  <c r="BD295" i="4"/>
  <c r="BC295" i="4"/>
  <c r="BB295" i="4"/>
  <c r="BA295" i="4"/>
  <c r="AZ295" i="4"/>
  <c r="AY295" i="4"/>
  <c r="AX295" i="4"/>
  <c r="AW295" i="4"/>
  <c r="AV295" i="4"/>
  <c r="AU295" i="4"/>
  <c r="AT295" i="4"/>
  <c r="AS295" i="4"/>
  <c r="AR295" i="4"/>
  <c r="AQ295" i="4"/>
  <c r="AP295" i="4"/>
  <c r="AO295" i="4"/>
  <c r="AN295" i="4"/>
  <c r="AM295" i="4"/>
  <c r="AL295" i="4"/>
  <c r="AK295" i="4"/>
  <c r="AJ295" i="4"/>
  <c r="AI295" i="4"/>
  <c r="AH295" i="4"/>
  <c r="AG295" i="4"/>
  <c r="AF295" i="4"/>
  <c r="AE295" i="4"/>
  <c r="AD295" i="4"/>
  <c r="AC295" i="4"/>
  <c r="AB295" i="4"/>
  <c r="AA295" i="4"/>
  <c r="Z295" i="4"/>
  <c r="Y295" i="4"/>
  <c r="X295" i="4"/>
  <c r="W295" i="4"/>
  <c r="V295" i="4"/>
  <c r="U295" i="4"/>
  <c r="T295" i="4"/>
  <c r="S295" i="4"/>
  <c r="R295" i="4"/>
  <c r="Q295" i="4"/>
  <c r="P295" i="4"/>
  <c r="O295" i="4"/>
  <c r="N295" i="4"/>
  <c r="M295" i="4"/>
  <c r="L295" i="4"/>
  <c r="K295" i="4"/>
  <c r="J295" i="4"/>
  <c r="I295" i="4"/>
  <c r="BU294" i="4"/>
  <c r="BT294" i="4"/>
  <c r="BS294" i="4"/>
  <c r="BR294" i="4"/>
  <c r="BQ294" i="4"/>
  <c r="BP294" i="4"/>
  <c r="BO294" i="4"/>
  <c r="BN294" i="4"/>
  <c r="BM294" i="4"/>
  <c r="BL294" i="4"/>
  <c r="BK294" i="4"/>
  <c r="BJ294" i="4"/>
  <c r="BI294" i="4"/>
  <c r="BH294" i="4"/>
  <c r="BG294" i="4"/>
  <c r="BF294" i="4"/>
  <c r="BE294" i="4"/>
  <c r="BD294" i="4"/>
  <c r="BC294" i="4"/>
  <c r="BB294" i="4"/>
  <c r="BA294" i="4"/>
  <c r="AZ294" i="4"/>
  <c r="AY294" i="4"/>
  <c r="AX294" i="4"/>
  <c r="AW294" i="4"/>
  <c r="AV294" i="4"/>
  <c r="AU294" i="4"/>
  <c r="AT294" i="4"/>
  <c r="AS294" i="4"/>
  <c r="AR294" i="4"/>
  <c r="AQ294" i="4"/>
  <c r="AP294" i="4"/>
  <c r="AO294" i="4"/>
  <c r="AN294" i="4"/>
  <c r="AM294" i="4"/>
  <c r="AL294" i="4"/>
  <c r="AK294" i="4"/>
  <c r="AJ294" i="4"/>
  <c r="AI294" i="4"/>
  <c r="AH294" i="4"/>
  <c r="AG294" i="4"/>
  <c r="AF294" i="4"/>
  <c r="AE294" i="4"/>
  <c r="AD294" i="4"/>
  <c r="AC294" i="4"/>
  <c r="AB294" i="4"/>
  <c r="AA294" i="4"/>
  <c r="Z294" i="4"/>
  <c r="Y294" i="4"/>
  <c r="X294" i="4"/>
  <c r="W294" i="4"/>
  <c r="V294" i="4"/>
  <c r="U294" i="4"/>
  <c r="T294" i="4"/>
  <c r="S294" i="4"/>
  <c r="R294" i="4"/>
  <c r="Q294" i="4"/>
  <c r="P294" i="4"/>
  <c r="O294" i="4"/>
  <c r="N294" i="4"/>
  <c r="M294" i="4"/>
  <c r="L294" i="4"/>
  <c r="K294" i="4"/>
  <c r="J294" i="4"/>
  <c r="I294" i="4"/>
  <c r="BU293" i="4"/>
  <c r="BT293"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M293" i="4"/>
  <c r="L293" i="4"/>
  <c r="K293" i="4"/>
  <c r="J293" i="4"/>
  <c r="I293" i="4"/>
  <c r="BU292" i="4"/>
  <c r="BT292" i="4"/>
  <c r="BS292" i="4"/>
  <c r="BR292" i="4"/>
  <c r="BQ292" i="4"/>
  <c r="BP292" i="4"/>
  <c r="BO292" i="4"/>
  <c r="BN292" i="4"/>
  <c r="BM292" i="4"/>
  <c r="BL292" i="4"/>
  <c r="BK292" i="4"/>
  <c r="BJ292" i="4"/>
  <c r="BI292" i="4"/>
  <c r="BH292" i="4"/>
  <c r="BG292" i="4"/>
  <c r="BF292" i="4"/>
  <c r="BE292" i="4"/>
  <c r="BD292" i="4"/>
  <c r="BC292" i="4"/>
  <c r="BB292" i="4"/>
  <c r="BA292" i="4"/>
  <c r="AZ292" i="4"/>
  <c r="AY292" i="4"/>
  <c r="AX292" i="4"/>
  <c r="AW292" i="4"/>
  <c r="AV292" i="4"/>
  <c r="AU292" i="4"/>
  <c r="AT292" i="4"/>
  <c r="AS292" i="4"/>
  <c r="AR292" i="4"/>
  <c r="AQ292" i="4"/>
  <c r="AP292" i="4"/>
  <c r="AO292" i="4"/>
  <c r="AN292" i="4"/>
  <c r="AM292" i="4"/>
  <c r="AL292" i="4"/>
  <c r="AK292" i="4"/>
  <c r="AJ292" i="4"/>
  <c r="AI292" i="4"/>
  <c r="AH292" i="4"/>
  <c r="AG292" i="4"/>
  <c r="AF292" i="4"/>
  <c r="AE292" i="4"/>
  <c r="AD292" i="4"/>
  <c r="AC292" i="4"/>
  <c r="AB292" i="4"/>
  <c r="AA292" i="4"/>
  <c r="Z292" i="4"/>
  <c r="Y292" i="4"/>
  <c r="X292" i="4"/>
  <c r="W292" i="4"/>
  <c r="V292" i="4"/>
  <c r="U292" i="4"/>
  <c r="T292" i="4"/>
  <c r="S292" i="4"/>
  <c r="R292" i="4"/>
  <c r="Q292" i="4"/>
  <c r="P292" i="4"/>
  <c r="O292" i="4"/>
  <c r="N292" i="4"/>
  <c r="M292" i="4"/>
  <c r="L292" i="4"/>
  <c r="K292" i="4"/>
  <c r="J292" i="4"/>
  <c r="I292" i="4"/>
  <c r="BU291" i="4"/>
  <c r="BT291" i="4"/>
  <c r="BS291" i="4"/>
  <c r="BR291" i="4"/>
  <c r="BQ291" i="4"/>
  <c r="BP291" i="4"/>
  <c r="BO291" i="4"/>
  <c r="BN291" i="4"/>
  <c r="BM291" i="4"/>
  <c r="BL291" i="4"/>
  <c r="BK291" i="4"/>
  <c r="BJ291" i="4"/>
  <c r="BI291" i="4"/>
  <c r="BH291" i="4"/>
  <c r="BG291" i="4"/>
  <c r="BF291" i="4"/>
  <c r="BE291" i="4"/>
  <c r="BD291" i="4"/>
  <c r="BC291" i="4"/>
  <c r="BB291" i="4"/>
  <c r="BA291" i="4"/>
  <c r="AZ291" i="4"/>
  <c r="AY291" i="4"/>
  <c r="AX291" i="4"/>
  <c r="AW291" i="4"/>
  <c r="AV291" i="4"/>
  <c r="AU291" i="4"/>
  <c r="AT291" i="4"/>
  <c r="AS291" i="4"/>
  <c r="AR291" i="4"/>
  <c r="AQ291" i="4"/>
  <c r="AP291" i="4"/>
  <c r="AO291" i="4"/>
  <c r="AN291" i="4"/>
  <c r="AM291" i="4"/>
  <c r="AL291" i="4"/>
  <c r="AK291" i="4"/>
  <c r="AJ291" i="4"/>
  <c r="AI291" i="4"/>
  <c r="AH291" i="4"/>
  <c r="AG291" i="4"/>
  <c r="AF291" i="4"/>
  <c r="AE291" i="4"/>
  <c r="AD291" i="4"/>
  <c r="AC291" i="4"/>
  <c r="AB291" i="4"/>
  <c r="AA291" i="4"/>
  <c r="Z291" i="4"/>
  <c r="Y291" i="4"/>
  <c r="X291" i="4"/>
  <c r="W291" i="4"/>
  <c r="V291" i="4"/>
  <c r="U291" i="4"/>
  <c r="T291" i="4"/>
  <c r="S291" i="4"/>
  <c r="R291" i="4"/>
  <c r="Q291" i="4"/>
  <c r="P291" i="4"/>
  <c r="O291" i="4"/>
  <c r="N291" i="4"/>
  <c r="M291" i="4"/>
  <c r="L291" i="4"/>
  <c r="K291" i="4"/>
  <c r="J291" i="4"/>
  <c r="I291" i="4"/>
  <c r="BU290" i="4"/>
  <c r="BT290"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K290" i="4"/>
  <c r="J290" i="4"/>
  <c r="I290" i="4"/>
  <c r="BU289" i="4"/>
  <c r="BT289"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K289" i="4"/>
  <c r="J289" i="4"/>
  <c r="I289" i="4"/>
  <c r="BU288" i="4"/>
  <c r="BT288" i="4"/>
  <c r="BS288" i="4"/>
  <c r="BR288" i="4"/>
  <c r="BQ288" i="4"/>
  <c r="BP288" i="4"/>
  <c r="BO288" i="4"/>
  <c r="BN288" i="4"/>
  <c r="BM288" i="4"/>
  <c r="BL288" i="4"/>
  <c r="BK288" i="4"/>
  <c r="BJ288" i="4"/>
  <c r="BI288" i="4"/>
  <c r="BH288" i="4"/>
  <c r="BG288" i="4"/>
  <c r="BF288" i="4"/>
  <c r="BE288" i="4"/>
  <c r="BD288" i="4"/>
  <c r="BC288" i="4"/>
  <c r="BB288" i="4"/>
  <c r="BA288" i="4"/>
  <c r="AZ288" i="4"/>
  <c r="AY288" i="4"/>
  <c r="AX288" i="4"/>
  <c r="AW288" i="4"/>
  <c r="AV288" i="4"/>
  <c r="AU288" i="4"/>
  <c r="AT288" i="4"/>
  <c r="AS288" i="4"/>
  <c r="AR288" i="4"/>
  <c r="AQ288" i="4"/>
  <c r="AP288" i="4"/>
  <c r="AO288" i="4"/>
  <c r="AN288" i="4"/>
  <c r="AM288" i="4"/>
  <c r="AL288" i="4"/>
  <c r="AK288" i="4"/>
  <c r="AJ288" i="4"/>
  <c r="AI288" i="4"/>
  <c r="AH288" i="4"/>
  <c r="AG288" i="4"/>
  <c r="AF288" i="4"/>
  <c r="AE288" i="4"/>
  <c r="AD288" i="4"/>
  <c r="AC288" i="4"/>
  <c r="AB288" i="4"/>
  <c r="AA288" i="4"/>
  <c r="Z288" i="4"/>
  <c r="Y288" i="4"/>
  <c r="X288" i="4"/>
  <c r="W288" i="4"/>
  <c r="V288" i="4"/>
  <c r="U288" i="4"/>
  <c r="T288" i="4"/>
  <c r="S288" i="4"/>
  <c r="R288" i="4"/>
  <c r="Q288" i="4"/>
  <c r="P288" i="4"/>
  <c r="O288" i="4"/>
  <c r="N288" i="4"/>
  <c r="M288" i="4"/>
  <c r="L288" i="4"/>
  <c r="K288" i="4"/>
  <c r="J288" i="4"/>
  <c r="I288" i="4"/>
  <c r="BU287" i="4"/>
  <c r="BT287" i="4"/>
  <c r="BS287" i="4"/>
  <c r="BR287" i="4"/>
  <c r="BQ287" i="4"/>
  <c r="BP287" i="4"/>
  <c r="BO287" i="4"/>
  <c r="BN287" i="4"/>
  <c r="BM287" i="4"/>
  <c r="BL287" i="4"/>
  <c r="BK287" i="4"/>
  <c r="BJ287" i="4"/>
  <c r="BI287" i="4"/>
  <c r="BH287" i="4"/>
  <c r="BG287" i="4"/>
  <c r="BF287" i="4"/>
  <c r="BE287" i="4"/>
  <c r="BD287" i="4"/>
  <c r="BC287" i="4"/>
  <c r="BB287" i="4"/>
  <c r="BA287" i="4"/>
  <c r="AZ287" i="4"/>
  <c r="AY287" i="4"/>
  <c r="AX287" i="4"/>
  <c r="AW287" i="4"/>
  <c r="AV287" i="4"/>
  <c r="AU287" i="4"/>
  <c r="AT287" i="4"/>
  <c r="AS287" i="4"/>
  <c r="AR287" i="4"/>
  <c r="AQ287" i="4"/>
  <c r="AP287" i="4"/>
  <c r="AO287" i="4"/>
  <c r="AN287" i="4"/>
  <c r="AM287" i="4"/>
  <c r="AL287" i="4"/>
  <c r="AK287" i="4"/>
  <c r="AJ287" i="4"/>
  <c r="AI287" i="4"/>
  <c r="AH287" i="4"/>
  <c r="AG287" i="4"/>
  <c r="AF287" i="4"/>
  <c r="AE287" i="4"/>
  <c r="AD287" i="4"/>
  <c r="AC287" i="4"/>
  <c r="AB287" i="4"/>
  <c r="AA287" i="4"/>
  <c r="Z287" i="4"/>
  <c r="Y287" i="4"/>
  <c r="X287" i="4"/>
  <c r="W287" i="4"/>
  <c r="V287" i="4"/>
  <c r="U287" i="4"/>
  <c r="T287" i="4"/>
  <c r="S287" i="4"/>
  <c r="R287" i="4"/>
  <c r="Q287" i="4"/>
  <c r="P287" i="4"/>
  <c r="O287" i="4"/>
  <c r="N287" i="4"/>
  <c r="M287" i="4"/>
  <c r="L287" i="4"/>
  <c r="K287" i="4"/>
  <c r="J287" i="4"/>
  <c r="I287" i="4"/>
  <c r="BU286" i="4"/>
  <c r="BT286" i="4"/>
  <c r="BS286" i="4"/>
  <c r="BR286" i="4"/>
  <c r="BQ286" i="4"/>
  <c r="BP286" i="4"/>
  <c r="BO286" i="4"/>
  <c r="BN286" i="4"/>
  <c r="BM286" i="4"/>
  <c r="BL286" i="4"/>
  <c r="BK286" i="4"/>
  <c r="BJ286" i="4"/>
  <c r="BI286" i="4"/>
  <c r="BH286" i="4"/>
  <c r="BG286" i="4"/>
  <c r="BF286" i="4"/>
  <c r="BE286" i="4"/>
  <c r="BD286" i="4"/>
  <c r="BC286" i="4"/>
  <c r="BB286" i="4"/>
  <c r="BA286" i="4"/>
  <c r="AZ286" i="4"/>
  <c r="AY286" i="4"/>
  <c r="AX286" i="4"/>
  <c r="AW286" i="4"/>
  <c r="AV286" i="4"/>
  <c r="AU286" i="4"/>
  <c r="AT286" i="4"/>
  <c r="AS286" i="4"/>
  <c r="AR286" i="4"/>
  <c r="AQ286" i="4"/>
  <c r="AP286" i="4"/>
  <c r="AO286" i="4"/>
  <c r="AN286" i="4"/>
  <c r="AM286" i="4"/>
  <c r="AL286" i="4"/>
  <c r="AK286" i="4"/>
  <c r="AJ286" i="4"/>
  <c r="AI286" i="4"/>
  <c r="AH286" i="4"/>
  <c r="AG286" i="4"/>
  <c r="AF286" i="4"/>
  <c r="AE286" i="4"/>
  <c r="AD286" i="4"/>
  <c r="AC286" i="4"/>
  <c r="AB286" i="4"/>
  <c r="AA286" i="4"/>
  <c r="Z286" i="4"/>
  <c r="Y286" i="4"/>
  <c r="X286" i="4"/>
  <c r="W286" i="4"/>
  <c r="V286" i="4"/>
  <c r="U286" i="4"/>
  <c r="T286" i="4"/>
  <c r="S286" i="4"/>
  <c r="R286" i="4"/>
  <c r="Q286" i="4"/>
  <c r="P286" i="4"/>
  <c r="O286" i="4"/>
  <c r="N286" i="4"/>
  <c r="M286" i="4"/>
  <c r="L286" i="4"/>
  <c r="K286" i="4"/>
  <c r="J286" i="4"/>
  <c r="I286" i="4"/>
  <c r="BU285" i="4"/>
  <c r="BT285" i="4"/>
  <c r="BS285" i="4"/>
  <c r="BR285" i="4"/>
  <c r="BQ285" i="4"/>
  <c r="BP285" i="4"/>
  <c r="BO285" i="4"/>
  <c r="BN285" i="4"/>
  <c r="BM285" i="4"/>
  <c r="BL285" i="4"/>
  <c r="BK285" i="4"/>
  <c r="BJ285" i="4"/>
  <c r="BI285" i="4"/>
  <c r="BH285" i="4"/>
  <c r="BG285" i="4"/>
  <c r="BF285" i="4"/>
  <c r="BE285" i="4"/>
  <c r="BD285" i="4"/>
  <c r="BC285" i="4"/>
  <c r="BB285" i="4"/>
  <c r="BA285" i="4"/>
  <c r="AZ285" i="4"/>
  <c r="AY285" i="4"/>
  <c r="AX285" i="4"/>
  <c r="AW285" i="4"/>
  <c r="AV285" i="4"/>
  <c r="AU285" i="4"/>
  <c r="AT285" i="4"/>
  <c r="AS285" i="4"/>
  <c r="AR285" i="4"/>
  <c r="AQ285" i="4"/>
  <c r="AP285" i="4"/>
  <c r="AO285" i="4"/>
  <c r="AN285" i="4"/>
  <c r="AM285" i="4"/>
  <c r="AL285" i="4"/>
  <c r="AK285" i="4"/>
  <c r="AJ285" i="4"/>
  <c r="AI285" i="4"/>
  <c r="AH285" i="4"/>
  <c r="AG285" i="4"/>
  <c r="AF285" i="4"/>
  <c r="AE285" i="4"/>
  <c r="AD285" i="4"/>
  <c r="AC285" i="4"/>
  <c r="AB285" i="4"/>
  <c r="AA285" i="4"/>
  <c r="Z285" i="4"/>
  <c r="Y285" i="4"/>
  <c r="X285" i="4"/>
  <c r="W285" i="4"/>
  <c r="V285" i="4"/>
  <c r="U285" i="4"/>
  <c r="T285" i="4"/>
  <c r="S285" i="4"/>
  <c r="R285" i="4"/>
  <c r="Q285" i="4"/>
  <c r="P285" i="4"/>
  <c r="O285" i="4"/>
  <c r="N285" i="4"/>
  <c r="M285" i="4"/>
  <c r="L285" i="4"/>
  <c r="K285" i="4"/>
  <c r="J285" i="4"/>
  <c r="I285" i="4"/>
  <c r="BU284" i="4"/>
  <c r="BT284" i="4"/>
  <c r="BS284" i="4"/>
  <c r="BR284" i="4"/>
  <c r="BQ284" i="4"/>
  <c r="BP284" i="4"/>
  <c r="BO284" i="4"/>
  <c r="BN284" i="4"/>
  <c r="BM284" i="4"/>
  <c r="BL284" i="4"/>
  <c r="BK284" i="4"/>
  <c r="BJ284" i="4"/>
  <c r="BI284" i="4"/>
  <c r="BH284" i="4"/>
  <c r="BG284" i="4"/>
  <c r="BF284" i="4"/>
  <c r="BE284" i="4"/>
  <c r="BD284" i="4"/>
  <c r="BC284" i="4"/>
  <c r="BB284" i="4"/>
  <c r="BA284" i="4"/>
  <c r="AZ284" i="4"/>
  <c r="AY284" i="4"/>
  <c r="AX284" i="4"/>
  <c r="AW284" i="4"/>
  <c r="AV284" i="4"/>
  <c r="AU284" i="4"/>
  <c r="AT284" i="4"/>
  <c r="AS284" i="4"/>
  <c r="AR284" i="4"/>
  <c r="AQ284" i="4"/>
  <c r="AP284" i="4"/>
  <c r="AO284" i="4"/>
  <c r="AN284" i="4"/>
  <c r="AM284" i="4"/>
  <c r="AL284" i="4"/>
  <c r="AK284" i="4"/>
  <c r="AJ284" i="4"/>
  <c r="AI284" i="4"/>
  <c r="AH284" i="4"/>
  <c r="AG284" i="4"/>
  <c r="AF284" i="4"/>
  <c r="AE284" i="4"/>
  <c r="AD284" i="4"/>
  <c r="AC284" i="4"/>
  <c r="AB284" i="4"/>
  <c r="AA284" i="4"/>
  <c r="Z284" i="4"/>
  <c r="Y284" i="4"/>
  <c r="X284" i="4"/>
  <c r="W284" i="4"/>
  <c r="V284" i="4"/>
  <c r="U284" i="4"/>
  <c r="T284" i="4"/>
  <c r="S284" i="4"/>
  <c r="R284" i="4"/>
  <c r="Q284" i="4"/>
  <c r="P284" i="4"/>
  <c r="O284" i="4"/>
  <c r="N284" i="4"/>
  <c r="M284" i="4"/>
  <c r="L284" i="4"/>
  <c r="K284" i="4"/>
  <c r="J284" i="4"/>
  <c r="I284" i="4"/>
  <c r="BU283" i="4"/>
  <c r="BT283" i="4"/>
  <c r="BS283" i="4"/>
  <c r="BR283" i="4"/>
  <c r="BQ283" i="4"/>
  <c r="BP283" i="4"/>
  <c r="BO283" i="4"/>
  <c r="BN283" i="4"/>
  <c r="BM283" i="4"/>
  <c r="BL283" i="4"/>
  <c r="BK283" i="4"/>
  <c r="BJ283" i="4"/>
  <c r="BI283" i="4"/>
  <c r="BH283" i="4"/>
  <c r="BG283" i="4"/>
  <c r="BF283" i="4"/>
  <c r="BE283" i="4"/>
  <c r="BD283" i="4"/>
  <c r="BC283" i="4"/>
  <c r="BB283" i="4"/>
  <c r="BA283" i="4"/>
  <c r="AZ283" i="4"/>
  <c r="AY283" i="4"/>
  <c r="AX283" i="4"/>
  <c r="AW283" i="4"/>
  <c r="AV283" i="4"/>
  <c r="AU283" i="4"/>
  <c r="AT283" i="4"/>
  <c r="AS283" i="4"/>
  <c r="AR283" i="4"/>
  <c r="AQ283" i="4"/>
  <c r="AP283" i="4"/>
  <c r="AO283" i="4"/>
  <c r="AN283" i="4"/>
  <c r="AM283" i="4"/>
  <c r="AL283" i="4"/>
  <c r="AK283" i="4"/>
  <c r="AJ283" i="4"/>
  <c r="AI283" i="4"/>
  <c r="AH283" i="4"/>
  <c r="AG283" i="4"/>
  <c r="AF283" i="4"/>
  <c r="AE283" i="4"/>
  <c r="AD283" i="4"/>
  <c r="AC283" i="4"/>
  <c r="AB283" i="4"/>
  <c r="AA283" i="4"/>
  <c r="Z283" i="4"/>
  <c r="Y283" i="4"/>
  <c r="X283" i="4"/>
  <c r="W283" i="4"/>
  <c r="V283" i="4"/>
  <c r="U283" i="4"/>
  <c r="T283" i="4"/>
  <c r="S283" i="4"/>
  <c r="R283" i="4"/>
  <c r="Q283" i="4"/>
  <c r="P283" i="4"/>
  <c r="O283" i="4"/>
  <c r="N283" i="4"/>
  <c r="M283" i="4"/>
  <c r="L283" i="4"/>
  <c r="K283" i="4"/>
  <c r="J283" i="4"/>
  <c r="I283" i="4"/>
  <c r="BU282" i="4"/>
  <c r="BT282" i="4"/>
  <c r="BS282" i="4"/>
  <c r="BR282" i="4"/>
  <c r="BQ282" i="4"/>
  <c r="BP282" i="4"/>
  <c r="BO282" i="4"/>
  <c r="BN282" i="4"/>
  <c r="BM282" i="4"/>
  <c r="BL282" i="4"/>
  <c r="BK282" i="4"/>
  <c r="BJ282" i="4"/>
  <c r="BI282" i="4"/>
  <c r="BH282" i="4"/>
  <c r="BG282" i="4"/>
  <c r="BF282" i="4"/>
  <c r="BE282" i="4"/>
  <c r="BD282" i="4"/>
  <c r="BC282" i="4"/>
  <c r="BB282" i="4"/>
  <c r="BA282" i="4"/>
  <c r="AZ282" i="4"/>
  <c r="AY282" i="4"/>
  <c r="AX282" i="4"/>
  <c r="AW282" i="4"/>
  <c r="AV282" i="4"/>
  <c r="AU282" i="4"/>
  <c r="AT282" i="4"/>
  <c r="AS282" i="4"/>
  <c r="AR282" i="4"/>
  <c r="AQ282" i="4"/>
  <c r="AP282" i="4"/>
  <c r="AO282" i="4"/>
  <c r="AN282" i="4"/>
  <c r="AM282" i="4"/>
  <c r="AL282" i="4"/>
  <c r="AK282" i="4"/>
  <c r="AJ282" i="4"/>
  <c r="AI282" i="4"/>
  <c r="AH282" i="4"/>
  <c r="AG282" i="4"/>
  <c r="AF282" i="4"/>
  <c r="AE282" i="4"/>
  <c r="AD282" i="4"/>
  <c r="AC282" i="4"/>
  <c r="AB282" i="4"/>
  <c r="AA282" i="4"/>
  <c r="Z282" i="4"/>
  <c r="Y282" i="4"/>
  <c r="X282" i="4"/>
  <c r="W282" i="4"/>
  <c r="V282" i="4"/>
  <c r="U282" i="4"/>
  <c r="T282" i="4"/>
  <c r="S282" i="4"/>
  <c r="R282" i="4"/>
  <c r="Q282" i="4"/>
  <c r="P282" i="4"/>
  <c r="O282" i="4"/>
  <c r="N282" i="4"/>
  <c r="M282" i="4"/>
  <c r="L282" i="4"/>
  <c r="K282" i="4"/>
  <c r="J282" i="4"/>
  <c r="I282" i="4"/>
  <c r="BU281" i="4"/>
  <c r="BT281" i="4"/>
  <c r="BS281" i="4"/>
  <c r="BR281" i="4"/>
  <c r="BQ281" i="4"/>
  <c r="BP281" i="4"/>
  <c r="BO281" i="4"/>
  <c r="BN281" i="4"/>
  <c r="BM281" i="4"/>
  <c r="BL281" i="4"/>
  <c r="BK281" i="4"/>
  <c r="BJ281" i="4"/>
  <c r="BI281" i="4"/>
  <c r="BH281" i="4"/>
  <c r="BG281" i="4"/>
  <c r="BF281" i="4"/>
  <c r="BE281" i="4"/>
  <c r="BD281" i="4"/>
  <c r="BC281" i="4"/>
  <c r="BB281" i="4"/>
  <c r="BA281" i="4"/>
  <c r="AZ281" i="4"/>
  <c r="AY281" i="4"/>
  <c r="AX281" i="4"/>
  <c r="AW281" i="4"/>
  <c r="AV281" i="4"/>
  <c r="AU281" i="4"/>
  <c r="AT281" i="4"/>
  <c r="AS281" i="4"/>
  <c r="AR281" i="4"/>
  <c r="AQ281" i="4"/>
  <c r="AP281" i="4"/>
  <c r="AO281" i="4"/>
  <c r="AN281" i="4"/>
  <c r="AM281" i="4"/>
  <c r="AL281" i="4"/>
  <c r="AK281" i="4"/>
  <c r="AJ281" i="4"/>
  <c r="AI281" i="4"/>
  <c r="AH281" i="4"/>
  <c r="AG281" i="4"/>
  <c r="AF281" i="4"/>
  <c r="AE281" i="4"/>
  <c r="AD281" i="4"/>
  <c r="AC281" i="4"/>
  <c r="AB281" i="4"/>
  <c r="AA281" i="4"/>
  <c r="Z281" i="4"/>
  <c r="Y281" i="4"/>
  <c r="X281" i="4"/>
  <c r="W281" i="4"/>
  <c r="V281" i="4"/>
  <c r="U281" i="4"/>
  <c r="T281" i="4"/>
  <c r="S281" i="4"/>
  <c r="R281" i="4"/>
  <c r="Q281" i="4"/>
  <c r="P281" i="4"/>
  <c r="O281" i="4"/>
  <c r="N281" i="4"/>
  <c r="M281" i="4"/>
  <c r="L281" i="4"/>
  <c r="K281" i="4"/>
  <c r="J281" i="4"/>
  <c r="I281" i="4"/>
  <c r="BU280" i="4"/>
  <c r="BT280" i="4"/>
  <c r="BS280" i="4"/>
  <c r="BR280" i="4"/>
  <c r="BQ280" i="4"/>
  <c r="BP280" i="4"/>
  <c r="BO280" i="4"/>
  <c r="BN280" i="4"/>
  <c r="BM280" i="4"/>
  <c r="BL280" i="4"/>
  <c r="BK280" i="4"/>
  <c r="BJ280" i="4"/>
  <c r="BI280" i="4"/>
  <c r="BH280" i="4"/>
  <c r="BG280" i="4"/>
  <c r="BF280" i="4"/>
  <c r="BE280" i="4"/>
  <c r="BD280" i="4"/>
  <c r="BC280" i="4"/>
  <c r="BB280" i="4"/>
  <c r="BA280"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R280" i="4"/>
  <c r="Q280" i="4"/>
  <c r="P280" i="4"/>
  <c r="O280" i="4"/>
  <c r="N280" i="4"/>
  <c r="M280" i="4"/>
  <c r="L280" i="4"/>
  <c r="K280" i="4"/>
  <c r="J280" i="4"/>
  <c r="I280" i="4"/>
  <c r="BU279" i="4"/>
  <c r="BT279" i="4"/>
  <c r="BS279" i="4"/>
  <c r="BR279" i="4"/>
  <c r="BQ279" i="4"/>
  <c r="BP279" i="4"/>
  <c r="BO279" i="4"/>
  <c r="BN279" i="4"/>
  <c r="BM279" i="4"/>
  <c r="BL279" i="4"/>
  <c r="BK279" i="4"/>
  <c r="BJ279" i="4"/>
  <c r="BI279" i="4"/>
  <c r="BH279" i="4"/>
  <c r="BG279" i="4"/>
  <c r="BF279" i="4"/>
  <c r="BE279" i="4"/>
  <c r="BD279" i="4"/>
  <c r="BC279" i="4"/>
  <c r="BB279" i="4"/>
  <c r="BA279" i="4"/>
  <c r="AZ279" i="4"/>
  <c r="AY279" i="4"/>
  <c r="AX279" i="4"/>
  <c r="AW279" i="4"/>
  <c r="AV279" i="4"/>
  <c r="AU279" i="4"/>
  <c r="AT279" i="4"/>
  <c r="AS279" i="4"/>
  <c r="AR279" i="4"/>
  <c r="AQ279" i="4"/>
  <c r="AP279" i="4"/>
  <c r="AO279" i="4"/>
  <c r="AN279" i="4"/>
  <c r="AM279" i="4"/>
  <c r="AL279" i="4"/>
  <c r="AK279" i="4"/>
  <c r="AJ279" i="4"/>
  <c r="AI279" i="4"/>
  <c r="AH279" i="4"/>
  <c r="AG279" i="4"/>
  <c r="AF279" i="4"/>
  <c r="AE279" i="4"/>
  <c r="AD279" i="4"/>
  <c r="AC279" i="4"/>
  <c r="AB279" i="4"/>
  <c r="AA279" i="4"/>
  <c r="Z279" i="4"/>
  <c r="Y279" i="4"/>
  <c r="X279" i="4"/>
  <c r="W279" i="4"/>
  <c r="V279" i="4"/>
  <c r="U279" i="4"/>
  <c r="T279" i="4"/>
  <c r="S279" i="4"/>
  <c r="R279" i="4"/>
  <c r="Q279" i="4"/>
  <c r="P279" i="4"/>
  <c r="O279" i="4"/>
  <c r="N279" i="4"/>
  <c r="M279" i="4"/>
  <c r="L279" i="4"/>
  <c r="K279" i="4"/>
  <c r="J279" i="4"/>
  <c r="I279" i="4"/>
  <c r="BU278" i="4"/>
  <c r="BT278" i="4"/>
  <c r="BS278" i="4"/>
  <c r="BR278" i="4"/>
  <c r="BQ278" i="4"/>
  <c r="BP278" i="4"/>
  <c r="BO278" i="4"/>
  <c r="BN278" i="4"/>
  <c r="BM278" i="4"/>
  <c r="BL278" i="4"/>
  <c r="BK278" i="4"/>
  <c r="BJ278" i="4"/>
  <c r="BI278" i="4"/>
  <c r="BH278" i="4"/>
  <c r="BG278" i="4"/>
  <c r="BF278" i="4"/>
  <c r="BE278" i="4"/>
  <c r="BD278" i="4"/>
  <c r="BC278" i="4"/>
  <c r="BB278" i="4"/>
  <c r="BA278" i="4"/>
  <c r="AZ278" i="4"/>
  <c r="AY278" i="4"/>
  <c r="AX278" i="4"/>
  <c r="AW278" i="4"/>
  <c r="AV278" i="4"/>
  <c r="AU278" i="4"/>
  <c r="AT278" i="4"/>
  <c r="AS278" i="4"/>
  <c r="AR278" i="4"/>
  <c r="AQ278" i="4"/>
  <c r="AP278" i="4"/>
  <c r="AO278" i="4"/>
  <c r="AN278" i="4"/>
  <c r="AM278" i="4"/>
  <c r="AL278" i="4"/>
  <c r="AK278" i="4"/>
  <c r="AJ278" i="4"/>
  <c r="AI278" i="4"/>
  <c r="AH278" i="4"/>
  <c r="AG278" i="4"/>
  <c r="AF278" i="4"/>
  <c r="AE278" i="4"/>
  <c r="AD278" i="4"/>
  <c r="AC278" i="4"/>
  <c r="AB278" i="4"/>
  <c r="AA278" i="4"/>
  <c r="Z278" i="4"/>
  <c r="Y278" i="4"/>
  <c r="X278" i="4"/>
  <c r="W278" i="4"/>
  <c r="V278" i="4"/>
  <c r="U278" i="4"/>
  <c r="T278" i="4"/>
  <c r="S278" i="4"/>
  <c r="R278" i="4"/>
  <c r="Q278" i="4"/>
  <c r="P278" i="4"/>
  <c r="O278" i="4"/>
  <c r="N278" i="4"/>
  <c r="M278" i="4"/>
  <c r="L278" i="4"/>
  <c r="K278" i="4"/>
  <c r="J278" i="4"/>
  <c r="I278" i="4"/>
  <c r="BU277" i="4"/>
  <c r="BT277" i="4"/>
  <c r="BS277" i="4"/>
  <c r="BR277" i="4"/>
  <c r="BQ277" i="4"/>
  <c r="BP277" i="4"/>
  <c r="BO277" i="4"/>
  <c r="BN277" i="4"/>
  <c r="BM277" i="4"/>
  <c r="BL277" i="4"/>
  <c r="BK277" i="4"/>
  <c r="BJ277" i="4"/>
  <c r="BI277" i="4"/>
  <c r="BH277" i="4"/>
  <c r="BG277" i="4"/>
  <c r="BF277" i="4"/>
  <c r="BE277" i="4"/>
  <c r="BD277" i="4"/>
  <c r="BC277" i="4"/>
  <c r="BB277" i="4"/>
  <c r="BA277" i="4"/>
  <c r="AZ277" i="4"/>
  <c r="AY277" i="4"/>
  <c r="AX277" i="4"/>
  <c r="AW277" i="4"/>
  <c r="AV277" i="4"/>
  <c r="AU277" i="4"/>
  <c r="AT277" i="4"/>
  <c r="AS277" i="4"/>
  <c r="AR277" i="4"/>
  <c r="AQ277" i="4"/>
  <c r="AP277" i="4"/>
  <c r="AO277" i="4"/>
  <c r="AN277" i="4"/>
  <c r="AM277" i="4"/>
  <c r="AL277" i="4"/>
  <c r="AK277" i="4"/>
  <c r="AJ277" i="4"/>
  <c r="AI277" i="4"/>
  <c r="AH277" i="4"/>
  <c r="AG277" i="4"/>
  <c r="AF277" i="4"/>
  <c r="AE277" i="4"/>
  <c r="AD277" i="4"/>
  <c r="AC277" i="4"/>
  <c r="AB277" i="4"/>
  <c r="AA277" i="4"/>
  <c r="Z277" i="4"/>
  <c r="Y277" i="4"/>
  <c r="X277" i="4"/>
  <c r="W277" i="4"/>
  <c r="V277" i="4"/>
  <c r="U277" i="4"/>
  <c r="T277" i="4"/>
  <c r="S277" i="4"/>
  <c r="R277" i="4"/>
  <c r="Q277" i="4"/>
  <c r="P277" i="4"/>
  <c r="O277" i="4"/>
  <c r="N277" i="4"/>
  <c r="M277" i="4"/>
  <c r="L277" i="4"/>
  <c r="K277" i="4"/>
  <c r="J277" i="4"/>
  <c r="I277" i="4"/>
  <c r="BU276" i="4"/>
  <c r="BT276" i="4"/>
  <c r="BS276" i="4"/>
  <c r="BR276" i="4"/>
  <c r="BQ276" i="4"/>
  <c r="BP276" i="4"/>
  <c r="BO276" i="4"/>
  <c r="BN276" i="4"/>
  <c r="BM276" i="4"/>
  <c r="BL276" i="4"/>
  <c r="BK276" i="4"/>
  <c r="BJ276" i="4"/>
  <c r="BI276" i="4"/>
  <c r="BH276" i="4"/>
  <c r="BG276" i="4"/>
  <c r="BF276" i="4"/>
  <c r="BE276" i="4"/>
  <c r="BD276" i="4"/>
  <c r="BC276" i="4"/>
  <c r="BB276" i="4"/>
  <c r="BA276" i="4"/>
  <c r="AZ276" i="4"/>
  <c r="AY276" i="4"/>
  <c r="AX276" i="4"/>
  <c r="AW276" i="4"/>
  <c r="AV276" i="4"/>
  <c r="AU276" i="4"/>
  <c r="AT276" i="4"/>
  <c r="AS276" i="4"/>
  <c r="AR276" i="4"/>
  <c r="AQ276" i="4"/>
  <c r="AP276" i="4"/>
  <c r="AO276" i="4"/>
  <c r="AN276" i="4"/>
  <c r="AM276" i="4"/>
  <c r="AL276" i="4"/>
  <c r="AK276" i="4"/>
  <c r="AJ276" i="4"/>
  <c r="AI276" i="4"/>
  <c r="AH276" i="4"/>
  <c r="AG276" i="4"/>
  <c r="AF276" i="4"/>
  <c r="AE276" i="4"/>
  <c r="AD276" i="4"/>
  <c r="AC276" i="4"/>
  <c r="AB276" i="4"/>
  <c r="AA276" i="4"/>
  <c r="Z276" i="4"/>
  <c r="Y276" i="4"/>
  <c r="X276" i="4"/>
  <c r="W276" i="4"/>
  <c r="V276" i="4"/>
  <c r="U276" i="4"/>
  <c r="T276" i="4"/>
  <c r="S276" i="4"/>
  <c r="R276" i="4"/>
  <c r="Q276" i="4"/>
  <c r="P276" i="4"/>
  <c r="O276" i="4"/>
  <c r="N276" i="4"/>
  <c r="M276" i="4"/>
  <c r="L276" i="4"/>
  <c r="K276" i="4"/>
  <c r="J276" i="4"/>
  <c r="I276" i="4"/>
  <c r="BU275" i="4"/>
  <c r="BT275" i="4"/>
  <c r="BS275" i="4"/>
  <c r="BR275" i="4"/>
  <c r="BQ275" i="4"/>
  <c r="BP275" i="4"/>
  <c r="BO275" i="4"/>
  <c r="BN275" i="4"/>
  <c r="BM275" i="4"/>
  <c r="BL275" i="4"/>
  <c r="BK275" i="4"/>
  <c r="BJ275" i="4"/>
  <c r="BI275" i="4"/>
  <c r="BH275" i="4"/>
  <c r="BG275" i="4"/>
  <c r="BF275" i="4"/>
  <c r="BE275" i="4"/>
  <c r="BD275" i="4"/>
  <c r="BC275" i="4"/>
  <c r="BB275" i="4"/>
  <c r="BA275" i="4"/>
  <c r="AZ275" i="4"/>
  <c r="AY275" i="4"/>
  <c r="AX275" i="4"/>
  <c r="AW275" i="4"/>
  <c r="AV275" i="4"/>
  <c r="AU275" i="4"/>
  <c r="AT275" i="4"/>
  <c r="AS275" i="4"/>
  <c r="AR275" i="4"/>
  <c r="AQ275" i="4"/>
  <c r="AP275" i="4"/>
  <c r="AO275" i="4"/>
  <c r="AN275" i="4"/>
  <c r="AM275" i="4"/>
  <c r="AL275" i="4"/>
  <c r="AK275" i="4"/>
  <c r="AJ275" i="4"/>
  <c r="AI275" i="4"/>
  <c r="AH275" i="4"/>
  <c r="AG275" i="4"/>
  <c r="AF275" i="4"/>
  <c r="AE275" i="4"/>
  <c r="AD275" i="4"/>
  <c r="AC275" i="4"/>
  <c r="AB275" i="4"/>
  <c r="AA275" i="4"/>
  <c r="Z275" i="4"/>
  <c r="Y275" i="4"/>
  <c r="X275" i="4"/>
  <c r="W275" i="4"/>
  <c r="V275" i="4"/>
  <c r="U275" i="4"/>
  <c r="T275" i="4"/>
  <c r="S275" i="4"/>
  <c r="R275" i="4"/>
  <c r="Q275" i="4"/>
  <c r="P275" i="4"/>
  <c r="O275" i="4"/>
  <c r="N275" i="4"/>
  <c r="M275" i="4"/>
  <c r="L275" i="4"/>
  <c r="K275" i="4"/>
  <c r="J275" i="4"/>
  <c r="I275" i="4"/>
  <c r="BU274" i="4"/>
  <c r="BT274" i="4"/>
  <c r="BS274" i="4"/>
  <c r="BR274" i="4"/>
  <c r="BQ274" i="4"/>
  <c r="BP274" i="4"/>
  <c r="BO274" i="4"/>
  <c r="BN274" i="4"/>
  <c r="BM274" i="4"/>
  <c r="BL274" i="4"/>
  <c r="BK274" i="4"/>
  <c r="BJ274" i="4"/>
  <c r="BI274" i="4"/>
  <c r="BH274" i="4"/>
  <c r="BG274" i="4"/>
  <c r="BF274" i="4"/>
  <c r="BE274" i="4"/>
  <c r="BD274" i="4"/>
  <c r="BC274" i="4"/>
  <c r="BB274" i="4"/>
  <c r="BA274" i="4"/>
  <c r="AZ274" i="4"/>
  <c r="AY274" i="4"/>
  <c r="AX274" i="4"/>
  <c r="AW274" i="4"/>
  <c r="AV274" i="4"/>
  <c r="AU274" i="4"/>
  <c r="AT274" i="4"/>
  <c r="AS274" i="4"/>
  <c r="AR274" i="4"/>
  <c r="AQ274" i="4"/>
  <c r="AP274" i="4"/>
  <c r="AO274" i="4"/>
  <c r="AN274" i="4"/>
  <c r="AM274" i="4"/>
  <c r="AL274" i="4"/>
  <c r="AK274" i="4"/>
  <c r="AJ274" i="4"/>
  <c r="AI274" i="4"/>
  <c r="AH274" i="4"/>
  <c r="AG274" i="4"/>
  <c r="AF274" i="4"/>
  <c r="AE274" i="4"/>
  <c r="AD274" i="4"/>
  <c r="AC274" i="4"/>
  <c r="AB274" i="4"/>
  <c r="AA274" i="4"/>
  <c r="Z274" i="4"/>
  <c r="Y274" i="4"/>
  <c r="X274" i="4"/>
  <c r="W274" i="4"/>
  <c r="V274" i="4"/>
  <c r="U274" i="4"/>
  <c r="T274" i="4"/>
  <c r="S274" i="4"/>
  <c r="R274" i="4"/>
  <c r="Q274" i="4"/>
  <c r="P274" i="4"/>
  <c r="O274" i="4"/>
  <c r="N274" i="4"/>
  <c r="M274" i="4"/>
  <c r="L274" i="4"/>
  <c r="K274" i="4"/>
  <c r="J274" i="4"/>
  <c r="I274" i="4"/>
  <c r="BU273" i="4"/>
  <c r="BT273" i="4"/>
  <c r="BS273" i="4"/>
  <c r="BR273" i="4"/>
  <c r="BQ273" i="4"/>
  <c r="BP273" i="4"/>
  <c r="BO273" i="4"/>
  <c r="BN273" i="4"/>
  <c r="BM273" i="4"/>
  <c r="BL273" i="4"/>
  <c r="BK273" i="4"/>
  <c r="BJ273" i="4"/>
  <c r="BI273" i="4"/>
  <c r="BH273" i="4"/>
  <c r="BG273" i="4"/>
  <c r="BF273" i="4"/>
  <c r="BE273" i="4"/>
  <c r="BD273" i="4"/>
  <c r="BC273" i="4"/>
  <c r="BB273" i="4"/>
  <c r="BA273" i="4"/>
  <c r="AZ273" i="4"/>
  <c r="AY273" i="4"/>
  <c r="AX273" i="4"/>
  <c r="AW273" i="4"/>
  <c r="AV273" i="4"/>
  <c r="AU273" i="4"/>
  <c r="AT273" i="4"/>
  <c r="AS273" i="4"/>
  <c r="AR273" i="4"/>
  <c r="AQ273" i="4"/>
  <c r="AP273" i="4"/>
  <c r="AO273" i="4"/>
  <c r="AN273" i="4"/>
  <c r="AM273" i="4"/>
  <c r="AL273" i="4"/>
  <c r="AK273" i="4"/>
  <c r="AJ273" i="4"/>
  <c r="AI273" i="4"/>
  <c r="AH273" i="4"/>
  <c r="AG273" i="4"/>
  <c r="AF273" i="4"/>
  <c r="AE273" i="4"/>
  <c r="AD273" i="4"/>
  <c r="AC273" i="4"/>
  <c r="AB273" i="4"/>
  <c r="AA273" i="4"/>
  <c r="Z273" i="4"/>
  <c r="Y273" i="4"/>
  <c r="X273" i="4"/>
  <c r="W273" i="4"/>
  <c r="V273" i="4"/>
  <c r="U273" i="4"/>
  <c r="T273" i="4"/>
  <c r="S273" i="4"/>
  <c r="R273" i="4"/>
  <c r="Q273" i="4"/>
  <c r="P273" i="4"/>
  <c r="O273" i="4"/>
  <c r="N273" i="4"/>
  <c r="M273" i="4"/>
  <c r="L273" i="4"/>
  <c r="K273" i="4"/>
  <c r="J273" i="4"/>
  <c r="I273" i="4"/>
  <c r="BU272" i="4"/>
  <c r="BT272" i="4"/>
  <c r="BS272" i="4"/>
  <c r="BR272" i="4"/>
  <c r="BQ272" i="4"/>
  <c r="BP272" i="4"/>
  <c r="BO272" i="4"/>
  <c r="BN272" i="4"/>
  <c r="BM272" i="4"/>
  <c r="BL272" i="4"/>
  <c r="BK272" i="4"/>
  <c r="BJ272" i="4"/>
  <c r="BI272" i="4"/>
  <c r="BH272" i="4"/>
  <c r="BG272" i="4"/>
  <c r="BF272" i="4"/>
  <c r="BE272" i="4"/>
  <c r="BD272" i="4"/>
  <c r="BC272" i="4"/>
  <c r="BB272" i="4"/>
  <c r="BA272" i="4"/>
  <c r="AZ272" i="4"/>
  <c r="AY272" i="4"/>
  <c r="AX272" i="4"/>
  <c r="AW272" i="4"/>
  <c r="AV272" i="4"/>
  <c r="AU272" i="4"/>
  <c r="AT272" i="4"/>
  <c r="AS272" i="4"/>
  <c r="AR272" i="4"/>
  <c r="AQ272" i="4"/>
  <c r="AP272" i="4"/>
  <c r="AO272" i="4"/>
  <c r="AN272" i="4"/>
  <c r="AM272" i="4"/>
  <c r="AL272" i="4"/>
  <c r="AK272" i="4"/>
  <c r="AJ272" i="4"/>
  <c r="AI272" i="4"/>
  <c r="AH272" i="4"/>
  <c r="AG272" i="4"/>
  <c r="AF272" i="4"/>
  <c r="AE272" i="4"/>
  <c r="AD272" i="4"/>
  <c r="AC272" i="4"/>
  <c r="AB272" i="4"/>
  <c r="AA272" i="4"/>
  <c r="Z272" i="4"/>
  <c r="Y272" i="4"/>
  <c r="X272" i="4"/>
  <c r="W272" i="4"/>
  <c r="V272" i="4"/>
  <c r="U272" i="4"/>
  <c r="T272" i="4"/>
  <c r="S272" i="4"/>
  <c r="R272" i="4"/>
  <c r="Q272" i="4"/>
  <c r="P272" i="4"/>
  <c r="O272" i="4"/>
  <c r="N272" i="4"/>
  <c r="M272" i="4"/>
  <c r="L272" i="4"/>
  <c r="K272" i="4"/>
  <c r="J272" i="4"/>
  <c r="I272" i="4"/>
  <c r="BU271" i="4"/>
  <c r="BT271" i="4"/>
  <c r="BS271" i="4"/>
  <c r="BR271" i="4"/>
  <c r="BQ271" i="4"/>
  <c r="BP271" i="4"/>
  <c r="BO271" i="4"/>
  <c r="BN271" i="4"/>
  <c r="BM271" i="4"/>
  <c r="BL271" i="4"/>
  <c r="BK271" i="4"/>
  <c r="BJ271" i="4"/>
  <c r="BI271" i="4"/>
  <c r="BH271" i="4"/>
  <c r="BG271" i="4"/>
  <c r="BF271" i="4"/>
  <c r="BE271" i="4"/>
  <c r="BD271" i="4"/>
  <c r="BC271" i="4"/>
  <c r="BB271" i="4"/>
  <c r="BA271" i="4"/>
  <c r="AZ271" i="4"/>
  <c r="AY271" i="4"/>
  <c r="AX271" i="4"/>
  <c r="AW271" i="4"/>
  <c r="AV271" i="4"/>
  <c r="AU271" i="4"/>
  <c r="AT271" i="4"/>
  <c r="AS271" i="4"/>
  <c r="AR271" i="4"/>
  <c r="AQ271" i="4"/>
  <c r="AP271" i="4"/>
  <c r="AO271" i="4"/>
  <c r="AN271" i="4"/>
  <c r="AM271" i="4"/>
  <c r="AL271" i="4"/>
  <c r="AK271" i="4"/>
  <c r="AJ271" i="4"/>
  <c r="AI271" i="4"/>
  <c r="AH271" i="4"/>
  <c r="AG271" i="4"/>
  <c r="AF271" i="4"/>
  <c r="AE271" i="4"/>
  <c r="AD271" i="4"/>
  <c r="AC271" i="4"/>
  <c r="AB271" i="4"/>
  <c r="AA271" i="4"/>
  <c r="Z271" i="4"/>
  <c r="Y271" i="4"/>
  <c r="X271" i="4"/>
  <c r="W271" i="4"/>
  <c r="V271" i="4"/>
  <c r="U271" i="4"/>
  <c r="T271" i="4"/>
  <c r="S271" i="4"/>
  <c r="R271" i="4"/>
  <c r="Q271" i="4"/>
  <c r="P271" i="4"/>
  <c r="O271" i="4"/>
  <c r="N271" i="4"/>
  <c r="M271" i="4"/>
  <c r="L271" i="4"/>
  <c r="K271" i="4"/>
  <c r="J271" i="4"/>
  <c r="I271" i="4"/>
  <c r="BU270" i="4"/>
  <c r="BT270" i="4"/>
  <c r="BS270" i="4"/>
  <c r="BR270" i="4"/>
  <c r="BQ270" i="4"/>
  <c r="BP270" i="4"/>
  <c r="BO270" i="4"/>
  <c r="BN270" i="4"/>
  <c r="BM270" i="4"/>
  <c r="BL270" i="4"/>
  <c r="BK270" i="4"/>
  <c r="BJ270" i="4"/>
  <c r="BI270" i="4"/>
  <c r="BH270" i="4"/>
  <c r="BG270" i="4"/>
  <c r="BF270" i="4"/>
  <c r="BE270" i="4"/>
  <c r="BD270" i="4"/>
  <c r="BC270" i="4"/>
  <c r="BB270" i="4"/>
  <c r="BA270" i="4"/>
  <c r="AZ270" i="4"/>
  <c r="AY270" i="4"/>
  <c r="AX270" i="4"/>
  <c r="AW270" i="4"/>
  <c r="AV270" i="4"/>
  <c r="AU270" i="4"/>
  <c r="AT270" i="4"/>
  <c r="AS270" i="4"/>
  <c r="AR270" i="4"/>
  <c r="AQ270" i="4"/>
  <c r="AP270" i="4"/>
  <c r="AO270" i="4"/>
  <c r="AN270" i="4"/>
  <c r="AM270" i="4"/>
  <c r="AL270" i="4"/>
  <c r="AK270" i="4"/>
  <c r="AJ270" i="4"/>
  <c r="AI270" i="4"/>
  <c r="AH270" i="4"/>
  <c r="AG270" i="4"/>
  <c r="AF270" i="4"/>
  <c r="AE270" i="4"/>
  <c r="AD270" i="4"/>
  <c r="AC270" i="4"/>
  <c r="AB270" i="4"/>
  <c r="AA270" i="4"/>
  <c r="Z270" i="4"/>
  <c r="Y270" i="4"/>
  <c r="X270" i="4"/>
  <c r="W270" i="4"/>
  <c r="V270" i="4"/>
  <c r="U270" i="4"/>
  <c r="T270" i="4"/>
  <c r="S270" i="4"/>
  <c r="R270" i="4"/>
  <c r="Q270" i="4"/>
  <c r="P270" i="4"/>
  <c r="O270" i="4"/>
  <c r="N270" i="4"/>
  <c r="M270" i="4"/>
  <c r="L270" i="4"/>
  <c r="K270" i="4"/>
  <c r="J270" i="4"/>
  <c r="I270" i="4"/>
  <c r="BU269" i="4"/>
  <c r="BT269" i="4"/>
  <c r="BS269" i="4"/>
  <c r="BR269" i="4"/>
  <c r="BQ269" i="4"/>
  <c r="BP269" i="4"/>
  <c r="BO269" i="4"/>
  <c r="BN269" i="4"/>
  <c r="BM269" i="4"/>
  <c r="BL269" i="4"/>
  <c r="BK269" i="4"/>
  <c r="BJ269" i="4"/>
  <c r="BI269" i="4"/>
  <c r="BH269" i="4"/>
  <c r="BG269" i="4"/>
  <c r="BF269" i="4"/>
  <c r="BE269" i="4"/>
  <c r="BD269" i="4"/>
  <c r="BC269" i="4"/>
  <c r="BB269" i="4"/>
  <c r="BA269" i="4"/>
  <c r="AZ269" i="4"/>
  <c r="AY269" i="4"/>
  <c r="AX269" i="4"/>
  <c r="AW269" i="4"/>
  <c r="AV269" i="4"/>
  <c r="AU269" i="4"/>
  <c r="AT269" i="4"/>
  <c r="AS269" i="4"/>
  <c r="AR269" i="4"/>
  <c r="AQ269" i="4"/>
  <c r="AP269" i="4"/>
  <c r="AO269" i="4"/>
  <c r="AN269" i="4"/>
  <c r="AM269" i="4"/>
  <c r="AL269" i="4"/>
  <c r="AK269" i="4"/>
  <c r="AJ269" i="4"/>
  <c r="AI269" i="4"/>
  <c r="AH269" i="4"/>
  <c r="AG269" i="4"/>
  <c r="AF269" i="4"/>
  <c r="AE269" i="4"/>
  <c r="AD269" i="4"/>
  <c r="AC269" i="4"/>
  <c r="AB269" i="4"/>
  <c r="AA269" i="4"/>
  <c r="Z269" i="4"/>
  <c r="Y269" i="4"/>
  <c r="X269" i="4"/>
  <c r="W269" i="4"/>
  <c r="V269" i="4"/>
  <c r="U269" i="4"/>
  <c r="T269" i="4"/>
  <c r="S269" i="4"/>
  <c r="R269" i="4"/>
  <c r="Q269" i="4"/>
  <c r="P269" i="4"/>
  <c r="O269" i="4"/>
  <c r="N269" i="4"/>
  <c r="M269" i="4"/>
  <c r="L269" i="4"/>
  <c r="K269" i="4"/>
  <c r="J269" i="4"/>
  <c r="I269" i="4"/>
  <c r="BU268"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BU267" i="4"/>
  <c r="BT267" i="4"/>
  <c r="BS267" i="4"/>
  <c r="BR267" i="4"/>
  <c r="BQ267" i="4"/>
  <c r="BP267" i="4"/>
  <c r="BO267" i="4"/>
  <c r="BN267" i="4"/>
  <c r="BM267" i="4"/>
  <c r="BL267" i="4"/>
  <c r="BK267" i="4"/>
  <c r="BJ267" i="4"/>
  <c r="BI267" i="4"/>
  <c r="BH267" i="4"/>
  <c r="BG267" i="4"/>
  <c r="BF267" i="4"/>
  <c r="BE267" i="4"/>
  <c r="BD267" i="4"/>
  <c r="BC267" i="4"/>
  <c r="BB267" i="4"/>
  <c r="BA267" i="4"/>
  <c r="AZ267" i="4"/>
  <c r="AY267" i="4"/>
  <c r="AX267" i="4"/>
  <c r="AW267" i="4"/>
  <c r="AV267" i="4"/>
  <c r="AU267" i="4"/>
  <c r="AT267" i="4"/>
  <c r="AS267" i="4"/>
  <c r="AR267" i="4"/>
  <c r="AQ267" i="4"/>
  <c r="AP267" i="4"/>
  <c r="AO267" i="4"/>
  <c r="AN267" i="4"/>
  <c r="AM267" i="4"/>
  <c r="AL267" i="4"/>
  <c r="AK267" i="4"/>
  <c r="AJ267" i="4"/>
  <c r="AI267" i="4"/>
  <c r="AH267" i="4"/>
  <c r="AG267" i="4"/>
  <c r="AF267" i="4"/>
  <c r="AE267" i="4"/>
  <c r="AD267" i="4"/>
  <c r="AC267" i="4"/>
  <c r="AB267" i="4"/>
  <c r="AA267" i="4"/>
  <c r="Z267" i="4"/>
  <c r="Y267" i="4"/>
  <c r="X267" i="4"/>
  <c r="W267" i="4"/>
  <c r="V267" i="4"/>
  <c r="U267" i="4"/>
  <c r="T267" i="4"/>
  <c r="S267" i="4"/>
  <c r="R267" i="4"/>
  <c r="Q267" i="4"/>
  <c r="P267" i="4"/>
  <c r="O267" i="4"/>
  <c r="N267" i="4"/>
  <c r="M267" i="4"/>
  <c r="L267" i="4"/>
  <c r="K267" i="4"/>
  <c r="J267" i="4"/>
  <c r="I267" i="4"/>
  <c r="BU266"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BU265" i="4"/>
  <c r="BT265" i="4"/>
  <c r="BS265" i="4"/>
  <c r="BR265" i="4"/>
  <c r="BQ265" i="4"/>
  <c r="BP265" i="4"/>
  <c r="BO265" i="4"/>
  <c r="BN265" i="4"/>
  <c r="BM265" i="4"/>
  <c r="BL265" i="4"/>
  <c r="BK265" i="4"/>
  <c r="BJ265" i="4"/>
  <c r="BI265" i="4"/>
  <c r="BH265" i="4"/>
  <c r="BG265" i="4"/>
  <c r="BF265" i="4"/>
  <c r="BE265" i="4"/>
  <c r="BD265" i="4"/>
  <c r="BC265" i="4"/>
  <c r="BB265" i="4"/>
  <c r="BA265" i="4"/>
  <c r="AZ265" i="4"/>
  <c r="AY265" i="4"/>
  <c r="AX265" i="4"/>
  <c r="AW265" i="4"/>
  <c r="AV265" i="4"/>
  <c r="AU265" i="4"/>
  <c r="AT265" i="4"/>
  <c r="AS265" i="4"/>
  <c r="AR265" i="4"/>
  <c r="AQ265" i="4"/>
  <c r="AP265" i="4"/>
  <c r="AO265" i="4"/>
  <c r="AN265" i="4"/>
  <c r="AM265" i="4"/>
  <c r="AL265" i="4"/>
  <c r="AK265" i="4"/>
  <c r="AJ265" i="4"/>
  <c r="AI265" i="4"/>
  <c r="AH265" i="4"/>
  <c r="AG265" i="4"/>
  <c r="AF265" i="4"/>
  <c r="AE265" i="4"/>
  <c r="AD265" i="4"/>
  <c r="AC265" i="4"/>
  <c r="AB265" i="4"/>
  <c r="AA265" i="4"/>
  <c r="Z265" i="4"/>
  <c r="Y265" i="4"/>
  <c r="X265" i="4"/>
  <c r="W265" i="4"/>
  <c r="V265" i="4"/>
  <c r="U265" i="4"/>
  <c r="T265" i="4"/>
  <c r="S265" i="4"/>
  <c r="R265" i="4"/>
  <c r="Q265" i="4"/>
  <c r="P265" i="4"/>
  <c r="O265" i="4"/>
  <c r="N265" i="4"/>
  <c r="M265" i="4"/>
  <c r="L265" i="4"/>
  <c r="K265" i="4"/>
  <c r="J265" i="4"/>
  <c r="I265" i="4"/>
  <c r="BU264" i="4"/>
  <c r="BT264"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K264" i="4"/>
  <c r="J264" i="4"/>
  <c r="I264" i="4"/>
  <c r="BU263" i="4"/>
  <c r="BT263"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K263" i="4"/>
  <c r="J263" i="4"/>
  <c r="I263" i="4"/>
  <c r="BU262" i="4"/>
  <c r="BT262" i="4"/>
  <c r="BS262" i="4"/>
  <c r="BR262" i="4"/>
  <c r="BQ262" i="4"/>
  <c r="BP262" i="4"/>
  <c r="BO262" i="4"/>
  <c r="BN262" i="4"/>
  <c r="BM262" i="4"/>
  <c r="BL262" i="4"/>
  <c r="BK262" i="4"/>
  <c r="BJ262" i="4"/>
  <c r="BI262" i="4"/>
  <c r="BH262" i="4"/>
  <c r="BG262" i="4"/>
  <c r="BF262" i="4"/>
  <c r="BE262" i="4"/>
  <c r="BD262" i="4"/>
  <c r="BC262" i="4"/>
  <c r="BB262" i="4"/>
  <c r="BA262" i="4"/>
  <c r="AZ262" i="4"/>
  <c r="AY262" i="4"/>
  <c r="AX262" i="4"/>
  <c r="AW262" i="4"/>
  <c r="AV262" i="4"/>
  <c r="AU262" i="4"/>
  <c r="AT262" i="4"/>
  <c r="AS262" i="4"/>
  <c r="AR262" i="4"/>
  <c r="AQ262" i="4"/>
  <c r="AP262" i="4"/>
  <c r="AO262" i="4"/>
  <c r="AN262" i="4"/>
  <c r="AM262" i="4"/>
  <c r="AL262" i="4"/>
  <c r="AK262" i="4"/>
  <c r="AJ262" i="4"/>
  <c r="AI262" i="4"/>
  <c r="AH262" i="4"/>
  <c r="AG262" i="4"/>
  <c r="AF262" i="4"/>
  <c r="AE262" i="4"/>
  <c r="AD262" i="4"/>
  <c r="AC262" i="4"/>
  <c r="AB262" i="4"/>
  <c r="AA262" i="4"/>
  <c r="Z262" i="4"/>
  <c r="Y262" i="4"/>
  <c r="X262" i="4"/>
  <c r="W262" i="4"/>
  <c r="V262" i="4"/>
  <c r="U262" i="4"/>
  <c r="T262" i="4"/>
  <c r="S262" i="4"/>
  <c r="R262" i="4"/>
  <c r="Q262" i="4"/>
  <c r="P262" i="4"/>
  <c r="O262" i="4"/>
  <c r="N262" i="4"/>
  <c r="M262" i="4"/>
  <c r="L262" i="4"/>
  <c r="K262" i="4"/>
  <c r="J262" i="4"/>
  <c r="I262" i="4"/>
  <c r="BU261" i="4"/>
  <c r="BT261" i="4"/>
  <c r="BS261" i="4"/>
  <c r="BR261" i="4"/>
  <c r="BQ261" i="4"/>
  <c r="BP261" i="4"/>
  <c r="BO261" i="4"/>
  <c r="BN261" i="4"/>
  <c r="BM261" i="4"/>
  <c r="BL261" i="4"/>
  <c r="BK261" i="4"/>
  <c r="BJ261" i="4"/>
  <c r="BI261" i="4"/>
  <c r="BH261" i="4"/>
  <c r="BG261" i="4"/>
  <c r="BF261" i="4"/>
  <c r="BE261" i="4"/>
  <c r="BD261" i="4"/>
  <c r="BC261" i="4"/>
  <c r="BB261" i="4"/>
  <c r="BA261" i="4"/>
  <c r="AZ261" i="4"/>
  <c r="AY261" i="4"/>
  <c r="AX261" i="4"/>
  <c r="AW261" i="4"/>
  <c r="AV261" i="4"/>
  <c r="AU261" i="4"/>
  <c r="AT261" i="4"/>
  <c r="AS261" i="4"/>
  <c r="AR261" i="4"/>
  <c r="AQ261" i="4"/>
  <c r="AP261" i="4"/>
  <c r="AO261" i="4"/>
  <c r="AN261" i="4"/>
  <c r="AM261" i="4"/>
  <c r="AL261" i="4"/>
  <c r="AK261" i="4"/>
  <c r="AJ261" i="4"/>
  <c r="AI261" i="4"/>
  <c r="AH261" i="4"/>
  <c r="AG261" i="4"/>
  <c r="AF261" i="4"/>
  <c r="AE261" i="4"/>
  <c r="AD261" i="4"/>
  <c r="AC261" i="4"/>
  <c r="AB261" i="4"/>
  <c r="AA261" i="4"/>
  <c r="Z261" i="4"/>
  <c r="Y261" i="4"/>
  <c r="X261" i="4"/>
  <c r="W261" i="4"/>
  <c r="V261" i="4"/>
  <c r="U261" i="4"/>
  <c r="T261" i="4"/>
  <c r="S261" i="4"/>
  <c r="R261" i="4"/>
  <c r="Q261" i="4"/>
  <c r="P261" i="4"/>
  <c r="O261" i="4"/>
  <c r="N261" i="4"/>
  <c r="M261" i="4"/>
  <c r="L261" i="4"/>
  <c r="K261" i="4"/>
  <c r="J261" i="4"/>
  <c r="I261" i="4"/>
  <c r="BU260" i="4"/>
  <c r="BT260" i="4"/>
  <c r="BS260" i="4"/>
  <c r="BR260" i="4"/>
  <c r="BQ260" i="4"/>
  <c r="BP260" i="4"/>
  <c r="BO260" i="4"/>
  <c r="BN260" i="4"/>
  <c r="BM260" i="4"/>
  <c r="BL260" i="4"/>
  <c r="BK260" i="4"/>
  <c r="BJ260" i="4"/>
  <c r="BI260" i="4"/>
  <c r="BH260" i="4"/>
  <c r="BG260" i="4"/>
  <c r="BF260" i="4"/>
  <c r="BE260" i="4"/>
  <c r="BD260" i="4"/>
  <c r="BC260" i="4"/>
  <c r="BB260" i="4"/>
  <c r="BA260" i="4"/>
  <c r="AZ260" i="4"/>
  <c r="AY260" i="4"/>
  <c r="AX260" i="4"/>
  <c r="AW260" i="4"/>
  <c r="AV260" i="4"/>
  <c r="AU260" i="4"/>
  <c r="AT260" i="4"/>
  <c r="AS260" i="4"/>
  <c r="AR260" i="4"/>
  <c r="AQ260" i="4"/>
  <c r="AP260" i="4"/>
  <c r="AO260" i="4"/>
  <c r="AN260" i="4"/>
  <c r="AM260" i="4"/>
  <c r="AL260" i="4"/>
  <c r="AK260" i="4"/>
  <c r="AJ260" i="4"/>
  <c r="AI260" i="4"/>
  <c r="AH260" i="4"/>
  <c r="AG260" i="4"/>
  <c r="AF260" i="4"/>
  <c r="AE260" i="4"/>
  <c r="AD260" i="4"/>
  <c r="AC260" i="4"/>
  <c r="AB260" i="4"/>
  <c r="AA260" i="4"/>
  <c r="Z260" i="4"/>
  <c r="Y260" i="4"/>
  <c r="X260" i="4"/>
  <c r="W260" i="4"/>
  <c r="V260" i="4"/>
  <c r="U260" i="4"/>
  <c r="T260" i="4"/>
  <c r="S260" i="4"/>
  <c r="R260" i="4"/>
  <c r="Q260" i="4"/>
  <c r="P260" i="4"/>
  <c r="O260" i="4"/>
  <c r="N260" i="4"/>
  <c r="M260" i="4"/>
  <c r="L260" i="4"/>
  <c r="K260" i="4"/>
  <c r="J260" i="4"/>
  <c r="I260" i="4"/>
  <c r="BU259" i="4"/>
  <c r="BT259" i="4"/>
  <c r="BS259" i="4"/>
  <c r="BR259" i="4"/>
  <c r="BQ259" i="4"/>
  <c r="BP259" i="4"/>
  <c r="BO259" i="4"/>
  <c r="BN259" i="4"/>
  <c r="BM259" i="4"/>
  <c r="BL259" i="4"/>
  <c r="BK259" i="4"/>
  <c r="BJ259" i="4"/>
  <c r="BI259" i="4"/>
  <c r="BH259" i="4"/>
  <c r="BG259" i="4"/>
  <c r="BF259" i="4"/>
  <c r="BE259" i="4"/>
  <c r="BD259" i="4"/>
  <c r="BC259" i="4"/>
  <c r="BB259" i="4"/>
  <c r="BA259" i="4"/>
  <c r="AZ259" i="4"/>
  <c r="AY259" i="4"/>
  <c r="AX259" i="4"/>
  <c r="AW259" i="4"/>
  <c r="AV259" i="4"/>
  <c r="AU259" i="4"/>
  <c r="AT259" i="4"/>
  <c r="AS259" i="4"/>
  <c r="AR259" i="4"/>
  <c r="AQ259" i="4"/>
  <c r="AP259" i="4"/>
  <c r="AO259" i="4"/>
  <c r="AN259" i="4"/>
  <c r="AM259" i="4"/>
  <c r="AL259" i="4"/>
  <c r="AK259" i="4"/>
  <c r="AJ259" i="4"/>
  <c r="AI259" i="4"/>
  <c r="AH259" i="4"/>
  <c r="AG259" i="4"/>
  <c r="AF259" i="4"/>
  <c r="AE259" i="4"/>
  <c r="AD259" i="4"/>
  <c r="AC259" i="4"/>
  <c r="AB259" i="4"/>
  <c r="AA259" i="4"/>
  <c r="Z259" i="4"/>
  <c r="Y259" i="4"/>
  <c r="X259" i="4"/>
  <c r="W259" i="4"/>
  <c r="V259" i="4"/>
  <c r="U259" i="4"/>
  <c r="T259" i="4"/>
  <c r="S259" i="4"/>
  <c r="R259" i="4"/>
  <c r="Q259" i="4"/>
  <c r="P259" i="4"/>
  <c r="O259" i="4"/>
  <c r="N259" i="4"/>
  <c r="M259" i="4"/>
  <c r="L259" i="4"/>
  <c r="K259" i="4"/>
  <c r="J259" i="4"/>
  <c r="I259" i="4"/>
  <c r="BU258" i="4"/>
  <c r="BT258" i="4"/>
  <c r="BS258" i="4"/>
  <c r="BR258" i="4"/>
  <c r="BQ258" i="4"/>
  <c r="BP258" i="4"/>
  <c r="BO258" i="4"/>
  <c r="BN258" i="4"/>
  <c r="BM258" i="4"/>
  <c r="BL258" i="4"/>
  <c r="BK258" i="4"/>
  <c r="BJ258" i="4"/>
  <c r="BI258"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C258" i="4"/>
  <c r="AB258" i="4"/>
  <c r="AA258" i="4"/>
  <c r="Z258" i="4"/>
  <c r="Y258" i="4"/>
  <c r="X258" i="4"/>
  <c r="W258" i="4"/>
  <c r="V258" i="4"/>
  <c r="U258" i="4"/>
  <c r="T258" i="4"/>
  <c r="S258" i="4"/>
  <c r="R258" i="4"/>
  <c r="Q258" i="4"/>
  <c r="P258" i="4"/>
  <c r="O258" i="4"/>
  <c r="N258" i="4"/>
  <c r="M258" i="4"/>
  <c r="L258" i="4"/>
  <c r="K258" i="4"/>
  <c r="J258" i="4"/>
  <c r="I258" i="4"/>
  <c r="BU257" i="4"/>
  <c r="BT257" i="4"/>
  <c r="BS257" i="4"/>
  <c r="BR257" i="4"/>
  <c r="BQ257" i="4"/>
  <c r="BP257" i="4"/>
  <c r="BO257" i="4"/>
  <c r="BN257" i="4"/>
  <c r="BM257" i="4"/>
  <c r="BL257" i="4"/>
  <c r="BK257" i="4"/>
  <c r="BJ257" i="4"/>
  <c r="BI257" i="4"/>
  <c r="BH257" i="4"/>
  <c r="BG257" i="4"/>
  <c r="BF257" i="4"/>
  <c r="BE257" i="4"/>
  <c r="BD257" i="4"/>
  <c r="BC257" i="4"/>
  <c r="BB257" i="4"/>
  <c r="BA257" i="4"/>
  <c r="AZ257" i="4"/>
  <c r="AY257" i="4"/>
  <c r="AX257" i="4"/>
  <c r="AW257" i="4"/>
  <c r="AV257" i="4"/>
  <c r="AU257" i="4"/>
  <c r="AT257" i="4"/>
  <c r="AS257" i="4"/>
  <c r="AR257" i="4"/>
  <c r="AQ257" i="4"/>
  <c r="AP257" i="4"/>
  <c r="AO257" i="4"/>
  <c r="AN257" i="4"/>
  <c r="AM257" i="4"/>
  <c r="AL257" i="4"/>
  <c r="AK257" i="4"/>
  <c r="AJ257" i="4"/>
  <c r="AI257" i="4"/>
  <c r="AH257" i="4"/>
  <c r="AG257" i="4"/>
  <c r="AF257" i="4"/>
  <c r="AE257" i="4"/>
  <c r="AD257" i="4"/>
  <c r="AC257" i="4"/>
  <c r="AB257" i="4"/>
  <c r="AA257" i="4"/>
  <c r="Z257" i="4"/>
  <c r="Y257" i="4"/>
  <c r="X257" i="4"/>
  <c r="W257" i="4"/>
  <c r="V257" i="4"/>
  <c r="U257" i="4"/>
  <c r="T257" i="4"/>
  <c r="S257" i="4"/>
  <c r="R257" i="4"/>
  <c r="Q257" i="4"/>
  <c r="P257" i="4"/>
  <c r="O257" i="4"/>
  <c r="N257" i="4"/>
  <c r="M257" i="4"/>
  <c r="L257" i="4"/>
  <c r="K257" i="4"/>
  <c r="J257" i="4"/>
  <c r="I257" i="4"/>
  <c r="BU256" i="4"/>
  <c r="BT256" i="4"/>
  <c r="BS256" i="4"/>
  <c r="BR256" i="4"/>
  <c r="BQ256" i="4"/>
  <c r="BP256" i="4"/>
  <c r="BO256" i="4"/>
  <c r="BN256" i="4"/>
  <c r="BM256" i="4"/>
  <c r="BL256" i="4"/>
  <c r="BK256" i="4"/>
  <c r="BJ256" i="4"/>
  <c r="BI256" i="4"/>
  <c r="BH256" i="4"/>
  <c r="BG256" i="4"/>
  <c r="BF256" i="4"/>
  <c r="BE256" i="4"/>
  <c r="BD256" i="4"/>
  <c r="BC256" i="4"/>
  <c r="BB256" i="4"/>
  <c r="BA256" i="4"/>
  <c r="AZ256" i="4"/>
  <c r="AY256" i="4"/>
  <c r="AX256" i="4"/>
  <c r="AW256" i="4"/>
  <c r="AV256" i="4"/>
  <c r="AU256" i="4"/>
  <c r="AT256" i="4"/>
  <c r="AS256" i="4"/>
  <c r="AR256" i="4"/>
  <c r="AQ256" i="4"/>
  <c r="AP256" i="4"/>
  <c r="AO256" i="4"/>
  <c r="AN256" i="4"/>
  <c r="AM256" i="4"/>
  <c r="AL256" i="4"/>
  <c r="AK256" i="4"/>
  <c r="AJ256" i="4"/>
  <c r="AI256" i="4"/>
  <c r="AH256" i="4"/>
  <c r="AG256" i="4"/>
  <c r="AF256" i="4"/>
  <c r="AE256" i="4"/>
  <c r="AD256" i="4"/>
  <c r="AC256" i="4"/>
  <c r="AB256" i="4"/>
  <c r="AA256" i="4"/>
  <c r="Z256" i="4"/>
  <c r="Y256" i="4"/>
  <c r="X256" i="4"/>
  <c r="W256" i="4"/>
  <c r="V256" i="4"/>
  <c r="U256" i="4"/>
  <c r="T256" i="4"/>
  <c r="S256" i="4"/>
  <c r="R256" i="4"/>
  <c r="Q256" i="4"/>
  <c r="P256" i="4"/>
  <c r="O256" i="4"/>
  <c r="N256" i="4"/>
  <c r="M256" i="4"/>
  <c r="L256" i="4"/>
  <c r="K256" i="4"/>
  <c r="J256" i="4"/>
  <c r="I256" i="4"/>
  <c r="BU255" i="4"/>
  <c r="BT255" i="4"/>
  <c r="BS255" i="4"/>
  <c r="BR255" i="4"/>
  <c r="BQ255" i="4"/>
  <c r="BP255" i="4"/>
  <c r="BO255" i="4"/>
  <c r="BN255" i="4"/>
  <c r="BM255" i="4"/>
  <c r="BL255" i="4"/>
  <c r="BK255" i="4"/>
  <c r="BJ255" i="4"/>
  <c r="BI255" i="4"/>
  <c r="BH255" i="4"/>
  <c r="BG255" i="4"/>
  <c r="BF255" i="4"/>
  <c r="BE255" i="4"/>
  <c r="BD255" i="4"/>
  <c r="BC255" i="4"/>
  <c r="BB255" i="4"/>
  <c r="BA255" i="4"/>
  <c r="AZ255" i="4"/>
  <c r="AY255" i="4"/>
  <c r="AX255" i="4"/>
  <c r="AW255" i="4"/>
  <c r="AV255" i="4"/>
  <c r="AU255" i="4"/>
  <c r="AT255" i="4"/>
  <c r="AS255" i="4"/>
  <c r="AR255" i="4"/>
  <c r="AQ255" i="4"/>
  <c r="AP255" i="4"/>
  <c r="AO255" i="4"/>
  <c r="AN255" i="4"/>
  <c r="AM255" i="4"/>
  <c r="AL255" i="4"/>
  <c r="AK255" i="4"/>
  <c r="AJ255" i="4"/>
  <c r="AI255" i="4"/>
  <c r="AH255" i="4"/>
  <c r="AG255" i="4"/>
  <c r="AF255" i="4"/>
  <c r="AE255" i="4"/>
  <c r="AD255" i="4"/>
  <c r="AC255" i="4"/>
  <c r="AB255" i="4"/>
  <c r="AA255" i="4"/>
  <c r="Z255" i="4"/>
  <c r="Y255" i="4"/>
  <c r="X255" i="4"/>
  <c r="W255" i="4"/>
  <c r="V255" i="4"/>
  <c r="U255" i="4"/>
  <c r="T255" i="4"/>
  <c r="S255" i="4"/>
  <c r="R255" i="4"/>
  <c r="Q255" i="4"/>
  <c r="P255" i="4"/>
  <c r="O255" i="4"/>
  <c r="N255" i="4"/>
  <c r="M255" i="4"/>
  <c r="L255" i="4"/>
  <c r="K255" i="4"/>
  <c r="J255" i="4"/>
  <c r="I255" i="4"/>
  <c r="BU254" i="4"/>
  <c r="BT254" i="4"/>
  <c r="BS254" i="4"/>
  <c r="BR254" i="4"/>
  <c r="BQ254" i="4"/>
  <c r="BP254" i="4"/>
  <c r="BO254" i="4"/>
  <c r="BN254" i="4"/>
  <c r="BM254" i="4"/>
  <c r="BL254" i="4"/>
  <c r="BK254" i="4"/>
  <c r="BJ254" i="4"/>
  <c r="BI254" i="4"/>
  <c r="BH254" i="4"/>
  <c r="BG254" i="4"/>
  <c r="BF254" i="4"/>
  <c r="BE254" i="4"/>
  <c r="BD254" i="4"/>
  <c r="BC254" i="4"/>
  <c r="BB254" i="4"/>
  <c r="BA254" i="4"/>
  <c r="AZ254" i="4"/>
  <c r="AY254" i="4"/>
  <c r="AX254" i="4"/>
  <c r="AW254" i="4"/>
  <c r="AV254" i="4"/>
  <c r="AU254" i="4"/>
  <c r="AT254" i="4"/>
  <c r="AS254" i="4"/>
  <c r="AR254" i="4"/>
  <c r="AQ254" i="4"/>
  <c r="AP254" i="4"/>
  <c r="AO254" i="4"/>
  <c r="AN254" i="4"/>
  <c r="AM254" i="4"/>
  <c r="AL254" i="4"/>
  <c r="AK254" i="4"/>
  <c r="AJ254" i="4"/>
  <c r="AI254" i="4"/>
  <c r="AH254" i="4"/>
  <c r="AG254" i="4"/>
  <c r="AF254" i="4"/>
  <c r="AE254" i="4"/>
  <c r="AD254" i="4"/>
  <c r="AC254" i="4"/>
  <c r="AB254" i="4"/>
  <c r="AA254" i="4"/>
  <c r="Z254" i="4"/>
  <c r="Y254" i="4"/>
  <c r="X254" i="4"/>
  <c r="W254" i="4"/>
  <c r="V254" i="4"/>
  <c r="U254" i="4"/>
  <c r="T254" i="4"/>
  <c r="S254" i="4"/>
  <c r="R254" i="4"/>
  <c r="Q254" i="4"/>
  <c r="P254" i="4"/>
  <c r="O254" i="4"/>
  <c r="N254" i="4"/>
  <c r="M254" i="4"/>
  <c r="L254" i="4"/>
  <c r="K254" i="4"/>
  <c r="J254" i="4"/>
  <c r="I254" i="4"/>
  <c r="BU253" i="4"/>
  <c r="BT253" i="4"/>
  <c r="BS253" i="4"/>
  <c r="BR253" i="4"/>
  <c r="BQ253" i="4"/>
  <c r="BP253" i="4"/>
  <c r="BO253" i="4"/>
  <c r="BN253" i="4"/>
  <c r="BM253" i="4"/>
  <c r="BL253" i="4"/>
  <c r="BK253" i="4"/>
  <c r="BJ253" i="4"/>
  <c r="BI253" i="4"/>
  <c r="BH253" i="4"/>
  <c r="BG253" i="4"/>
  <c r="BF253" i="4"/>
  <c r="BE253" i="4"/>
  <c r="BD253" i="4"/>
  <c r="BC253" i="4"/>
  <c r="BB253" i="4"/>
  <c r="BA253" i="4"/>
  <c r="AZ253" i="4"/>
  <c r="AY253" i="4"/>
  <c r="AX253" i="4"/>
  <c r="AW253" i="4"/>
  <c r="AV253" i="4"/>
  <c r="AU253" i="4"/>
  <c r="AT253" i="4"/>
  <c r="AS253" i="4"/>
  <c r="AR253" i="4"/>
  <c r="AQ253" i="4"/>
  <c r="AP253" i="4"/>
  <c r="AO253" i="4"/>
  <c r="AN253" i="4"/>
  <c r="AM253" i="4"/>
  <c r="AL253" i="4"/>
  <c r="AK253" i="4"/>
  <c r="AJ253" i="4"/>
  <c r="AI253" i="4"/>
  <c r="AH253" i="4"/>
  <c r="AG253" i="4"/>
  <c r="AF253" i="4"/>
  <c r="AE253" i="4"/>
  <c r="AD253" i="4"/>
  <c r="AC253" i="4"/>
  <c r="AB253" i="4"/>
  <c r="AA253" i="4"/>
  <c r="Z253" i="4"/>
  <c r="Y253" i="4"/>
  <c r="X253" i="4"/>
  <c r="W253" i="4"/>
  <c r="V253" i="4"/>
  <c r="U253" i="4"/>
  <c r="T253" i="4"/>
  <c r="S253" i="4"/>
  <c r="R253" i="4"/>
  <c r="Q253" i="4"/>
  <c r="P253" i="4"/>
  <c r="O253" i="4"/>
  <c r="N253" i="4"/>
  <c r="M253" i="4"/>
  <c r="L253" i="4"/>
  <c r="K253" i="4"/>
  <c r="J253" i="4"/>
  <c r="I253" i="4"/>
  <c r="BU252"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BU251" i="4"/>
  <c r="BT251" i="4"/>
  <c r="BS251" i="4"/>
  <c r="BR251" i="4"/>
  <c r="BQ251" i="4"/>
  <c r="BP251" i="4"/>
  <c r="BO251" i="4"/>
  <c r="BN251" i="4"/>
  <c r="BM251" i="4"/>
  <c r="BL251" i="4"/>
  <c r="BK251" i="4"/>
  <c r="BJ251" i="4"/>
  <c r="BI251" i="4"/>
  <c r="BH251" i="4"/>
  <c r="BG251" i="4"/>
  <c r="BF251" i="4"/>
  <c r="BE251" i="4"/>
  <c r="BD251" i="4"/>
  <c r="BC251" i="4"/>
  <c r="BB251" i="4"/>
  <c r="BA251" i="4"/>
  <c r="AZ251" i="4"/>
  <c r="AY251" i="4"/>
  <c r="AX251" i="4"/>
  <c r="AW251" i="4"/>
  <c r="AV251" i="4"/>
  <c r="AU251" i="4"/>
  <c r="AT251" i="4"/>
  <c r="AS251" i="4"/>
  <c r="AR251" i="4"/>
  <c r="AQ251" i="4"/>
  <c r="AP251" i="4"/>
  <c r="AO251" i="4"/>
  <c r="AN251" i="4"/>
  <c r="AM251" i="4"/>
  <c r="AL251" i="4"/>
  <c r="AK251" i="4"/>
  <c r="AJ251" i="4"/>
  <c r="AI251" i="4"/>
  <c r="AH251" i="4"/>
  <c r="AG251" i="4"/>
  <c r="AF251" i="4"/>
  <c r="AE251" i="4"/>
  <c r="AD251" i="4"/>
  <c r="AC251" i="4"/>
  <c r="AB251" i="4"/>
  <c r="AA251" i="4"/>
  <c r="Z251" i="4"/>
  <c r="Y251" i="4"/>
  <c r="X251" i="4"/>
  <c r="W251" i="4"/>
  <c r="V251" i="4"/>
  <c r="U251" i="4"/>
  <c r="T251" i="4"/>
  <c r="S251" i="4"/>
  <c r="R251" i="4"/>
  <c r="Q251" i="4"/>
  <c r="P251" i="4"/>
  <c r="O251" i="4"/>
  <c r="N251" i="4"/>
  <c r="M251" i="4"/>
  <c r="L251" i="4"/>
  <c r="K251" i="4"/>
  <c r="J251" i="4"/>
  <c r="I251" i="4"/>
  <c r="BU250"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BU249" i="4"/>
  <c r="BT249" i="4"/>
  <c r="BS249" i="4"/>
  <c r="BR249" i="4"/>
  <c r="BQ249" i="4"/>
  <c r="BP249" i="4"/>
  <c r="BO249" i="4"/>
  <c r="BN249" i="4"/>
  <c r="BM249" i="4"/>
  <c r="BL249" i="4"/>
  <c r="BK249" i="4"/>
  <c r="BJ249" i="4"/>
  <c r="BI249" i="4"/>
  <c r="BH249" i="4"/>
  <c r="BG249" i="4"/>
  <c r="BF249" i="4"/>
  <c r="BE249" i="4"/>
  <c r="BD249" i="4"/>
  <c r="BC249" i="4"/>
  <c r="BB249" i="4"/>
  <c r="BA249" i="4"/>
  <c r="AZ249" i="4"/>
  <c r="AY249" i="4"/>
  <c r="AX249" i="4"/>
  <c r="AW249" i="4"/>
  <c r="AV249" i="4"/>
  <c r="AU249" i="4"/>
  <c r="AT249" i="4"/>
  <c r="AS249" i="4"/>
  <c r="AR249" i="4"/>
  <c r="AQ249" i="4"/>
  <c r="AP249" i="4"/>
  <c r="AO249" i="4"/>
  <c r="AN249" i="4"/>
  <c r="AM249" i="4"/>
  <c r="AL249" i="4"/>
  <c r="AK249" i="4"/>
  <c r="AJ249" i="4"/>
  <c r="AI249" i="4"/>
  <c r="AH249" i="4"/>
  <c r="AG249" i="4"/>
  <c r="AF249" i="4"/>
  <c r="AE249" i="4"/>
  <c r="AD249" i="4"/>
  <c r="AC249" i="4"/>
  <c r="AB249" i="4"/>
  <c r="AA249" i="4"/>
  <c r="Z249" i="4"/>
  <c r="Y249" i="4"/>
  <c r="X249" i="4"/>
  <c r="W249" i="4"/>
  <c r="V249" i="4"/>
  <c r="U249" i="4"/>
  <c r="T249" i="4"/>
  <c r="S249" i="4"/>
  <c r="R249" i="4"/>
  <c r="Q249" i="4"/>
  <c r="P249" i="4"/>
  <c r="O249" i="4"/>
  <c r="N249" i="4"/>
  <c r="M249" i="4"/>
  <c r="L249" i="4"/>
  <c r="K249" i="4"/>
  <c r="J249" i="4"/>
  <c r="I249" i="4"/>
  <c r="BU248"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BU247" i="4"/>
  <c r="BT247" i="4"/>
  <c r="BS247" i="4"/>
  <c r="BR247" i="4"/>
  <c r="BQ247" i="4"/>
  <c r="BP247" i="4"/>
  <c r="BO247" i="4"/>
  <c r="BN247" i="4"/>
  <c r="BM247" i="4"/>
  <c r="BL247" i="4"/>
  <c r="BK247" i="4"/>
  <c r="BJ247" i="4"/>
  <c r="BI247" i="4"/>
  <c r="BH247" i="4"/>
  <c r="BG247" i="4"/>
  <c r="BF247" i="4"/>
  <c r="BE247" i="4"/>
  <c r="BD247" i="4"/>
  <c r="BC247" i="4"/>
  <c r="BB247" i="4"/>
  <c r="BA247" i="4"/>
  <c r="AZ247" i="4"/>
  <c r="AY247" i="4"/>
  <c r="AX247" i="4"/>
  <c r="AW247" i="4"/>
  <c r="AV247" i="4"/>
  <c r="AU247" i="4"/>
  <c r="AT247" i="4"/>
  <c r="AS247" i="4"/>
  <c r="AR247" i="4"/>
  <c r="AQ247" i="4"/>
  <c r="AP247" i="4"/>
  <c r="AO247" i="4"/>
  <c r="AN247" i="4"/>
  <c r="AM247" i="4"/>
  <c r="AL247" i="4"/>
  <c r="AK247" i="4"/>
  <c r="AJ247" i="4"/>
  <c r="AI247" i="4"/>
  <c r="AH247" i="4"/>
  <c r="AG247" i="4"/>
  <c r="AF247" i="4"/>
  <c r="AE247" i="4"/>
  <c r="AD247" i="4"/>
  <c r="AC247" i="4"/>
  <c r="AB247" i="4"/>
  <c r="AA247" i="4"/>
  <c r="Z247" i="4"/>
  <c r="Y247" i="4"/>
  <c r="X247" i="4"/>
  <c r="W247" i="4"/>
  <c r="V247" i="4"/>
  <c r="U247" i="4"/>
  <c r="T247" i="4"/>
  <c r="S247" i="4"/>
  <c r="R247" i="4"/>
  <c r="Q247" i="4"/>
  <c r="P247" i="4"/>
  <c r="O247" i="4"/>
  <c r="N247" i="4"/>
  <c r="M247" i="4"/>
  <c r="L247" i="4"/>
  <c r="K247" i="4"/>
  <c r="J247" i="4"/>
  <c r="I247" i="4"/>
  <c r="BU246"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I246" i="4"/>
  <c r="AH246" i="4"/>
  <c r="AG246" i="4"/>
  <c r="AF246" i="4"/>
  <c r="AE246" i="4"/>
  <c r="AD246" i="4"/>
  <c r="AC246" i="4"/>
  <c r="AB246" i="4"/>
  <c r="AA246" i="4"/>
  <c r="Z246" i="4"/>
  <c r="Y246" i="4"/>
  <c r="X246" i="4"/>
  <c r="W246" i="4"/>
  <c r="V246" i="4"/>
  <c r="U246" i="4"/>
  <c r="T246" i="4"/>
  <c r="S246" i="4"/>
  <c r="R246" i="4"/>
  <c r="Q246" i="4"/>
  <c r="P246" i="4"/>
  <c r="O246" i="4"/>
  <c r="N246" i="4"/>
  <c r="M246" i="4"/>
  <c r="L246" i="4"/>
  <c r="K246" i="4"/>
  <c r="J246" i="4"/>
  <c r="I246" i="4"/>
  <c r="BU245" i="4"/>
  <c r="BT245" i="4"/>
  <c r="BS245" i="4"/>
  <c r="BR245" i="4"/>
  <c r="BQ245" i="4"/>
  <c r="BP245" i="4"/>
  <c r="BO245" i="4"/>
  <c r="BN245" i="4"/>
  <c r="BM245" i="4"/>
  <c r="BL245" i="4"/>
  <c r="BK245" i="4"/>
  <c r="BJ245" i="4"/>
  <c r="BI245" i="4"/>
  <c r="BH245" i="4"/>
  <c r="BG245" i="4"/>
  <c r="BF245" i="4"/>
  <c r="BE245" i="4"/>
  <c r="BD245" i="4"/>
  <c r="BC245" i="4"/>
  <c r="BB245" i="4"/>
  <c r="BA245" i="4"/>
  <c r="AZ245" i="4"/>
  <c r="AY245" i="4"/>
  <c r="AX245" i="4"/>
  <c r="AW245" i="4"/>
  <c r="AV245" i="4"/>
  <c r="AU245" i="4"/>
  <c r="AT245" i="4"/>
  <c r="AS245" i="4"/>
  <c r="AR245" i="4"/>
  <c r="AQ245" i="4"/>
  <c r="AP245" i="4"/>
  <c r="AO245" i="4"/>
  <c r="AN245" i="4"/>
  <c r="AM245" i="4"/>
  <c r="AL245" i="4"/>
  <c r="AK245" i="4"/>
  <c r="AJ245" i="4"/>
  <c r="AI245" i="4"/>
  <c r="AH245" i="4"/>
  <c r="AG245" i="4"/>
  <c r="AF245" i="4"/>
  <c r="AE245" i="4"/>
  <c r="AD245" i="4"/>
  <c r="AC245" i="4"/>
  <c r="AB245" i="4"/>
  <c r="AA245" i="4"/>
  <c r="Z245" i="4"/>
  <c r="Y245" i="4"/>
  <c r="X245" i="4"/>
  <c r="W245" i="4"/>
  <c r="V245" i="4"/>
  <c r="U245" i="4"/>
  <c r="T245" i="4"/>
  <c r="S245" i="4"/>
  <c r="R245" i="4"/>
  <c r="Q245" i="4"/>
  <c r="P245" i="4"/>
  <c r="O245" i="4"/>
  <c r="N245" i="4"/>
  <c r="M245" i="4"/>
  <c r="L245" i="4"/>
  <c r="K245" i="4"/>
  <c r="J245" i="4"/>
  <c r="I245" i="4"/>
  <c r="BU244" i="4"/>
  <c r="BT244"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K244" i="4"/>
  <c r="J244" i="4"/>
  <c r="I244" i="4"/>
  <c r="BU243"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BU242" i="4"/>
  <c r="BT242" i="4"/>
  <c r="BS242" i="4"/>
  <c r="BR242" i="4"/>
  <c r="BQ242" i="4"/>
  <c r="BP242" i="4"/>
  <c r="BO242" i="4"/>
  <c r="BN242" i="4"/>
  <c r="BM242" i="4"/>
  <c r="BL242" i="4"/>
  <c r="BK242" i="4"/>
  <c r="BJ242" i="4"/>
  <c r="BI242" i="4"/>
  <c r="BH242" i="4"/>
  <c r="BG242" i="4"/>
  <c r="BF242" i="4"/>
  <c r="BE242" i="4"/>
  <c r="BD242" i="4"/>
  <c r="BC242" i="4"/>
  <c r="BB242" i="4"/>
  <c r="BA242" i="4"/>
  <c r="AZ242" i="4"/>
  <c r="AY242" i="4"/>
  <c r="AX242" i="4"/>
  <c r="AW242" i="4"/>
  <c r="AV242" i="4"/>
  <c r="AU242" i="4"/>
  <c r="AT242" i="4"/>
  <c r="AS242" i="4"/>
  <c r="AR242" i="4"/>
  <c r="AQ242" i="4"/>
  <c r="AP242" i="4"/>
  <c r="AO242" i="4"/>
  <c r="AN242" i="4"/>
  <c r="AM242" i="4"/>
  <c r="AL242" i="4"/>
  <c r="AK242" i="4"/>
  <c r="AJ242" i="4"/>
  <c r="AI242" i="4"/>
  <c r="AH242" i="4"/>
  <c r="AG242" i="4"/>
  <c r="AF242" i="4"/>
  <c r="AE242" i="4"/>
  <c r="AD242" i="4"/>
  <c r="AC242" i="4"/>
  <c r="AB242" i="4"/>
  <c r="AA242" i="4"/>
  <c r="Z242" i="4"/>
  <c r="Y242" i="4"/>
  <c r="X242" i="4"/>
  <c r="W242" i="4"/>
  <c r="V242" i="4"/>
  <c r="U242" i="4"/>
  <c r="T242" i="4"/>
  <c r="S242" i="4"/>
  <c r="R242" i="4"/>
  <c r="Q242" i="4"/>
  <c r="P242" i="4"/>
  <c r="O242" i="4"/>
  <c r="N242" i="4"/>
  <c r="M242" i="4"/>
  <c r="L242" i="4"/>
  <c r="K242" i="4"/>
  <c r="J242" i="4"/>
  <c r="I242" i="4"/>
  <c r="BU241"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BU240" i="4"/>
  <c r="BT240" i="4"/>
  <c r="BS240" i="4"/>
  <c r="BR240" i="4"/>
  <c r="BQ240" i="4"/>
  <c r="BP240" i="4"/>
  <c r="BO240" i="4"/>
  <c r="BN240" i="4"/>
  <c r="BM240" i="4"/>
  <c r="BL240" i="4"/>
  <c r="BK240" i="4"/>
  <c r="BJ240" i="4"/>
  <c r="BI240" i="4"/>
  <c r="BH240" i="4"/>
  <c r="BG240" i="4"/>
  <c r="BF240" i="4"/>
  <c r="BE240" i="4"/>
  <c r="BD240" i="4"/>
  <c r="BC240" i="4"/>
  <c r="BB240" i="4"/>
  <c r="BA240" i="4"/>
  <c r="AZ240" i="4"/>
  <c r="AY240" i="4"/>
  <c r="AX240" i="4"/>
  <c r="AW240" i="4"/>
  <c r="AV240" i="4"/>
  <c r="AU240" i="4"/>
  <c r="AT240" i="4"/>
  <c r="AS240" i="4"/>
  <c r="AR240" i="4"/>
  <c r="AQ240" i="4"/>
  <c r="AP240" i="4"/>
  <c r="AO240" i="4"/>
  <c r="AN240" i="4"/>
  <c r="AM240" i="4"/>
  <c r="AL240" i="4"/>
  <c r="AK240" i="4"/>
  <c r="AJ240" i="4"/>
  <c r="AI240" i="4"/>
  <c r="AH240" i="4"/>
  <c r="AG240" i="4"/>
  <c r="AF240" i="4"/>
  <c r="AE240" i="4"/>
  <c r="AD240" i="4"/>
  <c r="AC240" i="4"/>
  <c r="AB240" i="4"/>
  <c r="AA240" i="4"/>
  <c r="Z240" i="4"/>
  <c r="Y240" i="4"/>
  <c r="X240" i="4"/>
  <c r="W240" i="4"/>
  <c r="V240" i="4"/>
  <c r="U240" i="4"/>
  <c r="T240" i="4"/>
  <c r="S240" i="4"/>
  <c r="R240" i="4"/>
  <c r="Q240" i="4"/>
  <c r="P240" i="4"/>
  <c r="O240" i="4"/>
  <c r="N240" i="4"/>
  <c r="M240" i="4"/>
  <c r="L240" i="4"/>
  <c r="K240" i="4"/>
  <c r="J240" i="4"/>
  <c r="I240" i="4"/>
  <c r="BU239"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W239" i="4"/>
  <c r="V239" i="4"/>
  <c r="U239" i="4"/>
  <c r="T239" i="4"/>
  <c r="S239" i="4"/>
  <c r="R239" i="4"/>
  <c r="Q239" i="4"/>
  <c r="P239" i="4"/>
  <c r="O239" i="4"/>
  <c r="N239" i="4"/>
  <c r="M239" i="4"/>
  <c r="L239" i="4"/>
  <c r="K239" i="4"/>
  <c r="J239" i="4"/>
  <c r="I239" i="4"/>
  <c r="BU238" i="4"/>
  <c r="BT238" i="4"/>
  <c r="BS238" i="4"/>
  <c r="BR238" i="4"/>
  <c r="BQ238" i="4"/>
  <c r="BP238" i="4"/>
  <c r="BO238" i="4"/>
  <c r="BN238" i="4"/>
  <c r="BM238" i="4"/>
  <c r="BL238" i="4"/>
  <c r="BK238" i="4"/>
  <c r="BJ238" i="4"/>
  <c r="BI238" i="4"/>
  <c r="BH238" i="4"/>
  <c r="BG238" i="4"/>
  <c r="BF238" i="4"/>
  <c r="BE238" i="4"/>
  <c r="BD238" i="4"/>
  <c r="BC238" i="4"/>
  <c r="BB238" i="4"/>
  <c r="BA238" i="4"/>
  <c r="AZ238" i="4"/>
  <c r="AY238" i="4"/>
  <c r="AX238" i="4"/>
  <c r="AW238" i="4"/>
  <c r="AV238" i="4"/>
  <c r="AU238" i="4"/>
  <c r="AT238" i="4"/>
  <c r="AS238" i="4"/>
  <c r="AR238" i="4"/>
  <c r="AQ238" i="4"/>
  <c r="AP238" i="4"/>
  <c r="AO238" i="4"/>
  <c r="AN238" i="4"/>
  <c r="AM238" i="4"/>
  <c r="AL238" i="4"/>
  <c r="AK238" i="4"/>
  <c r="AJ238" i="4"/>
  <c r="AI238" i="4"/>
  <c r="AH238" i="4"/>
  <c r="AG238" i="4"/>
  <c r="AF238" i="4"/>
  <c r="AE238" i="4"/>
  <c r="AD238" i="4"/>
  <c r="AC238" i="4"/>
  <c r="AB238" i="4"/>
  <c r="AA238" i="4"/>
  <c r="Z238" i="4"/>
  <c r="Y238" i="4"/>
  <c r="X238" i="4"/>
  <c r="W238" i="4"/>
  <c r="V238" i="4"/>
  <c r="U238" i="4"/>
  <c r="T238" i="4"/>
  <c r="S238" i="4"/>
  <c r="R238" i="4"/>
  <c r="Q238" i="4"/>
  <c r="P238" i="4"/>
  <c r="O238" i="4"/>
  <c r="N238" i="4"/>
  <c r="M238" i="4"/>
  <c r="L238" i="4"/>
  <c r="K238" i="4"/>
  <c r="J238" i="4"/>
  <c r="I238" i="4"/>
  <c r="BU237" i="4"/>
  <c r="BT237" i="4"/>
  <c r="BS237" i="4"/>
  <c r="BR237" i="4"/>
  <c r="BQ237" i="4"/>
  <c r="BP237" i="4"/>
  <c r="BO237" i="4"/>
  <c r="BN237" i="4"/>
  <c r="BM237" i="4"/>
  <c r="BL237" i="4"/>
  <c r="BK237" i="4"/>
  <c r="BJ237" i="4"/>
  <c r="BI237" i="4"/>
  <c r="BH237" i="4"/>
  <c r="BG237" i="4"/>
  <c r="BF237" i="4"/>
  <c r="BE237" i="4"/>
  <c r="BD237" i="4"/>
  <c r="BC237" i="4"/>
  <c r="BB237" i="4"/>
  <c r="BA237" i="4"/>
  <c r="AZ237" i="4"/>
  <c r="AY237" i="4"/>
  <c r="AX237" i="4"/>
  <c r="AW237" i="4"/>
  <c r="AV237" i="4"/>
  <c r="AU237" i="4"/>
  <c r="AT237" i="4"/>
  <c r="AS237" i="4"/>
  <c r="AR237" i="4"/>
  <c r="AQ237" i="4"/>
  <c r="AP237" i="4"/>
  <c r="AO237" i="4"/>
  <c r="AN237" i="4"/>
  <c r="AM237" i="4"/>
  <c r="AL237" i="4"/>
  <c r="AK237" i="4"/>
  <c r="AJ237" i="4"/>
  <c r="AI237" i="4"/>
  <c r="AH237" i="4"/>
  <c r="AG237" i="4"/>
  <c r="AF237" i="4"/>
  <c r="AE237" i="4"/>
  <c r="AD237" i="4"/>
  <c r="AC237" i="4"/>
  <c r="AB237" i="4"/>
  <c r="AA237" i="4"/>
  <c r="Z237" i="4"/>
  <c r="Y237" i="4"/>
  <c r="X237" i="4"/>
  <c r="W237" i="4"/>
  <c r="V237" i="4"/>
  <c r="U237" i="4"/>
  <c r="T237" i="4"/>
  <c r="S237" i="4"/>
  <c r="R237" i="4"/>
  <c r="Q237" i="4"/>
  <c r="P237" i="4"/>
  <c r="O237" i="4"/>
  <c r="N237" i="4"/>
  <c r="M237" i="4"/>
  <c r="L237" i="4"/>
  <c r="K237" i="4"/>
  <c r="J237" i="4"/>
  <c r="I237" i="4"/>
  <c r="BU236" i="4"/>
  <c r="BT236" i="4"/>
  <c r="BS236" i="4"/>
  <c r="BR236" i="4"/>
  <c r="BQ236" i="4"/>
  <c r="BP236" i="4"/>
  <c r="BO236" i="4"/>
  <c r="BN236" i="4"/>
  <c r="BM236" i="4"/>
  <c r="BL236" i="4"/>
  <c r="BK236" i="4"/>
  <c r="BJ236" i="4"/>
  <c r="BI236" i="4"/>
  <c r="BH236" i="4"/>
  <c r="BG236" i="4"/>
  <c r="BF236" i="4"/>
  <c r="BE236"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A236" i="4"/>
  <c r="Z236" i="4"/>
  <c r="Y236" i="4"/>
  <c r="X236" i="4"/>
  <c r="W236" i="4"/>
  <c r="V236" i="4"/>
  <c r="U236" i="4"/>
  <c r="T236" i="4"/>
  <c r="S236" i="4"/>
  <c r="R236" i="4"/>
  <c r="Q236" i="4"/>
  <c r="P236" i="4"/>
  <c r="O236" i="4"/>
  <c r="N236" i="4"/>
  <c r="M236" i="4"/>
  <c r="L236" i="4"/>
  <c r="K236" i="4"/>
  <c r="J236" i="4"/>
  <c r="I236" i="4"/>
  <c r="BU235" i="4"/>
  <c r="BT235" i="4"/>
  <c r="BS235" i="4"/>
  <c r="BR235" i="4"/>
  <c r="BQ235" i="4"/>
  <c r="BP235" i="4"/>
  <c r="BO235" i="4"/>
  <c r="BN235" i="4"/>
  <c r="BM235" i="4"/>
  <c r="BL235" i="4"/>
  <c r="BK235" i="4"/>
  <c r="BJ235" i="4"/>
  <c r="BI235" i="4"/>
  <c r="BH235" i="4"/>
  <c r="BG235" i="4"/>
  <c r="BF235" i="4"/>
  <c r="BE235" i="4"/>
  <c r="BD235" i="4"/>
  <c r="BC235" i="4"/>
  <c r="BB235" i="4"/>
  <c r="BA235" i="4"/>
  <c r="AZ235" i="4"/>
  <c r="AY235" i="4"/>
  <c r="AX235" i="4"/>
  <c r="AW235" i="4"/>
  <c r="AV235" i="4"/>
  <c r="AU235" i="4"/>
  <c r="AT235" i="4"/>
  <c r="AS235" i="4"/>
  <c r="AR235" i="4"/>
  <c r="AQ235" i="4"/>
  <c r="AP235" i="4"/>
  <c r="AO235" i="4"/>
  <c r="AN235" i="4"/>
  <c r="AM235" i="4"/>
  <c r="AL235" i="4"/>
  <c r="AK235" i="4"/>
  <c r="AJ235" i="4"/>
  <c r="AI235" i="4"/>
  <c r="AH235" i="4"/>
  <c r="AG235" i="4"/>
  <c r="AF235" i="4"/>
  <c r="AE235" i="4"/>
  <c r="AD235" i="4"/>
  <c r="AC235" i="4"/>
  <c r="AB235" i="4"/>
  <c r="AA235" i="4"/>
  <c r="Z235" i="4"/>
  <c r="Y235" i="4"/>
  <c r="X235" i="4"/>
  <c r="W235" i="4"/>
  <c r="V235" i="4"/>
  <c r="U235" i="4"/>
  <c r="T235" i="4"/>
  <c r="S235" i="4"/>
  <c r="R235" i="4"/>
  <c r="Q235" i="4"/>
  <c r="P235" i="4"/>
  <c r="O235" i="4"/>
  <c r="N235" i="4"/>
  <c r="M235" i="4"/>
  <c r="L235" i="4"/>
  <c r="K235" i="4"/>
  <c r="J235" i="4"/>
  <c r="I235" i="4"/>
  <c r="BU234" i="4"/>
  <c r="BT234" i="4"/>
  <c r="BS234" i="4"/>
  <c r="BR234" i="4"/>
  <c r="BQ234" i="4"/>
  <c r="BP234" i="4"/>
  <c r="BO234" i="4"/>
  <c r="BN234" i="4"/>
  <c r="BM234" i="4"/>
  <c r="BL234" i="4"/>
  <c r="BK234" i="4"/>
  <c r="BJ234" i="4"/>
  <c r="BI234" i="4"/>
  <c r="BH234" i="4"/>
  <c r="BG234" i="4"/>
  <c r="BF234" i="4"/>
  <c r="BE234" i="4"/>
  <c r="BD234" i="4"/>
  <c r="BC234" i="4"/>
  <c r="BB234" i="4"/>
  <c r="BA234" i="4"/>
  <c r="AZ234" i="4"/>
  <c r="AY234" i="4"/>
  <c r="AX234" i="4"/>
  <c r="AW234" i="4"/>
  <c r="AV234" i="4"/>
  <c r="AU234" i="4"/>
  <c r="AT234" i="4"/>
  <c r="AS234" i="4"/>
  <c r="AR234" i="4"/>
  <c r="AQ234" i="4"/>
  <c r="AP234" i="4"/>
  <c r="AO234" i="4"/>
  <c r="AN234" i="4"/>
  <c r="AM234" i="4"/>
  <c r="AL234" i="4"/>
  <c r="AK234" i="4"/>
  <c r="AJ234" i="4"/>
  <c r="AI234" i="4"/>
  <c r="AH234" i="4"/>
  <c r="AG234" i="4"/>
  <c r="AF234" i="4"/>
  <c r="AE234" i="4"/>
  <c r="AD234" i="4"/>
  <c r="AC234" i="4"/>
  <c r="AB234" i="4"/>
  <c r="AA234" i="4"/>
  <c r="Z234" i="4"/>
  <c r="Y234" i="4"/>
  <c r="X234" i="4"/>
  <c r="W234" i="4"/>
  <c r="V234" i="4"/>
  <c r="U234" i="4"/>
  <c r="T234" i="4"/>
  <c r="S234" i="4"/>
  <c r="R234" i="4"/>
  <c r="Q234" i="4"/>
  <c r="P234" i="4"/>
  <c r="O234" i="4"/>
  <c r="N234" i="4"/>
  <c r="M234" i="4"/>
  <c r="L234" i="4"/>
  <c r="K234" i="4"/>
  <c r="J234" i="4"/>
  <c r="I234" i="4"/>
  <c r="BU233" i="4"/>
  <c r="BT233" i="4"/>
  <c r="BS233" i="4"/>
  <c r="BR233" i="4"/>
  <c r="BQ233" i="4"/>
  <c r="BP233" i="4"/>
  <c r="BO233" i="4"/>
  <c r="BN233" i="4"/>
  <c r="BM233" i="4"/>
  <c r="BL233" i="4"/>
  <c r="BK233" i="4"/>
  <c r="BJ233" i="4"/>
  <c r="BI233" i="4"/>
  <c r="BH233" i="4"/>
  <c r="BG233" i="4"/>
  <c r="BF233" i="4"/>
  <c r="BE233" i="4"/>
  <c r="BD233" i="4"/>
  <c r="BC233" i="4"/>
  <c r="BB233" i="4"/>
  <c r="BA233" i="4"/>
  <c r="AZ233" i="4"/>
  <c r="AY233" i="4"/>
  <c r="AX233" i="4"/>
  <c r="AW233" i="4"/>
  <c r="AV233" i="4"/>
  <c r="AU233" i="4"/>
  <c r="AT233" i="4"/>
  <c r="AS233" i="4"/>
  <c r="AR233" i="4"/>
  <c r="AQ233" i="4"/>
  <c r="AP233" i="4"/>
  <c r="AO233" i="4"/>
  <c r="AN233" i="4"/>
  <c r="AM233" i="4"/>
  <c r="AL233" i="4"/>
  <c r="AK233" i="4"/>
  <c r="AJ233" i="4"/>
  <c r="AI233" i="4"/>
  <c r="AH233" i="4"/>
  <c r="AG233" i="4"/>
  <c r="AF233" i="4"/>
  <c r="AE233" i="4"/>
  <c r="AD233" i="4"/>
  <c r="AC233" i="4"/>
  <c r="AB233" i="4"/>
  <c r="AA233" i="4"/>
  <c r="Z233" i="4"/>
  <c r="Y233" i="4"/>
  <c r="X233" i="4"/>
  <c r="W233" i="4"/>
  <c r="V233" i="4"/>
  <c r="U233" i="4"/>
  <c r="T233" i="4"/>
  <c r="S233" i="4"/>
  <c r="R233" i="4"/>
  <c r="Q233" i="4"/>
  <c r="P233" i="4"/>
  <c r="O233" i="4"/>
  <c r="N233" i="4"/>
  <c r="M233" i="4"/>
  <c r="L233" i="4"/>
  <c r="K233" i="4"/>
  <c r="J233" i="4"/>
  <c r="I233" i="4"/>
  <c r="BU232" i="4"/>
  <c r="BT232" i="4"/>
  <c r="BS232" i="4"/>
  <c r="BR232" i="4"/>
  <c r="BQ232" i="4"/>
  <c r="BP232" i="4"/>
  <c r="BO232" i="4"/>
  <c r="BN232" i="4"/>
  <c r="BM232" i="4"/>
  <c r="BL232" i="4"/>
  <c r="BK232" i="4"/>
  <c r="BJ232" i="4"/>
  <c r="BI232" i="4"/>
  <c r="BH232" i="4"/>
  <c r="BG232" i="4"/>
  <c r="BF232" i="4"/>
  <c r="BE232" i="4"/>
  <c r="BD232" i="4"/>
  <c r="BC232" i="4"/>
  <c r="BB232" i="4"/>
  <c r="BA232" i="4"/>
  <c r="AZ232" i="4"/>
  <c r="AY232" i="4"/>
  <c r="AX232" i="4"/>
  <c r="AW232" i="4"/>
  <c r="AV232" i="4"/>
  <c r="AU232" i="4"/>
  <c r="AT232" i="4"/>
  <c r="AS232" i="4"/>
  <c r="AR232" i="4"/>
  <c r="AQ232" i="4"/>
  <c r="AP232" i="4"/>
  <c r="AO232" i="4"/>
  <c r="AN232" i="4"/>
  <c r="AM232" i="4"/>
  <c r="AL232" i="4"/>
  <c r="AK232" i="4"/>
  <c r="AJ232" i="4"/>
  <c r="AI232" i="4"/>
  <c r="AH232" i="4"/>
  <c r="AG232" i="4"/>
  <c r="AF232" i="4"/>
  <c r="AE232" i="4"/>
  <c r="AD232" i="4"/>
  <c r="AC232" i="4"/>
  <c r="AB232" i="4"/>
  <c r="AA232" i="4"/>
  <c r="Z232" i="4"/>
  <c r="Y232" i="4"/>
  <c r="X232" i="4"/>
  <c r="W232" i="4"/>
  <c r="V232" i="4"/>
  <c r="U232" i="4"/>
  <c r="T232" i="4"/>
  <c r="S232" i="4"/>
  <c r="R232" i="4"/>
  <c r="Q232" i="4"/>
  <c r="P232" i="4"/>
  <c r="O232" i="4"/>
  <c r="N232" i="4"/>
  <c r="M232" i="4"/>
  <c r="L232" i="4"/>
  <c r="K232" i="4"/>
  <c r="J232" i="4"/>
  <c r="I232" i="4"/>
  <c r="BU231" i="4"/>
  <c r="BT231" i="4"/>
  <c r="BS231" i="4"/>
  <c r="BR231" i="4"/>
  <c r="BQ231" i="4"/>
  <c r="BP231" i="4"/>
  <c r="BO231" i="4"/>
  <c r="BN231" i="4"/>
  <c r="BM231" i="4"/>
  <c r="BL231" i="4"/>
  <c r="BK231" i="4"/>
  <c r="BJ231" i="4"/>
  <c r="BI231" i="4"/>
  <c r="BH231" i="4"/>
  <c r="BG231" i="4"/>
  <c r="BF231" i="4"/>
  <c r="BE231" i="4"/>
  <c r="BD231" i="4"/>
  <c r="BC231" i="4"/>
  <c r="BB231" i="4"/>
  <c r="BA231" i="4"/>
  <c r="AZ231" i="4"/>
  <c r="AY231" i="4"/>
  <c r="AX231" i="4"/>
  <c r="AW231" i="4"/>
  <c r="AV231" i="4"/>
  <c r="AU231" i="4"/>
  <c r="AT231" i="4"/>
  <c r="AS231" i="4"/>
  <c r="AR231" i="4"/>
  <c r="AQ231" i="4"/>
  <c r="AP231" i="4"/>
  <c r="AO231" i="4"/>
  <c r="AN231" i="4"/>
  <c r="AM231" i="4"/>
  <c r="AL231" i="4"/>
  <c r="AK231" i="4"/>
  <c r="AJ231" i="4"/>
  <c r="AI231" i="4"/>
  <c r="AH231" i="4"/>
  <c r="AG231" i="4"/>
  <c r="AF231" i="4"/>
  <c r="AE231" i="4"/>
  <c r="AD231" i="4"/>
  <c r="AC231" i="4"/>
  <c r="AB231" i="4"/>
  <c r="AA231" i="4"/>
  <c r="Z231" i="4"/>
  <c r="Y231" i="4"/>
  <c r="X231" i="4"/>
  <c r="W231" i="4"/>
  <c r="V231" i="4"/>
  <c r="U231" i="4"/>
  <c r="T231" i="4"/>
  <c r="S231" i="4"/>
  <c r="R231" i="4"/>
  <c r="Q231" i="4"/>
  <c r="P231" i="4"/>
  <c r="O231" i="4"/>
  <c r="N231" i="4"/>
  <c r="M231" i="4"/>
  <c r="L231" i="4"/>
  <c r="K231" i="4"/>
  <c r="J231" i="4"/>
  <c r="I231" i="4"/>
  <c r="BU230" i="4"/>
  <c r="BT230" i="4"/>
  <c r="BS230" i="4"/>
  <c r="BR230" i="4"/>
  <c r="BQ230" i="4"/>
  <c r="BP230" i="4"/>
  <c r="BO230" i="4"/>
  <c r="BN230" i="4"/>
  <c r="BM230" i="4"/>
  <c r="BL230" i="4"/>
  <c r="BK230" i="4"/>
  <c r="BJ230" i="4"/>
  <c r="BI230" i="4"/>
  <c r="BH230" i="4"/>
  <c r="BG230" i="4"/>
  <c r="BF230" i="4"/>
  <c r="BE230" i="4"/>
  <c r="BD230" i="4"/>
  <c r="BC230" i="4"/>
  <c r="BB230" i="4"/>
  <c r="BA230" i="4"/>
  <c r="AZ230" i="4"/>
  <c r="AY230" i="4"/>
  <c r="AX230" i="4"/>
  <c r="AW230" i="4"/>
  <c r="AV230" i="4"/>
  <c r="AU230" i="4"/>
  <c r="AT230" i="4"/>
  <c r="AS230" i="4"/>
  <c r="AR230" i="4"/>
  <c r="AQ230" i="4"/>
  <c r="AP230" i="4"/>
  <c r="AO230" i="4"/>
  <c r="AN230" i="4"/>
  <c r="AM230" i="4"/>
  <c r="AL230" i="4"/>
  <c r="AK230" i="4"/>
  <c r="AJ230" i="4"/>
  <c r="AI230" i="4"/>
  <c r="AH230" i="4"/>
  <c r="AG230" i="4"/>
  <c r="AF230" i="4"/>
  <c r="AE230" i="4"/>
  <c r="AD230" i="4"/>
  <c r="AC230" i="4"/>
  <c r="AB230" i="4"/>
  <c r="AA230" i="4"/>
  <c r="Z230" i="4"/>
  <c r="Y230" i="4"/>
  <c r="X230" i="4"/>
  <c r="W230" i="4"/>
  <c r="V230" i="4"/>
  <c r="U230" i="4"/>
  <c r="T230" i="4"/>
  <c r="S230" i="4"/>
  <c r="R230" i="4"/>
  <c r="Q230" i="4"/>
  <c r="P230" i="4"/>
  <c r="O230" i="4"/>
  <c r="N230" i="4"/>
  <c r="M230" i="4"/>
  <c r="L230" i="4"/>
  <c r="K230" i="4"/>
  <c r="J230" i="4"/>
  <c r="I230" i="4"/>
  <c r="BU229" i="4"/>
  <c r="BT229" i="4"/>
  <c r="BS229" i="4"/>
  <c r="BR229" i="4"/>
  <c r="BQ229" i="4"/>
  <c r="BP229" i="4"/>
  <c r="BO229" i="4"/>
  <c r="BN229" i="4"/>
  <c r="BM229" i="4"/>
  <c r="BL229" i="4"/>
  <c r="BK229" i="4"/>
  <c r="BJ229" i="4"/>
  <c r="BI229" i="4"/>
  <c r="BH229" i="4"/>
  <c r="BG229" i="4"/>
  <c r="BF229" i="4"/>
  <c r="BE229" i="4"/>
  <c r="BD229" i="4"/>
  <c r="BC229" i="4"/>
  <c r="BB229" i="4"/>
  <c r="BA229" i="4"/>
  <c r="AZ229" i="4"/>
  <c r="AY229" i="4"/>
  <c r="AX229" i="4"/>
  <c r="AW229" i="4"/>
  <c r="AV229" i="4"/>
  <c r="AU229" i="4"/>
  <c r="AT229" i="4"/>
  <c r="AS229" i="4"/>
  <c r="AR229" i="4"/>
  <c r="AQ229" i="4"/>
  <c r="AP229" i="4"/>
  <c r="AO229" i="4"/>
  <c r="AN229" i="4"/>
  <c r="AM229" i="4"/>
  <c r="AL229" i="4"/>
  <c r="AK229" i="4"/>
  <c r="AJ229" i="4"/>
  <c r="AI229" i="4"/>
  <c r="AH229" i="4"/>
  <c r="AG229" i="4"/>
  <c r="AF229" i="4"/>
  <c r="AE229" i="4"/>
  <c r="AD229" i="4"/>
  <c r="AC229" i="4"/>
  <c r="AB229" i="4"/>
  <c r="AA229" i="4"/>
  <c r="Z229" i="4"/>
  <c r="Y229" i="4"/>
  <c r="X229" i="4"/>
  <c r="W229" i="4"/>
  <c r="V229" i="4"/>
  <c r="U229" i="4"/>
  <c r="T229" i="4"/>
  <c r="S229" i="4"/>
  <c r="R229" i="4"/>
  <c r="Q229" i="4"/>
  <c r="P229" i="4"/>
  <c r="O229" i="4"/>
  <c r="N229" i="4"/>
  <c r="M229" i="4"/>
  <c r="L229" i="4"/>
  <c r="K229" i="4"/>
  <c r="J229" i="4"/>
  <c r="I229" i="4"/>
  <c r="BU228" i="4"/>
  <c r="BT228" i="4"/>
  <c r="BS228" i="4"/>
  <c r="BR228" i="4"/>
  <c r="BQ228" i="4"/>
  <c r="BP228" i="4"/>
  <c r="BO228" i="4"/>
  <c r="BN228" i="4"/>
  <c r="BM228" i="4"/>
  <c r="BL228" i="4"/>
  <c r="BK228" i="4"/>
  <c r="BJ228" i="4"/>
  <c r="BI228" i="4"/>
  <c r="BH228" i="4"/>
  <c r="BG228" i="4"/>
  <c r="BF228" i="4"/>
  <c r="BE228" i="4"/>
  <c r="BD228" i="4"/>
  <c r="BC228" i="4"/>
  <c r="BB228" i="4"/>
  <c r="BA228" i="4"/>
  <c r="AZ228" i="4"/>
  <c r="AY228" i="4"/>
  <c r="AX228" i="4"/>
  <c r="AW228" i="4"/>
  <c r="AV228" i="4"/>
  <c r="AU228" i="4"/>
  <c r="AT228" i="4"/>
  <c r="AS228" i="4"/>
  <c r="AR228" i="4"/>
  <c r="AQ228" i="4"/>
  <c r="AP228" i="4"/>
  <c r="AO228" i="4"/>
  <c r="AN228" i="4"/>
  <c r="AM228" i="4"/>
  <c r="AL228" i="4"/>
  <c r="AK228" i="4"/>
  <c r="AJ228" i="4"/>
  <c r="AI228" i="4"/>
  <c r="AH228" i="4"/>
  <c r="AG228" i="4"/>
  <c r="AF228" i="4"/>
  <c r="AE228" i="4"/>
  <c r="AD228" i="4"/>
  <c r="AC228" i="4"/>
  <c r="AB228" i="4"/>
  <c r="AA228" i="4"/>
  <c r="Z228" i="4"/>
  <c r="Y228" i="4"/>
  <c r="X228" i="4"/>
  <c r="W228" i="4"/>
  <c r="V228" i="4"/>
  <c r="U228" i="4"/>
  <c r="T228" i="4"/>
  <c r="S228" i="4"/>
  <c r="R228" i="4"/>
  <c r="Q228" i="4"/>
  <c r="P228" i="4"/>
  <c r="O228" i="4"/>
  <c r="N228" i="4"/>
  <c r="M228" i="4"/>
  <c r="L228" i="4"/>
  <c r="K228" i="4"/>
  <c r="J228" i="4"/>
  <c r="I228" i="4"/>
  <c r="BU227" i="4"/>
  <c r="BT227" i="4"/>
  <c r="BS227" i="4"/>
  <c r="BR227" i="4"/>
  <c r="BQ227" i="4"/>
  <c r="BP227" i="4"/>
  <c r="BO227" i="4"/>
  <c r="BN227" i="4"/>
  <c r="BM227" i="4"/>
  <c r="BL227" i="4"/>
  <c r="BK227" i="4"/>
  <c r="BJ227" i="4"/>
  <c r="BI227" i="4"/>
  <c r="BH227" i="4"/>
  <c r="BG227" i="4"/>
  <c r="BF227" i="4"/>
  <c r="BE227" i="4"/>
  <c r="BD227" i="4"/>
  <c r="BC227" i="4"/>
  <c r="BB227" i="4"/>
  <c r="BA227" i="4"/>
  <c r="AZ227" i="4"/>
  <c r="AY227" i="4"/>
  <c r="AX227" i="4"/>
  <c r="AW227" i="4"/>
  <c r="AV227" i="4"/>
  <c r="AU227" i="4"/>
  <c r="AT227" i="4"/>
  <c r="AS227" i="4"/>
  <c r="AR227" i="4"/>
  <c r="AQ227" i="4"/>
  <c r="AP227" i="4"/>
  <c r="AO227" i="4"/>
  <c r="AN227" i="4"/>
  <c r="AM227" i="4"/>
  <c r="AL227" i="4"/>
  <c r="AK227" i="4"/>
  <c r="AJ227" i="4"/>
  <c r="AI227" i="4"/>
  <c r="AH227" i="4"/>
  <c r="AG227" i="4"/>
  <c r="AF227" i="4"/>
  <c r="AE227" i="4"/>
  <c r="AD227" i="4"/>
  <c r="AC227" i="4"/>
  <c r="AB227" i="4"/>
  <c r="AA227" i="4"/>
  <c r="Z227" i="4"/>
  <c r="Y227" i="4"/>
  <c r="X227" i="4"/>
  <c r="W227" i="4"/>
  <c r="V227" i="4"/>
  <c r="U227" i="4"/>
  <c r="T227" i="4"/>
  <c r="S227" i="4"/>
  <c r="R227" i="4"/>
  <c r="Q227" i="4"/>
  <c r="P227" i="4"/>
  <c r="O227" i="4"/>
  <c r="N227" i="4"/>
  <c r="M227" i="4"/>
  <c r="L227" i="4"/>
  <c r="K227" i="4"/>
  <c r="J227" i="4"/>
  <c r="I227" i="4"/>
  <c r="BU226" i="4"/>
  <c r="BT226" i="4"/>
  <c r="BS226" i="4"/>
  <c r="BR226" i="4"/>
  <c r="BQ226" i="4"/>
  <c r="BP226" i="4"/>
  <c r="BO226" i="4"/>
  <c r="BN226" i="4"/>
  <c r="BM226" i="4"/>
  <c r="BL226" i="4"/>
  <c r="BK226" i="4"/>
  <c r="BJ226" i="4"/>
  <c r="BI226" i="4"/>
  <c r="BH226" i="4"/>
  <c r="BG226" i="4"/>
  <c r="BF226" i="4"/>
  <c r="BE226" i="4"/>
  <c r="BD226" i="4"/>
  <c r="BC226" i="4"/>
  <c r="BB226" i="4"/>
  <c r="BA226" i="4"/>
  <c r="AZ226" i="4"/>
  <c r="AY226" i="4"/>
  <c r="AX226" i="4"/>
  <c r="AW226" i="4"/>
  <c r="AV226" i="4"/>
  <c r="AU226" i="4"/>
  <c r="AT226" i="4"/>
  <c r="AS226" i="4"/>
  <c r="AR226" i="4"/>
  <c r="AQ226" i="4"/>
  <c r="AP226" i="4"/>
  <c r="AO226" i="4"/>
  <c r="AN226" i="4"/>
  <c r="AM226" i="4"/>
  <c r="AL226" i="4"/>
  <c r="AK226" i="4"/>
  <c r="AJ226" i="4"/>
  <c r="AI226" i="4"/>
  <c r="AH226" i="4"/>
  <c r="AG226" i="4"/>
  <c r="AF226" i="4"/>
  <c r="AE226" i="4"/>
  <c r="AD226" i="4"/>
  <c r="AC226" i="4"/>
  <c r="AB226" i="4"/>
  <c r="AA226" i="4"/>
  <c r="Z226" i="4"/>
  <c r="Y226" i="4"/>
  <c r="X226" i="4"/>
  <c r="W226" i="4"/>
  <c r="V226" i="4"/>
  <c r="U226" i="4"/>
  <c r="T226" i="4"/>
  <c r="S226" i="4"/>
  <c r="R226" i="4"/>
  <c r="Q226" i="4"/>
  <c r="P226" i="4"/>
  <c r="O226" i="4"/>
  <c r="N226" i="4"/>
  <c r="M226" i="4"/>
  <c r="L226" i="4"/>
  <c r="K226" i="4"/>
  <c r="J226" i="4"/>
  <c r="I226" i="4"/>
  <c r="BU225" i="4"/>
  <c r="BT225" i="4"/>
  <c r="BS225" i="4"/>
  <c r="BR225" i="4"/>
  <c r="BQ225" i="4"/>
  <c r="BP225" i="4"/>
  <c r="BO225" i="4"/>
  <c r="BN225" i="4"/>
  <c r="BM225" i="4"/>
  <c r="BL225" i="4"/>
  <c r="BK225" i="4"/>
  <c r="BJ225" i="4"/>
  <c r="BI225" i="4"/>
  <c r="BH225" i="4"/>
  <c r="BG225" i="4"/>
  <c r="BF225" i="4"/>
  <c r="BE225" i="4"/>
  <c r="BD225" i="4"/>
  <c r="BC225" i="4"/>
  <c r="BB225" i="4"/>
  <c r="BA225" i="4"/>
  <c r="AZ225" i="4"/>
  <c r="AY225" i="4"/>
  <c r="AX225" i="4"/>
  <c r="AW225" i="4"/>
  <c r="AV225" i="4"/>
  <c r="AU225" i="4"/>
  <c r="AT225" i="4"/>
  <c r="AS225" i="4"/>
  <c r="AR225" i="4"/>
  <c r="AQ225" i="4"/>
  <c r="AP225" i="4"/>
  <c r="AO225" i="4"/>
  <c r="AN225" i="4"/>
  <c r="AM225" i="4"/>
  <c r="AL225" i="4"/>
  <c r="AK225" i="4"/>
  <c r="AJ225" i="4"/>
  <c r="AI225" i="4"/>
  <c r="AH225" i="4"/>
  <c r="AG225" i="4"/>
  <c r="AF225" i="4"/>
  <c r="AE225" i="4"/>
  <c r="AD225" i="4"/>
  <c r="AC225" i="4"/>
  <c r="AB225" i="4"/>
  <c r="AA225" i="4"/>
  <c r="Z225" i="4"/>
  <c r="Y225" i="4"/>
  <c r="X225" i="4"/>
  <c r="W225" i="4"/>
  <c r="V225" i="4"/>
  <c r="U225" i="4"/>
  <c r="T225" i="4"/>
  <c r="S225" i="4"/>
  <c r="R225" i="4"/>
  <c r="Q225" i="4"/>
  <c r="P225" i="4"/>
  <c r="O225" i="4"/>
  <c r="N225" i="4"/>
  <c r="M225" i="4"/>
  <c r="L225" i="4"/>
  <c r="K225" i="4"/>
  <c r="J225" i="4"/>
  <c r="I225" i="4"/>
  <c r="BU224" i="4"/>
  <c r="BT224" i="4"/>
  <c r="BS224" i="4"/>
  <c r="BR224" i="4"/>
  <c r="BQ224" i="4"/>
  <c r="BP224" i="4"/>
  <c r="BO224" i="4"/>
  <c r="BN224" i="4"/>
  <c r="BM224" i="4"/>
  <c r="BL224" i="4"/>
  <c r="BK224" i="4"/>
  <c r="BJ224" i="4"/>
  <c r="BI224" i="4"/>
  <c r="BH224" i="4"/>
  <c r="BG224" i="4"/>
  <c r="BF224" i="4"/>
  <c r="BE224" i="4"/>
  <c r="BD224" i="4"/>
  <c r="BC224" i="4"/>
  <c r="BB224" i="4"/>
  <c r="BA224" i="4"/>
  <c r="AZ224" i="4"/>
  <c r="AY224" i="4"/>
  <c r="AX224" i="4"/>
  <c r="AW224" i="4"/>
  <c r="AV224" i="4"/>
  <c r="AU224" i="4"/>
  <c r="AT224" i="4"/>
  <c r="AS224" i="4"/>
  <c r="AR224" i="4"/>
  <c r="AQ224" i="4"/>
  <c r="AP224" i="4"/>
  <c r="AO224" i="4"/>
  <c r="AN224" i="4"/>
  <c r="AM224" i="4"/>
  <c r="AL224" i="4"/>
  <c r="AK224" i="4"/>
  <c r="AJ224" i="4"/>
  <c r="AI224" i="4"/>
  <c r="AH224" i="4"/>
  <c r="AG224" i="4"/>
  <c r="AF224" i="4"/>
  <c r="AE224" i="4"/>
  <c r="AD224" i="4"/>
  <c r="AC224" i="4"/>
  <c r="AB224" i="4"/>
  <c r="AA224" i="4"/>
  <c r="Z224" i="4"/>
  <c r="Y224" i="4"/>
  <c r="X224" i="4"/>
  <c r="W224" i="4"/>
  <c r="V224" i="4"/>
  <c r="U224" i="4"/>
  <c r="T224" i="4"/>
  <c r="S224" i="4"/>
  <c r="R224" i="4"/>
  <c r="Q224" i="4"/>
  <c r="P224" i="4"/>
  <c r="O224" i="4"/>
  <c r="N224" i="4"/>
  <c r="M224" i="4"/>
  <c r="L224" i="4"/>
  <c r="K224" i="4"/>
  <c r="J224" i="4"/>
  <c r="I224" i="4"/>
  <c r="BU223" i="4"/>
  <c r="BT223" i="4"/>
  <c r="BS223" i="4"/>
  <c r="BR223" i="4"/>
  <c r="BQ223" i="4"/>
  <c r="BP223" i="4"/>
  <c r="BO223" i="4"/>
  <c r="BN223" i="4"/>
  <c r="BM223" i="4"/>
  <c r="BL223" i="4"/>
  <c r="BK223" i="4"/>
  <c r="BJ223" i="4"/>
  <c r="BI223" i="4"/>
  <c r="BH223" i="4"/>
  <c r="BG223" i="4"/>
  <c r="BF223" i="4"/>
  <c r="BE223" i="4"/>
  <c r="BD223" i="4"/>
  <c r="BC223" i="4"/>
  <c r="BB223" i="4"/>
  <c r="BA223" i="4"/>
  <c r="AZ223" i="4"/>
  <c r="AY223" i="4"/>
  <c r="AX223" i="4"/>
  <c r="AW223" i="4"/>
  <c r="AV223" i="4"/>
  <c r="AU223" i="4"/>
  <c r="AT223" i="4"/>
  <c r="AS223" i="4"/>
  <c r="AR223" i="4"/>
  <c r="AQ223" i="4"/>
  <c r="AP223" i="4"/>
  <c r="AO223" i="4"/>
  <c r="AN223" i="4"/>
  <c r="AM223" i="4"/>
  <c r="AL223" i="4"/>
  <c r="AK223" i="4"/>
  <c r="AJ223" i="4"/>
  <c r="AI223" i="4"/>
  <c r="AH223" i="4"/>
  <c r="AG223" i="4"/>
  <c r="AF223" i="4"/>
  <c r="AE223" i="4"/>
  <c r="AD223" i="4"/>
  <c r="AC223" i="4"/>
  <c r="AB223" i="4"/>
  <c r="AA223" i="4"/>
  <c r="Z223" i="4"/>
  <c r="Y223" i="4"/>
  <c r="X223" i="4"/>
  <c r="W223" i="4"/>
  <c r="V223" i="4"/>
  <c r="U223" i="4"/>
  <c r="T223" i="4"/>
  <c r="S223" i="4"/>
  <c r="R223" i="4"/>
  <c r="Q223" i="4"/>
  <c r="P223" i="4"/>
  <c r="O223" i="4"/>
  <c r="N223" i="4"/>
  <c r="M223" i="4"/>
  <c r="L223" i="4"/>
  <c r="K223" i="4"/>
  <c r="J223" i="4"/>
  <c r="I223" i="4"/>
  <c r="BU222" i="4"/>
  <c r="BT222" i="4"/>
  <c r="BS222" i="4"/>
  <c r="BR222" i="4"/>
  <c r="BQ222" i="4"/>
  <c r="BP222" i="4"/>
  <c r="BO222" i="4"/>
  <c r="BN222" i="4"/>
  <c r="BM222" i="4"/>
  <c r="BL222" i="4"/>
  <c r="BK222" i="4"/>
  <c r="BJ222" i="4"/>
  <c r="BI222" i="4"/>
  <c r="BH222" i="4"/>
  <c r="BG222" i="4"/>
  <c r="BF222" i="4"/>
  <c r="BE222" i="4"/>
  <c r="BD222" i="4"/>
  <c r="BC222" i="4"/>
  <c r="BB222" i="4"/>
  <c r="BA222" i="4"/>
  <c r="AZ222" i="4"/>
  <c r="AY222" i="4"/>
  <c r="AX222" i="4"/>
  <c r="AW222" i="4"/>
  <c r="AV222" i="4"/>
  <c r="AU222" i="4"/>
  <c r="AT222" i="4"/>
  <c r="AS222" i="4"/>
  <c r="AR222" i="4"/>
  <c r="AQ222" i="4"/>
  <c r="AP222" i="4"/>
  <c r="AO222" i="4"/>
  <c r="AN222" i="4"/>
  <c r="AM222" i="4"/>
  <c r="AL222" i="4"/>
  <c r="AK222" i="4"/>
  <c r="AJ222" i="4"/>
  <c r="AI222" i="4"/>
  <c r="AH222" i="4"/>
  <c r="AG222" i="4"/>
  <c r="AF222" i="4"/>
  <c r="AE222" i="4"/>
  <c r="AD222" i="4"/>
  <c r="AC222" i="4"/>
  <c r="AB222" i="4"/>
  <c r="AA222" i="4"/>
  <c r="Z222" i="4"/>
  <c r="Y222" i="4"/>
  <c r="X222" i="4"/>
  <c r="W222" i="4"/>
  <c r="V222" i="4"/>
  <c r="U222" i="4"/>
  <c r="T222" i="4"/>
  <c r="S222" i="4"/>
  <c r="R222" i="4"/>
  <c r="Q222" i="4"/>
  <c r="P222" i="4"/>
  <c r="O222" i="4"/>
  <c r="N222" i="4"/>
  <c r="M222" i="4"/>
  <c r="L222" i="4"/>
  <c r="K222" i="4"/>
  <c r="J222" i="4"/>
  <c r="I222" i="4"/>
  <c r="BU221" i="4"/>
  <c r="BT221" i="4"/>
  <c r="BS221" i="4"/>
  <c r="BR221" i="4"/>
  <c r="BQ221" i="4"/>
  <c r="BP221" i="4"/>
  <c r="BO221" i="4"/>
  <c r="BN221" i="4"/>
  <c r="BM221" i="4"/>
  <c r="BL221" i="4"/>
  <c r="BK221" i="4"/>
  <c r="BJ221" i="4"/>
  <c r="BI221" i="4"/>
  <c r="BH221" i="4"/>
  <c r="BG221" i="4"/>
  <c r="BF221" i="4"/>
  <c r="BE221" i="4"/>
  <c r="BD221" i="4"/>
  <c r="BC221" i="4"/>
  <c r="BB221" i="4"/>
  <c r="BA221" i="4"/>
  <c r="AZ221" i="4"/>
  <c r="AY221" i="4"/>
  <c r="AX221" i="4"/>
  <c r="AW221" i="4"/>
  <c r="AV221" i="4"/>
  <c r="AU221" i="4"/>
  <c r="AT221" i="4"/>
  <c r="AS221" i="4"/>
  <c r="AR221" i="4"/>
  <c r="AQ221" i="4"/>
  <c r="AP221" i="4"/>
  <c r="AO221" i="4"/>
  <c r="AN221" i="4"/>
  <c r="AM221" i="4"/>
  <c r="AL221" i="4"/>
  <c r="AK221" i="4"/>
  <c r="AJ221" i="4"/>
  <c r="AI221" i="4"/>
  <c r="AH221" i="4"/>
  <c r="AG221" i="4"/>
  <c r="AF221" i="4"/>
  <c r="AE221" i="4"/>
  <c r="AD221" i="4"/>
  <c r="AC221" i="4"/>
  <c r="AB221" i="4"/>
  <c r="AA221" i="4"/>
  <c r="Z221" i="4"/>
  <c r="Y221" i="4"/>
  <c r="X221" i="4"/>
  <c r="W221" i="4"/>
  <c r="V221" i="4"/>
  <c r="U221" i="4"/>
  <c r="T221" i="4"/>
  <c r="S221" i="4"/>
  <c r="R221" i="4"/>
  <c r="Q221" i="4"/>
  <c r="P221" i="4"/>
  <c r="O221" i="4"/>
  <c r="N221" i="4"/>
  <c r="M221" i="4"/>
  <c r="L221" i="4"/>
  <c r="K221" i="4"/>
  <c r="J221" i="4"/>
  <c r="I221" i="4"/>
  <c r="BU220"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BU219" i="4"/>
  <c r="BT219" i="4"/>
  <c r="BS219" i="4"/>
  <c r="BR219" i="4"/>
  <c r="BQ219" i="4"/>
  <c r="BP219" i="4"/>
  <c r="BO219" i="4"/>
  <c r="BN219" i="4"/>
  <c r="BM219" i="4"/>
  <c r="BL219" i="4"/>
  <c r="BK219" i="4"/>
  <c r="BJ219" i="4"/>
  <c r="BI219" i="4"/>
  <c r="BH219" i="4"/>
  <c r="BG219" i="4"/>
  <c r="BF219" i="4"/>
  <c r="BE219" i="4"/>
  <c r="BD219" i="4"/>
  <c r="BC219" i="4"/>
  <c r="BB219" i="4"/>
  <c r="BA219" i="4"/>
  <c r="AZ219" i="4"/>
  <c r="AY219" i="4"/>
  <c r="AX219" i="4"/>
  <c r="AW219" i="4"/>
  <c r="AV219" i="4"/>
  <c r="AU219" i="4"/>
  <c r="AT219" i="4"/>
  <c r="AS219" i="4"/>
  <c r="AR219" i="4"/>
  <c r="AQ219" i="4"/>
  <c r="AP219" i="4"/>
  <c r="AO219" i="4"/>
  <c r="AN219" i="4"/>
  <c r="AM219" i="4"/>
  <c r="AL219" i="4"/>
  <c r="AK219" i="4"/>
  <c r="AJ219" i="4"/>
  <c r="AI219" i="4"/>
  <c r="AH219" i="4"/>
  <c r="AG219" i="4"/>
  <c r="AF219" i="4"/>
  <c r="AE219" i="4"/>
  <c r="AD219" i="4"/>
  <c r="AC219" i="4"/>
  <c r="AB219" i="4"/>
  <c r="AA219" i="4"/>
  <c r="Z219" i="4"/>
  <c r="Y219" i="4"/>
  <c r="X219" i="4"/>
  <c r="W219" i="4"/>
  <c r="V219" i="4"/>
  <c r="U219" i="4"/>
  <c r="T219" i="4"/>
  <c r="S219" i="4"/>
  <c r="R219" i="4"/>
  <c r="Q219" i="4"/>
  <c r="P219" i="4"/>
  <c r="O219" i="4"/>
  <c r="N219" i="4"/>
  <c r="M219" i="4"/>
  <c r="L219" i="4"/>
  <c r="K219" i="4"/>
  <c r="J219" i="4"/>
  <c r="I219" i="4"/>
  <c r="BU218"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BU217" i="4"/>
  <c r="BT217" i="4"/>
  <c r="BS217" i="4"/>
  <c r="BR217" i="4"/>
  <c r="BQ217" i="4"/>
  <c r="BP217" i="4"/>
  <c r="BO217" i="4"/>
  <c r="BN217" i="4"/>
  <c r="BM217" i="4"/>
  <c r="BL217" i="4"/>
  <c r="BK217" i="4"/>
  <c r="BJ217" i="4"/>
  <c r="BI217" i="4"/>
  <c r="BH217" i="4"/>
  <c r="BG217" i="4"/>
  <c r="BF217" i="4"/>
  <c r="BE217" i="4"/>
  <c r="BD217" i="4"/>
  <c r="BC217" i="4"/>
  <c r="BB217" i="4"/>
  <c r="BA217" i="4"/>
  <c r="AZ217" i="4"/>
  <c r="AY217" i="4"/>
  <c r="AX217" i="4"/>
  <c r="AW217" i="4"/>
  <c r="AV217" i="4"/>
  <c r="AU217" i="4"/>
  <c r="AT217" i="4"/>
  <c r="AS217" i="4"/>
  <c r="AR217" i="4"/>
  <c r="AQ217" i="4"/>
  <c r="AP217" i="4"/>
  <c r="AO217" i="4"/>
  <c r="AN217" i="4"/>
  <c r="AM217" i="4"/>
  <c r="AL217" i="4"/>
  <c r="AK217" i="4"/>
  <c r="AJ217" i="4"/>
  <c r="AI217" i="4"/>
  <c r="AH217" i="4"/>
  <c r="AG217" i="4"/>
  <c r="AF217" i="4"/>
  <c r="AE217" i="4"/>
  <c r="AD217" i="4"/>
  <c r="AC217" i="4"/>
  <c r="AB217" i="4"/>
  <c r="AA217" i="4"/>
  <c r="Z217" i="4"/>
  <c r="Y217" i="4"/>
  <c r="X217" i="4"/>
  <c r="W217" i="4"/>
  <c r="V217" i="4"/>
  <c r="U217" i="4"/>
  <c r="T217" i="4"/>
  <c r="S217" i="4"/>
  <c r="R217" i="4"/>
  <c r="Q217" i="4"/>
  <c r="P217" i="4"/>
  <c r="O217" i="4"/>
  <c r="N217" i="4"/>
  <c r="M217" i="4"/>
  <c r="L217" i="4"/>
  <c r="K217" i="4"/>
  <c r="J217" i="4"/>
  <c r="I217" i="4"/>
  <c r="BU216" i="4"/>
  <c r="BT216" i="4"/>
  <c r="BS216" i="4"/>
  <c r="BR216" i="4"/>
  <c r="BQ216" i="4"/>
  <c r="BP216" i="4"/>
  <c r="BO216" i="4"/>
  <c r="BN216" i="4"/>
  <c r="BM216" i="4"/>
  <c r="BL216" i="4"/>
  <c r="BK216" i="4"/>
  <c r="BJ216" i="4"/>
  <c r="BI216" i="4"/>
  <c r="BH216" i="4"/>
  <c r="BG216" i="4"/>
  <c r="BF216" i="4"/>
  <c r="BE216" i="4"/>
  <c r="BD216" i="4"/>
  <c r="BC216" i="4"/>
  <c r="BB216" i="4"/>
  <c r="BA216" i="4"/>
  <c r="AZ216" i="4"/>
  <c r="AY216" i="4"/>
  <c r="AX216" i="4"/>
  <c r="AW216" i="4"/>
  <c r="AV216" i="4"/>
  <c r="AU216" i="4"/>
  <c r="AT216" i="4"/>
  <c r="AS216" i="4"/>
  <c r="AR216" i="4"/>
  <c r="AQ216" i="4"/>
  <c r="AP216" i="4"/>
  <c r="AO216" i="4"/>
  <c r="AN216" i="4"/>
  <c r="AM216" i="4"/>
  <c r="AL216" i="4"/>
  <c r="AK216" i="4"/>
  <c r="AJ216" i="4"/>
  <c r="AI216" i="4"/>
  <c r="AH216" i="4"/>
  <c r="AG216" i="4"/>
  <c r="AF216" i="4"/>
  <c r="AE216" i="4"/>
  <c r="AD216" i="4"/>
  <c r="AC216" i="4"/>
  <c r="AB216" i="4"/>
  <c r="AA216" i="4"/>
  <c r="Z216" i="4"/>
  <c r="Y216" i="4"/>
  <c r="X216" i="4"/>
  <c r="W216" i="4"/>
  <c r="V216" i="4"/>
  <c r="U216" i="4"/>
  <c r="T216" i="4"/>
  <c r="S216" i="4"/>
  <c r="R216" i="4"/>
  <c r="Q216" i="4"/>
  <c r="P216" i="4"/>
  <c r="O216" i="4"/>
  <c r="N216" i="4"/>
  <c r="M216" i="4"/>
  <c r="L216" i="4"/>
  <c r="K216" i="4"/>
  <c r="J216" i="4"/>
  <c r="I216" i="4"/>
  <c r="BU215" i="4"/>
  <c r="BT215" i="4"/>
  <c r="BS215" i="4"/>
  <c r="BR215" i="4"/>
  <c r="BQ215" i="4"/>
  <c r="BP215" i="4"/>
  <c r="BO215" i="4"/>
  <c r="BN215" i="4"/>
  <c r="BM215" i="4"/>
  <c r="BL215" i="4"/>
  <c r="BK215" i="4"/>
  <c r="BJ215" i="4"/>
  <c r="BI215" i="4"/>
  <c r="BH215" i="4"/>
  <c r="BG215" i="4"/>
  <c r="BF215" i="4"/>
  <c r="BE215" i="4"/>
  <c r="BD215"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A215" i="4"/>
  <c r="Z215" i="4"/>
  <c r="Y215" i="4"/>
  <c r="X215" i="4"/>
  <c r="W215" i="4"/>
  <c r="V215" i="4"/>
  <c r="U215" i="4"/>
  <c r="T215" i="4"/>
  <c r="S215" i="4"/>
  <c r="R215" i="4"/>
  <c r="Q215" i="4"/>
  <c r="P215" i="4"/>
  <c r="O215" i="4"/>
  <c r="N215" i="4"/>
  <c r="M215" i="4"/>
  <c r="L215" i="4"/>
  <c r="K215" i="4"/>
  <c r="J215" i="4"/>
  <c r="I215" i="4"/>
  <c r="BU214" i="4"/>
  <c r="BT214" i="4"/>
  <c r="BS214" i="4"/>
  <c r="BR214" i="4"/>
  <c r="BQ214" i="4"/>
  <c r="BP214" i="4"/>
  <c r="BO214" i="4"/>
  <c r="BN214" i="4"/>
  <c r="BM214" i="4"/>
  <c r="BL214" i="4"/>
  <c r="BK214" i="4"/>
  <c r="BJ214" i="4"/>
  <c r="BI214" i="4"/>
  <c r="BH214" i="4"/>
  <c r="BG214" i="4"/>
  <c r="BF214" i="4"/>
  <c r="BE214" i="4"/>
  <c r="BD214" i="4"/>
  <c r="BC214" i="4"/>
  <c r="BB214" i="4"/>
  <c r="BA214" i="4"/>
  <c r="AZ214" i="4"/>
  <c r="AY214" i="4"/>
  <c r="AX214" i="4"/>
  <c r="AW214" i="4"/>
  <c r="AV214" i="4"/>
  <c r="AU214" i="4"/>
  <c r="AT214" i="4"/>
  <c r="AS214" i="4"/>
  <c r="AR214" i="4"/>
  <c r="AQ214" i="4"/>
  <c r="AP214" i="4"/>
  <c r="AO214" i="4"/>
  <c r="AN214" i="4"/>
  <c r="AM214" i="4"/>
  <c r="AL214" i="4"/>
  <c r="AK214" i="4"/>
  <c r="AJ214" i="4"/>
  <c r="AI214" i="4"/>
  <c r="AH214" i="4"/>
  <c r="AG214" i="4"/>
  <c r="AF214" i="4"/>
  <c r="AE214" i="4"/>
  <c r="AD214" i="4"/>
  <c r="AC214" i="4"/>
  <c r="AB214" i="4"/>
  <c r="AA214" i="4"/>
  <c r="Z214" i="4"/>
  <c r="Y214" i="4"/>
  <c r="X214" i="4"/>
  <c r="W214" i="4"/>
  <c r="V214" i="4"/>
  <c r="U214" i="4"/>
  <c r="T214" i="4"/>
  <c r="S214" i="4"/>
  <c r="R214" i="4"/>
  <c r="Q214" i="4"/>
  <c r="P214" i="4"/>
  <c r="O214" i="4"/>
  <c r="N214" i="4"/>
  <c r="M214" i="4"/>
  <c r="L214" i="4"/>
  <c r="K214" i="4"/>
  <c r="J214" i="4"/>
  <c r="I214" i="4"/>
  <c r="BU213" i="4"/>
  <c r="BT213" i="4"/>
  <c r="BS213" i="4"/>
  <c r="BR213" i="4"/>
  <c r="BQ213" i="4"/>
  <c r="BP213" i="4"/>
  <c r="BO213" i="4"/>
  <c r="BN213" i="4"/>
  <c r="BM213" i="4"/>
  <c r="BL213" i="4"/>
  <c r="BK213" i="4"/>
  <c r="BJ213" i="4"/>
  <c r="BI213" i="4"/>
  <c r="BH213" i="4"/>
  <c r="BG213" i="4"/>
  <c r="BF213" i="4"/>
  <c r="BE213" i="4"/>
  <c r="BD213" i="4"/>
  <c r="BC213" i="4"/>
  <c r="BB213" i="4"/>
  <c r="BA213" i="4"/>
  <c r="AZ213" i="4"/>
  <c r="AY213" i="4"/>
  <c r="AX213" i="4"/>
  <c r="AW213" i="4"/>
  <c r="AV213" i="4"/>
  <c r="AU213" i="4"/>
  <c r="AT213" i="4"/>
  <c r="AS213" i="4"/>
  <c r="AR213" i="4"/>
  <c r="AQ213" i="4"/>
  <c r="AP213" i="4"/>
  <c r="AO213" i="4"/>
  <c r="AN213" i="4"/>
  <c r="AM213" i="4"/>
  <c r="AL213" i="4"/>
  <c r="AK213" i="4"/>
  <c r="AJ213" i="4"/>
  <c r="AI213" i="4"/>
  <c r="AH213" i="4"/>
  <c r="AG213" i="4"/>
  <c r="AF213" i="4"/>
  <c r="AE213" i="4"/>
  <c r="AD213" i="4"/>
  <c r="AC213" i="4"/>
  <c r="AB213" i="4"/>
  <c r="AA213" i="4"/>
  <c r="Z213" i="4"/>
  <c r="Y213" i="4"/>
  <c r="X213" i="4"/>
  <c r="W213" i="4"/>
  <c r="V213" i="4"/>
  <c r="U213" i="4"/>
  <c r="T213" i="4"/>
  <c r="S213" i="4"/>
  <c r="R213" i="4"/>
  <c r="Q213" i="4"/>
  <c r="P213" i="4"/>
  <c r="O213" i="4"/>
  <c r="N213" i="4"/>
  <c r="M213" i="4"/>
  <c r="L213" i="4"/>
  <c r="K213" i="4"/>
  <c r="J213" i="4"/>
  <c r="I213" i="4"/>
  <c r="BU212" i="4"/>
  <c r="BT212" i="4"/>
  <c r="BS212" i="4"/>
  <c r="BR212" i="4"/>
  <c r="BQ212" i="4"/>
  <c r="BP212" i="4"/>
  <c r="BO212" i="4"/>
  <c r="BN212" i="4"/>
  <c r="BM212" i="4"/>
  <c r="BL212" i="4"/>
  <c r="BK212" i="4"/>
  <c r="BJ212" i="4"/>
  <c r="BI212" i="4"/>
  <c r="BH212" i="4"/>
  <c r="BG212" i="4"/>
  <c r="BF212" i="4"/>
  <c r="BE212" i="4"/>
  <c r="BD212" i="4"/>
  <c r="BC212" i="4"/>
  <c r="BB212" i="4"/>
  <c r="BA212" i="4"/>
  <c r="AZ212" i="4"/>
  <c r="AY212" i="4"/>
  <c r="AX212" i="4"/>
  <c r="AW212" i="4"/>
  <c r="AV212" i="4"/>
  <c r="AU212" i="4"/>
  <c r="AT212" i="4"/>
  <c r="AS212" i="4"/>
  <c r="AR212" i="4"/>
  <c r="AQ212" i="4"/>
  <c r="AP212" i="4"/>
  <c r="AO212" i="4"/>
  <c r="AN212" i="4"/>
  <c r="AM212" i="4"/>
  <c r="AL212" i="4"/>
  <c r="AK212" i="4"/>
  <c r="AJ212" i="4"/>
  <c r="AI212" i="4"/>
  <c r="AH212" i="4"/>
  <c r="AG212" i="4"/>
  <c r="AF212" i="4"/>
  <c r="AE212" i="4"/>
  <c r="AD212" i="4"/>
  <c r="AC212" i="4"/>
  <c r="AB212" i="4"/>
  <c r="AA212" i="4"/>
  <c r="Z212" i="4"/>
  <c r="Y212" i="4"/>
  <c r="X212" i="4"/>
  <c r="W212" i="4"/>
  <c r="V212" i="4"/>
  <c r="U212" i="4"/>
  <c r="T212" i="4"/>
  <c r="S212" i="4"/>
  <c r="R212" i="4"/>
  <c r="Q212" i="4"/>
  <c r="P212" i="4"/>
  <c r="O212" i="4"/>
  <c r="N212" i="4"/>
  <c r="M212" i="4"/>
  <c r="L212" i="4"/>
  <c r="K212" i="4"/>
  <c r="J212" i="4"/>
  <c r="I212" i="4"/>
  <c r="BU211"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BU210" i="4"/>
  <c r="BT210" i="4"/>
  <c r="BS210" i="4"/>
  <c r="BR210" i="4"/>
  <c r="BQ210" i="4"/>
  <c r="BP210" i="4"/>
  <c r="BO210" i="4"/>
  <c r="BN210" i="4"/>
  <c r="BM210" i="4"/>
  <c r="BL210" i="4"/>
  <c r="BK210" i="4"/>
  <c r="BJ210" i="4"/>
  <c r="BI210" i="4"/>
  <c r="BH210" i="4"/>
  <c r="BG210" i="4"/>
  <c r="BF210" i="4"/>
  <c r="BE210" i="4"/>
  <c r="BD210" i="4"/>
  <c r="BC210" i="4"/>
  <c r="BB210" i="4"/>
  <c r="BA210" i="4"/>
  <c r="AZ210" i="4"/>
  <c r="AY210" i="4"/>
  <c r="AX210" i="4"/>
  <c r="AW210" i="4"/>
  <c r="AV210" i="4"/>
  <c r="AU210" i="4"/>
  <c r="AT210" i="4"/>
  <c r="AS210" i="4"/>
  <c r="AR210" i="4"/>
  <c r="AQ210" i="4"/>
  <c r="AP210" i="4"/>
  <c r="AO210" i="4"/>
  <c r="AN210" i="4"/>
  <c r="AM210" i="4"/>
  <c r="AL210" i="4"/>
  <c r="AK210" i="4"/>
  <c r="AJ210" i="4"/>
  <c r="AI210" i="4"/>
  <c r="AH210" i="4"/>
  <c r="AG210" i="4"/>
  <c r="AF210" i="4"/>
  <c r="AE210" i="4"/>
  <c r="AD210" i="4"/>
  <c r="AC210" i="4"/>
  <c r="AB210" i="4"/>
  <c r="AA210" i="4"/>
  <c r="Z210" i="4"/>
  <c r="Y210" i="4"/>
  <c r="X210" i="4"/>
  <c r="W210" i="4"/>
  <c r="V210" i="4"/>
  <c r="U210" i="4"/>
  <c r="T210" i="4"/>
  <c r="S210" i="4"/>
  <c r="R210" i="4"/>
  <c r="Q210" i="4"/>
  <c r="P210" i="4"/>
  <c r="O210" i="4"/>
  <c r="N210" i="4"/>
  <c r="M210" i="4"/>
  <c r="L210" i="4"/>
  <c r="K210" i="4"/>
  <c r="J210" i="4"/>
  <c r="I210" i="4"/>
  <c r="BU209"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BU208" i="4"/>
  <c r="BT208" i="4"/>
  <c r="BS208" i="4"/>
  <c r="BR208" i="4"/>
  <c r="BQ208" i="4"/>
  <c r="BP208" i="4"/>
  <c r="BO208" i="4"/>
  <c r="BN208" i="4"/>
  <c r="BM208" i="4"/>
  <c r="BL208" i="4"/>
  <c r="BK208" i="4"/>
  <c r="BJ208" i="4"/>
  <c r="BI208" i="4"/>
  <c r="BH208" i="4"/>
  <c r="BG208" i="4"/>
  <c r="BF208" i="4"/>
  <c r="BE208" i="4"/>
  <c r="BD208" i="4"/>
  <c r="BC208" i="4"/>
  <c r="BB208" i="4"/>
  <c r="BA208" i="4"/>
  <c r="AZ208" i="4"/>
  <c r="AY208" i="4"/>
  <c r="AX208" i="4"/>
  <c r="AW208" i="4"/>
  <c r="AV208" i="4"/>
  <c r="AU208" i="4"/>
  <c r="AT208" i="4"/>
  <c r="AS208" i="4"/>
  <c r="AR208" i="4"/>
  <c r="AQ208" i="4"/>
  <c r="AP208" i="4"/>
  <c r="AO208" i="4"/>
  <c r="AN208" i="4"/>
  <c r="AM208" i="4"/>
  <c r="AL208" i="4"/>
  <c r="AK208" i="4"/>
  <c r="AJ208" i="4"/>
  <c r="AI208" i="4"/>
  <c r="AH208" i="4"/>
  <c r="AG208" i="4"/>
  <c r="AF208" i="4"/>
  <c r="AE208" i="4"/>
  <c r="AD208" i="4"/>
  <c r="AC208" i="4"/>
  <c r="AB208" i="4"/>
  <c r="AA208" i="4"/>
  <c r="Z208" i="4"/>
  <c r="Y208" i="4"/>
  <c r="X208" i="4"/>
  <c r="W208" i="4"/>
  <c r="V208" i="4"/>
  <c r="U208" i="4"/>
  <c r="T208" i="4"/>
  <c r="S208" i="4"/>
  <c r="R208" i="4"/>
  <c r="Q208" i="4"/>
  <c r="P208" i="4"/>
  <c r="O208" i="4"/>
  <c r="N208" i="4"/>
  <c r="M208" i="4"/>
  <c r="L208" i="4"/>
  <c r="K208" i="4"/>
  <c r="J208" i="4"/>
  <c r="I208" i="4"/>
  <c r="BU207" i="4"/>
  <c r="BT207" i="4"/>
  <c r="BS207" i="4"/>
  <c r="BR207" i="4"/>
  <c r="BQ207" i="4"/>
  <c r="BP207" i="4"/>
  <c r="BO207" i="4"/>
  <c r="BN207" i="4"/>
  <c r="BM207" i="4"/>
  <c r="BL207" i="4"/>
  <c r="BK207" i="4"/>
  <c r="BJ207" i="4"/>
  <c r="BI207" i="4"/>
  <c r="BH207" i="4"/>
  <c r="BG207" i="4"/>
  <c r="BF207" i="4"/>
  <c r="BE207" i="4"/>
  <c r="BD207" i="4"/>
  <c r="BC207" i="4"/>
  <c r="BB207" i="4"/>
  <c r="BA207" i="4"/>
  <c r="AZ207" i="4"/>
  <c r="AY207" i="4"/>
  <c r="AX207" i="4"/>
  <c r="AW207" i="4"/>
  <c r="AV207" i="4"/>
  <c r="AU207" i="4"/>
  <c r="AT207" i="4"/>
  <c r="AS207" i="4"/>
  <c r="AR207" i="4"/>
  <c r="AQ207" i="4"/>
  <c r="AP207" i="4"/>
  <c r="AO207" i="4"/>
  <c r="AN207" i="4"/>
  <c r="AM207" i="4"/>
  <c r="AL207" i="4"/>
  <c r="AK207" i="4"/>
  <c r="AJ207" i="4"/>
  <c r="AI207" i="4"/>
  <c r="AH207" i="4"/>
  <c r="AG207" i="4"/>
  <c r="AF207" i="4"/>
  <c r="AE207" i="4"/>
  <c r="AD207" i="4"/>
  <c r="AC207" i="4"/>
  <c r="AB207" i="4"/>
  <c r="AA207" i="4"/>
  <c r="Z207" i="4"/>
  <c r="Y207" i="4"/>
  <c r="X207" i="4"/>
  <c r="W207" i="4"/>
  <c r="V207" i="4"/>
  <c r="U207" i="4"/>
  <c r="T207" i="4"/>
  <c r="S207" i="4"/>
  <c r="R207" i="4"/>
  <c r="Q207" i="4"/>
  <c r="P207" i="4"/>
  <c r="O207" i="4"/>
  <c r="N207" i="4"/>
  <c r="M207" i="4"/>
  <c r="L207" i="4"/>
  <c r="K207" i="4"/>
  <c r="J207" i="4"/>
  <c r="I207" i="4"/>
  <c r="BU206" i="4"/>
  <c r="BT206" i="4"/>
  <c r="BS206" i="4"/>
  <c r="BR206" i="4"/>
  <c r="BQ206" i="4"/>
  <c r="BP206" i="4"/>
  <c r="BO206" i="4"/>
  <c r="BN206" i="4"/>
  <c r="BM206" i="4"/>
  <c r="BL206" i="4"/>
  <c r="BK206" i="4"/>
  <c r="BJ206" i="4"/>
  <c r="BI206" i="4"/>
  <c r="BH206" i="4"/>
  <c r="BG206" i="4"/>
  <c r="BF206" i="4"/>
  <c r="BE206" i="4"/>
  <c r="BD206" i="4"/>
  <c r="BC206" i="4"/>
  <c r="BB206" i="4"/>
  <c r="BA206" i="4"/>
  <c r="AZ206" i="4"/>
  <c r="AY206" i="4"/>
  <c r="AX206" i="4"/>
  <c r="AW206" i="4"/>
  <c r="AV206" i="4"/>
  <c r="AU206" i="4"/>
  <c r="AT206" i="4"/>
  <c r="AS206" i="4"/>
  <c r="AR206" i="4"/>
  <c r="AQ206" i="4"/>
  <c r="AP206" i="4"/>
  <c r="AO206" i="4"/>
  <c r="AN206" i="4"/>
  <c r="AM206" i="4"/>
  <c r="AL206" i="4"/>
  <c r="AK206" i="4"/>
  <c r="AJ206" i="4"/>
  <c r="AI206" i="4"/>
  <c r="AH206" i="4"/>
  <c r="AG206" i="4"/>
  <c r="AF206" i="4"/>
  <c r="AE206" i="4"/>
  <c r="AD206" i="4"/>
  <c r="AC206" i="4"/>
  <c r="AB206" i="4"/>
  <c r="AA206" i="4"/>
  <c r="Z206" i="4"/>
  <c r="Y206" i="4"/>
  <c r="X206" i="4"/>
  <c r="W206" i="4"/>
  <c r="V206" i="4"/>
  <c r="U206" i="4"/>
  <c r="T206" i="4"/>
  <c r="S206" i="4"/>
  <c r="R206" i="4"/>
  <c r="Q206" i="4"/>
  <c r="P206" i="4"/>
  <c r="O206" i="4"/>
  <c r="N206" i="4"/>
  <c r="M206" i="4"/>
  <c r="L206" i="4"/>
  <c r="K206" i="4"/>
  <c r="J206" i="4"/>
  <c r="I206" i="4"/>
  <c r="BU205" i="4"/>
  <c r="BT205" i="4"/>
  <c r="BS205" i="4"/>
  <c r="BR205" i="4"/>
  <c r="BQ205" i="4"/>
  <c r="BP205" i="4"/>
  <c r="BO205" i="4"/>
  <c r="BN205" i="4"/>
  <c r="BM205" i="4"/>
  <c r="BL205" i="4"/>
  <c r="BK205" i="4"/>
  <c r="BJ205" i="4"/>
  <c r="BI205" i="4"/>
  <c r="BH205" i="4"/>
  <c r="BG205" i="4"/>
  <c r="BF205" i="4"/>
  <c r="BE205" i="4"/>
  <c r="BD205" i="4"/>
  <c r="BC205" i="4"/>
  <c r="BB205" i="4"/>
  <c r="BA205" i="4"/>
  <c r="AZ205" i="4"/>
  <c r="AY205" i="4"/>
  <c r="AX205" i="4"/>
  <c r="AW205" i="4"/>
  <c r="AV205" i="4"/>
  <c r="AU205" i="4"/>
  <c r="AT205" i="4"/>
  <c r="AS205" i="4"/>
  <c r="AR205" i="4"/>
  <c r="AQ205" i="4"/>
  <c r="AP205" i="4"/>
  <c r="AO205" i="4"/>
  <c r="AN205" i="4"/>
  <c r="AM205" i="4"/>
  <c r="AL205" i="4"/>
  <c r="AK205" i="4"/>
  <c r="AJ205" i="4"/>
  <c r="AI205" i="4"/>
  <c r="AH205" i="4"/>
  <c r="AG205" i="4"/>
  <c r="AF205" i="4"/>
  <c r="AE205" i="4"/>
  <c r="AD205" i="4"/>
  <c r="AC205" i="4"/>
  <c r="AB205" i="4"/>
  <c r="AA205" i="4"/>
  <c r="Z205" i="4"/>
  <c r="Y205" i="4"/>
  <c r="X205" i="4"/>
  <c r="W205" i="4"/>
  <c r="V205" i="4"/>
  <c r="U205" i="4"/>
  <c r="T205" i="4"/>
  <c r="S205" i="4"/>
  <c r="R205" i="4"/>
  <c r="Q205" i="4"/>
  <c r="P205" i="4"/>
  <c r="O205" i="4"/>
  <c r="N205" i="4"/>
  <c r="M205" i="4"/>
  <c r="L205" i="4"/>
  <c r="K205" i="4"/>
  <c r="J205" i="4"/>
  <c r="I205" i="4"/>
  <c r="BU204" i="4"/>
  <c r="BT204" i="4"/>
  <c r="BS204" i="4"/>
  <c r="BR204" i="4"/>
  <c r="BQ204" i="4"/>
  <c r="BP204" i="4"/>
  <c r="BO204" i="4"/>
  <c r="BN204" i="4"/>
  <c r="BM204" i="4"/>
  <c r="BL204" i="4"/>
  <c r="BK204" i="4"/>
  <c r="BJ204" i="4"/>
  <c r="BI204" i="4"/>
  <c r="BH204" i="4"/>
  <c r="BG204" i="4"/>
  <c r="BF204" i="4"/>
  <c r="BE204" i="4"/>
  <c r="BD204" i="4"/>
  <c r="BC204" i="4"/>
  <c r="BB204" i="4"/>
  <c r="BA204" i="4"/>
  <c r="AZ204" i="4"/>
  <c r="AY204"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BU203" i="4"/>
  <c r="BT203" i="4"/>
  <c r="BS203" i="4"/>
  <c r="BR203" i="4"/>
  <c r="BQ203" i="4"/>
  <c r="BP203" i="4"/>
  <c r="BO203" i="4"/>
  <c r="BN203" i="4"/>
  <c r="BM203" i="4"/>
  <c r="BL203" i="4"/>
  <c r="BK203" i="4"/>
  <c r="BJ203" i="4"/>
  <c r="BI203" i="4"/>
  <c r="BH203" i="4"/>
  <c r="BG203" i="4"/>
  <c r="BF203" i="4"/>
  <c r="BE203" i="4"/>
  <c r="BD203" i="4"/>
  <c r="BC203" i="4"/>
  <c r="BB203" i="4"/>
  <c r="BA203" i="4"/>
  <c r="AZ203" i="4"/>
  <c r="AY203" i="4"/>
  <c r="AX203" i="4"/>
  <c r="AW203" i="4"/>
  <c r="AV203" i="4"/>
  <c r="AU203" i="4"/>
  <c r="AT203" i="4"/>
  <c r="AS203" i="4"/>
  <c r="AR203" i="4"/>
  <c r="AQ203" i="4"/>
  <c r="AP203" i="4"/>
  <c r="AO203" i="4"/>
  <c r="AN203" i="4"/>
  <c r="AM203" i="4"/>
  <c r="AL203" i="4"/>
  <c r="AK203" i="4"/>
  <c r="AJ203" i="4"/>
  <c r="AI203" i="4"/>
  <c r="AH203" i="4"/>
  <c r="AG203" i="4"/>
  <c r="AF203" i="4"/>
  <c r="AE203" i="4"/>
  <c r="AD203" i="4"/>
  <c r="AC203" i="4"/>
  <c r="AB203" i="4"/>
  <c r="AA203" i="4"/>
  <c r="Z203" i="4"/>
  <c r="Y203" i="4"/>
  <c r="X203" i="4"/>
  <c r="W203" i="4"/>
  <c r="V203" i="4"/>
  <c r="U203" i="4"/>
  <c r="T203" i="4"/>
  <c r="S203" i="4"/>
  <c r="R203" i="4"/>
  <c r="Q203" i="4"/>
  <c r="P203" i="4"/>
  <c r="O203" i="4"/>
  <c r="N203" i="4"/>
  <c r="M203" i="4"/>
  <c r="L203" i="4"/>
  <c r="K203" i="4"/>
  <c r="J203" i="4"/>
  <c r="I203" i="4"/>
  <c r="BU202" i="4"/>
  <c r="BT202" i="4"/>
  <c r="BS202"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S202" i="4"/>
  <c r="AR202" i="4"/>
  <c r="AQ202" i="4"/>
  <c r="AP202" i="4"/>
  <c r="AO202" i="4"/>
  <c r="AN202" i="4"/>
  <c r="AM202" i="4"/>
  <c r="AL202" i="4"/>
  <c r="AK202" i="4"/>
  <c r="AJ202" i="4"/>
  <c r="AI202" i="4"/>
  <c r="AH202" i="4"/>
  <c r="AG202" i="4"/>
  <c r="AF202" i="4"/>
  <c r="AE202" i="4"/>
  <c r="AD202" i="4"/>
  <c r="AC202" i="4"/>
  <c r="AB202" i="4"/>
  <c r="AA202" i="4"/>
  <c r="Z202" i="4"/>
  <c r="Y202" i="4"/>
  <c r="X202" i="4"/>
  <c r="W202" i="4"/>
  <c r="V202" i="4"/>
  <c r="U202" i="4"/>
  <c r="T202" i="4"/>
  <c r="S202" i="4"/>
  <c r="R202" i="4"/>
  <c r="Q202" i="4"/>
  <c r="P202" i="4"/>
  <c r="O202" i="4"/>
  <c r="N202" i="4"/>
  <c r="M202" i="4"/>
  <c r="L202" i="4"/>
  <c r="K202" i="4"/>
  <c r="J202" i="4"/>
  <c r="I202" i="4"/>
  <c r="BU201" i="4"/>
  <c r="BT201" i="4"/>
  <c r="BS201" i="4"/>
  <c r="BR201" i="4"/>
  <c r="BQ201" i="4"/>
  <c r="BP201" i="4"/>
  <c r="BO201" i="4"/>
  <c r="BN201" i="4"/>
  <c r="BM201" i="4"/>
  <c r="BL201" i="4"/>
  <c r="BK201" i="4"/>
  <c r="BJ201" i="4"/>
  <c r="BI201" i="4"/>
  <c r="BH201" i="4"/>
  <c r="BG201" i="4"/>
  <c r="BF201" i="4"/>
  <c r="BE201" i="4"/>
  <c r="BD201" i="4"/>
  <c r="BC201" i="4"/>
  <c r="BB201" i="4"/>
  <c r="BA201" i="4"/>
  <c r="AZ201" i="4"/>
  <c r="AY201" i="4"/>
  <c r="AX201" i="4"/>
  <c r="AW201" i="4"/>
  <c r="AV201" i="4"/>
  <c r="AU201" i="4"/>
  <c r="AT201" i="4"/>
  <c r="AS201" i="4"/>
  <c r="AR201" i="4"/>
  <c r="AQ201" i="4"/>
  <c r="AP201" i="4"/>
  <c r="AO201" i="4"/>
  <c r="AN201" i="4"/>
  <c r="AM201" i="4"/>
  <c r="AL201" i="4"/>
  <c r="AK201" i="4"/>
  <c r="AJ201" i="4"/>
  <c r="AI201" i="4"/>
  <c r="AH201" i="4"/>
  <c r="AG201" i="4"/>
  <c r="AF201" i="4"/>
  <c r="AE201" i="4"/>
  <c r="AD201" i="4"/>
  <c r="AC201" i="4"/>
  <c r="AB201" i="4"/>
  <c r="AA201" i="4"/>
  <c r="Z201" i="4"/>
  <c r="Y201" i="4"/>
  <c r="X201" i="4"/>
  <c r="W201" i="4"/>
  <c r="V201" i="4"/>
  <c r="U201" i="4"/>
  <c r="T201" i="4"/>
  <c r="S201" i="4"/>
  <c r="R201" i="4"/>
  <c r="Q201" i="4"/>
  <c r="P201" i="4"/>
  <c r="O201" i="4"/>
  <c r="N201" i="4"/>
  <c r="M201" i="4"/>
  <c r="L201" i="4"/>
  <c r="K201" i="4"/>
  <c r="J201" i="4"/>
  <c r="I201" i="4"/>
  <c r="BU200" i="4"/>
  <c r="BT200" i="4"/>
  <c r="BS200" i="4"/>
  <c r="BR200" i="4"/>
  <c r="BQ200" i="4"/>
  <c r="BP200" i="4"/>
  <c r="BO200" i="4"/>
  <c r="BN200" i="4"/>
  <c r="BM200" i="4"/>
  <c r="BL200" i="4"/>
  <c r="BK200" i="4"/>
  <c r="BJ200" i="4"/>
  <c r="BI200" i="4"/>
  <c r="BH200" i="4"/>
  <c r="BG200" i="4"/>
  <c r="BF200" i="4"/>
  <c r="BE200" i="4"/>
  <c r="BD200" i="4"/>
  <c r="BC200" i="4"/>
  <c r="BB200" i="4"/>
  <c r="BA200" i="4"/>
  <c r="AZ200" i="4"/>
  <c r="AY200" i="4"/>
  <c r="AX200" i="4"/>
  <c r="AW200" i="4"/>
  <c r="AV200" i="4"/>
  <c r="AU200" i="4"/>
  <c r="AT200" i="4"/>
  <c r="AS200" i="4"/>
  <c r="AR200" i="4"/>
  <c r="AQ200" i="4"/>
  <c r="AP200" i="4"/>
  <c r="AO200" i="4"/>
  <c r="AN200" i="4"/>
  <c r="AM200" i="4"/>
  <c r="AL200" i="4"/>
  <c r="AK200" i="4"/>
  <c r="AJ200" i="4"/>
  <c r="AI200" i="4"/>
  <c r="AH200" i="4"/>
  <c r="AG200" i="4"/>
  <c r="AF200" i="4"/>
  <c r="AE200" i="4"/>
  <c r="AD200" i="4"/>
  <c r="AC200" i="4"/>
  <c r="AB200" i="4"/>
  <c r="AA200" i="4"/>
  <c r="Z200" i="4"/>
  <c r="Y200" i="4"/>
  <c r="X200" i="4"/>
  <c r="W200" i="4"/>
  <c r="V200" i="4"/>
  <c r="U200" i="4"/>
  <c r="T200" i="4"/>
  <c r="S200" i="4"/>
  <c r="R200" i="4"/>
  <c r="Q200" i="4"/>
  <c r="P200" i="4"/>
  <c r="O200" i="4"/>
  <c r="N200" i="4"/>
  <c r="M200" i="4"/>
  <c r="L200" i="4"/>
  <c r="K200" i="4"/>
  <c r="J200" i="4"/>
  <c r="I200" i="4"/>
  <c r="BU199"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BU198" i="4"/>
  <c r="BT198" i="4"/>
  <c r="BS198" i="4"/>
  <c r="BR198" i="4"/>
  <c r="BQ198" i="4"/>
  <c r="BP198" i="4"/>
  <c r="BO198" i="4"/>
  <c r="BN198" i="4"/>
  <c r="BM198" i="4"/>
  <c r="BL198" i="4"/>
  <c r="BK198" i="4"/>
  <c r="BJ198" i="4"/>
  <c r="BI198" i="4"/>
  <c r="BH198" i="4"/>
  <c r="BG198" i="4"/>
  <c r="BF198" i="4"/>
  <c r="BE198" i="4"/>
  <c r="BD198" i="4"/>
  <c r="BC198" i="4"/>
  <c r="BB198" i="4"/>
  <c r="BA198" i="4"/>
  <c r="AZ198" i="4"/>
  <c r="AY198" i="4"/>
  <c r="AX198" i="4"/>
  <c r="AW198" i="4"/>
  <c r="AV198" i="4"/>
  <c r="AU198" i="4"/>
  <c r="AT198" i="4"/>
  <c r="AS198" i="4"/>
  <c r="AR198" i="4"/>
  <c r="AQ198" i="4"/>
  <c r="AP198" i="4"/>
  <c r="AO198" i="4"/>
  <c r="AN198" i="4"/>
  <c r="AM198" i="4"/>
  <c r="AL198" i="4"/>
  <c r="AK198" i="4"/>
  <c r="AJ198" i="4"/>
  <c r="AI198" i="4"/>
  <c r="AH198" i="4"/>
  <c r="AG198" i="4"/>
  <c r="AF198" i="4"/>
  <c r="AE198" i="4"/>
  <c r="AD198" i="4"/>
  <c r="AC198" i="4"/>
  <c r="AB198" i="4"/>
  <c r="AA198" i="4"/>
  <c r="Z198" i="4"/>
  <c r="Y198" i="4"/>
  <c r="X198" i="4"/>
  <c r="W198" i="4"/>
  <c r="V198" i="4"/>
  <c r="U198" i="4"/>
  <c r="T198" i="4"/>
  <c r="S198" i="4"/>
  <c r="R198" i="4"/>
  <c r="Q198" i="4"/>
  <c r="P198" i="4"/>
  <c r="O198" i="4"/>
  <c r="N198" i="4"/>
  <c r="M198" i="4"/>
  <c r="L198" i="4"/>
  <c r="K198" i="4"/>
  <c r="J198" i="4"/>
  <c r="I198" i="4"/>
  <c r="BU197" i="4"/>
  <c r="BT197" i="4"/>
  <c r="BS197" i="4"/>
  <c r="BR197" i="4"/>
  <c r="BQ197" i="4"/>
  <c r="BP197" i="4"/>
  <c r="BO197" i="4"/>
  <c r="BN197" i="4"/>
  <c r="BM197" i="4"/>
  <c r="BL197" i="4"/>
  <c r="BK197" i="4"/>
  <c r="BJ197" i="4"/>
  <c r="BI197" i="4"/>
  <c r="BH197" i="4"/>
  <c r="BG197" i="4"/>
  <c r="BF197" i="4"/>
  <c r="BE197" i="4"/>
  <c r="BD197" i="4"/>
  <c r="BC197" i="4"/>
  <c r="BB197" i="4"/>
  <c r="BA197" i="4"/>
  <c r="AZ197" i="4"/>
  <c r="AY197" i="4"/>
  <c r="AX197" i="4"/>
  <c r="AW197" i="4"/>
  <c r="AV197" i="4"/>
  <c r="AU197" i="4"/>
  <c r="AT197" i="4"/>
  <c r="AS197" i="4"/>
  <c r="AR197" i="4"/>
  <c r="AQ197" i="4"/>
  <c r="AP197" i="4"/>
  <c r="AO197" i="4"/>
  <c r="AN197" i="4"/>
  <c r="AM197" i="4"/>
  <c r="AL197" i="4"/>
  <c r="AK197" i="4"/>
  <c r="AJ197" i="4"/>
  <c r="AI197" i="4"/>
  <c r="AH197" i="4"/>
  <c r="AG197" i="4"/>
  <c r="AF197" i="4"/>
  <c r="AE197" i="4"/>
  <c r="AD197" i="4"/>
  <c r="AC197" i="4"/>
  <c r="AB197" i="4"/>
  <c r="AA197" i="4"/>
  <c r="Z197" i="4"/>
  <c r="Y197" i="4"/>
  <c r="X197" i="4"/>
  <c r="W197" i="4"/>
  <c r="V197" i="4"/>
  <c r="U197" i="4"/>
  <c r="T197" i="4"/>
  <c r="S197" i="4"/>
  <c r="R197" i="4"/>
  <c r="Q197" i="4"/>
  <c r="P197" i="4"/>
  <c r="O197" i="4"/>
  <c r="N197" i="4"/>
  <c r="M197" i="4"/>
  <c r="L197" i="4"/>
  <c r="K197" i="4"/>
  <c r="J197" i="4"/>
  <c r="I197" i="4"/>
  <c r="BU196" i="4"/>
  <c r="BT196" i="4"/>
  <c r="BS196" i="4"/>
  <c r="BR196" i="4"/>
  <c r="BQ196" i="4"/>
  <c r="BP196" i="4"/>
  <c r="BO196" i="4"/>
  <c r="BN196" i="4"/>
  <c r="BM196" i="4"/>
  <c r="BL196" i="4"/>
  <c r="BK196" i="4"/>
  <c r="BJ196" i="4"/>
  <c r="BI196" i="4"/>
  <c r="BH196" i="4"/>
  <c r="BG196" i="4"/>
  <c r="BF196" i="4"/>
  <c r="BE196" i="4"/>
  <c r="BD196" i="4"/>
  <c r="BC196" i="4"/>
  <c r="BB196" i="4"/>
  <c r="BA196" i="4"/>
  <c r="AZ196" i="4"/>
  <c r="AY196" i="4"/>
  <c r="AX196" i="4"/>
  <c r="AW196" i="4"/>
  <c r="AV196" i="4"/>
  <c r="AU196" i="4"/>
  <c r="AT196" i="4"/>
  <c r="AS196" i="4"/>
  <c r="AR196" i="4"/>
  <c r="AQ196" i="4"/>
  <c r="AP196" i="4"/>
  <c r="AO196" i="4"/>
  <c r="AN196" i="4"/>
  <c r="AM196" i="4"/>
  <c r="AL196" i="4"/>
  <c r="AK196" i="4"/>
  <c r="AJ196" i="4"/>
  <c r="AI196" i="4"/>
  <c r="AH196" i="4"/>
  <c r="AG196" i="4"/>
  <c r="AF196" i="4"/>
  <c r="AE196" i="4"/>
  <c r="AD196" i="4"/>
  <c r="AC196" i="4"/>
  <c r="AB196" i="4"/>
  <c r="AA196" i="4"/>
  <c r="Z196" i="4"/>
  <c r="Y196" i="4"/>
  <c r="X196" i="4"/>
  <c r="W196" i="4"/>
  <c r="V196" i="4"/>
  <c r="U196" i="4"/>
  <c r="T196" i="4"/>
  <c r="S196" i="4"/>
  <c r="R196" i="4"/>
  <c r="Q196" i="4"/>
  <c r="P196" i="4"/>
  <c r="O196" i="4"/>
  <c r="N196" i="4"/>
  <c r="M196" i="4"/>
  <c r="L196" i="4"/>
  <c r="K196" i="4"/>
  <c r="J196" i="4"/>
  <c r="I196" i="4"/>
  <c r="BU195" i="4"/>
  <c r="BT195" i="4"/>
  <c r="BS195" i="4"/>
  <c r="BR195" i="4"/>
  <c r="BQ195" i="4"/>
  <c r="BP195" i="4"/>
  <c r="BO195" i="4"/>
  <c r="BN195" i="4"/>
  <c r="BM195" i="4"/>
  <c r="BL195" i="4"/>
  <c r="BK195" i="4"/>
  <c r="BJ195" i="4"/>
  <c r="BI195" i="4"/>
  <c r="BH195" i="4"/>
  <c r="BG195" i="4"/>
  <c r="BF195" i="4"/>
  <c r="BE195" i="4"/>
  <c r="BD195" i="4"/>
  <c r="BC195" i="4"/>
  <c r="BB195" i="4"/>
  <c r="BA195" i="4"/>
  <c r="AZ195" i="4"/>
  <c r="AY195" i="4"/>
  <c r="AX195" i="4"/>
  <c r="AW195" i="4"/>
  <c r="AV195" i="4"/>
  <c r="AU195" i="4"/>
  <c r="AT195" i="4"/>
  <c r="AS195" i="4"/>
  <c r="AR195" i="4"/>
  <c r="AQ195" i="4"/>
  <c r="AP195" i="4"/>
  <c r="AO195" i="4"/>
  <c r="AN195" i="4"/>
  <c r="AM195" i="4"/>
  <c r="AL195" i="4"/>
  <c r="AK195" i="4"/>
  <c r="AJ195" i="4"/>
  <c r="AI195" i="4"/>
  <c r="AH195" i="4"/>
  <c r="AG195" i="4"/>
  <c r="AF195" i="4"/>
  <c r="AE195" i="4"/>
  <c r="AD195" i="4"/>
  <c r="AC195" i="4"/>
  <c r="AB195" i="4"/>
  <c r="AA195" i="4"/>
  <c r="Z195" i="4"/>
  <c r="Y195" i="4"/>
  <c r="X195" i="4"/>
  <c r="W195" i="4"/>
  <c r="V195" i="4"/>
  <c r="U195" i="4"/>
  <c r="T195" i="4"/>
  <c r="S195" i="4"/>
  <c r="R195" i="4"/>
  <c r="Q195" i="4"/>
  <c r="P195" i="4"/>
  <c r="O195" i="4"/>
  <c r="N195" i="4"/>
  <c r="M195" i="4"/>
  <c r="L195" i="4"/>
  <c r="K195" i="4"/>
  <c r="J195" i="4"/>
  <c r="I195" i="4"/>
  <c r="BU194" i="4"/>
  <c r="BT194" i="4"/>
  <c r="BS194" i="4"/>
  <c r="BR194" i="4"/>
  <c r="BQ194" i="4"/>
  <c r="BP194" i="4"/>
  <c r="BO194" i="4"/>
  <c r="BN194" i="4"/>
  <c r="BM194" i="4"/>
  <c r="BL194" i="4"/>
  <c r="BK194" i="4"/>
  <c r="BJ194" i="4"/>
  <c r="BI194" i="4"/>
  <c r="BH194" i="4"/>
  <c r="BG194" i="4"/>
  <c r="BF194" i="4"/>
  <c r="BE194" i="4"/>
  <c r="BD194" i="4"/>
  <c r="BC194" i="4"/>
  <c r="BB194" i="4"/>
  <c r="BA194" i="4"/>
  <c r="AZ194" i="4"/>
  <c r="AY194" i="4"/>
  <c r="AX194" i="4"/>
  <c r="AW194" i="4"/>
  <c r="AV194" i="4"/>
  <c r="AU194" i="4"/>
  <c r="AT194" i="4"/>
  <c r="AS194" i="4"/>
  <c r="AR194" i="4"/>
  <c r="AQ194" i="4"/>
  <c r="AP194" i="4"/>
  <c r="AO194" i="4"/>
  <c r="AN194" i="4"/>
  <c r="AM194" i="4"/>
  <c r="AL194" i="4"/>
  <c r="AK194" i="4"/>
  <c r="AJ194" i="4"/>
  <c r="AI194" i="4"/>
  <c r="AH194" i="4"/>
  <c r="AG194" i="4"/>
  <c r="AF194" i="4"/>
  <c r="AE194" i="4"/>
  <c r="AD194" i="4"/>
  <c r="AC194" i="4"/>
  <c r="AB194" i="4"/>
  <c r="AA194" i="4"/>
  <c r="Z194" i="4"/>
  <c r="Y194" i="4"/>
  <c r="X194" i="4"/>
  <c r="W194" i="4"/>
  <c r="V194" i="4"/>
  <c r="U194" i="4"/>
  <c r="T194" i="4"/>
  <c r="S194" i="4"/>
  <c r="R194" i="4"/>
  <c r="Q194" i="4"/>
  <c r="P194" i="4"/>
  <c r="O194" i="4"/>
  <c r="N194" i="4"/>
  <c r="M194" i="4"/>
  <c r="L194" i="4"/>
  <c r="K194" i="4"/>
  <c r="J194" i="4"/>
  <c r="I194" i="4"/>
  <c r="BU193" i="4"/>
  <c r="BT193" i="4"/>
  <c r="BS193" i="4"/>
  <c r="BR193" i="4"/>
  <c r="BQ193" i="4"/>
  <c r="BP193" i="4"/>
  <c r="BO193" i="4"/>
  <c r="BN193" i="4"/>
  <c r="BM193" i="4"/>
  <c r="BL193" i="4"/>
  <c r="BK193" i="4"/>
  <c r="BJ193" i="4"/>
  <c r="BI193" i="4"/>
  <c r="BH193" i="4"/>
  <c r="BG193" i="4"/>
  <c r="BF193" i="4"/>
  <c r="BE193" i="4"/>
  <c r="BD193" i="4"/>
  <c r="BC193" i="4"/>
  <c r="BB193" i="4"/>
  <c r="BA193" i="4"/>
  <c r="AZ193" i="4"/>
  <c r="AY193" i="4"/>
  <c r="AX193" i="4"/>
  <c r="AW193" i="4"/>
  <c r="AV193" i="4"/>
  <c r="AU193" i="4"/>
  <c r="AT193" i="4"/>
  <c r="AS193" i="4"/>
  <c r="AR193" i="4"/>
  <c r="AQ193" i="4"/>
  <c r="AP193" i="4"/>
  <c r="AO193" i="4"/>
  <c r="AN193" i="4"/>
  <c r="AM193" i="4"/>
  <c r="AL193" i="4"/>
  <c r="AK193" i="4"/>
  <c r="AJ193" i="4"/>
  <c r="AI193" i="4"/>
  <c r="AH193" i="4"/>
  <c r="AG193" i="4"/>
  <c r="AF193" i="4"/>
  <c r="AE193" i="4"/>
  <c r="AD193" i="4"/>
  <c r="AC193" i="4"/>
  <c r="AB193" i="4"/>
  <c r="AA193" i="4"/>
  <c r="Z193" i="4"/>
  <c r="Y193" i="4"/>
  <c r="X193" i="4"/>
  <c r="W193" i="4"/>
  <c r="V193" i="4"/>
  <c r="U193" i="4"/>
  <c r="T193" i="4"/>
  <c r="S193" i="4"/>
  <c r="R193" i="4"/>
  <c r="Q193" i="4"/>
  <c r="P193" i="4"/>
  <c r="O193" i="4"/>
  <c r="N193" i="4"/>
  <c r="M193" i="4"/>
  <c r="L193" i="4"/>
  <c r="K193" i="4"/>
  <c r="J193" i="4"/>
  <c r="I193" i="4"/>
  <c r="BU192" i="4"/>
  <c r="BT192" i="4"/>
  <c r="BS192" i="4"/>
  <c r="BR192" i="4"/>
  <c r="BQ192" i="4"/>
  <c r="BP192" i="4"/>
  <c r="BO192" i="4"/>
  <c r="BN192" i="4"/>
  <c r="BM192" i="4"/>
  <c r="BL192" i="4"/>
  <c r="BK192" i="4"/>
  <c r="BJ192" i="4"/>
  <c r="BI192" i="4"/>
  <c r="BH192" i="4"/>
  <c r="BG192" i="4"/>
  <c r="BF192" i="4"/>
  <c r="BE192" i="4"/>
  <c r="BD192" i="4"/>
  <c r="BC192" i="4"/>
  <c r="BB192" i="4"/>
  <c r="BA192" i="4"/>
  <c r="AZ192" i="4"/>
  <c r="AY192" i="4"/>
  <c r="AX192" i="4"/>
  <c r="AW192" i="4"/>
  <c r="AV192" i="4"/>
  <c r="AU192" i="4"/>
  <c r="AT192" i="4"/>
  <c r="AS192" i="4"/>
  <c r="AR192" i="4"/>
  <c r="AQ192" i="4"/>
  <c r="AP192" i="4"/>
  <c r="AO192" i="4"/>
  <c r="AN192" i="4"/>
  <c r="AM192" i="4"/>
  <c r="AL192" i="4"/>
  <c r="AK192" i="4"/>
  <c r="AJ192" i="4"/>
  <c r="AI192" i="4"/>
  <c r="AH192" i="4"/>
  <c r="AG192" i="4"/>
  <c r="AF192" i="4"/>
  <c r="AE192" i="4"/>
  <c r="AD192" i="4"/>
  <c r="AC192" i="4"/>
  <c r="AB192" i="4"/>
  <c r="AA192" i="4"/>
  <c r="Z192" i="4"/>
  <c r="Y192" i="4"/>
  <c r="X192" i="4"/>
  <c r="W192" i="4"/>
  <c r="V192" i="4"/>
  <c r="U192" i="4"/>
  <c r="T192" i="4"/>
  <c r="S192" i="4"/>
  <c r="R192" i="4"/>
  <c r="Q192" i="4"/>
  <c r="P192" i="4"/>
  <c r="O192" i="4"/>
  <c r="N192" i="4"/>
  <c r="M192" i="4"/>
  <c r="L192" i="4"/>
  <c r="K192" i="4"/>
  <c r="J192" i="4"/>
  <c r="I192" i="4"/>
  <c r="BU191" i="4"/>
  <c r="BT191" i="4"/>
  <c r="BS191" i="4"/>
  <c r="BR191" i="4"/>
  <c r="BQ191" i="4"/>
  <c r="BP191" i="4"/>
  <c r="BO191" i="4"/>
  <c r="BN191" i="4"/>
  <c r="BM191" i="4"/>
  <c r="BL191" i="4"/>
  <c r="BK191" i="4"/>
  <c r="BJ191" i="4"/>
  <c r="BI191" i="4"/>
  <c r="BH191" i="4"/>
  <c r="BG191" i="4"/>
  <c r="BF191" i="4"/>
  <c r="BE191" i="4"/>
  <c r="BD191" i="4"/>
  <c r="BC191" i="4"/>
  <c r="BB191" i="4"/>
  <c r="BA191" i="4"/>
  <c r="AZ191" i="4"/>
  <c r="AY191" i="4"/>
  <c r="AX191" i="4"/>
  <c r="AW191" i="4"/>
  <c r="AV191" i="4"/>
  <c r="AU191" i="4"/>
  <c r="AT191" i="4"/>
  <c r="AS191" i="4"/>
  <c r="AR191" i="4"/>
  <c r="AQ191" i="4"/>
  <c r="AP191" i="4"/>
  <c r="AO191" i="4"/>
  <c r="AN191" i="4"/>
  <c r="AM191" i="4"/>
  <c r="AL191" i="4"/>
  <c r="AK191" i="4"/>
  <c r="AJ191" i="4"/>
  <c r="AI191" i="4"/>
  <c r="AH191" i="4"/>
  <c r="AG191" i="4"/>
  <c r="AF191" i="4"/>
  <c r="AE191" i="4"/>
  <c r="AD191" i="4"/>
  <c r="AC191" i="4"/>
  <c r="AB191" i="4"/>
  <c r="AA191" i="4"/>
  <c r="Z191" i="4"/>
  <c r="Y191" i="4"/>
  <c r="X191" i="4"/>
  <c r="W191" i="4"/>
  <c r="V191" i="4"/>
  <c r="U191" i="4"/>
  <c r="T191" i="4"/>
  <c r="S191" i="4"/>
  <c r="R191" i="4"/>
  <c r="Q191" i="4"/>
  <c r="P191" i="4"/>
  <c r="O191" i="4"/>
  <c r="N191" i="4"/>
  <c r="M191" i="4"/>
  <c r="L191" i="4"/>
  <c r="K191" i="4"/>
  <c r="J191" i="4"/>
  <c r="I191" i="4"/>
  <c r="BU190"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BU189" i="4"/>
  <c r="BT189" i="4"/>
  <c r="BS189" i="4"/>
  <c r="BR189" i="4"/>
  <c r="BQ189" i="4"/>
  <c r="BP189" i="4"/>
  <c r="BO189" i="4"/>
  <c r="BN189" i="4"/>
  <c r="BM189" i="4"/>
  <c r="BL189" i="4"/>
  <c r="BK189" i="4"/>
  <c r="BJ189" i="4"/>
  <c r="BI189" i="4"/>
  <c r="BH189" i="4"/>
  <c r="BG189" i="4"/>
  <c r="BF189" i="4"/>
  <c r="BE189" i="4"/>
  <c r="BD189" i="4"/>
  <c r="BC189" i="4"/>
  <c r="BB189" i="4"/>
  <c r="BA189" i="4"/>
  <c r="AZ189" i="4"/>
  <c r="AY189" i="4"/>
  <c r="AX189" i="4"/>
  <c r="AW189" i="4"/>
  <c r="AV189" i="4"/>
  <c r="AU189" i="4"/>
  <c r="AT189" i="4"/>
  <c r="AS189" i="4"/>
  <c r="AR189" i="4"/>
  <c r="AQ189" i="4"/>
  <c r="AP189" i="4"/>
  <c r="AO189" i="4"/>
  <c r="AN189" i="4"/>
  <c r="AM189" i="4"/>
  <c r="AL189" i="4"/>
  <c r="AK189" i="4"/>
  <c r="AJ189" i="4"/>
  <c r="AI189" i="4"/>
  <c r="AH189" i="4"/>
  <c r="AG189" i="4"/>
  <c r="AF189" i="4"/>
  <c r="AE189" i="4"/>
  <c r="AD189" i="4"/>
  <c r="AC189" i="4"/>
  <c r="AB189" i="4"/>
  <c r="AA189" i="4"/>
  <c r="Z189" i="4"/>
  <c r="Y189" i="4"/>
  <c r="X189" i="4"/>
  <c r="W189" i="4"/>
  <c r="V189" i="4"/>
  <c r="U189" i="4"/>
  <c r="T189" i="4"/>
  <c r="S189" i="4"/>
  <c r="R189" i="4"/>
  <c r="Q189" i="4"/>
  <c r="P189" i="4"/>
  <c r="O189" i="4"/>
  <c r="N189" i="4"/>
  <c r="M189" i="4"/>
  <c r="L189" i="4"/>
  <c r="K189" i="4"/>
  <c r="J189" i="4"/>
  <c r="I189" i="4"/>
  <c r="BU188" i="4"/>
  <c r="BT188" i="4"/>
  <c r="BS188" i="4"/>
  <c r="BR188" i="4"/>
  <c r="BQ188" i="4"/>
  <c r="BP188" i="4"/>
  <c r="BO188" i="4"/>
  <c r="BN188" i="4"/>
  <c r="BM188" i="4"/>
  <c r="BL188" i="4"/>
  <c r="BK188" i="4"/>
  <c r="BJ188" i="4"/>
  <c r="BI188" i="4"/>
  <c r="BH188" i="4"/>
  <c r="BG188" i="4"/>
  <c r="BF188" i="4"/>
  <c r="BE188" i="4"/>
  <c r="BD188" i="4"/>
  <c r="BC188" i="4"/>
  <c r="BB188" i="4"/>
  <c r="BA188"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B188" i="4"/>
  <c r="AA188" i="4"/>
  <c r="Z188" i="4"/>
  <c r="Y188" i="4"/>
  <c r="X188" i="4"/>
  <c r="W188" i="4"/>
  <c r="V188" i="4"/>
  <c r="U188" i="4"/>
  <c r="T188" i="4"/>
  <c r="S188" i="4"/>
  <c r="R188" i="4"/>
  <c r="Q188" i="4"/>
  <c r="P188" i="4"/>
  <c r="O188" i="4"/>
  <c r="N188" i="4"/>
  <c r="M188" i="4"/>
  <c r="L188" i="4"/>
  <c r="K188" i="4"/>
  <c r="J188" i="4"/>
  <c r="I188" i="4"/>
  <c r="BU187" i="4"/>
  <c r="BT187" i="4"/>
  <c r="BS187" i="4"/>
  <c r="BR187" i="4"/>
  <c r="BQ187" i="4"/>
  <c r="BP187" i="4"/>
  <c r="BO187" i="4"/>
  <c r="BN187" i="4"/>
  <c r="BM187" i="4"/>
  <c r="BL187" i="4"/>
  <c r="BK187" i="4"/>
  <c r="BJ187" i="4"/>
  <c r="BI187" i="4"/>
  <c r="BH187" i="4"/>
  <c r="BG187" i="4"/>
  <c r="BF187" i="4"/>
  <c r="BE187" i="4"/>
  <c r="BD187" i="4"/>
  <c r="BC187" i="4"/>
  <c r="BB187" i="4"/>
  <c r="BA187" i="4"/>
  <c r="AZ187" i="4"/>
  <c r="AY187" i="4"/>
  <c r="AX187" i="4"/>
  <c r="AW187" i="4"/>
  <c r="AV187" i="4"/>
  <c r="AU187" i="4"/>
  <c r="AT187" i="4"/>
  <c r="AS187" i="4"/>
  <c r="AR187" i="4"/>
  <c r="AQ187" i="4"/>
  <c r="AP187" i="4"/>
  <c r="AO187" i="4"/>
  <c r="AN187" i="4"/>
  <c r="AM187" i="4"/>
  <c r="AL187" i="4"/>
  <c r="AK187" i="4"/>
  <c r="AJ187" i="4"/>
  <c r="AI187" i="4"/>
  <c r="AH187" i="4"/>
  <c r="AG187" i="4"/>
  <c r="AF187" i="4"/>
  <c r="AE187" i="4"/>
  <c r="AD187" i="4"/>
  <c r="AC187" i="4"/>
  <c r="AB187" i="4"/>
  <c r="AA187" i="4"/>
  <c r="Z187" i="4"/>
  <c r="Y187" i="4"/>
  <c r="X187" i="4"/>
  <c r="W187" i="4"/>
  <c r="V187" i="4"/>
  <c r="U187" i="4"/>
  <c r="T187" i="4"/>
  <c r="S187" i="4"/>
  <c r="R187" i="4"/>
  <c r="Q187" i="4"/>
  <c r="P187" i="4"/>
  <c r="O187" i="4"/>
  <c r="N187" i="4"/>
  <c r="M187" i="4"/>
  <c r="L187" i="4"/>
  <c r="K187" i="4"/>
  <c r="J187" i="4"/>
  <c r="I187" i="4"/>
  <c r="BU186" i="4"/>
  <c r="BT186" i="4"/>
  <c r="BS186" i="4"/>
  <c r="BR186" i="4"/>
  <c r="BQ186" i="4"/>
  <c r="BP186" i="4"/>
  <c r="BO186" i="4"/>
  <c r="BN186" i="4"/>
  <c r="BM186" i="4"/>
  <c r="BL186" i="4"/>
  <c r="BK186" i="4"/>
  <c r="BJ186" i="4"/>
  <c r="BI186" i="4"/>
  <c r="BH186" i="4"/>
  <c r="BG186" i="4"/>
  <c r="BF186" i="4"/>
  <c r="BE186" i="4"/>
  <c r="BD186" i="4"/>
  <c r="BC186" i="4"/>
  <c r="BB186" i="4"/>
  <c r="BA186" i="4"/>
  <c r="AZ186" i="4"/>
  <c r="AY186" i="4"/>
  <c r="AX186" i="4"/>
  <c r="AW186" i="4"/>
  <c r="AV186" i="4"/>
  <c r="AU186" i="4"/>
  <c r="AT186" i="4"/>
  <c r="AS186" i="4"/>
  <c r="AR186" i="4"/>
  <c r="AQ186" i="4"/>
  <c r="AP186" i="4"/>
  <c r="AO186" i="4"/>
  <c r="AN186" i="4"/>
  <c r="AM186" i="4"/>
  <c r="AL186" i="4"/>
  <c r="AK186" i="4"/>
  <c r="AJ186" i="4"/>
  <c r="AI186" i="4"/>
  <c r="AH186" i="4"/>
  <c r="AG186" i="4"/>
  <c r="AF186" i="4"/>
  <c r="AE186" i="4"/>
  <c r="AD186" i="4"/>
  <c r="AC186" i="4"/>
  <c r="AB186" i="4"/>
  <c r="AA186" i="4"/>
  <c r="Z186" i="4"/>
  <c r="Y186" i="4"/>
  <c r="X186" i="4"/>
  <c r="W186" i="4"/>
  <c r="V186" i="4"/>
  <c r="U186" i="4"/>
  <c r="T186" i="4"/>
  <c r="S186" i="4"/>
  <c r="R186" i="4"/>
  <c r="Q186" i="4"/>
  <c r="P186" i="4"/>
  <c r="O186" i="4"/>
  <c r="N186" i="4"/>
  <c r="M186" i="4"/>
  <c r="L186" i="4"/>
  <c r="K186" i="4"/>
  <c r="J186" i="4"/>
  <c r="I186" i="4"/>
  <c r="BU185" i="4"/>
  <c r="BT185" i="4"/>
  <c r="BS185" i="4"/>
  <c r="BR185" i="4"/>
  <c r="BQ185" i="4"/>
  <c r="BP185" i="4"/>
  <c r="BO185" i="4"/>
  <c r="BN185" i="4"/>
  <c r="BM185" i="4"/>
  <c r="BL185" i="4"/>
  <c r="BK185" i="4"/>
  <c r="BJ185" i="4"/>
  <c r="BI185" i="4"/>
  <c r="BH185" i="4"/>
  <c r="BG185" i="4"/>
  <c r="BF185" i="4"/>
  <c r="BE185" i="4"/>
  <c r="BD185" i="4"/>
  <c r="BC185" i="4"/>
  <c r="BB185" i="4"/>
  <c r="BA185" i="4"/>
  <c r="AZ185" i="4"/>
  <c r="AY185" i="4"/>
  <c r="AX185" i="4"/>
  <c r="AW185" i="4"/>
  <c r="AV185" i="4"/>
  <c r="AU185" i="4"/>
  <c r="AT185" i="4"/>
  <c r="AS185" i="4"/>
  <c r="AR185" i="4"/>
  <c r="AQ185" i="4"/>
  <c r="AP185" i="4"/>
  <c r="AO185" i="4"/>
  <c r="AN185" i="4"/>
  <c r="AM185" i="4"/>
  <c r="AL185" i="4"/>
  <c r="AK185" i="4"/>
  <c r="AJ185" i="4"/>
  <c r="AI185" i="4"/>
  <c r="AH185" i="4"/>
  <c r="AG185" i="4"/>
  <c r="AF185" i="4"/>
  <c r="AE185" i="4"/>
  <c r="AD185" i="4"/>
  <c r="AC185" i="4"/>
  <c r="AB185" i="4"/>
  <c r="AA185" i="4"/>
  <c r="Z185" i="4"/>
  <c r="Y185" i="4"/>
  <c r="X185" i="4"/>
  <c r="W185" i="4"/>
  <c r="V185" i="4"/>
  <c r="U185" i="4"/>
  <c r="T185" i="4"/>
  <c r="S185" i="4"/>
  <c r="R185" i="4"/>
  <c r="Q185" i="4"/>
  <c r="P185" i="4"/>
  <c r="O185" i="4"/>
  <c r="N185" i="4"/>
  <c r="M185" i="4"/>
  <c r="L185" i="4"/>
  <c r="K185" i="4"/>
  <c r="J185" i="4"/>
  <c r="I185" i="4"/>
  <c r="BU184"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T184" i="4"/>
  <c r="S184" i="4"/>
  <c r="R184" i="4"/>
  <c r="Q184" i="4"/>
  <c r="P184" i="4"/>
  <c r="O184" i="4"/>
  <c r="N184" i="4"/>
  <c r="M184" i="4"/>
  <c r="L184" i="4"/>
  <c r="K184" i="4"/>
  <c r="J184" i="4"/>
  <c r="I184" i="4"/>
  <c r="BU183" i="4"/>
  <c r="BT183" i="4"/>
  <c r="BS183" i="4"/>
  <c r="BR183" i="4"/>
  <c r="BQ183" i="4"/>
  <c r="BP183" i="4"/>
  <c r="BO183" i="4"/>
  <c r="BN183" i="4"/>
  <c r="BM183" i="4"/>
  <c r="BL183" i="4"/>
  <c r="BK183" i="4"/>
  <c r="BJ183" i="4"/>
  <c r="BI183" i="4"/>
  <c r="BH183" i="4"/>
  <c r="BG183" i="4"/>
  <c r="BF183" i="4"/>
  <c r="BE183" i="4"/>
  <c r="BD183" i="4"/>
  <c r="BC183" i="4"/>
  <c r="BB183" i="4"/>
  <c r="BA183" i="4"/>
  <c r="AZ183" i="4"/>
  <c r="AY183" i="4"/>
  <c r="AX183" i="4"/>
  <c r="AW183" i="4"/>
  <c r="AV183" i="4"/>
  <c r="AU183" i="4"/>
  <c r="AT183" i="4"/>
  <c r="AS183" i="4"/>
  <c r="AR183" i="4"/>
  <c r="AQ183" i="4"/>
  <c r="AP183" i="4"/>
  <c r="AO183" i="4"/>
  <c r="AN183" i="4"/>
  <c r="AM183" i="4"/>
  <c r="AL183" i="4"/>
  <c r="AK183" i="4"/>
  <c r="AJ183" i="4"/>
  <c r="AI183" i="4"/>
  <c r="AH183" i="4"/>
  <c r="AG183" i="4"/>
  <c r="AF183" i="4"/>
  <c r="AE183" i="4"/>
  <c r="AD183" i="4"/>
  <c r="AC183" i="4"/>
  <c r="AB183" i="4"/>
  <c r="AA183" i="4"/>
  <c r="Z183" i="4"/>
  <c r="Y183" i="4"/>
  <c r="X183" i="4"/>
  <c r="W183" i="4"/>
  <c r="V183" i="4"/>
  <c r="U183" i="4"/>
  <c r="T183" i="4"/>
  <c r="S183" i="4"/>
  <c r="R183" i="4"/>
  <c r="Q183" i="4"/>
  <c r="P183" i="4"/>
  <c r="O183" i="4"/>
  <c r="N183" i="4"/>
  <c r="M183" i="4"/>
  <c r="L183" i="4"/>
  <c r="K183" i="4"/>
  <c r="J183" i="4"/>
  <c r="I183" i="4"/>
  <c r="BU182" i="4"/>
  <c r="BT182" i="4"/>
  <c r="BS182" i="4"/>
  <c r="BR182" i="4"/>
  <c r="BQ182" i="4"/>
  <c r="BP182" i="4"/>
  <c r="BO182" i="4"/>
  <c r="BN182" i="4"/>
  <c r="BM182" i="4"/>
  <c r="BL182" i="4"/>
  <c r="BK182" i="4"/>
  <c r="BJ182" i="4"/>
  <c r="BI182" i="4"/>
  <c r="BH182" i="4"/>
  <c r="BG182" i="4"/>
  <c r="BF182" i="4"/>
  <c r="BE182" i="4"/>
  <c r="BD182" i="4"/>
  <c r="BC182" i="4"/>
  <c r="BB182" i="4"/>
  <c r="BA182" i="4"/>
  <c r="AZ182" i="4"/>
  <c r="AY182" i="4"/>
  <c r="AX182" i="4"/>
  <c r="AW182" i="4"/>
  <c r="AV182" i="4"/>
  <c r="AU182" i="4"/>
  <c r="AT182" i="4"/>
  <c r="AS182" i="4"/>
  <c r="AR182" i="4"/>
  <c r="AQ182" i="4"/>
  <c r="AP182" i="4"/>
  <c r="AO182" i="4"/>
  <c r="AN182" i="4"/>
  <c r="AM182" i="4"/>
  <c r="AL182" i="4"/>
  <c r="AK182" i="4"/>
  <c r="AJ182" i="4"/>
  <c r="AI182" i="4"/>
  <c r="AH182" i="4"/>
  <c r="AG182" i="4"/>
  <c r="AF182" i="4"/>
  <c r="AE182" i="4"/>
  <c r="AD182" i="4"/>
  <c r="AC182" i="4"/>
  <c r="AB182" i="4"/>
  <c r="AA182" i="4"/>
  <c r="Z182" i="4"/>
  <c r="Y182" i="4"/>
  <c r="X182" i="4"/>
  <c r="W182" i="4"/>
  <c r="V182" i="4"/>
  <c r="U182" i="4"/>
  <c r="T182" i="4"/>
  <c r="S182" i="4"/>
  <c r="R182" i="4"/>
  <c r="Q182" i="4"/>
  <c r="P182" i="4"/>
  <c r="O182" i="4"/>
  <c r="N182" i="4"/>
  <c r="M182" i="4"/>
  <c r="L182" i="4"/>
  <c r="K182" i="4"/>
  <c r="J182" i="4"/>
  <c r="I182" i="4"/>
  <c r="BU181" i="4"/>
  <c r="BT181"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K181" i="4"/>
  <c r="J181" i="4"/>
  <c r="I181" i="4"/>
  <c r="BU180" i="4"/>
  <c r="BT180"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K180" i="4"/>
  <c r="J180" i="4"/>
  <c r="I180" i="4"/>
  <c r="BU179" i="4"/>
  <c r="BT179" i="4"/>
  <c r="BS179" i="4"/>
  <c r="BR179" i="4"/>
  <c r="BQ179" i="4"/>
  <c r="BP179" i="4"/>
  <c r="BO179" i="4"/>
  <c r="BN179" i="4"/>
  <c r="BM179" i="4"/>
  <c r="BL179" i="4"/>
  <c r="BK179" i="4"/>
  <c r="BJ179" i="4"/>
  <c r="BI179" i="4"/>
  <c r="BH179" i="4"/>
  <c r="BG179" i="4"/>
  <c r="BF179" i="4"/>
  <c r="BE179" i="4"/>
  <c r="BD179" i="4"/>
  <c r="BC179" i="4"/>
  <c r="BB179" i="4"/>
  <c r="BA179" i="4"/>
  <c r="AZ179" i="4"/>
  <c r="AY179" i="4"/>
  <c r="AX179" i="4"/>
  <c r="AW179" i="4"/>
  <c r="AV179" i="4"/>
  <c r="AU179" i="4"/>
  <c r="AT179" i="4"/>
  <c r="AS179" i="4"/>
  <c r="AR179" i="4"/>
  <c r="AQ179" i="4"/>
  <c r="AP179" i="4"/>
  <c r="AO179" i="4"/>
  <c r="AN179" i="4"/>
  <c r="AM179" i="4"/>
  <c r="AL179" i="4"/>
  <c r="AK179" i="4"/>
  <c r="AJ179" i="4"/>
  <c r="AI179" i="4"/>
  <c r="AH179" i="4"/>
  <c r="AG179" i="4"/>
  <c r="AF179" i="4"/>
  <c r="AE179" i="4"/>
  <c r="AD179" i="4"/>
  <c r="AC179" i="4"/>
  <c r="AB179" i="4"/>
  <c r="AA179" i="4"/>
  <c r="Z179" i="4"/>
  <c r="Y179" i="4"/>
  <c r="X179" i="4"/>
  <c r="W179" i="4"/>
  <c r="V179" i="4"/>
  <c r="U179" i="4"/>
  <c r="T179" i="4"/>
  <c r="S179" i="4"/>
  <c r="R179" i="4"/>
  <c r="Q179" i="4"/>
  <c r="P179" i="4"/>
  <c r="O179" i="4"/>
  <c r="N179" i="4"/>
  <c r="M179" i="4"/>
  <c r="L179" i="4"/>
  <c r="K179" i="4"/>
  <c r="J179" i="4"/>
  <c r="I179" i="4"/>
  <c r="BU178" i="4"/>
  <c r="BT178" i="4"/>
  <c r="BS178" i="4"/>
  <c r="BR178" i="4"/>
  <c r="BQ178" i="4"/>
  <c r="BP178" i="4"/>
  <c r="BO178" i="4"/>
  <c r="BN178" i="4"/>
  <c r="BM178" i="4"/>
  <c r="BL178" i="4"/>
  <c r="BK178" i="4"/>
  <c r="BJ178" i="4"/>
  <c r="BI178" i="4"/>
  <c r="BH178" i="4"/>
  <c r="BG178" i="4"/>
  <c r="BF178" i="4"/>
  <c r="BE178" i="4"/>
  <c r="BD178" i="4"/>
  <c r="BC178" i="4"/>
  <c r="BB178" i="4"/>
  <c r="BA178" i="4"/>
  <c r="AZ178" i="4"/>
  <c r="AY178" i="4"/>
  <c r="AX178" i="4"/>
  <c r="AW178" i="4"/>
  <c r="AV178" i="4"/>
  <c r="AU178" i="4"/>
  <c r="AT178" i="4"/>
  <c r="AS178" i="4"/>
  <c r="AR178" i="4"/>
  <c r="AQ178" i="4"/>
  <c r="AP178" i="4"/>
  <c r="AO178" i="4"/>
  <c r="AN178" i="4"/>
  <c r="AM178" i="4"/>
  <c r="AL178" i="4"/>
  <c r="AK178" i="4"/>
  <c r="AJ178" i="4"/>
  <c r="AI178" i="4"/>
  <c r="AH178" i="4"/>
  <c r="AG178" i="4"/>
  <c r="AF178" i="4"/>
  <c r="AE178" i="4"/>
  <c r="AD178" i="4"/>
  <c r="AC178" i="4"/>
  <c r="AB178" i="4"/>
  <c r="AA178" i="4"/>
  <c r="Z178" i="4"/>
  <c r="Y178" i="4"/>
  <c r="X178" i="4"/>
  <c r="W178" i="4"/>
  <c r="V178" i="4"/>
  <c r="U178" i="4"/>
  <c r="T178" i="4"/>
  <c r="S178" i="4"/>
  <c r="R178" i="4"/>
  <c r="Q178" i="4"/>
  <c r="P178" i="4"/>
  <c r="O178" i="4"/>
  <c r="N178" i="4"/>
  <c r="M178" i="4"/>
  <c r="L178" i="4"/>
  <c r="K178" i="4"/>
  <c r="J178" i="4"/>
  <c r="I178" i="4"/>
  <c r="BU177" i="4"/>
  <c r="BT177" i="4"/>
  <c r="BS177" i="4"/>
  <c r="BR177" i="4"/>
  <c r="BQ177" i="4"/>
  <c r="BP177" i="4"/>
  <c r="BO177" i="4"/>
  <c r="BN177" i="4"/>
  <c r="BM177" i="4"/>
  <c r="BL177" i="4"/>
  <c r="BK177" i="4"/>
  <c r="BJ177" i="4"/>
  <c r="BI177" i="4"/>
  <c r="BH177" i="4"/>
  <c r="BG177" i="4"/>
  <c r="BF177" i="4"/>
  <c r="BE177" i="4"/>
  <c r="BD177" i="4"/>
  <c r="BC177" i="4"/>
  <c r="BB177" i="4"/>
  <c r="BA177" i="4"/>
  <c r="AZ177" i="4"/>
  <c r="AY177" i="4"/>
  <c r="AX177" i="4"/>
  <c r="AW177" i="4"/>
  <c r="AV177" i="4"/>
  <c r="AU177" i="4"/>
  <c r="AT177" i="4"/>
  <c r="AS177" i="4"/>
  <c r="AR177" i="4"/>
  <c r="AQ177" i="4"/>
  <c r="AP177" i="4"/>
  <c r="AO177" i="4"/>
  <c r="AN177" i="4"/>
  <c r="AM177" i="4"/>
  <c r="AL177" i="4"/>
  <c r="AK177" i="4"/>
  <c r="AJ177" i="4"/>
  <c r="AI177" i="4"/>
  <c r="AH177" i="4"/>
  <c r="AG177" i="4"/>
  <c r="AF177" i="4"/>
  <c r="AE177" i="4"/>
  <c r="AD177" i="4"/>
  <c r="AC177" i="4"/>
  <c r="AB177" i="4"/>
  <c r="AA177" i="4"/>
  <c r="Z177" i="4"/>
  <c r="Y177" i="4"/>
  <c r="X177" i="4"/>
  <c r="W177" i="4"/>
  <c r="V177" i="4"/>
  <c r="U177" i="4"/>
  <c r="T177" i="4"/>
  <c r="S177" i="4"/>
  <c r="R177" i="4"/>
  <c r="Q177" i="4"/>
  <c r="P177" i="4"/>
  <c r="O177" i="4"/>
  <c r="N177" i="4"/>
  <c r="M177" i="4"/>
  <c r="L177" i="4"/>
  <c r="K177" i="4"/>
  <c r="J177" i="4"/>
  <c r="I177" i="4"/>
  <c r="BU176" i="4"/>
  <c r="BT176" i="4"/>
  <c r="BS176" i="4"/>
  <c r="BR176" i="4"/>
  <c r="BQ176" i="4"/>
  <c r="BP176" i="4"/>
  <c r="BO176" i="4"/>
  <c r="BN176" i="4"/>
  <c r="BM176" i="4"/>
  <c r="BL176" i="4"/>
  <c r="BK176" i="4"/>
  <c r="BJ176" i="4"/>
  <c r="BI176" i="4"/>
  <c r="BH176" i="4"/>
  <c r="BG176" i="4"/>
  <c r="BF176" i="4"/>
  <c r="BE176" i="4"/>
  <c r="BD176" i="4"/>
  <c r="BC176" i="4"/>
  <c r="BB176" i="4"/>
  <c r="BA176" i="4"/>
  <c r="AZ176" i="4"/>
  <c r="AY176" i="4"/>
  <c r="AX176" i="4"/>
  <c r="AW176" i="4"/>
  <c r="AV176" i="4"/>
  <c r="AU176" i="4"/>
  <c r="AT176" i="4"/>
  <c r="AS176" i="4"/>
  <c r="AR176" i="4"/>
  <c r="AQ176" i="4"/>
  <c r="AP176" i="4"/>
  <c r="AO176" i="4"/>
  <c r="AN176" i="4"/>
  <c r="AM176" i="4"/>
  <c r="AL176" i="4"/>
  <c r="AK176" i="4"/>
  <c r="AJ176" i="4"/>
  <c r="AI176" i="4"/>
  <c r="AH176" i="4"/>
  <c r="AG176" i="4"/>
  <c r="AF176" i="4"/>
  <c r="AE176" i="4"/>
  <c r="AD176" i="4"/>
  <c r="AC176" i="4"/>
  <c r="AB176" i="4"/>
  <c r="AA176" i="4"/>
  <c r="Z176" i="4"/>
  <c r="Y176" i="4"/>
  <c r="X176" i="4"/>
  <c r="W176" i="4"/>
  <c r="V176" i="4"/>
  <c r="U176" i="4"/>
  <c r="T176" i="4"/>
  <c r="S176" i="4"/>
  <c r="R176" i="4"/>
  <c r="Q176" i="4"/>
  <c r="P176" i="4"/>
  <c r="O176" i="4"/>
  <c r="N176" i="4"/>
  <c r="M176" i="4"/>
  <c r="L176" i="4"/>
  <c r="K176" i="4"/>
  <c r="J176" i="4"/>
  <c r="I176" i="4"/>
  <c r="BU175" i="4"/>
  <c r="BT175" i="4"/>
  <c r="BS175" i="4"/>
  <c r="BR175" i="4"/>
  <c r="BQ175" i="4"/>
  <c r="BP175" i="4"/>
  <c r="BO175" i="4"/>
  <c r="BN175" i="4"/>
  <c r="BM175" i="4"/>
  <c r="BL175" i="4"/>
  <c r="BK175" i="4"/>
  <c r="BJ175" i="4"/>
  <c r="BI175" i="4"/>
  <c r="BH175" i="4"/>
  <c r="BG175" i="4"/>
  <c r="BF175" i="4"/>
  <c r="BE175" i="4"/>
  <c r="BD175" i="4"/>
  <c r="BC175" i="4"/>
  <c r="BB175" i="4"/>
  <c r="BA175" i="4"/>
  <c r="AZ175" i="4"/>
  <c r="AY175" i="4"/>
  <c r="AX175" i="4"/>
  <c r="AW175" i="4"/>
  <c r="AV175"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W175" i="4"/>
  <c r="V175" i="4"/>
  <c r="U175" i="4"/>
  <c r="T175" i="4"/>
  <c r="S175" i="4"/>
  <c r="R175" i="4"/>
  <c r="Q175" i="4"/>
  <c r="P175" i="4"/>
  <c r="O175" i="4"/>
  <c r="N175" i="4"/>
  <c r="M175" i="4"/>
  <c r="L175" i="4"/>
  <c r="K175" i="4"/>
  <c r="J175" i="4"/>
  <c r="I175" i="4"/>
  <c r="BU174" i="4"/>
  <c r="BT174" i="4"/>
  <c r="BS174" i="4"/>
  <c r="BR174" i="4"/>
  <c r="BQ174" i="4"/>
  <c r="BP174" i="4"/>
  <c r="BO174" i="4"/>
  <c r="BN174" i="4"/>
  <c r="BM174" i="4"/>
  <c r="BL174" i="4"/>
  <c r="BK174" i="4"/>
  <c r="BJ174" i="4"/>
  <c r="BI174" i="4"/>
  <c r="BH174" i="4"/>
  <c r="BG174" i="4"/>
  <c r="BF174" i="4"/>
  <c r="BE174" i="4"/>
  <c r="BD174" i="4"/>
  <c r="BC174" i="4"/>
  <c r="BB174" i="4"/>
  <c r="BA174" i="4"/>
  <c r="AZ174" i="4"/>
  <c r="AY174" i="4"/>
  <c r="AX174" i="4"/>
  <c r="AW174" i="4"/>
  <c r="AV174" i="4"/>
  <c r="AU174" i="4"/>
  <c r="AT174" i="4"/>
  <c r="AS174" i="4"/>
  <c r="AR174" i="4"/>
  <c r="AQ174" i="4"/>
  <c r="AP174" i="4"/>
  <c r="AO174" i="4"/>
  <c r="AN174" i="4"/>
  <c r="AM174" i="4"/>
  <c r="AL174" i="4"/>
  <c r="AK174" i="4"/>
  <c r="AJ174" i="4"/>
  <c r="AI174" i="4"/>
  <c r="AH174" i="4"/>
  <c r="AG174" i="4"/>
  <c r="AF174" i="4"/>
  <c r="AE174" i="4"/>
  <c r="AD174" i="4"/>
  <c r="AC174" i="4"/>
  <c r="AB174" i="4"/>
  <c r="AA174" i="4"/>
  <c r="Z174" i="4"/>
  <c r="Y174" i="4"/>
  <c r="X174" i="4"/>
  <c r="W174" i="4"/>
  <c r="V174" i="4"/>
  <c r="U174" i="4"/>
  <c r="T174" i="4"/>
  <c r="S174" i="4"/>
  <c r="R174" i="4"/>
  <c r="Q174" i="4"/>
  <c r="P174" i="4"/>
  <c r="O174" i="4"/>
  <c r="N174" i="4"/>
  <c r="M174" i="4"/>
  <c r="L174" i="4"/>
  <c r="K174" i="4"/>
  <c r="J174" i="4"/>
  <c r="I174" i="4"/>
  <c r="BU173" i="4"/>
  <c r="BT173" i="4"/>
  <c r="BS173" i="4"/>
  <c r="BR173" i="4"/>
  <c r="BQ173" i="4"/>
  <c r="BP173" i="4"/>
  <c r="BO173" i="4"/>
  <c r="BN173" i="4"/>
  <c r="BM173" i="4"/>
  <c r="BL173" i="4"/>
  <c r="BK173" i="4"/>
  <c r="BJ173" i="4"/>
  <c r="BI173" i="4"/>
  <c r="BH173" i="4"/>
  <c r="BG173" i="4"/>
  <c r="BF173" i="4"/>
  <c r="BE173" i="4"/>
  <c r="BD173" i="4"/>
  <c r="BC173" i="4"/>
  <c r="BB173" i="4"/>
  <c r="BA173" i="4"/>
  <c r="AZ173" i="4"/>
  <c r="AY173" i="4"/>
  <c r="AX173" i="4"/>
  <c r="AW173" i="4"/>
  <c r="AV173" i="4"/>
  <c r="AU173" i="4"/>
  <c r="AT173" i="4"/>
  <c r="AS173" i="4"/>
  <c r="AR173" i="4"/>
  <c r="AQ173" i="4"/>
  <c r="AP173" i="4"/>
  <c r="AO173" i="4"/>
  <c r="AN173" i="4"/>
  <c r="AM173" i="4"/>
  <c r="AL173" i="4"/>
  <c r="AK173" i="4"/>
  <c r="AJ173" i="4"/>
  <c r="AI173" i="4"/>
  <c r="AH173" i="4"/>
  <c r="AG173" i="4"/>
  <c r="AF173" i="4"/>
  <c r="AE173" i="4"/>
  <c r="AD173" i="4"/>
  <c r="AC173" i="4"/>
  <c r="AB173" i="4"/>
  <c r="AA173" i="4"/>
  <c r="Z173" i="4"/>
  <c r="Y173" i="4"/>
  <c r="X173" i="4"/>
  <c r="W173" i="4"/>
  <c r="V173" i="4"/>
  <c r="U173" i="4"/>
  <c r="T173" i="4"/>
  <c r="S173" i="4"/>
  <c r="R173" i="4"/>
  <c r="Q173" i="4"/>
  <c r="P173" i="4"/>
  <c r="O173" i="4"/>
  <c r="N173" i="4"/>
  <c r="M173" i="4"/>
  <c r="L173" i="4"/>
  <c r="K173" i="4"/>
  <c r="J173" i="4"/>
  <c r="I173" i="4"/>
  <c r="BU172" i="4"/>
  <c r="BT172" i="4"/>
  <c r="BS172" i="4"/>
  <c r="BR172" i="4"/>
  <c r="BQ172" i="4"/>
  <c r="BP172" i="4"/>
  <c r="BO172" i="4"/>
  <c r="BN172" i="4"/>
  <c r="BM172" i="4"/>
  <c r="BL172" i="4"/>
  <c r="BK172" i="4"/>
  <c r="BJ172" i="4"/>
  <c r="BI172" i="4"/>
  <c r="BH172" i="4"/>
  <c r="BG172" i="4"/>
  <c r="BF172" i="4"/>
  <c r="BE172" i="4"/>
  <c r="BD172" i="4"/>
  <c r="BC172" i="4"/>
  <c r="BB172" i="4"/>
  <c r="BA172" i="4"/>
  <c r="AZ172" i="4"/>
  <c r="AY172" i="4"/>
  <c r="AX172" i="4"/>
  <c r="AW172" i="4"/>
  <c r="AV172" i="4"/>
  <c r="AU172" i="4"/>
  <c r="AT172" i="4"/>
  <c r="AS172" i="4"/>
  <c r="AR172" i="4"/>
  <c r="AQ172" i="4"/>
  <c r="AP172" i="4"/>
  <c r="AO172" i="4"/>
  <c r="AN172" i="4"/>
  <c r="AM172" i="4"/>
  <c r="AL172" i="4"/>
  <c r="AK172" i="4"/>
  <c r="AJ172" i="4"/>
  <c r="AI172" i="4"/>
  <c r="AH172" i="4"/>
  <c r="AG172" i="4"/>
  <c r="AF172" i="4"/>
  <c r="AE172" i="4"/>
  <c r="AD172" i="4"/>
  <c r="AC172" i="4"/>
  <c r="AB172" i="4"/>
  <c r="AA172" i="4"/>
  <c r="Z172" i="4"/>
  <c r="Y172" i="4"/>
  <c r="X172" i="4"/>
  <c r="W172" i="4"/>
  <c r="V172" i="4"/>
  <c r="U172" i="4"/>
  <c r="T172" i="4"/>
  <c r="S172" i="4"/>
  <c r="R172" i="4"/>
  <c r="Q172" i="4"/>
  <c r="P172" i="4"/>
  <c r="O172" i="4"/>
  <c r="N172" i="4"/>
  <c r="M172" i="4"/>
  <c r="L172" i="4"/>
  <c r="K172" i="4"/>
  <c r="J172" i="4"/>
  <c r="I172" i="4"/>
  <c r="BU171" i="4"/>
  <c r="BT171" i="4"/>
  <c r="BS171" i="4"/>
  <c r="BR171" i="4"/>
  <c r="BQ171" i="4"/>
  <c r="BP171" i="4"/>
  <c r="BO171" i="4"/>
  <c r="BN171" i="4"/>
  <c r="BM171" i="4"/>
  <c r="BL171" i="4"/>
  <c r="BK171" i="4"/>
  <c r="BJ171" i="4"/>
  <c r="BI171" i="4"/>
  <c r="BH171" i="4"/>
  <c r="BG171" i="4"/>
  <c r="BF171" i="4"/>
  <c r="BE171" i="4"/>
  <c r="BD171" i="4"/>
  <c r="BC171" i="4"/>
  <c r="BB171" i="4"/>
  <c r="BA171" i="4"/>
  <c r="AZ171" i="4"/>
  <c r="AY171" i="4"/>
  <c r="AX171" i="4"/>
  <c r="AW171" i="4"/>
  <c r="AV171" i="4"/>
  <c r="AU171" i="4"/>
  <c r="AT171" i="4"/>
  <c r="AS171" i="4"/>
  <c r="AR171" i="4"/>
  <c r="AQ171" i="4"/>
  <c r="AP171" i="4"/>
  <c r="AO171" i="4"/>
  <c r="AN171" i="4"/>
  <c r="AM171" i="4"/>
  <c r="AL171" i="4"/>
  <c r="AK171" i="4"/>
  <c r="AJ171" i="4"/>
  <c r="AI171" i="4"/>
  <c r="AH171" i="4"/>
  <c r="AG171" i="4"/>
  <c r="AF171" i="4"/>
  <c r="AE171" i="4"/>
  <c r="AD171" i="4"/>
  <c r="AC171" i="4"/>
  <c r="AB171" i="4"/>
  <c r="AA171" i="4"/>
  <c r="Z171" i="4"/>
  <c r="Y171" i="4"/>
  <c r="X171" i="4"/>
  <c r="W171" i="4"/>
  <c r="V171" i="4"/>
  <c r="U171" i="4"/>
  <c r="T171" i="4"/>
  <c r="S171" i="4"/>
  <c r="R171" i="4"/>
  <c r="Q171" i="4"/>
  <c r="P171" i="4"/>
  <c r="O171" i="4"/>
  <c r="N171" i="4"/>
  <c r="M171" i="4"/>
  <c r="L171" i="4"/>
  <c r="K171" i="4"/>
  <c r="J171" i="4"/>
  <c r="I171" i="4"/>
  <c r="BU170" i="4"/>
  <c r="BT170" i="4"/>
  <c r="BS170" i="4"/>
  <c r="BR170" i="4"/>
  <c r="BQ170" i="4"/>
  <c r="BP170" i="4"/>
  <c r="BO170" i="4"/>
  <c r="BN170" i="4"/>
  <c r="BM170" i="4"/>
  <c r="BL170" i="4"/>
  <c r="BK170" i="4"/>
  <c r="BJ170" i="4"/>
  <c r="BI170" i="4"/>
  <c r="BH170" i="4"/>
  <c r="BG170" i="4"/>
  <c r="BF170" i="4"/>
  <c r="BE170" i="4"/>
  <c r="BD170" i="4"/>
  <c r="BC170" i="4"/>
  <c r="BB170" i="4"/>
  <c r="BA170" i="4"/>
  <c r="AZ170" i="4"/>
  <c r="AY170" i="4"/>
  <c r="AX170" i="4"/>
  <c r="AW170" i="4"/>
  <c r="AV170" i="4"/>
  <c r="AU170" i="4"/>
  <c r="AT170" i="4"/>
  <c r="AS170" i="4"/>
  <c r="AR170" i="4"/>
  <c r="AQ170" i="4"/>
  <c r="AP170" i="4"/>
  <c r="AO170" i="4"/>
  <c r="AN170" i="4"/>
  <c r="AM170" i="4"/>
  <c r="AL170" i="4"/>
  <c r="AK170" i="4"/>
  <c r="AJ170" i="4"/>
  <c r="AI170" i="4"/>
  <c r="AH170" i="4"/>
  <c r="AG170" i="4"/>
  <c r="AF170" i="4"/>
  <c r="AE170" i="4"/>
  <c r="AD170" i="4"/>
  <c r="AC170" i="4"/>
  <c r="AB170" i="4"/>
  <c r="AA170" i="4"/>
  <c r="Z170" i="4"/>
  <c r="Y170" i="4"/>
  <c r="X170" i="4"/>
  <c r="W170" i="4"/>
  <c r="V170" i="4"/>
  <c r="U170" i="4"/>
  <c r="T170" i="4"/>
  <c r="S170" i="4"/>
  <c r="R170" i="4"/>
  <c r="Q170" i="4"/>
  <c r="P170" i="4"/>
  <c r="O170" i="4"/>
  <c r="N170" i="4"/>
  <c r="M170" i="4"/>
  <c r="L170" i="4"/>
  <c r="K170" i="4"/>
  <c r="J170" i="4"/>
  <c r="I170" i="4"/>
  <c r="BU169"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K169" i="4"/>
  <c r="J169" i="4"/>
  <c r="I169" i="4"/>
  <c r="BU168" i="4"/>
  <c r="BT168"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K168" i="4"/>
  <c r="J168" i="4"/>
  <c r="I168" i="4"/>
  <c r="BU167" i="4"/>
  <c r="BT167" i="4"/>
  <c r="BS167" i="4"/>
  <c r="BR167" i="4"/>
  <c r="BQ167" i="4"/>
  <c r="BP167" i="4"/>
  <c r="BO167" i="4"/>
  <c r="BN167" i="4"/>
  <c r="BM167" i="4"/>
  <c r="BL167" i="4"/>
  <c r="BK167" i="4"/>
  <c r="BJ167" i="4"/>
  <c r="BI167" i="4"/>
  <c r="BH167" i="4"/>
  <c r="BG167" i="4"/>
  <c r="BF167" i="4"/>
  <c r="BE167" i="4"/>
  <c r="BD167" i="4"/>
  <c r="BC167" i="4"/>
  <c r="BB167" i="4"/>
  <c r="BA167" i="4"/>
  <c r="AZ167" i="4"/>
  <c r="AY167" i="4"/>
  <c r="AX167" i="4"/>
  <c r="AW167" i="4"/>
  <c r="AV167" i="4"/>
  <c r="AU167" i="4"/>
  <c r="AT167" i="4"/>
  <c r="AS167" i="4"/>
  <c r="AR167" i="4"/>
  <c r="AQ167" i="4"/>
  <c r="AP167" i="4"/>
  <c r="AO167" i="4"/>
  <c r="AN167" i="4"/>
  <c r="AM167" i="4"/>
  <c r="AL167" i="4"/>
  <c r="AK167" i="4"/>
  <c r="AJ167" i="4"/>
  <c r="AI167" i="4"/>
  <c r="AH167" i="4"/>
  <c r="AG167" i="4"/>
  <c r="AF167" i="4"/>
  <c r="AE167" i="4"/>
  <c r="AD167" i="4"/>
  <c r="AC167" i="4"/>
  <c r="AB167" i="4"/>
  <c r="AA167" i="4"/>
  <c r="Z167" i="4"/>
  <c r="Y167" i="4"/>
  <c r="X167" i="4"/>
  <c r="W167" i="4"/>
  <c r="V167" i="4"/>
  <c r="U167" i="4"/>
  <c r="T167" i="4"/>
  <c r="S167" i="4"/>
  <c r="R167" i="4"/>
  <c r="Q167" i="4"/>
  <c r="P167" i="4"/>
  <c r="O167" i="4"/>
  <c r="N167" i="4"/>
  <c r="M167" i="4"/>
  <c r="L167" i="4"/>
  <c r="K167" i="4"/>
  <c r="J167" i="4"/>
  <c r="I167" i="4"/>
  <c r="BU166" i="4"/>
  <c r="BT166" i="4"/>
  <c r="BS166" i="4"/>
  <c r="BR166" i="4"/>
  <c r="BQ166" i="4"/>
  <c r="BP166" i="4"/>
  <c r="BO166" i="4"/>
  <c r="BN166" i="4"/>
  <c r="BM166" i="4"/>
  <c r="BL166" i="4"/>
  <c r="BK166" i="4"/>
  <c r="BJ166" i="4"/>
  <c r="BI166" i="4"/>
  <c r="BH166" i="4"/>
  <c r="BG166" i="4"/>
  <c r="BF166" i="4"/>
  <c r="BE166" i="4"/>
  <c r="BD166" i="4"/>
  <c r="BC166" i="4"/>
  <c r="BB166" i="4"/>
  <c r="BA166" i="4"/>
  <c r="AZ166" i="4"/>
  <c r="AY166" i="4"/>
  <c r="AX166" i="4"/>
  <c r="AW166" i="4"/>
  <c r="AV166" i="4"/>
  <c r="AU166" i="4"/>
  <c r="AT166" i="4"/>
  <c r="AS166" i="4"/>
  <c r="AR166" i="4"/>
  <c r="AQ166" i="4"/>
  <c r="AP166" i="4"/>
  <c r="AO166" i="4"/>
  <c r="AN166" i="4"/>
  <c r="AM166" i="4"/>
  <c r="AL166" i="4"/>
  <c r="AK166" i="4"/>
  <c r="AJ166" i="4"/>
  <c r="AI166" i="4"/>
  <c r="AH166" i="4"/>
  <c r="AG166" i="4"/>
  <c r="AF166" i="4"/>
  <c r="AE166" i="4"/>
  <c r="AD166" i="4"/>
  <c r="AC166" i="4"/>
  <c r="AB166" i="4"/>
  <c r="AA166" i="4"/>
  <c r="Z166" i="4"/>
  <c r="Y166" i="4"/>
  <c r="X166" i="4"/>
  <c r="W166" i="4"/>
  <c r="V166" i="4"/>
  <c r="U166" i="4"/>
  <c r="T166" i="4"/>
  <c r="S166" i="4"/>
  <c r="R166" i="4"/>
  <c r="Q166" i="4"/>
  <c r="P166" i="4"/>
  <c r="O166" i="4"/>
  <c r="N166" i="4"/>
  <c r="M166" i="4"/>
  <c r="L166" i="4"/>
  <c r="K166" i="4"/>
  <c r="J166" i="4"/>
  <c r="I166" i="4"/>
  <c r="BU165" i="4"/>
  <c r="BT165" i="4"/>
  <c r="BS165" i="4"/>
  <c r="BR165" i="4"/>
  <c r="BQ165" i="4"/>
  <c r="BP165" i="4"/>
  <c r="BO165" i="4"/>
  <c r="BN165" i="4"/>
  <c r="BM165" i="4"/>
  <c r="BL165" i="4"/>
  <c r="BK165" i="4"/>
  <c r="BJ165" i="4"/>
  <c r="BI165" i="4"/>
  <c r="BH165" i="4"/>
  <c r="BG165" i="4"/>
  <c r="BF165" i="4"/>
  <c r="BE165" i="4"/>
  <c r="BD165" i="4"/>
  <c r="BC165" i="4"/>
  <c r="BB165" i="4"/>
  <c r="BA165" i="4"/>
  <c r="AZ165" i="4"/>
  <c r="AY165" i="4"/>
  <c r="AX165" i="4"/>
  <c r="AW165" i="4"/>
  <c r="AV165" i="4"/>
  <c r="AU165" i="4"/>
  <c r="AT165" i="4"/>
  <c r="AS165" i="4"/>
  <c r="AR165" i="4"/>
  <c r="AQ165" i="4"/>
  <c r="AP165" i="4"/>
  <c r="AO165" i="4"/>
  <c r="AN165" i="4"/>
  <c r="AM165" i="4"/>
  <c r="AL165" i="4"/>
  <c r="AK165" i="4"/>
  <c r="AJ165" i="4"/>
  <c r="AI165" i="4"/>
  <c r="AH165" i="4"/>
  <c r="AG165" i="4"/>
  <c r="AF165" i="4"/>
  <c r="AE165" i="4"/>
  <c r="AD165" i="4"/>
  <c r="AC165" i="4"/>
  <c r="AB165" i="4"/>
  <c r="AA165" i="4"/>
  <c r="Z165" i="4"/>
  <c r="Y165" i="4"/>
  <c r="X165" i="4"/>
  <c r="W165" i="4"/>
  <c r="V165" i="4"/>
  <c r="U165" i="4"/>
  <c r="T165" i="4"/>
  <c r="S165" i="4"/>
  <c r="R165" i="4"/>
  <c r="Q165" i="4"/>
  <c r="P165" i="4"/>
  <c r="O165" i="4"/>
  <c r="N165" i="4"/>
  <c r="M165" i="4"/>
  <c r="L165" i="4"/>
  <c r="K165" i="4"/>
  <c r="J165" i="4"/>
  <c r="I165" i="4"/>
  <c r="BU164" i="4"/>
  <c r="BT164" i="4"/>
  <c r="BS164" i="4"/>
  <c r="BR164" i="4"/>
  <c r="BQ164" i="4"/>
  <c r="BP164" i="4"/>
  <c r="BO164" i="4"/>
  <c r="BN164" i="4"/>
  <c r="BM164" i="4"/>
  <c r="BL164" i="4"/>
  <c r="BK164" i="4"/>
  <c r="BJ164" i="4"/>
  <c r="BI164" i="4"/>
  <c r="BH164" i="4"/>
  <c r="BG164" i="4"/>
  <c r="BF164" i="4"/>
  <c r="BE164" i="4"/>
  <c r="BD164" i="4"/>
  <c r="BC164" i="4"/>
  <c r="BB164" i="4"/>
  <c r="BA164" i="4"/>
  <c r="AZ164" i="4"/>
  <c r="AY164" i="4"/>
  <c r="AX164" i="4"/>
  <c r="AW164" i="4"/>
  <c r="AV164" i="4"/>
  <c r="AU164" i="4"/>
  <c r="AT164" i="4"/>
  <c r="AS164" i="4"/>
  <c r="AR164" i="4"/>
  <c r="AQ164" i="4"/>
  <c r="AP164" i="4"/>
  <c r="AO164" i="4"/>
  <c r="AN164" i="4"/>
  <c r="AM164" i="4"/>
  <c r="AL164" i="4"/>
  <c r="AK164" i="4"/>
  <c r="AJ164" i="4"/>
  <c r="AI164" i="4"/>
  <c r="AH164" i="4"/>
  <c r="AG164" i="4"/>
  <c r="AF164" i="4"/>
  <c r="AE164" i="4"/>
  <c r="AD164" i="4"/>
  <c r="AC164" i="4"/>
  <c r="AB164" i="4"/>
  <c r="AA164" i="4"/>
  <c r="Z164" i="4"/>
  <c r="Y164" i="4"/>
  <c r="X164" i="4"/>
  <c r="W164" i="4"/>
  <c r="V164" i="4"/>
  <c r="U164" i="4"/>
  <c r="T164" i="4"/>
  <c r="S164" i="4"/>
  <c r="R164" i="4"/>
  <c r="Q164" i="4"/>
  <c r="P164" i="4"/>
  <c r="O164" i="4"/>
  <c r="N164" i="4"/>
  <c r="M164" i="4"/>
  <c r="L164" i="4"/>
  <c r="K164" i="4"/>
  <c r="J164" i="4"/>
  <c r="I164" i="4"/>
  <c r="BU163" i="4"/>
  <c r="BT163" i="4"/>
  <c r="BS163" i="4"/>
  <c r="BR163" i="4"/>
  <c r="BQ163" i="4"/>
  <c r="BP163" i="4"/>
  <c r="BO163" i="4"/>
  <c r="BN163" i="4"/>
  <c r="BM163" i="4"/>
  <c r="BL163" i="4"/>
  <c r="BK163" i="4"/>
  <c r="BJ163" i="4"/>
  <c r="BI163" i="4"/>
  <c r="BH163" i="4"/>
  <c r="BG163" i="4"/>
  <c r="BF163" i="4"/>
  <c r="BE163" i="4"/>
  <c r="BD163" i="4"/>
  <c r="BC163" i="4"/>
  <c r="BB163" i="4"/>
  <c r="BA163" i="4"/>
  <c r="AZ163" i="4"/>
  <c r="AY163" i="4"/>
  <c r="AX163" i="4"/>
  <c r="AW163" i="4"/>
  <c r="AV163" i="4"/>
  <c r="AU163" i="4"/>
  <c r="AT163" i="4"/>
  <c r="AS163" i="4"/>
  <c r="AR163" i="4"/>
  <c r="AQ163" i="4"/>
  <c r="AP163" i="4"/>
  <c r="AO163" i="4"/>
  <c r="AN163" i="4"/>
  <c r="AM163" i="4"/>
  <c r="AL163" i="4"/>
  <c r="AK163" i="4"/>
  <c r="AJ163" i="4"/>
  <c r="AI163" i="4"/>
  <c r="AH163" i="4"/>
  <c r="AG163" i="4"/>
  <c r="AF163" i="4"/>
  <c r="AE163" i="4"/>
  <c r="AD163" i="4"/>
  <c r="AC163" i="4"/>
  <c r="AB163" i="4"/>
  <c r="AA163" i="4"/>
  <c r="Z163" i="4"/>
  <c r="Y163" i="4"/>
  <c r="X163" i="4"/>
  <c r="W163" i="4"/>
  <c r="V163" i="4"/>
  <c r="U163" i="4"/>
  <c r="T163" i="4"/>
  <c r="S163" i="4"/>
  <c r="R163" i="4"/>
  <c r="Q163" i="4"/>
  <c r="P163" i="4"/>
  <c r="O163" i="4"/>
  <c r="N163" i="4"/>
  <c r="M163" i="4"/>
  <c r="L163" i="4"/>
  <c r="K163" i="4"/>
  <c r="J163" i="4"/>
  <c r="I163" i="4"/>
  <c r="BU162" i="4"/>
  <c r="BT162" i="4"/>
  <c r="BS162" i="4"/>
  <c r="BR162" i="4"/>
  <c r="BQ162" i="4"/>
  <c r="BP162" i="4"/>
  <c r="BO162" i="4"/>
  <c r="BN162" i="4"/>
  <c r="BM162" i="4"/>
  <c r="BL162" i="4"/>
  <c r="BK162" i="4"/>
  <c r="BJ162" i="4"/>
  <c r="BI162" i="4"/>
  <c r="BH162" i="4"/>
  <c r="BG162" i="4"/>
  <c r="BF162" i="4"/>
  <c r="BE162" i="4"/>
  <c r="BD162" i="4"/>
  <c r="BC162" i="4"/>
  <c r="BB162" i="4"/>
  <c r="BA162" i="4"/>
  <c r="AZ162" i="4"/>
  <c r="AY162" i="4"/>
  <c r="AX162" i="4"/>
  <c r="AW162" i="4"/>
  <c r="AV162" i="4"/>
  <c r="AU162" i="4"/>
  <c r="AT162" i="4"/>
  <c r="AS162" i="4"/>
  <c r="AR162" i="4"/>
  <c r="AQ162" i="4"/>
  <c r="AP162" i="4"/>
  <c r="AO162" i="4"/>
  <c r="AN162" i="4"/>
  <c r="AM162" i="4"/>
  <c r="AL162" i="4"/>
  <c r="AK162" i="4"/>
  <c r="AJ162" i="4"/>
  <c r="AI162" i="4"/>
  <c r="AH162" i="4"/>
  <c r="AG162" i="4"/>
  <c r="AF162" i="4"/>
  <c r="AE162" i="4"/>
  <c r="AD162" i="4"/>
  <c r="AC162" i="4"/>
  <c r="AB162" i="4"/>
  <c r="AA162" i="4"/>
  <c r="Z162" i="4"/>
  <c r="Y162" i="4"/>
  <c r="X162" i="4"/>
  <c r="W162" i="4"/>
  <c r="V162" i="4"/>
  <c r="U162" i="4"/>
  <c r="T162" i="4"/>
  <c r="S162" i="4"/>
  <c r="R162" i="4"/>
  <c r="Q162" i="4"/>
  <c r="P162" i="4"/>
  <c r="O162" i="4"/>
  <c r="N162" i="4"/>
  <c r="M162" i="4"/>
  <c r="L162" i="4"/>
  <c r="K162" i="4"/>
  <c r="J162" i="4"/>
  <c r="I162" i="4"/>
  <c r="BU161" i="4"/>
  <c r="BT161" i="4"/>
  <c r="BS161" i="4"/>
  <c r="BR161" i="4"/>
  <c r="BQ161" i="4"/>
  <c r="BP161" i="4"/>
  <c r="BO161" i="4"/>
  <c r="BN161" i="4"/>
  <c r="BM161" i="4"/>
  <c r="BL161" i="4"/>
  <c r="BK161" i="4"/>
  <c r="BJ161" i="4"/>
  <c r="BI161" i="4"/>
  <c r="BH161" i="4"/>
  <c r="BG161" i="4"/>
  <c r="BF161" i="4"/>
  <c r="BE161" i="4"/>
  <c r="BD161" i="4"/>
  <c r="BC161" i="4"/>
  <c r="BB161" i="4"/>
  <c r="BA161" i="4"/>
  <c r="AZ161" i="4"/>
  <c r="AY161" i="4"/>
  <c r="AX161" i="4"/>
  <c r="AW161" i="4"/>
  <c r="AV161" i="4"/>
  <c r="AU161" i="4"/>
  <c r="AT161" i="4"/>
  <c r="AS161" i="4"/>
  <c r="AR161" i="4"/>
  <c r="AQ161" i="4"/>
  <c r="AP161" i="4"/>
  <c r="AO161" i="4"/>
  <c r="AN161" i="4"/>
  <c r="AM161" i="4"/>
  <c r="AL161" i="4"/>
  <c r="AK161" i="4"/>
  <c r="AJ161" i="4"/>
  <c r="AI161" i="4"/>
  <c r="AH161" i="4"/>
  <c r="AG161" i="4"/>
  <c r="AF161" i="4"/>
  <c r="AE161" i="4"/>
  <c r="AD161" i="4"/>
  <c r="AC161" i="4"/>
  <c r="AB161" i="4"/>
  <c r="AA161" i="4"/>
  <c r="Z161" i="4"/>
  <c r="Y161" i="4"/>
  <c r="X161" i="4"/>
  <c r="W161" i="4"/>
  <c r="V161" i="4"/>
  <c r="U161" i="4"/>
  <c r="T161" i="4"/>
  <c r="S161" i="4"/>
  <c r="R161" i="4"/>
  <c r="Q161" i="4"/>
  <c r="P161" i="4"/>
  <c r="O161" i="4"/>
  <c r="N161" i="4"/>
  <c r="M161" i="4"/>
  <c r="L161" i="4"/>
  <c r="K161" i="4"/>
  <c r="J161" i="4"/>
  <c r="I161" i="4"/>
  <c r="BU160"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K160" i="4"/>
  <c r="J160" i="4"/>
  <c r="I160" i="4"/>
  <c r="BU159" i="4"/>
  <c r="BT159"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K159" i="4"/>
  <c r="J159" i="4"/>
  <c r="I159" i="4"/>
  <c r="BU158" i="4"/>
  <c r="BT158" i="4"/>
  <c r="BS158" i="4"/>
  <c r="BR158" i="4"/>
  <c r="BQ158" i="4"/>
  <c r="BP158" i="4"/>
  <c r="BO158" i="4"/>
  <c r="BN158" i="4"/>
  <c r="BM158" i="4"/>
  <c r="BL158" i="4"/>
  <c r="BK158" i="4"/>
  <c r="BJ158" i="4"/>
  <c r="BI158" i="4"/>
  <c r="BH158" i="4"/>
  <c r="BG158" i="4"/>
  <c r="BF158" i="4"/>
  <c r="BE158" i="4"/>
  <c r="BD158" i="4"/>
  <c r="BC158" i="4"/>
  <c r="BB158" i="4"/>
  <c r="BA158" i="4"/>
  <c r="AZ158" i="4"/>
  <c r="AY158" i="4"/>
  <c r="AX158" i="4"/>
  <c r="AW158" i="4"/>
  <c r="AV158" i="4"/>
  <c r="AU158" i="4"/>
  <c r="AT158" i="4"/>
  <c r="AS158" i="4"/>
  <c r="AR158" i="4"/>
  <c r="AQ158" i="4"/>
  <c r="AP158" i="4"/>
  <c r="AO158" i="4"/>
  <c r="AN158" i="4"/>
  <c r="AM158" i="4"/>
  <c r="AL158" i="4"/>
  <c r="AK158" i="4"/>
  <c r="AJ158" i="4"/>
  <c r="AI158" i="4"/>
  <c r="AH158" i="4"/>
  <c r="AG158" i="4"/>
  <c r="AF158" i="4"/>
  <c r="AE158" i="4"/>
  <c r="AD158" i="4"/>
  <c r="AC158" i="4"/>
  <c r="AB158" i="4"/>
  <c r="AA158" i="4"/>
  <c r="Z158" i="4"/>
  <c r="Y158" i="4"/>
  <c r="X158" i="4"/>
  <c r="W158" i="4"/>
  <c r="V158" i="4"/>
  <c r="U158" i="4"/>
  <c r="T158" i="4"/>
  <c r="S158" i="4"/>
  <c r="R158" i="4"/>
  <c r="Q158" i="4"/>
  <c r="P158" i="4"/>
  <c r="O158" i="4"/>
  <c r="N158" i="4"/>
  <c r="M158" i="4"/>
  <c r="L158" i="4"/>
  <c r="K158" i="4"/>
  <c r="J158" i="4"/>
  <c r="I158" i="4"/>
  <c r="BU157" i="4"/>
  <c r="BT157" i="4"/>
  <c r="BS157" i="4"/>
  <c r="BR157" i="4"/>
  <c r="BQ157" i="4"/>
  <c r="BP157" i="4"/>
  <c r="BO157" i="4"/>
  <c r="BN157" i="4"/>
  <c r="BM157" i="4"/>
  <c r="BL157" i="4"/>
  <c r="BK157" i="4"/>
  <c r="BJ157" i="4"/>
  <c r="BI157" i="4"/>
  <c r="BH157" i="4"/>
  <c r="BG157" i="4"/>
  <c r="BF157" i="4"/>
  <c r="BE157" i="4"/>
  <c r="BD157" i="4"/>
  <c r="BC157" i="4"/>
  <c r="BB157" i="4"/>
  <c r="BA157" i="4"/>
  <c r="AZ157" i="4"/>
  <c r="AY157" i="4"/>
  <c r="AX157" i="4"/>
  <c r="AW157" i="4"/>
  <c r="AV157" i="4"/>
  <c r="AU157" i="4"/>
  <c r="AT157" i="4"/>
  <c r="AS157" i="4"/>
  <c r="AR157" i="4"/>
  <c r="AQ157" i="4"/>
  <c r="AP157" i="4"/>
  <c r="AO157" i="4"/>
  <c r="AN157" i="4"/>
  <c r="AM157" i="4"/>
  <c r="AL157" i="4"/>
  <c r="AK157" i="4"/>
  <c r="AJ157" i="4"/>
  <c r="AI157" i="4"/>
  <c r="AH157" i="4"/>
  <c r="AG157" i="4"/>
  <c r="AF157" i="4"/>
  <c r="AE157" i="4"/>
  <c r="AD157" i="4"/>
  <c r="AC157" i="4"/>
  <c r="AB157" i="4"/>
  <c r="AA157" i="4"/>
  <c r="Z157" i="4"/>
  <c r="Y157" i="4"/>
  <c r="X157" i="4"/>
  <c r="W157" i="4"/>
  <c r="V157" i="4"/>
  <c r="U157" i="4"/>
  <c r="T157" i="4"/>
  <c r="S157" i="4"/>
  <c r="R157" i="4"/>
  <c r="Q157" i="4"/>
  <c r="P157" i="4"/>
  <c r="O157" i="4"/>
  <c r="N157" i="4"/>
  <c r="M157" i="4"/>
  <c r="L157" i="4"/>
  <c r="K157" i="4"/>
  <c r="J157" i="4"/>
  <c r="I157" i="4"/>
  <c r="BU156" i="4"/>
  <c r="BT156" i="4"/>
  <c r="BS156" i="4"/>
  <c r="BR156" i="4"/>
  <c r="BQ156" i="4"/>
  <c r="BP156" i="4"/>
  <c r="BO156" i="4"/>
  <c r="BN156" i="4"/>
  <c r="BM156" i="4"/>
  <c r="BL156" i="4"/>
  <c r="BK156" i="4"/>
  <c r="BJ156" i="4"/>
  <c r="BI156" i="4"/>
  <c r="BH156" i="4"/>
  <c r="BG156" i="4"/>
  <c r="BF156" i="4"/>
  <c r="BE156" i="4"/>
  <c r="BD156" i="4"/>
  <c r="BC156" i="4"/>
  <c r="BB156" i="4"/>
  <c r="BA156" i="4"/>
  <c r="AZ156" i="4"/>
  <c r="AY156" i="4"/>
  <c r="AX156" i="4"/>
  <c r="AW156" i="4"/>
  <c r="AV156" i="4"/>
  <c r="AU156" i="4"/>
  <c r="AT156" i="4"/>
  <c r="AS156" i="4"/>
  <c r="AR156" i="4"/>
  <c r="AQ156" i="4"/>
  <c r="AP156" i="4"/>
  <c r="AO156" i="4"/>
  <c r="AN156" i="4"/>
  <c r="AM156" i="4"/>
  <c r="AL156" i="4"/>
  <c r="AK156" i="4"/>
  <c r="AJ156" i="4"/>
  <c r="AI156" i="4"/>
  <c r="AH156" i="4"/>
  <c r="AG156" i="4"/>
  <c r="AF156" i="4"/>
  <c r="AE156" i="4"/>
  <c r="AD156" i="4"/>
  <c r="AC156" i="4"/>
  <c r="AB156" i="4"/>
  <c r="AA156" i="4"/>
  <c r="Z156" i="4"/>
  <c r="Y156" i="4"/>
  <c r="X156" i="4"/>
  <c r="W156" i="4"/>
  <c r="V156" i="4"/>
  <c r="U156" i="4"/>
  <c r="T156" i="4"/>
  <c r="S156" i="4"/>
  <c r="R156" i="4"/>
  <c r="Q156" i="4"/>
  <c r="P156" i="4"/>
  <c r="O156" i="4"/>
  <c r="N156" i="4"/>
  <c r="M156" i="4"/>
  <c r="L156" i="4"/>
  <c r="K156" i="4"/>
  <c r="J156" i="4"/>
  <c r="I156" i="4"/>
  <c r="BU155" i="4"/>
  <c r="BT155" i="4"/>
  <c r="BS155" i="4"/>
  <c r="BR155" i="4"/>
  <c r="BQ155" i="4"/>
  <c r="BP155" i="4"/>
  <c r="BO155" i="4"/>
  <c r="BN155" i="4"/>
  <c r="BM155" i="4"/>
  <c r="BL155" i="4"/>
  <c r="BK155" i="4"/>
  <c r="BJ155" i="4"/>
  <c r="BI155" i="4"/>
  <c r="BH155" i="4"/>
  <c r="BG155" i="4"/>
  <c r="BF155" i="4"/>
  <c r="BE155" i="4"/>
  <c r="BD155" i="4"/>
  <c r="BC155" i="4"/>
  <c r="BB155" i="4"/>
  <c r="BA155" i="4"/>
  <c r="AZ155" i="4"/>
  <c r="AY155" i="4"/>
  <c r="AX155" i="4"/>
  <c r="AW155" i="4"/>
  <c r="AV155" i="4"/>
  <c r="AU155" i="4"/>
  <c r="AT155" i="4"/>
  <c r="AS155" i="4"/>
  <c r="AR155" i="4"/>
  <c r="AQ155" i="4"/>
  <c r="AP155" i="4"/>
  <c r="AO155" i="4"/>
  <c r="AN155" i="4"/>
  <c r="AM155" i="4"/>
  <c r="AL155" i="4"/>
  <c r="AK155" i="4"/>
  <c r="AJ155" i="4"/>
  <c r="AI155" i="4"/>
  <c r="AH155" i="4"/>
  <c r="AG155" i="4"/>
  <c r="AF155" i="4"/>
  <c r="AE155" i="4"/>
  <c r="AD155" i="4"/>
  <c r="AC155" i="4"/>
  <c r="AB155" i="4"/>
  <c r="AA155" i="4"/>
  <c r="Z155" i="4"/>
  <c r="Y155" i="4"/>
  <c r="X155" i="4"/>
  <c r="W155" i="4"/>
  <c r="V155" i="4"/>
  <c r="U155" i="4"/>
  <c r="T155" i="4"/>
  <c r="S155" i="4"/>
  <c r="R155" i="4"/>
  <c r="Q155" i="4"/>
  <c r="P155" i="4"/>
  <c r="O155" i="4"/>
  <c r="N155" i="4"/>
  <c r="M155" i="4"/>
  <c r="L155" i="4"/>
  <c r="K155" i="4"/>
  <c r="J155" i="4"/>
  <c r="I155" i="4"/>
  <c r="BU154" i="4"/>
  <c r="BT154" i="4"/>
  <c r="BS154" i="4"/>
  <c r="BR154" i="4"/>
  <c r="BQ154" i="4"/>
  <c r="BP154" i="4"/>
  <c r="BO154" i="4"/>
  <c r="BN154" i="4"/>
  <c r="BM154" i="4"/>
  <c r="BL154" i="4"/>
  <c r="BK154" i="4"/>
  <c r="BJ154" i="4"/>
  <c r="BI154" i="4"/>
  <c r="BH154" i="4"/>
  <c r="BG154" i="4"/>
  <c r="BF154" i="4"/>
  <c r="BE154" i="4"/>
  <c r="BD154" i="4"/>
  <c r="BC154" i="4"/>
  <c r="BB154" i="4"/>
  <c r="BA154" i="4"/>
  <c r="AZ154" i="4"/>
  <c r="AY154" i="4"/>
  <c r="AX154" i="4"/>
  <c r="AW154" i="4"/>
  <c r="AV154" i="4"/>
  <c r="AU154" i="4"/>
  <c r="AT154" i="4"/>
  <c r="AS154" i="4"/>
  <c r="AR154" i="4"/>
  <c r="AQ154" i="4"/>
  <c r="AP154" i="4"/>
  <c r="AO154" i="4"/>
  <c r="AN154" i="4"/>
  <c r="AM154" i="4"/>
  <c r="AL154" i="4"/>
  <c r="AK154" i="4"/>
  <c r="AJ154" i="4"/>
  <c r="AI154" i="4"/>
  <c r="AH154" i="4"/>
  <c r="AG154" i="4"/>
  <c r="AF154" i="4"/>
  <c r="AE154" i="4"/>
  <c r="AD154" i="4"/>
  <c r="AC154" i="4"/>
  <c r="AB154" i="4"/>
  <c r="AA154" i="4"/>
  <c r="Z154" i="4"/>
  <c r="Y154" i="4"/>
  <c r="X154" i="4"/>
  <c r="W154" i="4"/>
  <c r="V154" i="4"/>
  <c r="U154" i="4"/>
  <c r="T154" i="4"/>
  <c r="S154" i="4"/>
  <c r="R154" i="4"/>
  <c r="Q154" i="4"/>
  <c r="P154" i="4"/>
  <c r="O154" i="4"/>
  <c r="N154" i="4"/>
  <c r="M154" i="4"/>
  <c r="L154" i="4"/>
  <c r="K154" i="4"/>
  <c r="J154" i="4"/>
  <c r="I154" i="4"/>
  <c r="BU153" i="4"/>
  <c r="BT153" i="4"/>
  <c r="BS153" i="4"/>
  <c r="BR153" i="4"/>
  <c r="BQ153" i="4"/>
  <c r="BP153" i="4"/>
  <c r="BO153" i="4"/>
  <c r="BN153" i="4"/>
  <c r="BM153" i="4"/>
  <c r="BL153" i="4"/>
  <c r="BK153" i="4"/>
  <c r="BJ153" i="4"/>
  <c r="BI153" i="4"/>
  <c r="BH153" i="4"/>
  <c r="BG153" i="4"/>
  <c r="BF153" i="4"/>
  <c r="BE153" i="4"/>
  <c r="BD153" i="4"/>
  <c r="BC153" i="4"/>
  <c r="BB153" i="4"/>
  <c r="BA153" i="4"/>
  <c r="AZ153" i="4"/>
  <c r="AY153" i="4"/>
  <c r="AX153" i="4"/>
  <c r="AW153" i="4"/>
  <c r="AV153" i="4"/>
  <c r="AU153" i="4"/>
  <c r="AT153" i="4"/>
  <c r="AS153" i="4"/>
  <c r="AR153" i="4"/>
  <c r="AQ153" i="4"/>
  <c r="AP153" i="4"/>
  <c r="AO153" i="4"/>
  <c r="AN153" i="4"/>
  <c r="AM153" i="4"/>
  <c r="AL153" i="4"/>
  <c r="AK153" i="4"/>
  <c r="AJ153" i="4"/>
  <c r="AI153" i="4"/>
  <c r="AH153" i="4"/>
  <c r="AG153" i="4"/>
  <c r="AF153" i="4"/>
  <c r="AE153" i="4"/>
  <c r="AD153" i="4"/>
  <c r="AC153" i="4"/>
  <c r="AB153" i="4"/>
  <c r="AA153" i="4"/>
  <c r="Z153" i="4"/>
  <c r="Y153" i="4"/>
  <c r="X153" i="4"/>
  <c r="W153" i="4"/>
  <c r="V153" i="4"/>
  <c r="U153" i="4"/>
  <c r="T153" i="4"/>
  <c r="S153" i="4"/>
  <c r="R153" i="4"/>
  <c r="Q153" i="4"/>
  <c r="P153" i="4"/>
  <c r="O153" i="4"/>
  <c r="N153" i="4"/>
  <c r="M153" i="4"/>
  <c r="L153" i="4"/>
  <c r="K153" i="4"/>
  <c r="J153" i="4"/>
  <c r="I153" i="4"/>
  <c r="BU152" i="4"/>
  <c r="BT152" i="4"/>
  <c r="BS152" i="4"/>
  <c r="BR152" i="4"/>
  <c r="BQ152" i="4"/>
  <c r="BP152" i="4"/>
  <c r="BO152" i="4"/>
  <c r="BN152" i="4"/>
  <c r="BM152" i="4"/>
  <c r="BL152" i="4"/>
  <c r="BK152" i="4"/>
  <c r="BJ152" i="4"/>
  <c r="BI152" i="4"/>
  <c r="BH152" i="4"/>
  <c r="BG152" i="4"/>
  <c r="BF152" i="4"/>
  <c r="BE152" i="4"/>
  <c r="BD152" i="4"/>
  <c r="BC152" i="4"/>
  <c r="BB152" i="4"/>
  <c r="BA152" i="4"/>
  <c r="AZ152" i="4"/>
  <c r="AY152" i="4"/>
  <c r="AX152" i="4"/>
  <c r="AW152" i="4"/>
  <c r="AV152" i="4"/>
  <c r="AU152" i="4"/>
  <c r="AT152" i="4"/>
  <c r="AS152" i="4"/>
  <c r="AR152" i="4"/>
  <c r="AQ152" i="4"/>
  <c r="AP152" i="4"/>
  <c r="AO152" i="4"/>
  <c r="AN152" i="4"/>
  <c r="AM152" i="4"/>
  <c r="AL152" i="4"/>
  <c r="AK152" i="4"/>
  <c r="AJ152" i="4"/>
  <c r="AI152" i="4"/>
  <c r="AH152" i="4"/>
  <c r="AG152" i="4"/>
  <c r="AF152" i="4"/>
  <c r="AE152" i="4"/>
  <c r="AD152" i="4"/>
  <c r="AC152" i="4"/>
  <c r="AB152" i="4"/>
  <c r="AA152" i="4"/>
  <c r="Z152" i="4"/>
  <c r="Y152" i="4"/>
  <c r="X152" i="4"/>
  <c r="W152" i="4"/>
  <c r="V152" i="4"/>
  <c r="U152" i="4"/>
  <c r="T152" i="4"/>
  <c r="S152" i="4"/>
  <c r="R152" i="4"/>
  <c r="Q152" i="4"/>
  <c r="P152" i="4"/>
  <c r="O152" i="4"/>
  <c r="N152" i="4"/>
  <c r="M152" i="4"/>
  <c r="L152" i="4"/>
  <c r="K152" i="4"/>
  <c r="J152" i="4"/>
  <c r="I152" i="4"/>
  <c r="BU151" i="4"/>
  <c r="BT151" i="4"/>
  <c r="BS151" i="4"/>
  <c r="BR151" i="4"/>
  <c r="BQ151" i="4"/>
  <c r="BP151" i="4"/>
  <c r="BO151" i="4"/>
  <c r="BN151" i="4"/>
  <c r="BM151" i="4"/>
  <c r="BL151" i="4"/>
  <c r="BK151" i="4"/>
  <c r="BJ151" i="4"/>
  <c r="BI151" i="4"/>
  <c r="BH151" i="4"/>
  <c r="BG151" i="4"/>
  <c r="BF151" i="4"/>
  <c r="BE151" i="4"/>
  <c r="BD151" i="4"/>
  <c r="BC151" i="4"/>
  <c r="BB151" i="4"/>
  <c r="BA151" i="4"/>
  <c r="AZ151" i="4"/>
  <c r="AY151" i="4"/>
  <c r="AX151" i="4"/>
  <c r="AW151" i="4"/>
  <c r="AV151" i="4"/>
  <c r="AU151" i="4"/>
  <c r="AT151" i="4"/>
  <c r="AS151" i="4"/>
  <c r="AR151" i="4"/>
  <c r="AQ151" i="4"/>
  <c r="AP151" i="4"/>
  <c r="AO151" i="4"/>
  <c r="AN151" i="4"/>
  <c r="AM151" i="4"/>
  <c r="AL151" i="4"/>
  <c r="AK151" i="4"/>
  <c r="AJ151" i="4"/>
  <c r="AI151" i="4"/>
  <c r="AH151" i="4"/>
  <c r="AG151" i="4"/>
  <c r="AF151" i="4"/>
  <c r="AE151" i="4"/>
  <c r="AD151" i="4"/>
  <c r="AC151" i="4"/>
  <c r="AB151" i="4"/>
  <c r="AA151" i="4"/>
  <c r="Z151" i="4"/>
  <c r="Y151" i="4"/>
  <c r="X151" i="4"/>
  <c r="W151" i="4"/>
  <c r="V151" i="4"/>
  <c r="U151" i="4"/>
  <c r="T151" i="4"/>
  <c r="S151" i="4"/>
  <c r="R151" i="4"/>
  <c r="Q151" i="4"/>
  <c r="P151" i="4"/>
  <c r="O151" i="4"/>
  <c r="N151" i="4"/>
  <c r="M151" i="4"/>
  <c r="L151" i="4"/>
  <c r="K151" i="4"/>
  <c r="J151" i="4"/>
  <c r="I151" i="4"/>
  <c r="BU150"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K150" i="4"/>
  <c r="J150" i="4"/>
  <c r="I150" i="4"/>
  <c r="BU149" i="4"/>
  <c r="BT149"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K149" i="4"/>
  <c r="J149" i="4"/>
  <c r="I149" i="4"/>
  <c r="BU148"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BU147" i="4"/>
  <c r="BT147" i="4"/>
  <c r="BS147" i="4"/>
  <c r="BR147" i="4"/>
  <c r="BQ147" i="4"/>
  <c r="BP147" i="4"/>
  <c r="BO147" i="4"/>
  <c r="BN147" i="4"/>
  <c r="BM147" i="4"/>
  <c r="BL147" i="4"/>
  <c r="BK147" i="4"/>
  <c r="BJ147" i="4"/>
  <c r="BI147" i="4"/>
  <c r="BH147" i="4"/>
  <c r="BG147" i="4"/>
  <c r="BF147" i="4"/>
  <c r="BE147" i="4"/>
  <c r="BD147" i="4"/>
  <c r="BC147" i="4"/>
  <c r="BB147" i="4"/>
  <c r="BA147" i="4"/>
  <c r="AZ147" i="4"/>
  <c r="AY147" i="4"/>
  <c r="AX147" i="4"/>
  <c r="AW147" i="4"/>
  <c r="AV147" i="4"/>
  <c r="AU147" i="4"/>
  <c r="AT147" i="4"/>
  <c r="AS147" i="4"/>
  <c r="AR147" i="4"/>
  <c r="AQ147" i="4"/>
  <c r="AP147" i="4"/>
  <c r="AO147" i="4"/>
  <c r="AN147" i="4"/>
  <c r="AM147" i="4"/>
  <c r="AL147" i="4"/>
  <c r="AK147" i="4"/>
  <c r="AJ147" i="4"/>
  <c r="AI147" i="4"/>
  <c r="AH147" i="4"/>
  <c r="AG147" i="4"/>
  <c r="AF147" i="4"/>
  <c r="AE147" i="4"/>
  <c r="AD147" i="4"/>
  <c r="AC147" i="4"/>
  <c r="AB147" i="4"/>
  <c r="AA147" i="4"/>
  <c r="Z147" i="4"/>
  <c r="Y147" i="4"/>
  <c r="X147" i="4"/>
  <c r="W147" i="4"/>
  <c r="V147" i="4"/>
  <c r="U147" i="4"/>
  <c r="T147" i="4"/>
  <c r="S147" i="4"/>
  <c r="R147" i="4"/>
  <c r="Q147" i="4"/>
  <c r="P147" i="4"/>
  <c r="O147" i="4"/>
  <c r="N147" i="4"/>
  <c r="M147" i="4"/>
  <c r="L147" i="4"/>
  <c r="K147" i="4"/>
  <c r="J147" i="4"/>
  <c r="I147" i="4"/>
  <c r="BU146" i="4"/>
  <c r="BT146" i="4"/>
  <c r="BS146" i="4"/>
  <c r="BR146" i="4"/>
  <c r="BQ146" i="4"/>
  <c r="BP146" i="4"/>
  <c r="BO146" i="4"/>
  <c r="BN146" i="4"/>
  <c r="BM146" i="4"/>
  <c r="BL146" i="4"/>
  <c r="BK146" i="4"/>
  <c r="BJ146" i="4"/>
  <c r="BI146" i="4"/>
  <c r="BH146" i="4"/>
  <c r="BG146" i="4"/>
  <c r="BF146" i="4"/>
  <c r="BE146" i="4"/>
  <c r="BD146" i="4"/>
  <c r="BC146" i="4"/>
  <c r="BB146" i="4"/>
  <c r="BA146" i="4"/>
  <c r="AZ146" i="4"/>
  <c r="AY146" i="4"/>
  <c r="AX146" i="4"/>
  <c r="AW146" i="4"/>
  <c r="AV146" i="4"/>
  <c r="AU146" i="4"/>
  <c r="AT146" i="4"/>
  <c r="AS146" i="4"/>
  <c r="AR146" i="4"/>
  <c r="AQ146" i="4"/>
  <c r="AP146" i="4"/>
  <c r="AO146" i="4"/>
  <c r="AN146" i="4"/>
  <c r="AM146" i="4"/>
  <c r="AL146" i="4"/>
  <c r="AK146" i="4"/>
  <c r="AJ146" i="4"/>
  <c r="AI146" i="4"/>
  <c r="AH146" i="4"/>
  <c r="AG146" i="4"/>
  <c r="AF146" i="4"/>
  <c r="AE146" i="4"/>
  <c r="AD146" i="4"/>
  <c r="AC146" i="4"/>
  <c r="AB146" i="4"/>
  <c r="AA146" i="4"/>
  <c r="Z146" i="4"/>
  <c r="Y146" i="4"/>
  <c r="X146" i="4"/>
  <c r="W146" i="4"/>
  <c r="V146" i="4"/>
  <c r="U146" i="4"/>
  <c r="T146" i="4"/>
  <c r="S146" i="4"/>
  <c r="R146" i="4"/>
  <c r="Q146" i="4"/>
  <c r="P146" i="4"/>
  <c r="O146" i="4"/>
  <c r="N146" i="4"/>
  <c r="M146" i="4"/>
  <c r="L146" i="4"/>
  <c r="K146" i="4"/>
  <c r="J146" i="4"/>
  <c r="I146" i="4"/>
  <c r="BU145" i="4"/>
  <c r="BT145" i="4"/>
  <c r="BS145" i="4"/>
  <c r="BR145" i="4"/>
  <c r="BQ145" i="4"/>
  <c r="BP145" i="4"/>
  <c r="BO145" i="4"/>
  <c r="BN145" i="4"/>
  <c r="BM145" i="4"/>
  <c r="BL145" i="4"/>
  <c r="BK145" i="4"/>
  <c r="BJ145" i="4"/>
  <c r="BI145" i="4"/>
  <c r="BH145" i="4"/>
  <c r="BG145" i="4"/>
  <c r="BF145" i="4"/>
  <c r="BE145" i="4"/>
  <c r="BD145" i="4"/>
  <c r="BC145" i="4"/>
  <c r="BB145" i="4"/>
  <c r="BA145" i="4"/>
  <c r="AZ145" i="4"/>
  <c r="AY145" i="4"/>
  <c r="AX145" i="4"/>
  <c r="AW145" i="4"/>
  <c r="AV145" i="4"/>
  <c r="AU145" i="4"/>
  <c r="AT145" i="4"/>
  <c r="AS145" i="4"/>
  <c r="AR145" i="4"/>
  <c r="AQ145" i="4"/>
  <c r="AP145" i="4"/>
  <c r="AO145" i="4"/>
  <c r="AN145" i="4"/>
  <c r="AM145" i="4"/>
  <c r="AL145" i="4"/>
  <c r="AK145" i="4"/>
  <c r="AJ145" i="4"/>
  <c r="AI145" i="4"/>
  <c r="AH145" i="4"/>
  <c r="AG145" i="4"/>
  <c r="AF145" i="4"/>
  <c r="AE145" i="4"/>
  <c r="AD145" i="4"/>
  <c r="AC145" i="4"/>
  <c r="AB145" i="4"/>
  <c r="AA145" i="4"/>
  <c r="Z145" i="4"/>
  <c r="Y145" i="4"/>
  <c r="X145" i="4"/>
  <c r="W145" i="4"/>
  <c r="V145" i="4"/>
  <c r="U145" i="4"/>
  <c r="T145" i="4"/>
  <c r="S145" i="4"/>
  <c r="R145" i="4"/>
  <c r="Q145" i="4"/>
  <c r="P145" i="4"/>
  <c r="O145" i="4"/>
  <c r="N145" i="4"/>
  <c r="M145" i="4"/>
  <c r="L145" i="4"/>
  <c r="K145" i="4"/>
  <c r="J145" i="4"/>
  <c r="I145" i="4"/>
  <c r="BU144" i="4"/>
  <c r="BT144" i="4"/>
  <c r="BS144" i="4"/>
  <c r="BR144" i="4"/>
  <c r="BQ144" i="4"/>
  <c r="BP144" i="4"/>
  <c r="BO144" i="4"/>
  <c r="BN144" i="4"/>
  <c r="BM144" i="4"/>
  <c r="BL144" i="4"/>
  <c r="BK144" i="4"/>
  <c r="BJ144" i="4"/>
  <c r="BI144" i="4"/>
  <c r="BH144" i="4"/>
  <c r="BG144" i="4"/>
  <c r="BF144" i="4"/>
  <c r="BE144" i="4"/>
  <c r="BD144" i="4"/>
  <c r="BC144" i="4"/>
  <c r="BB144" i="4"/>
  <c r="BA144" i="4"/>
  <c r="AZ144" i="4"/>
  <c r="AY144" i="4"/>
  <c r="AX144" i="4"/>
  <c r="AW144" i="4"/>
  <c r="AV144" i="4"/>
  <c r="AU144" i="4"/>
  <c r="AT144" i="4"/>
  <c r="AS144" i="4"/>
  <c r="AR144" i="4"/>
  <c r="AQ144" i="4"/>
  <c r="AP144" i="4"/>
  <c r="AO144" i="4"/>
  <c r="AN144" i="4"/>
  <c r="AM144" i="4"/>
  <c r="AL144" i="4"/>
  <c r="AK144" i="4"/>
  <c r="AJ144" i="4"/>
  <c r="AI144" i="4"/>
  <c r="AH144" i="4"/>
  <c r="AG144" i="4"/>
  <c r="AF144" i="4"/>
  <c r="AE144" i="4"/>
  <c r="AD144" i="4"/>
  <c r="AC144" i="4"/>
  <c r="AB144" i="4"/>
  <c r="AA144" i="4"/>
  <c r="Z144" i="4"/>
  <c r="Y144" i="4"/>
  <c r="X144" i="4"/>
  <c r="W144" i="4"/>
  <c r="V144" i="4"/>
  <c r="U144" i="4"/>
  <c r="T144" i="4"/>
  <c r="S144" i="4"/>
  <c r="R144" i="4"/>
  <c r="Q144" i="4"/>
  <c r="P144" i="4"/>
  <c r="O144" i="4"/>
  <c r="N144" i="4"/>
  <c r="M144" i="4"/>
  <c r="L144" i="4"/>
  <c r="K144" i="4"/>
  <c r="J144" i="4"/>
  <c r="I144" i="4"/>
  <c r="BU143" i="4"/>
  <c r="BT143" i="4"/>
  <c r="BS143" i="4"/>
  <c r="BR143" i="4"/>
  <c r="BQ143" i="4"/>
  <c r="BP143" i="4"/>
  <c r="BO143" i="4"/>
  <c r="BN143" i="4"/>
  <c r="BM143" i="4"/>
  <c r="BL143" i="4"/>
  <c r="BK143" i="4"/>
  <c r="BJ143" i="4"/>
  <c r="BI143" i="4"/>
  <c r="BH143" i="4"/>
  <c r="BG143" i="4"/>
  <c r="BF143" i="4"/>
  <c r="BE143" i="4"/>
  <c r="BD143" i="4"/>
  <c r="BC143" i="4"/>
  <c r="BB143" i="4"/>
  <c r="BA143" i="4"/>
  <c r="AZ143" i="4"/>
  <c r="AY143" i="4"/>
  <c r="AX143" i="4"/>
  <c r="AW143" i="4"/>
  <c r="AV143" i="4"/>
  <c r="AU143" i="4"/>
  <c r="AT143" i="4"/>
  <c r="AS143" i="4"/>
  <c r="AR143" i="4"/>
  <c r="AQ143" i="4"/>
  <c r="AP143" i="4"/>
  <c r="AO143" i="4"/>
  <c r="AN143" i="4"/>
  <c r="AM143" i="4"/>
  <c r="AL143" i="4"/>
  <c r="AK143" i="4"/>
  <c r="AJ143" i="4"/>
  <c r="AI143" i="4"/>
  <c r="AH143" i="4"/>
  <c r="AG143" i="4"/>
  <c r="AF143" i="4"/>
  <c r="AE143" i="4"/>
  <c r="AD143" i="4"/>
  <c r="AC143" i="4"/>
  <c r="AB143" i="4"/>
  <c r="AA143" i="4"/>
  <c r="Z143" i="4"/>
  <c r="Y143" i="4"/>
  <c r="X143" i="4"/>
  <c r="W143" i="4"/>
  <c r="V143" i="4"/>
  <c r="U143" i="4"/>
  <c r="T143" i="4"/>
  <c r="S143" i="4"/>
  <c r="R143" i="4"/>
  <c r="Q143" i="4"/>
  <c r="P143" i="4"/>
  <c r="O143" i="4"/>
  <c r="N143" i="4"/>
  <c r="M143" i="4"/>
  <c r="L143" i="4"/>
  <c r="K143" i="4"/>
  <c r="J143" i="4"/>
  <c r="I143" i="4"/>
  <c r="BU142" i="4"/>
  <c r="BT142"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K142" i="4"/>
  <c r="J142" i="4"/>
  <c r="I142" i="4"/>
  <c r="BU141" i="4"/>
  <c r="BT141"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K141" i="4"/>
  <c r="J141" i="4"/>
  <c r="I141" i="4"/>
  <c r="BU140" i="4"/>
  <c r="BT140" i="4"/>
  <c r="BS140" i="4"/>
  <c r="BR140" i="4"/>
  <c r="BQ140" i="4"/>
  <c r="BP140" i="4"/>
  <c r="BO140" i="4"/>
  <c r="BN140" i="4"/>
  <c r="BM140" i="4"/>
  <c r="BL140" i="4"/>
  <c r="BK140" i="4"/>
  <c r="BJ140" i="4"/>
  <c r="BI140" i="4"/>
  <c r="BH140" i="4"/>
  <c r="BG140" i="4"/>
  <c r="BF140" i="4"/>
  <c r="BE140" i="4"/>
  <c r="BD140" i="4"/>
  <c r="BC140" i="4"/>
  <c r="BB140" i="4"/>
  <c r="BA140" i="4"/>
  <c r="AZ140" i="4"/>
  <c r="AY140" i="4"/>
  <c r="AX140" i="4"/>
  <c r="AW140" i="4"/>
  <c r="AV140" i="4"/>
  <c r="AU140" i="4"/>
  <c r="AT140" i="4"/>
  <c r="AS140" i="4"/>
  <c r="AR140" i="4"/>
  <c r="AQ140" i="4"/>
  <c r="AP140" i="4"/>
  <c r="AO140" i="4"/>
  <c r="AN140" i="4"/>
  <c r="AM140" i="4"/>
  <c r="AL140" i="4"/>
  <c r="AK140" i="4"/>
  <c r="AJ140" i="4"/>
  <c r="AI140" i="4"/>
  <c r="AH140" i="4"/>
  <c r="AG140" i="4"/>
  <c r="AF140" i="4"/>
  <c r="AE140" i="4"/>
  <c r="AD140" i="4"/>
  <c r="AC140" i="4"/>
  <c r="AB140" i="4"/>
  <c r="AA140" i="4"/>
  <c r="Z140" i="4"/>
  <c r="Y140" i="4"/>
  <c r="X140" i="4"/>
  <c r="W140" i="4"/>
  <c r="V140" i="4"/>
  <c r="U140" i="4"/>
  <c r="T140" i="4"/>
  <c r="S140" i="4"/>
  <c r="R140" i="4"/>
  <c r="Q140" i="4"/>
  <c r="P140" i="4"/>
  <c r="O140" i="4"/>
  <c r="N140" i="4"/>
  <c r="M140" i="4"/>
  <c r="L140" i="4"/>
  <c r="K140" i="4"/>
  <c r="J140" i="4"/>
  <c r="I140" i="4"/>
  <c r="BU139" i="4"/>
  <c r="BT139" i="4"/>
  <c r="BS139" i="4"/>
  <c r="BR139" i="4"/>
  <c r="BQ139" i="4"/>
  <c r="BP139" i="4"/>
  <c r="BO139" i="4"/>
  <c r="BN139" i="4"/>
  <c r="BM139" i="4"/>
  <c r="BL139" i="4"/>
  <c r="BK139" i="4"/>
  <c r="BJ139" i="4"/>
  <c r="BI139" i="4"/>
  <c r="BH139" i="4"/>
  <c r="BG139" i="4"/>
  <c r="BF139" i="4"/>
  <c r="BE139" i="4"/>
  <c r="BD139" i="4"/>
  <c r="BC139" i="4"/>
  <c r="BB139" i="4"/>
  <c r="BA139" i="4"/>
  <c r="AZ139" i="4"/>
  <c r="AY139" i="4"/>
  <c r="AX139" i="4"/>
  <c r="AW139" i="4"/>
  <c r="AV139" i="4"/>
  <c r="AU139" i="4"/>
  <c r="AT139" i="4"/>
  <c r="AS139" i="4"/>
  <c r="AR139" i="4"/>
  <c r="AQ139" i="4"/>
  <c r="AP139" i="4"/>
  <c r="AO139" i="4"/>
  <c r="AN139" i="4"/>
  <c r="AM139" i="4"/>
  <c r="AL139" i="4"/>
  <c r="AK139" i="4"/>
  <c r="AJ139" i="4"/>
  <c r="AI139" i="4"/>
  <c r="AH139" i="4"/>
  <c r="AG139" i="4"/>
  <c r="AF139" i="4"/>
  <c r="AE139" i="4"/>
  <c r="AD139" i="4"/>
  <c r="AC139" i="4"/>
  <c r="AB139" i="4"/>
  <c r="AA139" i="4"/>
  <c r="Z139" i="4"/>
  <c r="Y139" i="4"/>
  <c r="X139" i="4"/>
  <c r="W139" i="4"/>
  <c r="V139" i="4"/>
  <c r="U139" i="4"/>
  <c r="T139" i="4"/>
  <c r="S139" i="4"/>
  <c r="R139" i="4"/>
  <c r="Q139" i="4"/>
  <c r="P139" i="4"/>
  <c r="O139" i="4"/>
  <c r="N139" i="4"/>
  <c r="M139" i="4"/>
  <c r="L139" i="4"/>
  <c r="K139" i="4"/>
  <c r="J139" i="4"/>
  <c r="I139" i="4"/>
  <c r="BU138" i="4"/>
  <c r="BT138" i="4"/>
  <c r="BS138" i="4"/>
  <c r="BR138" i="4"/>
  <c r="BQ138" i="4"/>
  <c r="BP138" i="4"/>
  <c r="BO138" i="4"/>
  <c r="BN138" i="4"/>
  <c r="BM138" i="4"/>
  <c r="BL138" i="4"/>
  <c r="BK138" i="4"/>
  <c r="BJ138" i="4"/>
  <c r="BI138" i="4"/>
  <c r="BH138" i="4"/>
  <c r="BG138" i="4"/>
  <c r="BF138" i="4"/>
  <c r="BE138" i="4"/>
  <c r="BD138" i="4"/>
  <c r="BC138" i="4"/>
  <c r="BB138" i="4"/>
  <c r="BA138" i="4"/>
  <c r="AZ138" i="4"/>
  <c r="AY138" i="4"/>
  <c r="AX138" i="4"/>
  <c r="AW138" i="4"/>
  <c r="AV138" i="4"/>
  <c r="AU138" i="4"/>
  <c r="AT138" i="4"/>
  <c r="AS138" i="4"/>
  <c r="AR138" i="4"/>
  <c r="AQ138" i="4"/>
  <c r="AP138" i="4"/>
  <c r="AO138" i="4"/>
  <c r="AN138" i="4"/>
  <c r="AM138" i="4"/>
  <c r="AL138" i="4"/>
  <c r="AK138" i="4"/>
  <c r="AJ138" i="4"/>
  <c r="AI138" i="4"/>
  <c r="AH138" i="4"/>
  <c r="AG138" i="4"/>
  <c r="AF138" i="4"/>
  <c r="AE138" i="4"/>
  <c r="AD138" i="4"/>
  <c r="AC138" i="4"/>
  <c r="AB138" i="4"/>
  <c r="AA138" i="4"/>
  <c r="Z138" i="4"/>
  <c r="Y138" i="4"/>
  <c r="X138" i="4"/>
  <c r="W138" i="4"/>
  <c r="V138" i="4"/>
  <c r="U138" i="4"/>
  <c r="T138" i="4"/>
  <c r="S138" i="4"/>
  <c r="R138" i="4"/>
  <c r="Q138" i="4"/>
  <c r="P138" i="4"/>
  <c r="O138" i="4"/>
  <c r="N138" i="4"/>
  <c r="M138" i="4"/>
  <c r="L138" i="4"/>
  <c r="K138" i="4"/>
  <c r="J138" i="4"/>
  <c r="I138" i="4"/>
  <c r="BU137" i="4"/>
  <c r="BT137" i="4"/>
  <c r="BS137" i="4"/>
  <c r="BR137" i="4"/>
  <c r="BQ137" i="4"/>
  <c r="BP137" i="4"/>
  <c r="BO137" i="4"/>
  <c r="BN137" i="4"/>
  <c r="BM137" i="4"/>
  <c r="BL137" i="4"/>
  <c r="BK137" i="4"/>
  <c r="BJ137" i="4"/>
  <c r="BI137" i="4"/>
  <c r="BH137" i="4"/>
  <c r="BG137" i="4"/>
  <c r="BF137" i="4"/>
  <c r="BE137" i="4"/>
  <c r="BD137" i="4"/>
  <c r="BC137" i="4"/>
  <c r="BB137"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BU136" i="4"/>
  <c r="BT136" i="4"/>
  <c r="BS136" i="4"/>
  <c r="BR136" i="4"/>
  <c r="BQ136" i="4"/>
  <c r="BP136" i="4"/>
  <c r="BO136" i="4"/>
  <c r="BN136" i="4"/>
  <c r="BM136" i="4"/>
  <c r="BL136" i="4"/>
  <c r="BK136" i="4"/>
  <c r="BJ136" i="4"/>
  <c r="BI136" i="4"/>
  <c r="BH136" i="4"/>
  <c r="BG136" i="4"/>
  <c r="BF136" i="4"/>
  <c r="BE136" i="4"/>
  <c r="BD136" i="4"/>
  <c r="BC136" i="4"/>
  <c r="BB136" i="4"/>
  <c r="BA136" i="4"/>
  <c r="AZ136" i="4"/>
  <c r="AY136" i="4"/>
  <c r="AX136" i="4"/>
  <c r="AW136" i="4"/>
  <c r="AV136" i="4"/>
  <c r="AU136" i="4"/>
  <c r="AT136" i="4"/>
  <c r="AS136" i="4"/>
  <c r="AR136" i="4"/>
  <c r="AQ136" i="4"/>
  <c r="AP136" i="4"/>
  <c r="AO136" i="4"/>
  <c r="AN136" i="4"/>
  <c r="AM136" i="4"/>
  <c r="AL136" i="4"/>
  <c r="AK136" i="4"/>
  <c r="AJ136" i="4"/>
  <c r="AI136" i="4"/>
  <c r="AH136" i="4"/>
  <c r="AG136" i="4"/>
  <c r="AF136" i="4"/>
  <c r="AE136" i="4"/>
  <c r="AD136" i="4"/>
  <c r="AC136" i="4"/>
  <c r="AB136" i="4"/>
  <c r="AA136" i="4"/>
  <c r="Z136" i="4"/>
  <c r="Y136" i="4"/>
  <c r="X136" i="4"/>
  <c r="W136" i="4"/>
  <c r="V136" i="4"/>
  <c r="U136" i="4"/>
  <c r="T136" i="4"/>
  <c r="S136" i="4"/>
  <c r="R136" i="4"/>
  <c r="Q136" i="4"/>
  <c r="P136" i="4"/>
  <c r="O136" i="4"/>
  <c r="N136" i="4"/>
  <c r="M136" i="4"/>
  <c r="L136" i="4"/>
  <c r="K136" i="4"/>
  <c r="J136" i="4"/>
  <c r="I136" i="4"/>
  <c r="BU135" i="4"/>
  <c r="BT135" i="4"/>
  <c r="BS135" i="4"/>
  <c r="BR135" i="4"/>
  <c r="BQ135" i="4"/>
  <c r="BP135" i="4"/>
  <c r="BO135" i="4"/>
  <c r="BN135" i="4"/>
  <c r="BM135" i="4"/>
  <c r="BL135" i="4"/>
  <c r="BK135" i="4"/>
  <c r="BJ135" i="4"/>
  <c r="BI135" i="4"/>
  <c r="BH135" i="4"/>
  <c r="BG135" i="4"/>
  <c r="BF135" i="4"/>
  <c r="BE135" i="4"/>
  <c r="BD135" i="4"/>
  <c r="BC135" i="4"/>
  <c r="BB135" i="4"/>
  <c r="BA135" i="4"/>
  <c r="AZ135" i="4"/>
  <c r="AY135" i="4"/>
  <c r="AX135" i="4"/>
  <c r="AW135" i="4"/>
  <c r="AV135" i="4"/>
  <c r="AU135" i="4"/>
  <c r="AT135" i="4"/>
  <c r="AS135" i="4"/>
  <c r="AR135" i="4"/>
  <c r="AQ135" i="4"/>
  <c r="AP135" i="4"/>
  <c r="AO135" i="4"/>
  <c r="AN135" i="4"/>
  <c r="AM135" i="4"/>
  <c r="AL135" i="4"/>
  <c r="AK135" i="4"/>
  <c r="AJ135" i="4"/>
  <c r="AI135" i="4"/>
  <c r="AH135" i="4"/>
  <c r="AG135" i="4"/>
  <c r="AF135" i="4"/>
  <c r="AE135" i="4"/>
  <c r="AD135" i="4"/>
  <c r="AC135" i="4"/>
  <c r="AB135" i="4"/>
  <c r="AA135" i="4"/>
  <c r="Z135" i="4"/>
  <c r="Y135" i="4"/>
  <c r="X135" i="4"/>
  <c r="W135" i="4"/>
  <c r="V135" i="4"/>
  <c r="U135" i="4"/>
  <c r="T135" i="4"/>
  <c r="S135" i="4"/>
  <c r="R135" i="4"/>
  <c r="Q135" i="4"/>
  <c r="P135" i="4"/>
  <c r="O135" i="4"/>
  <c r="N135" i="4"/>
  <c r="M135" i="4"/>
  <c r="L135" i="4"/>
  <c r="K135" i="4"/>
  <c r="J135" i="4"/>
  <c r="I135" i="4"/>
  <c r="BU134" i="4"/>
  <c r="BT134" i="4"/>
  <c r="BS134" i="4"/>
  <c r="BR134" i="4"/>
  <c r="BQ134" i="4"/>
  <c r="BP134" i="4"/>
  <c r="BO134" i="4"/>
  <c r="BN134" i="4"/>
  <c r="BM134" i="4"/>
  <c r="BL134" i="4"/>
  <c r="BK134" i="4"/>
  <c r="BJ134" i="4"/>
  <c r="BI134" i="4"/>
  <c r="BH134" i="4"/>
  <c r="BG134" i="4"/>
  <c r="BF134" i="4"/>
  <c r="BE134" i="4"/>
  <c r="BD134" i="4"/>
  <c r="BC134" i="4"/>
  <c r="BB134" i="4"/>
  <c r="BA134" i="4"/>
  <c r="AZ134" i="4"/>
  <c r="AY134" i="4"/>
  <c r="AX134" i="4"/>
  <c r="AW134" i="4"/>
  <c r="AV134" i="4"/>
  <c r="AU134" i="4"/>
  <c r="AT134" i="4"/>
  <c r="AS134" i="4"/>
  <c r="AR134" i="4"/>
  <c r="AQ134" i="4"/>
  <c r="AP134" i="4"/>
  <c r="AO134" i="4"/>
  <c r="AN134" i="4"/>
  <c r="AM134" i="4"/>
  <c r="AL134" i="4"/>
  <c r="AK134" i="4"/>
  <c r="AJ134" i="4"/>
  <c r="AI134" i="4"/>
  <c r="AH134" i="4"/>
  <c r="AG134" i="4"/>
  <c r="AF134" i="4"/>
  <c r="AE134" i="4"/>
  <c r="AD134" i="4"/>
  <c r="AC134" i="4"/>
  <c r="AB134" i="4"/>
  <c r="AA134" i="4"/>
  <c r="Z134" i="4"/>
  <c r="Y134" i="4"/>
  <c r="X134" i="4"/>
  <c r="W134" i="4"/>
  <c r="V134" i="4"/>
  <c r="U134" i="4"/>
  <c r="T134" i="4"/>
  <c r="S134" i="4"/>
  <c r="R134" i="4"/>
  <c r="Q134" i="4"/>
  <c r="P134" i="4"/>
  <c r="O134" i="4"/>
  <c r="N134" i="4"/>
  <c r="M134" i="4"/>
  <c r="L134" i="4"/>
  <c r="K134" i="4"/>
  <c r="J134" i="4"/>
  <c r="I134" i="4"/>
  <c r="BU133" i="4"/>
  <c r="BT133" i="4"/>
  <c r="BS133" i="4"/>
  <c r="BR133" i="4"/>
  <c r="BQ133" i="4"/>
  <c r="BP133" i="4"/>
  <c r="BO133" i="4"/>
  <c r="BN133" i="4"/>
  <c r="BM133" i="4"/>
  <c r="BL133" i="4"/>
  <c r="BK133" i="4"/>
  <c r="BJ133" i="4"/>
  <c r="BI133" i="4"/>
  <c r="BH133" i="4"/>
  <c r="BG133" i="4"/>
  <c r="BF133" i="4"/>
  <c r="BE133" i="4"/>
  <c r="BD133" i="4"/>
  <c r="BC133" i="4"/>
  <c r="BB133" i="4"/>
  <c r="BA133" i="4"/>
  <c r="AZ133" i="4"/>
  <c r="AY133" i="4"/>
  <c r="AX133" i="4"/>
  <c r="AW133" i="4"/>
  <c r="AV133" i="4"/>
  <c r="AU133" i="4"/>
  <c r="AT133" i="4"/>
  <c r="AS133" i="4"/>
  <c r="AR133" i="4"/>
  <c r="AQ133" i="4"/>
  <c r="AP133" i="4"/>
  <c r="AO133" i="4"/>
  <c r="AN133" i="4"/>
  <c r="AM133" i="4"/>
  <c r="AL133" i="4"/>
  <c r="AK133" i="4"/>
  <c r="AJ133" i="4"/>
  <c r="AI133" i="4"/>
  <c r="AH133" i="4"/>
  <c r="AG133" i="4"/>
  <c r="AF133" i="4"/>
  <c r="AE133" i="4"/>
  <c r="AD133" i="4"/>
  <c r="AC133" i="4"/>
  <c r="AB133" i="4"/>
  <c r="AA133" i="4"/>
  <c r="Z133" i="4"/>
  <c r="Y133" i="4"/>
  <c r="X133" i="4"/>
  <c r="W133" i="4"/>
  <c r="V133" i="4"/>
  <c r="U133" i="4"/>
  <c r="T133" i="4"/>
  <c r="S133" i="4"/>
  <c r="R133" i="4"/>
  <c r="Q133" i="4"/>
  <c r="P133" i="4"/>
  <c r="O133" i="4"/>
  <c r="N133" i="4"/>
  <c r="M133" i="4"/>
  <c r="L133" i="4"/>
  <c r="K133" i="4"/>
  <c r="J133" i="4"/>
  <c r="I133" i="4"/>
  <c r="BU132" i="4"/>
  <c r="BT132" i="4"/>
  <c r="BS132" i="4"/>
  <c r="BR132" i="4"/>
  <c r="BQ132" i="4"/>
  <c r="BP132" i="4"/>
  <c r="BO132" i="4"/>
  <c r="BN132" i="4"/>
  <c r="BM132" i="4"/>
  <c r="BL132" i="4"/>
  <c r="BK132" i="4"/>
  <c r="BJ132" i="4"/>
  <c r="BI132" i="4"/>
  <c r="BH132" i="4"/>
  <c r="BG132" i="4"/>
  <c r="BF132" i="4"/>
  <c r="BE132" i="4"/>
  <c r="BD132" i="4"/>
  <c r="BC132" i="4"/>
  <c r="BB132" i="4"/>
  <c r="BA132" i="4"/>
  <c r="AZ132" i="4"/>
  <c r="AY132" i="4"/>
  <c r="AX132" i="4"/>
  <c r="AW132" i="4"/>
  <c r="AV132" i="4"/>
  <c r="AU132" i="4"/>
  <c r="AT132" i="4"/>
  <c r="AS132" i="4"/>
  <c r="AR132" i="4"/>
  <c r="AQ132" i="4"/>
  <c r="AP132" i="4"/>
  <c r="AO132" i="4"/>
  <c r="AN132" i="4"/>
  <c r="AM132" i="4"/>
  <c r="AL132" i="4"/>
  <c r="AK132" i="4"/>
  <c r="AJ132" i="4"/>
  <c r="AI132" i="4"/>
  <c r="AH132" i="4"/>
  <c r="AG132" i="4"/>
  <c r="AF132" i="4"/>
  <c r="AE132" i="4"/>
  <c r="AD132" i="4"/>
  <c r="AC132" i="4"/>
  <c r="AB132" i="4"/>
  <c r="AA132" i="4"/>
  <c r="Z132" i="4"/>
  <c r="Y132" i="4"/>
  <c r="X132" i="4"/>
  <c r="W132" i="4"/>
  <c r="V132" i="4"/>
  <c r="U132" i="4"/>
  <c r="T132" i="4"/>
  <c r="S132" i="4"/>
  <c r="R132" i="4"/>
  <c r="Q132" i="4"/>
  <c r="P132" i="4"/>
  <c r="O132" i="4"/>
  <c r="N132" i="4"/>
  <c r="M132" i="4"/>
  <c r="L132" i="4"/>
  <c r="K132" i="4"/>
  <c r="J132" i="4"/>
  <c r="I132" i="4"/>
  <c r="BU131" i="4"/>
  <c r="BT131" i="4"/>
  <c r="BS131" i="4"/>
  <c r="BR131" i="4"/>
  <c r="BQ131" i="4"/>
  <c r="BP131" i="4"/>
  <c r="BO131" i="4"/>
  <c r="BN131" i="4"/>
  <c r="BM131" i="4"/>
  <c r="BL131" i="4"/>
  <c r="BK131" i="4"/>
  <c r="BJ131" i="4"/>
  <c r="BI131" i="4"/>
  <c r="BH131" i="4"/>
  <c r="BG131" i="4"/>
  <c r="BF131" i="4"/>
  <c r="BE131" i="4"/>
  <c r="BD131" i="4"/>
  <c r="BC131" i="4"/>
  <c r="BB131" i="4"/>
  <c r="BA131"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I131" i="4"/>
  <c r="BU130"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BU129" i="4"/>
  <c r="BT129"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BU128"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BU127" i="4"/>
  <c r="BT127" i="4"/>
  <c r="BS127" i="4"/>
  <c r="BR127" i="4"/>
  <c r="BQ127" i="4"/>
  <c r="BP127" i="4"/>
  <c r="BO127" i="4"/>
  <c r="BN127" i="4"/>
  <c r="BM127" i="4"/>
  <c r="BL127" i="4"/>
  <c r="BK127" i="4"/>
  <c r="BJ127" i="4"/>
  <c r="BI127" i="4"/>
  <c r="BH127" i="4"/>
  <c r="BG127" i="4"/>
  <c r="BF127" i="4"/>
  <c r="BE127" i="4"/>
  <c r="BD127" i="4"/>
  <c r="BC127" i="4"/>
  <c r="BB127" i="4"/>
  <c r="BA127"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I127"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BU125" i="4"/>
  <c r="BT125" i="4"/>
  <c r="BS125" i="4"/>
  <c r="BR125" i="4"/>
  <c r="BQ125" i="4"/>
  <c r="BP125" i="4"/>
  <c r="BO125" i="4"/>
  <c r="BN125" i="4"/>
  <c r="BM125" i="4"/>
  <c r="BL125" i="4"/>
  <c r="BK125" i="4"/>
  <c r="BJ125" i="4"/>
  <c r="BI125" i="4"/>
  <c r="BH125" i="4"/>
  <c r="BG125" i="4"/>
  <c r="BF125" i="4"/>
  <c r="BE125" i="4"/>
  <c r="BD125" i="4"/>
  <c r="BC125" i="4"/>
  <c r="BB125" i="4"/>
  <c r="BA125" i="4"/>
  <c r="AZ125" i="4"/>
  <c r="AY125" i="4"/>
  <c r="AX125" i="4"/>
  <c r="AW125" i="4"/>
  <c r="AV125" i="4"/>
  <c r="AU125" i="4"/>
  <c r="AT125" i="4"/>
  <c r="AS125" i="4"/>
  <c r="AR125" i="4"/>
  <c r="AQ125" i="4"/>
  <c r="AP125" i="4"/>
  <c r="AO125" i="4"/>
  <c r="AN125" i="4"/>
  <c r="AM125" i="4"/>
  <c r="AL125" i="4"/>
  <c r="AK125" i="4"/>
  <c r="AJ125" i="4"/>
  <c r="AI125" i="4"/>
  <c r="AH125" i="4"/>
  <c r="AG125" i="4"/>
  <c r="AF125" i="4"/>
  <c r="AE125" i="4"/>
  <c r="AD125" i="4"/>
  <c r="AC125" i="4"/>
  <c r="AB125" i="4"/>
  <c r="AA125" i="4"/>
  <c r="Z125" i="4"/>
  <c r="Y125" i="4"/>
  <c r="X125" i="4"/>
  <c r="W125" i="4"/>
  <c r="V125" i="4"/>
  <c r="U125" i="4"/>
  <c r="T125" i="4"/>
  <c r="S125" i="4"/>
  <c r="R125" i="4"/>
  <c r="Q125" i="4"/>
  <c r="P125" i="4"/>
  <c r="O125" i="4"/>
  <c r="N125" i="4"/>
  <c r="M125" i="4"/>
  <c r="L125" i="4"/>
  <c r="K125" i="4"/>
  <c r="J125" i="4"/>
  <c r="I125" i="4"/>
  <c r="BU124" i="4"/>
  <c r="BT124" i="4"/>
  <c r="BS124" i="4"/>
  <c r="BR124" i="4"/>
  <c r="BQ124" i="4"/>
  <c r="BP124" i="4"/>
  <c r="BO124" i="4"/>
  <c r="BN124" i="4"/>
  <c r="BM124" i="4"/>
  <c r="BL124" i="4"/>
  <c r="BK124" i="4"/>
  <c r="BJ124" i="4"/>
  <c r="BI124" i="4"/>
  <c r="BH124" i="4"/>
  <c r="BG124" i="4"/>
  <c r="BF124" i="4"/>
  <c r="BE124" i="4"/>
  <c r="BD124" i="4"/>
  <c r="BC124" i="4"/>
  <c r="BB124" i="4"/>
  <c r="BA124" i="4"/>
  <c r="AZ124" i="4"/>
  <c r="AY124" i="4"/>
  <c r="AX124" i="4"/>
  <c r="AW124" i="4"/>
  <c r="AV124" i="4"/>
  <c r="AU124" i="4"/>
  <c r="AT124" i="4"/>
  <c r="AS124" i="4"/>
  <c r="AR124" i="4"/>
  <c r="AQ124" i="4"/>
  <c r="AP124" i="4"/>
  <c r="AO124" i="4"/>
  <c r="AN124" i="4"/>
  <c r="AM124" i="4"/>
  <c r="AL124" i="4"/>
  <c r="AK124" i="4"/>
  <c r="AJ124" i="4"/>
  <c r="AI124" i="4"/>
  <c r="AH124" i="4"/>
  <c r="AG124" i="4"/>
  <c r="AF124" i="4"/>
  <c r="AE124" i="4"/>
  <c r="AD124" i="4"/>
  <c r="AC124" i="4"/>
  <c r="AB124" i="4"/>
  <c r="AA124" i="4"/>
  <c r="Z124" i="4"/>
  <c r="Y124" i="4"/>
  <c r="X124" i="4"/>
  <c r="W124" i="4"/>
  <c r="V124" i="4"/>
  <c r="U124" i="4"/>
  <c r="T124" i="4"/>
  <c r="S124" i="4"/>
  <c r="R124" i="4"/>
  <c r="Q124" i="4"/>
  <c r="P124" i="4"/>
  <c r="O124" i="4"/>
  <c r="N124" i="4"/>
  <c r="M124" i="4"/>
  <c r="L124" i="4"/>
  <c r="K124" i="4"/>
  <c r="J124" i="4"/>
  <c r="I124" i="4"/>
  <c r="BU123"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BU122" i="4"/>
  <c r="BT122" i="4"/>
  <c r="BS122" i="4"/>
  <c r="BR122" i="4"/>
  <c r="BQ122" i="4"/>
  <c r="BP122" i="4"/>
  <c r="BO122" i="4"/>
  <c r="BN122" i="4"/>
  <c r="BM122" i="4"/>
  <c r="BL122"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BU121"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BU120" i="4"/>
  <c r="BT120" i="4"/>
  <c r="BS120" i="4"/>
  <c r="BR120" i="4"/>
  <c r="BQ120" i="4"/>
  <c r="BP120" i="4"/>
  <c r="BO120" i="4"/>
  <c r="BN120" i="4"/>
  <c r="BM120" i="4"/>
  <c r="BL120" i="4"/>
  <c r="BK120" i="4"/>
  <c r="BJ120" i="4"/>
  <c r="BI120" i="4"/>
  <c r="BH120" i="4"/>
  <c r="BG120" i="4"/>
  <c r="BF120" i="4"/>
  <c r="BE120" i="4"/>
  <c r="BD120" i="4"/>
  <c r="BC120" i="4"/>
  <c r="BB120" i="4"/>
  <c r="BA120" i="4"/>
  <c r="AZ120" i="4"/>
  <c r="AY120" i="4"/>
  <c r="AX120" i="4"/>
  <c r="AW120" i="4"/>
  <c r="AV120" i="4"/>
  <c r="AU120" i="4"/>
  <c r="AT120" i="4"/>
  <c r="AS120" i="4"/>
  <c r="AR120" i="4"/>
  <c r="AQ120" i="4"/>
  <c r="AP120" i="4"/>
  <c r="AO120" i="4"/>
  <c r="AN120" i="4"/>
  <c r="AM120"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BU119" i="4"/>
  <c r="BT119" i="4"/>
  <c r="BS119" i="4"/>
  <c r="BR119" i="4"/>
  <c r="BQ119" i="4"/>
  <c r="BP119" i="4"/>
  <c r="BO119" i="4"/>
  <c r="BN119" i="4"/>
  <c r="BM119" i="4"/>
  <c r="BL119" i="4"/>
  <c r="BK119" i="4"/>
  <c r="BJ119" i="4"/>
  <c r="BI119" i="4"/>
  <c r="BH119" i="4"/>
  <c r="BG119" i="4"/>
  <c r="BF119" i="4"/>
  <c r="BE119" i="4"/>
  <c r="BD119" i="4"/>
  <c r="BC119" i="4"/>
  <c r="BB119" i="4"/>
  <c r="BA119" i="4"/>
  <c r="AZ119" i="4"/>
  <c r="AY119" i="4"/>
  <c r="AX119" i="4"/>
  <c r="AW119" i="4"/>
  <c r="AV119" i="4"/>
  <c r="AU119" i="4"/>
  <c r="AT119" i="4"/>
  <c r="AS119" i="4"/>
  <c r="AR119" i="4"/>
  <c r="AQ119" i="4"/>
  <c r="AP119" i="4"/>
  <c r="AO119" i="4"/>
  <c r="AN119" i="4"/>
  <c r="AM119" i="4"/>
  <c r="AL119" i="4"/>
  <c r="AK119" i="4"/>
  <c r="AJ119" i="4"/>
  <c r="AI119" i="4"/>
  <c r="AH119" i="4"/>
  <c r="AG119" i="4"/>
  <c r="AF119" i="4"/>
  <c r="AE119" i="4"/>
  <c r="AD119" i="4"/>
  <c r="AC119" i="4"/>
  <c r="AB119" i="4"/>
  <c r="AA119" i="4"/>
  <c r="Z119" i="4"/>
  <c r="Y119" i="4"/>
  <c r="X119" i="4"/>
  <c r="W119" i="4"/>
  <c r="V119" i="4"/>
  <c r="U119" i="4"/>
  <c r="T119" i="4"/>
  <c r="S119" i="4"/>
  <c r="R119" i="4"/>
  <c r="Q119" i="4"/>
  <c r="P119" i="4"/>
  <c r="O119" i="4"/>
  <c r="N119" i="4"/>
  <c r="M119" i="4"/>
  <c r="L119" i="4"/>
  <c r="K119" i="4"/>
  <c r="J119" i="4"/>
  <c r="I119"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BU117" i="4"/>
  <c r="BT117"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7" i="4"/>
  <c r="J117" i="4"/>
  <c r="I117" i="4"/>
  <c r="BU116"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BU115" i="4"/>
  <c r="BT115" i="4"/>
  <c r="BS115" i="4"/>
  <c r="BR115" i="4"/>
  <c r="BQ115" i="4"/>
  <c r="BP115" i="4"/>
  <c r="BO115" i="4"/>
  <c r="BN115" i="4"/>
  <c r="BM115" i="4"/>
  <c r="BL115" i="4"/>
  <c r="BK115" i="4"/>
  <c r="BJ115" i="4"/>
  <c r="BI115" i="4"/>
  <c r="BH115" i="4"/>
  <c r="BG115" i="4"/>
  <c r="BF115" i="4"/>
  <c r="BE115" i="4"/>
  <c r="BD115" i="4"/>
  <c r="BC115" i="4"/>
  <c r="BB115" i="4"/>
  <c r="BA115" i="4"/>
  <c r="AZ115" i="4"/>
  <c r="AY115" i="4"/>
  <c r="AX115" i="4"/>
  <c r="AW115" i="4"/>
  <c r="AV115" i="4"/>
  <c r="AU115" i="4"/>
  <c r="AT115" i="4"/>
  <c r="AS115" i="4"/>
  <c r="AR115" i="4"/>
  <c r="AQ115" i="4"/>
  <c r="AP115" i="4"/>
  <c r="AO115" i="4"/>
  <c r="AN115" i="4"/>
  <c r="AM115" i="4"/>
  <c r="AL115" i="4"/>
  <c r="AK115" i="4"/>
  <c r="AJ115" i="4"/>
  <c r="AI115" i="4"/>
  <c r="AH115" i="4"/>
  <c r="AG115" i="4"/>
  <c r="AF115" i="4"/>
  <c r="AE115" i="4"/>
  <c r="AD115" i="4"/>
  <c r="AC115" i="4"/>
  <c r="AB115" i="4"/>
  <c r="AA115" i="4"/>
  <c r="Z115" i="4"/>
  <c r="Y115" i="4"/>
  <c r="X115" i="4"/>
  <c r="W115" i="4"/>
  <c r="V115" i="4"/>
  <c r="U115" i="4"/>
  <c r="T115" i="4"/>
  <c r="S115" i="4"/>
  <c r="R115" i="4"/>
  <c r="Q115" i="4"/>
  <c r="P115" i="4"/>
  <c r="O115" i="4"/>
  <c r="N115" i="4"/>
  <c r="M115" i="4"/>
  <c r="L115" i="4"/>
  <c r="K115" i="4"/>
  <c r="J115" i="4"/>
  <c r="I115" i="4"/>
  <c r="BU114" i="4"/>
  <c r="BT114" i="4"/>
  <c r="BS114" i="4"/>
  <c r="BR114" i="4"/>
  <c r="BQ114" i="4"/>
  <c r="BP114" i="4"/>
  <c r="BO114" i="4"/>
  <c r="BN114" i="4"/>
  <c r="BM114" i="4"/>
  <c r="BL114" i="4"/>
  <c r="BK114" i="4"/>
  <c r="BJ114" i="4"/>
  <c r="BI114" i="4"/>
  <c r="BH114" i="4"/>
  <c r="BG114" i="4"/>
  <c r="BF114" i="4"/>
  <c r="BE114" i="4"/>
  <c r="BD114" i="4"/>
  <c r="BC114" i="4"/>
  <c r="BB114" i="4"/>
  <c r="BA114" i="4"/>
  <c r="AZ114" i="4"/>
  <c r="AY114" i="4"/>
  <c r="AX114" i="4"/>
  <c r="AW114" i="4"/>
  <c r="AV114" i="4"/>
  <c r="AU114" i="4"/>
  <c r="AT114" i="4"/>
  <c r="AS114" i="4"/>
  <c r="AR114" i="4"/>
  <c r="AQ114" i="4"/>
  <c r="AP114" i="4"/>
  <c r="AO114" i="4"/>
  <c r="AN114" i="4"/>
  <c r="AM114" i="4"/>
  <c r="AL114" i="4"/>
  <c r="AK114" i="4"/>
  <c r="AJ114" i="4"/>
  <c r="AI114" i="4"/>
  <c r="AH114" i="4"/>
  <c r="AG114" i="4"/>
  <c r="AF114" i="4"/>
  <c r="AE114" i="4"/>
  <c r="AD114" i="4"/>
  <c r="AC114" i="4"/>
  <c r="AB114" i="4"/>
  <c r="AA114" i="4"/>
  <c r="Z114" i="4"/>
  <c r="Y114" i="4"/>
  <c r="X114" i="4"/>
  <c r="W114" i="4"/>
  <c r="V114" i="4"/>
  <c r="U114" i="4"/>
  <c r="T114" i="4"/>
  <c r="S114" i="4"/>
  <c r="R114" i="4"/>
  <c r="Q114" i="4"/>
  <c r="P114" i="4"/>
  <c r="O114" i="4"/>
  <c r="N114" i="4"/>
  <c r="M114" i="4"/>
  <c r="L114" i="4"/>
  <c r="K114" i="4"/>
  <c r="J114" i="4"/>
  <c r="I114" i="4"/>
  <c r="BU113" i="4"/>
  <c r="BT113" i="4"/>
  <c r="BS113" i="4"/>
  <c r="BR113" i="4"/>
  <c r="BQ113" i="4"/>
  <c r="BP113" i="4"/>
  <c r="BO113" i="4"/>
  <c r="BN113" i="4"/>
  <c r="BM113" i="4"/>
  <c r="BL113" i="4"/>
  <c r="BK113" i="4"/>
  <c r="BJ113" i="4"/>
  <c r="BI113" i="4"/>
  <c r="BH113" i="4"/>
  <c r="BG113" i="4"/>
  <c r="BF113" i="4"/>
  <c r="BE113" i="4"/>
  <c r="BD113" i="4"/>
  <c r="BC113" i="4"/>
  <c r="BB113" i="4"/>
  <c r="BA113" i="4"/>
  <c r="AZ113" i="4"/>
  <c r="AY113" i="4"/>
  <c r="AX113" i="4"/>
  <c r="AW113" i="4"/>
  <c r="AV113" i="4"/>
  <c r="AU113" i="4"/>
  <c r="AT113" i="4"/>
  <c r="AS113" i="4"/>
  <c r="AR113" i="4"/>
  <c r="AQ113" i="4"/>
  <c r="AP113" i="4"/>
  <c r="AO113" i="4"/>
  <c r="AN113" i="4"/>
  <c r="AM113" i="4"/>
  <c r="AL113" i="4"/>
  <c r="AK113" i="4"/>
  <c r="AJ113" i="4"/>
  <c r="AI113" i="4"/>
  <c r="AH113" i="4"/>
  <c r="AG113" i="4"/>
  <c r="AF113" i="4"/>
  <c r="AE113" i="4"/>
  <c r="AD113" i="4"/>
  <c r="AC113" i="4"/>
  <c r="AB113" i="4"/>
  <c r="AA113" i="4"/>
  <c r="Z113" i="4"/>
  <c r="Y113" i="4"/>
  <c r="X113" i="4"/>
  <c r="W113" i="4"/>
  <c r="V113" i="4"/>
  <c r="U113" i="4"/>
  <c r="T113" i="4"/>
  <c r="S113" i="4"/>
  <c r="R113" i="4"/>
  <c r="Q113" i="4"/>
  <c r="P113" i="4"/>
  <c r="O113" i="4"/>
  <c r="N113" i="4"/>
  <c r="M113" i="4"/>
  <c r="L113" i="4"/>
  <c r="K113" i="4"/>
  <c r="J113" i="4"/>
  <c r="I113" i="4"/>
  <c r="BU112" i="4"/>
  <c r="BT112" i="4"/>
  <c r="BS112" i="4"/>
  <c r="BR112" i="4"/>
  <c r="BQ112" i="4"/>
  <c r="BP112" i="4"/>
  <c r="BO112" i="4"/>
  <c r="BN112" i="4"/>
  <c r="BM112" i="4"/>
  <c r="BL112" i="4"/>
  <c r="BK112" i="4"/>
  <c r="BJ112" i="4"/>
  <c r="BI112" i="4"/>
  <c r="BH112" i="4"/>
  <c r="BG112" i="4"/>
  <c r="BF112" i="4"/>
  <c r="BE112" i="4"/>
  <c r="BD112" i="4"/>
  <c r="BC112" i="4"/>
  <c r="BB112" i="4"/>
  <c r="BA112"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BU111" i="4"/>
  <c r="BT111" i="4"/>
  <c r="BS111" i="4"/>
  <c r="BR111" i="4"/>
  <c r="BQ111" i="4"/>
  <c r="BP111" i="4"/>
  <c r="BO111" i="4"/>
  <c r="BN111" i="4"/>
  <c r="BM111" i="4"/>
  <c r="BL111" i="4"/>
  <c r="BK111" i="4"/>
  <c r="BJ111" i="4"/>
  <c r="BI111" i="4"/>
  <c r="BH111" i="4"/>
  <c r="BG111" i="4"/>
  <c r="BF111" i="4"/>
  <c r="BE111" i="4"/>
  <c r="BD111" i="4"/>
  <c r="BC111" i="4"/>
  <c r="BB111" i="4"/>
  <c r="BA111" i="4"/>
  <c r="AZ111" i="4"/>
  <c r="AY111" i="4"/>
  <c r="AX111" i="4"/>
  <c r="AW111" i="4"/>
  <c r="AV111" i="4"/>
  <c r="AU111" i="4"/>
  <c r="AT111" i="4"/>
  <c r="AS111" i="4"/>
  <c r="AR111" i="4"/>
  <c r="AQ111" i="4"/>
  <c r="AP111" i="4"/>
  <c r="AO111" i="4"/>
  <c r="AN111" i="4"/>
  <c r="AM111" i="4"/>
  <c r="AL111" i="4"/>
  <c r="AK111" i="4"/>
  <c r="AJ111" i="4"/>
  <c r="AI111" i="4"/>
  <c r="AH111" i="4"/>
  <c r="AG111" i="4"/>
  <c r="AF111" i="4"/>
  <c r="AE111" i="4"/>
  <c r="AD111" i="4"/>
  <c r="AC111" i="4"/>
  <c r="AB111" i="4"/>
  <c r="AA111" i="4"/>
  <c r="Z111" i="4"/>
  <c r="Y111" i="4"/>
  <c r="X111" i="4"/>
  <c r="W111" i="4"/>
  <c r="V111" i="4"/>
  <c r="U111" i="4"/>
  <c r="T111" i="4"/>
  <c r="S111" i="4"/>
  <c r="R111" i="4"/>
  <c r="Q111" i="4"/>
  <c r="P111" i="4"/>
  <c r="O111" i="4"/>
  <c r="N111" i="4"/>
  <c r="M111" i="4"/>
  <c r="L111" i="4"/>
  <c r="K111" i="4"/>
  <c r="J111" i="4"/>
  <c r="I111" i="4"/>
  <c r="BU110" i="4"/>
  <c r="BT110" i="4"/>
  <c r="BS110" i="4"/>
  <c r="BR110" i="4"/>
  <c r="BQ110" i="4"/>
  <c r="BP110" i="4"/>
  <c r="BO110" i="4"/>
  <c r="BN110" i="4"/>
  <c r="BM110" i="4"/>
  <c r="BL110" i="4"/>
  <c r="BK110" i="4"/>
  <c r="BJ110" i="4"/>
  <c r="BI110" i="4"/>
  <c r="BH110" i="4"/>
  <c r="BG110" i="4"/>
  <c r="BF110" i="4"/>
  <c r="BE110" i="4"/>
  <c r="BD110" i="4"/>
  <c r="BC110" i="4"/>
  <c r="BB110" i="4"/>
  <c r="BA110" i="4"/>
  <c r="AZ110" i="4"/>
  <c r="AY110" i="4"/>
  <c r="AX110" i="4"/>
  <c r="AW110" i="4"/>
  <c r="AV110" i="4"/>
  <c r="AU110" i="4"/>
  <c r="AT110" i="4"/>
  <c r="AS110" i="4"/>
  <c r="AR110" i="4"/>
  <c r="AQ110" i="4"/>
  <c r="AP110" i="4"/>
  <c r="AO110" i="4"/>
  <c r="AN110" i="4"/>
  <c r="AM110" i="4"/>
  <c r="AL110" i="4"/>
  <c r="AK110" i="4"/>
  <c r="AJ110" i="4"/>
  <c r="AI110" i="4"/>
  <c r="AH110" i="4"/>
  <c r="AG110" i="4"/>
  <c r="AF110" i="4"/>
  <c r="AE110" i="4"/>
  <c r="AD110" i="4"/>
  <c r="AC110" i="4"/>
  <c r="AB110" i="4"/>
  <c r="AA110" i="4"/>
  <c r="Z110" i="4"/>
  <c r="Y110" i="4"/>
  <c r="X110" i="4"/>
  <c r="W110" i="4"/>
  <c r="V110" i="4"/>
  <c r="U110" i="4"/>
  <c r="T110" i="4"/>
  <c r="S110" i="4"/>
  <c r="R110" i="4"/>
  <c r="Q110" i="4"/>
  <c r="P110" i="4"/>
  <c r="O110" i="4"/>
  <c r="N110" i="4"/>
  <c r="M110" i="4"/>
  <c r="L110" i="4"/>
  <c r="K110" i="4"/>
  <c r="J110" i="4"/>
  <c r="I110" i="4"/>
  <c r="BU109" i="4"/>
  <c r="BT109" i="4"/>
  <c r="BS109" i="4"/>
  <c r="BR109" i="4"/>
  <c r="BQ109" i="4"/>
  <c r="BP109" i="4"/>
  <c r="BO109" i="4"/>
  <c r="BN109" i="4"/>
  <c r="BM109" i="4"/>
  <c r="BL109" i="4"/>
  <c r="BK109" i="4"/>
  <c r="BJ109" i="4"/>
  <c r="BI109" i="4"/>
  <c r="BH109" i="4"/>
  <c r="BG109" i="4"/>
  <c r="BF109" i="4"/>
  <c r="BE109" i="4"/>
  <c r="BD109" i="4"/>
  <c r="BC109" i="4"/>
  <c r="BB109" i="4"/>
  <c r="BA109" i="4"/>
  <c r="AZ109" i="4"/>
  <c r="AY109" i="4"/>
  <c r="AX109" i="4"/>
  <c r="AW109" i="4"/>
  <c r="AV109" i="4"/>
  <c r="AU109" i="4"/>
  <c r="AT109" i="4"/>
  <c r="AS109" i="4"/>
  <c r="AR109" i="4"/>
  <c r="AQ109" i="4"/>
  <c r="AP109" i="4"/>
  <c r="AO109" i="4"/>
  <c r="AN109" i="4"/>
  <c r="AM109" i="4"/>
  <c r="AL109" i="4"/>
  <c r="AK109" i="4"/>
  <c r="AJ109" i="4"/>
  <c r="AI109" i="4"/>
  <c r="AH109" i="4"/>
  <c r="AG109" i="4"/>
  <c r="AF109" i="4"/>
  <c r="AE109" i="4"/>
  <c r="AD109" i="4"/>
  <c r="AC109" i="4"/>
  <c r="AB109" i="4"/>
  <c r="AA109" i="4"/>
  <c r="Z109" i="4"/>
  <c r="Y109" i="4"/>
  <c r="X109" i="4"/>
  <c r="W109" i="4"/>
  <c r="V109" i="4"/>
  <c r="U109" i="4"/>
  <c r="T109" i="4"/>
  <c r="S109" i="4"/>
  <c r="R109" i="4"/>
  <c r="Q109" i="4"/>
  <c r="P109" i="4"/>
  <c r="O109" i="4"/>
  <c r="N109" i="4"/>
  <c r="M109" i="4"/>
  <c r="L109" i="4"/>
  <c r="K109" i="4"/>
  <c r="J109" i="4"/>
  <c r="I109" i="4"/>
  <c r="BU108" i="4"/>
  <c r="BT108" i="4"/>
  <c r="BS108" i="4"/>
  <c r="BR108" i="4"/>
  <c r="BQ108" i="4"/>
  <c r="BP108" i="4"/>
  <c r="BO108" i="4"/>
  <c r="BN108" i="4"/>
  <c r="BM108" i="4"/>
  <c r="BL108" i="4"/>
  <c r="BK108" i="4"/>
  <c r="BJ108" i="4"/>
  <c r="BI108" i="4"/>
  <c r="BH108" i="4"/>
  <c r="BG108" i="4"/>
  <c r="BF108" i="4"/>
  <c r="BE108" i="4"/>
  <c r="BD108" i="4"/>
  <c r="BC108" i="4"/>
  <c r="BB108" i="4"/>
  <c r="BA108" i="4"/>
  <c r="AZ108" i="4"/>
  <c r="AY108" i="4"/>
  <c r="AX108" i="4"/>
  <c r="AW108" i="4"/>
  <c r="AV108" i="4"/>
  <c r="AU108" i="4"/>
  <c r="AT108" i="4"/>
  <c r="AS108" i="4"/>
  <c r="AR108" i="4"/>
  <c r="AQ108" i="4"/>
  <c r="AP108" i="4"/>
  <c r="AO108" i="4"/>
  <c r="AN108" i="4"/>
  <c r="AM108" i="4"/>
  <c r="AL108" i="4"/>
  <c r="AK108" i="4"/>
  <c r="AJ108" i="4"/>
  <c r="AI108" i="4"/>
  <c r="AH108" i="4"/>
  <c r="AG108" i="4"/>
  <c r="AF108" i="4"/>
  <c r="AE108" i="4"/>
  <c r="AD108" i="4"/>
  <c r="AC108" i="4"/>
  <c r="AB108" i="4"/>
  <c r="AA108" i="4"/>
  <c r="Z108" i="4"/>
  <c r="Y108" i="4"/>
  <c r="X108" i="4"/>
  <c r="W108" i="4"/>
  <c r="V108" i="4"/>
  <c r="U108" i="4"/>
  <c r="T108" i="4"/>
  <c r="S108" i="4"/>
  <c r="R108" i="4"/>
  <c r="Q108" i="4"/>
  <c r="P108" i="4"/>
  <c r="O108" i="4"/>
  <c r="N108" i="4"/>
  <c r="M108" i="4"/>
  <c r="L108" i="4"/>
  <c r="K108" i="4"/>
  <c r="J108" i="4"/>
  <c r="I108" i="4"/>
  <c r="BU107" i="4"/>
  <c r="BT107" i="4"/>
  <c r="BS107" i="4"/>
  <c r="BR107" i="4"/>
  <c r="BQ107" i="4"/>
  <c r="BP107" i="4"/>
  <c r="BO107" i="4"/>
  <c r="BN107" i="4"/>
  <c r="BM107" i="4"/>
  <c r="BL107" i="4"/>
  <c r="BK107" i="4"/>
  <c r="BJ107" i="4"/>
  <c r="BI107" i="4"/>
  <c r="BH107" i="4"/>
  <c r="BG107" i="4"/>
  <c r="BF107" i="4"/>
  <c r="BE107" i="4"/>
  <c r="BD107" i="4"/>
  <c r="BC107" i="4"/>
  <c r="BB107" i="4"/>
  <c r="BA107" i="4"/>
  <c r="AZ107" i="4"/>
  <c r="AY107" i="4"/>
  <c r="AX107" i="4"/>
  <c r="AW107" i="4"/>
  <c r="AV107" i="4"/>
  <c r="AU107" i="4"/>
  <c r="AT107" i="4"/>
  <c r="AS107" i="4"/>
  <c r="AR107" i="4"/>
  <c r="AQ107" i="4"/>
  <c r="AP107" i="4"/>
  <c r="AO107" i="4"/>
  <c r="AN107" i="4"/>
  <c r="AM107" i="4"/>
  <c r="AL107" i="4"/>
  <c r="AK107" i="4"/>
  <c r="AJ107" i="4"/>
  <c r="AI107" i="4"/>
  <c r="AH107" i="4"/>
  <c r="AG107" i="4"/>
  <c r="AF107" i="4"/>
  <c r="AE107" i="4"/>
  <c r="AD107" i="4"/>
  <c r="AC107" i="4"/>
  <c r="AB107" i="4"/>
  <c r="AA107" i="4"/>
  <c r="Z107" i="4"/>
  <c r="Y107" i="4"/>
  <c r="X107" i="4"/>
  <c r="W107" i="4"/>
  <c r="V107" i="4"/>
  <c r="U107" i="4"/>
  <c r="T107" i="4"/>
  <c r="S107" i="4"/>
  <c r="R107" i="4"/>
  <c r="Q107" i="4"/>
  <c r="P107" i="4"/>
  <c r="O107" i="4"/>
  <c r="N107" i="4"/>
  <c r="M107" i="4"/>
  <c r="L107" i="4"/>
  <c r="K107" i="4"/>
  <c r="J107" i="4"/>
  <c r="I107" i="4"/>
  <c r="BU106" i="4"/>
  <c r="BT106" i="4"/>
  <c r="BS106" i="4"/>
  <c r="BR106" i="4"/>
  <c r="BQ106" i="4"/>
  <c r="BP106" i="4"/>
  <c r="BO106" i="4"/>
  <c r="BN106" i="4"/>
  <c r="BM106" i="4"/>
  <c r="BL106" i="4"/>
  <c r="BK106" i="4"/>
  <c r="BJ106" i="4"/>
  <c r="BI106" i="4"/>
  <c r="BH106" i="4"/>
  <c r="BG106" i="4"/>
  <c r="BF106" i="4"/>
  <c r="BE106" i="4"/>
  <c r="BD106" i="4"/>
  <c r="BC106" i="4"/>
  <c r="BB106" i="4"/>
  <c r="BA106" i="4"/>
  <c r="AZ106" i="4"/>
  <c r="AY106" i="4"/>
  <c r="AX106" i="4"/>
  <c r="AW106" i="4"/>
  <c r="AV106" i="4"/>
  <c r="AU106" i="4"/>
  <c r="AT106" i="4"/>
  <c r="AS106" i="4"/>
  <c r="AR106" i="4"/>
  <c r="AQ106" i="4"/>
  <c r="AP106" i="4"/>
  <c r="AO106" i="4"/>
  <c r="AN106" i="4"/>
  <c r="AM106" i="4"/>
  <c r="AL106" i="4"/>
  <c r="AK106" i="4"/>
  <c r="AJ106" i="4"/>
  <c r="AI106" i="4"/>
  <c r="AH106" i="4"/>
  <c r="AG106" i="4"/>
  <c r="AF106" i="4"/>
  <c r="AE106" i="4"/>
  <c r="AD106" i="4"/>
  <c r="AC106" i="4"/>
  <c r="AB106" i="4"/>
  <c r="AA106" i="4"/>
  <c r="Z106" i="4"/>
  <c r="Y106" i="4"/>
  <c r="X106" i="4"/>
  <c r="W106" i="4"/>
  <c r="V106" i="4"/>
  <c r="U106" i="4"/>
  <c r="T106" i="4"/>
  <c r="S106" i="4"/>
  <c r="R106" i="4"/>
  <c r="Q106" i="4"/>
  <c r="P106" i="4"/>
  <c r="O106" i="4"/>
  <c r="N106" i="4"/>
  <c r="M106" i="4"/>
  <c r="L106" i="4"/>
  <c r="K106" i="4"/>
  <c r="J106" i="4"/>
  <c r="I106" i="4"/>
  <c r="BU105" i="4"/>
  <c r="BT105" i="4"/>
  <c r="BS105" i="4"/>
  <c r="BR105" i="4"/>
  <c r="BQ105" i="4"/>
  <c r="BP105" i="4"/>
  <c r="BO105" i="4"/>
  <c r="BN105" i="4"/>
  <c r="BM105" i="4"/>
  <c r="BL105" i="4"/>
  <c r="BK105" i="4"/>
  <c r="BJ105" i="4"/>
  <c r="BI105" i="4"/>
  <c r="BH105" i="4"/>
  <c r="BG105" i="4"/>
  <c r="BF105" i="4"/>
  <c r="BE105" i="4"/>
  <c r="BD105" i="4"/>
  <c r="BC105" i="4"/>
  <c r="BB105" i="4"/>
  <c r="BA105" i="4"/>
  <c r="AZ105" i="4"/>
  <c r="AY105" i="4"/>
  <c r="AX105" i="4"/>
  <c r="AW105" i="4"/>
  <c r="AV105" i="4"/>
  <c r="AU105" i="4"/>
  <c r="AT105" i="4"/>
  <c r="AS105" i="4"/>
  <c r="AR105" i="4"/>
  <c r="AQ105"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BU104" i="4"/>
  <c r="BT104" i="4"/>
  <c r="BS104" i="4"/>
  <c r="BR104" i="4"/>
  <c r="BQ104" i="4"/>
  <c r="BP104" i="4"/>
  <c r="BO104" i="4"/>
  <c r="BN104" i="4"/>
  <c r="BM104" i="4"/>
  <c r="BL104" i="4"/>
  <c r="BK104" i="4"/>
  <c r="BJ104" i="4"/>
  <c r="BI104" i="4"/>
  <c r="BH104" i="4"/>
  <c r="BG104" i="4"/>
  <c r="BF104" i="4"/>
  <c r="BE104" i="4"/>
  <c r="BD104" i="4"/>
  <c r="BC104" i="4"/>
  <c r="BB104" i="4"/>
  <c r="BA104" i="4"/>
  <c r="AZ104" i="4"/>
  <c r="AY104" i="4"/>
  <c r="AX104" i="4"/>
  <c r="AW104" i="4"/>
  <c r="AV104" i="4"/>
  <c r="AU104" i="4"/>
  <c r="AT104" i="4"/>
  <c r="AS104" i="4"/>
  <c r="AR104" i="4"/>
  <c r="AQ104" i="4"/>
  <c r="AP104" i="4"/>
  <c r="AO104" i="4"/>
  <c r="AN104" i="4"/>
  <c r="AM104" i="4"/>
  <c r="AL104" i="4"/>
  <c r="AK104" i="4"/>
  <c r="AJ104" i="4"/>
  <c r="AI104" i="4"/>
  <c r="AH104" i="4"/>
  <c r="AG104" i="4"/>
  <c r="AF104" i="4"/>
  <c r="AE104" i="4"/>
  <c r="AD104" i="4"/>
  <c r="AC104" i="4"/>
  <c r="AB104" i="4"/>
  <c r="AA104" i="4"/>
  <c r="Z104" i="4"/>
  <c r="Y104" i="4"/>
  <c r="X104" i="4"/>
  <c r="W104" i="4"/>
  <c r="V104" i="4"/>
  <c r="U104" i="4"/>
  <c r="T104" i="4"/>
  <c r="S104" i="4"/>
  <c r="R104" i="4"/>
  <c r="Q104" i="4"/>
  <c r="P104" i="4"/>
  <c r="O104" i="4"/>
  <c r="N104" i="4"/>
  <c r="M104" i="4"/>
  <c r="L104" i="4"/>
  <c r="K104" i="4"/>
  <c r="J104" i="4"/>
  <c r="I104" i="4"/>
  <c r="BU103" i="4"/>
  <c r="BT103"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K103" i="4"/>
  <c r="J103" i="4"/>
  <c r="I103" i="4"/>
  <c r="BU102" i="4"/>
  <c r="BT102"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K102" i="4"/>
  <c r="J102" i="4"/>
  <c r="I102" i="4"/>
  <c r="BU101" i="4"/>
  <c r="BT101" i="4"/>
  <c r="BS101" i="4"/>
  <c r="BR101" i="4"/>
  <c r="BQ101" i="4"/>
  <c r="BP101" i="4"/>
  <c r="BO101" i="4"/>
  <c r="BN101" i="4"/>
  <c r="BM101" i="4"/>
  <c r="BL101" i="4"/>
  <c r="BK101" i="4"/>
  <c r="BJ101" i="4"/>
  <c r="BI101" i="4"/>
  <c r="BH101" i="4"/>
  <c r="BG101" i="4"/>
  <c r="BF101" i="4"/>
  <c r="BE101" i="4"/>
  <c r="BD101" i="4"/>
  <c r="BC101" i="4"/>
  <c r="BB101" i="4"/>
  <c r="BA101" i="4"/>
  <c r="AZ101" i="4"/>
  <c r="AY101" i="4"/>
  <c r="AX101" i="4"/>
  <c r="AW101" i="4"/>
  <c r="AV101" i="4"/>
  <c r="AU101" i="4"/>
  <c r="AT101" i="4"/>
  <c r="AS101" i="4"/>
  <c r="AR101" i="4"/>
  <c r="AQ101" i="4"/>
  <c r="AP101" i="4"/>
  <c r="AO101" i="4"/>
  <c r="AN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BU99" i="4"/>
  <c r="BT99" i="4"/>
  <c r="BS99" i="4"/>
  <c r="BR99" i="4"/>
  <c r="BQ99" i="4"/>
  <c r="BP99" i="4"/>
  <c r="BO99" i="4"/>
  <c r="BN99" i="4"/>
  <c r="BM99" i="4"/>
  <c r="BL99" i="4"/>
  <c r="BK99" i="4"/>
  <c r="BJ99" i="4"/>
  <c r="BI99" i="4"/>
  <c r="BH99" i="4"/>
  <c r="BG99" i="4"/>
  <c r="BF99" i="4"/>
  <c r="BE99" i="4"/>
  <c r="BD99" i="4"/>
  <c r="BC99" i="4"/>
  <c r="BB99" i="4"/>
  <c r="BA99" i="4"/>
  <c r="AZ99" i="4"/>
  <c r="AY99" i="4"/>
  <c r="AX99" i="4"/>
  <c r="AW99" i="4"/>
  <c r="AV99" i="4"/>
  <c r="AU99" i="4"/>
  <c r="AT99" i="4"/>
  <c r="AS99" i="4"/>
  <c r="AR99" i="4"/>
  <c r="AQ99" i="4"/>
  <c r="AP99" i="4"/>
  <c r="AO99" i="4"/>
  <c r="AN99" i="4"/>
  <c r="AM99" i="4"/>
  <c r="AL99" i="4"/>
  <c r="AK99" i="4"/>
  <c r="AJ99" i="4"/>
  <c r="AI99" i="4"/>
  <c r="AH99" i="4"/>
  <c r="AG99" i="4"/>
  <c r="AF99" i="4"/>
  <c r="AE99" i="4"/>
  <c r="AD99" i="4"/>
  <c r="AC99" i="4"/>
  <c r="AB99" i="4"/>
  <c r="AA99" i="4"/>
  <c r="Z99" i="4"/>
  <c r="Y99" i="4"/>
  <c r="X99" i="4"/>
  <c r="W99" i="4"/>
  <c r="V99" i="4"/>
  <c r="U99" i="4"/>
  <c r="T99" i="4"/>
  <c r="S99" i="4"/>
  <c r="R99" i="4"/>
  <c r="Q99" i="4"/>
  <c r="P99" i="4"/>
  <c r="O99" i="4"/>
  <c r="N99" i="4"/>
  <c r="M99" i="4"/>
  <c r="L99" i="4"/>
  <c r="K99" i="4"/>
  <c r="J99" i="4"/>
  <c r="I99"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BU80"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BU79" i="4"/>
  <c r="BT79" i="4"/>
  <c r="BS79" i="4"/>
  <c r="BR79" i="4"/>
  <c r="BQ79" i="4"/>
  <c r="BP79" i="4"/>
  <c r="BO79" i="4"/>
  <c r="BN79" i="4"/>
  <c r="BM79" i="4"/>
  <c r="BL79" i="4"/>
  <c r="BK79" i="4"/>
  <c r="BJ79" i="4"/>
  <c r="BI79" i="4"/>
  <c r="BH79" i="4"/>
  <c r="BG79" i="4"/>
  <c r="BF79" i="4"/>
  <c r="BE79" i="4"/>
  <c r="BD79" i="4"/>
  <c r="BC79" i="4"/>
  <c r="BB79" i="4"/>
  <c r="BA79" i="4"/>
  <c r="AZ79" i="4"/>
  <c r="AY79" i="4"/>
  <c r="AX79" i="4"/>
  <c r="AW79" i="4"/>
  <c r="AV79" i="4"/>
  <c r="AU79" i="4"/>
  <c r="AT79" i="4"/>
  <c r="AS79" i="4"/>
  <c r="AR79" i="4"/>
  <c r="AQ79" i="4"/>
  <c r="AP79" i="4"/>
  <c r="AO79" i="4"/>
  <c r="AN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BU78"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BU77" i="4"/>
  <c r="BT77" i="4"/>
  <c r="BS77" i="4"/>
  <c r="BR77" i="4"/>
  <c r="BQ77" i="4"/>
  <c r="BP77" i="4"/>
  <c r="BO77" i="4"/>
  <c r="BN77" i="4"/>
  <c r="BM77"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BU76" i="4"/>
  <c r="BT76" i="4"/>
  <c r="BS76" i="4"/>
  <c r="BR76" i="4"/>
  <c r="BQ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BU75" i="4"/>
  <c r="BT75" i="4"/>
  <c r="BS75" i="4"/>
  <c r="BR75" i="4"/>
  <c r="BQ75" i="4"/>
  <c r="BP75" i="4"/>
  <c r="BO75" i="4"/>
  <c r="BN75" i="4"/>
  <c r="BM75" i="4"/>
  <c r="BL75" i="4"/>
  <c r="BK75" i="4"/>
  <c r="BJ75" i="4"/>
  <c r="BI75" i="4"/>
  <c r="BH75" i="4"/>
  <c r="BG75" i="4"/>
  <c r="BF75" i="4"/>
  <c r="BE75" i="4"/>
  <c r="BD75" i="4"/>
  <c r="BC75" i="4"/>
  <c r="BB75" i="4"/>
  <c r="BA75" i="4"/>
  <c r="AZ75" i="4"/>
  <c r="AY75" i="4"/>
  <c r="AX75" i="4"/>
  <c r="AW75" i="4"/>
  <c r="AV75" i="4"/>
  <c r="AU75" i="4"/>
  <c r="AT75" i="4"/>
  <c r="AS75" i="4"/>
  <c r="AR75" i="4"/>
  <c r="AQ75" i="4"/>
  <c r="AP75" i="4"/>
  <c r="AO75" i="4"/>
  <c r="AN75" i="4"/>
  <c r="AM75" i="4"/>
  <c r="AL75" i="4"/>
  <c r="AK75" i="4"/>
  <c r="AJ75" i="4"/>
  <c r="AI75" i="4"/>
  <c r="AH75" i="4"/>
  <c r="AG75" i="4"/>
  <c r="AF75" i="4"/>
  <c r="AE75" i="4"/>
  <c r="AD75" i="4"/>
  <c r="AC75" i="4"/>
  <c r="AB75" i="4"/>
  <c r="AA75" i="4"/>
  <c r="Z75" i="4"/>
  <c r="Y75" i="4"/>
  <c r="X75" i="4"/>
  <c r="W75" i="4"/>
  <c r="V75" i="4"/>
  <c r="U75" i="4"/>
  <c r="T75" i="4"/>
  <c r="S75" i="4"/>
  <c r="R75" i="4"/>
  <c r="Q75" i="4"/>
  <c r="P75" i="4"/>
  <c r="O75" i="4"/>
  <c r="N75" i="4"/>
  <c r="M75" i="4"/>
  <c r="L75" i="4"/>
  <c r="K75" i="4"/>
  <c r="J75" i="4"/>
  <c r="I75" i="4"/>
  <c r="BU74"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BU73" i="4"/>
  <c r="BT73" i="4"/>
  <c r="BS73" i="4"/>
  <c r="BR73" i="4"/>
  <c r="BQ73" i="4"/>
  <c r="BP73" i="4"/>
  <c r="BO73" i="4"/>
  <c r="BN73" i="4"/>
  <c r="BM73" i="4"/>
  <c r="BL73" i="4"/>
  <c r="BK73" i="4"/>
  <c r="BJ73" i="4"/>
  <c r="BI73" i="4"/>
  <c r="BH73" i="4"/>
  <c r="BG73" i="4"/>
  <c r="BF73" i="4"/>
  <c r="BE73" i="4"/>
  <c r="BD73" i="4"/>
  <c r="BC73" i="4"/>
  <c r="BB73" i="4"/>
  <c r="BA73" i="4"/>
  <c r="AZ73" i="4"/>
  <c r="AY73" i="4"/>
  <c r="AX73" i="4"/>
  <c r="AW73" i="4"/>
  <c r="AV73" i="4"/>
  <c r="AU73" i="4"/>
  <c r="AT73" i="4"/>
  <c r="AS73" i="4"/>
  <c r="AR73" i="4"/>
  <c r="AQ73" i="4"/>
  <c r="AP73" i="4"/>
  <c r="AO73" i="4"/>
  <c r="AN73" i="4"/>
  <c r="AM73" i="4"/>
  <c r="AL73" i="4"/>
  <c r="AK73" i="4"/>
  <c r="AJ73" i="4"/>
  <c r="AI73" i="4"/>
  <c r="AH73" i="4"/>
  <c r="AG73" i="4"/>
  <c r="AF73" i="4"/>
  <c r="AE73" i="4"/>
  <c r="AD73" i="4"/>
  <c r="AC73" i="4"/>
  <c r="AB73" i="4"/>
  <c r="AA73" i="4"/>
  <c r="Z73" i="4"/>
  <c r="Y73" i="4"/>
  <c r="X73" i="4"/>
  <c r="W73" i="4"/>
  <c r="V73" i="4"/>
  <c r="U73" i="4"/>
  <c r="T73" i="4"/>
  <c r="S73" i="4"/>
  <c r="R73" i="4"/>
  <c r="Q73" i="4"/>
  <c r="P73" i="4"/>
  <c r="O73" i="4"/>
  <c r="N73" i="4"/>
  <c r="M73" i="4"/>
  <c r="L73" i="4"/>
  <c r="K73" i="4"/>
  <c r="J73" i="4"/>
  <c r="I73" i="4"/>
  <c r="BU72" i="4"/>
  <c r="BT72" i="4"/>
  <c r="BS72" i="4"/>
  <c r="BR72" i="4"/>
  <c r="BQ72" i="4"/>
  <c r="BP72" i="4"/>
  <c r="BO72" i="4"/>
  <c r="BN72" i="4"/>
  <c r="BM72" i="4"/>
  <c r="BL72" i="4"/>
  <c r="BK72" i="4"/>
  <c r="BJ72" i="4"/>
  <c r="BI72" i="4"/>
  <c r="BH72" i="4"/>
  <c r="BG72" i="4"/>
  <c r="BF72" i="4"/>
  <c r="BE72" i="4"/>
  <c r="BD72" i="4"/>
  <c r="BC72" i="4"/>
  <c r="BB72" i="4"/>
  <c r="BA72"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BU71" i="4"/>
  <c r="BT71" i="4"/>
  <c r="BS71" i="4"/>
  <c r="BR71" i="4"/>
  <c r="BQ71"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BU70" i="4"/>
  <c r="BT70" i="4"/>
  <c r="BS70" i="4"/>
  <c r="BR70" i="4"/>
  <c r="BQ70" i="4"/>
  <c r="BP70" i="4"/>
  <c r="BO70" i="4"/>
  <c r="BN70" i="4"/>
  <c r="BM70" i="4"/>
  <c r="BL70" i="4"/>
  <c r="BK70" i="4"/>
  <c r="BJ70" i="4"/>
  <c r="BI70" i="4"/>
  <c r="BH70" i="4"/>
  <c r="BG70" i="4"/>
  <c r="BF70" i="4"/>
  <c r="BE70" i="4"/>
  <c r="BD70" i="4"/>
  <c r="BC70" i="4"/>
  <c r="BB70" i="4"/>
  <c r="BA70" i="4"/>
  <c r="AZ70" i="4"/>
  <c r="AY70" i="4"/>
  <c r="AX70" i="4"/>
  <c r="AW70" i="4"/>
  <c r="AV70" i="4"/>
  <c r="AU70" i="4"/>
  <c r="AT70" i="4"/>
  <c r="AS70" i="4"/>
  <c r="AR70" i="4"/>
  <c r="AQ70" i="4"/>
  <c r="AP70" i="4"/>
  <c r="AO70" i="4"/>
  <c r="AN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BU69" i="4"/>
  <c r="BT69" i="4"/>
  <c r="BS69" i="4"/>
  <c r="BR69" i="4"/>
  <c r="BQ69" i="4"/>
  <c r="BP69" i="4"/>
  <c r="BO69" i="4"/>
  <c r="BN69" i="4"/>
  <c r="BM69" i="4"/>
  <c r="BL69" i="4"/>
  <c r="BK69" i="4"/>
  <c r="BJ69" i="4"/>
  <c r="BI69" i="4"/>
  <c r="BH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BU68" i="4"/>
  <c r="BT68" i="4"/>
  <c r="BS68" i="4"/>
  <c r="BR68" i="4"/>
  <c r="BQ68" i="4"/>
  <c r="BP68" i="4"/>
  <c r="BO68" i="4"/>
  <c r="BN68" i="4"/>
  <c r="BM68" i="4"/>
  <c r="BL68" i="4"/>
  <c r="BK68" i="4"/>
  <c r="BJ68" i="4"/>
  <c r="BI68" i="4"/>
  <c r="BH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BU67" i="4"/>
  <c r="BT67" i="4"/>
  <c r="BS67" i="4"/>
  <c r="BR67" i="4"/>
  <c r="BQ67" i="4"/>
  <c r="BP67" i="4"/>
  <c r="BO67" i="4"/>
  <c r="BN67" i="4"/>
  <c r="BM67" i="4"/>
  <c r="BL67" i="4"/>
  <c r="BK67" i="4"/>
  <c r="BJ67" i="4"/>
  <c r="BI67" i="4"/>
  <c r="BH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BU66" i="4"/>
  <c r="BT66" i="4"/>
  <c r="BS66" i="4"/>
  <c r="BR66" i="4"/>
  <c r="BQ66" i="4"/>
  <c r="BP66" i="4"/>
  <c r="BO66" i="4"/>
  <c r="BN66" i="4"/>
  <c r="BM66" i="4"/>
  <c r="BL66" i="4"/>
  <c r="BK66" i="4"/>
  <c r="BJ66" i="4"/>
  <c r="BI66" i="4"/>
  <c r="BH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BU65" i="4"/>
  <c r="BT65" i="4"/>
  <c r="BS65" i="4"/>
  <c r="BR65" i="4"/>
  <c r="BQ65" i="4"/>
  <c r="BP65" i="4"/>
  <c r="BO65" i="4"/>
  <c r="BN65" i="4"/>
  <c r="BM65" i="4"/>
  <c r="BL65" i="4"/>
  <c r="BK65" i="4"/>
  <c r="BJ65" i="4"/>
  <c r="BI65" i="4"/>
  <c r="BH65" i="4"/>
  <c r="BG65" i="4"/>
  <c r="BF65" i="4"/>
  <c r="BE65" i="4"/>
  <c r="BD65" i="4"/>
  <c r="BC65" i="4"/>
  <c r="BB65" i="4"/>
  <c r="BA65" i="4"/>
  <c r="AZ65" i="4"/>
  <c r="AY65" i="4"/>
  <c r="AX65" i="4"/>
  <c r="AW65" i="4"/>
  <c r="AV65" i="4"/>
  <c r="AU65" i="4"/>
  <c r="AT65" i="4"/>
  <c r="AS65" i="4"/>
  <c r="AR65" i="4"/>
  <c r="AQ65" i="4"/>
  <c r="AP65" i="4"/>
  <c r="AO65" i="4"/>
  <c r="AN65" i="4"/>
  <c r="AM65" i="4"/>
  <c r="AL65" i="4"/>
  <c r="AK65" i="4"/>
  <c r="AJ65" i="4"/>
  <c r="AI65" i="4"/>
  <c r="AH65" i="4"/>
  <c r="AG65" i="4"/>
  <c r="AF65" i="4"/>
  <c r="AE65" i="4"/>
  <c r="AD65" i="4"/>
  <c r="AC65" i="4"/>
  <c r="AB65" i="4"/>
  <c r="AA65" i="4"/>
  <c r="Z65" i="4"/>
  <c r="Y65" i="4"/>
  <c r="X65" i="4"/>
  <c r="W65" i="4"/>
  <c r="V65" i="4"/>
  <c r="U65" i="4"/>
  <c r="T65" i="4"/>
  <c r="S65" i="4"/>
  <c r="R65" i="4"/>
  <c r="Q65" i="4"/>
  <c r="P65" i="4"/>
  <c r="O65" i="4"/>
  <c r="N65" i="4"/>
  <c r="M65" i="4"/>
  <c r="L65" i="4"/>
  <c r="K65" i="4"/>
  <c r="J65" i="4"/>
  <c r="I65"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BU63" i="4"/>
  <c r="BT63" i="4"/>
  <c r="BS63" i="4"/>
  <c r="BR63" i="4"/>
  <c r="BQ63" i="4"/>
  <c r="BP63" i="4"/>
  <c r="BO63" i="4"/>
  <c r="BN63" i="4"/>
  <c r="BM63" i="4"/>
  <c r="BL63" i="4"/>
  <c r="BK63" i="4"/>
  <c r="BJ63" i="4"/>
  <c r="BI63" i="4"/>
  <c r="BH63" i="4"/>
  <c r="BG63" i="4"/>
  <c r="BF63" i="4"/>
  <c r="BE63" i="4"/>
  <c r="BD63" i="4"/>
  <c r="BC63" i="4"/>
  <c r="BB63" i="4"/>
  <c r="BA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BU62" i="4"/>
  <c r="BT62" i="4"/>
  <c r="BS62" i="4"/>
  <c r="BR62" i="4"/>
  <c r="BQ62" i="4"/>
  <c r="BP62" i="4"/>
  <c r="BO62" i="4"/>
  <c r="BN62" i="4"/>
  <c r="BM62" i="4"/>
  <c r="BL62" i="4"/>
  <c r="BK62" i="4"/>
  <c r="BJ62" i="4"/>
  <c r="BI62" i="4"/>
  <c r="BH62" i="4"/>
  <c r="BG62" i="4"/>
  <c r="BF62" i="4"/>
  <c r="BE62" i="4"/>
  <c r="BD62" i="4"/>
  <c r="BC62" i="4"/>
  <c r="BB62" i="4"/>
  <c r="BA62" i="4"/>
  <c r="AZ62" i="4"/>
  <c r="AY62" i="4"/>
  <c r="AX62" i="4"/>
  <c r="AW62" i="4"/>
  <c r="AV62" i="4"/>
  <c r="AU62" i="4"/>
  <c r="AT62" i="4"/>
  <c r="AS62" i="4"/>
  <c r="AR62" i="4"/>
  <c r="AQ62"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BU61" i="4"/>
  <c r="BT61" i="4"/>
  <c r="BS61" i="4"/>
  <c r="BR61" i="4"/>
  <c r="BQ61" i="4"/>
  <c r="BP61" i="4"/>
  <c r="BO61" i="4"/>
  <c r="BN61" i="4"/>
  <c r="BM61" i="4"/>
  <c r="BL61" i="4"/>
  <c r="BK61" i="4"/>
  <c r="BJ61" i="4"/>
  <c r="BI61" i="4"/>
  <c r="BH61" i="4"/>
  <c r="BG61" i="4"/>
  <c r="BF61" i="4"/>
  <c r="BE61" i="4"/>
  <c r="BD61" i="4"/>
  <c r="BC61" i="4"/>
  <c r="BB61" i="4"/>
  <c r="BA61" i="4"/>
  <c r="AZ61" i="4"/>
  <c r="AY61" i="4"/>
  <c r="AX61" i="4"/>
  <c r="AW61" i="4"/>
  <c r="AV61" i="4"/>
  <c r="AU61" i="4"/>
  <c r="AT61" i="4"/>
  <c r="AS61" i="4"/>
  <c r="AR61" i="4"/>
  <c r="AQ61" i="4"/>
  <c r="AP61" i="4"/>
  <c r="AO61" i="4"/>
  <c r="AN61" i="4"/>
  <c r="AM61" i="4"/>
  <c r="AL61" i="4"/>
  <c r="AK61" i="4"/>
  <c r="AJ61" i="4"/>
  <c r="AI61" i="4"/>
  <c r="AH61" i="4"/>
  <c r="AG61" i="4"/>
  <c r="AF61" i="4"/>
  <c r="AE61" i="4"/>
  <c r="AD61" i="4"/>
  <c r="AC61" i="4"/>
  <c r="AB61" i="4"/>
  <c r="AA61" i="4"/>
  <c r="Z61" i="4"/>
  <c r="Y61" i="4"/>
  <c r="X61" i="4"/>
  <c r="W61" i="4"/>
  <c r="V61" i="4"/>
  <c r="U61" i="4"/>
  <c r="T61" i="4"/>
  <c r="S61" i="4"/>
  <c r="R61" i="4"/>
  <c r="Q61" i="4"/>
  <c r="P61" i="4"/>
  <c r="O61" i="4"/>
  <c r="N61" i="4"/>
  <c r="M61" i="4"/>
  <c r="L61" i="4"/>
  <c r="K61" i="4"/>
  <c r="J61" i="4"/>
  <c r="I61" i="4"/>
  <c r="BU60" i="4"/>
  <c r="BT60" i="4"/>
  <c r="BS60" i="4"/>
  <c r="BR60" i="4"/>
  <c r="BQ60" i="4"/>
  <c r="BP60" i="4"/>
  <c r="BO60" i="4"/>
  <c r="BN60" i="4"/>
  <c r="BM60" i="4"/>
  <c r="BL60" i="4"/>
  <c r="BK60" i="4"/>
  <c r="BJ60" i="4"/>
  <c r="BI60" i="4"/>
  <c r="BH60" i="4"/>
  <c r="BG60" i="4"/>
  <c r="BF60" i="4"/>
  <c r="BE60" i="4"/>
  <c r="BD60" i="4"/>
  <c r="BC60" i="4"/>
  <c r="BB60" i="4"/>
  <c r="BA60" i="4"/>
  <c r="AZ60" i="4"/>
  <c r="AY60" i="4"/>
  <c r="AX60" i="4"/>
  <c r="AW60" i="4"/>
  <c r="AV60" i="4"/>
  <c r="AU60" i="4"/>
  <c r="AT60" i="4"/>
  <c r="AS60" i="4"/>
  <c r="AR60"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BU59" i="4"/>
  <c r="BT59" i="4"/>
  <c r="BS59" i="4"/>
  <c r="BR59" i="4"/>
  <c r="BQ59" i="4"/>
  <c r="BP59" i="4"/>
  <c r="BO59" i="4"/>
  <c r="BN59" i="4"/>
  <c r="BM59" i="4"/>
  <c r="BL59" i="4"/>
  <c r="BK59" i="4"/>
  <c r="BJ59" i="4"/>
  <c r="BI59" i="4"/>
  <c r="BH59" i="4"/>
  <c r="BG59" i="4"/>
  <c r="BF59" i="4"/>
  <c r="BE59" i="4"/>
  <c r="BD59" i="4"/>
  <c r="BC59" i="4"/>
  <c r="BB59" i="4"/>
  <c r="BA59" i="4"/>
  <c r="AZ59"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BU58"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BU57" i="4"/>
  <c r="BT57" i="4"/>
  <c r="BS57" i="4"/>
  <c r="BR57" i="4"/>
  <c r="BQ57" i="4"/>
  <c r="BP57" i="4"/>
  <c r="BO57" i="4"/>
  <c r="BN57" i="4"/>
  <c r="BM57" i="4"/>
  <c r="BL57" i="4"/>
  <c r="BK57" i="4"/>
  <c r="BJ57" i="4"/>
  <c r="BI57" i="4"/>
  <c r="BH57" i="4"/>
  <c r="BG57" i="4"/>
  <c r="BF57" i="4"/>
  <c r="BE57" i="4"/>
  <c r="BD57" i="4"/>
  <c r="BC57" i="4"/>
  <c r="BB57" i="4"/>
  <c r="BA57" i="4"/>
  <c r="AZ57" i="4"/>
  <c r="AY57" i="4"/>
  <c r="AX57"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BU56" i="4"/>
  <c r="BT56" i="4"/>
  <c r="BS56" i="4"/>
  <c r="BR56" i="4"/>
  <c r="BQ56" i="4"/>
  <c r="BP56" i="4"/>
  <c r="BO56" i="4"/>
  <c r="BN56" i="4"/>
  <c r="BM56" i="4"/>
  <c r="BL56" i="4"/>
  <c r="BK56" i="4"/>
  <c r="BJ56" i="4"/>
  <c r="BI56" i="4"/>
  <c r="BH56" i="4"/>
  <c r="BG56" i="4"/>
  <c r="BF56" i="4"/>
  <c r="BE56" i="4"/>
  <c r="BD56" i="4"/>
  <c r="BC56" i="4"/>
  <c r="BB56" i="4"/>
  <c r="BA56" i="4"/>
  <c r="AZ56" i="4"/>
  <c r="AY56" i="4"/>
  <c r="AX56" i="4"/>
  <c r="AW56" i="4"/>
  <c r="AV56" i="4"/>
  <c r="AU56" i="4"/>
  <c r="AT56" i="4"/>
  <c r="AS56" i="4"/>
  <c r="AR56" i="4"/>
  <c r="AQ56"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BU55" i="4"/>
  <c r="BT55" i="4"/>
  <c r="BS55" i="4"/>
  <c r="BR55" i="4"/>
  <c r="BQ55" i="4"/>
  <c r="BP55" i="4"/>
  <c r="BO55" i="4"/>
  <c r="BN55" i="4"/>
  <c r="BM55"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BU54" i="4"/>
  <c r="BT54" i="4"/>
  <c r="BS54" i="4"/>
  <c r="BR54" i="4"/>
  <c r="BQ54" i="4"/>
  <c r="BP54" i="4"/>
  <c r="BO54" i="4"/>
  <c r="BN54" i="4"/>
  <c r="BM54" i="4"/>
  <c r="BL54" i="4"/>
  <c r="BK54" i="4"/>
  <c r="BJ54" i="4"/>
  <c r="BI54" i="4"/>
  <c r="BH54" i="4"/>
  <c r="BG54" i="4"/>
  <c r="BF54" i="4"/>
  <c r="BE54" i="4"/>
  <c r="BD54" i="4"/>
  <c r="BC54" i="4"/>
  <c r="BB54" i="4"/>
  <c r="BA54" i="4"/>
  <c r="AZ54" i="4"/>
  <c r="AY54" i="4"/>
  <c r="AX54" i="4"/>
  <c r="AW54" i="4"/>
  <c r="AV54" i="4"/>
  <c r="AU54" i="4"/>
  <c r="AT54" i="4"/>
  <c r="AS54" i="4"/>
  <c r="AR54"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BU53"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BU52" i="4"/>
  <c r="BT52" i="4"/>
  <c r="BS52" i="4"/>
  <c r="BR52" i="4"/>
  <c r="BQ52" i="4"/>
  <c r="BP52" i="4"/>
  <c r="BO52" i="4"/>
  <c r="BN52" i="4"/>
  <c r="BM52" i="4"/>
  <c r="BL52" i="4"/>
  <c r="BK52" i="4"/>
  <c r="BJ52" i="4"/>
  <c r="BI52" i="4"/>
  <c r="BH52" i="4"/>
  <c r="BG52" i="4"/>
  <c r="BF52" i="4"/>
  <c r="BE52" i="4"/>
  <c r="BD52" i="4"/>
  <c r="BC52" i="4"/>
  <c r="BB52" i="4"/>
  <c r="BA52" i="4"/>
  <c r="AZ52" i="4"/>
  <c r="AY52" i="4"/>
  <c r="AX52" i="4"/>
  <c r="AW52" i="4"/>
  <c r="AV52" i="4"/>
  <c r="AU52" i="4"/>
  <c r="AT52" i="4"/>
  <c r="AS52" i="4"/>
  <c r="AR52" i="4"/>
  <c r="AQ52"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I52"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BU50" i="4"/>
  <c r="BT50" i="4"/>
  <c r="BS50" i="4"/>
  <c r="BR50" i="4"/>
  <c r="BQ50" i="4"/>
  <c r="BP50" i="4"/>
  <c r="BO50" i="4"/>
  <c r="BN50" i="4"/>
  <c r="BM50" i="4"/>
  <c r="BL50" i="4"/>
  <c r="BK50" i="4"/>
  <c r="BJ50" i="4"/>
  <c r="BI50" i="4"/>
  <c r="BH50" i="4"/>
  <c r="BG50" i="4"/>
  <c r="BF50" i="4"/>
  <c r="BE50" i="4"/>
  <c r="BD50" i="4"/>
  <c r="BC50" i="4"/>
  <c r="BB50" i="4"/>
  <c r="BA50" i="4"/>
  <c r="AZ50" i="4"/>
  <c r="AY50" i="4"/>
  <c r="AX50" i="4"/>
  <c r="AW50" i="4"/>
  <c r="AV50" i="4"/>
  <c r="AU50" i="4"/>
  <c r="AT50" i="4"/>
  <c r="AS50" i="4"/>
  <c r="AR50" i="4"/>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BU49"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BU48" i="4"/>
  <c r="BT48" i="4"/>
  <c r="BS48" i="4"/>
  <c r="BR48" i="4"/>
  <c r="BQ48" i="4"/>
  <c r="BP48" i="4"/>
  <c r="BO48" i="4"/>
  <c r="BN48" i="4"/>
  <c r="BM48" i="4"/>
  <c r="BL48" i="4"/>
  <c r="BK48" i="4"/>
  <c r="BJ48" i="4"/>
  <c r="BI48" i="4"/>
  <c r="BH48" i="4"/>
  <c r="BG48" i="4"/>
  <c r="BF48" i="4"/>
  <c r="BE48" i="4"/>
  <c r="BD48" i="4"/>
  <c r="BC48" i="4"/>
  <c r="BB48" i="4"/>
  <c r="BA48" i="4"/>
  <c r="AZ48" i="4"/>
  <c r="AY48" i="4"/>
  <c r="AX48" i="4"/>
  <c r="AW48" i="4"/>
  <c r="AV48" i="4"/>
  <c r="AU48" i="4"/>
  <c r="AT48" i="4"/>
  <c r="AS48" i="4"/>
  <c r="AR48" i="4"/>
  <c r="AQ48"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I48" i="4"/>
  <c r="BU47" i="4"/>
  <c r="BT47" i="4"/>
  <c r="BS47" i="4"/>
  <c r="BR47" i="4"/>
  <c r="BQ47" i="4"/>
  <c r="BP47" i="4"/>
  <c r="BO47" i="4"/>
  <c r="BN47"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BU46" i="4"/>
  <c r="BT46" i="4"/>
  <c r="BS46" i="4"/>
  <c r="BR46" i="4"/>
  <c r="BQ46" i="4"/>
  <c r="BP46" i="4"/>
  <c r="BO46" i="4"/>
  <c r="BN46" i="4"/>
  <c r="BM46" i="4"/>
  <c r="BL46" i="4"/>
  <c r="BK46" i="4"/>
  <c r="BJ46" i="4"/>
  <c r="BI46" i="4"/>
  <c r="BH46" i="4"/>
  <c r="BG46" i="4"/>
  <c r="BF46" i="4"/>
  <c r="BE46" i="4"/>
  <c r="BD46" i="4"/>
  <c r="BC46" i="4"/>
  <c r="BB46" i="4"/>
  <c r="BA46" i="4"/>
  <c r="AZ46" i="4"/>
  <c r="AY46" i="4"/>
  <c r="AX46" i="4"/>
  <c r="AW46" i="4"/>
  <c r="AV46" i="4"/>
  <c r="AU46" i="4"/>
  <c r="AT46" i="4"/>
  <c r="AS46" i="4"/>
  <c r="AR46"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I46" i="4"/>
  <c r="BU45" i="4"/>
  <c r="BT45" i="4"/>
  <c r="BS45" i="4"/>
  <c r="BR45" i="4"/>
  <c r="BQ45" i="4"/>
  <c r="BP45" i="4"/>
  <c r="BO45" i="4"/>
  <c r="BN45"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BU43" i="4"/>
  <c r="BT43" i="4"/>
  <c r="BS43" i="4"/>
  <c r="BR43" i="4"/>
  <c r="BQ43" i="4"/>
  <c r="BP43" i="4"/>
  <c r="BO43" i="4"/>
  <c r="BN43" i="4"/>
  <c r="BM43" i="4"/>
  <c r="BL43" i="4"/>
  <c r="BK43" i="4"/>
  <c r="BJ43" i="4"/>
  <c r="BI43" i="4"/>
  <c r="BH43" i="4"/>
  <c r="BG43" i="4"/>
  <c r="BF43" i="4"/>
  <c r="BE43" i="4"/>
  <c r="BD43" i="4"/>
  <c r="BC43" i="4"/>
  <c r="BB43" i="4"/>
  <c r="BA43" i="4"/>
  <c r="AZ43" i="4"/>
  <c r="AY43" i="4"/>
  <c r="AX43" i="4"/>
  <c r="AW43" i="4"/>
  <c r="AV43" i="4"/>
  <c r="AU43" i="4"/>
  <c r="AT43" i="4"/>
  <c r="AS43" i="4"/>
  <c r="AR43" i="4"/>
  <c r="AQ43" i="4"/>
  <c r="AP43" i="4"/>
  <c r="AO43" i="4"/>
  <c r="AN43"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I43"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BU41" i="4"/>
  <c r="BT41" i="4"/>
  <c r="BS41" i="4"/>
  <c r="BR41" i="4"/>
  <c r="BQ41" i="4"/>
  <c r="BP41" i="4"/>
  <c r="BO41" i="4"/>
  <c r="BN41" i="4"/>
  <c r="BM41" i="4"/>
  <c r="BL41" i="4"/>
  <c r="BK41" i="4"/>
  <c r="BJ41" i="4"/>
  <c r="BI41" i="4"/>
  <c r="BH41" i="4"/>
  <c r="BG41" i="4"/>
  <c r="BF41" i="4"/>
  <c r="BE41" i="4"/>
  <c r="BD41" i="4"/>
  <c r="BC41" i="4"/>
  <c r="BB41" i="4"/>
  <c r="BA41" i="4"/>
  <c r="AZ41" i="4"/>
  <c r="AY41" i="4"/>
  <c r="AX41" i="4"/>
  <c r="AW41" i="4"/>
  <c r="AV41" i="4"/>
  <c r="AU41" i="4"/>
  <c r="AT41" i="4"/>
  <c r="AS41" i="4"/>
  <c r="AR41" i="4"/>
  <c r="AQ41" i="4"/>
  <c r="AP41" i="4"/>
  <c r="AO41" i="4"/>
  <c r="AN41"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I41"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BU39" i="4"/>
  <c r="BT39" i="4"/>
  <c r="BS39" i="4"/>
  <c r="BR39" i="4"/>
  <c r="BQ39" i="4"/>
  <c r="BP39" i="4"/>
  <c r="BO39" i="4"/>
  <c r="BN39" i="4"/>
  <c r="BM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BU38" i="4"/>
  <c r="BT38" i="4"/>
  <c r="BS38" i="4"/>
  <c r="BR38" i="4"/>
  <c r="BQ38" i="4"/>
  <c r="BP38" i="4"/>
  <c r="BO38" i="4"/>
  <c r="BN38" i="4"/>
  <c r="BM38" i="4"/>
  <c r="BL38" i="4"/>
  <c r="BK38" i="4"/>
  <c r="BJ38" i="4"/>
  <c r="BI38" i="4"/>
  <c r="BH38" i="4"/>
  <c r="BG38" i="4"/>
  <c r="BF38" i="4"/>
  <c r="BE38" i="4"/>
  <c r="BD38" i="4"/>
  <c r="BC38" i="4"/>
  <c r="BB38" i="4"/>
  <c r="BA38" i="4"/>
  <c r="AZ38" i="4"/>
  <c r="AY38" i="4"/>
  <c r="AX38" i="4"/>
  <c r="AW38" i="4"/>
  <c r="AV38" i="4"/>
  <c r="AU38" i="4"/>
  <c r="AT38" i="4"/>
  <c r="AS38" i="4"/>
  <c r="AR38" i="4"/>
  <c r="AQ38" i="4"/>
  <c r="AP38" i="4"/>
  <c r="AO38" i="4"/>
  <c r="AN38"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I38" i="4"/>
  <c r="BU37" i="4"/>
  <c r="BT37" i="4"/>
  <c r="BS37" i="4"/>
  <c r="BR37" i="4"/>
  <c r="BQ37" i="4"/>
  <c r="BP37" i="4"/>
  <c r="BO37" i="4"/>
  <c r="BN37" i="4"/>
  <c r="BM37" i="4"/>
  <c r="BL37" i="4"/>
  <c r="BK37" i="4"/>
  <c r="BJ37" i="4"/>
  <c r="BI37" i="4"/>
  <c r="BH37" i="4"/>
  <c r="BG37" i="4"/>
  <c r="BF37" i="4"/>
  <c r="BE37" i="4"/>
  <c r="BD37" i="4"/>
  <c r="BC37" i="4"/>
  <c r="BB37" i="4"/>
  <c r="BA37" i="4"/>
  <c r="AZ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I37"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BU35" i="4"/>
  <c r="BT35" i="4"/>
  <c r="BS35" i="4"/>
  <c r="BR35" i="4"/>
  <c r="BQ35" i="4"/>
  <c r="BP35" i="4"/>
  <c r="BO35" i="4"/>
  <c r="BN35" i="4"/>
  <c r="BM35" i="4"/>
  <c r="BL35" i="4"/>
  <c r="BK35" i="4"/>
  <c r="BJ35" i="4"/>
  <c r="BI35" i="4"/>
  <c r="BH35" i="4"/>
  <c r="BG35" i="4"/>
  <c r="BF35" i="4"/>
  <c r="BE35" i="4"/>
  <c r="BD35" i="4"/>
  <c r="BC35" i="4"/>
  <c r="BB35" i="4"/>
  <c r="BA35" i="4"/>
  <c r="AZ35" i="4"/>
  <c r="AY35" i="4"/>
  <c r="AX35"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BU34" i="4"/>
  <c r="BT34" i="4"/>
  <c r="BS34" i="4"/>
  <c r="BR34" i="4"/>
  <c r="BQ34" i="4"/>
  <c r="BP34" i="4"/>
  <c r="BO34" i="4"/>
  <c r="BN34" i="4"/>
  <c r="BM34" i="4"/>
  <c r="BL34" i="4"/>
  <c r="BK34" i="4"/>
  <c r="BJ34" i="4"/>
  <c r="BI34" i="4"/>
  <c r="BH34" i="4"/>
  <c r="BG34" i="4"/>
  <c r="BF34" i="4"/>
  <c r="BE34" i="4"/>
  <c r="BD34" i="4"/>
  <c r="BC34" i="4"/>
  <c r="BB34" i="4"/>
  <c r="BA34" i="4"/>
  <c r="AZ34" i="4"/>
  <c r="AY34" i="4"/>
  <c r="AX34" i="4"/>
  <c r="AW34" i="4"/>
  <c r="AV34" i="4"/>
  <c r="AU34" i="4"/>
  <c r="AT34" i="4"/>
  <c r="AS34" i="4"/>
  <c r="AR34" i="4"/>
  <c r="AQ34" i="4"/>
  <c r="AP34" i="4"/>
  <c r="AO34" i="4"/>
  <c r="AN34"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I34"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BU32"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BU28" i="4"/>
  <c r="BT28" i="4"/>
  <c r="BS28" i="4"/>
  <c r="BR28" i="4"/>
  <c r="BQ28" i="4"/>
  <c r="BP28" i="4"/>
  <c r="BO28" i="4"/>
  <c r="BN28" i="4"/>
  <c r="BM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BU27" i="4"/>
  <c r="BT27"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BU25" i="4"/>
  <c r="BT25" i="4"/>
  <c r="BS25" i="4"/>
  <c r="BR25" i="4"/>
  <c r="BQ25" i="4"/>
  <c r="BP25" i="4"/>
  <c r="BO25" i="4"/>
  <c r="BN25" i="4"/>
  <c r="BM25" i="4"/>
  <c r="BL25" i="4"/>
  <c r="BK25"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BU17" i="4"/>
  <c r="BT17" i="4"/>
  <c r="BS17" i="4"/>
  <c r="BR17" i="4"/>
  <c r="BQ17" i="4"/>
  <c r="BP17" i="4"/>
  <c r="BO17" i="4"/>
  <c r="BN17" i="4"/>
  <c r="BM17"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T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BU9"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BU6" i="4"/>
  <c r="BT6" i="4"/>
  <c r="BS6" i="4"/>
  <c r="BR6" i="4"/>
  <c r="BQ6" i="4"/>
  <c r="BP6" i="4"/>
  <c r="BO6" i="4"/>
  <c r="BN6" i="4"/>
  <c r="BM6" i="4"/>
  <c r="BL6" i="4"/>
  <c r="BK6" i="4"/>
  <c r="BJ6" i="4"/>
  <c r="BI6" i="4"/>
  <c r="BH6" i="4"/>
  <c r="BG6" i="4"/>
  <c r="BF6" i="4"/>
  <c r="BE6" i="4"/>
  <c r="BD6" i="4"/>
  <c r="BC6" i="4"/>
  <c r="BB6" i="4"/>
  <c r="BA6" i="4"/>
  <c r="AZ6" i="4"/>
  <c r="AY6" i="4"/>
  <c r="AX6"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D178" i="7"/>
  <c r="D177" i="7"/>
  <c r="E3" i="16" l="1"/>
  <c r="K261" i="14" s="1"/>
  <c r="L261" i="14"/>
  <c r="V6" i="14"/>
  <c r="AM6" i="14"/>
  <c r="U22" i="14"/>
  <c r="U7" i="14"/>
  <c r="T23" i="14"/>
  <c r="AK23" i="14"/>
  <c r="T8" i="14"/>
  <c r="AK8" i="14"/>
  <c r="S24" i="14"/>
  <c r="AJ24" i="14"/>
  <c r="AJ9" i="14"/>
  <c r="R25" i="14"/>
  <c r="AI25" i="14"/>
  <c r="V27" i="14"/>
  <c r="AM27" i="14"/>
  <c r="V12" i="14"/>
  <c r="U28" i="14"/>
  <c r="AL28" i="14"/>
  <c r="U13" i="14"/>
  <c r="AL13" i="14"/>
  <c r="T29" i="14"/>
  <c r="AK29" i="14"/>
  <c r="T14" i="14"/>
  <c r="AK14" i="14"/>
  <c r="X16" i="14"/>
  <c r="W17" i="14"/>
  <c r="V18" i="14"/>
  <c r="U34" i="14"/>
  <c r="AL34" i="14"/>
  <c r="T35" i="14"/>
  <c r="AK35" i="14"/>
  <c r="Q6" i="14"/>
  <c r="P22" i="14"/>
  <c r="AF22" i="14"/>
  <c r="P7" i="14"/>
  <c r="O23" i="14"/>
  <c r="AE23" i="14"/>
  <c r="N24" i="14"/>
  <c r="AD24" i="14"/>
  <c r="N9" i="14"/>
  <c r="AD9" i="14"/>
  <c r="M25" i="14"/>
  <c r="AC25" i="14"/>
  <c r="R11" i="14"/>
  <c r="AI11" i="14"/>
  <c r="Q12" i="14"/>
  <c r="AG12" i="14"/>
  <c r="P28" i="14"/>
  <c r="AF28" i="14"/>
  <c r="P13" i="14"/>
  <c r="O29" i="14"/>
  <c r="AE29" i="14"/>
  <c r="AE14" i="14"/>
  <c r="N30" i="14"/>
  <c r="AD30" i="14"/>
  <c r="S16" i="14"/>
  <c r="AJ16" i="14"/>
  <c r="R32" i="14"/>
  <c r="AI32" i="14"/>
  <c r="R17" i="14"/>
  <c r="AI17" i="14"/>
  <c r="Q33" i="14"/>
  <c r="AG33" i="14"/>
  <c r="P34" i="14"/>
  <c r="AF34" i="14"/>
  <c r="P19" i="14"/>
  <c r="AF19" i="14"/>
  <c r="R6" i="14"/>
  <c r="Q22" i="14"/>
  <c r="AG22" i="14"/>
  <c r="P23" i="14"/>
  <c r="AF23" i="14"/>
  <c r="P8" i="14"/>
  <c r="O24" i="14"/>
  <c r="O9" i="14"/>
  <c r="AE9" i="14"/>
  <c r="N25" i="14"/>
  <c r="AD25" i="14"/>
  <c r="R27" i="14"/>
  <c r="AI27" i="14"/>
  <c r="R12" i="14"/>
  <c r="AI12" i="14"/>
  <c r="Q28" i="14"/>
  <c r="AG28" i="14"/>
  <c r="Q13" i="14"/>
  <c r="AG13" i="14"/>
  <c r="P29" i="14"/>
  <c r="AF29" i="14"/>
  <c r="O30" i="14"/>
  <c r="AE30" i="14"/>
  <c r="T16" i="14"/>
  <c r="AK16" i="14"/>
  <c r="S32" i="14"/>
  <c r="AJ32" i="14"/>
  <c r="R33" i="14"/>
  <c r="AI33" i="14"/>
  <c r="Q34" i="14"/>
  <c r="AG34" i="14"/>
  <c r="Q19" i="14"/>
  <c r="AG19" i="14"/>
  <c r="P35" i="14"/>
  <c r="AF35" i="14"/>
  <c r="S6" i="14"/>
  <c r="R22" i="14"/>
  <c r="AI22" i="14"/>
  <c r="R7" i="14"/>
  <c r="AI7" i="14"/>
  <c r="Q23" i="14"/>
  <c r="AG23" i="14"/>
  <c r="P24" i="14"/>
  <c r="AF24" i="14"/>
  <c r="P9" i="14"/>
  <c r="AF9" i="14"/>
  <c r="S27" i="14"/>
  <c r="AJ27" i="14"/>
  <c r="S12" i="14"/>
  <c r="AJ12" i="14"/>
  <c r="R28" i="14"/>
  <c r="AI28" i="14"/>
  <c r="R13" i="14"/>
  <c r="AI13" i="14"/>
  <c r="Q29" i="14"/>
  <c r="Q14" i="14"/>
  <c r="P30" i="14"/>
  <c r="AF30" i="14"/>
  <c r="U16" i="14"/>
  <c r="AL16" i="14"/>
  <c r="S33" i="14"/>
  <c r="AJ33" i="14"/>
  <c r="S18" i="14"/>
  <c r="R34" i="14"/>
  <c r="AI34" i="14"/>
  <c r="R19" i="14"/>
  <c r="Q35" i="14"/>
  <c r="AG35" i="14"/>
  <c r="S22" i="14"/>
  <c r="AJ22" i="14"/>
  <c r="S7" i="14"/>
  <c r="AJ7" i="14"/>
  <c r="R23" i="14"/>
  <c r="AI23" i="14"/>
  <c r="AI8" i="14"/>
  <c r="Q24" i="14"/>
  <c r="AG24" i="14"/>
  <c r="P25" i="14"/>
  <c r="AF25" i="14"/>
  <c r="AL11" i="14"/>
  <c r="AL60" i="14" s="1"/>
  <c r="T27" i="14"/>
  <c r="AK27" i="14"/>
  <c r="T12" i="14"/>
  <c r="AK12" i="14"/>
  <c r="S28" i="14"/>
  <c r="AJ28" i="14"/>
  <c r="AJ44" i="14" s="1"/>
  <c r="S13" i="14"/>
  <c r="AJ13" i="14"/>
  <c r="R29" i="14"/>
  <c r="AI29" i="14"/>
  <c r="AI14" i="14"/>
  <c r="Q30" i="14"/>
  <c r="AG30" i="14"/>
  <c r="V16" i="14"/>
  <c r="AM16" i="14"/>
  <c r="AL32" i="14"/>
  <c r="T33" i="14"/>
  <c r="AK33" i="14"/>
  <c r="T18" i="14"/>
  <c r="AK18" i="14"/>
  <c r="S34" i="14"/>
  <c r="AJ34" i="14"/>
  <c r="R35" i="14"/>
  <c r="AI35" i="14"/>
  <c r="AL6" i="14"/>
  <c r="T7" i="14"/>
  <c r="S23" i="14"/>
  <c r="AJ23" i="14"/>
  <c r="AJ8" i="14"/>
  <c r="R24" i="14"/>
  <c r="AI24" i="14"/>
  <c r="R9" i="14"/>
  <c r="AG25" i="14"/>
  <c r="U27" i="14"/>
  <c r="AL27" i="14"/>
  <c r="T28" i="14"/>
  <c r="AK28" i="14"/>
  <c r="T13" i="14"/>
  <c r="T45" i="14" s="1"/>
  <c r="AK13" i="14"/>
  <c r="AJ29" i="14"/>
  <c r="S14" i="14"/>
  <c r="AJ14" i="14"/>
  <c r="R30" i="14"/>
  <c r="AI30" i="14"/>
  <c r="W16" i="14"/>
  <c r="V32" i="14"/>
  <c r="AM32" i="14"/>
  <c r="AM17" i="14"/>
  <c r="U33" i="14"/>
  <c r="T34" i="14"/>
  <c r="AK34" i="14"/>
  <c r="S35" i="14"/>
  <c r="AJ35" i="14"/>
  <c r="W6" i="14"/>
  <c r="V7" i="14"/>
  <c r="U23" i="14"/>
  <c r="AL23" i="14"/>
  <c r="T24" i="14"/>
  <c r="AK24" i="14"/>
  <c r="S25" i="14"/>
  <c r="AJ25" i="14"/>
  <c r="X11" i="14"/>
  <c r="W27" i="14"/>
  <c r="W12" i="14"/>
  <c r="V28" i="14"/>
  <c r="AM28" i="14"/>
  <c r="V13" i="14"/>
  <c r="AM13" i="14"/>
  <c r="U14" i="14"/>
  <c r="AL14" i="14"/>
  <c r="T30" i="14"/>
  <c r="AK30" i="14"/>
  <c r="I16" i="14"/>
  <c r="Y16" i="14"/>
  <c r="X32" i="14"/>
  <c r="X17" i="14"/>
  <c r="V34" i="14"/>
  <c r="AM34" i="14"/>
  <c r="V19" i="14"/>
  <c r="AM19" i="14"/>
  <c r="U35" i="14"/>
  <c r="U73" i="14" s="1"/>
  <c r="AL35" i="14"/>
  <c r="X6" i="14"/>
  <c r="W22" i="14"/>
  <c r="W7" i="14"/>
  <c r="AM23" i="14"/>
  <c r="AM8" i="14"/>
  <c r="U24" i="14"/>
  <c r="AL24" i="14"/>
  <c r="AL9" i="14"/>
  <c r="T25" i="14"/>
  <c r="T67" i="14" s="1"/>
  <c r="AK25" i="14"/>
  <c r="I11" i="14"/>
  <c r="Y11" i="14"/>
  <c r="X27" i="14"/>
  <c r="W28" i="14"/>
  <c r="W44" i="14" s="1"/>
  <c r="W13" i="14"/>
  <c r="V29" i="14"/>
  <c r="AM29" i="14"/>
  <c r="V14" i="14"/>
  <c r="AM14" i="14"/>
  <c r="J16" i="14"/>
  <c r="Z16" i="14"/>
  <c r="I32" i="14"/>
  <c r="I17" i="14"/>
  <c r="Y17" i="14"/>
  <c r="X33" i="14"/>
  <c r="X18" i="14"/>
  <c r="W34" i="14"/>
  <c r="V35" i="14"/>
  <c r="AM35" i="14"/>
  <c r="I6" i="14"/>
  <c r="Y6" i="14"/>
  <c r="X22" i="14"/>
  <c r="X7" i="14"/>
  <c r="W23" i="14"/>
  <c r="V24" i="14"/>
  <c r="AM24" i="14"/>
  <c r="V9" i="14"/>
  <c r="AM9" i="14"/>
  <c r="U25" i="14"/>
  <c r="AL25" i="14"/>
  <c r="I27" i="14"/>
  <c r="Y27" i="14"/>
  <c r="X28" i="14"/>
  <c r="X13" i="14"/>
  <c r="W29" i="14"/>
  <c r="W14" i="14"/>
  <c r="W61" i="14" s="1"/>
  <c r="V30" i="14"/>
  <c r="V70" i="14" s="1"/>
  <c r="AM30" i="14"/>
  <c r="K16" i="14"/>
  <c r="J32" i="14"/>
  <c r="Z32" i="14"/>
  <c r="J17" i="14"/>
  <c r="Z17" i="14"/>
  <c r="I18" i="14"/>
  <c r="Y18" i="14"/>
  <c r="X34" i="14"/>
  <c r="X19" i="14"/>
  <c r="W35" i="14"/>
  <c r="J6" i="14"/>
  <c r="Z6" i="14"/>
  <c r="I7" i="14"/>
  <c r="Y7" i="14"/>
  <c r="X23" i="14"/>
  <c r="X8" i="14"/>
  <c r="W24" i="14"/>
  <c r="V25" i="14"/>
  <c r="AM25" i="14"/>
  <c r="K11" i="14"/>
  <c r="J27" i="14"/>
  <c r="Z27" i="14"/>
  <c r="J12" i="14"/>
  <c r="Z12" i="14"/>
  <c r="I28" i="14"/>
  <c r="Y28" i="14"/>
  <c r="I13" i="14"/>
  <c r="X29" i="14"/>
  <c r="X14" i="14"/>
  <c r="W30" i="14"/>
  <c r="AB16" i="14"/>
  <c r="K32" i="14"/>
  <c r="AA32" i="14"/>
  <c r="K17" i="14"/>
  <c r="AA17" i="14"/>
  <c r="J33" i="14"/>
  <c r="Z33" i="14"/>
  <c r="J18" i="14"/>
  <c r="Z18" i="14"/>
  <c r="I34" i="14"/>
  <c r="Y34" i="14"/>
  <c r="I19" i="14"/>
  <c r="X35" i="14"/>
  <c r="J22" i="14"/>
  <c r="Z22" i="14"/>
  <c r="J7" i="14"/>
  <c r="Z7" i="14"/>
  <c r="I8" i="14"/>
  <c r="Y8" i="14"/>
  <c r="W25" i="14"/>
  <c r="L11" i="14"/>
  <c r="K27" i="14"/>
  <c r="AA27" i="14"/>
  <c r="K12" i="14"/>
  <c r="J28" i="14"/>
  <c r="Z28" i="14"/>
  <c r="I29" i="14"/>
  <c r="Y29" i="14"/>
  <c r="Y14" i="14"/>
  <c r="X30" i="14"/>
  <c r="M16" i="14"/>
  <c r="AC16" i="14"/>
  <c r="L32" i="14"/>
  <c r="AB32" i="14"/>
  <c r="L17" i="14"/>
  <c r="AB17" i="14"/>
  <c r="AA33" i="14"/>
  <c r="K18" i="14"/>
  <c r="AA18" i="14"/>
  <c r="J34" i="14"/>
  <c r="Z34" i="14"/>
  <c r="J19" i="14"/>
  <c r="Z19" i="14"/>
  <c r="I35" i="14"/>
  <c r="Y35" i="14"/>
  <c r="AB6" i="14"/>
  <c r="K7" i="14"/>
  <c r="AA7" i="14"/>
  <c r="J23" i="14"/>
  <c r="Z23" i="14"/>
  <c r="J8" i="14"/>
  <c r="Z8" i="14"/>
  <c r="I24" i="14"/>
  <c r="Y24" i="14"/>
  <c r="X25" i="14"/>
  <c r="M11" i="14"/>
  <c r="AC11" i="14"/>
  <c r="L27" i="14"/>
  <c r="L12" i="14"/>
  <c r="AB12" i="14"/>
  <c r="K28" i="14"/>
  <c r="AA28" i="14"/>
  <c r="J29" i="14"/>
  <c r="Z29" i="14"/>
  <c r="J14" i="14"/>
  <c r="Z14" i="14"/>
  <c r="I30" i="14"/>
  <c r="Y30" i="14"/>
  <c r="M32" i="14"/>
  <c r="AC32" i="14"/>
  <c r="M17" i="14"/>
  <c r="AC17" i="14"/>
  <c r="L33" i="14"/>
  <c r="AB33" i="14"/>
  <c r="L18" i="14"/>
  <c r="AB18" i="14"/>
  <c r="K19" i="14"/>
  <c r="AA19" i="14"/>
  <c r="Z35" i="14"/>
  <c r="M6" i="14"/>
  <c r="AC6" i="14"/>
  <c r="L22" i="14"/>
  <c r="AB22" i="14"/>
  <c r="L7" i="14"/>
  <c r="AB7" i="14"/>
  <c r="K8" i="14"/>
  <c r="AA8" i="14"/>
  <c r="J24" i="14"/>
  <c r="Z24" i="14"/>
  <c r="J9" i="14"/>
  <c r="Z9" i="14"/>
  <c r="I25" i="14"/>
  <c r="Y25" i="14"/>
  <c r="N11" i="14"/>
  <c r="AD11" i="14"/>
  <c r="M27" i="14"/>
  <c r="AC27" i="14"/>
  <c r="M12" i="14"/>
  <c r="L28" i="14"/>
  <c r="AB28" i="14"/>
  <c r="L13" i="14"/>
  <c r="AB13" i="14"/>
  <c r="K29" i="14"/>
  <c r="AA29" i="14"/>
  <c r="K14" i="14"/>
  <c r="AA14" i="14"/>
  <c r="J30" i="14"/>
  <c r="Z30" i="14"/>
  <c r="N32" i="14"/>
  <c r="AD32" i="14"/>
  <c r="N17" i="14"/>
  <c r="AD17" i="14"/>
  <c r="M33" i="14"/>
  <c r="AC33" i="14"/>
  <c r="M18" i="14"/>
  <c r="AC18" i="14"/>
  <c r="L34" i="14"/>
  <c r="AB34" i="14"/>
  <c r="L19" i="14"/>
  <c r="AB19" i="14"/>
  <c r="K35" i="14"/>
  <c r="M22" i="14"/>
  <c r="AC22" i="14"/>
  <c r="L23" i="14"/>
  <c r="AB23" i="14"/>
  <c r="L8" i="14"/>
  <c r="AB8" i="14"/>
  <c r="AA24" i="14"/>
  <c r="K9" i="14"/>
  <c r="AA9" i="14"/>
  <c r="J25" i="14"/>
  <c r="Z25" i="14"/>
  <c r="O11" i="14"/>
  <c r="AE11" i="14"/>
  <c r="N27" i="14"/>
  <c r="AD27" i="14"/>
  <c r="N12" i="14"/>
  <c r="M28" i="14"/>
  <c r="AC28" i="14"/>
  <c r="L29" i="14"/>
  <c r="AB29" i="14"/>
  <c r="K30" i="14"/>
  <c r="AA30" i="14"/>
  <c r="P16" i="14"/>
  <c r="AF16" i="14"/>
  <c r="O32" i="14"/>
  <c r="AE32" i="14"/>
  <c r="O17" i="14"/>
  <c r="AE17" i="14"/>
  <c r="N33" i="14"/>
  <c r="AD33" i="14"/>
  <c r="N18" i="14"/>
  <c r="AD18" i="14"/>
  <c r="AC34" i="14"/>
  <c r="M19" i="14"/>
  <c r="AC19" i="14"/>
  <c r="L35" i="14"/>
  <c r="AB35" i="14"/>
  <c r="AE6" i="14"/>
  <c r="N22" i="14"/>
  <c r="AD22" i="14"/>
  <c r="N7" i="14"/>
  <c r="AD7" i="14"/>
  <c r="M8" i="14"/>
  <c r="AC8" i="14"/>
  <c r="L24" i="14"/>
  <c r="AB24" i="14"/>
  <c r="L9" i="14"/>
  <c r="AB9" i="14"/>
  <c r="AA25" i="14"/>
  <c r="P11" i="14"/>
  <c r="AF11" i="14"/>
  <c r="O12" i="14"/>
  <c r="AE12" i="14"/>
  <c r="N28" i="14"/>
  <c r="AD28" i="14"/>
  <c r="M29" i="14"/>
  <c r="AC29" i="14"/>
  <c r="L30" i="14"/>
  <c r="L70" i="14" s="1"/>
  <c r="AB30" i="14"/>
  <c r="AB70" i="14" s="1"/>
  <c r="P32" i="14"/>
  <c r="AF32" i="14"/>
  <c r="O33" i="14"/>
  <c r="AE33" i="14"/>
  <c r="O18" i="14"/>
  <c r="AE18" i="14"/>
  <c r="N34" i="14"/>
  <c r="AD34" i="14"/>
  <c r="N19" i="14"/>
  <c r="AD19" i="14"/>
  <c r="M35" i="14"/>
  <c r="P6" i="14"/>
  <c r="AF6" i="14"/>
  <c r="AF38" i="14" s="1"/>
  <c r="O22" i="14"/>
  <c r="AE22" i="14"/>
  <c r="O7" i="14"/>
  <c r="N23" i="14"/>
  <c r="AD23" i="14"/>
  <c r="N8" i="14"/>
  <c r="AD8" i="14"/>
  <c r="AC24" i="14"/>
  <c r="M9" i="14"/>
  <c r="AC9" i="14"/>
  <c r="L25" i="14"/>
  <c r="L67" i="14" s="1"/>
  <c r="AB25" i="14"/>
  <c r="Q11" i="14"/>
  <c r="AG11" i="14"/>
  <c r="P27" i="14"/>
  <c r="AF27" i="14"/>
  <c r="P12" i="14"/>
  <c r="AF12" i="14"/>
  <c r="O28" i="14"/>
  <c r="AE28" i="14"/>
  <c r="O13" i="14"/>
  <c r="N29" i="14"/>
  <c r="N69" i="14" s="1"/>
  <c r="N102" i="14" s="1"/>
  <c r="N111" i="14" s="1"/>
  <c r="AD29" i="14"/>
  <c r="N14" i="14"/>
  <c r="AD14" i="14"/>
  <c r="M30" i="14"/>
  <c r="AC30" i="14"/>
  <c r="AI16" i="14"/>
  <c r="Q32" i="14"/>
  <c r="Q72" i="14" s="1"/>
  <c r="AG32" i="14"/>
  <c r="AG72" i="14" s="1"/>
  <c r="AG17" i="14"/>
  <c r="AG64" i="14" s="1"/>
  <c r="P33" i="14"/>
  <c r="AF33" i="14"/>
  <c r="P18" i="14"/>
  <c r="AF18" i="14"/>
  <c r="O34" i="14"/>
  <c r="AE34" i="14"/>
  <c r="O19" i="14"/>
  <c r="AE19" i="14"/>
  <c r="N35" i="14"/>
  <c r="AD35" i="14"/>
  <c r="W19" i="14"/>
  <c r="M34" i="14"/>
  <c r="M24" i="14"/>
  <c r="U19" i="14"/>
  <c r="AF8" i="14"/>
  <c r="AI19" i="14"/>
  <c r="T32" i="14"/>
  <c r="AE7" i="14"/>
  <c r="AE39" i="14" s="1"/>
  <c r="Q18" i="14"/>
  <c r="AG29" i="14"/>
  <c r="U29" i="14"/>
  <c r="AM11" i="14"/>
  <c r="O6" i="14"/>
  <c r="AK17" i="14"/>
  <c r="L14" i="14"/>
  <c r="AI9" i="14"/>
  <c r="T22" i="14"/>
  <c r="AK32" i="14"/>
  <c r="Q8" i="14"/>
  <c r="AG18" i="14"/>
  <c r="AG50" i="14" s="1"/>
  <c r="S30" i="14"/>
  <c r="AE24" i="14"/>
  <c r="Q7" i="14"/>
  <c r="Y19" i="14"/>
  <c r="X9" i="14"/>
  <c r="AD12" i="14"/>
  <c r="T11" i="14"/>
  <c r="AK22" i="14"/>
  <c r="V33" i="14"/>
  <c r="AG8" i="14"/>
  <c r="S19" i="14"/>
  <c r="AJ30" i="14"/>
  <c r="V22" i="14"/>
  <c r="AF14" i="14"/>
  <c r="S8" i="14"/>
  <c r="M23" i="14"/>
  <c r="R16" i="14"/>
  <c r="AK11" i="14"/>
  <c r="V23" i="14"/>
  <c r="AM33" i="14"/>
  <c r="S9" i="14"/>
  <c r="AJ19" i="14"/>
  <c r="U32" i="14"/>
  <c r="U18" i="14"/>
  <c r="S29" i="14"/>
  <c r="AJ6" i="14"/>
  <c r="O16" i="14"/>
  <c r="AC12" i="14"/>
  <c r="AM12" i="14"/>
  <c r="X24" i="14"/>
  <c r="J35" i="14"/>
  <c r="U11" i="14"/>
  <c r="AL22" i="14"/>
  <c r="W33" i="14"/>
  <c r="AC14" i="14"/>
  <c r="K22" i="14"/>
  <c r="AL7" i="14"/>
  <c r="K23" i="14"/>
  <c r="T9" i="14"/>
  <c r="AL33" i="14"/>
  <c r="L16" i="14"/>
  <c r="AB27" i="14"/>
  <c r="L6" i="14"/>
  <c r="Y13" i="14"/>
  <c r="K25" i="14"/>
  <c r="AA35" i="14"/>
  <c r="AE8" i="14"/>
  <c r="AE13" i="14"/>
  <c r="AG14" i="14"/>
  <c r="AA22" i="14"/>
  <c r="Z11" i="14"/>
  <c r="O35" i="14"/>
  <c r="AA16" i="14"/>
  <c r="AK9" i="14"/>
  <c r="I22" i="14"/>
  <c r="AL18" i="14"/>
  <c r="AK19" i="14"/>
  <c r="AD13" i="14"/>
  <c r="M14" i="14"/>
  <c r="U9" i="14"/>
  <c r="U58" i="14" s="1"/>
  <c r="Q9" i="14"/>
  <c r="M7" i="14"/>
  <c r="K34" i="14"/>
  <c r="R18" i="14"/>
  <c r="S17" i="14"/>
  <c r="AL17" i="14"/>
  <c r="AJ18" i="14"/>
  <c r="AL12" i="14"/>
  <c r="O8" i="14"/>
  <c r="Y12" i="14"/>
  <c r="AK6" i="14"/>
  <c r="AE16" i="14"/>
  <c r="AG16" i="14"/>
  <c r="X12" i="14"/>
  <c r="AD16" i="14"/>
  <c r="W18" i="14"/>
  <c r="AA11" i="14"/>
  <c r="W11" i="14"/>
  <c r="W43" i="14" s="1"/>
  <c r="AC13" i="14"/>
  <c r="AF13" i="14"/>
  <c r="AF45" i="14" s="1"/>
  <c r="V8" i="14"/>
  <c r="R14" i="14"/>
  <c r="U30" i="14"/>
  <c r="P14" i="14"/>
  <c r="Y33" i="14"/>
  <c r="R8" i="14"/>
  <c r="V11" i="14"/>
  <c r="Q17" i="14"/>
  <c r="U17" i="14"/>
  <c r="U49" i="14" s="1"/>
  <c r="O14" i="14"/>
  <c r="N13" i="14"/>
  <c r="AL19" i="14"/>
  <c r="AL51" i="14" s="1"/>
  <c r="K13" i="14"/>
  <c r="K24" i="14"/>
  <c r="AI6" i="14"/>
  <c r="Y32" i="14"/>
  <c r="Y22" i="14"/>
  <c r="N16" i="14"/>
  <c r="AB11" i="14"/>
  <c r="I12" i="14"/>
  <c r="N6" i="14"/>
  <c r="AJ11" i="14"/>
  <c r="J13" i="14"/>
  <c r="Q16" i="14"/>
  <c r="Y23" i="14"/>
  <c r="T6" i="14"/>
  <c r="AD6" i="14"/>
  <c r="W9" i="14"/>
  <c r="AG9" i="14"/>
  <c r="O27" i="14"/>
  <c r="Y9" i="14"/>
  <c r="AM7" i="14"/>
  <c r="AA12" i="14"/>
  <c r="T19" i="14"/>
  <c r="AL8" i="14"/>
  <c r="AC35" i="14"/>
  <c r="V17" i="14"/>
  <c r="W8" i="14"/>
  <c r="AM18" i="14"/>
  <c r="U8" i="14"/>
  <c r="AG6" i="14"/>
  <c r="AL30" i="14"/>
  <c r="AF17" i="14"/>
  <c r="AC7" i="14"/>
  <c r="AB14" i="14"/>
  <c r="AA34" i="14"/>
  <c r="S11" i="14"/>
  <c r="M13" i="14"/>
  <c r="I23" i="14"/>
  <c r="I39" i="14" s="1"/>
  <c r="K6" i="14"/>
  <c r="T17" i="14"/>
  <c r="AE27" i="14"/>
  <c r="AE69" i="14" s="1"/>
  <c r="AE102" i="14" s="1"/>
  <c r="AE110" i="14" s="1"/>
  <c r="AE111" i="14" s="1"/>
  <c r="I14" i="14"/>
  <c r="U6" i="14"/>
  <c r="O25" i="14"/>
  <c r="AL29" i="14"/>
  <c r="AI18" i="14"/>
  <c r="I9" i="14"/>
  <c r="AK7" i="14"/>
  <c r="AE35" i="14"/>
  <c r="K33" i="14"/>
  <c r="AF7" i="14"/>
  <c r="AF39" i="14" s="1"/>
  <c r="AG7" i="14"/>
  <c r="AE25" i="14"/>
  <c r="AA6" i="14"/>
  <c r="AG27" i="14"/>
  <c r="Z13" i="14"/>
  <c r="AA13" i="14"/>
  <c r="AM22" i="14"/>
  <c r="U12" i="14"/>
  <c r="AC23" i="14"/>
  <c r="I33" i="14"/>
  <c r="J11" i="14"/>
  <c r="Q25" i="14"/>
  <c r="P17" i="14"/>
  <c r="AJ17" i="14"/>
  <c r="AA23" i="14"/>
  <c r="Q27" i="14"/>
  <c r="W32" i="14"/>
  <c r="W154" i="14"/>
  <c r="W140" i="14"/>
  <c r="W131" i="14"/>
  <c r="W115" i="14"/>
  <c r="W99" i="14"/>
  <c r="AA55" i="14"/>
  <c r="P51" i="14"/>
  <c r="T154" i="14"/>
  <c r="T140" i="14"/>
  <c r="T115" i="14"/>
  <c r="T131" i="14"/>
  <c r="T99" i="14"/>
  <c r="X55" i="14"/>
  <c r="Z154" i="14"/>
  <c r="Z140" i="14"/>
  <c r="Z131" i="14"/>
  <c r="Z115" i="14"/>
  <c r="Z99" i="14"/>
  <c r="AD55" i="14"/>
  <c r="BP273" i="14"/>
  <c r="BP271" i="14"/>
  <c r="BP270" i="14"/>
  <c r="AE189" i="14"/>
  <c r="AE178" i="14"/>
  <c r="BP268" i="14"/>
  <c r="H232" i="14"/>
  <c r="BZ196" i="14"/>
  <c r="AP216" i="14" s="1"/>
  <c r="S192" i="14"/>
  <c r="AE171" i="14"/>
  <c r="BK195" i="14"/>
  <c r="BJ195" i="14"/>
  <c r="BI195" i="14"/>
  <c r="AE174" i="14"/>
  <c r="BC197" i="14"/>
  <c r="BH195" i="14"/>
  <c r="BF195" i="14"/>
  <c r="BC196" i="14"/>
  <c r="BE195" i="14"/>
  <c r="BC194" i="14"/>
  <c r="BC195" i="14"/>
  <c r="AE175" i="14"/>
  <c r="BD195" i="14"/>
  <c r="BG195" i="14"/>
  <c r="U154" i="14"/>
  <c r="U140" i="14"/>
  <c r="U131" i="14"/>
  <c r="U99" i="14"/>
  <c r="U115" i="14"/>
  <c r="Y55" i="14"/>
  <c r="U169" i="7"/>
  <c r="V169" i="7"/>
  <c r="W169" i="7"/>
  <c r="X169" i="7"/>
  <c r="Y169" i="7"/>
  <c r="Z169" i="7"/>
  <c r="AA169" i="7"/>
  <c r="AB169" i="7"/>
  <c r="AC169" i="7"/>
  <c r="B3" i="7"/>
  <c r="D3" i="7" s="1"/>
  <c r="R83" i="7"/>
  <c r="V83" i="7" s="1"/>
  <c r="Z83" i="7" s="1"/>
  <c r="AD83" i="7" s="1"/>
  <c r="AI83" i="7" s="1"/>
  <c r="AM83" i="7" s="1"/>
  <c r="Q83" i="7"/>
  <c r="U83" i="7" s="1"/>
  <c r="Y83" i="7" s="1"/>
  <c r="AC83" i="7" s="1"/>
  <c r="AG83" i="7" s="1"/>
  <c r="AL83" i="7" s="1"/>
  <c r="P83" i="7"/>
  <c r="T83" i="7" s="1"/>
  <c r="X83" i="7" s="1"/>
  <c r="AB83" i="7" s="1"/>
  <c r="AF83" i="7" s="1"/>
  <c r="AK83" i="7" s="1"/>
  <c r="O83" i="7"/>
  <c r="S83" i="7" s="1"/>
  <c r="W83" i="7" s="1"/>
  <c r="AA83" i="7" s="1"/>
  <c r="AE83" i="7" s="1"/>
  <c r="AJ83" i="7" s="1"/>
  <c r="L152" i="7"/>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I152" i="7" s="1"/>
  <c r="AJ152" i="7" s="1"/>
  <c r="AK152" i="7" s="1"/>
  <c r="AL152" i="7" s="1"/>
  <c r="AM152" i="7" s="1"/>
  <c r="AN152" i="7" s="1"/>
  <c r="N154" i="7"/>
  <c r="M154" i="7"/>
  <c r="L154" i="7"/>
  <c r="K154" i="7"/>
  <c r="J154" i="7"/>
  <c r="I154" i="7"/>
  <c r="H264" i="14" l="1"/>
  <c r="M41" i="14"/>
  <c r="AD46" i="14"/>
  <c r="S51" i="14"/>
  <c r="T57" i="14"/>
  <c r="J48" i="14"/>
  <c r="S66" i="14"/>
  <c r="O46" i="14"/>
  <c r="AJ50" i="14"/>
  <c r="AF51" i="14"/>
  <c r="S40" i="14"/>
  <c r="AJ43" i="14"/>
  <c r="Z45" i="14"/>
  <c r="J44" i="14"/>
  <c r="AJ48" i="14"/>
  <c r="U66" i="14"/>
  <c r="R58" i="14"/>
  <c r="M57" i="14"/>
  <c r="R72" i="14"/>
  <c r="R118" i="14" s="1"/>
  <c r="R127" i="14" s="1"/>
  <c r="AI60" i="14"/>
  <c r="AJ66" i="14"/>
  <c r="AJ117" i="14" s="1"/>
  <c r="AJ122" i="14" s="1"/>
  <c r="J45" i="14"/>
  <c r="R38" i="14"/>
  <c r="AK40" i="14"/>
  <c r="AJ58" i="14"/>
  <c r="AJ51" i="14"/>
  <c r="AK57" i="14"/>
  <c r="O40" i="14"/>
  <c r="P38" i="14"/>
  <c r="V40" i="14"/>
  <c r="AI67" i="14"/>
  <c r="P39" i="14"/>
  <c r="AE46" i="14"/>
  <c r="Q67" i="14"/>
  <c r="W38" i="14"/>
  <c r="X38" i="14"/>
  <c r="I46" i="14"/>
  <c r="AK44" i="14"/>
  <c r="S38" i="14"/>
  <c r="I40" i="14"/>
  <c r="AK69" i="14"/>
  <c r="AK102" i="14" s="1"/>
  <c r="AK111" i="14" s="1"/>
  <c r="W67" i="14"/>
  <c r="N183" i="14" s="1"/>
  <c r="V45" i="14"/>
  <c r="AM70" i="14"/>
  <c r="R51" i="14"/>
  <c r="S44" i="14"/>
  <c r="AG51" i="14"/>
  <c r="AM64" i="14"/>
  <c r="Q49" i="14"/>
  <c r="AL73" i="14"/>
  <c r="T46" i="14"/>
  <c r="U69" i="14"/>
  <c r="U102" i="14" s="1"/>
  <c r="U111" i="14" s="1"/>
  <c r="O45" i="14"/>
  <c r="AD40" i="14"/>
  <c r="AL69" i="14"/>
  <c r="AL88" i="14" s="1"/>
  <c r="AM60" i="14"/>
  <c r="O67" i="14"/>
  <c r="L183" i="14" s="1"/>
  <c r="R57" i="14"/>
  <c r="AE70" i="14"/>
  <c r="AE67" i="14"/>
  <c r="P183" i="14" s="1"/>
  <c r="M67" i="14"/>
  <c r="AF73" i="14"/>
  <c r="W39" i="14"/>
  <c r="P73" i="14"/>
  <c r="S60" i="14"/>
  <c r="AK189" i="14" s="1"/>
  <c r="Q60" i="14"/>
  <c r="T51" i="14"/>
  <c r="R48" i="14"/>
  <c r="P69" i="14"/>
  <c r="P102" i="14" s="1"/>
  <c r="P111" i="14" s="1"/>
  <c r="O69" i="14"/>
  <c r="AJ171" i="14" s="1"/>
  <c r="X66" i="14"/>
  <c r="X117" i="14" s="1"/>
  <c r="AD66" i="14"/>
  <c r="AD117" i="14" s="1"/>
  <c r="T69" i="14"/>
  <c r="T102" i="14" s="1"/>
  <c r="T111" i="14" s="1"/>
  <c r="AD70" i="14"/>
  <c r="K49" i="14"/>
  <c r="AK45" i="14"/>
  <c r="T63" i="14"/>
  <c r="K45" i="14"/>
  <c r="AA43" i="14"/>
  <c r="AI72" i="14"/>
  <c r="AI118" i="14" s="1"/>
  <c r="AI127" i="14" s="1"/>
  <c r="O66" i="14"/>
  <c r="O101" i="14" s="1"/>
  <c r="Z50" i="14"/>
  <c r="Z48" i="14"/>
  <c r="W45" i="14"/>
  <c r="AE45" i="14"/>
  <c r="Z49" i="14"/>
  <c r="AM40" i="14"/>
  <c r="V58" i="14"/>
  <c r="Q45" i="14"/>
  <c r="T43" i="14"/>
  <c r="S61" i="14"/>
  <c r="AB64" i="14"/>
  <c r="J72" i="14"/>
  <c r="AG174" i="14" s="1"/>
  <c r="T70" i="14"/>
  <c r="T79" i="14" s="1"/>
  <c r="Q69" i="14"/>
  <c r="Q102" i="14" s="1"/>
  <c r="Q111" i="14" s="1"/>
  <c r="R64" i="14"/>
  <c r="T40" i="14"/>
  <c r="Z40" i="14"/>
  <c r="AK50" i="14"/>
  <c r="V46" i="14"/>
  <c r="T73" i="14"/>
  <c r="AJ69" i="14"/>
  <c r="Q186" i="14" s="1"/>
  <c r="K40" i="14"/>
  <c r="AM66" i="14"/>
  <c r="AM117" i="14" s="1"/>
  <c r="AL61" i="14"/>
  <c r="O70" i="14"/>
  <c r="L187" i="14" s="1"/>
  <c r="AA63" i="14"/>
  <c r="M49" i="14"/>
  <c r="AM51" i="14"/>
  <c r="AG67" i="14"/>
  <c r="K43" i="14"/>
  <c r="J49" i="14"/>
  <c r="T49" i="14"/>
  <c r="AG41" i="14"/>
  <c r="R39" i="14"/>
  <c r="AA57" i="14"/>
  <c r="AM188" i="14" s="1"/>
  <c r="J67" i="14"/>
  <c r="J183" i="14" s="1"/>
  <c r="K63" i="14"/>
  <c r="AC48" i="14"/>
  <c r="T48" i="14"/>
  <c r="AB48" i="14"/>
  <c r="AG45" i="14"/>
  <c r="N46" i="14"/>
  <c r="N40" i="14"/>
  <c r="AA72" i="14"/>
  <c r="AA118" i="14" s="1"/>
  <c r="AA126" i="14" s="1"/>
  <c r="AA127" i="14" s="1"/>
  <c r="AK72" i="14"/>
  <c r="AK118" i="14" s="1"/>
  <c r="AK127" i="14" s="1"/>
  <c r="M73" i="14"/>
  <c r="N66" i="14"/>
  <c r="N117" i="14" s="1"/>
  <c r="AG60" i="14"/>
  <c r="N70" i="14"/>
  <c r="AD58" i="14"/>
  <c r="Y63" i="14"/>
  <c r="Y49" i="14"/>
  <c r="P46" i="14"/>
  <c r="AL58" i="14"/>
  <c r="AL40" i="14"/>
  <c r="Q39" i="14"/>
  <c r="AI39" i="14"/>
  <c r="K69" i="14"/>
  <c r="AI171" i="14" s="1"/>
  <c r="K57" i="14"/>
  <c r="AI188" i="14" s="1"/>
  <c r="Y66" i="14"/>
  <c r="Y101" i="14" s="1"/>
  <c r="AA58" i="14"/>
  <c r="I57" i="14"/>
  <c r="AF188" i="14" s="1"/>
  <c r="J64" i="14"/>
  <c r="U39" i="14"/>
  <c r="AC69" i="14"/>
  <c r="L66" i="14"/>
  <c r="L117" i="14" s="1"/>
  <c r="Z39" i="14"/>
  <c r="M61" i="14"/>
  <c r="T39" i="14"/>
  <c r="AB72" i="14"/>
  <c r="AB118" i="14" s="1"/>
  <c r="AB127" i="14" s="1"/>
  <c r="AC73" i="14"/>
  <c r="AK43" i="14"/>
  <c r="U43" i="14"/>
  <c r="AJ40" i="14"/>
  <c r="X41" i="14"/>
  <c r="AA69" i="14"/>
  <c r="O186" i="14" s="1"/>
  <c r="V69" i="14"/>
  <c r="V102" i="14" s="1"/>
  <c r="V111" i="14" s="1"/>
  <c r="AD67" i="14"/>
  <c r="R46" i="14"/>
  <c r="P57" i="14"/>
  <c r="Q61" i="14"/>
  <c r="AL48" i="14"/>
  <c r="AM41" i="14"/>
  <c r="O49" i="14"/>
  <c r="P48" i="14"/>
  <c r="N73" i="14"/>
  <c r="AC49" i="14"/>
  <c r="M43" i="14"/>
  <c r="Z69" i="14"/>
  <c r="Z102" i="14" s="1"/>
  <c r="Z111" i="14" s="1"/>
  <c r="AF49" i="14"/>
  <c r="O48" i="14"/>
  <c r="Z63" i="14"/>
  <c r="AJ45" i="14"/>
  <c r="AD49" i="14"/>
  <c r="M69" i="14"/>
  <c r="J39" i="14"/>
  <c r="AA46" i="14"/>
  <c r="AD38" i="14"/>
  <c r="N45" i="14"/>
  <c r="AJ41" i="14"/>
  <c r="AG48" i="14"/>
  <c r="I38" i="14"/>
  <c r="AD73" i="14"/>
  <c r="J50" i="14"/>
  <c r="AF48" i="14"/>
  <c r="J63" i="14"/>
  <c r="L48" i="14"/>
  <c r="M44" i="14"/>
  <c r="AJ61" i="14"/>
  <c r="AD69" i="14"/>
  <c r="AD102" i="14" s="1"/>
  <c r="AD111" i="14" s="1"/>
  <c r="AI51" i="14"/>
  <c r="W46" i="14"/>
  <c r="W70" i="14"/>
  <c r="N187" i="14" s="1"/>
  <c r="AI48" i="14"/>
  <c r="AB45" i="14"/>
  <c r="K44" i="14"/>
  <c r="Y46" i="14"/>
  <c r="V50" i="14"/>
  <c r="AK67" i="14"/>
  <c r="AC41" i="14"/>
  <c r="AA45" i="14"/>
  <c r="N44" i="14"/>
  <c r="K61" i="14"/>
  <c r="AC43" i="14"/>
  <c r="J61" i="14"/>
  <c r="U67" i="14"/>
  <c r="U86" i="14" s="1"/>
  <c r="I48" i="14"/>
  <c r="AK63" i="14"/>
  <c r="R67" i="14"/>
  <c r="AM58" i="14"/>
  <c r="O58" i="14"/>
  <c r="AE73" i="14"/>
  <c r="P191" i="14" s="1"/>
  <c r="U40" i="14"/>
  <c r="V63" i="14"/>
  <c r="R41" i="14"/>
  <c r="V61" i="14"/>
  <c r="V89" i="14" s="1"/>
  <c r="U72" i="14"/>
  <c r="U118" i="14" s="1"/>
  <c r="U127" i="14" s="1"/>
  <c r="AC64" i="14"/>
  <c r="AB63" i="14"/>
  <c r="AI46" i="14"/>
  <c r="R43" i="14"/>
  <c r="I63" i="14"/>
  <c r="AL38" i="14"/>
  <c r="AF57" i="14"/>
  <c r="AC45" i="14"/>
  <c r="Z67" i="14"/>
  <c r="K51" i="14"/>
  <c r="P44" i="14"/>
  <c r="AC63" i="14"/>
  <c r="L58" i="14"/>
  <c r="L86" i="14" s="1"/>
  <c r="P63" i="14"/>
  <c r="J40" i="14"/>
  <c r="L49" i="14"/>
  <c r="Y57" i="14"/>
  <c r="K48" i="14"/>
  <c r="X39" i="14"/>
  <c r="X57" i="14"/>
  <c r="AL43" i="14"/>
  <c r="T50" i="14"/>
  <c r="Q51" i="14"/>
  <c r="AE50" i="14"/>
  <c r="AC72" i="14"/>
  <c r="AC118" i="14" s="1"/>
  <c r="AC127" i="14" s="1"/>
  <c r="M38" i="14"/>
  <c r="J41" i="14"/>
  <c r="AB49" i="14"/>
  <c r="I72" i="14"/>
  <c r="AF174" i="14" s="1"/>
  <c r="Z61" i="14"/>
  <c r="AL67" i="14"/>
  <c r="AL41" i="14"/>
  <c r="AI45" i="14"/>
  <c r="AI43" i="14"/>
  <c r="AL72" i="14"/>
  <c r="AL118" i="14" s="1"/>
  <c r="AL127" i="14" s="1"/>
  <c r="AE72" i="14"/>
  <c r="P190" i="14" s="1"/>
  <c r="AM45" i="14"/>
  <c r="T44" i="14"/>
  <c r="J58" i="14"/>
  <c r="L69" i="14"/>
  <c r="Z70" i="14"/>
  <c r="Q70" i="14"/>
  <c r="I50" i="14"/>
  <c r="Y40" i="14"/>
  <c r="AB60" i="14"/>
  <c r="P40" i="14"/>
  <c r="AD41" i="14"/>
  <c r="AA61" i="14"/>
  <c r="M45" i="14"/>
  <c r="Z44" i="14"/>
  <c r="AA67" i="14"/>
  <c r="O183" i="14" s="1"/>
  <c r="Y41" i="14"/>
  <c r="K50" i="14"/>
  <c r="J73" i="14"/>
  <c r="J191" i="14" s="1"/>
  <c r="AM67" i="14"/>
  <c r="AJ46" i="14"/>
  <c r="AI41" i="14"/>
  <c r="AD39" i="14"/>
  <c r="X44" i="14"/>
  <c r="AG40" i="14"/>
  <c r="T61" i="14"/>
  <c r="V60" i="14"/>
  <c r="AI66" i="14"/>
  <c r="AI117" i="14" s="1"/>
  <c r="W40" i="14"/>
  <c r="Y61" i="14"/>
  <c r="AG66" i="14"/>
  <c r="AG117" i="14" s="1"/>
  <c r="AK73" i="14"/>
  <c r="AM69" i="14"/>
  <c r="AM102" i="14" s="1"/>
  <c r="AM111" i="14" s="1"/>
  <c r="AM110" i="14" s="1"/>
  <c r="V67" i="14"/>
  <c r="V79" i="14" s="1"/>
  <c r="AC38" i="14"/>
  <c r="J46" i="14"/>
  <c r="R70" i="14"/>
  <c r="AE66" i="14"/>
  <c r="AE117" i="14" s="1"/>
  <c r="AE122" i="14" s="1"/>
  <c r="AA41" i="14"/>
  <c r="P49" i="14"/>
  <c r="N39" i="14"/>
  <c r="Z73" i="14"/>
  <c r="J69" i="14"/>
  <c r="AG171" i="14" s="1"/>
  <c r="AD44" i="14"/>
  <c r="P67" i="14"/>
  <c r="P58" i="14"/>
  <c r="M70" i="14"/>
  <c r="P43" i="14"/>
  <c r="Z51" i="14"/>
  <c r="M66" i="14"/>
  <c r="M101" i="14" s="1"/>
  <c r="M58" i="14"/>
  <c r="S72" i="14"/>
  <c r="AK174" i="14" s="1"/>
  <c r="AK51" i="14"/>
  <c r="Q46" i="14"/>
  <c r="AB73" i="14"/>
  <c r="Z46" i="14"/>
  <c r="AG70" i="14"/>
  <c r="AB50" i="14"/>
  <c r="X50" i="14"/>
  <c r="AJ49" i="14"/>
  <c r="K41" i="14"/>
  <c r="X67" i="14"/>
  <c r="L72" i="14"/>
  <c r="L118" i="14" s="1"/>
  <c r="L127" i="14" s="1"/>
  <c r="AF50" i="14"/>
  <c r="AB51" i="14"/>
  <c r="AM50" i="14"/>
  <c r="V48" i="14"/>
  <c r="Q50" i="14"/>
  <c r="AC66" i="14"/>
  <c r="AC101" i="14" s="1"/>
  <c r="AF61" i="14"/>
  <c r="M50" i="14"/>
  <c r="AB46" i="14"/>
  <c r="AB66" i="14"/>
  <c r="AB117" i="14" s="1"/>
  <c r="L64" i="14"/>
  <c r="AC58" i="14"/>
  <c r="AC44" i="14"/>
  <c r="AE49" i="14"/>
  <c r="AE48" i="14"/>
  <c r="I44" i="14"/>
  <c r="Q38" i="14"/>
  <c r="L50" i="14"/>
  <c r="AB41" i="14"/>
  <c r="I41" i="14"/>
  <c r="Y45" i="14"/>
  <c r="AA49" i="14"/>
  <c r="L41" i="14"/>
  <c r="W66" i="14"/>
  <c r="AL170" i="14" s="1"/>
  <c r="N49" i="14"/>
  <c r="AD43" i="14"/>
  <c r="M48" i="14"/>
  <c r="V51" i="14"/>
  <c r="AM48" i="14"/>
  <c r="S50" i="14"/>
  <c r="AD51" i="14"/>
  <c r="AE44" i="14"/>
  <c r="L40" i="14"/>
  <c r="N43" i="14"/>
  <c r="AA70" i="14"/>
  <c r="O187" i="14" s="1"/>
  <c r="AB38" i="14"/>
  <c r="J66" i="14"/>
  <c r="Z38" i="14"/>
  <c r="X45" i="14"/>
  <c r="Y43" i="14"/>
  <c r="X60" i="14"/>
  <c r="AJ73" i="14"/>
  <c r="Q191" i="14" s="1"/>
  <c r="AF41" i="14"/>
  <c r="R44" i="14"/>
  <c r="AF72" i="14"/>
  <c r="AF118" i="14" s="1"/>
  <c r="AF127" i="14" s="1"/>
  <c r="AF44" i="14"/>
  <c r="P66" i="14"/>
  <c r="AD64" i="14"/>
  <c r="AF70" i="14"/>
  <c r="AF43" i="14"/>
  <c r="AB44" i="14"/>
  <c r="AF63" i="14"/>
  <c r="Z41" i="14"/>
  <c r="L44" i="14"/>
  <c r="AI40" i="14"/>
  <c r="Q44" i="14"/>
  <c r="AA51" i="14"/>
  <c r="V38" i="14"/>
  <c r="N61" i="14"/>
  <c r="Z57" i="14"/>
  <c r="AE61" i="14"/>
  <c r="AE89" i="14" s="1"/>
  <c r="X43" i="14"/>
  <c r="L57" i="14"/>
  <c r="O64" i="14"/>
  <c r="AA40" i="14"/>
  <c r="V41" i="14"/>
  <c r="U44" i="14"/>
  <c r="V73" i="14"/>
  <c r="AC40" i="14"/>
  <c r="AB39" i="14"/>
  <c r="AM46" i="14"/>
  <c r="N41" i="14"/>
  <c r="O39" i="14"/>
  <c r="U70" i="14"/>
  <c r="AE38" i="14"/>
  <c r="AB40" i="14"/>
  <c r="K58" i="14"/>
  <c r="X46" i="14"/>
  <c r="X69" i="14"/>
  <c r="X102" i="14" s="1"/>
  <c r="X111" i="14" s="1"/>
  <c r="AM72" i="14"/>
  <c r="AM118" i="14" s="1"/>
  <c r="AM127" i="14" s="1"/>
  <c r="AM126" i="14" s="1"/>
  <c r="AI44" i="14"/>
  <c r="P45" i="14"/>
  <c r="O44" i="14"/>
  <c r="I45" i="14"/>
  <c r="V44" i="14"/>
  <c r="AJ39" i="14"/>
  <c r="AG44" i="14"/>
  <c r="AD63" i="14"/>
  <c r="O50" i="14"/>
  <c r="O60" i="14"/>
  <c r="AJ189" i="14" s="1"/>
  <c r="L45" i="14"/>
  <c r="L60" i="14"/>
  <c r="Z72" i="14"/>
  <c r="Z118" i="14" s="1"/>
  <c r="Z127" i="14" s="1"/>
  <c r="AK70" i="14"/>
  <c r="R45" i="14"/>
  <c r="R66" i="14"/>
  <c r="R117" i="14" s="1"/>
  <c r="AF69" i="14"/>
  <c r="AF102" i="14" s="1"/>
  <c r="AF111" i="14" s="1"/>
  <c r="AF67" i="14"/>
  <c r="S63" i="14"/>
  <c r="AK61" i="14"/>
  <c r="K46" i="14"/>
  <c r="AC46" i="14"/>
  <c r="Z66" i="14"/>
  <c r="Z117" i="14" s="1"/>
  <c r="W69" i="14"/>
  <c r="N186" i="14" s="1"/>
  <c r="AM57" i="14"/>
  <c r="S46" i="14"/>
  <c r="P60" i="14"/>
  <c r="AB57" i="14"/>
  <c r="AA64" i="14"/>
  <c r="S69" i="14"/>
  <c r="M186" i="14" s="1"/>
  <c r="N64" i="14"/>
  <c r="L73" i="14"/>
  <c r="AB67" i="14"/>
  <c r="AB79" i="14" s="1"/>
  <c r="K64" i="14"/>
  <c r="K70" i="14"/>
  <c r="K187" i="14" s="1"/>
  <c r="J57" i="14"/>
  <c r="AG188" i="14" s="1"/>
  <c r="X70" i="14"/>
  <c r="I60" i="14"/>
  <c r="AF189" i="14" s="1"/>
  <c r="S73" i="14"/>
  <c r="M191" i="14" s="1"/>
  <c r="AI73" i="14"/>
  <c r="AI69" i="14"/>
  <c r="P50" i="14"/>
  <c r="P70" i="14"/>
  <c r="L43" i="14"/>
  <c r="AD50" i="14"/>
  <c r="L39" i="14"/>
  <c r="AI70" i="14"/>
  <c r="Q66" i="14"/>
  <c r="Q117" i="14" s="1"/>
  <c r="AF66" i="14"/>
  <c r="AF117" i="14" s="1"/>
  <c r="R60" i="14"/>
  <c r="N58" i="14"/>
  <c r="M64" i="14"/>
  <c r="J70" i="14"/>
  <c r="J187" i="14" s="1"/>
  <c r="Y50" i="14"/>
  <c r="I70" i="14"/>
  <c r="I187" i="14" s="1"/>
  <c r="AI61" i="14"/>
  <c r="AK46" i="14"/>
  <c r="K39" i="14"/>
  <c r="AG43" i="14"/>
  <c r="N57" i="14"/>
  <c r="O51" i="14"/>
  <c r="AM73" i="14"/>
  <c r="AB58" i="14"/>
  <c r="AE64" i="14"/>
  <c r="AE57" i="14"/>
  <c r="AN188" i="14" s="1"/>
  <c r="M63" i="14"/>
  <c r="S48" i="14"/>
  <c r="AC57" i="14"/>
  <c r="W58" i="14"/>
  <c r="AL70" i="14"/>
  <c r="AD60" i="14"/>
  <c r="L51" i="14"/>
  <c r="I51" i="14"/>
  <c r="Y70" i="14"/>
  <c r="Y69" i="14"/>
  <c r="Y102" i="14" s="1"/>
  <c r="Y111" i="14" s="1"/>
  <c r="X49" i="14"/>
  <c r="R73" i="14"/>
  <c r="R69" i="14"/>
  <c r="R102" i="14" s="1"/>
  <c r="R111" i="14" s="1"/>
  <c r="AG73" i="14"/>
  <c r="AG92" i="14" s="1"/>
  <c r="Y51" i="14"/>
  <c r="N72" i="14"/>
  <c r="N118" i="14" s="1"/>
  <c r="N127" i="14" s="1"/>
  <c r="AC70" i="14"/>
  <c r="X51" i="14"/>
  <c r="I69" i="14"/>
  <c r="AF171" i="14" s="1"/>
  <c r="X73" i="14"/>
  <c r="X72" i="14"/>
  <c r="X118" i="14" s="1"/>
  <c r="X127" i="14" s="1"/>
  <c r="S67" i="14"/>
  <c r="M183" i="14" s="1"/>
  <c r="AJ72" i="14"/>
  <c r="AO174" i="14" s="1"/>
  <c r="Q73" i="14"/>
  <c r="I43" i="14"/>
  <c r="W72" i="14"/>
  <c r="W118" i="14" s="1"/>
  <c r="W126" i="14" s="1"/>
  <c r="W127" i="14" s="1"/>
  <c r="Q57" i="14"/>
  <c r="J38" i="14"/>
  <c r="P72" i="14"/>
  <c r="P118" i="14" s="1"/>
  <c r="P127" i="14" s="1"/>
  <c r="P41" i="14"/>
  <c r="AI49" i="14"/>
  <c r="AC50" i="14"/>
  <c r="W63" i="14"/>
  <c r="AI63" i="14"/>
  <c r="N51" i="14"/>
  <c r="AB69" i="14"/>
  <c r="AB102" i="14" s="1"/>
  <c r="AB111" i="14" s="1"/>
  <c r="AJ57" i="14"/>
  <c r="AO188" i="14" s="1"/>
  <c r="Y67" i="14"/>
  <c r="V72" i="14"/>
  <c r="V118" i="14" s="1"/>
  <c r="V127" i="14" s="1"/>
  <c r="AD72" i="14"/>
  <c r="AD118" i="14" s="1"/>
  <c r="AD127" i="14" s="1"/>
  <c r="I64" i="14"/>
  <c r="M51" i="14"/>
  <c r="Z64" i="14"/>
  <c r="AG49" i="14"/>
  <c r="X48" i="14"/>
  <c r="X63" i="14"/>
  <c r="U63" i="14"/>
  <c r="T41" i="14"/>
  <c r="AL63" i="14"/>
  <c r="AK66" i="14"/>
  <c r="N67" i="14"/>
  <c r="Z58" i="14"/>
  <c r="AK41" i="14"/>
  <c r="S41" i="14"/>
  <c r="L61" i="14"/>
  <c r="L89" i="14" s="1"/>
  <c r="X64" i="14"/>
  <c r="S39" i="14"/>
  <c r="R49" i="14"/>
  <c r="AJ67" i="14"/>
  <c r="Q183" i="14" s="1"/>
  <c r="N63" i="14"/>
  <c r="AA66" i="14"/>
  <c r="AM170" i="14" s="1"/>
  <c r="W73" i="14"/>
  <c r="N191" i="14" s="1"/>
  <c r="N50" i="14"/>
  <c r="AG61" i="14"/>
  <c r="AF40" i="14"/>
  <c r="Y72" i="14"/>
  <c r="Y118" i="14" s="1"/>
  <c r="Y127" i="14" s="1"/>
  <c r="AI57" i="14"/>
  <c r="I73" i="14"/>
  <c r="I191" i="14" s="1"/>
  <c r="O72" i="14"/>
  <c r="AJ174" i="14" s="1"/>
  <c r="AM61" i="14"/>
  <c r="W51" i="14"/>
  <c r="AC51" i="14"/>
  <c r="U46" i="14"/>
  <c r="O73" i="14"/>
  <c r="L191" i="14" s="1"/>
  <c r="AK64" i="14"/>
  <c r="O57" i="14"/>
  <c r="AJ188" i="14" s="1"/>
  <c r="Q63" i="14"/>
  <c r="Q91" i="14" s="1"/>
  <c r="X58" i="14"/>
  <c r="S70" i="14"/>
  <c r="M187" i="14" s="1"/>
  <c r="R63" i="14"/>
  <c r="R91" i="14" s="1"/>
  <c r="AA38" i="14"/>
  <c r="W49" i="14"/>
  <c r="AK60" i="14"/>
  <c r="I66" i="14"/>
  <c r="I182" i="14" s="1"/>
  <c r="T72" i="14"/>
  <c r="T118" i="14" s="1"/>
  <c r="T127" i="14" s="1"/>
  <c r="AK58" i="14"/>
  <c r="Q58" i="14"/>
  <c r="J60" i="14"/>
  <c r="AG189" i="14" s="1"/>
  <c r="P61" i="14"/>
  <c r="AE43" i="14"/>
  <c r="AM49" i="14"/>
  <c r="L63" i="14"/>
  <c r="AL50" i="14"/>
  <c r="AL39" i="14"/>
  <c r="U57" i="14"/>
  <c r="S58" i="14"/>
  <c r="AD45" i="14"/>
  <c r="AA48" i="14"/>
  <c r="Q48" i="14"/>
  <c r="AE63" i="14"/>
  <c r="AM43" i="14"/>
  <c r="M46" i="14"/>
  <c r="AK49" i="14"/>
  <c r="AD61" i="14"/>
  <c r="AJ60" i="14"/>
  <c r="AO189" i="14" s="1"/>
  <c r="AJ38" i="14"/>
  <c r="L38" i="14"/>
  <c r="Y39" i="14"/>
  <c r="R40" i="14"/>
  <c r="N38" i="14"/>
  <c r="U48" i="14"/>
  <c r="T58" i="14"/>
  <c r="T86" i="14" s="1"/>
  <c r="S45" i="14"/>
  <c r="U50" i="14"/>
  <c r="Q64" i="14"/>
  <c r="V49" i="14"/>
  <c r="X61" i="14"/>
  <c r="O38" i="14"/>
  <c r="U45" i="14"/>
  <c r="O61" i="14"/>
  <c r="AL49" i="14"/>
  <c r="L46" i="14"/>
  <c r="AK38" i="14"/>
  <c r="AI50" i="14"/>
  <c r="V43" i="14"/>
  <c r="AJ70" i="14"/>
  <c r="Q187" i="14" s="1"/>
  <c r="AI58" i="14"/>
  <c r="O63" i="14"/>
  <c r="V64" i="14"/>
  <c r="AG57" i="14"/>
  <c r="Y44" i="14"/>
  <c r="N48" i="14"/>
  <c r="S64" i="14"/>
  <c r="T38" i="14"/>
  <c r="AL45" i="14"/>
  <c r="AA60" i="14"/>
  <c r="AM189" i="14" s="1"/>
  <c r="K60" i="14"/>
  <c r="AI189" i="14" s="1"/>
  <c r="AL64" i="14"/>
  <c r="V66" i="14"/>
  <c r="V117" i="14" s="1"/>
  <c r="Y60" i="14"/>
  <c r="AK39" i="14"/>
  <c r="AM44" i="14"/>
  <c r="T66" i="14"/>
  <c r="T101" i="14" s="1"/>
  <c r="AB61" i="14"/>
  <c r="AB89" i="14" s="1"/>
  <c r="W64" i="14"/>
  <c r="AG63" i="14"/>
  <c r="AG91" i="14" s="1"/>
  <c r="U64" i="14"/>
  <c r="U92" i="14" s="1"/>
  <c r="AG69" i="14"/>
  <c r="AG102" i="14" s="1"/>
  <c r="AG111" i="14" s="1"/>
  <c r="U60" i="14"/>
  <c r="U88" i="14" s="1"/>
  <c r="U51" i="14"/>
  <c r="AE60" i="14"/>
  <c r="AN189" i="14" s="1"/>
  <c r="R50" i="14"/>
  <c r="S57" i="14"/>
  <c r="AK188" i="14" s="1"/>
  <c r="AC60" i="14"/>
  <c r="Q40" i="14"/>
  <c r="AI38" i="14"/>
  <c r="M39" i="14"/>
  <c r="K66" i="14"/>
  <c r="AI170" i="14" s="1"/>
  <c r="AE40" i="14"/>
  <c r="J51" i="14"/>
  <c r="Y48" i="14"/>
  <c r="X40" i="14"/>
  <c r="M72" i="14"/>
  <c r="M118" i="14" s="1"/>
  <c r="M127" i="14" s="1"/>
  <c r="AK48" i="14"/>
  <c r="AA73" i="14"/>
  <c r="O191" i="14" s="1"/>
  <c r="W60" i="14"/>
  <c r="AL189" i="14" s="1"/>
  <c r="AF60" i="14"/>
  <c r="AF46" i="14"/>
  <c r="AI64" i="14"/>
  <c r="AL66" i="14"/>
  <c r="AL117" i="14" s="1"/>
  <c r="AG46" i="14"/>
  <c r="W50" i="14"/>
  <c r="AD57" i="14"/>
  <c r="AG58" i="14"/>
  <c r="Z60" i="14"/>
  <c r="AJ63" i="14"/>
  <c r="AF58" i="14"/>
  <c r="Z43" i="14"/>
  <c r="I67" i="14"/>
  <c r="J43" i="14"/>
  <c r="Y58" i="14"/>
  <c r="AA50" i="14"/>
  <c r="O43" i="14"/>
  <c r="BE197" i="14"/>
  <c r="BD197" i="14"/>
  <c r="BK197" i="14"/>
  <c r="BJ197" i="14"/>
  <c r="BI197" i="14"/>
  <c r="BH197" i="14"/>
  <c r="BG197" i="14"/>
  <c r="BF197" i="14"/>
  <c r="Y73" i="14"/>
  <c r="AB43" i="14"/>
  <c r="AF64" i="14"/>
  <c r="T64" i="14"/>
  <c r="Q43" i="14"/>
  <c r="U61" i="14"/>
  <c r="BE196" i="14"/>
  <c r="BF196" i="14"/>
  <c r="BG196" i="14"/>
  <c r="BH196" i="14"/>
  <c r="BI196" i="14"/>
  <c r="BJ196" i="14"/>
  <c r="BK196" i="14"/>
  <c r="BD196" i="14"/>
  <c r="W57" i="14"/>
  <c r="K73" i="14"/>
  <c r="K191" i="14" s="1"/>
  <c r="R61" i="14"/>
  <c r="AA44" i="14"/>
  <c r="M60" i="14"/>
  <c r="AL57" i="14"/>
  <c r="AG39" i="14"/>
  <c r="T60" i="14"/>
  <c r="K67" i="14"/>
  <c r="K183" i="14" s="1"/>
  <c r="AL44" i="14"/>
  <c r="AA39" i="14"/>
  <c r="I61" i="14"/>
  <c r="K38" i="14"/>
  <c r="AM63" i="14"/>
  <c r="Q41" i="14"/>
  <c r="AC39" i="14"/>
  <c r="S43" i="14"/>
  <c r="Y64" i="14"/>
  <c r="P64" i="14"/>
  <c r="AM39" i="14"/>
  <c r="AC61" i="14"/>
  <c r="V57" i="14"/>
  <c r="V39" i="14"/>
  <c r="AC67" i="14"/>
  <c r="AE58" i="14"/>
  <c r="W41" i="14"/>
  <c r="S49" i="14"/>
  <c r="M40" i="14"/>
  <c r="C40" i="14" s="1"/>
  <c r="AJ64" i="14"/>
  <c r="Y38" i="14"/>
  <c r="W48" i="14"/>
  <c r="AM174" i="14"/>
  <c r="AM38" i="14"/>
  <c r="AG38" i="14"/>
  <c r="N60" i="14"/>
  <c r="N88" i="14" s="1"/>
  <c r="AD48" i="14"/>
  <c r="U41" i="14"/>
  <c r="AL46" i="14"/>
  <c r="K72" i="14"/>
  <c r="K91" i="14" s="1"/>
  <c r="W172" i="14" s="1"/>
  <c r="U38" i="14"/>
  <c r="I58" i="14"/>
  <c r="AL174" i="14"/>
  <c r="AE41" i="14"/>
  <c r="I49" i="14"/>
  <c r="AE51" i="14"/>
  <c r="O41" i="14"/>
  <c r="P186" i="14"/>
  <c r="AN171" i="14"/>
  <c r="C3" i="7"/>
  <c r="L261" i="7" s="1"/>
  <c r="AR134" i="15"/>
  <c r="AR130" i="15"/>
  <c r="AD131" i="14"/>
  <c r="AD115" i="14"/>
  <c r="AD140" i="14"/>
  <c r="AD99" i="14"/>
  <c r="AI55" i="14"/>
  <c r="AD154" i="14"/>
  <c r="AA154" i="14"/>
  <c r="AA140" i="14"/>
  <c r="AA131" i="14"/>
  <c r="AA115" i="14"/>
  <c r="AA99" i="14"/>
  <c r="AE55" i="14"/>
  <c r="Y154" i="14"/>
  <c r="Y140" i="14"/>
  <c r="Y131" i="14"/>
  <c r="Y99" i="14"/>
  <c r="Y115" i="14"/>
  <c r="AC55" i="14"/>
  <c r="Q118" i="14"/>
  <c r="Q127" i="14" s="1"/>
  <c r="AL175" i="14"/>
  <c r="X154" i="14"/>
  <c r="X140" i="14"/>
  <c r="X115" i="14"/>
  <c r="X131" i="14"/>
  <c r="X99" i="14"/>
  <c r="AB55" i="14"/>
  <c r="AK170" i="14"/>
  <c r="S117" i="14"/>
  <c r="M182" i="14"/>
  <c r="S101" i="14"/>
  <c r="AG118" i="14"/>
  <c r="AG127" i="14" s="1"/>
  <c r="L79" i="14"/>
  <c r="L186" i="14"/>
  <c r="P187" i="14"/>
  <c r="U117" i="14"/>
  <c r="AN174" i="14"/>
  <c r="AN175" i="14" s="1"/>
  <c r="H252" i="7"/>
  <c r="I139" i="7"/>
  <c r="H242" i="7"/>
  <c r="I114" i="7"/>
  <c r="AR129" i="9"/>
  <c r="AR125" i="9"/>
  <c r="I98" i="7"/>
  <c r="I130" i="7"/>
  <c r="N131" i="7"/>
  <c r="M131" i="7"/>
  <c r="L131" i="7"/>
  <c r="K131" i="7"/>
  <c r="J131" i="7"/>
  <c r="I131" i="7"/>
  <c r="N115" i="7"/>
  <c r="M115" i="7"/>
  <c r="L115" i="7"/>
  <c r="K115" i="7"/>
  <c r="J115" i="7"/>
  <c r="I115" i="7"/>
  <c r="J99" i="7"/>
  <c r="K99" i="7"/>
  <c r="L99" i="7"/>
  <c r="M99" i="7"/>
  <c r="N99" i="7"/>
  <c r="I99" i="7"/>
  <c r="J37" i="7"/>
  <c r="K37" i="7"/>
  <c r="L37" i="7"/>
  <c r="M37" i="7"/>
  <c r="N37" i="7"/>
  <c r="O37" i="7"/>
  <c r="P37" i="7"/>
  <c r="Q37" i="7"/>
  <c r="R37" i="7"/>
  <c r="S37" i="7"/>
  <c r="T37" i="7"/>
  <c r="U37" i="7"/>
  <c r="V37" i="7"/>
  <c r="W37" i="7"/>
  <c r="X37" i="7"/>
  <c r="Y37" i="7"/>
  <c r="Z37" i="7"/>
  <c r="AA37" i="7"/>
  <c r="AB37" i="7"/>
  <c r="AC37" i="7"/>
  <c r="AD37" i="7"/>
  <c r="AE37" i="7"/>
  <c r="AF37" i="7"/>
  <c r="AG37" i="7"/>
  <c r="AI37" i="7"/>
  <c r="AJ37" i="7"/>
  <c r="AK37" i="7"/>
  <c r="AL37" i="7"/>
  <c r="AM37" i="7"/>
  <c r="G37" i="7"/>
  <c r="H37" i="7"/>
  <c r="I37" i="7"/>
  <c r="R55" i="7"/>
  <c r="Q55" i="7"/>
  <c r="P55" i="7"/>
  <c r="O55" i="7"/>
  <c r="AM56" i="7"/>
  <c r="AL56" i="7"/>
  <c r="AK56" i="7"/>
  <c r="AJ56" i="7"/>
  <c r="AI56" i="7"/>
  <c r="AG56" i="7"/>
  <c r="AF56" i="7"/>
  <c r="AE56" i="7"/>
  <c r="AD56" i="7"/>
  <c r="AC56" i="7"/>
  <c r="AB56" i="7"/>
  <c r="AA56" i="7"/>
  <c r="Z56" i="7"/>
  <c r="Y56" i="7"/>
  <c r="X56" i="7"/>
  <c r="W56" i="7"/>
  <c r="V56" i="7"/>
  <c r="U56" i="7"/>
  <c r="T56" i="7"/>
  <c r="S56" i="7"/>
  <c r="R56" i="7"/>
  <c r="Q56" i="7"/>
  <c r="P56" i="7"/>
  <c r="O56" i="7"/>
  <c r="N56" i="7"/>
  <c r="M56" i="7"/>
  <c r="L56" i="7"/>
  <c r="K56" i="7"/>
  <c r="J56" i="7"/>
  <c r="G56" i="7"/>
  <c r="H56" i="7"/>
  <c r="I56" i="7"/>
  <c r="H51" i="7"/>
  <c r="G51" i="7"/>
  <c r="H50" i="7"/>
  <c r="G50" i="7"/>
  <c r="H49" i="7"/>
  <c r="G49" i="7"/>
  <c r="H48" i="7"/>
  <c r="G48" i="7"/>
  <c r="H46" i="7"/>
  <c r="G46" i="7"/>
  <c r="H45" i="7"/>
  <c r="G45" i="7"/>
  <c r="H44" i="7"/>
  <c r="G44" i="7"/>
  <c r="H43" i="7"/>
  <c r="G43" i="7"/>
  <c r="H41" i="7"/>
  <c r="H40" i="7"/>
  <c r="H39" i="7"/>
  <c r="H38" i="7"/>
  <c r="G41" i="7"/>
  <c r="G40" i="7"/>
  <c r="G39" i="7"/>
  <c r="G38" i="7"/>
  <c r="R4" i="7"/>
  <c r="V4" i="7" s="1"/>
  <c r="Z4" i="7" s="1"/>
  <c r="AD4" i="7" s="1"/>
  <c r="AI4" i="7" s="1"/>
  <c r="AM4" i="7" s="1"/>
  <c r="Q4" i="7"/>
  <c r="U4" i="7" s="1"/>
  <c r="Y4" i="7" s="1"/>
  <c r="AC4" i="7" s="1"/>
  <c r="AG4" i="7" s="1"/>
  <c r="AL4" i="7" s="1"/>
  <c r="P4" i="7"/>
  <c r="T4" i="7" s="1"/>
  <c r="X4" i="7" s="1"/>
  <c r="AB4" i="7" s="1"/>
  <c r="AF4" i="7" s="1"/>
  <c r="AK4" i="7" s="1"/>
  <c r="O4" i="7"/>
  <c r="S4" i="7" s="1"/>
  <c r="W4" i="7" s="1"/>
  <c r="AA4" i="7" s="1"/>
  <c r="AE4" i="7" s="1"/>
  <c r="AJ4" i="7" s="1"/>
  <c r="I153" i="7"/>
  <c r="A4" i="8"/>
  <c r="U78" i="14" l="1"/>
  <c r="U85" i="14"/>
  <c r="AM92" i="14"/>
  <c r="U101" i="14"/>
  <c r="R86" i="14"/>
  <c r="O102" i="14"/>
  <c r="O110" i="14" s="1"/>
  <c r="O111" i="14" s="1"/>
  <c r="AJ102" i="14"/>
  <c r="AJ110" i="14" s="1"/>
  <c r="AJ111" i="14" s="1"/>
  <c r="AO171" i="14"/>
  <c r="AO170" i="14"/>
  <c r="AO175" i="14" s="1"/>
  <c r="T92" i="14"/>
  <c r="Q182" i="14"/>
  <c r="AJ101" i="14"/>
  <c r="AJ106" i="14" s="1"/>
  <c r="O89" i="14"/>
  <c r="AD89" i="14"/>
  <c r="W86" i="14"/>
  <c r="AD79" i="14"/>
  <c r="AF92" i="14"/>
  <c r="AI86" i="14"/>
  <c r="AI79" i="14"/>
  <c r="AL92" i="14"/>
  <c r="Q86" i="14"/>
  <c r="Q79" i="14"/>
  <c r="J190" i="14"/>
  <c r="J192" i="14" s="1"/>
  <c r="CB199" i="14" s="1"/>
  <c r="J222" i="14" s="1"/>
  <c r="P88" i="14"/>
  <c r="O190" i="14"/>
  <c r="O192" i="14" s="1"/>
  <c r="CH199" i="14" s="1"/>
  <c r="J227" i="14" s="1"/>
  <c r="AM89" i="14"/>
  <c r="O78" i="14"/>
  <c r="AK88" i="14"/>
  <c r="M86" i="14"/>
  <c r="AK78" i="14"/>
  <c r="L182" i="14"/>
  <c r="L184" i="14" s="1"/>
  <c r="CE195" i="14" s="1"/>
  <c r="I224" i="14" s="1"/>
  <c r="O117" i="14"/>
  <c r="O122" i="14" s="1"/>
  <c r="AJ170" i="14"/>
  <c r="AJ172" i="14" s="1"/>
  <c r="AK190" i="14"/>
  <c r="Z79" i="14"/>
  <c r="AL86" i="14"/>
  <c r="AL102" i="14"/>
  <c r="AL111" i="14" s="1"/>
  <c r="X101" i="14"/>
  <c r="X156" i="14" s="1"/>
  <c r="X158" i="14" s="1"/>
  <c r="X85" i="14"/>
  <c r="AD101" i="14"/>
  <c r="AD156" i="14" s="1"/>
  <c r="AD158" i="14" s="1"/>
  <c r="Q88" i="14"/>
  <c r="J91" i="14"/>
  <c r="V172" i="14" s="1"/>
  <c r="AA91" i="14"/>
  <c r="AA172" i="14" s="1"/>
  <c r="AA102" i="14"/>
  <c r="AA110" i="14" s="1"/>
  <c r="AA111" i="14" s="1"/>
  <c r="AD85" i="14"/>
  <c r="P92" i="14"/>
  <c r="AE79" i="14"/>
  <c r="O79" i="14"/>
  <c r="AM101" i="14"/>
  <c r="AM133" i="14" s="1"/>
  <c r="Y117" i="14"/>
  <c r="Z124" i="14" s="1"/>
  <c r="Z123" i="14" s="1"/>
  <c r="AE86" i="14"/>
  <c r="O86" i="14"/>
  <c r="AM171" i="14"/>
  <c r="AM172" i="14" s="1"/>
  <c r="AM85" i="14"/>
  <c r="I190" i="14"/>
  <c r="I192" i="14" s="1"/>
  <c r="CA199" i="14" s="1"/>
  <c r="J221" i="14" s="1"/>
  <c r="AJ78" i="14"/>
  <c r="AI91" i="14"/>
  <c r="T88" i="14"/>
  <c r="T89" i="14"/>
  <c r="J118" i="14"/>
  <c r="J125" i="14" s="1"/>
  <c r="C51" i="14"/>
  <c r="C50" i="14"/>
  <c r="C45" i="14"/>
  <c r="K102" i="14"/>
  <c r="K110" i="14" s="1"/>
  <c r="K109" i="14" s="1"/>
  <c r="K186" i="14"/>
  <c r="K188" i="14" s="1"/>
  <c r="CD196" i="14" s="1"/>
  <c r="J209" i="14" s="1"/>
  <c r="AB92" i="14"/>
  <c r="N101" i="14"/>
  <c r="N156" i="14" s="1"/>
  <c r="N158" i="14" s="1"/>
  <c r="N78" i="14"/>
  <c r="R92" i="14"/>
  <c r="N85" i="14"/>
  <c r="AD86" i="14"/>
  <c r="L101" i="14"/>
  <c r="M108" i="14" s="1"/>
  <c r="M107" i="14" s="1"/>
  <c r="L85" i="14"/>
  <c r="R79" i="14"/>
  <c r="J86" i="14"/>
  <c r="AL89" i="14"/>
  <c r="I91" i="14"/>
  <c r="U172" i="14" s="1"/>
  <c r="AG86" i="14"/>
  <c r="AG79" i="14"/>
  <c r="M92" i="14"/>
  <c r="M117" i="14"/>
  <c r="N124" i="14" s="1"/>
  <c r="N123" i="14" s="1"/>
  <c r="V86" i="14"/>
  <c r="M85" i="14"/>
  <c r="AD88" i="14"/>
  <c r="AF190" i="14"/>
  <c r="L88" i="14"/>
  <c r="AD78" i="14"/>
  <c r="N188" i="14"/>
  <c r="CG196" i="14" s="1"/>
  <c r="J212" i="14" s="1"/>
  <c r="Q89" i="14"/>
  <c r="AC78" i="14"/>
  <c r="AL171" i="14"/>
  <c r="AL172" i="14" s="1"/>
  <c r="W102" i="14"/>
  <c r="W110" i="14" s="1"/>
  <c r="W111" i="14" s="1"/>
  <c r="AM190" i="14"/>
  <c r="L102" i="14"/>
  <c r="L111" i="14" s="1"/>
  <c r="AC102" i="14"/>
  <c r="AC111" i="14" s="1"/>
  <c r="AC85" i="14"/>
  <c r="R89" i="14"/>
  <c r="O118" i="14"/>
  <c r="O126" i="14" s="1"/>
  <c r="O127" i="14" s="1"/>
  <c r="L78" i="14"/>
  <c r="W79" i="14"/>
  <c r="AC88" i="14"/>
  <c r="N89" i="14"/>
  <c r="AK91" i="14"/>
  <c r="Y85" i="14"/>
  <c r="AI190" i="14"/>
  <c r="AM91" i="14"/>
  <c r="P85" i="14"/>
  <c r="I118" i="14"/>
  <c r="I125" i="14" s="1"/>
  <c r="W78" i="14"/>
  <c r="M89" i="14"/>
  <c r="AC117" i="14"/>
  <c r="AC142" i="14" s="1"/>
  <c r="AJ85" i="14"/>
  <c r="AC170" i="14" s="1"/>
  <c r="W89" i="14"/>
  <c r="AA89" i="14"/>
  <c r="AC92" i="14"/>
  <c r="X86" i="14"/>
  <c r="AB91" i="14"/>
  <c r="AM78" i="14"/>
  <c r="AE118" i="14"/>
  <c r="AE126" i="14" s="1"/>
  <c r="AE127" i="14" s="1"/>
  <c r="AC89" i="14"/>
  <c r="AE91" i="14"/>
  <c r="AB172" i="14" s="1"/>
  <c r="AM88" i="14"/>
  <c r="AF86" i="14"/>
  <c r="AE78" i="14"/>
  <c r="Z86" i="14"/>
  <c r="AF79" i="14"/>
  <c r="P182" i="14"/>
  <c r="P184" i="14" s="1"/>
  <c r="CI195" i="14" s="1"/>
  <c r="I228" i="14" s="1"/>
  <c r="Z85" i="14"/>
  <c r="V88" i="14"/>
  <c r="Z89" i="14"/>
  <c r="AK79" i="14"/>
  <c r="AC86" i="14"/>
  <c r="AK86" i="14"/>
  <c r="J102" i="14"/>
  <c r="J109" i="14" s="1"/>
  <c r="J186" i="14"/>
  <c r="J188" i="14" s="1"/>
  <c r="CB196" i="14" s="1"/>
  <c r="J208" i="14" s="1"/>
  <c r="AD92" i="14"/>
  <c r="N92" i="14"/>
  <c r="U91" i="14"/>
  <c r="K89" i="14"/>
  <c r="P79" i="14"/>
  <c r="Z78" i="14"/>
  <c r="Z88" i="14"/>
  <c r="L91" i="14"/>
  <c r="Q78" i="14"/>
  <c r="AG101" i="14"/>
  <c r="AG133" i="14" s="1"/>
  <c r="Q101" i="14"/>
  <c r="Q133" i="14" s="1"/>
  <c r="R85" i="14"/>
  <c r="M79" i="14"/>
  <c r="AG85" i="14"/>
  <c r="R101" i="14"/>
  <c r="P117" i="14"/>
  <c r="P142" i="14" s="1"/>
  <c r="AL91" i="14"/>
  <c r="Y89" i="14"/>
  <c r="X79" i="14"/>
  <c r="M78" i="14"/>
  <c r="M102" i="14"/>
  <c r="M111" i="14" s="1"/>
  <c r="M88" i="14"/>
  <c r="J79" i="14"/>
  <c r="U79" i="14"/>
  <c r="M190" i="14"/>
  <c r="M192" i="14" s="1"/>
  <c r="CF199" i="14" s="1"/>
  <c r="J225" i="14" s="1"/>
  <c r="AM86" i="14"/>
  <c r="P192" i="14"/>
  <c r="CI199" i="14" s="1"/>
  <c r="J228" i="14" s="1"/>
  <c r="AE92" i="14"/>
  <c r="Q85" i="14"/>
  <c r="Y78" i="14"/>
  <c r="L92" i="14"/>
  <c r="Z101" i="14"/>
  <c r="Z108" i="14" s="1"/>
  <c r="Z107" i="14" s="1"/>
  <c r="AE101" i="14"/>
  <c r="AE133" i="14" s="1"/>
  <c r="AE136" i="14" s="1"/>
  <c r="AN170" i="14"/>
  <c r="AN172" i="14" s="1"/>
  <c r="N190" i="14"/>
  <c r="N192" i="14" s="1"/>
  <c r="CG199" i="14" s="1"/>
  <c r="J226" i="14" s="1"/>
  <c r="C44" i="14"/>
  <c r="N182" i="14"/>
  <c r="N184" i="14" s="1"/>
  <c r="CG195" i="14" s="1"/>
  <c r="I226" i="14" s="1"/>
  <c r="W101" i="14"/>
  <c r="W106" i="14" s="1"/>
  <c r="W117" i="14"/>
  <c r="X124" i="14" s="1"/>
  <c r="X123" i="14" s="1"/>
  <c r="AD91" i="14"/>
  <c r="AI78" i="14"/>
  <c r="AI101" i="14"/>
  <c r="J78" i="14"/>
  <c r="AI85" i="14"/>
  <c r="S118" i="14"/>
  <c r="S126" i="14" s="1"/>
  <c r="S127" i="14" s="1"/>
  <c r="J89" i="14"/>
  <c r="AM79" i="14"/>
  <c r="J101" i="14"/>
  <c r="J117" i="14"/>
  <c r="J121" i="14" s="1"/>
  <c r="AG170" i="14"/>
  <c r="AG172" i="14" s="1"/>
  <c r="X89" i="14"/>
  <c r="I92" i="14"/>
  <c r="J182" i="14"/>
  <c r="J184" i="14" s="1"/>
  <c r="CB195" i="14" s="1"/>
  <c r="S91" i="14"/>
  <c r="Y172" i="14" s="1"/>
  <c r="AG89" i="14"/>
  <c r="AI88" i="14"/>
  <c r="AI102" i="14"/>
  <c r="AI111" i="14" s="1"/>
  <c r="AB85" i="14"/>
  <c r="Y88" i="14"/>
  <c r="AJ190" i="14"/>
  <c r="AB101" i="14"/>
  <c r="AC108" i="14" s="1"/>
  <c r="AC107" i="14" s="1"/>
  <c r="U89" i="14"/>
  <c r="AJ92" i="14"/>
  <c r="O88" i="14"/>
  <c r="X171" i="14" s="1"/>
  <c r="Z92" i="14"/>
  <c r="AF89" i="14"/>
  <c r="I79" i="14"/>
  <c r="AC91" i="14"/>
  <c r="AK92" i="14"/>
  <c r="AA79" i="14"/>
  <c r="AF88" i="14"/>
  <c r="AG190" i="14"/>
  <c r="AB86" i="14"/>
  <c r="C41" i="14"/>
  <c r="P86" i="14"/>
  <c r="AF85" i="14"/>
  <c r="AE85" i="14"/>
  <c r="AB170" i="14" s="1"/>
  <c r="AF101" i="14"/>
  <c r="J92" i="14"/>
  <c r="AA86" i="14"/>
  <c r="V92" i="14"/>
  <c r="J85" i="14"/>
  <c r="V170" i="14" s="1"/>
  <c r="Y79" i="14"/>
  <c r="AF91" i="14"/>
  <c r="N86" i="14"/>
  <c r="N91" i="14"/>
  <c r="W92" i="14"/>
  <c r="C199" i="7"/>
  <c r="D1" i="16"/>
  <c r="P101" i="14"/>
  <c r="P108" i="14" s="1"/>
  <c r="P107" i="14" s="1"/>
  <c r="R88" i="14"/>
  <c r="P78" i="14"/>
  <c r="AJ91" i="14"/>
  <c r="AC172" i="14" s="1"/>
  <c r="AA78" i="14"/>
  <c r="AA85" i="14"/>
  <c r="AA170" i="14" s="1"/>
  <c r="AA101" i="14"/>
  <c r="AI92" i="14"/>
  <c r="P91" i="14"/>
  <c r="AA117" i="14"/>
  <c r="AB124" i="14" s="1"/>
  <c r="AB123" i="14" s="1"/>
  <c r="O182" i="14"/>
  <c r="O184" i="14" s="1"/>
  <c r="CH195" i="14" s="1"/>
  <c r="I213" i="14" s="1"/>
  <c r="AJ118" i="14"/>
  <c r="AJ126" i="14" s="1"/>
  <c r="AJ127" i="14" s="1"/>
  <c r="Y86" i="14"/>
  <c r="Q190" i="14"/>
  <c r="Q192" i="14" s="1"/>
  <c r="CJ199" i="14" s="1"/>
  <c r="J229" i="14" s="1"/>
  <c r="X88" i="14"/>
  <c r="X78" i="14"/>
  <c r="R78" i="14"/>
  <c r="AK89" i="14"/>
  <c r="Z91" i="14"/>
  <c r="S88" i="14"/>
  <c r="Y171" i="14" s="1"/>
  <c r="AJ86" i="14"/>
  <c r="C39" i="14"/>
  <c r="S78" i="14"/>
  <c r="S102" i="14"/>
  <c r="S110" i="14" s="1"/>
  <c r="S111" i="14" s="1"/>
  <c r="AK171" i="14"/>
  <c r="AK172" i="14" s="1"/>
  <c r="AO190" i="14"/>
  <c r="P89" i="14"/>
  <c r="AF78" i="14"/>
  <c r="AI89" i="14"/>
  <c r="C46" i="14"/>
  <c r="W91" i="14"/>
  <c r="Z172" i="14" s="1"/>
  <c r="AK85" i="14"/>
  <c r="AL79" i="14"/>
  <c r="AK117" i="14"/>
  <c r="AL124" i="14" s="1"/>
  <c r="AL123" i="14" s="1"/>
  <c r="S92" i="14"/>
  <c r="X91" i="14"/>
  <c r="Q92" i="14"/>
  <c r="I89" i="14"/>
  <c r="AB78" i="14"/>
  <c r="Y91" i="14"/>
  <c r="V91" i="14"/>
  <c r="AK101" i="14"/>
  <c r="AK108" i="14" s="1"/>
  <c r="AK107" i="14" s="1"/>
  <c r="AB88" i="14"/>
  <c r="N79" i="14"/>
  <c r="I88" i="14"/>
  <c r="U171" i="14" s="1"/>
  <c r="I102" i="14"/>
  <c r="I109" i="14" s="1"/>
  <c r="I186" i="14"/>
  <c r="I188" i="14" s="1"/>
  <c r="CA196" i="14" s="1"/>
  <c r="J207" i="14" s="1"/>
  <c r="S86" i="14"/>
  <c r="X92" i="14"/>
  <c r="L190" i="14"/>
  <c r="L192" i="14" s="1"/>
  <c r="CE199" i="14" s="1"/>
  <c r="J224" i="14" s="1"/>
  <c r="O91" i="14"/>
  <c r="X172" i="14" s="1"/>
  <c r="C49" i="14"/>
  <c r="O85" i="14"/>
  <c r="X170" i="14" s="1"/>
  <c r="O92" i="14"/>
  <c r="T78" i="14"/>
  <c r="T85" i="14"/>
  <c r="T117" i="14"/>
  <c r="T142" i="14" s="1"/>
  <c r="S79" i="14"/>
  <c r="S89" i="14"/>
  <c r="AG88" i="14"/>
  <c r="C48" i="14"/>
  <c r="I78" i="14"/>
  <c r="I101" i="14"/>
  <c r="I117" i="14"/>
  <c r="I121" i="14" s="1"/>
  <c r="I85" i="14"/>
  <c r="U170" i="14" s="1"/>
  <c r="AF170" i="14"/>
  <c r="AF172" i="14" s="1"/>
  <c r="J88" i="14"/>
  <c r="V171" i="14" s="1"/>
  <c r="T91" i="14"/>
  <c r="C43" i="14"/>
  <c r="AG78" i="14"/>
  <c r="AJ88" i="14"/>
  <c r="AC171" i="14" s="1"/>
  <c r="I183" i="14"/>
  <c r="I184" i="14" s="1"/>
  <c r="CA195" i="14" s="1"/>
  <c r="AE88" i="14"/>
  <c r="AB171" i="14" s="1"/>
  <c r="K85" i="14"/>
  <c r="W170" i="14" s="1"/>
  <c r="I86" i="14"/>
  <c r="K101" i="14"/>
  <c r="K78" i="14"/>
  <c r="K182" i="14"/>
  <c r="K184" i="14" s="1"/>
  <c r="CD195" i="14" s="1"/>
  <c r="I209" i="14" s="1"/>
  <c r="AL101" i="14"/>
  <c r="K117" i="14"/>
  <c r="K122" i="14" s="1"/>
  <c r="V78" i="14"/>
  <c r="K92" i="14"/>
  <c r="V85" i="14"/>
  <c r="AJ79" i="14"/>
  <c r="S85" i="14"/>
  <c r="Y170" i="14" s="1"/>
  <c r="V101" i="14"/>
  <c r="V133" i="14" s="1"/>
  <c r="AA88" i="14"/>
  <c r="AA171" i="14" s="1"/>
  <c r="AJ89" i="14"/>
  <c r="K88" i="14"/>
  <c r="W171" i="14" s="1"/>
  <c r="AN190" i="14"/>
  <c r="AA92" i="14"/>
  <c r="W88" i="14"/>
  <c r="Z171" i="14" s="1"/>
  <c r="K79" i="14"/>
  <c r="M91" i="14"/>
  <c r="BP271" i="7"/>
  <c r="H232" i="7"/>
  <c r="AL78" i="14"/>
  <c r="AL85" i="14"/>
  <c r="C38" i="14"/>
  <c r="AI172" i="14"/>
  <c r="Y92" i="14"/>
  <c r="M188" i="14"/>
  <c r="CF196" i="14" s="1"/>
  <c r="J211" i="14" s="1"/>
  <c r="BP268" i="7"/>
  <c r="BE195" i="7"/>
  <c r="BF195" i="7"/>
  <c r="BG195" i="7"/>
  <c r="BK195" i="7"/>
  <c r="BD195" i="7"/>
  <c r="BP273" i="7"/>
  <c r="AE174" i="7"/>
  <c r="AE171" i="7"/>
  <c r="BC193" i="7"/>
  <c r="BC196" i="7"/>
  <c r="BE196" i="7" s="1"/>
  <c r="BC197" i="7"/>
  <c r="BD197" i="7" s="1"/>
  <c r="AE175" i="7"/>
  <c r="BC195" i="7"/>
  <c r="AE178" i="7"/>
  <c r="K86" i="14"/>
  <c r="P188" i="14"/>
  <c r="CI196" i="14" s="1"/>
  <c r="AL188" i="14"/>
  <c r="AL190" i="14" s="1"/>
  <c r="W85" i="14"/>
  <c r="Z170" i="14" s="1"/>
  <c r="Q184" i="14"/>
  <c r="CJ195" i="14" s="1"/>
  <c r="I215" i="14" s="1"/>
  <c r="AC79" i="14"/>
  <c r="K118" i="14"/>
  <c r="K126" i="14" s="1"/>
  <c r="AI174" i="14"/>
  <c r="K190" i="14"/>
  <c r="K192" i="14" s="1"/>
  <c r="CD199" i="14" s="1"/>
  <c r="BJ195" i="7"/>
  <c r="BZ196" i="7"/>
  <c r="AP216" i="7" s="1"/>
  <c r="S192" i="7"/>
  <c r="AE189" i="7"/>
  <c r="BH195" i="7"/>
  <c r="AE192" i="7"/>
  <c r="BI195" i="7"/>
  <c r="AE193" i="7"/>
  <c r="L188" i="14"/>
  <c r="CE196" i="14" s="1"/>
  <c r="J210" i="14" s="1"/>
  <c r="BP270" i="7"/>
  <c r="AR131" i="9"/>
  <c r="AR136" i="15"/>
  <c r="AR127" i="9"/>
  <c r="AR132" i="15"/>
  <c r="O188" i="14"/>
  <c r="CH196" i="14" s="1"/>
  <c r="J213" i="14" s="1"/>
  <c r="AF142" i="14"/>
  <c r="AF124" i="14"/>
  <c r="AF123" i="14" s="1"/>
  <c r="L142" i="14"/>
  <c r="AM124" i="14"/>
  <c r="AM123" i="14" s="1"/>
  <c r="AM142" i="14"/>
  <c r="AI175" i="14"/>
  <c r="S106" i="14"/>
  <c r="M184" i="14"/>
  <c r="CF195" i="14" s="1"/>
  <c r="N142" i="14"/>
  <c r="X142" i="14"/>
  <c r="T108" i="14"/>
  <c r="T107" i="14" s="1"/>
  <c r="T133" i="14"/>
  <c r="T156" i="14"/>
  <c r="T158" i="14" s="1"/>
  <c r="AJ156" i="14"/>
  <c r="AJ158" i="14" s="1"/>
  <c r="S122" i="14"/>
  <c r="AJ133" i="14"/>
  <c r="AK175" i="14"/>
  <c r="Z142" i="14"/>
  <c r="AI124" i="14"/>
  <c r="AI123" i="14" s="1"/>
  <c r="AI142" i="14"/>
  <c r="AG175" i="14"/>
  <c r="Y133" i="14"/>
  <c r="AG142" i="14"/>
  <c r="AG124" i="14"/>
  <c r="AG123" i="14" s="1"/>
  <c r="AB142" i="14"/>
  <c r="AM175" i="14"/>
  <c r="AL142" i="14"/>
  <c r="Y156" i="14"/>
  <c r="Y158" i="14" s="1"/>
  <c r="AC140" i="14"/>
  <c r="AC131" i="14"/>
  <c r="AC115" i="14"/>
  <c r="AC154" i="14"/>
  <c r="AC99" i="14"/>
  <c r="AG55" i="14"/>
  <c r="AI131" i="14"/>
  <c r="AI115" i="14"/>
  <c r="AI140" i="14"/>
  <c r="AI99" i="14"/>
  <c r="AI154" i="14"/>
  <c r="AM55" i="14"/>
  <c r="AF175" i="14"/>
  <c r="R124" i="14"/>
  <c r="R123" i="14" s="1"/>
  <c r="R142" i="14"/>
  <c r="AE131" i="14"/>
  <c r="AE115" i="14"/>
  <c r="AE140" i="14"/>
  <c r="AE99" i="14"/>
  <c r="AJ55" i="14"/>
  <c r="AE154" i="14"/>
  <c r="AJ175" i="14"/>
  <c r="U108" i="14"/>
  <c r="U107" i="14" s="1"/>
  <c r="U133" i="14"/>
  <c r="U156" i="14"/>
  <c r="U158" i="14" s="1"/>
  <c r="V142" i="14"/>
  <c r="V124" i="14"/>
  <c r="V123" i="14" s="1"/>
  <c r="O156" i="14"/>
  <c r="O158" i="14" s="1"/>
  <c r="O133" i="14"/>
  <c r="O106" i="14"/>
  <c r="U142" i="14"/>
  <c r="Q142" i="14"/>
  <c r="AD142" i="14"/>
  <c r="Q188" i="14"/>
  <c r="CJ196" i="14" s="1"/>
  <c r="J215" i="14" s="1"/>
  <c r="AB154" i="14"/>
  <c r="AB140" i="14"/>
  <c r="AB131" i="14"/>
  <c r="AB115" i="14"/>
  <c r="AB99" i="14"/>
  <c r="AF55" i="14"/>
  <c r="BK197" i="7"/>
  <c r="BI196" i="7"/>
  <c r="BJ197" i="7"/>
  <c r="BI197" i="7"/>
  <c r="BH197" i="7"/>
  <c r="BG197" i="7"/>
  <c r="BH196" i="7"/>
  <c r="BF197" i="7"/>
  <c r="BJ196" i="7"/>
  <c r="BG196" i="7"/>
  <c r="BE197" i="7"/>
  <c r="BK196" i="7"/>
  <c r="BF196" i="7"/>
  <c r="BD196" i="7"/>
  <c r="U132" i="7"/>
  <c r="U135" i="7" s="1"/>
  <c r="U141" i="7"/>
  <c r="U144" i="7" s="1"/>
  <c r="AL132" i="7"/>
  <c r="AL135" i="7" s="1"/>
  <c r="AL141" i="7"/>
  <c r="AL144" i="7" s="1"/>
  <c r="V155" i="7"/>
  <c r="V160" i="7" s="1"/>
  <c r="V141" i="7"/>
  <c r="V144" i="7" s="1"/>
  <c r="AM155" i="7"/>
  <c r="AM160" i="7" s="1"/>
  <c r="AM141" i="7"/>
  <c r="AM144" i="7" s="1"/>
  <c r="I116" i="7"/>
  <c r="I120" i="7" s="1"/>
  <c r="I141" i="7"/>
  <c r="I144" i="7" s="1"/>
  <c r="W155" i="7"/>
  <c r="W160" i="7" s="1"/>
  <c r="W141" i="7"/>
  <c r="W144" i="7" s="1"/>
  <c r="O154" i="7"/>
  <c r="O140" i="7"/>
  <c r="X155" i="7"/>
  <c r="X160" i="7" s="1"/>
  <c r="X141" i="7"/>
  <c r="X144" i="7" s="1"/>
  <c r="P99" i="7"/>
  <c r="P140" i="7"/>
  <c r="Y155" i="7"/>
  <c r="Y160" i="7" s="1"/>
  <c r="Y141" i="7"/>
  <c r="Y144" i="7" s="1"/>
  <c r="Q115" i="7"/>
  <c r="Q140" i="7"/>
  <c r="J100" i="7"/>
  <c r="J104" i="7" s="1"/>
  <c r="J141" i="7"/>
  <c r="J144" i="7" s="1"/>
  <c r="Z100" i="7"/>
  <c r="Z104" i="7" s="1"/>
  <c r="Z141" i="7"/>
  <c r="Z144" i="7" s="1"/>
  <c r="R115" i="7"/>
  <c r="R140" i="7"/>
  <c r="K132" i="7"/>
  <c r="K135" i="7" s="1"/>
  <c r="K141" i="7"/>
  <c r="K144" i="7" s="1"/>
  <c r="AA132" i="7"/>
  <c r="AA135" i="7" s="1"/>
  <c r="AA141" i="7"/>
  <c r="AA144" i="7" s="1"/>
  <c r="L132" i="7"/>
  <c r="L135" i="7" s="1"/>
  <c r="L141" i="7"/>
  <c r="L144" i="7" s="1"/>
  <c r="AB132" i="7"/>
  <c r="AB135" i="7" s="1"/>
  <c r="AB141" i="7"/>
  <c r="AB144" i="7" s="1"/>
  <c r="M132" i="7"/>
  <c r="M135" i="7" s="1"/>
  <c r="M141" i="7"/>
  <c r="M144" i="7" s="1"/>
  <c r="AC132" i="7"/>
  <c r="AC135" i="7" s="1"/>
  <c r="AC141" i="7"/>
  <c r="AC144" i="7" s="1"/>
  <c r="N132" i="7"/>
  <c r="N135" i="7" s="1"/>
  <c r="N141" i="7"/>
  <c r="N144" i="7" s="1"/>
  <c r="AD155" i="7"/>
  <c r="AD160" i="7" s="1"/>
  <c r="AD141" i="7"/>
  <c r="AD144" i="7" s="1"/>
  <c r="O132" i="7"/>
  <c r="O135" i="7" s="1"/>
  <c r="O141" i="7"/>
  <c r="O144" i="7" s="1"/>
  <c r="AE132" i="7"/>
  <c r="AE135" i="7" s="1"/>
  <c r="AE141" i="7"/>
  <c r="AE144" i="7" s="1"/>
  <c r="P132" i="7"/>
  <c r="P135" i="7" s="1"/>
  <c r="P141" i="7"/>
  <c r="P144" i="7" s="1"/>
  <c r="AF132" i="7"/>
  <c r="AF135" i="7" s="1"/>
  <c r="AF141" i="7"/>
  <c r="AF144" i="7" s="1"/>
  <c r="Q132" i="7"/>
  <c r="Q135" i="7" s="1"/>
  <c r="Q141" i="7"/>
  <c r="Q144" i="7" s="1"/>
  <c r="AG132" i="7"/>
  <c r="AG135" i="7" s="1"/>
  <c r="AG141" i="7"/>
  <c r="AG144" i="7" s="1"/>
  <c r="R100" i="7"/>
  <c r="R104" i="7" s="1"/>
  <c r="R141" i="7"/>
  <c r="R144" i="7" s="1"/>
  <c r="AI100" i="7"/>
  <c r="AI104" i="7" s="1"/>
  <c r="AI141" i="7"/>
  <c r="AI144" i="7" s="1"/>
  <c r="S132" i="7"/>
  <c r="S135" i="7" s="1"/>
  <c r="S141" i="7"/>
  <c r="S144" i="7" s="1"/>
  <c r="AJ132" i="7"/>
  <c r="AJ135" i="7" s="1"/>
  <c r="AJ141" i="7"/>
  <c r="AJ144" i="7" s="1"/>
  <c r="T132" i="7"/>
  <c r="T135" i="7" s="1"/>
  <c r="T141" i="7"/>
  <c r="T144" i="7" s="1"/>
  <c r="AK132" i="7"/>
  <c r="AK135" i="7" s="1"/>
  <c r="AK141" i="7"/>
  <c r="AK144" i="7" s="1"/>
  <c r="AA100" i="7"/>
  <c r="AA104" i="7" s="1"/>
  <c r="K100" i="7"/>
  <c r="K104" i="7" s="1"/>
  <c r="Q99" i="7"/>
  <c r="AC100" i="7"/>
  <c r="AC104" i="7" s="1"/>
  <c r="AB100" i="7"/>
  <c r="AB104" i="7" s="1"/>
  <c r="M100" i="7"/>
  <c r="M104" i="7" s="1"/>
  <c r="L100" i="7"/>
  <c r="L104" i="7" s="1"/>
  <c r="U116" i="7"/>
  <c r="U120" i="7" s="1"/>
  <c r="AL116" i="7"/>
  <c r="AL120" i="7" s="1"/>
  <c r="X132" i="7"/>
  <c r="X135" i="7" s="1"/>
  <c r="V116" i="7"/>
  <c r="V120" i="7" s="1"/>
  <c r="AM116" i="7"/>
  <c r="AM120" i="7" s="1"/>
  <c r="I132" i="7"/>
  <c r="I135" i="7" s="1"/>
  <c r="Y132" i="7"/>
  <c r="Y135" i="7" s="1"/>
  <c r="J132" i="7"/>
  <c r="J135" i="7" s="1"/>
  <c r="Z132" i="7"/>
  <c r="Z135" i="7" s="1"/>
  <c r="T55" i="7"/>
  <c r="T140" i="7" s="1"/>
  <c r="P154" i="7"/>
  <c r="U55" i="7"/>
  <c r="U140" i="7" s="1"/>
  <c r="Q154" i="7"/>
  <c r="X116" i="7"/>
  <c r="X120" i="7" s="1"/>
  <c r="J155" i="7"/>
  <c r="J160" i="7" s="1"/>
  <c r="Z155" i="7"/>
  <c r="Z160" i="7" s="1"/>
  <c r="V55" i="7"/>
  <c r="V140" i="7" s="1"/>
  <c r="R154" i="7"/>
  <c r="Y100" i="7"/>
  <c r="Y104" i="7" s="1"/>
  <c r="Y116" i="7"/>
  <c r="Y120" i="7" s="1"/>
  <c r="I155" i="7"/>
  <c r="I160" i="7" s="1"/>
  <c r="K155" i="7"/>
  <c r="K160" i="7" s="1"/>
  <c r="AA155" i="7"/>
  <c r="AA160" i="7" s="1"/>
  <c r="X100" i="7"/>
  <c r="X104" i="7" s="1"/>
  <c r="J116" i="7"/>
  <c r="J120" i="7" s="1"/>
  <c r="Z116" i="7"/>
  <c r="Z120" i="7" s="1"/>
  <c r="L155" i="7"/>
  <c r="L160" i="7" s="1"/>
  <c r="AB155" i="7"/>
  <c r="AB160" i="7" s="1"/>
  <c r="I100" i="7"/>
  <c r="I104" i="7" s="1"/>
  <c r="W100" i="7"/>
  <c r="W104" i="7" s="1"/>
  <c r="K116" i="7"/>
  <c r="K120" i="7" s="1"/>
  <c r="AA116" i="7"/>
  <c r="AA120" i="7" s="1"/>
  <c r="AD132" i="7"/>
  <c r="AD135" i="7" s="1"/>
  <c r="O99" i="7"/>
  <c r="M155" i="7"/>
  <c r="M160" i="7" s="1"/>
  <c r="AC155" i="7"/>
  <c r="AC160" i="7" s="1"/>
  <c r="AM100" i="7"/>
  <c r="AM104" i="7" s="1"/>
  <c r="V100" i="7"/>
  <c r="V104" i="7" s="1"/>
  <c r="L116" i="7"/>
  <c r="L120" i="7" s="1"/>
  <c r="AB116" i="7"/>
  <c r="AB120" i="7" s="1"/>
  <c r="N155" i="7"/>
  <c r="N160" i="7" s="1"/>
  <c r="AL100" i="7"/>
  <c r="AL104" i="7" s="1"/>
  <c r="U100" i="7"/>
  <c r="U104" i="7" s="1"/>
  <c r="M116" i="7"/>
  <c r="M120" i="7" s="1"/>
  <c r="AC116" i="7"/>
  <c r="AC120" i="7" s="1"/>
  <c r="O155" i="7"/>
  <c r="O160" i="7" s="1"/>
  <c r="AE155" i="7"/>
  <c r="AE160" i="7" s="1"/>
  <c r="AK100" i="7"/>
  <c r="AK104" i="7" s="1"/>
  <c r="T100" i="7"/>
  <c r="T104" i="7" s="1"/>
  <c r="N116" i="7"/>
  <c r="N120" i="7" s="1"/>
  <c r="AD116" i="7"/>
  <c r="AD120" i="7" s="1"/>
  <c r="O131" i="7"/>
  <c r="P155" i="7"/>
  <c r="P160" i="7" s="1"/>
  <c r="AF155" i="7"/>
  <c r="AF160" i="7" s="1"/>
  <c r="AJ100" i="7"/>
  <c r="AJ104" i="7" s="1"/>
  <c r="S100" i="7"/>
  <c r="S104" i="7" s="1"/>
  <c r="O116" i="7"/>
  <c r="O120" i="7" s="1"/>
  <c r="AE116" i="7"/>
  <c r="AE120" i="7" s="1"/>
  <c r="P131" i="7"/>
  <c r="R132" i="7"/>
  <c r="R135" i="7" s="1"/>
  <c r="AI132" i="7"/>
  <c r="AI135" i="7" s="1"/>
  <c r="W116" i="7"/>
  <c r="W120" i="7" s="1"/>
  <c r="Q155" i="7"/>
  <c r="Q160" i="7" s="1"/>
  <c r="AG155" i="7"/>
  <c r="AG160" i="7" s="1"/>
  <c r="P116" i="7"/>
  <c r="P120" i="7" s="1"/>
  <c r="AF116" i="7"/>
  <c r="AF120" i="7" s="1"/>
  <c r="Q131" i="7"/>
  <c r="R155" i="7"/>
  <c r="R160" i="7" s="1"/>
  <c r="AI155" i="7"/>
  <c r="AI160" i="7" s="1"/>
  <c r="AG100" i="7"/>
  <c r="AG104" i="7" s="1"/>
  <c r="Q100" i="7"/>
  <c r="Q104" i="7" s="1"/>
  <c r="Q116" i="7"/>
  <c r="Q120" i="7" s="1"/>
  <c r="AG116" i="7"/>
  <c r="AG120" i="7" s="1"/>
  <c r="R131" i="7"/>
  <c r="S155" i="7"/>
  <c r="S160" i="7" s="1"/>
  <c r="AJ155" i="7"/>
  <c r="AJ160" i="7" s="1"/>
  <c r="AF100" i="7"/>
  <c r="AF104" i="7" s="1"/>
  <c r="P100" i="7"/>
  <c r="P104" i="7" s="1"/>
  <c r="R116" i="7"/>
  <c r="R120" i="7" s="1"/>
  <c r="AI116" i="7"/>
  <c r="AI120" i="7" s="1"/>
  <c r="T155" i="7"/>
  <c r="T160" i="7" s="1"/>
  <c r="AK155" i="7"/>
  <c r="AK160" i="7" s="1"/>
  <c r="O115" i="7"/>
  <c r="AE100" i="7"/>
  <c r="AE104" i="7" s="1"/>
  <c r="O100" i="7"/>
  <c r="O104" i="7" s="1"/>
  <c r="S116" i="7"/>
  <c r="S120" i="7" s="1"/>
  <c r="AJ116" i="7"/>
  <c r="AJ120" i="7" s="1"/>
  <c r="V132" i="7"/>
  <c r="V135" i="7" s="1"/>
  <c r="AM132" i="7"/>
  <c r="AM135" i="7" s="1"/>
  <c r="U155" i="7"/>
  <c r="U160" i="7" s="1"/>
  <c r="AL155" i="7"/>
  <c r="AL160" i="7" s="1"/>
  <c r="R99" i="7"/>
  <c r="P115" i="7"/>
  <c r="AD100" i="7"/>
  <c r="AD104" i="7" s="1"/>
  <c r="N100" i="7"/>
  <c r="N104" i="7" s="1"/>
  <c r="T116" i="7"/>
  <c r="T120" i="7" s="1"/>
  <c r="AK116" i="7"/>
  <c r="AK120" i="7" s="1"/>
  <c r="W132" i="7"/>
  <c r="W135" i="7" s="1"/>
  <c r="S55" i="7"/>
  <c r="S140" i="7" s="1"/>
  <c r="AB30" i="7"/>
  <c r="AC30" i="7"/>
  <c r="AM24" i="7"/>
  <c r="AL24" i="7"/>
  <c r="H69" i="7"/>
  <c r="AD30" i="7"/>
  <c r="AK24" i="7"/>
  <c r="I29" i="7"/>
  <c r="K29" i="7"/>
  <c r="H67" i="7"/>
  <c r="AM25" i="7"/>
  <c r="AF24" i="7"/>
  <c r="L29" i="7"/>
  <c r="J34" i="7"/>
  <c r="AJ24" i="7"/>
  <c r="J29" i="7"/>
  <c r="AI24" i="7"/>
  <c r="I34" i="7"/>
  <c r="AL25" i="7"/>
  <c r="V24" i="7"/>
  <c r="AB29" i="7"/>
  <c r="K34" i="7"/>
  <c r="AK25" i="7"/>
  <c r="R24" i="7"/>
  <c r="AC29" i="7"/>
  <c r="AB34" i="7"/>
  <c r="G72" i="7"/>
  <c r="AJ25" i="7"/>
  <c r="P24" i="7"/>
  <c r="AD29" i="7"/>
  <c r="AD34" i="7"/>
  <c r="AG25" i="7"/>
  <c r="I24" i="7"/>
  <c r="I30" i="7"/>
  <c r="U25" i="7"/>
  <c r="J30" i="7"/>
  <c r="J35" i="7"/>
  <c r="J25" i="7"/>
  <c r="K30" i="7"/>
  <c r="L35" i="7"/>
  <c r="Z25" i="7"/>
  <c r="Y25" i="7"/>
  <c r="H73" i="7"/>
  <c r="I35" i="7"/>
  <c r="I25" i="7"/>
  <c r="G69" i="7"/>
  <c r="L30" i="7"/>
  <c r="W35" i="7"/>
  <c r="K35" i="7"/>
  <c r="L34" i="7"/>
  <c r="N35" i="7"/>
  <c r="X25" i="7"/>
  <c r="M30" i="7"/>
  <c r="N30" i="7"/>
  <c r="X35" i="7"/>
  <c r="Y24" i="7"/>
  <c r="M29" i="7"/>
  <c r="M34" i="7"/>
  <c r="W25" i="7"/>
  <c r="X24" i="7"/>
  <c r="N29" i="7"/>
  <c r="N34" i="7"/>
  <c r="V25" i="7"/>
  <c r="W24" i="7"/>
  <c r="W29" i="7"/>
  <c r="W30" i="7"/>
  <c r="W34" i="7"/>
  <c r="Y35" i="7"/>
  <c r="U24" i="7"/>
  <c r="Y30" i="7"/>
  <c r="AA35" i="7"/>
  <c r="G66" i="7"/>
  <c r="S25" i="7"/>
  <c r="T24" i="7"/>
  <c r="Z29" i="7"/>
  <c r="Z30" i="7"/>
  <c r="Z34" i="7"/>
  <c r="AB35" i="7"/>
  <c r="X29" i="7"/>
  <c r="X30" i="7"/>
  <c r="X34" i="7"/>
  <c r="Z35" i="7"/>
  <c r="T25" i="7"/>
  <c r="Y29" i="7"/>
  <c r="Y34" i="7"/>
  <c r="Q25" i="7"/>
  <c r="S24" i="7"/>
  <c r="AA29" i="7"/>
  <c r="AA30" i="7"/>
  <c r="AA34" i="7"/>
  <c r="AD35" i="7"/>
  <c r="AC34" i="7"/>
  <c r="M35" i="7"/>
  <c r="AC35" i="7"/>
  <c r="AI25" i="7"/>
  <c r="R25" i="7"/>
  <c r="AG24" i="7"/>
  <c r="Q24" i="7"/>
  <c r="O29" i="7"/>
  <c r="AE29" i="7"/>
  <c r="O30" i="7"/>
  <c r="AE30" i="7"/>
  <c r="O34" i="7"/>
  <c r="AE34" i="7"/>
  <c r="O35" i="7"/>
  <c r="AE35" i="7"/>
  <c r="P29" i="7"/>
  <c r="AF29" i="7"/>
  <c r="P30" i="7"/>
  <c r="AF30" i="7"/>
  <c r="P34" i="7"/>
  <c r="AF34" i="7"/>
  <c r="P35" i="7"/>
  <c r="AF35" i="7"/>
  <c r="AF25" i="7"/>
  <c r="P25" i="7"/>
  <c r="AE24" i="7"/>
  <c r="O24" i="7"/>
  <c r="Q29" i="7"/>
  <c r="AG29" i="7"/>
  <c r="Q30" i="7"/>
  <c r="AG30" i="7"/>
  <c r="Q34" i="7"/>
  <c r="AG34" i="7"/>
  <c r="Q35" i="7"/>
  <c r="AG35" i="7"/>
  <c r="N24" i="7"/>
  <c r="R29" i="7"/>
  <c r="AI29" i="7"/>
  <c r="R30" i="7"/>
  <c r="AI30" i="7"/>
  <c r="R34" i="7"/>
  <c r="AI34" i="7"/>
  <c r="R35" i="7"/>
  <c r="AI35" i="7"/>
  <c r="AD25" i="7"/>
  <c r="AC24" i="7"/>
  <c r="S29" i="7"/>
  <c r="AJ29" i="7"/>
  <c r="S30" i="7"/>
  <c r="AJ30" i="7"/>
  <c r="S34" i="7"/>
  <c r="AJ34" i="7"/>
  <c r="S35" i="7"/>
  <c r="AJ35" i="7"/>
  <c r="O25" i="7"/>
  <c r="N25" i="7"/>
  <c r="M24" i="7"/>
  <c r="M25" i="7"/>
  <c r="AB24" i="7"/>
  <c r="L24" i="7"/>
  <c r="T29" i="7"/>
  <c r="AK29" i="7"/>
  <c r="T30" i="7"/>
  <c r="AK30" i="7"/>
  <c r="T34" i="7"/>
  <c r="AK34" i="7"/>
  <c r="T35" i="7"/>
  <c r="AK35" i="7"/>
  <c r="AE25" i="7"/>
  <c r="AD24" i="7"/>
  <c r="AC25" i="7"/>
  <c r="AB25" i="7"/>
  <c r="L25" i="7"/>
  <c r="AA24" i="7"/>
  <c r="K24" i="7"/>
  <c r="U29" i="7"/>
  <c r="AL29" i="7"/>
  <c r="U30" i="7"/>
  <c r="AL30" i="7"/>
  <c r="U34" i="7"/>
  <c r="AL34" i="7"/>
  <c r="U35" i="7"/>
  <c r="AL35" i="7"/>
  <c r="AA25" i="7"/>
  <c r="K25" i="7"/>
  <c r="Z24" i="7"/>
  <c r="J24" i="7"/>
  <c r="V29" i="7"/>
  <c r="AM29" i="7"/>
  <c r="V30" i="7"/>
  <c r="AM30" i="7"/>
  <c r="V34" i="7"/>
  <c r="AM34" i="7"/>
  <c r="V35" i="7"/>
  <c r="AM35" i="7"/>
  <c r="AI19" i="7"/>
  <c r="R19" i="7"/>
  <c r="N14" i="7"/>
  <c r="AG18" i="7"/>
  <c r="Q18" i="7"/>
  <c r="AD14" i="7"/>
  <c r="M13" i="7"/>
  <c r="AC13" i="7"/>
  <c r="J9" i="7"/>
  <c r="AB13" i="7"/>
  <c r="O18" i="7"/>
  <c r="J13" i="7"/>
  <c r="I8" i="7"/>
  <c r="P18" i="7"/>
  <c r="AD18" i="7"/>
  <c r="AD19" i="7"/>
  <c r="M19" i="7"/>
  <c r="T9" i="7"/>
  <c r="AJ8" i="7"/>
  <c r="S8" i="7"/>
  <c r="M14" i="7"/>
  <c r="H57" i="7"/>
  <c r="K13" i="7"/>
  <c r="N18" i="7"/>
  <c r="U8" i="7"/>
  <c r="T8" i="7"/>
  <c r="K19" i="7"/>
  <c r="V13" i="7"/>
  <c r="AJ9" i="7"/>
  <c r="S9" i="7"/>
  <c r="AI8" i="7"/>
  <c r="R8" i="7"/>
  <c r="Z13" i="7"/>
  <c r="L18" i="7"/>
  <c r="Y18" i="7"/>
  <c r="R9" i="7"/>
  <c r="AG8" i="7"/>
  <c r="Q8" i="7"/>
  <c r="Z9" i="7"/>
  <c r="AB14" i="7"/>
  <c r="W8" i="7"/>
  <c r="AE19" i="7"/>
  <c r="K14" i="7"/>
  <c r="AC18" i="7"/>
  <c r="AB18" i="7"/>
  <c r="X13" i="7"/>
  <c r="U9" i="7"/>
  <c r="L19" i="7"/>
  <c r="W13" i="7"/>
  <c r="Z18" i="7"/>
  <c r="AM13" i="7"/>
  <c r="I18" i="7"/>
  <c r="AI9" i="7"/>
  <c r="Y19" i="7"/>
  <c r="I19" i="7"/>
  <c r="X18" i="7"/>
  <c r="AL14" i="7"/>
  <c r="U14" i="7"/>
  <c r="AK13" i="7"/>
  <c r="T13" i="7"/>
  <c r="AG9" i="7"/>
  <c r="Q9" i="7"/>
  <c r="AF8" i="7"/>
  <c r="P8" i="7"/>
  <c r="I9" i="7"/>
  <c r="P19" i="7"/>
  <c r="L14" i="7"/>
  <c r="X9" i="7"/>
  <c r="V8" i="7"/>
  <c r="Z14" i="7"/>
  <c r="V9" i="7"/>
  <c r="AA19" i="7"/>
  <c r="V14" i="7"/>
  <c r="W18" i="7"/>
  <c r="AK14" i="7"/>
  <c r="T14" i="7"/>
  <c r="AJ13" i="7"/>
  <c r="S13" i="7"/>
  <c r="AF9" i="7"/>
  <c r="P9" i="7"/>
  <c r="AE8" i="7"/>
  <c r="O8" i="7"/>
  <c r="AG19" i="7"/>
  <c r="L13" i="7"/>
  <c r="AF19" i="7"/>
  <c r="O19" i="7"/>
  <c r="AA14" i="7"/>
  <c r="J14" i="7"/>
  <c r="AM9" i="7"/>
  <c r="AC19" i="7"/>
  <c r="I14" i="7"/>
  <c r="AK8" i="7"/>
  <c r="AB19" i="7"/>
  <c r="H63" i="7"/>
  <c r="U13" i="7"/>
  <c r="X19" i="7"/>
  <c r="W19" i="7"/>
  <c r="AM18" i="7"/>
  <c r="V18" i="7"/>
  <c r="AJ14" i="7"/>
  <c r="S14" i="7"/>
  <c r="AI13" i="7"/>
  <c r="R13" i="7"/>
  <c r="AE9" i="7"/>
  <c r="O9" i="7"/>
  <c r="AD8" i="7"/>
  <c r="N8" i="7"/>
  <c r="Q19" i="7"/>
  <c r="X8" i="7"/>
  <c r="W9" i="7"/>
  <c r="M18" i="7"/>
  <c r="I13" i="7"/>
  <c r="X14" i="7"/>
  <c r="AK9" i="7"/>
  <c r="AL13" i="7"/>
  <c r="AM19" i="7"/>
  <c r="V19" i="7"/>
  <c r="AL18" i="7"/>
  <c r="U18" i="7"/>
  <c r="AI14" i="7"/>
  <c r="R14" i="7"/>
  <c r="AG13" i="7"/>
  <c r="Q13" i="7"/>
  <c r="AD9" i="7"/>
  <c r="N9" i="7"/>
  <c r="AC8" i="7"/>
  <c r="M8" i="7"/>
  <c r="Y8" i="7"/>
  <c r="AF18" i="7"/>
  <c r="Y9" i="7"/>
  <c r="AE18" i="7"/>
  <c r="N19" i="7"/>
  <c r="Y13" i="7"/>
  <c r="Y14" i="7"/>
  <c r="AL9" i="7"/>
  <c r="AA18" i="7"/>
  <c r="J18" i="7"/>
  <c r="W14" i="7"/>
  <c r="J19" i="7"/>
  <c r="AM14" i="7"/>
  <c r="AL19" i="7"/>
  <c r="U19" i="7"/>
  <c r="AK18" i="7"/>
  <c r="T18" i="7"/>
  <c r="AG14" i="7"/>
  <c r="Q14" i="7"/>
  <c r="AF13" i="7"/>
  <c r="P13" i="7"/>
  <c r="AC9" i="7"/>
  <c r="M9" i="7"/>
  <c r="AB8" i="7"/>
  <c r="L8" i="7"/>
  <c r="AC14" i="7"/>
  <c r="AA13" i="7"/>
  <c r="AM8" i="7"/>
  <c r="AL8" i="7"/>
  <c r="K18" i="7"/>
  <c r="Z19" i="7"/>
  <c r="H64" i="7"/>
  <c r="AK19" i="7"/>
  <c r="T19" i="7"/>
  <c r="AJ18" i="7"/>
  <c r="S18" i="7"/>
  <c r="AF14" i="7"/>
  <c r="P14" i="7"/>
  <c r="AE13" i="7"/>
  <c r="O13" i="7"/>
  <c r="AB9" i="7"/>
  <c r="L9" i="7"/>
  <c r="AA8" i="7"/>
  <c r="K8" i="7"/>
  <c r="AJ19" i="7"/>
  <c r="S19" i="7"/>
  <c r="AI18" i="7"/>
  <c r="R18" i="7"/>
  <c r="AE14" i="7"/>
  <c r="O14" i="7"/>
  <c r="AD13" i="7"/>
  <c r="N13" i="7"/>
  <c r="N45" i="7" s="1"/>
  <c r="AA9" i="7"/>
  <c r="K9" i="7"/>
  <c r="Z8" i="7"/>
  <c r="J8" i="7"/>
  <c r="AO172" i="14" l="1"/>
  <c r="Y142" i="14"/>
  <c r="Y145" i="14" s="1"/>
  <c r="AD108" i="14"/>
  <c r="AD107" i="14" s="1"/>
  <c r="AD133" i="14"/>
  <c r="AD124" i="14"/>
  <c r="AD123" i="14" s="1"/>
  <c r="I210" i="14"/>
  <c r="K210" i="14" s="1"/>
  <c r="O142" i="14"/>
  <c r="O146" i="14" s="1"/>
  <c r="Y124" i="14"/>
  <c r="Y123" i="14" s="1"/>
  <c r="Y108" i="14"/>
  <c r="Y107" i="14" s="1"/>
  <c r="Q156" i="14"/>
  <c r="Q158" i="14" s="1"/>
  <c r="Q162" i="14" s="1"/>
  <c r="X133" i="14"/>
  <c r="AL156" i="14"/>
  <c r="AL158" i="14" s="1"/>
  <c r="AL162" i="14" s="1"/>
  <c r="M142" i="14"/>
  <c r="M145" i="14" s="1"/>
  <c r="AM156" i="14"/>
  <c r="AM158" i="14" s="1"/>
  <c r="AM162" i="14" s="1"/>
  <c r="N133" i="14"/>
  <c r="N136" i="14" s="1"/>
  <c r="N108" i="14"/>
  <c r="N107" i="14" s="1"/>
  <c r="AA156" i="14"/>
  <c r="AA158" i="14" s="1"/>
  <c r="AA161" i="14" s="1"/>
  <c r="K111" i="14"/>
  <c r="E1" i="16"/>
  <c r="K261" i="7" s="1"/>
  <c r="L108" i="14"/>
  <c r="L107" i="14" s="1"/>
  <c r="M156" i="14"/>
  <c r="M158" i="14" s="1"/>
  <c r="M162" i="14" s="1"/>
  <c r="CI197" i="14"/>
  <c r="M124" i="14"/>
  <c r="M123" i="14" s="1"/>
  <c r="AC133" i="14"/>
  <c r="AC137" i="14" s="1"/>
  <c r="AC156" i="14"/>
  <c r="AC158" i="14" s="1"/>
  <c r="AC162" i="14" s="1"/>
  <c r="AC124" i="14"/>
  <c r="AC123" i="14" s="1"/>
  <c r="L133" i="14"/>
  <c r="L137" i="14" s="1"/>
  <c r="L156" i="14"/>
  <c r="L158" i="14" s="1"/>
  <c r="L162" i="14" s="1"/>
  <c r="AE142" i="14"/>
  <c r="AE145" i="14" s="1"/>
  <c r="AC145" i="14"/>
  <c r="AC146" i="14"/>
  <c r="I214" i="14"/>
  <c r="N228" i="14"/>
  <c r="AG156" i="14"/>
  <c r="AG158" i="14" s="1"/>
  <c r="AG162" i="14" s="1"/>
  <c r="L228" i="14"/>
  <c r="J133" i="14"/>
  <c r="J136" i="14" s="1"/>
  <c r="S142" i="14"/>
  <c r="S146" i="14" s="1"/>
  <c r="AB133" i="14"/>
  <c r="AB137" i="14" s="1"/>
  <c r="AB156" i="14"/>
  <c r="AB158" i="14" s="1"/>
  <c r="AB162" i="14" s="1"/>
  <c r="K228" i="14"/>
  <c r="M228" i="14"/>
  <c r="R108" i="14"/>
  <c r="R107" i="14" s="1"/>
  <c r="AG108" i="14"/>
  <c r="AG107" i="14" s="1"/>
  <c r="CI200" i="14"/>
  <c r="AF133" i="14"/>
  <c r="AF136" i="14" s="1"/>
  <c r="Z156" i="14"/>
  <c r="Z158" i="14" s="1"/>
  <c r="Z161" i="14" s="1"/>
  <c r="J105" i="14"/>
  <c r="Z133" i="14"/>
  <c r="Z137" i="14" s="1"/>
  <c r="J156" i="14"/>
  <c r="J158" i="14" s="1"/>
  <c r="J161" i="14" s="1"/>
  <c r="Q124" i="14"/>
  <c r="Q123" i="14" s="1"/>
  <c r="R156" i="14"/>
  <c r="R158" i="14" s="1"/>
  <c r="R162" i="14" s="1"/>
  <c r="R133" i="14"/>
  <c r="R136" i="14" s="1"/>
  <c r="P124" i="14"/>
  <c r="P123" i="14" s="1"/>
  <c r="AF156" i="14"/>
  <c r="AF158" i="14" s="1"/>
  <c r="AF161" i="14" s="1"/>
  <c r="CG200" i="14"/>
  <c r="M133" i="14"/>
  <c r="M137" i="14" s="1"/>
  <c r="AE106" i="14"/>
  <c r="AF108" i="14"/>
  <c r="AF107" i="14" s="1"/>
  <c r="AE137" i="14"/>
  <c r="J142" i="14"/>
  <c r="J145" i="14" s="1"/>
  <c r="N226" i="14"/>
  <c r="CG197" i="14"/>
  <c r="K226" i="14"/>
  <c r="L226" i="14"/>
  <c r="M226" i="14"/>
  <c r="W156" i="14"/>
  <c r="W158" i="14" s="1"/>
  <c r="W161" i="14" s="1"/>
  <c r="W122" i="14"/>
  <c r="W142" i="14"/>
  <c r="W133" i="14"/>
  <c r="W136" i="14" s="1"/>
  <c r="X108" i="14"/>
  <c r="X107" i="14" s="1"/>
  <c r="AI133" i="14"/>
  <c r="AI136" i="14" s="1"/>
  <c r="I212" i="14"/>
  <c r="L212" i="14" s="1"/>
  <c r="AE156" i="14"/>
  <c r="AE158" i="14" s="1"/>
  <c r="AE161" i="14" s="1"/>
  <c r="AI108" i="14"/>
  <c r="AI107" i="14" s="1"/>
  <c r="AI156" i="14"/>
  <c r="AI158" i="14" s="1"/>
  <c r="AI161" i="14" s="1"/>
  <c r="AK142" i="14"/>
  <c r="AK146" i="14" s="1"/>
  <c r="AK124" i="14"/>
  <c r="AK123" i="14" s="1"/>
  <c r="P156" i="14"/>
  <c r="P158" i="14" s="1"/>
  <c r="P161" i="14" s="1"/>
  <c r="Q108" i="14"/>
  <c r="Q107" i="14" s="1"/>
  <c r="P133" i="14"/>
  <c r="P137" i="14" s="1"/>
  <c r="AA142" i="14"/>
  <c r="AA145" i="14" s="1"/>
  <c r="AA122" i="14"/>
  <c r="AB108" i="14"/>
  <c r="AB107" i="14" s="1"/>
  <c r="AA106" i="14"/>
  <c r="AA133" i="14"/>
  <c r="AA137" i="14" s="1"/>
  <c r="U124" i="14"/>
  <c r="U123" i="14" s="1"/>
  <c r="I227" i="14"/>
  <c r="K227" i="14" s="1"/>
  <c r="S133" i="14"/>
  <c r="S136" i="14" s="1"/>
  <c r="AJ142" i="14"/>
  <c r="AJ145" i="14" s="1"/>
  <c r="T124" i="14"/>
  <c r="T123" i="14" s="1"/>
  <c r="D2" i="16"/>
  <c r="E2" i="16" s="1"/>
  <c r="S156" i="14"/>
  <c r="S158" i="14" s="1"/>
  <c r="S161" i="14" s="1"/>
  <c r="AK133" i="14"/>
  <c r="AK137" i="14" s="1"/>
  <c r="I156" i="14"/>
  <c r="I158" i="14" s="1"/>
  <c r="I162" i="14" s="1"/>
  <c r="AK156" i="14"/>
  <c r="AK158" i="14" s="1"/>
  <c r="AK161" i="14" s="1"/>
  <c r="AD46" i="7"/>
  <c r="I105" i="14"/>
  <c r="I142" i="14"/>
  <c r="I146" i="14" s="1"/>
  <c r="I133" i="14"/>
  <c r="I136" i="14" s="1"/>
  <c r="K156" i="14"/>
  <c r="K158" i="14" s="1"/>
  <c r="K162" i="14" s="1"/>
  <c r="K133" i="14"/>
  <c r="K137" i="14" s="1"/>
  <c r="K106" i="14"/>
  <c r="AM108" i="14"/>
  <c r="AM107" i="14" s="1"/>
  <c r="V156" i="14"/>
  <c r="V158" i="14" s="1"/>
  <c r="V161" i="14" s="1"/>
  <c r="V108" i="14"/>
  <c r="V107" i="14" s="1"/>
  <c r="L124" i="14"/>
  <c r="L123" i="14" s="1"/>
  <c r="AL108" i="14"/>
  <c r="AL107" i="14" s="1"/>
  <c r="AL133" i="14"/>
  <c r="AL136" i="14" s="1"/>
  <c r="I223" i="14"/>
  <c r="J214" i="14"/>
  <c r="I229" i="14"/>
  <c r="K229" i="14" s="1"/>
  <c r="J223" i="14"/>
  <c r="AQ245" i="14" s="1" a="1"/>
  <c r="AQ245" i="14" s="1"/>
  <c r="CD200" i="14"/>
  <c r="CH200" i="14"/>
  <c r="K142" i="14"/>
  <c r="K146" i="14" s="1"/>
  <c r="Y146" i="14"/>
  <c r="K127" i="14"/>
  <c r="K125" i="14"/>
  <c r="CE197" i="14"/>
  <c r="CJ200" i="14"/>
  <c r="CD197" i="14"/>
  <c r="CH197" i="14"/>
  <c r="AG145" i="14"/>
  <c r="AG146" i="14"/>
  <c r="Z145" i="14"/>
  <c r="Z146" i="14"/>
  <c r="M210" i="14"/>
  <c r="V136" i="14"/>
  <c r="V137" i="14"/>
  <c r="U161" i="14"/>
  <c r="U162" i="14"/>
  <c r="AM154" i="14"/>
  <c r="AM140" i="14"/>
  <c r="AM131" i="14"/>
  <c r="AM115" i="14"/>
  <c r="AM99" i="14"/>
  <c r="CA197" i="14"/>
  <c r="I207" i="14"/>
  <c r="I221" i="14"/>
  <c r="CA200" i="14"/>
  <c r="Y136" i="14"/>
  <c r="Y137" i="14"/>
  <c r="N209" i="14"/>
  <c r="M209" i="14"/>
  <c r="L209" i="14"/>
  <c r="K209" i="14"/>
  <c r="V146" i="14"/>
  <c r="V145" i="14"/>
  <c r="CE200" i="14"/>
  <c r="AD136" i="14"/>
  <c r="AD137" i="14"/>
  <c r="Y162" i="14"/>
  <c r="Y161" i="14"/>
  <c r="AF131" i="14"/>
  <c r="AF115" i="14"/>
  <c r="AF154" i="14"/>
  <c r="AK55" i="14"/>
  <c r="AF140" i="14"/>
  <c r="AF99" i="14"/>
  <c r="N224" i="14"/>
  <c r="M224" i="14"/>
  <c r="L224" i="14"/>
  <c r="K224" i="14"/>
  <c r="AD161" i="14"/>
  <c r="AD162" i="14"/>
  <c r="U136" i="14"/>
  <c r="U137" i="14"/>
  <c r="R145" i="14"/>
  <c r="R146" i="14"/>
  <c r="X136" i="14"/>
  <c r="X137" i="14"/>
  <c r="N213" i="14"/>
  <c r="M213" i="14"/>
  <c r="L213" i="14"/>
  <c r="K213" i="14"/>
  <c r="X146" i="14"/>
  <c r="X145" i="14"/>
  <c r="AL145" i="14"/>
  <c r="AL146" i="14"/>
  <c r="I222" i="14"/>
  <c r="CB197" i="14"/>
  <c r="I208" i="14"/>
  <c r="CB200" i="14"/>
  <c r="AG136" i="14"/>
  <c r="AG137" i="14"/>
  <c r="U145" i="14"/>
  <c r="U146" i="14"/>
  <c r="AJ136" i="14"/>
  <c r="AJ137" i="14"/>
  <c r="I211" i="14"/>
  <c r="CF197" i="14"/>
  <c r="CF200" i="14"/>
  <c r="I225" i="14"/>
  <c r="Q145" i="14"/>
  <c r="Q146" i="14"/>
  <c r="AD145" i="14"/>
  <c r="AD146" i="14"/>
  <c r="X162" i="14"/>
  <c r="X161" i="14"/>
  <c r="N145" i="14"/>
  <c r="N146" i="14"/>
  <c r="AG131" i="14"/>
  <c r="AG115" i="14"/>
  <c r="AG154" i="14"/>
  <c r="AG140" i="14"/>
  <c r="AL55" i="14"/>
  <c r="AG99" i="14"/>
  <c r="CJ197" i="14"/>
  <c r="T161" i="14"/>
  <c r="T162" i="14"/>
  <c r="T136" i="14"/>
  <c r="T137" i="14"/>
  <c r="L145" i="14"/>
  <c r="L146" i="14"/>
  <c r="O136" i="14"/>
  <c r="O137" i="14"/>
  <c r="O161" i="14"/>
  <c r="O162" i="14"/>
  <c r="N215" i="14"/>
  <c r="M215" i="14"/>
  <c r="L215" i="14"/>
  <c r="K215" i="14"/>
  <c r="N161" i="14"/>
  <c r="N162" i="14"/>
  <c r="AM136" i="14"/>
  <c r="AM137" i="14"/>
  <c r="AI145" i="14"/>
  <c r="AI146" i="14"/>
  <c r="Q136" i="14"/>
  <c r="Q137" i="14"/>
  <c r="AM146" i="14"/>
  <c r="AM145" i="14"/>
  <c r="AF145" i="14"/>
  <c r="AF146" i="14"/>
  <c r="AJ115" i="14"/>
  <c r="AJ154" i="14"/>
  <c r="AJ131" i="14"/>
  <c r="AJ140" i="14"/>
  <c r="AJ99" i="14"/>
  <c r="P145" i="14"/>
  <c r="P146" i="14"/>
  <c r="AB145" i="14"/>
  <c r="AB146" i="14"/>
  <c r="T145" i="14"/>
  <c r="T146" i="14"/>
  <c r="AJ161" i="14"/>
  <c r="AJ162" i="14"/>
  <c r="O46" i="7"/>
  <c r="K50" i="7"/>
  <c r="AB46" i="7"/>
  <c r="J50" i="7"/>
  <c r="W41" i="7"/>
  <c r="AJ51" i="7"/>
  <c r="AL41" i="7"/>
  <c r="N51" i="7"/>
  <c r="Y45" i="7"/>
  <c r="AK51" i="7"/>
  <c r="R46" i="7"/>
  <c r="P45" i="7"/>
  <c r="P40" i="7"/>
  <c r="S50" i="7"/>
  <c r="AC51" i="7"/>
  <c r="P46" i="7"/>
  <c r="Q46" i="7"/>
  <c r="W50" i="7"/>
  <c r="K40" i="7"/>
  <c r="N41" i="7"/>
  <c r="Z46" i="7"/>
  <c r="K45" i="7"/>
  <c r="X50" i="7"/>
  <c r="AE46" i="7"/>
  <c r="O40" i="7"/>
  <c r="Y55" i="7"/>
  <c r="Y140" i="7" s="1"/>
  <c r="U154" i="7"/>
  <c r="U131" i="7"/>
  <c r="U99" i="7"/>
  <c r="U115" i="7"/>
  <c r="X55" i="7"/>
  <c r="X140" i="7" s="1"/>
  <c r="T154" i="7"/>
  <c r="T131" i="7"/>
  <c r="T99" i="7"/>
  <c r="T115" i="7"/>
  <c r="Z55" i="7"/>
  <c r="Z140" i="7" s="1"/>
  <c r="V154" i="7"/>
  <c r="V99" i="7"/>
  <c r="V115" i="7"/>
  <c r="V131" i="7"/>
  <c r="S154" i="7"/>
  <c r="S99" i="7"/>
  <c r="S131" i="7"/>
  <c r="S115" i="7"/>
  <c r="I46" i="7"/>
  <c r="L51" i="7"/>
  <c r="AC40" i="7"/>
  <c r="V40" i="7"/>
  <c r="L40" i="7"/>
  <c r="AB51" i="7"/>
  <c r="J51" i="7"/>
  <c r="AG40" i="7"/>
  <c r="X40" i="7"/>
  <c r="J40" i="7"/>
  <c r="X46" i="7"/>
  <c r="Y40" i="7"/>
  <c r="P41" i="7"/>
  <c r="M46" i="7"/>
  <c r="M41" i="7"/>
  <c r="J46" i="7"/>
  <c r="Y50" i="7"/>
  <c r="X51" i="7"/>
  <c r="T50" i="7"/>
  <c r="S46" i="7"/>
  <c r="M51" i="7"/>
  <c r="N40" i="7"/>
  <c r="AM41" i="7"/>
  <c r="K41" i="7"/>
  <c r="AA41" i="7"/>
  <c r="AG50" i="7"/>
  <c r="AM40" i="7"/>
  <c r="AB45" i="7"/>
  <c r="Y46" i="7"/>
  <c r="AF40" i="7"/>
  <c r="U40" i="7"/>
  <c r="AL50" i="7"/>
  <c r="V41" i="7"/>
  <c r="AI41" i="7"/>
  <c r="N50" i="7"/>
  <c r="AD50" i="7"/>
  <c r="AG41" i="7"/>
  <c r="I50" i="7"/>
  <c r="AA51" i="7"/>
  <c r="AC46" i="7"/>
  <c r="W40" i="7"/>
  <c r="AD45" i="7"/>
  <c r="Q41" i="7"/>
  <c r="S45" i="7"/>
  <c r="Z50" i="7"/>
  <c r="AB40" i="7"/>
  <c r="Q51" i="7"/>
  <c r="U51" i="7"/>
  <c r="L46" i="7"/>
  <c r="I40" i="7"/>
  <c r="I41" i="7"/>
  <c r="S51" i="7"/>
  <c r="AM46" i="7"/>
  <c r="AL40" i="7"/>
  <c r="R41" i="7"/>
  <c r="W51" i="7"/>
  <c r="AF45" i="7"/>
  <c r="I45" i="7"/>
  <c r="AE40" i="7"/>
  <c r="AC50" i="7"/>
  <c r="AA45" i="7"/>
  <c r="K46" i="7"/>
  <c r="T40" i="7"/>
  <c r="AI51" i="7"/>
  <c r="U45" i="7"/>
  <c r="AE51" i="7"/>
  <c r="AF51" i="7"/>
  <c r="AI40" i="7"/>
  <c r="S41" i="7"/>
  <c r="Z45" i="7"/>
  <c r="L45" i="7"/>
  <c r="Q45" i="7"/>
  <c r="AK41" i="7"/>
  <c r="AA40" i="7"/>
  <c r="AI45" i="7"/>
  <c r="X41" i="7"/>
  <c r="T46" i="7"/>
  <c r="AK46" i="7"/>
  <c r="AE45" i="7"/>
  <c r="Y41" i="7"/>
  <c r="O41" i="7"/>
  <c r="L41" i="7"/>
  <c r="R45" i="7"/>
  <c r="O45" i="7"/>
  <c r="AK45" i="7"/>
  <c r="J45" i="7"/>
  <c r="AB50" i="7"/>
  <c r="V45" i="7"/>
  <c r="AM50" i="7"/>
  <c r="AE41" i="7"/>
  <c r="V46" i="7"/>
  <c r="R51" i="7"/>
  <c r="O51" i="7"/>
  <c r="AM51" i="7"/>
  <c r="M45" i="7"/>
  <c r="P51" i="7"/>
  <c r="U46" i="7"/>
  <c r="V50" i="7"/>
  <c r="W55" i="7"/>
  <c r="W140" i="7" s="1"/>
  <c r="M50" i="7"/>
  <c r="I51" i="7"/>
  <c r="AD51" i="7"/>
  <c r="J41" i="7"/>
  <c r="Y51" i="7"/>
  <c r="L50" i="7"/>
  <c r="AB41" i="7"/>
  <c r="AA50" i="7"/>
  <c r="AK40" i="7"/>
  <c r="AJ41" i="7"/>
  <c r="Q40" i="7"/>
  <c r="W46" i="7"/>
  <c r="AI46" i="7"/>
  <c r="AJ40" i="7"/>
  <c r="AA46" i="7"/>
  <c r="AF41" i="7"/>
  <c r="T51" i="7"/>
  <c r="V51" i="7"/>
  <c r="AK50" i="7"/>
  <c r="AJ46" i="7"/>
  <c r="P50" i="7"/>
  <c r="R40" i="7"/>
  <c r="R50" i="7"/>
  <c r="AL51" i="7"/>
  <c r="AG51" i="7"/>
  <c r="Z40" i="7"/>
  <c r="AI50" i="7"/>
  <c r="AE50" i="7"/>
  <c r="AD41" i="7"/>
  <c r="AG45" i="7"/>
  <c r="X45" i="7"/>
  <c r="AF50" i="7"/>
  <c r="O50" i="7"/>
  <c r="AD40" i="7"/>
  <c r="K51" i="7"/>
  <c r="T41" i="7"/>
  <c r="N46" i="7"/>
  <c r="U50" i="7"/>
  <c r="AC45" i="7"/>
  <c r="AG46" i="7"/>
  <c r="AM45" i="7"/>
  <c r="Z51" i="7"/>
  <c r="AL45" i="7"/>
  <c r="AJ45" i="7"/>
  <c r="W45" i="7"/>
  <c r="Z41" i="7"/>
  <c r="M40" i="7"/>
  <c r="AC41" i="7"/>
  <c r="T45" i="7"/>
  <c r="AJ50" i="7"/>
  <c r="U41" i="7"/>
  <c r="AF46" i="7"/>
  <c r="AL46" i="7"/>
  <c r="S40" i="7"/>
  <c r="Q50" i="7"/>
  <c r="G64" i="7"/>
  <c r="G60" i="7"/>
  <c r="H61" i="7"/>
  <c r="H60" i="7"/>
  <c r="H58" i="7"/>
  <c r="H66" i="7"/>
  <c r="G73" i="7"/>
  <c r="H72" i="7"/>
  <c r="G57" i="7"/>
  <c r="G58" i="7"/>
  <c r="G63" i="7"/>
  <c r="G67" i="7"/>
  <c r="H70" i="7"/>
  <c r="G61" i="7"/>
  <c r="G70" i="7"/>
  <c r="AL161" i="14" l="1"/>
  <c r="N210" i="14"/>
  <c r="Q161" i="14"/>
  <c r="L210" i="14"/>
  <c r="R210" i="14" s="1"/>
  <c r="O210" i="14" s="1"/>
  <c r="AM161" i="14"/>
  <c r="O145" i="14"/>
  <c r="M146" i="14"/>
  <c r="AA162" i="14"/>
  <c r="N137" i="14"/>
  <c r="AC136" i="14"/>
  <c r="AC161" i="14"/>
  <c r="R228" i="14"/>
  <c r="O228" i="14" s="1"/>
  <c r="M161" i="14"/>
  <c r="L161" i="14"/>
  <c r="L136" i="14"/>
  <c r="AG161" i="14"/>
  <c r="AE146" i="14"/>
  <c r="S145" i="14"/>
  <c r="J137" i="14"/>
  <c r="AB136" i="14"/>
  <c r="AF137" i="14"/>
  <c r="AB161" i="14"/>
  <c r="Z162" i="14"/>
  <c r="M214" i="14"/>
  <c r="J162" i="14"/>
  <c r="R161" i="14"/>
  <c r="Z136" i="14"/>
  <c r="P162" i="14"/>
  <c r="AF162" i="14"/>
  <c r="J146" i="14"/>
  <c r="R137" i="14"/>
  <c r="AK145" i="14"/>
  <c r="M136" i="14"/>
  <c r="AI137" i="14"/>
  <c r="K212" i="14"/>
  <c r="R226" i="14"/>
  <c r="O226" i="14" s="1"/>
  <c r="AA136" i="14"/>
  <c r="N212" i="14"/>
  <c r="M212" i="14"/>
  <c r="W162" i="14"/>
  <c r="W137" i="14"/>
  <c r="AI162" i="14"/>
  <c r="AA146" i="14"/>
  <c r="AE162" i="14"/>
  <c r="W146" i="14"/>
  <c r="W145" i="14"/>
  <c r="P136" i="14"/>
  <c r="S137" i="14"/>
  <c r="AK136" i="14"/>
  <c r="S162" i="14"/>
  <c r="M227" i="14"/>
  <c r="L227" i="14"/>
  <c r="N227" i="14"/>
  <c r="K262" i="7"/>
  <c r="H264" i="7" s="1"/>
  <c r="I161" i="14"/>
  <c r="K161" i="14"/>
  <c r="AK162" i="14"/>
  <c r="AJ146" i="14"/>
  <c r="I145" i="14"/>
  <c r="K136" i="14"/>
  <c r="I137" i="14"/>
  <c r="V162" i="14"/>
  <c r="AL137" i="14"/>
  <c r="L223" i="14"/>
  <c r="N229" i="14"/>
  <c r="K223" i="14"/>
  <c r="M223" i="14"/>
  <c r="N223" i="14"/>
  <c r="M229" i="14"/>
  <c r="L229" i="14"/>
  <c r="L214" i="14"/>
  <c r="K214" i="14"/>
  <c r="K145" i="14"/>
  <c r="AQ216" i="14" a="1"/>
  <c r="AQ216" i="14" s="1"/>
  <c r="N214" i="14"/>
  <c r="R209" i="14"/>
  <c r="O209" i="14" s="1"/>
  <c r="R215" i="14"/>
  <c r="O215" i="14" s="1"/>
  <c r="R224" i="14"/>
  <c r="O224" i="14" s="1"/>
  <c r="N208" i="14"/>
  <c r="M208" i="14"/>
  <c r="K208" i="14"/>
  <c r="L208" i="14"/>
  <c r="AL154" i="14"/>
  <c r="AL140" i="14"/>
  <c r="AL131" i="14"/>
  <c r="AL115" i="14"/>
  <c r="AL99" i="14"/>
  <c r="N211" i="14"/>
  <c r="M211" i="14"/>
  <c r="L211" i="14"/>
  <c r="K211" i="14"/>
  <c r="N207" i="14"/>
  <c r="M207" i="14"/>
  <c r="L207" i="14"/>
  <c r="K207" i="14"/>
  <c r="AQ215" i="14" a="1"/>
  <c r="AQ244" i="14" a="1"/>
  <c r="N221" i="14"/>
  <c r="M221" i="14"/>
  <c r="K221" i="14"/>
  <c r="L221" i="14"/>
  <c r="N225" i="14"/>
  <c r="M225" i="14"/>
  <c r="K225" i="14"/>
  <c r="L225" i="14"/>
  <c r="AK154" i="14"/>
  <c r="AK140" i="14"/>
  <c r="AK115" i="14"/>
  <c r="AK131" i="14"/>
  <c r="AK99" i="14"/>
  <c r="R213" i="14"/>
  <c r="O213" i="14" s="1"/>
  <c r="N222" i="14"/>
  <c r="M222" i="14"/>
  <c r="L222" i="14"/>
  <c r="K222" i="14"/>
  <c r="AA55" i="7"/>
  <c r="W154" i="7"/>
  <c r="W99" i="7"/>
  <c r="W115" i="7"/>
  <c r="W131" i="7"/>
  <c r="AD55" i="7"/>
  <c r="AD140" i="7" s="1"/>
  <c r="Z154" i="7"/>
  <c r="Z115" i="7"/>
  <c r="Z99" i="7"/>
  <c r="Z131" i="7"/>
  <c r="AB55" i="7"/>
  <c r="AB140" i="7" s="1"/>
  <c r="X154" i="7"/>
  <c r="X99" i="7"/>
  <c r="X115" i="7"/>
  <c r="X131" i="7"/>
  <c r="AC55" i="7"/>
  <c r="AC140" i="7" s="1"/>
  <c r="Y154" i="7"/>
  <c r="Y115" i="7"/>
  <c r="Y99" i="7"/>
  <c r="Y131" i="7"/>
  <c r="C41" i="7"/>
  <c r="C46" i="7"/>
  <c r="C40" i="7"/>
  <c r="C50" i="7"/>
  <c r="C45" i="7"/>
  <c r="C51" i="7"/>
  <c r="R212" i="14" l="1"/>
  <c r="O212" i="14" s="1"/>
  <c r="R227" i="14"/>
  <c r="O227" i="14" s="1"/>
  <c r="R223" i="14"/>
  <c r="O223" i="14" s="1"/>
  <c r="R229" i="14"/>
  <c r="O229" i="14" s="1"/>
  <c r="R214" i="14"/>
  <c r="O214" i="14" s="1"/>
  <c r="R222" i="14"/>
  <c r="O222" i="14" s="1"/>
  <c r="R211" i="14"/>
  <c r="O211" i="14" s="1"/>
  <c r="R207" i="14"/>
  <c r="O207" i="14" s="1"/>
  <c r="AQ244" i="14"/>
  <c r="AQ246" i="14" s="1"/>
  <c r="AT246" i="14"/>
  <c r="AU246" i="14"/>
  <c r="AY246" i="14"/>
  <c r="AX246" i="14"/>
  <c r="AW246" i="14"/>
  <c r="AV246" i="14"/>
  <c r="AS246" i="14"/>
  <c r="AR246" i="14"/>
  <c r="R221" i="14"/>
  <c r="O221" i="14" s="1"/>
  <c r="R225" i="14"/>
  <c r="O225" i="14" s="1"/>
  <c r="AQ215" i="14"/>
  <c r="AQ217" i="14" s="1"/>
  <c r="AW217" i="14"/>
  <c r="AV217" i="14"/>
  <c r="AU217" i="14"/>
  <c r="AT217" i="14"/>
  <c r="AS217" i="14"/>
  <c r="AR217" i="14"/>
  <c r="AX217" i="14"/>
  <c r="AY217" i="14"/>
  <c r="R208" i="14"/>
  <c r="O208" i="14" s="1"/>
  <c r="AE55" i="7"/>
  <c r="AE140" i="7" s="1"/>
  <c r="AA140" i="7"/>
  <c r="AG55" i="7"/>
  <c r="AG140" i="7" s="1"/>
  <c r="AC154" i="7"/>
  <c r="AC115" i="7"/>
  <c r="AC131" i="7"/>
  <c r="AC99" i="7"/>
  <c r="AF55" i="7"/>
  <c r="AF140" i="7" s="1"/>
  <c r="AB154" i="7"/>
  <c r="AB115" i="7"/>
  <c r="AB131" i="7"/>
  <c r="AB99" i="7"/>
  <c r="AI55" i="7"/>
  <c r="AI140" i="7" s="1"/>
  <c r="AD154" i="7"/>
  <c r="AD115" i="7"/>
  <c r="AD131" i="7"/>
  <c r="AD99" i="7"/>
  <c r="AE115" i="7"/>
  <c r="AE131" i="7"/>
  <c r="AE99" i="7"/>
  <c r="AA154" i="7"/>
  <c r="AA115" i="7"/>
  <c r="AA99" i="7"/>
  <c r="AA131" i="7"/>
  <c r="AM33" i="7"/>
  <c r="AM73" i="7" s="1"/>
  <c r="AL33" i="7"/>
  <c r="AL73" i="7" s="1"/>
  <c r="AK33" i="7"/>
  <c r="AK73" i="7" s="1"/>
  <c r="AJ33" i="7"/>
  <c r="AJ73" i="7" s="1"/>
  <c r="AI33" i="7"/>
  <c r="AI73" i="7" s="1"/>
  <c r="AG33" i="7"/>
  <c r="AG73" i="7" s="1"/>
  <c r="AF33" i="7"/>
  <c r="AF73" i="7" s="1"/>
  <c r="AE33" i="7"/>
  <c r="AE73" i="7" s="1"/>
  <c r="AD33" i="7"/>
  <c r="AD73" i="7" s="1"/>
  <c r="AC33" i="7"/>
  <c r="AC73" i="7" s="1"/>
  <c r="AB33" i="7"/>
  <c r="AB73" i="7" s="1"/>
  <c r="AA33" i="7"/>
  <c r="AA73" i="7" s="1"/>
  <c r="Z33" i="7"/>
  <c r="Z73" i="7" s="1"/>
  <c r="Y33" i="7"/>
  <c r="Y73" i="7" s="1"/>
  <c r="X33" i="7"/>
  <c r="X73" i="7" s="1"/>
  <c r="W33" i="7"/>
  <c r="W73" i="7" s="1"/>
  <c r="V33" i="7"/>
  <c r="V73" i="7" s="1"/>
  <c r="U33" i="7"/>
  <c r="U73" i="7" s="1"/>
  <c r="T33" i="7"/>
  <c r="T73" i="7" s="1"/>
  <c r="S33" i="7"/>
  <c r="S73" i="7" s="1"/>
  <c r="R33" i="7"/>
  <c r="R73" i="7" s="1"/>
  <c r="Q33" i="7"/>
  <c r="Q73" i="7" s="1"/>
  <c r="P33" i="7"/>
  <c r="P73" i="7" s="1"/>
  <c r="O33" i="7"/>
  <c r="O73" i="7" s="1"/>
  <c r="N33" i="7"/>
  <c r="N73" i="7" s="1"/>
  <c r="M33" i="7"/>
  <c r="M73" i="7" s="1"/>
  <c r="L33" i="7"/>
  <c r="L73" i="7" s="1"/>
  <c r="K33" i="7"/>
  <c r="K73" i="7" s="1"/>
  <c r="J33" i="7"/>
  <c r="J73" i="7" s="1"/>
  <c r="I33" i="7"/>
  <c r="I73" i="7" s="1"/>
  <c r="AM17" i="7"/>
  <c r="AL17" i="7"/>
  <c r="AK17" i="7"/>
  <c r="AJ17" i="7"/>
  <c r="AI17" i="7"/>
  <c r="AG17" i="7"/>
  <c r="AF17" i="7"/>
  <c r="AE17" i="7"/>
  <c r="AD17" i="7"/>
  <c r="AC17" i="7"/>
  <c r="AB17" i="7"/>
  <c r="AA17" i="7"/>
  <c r="Z17" i="7"/>
  <c r="Y17" i="7"/>
  <c r="X17" i="7"/>
  <c r="W17" i="7"/>
  <c r="V17" i="7"/>
  <c r="U17" i="7"/>
  <c r="T17" i="7"/>
  <c r="S17" i="7"/>
  <c r="R17" i="7"/>
  <c r="Q17" i="7"/>
  <c r="P17" i="7"/>
  <c r="O17" i="7"/>
  <c r="N17" i="7"/>
  <c r="M17" i="7"/>
  <c r="L17" i="7"/>
  <c r="K17" i="7"/>
  <c r="J17" i="7"/>
  <c r="I17" i="7"/>
  <c r="AM32" i="7"/>
  <c r="AM72" i="7" s="1"/>
  <c r="AL32" i="7"/>
  <c r="AL72" i="7" s="1"/>
  <c r="AK32" i="7"/>
  <c r="AK72" i="7" s="1"/>
  <c r="AJ32" i="7"/>
  <c r="AJ72" i="7" s="1"/>
  <c r="AI32" i="7"/>
  <c r="AI72" i="7" s="1"/>
  <c r="AG32" i="7"/>
  <c r="AG72" i="7" s="1"/>
  <c r="AF32" i="7"/>
  <c r="AF72" i="7" s="1"/>
  <c r="AE32" i="7"/>
  <c r="AE72" i="7" s="1"/>
  <c r="AD32" i="7"/>
  <c r="AD72" i="7" s="1"/>
  <c r="AC32" i="7"/>
  <c r="AC72" i="7" s="1"/>
  <c r="AB32" i="7"/>
  <c r="AB72" i="7" s="1"/>
  <c r="AA32" i="7"/>
  <c r="AA72" i="7" s="1"/>
  <c r="AM174" i="7" s="1"/>
  <c r="Z32" i="7"/>
  <c r="Z72" i="7" s="1"/>
  <c r="Y32" i="7"/>
  <c r="Y72" i="7" s="1"/>
  <c r="X32" i="7"/>
  <c r="X72" i="7" s="1"/>
  <c r="W32" i="7"/>
  <c r="W72" i="7" s="1"/>
  <c r="AL174" i="7" s="1"/>
  <c r="V32" i="7"/>
  <c r="V72" i="7" s="1"/>
  <c r="U32" i="7"/>
  <c r="U72" i="7" s="1"/>
  <c r="T32" i="7"/>
  <c r="T72" i="7" s="1"/>
  <c r="S32" i="7"/>
  <c r="S72" i="7" s="1"/>
  <c r="AK174" i="7" s="1"/>
  <c r="R32" i="7"/>
  <c r="R72" i="7" s="1"/>
  <c r="Q32" i="7"/>
  <c r="Q72" i="7" s="1"/>
  <c r="P32" i="7"/>
  <c r="P72" i="7" s="1"/>
  <c r="O32" i="7"/>
  <c r="O72" i="7" s="1"/>
  <c r="AJ174" i="7" s="1"/>
  <c r="N32" i="7"/>
  <c r="N72" i="7" s="1"/>
  <c r="M32" i="7"/>
  <c r="M72" i="7" s="1"/>
  <c r="L32" i="7"/>
  <c r="L72" i="7" s="1"/>
  <c r="K32" i="7"/>
  <c r="K72" i="7" s="1"/>
  <c r="AI174" i="7" s="1"/>
  <c r="J32" i="7"/>
  <c r="J72" i="7" s="1"/>
  <c r="AG174" i="7" s="1"/>
  <c r="I32" i="7"/>
  <c r="I72" i="7" s="1"/>
  <c r="AF174" i="7" s="1"/>
  <c r="AM16" i="7"/>
  <c r="AL16" i="7"/>
  <c r="AK16" i="7"/>
  <c r="AJ16" i="7"/>
  <c r="AI16" i="7"/>
  <c r="AG16" i="7"/>
  <c r="AF16" i="7"/>
  <c r="AE16" i="7"/>
  <c r="AD16" i="7"/>
  <c r="AC16" i="7"/>
  <c r="AB16" i="7"/>
  <c r="AA16" i="7"/>
  <c r="Z16" i="7"/>
  <c r="Y16" i="7"/>
  <c r="X16" i="7"/>
  <c r="W16" i="7"/>
  <c r="V16" i="7"/>
  <c r="U16" i="7"/>
  <c r="T16" i="7"/>
  <c r="S16" i="7"/>
  <c r="R16" i="7"/>
  <c r="Q16" i="7"/>
  <c r="P16" i="7"/>
  <c r="O16" i="7"/>
  <c r="N16" i="7"/>
  <c r="M16" i="7"/>
  <c r="L16" i="7"/>
  <c r="K16" i="7"/>
  <c r="J16" i="7"/>
  <c r="I16" i="7"/>
  <c r="AM28" i="7"/>
  <c r="AM70" i="7" s="1"/>
  <c r="AL28" i="7"/>
  <c r="AL70" i="7" s="1"/>
  <c r="AK28" i="7"/>
  <c r="AK70" i="7" s="1"/>
  <c r="AJ28" i="7"/>
  <c r="AJ70" i="7" s="1"/>
  <c r="AI28" i="7"/>
  <c r="AI70" i="7" s="1"/>
  <c r="AG28" i="7"/>
  <c r="AG70" i="7" s="1"/>
  <c r="AF28" i="7"/>
  <c r="AF70" i="7" s="1"/>
  <c r="AE28" i="7"/>
  <c r="AE70" i="7" s="1"/>
  <c r="AD28" i="7"/>
  <c r="AD70" i="7" s="1"/>
  <c r="AC28" i="7"/>
  <c r="AC70" i="7" s="1"/>
  <c r="AB28" i="7"/>
  <c r="AB70" i="7" s="1"/>
  <c r="AA28" i="7"/>
  <c r="AA70" i="7" s="1"/>
  <c r="Z28" i="7"/>
  <c r="Z70" i="7" s="1"/>
  <c r="Y28" i="7"/>
  <c r="Y70" i="7" s="1"/>
  <c r="X28" i="7"/>
  <c r="X70" i="7" s="1"/>
  <c r="W28" i="7"/>
  <c r="W70" i="7" s="1"/>
  <c r="V28" i="7"/>
  <c r="V70" i="7" s="1"/>
  <c r="U28" i="7"/>
  <c r="U70" i="7" s="1"/>
  <c r="T28" i="7"/>
  <c r="T70" i="7" s="1"/>
  <c r="S28" i="7"/>
  <c r="S70" i="7" s="1"/>
  <c r="R28" i="7"/>
  <c r="R70" i="7" s="1"/>
  <c r="Q28" i="7"/>
  <c r="Q70" i="7" s="1"/>
  <c r="P28" i="7"/>
  <c r="P70" i="7" s="1"/>
  <c r="O28" i="7"/>
  <c r="O70" i="7" s="1"/>
  <c r="N28" i="7"/>
  <c r="N70" i="7" s="1"/>
  <c r="M28" i="7"/>
  <c r="M70" i="7" s="1"/>
  <c r="L28" i="7"/>
  <c r="L70" i="7" s="1"/>
  <c r="K28" i="7"/>
  <c r="K70" i="7" s="1"/>
  <c r="J28" i="7"/>
  <c r="J70" i="7" s="1"/>
  <c r="I28" i="7"/>
  <c r="I70" i="7" s="1"/>
  <c r="AM12" i="7"/>
  <c r="AL12" i="7"/>
  <c r="AK12" i="7"/>
  <c r="AJ12" i="7"/>
  <c r="AI12" i="7"/>
  <c r="AG12" i="7"/>
  <c r="AF12" i="7"/>
  <c r="AE12" i="7"/>
  <c r="AD12" i="7"/>
  <c r="AC12" i="7"/>
  <c r="AB12" i="7"/>
  <c r="AA12" i="7"/>
  <c r="Z12" i="7"/>
  <c r="Y12" i="7"/>
  <c r="X12" i="7"/>
  <c r="W12" i="7"/>
  <c r="V12" i="7"/>
  <c r="U12" i="7"/>
  <c r="T12" i="7"/>
  <c r="S12" i="7"/>
  <c r="R12" i="7"/>
  <c r="Q12" i="7"/>
  <c r="P12" i="7"/>
  <c r="O12" i="7"/>
  <c r="N12" i="7"/>
  <c r="M12" i="7"/>
  <c r="L12" i="7"/>
  <c r="K12" i="7"/>
  <c r="J12" i="7"/>
  <c r="I12" i="7"/>
  <c r="AM27" i="7"/>
  <c r="AM69" i="7" s="1"/>
  <c r="AL27" i="7"/>
  <c r="AL69" i="7" s="1"/>
  <c r="AK27" i="7"/>
  <c r="AK69" i="7" s="1"/>
  <c r="AJ27" i="7"/>
  <c r="AJ69" i="7" s="1"/>
  <c r="AO171" i="7" s="1"/>
  <c r="AI27" i="7"/>
  <c r="AI69" i="7" s="1"/>
  <c r="AG27" i="7"/>
  <c r="AG69" i="7" s="1"/>
  <c r="AF27" i="7"/>
  <c r="AF69" i="7" s="1"/>
  <c r="AE27" i="7"/>
  <c r="AE69" i="7" s="1"/>
  <c r="AN171" i="7" s="1"/>
  <c r="AD27" i="7"/>
  <c r="AD69" i="7" s="1"/>
  <c r="AC27" i="7"/>
  <c r="AC69" i="7" s="1"/>
  <c r="AB27" i="7"/>
  <c r="AB69" i="7" s="1"/>
  <c r="AA27" i="7"/>
  <c r="AA69" i="7" s="1"/>
  <c r="AM171" i="7" s="1"/>
  <c r="Z27" i="7"/>
  <c r="Z69" i="7" s="1"/>
  <c r="Y27" i="7"/>
  <c r="Y69" i="7" s="1"/>
  <c r="X27" i="7"/>
  <c r="X69" i="7" s="1"/>
  <c r="W27" i="7"/>
  <c r="W69" i="7" s="1"/>
  <c r="AL171" i="7" s="1"/>
  <c r="V27" i="7"/>
  <c r="V69" i="7" s="1"/>
  <c r="U27" i="7"/>
  <c r="U69" i="7" s="1"/>
  <c r="T27" i="7"/>
  <c r="T69" i="7" s="1"/>
  <c r="S27" i="7"/>
  <c r="S69" i="7" s="1"/>
  <c r="AK171" i="7" s="1"/>
  <c r="R27" i="7"/>
  <c r="R69" i="7" s="1"/>
  <c r="Q27" i="7"/>
  <c r="Q69" i="7" s="1"/>
  <c r="P27" i="7"/>
  <c r="P69" i="7" s="1"/>
  <c r="O27" i="7"/>
  <c r="O69" i="7" s="1"/>
  <c r="AJ171" i="7" s="1"/>
  <c r="N27" i="7"/>
  <c r="N69" i="7" s="1"/>
  <c r="M27" i="7"/>
  <c r="M69" i="7" s="1"/>
  <c r="L27" i="7"/>
  <c r="L69" i="7" s="1"/>
  <c r="K27" i="7"/>
  <c r="K69" i="7" s="1"/>
  <c r="AI171" i="7" s="1"/>
  <c r="J27" i="7"/>
  <c r="J69" i="7" s="1"/>
  <c r="AG171" i="7" s="1"/>
  <c r="I27" i="7"/>
  <c r="I69" i="7" s="1"/>
  <c r="AF171" i="7" s="1"/>
  <c r="AM11" i="7"/>
  <c r="AL11" i="7"/>
  <c r="AK11" i="7"/>
  <c r="AJ11" i="7"/>
  <c r="AI11" i="7"/>
  <c r="AG11" i="7"/>
  <c r="AF11" i="7"/>
  <c r="AE11" i="7"/>
  <c r="AD11" i="7"/>
  <c r="AC11" i="7"/>
  <c r="AB11" i="7"/>
  <c r="AA11" i="7"/>
  <c r="Z11" i="7"/>
  <c r="Y11" i="7"/>
  <c r="X11" i="7"/>
  <c r="W11" i="7"/>
  <c r="V11" i="7"/>
  <c r="U11" i="7"/>
  <c r="T11" i="7"/>
  <c r="S11" i="7"/>
  <c r="R11" i="7"/>
  <c r="Q11" i="7"/>
  <c r="P11" i="7"/>
  <c r="O11" i="7"/>
  <c r="N11" i="7"/>
  <c r="M11" i="7"/>
  <c r="L11" i="7"/>
  <c r="K11" i="7"/>
  <c r="J11" i="7"/>
  <c r="I11" i="7"/>
  <c r="AM23" i="7"/>
  <c r="AM67" i="7" s="1"/>
  <c r="AL23" i="7"/>
  <c r="AL67" i="7" s="1"/>
  <c r="AK23" i="7"/>
  <c r="AK67" i="7" s="1"/>
  <c r="AJ23" i="7"/>
  <c r="AJ67" i="7" s="1"/>
  <c r="AI23" i="7"/>
  <c r="AI67" i="7" s="1"/>
  <c r="AG23" i="7"/>
  <c r="AG67" i="7" s="1"/>
  <c r="AF23" i="7"/>
  <c r="AF67" i="7" s="1"/>
  <c r="AE23" i="7"/>
  <c r="AE67" i="7" s="1"/>
  <c r="AD23" i="7"/>
  <c r="AD67" i="7" s="1"/>
  <c r="AC23" i="7"/>
  <c r="AC67" i="7" s="1"/>
  <c r="AB23" i="7"/>
  <c r="AB67" i="7" s="1"/>
  <c r="AA23" i="7"/>
  <c r="AA67" i="7" s="1"/>
  <c r="Z23" i="7"/>
  <c r="Z67" i="7" s="1"/>
  <c r="Y23" i="7"/>
  <c r="Y67" i="7" s="1"/>
  <c r="X23" i="7"/>
  <c r="X67" i="7" s="1"/>
  <c r="W23" i="7"/>
  <c r="W67" i="7" s="1"/>
  <c r="V23" i="7"/>
  <c r="V67" i="7" s="1"/>
  <c r="U23" i="7"/>
  <c r="U67" i="7" s="1"/>
  <c r="T23" i="7"/>
  <c r="T67" i="7" s="1"/>
  <c r="S23" i="7"/>
  <c r="S67" i="7" s="1"/>
  <c r="R23" i="7"/>
  <c r="R67" i="7" s="1"/>
  <c r="Q23" i="7"/>
  <c r="Q67" i="7" s="1"/>
  <c r="P23" i="7"/>
  <c r="P67" i="7" s="1"/>
  <c r="O23" i="7"/>
  <c r="O67" i="7" s="1"/>
  <c r="N23" i="7"/>
  <c r="N67" i="7" s="1"/>
  <c r="M23" i="7"/>
  <c r="M67" i="7" s="1"/>
  <c r="L23" i="7"/>
  <c r="L67" i="7" s="1"/>
  <c r="K23" i="7"/>
  <c r="K67" i="7" s="1"/>
  <c r="J23" i="7"/>
  <c r="J67" i="7" s="1"/>
  <c r="I23" i="7"/>
  <c r="I67" i="7" s="1"/>
  <c r="AM7" i="7"/>
  <c r="AL7" i="7"/>
  <c r="AK7" i="7"/>
  <c r="AJ7" i="7"/>
  <c r="AI7" i="7"/>
  <c r="AG7" i="7"/>
  <c r="AF7" i="7"/>
  <c r="AE7" i="7"/>
  <c r="AD7" i="7"/>
  <c r="AC7" i="7"/>
  <c r="AB7" i="7"/>
  <c r="AA7" i="7"/>
  <c r="Z7" i="7"/>
  <c r="Y7" i="7"/>
  <c r="X7" i="7"/>
  <c r="W7" i="7"/>
  <c r="V7" i="7"/>
  <c r="U7" i="7"/>
  <c r="T7" i="7"/>
  <c r="S7" i="7"/>
  <c r="R7" i="7"/>
  <c r="Q7" i="7"/>
  <c r="P7" i="7"/>
  <c r="O7" i="7"/>
  <c r="N7" i="7"/>
  <c r="M7" i="7"/>
  <c r="L7" i="7"/>
  <c r="K7" i="7"/>
  <c r="J7" i="7"/>
  <c r="I7" i="7"/>
  <c r="AM22" i="7"/>
  <c r="AM66" i="7" s="1"/>
  <c r="AL22" i="7"/>
  <c r="AL66" i="7" s="1"/>
  <c r="AK22" i="7"/>
  <c r="AK66" i="7" s="1"/>
  <c r="AJ22" i="7"/>
  <c r="AJ66" i="7" s="1"/>
  <c r="AI22" i="7"/>
  <c r="AI66" i="7" s="1"/>
  <c r="AG22" i="7"/>
  <c r="AG66" i="7" s="1"/>
  <c r="AF22" i="7"/>
  <c r="AF66" i="7" s="1"/>
  <c r="AE22" i="7"/>
  <c r="AE66" i="7" s="1"/>
  <c r="AD22" i="7"/>
  <c r="AD66" i="7" s="1"/>
  <c r="AC22" i="7"/>
  <c r="AC66" i="7" s="1"/>
  <c r="AB22" i="7"/>
  <c r="AB66" i="7" s="1"/>
  <c r="AA22" i="7"/>
  <c r="AA66" i="7" s="1"/>
  <c r="AM170" i="7" s="1"/>
  <c r="Z22" i="7"/>
  <c r="Z66" i="7" s="1"/>
  <c r="Y22" i="7"/>
  <c r="Y66" i="7" s="1"/>
  <c r="X22" i="7"/>
  <c r="X66" i="7" s="1"/>
  <c r="W22" i="7"/>
  <c r="W66" i="7" s="1"/>
  <c r="AL170" i="7" s="1"/>
  <c r="V22" i="7"/>
  <c r="V66" i="7" s="1"/>
  <c r="U22" i="7"/>
  <c r="U66" i="7" s="1"/>
  <c r="T22" i="7"/>
  <c r="T66" i="7" s="1"/>
  <c r="S22" i="7"/>
  <c r="S66" i="7" s="1"/>
  <c r="AK170" i="7" s="1"/>
  <c r="R22" i="7"/>
  <c r="R66" i="7" s="1"/>
  <c r="Q22" i="7"/>
  <c r="Q66" i="7" s="1"/>
  <c r="P22" i="7"/>
  <c r="P66" i="7" s="1"/>
  <c r="O22" i="7"/>
  <c r="O66" i="7" s="1"/>
  <c r="AJ170" i="7" s="1"/>
  <c r="N22" i="7"/>
  <c r="N66" i="7" s="1"/>
  <c r="M22" i="7"/>
  <c r="M66" i="7" s="1"/>
  <c r="L22" i="7"/>
  <c r="L66" i="7" s="1"/>
  <c r="K22" i="7"/>
  <c r="K66" i="7" s="1"/>
  <c r="AI170" i="7" s="1"/>
  <c r="J22" i="7"/>
  <c r="J66" i="7" s="1"/>
  <c r="AG170" i="7" s="1"/>
  <c r="I22" i="7"/>
  <c r="I66" i="7" s="1"/>
  <c r="AF170" i="7" s="1"/>
  <c r="AM6" i="7"/>
  <c r="AL6" i="7"/>
  <c r="AK6" i="7"/>
  <c r="AJ6" i="7"/>
  <c r="AI6" i="7"/>
  <c r="AG6" i="7"/>
  <c r="AF6" i="7"/>
  <c r="AE6" i="7"/>
  <c r="AD6" i="7"/>
  <c r="AC6" i="7"/>
  <c r="AB6" i="7"/>
  <c r="AA6" i="7"/>
  <c r="Z6" i="7"/>
  <c r="Y6" i="7"/>
  <c r="X6" i="7"/>
  <c r="W6" i="7"/>
  <c r="V6" i="7"/>
  <c r="U6" i="7"/>
  <c r="T6" i="7"/>
  <c r="S6" i="7"/>
  <c r="R6" i="7"/>
  <c r="Q6" i="7"/>
  <c r="P6" i="7"/>
  <c r="O6" i="7"/>
  <c r="N6" i="7"/>
  <c r="M6" i="7"/>
  <c r="L6" i="7"/>
  <c r="K6" i="7"/>
  <c r="J6" i="7"/>
  <c r="I6" i="7"/>
  <c r="AN170" i="7" l="1"/>
  <c r="AN172" i="7" s="1"/>
  <c r="AN174" i="7"/>
  <c r="AO170" i="7"/>
  <c r="AO172" i="7" s="1"/>
  <c r="AO174" i="7"/>
  <c r="AE154" i="7"/>
  <c r="AJ55" i="7"/>
  <c r="AJ140" i="7" s="1"/>
  <c r="AJ172" i="7"/>
  <c r="AL175" i="7"/>
  <c r="AF175" i="7"/>
  <c r="AG175" i="7"/>
  <c r="AK172" i="7"/>
  <c r="AI175" i="7"/>
  <c r="AM175" i="7"/>
  <c r="AL172" i="7"/>
  <c r="AJ175" i="7"/>
  <c r="AF172" i="7"/>
  <c r="AG172" i="7"/>
  <c r="AI172" i="7"/>
  <c r="AM172" i="7"/>
  <c r="AK175" i="7"/>
  <c r="P230" i="14"/>
  <c r="P216" i="14"/>
  <c r="U38" i="7"/>
  <c r="U57" i="7"/>
  <c r="U85" i="7" s="1"/>
  <c r="AL38" i="7"/>
  <c r="AL57" i="7"/>
  <c r="AL85" i="7" s="1"/>
  <c r="T101" i="7"/>
  <c r="T117" i="7"/>
  <c r="AK101" i="7"/>
  <c r="AK117" i="7"/>
  <c r="U39" i="7"/>
  <c r="U58" i="7"/>
  <c r="U86" i="7" s="1"/>
  <c r="AL58" i="7"/>
  <c r="AL86" i="7" s="1"/>
  <c r="AL39" i="7"/>
  <c r="U43" i="7"/>
  <c r="U60" i="7"/>
  <c r="U88" i="7" s="1"/>
  <c r="AL43" i="7"/>
  <c r="AL60" i="7"/>
  <c r="AL88" i="7" s="1"/>
  <c r="T78" i="7"/>
  <c r="T102" i="7"/>
  <c r="T111" i="7" s="1"/>
  <c r="AK78" i="7"/>
  <c r="AK102" i="7"/>
  <c r="AK111" i="7" s="1"/>
  <c r="U61" i="7"/>
  <c r="U89" i="7" s="1"/>
  <c r="U44" i="7"/>
  <c r="AL61" i="7"/>
  <c r="AL89" i="7" s="1"/>
  <c r="AL44" i="7"/>
  <c r="T79" i="7"/>
  <c r="AK79" i="7"/>
  <c r="U63" i="7"/>
  <c r="U91" i="7" s="1"/>
  <c r="U48" i="7"/>
  <c r="AL48" i="7"/>
  <c r="AL63" i="7"/>
  <c r="AL91" i="7" s="1"/>
  <c r="T118" i="7"/>
  <c r="T127" i="7" s="1"/>
  <c r="AK118" i="7"/>
  <c r="AK127" i="7" s="1"/>
  <c r="U49" i="7"/>
  <c r="U64" i="7"/>
  <c r="U92" i="7" s="1"/>
  <c r="AL49" i="7"/>
  <c r="AL64" i="7"/>
  <c r="AL92" i="7" s="1"/>
  <c r="V38" i="7"/>
  <c r="V57" i="7"/>
  <c r="V85" i="7" s="1"/>
  <c r="AM57" i="7"/>
  <c r="AM85" i="7" s="1"/>
  <c r="AM38" i="7"/>
  <c r="U101" i="7"/>
  <c r="U117" i="7"/>
  <c r="AL117" i="7"/>
  <c r="AL101" i="7"/>
  <c r="V39" i="7"/>
  <c r="V58" i="7"/>
  <c r="V86" i="7" s="1"/>
  <c r="AM39" i="7"/>
  <c r="AM58" i="7"/>
  <c r="AM86" i="7" s="1"/>
  <c r="V60" i="7"/>
  <c r="V88" i="7" s="1"/>
  <c r="V43" i="7"/>
  <c r="AM43" i="7"/>
  <c r="AM60" i="7"/>
  <c r="AM88" i="7" s="1"/>
  <c r="U78" i="7"/>
  <c r="U102" i="7"/>
  <c r="U111" i="7" s="1"/>
  <c r="AL102" i="7"/>
  <c r="AL111" i="7" s="1"/>
  <c r="AL78" i="7"/>
  <c r="V61" i="7"/>
  <c r="V89" i="7" s="1"/>
  <c r="V44" i="7"/>
  <c r="AM61" i="7"/>
  <c r="AM89" i="7" s="1"/>
  <c r="AM44" i="7"/>
  <c r="U79" i="7"/>
  <c r="AL79" i="7"/>
  <c r="V48" i="7"/>
  <c r="V63" i="7"/>
  <c r="V91" i="7" s="1"/>
  <c r="AM63" i="7"/>
  <c r="AM91" i="7" s="1"/>
  <c r="AM48" i="7"/>
  <c r="U118" i="7"/>
  <c r="U127" i="7" s="1"/>
  <c r="AL118" i="7"/>
  <c r="AL127" i="7" s="1"/>
  <c r="V49" i="7"/>
  <c r="V64" i="7"/>
  <c r="V92" i="7" s="1"/>
  <c r="AM49" i="7"/>
  <c r="AM64" i="7"/>
  <c r="AM92" i="7" s="1"/>
  <c r="W57" i="7"/>
  <c r="W38" i="7"/>
  <c r="V101" i="7"/>
  <c r="V117" i="7"/>
  <c r="AM117" i="7"/>
  <c r="AM101" i="7"/>
  <c r="W39" i="7"/>
  <c r="W58" i="7"/>
  <c r="W86" i="7" s="1"/>
  <c r="W60" i="7"/>
  <c r="W43" i="7"/>
  <c r="V78" i="7"/>
  <c r="V102" i="7"/>
  <c r="V111" i="7" s="1"/>
  <c r="AM78" i="7"/>
  <c r="AM102" i="7"/>
  <c r="AM111" i="7" s="1"/>
  <c r="AM110" i="7" s="1"/>
  <c r="W61" i="7"/>
  <c r="W89" i="7" s="1"/>
  <c r="W44" i="7"/>
  <c r="V79" i="7"/>
  <c r="AM79" i="7"/>
  <c r="W63" i="7"/>
  <c r="W48" i="7"/>
  <c r="V118" i="7"/>
  <c r="V127" i="7" s="1"/>
  <c r="AM118" i="7"/>
  <c r="AM127" i="7" s="1"/>
  <c r="AM126" i="7" s="1"/>
  <c r="W49" i="7"/>
  <c r="W64" i="7"/>
  <c r="W92" i="7" s="1"/>
  <c r="X57" i="7"/>
  <c r="X85" i="7" s="1"/>
  <c r="X38" i="7"/>
  <c r="N182" i="7"/>
  <c r="W117" i="7"/>
  <c r="W101" i="7"/>
  <c r="X58" i="7"/>
  <c r="X86" i="7" s="1"/>
  <c r="X39" i="7"/>
  <c r="N183" i="7"/>
  <c r="X43" i="7"/>
  <c r="X60" i="7"/>
  <c r="X88" i="7" s="1"/>
  <c r="N186" i="7"/>
  <c r="W78" i="7"/>
  <c r="W102" i="7"/>
  <c r="W110" i="7" s="1"/>
  <c r="W111" i="7" s="1"/>
  <c r="X44" i="7"/>
  <c r="X61" i="7"/>
  <c r="X89" i="7" s="1"/>
  <c r="N187" i="7"/>
  <c r="W79" i="7"/>
  <c r="X48" i="7"/>
  <c r="X63" i="7"/>
  <c r="X91" i="7" s="1"/>
  <c r="N190" i="7"/>
  <c r="W118" i="7"/>
  <c r="W126" i="7" s="1"/>
  <c r="W127" i="7" s="1"/>
  <c r="X49" i="7"/>
  <c r="X64" i="7"/>
  <c r="X92" i="7" s="1"/>
  <c r="N191" i="7"/>
  <c r="I38" i="7"/>
  <c r="I57" i="7"/>
  <c r="Y57" i="7"/>
  <c r="Y85" i="7" s="1"/>
  <c r="Y38" i="7"/>
  <c r="X101" i="7"/>
  <c r="X117" i="7"/>
  <c r="I39" i="7"/>
  <c r="I58" i="7"/>
  <c r="I86" i="7" s="1"/>
  <c r="Y58" i="7"/>
  <c r="Y86" i="7" s="1"/>
  <c r="Y39" i="7"/>
  <c r="I43" i="7"/>
  <c r="I60" i="7"/>
  <c r="Y43" i="7"/>
  <c r="Y60" i="7"/>
  <c r="Y88" i="7" s="1"/>
  <c r="X78" i="7"/>
  <c r="X102" i="7"/>
  <c r="X111" i="7" s="1"/>
  <c r="I61" i="7"/>
  <c r="I89" i="7" s="1"/>
  <c r="I44" i="7"/>
  <c r="Y61" i="7"/>
  <c r="Y89" i="7" s="1"/>
  <c r="Y44" i="7"/>
  <c r="X79" i="7"/>
  <c r="I48" i="7"/>
  <c r="I63" i="7"/>
  <c r="Y48" i="7"/>
  <c r="Y63" i="7"/>
  <c r="Y91" i="7" s="1"/>
  <c r="X118" i="7"/>
  <c r="X127" i="7" s="1"/>
  <c r="I49" i="7"/>
  <c r="I64" i="7"/>
  <c r="I92" i="7" s="1"/>
  <c r="Y64" i="7"/>
  <c r="Y92" i="7" s="1"/>
  <c r="Y49" i="7"/>
  <c r="J38" i="7"/>
  <c r="J57" i="7"/>
  <c r="Z57" i="7"/>
  <c r="Z85" i="7" s="1"/>
  <c r="Z38" i="7"/>
  <c r="I101" i="7"/>
  <c r="I182" i="7"/>
  <c r="I117" i="7"/>
  <c r="Y101" i="7"/>
  <c r="Y117" i="7"/>
  <c r="J39" i="7"/>
  <c r="J58" i="7"/>
  <c r="J86" i="7" s="1"/>
  <c r="Z39" i="7"/>
  <c r="Z58" i="7"/>
  <c r="Z86" i="7" s="1"/>
  <c r="I183" i="7"/>
  <c r="J60" i="7"/>
  <c r="J43" i="7"/>
  <c r="Z43" i="7"/>
  <c r="Z60" i="7"/>
  <c r="Z88" i="7" s="1"/>
  <c r="I186" i="7"/>
  <c r="I102" i="7"/>
  <c r="I109" i="7" s="1"/>
  <c r="I78" i="7"/>
  <c r="Y78" i="7"/>
  <c r="Y102" i="7"/>
  <c r="Y111" i="7" s="1"/>
  <c r="J61" i="7"/>
  <c r="J89" i="7" s="1"/>
  <c r="J44" i="7"/>
  <c r="Z44" i="7"/>
  <c r="Z61" i="7"/>
  <c r="Z89" i="7" s="1"/>
  <c r="I187" i="7"/>
  <c r="I79" i="7"/>
  <c r="Y79" i="7"/>
  <c r="J63" i="7"/>
  <c r="J48" i="7"/>
  <c r="Z63" i="7"/>
  <c r="Z91" i="7" s="1"/>
  <c r="Z48" i="7"/>
  <c r="I190" i="7"/>
  <c r="I118" i="7"/>
  <c r="I125" i="7" s="1"/>
  <c r="Y118" i="7"/>
  <c r="Y127" i="7" s="1"/>
  <c r="J49" i="7"/>
  <c r="J64" i="7"/>
  <c r="J92" i="7" s="1"/>
  <c r="Z49" i="7"/>
  <c r="Z64" i="7"/>
  <c r="Z92" i="7" s="1"/>
  <c r="I191" i="7"/>
  <c r="K38" i="7"/>
  <c r="K57" i="7"/>
  <c r="AA38" i="7"/>
  <c r="AA57" i="7"/>
  <c r="J101" i="7"/>
  <c r="J117" i="7"/>
  <c r="J182" i="7"/>
  <c r="Z101" i="7"/>
  <c r="Z117" i="7"/>
  <c r="K58" i="7"/>
  <c r="K86" i="7" s="1"/>
  <c r="K39" i="7"/>
  <c r="AA58" i="7"/>
  <c r="AA86" i="7" s="1"/>
  <c r="AA39" i="7"/>
  <c r="J183" i="7"/>
  <c r="K60" i="7"/>
  <c r="K43" i="7"/>
  <c r="AA43" i="7"/>
  <c r="AA60" i="7"/>
  <c r="J186" i="7"/>
  <c r="J78" i="7"/>
  <c r="J102" i="7"/>
  <c r="J109" i="7" s="1"/>
  <c r="Z78" i="7"/>
  <c r="Z102" i="7"/>
  <c r="Z111" i="7" s="1"/>
  <c r="K44" i="7"/>
  <c r="K61" i="7"/>
  <c r="K89" i="7" s="1"/>
  <c r="AA61" i="7"/>
  <c r="AA89" i="7" s="1"/>
  <c r="AA44" i="7"/>
  <c r="J187" i="7"/>
  <c r="J79" i="7"/>
  <c r="Z79" i="7"/>
  <c r="K48" i="7"/>
  <c r="K63" i="7"/>
  <c r="AA63" i="7"/>
  <c r="AA48" i="7"/>
  <c r="J190" i="7"/>
  <c r="J118" i="7"/>
  <c r="J125" i="7" s="1"/>
  <c r="Z118" i="7"/>
  <c r="Z127" i="7" s="1"/>
  <c r="K64" i="7"/>
  <c r="K92" i="7" s="1"/>
  <c r="K49" i="7"/>
  <c r="AA49" i="7"/>
  <c r="AA64" i="7"/>
  <c r="AA92" i="7" s="1"/>
  <c r="J191" i="7"/>
  <c r="L38" i="7"/>
  <c r="L57" i="7"/>
  <c r="L85" i="7" s="1"/>
  <c r="AB57" i="7"/>
  <c r="AB85" i="7" s="1"/>
  <c r="AB38" i="7"/>
  <c r="K182" i="7"/>
  <c r="K117" i="7"/>
  <c r="K101" i="7"/>
  <c r="O182" i="7"/>
  <c r="AA101" i="7"/>
  <c r="AA117" i="7"/>
  <c r="L39" i="7"/>
  <c r="L58" i="7"/>
  <c r="L86" i="7" s="1"/>
  <c r="AB39" i="7"/>
  <c r="AB58" i="7"/>
  <c r="AB86" i="7" s="1"/>
  <c r="K183" i="7"/>
  <c r="O183" i="7"/>
  <c r="L43" i="7"/>
  <c r="L60" i="7"/>
  <c r="L88" i="7" s="1"/>
  <c r="AB60" i="7"/>
  <c r="AB88" i="7" s="1"/>
  <c r="AB43" i="7"/>
  <c r="K186" i="7"/>
  <c r="K102" i="7"/>
  <c r="K110" i="7" s="1"/>
  <c r="K78" i="7"/>
  <c r="O186" i="7"/>
  <c r="AA102" i="7"/>
  <c r="AA110" i="7" s="1"/>
  <c r="AA111" i="7" s="1"/>
  <c r="AA78" i="7"/>
  <c r="L44" i="7"/>
  <c r="L61" i="7"/>
  <c r="L89" i="7" s="1"/>
  <c r="AB61" i="7"/>
  <c r="AB89" i="7" s="1"/>
  <c r="AB44" i="7"/>
  <c r="K187" i="7"/>
  <c r="K79" i="7"/>
  <c r="O187" i="7"/>
  <c r="AA79" i="7"/>
  <c r="L63" i="7"/>
  <c r="L91" i="7" s="1"/>
  <c r="L48" i="7"/>
  <c r="AB48" i="7"/>
  <c r="AB63" i="7"/>
  <c r="AB91" i="7" s="1"/>
  <c r="K190" i="7"/>
  <c r="K118" i="7"/>
  <c r="K126" i="7" s="1"/>
  <c r="O190" i="7"/>
  <c r="AA118" i="7"/>
  <c r="AA126" i="7" s="1"/>
  <c r="AA127" i="7" s="1"/>
  <c r="L49" i="7"/>
  <c r="L64" i="7"/>
  <c r="L92" i="7" s="1"/>
  <c r="AB49" i="7"/>
  <c r="AB64" i="7"/>
  <c r="AB92" i="7" s="1"/>
  <c r="K191" i="7"/>
  <c r="O191" i="7"/>
  <c r="M38" i="7"/>
  <c r="M57" i="7"/>
  <c r="M85" i="7" s="1"/>
  <c r="AC57" i="7"/>
  <c r="AC85" i="7" s="1"/>
  <c r="AC38" i="7"/>
  <c r="L117" i="7"/>
  <c r="L101" i="7"/>
  <c r="AB101" i="7"/>
  <c r="AB117" i="7"/>
  <c r="M39" i="7"/>
  <c r="M58" i="7"/>
  <c r="M86" i="7" s="1"/>
  <c r="AC58" i="7"/>
  <c r="AC86" i="7" s="1"/>
  <c r="AC39" i="7"/>
  <c r="M60" i="7"/>
  <c r="M88" i="7" s="1"/>
  <c r="M43" i="7"/>
  <c r="AC60" i="7"/>
  <c r="AC88" i="7" s="1"/>
  <c r="AC43" i="7"/>
  <c r="L78" i="7"/>
  <c r="L102" i="7"/>
  <c r="L111" i="7" s="1"/>
  <c r="AB78" i="7"/>
  <c r="AB102" i="7"/>
  <c r="AB111" i="7" s="1"/>
  <c r="M44" i="7"/>
  <c r="M61" i="7"/>
  <c r="M89" i="7" s="1"/>
  <c r="AC44" i="7"/>
  <c r="AC61" i="7"/>
  <c r="AC89" i="7" s="1"/>
  <c r="L79" i="7"/>
  <c r="AB79" i="7"/>
  <c r="M48" i="7"/>
  <c r="M63" i="7"/>
  <c r="M91" i="7" s="1"/>
  <c r="AC48" i="7"/>
  <c r="AC63" i="7"/>
  <c r="AC91" i="7" s="1"/>
  <c r="L118" i="7"/>
  <c r="L127" i="7" s="1"/>
  <c r="AB118" i="7"/>
  <c r="AB127" i="7" s="1"/>
  <c r="M49" i="7"/>
  <c r="M64" i="7"/>
  <c r="M92" i="7" s="1"/>
  <c r="AC64" i="7"/>
  <c r="AC92" i="7" s="1"/>
  <c r="AC49" i="7"/>
  <c r="N57" i="7"/>
  <c r="N85" i="7" s="1"/>
  <c r="N38" i="7"/>
  <c r="AD57" i="7"/>
  <c r="AD85" i="7" s="1"/>
  <c r="AD38" i="7"/>
  <c r="M101" i="7"/>
  <c r="M117" i="7"/>
  <c r="AC117" i="7"/>
  <c r="AC101" i="7"/>
  <c r="N58" i="7"/>
  <c r="N86" i="7" s="1"/>
  <c r="N39" i="7"/>
  <c r="AD58" i="7"/>
  <c r="AD86" i="7" s="1"/>
  <c r="AD39" i="7"/>
  <c r="N60" i="7"/>
  <c r="N88" i="7" s="1"/>
  <c r="N43" i="7"/>
  <c r="AD43" i="7"/>
  <c r="AD60" i="7"/>
  <c r="AD88" i="7" s="1"/>
  <c r="M78" i="7"/>
  <c r="M102" i="7"/>
  <c r="M111" i="7" s="1"/>
  <c r="AC102" i="7"/>
  <c r="AC111" i="7" s="1"/>
  <c r="AC78" i="7"/>
  <c r="N44" i="7"/>
  <c r="N61" i="7"/>
  <c r="N89" i="7" s="1"/>
  <c r="AD61" i="7"/>
  <c r="AD89" i="7" s="1"/>
  <c r="AD44" i="7"/>
  <c r="M79" i="7"/>
  <c r="AC79" i="7"/>
  <c r="N63" i="7"/>
  <c r="N91" i="7" s="1"/>
  <c r="N48" i="7"/>
  <c r="AD48" i="7"/>
  <c r="AD63" i="7"/>
  <c r="AD91" i="7" s="1"/>
  <c r="M118" i="7"/>
  <c r="M127" i="7" s="1"/>
  <c r="AC118" i="7"/>
  <c r="AC127" i="7" s="1"/>
  <c r="N49" i="7"/>
  <c r="N64" i="7"/>
  <c r="N92" i="7" s="1"/>
  <c r="AD49" i="7"/>
  <c r="AD64" i="7"/>
  <c r="AD92" i="7" s="1"/>
  <c r="O38" i="7"/>
  <c r="O57" i="7"/>
  <c r="AE38" i="7"/>
  <c r="AE57" i="7"/>
  <c r="N101" i="7"/>
  <c r="N117" i="7"/>
  <c r="AD101" i="7"/>
  <c r="AD117" i="7"/>
  <c r="O58" i="7"/>
  <c r="O86" i="7" s="1"/>
  <c r="O39" i="7"/>
  <c r="AE39" i="7"/>
  <c r="AE58" i="7"/>
  <c r="AE86" i="7" s="1"/>
  <c r="O43" i="7"/>
  <c r="O60" i="7"/>
  <c r="AE43" i="7"/>
  <c r="AE60" i="7"/>
  <c r="N78" i="7"/>
  <c r="N102" i="7"/>
  <c r="N111" i="7" s="1"/>
  <c r="AD102" i="7"/>
  <c r="AD111" i="7" s="1"/>
  <c r="AD78" i="7"/>
  <c r="O44" i="7"/>
  <c r="O61" i="7"/>
  <c r="O89" i="7" s="1"/>
  <c r="AE61" i="7"/>
  <c r="AE89" i="7" s="1"/>
  <c r="AE44" i="7"/>
  <c r="N79" i="7"/>
  <c r="AD79" i="7"/>
  <c r="O48" i="7"/>
  <c r="O63" i="7"/>
  <c r="AE63" i="7"/>
  <c r="AE48" i="7"/>
  <c r="N118" i="7"/>
  <c r="N127" i="7" s="1"/>
  <c r="AD118" i="7"/>
  <c r="AD127" i="7" s="1"/>
  <c r="O64" i="7"/>
  <c r="O92" i="7" s="1"/>
  <c r="O49" i="7"/>
  <c r="AE49" i="7"/>
  <c r="AE64" i="7"/>
  <c r="AE92" i="7" s="1"/>
  <c r="P38" i="7"/>
  <c r="P57" i="7"/>
  <c r="P85" i="7" s="1"/>
  <c r="AF38" i="7"/>
  <c r="AF57" i="7"/>
  <c r="AF85" i="7" s="1"/>
  <c r="L182" i="7"/>
  <c r="O117" i="7"/>
  <c r="O101" i="7"/>
  <c r="P182" i="7"/>
  <c r="AE101" i="7"/>
  <c r="AE117" i="7"/>
  <c r="P39" i="7"/>
  <c r="P58" i="7"/>
  <c r="P86" i="7" s="1"/>
  <c r="AF58" i="7"/>
  <c r="AF86" i="7" s="1"/>
  <c r="AF39" i="7"/>
  <c r="L183" i="7"/>
  <c r="P183" i="7"/>
  <c r="P60" i="7"/>
  <c r="P88" i="7" s="1"/>
  <c r="P43" i="7"/>
  <c r="AF43" i="7"/>
  <c r="AF60" i="7"/>
  <c r="AF88" i="7" s="1"/>
  <c r="L186" i="7"/>
  <c r="O78" i="7"/>
  <c r="O102" i="7"/>
  <c r="O110" i="7" s="1"/>
  <c r="O111" i="7" s="1"/>
  <c r="P186" i="7"/>
  <c r="AE78" i="7"/>
  <c r="AE102" i="7"/>
  <c r="AE110" i="7" s="1"/>
  <c r="AE111" i="7" s="1"/>
  <c r="P61" i="7"/>
  <c r="P89" i="7" s="1"/>
  <c r="P44" i="7"/>
  <c r="AF44" i="7"/>
  <c r="AF61" i="7"/>
  <c r="AF89" i="7" s="1"/>
  <c r="O79" i="7"/>
  <c r="L187" i="7"/>
  <c r="P187" i="7"/>
  <c r="AE79" i="7"/>
  <c r="P63" i="7"/>
  <c r="P91" i="7" s="1"/>
  <c r="P48" i="7"/>
  <c r="AF48" i="7"/>
  <c r="AF63" i="7"/>
  <c r="AF91" i="7" s="1"/>
  <c r="L190" i="7"/>
  <c r="O118" i="7"/>
  <c r="O126" i="7" s="1"/>
  <c r="O127" i="7" s="1"/>
  <c r="P190" i="7"/>
  <c r="AE118" i="7"/>
  <c r="AE126" i="7" s="1"/>
  <c r="AE127" i="7" s="1"/>
  <c r="P64" i="7"/>
  <c r="P92" i="7" s="1"/>
  <c r="P49" i="7"/>
  <c r="AF49" i="7"/>
  <c r="AF64" i="7"/>
  <c r="AF92" i="7" s="1"/>
  <c r="L191" i="7"/>
  <c r="P191" i="7"/>
  <c r="Q57" i="7"/>
  <c r="Q85" i="7" s="1"/>
  <c r="Q38" i="7"/>
  <c r="AG38" i="7"/>
  <c r="AG57" i="7"/>
  <c r="AG85" i="7" s="1"/>
  <c r="P101" i="7"/>
  <c r="P117" i="7"/>
  <c r="AF101" i="7"/>
  <c r="AF117" i="7"/>
  <c r="Q58" i="7"/>
  <c r="Q86" i="7" s="1"/>
  <c r="Q39" i="7"/>
  <c r="AG39" i="7"/>
  <c r="AG58" i="7"/>
  <c r="AG86" i="7" s="1"/>
  <c r="Q60" i="7"/>
  <c r="Q88" i="7" s="1"/>
  <c r="Q43" i="7"/>
  <c r="AG43" i="7"/>
  <c r="AG60" i="7"/>
  <c r="AG88" i="7" s="1"/>
  <c r="P78" i="7"/>
  <c r="P102" i="7"/>
  <c r="P111" i="7" s="1"/>
  <c r="AF78" i="7"/>
  <c r="AF102" i="7"/>
  <c r="AF111" i="7" s="1"/>
  <c r="Q61" i="7"/>
  <c r="Q89" i="7" s="1"/>
  <c r="Q44" i="7"/>
  <c r="AG61" i="7"/>
  <c r="AG89" i="7" s="1"/>
  <c r="AG44" i="7"/>
  <c r="P79" i="7"/>
  <c r="AF79" i="7"/>
  <c r="Q63" i="7"/>
  <c r="Q91" i="7" s="1"/>
  <c r="Q48" i="7"/>
  <c r="AG63" i="7"/>
  <c r="AG91" i="7" s="1"/>
  <c r="AG48" i="7"/>
  <c r="P118" i="7"/>
  <c r="P127" i="7" s="1"/>
  <c r="AF118" i="7"/>
  <c r="AF127" i="7" s="1"/>
  <c r="Q64" i="7"/>
  <c r="Q92" i="7" s="1"/>
  <c r="Q49" i="7"/>
  <c r="AG64" i="7"/>
  <c r="AG92" i="7" s="1"/>
  <c r="AG49" i="7"/>
  <c r="R57" i="7"/>
  <c r="R85" i="7" s="1"/>
  <c r="R38" i="7"/>
  <c r="AI57" i="7"/>
  <c r="AI85" i="7" s="1"/>
  <c r="AI38" i="7"/>
  <c r="Q101" i="7"/>
  <c r="Q117" i="7"/>
  <c r="AG101" i="7"/>
  <c r="AG117" i="7"/>
  <c r="R58" i="7"/>
  <c r="R86" i="7" s="1"/>
  <c r="R39" i="7"/>
  <c r="AI39" i="7"/>
  <c r="AI58" i="7"/>
  <c r="AI86" i="7" s="1"/>
  <c r="R60" i="7"/>
  <c r="R88" i="7" s="1"/>
  <c r="R43" i="7"/>
  <c r="AI60" i="7"/>
  <c r="AI88" i="7" s="1"/>
  <c r="AI43" i="7"/>
  <c r="Q78" i="7"/>
  <c r="Q102" i="7"/>
  <c r="Q111" i="7" s="1"/>
  <c r="AG78" i="7"/>
  <c r="AG102" i="7"/>
  <c r="AG111" i="7" s="1"/>
  <c r="R61" i="7"/>
  <c r="R89" i="7" s="1"/>
  <c r="R44" i="7"/>
  <c r="AI44" i="7"/>
  <c r="AI61" i="7"/>
  <c r="AI89" i="7" s="1"/>
  <c r="Q79" i="7"/>
  <c r="AG79" i="7"/>
  <c r="R48" i="7"/>
  <c r="R63" i="7"/>
  <c r="R91" i="7" s="1"/>
  <c r="AI48" i="7"/>
  <c r="AI63" i="7"/>
  <c r="AI91" i="7" s="1"/>
  <c r="Q118" i="7"/>
  <c r="Q127" i="7" s="1"/>
  <c r="AG118" i="7"/>
  <c r="AG127" i="7" s="1"/>
  <c r="R49" i="7"/>
  <c r="R64" i="7"/>
  <c r="R92" i="7" s="1"/>
  <c r="AI64" i="7"/>
  <c r="AI92" i="7" s="1"/>
  <c r="AI49" i="7"/>
  <c r="S38" i="7"/>
  <c r="S57" i="7"/>
  <c r="AJ57" i="7"/>
  <c r="AJ38" i="7"/>
  <c r="R101" i="7"/>
  <c r="R117" i="7"/>
  <c r="AI101" i="7"/>
  <c r="AI117" i="7"/>
  <c r="S39" i="7"/>
  <c r="S58" i="7"/>
  <c r="S86" i="7" s="1"/>
  <c r="AJ58" i="7"/>
  <c r="AJ86" i="7" s="1"/>
  <c r="AJ39" i="7"/>
  <c r="S43" i="7"/>
  <c r="S60" i="7"/>
  <c r="AJ43" i="7"/>
  <c r="AJ60" i="7"/>
  <c r="R78" i="7"/>
  <c r="R102" i="7"/>
  <c r="R111" i="7" s="1"/>
  <c r="AI78" i="7"/>
  <c r="AI102" i="7"/>
  <c r="AI111" i="7" s="1"/>
  <c r="S61" i="7"/>
  <c r="S89" i="7" s="1"/>
  <c r="S44" i="7"/>
  <c r="AJ44" i="7"/>
  <c r="AJ61" i="7"/>
  <c r="AJ89" i="7" s="1"/>
  <c r="R79" i="7"/>
  <c r="AI79" i="7"/>
  <c r="S48" i="7"/>
  <c r="S63" i="7"/>
  <c r="AJ48" i="7"/>
  <c r="AJ63" i="7"/>
  <c r="R118" i="7"/>
  <c r="R127" i="7" s="1"/>
  <c r="AI118" i="7"/>
  <c r="AI127" i="7" s="1"/>
  <c r="S64" i="7"/>
  <c r="S92" i="7" s="1"/>
  <c r="S49" i="7"/>
  <c r="AJ49" i="7"/>
  <c r="AJ64" i="7"/>
  <c r="AJ92" i="7" s="1"/>
  <c r="T38" i="7"/>
  <c r="T57" i="7"/>
  <c r="T85" i="7" s="1"/>
  <c r="AK57" i="7"/>
  <c r="AK85" i="7" s="1"/>
  <c r="AK38" i="7"/>
  <c r="M182" i="7"/>
  <c r="S101" i="7"/>
  <c r="S117" i="7"/>
  <c r="Q182" i="7"/>
  <c r="AJ101" i="7"/>
  <c r="AJ117" i="7"/>
  <c r="T58" i="7"/>
  <c r="T86" i="7" s="1"/>
  <c r="T39" i="7"/>
  <c r="AK58" i="7"/>
  <c r="AK86" i="7" s="1"/>
  <c r="AK39" i="7"/>
  <c r="M183" i="7"/>
  <c r="Q183" i="7"/>
  <c r="T43" i="7"/>
  <c r="T60" i="7"/>
  <c r="T88" i="7" s="1"/>
  <c r="AK43" i="7"/>
  <c r="AK60" i="7"/>
  <c r="AK88" i="7" s="1"/>
  <c r="S102" i="7"/>
  <c r="S110" i="7" s="1"/>
  <c r="S111" i="7" s="1"/>
  <c r="S78" i="7"/>
  <c r="M186" i="7"/>
  <c r="AJ102" i="7"/>
  <c r="AJ110" i="7" s="1"/>
  <c r="AJ111" i="7" s="1"/>
  <c r="AJ78" i="7"/>
  <c r="Q186" i="7"/>
  <c r="T44" i="7"/>
  <c r="T61" i="7"/>
  <c r="T89" i="7" s="1"/>
  <c r="AK44" i="7"/>
  <c r="AK61" i="7"/>
  <c r="AK89" i="7" s="1"/>
  <c r="M187" i="7"/>
  <c r="S79" i="7"/>
  <c r="Q187" i="7"/>
  <c r="AJ79" i="7"/>
  <c r="T48" i="7"/>
  <c r="T63" i="7"/>
  <c r="T91" i="7" s="1"/>
  <c r="AK63" i="7"/>
  <c r="AK91" i="7" s="1"/>
  <c r="AK48" i="7"/>
  <c r="M190" i="7"/>
  <c r="S118" i="7"/>
  <c r="S126" i="7" s="1"/>
  <c r="S127" i="7" s="1"/>
  <c r="Q190" i="7"/>
  <c r="AJ118" i="7"/>
  <c r="AJ126" i="7" s="1"/>
  <c r="AJ127" i="7" s="1"/>
  <c r="T49" i="7"/>
  <c r="T64" i="7"/>
  <c r="T92" i="7" s="1"/>
  <c r="AK49" i="7"/>
  <c r="AK64" i="7"/>
  <c r="AK92" i="7" s="1"/>
  <c r="M191" i="7"/>
  <c r="Q191" i="7"/>
  <c r="AJ154" i="7"/>
  <c r="AJ99" i="7"/>
  <c r="AJ115" i="7"/>
  <c r="AJ131" i="7"/>
  <c r="AK55" i="7"/>
  <c r="AK140" i="7" s="1"/>
  <c r="AF154" i="7"/>
  <c r="AF115" i="7"/>
  <c r="AF131" i="7"/>
  <c r="AF99" i="7"/>
  <c r="AM55" i="7"/>
  <c r="AM140" i="7" s="1"/>
  <c r="AI154" i="7"/>
  <c r="AI99" i="7"/>
  <c r="AI131" i="7"/>
  <c r="AI115" i="7"/>
  <c r="AL55" i="7"/>
  <c r="AL140" i="7" s="1"/>
  <c r="AG154" i="7"/>
  <c r="AG131" i="7"/>
  <c r="AG115" i="7"/>
  <c r="AG99" i="7"/>
  <c r="AN175" i="7" l="1"/>
  <c r="AO175" i="7"/>
  <c r="AJ88" i="7"/>
  <c r="AC171" i="7" s="1"/>
  <c r="AO189" i="7"/>
  <c r="O91" i="7"/>
  <c r="X172" i="7" s="1"/>
  <c r="AJ192" i="7"/>
  <c r="AJ91" i="7"/>
  <c r="AC172" i="7" s="1"/>
  <c r="AO192" i="7"/>
  <c r="S88" i="7"/>
  <c r="Y171" i="7" s="1"/>
  <c r="AK189" i="7"/>
  <c r="W91" i="7"/>
  <c r="Z172" i="7" s="1"/>
  <c r="AL192" i="7"/>
  <c r="S91" i="7"/>
  <c r="Y172" i="7" s="1"/>
  <c r="AK192" i="7"/>
  <c r="I85" i="7"/>
  <c r="U170" i="7" s="1"/>
  <c r="AF188" i="7"/>
  <c r="J85" i="7"/>
  <c r="V170" i="7" s="1"/>
  <c r="AG188" i="7"/>
  <c r="AE85" i="7"/>
  <c r="AB170" i="7" s="1"/>
  <c r="AN188" i="7"/>
  <c r="J91" i="7"/>
  <c r="V172" i="7" s="1"/>
  <c r="AG192" i="7"/>
  <c r="J88" i="7"/>
  <c r="V171" i="7" s="1"/>
  <c r="AG189" i="7"/>
  <c r="O85" i="7"/>
  <c r="X170" i="7" s="1"/>
  <c r="AJ188" i="7"/>
  <c r="AA85" i="7"/>
  <c r="AA170" i="7" s="1"/>
  <c r="AM188" i="7"/>
  <c r="I88" i="7"/>
  <c r="U171" i="7" s="1"/>
  <c r="AF189" i="7"/>
  <c r="W85" i="7"/>
  <c r="Z170" i="7" s="1"/>
  <c r="AL188" i="7"/>
  <c r="AE88" i="7"/>
  <c r="AB171" i="7" s="1"/>
  <c r="AN189" i="7"/>
  <c r="AA88" i="7"/>
  <c r="AA171" i="7" s="1"/>
  <c r="AM189" i="7"/>
  <c r="K85" i="7"/>
  <c r="W170" i="7" s="1"/>
  <c r="AI188" i="7"/>
  <c r="AJ85" i="7"/>
  <c r="AC170" i="7" s="1"/>
  <c r="AO188" i="7"/>
  <c r="AA91" i="7"/>
  <c r="AA172" i="7" s="1"/>
  <c r="AM192" i="7"/>
  <c r="W88" i="7"/>
  <c r="Z171" i="7" s="1"/>
  <c r="AL189" i="7"/>
  <c r="S85" i="7"/>
  <c r="Y170" i="7" s="1"/>
  <c r="AK188" i="7"/>
  <c r="O88" i="7"/>
  <c r="X171" i="7" s="1"/>
  <c r="AJ189" i="7"/>
  <c r="K91" i="7"/>
  <c r="W172" i="7" s="1"/>
  <c r="AI192" i="7"/>
  <c r="AE91" i="7"/>
  <c r="AB172" i="7" s="1"/>
  <c r="AN192" i="7"/>
  <c r="AN193" i="7" s="1"/>
  <c r="K88" i="7"/>
  <c r="W171" i="7" s="1"/>
  <c r="AI189" i="7"/>
  <c r="AI190" i="7" s="1"/>
  <c r="I91" i="7"/>
  <c r="U172" i="7" s="1"/>
  <c r="AF192" i="7"/>
  <c r="AM133" i="7"/>
  <c r="X142" i="7"/>
  <c r="X146" i="7" s="1"/>
  <c r="I133" i="7"/>
  <c r="X133" i="7"/>
  <c r="V133" i="7"/>
  <c r="T133" i="7"/>
  <c r="AL133" i="7"/>
  <c r="S133" i="7"/>
  <c r="AC142" i="7"/>
  <c r="AC145" i="7" s="1"/>
  <c r="AM142" i="7"/>
  <c r="AM146" i="7" s="1"/>
  <c r="U142" i="7"/>
  <c r="U145" i="7" s="1"/>
  <c r="AL142" i="7"/>
  <c r="AL146" i="7" s="1"/>
  <c r="AD133" i="7"/>
  <c r="Z142" i="7"/>
  <c r="Z146" i="7" s="1"/>
  <c r="AF142" i="7"/>
  <c r="I121" i="7"/>
  <c r="I142" i="7"/>
  <c r="AJ122" i="7"/>
  <c r="AJ142" i="7"/>
  <c r="P124" i="7"/>
  <c r="P123" i="7" s="1"/>
  <c r="P142" i="7"/>
  <c r="O122" i="7"/>
  <c r="O142" i="7"/>
  <c r="V142" i="7"/>
  <c r="AJ133" i="7"/>
  <c r="P133" i="7"/>
  <c r="AD142" i="7"/>
  <c r="S122" i="7"/>
  <c r="S142" i="7"/>
  <c r="N142" i="7"/>
  <c r="AI142" i="7"/>
  <c r="J121" i="7"/>
  <c r="J142" i="7"/>
  <c r="AK142" i="7"/>
  <c r="R142" i="7"/>
  <c r="M142" i="7"/>
  <c r="AA122" i="7"/>
  <c r="AA142" i="7"/>
  <c r="W122" i="7"/>
  <c r="W142" i="7"/>
  <c r="T142" i="7"/>
  <c r="M133" i="7"/>
  <c r="AG142" i="7"/>
  <c r="AB142" i="7"/>
  <c r="Q142" i="7"/>
  <c r="AE122" i="7"/>
  <c r="AE142" i="7"/>
  <c r="K122" i="7"/>
  <c r="K142" i="7"/>
  <c r="L142" i="7"/>
  <c r="Y142" i="7"/>
  <c r="N133" i="7"/>
  <c r="Z133" i="7"/>
  <c r="AK133" i="7"/>
  <c r="AF133" i="7"/>
  <c r="O133" i="7"/>
  <c r="Y133" i="7"/>
  <c r="AI124" i="7"/>
  <c r="AI123" i="7" s="1"/>
  <c r="AC133" i="7"/>
  <c r="U133" i="7"/>
  <c r="AI133" i="7"/>
  <c r="AC124" i="7"/>
  <c r="AC123" i="7" s="1"/>
  <c r="J133" i="7"/>
  <c r="W133" i="7"/>
  <c r="R133" i="7"/>
  <c r="AA133" i="7"/>
  <c r="AB133" i="7"/>
  <c r="K133" i="7"/>
  <c r="AG133" i="7"/>
  <c r="Q133" i="7"/>
  <c r="AE133" i="7"/>
  <c r="L133" i="7"/>
  <c r="K184" i="7"/>
  <c r="CD195" i="7" s="1"/>
  <c r="U124" i="7"/>
  <c r="U123" i="7" s="1"/>
  <c r="C38" i="7"/>
  <c r="C39" i="7"/>
  <c r="C49" i="7"/>
  <c r="C43" i="7"/>
  <c r="Q124" i="7"/>
  <c r="Q123" i="7" s="1"/>
  <c r="L188" i="7"/>
  <c r="X124" i="7"/>
  <c r="X123" i="7" s="1"/>
  <c r="I188" i="7"/>
  <c r="CA196" i="7" s="1"/>
  <c r="J207" i="7" s="1"/>
  <c r="C44" i="7"/>
  <c r="AF124" i="7"/>
  <c r="AF123" i="7" s="1"/>
  <c r="P192" i="7"/>
  <c r="O184" i="7"/>
  <c r="CH195" i="7" s="1"/>
  <c r="L124" i="7"/>
  <c r="L123" i="7" s="1"/>
  <c r="M192" i="7"/>
  <c r="Y124" i="7"/>
  <c r="Y123" i="7" s="1"/>
  <c r="V124" i="7"/>
  <c r="V123" i="7" s="1"/>
  <c r="N192" i="7"/>
  <c r="I184" i="7"/>
  <c r="CA195" i="7" s="1"/>
  <c r="I221" i="7" s="1"/>
  <c r="AM124" i="7"/>
  <c r="AM123" i="7" s="1"/>
  <c r="O188" i="7"/>
  <c r="AG124" i="7"/>
  <c r="AG123" i="7" s="1"/>
  <c r="AD124" i="7"/>
  <c r="AD123" i="7" s="1"/>
  <c r="L192" i="7"/>
  <c r="P188" i="7"/>
  <c r="K192" i="7"/>
  <c r="M184" i="7"/>
  <c r="CF195" i="7" s="1"/>
  <c r="N124" i="7"/>
  <c r="N123" i="7" s="1"/>
  <c r="Q184" i="7"/>
  <c r="CJ195" i="7" s="1"/>
  <c r="Y156" i="7"/>
  <c r="Y158" i="7" s="1"/>
  <c r="Y108" i="7"/>
  <c r="Y107" i="7" s="1"/>
  <c r="S156" i="7"/>
  <c r="S158" i="7" s="1"/>
  <c r="S106" i="7"/>
  <c r="R108" i="7"/>
  <c r="R107" i="7" s="1"/>
  <c r="R156" i="7"/>
  <c r="R158" i="7" s="1"/>
  <c r="K111" i="7"/>
  <c r="K109" i="7"/>
  <c r="AA106" i="7"/>
  <c r="AA156" i="7"/>
  <c r="AA158" i="7" s="1"/>
  <c r="I156" i="7"/>
  <c r="I158" i="7" s="1"/>
  <c r="I105" i="7"/>
  <c r="C48" i="7"/>
  <c r="K188" i="7"/>
  <c r="Q192" i="7"/>
  <c r="K156" i="7"/>
  <c r="K158" i="7" s="1"/>
  <c r="K106" i="7"/>
  <c r="W106" i="7"/>
  <c r="W156" i="7"/>
  <c r="W158" i="7" s="1"/>
  <c r="AL108" i="7"/>
  <c r="AL107" i="7" s="1"/>
  <c r="AL156" i="7"/>
  <c r="AL158" i="7" s="1"/>
  <c r="AK124" i="7"/>
  <c r="AK123" i="7" s="1"/>
  <c r="AK108" i="7"/>
  <c r="AK107" i="7" s="1"/>
  <c r="AK156" i="7"/>
  <c r="AK158" i="7" s="1"/>
  <c r="Q188" i="7"/>
  <c r="AE106" i="7"/>
  <c r="AE156" i="7"/>
  <c r="AE158" i="7" s="1"/>
  <c r="AC156" i="7"/>
  <c r="AC158" i="7" s="1"/>
  <c r="AC108" i="7"/>
  <c r="AC107" i="7" s="1"/>
  <c r="AB124" i="7"/>
  <c r="AB123" i="7" s="1"/>
  <c r="AL124" i="7"/>
  <c r="AL123" i="7" s="1"/>
  <c r="J192" i="7"/>
  <c r="X156" i="7"/>
  <c r="X158" i="7" s="1"/>
  <c r="X108" i="7"/>
  <c r="X107" i="7" s="1"/>
  <c r="N184" i="7"/>
  <c r="CG195" i="7" s="1"/>
  <c r="AM108" i="7"/>
  <c r="AM107" i="7" s="1"/>
  <c r="AM156" i="7"/>
  <c r="AM158" i="7" s="1"/>
  <c r="R124" i="7"/>
  <c r="R123" i="7" s="1"/>
  <c r="P184" i="7"/>
  <c r="CI195" i="7" s="1"/>
  <c r="AD156" i="7"/>
  <c r="AD158" i="7" s="1"/>
  <c r="AD108" i="7"/>
  <c r="AD107" i="7" s="1"/>
  <c r="Z124" i="7"/>
  <c r="Z123" i="7" s="1"/>
  <c r="T124" i="7"/>
  <c r="T123" i="7" s="1"/>
  <c r="P156" i="7"/>
  <c r="P158" i="7" s="1"/>
  <c r="P108" i="7"/>
  <c r="P107" i="7" s="1"/>
  <c r="AB156" i="7"/>
  <c r="AB158" i="7" s="1"/>
  <c r="AB108" i="7"/>
  <c r="AB107" i="7" s="1"/>
  <c r="O156" i="7"/>
  <c r="O158" i="7" s="1"/>
  <c r="O106" i="7"/>
  <c r="M124" i="7"/>
  <c r="M123" i="7" s="1"/>
  <c r="L108" i="7"/>
  <c r="L107" i="7" s="1"/>
  <c r="L156" i="7"/>
  <c r="L158" i="7" s="1"/>
  <c r="Z108" i="7"/>
  <c r="Z107" i="7" s="1"/>
  <c r="Z156" i="7"/>
  <c r="Z158" i="7" s="1"/>
  <c r="U108" i="7"/>
  <c r="U107" i="7" s="1"/>
  <c r="U156" i="7"/>
  <c r="U158" i="7" s="1"/>
  <c r="T108" i="7"/>
  <c r="T107" i="7" s="1"/>
  <c r="T156" i="7"/>
  <c r="T158" i="7" s="1"/>
  <c r="Q156" i="7"/>
  <c r="Q158" i="7" s="1"/>
  <c r="Q108" i="7"/>
  <c r="Q107" i="7" s="1"/>
  <c r="M188" i="7"/>
  <c r="M156" i="7"/>
  <c r="M158" i="7" s="1"/>
  <c r="M108" i="7"/>
  <c r="M107" i="7" s="1"/>
  <c r="O192" i="7"/>
  <c r="J184" i="7"/>
  <c r="CB195" i="7" s="1"/>
  <c r="N156" i="7"/>
  <c r="N158" i="7" s="1"/>
  <c r="N108" i="7"/>
  <c r="N107" i="7" s="1"/>
  <c r="K127" i="7"/>
  <c r="K125" i="7"/>
  <c r="J188" i="7"/>
  <c r="CB196" i="7" s="1"/>
  <c r="J208" i="7" s="1"/>
  <c r="V156" i="7"/>
  <c r="V158" i="7" s="1"/>
  <c r="V108" i="7"/>
  <c r="V107" i="7" s="1"/>
  <c r="AJ156" i="7"/>
  <c r="AJ158" i="7" s="1"/>
  <c r="AJ106" i="7"/>
  <c r="L184" i="7"/>
  <c r="CE195" i="7" s="1"/>
  <c r="AI156" i="7"/>
  <c r="AI158" i="7" s="1"/>
  <c r="AI108" i="7"/>
  <c r="AI107" i="7" s="1"/>
  <c r="AG108" i="7"/>
  <c r="AG107" i="7" s="1"/>
  <c r="AG156" i="7"/>
  <c r="AG158" i="7" s="1"/>
  <c r="AF156" i="7"/>
  <c r="AF158" i="7" s="1"/>
  <c r="AF108" i="7"/>
  <c r="AF107" i="7" s="1"/>
  <c r="J105" i="7"/>
  <c r="J156" i="7"/>
  <c r="J158" i="7" s="1"/>
  <c r="I192" i="7"/>
  <c r="CA199" i="7" s="1"/>
  <c r="J221" i="7" s="1"/>
  <c r="N188" i="7"/>
  <c r="AM154" i="7"/>
  <c r="AM99" i="7"/>
  <c r="AM115" i="7"/>
  <c r="AM131" i="7"/>
  <c r="AK154" i="7"/>
  <c r="AK131" i="7"/>
  <c r="AK99" i="7"/>
  <c r="AK115" i="7"/>
  <c r="AL154" i="7"/>
  <c r="AL131" i="7"/>
  <c r="AL99" i="7"/>
  <c r="AL115" i="7"/>
  <c r="AI193" i="7" l="1"/>
  <c r="AJ190" i="7"/>
  <c r="AN190" i="7"/>
  <c r="AF190" i="7"/>
  <c r="AK193" i="7"/>
  <c r="AL190" i="7"/>
  <c r="AL193" i="7"/>
  <c r="AM193" i="7"/>
  <c r="AK190" i="7"/>
  <c r="AF193" i="7"/>
  <c r="AG190" i="7"/>
  <c r="AO193" i="7"/>
  <c r="AG193" i="7"/>
  <c r="AJ193" i="7"/>
  <c r="AM190" i="7"/>
  <c r="AO190" i="7"/>
  <c r="L221" i="7"/>
  <c r="K221" i="7"/>
  <c r="CJ196" i="7"/>
  <c r="J215" i="7" s="1"/>
  <c r="CH196" i="7"/>
  <c r="J213" i="7" s="1"/>
  <c r="CF199" i="7"/>
  <c r="J225" i="7" s="1"/>
  <c r="CG196" i="7"/>
  <c r="CG197" i="7" s="1"/>
  <c r="CH199" i="7"/>
  <c r="CB199" i="7"/>
  <c r="CJ199" i="7"/>
  <c r="CI199" i="7"/>
  <c r="CE196" i="7"/>
  <c r="J210" i="7" s="1"/>
  <c r="CD196" i="7"/>
  <c r="J209" i="7" s="1"/>
  <c r="CA200" i="7"/>
  <c r="CA197" i="7"/>
  <c r="CF196" i="7"/>
  <c r="CF197" i="7" s="1"/>
  <c r="CD199" i="7"/>
  <c r="CG199" i="7"/>
  <c r="CB197" i="7"/>
  <c r="CI196" i="7"/>
  <c r="CI197" i="7" s="1"/>
  <c r="CE199" i="7"/>
  <c r="I228" i="7"/>
  <c r="I214" i="7"/>
  <c r="I207" i="7"/>
  <c r="L207" i="7" s="1"/>
  <c r="I212" i="7"/>
  <c r="I226" i="7"/>
  <c r="I223" i="7"/>
  <c r="I209" i="7"/>
  <c r="I222" i="7"/>
  <c r="I208" i="7"/>
  <c r="L208" i="7" s="1"/>
  <c r="I229" i="7"/>
  <c r="I215" i="7"/>
  <c r="I213" i="7"/>
  <c r="I227" i="7"/>
  <c r="I225" i="7"/>
  <c r="I211" i="7"/>
  <c r="I224" i="7"/>
  <c r="I210" i="7"/>
  <c r="X145" i="7"/>
  <c r="U146" i="7"/>
  <c r="AC146" i="7"/>
  <c r="AM145" i="7"/>
  <c r="Z145" i="7"/>
  <c r="AL145" i="7"/>
  <c r="AE146" i="7"/>
  <c r="AE145" i="7"/>
  <c r="J146" i="7"/>
  <c r="J145" i="7"/>
  <c r="O146" i="7"/>
  <c r="O145" i="7"/>
  <c r="L146" i="7"/>
  <c r="L145" i="7"/>
  <c r="K146" i="7"/>
  <c r="K145" i="7"/>
  <c r="Q146" i="7"/>
  <c r="Q145" i="7"/>
  <c r="AI146" i="7"/>
  <c r="AI145" i="7"/>
  <c r="P146" i="7"/>
  <c r="P145" i="7"/>
  <c r="AB146" i="7"/>
  <c r="AB145" i="7"/>
  <c r="AG146" i="7"/>
  <c r="AG145" i="7"/>
  <c r="AJ146" i="7"/>
  <c r="AJ145" i="7"/>
  <c r="N146" i="7"/>
  <c r="N145" i="7"/>
  <c r="T146" i="7"/>
  <c r="T145" i="7"/>
  <c r="S146" i="7"/>
  <c r="S145" i="7"/>
  <c r="W145" i="7"/>
  <c r="W146" i="7"/>
  <c r="I146" i="7"/>
  <c r="I145" i="7"/>
  <c r="V145" i="7"/>
  <c r="V146" i="7"/>
  <c r="AA146" i="7"/>
  <c r="AA145" i="7"/>
  <c r="M146" i="7"/>
  <c r="M145" i="7"/>
  <c r="AK146" i="7"/>
  <c r="AK145" i="7"/>
  <c r="Y146" i="7"/>
  <c r="Y145" i="7"/>
  <c r="R146" i="7"/>
  <c r="R145" i="7"/>
  <c r="AD146" i="7"/>
  <c r="AD145" i="7"/>
  <c r="AF146" i="7"/>
  <c r="AF145" i="7"/>
  <c r="I137" i="7"/>
  <c r="I136" i="7"/>
  <c r="AK162" i="7"/>
  <c r="AK161" i="7"/>
  <c r="AL162" i="7"/>
  <c r="AL161" i="7"/>
  <c r="P162" i="7"/>
  <c r="P161" i="7"/>
  <c r="O137" i="7"/>
  <c r="O136" i="7"/>
  <c r="X161" i="7"/>
  <c r="X162" i="7"/>
  <c r="AF137" i="7"/>
  <c r="AF136" i="7"/>
  <c r="Z161" i="7"/>
  <c r="Z162" i="7"/>
  <c r="W137" i="7"/>
  <c r="W136" i="7"/>
  <c r="Z136" i="7"/>
  <c r="Z137" i="7"/>
  <c r="L136" i="7"/>
  <c r="L137" i="7"/>
  <c r="AC161" i="7"/>
  <c r="AC162" i="7"/>
  <c r="I162" i="7"/>
  <c r="I161" i="7"/>
  <c r="AF161" i="7"/>
  <c r="AF162" i="7"/>
  <c r="W162" i="7"/>
  <c r="W161" i="7"/>
  <c r="AE161" i="7"/>
  <c r="AE162" i="7"/>
  <c r="K161" i="7"/>
  <c r="K162" i="7"/>
  <c r="S137" i="7"/>
  <c r="S136" i="7"/>
  <c r="V162" i="7"/>
  <c r="V161" i="7"/>
  <c r="AL136" i="7"/>
  <c r="AL137" i="7"/>
  <c r="U136" i="7"/>
  <c r="U137" i="7"/>
  <c r="U162" i="7"/>
  <c r="U161" i="7"/>
  <c r="AG136" i="7"/>
  <c r="AG137" i="7"/>
  <c r="P137" i="7"/>
  <c r="P136" i="7"/>
  <c r="AI137" i="7"/>
  <c r="AI136" i="7"/>
  <c r="AI161" i="7"/>
  <c r="AI162" i="7"/>
  <c r="M162" i="7"/>
  <c r="M161" i="7"/>
  <c r="S161" i="7"/>
  <c r="S162" i="7"/>
  <c r="J137" i="7"/>
  <c r="J136" i="7"/>
  <c r="V137" i="7"/>
  <c r="V136" i="7"/>
  <c r="AA161" i="7"/>
  <c r="AA162" i="7"/>
  <c r="X137" i="7"/>
  <c r="X136" i="7"/>
  <c r="N137" i="7"/>
  <c r="N136" i="7"/>
  <c r="R162" i="7"/>
  <c r="R161" i="7"/>
  <c r="AD137" i="7"/>
  <c r="AD136" i="7"/>
  <c r="L162" i="7"/>
  <c r="L161" i="7"/>
  <c r="AJ161" i="7"/>
  <c r="AJ162" i="7"/>
  <c r="AE137" i="7"/>
  <c r="AE136" i="7"/>
  <c r="T162" i="7"/>
  <c r="T161" i="7"/>
  <c r="AB136" i="7"/>
  <c r="AB137" i="7"/>
  <c r="AA136" i="7"/>
  <c r="AA137" i="7"/>
  <c r="T137" i="7"/>
  <c r="T136" i="7"/>
  <c r="AG162" i="7"/>
  <c r="AG161" i="7"/>
  <c r="K137" i="7"/>
  <c r="K136" i="7"/>
  <c r="M137" i="7"/>
  <c r="M136" i="7"/>
  <c r="AJ136" i="7"/>
  <c r="AJ137" i="7"/>
  <c r="AM136" i="7"/>
  <c r="AM137" i="7"/>
  <c r="Y161" i="7"/>
  <c r="Y162" i="7"/>
  <c r="Q136" i="7"/>
  <c r="Q137" i="7"/>
  <c r="AB162" i="7"/>
  <c r="AB161" i="7"/>
  <c r="N161" i="7"/>
  <c r="N162" i="7"/>
  <c r="R137" i="7"/>
  <c r="R136" i="7"/>
  <c r="AC136" i="7"/>
  <c r="AC137" i="7"/>
  <c r="AD162" i="7"/>
  <c r="AD161" i="7"/>
  <c r="J162" i="7"/>
  <c r="J161" i="7"/>
  <c r="Q162" i="7"/>
  <c r="Q161" i="7"/>
  <c r="O162" i="7"/>
  <c r="O161" i="7"/>
  <c r="AM162" i="7"/>
  <c r="AM161" i="7"/>
  <c r="AK137" i="7"/>
  <c r="AK136" i="7"/>
  <c r="Y136" i="7"/>
  <c r="Y137" i="7"/>
  <c r="AQ244" i="7" l="1" a="1"/>
  <c r="AQ244" i="7" s="1"/>
  <c r="CF200" i="7"/>
  <c r="CH197" i="7"/>
  <c r="CJ197" i="7"/>
  <c r="L215" i="7"/>
  <c r="L209" i="7"/>
  <c r="L210" i="7"/>
  <c r="L225" i="7"/>
  <c r="K225" i="7"/>
  <c r="L213" i="7"/>
  <c r="AQ215" i="7" a="1"/>
  <c r="AQ215" i="7" s="1"/>
  <c r="CI200" i="7"/>
  <c r="J228" i="7"/>
  <c r="L228" i="7" s="1"/>
  <c r="CJ200" i="7"/>
  <c r="J229" i="7"/>
  <c r="L229" i="7" s="1"/>
  <c r="CB200" i="7"/>
  <c r="J222" i="7"/>
  <c r="CE200" i="7"/>
  <c r="J224" i="7"/>
  <c r="N224" i="7" s="1"/>
  <c r="CH200" i="7"/>
  <c r="J227" i="7"/>
  <c r="K227" i="7" s="1"/>
  <c r="CG200" i="7"/>
  <c r="J226" i="7"/>
  <c r="L226" i="7" s="1"/>
  <c r="CD200" i="7"/>
  <c r="J223" i="7"/>
  <c r="M223" i="7" s="1"/>
  <c r="CE197" i="7"/>
  <c r="J214" i="7"/>
  <c r="M214" i="7" s="1"/>
  <c r="CD197" i="7"/>
  <c r="J211" i="7"/>
  <c r="N211" i="7" s="1"/>
  <c r="J212" i="7"/>
  <c r="K212" i="7" s="1"/>
  <c r="N225" i="7"/>
  <c r="K207" i="7"/>
  <c r="K215" i="7"/>
  <c r="K208" i="7"/>
  <c r="K209" i="7"/>
  <c r="K210" i="7"/>
  <c r="K213" i="7"/>
  <c r="M225" i="7"/>
  <c r="M210" i="7"/>
  <c r="M209" i="7"/>
  <c r="M213" i="7"/>
  <c r="M208" i="7"/>
  <c r="M215" i="7"/>
  <c r="N210" i="7"/>
  <c r="N213" i="7"/>
  <c r="N209" i="7"/>
  <c r="N215" i="7"/>
  <c r="N208" i="7"/>
  <c r="L222" i="7" l="1"/>
  <c r="AQ245" i="7" a="1"/>
  <c r="L227" i="7"/>
  <c r="L214" i="7"/>
  <c r="K223" i="7"/>
  <c r="L223" i="7"/>
  <c r="L211" i="7"/>
  <c r="L212" i="7"/>
  <c r="K229" i="7"/>
  <c r="K226" i="7"/>
  <c r="K224" i="7"/>
  <c r="N212" i="7"/>
  <c r="L224" i="7"/>
  <c r="K228" i="7"/>
  <c r="K222" i="7"/>
  <c r="AQ216" i="7" a="1"/>
  <c r="N229" i="7"/>
  <c r="N228" i="7"/>
  <c r="M211" i="7"/>
  <c r="M228" i="7"/>
  <c r="M222" i="7"/>
  <c r="M224" i="7"/>
  <c r="N227" i="7"/>
  <c r="N222" i="7"/>
  <c r="M229" i="7"/>
  <c r="M227" i="7"/>
  <c r="N226" i="7"/>
  <c r="N223" i="7"/>
  <c r="M226" i="7"/>
  <c r="N214" i="7"/>
  <c r="K214" i="7"/>
  <c r="K211" i="7"/>
  <c r="M212" i="7"/>
  <c r="R210" i="7"/>
  <c r="O210" i="7" s="1"/>
  <c r="R208" i="7"/>
  <c r="O208" i="7" s="1"/>
  <c r="R209" i="7"/>
  <c r="O209" i="7" s="1"/>
  <c r="R215" i="7"/>
  <c r="O215" i="7" s="1"/>
  <c r="R225" i="7"/>
  <c r="O225" i="7" s="1"/>
  <c r="R213" i="7"/>
  <c r="O213" i="7" s="1"/>
  <c r="N207" i="7"/>
  <c r="M207" i="7"/>
  <c r="N221" i="7"/>
  <c r="M221" i="7"/>
  <c r="AQ245" i="7" l="1"/>
  <c r="AQ246" i="7" s="1"/>
  <c r="AY246" i="7"/>
  <c r="AW246" i="7"/>
  <c r="AT246" i="7"/>
  <c r="AR246" i="7"/>
  <c r="AX246" i="7"/>
  <c r="AV246" i="7"/>
  <c r="AU246" i="7"/>
  <c r="AS246" i="7"/>
  <c r="R223" i="7"/>
  <c r="O223" i="7" s="1"/>
  <c r="R228" i="7"/>
  <c r="O228" i="7" s="1"/>
  <c r="R222" i="7"/>
  <c r="O222" i="7" s="1"/>
  <c r="R224" i="7"/>
  <c r="O224" i="7" s="1"/>
  <c r="R211" i="7"/>
  <c r="O211" i="7" s="1"/>
  <c r="R214" i="7"/>
  <c r="O214" i="7" s="1"/>
  <c r="AQ216" i="7"/>
  <c r="AQ217" i="7" s="1"/>
  <c r="AV217" i="7"/>
  <c r="AW217" i="7"/>
  <c r="AX217" i="7"/>
  <c r="AY217" i="7"/>
  <c r="AR217" i="7"/>
  <c r="AS217" i="7"/>
  <c r="AT217" i="7"/>
  <c r="AU217" i="7"/>
  <c r="R227" i="7"/>
  <c r="O227" i="7" s="1"/>
  <c r="R212" i="7"/>
  <c r="O212" i="7" s="1"/>
  <c r="R229" i="7"/>
  <c r="O229" i="7" s="1"/>
  <c r="R226" i="7"/>
  <c r="O226" i="7" s="1"/>
  <c r="R207" i="7"/>
  <c r="R221" i="7"/>
  <c r="O221" i="7" s="1"/>
  <c r="O207" i="7" l="1"/>
  <c r="P216" i="7"/>
  <c r="P23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<sst xmlns="http://schemas.openxmlformats.org/spreadsheetml/2006/main" count="7521" uniqueCount="362">
  <si>
    <t>Selected tariff group</t>
  </si>
  <si>
    <t>Scheme</t>
  </si>
  <si>
    <t>P0 flags</t>
  </si>
  <si>
    <t>Selections buttons outputs</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</si>
  <si>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</si>
  <si>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</si>
  <si>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</si>
  <si>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</si>
  <si>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</si>
  <si>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</si>
  <si>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</si>
  <si>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</si>
  <si>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</si>
  <si>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</si>
  <si>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</si>
  <si>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</si>
  <si>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</si>
  <si>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</si>
  <si>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</si>
  <si>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</si>
  <si>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</si>
  <si>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</si>
  <si>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</si>
  <si>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</si>
  <si>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</si>
  <si>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</si>
  <si>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</si>
  <si>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</si>
  <si>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</si>
  <si>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</si>
  <si>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</si>
  <si>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</si>
  <si>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</si>
  <si>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</si>
  <si>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</si>
  <si>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</si>
  <si>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Target Prices</t>
  </si>
  <si>
    <t>Annuity</t>
  </si>
  <si>
    <t>Part A
($/ML)</t>
  </si>
  <si>
    <t>Fixed</t>
  </si>
  <si>
    <t>Part B
($/ML)</t>
  </si>
  <si>
    <t>Variable</t>
  </si>
  <si>
    <t>Part C($/ML)</t>
  </si>
  <si>
    <t>Part D
($/ML)</t>
  </si>
  <si>
    <t>RAB Short</t>
  </si>
  <si>
    <t>RAB Long</t>
  </si>
  <si>
    <t>Transition Prices</t>
  </si>
  <si>
    <t>Years to reach cost reflective level</t>
  </si>
  <si>
    <t>Reach costreflective level</t>
  </si>
  <si>
    <t>RAB Price &gt; Annuity</t>
  </si>
  <si>
    <t>Chart 1 title:</t>
  </si>
  <si>
    <t>Chart 1</t>
  </si>
  <si>
    <t>Annuity Fixed</t>
  </si>
  <si>
    <t>Annuity 28-29 Years</t>
  </si>
  <si>
    <t>Annuity P0</t>
  </si>
  <si>
    <t>Gap</t>
  </si>
  <si>
    <t>Annuity Y2–Y4</t>
  </si>
  <si>
    <t>RAB 28-29 Year</t>
  </si>
  <si>
    <t>RAB P0</t>
  </si>
  <si>
    <t>RAB Y2-Y4</t>
  </si>
  <si>
    <t>Chart 2 title:</t>
  </si>
  <si>
    <t>Chart 2</t>
  </si>
  <si>
    <t>Chart 3 title:</t>
  </si>
  <si>
    <r>
      <rPr>
        <sz val="11"/>
        <color theme="1"/>
        <rFont val="Aptos Narrow"/>
        <family val="2"/>
      </rPr>
      <t xml:space="preserve">∆ </t>
    </r>
    <r>
      <rPr>
        <sz val="11"/>
        <color theme="1"/>
        <rFont val="Aptos Narrow"/>
        <family val="2"/>
        <scheme val="minor"/>
      </rPr>
      <t>Annuity &amp; RAB</t>
    </r>
  </si>
  <si>
    <t>Annuity lower</t>
  </si>
  <si>
    <t>RAB lower</t>
  </si>
  <si>
    <t>Chart 4 title:</t>
  </si>
  <si>
    <t>CPI assumptions:</t>
  </si>
  <si>
    <r>
      <rPr>
        <sz val="11"/>
        <color theme="1"/>
        <rFont val="Aptos Narrow"/>
        <family val="2"/>
      </rPr>
      <t xml:space="preserve">∆ </t>
    </r>
    <r>
      <rPr>
        <sz val="11"/>
        <color theme="1"/>
        <rFont val="Aptos Narrow"/>
        <family val="2"/>
        <scheme val="minor"/>
      </rPr>
      <t>Annuity &amp; RAB nominal</t>
    </r>
  </si>
  <si>
    <r>
      <rPr>
        <sz val="11"/>
        <color theme="1"/>
        <rFont val="Aptos Narrow"/>
        <family val="2"/>
      </rPr>
      <t xml:space="preserve">∆ </t>
    </r>
    <r>
      <rPr>
        <sz val="11"/>
        <color theme="1"/>
        <rFont val="Aptos Narrow"/>
        <family val="2"/>
        <scheme val="minor"/>
      </rPr>
      <t>Annuity &amp; RAB real</t>
    </r>
  </si>
  <si>
    <t>Transition Duration Comparison: Annuity vs RAB Approaches</t>
  </si>
  <si>
    <t>Customer Prices (2027–2054) $/ML</t>
  </si>
  <si>
    <t>Estimated prices</t>
  </si>
  <si>
    <t>Annuity fixed</t>
  </si>
  <si>
    <t>∆ Annuity &amp;RAB</t>
  </si>
  <si>
    <t>Bill Calculation</t>
  </si>
  <si>
    <t>WAE:</t>
  </si>
  <si>
    <t>Introduction</t>
  </si>
  <si>
    <t>Usage</t>
  </si>
  <si>
    <r>
      <t xml:space="preserve">The invoice calculator models the financial impact of Annuity approach vs RAB approach using </t>
    </r>
    <r>
      <rPr>
        <b/>
        <sz val="11"/>
        <color rgb="FF031E2F"/>
        <rFont val="Calibri Light"/>
        <family val="2"/>
      </rPr>
      <t>25-year</t>
    </r>
    <r>
      <rPr>
        <sz val="11"/>
        <color rgb="FF031E2F"/>
        <rFont val="Calibri Light"/>
        <family val="2"/>
      </rPr>
      <t xml:space="preserve"> and </t>
    </r>
    <r>
      <rPr>
        <b/>
        <sz val="11"/>
        <color rgb="FF031E2F"/>
        <rFont val="Calibri Light"/>
        <family val="2"/>
      </rPr>
      <t>50-year</t>
    </r>
    <r>
      <rPr>
        <sz val="11"/>
        <color rgb="FF031E2F"/>
        <rFont val="Calibri Light"/>
        <family val="2"/>
      </rPr>
      <t xml:space="preserve"> asset depreciation periods. The calculator helps assess how different pricing strategies affect customer invoices over time, supporting transparent and informed decision-making.</t>
    </r>
  </si>
  <si>
    <t>The invoice calculator models the financial impact of Annuity approach vs RAB approach. The calculator helps assess how different pricing strategies affect customer invoices over time, supporting transparent and informed decision-making.</t>
  </si>
  <si>
    <t>Sum</t>
  </si>
  <si>
    <t>Target (Cost Reflective Prices) (2027–2054) $/ML</t>
  </si>
  <si>
    <t>IPR_29</t>
  </si>
  <si>
    <t>IPR_33</t>
  </si>
  <si>
    <t>IPR_37</t>
  </si>
  <si>
    <t>IPR_41</t>
  </si>
  <si>
    <t>IPR_45</t>
  </si>
  <si>
    <t>IPR_49</t>
  </si>
  <si>
    <t>IPR_53</t>
  </si>
  <si>
    <t>Expected customer invoice</t>
  </si>
  <si>
    <t>Green</t>
  </si>
  <si>
    <t>Red</t>
  </si>
  <si>
    <t>Year</t>
  </si>
  <si>
    <t>RAB Support</t>
  </si>
  <si>
    <t>RAB&lt;Annuity</t>
  </si>
  <si>
    <t>RAB&gt;Annuity</t>
  </si>
  <si>
    <t>RAB=Annuity</t>
  </si>
  <si>
    <t>The difference</t>
  </si>
  <si>
    <t>The Gap</t>
  </si>
  <si>
    <t>Max value</t>
  </si>
  <si>
    <t>Max Value</t>
  </si>
  <si>
    <t>Support</t>
  </si>
  <si>
    <t>27-28</t>
  </si>
  <si>
    <t>28-29</t>
  </si>
  <si>
    <t>29-30</t>
  </si>
  <si>
    <t>33-34</t>
  </si>
  <si>
    <t>37-38</t>
  </si>
  <si>
    <t>41-42</t>
  </si>
  <si>
    <t>45-46</t>
  </si>
  <si>
    <t>49-50</t>
  </si>
  <si>
    <t>53-54</t>
  </si>
  <si>
    <t>∆ RAB &amp; Annuity</t>
  </si>
  <si>
    <t>Chart 3 description</t>
  </si>
  <si>
    <r>
      <t>Positive bars</t>
    </r>
    <r>
      <rPr>
        <sz val="11"/>
        <color theme="1"/>
        <rFont val="Aptos Narrow"/>
        <family val="2"/>
        <scheme val="minor"/>
      </rPr>
      <t xml:space="preserve"> indicate that the RAB price is lower than the Annuity price in that year.</t>
    </r>
  </si>
  <si>
    <r>
      <t>Negative bars</t>
    </r>
    <r>
      <rPr>
        <sz val="11"/>
        <color theme="1"/>
        <rFont val="Aptos Narrow"/>
        <family val="2"/>
        <scheme val="minor"/>
      </rPr>
      <t xml:space="preserve"> indicate that the Annuity price is lower than the RAB price in that year.</t>
    </r>
  </si>
  <si>
    <t>Chart 4 description</t>
  </si>
  <si>
    <t>Rebate text area</t>
  </si>
  <si>
    <t>Target prices (cost reflective) smoothed</t>
  </si>
  <si>
    <t>Prevailing</t>
  </si>
  <si>
    <t>Recommended prices (smoothed)</t>
  </si>
  <si>
    <t>Source</t>
  </si>
  <si>
    <t>Scheme code</t>
  </si>
  <si>
    <t xml:space="preserve">Scheme </t>
  </si>
  <si>
    <t>Code</t>
  </si>
  <si>
    <t>Priority</t>
  </si>
  <si>
    <t>BBR - Barker Barambah WS</t>
  </si>
  <si>
    <t>Barker Barambah - River</t>
  </si>
  <si>
    <t>Medium Priority</t>
  </si>
  <si>
    <t>1a</t>
  </si>
  <si>
    <t>Barker Barambah - Redgate Relift</t>
  </si>
  <si>
    <t>KBB - Bowen Broken WS</t>
  </si>
  <si>
    <t>Bowen Broken Rivers</t>
  </si>
  <si>
    <t>BBY - Boyne WS</t>
  </si>
  <si>
    <t>Boyne River and Tarong</t>
  </si>
  <si>
    <t>Bundaberg</t>
  </si>
  <si>
    <t>BBB - Bundaberg WS</t>
  </si>
  <si>
    <t>ABB - Burdekin WS</t>
  </si>
  <si>
    <t>Burdekin - Haughton</t>
  </si>
  <si>
    <t>LBC - Callide WS</t>
  </si>
  <si>
    <t>Callide - Callide and Kroombit Creek</t>
  </si>
  <si>
    <t>Callide - Benefited Groundwater Area</t>
  </si>
  <si>
    <t>IBH - Chinchilla Weir WS</t>
  </si>
  <si>
    <t>Chinchilla</t>
  </si>
  <si>
    <t>Chinchilla Weir</t>
  </si>
  <si>
    <t>IBN - Cunnamulla Weir WS</t>
  </si>
  <si>
    <t>Cunnamulla Weir</t>
  </si>
  <si>
    <t>Cunnamulla</t>
  </si>
  <si>
    <t>LBD - Dawson WS</t>
  </si>
  <si>
    <t>Dawson Valley - River (high priority)</t>
  </si>
  <si>
    <t>High Priority</t>
  </si>
  <si>
    <t>Dawson Valley - River (medium priority)</t>
  </si>
  <si>
    <t>Dawson Valley - River (high priority local management supply)</t>
  </si>
  <si>
    <t>Dawson Valley - River (medium priority local management supply)</t>
  </si>
  <si>
    <t>KBE - Eton WS</t>
  </si>
  <si>
    <t>Eton (high B priority)</t>
  </si>
  <si>
    <t>Eton risk priority</t>
  </si>
  <si>
    <t>Eton (high A priority local management supply)</t>
  </si>
  <si>
    <t>Eton (high B priority local management supply)</t>
  </si>
  <si>
    <t>LBF - Lower Fitzroy WS</t>
  </si>
  <si>
    <t>Lower Fitzroy</t>
  </si>
  <si>
    <t>BBL - Lower Mary WS</t>
  </si>
  <si>
    <t>Lower Mary - Mary Barrage</t>
  </si>
  <si>
    <t>12a</t>
  </si>
  <si>
    <t>Lower Mary - Tinana &amp; Teddington</t>
  </si>
  <si>
    <t>IBT - Macintyre Brook WS</t>
  </si>
  <si>
    <t>Macintyre Brook</t>
  </si>
  <si>
    <t>IBM - Maranoa WS</t>
  </si>
  <si>
    <t>Maranoa River</t>
  </si>
  <si>
    <t>MBM - Mareeba WS</t>
  </si>
  <si>
    <t>Mareeba - Dimbulah - Access Charge</t>
  </si>
  <si>
    <t>Access charge</t>
  </si>
  <si>
    <t>Mareeba - Dimbulah - River Tinaroo/Barron</t>
  </si>
  <si>
    <t>LBN - Nogoa WS</t>
  </si>
  <si>
    <t>Nogoa Mackenzie (high priority local management supply)</t>
  </si>
  <si>
    <t>Nogoa Mackenzie (medium priority local management supply)</t>
  </si>
  <si>
    <t>Nogoa Mackenzie (high priority)</t>
  </si>
  <si>
    <t>Nogoa Mackenzie (medium priority)</t>
  </si>
  <si>
    <t>KBP - Pioneer WS</t>
  </si>
  <si>
    <t>Pioneer River</t>
  </si>
  <si>
    <t>ABP - Proserpine WS</t>
  </si>
  <si>
    <t>Proserpine River</t>
  </si>
  <si>
    <t xml:space="preserve">Proserpine River: Kelsey Creek Water Board </t>
  </si>
  <si>
    <t>IBS - St George WS</t>
  </si>
  <si>
    <t>St George (medium priority)</t>
  </si>
  <si>
    <t>St George (medium priority local management supply)</t>
  </si>
  <si>
    <t>St George (high priority local management supply)</t>
  </si>
  <si>
    <t>LBT - Three Moon WS</t>
  </si>
  <si>
    <t>Three Moon Creek - River</t>
  </si>
  <si>
    <t>Three Moon Creek</t>
  </si>
  <si>
    <t>BBU - Upper Burnett WS</t>
  </si>
  <si>
    <t>Upper Burnett - Regulated Section of the Nogo/Burnett River</t>
  </si>
  <si>
    <t>Upper Burnett - John Goleby Weir</t>
  </si>
  <si>
    <t>IBU - Upper Condamine WS</t>
  </si>
  <si>
    <t>Upper Condamine -Sandy Creek or Condamine River</t>
  </si>
  <si>
    <t>22a</t>
  </si>
  <si>
    <t>Upper Condamine - North Branch</t>
  </si>
  <si>
    <t>22b</t>
  </si>
  <si>
    <t>Upper Condamine - North Branch - Risk A</t>
  </si>
  <si>
    <t>BIG - Bundaberg IS</t>
  </si>
  <si>
    <t>Bundaberg channel</t>
  </si>
  <si>
    <t>Part A + Part C ($/ML)</t>
  </si>
  <si>
    <t>Part B + Part D ($/ML)</t>
  </si>
  <si>
    <t>AIE - Burdekin IS</t>
  </si>
  <si>
    <t>Burdekin channel</t>
  </si>
  <si>
    <t>Burdekin - Giru Groundwater</t>
  </si>
  <si>
    <t>Burdekin - Glady's Lagoon (other than Natural Yield)</t>
  </si>
  <si>
    <t>Lower Mary channel</t>
  </si>
  <si>
    <t>BIC - Lower Mary IS</t>
  </si>
  <si>
    <t>MIM - Mareeba IS</t>
  </si>
  <si>
    <t>T1</t>
  </si>
  <si>
    <t>Mareeba-Dimbulah - outside a relift up to 100 ML</t>
  </si>
  <si>
    <t>T2</t>
  </si>
  <si>
    <t>Mareeba-Dimbulah - outside a relift 100 ML to 500 ML</t>
  </si>
  <si>
    <t>T3</t>
  </si>
  <si>
    <t>Mareeba-Dimbulah - outside a relift over 500 ML</t>
  </si>
  <si>
    <t xml:space="preserve">Mareeba-Dimbulah - river sup. Streams &amp; Walsh River </t>
  </si>
  <si>
    <t>Mareeba-Dimbulah - river supplemented streams &amp; Walsh River</t>
  </si>
  <si>
    <t>30a</t>
  </si>
  <si>
    <t>Mareeba-Dimbulah - relift</t>
  </si>
  <si>
    <t>Rebate Schemes</t>
  </si>
  <si>
    <t>00 SW Pricing model - RAB review - fixed RAB calculation live data.xlsb</t>
  </si>
  <si>
    <t xml:space="preserve"> --&gt; 'Annuity rebate worksheet'</t>
  </si>
  <si>
    <t>Volumetric Rebeate over 4 years</t>
  </si>
  <si>
    <t>Scheme ID</t>
  </si>
  <si>
    <t>Scheme Name</t>
  </si>
  <si>
    <t>Volumetric Rebeate over 8 years</t>
  </si>
  <si>
    <t>$ Rebeate over 4 years</t>
  </si>
  <si>
    <t>4 Year rebate</t>
  </si>
  <si>
    <t>$ Rebeate over 8 years</t>
  </si>
  <si>
    <t>8 Year Rebate</t>
  </si>
  <si>
    <t>Values</t>
  </si>
  <si>
    <t>Rebate Source</t>
  </si>
  <si>
    <t>Sum of 2027-28</t>
  </si>
  <si>
    <t>Sum of 2028-29</t>
  </si>
  <si>
    <t>Sum of 2029-30</t>
  </si>
  <si>
    <t>Sum of 2030-31</t>
  </si>
  <si>
    <t>Sum of 2031-32</t>
  </si>
  <si>
    <t>Sum of 2032-33</t>
  </si>
  <si>
    <t>Sum of 2033-34</t>
  </si>
  <si>
    <t>Sum of 2034-35</t>
  </si>
  <si>
    <t>4 Years Rebate</t>
  </si>
  <si>
    <t>8 Years Rebate</t>
  </si>
  <si>
    <t>Home</t>
  </si>
  <si>
    <t xml:space="preserve"> - </t>
  </si>
  <si>
    <t xml:space="preserve">Annuity Target </t>
  </si>
  <si>
    <t>Annuity Transition</t>
  </si>
  <si>
    <t>Transitional Pricesannuity</t>
  </si>
  <si>
    <t>Something has changed</t>
  </si>
  <si>
    <t>2025 price period</t>
  </si>
  <si>
    <t xml:space="preserve">Sum of all cells </t>
  </si>
  <si>
    <t>Inflation</t>
  </si>
  <si>
    <t>Transition cap</t>
  </si>
  <si>
    <t>Fixed p increase</t>
  </si>
  <si>
    <t>Check Value</t>
  </si>
  <si>
    <t>Distribution customer (D)</t>
  </si>
  <si>
    <t>Cost-reflective (smoothed)</t>
  </si>
  <si>
    <t>Acctual Irrigation Prices Smoothed</t>
  </si>
  <si>
    <t>Forecast usage</t>
  </si>
  <si>
    <t>Scheme Fixed/Variable</t>
  </si>
  <si>
    <t>%∆ 2028-29 &amp; 2027-28</t>
  </si>
  <si>
    <t>%∆ 2029-30 &amp; 2028-29</t>
  </si>
  <si>
    <t>%∆ 2030-31 &amp; 2029-30</t>
  </si>
  <si>
    <t>%∆ 2031-32 &amp; 2030-31</t>
  </si>
  <si>
    <t>%∆ 2032-33 &amp; 2031-32</t>
  </si>
  <si>
    <t>%∆ 2033-34 &amp; 2032-33</t>
  </si>
  <si>
    <t>%∆ 2034-35 &amp; 2033-34</t>
  </si>
  <si>
    <t>%∆ 2035-36 &amp; 2034-35</t>
  </si>
  <si>
    <t>%∆ 2036-37 &amp; 2035-36</t>
  </si>
  <si>
    <t>%∆ 2037-38 &amp; 2036-37</t>
  </si>
  <si>
    <t>%∆ 2038-39 &amp; 2037-38</t>
  </si>
  <si>
    <t>%∆ 2039-40 &amp; 2038-39</t>
  </si>
  <si>
    <t>%∆ 2040-41 &amp; 2039-40</t>
  </si>
  <si>
    <t>%∆ 2041-42 &amp; 2040-41</t>
  </si>
  <si>
    <t>%∆ 2042-43 &amp; 2041-42</t>
  </si>
  <si>
    <t>%∆ 2043-44 &amp; 2042-43</t>
  </si>
  <si>
    <t>%∆ 2044-45 &amp; 2043-44</t>
  </si>
  <si>
    <t>%∆ 2045-46 &amp; 2044-45</t>
  </si>
  <si>
    <t>%∆ 2046-47 &amp; 2045-46</t>
  </si>
  <si>
    <t>%∆ 2047-48 &amp; 2046-47</t>
  </si>
  <si>
    <t>%∆ 2048-49 &amp; 2047-48</t>
  </si>
  <si>
    <t>%∆ 2049-50 &amp; 2048-49</t>
  </si>
  <si>
    <t>%∆ 2050-51 &amp; 2049-50</t>
  </si>
  <si>
    <t>%∆ 2051-52 &amp; 2050-51</t>
  </si>
  <si>
    <t>%∆ 2052-53 &amp; 2051-52</t>
  </si>
  <si>
    <t>%∆ 2053-54 &amp; 2052-53</t>
  </si>
  <si>
    <t>%∆ 2054-55 &amp; 2053-54</t>
  </si>
  <si>
    <t>%∆ 2055-56 &amp; 2054-55</t>
  </si>
  <si>
    <t>%∆ 2056-57 &amp; 2055-56</t>
  </si>
  <si>
    <t/>
  </si>
  <si>
    <t>D</t>
  </si>
  <si>
    <t>End</t>
  </si>
  <si>
    <t>Target</t>
  </si>
  <si>
    <t>Transition</t>
  </si>
  <si>
    <t>Transitional Pricesrab</t>
  </si>
  <si>
    <t>Negative Balance</t>
  </si>
  <si>
    <t>Positive Balance</t>
  </si>
  <si>
    <t>#</t>
  </si>
  <si>
    <t>Tariff Group List</t>
  </si>
  <si>
    <t>Scheme Annuity Prices</t>
  </si>
  <si>
    <t>∆ RAB Short &amp; Annuity</t>
  </si>
  <si>
    <t>∆ RAB Long &amp; Annuity</t>
  </si>
  <si>
    <r>
      <t xml:space="preserve">The invoice calculator models the financial impact of Annuity approach vs RAB approach using </t>
    </r>
    <r>
      <rPr>
        <b/>
        <sz val="11"/>
        <color rgb="FF031E2F"/>
        <rFont val="Calibri"/>
        <family val="2"/>
      </rPr>
      <t>25-year</t>
    </r>
    <r>
      <rPr>
        <sz val="11"/>
        <color rgb="FF031E2F"/>
        <rFont val="Calibri"/>
        <family val="2"/>
      </rPr>
      <t xml:space="preserve"> and </t>
    </r>
    <r>
      <rPr>
        <b/>
        <sz val="11"/>
        <color rgb="FF031E2F"/>
        <rFont val="Calibri"/>
        <family val="2"/>
      </rPr>
      <t>50-year</t>
    </r>
    <r>
      <rPr>
        <sz val="11"/>
        <color rgb="FF031E2F"/>
        <rFont val="Calibri"/>
        <family val="2"/>
      </rPr>
      <t xml:space="preserve"> asset depreciation periods. The calculator helps assess how different pricing strategies affect customer invoices over time, supporting transparent and informed decision-making.</t>
    </r>
  </si>
  <si>
    <t>Component</t>
  </si>
  <si>
    <t>ID</t>
  </si>
  <si>
    <t>RAB closing balance</t>
  </si>
  <si>
    <t>12A</t>
  </si>
  <si>
    <t>TTD - Lower Mary WS</t>
  </si>
  <si>
    <t>1A</t>
  </si>
  <si>
    <t>RED - Barker Barambah WS - Redgate relift</t>
  </si>
  <si>
    <t>22A</t>
  </si>
  <si>
    <t>NBR - Upper Condamine WS - North Branch Relift</t>
  </si>
  <si>
    <t>22B</t>
  </si>
  <si>
    <t>UCR - Upper Condamine WS - Risk A</t>
  </si>
  <si>
    <t>30A</t>
  </si>
  <si>
    <t>MREL - Mareeba relift electricity IS</t>
  </si>
  <si>
    <t>RAB Negative</t>
  </si>
  <si>
    <t>RAB Positive</t>
  </si>
  <si>
    <t>25 Years</t>
  </si>
  <si>
    <t>50 Years</t>
  </si>
  <si>
    <t>Openig Balance Depreciation Rate</t>
  </si>
  <si>
    <t>(Multiple Items)</t>
  </si>
  <si>
    <t>The values shown are lower than the original amounts because the tax component has been removed from the pricing model.</t>
  </si>
  <si>
    <t>Grouped Schemes</t>
  </si>
  <si>
    <t>26 Years</t>
  </si>
  <si>
    <t>27 Years</t>
  </si>
  <si>
    <t>28 Years</t>
  </si>
  <si>
    <t>29 Years</t>
  </si>
  <si>
    <t>30 Years</t>
  </si>
  <si>
    <t>Data from pricing model</t>
  </si>
  <si>
    <t>RAB - 25 years</t>
  </si>
  <si>
    <t>Category</t>
  </si>
  <si>
    <t>BBB - Gin Gin Channel</t>
  </si>
  <si>
    <t>BBL - Owanyilla</t>
  </si>
  <si>
    <t>The year RAB is fully depreciated</t>
  </si>
  <si>
    <t>RAB - 50 years</t>
  </si>
  <si>
    <t>Check full depreciation year</t>
  </si>
  <si>
    <t xml:space="preserve">RAB closing Balance </t>
  </si>
  <si>
    <t>25 Y depreciation</t>
  </si>
  <si>
    <t>50 Y depreciation</t>
  </si>
  <si>
    <t>Year when the balance fully written off</t>
  </si>
  <si>
    <t>Bowen Broken</t>
  </si>
  <si>
    <t>Barker Barambah</t>
  </si>
  <si>
    <t>Bundaberg Bulk</t>
  </si>
  <si>
    <t>Burdekin Bulk</t>
  </si>
  <si>
    <t>Boyne River</t>
  </si>
  <si>
    <t>Callide</t>
  </si>
  <si>
    <t>Eton</t>
  </si>
  <si>
    <t>Lower Mary</t>
  </si>
  <si>
    <t>St George</t>
  </si>
  <si>
    <t xml:space="preserve">Upper Burnett </t>
  </si>
  <si>
    <t>Upper Condamine</t>
  </si>
  <si>
    <t>Bundaberg Distribution</t>
  </si>
  <si>
    <t>Burdekin Distribution</t>
  </si>
  <si>
    <t>Lower Mary Distribution</t>
  </si>
  <si>
    <t>Mareeba Distribution</t>
  </si>
  <si>
    <t>Dawson Valley</t>
  </si>
  <si>
    <t>Mareeba Dimbulah</t>
  </si>
  <si>
    <t>Nogoa Mackenzie</t>
  </si>
  <si>
    <t>Service Contract</t>
  </si>
  <si>
    <t>2057-58</t>
  </si>
  <si>
    <t>Prevalling Annuity Prices excl CASPr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</si>
</sst>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quot;$&quot;#,##0.00_);\(&quot;$&quot;#,##0.00\)"/>
    <numFmt numFmtId="166" formatCode="_(&quot;$&quot;* #,##0.00_);_(&quot;$&quot;* \(#,##0.00\);_(&quot;$&quot;* &quot;-&quot;??_);_(@_)"/>
    <numFmt numFmtId="167" formatCode="_(* #,##0.0_);_(* \(#,##0.0\);_(* &quot;-&quot;??_);_(@_)"/>
    <numFmt numFmtId="168" formatCode="&quot;$&quot;#,##0"/>
    <numFmt numFmtId="169" formatCode="&quot;$&quot;#,##0.00"/>
    <numFmt numFmtId="170" formatCode="_(* #,##0_);_(* \(#,##0\);_(* &quot;-&quot;??_);_(@_)"/>
  </numFmts>
  <fonts count="36" x14ac:knownFonts="1">
    <font>
      <sz val="11"/>
      <color theme="1"/>
      <name val="Aptos Narrow"/>
      <family val="2"/>
      <scheme val="minor"/>
    </font>
    <font>
      <sz val="11"/>
      <color theme="1"/>
      <name val="Aptos Narrow"/>
      <family val="2"/>
      <scheme val="minor"/>
    </font>
    <font>
      <sz val="8"/>
      <color theme="0" tint="-0.34998626667073579"/>
      <name val="Arial"/>
      <family val="2"/>
    </font>
    <font>
      <b/>
      <sz val="8"/>
      <color rgb="FFFFFFFF"/>
      <name val="Arial"/>
      <family val="2"/>
    </font>
    <font>
      <sz val="8"/>
      <color rgb="FFFFFFFF"/>
      <name val="Arial"/>
      <family val="2"/>
    </font>
    <font>
      <b/>
      <sz val="11"/>
      <color theme="1"/>
      <name val="Aptos Narrow"/>
      <family val="2"/>
      <scheme val="minor"/>
    </font>
    <font>
      <sz val="11"/>
      <color theme="0"/>
      <name val="Aptos Narrow"/>
      <family val="2"/>
      <scheme val="minor"/>
    </font>
    <font>
      <sz val="11"/>
      <name val="Aptos Narrow"/>
      <family val="2"/>
      <scheme val="minor"/>
    </font>
    <font>
      <sz val="11"/>
      <color theme="1"/>
      <name val="Aptos Narrow"/>
      <family val="2"/>
    </font>
    <font>
      <sz val="8"/>
      <name val="Aptos Narrow"/>
      <family val="2"/>
      <scheme val="minor"/>
    </font>
    <font>
      <sz val="10"/>
      <color theme="1"/>
      <name val="Rubik"/>
    </font>
    <font>
      <sz val="11"/>
      <color theme="1"/>
      <name val="Wingdings 3"/>
      <family val="1"/>
      <charset val="2"/>
    </font>
    <font>
      <sz val="11"/>
      <color rgb="FFFF0000"/>
      <name val="Wingdings 3"/>
      <family val="1"/>
      <charset val="2"/>
    </font>
    <font>
      <sz val="9"/>
      <color theme="1"/>
      <name val="Rubik"/>
    </font>
    <font>
      <u/>
      <sz val="11"/>
      <color theme="10"/>
      <name val="Aptos Narrow"/>
      <family val="2"/>
      <scheme val="minor"/>
    </font>
    <font>
      <sz val="10"/>
      <color theme="1"/>
      <name val="Aptos Narrow"/>
      <family val="2"/>
      <scheme val="minor"/>
    </font>
    <font>
      <sz val="11"/>
      <color rgb="FF031E2F"/>
      <name val="Calibri Light"/>
      <family val="2"/>
    </font>
    <font>
      <b/>
      <sz val="11"/>
      <color rgb="FF031E2F"/>
      <name val="Calibri Light"/>
      <family val="2"/>
    </font>
    <font>
      <sz val="11"/>
      <color theme="1"/>
      <name val="Calibri Light"/>
      <family val="2"/>
    </font>
    <font>
      <u/>
      <sz val="11"/>
      <color theme="1"/>
      <name val="Aptos Narrow"/>
      <family val="2"/>
      <scheme val="minor"/>
    </font>
    <font>
      <sz val="7"/>
      <color theme="1"/>
      <name val="Rubik"/>
    </font>
    <font>
      <u/>
      <sz val="11"/>
      <name val="Rubik"/>
    </font>
    <font>
      <b/>
      <sz val="12"/>
      <color theme="1"/>
      <name val="Calibri"/>
      <family val="2"/>
    </font>
    <font>
      <sz val="9"/>
      <color theme="1"/>
      <name val="Calibri"/>
      <family val="2"/>
    </font>
    <font>
      <sz val="7"/>
      <color theme="1"/>
      <name val="Calibri"/>
      <family val="2"/>
    </font>
    <font>
      <sz val="11"/>
      <color theme="1"/>
      <name val="Calibri"/>
      <family val="2"/>
    </font>
    <font>
      <sz val="11"/>
      <color theme="6" tint="0.59999389629810485"/>
      <name val="Calibri"/>
      <family val="2"/>
    </font>
    <font>
      <sz val="11"/>
      <color theme="0"/>
      <name val="Calibri"/>
      <family val="2"/>
    </font>
    <font>
      <sz val="11"/>
      <name val="Calibri"/>
      <family val="2"/>
    </font>
    <font>
      <sz val="10"/>
      <color theme="1"/>
      <name val="Calibri"/>
      <family val="2"/>
    </font>
    <font>
      <sz val="11"/>
      <color rgb="FF031E2F"/>
      <name val="Calibri"/>
      <family val="2"/>
    </font>
    <font>
      <b/>
      <sz val="11"/>
      <color rgb="FF031E2F"/>
      <name val="Calibri"/>
      <family val="2"/>
    </font>
    <font>
      <b/>
      <sz val="11"/>
      <color theme="1"/>
      <name val="Calibri"/>
      <family val="2"/>
    </font>
    <font>
      <sz val="7"/>
      <color theme="1"/>
      <name val="Aptos Narrow"/>
      <family val="2"/>
      <scheme val="minor"/>
    </font>
    <font>
      <sz val="11"/>
      <color rgb="FFFF0000"/>
      <name val="Aptos Narrow"/>
      <family val="2"/>
      <scheme val="minor"/>
    </font>
    <font>
      <sz val="11"/>
      <color theme="1"/>
      <name val="Segoe UI"/>
      <family val="2"/>
    </font>
  </fonts>
  <fills count="20">
    <fill>
      <patternFill patternType="none"/>
    </fill>
    <fill>
      <patternFill patternType="gray125"/>
    </fill>
    <fill>
      <patternFill patternType="solid">
        <fgColor rgb="FF00338D"/>
        <bgColor rgb="FF000000"/>
      </patternFill>
    </fill>
    <fill>
      <patternFill patternType="solid">
        <fgColor theme="1"/>
        <bgColor rgb="FF000000"/>
      </patternFill>
    </fill>
    <fill>
      <patternFill patternType="solid">
        <fgColor rgb="FFFFFF00"/>
        <bgColor indexed="64"/>
      </patternFill>
    </fill>
    <fill>
      <patternFill patternType="solid">
        <fgColor theme="3"/>
        <bgColor indexed="64"/>
      </patternFill>
    </fill>
    <fill>
      <patternFill patternType="solid">
        <fgColor theme="0"/>
        <bgColor indexed="64"/>
      </patternFill>
    </fill>
    <fill>
      <patternFill patternType="solid">
        <fgColor rgb="FF00D2EE"/>
        <bgColor indexed="64"/>
      </patternFill>
    </fill>
    <fill>
      <patternFill patternType="solid">
        <fgColor rgb="FF05E1FF"/>
        <bgColor indexed="64"/>
      </patternFill>
    </fill>
    <fill>
      <patternFill patternType="solid">
        <fgColor rgb="FF4FEAFF"/>
        <bgColor indexed="64"/>
      </patternFill>
    </fill>
    <fill>
      <patternFill patternType="solid">
        <fgColor rgb="FF7DF0FF"/>
        <bgColor indexed="64"/>
      </patternFill>
    </fill>
    <fill>
      <patternFill patternType="solid">
        <fgColor rgb="FF9BF3FF"/>
        <bgColor indexed="64"/>
      </patternFill>
    </fill>
    <fill>
      <patternFill patternType="solid">
        <fgColor rgb="FFB9F7FF"/>
        <bgColor indexed="64"/>
      </patternFill>
    </fill>
    <fill>
      <patternFill patternType="solid">
        <fgColor rgb="FFD1FAFF"/>
        <bgColor indexed="64"/>
      </patternFill>
    </fill>
    <fill>
      <patternFill patternType="solid">
        <fgColor rgb="FF007D8E"/>
        <bgColor indexed="64"/>
      </patternFill>
    </fill>
    <fill>
      <patternFill patternType="solid">
        <fgColor theme="6"/>
        <bgColor indexed="64"/>
      </patternFill>
    </fill>
    <fill>
      <patternFill patternType="solid">
        <fgColor theme="6" tint="0.59999389629810485"/>
        <bgColor indexed="64"/>
      </patternFill>
    </fill>
    <fill>
      <patternFill patternType="solid">
        <fgColor theme="7"/>
        <bgColor indexed="64"/>
      </patternFill>
    </fill>
    <fill>
      <patternFill patternType="solid">
        <fgColor theme="9"/>
        <bgColor indexed="64"/>
      </patternFill>
    </fill>
    <fill>
      <patternFill patternType="solid">
        <fgColor rgb="FF7DC1FF"/>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right/>
      <top/>
      <bottom style="thin">
        <color theme="2"/>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6"/>
      </left>
      <right style="thin">
        <color theme="6"/>
      </right>
      <top style="thin">
        <color theme="6"/>
      </top>
      <bottom style="thin">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3"/>
      </left>
      <right style="thin">
        <color theme="3"/>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6" tint="0.59999389629810485"/>
      </left>
      <right style="thin">
        <color theme="6" tint="0.59999389629810485"/>
      </right>
      <top style="thin">
        <color theme="6" tint="0.59999389629810485"/>
      </top>
      <bottom style="thin">
        <color theme="6" tint="0.59999389629810485"/>
      </bottom>
      <diagonal/>
    </border>
    <border>
      <left style="thin">
        <color theme="6" tint="0.59999389629810485"/>
      </left>
      <right/>
      <top style="thin">
        <color theme="6" tint="0.59999389629810485"/>
      </top>
      <bottom style="thin">
        <color theme="6" tint="0.59999389629810485"/>
      </bottom>
      <diagonal/>
    </border>
    <border>
      <left style="thin">
        <color theme="6" tint="0.59999389629810485"/>
      </left>
      <right style="thin">
        <color theme="6" tint="0.59999389629810485"/>
      </right>
      <top/>
      <bottom style="thin">
        <color theme="6" tint="0.59999389629810485"/>
      </bottom>
      <diagonal/>
    </border>
    <border>
      <left/>
      <right/>
      <top style="thin">
        <color theme="6" tint="0.59999389629810485"/>
      </top>
      <bottom style="thin">
        <color theme="6" tint="0.59999389629810485"/>
      </bottom>
      <diagonal/>
    </border>
    <border>
      <left/>
      <right style="thin">
        <color theme="6" tint="0.59999389629810485"/>
      </right>
      <top style="thin">
        <color theme="6" tint="0.59999389629810485"/>
      </top>
      <bottom style="thin">
        <color theme="6" tint="0.59999389629810485"/>
      </bottom>
      <diagonal/>
    </border>
    <border>
      <left style="thin">
        <color theme="7"/>
      </left>
      <right style="thin">
        <color theme="7"/>
      </right>
      <top style="thin">
        <color theme="7"/>
      </top>
      <bottom style="thin">
        <color theme="7"/>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right style="thin">
        <color theme="8"/>
      </right>
      <top/>
      <bottom style="thin">
        <color theme="8"/>
      </bottom>
      <diagonal/>
    </border>
    <border>
      <left style="thin">
        <color rgb="FF7DC1FF"/>
      </left>
      <right style="thin">
        <color rgb="FF7DC1FF"/>
      </right>
      <top style="thin">
        <color rgb="FF7DC1FF"/>
      </top>
      <bottom style="thin">
        <color rgb="FF7DC1FF"/>
      </bottom>
      <diagonal/>
    </border>
    <border>
      <left/>
      <right/>
      <top style="thin">
        <color theme="6" tint="0.59999389629810485"/>
      </top>
      <bottom/>
      <diagonal/>
    </border>
    <border>
      <left/>
      <right style="thin">
        <color theme="6" tint="0.59999389629810485"/>
      </right>
      <top style="thin">
        <color theme="6" tint="0.59999389629810485"/>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bottom/>
      <diagonal/>
    </border>
    <border>
      <left/>
      <right style="thin">
        <color theme="1"/>
      </right>
      <top/>
      <bottom/>
      <diagonal/>
    </border>
  </borders>
  <cellStyleXfs count="8">
    <xf numFmtId="0" fontId="0" fillId="0" borderId="0"/>
    <xf numFmtId="164" fontId="1" fillId="0" borderId="0" applyFont="0" applyFill="0" applyBorder="0" applyAlignment="0" applyProtection="0"/>
    <xf numFmtId="0" fontId="2" fillId="0" borderId="0" applyNumberFormat="0" applyFill="0" applyBorder="0">
      <alignment horizontal="center"/>
    </xf>
    <xf numFmtId="0" fontId="3" fillId="2" borderId="0"/>
    <xf numFmtId="0" fontId="4" fillId="3" borderId="0"/>
    <xf numFmtId="9" fontId="1" fillId="0" borderId="0" applyFont="0" applyFill="0" applyBorder="0" applyAlignment="0" applyProtection="0"/>
    <xf numFmtId="166" fontId="1" fillId="0" borderId="0" applyFont="0" applyFill="0" applyBorder="0" applyAlignment="0" applyProtection="0"/>
    <xf numFmtId="0" fontId="14" fillId="0" borderId="0" applyNumberFormat="0" applyFill="0" applyBorder="0" applyAlignment="0" applyProtection="0"/>
  </cellStyleXfs>
  <cellXfs count="203">
    <xf numFmtId="0" fontId="0" fillId="0" borderId="0" xfId="0"/>
    <xf numFmtId="0" fontId="0" fillId="0" borderId="0" xfId="0" applyAlignment="1">
      <alignment horizontal="left"/>
    </xf>
    <xf numFmtId="164" fontId="0" fillId="0" borderId="0" xfId="1" applyFont="1"/>
    <xf numFmtId="0" fontId="0" fillId="0" borderId="0" xfId="0" applyAlignment="1">
      <alignment horizontal="center"/>
    </xf>
    <xf numFmtId="0" fontId="0" fillId="0" borderId="1" xfId="0" applyBorder="1"/>
    <xf numFmtId="0" fontId="5" fillId="0" borderId="0" xfId="0" applyFont="1"/>
    <xf numFmtId="0" fontId="5" fillId="0" borderId="0" xfId="0" applyFont="1" applyAlignment="1">
      <alignment horizontal="right"/>
    </xf>
    <xf numFmtId="164" fontId="7" fillId="0" borderId="0" xfId="1" applyFont="1"/>
    <xf numFmtId="0" fontId="0" fillId="0" borderId="2" xfId="0" applyBorder="1"/>
    <xf numFmtId="0" fontId="0" fillId="0" borderId="3" xfId="0" applyBorder="1"/>
    <xf numFmtId="0" fontId="5" fillId="4" borderId="3" xfId="0" applyFont="1" applyFill="1" applyBorder="1"/>
    <xf numFmtId="0" fontId="0" fillId="0" borderId="4" xfId="0" applyBorder="1"/>
    <xf numFmtId="0" fontId="0" fillId="0" borderId="5" xfId="0" applyBorder="1"/>
    <xf numFmtId="0" fontId="5" fillId="4" borderId="0" xfId="0" applyFont="1" applyFill="1"/>
    <xf numFmtId="0" fontId="0" fillId="0" borderId="6" xfId="0" applyBorder="1"/>
    <xf numFmtId="0" fontId="5" fillId="0" borderId="0" xfId="0" applyFont="1" applyAlignment="1">
      <alignment horizontal="center"/>
    </xf>
    <xf numFmtId="164" fontId="0" fillId="0" borderId="0" xfId="1" applyFont="1" applyBorder="1"/>
    <xf numFmtId="164" fontId="0" fillId="0" borderId="6" xfId="1" applyFont="1" applyBorder="1"/>
    <xf numFmtId="0" fontId="0" fillId="0" borderId="7" xfId="0" applyBorder="1"/>
    <xf numFmtId="0" fontId="0" fillId="0" borderId="8" xfId="0" applyBorder="1"/>
    <xf numFmtId="164" fontId="0" fillId="0" borderId="8" xfId="1" applyFont="1" applyBorder="1"/>
    <xf numFmtId="0" fontId="0" fillId="0" borderId="9" xfId="0" applyBorder="1"/>
    <xf numFmtId="164" fontId="0" fillId="0" borderId="0" xfId="1" applyFont="1" applyFill="1" applyBorder="1"/>
    <xf numFmtId="10" fontId="0" fillId="0" borderId="0" xfId="5" applyNumberFormat="1" applyFont="1" applyBorder="1"/>
    <xf numFmtId="164" fontId="0" fillId="0" borderId="0" xfId="0" applyNumberFormat="1"/>
    <xf numFmtId="164" fontId="0" fillId="0" borderId="0" xfId="0" applyNumberFormat="1" applyAlignment="1">
      <alignment horizontal="center"/>
    </xf>
    <xf numFmtId="0" fontId="0" fillId="0" borderId="1" xfId="0" applyBorder="1" applyAlignment="1">
      <alignment horizontal="center"/>
    </xf>
    <xf numFmtId="167" fontId="0" fillId="0" borderId="0" xfId="0" applyNumberFormat="1"/>
    <xf numFmtId="167" fontId="5" fillId="0" borderId="0" xfId="0" applyNumberFormat="1" applyFont="1"/>
    <xf numFmtId="168" fontId="0" fillId="0" borderId="10" xfId="0" applyNumberFormat="1" applyBorder="1"/>
    <xf numFmtId="14" fontId="0" fillId="0" borderId="0" xfId="0" applyNumberFormat="1"/>
    <xf numFmtId="0" fontId="0" fillId="0" borderId="5" xfId="0" applyBorder="1" applyAlignment="1">
      <alignment horizontal="left" vertical="center" indent="1"/>
    </xf>
    <xf numFmtId="0" fontId="5" fillId="0" borderId="5" xfId="0" applyFont="1" applyBorder="1" applyAlignment="1">
      <alignment horizontal="left" vertical="center" indent="1"/>
    </xf>
    <xf numFmtId="0" fontId="0" fillId="4" borderId="0" xfId="0" applyFill="1"/>
    <xf numFmtId="168" fontId="0" fillId="0" borderId="0" xfId="0" applyNumberFormat="1"/>
    <xf numFmtId="0" fontId="6" fillId="5" borderId="10" xfId="0" applyFont="1" applyFill="1" applyBorder="1" applyAlignment="1">
      <alignment horizontal="center"/>
    </xf>
    <xf numFmtId="0" fontId="0" fillId="0" borderId="10" xfId="0" applyBorder="1"/>
    <xf numFmtId="0" fontId="7" fillId="0" borderId="10" xfId="0" applyFont="1" applyBorder="1" applyAlignment="1">
      <alignment horizontal="center"/>
    </xf>
    <xf numFmtId="0" fontId="6" fillId="0" borderId="0" xfId="0" applyFont="1" applyAlignment="1">
      <alignment horizontal="center"/>
    </xf>
    <xf numFmtId="0" fontId="10" fillId="0" borderId="0" xfId="0" applyFont="1"/>
    <xf numFmtId="0" fontId="10" fillId="0" borderId="0" xfId="0" applyFont="1" applyAlignment="1">
      <alignment horizontal="center"/>
    </xf>
    <xf numFmtId="168" fontId="0" fillId="0" borderId="0" xfId="0" applyNumberFormat="1" applyAlignment="1">
      <alignment horizontal="center"/>
    </xf>
    <xf numFmtId="168" fontId="12" fillId="0" borderId="0" xfId="0" applyNumberFormat="1" applyFont="1"/>
    <xf numFmtId="168" fontId="11" fillId="0" borderId="0" xfId="0" applyNumberFormat="1" applyFont="1"/>
    <xf numFmtId="0" fontId="11" fillId="0" borderId="0" xfId="0" applyFont="1"/>
    <xf numFmtId="164" fontId="0" fillId="0" borderId="0" xfId="1" applyFont="1" applyFill="1" applyBorder="1" applyAlignment="1">
      <alignment horizontal="left"/>
    </xf>
    <xf numFmtId="0" fontId="13" fillId="0" borderId="0" xfId="0" applyFont="1"/>
    <xf numFmtId="0" fontId="0" fillId="0" borderId="17" xfId="0" applyBorder="1"/>
    <xf numFmtId="0" fontId="14" fillId="0" borderId="0" xfId="7"/>
    <xf numFmtId="165" fontId="0" fillId="0" borderId="0" xfId="6" applyNumberFormat="1" applyFont="1"/>
    <xf numFmtId="0" fontId="5" fillId="0" borderId="14" xfId="0" applyFont="1" applyBorder="1"/>
    <xf numFmtId="0" fontId="5" fillId="0" borderId="15" xfId="0" applyFont="1" applyBorder="1"/>
    <xf numFmtId="0" fontId="5" fillId="0" borderId="16" xfId="0" applyFont="1" applyBorder="1"/>
    <xf numFmtId="0" fontId="0" fillId="0" borderId="18" xfId="0" applyBorder="1"/>
    <xf numFmtId="165" fontId="0" fillId="0" borderId="0" xfId="6" applyNumberFormat="1" applyFont="1" applyBorder="1"/>
    <xf numFmtId="165" fontId="0" fillId="0" borderId="19" xfId="6" applyNumberFormat="1" applyFont="1" applyBorder="1"/>
    <xf numFmtId="0" fontId="0" fillId="0" borderId="20" xfId="0" applyBorder="1"/>
    <xf numFmtId="0" fontId="0" fillId="0" borderId="21" xfId="0" applyBorder="1"/>
    <xf numFmtId="165" fontId="0" fillId="0" borderId="21" xfId="6" applyNumberFormat="1" applyFont="1" applyBorder="1"/>
    <xf numFmtId="165" fontId="0" fillId="0" borderId="22" xfId="6" applyNumberFormat="1" applyFont="1" applyBorder="1"/>
    <xf numFmtId="0" fontId="0" fillId="0" borderId="19" xfId="0" applyBorder="1"/>
    <xf numFmtId="0" fontId="0" fillId="0" borderId="22" xfId="0" applyBorder="1"/>
    <xf numFmtId="0" fontId="7" fillId="0" borderId="0" xfId="0" applyFont="1"/>
    <xf numFmtId="0" fontId="7" fillId="0" borderId="0" xfId="0" applyFont="1" applyAlignment="1">
      <alignment horizontal="center"/>
    </xf>
    <xf numFmtId="0" fontId="0" fillId="6" borderId="0" xfId="0" applyFill="1"/>
    <xf numFmtId="0" fontId="7" fillId="6" borderId="0" xfId="0" applyFont="1" applyFill="1" applyAlignment="1">
      <alignment horizontal="center"/>
    </xf>
    <xf numFmtId="0" fontId="6" fillId="6" borderId="0" xfId="0" applyFont="1" applyFill="1" applyAlignment="1">
      <alignment horizontal="center"/>
    </xf>
    <xf numFmtId="0" fontId="7" fillId="6" borderId="0" xfId="0" applyFont="1" applyFill="1"/>
    <xf numFmtId="168" fontId="0" fillId="6" borderId="0" xfId="0" applyNumberFormat="1" applyFill="1"/>
    <xf numFmtId="169" fontId="7" fillId="6" borderId="0" xfId="0" applyNumberFormat="1" applyFont="1" applyFill="1"/>
    <xf numFmtId="169" fontId="7" fillId="0" borderId="0" xfId="0" applyNumberFormat="1" applyFont="1"/>
    <xf numFmtId="0" fontId="0" fillId="0" borderId="0" xfId="0" applyAlignment="1">
      <alignment wrapText="1"/>
    </xf>
    <xf numFmtId="0" fontId="0" fillId="0" borderId="0" xfId="0" applyAlignment="1">
      <alignment horizontal="left" vertical="center" wrapText="1"/>
    </xf>
    <xf numFmtId="0" fontId="5" fillId="0" borderId="0" xfId="0" applyFont="1" applyAlignment="1">
      <alignment horizontal="left" vertical="center" wrapText="1"/>
    </xf>
    <xf numFmtId="2" fontId="0" fillId="0" borderId="0" xfId="0" applyNumberFormat="1"/>
    <xf numFmtId="168" fontId="7" fillId="6" borderId="0" xfId="0" applyNumberFormat="1" applyFont="1" applyFill="1"/>
    <xf numFmtId="0" fontId="16" fillId="0" borderId="0" xfId="0" applyFont="1" applyAlignment="1">
      <alignment vertical="center"/>
    </xf>
    <xf numFmtId="0" fontId="18" fillId="0" borderId="0" xfId="0" applyFont="1"/>
    <xf numFmtId="0" fontId="19" fillId="0" borderId="0" xfId="7" applyFont="1" applyAlignment="1" applyProtection="1">
      <alignment horizontal="left"/>
      <protection locked="0"/>
    </xf>
    <xf numFmtId="0" fontId="6" fillId="5" borderId="18" xfId="0" applyFont="1" applyFill="1" applyBorder="1" applyAlignment="1">
      <alignment horizontal="center"/>
    </xf>
    <xf numFmtId="0" fontId="7" fillId="0" borderId="27" xfId="0" applyFont="1" applyBorder="1" applyAlignment="1">
      <alignment horizontal="center"/>
    </xf>
    <xf numFmtId="168" fontId="0" fillId="0" borderId="27" xfId="0" applyNumberFormat="1" applyBorder="1"/>
    <xf numFmtId="168" fontId="13" fillId="0" borderId="0" xfId="0" applyNumberFormat="1" applyFont="1" applyAlignment="1">
      <alignment horizontal="center" vertical="center"/>
    </xf>
    <xf numFmtId="0" fontId="0" fillId="0" borderId="0" xfId="0" applyAlignment="1">
      <alignment horizontal="center" vertical="center"/>
    </xf>
    <xf numFmtId="164" fontId="13" fillId="0" borderId="0" xfId="0" applyNumberFormat="1" applyFont="1"/>
    <xf numFmtId="0" fontId="19" fillId="0" borderId="0" xfId="7" applyFont="1" applyAlignment="1" applyProtection="1">
      <alignment horizontal="left"/>
    </xf>
    <xf numFmtId="168" fontId="20" fillId="0" borderId="28" xfId="0" applyNumberFormat="1" applyFont="1" applyBorder="1" applyAlignment="1">
      <alignment horizontal="center" vertical="center"/>
    </xf>
    <xf numFmtId="0" fontId="21" fillId="6" borderId="0" xfId="7" applyFont="1" applyFill="1" applyAlignment="1">
      <alignment horizontal="center" vertical="center"/>
    </xf>
    <xf numFmtId="0" fontId="22" fillId="0" borderId="0" xfId="0" applyFont="1" applyAlignment="1">
      <alignment horizontal="left"/>
    </xf>
    <xf numFmtId="164" fontId="23" fillId="0" borderId="28" xfId="0" applyNumberFormat="1" applyFont="1" applyBorder="1"/>
    <xf numFmtId="168" fontId="24" fillId="0" borderId="28" xfId="0" applyNumberFormat="1" applyFont="1" applyBorder="1" applyAlignment="1">
      <alignment horizontal="center" vertical="center"/>
    </xf>
    <xf numFmtId="0" fontId="22" fillId="0" borderId="0" xfId="0" applyFont="1"/>
    <xf numFmtId="0" fontId="25" fillId="0" borderId="30" xfId="0" applyFont="1" applyBorder="1"/>
    <xf numFmtId="0" fontId="25" fillId="0" borderId="32" xfId="0" applyFont="1" applyBorder="1" applyAlignment="1">
      <alignment horizontal="left"/>
    </xf>
    <xf numFmtId="0" fontId="25" fillId="0" borderId="32" xfId="0" applyFont="1" applyBorder="1" applyAlignment="1">
      <alignment horizontal="center"/>
    </xf>
    <xf numFmtId="0" fontId="25" fillId="0" borderId="33" xfId="0" applyFont="1" applyBorder="1" applyAlignment="1">
      <alignment horizontal="center"/>
    </xf>
    <xf numFmtId="164" fontId="26" fillId="16" borderId="29" xfId="1" applyFont="1" applyFill="1" applyBorder="1"/>
    <xf numFmtId="0" fontId="27" fillId="16" borderId="29" xfId="0" applyFont="1" applyFill="1" applyBorder="1"/>
    <xf numFmtId="0" fontId="27" fillId="0" borderId="0" xfId="0" applyFont="1"/>
    <xf numFmtId="164" fontId="25" fillId="0" borderId="29" xfId="1" applyFont="1" applyFill="1" applyBorder="1" applyAlignment="1">
      <alignment horizontal="left"/>
    </xf>
    <xf numFmtId="2" fontId="25" fillId="0" borderId="29" xfId="1" applyNumberFormat="1" applyFont="1" applyFill="1" applyBorder="1"/>
    <xf numFmtId="2" fontId="25" fillId="0" borderId="0" xfId="1" applyNumberFormat="1" applyFont="1" applyFill="1" applyBorder="1"/>
    <xf numFmtId="164" fontId="25" fillId="0" borderId="29" xfId="1" applyFont="1" applyFill="1" applyBorder="1"/>
    <xf numFmtId="169" fontId="28" fillId="0" borderId="29" xfId="0" applyNumberFormat="1" applyFont="1" applyBorder="1"/>
    <xf numFmtId="169" fontId="28" fillId="0" borderId="0" xfId="0" applyNumberFormat="1" applyFont="1"/>
    <xf numFmtId="0" fontId="25" fillId="0" borderId="24" xfId="0" applyFont="1" applyBorder="1"/>
    <xf numFmtId="0" fontId="25" fillId="0" borderId="25" xfId="0" applyFont="1" applyBorder="1" applyAlignment="1">
      <alignment horizontal="left"/>
    </xf>
    <xf numFmtId="0" fontId="25" fillId="0" borderId="25" xfId="0" applyFont="1" applyBorder="1" applyAlignment="1">
      <alignment horizontal="center"/>
    </xf>
    <xf numFmtId="0" fontId="25" fillId="0" borderId="26" xfId="0" applyFont="1" applyBorder="1" applyAlignment="1">
      <alignment horizontal="center"/>
    </xf>
    <xf numFmtId="164" fontId="27" fillId="15" borderId="23" xfId="1" applyFont="1" applyFill="1" applyBorder="1"/>
    <xf numFmtId="0" fontId="27" fillId="15" borderId="23" xfId="0" applyFont="1" applyFill="1" applyBorder="1"/>
    <xf numFmtId="164" fontId="25" fillId="0" borderId="23" xfId="1" applyFont="1" applyFill="1" applyBorder="1" applyAlignment="1">
      <alignment horizontal="left"/>
    </xf>
    <xf numFmtId="2" fontId="25" fillId="0" borderId="23" xfId="1" applyNumberFormat="1" applyFont="1" applyFill="1" applyBorder="1"/>
    <xf numFmtId="164" fontId="25" fillId="0" borderId="23" xfId="1" applyFont="1" applyFill="1" applyBorder="1"/>
    <xf numFmtId="169" fontId="28" fillId="0" borderId="23" xfId="0" applyNumberFormat="1" applyFont="1" applyBorder="1"/>
    <xf numFmtId="0" fontId="25" fillId="0" borderId="0" xfId="0" applyFont="1" applyAlignment="1">
      <alignment horizontal="left"/>
    </xf>
    <xf numFmtId="0" fontId="25" fillId="0" borderId="0" xfId="0" applyFont="1" applyAlignment="1">
      <alignment horizontal="center"/>
    </xf>
    <xf numFmtId="0" fontId="25" fillId="0" borderId="0" xfId="0" applyFont="1"/>
    <xf numFmtId="0" fontId="25" fillId="0" borderId="35" xfId="0" applyFont="1" applyBorder="1" applyAlignment="1">
      <alignment horizontal="center"/>
    </xf>
    <xf numFmtId="0" fontId="25" fillId="0" borderId="36" xfId="0" applyFont="1" applyBorder="1" applyAlignment="1">
      <alignment horizontal="center"/>
    </xf>
    <xf numFmtId="0" fontId="25" fillId="0" borderId="37" xfId="0" applyFont="1" applyBorder="1" applyAlignment="1">
      <alignment horizontal="center"/>
    </xf>
    <xf numFmtId="0" fontId="25" fillId="0" borderId="40" xfId="0" applyFont="1" applyBorder="1" applyAlignment="1">
      <alignment horizontal="center"/>
    </xf>
    <xf numFmtId="0" fontId="25" fillId="0" borderId="41" xfId="0" applyFont="1" applyBorder="1" applyAlignment="1">
      <alignment horizontal="center"/>
    </xf>
    <xf numFmtId="0" fontId="25" fillId="0" borderId="42" xfId="0" applyFont="1" applyBorder="1" applyAlignment="1">
      <alignment horizontal="center"/>
    </xf>
    <xf numFmtId="0" fontId="25" fillId="0" borderId="44" xfId="0" applyFont="1" applyBorder="1" applyAlignment="1">
      <alignment horizontal="center"/>
    </xf>
    <xf numFmtId="0" fontId="25" fillId="0" borderId="45" xfId="0" applyFont="1" applyBorder="1" applyAlignment="1">
      <alignment horizontal="center"/>
    </xf>
    <xf numFmtId="164" fontId="26" fillId="19" borderId="31" xfId="1" applyFont="1" applyFill="1" applyBorder="1"/>
    <xf numFmtId="0" fontId="27" fillId="16" borderId="31" xfId="0" applyFont="1" applyFill="1" applyBorder="1"/>
    <xf numFmtId="0" fontId="27" fillId="18" borderId="43" xfId="0" applyFont="1" applyFill="1" applyBorder="1"/>
    <xf numFmtId="2" fontId="25" fillId="0" borderId="43" xfId="1" applyNumberFormat="1" applyFont="1" applyFill="1" applyBorder="1"/>
    <xf numFmtId="0" fontId="28" fillId="16" borderId="29" xfId="0" applyFont="1" applyFill="1" applyBorder="1" applyAlignment="1">
      <alignment horizontal="center"/>
    </xf>
    <xf numFmtId="0" fontId="28" fillId="0" borderId="0" xfId="0" applyFont="1" applyAlignment="1">
      <alignment horizontal="center"/>
    </xf>
    <xf numFmtId="0" fontId="25" fillId="0" borderId="29" xfId="0" applyFont="1" applyBorder="1" applyAlignment="1">
      <alignment horizontal="left"/>
    </xf>
    <xf numFmtId="169" fontId="28" fillId="0" borderId="43" xfId="0" applyNumberFormat="1" applyFont="1" applyBorder="1"/>
    <xf numFmtId="0" fontId="28" fillId="0" borderId="43" xfId="0" applyFont="1" applyBorder="1"/>
    <xf numFmtId="0" fontId="27" fillId="18" borderId="23" xfId="0" applyFont="1" applyFill="1" applyBorder="1"/>
    <xf numFmtId="0" fontId="28" fillId="15" borderId="23" xfId="0" applyFont="1" applyFill="1" applyBorder="1" applyAlignment="1">
      <alignment horizontal="center"/>
    </xf>
    <xf numFmtId="0" fontId="28" fillId="0" borderId="0" xfId="0" applyFont="1"/>
    <xf numFmtId="0" fontId="25" fillId="0" borderId="38" xfId="0" applyFont="1" applyBorder="1" applyAlignment="1">
      <alignment horizontal="center"/>
    </xf>
    <xf numFmtId="0" fontId="25" fillId="0" borderId="39" xfId="0" applyFont="1" applyBorder="1" applyAlignment="1">
      <alignment horizontal="center"/>
    </xf>
    <xf numFmtId="0" fontId="29" fillId="0" borderId="1" xfId="0" applyFont="1" applyBorder="1" applyProtection="1">
      <protection locked="0"/>
    </xf>
    <xf numFmtId="168" fontId="28" fillId="6" borderId="34" xfId="0" applyNumberFormat="1" applyFont="1" applyFill="1" applyBorder="1"/>
    <xf numFmtId="0" fontId="27" fillId="17" borderId="34" xfId="0" applyFont="1" applyFill="1" applyBorder="1" applyAlignment="1">
      <alignment horizontal="center"/>
    </xf>
    <xf numFmtId="0" fontId="28" fillId="6" borderId="34" xfId="0" applyFont="1" applyFill="1" applyBorder="1"/>
    <xf numFmtId="0" fontId="28" fillId="0" borderId="34" xfId="0" applyFont="1" applyBorder="1"/>
    <xf numFmtId="0" fontId="27" fillId="14" borderId="11" xfId="0" applyFont="1" applyFill="1" applyBorder="1" applyAlignment="1">
      <alignment horizontal="center"/>
    </xf>
    <xf numFmtId="0" fontId="27" fillId="14" borderId="12" xfId="0" applyFont="1" applyFill="1" applyBorder="1" applyAlignment="1">
      <alignment horizontal="center"/>
    </xf>
    <xf numFmtId="0" fontId="25" fillId="7" borderId="12" xfId="0" applyFont="1" applyFill="1" applyBorder="1" applyAlignment="1">
      <alignment horizontal="center"/>
    </xf>
    <xf numFmtId="0" fontId="25" fillId="8" borderId="12" xfId="0" applyFont="1" applyFill="1" applyBorder="1" applyAlignment="1">
      <alignment horizontal="center"/>
    </xf>
    <xf numFmtId="0" fontId="25" fillId="9" borderId="12" xfId="0" applyFont="1" applyFill="1" applyBorder="1" applyAlignment="1">
      <alignment horizontal="center"/>
    </xf>
    <xf numFmtId="0" fontId="25" fillId="10" borderId="12" xfId="0" applyFont="1" applyFill="1" applyBorder="1" applyAlignment="1">
      <alignment horizontal="center"/>
    </xf>
    <xf numFmtId="0" fontId="25" fillId="11" borderId="12" xfId="0" applyFont="1" applyFill="1" applyBorder="1" applyAlignment="1">
      <alignment horizontal="center"/>
    </xf>
    <xf numFmtId="0" fontId="25" fillId="12" borderId="12" xfId="0" applyFont="1" applyFill="1" applyBorder="1" applyAlignment="1">
      <alignment horizontal="center"/>
    </xf>
    <xf numFmtId="0" fontId="25" fillId="13" borderId="13" xfId="0" applyFont="1" applyFill="1" applyBorder="1" applyAlignment="1">
      <alignment horizontal="center"/>
    </xf>
    <xf numFmtId="0" fontId="29" fillId="0" borderId="10" xfId="0" applyFont="1" applyBorder="1"/>
    <xf numFmtId="168" fontId="25" fillId="0" borderId="10" xfId="0" applyNumberFormat="1" applyFont="1" applyBorder="1"/>
    <xf numFmtId="0" fontId="30" fillId="0" borderId="0" xfId="0" applyFont="1" applyAlignment="1">
      <alignment vertical="center"/>
    </xf>
    <xf numFmtId="167" fontId="25" fillId="0" borderId="0" xfId="0" applyNumberFormat="1" applyFont="1"/>
    <xf numFmtId="0" fontId="28" fillId="6" borderId="0" xfId="0" applyFont="1" applyFill="1"/>
    <xf numFmtId="169" fontId="28" fillId="6" borderId="0" xfId="0" applyNumberFormat="1" applyFont="1" applyFill="1"/>
    <xf numFmtId="0" fontId="25" fillId="4" borderId="0" xfId="0" applyFont="1" applyFill="1"/>
    <xf numFmtId="0" fontId="25" fillId="0" borderId="0" xfId="0" applyFont="1" applyAlignment="1">
      <alignment wrapText="1"/>
    </xf>
    <xf numFmtId="164" fontId="25" fillId="0" borderId="0" xfId="1" applyFont="1" applyFill="1" applyBorder="1"/>
    <xf numFmtId="0" fontId="25" fillId="0" borderId="0" xfId="0" applyFont="1" applyAlignment="1">
      <alignment horizontal="left" vertical="center" wrapText="1"/>
    </xf>
    <xf numFmtId="0" fontId="32" fillId="0" borderId="0" xfId="0" applyFont="1" applyAlignment="1">
      <alignment horizontal="left" vertical="center" wrapText="1"/>
    </xf>
    <xf numFmtId="0" fontId="25" fillId="0" borderId="0" xfId="0" applyFont="1" applyAlignment="1">
      <alignment horizontal="center" vertical="center"/>
    </xf>
    <xf numFmtId="164" fontId="23" fillId="0" borderId="0" xfId="0" applyNumberFormat="1" applyFont="1"/>
    <xf numFmtId="168" fontId="24" fillId="0" borderId="0" xfId="0" applyNumberFormat="1" applyFont="1" applyAlignment="1">
      <alignment horizontal="center" vertical="center"/>
    </xf>
    <xf numFmtId="168" fontId="33" fillId="0" borderId="28" xfId="0" applyNumberFormat="1" applyFont="1" applyBorder="1" applyAlignment="1">
      <alignment horizontal="center" vertical="center"/>
    </xf>
    <xf numFmtId="164" fontId="0" fillId="4" borderId="0" xfId="1" applyFont="1" applyFill="1"/>
    <xf numFmtId="168" fontId="33" fillId="0" borderId="0" xfId="0" applyNumberFormat="1" applyFont="1" applyAlignment="1">
      <alignment horizontal="center" vertical="center"/>
    </xf>
    <xf numFmtId="164" fontId="5" fillId="0" borderId="8" xfId="1" applyFont="1" applyBorder="1" applyAlignment="1">
      <alignment horizontal="center"/>
    </xf>
    <xf numFmtId="170" fontId="0" fillId="0" borderId="0" xfId="1" applyNumberFormat="1" applyFont="1"/>
    <xf numFmtId="168" fontId="0" fillId="0" borderId="0" xfId="1" applyNumberFormat="1" applyFont="1"/>
    <xf numFmtId="0" fontId="34" fillId="4" borderId="0" xfId="0" applyFont="1" applyFill="1"/>
    <xf numFmtId="0" fontId="34" fillId="0" borderId="0" xfId="0" applyFont="1"/>
    <xf numFmtId="0" fontId="0" fillId="0" borderId="47" xfId="0" applyBorder="1"/>
    <xf numFmtId="0" fontId="0" fillId="0" borderId="48" xfId="0" applyBorder="1"/>
    <xf numFmtId="164" fontId="5" fillId="0" borderId="49" xfId="1" applyFont="1" applyBorder="1" applyAlignment="1">
      <alignment horizontal="center"/>
    </xf>
    <xf numFmtId="164" fontId="5" fillId="0" borderId="50" xfId="1" applyFont="1" applyBorder="1" applyAlignment="1">
      <alignment horizontal="center"/>
    </xf>
    <xf numFmtId="0" fontId="0" fillId="0" borderId="51" xfId="0" applyBorder="1"/>
    <xf numFmtId="170" fontId="0" fillId="0" borderId="0" xfId="1" applyNumberFormat="1" applyFont="1" applyBorder="1" applyAlignment="1">
      <alignment horizontal="center"/>
    </xf>
    <xf numFmtId="170" fontId="0" fillId="0" borderId="52" xfId="1" applyNumberFormat="1" applyFont="1" applyBorder="1" applyAlignment="1">
      <alignment horizontal="center"/>
    </xf>
    <xf numFmtId="0" fontId="0" fillId="0" borderId="52" xfId="0" applyBorder="1"/>
    <xf numFmtId="0" fontId="0" fillId="4" borderId="46" xfId="0" applyFill="1" applyBorder="1"/>
    <xf numFmtId="0" fontId="0" fillId="4" borderId="47" xfId="0" applyFill="1" applyBorder="1"/>
    <xf numFmtId="14" fontId="0" fillId="4" borderId="47" xfId="0" applyNumberFormat="1" applyFill="1" applyBorder="1" applyAlignment="1">
      <alignment horizontal="center"/>
    </xf>
    <xf numFmtId="14" fontId="0" fillId="0" borderId="0" xfId="0" applyNumberFormat="1" applyAlignment="1">
      <alignment horizontal="left"/>
    </xf>
    <xf numFmtId="14" fontId="0" fillId="4" borderId="0" xfId="0" applyNumberFormat="1" applyFill="1"/>
    <xf numFmtId="0" fontId="35" fillId="0" borderId="0" xfId="0" applyFont="1" applyAlignment="1">
      <alignment vertical="center"/>
    </xf>
    <xf numFmtId="170" fontId="0" fillId="0" borderId="0" xfId="0" applyNumberFormat="1"/>
    <xf numFmtId="0" fontId="0" fillId="0" borderId="47" xfId="0" applyBorder="1" applyAlignment="1">
      <alignment horizontal="center"/>
    </xf>
    <xf numFmtId="0" fontId="0" fillId="4" borderId="2" xfId="0" applyFill="1" applyBorder="1"/>
    <xf numFmtId="0" fontId="0" fillId="4" borderId="3" xfId="0" applyFill="1" applyBorder="1"/>
    <xf numFmtId="14" fontId="0" fillId="4" borderId="3" xfId="0" applyNumberFormat="1" applyFill="1" applyBorder="1" applyAlignment="1">
      <alignment horizontal="center"/>
    </xf>
    <xf numFmtId="164" fontId="5" fillId="0" borderId="7" xfId="1" applyFont="1" applyBorder="1" applyAlignment="1">
      <alignment horizontal="center"/>
    </xf>
    <xf numFmtId="164" fontId="5" fillId="0" borderId="9" xfId="1" applyFont="1" applyBorder="1" applyAlignment="1">
      <alignment horizontal="center"/>
    </xf>
    <xf numFmtId="170" fontId="0" fillId="0" borderId="6" xfId="1" applyNumberFormat="1" applyFont="1" applyBorder="1" applyAlignment="1">
      <alignment horizontal="center"/>
    </xf>
    <xf numFmtId="0" fontId="0" fillId="0" borderId="8" xfId="0" applyBorder="1" applyAlignment="1">
      <alignment horizontal="center"/>
    </xf>
    <xf numFmtId="170" fontId="0" fillId="0" borderId="8" xfId="1" applyNumberFormat="1" applyFont="1" applyBorder="1" applyAlignment="1">
      <alignment horizontal="center"/>
    </xf>
    <xf numFmtId="170" fontId="0" fillId="0" borderId="9" xfId="1" applyNumberFormat="1" applyFont="1" applyBorder="1" applyAlignment="1">
      <alignment horizontal="center"/>
    </xf>
    <xf numFmtId="0" fontId="15" fillId="0" borderId="0" xfId="0" applyFont="1" applyAlignment="1">
      <alignment horizontal="left" wrapText="1"/>
    </xf>
    <xf numFmtId="0" fontId="0" fillId="0" borderId="0" xfId="0" applyAlignment="1">
      <alignment horizontal="left"/>
    </xf>
  </cellXfs>
  <cellStyles count="8">
    <cellStyle name="Comma" xfId="1" builtinId="3"/>
    <cellStyle name="Currency" xfId="6" builtinId="4"/>
    <cellStyle name="Header0" xfId="3" xr:uid="{530FB580-2759-474D-B333-443BA4342518}"/>
    <cellStyle name="HeaderEnd" xfId="4" xr:uid="{4617F927-99C3-4526-AAAF-05AB4820D371}"/>
    <cellStyle name="Hyperlink" xfId="7" builtinId="8"/>
    <cellStyle name="Normal" xfId="0" builtinId="0"/>
    <cellStyle name="Percent" xfId="5" builtinId="5"/>
    <cellStyle name="Units" xfId="2" xr:uid="{AD73E9DC-CE7B-4417-8EE9-9C9734E230F9}"/>
  </cellStyles>
  <dxfs count="81">
    <dxf>
      <border>
        <left/>
        <right/>
        <top/>
        <bottom/>
        <vertical/>
        <horizontal/>
      </border>
    </dxf>
    <dxf>
      <border>
        <left style="thin">
          <color theme="3"/>
        </left>
        <right style="thin">
          <color theme="3"/>
        </right>
        <top style="thin">
          <color theme="3"/>
        </top>
        <bottom style="thin">
          <color theme="3"/>
        </bottom>
        <vertical/>
        <horizontal/>
      </border>
    </dxf>
    <dxf>
      <border>
        <left/>
        <right/>
        <top/>
        <bottom/>
        <vertical/>
        <horizontal/>
      </border>
    </dxf>
    <dxf>
      <border>
        <left style="thin">
          <color theme="3"/>
        </left>
        <right style="thin">
          <color theme="3"/>
        </right>
        <top style="thin">
          <color theme="3"/>
        </top>
        <bottom style="thin">
          <color theme="3"/>
        </bottom>
        <vertical/>
        <horizontal/>
      </border>
    </dxf>
    <dxf>
      <fill>
        <patternFill>
          <bgColor theme="3"/>
        </patternFill>
      </fill>
    </dxf>
    <dxf>
      <fill>
        <patternFill>
          <bgColor theme="3"/>
        </patternFill>
      </fill>
    </dxf>
    <dxf>
      <fill>
        <patternFill>
          <bgColor theme="3"/>
        </patternFill>
      </fill>
    </dxf>
    <dxf>
      <fill>
        <patternFill>
          <bgColor theme="3"/>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dxf>
    <dxf>
      <font>
        <color theme="1"/>
      </font>
      <fill>
        <patternFill>
          <bgColor theme="0"/>
        </patternFill>
      </fill>
      <border>
        <left style="thin">
          <color theme="6"/>
        </left>
        <right style="thin">
          <color theme="6"/>
        </right>
        <top style="thin">
          <color theme="6"/>
        </top>
        <bottom style="thin">
          <color theme="6"/>
        </bottom>
        <vertical/>
        <horizontal/>
      </border>
    </dxf>
    <dxf>
      <fill>
        <patternFill>
          <bgColor theme="6"/>
        </patternFill>
      </fill>
      <border>
        <left style="thin">
          <color theme="6"/>
        </left>
        <right style="thin">
          <color theme="6"/>
        </right>
        <top style="thin">
          <color theme="6"/>
        </top>
        <bottom style="thin">
          <color theme="6"/>
        </bottom>
      </border>
    </dxf>
    <dxf>
      <font>
        <color theme="1"/>
      </font>
      <fill>
        <patternFill>
          <bgColor theme="8" tint="-0.24994659260841701"/>
        </patternFill>
      </fill>
    </dxf>
    <dxf>
      <font>
        <color theme="1"/>
      </font>
      <fill>
        <patternFill>
          <bgColor theme="8"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border>
        <left/>
        <right/>
        <top/>
        <bottom/>
        <vertical/>
        <horizontal/>
      </border>
    </dxf>
    <dxf>
      <border>
        <left style="thin">
          <color theme="3"/>
        </left>
        <right style="thin">
          <color theme="3"/>
        </right>
        <top style="thin">
          <color theme="3"/>
        </top>
        <bottom style="thin">
          <color theme="3"/>
        </bottom>
        <vertical/>
        <horizontal/>
      </border>
    </dxf>
    <dxf>
      <border>
        <left/>
        <right/>
        <top/>
        <bottom/>
        <vertical/>
        <horizontal/>
      </border>
    </dxf>
    <dxf>
      <border>
        <left style="thin">
          <color theme="3"/>
        </left>
        <right style="thin">
          <color theme="3"/>
        </right>
        <top style="thin">
          <color theme="3"/>
        </top>
        <bottom style="thin">
          <color theme="3"/>
        </bottom>
        <vertical/>
        <horizontal/>
      </border>
    </dxf>
    <dxf>
      <fill>
        <patternFill>
          <bgColor theme="3"/>
        </patternFill>
      </fill>
    </dxf>
    <dxf>
      <fill>
        <patternFill>
          <bgColor theme="3"/>
        </patternFill>
      </fill>
    </dxf>
    <dxf>
      <fill>
        <patternFill>
          <bgColor theme="3"/>
        </patternFill>
      </fill>
    </dxf>
    <dxf>
      <fill>
        <patternFill>
          <bgColor theme="3"/>
        </patternFill>
      </fill>
    </dxf>
    <dxf>
      <font>
        <color rgb="FF9C0006"/>
      </font>
      <fill>
        <patternFill>
          <bgColor rgb="FFFFC7CE"/>
        </patternFill>
      </fill>
    </dxf>
    <dxf>
      <font>
        <color theme="1"/>
      </font>
      <border>
        <left style="thin">
          <color theme="3"/>
        </left>
        <right style="thin">
          <color theme="3"/>
        </right>
        <top style="thin">
          <color theme="3"/>
        </top>
        <bottom style="thin">
          <color theme="3"/>
        </bottom>
        <vertical/>
        <horizontal/>
      </border>
    </dxf>
    <dxf>
      <font>
        <color theme="0"/>
      </font>
      <fill>
        <patternFill>
          <bgColor theme="3"/>
        </patternFill>
      </fill>
      <border>
        <left style="thin">
          <color theme="3"/>
        </left>
        <right style="thin">
          <color theme="3"/>
        </right>
        <top style="thin">
          <color theme="3"/>
        </top>
        <bottom style="thin">
          <color theme="3"/>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0"/>
        </patternFill>
      </fill>
      <border>
        <left style="thin">
          <color theme="6"/>
        </left>
        <right style="thin">
          <color theme="6"/>
        </right>
        <top style="thin">
          <color theme="6"/>
        </top>
        <bottom style="thin">
          <color theme="6"/>
        </bottom>
        <vertical/>
        <horizontal/>
      </border>
    </dxf>
    <dxf>
      <fill>
        <patternFill>
          <bgColor theme="6"/>
        </patternFill>
      </fill>
      <border>
        <left style="thin">
          <color theme="6"/>
        </left>
        <right style="thin">
          <color theme="6"/>
        </right>
        <top style="thin">
          <color theme="6"/>
        </top>
        <bottom style="thin">
          <color theme="6"/>
        </bottom>
      </border>
    </dxf>
    <dxf>
      <font>
        <color theme="1"/>
      </font>
      <fill>
        <patternFill>
          <bgColor theme="8" tint="0.39994506668294322"/>
        </patternFill>
      </fill>
    </dxf>
    <dxf>
      <font>
        <color theme="1"/>
      </font>
      <fill>
        <patternFill>
          <bgColor theme="8"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colors>
    <mruColors>
      <color rgb="FF7DC1FF"/>
      <color rgb="FF43A5FF"/>
      <color rgb="FF1D93FF"/>
      <color rgb="FF0186FF"/>
      <color rgb="FF0074DE"/>
      <color rgb="FF007D8E"/>
      <color rgb="FF00B0CA"/>
      <color rgb="FFD1FAFF"/>
      <color rgb="FFB9F7FF"/>
      <color rgb="FF9B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negative balance'!$I$98</c:f>
          <c:strCache>
            <c:ptCount val="1"/>
            <c:pt idx="0">
              <c:v>Transition Price Comparison: Annuity vs. RAB (25-Year Depreciation) for Barker Barambah - Redgate Relift</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manualLayout>
          <c:layoutTarget val="inner"/>
          <c:xMode val="edge"/>
          <c:yMode val="edge"/>
          <c:x val="9.1971137830579835E-2"/>
          <c:y val="0.20136150234741784"/>
          <c:w val="0.88654245266180243"/>
          <c:h val="0.50626187571623971"/>
        </c:manualLayout>
      </c:layout>
      <c:barChart>
        <c:barDir val="col"/>
        <c:grouping val="stacked"/>
        <c:varyColors val="0"/>
        <c:ser>
          <c:idx val="0"/>
          <c:order val="0"/>
          <c:tx>
            <c:strRef>
              <c:f>'Calculations - negative balance'!$H$105</c:f>
              <c:strCache>
                <c:ptCount val="1"/>
                <c:pt idx="0">
                  <c:v>Annuity 28-29 Years</c:v>
                </c:pt>
              </c:strCache>
            </c:strRef>
          </c:tx>
          <c:spPr>
            <a:solidFill>
              <a:schemeClr val="tx2">
                <a:lumMod val="20000"/>
                <a:lumOff val="8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balance'!$I$105:$AM$105</c:f>
              <c:numCache>
                <c:formatCode>General</c:formatCode>
                <c:ptCount val="31"/>
                <c:pt idx="0" formatCode="_(* #,##0.00_);_(* \(#,##0.00\);_(* &quot;-&quot;??_);_(@_)">
                  <c:v>50.22</c:v>
                </c:pt>
                <c:pt idx="1">
                  <c:v>54.51</c:v>
                </c:pt>
              </c:numCache>
            </c:numRef>
          </c:val>
          <c:extLst>
            <c:ext xmlns:c16="http://schemas.microsoft.com/office/drawing/2014/chart" uri="{C3380CC4-5D6E-409C-BE32-E72D297353CC}">
              <c16:uniqueId val="{00000000-67BB-4304-961B-69525D8039A2}"/>
            </c:ext>
          </c:extLst>
        </c:ser>
        <c:ser>
          <c:idx val="1"/>
          <c:order val="1"/>
          <c:tx>
            <c:strRef>
              <c:f>'Calculations - negative balance'!$H$106</c:f>
              <c:strCache>
                <c:ptCount val="1"/>
                <c:pt idx="0">
                  <c:v>Annuity P0</c:v>
                </c:pt>
              </c:strCache>
            </c:strRef>
          </c:tx>
          <c:spPr>
            <a:solidFill>
              <a:schemeClr val="accent2"/>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balance'!$I$106:$AM$106</c:f>
              <c:numCache>
                <c:formatCode>General</c:formatCode>
                <c:ptCount val="31"/>
                <c:pt idx="2" formatCode="_(* #,##0.00_);_(* \(#,##0.00\);_(* &quot;-&quot;??_);_(@_)">
                  <c:v>56.53</c:v>
                </c:pt>
                <c:pt idx="6" formatCode="_(* #,##0.00_);_(* \(#,##0.00\);_(* &quot;-&quot;??_);_(@_)">
                  <c:v>62.36</c:v>
                </c:pt>
                <c:pt idx="10" formatCode="_(* #,##0.00_);_(* \(#,##0.00\);_(* &quot;-&quot;??_);_(@_)">
                  <c:v>68.790000000000006</c:v>
                </c:pt>
                <c:pt idx="14" formatCode="_(* #,##0.00_);_(* \(#,##0.00\);_(* &quot;-&quot;??_);_(@_)">
                  <c:v>75.89</c:v>
                </c:pt>
                <c:pt idx="18" formatCode="_(* #,##0.00_);_(* \(#,##0.00\);_(* &quot;-&quot;??_);_(@_)">
                  <c:v>83.72</c:v>
                </c:pt>
                <c:pt idx="22" formatCode="_(* #,##0.00_);_(* \(#,##0.00\);_(* &quot;-&quot;??_);_(@_)">
                  <c:v>92.36</c:v>
                </c:pt>
                <c:pt idx="27" formatCode="_(* #,##0.00_);_(* \(#,##0.00\);_(* &quot;-&quot;??_);_(@_)">
                  <c:v>101.89</c:v>
                </c:pt>
              </c:numCache>
            </c:numRef>
          </c:val>
          <c:extLst>
            <c:ext xmlns:c16="http://schemas.microsoft.com/office/drawing/2014/chart" uri="{C3380CC4-5D6E-409C-BE32-E72D297353CC}">
              <c16:uniqueId val="{00000001-67BB-4304-961B-69525D8039A2}"/>
            </c:ext>
          </c:extLst>
        </c:ser>
        <c:ser>
          <c:idx val="2"/>
          <c:order val="2"/>
          <c:tx>
            <c:strRef>
              <c:f>'Calculations - negative balance'!$H$107</c:f>
              <c:strCache>
                <c:ptCount val="1"/>
                <c:pt idx="0">
                  <c:v>Gap</c:v>
                </c:pt>
              </c:strCache>
            </c:strRef>
          </c:tx>
          <c:spPr>
            <a:solidFill>
              <a:schemeClr val="accent6">
                <a:lumMod val="20000"/>
                <a:lumOff val="8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balance'!$I$107:$AM$107</c:f>
              <c:numCache>
                <c:formatCode>_(* #,##0.00_);_(* \(#,##0.00\);_(* "-"??_);_(@_)</c:formatCode>
                <c:ptCount val="31"/>
                <c:pt idx="3">
                  <c:v>56.53</c:v>
                </c:pt>
                <c:pt idx="4">
                  <c:v>57.94</c:v>
                </c:pt>
                <c:pt idx="5">
                  <c:v>59.39</c:v>
                </c:pt>
                <c:pt idx="7">
                  <c:v>62.36</c:v>
                </c:pt>
                <c:pt idx="8">
                  <c:v>63.92</c:v>
                </c:pt>
                <c:pt idx="9">
                  <c:v>65.510000000000005</c:v>
                </c:pt>
                <c:pt idx="11">
                  <c:v>68.790000000000006</c:v>
                </c:pt>
                <c:pt idx="12">
                  <c:v>70.510000000000005</c:v>
                </c:pt>
                <c:pt idx="13">
                  <c:v>72.27</c:v>
                </c:pt>
                <c:pt idx="15">
                  <c:v>75.89</c:v>
                </c:pt>
                <c:pt idx="16">
                  <c:v>77.78</c:v>
                </c:pt>
                <c:pt idx="17">
                  <c:v>79.73</c:v>
                </c:pt>
                <c:pt idx="19">
                  <c:v>83.72</c:v>
                </c:pt>
                <c:pt idx="20">
                  <c:v>85.81</c:v>
                </c:pt>
                <c:pt idx="21">
                  <c:v>87.95</c:v>
                </c:pt>
                <c:pt idx="23">
                  <c:v>92.36</c:v>
                </c:pt>
                <c:pt idx="24">
                  <c:v>94.67</c:v>
                </c:pt>
                <c:pt idx="26">
                  <c:v>97.03</c:v>
                </c:pt>
                <c:pt idx="28">
                  <c:v>101.89</c:v>
                </c:pt>
                <c:pt idx="29">
                  <c:v>104.44</c:v>
                </c:pt>
                <c:pt idx="30">
                  <c:v>107.05</c:v>
                </c:pt>
              </c:numCache>
            </c:numRef>
          </c:val>
          <c:extLst>
            <c:ext xmlns:c16="http://schemas.microsoft.com/office/drawing/2014/chart" uri="{C3380CC4-5D6E-409C-BE32-E72D297353CC}">
              <c16:uniqueId val="{00000002-67BB-4304-961B-69525D8039A2}"/>
            </c:ext>
          </c:extLst>
        </c:ser>
        <c:ser>
          <c:idx val="3"/>
          <c:order val="3"/>
          <c:tx>
            <c:strRef>
              <c:f>'Calculations - negative balance'!$H$108</c:f>
              <c:strCache>
                <c:ptCount val="1"/>
                <c:pt idx="0">
                  <c:v>Annuity Y2–Y4</c:v>
                </c:pt>
              </c:strCache>
            </c:strRef>
          </c:tx>
          <c:spPr>
            <a:solidFill>
              <a:schemeClr val="accent2">
                <a:lumMod val="40000"/>
                <a:lumOff val="6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balance'!$I$108:$AM$108</c:f>
              <c:numCache>
                <c:formatCode>_(* #,##0.00_);_(* \(#,##0.00\);_(* "-"??_);_(@_)</c:formatCode>
                <c:ptCount val="31"/>
                <c:pt idx="3">
                  <c:v>1.4099999999999966</c:v>
                </c:pt>
                <c:pt idx="4">
                  <c:v>1.4500000000000028</c:v>
                </c:pt>
                <c:pt idx="5">
                  <c:v>1.490000000000002</c:v>
                </c:pt>
                <c:pt idx="7">
                  <c:v>1.5600000000000023</c:v>
                </c:pt>
                <c:pt idx="8">
                  <c:v>1.5900000000000034</c:v>
                </c:pt>
                <c:pt idx="9">
                  <c:v>1.6400000000000006</c:v>
                </c:pt>
                <c:pt idx="11">
                  <c:v>1.7199999999999989</c:v>
                </c:pt>
                <c:pt idx="12">
                  <c:v>1.7599999999999909</c:v>
                </c:pt>
                <c:pt idx="13">
                  <c:v>1.8100000000000023</c:v>
                </c:pt>
                <c:pt idx="15">
                  <c:v>1.8900000000000006</c:v>
                </c:pt>
                <c:pt idx="16">
                  <c:v>1.9500000000000028</c:v>
                </c:pt>
                <c:pt idx="17">
                  <c:v>1.9899999999999949</c:v>
                </c:pt>
                <c:pt idx="19">
                  <c:v>2.0900000000000034</c:v>
                </c:pt>
                <c:pt idx="20">
                  <c:v>2.1400000000000006</c:v>
                </c:pt>
                <c:pt idx="21">
                  <c:v>2.2000000000000028</c:v>
                </c:pt>
                <c:pt idx="23">
                  <c:v>2.3100000000000023</c:v>
                </c:pt>
                <c:pt idx="24">
                  <c:v>2.3599999999999994</c:v>
                </c:pt>
                <c:pt idx="26">
                  <c:v>2.4299999999999926</c:v>
                </c:pt>
                <c:pt idx="28">
                  <c:v>2.5499999999999972</c:v>
                </c:pt>
                <c:pt idx="29">
                  <c:v>2.6099999999999994</c:v>
                </c:pt>
                <c:pt idx="30">
                  <c:v>2.6800000000000068</c:v>
                </c:pt>
              </c:numCache>
            </c:numRef>
          </c:val>
          <c:extLst>
            <c:ext xmlns:c16="http://schemas.microsoft.com/office/drawing/2014/chart" uri="{C3380CC4-5D6E-409C-BE32-E72D297353CC}">
              <c16:uniqueId val="{00000003-67BB-4304-961B-69525D8039A2}"/>
            </c:ext>
          </c:extLst>
        </c:ser>
        <c:dLbls>
          <c:showLegendKey val="0"/>
          <c:showVal val="0"/>
          <c:showCatName val="0"/>
          <c:showSerName val="0"/>
          <c:showPercent val="0"/>
          <c:showBubbleSize val="0"/>
        </c:dLbls>
        <c:gapWidth val="219"/>
        <c:overlap val="100"/>
        <c:axId val="430305072"/>
        <c:axId val="430298832"/>
      </c:barChart>
      <c:lineChart>
        <c:grouping val="standard"/>
        <c:varyColors val="0"/>
        <c:ser>
          <c:idx val="4"/>
          <c:order val="4"/>
          <c:tx>
            <c:strRef>
              <c:f>'Calculations - negative balance'!$H$109</c:f>
              <c:strCache>
                <c:ptCount val="1"/>
                <c:pt idx="0">
                  <c:v>RAB 28-29 Year</c:v>
                </c:pt>
              </c:strCache>
            </c:strRef>
          </c:tx>
          <c:spPr>
            <a:ln w="28575" cap="rnd">
              <a:solidFill>
                <a:schemeClr val="accent3"/>
              </a:solidFill>
              <a:round/>
            </a:ln>
            <a:effectLst/>
          </c:spPr>
          <c:marker>
            <c:symbol val="none"/>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balance'!$I$109:$AM$109</c:f>
              <c:numCache>
                <c:formatCode>_(* #,##0.00_);_(* \(#,##0.00\);_(* "-"??_);_(@_)</c:formatCode>
                <c:ptCount val="31"/>
                <c:pt idx="0">
                  <c:v>47</c:v>
                </c:pt>
                <c:pt idx="1">
                  <c:v>48.35</c:v>
                </c:pt>
                <c:pt idx="2">
                  <c:v>52.53</c:v>
                </c:pt>
              </c:numCache>
            </c:numRef>
          </c:val>
          <c:smooth val="0"/>
          <c:extLst>
            <c:ext xmlns:c16="http://schemas.microsoft.com/office/drawing/2014/chart" uri="{C3380CC4-5D6E-409C-BE32-E72D297353CC}">
              <c16:uniqueId val="{00000004-67BB-4304-961B-69525D8039A2}"/>
            </c:ext>
          </c:extLst>
        </c:ser>
        <c:ser>
          <c:idx val="5"/>
          <c:order val="5"/>
          <c:tx>
            <c:strRef>
              <c:f>'Calculations - negative balance'!$H$110</c:f>
              <c:strCache>
                <c:ptCount val="1"/>
                <c:pt idx="0">
                  <c:v>RAB P0</c:v>
                </c:pt>
              </c:strCache>
            </c:strRef>
          </c:tx>
          <c:spPr>
            <a:ln w="28575" cap="rnd">
              <a:solidFill>
                <a:schemeClr val="accent6"/>
              </a:solidFill>
              <a:round/>
            </a:ln>
            <a:effectLst/>
          </c:spPr>
          <c:marker>
            <c:symbol val="diamond"/>
            <c:size val="9"/>
            <c:spPr>
              <a:solidFill>
                <a:schemeClr val="accent3"/>
              </a:solidFill>
              <a:ln w="9525">
                <a:solidFill>
                  <a:schemeClr val="accent6"/>
                </a:solidFill>
              </a:ln>
              <a:effectLst/>
            </c:spPr>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balance'!$I$110:$AM$110</c:f>
              <c:numCache>
                <c:formatCode>_(* #,##0.00_);_(* \(#,##0.00\);_(* "-"??_);_(@_)</c:formatCode>
                <c:ptCount val="31"/>
                <c:pt idx="2">
                  <c:v>52.53</c:v>
                </c:pt>
                <c:pt idx="6">
                  <c:v>61.47</c:v>
                </c:pt>
                <c:pt idx="10">
                  <c:v>67.430000000000007</c:v>
                </c:pt>
                <c:pt idx="14">
                  <c:v>75.69</c:v>
                </c:pt>
                <c:pt idx="18">
                  <c:v>83.69</c:v>
                </c:pt>
                <c:pt idx="22">
                  <c:v>92.13</c:v>
                </c:pt>
                <c:pt idx="27">
                  <c:v>97.99</c:v>
                </c:pt>
                <c:pt idx="30">
                  <c:v>105.52</c:v>
                </c:pt>
              </c:numCache>
            </c:numRef>
          </c:val>
          <c:smooth val="0"/>
          <c:extLst>
            <c:ext xmlns:c16="http://schemas.microsoft.com/office/drawing/2014/chart" uri="{C3380CC4-5D6E-409C-BE32-E72D297353CC}">
              <c16:uniqueId val="{00000005-67BB-4304-961B-69525D8039A2}"/>
            </c:ext>
          </c:extLst>
        </c:ser>
        <c:ser>
          <c:idx val="6"/>
          <c:order val="6"/>
          <c:tx>
            <c:strRef>
              <c:f>'Calculations - negative balance'!$H$111</c:f>
              <c:strCache>
                <c:ptCount val="1"/>
                <c:pt idx="0">
                  <c:v>RAB Y2-Y4</c:v>
                </c:pt>
              </c:strCache>
            </c:strRef>
          </c:tx>
          <c:spPr>
            <a:ln w="15875" cap="rnd">
              <a:solidFill>
                <a:schemeClr val="accent3"/>
              </a:solidFill>
              <a:prstDash val="dashDot"/>
              <a:round/>
            </a:ln>
            <a:effectLst/>
          </c:spPr>
          <c:marker>
            <c:symbol val="none"/>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balance'!$I$111:$AM$111</c:f>
              <c:numCache>
                <c:formatCode>_(* #,##0.00_);_(* \(#,##0.00\);_(* "-"??_);_(@_)</c:formatCode>
                <c:ptCount val="31"/>
                <c:pt idx="2">
                  <c:v>52.53</c:v>
                </c:pt>
                <c:pt idx="3">
                  <c:v>53.84</c:v>
                </c:pt>
                <c:pt idx="4">
                  <c:v>55.19</c:v>
                </c:pt>
                <c:pt idx="5">
                  <c:v>56.57</c:v>
                </c:pt>
                <c:pt idx="6">
                  <c:v>61.47</c:v>
                </c:pt>
                <c:pt idx="7">
                  <c:v>63.32</c:v>
                </c:pt>
                <c:pt idx="8">
                  <c:v>64.91</c:v>
                </c:pt>
                <c:pt idx="9">
                  <c:v>66.53</c:v>
                </c:pt>
                <c:pt idx="10">
                  <c:v>67.430000000000007</c:v>
                </c:pt>
                <c:pt idx="11">
                  <c:v>69.11</c:v>
                </c:pt>
                <c:pt idx="12">
                  <c:v>70.84</c:v>
                </c:pt>
                <c:pt idx="13">
                  <c:v>72.61</c:v>
                </c:pt>
                <c:pt idx="14">
                  <c:v>75.69</c:v>
                </c:pt>
                <c:pt idx="15">
                  <c:v>77.58</c:v>
                </c:pt>
                <c:pt idx="16">
                  <c:v>79.52</c:v>
                </c:pt>
                <c:pt idx="17">
                  <c:v>81.510000000000005</c:v>
                </c:pt>
                <c:pt idx="18">
                  <c:v>83.69</c:v>
                </c:pt>
                <c:pt idx="19">
                  <c:v>85.78</c:v>
                </c:pt>
                <c:pt idx="20">
                  <c:v>87.93</c:v>
                </c:pt>
                <c:pt idx="21">
                  <c:v>90.13</c:v>
                </c:pt>
                <c:pt idx="22">
                  <c:v>92.13</c:v>
                </c:pt>
                <c:pt idx="23">
                  <c:v>94.43</c:v>
                </c:pt>
                <c:pt idx="24">
                  <c:v>96.8</c:v>
                </c:pt>
                <c:pt idx="26">
                  <c:v>99.22</c:v>
                </c:pt>
                <c:pt idx="27">
                  <c:v>97.99</c:v>
                </c:pt>
                <c:pt idx="28">
                  <c:v>100.44</c:v>
                </c:pt>
                <c:pt idx="29">
                  <c:v>102.95</c:v>
                </c:pt>
                <c:pt idx="30">
                  <c:v>105.52</c:v>
                </c:pt>
              </c:numCache>
            </c:numRef>
          </c:val>
          <c:smooth val="0"/>
          <c:extLst>
            <c:ext xmlns:c16="http://schemas.microsoft.com/office/drawing/2014/chart" uri="{C3380CC4-5D6E-409C-BE32-E72D297353CC}">
              <c16:uniqueId val="{00000006-67BB-4304-961B-69525D8039A2}"/>
            </c:ext>
          </c:extLst>
        </c:ser>
        <c:dLbls>
          <c:showLegendKey val="0"/>
          <c:showVal val="0"/>
          <c:showCatName val="0"/>
          <c:showSerName val="0"/>
          <c:showPercent val="0"/>
          <c:showBubbleSize val="0"/>
        </c:dLbls>
        <c:marker val="1"/>
        <c:smooth val="0"/>
        <c:axId val="430305072"/>
        <c:axId val="430298832"/>
      </c:lineChart>
      <c:catAx>
        <c:axId val="43030507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Rubik" pitchFamily="2" charset="-79"/>
                <a:ea typeface="+mn-ea"/>
                <a:cs typeface="Rubik" pitchFamily="2" charset="-79"/>
              </a:defRPr>
            </a:pPr>
            <a:endParaRPr lang="en-US"/>
          </a:p>
        </c:txPr>
        <c:crossAx val="430298832"/>
        <c:crosses val="autoZero"/>
        <c:auto val="1"/>
        <c:lblAlgn val="ctr"/>
        <c:lblOffset val="100"/>
        <c:noMultiLvlLbl val="0"/>
      </c:catAx>
      <c:valAx>
        <c:axId val="430298832"/>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305072"/>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positive bal'!$I$139</c:f>
          <c:strCache>
            <c:ptCount val="1"/>
            <c:pt idx="0">
              <c:v>Nominal Price Difference: Annuity vs. RAB (50-Year Depreciation) for Burdekin - Giru Groundwater</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barChart>
        <c:barDir val="col"/>
        <c:grouping val="clustered"/>
        <c:varyColors val="0"/>
        <c:ser>
          <c:idx val="0"/>
          <c:order val="0"/>
          <c:tx>
            <c:strRef>
              <c:f>'Calculations - positive bal'!$H$145</c:f>
              <c:strCache>
                <c:ptCount val="1"/>
                <c:pt idx="0">
                  <c:v>Annuity lower</c:v>
                </c:pt>
              </c:strCache>
            </c:strRef>
          </c:tx>
          <c:spPr>
            <a:solidFill>
              <a:schemeClr val="tx2"/>
            </a:solidFill>
            <a:ln>
              <a:noFill/>
            </a:ln>
            <a:effectLst/>
          </c:spPr>
          <c:invertIfNegative val="0"/>
          <c:cat>
            <c:strRef>
              <c:f>'Calculations - positive bal'!$I$135:$AM$135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bal'!$I$145:$AM$145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-3.1200000000000045</c:v>
                </c:pt>
                <c:pt idx="19">
                  <c:v>-3.2000000000000028</c:v>
                </c:pt>
                <c:pt idx="20">
                  <c:v>-3.2800000000000153</c:v>
                </c:pt>
                <c:pt idx="21">
                  <c:v>-3.3700000000000045</c:v>
                </c:pt>
                <c:pt idx="22">
                  <c:v>-6.3799999999999955</c:v>
                </c:pt>
                <c:pt idx="23">
                  <c:v>-6.539999999999992</c:v>
                </c:pt>
                <c:pt idx="24">
                  <c:v>-6.6900000000000119</c:v>
                </c:pt>
                <c:pt idx="26">
                  <c:v>-6.8700000000000045</c:v>
                </c:pt>
                <c:pt idx="27">
                  <c:v>-8.7099999999999937</c:v>
                </c:pt>
                <c:pt idx="28">
                  <c:v>-8.9299999999999926</c:v>
                </c:pt>
                <c:pt idx="29">
                  <c:v>-9.14</c:v>
                </c:pt>
                <c:pt idx="30">
                  <c:v>-9.3799999999999955</c:v>
                </c:pt>
              </c:numCache>
            </c:numRef>
          </c:val>
          <c:extLst>
            <c:ext xmlns:c16="http://schemas.microsoft.com/office/drawing/2014/chart" uri="{C3380CC4-5D6E-409C-BE32-E72D297353CC}">
              <c16:uniqueId val="{00000000-8511-4F9A-9A33-DAA5C9C5DE8B}"/>
            </c:ext>
          </c:extLst>
        </c:ser>
        <c:ser>
          <c:idx val="1"/>
          <c:order val="1"/>
          <c:tx>
            <c:strRef>
              <c:f>'Calculations - positive bal'!$H$146</c:f>
              <c:strCache>
                <c:ptCount val="1"/>
                <c:pt idx="0">
                  <c:v>RAB lower</c:v>
                </c:pt>
              </c:strCache>
            </c:strRef>
          </c:tx>
          <c:spPr>
            <a:solidFill>
              <a:schemeClr val="accent3"/>
            </a:solidFill>
            <a:ln>
              <a:noFill/>
            </a:ln>
            <a:effectLst/>
          </c:spPr>
          <c:invertIfNegative val="0"/>
          <c:cat>
            <c:strRef>
              <c:f>'Calculations - positive bal'!$I$135:$AM$135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bal'!$I$146:$AM$146</c:f>
              <c:numCache>
                <c:formatCode>General</c:formatCode>
                <c:ptCount val="31"/>
                <c:pt idx="0">
                  <c:v>0</c:v>
                </c:pt>
                <c:pt idx="1">
                  <c:v>0</c:v>
                </c:pt>
                <c:pt idx="2">
                  <c:v>0</c:v>
                </c:pt>
                <c:pt idx="3">
                  <c:v>1.8900000000000006</c:v>
                </c:pt>
                <c:pt idx="4">
                  <c:v>5.25</c:v>
                </c:pt>
                <c:pt idx="5">
                  <c:v>7.8799999999999955</c:v>
                </c:pt>
                <c:pt idx="6">
                  <c:v>4.9400000000000048</c:v>
                </c:pt>
                <c:pt idx="7">
                  <c:v>5.0699999999999932</c:v>
                </c:pt>
                <c:pt idx="8">
                  <c:v>5.1800000000000068</c:v>
                </c:pt>
                <c:pt idx="9">
                  <c:v>5.3200000000000074</c:v>
                </c:pt>
                <c:pt idx="10">
                  <c:v>2.5899999999999892</c:v>
                </c:pt>
                <c:pt idx="11">
                  <c:v>2.6599999999999966</c:v>
                </c:pt>
                <c:pt idx="12">
                  <c:v>2.7299999999999898</c:v>
                </c:pt>
                <c:pt idx="13">
                  <c:v>2.789999999999992</c:v>
                </c:pt>
                <c:pt idx="14">
                  <c:v>8.0000000000012506E-2</c:v>
                </c:pt>
                <c:pt idx="15">
                  <c:v>9.0000000000017621E-2</c:v>
                </c:pt>
                <c:pt idx="16">
                  <c:v>7.9999999999998295E-2</c:v>
                </c:pt>
                <c:pt idx="17">
                  <c:v>8.0000000000012506E-2</c:v>
                </c:pt>
                <c:pt idx="18">
                  <c:v>0</c:v>
                </c:pt>
                <c:pt idx="19">
                  <c:v>0</c:v>
                </c:pt>
                <c:pt idx="20">
                  <c:v>0</c:v>
                </c:pt>
                <c:pt idx="21">
                  <c:v>0</c:v>
                </c:pt>
                <c:pt idx="22">
                  <c:v>0</c:v>
                </c:pt>
                <c:pt idx="23">
                  <c:v>0</c:v>
                </c:pt>
                <c:pt idx="24">
                  <c:v>0</c:v>
                </c:pt>
                <c:pt idx="26">
                  <c:v>0</c:v>
                </c:pt>
                <c:pt idx="27">
                  <c:v>0</c:v>
                </c:pt>
                <c:pt idx="28">
                  <c:v>0</c:v>
                </c:pt>
                <c:pt idx="29">
                  <c:v>0</c:v>
                </c:pt>
                <c:pt idx="30">
                  <c:v>0</c:v>
                </c:pt>
              </c:numCache>
            </c:numRef>
          </c:val>
          <c:extLst>
            <c:ext xmlns:c16="http://schemas.microsoft.com/office/drawing/2014/chart" uri="{C3380CC4-5D6E-409C-BE32-E72D297353CC}">
              <c16:uniqueId val="{00000001-8511-4F9A-9A33-DAA5C9C5DE8B}"/>
            </c:ext>
          </c:extLst>
        </c:ser>
        <c:dLbls>
          <c:showLegendKey val="0"/>
          <c:showVal val="0"/>
          <c:showCatName val="0"/>
          <c:showSerName val="0"/>
          <c:showPercent val="0"/>
          <c:showBubbleSize val="0"/>
        </c:dLbls>
        <c:gapWidth val="219"/>
        <c:overlap val="-27"/>
        <c:axId val="53342480"/>
        <c:axId val="53343440"/>
      </c:barChart>
      <c:catAx>
        <c:axId val="533424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3440"/>
        <c:crosses val="autoZero"/>
        <c:auto val="1"/>
        <c:lblAlgn val="ctr"/>
        <c:lblOffset val="100"/>
        <c:noMultiLvlLbl val="0"/>
      </c:catAx>
      <c:valAx>
        <c:axId val="53343440"/>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u="none" strike="noStrike" kern="1200" spc="0" baseline="0">
                <a:solidFill>
                  <a:srgbClr val="031E2F"/>
                </a:solidFill>
                <a:latin typeface="Calibri" panose="020F0502020204030204" pitchFamily="34" charset="0"/>
                <a:ea typeface="Calibri" panose="020F0502020204030204" pitchFamily="34" charset="0"/>
                <a:cs typeface="Calibri" panose="020F0502020204030204" pitchFamily="34" charset="0"/>
              </a:rPr>
              <a:t>Annuity vs RAB </a:t>
            </a:r>
            <a:endParaRPr lang="en-US" sz="1000" b="0" i="0" u="none" strike="noStrike" kern="1200" spc="0" baseline="0">
              <a:solidFill>
                <a:srgbClr val="031E2F"/>
              </a:solidFill>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73649166784435"/>
          <c:y val="0.29501919484575145"/>
          <c:w val="0.87436746313220048"/>
          <c:h val="0.59781889029775193"/>
        </c:manualLayout>
      </c:layout>
      <c:barChart>
        <c:barDir val="col"/>
        <c:grouping val="stacked"/>
        <c:varyColors val="0"/>
        <c:ser>
          <c:idx val="2"/>
          <c:order val="2"/>
          <c:tx>
            <c:strRef>
              <c:f>'Calculations - positive bal'!$K$206</c:f>
              <c:strCache>
                <c:ptCount val="1"/>
                <c:pt idx="0">
                  <c:v>RAB&lt;Annuity</c:v>
                </c:pt>
              </c:strCache>
            </c:strRef>
          </c:tx>
          <c:spPr>
            <a:solidFill>
              <a:srgbClr val="00B050"/>
            </a:solidFill>
            <a:ln>
              <a:noFill/>
            </a:ln>
            <a:effectLst/>
          </c:spPr>
          <c:invertIfNegative val="0"/>
          <c:cat>
            <c:strRef>
              <c:f>'Calculations - positive bal'!$H$207:$H$216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bal'!$K$207:$K$216</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2515-44A1-80C7-193FE71C7FE4}"/>
            </c:ext>
          </c:extLst>
        </c:ser>
        <c:ser>
          <c:idx val="3"/>
          <c:order val="3"/>
          <c:tx>
            <c:strRef>
              <c:f>'Calculations - positive bal'!$L$206</c:f>
              <c:strCache>
                <c:ptCount val="1"/>
                <c:pt idx="0">
                  <c:v>RAB&gt;Annuity</c:v>
                </c:pt>
              </c:strCache>
            </c:strRef>
          </c:tx>
          <c:spPr>
            <a:solidFill>
              <a:srgbClr val="FF0000"/>
            </a:solidFill>
            <a:ln>
              <a:noFill/>
            </a:ln>
            <a:effectLst/>
          </c:spPr>
          <c:invertIfNegative val="0"/>
          <c:cat>
            <c:strRef>
              <c:f>'Calculations - positive bal'!$H$207:$H$216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bal'!$L$207:$L$216</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2515-44A1-80C7-193FE71C7FE4}"/>
            </c:ext>
          </c:extLst>
        </c:ser>
        <c:ser>
          <c:idx val="4"/>
          <c:order val="4"/>
          <c:tx>
            <c:strRef>
              <c:f>'Calculations - positive bal'!$M$206</c:f>
              <c:strCache>
                <c:ptCount val="1"/>
                <c:pt idx="0">
                  <c:v>RAB=Annuity</c:v>
                </c:pt>
              </c:strCache>
            </c:strRef>
          </c:tx>
          <c:spPr>
            <a:solidFill>
              <a:schemeClr val="accent6"/>
            </a:solidFill>
            <a:ln>
              <a:noFill/>
            </a:ln>
            <a:effectLst/>
          </c:spPr>
          <c:invertIfNegative val="0"/>
          <c:cat>
            <c:strRef>
              <c:f>'Calculations - positive bal'!$H$207:$H$216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bal'!$M$207:$M$216</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2515-44A1-80C7-193FE71C7FE4}"/>
            </c:ext>
          </c:extLst>
        </c:ser>
        <c:ser>
          <c:idx val="6"/>
          <c:order val="6"/>
          <c:tx>
            <c:strRef>
              <c:f>'Calculations - positive bal'!$O$206</c:f>
              <c:strCache>
                <c:ptCount val="1"/>
                <c:pt idx="0">
                  <c:v>The Gap</c:v>
                </c:pt>
              </c:strCache>
            </c:strRef>
          </c:tx>
          <c:spPr>
            <a:noFill/>
            <a:ln>
              <a:solidFill>
                <a:schemeClr val="accent6">
                  <a:lumMod val="40000"/>
                  <a:lumOff val="60000"/>
                  <a:alpha val="0"/>
                </a:schemeClr>
              </a:solidFill>
            </a:ln>
            <a:effectLst/>
          </c:spPr>
          <c:invertIfNegative val="0"/>
          <c:dLbls>
            <c:dLbl>
              <c:idx val="0"/>
              <c:tx>
                <c:rich>
                  <a:bodyPr/>
                  <a:lstStyle/>
                  <a:p>
                    <a:fld id="{B4798D7F-46A3-4737-A85F-8609DD984BB7}"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515-44A1-80C7-193FE71C7FE4}"/>
                </c:ext>
              </c:extLst>
            </c:dLbl>
            <c:dLbl>
              <c:idx val="1"/>
              <c:tx>
                <c:rich>
                  <a:bodyPr/>
                  <a:lstStyle/>
                  <a:p>
                    <a:fld id="{E14764E1-F32B-4AB9-B719-1D7D1CCA267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15-44A1-80C7-193FE71C7FE4}"/>
                </c:ext>
              </c:extLst>
            </c:dLbl>
            <c:dLbl>
              <c:idx val="2"/>
              <c:tx>
                <c:rich>
                  <a:bodyPr/>
                  <a:lstStyle/>
                  <a:p>
                    <a:fld id="{98C8E6B7-1EC2-44B2-9A91-AB65D2AE553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15-44A1-80C7-193FE71C7FE4}"/>
                </c:ext>
              </c:extLst>
            </c:dLbl>
            <c:dLbl>
              <c:idx val="3"/>
              <c:tx>
                <c:rich>
                  <a:bodyPr/>
                  <a:lstStyle/>
                  <a:p>
                    <a:fld id="{D3B00036-A09E-4B05-82D9-989479D7A0F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15-44A1-80C7-193FE71C7FE4}"/>
                </c:ext>
              </c:extLst>
            </c:dLbl>
            <c:dLbl>
              <c:idx val="4"/>
              <c:tx>
                <c:rich>
                  <a:bodyPr/>
                  <a:lstStyle/>
                  <a:p>
                    <a:fld id="{11070882-40B1-4758-9949-AACDEAE9EC9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15-44A1-80C7-193FE71C7FE4}"/>
                </c:ext>
              </c:extLst>
            </c:dLbl>
            <c:dLbl>
              <c:idx val="5"/>
              <c:tx>
                <c:rich>
                  <a:bodyPr/>
                  <a:lstStyle/>
                  <a:p>
                    <a:fld id="{1A57B55D-4779-491E-9BB1-4E12E624072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15-44A1-80C7-193FE71C7FE4}"/>
                </c:ext>
              </c:extLst>
            </c:dLbl>
            <c:dLbl>
              <c:idx val="6"/>
              <c:tx>
                <c:rich>
                  <a:bodyPr/>
                  <a:lstStyle/>
                  <a:p>
                    <a:fld id="{F1417B88-66C8-4C40-9138-853632F9577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15-44A1-80C7-193FE71C7FE4}"/>
                </c:ext>
              </c:extLst>
            </c:dLbl>
            <c:dLbl>
              <c:idx val="7"/>
              <c:tx>
                <c:rich>
                  <a:bodyPr/>
                  <a:lstStyle/>
                  <a:p>
                    <a:fld id="{4AAF4A5C-349C-4A6E-9DAF-1C771B27954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15-44A1-80C7-193FE71C7FE4}"/>
                </c:ext>
              </c:extLst>
            </c:dLbl>
            <c:dLbl>
              <c:idx val="8"/>
              <c:tx>
                <c:rich>
                  <a:bodyPr/>
                  <a:lstStyle/>
                  <a:p>
                    <a:fld id="{8122D764-0F12-44BD-AB61-68FB9D7D79B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15-44A1-80C7-193FE71C7FE4}"/>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515-44A1-80C7-193FE71C7F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'Calculations - positive bal'!$H$207:$H$216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bal'!$O$207:$O$216</c:f>
              <c:numCache>
                <c:formatCode>"$"#,##0</c:formatCode>
                <c:ptCount val="10"/>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'Calculations - positive bal'!$J$207:$J$216</c15:f>
                <c15:dlblRangeCache>
                  <c:ptCount val="10"/>
                  <c:pt idx="0">
                    <c:v>$0</c:v>
                  </c:pt>
                  <c:pt idx="1">
                    <c:v>$0</c:v>
                  </c:pt>
                  <c:pt idx="2">
                    <c:v>$0</c:v>
                  </c:pt>
                  <c:pt idx="3">
                    <c:v>$0</c:v>
                  </c:pt>
                  <c:pt idx="4">
                    <c:v>$0</c:v>
                  </c:pt>
                  <c:pt idx="5">
                    <c:v>$0</c:v>
                  </c:pt>
                  <c:pt idx="6">
                    <c:v>$0</c:v>
                  </c:pt>
                  <c:pt idx="7">
                    <c:v>$0</c:v>
                  </c:pt>
                  <c:pt idx="8">
                    <c:v>$0</c:v>
                  </c:pt>
                </c15:dlblRangeCache>
              </c15:datalabelsRange>
            </c:ext>
            <c:ext xmlns:c16="http://schemas.microsoft.com/office/drawing/2014/chart" uri="{C3380CC4-5D6E-409C-BE32-E72D297353CC}">
              <c16:uniqueId val="{0000000D-2515-44A1-80C7-193FE71C7FE4}"/>
            </c:ext>
          </c:extLst>
        </c:ser>
        <c:ser>
          <c:idx val="7"/>
          <c:order val="7"/>
          <c:tx>
            <c:strRef>
              <c:f>'Calculations - positive bal'!$P$206</c:f>
              <c:strCache>
                <c:ptCount val="1"/>
                <c:pt idx="0">
                  <c:v>Max value</c:v>
                </c:pt>
              </c:strCache>
            </c:strRef>
          </c:tx>
          <c:spPr>
            <a:solidFill>
              <a:schemeClr val="bg1">
                <a:alpha val="0"/>
              </a:schemeClr>
            </a:solidFill>
            <a:ln>
              <a:noFill/>
            </a:ln>
            <a:effectLst/>
          </c:spPr>
          <c:invertIfNegative val="0"/>
          <c:cat>
            <c:strRef>
              <c:f>'Calculations - positive bal'!$H$207:$H$216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bal'!$P$207:$P$216</c:f>
              <c:numCache>
                <c:formatCode>"$"#,##0</c:formatCode>
                <c:ptCount val="10"/>
                <c:pt idx="9">
                  <c:v>0</c:v>
                </c:pt>
              </c:numCache>
            </c:numRef>
          </c:val>
          <c:extLst>
            <c:ext xmlns:c16="http://schemas.microsoft.com/office/drawing/2014/chart" uri="{C3380CC4-5D6E-409C-BE32-E72D297353CC}">
              <c16:uniqueId val="{0000000E-2515-44A1-80C7-193FE71C7FE4}"/>
            </c:ext>
          </c:extLst>
        </c:ser>
        <c:dLbls>
          <c:showLegendKey val="0"/>
          <c:showVal val="0"/>
          <c:showCatName val="0"/>
          <c:showSerName val="0"/>
          <c:showPercent val="0"/>
          <c:showBubbleSize val="0"/>
        </c:dLbls>
        <c:gapWidth val="150"/>
        <c:overlap val="100"/>
        <c:axId val="1782431408"/>
        <c:axId val="1782433808"/>
        <c:extLst>
          <c:ext xmlns:c15="http://schemas.microsoft.com/office/drawing/2012/chart" uri="{02D57815-91ED-43cb-92C2-25804820EDAC}">
            <c15:filteredBarSeries>
              <c15:ser>
                <c:idx val="0"/>
                <c:order val="0"/>
                <c:tx>
                  <c:strRef>
                    <c:extLst>
                      <c:ext uri="{02D57815-91ED-43cb-92C2-25804820EDAC}">
                        <c15:formulaRef>
                          <c15:sqref>'Calculations - positive bal'!$I$206</c15:sqref>
                        </c15:formulaRef>
                      </c:ext>
                    </c:extLst>
                    <c:strCache>
                      <c:ptCount val="1"/>
                      <c:pt idx="0">
                        <c:v>Annuity</c:v>
                      </c:pt>
                    </c:strCache>
                  </c:strRef>
                </c:tx>
                <c:spPr>
                  <a:solidFill>
                    <a:schemeClr val="accent1"/>
                  </a:solidFill>
                  <a:ln>
                    <a:noFill/>
                  </a:ln>
                  <a:effectLst/>
                </c:spPr>
                <c:invertIfNegative val="0"/>
                <c:cat>
                  <c:strRef>
                    <c:extLst>
                      <c:ext uri="{02D57815-91ED-43cb-92C2-25804820EDAC}">
                        <c15:formulaRef>
                          <c15:sqref>'Calculations - positive bal'!$H$207:$H$216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c:ext uri="{02D57815-91ED-43cb-92C2-25804820EDAC}">
                        <c15:formulaRef>
                          <c15:sqref>'Calculations - positive bal'!$I$207:$I$216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F-2515-44A1-80C7-193FE71C7FE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'Calculations - positive bal'!$J$206</c15:sqref>
                        </c15:formulaRef>
                      </c:ext>
                    </c:extLst>
                    <c:strCache>
                      <c:ptCount val="1"/>
                      <c:pt idx="0">
                        <c:v>RAB Support</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'Calculations - positive bal'!$H$207:$H$216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positive bal'!$J$207:$J$216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10-2515-44A1-80C7-193FE71C7FE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'Calculations - positive bal'!$N$206</c15:sqref>
                        </c15:formulaRef>
                      </c:ext>
                    </c:extLst>
                    <c:strCache>
                      <c:ptCount val="1"/>
                      <c:pt idx="0">
                        <c:v>The difference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'Calculations - positive bal'!$H$207:$H$216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positive bal'!$N$207:$N$216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11-2515-44A1-80C7-193FE71C7FE4}"/>
                  </c:ext>
                </c:extLst>
              </c15:ser>
            </c15:filteredBarSeries>
          </c:ext>
        </c:extLst>
      </c:barChart>
      <c:catAx>
        <c:axId val="1782431408"/>
        <c:scaling>
          <c:orientation val="minMax"/>
        </c:scaling>
        <c:delete val="0"/>
        <c:axPos val="b"/>
        <c:numFmt formatCode="General" sourceLinked="1"/>
        <c:majorTickMark val="none"/>
        <c:minorTickMark val="none"/>
        <c:tickLblPos val="nextTo"/>
        <c:spPr>
          <a:noFill/>
          <a:ln w="6350" cap="flat" cmpd="sng" algn="ctr">
            <a:solidFill>
              <a:schemeClr val="accent6">
                <a:lumMod val="40000"/>
                <a:lumOff val="6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1782433808"/>
        <c:crosses val="autoZero"/>
        <c:auto val="1"/>
        <c:lblAlgn val="ctr"/>
        <c:lblOffset val="100"/>
        <c:noMultiLvlLbl val="0"/>
      </c:catAx>
      <c:valAx>
        <c:axId val="1782433808"/>
        <c:scaling>
          <c:orientation val="minMax"/>
        </c:scaling>
        <c:delete val="1"/>
        <c:axPos val="l"/>
        <c:numFmt formatCode="&quot;$&quot;#,##0" sourceLinked="1"/>
        <c:majorTickMark val="none"/>
        <c:minorTickMark val="none"/>
        <c:tickLblPos val="nextTo"/>
        <c:crossAx val="1782431408"/>
        <c:crosses val="autoZero"/>
        <c:crossBetween val="between"/>
      </c:valAx>
      <c:spPr>
        <a:noFill/>
        <a:ln>
          <a:noFill/>
        </a:ln>
        <a:effectLst/>
      </c:spPr>
    </c:plotArea>
    <c:legend>
      <c:legendPos val="t"/>
      <c:legendEntry>
        <c:idx val="3"/>
        <c:delete val="1"/>
      </c:legendEntry>
      <c:legendEntry>
        <c:idx val="4"/>
        <c:delete val="1"/>
      </c:legendEntry>
      <c:layout>
        <c:manualLayout>
          <c:xMode val="edge"/>
          <c:yMode val="edge"/>
          <c:x val="0.16992094391831675"/>
          <c:y val="0.21216126152365974"/>
          <c:w val="0.46295671147898693"/>
          <c:h val="7.82225550934777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positive bal'!$H$232</c:f>
          <c:strCache>
            <c:ptCount val="1"/>
            <c:pt idx="0">
              <c:v>Chart not applicable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Rubik" pitchFamily="2" charset="-79"/>
              <a:ea typeface="+mn-ea"/>
              <a:cs typeface="Rubik" pitchFamily="2" charset="-79"/>
            </a:defRPr>
          </a:pPr>
          <a:endParaRPr lang="en-AU"/>
        </a:p>
      </c:txPr>
    </c:title>
    <c:autoTitleDeleted val="0"/>
    <c:plotArea>
      <c:layout>
        <c:manualLayout>
          <c:layoutTarget val="inner"/>
          <c:xMode val="edge"/>
          <c:yMode val="edge"/>
          <c:x val="0.10073649166784435"/>
          <c:y val="0.29501919484575145"/>
          <c:w val="0.87436746313220048"/>
          <c:h val="0.59781889029775193"/>
        </c:manualLayout>
      </c:layout>
      <c:barChart>
        <c:barDir val="col"/>
        <c:grouping val="stacked"/>
        <c:varyColors val="0"/>
        <c:ser>
          <c:idx val="2"/>
          <c:order val="2"/>
          <c:tx>
            <c:strRef>
              <c:f>'Calculations - positive bal'!$K$220</c:f>
              <c:strCache>
                <c:ptCount val="1"/>
                <c:pt idx="0">
                  <c:v>RAB&lt;Annuity</c:v>
                </c:pt>
              </c:strCache>
            </c:strRef>
          </c:tx>
          <c:spPr>
            <a:solidFill>
              <a:srgbClr val="00B050"/>
            </a:solidFill>
            <a:ln>
              <a:noFill/>
            </a:ln>
            <a:effectLst/>
          </c:spPr>
          <c:invertIfNegative val="0"/>
          <c:cat>
            <c:strRef>
              <c:f>'Calculations - positive bal'!$H$221:$H$230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bal'!$K$221:$K$230</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36C7-4CDF-9F36-E4AA9F32CCD5}"/>
            </c:ext>
          </c:extLst>
        </c:ser>
        <c:ser>
          <c:idx val="3"/>
          <c:order val="3"/>
          <c:tx>
            <c:strRef>
              <c:f>'Calculations - positive bal'!$L$220</c:f>
              <c:strCache>
                <c:ptCount val="1"/>
                <c:pt idx="0">
                  <c:v>RAB&gt;Annuity</c:v>
                </c:pt>
              </c:strCache>
            </c:strRef>
          </c:tx>
          <c:spPr>
            <a:solidFill>
              <a:srgbClr val="FF0000"/>
            </a:solidFill>
            <a:ln>
              <a:noFill/>
            </a:ln>
            <a:effectLst/>
          </c:spPr>
          <c:invertIfNegative val="0"/>
          <c:cat>
            <c:strRef>
              <c:f>'Calculations - positive bal'!$H$221:$H$230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bal'!$L$221:$L$230</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36C7-4CDF-9F36-E4AA9F32CCD5}"/>
            </c:ext>
          </c:extLst>
        </c:ser>
        <c:ser>
          <c:idx val="4"/>
          <c:order val="4"/>
          <c:tx>
            <c:strRef>
              <c:f>'Calculations - positive bal'!$M$220</c:f>
              <c:strCache>
                <c:ptCount val="1"/>
                <c:pt idx="0">
                  <c:v>RAB=Annuity</c:v>
                </c:pt>
              </c:strCache>
            </c:strRef>
          </c:tx>
          <c:spPr>
            <a:solidFill>
              <a:schemeClr val="accent6"/>
            </a:solidFill>
            <a:ln>
              <a:noFill/>
            </a:ln>
            <a:effectLst/>
          </c:spPr>
          <c:invertIfNegative val="0"/>
          <c:cat>
            <c:strRef>
              <c:f>'Calculations - positive bal'!$H$221:$H$230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bal'!$M$221:$M$230</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36C7-4CDF-9F36-E4AA9F32CCD5}"/>
            </c:ext>
          </c:extLst>
        </c:ser>
        <c:ser>
          <c:idx val="6"/>
          <c:order val="6"/>
          <c:tx>
            <c:strRef>
              <c:f>'Calculations - positive bal'!$O$220</c:f>
              <c:strCache>
                <c:ptCount val="1"/>
                <c:pt idx="0">
                  <c:v>The Gap</c:v>
                </c:pt>
              </c:strCache>
            </c:strRef>
          </c:tx>
          <c:spPr>
            <a:solidFill>
              <a:schemeClr val="bg1">
                <a:alpha val="0"/>
              </a:schemeClr>
            </a:solidFill>
            <a:ln>
              <a:noFill/>
            </a:ln>
            <a:effectLst/>
          </c:spPr>
          <c:invertIfNegative val="0"/>
          <c:dLbls>
            <c:dLbl>
              <c:idx val="0"/>
              <c:tx>
                <c:rich>
                  <a:bodyPr/>
                  <a:lstStyle/>
                  <a:p>
                    <a:fld id="{D8997E49-F35D-4E8A-849D-C63F735C05B3}"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6C7-4CDF-9F36-E4AA9F32CCD5}"/>
                </c:ext>
              </c:extLst>
            </c:dLbl>
            <c:dLbl>
              <c:idx val="1"/>
              <c:tx>
                <c:rich>
                  <a:bodyPr/>
                  <a:lstStyle/>
                  <a:p>
                    <a:fld id="{84227C11-6C77-4845-8D8B-BEECCEF70F4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C7-4CDF-9F36-E4AA9F32CCD5}"/>
                </c:ext>
              </c:extLst>
            </c:dLbl>
            <c:dLbl>
              <c:idx val="2"/>
              <c:tx>
                <c:rich>
                  <a:bodyPr/>
                  <a:lstStyle/>
                  <a:p>
                    <a:fld id="{F0BE9E83-17CA-4755-A63C-F170FC75AF8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6C7-4CDF-9F36-E4AA9F32CCD5}"/>
                </c:ext>
              </c:extLst>
            </c:dLbl>
            <c:dLbl>
              <c:idx val="3"/>
              <c:tx>
                <c:rich>
                  <a:bodyPr/>
                  <a:lstStyle/>
                  <a:p>
                    <a:fld id="{FEAA97D0-F41C-4A77-BED3-7A0C51CC0FC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6C7-4CDF-9F36-E4AA9F32CCD5}"/>
                </c:ext>
              </c:extLst>
            </c:dLbl>
            <c:dLbl>
              <c:idx val="4"/>
              <c:tx>
                <c:rich>
                  <a:bodyPr/>
                  <a:lstStyle/>
                  <a:p>
                    <a:fld id="{12762447-5A30-48C5-A25B-1C81BB755E0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6C7-4CDF-9F36-E4AA9F32CCD5}"/>
                </c:ext>
              </c:extLst>
            </c:dLbl>
            <c:dLbl>
              <c:idx val="5"/>
              <c:tx>
                <c:rich>
                  <a:bodyPr/>
                  <a:lstStyle/>
                  <a:p>
                    <a:fld id="{4BB7CA17-842D-4055-AA63-D55727C8621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6C7-4CDF-9F36-E4AA9F32CCD5}"/>
                </c:ext>
              </c:extLst>
            </c:dLbl>
            <c:dLbl>
              <c:idx val="6"/>
              <c:tx>
                <c:rich>
                  <a:bodyPr/>
                  <a:lstStyle/>
                  <a:p>
                    <a:fld id="{174E71E6-6D7F-4376-9C9A-3707214A2BF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6C7-4CDF-9F36-E4AA9F32CCD5}"/>
                </c:ext>
              </c:extLst>
            </c:dLbl>
            <c:dLbl>
              <c:idx val="7"/>
              <c:tx>
                <c:rich>
                  <a:bodyPr/>
                  <a:lstStyle/>
                  <a:p>
                    <a:fld id="{9A16B1F2-82BD-4F44-B40E-097B14FB225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6C7-4CDF-9F36-E4AA9F32CCD5}"/>
                </c:ext>
              </c:extLst>
            </c:dLbl>
            <c:dLbl>
              <c:idx val="8"/>
              <c:tx>
                <c:rich>
                  <a:bodyPr/>
                  <a:lstStyle/>
                  <a:p>
                    <a:fld id="{3651B34B-7C74-4982-B2C4-54FA4794DF9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6C7-4CDF-9F36-E4AA9F32CCD5}"/>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C7-4CDF-9F36-E4AA9F32CC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'Calculations - positive bal'!$H$221:$H$230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bal'!$O$221:$O$230</c:f>
              <c:numCache>
                <c:formatCode>"$"#,##0</c:formatCode>
                <c:ptCount val="10"/>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'Calculations - positive bal'!$J$221:$J$230</c15:f>
                <c15:dlblRangeCache>
                  <c:ptCount val="10"/>
                  <c:pt idx="0">
                    <c:v>$0</c:v>
                  </c:pt>
                  <c:pt idx="1">
                    <c:v>$0</c:v>
                  </c:pt>
                  <c:pt idx="2">
                    <c:v>$0</c:v>
                  </c:pt>
                  <c:pt idx="3">
                    <c:v>$0</c:v>
                  </c:pt>
                  <c:pt idx="4">
                    <c:v>$0</c:v>
                  </c:pt>
                  <c:pt idx="5">
                    <c:v>$0</c:v>
                  </c:pt>
                  <c:pt idx="6">
                    <c:v>$0</c:v>
                  </c:pt>
                  <c:pt idx="7">
                    <c:v>$0</c:v>
                  </c:pt>
                  <c:pt idx="8">
                    <c:v>$0</c:v>
                  </c:pt>
                </c15:dlblRangeCache>
              </c15:datalabelsRange>
            </c:ext>
            <c:ext xmlns:c16="http://schemas.microsoft.com/office/drawing/2014/chart" uri="{C3380CC4-5D6E-409C-BE32-E72D297353CC}">
              <c16:uniqueId val="{0000000D-36C7-4CDF-9F36-E4AA9F32CCD5}"/>
            </c:ext>
          </c:extLst>
        </c:ser>
        <c:ser>
          <c:idx val="7"/>
          <c:order val="7"/>
          <c:tx>
            <c:strRef>
              <c:f>'Calculations - positive bal'!$P$220</c:f>
              <c:strCache>
                <c:ptCount val="1"/>
                <c:pt idx="0">
                  <c:v>Max value</c:v>
                </c:pt>
              </c:strCache>
            </c:strRef>
          </c:tx>
          <c:spPr>
            <a:solidFill>
              <a:schemeClr val="bg1">
                <a:alpha val="0"/>
              </a:schemeClr>
            </a:solidFill>
            <a:ln>
              <a:noFill/>
            </a:ln>
            <a:effectLst/>
          </c:spPr>
          <c:invertIfNegative val="0"/>
          <c:cat>
            <c:strRef>
              <c:f>'Calculations - positive bal'!$H$221:$H$230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positive bal'!$P$221:$P$230</c:f>
              <c:numCache>
                <c:formatCode>"$"#,##0</c:formatCode>
                <c:ptCount val="10"/>
                <c:pt idx="9">
                  <c:v>0</c:v>
                </c:pt>
              </c:numCache>
            </c:numRef>
          </c:val>
          <c:extLst>
            <c:ext xmlns:c16="http://schemas.microsoft.com/office/drawing/2014/chart" uri="{C3380CC4-5D6E-409C-BE32-E72D297353CC}">
              <c16:uniqueId val="{0000000E-36C7-4CDF-9F36-E4AA9F32CCD5}"/>
            </c:ext>
          </c:extLst>
        </c:ser>
        <c:dLbls>
          <c:showLegendKey val="0"/>
          <c:showVal val="0"/>
          <c:showCatName val="0"/>
          <c:showSerName val="0"/>
          <c:showPercent val="0"/>
          <c:showBubbleSize val="0"/>
        </c:dLbls>
        <c:gapWidth val="150"/>
        <c:overlap val="100"/>
        <c:axId val="1782431408"/>
        <c:axId val="1782433808"/>
        <c:extLst>
          <c:ext xmlns:c15="http://schemas.microsoft.com/office/drawing/2012/chart" uri="{02D57815-91ED-43cb-92C2-25804820EDAC}">
            <c15:filteredBarSeries>
              <c15:ser>
                <c:idx val="0"/>
                <c:order val="0"/>
                <c:tx>
                  <c:strRef>
                    <c:extLst>
                      <c:ext uri="{02D57815-91ED-43cb-92C2-25804820EDAC}">
                        <c15:formulaRef>
                          <c15:sqref>'Calculations - positive bal'!$I$220</c15:sqref>
                        </c15:formulaRef>
                      </c:ext>
                    </c:extLst>
                    <c:strCache>
                      <c:ptCount val="1"/>
                      <c:pt idx="0">
                        <c:v>Annuity</c:v>
                      </c:pt>
                    </c:strCache>
                  </c:strRef>
                </c:tx>
                <c:spPr>
                  <a:solidFill>
                    <a:schemeClr val="accent1"/>
                  </a:solidFill>
                  <a:ln>
                    <a:noFill/>
                  </a:ln>
                  <a:effectLst/>
                </c:spPr>
                <c:invertIfNegative val="0"/>
                <c:cat>
                  <c:strRef>
                    <c:extLst>
                      <c:ext uri="{02D57815-91ED-43cb-92C2-25804820EDAC}">
                        <c15:formulaRef>
                          <c15:sqref>'Calculations - positive bal'!$H$221:$H$230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c:ext uri="{02D57815-91ED-43cb-92C2-25804820EDAC}">
                        <c15:formulaRef>
                          <c15:sqref>'Calculations - positive bal'!$I$221:$I$230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F-36C7-4CDF-9F36-E4AA9F32CC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'Calculations - positive bal'!$J$220</c15:sqref>
                        </c15:formulaRef>
                      </c:ext>
                    </c:extLst>
                    <c:strCache>
                      <c:ptCount val="1"/>
                      <c:pt idx="0">
                        <c:v>RAB Support</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'Calculations - positive bal'!$H$221:$H$230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positive bal'!$J$221:$J$230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10-36C7-4CDF-9F36-E4AA9F32CCD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'Calculations - positive bal'!$N$220</c15:sqref>
                        </c15:formulaRef>
                      </c:ext>
                    </c:extLst>
                    <c:strCache>
                      <c:ptCount val="1"/>
                      <c:pt idx="0">
                        <c:v>The difference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'Calculations - positive bal'!$H$221:$H$230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positive bal'!$N$221:$N$230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11-36C7-4CDF-9F36-E4AA9F32CCD5}"/>
                  </c:ext>
                </c:extLst>
              </c15:ser>
            </c15:filteredBarSeries>
          </c:ext>
        </c:extLst>
      </c:barChart>
      <c:catAx>
        <c:axId val="1782431408"/>
        <c:scaling>
          <c:orientation val="minMax"/>
        </c:scaling>
        <c:delete val="0"/>
        <c:axPos val="b"/>
        <c:numFmt formatCode="General" sourceLinked="1"/>
        <c:majorTickMark val="none"/>
        <c:minorTickMark val="none"/>
        <c:tickLblPos val="nextTo"/>
        <c:spPr>
          <a:noFill/>
          <a:ln w="6350" cap="flat" cmpd="sng" algn="ctr">
            <a:solidFill>
              <a:schemeClr val="accent6">
                <a:lumMod val="40000"/>
                <a:lumOff val="6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82433808"/>
        <c:crosses val="autoZero"/>
        <c:auto val="1"/>
        <c:lblAlgn val="ctr"/>
        <c:lblOffset val="100"/>
        <c:noMultiLvlLbl val="0"/>
      </c:catAx>
      <c:valAx>
        <c:axId val="1782433808"/>
        <c:scaling>
          <c:orientation val="minMax"/>
        </c:scaling>
        <c:delete val="1"/>
        <c:axPos val="l"/>
        <c:numFmt formatCode="&quot;$&quot;#,##0" sourceLinked="1"/>
        <c:majorTickMark val="none"/>
        <c:minorTickMark val="none"/>
        <c:tickLblPos val="nextTo"/>
        <c:crossAx val="1782431408"/>
        <c:crosses val="autoZero"/>
        <c:crossBetween val="between"/>
      </c:valAx>
      <c:spPr>
        <a:noFill/>
        <a:ln>
          <a:noFill/>
        </a:ln>
        <a:effectLst/>
      </c:spPr>
    </c:plotArea>
    <c:legend>
      <c:legendPos val="t"/>
      <c:legendEntry>
        <c:idx val="3"/>
        <c:delete val="1"/>
      </c:legendEntry>
      <c:legendEntry>
        <c:idx val="4"/>
        <c:delete val="1"/>
      </c:legendEntry>
      <c:layout>
        <c:manualLayout>
          <c:xMode val="edge"/>
          <c:yMode val="edge"/>
          <c:x val="0.16992094391831675"/>
          <c:y val="0.21216126152365974"/>
          <c:w val="0.68731725598890669"/>
          <c:h val="7.82225550934777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negative balance'!$I$130</c:f>
          <c:strCache>
            <c:ptCount val="1"/>
            <c:pt idx="0">
              <c:v>Nominal Price Difference: Annuity vs. RAB (25-Year Depreciation) for Barker Barambah - Redgate Relift</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barChart>
        <c:barDir val="col"/>
        <c:grouping val="clustered"/>
        <c:varyColors val="0"/>
        <c:ser>
          <c:idx val="0"/>
          <c:order val="0"/>
          <c:tx>
            <c:strRef>
              <c:f>'Calculations - negative balance'!$H$136</c:f>
              <c:strCache>
                <c:ptCount val="1"/>
                <c:pt idx="0">
                  <c:v>Annuity lower</c:v>
                </c:pt>
              </c:strCache>
            </c:strRef>
          </c:tx>
          <c:spPr>
            <a:solidFill>
              <a:schemeClr val="accent2"/>
            </a:solidFill>
            <a:ln>
              <a:noFill/>
            </a:ln>
            <a:effectLst/>
          </c:spPr>
          <c:invertIfNegative val="0"/>
          <c:cat>
            <c:strRef>
              <c:f>'Calculations - negative balance'!$I$135:$AM$135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balance'!$I$136:$AM$136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6">
                  <c:v>0</c:v>
                </c:pt>
                <c:pt idx="27">
                  <c:v>0</c:v>
                </c:pt>
                <c:pt idx="28">
                  <c:v>0</c:v>
                </c:pt>
                <c:pt idx="29">
                  <c:v>0</c:v>
                </c:pt>
                <c:pt idx="30">
                  <c:v>0</c:v>
                </c:pt>
              </c:numCache>
            </c:numRef>
          </c:val>
          <c:extLst>
            <c:ext xmlns:c16="http://schemas.microsoft.com/office/drawing/2014/chart" uri="{C3380CC4-5D6E-409C-BE32-E72D297353CC}">
              <c16:uniqueId val="{00000000-5E61-499D-9353-0343D3F90952}"/>
            </c:ext>
          </c:extLst>
        </c:ser>
        <c:ser>
          <c:idx val="1"/>
          <c:order val="1"/>
          <c:tx>
            <c:strRef>
              <c:f>'Calculations - negative balance'!$H$137</c:f>
              <c:strCache>
                <c:ptCount val="1"/>
                <c:pt idx="0">
                  <c:v>RAB lower</c:v>
                </c:pt>
              </c:strCache>
            </c:strRef>
          </c:tx>
          <c:spPr>
            <a:solidFill>
              <a:schemeClr val="accent3"/>
            </a:solidFill>
            <a:ln>
              <a:noFill/>
            </a:ln>
            <a:effectLst/>
          </c:spPr>
          <c:invertIfNegative val="0"/>
          <c:cat>
            <c:strRef>
              <c:f>'Calculations - negative balance'!$I$135:$AM$135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balance'!$I$137:$AM$137</c:f>
              <c:numCache>
                <c:formatCode>General</c:formatCode>
                <c:ptCount val="31"/>
                <c:pt idx="0">
                  <c:v>3.2199999999999989</c:v>
                </c:pt>
                <c:pt idx="1">
                  <c:v>6.1599999999999966</c:v>
                </c:pt>
                <c:pt idx="2">
                  <c:v>4</c:v>
                </c:pt>
                <c:pt idx="3">
                  <c:v>4.0999999999999943</c:v>
                </c:pt>
                <c:pt idx="4">
                  <c:v>4.2000000000000028</c:v>
                </c:pt>
                <c:pt idx="5">
                  <c:v>4.3100000000000023</c:v>
                </c:pt>
                <c:pt idx="6">
                  <c:v>0.89000000000000057</c:v>
                </c:pt>
                <c:pt idx="7">
                  <c:v>0.60000000000000142</c:v>
                </c:pt>
                <c:pt idx="8">
                  <c:v>0.60000000000000853</c:v>
                </c:pt>
                <c:pt idx="9">
                  <c:v>0.62000000000000455</c:v>
                </c:pt>
                <c:pt idx="10">
                  <c:v>1.3599999999999994</c:v>
                </c:pt>
                <c:pt idx="11">
                  <c:v>1.4000000000000057</c:v>
                </c:pt>
                <c:pt idx="12">
                  <c:v>1.4299999999999926</c:v>
                </c:pt>
                <c:pt idx="13">
                  <c:v>1.4699999999999989</c:v>
                </c:pt>
                <c:pt idx="14">
                  <c:v>0.20000000000000284</c:v>
                </c:pt>
                <c:pt idx="15">
                  <c:v>0.20000000000000284</c:v>
                </c:pt>
                <c:pt idx="16">
                  <c:v>0.21000000000000796</c:v>
                </c:pt>
                <c:pt idx="17">
                  <c:v>0.20999999999999375</c:v>
                </c:pt>
                <c:pt idx="18">
                  <c:v>3.0000000000001137E-2</c:v>
                </c:pt>
                <c:pt idx="19">
                  <c:v>3.0000000000001137E-2</c:v>
                </c:pt>
                <c:pt idx="20">
                  <c:v>1.9999999999996021E-2</c:v>
                </c:pt>
                <c:pt idx="21">
                  <c:v>2.0000000000010232E-2</c:v>
                </c:pt>
                <c:pt idx="22">
                  <c:v>0.23000000000000398</c:v>
                </c:pt>
                <c:pt idx="23">
                  <c:v>0.23999999999999488</c:v>
                </c:pt>
                <c:pt idx="24">
                  <c:v>0.23000000000000398</c:v>
                </c:pt>
                <c:pt idx="26">
                  <c:v>0.23999999999999488</c:v>
                </c:pt>
                <c:pt idx="27">
                  <c:v>3.9000000000000057</c:v>
                </c:pt>
                <c:pt idx="28">
                  <c:v>4</c:v>
                </c:pt>
                <c:pt idx="29">
                  <c:v>4.0999999999999943</c:v>
                </c:pt>
                <c:pt idx="30">
                  <c:v>4.210000000000008</c:v>
                </c:pt>
              </c:numCache>
            </c:numRef>
          </c:val>
          <c:extLst>
            <c:ext xmlns:c16="http://schemas.microsoft.com/office/drawing/2014/chart" uri="{C3380CC4-5D6E-409C-BE32-E72D297353CC}">
              <c16:uniqueId val="{00000001-5E61-499D-9353-0343D3F90952}"/>
            </c:ext>
          </c:extLst>
        </c:ser>
        <c:dLbls>
          <c:showLegendKey val="0"/>
          <c:showVal val="0"/>
          <c:showCatName val="0"/>
          <c:showSerName val="0"/>
          <c:showPercent val="0"/>
          <c:showBubbleSize val="0"/>
        </c:dLbls>
        <c:gapWidth val="219"/>
        <c:overlap val="-27"/>
        <c:axId val="53342480"/>
        <c:axId val="53343440"/>
      </c:barChart>
      <c:catAx>
        <c:axId val="53342480"/>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3440"/>
        <c:crosses val="autoZero"/>
        <c:auto val="1"/>
        <c:lblAlgn val="ctr"/>
        <c:lblOffset val="100"/>
        <c:noMultiLvlLbl val="0"/>
      </c:catAx>
      <c:valAx>
        <c:axId val="53343440"/>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negative balance'!$I$114</c:f>
          <c:strCache>
            <c:ptCount val="1"/>
            <c:pt idx="0">
              <c:v>Transition Price Comparison: Annuity vs. RAB (50-Year Depreciation) for Barker Barambah - Redgate Relift</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manualLayout>
          <c:layoutTarget val="inner"/>
          <c:xMode val="edge"/>
          <c:yMode val="edge"/>
          <c:x val="9.0405242095809815E-2"/>
          <c:y val="0.17798601864181091"/>
          <c:w val="0.88580636932827006"/>
          <c:h val="0.50598794200325492"/>
        </c:manualLayout>
      </c:layout>
      <c:barChart>
        <c:barDir val="col"/>
        <c:grouping val="stacked"/>
        <c:varyColors val="0"/>
        <c:ser>
          <c:idx val="0"/>
          <c:order val="0"/>
          <c:tx>
            <c:strRef>
              <c:f>'Calculations - negative balance'!$H$121</c:f>
              <c:strCache>
                <c:ptCount val="1"/>
                <c:pt idx="0">
                  <c:v>Annuity 28-29 Years</c:v>
                </c:pt>
              </c:strCache>
            </c:strRef>
          </c:tx>
          <c:spPr>
            <a:solidFill>
              <a:schemeClr val="accent2">
                <a:lumMod val="20000"/>
                <a:lumOff val="8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balance'!$I$121:$AM$121</c:f>
              <c:numCache>
                <c:formatCode>General</c:formatCode>
                <c:ptCount val="31"/>
                <c:pt idx="0" formatCode="_(* #,##0.00_);_(* \(#,##0.00\);_(* &quot;-&quot;??_);_(@_)">
                  <c:v>50.22</c:v>
                </c:pt>
                <c:pt idx="1">
                  <c:v>54.51</c:v>
                </c:pt>
              </c:numCache>
            </c:numRef>
          </c:val>
          <c:extLst>
            <c:ext xmlns:c16="http://schemas.microsoft.com/office/drawing/2014/chart" uri="{C3380CC4-5D6E-409C-BE32-E72D297353CC}">
              <c16:uniqueId val="{00000000-3F78-4994-8C3D-2457A9DE94C9}"/>
            </c:ext>
          </c:extLst>
        </c:ser>
        <c:ser>
          <c:idx val="1"/>
          <c:order val="1"/>
          <c:tx>
            <c:strRef>
              <c:f>'Calculations - negative balance'!$H$122</c:f>
              <c:strCache>
                <c:ptCount val="1"/>
                <c:pt idx="0">
                  <c:v>Annuity P0</c:v>
                </c:pt>
              </c:strCache>
            </c:strRef>
          </c:tx>
          <c:spPr>
            <a:solidFill>
              <a:schemeClr val="accent2"/>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balance'!$I$122:$AM$122</c:f>
              <c:numCache>
                <c:formatCode>General</c:formatCode>
                <c:ptCount val="31"/>
                <c:pt idx="2" formatCode="_(* #,##0.00_);_(* \(#,##0.00\);_(* &quot;-&quot;??_);_(@_)">
                  <c:v>56.53</c:v>
                </c:pt>
                <c:pt idx="6" formatCode="_(* #,##0.00_);_(* \(#,##0.00\);_(* &quot;-&quot;??_);_(@_)">
                  <c:v>62.36</c:v>
                </c:pt>
                <c:pt idx="10" formatCode="_(* #,##0.00_);_(* \(#,##0.00\);_(* &quot;-&quot;??_);_(@_)">
                  <c:v>68.790000000000006</c:v>
                </c:pt>
                <c:pt idx="14" formatCode="_(* #,##0.00_);_(* \(#,##0.00\);_(* &quot;-&quot;??_);_(@_)">
                  <c:v>75.89</c:v>
                </c:pt>
                <c:pt idx="18" formatCode="_(* #,##0.00_);_(* \(#,##0.00\);_(* &quot;-&quot;??_);_(@_)">
                  <c:v>83.72</c:v>
                </c:pt>
                <c:pt idx="22" formatCode="_(* #,##0.00_);_(* \(#,##0.00\);_(* &quot;-&quot;??_);_(@_)">
                  <c:v>92.36</c:v>
                </c:pt>
                <c:pt idx="27" formatCode="_(* #,##0.00_);_(* \(#,##0.00\);_(* &quot;-&quot;??_);_(@_)">
                  <c:v>101.89</c:v>
                </c:pt>
              </c:numCache>
            </c:numRef>
          </c:val>
          <c:extLst>
            <c:ext xmlns:c16="http://schemas.microsoft.com/office/drawing/2014/chart" uri="{C3380CC4-5D6E-409C-BE32-E72D297353CC}">
              <c16:uniqueId val="{00000001-3F78-4994-8C3D-2457A9DE94C9}"/>
            </c:ext>
          </c:extLst>
        </c:ser>
        <c:ser>
          <c:idx val="2"/>
          <c:order val="2"/>
          <c:tx>
            <c:strRef>
              <c:f>'Calculations - negative balance'!$H$123</c:f>
              <c:strCache>
                <c:ptCount val="1"/>
                <c:pt idx="0">
                  <c:v>Gap</c:v>
                </c:pt>
              </c:strCache>
            </c:strRef>
          </c:tx>
          <c:spPr>
            <a:solidFill>
              <a:schemeClr val="accent6">
                <a:lumMod val="20000"/>
                <a:lumOff val="8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balance'!$I$123:$AM$123</c:f>
              <c:numCache>
                <c:formatCode>_(* #,##0.00_);_(* \(#,##0.00\);_(* "-"??_);_(@_)</c:formatCode>
                <c:ptCount val="31"/>
                <c:pt idx="3">
                  <c:v>56.53</c:v>
                </c:pt>
                <c:pt idx="4">
                  <c:v>57.94</c:v>
                </c:pt>
                <c:pt idx="5">
                  <c:v>59.39</c:v>
                </c:pt>
                <c:pt idx="7">
                  <c:v>62.36</c:v>
                </c:pt>
                <c:pt idx="8">
                  <c:v>63.92</c:v>
                </c:pt>
                <c:pt idx="9">
                  <c:v>65.510000000000005</c:v>
                </c:pt>
                <c:pt idx="11">
                  <c:v>68.790000000000006</c:v>
                </c:pt>
                <c:pt idx="12">
                  <c:v>70.510000000000005</c:v>
                </c:pt>
                <c:pt idx="13">
                  <c:v>72.27</c:v>
                </c:pt>
                <c:pt idx="15">
                  <c:v>75.89</c:v>
                </c:pt>
                <c:pt idx="16">
                  <c:v>77.78</c:v>
                </c:pt>
                <c:pt idx="17">
                  <c:v>79.73</c:v>
                </c:pt>
                <c:pt idx="19">
                  <c:v>83.72</c:v>
                </c:pt>
                <c:pt idx="20">
                  <c:v>85.81</c:v>
                </c:pt>
                <c:pt idx="21">
                  <c:v>87.95</c:v>
                </c:pt>
                <c:pt idx="23">
                  <c:v>92.36</c:v>
                </c:pt>
                <c:pt idx="24">
                  <c:v>94.67</c:v>
                </c:pt>
                <c:pt idx="26">
                  <c:v>97.03</c:v>
                </c:pt>
                <c:pt idx="28">
                  <c:v>101.89</c:v>
                </c:pt>
                <c:pt idx="29">
                  <c:v>104.44</c:v>
                </c:pt>
                <c:pt idx="30">
                  <c:v>107.05</c:v>
                </c:pt>
              </c:numCache>
            </c:numRef>
          </c:val>
          <c:extLst>
            <c:ext xmlns:c16="http://schemas.microsoft.com/office/drawing/2014/chart" uri="{C3380CC4-5D6E-409C-BE32-E72D297353CC}">
              <c16:uniqueId val="{00000002-3F78-4994-8C3D-2457A9DE94C9}"/>
            </c:ext>
          </c:extLst>
        </c:ser>
        <c:ser>
          <c:idx val="3"/>
          <c:order val="3"/>
          <c:tx>
            <c:strRef>
              <c:f>'Calculations - negative balance'!$H$124</c:f>
              <c:strCache>
                <c:ptCount val="1"/>
                <c:pt idx="0">
                  <c:v>Annuity Y2–Y4</c:v>
                </c:pt>
              </c:strCache>
            </c:strRef>
          </c:tx>
          <c:spPr>
            <a:solidFill>
              <a:schemeClr val="accent2">
                <a:lumMod val="40000"/>
                <a:lumOff val="60000"/>
              </a:schemeClr>
            </a:solidFill>
            <a:ln>
              <a:noFill/>
            </a:ln>
            <a:effectLst/>
          </c:spPr>
          <c:invertIfNegative val="0"/>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balance'!$I$124:$AM$124</c:f>
              <c:numCache>
                <c:formatCode>_(* #,##0.00_);_(* \(#,##0.00\);_(* "-"??_);_(@_)</c:formatCode>
                <c:ptCount val="31"/>
                <c:pt idx="3">
                  <c:v>1.4099999999999966</c:v>
                </c:pt>
                <c:pt idx="4">
                  <c:v>1.4500000000000028</c:v>
                </c:pt>
                <c:pt idx="5">
                  <c:v>1.490000000000002</c:v>
                </c:pt>
                <c:pt idx="7">
                  <c:v>1.5600000000000023</c:v>
                </c:pt>
                <c:pt idx="8">
                  <c:v>1.5900000000000034</c:v>
                </c:pt>
                <c:pt idx="9">
                  <c:v>1.6400000000000006</c:v>
                </c:pt>
                <c:pt idx="11">
                  <c:v>1.7199999999999989</c:v>
                </c:pt>
                <c:pt idx="12">
                  <c:v>1.7599999999999909</c:v>
                </c:pt>
                <c:pt idx="13">
                  <c:v>1.8100000000000023</c:v>
                </c:pt>
                <c:pt idx="15">
                  <c:v>1.8900000000000006</c:v>
                </c:pt>
                <c:pt idx="16">
                  <c:v>1.9500000000000028</c:v>
                </c:pt>
                <c:pt idx="17">
                  <c:v>1.9899999999999949</c:v>
                </c:pt>
                <c:pt idx="19">
                  <c:v>2.0900000000000034</c:v>
                </c:pt>
                <c:pt idx="20">
                  <c:v>2.1400000000000006</c:v>
                </c:pt>
                <c:pt idx="21">
                  <c:v>2.2000000000000028</c:v>
                </c:pt>
                <c:pt idx="23">
                  <c:v>2.3100000000000023</c:v>
                </c:pt>
                <c:pt idx="24">
                  <c:v>2.3599999999999994</c:v>
                </c:pt>
                <c:pt idx="26">
                  <c:v>2.4299999999999926</c:v>
                </c:pt>
                <c:pt idx="28">
                  <c:v>2.5499999999999972</c:v>
                </c:pt>
                <c:pt idx="29">
                  <c:v>2.6099999999999994</c:v>
                </c:pt>
                <c:pt idx="30">
                  <c:v>2.6800000000000068</c:v>
                </c:pt>
              </c:numCache>
            </c:numRef>
          </c:val>
          <c:extLst>
            <c:ext xmlns:c16="http://schemas.microsoft.com/office/drawing/2014/chart" uri="{C3380CC4-5D6E-409C-BE32-E72D297353CC}">
              <c16:uniqueId val="{00000003-3F78-4994-8C3D-2457A9DE94C9}"/>
            </c:ext>
          </c:extLst>
        </c:ser>
        <c:dLbls>
          <c:showLegendKey val="0"/>
          <c:showVal val="0"/>
          <c:showCatName val="0"/>
          <c:showSerName val="0"/>
          <c:showPercent val="0"/>
          <c:showBubbleSize val="0"/>
        </c:dLbls>
        <c:gapWidth val="219"/>
        <c:overlap val="100"/>
        <c:axId val="430305072"/>
        <c:axId val="430298832"/>
      </c:barChart>
      <c:lineChart>
        <c:grouping val="standard"/>
        <c:varyColors val="0"/>
        <c:ser>
          <c:idx val="4"/>
          <c:order val="4"/>
          <c:tx>
            <c:strRef>
              <c:f>'Calculations - negative balance'!$H$125</c:f>
              <c:strCache>
                <c:ptCount val="1"/>
                <c:pt idx="0">
                  <c:v>RAB 28-29 Year</c:v>
                </c:pt>
              </c:strCache>
            </c:strRef>
          </c:tx>
          <c:spPr>
            <a:ln w="28575" cap="rnd">
              <a:solidFill>
                <a:schemeClr val="accent3"/>
              </a:solidFill>
              <a:round/>
            </a:ln>
            <a:effectLst/>
          </c:spPr>
          <c:marker>
            <c:symbol val="none"/>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balance'!$I$125:$AM$125</c:f>
              <c:numCache>
                <c:formatCode>_(* #,##0.00_);_(* \(#,##0.00\);_(* "-"??_);_(@_)</c:formatCode>
                <c:ptCount val="31"/>
                <c:pt idx="0">
                  <c:v>45.3</c:v>
                </c:pt>
                <c:pt idx="1">
                  <c:v>46.6</c:v>
                </c:pt>
                <c:pt idx="2">
                  <c:v>50.86</c:v>
                </c:pt>
              </c:numCache>
            </c:numRef>
          </c:val>
          <c:smooth val="0"/>
          <c:extLst>
            <c:ext xmlns:c16="http://schemas.microsoft.com/office/drawing/2014/chart" uri="{C3380CC4-5D6E-409C-BE32-E72D297353CC}">
              <c16:uniqueId val="{00000004-3F78-4994-8C3D-2457A9DE94C9}"/>
            </c:ext>
          </c:extLst>
        </c:ser>
        <c:ser>
          <c:idx val="5"/>
          <c:order val="5"/>
          <c:tx>
            <c:strRef>
              <c:f>'Calculations - negative balance'!$H$126</c:f>
              <c:strCache>
                <c:ptCount val="1"/>
                <c:pt idx="0">
                  <c:v>RAB P0</c:v>
                </c:pt>
              </c:strCache>
            </c:strRef>
          </c:tx>
          <c:spPr>
            <a:ln w="28575" cap="rnd">
              <a:solidFill>
                <a:schemeClr val="accent6"/>
              </a:solidFill>
              <a:round/>
            </a:ln>
            <a:effectLst/>
          </c:spPr>
          <c:marker>
            <c:symbol val="diamond"/>
            <c:size val="9"/>
            <c:spPr>
              <a:solidFill>
                <a:schemeClr val="accent3"/>
              </a:solidFill>
              <a:ln w="9525">
                <a:solidFill>
                  <a:schemeClr val="accent6"/>
                </a:solidFill>
              </a:ln>
              <a:effectLst/>
            </c:spPr>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balance'!$I$126:$AM$126</c:f>
              <c:numCache>
                <c:formatCode>_(* #,##0.00_);_(* \(#,##0.00\);_(* "-"??_);_(@_)</c:formatCode>
                <c:ptCount val="31"/>
                <c:pt idx="2">
                  <c:v>50.86</c:v>
                </c:pt>
                <c:pt idx="6">
                  <c:v>59.72</c:v>
                </c:pt>
                <c:pt idx="10">
                  <c:v>66.23</c:v>
                </c:pt>
                <c:pt idx="14">
                  <c:v>74.77</c:v>
                </c:pt>
                <c:pt idx="18">
                  <c:v>83.12</c:v>
                </c:pt>
                <c:pt idx="22">
                  <c:v>93.4</c:v>
                </c:pt>
                <c:pt idx="27">
                  <c:v>103.14</c:v>
                </c:pt>
                <c:pt idx="30">
                  <c:v>111.07</c:v>
                </c:pt>
              </c:numCache>
            </c:numRef>
          </c:val>
          <c:smooth val="0"/>
          <c:extLst>
            <c:ext xmlns:c16="http://schemas.microsoft.com/office/drawing/2014/chart" uri="{C3380CC4-5D6E-409C-BE32-E72D297353CC}">
              <c16:uniqueId val="{00000005-3F78-4994-8C3D-2457A9DE94C9}"/>
            </c:ext>
          </c:extLst>
        </c:ser>
        <c:ser>
          <c:idx val="6"/>
          <c:order val="6"/>
          <c:tx>
            <c:strRef>
              <c:f>'Calculations - negative balance'!$H$127</c:f>
              <c:strCache>
                <c:ptCount val="1"/>
                <c:pt idx="0">
                  <c:v>RAB Y2-Y4</c:v>
                </c:pt>
              </c:strCache>
            </c:strRef>
          </c:tx>
          <c:spPr>
            <a:ln w="15875" cap="rnd">
              <a:solidFill>
                <a:schemeClr val="accent3"/>
              </a:solidFill>
              <a:prstDash val="dash"/>
              <a:round/>
            </a:ln>
            <a:effectLst/>
          </c:spPr>
          <c:marker>
            <c:symbol val="none"/>
          </c:marker>
          <c:cat>
            <c:strRef>
              <c:f>'Calculations - negative balance'!$I$104:$AM$104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balance'!$I$127:$AM$127</c:f>
              <c:numCache>
                <c:formatCode>_(* #,##0.00_);_(* \(#,##0.00\);_(* "-"??_);_(@_)</c:formatCode>
                <c:ptCount val="31"/>
                <c:pt idx="2">
                  <c:v>50.86</c:v>
                </c:pt>
                <c:pt idx="3">
                  <c:v>52.23</c:v>
                </c:pt>
                <c:pt idx="4">
                  <c:v>53.54</c:v>
                </c:pt>
                <c:pt idx="5">
                  <c:v>54.87</c:v>
                </c:pt>
                <c:pt idx="6">
                  <c:v>59.72</c:v>
                </c:pt>
                <c:pt idx="7">
                  <c:v>61.93</c:v>
                </c:pt>
                <c:pt idx="8">
                  <c:v>63.48</c:v>
                </c:pt>
                <c:pt idx="9">
                  <c:v>65.069999999999993</c:v>
                </c:pt>
                <c:pt idx="10">
                  <c:v>66.23</c:v>
                </c:pt>
                <c:pt idx="11">
                  <c:v>67.89</c:v>
                </c:pt>
                <c:pt idx="12">
                  <c:v>69.59</c:v>
                </c:pt>
                <c:pt idx="13">
                  <c:v>71.33</c:v>
                </c:pt>
                <c:pt idx="14">
                  <c:v>74.77</c:v>
                </c:pt>
                <c:pt idx="15">
                  <c:v>76.64</c:v>
                </c:pt>
                <c:pt idx="16">
                  <c:v>78.55</c:v>
                </c:pt>
                <c:pt idx="17">
                  <c:v>80.52</c:v>
                </c:pt>
                <c:pt idx="18">
                  <c:v>83.12</c:v>
                </c:pt>
                <c:pt idx="19">
                  <c:v>85.2</c:v>
                </c:pt>
                <c:pt idx="20">
                  <c:v>87.33</c:v>
                </c:pt>
                <c:pt idx="21">
                  <c:v>89.51</c:v>
                </c:pt>
                <c:pt idx="22">
                  <c:v>93.4</c:v>
                </c:pt>
                <c:pt idx="23">
                  <c:v>95.73</c:v>
                </c:pt>
                <c:pt idx="24">
                  <c:v>98.13</c:v>
                </c:pt>
                <c:pt idx="26">
                  <c:v>100.58</c:v>
                </c:pt>
                <c:pt idx="27">
                  <c:v>103.14</c:v>
                </c:pt>
                <c:pt idx="28">
                  <c:v>105.71</c:v>
                </c:pt>
                <c:pt idx="29">
                  <c:v>108.36</c:v>
                </c:pt>
                <c:pt idx="30">
                  <c:v>111.07</c:v>
                </c:pt>
              </c:numCache>
            </c:numRef>
          </c:val>
          <c:smooth val="0"/>
          <c:extLst>
            <c:ext xmlns:c16="http://schemas.microsoft.com/office/drawing/2014/chart" uri="{C3380CC4-5D6E-409C-BE32-E72D297353CC}">
              <c16:uniqueId val="{00000006-3F78-4994-8C3D-2457A9DE94C9}"/>
            </c:ext>
          </c:extLst>
        </c:ser>
        <c:dLbls>
          <c:showLegendKey val="0"/>
          <c:showVal val="0"/>
          <c:showCatName val="0"/>
          <c:showSerName val="0"/>
          <c:showPercent val="0"/>
          <c:showBubbleSize val="0"/>
        </c:dLbls>
        <c:marker val="1"/>
        <c:smooth val="0"/>
        <c:axId val="430305072"/>
        <c:axId val="430298832"/>
      </c:lineChart>
      <c:catAx>
        <c:axId val="430305072"/>
        <c:scaling>
          <c:orientation val="minMax"/>
        </c:scaling>
        <c:delete val="0"/>
        <c:axPos val="b"/>
        <c:numFmt formatCode="General" sourceLinked="1"/>
        <c:majorTickMark val="none"/>
        <c:minorTickMark val="none"/>
        <c:tickLblPos val="nextTo"/>
        <c:spPr>
          <a:noFill/>
          <a:ln w="6350" cap="flat" cmpd="sng" algn="ctr">
            <a:solidFill>
              <a:schemeClr val="accent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298832"/>
        <c:crosses val="autoZero"/>
        <c:auto val="1"/>
        <c:lblAlgn val="ctr"/>
        <c:lblOffset val="100"/>
        <c:noMultiLvlLbl val="0"/>
      </c:catAx>
      <c:valAx>
        <c:axId val="430298832"/>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305072"/>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negative balance'!$I$139</c:f>
          <c:strCache>
            <c:ptCount val="1"/>
            <c:pt idx="0">
              <c:v>Nominal Price Difference: Annuity vs. RAB (50-Year Depreciation) for Barker Barambah - Redgate Relift</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barChart>
        <c:barDir val="col"/>
        <c:grouping val="clustered"/>
        <c:varyColors val="0"/>
        <c:ser>
          <c:idx val="0"/>
          <c:order val="0"/>
          <c:tx>
            <c:strRef>
              <c:f>'Calculations - negative balance'!$H$145</c:f>
              <c:strCache>
                <c:ptCount val="1"/>
                <c:pt idx="0">
                  <c:v>Annuity lower</c:v>
                </c:pt>
              </c:strCache>
            </c:strRef>
          </c:tx>
          <c:spPr>
            <a:solidFill>
              <a:schemeClr val="tx2"/>
            </a:solidFill>
            <a:ln>
              <a:noFill/>
            </a:ln>
            <a:effectLst/>
          </c:spPr>
          <c:invertIfNegative val="0"/>
          <c:cat>
            <c:strRef>
              <c:f>'Calculations - negative balance'!$I$135:$AM$135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balance'!$I$145:$AM$145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-1.0400000000000063</c:v>
                </c:pt>
                <c:pt idx="23">
                  <c:v>-1.0600000000000023</c:v>
                </c:pt>
                <c:pt idx="24">
                  <c:v>-1.0999999999999943</c:v>
                </c:pt>
                <c:pt idx="26">
                  <c:v>-1.1200000000000045</c:v>
                </c:pt>
                <c:pt idx="27">
                  <c:v>-1.25</c:v>
                </c:pt>
                <c:pt idx="28">
                  <c:v>-1.269999999999996</c:v>
                </c:pt>
                <c:pt idx="29">
                  <c:v>-1.3100000000000023</c:v>
                </c:pt>
                <c:pt idx="30">
                  <c:v>-1.3399999999999892</c:v>
                </c:pt>
              </c:numCache>
            </c:numRef>
          </c:val>
          <c:extLst>
            <c:ext xmlns:c16="http://schemas.microsoft.com/office/drawing/2014/chart" uri="{C3380CC4-5D6E-409C-BE32-E72D297353CC}">
              <c16:uniqueId val="{00000000-DB4D-4FE6-9D08-C473CED60336}"/>
            </c:ext>
          </c:extLst>
        </c:ser>
        <c:ser>
          <c:idx val="1"/>
          <c:order val="1"/>
          <c:tx>
            <c:strRef>
              <c:f>'Calculations - negative balance'!$H$146</c:f>
              <c:strCache>
                <c:ptCount val="1"/>
                <c:pt idx="0">
                  <c:v>RAB lower</c:v>
                </c:pt>
              </c:strCache>
            </c:strRef>
          </c:tx>
          <c:spPr>
            <a:solidFill>
              <a:schemeClr val="accent3"/>
            </a:solidFill>
            <a:ln>
              <a:noFill/>
            </a:ln>
            <a:effectLst/>
          </c:spPr>
          <c:invertIfNegative val="0"/>
          <c:cat>
            <c:strRef>
              <c:f>'Calculations - negative balance'!$I$135:$AM$135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negative balance'!$I$146:$AM$146</c:f>
              <c:numCache>
                <c:formatCode>General</c:formatCode>
                <c:ptCount val="31"/>
                <c:pt idx="0">
                  <c:v>4.9200000000000017</c:v>
                </c:pt>
                <c:pt idx="1">
                  <c:v>7.9099999999999966</c:v>
                </c:pt>
                <c:pt idx="2">
                  <c:v>5.6700000000000017</c:v>
                </c:pt>
                <c:pt idx="3">
                  <c:v>5.7100000000000009</c:v>
                </c:pt>
                <c:pt idx="4">
                  <c:v>5.8500000000000014</c:v>
                </c:pt>
                <c:pt idx="5">
                  <c:v>6.0100000000000051</c:v>
                </c:pt>
                <c:pt idx="6">
                  <c:v>2.6400000000000006</c:v>
                </c:pt>
                <c:pt idx="7">
                  <c:v>1.990000000000002</c:v>
                </c:pt>
                <c:pt idx="8">
                  <c:v>2.0300000000000082</c:v>
                </c:pt>
                <c:pt idx="9">
                  <c:v>2.0800000000000125</c:v>
                </c:pt>
                <c:pt idx="10">
                  <c:v>2.5600000000000023</c:v>
                </c:pt>
                <c:pt idx="11">
                  <c:v>2.6200000000000045</c:v>
                </c:pt>
                <c:pt idx="12">
                  <c:v>2.6799999999999926</c:v>
                </c:pt>
                <c:pt idx="13">
                  <c:v>2.75</c:v>
                </c:pt>
                <c:pt idx="14">
                  <c:v>1.1200000000000045</c:v>
                </c:pt>
                <c:pt idx="15">
                  <c:v>1.1400000000000006</c:v>
                </c:pt>
                <c:pt idx="16">
                  <c:v>1.1800000000000068</c:v>
                </c:pt>
                <c:pt idx="17">
                  <c:v>1.2000000000000028</c:v>
                </c:pt>
                <c:pt idx="18">
                  <c:v>0.59999999999999432</c:v>
                </c:pt>
                <c:pt idx="19">
                  <c:v>0.60999999999999943</c:v>
                </c:pt>
                <c:pt idx="20">
                  <c:v>0.62000000000000455</c:v>
                </c:pt>
                <c:pt idx="21">
                  <c:v>0.64000000000000057</c:v>
                </c:pt>
                <c:pt idx="22">
                  <c:v>0</c:v>
                </c:pt>
                <c:pt idx="23">
                  <c:v>0</c:v>
                </c:pt>
                <c:pt idx="24">
                  <c:v>0</c:v>
                </c:pt>
                <c:pt idx="26">
                  <c:v>0</c:v>
                </c:pt>
                <c:pt idx="27">
                  <c:v>0</c:v>
                </c:pt>
                <c:pt idx="28">
                  <c:v>0</c:v>
                </c:pt>
                <c:pt idx="29">
                  <c:v>0</c:v>
                </c:pt>
                <c:pt idx="30">
                  <c:v>0</c:v>
                </c:pt>
              </c:numCache>
            </c:numRef>
          </c:val>
          <c:extLst>
            <c:ext xmlns:c16="http://schemas.microsoft.com/office/drawing/2014/chart" uri="{C3380CC4-5D6E-409C-BE32-E72D297353CC}">
              <c16:uniqueId val="{00000001-DB4D-4FE6-9D08-C473CED60336}"/>
            </c:ext>
          </c:extLst>
        </c:ser>
        <c:dLbls>
          <c:showLegendKey val="0"/>
          <c:showVal val="0"/>
          <c:showCatName val="0"/>
          <c:showSerName val="0"/>
          <c:showPercent val="0"/>
          <c:showBubbleSize val="0"/>
        </c:dLbls>
        <c:gapWidth val="219"/>
        <c:overlap val="-27"/>
        <c:axId val="53342480"/>
        <c:axId val="53343440"/>
      </c:barChart>
      <c:catAx>
        <c:axId val="533424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3440"/>
        <c:crosses val="autoZero"/>
        <c:auto val="1"/>
        <c:lblAlgn val="ctr"/>
        <c:lblOffset val="100"/>
        <c:noMultiLvlLbl val="0"/>
      </c:catAx>
      <c:valAx>
        <c:axId val="53343440"/>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Calibri" panose="020F0502020204030204" pitchFamily="34" charset="0"/>
                <a:cs typeface="Calibri" panose="020F0502020204030204" pitchFamily="34" charset="0"/>
              </a:defRPr>
            </a:pPr>
            <a:r>
              <a:rPr lang="en-AU"/>
              <a:t>RAB Short Scenario (25 years depreciation)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Calibri" panose="020F0502020204030204" pitchFamily="34" charset="0"/>
              <a:cs typeface="Calibri" panose="020F0502020204030204" pitchFamily="34" charset="0"/>
            </a:defRPr>
          </a:pPr>
          <a:endParaRPr lang="en-AU"/>
        </a:p>
      </c:txPr>
    </c:title>
    <c:autoTitleDeleted val="0"/>
    <c:plotArea>
      <c:layout>
        <c:manualLayout>
          <c:layoutTarget val="inner"/>
          <c:xMode val="edge"/>
          <c:yMode val="edge"/>
          <c:x val="0.10073649166784435"/>
          <c:y val="0.29501919484575145"/>
          <c:w val="0.87436746313220048"/>
          <c:h val="0.59781889029775193"/>
        </c:manualLayout>
      </c:layout>
      <c:barChart>
        <c:barDir val="col"/>
        <c:grouping val="stacked"/>
        <c:varyColors val="0"/>
        <c:ser>
          <c:idx val="2"/>
          <c:order val="2"/>
          <c:tx>
            <c:strRef>
              <c:f>'Calculations - negative balance'!$K$206</c:f>
              <c:strCache>
                <c:ptCount val="1"/>
                <c:pt idx="0">
                  <c:v>RAB&lt;Annuity</c:v>
                </c:pt>
              </c:strCache>
            </c:strRef>
          </c:tx>
          <c:spPr>
            <a:solidFill>
              <a:srgbClr val="00B050"/>
            </a:solidFill>
            <a:ln>
              <a:noFill/>
            </a:ln>
            <a:effectLst/>
          </c:spPr>
          <c:invertIfNegative val="0"/>
          <c:cat>
            <c:strRef>
              <c:f>'Calculations - negative balance'!$H$207:$H$216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balance'!$K$207:$K$216</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C2DC-45AE-8879-9FB6FD68288F}"/>
            </c:ext>
          </c:extLst>
        </c:ser>
        <c:ser>
          <c:idx val="3"/>
          <c:order val="3"/>
          <c:tx>
            <c:strRef>
              <c:f>'Calculations - negative balance'!$L$206</c:f>
              <c:strCache>
                <c:ptCount val="1"/>
                <c:pt idx="0">
                  <c:v>RAB&gt;Annuity</c:v>
                </c:pt>
              </c:strCache>
            </c:strRef>
          </c:tx>
          <c:spPr>
            <a:solidFill>
              <a:srgbClr val="FF0000"/>
            </a:solidFill>
            <a:ln>
              <a:noFill/>
            </a:ln>
            <a:effectLst/>
          </c:spPr>
          <c:invertIfNegative val="0"/>
          <c:cat>
            <c:strRef>
              <c:f>'Calculations - negative balance'!$H$207:$H$216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balance'!$L$207:$L$216</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C2DC-45AE-8879-9FB6FD68288F}"/>
            </c:ext>
          </c:extLst>
        </c:ser>
        <c:ser>
          <c:idx val="4"/>
          <c:order val="4"/>
          <c:tx>
            <c:strRef>
              <c:f>'Calculations - negative balance'!$M$206</c:f>
              <c:strCache>
                <c:ptCount val="1"/>
                <c:pt idx="0">
                  <c:v>RAB=Annuity</c:v>
                </c:pt>
              </c:strCache>
            </c:strRef>
          </c:tx>
          <c:spPr>
            <a:solidFill>
              <a:schemeClr val="accent6"/>
            </a:solidFill>
            <a:ln>
              <a:noFill/>
            </a:ln>
            <a:effectLst/>
          </c:spPr>
          <c:invertIfNegative val="0"/>
          <c:cat>
            <c:strRef>
              <c:f>'Calculations - negative balance'!$H$207:$H$216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balance'!$M$207:$M$216</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C2DC-45AE-8879-9FB6FD68288F}"/>
            </c:ext>
          </c:extLst>
        </c:ser>
        <c:ser>
          <c:idx val="6"/>
          <c:order val="6"/>
          <c:tx>
            <c:strRef>
              <c:f>'Calculations - negative balance'!$O$206</c:f>
              <c:strCache>
                <c:ptCount val="1"/>
                <c:pt idx="0">
                  <c:v>The Gap</c:v>
                </c:pt>
              </c:strCache>
            </c:strRef>
          </c:tx>
          <c:spPr>
            <a:noFill/>
            <a:ln>
              <a:solidFill>
                <a:schemeClr val="accent6">
                  <a:lumMod val="40000"/>
                  <a:lumOff val="60000"/>
                  <a:alpha val="0"/>
                </a:schemeClr>
              </a:solidFill>
            </a:ln>
            <a:effectLst/>
          </c:spPr>
          <c:invertIfNegative val="0"/>
          <c:dLbls>
            <c:dLbl>
              <c:idx val="0"/>
              <c:tx>
                <c:rich>
                  <a:bodyPr/>
                  <a:lstStyle/>
                  <a:p>
                    <a:fld id="{C876F930-7C18-4DB6-9735-858DB3EB9D3B}"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2DC-45AE-8879-9FB6FD68288F}"/>
                </c:ext>
              </c:extLst>
            </c:dLbl>
            <c:dLbl>
              <c:idx val="1"/>
              <c:tx>
                <c:rich>
                  <a:bodyPr/>
                  <a:lstStyle/>
                  <a:p>
                    <a:fld id="{758356F8-995B-4866-8D31-D7B155DCA92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2DC-45AE-8879-9FB6FD68288F}"/>
                </c:ext>
              </c:extLst>
            </c:dLbl>
            <c:dLbl>
              <c:idx val="2"/>
              <c:tx>
                <c:rich>
                  <a:bodyPr/>
                  <a:lstStyle/>
                  <a:p>
                    <a:fld id="{C5C6D540-36E8-4286-BBEE-9CB8CF50C14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2DC-45AE-8879-9FB6FD68288F}"/>
                </c:ext>
              </c:extLst>
            </c:dLbl>
            <c:dLbl>
              <c:idx val="3"/>
              <c:tx>
                <c:rich>
                  <a:bodyPr/>
                  <a:lstStyle/>
                  <a:p>
                    <a:fld id="{4F51A6D5-1345-46FB-B048-60EFFA95031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2DC-45AE-8879-9FB6FD68288F}"/>
                </c:ext>
              </c:extLst>
            </c:dLbl>
            <c:dLbl>
              <c:idx val="4"/>
              <c:tx>
                <c:rich>
                  <a:bodyPr/>
                  <a:lstStyle/>
                  <a:p>
                    <a:fld id="{562A43E9-A5EF-4CC2-A3ED-B041093F029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2DC-45AE-8879-9FB6FD68288F}"/>
                </c:ext>
              </c:extLst>
            </c:dLbl>
            <c:dLbl>
              <c:idx val="5"/>
              <c:tx>
                <c:rich>
                  <a:bodyPr/>
                  <a:lstStyle/>
                  <a:p>
                    <a:fld id="{79ADE373-E4D1-44C6-92A1-0793AE40B35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2DC-45AE-8879-9FB6FD68288F}"/>
                </c:ext>
              </c:extLst>
            </c:dLbl>
            <c:dLbl>
              <c:idx val="6"/>
              <c:tx>
                <c:rich>
                  <a:bodyPr/>
                  <a:lstStyle/>
                  <a:p>
                    <a:fld id="{57CAB3EA-2951-400F-A60B-704D5DC9920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2DC-45AE-8879-9FB6FD68288F}"/>
                </c:ext>
              </c:extLst>
            </c:dLbl>
            <c:dLbl>
              <c:idx val="7"/>
              <c:tx>
                <c:rich>
                  <a:bodyPr/>
                  <a:lstStyle/>
                  <a:p>
                    <a:fld id="{9E030566-07FB-41D5-843D-9AC172D1C99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2DC-45AE-8879-9FB6FD68288F}"/>
                </c:ext>
              </c:extLst>
            </c:dLbl>
            <c:dLbl>
              <c:idx val="8"/>
              <c:tx>
                <c:rich>
                  <a:bodyPr/>
                  <a:lstStyle/>
                  <a:p>
                    <a:fld id="{1A0188A2-DBBD-4C5D-B1D4-B38FE8D6455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2DC-45AE-8879-9FB6FD68288F}"/>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2DC-45AE-8879-9FB6FD68288F}"/>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Calibri" panose="020F0502020204030204" pitchFamily="34" charset="0"/>
                    <a:cs typeface="Calibri" panose="020F050202020403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'Calculations - negative balance'!$H$207:$H$216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balance'!$O$207:$O$216</c:f>
              <c:numCache>
                <c:formatCode>"$"#,##0</c:formatCode>
                <c:ptCount val="10"/>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'Calculations - negative balance'!$J$207:$J$216</c15:f>
                <c15:dlblRangeCache>
                  <c:ptCount val="10"/>
                  <c:pt idx="0">
                    <c:v>$0</c:v>
                  </c:pt>
                  <c:pt idx="1">
                    <c:v>$0</c:v>
                  </c:pt>
                  <c:pt idx="2">
                    <c:v>$0</c:v>
                  </c:pt>
                  <c:pt idx="3">
                    <c:v>$0</c:v>
                  </c:pt>
                  <c:pt idx="4">
                    <c:v>$0</c:v>
                  </c:pt>
                  <c:pt idx="5">
                    <c:v>$0</c:v>
                  </c:pt>
                  <c:pt idx="6">
                    <c:v>$0</c:v>
                  </c:pt>
                  <c:pt idx="7">
                    <c:v>$0</c:v>
                  </c:pt>
                  <c:pt idx="8">
                    <c:v>$0</c:v>
                  </c:pt>
                </c15:dlblRangeCache>
              </c15:datalabelsRange>
            </c:ext>
            <c:ext xmlns:c16="http://schemas.microsoft.com/office/drawing/2014/chart" uri="{C3380CC4-5D6E-409C-BE32-E72D297353CC}">
              <c16:uniqueId val="{00000006-C2DC-45AE-8879-9FB6FD68288F}"/>
            </c:ext>
          </c:extLst>
        </c:ser>
        <c:ser>
          <c:idx val="7"/>
          <c:order val="7"/>
          <c:tx>
            <c:strRef>
              <c:f>'Calculations - negative balance'!$P$206</c:f>
              <c:strCache>
                <c:ptCount val="1"/>
                <c:pt idx="0">
                  <c:v>Max value</c:v>
                </c:pt>
              </c:strCache>
            </c:strRef>
          </c:tx>
          <c:spPr>
            <a:solidFill>
              <a:schemeClr val="bg1">
                <a:alpha val="0"/>
              </a:schemeClr>
            </a:solidFill>
            <a:ln>
              <a:noFill/>
            </a:ln>
            <a:effectLst/>
          </c:spPr>
          <c:invertIfNegative val="0"/>
          <c:cat>
            <c:strRef>
              <c:f>'Calculations - negative balance'!$H$207:$H$216</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balance'!$P$207:$P$216</c:f>
              <c:numCache>
                <c:formatCode>"$"#,##0</c:formatCode>
                <c:ptCount val="10"/>
                <c:pt idx="9">
                  <c:v>0</c:v>
                </c:pt>
              </c:numCache>
            </c:numRef>
          </c:val>
          <c:extLst>
            <c:ext xmlns:c16="http://schemas.microsoft.com/office/drawing/2014/chart" uri="{C3380CC4-5D6E-409C-BE32-E72D297353CC}">
              <c16:uniqueId val="{00000007-C2DC-45AE-8879-9FB6FD68288F}"/>
            </c:ext>
          </c:extLst>
        </c:ser>
        <c:dLbls>
          <c:showLegendKey val="0"/>
          <c:showVal val="0"/>
          <c:showCatName val="0"/>
          <c:showSerName val="0"/>
          <c:showPercent val="0"/>
          <c:showBubbleSize val="0"/>
        </c:dLbls>
        <c:gapWidth val="150"/>
        <c:overlap val="100"/>
        <c:axId val="1782431408"/>
        <c:axId val="1782433808"/>
        <c:extLst>
          <c:ext xmlns:c15="http://schemas.microsoft.com/office/drawing/2012/chart" uri="{02D57815-91ED-43cb-92C2-25804820EDAC}">
            <c15:filteredBarSeries>
              <c15:ser>
                <c:idx val="0"/>
                <c:order val="0"/>
                <c:tx>
                  <c:strRef>
                    <c:extLst>
                      <c:ext uri="{02D57815-91ED-43cb-92C2-25804820EDAC}">
                        <c15:formulaRef>
                          <c15:sqref>'Calculations - negative balance'!$I$206</c15:sqref>
                        </c15:formulaRef>
                      </c:ext>
                    </c:extLst>
                    <c:strCache>
                      <c:ptCount val="1"/>
                      <c:pt idx="0">
                        <c:v>Annuity</c:v>
                      </c:pt>
                    </c:strCache>
                  </c:strRef>
                </c:tx>
                <c:spPr>
                  <a:solidFill>
                    <a:schemeClr val="accent1"/>
                  </a:solidFill>
                  <a:ln>
                    <a:noFill/>
                  </a:ln>
                  <a:effectLst/>
                </c:spPr>
                <c:invertIfNegative val="0"/>
                <c:cat>
                  <c:strRef>
                    <c:extLst>
                      <c:ext uri="{02D57815-91ED-43cb-92C2-25804820EDAC}">
                        <c15:formulaRef>
                          <c15:sqref>'Calculations - negative balance'!$H$207:$H$216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c:ext uri="{02D57815-91ED-43cb-92C2-25804820EDAC}">
                        <c15:formulaRef>
                          <c15:sqref>'Calculations - negative balance'!$I$207:$I$216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2DC-45AE-8879-9FB6FD68288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'Calculations - negative balance'!$J$206</c15:sqref>
                        </c15:formulaRef>
                      </c:ext>
                    </c:extLst>
                    <c:strCache>
                      <c:ptCount val="1"/>
                      <c:pt idx="0">
                        <c:v>RAB Support</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'Calculations - negative balance'!$H$207:$H$216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negative balance'!$J$207:$J$216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01-C2DC-45AE-8879-9FB6FD68288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'Calculations - negative balance'!$N$206</c15:sqref>
                        </c15:formulaRef>
                      </c:ext>
                    </c:extLst>
                    <c:strCache>
                      <c:ptCount val="1"/>
                      <c:pt idx="0">
                        <c:v>The difference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'Calculations - negative balance'!$H$207:$H$216</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negative balance'!$N$207:$N$216</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05-C2DC-45AE-8879-9FB6FD68288F}"/>
                  </c:ext>
                </c:extLst>
              </c15:ser>
            </c15:filteredBarSeries>
          </c:ext>
        </c:extLst>
      </c:barChart>
      <c:catAx>
        <c:axId val="1782431408"/>
        <c:scaling>
          <c:orientation val="minMax"/>
        </c:scaling>
        <c:delete val="0"/>
        <c:axPos val="b"/>
        <c:numFmt formatCode="General" sourceLinked="1"/>
        <c:majorTickMark val="none"/>
        <c:minorTickMark val="none"/>
        <c:tickLblPos val="nextTo"/>
        <c:spPr>
          <a:noFill/>
          <a:ln w="6350" cap="flat" cmpd="sng" algn="ctr">
            <a:solidFill>
              <a:schemeClr val="accent6">
                <a:lumMod val="40000"/>
                <a:lumOff val="6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Calibri" panose="020F0502020204030204" pitchFamily="34" charset="0"/>
                <a:cs typeface="Calibri" panose="020F0502020204030204" pitchFamily="34" charset="0"/>
              </a:defRPr>
            </a:pPr>
            <a:endParaRPr lang="en-US"/>
          </a:p>
        </c:txPr>
        <c:crossAx val="1782433808"/>
        <c:crosses val="autoZero"/>
        <c:auto val="1"/>
        <c:lblAlgn val="ctr"/>
        <c:lblOffset val="100"/>
        <c:noMultiLvlLbl val="0"/>
      </c:catAx>
      <c:valAx>
        <c:axId val="1782433808"/>
        <c:scaling>
          <c:orientation val="minMax"/>
        </c:scaling>
        <c:delete val="1"/>
        <c:axPos val="l"/>
        <c:numFmt formatCode="&quot;$&quot;#,##0" sourceLinked="1"/>
        <c:majorTickMark val="out"/>
        <c:minorTickMark val="none"/>
        <c:tickLblPos val="nextTo"/>
        <c:crossAx val="1782431408"/>
        <c:crosses val="autoZero"/>
        <c:crossBetween val="between"/>
      </c:valAx>
      <c:spPr>
        <a:noFill/>
        <a:ln>
          <a:noFill/>
        </a:ln>
        <a:effectLst/>
      </c:spPr>
    </c:plotArea>
    <c:legend>
      <c:legendPos val="t"/>
      <c:legendEntry>
        <c:idx val="3"/>
        <c:delete val="1"/>
      </c:legendEntry>
      <c:legendEntry>
        <c:idx val="4"/>
        <c:delete val="1"/>
      </c:legendEntry>
      <c:layout>
        <c:manualLayout>
          <c:xMode val="edge"/>
          <c:yMode val="edge"/>
          <c:x val="0.22584649822939029"/>
          <c:y val="0.20752588329504584"/>
          <c:w val="0.46295671147898693"/>
          <c:h val="7.82225550934777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Calibri" panose="020F0502020204030204" pitchFamily="34" charset="0"/>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chemeClr val="tx1"/>
          </a:solidFill>
          <a:latin typeface="+mn-lt"/>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en-AU"/>
              <a:t>RAB Long Scenario (50 years depreciation)</a:t>
            </a: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AU"/>
        </a:p>
      </c:txPr>
    </c:title>
    <c:autoTitleDeleted val="0"/>
    <c:plotArea>
      <c:layout>
        <c:manualLayout>
          <c:layoutTarget val="inner"/>
          <c:xMode val="edge"/>
          <c:yMode val="edge"/>
          <c:x val="0.10073649166784435"/>
          <c:y val="0.29501919484575145"/>
          <c:w val="0.87436746313220048"/>
          <c:h val="0.59781889029775193"/>
        </c:manualLayout>
      </c:layout>
      <c:barChart>
        <c:barDir val="col"/>
        <c:grouping val="stacked"/>
        <c:varyColors val="0"/>
        <c:ser>
          <c:idx val="2"/>
          <c:order val="2"/>
          <c:tx>
            <c:strRef>
              <c:f>'Calculations - negative balance'!$K$220</c:f>
              <c:strCache>
                <c:ptCount val="1"/>
                <c:pt idx="0">
                  <c:v>RAB&lt;Annuity</c:v>
                </c:pt>
              </c:strCache>
            </c:strRef>
          </c:tx>
          <c:spPr>
            <a:solidFill>
              <a:srgbClr val="00B050"/>
            </a:solidFill>
            <a:ln>
              <a:noFill/>
            </a:ln>
            <a:effectLst/>
          </c:spPr>
          <c:invertIfNegative val="0"/>
          <c:cat>
            <c:strRef>
              <c:f>'Calculations - negative balance'!$H$221:$H$230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balance'!$K$221:$K$230</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82D8-4FD1-806D-77A0F519C175}"/>
            </c:ext>
          </c:extLst>
        </c:ser>
        <c:ser>
          <c:idx val="3"/>
          <c:order val="3"/>
          <c:tx>
            <c:strRef>
              <c:f>'Calculations - negative balance'!$L$220</c:f>
              <c:strCache>
                <c:ptCount val="1"/>
                <c:pt idx="0">
                  <c:v>RAB&gt;Annuity</c:v>
                </c:pt>
              </c:strCache>
            </c:strRef>
          </c:tx>
          <c:spPr>
            <a:solidFill>
              <a:srgbClr val="FF0000"/>
            </a:solidFill>
            <a:ln>
              <a:noFill/>
            </a:ln>
            <a:effectLst/>
          </c:spPr>
          <c:invertIfNegative val="0"/>
          <c:cat>
            <c:strRef>
              <c:f>'Calculations - negative balance'!$H$221:$H$230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balance'!$L$221:$L$230</c:f>
              <c:numCache>
                <c:formatCode>"$"#,##0</c:formatCode>
                <c:ptCount val="10"/>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82D8-4FD1-806D-77A0F519C175}"/>
            </c:ext>
          </c:extLst>
        </c:ser>
        <c:ser>
          <c:idx val="4"/>
          <c:order val="4"/>
          <c:tx>
            <c:strRef>
              <c:f>'Calculations - negative balance'!$M$220</c:f>
              <c:strCache>
                <c:ptCount val="1"/>
                <c:pt idx="0">
                  <c:v>RAB=Annuity</c:v>
                </c:pt>
              </c:strCache>
            </c:strRef>
          </c:tx>
          <c:spPr>
            <a:solidFill>
              <a:schemeClr val="accent6"/>
            </a:solidFill>
            <a:ln>
              <a:noFill/>
            </a:ln>
            <a:effectLst/>
          </c:spPr>
          <c:invertIfNegative val="0"/>
          <c:cat>
            <c:strRef>
              <c:f>'Calculations - negative balance'!$H$221:$H$230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balance'!$M$221:$M$230</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82D8-4FD1-806D-77A0F519C175}"/>
            </c:ext>
          </c:extLst>
        </c:ser>
        <c:ser>
          <c:idx val="6"/>
          <c:order val="6"/>
          <c:tx>
            <c:strRef>
              <c:f>'Calculations - negative balance'!$O$220</c:f>
              <c:strCache>
                <c:ptCount val="1"/>
                <c:pt idx="0">
                  <c:v>The Gap</c:v>
                </c:pt>
              </c:strCache>
            </c:strRef>
          </c:tx>
          <c:spPr>
            <a:solidFill>
              <a:schemeClr val="bg1">
                <a:alpha val="0"/>
              </a:schemeClr>
            </a:solidFill>
            <a:ln>
              <a:noFill/>
            </a:ln>
            <a:effectLst/>
          </c:spPr>
          <c:invertIfNegative val="0"/>
          <c:dLbls>
            <c:dLbl>
              <c:idx val="0"/>
              <c:tx>
                <c:rich>
                  <a:bodyPr/>
                  <a:lstStyle/>
                  <a:p>
                    <a:fld id="{8A94E79E-0F36-4544-AF8B-4E5EE841DAEC}"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2D8-4FD1-806D-77A0F519C175}"/>
                </c:ext>
              </c:extLst>
            </c:dLbl>
            <c:dLbl>
              <c:idx val="1"/>
              <c:tx>
                <c:rich>
                  <a:bodyPr/>
                  <a:lstStyle/>
                  <a:p>
                    <a:fld id="{E69FC212-664E-43D5-82F4-7A1174D9E67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2D8-4FD1-806D-77A0F519C175}"/>
                </c:ext>
              </c:extLst>
            </c:dLbl>
            <c:dLbl>
              <c:idx val="2"/>
              <c:tx>
                <c:rich>
                  <a:bodyPr/>
                  <a:lstStyle/>
                  <a:p>
                    <a:fld id="{42EDE972-C75B-443C-8914-1D83E42B2B4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2D8-4FD1-806D-77A0F519C175}"/>
                </c:ext>
              </c:extLst>
            </c:dLbl>
            <c:dLbl>
              <c:idx val="3"/>
              <c:tx>
                <c:rich>
                  <a:bodyPr/>
                  <a:lstStyle/>
                  <a:p>
                    <a:fld id="{3C7E14C1-B447-48C2-8204-8EB57F43712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2D8-4FD1-806D-77A0F519C175}"/>
                </c:ext>
              </c:extLst>
            </c:dLbl>
            <c:dLbl>
              <c:idx val="4"/>
              <c:tx>
                <c:rich>
                  <a:bodyPr/>
                  <a:lstStyle/>
                  <a:p>
                    <a:fld id="{94ADF550-4513-4B38-A7BD-6E4EAFFE00E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2D8-4FD1-806D-77A0F519C175}"/>
                </c:ext>
              </c:extLst>
            </c:dLbl>
            <c:dLbl>
              <c:idx val="5"/>
              <c:tx>
                <c:rich>
                  <a:bodyPr/>
                  <a:lstStyle/>
                  <a:p>
                    <a:fld id="{D3551E3A-B9E4-4FA1-9DD4-70961A94898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2D8-4FD1-806D-77A0F519C175}"/>
                </c:ext>
              </c:extLst>
            </c:dLbl>
            <c:dLbl>
              <c:idx val="6"/>
              <c:tx>
                <c:rich>
                  <a:bodyPr/>
                  <a:lstStyle/>
                  <a:p>
                    <a:fld id="{4A1E0932-91BC-415F-9662-F8F5A8B0F0E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2D8-4FD1-806D-77A0F519C175}"/>
                </c:ext>
              </c:extLst>
            </c:dLbl>
            <c:dLbl>
              <c:idx val="7"/>
              <c:tx>
                <c:rich>
                  <a:bodyPr/>
                  <a:lstStyle/>
                  <a:p>
                    <a:fld id="{FC52CB4B-CE16-467E-8BA3-0988EE67E1B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2D8-4FD1-806D-77A0F519C175}"/>
                </c:ext>
              </c:extLst>
            </c:dLbl>
            <c:dLbl>
              <c:idx val="8"/>
              <c:tx>
                <c:rich>
                  <a:bodyPr/>
                  <a:lstStyle/>
                  <a:p>
                    <a:fld id="{6A27FF70-ED85-4C7C-89FE-43E8CD2C107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2D8-4FD1-806D-77A0F519C175}"/>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2D8-4FD1-806D-77A0F519C175}"/>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'Calculations - negative balance'!$H$221:$H$230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balance'!$O$221:$O$230</c:f>
              <c:numCache>
                <c:formatCode>"$"#,##0</c:formatCode>
                <c:ptCount val="10"/>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'Calculations - negative balance'!$J$221:$J$230</c15:f>
                <c15:dlblRangeCache>
                  <c:ptCount val="10"/>
                  <c:pt idx="0">
                    <c:v>$0</c:v>
                  </c:pt>
                  <c:pt idx="1">
                    <c:v>$0</c:v>
                  </c:pt>
                  <c:pt idx="2">
                    <c:v>$0</c:v>
                  </c:pt>
                  <c:pt idx="3">
                    <c:v>$0</c:v>
                  </c:pt>
                  <c:pt idx="4">
                    <c:v>$0</c:v>
                  </c:pt>
                  <c:pt idx="5">
                    <c:v>$0</c:v>
                  </c:pt>
                  <c:pt idx="6">
                    <c:v>$0</c:v>
                  </c:pt>
                  <c:pt idx="7">
                    <c:v>$0</c:v>
                  </c:pt>
                  <c:pt idx="8">
                    <c:v>$0</c:v>
                  </c:pt>
                </c15:dlblRangeCache>
              </c15:datalabelsRange>
            </c:ext>
            <c:ext xmlns:c16="http://schemas.microsoft.com/office/drawing/2014/chart" uri="{C3380CC4-5D6E-409C-BE32-E72D297353CC}">
              <c16:uniqueId val="{00000003-82D8-4FD1-806D-77A0F519C175}"/>
            </c:ext>
          </c:extLst>
        </c:ser>
        <c:ser>
          <c:idx val="7"/>
          <c:order val="7"/>
          <c:tx>
            <c:strRef>
              <c:f>'Calculations - negative balance'!$P$220</c:f>
              <c:strCache>
                <c:ptCount val="1"/>
                <c:pt idx="0">
                  <c:v>Max value</c:v>
                </c:pt>
              </c:strCache>
            </c:strRef>
          </c:tx>
          <c:spPr>
            <a:solidFill>
              <a:schemeClr val="bg1">
                <a:alpha val="0"/>
              </a:schemeClr>
            </a:solidFill>
            <a:ln>
              <a:noFill/>
            </a:ln>
            <a:effectLst/>
          </c:spPr>
          <c:invertIfNegative val="0"/>
          <c:cat>
            <c:strRef>
              <c:f>'Calculations - negative balance'!$H$221:$H$230</c:f>
              <c:strCache>
                <c:ptCount val="9"/>
                <c:pt idx="0">
                  <c:v>27-28</c:v>
                </c:pt>
                <c:pt idx="1">
                  <c:v>28-29</c:v>
                </c:pt>
                <c:pt idx="2">
                  <c:v>29-30</c:v>
                </c:pt>
                <c:pt idx="3">
                  <c:v>33-34</c:v>
                </c:pt>
                <c:pt idx="4">
                  <c:v>37-38</c:v>
                </c:pt>
                <c:pt idx="5">
                  <c:v>41-42</c:v>
                </c:pt>
                <c:pt idx="6">
                  <c:v>45-46</c:v>
                </c:pt>
                <c:pt idx="7">
                  <c:v>49-50</c:v>
                </c:pt>
                <c:pt idx="8">
                  <c:v>53-54</c:v>
                </c:pt>
              </c:strCache>
            </c:strRef>
          </c:cat>
          <c:val>
            <c:numRef>
              <c:f>'Calculations - negative balance'!$P$221:$P$230</c:f>
              <c:numCache>
                <c:formatCode>"$"#,##0</c:formatCode>
                <c:ptCount val="10"/>
                <c:pt idx="9">
                  <c:v>0</c:v>
                </c:pt>
              </c:numCache>
            </c:numRef>
          </c:val>
          <c:extLst>
            <c:ext xmlns:c16="http://schemas.microsoft.com/office/drawing/2014/chart" uri="{C3380CC4-5D6E-409C-BE32-E72D297353CC}">
              <c16:uniqueId val="{00000004-82D8-4FD1-806D-77A0F519C175}"/>
            </c:ext>
          </c:extLst>
        </c:ser>
        <c:dLbls>
          <c:showLegendKey val="0"/>
          <c:showVal val="0"/>
          <c:showCatName val="0"/>
          <c:showSerName val="0"/>
          <c:showPercent val="0"/>
          <c:showBubbleSize val="0"/>
        </c:dLbls>
        <c:gapWidth val="150"/>
        <c:overlap val="100"/>
        <c:axId val="1782431408"/>
        <c:axId val="1782433808"/>
        <c:extLst>
          <c:ext xmlns:c15="http://schemas.microsoft.com/office/drawing/2012/chart" uri="{02D57815-91ED-43cb-92C2-25804820EDAC}">
            <c15:filteredBarSeries>
              <c15:ser>
                <c:idx val="0"/>
                <c:order val="0"/>
                <c:tx>
                  <c:strRef>
                    <c:extLst>
                      <c:ext uri="{02D57815-91ED-43cb-92C2-25804820EDAC}">
                        <c15:formulaRef>
                          <c15:sqref>'Calculations - negative balance'!$I$220</c15:sqref>
                        </c15:formulaRef>
                      </c:ext>
                    </c:extLst>
                    <c:strCache>
                      <c:ptCount val="1"/>
                      <c:pt idx="0">
                        <c:v>Annuity</c:v>
                      </c:pt>
                    </c:strCache>
                  </c:strRef>
                </c:tx>
                <c:spPr>
                  <a:solidFill>
                    <a:schemeClr val="accent1"/>
                  </a:solidFill>
                  <a:ln>
                    <a:noFill/>
                  </a:ln>
                  <a:effectLst/>
                </c:spPr>
                <c:invertIfNegative val="0"/>
                <c:cat>
                  <c:strRef>
                    <c:extLst>
                      <c:ext uri="{02D57815-91ED-43cb-92C2-25804820EDAC}">
                        <c15:formulaRef>
                          <c15:sqref>'Calculations - negative balance'!$H$221:$H$230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c:ext uri="{02D57815-91ED-43cb-92C2-25804820EDAC}">
                        <c15:formulaRef>
                          <c15:sqref>'Calculations - negative balance'!$I$221:$I$230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82D8-4FD1-806D-77A0F519C17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'Calculations - negative balance'!$J$220</c15:sqref>
                        </c15:formulaRef>
                      </c:ext>
                    </c:extLst>
                    <c:strCache>
                      <c:ptCount val="1"/>
                      <c:pt idx="0">
                        <c:v>RAB Support</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'Calculations - negative balance'!$H$221:$H$230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negative balance'!$J$221:$J$230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06-82D8-4FD1-806D-77A0F519C17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'Calculations - negative balance'!$N$220</c15:sqref>
                        </c15:formulaRef>
                      </c:ext>
                    </c:extLst>
                    <c:strCache>
                      <c:ptCount val="1"/>
                      <c:pt idx="0">
                        <c:v>The difference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'Calculations - negative balance'!$H$221:$H$230</c15:sqref>
                        </c15:formulaRef>
                      </c:ext>
                    </c:extLst>
                    <c:strCache>
                      <c:ptCount val="9"/>
                      <c:pt idx="0">
                        <c:v>27-28</c:v>
                      </c:pt>
                      <c:pt idx="1">
                        <c:v>28-29</c:v>
                      </c:pt>
                      <c:pt idx="2">
                        <c:v>29-30</c:v>
                      </c:pt>
                      <c:pt idx="3">
                        <c:v>33-34</c:v>
                      </c:pt>
                      <c:pt idx="4">
                        <c:v>37-38</c:v>
                      </c:pt>
                      <c:pt idx="5">
                        <c:v>41-42</c:v>
                      </c:pt>
                      <c:pt idx="6">
                        <c:v>45-46</c:v>
                      </c:pt>
                      <c:pt idx="7">
                        <c:v>49-50</c:v>
                      </c:pt>
                      <c:pt idx="8">
                        <c:v>53-54</c:v>
                      </c:pt>
                    </c:strCache>
                  </c:strRef>
                </c:cat>
                <c:val>
                  <c:numRef>
                    <c:extLst xmlns:c15="http://schemas.microsoft.com/office/drawing/2012/chart">
                      <c:ext xmlns:c15="http://schemas.microsoft.com/office/drawing/2012/chart" uri="{02D57815-91ED-43cb-92C2-25804820EDAC}">
                        <c15:formulaRef>
                          <c15:sqref>'Calculations - negative balance'!$N$221:$N$230</c15:sqref>
                        </c15:formulaRef>
                      </c:ext>
                    </c:extLst>
                    <c:numCache>
                      <c:formatCode>"$"#,##0</c:formatCode>
                      <c:ptCount val="10"/>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07-82D8-4FD1-806D-77A0F519C175}"/>
                  </c:ext>
                </c:extLst>
              </c15:ser>
            </c15:filteredBarSeries>
          </c:ext>
        </c:extLst>
      </c:barChart>
      <c:catAx>
        <c:axId val="1782431408"/>
        <c:scaling>
          <c:orientation val="minMax"/>
        </c:scaling>
        <c:delete val="0"/>
        <c:axPos val="b"/>
        <c:numFmt formatCode="General" sourceLinked="1"/>
        <c:majorTickMark val="none"/>
        <c:minorTickMark val="none"/>
        <c:tickLblPos val="nextTo"/>
        <c:spPr>
          <a:noFill/>
          <a:ln w="6350" cap="flat" cmpd="sng" algn="ctr">
            <a:solidFill>
              <a:schemeClr val="accent6">
                <a:lumMod val="40000"/>
                <a:lumOff val="6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1782433808"/>
        <c:crosses val="autoZero"/>
        <c:auto val="1"/>
        <c:lblAlgn val="ctr"/>
        <c:lblOffset val="100"/>
        <c:noMultiLvlLbl val="0"/>
      </c:catAx>
      <c:valAx>
        <c:axId val="1782433808"/>
        <c:scaling>
          <c:orientation val="minMax"/>
        </c:scaling>
        <c:delete val="1"/>
        <c:axPos val="l"/>
        <c:numFmt formatCode="&quot;$&quot;#,##0" sourceLinked="1"/>
        <c:majorTickMark val="out"/>
        <c:minorTickMark val="none"/>
        <c:tickLblPos val="nextTo"/>
        <c:crossAx val="1782431408"/>
        <c:crosses val="autoZero"/>
        <c:crossBetween val="between"/>
      </c:valAx>
      <c:spPr>
        <a:noFill/>
        <a:ln>
          <a:noFill/>
        </a:ln>
        <a:effectLst/>
      </c:spPr>
    </c:plotArea>
    <c:legend>
      <c:legendPos val="t"/>
      <c:legendEntry>
        <c:idx val="3"/>
        <c:delete val="1"/>
      </c:legendEntry>
      <c:legendEntry>
        <c:idx val="4"/>
        <c:delete val="1"/>
      </c:legendEntry>
      <c:layout>
        <c:manualLayout>
          <c:xMode val="edge"/>
          <c:yMode val="edge"/>
          <c:x val="0.16992094391831675"/>
          <c:y val="0.21216126152365974"/>
          <c:w val="0.68731725598890669"/>
          <c:h val="7.82225550934777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Calibri" panose="020F0502020204030204" pitchFamily="34" charset="0"/>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positive bal'!$I$98</c:f>
          <c:strCache>
            <c:ptCount val="1"/>
            <c:pt idx="0">
              <c:v>Transition Price Comparison: Annuity vs. RAB (25-Year Depreciation) for Burdekin - Giru Groundwater</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manualLayout>
          <c:layoutTarget val="inner"/>
          <c:xMode val="edge"/>
          <c:yMode val="edge"/>
          <c:x val="9.1971137830579835E-2"/>
          <c:y val="0.20136150234741784"/>
          <c:w val="0.88654245266180243"/>
          <c:h val="0.50626187571623971"/>
        </c:manualLayout>
      </c:layout>
      <c:barChart>
        <c:barDir val="col"/>
        <c:grouping val="stacked"/>
        <c:varyColors val="0"/>
        <c:ser>
          <c:idx val="0"/>
          <c:order val="0"/>
          <c:tx>
            <c:strRef>
              <c:f>'Calculations - positive bal'!$H$105</c:f>
              <c:strCache>
                <c:ptCount val="1"/>
                <c:pt idx="0">
                  <c:v>Annuity 28-29 Years</c:v>
                </c:pt>
              </c:strCache>
            </c:strRef>
          </c:tx>
          <c:spPr>
            <a:solidFill>
              <a:schemeClr val="tx2">
                <a:lumMod val="20000"/>
                <a:lumOff val="8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bal'!$I$105:$AM$105</c:f>
              <c:numCache>
                <c:formatCode>General</c:formatCode>
                <c:ptCount val="31"/>
                <c:pt idx="0" formatCode="_(* #,##0.00_);_(* \(#,##0.00\);_(* &quot;-&quot;??_);_(@_)">
                  <c:v>44.760000000000005</c:v>
                </c:pt>
                <c:pt idx="1">
                  <c:v>48.89</c:v>
                </c:pt>
              </c:numCache>
            </c:numRef>
          </c:val>
          <c:extLst>
            <c:ext xmlns:c16="http://schemas.microsoft.com/office/drawing/2014/chart" uri="{C3380CC4-5D6E-409C-BE32-E72D297353CC}">
              <c16:uniqueId val="{00000000-D441-4932-8934-0EAC5F2204E8}"/>
            </c:ext>
          </c:extLst>
        </c:ser>
        <c:ser>
          <c:idx val="1"/>
          <c:order val="1"/>
          <c:tx>
            <c:strRef>
              <c:f>'Calculations - positive bal'!$H$106</c:f>
              <c:strCache>
                <c:ptCount val="1"/>
                <c:pt idx="0">
                  <c:v>Annuity P0</c:v>
                </c:pt>
              </c:strCache>
            </c:strRef>
          </c:tx>
          <c:spPr>
            <a:solidFill>
              <a:schemeClr val="accent2"/>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bal'!$I$106:$AM$106</c:f>
              <c:numCache>
                <c:formatCode>General</c:formatCode>
                <c:ptCount val="31"/>
                <c:pt idx="2" formatCode="_(* #,##0.00_);_(* \(#,##0.00\);_(* &quot;-&quot;??_);_(@_)">
                  <c:v>53.22</c:v>
                </c:pt>
                <c:pt idx="6" formatCode="_(* #,##0.00_);_(* \(#,##0.00\);_(* &quot;-&quot;??_);_(@_)">
                  <c:v>68.070000000000007</c:v>
                </c:pt>
                <c:pt idx="10" formatCode="_(* #,##0.00_);_(* \(#,##0.00\);_(* &quot;-&quot;??_);_(@_)">
                  <c:v>74.94</c:v>
                </c:pt>
                <c:pt idx="14" formatCode="_(* #,##0.00_);_(* \(#,##0.00\);_(* &quot;-&quot;??_);_(@_)">
                  <c:v>82.51</c:v>
                </c:pt>
                <c:pt idx="18" formatCode="_(* #,##0.00_);_(* \(#,##0.00\);_(* &quot;-&quot;??_);_(@_)">
                  <c:v>90.85</c:v>
                </c:pt>
                <c:pt idx="22" formatCode="_(* #,##0.00_);_(* \(#,##0.00\);_(* &quot;-&quot;??_);_(@_)">
                  <c:v>100.03</c:v>
                </c:pt>
                <c:pt idx="27" formatCode="_(* #,##0.00_);_(* \(#,##0.00\);_(* &quot;-&quot;??_);_(@_)">
                  <c:v>110.14</c:v>
                </c:pt>
              </c:numCache>
            </c:numRef>
          </c:val>
          <c:extLst>
            <c:ext xmlns:c16="http://schemas.microsoft.com/office/drawing/2014/chart" uri="{C3380CC4-5D6E-409C-BE32-E72D297353CC}">
              <c16:uniqueId val="{00000001-D441-4932-8934-0EAC5F2204E8}"/>
            </c:ext>
          </c:extLst>
        </c:ser>
        <c:ser>
          <c:idx val="2"/>
          <c:order val="2"/>
          <c:tx>
            <c:strRef>
              <c:f>'Calculations - positive bal'!$H$107</c:f>
              <c:strCache>
                <c:ptCount val="1"/>
                <c:pt idx="0">
                  <c:v>Gap</c:v>
                </c:pt>
              </c:strCache>
            </c:strRef>
          </c:tx>
          <c:spPr>
            <a:solidFill>
              <a:schemeClr val="accent6">
                <a:lumMod val="20000"/>
                <a:lumOff val="8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bal'!$I$107:$AM$107</c:f>
              <c:numCache>
                <c:formatCode>_(* #,##0.00_);_(* \(#,##0.00\);_(* "-"??_);_(@_)</c:formatCode>
                <c:ptCount val="31"/>
                <c:pt idx="3">
                  <c:v>53.22</c:v>
                </c:pt>
                <c:pt idx="4">
                  <c:v>57.76</c:v>
                </c:pt>
                <c:pt idx="5">
                  <c:v>62.510000000000005</c:v>
                </c:pt>
                <c:pt idx="7">
                  <c:v>68.070000000000007</c:v>
                </c:pt>
                <c:pt idx="8">
                  <c:v>69.78</c:v>
                </c:pt>
                <c:pt idx="9">
                  <c:v>71.510000000000005</c:v>
                </c:pt>
                <c:pt idx="11">
                  <c:v>74.94</c:v>
                </c:pt>
                <c:pt idx="12">
                  <c:v>76.81</c:v>
                </c:pt>
                <c:pt idx="13">
                  <c:v>78.739999999999995</c:v>
                </c:pt>
                <c:pt idx="15">
                  <c:v>82.51</c:v>
                </c:pt>
                <c:pt idx="16">
                  <c:v>84.580000000000013</c:v>
                </c:pt>
                <c:pt idx="17">
                  <c:v>86.69</c:v>
                </c:pt>
                <c:pt idx="19">
                  <c:v>90.85</c:v>
                </c:pt>
                <c:pt idx="20">
                  <c:v>93.11999999999999</c:v>
                </c:pt>
                <c:pt idx="21">
                  <c:v>95.449999999999989</c:v>
                </c:pt>
                <c:pt idx="23">
                  <c:v>100.03</c:v>
                </c:pt>
                <c:pt idx="24">
                  <c:v>102.53</c:v>
                </c:pt>
                <c:pt idx="26">
                  <c:v>105.1</c:v>
                </c:pt>
                <c:pt idx="28">
                  <c:v>110.14</c:v>
                </c:pt>
                <c:pt idx="29">
                  <c:v>112.89</c:v>
                </c:pt>
                <c:pt idx="30">
                  <c:v>115.72</c:v>
                </c:pt>
              </c:numCache>
            </c:numRef>
          </c:val>
          <c:extLst>
            <c:ext xmlns:c16="http://schemas.microsoft.com/office/drawing/2014/chart" uri="{C3380CC4-5D6E-409C-BE32-E72D297353CC}">
              <c16:uniqueId val="{00000002-D441-4932-8934-0EAC5F2204E8}"/>
            </c:ext>
          </c:extLst>
        </c:ser>
        <c:ser>
          <c:idx val="3"/>
          <c:order val="3"/>
          <c:tx>
            <c:strRef>
              <c:f>'Calculations - positive bal'!$H$108</c:f>
              <c:strCache>
                <c:ptCount val="1"/>
                <c:pt idx="0">
                  <c:v>Annuity Y2–Y4</c:v>
                </c:pt>
              </c:strCache>
            </c:strRef>
          </c:tx>
          <c:spPr>
            <a:solidFill>
              <a:schemeClr val="accent2">
                <a:lumMod val="40000"/>
                <a:lumOff val="6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bal'!$I$108:$AM$108</c:f>
              <c:numCache>
                <c:formatCode>_(* #,##0.00_);_(* \(#,##0.00\);_(* "-"??_);_(@_)</c:formatCode>
                <c:ptCount val="31"/>
                <c:pt idx="3">
                  <c:v>4.5399999999999991</c:v>
                </c:pt>
                <c:pt idx="4">
                  <c:v>4.7500000000000071</c:v>
                </c:pt>
                <c:pt idx="5">
                  <c:v>4.0699999999999932</c:v>
                </c:pt>
                <c:pt idx="7">
                  <c:v>1.7099999999999937</c:v>
                </c:pt>
                <c:pt idx="8">
                  <c:v>1.730000000000004</c:v>
                </c:pt>
                <c:pt idx="9">
                  <c:v>1.7999999999999972</c:v>
                </c:pt>
                <c:pt idx="11">
                  <c:v>1.8700000000000045</c:v>
                </c:pt>
                <c:pt idx="12">
                  <c:v>1.9299999999999926</c:v>
                </c:pt>
                <c:pt idx="13">
                  <c:v>1.9699999999999989</c:v>
                </c:pt>
                <c:pt idx="15">
                  <c:v>2.0700000000000074</c:v>
                </c:pt>
                <c:pt idx="16">
                  <c:v>2.1099999999999852</c:v>
                </c:pt>
                <c:pt idx="17">
                  <c:v>2.1600000000000108</c:v>
                </c:pt>
                <c:pt idx="19">
                  <c:v>2.269999999999996</c:v>
                </c:pt>
                <c:pt idx="20">
                  <c:v>2.3299999999999983</c:v>
                </c:pt>
                <c:pt idx="21">
                  <c:v>2.3800000000000097</c:v>
                </c:pt>
                <c:pt idx="23">
                  <c:v>2.5</c:v>
                </c:pt>
                <c:pt idx="24">
                  <c:v>2.5699999999999932</c:v>
                </c:pt>
                <c:pt idx="26">
                  <c:v>2.6200000000000045</c:v>
                </c:pt>
                <c:pt idx="28">
                  <c:v>2.75</c:v>
                </c:pt>
                <c:pt idx="29">
                  <c:v>2.8299999999999983</c:v>
                </c:pt>
                <c:pt idx="30">
                  <c:v>2.8900000000000006</c:v>
                </c:pt>
              </c:numCache>
            </c:numRef>
          </c:val>
          <c:extLst>
            <c:ext xmlns:c16="http://schemas.microsoft.com/office/drawing/2014/chart" uri="{C3380CC4-5D6E-409C-BE32-E72D297353CC}">
              <c16:uniqueId val="{00000003-D441-4932-8934-0EAC5F2204E8}"/>
            </c:ext>
          </c:extLst>
        </c:ser>
        <c:dLbls>
          <c:showLegendKey val="0"/>
          <c:showVal val="0"/>
          <c:showCatName val="0"/>
          <c:showSerName val="0"/>
          <c:showPercent val="0"/>
          <c:showBubbleSize val="0"/>
        </c:dLbls>
        <c:gapWidth val="219"/>
        <c:overlap val="100"/>
        <c:axId val="430305072"/>
        <c:axId val="430298832"/>
      </c:barChart>
      <c:lineChart>
        <c:grouping val="standard"/>
        <c:varyColors val="0"/>
        <c:ser>
          <c:idx val="4"/>
          <c:order val="4"/>
          <c:tx>
            <c:strRef>
              <c:f>'Calculations - positive bal'!$H$109</c:f>
              <c:strCache>
                <c:ptCount val="1"/>
                <c:pt idx="0">
                  <c:v>RAB 28-29 Year</c:v>
                </c:pt>
              </c:strCache>
            </c:strRef>
          </c:tx>
          <c:spPr>
            <a:ln w="28575" cap="rnd">
              <a:solidFill>
                <a:schemeClr val="accent3"/>
              </a:solidFill>
              <a:round/>
            </a:ln>
            <a:effectLst/>
          </c:spPr>
          <c:marker>
            <c:symbol val="none"/>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bal'!$I$109:$AM$109</c:f>
              <c:numCache>
                <c:formatCode>_(* #,##0.00_);_(* \(#,##0.00\);_(* "-"??_);_(@_)</c:formatCode>
                <c:ptCount val="31"/>
                <c:pt idx="0">
                  <c:v>44.76</c:v>
                </c:pt>
                <c:pt idx="1">
                  <c:v>48.89</c:v>
                </c:pt>
                <c:pt idx="2">
                  <c:v>53.22</c:v>
                </c:pt>
              </c:numCache>
            </c:numRef>
          </c:val>
          <c:smooth val="0"/>
          <c:extLst>
            <c:ext xmlns:c16="http://schemas.microsoft.com/office/drawing/2014/chart" uri="{C3380CC4-5D6E-409C-BE32-E72D297353CC}">
              <c16:uniqueId val="{00000004-D441-4932-8934-0EAC5F2204E8}"/>
            </c:ext>
          </c:extLst>
        </c:ser>
        <c:ser>
          <c:idx val="5"/>
          <c:order val="5"/>
          <c:tx>
            <c:strRef>
              <c:f>'Calculations - positive bal'!$H$110</c:f>
              <c:strCache>
                <c:ptCount val="1"/>
                <c:pt idx="0">
                  <c:v>RAB P0</c:v>
                </c:pt>
              </c:strCache>
            </c:strRef>
          </c:tx>
          <c:spPr>
            <a:ln w="28575" cap="rnd">
              <a:solidFill>
                <a:schemeClr val="accent6"/>
              </a:solidFill>
              <a:round/>
            </a:ln>
            <a:effectLst/>
          </c:spPr>
          <c:marker>
            <c:symbol val="diamond"/>
            <c:size val="9"/>
            <c:spPr>
              <a:solidFill>
                <a:schemeClr val="accent3"/>
              </a:solidFill>
              <a:ln w="9525">
                <a:solidFill>
                  <a:schemeClr val="accent6"/>
                </a:solidFill>
              </a:ln>
              <a:effectLst/>
            </c:spPr>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bal'!$I$110:$AM$110</c:f>
              <c:numCache>
                <c:formatCode>_(* #,##0.00_);_(* \(#,##0.00\);_(* "-"??_);_(@_)</c:formatCode>
                <c:ptCount val="31"/>
                <c:pt idx="2">
                  <c:v>53.22</c:v>
                </c:pt>
                <c:pt idx="6">
                  <c:v>63.13</c:v>
                </c:pt>
                <c:pt idx="10">
                  <c:v>72.350000000000009</c:v>
                </c:pt>
                <c:pt idx="14">
                  <c:v>82.429999999999993</c:v>
                </c:pt>
                <c:pt idx="18">
                  <c:v>93.97</c:v>
                </c:pt>
                <c:pt idx="22">
                  <c:v>106.41</c:v>
                </c:pt>
                <c:pt idx="27">
                  <c:v>118.85</c:v>
                </c:pt>
                <c:pt idx="30">
                  <c:v>127.99</c:v>
                </c:pt>
              </c:numCache>
            </c:numRef>
          </c:val>
          <c:smooth val="0"/>
          <c:extLst>
            <c:ext xmlns:c16="http://schemas.microsoft.com/office/drawing/2014/chart" uri="{C3380CC4-5D6E-409C-BE32-E72D297353CC}">
              <c16:uniqueId val="{00000005-D441-4932-8934-0EAC5F2204E8}"/>
            </c:ext>
          </c:extLst>
        </c:ser>
        <c:ser>
          <c:idx val="6"/>
          <c:order val="6"/>
          <c:tx>
            <c:strRef>
              <c:f>'Calculations - positive bal'!$H$111</c:f>
              <c:strCache>
                <c:ptCount val="1"/>
                <c:pt idx="0">
                  <c:v>RAB Y2-Y4</c:v>
                </c:pt>
              </c:strCache>
            </c:strRef>
          </c:tx>
          <c:spPr>
            <a:ln w="15875" cap="rnd">
              <a:solidFill>
                <a:schemeClr val="accent3"/>
              </a:solidFill>
              <a:prstDash val="dashDot"/>
              <a:round/>
            </a:ln>
            <a:effectLst/>
          </c:spPr>
          <c:marker>
            <c:symbol val="none"/>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bal'!$I$111:$AM$111</c:f>
              <c:numCache>
                <c:formatCode>_(* #,##0.00_);_(* \(#,##0.00\);_(* "-"??_);_(@_)</c:formatCode>
                <c:ptCount val="31"/>
                <c:pt idx="2">
                  <c:v>53.22</c:v>
                </c:pt>
                <c:pt idx="3">
                  <c:v>55.87</c:v>
                </c:pt>
                <c:pt idx="4">
                  <c:v>57.260000000000005</c:v>
                </c:pt>
                <c:pt idx="5">
                  <c:v>58.7</c:v>
                </c:pt>
                <c:pt idx="6">
                  <c:v>63.13</c:v>
                </c:pt>
                <c:pt idx="7">
                  <c:v>64.710000000000008</c:v>
                </c:pt>
                <c:pt idx="8">
                  <c:v>66.33</c:v>
                </c:pt>
                <c:pt idx="9">
                  <c:v>67.989999999999995</c:v>
                </c:pt>
                <c:pt idx="10">
                  <c:v>72.350000000000009</c:v>
                </c:pt>
                <c:pt idx="11">
                  <c:v>74.150000000000006</c:v>
                </c:pt>
                <c:pt idx="12">
                  <c:v>76.010000000000005</c:v>
                </c:pt>
                <c:pt idx="13">
                  <c:v>77.92</c:v>
                </c:pt>
                <c:pt idx="14">
                  <c:v>82.429999999999993</c:v>
                </c:pt>
                <c:pt idx="15">
                  <c:v>84.49</c:v>
                </c:pt>
                <c:pt idx="16">
                  <c:v>86.61</c:v>
                </c:pt>
                <c:pt idx="17">
                  <c:v>88.77</c:v>
                </c:pt>
                <c:pt idx="18">
                  <c:v>93.97</c:v>
                </c:pt>
                <c:pt idx="19">
                  <c:v>96.32</c:v>
                </c:pt>
                <c:pt idx="20">
                  <c:v>98.73</c:v>
                </c:pt>
                <c:pt idx="21">
                  <c:v>101.2</c:v>
                </c:pt>
                <c:pt idx="22">
                  <c:v>106.41</c:v>
                </c:pt>
                <c:pt idx="23">
                  <c:v>109.07</c:v>
                </c:pt>
                <c:pt idx="24">
                  <c:v>111.79</c:v>
                </c:pt>
                <c:pt idx="26">
                  <c:v>114.59</c:v>
                </c:pt>
                <c:pt idx="27">
                  <c:v>118.85</c:v>
                </c:pt>
                <c:pt idx="28">
                  <c:v>121.82</c:v>
                </c:pt>
                <c:pt idx="29">
                  <c:v>124.86</c:v>
                </c:pt>
                <c:pt idx="30">
                  <c:v>127.99</c:v>
                </c:pt>
              </c:numCache>
            </c:numRef>
          </c:val>
          <c:smooth val="0"/>
          <c:extLst>
            <c:ext xmlns:c16="http://schemas.microsoft.com/office/drawing/2014/chart" uri="{C3380CC4-5D6E-409C-BE32-E72D297353CC}">
              <c16:uniqueId val="{00000006-D441-4932-8934-0EAC5F2204E8}"/>
            </c:ext>
          </c:extLst>
        </c:ser>
        <c:dLbls>
          <c:showLegendKey val="0"/>
          <c:showVal val="0"/>
          <c:showCatName val="0"/>
          <c:showSerName val="0"/>
          <c:showPercent val="0"/>
          <c:showBubbleSize val="0"/>
        </c:dLbls>
        <c:marker val="1"/>
        <c:smooth val="0"/>
        <c:axId val="430305072"/>
        <c:axId val="430298832"/>
      </c:lineChart>
      <c:catAx>
        <c:axId val="43030507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Rubik" pitchFamily="2" charset="-79"/>
                <a:ea typeface="+mn-ea"/>
                <a:cs typeface="Rubik" pitchFamily="2" charset="-79"/>
              </a:defRPr>
            </a:pPr>
            <a:endParaRPr lang="en-US"/>
          </a:p>
        </c:txPr>
        <c:crossAx val="430298832"/>
        <c:crosses val="autoZero"/>
        <c:auto val="1"/>
        <c:lblAlgn val="ctr"/>
        <c:lblOffset val="100"/>
        <c:noMultiLvlLbl val="0"/>
      </c:catAx>
      <c:valAx>
        <c:axId val="430298832"/>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305072"/>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positive bal'!$I$130</c:f>
          <c:strCache>
            <c:ptCount val="1"/>
            <c:pt idx="0">
              <c:v>Nominal Price Difference: Annuity vs. RAB (25-Year Depreciation) for Burdekin - Giru Groundwater</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barChart>
        <c:barDir val="col"/>
        <c:grouping val="clustered"/>
        <c:varyColors val="0"/>
        <c:ser>
          <c:idx val="0"/>
          <c:order val="0"/>
          <c:tx>
            <c:strRef>
              <c:f>'Calculations - positive bal'!$H$136</c:f>
              <c:strCache>
                <c:ptCount val="1"/>
                <c:pt idx="0">
                  <c:v>Annuity lower</c:v>
                </c:pt>
              </c:strCache>
            </c:strRef>
          </c:tx>
          <c:spPr>
            <a:solidFill>
              <a:schemeClr val="accent2"/>
            </a:solidFill>
            <a:ln>
              <a:noFill/>
            </a:ln>
            <a:effectLst/>
          </c:spPr>
          <c:invertIfNegative val="0"/>
          <c:cat>
            <c:strRef>
              <c:f>'Calculations - positive bal'!$I$135:$AM$135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bal'!$I$136:$AM$136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-3.1200000000000045</c:v>
                </c:pt>
                <c:pt idx="19">
                  <c:v>-3.2000000000000028</c:v>
                </c:pt>
                <c:pt idx="20">
                  <c:v>-3.2800000000000153</c:v>
                </c:pt>
                <c:pt idx="21">
                  <c:v>-3.3700000000000045</c:v>
                </c:pt>
                <c:pt idx="22">
                  <c:v>-6.3799999999999955</c:v>
                </c:pt>
                <c:pt idx="23">
                  <c:v>-6.539999999999992</c:v>
                </c:pt>
                <c:pt idx="24">
                  <c:v>-6.6900000000000119</c:v>
                </c:pt>
                <c:pt idx="26">
                  <c:v>-6.8700000000000045</c:v>
                </c:pt>
                <c:pt idx="27">
                  <c:v>-8.7099999999999937</c:v>
                </c:pt>
                <c:pt idx="28">
                  <c:v>-8.9299999999999926</c:v>
                </c:pt>
                <c:pt idx="29">
                  <c:v>-9.14</c:v>
                </c:pt>
                <c:pt idx="30">
                  <c:v>-9.3799999999999955</c:v>
                </c:pt>
              </c:numCache>
            </c:numRef>
          </c:val>
          <c:extLst>
            <c:ext xmlns:c16="http://schemas.microsoft.com/office/drawing/2014/chart" uri="{C3380CC4-5D6E-409C-BE32-E72D297353CC}">
              <c16:uniqueId val="{00000000-1E6C-4AA1-8CFD-763317B87056}"/>
            </c:ext>
          </c:extLst>
        </c:ser>
        <c:ser>
          <c:idx val="1"/>
          <c:order val="1"/>
          <c:tx>
            <c:strRef>
              <c:f>'Calculations - positive bal'!$H$137</c:f>
              <c:strCache>
                <c:ptCount val="1"/>
                <c:pt idx="0">
                  <c:v>RAB lower</c:v>
                </c:pt>
              </c:strCache>
            </c:strRef>
          </c:tx>
          <c:spPr>
            <a:solidFill>
              <a:schemeClr val="accent3"/>
            </a:solidFill>
            <a:ln>
              <a:noFill/>
            </a:ln>
            <a:effectLst/>
          </c:spPr>
          <c:invertIfNegative val="0"/>
          <c:cat>
            <c:strRef>
              <c:f>'Calculations - positive bal'!$I$135:$AM$135</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bal'!$I$137:$AM$137</c:f>
              <c:numCache>
                <c:formatCode>General</c:formatCode>
                <c:ptCount val="31"/>
                <c:pt idx="0">
                  <c:v>0</c:v>
                </c:pt>
                <c:pt idx="1">
                  <c:v>0</c:v>
                </c:pt>
                <c:pt idx="2">
                  <c:v>0</c:v>
                </c:pt>
                <c:pt idx="3">
                  <c:v>1.8900000000000006</c:v>
                </c:pt>
                <c:pt idx="4">
                  <c:v>5.25</c:v>
                </c:pt>
                <c:pt idx="5">
                  <c:v>7.8799999999999955</c:v>
                </c:pt>
                <c:pt idx="6">
                  <c:v>4.9400000000000048</c:v>
                </c:pt>
                <c:pt idx="7">
                  <c:v>5.0699999999999932</c:v>
                </c:pt>
                <c:pt idx="8">
                  <c:v>5.1800000000000068</c:v>
                </c:pt>
                <c:pt idx="9">
                  <c:v>5.3200000000000074</c:v>
                </c:pt>
                <c:pt idx="10">
                  <c:v>2.5899999999999892</c:v>
                </c:pt>
                <c:pt idx="11">
                  <c:v>2.6599999999999966</c:v>
                </c:pt>
                <c:pt idx="12">
                  <c:v>2.7299999999999898</c:v>
                </c:pt>
                <c:pt idx="13">
                  <c:v>2.789999999999992</c:v>
                </c:pt>
                <c:pt idx="14">
                  <c:v>8.0000000000012506E-2</c:v>
                </c:pt>
                <c:pt idx="15">
                  <c:v>9.0000000000017621E-2</c:v>
                </c:pt>
                <c:pt idx="16">
                  <c:v>7.9999999999998295E-2</c:v>
                </c:pt>
                <c:pt idx="17">
                  <c:v>8.0000000000012506E-2</c:v>
                </c:pt>
                <c:pt idx="18">
                  <c:v>0</c:v>
                </c:pt>
                <c:pt idx="19">
                  <c:v>0</c:v>
                </c:pt>
                <c:pt idx="20">
                  <c:v>0</c:v>
                </c:pt>
                <c:pt idx="21">
                  <c:v>0</c:v>
                </c:pt>
                <c:pt idx="22">
                  <c:v>0</c:v>
                </c:pt>
                <c:pt idx="23">
                  <c:v>0</c:v>
                </c:pt>
                <c:pt idx="24">
                  <c:v>0</c:v>
                </c:pt>
                <c:pt idx="26">
                  <c:v>0</c:v>
                </c:pt>
                <c:pt idx="27">
                  <c:v>0</c:v>
                </c:pt>
                <c:pt idx="28">
                  <c:v>0</c:v>
                </c:pt>
                <c:pt idx="29">
                  <c:v>0</c:v>
                </c:pt>
                <c:pt idx="30">
                  <c:v>0</c:v>
                </c:pt>
              </c:numCache>
            </c:numRef>
          </c:val>
          <c:extLst>
            <c:ext xmlns:c16="http://schemas.microsoft.com/office/drawing/2014/chart" uri="{C3380CC4-5D6E-409C-BE32-E72D297353CC}">
              <c16:uniqueId val="{00000001-1E6C-4AA1-8CFD-763317B87056}"/>
            </c:ext>
          </c:extLst>
        </c:ser>
        <c:dLbls>
          <c:showLegendKey val="0"/>
          <c:showVal val="0"/>
          <c:showCatName val="0"/>
          <c:showSerName val="0"/>
          <c:showPercent val="0"/>
          <c:showBubbleSize val="0"/>
        </c:dLbls>
        <c:gapWidth val="219"/>
        <c:overlap val="-27"/>
        <c:axId val="53342480"/>
        <c:axId val="53343440"/>
      </c:barChart>
      <c:catAx>
        <c:axId val="53342480"/>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3440"/>
        <c:crosses val="autoZero"/>
        <c:auto val="1"/>
        <c:lblAlgn val="ctr"/>
        <c:lblOffset val="100"/>
        <c:noMultiLvlLbl val="0"/>
      </c:catAx>
      <c:valAx>
        <c:axId val="53343440"/>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5334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 - positive bal'!$I$114</c:f>
          <c:strCache>
            <c:ptCount val="1"/>
            <c:pt idx="0">
              <c:v>Transition Price Comparison: Annuity vs. RAB (50-Year Depreciation) for Burdekin - Giru Groundwater</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Rubik" pitchFamily="2" charset="-79"/>
              <a:ea typeface="+mn-ea"/>
              <a:cs typeface="Rubik" pitchFamily="2" charset="-79"/>
            </a:defRPr>
          </a:pPr>
          <a:endParaRPr lang="en-US"/>
        </a:p>
      </c:txPr>
    </c:title>
    <c:autoTitleDeleted val="0"/>
    <c:plotArea>
      <c:layout>
        <c:manualLayout>
          <c:layoutTarget val="inner"/>
          <c:xMode val="edge"/>
          <c:yMode val="edge"/>
          <c:x val="9.0405242095809815E-2"/>
          <c:y val="0.17798601864181091"/>
          <c:w val="0.88580636932827006"/>
          <c:h val="0.50598794200325492"/>
        </c:manualLayout>
      </c:layout>
      <c:barChart>
        <c:barDir val="col"/>
        <c:grouping val="stacked"/>
        <c:varyColors val="0"/>
        <c:ser>
          <c:idx val="0"/>
          <c:order val="0"/>
          <c:tx>
            <c:strRef>
              <c:f>'Calculations - positive bal'!$H$121</c:f>
              <c:strCache>
                <c:ptCount val="1"/>
                <c:pt idx="0">
                  <c:v>Annuity 28-29 Years</c:v>
                </c:pt>
              </c:strCache>
            </c:strRef>
          </c:tx>
          <c:spPr>
            <a:solidFill>
              <a:schemeClr val="accent2">
                <a:lumMod val="20000"/>
                <a:lumOff val="8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bal'!$I$121:$AM$121</c:f>
              <c:numCache>
                <c:formatCode>General</c:formatCode>
                <c:ptCount val="31"/>
                <c:pt idx="0" formatCode="_(* #,##0.00_);_(* \(#,##0.00\);_(* &quot;-&quot;??_);_(@_)">
                  <c:v>44.760000000000005</c:v>
                </c:pt>
                <c:pt idx="1">
                  <c:v>48.89</c:v>
                </c:pt>
              </c:numCache>
            </c:numRef>
          </c:val>
          <c:extLst>
            <c:ext xmlns:c16="http://schemas.microsoft.com/office/drawing/2014/chart" uri="{C3380CC4-5D6E-409C-BE32-E72D297353CC}">
              <c16:uniqueId val="{00000000-6C67-4FF3-8285-67F7700AB4E6}"/>
            </c:ext>
          </c:extLst>
        </c:ser>
        <c:ser>
          <c:idx val="1"/>
          <c:order val="1"/>
          <c:tx>
            <c:strRef>
              <c:f>'Calculations - positive bal'!$H$122</c:f>
              <c:strCache>
                <c:ptCount val="1"/>
                <c:pt idx="0">
                  <c:v>Annuity P0</c:v>
                </c:pt>
              </c:strCache>
            </c:strRef>
          </c:tx>
          <c:spPr>
            <a:solidFill>
              <a:schemeClr val="accent2"/>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bal'!$I$122:$AM$122</c:f>
              <c:numCache>
                <c:formatCode>General</c:formatCode>
                <c:ptCount val="31"/>
                <c:pt idx="2" formatCode="_(* #,##0.00_);_(* \(#,##0.00\);_(* &quot;-&quot;??_);_(@_)">
                  <c:v>53.22</c:v>
                </c:pt>
                <c:pt idx="6" formatCode="_(* #,##0.00_);_(* \(#,##0.00\);_(* &quot;-&quot;??_);_(@_)">
                  <c:v>68.070000000000007</c:v>
                </c:pt>
                <c:pt idx="10" formatCode="_(* #,##0.00_);_(* \(#,##0.00\);_(* &quot;-&quot;??_);_(@_)">
                  <c:v>74.94</c:v>
                </c:pt>
                <c:pt idx="14" formatCode="_(* #,##0.00_);_(* \(#,##0.00\);_(* &quot;-&quot;??_);_(@_)">
                  <c:v>82.51</c:v>
                </c:pt>
                <c:pt idx="18" formatCode="_(* #,##0.00_);_(* \(#,##0.00\);_(* &quot;-&quot;??_);_(@_)">
                  <c:v>90.85</c:v>
                </c:pt>
                <c:pt idx="22" formatCode="_(* #,##0.00_);_(* \(#,##0.00\);_(* &quot;-&quot;??_);_(@_)">
                  <c:v>100.03</c:v>
                </c:pt>
                <c:pt idx="27" formatCode="_(* #,##0.00_);_(* \(#,##0.00\);_(* &quot;-&quot;??_);_(@_)">
                  <c:v>110.14</c:v>
                </c:pt>
              </c:numCache>
            </c:numRef>
          </c:val>
          <c:extLst>
            <c:ext xmlns:c16="http://schemas.microsoft.com/office/drawing/2014/chart" uri="{C3380CC4-5D6E-409C-BE32-E72D297353CC}">
              <c16:uniqueId val="{00000001-6C67-4FF3-8285-67F7700AB4E6}"/>
            </c:ext>
          </c:extLst>
        </c:ser>
        <c:ser>
          <c:idx val="2"/>
          <c:order val="2"/>
          <c:tx>
            <c:strRef>
              <c:f>'Calculations - positive bal'!$H$123</c:f>
              <c:strCache>
                <c:ptCount val="1"/>
                <c:pt idx="0">
                  <c:v>Gap</c:v>
                </c:pt>
              </c:strCache>
            </c:strRef>
          </c:tx>
          <c:spPr>
            <a:solidFill>
              <a:schemeClr val="accent6">
                <a:lumMod val="20000"/>
                <a:lumOff val="8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bal'!$I$123:$AM$123</c:f>
              <c:numCache>
                <c:formatCode>_(* #,##0.00_);_(* \(#,##0.00\);_(* "-"??_);_(@_)</c:formatCode>
                <c:ptCount val="31"/>
                <c:pt idx="3">
                  <c:v>53.22</c:v>
                </c:pt>
                <c:pt idx="4">
                  <c:v>57.76</c:v>
                </c:pt>
                <c:pt idx="5">
                  <c:v>62.510000000000005</c:v>
                </c:pt>
                <c:pt idx="7">
                  <c:v>68.070000000000007</c:v>
                </c:pt>
                <c:pt idx="8">
                  <c:v>69.78</c:v>
                </c:pt>
                <c:pt idx="9">
                  <c:v>71.510000000000005</c:v>
                </c:pt>
                <c:pt idx="11">
                  <c:v>74.94</c:v>
                </c:pt>
                <c:pt idx="12">
                  <c:v>76.81</c:v>
                </c:pt>
                <c:pt idx="13">
                  <c:v>78.739999999999995</c:v>
                </c:pt>
                <c:pt idx="15">
                  <c:v>82.51</c:v>
                </c:pt>
                <c:pt idx="16">
                  <c:v>84.580000000000013</c:v>
                </c:pt>
                <c:pt idx="17">
                  <c:v>86.69</c:v>
                </c:pt>
                <c:pt idx="19">
                  <c:v>90.85</c:v>
                </c:pt>
                <c:pt idx="20">
                  <c:v>93.11999999999999</c:v>
                </c:pt>
                <c:pt idx="21">
                  <c:v>95.449999999999989</c:v>
                </c:pt>
                <c:pt idx="23">
                  <c:v>100.03</c:v>
                </c:pt>
                <c:pt idx="24">
                  <c:v>102.53</c:v>
                </c:pt>
                <c:pt idx="26">
                  <c:v>105.1</c:v>
                </c:pt>
                <c:pt idx="28">
                  <c:v>110.14</c:v>
                </c:pt>
                <c:pt idx="29">
                  <c:v>112.89</c:v>
                </c:pt>
                <c:pt idx="30">
                  <c:v>115.72</c:v>
                </c:pt>
              </c:numCache>
            </c:numRef>
          </c:val>
          <c:extLst>
            <c:ext xmlns:c16="http://schemas.microsoft.com/office/drawing/2014/chart" uri="{C3380CC4-5D6E-409C-BE32-E72D297353CC}">
              <c16:uniqueId val="{00000002-6C67-4FF3-8285-67F7700AB4E6}"/>
            </c:ext>
          </c:extLst>
        </c:ser>
        <c:ser>
          <c:idx val="3"/>
          <c:order val="3"/>
          <c:tx>
            <c:strRef>
              <c:f>'Calculations - positive bal'!$H$124</c:f>
              <c:strCache>
                <c:ptCount val="1"/>
                <c:pt idx="0">
                  <c:v>Annuity Y2–Y4</c:v>
                </c:pt>
              </c:strCache>
            </c:strRef>
          </c:tx>
          <c:spPr>
            <a:solidFill>
              <a:schemeClr val="accent2">
                <a:lumMod val="40000"/>
                <a:lumOff val="60000"/>
              </a:schemeClr>
            </a:solidFill>
            <a:ln>
              <a:noFill/>
            </a:ln>
            <a:effectLst/>
          </c:spPr>
          <c:invertIfNegative val="0"/>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bal'!$I$124:$AM$124</c:f>
              <c:numCache>
                <c:formatCode>_(* #,##0.00_);_(* \(#,##0.00\);_(* "-"??_);_(@_)</c:formatCode>
                <c:ptCount val="31"/>
                <c:pt idx="3">
                  <c:v>4.5399999999999991</c:v>
                </c:pt>
                <c:pt idx="4">
                  <c:v>4.7500000000000071</c:v>
                </c:pt>
                <c:pt idx="5">
                  <c:v>4.0699999999999932</c:v>
                </c:pt>
                <c:pt idx="7">
                  <c:v>1.7099999999999937</c:v>
                </c:pt>
                <c:pt idx="8">
                  <c:v>1.730000000000004</c:v>
                </c:pt>
                <c:pt idx="9">
                  <c:v>1.7999999999999972</c:v>
                </c:pt>
                <c:pt idx="11">
                  <c:v>1.8700000000000045</c:v>
                </c:pt>
                <c:pt idx="12">
                  <c:v>1.9299999999999926</c:v>
                </c:pt>
                <c:pt idx="13">
                  <c:v>1.9699999999999989</c:v>
                </c:pt>
                <c:pt idx="15">
                  <c:v>2.0700000000000074</c:v>
                </c:pt>
                <c:pt idx="16">
                  <c:v>2.1099999999999852</c:v>
                </c:pt>
                <c:pt idx="17">
                  <c:v>2.1600000000000108</c:v>
                </c:pt>
                <c:pt idx="19">
                  <c:v>2.269999999999996</c:v>
                </c:pt>
                <c:pt idx="20">
                  <c:v>2.3299999999999983</c:v>
                </c:pt>
                <c:pt idx="21">
                  <c:v>2.3800000000000097</c:v>
                </c:pt>
                <c:pt idx="23">
                  <c:v>2.5</c:v>
                </c:pt>
                <c:pt idx="24">
                  <c:v>2.5699999999999932</c:v>
                </c:pt>
                <c:pt idx="26">
                  <c:v>2.6200000000000045</c:v>
                </c:pt>
                <c:pt idx="28">
                  <c:v>2.75</c:v>
                </c:pt>
                <c:pt idx="29">
                  <c:v>2.8299999999999983</c:v>
                </c:pt>
                <c:pt idx="30">
                  <c:v>2.8900000000000006</c:v>
                </c:pt>
              </c:numCache>
            </c:numRef>
          </c:val>
          <c:extLst>
            <c:ext xmlns:c16="http://schemas.microsoft.com/office/drawing/2014/chart" uri="{C3380CC4-5D6E-409C-BE32-E72D297353CC}">
              <c16:uniqueId val="{00000003-6C67-4FF3-8285-67F7700AB4E6}"/>
            </c:ext>
          </c:extLst>
        </c:ser>
        <c:dLbls>
          <c:showLegendKey val="0"/>
          <c:showVal val="0"/>
          <c:showCatName val="0"/>
          <c:showSerName val="0"/>
          <c:showPercent val="0"/>
          <c:showBubbleSize val="0"/>
        </c:dLbls>
        <c:gapWidth val="219"/>
        <c:overlap val="100"/>
        <c:axId val="430305072"/>
        <c:axId val="430298832"/>
      </c:barChart>
      <c:lineChart>
        <c:grouping val="standard"/>
        <c:varyColors val="0"/>
        <c:ser>
          <c:idx val="4"/>
          <c:order val="4"/>
          <c:tx>
            <c:strRef>
              <c:f>'Calculations - positive bal'!$H$125</c:f>
              <c:strCache>
                <c:ptCount val="1"/>
                <c:pt idx="0">
                  <c:v>RAB 28-29 Year</c:v>
                </c:pt>
              </c:strCache>
            </c:strRef>
          </c:tx>
          <c:spPr>
            <a:ln w="28575" cap="rnd">
              <a:solidFill>
                <a:schemeClr val="accent3"/>
              </a:solidFill>
              <a:round/>
            </a:ln>
            <a:effectLst/>
          </c:spPr>
          <c:marker>
            <c:symbol val="none"/>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bal'!$I$125:$AM$125</c:f>
              <c:numCache>
                <c:formatCode>_(* #,##0.00_);_(* \(#,##0.00\);_(* "-"??_);_(@_)</c:formatCode>
                <c:ptCount val="31"/>
                <c:pt idx="0">
                  <c:v>44.76</c:v>
                </c:pt>
                <c:pt idx="1">
                  <c:v>48.89</c:v>
                </c:pt>
                <c:pt idx="2">
                  <c:v>53.22</c:v>
                </c:pt>
              </c:numCache>
            </c:numRef>
          </c:val>
          <c:smooth val="0"/>
          <c:extLst>
            <c:ext xmlns:c16="http://schemas.microsoft.com/office/drawing/2014/chart" uri="{C3380CC4-5D6E-409C-BE32-E72D297353CC}">
              <c16:uniqueId val="{00000004-6C67-4FF3-8285-67F7700AB4E6}"/>
            </c:ext>
          </c:extLst>
        </c:ser>
        <c:ser>
          <c:idx val="5"/>
          <c:order val="5"/>
          <c:tx>
            <c:strRef>
              <c:f>'Calculations - positive bal'!$H$126</c:f>
              <c:strCache>
                <c:ptCount val="1"/>
                <c:pt idx="0">
                  <c:v>RAB P0</c:v>
                </c:pt>
              </c:strCache>
            </c:strRef>
          </c:tx>
          <c:spPr>
            <a:ln w="28575" cap="rnd">
              <a:solidFill>
                <a:schemeClr val="accent6"/>
              </a:solidFill>
              <a:round/>
            </a:ln>
            <a:effectLst/>
          </c:spPr>
          <c:marker>
            <c:symbol val="diamond"/>
            <c:size val="9"/>
            <c:spPr>
              <a:solidFill>
                <a:schemeClr val="accent3"/>
              </a:solidFill>
              <a:ln w="9525">
                <a:solidFill>
                  <a:schemeClr val="accent6"/>
                </a:solidFill>
              </a:ln>
              <a:effectLst/>
            </c:spPr>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bal'!$I$126:$AM$126</c:f>
              <c:numCache>
                <c:formatCode>_(* #,##0.00_);_(* \(#,##0.00\);_(* "-"??_);_(@_)</c:formatCode>
                <c:ptCount val="31"/>
                <c:pt idx="2">
                  <c:v>53.22</c:v>
                </c:pt>
                <c:pt idx="6">
                  <c:v>63.13</c:v>
                </c:pt>
                <c:pt idx="10">
                  <c:v>72.350000000000009</c:v>
                </c:pt>
                <c:pt idx="14">
                  <c:v>82.429999999999993</c:v>
                </c:pt>
                <c:pt idx="18">
                  <c:v>93.97</c:v>
                </c:pt>
                <c:pt idx="22">
                  <c:v>106.41</c:v>
                </c:pt>
                <c:pt idx="27">
                  <c:v>118.85</c:v>
                </c:pt>
                <c:pt idx="30">
                  <c:v>127.99</c:v>
                </c:pt>
              </c:numCache>
            </c:numRef>
          </c:val>
          <c:smooth val="0"/>
          <c:extLst>
            <c:ext xmlns:c16="http://schemas.microsoft.com/office/drawing/2014/chart" uri="{C3380CC4-5D6E-409C-BE32-E72D297353CC}">
              <c16:uniqueId val="{00000005-6C67-4FF3-8285-67F7700AB4E6}"/>
            </c:ext>
          </c:extLst>
        </c:ser>
        <c:ser>
          <c:idx val="6"/>
          <c:order val="6"/>
          <c:tx>
            <c:strRef>
              <c:f>'Calculations - positive bal'!$H$127</c:f>
              <c:strCache>
                <c:ptCount val="1"/>
                <c:pt idx="0">
                  <c:v>RAB Y2-Y4</c:v>
                </c:pt>
              </c:strCache>
            </c:strRef>
          </c:tx>
          <c:spPr>
            <a:ln w="15875" cap="rnd">
              <a:solidFill>
                <a:schemeClr val="accent3"/>
              </a:solidFill>
              <a:prstDash val="dash"/>
              <a:round/>
            </a:ln>
            <a:effectLst/>
          </c:spPr>
          <c:marker>
            <c:symbol val="none"/>
          </c:marker>
          <c:cat>
            <c:strRef>
              <c:f>'Calculations - positive bal'!$I$104:$AM$104</c:f>
              <c:strCache>
                <c:ptCount val="31"/>
                <c:pt idx="0">
                  <c:v>2027-28</c:v>
                </c:pt>
                <c:pt idx="1">
                  <c:v>2028-29</c:v>
                </c:pt>
                <c:pt idx="2">
                  <c:v>2029-30</c:v>
                </c:pt>
                <c:pt idx="3">
                  <c:v>2030-31</c:v>
                </c:pt>
                <c:pt idx="4">
                  <c:v>2031-32</c:v>
                </c:pt>
                <c:pt idx="5">
                  <c:v>2032-33</c:v>
                </c:pt>
                <c:pt idx="6">
                  <c:v>2033-34</c:v>
                </c:pt>
                <c:pt idx="7">
                  <c:v>2034-35</c:v>
                </c:pt>
                <c:pt idx="8">
                  <c:v>2035-36</c:v>
                </c:pt>
                <c:pt idx="9">
                  <c:v>2036-37</c:v>
                </c:pt>
                <c:pt idx="10">
                  <c:v>2037-38</c:v>
                </c:pt>
                <c:pt idx="11">
                  <c:v>2038-39</c:v>
                </c:pt>
                <c:pt idx="12">
                  <c:v>2039-40</c:v>
                </c:pt>
                <c:pt idx="13">
                  <c:v>2040-41</c:v>
                </c:pt>
                <c:pt idx="14">
                  <c:v>2041-42</c:v>
                </c:pt>
                <c:pt idx="15">
                  <c:v>2042-43</c:v>
                </c:pt>
                <c:pt idx="16">
                  <c:v>2043-44</c:v>
                </c:pt>
                <c:pt idx="17">
                  <c:v>2044-45</c:v>
                </c:pt>
                <c:pt idx="18">
                  <c:v>2045-46</c:v>
                </c:pt>
                <c:pt idx="19">
                  <c:v>2046-47</c:v>
                </c:pt>
                <c:pt idx="20">
                  <c:v>2047-48</c:v>
                </c:pt>
                <c:pt idx="21">
                  <c:v>2048-49</c:v>
                </c:pt>
                <c:pt idx="22">
                  <c:v>2049-50</c:v>
                </c:pt>
                <c:pt idx="23">
                  <c:v>2050-51</c:v>
                </c:pt>
                <c:pt idx="24">
                  <c:v>2051-52</c:v>
                </c:pt>
                <c:pt idx="26">
                  <c:v>2052-53</c:v>
                </c:pt>
                <c:pt idx="27">
                  <c:v>2053-54</c:v>
                </c:pt>
                <c:pt idx="28">
                  <c:v>2054-55</c:v>
                </c:pt>
                <c:pt idx="29">
                  <c:v>2055-56</c:v>
                </c:pt>
                <c:pt idx="30">
                  <c:v>2056-57</c:v>
                </c:pt>
              </c:strCache>
            </c:strRef>
          </c:cat>
          <c:val>
            <c:numRef>
              <c:f>'Calculations - positive bal'!$I$127:$AM$127</c:f>
              <c:numCache>
                <c:formatCode>_(* #,##0.00_);_(* \(#,##0.00\);_(* "-"??_);_(@_)</c:formatCode>
                <c:ptCount val="31"/>
                <c:pt idx="2">
                  <c:v>53.22</c:v>
                </c:pt>
                <c:pt idx="3">
                  <c:v>55.87</c:v>
                </c:pt>
                <c:pt idx="4">
                  <c:v>57.260000000000005</c:v>
                </c:pt>
                <c:pt idx="5">
                  <c:v>58.7</c:v>
                </c:pt>
                <c:pt idx="6">
                  <c:v>63.13</c:v>
                </c:pt>
                <c:pt idx="7">
                  <c:v>64.710000000000008</c:v>
                </c:pt>
                <c:pt idx="8">
                  <c:v>66.33</c:v>
                </c:pt>
                <c:pt idx="9">
                  <c:v>67.989999999999995</c:v>
                </c:pt>
                <c:pt idx="10">
                  <c:v>72.350000000000009</c:v>
                </c:pt>
                <c:pt idx="11">
                  <c:v>74.150000000000006</c:v>
                </c:pt>
                <c:pt idx="12">
                  <c:v>76.010000000000005</c:v>
                </c:pt>
                <c:pt idx="13">
                  <c:v>77.92</c:v>
                </c:pt>
                <c:pt idx="14">
                  <c:v>82.429999999999993</c:v>
                </c:pt>
                <c:pt idx="15">
                  <c:v>84.49</c:v>
                </c:pt>
                <c:pt idx="16">
                  <c:v>86.61</c:v>
                </c:pt>
                <c:pt idx="17">
                  <c:v>88.77</c:v>
                </c:pt>
                <c:pt idx="18">
                  <c:v>93.97</c:v>
                </c:pt>
                <c:pt idx="19">
                  <c:v>96.32</c:v>
                </c:pt>
                <c:pt idx="20">
                  <c:v>98.73</c:v>
                </c:pt>
                <c:pt idx="21">
                  <c:v>101.2</c:v>
                </c:pt>
                <c:pt idx="22">
                  <c:v>106.41</c:v>
                </c:pt>
                <c:pt idx="23">
                  <c:v>109.07</c:v>
                </c:pt>
                <c:pt idx="24">
                  <c:v>111.79</c:v>
                </c:pt>
                <c:pt idx="26">
                  <c:v>114.59</c:v>
                </c:pt>
                <c:pt idx="27">
                  <c:v>118.85</c:v>
                </c:pt>
                <c:pt idx="28">
                  <c:v>121.82</c:v>
                </c:pt>
                <c:pt idx="29">
                  <c:v>124.86</c:v>
                </c:pt>
                <c:pt idx="30">
                  <c:v>127.99</c:v>
                </c:pt>
              </c:numCache>
            </c:numRef>
          </c:val>
          <c:smooth val="0"/>
          <c:extLst>
            <c:ext xmlns:c16="http://schemas.microsoft.com/office/drawing/2014/chart" uri="{C3380CC4-5D6E-409C-BE32-E72D297353CC}">
              <c16:uniqueId val="{00000006-6C67-4FF3-8285-67F7700AB4E6}"/>
            </c:ext>
          </c:extLst>
        </c:ser>
        <c:dLbls>
          <c:showLegendKey val="0"/>
          <c:showVal val="0"/>
          <c:showCatName val="0"/>
          <c:showSerName val="0"/>
          <c:showPercent val="0"/>
          <c:showBubbleSize val="0"/>
        </c:dLbls>
        <c:marker val="1"/>
        <c:smooth val="0"/>
        <c:axId val="430305072"/>
        <c:axId val="430298832"/>
      </c:lineChart>
      <c:catAx>
        <c:axId val="430305072"/>
        <c:scaling>
          <c:orientation val="minMax"/>
        </c:scaling>
        <c:delete val="0"/>
        <c:axPos val="b"/>
        <c:numFmt formatCode="General" sourceLinked="1"/>
        <c:majorTickMark val="none"/>
        <c:minorTickMark val="none"/>
        <c:tickLblPos val="nextTo"/>
        <c:spPr>
          <a:noFill/>
          <a:ln w="6350" cap="flat" cmpd="sng" algn="ctr">
            <a:solidFill>
              <a:schemeClr val="accent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298832"/>
        <c:crosses val="autoZero"/>
        <c:auto val="1"/>
        <c:lblAlgn val="ctr"/>
        <c:lblOffset val="100"/>
        <c:noMultiLvlLbl val="0"/>
      </c:catAx>
      <c:valAx>
        <c:axId val="430298832"/>
        <c:scaling>
          <c:orientation val="minMax"/>
        </c:scaling>
        <c:delete val="0"/>
        <c:axPos val="l"/>
        <c:numFmt formatCode="&quot;$&quot;0&quot;/ML&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ubik" pitchFamily="2" charset="-79"/>
                <a:ea typeface="+mn-ea"/>
                <a:cs typeface="Rubik" pitchFamily="2" charset="-79"/>
              </a:defRPr>
            </a:pPr>
            <a:endParaRPr lang="en-US"/>
          </a:p>
        </c:txPr>
        <c:crossAx val="430305072"/>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2" fmlaLink="'Calculations - negative balance'!$A$3" fmlaRange="'Tarrif group list'!$B$3:$B$38" sel="1" val="0"/>
</file>

<file path=xl/ctrlProps/ctrlProp2.xml><?xml version="1.0" encoding="utf-8"?>
<formControlPr xmlns="http://schemas.microsoft.com/office/spreadsheetml/2009/9/main" objectType="Drop" dropStyle="combo" dx="22" fmlaLink="'Calculations - positive bal'!$A$3" fmlaRange="'Tarrif group list'!$E$3:$E$15" sel="1" val="0"/>
</file>

<file path=xl/drawings/_rels/drawing1.xml.rels><?xml version="1.0" encoding="UTF-8" standalone="yes"?>
<Relationships xmlns="http://schemas.openxmlformats.org/package/2006/relationships"><Relationship Id="rId3" Type="http://schemas.openxmlformats.org/officeDocument/2006/relationships/hyperlink" Target="#'RAB - negative balance'!A1"/><Relationship Id="rId2" Type="http://schemas.openxmlformats.org/officeDocument/2006/relationships/hyperlink" Target="#'RAB - positive balance'!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3.emf"/><Relationship Id="rId7"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hyperlink" Target="https://www.sunwater.com.au/terms-and-conditions/" TargetMode="External"/><Relationship Id="rId5" Type="http://schemas.openxmlformats.org/officeDocument/2006/relationships/hyperlink" Target="#'About the calculator'!A1"/><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hyperlink" Target="https://www.sunwater.com.au/terms-and-conditions/" TargetMode="External"/><Relationship Id="rId3" Type="http://schemas.openxmlformats.org/officeDocument/2006/relationships/image" Target="../media/image13.emf"/><Relationship Id="rId7" Type="http://schemas.openxmlformats.org/officeDocument/2006/relationships/hyperlink" Target="#'About the calculator'!A1"/><Relationship Id="rId2" Type="http://schemas.openxmlformats.org/officeDocument/2006/relationships/image" Target="../media/image12.emf"/><Relationship Id="rId1" Type="http://schemas.openxmlformats.org/officeDocument/2006/relationships/image" Target="../media/image1.png"/><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246513</xdr:colOff>
      <xdr:row>9</xdr:row>
      <xdr:rowOff>23070</xdr:rowOff>
    </xdr:to>
    <xdr:pic>
      <xdr:nvPicPr>
        <xdr:cNvPr id="2" name="Picture 1">
          <a:extLst>
            <a:ext uri="{FF2B5EF4-FFF2-40B4-BE49-F238E27FC236}">
              <a16:creationId xmlns:a16="http://schemas.microsoft.com/office/drawing/2014/main" id="{92E980DE-F238-4ABF-BF5D-DEA9BA0CE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533013" cy="1737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343321</xdr:colOff>
      <xdr:row>15</xdr:row>
      <xdr:rowOff>109764</xdr:rowOff>
    </xdr:from>
    <xdr:to>
      <xdr:col>9</xdr:col>
      <xdr:colOff>327899</xdr:colOff>
      <xdr:row>23</xdr:row>
      <xdr:rowOff>147865</xdr:rowOff>
    </xdr:to>
    <xdr:sp macro="" textlink="">
      <xdr:nvSpPr>
        <xdr:cNvPr id="46" name="Rectangle: Rounded Corners 2">
          <a:extLst>
            <a:ext uri="{FF2B5EF4-FFF2-40B4-BE49-F238E27FC236}">
              <a16:creationId xmlns:a16="http://schemas.microsoft.com/office/drawing/2014/main" id="{6DBB927D-4D82-4995-A11D-8EA264C2C215}"/>
            </a:ext>
          </a:extLst>
        </xdr:cNvPr>
        <xdr:cNvSpPr/>
      </xdr:nvSpPr>
      <xdr:spPr>
        <a:xfrm>
          <a:off x="457621" y="2967264"/>
          <a:ext cx="7375978" cy="1562101"/>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This tool allows users to compare irrigation customer invoices and water prices under two methodologies: the </a:t>
          </a:r>
          <a:r>
            <a:rPr lang="en-AU" sz="105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Annuity</a:t>
          </a:r>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and </a:t>
          </a:r>
          <a:r>
            <a:rPr lang="en-AU" sz="105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Regulated Asset Base (RAB)</a:t>
          </a:r>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approaches. </a:t>
          </a:r>
          <a:r>
            <a:rPr lang="en-US"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invoice calculator models the financial impact of</a:t>
          </a:r>
          <a:r>
            <a:rPr lang="en-US"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both methodologies </a:t>
          </a:r>
          <a:r>
            <a:rPr lang="en-US"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using 25-year and 50-year asset depreciation periods. The calculator helps assess how different pricing strategies affect customer invoices over time, supporting transparent and informed decision-making.</a:t>
          </a:r>
          <a:br>
            <a:rPr lang="en-US"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br>
          <a:br>
            <a:rPr lang="en-US"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br>
          <a:r>
            <a:rPr lang="en-AU"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Irrigation customers will be sent a short survey in mid</a:t>
          </a:r>
          <a:r>
            <a:rPr lang="en-AU" sz="1100" b="1"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-February</a:t>
          </a:r>
          <a:r>
            <a:rPr lang="en-AU"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 seeking views on the period over which closing annuity balances are to be recovered/returned if a RAB approach is adopted.</a:t>
          </a:r>
          <a:br>
            <a:rPr lang="en-AU" sz="1050" b="1">
              <a:solidFill>
                <a:schemeClr val="dk1"/>
              </a:solidFill>
              <a:effectLst/>
              <a:latin typeface="Rubik" pitchFamily="2" charset="-79"/>
              <a:ea typeface="+mn-ea"/>
              <a:cs typeface="Rubik" pitchFamily="2" charset="-79"/>
            </a:rPr>
          </a:br>
          <a:br>
            <a:rPr lang="en-AU" sz="1050" b="1">
              <a:solidFill>
                <a:schemeClr val="dk1"/>
              </a:solidFill>
              <a:effectLst/>
              <a:latin typeface="Rubik" pitchFamily="2" charset="-79"/>
              <a:ea typeface="+mn-ea"/>
              <a:cs typeface="Rubik" pitchFamily="2" charset="-79"/>
            </a:rPr>
          </a:br>
          <a:br>
            <a:rPr lang="en-AU" sz="1000">
              <a:solidFill>
                <a:sysClr val="windowText" lastClr="000000"/>
              </a:solidFill>
              <a:latin typeface="Rubik" pitchFamily="2" charset="-79"/>
              <a:cs typeface="Rubik" pitchFamily="2" charset="-79"/>
            </a:rPr>
          </a:br>
          <a:br>
            <a:rPr lang="en-AU" sz="1000">
              <a:solidFill>
                <a:sysClr val="windowText" lastClr="000000"/>
              </a:solidFill>
              <a:latin typeface="Rubik" pitchFamily="2" charset="-79"/>
              <a:cs typeface="Rubik" pitchFamily="2" charset="-79"/>
            </a:rPr>
          </a:br>
          <a:endParaRPr lang="en-AU" sz="1000">
            <a:solidFill>
              <a:sysClr val="windowText" lastClr="000000"/>
            </a:solidFill>
            <a:latin typeface="Rubik" pitchFamily="2" charset="-79"/>
            <a:cs typeface="Rubik" pitchFamily="2" charset="-79"/>
          </a:endParaRPr>
        </a:p>
      </xdr:txBody>
    </xdr:sp>
    <xdr:clientData/>
  </xdr:twoCellAnchor>
  <xdr:twoCellAnchor>
    <xdr:from>
      <xdr:col>0</xdr:col>
      <xdr:colOff>0</xdr:colOff>
      <xdr:row>9</xdr:row>
      <xdr:rowOff>107950</xdr:rowOff>
    </xdr:from>
    <xdr:to>
      <xdr:col>11</xdr:col>
      <xdr:colOff>0</xdr:colOff>
      <xdr:row>15</xdr:row>
      <xdr:rowOff>58692</xdr:rowOff>
    </xdr:to>
    <xdr:sp macro="" textlink="">
      <xdr:nvSpPr>
        <xdr:cNvPr id="15" name="Rectangle 6">
          <a:extLst>
            <a:ext uri="{FF2B5EF4-FFF2-40B4-BE49-F238E27FC236}">
              <a16:creationId xmlns:a16="http://schemas.microsoft.com/office/drawing/2014/main" id="{71BBDB0A-6C39-418C-A0D9-77A4A412A0AA}"/>
            </a:ext>
          </a:extLst>
        </xdr:cNvPr>
        <xdr:cNvSpPr/>
      </xdr:nvSpPr>
      <xdr:spPr>
        <a:xfrm>
          <a:off x="0" y="1822450"/>
          <a:ext cx="8353425" cy="1093742"/>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4000">
              <a:solidFill>
                <a:schemeClr val="tx1"/>
              </a:solidFill>
              <a:latin typeface="Calibri" panose="020F0502020204030204" pitchFamily="34" charset="0"/>
              <a:ea typeface="Calibri" panose="020F0502020204030204" pitchFamily="34" charset="0"/>
              <a:cs typeface="Calibri" panose="020F0502020204030204" pitchFamily="34" charset="0"/>
            </a:rPr>
            <a:t>Irrigation Customer Invoice Calculator</a:t>
          </a:r>
          <a:r>
            <a:rPr lang="en-AU" sz="4000" baseline="0">
              <a:solidFill>
                <a:schemeClr val="tx1"/>
              </a:solidFill>
              <a:latin typeface="Calibri" panose="020F0502020204030204" pitchFamily="34" charset="0"/>
              <a:ea typeface="Calibri" panose="020F0502020204030204" pitchFamily="34" charset="0"/>
              <a:cs typeface="Calibri" panose="020F0502020204030204" pitchFamily="34" charset="0"/>
            </a:rPr>
            <a:t> </a:t>
          </a:r>
          <a:br>
            <a:rPr lang="en-AU" sz="4400" baseline="0">
              <a:solidFill>
                <a:schemeClr val="tx1"/>
              </a:solidFill>
              <a:latin typeface="Calibri" panose="020F0502020204030204" pitchFamily="34" charset="0"/>
              <a:ea typeface="Calibri" panose="020F0502020204030204" pitchFamily="34" charset="0"/>
              <a:cs typeface="Calibri" panose="020F0502020204030204" pitchFamily="34" charset="0"/>
            </a:rPr>
          </a:br>
          <a:r>
            <a:rPr lang="en-AU" sz="2000" baseline="0">
              <a:solidFill>
                <a:schemeClr val="tx1"/>
              </a:solidFill>
              <a:latin typeface="Calibri" panose="020F0502020204030204" pitchFamily="34" charset="0"/>
              <a:ea typeface="Calibri" panose="020F0502020204030204" pitchFamily="34" charset="0"/>
              <a:cs typeface="Calibri" panose="020F0502020204030204" pitchFamily="34" charset="0"/>
            </a:rPr>
            <a:t>February 2026</a:t>
          </a:r>
          <a:endParaRPr lang="en-AU" sz="4400">
            <a:solidFill>
              <a:schemeClr val="tx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552871</xdr:colOff>
      <xdr:row>25</xdr:row>
      <xdr:rowOff>148772</xdr:rowOff>
    </xdr:from>
    <xdr:to>
      <xdr:col>9</xdr:col>
      <xdr:colOff>104775</xdr:colOff>
      <xdr:row>28</xdr:row>
      <xdr:rowOff>9526</xdr:rowOff>
    </xdr:to>
    <xdr:sp macro="" textlink="">
      <xdr:nvSpPr>
        <xdr:cNvPr id="127" name="Rectangle: Rounded Corners 8">
          <a:extLst>
            <a:ext uri="{FF2B5EF4-FFF2-40B4-BE49-F238E27FC236}">
              <a16:creationId xmlns:a16="http://schemas.microsoft.com/office/drawing/2014/main" id="{1E8F15E5-B62C-EBCE-2AB5-0B80AE7AC661}"/>
            </a:ext>
          </a:extLst>
        </xdr:cNvPr>
        <xdr:cNvSpPr/>
      </xdr:nvSpPr>
      <xdr:spPr>
        <a:xfrm>
          <a:off x="667171" y="4911272"/>
          <a:ext cx="6943304" cy="432254"/>
        </a:xfrm>
        <a:prstGeom prst="roundRect">
          <a:avLst/>
        </a:prstGeom>
        <a:no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The calculator separates schemes with a positive annuity closing balance from those with a negative annuity balance</a:t>
          </a:r>
          <a:endParaRPr lang="en-AU" sz="1100" b="0">
            <a:solidFill>
              <a:sysClr val="windowText" lastClr="000000"/>
            </a:solidFill>
            <a:latin typeface="Rubik" pitchFamily="2" charset="-79"/>
            <a:cs typeface="Rubik" pitchFamily="2" charset="-79"/>
          </a:endParaRPr>
        </a:p>
      </xdr:txBody>
    </xdr:sp>
    <xdr:clientData/>
  </xdr:twoCellAnchor>
  <xdr:twoCellAnchor>
    <xdr:from>
      <xdr:col>1</xdr:col>
      <xdr:colOff>1143000</xdr:colOff>
      <xdr:row>36</xdr:row>
      <xdr:rowOff>114300</xdr:rowOff>
    </xdr:from>
    <xdr:to>
      <xdr:col>3</xdr:col>
      <xdr:colOff>704850</xdr:colOff>
      <xdr:row>39</xdr:row>
      <xdr:rowOff>171450</xdr:rowOff>
    </xdr:to>
    <xdr:sp macro="" textlink="">
      <xdr:nvSpPr>
        <xdr:cNvPr id="13" name="Rectangle 12">
          <a:hlinkClick xmlns:r="http://schemas.openxmlformats.org/officeDocument/2006/relationships" r:id="rId2"/>
          <a:extLst>
            <a:ext uri="{FF2B5EF4-FFF2-40B4-BE49-F238E27FC236}">
              <a16:creationId xmlns:a16="http://schemas.microsoft.com/office/drawing/2014/main" id="{36F67256-12DF-A40E-5887-4C5412268823}"/>
            </a:ext>
          </a:extLst>
        </xdr:cNvPr>
        <xdr:cNvSpPr/>
      </xdr:nvSpPr>
      <xdr:spPr>
        <a:xfrm>
          <a:off x="1257300" y="7019925"/>
          <a:ext cx="2295525" cy="628650"/>
        </a:xfrm>
        <a:prstGeom prst="rect">
          <a:avLst/>
        </a:prstGeom>
        <a:solidFill>
          <a:schemeClr val="tx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800" b="1">
              <a:latin typeface="Calibri" panose="020F0502020204030204" pitchFamily="34" charset="0"/>
              <a:ea typeface="Calibri" panose="020F0502020204030204" pitchFamily="34" charset="0"/>
              <a:cs typeface="Calibri" panose="020F0502020204030204" pitchFamily="34" charset="0"/>
            </a:rPr>
            <a:t>Click here</a:t>
          </a:r>
        </a:p>
      </xdr:txBody>
    </xdr:sp>
    <xdr:clientData/>
  </xdr:twoCellAnchor>
  <xdr:twoCellAnchor>
    <xdr:from>
      <xdr:col>4</xdr:col>
      <xdr:colOff>180975</xdr:colOff>
      <xdr:row>36</xdr:row>
      <xdr:rowOff>114300</xdr:rowOff>
    </xdr:from>
    <xdr:to>
      <xdr:col>8</xdr:col>
      <xdr:colOff>38100</xdr:colOff>
      <xdr:row>39</xdr:row>
      <xdr:rowOff>171450</xdr:rowOff>
    </xdr:to>
    <xdr:sp macro="" textlink="">
      <xdr:nvSpPr>
        <xdr:cNvPr id="14" name="Rectangle 13">
          <a:hlinkClick xmlns:r="http://schemas.openxmlformats.org/officeDocument/2006/relationships" r:id="rId3"/>
          <a:extLst>
            <a:ext uri="{FF2B5EF4-FFF2-40B4-BE49-F238E27FC236}">
              <a16:creationId xmlns:a16="http://schemas.microsoft.com/office/drawing/2014/main" id="{0EA585A7-702F-4205-86DD-D4F98D801173}"/>
            </a:ext>
          </a:extLst>
        </xdr:cNvPr>
        <xdr:cNvSpPr/>
      </xdr:nvSpPr>
      <xdr:spPr>
        <a:xfrm>
          <a:off x="4638675" y="7019925"/>
          <a:ext cx="2295525" cy="628650"/>
        </a:xfrm>
        <a:prstGeom prst="rect">
          <a:avLst/>
        </a:prstGeom>
        <a:solidFill>
          <a:schemeClr val="accent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800" b="1">
              <a:latin typeface="Calibri" panose="020F0502020204030204" pitchFamily="34" charset="0"/>
              <a:ea typeface="Calibri" panose="020F0502020204030204" pitchFamily="34" charset="0"/>
              <a:cs typeface="Calibri" panose="020F0502020204030204" pitchFamily="34" charset="0"/>
            </a:rPr>
            <a:t>Click here</a:t>
          </a:r>
        </a:p>
      </xdr:txBody>
    </xdr:sp>
    <xdr:clientData/>
  </xdr:twoCellAnchor>
  <xdr:twoCellAnchor>
    <xdr:from>
      <xdr:col>2</xdr:col>
      <xdr:colOff>19050</xdr:colOff>
      <xdr:row>34</xdr:row>
      <xdr:rowOff>76200</xdr:rowOff>
    </xdr:from>
    <xdr:to>
      <xdr:col>2</xdr:col>
      <xdr:colOff>333375</xdr:colOff>
      <xdr:row>36</xdr:row>
      <xdr:rowOff>0</xdr:rowOff>
    </xdr:to>
    <xdr:sp macro="" textlink="">
      <xdr:nvSpPr>
        <xdr:cNvPr id="20" name="Arrow: Down 14">
          <a:extLst>
            <a:ext uri="{FF2B5EF4-FFF2-40B4-BE49-F238E27FC236}">
              <a16:creationId xmlns:a16="http://schemas.microsoft.com/office/drawing/2014/main" id="{CCD8FC02-34EA-A3BB-C876-8179E637B258}"/>
            </a:ext>
          </a:extLst>
        </xdr:cNvPr>
        <xdr:cNvSpPr/>
      </xdr:nvSpPr>
      <xdr:spPr>
        <a:xfrm>
          <a:off x="2257425" y="6600825"/>
          <a:ext cx="314325" cy="304800"/>
        </a:xfrm>
        <a:prstGeom prst="downArrow">
          <a:avLst/>
        </a:prstGeom>
        <a:solidFill>
          <a:schemeClr val="tx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523875</xdr:colOff>
      <xdr:row>34</xdr:row>
      <xdr:rowOff>9525</xdr:rowOff>
    </xdr:from>
    <xdr:to>
      <xdr:col>6</xdr:col>
      <xdr:colOff>228600</xdr:colOff>
      <xdr:row>35</xdr:row>
      <xdr:rowOff>123825</xdr:rowOff>
    </xdr:to>
    <xdr:sp macro="" textlink="">
      <xdr:nvSpPr>
        <xdr:cNvPr id="16" name="Arrow: Down 15">
          <a:extLst>
            <a:ext uri="{FF2B5EF4-FFF2-40B4-BE49-F238E27FC236}">
              <a16:creationId xmlns:a16="http://schemas.microsoft.com/office/drawing/2014/main" id="{2D740288-6303-4CA8-9157-FA4F2FD397E1}"/>
            </a:ext>
          </a:extLst>
        </xdr:cNvPr>
        <xdr:cNvSpPr/>
      </xdr:nvSpPr>
      <xdr:spPr>
        <a:xfrm>
          <a:off x="5591175" y="6534150"/>
          <a:ext cx="314325" cy="304800"/>
        </a:xfrm>
        <a:prstGeom prst="downArrow">
          <a:avLst/>
        </a:prstGeom>
        <a:solidFill>
          <a:schemeClr val="accent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343321</xdr:colOff>
      <xdr:row>41</xdr:row>
      <xdr:rowOff>180974</xdr:rowOff>
    </xdr:from>
    <xdr:to>
      <xdr:col>9</xdr:col>
      <xdr:colOff>328321</xdr:colOff>
      <xdr:row>53</xdr:row>
      <xdr:rowOff>76200</xdr:rowOff>
    </xdr:to>
    <xdr:sp macro="" textlink="">
      <xdr:nvSpPr>
        <xdr:cNvPr id="4" name="Rectangle: Rounded Corners 17">
          <a:extLst>
            <a:ext uri="{FF2B5EF4-FFF2-40B4-BE49-F238E27FC236}">
              <a16:creationId xmlns:a16="http://schemas.microsoft.com/office/drawing/2014/main" id="{888732BF-869D-0D8F-1195-9315C0A2A524}"/>
            </a:ext>
          </a:extLst>
        </xdr:cNvPr>
        <xdr:cNvSpPr/>
      </xdr:nvSpPr>
      <xdr:spPr>
        <a:xfrm>
          <a:off x="457621" y="8039099"/>
          <a:ext cx="7376400" cy="2181226"/>
        </a:xfrm>
        <a:prstGeom prst="roundRect">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5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This calculator is based on:</a:t>
          </a:r>
          <a:br>
            <a:rPr lang="en-AU" sz="105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•QCA's CPI and WACC (6.66%) assumptions.</a:t>
          </a:r>
        </a:p>
        <a:p>
          <a:pPr marL="0" marR="0" lvl="0" indent="0" defTabSz="914400" eaLnBrk="1" fontAlgn="auto" latinLnBrk="0" hangingPunct="1">
            <a:lnSpc>
              <a:spcPct val="100000"/>
            </a:lnSpc>
            <a:spcBef>
              <a:spcPts val="0"/>
            </a:spcBef>
            <a:spcAft>
              <a:spcPts val="0"/>
            </a:spcAft>
            <a:buClrTx/>
            <a:buSzTx/>
            <a:buFontTx/>
            <a:buNone/>
            <a:tabLst/>
            <a:defRPr/>
          </a:pPr>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•Expenditure approved by the QCA at the 2025 irrigation pricing review – with the exception of CASPr costs which have been removed.</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•To make a fair comparison with RAB we are comparing the annuity against the RAB for the </a:t>
          </a:r>
          <a:r>
            <a:rPr lang="en-AU" sz="1050" u="sng">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same 30 years</a:t>
          </a:r>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of renewals expenditure. That means this is not a rolling annuity.</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•For the same 30 years of expenditure, the:</a:t>
          </a:r>
        </a:p>
        <a:p>
          <a:r>
            <a:rPr lang="en-AU" sz="105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o annuity method will fully recover the expenditure in 30 years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o RAB method will NOT fully recover the expenditure in 30 years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•We have modelled two separate depreciation terms to help you respond to our December survey around customer preferences for annuity closing balances.</a:t>
          </a:r>
        </a:p>
        <a:p>
          <a:pPr algn="l"/>
          <a:endPar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1066800</xdr:colOff>
      <xdr:row>28</xdr:row>
      <xdr:rowOff>180975</xdr:rowOff>
    </xdr:from>
    <xdr:to>
      <xdr:col>3</xdr:col>
      <xdr:colOff>1038225</xdr:colOff>
      <xdr:row>33</xdr:row>
      <xdr:rowOff>123825</xdr:rowOff>
    </xdr:to>
    <xdr:sp macro="" textlink="">
      <xdr:nvSpPr>
        <xdr:cNvPr id="128" name="Rectangle: Rounded Corners 3">
          <a:extLst>
            <a:ext uri="{FF2B5EF4-FFF2-40B4-BE49-F238E27FC236}">
              <a16:creationId xmlns:a16="http://schemas.microsoft.com/office/drawing/2014/main" id="{EDE33ED5-5583-B0B0-2D22-B299C0629425}"/>
            </a:ext>
          </a:extLst>
        </xdr:cNvPr>
        <xdr:cNvSpPr/>
      </xdr:nvSpPr>
      <xdr:spPr>
        <a:xfrm>
          <a:off x="1181100" y="5514975"/>
          <a:ext cx="2705100" cy="942975"/>
        </a:xfrm>
        <a:prstGeom prst="roundRect">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0">
              <a:solidFill>
                <a:sysClr val="windowText" lastClr="000000"/>
              </a:solidFill>
              <a:effectLst/>
              <a:latin typeface="+mn-lt"/>
              <a:ea typeface="+mn-ea"/>
              <a:cs typeface="+mn-cs"/>
            </a:rPr>
            <a:t>If you are in</a:t>
          </a:r>
          <a:r>
            <a:rPr lang="en-AU" sz="1100" b="0" baseline="0">
              <a:solidFill>
                <a:sysClr val="windowText" lastClr="000000"/>
              </a:solidFill>
              <a:effectLst/>
              <a:latin typeface="+mn-lt"/>
              <a:ea typeface="+mn-ea"/>
              <a:cs typeface="+mn-cs"/>
            </a:rPr>
            <a:t> </a:t>
          </a:r>
          <a:r>
            <a:rPr lang="en-AU" sz="1400" b="1">
              <a:solidFill>
                <a:sysClr val="windowText" lastClr="000000"/>
              </a:solidFill>
              <a:effectLst/>
              <a:latin typeface="+mn-lt"/>
              <a:ea typeface="+mn-ea"/>
              <a:cs typeface="+mn-cs"/>
            </a:rPr>
            <a:t>Mareeba Distribution</a:t>
          </a:r>
          <a:r>
            <a:rPr lang="en-AU" sz="1200" b="0">
              <a:solidFill>
                <a:sysClr val="windowText" lastClr="000000"/>
              </a:solidFill>
              <a:effectLst/>
              <a:latin typeface="+mn-lt"/>
              <a:ea typeface="+mn-ea"/>
              <a:cs typeface="+mn-cs"/>
            </a:rPr>
            <a:t>, </a:t>
          </a:r>
          <a:r>
            <a:rPr lang="en-AU" sz="1400" b="1">
              <a:solidFill>
                <a:sysClr val="windowText" lastClr="000000"/>
              </a:solidFill>
              <a:effectLst/>
              <a:latin typeface="+mn-lt"/>
              <a:ea typeface="+mn-ea"/>
              <a:cs typeface="+mn-cs"/>
            </a:rPr>
            <a:t>Burdekin Bulk or Distribution, or Dawson</a:t>
          </a:r>
          <a:r>
            <a:rPr lang="en-AU" sz="1100" b="1" baseline="0">
              <a:solidFill>
                <a:sysClr val="windowText" lastClr="000000"/>
              </a:solidFill>
              <a:effectLst/>
              <a:latin typeface="+mn-lt"/>
              <a:ea typeface="+mn-ea"/>
              <a:cs typeface="+mn-cs"/>
            </a:rPr>
            <a:t> </a:t>
          </a:r>
          <a:r>
            <a:rPr lang="en-AU" sz="1100" b="0">
              <a:solidFill>
                <a:sysClr val="windowText" lastClr="000000"/>
              </a:solidFill>
              <a:effectLst/>
              <a:latin typeface="+mn-lt"/>
              <a:ea typeface="+mn-ea"/>
              <a:cs typeface="+mn-cs"/>
            </a:rPr>
            <a:t>click the  below button</a:t>
          </a:r>
          <a:endParaRPr lang="en-AU" b="0">
            <a:solidFill>
              <a:sysClr val="windowText" lastClr="000000"/>
            </a:solidFill>
            <a:effectLst/>
          </a:endParaRPr>
        </a:p>
        <a:p>
          <a:pPr algn="ctr"/>
          <a:endParaRPr lang="en-AU" sz="1100"/>
        </a:p>
      </xdr:txBody>
    </xdr:sp>
    <xdr:clientData/>
  </xdr:twoCellAnchor>
  <xdr:twoCellAnchor>
    <xdr:from>
      <xdr:col>4</xdr:col>
      <xdr:colOff>19050</xdr:colOff>
      <xdr:row>28</xdr:row>
      <xdr:rowOff>180974</xdr:rowOff>
    </xdr:from>
    <xdr:to>
      <xdr:col>8</xdr:col>
      <xdr:colOff>285750</xdr:colOff>
      <xdr:row>33</xdr:row>
      <xdr:rowOff>124049</xdr:rowOff>
    </xdr:to>
    <xdr:sp macro="" textlink="">
      <xdr:nvSpPr>
        <xdr:cNvPr id="129" name="Rectangle: Rounded Corners 4">
          <a:extLst>
            <a:ext uri="{FF2B5EF4-FFF2-40B4-BE49-F238E27FC236}">
              <a16:creationId xmlns:a16="http://schemas.microsoft.com/office/drawing/2014/main" id="{F4C213D9-77A9-41BF-96E3-45D5B32E70D4}"/>
            </a:ext>
          </a:extLst>
        </xdr:cNvPr>
        <xdr:cNvSpPr/>
      </xdr:nvSpPr>
      <xdr:spPr>
        <a:xfrm>
          <a:off x="4476750" y="5514974"/>
          <a:ext cx="2705100" cy="943200"/>
        </a:xfrm>
        <a:prstGeom prst="roundRect">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solidFill>
                <a:sysClr val="windowText" lastClr="000000"/>
              </a:solidFill>
              <a:effectLst/>
              <a:latin typeface="+mn-lt"/>
              <a:ea typeface="+mn-ea"/>
              <a:cs typeface="+mn-cs"/>
            </a:rPr>
            <a:t>All other schemes </a:t>
          </a:r>
          <a:r>
            <a:rPr lang="en-AU" sz="1100" b="0">
              <a:solidFill>
                <a:sysClr val="windowText" lastClr="000000"/>
              </a:solidFill>
              <a:effectLst/>
              <a:latin typeface="+mn-lt"/>
              <a:ea typeface="+mn-ea"/>
              <a:cs typeface="+mn-cs"/>
            </a:rPr>
            <a:t>click</a:t>
          </a:r>
          <a:r>
            <a:rPr lang="en-AU" sz="1100" b="0" baseline="0">
              <a:solidFill>
                <a:sysClr val="windowText" lastClr="000000"/>
              </a:solidFill>
              <a:effectLst/>
              <a:latin typeface="+mn-lt"/>
              <a:ea typeface="+mn-ea"/>
              <a:cs typeface="+mn-cs"/>
            </a:rPr>
            <a:t> the below button</a:t>
          </a:r>
          <a:endParaRPr lang="en-AU"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69476</xdr:colOff>
      <xdr:row>29</xdr:row>
      <xdr:rowOff>179441</xdr:rowOff>
    </xdr:from>
    <xdr:to>
      <xdr:col>10</xdr:col>
      <xdr:colOff>504314</xdr:colOff>
      <xdr:row>31</xdr:row>
      <xdr:rowOff>16673</xdr:rowOff>
    </xdr:to>
    <xdr:sp macro="" textlink="">
      <xdr:nvSpPr>
        <xdr:cNvPr id="34" name="Rectangle 33">
          <a:extLst>
            <a:ext uri="{FF2B5EF4-FFF2-40B4-BE49-F238E27FC236}">
              <a16:creationId xmlns:a16="http://schemas.microsoft.com/office/drawing/2014/main" id="{2E3B2757-DA3B-49D9-862E-AA1BAAD56831}"/>
            </a:ext>
          </a:extLst>
        </xdr:cNvPr>
        <xdr:cNvSpPr/>
      </xdr:nvSpPr>
      <xdr:spPr>
        <a:xfrm>
          <a:off x="3879476" y="5677204"/>
          <a:ext cx="1470891" cy="246640"/>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ML water allocation </a:t>
          </a:r>
        </a:p>
      </xdr:txBody>
    </xdr:sp>
    <xdr:clientData/>
  </xdr:twoCellAnchor>
  <xdr:twoCellAnchor>
    <xdr:from>
      <xdr:col>8</xdr:col>
      <xdr:colOff>69476</xdr:colOff>
      <xdr:row>32</xdr:row>
      <xdr:rowOff>9876</xdr:rowOff>
    </xdr:from>
    <xdr:to>
      <xdr:col>9</xdr:col>
      <xdr:colOff>432175</xdr:colOff>
      <xdr:row>33</xdr:row>
      <xdr:rowOff>79792</xdr:rowOff>
    </xdr:to>
    <xdr:sp macro="" textlink="">
      <xdr:nvSpPr>
        <xdr:cNvPr id="35" name="Rectangle 34">
          <a:extLst>
            <a:ext uri="{FF2B5EF4-FFF2-40B4-BE49-F238E27FC236}">
              <a16:creationId xmlns:a16="http://schemas.microsoft.com/office/drawing/2014/main" id="{A6A53529-636B-489A-B709-A7A1150CEB48}"/>
            </a:ext>
          </a:extLst>
        </xdr:cNvPr>
        <xdr:cNvSpPr/>
      </xdr:nvSpPr>
      <xdr:spPr>
        <a:xfrm>
          <a:off x="3879476" y="6109218"/>
          <a:ext cx="880725" cy="287153"/>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ML usage</a:t>
          </a:r>
        </a:p>
      </xdr:txBody>
    </xdr:sp>
    <xdr:clientData/>
  </xdr:twoCellAnchor>
  <xdr:twoCellAnchor editAs="oneCell">
    <xdr:from>
      <xdr:col>0</xdr:col>
      <xdr:colOff>0</xdr:colOff>
      <xdr:row>0</xdr:row>
      <xdr:rowOff>0</xdr:rowOff>
    </xdr:from>
    <xdr:to>
      <xdr:col>13</xdr:col>
      <xdr:colOff>37345</xdr:colOff>
      <xdr:row>9</xdr:row>
      <xdr:rowOff>14381</xdr:rowOff>
    </xdr:to>
    <xdr:pic>
      <xdr:nvPicPr>
        <xdr:cNvPr id="37" name="Picture 36">
          <a:extLst>
            <a:ext uri="{FF2B5EF4-FFF2-40B4-BE49-F238E27FC236}">
              <a16:creationId xmlns:a16="http://schemas.microsoft.com/office/drawing/2014/main" id="{703412C9-D015-4B63-B232-D888960DE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495295" cy="172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100264</xdr:colOff>
      <xdr:row>21</xdr:row>
      <xdr:rowOff>186478</xdr:rowOff>
    </xdr:from>
    <xdr:to>
      <xdr:col>8</xdr:col>
      <xdr:colOff>65105</xdr:colOff>
      <xdr:row>23</xdr:row>
      <xdr:rowOff>177952</xdr:rowOff>
    </xdr:to>
    <xdr:grpSp>
      <xdr:nvGrpSpPr>
        <xdr:cNvPr id="39" name="Group 38">
          <a:extLst>
            <a:ext uri="{FF2B5EF4-FFF2-40B4-BE49-F238E27FC236}">
              <a16:creationId xmlns:a16="http://schemas.microsoft.com/office/drawing/2014/main" id="{C0FF7E7C-2FD2-3E0B-DF25-130972B5F03A}"/>
            </a:ext>
          </a:extLst>
        </xdr:cNvPr>
        <xdr:cNvGrpSpPr/>
      </xdr:nvGrpSpPr>
      <xdr:grpSpPr>
        <a:xfrm>
          <a:off x="100264" y="4110778"/>
          <a:ext cx="3755791" cy="372474"/>
          <a:chOff x="985630" y="2244587"/>
          <a:chExt cx="4075044" cy="438978"/>
        </a:xfrm>
      </xdr:grpSpPr>
      <mc:AlternateContent xmlns:mc="http://schemas.openxmlformats.org/markup-compatibility/2006">
        <mc:Choice xmlns:a14="http://schemas.microsoft.com/office/drawing/2010/main" Requires="a14">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1022488" y="2269017"/>
                <a:ext cx="4006299" cy="38100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8" name="Rectangle 37">
            <a:extLst>
              <a:ext uri="{FF2B5EF4-FFF2-40B4-BE49-F238E27FC236}">
                <a16:creationId xmlns:a16="http://schemas.microsoft.com/office/drawing/2014/main" id="{1C515909-0FEE-454D-A592-EDC679539F10}"/>
              </a:ext>
            </a:extLst>
          </xdr:cNvPr>
          <xdr:cNvSpPr/>
        </xdr:nvSpPr>
        <xdr:spPr>
          <a:xfrm>
            <a:off x="985630" y="2244587"/>
            <a:ext cx="4075044" cy="438978"/>
          </a:xfrm>
          <a:prstGeom prst="rect">
            <a:avLst/>
          </a:prstGeom>
          <a:noFill/>
          <a:ln>
            <a:solidFill>
              <a:schemeClr val="tx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400">
              <a:solidFill>
                <a:schemeClr val="tx1"/>
              </a:solidFill>
            </a:endParaRPr>
          </a:p>
        </xdr:txBody>
      </xdr:sp>
    </xdr:grpSp>
    <xdr:clientData/>
  </xdr:twoCellAnchor>
  <xdr:twoCellAnchor>
    <xdr:from>
      <xdr:col>1</xdr:col>
      <xdr:colOff>302796</xdr:colOff>
      <xdr:row>29</xdr:row>
      <xdr:rowOff>161894</xdr:rowOff>
    </xdr:from>
    <xdr:to>
      <xdr:col>6</xdr:col>
      <xdr:colOff>476707</xdr:colOff>
      <xdr:row>30</xdr:row>
      <xdr:rowOff>208856</xdr:rowOff>
    </xdr:to>
    <xdr:grpSp>
      <xdr:nvGrpSpPr>
        <xdr:cNvPr id="27" name="Group 26">
          <a:extLst>
            <a:ext uri="{FF2B5EF4-FFF2-40B4-BE49-F238E27FC236}">
              <a16:creationId xmlns:a16="http://schemas.microsoft.com/office/drawing/2014/main" id="{AB14FF14-744E-D82A-C076-455685625076}"/>
            </a:ext>
          </a:extLst>
        </xdr:cNvPr>
        <xdr:cNvGrpSpPr/>
      </xdr:nvGrpSpPr>
      <xdr:grpSpPr>
        <a:xfrm>
          <a:off x="302796" y="5610194"/>
          <a:ext cx="2936161" cy="218412"/>
          <a:chOff x="276226" y="8087530"/>
          <a:chExt cx="2936161" cy="261525"/>
        </a:xfrm>
      </xdr:grpSpPr>
      <xdr:sp macro="" textlink="">
        <xdr:nvSpPr>
          <xdr:cNvPr id="26" name="Rectangle 25">
            <a:extLst>
              <a:ext uri="{FF2B5EF4-FFF2-40B4-BE49-F238E27FC236}">
                <a16:creationId xmlns:a16="http://schemas.microsoft.com/office/drawing/2014/main" id="{D188CDD4-63C0-4D51-9E11-3E0D72F8BC3B}"/>
              </a:ext>
            </a:extLst>
          </xdr:cNvPr>
          <xdr:cNvSpPr/>
        </xdr:nvSpPr>
        <xdr:spPr>
          <a:xfrm>
            <a:off x="276226" y="8087530"/>
            <a:ext cx="2352674" cy="240716"/>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water allocation</a:t>
            </a:r>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t>
            </a:r>
          </a:p>
        </xdr:txBody>
      </xdr:sp>
      <xdr:sp macro="" textlink="">
        <xdr:nvSpPr>
          <xdr:cNvPr id="40" name="Arrow: Right 39">
            <a:extLst>
              <a:ext uri="{FF2B5EF4-FFF2-40B4-BE49-F238E27FC236}">
                <a16:creationId xmlns:a16="http://schemas.microsoft.com/office/drawing/2014/main" id="{87B34E3E-AEAB-404F-B127-F5627D0CABD5}"/>
              </a:ext>
            </a:extLst>
          </xdr:cNvPr>
          <xdr:cNvSpPr/>
        </xdr:nvSpPr>
        <xdr:spPr>
          <a:xfrm>
            <a:off x="2946562" y="8128284"/>
            <a:ext cx="265825" cy="220771"/>
          </a:xfrm>
          <a:prstGeom prst="rightArrow">
            <a:avLst/>
          </a:prstGeom>
          <a:solidFill>
            <a:schemeClr val="tx1"/>
          </a:solid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69394</xdr:colOff>
      <xdr:row>10</xdr:row>
      <xdr:rowOff>115932</xdr:rowOff>
    </xdr:from>
    <xdr:to>
      <xdr:col>21</xdr:col>
      <xdr:colOff>152400</xdr:colOff>
      <xdr:row>16</xdr:row>
      <xdr:rowOff>146049</xdr:rowOff>
    </xdr:to>
    <xdr:sp macro="" textlink="">
      <xdr:nvSpPr>
        <xdr:cNvPr id="42" name="Rectangle 41">
          <a:extLst>
            <a:ext uri="{FF2B5EF4-FFF2-40B4-BE49-F238E27FC236}">
              <a16:creationId xmlns:a16="http://schemas.microsoft.com/office/drawing/2014/main" id="{3096CCFE-EE37-4443-A201-767E6D7113D6}"/>
            </a:ext>
          </a:extLst>
        </xdr:cNvPr>
        <xdr:cNvSpPr/>
      </xdr:nvSpPr>
      <xdr:spPr>
        <a:xfrm>
          <a:off x="69394" y="1925682"/>
          <a:ext cx="9436556" cy="1049292"/>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3600">
              <a:solidFill>
                <a:schemeClr val="tx1"/>
              </a:solidFill>
              <a:latin typeface="Calibri" panose="020F0502020204030204" pitchFamily="34" charset="0"/>
              <a:ea typeface="Calibri" panose="020F0502020204030204" pitchFamily="34" charset="0"/>
              <a:cs typeface="Calibri" panose="020F0502020204030204" pitchFamily="34" charset="0"/>
            </a:rPr>
            <a:t>Irrigation Customer Invoice Calculator</a:t>
          </a:r>
          <a:r>
            <a:rPr lang="en-AU" sz="3600" baseline="0">
              <a:solidFill>
                <a:schemeClr val="tx1"/>
              </a:solidFill>
              <a:latin typeface="Calibri" panose="020F0502020204030204" pitchFamily="34" charset="0"/>
              <a:ea typeface="Calibri" panose="020F0502020204030204" pitchFamily="34" charset="0"/>
              <a:cs typeface="Calibri" panose="020F0502020204030204" pitchFamily="34" charset="0"/>
            </a:rPr>
            <a:t> </a:t>
          </a:r>
          <a:br>
            <a:rPr lang="en-AU" sz="4000" baseline="0">
              <a:solidFill>
                <a:schemeClr val="tx1"/>
              </a:solidFill>
              <a:latin typeface="Calibri" panose="020F0502020204030204" pitchFamily="34" charset="0"/>
              <a:ea typeface="Calibri" panose="020F0502020204030204" pitchFamily="34" charset="0"/>
              <a:cs typeface="Calibri" panose="020F0502020204030204" pitchFamily="34" charset="0"/>
            </a:rPr>
          </a:br>
          <a:r>
            <a:rPr lang="en-AU" sz="1800" baseline="0">
              <a:solidFill>
                <a:schemeClr val="tx1"/>
              </a:solidFill>
              <a:latin typeface="Calibri" panose="020F0502020204030204" pitchFamily="34" charset="0"/>
              <a:ea typeface="Calibri" panose="020F0502020204030204" pitchFamily="34" charset="0"/>
              <a:cs typeface="Calibri" panose="020F0502020204030204" pitchFamily="34" charset="0"/>
            </a:rPr>
            <a:t>February 2026</a:t>
          </a:r>
          <a:endParaRPr lang="en-AU" sz="4000">
            <a:solidFill>
              <a:schemeClr val="tx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0</xdr:colOff>
      <xdr:row>18</xdr:row>
      <xdr:rowOff>983</xdr:rowOff>
    </xdr:from>
    <xdr:to>
      <xdr:col>14</xdr:col>
      <xdr:colOff>388471</xdr:colOff>
      <xdr:row>20</xdr:row>
      <xdr:rowOff>47625</xdr:rowOff>
    </xdr:to>
    <xdr:sp macro="" textlink="">
      <xdr:nvSpPr>
        <xdr:cNvPr id="43" name="Rectangle 42">
          <a:extLst>
            <a:ext uri="{FF2B5EF4-FFF2-40B4-BE49-F238E27FC236}">
              <a16:creationId xmlns:a16="http://schemas.microsoft.com/office/drawing/2014/main" id="{787A4577-2BDE-4096-83EA-7BCACC28BE55}"/>
            </a:ext>
          </a:extLst>
        </xdr:cNvPr>
        <xdr:cNvSpPr/>
      </xdr:nvSpPr>
      <xdr:spPr>
        <a:xfrm>
          <a:off x="0" y="3353783"/>
          <a:ext cx="7456021" cy="427642"/>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Click below to select your tariff group:</a:t>
          </a:r>
        </a:p>
      </xdr:txBody>
    </xdr:sp>
    <xdr:clientData/>
  </xdr:twoCellAnchor>
  <xdr:twoCellAnchor>
    <xdr:from>
      <xdr:col>0</xdr:col>
      <xdr:colOff>0</xdr:colOff>
      <xdr:row>26</xdr:row>
      <xdr:rowOff>76131</xdr:rowOff>
    </xdr:from>
    <xdr:to>
      <xdr:col>21</xdr:col>
      <xdr:colOff>18863</xdr:colOff>
      <xdr:row>29</xdr:row>
      <xdr:rowOff>38546</xdr:rowOff>
    </xdr:to>
    <xdr:sp macro="" textlink="">
      <xdr:nvSpPr>
        <xdr:cNvPr id="44" name="Rectangle 43">
          <a:extLst>
            <a:ext uri="{FF2B5EF4-FFF2-40B4-BE49-F238E27FC236}">
              <a16:creationId xmlns:a16="http://schemas.microsoft.com/office/drawing/2014/main" id="{E45E47AB-15AF-4DFA-A5A5-90A9B2C5DB1B}"/>
            </a:ext>
          </a:extLst>
        </xdr:cNvPr>
        <xdr:cNvSpPr/>
      </xdr:nvSpPr>
      <xdr:spPr>
        <a:xfrm>
          <a:off x="0" y="4951199"/>
          <a:ext cx="11284340" cy="533915"/>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b="1" u="none">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water allocation volume and usage data for the selected tariff group</a:t>
          </a:r>
          <a:endParaRPr lang="en-AU" sz="1800" b="1" u="none">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105712</xdr:colOff>
      <xdr:row>74</xdr:row>
      <xdr:rowOff>66302</xdr:rowOff>
    </xdr:from>
    <xdr:to>
      <xdr:col>3</xdr:col>
      <xdr:colOff>254784</xdr:colOff>
      <xdr:row>76</xdr:row>
      <xdr:rowOff>62453</xdr:rowOff>
    </xdr:to>
    <xdr:sp macro="" textlink="">
      <xdr:nvSpPr>
        <xdr:cNvPr id="6" name="Rectangle 5">
          <a:extLst>
            <a:ext uri="{FF2B5EF4-FFF2-40B4-BE49-F238E27FC236}">
              <a16:creationId xmlns:a16="http://schemas.microsoft.com/office/drawing/2014/main" id="{FFE2033D-B4D8-5DE9-D433-80EAAE30F12D}"/>
            </a:ext>
          </a:extLst>
        </xdr:cNvPr>
        <xdr:cNvSpPr/>
      </xdr:nvSpPr>
      <xdr:spPr>
        <a:xfrm>
          <a:off x="105712" y="13512974"/>
          <a:ext cx="1370900" cy="377151"/>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CR= Cost reflective</a:t>
          </a:r>
          <a:b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br>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T=Transiiton</a:t>
          </a:r>
        </a:p>
      </xdr:txBody>
    </xdr:sp>
    <xdr:clientData/>
  </xdr:twoCellAnchor>
  <xdr:twoCellAnchor>
    <xdr:from>
      <xdr:col>1</xdr:col>
      <xdr:colOff>95629</xdr:colOff>
      <xdr:row>74</xdr:row>
      <xdr:rowOff>15808</xdr:rowOff>
    </xdr:from>
    <xdr:to>
      <xdr:col>11</xdr:col>
      <xdr:colOff>264470</xdr:colOff>
      <xdr:row>80</xdr:row>
      <xdr:rowOff>97971</xdr:rowOff>
    </xdr:to>
    <xdr:sp macro="" textlink="">
      <xdr:nvSpPr>
        <xdr:cNvPr id="8" name="Rectangle 7">
          <a:extLst>
            <a:ext uri="{FF2B5EF4-FFF2-40B4-BE49-F238E27FC236}">
              <a16:creationId xmlns:a16="http://schemas.microsoft.com/office/drawing/2014/main" id="{B099F6DD-D21E-BB52-C6A6-4E4C5FF70C82}"/>
            </a:ext>
          </a:extLst>
        </xdr:cNvPr>
        <xdr:cNvSpPr/>
      </xdr:nvSpPr>
      <xdr:spPr>
        <a:xfrm>
          <a:off x="95629" y="13468039"/>
          <a:ext cx="5488187" cy="1225163"/>
        </a:xfrm>
        <a:prstGeom prst="rect">
          <a:avLst/>
        </a:prstGeom>
        <a:noFill/>
        <a:ln w="952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95629</xdr:colOff>
      <xdr:row>84</xdr:row>
      <xdr:rowOff>40706</xdr:rowOff>
    </xdr:from>
    <xdr:to>
      <xdr:col>21</xdr:col>
      <xdr:colOff>57679</xdr:colOff>
      <xdr:row>86</xdr:row>
      <xdr:rowOff>76199</xdr:rowOff>
    </xdr:to>
    <xdr:sp macro="" textlink="">
      <xdr:nvSpPr>
        <xdr:cNvPr id="13" name="Rectangle: Rounded Corners 12">
          <a:extLst>
            <a:ext uri="{FF2B5EF4-FFF2-40B4-BE49-F238E27FC236}">
              <a16:creationId xmlns:a16="http://schemas.microsoft.com/office/drawing/2014/main" id="{0CA1D8E3-E801-45D7-94ED-147C85B57698}"/>
            </a:ext>
          </a:extLst>
        </xdr:cNvPr>
        <xdr:cNvSpPr/>
      </xdr:nvSpPr>
      <xdr:spPr>
        <a:xfrm>
          <a:off x="95629" y="15452156"/>
          <a:ext cx="11296800" cy="416493"/>
        </a:xfrm>
        <a:prstGeom prst="roundRect">
          <a:avLst/>
        </a:prstGeom>
        <a:solidFill>
          <a:schemeClr val="accent3"/>
        </a:solid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600">
              <a:solidFill>
                <a:schemeClr val="bg1"/>
              </a:solidFill>
              <a:latin typeface="Calibri" panose="020F0502020204030204" pitchFamily="34" charset="0"/>
              <a:ea typeface="Calibri" panose="020F0502020204030204" pitchFamily="34" charset="0"/>
              <a:cs typeface="Calibri" panose="020F0502020204030204" pitchFamily="34" charset="0"/>
            </a:rPr>
            <a:t>Fixed Prices and Variance Across Pricing Scenarios</a:t>
          </a:r>
          <a:endParaRPr lang="en-AU" sz="1600" b="1">
            <a:solidFill>
              <a:schemeClr val="bg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95629</xdr:colOff>
      <xdr:row>70</xdr:row>
      <xdr:rowOff>183864</xdr:rowOff>
    </xdr:from>
    <xdr:to>
      <xdr:col>21</xdr:col>
      <xdr:colOff>57679</xdr:colOff>
      <xdr:row>73</xdr:row>
      <xdr:rowOff>31582</xdr:rowOff>
    </xdr:to>
    <xdr:sp macro="" textlink="">
      <xdr:nvSpPr>
        <xdr:cNvPr id="14" name="Rectangle: Rounded Corners 13">
          <a:extLst>
            <a:ext uri="{FF2B5EF4-FFF2-40B4-BE49-F238E27FC236}">
              <a16:creationId xmlns:a16="http://schemas.microsoft.com/office/drawing/2014/main" id="{86251184-6C02-4177-9ECE-052BB3CFC68A}"/>
            </a:ext>
          </a:extLst>
        </xdr:cNvPr>
        <xdr:cNvSpPr/>
      </xdr:nvSpPr>
      <xdr:spPr>
        <a:xfrm>
          <a:off x="95629" y="12928314"/>
          <a:ext cx="11296800" cy="419218"/>
        </a:xfrm>
        <a:prstGeom prst="roundRect">
          <a:avLst/>
        </a:prstGeom>
        <a:solidFill>
          <a:schemeClr val="accent5"/>
        </a:solid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60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Heatmap of Price Transition to Cost-Reflective Levels Across Scenarios</a:t>
          </a:r>
        </a:p>
      </xdr:txBody>
    </xdr:sp>
    <xdr:clientData/>
  </xdr:twoCellAnchor>
  <xdr:twoCellAnchor>
    <xdr:from>
      <xdr:col>1</xdr:col>
      <xdr:colOff>297615</xdr:colOff>
      <xdr:row>32</xdr:row>
      <xdr:rowOff>15892</xdr:rowOff>
    </xdr:from>
    <xdr:to>
      <xdr:col>6</xdr:col>
      <xdr:colOff>471526</xdr:colOff>
      <xdr:row>33</xdr:row>
      <xdr:rowOff>42946</xdr:rowOff>
    </xdr:to>
    <xdr:grpSp>
      <xdr:nvGrpSpPr>
        <xdr:cNvPr id="28" name="Group 27">
          <a:extLst>
            <a:ext uri="{FF2B5EF4-FFF2-40B4-BE49-F238E27FC236}">
              <a16:creationId xmlns:a16="http://schemas.microsoft.com/office/drawing/2014/main" id="{9166D25E-B147-D5D1-6AC7-249ECD16B2A6}"/>
            </a:ext>
          </a:extLst>
        </xdr:cNvPr>
        <xdr:cNvGrpSpPr/>
      </xdr:nvGrpSpPr>
      <xdr:grpSpPr>
        <a:xfrm>
          <a:off x="297615" y="6035692"/>
          <a:ext cx="2936161" cy="217554"/>
          <a:chOff x="276226" y="8483951"/>
          <a:chExt cx="2936161" cy="298099"/>
        </a:xfrm>
      </xdr:grpSpPr>
      <xdr:sp macro="" textlink="">
        <xdr:nvSpPr>
          <xdr:cNvPr id="31" name="Rectangle 30">
            <a:extLst>
              <a:ext uri="{FF2B5EF4-FFF2-40B4-BE49-F238E27FC236}">
                <a16:creationId xmlns:a16="http://schemas.microsoft.com/office/drawing/2014/main" id="{784A7A89-4FC7-4E6B-9A5A-6D414FA2CF10}"/>
              </a:ext>
            </a:extLst>
          </xdr:cNvPr>
          <xdr:cNvSpPr/>
        </xdr:nvSpPr>
        <xdr:spPr>
          <a:xfrm>
            <a:off x="276226" y="8483951"/>
            <a:ext cx="2600324" cy="298099"/>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expected water usage</a:t>
            </a:r>
            <a:endPar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24" name="Arrow: Right 23">
            <a:extLst>
              <a:ext uri="{FF2B5EF4-FFF2-40B4-BE49-F238E27FC236}">
                <a16:creationId xmlns:a16="http://schemas.microsoft.com/office/drawing/2014/main" id="{9030DF99-E082-4CA8-875F-D074F4D163A6}"/>
              </a:ext>
            </a:extLst>
          </xdr:cNvPr>
          <xdr:cNvSpPr/>
        </xdr:nvSpPr>
        <xdr:spPr>
          <a:xfrm>
            <a:off x="2946562" y="8518809"/>
            <a:ext cx="265825" cy="220771"/>
          </a:xfrm>
          <a:prstGeom prst="rightArrow">
            <a:avLst/>
          </a:prstGeom>
          <a:solidFill>
            <a:schemeClr val="tx1"/>
          </a:solid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143255</xdr:colOff>
      <xdr:row>60</xdr:row>
      <xdr:rowOff>47625</xdr:rowOff>
    </xdr:from>
    <xdr:to>
      <xdr:col>14</xdr:col>
      <xdr:colOff>285750</xdr:colOff>
      <xdr:row>68</xdr:row>
      <xdr:rowOff>161925</xdr:rowOff>
    </xdr:to>
    <xdr:sp macro="" textlink="">
      <xdr:nvSpPr>
        <xdr:cNvPr id="13065" name="Text Box 1793">
          <a:extLst>
            <a:ext uri="{FF2B5EF4-FFF2-40B4-BE49-F238E27FC236}">
              <a16:creationId xmlns:a16="http://schemas.microsoft.com/office/drawing/2014/main" id="{8D7B7178-F545-A6C2-D970-3911E97A4C4B}"/>
            </a:ext>
          </a:extLst>
        </xdr:cNvPr>
        <xdr:cNvSpPr txBox="1">
          <a:spLocks noChangeArrowheads="1"/>
        </xdr:cNvSpPr>
      </xdr:nvSpPr>
      <xdr:spPr bwMode="auto">
        <a:xfrm>
          <a:off x="143255" y="10829925"/>
          <a:ext cx="7210045" cy="1638300"/>
        </a:xfrm>
        <a:prstGeom prst="rect">
          <a:avLst/>
        </a:prstGeom>
        <a:solidFill>
          <a:srgbClr val="FFFFFF"/>
        </a:solidFill>
        <a:ln w="19050">
          <a:noFill/>
          <a:prstDash val="dash"/>
          <a:miter lim="800000"/>
          <a:headEnd/>
          <a:tailEnd/>
        </a:ln>
      </xdr:spPr>
      <xdr:txBody>
        <a:bodyPr vertOverflow="clip" wrap="square" lIns="27432" tIns="27432" rIns="0" bIns="0" anchor="t" upright="1"/>
        <a:lstStyle/>
        <a:p>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Chart</a:t>
          </a:r>
          <a:r>
            <a:rPr lang="en-AU" b="1"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Explanation</a:t>
          </a:r>
          <a:endPar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br>
            <a:rPr lang="en-AU">
              <a:latin typeface="Calibri" panose="020F0502020204030204" pitchFamily="34" charset="0"/>
              <a:ea typeface="Calibri" panose="020F0502020204030204" pitchFamily="34" charset="0"/>
              <a:cs typeface="Calibri" panose="020F0502020204030204" pitchFamily="34" charset="0"/>
            </a:rPr>
          </a:b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 above </a:t>
          </a:r>
          <a:r>
            <a:rPr lang="en-AU">
              <a:latin typeface="Calibri" panose="020F0502020204030204" pitchFamily="34" charset="0"/>
              <a:ea typeface="Calibri" panose="020F0502020204030204" pitchFamily="34" charset="0"/>
              <a:cs typeface="Calibri" panose="020F0502020204030204" pitchFamily="34" charset="0"/>
            </a:rPr>
            <a:t>charts show how your invoice compares under two pricing methods: </a:t>
          </a:r>
          <a:r>
            <a:rPr lang="en-AU" b="1">
              <a:latin typeface="Calibri" panose="020F0502020204030204" pitchFamily="34" charset="0"/>
              <a:ea typeface="Calibri" panose="020F0502020204030204" pitchFamily="34" charset="0"/>
              <a:cs typeface="Calibri" panose="020F0502020204030204" pitchFamily="34" charset="0"/>
            </a:rPr>
            <a:t>Annuity</a:t>
          </a:r>
          <a:r>
            <a:rPr lang="en-AU">
              <a:latin typeface="Calibri" panose="020F0502020204030204" pitchFamily="34" charset="0"/>
              <a:ea typeface="Calibri" panose="020F0502020204030204" pitchFamily="34" charset="0"/>
              <a:cs typeface="Calibri" panose="020F0502020204030204" pitchFamily="34" charset="0"/>
            </a:rPr>
            <a:t> and </a:t>
          </a:r>
          <a:r>
            <a:rPr lang="en-AU" b="1">
              <a:latin typeface="Calibri" panose="020F0502020204030204" pitchFamily="34" charset="0"/>
              <a:ea typeface="Calibri" panose="020F0502020204030204" pitchFamily="34" charset="0"/>
              <a:cs typeface="Calibri" panose="020F0502020204030204" pitchFamily="34" charset="0"/>
            </a:rPr>
            <a:t>RAB</a:t>
          </a:r>
          <a:r>
            <a:rPr lang="en-AU" b="0" baseline="0">
              <a:latin typeface="Calibri" panose="020F0502020204030204" pitchFamily="34" charset="0"/>
              <a:ea typeface="Calibri" panose="020F0502020204030204" pitchFamily="34" charset="0"/>
              <a:cs typeface="Calibri" panose="020F0502020204030204" pitchFamily="34" charset="0"/>
            </a:rPr>
            <a:t> (short and long)</a:t>
          </a:r>
          <a:br>
            <a:rPr lang="en-AU">
              <a:latin typeface="Calibri" panose="020F0502020204030204" pitchFamily="34" charset="0"/>
              <a:ea typeface="Calibri" panose="020F0502020204030204" pitchFamily="34" charset="0"/>
              <a:cs typeface="Calibri" panose="020F0502020204030204" pitchFamily="34" charset="0"/>
            </a:rPr>
          </a:br>
          <a:endParaRPr lang="en-AU">
            <a:latin typeface="Calibri" panose="020F0502020204030204" pitchFamily="34" charset="0"/>
            <a:ea typeface="Calibri" panose="020F0502020204030204" pitchFamily="34" charset="0"/>
            <a:cs typeface="Calibri" panose="020F0502020204030204" pitchFamily="34" charset="0"/>
          </a:endParaRPr>
        </a:p>
        <a:p>
          <a:r>
            <a:rPr lang="en-AU" b="1">
              <a:solidFill>
                <a:srgbClr val="00B050"/>
              </a:solidFill>
              <a:latin typeface="Calibri" panose="020F0502020204030204" pitchFamily="34" charset="0"/>
              <a:ea typeface="Calibri" panose="020F0502020204030204" pitchFamily="34" charset="0"/>
              <a:cs typeface="Calibri" panose="020F0502020204030204" pitchFamily="34" charset="0"/>
            </a:rPr>
            <a:t>Green bar</a:t>
          </a:r>
          <a:r>
            <a:rPr lang="en-AU" b="1">
              <a:latin typeface="Calibri" panose="020F0502020204030204" pitchFamily="34" charset="0"/>
              <a:ea typeface="Calibri" panose="020F0502020204030204" pitchFamily="34" charset="0"/>
              <a:cs typeface="Calibri" panose="020F0502020204030204" pitchFamily="34" charset="0"/>
            </a:rPr>
            <a:t>:</a:t>
          </a:r>
          <a:r>
            <a:rPr lang="en-AU">
              <a:latin typeface="Calibri" panose="020F0502020204030204" pitchFamily="34" charset="0"/>
              <a:ea typeface="Calibri" panose="020F0502020204030204" pitchFamily="34" charset="0"/>
              <a:cs typeface="Calibri" panose="020F0502020204030204" pitchFamily="34" charset="0"/>
            </a:rPr>
            <a:t> RAB gives a lower invoice	</a:t>
          </a:r>
          <a:r>
            <a:rPr lang="en-AU" b="1">
              <a:solidFill>
                <a:srgbClr val="FF0000"/>
              </a:solidFill>
              <a:latin typeface="Calibri" panose="020F0502020204030204" pitchFamily="34" charset="0"/>
              <a:ea typeface="Calibri" panose="020F0502020204030204" pitchFamily="34" charset="0"/>
              <a:cs typeface="Calibri" panose="020F0502020204030204" pitchFamily="34" charset="0"/>
            </a:rPr>
            <a:t>Red bar</a:t>
          </a:r>
          <a:r>
            <a:rPr lang="en-AU" b="1">
              <a:latin typeface="Calibri" panose="020F0502020204030204" pitchFamily="34" charset="0"/>
              <a:ea typeface="Calibri" panose="020F0502020204030204" pitchFamily="34" charset="0"/>
              <a:cs typeface="Calibri" panose="020F0502020204030204" pitchFamily="34" charset="0"/>
            </a:rPr>
            <a:t>:</a:t>
          </a:r>
          <a:r>
            <a:rPr lang="en-AU">
              <a:latin typeface="Calibri" panose="020F0502020204030204" pitchFamily="34" charset="0"/>
              <a:ea typeface="Calibri" panose="020F0502020204030204" pitchFamily="34" charset="0"/>
              <a:cs typeface="Calibri" panose="020F0502020204030204" pitchFamily="34" charset="0"/>
            </a:rPr>
            <a:t> RAB gives a higher invoice	</a:t>
          </a:r>
          <a:r>
            <a:rPr lang="en-AU" sz="1100">
              <a:effectLst/>
              <a:latin typeface="Calibri" panose="020F0502020204030204" pitchFamily="34" charset="0"/>
              <a:ea typeface="Calibri" panose="020F0502020204030204" pitchFamily="34" charset="0"/>
              <a:cs typeface="Calibri" panose="020F0502020204030204" pitchFamily="34" charset="0"/>
            </a:rPr>
            <a:t> </a:t>
          </a:r>
          <a:r>
            <a:rPr lang="en-AU" b="1">
              <a:solidFill>
                <a:schemeClr val="accent6"/>
              </a:solidFill>
              <a:latin typeface="Calibri" panose="020F0502020204030204" pitchFamily="34" charset="0"/>
              <a:ea typeface="Calibri" panose="020F0502020204030204" pitchFamily="34" charset="0"/>
              <a:cs typeface="Calibri" panose="020F0502020204030204" pitchFamily="34" charset="0"/>
            </a:rPr>
            <a:t>Gray bar</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r>
            <a:rPr lang="en-AU">
              <a:solidFill>
                <a:schemeClr val="accent6"/>
              </a:solidFill>
              <a:latin typeface="Calibri" panose="020F0502020204030204" pitchFamily="34" charset="0"/>
              <a:ea typeface="Calibri" panose="020F0502020204030204" pitchFamily="34" charset="0"/>
              <a:cs typeface="Calibri" panose="020F0502020204030204" pitchFamily="34" charset="0"/>
            </a:rPr>
            <a:t> </a:t>
          </a:r>
          <a:r>
            <a:rPr lang="en-AU">
              <a:latin typeface="Calibri" panose="020F0502020204030204" pitchFamily="34" charset="0"/>
              <a:ea typeface="Calibri" panose="020F0502020204030204" pitchFamily="34" charset="0"/>
              <a:cs typeface="Calibri" panose="020F0502020204030204" pitchFamily="34" charset="0"/>
            </a:rPr>
            <a:t>No difference between methods</a:t>
          </a:r>
        </a:p>
        <a:p>
          <a:endParaRPr lang="en-AU">
            <a:latin typeface="Calibri" panose="020F0502020204030204" pitchFamily="34" charset="0"/>
            <a:ea typeface="Calibri" panose="020F0502020204030204" pitchFamily="34" charset="0"/>
            <a:cs typeface="Calibri" panose="020F0502020204030204" pitchFamily="34" charset="0"/>
          </a:endParaRPr>
        </a:p>
        <a:p>
          <a:r>
            <a:rPr lang="en-AU">
              <a:latin typeface="Calibri" panose="020F0502020204030204" pitchFamily="34" charset="0"/>
              <a:ea typeface="Calibri" panose="020F0502020204030204" pitchFamily="34" charset="0"/>
              <a:cs typeface="Calibri" panose="020F0502020204030204" pitchFamily="34" charset="0"/>
            </a:rPr>
            <a:t>The rows below the charts summarise the estimated invoices under different</a:t>
          </a:r>
          <a:r>
            <a:rPr lang="en-AU" baseline="0">
              <a:latin typeface="Calibri" panose="020F0502020204030204" pitchFamily="34" charset="0"/>
              <a:ea typeface="Calibri" panose="020F0502020204030204" pitchFamily="34" charset="0"/>
              <a:cs typeface="Calibri" panose="020F0502020204030204" pitchFamily="34" charset="0"/>
            </a:rPr>
            <a:t> scenarios (∆ = the difference between the annuity and the RAB)</a:t>
          </a:r>
          <a:endParaRPr lang="en-AU">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13</xdr:col>
      <xdr:colOff>259012</xdr:colOff>
      <xdr:row>87</xdr:row>
      <xdr:rowOff>190499</xdr:rowOff>
    </xdr:from>
    <xdr:to>
      <xdr:col>21</xdr:col>
      <xdr:colOff>47625</xdr:colOff>
      <xdr:row>105</xdr:row>
      <xdr:rowOff>66674</xdr:rowOff>
    </xdr:to>
    <xdr:sp macro="" textlink="">
      <xdr:nvSpPr>
        <xdr:cNvPr id="53" name="Rectangle 52">
          <a:extLst>
            <a:ext uri="{FF2B5EF4-FFF2-40B4-BE49-F238E27FC236}">
              <a16:creationId xmlns:a16="http://schemas.microsoft.com/office/drawing/2014/main" id="{8F87045F-8F12-7D41-4222-4EDE0B3101D6}"/>
            </a:ext>
          </a:extLst>
        </xdr:cNvPr>
        <xdr:cNvSpPr/>
      </xdr:nvSpPr>
      <xdr:spPr>
        <a:xfrm>
          <a:off x="6716962" y="16116299"/>
          <a:ext cx="4665413" cy="3305175"/>
        </a:xfrm>
        <a:prstGeom prst="rect">
          <a:avLst/>
        </a:prstGeom>
        <a:solidFill>
          <a:schemeClr val="bg1"/>
        </a:solidFill>
        <a:ln>
          <a:solidFill>
            <a:schemeClr val="accent3"/>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These tables show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fixed customer prices  (Part A + Part C, where applicable)</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under two pricing methods—</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Annuity</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and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RAB</a:t>
          </a:r>
          <a:b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two years</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(2027–28 and 2028–29) use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Sunwater’s proposed prices</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All later years are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indicative only</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assuming all other factors remain constant.</a:t>
          </a: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Each row lists the estimated fixed price for each approach.</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 “</a:t>
          </a:r>
          <a:r>
            <a:rPr lang="el-GR">
              <a:solidFill>
                <a:sysClr val="windowText" lastClr="000000"/>
              </a:solidFill>
              <a:latin typeface="Calibri" panose="020F0502020204030204" pitchFamily="34" charset="0"/>
              <a:ea typeface="Calibri" panose="020F0502020204030204" pitchFamily="34" charset="0"/>
              <a:cs typeface="Calibri" panose="020F0502020204030204" pitchFamily="34" charset="0"/>
            </a:rPr>
            <a:t>Δ </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Annuity &amp; RAB” rows show the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difference</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between the methods.</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Positive values (</a:t>
          </a:r>
          <a:r>
            <a:rPr lang="en-AU">
              <a:solidFill>
                <a:srgbClr val="FF0000"/>
              </a:solidFill>
              <a:latin typeface="Calibri" panose="020F0502020204030204" pitchFamily="34" charset="0"/>
              <a:ea typeface="Calibri" panose="020F0502020204030204" pitchFamily="34" charset="0"/>
              <a:cs typeface="Calibri" panose="020F0502020204030204" pitchFamily="34" charset="0"/>
            </a:rPr>
            <a:t>shown in red</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mean RAB is more expensive.</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Negative values (</a:t>
          </a:r>
          <a:r>
            <a:rPr lang="en-AU">
              <a:solidFill>
                <a:srgbClr val="00B050"/>
              </a:solidFill>
              <a:latin typeface="Calibri" panose="020F0502020204030204" pitchFamily="34" charset="0"/>
              <a:ea typeface="Calibri" panose="020F0502020204030204" pitchFamily="34" charset="0"/>
              <a:cs typeface="Calibri" panose="020F0502020204030204" pitchFamily="34" charset="0"/>
            </a:rPr>
            <a:t>shown in green</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mean RAB is cheaper.</a:t>
          </a: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pPr algn="l"/>
          <a:endParaRPr lang="en-AU"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95630</xdr:colOff>
      <xdr:row>107</xdr:row>
      <xdr:rowOff>86085</xdr:rowOff>
    </xdr:from>
    <xdr:to>
      <xdr:col>21</xdr:col>
      <xdr:colOff>47626</xdr:colOff>
      <xdr:row>117</xdr:row>
      <xdr:rowOff>76560</xdr:rowOff>
    </xdr:to>
    <xdr:sp macro="" textlink="">
      <xdr:nvSpPr>
        <xdr:cNvPr id="62" name="Rectangle 61">
          <a:extLst>
            <a:ext uri="{FF2B5EF4-FFF2-40B4-BE49-F238E27FC236}">
              <a16:creationId xmlns:a16="http://schemas.microsoft.com/office/drawing/2014/main" id="{485DE96B-A87F-331C-DE76-FD8DF88D9020}"/>
            </a:ext>
          </a:extLst>
        </xdr:cNvPr>
        <xdr:cNvSpPr/>
      </xdr:nvSpPr>
      <xdr:spPr>
        <a:xfrm>
          <a:off x="95630" y="19879035"/>
          <a:ext cx="11286746" cy="1895475"/>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pPr algn="l"/>
          <a:r>
            <a:rPr lang="en-AU" sz="105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Disclaimer</a:t>
          </a:r>
        </a:p>
        <a:p>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This price calculator is made available solely to enable users to provide stakeholder feedback as part of Sunwater’s RAB consultation process.</a:t>
          </a:r>
        </a:p>
        <a:p>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It sets out Sunwater’s forecast irrigation prices under a RAB-based pricing methodology, for possible introduction from 1 July 2027. Prices are indicative and subject to change.</a:t>
          </a:r>
        </a:p>
        <a:p>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Sunwater’s submission to the Queensland Competition Authority (QCA) is due by 27 February 2026, in accordance with the Direction Notice issued under section 10(g) of the Queensland Competition Authority Act 1997.  Irrigation prices payable by customers are set by the Queensland Government in 22 price-regulated water supply schemes.</a:t>
          </a:r>
        </a:p>
        <a:p>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These forecast prices reflect allowable costs calculated under a RAB-based approach, consistent with the definitions and requirements outlined in the QCA’s January 2025 Reports and the Direction Notice. They will differ from prices calculated under the Annuity-based approach, which the QCA will also assess.</a:t>
          </a:r>
        </a:p>
        <a:p>
          <a:r>
            <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You should not rely on Sunwater’s forecast irrigation prices for the purposes of making commercial decisions. By using this price calculator, you agree to Sunwater’s terms and conditions.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p>
      </xdr:txBody>
    </xdr:sp>
    <xdr:clientData/>
  </xdr:twoCellAnchor>
  <mc:AlternateContent xmlns:mc="http://schemas.openxmlformats.org/markup-compatibility/2006">
    <mc:Choice xmlns:a14="http://schemas.microsoft.com/office/drawing/2010/main" Requires="a14">
      <xdr:twoCellAnchor editAs="oneCell">
        <xdr:from>
          <xdr:col>1</xdr:col>
          <xdr:colOff>123143</xdr:colOff>
          <xdr:row>86</xdr:row>
          <xdr:rowOff>167606</xdr:rowOff>
        </xdr:from>
        <xdr:to>
          <xdr:col>13</xdr:col>
          <xdr:colOff>52458</xdr:colOff>
          <xdr:row>95</xdr:row>
          <xdr:rowOff>173957</xdr:rowOff>
        </xdr:to>
        <xdr:pic>
          <xdr:nvPicPr>
            <xdr:cNvPr id="23741" name="Picture 2237">
              <a:extLst>
                <a:ext uri="{FF2B5EF4-FFF2-40B4-BE49-F238E27FC236}">
                  <a16:creationId xmlns:a16="http://schemas.microsoft.com/office/drawing/2014/main" id="{3A272DD8-D59F-B2F0-3DAA-97B5132A10E5}"/>
                </a:ext>
              </a:extLst>
            </xdr:cNvPr>
            <xdr:cNvPicPr>
              <a:picLocks noChangeAspect="1" noChangeArrowheads="1"/>
              <a:extLst>
                <a:ext uri="{84589F7E-364E-4C9E-8A38-B11213B215E9}">
                  <a14:cameraTool cellRange="'Calculations - negative balance'!$AE$167:$AO$175" spid="_x0000_s125023"/>
                </a:ext>
              </a:extLst>
            </xdr:cNvPicPr>
          </xdr:nvPicPr>
          <xdr:blipFill>
            <a:blip xmlns:r="http://schemas.openxmlformats.org/officeDocument/2006/relationships" r:embed="rId2"/>
            <a:srcRect/>
            <a:stretch>
              <a:fillRect/>
            </a:stretch>
          </xdr:blipFill>
          <xdr:spPr bwMode="auto">
            <a:xfrm>
              <a:off x="123143" y="15905837"/>
              <a:ext cx="6369680" cy="17208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144461</xdr:colOff>
          <xdr:row>96</xdr:row>
          <xdr:rowOff>96999</xdr:rowOff>
        </xdr:from>
        <xdr:to>
          <xdr:col>13</xdr:col>
          <xdr:colOff>73776</xdr:colOff>
          <xdr:row>105</xdr:row>
          <xdr:rowOff>109699</xdr:rowOff>
        </xdr:to>
        <xdr:pic>
          <xdr:nvPicPr>
            <xdr:cNvPr id="5" name="Picture 4">
              <a:extLst>
                <a:ext uri="{FF2B5EF4-FFF2-40B4-BE49-F238E27FC236}">
                  <a16:creationId xmlns:a16="http://schemas.microsoft.com/office/drawing/2014/main" id="{5389D784-8444-5CF9-1135-A48B5203607F}"/>
                </a:ext>
              </a:extLst>
            </xdr:cNvPr>
            <xdr:cNvPicPr>
              <a:picLocks noChangeAspect="1" noChangeArrowheads="1"/>
              <a:extLst>
                <a:ext uri="{84589F7E-364E-4C9E-8A38-B11213B215E9}">
                  <a14:cameraTool cellRange="'Calculations - negative balance'!$AE$185:$AO$193" spid="_x0000_s125024"/>
                </a:ext>
              </a:extLst>
            </xdr:cNvPicPr>
          </xdr:nvPicPr>
          <xdr:blipFill>
            <a:blip xmlns:r="http://schemas.openxmlformats.org/officeDocument/2006/relationships" r:embed="rId3"/>
            <a:srcRect/>
            <a:stretch>
              <a:fillRect/>
            </a:stretch>
          </xdr:blipFill>
          <xdr:spPr bwMode="auto">
            <a:xfrm>
              <a:off x="144461" y="17735567"/>
              <a:ext cx="6345701" cy="17272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11</xdr:col>
      <xdr:colOff>454360</xdr:colOff>
      <xdr:row>74</xdr:row>
      <xdr:rowOff>15807</xdr:rowOff>
    </xdr:from>
    <xdr:to>
      <xdr:col>21</xdr:col>
      <xdr:colOff>47625</xdr:colOff>
      <xdr:row>80</xdr:row>
      <xdr:rowOff>97970</xdr:rowOff>
    </xdr:to>
    <xdr:sp macro="" textlink="">
      <xdr:nvSpPr>
        <xdr:cNvPr id="9" name="Rectangle 8">
          <a:extLst>
            <a:ext uri="{FF2B5EF4-FFF2-40B4-BE49-F238E27FC236}">
              <a16:creationId xmlns:a16="http://schemas.microsoft.com/office/drawing/2014/main" id="{74BB6F0B-ECE5-4C6D-B626-A7D38E57F2E2}"/>
            </a:ext>
          </a:extLst>
        </xdr:cNvPr>
        <xdr:cNvSpPr/>
      </xdr:nvSpPr>
      <xdr:spPr>
        <a:xfrm>
          <a:off x="5810131" y="13465107"/>
          <a:ext cx="5596737" cy="1225163"/>
        </a:xfrm>
        <a:prstGeom prst="rect">
          <a:avLst/>
        </a:prstGeom>
        <a:solidFill>
          <a:schemeClr val="bg1"/>
        </a:solidFill>
        <a:ln>
          <a:solidFill>
            <a:schemeClr val="accent5"/>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This heatmap compares three pricing approaches for the selected tariff group</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 </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Fixed Transition Annuity, Fixed Transition RAB Short, and Fixed Transition RAB Long</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It</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s</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hows when prices under each approach are in </a:t>
          </a:r>
          <a:r>
            <a:rPr lang="en-AU" sz="110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transition (T)</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versus when they reach </a:t>
          </a:r>
          <a:r>
            <a:rPr lang="en-AU" sz="110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cost-reflective (CR)</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levels across eight pricing periods</a:t>
          </a: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endParaRPr lang="en-AU"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95629</xdr:colOff>
      <xdr:row>34</xdr:row>
      <xdr:rowOff>8356</xdr:rowOff>
    </xdr:from>
    <xdr:to>
      <xdr:col>21</xdr:col>
      <xdr:colOff>59214</xdr:colOff>
      <xdr:row>35</xdr:row>
      <xdr:rowOff>183816</xdr:rowOff>
    </xdr:to>
    <xdr:sp macro="" textlink="">
      <xdr:nvSpPr>
        <xdr:cNvPr id="13058" name="Rectangle: Rounded Corners 13057">
          <a:extLst>
            <a:ext uri="{FF2B5EF4-FFF2-40B4-BE49-F238E27FC236}">
              <a16:creationId xmlns:a16="http://schemas.microsoft.com/office/drawing/2014/main" id="{E713EEA6-463A-A3E7-D508-73109404DFD5}"/>
            </a:ext>
          </a:extLst>
        </xdr:cNvPr>
        <xdr:cNvSpPr/>
      </xdr:nvSpPr>
      <xdr:spPr>
        <a:xfrm>
          <a:off x="95629" y="6409156"/>
          <a:ext cx="11355485" cy="365960"/>
        </a:xfrm>
        <a:prstGeom prst="roundRect">
          <a:avLst/>
        </a:prstGeom>
        <a:solidFill>
          <a:schemeClr val="accent4"/>
        </a:solid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600" b="1">
              <a:solidFill>
                <a:schemeClr val="lt1"/>
              </a:solidFill>
              <a:effectLst/>
              <a:latin typeface="Calibri" panose="020F0502020204030204" pitchFamily="34" charset="0"/>
              <a:ea typeface="Calibri" panose="020F0502020204030204" pitchFamily="34" charset="0"/>
              <a:cs typeface="Calibri" panose="020F0502020204030204" pitchFamily="34" charset="0"/>
            </a:rPr>
            <a:t>Long Term Invoice Outcomes Under Annuity vs. RAB: Impact of Depreciation Periods</a:t>
          </a:r>
          <a:endParaRPr lang="en-AU" sz="1600" b="1">
            <a:effectLst/>
            <a:latin typeface="Calibri" panose="020F0502020204030204" pitchFamily="34" charset="0"/>
            <a:ea typeface="Calibri" panose="020F0502020204030204" pitchFamily="34" charset="0"/>
            <a:cs typeface="Calibri" panose="020F0502020204030204" pitchFamily="34" charset="0"/>
          </a:endParaRPr>
        </a:p>
        <a:p>
          <a:pPr algn="l"/>
          <a:endParaRPr lang="en-AU" sz="1600" b="1">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12</xdr:col>
      <xdr:colOff>317502</xdr:colOff>
      <xdr:row>38</xdr:row>
      <xdr:rowOff>8356</xdr:rowOff>
    </xdr:from>
    <xdr:to>
      <xdr:col>12</xdr:col>
      <xdr:colOff>317502</xdr:colOff>
      <xdr:row>54</xdr:row>
      <xdr:rowOff>175459</xdr:rowOff>
    </xdr:to>
    <xdr:cxnSp macro="">
      <xdr:nvCxnSpPr>
        <xdr:cNvPr id="32" name="Straight Connector 31">
          <a:extLst>
            <a:ext uri="{FF2B5EF4-FFF2-40B4-BE49-F238E27FC236}">
              <a16:creationId xmlns:a16="http://schemas.microsoft.com/office/drawing/2014/main" id="{9394BD01-0DE7-8D82-809D-773C808D5EBE}"/>
            </a:ext>
          </a:extLst>
        </xdr:cNvPr>
        <xdr:cNvCxnSpPr/>
      </xdr:nvCxnSpPr>
      <xdr:spPr>
        <a:xfrm>
          <a:off x="6199607" y="7285790"/>
          <a:ext cx="0" cy="3241840"/>
        </a:xfrm>
        <a:prstGeom prst="line">
          <a:avLst/>
        </a:prstGeom>
        <a:ln>
          <a:solidFill>
            <a:schemeClr val="accent4"/>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86104</xdr:colOff>
      <xdr:row>36</xdr:row>
      <xdr:rowOff>133969</xdr:rowOff>
    </xdr:from>
    <xdr:to>
      <xdr:col>21</xdr:col>
      <xdr:colOff>47625</xdr:colOff>
      <xdr:row>55</xdr:row>
      <xdr:rowOff>182430</xdr:rowOff>
    </xdr:to>
    <xdr:sp macro="" textlink="">
      <xdr:nvSpPr>
        <xdr:cNvPr id="48" name="Rectangle 47">
          <a:extLst>
            <a:ext uri="{FF2B5EF4-FFF2-40B4-BE49-F238E27FC236}">
              <a16:creationId xmlns:a16="http://schemas.microsoft.com/office/drawing/2014/main" id="{024A9D27-0CD7-4548-BA93-88F59A31AC1F}"/>
            </a:ext>
          </a:extLst>
        </xdr:cNvPr>
        <xdr:cNvSpPr/>
      </xdr:nvSpPr>
      <xdr:spPr>
        <a:xfrm>
          <a:off x="86104" y="6914037"/>
          <a:ext cx="11226998" cy="3667961"/>
        </a:xfrm>
        <a:prstGeom prst="rect">
          <a:avLst/>
        </a:prstGeom>
        <a:no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74</xdr:row>
          <xdr:rowOff>123825</xdr:rowOff>
        </xdr:from>
        <xdr:to>
          <xdr:col>11</xdr:col>
          <xdr:colOff>225425</xdr:colOff>
          <xdr:row>79</xdr:row>
          <xdr:rowOff>34925</xdr:rowOff>
        </xdr:to>
        <xdr:pic>
          <xdr:nvPicPr>
            <xdr:cNvPr id="24391" name="Picture 2">
              <a:extLst>
                <a:ext uri="{FF2B5EF4-FFF2-40B4-BE49-F238E27FC236}">
                  <a16:creationId xmlns:a16="http://schemas.microsoft.com/office/drawing/2014/main" id="{9DC412C2-20A5-077F-D2D4-2CA1E36EAC78}"/>
                </a:ext>
              </a:extLst>
            </xdr:cNvPr>
            <xdr:cNvPicPr>
              <a:picLocks noChangeAspect="1" noChangeArrowheads="1"/>
              <a:extLst>
                <a:ext uri="{84589F7E-364E-4C9E-8A38-B11213B215E9}">
                  <a14:cameraTool cellRange="'Calculations - negative balance'!$U$168:$AC$172" spid="_x0000_s125025"/>
                </a:ext>
              </a:extLst>
            </xdr:cNvPicPr>
          </xdr:nvPicPr>
          <xdr:blipFill>
            <a:blip xmlns:r="http://schemas.openxmlformats.org/officeDocument/2006/relationships" r:embed="rId4"/>
            <a:srcRect/>
            <a:stretch>
              <a:fillRect/>
            </a:stretch>
          </xdr:blipFill>
          <xdr:spPr bwMode="auto">
            <a:xfrm>
              <a:off x="1704975" y="13630275"/>
              <a:ext cx="3848100" cy="8572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9</xdr:row>
      <xdr:rowOff>78442</xdr:rowOff>
    </xdr:from>
    <xdr:to>
      <xdr:col>3</xdr:col>
      <xdr:colOff>47065</xdr:colOff>
      <xdr:row>10</xdr:row>
      <xdr:rowOff>164167</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A1F94B19-8057-4C8F-9065-59DCEE7404C7}"/>
            </a:ext>
          </a:extLst>
        </xdr:cNvPr>
        <xdr:cNvSpPr/>
      </xdr:nvSpPr>
      <xdr:spPr>
        <a:xfrm>
          <a:off x="0" y="1792942"/>
          <a:ext cx="1266265" cy="276225"/>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a:latin typeface="Calibri" panose="020F0502020204030204" pitchFamily="34" charset="0"/>
              <a:ea typeface="Calibri" panose="020F0502020204030204" pitchFamily="34" charset="0"/>
              <a:cs typeface="Calibri" panose="020F0502020204030204" pitchFamily="34" charset="0"/>
            </a:rPr>
            <a:t>Go</a:t>
          </a:r>
          <a:r>
            <a:rPr lang="en-AU" sz="1100" baseline="0">
              <a:latin typeface="Calibri" panose="020F0502020204030204" pitchFamily="34" charset="0"/>
              <a:ea typeface="Calibri" panose="020F0502020204030204" pitchFamily="34" charset="0"/>
              <a:cs typeface="Calibri" panose="020F0502020204030204" pitchFamily="34" charset="0"/>
            </a:rPr>
            <a:t> back</a:t>
          </a:r>
          <a:endParaRPr lang="en-AU" sz="11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83720</xdr:colOff>
      <xdr:row>118</xdr:row>
      <xdr:rowOff>66675</xdr:rowOff>
    </xdr:from>
    <xdr:to>
      <xdr:col>4</xdr:col>
      <xdr:colOff>7520</xdr:colOff>
      <xdr:row>120</xdr:row>
      <xdr:rowOff>47625</xdr:rowOff>
    </xdr:to>
    <xdr:sp macro="" textlink="">
      <xdr:nvSpPr>
        <xdr:cNvPr id="4" name="Rectangle 3">
          <a:hlinkClick xmlns:r="http://schemas.openxmlformats.org/officeDocument/2006/relationships" r:id="rId6"/>
          <a:extLst>
            <a:ext uri="{FF2B5EF4-FFF2-40B4-BE49-F238E27FC236}">
              <a16:creationId xmlns:a16="http://schemas.microsoft.com/office/drawing/2014/main" id="{8E93BF5F-0D01-45C7-98D7-7F6B955C0FE3}"/>
            </a:ext>
          </a:extLst>
        </xdr:cNvPr>
        <xdr:cNvSpPr/>
      </xdr:nvSpPr>
      <xdr:spPr>
        <a:xfrm>
          <a:off x="83720" y="21955125"/>
          <a:ext cx="1657350" cy="36195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u="sng">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Terms and Conditions.</a:t>
          </a:r>
        </a:p>
      </xdr:txBody>
    </xdr:sp>
    <xdr:clientData/>
  </xdr:twoCellAnchor>
  <xdr:twoCellAnchor>
    <xdr:from>
      <xdr:col>5</xdr:col>
      <xdr:colOff>271762</xdr:colOff>
      <xdr:row>54</xdr:row>
      <xdr:rowOff>66256</xdr:rowOff>
    </xdr:from>
    <xdr:to>
      <xdr:col>12</xdr:col>
      <xdr:colOff>95915</xdr:colOff>
      <xdr:row>55</xdr:row>
      <xdr:rowOff>52819</xdr:rowOff>
    </xdr:to>
    <xdr:grpSp>
      <xdr:nvGrpSpPr>
        <xdr:cNvPr id="19" name="Group 18">
          <a:extLst>
            <a:ext uri="{FF2B5EF4-FFF2-40B4-BE49-F238E27FC236}">
              <a16:creationId xmlns:a16="http://schemas.microsoft.com/office/drawing/2014/main" id="{3FFB1763-F8F3-0A1B-2C3B-EFDC52EF8AD9}"/>
            </a:ext>
          </a:extLst>
        </xdr:cNvPr>
        <xdr:cNvGrpSpPr/>
      </xdr:nvGrpSpPr>
      <xdr:grpSpPr>
        <a:xfrm>
          <a:off x="2519662" y="10277056"/>
          <a:ext cx="3424603" cy="177063"/>
          <a:chOff x="2461846" y="10427192"/>
          <a:chExt cx="3414346" cy="177063"/>
        </a:xfrm>
      </xdr:grpSpPr>
      <xdr:cxnSp macro="">
        <xdr:nvCxnSpPr>
          <xdr:cNvPr id="12" name="Straight Arrow Connector 11">
            <a:extLst>
              <a:ext uri="{FF2B5EF4-FFF2-40B4-BE49-F238E27FC236}">
                <a16:creationId xmlns:a16="http://schemas.microsoft.com/office/drawing/2014/main" id="{0BD2F989-EA96-5B3F-D981-FB1D16B591C6}"/>
              </a:ext>
            </a:extLst>
          </xdr:cNvPr>
          <xdr:cNvCxnSpPr/>
        </xdr:nvCxnSpPr>
        <xdr:spPr>
          <a:xfrm>
            <a:off x="2461846" y="10511905"/>
            <a:ext cx="3414346"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sp macro="" textlink="">
        <xdr:nvSpPr>
          <xdr:cNvPr id="3" name="Rectangle 2">
            <a:extLst>
              <a:ext uri="{FF2B5EF4-FFF2-40B4-BE49-F238E27FC236}">
                <a16:creationId xmlns:a16="http://schemas.microsoft.com/office/drawing/2014/main" id="{E789D904-B113-403D-8DC2-844D38A60BDE}"/>
              </a:ext>
            </a:extLst>
          </xdr:cNvPr>
          <xdr:cNvSpPr/>
        </xdr:nvSpPr>
        <xdr:spPr>
          <a:xfrm>
            <a:off x="3342098" y="10427192"/>
            <a:ext cx="1653840" cy="177063"/>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7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grpSp>
    <xdr:clientData/>
  </xdr:twoCellAnchor>
  <xdr:twoCellAnchor>
    <xdr:from>
      <xdr:col>14</xdr:col>
      <xdr:colOff>265835</xdr:colOff>
      <xdr:row>54</xdr:row>
      <xdr:rowOff>59283</xdr:rowOff>
    </xdr:from>
    <xdr:to>
      <xdr:col>20</xdr:col>
      <xdr:colOff>59948</xdr:colOff>
      <xdr:row>55</xdr:row>
      <xdr:rowOff>37275</xdr:rowOff>
    </xdr:to>
    <xdr:grpSp>
      <xdr:nvGrpSpPr>
        <xdr:cNvPr id="20" name="Group 19">
          <a:extLst>
            <a:ext uri="{FF2B5EF4-FFF2-40B4-BE49-F238E27FC236}">
              <a16:creationId xmlns:a16="http://schemas.microsoft.com/office/drawing/2014/main" id="{5FE3FE00-A473-4B12-8063-293343DF1526}"/>
            </a:ext>
          </a:extLst>
        </xdr:cNvPr>
        <xdr:cNvGrpSpPr/>
      </xdr:nvGrpSpPr>
      <xdr:grpSpPr>
        <a:xfrm>
          <a:off x="7333385" y="10270083"/>
          <a:ext cx="3451713" cy="168492"/>
          <a:chOff x="1934900" y="10427193"/>
          <a:chExt cx="3443062" cy="168492"/>
        </a:xfrm>
      </xdr:grpSpPr>
      <xdr:cxnSp macro="">
        <xdr:nvCxnSpPr>
          <xdr:cNvPr id="21" name="Straight Arrow Connector 20">
            <a:extLst>
              <a:ext uri="{FF2B5EF4-FFF2-40B4-BE49-F238E27FC236}">
                <a16:creationId xmlns:a16="http://schemas.microsoft.com/office/drawing/2014/main" id="{951C7871-5476-DFFB-4C29-C8DAF6EC5B14}"/>
              </a:ext>
            </a:extLst>
          </xdr:cNvPr>
          <xdr:cNvCxnSpPr/>
        </xdr:nvCxnSpPr>
        <xdr:spPr>
          <a:xfrm>
            <a:off x="1934900" y="10511905"/>
            <a:ext cx="3443062"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sp macro="" textlink="">
        <xdr:nvSpPr>
          <xdr:cNvPr id="22" name="Rectangle 21">
            <a:extLst>
              <a:ext uri="{FF2B5EF4-FFF2-40B4-BE49-F238E27FC236}">
                <a16:creationId xmlns:a16="http://schemas.microsoft.com/office/drawing/2014/main" id="{2206F4AB-5CC7-D979-8918-081FDAAE1904}"/>
              </a:ext>
            </a:extLst>
          </xdr:cNvPr>
          <xdr:cNvSpPr/>
        </xdr:nvSpPr>
        <xdr:spPr>
          <a:xfrm>
            <a:off x="2835235" y="10427193"/>
            <a:ext cx="1642391" cy="168492"/>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7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grpSp>
    <xdr:clientData/>
  </xdr:twoCellAnchor>
  <xdr:twoCellAnchor>
    <xdr:from>
      <xdr:col>5</xdr:col>
      <xdr:colOff>315058</xdr:colOff>
      <xdr:row>79</xdr:row>
      <xdr:rowOff>80597</xdr:rowOff>
    </xdr:from>
    <xdr:to>
      <xdr:col>11</xdr:col>
      <xdr:colOff>219808</xdr:colOff>
      <xdr:row>80</xdr:row>
      <xdr:rowOff>58589</xdr:rowOff>
    </xdr:to>
    <xdr:grpSp>
      <xdr:nvGrpSpPr>
        <xdr:cNvPr id="25" name="Group 24">
          <a:extLst>
            <a:ext uri="{FF2B5EF4-FFF2-40B4-BE49-F238E27FC236}">
              <a16:creationId xmlns:a16="http://schemas.microsoft.com/office/drawing/2014/main" id="{A49462DE-3C0D-4081-866E-E4B1C366364C}"/>
            </a:ext>
          </a:extLst>
        </xdr:cNvPr>
        <xdr:cNvGrpSpPr/>
      </xdr:nvGrpSpPr>
      <xdr:grpSpPr>
        <a:xfrm>
          <a:off x="2562958" y="15053897"/>
          <a:ext cx="2990850" cy="168492"/>
          <a:chOff x="3047999" y="10427193"/>
          <a:chExt cx="2982058" cy="168492"/>
        </a:xfrm>
      </xdr:grpSpPr>
      <xdr:cxnSp macro="">
        <xdr:nvCxnSpPr>
          <xdr:cNvPr id="29" name="Straight Arrow Connector 28">
            <a:extLst>
              <a:ext uri="{FF2B5EF4-FFF2-40B4-BE49-F238E27FC236}">
                <a16:creationId xmlns:a16="http://schemas.microsoft.com/office/drawing/2014/main" id="{B363648E-01DF-805A-24DC-2E0386E912A9}"/>
              </a:ext>
            </a:extLst>
          </xdr:cNvPr>
          <xdr:cNvCxnSpPr/>
        </xdr:nvCxnSpPr>
        <xdr:spPr>
          <a:xfrm>
            <a:off x="3047999" y="10511905"/>
            <a:ext cx="2982058"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sp macro="" textlink="">
        <xdr:nvSpPr>
          <xdr:cNvPr id="30" name="Rectangle 29">
            <a:extLst>
              <a:ext uri="{FF2B5EF4-FFF2-40B4-BE49-F238E27FC236}">
                <a16:creationId xmlns:a16="http://schemas.microsoft.com/office/drawing/2014/main" id="{00FD614E-9755-2437-3DD0-3A9312E3442E}"/>
              </a:ext>
            </a:extLst>
          </xdr:cNvPr>
          <xdr:cNvSpPr/>
        </xdr:nvSpPr>
        <xdr:spPr>
          <a:xfrm>
            <a:off x="3726503" y="10427193"/>
            <a:ext cx="1653880" cy="168492"/>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7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grpSp>
    <xdr:clientData/>
  </xdr:twoCellAnchor>
  <xdr:twoCellAnchor>
    <xdr:from>
      <xdr:col>2</xdr:col>
      <xdr:colOff>367862</xdr:colOff>
      <xdr:row>76</xdr:row>
      <xdr:rowOff>59120</xdr:rowOff>
    </xdr:from>
    <xdr:to>
      <xdr:col>4</xdr:col>
      <xdr:colOff>52552</xdr:colOff>
      <xdr:row>77</xdr:row>
      <xdr:rowOff>78827</xdr:rowOff>
    </xdr:to>
    <xdr:sp macro="" textlink="">
      <xdr:nvSpPr>
        <xdr:cNvPr id="7" name="Rectangle 6">
          <a:extLst>
            <a:ext uri="{FF2B5EF4-FFF2-40B4-BE49-F238E27FC236}">
              <a16:creationId xmlns:a16="http://schemas.microsoft.com/office/drawing/2014/main" id="{DEC5025C-806A-4DD0-AC3A-912593490FD0}"/>
            </a:ext>
          </a:extLst>
        </xdr:cNvPr>
        <xdr:cNvSpPr/>
      </xdr:nvSpPr>
      <xdr:spPr>
        <a:xfrm>
          <a:off x="978776" y="13886792"/>
          <a:ext cx="807983" cy="210207"/>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Annuity</a:t>
          </a:r>
        </a:p>
      </xdr:txBody>
    </xdr:sp>
    <xdr:clientData/>
  </xdr:twoCellAnchor>
  <xdr:twoCellAnchor>
    <xdr:from>
      <xdr:col>2</xdr:col>
      <xdr:colOff>367862</xdr:colOff>
      <xdr:row>77</xdr:row>
      <xdr:rowOff>39414</xdr:rowOff>
    </xdr:from>
    <xdr:to>
      <xdr:col>4</xdr:col>
      <xdr:colOff>52552</xdr:colOff>
      <xdr:row>78</xdr:row>
      <xdr:rowOff>59121</xdr:rowOff>
    </xdr:to>
    <xdr:sp macro="" textlink="">
      <xdr:nvSpPr>
        <xdr:cNvPr id="10" name="Rectangle 9">
          <a:extLst>
            <a:ext uri="{FF2B5EF4-FFF2-40B4-BE49-F238E27FC236}">
              <a16:creationId xmlns:a16="http://schemas.microsoft.com/office/drawing/2014/main" id="{B6E380FD-C1FD-414A-98C9-4FEF5FAFFAA7}"/>
            </a:ext>
          </a:extLst>
        </xdr:cNvPr>
        <xdr:cNvSpPr/>
      </xdr:nvSpPr>
      <xdr:spPr>
        <a:xfrm>
          <a:off x="978776" y="14057586"/>
          <a:ext cx="807983" cy="210207"/>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RAB</a:t>
          </a:r>
          <a:r>
            <a:rPr lang="en-AU" sz="900" i="0" baseline="0">
              <a:solidFill>
                <a:schemeClr val="tx1"/>
              </a:solidFill>
              <a:latin typeface="Calibri" panose="020F0502020204030204" pitchFamily="34" charset="0"/>
              <a:ea typeface="Calibri" panose="020F0502020204030204" pitchFamily="34" charset="0"/>
              <a:cs typeface="Calibri" panose="020F0502020204030204" pitchFamily="34" charset="0"/>
            </a:rPr>
            <a:t> Short</a:t>
          </a:r>
          <a:endParaRPr lang="en-AU" sz="900" i="0">
            <a:solidFill>
              <a:schemeClr val="tx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2</xdr:col>
      <xdr:colOff>367862</xdr:colOff>
      <xdr:row>78</xdr:row>
      <xdr:rowOff>6568</xdr:rowOff>
    </xdr:from>
    <xdr:to>
      <xdr:col>4</xdr:col>
      <xdr:colOff>52552</xdr:colOff>
      <xdr:row>79</xdr:row>
      <xdr:rowOff>26275</xdr:rowOff>
    </xdr:to>
    <xdr:sp macro="" textlink="">
      <xdr:nvSpPr>
        <xdr:cNvPr id="11" name="Rectangle 10">
          <a:extLst>
            <a:ext uri="{FF2B5EF4-FFF2-40B4-BE49-F238E27FC236}">
              <a16:creationId xmlns:a16="http://schemas.microsoft.com/office/drawing/2014/main" id="{F89B2660-1349-4A35-BD27-C3C8022C15AE}"/>
            </a:ext>
          </a:extLst>
        </xdr:cNvPr>
        <xdr:cNvSpPr/>
      </xdr:nvSpPr>
      <xdr:spPr>
        <a:xfrm>
          <a:off x="978776" y="14215240"/>
          <a:ext cx="807983" cy="210207"/>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RAB</a:t>
          </a:r>
          <a:r>
            <a:rPr lang="en-AU" sz="900" i="0" baseline="0">
              <a:solidFill>
                <a:schemeClr val="tx1"/>
              </a:solidFill>
              <a:latin typeface="Calibri" panose="020F0502020204030204" pitchFamily="34" charset="0"/>
              <a:ea typeface="Calibri" panose="020F0502020204030204" pitchFamily="34" charset="0"/>
              <a:cs typeface="Calibri" panose="020F0502020204030204" pitchFamily="34" charset="0"/>
            </a:rPr>
            <a:t> Long</a:t>
          </a:r>
          <a:endParaRPr lang="en-AU" sz="900" i="0">
            <a:solidFill>
              <a:schemeClr val="tx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14</xdr:col>
      <xdr:colOff>299757</xdr:colOff>
      <xdr:row>60</xdr:row>
      <xdr:rowOff>70037</xdr:rowOff>
    </xdr:from>
    <xdr:to>
      <xdr:col>20</xdr:col>
      <xdr:colOff>571499</xdr:colOff>
      <xdr:row>68</xdr:row>
      <xdr:rowOff>184337</xdr:rowOff>
    </xdr:to>
    <xdr:sp macro="" textlink="">
      <xdr:nvSpPr>
        <xdr:cNvPr id="15" name="Rectangle 14">
          <a:extLst>
            <a:ext uri="{FF2B5EF4-FFF2-40B4-BE49-F238E27FC236}">
              <a16:creationId xmlns:a16="http://schemas.microsoft.com/office/drawing/2014/main" id="{AF526581-5D1D-D2AA-79D4-DA13C1D2A21B}"/>
            </a:ext>
          </a:extLst>
        </xdr:cNvPr>
        <xdr:cNvSpPr/>
      </xdr:nvSpPr>
      <xdr:spPr>
        <a:xfrm>
          <a:off x="7359463" y="10850096"/>
          <a:ext cx="3902448" cy="1638300"/>
        </a:xfrm>
        <a:prstGeom prst="rect">
          <a:avLst/>
        </a:prstGeom>
        <a:ln>
          <a:solidFill>
            <a:schemeClr val="accent6"/>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r>
            <a:rPr lang="en-AU">
              <a:effectLst/>
            </a:rPr>
            <a:t>We have selected 25 years as a proxy for a short recovery period as this aligns with the weighted average asset life of the underlying assets</a:t>
          </a:r>
          <a:br>
            <a:rPr lang="en-AU">
              <a:effectLst/>
            </a:rPr>
          </a:br>
          <a:endParaRPr lang="en-AU">
            <a:effectLst/>
          </a:endParaRPr>
        </a:p>
        <a:p>
          <a:r>
            <a:rPr lang="en-AU">
              <a:effectLst/>
            </a:rPr>
            <a:t>We selected 50 years as a proxy for a longer recovery period on the basis that customers are more likely to want bill / price relief which a longer period provides</a:t>
          </a:r>
        </a:p>
        <a:p>
          <a:pPr algn="l"/>
          <a:endParaRPr lang="en-AU" sz="1100"/>
        </a:p>
      </xdr:txBody>
    </xdr:sp>
    <xdr:clientData/>
  </xdr:twoCellAnchor>
  <xdr:twoCellAnchor>
    <xdr:from>
      <xdr:col>1</xdr:col>
      <xdr:colOff>86104</xdr:colOff>
      <xdr:row>60</xdr:row>
      <xdr:rowOff>0</xdr:rowOff>
    </xdr:from>
    <xdr:to>
      <xdr:col>21</xdr:col>
      <xdr:colOff>47625</xdr:colOff>
      <xdr:row>69</xdr:row>
      <xdr:rowOff>47626</xdr:rowOff>
    </xdr:to>
    <xdr:sp macro="" textlink="">
      <xdr:nvSpPr>
        <xdr:cNvPr id="16" name="Rectangle 15">
          <a:extLst>
            <a:ext uri="{FF2B5EF4-FFF2-40B4-BE49-F238E27FC236}">
              <a16:creationId xmlns:a16="http://schemas.microsoft.com/office/drawing/2014/main" id="{D6D2AD61-16B5-1ABC-1E0A-3E91BB19695C}"/>
            </a:ext>
          </a:extLst>
        </xdr:cNvPr>
        <xdr:cNvSpPr/>
      </xdr:nvSpPr>
      <xdr:spPr>
        <a:xfrm>
          <a:off x="86104" y="11353800"/>
          <a:ext cx="11296271" cy="1762126"/>
        </a:xfrm>
        <a:prstGeom prst="rect">
          <a:avLst/>
        </a:prstGeom>
        <a:noFill/>
        <a:ln>
          <a:solidFill>
            <a:schemeClr val="accent4"/>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1</xdr:col>
          <xdr:colOff>303610</xdr:colOff>
          <xdr:row>36</xdr:row>
          <xdr:rowOff>160734</xdr:rowOff>
        </xdr:from>
        <xdr:to>
          <xdr:col>12</xdr:col>
          <xdr:colOff>151210</xdr:colOff>
          <xdr:row>55</xdr:row>
          <xdr:rowOff>75009</xdr:rowOff>
        </xdr:to>
        <xdr:pic>
          <xdr:nvPicPr>
            <xdr:cNvPr id="33" name="Picture 32">
              <a:extLst>
                <a:ext uri="{FF2B5EF4-FFF2-40B4-BE49-F238E27FC236}">
                  <a16:creationId xmlns:a16="http://schemas.microsoft.com/office/drawing/2014/main" id="{4C036E19-8DCD-EE7E-6027-073F11EEFDEF}"/>
                </a:ext>
              </a:extLst>
            </xdr:cNvPr>
            <xdr:cNvPicPr>
              <a:picLocks noChangeAspect="1" noChangeArrowheads="1"/>
              <a:extLst>
                <a:ext uri="{84589F7E-364E-4C9E-8A38-B11213B215E9}">
                  <a14:cameraTool cellRange="'Calculations - negative balance'!$AP$202:$AY$219" spid="_x0000_s125026"/>
                </a:ext>
              </a:extLst>
            </xdr:cNvPicPr>
          </xdr:nvPicPr>
          <xdr:blipFill>
            <a:blip xmlns:r="http://schemas.openxmlformats.org/officeDocument/2006/relationships" r:embed="rId7"/>
            <a:srcRect/>
            <a:stretch>
              <a:fillRect/>
            </a:stretch>
          </xdr:blipFill>
          <xdr:spPr bwMode="auto">
            <a:xfrm>
              <a:off x="303610" y="6940802"/>
              <a:ext cx="5657850" cy="3533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306400</xdr:colOff>
          <xdr:row>36</xdr:row>
          <xdr:rowOff>139212</xdr:rowOff>
        </xdr:from>
        <xdr:to>
          <xdr:col>20</xdr:col>
          <xdr:colOff>99954</xdr:colOff>
          <xdr:row>54</xdr:row>
          <xdr:rowOff>17160</xdr:rowOff>
        </xdr:to>
        <xdr:pic>
          <xdr:nvPicPr>
            <xdr:cNvPr id="41" name="Picture 40">
              <a:extLst>
                <a:ext uri="{FF2B5EF4-FFF2-40B4-BE49-F238E27FC236}">
                  <a16:creationId xmlns:a16="http://schemas.microsoft.com/office/drawing/2014/main" id="{C04B21D4-33C1-3443-3342-332565E3E06C}"/>
                </a:ext>
              </a:extLst>
            </xdr:cNvPr>
            <xdr:cNvPicPr>
              <a:picLocks noChangeAspect="1" noChangeArrowheads="1"/>
              <a:extLst>
                <a:ext uri="{84589F7E-364E-4C9E-8A38-B11213B215E9}">
                  <a14:cameraTool cellRange="'Calculations - negative balance'!$AP$230:$AY$246" spid="_x0000_s125027"/>
                </a:ext>
              </a:extLst>
            </xdr:cNvPicPr>
          </xdr:nvPicPr>
          <xdr:blipFill>
            <a:blip xmlns:r="http://schemas.openxmlformats.org/officeDocument/2006/relationships" r:embed="rId8"/>
            <a:srcRect/>
            <a:stretch>
              <a:fillRect/>
            </a:stretch>
          </xdr:blipFill>
          <xdr:spPr bwMode="auto">
            <a:xfrm>
              <a:off x="5094877" y="6919280"/>
              <a:ext cx="5664418" cy="33069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77931</xdr:colOff>
      <xdr:row>56</xdr:row>
      <xdr:rowOff>60614</xdr:rowOff>
    </xdr:from>
    <xdr:to>
      <xdr:col>21</xdr:col>
      <xdr:colOff>51955</xdr:colOff>
      <xdr:row>59</xdr:row>
      <xdr:rowOff>103909</xdr:rowOff>
    </xdr:to>
    <xdr:sp macro="" textlink="'Calculations - negative balance'!H264">
      <xdr:nvSpPr>
        <xdr:cNvPr id="17" name="Rectangle 16">
          <a:extLst>
            <a:ext uri="{FF2B5EF4-FFF2-40B4-BE49-F238E27FC236}">
              <a16:creationId xmlns:a16="http://schemas.microsoft.com/office/drawing/2014/main" id="{C1BD0998-78CB-6579-B067-A0ADD98D14E1}"/>
            </a:ext>
          </a:extLst>
        </xdr:cNvPr>
        <xdr:cNvSpPr/>
      </xdr:nvSpPr>
      <xdr:spPr>
        <a:xfrm>
          <a:off x="77931" y="10650682"/>
          <a:ext cx="11239501" cy="614795"/>
        </a:xfrm>
        <a:prstGeom prst="rect">
          <a:avLst/>
        </a:prstGeom>
        <a:solidFill>
          <a:schemeClr val="bg1"/>
        </a:solid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A496DF8-B98A-4764-980A-146A82009510}" type="TxLink">
            <a:rPr lang="en-US" sz="1100" b="0" i="0" u="none" strike="noStrike">
              <a:solidFill>
                <a:srgbClr val="031E2F"/>
              </a:solidFill>
              <a:latin typeface="Calibri" panose="020F0502020204030204" pitchFamily="34" charset="0"/>
              <a:ea typeface="Calibri" panose="020F0502020204030204" pitchFamily="34" charset="0"/>
              <a:cs typeface="Calibri" panose="020F0502020204030204" pitchFamily="34" charset="0"/>
            </a:rPr>
            <a:pPr algn="l"/>
            <a:t>Barker Barambah's RAB closing balance in the 2057 financial year will be $12.24 million if the initial balance is depreciated over 25 years, or $15.52 million if depreciated over 50 years. This amount represents the outstanding capital cost yet to be recovered. If no additional expenditure occurs, Barker Barambah’s closing balance will be fully repaid by 2102.</a:t>
          </a:fld>
          <a:endParaRPr lang="en-US"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69476</xdr:colOff>
      <xdr:row>29</xdr:row>
      <xdr:rowOff>179441</xdr:rowOff>
    </xdr:from>
    <xdr:to>
      <xdr:col>10</xdr:col>
      <xdr:colOff>504314</xdr:colOff>
      <xdr:row>31</xdr:row>
      <xdr:rowOff>16673</xdr:rowOff>
    </xdr:to>
    <xdr:sp macro="" textlink="">
      <xdr:nvSpPr>
        <xdr:cNvPr id="2" name="Rectangle 1">
          <a:extLst>
            <a:ext uri="{FF2B5EF4-FFF2-40B4-BE49-F238E27FC236}">
              <a16:creationId xmlns:a16="http://schemas.microsoft.com/office/drawing/2014/main" id="{52C677B2-A387-493C-A26F-F3F204DD9899}"/>
            </a:ext>
          </a:extLst>
        </xdr:cNvPr>
        <xdr:cNvSpPr/>
      </xdr:nvSpPr>
      <xdr:spPr>
        <a:xfrm>
          <a:off x="3860426" y="5627741"/>
          <a:ext cx="1463538" cy="246807"/>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ML water allocation </a:t>
          </a:r>
        </a:p>
      </xdr:txBody>
    </xdr:sp>
    <xdr:clientData/>
  </xdr:twoCellAnchor>
  <xdr:twoCellAnchor>
    <xdr:from>
      <xdr:col>8</xdr:col>
      <xdr:colOff>69476</xdr:colOff>
      <xdr:row>32</xdr:row>
      <xdr:rowOff>9876</xdr:rowOff>
    </xdr:from>
    <xdr:to>
      <xdr:col>9</xdr:col>
      <xdr:colOff>432175</xdr:colOff>
      <xdr:row>33</xdr:row>
      <xdr:rowOff>79792</xdr:rowOff>
    </xdr:to>
    <xdr:sp macro="" textlink="">
      <xdr:nvSpPr>
        <xdr:cNvPr id="3" name="Rectangle 2">
          <a:extLst>
            <a:ext uri="{FF2B5EF4-FFF2-40B4-BE49-F238E27FC236}">
              <a16:creationId xmlns:a16="http://schemas.microsoft.com/office/drawing/2014/main" id="{6CD92A27-1B07-484F-A293-89B8555A9874}"/>
            </a:ext>
          </a:extLst>
        </xdr:cNvPr>
        <xdr:cNvSpPr/>
      </xdr:nvSpPr>
      <xdr:spPr>
        <a:xfrm>
          <a:off x="3860426" y="6058251"/>
          <a:ext cx="877049" cy="288991"/>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ML usage</a:t>
          </a:r>
        </a:p>
      </xdr:txBody>
    </xdr:sp>
    <xdr:clientData/>
  </xdr:twoCellAnchor>
  <xdr:twoCellAnchor editAs="oneCell">
    <xdr:from>
      <xdr:col>0</xdr:col>
      <xdr:colOff>0</xdr:colOff>
      <xdr:row>0</xdr:row>
      <xdr:rowOff>0</xdr:rowOff>
    </xdr:from>
    <xdr:to>
      <xdr:col>13</xdr:col>
      <xdr:colOff>37345</xdr:colOff>
      <xdr:row>9</xdr:row>
      <xdr:rowOff>14381</xdr:rowOff>
    </xdr:to>
    <xdr:pic>
      <xdr:nvPicPr>
        <xdr:cNvPr id="4" name="Picture 3">
          <a:extLst>
            <a:ext uri="{FF2B5EF4-FFF2-40B4-BE49-F238E27FC236}">
              <a16:creationId xmlns:a16="http://schemas.microsoft.com/office/drawing/2014/main" id="{6C141833-EFC2-4AF4-A037-00FA49D9F9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495295" cy="172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100264</xdr:colOff>
      <xdr:row>21</xdr:row>
      <xdr:rowOff>184821</xdr:rowOff>
    </xdr:from>
    <xdr:to>
      <xdr:col>8</xdr:col>
      <xdr:colOff>62620</xdr:colOff>
      <xdr:row>23</xdr:row>
      <xdr:rowOff>176295</xdr:rowOff>
    </xdr:to>
    <xdr:grpSp>
      <xdr:nvGrpSpPr>
        <xdr:cNvPr id="5" name="Group 4">
          <a:extLst>
            <a:ext uri="{FF2B5EF4-FFF2-40B4-BE49-F238E27FC236}">
              <a16:creationId xmlns:a16="http://schemas.microsoft.com/office/drawing/2014/main" id="{C6276806-1ABB-4C0F-AA29-746F02DAE3E8}"/>
            </a:ext>
          </a:extLst>
        </xdr:cNvPr>
        <xdr:cNvGrpSpPr/>
      </xdr:nvGrpSpPr>
      <xdr:grpSpPr>
        <a:xfrm>
          <a:off x="100264" y="4109121"/>
          <a:ext cx="3753306" cy="372474"/>
          <a:chOff x="985630" y="2244587"/>
          <a:chExt cx="4075044" cy="438978"/>
        </a:xfrm>
      </xdr:grpSpPr>
      <mc:AlternateContent xmlns:mc="http://schemas.openxmlformats.org/markup-compatibility/2006">
        <mc:Choice xmlns:a14="http://schemas.microsoft.com/office/drawing/2010/main" Requires="a14">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200-000001900000}"/>
                  </a:ext>
                </a:extLst>
              </xdr:cNvPr>
              <xdr:cNvSpPr/>
            </xdr:nvSpPr>
            <xdr:spPr bwMode="auto">
              <a:xfrm>
                <a:off x="1022489" y="2269019"/>
                <a:ext cx="4006298" cy="38100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Rectangle 5">
            <a:extLst>
              <a:ext uri="{FF2B5EF4-FFF2-40B4-BE49-F238E27FC236}">
                <a16:creationId xmlns:a16="http://schemas.microsoft.com/office/drawing/2014/main" id="{1F7FFA5A-2FBA-B477-6D00-C877D4405C65}"/>
              </a:ext>
            </a:extLst>
          </xdr:cNvPr>
          <xdr:cNvSpPr/>
        </xdr:nvSpPr>
        <xdr:spPr>
          <a:xfrm>
            <a:off x="985630" y="2244587"/>
            <a:ext cx="4075044" cy="438978"/>
          </a:xfrm>
          <a:prstGeom prst="rect">
            <a:avLst/>
          </a:prstGeom>
          <a:noFill/>
          <a:ln>
            <a:solidFill>
              <a:schemeClr val="tx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400">
              <a:solidFill>
                <a:schemeClr val="tx1"/>
              </a:solidFill>
            </a:endParaRPr>
          </a:p>
        </xdr:txBody>
      </xdr:sp>
    </xdr:grpSp>
    <xdr:clientData/>
  </xdr:twoCellAnchor>
  <xdr:twoCellAnchor>
    <xdr:from>
      <xdr:col>1</xdr:col>
      <xdr:colOff>302796</xdr:colOff>
      <xdr:row>29</xdr:row>
      <xdr:rowOff>161894</xdr:rowOff>
    </xdr:from>
    <xdr:to>
      <xdr:col>6</xdr:col>
      <xdr:colOff>476707</xdr:colOff>
      <xdr:row>30</xdr:row>
      <xdr:rowOff>208856</xdr:rowOff>
    </xdr:to>
    <xdr:grpSp>
      <xdr:nvGrpSpPr>
        <xdr:cNvPr id="7" name="Group 6">
          <a:extLst>
            <a:ext uri="{FF2B5EF4-FFF2-40B4-BE49-F238E27FC236}">
              <a16:creationId xmlns:a16="http://schemas.microsoft.com/office/drawing/2014/main" id="{A1F8406C-1CE3-4395-961A-067062E7AAD9}"/>
            </a:ext>
          </a:extLst>
        </xdr:cNvPr>
        <xdr:cNvGrpSpPr/>
      </xdr:nvGrpSpPr>
      <xdr:grpSpPr>
        <a:xfrm>
          <a:off x="302796" y="5610194"/>
          <a:ext cx="2936161" cy="218412"/>
          <a:chOff x="276226" y="8087530"/>
          <a:chExt cx="2936161" cy="261525"/>
        </a:xfrm>
      </xdr:grpSpPr>
      <xdr:sp macro="" textlink="">
        <xdr:nvSpPr>
          <xdr:cNvPr id="8" name="Rectangle 7">
            <a:extLst>
              <a:ext uri="{FF2B5EF4-FFF2-40B4-BE49-F238E27FC236}">
                <a16:creationId xmlns:a16="http://schemas.microsoft.com/office/drawing/2014/main" id="{32FAB1D4-66FD-C788-0117-BE9B77E8E28F}"/>
              </a:ext>
            </a:extLst>
          </xdr:cNvPr>
          <xdr:cNvSpPr/>
        </xdr:nvSpPr>
        <xdr:spPr>
          <a:xfrm>
            <a:off x="276226" y="8087530"/>
            <a:ext cx="2352674" cy="240716"/>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water allocation</a:t>
            </a:r>
            <a:r>
              <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t>
            </a:r>
          </a:p>
        </xdr:txBody>
      </xdr:sp>
      <xdr:sp macro="" textlink="">
        <xdr:nvSpPr>
          <xdr:cNvPr id="9" name="Arrow: Right 8">
            <a:extLst>
              <a:ext uri="{FF2B5EF4-FFF2-40B4-BE49-F238E27FC236}">
                <a16:creationId xmlns:a16="http://schemas.microsoft.com/office/drawing/2014/main" id="{4DE375B5-8C6F-3A8A-725B-D6FE1CB0A856}"/>
              </a:ext>
            </a:extLst>
          </xdr:cNvPr>
          <xdr:cNvSpPr/>
        </xdr:nvSpPr>
        <xdr:spPr>
          <a:xfrm>
            <a:off x="2946562" y="8128284"/>
            <a:ext cx="265825" cy="220771"/>
          </a:xfrm>
          <a:prstGeom prst="rightArrow">
            <a:avLst/>
          </a:prstGeom>
          <a:solidFill>
            <a:schemeClr val="tx1"/>
          </a:solid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69394</xdr:colOff>
      <xdr:row>11</xdr:row>
      <xdr:rowOff>68307</xdr:rowOff>
    </xdr:from>
    <xdr:to>
      <xdr:col>21</xdr:col>
      <xdr:colOff>152400</xdr:colOff>
      <xdr:row>17</xdr:row>
      <xdr:rowOff>98424</xdr:rowOff>
    </xdr:to>
    <xdr:sp macro="" textlink="">
      <xdr:nvSpPr>
        <xdr:cNvPr id="10" name="Rectangle 9">
          <a:extLst>
            <a:ext uri="{FF2B5EF4-FFF2-40B4-BE49-F238E27FC236}">
              <a16:creationId xmlns:a16="http://schemas.microsoft.com/office/drawing/2014/main" id="{639C95BC-0589-4827-BA62-D5358B9542D3}"/>
            </a:ext>
          </a:extLst>
        </xdr:cNvPr>
        <xdr:cNvSpPr/>
      </xdr:nvSpPr>
      <xdr:spPr>
        <a:xfrm>
          <a:off x="69394" y="2163807"/>
          <a:ext cx="11417756" cy="1096917"/>
        </a:xfrm>
        <a:prstGeom prst="rect">
          <a:avLst/>
        </a:prstGeom>
        <a:no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3600">
              <a:solidFill>
                <a:schemeClr val="tx1"/>
              </a:solidFill>
              <a:latin typeface="Calibri" panose="020F0502020204030204" pitchFamily="34" charset="0"/>
              <a:ea typeface="Calibri" panose="020F0502020204030204" pitchFamily="34" charset="0"/>
              <a:cs typeface="Calibri" panose="020F0502020204030204" pitchFamily="34" charset="0"/>
            </a:rPr>
            <a:t>Irrigation Customer Invoice Calculator</a:t>
          </a:r>
          <a:r>
            <a:rPr lang="en-AU" sz="3600" baseline="0">
              <a:solidFill>
                <a:schemeClr val="tx1"/>
              </a:solidFill>
              <a:latin typeface="Calibri" panose="020F0502020204030204" pitchFamily="34" charset="0"/>
              <a:ea typeface="Calibri" panose="020F0502020204030204" pitchFamily="34" charset="0"/>
              <a:cs typeface="Calibri" panose="020F0502020204030204" pitchFamily="34" charset="0"/>
            </a:rPr>
            <a:t> </a:t>
          </a:r>
          <a:br>
            <a:rPr lang="en-AU" sz="3200" baseline="0">
              <a:solidFill>
                <a:schemeClr val="tx1"/>
              </a:solidFill>
              <a:latin typeface="Calibri" panose="020F0502020204030204" pitchFamily="34" charset="0"/>
              <a:ea typeface="Calibri" panose="020F0502020204030204" pitchFamily="34" charset="0"/>
              <a:cs typeface="Calibri" panose="020F0502020204030204" pitchFamily="34" charset="0"/>
            </a:rPr>
          </a:br>
          <a:r>
            <a:rPr lang="en-AU" sz="1800" baseline="0">
              <a:solidFill>
                <a:schemeClr val="tx1"/>
              </a:solidFill>
              <a:latin typeface="Calibri" panose="020F0502020204030204" pitchFamily="34" charset="0"/>
              <a:ea typeface="Calibri" panose="020F0502020204030204" pitchFamily="34" charset="0"/>
              <a:cs typeface="Calibri" panose="020F0502020204030204" pitchFamily="34" charset="0"/>
            </a:rPr>
            <a:t>February 2026</a:t>
          </a:r>
          <a:endParaRPr lang="en-AU" sz="2000">
            <a:solidFill>
              <a:schemeClr val="tx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0</xdr:colOff>
      <xdr:row>18</xdr:row>
      <xdr:rowOff>982</xdr:rowOff>
    </xdr:from>
    <xdr:to>
      <xdr:col>14</xdr:col>
      <xdr:colOff>388471</xdr:colOff>
      <xdr:row>19</xdr:row>
      <xdr:rowOff>152399</xdr:rowOff>
    </xdr:to>
    <xdr:sp macro="" textlink="">
      <xdr:nvSpPr>
        <xdr:cNvPr id="11" name="Rectangle 10">
          <a:extLst>
            <a:ext uri="{FF2B5EF4-FFF2-40B4-BE49-F238E27FC236}">
              <a16:creationId xmlns:a16="http://schemas.microsoft.com/office/drawing/2014/main" id="{A15E9383-CDCE-487D-A545-46478FF657E1}"/>
            </a:ext>
          </a:extLst>
        </xdr:cNvPr>
        <xdr:cNvSpPr/>
      </xdr:nvSpPr>
      <xdr:spPr>
        <a:xfrm>
          <a:off x="0" y="3353782"/>
          <a:ext cx="7456021" cy="341917"/>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Click below to select your tariff group:</a:t>
          </a:r>
        </a:p>
      </xdr:txBody>
    </xdr:sp>
    <xdr:clientData/>
  </xdr:twoCellAnchor>
  <xdr:twoCellAnchor>
    <xdr:from>
      <xdr:col>0</xdr:col>
      <xdr:colOff>0</xdr:colOff>
      <xdr:row>26</xdr:row>
      <xdr:rowOff>76131</xdr:rowOff>
    </xdr:from>
    <xdr:to>
      <xdr:col>21</xdr:col>
      <xdr:colOff>18863</xdr:colOff>
      <xdr:row>29</xdr:row>
      <xdr:rowOff>38546</xdr:rowOff>
    </xdr:to>
    <xdr:sp macro="" textlink="">
      <xdr:nvSpPr>
        <xdr:cNvPr id="12" name="Rectangle 11">
          <a:extLst>
            <a:ext uri="{FF2B5EF4-FFF2-40B4-BE49-F238E27FC236}">
              <a16:creationId xmlns:a16="http://schemas.microsoft.com/office/drawing/2014/main" id="{02B1AFB0-3189-41D3-B1BE-163B9B43641C}"/>
            </a:ext>
          </a:extLst>
        </xdr:cNvPr>
        <xdr:cNvSpPr/>
      </xdr:nvSpPr>
      <xdr:spPr>
        <a:xfrm>
          <a:off x="0" y="4952931"/>
          <a:ext cx="11353613" cy="533915"/>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b="1" u="none">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water allocation volume and usage data for the selected tariff group</a:t>
          </a:r>
          <a:endParaRPr lang="en-AU" sz="1800" b="1" u="none">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119553</xdr:colOff>
      <xdr:row>87</xdr:row>
      <xdr:rowOff>181511</xdr:rowOff>
    </xdr:from>
    <xdr:to>
      <xdr:col>21</xdr:col>
      <xdr:colOff>84440</xdr:colOff>
      <xdr:row>89</xdr:row>
      <xdr:rowOff>169777</xdr:rowOff>
    </xdr:to>
    <xdr:sp macro="" textlink="">
      <xdr:nvSpPr>
        <xdr:cNvPr id="18" name="Rectangle: Rounded Corners 17">
          <a:extLst>
            <a:ext uri="{FF2B5EF4-FFF2-40B4-BE49-F238E27FC236}">
              <a16:creationId xmlns:a16="http://schemas.microsoft.com/office/drawing/2014/main" id="{982EDDB7-AD63-4967-A27D-EE39277771B5}"/>
            </a:ext>
          </a:extLst>
        </xdr:cNvPr>
        <xdr:cNvSpPr/>
      </xdr:nvSpPr>
      <xdr:spPr>
        <a:xfrm>
          <a:off x="119553" y="15211961"/>
          <a:ext cx="11299637" cy="369266"/>
        </a:xfrm>
        <a:prstGeom prst="roundRect">
          <a:avLst/>
        </a:prstGeom>
        <a:solidFill>
          <a:schemeClr val="accent3"/>
        </a:solid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600">
              <a:solidFill>
                <a:schemeClr val="bg1"/>
              </a:solidFill>
              <a:latin typeface="Calibri" panose="020F0502020204030204" pitchFamily="34" charset="0"/>
              <a:ea typeface="Calibri" panose="020F0502020204030204" pitchFamily="34" charset="0"/>
              <a:cs typeface="Calibri" panose="020F0502020204030204" pitchFamily="34" charset="0"/>
            </a:rPr>
            <a:t>Fixed Prices and Variance Across Pricing Scenarios</a:t>
          </a:r>
          <a:endParaRPr lang="en-AU" sz="1600" b="1">
            <a:solidFill>
              <a:schemeClr val="bg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119553</xdr:colOff>
      <xdr:row>75</xdr:row>
      <xdr:rowOff>180689</xdr:rowOff>
    </xdr:from>
    <xdr:to>
      <xdr:col>21</xdr:col>
      <xdr:colOff>84440</xdr:colOff>
      <xdr:row>78</xdr:row>
      <xdr:rowOff>28407</xdr:rowOff>
    </xdr:to>
    <xdr:sp macro="" textlink="">
      <xdr:nvSpPr>
        <xdr:cNvPr id="19" name="Rectangle: Rounded Corners 18">
          <a:extLst>
            <a:ext uri="{FF2B5EF4-FFF2-40B4-BE49-F238E27FC236}">
              <a16:creationId xmlns:a16="http://schemas.microsoft.com/office/drawing/2014/main" id="{D6F301D7-866F-42A6-A7D3-4CDB1AA327AC}"/>
            </a:ext>
          </a:extLst>
        </xdr:cNvPr>
        <xdr:cNvSpPr/>
      </xdr:nvSpPr>
      <xdr:spPr>
        <a:xfrm>
          <a:off x="119553" y="12925139"/>
          <a:ext cx="11299637" cy="419218"/>
        </a:xfrm>
        <a:prstGeom prst="roundRect">
          <a:avLst/>
        </a:prstGeom>
        <a:solidFill>
          <a:schemeClr val="accent5"/>
        </a:solid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600"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Heatmap of Price Transition to Cost-Reflective Levels Across Scenarios</a:t>
          </a:r>
        </a:p>
      </xdr:txBody>
    </xdr:sp>
    <xdr:clientData/>
  </xdr:twoCellAnchor>
  <xdr:twoCellAnchor>
    <xdr:from>
      <xdr:col>1</xdr:col>
      <xdr:colOff>297615</xdr:colOff>
      <xdr:row>32</xdr:row>
      <xdr:rowOff>15892</xdr:rowOff>
    </xdr:from>
    <xdr:to>
      <xdr:col>6</xdr:col>
      <xdr:colOff>471526</xdr:colOff>
      <xdr:row>33</xdr:row>
      <xdr:rowOff>42946</xdr:rowOff>
    </xdr:to>
    <xdr:grpSp>
      <xdr:nvGrpSpPr>
        <xdr:cNvPr id="20" name="Group 19">
          <a:extLst>
            <a:ext uri="{FF2B5EF4-FFF2-40B4-BE49-F238E27FC236}">
              <a16:creationId xmlns:a16="http://schemas.microsoft.com/office/drawing/2014/main" id="{54026F44-1DE3-4D8D-A02E-14BC0CF1E4F3}"/>
            </a:ext>
          </a:extLst>
        </xdr:cNvPr>
        <xdr:cNvGrpSpPr/>
      </xdr:nvGrpSpPr>
      <xdr:grpSpPr>
        <a:xfrm>
          <a:off x="297615" y="6035692"/>
          <a:ext cx="2936161" cy="217554"/>
          <a:chOff x="276226" y="8483951"/>
          <a:chExt cx="2936161" cy="298099"/>
        </a:xfrm>
      </xdr:grpSpPr>
      <xdr:sp macro="" textlink="">
        <xdr:nvSpPr>
          <xdr:cNvPr id="21" name="Rectangle 20">
            <a:extLst>
              <a:ext uri="{FF2B5EF4-FFF2-40B4-BE49-F238E27FC236}">
                <a16:creationId xmlns:a16="http://schemas.microsoft.com/office/drawing/2014/main" id="{55833725-4B1B-6FF0-A8D5-F93A0E888506}"/>
              </a:ext>
            </a:extLst>
          </xdr:cNvPr>
          <xdr:cNvSpPr/>
        </xdr:nvSpPr>
        <xdr:spPr>
          <a:xfrm>
            <a:off x="276226" y="8483951"/>
            <a:ext cx="2600324" cy="298099"/>
          </a:xfrm>
          <a:prstGeom prst="rect">
            <a:avLst/>
          </a:prstGeom>
          <a:noFill/>
          <a:ln>
            <a:solidFill>
              <a:schemeClr val="bg1"/>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Enter your expected water usage</a:t>
            </a:r>
            <a:endParaRPr lang="en-AU" sz="12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22" name="Arrow: Right 21">
            <a:extLst>
              <a:ext uri="{FF2B5EF4-FFF2-40B4-BE49-F238E27FC236}">
                <a16:creationId xmlns:a16="http://schemas.microsoft.com/office/drawing/2014/main" id="{8D0EA254-30AA-036E-41CF-A8996F4DB9C8}"/>
              </a:ext>
            </a:extLst>
          </xdr:cNvPr>
          <xdr:cNvSpPr/>
        </xdr:nvSpPr>
        <xdr:spPr>
          <a:xfrm>
            <a:off x="2946562" y="8518809"/>
            <a:ext cx="265825" cy="220771"/>
          </a:xfrm>
          <a:prstGeom prst="rightArrow">
            <a:avLst/>
          </a:prstGeom>
          <a:solidFill>
            <a:schemeClr val="tx1"/>
          </a:solid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123824</xdr:colOff>
      <xdr:row>64</xdr:row>
      <xdr:rowOff>175949</xdr:rowOff>
    </xdr:from>
    <xdr:to>
      <xdr:col>21</xdr:col>
      <xdr:colOff>74925</xdr:colOff>
      <xdr:row>73</xdr:row>
      <xdr:rowOff>152400</xdr:rowOff>
    </xdr:to>
    <xdr:sp macro="" textlink="">
      <xdr:nvSpPr>
        <xdr:cNvPr id="36884" name="Text Box 1793">
          <a:extLst>
            <a:ext uri="{FF2B5EF4-FFF2-40B4-BE49-F238E27FC236}">
              <a16:creationId xmlns:a16="http://schemas.microsoft.com/office/drawing/2014/main" id="{7D988578-2767-46B0-B617-9862E3CDEEB7}"/>
            </a:ext>
          </a:extLst>
        </xdr:cNvPr>
        <xdr:cNvSpPr txBox="1">
          <a:spLocks noChangeArrowheads="1"/>
        </xdr:cNvSpPr>
      </xdr:nvSpPr>
      <xdr:spPr bwMode="auto">
        <a:xfrm>
          <a:off x="123824" y="12291749"/>
          <a:ext cx="11285851" cy="1690951"/>
        </a:xfrm>
        <a:prstGeom prst="rect">
          <a:avLst/>
        </a:prstGeom>
        <a:solidFill>
          <a:srgbClr val="FFFFFF"/>
        </a:solidFill>
        <a:ln w="19050">
          <a:solidFill>
            <a:schemeClr val="accent4"/>
          </a:solidFill>
          <a:prstDash val="dash"/>
          <a:miter lim="800000"/>
          <a:headEnd/>
          <a:tailEnd/>
        </a:ln>
      </xdr:spPr>
      <xdr:txBody>
        <a:bodyPr vertOverflow="clip" wrap="square" lIns="27432" tIns="27432" rIns="0" bIns="0" anchor="t" upright="1"/>
        <a:lstStyle/>
        <a:p>
          <a:r>
            <a:rPr lang="en-AU" sz="1100" b="1">
              <a:effectLst/>
              <a:latin typeface="Calibri" panose="020F0502020204030204" pitchFamily="34" charset="0"/>
              <a:ea typeface="Calibri" panose="020F0502020204030204" pitchFamily="34" charset="0"/>
              <a:cs typeface="Calibri" panose="020F0502020204030204" pitchFamily="34" charset="0"/>
            </a:rPr>
            <a:t>Chart</a:t>
          </a:r>
          <a:r>
            <a:rPr lang="en-AU" sz="1100" b="1" baseline="0">
              <a:effectLst/>
              <a:latin typeface="Calibri" panose="020F0502020204030204" pitchFamily="34" charset="0"/>
              <a:ea typeface="Calibri" panose="020F0502020204030204" pitchFamily="34" charset="0"/>
              <a:cs typeface="Calibri" panose="020F0502020204030204" pitchFamily="34" charset="0"/>
            </a:rPr>
            <a:t> Explanation</a:t>
          </a:r>
          <a:endParaRPr lang="en-AU">
            <a:effectLst/>
            <a:latin typeface="Calibri" panose="020F0502020204030204" pitchFamily="34" charset="0"/>
            <a:ea typeface="Calibri" panose="020F0502020204030204" pitchFamily="34" charset="0"/>
            <a:cs typeface="Calibri" panose="020F0502020204030204" pitchFamily="34" charset="0"/>
          </a:endParaRPr>
        </a:p>
        <a:p>
          <a:br>
            <a:rPr lang="en-AU" sz="1100">
              <a:effectLst/>
              <a:latin typeface="Calibri" panose="020F0502020204030204" pitchFamily="34" charset="0"/>
              <a:ea typeface="Calibri" panose="020F0502020204030204" pitchFamily="34" charset="0"/>
              <a:cs typeface="Calibri" panose="020F0502020204030204" pitchFamily="34" charset="0"/>
            </a:rPr>
          </a:br>
          <a:r>
            <a:rPr lang="en-AU" sz="1100">
              <a:effectLst/>
              <a:latin typeface="Calibri" panose="020F0502020204030204" pitchFamily="34" charset="0"/>
              <a:ea typeface="Calibri" panose="020F0502020204030204" pitchFamily="34" charset="0"/>
              <a:cs typeface="Calibri" panose="020F0502020204030204" pitchFamily="34" charset="0"/>
            </a:rPr>
            <a:t>The above charts show how your invoice compares under two pricing methods: </a:t>
          </a:r>
          <a:r>
            <a:rPr lang="en-AU" sz="1100" b="1">
              <a:effectLst/>
              <a:latin typeface="Calibri" panose="020F0502020204030204" pitchFamily="34" charset="0"/>
              <a:ea typeface="Calibri" panose="020F0502020204030204" pitchFamily="34" charset="0"/>
              <a:cs typeface="Calibri" panose="020F0502020204030204" pitchFamily="34" charset="0"/>
            </a:rPr>
            <a:t>Annuity</a:t>
          </a:r>
          <a:r>
            <a:rPr lang="en-AU" sz="1100">
              <a:effectLst/>
              <a:latin typeface="Calibri" panose="020F0502020204030204" pitchFamily="34" charset="0"/>
              <a:ea typeface="Calibri" panose="020F0502020204030204" pitchFamily="34" charset="0"/>
              <a:cs typeface="Calibri" panose="020F0502020204030204" pitchFamily="34" charset="0"/>
            </a:rPr>
            <a:t> and </a:t>
          </a:r>
          <a:r>
            <a:rPr lang="en-AU" sz="1100" b="1">
              <a:effectLst/>
              <a:latin typeface="Calibri" panose="020F0502020204030204" pitchFamily="34" charset="0"/>
              <a:ea typeface="Calibri" panose="020F0502020204030204" pitchFamily="34" charset="0"/>
              <a:cs typeface="Calibri" panose="020F0502020204030204" pitchFamily="34" charset="0"/>
            </a:rPr>
            <a:t>RAB</a:t>
          </a:r>
          <a:br>
            <a:rPr lang="en-AU" sz="1100">
              <a:effectLst/>
              <a:latin typeface="Calibri" panose="020F0502020204030204" pitchFamily="34" charset="0"/>
              <a:ea typeface="Calibri" panose="020F0502020204030204" pitchFamily="34" charset="0"/>
              <a:cs typeface="Calibri" panose="020F0502020204030204" pitchFamily="34" charset="0"/>
            </a:rPr>
          </a:br>
          <a:endParaRPr lang="en-AU">
            <a:effectLst/>
            <a:latin typeface="Calibri" panose="020F0502020204030204" pitchFamily="34" charset="0"/>
            <a:ea typeface="Calibri" panose="020F0502020204030204" pitchFamily="34" charset="0"/>
            <a:cs typeface="Calibri" panose="020F0502020204030204" pitchFamily="34" charset="0"/>
          </a:endParaRPr>
        </a:p>
        <a:p>
          <a:r>
            <a:rPr lang="en-AU" sz="1100" b="1">
              <a:solidFill>
                <a:srgbClr val="00B050"/>
              </a:solidFill>
              <a:effectLst/>
              <a:latin typeface="Calibri" panose="020F0502020204030204" pitchFamily="34" charset="0"/>
              <a:ea typeface="Calibri" panose="020F0502020204030204" pitchFamily="34" charset="0"/>
              <a:cs typeface="Calibri" panose="020F0502020204030204" pitchFamily="34" charset="0"/>
            </a:rPr>
            <a:t>Green bar:</a:t>
          </a:r>
          <a:r>
            <a:rPr lang="en-AU" sz="1100">
              <a:solidFill>
                <a:srgbClr val="00B050"/>
              </a:solidFill>
              <a:effectLst/>
              <a:latin typeface="Calibri" panose="020F0502020204030204" pitchFamily="34" charset="0"/>
              <a:ea typeface="Calibri" panose="020F0502020204030204" pitchFamily="34" charset="0"/>
              <a:cs typeface="Calibri" panose="020F0502020204030204" pitchFamily="34" charset="0"/>
            </a:rPr>
            <a:t> </a:t>
          </a:r>
          <a:r>
            <a:rPr lang="en-AU" sz="1100">
              <a:effectLst/>
              <a:latin typeface="Calibri" panose="020F0502020204030204" pitchFamily="34" charset="0"/>
              <a:ea typeface="Calibri" panose="020F0502020204030204" pitchFamily="34" charset="0"/>
              <a:cs typeface="Calibri" panose="020F0502020204030204" pitchFamily="34" charset="0"/>
            </a:rPr>
            <a:t>RAB gives a lower invoice	    </a:t>
          </a:r>
          <a:r>
            <a:rPr lang="en-AU" sz="1100" baseline="0">
              <a:effectLst/>
              <a:latin typeface="Calibri" panose="020F0502020204030204" pitchFamily="34" charset="0"/>
              <a:ea typeface="Calibri" panose="020F0502020204030204" pitchFamily="34" charset="0"/>
              <a:cs typeface="Calibri" panose="020F0502020204030204" pitchFamily="34" charset="0"/>
            </a:rPr>
            <a:t>     </a:t>
          </a:r>
          <a:r>
            <a:rPr lang="en-AU" sz="1100" b="1">
              <a:solidFill>
                <a:srgbClr val="FF0000"/>
              </a:solidFill>
              <a:effectLst/>
              <a:latin typeface="Calibri" panose="020F0502020204030204" pitchFamily="34" charset="0"/>
              <a:ea typeface="Calibri" panose="020F0502020204030204" pitchFamily="34" charset="0"/>
              <a:cs typeface="Calibri" panose="020F0502020204030204" pitchFamily="34" charset="0"/>
            </a:rPr>
            <a:t>Red bar:</a:t>
          </a:r>
          <a:r>
            <a:rPr lang="en-AU" sz="1100">
              <a:solidFill>
                <a:srgbClr val="FF0000"/>
              </a:solidFill>
              <a:effectLst/>
              <a:latin typeface="Calibri" panose="020F0502020204030204" pitchFamily="34" charset="0"/>
              <a:ea typeface="Calibri" panose="020F0502020204030204" pitchFamily="34" charset="0"/>
              <a:cs typeface="Calibri" panose="020F0502020204030204" pitchFamily="34" charset="0"/>
            </a:rPr>
            <a:t> </a:t>
          </a:r>
          <a:r>
            <a:rPr lang="en-AU" sz="1100">
              <a:effectLst/>
              <a:latin typeface="Calibri" panose="020F0502020204030204" pitchFamily="34" charset="0"/>
              <a:ea typeface="Calibri" panose="020F0502020204030204" pitchFamily="34" charset="0"/>
              <a:cs typeface="Calibri" panose="020F0502020204030204" pitchFamily="34" charset="0"/>
            </a:rPr>
            <a:t>RAB gives a higher invoice	    </a:t>
          </a:r>
          <a:r>
            <a:rPr lang="en-AU" sz="1100" baseline="0">
              <a:effectLst/>
              <a:latin typeface="Calibri" panose="020F0502020204030204" pitchFamily="34" charset="0"/>
              <a:ea typeface="Calibri" panose="020F0502020204030204" pitchFamily="34" charset="0"/>
              <a:cs typeface="Calibri" panose="020F0502020204030204" pitchFamily="34" charset="0"/>
            </a:rPr>
            <a:t>     </a:t>
          </a:r>
          <a:r>
            <a:rPr lang="en-AU" sz="1100" b="1">
              <a:solidFill>
                <a:schemeClr val="accent6"/>
              </a:solidFill>
              <a:effectLst/>
              <a:latin typeface="Calibri" panose="020F0502020204030204" pitchFamily="34" charset="0"/>
              <a:ea typeface="Calibri" panose="020F0502020204030204" pitchFamily="34" charset="0"/>
              <a:cs typeface="Calibri" panose="020F0502020204030204" pitchFamily="34" charset="0"/>
            </a:rPr>
            <a:t>Gray bar:</a:t>
          </a:r>
          <a:r>
            <a:rPr lang="en-AU" sz="1100">
              <a:solidFill>
                <a:schemeClr val="accent6"/>
              </a:solidFill>
              <a:effectLst/>
              <a:latin typeface="Calibri" panose="020F0502020204030204" pitchFamily="34" charset="0"/>
              <a:ea typeface="Calibri" panose="020F0502020204030204" pitchFamily="34" charset="0"/>
              <a:cs typeface="Calibri" panose="020F0502020204030204" pitchFamily="34" charset="0"/>
            </a:rPr>
            <a:t> </a:t>
          </a:r>
          <a:r>
            <a:rPr lang="en-AU" sz="1100">
              <a:effectLst/>
              <a:latin typeface="Calibri" panose="020F0502020204030204" pitchFamily="34" charset="0"/>
              <a:ea typeface="Calibri" panose="020F0502020204030204" pitchFamily="34" charset="0"/>
              <a:cs typeface="Calibri" panose="020F0502020204030204" pitchFamily="34" charset="0"/>
            </a:rPr>
            <a:t>No difference between methods</a:t>
          </a:r>
          <a:br>
            <a:rPr lang="en-AU" sz="1100">
              <a:effectLst/>
              <a:latin typeface="Calibri" panose="020F0502020204030204" pitchFamily="34" charset="0"/>
              <a:ea typeface="Calibri" panose="020F0502020204030204" pitchFamily="34" charset="0"/>
              <a:cs typeface="Calibri" panose="020F0502020204030204" pitchFamily="34" charset="0"/>
            </a:rPr>
          </a:br>
          <a:endParaRPr lang="en-AU">
            <a:effectLst/>
            <a:latin typeface="Calibri" panose="020F0502020204030204" pitchFamily="34" charset="0"/>
            <a:ea typeface="Calibri" panose="020F0502020204030204" pitchFamily="34" charset="0"/>
            <a:cs typeface="Calibri" panose="020F0502020204030204" pitchFamily="34" charset="0"/>
          </a:endParaRPr>
        </a:p>
        <a:p>
          <a:r>
            <a:rPr lang="en-AU" sz="1100">
              <a:effectLst/>
              <a:latin typeface="Calibri" panose="020F0502020204030204" pitchFamily="34" charset="0"/>
              <a:ea typeface="Calibri" panose="020F0502020204030204" pitchFamily="34" charset="0"/>
              <a:cs typeface="Calibri" panose="020F0502020204030204" pitchFamily="34" charset="0"/>
            </a:rPr>
            <a:t>The rows below the charts summarise the estimated invoices under different</a:t>
          </a:r>
          <a:r>
            <a:rPr lang="en-AU" sz="1100" baseline="0">
              <a:effectLst/>
              <a:latin typeface="Calibri" panose="020F0502020204030204" pitchFamily="34" charset="0"/>
              <a:ea typeface="Calibri" panose="020F0502020204030204" pitchFamily="34" charset="0"/>
              <a:cs typeface="Calibri" panose="020F0502020204030204" pitchFamily="34" charset="0"/>
            </a:rPr>
            <a:t> scenarios (∆ = the difference between the annuity and the RAB)</a:t>
          </a:r>
          <a:br>
            <a:rPr lang="en-AU" baseline="0">
              <a:latin typeface="Calibri" panose="020F0502020204030204" pitchFamily="34" charset="0"/>
              <a:ea typeface="Calibri" panose="020F0502020204030204" pitchFamily="34" charset="0"/>
              <a:cs typeface="Calibri" panose="020F0502020204030204" pitchFamily="34" charset="0"/>
            </a:rPr>
          </a:br>
          <a:br>
            <a:rPr lang="en-AU" sz="1100">
              <a:latin typeface="Calibri" panose="020F0502020204030204" pitchFamily="34" charset="0"/>
              <a:ea typeface="Calibri" panose="020F0502020204030204" pitchFamily="34" charset="0"/>
              <a:cs typeface="Calibri" panose="020F0502020204030204" pitchFamily="34" charset="0"/>
            </a:rPr>
          </a:br>
          <a:r>
            <a:rPr lang="en-AU" sz="1100">
              <a:latin typeface="Calibri" panose="020F0502020204030204" pitchFamily="34" charset="0"/>
              <a:ea typeface="Calibri" panose="020F0502020204030204" pitchFamily="34" charset="0"/>
              <a:cs typeface="Calibri" panose="020F0502020204030204" pitchFamily="34" charset="0"/>
            </a:rPr>
            <a:t>The estimated rebate comparison table outlines the rebates on annuity positive balances under 4-year and 8-year scenarios. </a:t>
          </a:r>
          <a:br>
            <a:rPr lang="en-AU" sz="1100">
              <a:latin typeface="Calibri" panose="020F0502020204030204" pitchFamily="34" charset="0"/>
              <a:ea typeface="Calibri" panose="020F0502020204030204" pitchFamily="34" charset="0"/>
              <a:cs typeface="Calibri" panose="020F0502020204030204" pitchFamily="34" charset="0"/>
            </a:rPr>
          </a:br>
          <a:br>
            <a:rPr lang="en-AU" sz="1100">
              <a:latin typeface="Calibri" panose="020F0502020204030204" pitchFamily="34" charset="0"/>
              <a:ea typeface="Calibri" panose="020F0502020204030204" pitchFamily="34" charset="0"/>
              <a:cs typeface="Calibri" panose="020F0502020204030204" pitchFamily="34" charset="0"/>
            </a:rPr>
          </a:br>
          <a:endParaRPr lang="en-AU">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119553</xdr:colOff>
      <xdr:row>110</xdr:row>
      <xdr:rowOff>113299</xdr:rowOff>
    </xdr:from>
    <xdr:to>
      <xdr:col>21</xdr:col>
      <xdr:colOff>142040</xdr:colOff>
      <xdr:row>119</xdr:row>
      <xdr:rowOff>171450</xdr:rowOff>
    </xdr:to>
    <xdr:sp macro="" textlink="">
      <xdr:nvSpPr>
        <xdr:cNvPr id="25" name="Rectangle 24">
          <a:extLst>
            <a:ext uri="{FF2B5EF4-FFF2-40B4-BE49-F238E27FC236}">
              <a16:creationId xmlns:a16="http://schemas.microsoft.com/office/drawing/2014/main" id="{BB31C49C-E33E-4FDB-98E2-751FCF9E5D9D}"/>
            </a:ext>
          </a:extLst>
        </xdr:cNvPr>
        <xdr:cNvSpPr/>
      </xdr:nvSpPr>
      <xdr:spPr>
        <a:xfrm>
          <a:off x="119553" y="21049249"/>
          <a:ext cx="11357237" cy="1772651"/>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05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sz="105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Disclaimer</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This price calculator is made available solely to enable users to provide stakeholder feedback as part of Sunwater’s RAB consultation process.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It sets out Sunwater’s forecast irrigation prices under a RAB-based pricing methodology, for possible introduction from 1 July 2027. Prices are indicative and subject to change.</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Sunwater’s submission to the Queensland Competition Authority (QCA) is due by 27 February 2026, in accordance with the Direction Notice issued under section 10(g) of the Queensland Competition Authority Act 1997.  Irrigation prices payable by customers are set by the Queensland Government in 22 price-regulated water supply schemes.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These forecast prices reflect allowable costs calculated under a RAB-based approach, consistent with the definitions and requirements outlined in the QCA’s January 2025 Reports and the Direction Notice. They will differ from prices calculated under the Annuity-based approach, which the QCA will also assess.</a:t>
          </a:r>
        </a:p>
        <a:p>
          <a:r>
            <a:rPr lang="en-AU" sz="105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You should not rely on Sunwater’s forecast irrigation prices for the purposes of making commercial decisions. By using this price calculator, you agree to Sunwater’s terms and conditions.</a:t>
          </a:r>
        </a:p>
      </xdr:txBody>
    </xdr:sp>
    <xdr:clientData/>
  </xdr:twoCellAnchor>
  <xdr:twoCellAnchor>
    <xdr:from>
      <xdr:col>12</xdr:col>
      <xdr:colOff>579782</xdr:colOff>
      <xdr:row>79</xdr:row>
      <xdr:rowOff>41782</xdr:rowOff>
    </xdr:from>
    <xdr:to>
      <xdr:col>21</xdr:col>
      <xdr:colOff>57979</xdr:colOff>
      <xdr:row>85</xdr:row>
      <xdr:rowOff>50782</xdr:rowOff>
    </xdr:to>
    <xdr:sp macro="" textlink="">
      <xdr:nvSpPr>
        <xdr:cNvPr id="28" name="Rectangle 27">
          <a:extLst>
            <a:ext uri="{FF2B5EF4-FFF2-40B4-BE49-F238E27FC236}">
              <a16:creationId xmlns:a16="http://schemas.microsoft.com/office/drawing/2014/main" id="{D0932098-B98F-4CF1-A3F1-20E39072CF55}"/>
            </a:ext>
          </a:extLst>
        </xdr:cNvPr>
        <xdr:cNvSpPr/>
      </xdr:nvSpPr>
      <xdr:spPr>
        <a:xfrm>
          <a:off x="6428132" y="15072232"/>
          <a:ext cx="4964597" cy="1152000"/>
        </a:xfrm>
        <a:prstGeom prst="rect">
          <a:avLst/>
        </a:prstGeom>
        <a:solidFill>
          <a:schemeClr val="bg1"/>
        </a:solidFill>
        <a:ln>
          <a:solidFill>
            <a:schemeClr val="accent5"/>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This heatmap compares two pricing approaches for the selected tariff group</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 </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Fixed Transition Annuity</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and</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Fixed Transition RAB</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It</a:t>
          </a:r>
          <a:r>
            <a:rPr lang="en-AU" sz="1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s</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hows when prices under each approach are in </a:t>
          </a:r>
          <a:r>
            <a:rPr lang="en-AU" sz="110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transition (T)</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versus when they reach </a:t>
          </a:r>
          <a:r>
            <a:rPr lang="en-AU" sz="1100"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cost-reflective (CR)</a:t>
          </a:r>
          <a: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levels across eight pricing periods</a:t>
          </a:r>
          <a:br>
            <a:rPr lang="en-AU" sz="1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br>
          <a:endParaRPr lang="en-AU"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119553</xdr:colOff>
      <xdr:row>34</xdr:row>
      <xdr:rowOff>8355</xdr:rowOff>
    </xdr:from>
    <xdr:to>
      <xdr:col>21</xdr:col>
      <xdr:colOff>83138</xdr:colOff>
      <xdr:row>36</xdr:row>
      <xdr:rowOff>47624</xdr:rowOff>
    </xdr:to>
    <xdr:sp macro="" textlink="">
      <xdr:nvSpPr>
        <xdr:cNvPr id="31" name="Rectangle: Rounded Corners 30">
          <a:extLst>
            <a:ext uri="{FF2B5EF4-FFF2-40B4-BE49-F238E27FC236}">
              <a16:creationId xmlns:a16="http://schemas.microsoft.com/office/drawing/2014/main" id="{3D252559-EACF-4D84-B128-05683B05E415}"/>
            </a:ext>
          </a:extLst>
        </xdr:cNvPr>
        <xdr:cNvSpPr/>
      </xdr:nvSpPr>
      <xdr:spPr>
        <a:xfrm>
          <a:off x="119553" y="6466305"/>
          <a:ext cx="11298335" cy="420269"/>
        </a:xfrm>
        <a:prstGeom prst="roundRect">
          <a:avLst/>
        </a:prstGeom>
        <a:solidFill>
          <a:schemeClr val="accent4"/>
        </a:solid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AU" sz="1600" b="1">
              <a:solidFill>
                <a:schemeClr val="lt1"/>
              </a:solidFill>
              <a:effectLst/>
              <a:latin typeface="Calibri" panose="020F0502020204030204" pitchFamily="34" charset="0"/>
              <a:ea typeface="Calibri" panose="020F0502020204030204" pitchFamily="34" charset="0"/>
              <a:cs typeface="Calibri" panose="020F0502020204030204" pitchFamily="34" charset="0"/>
            </a:rPr>
            <a:t>Long Term Invoice Outcomes Under Annuity vs. RAB</a:t>
          </a:r>
          <a:endParaRPr lang="en-AU" sz="1600" b="1">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119553</xdr:colOff>
      <xdr:row>36</xdr:row>
      <xdr:rowOff>167100</xdr:rowOff>
    </xdr:from>
    <xdr:to>
      <xdr:col>21</xdr:col>
      <xdr:colOff>91908</xdr:colOff>
      <xdr:row>61</xdr:row>
      <xdr:rowOff>158750</xdr:rowOff>
    </xdr:to>
    <xdr:sp macro="" textlink="">
      <xdr:nvSpPr>
        <xdr:cNvPr id="33" name="Rectangle 32">
          <a:extLst>
            <a:ext uri="{FF2B5EF4-FFF2-40B4-BE49-F238E27FC236}">
              <a16:creationId xmlns:a16="http://schemas.microsoft.com/office/drawing/2014/main" id="{FFFFE0BA-B185-438B-B8D7-3C2AFFC154B1}"/>
            </a:ext>
          </a:extLst>
        </xdr:cNvPr>
        <xdr:cNvSpPr/>
      </xdr:nvSpPr>
      <xdr:spPr>
        <a:xfrm>
          <a:off x="119553" y="7060192"/>
          <a:ext cx="11343868" cy="4795926"/>
        </a:xfrm>
        <a:prstGeom prst="rect">
          <a:avLst/>
        </a:prstGeom>
        <a:no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1</xdr:col>
          <xdr:colOff>304295</xdr:colOff>
          <xdr:row>37</xdr:row>
          <xdr:rowOff>108786</xdr:rowOff>
        </xdr:from>
        <xdr:to>
          <xdr:col>12</xdr:col>
          <xdr:colOff>129336</xdr:colOff>
          <xdr:row>55</xdr:row>
          <xdr:rowOff>34090</xdr:rowOff>
        </xdr:to>
        <xdr:pic>
          <xdr:nvPicPr>
            <xdr:cNvPr id="36" name="Picture 35">
              <a:extLst>
                <a:ext uri="{FF2B5EF4-FFF2-40B4-BE49-F238E27FC236}">
                  <a16:creationId xmlns:a16="http://schemas.microsoft.com/office/drawing/2014/main" id="{B852AFEB-06EA-541E-7252-B3D62805967F}"/>
                </a:ext>
              </a:extLst>
            </xdr:cNvPr>
            <xdr:cNvPicPr>
              <a:picLocks noChangeAspect="1" noChangeArrowheads="1"/>
              <a:extLst>
                <a:ext uri="{84589F7E-364E-4C9E-8A38-B11213B215E9}">
                  <a14:cameraTool cellRange="'Calculations - positive bal'!$AP$202:$AY$217" spid="_x0000_s111851"/>
                </a:ext>
              </a:extLst>
            </xdr:cNvPicPr>
          </xdr:nvPicPr>
          <xdr:blipFill>
            <a:blip xmlns:r="http://schemas.openxmlformats.org/officeDocument/2006/relationships" r:embed="rId2"/>
            <a:srcRect/>
            <a:stretch>
              <a:fillRect/>
            </a:stretch>
          </xdr:blipFill>
          <xdr:spPr bwMode="auto">
            <a:xfrm>
              <a:off x="304295" y="7081086"/>
              <a:ext cx="5673391" cy="335430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284080</xdr:colOff>
          <xdr:row>56</xdr:row>
          <xdr:rowOff>0</xdr:rowOff>
        </xdr:from>
        <xdr:to>
          <xdr:col>14</xdr:col>
          <xdr:colOff>393844</xdr:colOff>
          <xdr:row>60</xdr:row>
          <xdr:rowOff>136071</xdr:rowOff>
        </xdr:to>
        <xdr:pic>
          <xdr:nvPicPr>
            <xdr:cNvPr id="38" name="Picture 37">
              <a:extLst>
                <a:ext uri="{FF2B5EF4-FFF2-40B4-BE49-F238E27FC236}">
                  <a16:creationId xmlns:a16="http://schemas.microsoft.com/office/drawing/2014/main" id="{2863477D-2C07-FA2D-7F76-B05B5F215B9A}"/>
                </a:ext>
              </a:extLst>
            </xdr:cNvPr>
            <xdr:cNvPicPr>
              <a:picLocks noChangeAspect="1" noChangeArrowheads="1"/>
              <a:extLst>
                <a:ext uri="{84589F7E-364E-4C9E-8A38-B11213B215E9}">
                  <a14:cameraTool cellRange="'Calculations - positive bal'!$BC$194:$BK$197" spid="_x0000_s111852"/>
                </a:ext>
              </a:extLst>
            </xdr:cNvPicPr>
          </xdr:nvPicPr>
          <xdr:blipFill>
            <a:blip xmlns:r="http://schemas.openxmlformats.org/officeDocument/2006/relationships" r:embed="rId3"/>
            <a:srcRect/>
            <a:stretch>
              <a:fillRect/>
            </a:stretch>
          </xdr:blipFill>
          <xdr:spPr bwMode="auto">
            <a:xfrm>
              <a:off x="284080" y="10648950"/>
              <a:ext cx="7170964" cy="89807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173934</xdr:colOff>
          <xdr:row>91</xdr:row>
          <xdr:rowOff>133765</xdr:rowOff>
        </xdr:from>
        <xdr:to>
          <xdr:col>13</xdr:col>
          <xdr:colOff>113471</xdr:colOff>
          <xdr:row>98</xdr:row>
          <xdr:rowOff>415</xdr:rowOff>
        </xdr:to>
        <xdr:pic>
          <xdr:nvPicPr>
            <xdr:cNvPr id="40" name="Picture 39">
              <a:extLst>
                <a:ext uri="{FF2B5EF4-FFF2-40B4-BE49-F238E27FC236}">
                  <a16:creationId xmlns:a16="http://schemas.microsoft.com/office/drawing/2014/main" id="{87256783-8D4B-2189-1539-D0D679569E5D}"/>
                </a:ext>
              </a:extLst>
            </xdr:cNvPr>
            <xdr:cNvPicPr>
              <a:picLocks noChangeAspect="1" noChangeArrowheads="1"/>
              <a:extLst>
                <a:ext uri="{84589F7E-364E-4C9E-8A38-B11213B215E9}">
                  <a14:cameraTool cellRange="'Calculations - positive bal'!$AE$167:$AO$172" spid="_x0000_s111853"/>
                </a:ext>
              </a:extLst>
            </xdr:cNvPicPr>
          </xdr:nvPicPr>
          <xdr:blipFill>
            <a:blip xmlns:r="http://schemas.openxmlformats.org/officeDocument/2006/relationships" r:embed="rId4"/>
            <a:srcRect/>
            <a:stretch>
              <a:fillRect/>
            </a:stretch>
          </xdr:blipFill>
          <xdr:spPr bwMode="auto">
            <a:xfrm>
              <a:off x="173934" y="17450215"/>
              <a:ext cx="6397487" cy="1200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175177</xdr:colOff>
          <xdr:row>98</xdr:row>
          <xdr:rowOff>126361</xdr:rowOff>
        </xdr:from>
        <xdr:to>
          <xdr:col>13</xdr:col>
          <xdr:colOff>114714</xdr:colOff>
          <xdr:row>105</xdr:row>
          <xdr:rowOff>2536</xdr:rowOff>
        </xdr:to>
        <xdr:pic>
          <xdr:nvPicPr>
            <xdr:cNvPr id="41" name="Picture 40">
              <a:extLst>
                <a:ext uri="{FF2B5EF4-FFF2-40B4-BE49-F238E27FC236}">
                  <a16:creationId xmlns:a16="http://schemas.microsoft.com/office/drawing/2014/main" id="{C95756BE-C1C2-FF73-4147-4D28CF01F34C}"/>
                </a:ext>
              </a:extLst>
            </xdr:cNvPr>
            <xdr:cNvPicPr>
              <a:picLocks noChangeAspect="1" noChangeArrowheads="1"/>
              <a:extLst>
                <a:ext uri="{84589F7E-364E-4C9E-8A38-B11213B215E9}">
                  <a14:cameraTool cellRange="'Calculations - positive bal'!$AE$185:$AO$190" spid="_x0000_s111854"/>
                </a:ext>
              </a:extLst>
            </xdr:cNvPicPr>
          </xdr:nvPicPr>
          <xdr:blipFill>
            <a:blip xmlns:r="http://schemas.openxmlformats.org/officeDocument/2006/relationships" r:embed="rId5"/>
            <a:srcRect/>
            <a:stretch>
              <a:fillRect/>
            </a:stretch>
          </xdr:blipFill>
          <xdr:spPr bwMode="auto">
            <a:xfrm>
              <a:off x="175177" y="18784155"/>
              <a:ext cx="6394125" cy="1200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301350</xdr:colOff>
          <xdr:row>80</xdr:row>
          <xdr:rowOff>11458</xdr:rowOff>
        </xdr:from>
        <xdr:to>
          <xdr:col>12</xdr:col>
          <xdr:colOff>454657</xdr:colOff>
          <xdr:row>84</xdr:row>
          <xdr:rowOff>14633</xdr:rowOff>
        </xdr:to>
        <xdr:pic>
          <xdr:nvPicPr>
            <xdr:cNvPr id="14" name="Picture 13">
              <a:extLst>
                <a:ext uri="{FF2B5EF4-FFF2-40B4-BE49-F238E27FC236}">
                  <a16:creationId xmlns:a16="http://schemas.microsoft.com/office/drawing/2014/main" id="{52D3827A-3544-9F25-AD7E-356BC14E27C5}"/>
                </a:ext>
              </a:extLst>
            </xdr:cNvPr>
            <xdr:cNvPicPr>
              <a:picLocks noChangeAspect="1" noChangeArrowheads="1"/>
              <a:extLst>
                <a:ext uri="{84589F7E-364E-4C9E-8A38-B11213B215E9}">
                  <a14:cameraTool cellRange="'Calculations - positive bal'!$U$168:$AC$171" spid="_x0000_s111855"/>
                </a:ext>
              </a:extLst>
            </xdr:cNvPicPr>
          </xdr:nvPicPr>
          <xdr:blipFill>
            <a:blip xmlns:r="http://schemas.openxmlformats.org/officeDocument/2006/relationships" r:embed="rId6"/>
            <a:srcRect/>
            <a:stretch>
              <a:fillRect/>
            </a:stretch>
          </xdr:blipFill>
          <xdr:spPr bwMode="auto">
            <a:xfrm>
              <a:off x="1520550" y="15232408"/>
              <a:ext cx="4776107" cy="762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96078</xdr:colOff>
      <xdr:row>79</xdr:row>
      <xdr:rowOff>33132</xdr:rowOff>
    </xdr:from>
    <xdr:to>
      <xdr:col>12</xdr:col>
      <xdr:colOff>501926</xdr:colOff>
      <xdr:row>85</xdr:row>
      <xdr:rowOff>42132</xdr:rowOff>
    </xdr:to>
    <xdr:sp macro="" textlink="">
      <xdr:nvSpPr>
        <xdr:cNvPr id="15" name="Rectangle 14">
          <a:extLst>
            <a:ext uri="{FF2B5EF4-FFF2-40B4-BE49-F238E27FC236}">
              <a16:creationId xmlns:a16="http://schemas.microsoft.com/office/drawing/2014/main" id="{202362AF-EE21-483A-93BF-99044B220505}"/>
            </a:ext>
          </a:extLst>
        </xdr:cNvPr>
        <xdr:cNvSpPr/>
      </xdr:nvSpPr>
      <xdr:spPr>
        <a:xfrm>
          <a:off x="96078" y="15004191"/>
          <a:ext cx="6255319" cy="1152000"/>
        </a:xfrm>
        <a:prstGeom prst="rect">
          <a:avLst/>
        </a:prstGeom>
        <a:noFill/>
        <a:ln w="952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80340</xdr:colOff>
      <xdr:row>79</xdr:row>
      <xdr:rowOff>101050</xdr:rowOff>
    </xdr:from>
    <xdr:to>
      <xdr:col>3</xdr:col>
      <xdr:colOff>229412</xdr:colOff>
      <xdr:row>81</xdr:row>
      <xdr:rowOff>103551</xdr:rowOff>
    </xdr:to>
    <xdr:sp macro="" textlink="">
      <xdr:nvSpPr>
        <xdr:cNvPr id="17" name="Rectangle 16">
          <a:extLst>
            <a:ext uri="{FF2B5EF4-FFF2-40B4-BE49-F238E27FC236}">
              <a16:creationId xmlns:a16="http://schemas.microsoft.com/office/drawing/2014/main" id="{CD677D40-92E1-4854-8094-DA0D3C2BC3B1}"/>
            </a:ext>
          </a:extLst>
        </xdr:cNvPr>
        <xdr:cNvSpPr/>
      </xdr:nvSpPr>
      <xdr:spPr>
        <a:xfrm>
          <a:off x="80340" y="15074350"/>
          <a:ext cx="1368272" cy="383501"/>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CR= Cost reflective</a:t>
          </a:r>
          <a:b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br>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T=Transiiton</a:t>
          </a:r>
        </a:p>
      </xdr:txBody>
    </xdr:sp>
    <xdr:clientData/>
  </xdr:twoCellAnchor>
  <xdr:twoCellAnchor>
    <xdr:from>
      <xdr:col>0</xdr:col>
      <xdr:colOff>0</xdr:colOff>
      <xdr:row>9</xdr:row>
      <xdr:rowOff>76200</xdr:rowOff>
    </xdr:from>
    <xdr:to>
      <xdr:col>3</xdr:col>
      <xdr:colOff>38100</xdr:colOff>
      <xdr:row>10</xdr:row>
      <xdr:rowOff>161925</xdr:rowOff>
    </xdr:to>
    <xdr:sp macro="" textlink="">
      <xdr:nvSpPr>
        <xdr:cNvPr id="26" name="Rectangle 25">
          <a:hlinkClick xmlns:r="http://schemas.openxmlformats.org/officeDocument/2006/relationships" r:id="rId7"/>
          <a:extLst>
            <a:ext uri="{FF2B5EF4-FFF2-40B4-BE49-F238E27FC236}">
              <a16:creationId xmlns:a16="http://schemas.microsoft.com/office/drawing/2014/main" id="{AE6C2F62-771E-2591-8990-4AA833BD25FA}"/>
            </a:ext>
          </a:extLst>
        </xdr:cNvPr>
        <xdr:cNvSpPr/>
      </xdr:nvSpPr>
      <xdr:spPr>
        <a:xfrm>
          <a:off x="0" y="1790700"/>
          <a:ext cx="1257300" cy="276225"/>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a:latin typeface="Calibri" panose="020F0502020204030204" pitchFamily="34" charset="0"/>
              <a:ea typeface="Calibri" panose="020F0502020204030204" pitchFamily="34" charset="0"/>
              <a:cs typeface="Calibri" panose="020F0502020204030204" pitchFamily="34" charset="0"/>
            </a:rPr>
            <a:t>Go</a:t>
          </a:r>
          <a:r>
            <a:rPr lang="en-AU" sz="1100" baseline="0">
              <a:latin typeface="Calibri" panose="020F0502020204030204" pitchFamily="34" charset="0"/>
              <a:ea typeface="Calibri" panose="020F0502020204030204" pitchFamily="34" charset="0"/>
              <a:cs typeface="Calibri" panose="020F0502020204030204" pitchFamily="34" charset="0"/>
            </a:rPr>
            <a:t> back</a:t>
          </a:r>
          <a:endParaRPr lang="en-AU" sz="11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13</xdr:col>
      <xdr:colOff>216877</xdr:colOff>
      <xdr:row>92</xdr:row>
      <xdr:rowOff>150934</xdr:rowOff>
    </xdr:from>
    <xdr:to>
      <xdr:col>21</xdr:col>
      <xdr:colOff>106255</xdr:colOff>
      <xdr:row>106</xdr:row>
      <xdr:rowOff>112835</xdr:rowOff>
    </xdr:to>
    <xdr:sp macro="" textlink="">
      <xdr:nvSpPr>
        <xdr:cNvPr id="27" name="Rectangle 26">
          <a:extLst>
            <a:ext uri="{FF2B5EF4-FFF2-40B4-BE49-F238E27FC236}">
              <a16:creationId xmlns:a16="http://schemas.microsoft.com/office/drawing/2014/main" id="{32EBCE2B-481C-46B5-ACD4-EAC455F97F9C}"/>
            </a:ext>
          </a:extLst>
        </xdr:cNvPr>
        <xdr:cNvSpPr/>
      </xdr:nvSpPr>
      <xdr:spPr>
        <a:xfrm>
          <a:off x="6657242" y="17603665"/>
          <a:ext cx="4754455" cy="2628901"/>
        </a:xfrm>
        <a:prstGeom prst="rect">
          <a:avLst/>
        </a:prstGeom>
        <a:solidFill>
          <a:schemeClr val="bg1"/>
        </a:solidFill>
        <a:ln>
          <a:solidFill>
            <a:schemeClr val="accent3"/>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These tables show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fixed customer prices  (Part A + Part C, where applicable)</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under two pricing methods—</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Annuity</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and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RAB</a:t>
          </a:r>
          <a:b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two years</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(2027–28 and 2028–29) use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Sunwater’s proposed prices</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All later years are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indicative only</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assuming all other factors remain constant.</a:t>
          </a: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Each row lists the estimated fixed price for each approach.</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The “</a:t>
          </a:r>
          <a:r>
            <a:rPr lang="el-GR">
              <a:solidFill>
                <a:sysClr val="windowText" lastClr="000000"/>
              </a:solidFill>
              <a:latin typeface="Calibri" panose="020F0502020204030204" pitchFamily="34" charset="0"/>
              <a:ea typeface="Calibri" panose="020F0502020204030204" pitchFamily="34" charset="0"/>
              <a:cs typeface="Calibri" panose="020F0502020204030204" pitchFamily="34" charset="0"/>
            </a:rPr>
            <a:t>Δ </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Annuity &amp; RAB” rows show the </a:t>
          </a:r>
          <a:r>
            <a:rPr lang="en-AU" b="1">
              <a:solidFill>
                <a:sysClr val="windowText" lastClr="000000"/>
              </a:solidFill>
              <a:latin typeface="Calibri" panose="020F0502020204030204" pitchFamily="34" charset="0"/>
              <a:ea typeface="Calibri" panose="020F0502020204030204" pitchFamily="34" charset="0"/>
              <a:cs typeface="Calibri" panose="020F0502020204030204" pitchFamily="34" charset="0"/>
            </a:rPr>
            <a:t>difference</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between the methods.</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Positive values (</a:t>
          </a:r>
          <a:r>
            <a:rPr lang="en-AU">
              <a:solidFill>
                <a:srgbClr val="FF0000"/>
              </a:solidFill>
              <a:latin typeface="Calibri" panose="020F0502020204030204" pitchFamily="34" charset="0"/>
              <a:ea typeface="Calibri" panose="020F0502020204030204" pitchFamily="34" charset="0"/>
              <a:cs typeface="Calibri" panose="020F0502020204030204" pitchFamily="34" charset="0"/>
            </a:rPr>
            <a:t>shown in red</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mean RAB is more expensive.</a:t>
          </a: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b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b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Negative values (</a:t>
          </a:r>
          <a:r>
            <a:rPr lang="en-AU">
              <a:solidFill>
                <a:srgbClr val="00B050"/>
              </a:solidFill>
              <a:latin typeface="Calibri" panose="020F0502020204030204" pitchFamily="34" charset="0"/>
              <a:ea typeface="Calibri" panose="020F0502020204030204" pitchFamily="34" charset="0"/>
              <a:cs typeface="Calibri" panose="020F0502020204030204" pitchFamily="34" charset="0"/>
            </a:rPr>
            <a:t>shown in green</a:t>
          </a:r>
          <a:r>
            <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rPr>
            <a:t>) mean RAB is cheaper.</a:t>
          </a: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endParaRPr lang="en-AU">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pPr algn="l"/>
          <a:endParaRPr lang="en-AU"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76200</xdr:colOff>
      <xdr:row>120</xdr:row>
      <xdr:rowOff>152400</xdr:rowOff>
    </xdr:from>
    <xdr:to>
      <xdr:col>4</xdr:col>
      <xdr:colOff>0</xdr:colOff>
      <xdr:row>122</xdr:row>
      <xdr:rowOff>133350</xdr:rowOff>
    </xdr:to>
    <xdr:sp macro="" textlink="">
      <xdr:nvSpPr>
        <xdr:cNvPr id="32" name="Rectangle 31">
          <a:hlinkClick xmlns:r="http://schemas.openxmlformats.org/officeDocument/2006/relationships" r:id="rId8"/>
          <a:extLst>
            <a:ext uri="{FF2B5EF4-FFF2-40B4-BE49-F238E27FC236}">
              <a16:creationId xmlns:a16="http://schemas.microsoft.com/office/drawing/2014/main" id="{F1255832-0AAF-FEAC-64CB-B8CA1FDB5907}"/>
            </a:ext>
          </a:extLst>
        </xdr:cNvPr>
        <xdr:cNvSpPr/>
      </xdr:nvSpPr>
      <xdr:spPr>
        <a:xfrm>
          <a:off x="76200" y="22993350"/>
          <a:ext cx="1657350" cy="36195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u="sng">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Terms and Conditions.</a:t>
          </a:r>
        </a:p>
      </xdr:txBody>
    </xdr:sp>
    <xdr:clientData/>
  </xdr:twoCellAnchor>
  <xdr:twoCellAnchor>
    <xdr:from>
      <xdr:col>5</xdr:col>
      <xdr:colOff>342900</xdr:colOff>
      <xdr:row>84</xdr:row>
      <xdr:rowOff>118241</xdr:rowOff>
    </xdr:from>
    <xdr:to>
      <xdr:col>12</xdr:col>
      <xdr:colOff>433552</xdr:colOff>
      <xdr:row>84</xdr:row>
      <xdr:rowOff>118241</xdr:rowOff>
    </xdr:to>
    <xdr:cxnSp macro="">
      <xdr:nvCxnSpPr>
        <xdr:cNvPr id="24" name="Straight Arrow Connector 23">
          <a:extLst>
            <a:ext uri="{FF2B5EF4-FFF2-40B4-BE49-F238E27FC236}">
              <a16:creationId xmlns:a16="http://schemas.microsoft.com/office/drawing/2014/main" id="{83B92490-3788-459C-B918-9E741AF37B27}"/>
            </a:ext>
          </a:extLst>
        </xdr:cNvPr>
        <xdr:cNvCxnSpPr/>
      </xdr:nvCxnSpPr>
      <xdr:spPr>
        <a:xfrm>
          <a:off x="2589486" y="16041413"/>
          <a:ext cx="3677307"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328794</xdr:colOff>
      <xdr:row>84</xdr:row>
      <xdr:rowOff>19707</xdr:rowOff>
    </xdr:from>
    <xdr:to>
      <xdr:col>10</xdr:col>
      <xdr:colOff>447656</xdr:colOff>
      <xdr:row>84</xdr:row>
      <xdr:rowOff>188199</xdr:rowOff>
    </xdr:to>
    <xdr:sp macro="" textlink="">
      <xdr:nvSpPr>
        <xdr:cNvPr id="34" name="Rectangle 33">
          <a:extLst>
            <a:ext uri="{FF2B5EF4-FFF2-40B4-BE49-F238E27FC236}">
              <a16:creationId xmlns:a16="http://schemas.microsoft.com/office/drawing/2014/main" id="{A13AB135-FD5F-49E8-B73F-CC164616584D}"/>
            </a:ext>
          </a:extLst>
        </xdr:cNvPr>
        <xdr:cNvSpPr/>
      </xdr:nvSpPr>
      <xdr:spPr>
        <a:xfrm>
          <a:off x="3600139" y="15942879"/>
          <a:ext cx="1656000" cy="168492"/>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7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twoCellAnchor>
    <xdr:from>
      <xdr:col>5</xdr:col>
      <xdr:colOff>255984</xdr:colOff>
      <xdr:row>55</xdr:row>
      <xdr:rowOff>134718</xdr:rowOff>
    </xdr:from>
    <xdr:to>
      <xdr:col>12</xdr:col>
      <xdr:colOff>119063</xdr:colOff>
      <xdr:row>55</xdr:row>
      <xdr:rowOff>134718</xdr:rowOff>
    </xdr:to>
    <xdr:cxnSp macro="">
      <xdr:nvCxnSpPr>
        <xdr:cNvPr id="37" name="Straight Arrow Connector 36">
          <a:extLst>
            <a:ext uri="{FF2B5EF4-FFF2-40B4-BE49-F238E27FC236}">
              <a16:creationId xmlns:a16="http://schemas.microsoft.com/office/drawing/2014/main" id="{B330AFE1-E41A-98EF-C349-5ED9BEC3BE31}"/>
            </a:ext>
          </a:extLst>
        </xdr:cNvPr>
        <xdr:cNvCxnSpPr/>
      </xdr:nvCxnSpPr>
      <xdr:spPr>
        <a:xfrm>
          <a:off x="2498022" y="10538949"/>
          <a:ext cx="3453272"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128850</xdr:colOff>
      <xdr:row>55</xdr:row>
      <xdr:rowOff>48815</xdr:rowOff>
    </xdr:from>
    <xdr:to>
      <xdr:col>10</xdr:col>
      <xdr:colOff>246196</xdr:colOff>
      <xdr:row>56</xdr:row>
      <xdr:rowOff>26807</xdr:rowOff>
    </xdr:to>
    <xdr:sp macro="" textlink="">
      <xdr:nvSpPr>
        <xdr:cNvPr id="39" name="Rectangle 38">
          <a:extLst>
            <a:ext uri="{FF2B5EF4-FFF2-40B4-BE49-F238E27FC236}">
              <a16:creationId xmlns:a16="http://schemas.microsoft.com/office/drawing/2014/main" id="{AC87EF36-9147-AE6F-7959-65E3F46108DF}"/>
            </a:ext>
          </a:extLst>
        </xdr:cNvPr>
        <xdr:cNvSpPr/>
      </xdr:nvSpPr>
      <xdr:spPr>
        <a:xfrm>
          <a:off x="3396658" y="10453046"/>
          <a:ext cx="1656000" cy="168492"/>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7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twoCellAnchor>
    <xdr:from>
      <xdr:col>2</xdr:col>
      <xdr:colOff>381001</xdr:colOff>
      <xdr:row>81</xdr:row>
      <xdr:rowOff>179077</xdr:rowOff>
    </xdr:from>
    <xdr:to>
      <xdr:col>4</xdr:col>
      <xdr:colOff>32846</xdr:colOff>
      <xdr:row>83</xdr:row>
      <xdr:rowOff>21422</xdr:rowOff>
    </xdr:to>
    <xdr:sp macro="" textlink="">
      <xdr:nvSpPr>
        <xdr:cNvPr id="13" name="Rectangle 12">
          <a:extLst>
            <a:ext uri="{FF2B5EF4-FFF2-40B4-BE49-F238E27FC236}">
              <a16:creationId xmlns:a16="http://schemas.microsoft.com/office/drawing/2014/main" id="{97AF69BB-0593-4770-ACB6-ECF8C328B3E7}"/>
            </a:ext>
          </a:extLst>
        </xdr:cNvPr>
        <xdr:cNvSpPr/>
      </xdr:nvSpPr>
      <xdr:spPr>
        <a:xfrm>
          <a:off x="993914" y="15535034"/>
          <a:ext cx="778280" cy="223345"/>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Annuity</a:t>
          </a:r>
        </a:p>
      </xdr:txBody>
    </xdr:sp>
    <xdr:clientData/>
  </xdr:twoCellAnchor>
  <xdr:twoCellAnchor>
    <xdr:from>
      <xdr:col>2</xdr:col>
      <xdr:colOff>381001</xdr:colOff>
      <xdr:row>82</xdr:row>
      <xdr:rowOff>180791</xdr:rowOff>
    </xdr:from>
    <xdr:to>
      <xdr:col>4</xdr:col>
      <xdr:colOff>32846</xdr:colOff>
      <xdr:row>84</xdr:row>
      <xdr:rowOff>23136</xdr:rowOff>
    </xdr:to>
    <xdr:sp macro="" textlink="">
      <xdr:nvSpPr>
        <xdr:cNvPr id="16" name="Rectangle 15">
          <a:extLst>
            <a:ext uri="{FF2B5EF4-FFF2-40B4-BE49-F238E27FC236}">
              <a16:creationId xmlns:a16="http://schemas.microsoft.com/office/drawing/2014/main" id="{DBF7AC63-C5E2-4403-9AB0-93C0456E1893}"/>
            </a:ext>
          </a:extLst>
        </xdr:cNvPr>
        <xdr:cNvSpPr/>
      </xdr:nvSpPr>
      <xdr:spPr>
        <a:xfrm>
          <a:off x="993914" y="15727248"/>
          <a:ext cx="778280" cy="223345"/>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i="0">
              <a:solidFill>
                <a:schemeClr val="tx1"/>
              </a:solidFill>
              <a:latin typeface="Calibri" panose="020F0502020204030204" pitchFamily="34" charset="0"/>
              <a:ea typeface="Calibri" panose="020F0502020204030204" pitchFamily="34" charset="0"/>
              <a:cs typeface="Calibri" panose="020F0502020204030204" pitchFamily="34" charset="0"/>
            </a:rPr>
            <a:t>RAB</a:t>
          </a:r>
        </a:p>
      </xdr:txBody>
    </xdr:sp>
    <xdr:clientData/>
  </xdr:twoCellAnchor>
  <xdr:twoCellAnchor>
    <xdr:from>
      <xdr:col>1</xdr:col>
      <xdr:colOff>123265</xdr:colOff>
      <xdr:row>62</xdr:row>
      <xdr:rowOff>44823</xdr:rowOff>
    </xdr:from>
    <xdr:to>
      <xdr:col>21</xdr:col>
      <xdr:colOff>89647</xdr:colOff>
      <xdr:row>64</xdr:row>
      <xdr:rowOff>100853</xdr:rowOff>
    </xdr:to>
    <xdr:sp macro="" textlink="'Calculations - positive bal'!H264">
      <xdr:nvSpPr>
        <xdr:cNvPr id="23" name="Rectangle 22">
          <a:extLst>
            <a:ext uri="{FF2B5EF4-FFF2-40B4-BE49-F238E27FC236}">
              <a16:creationId xmlns:a16="http://schemas.microsoft.com/office/drawing/2014/main" id="{771405C5-8D81-191B-FB00-8906AAC5FADB}"/>
            </a:ext>
          </a:extLst>
        </xdr:cNvPr>
        <xdr:cNvSpPr/>
      </xdr:nvSpPr>
      <xdr:spPr>
        <a:xfrm>
          <a:off x="123265" y="11777382"/>
          <a:ext cx="11261911" cy="437030"/>
        </a:xfrm>
        <a:prstGeom prst="rect">
          <a:avLst/>
        </a:prstGeom>
        <a:no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B3660151-98ED-4975-A250-7D2E5E0D94ED}" type="TxLink">
            <a:rPr lang="en-US" sz="1100" b="0" i="0" u="none" strike="noStrike">
              <a:solidFill>
                <a:srgbClr val="031E2F"/>
              </a:solidFill>
              <a:latin typeface="Calibri" panose="020F0502020204030204" pitchFamily="34" charset="0"/>
              <a:ea typeface="Calibri" panose="020F0502020204030204" pitchFamily="34" charset="0"/>
              <a:cs typeface="Calibri" panose="020F0502020204030204" pitchFamily="34" charset="0"/>
            </a:rPr>
            <a:pPr algn="l"/>
            <a:t>Burdekin Distribution's RAB closing balance in the 2057 financial year will be $108.13 million. This amount represents the outstanding capital cost yet to be recovered. If no additional expenditure occurs, Burdekin Distribution's closing balance will be fully repaid by 2109.</a:t>
          </a:fld>
          <a:endParaRPr lang="en-AU" sz="11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281</xdr:row>
      <xdr:rowOff>0</xdr:rowOff>
    </xdr:from>
    <xdr:to>
      <xdr:col>9</xdr:col>
      <xdr:colOff>526044</xdr:colOff>
      <xdr:row>297</xdr:row>
      <xdr:rowOff>40246</xdr:rowOff>
    </xdr:to>
    <xdr:grpSp>
      <xdr:nvGrpSpPr>
        <xdr:cNvPr id="2" name="Group 1">
          <a:extLst>
            <a:ext uri="{FF2B5EF4-FFF2-40B4-BE49-F238E27FC236}">
              <a16:creationId xmlns:a16="http://schemas.microsoft.com/office/drawing/2014/main" id="{099A7EEA-3E64-4B9C-803C-E1F91598DC77}"/>
            </a:ext>
          </a:extLst>
        </xdr:cNvPr>
        <xdr:cNvGrpSpPr/>
      </xdr:nvGrpSpPr>
      <xdr:grpSpPr>
        <a:xfrm>
          <a:off x="3686175" y="53120925"/>
          <a:ext cx="4888494" cy="3088246"/>
          <a:chOff x="0" y="8964193"/>
          <a:chExt cx="5964819" cy="3088246"/>
        </a:xfrm>
      </xdr:grpSpPr>
      <xdr:graphicFrame macro="">
        <xdr:nvGraphicFramePr>
          <xdr:cNvPr id="3" name="Chart 2">
            <a:extLst>
              <a:ext uri="{FF2B5EF4-FFF2-40B4-BE49-F238E27FC236}">
                <a16:creationId xmlns:a16="http://schemas.microsoft.com/office/drawing/2014/main" id="{8EF07F15-DD21-C815-F8CD-279D4191FCA4}"/>
              </a:ext>
            </a:extLst>
          </xdr:cNvPr>
          <xdr:cNvGraphicFramePr>
            <a:graphicFrameLocks/>
          </xdr:cNvGraphicFramePr>
        </xdr:nvGraphicFramePr>
        <xdr:xfrm>
          <a:off x="41415" y="8964193"/>
          <a:ext cx="5923404" cy="2705100"/>
        </xdr:xfrm>
        <a:graphic>
          <a:graphicData uri="http://schemas.openxmlformats.org/drawingml/2006/chart">
            <c:chart xmlns:c="http://schemas.openxmlformats.org/drawingml/2006/chart" xmlns:r="http://schemas.openxmlformats.org/officeDocument/2006/relationships" r:id="rId1"/>
          </a:graphicData>
        </a:graphic>
      </xdr:graphicFrame>
      <xdr:sp macro="" textlink="AO60">
        <xdr:nvSpPr>
          <xdr:cNvPr id="4" name="Rectangle 3">
            <a:extLst>
              <a:ext uri="{FF2B5EF4-FFF2-40B4-BE49-F238E27FC236}">
                <a16:creationId xmlns:a16="http://schemas.microsoft.com/office/drawing/2014/main" id="{E9FDDCC8-6CD7-6E28-A06B-D9577E79C19D}"/>
              </a:ext>
            </a:extLst>
          </xdr:cNvPr>
          <xdr:cNvSpPr/>
        </xdr:nvSpPr>
        <xdr:spPr>
          <a:xfrm>
            <a:off x="0" y="11678479"/>
            <a:ext cx="5939361" cy="3739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CD34E2A2-28A5-4DE2-971B-C5EEF5C06C68}" type="TxLink">
              <a:rPr lang="en-US" sz="750" b="0" i="0" u="none" strike="noStrike">
                <a:solidFill>
                  <a:srgbClr val="031E2F"/>
                </a:solidFill>
                <a:latin typeface="Rubik" pitchFamily="2" charset="-79"/>
                <a:cs typeface="Rubik" pitchFamily="2" charset="-79"/>
              </a:rPr>
              <a:pPr algn="l"/>
              <a:t> </a:t>
            </a:fld>
            <a:endParaRPr lang="en-US" sz="750" b="0" i="0" u="none" strike="noStrike">
              <a:solidFill>
                <a:srgbClr val="031E2F"/>
              </a:solidFill>
              <a:latin typeface="Rubik" pitchFamily="2" charset="-79"/>
              <a:cs typeface="Rubik" pitchFamily="2" charset="-79"/>
            </a:endParaRPr>
          </a:p>
        </xdr:txBody>
      </xdr:sp>
    </xdr:grpSp>
    <xdr:clientData/>
  </xdr:twoCellAnchor>
  <xdr:twoCellAnchor>
    <xdr:from>
      <xdr:col>10</xdr:col>
      <xdr:colOff>552450</xdr:colOff>
      <xdr:row>280</xdr:row>
      <xdr:rowOff>9525</xdr:rowOff>
    </xdr:from>
    <xdr:to>
      <xdr:col>19</xdr:col>
      <xdr:colOff>538686</xdr:colOff>
      <xdr:row>298</xdr:row>
      <xdr:rowOff>21196</xdr:rowOff>
    </xdr:to>
    <xdr:grpSp>
      <xdr:nvGrpSpPr>
        <xdr:cNvPr id="5" name="Group 4">
          <a:extLst>
            <a:ext uri="{FF2B5EF4-FFF2-40B4-BE49-F238E27FC236}">
              <a16:creationId xmlns:a16="http://schemas.microsoft.com/office/drawing/2014/main" id="{2A9B5E8D-DC0D-41B1-A6D1-BF89A7332292}"/>
            </a:ext>
          </a:extLst>
        </xdr:cNvPr>
        <xdr:cNvGrpSpPr/>
      </xdr:nvGrpSpPr>
      <xdr:grpSpPr>
        <a:xfrm>
          <a:off x="9582150" y="52939950"/>
          <a:ext cx="8511111" cy="3440671"/>
          <a:chOff x="6176025" y="9980055"/>
          <a:chExt cx="5911200" cy="3440671"/>
        </a:xfrm>
      </xdr:grpSpPr>
      <xdr:graphicFrame macro="">
        <xdr:nvGraphicFramePr>
          <xdr:cNvPr id="12" name="Chart 11">
            <a:extLst>
              <a:ext uri="{FF2B5EF4-FFF2-40B4-BE49-F238E27FC236}">
                <a16:creationId xmlns:a16="http://schemas.microsoft.com/office/drawing/2014/main" id="{1174CAA0-4848-3C97-AC2A-5561036CAFB5}"/>
              </a:ext>
            </a:extLst>
          </xdr:cNvPr>
          <xdr:cNvGraphicFramePr>
            <a:graphicFrameLocks/>
          </xdr:cNvGraphicFramePr>
        </xdr:nvGraphicFramePr>
        <xdr:xfrm>
          <a:off x="6176025" y="9980055"/>
          <a:ext cx="5911200" cy="27036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3" name="Group 12">
            <a:extLst>
              <a:ext uri="{FF2B5EF4-FFF2-40B4-BE49-F238E27FC236}">
                <a16:creationId xmlns:a16="http://schemas.microsoft.com/office/drawing/2014/main" id="{9BDBB2FF-97E0-A151-4366-006E3166F9B2}"/>
              </a:ext>
            </a:extLst>
          </xdr:cNvPr>
          <xdr:cNvGrpSpPr/>
        </xdr:nvGrpSpPr>
        <xdr:grpSpPr>
          <a:xfrm>
            <a:off x="6176025" y="12601576"/>
            <a:ext cx="5911200" cy="819150"/>
            <a:chOff x="5191125" y="38195251"/>
            <a:chExt cx="6943725" cy="876299"/>
          </a:xfrm>
        </xdr:grpSpPr>
        <xdr:sp macro="" textlink="$AO$62">
          <xdr:nvSpPr>
            <xdr:cNvPr id="14" name="Rectangle 13">
              <a:extLst>
                <a:ext uri="{FF2B5EF4-FFF2-40B4-BE49-F238E27FC236}">
                  <a16:creationId xmlns:a16="http://schemas.microsoft.com/office/drawing/2014/main" id="{FEC7AD04-5CDC-29CE-6CB0-A219E38943D5}"/>
                </a:ext>
              </a:extLst>
            </xdr:cNvPr>
            <xdr:cNvSpPr/>
          </xdr:nvSpPr>
          <xdr:spPr>
            <a:xfrm>
              <a:off x="5191125" y="38195251"/>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BBB77BEC-0ABD-41FB-8DC8-1C2B262C4F61}" type="TxLink">
                <a:rPr lang="en-US" sz="750" b="0" i="0" u="none" strike="noStrike">
                  <a:solidFill>
                    <a:srgbClr val="031E2F"/>
                  </a:solidFill>
                  <a:latin typeface="Rubik" pitchFamily="2" charset="-79"/>
                  <a:cs typeface="Rubik" pitchFamily="2" charset="-79"/>
                </a:rPr>
                <a:pPr algn="l"/>
                <a:t> </a:t>
              </a:fld>
              <a:endParaRPr lang="en-AU" sz="750">
                <a:solidFill>
                  <a:sysClr val="windowText" lastClr="000000"/>
                </a:solidFill>
                <a:latin typeface="Rubik" pitchFamily="2" charset="-79"/>
                <a:cs typeface="Rubik" pitchFamily="2" charset="-79"/>
              </a:endParaRPr>
            </a:p>
          </xdr:txBody>
        </xdr:sp>
        <xdr:sp macro="" textlink="AO68">
          <xdr:nvSpPr>
            <xdr:cNvPr id="15" name="Rectangle 14">
              <a:extLst>
                <a:ext uri="{FF2B5EF4-FFF2-40B4-BE49-F238E27FC236}">
                  <a16:creationId xmlns:a16="http://schemas.microsoft.com/office/drawing/2014/main" id="{F20A6B73-0EF5-1707-0FF0-84309A11EE33}"/>
                </a:ext>
              </a:extLst>
            </xdr:cNvPr>
            <xdr:cNvSpPr/>
          </xdr:nvSpPr>
          <xdr:spPr>
            <a:xfrm>
              <a:off x="5191125" y="3849119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E0ABC5A1-05F8-4B31-AFA6-19C8AD448A8B}"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sp macro="" textlink="AO69">
          <xdr:nvSpPr>
            <xdr:cNvPr id="16" name="Rectangle 15">
              <a:extLst>
                <a:ext uri="{FF2B5EF4-FFF2-40B4-BE49-F238E27FC236}">
                  <a16:creationId xmlns:a16="http://schemas.microsoft.com/office/drawing/2014/main" id="{1167177B-DC88-7737-7153-C6DEF57C9D63}"/>
                </a:ext>
              </a:extLst>
            </xdr:cNvPr>
            <xdr:cNvSpPr/>
          </xdr:nvSpPr>
          <xdr:spPr>
            <a:xfrm>
              <a:off x="5191125" y="3867150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3758D2E5-609B-4F18-B238-A4E7A1970784}"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grpSp>
    </xdr:grpSp>
    <xdr:clientData/>
  </xdr:twoCellAnchor>
  <xdr:twoCellAnchor>
    <xdr:from>
      <xdr:col>3</xdr:col>
      <xdr:colOff>38100</xdr:colOff>
      <xdr:row>299</xdr:row>
      <xdr:rowOff>171450</xdr:rowOff>
    </xdr:from>
    <xdr:to>
      <xdr:col>10</xdr:col>
      <xdr:colOff>33861</xdr:colOff>
      <xdr:row>316</xdr:row>
      <xdr:rowOff>121002</xdr:rowOff>
    </xdr:to>
    <xdr:grpSp>
      <xdr:nvGrpSpPr>
        <xdr:cNvPr id="17" name="Group 16">
          <a:extLst>
            <a:ext uri="{FF2B5EF4-FFF2-40B4-BE49-F238E27FC236}">
              <a16:creationId xmlns:a16="http://schemas.microsoft.com/office/drawing/2014/main" id="{9A64A684-DA05-42E9-B7FB-6648310E35AB}"/>
            </a:ext>
          </a:extLst>
        </xdr:cNvPr>
        <xdr:cNvGrpSpPr/>
      </xdr:nvGrpSpPr>
      <xdr:grpSpPr>
        <a:xfrm>
          <a:off x="3724275" y="56721375"/>
          <a:ext cx="5339286" cy="3188052"/>
          <a:chOff x="-1615937" y="11976990"/>
          <a:chExt cx="6082236" cy="3188052"/>
        </a:xfrm>
      </xdr:grpSpPr>
      <xdr:graphicFrame macro="">
        <xdr:nvGraphicFramePr>
          <xdr:cNvPr id="18" name="Chart 17">
            <a:extLst>
              <a:ext uri="{FF2B5EF4-FFF2-40B4-BE49-F238E27FC236}">
                <a16:creationId xmlns:a16="http://schemas.microsoft.com/office/drawing/2014/main" id="{2C54F365-54C3-05AD-3D17-D81130E3EF49}"/>
              </a:ext>
            </a:extLst>
          </xdr:cNvPr>
          <xdr:cNvGraphicFramePr>
            <a:graphicFrameLocks/>
          </xdr:cNvGraphicFramePr>
        </xdr:nvGraphicFramePr>
        <xdr:xfrm>
          <a:off x="-1615937" y="11976990"/>
          <a:ext cx="5905865" cy="2703600"/>
        </xdr:xfrm>
        <a:graphic>
          <a:graphicData uri="http://schemas.openxmlformats.org/drawingml/2006/chart">
            <c:chart xmlns:c="http://schemas.openxmlformats.org/drawingml/2006/chart" xmlns:r="http://schemas.openxmlformats.org/officeDocument/2006/relationships" r:id="rId3"/>
          </a:graphicData>
        </a:graphic>
      </xdr:graphicFrame>
      <xdr:sp macro="" textlink="AO64">
        <xdr:nvSpPr>
          <xdr:cNvPr id="19" name="Rectangle 18">
            <a:extLst>
              <a:ext uri="{FF2B5EF4-FFF2-40B4-BE49-F238E27FC236}">
                <a16:creationId xmlns:a16="http://schemas.microsoft.com/office/drawing/2014/main" id="{1D406E2B-460B-B146-2641-03D807625707}"/>
              </a:ext>
            </a:extLst>
          </xdr:cNvPr>
          <xdr:cNvSpPr/>
        </xdr:nvSpPr>
        <xdr:spPr>
          <a:xfrm>
            <a:off x="-1473062" y="14791082"/>
            <a:ext cx="5939361" cy="3739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51DAB2C2-1B72-428A-93C8-8DD998E3297B}" type="TxLink">
              <a:rPr lang="en-US" sz="750" b="0" i="0" u="none" strike="noStrike">
                <a:solidFill>
                  <a:srgbClr val="031E2F"/>
                </a:solidFill>
                <a:latin typeface="Rubik" pitchFamily="2" charset="-79"/>
                <a:cs typeface="Rubik" pitchFamily="2" charset="-79"/>
              </a:rPr>
              <a:pPr algn="l"/>
              <a:t> </a:t>
            </a:fld>
            <a:endParaRPr lang="en-US" sz="750" b="0" i="0" u="none" strike="noStrike">
              <a:solidFill>
                <a:srgbClr val="031E2F"/>
              </a:solidFill>
              <a:latin typeface="Rubik" pitchFamily="2" charset="-79"/>
              <a:cs typeface="Rubik" pitchFamily="2" charset="-79"/>
            </a:endParaRPr>
          </a:p>
        </xdr:txBody>
      </xdr:sp>
    </xdr:grpSp>
    <xdr:clientData/>
  </xdr:twoCellAnchor>
  <xdr:twoCellAnchor>
    <xdr:from>
      <xdr:col>14</xdr:col>
      <xdr:colOff>0</xdr:colOff>
      <xdr:row>300</xdr:row>
      <xdr:rowOff>0</xdr:rowOff>
    </xdr:from>
    <xdr:to>
      <xdr:col>23</xdr:col>
      <xdr:colOff>348186</xdr:colOff>
      <xdr:row>318</xdr:row>
      <xdr:rowOff>11671</xdr:rowOff>
    </xdr:to>
    <xdr:grpSp>
      <xdr:nvGrpSpPr>
        <xdr:cNvPr id="20" name="Group 19">
          <a:extLst>
            <a:ext uri="{FF2B5EF4-FFF2-40B4-BE49-F238E27FC236}">
              <a16:creationId xmlns:a16="http://schemas.microsoft.com/office/drawing/2014/main" id="{F1C09675-A757-4B95-A262-0E6ED16485BB}"/>
            </a:ext>
          </a:extLst>
        </xdr:cNvPr>
        <xdr:cNvGrpSpPr/>
      </xdr:nvGrpSpPr>
      <xdr:grpSpPr>
        <a:xfrm>
          <a:off x="12915900" y="56740425"/>
          <a:ext cx="7110936" cy="3440671"/>
          <a:chOff x="6176025" y="9980055"/>
          <a:chExt cx="5911200" cy="3440671"/>
        </a:xfrm>
      </xdr:grpSpPr>
      <xdr:graphicFrame macro="">
        <xdr:nvGraphicFramePr>
          <xdr:cNvPr id="21" name="Chart 20">
            <a:extLst>
              <a:ext uri="{FF2B5EF4-FFF2-40B4-BE49-F238E27FC236}">
                <a16:creationId xmlns:a16="http://schemas.microsoft.com/office/drawing/2014/main" id="{AE54D389-196F-0B8B-3516-608C6D0ACE6B}"/>
              </a:ext>
            </a:extLst>
          </xdr:cNvPr>
          <xdr:cNvGraphicFramePr>
            <a:graphicFrameLocks/>
          </xdr:cNvGraphicFramePr>
        </xdr:nvGraphicFramePr>
        <xdr:xfrm>
          <a:off x="6176025" y="9980055"/>
          <a:ext cx="5911200" cy="2703600"/>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2" name="Group 21">
            <a:extLst>
              <a:ext uri="{FF2B5EF4-FFF2-40B4-BE49-F238E27FC236}">
                <a16:creationId xmlns:a16="http://schemas.microsoft.com/office/drawing/2014/main" id="{DF2B6107-3E29-4507-CFBC-CE06A52A4755}"/>
              </a:ext>
            </a:extLst>
          </xdr:cNvPr>
          <xdr:cNvGrpSpPr/>
        </xdr:nvGrpSpPr>
        <xdr:grpSpPr>
          <a:xfrm>
            <a:off x="6176025" y="12601576"/>
            <a:ext cx="5911200" cy="819150"/>
            <a:chOff x="5191125" y="38195251"/>
            <a:chExt cx="6943725" cy="876299"/>
          </a:xfrm>
        </xdr:grpSpPr>
        <xdr:sp macro="" textlink="$AO$66">
          <xdr:nvSpPr>
            <xdr:cNvPr id="23" name="Rectangle 22">
              <a:extLst>
                <a:ext uri="{FF2B5EF4-FFF2-40B4-BE49-F238E27FC236}">
                  <a16:creationId xmlns:a16="http://schemas.microsoft.com/office/drawing/2014/main" id="{8A021976-4292-471C-5B58-09E04E148C1D}"/>
                </a:ext>
              </a:extLst>
            </xdr:cNvPr>
            <xdr:cNvSpPr/>
          </xdr:nvSpPr>
          <xdr:spPr>
            <a:xfrm>
              <a:off x="5191125" y="38195251"/>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DD81913E-303F-43DF-B5F5-ECE9F80F5A98}" type="TxLink">
                <a:rPr lang="en-US" sz="750" b="0" i="0" u="none" strike="noStrike">
                  <a:solidFill>
                    <a:srgbClr val="031E2F"/>
                  </a:solidFill>
                  <a:latin typeface="Rubik" pitchFamily="2" charset="-79"/>
                  <a:cs typeface="Rubik" pitchFamily="2" charset="-79"/>
                </a:rPr>
                <a:pPr algn="l"/>
                <a:t> </a:t>
              </a:fld>
              <a:endParaRPr lang="en-AU" sz="750">
                <a:solidFill>
                  <a:sysClr val="windowText" lastClr="000000"/>
                </a:solidFill>
                <a:latin typeface="Rubik" pitchFamily="2" charset="-79"/>
                <a:cs typeface="Rubik" pitchFamily="2" charset="-79"/>
              </a:endParaRPr>
            </a:p>
          </xdr:txBody>
        </xdr:sp>
        <xdr:sp macro="" textlink="AO68">
          <xdr:nvSpPr>
            <xdr:cNvPr id="24" name="Rectangle 23">
              <a:extLst>
                <a:ext uri="{FF2B5EF4-FFF2-40B4-BE49-F238E27FC236}">
                  <a16:creationId xmlns:a16="http://schemas.microsoft.com/office/drawing/2014/main" id="{2A9263E2-14D2-34D0-4617-043A0EF1ADA9}"/>
                </a:ext>
              </a:extLst>
            </xdr:cNvPr>
            <xdr:cNvSpPr/>
          </xdr:nvSpPr>
          <xdr:spPr>
            <a:xfrm>
              <a:off x="5191125" y="3849119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EBD4DB4C-12AC-43D1-AA66-DBA7A585D76A}"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sp macro="" textlink="AO69">
          <xdr:nvSpPr>
            <xdr:cNvPr id="25" name="Rectangle 24">
              <a:extLst>
                <a:ext uri="{FF2B5EF4-FFF2-40B4-BE49-F238E27FC236}">
                  <a16:creationId xmlns:a16="http://schemas.microsoft.com/office/drawing/2014/main" id="{3E327A31-F388-28F7-ABF7-90FF13CC9C8E}"/>
                </a:ext>
              </a:extLst>
            </xdr:cNvPr>
            <xdr:cNvSpPr/>
          </xdr:nvSpPr>
          <xdr:spPr>
            <a:xfrm>
              <a:off x="5191125" y="3867150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8C6301E8-9C24-462C-A4BE-CA9B79AE0551}"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grpSp>
    </xdr:grpSp>
    <xdr:clientData/>
  </xdr:twoCellAnchor>
  <xdr:twoCellAnchor>
    <xdr:from>
      <xdr:col>64</xdr:col>
      <xdr:colOff>95249</xdr:colOff>
      <xdr:row>262</xdr:row>
      <xdr:rowOff>57150</xdr:rowOff>
    </xdr:from>
    <xdr:to>
      <xdr:col>70</xdr:col>
      <xdr:colOff>209549</xdr:colOff>
      <xdr:row>279</xdr:row>
      <xdr:rowOff>180975</xdr:rowOff>
    </xdr:to>
    <xdr:sp macro="" textlink="">
      <xdr:nvSpPr>
        <xdr:cNvPr id="7" name="Rectangle 6">
          <a:extLst>
            <a:ext uri="{FF2B5EF4-FFF2-40B4-BE49-F238E27FC236}">
              <a16:creationId xmlns:a16="http://schemas.microsoft.com/office/drawing/2014/main" id="{6E44DB5B-32F0-C3DD-C694-9AF5D571817A}"/>
            </a:ext>
          </a:extLst>
        </xdr:cNvPr>
        <xdr:cNvSpPr/>
      </xdr:nvSpPr>
      <xdr:spPr>
        <a:xfrm>
          <a:off x="45358049" y="50444400"/>
          <a:ext cx="7886700" cy="3133725"/>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50</xdr:col>
      <xdr:colOff>73399</xdr:colOff>
      <xdr:row>185</xdr:row>
      <xdr:rowOff>10086</xdr:rowOff>
    </xdr:from>
    <xdr:to>
      <xdr:col>61</xdr:col>
      <xdr:colOff>251572</xdr:colOff>
      <xdr:row>195</xdr:row>
      <xdr:rowOff>170330</xdr:rowOff>
    </xdr:to>
    <xdr:sp macro="" textlink="">
      <xdr:nvSpPr>
        <xdr:cNvPr id="6" name="Rectangle 5">
          <a:extLst>
            <a:ext uri="{FF2B5EF4-FFF2-40B4-BE49-F238E27FC236}">
              <a16:creationId xmlns:a16="http://schemas.microsoft.com/office/drawing/2014/main" id="{4E57DCE6-181C-B226-3BDC-D5D6D96D5A2C}"/>
            </a:ext>
          </a:extLst>
        </xdr:cNvPr>
        <xdr:cNvSpPr/>
      </xdr:nvSpPr>
      <xdr:spPr>
        <a:xfrm>
          <a:off x="35782624" y="35243061"/>
          <a:ext cx="8893548" cy="2122394"/>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255639</xdr:colOff>
      <xdr:row>245</xdr:row>
      <xdr:rowOff>124176</xdr:rowOff>
    </xdr:from>
    <xdr:to>
      <xdr:col>54</xdr:col>
      <xdr:colOff>747296</xdr:colOff>
      <xdr:row>246</xdr:row>
      <xdr:rowOff>23226</xdr:rowOff>
    </xdr:to>
    <xdr:sp macro="" textlink="">
      <xdr:nvSpPr>
        <xdr:cNvPr id="33" name="Rectangle 32">
          <a:extLst>
            <a:ext uri="{FF2B5EF4-FFF2-40B4-BE49-F238E27FC236}">
              <a16:creationId xmlns:a16="http://schemas.microsoft.com/office/drawing/2014/main" id="{3143B41C-62EB-4A68-0353-39BBB3AA0E9E}"/>
            </a:ext>
          </a:extLst>
        </xdr:cNvPr>
        <xdr:cNvSpPr/>
      </xdr:nvSpPr>
      <xdr:spPr>
        <a:xfrm>
          <a:off x="37510295" y="47284832"/>
          <a:ext cx="491657" cy="119316"/>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50</xdr:col>
      <xdr:colOff>447675</xdr:colOff>
      <xdr:row>240</xdr:row>
      <xdr:rowOff>180975</xdr:rowOff>
    </xdr:from>
    <xdr:to>
      <xdr:col>51</xdr:col>
      <xdr:colOff>445336</xdr:colOff>
      <xdr:row>241</xdr:row>
      <xdr:rowOff>107449</xdr:rowOff>
    </xdr:to>
    <xdr:sp macro="" textlink="">
      <xdr:nvSpPr>
        <xdr:cNvPr id="34" name="Rectangle 33">
          <a:extLst>
            <a:ext uri="{FF2B5EF4-FFF2-40B4-BE49-F238E27FC236}">
              <a16:creationId xmlns:a16="http://schemas.microsoft.com/office/drawing/2014/main" id="{4AD548D1-478B-4F1A-AE92-400F20E7B2DB}"/>
            </a:ext>
          </a:extLst>
        </xdr:cNvPr>
        <xdr:cNvSpPr/>
      </xdr:nvSpPr>
      <xdr:spPr>
        <a:xfrm>
          <a:off x="35404425" y="46320075"/>
          <a:ext cx="492961" cy="116974"/>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41</xdr:col>
      <xdr:colOff>703741</xdr:colOff>
      <xdr:row>201</xdr:row>
      <xdr:rowOff>15732</xdr:rowOff>
    </xdr:from>
    <xdr:to>
      <xdr:col>51</xdr:col>
      <xdr:colOff>591241</xdr:colOff>
      <xdr:row>214</xdr:row>
      <xdr:rowOff>69480</xdr:rowOff>
    </xdr:to>
    <xdr:graphicFrame macro="">
      <xdr:nvGraphicFramePr>
        <xdr:cNvPr id="41" name="Chart 40">
          <a:extLst>
            <a:ext uri="{FF2B5EF4-FFF2-40B4-BE49-F238E27FC236}">
              <a16:creationId xmlns:a16="http://schemas.microsoft.com/office/drawing/2014/main" id="{E0440374-F311-FBCD-2DDD-934B8E46E7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714375</xdr:colOff>
      <xdr:row>229</xdr:row>
      <xdr:rowOff>0</xdr:rowOff>
    </xdr:from>
    <xdr:to>
      <xdr:col>51</xdr:col>
      <xdr:colOff>600075</xdr:colOff>
      <xdr:row>243</xdr:row>
      <xdr:rowOff>72798</xdr:rowOff>
    </xdr:to>
    <xdr:graphicFrame macro="">
      <xdr:nvGraphicFramePr>
        <xdr:cNvPr id="43" name="Chart 42">
          <a:extLst>
            <a:ext uri="{FF2B5EF4-FFF2-40B4-BE49-F238E27FC236}">
              <a16:creationId xmlns:a16="http://schemas.microsoft.com/office/drawing/2014/main" id="{F1BC47C4-5FE3-4ED7-93D2-DA94086DF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0</xdr:colOff>
      <xdr:row>241</xdr:row>
      <xdr:rowOff>57150</xdr:rowOff>
    </xdr:from>
    <xdr:to>
      <xdr:col>52</xdr:col>
      <xdr:colOff>514350</xdr:colOff>
      <xdr:row>242</xdr:row>
      <xdr:rowOff>66675</xdr:rowOff>
    </xdr:to>
    <xdr:sp macro="" textlink="">
      <xdr:nvSpPr>
        <xdr:cNvPr id="44" name="Rectangle 43">
          <a:extLst>
            <a:ext uri="{FF2B5EF4-FFF2-40B4-BE49-F238E27FC236}">
              <a16:creationId xmlns:a16="http://schemas.microsoft.com/office/drawing/2014/main" id="{D5922CC9-B548-8AE2-42FD-B981E4BD29C2}"/>
            </a:ext>
          </a:extLst>
        </xdr:cNvPr>
        <xdr:cNvSpPr/>
      </xdr:nvSpPr>
      <xdr:spPr>
        <a:xfrm>
          <a:off x="35452050" y="46386750"/>
          <a:ext cx="1123950" cy="2000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51</xdr:col>
      <xdr:colOff>0</xdr:colOff>
      <xdr:row>212</xdr:row>
      <xdr:rowOff>161925</xdr:rowOff>
    </xdr:from>
    <xdr:to>
      <xdr:col>51</xdr:col>
      <xdr:colOff>561975</xdr:colOff>
      <xdr:row>213</xdr:row>
      <xdr:rowOff>180975</xdr:rowOff>
    </xdr:to>
    <xdr:sp macro="" textlink="">
      <xdr:nvSpPr>
        <xdr:cNvPr id="45" name="Rectangle 44">
          <a:extLst>
            <a:ext uri="{FF2B5EF4-FFF2-40B4-BE49-F238E27FC236}">
              <a16:creationId xmlns:a16="http://schemas.microsoft.com/office/drawing/2014/main" id="{6ABB6EF5-3F86-4201-9995-D43EE68580F3}"/>
            </a:ext>
          </a:extLst>
        </xdr:cNvPr>
        <xdr:cNvSpPr/>
      </xdr:nvSpPr>
      <xdr:spPr>
        <a:xfrm>
          <a:off x="35452050" y="40862250"/>
          <a:ext cx="561975" cy="20955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34</xdr:col>
      <xdr:colOff>16565</xdr:colOff>
      <xdr:row>167</xdr:row>
      <xdr:rowOff>101277</xdr:rowOff>
    </xdr:from>
    <xdr:to>
      <xdr:col>41</xdr:col>
      <xdr:colOff>0</xdr:colOff>
      <xdr:row>167</xdr:row>
      <xdr:rowOff>101277</xdr:rowOff>
    </xdr:to>
    <xdr:cxnSp macro="">
      <xdr:nvCxnSpPr>
        <xdr:cNvPr id="26" name="Straight Arrow Connector 25">
          <a:extLst>
            <a:ext uri="{FF2B5EF4-FFF2-40B4-BE49-F238E27FC236}">
              <a16:creationId xmlns:a16="http://schemas.microsoft.com/office/drawing/2014/main" id="{D6C69D7F-B7DB-7C71-B7C6-F96ECA3CDC75}"/>
            </a:ext>
          </a:extLst>
        </xdr:cNvPr>
        <xdr:cNvCxnSpPr/>
      </xdr:nvCxnSpPr>
      <xdr:spPr>
        <a:xfrm>
          <a:off x="25742348" y="31898212"/>
          <a:ext cx="4480891"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35</xdr:col>
      <xdr:colOff>476968</xdr:colOff>
      <xdr:row>167</xdr:row>
      <xdr:rowOff>16565</xdr:rowOff>
    </xdr:from>
    <xdr:to>
      <xdr:col>39</xdr:col>
      <xdr:colOff>185642</xdr:colOff>
      <xdr:row>167</xdr:row>
      <xdr:rowOff>165650</xdr:rowOff>
    </xdr:to>
    <xdr:sp macro="" textlink="">
      <xdr:nvSpPr>
        <xdr:cNvPr id="27" name="Rectangle 26">
          <a:extLst>
            <a:ext uri="{FF2B5EF4-FFF2-40B4-BE49-F238E27FC236}">
              <a16:creationId xmlns:a16="http://schemas.microsoft.com/office/drawing/2014/main" id="{DCB26655-847B-30EF-D8FB-FADA8A3E6616}"/>
            </a:ext>
          </a:extLst>
        </xdr:cNvPr>
        <xdr:cNvSpPr/>
      </xdr:nvSpPr>
      <xdr:spPr>
        <a:xfrm rot="10800000" flipV="1">
          <a:off x="26848794" y="31813500"/>
          <a:ext cx="2268000" cy="149085"/>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twoCellAnchor>
    <xdr:from>
      <xdr:col>34</xdr:col>
      <xdr:colOff>16566</xdr:colOff>
      <xdr:row>185</xdr:row>
      <xdr:rowOff>107675</xdr:rowOff>
    </xdr:from>
    <xdr:to>
      <xdr:col>41</xdr:col>
      <xdr:colOff>1</xdr:colOff>
      <xdr:row>185</xdr:row>
      <xdr:rowOff>107675</xdr:rowOff>
    </xdr:to>
    <xdr:cxnSp macro="">
      <xdr:nvCxnSpPr>
        <xdr:cNvPr id="29" name="Straight Arrow Connector 28">
          <a:extLst>
            <a:ext uri="{FF2B5EF4-FFF2-40B4-BE49-F238E27FC236}">
              <a16:creationId xmlns:a16="http://schemas.microsoft.com/office/drawing/2014/main" id="{6499C9C4-BC66-4E0E-BAE9-A9C580E7D668}"/>
            </a:ext>
          </a:extLst>
        </xdr:cNvPr>
        <xdr:cNvCxnSpPr/>
      </xdr:nvCxnSpPr>
      <xdr:spPr>
        <a:xfrm>
          <a:off x="25742349" y="35341892"/>
          <a:ext cx="4480891"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35</xdr:col>
      <xdr:colOff>476969</xdr:colOff>
      <xdr:row>185</xdr:row>
      <xdr:rowOff>16567</xdr:rowOff>
    </xdr:from>
    <xdr:to>
      <xdr:col>39</xdr:col>
      <xdr:colOff>185643</xdr:colOff>
      <xdr:row>185</xdr:row>
      <xdr:rowOff>165652</xdr:rowOff>
    </xdr:to>
    <xdr:sp macro="" textlink="">
      <xdr:nvSpPr>
        <xdr:cNvPr id="31" name="Rectangle 30">
          <a:extLst>
            <a:ext uri="{FF2B5EF4-FFF2-40B4-BE49-F238E27FC236}">
              <a16:creationId xmlns:a16="http://schemas.microsoft.com/office/drawing/2014/main" id="{5C3BBF61-00E7-493A-B1C6-45483B9B76DA}"/>
            </a:ext>
          </a:extLst>
        </xdr:cNvPr>
        <xdr:cNvSpPr/>
      </xdr:nvSpPr>
      <xdr:spPr>
        <a:xfrm rot="10800000" flipV="1">
          <a:off x="26848795" y="35250784"/>
          <a:ext cx="2268000" cy="149085"/>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281</xdr:row>
      <xdr:rowOff>0</xdr:rowOff>
    </xdr:from>
    <xdr:to>
      <xdr:col>9</xdr:col>
      <xdr:colOff>526044</xdr:colOff>
      <xdr:row>297</xdr:row>
      <xdr:rowOff>40246</xdr:rowOff>
    </xdr:to>
    <xdr:grpSp>
      <xdr:nvGrpSpPr>
        <xdr:cNvPr id="2" name="Group 1">
          <a:extLst>
            <a:ext uri="{FF2B5EF4-FFF2-40B4-BE49-F238E27FC236}">
              <a16:creationId xmlns:a16="http://schemas.microsoft.com/office/drawing/2014/main" id="{3674183C-1040-4C8E-BBD6-901545D23B19}"/>
            </a:ext>
          </a:extLst>
        </xdr:cNvPr>
        <xdr:cNvGrpSpPr/>
      </xdr:nvGrpSpPr>
      <xdr:grpSpPr>
        <a:xfrm>
          <a:off x="3686175" y="53578125"/>
          <a:ext cx="4888494" cy="3088246"/>
          <a:chOff x="0" y="8964193"/>
          <a:chExt cx="5964819" cy="3088246"/>
        </a:xfrm>
      </xdr:grpSpPr>
      <xdr:graphicFrame macro="">
        <xdr:nvGraphicFramePr>
          <xdr:cNvPr id="3" name="Chart 2">
            <a:extLst>
              <a:ext uri="{FF2B5EF4-FFF2-40B4-BE49-F238E27FC236}">
                <a16:creationId xmlns:a16="http://schemas.microsoft.com/office/drawing/2014/main" id="{E826C478-EA05-9EA9-9439-D49FC8B8A220}"/>
              </a:ext>
            </a:extLst>
          </xdr:cNvPr>
          <xdr:cNvGraphicFramePr>
            <a:graphicFrameLocks/>
          </xdr:cNvGraphicFramePr>
        </xdr:nvGraphicFramePr>
        <xdr:xfrm>
          <a:off x="41415" y="8964193"/>
          <a:ext cx="5923404" cy="2705100"/>
        </xdr:xfrm>
        <a:graphic>
          <a:graphicData uri="http://schemas.openxmlformats.org/drawingml/2006/chart">
            <c:chart xmlns:c="http://schemas.openxmlformats.org/drawingml/2006/chart" xmlns:r="http://schemas.openxmlformats.org/officeDocument/2006/relationships" r:id="rId1"/>
          </a:graphicData>
        </a:graphic>
      </xdr:graphicFrame>
      <xdr:sp macro="" textlink="AO60">
        <xdr:nvSpPr>
          <xdr:cNvPr id="4" name="Rectangle 3">
            <a:extLst>
              <a:ext uri="{FF2B5EF4-FFF2-40B4-BE49-F238E27FC236}">
                <a16:creationId xmlns:a16="http://schemas.microsoft.com/office/drawing/2014/main" id="{BE6D6544-2DAB-7ECA-5F79-6565862777D8}"/>
              </a:ext>
            </a:extLst>
          </xdr:cNvPr>
          <xdr:cNvSpPr/>
        </xdr:nvSpPr>
        <xdr:spPr>
          <a:xfrm>
            <a:off x="0" y="11678479"/>
            <a:ext cx="5939361" cy="3739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CD34E2A2-28A5-4DE2-971B-C5EEF5C06C68}" type="TxLink">
              <a:rPr lang="en-US" sz="750" b="0" i="0" u="none" strike="noStrike">
                <a:solidFill>
                  <a:srgbClr val="031E2F"/>
                </a:solidFill>
                <a:latin typeface="Rubik" pitchFamily="2" charset="-79"/>
                <a:cs typeface="Rubik" pitchFamily="2" charset="-79"/>
              </a:rPr>
              <a:pPr algn="l"/>
              <a:t> </a:t>
            </a:fld>
            <a:endParaRPr lang="en-US" sz="750" b="0" i="0" u="none" strike="noStrike">
              <a:solidFill>
                <a:srgbClr val="031E2F"/>
              </a:solidFill>
              <a:latin typeface="Rubik" pitchFamily="2" charset="-79"/>
              <a:cs typeface="Rubik" pitchFamily="2" charset="-79"/>
            </a:endParaRPr>
          </a:p>
        </xdr:txBody>
      </xdr:sp>
    </xdr:grpSp>
    <xdr:clientData/>
  </xdr:twoCellAnchor>
  <xdr:twoCellAnchor>
    <xdr:from>
      <xdr:col>10</xdr:col>
      <xdr:colOff>552450</xdr:colOff>
      <xdr:row>280</xdr:row>
      <xdr:rowOff>9525</xdr:rowOff>
    </xdr:from>
    <xdr:to>
      <xdr:col>19</xdr:col>
      <xdr:colOff>538686</xdr:colOff>
      <xdr:row>298</xdr:row>
      <xdr:rowOff>21196</xdr:rowOff>
    </xdr:to>
    <xdr:grpSp>
      <xdr:nvGrpSpPr>
        <xdr:cNvPr id="5" name="Group 4">
          <a:extLst>
            <a:ext uri="{FF2B5EF4-FFF2-40B4-BE49-F238E27FC236}">
              <a16:creationId xmlns:a16="http://schemas.microsoft.com/office/drawing/2014/main" id="{F611C81C-3105-4241-9379-67F6355769F5}"/>
            </a:ext>
          </a:extLst>
        </xdr:cNvPr>
        <xdr:cNvGrpSpPr/>
      </xdr:nvGrpSpPr>
      <xdr:grpSpPr>
        <a:xfrm>
          <a:off x="9582150" y="53397150"/>
          <a:ext cx="8215836" cy="3440671"/>
          <a:chOff x="6176025" y="9980055"/>
          <a:chExt cx="5911200" cy="3440671"/>
        </a:xfrm>
      </xdr:grpSpPr>
      <xdr:graphicFrame macro="">
        <xdr:nvGraphicFramePr>
          <xdr:cNvPr id="6" name="Chart 5">
            <a:extLst>
              <a:ext uri="{FF2B5EF4-FFF2-40B4-BE49-F238E27FC236}">
                <a16:creationId xmlns:a16="http://schemas.microsoft.com/office/drawing/2014/main" id="{DB0C642D-BCC2-25FB-A390-D174735A186D}"/>
              </a:ext>
            </a:extLst>
          </xdr:cNvPr>
          <xdr:cNvGraphicFramePr>
            <a:graphicFrameLocks/>
          </xdr:cNvGraphicFramePr>
        </xdr:nvGraphicFramePr>
        <xdr:xfrm>
          <a:off x="6176025" y="9980055"/>
          <a:ext cx="5911200" cy="27036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7" name="Group 6">
            <a:extLst>
              <a:ext uri="{FF2B5EF4-FFF2-40B4-BE49-F238E27FC236}">
                <a16:creationId xmlns:a16="http://schemas.microsoft.com/office/drawing/2014/main" id="{4F169B54-2130-EB54-D13B-2077973D9205}"/>
              </a:ext>
            </a:extLst>
          </xdr:cNvPr>
          <xdr:cNvGrpSpPr/>
        </xdr:nvGrpSpPr>
        <xdr:grpSpPr>
          <a:xfrm>
            <a:off x="6176025" y="12601576"/>
            <a:ext cx="5911200" cy="819150"/>
            <a:chOff x="5191125" y="38195251"/>
            <a:chExt cx="6943725" cy="876299"/>
          </a:xfrm>
        </xdr:grpSpPr>
        <xdr:sp macro="" textlink="$AO$62">
          <xdr:nvSpPr>
            <xdr:cNvPr id="8" name="Rectangle 7">
              <a:extLst>
                <a:ext uri="{FF2B5EF4-FFF2-40B4-BE49-F238E27FC236}">
                  <a16:creationId xmlns:a16="http://schemas.microsoft.com/office/drawing/2014/main" id="{F7273085-45EA-99E1-70B2-C70792BC9111}"/>
                </a:ext>
              </a:extLst>
            </xdr:cNvPr>
            <xdr:cNvSpPr/>
          </xdr:nvSpPr>
          <xdr:spPr>
            <a:xfrm>
              <a:off x="5191125" y="38195251"/>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BBB77BEC-0ABD-41FB-8DC8-1C2B262C4F61}" type="TxLink">
                <a:rPr lang="en-US" sz="750" b="0" i="0" u="none" strike="noStrike">
                  <a:solidFill>
                    <a:srgbClr val="031E2F"/>
                  </a:solidFill>
                  <a:latin typeface="Rubik" pitchFamily="2" charset="-79"/>
                  <a:cs typeface="Rubik" pitchFamily="2" charset="-79"/>
                </a:rPr>
                <a:pPr algn="l"/>
                <a:t> </a:t>
              </a:fld>
              <a:endParaRPr lang="en-AU" sz="750">
                <a:solidFill>
                  <a:sysClr val="windowText" lastClr="000000"/>
                </a:solidFill>
                <a:latin typeface="Rubik" pitchFamily="2" charset="-79"/>
                <a:cs typeface="Rubik" pitchFamily="2" charset="-79"/>
              </a:endParaRPr>
            </a:p>
          </xdr:txBody>
        </xdr:sp>
        <xdr:sp macro="" textlink="AO68">
          <xdr:nvSpPr>
            <xdr:cNvPr id="9" name="Rectangle 8">
              <a:extLst>
                <a:ext uri="{FF2B5EF4-FFF2-40B4-BE49-F238E27FC236}">
                  <a16:creationId xmlns:a16="http://schemas.microsoft.com/office/drawing/2014/main" id="{273C2957-98A7-61BA-2B5F-C3321BF10FE7}"/>
                </a:ext>
              </a:extLst>
            </xdr:cNvPr>
            <xdr:cNvSpPr/>
          </xdr:nvSpPr>
          <xdr:spPr>
            <a:xfrm>
              <a:off x="5191125" y="3849119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E0ABC5A1-05F8-4B31-AFA6-19C8AD448A8B}"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sp macro="" textlink="AO69">
          <xdr:nvSpPr>
            <xdr:cNvPr id="10" name="Rectangle 9">
              <a:extLst>
                <a:ext uri="{FF2B5EF4-FFF2-40B4-BE49-F238E27FC236}">
                  <a16:creationId xmlns:a16="http://schemas.microsoft.com/office/drawing/2014/main" id="{9F54C96D-95A2-A06B-687E-D53B4E8611B6}"/>
                </a:ext>
              </a:extLst>
            </xdr:cNvPr>
            <xdr:cNvSpPr/>
          </xdr:nvSpPr>
          <xdr:spPr>
            <a:xfrm>
              <a:off x="5191125" y="3867150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3758D2E5-609B-4F18-B238-A4E7A1970784}"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grpSp>
    </xdr:grpSp>
    <xdr:clientData/>
  </xdr:twoCellAnchor>
  <xdr:twoCellAnchor>
    <xdr:from>
      <xdr:col>3</xdr:col>
      <xdr:colOff>38100</xdr:colOff>
      <xdr:row>299</xdr:row>
      <xdr:rowOff>171450</xdr:rowOff>
    </xdr:from>
    <xdr:to>
      <xdr:col>10</xdr:col>
      <xdr:colOff>33861</xdr:colOff>
      <xdr:row>316</xdr:row>
      <xdr:rowOff>121002</xdr:rowOff>
    </xdr:to>
    <xdr:grpSp>
      <xdr:nvGrpSpPr>
        <xdr:cNvPr id="11" name="Group 10">
          <a:extLst>
            <a:ext uri="{FF2B5EF4-FFF2-40B4-BE49-F238E27FC236}">
              <a16:creationId xmlns:a16="http://schemas.microsoft.com/office/drawing/2014/main" id="{584F8BA6-928D-4EDA-A625-D8B93E7A3666}"/>
            </a:ext>
          </a:extLst>
        </xdr:cNvPr>
        <xdr:cNvGrpSpPr/>
      </xdr:nvGrpSpPr>
      <xdr:grpSpPr>
        <a:xfrm>
          <a:off x="3724275" y="57178575"/>
          <a:ext cx="5339286" cy="3188052"/>
          <a:chOff x="-1615937" y="11976990"/>
          <a:chExt cx="6082236" cy="3188052"/>
        </a:xfrm>
      </xdr:grpSpPr>
      <xdr:graphicFrame macro="">
        <xdr:nvGraphicFramePr>
          <xdr:cNvPr id="12" name="Chart 11">
            <a:extLst>
              <a:ext uri="{FF2B5EF4-FFF2-40B4-BE49-F238E27FC236}">
                <a16:creationId xmlns:a16="http://schemas.microsoft.com/office/drawing/2014/main" id="{C4877801-ABD7-BC49-138F-A05D744CD6A7}"/>
              </a:ext>
            </a:extLst>
          </xdr:cNvPr>
          <xdr:cNvGraphicFramePr>
            <a:graphicFrameLocks/>
          </xdr:cNvGraphicFramePr>
        </xdr:nvGraphicFramePr>
        <xdr:xfrm>
          <a:off x="-1615937" y="11976990"/>
          <a:ext cx="5905865" cy="2703600"/>
        </xdr:xfrm>
        <a:graphic>
          <a:graphicData uri="http://schemas.openxmlformats.org/drawingml/2006/chart">
            <c:chart xmlns:c="http://schemas.openxmlformats.org/drawingml/2006/chart" xmlns:r="http://schemas.openxmlformats.org/officeDocument/2006/relationships" r:id="rId3"/>
          </a:graphicData>
        </a:graphic>
      </xdr:graphicFrame>
      <xdr:sp macro="" textlink="AO64">
        <xdr:nvSpPr>
          <xdr:cNvPr id="13" name="Rectangle 12">
            <a:extLst>
              <a:ext uri="{FF2B5EF4-FFF2-40B4-BE49-F238E27FC236}">
                <a16:creationId xmlns:a16="http://schemas.microsoft.com/office/drawing/2014/main" id="{2287874D-1F6B-C5BA-9230-65C09AE3D887}"/>
              </a:ext>
            </a:extLst>
          </xdr:cNvPr>
          <xdr:cNvSpPr/>
        </xdr:nvSpPr>
        <xdr:spPr>
          <a:xfrm>
            <a:off x="-1473062" y="14791082"/>
            <a:ext cx="5939361" cy="3739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51DAB2C2-1B72-428A-93C8-8DD998E3297B}" type="TxLink">
              <a:rPr lang="en-US" sz="750" b="0" i="0" u="none" strike="noStrike">
                <a:solidFill>
                  <a:srgbClr val="031E2F"/>
                </a:solidFill>
                <a:latin typeface="Rubik" pitchFamily="2" charset="-79"/>
                <a:cs typeface="Rubik" pitchFamily="2" charset="-79"/>
              </a:rPr>
              <a:pPr algn="l"/>
              <a:t> </a:t>
            </a:fld>
            <a:endParaRPr lang="en-US" sz="750" b="0" i="0" u="none" strike="noStrike">
              <a:solidFill>
                <a:srgbClr val="031E2F"/>
              </a:solidFill>
              <a:latin typeface="Rubik" pitchFamily="2" charset="-79"/>
              <a:cs typeface="Rubik" pitchFamily="2" charset="-79"/>
            </a:endParaRPr>
          </a:p>
        </xdr:txBody>
      </xdr:sp>
    </xdr:grpSp>
    <xdr:clientData/>
  </xdr:twoCellAnchor>
  <xdr:twoCellAnchor>
    <xdr:from>
      <xdr:col>14</xdr:col>
      <xdr:colOff>0</xdr:colOff>
      <xdr:row>300</xdr:row>
      <xdr:rowOff>0</xdr:rowOff>
    </xdr:from>
    <xdr:to>
      <xdr:col>23</xdr:col>
      <xdr:colOff>348186</xdr:colOff>
      <xdr:row>318</xdr:row>
      <xdr:rowOff>11671</xdr:rowOff>
    </xdr:to>
    <xdr:grpSp>
      <xdr:nvGrpSpPr>
        <xdr:cNvPr id="14" name="Group 13">
          <a:extLst>
            <a:ext uri="{FF2B5EF4-FFF2-40B4-BE49-F238E27FC236}">
              <a16:creationId xmlns:a16="http://schemas.microsoft.com/office/drawing/2014/main" id="{B6CDA695-1464-4031-A1B7-5CA506D9A77B}"/>
            </a:ext>
          </a:extLst>
        </xdr:cNvPr>
        <xdr:cNvGrpSpPr/>
      </xdr:nvGrpSpPr>
      <xdr:grpSpPr>
        <a:xfrm>
          <a:off x="12915900" y="57197625"/>
          <a:ext cx="6815661" cy="3440671"/>
          <a:chOff x="6176025" y="9980055"/>
          <a:chExt cx="5911200" cy="3440671"/>
        </a:xfrm>
      </xdr:grpSpPr>
      <xdr:graphicFrame macro="">
        <xdr:nvGraphicFramePr>
          <xdr:cNvPr id="15" name="Chart 14">
            <a:extLst>
              <a:ext uri="{FF2B5EF4-FFF2-40B4-BE49-F238E27FC236}">
                <a16:creationId xmlns:a16="http://schemas.microsoft.com/office/drawing/2014/main" id="{B00523B8-8527-0B33-950E-6E88B134774B}"/>
              </a:ext>
            </a:extLst>
          </xdr:cNvPr>
          <xdr:cNvGraphicFramePr>
            <a:graphicFrameLocks/>
          </xdr:cNvGraphicFramePr>
        </xdr:nvGraphicFramePr>
        <xdr:xfrm>
          <a:off x="6176025" y="9980055"/>
          <a:ext cx="5911200" cy="2703600"/>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6" name="Group 15">
            <a:extLst>
              <a:ext uri="{FF2B5EF4-FFF2-40B4-BE49-F238E27FC236}">
                <a16:creationId xmlns:a16="http://schemas.microsoft.com/office/drawing/2014/main" id="{6BB7EADA-1968-CF09-49A3-B2B1F13881D1}"/>
              </a:ext>
            </a:extLst>
          </xdr:cNvPr>
          <xdr:cNvGrpSpPr/>
        </xdr:nvGrpSpPr>
        <xdr:grpSpPr>
          <a:xfrm>
            <a:off x="6176025" y="12601576"/>
            <a:ext cx="5911200" cy="819150"/>
            <a:chOff x="5191125" y="38195251"/>
            <a:chExt cx="6943725" cy="876299"/>
          </a:xfrm>
        </xdr:grpSpPr>
        <xdr:sp macro="" textlink="$AO$66">
          <xdr:nvSpPr>
            <xdr:cNvPr id="17" name="Rectangle 16">
              <a:extLst>
                <a:ext uri="{FF2B5EF4-FFF2-40B4-BE49-F238E27FC236}">
                  <a16:creationId xmlns:a16="http://schemas.microsoft.com/office/drawing/2014/main" id="{A3509A89-C76B-4E51-BBCD-8DFD261F5B44}"/>
                </a:ext>
              </a:extLst>
            </xdr:cNvPr>
            <xdr:cNvSpPr/>
          </xdr:nvSpPr>
          <xdr:spPr>
            <a:xfrm>
              <a:off x="5191125" y="38195251"/>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DD81913E-303F-43DF-B5F5-ECE9F80F5A98}" type="TxLink">
                <a:rPr lang="en-US" sz="750" b="0" i="0" u="none" strike="noStrike">
                  <a:solidFill>
                    <a:srgbClr val="031E2F"/>
                  </a:solidFill>
                  <a:latin typeface="Rubik" pitchFamily="2" charset="-79"/>
                  <a:cs typeface="Rubik" pitchFamily="2" charset="-79"/>
                </a:rPr>
                <a:pPr algn="l"/>
                <a:t> </a:t>
              </a:fld>
              <a:endParaRPr lang="en-AU" sz="750">
                <a:solidFill>
                  <a:sysClr val="windowText" lastClr="000000"/>
                </a:solidFill>
                <a:latin typeface="Rubik" pitchFamily="2" charset="-79"/>
                <a:cs typeface="Rubik" pitchFamily="2" charset="-79"/>
              </a:endParaRPr>
            </a:p>
          </xdr:txBody>
        </xdr:sp>
        <xdr:sp macro="" textlink="AO68">
          <xdr:nvSpPr>
            <xdr:cNvPr id="18" name="Rectangle 17">
              <a:extLst>
                <a:ext uri="{FF2B5EF4-FFF2-40B4-BE49-F238E27FC236}">
                  <a16:creationId xmlns:a16="http://schemas.microsoft.com/office/drawing/2014/main" id="{291F5ECC-BE5A-123E-FBAD-1B2EB5DFC80A}"/>
                </a:ext>
              </a:extLst>
            </xdr:cNvPr>
            <xdr:cNvSpPr/>
          </xdr:nvSpPr>
          <xdr:spPr>
            <a:xfrm>
              <a:off x="5191125" y="3849119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EBD4DB4C-12AC-43D1-AA66-DBA7A585D76A}"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sp macro="" textlink="AO69">
          <xdr:nvSpPr>
            <xdr:cNvPr id="19" name="Rectangle 18">
              <a:extLst>
                <a:ext uri="{FF2B5EF4-FFF2-40B4-BE49-F238E27FC236}">
                  <a16:creationId xmlns:a16="http://schemas.microsoft.com/office/drawing/2014/main" id="{D481717D-299B-0654-03E5-03AAD41034BC}"/>
                </a:ext>
              </a:extLst>
            </xdr:cNvPr>
            <xdr:cNvSpPr/>
          </xdr:nvSpPr>
          <xdr:spPr>
            <a:xfrm>
              <a:off x="5191125" y="38671500"/>
              <a:ext cx="6943725" cy="4000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8C6301E8-9C24-462C-A4BE-CA9B79AE0551}" type="TxLink">
                <a:rPr lang="en-US" sz="750" b="0" i="0" u="none" strike="noStrike">
                  <a:solidFill>
                    <a:srgbClr val="031E2F"/>
                  </a:solidFill>
                  <a:latin typeface="Rubik" pitchFamily="2" charset="-79"/>
                  <a:cs typeface="Rubik" pitchFamily="2" charset="-79"/>
                </a:rPr>
                <a:pPr algn="l"/>
                <a:t> </a:t>
              </a:fld>
              <a:endParaRPr lang="en-US" sz="750" b="0" i="0" u="none" strike="noStrike">
                <a:solidFill>
                  <a:sysClr val="windowText" lastClr="000000"/>
                </a:solidFill>
                <a:latin typeface="Rubik" pitchFamily="2" charset="-79"/>
                <a:cs typeface="Rubik" pitchFamily="2" charset="-79"/>
              </a:endParaRPr>
            </a:p>
          </xdr:txBody>
        </xdr:sp>
      </xdr:grpSp>
    </xdr:grpSp>
    <xdr:clientData/>
  </xdr:twoCellAnchor>
  <xdr:twoCellAnchor>
    <xdr:from>
      <xdr:col>64</xdr:col>
      <xdr:colOff>95249</xdr:colOff>
      <xdr:row>262</xdr:row>
      <xdr:rowOff>57150</xdr:rowOff>
    </xdr:from>
    <xdr:to>
      <xdr:col>70</xdr:col>
      <xdr:colOff>209549</xdr:colOff>
      <xdr:row>279</xdr:row>
      <xdr:rowOff>180975</xdr:rowOff>
    </xdr:to>
    <xdr:sp macro="" textlink="">
      <xdr:nvSpPr>
        <xdr:cNvPr id="20" name="Rectangle 19">
          <a:extLst>
            <a:ext uri="{FF2B5EF4-FFF2-40B4-BE49-F238E27FC236}">
              <a16:creationId xmlns:a16="http://schemas.microsoft.com/office/drawing/2014/main" id="{B8F47E5D-0F51-494F-BED2-6589D9010410}"/>
            </a:ext>
          </a:extLst>
        </xdr:cNvPr>
        <xdr:cNvSpPr/>
      </xdr:nvSpPr>
      <xdr:spPr>
        <a:xfrm>
          <a:off x="45634274" y="50568225"/>
          <a:ext cx="8867775" cy="2581275"/>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53</xdr:col>
      <xdr:colOff>235324</xdr:colOff>
      <xdr:row>191</xdr:row>
      <xdr:rowOff>67236</xdr:rowOff>
    </xdr:from>
    <xdr:to>
      <xdr:col>64</xdr:col>
      <xdr:colOff>89647</xdr:colOff>
      <xdr:row>201</xdr:row>
      <xdr:rowOff>56030</xdr:rowOff>
    </xdr:to>
    <xdr:sp macro="" textlink="">
      <xdr:nvSpPr>
        <xdr:cNvPr id="21" name="Rectangle 20">
          <a:extLst>
            <a:ext uri="{FF2B5EF4-FFF2-40B4-BE49-F238E27FC236}">
              <a16:creationId xmlns:a16="http://schemas.microsoft.com/office/drawing/2014/main" id="{B1C9AC77-E662-4EAD-8413-5E3C2399D03B}"/>
            </a:ext>
          </a:extLst>
        </xdr:cNvPr>
        <xdr:cNvSpPr/>
      </xdr:nvSpPr>
      <xdr:spPr>
        <a:xfrm>
          <a:off x="36735124" y="36519411"/>
          <a:ext cx="8893548" cy="2122394"/>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255639</xdr:colOff>
      <xdr:row>245</xdr:row>
      <xdr:rowOff>124176</xdr:rowOff>
    </xdr:from>
    <xdr:to>
      <xdr:col>54</xdr:col>
      <xdr:colOff>747296</xdr:colOff>
      <xdr:row>246</xdr:row>
      <xdr:rowOff>23226</xdr:rowOff>
    </xdr:to>
    <xdr:sp macro="" textlink="">
      <xdr:nvSpPr>
        <xdr:cNvPr id="22" name="Rectangle 21">
          <a:extLst>
            <a:ext uri="{FF2B5EF4-FFF2-40B4-BE49-F238E27FC236}">
              <a16:creationId xmlns:a16="http://schemas.microsoft.com/office/drawing/2014/main" id="{FBDF097D-B330-418C-9D3F-0F21970C31B6}"/>
            </a:ext>
          </a:extLst>
        </xdr:cNvPr>
        <xdr:cNvSpPr/>
      </xdr:nvSpPr>
      <xdr:spPr>
        <a:xfrm>
          <a:off x="37365039" y="47368176"/>
          <a:ext cx="491657" cy="1181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50</xdr:col>
      <xdr:colOff>447675</xdr:colOff>
      <xdr:row>240</xdr:row>
      <xdr:rowOff>180975</xdr:rowOff>
    </xdr:from>
    <xdr:to>
      <xdr:col>51</xdr:col>
      <xdr:colOff>445336</xdr:colOff>
      <xdr:row>241</xdr:row>
      <xdr:rowOff>107449</xdr:rowOff>
    </xdr:to>
    <xdr:sp macro="" textlink="">
      <xdr:nvSpPr>
        <xdr:cNvPr id="23" name="Rectangle 22">
          <a:extLst>
            <a:ext uri="{FF2B5EF4-FFF2-40B4-BE49-F238E27FC236}">
              <a16:creationId xmlns:a16="http://schemas.microsoft.com/office/drawing/2014/main" id="{33710B73-8731-4B2E-BD85-65F197BFB1B3}"/>
            </a:ext>
          </a:extLst>
        </xdr:cNvPr>
        <xdr:cNvSpPr/>
      </xdr:nvSpPr>
      <xdr:spPr>
        <a:xfrm>
          <a:off x="35232975" y="46415325"/>
          <a:ext cx="492961" cy="116974"/>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41</xdr:col>
      <xdr:colOff>703741</xdr:colOff>
      <xdr:row>201</xdr:row>
      <xdr:rowOff>15732</xdr:rowOff>
    </xdr:from>
    <xdr:to>
      <xdr:col>51</xdr:col>
      <xdr:colOff>591241</xdr:colOff>
      <xdr:row>214</xdr:row>
      <xdr:rowOff>69480</xdr:rowOff>
    </xdr:to>
    <xdr:graphicFrame macro="">
      <xdr:nvGraphicFramePr>
        <xdr:cNvPr id="24" name="Chart 23">
          <a:extLst>
            <a:ext uri="{FF2B5EF4-FFF2-40B4-BE49-F238E27FC236}">
              <a16:creationId xmlns:a16="http://schemas.microsoft.com/office/drawing/2014/main" id="{3043581E-3CED-40C8-BBE8-34BC68126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714375</xdr:colOff>
      <xdr:row>229</xdr:row>
      <xdr:rowOff>0</xdr:rowOff>
    </xdr:from>
    <xdr:to>
      <xdr:col>51</xdr:col>
      <xdr:colOff>600075</xdr:colOff>
      <xdr:row>243</xdr:row>
      <xdr:rowOff>72798</xdr:rowOff>
    </xdr:to>
    <xdr:graphicFrame macro="">
      <xdr:nvGraphicFramePr>
        <xdr:cNvPr id="25" name="Chart 24">
          <a:extLst>
            <a:ext uri="{FF2B5EF4-FFF2-40B4-BE49-F238E27FC236}">
              <a16:creationId xmlns:a16="http://schemas.microsoft.com/office/drawing/2014/main" id="{80F95B52-994F-4B73-9823-47178E89C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0</xdr:colOff>
      <xdr:row>241</xdr:row>
      <xdr:rowOff>57150</xdr:rowOff>
    </xdr:from>
    <xdr:to>
      <xdr:col>52</xdr:col>
      <xdr:colOff>514350</xdr:colOff>
      <xdr:row>242</xdr:row>
      <xdr:rowOff>66675</xdr:rowOff>
    </xdr:to>
    <xdr:sp macro="" textlink="">
      <xdr:nvSpPr>
        <xdr:cNvPr id="26" name="Rectangle 25">
          <a:extLst>
            <a:ext uri="{FF2B5EF4-FFF2-40B4-BE49-F238E27FC236}">
              <a16:creationId xmlns:a16="http://schemas.microsoft.com/office/drawing/2014/main" id="{7F85F301-AF14-44A8-BB2F-C4824A481F99}"/>
            </a:ext>
          </a:extLst>
        </xdr:cNvPr>
        <xdr:cNvSpPr/>
      </xdr:nvSpPr>
      <xdr:spPr>
        <a:xfrm>
          <a:off x="35280600" y="46482000"/>
          <a:ext cx="1123950" cy="2000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51</xdr:col>
      <xdr:colOff>0</xdr:colOff>
      <xdr:row>212</xdr:row>
      <xdr:rowOff>161925</xdr:rowOff>
    </xdr:from>
    <xdr:to>
      <xdr:col>51</xdr:col>
      <xdr:colOff>561975</xdr:colOff>
      <xdr:row>213</xdr:row>
      <xdr:rowOff>180975</xdr:rowOff>
    </xdr:to>
    <xdr:sp macro="" textlink="">
      <xdr:nvSpPr>
        <xdr:cNvPr id="27" name="Rectangle 26">
          <a:extLst>
            <a:ext uri="{FF2B5EF4-FFF2-40B4-BE49-F238E27FC236}">
              <a16:creationId xmlns:a16="http://schemas.microsoft.com/office/drawing/2014/main" id="{FDA70B16-DBA8-4075-BC38-7325C9AF5670}"/>
            </a:ext>
          </a:extLst>
        </xdr:cNvPr>
        <xdr:cNvSpPr/>
      </xdr:nvSpPr>
      <xdr:spPr>
        <a:xfrm>
          <a:off x="35280600" y="40957500"/>
          <a:ext cx="561975" cy="20955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33</xdr:col>
      <xdr:colOff>29308</xdr:colOff>
      <xdr:row>167</xdr:row>
      <xdr:rowOff>92039</xdr:rowOff>
    </xdr:from>
    <xdr:to>
      <xdr:col>40</xdr:col>
      <xdr:colOff>520211</xdr:colOff>
      <xdr:row>167</xdr:row>
      <xdr:rowOff>92039</xdr:rowOff>
    </xdr:to>
    <xdr:cxnSp macro="">
      <xdr:nvCxnSpPr>
        <xdr:cNvPr id="30" name="Straight Arrow Connector 29">
          <a:extLst>
            <a:ext uri="{FF2B5EF4-FFF2-40B4-BE49-F238E27FC236}">
              <a16:creationId xmlns:a16="http://schemas.microsoft.com/office/drawing/2014/main" id="{FB5498FA-19CB-40CB-8E74-FF8E375D5DF0}"/>
            </a:ext>
          </a:extLst>
        </xdr:cNvPr>
        <xdr:cNvCxnSpPr/>
      </xdr:nvCxnSpPr>
      <xdr:spPr>
        <a:xfrm>
          <a:off x="25995923" y="31890885"/>
          <a:ext cx="3692769"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35</xdr:col>
      <xdr:colOff>177520</xdr:colOff>
      <xdr:row>167</xdr:row>
      <xdr:rowOff>21980</xdr:rowOff>
    </xdr:from>
    <xdr:to>
      <xdr:col>39</xdr:col>
      <xdr:colOff>335366</xdr:colOff>
      <xdr:row>167</xdr:row>
      <xdr:rowOff>171065</xdr:rowOff>
    </xdr:to>
    <xdr:sp macro="" textlink="">
      <xdr:nvSpPr>
        <xdr:cNvPr id="31" name="Rectangle 30">
          <a:extLst>
            <a:ext uri="{FF2B5EF4-FFF2-40B4-BE49-F238E27FC236}">
              <a16:creationId xmlns:a16="http://schemas.microsoft.com/office/drawing/2014/main" id="{996A74C8-1343-4407-8A69-939452CF9109}"/>
            </a:ext>
          </a:extLst>
        </xdr:cNvPr>
        <xdr:cNvSpPr/>
      </xdr:nvSpPr>
      <xdr:spPr>
        <a:xfrm rot="10800000" flipV="1">
          <a:off x="26708308" y="31820826"/>
          <a:ext cx="2268000" cy="149085"/>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twoCellAnchor>
    <xdr:from>
      <xdr:col>34</xdr:col>
      <xdr:colOff>0</xdr:colOff>
      <xdr:row>185</xdr:row>
      <xdr:rowOff>102577</xdr:rowOff>
    </xdr:from>
    <xdr:to>
      <xdr:col>41</xdr:col>
      <xdr:colOff>0</xdr:colOff>
      <xdr:row>185</xdr:row>
      <xdr:rowOff>102577</xdr:rowOff>
    </xdr:to>
    <xdr:cxnSp macro="">
      <xdr:nvCxnSpPr>
        <xdr:cNvPr id="33" name="Straight Arrow Connector 32">
          <a:extLst>
            <a:ext uri="{FF2B5EF4-FFF2-40B4-BE49-F238E27FC236}">
              <a16:creationId xmlns:a16="http://schemas.microsoft.com/office/drawing/2014/main" id="{5371B788-AA79-4ABC-9234-189F6DA1E488}"/>
            </a:ext>
          </a:extLst>
        </xdr:cNvPr>
        <xdr:cNvCxnSpPr/>
      </xdr:nvCxnSpPr>
      <xdr:spPr>
        <a:xfrm>
          <a:off x="26003250" y="35337750"/>
          <a:ext cx="3692769" cy="0"/>
        </a:xfrm>
        <a:prstGeom prst="straightConnector1">
          <a:avLst/>
        </a:prstGeom>
        <a:ln>
          <a:solidFill>
            <a:schemeClr val="tx1"/>
          </a:solidFill>
          <a:headEnd type="diamond"/>
          <a:tailEnd type="diamon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35</xdr:col>
      <xdr:colOff>184847</xdr:colOff>
      <xdr:row>185</xdr:row>
      <xdr:rowOff>21981</xdr:rowOff>
    </xdr:from>
    <xdr:to>
      <xdr:col>39</xdr:col>
      <xdr:colOff>342693</xdr:colOff>
      <xdr:row>185</xdr:row>
      <xdr:rowOff>171066</xdr:rowOff>
    </xdr:to>
    <xdr:sp macro="" textlink="">
      <xdr:nvSpPr>
        <xdr:cNvPr id="35" name="Rectangle 34">
          <a:extLst>
            <a:ext uri="{FF2B5EF4-FFF2-40B4-BE49-F238E27FC236}">
              <a16:creationId xmlns:a16="http://schemas.microsoft.com/office/drawing/2014/main" id="{6A0281F8-A9E8-4147-B591-EB2F7AACDAD9}"/>
            </a:ext>
          </a:extLst>
        </xdr:cNvPr>
        <xdr:cNvSpPr/>
      </xdr:nvSpPr>
      <xdr:spPr>
        <a:xfrm rot="10800000" flipV="1">
          <a:off x="26715635" y="35257154"/>
          <a:ext cx="2268000" cy="149085"/>
        </a:xfrm>
        <a:prstGeom prst="rect">
          <a:avLst/>
        </a:prstGeom>
        <a:solidFill>
          <a:schemeClr val="bg1"/>
        </a:solidFill>
        <a:ln w="952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First year of each subsequent price path</a:t>
          </a:r>
        </a:p>
      </xdr:txBody>
    </xdr:sp>
    <xdr:clientData/>
  </xdr:twoCellAnchor>
</xdr:wsDr>
</file>

<file path=xl/theme/theme1.xml><?xml version="1.0" encoding="utf-8"?>
<a:theme xmlns:a="http://schemas.openxmlformats.org/drawingml/2006/main" name="Office Theme">
  <a:themeElements>
    <a:clrScheme name="Sunwater">
      <a:dk1>
        <a:srgbClr val="031E2F"/>
      </a:dk1>
      <a:lt1>
        <a:srgbClr val="FFFFFF"/>
      </a:lt1>
      <a:dk2>
        <a:srgbClr val="00B0CA"/>
      </a:dk2>
      <a:lt2>
        <a:srgbClr val="E7E6E6"/>
      </a:lt2>
      <a:accent1>
        <a:srgbClr val="031E2F"/>
      </a:accent1>
      <a:accent2>
        <a:srgbClr val="00B0CA"/>
      </a:accent2>
      <a:accent3>
        <a:srgbClr val="0065BD"/>
      </a:accent3>
      <a:accent4>
        <a:srgbClr val="00B588"/>
      </a:accent4>
      <a:accent5>
        <a:srgbClr val="FCD672"/>
      </a:accent5>
      <a:accent6>
        <a:srgbClr val="A5A5A5"/>
      </a:accent6>
      <a:hlink>
        <a:srgbClr val="00D5F2"/>
      </a:hlink>
      <a:folHlink>
        <a:srgbClr val="05FFC3"/>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x:/r/sites/CustomerStakeholderRelations/Pricing%20%20Regulatory/Projects/2026%20RAB%20Review/01%20RAB%20Review%20Modelling/00%20SW%20Pricing%20model%20-%20RAB%20review%20-%20fixed%20RAB%20calculation%20live%20data.xlsb?d=w623ea53f15bc4d7980d4482d1930c756&amp;csf=1&amp;web=1&amp;e=NERKm4"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530C-14EA-4D26-8918-542FDFF91FCF}">
  <sheetPr codeName="Sheet1">
    <pageSetUpPr fitToPage="1"/>
  </sheetPr>
  <dimension ref="A1:K55"/>
  <sheetViews>
    <sheetView showGridLines="0" showRowColHeaders="0" tabSelected="1" zoomScaleNormal="100" workbookViewId="0"/>
  </sheetViews>
  <sheetFormatPr defaultColWidth="0" defaultRowHeight="15" zeroHeight="1" x14ac:dyDescent="0.25"/>
  <cols>
    <col min="1" max="1" width="1.7109375" customWidth="1"/>
    <col min="2" max="2" width="31.85546875" customWidth="1"/>
    <col min="3" max="3" width="9.140625" customWidth="1"/>
    <col min="4" max="4" width="24.140625" customWidth="1"/>
    <col min="5" max="10" width="9.140625" customWidth="1"/>
    <col min="11" max="11" width="3.5703125" customWidth="1"/>
    <col min="12" max="16384" width="9.140625" hidden="1"/>
  </cols>
  <sheetData>
    <row r="1" customFormat="1" x14ac:dyDescent="0.25"/>
    <row r="2" customFormat="1" x14ac:dyDescent="0.25"/>
    <row r="3" customFormat="1" x14ac:dyDescent="0.25"/>
    <row r="4" customFormat="1" x14ac:dyDescent="0.25"/>
    <row r="5" customFormat="1" x14ac:dyDescent="0.25"/>
    <row r="6" customFormat="1" x14ac:dyDescent="0.25"/>
    <row r="7" customFormat="1" x14ac:dyDescent="0.25"/>
    <row r="8" customFormat="1" x14ac:dyDescent="0.25"/>
    <row r="9" customFormat="1" x14ac:dyDescent="0.25"/>
    <row r="10" customFormat="1" x14ac:dyDescent="0.25"/>
    <row r="11" customFormat="1" x14ac:dyDescent="0.25"/>
    <row r="12" customFormat="1" x14ac:dyDescent="0.25"/>
    <row r="13" customFormat="1" x14ac:dyDescent="0.25"/>
    <row r="14" customFormat="1" x14ac:dyDescent="0.25"/>
    <row r="15" customFormat="1" x14ac:dyDescent="0.25"/>
    <row r="16" customFormat="1" x14ac:dyDescent="0.25"/>
    <row r="17" spans="4:4" x14ac:dyDescent="0.25"/>
    <row r="18" spans="4:4" x14ac:dyDescent="0.25"/>
    <row r="19" spans="4:4" x14ac:dyDescent="0.25"/>
    <row r="20" spans="4:4" x14ac:dyDescent="0.25"/>
    <row r="21" spans="4:4" x14ac:dyDescent="0.25"/>
    <row r="22" spans="4:4" x14ac:dyDescent="0.25"/>
    <row r="23" spans="4:4" x14ac:dyDescent="0.25"/>
    <row r="24" spans="4:4" x14ac:dyDescent="0.25"/>
    <row r="25" spans="4:4" x14ac:dyDescent="0.25"/>
    <row r="26" spans="4:4" x14ac:dyDescent="0.25"/>
    <row r="27" spans="4:4" x14ac:dyDescent="0.25"/>
    <row r="28" spans="4:4" x14ac:dyDescent="0.25"/>
    <row r="29" spans="4:4" x14ac:dyDescent="0.25"/>
    <row r="30" spans="4:4" x14ac:dyDescent="0.25"/>
    <row r="31" spans="4:4" ht="18.75" x14ac:dyDescent="0.25">
      <c r="D31" s="87"/>
    </row>
    <row r="32" spans="4:4"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sheetData>
  <sheetProtection algorithmName="SHA-512" hashValue="NUL9yly3+fA9q4eHc+tXC8jSHv27SvvbdY2F0UJj7RrmZLPUHKlnwrEuhu/delNE5OI9OkODAzcL38sawNWTyA==" saltValue="eRuKsCu9bcWB4bGjdjNGJA==" spinCount="100000" sheet="1" objects="1" scenarios="1" selectLockedCells="1"/>
  <pageMargins left="0.70866141732283472" right="0.70866141732283472" top="0.74803149606299213" bottom="0.7480314960629921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9B296-B103-4113-89D7-708E8926B286}">
  <sheetPr codeName="Sheet9">
    <tabColor theme="3" tint="0.79998168889431442"/>
  </sheetPr>
  <dimension ref="B1:N69"/>
  <sheetViews>
    <sheetView topLeftCell="A10" workbookViewId="0">
      <selection activeCell="J14" sqref="J14"/>
    </sheetView>
  </sheetViews>
  <sheetFormatPr defaultRowHeight="15" x14ac:dyDescent="0.25"/>
  <cols>
    <col min="4" max="4" width="17.28515625" bestFit="1" customWidth="1"/>
    <col min="5" max="5" width="63.5703125" bestFit="1" customWidth="1"/>
    <col min="6" max="6" width="13.85546875" bestFit="1" customWidth="1"/>
    <col min="7" max="14" width="14.28515625" bestFit="1" customWidth="1"/>
  </cols>
  <sheetData>
    <row r="1" spans="2:10" x14ac:dyDescent="0.25">
      <c r="B1" t="s">
        <v>220</v>
      </c>
    </row>
    <row r="2" spans="2:10" x14ac:dyDescent="0.25">
      <c r="B2" t="s">
        <v>209</v>
      </c>
    </row>
    <row r="3" spans="2:10" x14ac:dyDescent="0.25">
      <c r="B3" t="s">
        <v>137</v>
      </c>
    </row>
    <row r="4" spans="2:10" x14ac:dyDescent="0.25">
      <c r="B4" t="s">
        <v>148</v>
      </c>
    </row>
    <row r="5" spans="2:10" x14ac:dyDescent="0.25">
      <c r="B5" s="57" t="s">
        <v>203</v>
      </c>
    </row>
    <row r="6" spans="2:10" x14ac:dyDescent="0.25">
      <c r="B6" s="57"/>
    </row>
    <row r="7" spans="2:10" x14ac:dyDescent="0.25">
      <c r="E7" s="48" t="s">
        <v>221</v>
      </c>
      <c r="F7" t="s">
        <v>222</v>
      </c>
    </row>
    <row r="8" spans="2:10" x14ac:dyDescent="0.25">
      <c r="E8" t="s">
        <v>223</v>
      </c>
    </row>
    <row r="9" spans="2:10" x14ac:dyDescent="0.25">
      <c r="E9" s="50" t="s">
        <v>224</v>
      </c>
      <c r="F9" s="51" t="s">
        <v>225</v>
      </c>
      <c r="G9" s="51" t="s">
        <v>6</v>
      </c>
      <c r="H9" s="51" t="s">
        <v>7</v>
      </c>
      <c r="I9" s="51" t="s">
        <v>8</v>
      </c>
      <c r="J9" s="52" t="s">
        <v>9</v>
      </c>
    </row>
    <row r="10" spans="2:10" x14ac:dyDescent="0.25">
      <c r="E10" s="53">
        <v>30</v>
      </c>
      <c r="F10" t="s">
        <v>209</v>
      </c>
      <c r="G10" s="54"/>
      <c r="H10" s="54"/>
      <c r="I10" s="54"/>
      <c r="J10" s="55"/>
    </row>
    <row r="11" spans="2:10" x14ac:dyDescent="0.25">
      <c r="E11" s="53">
        <v>5</v>
      </c>
      <c r="F11" t="s">
        <v>137</v>
      </c>
      <c r="G11" s="54"/>
      <c r="H11" s="54"/>
      <c r="I11" s="54"/>
      <c r="J11" s="55"/>
    </row>
    <row r="12" spans="2:10" x14ac:dyDescent="0.25">
      <c r="E12" s="53">
        <v>9</v>
      </c>
      <c r="F12" t="s">
        <v>148</v>
      </c>
      <c r="G12" s="54"/>
      <c r="H12" s="54"/>
      <c r="I12" s="54"/>
      <c r="J12" s="55"/>
    </row>
    <row r="13" spans="2:10" x14ac:dyDescent="0.25">
      <c r="E13" s="56">
        <v>25</v>
      </c>
      <c r="F13" s="57" t="s">
        <v>203</v>
      </c>
      <c r="G13" s="58"/>
      <c r="H13" s="58"/>
      <c r="I13" s="58"/>
      <c r="J13" s="59"/>
    </row>
    <row r="16" spans="2:10" x14ac:dyDescent="0.25">
      <c r="E16" t="s">
        <v>226</v>
      </c>
    </row>
    <row r="17" spans="4:14" x14ac:dyDescent="0.25">
      <c r="E17" s="50" t="s">
        <v>224</v>
      </c>
      <c r="F17" s="51" t="s">
        <v>225</v>
      </c>
      <c r="G17" s="51" t="str">
        <f>'Annuity Prices'!N10</f>
        <v>2027-28</v>
      </c>
      <c r="H17" s="51" t="str">
        <f>'Annuity Prices'!O10</f>
        <v>2028-29</v>
      </c>
      <c r="I17" s="51" t="str">
        <f>'Annuity Prices'!P10</f>
        <v>2029-30</v>
      </c>
      <c r="J17" s="51" t="str">
        <f>'Annuity Prices'!Q10</f>
        <v>2030-31</v>
      </c>
      <c r="K17" s="51" t="str">
        <f>'Annuity Prices'!R10</f>
        <v>2031-32</v>
      </c>
      <c r="L17" s="51" t="str">
        <f>'Annuity Prices'!S10</f>
        <v>2032-33</v>
      </c>
      <c r="M17" s="51" t="str">
        <f>'Annuity Prices'!T10</f>
        <v>2033-34</v>
      </c>
      <c r="N17" s="51" t="str">
        <f>'Annuity Prices'!U10</f>
        <v>2034-35</v>
      </c>
    </row>
    <row r="18" spans="4:14" x14ac:dyDescent="0.25">
      <c r="E18" s="53">
        <v>30</v>
      </c>
      <c r="F18" t="s">
        <v>209</v>
      </c>
      <c r="G18" s="54"/>
      <c r="H18" s="54"/>
      <c r="I18" s="54"/>
      <c r="J18" s="54"/>
      <c r="N18" s="60"/>
    </row>
    <row r="19" spans="4:14" x14ac:dyDescent="0.25">
      <c r="E19" s="53">
        <v>5</v>
      </c>
      <c r="F19" t="s">
        <v>137</v>
      </c>
      <c r="G19" s="54"/>
      <c r="H19" s="54"/>
      <c r="I19" s="54"/>
      <c r="J19" s="54"/>
      <c r="N19" s="60"/>
    </row>
    <row r="20" spans="4:14" x14ac:dyDescent="0.25">
      <c r="E20" s="53">
        <v>9</v>
      </c>
      <c r="F20" t="s">
        <v>148</v>
      </c>
      <c r="G20" s="54"/>
      <c r="H20" s="54"/>
      <c r="I20" s="54"/>
      <c r="J20" s="54"/>
      <c r="N20" s="60"/>
    </row>
    <row r="21" spans="4:14" x14ac:dyDescent="0.25">
      <c r="E21" s="56">
        <v>25</v>
      </c>
      <c r="F21" s="57" t="s">
        <v>203</v>
      </c>
      <c r="G21" s="58"/>
      <c r="H21" s="58"/>
      <c r="I21" s="58"/>
      <c r="J21" s="58"/>
      <c r="K21" s="57"/>
      <c r="L21" s="57"/>
      <c r="M21" s="57"/>
      <c r="N21" s="61"/>
    </row>
    <row r="22" spans="4:14" x14ac:dyDescent="0.25">
      <c r="G22" s="49"/>
      <c r="H22" s="49"/>
      <c r="I22" s="49"/>
      <c r="J22" s="49"/>
    </row>
    <row r="24" spans="4:14" x14ac:dyDescent="0.25">
      <c r="E24" t="s">
        <v>227</v>
      </c>
    </row>
    <row r="25" spans="4:14" x14ac:dyDescent="0.25">
      <c r="E25" s="50" t="s">
        <v>224</v>
      </c>
      <c r="F25" s="51" t="s">
        <v>225</v>
      </c>
      <c r="G25" s="51" t="s">
        <v>6</v>
      </c>
      <c r="H25" s="51" t="s">
        <v>7</v>
      </c>
      <c r="I25" s="51" t="s">
        <v>8</v>
      </c>
      <c r="J25" s="52" t="s">
        <v>9</v>
      </c>
    </row>
    <row r="26" spans="4:14" x14ac:dyDescent="0.25">
      <c r="D26" s="62" t="s">
        <v>228</v>
      </c>
      <c r="E26" s="53">
        <v>30</v>
      </c>
      <c r="F26" t="s">
        <v>209</v>
      </c>
      <c r="G26" s="54"/>
      <c r="H26" s="54"/>
      <c r="I26" s="54"/>
      <c r="J26" s="55"/>
    </row>
    <row r="27" spans="4:14" x14ac:dyDescent="0.25">
      <c r="D27" s="62" t="s">
        <v>228</v>
      </c>
      <c r="E27" s="53">
        <v>5</v>
      </c>
      <c r="F27" t="s">
        <v>137</v>
      </c>
      <c r="G27" s="54"/>
      <c r="H27" s="54"/>
      <c r="I27" s="54"/>
      <c r="J27" s="55"/>
    </row>
    <row r="28" spans="4:14" x14ac:dyDescent="0.25">
      <c r="D28" s="62" t="s">
        <v>228</v>
      </c>
      <c r="E28" s="53">
        <v>9</v>
      </c>
      <c r="F28" t="s">
        <v>148</v>
      </c>
      <c r="G28" s="54"/>
      <c r="H28" s="54"/>
      <c r="I28" s="54"/>
      <c r="J28" s="55"/>
    </row>
    <row r="29" spans="4:14" x14ac:dyDescent="0.25">
      <c r="D29" s="62" t="s">
        <v>228</v>
      </c>
      <c r="E29" s="56">
        <v>25</v>
      </c>
      <c r="F29" s="57" t="s">
        <v>203</v>
      </c>
      <c r="G29" s="58"/>
      <c r="H29" s="58"/>
      <c r="I29" s="58"/>
      <c r="J29" s="59"/>
    </row>
    <row r="32" spans="4:14" x14ac:dyDescent="0.25">
      <c r="E32" t="s">
        <v>229</v>
      </c>
    </row>
    <row r="33" spans="4:14" x14ac:dyDescent="0.25">
      <c r="E33" s="50" t="s">
        <v>224</v>
      </c>
      <c r="F33" s="51" t="s">
        <v>225</v>
      </c>
      <c r="G33" s="51" t="s">
        <v>6</v>
      </c>
      <c r="H33" s="51" t="s">
        <v>7</v>
      </c>
      <c r="I33" s="51" t="s">
        <v>8</v>
      </c>
      <c r="J33" s="51" t="s">
        <v>9</v>
      </c>
      <c r="K33" s="51" t="s">
        <v>10</v>
      </c>
      <c r="L33" s="51" t="s">
        <v>11</v>
      </c>
      <c r="M33" s="51" t="s">
        <v>12</v>
      </c>
      <c r="N33" s="52" t="s">
        <v>13</v>
      </c>
    </row>
    <row r="34" spans="4:14" x14ac:dyDescent="0.25">
      <c r="D34" s="62" t="s">
        <v>230</v>
      </c>
      <c r="E34" s="53">
        <v>30</v>
      </c>
      <c r="F34" t="s">
        <v>209</v>
      </c>
      <c r="G34" s="54"/>
      <c r="H34" s="54"/>
      <c r="I34" s="54"/>
      <c r="J34" s="54"/>
      <c r="K34" s="54"/>
      <c r="L34" s="54"/>
      <c r="M34" s="54"/>
      <c r="N34" s="55"/>
    </row>
    <row r="35" spans="4:14" x14ac:dyDescent="0.25">
      <c r="D35" s="62" t="s">
        <v>230</v>
      </c>
      <c r="E35" s="53">
        <v>5</v>
      </c>
      <c r="F35" t="s">
        <v>137</v>
      </c>
      <c r="G35" s="54"/>
      <c r="H35" s="54"/>
      <c r="I35" s="54"/>
      <c r="J35" s="54"/>
      <c r="K35" s="54"/>
      <c r="L35" s="54"/>
      <c r="M35" s="54"/>
      <c r="N35" s="55"/>
    </row>
    <row r="36" spans="4:14" x14ac:dyDescent="0.25">
      <c r="D36" s="62" t="s">
        <v>230</v>
      </c>
      <c r="E36" s="53">
        <v>9</v>
      </c>
      <c r="F36" t="s">
        <v>148</v>
      </c>
      <c r="G36" s="54"/>
      <c r="H36" s="54"/>
      <c r="I36" s="54"/>
      <c r="J36" s="54"/>
      <c r="K36" s="54"/>
      <c r="L36" s="54"/>
      <c r="M36" s="54"/>
      <c r="N36" s="55"/>
    </row>
    <row r="37" spans="4:14" x14ac:dyDescent="0.25">
      <c r="D37" s="62" t="s">
        <v>230</v>
      </c>
      <c r="E37" s="56">
        <v>25</v>
      </c>
      <c r="F37" s="57" t="s">
        <v>203</v>
      </c>
      <c r="G37" s="58"/>
      <c r="H37" s="58"/>
      <c r="I37" s="58"/>
      <c r="J37" s="58"/>
      <c r="K37" s="58"/>
      <c r="L37" s="58"/>
      <c r="M37" s="58"/>
      <c r="N37" s="59"/>
    </row>
    <row r="40" spans="4:14" x14ac:dyDescent="0.25">
      <c r="D40" t="s">
        <v>6</v>
      </c>
      <c r="E40" t="s">
        <v>321</v>
      </c>
      <c r="G40" s="175"/>
      <c r="H40" s="175"/>
      <c r="I40" s="175"/>
      <c r="J40" s="175"/>
      <c r="K40" s="175"/>
      <c r="L40" s="175"/>
      <c r="M40" s="175"/>
    </row>
    <row r="41" spans="4:14" x14ac:dyDescent="0.25">
      <c r="D41" s="30">
        <v>45988.571021990741</v>
      </c>
      <c r="F41" s="174" t="s">
        <v>322</v>
      </c>
      <c r="G41" s="33"/>
      <c r="H41" s="33"/>
      <c r="I41" s="33"/>
      <c r="J41" s="33"/>
      <c r="K41" s="33"/>
      <c r="L41" s="33"/>
      <c r="M41" s="33"/>
    </row>
    <row r="42" spans="4:14" x14ac:dyDescent="0.25">
      <c r="G42" t="s">
        <v>231</v>
      </c>
    </row>
    <row r="43" spans="4:14" x14ac:dyDescent="0.25">
      <c r="D43" s="5" t="s">
        <v>1</v>
      </c>
      <c r="E43" s="5" t="s">
        <v>123</v>
      </c>
      <c r="F43" s="5" t="s">
        <v>232</v>
      </c>
      <c r="G43" s="5" t="s">
        <v>233</v>
      </c>
      <c r="H43" s="5" t="s">
        <v>234</v>
      </c>
      <c r="I43" s="5" t="s">
        <v>235</v>
      </c>
      <c r="J43" s="5" t="s">
        <v>236</v>
      </c>
      <c r="K43" s="5" t="s">
        <v>237</v>
      </c>
      <c r="L43" s="5" t="s">
        <v>238</v>
      </c>
      <c r="M43" s="5" t="s">
        <v>239</v>
      </c>
      <c r="N43" s="5" t="s">
        <v>240</v>
      </c>
    </row>
    <row r="44" spans="4:14" x14ac:dyDescent="0.25">
      <c r="D44" t="s">
        <v>137</v>
      </c>
      <c r="E44" t="s">
        <v>138</v>
      </c>
      <c r="F44" t="s">
        <v>241</v>
      </c>
      <c r="G44" s="74">
        <v>0.87012952521015596</v>
      </c>
      <c r="H44" s="74">
        <v>0.89510224258368742</v>
      </c>
      <c r="I44" s="74">
        <v>0.91897705494950088</v>
      </c>
      <c r="J44" s="74">
        <v>0.94195148132323836</v>
      </c>
      <c r="K44" s="74">
        <v>0</v>
      </c>
      <c r="L44" s="74">
        <v>0</v>
      </c>
      <c r="M44" s="74">
        <v>0</v>
      </c>
      <c r="N44" s="74">
        <v>0</v>
      </c>
    </row>
    <row r="45" spans="4:14" x14ac:dyDescent="0.25">
      <c r="D45" t="s">
        <v>137</v>
      </c>
      <c r="E45" t="s">
        <v>138</v>
      </c>
      <c r="F45" t="s">
        <v>242</v>
      </c>
      <c r="G45" s="74">
        <v>0.4664976868806161</v>
      </c>
      <c r="H45" s="74">
        <v>0.47988617049408977</v>
      </c>
      <c r="I45" s="74">
        <v>0.49597829469229338</v>
      </c>
      <c r="J45" s="74">
        <v>0.50837775205960067</v>
      </c>
      <c r="K45" s="74">
        <v>0.52108719586109065</v>
      </c>
      <c r="L45" s="74">
        <v>0.53411437575761789</v>
      </c>
      <c r="M45" s="74">
        <v>0.54746723515155837</v>
      </c>
      <c r="N45" s="74">
        <v>0.56115391603034714</v>
      </c>
    </row>
    <row r="46" spans="4:14" x14ac:dyDescent="0.25">
      <c r="D46" t="s">
        <v>203</v>
      </c>
      <c r="E46" t="s">
        <v>205</v>
      </c>
      <c r="F46" t="s">
        <v>241</v>
      </c>
      <c r="G46" s="74">
        <v>6.0414601795593432</v>
      </c>
      <c r="H46" s="74">
        <v>6.2148500867126977</v>
      </c>
      <c r="I46" s="74">
        <v>6.380617049013714</v>
      </c>
      <c r="J46" s="74">
        <v>6.5401324752390568</v>
      </c>
      <c r="K46" s="74">
        <v>0</v>
      </c>
      <c r="L46" s="74">
        <v>0</v>
      </c>
      <c r="M46" s="74">
        <v>0</v>
      </c>
      <c r="N46" s="74">
        <v>0</v>
      </c>
    </row>
    <row r="47" spans="4:14" x14ac:dyDescent="0.25">
      <c r="D47" t="s">
        <v>203</v>
      </c>
      <c r="E47" t="s">
        <v>205</v>
      </c>
      <c r="F47" t="s">
        <v>242</v>
      </c>
      <c r="G47" s="74">
        <v>3.2389743336948564</v>
      </c>
      <c r="H47" s="74">
        <v>3.3319328970718987</v>
      </c>
      <c r="I47" s="74">
        <v>3.4436633058572905</v>
      </c>
      <c r="J47" s="74">
        <v>3.5297548885037231</v>
      </c>
      <c r="K47" s="74">
        <v>3.6179987607163158</v>
      </c>
      <c r="L47" s="74">
        <v>3.708448729734223</v>
      </c>
      <c r="M47" s="74">
        <v>3.8011599479775793</v>
      </c>
      <c r="N47" s="74">
        <v>3.8961889466770181</v>
      </c>
    </row>
    <row r="48" spans="4:14" x14ac:dyDescent="0.25">
      <c r="D48" t="s">
        <v>203</v>
      </c>
      <c r="E48" t="s">
        <v>206</v>
      </c>
      <c r="F48" t="s">
        <v>241</v>
      </c>
      <c r="G48" s="74">
        <v>6.0414601795593432</v>
      </c>
      <c r="H48" s="74">
        <v>6.2148500867126977</v>
      </c>
      <c r="I48" s="74">
        <v>6.380617049013714</v>
      </c>
      <c r="J48" s="74">
        <v>6.5401324752390568</v>
      </c>
      <c r="K48" s="74">
        <v>0</v>
      </c>
      <c r="L48" s="74">
        <v>0</v>
      </c>
      <c r="M48" s="74">
        <v>0</v>
      </c>
      <c r="N48" s="74">
        <v>0</v>
      </c>
    </row>
    <row r="49" spans="4:14" x14ac:dyDescent="0.25">
      <c r="D49" t="s">
        <v>203</v>
      </c>
      <c r="E49" t="s">
        <v>206</v>
      </c>
      <c r="F49" t="s">
        <v>242</v>
      </c>
      <c r="G49" s="74">
        <v>3.2389743336948564</v>
      </c>
      <c r="H49" s="74">
        <v>3.3319328970718987</v>
      </c>
      <c r="I49" s="74">
        <v>3.4436633058572905</v>
      </c>
      <c r="J49" s="74">
        <v>3.5297548885037231</v>
      </c>
      <c r="K49" s="74">
        <v>3.6179987607163158</v>
      </c>
      <c r="L49" s="74">
        <v>3.708448729734223</v>
      </c>
      <c r="M49" s="74">
        <v>3.8011599479775793</v>
      </c>
      <c r="N49" s="74">
        <v>3.8961889466770181</v>
      </c>
    </row>
    <row r="50" spans="4:14" x14ac:dyDescent="0.25">
      <c r="D50" t="s">
        <v>203</v>
      </c>
      <c r="E50" t="s">
        <v>204</v>
      </c>
      <c r="F50" t="s">
        <v>241</v>
      </c>
      <c r="G50" s="74">
        <v>6.0407300897796716</v>
      </c>
      <c r="H50" s="74">
        <v>6.2174250433563483</v>
      </c>
      <c r="I50" s="74">
        <v>6.380617049013714</v>
      </c>
      <c r="J50" s="74">
        <v>6.5401324752390568</v>
      </c>
      <c r="K50" s="74">
        <v>0</v>
      </c>
      <c r="L50" s="74">
        <v>0</v>
      </c>
      <c r="M50" s="74">
        <v>0</v>
      </c>
      <c r="N50" s="74">
        <v>0</v>
      </c>
    </row>
    <row r="51" spans="4:14" x14ac:dyDescent="0.25">
      <c r="D51" t="s">
        <v>203</v>
      </c>
      <c r="E51" t="s">
        <v>204</v>
      </c>
      <c r="F51" t="s">
        <v>242</v>
      </c>
      <c r="G51" s="74">
        <v>3.2394871668474279</v>
      </c>
      <c r="H51" s="74">
        <v>3.3359664485359488</v>
      </c>
      <c r="I51" s="74">
        <v>3.4436633058572905</v>
      </c>
      <c r="J51" s="74">
        <v>3.5297548885037231</v>
      </c>
      <c r="K51" s="74">
        <v>3.6179987607163158</v>
      </c>
      <c r="L51" s="74">
        <v>3.708448729734223</v>
      </c>
      <c r="M51" s="74">
        <v>3.8011599479775793</v>
      </c>
      <c r="N51" s="74">
        <v>3.8961889466770181</v>
      </c>
    </row>
    <row r="52" spans="4:14" x14ac:dyDescent="0.25">
      <c r="D52" t="s">
        <v>148</v>
      </c>
      <c r="E52" t="s">
        <v>152</v>
      </c>
      <c r="F52" t="s">
        <v>241</v>
      </c>
      <c r="G52" s="74">
        <v>60.173296717023597</v>
      </c>
      <c r="H52" s="74">
        <v>61.900270332802172</v>
      </c>
      <c r="I52" s="74">
        <v>63.551318972031353</v>
      </c>
      <c r="J52" s="74">
        <v>65.140101946332123</v>
      </c>
      <c r="K52" s="74">
        <v>0</v>
      </c>
      <c r="L52" s="74">
        <v>0</v>
      </c>
      <c r="M52" s="74">
        <v>0</v>
      </c>
      <c r="N52" s="74">
        <v>0</v>
      </c>
    </row>
    <row r="53" spans="4:14" x14ac:dyDescent="0.25">
      <c r="D53" t="s">
        <v>148</v>
      </c>
      <c r="E53" t="s">
        <v>152</v>
      </c>
      <c r="F53" t="s">
        <v>242</v>
      </c>
      <c r="G53" s="74">
        <v>32.260373791698157</v>
      </c>
      <c r="H53" s="74">
        <v>33.186246519519905</v>
      </c>
      <c r="I53" s="74">
        <v>34.299087925460967</v>
      </c>
      <c r="J53" s="74">
        <v>35.156565123597488</v>
      </c>
      <c r="K53" s="74">
        <v>36.035479251687413</v>
      </c>
      <c r="L53" s="74">
        <v>36.936366232979601</v>
      </c>
      <c r="M53" s="74">
        <v>37.859775388804088</v>
      </c>
      <c r="N53" s="74">
        <v>38.806269773524193</v>
      </c>
    </row>
    <row r="54" spans="4:14" x14ac:dyDescent="0.25">
      <c r="D54" t="s">
        <v>148</v>
      </c>
      <c r="E54" t="s">
        <v>149</v>
      </c>
      <c r="F54" t="s">
        <v>241</v>
      </c>
      <c r="G54" s="74">
        <v>60.173296717023597</v>
      </c>
      <c r="H54" s="74">
        <v>61.900270332802172</v>
      </c>
      <c r="I54" s="74">
        <v>63.551318972031353</v>
      </c>
      <c r="J54" s="74">
        <v>65.140101946332123</v>
      </c>
      <c r="K54" s="74">
        <v>0</v>
      </c>
      <c r="L54" s="74">
        <v>0</v>
      </c>
      <c r="M54" s="74">
        <v>0</v>
      </c>
      <c r="N54" s="74">
        <v>0</v>
      </c>
    </row>
    <row r="55" spans="4:14" x14ac:dyDescent="0.25">
      <c r="D55" t="s">
        <v>148</v>
      </c>
      <c r="E55" t="s">
        <v>149</v>
      </c>
      <c r="F55" t="s">
        <v>242</v>
      </c>
      <c r="G55" s="74">
        <v>32.260373791698157</v>
      </c>
      <c r="H55" s="74">
        <v>33.186246519519905</v>
      </c>
      <c r="I55" s="74">
        <v>34.299087925460967</v>
      </c>
      <c r="J55" s="74">
        <v>35.156565123597488</v>
      </c>
      <c r="K55" s="74">
        <v>36.035479251687413</v>
      </c>
      <c r="L55" s="74">
        <v>36.936366232979601</v>
      </c>
      <c r="M55" s="74">
        <v>37.859775388804088</v>
      </c>
      <c r="N55" s="74">
        <v>38.806269773524193</v>
      </c>
    </row>
    <row r="56" spans="4:14" x14ac:dyDescent="0.25">
      <c r="D56" t="s">
        <v>148</v>
      </c>
      <c r="E56" t="s">
        <v>153</v>
      </c>
      <c r="F56" t="s">
        <v>241</v>
      </c>
      <c r="G56" s="74">
        <v>9.5346181177803011</v>
      </c>
      <c r="H56" s="74">
        <v>9.8082616577605943</v>
      </c>
      <c r="I56" s="74">
        <v>10.069874684265715</v>
      </c>
      <c r="J56" s="74">
        <v>10.321621551372358</v>
      </c>
      <c r="K56" s="74">
        <v>0</v>
      </c>
      <c r="L56" s="74">
        <v>0</v>
      </c>
      <c r="M56" s="74">
        <v>0</v>
      </c>
      <c r="N56" s="74">
        <v>0</v>
      </c>
    </row>
    <row r="57" spans="4:14" x14ac:dyDescent="0.25">
      <c r="D57" t="s">
        <v>148</v>
      </c>
      <c r="E57" t="s">
        <v>153</v>
      </c>
      <c r="F57" t="s">
        <v>242</v>
      </c>
      <c r="G57" s="74">
        <v>5.111741606699602</v>
      </c>
      <c r="H57" s="74">
        <v>5.2584485908118808</v>
      </c>
      <c r="I57" s="74">
        <v>5.434781256798253</v>
      </c>
      <c r="J57" s="74">
        <v>5.5706507882182095</v>
      </c>
      <c r="K57" s="74">
        <v>5.709917057923664</v>
      </c>
      <c r="L57" s="74">
        <v>5.8526649843717555</v>
      </c>
      <c r="M57" s="74">
        <v>5.9989816089810493</v>
      </c>
      <c r="N57" s="74">
        <v>6.148956149205576</v>
      </c>
    </row>
    <row r="58" spans="4:14" x14ac:dyDescent="0.25">
      <c r="D58" t="s">
        <v>148</v>
      </c>
      <c r="E58" t="s">
        <v>151</v>
      </c>
      <c r="F58" t="s">
        <v>241</v>
      </c>
      <c r="G58" s="74">
        <v>9.5346181177803011</v>
      </c>
      <c r="H58" s="74">
        <v>9.8082616577605943</v>
      </c>
      <c r="I58" s="74">
        <v>10.069874684265715</v>
      </c>
      <c r="J58" s="74">
        <v>10.321621551372358</v>
      </c>
      <c r="K58" s="74">
        <v>0</v>
      </c>
      <c r="L58" s="74">
        <v>0</v>
      </c>
      <c r="M58" s="74">
        <v>0</v>
      </c>
      <c r="N58" s="74">
        <v>0</v>
      </c>
    </row>
    <row r="59" spans="4:14" x14ac:dyDescent="0.25">
      <c r="D59" t="s">
        <v>148</v>
      </c>
      <c r="E59" t="s">
        <v>151</v>
      </c>
      <c r="F59" t="s">
        <v>242</v>
      </c>
      <c r="G59" s="74">
        <v>5.111741606699602</v>
      </c>
      <c r="H59" s="74">
        <v>5.2584485908118808</v>
      </c>
      <c r="I59" s="74">
        <v>5.434781256798253</v>
      </c>
      <c r="J59" s="74">
        <v>5.5706507882182095</v>
      </c>
      <c r="K59" s="74">
        <v>5.709917057923664</v>
      </c>
      <c r="L59" s="74">
        <v>5.8526649843717555</v>
      </c>
      <c r="M59" s="74">
        <v>5.9989816089810493</v>
      </c>
      <c r="N59" s="74">
        <v>6.148956149205576</v>
      </c>
    </row>
    <row r="60" spans="4:14" x14ac:dyDescent="0.25">
      <c r="D60" t="s">
        <v>209</v>
      </c>
      <c r="E60" t="s">
        <v>213</v>
      </c>
      <c r="F60" t="s">
        <v>241</v>
      </c>
      <c r="G60" s="74">
        <v>62.760121379315876</v>
      </c>
      <c r="H60" s="74">
        <v>64.561336862902237</v>
      </c>
      <c r="I60" s="74">
        <v>66.283363387200396</v>
      </c>
      <c r="J60" s="74">
        <v>67.940447471880404</v>
      </c>
      <c r="K60" s="74">
        <v>0</v>
      </c>
      <c r="L60" s="74">
        <v>0</v>
      </c>
      <c r="M60" s="74">
        <v>0</v>
      </c>
      <c r="N60" s="74">
        <v>0</v>
      </c>
    </row>
    <row r="61" spans="4:14" x14ac:dyDescent="0.25">
      <c r="D61" t="s">
        <v>209</v>
      </c>
      <c r="E61" t="s">
        <v>213</v>
      </c>
      <c r="F61" t="s">
        <v>242</v>
      </c>
      <c r="G61" s="74">
        <v>33.647233662972639</v>
      </c>
      <c r="H61" s="74">
        <v>34.612909269099958</v>
      </c>
      <c r="I61" s="74">
        <v>35.773591258010015</v>
      </c>
      <c r="J61" s="74">
        <v>36.667931039460264</v>
      </c>
      <c r="K61" s="74">
        <v>37.584629315446769</v>
      </c>
      <c r="L61" s="74">
        <v>38.524245048332929</v>
      </c>
      <c r="M61" s="74">
        <v>39.487351174541253</v>
      </c>
      <c r="N61" s="74">
        <v>40.474534953904779</v>
      </c>
    </row>
    <row r="62" spans="4:14" x14ac:dyDescent="0.25">
      <c r="D62" t="s">
        <v>209</v>
      </c>
      <c r="E62" t="s">
        <v>215</v>
      </c>
      <c r="F62" t="s">
        <v>241</v>
      </c>
      <c r="G62" s="74">
        <v>48.73109778881944</v>
      </c>
      <c r="H62" s="74">
        <v>50.129680295358561</v>
      </c>
      <c r="I62" s="74">
        <v>51.466775270738438</v>
      </c>
      <c r="J62" s="74">
        <v>52.753444652506893</v>
      </c>
      <c r="K62" s="74">
        <v>0</v>
      </c>
      <c r="L62" s="74">
        <v>0</v>
      </c>
      <c r="M62" s="74">
        <v>0</v>
      </c>
      <c r="N62" s="74">
        <v>0</v>
      </c>
    </row>
    <row r="63" spans="4:14" x14ac:dyDescent="0.25">
      <c r="D63" t="s">
        <v>209</v>
      </c>
      <c r="E63" t="s">
        <v>215</v>
      </c>
      <c r="F63" t="s">
        <v>242</v>
      </c>
      <c r="G63" s="74">
        <v>26.125931529730426</v>
      </c>
      <c r="H63" s="74">
        <v>26.875745764633692</v>
      </c>
      <c r="I63" s="74">
        <v>27.776975817415877</v>
      </c>
      <c r="J63" s="74">
        <v>28.471400212851272</v>
      </c>
      <c r="K63" s="74">
        <v>29.183185218172554</v>
      </c>
      <c r="L63" s="74">
        <v>29.912764848626868</v>
      </c>
      <c r="M63" s="74">
        <v>30.660583969842541</v>
      </c>
      <c r="N63" s="74">
        <v>31.427098569088592</v>
      </c>
    </row>
    <row r="64" spans="4:14" x14ac:dyDescent="0.25">
      <c r="D64" t="s">
        <v>209</v>
      </c>
      <c r="E64" t="s">
        <v>211</v>
      </c>
      <c r="F64" t="s">
        <v>241</v>
      </c>
      <c r="G64" s="74">
        <v>71.170125838055355</v>
      </c>
      <c r="H64" s="74">
        <v>73.212708449607547</v>
      </c>
      <c r="I64" s="74">
        <v>75.16549059434</v>
      </c>
      <c r="J64" s="74">
        <v>77.044627859198485</v>
      </c>
      <c r="K64" s="74">
        <v>0</v>
      </c>
      <c r="L64" s="74">
        <v>0</v>
      </c>
      <c r="M64" s="74">
        <v>0</v>
      </c>
      <c r="N64" s="74">
        <v>0</v>
      </c>
    </row>
    <row r="65" spans="4:14" x14ac:dyDescent="0.25">
      <c r="D65" t="s">
        <v>209</v>
      </c>
      <c r="E65" t="s">
        <v>211</v>
      </c>
      <c r="F65" t="s">
        <v>242</v>
      </c>
      <c r="G65" s="74">
        <v>38.156042424185614</v>
      </c>
      <c r="H65" s="74">
        <v>39.25112084175975</v>
      </c>
      <c r="I65" s="74">
        <v>40.567336957873216</v>
      </c>
      <c r="J65" s="74">
        <v>41.581520381820042</v>
      </c>
      <c r="K65" s="74">
        <v>42.621058391365544</v>
      </c>
      <c r="L65" s="74">
        <v>43.686584851149682</v>
      </c>
      <c r="M65" s="74">
        <v>44.778749472428423</v>
      </c>
      <c r="N65" s="74">
        <v>45.898218209239118</v>
      </c>
    </row>
    <row r="66" spans="4:14" x14ac:dyDescent="0.25">
      <c r="D66" t="s">
        <v>209</v>
      </c>
      <c r="E66" t="s">
        <v>219</v>
      </c>
      <c r="F66" t="s">
        <v>241</v>
      </c>
      <c r="G66" s="74">
        <v>54.731542252216308</v>
      </c>
      <c r="H66" s="74">
        <v>56.302337514854912</v>
      </c>
      <c r="I66" s="74">
        <v>57.804074053961166</v>
      </c>
      <c r="J66" s="74">
        <v>59.249175905310189</v>
      </c>
      <c r="K66" s="74">
        <v>0</v>
      </c>
      <c r="L66" s="74">
        <v>0</v>
      </c>
      <c r="M66" s="74">
        <v>0</v>
      </c>
      <c r="N66" s="74">
        <v>0</v>
      </c>
    </row>
    <row r="67" spans="4:14" x14ac:dyDescent="0.25">
      <c r="D67" t="s">
        <v>209</v>
      </c>
      <c r="E67" t="s">
        <v>219</v>
      </c>
      <c r="F67" t="s">
        <v>242</v>
      </c>
      <c r="G67" s="74">
        <v>29.342916336393742</v>
      </c>
      <c r="H67" s="74">
        <v>30.185058035248247</v>
      </c>
      <c r="I67" s="74">
        <v>31.197259954576488</v>
      </c>
      <c r="J67" s="74">
        <v>31.977191453440899</v>
      </c>
      <c r="K67" s="74">
        <v>32.776621239776922</v>
      </c>
      <c r="L67" s="74">
        <v>33.596036770771342</v>
      </c>
      <c r="M67" s="74">
        <v>34.435937690040625</v>
      </c>
      <c r="N67" s="74">
        <v>35.296836132291631</v>
      </c>
    </row>
    <row r="68" spans="4:14" x14ac:dyDescent="0.25">
      <c r="D68" t="s">
        <v>209</v>
      </c>
      <c r="E68" t="s">
        <v>217</v>
      </c>
      <c r="F68" t="s">
        <v>241</v>
      </c>
      <c r="G68" s="74">
        <v>32.83946267566489</v>
      </c>
      <c r="H68" s="74">
        <v>33.780701254456474</v>
      </c>
      <c r="I68" s="74">
        <v>34.682444432376698</v>
      </c>
      <c r="J68" s="74">
        <v>35.549505543186115</v>
      </c>
      <c r="K68" s="74">
        <v>0</v>
      </c>
      <c r="L68" s="74">
        <v>0</v>
      </c>
      <c r="M68" s="74">
        <v>0</v>
      </c>
      <c r="N68" s="74">
        <v>0</v>
      </c>
    </row>
    <row r="69" spans="4:14" x14ac:dyDescent="0.25">
      <c r="D69" t="s">
        <v>209</v>
      </c>
      <c r="E69" t="s">
        <v>217</v>
      </c>
      <c r="F69" t="s">
        <v>242</v>
      </c>
      <c r="G69" s="74">
        <v>17.602874900918124</v>
      </c>
      <c r="H69" s="74">
        <v>18.115517410574476</v>
      </c>
      <c r="I69" s="74">
        <v>18.718355972745893</v>
      </c>
      <c r="J69" s="74">
        <v>19.186314872064539</v>
      </c>
      <c r="K69" s="74">
        <v>19.665972743866153</v>
      </c>
      <c r="L69" s="74">
        <v>20.157622062462803</v>
      </c>
      <c r="M69" s="74">
        <v>20.661562614024373</v>
      </c>
      <c r="N69" s="74">
        <v>21.178101679374979</v>
      </c>
    </row>
  </sheetData>
  <hyperlinks>
    <hyperlink ref="E7" r:id="rId1" display="../../../../../../../:x:/r/sites/CustomerStakeholderRelations/Pricing  Regulatory/Projects/2026 RAB Review/01 RAB Review Modelling/00 SW Pricing model - RAB review - fixed RAB calculation live data.xlsb?d=w623ea53f15bc4d7980d4482d1930c756&amp;csf=1&amp;web=1&amp;e=NERKm4" xr:uid="{DA7C5D9B-D2FD-4EF7-B4CB-41F759F69C44}"/>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01835-58C0-4A45-8F75-E62B455C9BCB}">
  <sheetPr>
    <tabColor theme="5" tint="0.79998168889431442"/>
  </sheetPr>
  <dimension ref="A1:AO139"/>
  <sheetViews>
    <sheetView workbookViewId="0">
      <selection activeCell="E15" sqref="E15"/>
    </sheetView>
  </sheetViews>
  <sheetFormatPr defaultRowHeight="15" x14ac:dyDescent="0.25"/>
  <cols>
    <col min="1" max="1" width="12.42578125" bestFit="1" customWidth="1"/>
    <col min="2" max="2" width="33.85546875" bestFit="1" customWidth="1"/>
    <col min="3" max="3" width="44.5703125" bestFit="1" customWidth="1"/>
    <col min="4" max="4" width="29.85546875" bestFit="1" customWidth="1"/>
    <col min="5" max="5" width="16.85546875" customWidth="1"/>
    <col min="6" max="6" width="44.5703125" bestFit="1" customWidth="1"/>
    <col min="7" max="8" width="9.140625" bestFit="1" customWidth="1"/>
    <col min="9" max="37" width="10.5703125" bestFit="1" customWidth="1"/>
    <col min="38" max="39" width="11.5703125" bestFit="1" customWidth="1"/>
  </cols>
  <sheetData>
    <row r="1" spans="1:41" x14ac:dyDescent="0.25">
      <c r="A1" s="3" t="s">
        <v>318</v>
      </c>
      <c r="B1" t="s">
        <v>316</v>
      </c>
      <c r="D1" t="str">
        <f>'Calculations - negative balance'!C3</f>
        <v>BBR - Barker Barambah WS</v>
      </c>
      <c r="E1" s="173">
        <f>SUMIFS($AL$8:$AL$74,$C$8:$C$74,$D1,$B$8:$B$74,$A1)</f>
        <v>12237.780148886304</v>
      </c>
    </row>
    <row r="2" spans="1:41" x14ac:dyDescent="0.25">
      <c r="A2" s="3" t="s">
        <v>319</v>
      </c>
      <c r="B2" t="s">
        <v>316</v>
      </c>
      <c r="D2" t="str">
        <f>D1</f>
        <v>BBR - Barker Barambah WS</v>
      </c>
      <c r="E2" s="173">
        <f t="shared" ref="E2:E3" si="0">SUMIFS($AL$8:$AL$74,$C$8:$C$74,$D2,$B$8:$B$74,$A2)</f>
        <v>15518.649675409784</v>
      </c>
    </row>
    <row r="3" spans="1:41" x14ac:dyDescent="0.25">
      <c r="A3" s="3" t="s">
        <v>318</v>
      </c>
      <c r="B3" t="s">
        <v>317</v>
      </c>
      <c r="D3" t="str">
        <f>'Calculations - positive bal'!C3</f>
        <v>AIE - Burdekin IS</v>
      </c>
      <c r="E3" s="173">
        <f t="shared" si="0"/>
        <v>108129.52513657027</v>
      </c>
    </row>
    <row r="4" spans="1:41" x14ac:dyDescent="0.25">
      <c r="A4" s="3"/>
      <c r="E4" s="172"/>
    </row>
    <row r="5" spans="1:41" x14ac:dyDescent="0.25">
      <c r="D5" t="s">
        <v>329</v>
      </c>
    </row>
    <row r="6" spans="1:41" x14ac:dyDescent="0.25">
      <c r="D6" s="184" t="s">
        <v>330</v>
      </c>
      <c r="E6" s="185"/>
      <c r="F6" s="186">
        <v>46049.476436342593</v>
      </c>
      <c r="G6" s="176"/>
      <c r="H6" s="176"/>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77"/>
    </row>
    <row r="7" spans="1:41" x14ac:dyDescent="0.25">
      <c r="B7" s="171" t="s">
        <v>320</v>
      </c>
      <c r="C7" s="171" t="s">
        <v>323</v>
      </c>
      <c r="D7" s="178" t="s">
        <v>303</v>
      </c>
      <c r="E7" s="171" t="s">
        <v>304</v>
      </c>
      <c r="F7" s="171" t="s">
        <v>1</v>
      </c>
      <c r="G7" s="171" t="s">
        <v>4</v>
      </c>
      <c r="H7" s="171" t="s">
        <v>5</v>
      </c>
      <c r="I7" s="171" t="s">
        <v>6</v>
      </c>
      <c r="J7" s="171" t="s">
        <v>7</v>
      </c>
      <c r="K7" s="171" t="s">
        <v>8</v>
      </c>
      <c r="L7" s="171" t="s">
        <v>9</v>
      </c>
      <c r="M7" s="171" t="s">
        <v>10</v>
      </c>
      <c r="N7" s="171" t="s">
        <v>11</v>
      </c>
      <c r="O7" s="171" t="s">
        <v>12</v>
      </c>
      <c r="P7" s="171" t="s">
        <v>13</v>
      </c>
      <c r="Q7" s="171" t="s">
        <v>14</v>
      </c>
      <c r="R7" s="171" t="s">
        <v>15</v>
      </c>
      <c r="S7" s="171" t="s">
        <v>16</v>
      </c>
      <c r="T7" s="171" t="s">
        <v>17</v>
      </c>
      <c r="U7" s="171" t="s">
        <v>18</v>
      </c>
      <c r="V7" s="171" t="s">
        <v>19</v>
      </c>
      <c r="W7" s="171" t="s">
        <v>20</v>
      </c>
      <c r="X7" s="171" t="s">
        <v>21</v>
      </c>
      <c r="Y7" s="171" t="s">
        <v>22</v>
      </c>
      <c r="Z7" s="171" t="s">
        <v>23</v>
      </c>
      <c r="AA7" s="171" t="s">
        <v>24</v>
      </c>
      <c r="AB7" s="171" t="s">
        <v>25</v>
      </c>
      <c r="AC7" s="171" t="s">
        <v>26</v>
      </c>
      <c r="AD7" s="171" t="s">
        <v>27</v>
      </c>
      <c r="AE7" s="171" t="s">
        <v>28</v>
      </c>
      <c r="AF7" s="171" t="s">
        <v>29</v>
      </c>
      <c r="AG7" s="171" t="s">
        <v>30</v>
      </c>
      <c r="AH7" s="171" t="s">
        <v>31</v>
      </c>
      <c r="AI7" s="171" t="s">
        <v>32</v>
      </c>
      <c r="AJ7" s="171" t="s">
        <v>33</v>
      </c>
      <c r="AK7" s="171" t="s">
        <v>34</v>
      </c>
      <c r="AL7" s="171" t="s">
        <v>35</v>
      </c>
      <c r="AM7" s="179" t="s">
        <v>360</v>
      </c>
    </row>
    <row r="8" spans="1:41" x14ac:dyDescent="0.25">
      <c r="B8" t="s">
        <v>318</v>
      </c>
      <c r="C8" t="s">
        <v>126</v>
      </c>
      <c r="D8" s="180" t="s">
        <v>305</v>
      </c>
      <c r="E8" s="3">
        <v>1</v>
      </c>
      <c r="F8" t="s">
        <v>126</v>
      </c>
      <c r="G8" s="181">
        <v>0</v>
      </c>
      <c r="H8" s="181">
        <v>0</v>
      </c>
      <c r="I8" s="181">
        <v>6305.3626261324544</v>
      </c>
      <c r="J8" s="181">
        <v>6301.0522690726484</v>
      </c>
      <c r="K8" s="181">
        <v>6707.4501521970988</v>
      </c>
      <c r="L8" s="181">
        <v>7026.4254721224606</v>
      </c>
      <c r="M8" s="181">
        <v>7666.9762671565868</v>
      </c>
      <c r="N8" s="181">
        <v>7795.9067873317363</v>
      </c>
      <c r="O8" s="181">
        <v>7796.1240888060047</v>
      </c>
      <c r="P8" s="181">
        <v>8052.8443316326711</v>
      </c>
      <c r="Q8" s="181">
        <v>8123.8244441269389</v>
      </c>
      <c r="R8" s="181">
        <v>7938.1584176132328</v>
      </c>
      <c r="S8" s="181">
        <v>8040.0129491329581</v>
      </c>
      <c r="T8" s="181">
        <v>8171.8641848782327</v>
      </c>
      <c r="U8" s="181">
        <v>8136.5344084878325</v>
      </c>
      <c r="V8" s="181">
        <v>8169.9371820461529</v>
      </c>
      <c r="W8" s="181">
        <v>8806.6042417047902</v>
      </c>
      <c r="X8" s="181">
        <v>8583.782655995381</v>
      </c>
      <c r="Y8" s="181">
        <v>8842.1196874991565</v>
      </c>
      <c r="Z8" s="181">
        <v>10132.91942369117</v>
      </c>
      <c r="AA8" s="181">
        <v>10971.407640165391</v>
      </c>
      <c r="AB8" s="181">
        <v>10926.436519494073</v>
      </c>
      <c r="AC8" s="181">
        <v>12025.062015200245</v>
      </c>
      <c r="AD8" s="181">
        <v>12287.052040733393</v>
      </c>
      <c r="AE8" s="181">
        <v>12510.418378443555</v>
      </c>
      <c r="AF8" s="181">
        <v>12659.233053421454</v>
      </c>
      <c r="AG8" s="181">
        <v>12174.496407016441</v>
      </c>
      <c r="AH8" s="181">
        <v>12112.007534974176</v>
      </c>
      <c r="AI8" s="181">
        <v>12291.448818982908</v>
      </c>
      <c r="AJ8" s="181">
        <v>12328.938776423856</v>
      </c>
      <c r="AK8" s="181">
        <v>12570.327862115113</v>
      </c>
      <c r="AL8" s="181">
        <v>12237.780148886304</v>
      </c>
      <c r="AM8" s="182">
        <v>11501.334623412984</v>
      </c>
      <c r="AO8" s="190"/>
    </row>
    <row r="9" spans="1:41" x14ac:dyDescent="0.25">
      <c r="B9" t="s">
        <v>318</v>
      </c>
      <c r="C9" t="s">
        <v>131</v>
      </c>
      <c r="D9" s="180" t="s">
        <v>305</v>
      </c>
      <c r="E9" s="3">
        <v>2</v>
      </c>
      <c r="F9" t="s">
        <v>131</v>
      </c>
      <c r="G9" s="181">
        <v>0</v>
      </c>
      <c r="H9" s="181">
        <v>0</v>
      </c>
      <c r="I9" s="181">
        <v>5051.2499463950344</v>
      </c>
      <c r="J9" s="181">
        <v>5145.1991141862691</v>
      </c>
      <c r="K9" s="181">
        <v>5411.0822315905871</v>
      </c>
      <c r="L9" s="181">
        <v>5618.9444069261581</v>
      </c>
      <c r="M9" s="181">
        <v>5824.8848624161965</v>
      </c>
      <c r="N9" s="181">
        <v>5848.0145353572343</v>
      </c>
      <c r="O9" s="181">
        <v>5751.4478205046844</v>
      </c>
      <c r="P9" s="181">
        <v>6387.8858603148683</v>
      </c>
      <c r="Q9" s="181">
        <v>7010.5713679373002</v>
      </c>
      <c r="R9" s="181">
        <v>6923.4228370205974</v>
      </c>
      <c r="S9" s="181">
        <v>6841.2793026766076</v>
      </c>
      <c r="T9" s="181">
        <v>6718.9537789349624</v>
      </c>
      <c r="U9" s="181">
        <v>6479.9330720914732</v>
      </c>
      <c r="V9" s="181">
        <v>7528.5026406633397</v>
      </c>
      <c r="W9" s="181">
        <v>7509.4636122795955</v>
      </c>
      <c r="X9" s="181">
        <v>7644.6577772592855</v>
      </c>
      <c r="Y9" s="181">
        <v>7391.4016468036816</v>
      </c>
      <c r="Z9" s="181">
        <v>7440.1107993903379</v>
      </c>
      <c r="AA9" s="181">
        <v>7692.0342561215793</v>
      </c>
      <c r="AB9" s="181">
        <v>7683.3829675215238</v>
      </c>
      <c r="AC9" s="181">
        <v>10412.208691768612</v>
      </c>
      <c r="AD9" s="181">
        <v>10077.31200263446</v>
      </c>
      <c r="AE9" s="181">
        <v>10332.604706331624</v>
      </c>
      <c r="AF9" s="181">
        <v>10204.719101512039</v>
      </c>
      <c r="AG9" s="181">
        <v>9801.4960935242216</v>
      </c>
      <c r="AH9" s="181">
        <v>9622.5586249493736</v>
      </c>
      <c r="AI9" s="181">
        <v>10762.295039397597</v>
      </c>
      <c r="AJ9" s="181">
        <v>10731.41281605818</v>
      </c>
      <c r="AK9" s="181">
        <v>11167.833897320999</v>
      </c>
      <c r="AL9" s="181">
        <v>11083.671330801686</v>
      </c>
      <c r="AM9" s="182">
        <v>10624.658723371858</v>
      </c>
    </row>
    <row r="10" spans="1:41" x14ac:dyDescent="0.25">
      <c r="B10" t="s">
        <v>318</v>
      </c>
      <c r="C10" t="s">
        <v>133</v>
      </c>
      <c r="D10" s="180" t="s">
        <v>305</v>
      </c>
      <c r="E10" s="3">
        <v>3</v>
      </c>
      <c r="F10" t="s">
        <v>133</v>
      </c>
      <c r="G10" s="181">
        <v>0</v>
      </c>
      <c r="H10" s="181">
        <v>0</v>
      </c>
      <c r="I10" s="181">
        <v>16626.424205135849</v>
      </c>
      <c r="J10" s="181">
        <v>16871.712972062352</v>
      </c>
      <c r="K10" s="181">
        <v>16711.90804336562</v>
      </c>
      <c r="L10" s="181">
        <v>16457.696317974958</v>
      </c>
      <c r="M10" s="181">
        <v>16543.036565832132</v>
      </c>
      <c r="N10" s="181">
        <v>16542.682000768695</v>
      </c>
      <c r="O10" s="181">
        <v>16332.729540244512</v>
      </c>
      <c r="P10" s="181">
        <v>15940.499756593295</v>
      </c>
      <c r="Q10" s="181">
        <v>15387.068223029921</v>
      </c>
      <c r="R10" s="181">
        <v>14870.810819992557</v>
      </c>
      <c r="S10" s="181">
        <v>14548.005194767362</v>
      </c>
      <c r="T10" s="181">
        <v>14154.084155474682</v>
      </c>
      <c r="U10" s="181">
        <v>13476.063648733591</v>
      </c>
      <c r="V10" s="181">
        <v>13176.916246554383</v>
      </c>
      <c r="W10" s="181">
        <v>12572.675542797846</v>
      </c>
      <c r="X10" s="181">
        <v>11810.655371122184</v>
      </c>
      <c r="Y10" s="181">
        <v>11252.25281627314</v>
      </c>
      <c r="Z10" s="181">
        <v>10729.385870758815</v>
      </c>
      <c r="AA10" s="181">
        <v>9761.8927852271172</v>
      </c>
      <c r="AB10" s="181">
        <v>9386.6473520253767</v>
      </c>
      <c r="AC10" s="181">
        <v>8319.9902992227762</v>
      </c>
      <c r="AD10" s="181">
        <v>7491.6022455204875</v>
      </c>
      <c r="AE10" s="181">
        <v>6377.4885042114247</v>
      </c>
      <c r="AF10" s="181">
        <v>5158.2378173577426</v>
      </c>
      <c r="AG10" s="181">
        <v>4174.9657782632585</v>
      </c>
      <c r="AH10" s="181">
        <v>4202.2682366166218</v>
      </c>
      <c r="AI10" s="181">
        <v>4492.1564431231382</v>
      </c>
      <c r="AJ10" s="181">
        <v>4401.0673759118563</v>
      </c>
      <c r="AK10" s="181">
        <v>4194.1998466982532</v>
      </c>
      <c r="AL10" s="181">
        <v>4785.1797747486926</v>
      </c>
      <c r="AM10" s="182">
        <v>4466.8371065925021</v>
      </c>
    </row>
    <row r="11" spans="1:41" x14ac:dyDescent="0.25">
      <c r="B11" t="s">
        <v>318</v>
      </c>
      <c r="C11" t="s">
        <v>136</v>
      </c>
      <c r="D11" s="180" t="s">
        <v>305</v>
      </c>
      <c r="E11" s="3">
        <v>4</v>
      </c>
      <c r="F11" t="s">
        <v>136</v>
      </c>
      <c r="G11" s="181">
        <v>0</v>
      </c>
      <c r="H11" s="181">
        <v>0</v>
      </c>
      <c r="I11" s="181">
        <v>20466.141736628178</v>
      </c>
      <c r="J11" s="181">
        <v>20499.769545710231</v>
      </c>
      <c r="K11" s="181">
        <v>21059.265051625447</v>
      </c>
      <c r="L11" s="181">
        <v>21605.131772421861</v>
      </c>
      <c r="M11" s="181">
        <v>22535.282583836808</v>
      </c>
      <c r="N11" s="181">
        <v>22544.909973936046</v>
      </c>
      <c r="O11" s="181">
        <v>22698.079104245615</v>
      </c>
      <c r="P11" s="181">
        <v>22686.946212075221</v>
      </c>
      <c r="Q11" s="181">
        <v>22333.579620572291</v>
      </c>
      <c r="R11" s="181">
        <v>23379.390457539153</v>
      </c>
      <c r="S11" s="181">
        <v>23615.394488909697</v>
      </c>
      <c r="T11" s="181">
        <v>23128.411581891774</v>
      </c>
      <c r="U11" s="181">
        <v>23005.8950276541</v>
      </c>
      <c r="V11" s="181">
        <v>22767.348478080494</v>
      </c>
      <c r="W11" s="181">
        <v>22741.042260049984</v>
      </c>
      <c r="X11" s="181">
        <v>22451.908339752168</v>
      </c>
      <c r="Y11" s="181">
        <v>21836.600989460014</v>
      </c>
      <c r="Z11" s="181">
        <v>21996.172116697293</v>
      </c>
      <c r="AA11" s="181">
        <v>21250.891007983188</v>
      </c>
      <c r="AB11" s="181">
        <v>21831.971976295532</v>
      </c>
      <c r="AC11" s="181">
        <v>21082.949837798442</v>
      </c>
      <c r="AD11" s="181">
        <v>20775.507034226437</v>
      </c>
      <c r="AE11" s="181">
        <v>20237.347620233144</v>
      </c>
      <c r="AF11" s="181">
        <v>18875.753128548084</v>
      </c>
      <c r="AG11" s="181">
        <v>17895.120555763955</v>
      </c>
      <c r="AH11" s="181">
        <v>18425.978177507466</v>
      </c>
      <c r="AI11" s="181">
        <v>18146.402116887766</v>
      </c>
      <c r="AJ11" s="181">
        <v>19236.368063157752</v>
      </c>
      <c r="AK11" s="181">
        <v>19439.362810220991</v>
      </c>
      <c r="AL11" s="181">
        <v>21364.029161447321</v>
      </c>
      <c r="AM11" s="182">
        <v>20357.883112668824</v>
      </c>
    </row>
    <row r="12" spans="1:41" x14ac:dyDescent="0.25">
      <c r="B12" t="s">
        <v>318</v>
      </c>
      <c r="C12" t="s">
        <v>137</v>
      </c>
      <c r="D12" s="180" t="s">
        <v>305</v>
      </c>
      <c r="E12" s="3">
        <v>5</v>
      </c>
      <c r="F12" t="s">
        <v>137</v>
      </c>
      <c r="G12" s="181">
        <v>0</v>
      </c>
      <c r="H12" s="181">
        <v>0</v>
      </c>
      <c r="I12" s="181">
        <v>1013.9939981024064</v>
      </c>
      <c r="J12" s="181">
        <v>2490.0703737366148</v>
      </c>
      <c r="K12" s="181">
        <v>3762.3696676205113</v>
      </c>
      <c r="L12" s="181">
        <v>5436.5959037132934</v>
      </c>
      <c r="M12" s="181">
        <v>7221.9898354067727</v>
      </c>
      <c r="N12" s="181">
        <v>9127.8302631738097</v>
      </c>
      <c r="O12" s="181">
        <v>9952.728447246951</v>
      </c>
      <c r="P12" s="181">
        <v>12541.230071202819</v>
      </c>
      <c r="Q12" s="181">
        <v>14047.418980818162</v>
      </c>
      <c r="R12" s="181">
        <v>15003.295079771693</v>
      </c>
      <c r="S12" s="181">
        <v>15300.84447723586</v>
      </c>
      <c r="T12" s="181">
        <v>15684.19565083035</v>
      </c>
      <c r="U12" s="181">
        <v>16537.391071251088</v>
      </c>
      <c r="V12" s="181">
        <v>17603.915161229284</v>
      </c>
      <c r="W12" s="181">
        <v>18789.059713968396</v>
      </c>
      <c r="X12" s="181">
        <v>19186.242179570549</v>
      </c>
      <c r="Y12" s="181">
        <v>19372.482720239688</v>
      </c>
      <c r="Z12" s="181">
        <v>21469.229716815455</v>
      </c>
      <c r="AA12" s="181">
        <v>24281.762356912684</v>
      </c>
      <c r="AB12" s="181">
        <v>27618.326808988098</v>
      </c>
      <c r="AC12" s="181">
        <v>28364.517499049882</v>
      </c>
      <c r="AD12" s="181">
        <v>29862.636031620761</v>
      </c>
      <c r="AE12" s="181">
        <v>32747.597184889786</v>
      </c>
      <c r="AF12" s="181">
        <v>34238.837072081616</v>
      </c>
      <c r="AG12" s="181">
        <v>37809.848538421029</v>
      </c>
      <c r="AH12" s="181">
        <v>46665.02860271166</v>
      </c>
      <c r="AI12" s="181">
        <v>53074.50865248614</v>
      </c>
      <c r="AJ12" s="181">
        <v>55012.164221577186</v>
      </c>
      <c r="AK12" s="181">
        <v>56384.385631246267</v>
      </c>
      <c r="AL12" s="181">
        <v>57117.260071908146</v>
      </c>
      <c r="AM12" s="182">
        <v>55623.689005442197</v>
      </c>
    </row>
    <row r="13" spans="1:41" x14ac:dyDescent="0.25">
      <c r="B13" t="s">
        <v>318</v>
      </c>
      <c r="C13" t="s">
        <v>139</v>
      </c>
      <c r="D13" s="180" t="s">
        <v>305</v>
      </c>
      <c r="E13" s="3">
        <v>6</v>
      </c>
      <c r="F13" t="s">
        <v>139</v>
      </c>
      <c r="G13" s="181">
        <v>0</v>
      </c>
      <c r="H13" s="181">
        <v>0</v>
      </c>
      <c r="I13" s="181">
        <v>30077.954221745393</v>
      </c>
      <c r="J13" s="181">
        <v>30488.489556154582</v>
      </c>
      <c r="K13" s="181">
        <v>31364.184427114902</v>
      </c>
      <c r="L13" s="181">
        <v>31015.348731374452</v>
      </c>
      <c r="M13" s="181">
        <v>30658.565052433805</v>
      </c>
      <c r="N13" s="181">
        <v>30412.724739297289</v>
      </c>
      <c r="O13" s="181">
        <v>31312.499467668949</v>
      </c>
      <c r="P13" s="181">
        <v>30441.831345658436</v>
      </c>
      <c r="Q13" s="181">
        <v>29803.298148474452</v>
      </c>
      <c r="R13" s="181">
        <v>29536.962173889991</v>
      </c>
      <c r="S13" s="181">
        <v>29291.214906687281</v>
      </c>
      <c r="T13" s="181">
        <v>28751.361930259762</v>
      </c>
      <c r="U13" s="181">
        <v>27581.485306722461</v>
      </c>
      <c r="V13" s="181">
        <v>26610.515523910657</v>
      </c>
      <c r="W13" s="181">
        <v>25989.157818379023</v>
      </c>
      <c r="X13" s="181">
        <v>25487.238455054383</v>
      </c>
      <c r="Y13" s="181">
        <v>28720.751839507731</v>
      </c>
      <c r="Z13" s="181">
        <v>26939.205903394159</v>
      </c>
      <c r="AA13" s="181">
        <v>25241.228662297042</v>
      </c>
      <c r="AB13" s="181">
        <v>23671.764769189194</v>
      </c>
      <c r="AC13" s="181">
        <v>22485.660264230693</v>
      </c>
      <c r="AD13" s="181">
        <v>21003.64154091246</v>
      </c>
      <c r="AE13" s="181">
        <v>20017.494717222235</v>
      </c>
      <c r="AF13" s="181">
        <v>18921.534200217906</v>
      </c>
      <c r="AG13" s="181">
        <v>16250.38297124856</v>
      </c>
      <c r="AH13" s="181">
        <v>16303.668701930881</v>
      </c>
      <c r="AI13" s="181">
        <v>18981.8795250476</v>
      </c>
      <c r="AJ13" s="181">
        <v>19373.844365427296</v>
      </c>
      <c r="AK13" s="181">
        <v>18691.26113050447</v>
      </c>
      <c r="AL13" s="181">
        <v>19473.979384820399</v>
      </c>
      <c r="AM13" s="182">
        <v>18425.226666303653</v>
      </c>
    </row>
    <row r="14" spans="1:41" x14ac:dyDescent="0.25">
      <c r="B14" t="s">
        <v>318</v>
      </c>
      <c r="C14" t="s">
        <v>142</v>
      </c>
      <c r="D14" s="180" t="s">
        <v>305</v>
      </c>
      <c r="E14" s="3">
        <v>7</v>
      </c>
      <c r="F14" t="s">
        <v>142</v>
      </c>
      <c r="G14" s="181">
        <v>0</v>
      </c>
      <c r="H14" s="181">
        <v>0</v>
      </c>
      <c r="I14" s="181">
        <v>1870.0104589572243</v>
      </c>
      <c r="J14" s="181">
        <v>2104.2034430098947</v>
      </c>
      <c r="K14" s="181">
        <v>2069.5158393731681</v>
      </c>
      <c r="L14" s="181">
        <v>2031.2075665939433</v>
      </c>
      <c r="M14" s="181">
        <v>2021.9979224733172</v>
      </c>
      <c r="N14" s="181">
        <v>2137.4792659168056</v>
      </c>
      <c r="O14" s="181">
        <v>2083.3006380239526</v>
      </c>
      <c r="P14" s="181">
        <v>2381.7154131904845</v>
      </c>
      <c r="Q14" s="181">
        <v>2324.2347402847695</v>
      </c>
      <c r="R14" s="181">
        <v>2266.3381576738702</v>
      </c>
      <c r="S14" s="181">
        <v>2329.6122926256444</v>
      </c>
      <c r="T14" s="181">
        <v>2280.0280166730008</v>
      </c>
      <c r="U14" s="181">
        <v>2310.9658448905466</v>
      </c>
      <c r="V14" s="181">
        <v>2225.4812411851954</v>
      </c>
      <c r="W14" s="181">
        <v>2133.5286398527751</v>
      </c>
      <c r="X14" s="181">
        <v>2165.8428037032204</v>
      </c>
      <c r="Y14" s="181">
        <v>2174.7308238605233</v>
      </c>
      <c r="Z14" s="181">
        <v>2168.3287953633203</v>
      </c>
      <c r="AA14" s="181">
        <v>2102.8362522266902</v>
      </c>
      <c r="AB14" s="181">
        <v>1965.304371422485</v>
      </c>
      <c r="AC14" s="181">
        <v>2108.4434189293829</v>
      </c>
      <c r="AD14" s="181">
        <v>1945.2030389562919</v>
      </c>
      <c r="AE14" s="181">
        <v>1858.6377729193453</v>
      </c>
      <c r="AF14" s="181">
        <v>1730.716853481802</v>
      </c>
      <c r="AG14" s="181">
        <v>1534.5889715481037</v>
      </c>
      <c r="AH14" s="181">
        <v>1827.0441322630979</v>
      </c>
      <c r="AI14" s="181">
        <v>1752.6391484477965</v>
      </c>
      <c r="AJ14" s="181">
        <v>2858.7450194339926</v>
      </c>
      <c r="AK14" s="181">
        <v>3049.0050067544616</v>
      </c>
      <c r="AL14" s="181">
        <v>3001.2122463094543</v>
      </c>
      <c r="AM14" s="182">
        <v>2926.8740400811153</v>
      </c>
    </row>
    <row r="15" spans="1:41" x14ac:dyDescent="0.25">
      <c r="B15" t="s">
        <v>318</v>
      </c>
      <c r="C15" t="s">
        <v>145</v>
      </c>
      <c r="D15" s="180" t="s">
        <v>305</v>
      </c>
      <c r="E15" s="3">
        <v>8</v>
      </c>
      <c r="F15" t="s">
        <v>145</v>
      </c>
      <c r="G15" s="181">
        <v>0</v>
      </c>
      <c r="H15" s="181">
        <v>0</v>
      </c>
      <c r="I15" s="181">
        <v>550.64814960377407</v>
      </c>
      <c r="J15" s="181">
        <v>536.4708794881584</v>
      </c>
      <c r="K15" s="181">
        <v>520.39396924324399</v>
      </c>
      <c r="L15" s="181">
        <v>503.17791918640353</v>
      </c>
      <c r="M15" s="181">
        <v>524.15731810473835</v>
      </c>
      <c r="N15" s="181">
        <v>556.069644589615</v>
      </c>
      <c r="O15" s="181">
        <v>533.24936957371892</v>
      </c>
      <c r="P15" s="181">
        <v>602.40005561365706</v>
      </c>
      <c r="Q15" s="181">
        <v>574.80256300705241</v>
      </c>
      <c r="R15" s="181">
        <v>545.44869573535891</v>
      </c>
      <c r="S15" s="181">
        <v>575.64856871197151</v>
      </c>
      <c r="T15" s="181">
        <v>716.35360298902026</v>
      </c>
      <c r="U15" s="181">
        <v>623.29281011817795</v>
      </c>
      <c r="V15" s="181">
        <v>525.13125660192554</v>
      </c>
      <c r="W15" s="181">
        <v>457.75973015256227</v>
      </c>
      <c r="X15" s="181">
        <v>566.88238498894964</v>
      </c>
      <c r="Y15" s="181">
        <v>526.00644104702167</v>
      </c>
      <c r="Z15" s="181">
        <v>482.73239841737939</v>
      </c>
      <c r="AA15" s="181">
        <v>441.46559678529536</v>
      </c>
      <c r="AB15" s="181">
        <v>402.44593690615847</v>
      </c>
      <c r="AC15" s="181">
        <v>407.33034390636777</v>
      </c>
      <c r="AD15" s="181">
        <v>354.41559363503916</v>
      </c>
      <c r="AE15" s="181">
        <v>385.52412608348601</v>
      </c>
      <c r="AF15" s="181">
        <v>569.85833810515044</v>
      </c>
      <c r="AG15" s="181">
        <v>506.06485660095359</v>
      </c>
      <c r="AH15" s="181">
        <v>973.60452421233924</v>
      </c>
      <c r="AI15" s="181">
        <v>1069.5718805473482</v>
      </c>
      <c r="AJ15" s="181">
        <v>932.52369997786013</v>
      </c>
      <c r="AK15" s="181">
        <v>909.52239642503309</v>
      </c>
      <c r="AL15" s="181">
        <v>913.801655910249</v>
      </c>
      <c r="AM15" s="182">
        <v>882.58058187988081</v>
      </c>
    </row>
    <row r="16" spans="1:41" x14ac:dyDescent="0.25">
      <c r="B16" t="s">
        <v>318</v>
      </c>
      <c r="C16" t="s">
        <v>148</v>
      </c>
      <c r="D16" s="180" t="s">
        <v>305</v>
      </c>
      <c r="E16" s="3">
        <v>9</v>
      </c>
      <c r="F16" t="s">
        <v>148</v>
      </c>
      <c r="G16" s="181">
        <v>0</v>
      </c>
      <c r="H16" s="181">
        <v>0</v>
      </c>
      <c r="I16" s="181">
        <v>1685.0917647514859</v>
      </c>
      <c r="J16" s="181">
        <v>4118.4534139672205</v>
      </c>
      <c r="K16" s="181">
        <v>4479.0775359132031</v>
      </c>
      <c r="L16" s="181">
        <v>5193.3803696715122</v>
      </c>
      <c r="M16" s="181">
        <v>6643.2861641150221</v>
      </c>
      <c r="N16" s="181">
        <v>7796.8488190063827</v>
      </c>
      <c r="O16" s="181">
        <v>8064.5504095127335</v>
      </c>
      <c r="P16" s="181">
        <v>8380.6098017687491</v>
      </c>
      <c r="Q16" s="181">
        <v>8591.5593336603997</v>
      </c>
      <c r="R16" s="181">
        <v>8882.4602971660188</v>
      </c>
      <c r="S16" s="181">
        <v>8928.6975047400811</v>
      </c>
      <c r="T16" s="181">
        <v>8916.1911684233273</v>
      </c>
      <c r="U16" s="181">
        <v>8815.2242531464799</v>
      </c>
      <c r="V16" s="181">
        <v>9195.2378940346935</v>
      </c>
      <c r="W16" s="181">
        <v>10289.146030774829</v>
      </c>
      <c r="X16" s="181">
        <v>11118.311436706639</v>
      </c>
      <c r="Y16" s="181">
        <v>11087.490828095386</v>
      </c>
      <c r="Z16" s="181">
        <v>11119.19890034114</v>
      </c>
      <c r="AA16" s="181">
        <v>11057.891286180024</v>
      </c>
      <c r="AB16" s="181">
        <v>12288.19856561561</v>
      </c>
      <c r="AC16" s="181">
        <v>11813.644302557586</v>
      </c>
      <c r="AD16" s="181">
        <v>12738.825886334371</v>
      </c>
      <c r="AE16" s="181">
        <v>13097.896518724008</v>
      </c>
      <c r="AF16" s="181">
        <v>13529.001684178211</v>
      </c>
      <c r="AG16" s="181">
        <v>13069.465705770579</v>
      </c>
      <c r="AH16" s="181">
        <v>13140.669641057311</v>
      </c>
      <c r="AI16" s="181">
        <v>14066.564032074906</v>
      </c>
      <c r="AJ16" s="181">
        <v>14020.567112381417</v>
      </c>
      <c r="AK16" s="181">
        <v>14756.659964957322</v>
      </c>
      <c r="AL16" s="181">
        <v>16130.574591479526</v>
      </c>
      <c r="AM16" s="182">
        <v>15479.538996175786</v>
      </c>
    </row>
    <row r="17" spans="2:39" x14ac:dyDescent="0.25">
      <c r="B17" t="s">
        <v>318</v>
      </c>
      <c r="C17" t="s">
        <v>154</v>
      </c>
      <c r="D17" s="180" t="s">
        <v>305</v>
      </c>
      <c r="E17" s="3">
        <v>10</v>
      </c>
      <c r="F17" t="s">
        <v>154</v>
      </c>
      <c r="G17" s="181">
        <v>0</v>
      </c>
      <c r="H17" s="181">
        <v>0</v>
      </c>
      <c r="I17" s="181">
        <v>4797.6106791692464</v>
      </c>
      <c r="J17" s="181">
        <v>5547.5982648671152</v>
      </c>
      <c r="K17" s="181">
        <v>5532.2919026437712</v>
      </c>
      <c r="L17" s="181">
        <v>5663.5417445006615</v>
      </c>
      <c r="M17" s="181">
        <v>6056.6659867436892</v>
      </c>
      <c r="N17" s="181">
        <v>6807.5965644011794</v>
      </c>
      <c r="O17" s="181">
        <v>6923.9374860113285</v>
      </c>
      <c r="P17" s="181">
        <v>6954.9171087684672</v>
      </c>
      <c r="Q17" s="181">
        <v>7028.6956416580579</v>
      </c>
      <c r="R17" s="181">
        <v>6933.0115955170049</v>
      </c>
      <c r="S17" s="181">
        <v>7667.7897084777542</v>
      </c>
      <c r="T17" s="181">
        <v>7684.1893886198277</v>
      </c>
      <c r="U17" s="181">
        <v>7354.0338941933969</v>
      </c>
      <c r="V17" s="181">
        <v>7707.6319976758041</v>
      </c>
      <c r="W17" s="181">
        <v>8349.853926997419</v>
      </c>
      <c r="X17" s="181">
        <v>8361.9960281693438</v>
      </c>
      <c r="Y17" s="181">
        <v>9564.2324343630407</v>
      </c>
      <c r="Z17" s="181">
        <v>9342.234122730426</v>
      </c>
      <c r="AA17" s="181">
        <v>9672.1337556660219</v>
      </c>
      <c r="AB17" s="181">
        <v>10193.772369128801</v>
      </c>
      <c r="AC17" s="181">
        <v>10332.078753329453</v>
      </c>
      <c r="AD17" s="181">
        <v>10659.219844509364</v>
      </c>
      <c r="AE17" s="181">
        <v>10395.731819261706</v>
      </c>
      <c r="AF17" s="181">
        <v>10026.676869976589</v>
      </c>
      <c r="AG17" s="181">
        <v>9646.534712848259</v>
      </c>
      <c r="AH17" s="181">
        <v>10227.006283761641</v>
      </c>
      <c r="AI17" s="181">
        <v>10695.994657897541</v>
      </c>
      <c r="AJ17" s="181">
        <v>10488.47926464294</v>
      </c>
      <c r="AK17" s="181">
        <v>17835.591513417228</v>
      </c>
      <c r="AL17" s="181">
        <v>18475.449730397377</v>
      </c>
      <c r="AM17" s="182">
        <v>17945.781259402953</v>
      </c>
    </row>
    <row r="18" spans="2:39" x14ac:dyDescent="0.25">
      <c r="B18" t="s">
        <v>318</v>
      </c>
      <c r="C18" t="s">
        <v>159</v>
      </c>
      <c r="D18" s="180" t="s">
        <v>305</v>
      </c>
      <c r="E18" s="3">
        <v>11</v>
      </c>
      <c r="F18" t="s">
        <v>159</v>
      </c>
      <c r="G18" s="181">
        <v>0</v>
      </c>
      <c r="H18" s="181">
        <v>0</v>
      </c>
      <c r="I18" s="181">
        <v>349.99555359434441</v>
      </c>
      <c r="J18" s="181">
        <v>416.48149240013305</v>
      </c>
      <c r="K18" s="181">
        <v>526.1125390837783</v>
      </c>
      <c r="L18" s="181">
        <v>526.36481043431445</v>
      </c>
      <c r="M18" s="181">
        <v>646.88293715224313</v>
      </c>
      <c r="N18" s="181">
        <v>654.05030884884127</v>
      </c>
      <c r="O18" s="181">
        <v>682.68521251135405</v>
      </c>
      <c r="P18" s="181">
        <v>661.80955473947552</v>
      </c>
      <c r="Q18" s="181">
        <v>764.42817494638496</v>
      </c>
      <c r="R18" s="181">
        <v>1343.8592655852135</v>
      </c>
      <c r="S18" s="181">
        <v>1328.7940793344553</v>
      </c>
      <c r="T18" s="181">
        <v>1360.0638705057968</v>
      </c>
      <c r="U18" s="181">
        <v>1384.5634999885347</v>
      </c>
      <c r="V18" s="181">
        <v>1570.2789665762923</v>
      </c>
      <c r="W18" s="181">
        <v>1713.7663214882205</v>
      </c>
      <c r="X18" s="181">
        <v>1669.5112326145488</v>
      </c>
      <c r="Y18" s="181">
        <v>1596.0226989840853</v>
      </c>
      <c r="Z18" s="181">
        <v>1567.5809041269245</v>
      </c>
      <c r="AA18" s="181">
        <v>1500.1374450505061</v>
      </c>
      <c r="AB18" s="181">
        <v>1409.0057172380318</v>
      </c>
      <c r="AC18" s="181">
        <v>1313.5013913226403</v>
      </c>
      <c r="AD18" s="181">
        <v>1287.6685666227272</v>
      </c>
      <c r="AE18" s="181">
        <v>1405.5257846705529</v>
      </c>
      <c r="AF18" s="181">
        <v>1322.5909214175183</v>
      </c>
      <c r="AG18" s="181">
        <v>1215.7364738473971</v>
      </c>
      <c r="AH18" s="181">
        <v>1161.8810679549078</v>
      </c>
      <c r="AI18" s="181">
        <v>1474.5299169463221</v>
      </c>
      <c r="AJ18" s="181">
        <v>1450.5383648953675</v>
      </c>
      <c r="AK18" s="181">
        <v>1807.6899278204978</v>
      </c>
      <c r="AL18" s="181">
        <v>1882.5403815021202</v>
      </c>
      <c r="AM18" s="182">
        <v>1764.0237691092861</v>
      </c>
    </row>
    <row r="19" spans="2:39" x14ac:dyDescent="0.25">
      <c r="B19" t="s">
        <v>318</v>
      </c>
      <c r="C19" t="s">
        <v>161</v>
      </c>
      <c r="D19" s="180" t="s">
        <v>305</v>
      </c>
      <c r="E19" s="3">
        <v>12</v>
      </c>
      <c r="F19" t="s">
        <v>161</v>
      </c>
      <c r="G19" s="181">
        <v>0</v>
      </c>
      <c r="H19" s="181">
        <v>0</v>
      </c>
      <c r="I19" s="181">
        <v>2519.9348627132363</v>
      </c>
      <c r="J19" s="181">
        <v>2566.4670635748912</v>
      </c>
      <c r="K19" s="181">
        <v>2626.6011066333385</v>
      </c>
      <c r="L19" s="181">
        <v>2664.2356121795824</v>
      </c>
      <c r="M19" s="181">
        <v>2704.7552241382768</v>
      </c>
      <c r="N19" s="181">
        <v>2709.6124022470785</v>
      </c>
      <c r="O19" s="181">
        <v>2704.9538924053322</v>
      </c>
      <c r="P19" s="181">
        <v>2718.7922302402785</v>
      </c>
      <c r="Q19" s="181">
        <v>2685.4572071315342</v>
      </c>
      <c r="R19" s="181">
        <v>2713.813820602812</v>
      </c>
      <c r="S19" s="181">
        <v>2866.7336790637705</v>
      </c>
      <c r="T19" s="181">
        <v>2798.7819022797476</v>
      </c>
      <c r="U19" s="181">
        <v>2737.8044649138428</v>
      </c>
      <c r="V19" s="181">
        <v>2649.5174615747519</v>
      </c>
      <c r="W19" s="181">
        <v>2634.1089205407848</v>
      </c>
      <c r="X19" s="181">
        <v>2600.0093286623023</v>
      </c>
      <c r="Y19" s="181">
        <v>2536.3569226886093</v>
      </c>
      <c r="Z19" s="181">
        <v>2678.1163741673658</v>
      </c>
      <c r="AA19" s="181">
        <v>2538.3382925250362</v>
      </c>
      <c r="AB19" s="181">
        <v>2449.6491137006587</v>
      </c>
      <c r="AC19" s="181">
        <v>2292.7470412581688</v>
      </c>
      <c r="AD19" s="181">
        <v>2148.3478324028019</v>
      </c>
      <c r="AE19" s="181">
        <v>1967.4640956761202</v>
      </c>
      <c r="AF19" s="181">
        <v>1782.6912246125644</v>
      </c>
      <c r="AG19" s="181">
        <v>1809.9415752048626</v>
      </c>
      <c r="AH19" s="181">
        <v>1948.0989812759328</v>
      </c>
      <c r="AI19" s="181">
        <v>1917.0034126266664</v>
      </c>
      <c r="AJ19" s="181">
        <v>1937.2842073472038</v>
      </c>
      <c r="AK19" s="181">
        <v>1895.8142810902636</v>
      </c>
      <c r="AL19" s="181">
        <v>2225.8394916299912</v>
      </c>
      <c r="AM19" s="182">
        <v>2054.6956068427603</v>
      </c>
    </row>
    <row r="20" spans="2:39" x14ac:dyDescent="0.25">
      <c r="B20" t="s">
        <v>318</v>
      </c>
      <c r="C20" t="s">
        <v>165</v>
      </c>
      <c r="D20" s="180" t="s">
        <v>305</v>
      </c>
      <c r="E20" s="3">
        <v>13</v>
      </c>
      <c r="F20" t="s">
        <v>165</v>
      </c>
      <c r="G20" s="181">
        <v>0</v>
      </c>
      <c r="H20" s="181">
        <v>0</v>
      </c>
      <c r="I20" s="181">
        <v>23431.990643420275</v>
      </c>
      <c r="J20" s="181">
        <v>24100.125298669256</v>
      </c>
      <c r="K20" s="181">
        <v>23790.998482781866</v>
      </c>
      <c r="L20" s="181">
        <v>23488.96168334319</v>
      </c>
      <c r="M20" s="181">
        <v>23529.053587968745</v>
      </c>
      <c r="N20" s="181">
        <v>22927.563411165651</v>
      </c>
      <c r="O20" s="181">
        <v>22777.340376328026</v>
      </c>
      <c r="P20" s="181">
        <v>22125.9621778357</v>
      </c>
      <c r="Q20" s="181">
        <v>21595.322967252057</v>
      </c>
      <c r="R20" s="181">
        <v>21122.275963783428</v>
      </c>
      <c r="S20" s="181">
        <v>20553.967635592297</v>
      </c>
      <c r="T20" s="181">
        <v>19771.148547061253</v>
      </c>
      <c r="U20" s="181">
        <v>18960.887344181439</v>
      </c>
      <c r="V20" s="181">
        <v>17972.967805330256</v>
      </c>
      <c r="W20" s="181">
        <v>16871.580956745696</v>
      </c>
      <c r="X20" s="181">
        <v>15693.674357713398</v>
      </c>
      <c r="Y20" s="181">
        <v>15033.318075483618</v>
      </c>
      <c r="Z20" s="181">
        <v>14300.59869744915</v>
      </c>
      <c r="AA20" s="181">
        <v>13254.55717825833</v>
      </c>
      <c r="AB20" s="181">
        <v>12095.281766006156</v>
      </c>
      <c r="AC20" s="181">
        <v>10757.999030502868</v>
      </c>
      <c r="AD20" s="181">
        <v>10356.966435532013</v>
      </c>
      <c r="AE20" s="181">
        <v>8772.7560692179195</v>
      </c>
      <c r="AF20" s="181">
        <v>8296.5366564559863</v>
      </c>
      <c r="AG20" s="181">
        <v>7586.759660199833</v>
      </c>
      <c r="AH20" s="181">
        <v>8632.7815613009698</v>
      </c>
      <c r="AI20" s="181">
        <v>10042.766454346785</v>
      </c>
      <c r="AJ20" s="181">
        <v>10654.054007143859</v>
      </c>
      <c r="AK20" s="181">
        <v>10757.691152077194</v>
      </c>
      <c r="AL20" s="181">
        <v>11023.034921940056</v>
      </c>
      <c r="AM20" s="182">
        <v>10581.488152899899</v>
      </c>
    </row>
    <row r="21" spans="2:39" x14ac:dyDescent="0.25">
      <c r="B21" t="s">
        <v>318</v>
      </c>
      <c r="C21" t="s">
        <v>167</v>
      </c>
      <c r="D21" s="180" t="s">
        <v>305</v>
      </c>
      <c r="E21" s="3">
        <v>14</v>
      </c>
      <c r="F21" t="s">
        <v>167</v>
      </c>
      <c r="G21" s="181">
        <v>0</v>
      </c>
      <c r="H21" s="181">
        <v>0</v>
      </c>
      <c r="I21" s="181">
        <v>39.328374852119438</v>
      </c>
      <c r="J21" s="181">
        <v>38.688469419629747</v>
      </c>
      <c r="K21" s="181">
        <v>68.819278033885425</v>
      </c>
      <c r="L21" s="181">
        <v>61.736951299429421</v>
      </c>
      <c r="M21" s="181">
        <v>70.038303012523585</v>
      </c>
      <c r="N21" s="181">
        <v>59.599841166681848</v>
      </c>
      <c r="O21" s="181">
        <v>48.595682289165168</v>
      </c>
      <c r="P21" s="181">
        <v>75.833689863961084</v>
      </c>
      <c r="Q21" s="181">
        <v>64.602860611725546</v>
      </c>
      <c r="R21" s="181">
        <v>52.763093840713246</v>
      </c>
      <c r="S21" s="181">
        <v>84.643161506518737</v>
      </c>
      <c r="T21" s="181">
        <v>74.55062908428269</v>
      </c>
      <c r="U21" s="181">
        <v>107.8327238979831</v>
      </c>
      <c r="V21" s="181">
        <v>112.81806745737042</v>
      </c>
      <c r="W21" s="181">
        <v>100.86022172638039</v>
      </c>
      <c r="X21" s="181">
        <v>88.233972416679975</v>
      </c>
      <c r="Y21" s="181">
        <v>116.2007968981534</v>
      </c>
      <c r="Z21" s="181">
        <v>151.46184576410869</v>
      </c>
      <c r="AA21" s="181">
        <v>373.21179980316589</v>
      </c>
      <c r="AB21" s="181">
        <v>355.19613058379423</v>
      </c>
      <c r="AC21" s="181">
        <v>336.04642052857696</v>
      </c>
      <c r="AD21" s="181">
        <v>315.71722738898399</v>
      </c>
      <c r="AE21" s="181">
        <v>459.81864980205739</v>
      </c>
      <c r="AF21" s="181">
        <v>467.81884367891837</v>
      </c>
      <c r="AG21" s="181">
        <v>455.05401685550891</v>
      </c>
      <c r="AH21" s="181">
        <v>444.40103315662617</v>
      </c>
      <c r="AI21" s="181">
        <v>432.93099151226448</v>
      </c>
      <c r="AJ21" s="181">
        <v>477.87387180886748</v>
      </c>
      <c r="AK21" s="181">
        <v>481.59718358689258</v>
      </c>
      <c r="AL21" s="181">
        <v>450.63184996271167</v>
      </c>
      <c r="AM21" s="182">
        <v>417.81725141757994</v>
      </c>
    </row>
    <row r="22" spans="2:39" x14ac:dyDescent="0.25">
      <c r="B22" t="s">
        <v>318</v>
      </c>
      <c r="C22" t="s">
        <v>169</v>
      </c>
      <c r="D22" s="180" t="s">
        <v>305</v>
      </c>
      <c r="E22" s="3">
        <v>15</v>
      </c>
      <c r="F22" t="s">
        <v>169</v>
      </c>
      <c r="G22" s="181">
        <v>0</v>
      </c>
      <c r="H22" s="181">
        <v>0</v>
      </c>
      <c r="I22" s="181">
        <v>3580.8926740208594</v>
      </c>
      <c r="J22" s="181">
        <v>3910.5376012494048</v>
      </c>
      <c r="K22" s="181">
        <v>4451.4841828282124</v>
      </c>
      <c r="L22" s="181">
        <v>4438.6169206125242</v>
      </c>
      <c r="M22" s="181">
        <v>4837.1834755014652</v>
      </c>
      <c r="N22" s="181">
        <v>4994.3875214494965</v>
      </c>
      <c r="O22" s="181">
        <v>4974.2373076909889</v>
      </c>
      <c r="P22" s="181">
        <v>5217.5709874937938</v>
      </c>
      <c r="Q22" s="181">
        <v>5400.9762038722938</v>
      </c>
      <c r="R22" s="181">
        <v>5937.6176062142786</v>
      </c>
      <c r="S22" s="181">
        <v>6577.0688616543375</v>
      </c>
      <c r="T22" s="181">
        <v>6684.1677112232856</v>
      </c>
      <c r="U22" s="181">
        <v>6942.770702842794</v>
      </c>
      <c r="V22" s="181">
        <v>6581.8298697693444</v>
      </c>
      <c r="W22" s="181">
        <v>7307.8346411969424</v>
      </c>
      <c r="X22" s="181">
        <v>7145.0827647160668</v>
      </c>
      <c r="Y22" s="181">
        <v>6953.6412915323808</v>
      </c>
      <c r="Z22" s="181">
        <v>7329.5953082261758</v>
      </c>
      <c r="AA22" s="181">
        <v>7196.1228596620467</v>
      </c>
      <c r="AB22" s="181">
        <v>7229.1367725076861</v>
      </c>
      <c r="AC22" s="181">
        <v>7621.1028470402816</v>
      </c>
      <c r="AD22" s="181">
        <v>7582.2883645443517</v>
      </c>
      <c r="AE22" s="181">
        <v>7633.620571330679</v>
      </c>
      <c r="AF22" s="181">
        <v>7415.5699346224701</v>
      </c>
      <c r="AG22" s="181">
        <v>7950.122509763266</v>
      </c>
      <c r="AH22" s="181">
        <v>8278.9588653175942</v>
      </c>
      <c r="AI22" s="181">
        <v>7702.9440130195899</v>
      </c>
      <c r="AJ22" s="181">
        <v>8145.7828162646792</v>
      </c>
      <c r="AK22" s="181">
        <v>7838.2921459151448</v>
      </c>
      <c r="AL22" s="181">
        <v>8931.8200211223739</v>
      </c>
      <c r="AM22" s="182">
        <v>8406.3552275422844</v>
      </c>
    </row>
    <row r="23" spans="2:39" x14ac:dyDescent="0.25">
      <c r="B23" t="s">
        <v>318</v>
      </c>
      <c r="C23" t="s">
        <v>173</v>
      </c>
      <c r="D23" s="180" t="s">
        <v>305</v>
      </c>
      <c r="E23" s="3">
        <v>16</v>
      </c>
      <c r="F23" t="s">
        <v>173</v>
      </c>
      <c r="G23" s="181">
        <v>0</v>
      </c>
      <c r="H23" s="181">
        <v>0</v>
      </c>
      <c r="I23" s="181">
        <v>12064.758955496598</v>
      </c>
      <c r="J23" s="181">
        <v>14925.400005048337</v>
      </c>
      <c r="K23" s="181">
        <v>15858.895049723995</v>
      </c>
      <c r="L23" s="181">
        <v>16346.734110505822</v>
      </c>
      <c r="M23" s="181">
        <v>16486.214120485034</v>
      </c>
      <c r="N23" s="181">
        <v>17480.982347497884</v>
      </c>
      <c r="O23" s="181">
        <v>18552.006066851765</v>
      </c>
      <c r="P23" s="181">
        <v>18313.881008668988</v>
      </c>
      <c r="Q23" s="181">
        <v>19090.356320024839</v>
      </c>
      <c r="R23" s="181">
        <v>19805.57997123825</v>
      </c>
      <c r="S23" s="181">
        <v>20209.425918919387</v>
      </c>
      <c r="T23" s="181">
        <v>20393.653461233978</v>
      </c>
      <c r="U23" s="181">
        <v>19722.931743448033</v>
      </c>
      <c r="V23" s="181">
        <v>19423.89211151659</v>
      </c>
      <c r="W23" s="181">
        <v>20252.902581151135</v>
      </c>
      <c r="X23" s="181">
        <v>20684.0814074673</v>
      </c>
      <c r="Y23" s="181">
        <v>22018.69435630224</v>
      </c>
      <c r="Z23" s="181">
        <v>21970.399649715175</v>
      </c>
      <c r="AA23" s="181">
        <v>21539.501698103322</v>
      </c>
      <c r="AB23" s="181">
        <v>21560.330723328803</v>
      </c>
      <c r="AC23" s="181">
        <v>21323.187691753516</v>
      </c>
      <c r="AD23" s="181">
        <v>22248.740852084728</v>
      </c>
      <c r="AE23" s="181">
        <v>21182.6505826752</v>
      </c>
      <c r="AF23" s="181">
        <v>20475.947572121011</v>
      </c>
      <c r="AG23" s="181">
        <v>20744.362317106166</v>
      </c>
      <c r="AH23" s="181">
        <v>22030.660962731283</v>
      </c>
      <c r="AI23" s="181">
        <v>24623.42382410336</v>
      </c>
      <c r="AJ23" s="181">
        <v>26844.887021363593</v>
      </c>
      <c r="AK23" s="181">
        <v>28246.000156998347</v>
      </c>
      <c r="AL23" s="181">
        <v>32290.070205853248</v>
      </c>
      <c r="AM23" s="182">
        <v>31353.132019101395</v>
      </c>
    </row>
    <row r="24" spans="2:39" x14ac:dyDescent="0.25">
      <c r="B24" t="s">
        <v>318</v>
      </c>
      <c r="C24" t="s">
        <v>178</v>
      </c>
      <c r="D24" s="180" t="s">
        <v>305</v>
      </c>
      <c r="E24" s="3">
        <v>17</v>
      </c>
      <c r="F24" t="s">
        <v>178</v>
      </c>
      <c r="G24" s="181">
        <v>0</v>
      </c>
      <c r="H24" s="181">
        <v>0</v>
      </c>
      <c r="I24" s="181">
        <v>9427.3297514469687</v>
      </c>
      <c r="J24" s="181">
        <v>9970.6566509186105</v>
      </c>
      <c r="K24" s="181">
        <v>9818.8399137308479</v>
      </c>
      <c r="L24" s="181">
        <v>9983.4361852995808</v>
      </c>
      <c r="M24" s="181">
        <v>10194.746848063816</v>
      </c>
      <c r="N24" s="181">
        <v>10206.27768704212</v>
      </c>
      <c r="O24" s="181">
        <v>10614.982378433919</v>
      </c>
      <c r="P24" s="181">
        <v>10634.933885655832</v>
      </c>
      <c r="Q24" s="181">
        <v>10634.613586211959</v>
      </c>
      <c r="R24" s="181">
        <v>10836.907467298934</v>
      </c>
      <c r="S24" s="181">
        <v>11449.920812047476</v>
      </c>
      <c r="T24" s="181">
        <v>11272.997391976391</v>
      </c>
      <c r="U24" s="181">
        <v>11435.954853222322</v>
      </c>
      <c r="V24" s="181">
        <v>11802.766357191893</v>
      </c>
      <c r="W24" s="181">
        <v>11741.380189241063</v>
      </c>
      <c r="X24" s="181">
        <v>11342.723643596366</v>
      </c>
      <c r="Y24" s="181">
        <v>11153.353406582379</v>
      </c>
      <c r="Z24" s="181">
        <v>10464.626939184634</v>
      </c>
      <c r="AA24" s="181">
        <v>10733.001923211674</v>
      </c>
      <c r="AB24" s="181">
        <v>11329.370372758138</v>
      </c>
      <c r="AC24" s="181">
        <v>10769.20362602284</v>
      </c>
      <c r="AD24" s="181">
        <v>11064.356591800504</v>
      </c>
      <c r="AE24" s="181">
        <v>10376.300973939884</v>
      </c>
      <c r="AF24" s="181">
        <v>9580.8367866632598</v>
      </c>
      <c r="AG24" s="181">
        <v>9412.2591867737901</v>
      </c>
      <c r="AH24" s="181">
        <v>9942.5423459869962</v>
      </c>
      <c r="AI24" s="181">
        <v>10309.775561201801</v>
      </c>
      <c r="AJ24" s="181">
        <v>10484.554555436289</v>
      </c>
      <c r="AK24" s="181">
        <v>10313.010362567706</v>
      </c>
      <c r="AL24" s="181">
        <v>12246.065086792581</v>
      </c>
      <c r="AM24" s="182">
        <v>11661.409750868435</v>
      </c>
    </row>
    <row r="25" spans="2:39" x14ac:dyDescent="0.25">
      <c r="B25" t="s">
        <v>318</v>
      </c>
      <c r="C25" t="s">
        <v>180</v>
      </c>
      <c r="D25" s="180" t="s">
        <v>305</v>
      </c>
      <c r="E25" s="3">
        <v>18</v>
      </c>
      <c r="F25" t="s">
        <v>180</v>
      </c>
      <c r="G25" s="181">
        <v>0</v>
      </c>
      <c r="H25" s="181">
        <v>0</v>
      </c>
      <c r="I25" s="181">
        <v>672.12214729816992</v>
      </c>
      <c r="J25" s="181">
        <v>906.10811350893368</v>
      </c>
      <c r="K25" s="181">
        <v>1148.808699124141</v>
      </c>
      <c r="L25" s="181">
        <v>1532.9169415350304</v>
      </c>
      <c r="M25" s="181">
        <v>1784.6698054083049</v>
      </c>
      <c r="N25" s="181">
        <v>1941.5874884065913</v>
      </c>
      <c r="O25" s="181">
        <v>2042.7766817983641</v>
      </c>
      <c r="P25" s="181">
        <v>1965.3227870678693</v>
      </c>
      <c r="Q25" s="181">
        <v>2093.7881848156808</v>
      </c>
      <c r="R25" s="181">
        <v>2243.5021098902348</v>
      </c>
      <c r="S25" s="181">
        <v>2640.0962777527329</v>
      </c>
      <c r="T25" s="181">
        <v>2917.1465238137948</v>
      </c>
      <c r="U25" s="181">
        <v>3991.7290373573082</v>
      </c>
      <c r="V25" s="181">
        <v>4114.9045737680517</v>
      </c>
      <c r="W25" s="181">
        <v>4076.7710162152239</v>
      </c>
      <c r="X25" s="181">
        <v>4223.7632602576696</v>
      </c>
      <c r="Y25" s="181">
        <v>5122.5745721389503</v>
      </c>
      <c r="Z25" s="181">
        <v>6494.4067734919554</v>
      </c>
      <c r="AA25" s="181">
        <v>6428.8840890703968</v>
      </c>
      <c r="AB25" s="181">
        <v>6522.3645602402567</v>
      </c>
      <c r="AC25" s="181">
        <v>8003.7201776088305</v>
      </c>
      <c r="AD25" s="181">
        <v>8284.4933499192266</v>
      </c>
      <c r="AE25" s="181">
        <v>8090.3768719425361</v>
      </c>
      <c r="AF25" s="181">
        <v>8169.4215725134391</v>
      </c>
      <c r="AG25" s="181">
        <v>7991.0585027621119</v>
      </c>
      <c r="AH25" s="181">
        <v>7952.6055221953857</v>
      </c>
      <c r="AI25" s="181">
        <v>8233.0130965177523</v>
      </c>
      <c r="AJ25" s="181">
        <v>7932.2598263169339</v>
      </c>
      <c r="AK25" s="181">
        <v>7613.3287042299335</v>
      </c>
      <c r="AL25" s="181">
        <v>7623.0666689802456</v>
      </c>
      <c r="AM25" s="182">
        <v>7186.3940616416967</v>
      </c>
    </row>
    <row r="26" spans="2:39" x14ac:dyDescent="0.25">
      <c r="B26" t="s">
        <v>318</v>
      </c>
      <c r="C26" t="s">
        <v>183</v>
      </c>
      <c r="D26" s="180" t="s">
        <v>305</v>
      </c>
      <c r="E26" s="3">
        <v>19</v>
      </c>
      <c r="F26" t="s">
        <v>183</v>
      </c>
      <c r="G26" s="181">
        <v>0</v>
      </c>
      <c r="H26" s="181">
        <v>0</v>
      </c>
      <c r="I26" s="181">
        <v>10550.259915714802</v>
      </c>
      <c r="J26" s="181">
        <v>10450.747340978596</v>
      </c>
      <c r="K26" s="181">
        <v>10342.635402838543</v>
      </c>
      <c r="L26" s="181">
        <v>10588.92717218138</v>
      </c>
      <c r="M26" s="181">
        <v>11323.918979596145</v>
      </c>
      <c r="N26" s="181">
        <v>11600.561497420938</v>
      </c>
      <c r="O26" s="181">
        <v>11824.018568249947</v>
      </c>
      <c r="P26" s="181">
        <v>11735.951537523853</v>
      </c>
      <c r="Q26" s="181">
        <v>11767.349817398215</v>
      </c>
      <c r="R26" s="181">
        <v>11350.563113086471</v>
      </c>
      <c r="S26" s="181">
        <v>11408.213915129954</v>
      </c>
      <c r="T26" s="181">
        <v>11582.123002403081</v>
      </c>
      <c r="U26" s="181">
        <v>11026.76512405406</v>
      </c>
      <c r="V26" s="181">
        <v>11148.626767882066</v>
      </c>
      <c r="W26" s="181">
        <v>12529.290300009165</v>
      </c>
      <c r="X26" s="181">
        <v>13305.353833003361</v>
      </c>
      <c r="Y26" s="181">
        <v>13421.525911807204</v>
      </c>
      <c r="Z26" s="181">
        <v>12767.332563895148</v>
      </c>
      <c r="AA26" s="181">
        <v>12142.9182895103</v>
      </c>
      <c r="AB26" s="181">
        <v>11704.338042826703</v>
      </c>
      <c r="AC26" s="181">
        <v>11678.914891816807</v>
      </c>
      <c r="AD26" s="181">
        <v>11835.05294284254</v>
      </c>
      <c r="AE26" s="181">
        <v>11621.874014351868</v>
      </c>
      <c r="AF26" s="181">
        <v>11420.054680818084</v>
      </c>
      <c r="AG26" s="181">
        <v>12911.926863558043</v>
      </c>
      <c r="AH26" s="181">
        <v>13653.914590527076</v>
      </c>
      <c r="AI26" s="181">
        <v>15107.662181624117</v>
      </c>
      <c r="AJ26" s="181">
        <v>14694.443568498482</v>
      </c>
      <c r="AK26" s="181">
        <v>15342.575054907893</v>
      </c>
      <c r="AL26" s="181">
        <v>14836.791437596399</v>
      </c>
      <c r="AM26" s="182">
        <v>14140.838559477463</v>
      </c>
    </row>
    <row r="27" spans="2:39" x14ac:dyDescent="0.25">
      <c r="B27" t="s">
        <v>318</v>
      </c>
      <c r="C27" t="s">
        <v>187</v>
      </c>
      <c r="D27" s="180" t="s">
        <v>305</v>
      </c>
      <c r="E27" s="3">
        <v>20</v>
      </c>
      <c r="F27" t="s">
        <v>187</v>
      </c>
      <c r="G27" s="181">
        <v>0</v>
      </c>
      <c r="H27" s="181">
        <v>0</v>
      </c>
      <c r="I27" s="181">
        <v>5726.5631171169271</v>
      </c>
      <c r="J27" s="181">
        <v>5881.7643787698462</v>
      </c>
      <c r="K27" s="181">
        <v>5815.5493225288856</v>
      </c>
      <c r="L27" s="181">
        <v>5668.8436937626593</v>
      </c>
      <c r="M27" s="181">
        <v>5579.9680956468883</v>
      </c>
      <c r="N27" s="181">
        <v>5592.6974939397505</v>
      </c>
      <c r="O27" s="181">
        <v>5682.9846103666196</v>
      </c>
      <c r="P27" s="181">
        <v>5721.3682003505464</v>
      </c>
      <c r="Q27" s="181">
        <v>5713.0862580989206</v>
      </c>
      <c r="R27" s="181">
        <v>5645.3840240071586</v>
      </c>
      <c r="S27" s="181">
        <v>5901.6490400596067</v>
      </c>
      <c r="T27" s="181">
        <v>6076.1854824076909</v>
      </c>
      <c r="U27" s="181">
        <v>5808.4708654806072</v>
      </c>
      <c r="V27" s="181">
        <v>5392.6598579007614</v>
      </c>
      <c r="W27" s="181">
        <v>5040.4978612259247</v>
      </c>
      <c r="X27" s="181">
        <v>4800.8942279838175</v>
      </c>
      <c r="Y27" s="181">
        <v>4891.9002067678048</v>
      </c>
      <c r="Z27" s="181">
        <v>4751.8285039723714</v>
      </c>
      <c r="AA27" s="181">
        <v>4518.4396193530065</v>
      </c>
      <c r="AB27" s="181">
        <v>4330.4572388963506</v>
      </c>
      <c r="AC27" s="181">
        <v>4408.8485536964199</v>
      </c>
      <c r="AD27" s="181">
        <v>4444.4126627608712</v>
      </c>
      <c r="AE27" s="181">
        <v>5361.5142370160847</v>
      </c>
      <c r="AF27" s="181">
        <v>6193.9312120256345</v>
      </c>
      <c r="AG27" s="181">
        <v>5917.7897135182375</v>
      </c>
      <c r="AH27" s="181">
        <v>5651.8315838911776</v>
      </c>
      <c r="AI27" s="181">
        <v>6213.9816891883302</v>
      </c>
      <c r="AJ27" s="181">
        <v>6168.4913084185091</v>
      </c>
      <c r="AK27" s="181">
        <v>6609.8268529255492</v>
      </c>
      <c r="AL27" s="181">
        <v>6703.6057502191252</v>
      </c>
      <c r="AM27" s="182">
        <v>6367.9398242350017</v>
      </c>
    </row>
    <row r="28" spans="2:39" x14ac:dyDescent="0.25">
      <c r="B28" t="s">
        <v>318</v>
      </c>
      <c r="C28" t="s">
        <v>190</v>
      </c>
      <c r="D28" s="180" t="s">
        <v>305</v>
      </c>
      <c r="E28" s="3">
        <v>21</v>
      </c>
      <c r="F28" t="s">
        <v>190</v>
      </c>
      <c r="G28" s="181">
        <v>0</v>
      </c>
      <c r="H28" s="181">
        <v>0</v>
      </c>
      <c r="I28" s="181">
        <v>4105.2059320575663</v>
      </c>
      <c r="J28" s="181">
        <v>4311.910917721124</v>
      </c>
      <c r="K28" s="181">
        <v>4445.7134066098806</v>
      </c>
      <c r="L28" s="181">
        <v>4671.9660686183897</v>
      </c>
      <c r="M28" s="181">
        <v>5096.4473370670912</v>
      </c>
      <c r="N28" s="181">
        <v>5379.5825863583877</v>
      </c>
      <c r="O28" s="181">
        <v>5654.8990573845485</v>
      </c>
      <c r="P28" s="181">
        <v>5809.6105391582578</v>
      </c>
      <c r="Q28" s="181">
        <v>5982.4527722426119</v>
      </c>
      <c r="R28" s="181">
        <v>6215.7917294622684</v>
      </c>
      <c r="S28" s="181">
        <v>6058.0369643049917</v>
      </c>
      <c r="T28" s="181">
        <v>6053.7272216764004</v>
      </c>
      <c r="U28" s="181">
        <v>6208.4766615339922</v>
      </c>
      <c r="V28" s="181">
        <v>6121.1277859380698</v>
      </c>
      <c r="W28" s="181">
        <v>6651.7002956544093</v>
      </c>
      <c r="X28" s="181">
        <v>6574.2828306762176</v>
      </c>
      <c r="Y28" s="181">
        <v>6567.0536951795084</v>
      </c>
      <c r="Z28" s="181">
        <v>6318.4413897799168</v>
      </c>
      <c r="AA28" s="181">
        <v>6177.1795539271516</v>
      </c>
      <c r="AB28" s="181">
        <v>6655.6077536347584</v>
      </c>
      <c r="AC28" s="181">
        <v>6803.0021252626702</v>
      </c>
      <c r="AD28" s="181">
        <v>6663.1632279817704</v>
      </c>
      <c r="AE28" s="181">
        <v>6603.4245586790448</v>
      </c>
      <c r="AF28" s="181">
        <v>6404.3978675754634</v>
      </c>
      <c r="AG28" s="181">
        <v>6301.4955994319507</v>
      </c>
      <c r="AH28" s="181">
        <v>6706.2773566224896</v>
      </c>
      <c r="AI28" s="181">
        <v>6917.9256985441016</v>
      </c>
      <c r="AJ28" s="181">
        <v>6923.1993031178254</v>
      </c>
      <c r="AK28" s="181">
        <v>6899.496877205087</v>
      </c>
      <c r="AL28" s="181">
        <v>7392.0992896952512</v>
      </c>
      <c r="AM28" s="182">
        <v>6775.5578873530358</v>
      </c>
    </row>
    <row r="29" spans="2:39" x14ac:dyDescent="0.25">
      <c r="B29" t="s">
        <v>318</v>
      </c>
      <c r="C29" t="s">
        <v>193</v>
      </c>
      <c r="D29" s="180" t="s">
        <v>305</v>
      </c>
      <c r="E29" s="3">
        <v>22</v>
      </c>
      <c r="F29" t="s">
        <v>193</v>
      </c>
      <c r="G29" s="181">
        <v>0</v>
      </c>
      <c r="H29" s="181">
        <v>0</v>
      </c>
      <c r="I29" s="181">
        <v>0</v>
      </c>
      <c r="J29" s="181">
        <v>0</v>
      </c>
      <c r="K29" s="181">
        <v>0</v>
      </c>
      <c r="L29" s="181">
        <v>0</v>
      </c>
      <c r="M29" s="181">
        <v>0</v>
      </c>
      <c r="N29" s="181">
        <v>0</v>
      </c>
      <c r="O29" s="181">
        <v>0</v>
      </c>
      <c r="P29" s="181">
        <v>0</v>
      </c>
      <c r="Q29" s="181">
        <v>0</v>
      </c>
      <c r="R29" s="181">
        <v>0</v>
      </c>
      <c r="S29" s="181">
        <v>0</v>
      </c>
      <c r="T29" s="181">
        <v>0</v>
      </c>
      <c r="U29" s="181">
        <v>0</v>
      </c>
      <c r="V29" s="181">
        <v>0</v>
      </c>
      <c r="W29" s="181">
        <v>0</v>
      </c>
      <c r="X29" s="181">
        <v>0</v>
      </c>
      <c r="Y29" s="181">
        <v>0</v>
      </c>
      <c r="Z29" s="181">
        <v>0</v>
      </c>
      <c r="AA29" s="181">
        <v>0</v>
      </c>
      <c r="AB29" s="181">
        <v>0</v>
      </c>
      <c r="AC29" s="181">
        <v>0</v>
      </c>
      <c r="AD29" s="181">
        <v>0</v>
      </c>
      <c r="AE29" s="181">
        <v>0</v>
      </c>
      <c r="AF29" s="181">
        <v>0</v>
      </c>
      <c r="AG29" s="181">
        <v>0</v>
      </c>
      <c r="AH29" s="181">
        <v>0</v>
      </c>
      <c r="AI29" s="181">
        <v>0</v>
      </c>
      <c r="AJ29" s="181">
        <v>0</v>
      </c>
      <c r="AK29" s="181">
        <v>0</v>
      </c>
      <c r="AL29" s="181">
        <v>0</v>
      </c>
      <c r="AM29" s="182">
        <v>0</v>
      </c>
    </row>
    <row r="30" spans="2:39" x14ac:dyDescent="0.25">
      <c r="B30" t="s">
        <v>318</v>
      </c>
      <c r="C30" t="s">
        <v>199</v>
      </c>
      <c r="D30" s="180" t="s">
        <v>305</v>
      </c>
      <c r="E30" s="3">
        <v>24</v>
      </c>
      <c r="F30" t="s">
        <v>199</v>
      </c>
      <c r="G30" s="181">
        <v>0</v>
      </c>
      <c r="H30" s="181">
        <v>0</v>
      </c>
      <c r="I30" s="181">
        <v>11049.056025095324</v>
      </c>
      <c r="J30" s="181">
        <v>12679.032413484356</v>
      </c>
      <c r="K30" s="181">
        <v>14372.906792006266</v>
      </c>
      <c r="L30" s="181">
        <v>15273.642384458135</v>
      </c>
      <c r="M30" s="181">
        <v>16963.16330845503</v>
      </c>
      <c r="N30" s="181">
        <v>18661.167976625395</v>
      </c>
      <c r="O30" s="181">
        <v>19710.326897263443</v>
      </c>
      <c r="P30" s="181">
        <v>21125.259025013904</v>
      </c>
      <c r="Q30" s="181">
        <v>22626.011679084982</v>
      </c>
      <c r="R30" s="181">
        <v>24909.906960372737</v>
      </c>
      <c r="S30" s="181">
        <v>26776.808902585959</v>
      </c>
      <c r="T30" s="181">
        <v>28010.393795918924</v>
      </c>
      <c r="U30" s="181">
        <v>32647.924220621739</v>
      </c>
      <c r="V30" s="181">
        <v>37646.891933483137</v>
      </c>
      <c r="W30" s="181">
        <v>39919.522129650126</v>
      </c>
      <c r="X30" s="181">
        <v>40030.128460327498</v>
      </c>
      <c r="Y30" s="181">
        <v>40157.878576600371</v>
      </c>
      <c r="Z30" s="181">
        <v>40777.974122628169</v>
      </c>
      <c r="AA30" s="181">
        <v>40546.061442991318</v>
      </c>
      <c r="AB30" s="181">
        <v>44611.949545218515</v>
      </c>
      <c r="AC30" s="181">
        <v>46554.841848817996</v>
      </c>
      <c r="AD30" s="181">
        <v>51097.801613302581</v>
      </c>
      <c r="AE30" s="181">
        <v>51880.488575492956</v>
      </c>
      <c r="AF30" s="181">
        <v>54075.026037958087</v>
      </c>
      <c r="AG30" s="181">
        <v>55970.643128149539</v>
      </c>
      <c r="AH30" s="181">
        <v>60145.943217576911</v>
      </c>
      <c r="AI30" s="181">
        <v>62927.679466296409</v>
      </c>
      <c r="AJ30" s="181">
        <v>75873.316407533333</v>
      </c>
      <c r="AK30" s="181">
        <v>78273.957494024304</v>
      </c>
      <c r="AL30" s="181">
        <v>83099.013920123689</v>
      </c>
      <c r="AM30" s="182">
        <v>80401.798216261726</v>
      </c>
    </row>
    <row r="31" spans="2:39" x14ac:dyDescent="0.25">
      <c r="B31" t="s">
        <v>318</v>
      </c>
      <c r="C31" t="s">
        <v>203</v>
      </c>
      <c r="D31" s="180" t="s">
        <v>305</v>
      </c>
      <c r="E31" s="3">
        <v>25</v>
      </c>
      <c r="F31" t="s">
        <v>203</v>
      </c>
      <c r="G31" s="181">
        <v>0</v>
      </c>
      <c r="H31" s="181">
        <v>0</v>
      </c>
      <c r="I31" s="181">
        <v>2178.9925575144684</v>
      </c>
      <c r="J31" s="181">
        <v>5740.084911738978</v>
      </c>
      <c r="K31" s="181">
        <v>8361.1632104813543</v>
      </c>
      <c r="L31" s="181">
        <v>11241.940603916111</v>
      </c>
      <c r="M31" s="181">
        <v>14930.477183524788</v>
      </c>
      <c r="N31" s="181">
        <v>16758.768749817573</v>
      </c>
      <c r="O31" s="181">
        <v>20417.794041663248</v>
      </c>
      <c r="P31" s="181">
        <v>21994.613030091634</v>
      </c>
      <c r="Q31" s="181">
        <v>25141.315027689252</v>
      </c>
      <c r="R31" s="181">
        <v>27887.829913675538</v>
      </c>
      <c r="S31" s="181">
        <v>30230.434399675272</v>
      </c>
      <c r="T31" s="181">
        <v>30860.21235149007</v>
      </c>
      <c r="U31" s="181">
        <v>34881.460097135045</v>
      </c>
      <c r="V31" s="181">
        <v>36353.864217288603</v>
      </c>
      <c r="W31" s="181">
        <v>37286.942219825862</v>
      </c>
      <c r="X31" s="181">
        <v>38786.178096265867</v>
      </c>
      <c r="Y31" s="181">
        <v>40694.237411791299</v>
      </c>
      <c r="Z31" s="181">
        <v>43412.121437371999</v>
      </c>
      <c r="AA31" s="181">
        <v>50346.469248241076</v>
      </c>
      <c r="AB31" s="181">
        <v>51833.264624554911</v>
      </c>
      <c r="AC31" s="181">
        <v>55297.07961972183</v>
      </c>
      <c r="AD31" s="181">
        <v>59126.264511973641</v>
      </c>
      <c r="AE31" s="181">
        <v>62570.723082456963</v>
      </c>
      <c r="AF31" s="181">
        <v>69941.691840375686</v>
      </c>
      <c r="AG31" s="181">
        <v>74456.311169376146</v>
      </c>
      <c r="AH31" s="181">
        <v>78690.289467849419</v>
      </c>
      <c r="AI31" s="181">
        <v>82035.335705971025</v>
      </c>
      <c r="AJ31" s="181">
        <v>86367.7408725766</v>
      </c>
      <c r="AK31" s="181">
        <v>97132.68948684413</v>
      </c>
      <c r="AL31" s="181">
        <v>108129.52513657027</v>
      </c>
      <c r="AM31" s="182">
        <v>105714.61914667059</v>
      </c>
    </row>
    <row r="32" spans="2:39" x14ac:dyDescent="0.25">
      <c r="B32" t="s">
        <v>318</v>
      </c>
      <c r="C32" t="s">
        <v>208</v>
      </c>
      <c r="D32" s="180" t="s">
        <v>305</v>
      </c>
      <c r="E32" s="3">
        <v>29</v>
      </c>
      <c r="F32" t="s">
        <v>208</v>
      </c>
      <c r="G32" s="181">
        <v>0</v>
      </c>
      <c r="H32" s="181">
        <v>0</v>
      </c>
      <c r="I32" s="181">
        <v>2602.8344945442191</v>
      </c>
      <c r="J32" s="181">
        <v>2823.0216490285484</v>
      </c>
      <c r="K32" s="181">
        <v>3544.1823605790696</v>
      </c>
      <c r="L32" s="181">
        <v>3599.1876914003924</v>
      </c>
      <c r="M32" s="181">
        <v>3772.458659933845</v>
      </c>
      <c r="N32" s="181">
        <v>3874.7305893471939</v>
      </c>
      <c r="O32" s="181">
        <v>4275.4190344467142</v>
      </c>
      <c r="P32" s="181">
        <v>4383.850696401274</v>
      </c>
      <c r="Q32" s="181">
        <v>4544.3993884610209</v>
      </c>
      <c r="R32" s="181">
        <v>4547.4238830196391</v>
      </c>
      <c r="S32" s="181">
        <v>5365.9823120232086</v>
      </c>
      <c r="T32" s="181">
        <v>6271.7645484973391</v>
      </c>
      <c r="U32" s="181">
        <v>7199.3020539077525</v>
      </c>
      <c r="V32" s="181">
        <v>7568.2665692615583</v>
      </c>
      <c r="W32" s="181">
        <v>7455.4774564643994</v>
      </c>
      <c r="X32" s="181">
        <v>7288.3692086825431</v>
      </c>
      <c r="Y32" s="181">
        <v>7081.7769775173656</v>
      </c>
      <c r="Z32" s="181">
        <v>7297.9765381400748</v>
      </c>
      <c r="AA32" s="181">
        <v>8178.9645694082028</v>
      </c>
      <c r="AB32" s="181">
        <v>8335.6289867934956</v>
      </c>
      <c r="AC32" s="181">
        <v>8053.3366110434617</v>
      </c>
      <c r="AD32" s="181">
        <v>8940.773705270487</v>
      </c>
      <c r="AE32" s="181">
        <v>8698.5306645961264</v>
      </c>
      <c r="AF32" s="181">
        <v>8966.1279594323314</v>
      </c>
      <c r="AG32" s="181">
        <v>8637.6400008747951</v>
      </c>
      <c r="AH32" s="181">
        <v>9300.3975835042802</v>
      </c>
      <c r="AI32" s="181">
        <v>9900.6225347302407</v>
      </c>
      <c r="AJ32" s="181">
        <v>10600.29351543787</v>
      </c>
      <c r="AK32" s="181">
        <v>11124.580330501185</v>
      </c>
      <c r="AL32" s="181">
        <v>12171.853891145218</v>
      </c>
      <c r="AM32" s="182">
        <v>11804.218255563716</v>
      </c>
    </row>
    <row r="33" spans="2:39" x14ac:dyDescent="0.25">
      <c r="B33" t="s">
        <v>318</v>
      </c>
      <c r="C33" t="s">
        <v>209</v>
      </c>
      <c r="D33" s="180" t="s">
        <v>305</v>
      </c>
      <c r="E33" s="3">
        <v>30</v>
      </c>
      <c r="F33" t="s">
        <v>209</v>
      </c>
      <c r="G33" s="181">
        <v>0</v>
      </c>
      <c r="H33" s="181">
        <v>0</v>
      </c>
      <c r="I33" s="181">
        <v>2263.7680066913567</v>
      </c>
      <c r="J33" s="181">
        <v>3452.2073059937811</v>
      </c>
      <c r="K33" s="181">
        <v>4008.5128578064578</v>
      </c>
      <c r="L33" s="181">
        <v>4399.391153053205</v>
      </c>
      <c r="M33" s="181">
        <v>4700.4628116962513</v>
      </c>
      <c r="N33" s="181">
        <v>5126.3954774572321</v>
      </c>
      <c r="O33" s="181">
        <v>6125.3502252327007</v>
      </c>
      <c r="P33" s="181">
        <v>6532.9895190498964</v>
      </c>
      <c r="Q33" s="181">
        <v>7376.9116197702242</v>
      </c>
      <c r="R33" s="181">
        <v>7647.7769899545592</v>
      </c>
      <c r="S33" s="181">
        <v>7790.8521149130247</v>
      </c>
      <c r="T33" s="181">
        <v>8376.1477505785115</v>
      </c>
      <c r="U33" s="181">
        <v>8572.0064678516283</v>
      </c>
      <c r="V33" s="181">
        <v>8948.1357705592127</v>
      </c>
      <c r="W33" s="181">
        <v>9101.9280186133874</v>
      </c>
      <c r="X33" s="181">
        <v>9318.109761379721</v>
      </c>
      <c r="Y33" s="181">
        <v>10192.759303805122</v>
      </c>
      <c r="Z33" s="181">
        <v>10653.984391790469</v>
      </c>
      <c r="AA33" s="181">
        <v>11153.318998260451</v>
      </c>
      <c r="AB33" s="181">
        <v>12258.140051975442</v>
      </c>
      <c r="AC33" s="181">
        <v>12550.454713633719</v>
      </c>
      <c r="AD33" s="181">
        <v>13391.763692093913</v>
      </c>
      <c r="AE33" s="181">
        <v>13661.593412765864</v>
      </c>
      <c r="AF33" s="181">
        <v>13508.2262621383</v>
      </c>
      <c r="AG33" s="181">
        <v>13605.395122024009</v>
      </c>
      <c r="AH33" s="181">
        <v>13707.590916318373</v>
      </c>
      <c r="AI33" s="181">
        <v>16188.039688354696</v>
      </c>
      <c r="AJ33" s="181">
        <v>16487.222659605304</v>
      </c>
      <c r="AK33" s="181">
        <v>16488.967553145878</v>
      </c>
      <c r="AL33" s="181">
        <v>18987.238521374242</v>
      </c>
      <c r="AM33" s="182">
        <v>17927.942701012173</v>
      </c>
    </row>
    <row r="34" spans="2:39" x14ac:dyDescent="0.25">
      <c r="B34" t="s">
        <v>324</v>
      </c>
      <c r="C34" t="s">
        <v>161</v>
      </c>
      <c r="D34" s="180" t="s">
        <v>305</v>
      </c>
      <c r="E34" s="3" t="s">
        <v>306</v>
      </c>
      <c r="F34" t="s">
        <v>307</v>
      </c>
      <c r="G34" s="181">
        <v>0</v>
      </c>
      <c r="H34" s="181">
        <v>0</v>
      </c>
      <c r="I34" s="181">
        <v>0</v>
      </c>
      <c r="J34" s="181">
        <v>0</v>
      </c>
      <c r="K34" s="181">
        <v>0</v>
      </c>
      <c r="L34" s="181">
        <v>0</v>
      </c>
      <c r="M34" s="181">
        <v>0</v>
      </c>
      <c r="N34" s="181">
        <v>0</v>
      </c>
      <c r="O34" s="181">
        <v>0</v>
      </c>
      <c r="P34" s="181">
        <v>0</v>
      </c>
      <c r="Q34" s="181">
        <v>0</v>
      </c>
      <c r="R34" s="181">
        <v>0</v>
      </c>
      <c r="S34" s="181">
        <v>0</v>
      </c>
      <c r="T34" s="181">
        <v>0</v>
      </c>
      <c r="U34" s="181">
        <v>0</v>
      </c>
      <c r="V34" s="181">
        <v>0</v>
      </c>
      <c r="W34" s="181">
        <v>0</v>
      </c>
      <c r="X34" s="181">
        <v>0</v>
      </c>
      <c r="Y34" s="181">
        <v>0</v>
      </c>
      <c r="Z34" s="181">
        <v>0</v>
      </c>
      <c r="AA34" s="181">
        <v>0</v>
      </c>
      <c r="AB34" s="181">
        <v>0</v>
      </c>
      <c r="AC34" s="181">
        <v>0</v>
      </c>
      <c r="AD34" s="181">
        <v>0</v>
      </c>
      <c r="AE34" s="181">
        <v>0</v>
      </c>
      <c r="AF34" s="181">
        <v>0</v>
      </c>
      <c r="AG34" s="181">
        <v>0</v>
      </c>
      <c r="AH34" s="181">
        <v>0</v>
      </c>
      <c r="AI34" s="181">
        <v>0</v>
      </c>
      <c r="AJ34" s="181">
        <v>0</v>
      </c>
      <c r="AK34" s="181">
        <v>0</v>
      </c>
      <c r="AL34" s="181">
        <v>0</v>
      </c>
      <c r="AM34" s="182">
        <v>0</v>
      </c>
    </row>
    <row r="35" spans="2:39" x14ac:dyDescent="0.25">
      <c r="B35" t="s">
        <v>325</v>
      </c>
      <c r="C35" t="s">
        <v>126</v>
      </c>
      <c r="D35" s="180" t="s">
        <v>305</v>
      </c>
      <c r="E35" s="3" t="s">
        <v>308</v>
      </c>
      <c r="F35" t="s">
        <v>309</v>
      </c>
      <c r="G35" s="181">
        <v>0</v>
      </c>
      <c r="H35" s="181">
        <v>0</v>
      </c>
      <c r="I35" s="181">
        <v>0</v>
      </c>
      <c r="J35" s="181">
        <v>0</v>
      </c>
      <c r="K35" s="181">
        <v>0</v>
      </c>
      <c r="L35" s="181">
        <v>0</v>
      </c>
      <c r="M35" s="181">
        <v>0</v>
      </c>
      <c r="N35" s="181">
        <v>0</v>
      </c>
      <c r="O35" s="181">
        <v>0</v>
      </c>
      <c r="P35" s="181">
        <v>0</v>
      </c>
      <c r="Q35" s="181">
        <v>0</v>
      </c>
      <c r="R35" s="181">
        <v>0</v>
      </c>
      <c r="S35" s="181">
        <v>0</v>
      </c>
      <c r="T35" s="181">
        <v>0</v>
      </c>
      <c r="U35" s="181">
        <v>0</v>
      </c>
      <c r="V35" s="181">
        <v>0</v>
      </c>
      <c r="W35" s="181">
        <v>0</v>
      </c>
      <c r="X35" s="181">
        <v>0</v>
      </c>
      <c r="Y35" s="181">
        <v>0</v>
      </c>
      <c r="Z35" s="181">
        <v>0</v>
      </c>
      <c r="AA35" s="181">
        <v>0</v>
      </c>
      <c r="AB35" s="181">
        <v>0</v>
      </c>
      <c r="AC35" s="181">
        <v>0</v>
      </c>
      <c r="AD35" s="181">
        <v>0</v>
      </c>
      <c r="AE35" s="181">
        <v>0</v>
      </c>
      <c r="AF35" s="181">
        <v>0</v>
      </c>
      <c r="AG35" s="181">
        <v>0</v>
      </c>
      <c r="AH35" s="181">
        <v>0</v>
      </c>
      <c r="AI35" s="181">
        <v>0</v>
      </c>
      <c r="AJ35" s="181">
        <v>0</v>
      </c>
      <c r="AK35" s="181">
        <v>0</v>
      </c>
      <c r="AL35" s="181">
        <v>0</v>
      </c>
      <c r="AM35" s="182">
        <v>0</v>
      </c>
    </row>
    <row r="36" spans="2:39" x14ac:dyDescent="0.25">
      <c r="B36" t="s">
        <v>326</v>
      </c>
      <c r="C36" t="s">
        <v>193</v>
      </c>
      <c r="D36" s="180" t="s">
        <v>305</v>
      </c>
      <c r="E36" s="3" t="s">
        <v>310</v>
      </c>
      <c r="F36" t="s">
        <v>311</v>
      </c>
      <c r="G36" s="181">
        <v>0</v>
      </c>
      <c r="H36" s="181">
        <v>0</v>
      </c>
      <c r="I36" s="181">
        <v>0</v>
      </c>
      <c r="J36" s="181">
        <v>0</v>
      </c>
      <c r="K36" s="181">
        <v>0</v>
      </c>
      <c r="L36" s="181">
        <v>0</v>
      </c>
      <c r="M36" s="181">
        <v>0</v>
      </c>
      <c r="N36" s="181">
        <v>0</v>
      </c>
      <c r="O36" s="181">
        <v>0</v>
      </c>
      <c r="P36" s="181">
        <v>0</v>
      </c>
      <c r="Q36" s="181">
        <v>0</v>
      </c>
      <c r="R36" s="181">
        <v>0</v>
      </c>
      <c r="S36" s="181">
        <v>0</v>
      </c>
      <c r="T36" s="181">
        <v>0</v>
      </c>
      <c r="U36" s="181">
        <v>0</v>
      </c>
      <c r="V36" s="181">
        <v>0</v>
      </c>
      <c r="W36" s="181">
        <v>0</v>
      </c>
      <c r="X36" s="181">
        <v>0</v>
      </c>
      <c r="Y36" s="181">
        <v>0</v>
      </c>
      <c r="Z36" s="181">
        <v>0</v>
      </c>
      <c r="AA36" s="181">
        <v>0</v>
      </c>
      <c r="AB36" s="181">
        <v>0</v>
      </c>
      <c r="AC36" s="181">
        <v>0</v>
      </c>
      <c r="AD36" s="181">
        <v>0</v>
      </c>
      <c r="AE36" s="181">
        <v>0</v>
      </c>
      <c r="AF36" s="181">
        <v>0</v>
      </c>
      <c r="AG36" s="181">
        <v>0</v>
      </c>
      <c r="AH36" s="181">
        <v>0</v>
      </c>
      <c r="AI36" s="181">
        <v>0</v>
      </c>
      <c r="AJ36" s="181">
        <v>0</v>
      </c>
      <c r="AK36" s="181">
        <v>0</v>
      </c>
      <c r="AL36" s="181">
        <v>0</v>
      </c>
      <c r="AM36" s="182">
        <v>0</v>
      </c>
    </row>
    <row r="37" spans="2:39" x14ac:dyDescent="0.25">
      <c r="B37" t="s">
        <v>327</v>
      </c>
      <c r="C37" t="s">
        <v>193</v>
      </c>
      <c r="D37" s="180" t="s">
        <v>305</v>
      </c>
      <c r="E37" s="3" t="s">
        <v>312</v>
      </c>
      <c r="F37" t="s">
        <v>313</v>
      </c>
      <c r="G37" s="181">
        <v>0</v>
      </c>
      <c r="H37" s="181">
        <v>0</v>
      </c>
      <c r="I37" s="181">
        <v>2277.8181592880933</v>
      </c>
      <c r="J37" s="181">
        <v>2880.8638965752862</v>
      </c>
      <c r="K37" s="181">
        <v>3300.4052303174549</v>
      </c>
      <c r="L37" s="181">
        <v>3495.3836993136206</v>
      </c>
      <c r="M37" s="181">
        <v>3677.0925743794323</v>
      </c>
      <c r="N37" s="181">
        <v>3805.1557119918189</v>
      </c>
      <c r="O37" s="181">
        <v>4291.9311165559275</v>
      </c>
      <c r="P37" s="181">
        <v>4352.7341285242474</v>
      </c>
      <c r="Q37" s="181">
        <v>4330.9851091210567</v>
      </c>
      <c r="R37" s="181">
        <v>4872.5232523817158</v>
      </c>
      <c r="S37" s="181">
        <v>5040.3717763945333</v>
      </c>
      <c r="T37" s="181">
        <v>5252.7897670798493</v>
      </c>
      <c r="U37" s="181">
        <v>5280.8701854865321</v>
      </c>
      <c r="V37" s="181">
        <v>5149.5526073378314</v>
      </c>
      <c r="W37" s="181">
        <v>5264.5454836119306</v>
      </c>
      <c r="X37" s="181">
        <v>5396.490917076706</v>
      </c>
      <c r="Y37" s="181">
        <v>5370.9164706288584</v>
      </c>
      <c r="Z37" s="181">
        <v>5179.3117308788669</v>
      </c>
      <c r="AA37" s="181">
        <v>5252.1336706056836</v>
      </c>
      <c r="AB37" s="181">
        <v>6977.7381125268448</v>
      </c>
      <c r="AC37" s="181">
        <v>7634.3517264190905</v>
      </c>
      <c r="AD37" s="181">
        <v>8022.17916128669</v>
      </c>
      <c r="AE37" s="181">
        <v>8116.2537261971229</v>
      </c>
      <c r="AF37" s="181">
        <v>8124.9110640504132</v>
      </c>
      <c r="AG37" s="181">
        <v>9305.0843203900513</v>
      </c>
      <c r="AH37" s="181">
        <v>11720.225348887807</v>
      </c>
      <c r="AI37" s="181">
        <v>12510.401950788268</v>
      </c>
      <c r="AJ37" s="181">
        <v>12728.853887471469</v>
      </c>
      <c r="AK37" s="181">
        <v>12708.40417161312</v>
      </c>
      <c r="AL37" s="181">
        <v>14242.739586056823</v>
      </c>
      <c r="AM37" s="182">
        <v>13951.069010263218</v>
      </c>
    </row>
    <row r="38" spans="2:39" x14ac:dyDescent="0.25">
      <c r="B38" t="s">
        <v>328</v>
      </c>
      <c r="C38" t="s">
        <v>209</v>
      </c>
      <c r="D38" s="180" t="s">
        <v>305</v>
      </c>
      <c r="E38" s="3" t="s">
        <v>314</v>
      </c>
      <c r="F38" t="s">
        <v>315</v>
      </c>
      <c r="G38" s="181">
        <v>0</v>
      </c>
      <c r="H38" s="181">
        <v>0</v>
      </c>
      <c r="I38" s="181">
        <v>0</v>
      </c>
      <c r="J38" s="181">
        <v>0</v>
      </c>
      <c r="K38" s="181">
        <v>0</v>
      </c>
      <c r="L38" s="181">
        <v>0</v>
      </c>
      <c r="M38" s="181">
        <v>0</v>
      </c>
      <c r="N38" s="181">
        <v>0</v>
      </c>
      <c r="O38" s="181">
        <v>0</v>
      </c>
      <c r="P38" s="181">
        <v>0</v>
      </c>
      <c r="Q38" s="181">
        <v>0</v>
      </c>
      <c r="R38" s="181">
        <v>0</v>
      </c>
      <c r="S38" s="181">
        <v>0</v>
      </c>
      <c r="T38" s="181">
        <v>0</v>
      </c>
      <c r="U38" s="181">
        <v>0</v>
      </c>
      <c r="V38" s="181">
        <v>0</v>
      </c>
      <c r="W38" s="181">
        <v>0</v>
      </c>
      <c r="X38" s="181">
        <v>0</v>
      </c>
      <c r="Y38" s="181">
        <v>0</v>
      </c>
      <c r="Z38" s="181">
        <v>0</v>
      </c>
      <c r="AA38" s="181">
        <v>0</v>
      </c>
      <c r="AB38" s="181">
        <v>0</v>
      </c>
      <c r="AC38" s="181">
        <v>0</v>
      </c>
      <c r="AD38" s="181">
        <v>0</v>
      </c>
      <c r="AE38" s="181">
        <v>0</v>
      </c>
      <c r="AF38" s="181">
        <v>0</v>
      </c>
      <c r="AG38" s="181">
        <v>0</v>
      </c>
      <c r="AH38" s="181">
        <v>0</v>
      </c>
      <c r="AI38" s="181">
        <v>0</v>
      </c>
      <c r="AJ38" s="181">
        <v>0</v>
      </c>
      <c r="AK38" s="181">
        <v>0</v>
      </c>
      <c r="AL38" s="181">
        <v>0</v>
      </c>
      <c r="AM38" s="182">
        <v>0</v>
      </c>
    </row>
    <row r="39" spans="2:39" x14ac:dyDescent="0.25">
      <c r="D39" s="180"/>
      <c r="E39" s="3"/>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2"/>
    </row>
    <row r="40" spans="2:39" x14ac:dyDescent="0.25">
      <c r="D40" s="180"/>
      <c r="E40" s="3"/>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2"/>
    </row>
    <row r="41" spans="2:39" x14ac:dyDescent="0.25">
      <c r="D41" t="s">
        <v>329</v>
      </c>
      <c r="AM41" s="183"/>
    </row>
    <row r="42" spans="2:39" x14ac:dyDescent="0.25">
      <c r="D42" s="192" t="s">
        <v>335</v>
      </c>
      <c r="E42" s="193"/>
      <c r="F42" s="194">
        <v>46049.478225347222</v>
      </c>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1"/>
    </row>
    <row r="43" spans="2:39" x14ac:dyDescent="0.25">
      <c r="B43" s="171" t="s">
        <v>320</v>
      </c>
      <c r="C43" s="171" t="s">
        <v>323</v>
      </c>
      <c r="D43" s="195" t="s">
        <v>303</v>
      </c>
      <c r="E43" s="171" t="s">
        <v>304</v>
      </c>
      <c r="F43" s="171" t="s">
        <v>1</v>
      </c>
      <c r="G43" s="171" t="s">
        <v>4</v>
      </c>
      <c r="H43" s="171" t="s">
        <v>5</v>
      </c>
      <c r="I43" s="171" t="s">
        <v>6</v>
      </c>
      <c r="J43" s="171" t="s">
        <v>7</v>
      </c>
      <c r="K43" s="171" t="s">
        <v>8</v>
      </c>
      <c r="L43" s="171" t="s">
        <v>9</v>
      </c>
      <c r="M43" s="171" t="s">
        <v>10</v>
      </c>
      <c r="N43" s="171" t="s">
        <v>11</v>
      </c>
      <c r="O43" s="171" t="s">
        <v>12</v>
      </c>
      <c r="P43" s="171" t="s">
        <v>13</v>
      </c>
      <c r="Q43" s="171" t="s">
        <v>14</v>
      </c>
      <c r="R43" s="171" t="s">
        <v>15</v>
      </c>
      <c r="S43" s="171" t="s">
        <v>16</v>
      </c>
      <c r="T43" s="171" t="s">
        <v>17</v>
      </c>
      <c r="U43" s="171" t="s">
        <v>18</v>
      </c>
      <c r="V43" s="171" t="s">
        <v>19</v>
      </c>
      <c r="W43" s="171" t="s">
        <v>20</v>
      </c>
      <c r="X43" s="171" t="s">
        <v>21</v>
      </c>
      <c r="Y43" s="171" t="s">
        <v>22</v>
      </c>
      <c r="Z43" s="171" t="s">
        <v>23</v>
      </c>
      <c r="AA43" s="171" t="s">
        <v>24</v>
      </c>
      <c r="AB43" s="171" t="s">
        <v>25</v>
      </c>
      <c r="AC43" s="171" t="s">
        <v>26</v>
      </c>
      <c r="AD43" s="171" t="s">
        <v>27</v>
      </c>
      <c r="AE43" s="171" t="s">
        <v>28</v>
      </c>
      <c r="AF43" s="171" t="s">
        <v>29</v>
      </c>
      <c r="AG43" s="171" t="s">
        <v>30</v>
      </c>
      <c r="AH43" s="171" t="s">
        <v>31</v>
      </c>
      <c r="AI43" s="171" t="s">
        <v>32</v>
      </c>
      <c r="AJ43" s="171" t="s">
        <v>33</v>
      </c>
      <c r="AK43" s="171" t="s">
        <v>34</v>
      </c>
      <c r="AL43" s="171" t="s">
        <v>35</v>
      </c>
      <c r="AM43" s="196" t="s">
        <v>360</v>
      </c>
    </row>
    <row r="44" spans="2:39" x14ac:dyDescent="0.25">
      <c r="B44" t="s">
        <v>319</v>
      </c>
      <c r="C44" t="s">
        <v>126</v>
      </c>
      <c r="D44" s="12" t="s">
        <v>305</v>
      </c>
      <c r="E44" s="3">
        <v>1</v>
      </c>
      <c r="F44" t="s">
        <v>126</v>
      </c>
      <c r="G44" s="181">
        <v>0</v>
      </c>
      <c r="H44" s="181">
        <v>0</v>
      </c>
      <c r="I44" s="181">
        <v>6385.4071783382878</v>
      </c>
      <c r="J44" s="181">
        <v>6465.3837347512235</v>
      </c>
      <c r="K44" s="181">
        <v>6960.1097806779089</v>
      </c>
      <c r="L44" s="181">
        <v>7371.726964379568</v>
      </c>
      <c r="M44" s="181">
        <v>8109.393804111005</v>
      </c>
      <c r="N44" s="181">
        <v>8340.0803577856714</v>
      </c>
      <c r="O44" s="181">
        <v>8446.8649834738353</v>
      </c>
      <c r="P44" s="181">
        <v>8815.1408082435573</v>
      </c>
      <c r="Q44" s="181">
        <v>9002.8475687188675</v>
      </c>
      <c r="R44" s="181">
        <v>8939.2680872873752</v>
      </c>
      <c r="S44" s="181">
        <v>9168.7641016905527</v>
      </c>
      <c r="T44" s="181">
        <v>9434.013200919906</v>
      </c>
      <c r="U44" s="181">
        <v>9538.0457117174428</v>
      </c>
      <c r="V44" s="181">
        <v>9716.9900436880671</v>
      </c>
      <c r="W44" s="181">
        <v>10505.599795115109</v>
      </c>
      <c r="X44" s="181">
        <v>10441.351127723996</v>
      </c>
      <c r="Y44" s="181">
        <v>10865.127851241101</v>
      </c>
      <c r="Z44" s="181">
        <v>12328.47828375228</v>
      </c>
      <c r="AA44" s="181">
        <v>13346.880351259288</v>
      </c>
      <c r="AB44" s="181">
        <v>13489.446549884857</v>
      </c>
      <c r="AC44" s="181">
        <v>14783.501560408326</v>
      </c>
      <c r="AD44" s="181">
        <v>15249.09069523064</v>
      </c>
      <c r="AE44" s="181">
        <v>15684.512072978678</v>
      </c>
      <c r="AF44" s="181">
        <v>16054.133265837276</v>
      </c>
      <c r="AG44" s="181">
        <v>15799.259654647914</v>
      </c>
      <c r="AH44" s="181">
        <v>15678.774570643549</v>
      </c>
      <c r="AI44" s="181">
        <v>15795.054355062302</v>
      </c>
      <c r="AJ44" s="181">
        <v>15763.995508536485</v>
      </c>
      <c r="AK44" s="181">
        <v>15931.218596602577</v>
      </c>
      <c r="AL44" s="181">
        <v>15518.649675409784</v>
      </c>
      <c r="AM44" s="197">
        <v>14696.081324865223</v>
      </c>
    </row>
    <row r="45" spans="2:39" x14ac:dyDescent="0.25">
      <c r="B45" t="s">
        <v>319</v>
      </c>
      <c r="C45" t="s">
        <v>131</v>
      </c>
      <c r="D45" s="12" t="s">
        <v>305</v>
      </c>
      <c r="E45" s="3">
        <v>2</v>
      </c>
      <c r="F45" t="s">
        <v>131</v>
      </c>
      <c r="G45" s="181">
        <v>0</v>
      </c>
      <c r="H45" s="181">
        <v>0</v>
      </c>
      <c r="I45" s="181">
        <v>5152.5696754389501</v>
      </c>
      <c r="J45" s="181">
        <v>5353.2085179134283</v>
      </c>
      <c r="K45" s="181">
        <v>5730.896689821092</v>
      </c>
      <c r="L45" s="181">
        <v>6056.0241665078456</v>
      </c>
      <c r="M45" s="181">
        <v>6384.8933043802363</v>
      </c>
      <c r="N45" s="181">
        <v>6536.8249189730013</v>
      </c>
      <c r="O45" s="181">
        <v>6575.1502375785376</v>
      </c>
      <c r="P45" s="181">
        <v>7352.7944060299533</v>
      </c>
      <c r="Q45" s="181">
        <v>8123.2315347150079</v>
      </c>
      <c r="R45" s="181">
        <v>8190.6191380729906</v>
      </c>
      <c r="S45" s="181">
        <v>8270.04313211318</v>
      </c>
      <c r="T45" s="181">
        <v>8316.5715154867667</v>
      </c>
      <c r="U45" s="181">
        <v>8253.9544337208736</v>
      </c>
      <c r="V45" s="181">
        <v>9486.7492975388705</v>
      </c>
      <c r="W45" s="181">
        <v>9660.0380658125432</v>
      </c>
      <c r="X45" s="181">
        <v>9995.952513121978</v>
      </c>
      <c r="Y45" s="181">
        <v>9952.1085700791446</v>
      </c>
      <c r="Z45" s="181">
        <v>10219.230960239298</v>
      </c>
      <c r="AA45" s="181">
        <v>10698.887874595663</v>
      </c>
      <c r="AB45" s="181">
        <v>10927.619766401456</v>
      </c>
      <c r="AC45" s="181">
        <v>13903.81854656314</v>
      </c>
      <c r="AD45" s="181">
        <v>13826.635918140009</v>
      </c>
      <c r="AE45" s="181">
        <v>14350.346129424506</v>
      </c>
      <c r="AF45" s="181">
        <v>14501.955580124426</v>
      </c>
      <c r="AG45" s="181">
        <v>14389.691292042657</v>
      </c>
      <c r="AH45" s="181">
        <v>14137.342700291516</v>
      </c>
      <c r="AI45" s="181">
        <v>15197.129813405556</v>
      </c>
      <c r="AJ45" s="181">
        <v>15079.479083618156</v>
      </c>
      <c r="AK45" s="181">
        <v>15422.021461376838</v>
      </c>
      <c r="AL45" s="181">
        <v>15236.568714760959</v>
      </c>
      <c r="AM45" s="197">
        <v>14668.542551002201</v>
      </c>
    </row>
    <row r="46" spans="2:39" x14ac:dyDescent="0.25">
      <c r="B46" t="s">
        <v>319</v>
      </c>
      <c r="C46" t="s">
        <v>133</v>
      </c>
      <c r="D46" s="12" t="s">
        <v>305</v>
      </c>
      <c r="E46" s="3">
        <v>3</v>
      </c>
      <c r="F46" t="s">
        <v>133</v>
      </c>
      <c r="G46" s="181">
        <v>0</v>
      </c>
      <c r="H46" s="181">
        <v>0</v>
      </c>
      <c r="I46" s="181">
        <v>16958.793508775438</v>
      </c>
      <c r="J46" s="181">
        <v>17554.067152434433</v>
      </c>
      <c r="K46" s="181">
        <v>17761.027595687683</v>
      </c>
      <c r="L46" s="181">
        <v>17891.493039481775</v>
      </c>
      <c r="M46" s="181">
        <v>18380.088615262746</v>
      </c>
      <c r="N46" s="181">
        <v>18802.256021568348</v>
      </c>
      <c r="O46" s="181">
        <v>19034.803473450764</v>
      </c>
      <c r="P46" s="181">
        <v>19105.786364063479</v>
      </c>
      <c r="Q46" s="181">
        <v>19037.039342268981</v>
      </c>
      <c r="R46" s="181">
        <v>19027.722372459255</v>
      </c>
      <c r="S46" s="181">
        <v>19234.922970173571</v>
      </c>
      <c r="T46" s="181">
        <v>19394.910395247076</v>
      </c>
      <c r="U46" s="181">
        <v>19295.564452480856</v>
      </c>
      <c r="V46" s="181">
        <v>19600.749826075404</v>
      </c>
      <c r="W46" s="181">
        <v>19627.421348878961</v>
      </c>
      <c r="X46" s="181">
        <v>19523.844119104207</v>
      </c>
      <c r="Y46" s="181">
        <v>19652.397437122312</v>
      </c>
      <c r="Z46" s="181">
        <v>19846.013415151003</v>
      </c>
      <c r="AA46" s="181">
        <v>19625.577308951444</v>
      </c>
      <c r="AB46" s="181">
        <v>20029.043811833209</v>
      </c>
      <c r="AC46" s="181">
        <v>19773.869489090954</v>
      </c>
      <c r="AD46" s="181">
        <v>19790.886804164649</v>
      </c>
      <c r="AE46" s="181">
        <v>19557.290025576702</v>
      </c>
      <c r="AF46" s="181">
        <v>19254.895096731041</v>
      </c>
      <c r="AG46" s="181">
        <v>19226.084227594121</v>
      </c>
      <c r="AH46" s="181">
        <v>19012.5687907582</v>
      </c>
      <c r="AI46" s="181">
        <v>19040.191258285122</v>
      </c>
      <c r="AJ46" s="181">
        <v>18664.466727298935</v>
      </c>
      <c r="AK46" s="181">
        <v>18149.639439362199</v>
      </c>
      <c r="AL46" s="181">
        <v>18408.346996158736</v>
      </c>
      <c r="AM46" s="197">
        <v>17732.396188440533</v>
      </c>
    </row>
    <row r="47" spans="2:39" x14ac:dyDescent="0.25">
      <c r="B47" t="s">
        <v>319</v>
      </c>
      <c r="C47" t="s">
        <v>136</v>
      </c>
      <c r="D47" s="12" t="s">
        <v>305</v>
      </c>
      <c r="E47" s="3">
        <v>4</v>
      </c>
      <c r="F47" t="s">
        <v>136</v>
      </c>
      <c r="G47" s="181">
        <v>0</v>
      </c>
      <c r="H47" s="181">
        <v>0</v>
      </c>
      <c r="I47" s="181">
        <v>20883.869071032532</v>
      </c>
      <c r="J47" s="181">
        <v>21357.363763242371</v>
      </c>
      <c r="K47" s="181">
        <v>22377.816161081104</v>
      </c>
      <c r="L47" s="181">
        <v>23407.151622011268</v>
      </c>
      <c r="M47" s="181">
        <v>24844.120516123228</v>
      </c>
      <c r="N47" s="181">
        <v>25384.780630648344</v>
      </c>
      <c r="O47" s="181">
        <v>26094.091097897403</v>
      </c>
      <c r="P47" s="181">
        <v>26665.131690353035</v>
      </c>
      <c r="Q47" s="181">
        <v>26920.92475021139</v>
      </c>
      <c r="R47" s="181">
        <v>28603.866855183685</v>
      </c>
      <c r="S47" s="181">
        <v>29505.991627253905</v>
      </c>
      <c r="T47" s="181">
        <v>29715.170200222117</v>
      </c>
      <c r="U47" s="181">
        <v>30319.941576758414</v>
      </c>
      <c r="V47" s="181">
        <v>30840.930630361028</v>
      </c>
      <c r="W47" s="181">
        <v>31607.565516572344</v>
      </c>
      <c r="X47" s="181">
        <v>32145.973766883289</v>
      </c>
      <c r="Y47" s="181">
        <v>32394.044118695001</v>
      </c>
      <c r="Z47" s="181">
        <v>33454.103042249386</v>
      </c>
      <c r="AA47" s="181">
        <v>33647.735717712465</v>
      </c>
      <c r="AB47" s="181">
        <v>35207.514952582387</v>
      </c>
      <c r="AC47" s="181">
        <v>35478.377966027161</v>
      </c>
      <c r="AD47" s="181">
        <v>36233.454857633958</v>
      </c>
      <c r="AE47" s="181">
        <v>36801.943980998236</v>
      </c>
      <c r="AF47" s="181">
        <v>36592.66923614902</v>
      </c>
      <c r="AG47" s="181">
        <v>36811.619524817033</v>
      </c>
      <c r="AH47" s="181">
        <v>37039.813163055696</v>
      </c>
      <c r="AI47" s="181">
        <v>36430.617107900245</v>
      </c>
      <c r="AJ47" s="181">
        <v>37162.848413041727</v>
      </c>
      <c r="AK47" s="181">
        <v>36978.794152550654</v>
      </c>
      <c r="AL47" s="181">
        <v>38485.854995626272</v>
      </c>
      <c r="AM47" s="197">
        <v>37030.261018700578</v>
      </c>
    </row>
    <row r="48" spans="2:39" x14ac:dyDescent="0.25">
      <c r="B48" t="s">
        <v>319</v>
      </c>
      <c r="C48" t="s">
        <v>137</v>
      </c>
      <c r="D48" s="12" t="s">
        <v>305</v>
      </c>
      <c r="E48" s="3">
        <v>5</v>
      </c>
      <c r="F48" t="s">
        <v>137</v>
      </c>
      <c r="G48" s="181">
        <v>0</v>
      </c>
      <c r="H48" s="181">
        <v>0</v>
      </c>
      <c r="I48" s="181">
        <v>1013.9939981024064</v>
      </c>
      <c r="J48" s="181">
        <v>2490.0703737366148</v>
      </c>
      <c r="K48" s="181">
        <v>3762.3696676205113</v>
      </c>
      <c r="L48" s="181">
        <v>5436.5959037132934</v>
      </c>
      <c r="M48" s="181">
        <v>7221.9898354067727</v>
      </c>
      <c r="N48" s="181">
        <v>9127.8302631738097</v>
      </c>
      <c r="O48" s="181">
        <v>9952.728447246951</v>
      </c>
      <c r="P48" s="181">
        <v>12541.230071202819</v>
      </c>
      <c r="Q48" s="181">
        <v>14047.418980818162</v>
      </c>
      <c r="R48" s="181">
        <v>15003.295079771693</v>
      </c>
      <c r="S48" s="181">
        <v>15300.84447723586</v>
      </c>
      <c r="T48" s="181">
        <v>15684.19565083035</v>
      </c>
      <c r="U48" s="181">
        <v>16537.391071251088</v>
      </c>
      <c r="V48" s="181">
        <v>17603.915161229284</v>
      </c>
      <c r="W48" s="181">
        <v>18789.059713968396</v>
      </c>
      <c r="X48" s="181">
        <v>19186.242179570549</v>
      </c>
      <c r="Y48" s="181">
        <v>19372.482720239688</v>
      </c>
      <c r="Z48" s="181">
        <v>21469.229716815455</v>
      </c>
      <c r="AA48" s="181">
        <v>24281.762356912684</v>
      </c>
      <c r="AB48" s="181">
        <v>27618.326808988098</v>
      </c>
      <c r="AC48" s="181">
        <v>28364.517499049882</v>
      </c>
      <c r="AD48" s="181">
        <v>29862.636031620761</v>
      </c>
      <c r="AE48" s="181">
        <v>32747.597184889786</v>
      </c>
      <c r="AF48" s="181">
        <v>34238.837072081616</v>
      </c>
      <c r="AG48" s="181">
        <v>37809.848538421029</v>
      </c>
      <c r="AH48" s="181">
        <v>46665.02860271166</v>
      </c>
      <c r="AI48" s="181">
        <v>53074.50865248614</v>
      </c>
      <c r="AJ48" s="181">
        <v>55012.164221577186</v>
      </c>
      <c r="AK48" s="181">
        <v>56384.385631246267</v>
      </c>
      <c r="AL48" s="181">
        <v>57117.260071908146</v>
      </c>
      <c r="AM48" s="197">
        <v>55623.689005442197</v>
      </c>
    </row>
    <row r="49" spans="2:39" x14ac:dyDescent="0.25">
      <c r="B49" t="s">
        <v>319</v>
      </c>
      <c r="C49" t="s">
        <v>139</v>
      </c>
      <c r="D49" s="12" t="s">
        <v>305</v>
      </c>
      <c r="E49" s="3">
        <v>6</v>
      </c>
      <c r="F49" t="s">
        <v>139</v>
      </c>
      <c r="G49" s="181">
        <v>0</v>
      </c>
      <c r="H49" s="181">
        <v>0</v>
      </c>
      <c r="I49" s="181">
        <v>30694.580534842713</v>
      </c>
      <c r="J49" s="181">
        <v>31754.423376943381</v>
      </c>
      <c r="K49" s="181">
        <v>33310.557676577679</v>
      </c>
      <c r="L49" s="181">
        <v>33675.392172306914</v>
      </c>
      <c r="M49" s="181">
        <v>34066.745711128533</v>
      </c>
      <c r="N49" s="181">
        <v>34604.78694949179</v>
      </c>
      <c r="O49" s="181">
        <v>36325.507194026541</v>
      </c>
      <c r="P49" s="181">
        <v>36314.211825105907</v>
      </c>
      <c r="Q49" s="181">
        <v>36574.886888837318</v>
      </c>
      <c r="R49" s="181">
        <v>37249.049350414345</v>
      </c>
      <c r="S49" s="181">
        <v>37986.593198218507</v>
      </c>
      <c r="T49" s="181">
        <v>38474.375838062864</v>
      </c>
      <c r="U49" s="181">
        <v>38378.082000178816</v>
      </c>
      <c r="V49" s="181">
        <v>38528.297258610553</v>
      </c>
      <c r="W49" s="181">
        <v>39077.43597345124</v>
      </c>
      <c r="X49" s="181">
        <v>39797.089237933338</v>
      </c>
      <c r="Y49" s="181">
        <v>44305.073707736847</v>
      </c>
      <c r="Z49" s="181">
        <v>43852.778754501647</v>
      </c>
      <c r="AA49" s="181">
        <v>43540.774844259169</v>
      </c>
      <c r="AB49" s="181">
        <v>43416.011965516736</v>
      </c>
      <c r="AC49" s="181">
        <v>43735.406309278223</v>
      </c>
      <c r="AD49" s="181">
        <v>43821.821222618251</v>
      </c>
      <c r="AE49" s="181">
        <v>44469.24862614106</v>
      </c>
      <c r="AF49" s="181">
        <v>45074.279685409347</v>
      </c>
      <c r="AG49" s="181">
        <v>44173.887265333178</v>
      </c>
      <c r="AH49" s="181">
        <v>43780.396927310147</v>
      </c>
      <c r="AI49" s="181">
        <v>45972.040688102446</v>
      </c>
      <c r="AJ49" s="181">
        <v>45835.937157900618</v>
      </c>
      <c r="AK49" s="181">
        <v>44582.01328314031</v>
      </c>
      <c r="AL49" s="181">
        <v>44748.285057631576</v>
      </c>
      <c r="AM49" s="197">
        <v>43036.081815203543</v>
      </c>
    </row>
    <row r="50" spans="2:39" x14ac:dyDescent="0.25">
      <c r="B50" t="s">
        <v>319</v>
      </c>
      <c r="C50" t="s">
        <v>142</v>
      </c>
      <c r="D50" s="12" t="s">
        <v>305</v>
      </c>
      <c r="E50" s="3">
        <v>7</v>
      </c>
      <c r="F50" t="s">
        <v>142</v>
      </c>
      <c r="G50" s="181">
        <v>0</v>
      </c>
      <c r="H50" s="181">
        <v>0</v>
      </c>
      <c r="I50" s="181">
        <v>1907.8173792489463</v>
      </c>
      <c r="J50" s="181">
        <v>2181.8210503687997</v>
      </c>
      <c r="K50" s="181">
        <v>2188.8529106874844</v>
      </c>
      <c r="L50" s="181">
        <v>2194.3015640568424</v>
      </c>
      <c r="M50" s="181">
        <v>2230.9621067226572</v>
      </c>
      <c r="N50" s="181">
        <v>2394.5052125434936</v>
      </c>
      <c r="O50" s="181">
        <v>2390.6608325317006</v>
      </c>
      <c r="P50" s="181">
        <v>2741.7659267567033</v>
      </c>
      <c r="Q50" s="181">
        <v>2739.4179887408154</v>
      </c>
      <c r="R50" s="181">
        <v>2739.1857461932559</v>
      </c>
      <c r="S50" s="181">
        <v>2862.7479486812517</v>
      </c>
      <c r="T50" s="181">
        <v>2876.1706138988161</v>
      </c>
      <c r="U50" s="181">
        <v>2972.9325205600462</v>
      </c>
      <c r="V50" s="181">
        <v>2956.1906100972969</v>
      </c>
      <c r="W50" s="181">
        <v>2936.0041074973155</v>
      </c>
      <c r="X50" s="181">
        <v>3043.2159816612516</v>
      </c>
      <c r="Y50" s="181">
        <v>3130.245050480441</v>
      </c>
      <c r="Z50" s="181">
        <v>3205.3427648419961</v>
      </c>
      <c r="AA50" s="181">
        <v>3224.8277553154248</v>
      </c>
      <c r="AB50" s="181">
        <v>3175.8741510708555</v>
      </c>
      <c r="AC50" s="181">
        <v>3411.319144275943</v>
      </c>
      <c r="AD50" s="181">
        <v>3344.2434011736686</v>
      </c>
      <c r="AE50" s="181">
        <v>3357.8367065227394</v>
      </c>
      <c r="AF50" s="181">
        <v>3334.2078868141271</v>
      </c>
      <c r="AG50" s="181">
        <v>3246.6497102623057</v>
      </c>
      <c r="AH50" s="181">
        <v>3511.7118991578718</v>
      </c>
      <c r="AI50" s="181">
        <v>3407.4742569704754</v>
      </c>
      <c r="AJ50" s="181">
        <v>4481.2029193116641</v>
      </c>
      <c r="AK50" s="181">
        <v>4636.4325656120463</v>
      </c>
      <c r="AL50" s="181">
        <v>4550.8439109085248</v>
      </c>
      <c r="AM50" s="197">
        <v>4435.8278734844598</v>
      </c>
    </row>
    <row r="51" spans="2:39" x14ac:dyDescent="0.25">
      <c r="B51" t="s">
        <v>319</v>
      </c>
      <c r="C51" t="s">
        <v>145</v>
      </c>
      <c r="D51" s="12" t="s">
        <v>305</v>
      </c>
      <c r="E51" s="3">
        <v>8</v>
      </c>
      <c r="F51" t="s">
        <v>145</v>
      </c>
      <c r="G51" s="181">
        <v>0</v>
      </c>
      <c r="H51" s="181">
        <v>0</v>
      </c>
      <c r="I51" s="181">
        <v>561.53347859593691</v>
      </c>
      <c r="J51" s="181">
        <v>558.81845990906879</v>
      </c>
      <c r="K51" s="181">
        <v>554.7533741403937</v>
      </c>
      <c r="L51" s="181">
        <v>550.13577254584152</v>
      </c>
      <c r="M51" s="181">
        <v>584.32206772151835</v>
      </c>
      <c r="N51" s="181">
        <v>630.07228661825445</v>
      </c>
      <c r="O51" s="181">
        <v>621.74419566630036</v>
      </c>
      <c r="P51" s="181">
        <v>706.06542332210961</v>
      </c>
      <c r="Q51" s="181">
        <v>694.34169014586178</v>
      </c>
      <c r="R51" s="181">
        <v>681.59047942122504</v>
      </c>
      <c r="S51" s="181">
        <v>729.14842981778543</v>
      </c>
      <c r="T51" s="181">
        <v>887.99435677097597</v>
      </c>
      <c r="U51" s="181">
        <v>813.88556379689123</v>
      </c>
      <c r="V51" s="181">
        <v>735.5163347011204</v>
      </c>
      <c r="W51" s="181">
        <v>688.80762842221384</v>
      </c>
      <c r="X51" s="181">
        <v>819.4947537637687</v>
      </c>
      <c r="Y51" s="181">
        <v>801.11709891584803</v>
      </c>
      <c r="Z51" s="181">
        <v>781.30837710442904</v>
      </c>
      <c r="AA51" s="181">
        <v>764.50821817031169</v>
      </c>
      <c r="AB51" s="181">
        <v>750.99192313736035</v>
      </c>
      <c r="AC51" s="181">
        <v>782.45296158769861</v>
      </c>
      <c r="AD51" s="181">
        <v>757.22583309761103</v>
      </c>
      <c r="AE51" s="181">
        <v>817.17191678031008</v>
      </c>
      <c r="AF51" s="181">
        <v>1031.5338011982756</v>
      </c>
      <c r="AG51" s="181">
        <v>998.99959584100895</v>
      </c>
      <c r="AH51" s="181">
        <v>1458.6523076245535</v>
      </c>
      <c r="AI51" s="181">
        <v>1546.0302761283046</v>
      </c>
      <c r="AJ51" s="181">
        <v>1399.6600834713634</v>
      </c>
      <c r="AK51" s="181">
        <v>1366.5728807294718</v>
      </c>
      <c r="AL51" s="181">
        <v>1359.9699858264869</v>
      </c>
      <c r="AM51" s="197">
        <v>1317.0369931358175</v>
      </c>
    </row>
    <row r="52" spans="2:39" x14ac:dyDescent="0.25">
      <c r="B52" t="s">
        <v>319</v>
      </c>
      <c r="C52" t="s">
        <v>148</v>
      </c>
      <c r="D52" s="12" t="s">
        <v>305</v>
      </c>
      <c r="E52" s="3">
        <v>9</v>
      </c>
      <c r="F52" t="s">
        <v>148</v>
      </c>
      <c r="G52" s="181">
        <v>0</v>
      </c>
      <c r="H52" s="181">
        <v>0</v>
      </c>
      <c r="I52" s="181">
        <v>1685.0917647514859</v>
      </c>
      <c r="J52" s="181">
        <v>4118.4534139672205</v>
      </c>
      <c r="K52" s="181">
        <v>4479.0775359132031</v>
      </c>
      <c r="L52" s="181">
        <v>5193.3803696715122</v>
      </c>
      <c r="M52" s="181">
        <v>6643.2861641150221</v>
      </c>
      <c r="N52" s="181">
        <v>7796.8488190063827</v>
      </c>
      <c r="O52" s="181">
        <v>8064.5504095127335</v>
      </c>
      <c r="P52" s="181">
        <v>8380.6098017687491</v>
      </c>
      <c r="Q52" s="181">
        <v>8591.5593336603997</v>
      </c>
      <c r="R52" s="181">
        <v>8882.4602971660188</v>
      </c>
      <c r="S52" s="181">
        <v>8928.6975047400811</v>
      </c>
      <c r="T52" s="181">
        <v>8916.1911684233273</v>
      </c>
      <c r="U52" s="181">
        <v>8815.2242531464799</v>
      </c>
      <c r="V52" s="181">
        <v>9195.2378940346935</v>
      </c>
      <c r="W52" s="181">
        <v>10289.146030774829</v>
      </c>
      <c r="X52" s="181">
        <v>11118.311436706639</v>
      </c>
      <c r="Y52" s="181">
        <v>11087.490828095386</v>
      </c>
      <c r="Z52" s="181">
        <v>11119.19890034114</v>
      </c>
      <c r="AA52" s="181">
        <v>11057.891286180024</v>
      </c>
      <c r="AB52" s="181">
        <v>12288.19856561561</v>
      </c>
      <c r="AC52" s="181">
        <v>11813.644302557586</v>
      </c>
      <c r="AD52" s="181">
        <v>12738.825886334371</v>
      </c>
      <c r="AE52" s="181">
        <v>13097.896518724008</v>
      </c>
      <c r="AF52" s="181">
        <v>13529.001684178211</v>
      </c>
      <c r="AG52" s="181">
        <v>13069.465705770579</v>
      </c>
      <c r="AH52" s="181">
        <v>13140.669641057311</v>
      </c>
      <c r="AI52" s="181">
        <v>14066.564032074906</v>
      </c>
      <c r="AJ52" s="181">
        <v>14020.567112381417</v>
      </c>
      <c r="AK52" s="181">
        <v>14756.659964957322</v>
      </c>
      <c r="AL52" s="181">
        <v>16130.574591479526</v>
      </c>
      <c r="AM52" s="197">
        <v>15479.538996175786</v>
      </c>
    </row>
    <row r="53" spans="2:39" x14ac:dyDescent="0.25">
      <c r="B53" t="s">
        <v>319</v>
      </c>
      <c r="C53" t="s">
        <v>154</v>
      </c>
      <c r="D53" s="12" t="s">
        <v>305</v>
      </c>
      <c r="E53" s="3">
        <v>10</v>
      </c>
      <c r="F53" t="s">
        <v>154</v>
      </c>
      <c r="G53" s="181">
        <v>0</v>
      </c>
      <c r="H53" s="181">
        <v>0</v>
      </c>
      <c r="I53" s="181">
        <v>4854.8076907197374</v>
      </c>
      <c r="J53" s="181">
        <v>5665.0237295802744</v>
      </c>
      <c r="K53" s="181">
        <v>5712.8335546402541</v>
      </c>
      <c r="L53" s="181">
        <v>5910.282002229188</v>
      </c>
      <c r="M53" s="181">
        <v>6372.8019419583625</v>
      </c>
      <c r="N53" s="181">
        <v>7196.443789315229</v>
      </c>
      <c r="O53" s="181">
        <v>7388.933959137712</v>
      </c>
      <c r="P53" s="181">
        <v>7499.6272630022313</v>
      </c>
      <c r="Q53" s="181">
        <v>7656.8145382588673</v>
      </c>
      <c r="R53" s="181">
        <v>7648.3692277568171</v>
      </c>
      <c r="S53" s="181">
        <v>8474.3554388281409</v>
      </c>
      <c r="T53" s="181">
        <v>8586.0765234661703</v>
      </c>
      <c r="U53" s="181">
        <v>8355.5044001790229</v>
      </c>
      <c r="V53" s="181">
        <v>8813.1013638983968</v>
      </c>
      <c r="W53" s="181">
        <v>9563.8961774025865</v>
      </c>
      <c r="X53" s="181">
        <v>9689.3488886123287</v>
      </c>
      <c r="Y53" s="181">
        <v>11009.802658939228</v>
      </c>
      <c r="Z53" s="181">
        <v>10911.102984108698</v>
      </c>
      <c r="AA53" s="181">
        <v>11369.562704296128</v>
      </c>
      <c r="AB53" s="181">
        <v>12025.208866334968</v>
      </c>
      <c r="AC53" s="181">
        <v>12303.162283447589</v>
      </c>
      <c r="AD53" s="181">
        <v>12775.788111374315</v>
      </c>
      <c r="AE53" s="181">
        <v>12663.82713250449</v>
      </c>
      <c r="AF53" s="181">
        <v>12452.552726749305</v>
      </c>
      <c r="AG53" s="181">
        <v>12236.662580756627</v>
      </c>
      <c r="AH53" s="181">
        <v>12775.692105783475</v>
      </c>
      <c r="AI53" s="181">
        <v>13199.547501821071</v>
      </c>
      <c r="AJ53" s="181">
        <v>12943.049552924489</v>
      </c>
      <c r="AK53" s="181">
        <v>20237.165397747245</v>
      </c>
      <c r="AL53" s="181">
        <v>20819.843284148108</v>
      </c>
      <c r="AM53" s="197">
        <v>20228.634482367725</v>
      </c>
    </row>
    <row r="54" spans="2:39" x14ac:dyDescent="0.25">
      <c r="B54" t="s">
        <v>319</v>
      </c>
      <c r="C54" t="s">
        <v>159</v>
      </c>
      <c r="D54" s="12" t="s">
        <v>305</v>
      </c>
      <c r="E54" s="3">
        <v>11</v>
      </c>
      <c r="F54" t="s">
        <v>159</v>
      </c>
      <c r="G54" s="181">
        <v>0</v>
      </c>
      <c r="H54" s="181">
        <v>0</v>
      </c>
      <c r="I54" s="181">
        <v>356.01944272673933</v>
      </c>
      <c r="J54" s="181">
        <v>428.84853678893978</v>
      </c>
      <c r="K54" s="181">
        <v>545.12686983156857</v>
      </c>
      <c r="L54" s="181">
        <v>552.35106245629458</v>
      </c>
      <c r="M54" s="181">
        <v>680.1778225554051</v>
      </c>
      <c r="N54" s="181">
        <v>695.00301789473042</v>
      </c>
      <c r="O54" s="181">
        <v>731.65782707872995</v>
      </c>
      <c r="P54" s="181">
        <v>719.17747466125866</v>
      </c>
      <c r="Q54" s="181">
        <v>830.58055760619129</v>
      </c>
      <c r="R54" s="181">
        <v>1419.1994791699929</v>
      </c>
      <c r="S54" s="181">
        <v>1413.740170151294</v>
      </c>
      <c r="T54" s="181">
        <v>1455.0490447828074</v>
      </c>
      <c r="U54" s="181">
        <v>1490.0366205919652</v>
      </c>
      <c r="V54" s="181">
        <v>1686.7050650885408</v>
      </c>
      <c r="W54" s="181">
        <v>1841.6271261043505</v>
      </c>
      <c r="X54" s="181">
        <v>1809.305712328184</v>
      </c>
      <c r="Y54" s="181">
        <v>1748.2676245472167</v>
      </c>
      <c r="Z54" s="181">
        <v>1732.8114262822048</v>
      </c>
      <c r="AA54" s="181">
        <v>1678.9076905490665</v>
      </c>
      <c r="AB54" s="181">
        <v>1601.8894031706893</v>
      </c>
      <c r="AC54" s="181">
        <v>1521.092458307663</v>
      </c>
      <c r="AD54" s="181">
        <v>1510.5818314090252</v>
      </c>
      <c r="AE54" s="181">
        <v>1644.3976127313247</v>
      </c>
      <c r="AF54" s="181">
        <v>1578.0799201259956</v>
      </c>
      <c r="AG54" s="181">
        <v>1488.5242068434275</v>
      </c>
      <c r="AH54" s="181">
        <v>1430.3041972230023</v>
      </c>
      <c r="AI54" s="181">
        <v>1738.1997199669606</v>
      </c>
      <c r="AJ54" s="181">
        <v>1709.0494109003848</v>
      </c>
      <c r="AK54" s="181">
        <v>2060.6194853322249</v>
      </c>
      <c r="AL54" s="181">
        <v>2129.4478066921397</v>
      </c>
      <c r="AM54" s="197">
        <v>2004.4498743880677</v>
      </c>
    </row>
    <row r="55" spans="2:39" x14ac:dyDescent="0.25">
      <c r="B55" t="s">
        <v>319</v>
      </c>
      <c r="C55" t="s">
        <v>161</v>
      </c>
      <c r="D55" s="12" t="s">
        <v>305</v>
      </c>
      <c r="E55" s="3">
        <v>12</v>
      </c>
      <c r="F55" t="s">
        <v>161</v>
      </c>
      <c r="G55" s="181">
        <v>0</v>
      </c>
      <c r="H55" s="181">
        <v>0</v>
      </c>
      <c r="I55" s="181">
        <v>2570.9137148166537</v>
      </c>
      <c r="J55" s="181">
        <v>2671.1266469432071</v>
      </c>
      <c r="K55" s="181">
        <v>2787.5152160621246</v>
      </c>
      <c r="L55" s="181">
        <v>2884.1515617322566</v>
      </c>
      <c r="M55" s="181">
        <v>2986.5225345026402</v>
      </c>
      <c r="N55" s="181">
        <v>3056.1861939952455</v>
      </c>
      <c r="O55" s="181">
        <v>3119.3983850375162</v>
      </c>
      <c r="P55" s="181">
        <v>3204.2843501808366</v>
      </c>
      <c r="Q55" s="181">
        <v>3245.2903079379903</v>
      </c>
      <c r="R55" s="181">
        <v>3351.4015187434975</v>
      </c>
      <c r="S55" s="181">
        <v>3585.6138087173936</v>
      </c>
      <c r="T55" s="181">
        <v>3602.6205927106166</v>
      </c>
      <c r="U55" s="181">
        <v>3630.4003440797869</v>
      </c>
      <c r="V55" s="181">
        <v>3634.8059897310068</v>
      </c>
      <c r="W55" s="181">
        <v>3716.1668577123851</v>
      </c>
      <c r="X55" s="181">
        <v>3783.0593399699183</v>
      </c>
      <c r="Y55" s="181">
        <v>3824.7723256283107</v>
      </c>
      <c r="Z55" s="181">
        <v>4076.4260320636872</v>
      </c>
      <c r="AA55" s="181">
        <v>4051.2316584989753</v>
      </c>
      <c r="AB55" s="181">
        <v>4081.9814296199088</v>
      </c>
      <c r="AC55" s="181">
        <v>4049.5446962662613</v>
      </c>
      <c r="AD55" s="181">
        <v>4034.8138857567301</v>
      </c>
      <c r="AE55" s="181">
        <v>3988.9839687587946</v>
      </c>
      <c r="AF55" s="181">
        <v>3944.8385671270776</v>
      </c>
      <c r="AG55" s="181">
        <v>4118.4843107021306</v>
      </c>
      <c r="AH55" s="181">
        <v>4219.7050330052434</v>
      </c>
      <c r="AI55" s="181">
        <v>4148.3831071899367</v>
      </c>
      <c r="AJ55" s="181">
        <v>4125.0064731038019</v>
      </c>
      <c r="AK55" s="181">
        <v>4036.3016342907536</v>
      </c>
      <c r="AL55" s="181">
        <v>4315.3628602304698</v>
      </c>
      <c r="AM55" s="197">
        <v>4089.3689870174771</v>
      </c>
    </row>
    <row r="56" spans="2:39" x14ac:dyDescent="0.25">
      <c r="B56" t="s">
        <v>319</v>
      </c>
      <c r="C56" t="s">
        <v>165</v>
      </c>
      <c r="D56" s="12" t="s">
        <v>305</v>
      </c>
      <c r="E56" s="3">
        <v>13</v>
      </c>
      <c r="F56" t="s">
        <v>165</v>
      </c>
      <c r="G56" s="181">
        <v>0</v>
      </c>
      <c r="H56" s="181">
        <v>0</v>
      </c>
      <c r="I56" s="181">
        <v>23854.082936890129</v>
      </c>
      <c r="J56" s="181">
        <v>24966.680777162866</v>
      </c>
      <c r="K56" s="181">
        <v>25123.327530965787</v>
      </c>
      <c r="L56" s="181">
        <v>25309.811382527882</v>
      </c>
      <c r="M56" s="181">
        <v>25862.017265049137</v>
      </c>
      <c r="N56" s="181">
        <v>25797.108733974535</v>
      </c>
      <c r="O56" s="181">
        <v>26208.838324853656</v>
      </c>
      <c r="P56" s="181">
        <v>26145.716917537149</v>
      </c>
      <c r="Q56" s="181">
        <v>26230.602651470283</v>
      </c>
      <c r="R56" s="181">
        <v>26401.344493031967</v>
      </c>
      <c r="S56" s="181">
        <v>26506.117402320026</v>
      </c>
      <c r="T56" s="181">
        <v>26426.73419531135</v>
      </c>
      <c r="U56" s="181">
        <v>26351.360574425813</v>
      </c>
      <c r="V56" s="181">
        <v>26130.913255638476</v>
      </c>
      <c r="W56" s="181">
        <v>25830.75319235204</v>
      </c>
      <c r="X56" s="181">
        <v>25489.036001976339</v>
      </c>
      <c r="Y56" s="181">
        <v>25701.079116188732</v>
      </c>
      <c r="Z56" s="181">
        <v>25878.257003390871</v>
      </c>
      <c r="AA56" s="181">
        <v>25780.940262048054</v>
      </c>
      <c r="AB56" s="181">
        <v>25610.589830095072</v>
      </c>
      <c r="AC56" s="181">
        <v>25303.84933447856</v>
      </c>
      <c r="AD56" s="181">
        <v>25976.439023848772</v>
      </c>
      <c r="AE56" s="181">
        <v>25510.440899652807</v>
      </c>
      <c r="AF56" s="181">
        <v>26198.582170747221</v>
      </c>
      <c r="AG56" s="181">
        <v>26700.922839521205</v>
      </c>
      <c r="AH56" s="181">
        <v>27441.118129753195</v>
      </c>
      <c r="AI56" s="181">
        <v>28518.038729399337</v>
      </c>
      <c r="AJ56" s="181">
        <v>28767.853563771474</v>
      </c>
      <c r="AK56" s="181">
        <v>28480.397309186712</v>
      </c>
      <c r="AL56" s="181">
        <v>28323.771884832677</v>
      </c>
      <c r="AM56" s="197">
        <v>27428.08077051659</v>
      </c>
    </row>
    <row r="57" spans="2:39" x14ac:dyDescent="0.25">
      <c r="B57" t="s">
        <v>319</v>
      </c>
      <c r="C57" t="s">
        <v>167</v>
      </c>
      <c r="D57" s="12" t="s">
        <v>305</v>
      </c>
      <c r="E57" s="3">
        <v>14</v>
      </c>
      <c r="F57" t="s">
        <v>167</v>
      </c>
      <c r="G57" s="181">
        <v>0</v>
      </c>
      <c r="H57" s="181">
        <v>0</v>
      </c>
      <c r="I57" s="181">
        <v>40.14771599487193</v>
      </c>
      <c r="J57" s="181">
        <v>40.370576785700614</v>
      </c>
      <c r="K57" s="181">
        <v>71.405518109219386</v>
      </c>
      <c r="L57" s="181">
        <v>65.271479402385822</v>
      </c>
      <c r="M57" s="181">
        <v>74.566917144436459</v>
      </c>
      <c r="N57" s="181">
        <v>65.170036548934689</v>
      </c>
      <c r="O57" s="181">
        <v>55.256707600442539</v>
      </c>
      <c r="P57" s="181">
        <v>83.63660522860026</v>
      </c>
      <c r="Q57" s="181">
        <v>73.600597391575107</v>
      </c>
      <c r="R57" s="181">
        <v>63.010516284430807</v>
      </c>
      <c r="S57" s="181">
        <v>96.19713031181027</v>
      </c>
      <c r="T57" s="181">
        <v>87.470066930199593</v>
      </c>
      <c r="U57" s="181">
        <v>122.17868300605335</v>
      </c>
      <c r="V57" s="181">
        <v>128.65379924204797</v>
      </c>
      <c r="W57" s="181">
        <v>118.25124859705303</v>
      </c>
      <c r="X57" s="181">
        <v>107.24816179528206</v>
      </c>
      <c r="Y57" s="181">
        <v>136.90843751828723</v>
      </c>
      <c r="Z57" s="181">
        <v>173.93572631948922</v>
      </c>
      <c r="AA57" s="181">
        <v>397.52729001516786</v>
      </c>
      <c r="AB57" s="181">
        <v>381.43126475990169</v>
      </c>
      <c r="AC57" s="181">
        <v>364.28198368561254</v>
      </c>
      <c r="AD57" s="181">
        <v>346.03684401713411</v>
      </c>
      <c r="AE57" s="181">
        <v>492.30887534790463</v>
      </c>
      <c r="AF57" s="181">
        <v>502.56925882795514</v>
      </c>
      <c r="AG57" s="181">
        <v>492.1573246969283</v>
      </c>
      <c r="AH57" s="181">
        <v>480.91068807258279</v>
      </c>
      <c r="AI57" s="181">
        <v>468.79412128908439</v>
      </c>
      <c r="AJ57" s="181">
        <v>513.03533165527131</v>
      </c>
      <c r="AK57" s="181">
        <v>515.99947555024892</v>
      </c>
      <c r="AL57" s="181">
        <v>484.21503973646435</v>
      </c>
      <c r="AM57" s="197">
        <v>450.51888245977165</v>
      </c>
    </row>
    <row r="58" spans="2:39" x14ac:dyDescent="0.25">
      <c r="B58" t="s">
        <v>319</v>
      </c>
      <c r="C58" t="s">
        <v>169</v>
      </c>
      <c r="D58" s="12" t="s">
        <v>305</v>
      </c>
      <c r="E58" s="3">
        <v>15</v>
      </c>
      <c r="F58" t="s">
        <v>169</v>
      </c>
      <c r="G58" s="181">
        <v>0</v>
      </c>
      <c r="H58" s="181">
        <v>0</v>
      </c>
      <c r="I58" s="181">
        <v>3607.7836999358015</v>
      </c>
      <c r="J58" s="181">
        <v>3965.7448774527802</v>
      </c>
      <c r="K58" s="181">
        <v>4536.3653699909028</v>
      </c>
      <c r="L58" s="181">
        <v>4554.6212097348671</v>
      </c>
      <c r="M58" s="181">
        <v>4985.8139709394663</v>
      </c>
      <c r="N58" s="181">
        <v>5177.2030308382373</v>
      </c>
      <c r="O58" s="181">
        <v>5192.8541876683576</v>
      </c>
      <c r="P58" s="181">
        <v>5473.6650468958551</v>
      </c>
      <c r="Q58" s="181">
        <v>5696.2846661202957</v>
      </c>
      <c r="R58" s="181">
        <v>6273.9411326633917</v>
      </c>
      <c r="S58" s="181">
        <v>6956.2736377257152</v>
      </c>
      <c r="T58" s="181">
        <v>7108.1875971940062</v>
      </c>
      <c r="U58" s="181">
        <v>7413.6094512227819</v>
      </c>
      <c r="V58" s="181">
        <v>7101.5634112503321</v>
      </c>
      <c r="W58" s="181">
        <v>7878.6134412162392</v>
      </c>
      <c r="X58" s="181">
        <v>7769.1342527371671</v>
      </c>
      <c r="Y58" s="181">
        <v>7633.2723652053592</v>
      </c>
      <c r="Z58" s="181">
        <v>8067.1949146536135</v>
      </c>
      <c r="AA58" s="181">
        <v>7994.1646560606214</v>
      </c>
      <c r="AB58" s="181">
        <v>8090.1818686219403</v>
      </c>
      <c r="AC58" s="181">
        <v>8547.802631733246</v>
      </c>
      <c r="AD58" s="181">
        <v>8577.3874190598926</v>
      </c>
      <c r="AE58" s="181">
        <v>8699.9596717944914</v>
      </c>
      <c r="AF58" s="181">
        <v>8556.0891464228971</v>
      </c>
      <c r="AG58" s="181">
        <v>9167.8643765293473</v>
      </c>
      <c r="AH58" s="181">
        <v>9477.2168622154168</v>
      </c>
      <c r="AI58" s="181">
        <v>8879.9828578890119</v>
      </c>
      <c r="AJ58" s="181">
        <v>9299.7926402562225</v>
      </c>
      <c r="AK58" s="181">
        <v>8967.3858487068683</v>
      </c>
      <c r="AL58" s="181">
        <v>10034.030540514297</v>
      </c>
      <c r="AM58" s="197">
        <v>9479.6327208001712</v>
      </c>
    </row>
    <row r="59" spans="2:39" x14ac:dyDescent="0.25">
      <c r="B59" t="s">
        <v>319</v>
      </c>
      <c r="C59" t="s">
        <v>173</v>
      </c>
      <c r="D59" s="12" t="s">
        <v>305</v>
      </c>
      <c r="E59" s="3">
        <v>16</v>
      </c>
      <c r="F59" t="s">
        <v>173</v>
      </c>
      <c r="G59" s="181">
        <v>0</v>
      </c>
      <c r="H59" s="181">
        <v>0</v>
      </c>
      <c r="I59" s="181">
        <v>12274.617626052905</v>
      </c>
      <c r="J59" s="181">
        <v>15356.239855700436</v>
      </c>
      <c r="K59" s="181">
        <v>16521.311320101595</v>
      </c>
      <c r="L59" s="181">
        <v>17252.036346688546</v>
      </c>
      <c r="M59" s="181">
        <v>17646.132610594148</v>
      </c>
      <c r="N59" s="181">
        <v>18907.682090332091</v>
      </c>
      <c r="O59" s="181">
        <v>20258.101175991007</v>
      </c>
      <c r="P59" s="181">
        <v>20312.44956508925</v>
      </c>
      <c r="Q59" s="181">
        <v>21394.955686646947</v>
      </c>
      <c r="R59" s="181">
        <v>22430.262583224539</v>
      </c>
      <c r="S59" s="181">
        <v>23168.75556393393</v>
      </c>
      <c r="T59" s="181">
        <v>23702.722064295696</v>
      </c>
      <c r="U59" s="181">
        <v>23397.37667143115</v>
      </c>
      <c r="V59" s="181">
        <v>23479.914012790261</v>
      </c>
      <c r="W59" s="181">
        <v>24707.283776299897</v>
      </c>
      <c r="X59" s="181">
        <v>25554.20484749661</v>
      </c>
      <c r="Y59" s="181">
        <v>27322.563165209169</v>
      </c>
      <c r="Z59" s="181">
        <v>27726.657268793573</v>
      </c>
      <c r="AA59" s="181">
        <v>27767.452649856201</v>
      </c>
      <c r="AB59" s="181">
        <v>28279.962013377964</v>
      </c>
      <c r="AC59" s="181">
        <v>28555.190867668927</v>
      </c>
      <c r="AD59" s="181">
        <v>30014.534738603415</v>
      </c>
      <c r="AE59" s="181">
        <v>29504.404713342385</v>
      </c>
      <c r="AF59" s="181">
        <v>29376.606337965044</v>
      </c>
      <c r="AG59" s="181">
        <v>30247.66985355422</v>
      </c>
      <c r="AH59" s="181">
        <v>31381.915578596167</v>
      </c>
      <c r="AI59" s="181">
        <v>33809.083306145636</v>
      </c>
      <c r="AJ59" s="181">
        <v>35850.827078757211</v>
      </c>
      <c r="AK59" s="181">
        <v>37057.493781334619</v>
      </c>
      <c r="AL59" s="181">
        <v>40891.766362943403</v>
      </c>
      <c r="AM59" s="197">
        <v>39729.033652067941</v>
      </c>
    </row>
    <row r="60" spans="2:39" x14ac:dyDescent="0.25">
      <c r="B60" t="s">
        <v>319</v>
      </c>
      <c r="C60" t="s">
        <v>178</v>
      </c>
      <c r="D60" s="12" t="s">
        <v>305</v>
      </c>
      <c r="E60" s="3">
        <v>17</v>
      </c>
      <c r="F60" t="s">
        <v>178</v>
      </c>
      <c r="G60" s="181">
        <v>0</v>
      </c>
      <c r="H60" s="181">
        <v>0</v>
      </c>
      <c r="I60" s="181">
        <v>9612.1181455561855</v>
      </c>
      <c r="J60" s="181">
        <v>10350.027224024832</v>
      </c>
      <c r="K60" s="181">
        <v>10402.122169881666</v>
      </c>
      <c r="L60" s="181">
        <v>10780.588602039035</v>
      </c>
      <c r="M60" s="181">
        <v>11216.098382011243</v>
      </c>
      <c r="N60" s="181">
        <v>11462.540073797456</v>
      </c>
      <c r="O60" s="181">
        <v>12117.262815928838</v>
      </c>
      <c r="P60" s="181">
        <v>12394.748112435595</v>
      </c>
      <c r="Q60" s="181">
        <v>12663.899366467369</v>
      </c>
      <c r="R60" s="181">
        <v>13148.038494812045</v>
      </c>
      <c r="S60" s="181">
        <v>14055.721045568509</v>
      </c>
      <c r="T60" s="181">
        <v>14186.755834913543</v>
      </c>
      <c r="U60" s="181">
        <v>14671.440790900453</v>
      </c>
      <c r="V60" s="181">
        <v>15374.245065321214</v>
      </c>
      <c r="W60" s="181">
        <v>15663.629127633089</v>
      </c>
      <c r="X60" s="181">
        <v>15631.049149571645</v>
      </c>
      <c r="Y60" s="181">
        <v>15823.607902933581</v>
      </c>
      <c r="Z60" s="181">
        <v>15533.226671989325</v>
      </c>
      <c r="AA60" s="181">
        <v>16216.945245232304</v>
      </c>
      <c r="AB60" s="181">
        <v>17246.256588622498</v>
      </c>
      <c r="AC60" s="181">
        <v>17137.252415846859</v>
      </c>
      <c r="AD60" s="181">
        <v>17902.428030397252</v>
      </c>
      <c r="AE60" s="181">
        <v>17703.916163254347</v>
      </c>
      <c r="AF60" s="181">
        <v>17418.199119582219</v>
      </c>
      <c r="AG60" s="181">
        <v>17780.27626098413</v>
      </c>
      <c r="AH60" s="181">
        <v>18176.671147009973</v>
      </c>
      <c r="AI60" s="181">
        <v>18398.091664706659</v>
      </c>
      <c r="AJ60" s="181">
        <v>18414.620996046491</v>
      </c>
      <c r="AK60" s="181">
        <v>18071.859459573821</v>
      </c>
      <c r="AL60" s="181">
        <v>19820.179681489026</v>
      </c>
      <c r="AM60" s="197">
        <v>19036.703837454101</v>
      </c>
    </row>
    <row r="61" spans="2:39" x14ac:dyDescent="0.25">
      <c r="B61" t="s">
        <v>319</v>
      </c>
      <c r="C61" t="s">
        <v>180</v>
      </c>
      <c r="D61" s="12" t="s">
        <v>305</v>
      </c>
      <c r="E61" s="3">
        <v>18</v>
      </c>
      <c r="F61" t="s">
        <v>180</v>
      </c>
      <c r="G61" s="181">
        <v>0</v>
      </c>
      <c r="H61" s="181">
        <v>0</v>
      </c>
      <c r="I61" s="181">
        <v>677.8808984665078</v>
      </c>
      <c r="J61" s="181">
        <v>917.93082965753149</v>
      </c>
      <c r="K61" s="181">
        <v>1166.9861252026103</v>
      </c>
      <c r="L61" s="181">
        <v>1557.7594238422716</v>
      </c>
      <c r="M61" s="181">
        <v>1816.4992358644579</v>
      </c>
      <c r="N61" s="181">
        <v>1980.7376878676589</v>
      </c>
      <c r="O61" s="181">
        <v>2089.5937953205585</v>
      </c>
      <c r="P61" s="181">
        <v>2020.1656914795819</v>
      </c>
      <c r="Q61" s="181">
        <v>2157.0289089654366</v>
      </c>
      <c r="R61" s="181">
        <v>2315.5262679496795</v>
      </c>
      <c r="S61" s="181">
        <v>2721.303515964757</v>
      </c>
      <c r="T61" s="181">
        <v>3007.9509810872396</v>
      </c>
      <c r="U61" s="181">
        <v>4092.5598201213629</v>
      </c>
      <c r="V61" s="181">
        <v>4226.2062455114501</v>
      </c>
      <c r="W61" s="181">
        <v>4199.0041021477055</v>
      </c>
      <c r="X61" s="181">
        <v>4357.4047675438487</v>
      </c>
      <c r="Y61" s="181">
        <v>5268.1185261678065</v>
      </c>
      <c r="Z61" s="181">
        <v>6652.3647706585662</v>
      </c>
      <c r="AA61" s="181">
        <v>6599.7858665603817</v>
      </c>
      <c r="AB61" s="181">
        <v>6706.7585833215571</v>
      </c>
      <c r="AC61" s="181">
        <v>8202.1742449500798</v>
      </c>
      <c r="AD61" s="181">
        <v>8497.5952174689974</v>
      </c>
      <c r="AE61" s="181">
        <v>8318.7348959191659</v>
      </c>
      <c r="AF61" s="181">
        <v>8413.665372071051</v>
      </c>
      <c r="AG61" s="181">
        <v>8251.8396429147706</v>
      </c>
      <c r="AH61" s="181">
        <v>8209.2141641056041</v>
      </c>
      <c r="AI61" s="181">
        <v>8485.0776270608094</v>
      </c>
      <c r="AJ61" s="181">
        <v>8179.3926595232779</v>
      </c>
      <c r="AK61" s="181">
        <v>7855.1257149011408</v>
      </c>
      <c r="AL61" s="181">
        <v>7859.1066079688035</v>
      </c>
      <c r="AM61" s="197">
        <v>7416.237952231806</v>
      </c>
    </row>
    <row r="62" spans="2:39" x14ac:dyDescent="0.25">
      <c r="B62" t="s">
        <v>319</v>
      </c>
      <c r="C62" t="s">
        <v>183</v>
      </c>
      <c r="D62" s="12" t="s">
        <v>305</v>
      </c>
      <c r="E62" s="3">
        <v>19</v>
      </c>
      <c r="F62" t="s">
        <v>183</v>
      </c>
      <c r="G62" s="181">
        <v>0</v>
      </c>
      <c r="H62" s="181">
        <v>0</v>
      </c>
      <c r="I62" s="181">
        <v>10724.468912237204</v>
      </c>
      <c r="J62" s="181">
        <v>10808.398410839087</v>
      </c>
      <c r="K62" s="181">
        <v>10892.523922749051</v>
      </c>
      <c r="L62" s="181">
        <v>11340.441482725741</v>
      </c>
      <c r="M62" s="181">
        <v>12286.796689981107</v>
      </c>
      <c r="N62" s="181">
        <v>12784.901081194443</v>
      </c>
      <c r="O62" s="181">
        <v>13240.29132051243</v>
      </c>
      <c r="P62" s="181">
        <v>13395.013904459907</v>
      </c>
      <c r="Q62" s="181">
        <v>13680.456109271352</v>
      </c>
      <c r="R62" s="181">
        <v>13529.378612164212</v>
      </c>
      <c r="S62" s="181">
        <v>13864.828390340104</v>
      </c>
      <c r="T62" s="181">
        <v>14329.06464286534</v>
      </c>
      <c r="U62" s="181">
        <v>14077.014903984029</v>
      </c>
      <c r="V62" s="181">
        <v>14515.633255727838</v>
      </c>
      <c r="W62" s="181">
        <v>16226.984925054074</v>
      </c>
      <c r="X62" s="181">
        <v>17348.166623052461</v>
      </c>
      <c r="Y62" s="181">
        <v>17824.401715970063</v>
      </c>
      <c r="Z62" s="181">
        <v>17545.747774883654</v>
      </c>
      <c r="AA62" s="181">
        <v>17312.898080288138</v>
      </c>
      <c r="AB62" s="181">
        <v>17282.474132876483</v>
      </c>
      <c r="AC62" s="181">
        <v>17682.383858732879</v>
      </c>
      <c r="AD62" s="181">
        <v>18281.635095411944</v>
      </c>
      <c r="AE62" s="181">
        <v>18529.972843752945</v>
      </c>
      <c r="AF62" s="181">
        <v>18808.716907047059</v>
      </c>
      <c r="AG62" s="181">
        <v>20800.863094687938</v>
      </c>
      <c r="AH62" s="181">
        <v>21416.627841958893</v>
      </c>
      <c r="AI62" s="181">
        <v>22732.910719228494</v>
      </c>
      <c r="AJ62" s="181">
        <v>22170.502460801901</v>
      </c>
      <c r="AK62" s="181">
        <v>22657.219039309308</v>
      </c>
      <c r="AL62" s="181">
        <v>21977.277231893015</v>
      </c>
      <c r="AM62" s="197">
        <v>21093.886601673799</v>
      </c>
    </row>
    <row r="63" spans="2:39" x14ac:dyDescent="0.25">
      <c r="B63" t="s">
        <v>319</v>
      </c>
      <c r="C63" t="s">
        <v>187</v>
      </c>
      <c r="D63" s="12" t="s">
        <v>305</v>
      </c>
      <c r="E63" s="3">
        <v>20</v>
      </c>
      <c r="F63" t="s">
        <v>187</v>
      </c>
      <c r="G63" s="181">
        <v>0</v>
      </c>
      <c r="H63" s="181">
        <v>0</v>
      </c>
      <c r="I63" s="181">
        <v>5801.6595104735379</v>
      </c>
      <c r="J63" s="181">
        <v>6035.9372743309677</v>
      </c>
      <c r="K63" s="181">
        <v>6052.5901494541104</v>
      </c>
      <c r="L63" s="181">
        <v>5992.7994905604664</v>
      </c>
      <c r="M63" s="181">
        <v>5995.036460294079</v>
      </c>
      <c r="N63" s="181">
        <v>6103.2315824557936</v>
      </c>
      <c r="O63" s="181">
        <v>6293.4982912170562</v>
      </c>
      <c r="P63" s="181">
        <v>6436.5413693467717</v>
      </c>
      <c r="Q63" s="181">
        <v>6537.7703185976934</v>
      </c>
      <c r="R63" s="181">
        <v>6584.6075373529802</v>
      </c>
      <c r="S63" s="181">
        <v>6960.6235513570218</v>
      </c>
      <c r="T63" s="181">
        <v>7260.3115268584361</v>
      </c>
      <c r="U63" s="181">
        <v>7123.3441606727902</v>
      </c>
      <c r="V63" s="181">
        <v>6844.0776875936699</v>
      </c>
      <c r="W63" s="181">
        <v>6634.4656563351</v>
      </c>
      <c r="X63" s="181">
        <v>6543.6323506365179</v>
      </c>
      <c r="Y63" s="181">
        <v>6789.8509434692614</v>
      </c>
      <c r="Z63" s="181">
        <v>6811.6632740983632</v>
      </c>
      <c r="AA63" s="181">
        <v>6747.0664053643231</v>
      </c>
      <c r="AB63" s="181">
        <v>6735.0282448559283</v>
      </c>
      <c r="AC63" s="181">
        <v>6996.768098860417</v>
      </c>
      <c r="AD63" s="181">
        <v>7223.3453172107829</v>
      </c>
      <c r="AE63" s="181">
        <v>8339.3932065004774</v>
      </c>
      <c r="AF63" s="181">
        <v>9378.9669793872035</v>
      </c>
      <c r="AG63" s="181">
        <v>9318.4789442949132</v>
      </c>
      <c r="AH63" s="181">
        <v>8998.1097869754249</v>
      </c>
      <c r="AI63" s="181">
        <v>9501.0028824262954</v>
      </c>
      <c r="AJ63" s="181">
        <v>9391.2012174409501</v>
      </c>
      <c r="AK63" s="181">
        <v>9762.9555252759146</v>
      </c>
      <c r="AL63" s="181">
        <v>9781.6599303706698</v>
      </c>
      <c r="AM63" s="197">
        <v>9365.1950821575665</v>
      </c>
    </row>
    <row r="64" spans="2:39" x14ac:dyDescent="0.25">
      <c r="B64" t="s">
        <v>319</v>
      </c>
      <c r="C64" t="s">
        <v>190</v>
      </c>
      <c r="D64" s="12" t="s">
        <v>305</v>
      </c>
      <c r="E64" s="3">
        <v>21</v>
      </c>
      <c r="F64" t="s">
        <v>190</v>
      </c>
      <c r="G64" s="181">
        <v>0</v>
      </c>
      <c r="H64" s="181">
        <v>0</v>
      </c>
      <c r="I64" s="181">
        <v>4166.5888600966809</v>
      </c>
      <c r="J64" s="181">
        <v>4437.9300689854272</v>
      </c>
      <c r="K64" s="181">
        <v>4639.4678516787471</v>
      </c>
      <c r="L64" s="181">
        <v>4936.7638102125065</v>
      </c>
      <c r="M64" s="181">
        <v>5435.7194434845533</v>
      </c>
      <c r="N64" s="181">
        <v>5796.8872772518653</v>
      </c>
      <c r="O64" s="181">
        <v>6153.925916911332</v>
      </c>
      <c r="P64" s="181">
        <v>6394.1848603182043</v>
      </c>
      <c r="Q64" s="181">
        <v>6656.5400363301742</v>
      </c>
      <c r="R64" s="181">
        <v>6983.5022246731032</v>
      </c>
      <c r="S64" s="181">
        <v>6923.6305476552079</v>
      </c>
      <c r="T64" s="181">
        <v>7021.6182285134601</v>
      </c>
      <c r="U64" s="181">
        <v>7283.2389670426437</v>
      </c>
      <c r="V64" s="181">
        <v>7307.5000231726199</v>
      </c>
      <c r="W64" s="181">
        <v>7954.5912347602098</v>
      </c>
      <c r="X64" s="181">
        <v>7998.7769240985626</v>
      </c>
      <c r="Y64" s="181">
        <v>8118.416793797277</v>
      </c>
      <c r="Z64" s="181">
        <v>8002.1266350444994</v>
      </c>
      <c r="AA64" s="181">
        <v>7998.8334512342453</v>
      </c>
      <c r="AB64" s="181">
        <v>8621.0764323082021</v>
      </c>
      <c r="AC64" s="181">
        <v>8918.3377906849655</v>
      </c>
      <c r="AD64" s="181">
        <v>8934.6308115661868</v>
      </c>
      <c r="AE64" s="181">
        <v>9037.5085715427995</v>
      </c>
      <c r="AF64" s="181">
        <v>9007.8094639427836</v>
      </c>
      <c r="AG64" s="181">
        <v>9081.1798559699764</v>
      </c>
      <c r="AH64" s="181">
        <v>9441.4866650559052</v>
      </c>
      <c r="AI64" s="181">
        <v>9604.6990088073435</v>
      </c>
      <c r="AJ64" s="181">
        <v>9557.4053094846113</v>
      </c>
      <c r="AK64" s="181">
        <v>9476.8279811616831</v>
      </c>
      <c r="AL64" s="181">
        <v>9908.0653673671695</v>
      </c>
      <c r="AM64" s="197">
        <v>9225.4798554860608</v>
      </c>
    </row>
    <row r="65" spans="2:39" x14ac:dyDescent="0.25">
      <c r="B65" t="s">
        <v>319</v>
      </c>
      <c r="C65" t="s">
        <v>193</v>
      </c>
      <c r="D65" s="12" t="s">
        <v>305</v>
      </c>
      <c r="E65" s="3">
        <v>22</v>
      </c>
      <c r="F65" t="s">
        <v>193</v>
      </c>
      <c r="G65" s="181">
        <v>0</v>
      </c>
      <c r="H65" s="181">
        <v>0</v>
      </c>
      <c r="I65" s="181">
        <v>0</v>
      </c>
      <c r="J65" s="181">
        <v>0</v>
      </c>
      <c r="K65" s="181">
        <v>0</v>
      </c>
      <c r="L65" s="181">
        <v>0</v>
      </c>
      <c r="M65" s="181">
        <v>0</v>
      </c>
      <c r="N65" s="181">
        <v>0</v>
      </c>
      <c r="O65" s="181">
        <v>0</v>
      </c>
      <c r="P65" s="181">
        <v>0</v>
      </c>
      <c r="Q65" s="181">
        <v>0</v>
      </c>
      <c r="R65" s="181">
        <v>0</v>
      </c>
      <c r="S65" s="181">
        <v>0</v>
      </c>
      <c r="T65" s="181">
        <v>0</v>
      </c>
      <c r="U65" s="181">
        <v>0</v>
      </c>
      <c r="V65" s="181">
        <v>0</v>
      </c>
      <c r="W65" s="181">
        <v>0</v>
      </c>
      <c r="X65" s="181">
        <v>0</v>
      </c>
      <c r="Y65" s="181">
        <v>0</v>
      </c>
      <c r="Z65" s="181">
        <v>0</v>
      </c>
      <c r="AA65" s="181">
        <v>0</v>
      </c>
      <c r="AB65" s="181">
        <v>0</v>
      </c>
      <c r="AC65" s="181">
        <v>0</v>
      </c>
      <c r="AD65" s="181">
        <v>0</v>
      </c>
      <c r="AE65" s="181">
        <v>0</v>
      </c>
      <c r="AF65" s="181">
        <v>0</v>
      </c>
      <c r="AG65" s="181">
        <v>0</v>
      </c>
      <c r="AH65" s="181">
        <v>0</v>
      </c>
      <c r="AI65" s="181">
        <v>0</v>
      </c>
      <c r="AJ65" s="181">
        <v>0</v>
      </c>
      <c r="AK65" s="181">
        <v>0</v>
      </c>
      <c r="AL65" s="181">
        <v>0</v>
      </c>
      <c r="AM65" s="197">
        <v>0</v>
      </c>
    </row>
    <row r="66" spans="2:39" x14ac:dyDescent="0.25">
      <c r="B66" t="s">
        <v>319</v>
      </c>
      <c r="C66" t="s">
        <v>199</v>
      </c>
      <c r="D66" s="12" t="s">
        <v>305</v>
      </c>
      <c r="E66" s="3">
        <v>24</v>
      </c>
      <c r="F66" t="s">
        <v>199</v>
      </c>
      <c r="G66" s="181">
        <v>0</v>
      </c>
      <c r="H66" s="181">
        <v>0</v>
      </c>
      <c r="I66" s="181">
        <v>11239.169047570087</v>
      </c>
      <c r="J66" s="181">
        <v>13069.334448625043</v>
      </c>
      <c r="K66" s="181">
        <v>14972.996171035071</v>
      </c>
      <c r="L66" s="181">
        <v>16093.764535797507</v>
      </c>
      <c r="M66" s="181">
        <v>18013.944814858598</v>
      </c>
      <c r="N66" s="181">
        <v>19953.629229501781</v>
      </c>
      <c r="O66" s="181">
        <v>21255.895145494789</v>
      </c>
      <c r="P66" s="181">
        <v>22935.781830084907</v>
      </c>
      <c r="Q66" s="181">
        <v>24713.770788682479</v>
      </c>
      <c r="R66" s="181">
        <v>27287.63261296989</v>
      </c>
      <c r="S66" s="181">
        <v>29457.694575889251</v>
      </c>
      <c r="T66" s="181">
        <v>31008.111412430786</v>
      </c>
      <c r="U66" s="181">
        <v>35976.639823956786</v>
      </c>
      <c r="V66" s="181">
        <v>41321.281849472209</v>
      </c>
      <c r="W66" s="181">
        <v>43954.789626673832</v>
      </c>
      <c r="X66" s="181">
        <v>44442.020923740085</v>
      </c>
      <c r="Y66" s="181">
        <v>44962.705212535649</v>
      </c>
      <c r="Z66" s="181">
        <v>45992.624206922621</v>
      </c>
      <c r="AA66" s="181">
        <v>46188.023131415459</v>
      </c>
      <c r="AB66" s="181">
        <v>50699.329261676139</v>
      </c>
      <c r="AC66" s="181">
        <v>53106.384268655514</v>
      </c>
      <c r="AD66" s="181">
        <v>58132.910259366203</v>
      </c>
      <c r="AE66" s="181">
        <v>59419.247045081589</v>
      </c>
      <c r="AF66" s="181">
        <v>62138.219879344186</v>
      </c>
      <c r="AG66" s="181">
        <v>64579.782385879502</v>
      </c>
      <c r="AH66" s="181">
        <v>68617.336247183179</v>
      </c>
      <c r="AI66" s="181">
        <v>71249.058244336746</v>
      </c>
      <c r="AJ66" s="181">
        <v>84031.885600785899</v>
      </c>
      <c r="AK66" s="181">
        <v>86256.375761513496</v>
      </c>
      <c r="AL66" s="181">
        <v>90891.37460981551</v>
      </c>
      <c r="AM66" s="197">
        <v>87989.609437849125</v>
      </c>
    </row>
    <row r="67" spans="2:39" x14ac:dyDescent="0.25">
      <c r="B67" t="s">
        <v>319</v>
      </c>
      <c r="C67" t="s">
        <v>203</v>
      </c>
      <c r="D67" s="12" t="s">
        <v>305</v>
      </c>
      <c r="E67" s="3">
        <v>25</v>
      </c>
      <c r="F67" t="s">
        <v>203</v>
      </c>
      <c r="G67" s="181">
        <v>0</v>
      </c>
      <c r="H67" s="181">
        <v>0</v>
      </c>
      <c r="I67" s="181">
        <v>2178.9925575144684</v>
      </c>
      <c r="J67" s="181">
        <v>5740.084911738978</v>
      </c>
      <c r="K67" s="181">
        <v>8361.1632104813543</v>
      </c>
      <c r="L67" s="181">
        <v>11241.940603916111</v>
      </c>
      <c r="M67" s="181">
        <v>14930.477183524788</v>
      </c>
      <c r="N67" s="181">
        <v>16758.768749817573</v>
      </c>
      <c r="O67" s="181">
        <v>20417.794041663248</v>
      </c>
      <c r="P67" s="181">
        <v>21994.613030091634</v>
      </c>
      <c r="Q67" s="181">
        <v>25141.315027689252</v>
      </c>
      <c r="R67" s="181">
        <v>27887.829913675538</v>
      </c>
      <c r="S67" s="181">
        <v>30230.434399675272</v>
      </c>
      <c r="T67" s="181">
        <v>30860.21235149007</v>
      </c>
      <c r="U67" s="181">
        <v>34881.460097135045</v>
      </c>
      <c r="V67" s="181">
        <v>36353.864217288603</v>
      </c>
      <c r="W67" s="181">
        <v>37286.942219825862</v>
      </c>
      <c r="X67" s="181">
        <v>38786.178096265867</v>
      </c>
      <c r="Y67" s="181">
        <v>40694.237411791299</v>
      </c>
      <c r="Z67" s="181">
        <v>43412.121437371999</v>
      </c>
      <c r="AA67" s="181">
        <v>50346.469248241076</v>
      </c>
      <c r="AB67" s="181">
        <v>51833.264624554911</v>
      </c>
      <c r="AC67" s="181">
        <v>55297.07961972183</v>
      </c>
      <c r="AD67" s="181">
        <v>59126.264511973641</v>
      </c>
      <c r="AE67" s="181">
        <v>62570.723082456963</v>
      </c>
      <c r="AF67" s="181">
        <v>69941.691840375686</v>
      </c>
      <c r="AG67" s="181">
        <v>74456.311169376146</v>
      </c>
      <c r="AH67" s="181">
        <v>78690.289467849419</v>
      </c>
      <c r="AI67" s="181">
        <v>82035.335705971025</v>
      </c>
      <c r="AJ67" s="181">
        <v>86367.7408725766</v>
      </c>
      <c r="AK67" s="181">
        <v>97132.68948684413</v>
      </c>
      <c r="AL67" s="181">
        <v>108129.52513657027</v>
      </c>
      <c r="AM67" s="197">
        <v>105714.61914667059</v>
      </c>
    </row>
    <row r="68" spans="2:39" x14ac:dyDescent="0.25">
      <c r="B68" t="s">
        <v>319</v>
      </c>
      <c r="C68" t="s">
        <v>208</v>
      </c>
      <c r="D68" s="12" t="s">
        <v>305</v>
      </c>
      <c r="E68" s="3">
        <v>29</v>
      </c>
      <c r="F68" t="s">
        <v>208</v>
      </c>
      <c r="G68" s="181">
        <v>0</v>
      </c>
      <c r="H68" s="181">
        <v>0</v>
      </c>
      <c r="I68" s="181">
        <v>2654.1387151527715</v>
      </c>
      <c r="J68" s="181">
        <v>2928.3492139379064</v>
      </c>
      <c r="K68" s="181">
        <v>3706.1234916272074</v>
      </c>
      <c r="L68" s="181">
        <v>3820.5072371661813</v>
      </c>
      <c r="M68" s="181">
        <v>4056.0243279462616</v>
      </c>
      <c r="N68" s="181">
        <v>4223.5163610024656</v>
      </c>
      <c r="O68" s="181">
        <v>4692.5086863844781</v>
      </c>
      <c r="P68" s="181">
        <v>4872.4414315283684</v>
      </c>
      <c r="Q68" s="181">
        <v>5107.8055799044496</v>
      </c>
      <c r="R68" s="181">
        <v>5189.0809343857673</v>
      </c>
      <c r="S68" s="181">
        <v>6089.4506374385201</v>
      </c>
      <c r="T68" s="181">
        <v>7080.7336760071848</v>
      </c>
      <c r="U68" s="181">
        <v>8097.5948559134777</v>
      </c>
      <c r="V68" s="181">
        <v>8559.8436237832648</v>
      </c>
      <c r="W68" s="181">
        <v>8544.4415431266298</v>
      </c>
      <c r="X68" s="181">
        <v>8478.969943433247</v>
      </c>
      <c r="Y68" s="181">
        <v>8378.4155902068051</v>
      </c>
      <c r="Z68" s="181">
        <v>8705.2107972059675</v>
      </c>
      <c r="AA68" s="181">
        <v>9701.5138580364383</v>
      </c>
      <c r="AB68" s="181">
        <v>9978.3795350502751</v>
      </c>
      <c r="AC68" s="181">
        <v>9821.3468886048213</v>
      </c>
      <c r="AD68" s="181">
        <v>10839.279979508994</v>
      </c>
      <c r="AE68" s="181">
        <v>10732.952728922166</v>
      </c>
      <c r="AF68" s="181">
        <v>11142.075036928874</v>
      </c>
      <c r="AG68" s="181">
        <v>10960.916828410165</v>
      </c>
      <c r="AH68" s="181">
        <v>11586.501981799087</v>
      </c>
      <c r="AI68" s="181">
        <v>12146.243834305244</v>
      </c>
      <c r="AJ68" s="181">
        <v>12801.978746108145</v>
      </c>
      <c r="AK68" s="181">
        <v>13278.729175509263</v>
      </c>
      <c r="AL68" s="181">
        <v>14274.713477938816</v>
      </c>
      <c r="AM68" s="197">
        <v>13851.87777820398</v>
      </c>
    </row>
    <row r="69" spans="2:39" x14ac:dyDescent="0.25">
      <c r="B69" t="s">
        <v>319</v>
      </c>
      <c r="C69" t="s">
        <v>209</v>
      </c>
      <c r="D69" s="12" t="s">
        <v>305</v>
      </c>
      <c r="E69" s="3">
        <v>30</v>
      </c>
      <c r="F69" t="s">
        <v>209</v>
      </c>
      <c r="G69" s="181">
        <v>0</v>
      </c>
      <c r="H69" s="181">
        <v>0</v>
      </c>
      <c r="I69" s="181">
        <v>2263.7680066913567</v>
      </c>
      <c r="J69" s="181">
        <v>3452.2073059937811</v>
      </c>
      <c r="K69" s="181">
        <v>4008.5128578064578</v>
      </c>
      <c r="L69" s="181">
        <v>4399.391153053205</v>
      </c>
      <c r="M69" s="181">
        <v>4700.4628116962513</v>
      </c>
      <c r="N69" s="181">
        <v>5126.3954774572321</v>
      </c>
      <c r="O69" s="181">
        <v>6125.3502252327007</v>
      </c>
      <c r="P69" s="181">
        <v>6532.9895190498964</v>
      </c>
      <c r="Q69" s="181">
        <v>7376.9116197702242</v>
      </c>
      <c r="R69" s="181">
        <v>7647.7769899545592</v>
      </c>
      <c r="S69" s="181">
        <v>7790.8521149130247</v>
      </c>
      <c r="T69" s="181">
        <v>8376.1477505785115</v>
      </c>
      <c r="U69" s="181">
        <v>8572.0064678516283</v>
      </c>
      <c r="V69" s="181">
        <v>8948.1357705592127</v>
      </c>
      <c r="W69" s="181">
        <v>9101.9280186133874</v>
      </c>
      <c r="X69" s="181">
        <v>9318.109761379721</v>
      </c>
      <c r="Y69" s="181">
        <v>10192.759303805122</v>
      </c>
      <c r="Z69" s="181">
        <v>10653.984391790469</v>
      </c>
      <c r="AA69" s="181">
        <v>11153.318998260451</v>
      </c>
      <c r="AB69" s="181">
        <v>12258.140051975442</v>
      </c>
      <c r="AC69" s="181">
        <v>12550.454713633719</v>
      </c>
      <c r="AD69" s="181">
        <v>13391.763692093913</v>
      </c>
      <c r="AE69" s="181">
        <v>13661.593412765864</v>
      </c>
      <c r="AF69" s="181">
        <v>13508.2262621383</v>
      </c>
      <c r="AG69" s="181">
        <v>13605.395122024009</v>
      </c>
      <c r="AH69" s="181">
        <v>13707.590916318373</v>
      </c>
      <c r="AI69" s="181">
        <v>16188.039688354696</v>
      </c>
      <c r="AJ69" s="181">
        <v>16487.222659605304</v>
      </c>
      <c r="AK69" s="181">
        <v>16488.967553145878</v>
      </c>
      <c r="AL69" s="181">
        <v>18987.238521374242</v>
      </c>
      <c r="AM69" s="197">
        <v>17927.942701012173</v>
      </c>
    </row>
    <row r="70" spans="2:39" x14ac:dyDescent="0.25">
      <c r="B70" t="s">
        <v>319</v>
      </c>
      <c r="C70" t="s">
        <v>161</v>
      </c>
      <c r="D70" s="12" t="s">
        <v>305</v>
      </c>
      <c r="E70" s="3" t="s">
        <v>306</v>
      </c>
      <c r="F70" t="s">
        <v>307</v>
      </c>
      <c r="G70" s="181">
        <v>0</v>
      </c>
      <c r="H70" s="181">
        <v>0</v>
      </c>
      <c r="I70" s="181">
        <v>0</v>
      </c>
      <c r="J70" s="181">
        <v>0</v>
      </c>
      <c r="K70" s="181">
        <v>0</v>
      </c>
      <c r="L70" s="181">
        <v>0</v>
      </c>
      <c r="M70" s="181">
        <v>0</v>
      </c>
      <c r="N70" s="181">
        <v>0</v>
      </c>
      <c r="O70" s="181">
        <v>0</v>
      </c>
      <c r="P70" s="181">
        <v>0</v>
      </c>
      <c r="Q70" s="181">
        <v>0</v>
      </c>
      <c r="R70" s="181">
        <v>0</v>
      </c>
      <c r="S70" s="181">
        <v>0</v>
      </c>
      <c r="T70" s="181">
        <v>0</v>
      </c>
      <c r="U70" s="181">
        <v>0</v>
      </c>
      <c r="V70" s="181">
        <v>0</v>
      </c>
      <c r="W70" s="181">
        <v>0</v>
      </c>
      <c r="X70" s="181">
        <v>0</v>
      </c>
      <c r="Y70" s="181">
        <v>0</v>
      </c>
      <c r="Z70" s="181">
        <v>0</v>
      </c>
      <c r="AA70" s="181">
        <v>0</v>
      </c>
      <c r="AB70" s="181">
        <v>0</v>
      </c>
      <c r="AC70" s="181">
        <v>0</v>
      </c>
      <c r="AD70" s="181">
        <v>0</v>
      </c>
      <c r="AE70" s="181">
        <v>0</v>
      </c>
      <c r="AF70" s="181">
        <v>0</v>
      </c>
      <c r="AG70" s="181">
        <v>0</v>
      </c>
      <c r="AH70" s="181">
        <v>0</v>
      </c>
      <c r="AI70" s="181">
        <v>0</v>
      </c>
      <c r="AJ70" s="181">
        <v>0</v>
      </c>
      <c r="AK70" s="181">
        <v>0</v>
      </c>
      <c r="AL70" s="181">
        <v>0</v>
      </c>
      <c r="AM70" s="197">
        <v>0</v>
      </c>
    </row>
    <row r="71" spans="2:39" x14ac:dyDescent="0.25">
      <c r="B71" t="s">
        <v>319</v>
      </c>
      <c r="C71" t="s">
        <v>126</v>
      </c>
      <c r="D71" s="12" t="s">
        <v>305</v>
      </c>
      <c r="E71" s="3" t="s">
        <v>308</v>
      </c>
      <c r="F71" t="s">
        <v>309</v>
      </c>
      <c r="G71" s="181">
        <v>0</v>
      </c>
      <c r="H71" s="181">
        <v>0</v>
      </c>
      <c r="I71" s="181">
        <v>0</v>
      </c>
      <c r="J71" s="181">
        <v>0</v>
      </c>
      <c r="K71" s="181">
        <v>0</v>
      </c>
      <c r="L71" s="181">
        <v>0</v>
      </c>
      <c r="M71" s="181">
        <v>0</v>
      </c>
      <c r="N71" s="181">
        <v>0</v>
      </c>
      <c r="O71" s="181">
        <v>0</v>
      </c>
      <c r="P71" s="181">
        <v>0</v>
      </c>
      <c r="Q71" s="181">
        <v>0</v>
      </c>
      <c r="R71" s="181">
        <v>0</v>
      </c>
      <c r="S71" s="181">
        <v>0</v>
      </c>
      <c r="T71" s="181">
        <v>0</v>
      </c>
      <c r="U71" s="181">
        <v>0</v>
      </c>
      <c r="V71" s="181">
        <v>0</v>
      </c>
      <c r="W71" s="181">
        <v>0</v>
      </c>
      <c r="X71" s="181">
        <v>0</v>
      </c>
      <c r="Y71" s="181">
        <v>0</v>
      </c>
      <c r="Z71" s="181">
        <v>0</v>
      </c>
      <c r="AA71" s="181">
        <v>0</v>
      </c>
      <c r="AB71" s="181">
        <v>0</v>
      </c>
      <c r="AC71" s="181">
        <v>0</v>
      </c>
      <c r="AD71" s="181">
        <v>0</v>
      </c>
      <c r="AE71" s="181">
        <v>0</v>
      </c>
      <c r="AF71" s="181">
        <v>0</v>
      </c>
      <c r="AG71" s="181">
        <v>0</v>
      </c>
      <c r="AH71" s="181">
        <v>0</v>
      </c>
      <c r="AI71" s="181">
        <v>0</v>
      </c>
      <c r="AJ71" s="181">
        <v>0</v>
      </c>
      <c r="AK71" s="181">
        <v>0</v>
      </c>
      <c r="AL71" s="181">
        <v>0</v>
      </c>
      <c r="AM71" s="197">
        <v>0</v>
      </c>
    </row>
    <row r="72" spans="2:39" x14ac:dyDescent="0.25">
      <c r="B72" t="s">
        <v>319</v>
      </c>
      <c r="C72" t="s">
        <v>193</v>
      </c>
      <c r="D72" s="12" t="s">
        <v>305</v>
      </c>
      <c r="E72" s="3" t="s">
        <v>310</v>
      </c>
      <c r="F72" t="s">
        <v>311</v>
      </c>
      <c r="G72" s="181">
        <v>0</v>
      </c>
      <c r="H72" s="181">
        <v>0</v>
      </c>
      <c r="I72" s="181">
        <v>0</v>
      </c>
      <c r="J72" s="181">
        <v>0</v>
      </c>
      <c r="K72" s="181">
        <v>0</v>
      </c>
      <c r="L72" s="181">
        <v>0</v>
      </c>
      <c r="M72" s="181">
        <v>0</v>
      </c>
      <c r="N72" s="181">
        <v>0</v>
      </c>
      <c r="O72" s="181">
        <v>0</v>
      </c>
      <c r="P72" s="181">
        <v>0</v>
      </c>
      <c r="Q72" s="181">
        <v>0</v>
      </c>
      <c r="R72" s="181">
        <v>0</v>
      </c>
      <c r="S72" s="181">
        <v>0</v>
      </c>
      <c r="T72" s="181">
        <v>0</v>
      </c>
      <c r="U72" s="181">
        <v>0</v>
      </c>
      <c r="V72" s="181">
        <v>0</v>
      </c>
      <c r="W72" s="181">
        <v>0</v>
      </c>
      <c r="X72" s="181">
        <v>0</v>
      </c>
      <c r="Y72" s="181">
        <v>0</v>
      </c>
      <c r="Z72" s="181">
        <v>0</v>
      </c>
      <c r="AA72" s="181">
        <v>0</v>
      </c>
      <c r="AB72" s="181">
        <v>0</v>
      </c>
      <c r="AC72" s="181">
        <v>0</v>
      </c>
      <c r="AD72" s="181">
        <v>0</v>
      </c>
      <c r="AE72" s="181">
        <v>0</v>
      </c>
      <c r="AF72" s="181">
        <v>0</v>
      </c>
      <c r="AG72" s="181">
        <v>0</v>
      </c>
      <c r="AH72" s="181">
        <v>0</v>
      </c>
      <c r="AI72" s="181">
        <v>0</v>
      </c>
      <c r="AJ72" s="181">
        <v>0</v>
      </c>
      <c r="AK72" s="181">
        <v>0</v>
      </c>
      <c r="AL72" s="181">
        <v>0</v>
      </c>
      <c r="AM72" s="197">
        <v>0</v>
      </c>
    </row>
    <row r="73" spans="2:39" x14ac:dyDescent="0.25">
      <c r="B73" t="s">
        <v>319</v>
      </c>
      <c r="C73" t="s">
        <v>193</v>
      </c>
      <c r="D73" s="12" t="s">
        <v>305</v>
      </c>
      <c r="E73" s="3" t="s">
        <v>312</v>
      </c>
      <c r="F73" t="s">
        <v>313</v>
      </c>
      <c r="G73" s="181">
        <v>0</v>
      </c>
      <c r="H73" s="181">
        <v>0</v>
      </c>
      <c r="I73" s="181">
        <v>2290.0138495532001</v>
      </c>
      <c r="J73" s="181">
        <v>2905.9016486895498</v>
      </c>
      <c r="K73" s="181">
        <v>3338.900774193135</v>
      </c>
      <c r="L73" s="181">
        <v>3547.9942759437172</v>
      </c>
      <c r="M73" s="181">
        <v>3744.4998756867431</v>
      </c>
      <c r="N73" s="181">
        <v>3888.0666925998112</v>
      </c>
      <c r="O73" s="181">
        <v>4391.0788308663195</v>
      </c>
      <c r="P73" s="181">
        <v>4468.8785938592764</v>
      </c>
      <c r="Q73" s="181">
        <v>4464.9141957105112</v>
      </c>
      <c r="R73" s="181">
        <v>5025.053600997484</v>
      </c>
      <c r="S73" s="181">
        <v>5212.3497444588138</v>
      </c>
      <c r="T73" s="181">
        <v>5445.0924040971804</v>
      </c>
      <c r="U73" s="181">
        <v>5494.4062386745272</v>
      </c>
      <c r="V73" s="181">
        <v>5385.2635583568872</v>
      </c>
      <c r="W73" s="181">
        <v>5523.4066173203582</v>
      </c>
      <c r="X73" s="181">
        <v>5679.5124232645867</v>
      </c>
      <c r="Y73" s="181">
        <v>5679.1445797115966</v>
      </c>
      <c r="Z73" s="181">
        <v>5513.8298845598392</v>
      </c>
      <c r="AA73" s="181">
        <v>5614.0637285466237</v>
      </c>
      <c r="AB73" s="181">
        <v>7368.2415960947019</v>
      </c>
      <c r="AC73" s="181">
        <v>8054.6311006089945</v>
      </c>
      <c r="AD73" s="181">
        <v>8473.4791559525183</v>
      </c>
      <c r="AE73" s="181">
        <v>8599.8626977538006</v>
      </c>
      <c r="AF73" s="181">
        <v>8642.1623988458141</v>
      </c>
      <c r="AG73" s="181">
        <v>9857.3578809788942</v>
      </c>
      <c r="AH73" s="181">
        <v>12263.662532507227</v>
      </c>
      <c r="AI73" s="181">
        <v>13044.215767614429</v>
      </c>
      <c r="AJ73" s="181">
        <v>13252.223520924943</v>
      </c>
      <c r="AK73" s="181">
        <v>13220.473778889758</v>
      </c>
      <c r="AL73" s="181">
        <v>14742.617059826873</v>
      </c>
      <c r="AM73" s="197">
        <v>14437.824700346806</v>
      </c>
    </row>
    <row r="74" spans="2:39" x14ac:dyDescent="0.25">
      <c r="B74" t="s">
        <v>319</v>
      </c>
      <c r="C74" t="s">
        <v>209</v>
      </c>
      <c r="D74" s="18" t="s">
        <v>305</v>
      </c>
      <c r="E74" s="198" t="s">
        <v>314</v>
      </c>
      <c r="F74" s="19" t="s">
        <v>315</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200">
        <v>0</v>
      </c>
    </row>
    <row r="78" spans="2:39" x14ac:dyDescent="0.25">
      <c r="B78" s="187">
        <v>46007.414004513892</v>
      </c>
      <c r="C78" t="s">
        <v>330</v>
      </c>
    </row>
    <row r="79" spans="2:39" x14ac:dyDescent="0.25">
      <c r="B79" t="s">
        <v>331</v>
      </c>
      <c r="C79" t="s">
        <v>1</v>
      </c>
      <c r="D79" t="s">
        <v>334</v>
      </c>
      <c r="E79" t="s">
        <v>336</v>
      </c>
    </row>
    <row r="80" spans="2:39" x14ac:dyDescent="0.25">
      <c r="B80" t="s">
        <v>318</v>
      </c>
      <c r="C80" t="s">
        <v>126</v>
      </c>
      <c r="D80">
        <v>2102</v>
      </c>
      <c r="E80" t="b">
        <f>D80=D112</f>
        <v>1</v>
      </c>
    </row>
    <row r="81" spans="2:5" x14ac:dyDescent="0.25">
      <c r="B81" t="s">
        <v>318</v>
      </c>
      <c r="C81" t="s">
        <v>131</v>
      </c>
      <c r="D81">
        <v>2123</v>
      </c>
      <c r="E81" t="b">
        <f t="shared" ref="E81:E107" si="1">D81=D113</f>
        <v>1</v>
      </c>
    </row>
    <row r="82" spans="2:5" x14ac:dyDescent="0.25">
      <c r="B82" t="s">
        <v>318</v>
      </c>
      <c r="C82" t="s">
        <v>133</v>
      </c>
      <c r="D82">
        <v>2082</v>
      </c>
      <c r="E82" t="b">
        <f t="shared" si="1"/>
        <v>1</v>
      </c>
    </row>
    <row r="83" spans="2:5" x14ac:dyDescent="0.25">
      <c r="B83" t="s">
        <v>318</v>
      </c>
      <c r="C83" t="s">
        <v>136</v>
      </c>
      <c r="D83">
        <v>2105</v>
      </c>
      <c r="E83" t="b">
        <f t="shared" si="1"/>
        <v>1</v>
      </c>
    </row>
    <row r="84" spans="2:5" x14ac:dyDescent="0.25">
      <c r="B84" t="s">
        <v>318</v>
      </c>
      <c r="C84" t="s">
        <v>137</v>
      </c>
      <c r="D84">
        <v>2110</v>
      </c>
      <c r="E84" t="b">
        <f t="shared" si="1"/>
        <v>1</v>
      </c>
    </row>
    <row r="85" spans="2:5" x14ac:dyDescent="0.25">
      <c r="B85" t="s">
        <v>318</v>
      </c>
      <c r="C85" t="s">
        <v>139</v>
      </c>
      <c r="D85">
        <v>2115</v>
      </c>
      <c r="E85" t="b">
        <f t="shared" si="1"/>
        <v>1</v>
      </c>
    </row>
    <row r="86" spans="2:5" x14ac:dyDescent="0.25">
      <c r="B86" t="s">
        <v>318</v>
      </c>
      <c r="C86" t="s">
        <v>142</v>
      </c>
      <c r="D86">
        <v>2112</v>
      </c>
      <c r="E86" t="b">
        <f t="shared" si="1"/>
        <v>1</v>
      </c>
    </row>
    <row r="87" spans="2:5" x14ac:dyDescent="0.25">
      <c r="B87" t="s">
        <v>318</v>
      </c>
      <c r="C87" t="s">
        <v>145</v>
      </c>
      <c r="D87">
        <v>2102</v>
      </c>
      <c r="E87" t="b">
        <f t="shared" si="1"/>
        <v>1</v>
      </c>
    </row>
    <row r="88" spans="2:5" x14ac:dyDescent="0.25">
      <c r="B88" t="s">
        <v>318</v>
      </c>
      <c r="C88" t="s">
        <v>148</v>
      </c>
      <c r="D88">
        <v>2094</v>
      </c>
      <c r="E88" t="b">
        <f t="shared" si="1"/>
        <v>1</v>
      </c>
    </row>
    <row r="89" spans="2:5" x14ac:dyDescent="0.25">
      <c r="B89" t="s">
        <v>318</v>
      </c>
      <c r="C89" t="s">
        <v>154</v>
      </c>
      <c r="D89">
        <v>2121</v>
      </c>
      <c r="E89" t="b">
        <f t="shared" si="1"/>
        <v>1</v>
      </c>
    </row>
    <row r="90" spans="2:5" x14ac:dyDescent="0.25">
      <c r="B90" t="s">
        <v>318</v>
      </c>
      <c r="C90" t="s">
        <v>159</v>
      </c>
      <c r="D90">
        <v>2104</v>
      </c>
      <c r="E90" t="b">
        <f t="shared" si="1"/>
        <v>1</v>
      </c>
    </row>
    <row r="91" spans="2:5" x14ac:dyDescent="0.25">
      <c r="B91" t="s">
        <v>318</v>
      </c>
      <c r="C91" t="s">
        <v>161</v>
      </c>
      <c r="D91">
        <v>2083</v>
      </c>
      <c r="E91" t="b">
        <f t="shared" si="1"/>
        <v>1</v>
      </c>
    </row>
    <row r="92" spans="2:5" x14ac:dyDescent="0.25">
      <c r="B92" t="s">
        <v>318</v>
      </c>
      <c r="C92" t="s">
        <v>165</v>
      </c>
      <c r="D92">
        <v>2122</v>
      </c>
      <c r="E92" t="b">
        <f t="shared" si="1"/>
        <v>1</v>
      </c>
    </row>
    <row r="93" spans="2:5" x14ac:dyDescent="0.25">
      <c r="B93" t="s">
        <v>318</v>
      </c>
      <c r="C93" t="s">
        <v>167</v>
      </c>
      <c r="D93">
        <v>2082</v>
      </c>
      <c r="E93" t="b">
        <f t="shared" si="1"/>
        <v>1</v>
      </c>
    </row>
    <row r="94" spans="2:5" x14ac:dyDescent="0.25">
      <c r="B94" t="s">
        <v>318</v>
      </c>
      <c r="C94" t="s">
        <v>169</v>
      </c>
      <c r="D94">
        <v>2109</v>
      </c>
      <c r="E94" t="b">
        <f t="shared" si="1"/>
        <v>1</v>
      </c>
    </row>
    <row r="95" spans="2:5" x14ac:dyDescent="0.25">
      <c r="B95" t="s">
        <v>318</v>
      </c>
      <c r="C95" t="s">
        <v>173</v>
      </c>
      <c r="D95">
        <v>2120</v>
      </c>
      <c r="E95" t="b">
        <f t="shared" si="1"/>
        <v>1</v>
      </c>
    </row>
    <row r="96" spans="2:5" x14ac:dyDescent="0.25">
      <c r="B96" t="s">
        <v>318</v>
      </c>
      <c r="C96" t="s">
        <v>178</v>
      </c>
      <c r="D96">
        <v>2097</v>
      </c>
      <c r="E96" t="b">
        <f t="shared" si="1"/>
        <v>1</v>
      </c>
    </row>
    <row r="97" spans="2:5" x14ac:dyDescent="0.25">
      <c r="B97" t="s">
        <v>318</v>
      </c>
      <c r="C97" t="s">
        <v>180</v>
      </c>
      <c r="D97">
        <v>2106</v>
      </c>
      <c r="E97" t="b">
        <f t="shared" si="1"/>
        <v>1</v>
      </c>
    </row>
    <row r="98" spans="2:5" x14ac:dyDescent="0.25">
      <c r="B98" t="s">
        <v>318</v>
      </c>
      <c r="C98" t="s">
        <v>183</v>
      </c>
      <c r="D98">
        <v>2102</v>
      </c>
      <c r="E98" t="b">
        <f t="shared" si="1"/>
        <v>1</v>
      </c>
    </row>
    <row r="99" spans="2:5" x14ac:dyDescent="0.25">
      <c r="B99" t="s">
        <v>318</v>
      </c>
      <c r="C99" t="s">
        <v>187</v>
      </c>
      <c r="D99">
        <v>2096</v>
      </c>
      <c r="E99" t="b">
        <f t="shared" si="1"/>
        <v>1</v>
      </c>
    </row>
    <row r="100" spans="2:5" x14ac:dyDescent="0.25">
      <c r="B100" t="s">
        <v>318</v>
      </c>
      <c r="C100" t="s">
        <v>190</v>
      </c>
      <c r="D100">
        <v>2077</v>
      </c>
      <c r="E100" t="b">
        <f t="shared" si="1"/>
        <v>1</v>
      </c>
    </row>
    <row r="101" spans="2:5" x14ac:dyDescent="0.25">
      <c r="B101" t="s">
        <v>318</v>
      </c>
      <c r="C101" t="s">
        <v>199</v>
      </c>
      <c r="D101">
        <v>2093</v>
      </c>
      <c r="E101" t="b">
        <f t="shared" si="1"/>
        <v>1</v>
      </c>
    </row>
    <row r="102" spans="2:5" x14ac:dyDescent="0.25">
      <c r="B102" t="s">
        <v>318</v>
      </c>
      <c r="C102" t="s">
        <v>203</v>
      </c>
      <c r="D102">
        <v>2109</v>
      </c>
      <c r="E102" t="b">
        <f t="shared" si="1"/>
        <v>1</v>
      </c>
    </row>
    <row r="103" spans="2:5" x14ac:dyDescent="0.25">
      <c r="B103" t="s">
        <v>318</v>
      </c>
      <c r="C103" t="s">
        <v>208</v>
      </c>
      <c r="D103">
        <v>2105</v>
      </c>
      <c r="E103" t="b">
        <f t="shared" si="1"/>
        <v>1</v>
      </c>
    </row>
    <row r="104" spans="2:5" x14ac:dyDescent="0.25">
      <c r="B104" t="s">
        <v>318</v>
      </c>
      <c r="C104" t="s">
        <v>209</v>
      </c>
      <c r="D104">
        <v>2122</v>
      </c>
      <c r="E104" t="b">
        <f t="shared" si="1"/>
        <v>1</v>
      </c>
    </row>
    <row r="105" spans="2:5" x14ac:dyDescent="0.25">
      <c r="B105" t="s">
        <v>318</v>
      </c>
      <c r="C105" t="s">
        <v>193</v>
      </c>
      <c r="D105">
        <v>2111</v>
      </c>
      <c r="E105" t="b">
        <f t="shared" si="1"/>
        <v>1</v>
      </c>
    </row>
    <row r="106" spans="2:5" x14ac:dyDescent="0.25">
      <c r="B106" t="s">
        <v>318</v>
      </c>
      <c r="C106" t="s">
        <v>332</v>
      </c>
      <c r="D106">
        <v>2100</v>
      </c>
      <c r="E106" t="b">
        <f t="shared" si="1"/>
        <v>1</v>
      </c>
    </row>
    <row r="107" spans="2:5" x14ac:dyDescent="0.25">
      <c r="B107" t="s">
        <v>318</v>
      </c>
      <c r="C107" t="s">
        <v>333</v>
      </c>
      <c r="D107">
        <v>2109</v>
      </c>
      <c r="E107" t="b">
        <f t="shared" si="1"/>
        <v>1</v>
      </c>
    </row>
    <row r="110" spans="2:5" x14ac:dyDescent="0.25">
      <c r="B110" s="187">
        <v>46007.413995486109</v>
      </c>
      <c r="C110" t="s">
        <v>335</v>
      </c>
    </row>
    <row r="111" spans="2:5" x14ac:dyDescent="0.25">
      <c r="B111" t="s">
        <v>331</v>
      </c>
      <c r="C111" t="s">
        <v>1</v>
      </c>
      <c r="D111" t="s">
        <v>334</v>
      </c>
    </row>
    <row r="112" spans="2:5" x14ac:dyDescent="0.25">
      <c r="B112" t="s">
        <v>319</v>
      </c>
      <c r="C112" t="s">
        <v>126</v>
      </c>
      <c r="D112">
        <v>2102</v>
      </c>
    </row>
    <row r="113" spans="2:4" x14ac:dyDescent="0.25">
      <c r="B113" t="s">
        <v>319</v>
      </c>
      <c r="C113" t="s">
        <v>131</v>
      </c>
      <c r="D113">
        <v>2123</v>
      </c>
    </row>
    <row r="114" spans="2:4" x14ac:dyDescent="0.25">
      <c r="B114" t="s">
        <v>319</v>
      </c>
      <c r="C114" t="s">
        <v>133</v>
      </c>
      <c r="D114">
        <v>2082</v>
      </c>
    </row>
    <row r="115" spans="2:4" x14ac:dyDescent="0.25">
      <c r="B115" t="s">
        <v>319</v>
      </c>
      <c r="C115" t="s">
        <v>136</v>
      </c>
      <c r="D115">
        <v>2105</v>
      </c>
    </row>
    <row r="116" spans="2:4" x14ac:dyDescent="0.25">
      <c r="B116" t="s">
        <v>319</v>
      </c>
      <c r="C116" t="s">
        <v>137</v>
      </c>
      <c r="D116">
        <v>2110</v>
      </c>
    </row>
    <row r="117" spans="2:4" x14ac:dyDescent="0.25">
      <c r="B117" t="s">
        <v>319</v>
      </c>
      <c r="C117" t="s">
        <v>139</v>
      </c>
      <c r="D117">
        <v>2115</v>
      </c>
    </row>
    <row r="118" spans="2:4" x14ac:dyDescent="0.25">
      <c r="B118" t="s">
        <v>319</v>
      </c>
      <c r="C118" t="s">
        <v>142</v>
      </c>
      <c r="D118">
        <v>2112</v>
      </c>
    </row>
    <row r="119" spans="2:4" x14ac:dyDescent="0.25">
      <c r="B119" t="s">
        <v>319</v>
      </c>
      <c r="C119" t="s">
        <v>145</v>
      </c>
      <c r="D119">
        <v>2102</v>
      </c>
    </row>
    <row r="120" spans="2:4" x14ac:dyDescent="0.25">
      <c r="B120" t="s">
        <v>319</v>
      </c>
      <c r="C120" t="s">
        <v>148</v>
      </c>
      <c r="D120">
        <v>2094</v>
      </c>
    </row>
    <row r="121" spans="2:4" x14ac:dyDescent="0.25">
      <c r="B121" t="s">
        <v>319</v>
      </c>
      <c r="C121" t="s">
        <v>154</v>
      </c>
      <c r="D121">
        <v>2121</v>
      </c>
    </row>
    <row r="122" spans="2:4" x14ac:dyDescent="0.25">
      <c r="B122" t="s">
        <v>319</v>
      </c>
      <c r="C122" t="s">
        <v>159</v>
      </c>
      <c r="D122">
        <v>2104</v>
      </c>
    </row>
    <row r="123" spans="2:4" x14ac:dyDescent="0.25">
      <c r="B123" t="s">
        <v>319</v>
      </c>
      <c r="C123" t="s">
        <v>161</v>
      </c>
      <c r="D123">
        <v>2083</v>
      </c>
    </row>
    <row r="124" spans="2:4" x14ac:dyDescent="0.25">
      <c r="B124" t="s">
        <v>319</v>
      </c>
      <c r="C124" t="s">
        <v>165</v>
      </c>
      <c r="D124">
        <v>2122</v>
      </c>
    </row>
    <row r="125" spans="2:4" x14ac:dyDescent="0.25">
      <c r="B125" t="s">
        <v>319</v>
      </c>
      <c r="C125" t="s">
        <v>167</v>
      </c>
      <c r="D125">
        <v>2082</v>
      </c>
    </row>
    <row r="126" spans="2:4" x14ac:dyDescent="0.25">
      <c r="B126" t="s">
        <v>319</v>
      </c>
      <c r="C126" t="s">
        <v>169</v>
      </c>
      <c r="D126">
        <v>2109</v>
      </c>
    </row>
    <row r="127" spans="2:4" x14ac:dyDescent="0.25">
      <c r="B127" t="s">
        <v>319</v>
      </c>
      <c r="C127" t="s">
        <v>173</v>
      </c>
      <c r="D127">
        <v>2120</v>
      </c>
    </row>
    <row r="128" spans="2:4" x14ac:dyDescent="0.25">
      <c r="B128" t="s">
        <v>319</v>
      </c>
      <c r="C128" t="s">
        <v>178</v>
      </c>
      <c r="D128">
        <v>2097</v>
      </c>
    </row>
    <row r="129" spans="2:4" x14ac:dyDescent="0.25">
      <c r="B129" t="s">
        <v>319</v>
      </c>
      <c r="C129" t="s">
        <v>180</v>
      </c>
      <c r="D129">
        <v>2106</v>
      </c>
    </row>
    <row r="130" spans="2:4" x14ac:dyDescent="0.25">
      <c r="B130" t="s">
        <v>319</v>
      </c>
      <c r="C130" t="s">
        <v>183</v>
      </c>
      <c r="D130">
        <v>2102</v>
      </c>
    </row>
    <row r="131" spans="2:4" x14ac:dyDescent="0.25">
      <c r="B131" t="s">
        <v>319</v>
      </c>
      <c r="C131" t="s">
        <v>187</v>
      </c>
      <c r="D131">
        <v>2096</v>
      </c>
    </row>
    <row r="132" spans="2:4" x14ac:dyDescent="0.25">
      <c r="B132" t="s">
        <v>319</v>
      </c>
      <c r="C132" t="s">
        <v>190</v>
      </c>
      <c r="D132">
        <v>2077</v>
      </c>
    </row>
    <row r="133" spans="2:4" x14ac:dyDescent="0.25">
      <c r="B133" t="s">
        <v>319</v>
      </c>
      <c r="C133" t="s">
        <v>199</v>
      </c>
      <c r="D133">
        <v>2093</v>
      </c>
    </row>
    <row r="134" spans="2:4" x14ac:dyDescent="0.25">
      <c r="B134" t="s">
        <v>319</v>
      </c>
      <c r="C134" t="s">
        <v>203</v>
      </c>
      <c r="D134">
        <v>2109</v>
      </c>
    </row>
    <row r="135" spans="2:4" x14ac:dyDescent="0.25">
      <c r="B135" t="s">
        <v>319</v>
      </c>
      <c r="C135" t="s">
        <v>208</v>
      </c>
      <c r="D135">
        <v>2105</v>
      </c>
    </row>
    <row r="136" spans="2:4" x14ac:dyDescent="0.25">
      <c r="B136" t="s">
        <v>319</v>
      </c>
      <c r="C136" t="s">
        <v>209</v>
      </c>
      <c r="D136">
        <v>2122</v>
      </c>
    </row>
    <row r="137" spans="2:4" x14ac:dyDescent="0.25">
      <c r="B137" t="s">
        <v>319</v>
      </c>
      <c r="C137" t="s">
        <v>193</v>
      </c>
      <c r="D137">
        <v>2111</v>
      </c>
    </row>
    <row r="138" spans="2:4" x14ac:dyDescent="0.25">
      <c r="B138" t="s">
        <v>319</v>
      </c>
      <c r="C138" t="s">
        <v>332</v>
      </c>
      <c r="D138">
        <v>2100</v>
      </c>
    </row>
    <row r="139" spans="2:4" x14ac:dyDescent="0.25">
      <c r="B139" t="s">
        <v>319</v>
      </c>
      <c r="C139" t="s">
        <v>333</v>
      </c>
      <c r="D139">
        <v>2109</v>
      </c>
    </row>
  </sheetData>
  <phoneticPr fontId="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theme="3" tint="0.79998168889431442"/>
  </sheetPr>
  <dimension ref="A1:DR214"/>
  <sheetViews>
    <sheetView workbookViewId="0">
      <selection activeCell="E15" sqref="E15"/>
    </sheetView>
  </sheetViews>
  <sheetFormatPr defaultRowHeight="15" x14ac:dyDescent="0.25"/>
  <cols>
    <col min="2" max="2" width="60.42578125" bestFit="1" customWidth="1"/>
    <col min="3" max="3" width="25" bestFit="1" customWidth="1"/>
    <col min="5" max="5" width="60.42578125" bestFit="1" customWidth="1"/>
  </cols>
  <sheetData>
    <row r="1" spans="1:122" x14ac:dyDescent="0.25">
      <c r="A1" t="s">
        <v>243</v>
      </c>
    </row>
    <row r="2" spans="1:122" x14ac:dyDescent="0.25">
      <c r="B2" t="s">
        <v>244</v>
      </c>
      <c r="BZ2" t="s">
        <v>245</v>
      </c>
      <c r="CA2" t="s">
        <v>246</v>
      </c>
    </row>
    <row r="3" spans="1:122" x14ac:dyDescent="0.25">
      <c r="B3" t="s">
        <v>247</v>
      </c>
      <c r="BZ3" t="s">
        <v>248</v>
      </c>
      <c r="CA3" t="s">
        <v>248</v>
      </c>
    </row>
    <row r="4" spans="1:122" x14ac:dyDescent="0.25">
      <c r="B4" t="s">
        <v>249</v>
      </c>
    </row>
    <row r="5" spans="1:122" x14ac:dyDescent="0.25">
      <c r="L5" t="s">
        <v>250</v>
      </c>
    </row>
    <row r="6" spans="1:122" x14ac:dyDescent="0.25">
      <c r="L6">
        <v>268098.29999999836</v>
      </c>
      <c r="AR6" t="s">
        <v>251</v>
      </c>
      <c r="AS6">
        <v>2.87E-2</v>
      </c>
      <c r="CF6" t="s">
        <v>251</v>
      </c>
      <c r="CH6">
        <v>2.24E-2</v>
      </c>
    </row>
    <row r="7" spans="1:122" x14ac:dyDescent="0.25">
      <c r="AR7" t="s">
        <v>252</v>
      </c>
      <c r="AS7">
        <v>2.6128979999999999</v>
      </c>
      <c r="AT7">
        <v>2.6878881725999997</v>
      </c>
      <c r="AU7">
        <v>2.7650305631536196</v>
      </c>
      <c r="AV7">
        <v>2.8443869403161282</v>
      </c>
      <c r="AW7">
        <v>2.9260208455032011</v>
      </c>
      <c r="AX7">
        <v>3.0099976437691427</v>
      </c>
      <c r="AY7">
        <v>3.0963845761453168</v>
      </c>
      <c r="AZ7">
        <v>3.1852508134806872</v>
      </c>
      <c r="BA7">
        <v>3.2766675118275828</v>
      </c>
      <c r="BB7">
        <v>3.3707078694170343</v>
      </c>
      <c r="BC7">
        <v>3.467447185269303</v>
      </c>
      <c r="BD7">
        <v>3.566962919486532</v>
      </c>
      <c r="BE7">
        <v>3.6693347552757953</v>
      </c>
      <c r="BF7">
        <v>3.7746446627522103</v>
      </c>
      <c r="BG7">
        <v>3.8829769645731984</v>
      </c>
      <c r="BH7">
        <v>3.9944184034564492</v>
      </c>
      <c r="BI7">
        <v>4.1090582116356487</v>
      </c>
      <c r="BJ7">
        <v>4.2269881823095918</v>
      </c>
      <c r="BK7">
        <v>4.3483027431418773</v>
      </c>
      <c r="BL7">
        <v>4.4730990318700492</v>
      </c>
      <c r="BM7">
        <v>4.6014769740847195</v>
      </c>
      <c r="BN7">
        <v>4.7335393632409506</v>
      </c>
      <c r="BO7">
        <v>4.869391942965966</v>
      </c>
      <c r="BP7">
        <v>5.0091434917290893</v>
      </c>
      <c r="BQ7">
        <v>5.1529059099417136</v>
      </c>
      <c r="BR7">
        <v>5.3007943095570402</v>
      </c>
      <c r="BS7">
        <v>5.4529271062413267</v>
      </c>
      <c r="BT7">
        <v>5.6094261141904527</v>
      </c>
      <c r="BU7">
        <v>5.7704166436677182</v>
      </c>
      <c r="BV7">
        <v>5.9360276013409816</v>
      </c>
      <c r="BW7">
        <v>6.1063915934994677</v>
      </c>
      <c r="BX7">
        <v>6.2816450322329018</v>
      </c>
      <c r="CF7" t="s">
        <v>253</v>
      </c>
      <c r="CH7">
        <v>2.38</v>
      </c>
      <c r="CI7">
        <v>2.4333119999999999</v>
      </c>
      <c r="CJ7">
        <v>2.4878181887999999</v>
      </c>
      <c r="CK7">
        <v>2.5435453162291197</v>
      </c>
      <c r="CL7">
        <v>2.6005207313126522</v>
      </c>
    </row>
    <row r="8" spans="1:122" x14ac:dyDescent="0.25">
      <c r="B8" t="s">
        <v>254</v>
      </c>
      <c r="C8">
        <v>268098.29999999836</v>
      </c>
      <c r="D8">
        <v>118927.23872847487</v>
      </c>
      <c r="E8" s="188">
        <v>46055.653484490744</v>
      </c>
    </row>
    <row r="9" spans="1:122" x14ac:dyDescent="0.25">
      <c r="L9" t="s">
        <v>118</v>
      </c>
      <c r="AR9" t="s">
        <v>119</v>
      </c>
      <c r="AS9" t="s">
        <v>120</v>
      </c>
      <c r="BY9" t="s">
        <v>1</v>
      </c>
      <c r="CA9" t="s">
        <v>255</v>
      </c>
      <c r="CC9" t="s">
        <v>256</v>
      </c>
      <c r="CH9" t="s">
        <v>257</v>
      </c>
    </row>
    <row r="10" spans="1:122" x14ac:dyDescent="0.25">
      <c r="A10" t="s">
        <v>122</v>
      </c>
      <c r="B10" t="s">
        <v>299</v>
      </c>
      <c r="C10" t="s">
        <v>1</v>
      </c>
      <c r="D10" t="s">
        <v>124</v>
      </c>
      <c r="E10" t="s">
        <v>1</v>
      </c>
      <c r="F10" t="s">
        <v>125</v>
      </c>
      <c r="L10" t="s">
        <v>4</v>
      </c>
      <c r="M10" t="s">
        <v>5</v>
      </c>
      <c r="N10" t="s">
        <v>6</v>
      </c>
      <c r="O10" t="s">
        <v>7</v>
      </c>
      <c r="P10" t="s">
        <v>8</v>
      </c>
      <c r="Q10" t="s">
        <v>9</v>
      </c>
      <c r="R10" t="s">
        <v>10</v>
      </c>
      <c r="S10" t="s">
        <v>11</v>
      </c>
      <c r="T10" t="s">
        <v>12</v>
      </c>
      <c r="U10" t="s">
        <v>13</v>
      </c>
      <c r="V10" t="s">
        <v>14</v>
      </c>
      <c r="W10" t="s">
        <v>15</v>
      </c>
      <c r="X10" t="s">
        <v>16</v>
      </c>
      <c r="Y10" t="s">
        <v>17</v>
      </c>
      <c r="Z10" t="s">
        <v>18</v>
      </c>
      <c r="AA10" t="s">
        <v>19</v>
      </c>
      <c r="AB10" t="s">
        <v>20</v>
      </c>
      <c r="AC10" t="s">
        <v>21</v>
      </c>
      <c r="AD10" t="s">
        <v>22</v>
      </c>
      <c r="AE10" t="s">
        <v>23</v>
      </c>
      <c r="AF10" t="s">
        <v>24</v>
      </c>
      <c r="AG10" t="s">
        <v>25</v>
      </c>
      <c r="AH10" t="s">
        <v>26</v>
      </c>
      <c r="AI10" t="s">
        <v>27</v>
      </c>
      <c r="AJ10" t="s">
        <v>28</v>
      </c>
      <c r="AK10" t="s">
        <v>29</v>
      </c>
      <c r="AL10" t="s">
        <v>30</v>
      </c>
      <c r="AM10" t="s">
        <v>31</v>
      </c>
      <c r="AN10" t="s">
        <v>32</v>
      </c>
      <c r="AO10" t="s">
        <v>33</v>
      </c>
      <c r="AP10" t="s">
        <v>34</v>
      </c>
      <c r="AQ10" t="s">
        <v>35</v>
      </c>
      <c r="AR10">
        <v>2025</v>
      </c>
      <c r="AS10" t="s">
        <v>4</v>
      </c>
      <c r="AT10" t="s">
        <v>5</v>
      </c>
      <c r="AU10" t="s">
        <v>6</v>
      </c>
      <c r="AV10" t="s">
        <v>7</v>
      </c>
      <c r="AW10" t="s">
        <v>8</v>
      </c>
      <c r="AX10" t="s">
        <v>9</v>
      </c>
      <c r="AY10" t="s">
        <v>10</v>
      </c>
      <c r="AZ10" t="s">
        <v>11</v>
      </c>
      <c r="BA10" t="s">
        <v>12</v>
      </c>
      <c r="BB10" t="s">
        <v>13</v>
      </c>
      <c r="BC10" t="s">
        <v>14</v>
      </c>
      <c r="BD10" t="s">
        <v>15</v>
      </c>
      <c r="BE10" t="s">
        <v>16</v>
      </c>
      <c r="BF10" t="s">
        <v>17</v>
      </c>
      <c r="BG10" t="s">
        <v>18</v>
      </c>
      <c r="BH10" t="s">
        <v>19</v>
      </c>
      <c r="BI10" t="s">
        <v>20</v>
      </c>
      <c r="BJ10" t="s">
        <v>21</v>
      </c>
      <c r="BK10" t="s">
        <v>22</v>
      </c>
      <c r="BL10" t="s">
        <v>23</v>
      </c>
      <c r="BM10" t="s">
        <v>24</v>
      </c>
      <c r="BN10" t="s">
        <v>25</v>
      </c>
      <c r="BO10" t="s">
        <v>26</v>
      </c>
      <c r="BP10" t="s">
        <v>27</v>
      </c>
      <c r="BQ10" t="s">
        <v>28</v>
      </c>
      <c r="BR10" t="s">
        <v>29</v>
      </c>
      <c r="BS10" t="s">
        <v>30</v>
      </c>
      <c r="BT10" t="s">
        <v>31</v>
      </c>
      <c r="BU10" t="s">
        <v>32</v>
      </c>
      <c r="BV10" t="s">
        <v>33</v>
      </c>
      <c r="BW10" t="s">
        <v>34</v>
      </c>
      <c r="BX10" t="s">
        <v>35</v>
      </c>
      <c r="BY10" t="s">
        <v>1</v>
      </c>
      <c r="BZ10" t="s">
        <v>258</v>
      </c>
      <c r="CC10">
        <v>2021</v>
      </c>
      <c r="CD10">
        <v>2022</v>
      </c>
      <c r="CE10">
        <v>2023</v>
      </c>
      <c r="CF10">
        <v>2024</v>
      </c>
      <c r="CG10">
        <v>2025</v>
      </c>
      <c r="CJ10">
        <v>2023</v>
      </c>
      <c r="CK10">
        <v>2024</v>
      </c>
      <c r="CL10">
        <v>2025</v>
      </c>
      <c r="CO10" t="s">
        <v>259</v>
      </c>
      <c r="CP10" t="s">
        <v>260</v>
      </c>
      <c r="CQ10" t="s">
        <v>261</v>
      </c>
      <c r="CR10" t="s">
        <v>262</v>
      </c>
      <c r="CS10" t="s">
        <v>263</v>
      </c>
      <c r="CT10" t="s">
        <v>264</v>
      </c>
      <c r="CU10" t="s">
        <v>265</v>
      </c>
      <c r="CV10" t="s">
        <v>266</v>
      </c>
      <c r="CW10" t="s">
        <v>267</v>
      </c>
      <c r="CX10" t="s">
        <v>268</v>
      </c>
      <c r="CY10" t="s">
        <v>269</v>
      </c>
      <c r="CZ10" t="s">
        <v>270</v>
      </c>
      <c r="DA10" t="s">
        <v>271</v>
      </c>
      <c r="DB10" t="s">
        <v>272</v>
      </c>
      <c r="DC10" t="s">
        <v>273</v>
      </c>
      <c r="DD10" t="s">
        <v>274</v>
      </c>
      <c r="DE10" t="s">
        <v>275</v>
      </c>
      <c r="DF10" t="s">
        <v>276</v>
      </c>
      <c r="DG10" t="s">
        <v>277</v>
      </c>
      <c r="DH10" t="s">
        <v>278</v>
      </c>
      <c r="DI10" t="s">
        <v>279</v>
      </c>
      <c r="DJ10" t="s">
        <v>280</v>
      </c>
      <c r="DK10" t="s">
        <v>281</v>
      </c>
      <c r="DL10" t="s">
        <v>282</v>
      </c>
      <c r="DM10" t="s">
        <v>283</v>
      </c>
      <c r="DN10" t="s">
        <v>284</v>
      </c>
      <c r="DO10" t="s">
        <v>285</v>
      </c>
      <c r="DP10" t="s">
        <v>286</v>
      </c>
      <c r="DQ10" t="s">
        <v>287</v>
      </c>
      <c r="DR10" t="s">
        <v>288</v>
      </c>
    </row>
    <row r="11" spans="1:122" x14ac:dyDescent="0.25">
      <c r="A11">
        <v>1</v>
      </c>
      <c r="C11" t="s">
        <v>126</v>
      </c>
      <c r="D11">
        <v>1</v>
      </c>
      <c r="E11" t="s">
        <v>127</v>
      </c>
      <c r="CO11" t="s">
        <v>127</v>
      </c>
    </row>
    <row r="12" spans="1:122" x14ac:dyDescent="0.25">
      <c r="A12">
        <v>1</v>
      </c>
      <c r="B12" t="s">
        <v>127</v>
      </c>
      <c r="C12" t="s">
        <v>126</v>
      </c>
      <c r="D12">
        <v>1</v>
      </c>
      <c r="E12" t="s">
        <v>38</v>
      </c>
      <c r="F12" t="s">
        <v>128</v>
      </c>
      <c r="L12">
        <v>51.51</v>
      </c>
      <c r="M12">
        <v>52.99</v>
      </c>
      <c r="N12">
        <v>54.51</v>
      </c>
      <c r="O12">
        <v>56.07</v>
      </c>
      <c r="P12">
        <v>55.86</v>
      </c>
      <c r="Q12">
        <v>57.26</v>
      </c>
      <c r="R12">
        <v>58.69</v>
      </c>
      <c r="S12">
        <v>60.16</v>
      </c>
      <c r="T12">
        <v>61.62</v>
      </c>
      <c r="U12">
        <v>63.16</v>
      </c>
      <c r="V12">
        <v>64.739999999999995</v>
      </c>
      <c r="W12">
        <v>66.36</v>
      </c>
      <c r="X12">
        <v>67.97</v>
      </c>
      <c r="Y12">
        <v>69.67</v>
      </c>
      <c r="Z12">
        <v>71.42</v>
      </c>
      <c r="AA12">
        <v>73.2</v>
      </c>
      <c r="AB12">
        <v>74.989999999999995</v>
      </c>
      <c r="AC12">
        <v>76.86</v>
      </c>
      <c r="AD12">
        <v>78.78</v>
      </c>
      <c r="AE12">
        <v>80.75</v>
      </c>
      <c r="AF12">
        <v>82.72</v>
      </c>
      <c r="AG12">
        <v>84.79</v>
      </c>
      <c r="AH12">
        <v>86.91</v>
      </c>
      <c r="AI12">
        <v>89.08</v>
      </c>
      <c r="AJ12">
        <v>91.26</v>
      </c>
      <c r="AK12">
        <v>93.54</v>
      </c>
      <c r="AL12">
        <v>95.88</v>
      </c>
      <c r="AM12">
        <v>98.28</v>
      </c>
      <c r="AN12">
        <v>100.68</v>
      </c>
      <c r="AO12">
        <v>103.2</v>
      </c>
      <c r="AP12">
        <v>105.78</v>
      </c>
      <c r="AQ12">
        <v>108.42</v>
      </c>
      <c r="AR12">
        <v>38.51</v>
      </c>
      <c r="AS12">
        <v>42.23</v>
      </c>
      <c r="AT12">
        <v>46.13</v>
      </c>
      <c r="AU12">
        <v>50.22</v>
      </c>
      <c r="AV12">
        <v>54.51</v>
      </c>
      <c r="AW12">
        <v>55.86</v>
      </c>
      <c r="AX12">
        <v>57.26</v>
      </c>
      <c r="AY12">
        <v>58.69</v>
      </c>
      <c r="AZ12">
        <v>60.16</v>
      </c>
      <c r="BA12">
        <v>61.62</v>
      </c>
      <c r="BB12">
        <v>63.16</v>
      </c>
      <c r="BC12">
        <v>64.739999999999995</v>
      </c>
      <c r="BD12">
        <v>66.36</v>
      </c>
      <c r="BE12">
        <v>67.97</v>
      </c>
      <c r="BF12">
        <v>69.67</v>
      </c>
      <c r="BG12">
        <v>71.42</v>
      </c>
      <c r="BH12">
        <v>73.2</v>
      </c>
      <c r="BI12">
        <v>74.989999999999995</v>
      </c>
      <c r="BJ12">
        <v>76.86</v>
      </c>
      <c r="BK12">
        <v>78.78</v>
      </c>
      <c r="BL12">
        <v>80.75</v>
      </c>
      <c r="BM12">
        <v>82.72</v>
      </c>
      <c r="BN12">
        <v>84.79</v>
      </c>
      <c r="BO12">
        <v>86.91</v>
      </c>
      <c r="BP12">
        <v>89.08</v>
      </c>
      <c r="BQ12">
        <v>91.26</v>
      </c>
      <c r="BR12">
        <v>93.54</v>
      </c>
      <c r="BS12">
        <v>95.88</v>
      </c>
      <c r="BT12">
        <v>98.28</v>
      </c>
      <c r="BU12">
        <v>100.68</v>
      </c>
      <c r="BV12">
        <v>103.2</v>
      </c>
      <c r="BW12">
        <v>105.78</v>
      </c>
      <c r="BX12">
        <v>108.42</v>
      </c>
      <c r="CC12">
        <v>43.594596704132343</v>
      </c>
      <c r="CD12">
        <v>44.571115670304906</v>
      </c>
      <c r="CE12">
        <v>45.569508661319738</v>
      </c>
      <c r="CF12">
        <v>46.59026565533329</v>
      </c>
      <c r="CG12">
        <v>47.633887606012756</v>
      </c>
      <c r="CJ12">
        <v>31.9712986368</v>
      </c>
      <c r="CK12">
        <v>35.18</v>
      </c>
      <c r="CL12">
        <v>38.51</v>
      </c>
      <c r="CO12" t="s">
        <v>38</v>
      </c>
      <c r="CP12">
        <v>2.8618602091359427E-2</v>
      </c>
      <c r="CQ12">
        <v>-3.7453183520599403E-3</v>
      </c>
      <c r="CR12">
        <v>2.5062656641603984E-2</v>
      </c>
      <c r="CS12">
        <v>2.4973803702410056E-2</v>
      </c>
      <c r="CT12">
        <v>2.504685636394614E-2</v>
      </c>
      <c r="CU12">
        <v>2.4268617021276612E-2</v>
      </c>
      <c r="CV12">
        <v>2.4991885751379408E-2</v>
      </c>
      <c r="CW12">
        <v>2.501583280557312E-2</v>
      </c>
      <c r="CX12">
        <v>2.5023169601482927E-2</v>
      </c>
      <c r="CY12">
        <v>2.4261603375527418E-2</v>
      </c>
      <c r="CZ12">
        <v>2.501103427982938E-2</v>
      </c>
      <c r="DA12">
        <v>2.5118415386823596E-2</v>
      </c>
      <c r="DB12">
        <v>2.4922990758891081E-2</v>
      </c>
      <c r="DC12">
        <v>2.4453551912568195E-2</v>
      </c>
      <c r="DD12">
        <v>2.4936658221096208E-2</v>
      </c>
      <c r="DE12">
        <v>2.498048399687746E-2</v>
      </c>
      <c r="DF12">
        <v>2.5006346788524991E-2</v>
      </c>
      <c r="DG12">
        <v>2.4396284829721348E-2</v>
      </c>
      <c r="DH12">
        <v>2.5024177949709955E-2</v>
      </c>
      <c r="DI12">
        <v>2.5002948460903292E-2</v>
      </c>
      <c r="DJ12">
        <v>2.496835807156831E-2</v>
      </c>
      <c r="DK12">
        <v>2.4472384373596844E-2</v>
      </c>
      <c r="DL12">
        <v>2.4983563445101917E-2</v>
      </c>
      <c r="DM12">
        <v>2.5016035920461716E-2</v>
      </c>
      <c r="DN12">
        <v>2.5031289111389295E-2</v>
      </c>
      <c r="DO12">
        <v>2.4420024420024479E-2</v>
      </c>
      <c r="DP12">
        <v>2.5029797377830711E-2</v>
      </c>
      <c r="DQ12">
        <v>2.4999999999999984E-2</v>
      </c>
      <c r="DR12">
        <v>2.4957458876914355E-2</v>
      </c>
    </row>
    <row r="13" spans="1:122" x14ac:dyDescent="0.25">
      <c r="A13">
        <v>1</v>
      </c>
      <c r="B13" t="s">
        <v>127</v>
      </c>
      <c r="C13" t="s">
        <v>126</v>
      </c>
      <c r="D13">
        <v>1</v>
      </c>
      <c r="E13" t="s">
        <v>40</v>
      </c>
      <c r="L13">
        <v>8.8000000000000007</v>
      </c>
      <c r="M13">
        <v>9.0500000000000007</v>
      </c>
      <c r="N13">
        <v>9.31</v>
      </c>
      <c r="O13">
        <v>9.58</v>
      </c>
      <c r="P13">
        <v>9.75</v>
      </c>
      <c r="Q13">
        <v>9.99</v>
      </c>
      <c r="R13">
        <v>10.24</v>
      </c>
      <c r="S13">
        <v>10.5</v>
      </c>
      <c r="T13">
        <v>10.71</v>
      </c>
      <c r="U13">
        <v>10.97</v>
      </c>
      <c r="V13">
        <v>11.25</v>
      </c>
      <c r="W13">
        <v>11.53</v>
      </c>
      <c r="X13">
        <v>11.76</v>
      </c>
      <c r="Y13">
        <v>12.05</v>
      </c>
      <c r="Z13">
        <v>12.35</v>
      </c>
      <c r="AA13">
        <v>12.66</v>
      </c>
      <c r="AB13">
        <v>12.91</v>
      </c>
      <c r="AC13">
        <v>13.24</v>
      </c>
      <c r="AD13">
        <v>13.57</v>
      </c>
      <c r="AE13">
        <v>13.91</v>
      </c>
      <c r="AF13">
        <v>14.18</v>
      </c>
      <c r="AG13">
        <v>14.54</v>
      </c>
      <c r="AH13">
        <v>14.9</v>
      </c>
      <c r="AI13">
        <v>15.27</v>
      </c>
      <c r="AJ13">
        <v>15.58</v>
      </c>
      <c r="AK13">
        <v>15.97</v>
      </c>
      <c r="AL13">
        <v>16.37</v>
      </c>
      <c r="AM13">
        <v>16.78</v>
      </c>
      <c r="AN13">
        <v>17.11</v>
      </c>
      <c r="AO13">
        <v>17.54</v>
      </c>
      <c r="AP13">
        <v>17.98</v>
      </c>
      <c r="AQ13">
        <v>18.43</v>
      </c>
      <c r="AR13">
        <v>4.55</v>
      </c>
      <c r="AS13">
        <v>4.68</v>
      </c>
      <c r="AT13">
        <v>4.8099999999999996</v>
      </c>
      <c r="AU13">
        <v>4.95</v>
      </c>
      <c r="AV13">
        <v>5.09</v>
      </c>
      <c r="AW13">
        <v>8.3800000000000008</v>
      </c>
      <c r="AX13">
        <v>9.99</v>
      </c>
      <c r="AY13">
        <v>10.24</v>
      </c>
      <c r="AZ13">
        <v>10.5</v>
      </c>
      <c r="BA13">
        <v>10.71</v>
      </c>
      <c r="BB13">
        <v>10.97</v>
      </c>
      <c r="BC13">
        <v>11.25</v>
      </c>
      <c r="BD13">
        <v>11.53</v>
      </c>
      <c r="BE13">
        <v>11.76</v>
      </c>
      <c r="BF13">
        <v>12.05</v>
      </c>
      <c r="BG13">
        <v>12.35</v>
      </c>
      <c r="BH13">
        <v>12.66</v>
      </c>
      <c r="BI13">
        <v>12.91</v>
      </c>
      <c r="BJ13">
        <v>13.24</v>
      </c>
      <c r="BK13">
        <v>13.57</v>
      </c>
      <c r="BL13">
        <v>13.91</v>
      </c>
      <c r="BM13">
        <v>14.18</v>
      </c>
      <c r="BN13">
        <v>14.54</v>
      </c>
      <c r="BO13">
        <v>14.9</v>
      </c>
      <c r="BP13">
        <v>15.27</v>
      </c>
      <c r="BQ13">
        <v>15.58</v>
      </c>
      <c r="BR13">
        <v>15.97</v>
      </c>
      <c r="BS13">
        <v>16.37</v>
      </c>
      <c r="BT13">
        <v>16.78</v>
      </c>
      <c r="BU13">
        <v>17.11</v>
      </c>
      <c r="BV13">
        <v>17.54</v>
      </c>
      <c r="BW13">
        <v>17.98</v>
      </c>
      <c r="BX13">
        <v>18.43</v>
      </c>
      <c r="BZ13">
        <v>0.32252396182427506</v>
      </c>
      <c r="CC13">
        <v>4.2587553462313013</v>
      </c>
      <c r="CD13">
        <v>4.3541514659868819</v>
      </c>
      <c r="CE13">
        <v>4.451684458824988</v>
      </c>
      <c r="CF13">
        <v>4.5514021907026665</v>
      </c>
      <c r="CG13">
        <v>4.6533535997744062</v>
      </c>
      <c r="CJ13">
        <v>4.3541514659868819</v>
      </c>
      <c r="CK13">
        <v>4.45</v>
      </c>
      <c r="CL13">
        <v>4.55</v>
      </c>
      <c r="CO13" t="s">
        <v>40</v>
      </c>
      <c r="CP13">
        <v>2.900107411385602E-2</v>
      </c>
      <c r="CQ13">
        <v>1.7745302713987467E-2</v>
      </c>
      <c r="CR13">
        <v>2.4615384615384636E-2</v>
      </c>
      <c r="CS13">
        <v>2.5025025025025023E-2</v>
      </c>
      <c r="CT13">
        <v>2.5390624999999979E-2</v>
      </c>
      <c r="CU13">
        <v>2.000000000000008E-2</v>
      </c>
      <c r="CV13">
        <v>2.4276377217553668E-2</v>
      </c>
      <c r="CW13">
        <v>2.5524156791248802E-2</v>
      </c>
      <c r="CX13">
        <v>2.4888888888888832E-2</v>
      </c>
      <c r="CY13">
        <v>1.9947961838681739E-2</v>
      </c>
      <c r="CZ13">
        <v>2.4659863945578311E-2</v>
      </c>
      <c r="DA13">
        <v>2.4896265560165887E-2</v>
      </c>
      <c r="DB13">
        <v>2.5101214574898827E-2</v>
      </c>
      <c r="DC13">
        <v>1.9747235387045814E-2</v>
      </c>
      <c r="DD13">
        <v>2.556158017041054E-2</v>
      </c>
      <c r="DE13">
        <v>2.492447129909366E-2</v>
      </c>
      <c r="DF13">
        <v>2.5055268975681638E-2</v>
      </c>
      <c r="DG13">
        <v>1.9410496046010035E-2</v>
      </c>
      <c r="DH13">
        <v>2.5387870239774291E-2</v>
      </c>
      <c r="DI13">
        <v>2.4759284731774502E-2</v>
      </c>
      <c r="DJ13">
        <v>2.4832214765100617E-2</v>
      </c>
      <c r="DK13">
        <v>2.0301244269810118E-2</v>
      </c>
      <c r="DL13">
        <v>2.5032092426187456E-2</v>
      </c>
      <c r="DM13">
        <v>2.5046963055729513E-2</v>
      </c>
      <c r="DN13">
        <v>2.5045815516188157E-2</v>
      </c>
      <c r="DO13">
        <v>1.9666269368295488E-2</v>
      </c>
      <c r="DP13">
        <v>2.513150204558736E-2</v>
      </c>
      <c r="DQ13">
        <v>2.5085518814139184E-2</v>
      </c>
      <c r="DR13">
        <v>2.5027808676306967E-2</v>
      </c>
    </row>
    <row r="14" spans="1:122" x14ac:dyDescent="0.25">
      <c r="A14">
        <v>1</v>
      </c>
      <c r="C14" t="s">
        <v>126</v>
      </c>
      <c r="D14" t="s">
        <v>129</v>
      </c>
      <c r="E14" t="s">
        <v>130</v>
      </c>
      <c r="CG14" t="s">
        <v>289</v>
      </c>
      <c r="CO14" t="s">
        <v>130</v>
      </c>
    </row>
    <row r="15" spans="1:122" x14ac:dyDescent="0.25">
      <c r="A15">
        <v>1</v>
      </c>
      <c r="B15" t="s">
        <v>130</v>
      </c>
      <c r="C15" t="s">
        <v>126</v>
      </c>
      <c r="D15" t="s">
        <v>129</v>
      </c>
      <c r="E15" t="s">
        <v>38</v>
      </c>
      <c r="F15" t="s">
        <v>128</v>
      </c>
      <c r="L15">
        <v>52.13</v>
      </c>
      <c r="M15">
        <v>53.63</v>
      </c>
      <c r="N15">
        <v>55.17</v>
      </c>
      <c r="O15">
        <v>56.75</v>
      </c>
      <c r="P15">
        <v>56.53</v>
      </c>
      <c r="Q15">
        <v>57.94</v>
      </c>
      <c r="R15">
        <v>59.39</v>
      </c>
      <c r="S15">
        <v>60.88</v>
      </c>
      <c r="T15">
        <v>62.36</v>
      </c>
      <c r="U15">
        <v>63.92</v>
      </c>
      <c r="V15">
        <v>65.510000000000005</v>
      </c>
      <c r="W15">
        <v>67.150000000000006</v>
      </c>
      <c r="X15">
        <v>68.790000000000006</v>
      </c>
      <c r="Y15">
        <v>70.510000000000005</v>
      </c>
      <c r="Z15">
        <v>72.27</v>
      </c>
      <c r="AA15">
        <v>74.08</v>
      </c>
      <c r="AB15">
        <v>75.89</v>
      </c>
      <c r="AC15">
        <v>77.78</v>
      </c>
      <c r="AD15">
        <v>79.73</v>
      </c>
      <c r="AE15">
        <v>81.72</v>
      </c>
      <c r="AF15">
        <v>83.72</v>
      </c>
      <c r="AG15">
        <v>85.81</v>
      </c>
      <c r="AH15">
        <v>87.95</v>
      </c>
      <c r="AI15">
        <v>90.15</v>
      </c>
      <c r="AJ15">
        <v>92.36</v>
      </c>
      <c r="AK15">
        <v>94.67</v>
      </c>
      <c r="AL15">
        <v>97.03</v>
      </c>
      <c r="AM15">
        <v>99.46</v>
      </c>
      <c r="AN15">
        <v>101.89</v>
      </c>
      <c r="AO15">
        <v>104.44</v>
      </c>
      <c r="AP15">
        <v>107.05</v>
      </c>
      <c r="AQ15">
        <v>109.73</v>
      </c>
      <c r="AR15">
        <v>38.51</v>
      </c>
      <c r="AS15">
        <v>42.23</v>
      </c>
      <c r="AT15">
        <v>46.13</v>
      </c>
      <c r="AU15">
        <v>50.22</v>
      </c>
      <c r="AV15">
        <v>54.51</v>
      </c>
      <c r="AW15">
        <v>56.53</v>
      </c>
      <c r="AX15">
        <v>57.94</v>
      </c>
      <c r="AY15">
        <v>59.39</v>
      </c>
      <c r="AZ15">
        <v>60.88</v>
      </c>
      <c r="BA15">
        <v>62.36</v>
      </c>
      <c r="BB15">
        <v>63.92</v>
      </c>
      <c r="BC15">
        <v>65.510000000000005</v>
      </c>
      <c r="BD15">
        <v>67.150000000000006</v>
      </c>
      <c r="BE15">
        <v>68.790000000000006</v>
      </c>
      <c r="BF15">
        <v>70.510000000000005</v>
      </c>
      <c r="BG15">
        <v>72.27</v>
      </c>
      <c r="BH15">
        <v>74.08</v>
      </c>
      <c r="BI15">
        <v>75.89</v>
      </c>
      <c r="BJ15">
        <v>77.78</v>
      </c>
      <c r="BK15">
        <v>79.73</v>
      </c>
      <c r="BL15">
        <v>81.72</v>
      </c>
      <c r="BM15">
        <v>83.72</v>
      </c>
      <c r="BN15">
        <v>85.81</v>
      </c>
      <c r="BO15">
        <v>87.95</v>
      </c>
      <c r="BP15">
        <v>90.15</v>
      </c>
      <c r="BQ15">
        <v>92.36</v>
      </c>
      <c r="BR15">
        <v>94.67</v>
      </c>
      <c r="BS15">
        <v>97.03</v>
      </c>
      <c r="BT15">
        <v>99.46</v>
      </c>
      <c r="BU15">
        <v>101.89</v>
      </c>
      <c r="BV15">
        <v>104.44</v>
      </c>
      <c r="BW15">
        <v>107.05</v>
      </c>
      <c r="BX15">
        <v>109.73</v>
      </c>
      <c r="CC15">
        <v>48.616531948722091</v>
      </c>
      <c r="CD15">
        <v>49.705542264373463</v>
      </c>
      <c r="CE15">
        <v>50.818946411095432</v>
      </c>
      <c r="CF15">
        <v>51.957290810703959</v>
      </c>
      <c r="CG15">
        <v>53.12113412486373</v>
      </c>
      <c r="CJ15">
        <v>31.9712986368</v>
      </c>
      <c r="CK15">
        <v>35.18</v>
      </c>
      <c r="CL15">
        <v>38.51</v>
      </c>
      <c r="CO15" t="s">
        <v>38</v>
      </c>
      <c r="CP15">
        <v>2.8638752945441333E-2</v>
      </c>
      <c r="CQ15">
        <v>-3.8766519823788346E-3</v>
      </c>
      <c r="CR15">
        <v>2.4942508402618017E-2</v>
      </c>
      <c r="CS15">
        <v>2.5025888850535086E-2</v>
      </c>
      <c r="CT15">
        <v>2.508839872032332E-2</v>
      </c>
      <c r="CU15">
        <v>2.4310118265440158E-2</v>
      </c>
      <c r="CV15">
        <v>2.5016035920461872E-2</v>
      </c>
      <c r="CW15">
        <v>2.4874843554443107E-2</v>
      </c>
      <c r="CX15">
        <v>2.5034345901389109E-2</v>
      </c>
      <c r="CY15">
        <v>2.4422933730454212E-2</v>
      </c>
      <c r="CZ15">
        <v>2.5003634249164103E-2</v>
      </c>
      <c r="DA15">
        <v>2.4960998439937467E-2</v>
      </c>
      <c r="DB15">
        <v>2.5044970250449737E-2</v>
      </c>
      <c r="DC15">
        <v>2.4433045356371523E-2</v>
      </c>
      <c r="DD15">
        <v>2.4904466991698519E-2</v>
      </c>
      <c r="DE15">
        <v>2.5070712265363882E-2</v>
      </c>
      <c r="DF15">
        <v>2.4959237426313743E-2</v>
      </c>
      <c r="DG15">
        <v>2.4473813020068527E-2</v>
      </c>
      <c r="DH15">
        <v>2.4964166268514134E-2</v>
      </c>
      <c r="DI15">
        <v>2.4938818319543182E-2</v>
      </c>
      <c r="DJ15">
        <v>2.5014212620807309E-2</v>
      </c>
      <c r="DK15">
        <v>2.4514697726012131E-2</v>
      </c>
      <c r="DL15">
        <v>2.5010827197921203E-2</v>
      </c>
      <c r="DM15">
        <v>2.4928699693672753E-2</v>
      </c>
      <c r="DN15">
        <v>2.5043800886323742E-2</v>
      </c>
      <c r="DO15">
        <v>2.4431932435149878E-2</v>
      </c>
      <c r="DP15">
        <v>2.5026989891058959E-2</v>
      </c>
      <c r="DQ15">
        <v>2.4990425124473376E-2</v>
      </c>
      <c r="DR15">
        <v>2.5035030359645091E-2</v>
      </c>
    </row>
    <row r="16" spans="1:122" x14ac:dyDescent="0.25">
      <c r="A16">
        <v>1</v>
      </c>
      <c r="B16" t="s">
        <v>130</v>
      </c>
      <c r="C16" t="s">
        <v>126</v>
      </c>
      <c r="D16" t="s">
        <v>129</v>
      </c>
      <c r="E16" t="s">
        <v>40</v>
      </c>
      <c r="L16">
        <v>36.01</v>
      </c>
      <c r="M16">
        <v>37.049999999999997</v>
      </c>
      <c r="N16">
        <v>38.11</v>
      </c>
      <c r="O16">
        <v>39.200000000000003</v>
      </c>
      <c r="P16">
        <v>39.99</v>
      </c>
      <c r="Q16">
        <v>40.99</v>
      </c>
      <c r="R16">
        <v>42.01</v>
      </c>
      <c r="S16">
        <v>43.06</v>
      </c>
      <c r="T16">
        <v>44.02</v>
      </c>
      <c r="U16">
        <v>45.12</v>
      </c>
      <c r="V16">
        <v>46.25</v>
      </c>
      <c r="W16">
        <v>47.4</v>
      </c>
      <c r="X16">
        <v>48.45</v>
      </c>
      <c r="Y16">
        <v>49.66</v>
      </c>
      <c r="Z16">
        <v>50.9</v>
      </c>
      <c r="AA16">
        <v>52.18</v>
      </c>
      <c r="AB16">
        <v>53.33</v>
      </c>
      <c r="AC16">
        <v>54.67</v>
      </c>
      <c r="AD16">
        <v>56.03</v>
      </c>
      <c r="AE16">
        <v>57.44</v>
      </c>
      <c r="AF16">
        <v>58.71</v>
      </c>
      <c r="AG16">
        <v>60.18</v>
      </c>
      <c r="AH16">
        <v>61.68</v>
      </c>
      <c r="AI16">
        <v>63.22</v>
      </c>
      <c r="AJ16">
        <v>64.62</v>
      </c>
      <c r="AK16">
        <v>66.239999999999995</v>
      </c>
      <c r="AL16">
        <v>67.900000000000006</v>
      </c>
      <c r="AM16">
        <v>69.59</v>
      </c>
      <c r="AN16">
        <v>71.14</v>
      </c>
      <c r="AO16">
        <v>72.91</v>
      </c>
      <c r="AP16">
        <v>74.739999999999995</v>
      </c>
      <c r="AQ16">
        <v>76.61</v>
      </c>
      <c r="AR16">
        <v>24.65</v>
      </c>
      <c r="AS16">
        <v>25.36</v>
      </c>
      <c r="AT16">
        <v>26.09</v>
      </c>
      <c r="AU16">
        <v>26.84</v>
      </c>
      <c r="AV16">
        <v>27.61</v>
      </c>
      <c r="AW16">
        <v>30.87</v>
      </c>
      <c r="AX16">
        <v>34.979999999999997</v>
      </c>
      <c r="AY16">
        <v>39.29</v>
      </c>
      <c r="AZ16">
        <v>43.06</v>
      </c>
      <c r="BA16">
        <v>44.02</v>
      </c>
      <c r="BB16">
        <v>45.12</v>
      </c>
      <c r="BC16">
        <v>46.25</v>
      </c>
      <c r="BD16">
        <v>47.4</v>
      </c>
      <c r="BE16">
        <v>48.45</v>
      </c>
      <c r="BF16">
        <v>49.66</v>
      </c>
      <c r="BG16">
        <v>50.9</v>
      </c>
      <c r="BH16">
        <v>52.18</v>
      </c>
      <c r="BI16">
        <v>53.33</v>
      </c>
      <c r="BJ16">
        <v>54.67</v>
      </c>
      <c r="BK16">
        <v>56.03</v>
      </c>
      <c r="BL16">
        <v>57.44</v>
      </c>
      <c r="BM16">
        <v>58.71</v>
      </c>
      <c r="BN16">
        <v>60.18</v>
      </c>
      <c r="BO16">
        <v>61.68</v>
      </c>
      <c r="BP16">
        <v>63.22</v>
      </c>
      <c r="BQ16">
        <v>64.62</v>
      </c>
      <c r="BR16">
        <v>66.239999999999995</v>
      </c>
      <c r="BS16">
        <v>67.900000000000006</v>
      </c>
      <c r="BT16">
        <v>69.59</v>
      </c>
      <c r="BU16">
        <v>71.14</v>
      </c>
      <c r="BV16">
        <v>72.91</v>
      </c>
      <c r="BW16">
        <v>74.739999999999995</v>
      </c>
      <c r="BX16">
        <v>76.61</v>
      </c>
      <c r="BZ16">
        <v>0.32252396182427506</v>
      </c>
      <c r="CC16">
        <v>53.469602582711516</v>
      </c>
      <c r="CD16">
        <v>54.667321680564243</v>
      </c>
      <c r="CE16">
        <v>55.891869686208878</v>
      </c>
      <c r="CF16">
        <v>57.143847567179954</v>
      </c>
      <c r="CG16">
        <v>58.42386975268478</v>
      </c>
      <c r="CJ16">
        <v>23.582007705599999</v>
      </c>
      <c r="CK16">
        <v>24.11</v>
      </c>
      <c r="CL16">
        <v>24.65</v>
      </c>
      <c r="CO16" t="s">
        <v>40</v>
      </c>
      <c r="CP16">
        <v>2.8601416950931605E-2</v>
      </c>
      <c r="CQ16">
        <v>2.0153061224489774E-2</v>
      </c>
      <c r="CR16">
        <v>2.500625156289072E-2</v>
      </c>
      <c r="CS16">
        <v>2.48841180775798E-2</v>
      </c>
      <c r="CT16">
        <v>2.4994049035943926E-2</v>
      </c>
      <c r="CU16">
        <v>2.2294472828611259E-2</v>
      </c>
      <c r="CV16">
        <v>2.4988641526578696E-2</v>
      </c>
      <c r="CW16">
        <v>2.5044326241134809E-2</v>
      </c>
      <c r="CX16">
        <v>2.4864864864864833E-2</v>
      </c>
      <c r="CY16">
        <v>2.2151898734177305E-2</v>
      </c>
      <c r="CZ16">
        <v>2.497420020639822E-2</v>
      </c>
      <c r="DA16">
        <v>2.4969794603302498E-2</v>
      </c>
      <c r="DB16">
        <v>2.5147347740668E-2</v>
      </c>
      <c r="DC16">
        <v>2.2039095438865439E-2</v>
      </c>
      <c r="DD16">
        <v>2.512657041065073E-2</v>
      </c>
      <c r="DE16">
        <v>2.487653191878543E-2</v>
      </c>
      <c r="DF16">
        <v>2.5165090130287286E-2</v>
      </c>
      <c r="DG16">
        <v>2.2110027855153258E-2</v>
      </c>
      <c r="DH16">
        <v>2.5038323965252917E-2</v>
      </c>
      <c r="DI16">
        <v>2.4925224327018942E-2</v>
      </c>
      <c r="DJ16">
        <v>2.4967574578469508E-2</v>
      </c>
      <c r="DK16">
        <v>2.2144890857323723E-2</v>
      </c>
      <c r="DL16">
        <v>2.5069637883008204E-2</v>
      </c>
      <c r="DM16">
        <v>2.5060386473430115E-2</v>
      </c>
      <c r="DN16">
        <v>2.4889543446244441E-2</v>
      </c>
      <c r="DO16">
        <v>2.2273315131484367E-2</v>
      </c>
      <c r="DP16">
        <v>2.4880517289850943E-2</v>
      </c>
      <c r="DQ16">
        <v>2.5099437662872013E-2</v>
      </c>
      <c r="DR16">
        <v>2.5020069574525083E-2</v>
      </c>
    </row>
    <row r="17" spans="1:122" x14ac:dyDescent="0.25">
      <c r="A17">
        <v>2</v>
      </c>
      <c r="C17" t="s">
        <v>131</v>
      </c>
      <c r="D17">
        <v>2</v>
      </c>
      <c r="E17" t="s">
        <v>132</v>
      </c>
      <c r="CG17" t="s">
        <v>289</v>
      </c>
      <c r="CO17" t="s">
        <v>132</v>
      </c>
    </row>
    <row r="18" spans="1:122" x14ac:dyDescent="0.25">
      <c r="A18">
        <v>2</v>
      </c>
      <c r="B18" t="s">
        <v>132</v>
      </c>
      <c r="C18" t="s">
        <v>131</v>
      </c>
      <c r="D18">
        <v>2</v>
      </c>
      <c r="E18" t="s">
        <v>38</v>
      </c>
      <c r="F18" t="s">
        <v>128</v>
      </c>
      <c r="L18">
        <v>9.58</v>
      </c>
      <c r="M18">
        <v>9.86</v>
      </c>
      <c r="N18">
        <v>10.14</v>
      </c>
      <c r="O18">
        <v>10.43</v>
      </c>
      <c r="P18">
        <v>10.62</v>
      </c>
      <c r="Q18">
        <v>10.88</v>
      </c>
      <c r="R18">
        <v>11.15</v>
      </c>
      <c r="S18">
        <v>11.43</v>
      </c>
      <c r="T18">
        <v>11.67</v>
      </c>
      <c r="U18">
        <v>11.96</v>
      </c>
      <c r="V18">
        <v>12.26</v>
      </c>
      <c r="W18">
        <v>12.56</v>
      </c>
      <c r="X18">
        <v>12.82</v>
      </c>
      <c r="Y18">
        <v>13.14</v>
      </c>
      <c r="Z18">
        <v>13.47</v>
      </c>
      <c r="AA18">
        <v>13.81</v>
      </c>
      <c r="AB18">
        <v>14.09</v>
      </c>
      <c r="AC18">
        <v>14.44</v>
      </c>
      <c r="AD18">
        <v>14.8</v>
      </c>
      <c r="AE18">
        <v>15.17</v>
      </c>
      <c r="AF18">
        <v>15.48</v>
      </c>
      <c r="AG18">
        <v>15.87</v>
      </c>
      <c r="AH18">
        <v>16.27</v>
      </c>
      <c r="AI18">
        <v>16.670000000000002</v>
      </c>
      <c r="AJ18">
        <v>17.010000000000002</v>
      </c>
      <c r="AK18">
        <v>17.440000000000001</v>
      </c>
      <c r="AL18">
        <v>17.88</v>
      </c>
      <c r="AM18">
        <v>18.32</v>
      </c>
      <c r="AN18">
        <v>18.7</v>
      </c>
      <c r="AO18">
        <v>19.16</v>
      </c>
      <c r="AP18">
        <v>19.64</v>
      </c>
      <c r="AQ18">
        <v>20.13</v>
      </c>
      <c r="AR18">
        <v>7.8</v>
      </c>
      <c r="AS18">
        <v>9.58</v>
      </c>
      <c r="AT18">
        <v>9.86</v>
      </c>
      <c r="AU18">
        <v>10.14</v>
      </c>
      <c r="AV18">
        <v>10.43</v>
      </c>
      <c r="AW18">
        <v>10.62</v>
      </c>
      <c r="AX18">
        <v>10.88</v>
      </c>
      <c r="AY18">
        <v>11.15</v>
      </c>
      <c r="AZ18">
        <v>11.43</v>
      </c>
      <c r="BA18">
        <v>11.67</v>
      </c>
      <c r="BB18">
        <v>11.96</v>
      </c>
      <c r="BC18">
        <v>12.26</v>
      </c>
      <c r="BD18">
        <v>12.56</v>
      </c>
      <c r="BE18">
        <v>12.82</v>
      </c>
      <c r="BF18">
        <v>13.14</v>
      </c>
      <c r="BG18">
        <v>13.47</v>
      </c>
      <c r="BH18">
        <v>13.81</v>
      </c>
      <c r="BI18">
        <v>14.09</v>
      </c>
      <c r="BJ18">
        <v>14.44</v>
      </c>
      <c r="BK18">
        <v>14.8</v>
      </c>
      <c r="BL18">
        <v>15.17</v>
      </c>
      <c r="BM18">
        <v>15.48</v>
      </c>
      <c r="BN18">
        <v>15.87</v>
      </c>
      <c r="BO18">
        <v>16.27</v>
      </c>
      <c r="BP18">
        <v>16.670000000000002</v>
      </c>
      <c r="BQ18">
        <v>17.010000000000002</v>
      </c>
      <c r="BR18">
        <v>17.440000000000001</v>
      </c>
      <c r="BS18">
        <v>17.88</v>
      </c>
      <c r="BT18">
        <v>18.32</v>
      </c>
      <c r="BU18">
        <v>18.7</v>
      </c>
      <c r="BV18">
        <v>19.16</v>
      </c>
      <c r="BW18">
        <v>19.64</v>
      </c>
      <c r="BX18">
        <v>20.13</v>
      </c>
      <c r="CC18">
        <v>7.1389473289408665</v>
      </c>
      <c r="CD18">
        <v>7.2988597491091403</v>
      </c>
      <c r="CE18">
        <v>7.4623542074891853</v>
      </c>
      <c r="CF18">
        <v>7.6295109417369424</v>
      </c>
      <c r="CG18">
        <v>7.8004119868318496</v>
      </c>
      <c r="CJ18">
        <v>12.5</v>
      </c>
      <c r="CK18">
        <v>7.63</v>
      </c>
      <c r="CL18">
        <v>7.8</v>
      </c>
      <c r="CO18" t="s">
        <v>38</v>
      </c>
      <c r="CP18">
        <v>2.8599605522682359E-2</v>
      </c>
      <c r="CQ18">
        <v>1.82166826462128E-2</v>
      </c>
      <c r="CR18">
        <v>2.4482109227872088E-2</v>
      </c>
      <c r="CS18">
        <v>2.4816176470588196E-2</v>
      </c>
      <c r="CT18">
        <v>2.5112107623318329E-2</v>
      </c>
      <c r="CU18">
        <v>2.099737532808401E-2</v>
      </c>
      <c r="CV18">
        <v>2.4850042844901537E-2</v>
      </c>
      <c r="CW18">
        <v>2.508361204013369E-2</v>
      </c>
      <c r="CX18">
        <v>2.4469820554649323E-2</v>
      </c>
      <c r="CY18">
        <v>2.0700636942675141E-2</v>
      </c>
      <c r="CZ18">
        <v>2.4960998439937619E-2</v>
      </c>
      <c r="DA18">
        <v>2.5114155251141558E-2</v>
      </c>
      <c r="DB18">
        <v>2.5241276911655518E-2</v>
      </c>
      <c r="DC18">
        <v>2.0275162925416319E-2</v>
      </c>
      <c r="DD18">
        <v>2.4840312278211471E-2</v>
      </c>
      <c r="DE18">
        <v>2.4930747922437758E-2</v>
      </c>
      <c r="DF18">
        <v>2.4999999999999946E-2</v>
      </c>
      <c r="DG18">
        <v>2.0435069215557055E-2</v>
      </c>
      <c r="DH18">
        <v>2.5193798449612323E-2</v>
      </c>
      <c r="DI18">
        <v>2.5204788909892903E-2</v>
      </c>
      <c r="DJ18">
        <v>2.4585125998770874E-2</v>
      </c>
      <c r="DK18">
        <v>2.0395920815836823E-2</v>
      </c>
      <c r="DL18">
        <v>2.5279247501469704E-2</v>
      </c>
      <c r="DM18">
        <v>2.5229357798165004E-2</v>
      </c>
      <c r="DN18">
        <v>2.4608501118568306E-2</v>
      </c>
      <c r="DO18">
        <v>2.0742358078602564E-2</v>
      </c>
      <c r="DP18">
        <v>2.4598930481283469E-2</v>
      </c>
      <c r="DQ18">
        <v>2.5052192066805867E-2</v>
      </c>
      <c r="DR18">
        <v>2.4949083503054911E-2</v>
      </c>
    </row>
    <row r="19" spans="1:122" x14ac:dyDescent="0.25">
      <c r="A19">
        <v>2</v>
      </c>
      <c r="B19" t="s">
        <v>132</v>
      </c>
      <c r="C19" t="s">
        <v>131</v>
      </c>
      <c r="D19">
        <v>2</v>
      </c>
      <c r="E19" t="s">
        <v>40</v>
      </c>
      <c r="L19">
        <v>7.32</v>
      </c>
      <c r="M19">
        <v>7.53</v>
      </c>
      <c r="N19">
        <v>7.75</v>
      </c>
      <c r="O19">
        <v>7.97</v>
      </c>
      <c r="P19">
        <v>8.11</v>
      </c>
      <c r="Q19">
        <v>8.31</v>
      </c>
      <c r="R19">
        <v>8.52</v>
      </c>
      <c r="S19">
        <v>8.73</v>
      </c>
      <c r="T19">
        <v>8.91</v>
      </c>
      <c r="U19">
        <v>9.1300000000000008</v>
      </c>
      <c r="V19">
        <v>9.36</v>
      </c>
      <c r="W19">
        <v>9.59</v>
      </c>
      <c r="X19">
        <v>9.7799999999999994</v>
      </c>
      <c r="Y19">
        <v>10.029999999999999</v>
      </c>
      <c r="Z19">
        <v>10.28</v>
      </c>
      <c r="AA19">
        <v>10.54</v>
      </c>
      <c r="AB19">
        <v>10.75</v>
      </c>
      <c r="AC19">
        <v>11.01</v>
      </c>
      <c r="AD19">
        <v>11.29</v>
      </c>
      <c r="AE19">
        <v>11.57</v>
      </c>
      <c r="AF19">
        <v>11.8</v>
      </c>
      <c r="AG19">
        <v>12.1</v>
      </c>
      <c r="AH19">
        <v>12.4</v>
      </c>
      <c r="AI19">
        <v>12.71</v>
      </c>
      <c r="AJ19">
        <v>12.96</v>
      </c>
      <c r="AK19">
        <v>13.29</v>
      </c>
      <c r="AL19">
        <v>13.62</v>
      </c>
      <c r="AM19">
        <v>13.96</v>
      </c>
      <c r="AN19">
        <v>14.24</v>
      </c>
      <c r="AO19">
        <v>14.6</v>
      </c>
      <c r="AP19">
        <v>14.96</v>
      </c>
      <c r="AQ19">
        <v>15.34</v>
      </c>
      <c r="AR19">
        <v>8.0399999999999991</v>
      </c>
      <c r="AS19">
        <v>7.32</v>
      </c>
      <c r="AT19">
        <v>7.53</v>
      </c>
      <c r="AU19">
        <v>7.75</v>
      </c>
      <c r="AV19">
        <v>7.97</v>
      </c>
      <c r="AW19">
        <v>8.11</v>
      </c>
      <c r="AX19">
        <v>8.31</v>
      </c>
      <c r="AY19">
        <v>8.52</v>
      </c>
      <c r="AZ19">
        <v>8.73</v>
      </c>
      <c r="BA19">
        <v>8.91</v>
      </c>
      <c r="BB19">
        <v>9.1300000000000008</v>
      </c>
      <c r="BC19">
        <v>9.36</v>
      </c>
      <c r="BD19">
        <v>9.59</v>
      </c>
      <c r="BE19">
        <v>9.7799999999999994</v>
      </c>
      <c r="BF19">
        <v>10.029999999999999</v>
      </c>
      <c r="BG19">
        <v>10.28</v>
      </c>
      <c r="BH19">
        <v>10.54</v>
      </c>
      <c r="BI19">
        <v>10.75</v>
      </c>
      <c r="BJ19">
        <v>11.01</v>
      </c>
      <c r="BK19">
        <v>11.29</v>
      </c>
      <c r="BL19">
        <v>11.57</v>
      </c>
      <c r="BM19">
        <v>11.8</v>
      </c>
      <c r="BN19">
        <v>12.1</v>
      </c>
      <c r="BO19">
        <v>12.4</v>
      </c>
      <c r="BP19">
        <v>12.71</v>
      </c>
      <c r="BQ19">
        <v>12.96</v>
      </c>
      <c r="BR19">
        <v>13.29</v>
      </c>
      <c r="BS19">
        <v>13.62</v>
      </c>
      <c r="BT19">
        <v>13.96</v>
      </c>
      <c r="BU19">
        <v>14.24</v>
      </c>
      <c r="BV19">
        <v>14.6</v>
      </c>
      <c r="BW19">
        <v>14.96</v>
      </c>
      <c r="BX19">
        <v>15.34</v>
      </c>
      <c r="BZ19">
        <v>0.4021814217826869</v>
      </c>
      <c r="CA19">
        <v>0.4021814217826869</v>
      </c>
      <c r="CC19">
        <v>7.3571931808599471</v>
      </c>
      <c r="CD19">
        <v>7.5219943081112088</v>
      </c>
      <c r="CE19">
        <v>7.6904869806129001</v>
      </c>
      <c r="CF19">
        <v>7.862753888978629</v>
      </c>
      <c r="CG19">
        <v>8.03887957609175</v>
      </c>
      <c r="CJ19">
        <v>7.2648472320000002</v>
      </c>
      <c r="CK19">
        <v>7.43</v>
      </c>
      <c r="CL19">
        <v>8.0399999999999991</v>
      </c>
      <c r="CO19" t="s">
        <v>40</v>
      </c>
      <c r="CP19">
        <v>2.8387096774193515E-2</v>
      </c>
      <c r="CQ19">
        <v>1.7565872020075243E-2</v>
      </c>
      <c r="CR19">
        <v>2.4660912453760921E-2</v>
      </c>
      <c r="CS19">
        <v>2.527075812274357E-2</v>
      </c>
      <c r="CT19">
        <v>2.4647887323943764E-2</v>
      </c>
      <c r="CU19">
        <v>2.0618556701030893E-2</v>
      </c>
      <c r="CV19">
        <v>2.469135802469143E-2</v>
      </c>
      <c r="CW19">
        <v>2.5191675794085284E-2</v>
      </c>
      <c r="CX19">
        <v>2.4572649572649621E-2</v>
      </c>
      <c r="CY19">
        <v>1.9812304483837279E-2</v>
      </c>
      <c r="CZ19">
        <v>2.556237218813906E-2</v>
      </c>
      <c r="DA19">
        <v>2.4925224327018946E-2</v>
      </c>
      <c r="DB19">
        <v>2.5291828793774299E-2</v>
      </c>
      <c r="DC19">
        <v>1.9924098671726839E-2</v>
      </c>
      <c r="DD19">
        <v>2.4186046511627889E-2</v>
      </c>
      <c r="DE19">
        <v>2.5431425976385046E-2</v>
      </c>
      <c r="DF19">
        <v>2.4800708591674152E-2</v>
      </c>
      <c r="DG19">
        <v>1.9878997407087332E-2</v>
      </c>
      <c r="DH19">
        <v>2.542372881355923E-2</v>
      </c>
      <c r="DI19">
        <v>2.4793388429752126E-2</v>
      </c>
      <c r="DJ19">
        <v>2.500000000000004E-2</v>
      </c>
      <c r="DK19">
        <v>1.9669551534225019E-2</v>
      </c>
      <c r="DL19">
        <v>2.546296296296283E-2</v>
      </c>
      <c r="DM19">
        <v>2.4830699774266371E-2</v>
      </c>
      <c r="DN19">
        <v>2.4963289280470018E-2</v>
      </c>
      <c r="DO19">
        <v>2.0057306590257833E-2</v>
      </c>
      <c r="DP19">
        <v>2.5280898876404456E-2</v>
      </c>
      <c r="DQ19">
        <v>2.4657534246575425E-2</v>
      </c>
      <c r="DR19">
        <v>2.5401069518716509E-2</v>
      </c>
    </row>
    <row r="20" spans="1:122" x14ac:dyDescent="0.25">
      <c r="A20">
        <v>3</v>
      </c>
      <c r="C20" t="s">
        <v>133</v>
      </c>
      <c r="D20">
        <v>3</v>
      </c>
      <c r="E20" t="s">
        <v>134</v>
      </c>
      <c r="CG20" t="s">
        <v>289</v>
      </c>
      <c r="CO20" t="s">
        <v>134</v>
      </c>
    </row>
    <row r="21" spans="1:122" x14ac:dyDescent="0.25">
      <c r="A21">
        <v>3</v>
      </c>
      <c r="B21" t="s">
        <v>134</v>
      </c>
      <c r="C21" t="s">
        <v>133</v>
      </c>
      <c r="D21">
        <v>3</v>
      </c>
      <c r="E21" t="s">
        <v>38</v>
      </c>
      <c r="F21" t="s">
        <v>128</v>
      </c>
      <c r="L21">
        <v>15.83</v>
      </c>
      <c r="M21">
        <v>16.28</v>
      </c>
      <c r="N21">
        <v>16.75</v>
      </c>
      <c r="O21">
        <v>17.23</v>
      </c>
      <c r="P21">
        <v>17.05</v>
      </c>
      <c r="Q21">
        <v>17.47</v>
      </c>
      <c r="R21">
        <v>17.91</v>
      </c>
      <c r="S21">
        <v>18.36</v>
      </c>
      <c r="T21">
        <v>18.8</v>
      </c>
      <c r="U21">
        <v>19.27</v>
      </c>
      <c r="V21">
        <v>19.75</v>
      </c>
      <c r="W21">
        <v>20.239999999999998</v>
      </c>
      <c r="X21">
        <v>20.73</v>
      </c>
      <c r="Y21">
        <v>21.25</v>
      </c>
      <c r="Z21">
        <v>21.78</v>
      </c>
      <c r="AA21">
        <v>22.33</v>
      </c>
      <c r="AB21">
        <v>22.87</v>
      </c>
      <c r="AC21">
        <v>23.44</v>
      </c>
      <c r="AD21">
        <v>24.03</v>
      </c>
      <c r="AE21">
        <v>24.63</v>
      </c>
      <c r="AF21">
        <v>25.22</v>
      </c>
      <c r="AG21">
        <v>25.85</v>
      </c>
      <c r="AH21">
        <v>26.5</v>
      </c>
      <c r="AI21">
        <v>27.16</v>
      </c>
      <c r="AJ21">
        <v>27.82</v>
      </c>
      <c r="AK21">
        <v>28.51</v>
      </c>
      <c r="AL21">
        <v>29.23</v>
      </c>
      <c r="AM21">
        <v>29.96</v>
      </c>
      <c r="AN21">
        <v>30.68</v>
      </c>
      <c r="AO21">
        <v>31.45</v>
      </c>
      <c r="AP21">
        <v>32.24</v>
      </c>
      <c r="AQ21">
        <v>33.04</v>
      </c>
      <c r="AR21">
        <v>19.05</v>
      </c>
      <c r="AS21">
        <v>15.83</v>
      </c>
      <c r="AT21">
        <v>16.28</v>
      </c>
      <c r="AU21">
        <v>16.75</v>
      </c>
      <c r="AV21">
        <v>17.23</v>
      </c>
      <c r="AW21">
        <v>17.05</v>
      </c>
      <c r="AX21">
        <v>17.47</v>
      </c>
      <c r="AY21">
        <v>17.91</v>
      </c>
      <c r="AZ21">
        <v>18.36</v>
      </c>
      <c r="BA21">
        <v>18.8</v>
      </c>
      <c r="BB21">
        <v>19.27</v>
      </c>
      <c r="BC21">
        <v>19.75</v>
      </c>
      <c r="BD21">
        <v>20.239999999999998</v>
      </c>
      <c r="BE21">
        <v>20.73</v>
      </c>
      <c r="BF21">
        <v>21.25</v>
      </c>
      <c r="BG21">
        <v>21.78</v>
      </c>
      <c r="BH21">
        <v>22.33</v>
      </c>
      <c r="BI21">
        <v>22.87</v>
      </c>
      <c r="BJ21">
        <v>23.44</v>
      </c>
      <c r="BK21">
        <v>24.03</v>
      </c>
      <c r="BL21">
        <v>24.63</v>
      </c>
      <c r="BM21">
        <v>25.22</v>
      </c>
      <c r="BN21">
        <v>25.85</v>
      </c>
      <c r="BO21">
        <v>26.5</v>
      </c>
      <c r="BP21">
        <v>27.16</v>
      </c>
      <c r="BQ21">
        <v>27.82</v>
      </c>
      <c r="BR21">
        <v>28.51</v>
      </c>
      <c r="BS21">
        <v>29.23</v>
      </c>
      <c r="BT21">
        <v>29.96</v>
      </c>
      <c r="BU21">
        <v>30.68</v>
      </c>
      <c r="BV21">
        <v>31.45</v>
      </c>
      <c r="BW21">
        <v>32.24</v>
      </c>
      <c r="BX21">
        <v>33.04</v>
      </c>
      <c r="CC21">
        <v>17.434905946218205</v>
      </c>
      <c r="CD21">
        <v>17.825447839413489</v>
      </c>
      <c r="CE21">
        <v>18.224737871016348</v>
      </c>
      <c r="CF21">
        <v>18.632971999327115</v>
      </c>
      <c r="CG21">
        <v>19.050350572112041</v>
      </c>
      <c r="CJ21">
        <v>28.58</v>
      </c>
      <c r="CK21">
        <v>18.63</v>
      </c>
      <c r="CL21">
        <v>19.05</v>
      </c>
      <c r="CO21" t="s">
        <v>38</v>
      </c>
      <c r="CP21">
        <v>2.8656716417910472E-2</v>
      </c>
      <c r="CQ21">
        <v>-1.0446894950667423E-2</v>
      </c>
      <c r="CR21">
        <v>2.4633431085043879E-2</v>
      </c>
      <c r="CS21">
        <v>2.5186033199771109E-2</v>
      </c>
      <c r="CT21">
        <v>2.5125628140703477E-2</v>
      </c>
      <c r="CU21">
        <v>2.3965141612200504E-2</v>
      </c>
      <c r="CV21">
        <v>2.4999999999999939E-2</v>
      </c>
      <c r="CW21">
        <v>2.4909185262065408E-2</v>
      </c>
      <c r="CX21">
        <v>2.4810126582278401E-2</v>
      </c>
      <c r="CY21">
        <v>2.4209486166008005E-2</v>
      </c>
      <c r="CZ21">
        <v>2.5084418716835484E-2</v>
      </c>
      <c r="DA21">
        <v>2.4941176470588289E-2</v>
      </c>
      <c r="DB21">
        <v>2.525252525252512E-2</v>
      </c>
      <c r="DC21">
        <v>2.4182713837886373E-2</v>
      </c>
      <c r="DD21">
        <v>2.4923480542195026E-2</v>
      </c>
      <c r="DE21">
        <v>2.5170648464163815E-2</v>
      </c>
      <c r="DF21">
        <v>2.4968789013732746E-2</v>
      </c>
      <c r="DG21">
        <v>2.3954526999593988E-2</v>
      </c>
      <c r="DH21">
        <v>2.4980174464710649E-2</v>
      </c>
      <c r="DI21">
        <v>2.5145067698259131E-2</v>
      </c>
      <c r="DJ21">
        <v>2.4905660377358495E-2</v>
      </c>
      <c r="DK21">
        <v>2.4300441826215026E-2</v>
      </c>
      <c r="DL21">
        <v>2.480230050323513E-2</v>
      </c>
      <c r="DM21">
        <v>2.5254296737986629E-2</v>
      </c>
      <c r="DN21">
        <v>2.4974341430037648E-2</v>
      </c>
      <c r="DO21">
        <v>2.4032042723631471E-2</v>
      </c>
      <c r="DP21">
        <v>2.5097783572359828E-2</v>
      </c>
      <c r="DQ21">
        <v>2.5119236883942853E-2</v>
      </c>
      <c r="DR21">
        <v>2.4813895781637629E-2</v>
      </c>
    </row>
    <row r="22" spans="1:122" x14ac:dyDescent="0.25">
      <c r="A22">
        <v>3</v>
      </c>
      <c r="B22" t="s">
        <v>134</v>
      </c>
      <c r="C22" t="s">
        <v>133</v>
      </c>
      <c r="D22">
        <v>3</v>
      </c>
      <c r="E22" t="s">
        <v>40</v>
      </c>
      <c r="L22">
        <v>3.21</v>
      </c>
      <c r="M22">
        <v>3.3</v>
      </c>
      <c r="N22">
        <v>3.4</v>
      </c>
      <c r="O22">
        <v>3.49</v>
      </c>
      <c r="P22">
        <v>3.55</v>
      </c>
      <c r="Q22">
        <v>3.64</v>
      </c>
      <c r="R22">
        <v>3.73</v>
      </c>
      <c r="S22">
        <v>3.83</v>
      </c>
      <c r="T22">
        <v>3.9</v>
      </c>
      <c r="U22">
        <v>4</v>
      </c>
      <c r="V22">
        <v>4.0999999999999996</v>
      </c>
      <c r="W22">
        <v>4.2</v>
      </c>
      <c r="X22">
        <v>4.29</v>
      </c>
      <c r="Y22">
        <v>4.3899999999999997</v>
      </c>
      <c r="Z22">
        <v>4.5</v>
      </c>
      <c r="AA22">
        <v>4.62</v>
      </c>
      <c r="AB22">
        <v>4.71</v>
      </c>
      <c r="AC22">
        <v>4.83</v>
      </c>
      <c r="AD22">
        <v>4.95</v>
      </c>
      <c r="AE22">
        <v>5.07</v>
      </c>
      <c r="AF22">
        <v>5.17</v>
      </c>
      <c r="AG22">
        <v>5.3</v>
      </c>
      <c r="AH22">
        <v>5.43</v>
      </c>
      <c r="AI22">
        <v>5.57</v>
      </c>
      <c r="AJ22">
        <v>5.68</v>
      </c>
      <c r="AK22">
        <v>5.82</v>
      </c>
      <c r="AL22">
        <v>5.97</v>
      </c>
      <c r="AM22">
        <v>6.12</v>
      </c>
      <c r="AN22">
        <v>6.24</v>
      </c>
      <c r="AO22">
        <v>6.39</v>
      </c>
      <c r="AP22">
        <v>6.55</v>
      </c>
      <c r="AQ22">
        <v>6.72</v>
      </c>
      <c r="AR22">
        <v>2.14</v>
      </c>
      <c r="AS22">
        <v>3.21</v>
      </c>
      <c r="AT22">
        <v>3.3</v>
      </c>
      <c r="AU22">
        <v>3.4</v>
      </c>
      <c r="AV22">
        <v>3.49</v>
      </c>
      <c r="AW22">
        <v>3.55</v>
      </c>
      <c r="AX22">
        <v>3.64</v>
      </c>
      <c r="AY22">
        <v>3.73</v>
      </c>
      <c r="AZ22">
        <v>3.83</v>
      </c>
      <c r="BA22">
        <v>3.9</v>
      </c>
      <c r="BB22">
        <v>4</v>
      </c>
      <c r="BC22">
        <v>4.0999999999999996</v>
      </c>
      <c r="BD22">
        <v>4.2</v>
      </c>
      <c r="BE22">
        <v>4.29</v>
      </c>
      <c r="BF22">
        <v>4.3899999999999997</v>
      </c>
      <c r="BG22">
        <v>4.5</v>
      </c>
      <c r="BH22">
        <v>4.62</v>
      </c>
      <c r="BI22">
        <v>4.71</v>
      </c>
      <c r="BJ22">
        <v>4.83</v>
      </c>
      <c r="BK22">
        <v>4.95</v>
      </c>
      <c r="BL22">
        <v>5.07</v>
      </c>
      <c r="BM22">
        <v>5.17</v>
      </c>
      <c r="BN22">
        <v>5.3</v>
      </c>
      <c r="BO22">
        <v>5.43</v>
      </c>
      <c r="BP22">
        <v>5.57</v>
      </c>
      <c r="BQ22">
        <v>5.68</v>
      </c>
      <c r="BR22">
        <v>5.82</v>
      </c>
      <c r="BS22">
        <v>5.97</v>
      </c>
      <c r="BT22">
        <v>6.12</v>
      </c>
      <c r="BU22">
        <v>6.24</v>
      </c>
      <c r="BV22">
        <v>6.39</v>
      </c>
      <c r="BW22">
        <v>6.55</v>
      </c>
      <c r="BX22">
        <v>6.72</v>
      </c>
      <c r="BZ22">
        <v>0.50627645265857091</v>
      </c>
      <c r="CC22">
        <v>1.9595488540367925</v>
      </c>
      <c r="CD22">
        <v>2.0034427483672159</v>
      </c>
      <c r="CE22">
        <v>2.0483198659306416</v>
      </c>
      <c r="CF22">
        <v>2.0942022309274879</v>
      </c>
      <c r="CG22">
        <v>2.1411123609002636</v>
      </c>
      <c r="CJ22">
        <v>1.8501841151999998</v>
      </c>
      <c r="CK22">
        <v>1.89</v>
      </c>
      <c r="CL22">
        <v>2.14</v>
      </c>
      <c r="CO22" t="s">
        <v>40</v>
      </c>
      <c r="CP22">
        <v>2.6470588235294207E-2</v>
      </c>
      <c r="CQ22">
        <v>1.7191977077363783E-2</v>
      </c>
      <c r="CR22">
        <v>2.5352112676056426E-2</v>
      </c>
      <c r="CS22">
        <v>2.4725274725274686E-2</v>
      </c>
      <c r="CT22">
        <v>2.6809651474530856E-2</v>
      </c>
      <c r="CU22">
        <v>1.8276762402088732E-2</v>
      </c>
      <c r="CV22">
        <v>2.5641025641025664E-2</v>
      </c>
      <c r="CW22">
        <v>2.4999999999999911E-2</v>
      </c>
      <c r="CX22">
        <v>2.4390243902439157E-2</v>
      </c>
      <c r="CY22">
        <v>2.1428571428571394E-2</v>
      </c>
      <c r="CZ22">
        <v>2.3310023310023228E-2</v>
      </c>
      <c r="DA22">
        <v>2.5056947608200531E-2</v>
      </c>
      <c r="DB22">
        <v>2.6666666666666689E-2</v>
      </c>
      <c r="DC22">
        <v>1.9480519480519449E-2</v>
      </c>
      <c r="DD22">
        <v>2.5477707006369449E-2</v>
      </c>
      <c r="DE22">
        <v>2.4844720496894433E-2</v>
      </c>
      <c r="DF22">
        <v>2.4242424242424263E-2</v>
      </c>
      <c r="DG22">
        <v>1.9723865877711959E-2</v>
      </c>
      <c r="DH22">
        <v>2.5145067698259166E-2</v>
      </c>
      <c r="DI22">
        <v>2.4528301886792434E-2</v>
      </c>
      <c r="DJ22">
        <v>2.5782688766114288E-2</v>
      </c>
      <c r="DK22">
        <v>1.9748653500897564E-2</v>
      </c>
      <c r="DL22">
        <v>2.4647887323943764E-2</v>
      </c>
      <c r="DM22">
        <v>2.5773195876288568E-2</v>
      </c>
      <c r="DN22">
        <v>2.5125628140703578E-2</v>
      </c>
      <c r="DO22">
        <v>1.9607843137254919E-2</v>
      </c>
      <c r="DP22">
        <v>2.4038461538461453E-2</v>
      </c>
      <c r="DQ22">
        <v>2.5039123630672951E-2</v>
      </c>
      <c r="DR22">
        <v>2.5954198473282432E-2</v>
      </c>
    </row>
    <row r="23" spans="1:122" x14ac:dyDescent="0.25">
      <c r="A23">
        <v>3</v>
      </c>
      <c r="C23" t="s">
        <v>133</v>
      </c>
      <c r="D23">
        <v>4</v>
      </c>
      <c r="E23" t="s">
        <v>135</v>
      </c>
      <c r="CG23" t="s">
        <v>289</v>
      </c>
      <c r="CO23" t="s">
        <v>135</v>
      </c>
    </row>
    <row r="24" spans="1:122" x14ac:dyDescent="0.25">
      <c r="A24">
        <v>4</v>
      </c>
      <c r="B24" t="s">
        <v>135</v>
      </c>
      <c r="C24" t="s">
        <v>136</v>
      </c>
      <c r="D24">
        <v>4</v>
      </c>
      <c r="E24" t="s">
        <v>38</v>
      </c>
      <c r="F24" t="s">
        <v>128</v>
      </c>
      <c r="L24">
        <v>13.13</v>
      </c>
      <c r="M24">
        <v>13.51</v>
      </c>
      <c r="N24">
        <v>13.9</v>
      </c>
      <c r="O24">
        <v>14.29</v>
      </c>
      <c r="P24">
        <v>14.6</v>
      </c>
      <c r="Q24">
        <v>14.97</v>
      </c>
      <c r="R24">
        <v>15.34</v>
      </c>
      <c r="S24">
        <v>15.73</v>
      </c>
      <c r="T24">
        <v>16.12</v>
      </c>
      <c r="U24">
        <v>16.52</v>
      </c>
      <c r="V24">
        <v>16.940000000000001</v>
      </c>
      <c r="W24">
        <v>17.36</v>
      </c>
      <c r="X24">
        <v>17.8</v>
      </c>
      <c r="Y24">
        <v>18.239999999999998</v>
      </c>
      <c r="Z24">
        <v>18.7</v>
      </c>
      <c r="AA24">
        <v>19.16</v>
      </c>
      <c r="AB24">
        <v>19.649999999999999</v>
      </c>
      <c r="AC24">
        <v>20.14</v>
      </c>
      <c r="AD24">
        <v>20.64</v>
      </c>
      <c r="AE24">
        <v>21.16</v>
      </c>
      <c r="AF24">
        <v>21.69</v>
      </c>
      <c r="AG24">
        <v>22.23</v>
      </c>
      <c r="AH24">
        <v>22.79</v>
      </c>
      <c r="AI24">
        <v>23.36</v>
      </c>
      <c r="AJ24">
        <v>23.95</v>
      </c>
      <c r="AK24">
        <v>24.55</v>
      </c>
      <c r="AL24">
        <v>25.16</v>
      </c>
      <c r="AM24">
        <v>25.79</v>
      </c>
      <c r="AN24">
        <v>26.45</v>
      </c>
      <c r="AO24">
        <v>27.11</v>
      </c>
      <c r="AP24">
        <v>27.78</v>
      </c>
      <c r="AQ24">
        <v>28.48</v>
      </c>
      <c r="AR24">
        <v>13.13</v>
      </c>
      <c r="AS24">
        <v>13.13</v>
      </c>
      <c r="AT24">
        <v>13.51</v>
      </c>
      <c r="AU24">
        <v>13.9</v>
      </c>
      <c r="AV24">
        <v>14.29</v>
      </c>
      <c r="AW24">
        <v>14.6</v>
      </c>
      <c r="AX24">
        <v>14.97</v>
      </c>
      <c r="AY24">
        <v>15.34</v>
      </c>
      <c r="AZ24">
        <v>15.73</v>
      </c>
      <c r="BA24">
        <v>16.12</v>
      </c>
      <c r="BB24">
        <v>16.52</v>
      </c>
      <c r="BC24">
        <v>16.940000000000001</v>
      </c>
      <c r="BD24">
        <v>17.36</v>
      </c>
      <c r="BE24">
        <v>17.8</v>
      </c>
      <c r="BF24">
        <v>18.239999999999998</v>
      </c>
      <c r="BG24">
        <v>18.7</v>
      </c>
      <c r="BH24">
        <v>19.16</v>
      </c>
      <c r="BI24">
        <v>19.649999999999999</v>
      </c>
      <c r="BJ24">
        <v>20.14</v>
      </c>
      <c r="BK24">
        <v>20.64</v>
      </c>
      <c r="BL24">
        <v>21.16</v>
      </c>
      <c r="BM24">
        <v>21.69</v>
      </c>
      <c r="BN24">
        <v>22.23</v>
      </c>
      <c r="BO24">
        <v>22.79</v>
      </c>
      <c r="BP24">
        <v>23.36</v>
      </c>
      <c r="BQ24">
        <v>23.95</v>
      </c>
      <c r="BR24">
        <v>24.55</v>
      </c>
      <c r="BS24">
        <v>25.16</v>
      </c>
      <c r="BT24">
        <v>25.79</v>
      </c>
      <c r="BU24">
        <v>26.45</v>
      </c>
      <c r="BV24">
        <v>27.11</v>
      </c>
      <c r="BW24">
        <v>27.78</v>
      </c>
      <c r="BX24">
        <v>28.48</v>
      </c>
      <c r="CC24">
        <v>12.287072929619836</v>
      </c>
      <c r="CD24">
        <v>12.56230336324332</v>
      </c>
      <c r="CE24">
        <v>12.843698958579969</v>
      </c>
      <c r="CF24">
        <v>13.131397815252159</v>
      </c>
      <c r="CG24">
        <v>13.425541126313806</v>
      </c>
      <c r="CJ24">
        <v>13.06</v>
      </c>
      <c r="CK24">
        <v>13.06</v>
      </c>
      <c r="CL24">
        <v>13.13</v>
      </c>
      <c r="CO24" t="s">
        <v>38</v>
      </c>
      <c r="CP24">
        <v>2.8057553956834444E-2</v>
      </c>
      <c r="CQ24">
        <v>2.1693491952414313E-2</v>
      </c>
      <c r="CR24">
        <v>2.5342465753424727E-2</v>
      </c>
      <c r="CS24">
        <v>2.4716098864395405E-2</v>
      </c>
      <c r="CT24">
        <v>2.5423728813559358E-2</v>
      </c>
      <c r="CU24">
        <v>2.4793388429752101E-2</v>
      </c>
      <c r="CV24">
        <v>2.4813895781637629E-2</v>
      </c>
      <c r="CW24">
        <v>2.5423728813559424E-2</v>
      </c>
      <c r="CX24">
        <v>2.4793388429751956E-2</v>
      </c>
      <c r="CY24">
        <v>2.5345622119815742E-2</v>
      </c>
      <c r="CZ24">
        <v>2.4719101123595377E-2</v>
      </c>
      <c r="DA24">
        <v>2.5219298245614086E-2</v>
      </c>
      <c r="DB24">
        <v>2.4598930481283469E-2</v>
      </c>
      <c r="DC24">
        <v>2.5574112734864218E-2</v>
      </c>
      <c r="DD24">
        <v>2.4936386768447939E-2</v>
      </c>
      <c r="DE24">
        <v>2.4826216484607744E-2</v>
      </c>
      <c r="DF24">
        <v>2.5193798449612382E-2</v>
      </c>
      <c r="DG24">
        <v>2.5047258979206104E-2</v>
      </c>
      <c r="DH24">
        <v>2.4896265560165935E-2</v>
      </c>
      <c r="DI24">
        <v>2.5191183085919871E-2</v>
      </c>
      <c r="DJ24">
        <v>2.5010969723562981E-2</v>
      </c>
      <c r="DK24">
        <v>2.5256849315068487E-2</v>
      </c>
      <c r="DL24">
        <v>2.5052192066805905E-2</v>
      </c>
      <c r="DM24">
        <v>2.4847250509164944E-2</v>
      </c>
      <c r="DN24">
        <v>2.5039745627980881E-2</v>
      </c>
      <c r="DO24">
        <v>2.5591314462970149E-2</v>
      </c>
      <c r="DP24">
        <v>2.4952741020793957E-2</v>
      </c>
      <c r="DQ24">
        <v>2.4714127628181547E-2</v>
      </c>
      <c r="DR24">
        <v>2.5197984161267072E-2</v>
      </c>
    </row>
    <row r="25" spans="1:122" x14ac:dyDescent="0.25">
      <c r="A25">
        <v>4</v>
      </c>
      <c r="B25" t="s">
        <v>135</v>
      </c>
      <c r="C25" t="s">
        <v>136</v>
      </c>
      <c r="D25">
        <v>4</v>
      </c>
      <c r="E25" t="s">
        <v>40</v>
      </c>
      <c r="L25">
        <v>1.48</v>
      </c>
      <c r="M25">
        <v>1.52</v>
      </c>
      <c r="N25">
        <v>1.57</v>
      </c>
      <c r="O25">
        <v>1.61</v>
      </c>
      <c r="P25">
        <v>1.65</v>
      </c>
      <c r="Q25">
        <v>1.69</v>
      </c>
      <c r="R25">
        <v>1.73</v>
      </c>
      <c r="S25">
        <v>1.77</v>
      </c>
      <c r="T25">
        <v>1.82</v>
      </c>
      <c r="U25">
        <v>1.86</v>
      </c>
      <c r="V25">
        <v>1.91</v>
      </c>
      <c r="W25">
        <v>1.96</v>
      </c>
      <c r="X25">
        <v>2.0099999999999998</v>
      </c>
      <c r="Y25">
        <v>2.06</v>
      </c>
      <c r="Z25">
        <v>2.11</v>
      </c>
      <c r="AA25">
        <v>2.16</v>
      </c>
      <c r="AB25">
        <v>2.2200000000000002</v>
      </c>
      <c r="AC25">
        <v>2.27</v>
      </c>
      <c r="AD25">
        <v>2.33</v>
      </c>
      <c r="AE25">
        <v>2.39</v>
      </c>
      <c r="AF25">
        <v>2.4500000000000002</v>
      </c>
      <c r="AG25">
        <v>2.5099999999999998</v>
      </c>
      <c r="AH25">
        <v>2.57</v>
      </c>
      <c r="AI25">
        <v>2.64</v>
      </c>
      <c r="AJ25">
        <v>2.71</v>
      </c>
      <c r="AK25">
        <v>2.78</v>
      </c>
      <c r="AL25">
        <v>2.84</v>
      </c>
      <c r="AM25">
        <v>2.92</v>
      </c>
      <c r="AN25">
        <v>2.99</v>
      </c>
      <c r="AO25">
        <v>3.07</v>
      </c>
      <c r="AP25">
        <v>3.15</v>
      </c>
      <c r="AQ25">
        <v>3.22</v>
      </c>
      <c r="AR25">
        <v>1.08</v>
      </c>
      <c r="AS25">
        <v>1.48</v>
      </c>
      <c r="AT25">
        <v>1.52</v>
      </c>
      <c r="AU25">
        <v>1.57</v>
      </c>
      <c r="AV25">
        <v>1.61</v>
      </c>
      <c r="AW25">
        <v>1.65</v>
      </c>
      <c r="AX25">
        <v>1.69</v>
      </c>
      <c r="AY25">
        <v>1.73</v>
      </c>
      <c r="AZ25">
        <v>1.77</v>
      </c>
      <c r="BA25">
        <v>1.82</v>
      </c>
      <c r="BB25">
        <v>1.86</v>
      </c>
      <c r="BC25">
        <v>1.91</v>
      </c>
      <c r="BD25">
        <v>1.96</v>
      </c>
      <c r="BE25">
        <v>2.0099999999999998</v>
      </c>
      <c r="BF25">
        <v>2.06</v>
      </c>
      <c r="BG25">
        <v>2.11</v>
      </c>
      <c r="BH25">
        <v>2.16</v>
      </c>
      <c r="BI25">
        <v>2.2200000000000002</v>
      </c>
      <c r="BJ25">
        <v>2.27</v>
      </c>
      <c r="BK25">
        <v>2.33</v>
      </c>
      <c r="BL25">
        <v>2.39</v>
      </c>
      <c r="BM25">
        <v>2.4500000000000002</v>
      </c>
      <c r="BN25">
        <v>2.5099999999999998</v>
      </c>
      <c r="BO25">
        <v>2.57</v>
      </c>
      <c r="BP25">
        <v>2.64</v>
      </c>
      <c r="BQ25">
        <v>2.71</v>
      </c>
      <c r="BR25">
        <v>2.78</v>
      </c>
      <c r="BS25">
        <v>2.84</v>
      </c>
      <c r="BT25">
        <v>2.92</v>
      </c>
      <c r="BU25">
        <v>2.99</v>
      </c>
      <c r="BV25">
        <v>3.07</v>
      </c>
      <c r="BW25">
        <v>3.15</v>
      </c>
      <c r="BX25">
        <v>3.22</v>
      </c>
      <c r="BZ25">
        <v>0.48437051700361899</v>
      </c>
      <c r="CC25">
        <v>1.0119194338236228</v>
      </c>
      <c r="CD25">
        <v>1.0345864291412721</v>
      </c>
      <c r="CE25">
        <v>1.0577611651540364</v>
      </c>
      <c r="CF25">
        <v>1.0814550152534868</v>
      </c>
      <c r="CG25">
        <v>1.1056796075951649</v>
      </c>
      <c r="CJ25">
        <v>1.0345864291412719</v>
      </c>
      <c r="CK25">
        <v>1.06</v>
      </c>
      <c r="CL25">
        <v>1.08</v>
      </c>
      <c r="CO25" t="s">
        <v>40</v>
      </c>
      <c r="CP25">
        <v>2.5477707006369449E-2</v>
      </c>
      <c r="CQ25">
        <v>2.4844720496894294E-2</v>
      </c>
      <c r="CR25">
        <v>2.4242424242424267E-2</v>
      </c>
      <c r="CS25">
        <v>2.3668639053254458E-2</v>
      </c>
      <c r="CT25">
        <v>2.3121387283237014E-2</v>
      </c>
      <c r="CU25">
        <v>2.8248587570621493E-2</v>
      </c>
      <c r="CV25">
        <v>2.1978021978021997E-2</v>
      </c>
      <c r="CW25">
        <v>2.688172043010743E-2</v>
      </c>
      <c r="CX25">
        <v>2.6178010471204213E-2</v>
      </c>
      <c r="CY25">
        <v>2.5510204081632563E-2</v>
      </c>
      <c r="CZ25">
        <v>2.48756218905474E-2</v>
      </c>
      <c r="DA25">
        <v>2.4271844660194088E-2</v>
      </c>
      <c r="DB25">
        <v>2.3696682464455103E-2</v>
      </c>
      <c r="DC25">
        <v>2.7777777777777801E-2</v>
      </c>
      <c r="DD25">
        <v>2.2522522522522442E-2</v>
      </c>
      <c r="DE25">
        <v>2.6431718061674034E-2</v>
      </c>
      <c r="DF25">
        <v>2.5751072961373411E-2</v>
      </c>
      <c r="DG25">
        <v>2.5104602510460271E-2</v>
      </c>
      <c r="DH25">
        <v>2.4489795918367186E-2</v>
      </c>
      <c r="DI25">
        <v>2.3904382470119546E-2</v>
      </c>
      <c r="DJ25">
        <v>2.7237354085603224E-2</v>
      </c>
      <c r="DK25">
        <v>2.6515151515151453E-2</v>
      </c>
      <c r="DL25">
        <v>2.5830258302582967E-2</v>
      </c>
      <c r="DM25">
        <v>2.1582733812949662E-2</v>
      </c>
      <c r="DN25">
        <v>2.8169014084507067E-2</v>
      </c>
      <c r="DO25">
        <v>2.3972602739726127E-2</v>
      </c>
      <c r="DP25">
        <v>2.6755852842809239E-2</v>
      </c>
      <c r="DQ25">
        <v>2.605863192182413E-2</v>
      </c>
      <c r="DR25">
        <v>2.2222222222222313E-2</v>
      </c>
    </row>
    <row r="26" spans="1:122" x14ac:dyDescent="0.25">
      <c r="A26">
        <v>5</v>
      </c>
      <c r="C26" t="s">
        <v>137</v>
      </c>
      <c r="D26">
        <v>5</v>
      </c>
      <c r="E26" t="s">
        <v>138</v>
      </c>
      <c r="CG26" t="s">
        <v>289</v>
      </c>
      <c r="CO26" t="s">
        <v>138</v>
      </c>
    </row>
    <row r="27" spans="1:122" x14ac:dyDescent="0.25">
      <c r="A27">
        <v>5</v>
      </c>
      <c r="B27" t="s">
        <v>138</v>
      </c>
      <c r="C27" t="s">
        <v>137</v>
      </c>
      <c r="D27">
        <v>5</v>
      </c>
      <c r="E27" t="s">
        <v>38</v>
      </c>
      <c r="F27" t="s">
        <v>128</v>
      </c>
      <c r="L27">
        <v>5.63</v>
      </c>
      <c r="M27">
        <v>5.79</v>
      </c>
      <c r="N27">
        <v>5.95</v>
      </c>
      <c r="O27">
        <v>6.12</v>
      </c>
      <c r="P27">
        <v>5.93</v>
      </c>
      <c r="Q27">
        <v>6.08</v>
      </c>
      <c r="R27">
        <v>6.24</v>
      </c>
      <c r="S27">
        <v>6.39</v>
      </c>
      <c r="T27">
        <v>6.54</v>
      </c>
      <c r="U27">
        <v>6.71</v>
      </c>
      <c r="V27">
        <v>6.87</v>
      </c>
      <c r="W27">
        <v>7.05</v>
      </c>
      <c r="X27">
        <v>7.21</v>
      </c>
      <c r="Y27">
        <v>7.39</v>
      </c>
      <c r="Z27">
        <v>7.58</v>
      </c>
      <c r="AA27">
        <v>7.77</v>
      </c>
      <c r="AB27">
        <v>7.95</v>
      </c>
      <c r="AC27">
        <v>8.15</v>
      </c>
      <c r="AD27">
        <v>8.35</v>
      </c>
      <c r="AE27">
        <v>8.56</v>
      </c>
      <c r="AF27">
        <v>8.77</v>
      </c>
      <c r="AG27">
        <v>8.99</v>
      </c>
      <c r="AH27">
        <v>9.2100000000000009</v>
      </c>
      <c r="AI27">
        <v>9.44</v>
      </c>
      <c r="AJ27">
        <v>9.67</v>
      </c>
      <c r="AK27">
        <v>9.91</v>
      </c>
      <c r="AL27">
        <v>10.16</v>
      </c>
      <c r="AM27">
        <v>10.41</v>
      </c>
      <c r="AN27">
        <v>10.66</v>
      </c>
      <c r="AO27">
        <v>10.92</v>
      </c>
      <c r="AP27">
        <v>11.2</v>
      </c>
      <c r="AQ27">
        <v>11.48</v>
      </c>
      <c r="AR27">
        <v>4.1900000000000004</v>
      </c>
      <c r="AS27">
        <v>5.63</v>
      </c>
      <c r="AT27">
        <v>5.79</v>
      </c>
      <c r="AU27">
        <v>5.95</v>
      </c>
      <c r="AV27">
        <v>6.12</v>
      </c>
      <c r="AW27">
        <v>5.93</v>
      </c>
      <c r="AX27">
        <v>6.08</v>
      </c>
      <c r="AY27">
        <v>6.24</v>
      </c>
      <c r="AZ27">
        <v>6.39</v>
      </c>
      <c r="BA27">
        <v>6.54</v>
      </c>
      <c r="BB27">
        <v>6.71</v>
      </c>
      <c r="BC27">
        <v>6.87</v>
      </c>
      <c r="BD27">
        <v>7.05</v>
      </c>
      <c r="BE27">
        <v>7.21</v>
      </c>
      <c r="BF27">
        <v>7.39</v>
      </c>
      <c r="BG27">
        <v>7.58</v>
      </c>
      <c r="BH27">
        <v>7.77</v>
      </c>
      <c r="BI27">
        <v>7.95</v>
      </c>
      <c r="BJ27">
        <v>8.15</v>
      </c>
      <c r="BK27">
        <v>8.35</v>
      </c>
      <c r="BL27">
        <v>8.56</v>
      </c>
      <c r="BM27">
        <v>8.77</v>
      </c>
      <c r="BN27">
        <v>8.99</v>
      </c>
      <c r="BO27">
        <v>9.2100000000000009</v>
      </c>
      <c r="BP27">
        <v>9.44</v>
      </c>
      <c r="BQ27">
        <v>9.67</v>
      </c>
      <c r="BR27">
        <v>9.91</v>
      </c>
      <c r="BS27">
        <v>10.16</v>
      </c>
      <c r="BT27">
        <v>10.41</v>
      </c>
      <c r="BU27">
        <v>10.66</v>
      </c>
      <c r="BV27">
        <v>10.92</v>
      </c>
      <c r="BW27">
        <v>11.2</v>
      </c>
      <c r="BX27">
        <v>11.48</v>
      </c>
      <c r="CC27">
        <v>3.8346039705000132</v>
      </c>
      <c r="CD27">
        <v>3.9204990994392128</v>
      </c>
      <c r="CE27">
        <v>4.0083182792666516</v>
      </c>
      <c r="CF27">
        <v>4.0981046087222239</v>
      </c>
      <c r="CG27">
        <v>4.1899021519576021</v>
      </c>
      <c r="CJ27">
        <v>12.71</v>
      </c>
      <c r="CK27">
        <v>4.0999999999999996</v>
      </c>
      <c r="CL27">
        <v>4.1900000000000004</v>
      </c>
      <c r="CO27" t="s">
        <v>38</v>
      </c>
      <c r="CP27">
        <v>2.857142857142856E-2</v>
      </c>
      <c r="CQ27">
        <v>-3.1045751633986991E-2</v>
      </c>
      <c r="CR27">
        <v>2.5295109612141715E-2</v>
      </c>
      <c r="CS27">
        <v>2.6315789473684233E-2</v>
      </c>
      <c r="CT27">
        <v>2.4038461538461453E-2</v>
      </c>
      <c r="CU27">
        <v>2.3474178403755926E-2</v>
      </c>
      <c r="CV27">
        <v>2.5993883792048918E-2</v>
      </c>
      <c r="CW27">
        <v>2.3845007451564849E-2</v>
      </c>
      <c r="CX27">
        <v>2.6200873362445372E-2</v>
      </c>
      <c r="CY27">
        <v>2.269503546099293E-2</v>
      </c>
      <c r="CZ27">
        <v>2.4965325936199684E-2</v>
      </c>
      <c r="DA27">
        <v>2.5710419485791666E-2</v>
      </c>
      <c r="DB27">
        <v>2.5065963060685949E-2</v>
      </c>
      <c r="DC27">
        <v>2.3166023166023245E-2</v>
      </c>
      <c r="DD27">
        <v>2.5157232704402538E-2</v>
      </c>
      <c r="DE27">
        <v>2.4539877300613407E-2</v>
      </c>
      <c r="DF27">
        <v>2.5149700598802498E-2</v>
      </c>
      <c r="DG27">
        <v>2.4532710280373723E-2</v>
      </c>
      <c r="DH27">
        <v>2.5085518814139184E-2</v>
      </c>
      <c r="DI27">
        <v>2.4471635150166923E-2</v>
      </c>
      <c r="DJ27">
        <v>2.4972855591747951E-2</v>
      </c>
      <c r="DK27">
        <v>2.4364406779661063E-2</v>
      </c>
      <c r="DL27">
        <v>2.4819027921406434E-2</v>
      </c>
      <c r="DM27">
        <v>2.5227043390514632E-2</v>
      </c>
      <c r="DN27">
        <v>2.4606299212598423E-2</v>
      </c>
      <c r="DO27">
        <v>2.4015369836695485E-2</v>
      </c>
      <c r="DP27">
        <v>2.4390243902439004E-2</v>
      </c>
      <c r="DQ27">
        <v>2.5641025641025581E-2</v>
      </c>
      <c r="DR27">
        <v>2.5000000000000102E-2</v>
      </c>
    </row>
    <row r="28" spans="1:122" x14ac:dyDescent="0.25">
      <c r="A28">
        <v>5</v>
      </c>
      <c r="B28" t="s">
        <v>138</v>
      </c>
      <c r="C28" t="s">
        <v>137</v>
      </c>
      <c r="D28">
        <v>5</v>
      </c>
      <c r="E28" t="s">
        <v>40</v>
      </c>
      <c r="L28">
        <v>0.77</v>
      </c>
      <c r="M28">
        <v>0.79</v>
      </c>
      <c r="N28">
        <v>0.81</v>
      </c>
      <c r="O28">
        <v>0.84</v>
      </c>
      <c r="P28">
        <v>0.85</v>
      </c>
      <c r="Q28">
        <v>0.87</v>
      </c>
      <c r="R28">
        <v>0.9</v>
      </c>
      <c r="S28">
        <v>0.92</v>
      </c>
      <c r="T28">
        <v>0.94</v>
      </c>
      <c r="U28">
        <v>0.96</v>
      </c>
      <c r="V28">
        <v>0.98</v>
      </c>
      <c r="W28">
        <v>1.01</v>
      </c>
      <c r="X28">
        <v>1.03</v>
      </c>
      <c r="Y28">
        <v>1.05</v>
      </c>
      <c r="Z28">
        <v>1.08</v>
      </c>
      <c r="AA28">
        <v>1.1100000000000001</v>
      </c>
      <c r="AB28">
        <v>1.1299999999999999</v>
      </c>
      <c r="AC28">
        <v>1.1599999999999999</v>
      </c>
      <c r="AD28">
        <v>1.19</v>
      </c>
      <c r="AE28">
        <v>1.22</v>
      </c>
      <c r="AF28">
        <v>1.24</v>
      </c>
      <c r="AG28">
        <v>1.27</v>
      </c>
      <c r="AH28">
        <v>1.3</v>
      </c>
      <c r="AI28">
        <v>1.34</v>
      </c>
      <c r="AJ28">
        <v>1.36</v>
      </c>
      <c r="AK28">
        <v>1.4</v>
      </c>
      <c r="AL28">
        <v>1.43</v>
      </c>
      <c r="AM28">
        <v>1.47</v>
      </c>
      <c r="AN28">
        <v>1.5</v>
      </c>
      <c r="AO28">
        <v>1.53</v>
      </c>
      <c r="AP28">
        <v>1.57</v>
      </c>
      <c r="AQ28">
        <v>1.61</v>
      </c>
      <c r="AR28">
        <v>0.37</v>
      </c>
      <c r="AS28">
        <v>0.77</v>
      </c>
      <c r="AT28">
        <v>0.79</v>
      </c>
      <c r="AU28">
        <v>0.81</v>
      </c>
      <c r="AV28">
        <v>0.84</v>
      </c>
      <c r="AW28">
        <v>0.85</v>
      </c>
      <c r="AX28">
        <v>0.87</v>
      </c>
      <c r="AY28">
        <v>0.9</v>
      </c>
      <c r="AZ28">
        <v>0.92</v>
      </c>
      <c r="BA28">
        <v>0.94</v>
      </c>
      <c r="BB28">
        <v>0.96</v>
      </c>
      <c r="BC28">
        <v>0.98</v>
      </c>
      <c r="BD28">
        <v>1.01</v>
      </c>
      <c r="BE28">
        <v>1.03</v>
      </c>
      <c r="BF28">
        <v>1.05</v>
      </c>
      <c r="BG28">
        <v>1.08</v>
      </c>
      <c r="BH28">
        <v>1.1100000000000001</v>
      </c>
      <c r="BI28">
        <v>1.1299999999999999</v>
      </c>
      <c r="BJ28">
        <v>1.1599999999999999</v>
      </c>
      <c r="BK28">
        <v>1.19</v>
      </c>
      <c r="BL28">
        <v>1.22</v>
      </c>
      <c r="BM28">
        <v>1.24</v>
      </c>
      <c r="BN28">
        <v>1.27</v>
      </c>
      <c r="BO28">
        <v>1.3</v>
      </c>
      <c r="BP28">
        <v>1.34</v>
      </c>
      <c r="BQ28">
        <v>1.36</v>
      </c>
      <c r="BR28">
        <v>1.4</v>
      </c>
      <c r="BS28">
        <v>1.43</v>
      </c>
      <c r="BT28">
        <v>1.47</v>
      </c>
      <c r="BU28">
        <v>1.5</v>
      </c>
      <c r="BV28">
        <v>1.53</v>
      </c>
      <c r="BW28">
        <v>1.57</v>
      </c>
      <c r="BX28">
        <v>1.61</v>
      </c>
      <c r="BZ28">
        <v>0.52431589814295521</v>
      </c>
      <c r="CC28">
        <v>0.33439825717657429</v>
      </c>
      <c r="CD28">
        <v>0.34188877813732954</v>
      </c>
      <c r="CE28">
        <v>0.34954708676760565</v>
      </c>
      <c r="CF28">
        <v>0.35737694151119997</v>
      </c>
      <c r="CG28">
        <v>0.36538218500105085</v>
      </c>
      <c r="CJ28">
        <v>0.34188877813732954</v>
      </c>
      <c r="CK28">
        <v>0.35</v>
      </c>
      <c r="CL28">
        <v>0.37</v>
      </c>
      <c r="CO28" t="s">
        <v>40</v>
      </c>
      <c r="CP28">
        <v>3.7037037037036931E-2</v>
      </c>
      <c r="CQ28">
        <v>1.1904761904761916E-2</v>
      </c>
      <c r="CR28">
        <v>2.3529411764705903E-2</v>
      </c>
      <c r="CS28">
        <v>3.4482758620689689E-2</v>
      </c>
      <c r="CT28">
        <v>2.222222222222224E-2</v>
      </c>
      <c r="CU28">
        <v>2.1739130434782507E-2</v>
      </c>
      <c r="CV28">
        <v>2.1276595744680871E-2</v>
      </c>
      <c r="CW28">
        <v>2.0833333333333353E-2</v>
      </c>
      <c r="CX28">
        <v>3.0612244897959211E-2</v>
      </c>
      <c r="CY28">
        <v>1.980198019801982E-2</v>
      </c>
      <c r="CZ28">
        <v>1.9417475728155355E-2</v>
      </c>
      <c r="DA28">
        <v>2.8571428571428595E-2</v>
      </c>
      <c r="DB28">
        <v>2.7777777777777801E-2</v>
      </c>
      <c r="DC28">
        <v>1.8018018018017834E-2</v>
      </c>
      <c r="DD28">
        <v>2.6548672566371709E-2</v>
      </c>
      <c r="DE28">
        <v>2.5862068965517265E-2</v>
      </c>
      <c r="DF28">
        <v>2.521008403361347E-2</v>
      </c>
      <c r="DG28">
        <v>1.6393442622950834E-2</v>
      </c>
      <c r="DH28">
        <v>2.4193548387096794E-2</v>
      </c>
      <c r="DI28">
        <v>2.3622047244094509E-2</v>
      </c>
      <c r="DJ28">
        <v>3.0769230769230795E-2</v>
      </c>
      <c r="DK28">
        <v>1.492537313432837E-2</v>
      </c>
      <c r="DL28">
        <v>2.9411764705882214E-2</v>
      </c>
      <c r="DM28">
        <v>2.142857142857145E-2</v>
      </c>
      <c r="DN28">
        <v>2.7972027972028E-2</v>
      </c>
      <c r="DO28">
        <v>2.0408163265306142E-2</v>
      </c>
      <c r="DP28">
        <v>2.0000000000000018E-2</v>
      </c>
      <c r="DQ28">
        <v>2.6143790849673224E-2</v>
      </c>
      <c r="DR28">
        <v>2.5477707006369449E-2</v>
      </c>
    </row>
    <row r="29" spans="1:122" x14ac:dyDescent="0.25">
      <c r="A29">
        <v>6</v>
      </c>
      <c r="C29" t="s">
        <v>139</v>
      </c>
      <c r="D29">
        <v>6</v>
      </c>
      <c r="E29" t="s">
        <v>140</v>
      </c>
      <c r="CG29" t="s">
        <v>289</v>
      </c>
      <c r="CO29" t="s">
        <v>140</v>
      </c>
    </row>
    <row r="30" spans="1:122" x14ac:dyDescent="0.25">
      <c r="A30">
        <v>6</v>
      </c>
      <c r="B30" t="s">
        <v>140</v>
      </c>
      <c r="C30" t="s">
        <v>139</v>
      </c>
      <c r="D30">
        <v>6</v>
      </c>
      <c r="E30" t="s">
        <v>38</v>
      </c>
      <c r="F30" t="s">
        <v>128</v>
      </c>
      <c r="L30">
        <v>105.69</v>
      </c>
      <c r="M30">
        <v>108.72</v>
      </c>
      <c r="N30">
        <v>111.84</v>
      </c>
      <c r="O30">
        <v>115.05</v>
      </c>
      <c r="P30">
        <v>114.64</v>
      </c>
      <c r="Q30">
        <v>117.5</v>
      </c>
      <c r="R30">
        <v>120.44</v>
      </c>
      <c r="S30">
        <v>123.45</v>
      </c>
      <c r="T30">
        <v>126.58</v>
      </c>
      <c r="U30">
        <v>129.74</v>
      </c>
      <c r="V30">
        <v>132.97999999999999</v>
      </c>
      <c r="W30">
        <v>136.31</v>
      </c>
      <c r="X30">
        <v>139.76</v>
      </c>
      <c r="Y30">
        <v>143.25</v>
      </c>
      <c r="Z30">
        <v>146.84</v>
      </c>
      <c r="AA30">
        <v>150.51</v>
      </c>
      <c r="AB30">
        <v>154.32</v>
      </c>
      <c r="AC30">
        <v>158.18</v>
      </c>
      <c r="AD30">
        <v>162.13999999999999</v>
      </c>
      <c r="AE30">
        <v>166.19</v>
      </c>
      <c r="AF30">
        <v>170.41</v>
      </c>
      <c r="AG30">
        <v>174.67</v>
      </c>
      <c r="AH30">
        <v>179.04</v>
      </c>
      <c r="AI30">
        <v>183.51</v>
      </c>
      <c r="AJ30">
        <v>188.17</v>
      </c>
      <c r="AK30">
        <v>192.88</v>
      </c>
      <c r="AL30">
        <v>197.7</v>
      </c>
      <c r="AM30">
        <v>202.64</v>
      </c>
      <c r="AN30">
        <v>207.8</v>
      </c>
      <c r="AO30">
        <v>212.99</v>
      </c>
      <c r="AP30">
        <v>218.32</v>
      </c>
      <c r="AQ30">
        <v>223.78</v>
      </c>
      <c r="AR30">
        <v>30.39</v>
      </c>
      <c r="AS30">
        <v>33.880000000000003</v>
      </c>
      <c r="AT30">
        <v>37.54</v>
      </c>
      <c r="AU30">
        <v>41.38</v>
      </c>
      <c r="AV30">
        <v>45.41</v>
      </c>
      <c r="AW30">
        <v>49.64</v>
      </c>
      <c r="AX30">
        <v>54.07</v>
      </c>
      <c r="AY30">
        <v>58.72</v>
      </c>
      <c r="AZ30">
        <v>63.59</v>
      </c>
      <c r="BA30">
        <v>68.69</v>
      </c>
      <c r="BB30">
        <v>74.03</v>
      </c>
      <c r="BC30">
        <v>79.62</v>
      </c>
      <c r="BD30">
        <v>85.47</v>
      </c>
      <c r="BE30">
        <v>91.59</v>
      </c>
      <c r="BF30">
        <v>97.99</v>
      </c>
      <c r="BG30">
        <v>104.69</v>
      </c>
      <c r="BH30">
        <v>111.69</v>
      </c>
      <c r="BI30">
        <v>119</v>
      </c>
      <c r="BJ30">
        <v>126.64</v>
      </c>
      <c r="BK30">
        <v>134.62</v>
      </c>
      <c r="BL30">
        <v>142.96</v>
      </c>
      <c r="BM30">
        <v>151.66</v>
      </c>
      <c r="BN30">
        <v>160.75</v>
      </c>
      <c r="BO30">
        <v>170.23</v>
      </c>
      <c r="BP30">
        <v>180.12</v>
      </c>
      <c r="BQ30">
        <v>188.17</v>
      </c>
      <c r="BR30">
        <v>192.88</v>
      </c>
      <c r="BS30">
        <v>197.7</v>
      </c>
      <c r="BT30">
        <v>202.64</v>
      </c>
      <c r="BU30">
        <v>207.8</v>
      </c>
      <c r="BV30">
        <v>212.99</v>
      </c>
      <c r="BW30">
        <v>218.32</v>
      </c>
      <c r="BX30">
        <v>223.78</v>
      </c>
      <c r="CC30">
        <v>70.526874579972173</v>
      </c>
      <c r="CD30">
        <v>72.106676570563536</v>
      </c>
      <c r="CE30">
        <v>73.721866125744157</v>
      </c>
      <c r="CF30">
        <v>75.373235926960817</v>
      </c>
      <c r="CG30">
        <v>77.061596411724736</v>
      </c>
      <c r="CJ30">
        <v>24.204706559999998</v>
      </c>
      <c r="CK30">
        <v>27.23</v>
      </c>
      <c r="CL30">
        <v>30.39</v>
      </c>
      <c r="CO30" t="s">
        <v>38</v>
      </c>
      <c r="CP30">
        <v>2.8701716738197366E-2</v>
      </c>
      <c r="CQ30">
        <v>-3.563667970447602E-3</v>
      </c>
      <c r="CR30">
        <v>2.4947662247034191E-2</v>
      </c>
      <c r="CS30">
        <v>2.502127659574466E-2</v>
      </c>
      <c r="CT30">
        <v>2.499169711059453E-2</v>
      </c>
      <c r="CU30">
        <v>2.5354394491697005E-2</v>
      </c>
      <c r="CV30">
        <v>2.4964449360088566E-2</v>
      </c>
      <c r="CW30">
        <v>2.4973022969014803E-2</v>
      </c>
      <c r="CX30">
        <v>2.5041359602947906E-2</v>
      </c>
      <c r="CY30">
        <v>2.5309955249064549E-2</v>
      </c>
      <c r="CZ30">
        <v>2.4971379507727598E-2</v>
      </c>
      <c r="DA30">
        <v>2.5061082024432833E-2</v>
      </c>
      <c r="DB30">
        <v>2.4993189866521298E-2</v>
      </c>
      <c r="DC30">
        <v>2.531393262906121E-2</v>
      </c>
      <c r="DD30">
        <v>2.5012960082944621E-2</v>
      </c>
      <c r="DE30">
        <v>2.5034770514603486E-2</v>
      </c>
      <c r="DF30">
        <v>2.4978413716541331E-2</v>
      </c>
      <c r="DG30">
        <v>2.5392622901498279E-2</v>
      </c>
      <c r="DH30">
        <v>2.49985329499442E-2</v>
      </c>
      <c r="DI30">
        <v>2.5018606515142868E-2</v>
      </c>
      <c r="DJ30">
        <v>2.4966487935656832E-2</v>
      </c>
      <c r="DK30">
        <v>2.5393711514358874E-2</v>
      </c>
      <c r="DL30">
        <v>2.5030557474624054E-2</v>
      </c>
      <c r="DM30">
        <v>2.4989630858564878E-2</v>
      </c>
      <c r="DN30">
        <v>2.4987354577642885E-2</v>
      </c>
      <c r="DO30">
        <v>2.546387682589827E-2</v>
      </c>
      <c r="DP30">
        <v>2.49759384023099E-2</v>
      </c>
      <c r="DQ30">
        <v>2.5024649044556008E-2</v>
      </c>
      <c r="DR30">
        <v>2.5009160864785673E-2</v>
      </c>
    </row>
    <row r="31" spans="1:122" x14ac:dyDescent="0.25">
      <c r="A31">
        <v>6</v>
      </c>
      <c r="B31" t="s">
        <v>140</v>
      </c>
      <c r="C31" t="s">
        <v>139</v>
      </c>
      <c r="D31">
        <v>6</v>
      </c>
      <c r="E31" t="s">
        <v>40</v>
      </c>
      <c r="L31">
        <v>13.19</v>
      </c>
      <c r="M31">
        <v>13.56</v>
      </c>
      <c r="N31">
        <v>13.95</v>
      </c>
      <c r="O31">
        <v>14.35</v>
      </c>
      <c r="P31">
        <v>14.6</v>
      </c>
      <c r="Q31">
        <v>14.97</v>
      </c>
      <c r="R31">
        <v>15.34</v>
      </c>
      <c r="S31">
        <v>15.73</v>
      </c>
      <c r="T31">
        <v>16.04</v>
      </c>
      <c r="U31">
        <v>16.440000000000001</v>
      </c>
      <c r="V31">
        <v>16.850000000000001</v>
      </c>
      <c r="W31">
        <v>17.28</v>
      </c>
      <c r="X31">
        <v>17.62</v>
      </c>
      <c r="Y31">
        <v>18.059999999999999</v>
      </c>
      <c r="Z31">
        <v>18.52</v>
      </c>
      <c r="AA31">
        <v>18.98</v>
      </c>
      <c r="AB31">
        <v>19.36</v>
      </c>
      <c r="AC31">
        <v>19.84</v>
      </c>
      <c r="AD31">
        <v>20.34</v>
      </c>
      <c r="AE31">
        <v>20.85</v>
      </c>
      <c r="AF31">
        <v>21.27</v>
      </c>
      <c r="AG31">
        <v>21.8</v>
      </c>
      <c r="AH31">
        <v>22.35</v>
      </c>
      <c r="AI31">
        <v>22.9</v>
      </c>
      <c r="AJ31">
        <v>23.36</v>
      </c>
      <c r="AK31">
        <v>23.95</v>
      </c>
      <c r="AL31">
        <v>24.55</v>
      </c>
      <c r="AM31">
        <v>25.16</v>
      </c>
      <c r="AN31">
        <v>25.67</v>
      </c>
      <c r="AO31">
        <v>26.31</v>
      </c>
      <c r="AP31">
        <v>26.97</v>
      </c>
      <c r="AQ31">
        <v>27.64</v>
      </c>
      <c r="AR31">
        <v>9.5</v>
      </c>
      <c r="AS31">
        <v>9.77</v>
      </c>
      <c r="AT31">
        <v>10.050000000000001</v>
      </c>
      <c r="AU31">
        <v>10.34</v>
      </c>
      <c r="AV31">
        <v>10.64</v>
      </c>
      <c r="AW31">
        <v>10.95</v>
      </c>
      <c r="AX31">
        <v>11.26</v>
      </c>
      <c r="AY31">
        <v>11.58</v>
      </c>
      <c r="AZ31">
        <v>11.91</v>
      </c>
      <c r="BA31">
        <v>12.25</v>
      </c>
      <c r="BB31">
        <v>12.6</v>
      </c>
      <c r="BC31">
        <v>12.96</v>
      </c>
      <c r="BD31">
        <v>13.33</v>
      </c>
      <c r="BE31">
        <v>13.71</v>
      </c>
      <c r="BF31">
        <v>14.1</v>
      </c>
      <c r="BG31">
        <v>14.5</v>
      </c>
      <c r="BH31">
        <v>14.92</v>
      </c>
      <c r="BI31">
        <v>15.35</v>
      </c>
      <c r="BJ31">
        <v>15.79</v>
      </c>
      <c r="BK31">
        <v>16.239999999999998</v>
      </c>
      <c r="BL31">
        <v>16.71</v>
      </c>
      <c r="BM31">
        <v>17.190000000000001</v>
      </c>
      <c r="BN31">
        <v>17.68</v>
      </c>
      <c r="BO31">
        <v>18.190000000000001</v>
      </c>
      <c r="BP31">
        <v>18.71</v>
      </c>
      <c r="BQ31">
        <v>21.52</v>
      </c>
      <c r="BR31">
        <v>23.95</v>
      </c>
      <c r="BS31">
        <v>24.55</v>
      </c>
      <c r="BT31">
        <v>25.16</v>
      </c>
      <c r="BU31">
        <v>25.67</v>
      </c>
      <c r="BV31">
        <v>26.31</v>
      </c>
      <c r="BW31">
        <v>26.97</v>
      </c>
      <c r="BX31">
        <v>27.64</v>
      </c>
      <c r="BZ31">
        <v>0.64406115342192349</v>
      </c>
      <c r="CC31">
        <v>8.8849630589173589</v>
      </c>
      <c r="CD31">
        <v>9.0839862314371072</v>
      </c>
      <c r="CE31">
        <v>9.2874675230212986</v>
      </c>
      <c r="CF31">
        <v>9.4955067955369756</v>
      </c>
      <c r="CG31">
        <v>9.7082061477570036</v>
      </c>
      <c r="CJ31">
        <v>9.0839862314371054</v>
      </c>
      <c r="CK31">
        <v>9.2899999999999991</v>
      </c>
      <c r="CL31">
        <v>9.5</v>
      </c>
      <c r="CO31" t="s">
        <v>40</v>
      </c>
      <c r="CP31">
        <v>2.8673835125448056E-2</v>
      </c>
      <c r="CQ31">
        <v>1.7421602787456445E-2</v>
      </c>
      <c r="CR31">
        <v>2.5342465753424727E-2</v>
      </c>
      <c r="CS31">
        <v>2.4716098864395405E-2</v>
      </c>
      <c r="CT31">
        <v>2.5423728813559358E-2</v>
      </c>
      <c r="CU31">
        <v>1.9707565162110533E-2</v>
      </c>
      <c r="CV31">
        <v>2.493765586034926E-2</v>
      </c>
      <c r="CW31">
        <v>2.4939172749391735E-2</v>
      </c>
      <c r="CX31">
        <v>2.5519287833827873E-2</v>
      </c>
      <c r="CY31">
        <v>1.9675925925925916E-2</v>
      </c>
      <c r="CZ31">
        <v>2.4971623155504979E-2</v>
      </c>
      <c r="DA31">
        <v>2.547065337763017E-2</v>
      </c>
      <c r="DB31">
        <v>2.4838012958963328E-2</v>
      </c>
      <c r="DC31">
        <v>2.002107481559531E-2</v>
      </c>
      <c r="DD31">
        <v>2.4793388429752088E-2</v>
      </c>
      <c r="DE31">
        <v>2.5201612903225808E-2</v>
      </c>
      <c r="DF31">
        <v>2.5073746312684442E-2</v>
      </c>
      <c r="DG31">
        <v>2.0143884892086242E-2</v>
      </c>
      <c r="DH31">
        <v>2.4917724494593379E-2</v>
      </c>
      <c r="DI31">
        <v>2.522935779816517E-2</v>
      </c>
      <c r="DJ31">
        <v>2.4608501118568105E-2</v>
      </c>
      <c r="DK31">
        <v>2.0087336244541523E-2</v>
      </c>
      <c r="DL31">
        <v>2.5256849315068487E-2</v>
      </c>
      <c r="DM31">
        <v>2.5052192066805905E-2</v>
      </c>
      <c r="DN31">
        <v>2.4847250509164944E-2</v>
      </c>
      <c r="DO31">
        <v>2.0270270270270334E-2</v>
      </c>
      <c r="DP31">
        <v>2.4931827035449824E-2</v>
      </c>
      <c r="DQ31">
        <v>2.5085518814139118E-2</v>
      </c>
      <c r="DR31">
        <v>2.4842417500927021E-2</v>
      </c>
    </row>
    <row r="32" spans="1:122" x14ac:dyDescent="0.25">
      <c r="A32">
        <v>6</v>
      </c>
      <c r="C32" t="s">
        <v>139</v>
      </c>
      <c r="E32" t="s">
        <v>141</v>
      </c>
      <c r="CG32" t="s">
        <v>289</v>
      </c>
      <c r="CO32" t="s">
        <v>141</v>
      </c>
    </row>
    <row r="33" spans="1:122" x14ac:dyDescent="0.25">
      <c r="A33">
        <v>6</v>
      </c>
      <c r="B33" t="s">
        <v>141</v>
      </c>
      <c r="C33" t="s">
        <v>139</v>
      </c>
      <c r="E33" t="s">
        <v>38</v>
      </c>
      <c r="F33" t="s">
        <v>128</v>
      </c>
      <c r="L33">
        <v>105.69</v>
      </c>
      <c r="M33">
        <v>108.72</v>
      </c>
      <c r="N33">
        <v>111.84</v>
      </c>
      <c r="O33">
        <v>115.05</v>
      </c>
      <c r="P33">
        <v>114.64</v>
      </c>
      <c r="Q33">
        <v>117.5</v>
      </c>
      <c r="R33">
        <v>120.44</v>
      </c>
      <c r="S33">
        <v>123.45</v>
      </c>
      <c r="T33">
        <v>126.58</v>
      </c>
      <c r="U33">
        <v>129.74</v>
      </c>
      <c r="V33">
        <v>132.97999999999999</v>
      </c>
      <c r="W33">
        <v>136.31</v>
      </c>
      <c r="X33">
        <v>139.76</v>
      </c>
      <c r="Y33">
        <v>143.25</v>
      </c>
      <c r="Z33">
        <v>146.84</v>
      </c>
      <c r="AA33">
        <v>150.51</v>
      </c>
      <c r="AB33">
        <v>154.32</v>
      </c>
      <c r="AC33">
        <v>158.18</v>
      </c>
      <c r="AD33">
        <v>162.13999999999999</v>
      </c>
      <c r="AE33">
        <v>166.19</v>
      </c>
      <c r="AF33">
        <v>170.41</v>
      </c>
      <c r="AG33">
        <v>174.67</v>
      </c>
      <c r="AH33">
        <v>179.04</v>
      </c>
      <c r="AI33">
        <v>183.51</v>
      </c>
      <c r="AJ33">
        <v>188.17</v>
      </c>
      <c r="AK33">
        <v>192.88</v>
      </c>
      <c r="AL33">
        <v>197.7</v>
      </c>
      <c r="AM33">
        <v>202.64</v>
      </c>
      <c r="AN33">
        <v>207.8</v>
      </c>
      <c r="AO33">
        <v>212.99</v>
      </c>
      <c r="AP33">
        <v>218.32</v>
      </c>
      <c r="AQ33">
        <v>223.78</v>
      </c>
      <c r="AR33">
        <v>30.39</v>
      </c>
      <c r="AS33">
        <v>33.880000000000003</v>
      </c>
      <c r="AT33">
        <v>37.54</v>
      </c>
      <c r="AU33">
        <v>41.38</v>
      </c>
      <c r="AV33">
        <v>45.41</v>
      </c>
      <c r="AW33">
        <v>49.64</v>
      </c>
      <c r="AX33">
        <v>54.07</v>
      </c>
      <c r="AY33">
        <v>58.72</v>
      </c>
      <c r="AZ33">
        <v>63.59</v>
      </c>
      <c r="BA33">
        <v>68.69</v>
      </c>
      <c r="BB33">
        <v>74.03</v>
      </c>
      <c r="BC33">
        <v>79.62</v>
      </c>
      <c r="BD33">
        <v>85.47</v>
      </c>
      <c r="BE33">
        <v>91.59</v>
      </c>
      <c r="BF33">
        <v>97.99</v>
      </c>
      <c r="BG33">
        <v>104.69</v>
      </c>
      <c r="BH33">
        <v>111.69</v>
      </c>
      <c r="BI33">
        <v>119</v>
      </c>
      <c r="BJ33">
        <v>126.64</v>
      </c>
      <c r="BK33">
        <v>134.62</v>
      </c>
      <c r="BL33">
        <v>142.96</v>
      </c>
      <c r="BM33">
        <v>151.66</v>
      </c>
      <c r="BN33">
        <v>160.75</v>
      </c>
      <c r="BO33">
        <v>170.23</v>
      </c>
      <c r="BP33">
        <v>180.12</v>
      </c>
      <c r="BQ33">
        <v>188.17</v>
      </c>
      <c r="BR33">
        <v>192.88</v>
      </c>
      <c r="BS33">
        <v>197.7</v>
      </c>
      <c r="BT33">
        <v>202.64</v>
      </c>
      <c r="BU33">
        <v>207.8</v>
      </c>
      <c r="BV33">
        <v>212.99</v>
      </c>
      <c r="BW33">
        <v>218.32</v>
      </c>
      <c r="BX33">
        <v>223.78</v>
      </c>
      <c r="CC33">
        <v>70.526874579972173</v>
      </c>
      <c r="CD33">
        <v>72.106676570563536</v>
      </c>
      <c r="CE33">
        <v>73.721866125744157</v>
      </c>
      <c r="CF33">
        <v>75.373235926960817</v>
      </c>
      <c r="CG33">
        <v>77.061596411724736</v>
      </c>
      <c r="CJ33">
        <v>24.204706559999998</v>
      </c>
      <c r="CK33">
        <v>27.23</v>
      </c>
      <c r="CL33">
        <v>30.39</v>
      </c>
      <c r="CO33" t="s">
        <v>38</v>
      </c>
      <c r="CP33">
        <v>2.8701716738197366E-2</v>
      </c>
      <c r="CQ33">
        <v>-3.563667970447602E-3</v>
      </c>
      <c r="CR33">
        <v>2.4947662247034191E-2</v>
      </c>
      <c r="CS33">
        <v>2.502127659574466E-2</v>
      </c>
      <c r="CT33">
        <v>2.499169711059453E-2</v>
      </c>
      <c r="CU33">
        <v>2.5354394491697005E-2</v>
      </c>
      <c r="CV33">
        <v>2.4964449360088566E-2</v>
      </c>
      <c r="CW33">
        <v>2.4973022969014803E-2</v>
      </c>
      <c r="CX33">
        <v>2.5041359602947906E-2</v>
      </c>
      <c r="CY33">
        <v>2.5309955249064549E-2</v>
      </c>
      <c r="CZ33">
        <v>2.4971379507727598E-2</v>
      </c>
      <c r="DA33">
        <v>2.5061082024432833E-2</v>
      </c>
      <c r="DB33">
        <v>2.4993189866521298E-2</v>
      </c>
      <c r="DC33">
        <v>2.531393262906121E-2</v>
      </c>
      <c r="DD33">
        <v>2.5012960082944621E-2</v>
      </c>
      <c r="DE33">
        <v>2.5034770514603486E-2</v>
      </c>
      <c r="DF33">
        <v>2.4978413716541331E-2</v>
      </c>
      <c r="DG33">
        <v>2.5392622901498279E-2</v>
      </c>
      <c r="DH33">
        <v>2.49985329499442E-2</v>
      </c>
      <c r="DI33">
        <v>2.5018606515142868E-2</v>
      </c>
      <c r="DJ33">
        <v>2.4966487935656832E-2</v>
      </c>
      <c r="DK33">
        <v>2.5393711514358874E-2</v>
      </c>
      <c r="DL33">
        <v>2.5030557474624054E-2</v>
      </c>
      <c r="DM33">
        <v>2.4989630858564878E-2</v>
      </c>
      <c r="DN33">
        <v>2.4987354577642885E-2</v>
      </c>
      <c r="DO33">
        <v>2.546387682589827E-2</v>
      </c>
      <c r="DP33">
        <v>2.49759384023099E-2</v>
      </c>
      <c r="DQ33">
        <v>2.5024649044556008E-2</v>
      </c>
      <c r="DR33">
        <v>2.5009160864785673E-2</v>
      </c>
    </row>
    <row r="34" spans="1:122" x14ac:dyDescent="0.25">
      <c r="A34">
        <v>6</v>
      </c>
      <c r="B34" t="s">
        <v>141</v>
      </c>
      <c r="C34" t="s">
        <v>139</v>
      </c>
      <c r="E34" t="s">
        <v>40</v>
      </c>
      <c r="L34">
        <v>13.19</v>
      </c>
      <c r="M34">
        <v>13.56</v>
      </c>
      <c r="N34">
        <v>13.95</v>
      </c>
      <c r="O34">
        <v>14.35</v>
      </c>
      <c r="P34">
        <v>14.6</v>
      </c>
      <c r="Q34">
        <v>14.97</v>
      </c>
      <c r="R34">
        <v>15.34</v>
      </c>
      <c r="S34">
        <v>15.73</v>
      </c>
      <c r="T34">
        <v>16.04</v>
      </c>
      <c r="U34">
        <v>16.440000000000001</v>
      </c>
      <c r="V34">
        <v>16.850000000000001</v>
      </c>
      <c r="W34">
        <v>17.28</v>
      </c>
      <c r="X34">
        <v>17.62</v>
      </c>
      <c r="Y34">
        <v>18.059999999999999</v>
      </c>
      <c r="Z34">
        <v>18.52</v>
      </c>
      <c r="AA34">
        <v>18.98</v>
      </c>
      <c r="AB34">
        <v>19.36</v>
      </c>
      <c r="AC34">
        <v>19.84</v>
      </c>
      <c r="AD34">
        <v>20.34</v>
      </c>
      <c r="AE34">
        <v>20.85</v>
      </c>
      <c r="AF34">
        <v>21.27</v>
      </c>
      <c r="AG34">
        <v>21.8</v>
      </c>
      <c r="AH34">
        <v>22.35</v>
      </c>
      <c r="AI34">
        <v>22.9</v>
      </c>
      <c r="AJ34">
        <v>23.36</v>
      </c>
      <c r="AK34">
        <v>23.95</v>
      </c>
      <c r="AL34">
        <v>24.55</v>
      </c>
      <c r="AM34">
        <v>25.16</v>
      </c>
      <c r="AN34">
        <v>25.67</v>
      </c>
      <c r="AO34">
        <v>26.31</v>
      </c>
      <c r="AP34">
        <v>26.97</v>
      </c>
      <c r="AQ34">
        <v>27.64</v>
      </c>
      <c r="AR34">
        <v>9.5</v>
      </c>
      <c r="AS34">
        <v>9.77</v>
      </c>
      <c r="AT34">
        <v>10.050000000000001</v>
      </c>
      <c r="AU34">
        <v>10.34</v>
      </c>
      <c r="AV34">
        <v>10.64</v>
      </c>
      <c r="AW34">
        <v>10.95</v>
      </c>
      <c r="AX34">
        <v>11.26</v>
      </c>
      <c r="AY34">
        <v>11.58</v>
      </c>
      <c r="AZ34">
        <v>11.91</v>
      </c>
      <c r="BA34">
        <v>12.25</v>
      </c>
      <c r="BB34">
        <v>12.6</v>
      </c>
      <c r="BC34">
        <v>12.96</v>
      </c>
      <c r="BD34">
        <v>13.33</v>
      </c>
      <c r="BE34">
        <v>13.71</v>
      </c>
      <c r="BF34">
        <v>14.1</v>
      </c>
      <c r="BG34">
        <v>14.5</v>
      </c>
      <c r="BH34">
        <v>14.92</v>
      </c>
      <c r="BI34">
        <v>15.35</v>
      </c>
      <c r="BJ34">
        <v>15.79</v>
      </c>
      <c r="BK34">
        <v>16.239999999999998</v>
      </c>
      <c r="BL34">
        <v>16.71</v>
      </c>
      <c r="BM34">
        <v>17.190000000000001</v>
      </c>
      <c r="BN34">
        <v>17.68</v>
      </c>
      <c r="BO34">
        <v>18.190000000000001</v>
      </c>
      <c r="BP34">
        <v>18.71</v>
      </c>
      <c r="BQ34">
        <v>21.52</v>
      </c>
      <c r="BR34">
        <v>23.95</v>
      </c>
      <c r="BS34">
        <v>24.55</v>
      </c>
      <c r="BT34">
        <v>25.16</v>
      </c>
      <c r="BU34">
        <v>25.67</v>
      </c>
      <c r="BV34">
        <v>26.31</v>
      </c>
      <c r="BW34">
        <v>26.97</v>
      </c>
      <c r="BX34">
        <v>27.64</v>
      </c>
      <c r="BZ34">
        <v>0.64406115342192349</v>
      </c>
      <c r="CC34">
        <v>8.8849630589173589</v>
      </c>
      <c r="CD34">
        <v>9.0839862314371072</v>
      </c>
      <c r="CE34">
        <v>9.2874675230212986</v>
      </c>
      <c r="CF34">
        <v>9.4955067955369756</v>
      </c>
      <c r="CG34">
        <v>9.7082061477570036</v>
      </c>
      <c r="CJ34">
        <v>9.0839862314371054</v>
      </c>
      <c r="CK34">
        <v>9.2899999999999991</v>
      </c>
      <c r="CL34">
        <v>9.5</v>
      </c>
      <c r="CO34" t="s">
        <v>40</v>
      </c>
      <c r="CP34">
        <v>2.8673835125448056E-2</v>
      </c>
      <c r="CQ34">
        <v>1.7421602787456445E-2</v>
      </c>
      <c r="CR34">
        <v>2.5342465753424727E-2</v>
      </c>
      <c r="CS34">
        <v>2.4716098864395405E-2</v>
      </c>
      <c r="CT34">
        <v>2.5423728813559358E-2</v>
      </c>
      <c r="CU34">
        <v>1.9707565162110533E-2</v>
      </c>
      <c r="CV34">
        <v>2.493765586034926E-2</v>
      </c>
      <c r="CW34">
        <v>2.4939172749391735E-2</v>
      </c>
      <c r="CX34">
        <v>2.5519287833827873E-2</v>
      </c>
      <c r="CY34">
        <v>1.9675925925925916E-2</v>
      </c>
      <c r="CZ34">
        <v>2.4971623155504979E-2</v>
      </c>
      <c r="DA34">
        <v>2.547065337763017E-2</v>
      </c>
      <c r="DB34">
        <v>2.4838012958963328E-2</v>
      </c>
      <c r="DC34">
        <v>2.002107481559531E-2</v>
      </c>
      <c r="DD34">
        <v>2.4793388429752088E-2</v>
      </c>
      <c r="DE34">
        <v>2.5201612903225808E-2</v>
      </c>
      <c r="DF34">
        <v>2.5073746312684442E-2</v>
      </c>
      <c r="DG34">
        <v>2.0143884892086242E-2</v>
      </c>
      <c r="DH34">
        <v>2.4917724494593379E-2</v>
      </c>
      <c r="DI34">
        <v>2.522935779816517E-2</v>
      </c>
      <c r="DJ34">
        <v>2.4608501118568105E-2</v>
      </c>
      <c r="DK34">
        <v>2.0087336244541523E-2</v>
      </c>
      <c r="DL34">
        <v>2.5256849315068487E-2</v>
      </c>
      <c r="DM34">
        <v>2.5052192066805905E-2</v>
      </c>
      <c r="DN34">
        <v>2.4847250509164944E-2</v>
      </c>
      <c r="DO34">
        <v>2.0270270270270334E-2</v>
      </c>
      <c r="DP34">
        <v>2.4931827035449824E-2</v>
      </c>
      <c r="DQ34">
        <v>2.5085518814139118E-2</v>
      </c>
      <c r="DR34">
        <v>2.4842417500927021E-2</v>
      </c>
    </row>
    <row r="35" spans="1:122" x14ac:dyDescent="0.25">
      <c r="A35">
        <v>7</v>
      </c>
      <c r="C35" t="s">
        <v>142</v>
      </c>
      <c r="D35">
        <v>7</v>
      </c>
      <c r="E35" t="s">
        <v>143</v>
      </c>
      <c r="CG35" t="s">
        <v>289</v>
      </c>
      <c r="CO35" t="s">
        <v>143</v>
      </c>
    </row>
    <row r="36" spans="1:122" x14ac:dyDescent="0.25">
      <c r="A36">
        <v>7</v>
      </c>
      <c r="B36" t="s">
        <v>144</v>
      </c>
      <c r="C36" t="s">
        <v>142</v>
      </c>
      <c r="D36">
        <v>7</v>
      </c>
      <c r="E36" t="s">
        <v>38</v>
      </c>
      <c r="F36" t="s">
        <v>128</v>
      </c>
      <c r="L36">
        <v>25.4</v>
      </c>
      <c r="M36">
        <v>26.13</v>
      </c>
      <c r="N36">
        <v>26.88</v>
      </c>
      <c r="O36">
        <v>27.65</v>
      </c>
      <c r="P36">
        <v>27.93</v>
      </c>
      <c r="Q36">
        <v>28.63</v>
      </c>
      <c r="R36">
        <v>29.34</v>
      </c>
      <c r="S36">
        <v>30.07</v>
      </c>
      <c r="T36">
        <v>30.82</v>
      </c>
      <c r="U36">
        <v>31.59</v>
      </c>
      <c r="V36">
        <v>32.380000000000003</v>
      </c>
      <c r="W36">
        <v>33.19</v>
      </c>
      <c r="X36">
        <v>34.01</v>
      </c>
      <c r="Y36">
        <v>34.86</v>
      </c>
      <c r="Z36">
        <v>35.729999999999997</v>
      </c>
      <c r="AA36">
        <v>36.619999999999997</v>
      </c>
      <c r="AB36">
        <v>37.53</v>
      </c>
      <c r="AC36">
        <v>38.47</v>
      </c>
      <c r="AD36">
        <v>39.43</v>
      </c>
      <c r="AE36">
        <v>40.42</v>
      </c>
      <c r="AF36">
        <v>41.42</v>
      </c>
      <c r="AG36">
        <v>42.46</v>
      </c>
      <c r="AH36">
        <v>43.52</v>
      </c>
      <c r="AI36">
        <v>44.61</v>
      </c>
      <c r="AJ36">
        <v>45.72</v>
      </c>
      <c r="AK36">
        <v>46.86</v>
      </c>
      <c r="AL36">
        <v>48.03</v>
      </c>
      <c r="AM36">
        <v>49.23</v>
      </c>
      <c r="AN36">
        <v>50.46</v>
      </c>
      <c r="AO36">
        <v>51.72</v>
      </c>
      <c r="AP36">
        <v>53.01</v>
      </c>
      <c r="AQ36">
        <v>54.34</v>
      </c>
      <c r="AR36">
        <v>21.32</v>
      </c>
      <c r="AS36">
        <v>24.54</v>
      </c>
      <c r="AT36">
        <v>26.13</v>
      </c>
      <c r="AU36">
        <v>26.88</v>
      </c>
      <c r="AV36">
        <v>27.65</v>
      </c>
      <c r="AW36">
        <v>27.93</v>
      </c>
      <c r="AX36">
        <v>28.63</v>
      </c>
      <c r="AY36">
        <v>29.34</v>
      </c>
      <c r="AZ36">
        <v>30.07</v>
      </c>
      <c r="BA36">
        <v>30.82</v>
      </c>
      <c r="BB36">
        <v>31.59</v>
      </c>
      <c r="BC36">
        <v>32.380000000000003</v>
      </c>
      <c r="BD36">
        <v>33.19</v>
      </c>
      <c r="BE36">
        <v>34.01</v>
      </c>
      <c r="BF36">
        <v>34.86</v>
      </c>
      <c r="BG36">
        <v>35.729999999999997</v>
      </c>
      <c r="BH36">
        <v>36.619999999999997</v>
      </c>
      <c r="BI36">
        <v>37.53</v>
      </c>
      <c r="BJ36">
        <v>38.47</v>
      </c>
      <c r="BK36">
        <v>39.43</v>
      </c>
      <c r="BL36">
        <v>40.42</v>
      </c>
      <c r="BM36">
        <v>41.42</v>
      </c>
      <c r="BN36">
        <v>42.46</v>
      </c>
      <c r="BO36">
        <v>43.52</v>
      </c>
      <c r="BP36">
        <v>44.61</v>
      </c>
      <c r="BQ36">
        <v>45.72</v>
      </c>
      <c r="BR36">
        <v>46.86</v>
      </c>
      <c r="BS36">
        <v>48.03</v>
      </c>
      <c r="BT36">
        <v>49.23</v>
      </c>
      <c r="BU36">
        <v>50.46</v>
      </c>
      <c r="BV36">
        <v>51.72</v>
      </c>
      <c r="BW36">
        <v>53.01</v>
      </c>
      <c r="BX36">
        <v>54.34</v>
      </c>
      <c r="CC36">
        <v>19.513075887080849</v>
      </c>
      <c r="CD36">
        <v>19.950168786951458</v>
      </c>
      <c r="CE36">
        <v>20.397052567779166</v>
      </c>
      <c r="CF36">
        <v>20.853946545297422</v>
      </c>
      <c r="CG36">
        <v>21.321074947912084</v>
      </c>
      <c r="CJ36">
        <v>30.17</v>
      </c>
      <c r="CK36">
        <v>20.85</v>
      </c>
      <c r="CL36">
        <v>21.32</v>
      </c>
      <c r="CO36" t="s">
        <v>38</v>
      </c>
      <c r="CP36">
        <v>2.8645833333333318E-2</v>
      </c>
      <c r="CQ36">
        <v>1.0126582278481054E-2</v>
      </c>
      <c r="CR36">
        <v>2.5062656641603984E-2</v>
      </c>
      <c r="CS36">
        <v>2.4799161718477153E-2</v>
      </c>
      <c r="CT36">
        <v>2.4880708929788699E-2</v>
      </c>
      <c r="CU36">
        <v>2.4941802460924509E-2</v>
      </c>
      <c r="CV36">
        <v>2.4983776768332237E-2</v>
      </c>
      <c r="CW36">
        <v>2.5007913896802871E-2</v>
      </c>
      <c r="CX36">
        <v>2.5015441630636043E-2</v>
      </c>
      <c r="CY36">
        <v>2.470623681831878E-2</v>
      </c>
      <c r="CZ36">
        <v>2.499264922081745E-2</v>
      </c>
      <c r="DA36">
        <v>2.4956970740103196E-2</v>
      </c>
      <c r="DB36">
        <v>2.4909040022390166E-2</v>
      </c>
      <c r="DC36">
        <v>2.484980884762435E-2</v>
      </c>
      <c r="DD36">
        <v>2.5046629363176063E-2</v>
      </c>
      <c r="DE36">
        <v>2.4954510007798306E-2</v>
      </c>
      <c r="DF36">
        <v>2.5107785949784477E-2</v>
      </c>
      <c r="DG36">
        <v>2.4740227610094014E-2</v>
      </c>
      <c r="DH36">
        <v>2.5108643167551885E-2</v>
      </c>
      <c r="DI36">
        <v>2.4964672633066468E-2</v>
      </c>
      <c r="DJ36">
        <v>2.5045955882352856E-2</v>
      </c>
      <c r="DK36">
        <v>2.4882313382649617E-2</v>
      </c>
      <c r="DL36">
        <v>2.4934383202099751E-2</v>
      </c>
      <c r="DM36">
        <v>2.4967989756722188E-2</v>
      </c>
      <c r="DN36">
        <v>2.4984384759525208E-2</v>
      </c>
      <c r="DO36">
        <v>2.4984765386959255E-2</v>
      </c>
      <c r="DP36">
        <v>2.497027348394764E-2</v>
      </c>
      <c r="DQ36">
        <v>2.4941995359628755E-2</v>
      </c>
      <c r="DR36">
        <v>2.5089605734767127E-2</v>
      </c>
    </row>
    <row r="37" spans="1:122" x14ac:dyDescent="0.25">
      <c r="A37">
        <v>7</v>
      </c>
      <c r="B37" t="s">
        <v>144</v>
      </c>
      <c r="C37" t="s">
        <v>142</v>
      </c>
      <c r="D37">
        <v>7</v>
      </c>
      <c r="E37" t="s">
        <v>40</v>
      </c>
      <c r="L37">
        <v>5.42</v>
      </c>
      <c r="M37">
        <v>5.58</v>
      </c>
      <c r="N37">
        <v>5.74</v>
      </c>
      <c r="O37">
        <v>5.9</v>
      </c>
      <c r="P37">
        <v>6.01</v>
      </c>
      <c r="Q37">
        <v>6.16</v>
      </c>
      <c r="R37">
        <v>6.31</v>
      </c>
      <c r="S37">
        <v>6.47</v>
      </c>
      <c r="T37">
        <v>6.6</v>
      </c>
      <c r="U37">
        <v>6.76</v>
      </c>
      <c r="V37">
        <v>6.93</v>
      </c>
      <c r="W37">
        <v>7.1</v>
      </c>
      <c r="X37">
        <v>7.25</v>
      </c>
      <c r="Y37">
        <v>7.43</v>
      </c>
      <c r="Z37">
        <v>7.61</v>
      </c>
      <c r="AA37">
        <v>7.8</v>
      </c>
      <c r="AB37">
        <v>7.96</v>
      </c>
      <c r="AC37">
        <v>8.16</v>
      </c>
      <c r="AD37">
        <v>8.36</v>
      </c>
      <c r="AE37">
        <v>8.57</v>
      </c>
      <c r="AF37">
        <v>8.74</v>
      </c>
      <c r="AG37">
        <v>8.9600000000000009</v>
      </c>
      <c r="AH37">
        <v>9.19</v>
      </c>
      <c r="AI37">
        <v>9.42</v>
      </c>
      <c r="AJ37">
        <v>9.61</v>
      </c>
      <c r="AK37">
        <v>9.85</v>
      </c>
      <c r="AL37">
        <v>10.09</v>
      </c>
      <c r="AM37">
        <v>10.34</v>
      </c>
      <c r="AN37">
        <v>10.55</v>
      </c>
      <c r="AO37">
        <v>10.81</v>
      </c>
      <c r="AP37">
        <v>11.09</v>
      </c>
      <c r="AQ37">
        <v>11.36</v>
      </c>
      <c r="AR37">
        <v>4.03</v>
      </c>
      <c r="AS37">
        <v>4.1500000000000004</v>
      </c>
      <c r="AT37">
        <v>5.58</v>
      </c>
      <c r="AU37">
        <v>5.74</v>
      </c>
      <c r="AV37">
        <v>5.9</v>
      </c>
      <c r="AW37">
        <v>6.01</v>
      </c>
      <c r="AX37">
        <v>6.16</v>
      </c>
      <c r="AY37">
        <v>6.31</v>
      </c>
      <c r="AZ37">
        <v>6.47</v>
      </c>
      <c r="BA37">
        <v>6.6</v>
      </c>
      <c r="BB37">
        <v>6.76</v>
      </c>
      <c r="BC37">
        <v>6.93</v>
      </c>
      <c r="BD37">
        <v>7.1</v>
      </c>
      <c r="BE37">
        <v>7.25</v>
      </c>
      <c r="BF37">
        <v>7.43</v>
      </c>
      <c r="BG37">
        <v>7.61</v>
      </c>
      <c r="BH37">
        <v>7.8</v>
      </c>
      <c r="BI37">
        <v>7.96</v>
      </c>
      <c r="BJ37">
        <v>8.16</v>
      </c>
      <c r="BK37">
        <v>8.36</v>
      </c>
      <c r="BL37">
        <v>8.57</v>
      </c>
      <c r="BM37">
        <v>8.74</v>
      </c>
      <c r="BN37">
        <v>8.9600000000000009</v>
      </c>
      <c r="BO37">
        <v>9.19</v>
      </c>
      <c r="BP37">
        <v>9.42</v>
      </c>
      <c r="BQ37">
        <v>9.61</v>
      </c>
      <c r="BR37">
        <v>9.85</v>
      </c>
      <c r="BS37">
        <v>10.09</v>
      </c>
      <c r="BT37">
        <v>10.34</v>
      </c>
      <c r="BU37">
        <v>10.55</v>
      </c>
      <c r="BV37">
        <v>10.81</v>
      </c>
      <c r="BW37">
        <v>11.09</v>
      </c>
      <c r="BX37">
        <v>11.36</v>
      </c>
      <c r="BZ37">
        <v>0.55304540627315391</v>
      </c>
      <c r="CC37">
        <v>3.6917939042664223</v>
      </c>
      <c r="CD37">
        <v>3.7744900877219894</v>
      </c>
      <c r="CE37">
        <v>3.859038665686962</v>
      </c>
      <c r="CF37">
        <v>3.94548113179835</v>
      </c>
      <c r="CG37">
        <v>4.0338599091506326</v>
      </c>
      <c r="CJ37">
        <v>3.6062910720000003</v>
      </c>
      <c r="CK37">
        <v>3.69</v>
      </c>
      <c r="CL37">
        <v>4.03</v>
      </c>
      <c r="CO37" t="s">
        <v>40</v>
      </c>
      <c r="CP37">
        <v>2.7874564459930338E-2</v>
      </c>
      <c r="CQ37">
        <v>1.8644067796610073E-2</v>
      </c>
      <c r="CR37">
        <v>2.4958402662229678E-2</v>
      </c>
      <c r="CS37">
        <v>2.4350649350649265E-2</v>
      </c>
      <c r="CT37">
        <v>2.5356576862123639E-2</v>
      </c>
      <c r="CU37">
        <v>2.0092735703245733E-2</v>
      </c>
      <c r="CV37">
        <v>2.4242424242424267E-2</v>
      </c>
      <c r="CW37">
        <v>2.514792899408283E-2</v>
      </c>
      <c r="CX37">
        <v>2.4531024531024521E-2</v>
      </c>
      <c r="CY37">
        <v>2.1126760563380333E-2</v>
      </c>
      <c r="CZ37">
        <v>2.4827586206896513E-2</v>
      </c>
      <c r="DA37">
        <v>2.4226110363391739E-2</v>
      </c>
      <c r="DB37">
        <v>2.4967148488830419E-2</v>
      </c>
      <c r="DC37">
        <v>2.051282051282053E-2</v>
      </c>
      <c r="DD37">
        <v>2.512562814070354E-2</v>
      </c>
      <c r="DE37">
        <v>2.450980392156854E-2</v>
      </c>
      <c r="DF37">
        <v>2.5119617224880486E-2</v>
      </c>
      <c r="DG37">
        <v>1.9836639439906642E-2</v>
      </c>
      <c r="DH37">
        <v>2.5171624713958882E-2</v>
      </c>
      <c r="DI37">
        <v>2.5669642857142703E-2</v>
      </c>
      <c r="DJ37">
        <v>2.5027203482045748E-2</v>
      </c>
      <c r="DK37">
        <v>2.016985138004241E-2</v>
      </c>
      <c r="DL37">
        <v>2.4973985431841855E-2</v>
      </c>
      <c r="DM37">
        <v>2.4365482233502562E-2</v>
      </c>
      <c r="DN37">
        <v>2.4777006937561942E-2</v>
      </c>
      <c r="DO37">
        <v>2.0309477756286349E-2</v>
      </c>
      <c r="DP37">
        <v>2.4644549763033152E-2</v>
      </c>
      <c r="DQ37">
        <v>2.5901942645698367E-2</v>
      </c>
      <c r="DR37">
        <v>2.4346257889990945E-2</v>
      </c>
    </row>
    <row r="38" spans="1:122" x14ac:dyDescent="0.25">
      <c r="A38">
        <v>8</v>
      </c>
      <c r="C38" t="s">
        <v>145</v>
      </c>
      <c r="D38">
        <v>8</v>
      </c>
      <c r="E38" t="s">
        <v>146</v>
      </c>
      <c r="CG38" t="s">
        <v>289</v>
      </c>
      <c r="CO38" t="s">
        <v>146</v>
      </c>
    </row>
    <row r="39" spans="1:122" x14ac:dyDescent="0.25">
      <c r="A39">
        <v>8</v>
      </c>
      <c r="B39" t="s">
        <v>147</v>
      </c>
      <c r="C39" t="s">
        <v>145</v>
      </c>
      <c r="D39">
        <v>8</v>
      </c>
      <c r="E39" t="s">
        <v>38</v>
      </c>
      <c r="F39" t="s">
        <v>128</v>
      </c>
      <c r="L39">
        <v>38.76</v>
      </c>
      <c r="M39">
        <v>39.880000000000003</v>
      </c>
      <c r="N39">
        <v>41.02</v>
      </c>
      <c r="O39">
        <v>42.2</v>
      </c>
      <c r="P39">
        <v>41.72</v>
      </c>
      <c r="Q39">
        <v>42.77</v>
      </c>
      <c r="R39">
        <v>43.83</v>
      </c>
      <c r="S39">
        <v>44.93</v>
      </c>
      <c r="T39">
        <v>46.16</v>
      </c>
      <c r="U39">
        <v>47.31</v>
      </c>
      <c r="V39">
        <v>48.49</v>
      </c>
      <c r="W39">
        <v>49.7</v>
      </c>
      <c r="X39">
        <v>51.06</v>
      </c>
      <c r="Y39">
        <v>52.34</v>
      </c>
      <c r="Z39">
        <v>53.65</v>
      </c>
      <c r="AA39">
        <v>54.99</v>
      </c>
      <c r="AB39">
        <v>56.49</v>
      </c>
      <c r="AC39">
        <v>57.9</v>
      </c>
      <c r="AD39">
        <v>59.35</v>
      </c>
      <c r="AE39">
        <v>60.83</v>
      </c>
      <c r="AF39">
        <v>62.5</v>
      </c>
      <c r="AG39">
        <v>64.06</v>
      </c>
      <c r="AH39">
        <v>65.66</v>
      </c>
      <c r="AI39">
        <v>67.3</v>
      </c>
      <c r="AJ39">
        <v>69.14</v>
      </c>
      <c r="AK39">
        <v>70.87</v>
      </c>
      <c r="AL39">
        <v>72.64</v>
      </c>
      <c r="AM39">
        <v>74.459999999999994</v>
      </c>
      <c r="AN39">
        <v>76.5</v>
      </c>
      <c r="AO39">
        <v>78.41</v>
      </c>
      <c r="AP39">
        <v>80.37</v>
      </c>
      <c r="AQ39">
        <v>82.38</v>
      </c>
      <c r="AR39">
        <v>35.840000000000003</v>
      </c>
      <c r="AS39">
        <v>38.76</v>
      </c>
      <c r="AT39">
        <v>39.880000000000003</v>
      </c>
      <c r="AU39">
        <v>41.02</v>
      </c>
      <c r="AV39">
        <v>42.2</v>
      </c>
      <c r="AW39">
        <v>41.72</v>
      </c>
      <c r="AX39">
        <v>42.77</v>
      </c>
      <c r="AY39">
        <v>43.83</v>
      </c>
      <c r="AZ39">
        <v>44.93</v>
      </c>
      <c r="BA39">
        <v>46.16</v>
      </c>
      <c r="BB39">
        <v>47.31</v>
      </c>
      <c r="BC39">
        <v>48.49</v>
      </c>
      <c r="BD39">
        <v>49.7</v>
      </c>
      <c r="BE39">
        <v>51.06</v>
      </c>
      <c r="BF39">
        <v>52.34</v>
      </c>
      <c r="BG39">
        <v>53.65</v>
      </c>
      <c r="BH39">
        <v>54.99</v>
      </c>
      <c r="BI39">
        <v>56.49</v>
      </c>
      <c r="BJ39">
        <v>57.9</v>
      </c>
      <c r="BK39">
        <v>59.35</v>
      </c>
      <c r="BL39">
        <v>60.83</v>
      </c>
      <c r="BM39">
        <v>62.5</v>
      </c>
      <c r="BN39">
        <v>64.06</v>
      </c>
      <c r="BO39">
        <v>65.66</v>
      </c>
      <c r="BP39">
        <v>67.3</v>
      </c>
      <c r="BQ39">
        <v>69.14</v>
      </c>
      <c r="BR39">
        <v>70.87</v>
      </c>
      <c r="BS39">
        <v>72.64</v>
      </c>
      <c r="BT39">
        <v>74.459999999999994</v>
      </c>
      <c r="BU39">
        <v>76.5</v>
      </c>
      <c r="BV39">
        <v>78.41</v>
      </c>
      <c r="BW39">
        <v>80.37</v>
      </c>
      <c r="BX39">
        <v>82.38</v>
      </c>
      <c r="CC39">
        <v>33.531428875497568</v>
      </c>
      <c r="CD39">
        <v>34.282532882308715</v>
      </c>
      <c r="CE39">
        <v>35.050461618872426</v>
      </c>
      <c r="CF39">
        <v>35.835591959135172</v>
      </c>
      <c r="CG39">
        <v>36.638309219019796</v>
      </c>
      <c r="CJ39">
        <v>34.282532882308715</v>
      </c>
      <c r="CK39">
        <v>35.049999999999997</v>
      </c>
      <c r="CL39">
        <v>35.840000000000003</v>
      </c>
      <c r="CO39" t="s">
        <v>38</v>
      </c>
      <c r="CP39">
        <v>2.8766455387615786E-2</v>
      </c>
      <c r="CQ39">
        <v>-1.1374407582938482E-2</v>
      </c>
      <c r="CR39">
        <v>2.5167785234899431E-2</v>
      </c>
      <c r="CS39">
        <v>2.4783726911386372E-2</v>
      </c>
      <c r="CT39">
        <v>2.5096965548710961E-2</v>
      </c>
      <c r="CU39">
        <v>2.7375918094814086E-2</v>
      </c>
      <c r="CV39">
        <v>2.491334488734848E-2</v>
      </c>
      <c r="CW39">
        <v>2.4941872754174584E-2</v>
      </c>
      <c r="CX39">
        <v>2.495359868014025E-2</v>
      </c>
      <c r="CY39">
        <v>2.736418511066397E-2</v>
      </c>
      <c r="CZ39">
        <v>2.5068546807677262E-2</v>
      </c>
      <c r="DA39">
        <v>2.5028658769583399E-2</v>
      </c>
      <c r="DB39">
        <v>2.4976700838769867E-2</v>
      </c>
      <c r="DC39">
        <v>2.7277686852154936E-2</v>
      </c>
      <c r="DD39">
        <v>2.4960169941582521E-2</v>
      </c>
      <c r="DE39">
        <v>2.5043177892918874E-2</v>
      </c>
      <c r="DF39">
        <v>2.4936815501263636E-2</v>
      </c>
      <c r="DG39">
        <v>2.7453559099128749E-2</v>
      </c>
      <c r="DH39">
        <v>2.4960000000000038E-2</v>
      </c>
      <c r="DI39">
        <v>2.4976584452076088E-2</v>
      </c>
      <c r="DJ39">
        <v>2.4977155041120937E-2</v>
      </c>
      <c r="DK39">
        <v>2.7340267459138239E-2</v>
      </c>
      <c r="DL39">
        <v>2.5021695111368297E-2</v>
      </c>
      <c r="DM39">
        <v>2.4975306899957611E-2</v>
      </c>
      <c r="DN39">
        <v>2.5055066079295061E-2</v>
      </c>
      <c r="DO39">
        <v>2.7397260273972688E-2</v>
      </c>
      <c r="DP39">
        <v>2.4967320261437866E-2</v>
      </c>
      <c r="DQ39">
        <v>2.4996811631169596E-2</v>
      </c>
      <c r="DR39">
        <v>2.5009331840238781E-2</v>
      </c>
    </row>
    <row r="40" spans="1:122" x14ac:dyDescent="0.25">
      <c r="A40">
        <v>8</v>
      </c>
      <c r="B40" t="s">
        <v>147</v>
      </c>
      <c r="C40" t="s">
        <v>145</v>
      </c>
      <c r="D40">
        <v>8</v>
      </c>
      <c r="E40" t="s">
        <v>40</v>
      </c>
      <c r="L40">
        <v>1.43</v>
      </c>
      <c r="M40">
        <v>1.47</v>
      </c>
      <c r="N40">
        <v>1.51</v>
      </c>
      <c r="O40">
        <v>1.56</v>
      </c>
      <c r="P40">
        <v>1.58</v>
      </c>
      <c r="Q40">
        <v>1.62</v>
      </c>
      <c r="R40">
        <v>1.66</v>
      </c>
      <c r="S40">
        <v>1.7</v>
      </c>
      <c r="T40">
        <v>1.74</v>
      </c>
      <c r="U40">
        <v>1.78</v>
      </c>
      <c r="V40">
        <v>1.83</v>
      </c>
      <c r="W40">
        <v>1.87</v>
      </c>
      <c r="X40">
        <v>1.91</v>
      </c>
      <c r="Y40">
        <v>1.96</v>
      </c>
      <c r="Z40">
        <v>2</v>
      </c>
      <c r="AA40">
        <v>2.0499999999999998</v>
      </c>
      <c r="AB40">
        <v>2.09</v>
      </c>
      <c r="AC40">
        <v>2.15</v>
      </c>
      <c r="AD40">
        <v>2.2000000000000002</v>
      </c>
      <c r="AE40">
        <v>2.2599999999999998</v>
      </c>
      <c r="AF40">
        <v>2.2999999999999998</v>
      </c>
      <c r="AG40">
        <v>2.36</v>
      </c>
      <c r="AH40">
        <v>2.42</v>
      </c>
      <c r="AI40">
        <v>2.48</v>
      </c>
      <c r="AJ40">
        <v>2.5299999999999998</v>
      </c>
      <c r="AK40">
        <v>2.59</v>
      </c>
      <c r="AL40">
        <v>2.65</v>
      </c>
      <c r="AM40">
        <v>2.72</v>
      </c>
      <c r="AN40">
        <v>2.77</v>
      </c>
      <c r="AO40">
        <v>2.84</v>
      </c>
      <c r="AP40">
        <v>2.91</v>
      </c>
      <c r="AQ40">
        <v>2.99</v>
      </c>
      <c r="AR40">
        <v>2.0699999999999998</v>
      </c>
      <c r="AS40">
        <v>1.43</v>
      </c>
      <c r="AT40">
        <v>1.47</v>
      </c>
      <c r="AU40">
        <v>1.51</v>
      </c>
      <c r="AV40">
        <v>1.56</v>
      </c>
      <c r="AW40">
        <v>1.58</v>
      </c>
      <c r="AX40">
        <v>1.62</v>
      </c>
      <c r="AY40">
        <v>1.66</v>
      </c>
      <c r="AZ40">
        <v>1.7</v>
      </c>
      <c r="BA40">
        <v>1.74</v>
      </c>
      <c r="BB40">
        <v>1.78</v>
      </c>
      <c r="BC40">
        <v>1.83</v>
      </c>
      <c r="BD40">
        <v>1.87</v>
      </c>
      <c r="BE40">
        <v>1.91</v>
      </c>
      <c r="BF40">
        <v>1.96</v>
      </c>
      <c r="BG40">
        <v>2</v>
      </c>
      <c r="BH40">
        <v>2.0499999999999998</v>
      </c>
      <c r="BI40">
        <v>2.09</v>
      </c>
      <c r="BJ40">
        <v>2.15</v>
      </c>
      <c r="BK40">
        <v>2.2000000000000002</v>
      </c>
      <c r="BL40">
        <v>2.2599999999999998</v>
      </c>
      <c r="BM40">
        <v>2.2999999999999998</v>
      </c>
      <c r="BN40">
        <v>2.36</v>
      </c>
      <c r="BO40">
        <v>2.42</v>
      </c>
      <c r="BP40">
        <v>2.48</v>
      </c>
      <c r="BQ40">
        <v>2.5299999999999998</v>
      </c>
      <c r="BR40">
        <v>2.59</v>
      </c>
      <c r="BS40">
        <v>2.65</v>
      </c>
      <c r="BT40">
        <v>2.72</v>
      </c>
      <c r="BU40">
        <v>2.77</v>
      </c>
      <c r="BV40">
        <v>2.84</v>
      </c>
      <c r="BW40">
        <v>2.91</v>
      </c>
      <c r="BX40">
        <v>2.99</v>
      </c>
      <c r="BZ40">
        <v>0.59140277565084232</v>
      </c>
      <c r="CC40">
        <v>1.9363345223968307</v>
      </c>
      <c r="CD40">
        <v>1.9797084156985196</v>
      </c>
      <c r="CE40">
        <v>2.0240538842101659</v>
      </c>
      <c r="CF40">
        <v>2.0693926912164735</v>
      </c>
      <c r="CG40">
        <v>2.1157470874997224</v>
      </c>
      <c r="CJ40">
        <v>1.9797084156985196</v>
      </c>
      <c r="CK40">
        <v>2.02</v>
      </c>
      <c r="CL40">
        <v>2.0699999999999998</v>
      </c>
      <c r="CO40" t="s">
        <v>40</v>
      </c>
      <c r="CP40">
        <v>3.3112582781456984E-2</v>
      </c>
      <c r="CQ40">
        <v>1.2820512820512832E-2</v>
      </c>
      <c r="CR40">
        <v>2.5316455696202552E-2</v>
      </c>
      <c r="CS40">
        <v>2.4691358024691242E-2</v>
      </c>
      <c r="CT40">
        <v>2.4096385542168697E-2</v>
      </c>
      <c r="CU40">
        <v>2.3529411764705903E-2</v>
      </c>
      <c r="CV40">
        <v>2.2988505747126457E-2</v>
      </c>
      <c r="CW40">
        <v>2.8089887640449462E-2</v>
      </c>
      <c r="CX40">
        <v>2.1857923497267777E-2</v>
      </c>
      <c r="CY40">
        <v>2.13903743315507E-2</v>
      </c>
      <c r="CZ40">
        <v>2.6178010471204213E-2</v>
      </c>
      <c r="DA40">
        <v>2.0408163265306142E-2</v>
      </c>
      <c r="DB40">
        <v>2.4999999999999911E-2</v>
      </c>
      <c r="DC40">
        <v>1.9512195121951237E-2</v>
      </c>
      <c r="DD40">
        <v>2.8708133971291894E-2</v>
      </c>
      <c r="DE40">
        <v>2.3255813953488497E-2</v>
      </c>
      <c r="DF40">
        <v>2.7272727272727094E-2</v>
      </c>
      <c r="DG40">
        <v>1.7699115044247805E-2</v>
      </c>
      <c r="DH40">
        <v>2.6086956521739157E-2</v>
      </c>
      <c r="DI40">
        <v>2.5423728813559344E-2</v>
      </c>
      <c r="DJ40">
        <v>2.4793388429752088E-2</v>
      </c>
      <c r="DK40">
        <v>2.0161290322580575E-2</v>
      </c>
      <c r="DL40">
        <v>2.3715415019762869E-2</v>
      </c>
      <c r="DM40">
        <v>2.3166023166023189E-2</v>
      </c>
      <c r="DN40">
        <v>2.641509433962275E-2</v>
      </c>
      <c r="DO40">
        <v>1.8382352941176405E-2</v>
      </c>
      <c r="DP40">
        <v>2.5270758122743625E-2</v>
      </c>
      <c r="DQ40">
        <v>2.4647887323943764E-2</v>
      </c>
      <c r="DR40">
        <v>2.7491408934707928E-2</v>
      </c>
    </row>
    <row r="41" spans="1:122" x14ac:dyDescent="0.25">
      <c r="A41">
        <v>9</v>
      </c>
      <c r="C41" t="s">
        <v>148</v>
      </c>
      <c r="E41" t="s">
        <v>149</v>
      </c>
      <c r="CO41" t="s">
        <v>149</v>
      </c>
    </row>
    <row r="42" spans="1:122" x14ac:dyDescent="0.25">
      <c r="A42">
        <v>9</v>
      </c>
      <c r="B42" t="s">
        <v>149</v>
      </c>
      <c r="C42" t="s">
        <v>148</v>
      </c>
      <c r="E42" t="s">
        <v>38</v>
      </c>
      <c r="F42" t="s">
        <v>150</v>
      </c>
      <c r="L42">
        <v>104.66</v>
      </c>
      <c r="M42">
        <v>107.66</v>
      </c>
      <c r="N42">
        <v>110.75</v>
      </c>
      <c r="O42">
        <v>113.93</v>
      </c>
      <c r="P42">
        <v>112.96</v>
      </c>
      <c r="Q42">
        <v>115.78</v>
      </c>
      <c r="R42">
        <v>118.68</v>
      </c>
      <c r="S42">
        <v>121.64</v>
      </c>
      <c r="T42">
        <v>124.68</v>
      </c>
      <c r="U42">
        <v>127.79</v>
      </c>
      <c r="V42">
        <v>130.99</v>
      </c>
      <c r="W42">
        <v>134.26</v>
      </c>
      <c r="X42">
        <v>137.61000000000001</v>
      </c>
      <c r="Y42">
        <v>141.05000000000001</v>
      </c>
      <c r="Z42">
        <v>144.58000000000001</v>
      </c>
      <c r="AA42">
        <v>148.19</v>
      </c>
      <c r="AB42">
        <v>151.9</v>
      </c>
      <c r="AC42">
        <v>155.69</v>
      </c>
      <c r="AD42">
        <v>159.59</v>
      </c>
      <c r="AE42">
        <v>163.58000000000001</v>
      </c>
      <c r="AF42">
        <v>167.67</v>
      </c>
      <c r="AG42">
        <v>171.86</v>
      </c>
      <c r="AH42">
        <v>176.15</v>
      </c>
      <c r="AI42">
        <v>180.56</v>
      </c>
      <c r="AJ42">
        <v>185.08</v>
      </c>
      <c r="AK42">
        <v>189.71</v>
      </c>
      <c r="AL42">
        <v>194.45</v>
      </c>
      <c r="AM42">
        <v>199.31</v>
      </c>
      <c r="AN42">
        <v>204.3</v>
      </c>
      <c r="AO42">
        <v>209.41</v>
      </c>
      <c r="AP42">
        <v>214.65</v>
      </c>
      <c r="AQ42">
        <v>220.01</v>
      </c>
      <c r="AR42">
        <v>56.91</v>
      </c>
      <c r="AS42">
        <v>61.16</v>
      </c>
      <c r="AT42">
        <v>65.599999999999994</v>
      </c>
      <c r="AU42">
        <v>70.25</v>
      </c>
      <c r="AV42">
        <v>75.11</v>
      </c>
      <c r="AW42">
        <v>80.19</v>
      </c>
      <c r="AX42">
        <v>85.5</v>
      </c>
      <c r="AY42">
        <v>91.05</v>
      </c>
      <c r="AZ42">
        <v>96.85</v>
      </c>
      <c r="BA42">
        <v>102.91</v>
      </c>
      <c r="BB42">
        <v>109.23</v>
      </c>
      <c r="BC42">
        <v>115.83</v>
      </c>
      <c r="BD42">
        <v>122.72</v>
      </c>
      <c r="BE42">
        <v>129.91</v>
      </c>
      <c r="BF42">
        <v>137.41</v>
      </c>
      <c r="BG42">
        <v>144.58000000000001</v>
      </c>
      <c r="BH42">
        <v>148.19</v>
      </c>
      <c r="BI42">
        <v>151.9</v>
      </c>
      <c r="BJ42">
        <v>155.69</v>
      </c>
      <c r="BK42">
        <v>159.59</v>
      </c>
      <c r="BL42">
        <v>163.58000000000001</v>
      </c>
      <c r="BM42">
        <v>167.67</v>
      </c>
      <c r="BN42">
        <v>171.86</v>
      </c>
      <c r="BO42">
        <v>176.15</v>
      </c>
      <c r="BP42">
        <v>180.56</v>
      </c>
      <c r="BQ42">
        <v>185.08</v>
      </c>
      <c r="BR42">
        <v>189.71</v>
      </c>
      <c r="BS42">
        <v>194.45</v>
      </c>
      <c r="BT42">
        <v>199.31</v>
      </c>
      <c r="BU42">
        <v>204.3</v>
      </c>
      <c r="BV42">
        <v>209.41</v>
      </c>
      <c r="BW42">
        <v>214.65</v>
      </c>
      <c r="BX42">
        <v>220.01</v>
      </c>
      <c r="CC42">
        <v>113.21000653774</v>
      </c>
      <c r="CD42">
        <v>115.7459106841855</v>
      </c>
      <c r="CE42">
        <v>118.33861908351126</v>
      </c>
      <c r="CF42">
        <v>120.98940415098188</v>
      </c>
      <c r="CG42">
        <v>123.69956680396388</v>
      </c>
      <c r="CJ42">
        <v>49.574180275200007</v>
      </c>
      <c r="CK42">
        <v>53.17</v>
      </c>
      <c r="CL42">
        <v>56.91</v>
      </c>
      <c r="CO42" t="s">
        <v>38</v>
      </c>
      <c r="CP42">
        <v>2.871331828442444E-2</v>
      </c>
      <c r="CQ42">
        <v>-8.5139998244537253E-3</v>
      </c>
      <c r="CR42">
        <v>2.4964589235127545E-2</v>
      </c>
      <c r="CS42">
        <v>2.5047503886681685E-2</v>
      </c>
      <c r="CT42">
        <v>2.4941017863161389E-2</v>
      </c>
      <c r="CU42">
        <v>2.4991779020059241E-2</v>
      </c>
      <c r="CV42">
        <v>2.4943856272056458E-2</v>
      </c>
      <c r="CW42">
        <v>2.5041083026840931E-2</v>
      </c>
      <c r="CX42">
        <v>2.4963737689899852E-2</v>
      </c>
      <c r="CY42">
        <v>2.4951586474005832E-2</v>
      </c>
      <c r="CZ42">
        <v>2.4998183271564549E-2</v>
      </c>
      <c r="DA42">
        <v>2.5026586316908902E-2</v>
      </c>
      <c r="DB42">
        <v>2.496887536312066E-2</v>
      </c>
      <c r="DC42">
        <v>2.5035427491733639E-2</v>
      </c>
      <c r="DD42">
        <v>2.495062541145485E-2</v>
      </c>
      <c r="DE42">
        <v>2.5049778405806446E-2</v>
      </c>
      <c r="DF42">
        <v>2.5001566514192674E-2</v>
      </c>
      <c r="DG42">
        <v>2.500305660838718E-2</v>
      </c>
      <c r="DH42">
        <v>2.4989562831753007E-2</v>
      </c>
      <c r="DI42">
        <v>2.4962178517397834E-2</v>
      </c>
      <c r="DJ42">
        <v>2.503548112404199E-2</v>
      </c>
      <c r="DK42">
        <v>2.5033229951262795E-2</v>
      </c>
      <c r="DL42">
        <v>2.5016209206829454E-2</v>
      </c>
      <c r="DM42">
        <v>2.4985504190606612E-2</v>
      </c>
      <c r="DN42">
        <v>2.4993571612239723E-2</v>
      </c>
      <c r="DO42">
        <v>2.5036375495459381E-2</v>
      </c>
      <c r="DP42">
        <v>2.5012236906509961E-2</v>
      </c>
      <c r="DQ42">
        <v>2.502268277541669E-2</v>
      </c>
      <c r="DR42">
        <v>2.4970882832517981E-2</v>
      </c>
    </row>
    <row r="43" spans="1:122" x14ac:dyDescent="0.25">
      <c r="A43">
        <v>9</v>
      </c>
      <c r="B43" t="s">
        <v>149</v>
      </c>
      <c r="C43" t="s">
        <v>148</v>
      </c>
      <c r="E43" t="s">
        <v>40</v>
      </c>
      <c r="L43">
        <v>1.95</v>
      </c>
      <c r="M43">
        <v>2.0099999999999998</v>
      </c>
      <c r="N43">
        <v>2.0699999999999998</v>
      </c>
      <c r="O43">
        <v>2.13</v>
      </c>
      <c r="P43">
        <v>2.16</v>
      </c>
      <c r="Q43">
        <v>2.2200000000000002</v>
      </c>
      <c r="R43">
        <v>2.27</v>
      </c>
      <c r="S43">
        <v>2.33</v>
      </c>
      <c r="T43">
        <v>2.37</v>
      </c>
      <c r="U43">
        <v>2.4300000000000002</v>
      </c>
      <c r="V43">
        <v>2.5</v>
      </c>
      <c r="W43">
        <v>2.56</v>
      </c>
      <c r="X43">
        <v>2.61</v>
      </c>
      <c r="Y43">
        <v>2.67</v>
      </c>
      <c r="Z43">
        <v>2.74</v>
      </c>
      <c r="AA43">
        <v>2.81</v>
      </c>
      <c r="AB43">
        <v>2.86</v>
      </c>
      <c r="AC43">
        <v>2.94</v>
      </c>
      <c r="AD43">
        <v>3.01</v>
      </c>
      <c r="AE43">
        <v>3.08</v>
      </c>
      <c r="AF43">
        <v>3.15</v>
      </c>
      <c r="AG43">
        <v>3.22</v>
      </c>
      <c r="AH43">
        <v>3.31</v>
      </c>
      <c r="AI43">
        <v>3.39</v>
      </c>
      <c r="AJ43">
        <v>3.46</v>
      </c>
      <c r="AK43">
        <v>3.54</v>
      </c>
      <c r="AL43">
        <v>3.63</v>
      </c>
      <c r="AM43">
        <v>3.72</v>
      </c>
      <c r="AN43">
        <v>3.79</v>
      </c>
      <c r="AO43">
        <v>3.89</v>
      </c>
      <c r="AP43">
        <v>3.99</v>
      </c>
      <c r="AQ43">
        <v>4.09</v>
      </c>
      <c r="AR43">
        <v>1.73</v>
      </c>
      <c r="AS43">
        <v>1.78</v>
      </c>
      <c r="AT43">
        <v>1.83</v>
      </c>
      <c r="AU43">
        <v>1.88</v>
      </c>
      <c r="AV43">
        <v>1.93</v>
      </c>
      <c r="AW43">
        <v>1.99</v>
      </c>
      <c r="AX43">
        <v>2.0499999999999998</v>
      </c>
      <c r="AY43">
        <v>2.11</v>
      </c>
      <c r="AZ43">
        <v>2.17</v>
      </c>
      <c r="BA43">
        <v>2.23</v>
      </c>
      <c r="BB43">
        <v>2.29</v>
      </c>
      <c r="BC43">
        <v>2.36</v>
      </c>
      <c r="BD43">
        <v>2.4300000000000002</v>
      </c>
      <c r="BE43">
        <v>2.5</v>
      </c>
      <c r="BF43">
        <v>2.57</v>
      </c>
      <c r="BG43">
        <v>2.74</v>
      </c>
      <c r="BH43">
        <v>2.81</v>
      </c>
      <c r="BI43">
        <v>2.86</v>
      </c>
      <c r="BJ43">
        <v>2.94</v>
      </c>
      <c r="BK43">
        <v>3.01</v>
      </c>
      <c r="BL43">
        <v>3.08</v>
      </c>
      <c r="BM43">
        <v>3.15</v>
      </c>
      <c r="BN43">
        <v>3.22</v>
      </c>
      <c r="BO43">
        <v>3.31</v>
      </c>
      <c r="BP43">
        <v>3.39</v>
      </c>
      <c r="BQ43">
        <v>3.46</v>
      </c>
      <c r="BR43">
        <v>3.54</v>
      </c>
      <c r="BS43">
        <v>3.63</v>
      </c>
      <c r="BT43">
        <v>3.72</v>
      </c>
      <c r="BU43">
        <v>3.79</v>
      </c>
      <c r="BV43">
        <v>3.89</v>
      </c>
      <c r="BW43">
        <v>3.99</v>
      </c>
      <c r="BX43">
        <v>4.09</v>
      </c>
      <c r="BZ43">
        <v>0.61855548617522715</v>
      </c>
      <c r="CC43">
        <v>1.620817164621883</v>
      </c>
      <c r="CD43">
        <v>1.657123469109413</v>
      </c>
      <c r="CE43">
        <v>1.6942430348174637</v>
      </c>
      <c r="CF43">
        <v>1.7321940787973746</v>
      </c>
      <c r="CG43">
        <v>1.7709952261624358</v>
      </c>
      <c r="CJ43">
        <v>1.6571234691094121</v>
      </c>
      <c r="CK43">
        <v>1.69</v>
      </c>
      <c r="CL43">
        <v>1.73</v>
      </c>
      <c r="CO43" t="s">
        <v>40</v>
      </c>
      <c r="CP43">
        <v>2.898550724637684E-2</v>
      </c>
      <c r="CQ43">
        <v>1.4084507042253639E-2</v>
      </c>
      <c r="CR43">
        <v>2.7777777777777801E-2</v>
      </c>
      <c r="CS43">
        <v>2.2522522522522442E-2</v>
      </c>
      <c r="CT43">
        <v>2.6431718061674034E-2</v>
      </c>
      <c r="CU43">
        <v>1.7167381974248941E-2</v>
      </c>
      <c r="CV43">
        <v>2.5316455696202552E-2</v>
      </c>
      <c r="CW43">
        <v>2.8806584362139849E-2</v>
      </c>
      <c r="CX43">
        <v>2.4000000000000021E-2</v>
      </c>
      <c r="CY43">
        <v>1.9531249999999931E-2</v>
      </c>
      <c r="CZ43">
        <v>2.2988505747126457E-2</v>
      </c>
      <c r="DA43">
        <v>2.6217228464419581E-2</v>
      </c>
      <c r="DB43">
        <v>2.5547445255474394E-2</v>
      </c>
      <c r="DC43">
        <v>1.7793594306049758E-2</v>
      </c>
      <c r="DD43">
        <v>2.7972027972028E-2</v>
      </c>
      <c r="DE43">
        <v>2.3809523809523756E-2</v>
      </c>
      <c r="DF43">
        <v>2.3255813953488469E-2</v>
      </c>
      <c r="DG43">
        <v>2.2727272727272676E-2</v>
      </c>
      <c r="DH43">
        <v>2.2222222222222313E-2</v>
      </c>
      <c r="DI43">
        <v>2.7950310559006167E-2</v>
      </c>
      <c r="DJ43">
        <v>2.4169184290030232E-2</v>
      </c>
      <c r="DK43">
        <v>2.064896755162237E-2</v>
      </c>
      <c r="DL43">
        <v>2.3121387283237014E-2</v>
      </c>
      <c r="DM43">
        <v>2.5423728813559282E-2</v>
      </c>
      <c r="DN43">
        <v>2.479338842975215E-2</v>
      </c>
      <c r="DO43">
        <v>1.8817204301075224E-2</v>
      </c>
      <c r="DP43">
        <v>2.6385224274406354E-2</v>
      </c>
      <c r="DQ43">
        <v>2.5706940874036011E-2</v>
      </c>
      <c r="DR43">
        <v>2.5062656641603918E-2</v>
      </c>
    </row>
    <row r="44" spans="1:122" x14ac:dyDescent="0.25">
      <c r="A44">
        <v>9</v>
      </c>
      <c r="C44" t="s">
        <v>148</v>
      </c>
      <c r="D44">
        <v>9</v>
      </c>
      <c r="E44" t="s">
        <v>151</v>
      </c>
      <c r="CG44" t="s">
        <v>289</v>
      </c>
      <c r="CO44" t="s">
        <v>151</v>
      </c>
    </row>
    <row r="45" spans="1:122" x14ac:dyDescent="0.25">
      <c r="A45">
        <v>9</v>
      </c>
      <c r="B45" t="s">
        <v>151</v>
      </c>
      <c r="C45" t="s">
        <v>148</v>
      </c>
      <c r="D45">
        <v>9</v>
      </c>
      <c r="E45" t="s">
        <v>38</v>
      </c>
      <c r="F45" t="s">
        <v>128</v>
      </c>
      <c r="L45">
        <v>21.21</v>
      </c>
      <c r="M45">
        <v>21.82</v>
      </c>
      <c r="N45">
        <v>22.45</v>
      </c>
      <c r="O45">
        <v>23.09</v>
      </c>
      <c r="P45">
        <v>23.03</v>
      </c>
      <c r="Q45">
        <v>23.6</v>
      </c>
      <c r="R45">
        <v>24.19</v>
      </c>
      <c r="S45">
        <v>24.8</v>
      </c>
      <c r="T45">
        <v>25.39</v>
      </c>
      <c r="U45">
        <v>26.03</v>
      </c>
      <c r="V45">
        <v>26.68</v>
      </c>
      <c r="W45">
        <v>27.35</v>
      </c>
      <c r="X45">
        <v>28.01</v>
      </c>
      <c r="Y45">
        <v>28.71</v>
      </c>
      <c r="Z45">
        <v>29.42</v>
      </c>
      <c r="AA45">
        <v>30.16</v>
      </c>
      <c r="AB45">
        <v>30.89</v>
      </c>
      <c r="AC45">
        <v>31.66</v>
      </c>
      <c r="AD45">
        <v>32.450000000000003</v>
      </c>
      <c r="AE45">
        <v>33.26</v>
      </c>
      <c r="AF45">
        <v>34.06</v>
      </c>
      <c r="AG45">
        <v>34.909999999999997</v>
      </c>
      <c r="AH45">
        <v>35.79</v>
      </c>
      <c r="AI45">
        <v>36.68</v>
      </c>
      <c r="AJ45">
        <v>37.57</v>
      </c>
      <c r="AK45">
        <v>38.51</v>
      </c>
      <c r="AL45">
        <v>39.47</v>
      </c>
      <c r="AM45">
        <v>40.46</v>
      </c>
      <c r="AN45">
        <v>41.43</v>
      </c>
      <c r="AO45">
        <v>42.47</v>
      </c>
      <c r="AP45">
        <v>43.53</v>
      </c>
      <c r="AQ45">
        <v>44.62</v>
      </c>
      <c r="AR45">
        <v>23.13</v>
      </c>
      <c r="AS45">
        <v>21.21</v>
      </c>
      <c r="AT45">
        <v>21.82</v>
      </c>
      <c r="AU45">
        <v>22.45</v>
      </c>
      <c r="AV45">
        <v>23.09</v>
      </c>
      <c r="AW45">
        <v>23.03</v>
      </c>
      <c r="AX45">
        <v>23.6</v>
      </c>
      <c r="AY45">
        <v>24.19</v>
      </c>
      <c r="AZ45">
        <v>24.8</v>
      </c>
      <c r="BA45">
        <v>25.39</v>
      </c>
      <c r="BB45">
        <v>26.03</v>
      </c>
      <c r="BC45">
        <v>26.68</v>
      </c>
      <c r="BD45">
        <v>27.35</v>
      </c>
      <c r="BE45">
        <v>28.01</v>
      </c>
      <c r="BF45">
        <v>28.71</v>
      </c>
      <c r="BG45">
        <v>29.42</v>
      </c>
      <c r="BH45">
        <v>30.16</v>
      </c>
      <c r="BI45">
        <v>30.89</v>
      </c>
      <c r="BJ45">
        <v>31.66</v>
      </c>
      <c r="BK45">
        <v>32.450000000000003</v>
      </c>
      <c r="BL45">
        <v>33.26</v>
      </c>
      <c r="BM45">
        <v>34.06</v>
      </c>
      <c r="BN45">
        <v>34.909999999999997</v>
      </c>
      <c r="BO45">
        <v>35.79</v>
      </c>
      <c r="BP45">
        <v>36.68</v>
      </c>
      <c r="BQ45">
        <v>37.57</v>
      </c>
      <c r="BR45">
        <v>38.51</v>
      </c>
      <c r="BS45">
        <v>39.47</v>
      </c>
      <c r="BT45">
        <v>40.46</v>
      </c>
      <c r="BU45">
        <v>41.43</v>
      </c>
      <c r="BV45">
        <v>42.47</v>
      </c>
      <c r="BW45">
        <v>43.53</v>
      </c>
      <c r="BX45">
        <v>44.62</v>
      </c>
      <c r="CC45">
        <v>21.643496190371899</v>
      </c>
      <c r="CD45">
        <v>22.128310505036207</v>
      </c>
      <c r="CE45">
        <v>22.623984660349016</v>
      </c>
      <c r="CF45">
        <v>23.130761916740834</v>
      </c>
      <c r="CG45">
        <v>23.648890983675827</v>
      </c>
      <c r="CJ45">
        <v>22.128310505036207</v>
      </c>
      <c r="CK45">
        <v>22.62</v>
      </c>
      <c r="CL45">
        <v>23.13</v>
      </c>
      <c r="CO45" t="s">
        <v>38</v>
      </c>
      <c r="CP45">
        <v>2.8507795100222742E-2</v>
      </c>
      <c r="CQ45">
        <v>-2.5985275010826643E-3</v>
      </c>
      <c r="CR45">
        <v>2.4750325662179776E-2</v>
      </c>
      <c r="CS45">
        <v>2.4999999999999991E-2</v>
      </c>
      <c r="CT45">
        <v>2.5217031831335238E-2</v>
      </c>
      <c r="CU45">
        <v>2.3790322580645156E-2</v>
      </c>
      <c r="CV45">
        <v>2.5206774320598684E-2</v>
      </c>
      <c r="CW45">
        <v>2.4971187091817077E-2</v>
      </c>
      <c r="CX45">
        <v>2.5112443778111008E-2</v>
      </c>
      <c r="CY45">
        <v>2.4131627056672763E-2</v>
      </c>
      <c r="CZ45">
        <v>2.4991074616208472E-2</v>
      </c>
      <c r="DA45">
        <v>2.4730059212817863E-2</v>
      </c>
      <c r="DB45">
        <v>2.5152957171991789E-2</v>
      </c>
      <c r="DC45">
        <v>2.4204244031830253E-2</v>
      </c>
      <c r="DD45">
        <v>2.4927160893493026E-2</v>
      </c>
      <c r="DE45">
        <v>2.4952621604548413E-2</v>
      </c>
      <c r="DF45">
        <v>2.4961479198767185E-2</v>
      </c>
      <c r="DG45">
        <v>2.4052916416115584E-2</v>
      </c>
      <c r="DH45">
        <v>2.4955960070463717E-2</v>
      </c>
      <c r="DI45">
        <v>2.5207676883414569E-2</v>
      </c>
      <c r="DJ45">
        <v>2.4867281363509377E-2</v>
      </c>
      <c r="DK45">
        <v>2.4263904034896418E-2</v>
      </c>
      <c r="DL45">
        <v>2.501996273622565E-2</v>
      </c>
      <c r="DM45">
        <v>2.4928589976629469E-2</v>
      </c>
      <c r="DN45">
        <v>2.5082341018495109E-2</v>
      </c>
      <c r="DO45">
        <v>2.3974295600593151E-2</v>
      </c>
      <c r="DP45">
        <v>2.5102582669563098E-2</v>
      </c>
      <c r="DQ45">
        <v>2.4958794443136385E-2</v>
      </c>
      <c r="DR45">
        <v>2.5040202159430192E-2</v>
      </c>
    </row>
    <row r="46" spans="1:122" x14ac:dyDescent="0.25">
      <c r="A46">
        <v>9</v>
      </c>
      <c r="B46" t="s">
        <v>151</v>
      </c>
      <c r="C46" t="s">
        <v>148</v>
      </c>
      <c r="D46">
        <v>9</v>
      </c>
      <c r="E46" t="s">
        <v>40</v>
      </c>
      <c r="L46">
        <v>1.95</v>
      </c>
      <c r="M46">
        <v>2.0099999999999998</v>
      </c>
      <c r="N46">
        <v>2.0699999999999998</v>
      </c>
      <c r="O46">
        <v>2.13</v>
      </c>
      <c r="P46">
        <v>2.16</v>
      </c>
      <c r="Q46">
        <v>2.2200000000000002</v>
      </c>
      <c r="R46">
        <v>2.27</v>
      </c>
      <c r="S46">
        <v>2.33</v>
      </c>
      <c r="T46">
        <v>2.37</v>
      </c>
      <c r="U46">
        <v>2.4300000000000002</v>
      </c>
      <c r="V46">
        <v>2.5</v>
      </c>
      <c r="W46">
        <v>2.56</v>
      </c>
      <c r="X46">
        <v>2.61</v>
      </c>
      <c r="Y46">
        <v>2.67</v>
      </c>
      <c r="Z46">
        <v>2.74</v>
      </c>
      <c r="AA46">
        <v>2.81</v>
      </c>
      <c r="AB46">
        <v>2.86</v>
      </c>
      <c r="AC46">
        <v>2.94</v>
      </c>
      <c r="AD46">
        <v>3.01</v>
      </c>
      <c r="AE46">
        <v>3.08</v>
      </c>
      <c r="AF46">
        <v>3.15</v>
      </c>
      <c r="AG46">
        <v>3.22</v>
      </c>
      <c r="AH46">
        <v>3.31</v>
      </c>
      <c r="AI46">
        <v>3.39</v>
      </c>
      <c r="AJ46">
        <v>3.46</v>
      </c>
      <c r="AK46">
        <v>3.54</v>
      </c>
      <c r="AL46">
        <v>3.63</v>
      </c>
      <c r="AM46">
        <v>3.72</v>
      </c>
      <c r="AN46">
        <v>3.79</v>
      </c>
      <c r="AO46">
        <v>3.89</v>
      </c>
      <c r="AP46">
        <v>3.99</v>
      </c>
      <c r="AQ46">
        <v>4.09</v>
      </c>
      <c r="AR46">
        <v>1.73</v>
      </c>
      <c r="AS46">
        <v>1.95</v>
      </c>
      <c r="AT46">
        <v>2.0099999999999998</v>
      </c>
      <c r="AU46">
        <v>2.0699999999999998</v>
      </c>
      <c r="AV46">
        <v>2.13</v>
      </c>
      <c r="AW46">
        <v>2.16</v>
      </c>
      <c r="AX46">
        <v>2.2200000000000002</v>
      </c>
      <c r="AY46">
        <v>2.27</v>
      </c>
      <c r="AZ46">
        <v>2.33</v>
      </c>
      <c r="BA46">
        <v>2.37</v>
      </c>
      <c r="BB46">
        <v>2.4300000000000002</v>
      </c>
      <c r="BC46">
        <v>2.5</v>
      </c>
      <c r="BD46">
        <v>2.56</v>
      </c>
      <c r="BE46">
        <v>2.61</v>
      </c>
      <c r="BF46">
        <v>2.67</v>
      </c>
      <c r="BG46">
        <v>2.74</v>
      </c>
      <c r="BH46">
        <v>2.81</v>
      </c>
      <c r="BI46">
        <v>2.86</v>
      </c>
      <c r="BJ46">
        <v>2.94</v>
      </c>
      <c r="BK46">
        <v>3.01</v>
      </c>
      <c r="BL46">
        <v>3.08</v>
      </c>
      <c r="BM46">
        <v>3.15</v>
      </c>
      <c r="BN46">
        <v>3.22</v>
      </c>
      <c r="BO46">
        <v>3.31</v>
      </c>
      <c r="BP46">
        <v>3.39</v>
      </c>
      <c r="BQ46">
        <v>3.46</v>
      </c>
      <c r="BR46">
        <v>3.54</v>
      </c>
      <c r="BS46">
        <v>3.63</v>
      </c>
      <c r="BT46">
        <v>3.72</v>
      </c>
      <c r="BU46">
        <v>3.79</v>
      </c>
      <c r="BV46">
        <v>3.89</v>
      </c>
      <c r="BW46">
        <v>3.99</v>
      </c>
      <c r="BX46">
        <v>4.09</v>
      </c>
      <c r="BZ46">
        <v>0.61855548617522715</v>
      </c>
      <c r="CC46">
        <v>1.620817164621883</v>
      </c>
      <c r="CD46">
        <v>1.657123469109413</v>
      </c>
      <c r="CE46">
        <v>1.6942430348174637</v>
      </c>
      <c r="CF46">
        <v>1.7321940787973746</v>
      </c>
      <c r="CG46">
        <v>1.7709952261624358</v>
      </c>
      <c r="CJ46">
        <v>1.657123469109413</v>
      </c>
      <c r="CK46">
        <v>1.69</v>
      </c>
      <c r="CL46">
        <v>1.73</v>
      </c>
      <c r="CO46" t="s">
        <v>40</v>
      </c>
      <c r="CP46">
        <v>2.898550724637684E-2</v>
      </c>
      <c r="CQ46">
        <v>1.4084507042253639E-2</v>
      </c>
      <c r="CR46">
        <v>2.7777777777777801E-2</v>
      </c>
      <c r="CS46">
        <v>2.2522522522522442E-2</v>
      </c>
      <c r="CT46">
        <v>2.6431718061674034E-2</v>
      </c>
      <c r="CU46">
        <v>1.7167381974248941E-2</v>
      </c>
      <c r="CV46">
        <v>2.5316455696202552E-2</v>
      </c>
      <c r="CW46">
        <v>2.8806584362139849E-2</v>
      </c>
      <c r="CX46">
        <v>2.4000000000000021E-2</v>
      </c>
      <c r="CY46">
        <v>1.9531249999999931E-2</v>
      </c>
      <c r="CZ46">
        <v>2.2988505747126457E-2</v>
      </c>
      <c r="DA46">
        <v>2.6217228464419581E-2</v>
      </c>
      <c r="DB46">
        <v>2.5547445255474394E-2</v>
      </c>
      <c r="DC46">
        <v>1.7793594306049758E-2</v>
      </c>
      <c r="DD46">
        <v>2.7972027972028E-2</v>
      </c>
      <c r="DE46">
        <v>2.3809523809523756E-2</v>
      </c>
      <c r="DF46">
        <v>2.3255813953488469E-2</v>
      </c>
      <c r="DG46">
        <v>2.2727272727272676E-2</v>
      </c>
      <c r="DH46">
        <v>2.2222222222222313E-2</v>
      </c>
      <c r="DI46">
        <v>2.7950310559006167E-2</v>
      </c>
      <c r="DJ46">
        <v>2.4169184290030232E-2</v>
      </c>
      <c r="DK46">
        <v>2.064896755162237E-2</v>
      </c>
      <c r="DL46">
        <v>2.3121387283237014E-2</v>
      </c>
      <c r="DM46">
        <v>2.5423728813559282E-2</v>
      </c>
      <c r="DN46">
        <v>2.479338842975215E-2</v>
      </c>
      <c r="DO46">
        <v>1.8817204301075224E-2</v>
      </c>
      <c r="DP46">
        <v>2.6385224274406354E-2</v>
      </c>
      <c r="DQ46">
        <v>2.5706940874036011E-2</v>
      </c>
      <c r="DR46">
        <v>2.5062656641603918E-2</v>
      </c>
    </row>
    <row r="47" spans="1:122" x14ac:dyDescent="0.25">
      <c r="A47">
        <v>9</v>
      </c>
      <c r="C47" t="s">
        <v>148</v>
      </c>
      <c r="E47" t="s">
        <v>152</v>
      </c>
      <c r="CO47" t="s">
        <v>152</v>
      </c>
    </row>
    <row r="48" spans="1:122" x14ac:dyDescent="0.25">
      <c r="A48">
        <v>9</v>
      </c>
      <c r="B48" t="s">
        <v>152</v>
      </c>
      <c r="C48" t="s">
        <v>148</v>
      </c>
      <c r="E48" t="s">
        <v>38</v>
      </c>
      <c r="F48" t="s">
        <v>150</v>
      </c>
      <c r="L48">
        <v>104.66</v>
      </c>
      <c r="M48">
        <v>107.66</v>
      </c>
      <c r="N48">
        <v>110.75</v>
      </c>
      <c r="O48">
        <v>113.93</v>
      </c>
      <c r="P48">
        <v>112.96</v>
      </c>
      <c r="Q48">
        <v>115.78</v>
      </c>
      <c r="R48">
        <v>118.68</v>
      </c>
      <c r="S48">
        <v>121.64</v>
      </c>
      <c r="T48">
        <v>124.68</v>
      </c>
      <c r="U48">
        <v>127.79</v>
      </c>
      <c r="V48">
        <v>130.99</v>
      </c>
      <c r="W48">
        <v>134.26</v>
      </c>
      <c r="X48">
        <v>137.61000000000001</v>
      </c>
      <c r="Y48">
        <v>141.05000000000001</v>
      </c>
      <c r="Z48">
        <v>144.58000000000001</v>
      </c>
      <c r="AA48">
        <v>148.19</v>
      </c>
      <c r="AB48">
        <v>151.9</v>
      </c>
      <c r="AC48">
        <v>155.69</v>
      </c>
      <c r="AD48">
        <v>159.59</v>
      </c>
      <c r="AE48">
        <v>163.58000000000001</v>
      </c>
      <c r="AF48">
        <v>167.67</v>
      </c>
      <c r="AG48">
        <v>171.86</v>
      </c>
      <c r="AH48">
        <v>176.15</v>
      </c>
      <c r="AI48">
        <v>180.56</v>
      </c>
      <c r="AJ48">
        <v>185.08</v>
      </c>
      <c r="AK48">
        <v>189.71</v>
      </c>
      <c r="AL48">
        <v>194.45</v>
      </c>
      <c r="AM48">
        <v>199.31</v>
      </c>
      <c r="AN48">
        <v>204.3</v>
      </c>
      <c r="AO48">
        <v>209.41</v>
      </c>
      <c r="AP48">
        <v>214.65</v>
      </c>
      <c r="AQ48">
        <v>220.01</v>
      </c>
      <c r="AR48">
        <v>56.91</v>
      </c>
      <c r="AS48">
        <v>61.16</v>
      </c>
      <c r="AT48">
        <v>65.599999999999994</v>
      </c>
      <c r="AU48">
        <v>70.25</v>
      </c>
      <c r="AV48">
        <v>75.11</v>
      </c>
      <c r="AW48">
        <v>80.19</v>
      </c>
      <c r="AX48">
        <v>85.5</v>
      </c>
      <c r="AY48">
        <v>91.05</v>
      </c>
      <c r="AZ48">
        <v>96.85</v>
      </c>
      <c r="BA48">
        <v>102.91</v>
      </c>
      <c r="BB48">
        <v>109.23</v>
      </c>
      <c r="BC48">
        <v>115.83</v>
      </c>
      <c r="BD48">
        <v>122.72</v>
      </c>
      <c r="BE48">
        <v>129.91</v>
      </c>
      <c r="BF48">
        <v>137.41</v>
      </c>
      <c r="BG48">
        <v>144.58000000000001</v>
      </c>
      <c r="BH48">
        <v>148.19</v>
      </c>
      <c r="BI48">
        <v>151.9</v>
      </c>
      <c r="BJ48">
        <v>155.69</v>
      </c>
      <c r="BK48">
        <v>159.59</v>
      </c>
      <c r="BL48">
        <v>163.58000000000001</v>
      </c>
      <c r="BM48">
        <v>167.67</v>
      </c>
      <c r="BN48">
        <v>171.86</v>
      </c>
      <c r="BO48">
        <v>176.15</v>
      </c>
      <c r="BP48">
        <v>180.56</v>
      </c>
      <c r="BQ48">
        <v>185.08</v>
      </c>
      <c r="BR48">
        <v>189.71</v>
      </c>
      <c r="BS48">
        <v>194.45</v>
      </c>
      <c r="BT48">
        <v>199.31</v>
      </c>
      <c r="BU48">
        <v>204.3</v>
      </c>
      <c r="BV48">
        <v>209.41</v>
      </c>
      <c r="BW48">
        <v>214.65</v>
      </c>
      <c r="BX48">
        <v>220.01</v>
      </c>
      <c r="CC48">
        <v>113.21000653774013</v>
      </c>
      <c r="CD48">
        <v>115.7459106841855</v>
      </c>
      <c r="CE48">
        <v>118.33861908351126</v>
      </c>
      <c r="CF48">
        <v>120.98940415098188</v>
      </c>
      <c r="CG48">
        <v>123.69956680396388</v>
      </c>
      <c r="CJ48">
        <v>49.574180275200007</v>
      </c>
      <c r="CK48">
        <v>53.17</v>
      </c>
      <c r="CL48">
        <v>56.91</v>
      </c>
      <c r="CO48" t="s">
        <v>38</v>
      </c>
      <c r="CP48">
        <v>2.871331828442444E-2</v>
      </c>
      <c r="CQ48">
        <v>-8.5139998244537253E-3</v>
      </c>
      <c r="CR48">
        <v>2.4964589235127545E-2</v>
      </c>
      <c r="CS48">
        <v>2.5047503886681685E-2</v>
      </c>
      <c r="CT48">
        <v>2.4941017863161389E-2</v>
      </c>
      <c r="CU48">
        <v>2.4991779020059241E-2</v>
      </c>
      <c r="CV48">
        <v>2.4943856272056458E-2</v>
      </c>
      <c r="CW48">
        <v>2.5041083026840931E-2</v>
      </c>
      <c r="CX48">
        <v>2.4963737689899852E-2</v>
      </c>
      <c r="CY48">
        <v>2.4951586474005832E-2</v>
      </c>
      <c r="CZ48">
        <v>2.4998183271564549E-2</v>
      </c>
      <c r="DA48">
        <v>2.5026586316908902E-2</v>
      </c>
      <c r="DB48">
        <v>2.496887536312066E-2</v>
      </c>
      <c r="DC48">
        <v>2.5035427491733639E-2</v>
      </c>
      <c r="DD48">
        <v>2.495062541145485E-2</v>
      </c>
      <c r="DE48">
        <v>2.5049778405806446E-2</v>
      </c>
      <c r="DF48">
        <v>2.5001566514192674E-2</v>
      </c>
      <c r="DG48">
        <v>2.500305660838718E-2</v>
      </c>
      <c r="DH48">
        <v>2.4989562831753007E-2</v>
      </c>
      <c r="DI48">
        <v>2.4962178517397834E-2</v>
      </c>
      <c r="DJ48">
        <v>2.503548112404199E-2</v>
      </c>
      <c r="DK48">
        <v>2.5033229951262795E-2</v>
      </c>
      <c r="DL48">
        <v>2.5016209206829454E-2</v>
      </c>
      <c r="DM48">
        <v>2.4985504190606612E-2</v>
      </c>
      <c r="DN48">
        <v>2.4993571612239723E-2</v>
      </c>
      <c r="DO48">
        <v>2.5036375495459381E-2</v>
      </c>
      <c r="DP48">
        <v>2.5012236906509961E-2</v>
      </c>
      <c r="DQ48">
        <v>2.502268277541669E-2</v>
      </c>
      <c r="DR48">
        <v>2.4970882832517981E-2</v>
      </c>
    </row>
    <row r="49" spans="1:122" x14ac:dyDescent="0.25">
      <c r="A49">
        <v>9</v>
      </c>
      <c r="B49" t="s">
        <v>152</v>
      </c>
      <c r="C49" t="s">
        <v>148</v>
      </c>
      <c r="E49" t="s">
        <v>40</v>
      </c>
      <c r="L49">
        <v>1.95</v>
      </c>
      <c r="M49">
        <v>2.0099999999999998</v>
      </c>
      <c r="N49">
        <v>2.0699999999999998</v>
      </c>
      <c r="O49">
        <v>2.13</v>
      </c>
      <c r="P49">
        <v>2.16</v>
      </c>
      <c r="Q49">
        <v>2.2200000000000002</v>
      </c>
      <c r="R49">
        <v>2.27</v>
      </c>
      <c r="S49">
        <v>2.33</v>
      </c>
      <c r="T49">
        <v>2.37</v>
      </c>
      <c r="U49">
        <v>2.4300000000000002</v>
      </c>
      <c r="V49">
        <v>2.5</v>
      </c>
      <c r="W49">
        <v>2.56</v>
      </c>
      <c r="X49">
        <v>2.61</v>
      </c>
      <c r="Y49">
        <v>2.67</v>
      </c>
      <c r="Z49">
        <v>2.74</v>
      </c>
      <c r="AA49">
        <v>2.81</v>
      </c>
      <c r="AB49">
        <v>2.86</v>
      </c>
      <c r="AC49">
        <v>2.94</v>
      </c>
      <c r="AD49">
        <v>3.01</v>
      </c>
      <c r="AE49">
        <v>3.08</v>
      </c>
      <c r="AF49">
        <v>3.15</v>
      </c>
      <c r="AG49">
        <v>3.22</v>
      </c>
      <c r="AH49">
        <v>3.31</v>
      </c>
      <c r="AI49">
        <v>3.39</v>
      </c>
      <c r="AJ49">
        <v>3.46</v>
      </c>
      <c r="AK49">
        <v>3.54</v>
      </c>
      <c r="AL49">
        <v>3.63</v>
      </c>
      <c r="AM49">
        <v>3.72</v>
      </c>
      <c r="AN49">
        <v>3.79</v>
      </c>
      <c r="AO49">
        <v>3.89</v>
      </c>
      <c r="AP49">
        <v>3.99</v>
      </c>
      <c r="AQ49">
        <v>4.09</v>
      </c>
      <c r="AR49">
        <v>1.73</v>
      </c>
      <c r="AS49">
        <v>1.78</v>
      </c>
      <c r="AT49">
        <v>1.83</v>
      </c>
      <c r="AU49">
        <v>1.88</v>
      </c>
      <c r="AV49">
        <v>1.93</v>
      </c>
      <c r="AW49">
        <v>1.99</v>
      </c>
      <c r="AX49">
        <v>2.0499999999999998</v>
      </c>
      <c r="AY49">
        <v>2.11</v>
      </c>
      <c r="AZ49">
        <v>2.17</v>
      </c>
      <c r="BA49">
        <v>2.23</v>
      </c>
      <c r="BB49">
        <v>2.29</v>
      </c>
      <c r="BC49">
        <v>2.36</v>
      </c>
      <c r="BD49">
        <v>2.4300000000000002</v>
      </c>
      <c r="BE49">
        <v>2.5</v>
      </c>
      <c r="BF49">
        <v>2.57</v>
      </c>
      <c r="BG49">
        <v>2.74</v>
      </c>
      <c r="BH49">
        <v>2.81</v>
      </c>
      <c r="BI49">
        <v>2.86</v>
      </c>
      <c r="BJ49">
        <v>2.94</v>
      </c>
      <c r="BK49">
        <v>3.01</v>
      </c>
      <c r="BL49">
        <v>3.08</v>
      </c>
      <c r="BM49">
        <v>3.15</v>
      </c>
      <c r="BN49">
        <v>3.22</v>
      </c>
      <c r="BO49">
        <v>3.31</v>
      </c>
      <c r="BP49">
        <v>3.39</v>
      </c>
      <c r="BQ49">
        <v>3.46</v>
      </c>
      <c r="BR49">
        <v>3.54</v>
      </c>
      <c r="BS49">
        <v>3.63</v>
      </c>
      <c r="BT49">
        <v>3.72</v>
      </c>
      <c r="BU49">
        <v>3.79</v>
      </c>
      <c r="BV49">
        <v>3.89</v>
      </c>
      <c r="BW49">
        <v>3.99</v>
      </c>
      <c r="BX49">
        <v>4.09</v>
      </c>
      <c r="BZ49">
        <v>0.61855548617522715</v>
      </c>
      <c r="CC49">
        <v>1.620817164621883</v>
      </c>
      <c r="CD49">
        <v>1.657123469109413</v>
      </c>
      <c r="CE49">
        <v>1.6942430348174637</v>
      </c>
      <c r="CF49">
        <v>1.7321940787973746</v>
      </c>
      <c r="CG49">
        <v>1.7709952261624358</v>
      </c>
      <c r="CJ49">
        <v>1.6571234691094121</v>
      </c>
      <c r="CK49">
        <v>1.69</v>
      </c>
      <c r="CL49">
        <v>1.73</v>
      </c>
      <c r="CO49" t="s">
        <v>40</v>
      </c>
      <c r="CP49">
        <v>2.898550724637684E-2</v>
      </c>
      <c r="CQ49">
        <v>1.4084507042253639E-2</v>
      </c>
      <c r="CR49">
        <v>2.7777777777777801E-2</v>
      </c>
      <c r="CS49">
        <v>2.2522522522522442E-2</v>
      </c>
      <c r="CT49">
        <v>2.6431718061674034E-2</v>
      </c>
      <c r="CU49">
        <v>1.7167381974248941E-2</v>
      </c>
      <c r="CV49">
        <v>2.5316455696202552E-2</v>
      </c>
      <c r="CW49">
        <v>2.8806584362139849E-2</v>
      </c>
      <c r="CX49">
        <v>2.4000000000000021E-2</v>
      </c>
      <c r="CY49">
        <v>1.9531249999999931E-2</v>
      </c>
      <c r="CZ49">
        <v>2.2988505747126457E-2</v>
      </c>
      <c r="DA49">
        <v>2.6217228464419581E-2</v>
      </c>
      <c r="DB49">
        <v>2.5547445255474394E-2</v>
      </c>
      <c r="DC49">
        <v>1.7793594306049758E-2</v>
      </c>
      <c r="DD49">
        <v>2.7972027972028E-2</v>
      </c>
      <c r="DE49">
        <v>2.3809523809523756E-2</v>
      </c>
      <c r="DF49">
        <v>2.3255813953488469E-2</v>
      </c>
      <c r="DG49">
        <v>2.2727272727272676E-2</v>
      </c>
      <c r="DH49">
        <v>2.2222222222222313E-2</v>
      </c>
      <c r="DI49">
        <v>2.7950310559006167E-2</v>
      </c>
      <c r="DJ49">
        <v>2.4169184290030232E-2</v>
      </c>
      <c r="DK49">
        <v>2.064896755162237E-2</v>
      </c>
      <c r="DL49">
        <v>2.3121387283237014E-2</v>
      </c>
      <c r="DM49">
        <v>2.5423728813559282E-2</v>
      </c>
      <c r="DN49">
        <v>2.479338842975215E-2</v>
      </c>
      <c r="DO49">
        <v>1.8817204301075224E-2</v>
      </c>
      <c r="DP49">
        <v>2.6385224274406354E-2</v>
      </c>
      <c r="DQ49">
        <v>2.5706940874036011E-2</v>
      </c>
      <c r="DR49">
        <v>2.5062656641603918E-2</v>
      </c>
    </row>
    <row r="50" spans="1:122" x14ac:dyDescent="0.25">
      <c r="A50">
        <v>9</v>
      </c>
      <c r="C50" t="s">
        <v>148</v>
      </c>
      <c r="D50">
        <v>9</v>
      </c>
      <c r="E50" t="s">
        <v>153</v>
      </c>
      <c r="CG50" t="s">
        <v>289</v>
      </c>
      <c r="CO50" t="s">
        <v>153</v>
      </c>
    </row>
    <row r="51" spans="1:122" x14ac:dyDescent="0.25">
      <c r="A51">
        <v>9</v>
      </c>
      <c r="B51" t="s">
        <v>153</v>
      </c>
      <c r="C51" t="s">
        <v>148</v>
      </c>
      <c r="D51">
        <v>9</v>
      </c>
      <c r="E51" t="s">
        <v>38</v>
      </c>
      <c r="F51" t="s">
        <v>128</v>
      </c>
      <c r="L51">
        <v>21.21</v>
      </c>
      <c r="M51">
        <v>21.82</v>
      </c>
      <c r="N51">
        <v>22.45</v>
      </c>
      <c r="O51">
        <v>23.09</v>
      </c>
      <c r="P51">
        <v>23.03</v>
      </c>
      <c r="Q51">
        <v>23.6</v>
      </c>
      <c r="R51">
        <v>24.19</v>
      </c>
      <c r="S51">
        <v>24.8</v>
      </c>
      <c r="T51">
        <v>25.39</v>
      </c>
      <c r="U51">
        <v>26.03</v>
      </c>
      <c r="V51">
        <v>26.68</v>
      </c>
      <c r="W51">
        <v>27.35</v>
      </c>
      <c r="X51">
        <v>28.01</v>
      </c>
      <c r="Y51">
        <v>28.71</v>
      </c>
      <c r="Z51">
        <v>29.42</v>
      </c>
      <c r="AA51">
        <v>30.16</v>
      </c>
      <c r="AB51">
        <v>30.89</v>
      </c>
      <c r="AC51">
        <v>31.66</v>
      </c>
      <c r="AD51">
        <v>32.450000000000003</v>
      </c>
      <c r="AE51">
        <v>33.26</v>
      </c>
      <c r="AF51">
        <v>34.06</v>
      </c>
      <c r="AG51">
        <v>34.909999999999997</v>
      </c>
      <c r="AH51">
        <v>35.79</v>
      </c>
      <c r="AI51">
        <v>36.68</v>
      </c>
      <c r="AJ51">
        <v>37.57</v>
      </c>
      <c r="AK51">
        <v>38.51</v>
      </c>
      <c r="AL51">
        <v>39.47</v>
      </c>
      <c r="AM51">
        <v>40.46</v>
      </c>
      <c r="AN51">
        <v>41.43</v>
      </c>
      <c r="AO51">
        <v>42.47</v>
      </c>
      <c r="AP51">
        <v>43.53</v>
      </c>
      <c r="AQ51">
        <v>44.62</v>
      </c>
      <c r="AR51">
        <v>23.13</v>
      </c>
      <c r="AS51">
        <v>21.21</v>
      </c>
      <c r="AT51">
        <v>21.82</v>
      </c>
      <c r="AU51">
        <v>22.45</v>
      </c>
      <c r="AV51">
        <v>23.09</v>
      </c>
      <c r="AW51">
        <v>23.03</v>
      </c>
      <c r="AX51">
        <v>23.6</v>
      </c>
      <c r="AY51">
        <v>24.19</v>
      </c>
      <c r="AZ51">
        <v>24.8</v>
      </c>
      <c r="BA51">
        <v>25.39</v>
      </c>
      <c r="BB51">
        <v>26.03</v>
      </c>
      <c r="BC51">
        <v>26.68</v>
      </c>
      <c r="BD51">
        <v>27.35</v>
      </c>
      <c r="BE51">
        <v>28.01</v>
      </c>
      <c r="BF51">
        <v>28.71</v>
      </c>
      <c r="BG51">
        <v>29.42</v>
      </c>
      <c r="BH51">
        <v>30.16</v>
      </c>
      <c r="BI51">
        <v>30.89</v>
      </c>
      <c r="BJ51">
        <v>31.66</v>
      </c>
      <c r="BK51">
        <v>32.450000000000003</v>
      </c>
      <c r="BL51">
        <v>33.26</v>
      </c>
      <c r="BM51">
        <v>34.06</v>
      </c>
      <c r="BN51">
        <v>34.909999999999997</v>
      </c>
      <c r="BO51">
        <v>35.79</v>
      </c>
      <c r="BP51">
        <v>36.68</v>
      </c>
      <c r="BQ51">
        <v>37.57</v>
      </c>
      <c r="BR51">
        <v>38.51</v>
      </c>
      <c r="BS51">
        <v>39.47</v>
      </c>
      <c r="BT51">
        <v>40.46</v>
      </c>
      <c r="BU51">
        <v>41.43</v>
      </c>
      <c r="BV51">
        <v>42.47</v>
      </c>
      <c r="BW51">
        <v>43.53</v>
      </c>
      <c r="BX51">
        <v>44.62</v>
      </c>
      <c r="CC51">
        <v>21.643496190371881</v>
      </c>
      <c r="CD51">
        <v>22.128310505036207</v>
      </c>
      <c r="CE51">
        <v>22.623984660349016</v>
      </c>
      <c r="CF51">
        <v>23.130761916740834</v>
      </c>
      <c r="CG51">
        <v>23.648890983675827</v>
      </c>
      <c r="CJ51">
        <v>19.479942604800002</v>
      </c>
      <c r="CK51">
        <v>22.4</v>
      </c>
      <c r="CL51">
        <v>23.13</v>
      </c>
      <c r="CO51" t="s">
        <v>38</v>
      </c>
      <c r="CP51">
        <v>2.8507795100222742E-2</v>
      </c>
      <c r="CQ51">
        <v>-2.5985275010826643E-3</v>
      </c>
      <c r="CR51">
        <v>2.4750325662179776E-2</v>
      </c>
      <c r="CS51">
        <v>2.4999999999999991E-2</v>
      </c>
      <c r="CT51">
        <v>2.5217031831335238E-2</v>
      </c>
      <c r="CU51">
        <v>2.3790322580645156E-2</v>
      </c>
      <c r="CV51">
        <v>2.5206774320598684E-2</v>
      </c>
      <c r="CW51">
        <v>2.4971187091817077E-2</v>
      </c>
      <c r="CX51">
        <v>2.5112443778111008E-2</v>
      </c>
      <c r="CY51">
        <v>2.4131627056672763E-2</v>
      </c>
      <c r="CZ51">
        <v>2.4991074616208472E-2</v>
      </c>
      <c r="DA51">
        <v>2.4730059212817863E-2</v>
      </c>
      <c r="DB51">
        <v>2.5152957171991789E-2</v>
      </c>
      <c r="DC51">
        <v>2.4204244031830253E-2</v>
      </c>
      <c r="DD51">
        <v>2.4927160893493026E-2</v>
      </c>
      <c r="DE51">
        <v>2.4952621604548413E-2</v>
      </c>
      <c r="DF51">
        <v>2.4961479198767185E-2</v>
      </c>
      <c r="DG51">
        <v>2.4052916416115584E-2</v>
      </c>
      <c r="DH51">
        <v>2.4955960070463717E-2</v>
      </c>
      <c r="DI51">
        <v>2.5207676883414569E-2</v>
      </c>
      <c r="DJ51">
        <v>2.4867281363509377E-2</v>
      </c>
      <c r="DK51">
        <v>2.4263904034896418E-2</v>
      </c>
      <c r="DL51">
        <v>2.501996273622565E-2</v>
      </c>
      <c r="DM51">
        <v>2.4928589976629469E-2</v>
      </c>
      <c r="DN51">
        <v>2.5082341018495109E-2</v>
      </c>
      <c r="DO51">
        <v>2.3974295600593151E-2</v>
      </c>
      <c r="DP51">
        <v>2.5102582669563098E-2</v>
      </c>
      <c r="DQ51">
        <v>2.4958794443136385E-2</v>
      </c>
      <c r="DR51">
        <v>2.5040202159430192E-2</v>
      </c>
    </row>
    <row r="52" spans="1:122" x14ac:dyDescent="0.25">
      <c r="A52">
        <v>9</v>
      </c>
      <c r="B52" t="s">
        <v>153</v>
      </c>
      <c r="C52" t="s">
        <v>148</v>
      </c>
      <c r="D52">
        <v>9</v>
      </c>
      <c r="E52" t="s">
        <v>40</v>
      </c>
      <c r="L52">
        <v>1.95</v>
      </c>
      <c r="M52">
        <v>2.0099999999999998</v>
      </c>
      <c r="N52">
        <v>2.0699999999999998</v>
      </c>
      <c r="O52">
        <v>2.13</v>
      </c>
      <c r="P52">
        <v>2.16</v>
      </c>
      <c r="Q52">
        <v>2.2200000000000002</v>
      </c>
      <c r="R52">
        <v>2.27</v>
      </c>
      <c r="S52">
        <v>2.33</v>
      </c>
      <c r="T52">
        <v>2.37</v>
      </c>
      <c r="U52">
        <v>2.4300000000000002</v>
      </c>
      <c r="V52">
        <v>2.5</v>
      </c>
      <c r="W52">
        <v>2.56</v>
      </c>
      <c r="X52">
        <v>2.61</v>
      </c>
      <c r="Y52">
        <v>2.67</v>
      </c>
      <c r="Z52">
        <v>2.74</v>
      </c>
      <c r="AA52">
        <v>2.81</v>
      </c>
      <c r="AB52">
        <v>2.86</v>
      </c>
      <c r="AC52">
        <v>2.94</v>
      </c>
      <c r="AD52">
        <v>3.01</v>
      </c>
      <c r="AE52">
        <v>3.08</v>
      </c>
      <c r="AF52">
        <v>3.15</v>
      </c>
      <c r="AG52">
        <v>3.22</v>
      </c>
      <c r="AH52">
        <v>3.31</v>
      </c>
      <c r="AI52">
        <v>3.39</v>
      </c>
      <c r="AJ52">
        <v>3.46</v>
      </c>
      <c r="AK52">
        <v>3.54</v>
      </c>
      <c r="AL52">
        <v>3.63</v>
      </c>
      <c r="AM52">
        <v>3.72</v>
      </c>
      <c r="AN52">
        <v>3.79</v>
      </c>
      <c r="AO52">
        <v>3.89</v>
      </c>
      <c r="AP52">
        <v>3.99</v>
      </c>
      <c r="AQ52">
        <v>4.09</v>
      </c>
      <c r="AR52">
        <v>1.73</v>
      </c>
      <c r="AS52">
        <v>1.95</v>
      </c>
      <c r="AT52">
        <v>2.0099999999999998</v>
      </c>
      <c r="AU52">
        <v>2.0699999999999998</v>
      </c>
      <c r="AV52">
        <v>2.13</v>
      </c>
      <c r="AW52">
        <v>2.16</v>
      </c>
      <c r="AX52">
        <v>2.2200000000000002</v>
      </c>
      <c r="AY52">
        <v>2.27</v>
      </c>
      <c r="AZ52">
        <v>2.33</v>
      </c>
      <c r="BA52">
        <v>2.37</v>
      </c>
      <c r="BB52">
        <v>2.4300000000000002</v>
      </c>
      <c r="BC52">
        <v>2.5</v>
      </c>
      <c r="BD52">
        <v>2.56</v>
      </c>
      <c r="BE52">
        <v>2.61</v>
      </c>
      <c r="BF52">
        <v>2.67</v>
      </c>
      <c r="BG52">
        <v>2.74</v>
      </c>
      <c r="BH52">
        <v>2.81</v>
      </c>
      <c r="BI52">
        <v>2.86</v>
      </c>
      <c r="BJ52">
        <v>2.94</v>
      </c>
      <c r="BK52">
        <v>3.01</v>
      </c>
      <c r="BL52">
        <v>3.08</v>
      </c>
      <c r="BM52">
        <v>3.15</v>
      </c>
      <c r="BN52">
        <v>3.22</v>
      </c>
      <c r="BO52">
        <v>3.31</v>
      </c>
      <c r="BP52">
        <v>3.39</v>
      </c>
      <c r="BQ52">
        <v>3.46</v>
      </c>
      <c r="BR52">
        <v>3.54</v>
      </c>
      <c r="BS52">
        <v>3.63</v>
      </c>
      <c r="BT52">
        <v>3.72</v>
      </c>
      <c r="BU52">
        <v>3.79</v>
      </c>
      <c r="BV52">
        <v>3.89</v>
      </c>
      <c r="BW52">
        <v>3.99</v>
      </c>
      <c r="BX52">
        <v>4.09</v>
      </c>
      <c r="BZ52">
        <v>0.61855548617522715</v>
      </c>
      <c r="CC52">
        <v>1.620817164621883</v>
      </c>
      <c r="CD52">
        <v>1.657123469109413</v>
      </c>
      <c r="CE52">
        <v>1.6942430348174637</v>
      </c>
      <c r="CF52">
        <v>1.7321940787973746</v>
      </c>
      <c r="CG52">
        <v>1.7709952261624358</v>
      </c>
      <c r="CJ52">
        <v>1.6571234691094121</v>
      </c>
      <c r="CK52">
        <v>1.69</v>
      </c>
      <c r="CL52">
        <v>1.73</v>
      </c>
      <c r="CO52" t="s">
        <v>40</v>
      </c>
      <c r="CP52">
        <v>2.898550724637684E-2</v>
      </c>
      <c r="CQ52">
        <v>1.4084507042253639E-2</v>
      </c>
      <c r="CR52">
        <v>2.7777777777777801E-2</v>
      </c>
      <c r="CS52">
        <v>2.2522522522522442E-2</v>
      </c>
      <c r="CT52">
        <v>2.6431718061674034E-2</v>
      </c>
      <c r="CU52">
        <v>1.7167381974248941E-2</v>
      </c>
      <c r="CV52">
        <v>2.5316455696202552E-2</v>
      </c>
      <c r="CW52">
        <v>2.8806584362139849E-2</v>
      </c>
      <c r="CX52">
        <v>2.4000000000000021E-2</v>
      </c>
      <c r="CY52">
        <v>1.9531249999999931E-2</v>
      </c>
      <c r="CZ52">
        <v>2.2988505747126457E-2</v>
      </c>
      <c r="DA52">
        <v>2.6217228464419581E-2</v>
      </c>
      <c r="DB52">
        <v>2.5547445255474394E-2</v>
      </c>
      <c r="DC52">
        <v>1.7793594306049758E-2</v>
      </c>
      <c r="DD52">
        <v>2.7972027972028E-2</v>
      </c>
      <c r="DE52">
        <v>2.3809523809523756E-2</v>
      </c>
      <c r="DF52">
        <v>2.3255813953488469E-2</v>
      </c>
      <c r="DG52">
        <v>2.2727272727272676E-2</v>
      </c>
      <c r="DH52">
        <v>2.2222222222222313E-2</v>
      </c>
      <c r="DI52">
        <v>2.7950310559006167E-2</v>
      </c>
      <c r="DJ52">
        <v>2.4169184290030232E-2</v>
      </c>
      <c r="DK52">
        <v>2.064896755162237E-2</v>
      </c>
      <c r="DL52">
        <v>2.3121387283237014E-2</v>
      </c>
      <c r="DM52">
        <v>2.5423728813559282E-2</v>
      </c>
      <c r="DN52">
        <v>2.479338842975215E-2</v>
      </c>
      <c r="DO52">
        <v>1.8817204301075224E-2</v>
      </c>
      <c r="DP52">
        <v>2.6385224274406354E-2</v>
      </c>
      <c r="DQ52">
        <v>2.5706940874036011E-2</v>
      </c>
      <c r="DR52">
        <v>2.5062656641603918E-2</v>
      </c>
    </row>
    <row r="53" spans="1:122" x14ac:dyDescent="0.25">
      <c r="A53">
        <v>10</v>
      </c>
      <c r="C53" t="s">
        <v>154</v>
      </c>
      <c r="D53">
        <v>10</v>
      </c>
      <c r="E53" t="s">
        <v>155</v>
      </c>
      <c r="CG53" t="s">
        <v>289</v>
      </c>
      <c r="CO53" t="s">
        <v>155</v>
      </c>
    </row>
    <row r="54" spans="1:122" x14ac:dyDescent="0.25">
      <c r="A54">
        <v>10</v>
      </c>
      <c r="B54" t="s">
        <v>155</v>
      </c>
      <c r="C54" t="s">
        <v>154</v>
      </c>
      <c r="D54">
        <v>10</v>
      </c>
      <c r="E54" t="s">
        <v>38</v>
      </c>
      <c r="F54" t="s">
        <v>128</v>
      </c>
      <c r="L54">
        <v>32.82</v>
      </c>
      <c r="M54">
        <v>33.76</v>
      </c>
      <c r="N54">
        <v>34.729999999999997</v>
      </c>
      <c r="O54">
        <v>35.72</v>
      </c>
      <c r="P54">
        <v>38.9</v>
      </c>
      <c r="Q54">
        <v>39.869999999999997</v>
      </c>
      <c r="R54">
        <v>40.869999999999997</v>
      </c>
      <c r="S54">
        <v>41.89</v>
      </c>
      <c r="T54">
        <v>43.14</v>
      </c>
      <c r="U54">
        <v>44.22</v>
      </c>
      <c r="V54">
        <v>45.32</v>
      </c>
      <c r="W54">
        <v>46.46</v>
      </c>
      <c r="X54">
        <v>47.85</v>
      </c>
      <c r="Y54">
        <v>49.05</v>
      </c>
      <c r="Z54">
        <v>50.28</v>
      </c>
      <c r="AA54">
        <v>51.53</v>
      </c>
      <c r="AB54">
        <v>53.09</v>
      </c>
      <c r="AC54">
        <v>54.42</v>
      </c>
      <c r="AD54">
        <v>55.78</v>
      </c>
      <c r="AE54">
        <v>57.18</v>
      </c>
      <c r="AF54">
        <v>58.92</v>
      </c>
      <c r="AG54">
        <v>60.39</v>
      </c>
      <c r="AH54">
        <v>61.9</v>
      </c>
      <c r="AI54">
        <v>63.45</v>
      </c>
      <c r="AJ54">
        <v>65.400000000000006</v>
      </c>
      <c r="AK54">
        <v>67.03</v>
      </c>
      <c r="AL54">
        <v>68.709999999999994</v>
      </c>
      <c r="AM54">
        <v>70.430000000000007</v>
      </c>
      <c r="AN54">
        <v>72.599999999999994</v>
      </c>
      <c r="AO54">
        <v>74.42</v>
      </c>
      <c r="AP54">
        <v>76.28</v>
      </c>
      <c r="AQ54">
        <v>78.180000000000007</v>
      </c>
      <c r="AR54">
        <v>35.869999999999997</v>
      </c>
      <c r="AS54">
        <v>32.82</v>
      </c>
      <c r="AT54">
        <v>33.76</v>
      </c>
      <c r="AU54">
        <v>34.729999999999997</v>
      </c>
      <c r="AV54">
        <v>35.72</v>
      </c>
      <c r="AW54">
        <v>38.9</v>
      </c>
      <c r="AX54">
        <v>39.869999999999997</v>
      </c>
      <c r="AY54">
        <v>40.869999999999997</v>
      </c>
      <c r="AZ54">
        <v>41.89</v>
      </c>
      <c r="BA54">
        <v>43.14</v>
      </c>
      <c r="BB54">
        <v>44.22</v>
      </c>
      <c r="BC54">
        <v>45.32</v>
      </c>
      <c r="BD54">
        <v>46.46</v>
      </c>
      <c r="BE54">
        <v>47.85</v>
      </c>
      <c r="BF54">
        <v>49.05</v>
      </c>
      <c r="BG54">
        <v>50.28</v>
      </c>
      <c r="BH54">
        <v>51.53</v>
      </c>
      <c r="BI54">
        <v>53.09</v>
      </c>
      <c r="BJ54">
        <v>54.42</v>
      </c>
      <c r="BK54">
        <v>55.78</v>
      </c>
      <c r="BL54">
        <v>57.18</v>
      </c>
      <c r="BM54">
        <v>58.92</v>
      </c>
      <c r="BN54">
        <v>60.39</v>
      </c>
      <c r="BO54">
        <v>61.9</v>
      </c>
      <c r="BP54">
        <v>63.45</v>
      </c>
      <c r="BQ54">
        <v>65.400000000000006</v>
      </c>
      <c r="BR54">
        <v>67.03</v>
      </c>
      <c r="BS54">
        <v>68.709999999999994</v>
      </c>
      <c r="BT54">
        <v>70.430000000000007</v>
      </c>
      <c r="BU54">
        <v>72.599999999999994</v>
      </c>
      <c r="BV54">
        <v>74.42</v>
      </c>
      <c r="BW54">
        <v>76.28</v>
      </c>
      <c r="BX54">
        <v>78.180000000000007</v>
      </c>
      <c r="CC54">
        <v>33.560656271183142</v>
      </c>
      <c r="CD54">
        <v>34.312414971657653</v>
      </c>
      <c r="CE54">
        <v>35.081013067022781</v>
      </c>
      <c r="CF54">
        <v>35.866827759724082</v>
      </c>
      <c r="CG54">
        <v>36.670244701541897</v>
      </c>
      <c r="CJ54">
        <v>34.312414971657653</v>
      </c>
      <c r="CK54">
        <v>35.08</v>
      </c>
      <c r="CL54">
        <v>35.869999999999997</v>
      </c>
      <c r="CO54" t="s">
        <v>38</v>
      </c>
      <c r="CP54">
        <v>2.8505614742297784E-2</v>
      </c>
      <c r="CQ54">
        <v>8.9025755879059351E-2</v>
      </c>
      <c r="CR54">
        <v>2.493573264781488E-2</v>
      </c>
      <c r="CS54">
        <v>2.5081514923501382E-2</v>
      </c>
      <c r="CT54">
        <v>2.4957181306581921E-2</v>
      </c>
      <c r="CU54">
        <v>2.9840057292910002E-2</v>
      </c>
      <c r="CV54">
        <v>2.5034770514603576E-2</v>
      </c>
      <c r="CW54">
        <v>2.4875621890547296E-2</v>
      </c>
      <c r="CX54">
        <v>2.5154457193292158E-2</v>
      </c>
      <c r="CY54">
        <v>2.9918209212225582E-2</v>
      </c>
      <c r="CZ54">
        <v>2.5078369905956022E-2</v>
      </c>
      <c r="DA54">
        <v>2.5076452599388462E-2</v>
      </c>
      <c r="DB54">
        <v>2.4860779634049323E-2</v>
      </c>
      <c r="DC54">
        <v>3.02736270133903E-2</v>
      </c>
      <c r="DD54">
        <v>2.5051798832171748E-2</v>
      </c>
      <c r="DE54">
        <v>2.4990812201396533E-2</v>
      </c>
      <c r="DF54">
        <v>2.5098601649336656E-2</v>
      </c>
      <c r="DG54">
        <v>3.0430220356768137E-2</v>
      </c>
      <c r="DH54">
        <v>2.494908350305497E-2</v>
      </c>
      <c r="DI54">
        <v>2.5004139758238085E-2</v>
      </c>
      <c r="DJ54">
        <v>2.5040387722132542E-2</v>
      </c>
      <c r="DK54">
        <v>3.0732860520094607E-2</v>
      </c>
      <c r="DL54">
        <v>2.4923547400611548E-2</v>
      </c>
      <c r="DM54">
        <v>2.5063404445770439E-2</v>
      </c>
      <c r="DN54">
        <v>2.5032746325134816E-2</v>
      </c>
      <c r="DO54">
        <v>3.0810734062189229E-2</v>
      </c>
      <c r="DP54">
        <v>2.5068870523416081E-2</v>
      </c>
      <c r="DQ54">
        <v>2.4993281375974192E-2</v>
      </c>
      <c r="DR54">
        <v>2.4908232826429021E-2</v>
      </c>
    </row>
    <row r="55" spans="1:122" x14ac:dyDescent="0.25">
      <c r="A55">
        <v>10</v>
      </c>
      <c r="B55" t="s">
        <v>155</v>
      </c>
      <c r="C55" t="s">
        <v>154</v>
      </c>
      <c r="D55">
        <v>10</v>
      </c>
      <c r="E55" t="s">
        <v>40</v>
      </c>
      <c r="L55">
        <v>5.59</v>
      </c>
      <c r="M55">
        <v>5.75</v>
      </c>
      <c r="N55">
        <v>5.92</v>
      </c>
      <c r="O55">
        <v>6.09</v>
      </c>
      <c r="P55">
        <v>6.19</v>
      </c>
      <c r="Q55">
        <v>6.35</v>
      </c>
      <c r="R55">
        <v>6.5</v>
      </c>
      <c r="S55">
        <v>6.67</v>
      </c>
      <c r="T55">
        <v>6.8</v>
      </c>
      <c r="U55">
        <v>6.97</v>
      </c>
      <c r="V55">
        <v>7.15</v>
      </c>
      <c r="W55">
        <v>7.32</v>
      </c>
      <c r="X55">
        <v>7.47</v>
      </c>
      <c r="Y55">
        <v>7.66</v>
      </c>
      <c r="Z55">
        <v>7.85</v>
      </c>
      <c r="AA55">
        <v>8.0500000000000007</v>
      </c>
      <c r="AB55">
        <v>8.2100000000000009</v>
      </c>
      <c r="AC55">
        <v>8.41</v>
      </c>
      <c r="AD55">
        <v>8.6199999999999992</v>
      </c>
      <c r="AE55">
        <v>8.84</v>
      </c>
      <c r="AF55">
        <v>9.01</v>
      </c>
      <c r="AG55">
        <v>9.24</v>
      </c>
      <c r="AH55">
        <v>9.4700000000000006</v>
      </c>
      <c r="AI55">
        <v>9.7100000000000009</v>
      </c>
      <c r="AJ55">
        <v>9.9</v>
      </c>
      <c r="AK55">
        <v>10.15</v>
      </c>
      <c r="AL55">
        <v>10.4</v>
      </c>
      <c r="AM55">
        <v>10.66</v>
      </c>
      <c r="AN55">
        <v>10.88</v>
      </c>
      <c r="AO55">
        <v>11.15</v>
      </c>
      <c r="AP55">
        <v>11.43</v>
      </c>
      <c r="AQ55">
        <v>11.71</v>
      </c>
      <c r="AR55">
        <v>4.3899999999999997</v>
      </c>
      <c r="AS55">
        <v>5.59</v>
      </c>
      <c r="AT55">
        <v>5.75</v>
      </c>
      <c r="AU55">
        <v>5.92</v>
      </c>
      <c r="AV55">
        <v>6.09</v>
      </c>
      <c r="AW55">
        <v>6.19</v>
      </c>
      <c r="AX55">
        <v>6.35</v>
      </c>
      <c r="AY55">
        <v>6.5</v>
      </c>
      <c r="AZ55">
        <v>6.67</v>
      </c>
      <c r="BA55">
        <v>6.8</v>
      </c>
      <c r="BB55">
        <v>6.97</v>
      </c>
      <c r="BC55">
        <v>7.15</v>
      </c>
      <c r="BD55">
        <v>7.32</v>
      </c>
      <c r="BE55">
        <v>7.47</v>
      </c>
      <c r="BF55">
        <v>7.66</v>
      </c>
      <c r="BG55">
        <v>7.85</v>
      </c>
      <c r="BH55">
        <v>8.0500000000000007</v>
      </c>
      <c r="BI55">
        <v>8.2100000000000009</v>
      </c>
      <c r="BJ55">
        <v>8.41</v>
      </c>
      <c r="BK55">
        <v>8.6199999999999992</v>
      </c>
      <c r="BL55">
        <v>8.84</v>
      </c>
      <c r="BM55">
        <v>9.01</v>
      </c>
      <c r="BN55">
        <v>9.24</v>
      </c>
      <c r="BO55">
        <v>9.4700000000000006</v>
      </c>
      <c r="BP55">
        <v>9.7100000000000009</v>
      </c>
      <c r="BQ55">
        <v>9.9</v>
      </c>
      <c r="BR55">
        <v>10.15</v>
      </c>
      <c r="BS55">
        <v>10.4</v>
      </c>
      <c r="BT55">
        <v>10.66</v>
      </c>
      <c r="BU55">
        <v>10.88</v>
      </c>
      <c r="BV55">
        <v>11.15</v>
      </c>
      <c r="BW55">
        <v>11.43</v>
      </c>
      <c r="BX55">
        <v>11.71</v>
      </c>
      <c r="BZ55">
        <v>0.34894973349266872</v>
      </c>
      <c r="CC55">
        <v>4.1068842376311974</v>
      </c>
      <c r="CD55">
        <v>4.1988784445541363</v>
      </c>
      <c r="CE55">
        <v>4.292933321712149</v>
      </c>
      <c r="CF55">
        <v>4.3890950281185006</v>
      </c>
      <c r="CG55">
        <v>4.4874107567483552</v>
      </c>
      <c r="CJ55">
        <v>4.1988784445541363</v>
      </c>
      <c r="CK55">
        <v>4.29</v>
      </c>
      <c r="CL55">
        <v>4.3899999999999997</v>
      </c>
      <c r="CO55" t="s">
        <v>40</v>
      </c>
      <c r="CP55">
        <v>2.8716216216216204E-2</v>
      </c>
      <c r="CQ55">
        <v>1.6420361247947542E-2</v>
      </c>
      <c r="CR55">
        <v>2.5848142164781783E-2</v>
      </c>
      <c r="CS55">
        <v>2.3622047244094547E-2</v>
      </c>
      <c r="CT55">
        <v>2.6153846153846142E-2</v>
      </c>
      <c r="CU55">
        <v>1.9490254872563704E-2</v>
      </c>
      <c r="CV55">
        <v>2.4999999999999991E-2</v>
      </c>
      <c r="CW55">
        <v>2.5824964131994348E-2</v>
      </c>
      <c r="CX55">
        <v>2.3776223776223765E-2</v>
      </c>
      <c r="CY55">
        <v>2.049180327868845E-2</v>
      </c>
      <c r="CZ55">
        <v>2.5435073627844765E-2</v>
      </c>
      <c r="DA55">
        <v>2.4804177545691839E-2</v>
      </c>
      <c r="DB55">
        <v>2.5477707006369563E-2</v>
      </c>
      <c r="DC55">
        <v>1.9875776397515543E-2</v>
      </c>
      <c r="DD55">
        <v>2.4360535931790411E-2</v>
      </c>
      <c r="DE55">
        <v>2.4970273483947571E-2</v>
      </c>
      <c r="DF55">
        <v>2.5522041763341143E-2</v>
      </c>
      <c r="DG55">
        <v>1.9230769230769221E-2</v>
      </c>
      <c r="DH55">
        <v>2.5527192008879072E-2</v>
      </c>
      <c r="DI55">
        <v>2.4891774891774937E-2</v>
      </c>
      <c r="DJ55">
        <v>2.5343189017951448E-2</v>
      </c>
      <c r="DK55">
        <v>1.9567456230689957E-2</v>
      </c>
      <c r="DL55">
        <v>2.5252525252525252E-2</v>
      </c>
      <c r="DM55">
        <v>2.463054187192118E-2</v>
      </c>
      <c r="DN55">
        <v>2.4999999999999977E-2</v>
      </c>
      <c r="DO55">
        <v>2.0637898686679233E-2</v>
      </c>
      <c r="DP55">
        <v>2.4816176470588196E-2</v>
      </c>
      <c r="DQ55">
        <v>2.5112107623318329E-2</v>
      </c>
      <c r="DR55">
        <v>2.4496937882764754E-2</v>
      </c>
    </row>
    <row r="56" spans="1:122" x14ac:dyDescent="0.25">
      <c r="A56">
        <v>10</v>
      </c>
      <c r="E56" t="s">
        <v>156</v>
      </c>
      <c r="CO56" t="s">
        <v>156</v>
      </c>
    </row>
    <row r="57" spans="1:122" x14ac:dyDescent="0.25">
      <c r="A57">
        <v>10</v>
      </c>
      <c r="B57" t="s">
        <v>156</v>
      </c>
      <c r="C57" t="s">
        <v>154</v>
      </c>
      <c r="E57" t="s">
        <v>40</v>
      </c>
      <c r="L57">
        <v>38.409999999999997</v>
      </c>
      <c r="M57">
        <v>39.51</v>
      </c>
      <c r="N57">
        <v>40.65</v>
      </c>
      <c r="O57">
        <v>41.81</v>
      </c>
      <c r="P57">
        <v>45.09</v>
      </c>
      <c r="Q57">
        <v>46.22</v>
      </c>
      <c r="R57">
        <v>47.37</v>
      </c>
      <c r="S57">
        <v>48.56</v>
      </c>
      <c r="T57">
        <v>49.94</v>
      </c>
      <c r="U57">
        <v>51.19</v>
      </c>
      <c r="V57">
        <v>52.47</v>
      </c>
      <c r="W57">
        <v>53.78</v>
      </c>
      <c r="X57">
        <v>55.32</v>
      </c>
      <c r="Y57">
        <v>56.71</v>
      </c>
      <c r="Z57">
        <v>58.13</v>
      </c>
      <c r="AA57">
        <v>59.58</v>
      </c>
      <c r="AB57">
        <v>61.3</v>
      </c>
      <c r="AC57">
        <v>62.83</v>
      </c>
      <c r="AD57">
        <v>64.400000000000006</v>
      </c>
      <c r="AE57">
        <v>66.02</v>
      </c>
      <c r="AF57">
        <v>67.930000000000007</v>
      </c>
      <c r="AG57">
        <v>69.63</v>
      </c>
      <c r="AH57">
        <v>71.37</v>
      </c>
      <c r="AI57">
        <v>73.16</v>
      </c>
      <c r="AJ57">
        <v>75.3</v>
      </c>
      <c r="AK57">
        <v>77.180000000000007</v>
      </c>
      <c r="AL57">
        <v>79.11</v>
      </c>
      <c r="AM57">
        <v>81.09</v>
      </c>
      <c r="AN57">
        <v>83.48</v>
      </c>
      <c r="AO57">
        <v>85.57</v>
      </c>
      <c r="AP57">
        <v>87.71</v>
      </c>
      <c r="AQ57">
        <v>89.89</v>
      </c>
      <c r="AS57">
        <v>38.409999999999997</v>
      </c>
      <c r="AT57">
        <v>39.51</v>
      </c>
      <c r="AU57">
        <v>40.65</v>
      </c>
      <c r="AV57">
        <v>41.81</v>
      </c>
      <c r="AW57">
        <v>45.09</v>
      </c>
      <c r="AX57">
        <v>46.22</v>
      </c>
      <c r="AY57">
        <v>47.37</v>
      </c>
      <c r="AZ57">
        <v>48.56</v>
      </c>
      <c r="BA57">
        <v>49.94</v>
      </c>
      <c r="BB57">
        <v>51.19</v>
      </c>
      <c r="BC57">
        <v>52.47</v>
      </c>
      <c r="BD57">
        <v>53.78</v>
      </c>
      <c r="BE57">
        <v>55.32</v>
      </c>
      <c r="BF57">
        <v>56.71</v>
      </c>
      <c r="BG57">
        <v>58.13</v>
      </c>
      <c r="BH57">
        <v>59.58</v>
      </c>
      <c r="BI57">
        <v>61.3</v>
      </c>
      <c r="BJ57">
        <v>62.83</v>
      </c>
      <c r="BK57">
        <v>64.400000000000006</v>
      </c>
      <c r="BL57">
        <v>66.02</v>
      </c>
      <c r="BM57">
        <v>67.930000000000007</v>
      </c>
      <c r="BN57">
        <v>69.63</v>
      </c>
      <c r="BO57">
        <v>71.37</v>
      </c>
      <c r="BP57">
        <v>73.16</v>
      </c>
      <c r="BQ57">
        <v>75.3</v>
      </c>
      <c r="BR57">
        <v>77.180000000000007</v>
      </c>
      <c r="BS57">
        <v>79.11</v>
      </c>
      <c r="BT57">
        <v>81.09</v>
      </c>
      <c r="BU57">
        <v>83.48</v>
      </c>
      <c r="BV57">
        <v>85.57</v>
      </c>
      <c r="BW57">
        <v>87.71</v>
      </c>
      <c r="BX57">
        <v>89.89</v>
      </c>
      <c r="CG57" t="s">
        <v>289</v>
      </c>
      <c r="CO57" t="s">
        <v>40</v>
      </c>
    </row>
    <row r="58" spans="1:122" x14ac:dyDescent="0.25">
      <c r="A58">
        <v>10</v>
      </c>
      <c r="C58" t="s">
        <v>154</v>
      </c>
      <c r="D58">
        <v>10</v>
      </c>
      <c r="E58" t="s">
        <v>157</v>
      </c>
      <c r="CO58" t="s">
        <v>157</v>
      </c>
    </row>
    <row r="59" spans="1:122" x14ac:dyDescent="0.25">
      <c r="A59">
        <v>10</v>
      </c>
      <c r="B59" t="s">
        <v>157</v>
      </c>
      <c r="C59" t="s">
        <v>154</v>
      </c>
      <c r="D59">
        <v>10</v>
      </c>
      <c r="E59" t="s">
        <v>38</v>
      </c>
      <c r="F59" t="s">
        <v>150</v>
      </c>
      <c r="L59">
        <v>118.92</v>
      </c>
      <c r="M59">
        <v>122.34</v>
      </c>
      <c r="N59">
        <v>125.85</v>
      </c>
      <c r="O59">
        <v>129.46</v>
      </c>
      <c r="P59">
        <v>142.29</v>
      </c>
      <c r="Q59">
        <v>145.84</v>
      </c>
      <c r="R59">
        <v>149.49</v>
      </c>
      <c r="S59">
        <v>153.22999999999999</v>
      </c>
      <c r="T59">
        <v>157.97</v>
      </c>
      <c r="U59">
        <v>161.91999999999999</v>
      </c>
      <c r="V59">
        <v>165.97</v>
      </c>
      <c r="W59">
        <v>170.12</v>
      </c>
      <c r="X59">
        <v>175.43</v>
      </c>
      <c r="Y59">
        <v>179.82</v>
      </c>
      <c r="Z59">
        <v>184.32</v>
      </c>
      <c r="AA59">
        <v>188.92</v>
      </c>
      <c r="AB59">
        <v>194.87</v>
      </c>
      <c r="AC59">
        <v>199.74</v>
      </c>
      <c r="AD59">
        <v>204.73</v>
      </c>
      <c r="AE59">
        <v>209.85</v>
      </c>
      <c r="AF59">
        <v>216.5</v>
      </c>
      <c r="AG59">
        <v>221.92</v>
      </c>
      <c r="AH59">
        <v>227.46</v>
      </c>
      <c r="AI59">
        <v>233.15</v>
      </c>
      <c r="AJ59">
        <v>240.59</v>
      </c>
      <c r="AK59">
        <v>246.61</v>
      </c>
      <c r="AL59">
        <v>252.77</v>
      </c>
      <c r="AM59">
        <v>259.08999999999997</v>
      </c>
      <c r="AN59">
        <v>267.42</v>
      </c>
      <c r="AO59">
        <v>274.10000000000002</v>
      </c>
      <c r="AP59">
        <v>280.95</v>
      </c>
      <c r="AQ59">
        <v>287.98</v>
      </c>
      <c r="AR59">
        <v>133.91</v>
      </c>
      <c r="AS59">
        <v>118.92</v>
      </c>
      <c r="AT59">
        <v>122.34</v>
      </c>
      <c r="AU59">
        <v>125.85</v>
      </c>
      <c r="AV59">
        <v>129.46</v>
      </c>
      <c r="AW59">
        <v>136.1</v>
      </c>
      <c r="AX59">
        <v>143.02000000000001</v>
      </c>
      <c r="AY59">
        <v>149.49</v>
      </c>
      <c r="AZ59">
        <v>153.22999999999999</v>
      </c>
      <c r="BA59">
        <v>157.97</v>
      </c>
      <c r="BB59">
        <v>161.91999999999999</v>
      </c>
      <c r="BC59">
        <v>165.97</v>
      </c>
      <c r="BD59">
        <v>170.12</v>
      </c>
      <c r="BE59">
        <v>175.43</v>
      </c>
      <c r="BF59">
        <v>179.82</v>
      </c>
      <c r="BG59">
        <v>184.32</v>
      </c>
      <c r="BH59">
        <v>188.92</v>
      </c>
      <c r="BI59">
        <v>194.87</v>
      </c>
      <c r="BJ59">
        <v>199.74</v>
      </c>
      <c r="BK59">
        <v>204.73</v>
      </c>
      <c r="BL59">
        <v>209.85</v>
      </c>
      <c r="BM59">
        <v>216.5</v>
      </c>
      <c r="BN59">
        <v>221.92</v>
      </c>
      <c r="BO59">
        <v>227.46</v>
      </c>
      <c r="BP59">
        <v>233.15</v>
      </c>
      <c r="BQ59">
        <v>240.59</v>
      </c>
      <c r="BR59">
        <v>246.61</v>
      </c>
      <c r="BS59">
        <v>252.77</v>
      </c>
      <c r="BT59">
        <v>259.08999999999997</v>
      </c>
      <c r="BU59">
        <v>267.42</v>
      </c>
      <c r="BV59">
        <v>274.10000000000002</v>
      </c>
      <c r="BW59">
        <v>280.95</v>
      </c>
      <c r="BX59">
        <v>287.98</v>
      </c>
      <c r="CC59">
        <v>125.29637333536949</v>
      </c>
      <c r="CD59">
        <v>128.10301209808179</v>
      </c>
      <c r="CE59">
        <v>130.9725195690788</v>
      </c>
      <c r="CF59">
        <v>133.90630400742614</v>
      </c>
      <c r="CG59">
        <v>136.90580521719249</v>
      </c>
      <c r="CJ59">
        <v>127.67912778239999</v>
      </c>
      <c r="CK59">
        <v>130.97</v>
      </c>
      <c r="CL59">
        <v>133.91</v>
      </c>
      <c r="CO59" t="s">
        <v>38</v>
      </c>
      <c r="CP59">
        <v>2.8684942391736305E-2</v>
      </c>
      <c r="CQ59">
        <v>9.9103970338328309E-2</v>
      </c>
      <c r="CR59">
        <v>2.4949047719446282E-2</v>
      </c>
      <c r="CS59">
        <v>2.5027427317608375E-2</v>
      </c>
      <c r="CT59">
        <v>2.5018395879322902E-2</v>
      </c>
      <c r="CU59">
        <v>3.0933890230372702E-2</v>
      </c>
      <c r="CV59">
        <v>2.5004747736912001E-2</v>
      </c>
      <c r="CW59">
        <v>2.5012351778656197E-2</v>
      </c>
      <c r="CX59">
        <v>2.5004518888955871E-2</v>
      </c>
      <c r="CY59">
        <v>3.1213261227368928E-2</v>
      </c>
      <c r="CZ59">
        <v>2.5024226187083089E-2</v>
      </c>
      <c r="DA59">
        <v>2.5025025025025027E-2</v>
      </c>
      <c r="DB59">
        <v>2.4956597222222193E-2</v>
      </c>
      <c r="DC59">
        <v>3.1494812619098124E-2</v>
      </c>
      <c r="DD59">
        <v>2.4991019654128414E-2</v>
      </c>
      <c r="DE59">
        <v>2.4982477220386403E-2</v>
      </c>
      <c r="DF59">
        <v>2.5008547843501219E-2</v>
      </c>
      <c r="DG59">
        <v>3.1689301882296905E-2</v>
      </c>
      <c r="DH59">
        <v>2.5034642032332504E-2</v>
      </c>
      <c r="DI59">
        <v>2.4963950973323813E-2</v>
      </c>
      <c r="DJ59">
        <v>2.5015387320847612E-2</v>
      </c>
      <c r="DK59">
        <v>3.1910787046965462E-2</v>
      </c>
      <c r="DL59">
        <v>2.5021821355833619E-2</v>
      </c>
      <c r="DM59">
        <v>2.497871132557478E-2</v>
      </c>
      <c r="DN59">
        <v>2.5002967124263024E-2</v>
      </c>
      <c r="DO59">
        <v>3.2150990003473857E-2</v>
      </c>
      <c r="DP59">
        <v>2.497943310148832E-2</v>
      </c>
      <c r="DQ59">
        <v>2.4990879241152737E-2</v>
      </c>
      <c r="DR59">
        <v>2.502224595123698E-2</v>
      </c>
    </row>
    <row r="60" spans="1:122" x14ac:dyDescent="0.25">
      <c r="A60">
        <v>10</v>
      </c>
      <c r="B60" t="s">
        <v>157</v>
      </c>
      <c r="C60" t="s">
        <v>154</v>
      </c>
      <c r="D60">
        <v>10</v>
      </c>
      <c r="E60" t="s">
        <v>40</v>
      </c>
      <c r="L60">
        <v>5.59</v>
      </c>
      <c r="M60">
        <v>5.75</v>
      </c>
      <c r="N60">
        <v>5.92</v>
      </c>
      <c r="O60">
        <v>6.09</v>
      </c>
      <c r="P60">
        <v>6.19</v>
      </c>
      <c r="Q60">
        <v>6.35</v>
      </c>
      <c r="R60">
        <v>6.5</v>
      </c>
      <c r="S60">
        <v>6.67</v>
      </c>
      <c r="T60">
        <v>6.8</v>
      </c>
      <c r="U60">
        <v>6.97</v>
      </c>
      <c r="V60">
        <v>7.15</v>
      </c>
      <c r="W60">
        <v>7.32</v>
      </c>
      <c r="X60">
        <v>7.47</v>
      </c>
      <c r="Y60">
        <v>7.66</v>
      </c>
      <c r="Z60">
        <v>7.85</v>
      </c>
      <c r="AA60">
        <v>8.0500000000000007</v>
      </c>
      <c r="AB60">
        <v>8.2100000000000009</v>
      </c>
      <c r="AC60">
        <v>8.41</v>
      </c>
      <c r="AD60">
        <v>8.6199999999999992</v>
      </c>
      <c r="AE60">
        <v>8.84</v>
      </c>
      <c r="AF60">
        <v>9.01</v>
      </c>
      <c r="AG60">
        <v>9.24</v>
      </c>
      <c r="AH60">
        <v>9.4700000000000006</v>
      </c>
      <c r="AI60">
        <v>9.7100000000000009</v>
      </c>
      <c r="AJ60">
        <v>9.9</v>
      </c>
      <c r="AK60">
        <v>10.15</v>
      </c>
      <c r="AL60">
        <v>10.4</v>
      </c>
      <c r="AM60">
        <v>10.66</v>
      </c>
      <c r="AN60">
        <v>10.88</v>
      </c>
      <c r="AO60">
        <v>11.15</v>
      </c>
      <c r="AP60">
        <v>11.43</v>
      </c>
      <c r="AQ60">
        <v>11.71</v>
      </c>
      <c r="AR60">
        <v>4.3899999999999997</v>
      </c>
      <c r="AS60">
        <v>5.59</v>
      </c>
      <c r="AT60">
        <v>5.75</v>
      </c>
      <c r="AU60">
        <v>5.92</v>
      </c>
      <c r="AV60">
        <v>6.09</v>
      </c>
      <c r="AW60">
        <v>6.26</v>
      </c>
      <c r="AX60">
        <v>6.44</v>
      </c>
      <c r="AY60">
        <v>6.5</v>
      </c>
      <c r="AZ60">
        <v>6.67</v>
      </c>
      <c r="BA60">
        <v>6.8</v>
      </c>
      <c r="BB60">
        <v>6.97</v>
      </c>
      <c r="BC60">
        <v>7.15</v>
      </c>
      <c r="BD60">
        <v>7.32</v>
      </c>
      <c r="BE60">
        <v>7.47</v>
      </c>
      <c r="BF60">
        <v>7.66</v>
      </c>
      <c r="BG60">
        <v>7.85</v>
      </c>
      <c r="BH60">
        <v>8.0500000000000007</v>
      </c>
      <c r="BI60">
        <v>8.2100000000000009</v>
      </c>
      <c r="BJ60">
        <v>8.41</v>
      </c>
      <c r="BK60">
        <v>8.6199999999999992</v>
      </c>
      <c r="BL60">
        <v>8.84</v>
      </c>
      <c r="BM60">
        <v>9.01</v>
      </c>
      <c r="BN60">
        <v>9.24</v>
      </c>
      <c r="BO60">
        <v>9.4700000000000006</v>
      </c>
      <c r="BP60">
        <v>9.7100000000000009</v>
      </c>
      <c r="BQ60">
        <v>9.9</v>
      </c>
      <c r="BR60">
        <v>10.15</v>
      </c>
      <c r="BS60">
        <v>10.4</v>
      </c>
      <c r="BT60">
        <v>10.66</v>
      </c>
      <c r="BU60">
        <v>10.88</v>
      </c>
      <c r="BV60">
        <v>11.15</v>
      </c>
      <c r="BW60">
        <v>11.43</v>
      </c>
      <c r="BX60">
        <v>11.71</v>
      </c>
      <c r="BZ60">
        <v>0.34894973349266872</v>
      </c>
      <c r="CC60">
        <v>4.1068842376311974</v>
      </c>
      <c r="CD60">
        <v>4.1988784445541363</v>
      </c>
      <c r="CE60">
        <v>4.292933321712149</v>
      </c>
      <c r="CF60">
        <v>4.3890950281185006</v>
      </c>
      <c r="CG60">
        <v>4.4874107567483552</v>
      </c>
      <c r="CJ60">
        <v>4.1988784445541354</v>
      </c>
      <c r="CK60">
        <v>4.29</v>
      </c>
      <c r="CL60">
        <v>4.3899999999999997</v>
      </c>
      <c r="CO60" t="s">
        <v>40</v>
      </c>
      <c r="CP60">
        <v>2.8716216216216204E-2</v>
      </c>
      <c r="CQ60">
        <v>1.6420361247947542E-2</v>
      </c>
      <c r="CR60">
        <v>2.5848142164781783E-2</v>
      </c>
      <c r="CS60">
        <v>2.3622047244094547E-2</v>
      </c>
      <c r="CT60">
        <v>2.6153846153846142E-2</v>
      </c>
      <c r="CU60">
        <v>1.9490254872563704E-2</v>
      </c>
      <c r="CV60">
        <v>2.4999999999999991E-2</v>
      </c>
      <c r="CW60">
        <v>2.5824964131994348E-2</v>
      </c>
      <c r="CX60">
        <v>2.3776223776223765E-2</v>
      </c>
      <c r="CY60">
        <v>2.049180327868845E-2</v>
      </c>
      <c r="CZ60">
        <v>2.5435073627844765E-2</v>
      </c>
      <c r="DA60">
        <v>2.4804177545691839E-2</v>
      </c>
      <c r="DB60">
        <v>2.5477707006369563E-2</v>
      </c>
      <c r="DC60">
        <v>1.9875776397515543E-2</v>
      </c>
      <c r="DD60">
        <v>2.4360535931790411E-2</v>
      </c>
      <c r="DE60">
        <v>2.4970273483947571E-2</v>
      </c>
      <c r="DF60">
        <v>2.5522041763341143E-2</v>
      </c>
      <c r="DG60">
        <v>1.9230769230769221E-2</v>
      </c>
      <c r="DH60">
        <v>2.5527192008879072E-2</v>
      </c>
      <c r="DI60">
        <v>2.4891774891774937E-2</v>
      </c>
      <c r="DJ60">
        <v>2.5343189017951448E-2</v>
      </c>
      <c r="DK60">
        <v>1.9567456230689957E-2</v>
      </c>
      <c r="DL60">
        <v>2.5252525252525252E-2</v>
      </c>
      <c r="DM60">
        <v>2.463054187192118E-2</v>
      </c>
      <c r="DN60">
        <v>2.4999999999999977E-2</v>
      </c>
      <c r="DO60">
        <v>2.0637898686679233E-2</v>
      </c>
      <c r="DP60">
        <v>2.4816176470588196E-2</v>
      </c>
      <c r="DQ60">
        <v>2.5112107623318329E-2</v>
      </c>
      <c r="DR60">
        <v>2.4496937882764754E-2</v>
      </c>
    </row>
    <row r="61" spans="1:122" x14ac:dyDescent="0.25">
      <c r="A61">
        <v>10</v>
      </c>
      <c r="C61" t="s">
        <v>154</v>
      </c>
      <c r="E61" t="s">
        <v>158</v>
      </c>
      <c r="CO61" t="s">
        <v>158</v>
      </c>
    </row>
    <row r="62" spans="1:122" x14ac:dyDescent="0.25">
      <c r="A62">
        <v>10</v>
      </c>
      <c r="B62" t="s">
        <v>158</v>
      </c>
      <c r="C62" t="s">
        <v>154</v>
      </c>
      <c r="E62" t="s">
        <v>38</v>
      </c>
      <c r="F62" t="s">
        <v>128</v>
      </c>
      <c r="L62">
        <v>32.82</v>
      </c>
      <c r="M62">
        <v>33.76</v>
      </c>
      <c r="N62">
        <v>34.729999999999997</v>
      </c>
      <c r="O62">
        <v>35.72</v>
      </c>
      <c r="P62">
        <v>38.9</v>
      </c>
      <c r="Q62">
        <v>39.869999999999997</v>
      </c>
      <c r="R62">
        <v>40.869999999999997</v>
      </c>
      <c r="S62">
        <v>41.89</v>
      </c>
      <c r="T62">
        <v>43.14</v>
      </c>
      <c r="U62">
        <v>44.22</v>
      </c>
      <c r="V62">
        <v>45.32</v>
      </c>
      <c r="W62">
        <v>46.46</v>
      </c>
      <c r="X62">
        <v>47.85</v>
      </c>
      <c r="Y62">
        <v>49.05</v>
      </c>
      <c r="Z62">
        <v>50.28</v>
      </c>
      <c r="AA62">
        <v>51.53</v>
      </c>
      <c r="AB62">
        <v>53.09</v>
      </c>
      <c r="AC62">
        <v>54.42</v>
      </c>
      <c r="AD62">
        <v>55.78</v>
      </c>
      <c r="AE62">
        <v>57.18</v>
      </c>
      <c r="AF62">
        <v>58.92</v>
      </c>
      <c r="AG62">
        <v>60.39</v>
      </c>
      <c r="AH62">
        <v>61.9</v>
      </c>
      <c r="AI62">
        <v>63.45</v>
      </c>
      <c r="AJ62">
        <v>65.400000000000006</v>
      </c>
      <c r="AK62">
        <v>67.03</v>
      </c>
      <c r="AL62">
        <v>68.709999999999994</v>
      </c>
      <c r="AM62">
        <v>70.430000000000007</v>
      </c>
      <c r="AN62">
        <v>72.599999999999994</v>
      </c>
      <c r="AO62">
        <v>74.42</v>
      </c>
      <c r="AP62">
        <v>76.28</v>
      </c>
      <c r="AQ62">
        <v>78.180000000000007</v>
      </c>
      <c r="AR62">
        <v>35.869999999999997</v>
      </c>
      <c r="AS62">
        <v>32.82</v>
      </c>
      <c r="AT62">
        <v>33.76</v>
      </c>
      <c r="AU62">
        <v>34.729999999999997</v>
      </c>
      <c r="AV62">
        <v>35.72</v>
      </c>
      <c r="AW62">
        <v>38.9</v>
      </c>
      <c r="AX62">
        <v>39.869999999999997</v>
      </c>
      <c r="AY62">
        <v>40.869999999999997</v>
      </c>
      <c r="AZ62">
        <v>41.89</v>
      </c>
      <c r="BA62">
        <v>43.14</v>
      </c>
      <c r="BB62">
        <v>44.22</v>
      </c>
      <c r="BC62">
        <v>45.32</v>
      </c>
      <c r="BD62">
        <v>46.46</v>
      </c>
      <c r="BE62">
        <v>47.85</v>
      </c>
      <c r="BF62">
        <v>49.05</v>
      </c>
      <c r="BG62">
        <v>50.28</v>
      </c>
      <c r="BH62">
        <v>51.53</v>
      </c>
      <c r="BI62">
        <v>53.09</v>
      </c>
      <c r="BJ62">
        <v>54.42</v>
      </c>
      <c r="BK62">
        <v>55.78</v>
      </c>
      <c r="BL62">
        <v>57.18</v>
      </c>
      <c r="BM62">
        <v>58.92</v>
      </c>
      <c r="BN62">
        <v>60.39</v>
      </c>
      <c r="BO62">
        <v>61.9</v>
      </c>
      <c r="BP62">
        <v>63.45</v>
      </c>
      <c r="BQ62">
        <v>65.400000000000006</v>
      </c>
      <c r="BR62">
        <v>67.03</v>
      </c>
      <c r="BS62">
        <v>68.709999999999994</v>
      </c>
      <c r="BT62">
        <v>70.430000000000007</v>
      </c>
      <c r="BU62">
        <v>72.599999999999994</v>
      </c>
      <c r="BV62">
        <v>74.42</v>
      </c>
      <c r="BW62">
        <v>76.28</v>
      </c>
      <c r="BX62">
        <v>78.180000000000007</v>
      </c>
      <c r="CC62">
        <v>33.560656271183142</v>
      </c>
      <c r="CD62">
        <v>34.312414971657653</v>
      </c>
      <c r="CE62">
        <v>35.081013067022781</v>
      </c>
      <c r="CF62">
        <v>35.866827759724082</v>
      </c>
      <c r="CG62">
        <v>36.670244701541897</v>
      </c>
      <c r="CJ62">
        <v>34.312414971657653</v>
      </c>
      <c r="CK62">
        <v>35.08</v>
      </c>
      <c r="CL62">
        <v>35.869999999999997</v>
      </c>
      <c r="CO62" t="s">
        <v>38</v>
      </c>
      <c r="CP62">
        <v>2.8505614742297784E-2</v>
      </c>
      <c r="CQ62">
        <v>8.9025755879059351E-2</v>
      </c>
      <c r="CR62">
        <v>2.493573264781488E-2</v>
      </c>
      <c r="CS62">
        <v>2.5081514923501382E-2</v>
      </c>
      <c r="CT62">
        <v>2.4957181306581921E-2</v>
      </c>
      <c r="CU62">
        <v>2.9840057292910002E-2</v>
      </c>
      <c r="CV62">
        <v>2.5034770514603576E-2</v>
      </c>
      <c r="CW62">
        <v>2.4875621890547296E-2</v>
      </c>
      <c r="CX62">
        <v>2.5154457193292158E-2</v>
      </c>
      <c r="CY62">
        <v>2.9918209212225582E-2</v>
      </c>
      <c r="CZ62">
        <v>2.5078369905956022E-2</v>
      </c>
      <c r="DA62">
        <v>2.5076452599388462E-2</v>
      </c>
      <c r="DB62">
        <v>2.4860779634049323E-2</v>
      </c>
      <c r="DC62">
        <v>3.02736270133903E-2</v>
      </c>
      <c r="DD62">
        <v>2.5051798832171748E-2</v>
      </c>
      <c r="DE62">
        <v>2.4990812201396533E-2</v>
      </c>
      <c r="DF62">
        <v>2.5098601649336656E-2</v>
      </c>
      <c r="DG62">
        <v>3.0430220356768137E-2</v>
      </c>
      <c r="DH62">
        <v>2.494908350305497E-2</v>
      </c>
      <c r="DI62">
        <v>2.5004139758238085E-2</v>
      </c>
      <c r="DJ62">
        <v>2.5040387722132542E-2</v>
      </c>
      <c r="DK62">
        <v>3.0732860520094607E-2</v>
      </c>
      <c r="DL62">
        <v>2.4923547400611548E-2</v>
      </c>
      <c r="DM62">
        <v>2.5063404445770439E-2</v>
      </c>
      <c r="DN62">
        <v>2.5032746325134816E-2</v>
      </c>
      <c r="DO62">
        <v>3.0810734062189229E-2</v>
      </c>
      <c r="DP62">
        <v>2.5068870523416081E-2</v>
      </c>
      <c r="DQ62">
        <v>2.4993281375974192E-2</v>
      </c>
      <c r="DR62">
        <v>2.4908232826429021E-2</v>
      </c>
    </row>
    <row r="63" spans="1:122" x14ac:dyDescent="0.25">
      <c r="A63">
        <v>10</v>
      </c>
      <c r="B63" t="s">
        <v>158</v>
      </c>
      <c r="C63" t="s">
        <v>154</v>
      </c>
      <c r="E63" t="s">
        <v>40</v>
      </c>
      <c r="L63">
        <v>5.59</v>
      </c>
      <c r="M63">
        <v>5.75</v>
      </c>
      <c r="N63">
        <v>5.92</v>
      </c>
      <c r="O63">
        <v>6.09</v>
      </c>
      <c r="P63">
        <v>6.19</v>
      </c>
      <c r="Q63">
        <v>6.35</v>
      </c>
      <c r="R63">
        <v>6.5</v>
      </c>
      <c r="S63">
        <v>6.67</v>
      </c>
      <c r="T63">
        <v>6.8</v>
      </c>
      <c r="U63">
        <v>6.97</v>
      </c>
      <c r="V63">
        <v>7.15</v>
      </c>
      <c r="W63">
        <v>7.32</v>
      </c>
      <c r="X63">
        <v>7.47</v>
      </c>
      <c r="Y63">
        <v>7.66</v>
      </c>
      <c r="Z63">
        <v>7.85</v>
      </c>
      <c r="AA63">
        <v>8.0500000000000007</v>
      </c>
      <c r="AB63">
        <v>8.2100000000000009</v>
      </c>
      <c r="AC63">
        <v>8.41</v>
      </c>
      <c r="AD63">
        <v>8.6199999999999992</v>
      </c>
      <c r="AE63">
        <v>8.84</v>
      </c>
      <c r="AF63">
        <v>9.01</v>
      </c>
      <c r="AG63">
        <v>9.24</v>
      </c>
      <c r="AH63">
        <v>9.4700000000000006</v>
      </c>
      <c r="AI63">
        <v>9.7100000000000009</v>
      </c>
      <c r="AJ63">
        <v>9.9</v>
      </c>
      <c r="AK63">
        <v>10.15</v>
      </c>
      <c r="AL63">
        <v>10.4</v>
      </c>
      <c r="AM63">
        <v>10.66</v>
      </c>
      <c r="AN63">
        <v>10.88</v>
      </c>
      <c r="AO63">
        <v>11.15</v>
      </c>
      <c r="AP63">
        <v>11.43</v>
      </c>
      <c r="AQ63">
        <v>11.71</v>
      </c>
      <c r="AR63">
        <v>4.3899999999999997</v>
      </c>
      <c r="AS63">
        <v>5.59</v>
      </c>
      <c r="AT63">
        <v>5.75</v>
      </c>
      <c r="AU63">
        <v>5.92</v>
      </c>
      <c r="AV63">
        <v>6.09</v>
      </c>
      <c r="AW63">
        <v>6.19</v>
      </c>
      <c r="AX63">
        <v>6.35</v>
      </c>
      <c r="AY63">
        <v>6.5</v>
      </c>
      <c r="AZ63">
        <v>6.67</v>
      </c>
      <c r="BA63">
        <v>6.8</v>
      </c>
      <c r="BB63">
        <v>6.97</v>
      </c>
      <c r="BC63">
        <v>7.15</v>
      </c>
      <c r="BD63">
        <v>7.32</v>
      </c>
      <c r="BE63">
        <v>7.47</v>
      </c>
      <c r="BF63">
        <v>7.66</v>
      </c>
      <c r="BG63">
        <v>7.85</v>
      </c>
      <c r="BH63">
        <v>8.0500000000000007</v>
      </c>
      <c r="BI63">
        <v>8.2100000000000009</v>
      </c>
      <c r="BJ63">
        <v>8.41</v>
      </c>
      <c r="BK63">
        <v>8.6199999999999992</v>
      </c>
      <c r="BL63">
        <v>8.84</v>
      </c>
      <c r="BM63">
        <v>9.01</v>
      </c>
      <c r="BN63">
        <v>9.24</v>
      </c>
      <c r="BO63">
        <v>9.4700000000000006</v>
      </c>
      <c r="BP63">
        <v>9.7100000000000009</v>
      </c>
      <c r="BQ63">
        <v>9.9</v>
      </c>
      <c r="BR63">
        <v>10.15</v>
      </c>
      <c r="BS63">
        <v>10.4</v>
      </c>
      <c r="BT63">
        <v>10.66</v>
      </c>
      <c r="BU63">
        <v>10.88</v>
      </c>
      <c r="BV63">
        <v>11.15</v>
      </c>
      <c r="BW63">
        <v>11.43</v>
      </c>
      <c r="BX63">
        <v>11.71</v>
      </c>
      <c r="BZ63">
        <v>0.34894973349266872</v>
      </c>
      <c r="CC63">
        <v>4.1068842376311974</v>
      </c>
      <c r="CD63">
        <v>4.1988784445541363</v>
      </c>
      <c r="CE63">
        <v>4.292933321712149</v>
      </c>
      <c r="CF63">
        <v>4.3890950281185006</v>
      </c>
      <c r="CG63">
        <v>4.4874107567483552</v>
      </c>
      <c r="CJ63">
        <v>4.1988784445541363</v>
      </c>
      <c r="CK63">
        <v>4.29</v>
      </c>
      <c r="CL63">
        <v>4.3899999999999997</v>
      </c>
      <c r="CO63" t="s">
        <v>40</v>
      </c>
      <c r="CP63">
        <v>2.8716216216216204E-2</v>
      </c>
      <c r="CQ63">
        <v>1.6420361247947542E-2</v>
      </c>
      <c r="CR63">
        <v>2.5848142164781783E-2</v>
      </c>
      <c r="CS63">
        <v>2.3622047244094547E-2</v>
      </c>
      <c r="CT63">
        <v>2.6153846153846142E-2</v>
      </c>
      <c r="CU63">
        <v>1.9490254872563704E-2</v>
      </c>
      <c r="CV63">
        <v>2.4999999999999991E-2</v>
      </c>
      <c r="CW63">
        <v>2.5824964131994348E-2</v>
      </c>
      <c r="CX63">
        <v>2.3776223776223765E-2</v>
      </c>
      <c r="CY63">
        <v>2.049180327868845E-2</v>
      </c>
      <c r="CZ63">
        <v>2.5435073627844765E-2</v>
      </c>
      <c r="DA63">
        <v>2.4804177545691839E-2</v>
      </c>
      <c r="DB63">
        <v>2.5477707006369563E-2</v>
      </c>
      <c r="DC63">
        <v>1.9875776397515543E-2</v>
      </c>
      <c r="DD63">
        <v>2.4360535931790411E-2</v>
      </c>
      <c r="DE63">
        <v>2.4970273483947571E-2</v>
      </c>
      <c r="DF63">
        <v>2.5522041763341143E-2</v>
      </c>
      <c r="DG63">
        <v>1.9230769230769221E-2</v>
      </c>
      <c r="DH63">
        <v>2.5527192008879072E-2</v>
      </c>
      <c r="DI63">
        <v>2.4891774891774937E-2</v>
      </c>
      <c r="DJ63">
        <v>2.5343189017951448E-2</v>
      </c>
      <c r="DK63">
        <v>1.9567456230689957E-2</v>
      </c>
      <c r="DL63">
        <v>2.5252525252525252E-2</v>
      </c>
      <c r="DM63">
        <v>2.463054187192118E-2</v>
      </c>
      <c r="DN63">
        <v>2.4999999999999977E-2</v>
      </c>
      <c r="DO63">
        <v>2.0637898686679233E-2</v>
      </c>
      <c r="DP63">
        <v>2.4816176470588196E-2</v>
      </c>
      <c r="DQ63">
        <v>2.5112107623318329E-2</v>
      </c>
      <c r="DR63">
        <v>2.4496937882764754E-2</v>
      </c>
    </row>
    <row r="64" spans="1:122" x14ac:dyDescent="0.25">
      <c r="A64">
        <v>11</v>
      </c>
      <c r="C64" t="s">
        <v>159</v>
      </c>
      <c r="D64">
        <v>11</v>
      </c>
      <c r="E64" t="s">
        <v>160</v>
      </c>
      <c r="CG64" t="s">
        <v>289</v>
      </c>
      <c r="CO64" t="s">
        <v>160</v>
      </c>
    </row>
    <row r="65" spans="1:122" x14ac:dyDescent="0.25">
      <c r="A65">
        <v>11</v>
      </c>
      <c r="B65" t="s">
        <v>160</v>
      </c>
      <c r="C65" t="s">
        <v>159</v>
      </c>
      <c r="D65">
        <v>11</v>
      </c>
      <c r="E65" t="s">
        <v>38</v>
      </c>
      <c r="F65" t="s">
        <v>128</v>
      </c>
      <c r="L65">
        <v>15.56</v>
      </c>
      <c r="M65">
        <v>16.010000000000002</v>
      </c>
      <c r="N65">
        <v>16.47</v>
      </c>
      <c r="O65">
        <v>16.940000000000001</v>
      </c>
      <c r="P65">
        <v>17.13</v>
      </c>
      <c r="Q65">
        <v>17.559999999999999</v>
      </c>
      <c r="R65">
        <v>18</v>
      </c>
      <c r="S65">
        <v>18.45</v>
      </c>
      <c r="T65">
        <v>18.87</v>
      </c>
      <c r="U65">
        <v>19.34</v>
      </c>
      <c r="V65">
        <v>19.829999999999998</v>
      </c>
      <c r="W65">
        <v>20.32</v>
      </c>
      <c r="X65">
        <v>20.78</v>
      </c>
      <c r="Y65">
        <v>21.3</v>
      </c>
      <c r="Z65">
        <v>21.83</v>
      </c>
      <c r="AA65">
        <v>22.38</v>
      </c>
      <c r="AB65">
        <v>22.89</v>
      </c>
      <c r="AC65">
        <v>23.46</v>
      </c>
      <c r="AD65">
        <v>24.05</v>
      </c>
      <c r="AE65">
        <v>24.65</v>
      </c>
      <c r="AF65">
        <v>25.21</v>
      </c>
      <c r="AG65">
        <v>25.84</v>
      </c>
      <c r="AH65">
        <v>26.49</v>
      </c>
      <c r="AI65">
        <v>27.15</v>
      </c>
      <c r="AJ65">
        <v>27.77</v>
      </c>
      <c r="AK65">
        <v>28.46</v>
      </c>
      <c r="AL65">
        <v>29.17</v>
      </c>
      <c r="AM65">
        <v>29.9</v>
      </c>
      <c r="AN65">
        <v>30.58</v>
      </c>
      <c r="AO65">
        <v>31.35</v>
      </c>
      <c r="AP65">
        <v>32.130000000000003</v>
      </c>
      <c r="AQ65">
        <v>32.93</v>
      </c>
      <c r="AR65">
        <v>13.22</v>
      </c>
      <c r="AS65">
        <v>15.56</v>
      </c>
      <c r="AT65">
        <v>16.010000000000002</v>
      </c>
      <c r="AU65">
        <v>16.47</v>
      </c>
      <c r="AV65">
        <v>16.940000000000001</v>
      </c>
      <c r="AW65">
        <v>17.13</v>
      </c>
      <c r="AX65">
        <v>17.559999999999999</v>
      </c>
      <c r="AY65">
        <v>18</v>
      </c>
      <c r="AZ65">
        <v>18.45</v>
      </c>
      <c r="BA65">
        <v>18.87</v>
      </c>
      <c r="BB65">
        <v>19.34</v>
      </c>
      <c r="BC65">
        <v>19.829999999999998</v>
      </c>
      <c r="BD65">
        <v>20.32</v>
      </c>
      <c r="BE65">
        <v>20.78</v>
      </c>
      <c r="BF65">
        <v>21.3</v>
      </c>
      <c r="BG65">
        <v>21.83</v>
      </c>
      <c r="BH65">
        <v>22.38</v>
      </c>
      <c r="BI65">
        <v>22.89</v>
      </c>
      <c r="BJ65">
        <v>23.46</v>
      </c>
      <c r="BK65">
        <v>24.05</v>
      </c>
      <c r="BL65">
        <v>24.65</v>
      </c>
      <c r="BM65">
        <v>25.21</v>
      </c>
      <c r="BN65">
        <v>25.84</v>
      </c>
      <c r="BO65">
        <v>26.49</v>
      </c>
      <c r="BP65">
        <v>27.15</v>
      </c>
      <c r="BQ65">
        <v>27.77</v>
      </c>
      <c r="BR65">
        <v>28.46</v>
      </c>
      <c r="BS65">
        <v>29.17</v>
      </c>
      <c r="BT65">
        <v>29.9</v>
      </c>
      <c r="BU65">
        <v>30.58</v>
      </c>
      <c r="BV65">
        <v>31.35</v>
      </c>
      <c r="BW65">
        <v>32.130000000000003</v>
      </c>
      <c r="BX65">
        <v>32.93</v>
      </c>
      <c r="CC65">
        <v>12.094511784807121</v>
      </c>
      <c r="CD65">
        <v>12.365428848786799</v>
      </c>
      <c r="CE65">
        <v>12.642414454999624</v>
      </c>
      <c r="CF65">
        <v>12.925604538791614</v>
      </c>
      <c r="CG65">
        <v>13.215138080460546</v>
      </c>
      <c r="CJ65">
        <v>13.55</v>
      </c>
      <c r="CK65">
        <v>12.93</v>
      </c>
      <c r="CL65">
        <v>13.22</v>
      </c>
      <c r="CO65" t="s">
        <v>38</v>
      </c>
      <c r="CP65">
        <v>2.8536733454766389E-2</v>
      </c>
      <c r="CQ65">
        <v>1.1216056670601991E-2</v>
      </c>
      <c r="CR65">
        <v>2.5102159953298293E-2</v>
      </c>
      <c r="CS65">
        <v>2.5056947608200531E-2</v>
      </c>
      <c r="CT65">
        <v>2.499999999999996E-2</v>
      </c>
      <c r="CU65">
        <v>2.2764227642276515E-2</v>
      </c>
      <c r="CV65">
        <v>2.4907260201377786E-2</v>
      </c>
      <c r="CW65">
        <v>2.5336091003102298E-2</v>
      </c>
      <c r="CX65">
        <v>2.4710035300050531E-2</v>
      </c>
      <c r="CY65">
        <v>2.2637795275590594E-2</v>
      </c>
      <c r="CZ65">
        <v>2.5024061597690064E-2</v>
      </c>
      <c r="DA65">
        <v>2.4882629107981107E-2</v>
      </c>
      <c r="DB65">
        <v>2.5194686211635398E-2</v>
      </c>
      <c r="DC65">
        <v>2.2788203753351277E-2</v>
      </c>
      <c r="DD65">
        <v>2.4901703800786382E-2</v>
      </c>
      <c r="DE65">
        <v>2.5149190110826933E-2</v>
      </c>
      <c r="DF65">
        <v>2.4948024948024859E-2</v>
      </c>
      <c r="DG65">
        <v>2.2718052738336807E-2</v>
      </c>
      <c r="DH65">
        <v>2.4990083300277629E-2</v>
      </c>
      <c r="DI65">
        <v>2.5154798761609851E-2</v>
      </c>
      <c r="DJ65">
        <v>2.4915062287655727E-2</v>
      </c>
      <c r="DK65">
        <v>2.2836095764272597E-2</v>
      </c>
      <c r="DL65">
        <v>2.4846957148001485E-2</v>
      </c>
      <c r="DM65">
        <v>2.4947294448348589E-2</v>
      </c>
      <c r="DN65">
        <v>2.502571134727449E-2</v>
      </c>
      <c r="DO65">
        <v>2.274247491638795E-2</v>
      </c>
      <c r="DP65">
        <v>2.5179856115108017E-2</v>
      </c>
      <c r="DQ65">
        <v>2.4880382775119652E-2</v>
      </c>
      <c r="DR65">
        <v>2.4898848428260102E-2</v>
      </c>
    </row>
    <row r="66" spans="1:122" x14ac:dyDescent="0.25">
      <c r="A66">
        <v>11</v>
      </c>
      <c r="B66" t="s">
        <v>160</v>
      </c>
      <c r="C66" t="s">
        <v>159</v>
      </c>
      <c r="D66">
        <v>11</v>
      </c>
      <c r="E66" t="s">
        <v>40</v>
      </c>
      <c r="L66">
        <v>1.72</v>
      </c>
      <c r="M66">
        <v>1.77</v>
      </c>
      <c r="N66">
        <v>1.82</v>
      </c>
      <c r="O66">
        <v>1.87</v>
      </c>
      <c r="P66">
        <v>1.91</v>
      </c>
      <c r="Q66">
        <v>1.95</v>
      </c>
      <c r="R66">
        <v>2</v>
      </c>
      <c r="S66">
        <v>2.0499999999999998</v>
      </c>
      <c r="T66">
        <v>2.1</v>
      </c>
      <c r="U66">
        <v>2.15</v>
      </c>
      <c r="V66">
        <v>2.2000000000000002</v>
      </c>
      <c r="W66">
        <v>2.2599999999999998</v>
      </c>
      <c r="X66">
        <v>2.2999999999999998</v>
      </c>
      <c r="Y66">
        <v>2.36</v>
      </c>
      <c r="Z66">
        <v>2.42</v>
      </c>
      <c r="AA66">
        <v>2.48</v>
      </c>
      <c r="AB66">
        <v>2.5299999999999998</v>
      </c>
      <c r="AC66">
        <v>2.59</v>
      </c>
      <c r="AD66">
        <v>2.66</v>
      </c>
      <c r="AE66">
        <v>2.72</v>
      </c>
      <c r="AF66">
        <v>2.78</v>
      </c>
      <c r="AG66">
        <v>2.85</v>
      </c>
      <c r="AH66">
        <v>2.92</v>
      </c>
      <c r="AI66">
        <v>2.99</v>
      </c>
      <c r="AJ66">
        <v>3.05</v>
      </c>
      <c r="AK66">
        <v>3.13</v>
      </c>
      <c r="AL66">
        <v>3.21</v>
      </c>
      <c r="AM66">
        <v>3.29</v>
      </c>
      <c r="AN66">
        <v>3.35</v>
      </c>
      <c r="AO66">
        <v>3.44</v>
      </c>
      <c r="AP66">
        <v>3.52</v>
      </c>
      <c r="AQ66">
        <v>3.61</v>
      </c>
      <c r="AR66">
        <v>1.08</v>
      </c>
      <c r="AS66">
        <v>1.72</v>
      </c>
      <c r="AT66">
        <v>1.77</v>
      </c>
      <c r="AU66">
        <v>1.82</v>
      </c>
      <c r="AV66">
        <v>1.87</v>
      </c>
      <c r="AW66">
        <v>1.91</v>
      </c>
      <c r="AX66">
        <v>1.95</v>
      </c>
      <c r="AY66">
        <v>2</v>
      </c>
      <c r="AZ66">
        <v>2.0499999999999998</v>
      </c>
      <c r="BA66">
        <v>2.1</v>
      </c>
      <c r="BB66">
        <v>2.15</v>
      </c>
      <c r="BC66">
        <v>2.2000000000000002</v>
      </c>
      <c r="BD66">
        <v>2.2599999999999998</v>
      </c>
      <c r="BE66">
        <v>2.2999999999999998</v>
      </c>
      <c r="BF66">
        <v>2.36</v>
      </c>
      <c r="BG66">
        <v>2.42</v>
      </c>
      <c r="BH66">
        <v>2.48</v>
      </c>
      <c r="BI66">
        <v>2.5299999999999998</v>
      </c>
      <c r="BJ66">
        <v>2.59</v>
      </c>
      <c r="BK66">
        <v>2.66</v>
      </c>
      <c r="BL66">
        <v>2.72</v>
      </c>
      <c r="BM66">
        <v>2.78</v>
      </c>
      <c r="BN66">
        <v>2.85</v>
      </c>
      <c r="BO66">
        <v>2.92</v>
      </c>
      <c r="BP66">
        <v>2.99</v>
      </c>
      <c r="BQ66">
        <v>3.05</v>
      </c>
      <c r="BR66">
        <v>3.13</v>
      </c>
      <c r="BS66">
        <v>3.21</v>
      </c>
      <c r="BT66">
        <v>3.29</v>
      </c>
      <c r="BU66">
        <v>3.35</v>
      </c>
      <c r="BV66">
        <v>3.44</v>
      </c>
      <c r="BW66">
        <v>3.52</v>
      </c>
      <c r="BX66">
        <v>3.61</v>
      </c>
      <c r="BZ66">
        <v>0.64738128297404007</v>
      </c>
      <c r="CC66">
        <v>0.98660316878185239</v>
      </c>
      <c r="CD66">
        <v>1.0087030797625658</v>
      </c>
      <c r="CE66">
        <v>1.0312980287492473</v>
      </c>
      <c r="CF66">
        <v>1.0543991045932302</v>
      </c>
      <c r="CG66">
        <v>1.0780176445361185</v>
      </c>
      <c r="CJ66">
        <v>1.0087030797625658</v>
      </c>
      <c r="CK66">
        <v>1.03</v>
      </c>
      <c r="CL66">
        <v>1.08</v>
      </c>
      <c r="CO66" t="s">
        <v>40</v>
      </c>
      <c r="CP66">
        <v>2.7472527472527496E-2</v>
      </c>
      <c r="CQ66">
        <v>2.13903743315507E-2</v>
      </c>
      <c r="CR66">
        <v>2.0942408376963369E-2</v>
      </c>
      <c r="CS66">
        <v>2.5641025641025664E-2</v>
      </c>
      <c r="CT66">
        <v>2.4999999999999911E-2</v>
      </c>
      <c r="CU66">
        <v>2.4390243902439157E-2</v>
      </c>
      <c r="CV66">
        <v>2.3809523809523725E-2</v>
      </c>
      <c r="CW66">
        <v>2.3255813953488497E-2</v>
      </c>
      <c r="CX66">
        <v>2.7272727272727094E-2</v>
      </c>
      <c r="CY66">
        <v>1.7699115044247805E-2</v>
      </c>
      <c r="CZ66">
        <v>2.6086956521739157E-2</v>
      </c>
      <c r="DA66">
        <v>2.5423728813559344E-2</v>
      </c>
      <c r="DB66">
        <v>2.4793388429752088E-2</v>
      </c>
      <c r="DC66">
        <v>2.0161290322580575E-2</v>
      </c>
      <c r="DD66">
        <v>2.3715415019762869E-2</v>
      </c>
      <c r="DE66">
        <v>2.702702702702714E-2</v>
      </c>
      <c r="DF66">
        <v>2.2556390977443629E-2</v>
      </c>
      <c r="DG66">
        <v>2.205882352941162E-2</v>
      </c>
      <c r="DH66">
        <v>2.5179856115108017E-2</v>
      </c>
      <c r="DI66">
        <v>2.4561403508771874E-2</v>
      </c>
      <c r="DJ66">
        <v>2.3972602739726127E-2</v>
      </c>
      <c r="DK66">
        <v>2.0066889632106892E-2</v>
      </c>
      <c r="DL66">
        <v>2.6229508196721336E-2</v>
      </c>
      <c r="DM66">
        <v>2.5559105431309927E-2</v>
      </c>
      <c r="DN66">
        <v>2.4922118380062329E-2</v>
      </c>
      <c r="DO66">
        <v>1.8237082066869317E-2</v>
      </c>
      <c r="DP66">
        <v>2.6865671641791003E-2</v>
      </c>
      <c r="DQ66">
        <v>2.3255813953488393E-2</v>
      </c>
      <c r="DR66">
        <v>2.5568181818181778E-2</v>
      </c>
    </row>
    <row r="67" spans="1:122" x14ac:dyDescent="0.25">
      <c r="A67">
        <v>12</v>
      </c>
      <c r="C67" t="s">
        <v>161</v>
      </c>
      <c r="D67">
        <v>12</v>
      </c>
      <c r="E67" t="s">
        <v>162</v>
      </c>
      <c r="CG67" t="s">
        <v>289</v>
      </c>
      <c r="CO67" t="s">
        <v>162</v>
      </c>
    </row>
    <row r="68" spans="1:122" x14ac:dyDescent="0.25">
      <c r="A68">
        <v>12</v>
      </c>
      <c r="B68" t="s">
        <v>162</v>
      </c>
      <c r="C68" t="s">
        <v>161</v>
      </c>
      <c r="D68">
        <v>12</v>
      </c>
      <c r="E68" t="s">
        <v>38</v>
      </c>
      <c r="F68" t="s">
        <v>128</v>
      </c>
      <c r="L68">
        <v>6.4</v>
      </c>
      <c r="M68">
        <v>6.58</v>
      </c>
      <c r="N68">
        <v>6.77</v>
      </c>
      <c r="O68">
        <v>6.96</v>
      </c>
      <c r="P68">
        <v>7.18</v>
      </c>
      <c r="Q68">
        <v>7.36</v>
      </c>
      <c r="R68">
        <v>7.54</v>
      </c>
      <c r="S68">
        <v>7.73</v>
      </c>
      <c r="T68">
        <v>7.94</v>
      </c>
      <c r="U68">
        <v>8.1300000000000008</v>
      </c>
      <c r="V68">
        <v>8.34</v>
      </c>
      <c r="W68">
        <v>8.5500000000000007</v>
      </c>
      <c r="X68">
        <v>8.7799999999999994</v>
      </c>
      <c r="Y68">
        <v>8.99</v>
      </c>
      <c r="Z68">
        <v>9.2200000000000006</v>
      </c>
      <c r="AA68">
        <v>9.4499999999999993</v>
      </c>
      <c r="AB68">
        <v>9.6999999999999993</v>
      </c>
      <c r="AC68">
        <v>9.9499999999999993</v>
      </c>
      <c r="AD68">
        <v>10.199999999999999</v>
      </c>
      <c r="AE68">
        <v>10.45</v>
      </c>
      <c r="AF68">
        <v>10.73</v>
      </c>
      <c r="AG68">
        <v>11</v>
      </c>
      <c r="AH68">
        <v>11.28</v>
      </c>
      <c r="AI68">
        <v>11.56</v>
      </c>
      <c r="AJ68">
        <v>11.87</v>
      </c>
      <c r="AK68">
        <v>12.17</v>
      </c>
      <c r="AL68">
        <v>12.47</v>
      </c>
      <c r="AM68">
        <v>12.78</v>
      </c>
      <c r="AN68">
        <v>13.13</v>
      </c>
      <c r="AO68">
        <v>13.46</v>
      </c>
      <c r="AP68">
        <v>13.79</v>
      </c>
      <c r="AQ68">
        <v>14.14</v>
      </c>
      <c r="AR68">
        <v>6.79</v>
      </c>
      <c r="AS68">
        <v>6.4</v>
      </c>
      <c r="AT68">
        <v>6.58</v>
      </c>
      <c r="AU68">
        <v>6.77</v>
      </c>
      <c r="AV68">
        <v>6.96</v>
      </c>
      <c r="AW68">
        <v>7.18</v>
      </c>
      <c r="AX68">
        <v>7.36</v>
      </c>
      <c r="AY68">
        <v>7.54</v>
      </c>
      <c r="AZ68">
        <v>7.73</v>
      </c>
      <c r="BA68">
        <v>7.94</v>
      </c>
      <c r="BB68">
        <v>8.1300000000000008</v>
      </c>
      <c r="BC68">
        <v>8.34</v>
      </c>
      <c r="BD68">
        <v>8.5500000000000007</v>
      </c>
      <c r="BE68">
        <v>8.7799999999999994</v>
      </c>
      <c r="BF68">
        <v>8.99</v>
      </c>
      <c r="BG68">
        <v>9.2200000000000006</v>
      </c>
      <c r="BH68">
        <v>9.4499999999999993</v>
      </c>
      <c r="BI68">
        <v>9.6999999999999993</v>
      </c>
      <c r="BJ68">
        <v>9.9499999999999993</v>
      </c>
      <c r="BK68">
        <v>10.199999999999999</v>
      </c>
      <c r="BL68">
        <v>10.45</v>
      </c>
      <c r="BM68">
        <v>10.73</v>
      </c>
      <c r="BN68">
        <v>11</v>
      </c>
      <c r="BO68">
        <v>11.28</v>
      </c>
      <c r="BP68">
        <v>11.56</v>
      </c>
      <c r="BQ68">
        <v>11.87</v>
      </c>
      <c r="BR68">
        <v>12.17</v>
      </c>
      <c r="BS68">
        <v>12.47</v>
      </c>
      <c r="BT68">
        <v>12.78</v>
      </c>
      <c r="BU68">
        <v>13.13</v>
      </c>
      <c r="BV68">
        <v>13.46</v>
      </c>
      <c r="BW68">
        <v>13.79</v>
      </c>
      <c r="BX68">
        <v>14.14</v>
      </c>
      <c r="CC68">
        <v>6.2144199069868078</v>
      </c>
      <c r="CD68">
        <v>6.3536229129033108</v>
      </c>
      <c r="CE68">
        <v>6.4959440661523447</v>
      </c>
      <c r="CF68">
        <v>6.6414532132341568</v>
      </c>
      <c r="CG68">
        <v>6.7902217652106014</v>
      </c>
      <c r="CJ68">
        <v>15.1</v>
      </c>
      <c r="CK68">
        <v>6.64</v>
      </c>
      <c r="CL68">
        <v>6.79</v>
      </c>
      <c r="CO68" t="s">
        <v>38</v>
      </c>
      <c r="CP68">
        <v>2.8064992614475686E-2</v>
      </c>
      <c r="CQ68">
        <v>3.1609195402298812E-2</v>
      </c>
      <c r="CR68">
        <v>2.5069637883008443E-2</v>
      </c>
      <c r="CS68">
        <v>2.4456521739130394E-2</v>
      </c>
      <c r="CT68">
        <v>2.519893899204249E-2</v>
      </c>
      <c r="CU68">
        <v>2.7166882276843461E-2</v>
      </c>
      <c r="CV68">
        <v>2.392947103274564E-2</v>
      </c>
      <c r="CW68">
        <v>2.5830258302582908E-2</v>
      </c>
      <c r="CX68">
        <v>2.5179856115108017E-2</v>
      </c>
      <c r="CY68">
        <v>2.6900584795321477E-2</v>
      </c>
      <c r="CZ68">
        <v>2.3917995444191441E-2</v>
      </c>
      <c r="DA68">
        <v>2.558398220244721E-2</v>
      </c>
      <c r="DB68">
        <v>2.4945770065075774E-2</v>
      </c>
      <c r="DC68">
        <v>2.6455026455026457E-2</v>
      </c>
      <c r="DD68">
        <v>2.5773195876288662E-2</v>
      </c>
      <c r="DE68">
        <v>2.5125628140703519E-2</v>
      </c>
      <c r="DF68">
        <v>2.4509803921568631E-2</v>
      </c>
      <c r="DG68">
        <v>2.6794258373205853E-2</v>
      </c>
      <c r="DH68">
        <v>2.516309412861133E-2</v>
      </c>
      <c r="DI68">
        <v>2.5454545454545396E-2</v>
      </c>
      <c r="DJ68">
        <v>2.4822695035461095E-2</v>
      </c>
      <c r="DK68">
        <v>2.6816608996539679E-2</v>
      </c>
      <c r="DL68">
        <v>2.5273799494524071E-2</v>
      </c>
      <c r="DM68">
        <v>2.4650780608052647E-2</v>
      </c>
      <c r="DN68">
        <v>2.485966319165988E-2</v>
      </c>
      <c r="DO68">
        <v>2.7386541471048628E-2</v>
      </c>
      <c r="DP68">
        <v>2.5133282559025139E-2</v>
      </c>
      <c r="DQ68">
        <v>2.4517087667161833E-2</v>
      </c>
      <c r="DR68">
        <v>2.5380710659898581E-2</v>
      </c>
    </row>
    <row r="69" spans="1:122" x14ac:dyDescent="0.25">
      <c r="A69">
        <v>12</v>
      </c>
      <c r="B69" t="s">
        <v>162</v>
      </c>
      <c r="C69" t="s">
        <v>161</v>
      </c>
      <c r="D69">
        <v>12</v>
      </c>
      <c r="E69" t="s">
        <v>40</v>
      </c>
      <c r="L69">
        <v>1.17</v>
      </c>
      <c r="M69">
        <v>1.2</v>
      </c>
      <c r="N69">
        <v>1.24</v>
      </c>
      <c r="O69">
        <v>1.27</v>
      </c>
      <c r="P69">
        <v>1.29</v>
      </c>
      <c r="Q69">
        <v>1.33</v>
      </c>
      <c r="R69">
        <v>1.36</v>
      </c>
      <c r="S69">
        <v>1.39</v>
      </c>
      <c r="T69">
        <v>1.42</v>
      </c>
      <c r="U69">
        <v>1.46</v>
      </c>
      <c r="V69">
        <v>1.49</v>
      </c>
      <c r="W69">
        <v>1.53</v>
      </c>
      <c r="X69">
        <v>1.56</v>
      </c>
      <c r="Y69">
        <v>1.6</v>
      </c>
      <c r="Z69">
        <v>1.64</v>
      </c>
      <c r="AA69">
        <v>1.68</v>
      </c>
      <c r="AB69">
        <v>1.71</v>
      </c>
      <c r="AC69">
        <v>1.76</v>
      </c>
      <c r="AD69">
        <v>1.8</v>
      </c>
      <c r="AE69">
        <v>1.85</v>
      </c>
      <c r="AF69">
        <v>1.88</v>
      </c>
      <c r="AG69">
        <v>1.93</v>
      </c>
      <c r="AH69">
        <v>1.98</v>
      </c>
      <c r="AI69">
        <v>2.0299999999999998</v>
      </c>
      <c r="AJ69">
        <v>2.0699999999999998</v>
      </c>
      <c r="AK69">
        <v>2.12</v>
      </c>
      <c r="AL69">
        <v>2.17</v>
      </c>
      <c r="AM69">
        <v>2.23</v>
      </c>
      <c r="AN69">
        <v>2.27</v>
      </c>
      <c r="AO69">
        <v>2.33</v>
      </c>
      <c r="AP69">
        <v>2.39</v>
      </c>
      <c r="AQ69">
        <v>2.4500000000000002</v>
      </c>
      <c r="AR69">
        <v>0.94</v>
      </c>
      <c r="AS69">
        <v>1.17</v>
      </c>
      <c r="AT69">
        <v>1.2</v>
      </c>
      <c r="AU69">
        <v>1.24</v>
      </c>
      <c r="AV69">
        <v>1.27</v>
      </c>
      <c r="AW69">
        <v>1.29</v>
      </c>
      <c r="AX69">
        <v>1.33</v>
      </c>
      <c r="AY69">
        <v>1.36</v>
      </c>
      <c r="AZ69">
        <v>1.39</v>
      </c>
      <c r="BA69">
        <v>1.42</v>
      </c>
      <c r="BB69">
        <v>1.46</v>
      </c>
      <c r="BC69">
        <v>1.49</v>
      </c>
      <c r="BD69">
        <v>1.53</v>
      </c>
      <c r="BE69">
        <v>1.56</v>
      </c>
      <c r="BF69">
        <v>1.6</v>
      </c>
      <c r="BG69">
        <v>1.64</v>
      </c>
      <c r="BH69">
        <v>1.68</v>
      </c>
      <c r="BI69">
        <v>1.71</v>
      </c>
      <c r="BJ69">
        <v>1.76</v>
      </c>
      <c r="BK69">
        <v>1.8</v>
      </c>
      <c r="BL69">
        <v>1.85</v>
      </c>
      <c r="BM69">
        <v>1.88</v>
      </c>
      <c r="BN69">
        <v>1.93</v>
      </c>
      <c r="BO69">
        <v>1.98</v>
      </c>
      <c r="BP69">
        <v>2.0299999999999998</v>
      </c>
      <c r="BQ69">
        <v>2.0699999999999998</v>
      </c>
      <c r="BR69">
        <v>2.12</v>
      </c>
      <c r="BS69">
        <v>2.17</v>
      </c>
      <c r="BT69">
        <v>2.23</v>
      </c>
      <c r="BU69">
        <v>2.27</v>
      </c>
      <c r="BV69">
        <v>2.33</v>
      </c>
      <c r="BW69">
        <v>2.39</v>
      </c>
      <c r="BX69">
        <v>2.4500000000000002</v>
      </c>
      <c r="BZ69">
        <v>0.25682506023396906</v>
      </c>
      <c r="CC69">
        <v>0.86124504546073732</v>
      </c>
      <c r="CD69">
        <v>0.88053693447905779</v>
      </c>
      <c r="CE69">
        <v>0.90026096181138859</v>
      </c>
      <c r="CF69">
        <v>0.92042680735596361</v>
      </c>
      <c r="CG69">
        <v>0.94104436784073719</v>
      </c>
      <c r="CJ69">
        <v>0.88053693447905779</v>
      </c>
      <c r="CK69">
        <v>0.9</v>
      </c>
      <c r="CL69">
        <v>0.94</v>
      </c>
      <c r="CO69" t="s">
        <v>40</v>
      </c>
      <c r="CP69">
        <v>2.4193548387096794E-2</v>
      </c>
      <c r="CQ69">
        <v>1.5748031496063006E-2</v>
      </c>
      <c r="CR69">
        <v>3.1007751937984523E-2</v>
      </c>
      <c r="CS69">
        <v>2.2556390977443629E-2</v>
      </c>
      <c r="CT69">
        <v>2.205882352941162E-2</v>
      </c>
      <c r="CU69">
        <v>2.1582733812949662E-2</v>
      </c>
      <c r="CV69">
        <v>2.8169014084507067E-2</v>
      </c>
      <c r="CW69">
        <v>2.0547945205479472E-2</v>
      </c>
      <c r="CX69">
        <v>2.6845637583892641E-2</v>
      </c>
      <c r="CY69">
        <v>1.9607843137254919E-2</v>
      </c>
      <c r="CZ69">
        <v>2.5641025641025664E-2</v>
      </c>
      <c r="DA69">
        <v>2.4999999999999883E-2</v>
      </c>
      <c r="DB69">
        <v>2.4390243902439046E-2</v>
      </c>
      <c r="DC69">
        <v>1.7857142857142873E-2</v>
      </c>
      <c r="DD69">
        <v>2.9239766081871371E-2</v>
      </c>
      <c r="DE69">
        <v>2.2727272727272749E-2</v>
      </c>
      <c r="DF69">
        <v>2.7777777777777801E-2</v>
      </c>
      <c r="DG69">
        <v>1.621621621621611E-2</v>
      </c>
      <c r="DH69">
        <v>2.6595744680851088E-2</v>
      </c>
      <c r="DI69">
        <v>2.5906735751295359E-2</v>
      </c>
      <c r="DJ69">
        <v>2.5252525252525162E-2</v>
      </c>
      <c r="DK69">
        <v>1.9704433497536967E-2</v>
      </c>
      <c r="DL69">
        <v>2.4154589371980808E-2</v>
      </c>
      <c r="DM69">
        <v>2.3584905660377273E-2</v>
      </c>
      <c r="DN69">
        <v>2.7649769585253482E-2</v>
      </c>
      <c r="DO69">
        <v>1.7937219730941721E-2</v>
      </c>
      <c r="DP69">
        <v>2.6431718061674034E-2</v>
      </c>
      <c r="DQ69">
        <v>2.5751072961373411E-2</v>
      </c>
      <c r="DR69">
        <v>2.5104602510460271E-2</v>
      </c>
    </row>
    <row r="70" spans="1:122" x14ac:dyDescent="0.25">
      <c r="A70">
        <v>12</v>
      </c>
      <c r="C70" t="s">
        <v>161</v>
      </c>
      <c r="D70" t="s">
        <v>163</v>
      </c>
      <c r="E70" t="s">
        <v>164</v>
      </c>
      <c r="CG70" t="s">
        <v>289</v>
      </c>
      <c r="CO70" t="s">
        <v>164</v>
      </c>
    </row>
    <row r="71" spans="1:122" x14ac:dyDescent="0.25">
      <c r="A71">
        <v>12</v>
      </c>
      <c r="B71" t="s">
        <v>164</v>
      </c>
      <c r="C71" t="s">
        <v>161</v>
      </c>
      <c r="D71" t="s">
        <v>163</v>
      </c>
      <c r="E71" t="s">
        <v>38</v>
      </c>
      <c r="F71" t="s">
        <v>128</v>
      </c>
      <c r="L71">
        <v>21.09</v>
      </c>
      <c r="M71">
        <v>21.7</v>
      </c>
      <c r="N71">
        <v>22.32</v>
      </c>
      <c r="O71">
        <v>22.96</v>
      </c>
      <c r="P71">
        <v>25.45</v>
      </c>
      <c r="Q71">
        <v>26.08</v>
      </c>
      <c r="R71">
        <v>26.74</v>
      </c>
      <c r="S71">
        <v>27.41</v>
      </c>
      <c r="T71">
        <v>27.55</v>
      </c>
      <c r="U71">
        <v>28.23</v>
      </c>
      <c r="V71">
        <v>28.94</v>
      </c>
      <c r="W71">
        <v>29.66</v>
      </c>
      <c r="X71">
        <v>29.84</v>
      </c>
      <c r="Y71">
        <v>30.59</v>
      </c>
      <c r="Z71">
        <v>31.35</v>
      </c>
      <c r="AA71">
        <v>32.14</v>
      </c>
      <c r="AB71">
        <v>32.36</v>
      </c>
      <c r="AC71">
        <v>33.17</v>
      </c>
      <c r="AD71">
        <v>34</v>
      </c>
      <c r="AE71">
        <v>34.85</v>
      </c>
      <c r="AF71">
        <v>35.11</v>
      </c>
      <c r="AG71">
        <v>35.99</v>
      </c>
      <c r="AH71">
        <v>36.89</v>
      </c>
      <c r="AI71">
        <v>37.81</v>
      </c>
      <c r="AJ71">
        <v>38.130000000000003</v>
      </c>
      <c r="AK71">
        <v>39.090000000000003</v>
      </c>
      <c r="AL71">
        <v>40.06</v>
      </c>
      <c r="AM71">
        <v>41.07</v>
      </c>
      <c r="AN71">
        <v>41.44</v>
      </c>
      <c r="AO71">
        <v>42.48</v>
      </c>
      <c r="AP71">
        <v>43.54</v>
      </c>
      <c r="AQ71">
        <v>44.63</v>
      </c>
      <c r="AR71">
        <v>19.260000000000002</v>
      </c>
      <c r="AS71">
        <v>21.09</v>
      </c>
      <c r="AT71">
        <v>21.7</v>
      </c>
      <c r="AU71">
        <v>22.32</v>
      </c>
      <c r="AV71">
        <v>22.96</v>
      </c>
      <c r="AW71">
        <v>25.45</v>
      </c>
      <c r="AX71">
        <v>26.08</v>
      </c>
      <c r="AY71">
        <v>26.74</v>
      </c>
      <c r="AZ71">
        <v>27.41</v>
      </c>
      <c r="BA71">
        <v>27.55</v>
      </c>
      <c r="BB71">
        <v>28.23</v>
      </c>
      <c r="BC71">
        <v>28.94</v>
      </c>
      <c r="BD71">
        <v>29.66</v>
      </c>
      <c r="BE71">
        <v>29.84</v>
      </c>
      <c r="BF71">
        <v>30.59</v>
      </c>
      <c r="BG71">
        <v>31.35</v>
      </c>
      <c r="BH71">
        <v>32.14</v>
      </c>
      <c r="BI71">
        <v>32.36</v>
      </c>
      <c r="BJ71">
        <v>33.17</v>
      </c>
      <c r="BK71">
        <v>34</v>
      </c>
      <c r="BL71">
        <v>34.85</v>
      </c>
      <c r="BM71">
        <v>35.11</v>
      </c>
      <c r="BN71">
        <v>35.99</v>
      </c>
      <c r="BO71">
        <v>36.89</v>
      </c>
      <c r="BP71">
        <v>37.81</v>
      </c>
      <c r="BQ71">
        <v>38.130000000000003</v>
      </c>
      <c r="BR71">
        <v>39.090000000000003</v>
      </c>
      <c r="BS71">
        <v>40.06</v>
      </c>
      <c r="BT71">
        <v>41.07</v>
      </c>
      <c r="BU71">
        <v>41.44</v>
      </c>
      <c r="BV71">
        <v>42.48</v>
      </c>
      <c r="BW71">
        <v>43.54</v>
      </c>
      <c r="BX71">
        <v>44.63</v>
      </c>
      <c r="CC71">
        <v>17.626787735199215</v>
      </c>
      <c r="CD71">
        <v>18.021627780467675</v>
      </c>
      <c r="CE71">
        <v>18.425312242750149</v>
      </c>
      <c r="CF71">
        <v>18.838039236987751</v>
      </c>
      <c r="CG71">
        <v>19.260011315896275</v>
      </c>
      <c r="CJ71">
        <v>24.83</v>
      </c>
      <c r="CK71">
        <v>18.84</v>
      </c>
      <c r="CL71">
        <v>19.260000000000002</v>
      </c>
      <c r="CO71" t="s">
        <v>38</v>
      </c>
      <c r="CP71">
        <v>2.8673835125448053E-2</v>
      </c>
      <c r="CQ71">
        <v>0.1084494773519163</v>
      </c>
      <c r="CR71">
        <v>2.4754420432220002E-2</v>
      </c>
      <c r="CS71">
        <v>2.5306748466257675E-2</v>
      </c>
      <c r="CT71">
        <v>2.5056095736724075E-2</v>
      </c>
      <c r="CU71">
        <v>5.1076249543962268E-3</v>
      </c>
      <c r="CV71">
        <v>2.4682395644283112E-2</v>
      </c>
      <c r="CW71">
        <v>2.5150549061282352E-2</v>
      </c>
      <c r="CX71">
        <v>2.4879060124395259E-2</v>
      </c>
      <c r="CY71">
        <v>6.0687795010114535E-3</v>
      </c>
      <c r="CZ71">
        <v>2.5134048257372654E-2</v>
      </c>
      <c r="DA71">
        <v>2.484472049689446E-2</v>
      </c>
      <c r="DB71">
        <v>2.5199362041467277E-2</v>
      </c>
      <c r="DC71">
        <v>6.8450528935905062E-3</v>
      </c>
      <c r="DD71">
        <v>2.5030902348578563E-2</v>
      </c>
      <c r="DE71">
        <v>2.5022610792885085E-2</v>
      </c>
      <c r="DF71">
        <v>2.5000000000000043E-2</v>
      </c>
      <c r="DG71">
        <v>7.4605451936871738E-3</v>
      </c>
      <c r="DH71">
        <v>2.5064084306465468E-2</v>
      </c>
      <c r="DI71">
        <v>2.5006946373992735E-2</v>
      </c>
      <c r="DJ71">
        <v>2.4939007861209044E-2</v>
      </c>
      <c r="DK71">
        <v>8.4633694789738242E-3</v>
      </c>
      <c r="DL71">
        <v>2.5177025963808046E-2</v>
      </c>
      <c r="DM71">
        <v>2.4814530570478353E-2</v>
      </c>
      <c r="DN71">
        <v>2.5212181727408835E-2</v>
      </c>
      <c r="DO71">
        <v>9.0090090090089465E-3</v>
      </c>
      <c r="DP71">
        <v>2.5096525096525078E-2</v>
      </c>
      <c r="DQ71">
        <v>2.4952919020715687E-2</v>
      </c>
      <c r="DR71">
        <v>2.5034451079467234E-2</v>
      </c>
    </row>
    <row r="72" spans="1:122" x14ac:dyDescent="0.25">
      <c r="A72">
        <v>12</v>
      </c>
      <c r="B72" t="s">
        <v>164</v>
      </c>
      <c r="C72" t="s">
        <v>161</v>
      </c>
      <c r="D72" t="s">
        <v>163</v>
      </c>
      <c r="E72" t="s">
        <v>40</v>
      </c>
      <c r="L72">
        <v>16.88</v>
      </c>
      <c r="M72">
        <v>17.36</v>
      </c>
      <c r="N72">
        <v>17.86</v>
      </c>
      <c r="O72">
        <v>18.37</v>
      </c>
      <c r="P72">
        <v>20.11</v>
      </c>
      <c r="Q72">
        <v>20.61</v>
      </c>
      <c r="R72">
        <v>21.12</v>
      </c>
      <c r="S72">
        <v>21.65</v>
      </c>
      <c r="T72">
        <v>23.66</v>
      </c>
      <c r="U72">
        <v>24.25</v>
      </c>
      <c r="V72">
        <v>24.86</v>
      </c>
      <c r="W72">
        <v>25.48</v>
      </c>
      <c r="X72">
        <v>27.81</v>
      </c>
      <c r="Y72">
        <v>28.5</v>
      </c>
      <c r="Z72">
        <v>29.22</v>
      </c>
      <c r="AA72">
        <v>29.95</v>
      </c>
      <c r="AB72">
        <v>32.64</v>
      </c>
      <c r="AC72">
        <v>33.46</v>
      </c>
      <c r="AD72">
        <v>34.299999999999997</v>
      </c>
      <c r="AE72">
        <v>35.15</v>
      </c>
      <c r="AF72">
        <v>38.28</v>
      </c>
      <c r="AG72">
        <v>39.24</v>
      </c>
      <c r="AH72">
        <v>40.22</v>
      </c>
      <c r="AI72">
        <v>41.22</v>
      </c>
      <c r="AJ72">
        <v>44.85</v>
      </c>
      <c r="AK72">
        <v>45.97</v>
      </c>
      <c r="AL72">
        <v>47.12</v>
      </c>
      <c r="AM72">
        <v>48.29</v>
      </c>
      <c r="AN72">
        <v>52.49</v>
      </c>
      <c r="AO72">
        <v>53.8</v>
      </c>
      <c r="AP72">
        <v>55.14</v>
      </c>
      <c r="AQ72">
        <v>56.52</v>
      </c>
      <c r="AR72">
        <v>12.93</v>
      </c>
      <c r="AS72">
        <v>14.64</v>
      </c>
      <c r="AT72">
        <v>17.36</v>
      </c>
      <c r="AU72">
        <v>17.86</v>
      </c>
      <c r="AV72">
        <v>18.37</v>
      </c>
      <c r="AW72">
        <v>19.989999999999998</v>
      </c>
      <c r="AX72">
        <v>20.61</v>
      </c>
      <c r="AY72">
        <v>21.12</v>
      </c>
      <c r="AZ72">
        <v>21.65</v>
      </c>
      <c r="BA72">
        <v>23.66</v>
      </c>
      <c r="BB72">
        <v>24.25</v>
      </c>
      <c r="BC72">
        <v>24.86</v>
      </c>
      <c r="BD72">
        <v>25.48</v>
      </c>
      <c r="BE72">
        <v>27.81</v>
      </c>
      <c r="BF72">
        <v>28.5</v>
      </c>
      <c r="BG72">
        <v>29.22</v>
      </c>
      <c r="BH72">
        <v>29.95</v>
      </c>
      <c r="BI72">
        <v>32.64</v>
      </c>
      <c r="BJ72">
        <v>33.46</v>
      </c>
      <c r="BK72">
        <v>34.299999999999997</v>
      </c>
      <c r="BL72">
        <v>35.15</v>
      </c>
      <c r="BM72">
        <v>38.28</v>
      </c>
      <c r="BN72">
        <v>39.24</v>
      </c>
      <c r="BO72">
        <v>40.22</v>
      </c>
      <c r="BP72">
        <v>41.22</v>
      </c>
      <c r="BQ72">
        <v>44.85</v>
      </c>
      <c r="BR72">
        <v>45.97</v>
      </c>
      <c r="BS72">
        <v>47.12</v>
      </c>
      <c r="BT72">
        <v>48.29</v>
      </c>
      <c r="BU72">
        <v>52.49</v>
      </c>
      <c r="BV72">
        <v>53.8</v>
      </c>
      <c r="BW72">
        <v>55.14</v>
      </c>
      <c r="BX72">
        <v>56.52</v>
      </c>
      <c r="BZ72">
        <v>0.25682506023396906</v>
      </c>
      <c r="CC72">
        <v>27.468273332522759</v>
      </c>
      <c r="CD72">
        <v>28.083562655171267</v>
      </c>
      <c r="CE72">
        <v>28.712634458647099</v>
      </c>
      <c r="CF72">
        <v>29.355797470520791</v>
      </c>
      <c r="CG72">
        <v>30.013367333860455</v>
      </c>
      <c r="CJ72">
        <v>9.9408197375999983</v>
      </c>
      <c r="CK72">
        <v>10.16</v>
      </c>
      <c r="CL72">
        <v>12.93</v>
      </c>
      <c r="CO72" t="s">
        <v>40</v>
      </c>
      <c r="CP72">
        <v>2.8555431131019125E-2</v>
      </c>
      <c r="CQ72">
        <v>9.4719651605879057E-2</v>
      </c>
      <c r="CR72">
        <v>2.4863252113376429E-2</v>
      </c>
      <c r="CS72">
        <v>2.4745269286754079E-2</v>
      </c>
      <c r="CT72">
        <v>2.5094696969696854E-2</v>
      </c>
      <c r="CU72">
        <v>9.2840646651270287E-2</v>
      </c>
      <c r="CV72">
        <v>2.4936601859678775E-2</v>
      </c>
      <c r="CW72">
        <v>2.5154639175257707E-2</v>
      </c>
      <c r="CX72">
        <v>2.4939662107803743E-2</v>
      </c>
      <c r="CY72">
        <v>9.144427001569852E-2</v>
      </c>
      <c r="CZ72">
        <v>2.4811218985976314E-2</v>
      </c>
      <c r="DA72">
        <v>2.5263157894736803E-2</v>
      </c>
      <c r="DB72">
        <v>2.4982888432580438E-2</v>
      </c>
      <c r="DC72">
        <v>8.9816360601001718E-2</v>
      </c>
      <c r="DD72">
        <v>2.5122549019607851E-2</v>
      </c>
      <c r="DE72">
        <v>2.510460251046014E-2</v>
      </c>
      <c r="DF72">
        <v>2.4781341107871762E-2</v>
      </c>
      <c r="DG72">
        <v>8.9046941678520702E-2</v>
      </c>
      <c r="DH72">
        <v>2.5078369905956133E-2</v>
      </c>
      <c r="DI72">
        <v>2.4974515800203791E-2</v>
      </c>
      <c r="DJ72">
        <v>2.4863252113376429E-2</v>
      </c>
      <c r="DK72">
        <v>8.8064046579330493E-2</v>
      </c>
      <c r="DL72">
        <v>2.497212931995535E-2</v>
      </c>
      <c r="DM72">
        <v>2.5016314988035644E-2</v>
      </c>
      <c r="DN72">
        <v>2.4830220713073042E-2</v>
      </c>
      <c r="DO72">
        <v>8.6974528887968583E-2</v>
      </c>
      <c r="DP72">
        <v>2.4957134692322254E-2</v>
      </c>
      <c r="DQ72">
        <v>2.4907063197026087E-2</v>
      </c>
      <c r="DR72">
        <v>2.5027203482045748E-2</v>
      </c>
    </row>
    <row r="73" spans="1:122" x14ac:dyDescent="0.25">
      <c r="A73">
        <v>13</v>
      </c>
      <c r="C73" t="s">
        <v>165</v>
      </c>
      <c r="D73">
        <v>13</v>
      </c>
      <c r="E73" t="s">
        <v>166</v>
      </c>
      <c r="CG73" t="s">
        <v>289</v>
      </c>
      <c r="CO73" t="s">
        <v>166</v>
      </c>
    </row>
    <row r="74" spans="1:122" x14ac:dyDescent="0.25">
      <c r="A74">
        <v>13</v>
      </c>
      <c r="B74" t="s">
        <v>166</v>
      </c>
      <c r="C74" t="s">
        <v>165</v>
      </c>
      <c r="D74">
        <v>13</v>
      </c>
      <c r="E74" t="s">
        <v>38</v>
      </c>
      <c r="F74" t="s">
        <v>128</v>
      </c>
      <c r="L74">
        <v>117.32</v>
      </c>
      <c r="M74">
        <v>120.69</v>
      </c>
      <c r="N74">
        <v>124.15</v>
      </c>
      <c r="O74">
        <v>127.72</v>
      </c>
      <c r="P74">
        <v>128.34</v>
      </c>
      <c r="Q74">
        <v>131.55000000000001</v>
      </c>
      <c r="R74">
        <v>134.84</v>
      </c>
      <c r="S74">
        <v>138.21</v>
      </c>
      <c r="T74">
        <v>141.79</v>
      </c>
      <c r="U74">
        <v>145.33000000000001</v>
      </c>
      <c r="V74">
        <v>148.96</v>
      </c>
      <c r="W74">
        <v>152.69</v>
      </c>
      <c r="X74">
        <v>156.63999999999999</v>
      </c>
      <c r="Y74">
        <v>160.56</v>
      </c>
      <c r="Z74">
        <v>164.57</v>
      </c>
      <c r="AA74">
        <v>168.69</v>
      </c>
      <c r="AB74">
        <v>173.06</v>
      </c>
      <c r="AC74">
        <v>177.39</v>
      </c>
      <c r="AD74">
        <v>181.83</v>
      </c>
      <c r="AE74">
        <v>186.37</v>
      </c>
      <c r="AF74">
        <v>191.21</v>
      </c>
      <c r="AG74">
        <v>195.99</v>
      </c>
      <c r="AH74">
        <v>200.89</v>
      </c>
      <c r="AI74">
        <v>205.91</v>
      </c>
      <c r="AJ74">
        <v>211.27</v>
      </c>
      <c r="AK74">
        <v>216.55</v>
      </c>
      <c r="AL74">
        <v>221.96</v>
      </c>
      <c r="AM74">
        <v>227.51</v>
      </c>
      <c r="AN74">
        <v>233.43</v>
      </c>
      <c r="AO74">
        <v>239.27</v>
      </c>
      <c r="AP74">
        <v>245.25</v>
      </c>
      <c r="AQ74">
        <v>251.38</v>
      </c>
      <c r="AR74">
        <v>63.3</v>
      </c>
      <c r="AS74">
        <v>67.73</v>
      </c>
      <c r="AT74">
        <v>72.36</v>
      </c>
      <c r="AU74">
        <v>77.2</v>
      </c>
      <c r="AV74">
        <v>82.26</v>
      </c>
      <c r="AW74">
        <v>87.55</v>
      </c>
      <c r="AX74">
        <v>93.07</v>
      </c>
      <c r="AY74">
        <v>98.84</v>
      </c>
      <c r="AZ74">
        <v>104.86</v>
      </c>
      <c r="BA74">
        <v>111.15</v>
      </c>
      <c r="BB74">
        <v>117.71</v>
      </c>
      <c r="BC74">
        <v>124.56</v>
      </c>
      <c r="BD74">
        <v>131.69999999999999</v>
      </c>
      <c r="BE74">
        <v>139.15</v>
      </c>
      <c r="BF74">
        <v>146.91999999999999</v>
      </c>
      <c r="BG74">
        <v>155.02000000000001</v>
      </c>
      <c r="BH74">
        <v>163.46</v>
      </c>
      <c r="BI74">
        <v>172.26</v>
      </c>
      <c r="BJ74">
        <v>177.39</v>
      </c>
      <c r="BK74">
        <v>181.83</v>
      </c>
      <c r="BL74">
        <v>186.37</v>
      </c>
      <c r="BM74">
        <v>191.21</v>
      </c>
      <c r="BN74">
        <v>195.99</v>
      </c>
      <c r="BO74">
        <v>200.89</v>
      </c>
      <c r="BP74">
        <v>205.91</v>
      </c>
      <c r="BQ74">
        <v>211.27</v>
      </c>
      <c r="BR74">
        <v>216.55</v>
      </c>
      <c r="BS74">
        <v>221.96</v>
      </c>
      <c r="BT74">
        <v>227.51</v>
      </c>
      <c r="BU74">
        <v>233.43</v>
      </c>
      <c r="BV74">
        <v>239.27</v>
      </c>
      <c r="BW74">
        <v>245.25</v>
      </c>
      <c r="BX74">
        <v>251.38</v>
      </c>
      <c r="CC74">
        <v>62.137316476464733</v>
      </c>
      <c r="CD74">
        <v>63.52919236553754</v>
      </c>
      <c r="CE74">
        <v>64.952246274525578</v>
      </c>
      <c r="CF74">
        <v>66.407176591074929</v>
      </c>
      <c r="CG74">
        <v>67.894697346715006</v>
      </c>
      <c r="CJ74">
        <v>55.689195571199996</v>
      </c>
      <c r="CK74">
        <v>59.42</v>
      </c>
      <c r="CL74">
        <v>63.3</v>
      </c>
      <c r="CO74" t="s">
        <v>38</v>
      </c>
      <c r="CP74">
        <v>2.8755537656061161E-2</v>
      </c>
      <c r="CQ74">
        <v>4.854368932038871E-3</v>
      </c>
      <c r="CR74">
        <v>2.501168770453489E-2</v>
      </c>
      <c r="CS74">
        <v>2.5009502090459837E-2</v>
      </c>
      <c r="CT74">
        <v>2.4992583803025843E-2</v>
      </c>
      <c r="CU74">
        <v>2.5902611967296027E-2</v>
      </c>
      <c r="CV74">
        <v>2.4966499753156221E-2</v>
      </c>
      <c r="CW74">
        <v>2.4977637101768355E-2</v>
      </c>
      <c r="CX74">
        <v>2.5040279269602509E-2</v>
      </c>
      <c r="CY74">
        <v>2.5869408605671548E-2</v>
      </c>
      <c r="CZ74">
        <v>2.502553626149142E-2</v>
      </c>
      <c r="DA74">
        <v>2.4975087194818078E-2</v>
      </c>
      <c r="DB74">
        <v>2.5034939539405752E-2</v>
      </c>
      <c r="DC74">
        <v>2.59055071432806E-2</v>
      </c>
      <c r="DD74">
        <v>2.5020224199699435E-2</v>
      </c>
      <c r="DE74">
        <v>2.5029595805851661E-2</v>
      </c>
      <c r="DF74">
        <v>2.4968377055491348E-2</v>
      </c>
      <c r="DG74">
        <v>2.5969844932124286E-2</v>
      </c>
      <c r="DH74">
        <v>2.4998692537001207E-2</v>
      </c>
      <c r="DI74">
        <v>2.5001275575284337E-2</v>
      </c>
      <c r="DJ74">
        <v>2.4988799840708897E-2</v>
      </c>
      <c r="DK74">
        <v>2.6030790151036928E-2</v>
      </c>
      <c r="DL74">
        <v>2.4991716760543386E-2</v>
      </c>
      <c r="DM74">
        <v>2.4982682983144752E-2</v>
      </c>
      <c r="DN74">
        <v>2.5004505316273126E-2</v>
      </c>
      <c r="DO74">
        <v>2.602083424904407E-2</v>
      </c>
      <c r="DP74">
        <v>2.5018206742920802E-2</v>
      </c>
      <c r="DQ74">
        <v>2.4992686086847449E-2</v>
      </c>
      <c r="DR74">
        <v>2.4994903160040757E-2</v>
      </c>
    </row>
    <row r="75" spans="1:122" x14ac:dyDescent="0.25">
      <c r="A75">
        <v>13</v>
      </c>
      <c r="B75" t="s">
        <v>166</v>
      </c>
      <c r="C75" t="s">
        <v>165</v>
      </c>
      <c r="D75">
        <v>13</v>
      </c>
      <c r="E75" t="s">
        <v>40</v>
      </c>
      <c r="L75">
        <v>7.87</v>
      </c>
      <c r="M75">
        <v>8.1</v>
      </c>
      <c r="N75">
        <v>8.33</v>
      </c>
      <c r="O75">
        <v>8.57</v>
      </c>
      <c r="P75">
        <v>8.7200000000000006</v>
      </c>
      <c r="Q75">
        <v>8.93</v>
      </c>
      <c r="R75">
        <v>9.16</v>
      </c>
      <c r="S75">
        <v>9.39</v>
      </c>
      <c r="T75">
        <v>9.57</v>
      </c>
      <c r="U75">
        <v>9.81</v>
      </c>
      <c r="V75">
        <v>10.06</v>
      </c>
      <c r="W75">
        <v>10.31</v>
      </c>
      <c r="X75">
        <v>10.51</v>
      </c>
      <c r="Y75">
        <v>10.77</v>
      </c>
      <c r="Z75">
        <v>11.04</v>
      </c>
      <c r="AA75">
        <v>11.32</v>
      </c>
      <c r="AB75">
        <v>11.54</v>
      </c>
      <c r="AC75">
        <v>11.83</v>
      </c>
      <c r="AD75">
        <v>12.13</v>
      </c>
      <c r="AE75">
        <v>12.43</v>
      </c>
      <c r="AF75">
        <v>12.68</v>
      </c>
      <c r="AG75">
        <v>12.99</v>
      </c>
      <c r="AH75">
        <v>13.32</v>
      </c>
      <c r="AI75">
        <v>13.65</v>
      </c>
      <c r="AJ75">
        <v>13.92</v>
      </c>
      <c r="AK75">
        <v>14.27</v>
      </c>
      <c r="AL75">
        <v>14.63</v>
      </c>
      <c r="AM75">
        <v>14.99</v>
      </c>
      <c r="AN75">
        <v>15.29</v>
      </c>
      <c r="AO75">
        <v>15.67</v>
      </c>
      <c r="AP75">
        <v>16.059999999999999</v>
      </c>
      <c r="AQ75">
        <v>16.46</v>
      </c>
      <c r="AR75">
        <v>4.3899999999999997</v>
      </c>
      <c r="AS75">
        <v>4.5199999999999996</v>
      </c>
      <c r="AT75">
        <v>4.6500000000000004</v>
      </c>
      <c r="AU75">
        <v>4.78</v>
      </c>
      <c r="AV75">
        <v>4.92</v>
      </c>
      <c r="AW75">
        <v>5.0599999999999996</v>
      </c>
      <c r="AX75">
        <v>5.21</v>
      </c>
      <c r="AY75">
        <v>5.36</v>
      </c>
      <c r="AZ75">
        <v>5.51</v>
      </c>
      <c r="BA75">
        <v>5.67</v>
      </c>
      <c r="BB75">
        <v>5.83</v>
      </c>
      <c r="BC75">
        <v>6</v>
      </c>
      <c r="BD75">
        <v>6.17</v>
      </c>
      <c r="BE75">
        <v>6.35</v>
      </c>
      <c r="BF75">
        <v>6.53</v>
      </c>
      <c r="BG75">
        <v>6.72</v>
      </c>
      <c r="BH75">
        <v>6.91</v>
      </c>
      <c r="BI75">
        <v>7.11</v>
      </c>
      <c r="BJ75">
        <v>11.35</v>
      </c>
      <c r="BK75">
        <v>12.13</v>
      </c>
      <c r="BL75">
        <v>12.43</v>
      </c>
      <c r="BM75">
        <v>12.68</v>
      </c>
      <c r="BN75">
        <v>12.99</v>
      </c>
      <c r="BO75">
        <v>13.32</v>
      </c>
      <c r="BP75">
        <v>13.65</v>
      </c>
      <c r="BQ75">
        <v>13.92</v>
      </c>
      <c r="BR75">
        <v>14.27</v>
      </c>
      <c r="BS75">
        <v>14.63</v>
      </c>
      <c r="BT75">
        <v>14.99</v>
      </c>
      <c r="BU75">
        <v>15.29</v>
      </c>
      <c r="BV75">
        <v>15.67</v>
      </c>
      <c r="BW75">
        <v>16.059999999999999</v>
      </c>
      <c r="BX75">
        <v>16.46</v>
      </c>
      <c r="BZ75">
        <v>0.53435683682041846</v>
      </c>
      <c r="CC75">
        <v>4.1122477955132162</v>
      </c>
      <c r="CD75">
        <v>4.2043621461327128</v>
      </c>
      <c r="CE75">
        <v>4.2985398582060848</v>
      </c>
      <c r="CF75">
        <v>4.3948271510299008</v>
      </c>
      <c r="CG75">
        <v>4.4932712792129701</v>
      </c>
      <c r="CJ75">
        <v>4.204362146132711</v>
      </c>
      <c r="CK75">
        <v>4.3</v>
      </c>
      <c r="CL75">
        <v>4.3899999999999997</v>
      </c>
      <c r="CO75" t="s">
        <v>40</v>
      </c>
      <c r="CP75">
        <v>2.8811524609843962E-2</v>
      </c>
      <c r="CQ75">
        <v>1.750291715285885E-2</v>
      </c>
      <c r="CR75">
        <v>2.4082568807339343E-2</v>
      </c>
      <c r="CS75">
        <v>2.5755879059350551E-2</v>
      </c>
      <c r="CT75">
        <v>2.5109170305676901E-2</v>
      </c>
      <c r="CU75">
        <v>1.9169329073482396E-2</v>
      </c>
      <c r="CV75">
        <v>2.5078369905956133E-2</v>
      </c>
      <c r="CW75">
        <v>2.54841997961264E-2</v>
      </c>
      <c r="CX75">
        <v>2.4850894632206758E-2</v>
      </c>
      <c r="CY75">
        <v>1.9398642095053275E-2</v>
      </c>
      <c r="CZ75">
        <v>2.4738344433872482E-2</v>
      </c>
      <c r="DA75">
        <v>2.5069637883008318E-2</v>
      </c>
      <c r="DB75">
        <v>2.5362318840579816E-2</v>
      </c>
      <c r="DC75">
        <v>1.9434628975264916E-2</v>
      </c>
      <c r="DD75">
        <v>2.5129982668977553E-2</v>
      </c>
      <c r="DE75">
        <v>2.5359256128486957E-2</v>
      </c>
      <c r="DF75">
        <v>2.473206924979381E-2</v>
      </c>
      <c r="DG75">
        <v>2.0112630732099759E-2</v>
      </c>
      <c r="DH75">
        <v>2.4447949526813919E-2</v>
      </c>
      <c r="DI75">
        <v>2.5404157043879914E-2</v>
      </c>
      <c r="DJ75">
        <v>2.4774774774774778E-2</v>
      </c>
      <c r="DK75">
        <v>1.9780219780219748E-2</v>
      </c>
      <c r="DL75">
        <v>2.5143678160919516E-2</v>
      </c>
      <c r="DM75">
        <v>2.522775052557822E-2</v>
      </c>
      <c r="DN75">
        <v>2.4606971975392987E-2</v>
      </c>
      <c r="DO75">
        <v>2.0013342228152028E-2</v>
      </c>
      <c r="DP75">
        <v>2.4852844996729941E-2</v>
      </c>
      <c r="DQ75">
        <v>2.4888321633694883E-2</v>
      </c>
      <c r="DR75">
        <v>2.4906600249066137E-2</v>
      </c>
    </row>
    <row r="76" spans="1:122" x14ac:dyDescent="0.25">
      <c r="A76">
        <v>14</v>
      </c>
      <c r="C76" t="s">
        <v>167</v>
      </c>
      <c r="D76">
        <v>14</v>
      </c>
      <c r="E76" t="s">
        <v>168</v>
      </c>
      <c r="CG76" t="s">
        <v>289</v>
      </c>
      <c r="CO76" t="s">
        <v>168</v>
      </c>
    </row>
    <row r="77" spans="1:122" x14ac:dyDescent="0.25">
      <c r="A77">
        <v>14</v>
      </c>
      <c r="B77" t="s">
        <v>168</v>
      </c>
      <c r="C77" t="s">
        <v>167</v>
      </c>
      <c r="D77">
        <v>14</v>
      </c>
      <c r="E77" t="s">
        <v>38</v>
      </c>
      <c r="F77" t="s">
        <v>128</v>
      </c>
      <c r="L77">
        <v>84.15</v>
      </c>
      <c r="M77">
        <v>86.56</v>
      </c>
      <c r="N77">
        <v>89.04</v>
      </c>
      <c r="O77">
        <v>91.6</v>
      </c>
      <c r="P77">
        <v>86.44</v>
      </c>
      <c r="Q77">
        <v>88.6</v>
      </c>
      <c r="R77">
        <v>90.82</v>
      </c>
      <c r="S77">
        <v>93.09</v>
      </c>
      <c r="T77">
        <v>95.33</v>
      </c>
      <c r="U77">
        <v>97.71</v>
      </c>
      <c r="V77">
        <v>100.16</v>
      </c>
      <c r="W77">
        <v>102.66</v>
      </c>
      <c r="X77">
        <v>105.14</v>
      </c>
      <c r="Y77">
        <v>107.76</v>
      </c>
      <c r="Z77">
        <v>110.46</v>
      </c>
      <c r="AA77">
        <v>113.22</v>
      </c>
      <c r="AB77">
        <v>115.95</v>
      </c>
      <c r="AC77">
        <v>118.85</v>
      </c>
      <c r="AD77">
        <v>121.82</v>
      </c>
      <c r="AE77">
        <v>124.87</v>
      </c>
      <c r="AF77">
        <v>127.88</v>
      </c>
      <c r="AG77">
        <v>131.08000000000001</v>
      </c>
      <c r="AH77">
        <v>134.36000000000001</v>
      </c>
      <c r="AI77">
        <v>137.72</v>
      </c>
      <c r="AJ77">
        <v>141.04</v>
      </c>
      <c r="AK77">
        <v>144.57</v>
      </c>
      <c r="AL77">
        <v>148.18</v>
      </c>
      <c r="AM77">
        <v>151.88999999999999</v>
      </c>
      <c r="AN77">
        <v>155.56</v>
      </c>
      <c r="AO77">
        <v>159.44999999999999</v>
      </c>
      <c r="AP77">
        <v>163.44</v>
      </c>
      <c r="AQ77">
        <v>167.52</v>
      </c>
      <c r="AR77">
        <v>68.27</v>
      </c>
      <c r="AS77">
        <v>72.84</v>
      </c>
      <c r="AT77">
        <v>77.62</v>
      </c>
      <c r="AU77">
        <v>82.61</v>
      </c>
      <c r="AV77">
        <v>87.83</v>
      </c>
      <c r="AW77">
        <v>86.44</v>
      </c>
      <c r="AX77">
        <v>88.6</v>
      </c>
      <c r="AY77">
        <v>90.82</v>
      </c>
      <c r="AZ77">
        <v>93.09</v>
      </c>
      <c r="BA77">
        <v>95.33</v>
      </c>
      <c r="BB77">
        <v>97.71</v>
      </c>
      <c r="BC77">
        <v>100.16</v>
      </c>
      <c r="BD77">
        <v>102.66</v>
      </c>
      <c r="BE77">
        <v>105.14</v>
      </c>
      <c r="BF77">
        <v>107.76</v>
      </c>
      <c r="BG77">
        <v>110.46</v>
      </c>
      <c r="BH77">
        <v>113.22</v>
      </c>
      <c r="BI77">
        <v>115.95</v>
      </c>
      <c r="BJ77">
        <v>118.85</v>
      </c>
      <c r="BK77">
        <v>121.82</v>
      </c>
      <c r="BL77">
        <v>124.87</v>
      </c>
      <c r="BM77">
        <v>127.88</v>
      </c>
      <c r="BN77">
        <v>131.08000000000001</v>
      </c>
      <c r="BO77">
        <v>134.36000000000001</v>
      </c>
      <c r="BP77">
        <v>137.72</v>
      </c>
      <c r="BQ77">
        <v>141.04</v>
      </c>
      <c r="BR77">
        <v>144.57</v>
      </c>
      <c r="BS77">
        <v>148.18</v>
      </c>
      <c r="BT77">
        <v>151.88999999999999</v>
      </c>
      <c r="BU77">
        <v>155.56</v>
      </c>
      <c r="BV77">
        <v>159.44999999999999</v>
      </c>
      <c r="BW77">
        <v>163.44</v>
      </c>
      <c r="BX77">
        <v>167.52</v>
      </c>
      <c r="CC77">
        <v>95.072606721791487</v>
      </c>
      <c r="CD77">
        <v>97.202233112359622</v>
      </c>
      <c r="CE77">
        <v>99.379563134076477</v>
      </c>
      <c r="CF77">
        <v>101.60566534827977</v>
      </c>
      <c r="CG77">
        <v>103.88163225208123</v>
      </c>
      <c r="CJ77">
        <v>60.445318579199999</v>
      </c>
      <c r="CK77">
        <v>64.290000000000006</v>
      </c>
      <c r="CL77">
        <v>68.27</v>
      </c>
      <c r="CO77" t="s">
        <v>38</v>
      </c>
      <c r="CP77">
        <v>2.8751123090745595E-2</v>
      </c>
      <c r="CQ77">
        <v>-5.6331877729257608E-2</v>
      </c>
      <c r="CR77">
        <v>2.4988431281813935E-2</v>
      </c>
      <c r="CS77">
        <v>2.5056433408577865E-2</v>
      </c>
      <c r="CT77">
        <v>2.4994494604712734E-2</v>
      </c>
      <c r="CU77">
        <v>2.4062734987646307E-2</v>
      </c>
      <c r="CV77">
        <v>2.4965907898877537E-2</v>
      </c>
      <c r="CW77">
        <v>2.5074199160781935E-2</v>
      </c>
      <c r="CX77">
        <v>2.496006389776358E-2</v>
      </c>
      <c r="CY77">
        <v>2.4157412819014262E-2</v>
      </c>
      <c r="CZ77">
        <v>2.4919155411831886E-2</v>
      </c>
      <c r="DA77">
        <v>2.5055679287305017E-2</v>
      </c>
      <c r="DB77">
        <v>2.4986420423682827E-2</v>
      </c>
      <c r="DC77">
        <v>2.4112347641759443E-2</v>
      </c>
      <c r="DD77">
        <v>2.5010780508839942E-2</v>
      </c>
      <c r="DE77">
        <v>2.4989482541018081E-2</v>
      </c>
      <c r="DF77">
        <v>2.5036939747168047E-2</v>
      </c>
      <c r="DG77">
        <v>2.410506927204285E-2</v>
      </c>
      <c r="DH77">
        <v>2.5023459493275078E-2</v>
      </c>
      <c r="DI77">
        <v>2.5022886786695155E-2</v>
      </c>
      <c r="DJ77">
        <v>2.5007442691277054E-2</v>
      </c>
      <c r="DK77">
        <v>2.4106883531803611E-2</v>
      </c>
      <c r="DL77">
        <v>2.5028360748723777E-2</v>
      </c>
      <c r="DM77">
        <v>2.497060247630915E-2</v>
      </c>
      <c r="DN77">
        <v>2.5037117019840596E-2</v>
      </c>
      <c r="DO77">
        <v>2.4162222661136455E-2</v>
      </c>
      <c r="DP77">
        <v>2.5006428387760262E-2</v>
      </c>
      <c r="DQ77">
        <v>2.5023518344308618E-2</v>
      </c>
      <c r="DR77">
        <v>2.4963289280469973E-2</v>
      </c>
    </row>
    <row r="78" spans="1:122" x14ac:dyDescent="0.25">
      <c r="A78">
        <v>14</v>
      </c>
      <c r="B78" t="s">
        <v>168</v>
      </c>
      <c r="C78" t="s">
        <v>167</v>
      </c>
      <c r="D78">
        <v>14</v>
      </c>
      <c r="E78" t="s">
        <v>40</v>
      </c>
      <c r="L78">
        <v>111.05</v>
      </c>
      <c r="M78">
        <v>114.23</v>
      </c>
      <c r="N78">
        <v>117.51</v>
      </c>
      <c r="O78">
        <v>120.88</v>
      </c>
      <c r="P78">
        <v>122.96</v>
      </c>
      <c r="Q78">
        <v>126.04</v>
      </c>
      <c r="R78">
        <v>129.19</v>
      </c>
      <c r="S78">
        <v>132.41999999999999</v>
      </c>
      <c r="T78">
        <v>135.03</v>
      </c>
      <c r="U78">
        <v>138.41</v>
      </c>
      <c r="V78">
        <v>141.87</v>
      </c>
      <c r="W78">
        <v>145.41</v>
      </c>
      <c r="X78">
        <v>148.28</v>
      </c>
      <c r="Y78">
        <v>151.99</v>
      </c>
      <c r="Z78">
        <v>155.79</v>
      </c>
      <c r="AA78">
        <v>159.68</v>
      </c>
      <c r="AB78">
        <v>162.84</v>
      </c>
      <c r="AC78">
        <v>166.91</v>
      </c>
      <c r="AD78">
        <v>171.08</v>
      </c>
      <c r="AE78">
        <v>175.36</v>
      </c>
      <c r="AF78">
        <v>178.82</v>
      </c>
      <c r="AG78">
        <v>183.29</v>
      </c>
      <c r="AH78">
        <v>187.87</v>
      </c>
      <c r="AI78">
        <v>192.57</v>
      </c>
      <c r="AJ78">
        <v>196.37</v>
      </c>
      <c r="AK78">
        <v>201.28</v>
      </c>
      <c r="AL78">
        <v>206.31</v>
      </c>
      <c r="AM78">
        <v>211.47</v>
      </c>
      <c r="AN78">
        <v>215.64</v>
      </c>
      <c r="AO78">
        <v>221.03</v>
      </c>
      <c r="AP78">
        <v>226.56</v>
      </c>
      <c r="AQ78">
        <v>232.22</v>
      </c>
      <c r="AR78">
        <v>71.03</v>
      </c>
      <c r="AS78">
        <v>73.069999999999993</v>
      </c>
      <c r="AT78">
        <v>75.17</v>
      </c>
      <c r="AU78">
        <v>77.33</v>
      </c>
      <c r="AV78">
        <v>79.55</v>
      </c>
      <c r="AW78">
        <v>88.67</v>
      </c>
      <c r="AX78">
        <v>94.55</v>
      </c>
      <c r="AY78">
        <v>100.68</v>
      </c>
      <c r="AZ78">
        <v>107.09</v>
      </c>
      <c r="BA78">
        <v>113.87</v>
      </c>
      <c r="BB78">
        <v>120.86</v>
      </c>
      <c r="BC78">
        <v>128.15</v>
      </c>
      <c r="BD78">
        <v>135.77000000000001</v>
      </c>
      <c r="BE78">
        <v>143.80000000000001</v>
      </c>
      <c r="BF78">
        <v>151.99</v>
      </c>
      <c r="BG78">
        <v>155.79</v>
      </c>
      <c r="BH78">
        <v>159.68</v>
      </c>
      <c r="BI78">
        <v>162.84</v>
      </c>
      <c r="BJ78">
        <v>166.91</v>
      </c>
      <c r="BK78">
        <v>171.08</v>
      </c>
      <c r="BL78">
        <v>175.36</v>
      </c>
      <c r="BM78">
        <v>178.82</v>
      </c>
      <c r="BN78">
        <v>183.29</v>
      </c>
      <c r="BO78">
        <v>187.87</v>
      </c>
      <c r="BP78">
        <v>192.57</v>
      </c>
      <c r="BQ78">
        <v>196.37</v>
      </c>
      <c r="BR78">
        <v>201.28</v>
      </c>
      <c r="BS78">
        <v>206.31</v>
      </c>
      <c r="BT78">
        <v>211.47</v>
      </c>
      <c r="BU78">
        <v>215.64</v>
      </c>
      <c r="BV78">
        <v>221.03</v>
      </c>
      <c r="BW78">
        <v>226.56</v>
      </c>
      <c r="BX78">
        <v>232.22</v>
      </c>
      <c r="BZ78">
        <v>2.7577639751552793E-2</v>
      </c>
      <c r="CC78">
        <v>74.16</v>
      </c>
      <c r="CD78">
        <v>75.819999999999993</v>
      </c>
      <c r="CE78">
        <v>77.510000000000005</v>
      </c>
      <c r="CF78">
        <v>79.25</v>
      </c>
      <c r="CG78">
        <v>81.025199999999998</v>
      </c>
      <c r="CJ78">
        <v>67.959999999999994</v>
      </c>
      <c r="CK78">
        <v>69.48</v>
      </c>
      <c r="CL78">
        <v>71.03</v>
      </c>
      <c r="CO78" t="s">
        <v>40</v>
      </c>
      <c r="CP78">
        <v>2.8678410348055402E-2</v>
      </c>
      <c r="CQ78">
        <v>1.7207147584381192E-2</v>
      </c>
      <c r="CR78">
        <v>2.5048796356538814E-2</v>
      </c>
      <c r="CS78">
        <v>2.4992066010790157E-2</v>
      </c>
      <c r="CT78">
        <v>2.5001935134298242E-2</v>
      </c>
      <c r="CU78">
        <v>1.9710013593112929E-2</v>
      </c>
      <c r="CV78">
        <v>2.503147448715097E-2</v>
      </c>
      <c r="CW78">
        <v>2.4998193772126351E-2</v>
      </c>
      <c r="CX78">
        <v>2.4952421230704108E-2</v>
      </c>
      <c r="CY78">
        <v>1.9737294546454884E-2</v>
      </c>
      <c r="CZ78">
        <v>2.5020231993525814E-2</v>
      </c>
      <c r="DA78">
        <v>2.500164484505548E-2</v>
      </c>
      <c r="DB78">
        <v>2.4969510238141184E-2</v>
      </c>
      <c r="DC78">
        <v>1.9789579158316611E-2</v>
      </c>
      <c r="DD78">
        <v>2.4993859002701995E-2</v>
      </c>
      <c r="DE78">
        <v>2.4983524054879972E-2</v>
      </c>
      <c r="DF78">
        <v>2.5017535655833534E-2</v>
      </c>
      <c r="DG78">
        <v>1.9730839416058275E-2</v>
      </c>
      <c r="DH78">
        <v>2.4997203892182077E-2</v>
      </c>
      <c r="DI78">
        <v>2.4987724371215082E-2</v>
      </c>
      <c r="DJ78">
        <v>2.5017299196252667E-2</v>
      </c>
      <c r="DK78">
        <v>1.9733084073324046E-2</v>
      </c>
      <c r="DL78">
        <v>2.5003819320670147E-2</v>
      </c>
      <c r="DM78">
        <v>2.4990063593004774E-2</v>
      </c>
      <c r="DN78">
        <v>2.5010905918278301E-2</v>
      </c>
      <c r="DO78">
        <v>1.9719109093488379E-2</v>
      </c>
      <c r="DP78">
        <v>2.4995362641439506E-2</v>
      </c>
      <c r="DQ78">
        <v>2.5019228159073433E-2</v>
      </c>
      <c r="DR78">
        <v>2.4982344632768345E-2</v>
      </c>
    </row>
    <row r="79" spans="1:122" x14ac:dyDescent="0.25">
      <c r="C79" t="s">
        <v>169</v>
      </c>
      <c r="E79" t="s">
        <v>170</v>
      </c>
      <c r="CG79" t="s">
        <v>289</v>
      </c>
      <c r="CO79" t="s">
        <v>170</v>
      </c>
    </row>
    <row r="80" spans="1:122" x14ac:dyDescent="0.25">
      <c r="C80" t="s">
        <v>169</v>
      </c>
      <c r="E80" t="s">
        <v>171</v>
      </c>
      <c r="L80">
        <v>773.07</v>
      </c>
      <c r="M80">
        <v>795.26</v>
      </c>
      <c r="N80">
        <v>818.08</v>
      </c>
      <c r="O80">
        <v>841.56</v>
      </c>
      <c r="AR80">
        <v>751.5</v>
      </c>
      <c r="AS80">
        <v>773.07</v>
      </c>
      <c r="AT80">
        <v>795.26</v>
      </c>
      <c r="AU80">
        <v>818.08</v>
      </c>
      <c r="AV80">
        <v>841.56</v>
      </c>
      <c r="AW80">
        <v>865.71</v>
      </c>
      <c r="AX80">
        <v>890.56</v>
      </c>
      <c r="AY80">
        <v>916.12</v>
      </c>
      <c r="AZ80">
        <v>942.41</v>
      </c>
      <c r="BA80">
        <v>969.46</v>
      </c>
      <c r="BB80">
        <v>997.28</v>
      </c>
      <c r="BC80">
        <v>1025.9000000000001</v>
      </c>
      <c r="BD80">
        <v>1055.3399999999999</v>
      </c>
      <c r="BE80">
        <v>1085.6300000000001</v>
      </c>
      <c r="BF80">
        <v>1116.79</v>
      </c>
      <c r="BG80">
        <v>1148.8399999999999</v>
      </c>
      <c r="BH80">
        <v>1181.81</v>
      </c>
      <c r="BI80">
        <v>1215.73</v>
      </c>
      <c r="BJ80">
        <v>1250.6199999999999</v>
      </c>
      <c r="BK80">
        <v>1286.51</v>
      </c>
      <c r="BL80">
        <v>1323.43</v>
      </c>
      <c r="BM80">
        <v>1361.41</v>
      </c>
      <c r="BN80">
        <v>1400.48</v>
      </c>
      <c r="BO80">
        <v>1440.67</v>
      </c>
      <c r="BP80">
        <v>1482.02</v>
      </c>
      <c r="BQ80">
        <v>1524.55</v>
      </c>
      <c r="BR80">
        <v>1568.3</v>
      </c>
      <c r="BS80">
        <v>1613.31</v>
      </c>
      <c r="BT80">
        <v>1659.61</v>
      </c>
      <c r="BU80">
        <v>1707.24</v>
      </c>
      <c r="BV80">
        <v>1756.24</v>
      </c>
      <c r="BW80">
        <v>1806.64</v>
      </c>
      <c r="BX80">
        <v>1858.49</v>
      </c>
      <c r="CG80" t="s">
        <v>289</v>
      </c>
      <c r="CL80">
        <v>751.5</v>
      </c>
      <c r="CO80" t="s">
        <v>171</v>
      </c>
    </row>
    <row r="81" spans="1:122" x14ac:dyDescent="0.25">
      <c r="A81">
        <v>15</v>
      </c>
      <c r="C81" t="s">
        <v>169</v>
      </c>
      <c r="D81">
        <v>15</v>
      </c>
      <c r="E81" t="s">
        <v>172</v>
      </c>
      <c r="CG81" t="s">
        <v>289</v>
      </c>
      <c r="CO81" t="s">
        <v>172</v>
      </c>
    </row>
    <row r="82" spans="1:122" x14ac:dyDescent="0.25">
      <c r="A82">
        <v>15</v>
      </c>
      <c r="B82" t="s">
        <v>172</v>
      </c>
      <c r="C82" t="s">
        <v>169</v>
      </c>
      <c r="D82">
        <v>15</v>
      </c>
      <c r="E82" t="s">
        <v>38</v>
      </c>
      <c r="F82" t="s">
        <v>128</v>
      </c>
      <c r="L82">
        <v>3.12</v>
      </c>
      <c r="M82">
        <v>3.21</v>
      </c>
      <c r="N82">
        <v>3.31</v>
      </c>
      <c r="O82">
        <v>3.4</v>
      </c>
      <c r="P82">
        <v>3.37</v>
      </c>
      <c r="Q82">
        <v>3.45</v>
      </c>
      <c r="R82">
        <v>3.54</v>
      </c>
      <c r="S82">
        <v>3.62</v>
      </c>
      <c r="T82">
        <v>3.71</v>
      </c>
      <c r="U82">
        <v>3.8</v>
      </c>
      <c r="V82">
        <v>3.89</v>
      </c>
      <c r="W82">
        <v>3.99</v>
      </c>
      <c r="X82">
        <v>4.08</v>
      </c>
      <c r="Y82">
        <v>4.1900000000000004</v>
      </c>
      <c r="Z82">
        <v>4.29</v>
      </c>
      <c r="AA82">
        <v>4.4000000000000004</v>
      </c>
      <c r="AB82">
        <v>4.5</v>
      </c>
      <c r="AC82">
        <v>4.6100000000000003</v>
      </c>
      <c r="AD82">
        <v>4.7300000000000004</v>
      </c>
      <c r="AE82">
        <v>4.84</v>
      </c>
      <c r="AF82">
        <v>4.96</v>
      </c>
      <c r="AG82">
        <v>5.08</v>
      </c>
      <c r="AH82">
        <v>5.21</v>
      </c>
      <c r="AI82">
        <v>5.34</v>
      </c>
      <c r="AJ82">
        <v>5.46</v>
      </c>
      <c r="AK82">
        <v>5.6</v>
      </c>
      <c r="AL82">
        <v>5.74</v>
      </c>
      <c r="AM82">
        <v>5.88</v>
      </c>
      <c r="AN82">
        <v>6.02</v>
      </c>
      <c r="AO82">
        <v>6.17</v>
      </c>
      <c r="AP82">
        <v>6.32</v>
      </c>
      <c r="AQ82">
        <v>6.48</v>
      </c>
      <c r="AR82">
        <v>6.03</v>
      </c>
      <c r="AS82">
        <v>3.12</v>
      </c>
      <c r="AT82">
        <v>3.21</v>
      </c>
      <c r="AU82">
        <v>3.31</v>
      </c>
      <c r="AV82">
        <v>3.4</v>
      </c>
      <c r="AW82">
        <v>3.37</v>
      </c>
      <c r="AX82">
        <v>3.45</v>
      </c>
      <c r="AY82">
        <v>3.54</v>
      </c>
      <c r="AZ82">
        <v>3.62</v>
      </c>
      <c r="BA82">
        <v>3.71</v>
      </c>
      <c r="BB82">
        <v>3.8</v>
      </c>
      <c r="BC82">
        <v>3.89</v>
      </c>
      <c r="BD82">
        <v>3.99</v>
      </c>
      <c r="BE82">
        <v>4.08</v>
      </c>
      <c r="BF82">
        <v>4.1900000000000004</v>
      </c>
      <c r="BG82">
        <v>4.29</v>
      </c>
      <c r="BH82">
        <v>4.4000000000000004</v>
      </c>
      <c r="BI82">
        <v>4.5</v>
      </c>
      <c r="BJ82">
        <v>4.6100000000000003</v>
      </c>
      <c r="BK82">
        <v>4.7300000000000004</v>
      </c>
      <c r="BL82">
        <v>4.84</v>
      </c>
      <c r="BM82">
        <v>4.96</v>
      </c>
      <c r="BN82">
        <v>5.08</v>
      </c>
      <c r="BO82">
        <v>5.21</v>
      </c>
      <c r="BP82">
        <v>5.34</v>
      </c>
      <c r="BQ82">
        <v>5.46</v>
      </c>
      <c r="BR82">
        <v>5.6</v>
      </c>
      <c r="BS82">
        <v>5.74</v>
      </c>
      <c r="BT82">
        <v>5.88</v>
      </c>
      <c r="BU82">
        <v>6.02</v>
      </c>
      <c r="BV82">
        <v>6.17</v>
      </c>
      <c r="BW82">
        <v>6.32</v>
      </c>
      <c r="BX82">
        <v>6.48</v>
      </c>
      <c r="CC82">
        <v>5.5211096251517597</v>
      </c>
      <c r="CD82">
        <v>5.6447824807551576</v>
      </c>
      <c r="CE82">
        <v>5.7712256083240741</v>
      </c>
      <c r="CF82">
        <v>5.9005010619505311</v>
      </c>
      <c r="CG82">
        <v>6.0326722857382231</v>
      </c>
      <c r="CJ82">
        <v>15.87</v>
      </c>
      <c r="CK82">
        <v>5.9</v>
      </c>
      <c r="CL82">
        <v>6.03</v>
      </c>
      <c r="CO82" t="s">
        <v>38</v>
      </c>
      <c r="CP82">
        <v>2.7190332326283945E-2</v>
      </c>
      <c r="CQ82">
        <v>-8.8235294117646485E-3</v>
      </c>
      <c r="CR82">
        <v>2.3738872403560853E-2</v>
      </c>
      <c r="CS82">
        <v>2.6086956521739087E-2</v>
      </c>
      <c r="CT82">
        <v>2.2598870056497196E-2</v>
      </c>
      <c r="CU82">
        <v>2.4861878453038635E-2</v>
      </c>
      <c r="CV82">
        <v>2.4258760107816673E-2</v>
      </c>
      <c r="CW82">
        <v>2.368421052631587E-2</v>
      </c>
      <c r="CX82">
        <v>2.5706940874036011E-2</v>
      </c>
      <c r="CY82">
        <v>2.2556390977443573E-2</v>
      </c>
      <c r="CZ82">
        <v>2.6960784313725568E-2</v>
      </c>
      <c r="DA82">
        <v>2.3866348448687263E-2</v>
      </c>
      <c r="DB82">
        <v>2.5641025641025716E-2</v>
      </c>
      <c r="DC82">
        <v>2.2727272727272645E-2</v>
      </c>
      <c r="DD82">
        <v>2.4444444444444515E-2</v>
      </c>
      <c r="DE82">
        <v>2.6030368763557504E-2</v>
      </c>
      <c r="DF82">
        <v>2.325581395348825E-2</v>
      </c>
      <c r="DG82">
        <v>2.4793388429752088E-2</v>
      </c>
      <c r="DH82">
        <v>2.4193548387096794E-2</v>
      </c>
      <c r="DI82">
        <v>2.5590551181102341E-2</v>
      </c>
      <c r="DJ82">
        <v>2.4952015355086354E-2</v>
      </c>
      <c r="DK82">
        <v>2.2471910112359571E-2</v>
      </c>
      <c r="DL82">
        <v>2.5641025641025581E-2</v>
      </c>
      <c r="DM82">
        <v>2.5000000000000102E-2</v>
      </c>
      <c r="DN82">
        <v>2.4390243902438966E-2</v>
      </c>
      <c r="DO82">
        <v>2.3809523809523756E-2</v>
      </c>
      <c r="DP82">
        <v>2.4916943521594744E-2</v>
      </c>
      <c r="DQ82">
        <v>2.431118314424641E-2</v>
      </c>
      <c r="DR82">
        <v>2.5316455696202552E-2</v>
      </c>
    </row>
    <row r="83" spans="1:122" x14ac:dyDescent="0.25">
      <c r="A83">
        <v>15</v>
      </c>
      <c r="B83" t="s">
        <v>172</v>
      </c>
      <c r="C83" t="s">
        <v>169</v>
      </c>
      <c r="D83">
        <v>15</v>
      </c>
      <c r="E83" t="s">
        <v>40</v>
      </c>
      <c r="L83">
        <v>0.59</v>
      </c>
      <c r="M83">
        <v>0.61</v>
      </c>
      <c r="N83">
        <v>0.63</v>
      </c>
      <c r="O83">
        <v>0.65</v>
      </c>
      <c r="P83">
        <v>0.66</v>
      </c>
      <c r="Q83">
        <v>0.67</v>
      </c>
      <c r="R83">
        <v>0.69</v>
      </c>
      <c r="S83">
        <v>0.71</v>
      </c>
      <c r="T83">
        <v>0.72</v>
      </c>
      <c r="U83">
        <v>0.74</v>
      </c>
      <c r="V83">
        <v>0.76</v>
      </c>
      <c r="W83">
        <v>0.78</v>
      </c>
      <c r="X83">
        <v>0.79</v>
      </c>
      <c r="Y83">
        <v>0.81</v>
      </c>
      <c r="Z83">
        <v>0.83</v>
      </c>
      <c r="AA83">
        <v>0.86</v>
      </c>
      <c r="AB83">
        <v>0.87</v>
      </c>
      <c r="AC83">
        <v>0.89</v>
      </c>
      <c r="AD83">
        <v>0.92</v>
      </c>
      <c r="AE83">
        <v>0.94</v>
      </c>
      <c r="AF83">
        <v>0.96</v>
      </c>
      <c r="AG83">
        <v>0.98</v>
      </c>
      <c r="AH83">
        <v>1.01</v>
      </c>
      <c r="AI83">
        <v>1.03</v>
      </c>
      <c r="AJ83">
        <v>1.05</v>
      </c>
      <c r="AK83">
        <v>1.08</v>
      </c>
      <c r="AL83">
        <v>1.1100000000000001</v>
      </c>
      <c r="AM83">
        <v>1.1299999999999999</v>
      </c>
      <c r="AN83">
        <v>1.1599999999999999</v>
      </c>
      <c r="AO83">
        <v>1.18</v>
      </c>
      <c r="AP83">
        <v>1.21</v>
      </c>
      <c r="AQ83">
        <v>1.24</v>
      </c>
      <c r="AR83">
        <v>0.7</v>
      </c>
      <c r="AS83">
        <v>0.59</v>
      </c>
      <c r="AT83">
        <v>0.61</v>
      </c>
      <c r="AU83">
        <v>0.63</v>
      </c>
      <c r="AV83">
        <v>0.65</v>
      </c>
      <c r="AW83">
        <v>0.66</v>
      </c>
      <c r="AX83">
        <v>0.67</v>
      </c>
      <c r="AY83">
        <v>0.69</v>
      </c>
      <c r="AZ83">
        <v>0.71</v>
      </c>
      <c r="BA83">
        <v>0.72</v>
      </c>
      <c r="BB83">
        <v>0.74</v>
      </c>
      <c r="BC83">
        <v>0.76</v>
      </c>
      <c r="BD83">
        <v>0.78</v>
      </c>
      <c r="BE83">
        <v>0.79</v>
      </c>
      <c r="BF83">
        <v>0.81</v>
      </c>
      <c r="BG83">
        <v>0.83</v>
      </c>
      <c r="BH83">
        <v>0.86</v>
      </c>
      <c r="BI83">
        <v>0.87</v>
      </c>
      <c r="BJ83">
        <v>0.89</v>
      </c>
      <c r="BK83">
        <v>0.92</v>
      </c>
      <c r="BL83">
        <v>0.94</v>
      </c>
      <c r="BM83">
        <v>0.96</v>
      </c>
      <c r="BN83">
        <v>0.98</v>
      </c>
      <c r="BO83">
        <v>1.01</v>
      </c>
      <c r="BP83">
        <v>1.03</v>
      </c>
      <c r="BQ83">
        <v>1.05</v>
      </c>
      <c r="BR83">
        <v>1.08</v>
      </c>
      <c r="BS83">
        <v>1.1100000000000001</v>
      </c>
      <c r="BT83">
        <v>1.1299999999999999</v>
      </c>
      <c r="BU83">
        <v>1.1599999999999999</v>
      </c>
      <c r="BV83">
        <v>1.18</v>
      </c>
      <c r="BW83">
        <v>1.21</v>
      </c>
      <c r="BX83">
        <v>1.24</v>
      </c>
      <c r="BZ83">
        <v>0.61746802935561707</v>
      </c>
      <c r="CC83">
        <v>0.640485046551868</v>
      </c>
      <c r="CD83">
        <v>0.65483191159462983</v>
      </c>
      <c r="CE83">
        <v>0.66950014641434941</v>
      </c>
      <c r="CF83">
        <v>0.68449694969403085</v>
      </c>
      <c r="CG83">
        <v>0.69982968136717716</v>
      </c>
      <c r="CJ83">
        <v>0.61672803840000001</v>
      </c>
      <c r="CK83">
        <v>0.63</v>
      </c>
      <c r="CL83">
        <v>0.7</v>
      </c>
      <c r="CO83" t="s">
        <v>40</v>
      </c>
      <c r="CP83">
        <v>3.1746031746031772E-2</v>
      </c>
      <c r="CQ83">
        <v>1.5384615384615398E-2</v>
      </c>
      <c r="CR83">
        <v>1.5151515151515164E-2</v>
      </c>
      <c r="CS83">
        <v>2.9850746268656577E-2</v>
      </c>
      <c r="CT83">
        <v>2.898550724637684E-2</v>
      </c>
      <c r="CU83">
        <v>1.4084507042253534E-2</v>
      </c>
      <c r="CV83">
        <v>2.7777777777777804E-2</v>
      </c>
      <c r="CW83">
        <v>2.7027027027027053E-2</v>
      </c>
      <c r="CX83">
        <v>2.6315789473684233E-2</v>
      </c>
      <c r="CY83">
        <v>1.2820512820512832E-2</v>
      </c>
      <c r="CZ83">
        <v>2.5316455696202552E-2</v>
      </c>
      <c r="DA83">
        <v>2.4691358024691242E-2</v>
      </c>
      <c r="DB83">
        <v>3.6144578313253045E-2</v>
      </c>
      <c r="DC83">
        <v>1.1627906976744196E-2</v>
      </c>
      <c r="DD83">
        <v>2.2988505747126457E-2</v>
      </c>
      <c r="DE83">
        <v>3.3707865168539353E-2</v>
      </c>
      <c r="DF83">
        <v>2.1739130434782507E-2</v>
      </c>
      <c r="DG83">
        <v>2.1276595744680871E-2</v>
      </c>
      <c r="DH83">
        <v>2.0833333333333353E-2</v>
      </c>
      <c r="DI83">
        <v>3.0612244897959211E-2</v>
      </c>
      <c r="DJ83">
        <v>1.980198019801982E-2</v>
      </c>
      <c r="DK83">
        <v>1.9417475728155355E-2</v>
      </c>
      <c r="DL83">
        <v>2.8571428571428595E-2</v>
      </c>
      <c r="DM83">
        <v>2.7777777777777801E-2</v>
      </c>
      <c r="DN83">
        <v>1.8018018018017834E-2</v>
      </c>
      <c r="DO83">
        <v>2.6548672566371709E-2</v>
      </c>
      <c r="DP83">
        <v>1.7241379310344845E-2</v>
      </c>
      <c r="DQ83">
        <v>2.5423728813559344E-2</v>
      </c>
      <c r="DR83">
        <v>2.4793388429752088E-2</v>
      </c>
    </row>
    <row r="84" spans="1:122" x14ac:dyDescent="0.25">
      <c r="A84">
        <v>16</v>
      </c>
      <c r="C84" t="s">
        <v>173</v>
      </c>
      <c r="E84" t="s">
        <v>174</v>
      </c>
      <c r="CO84" t="s">
        <v>174</v>
      </c>
    </row>
    <row r="85" spans="1:122" x14ac:dyDescent="0.25">
      <c r="A85">
        <v>16</v>
      </c>
      <c r="B85" t="s">
        <v>174</v>
      </c>
      <c r="C85" t="s">
        <v>173</v>
      </c>
      <c r="E85" t="s">
        <v>38</v>
      </c>
      <c r="F85" t="s">
        <v>150</v>
      </c>
      <c r="L85">
        <v>70.53</v>
      </c>
      <c r="M85">
        <v>72.56</v>
      </c>
      <c r="N85">
        <v>74.64</v>
      </c>
      <c r="O85">
        <v>76.78</v>
      </c>
      <c r="P85">
        <v>75.22</v>
      </c>
      <c r="Q85">
        <v>77.099999999999994</v>
      </c>
      <c r="R85">
        <v>79.03</v>
      </c>
      <c r="S85">
        <v>81</v>
      </c>
      <c r="T85">
        <v>83.03</v>
      </c>
      <c r="U85">
        <v>85.1</v>
      </c>
      <c r="V85">
        <v>87.23</v>
      </c>
      <c r="W85">
        <v>89.41</v>
      </c>
      <c r="X85">
        <v>91.65</v>
      </c>
      <c r="Y85">
        <v>93.94</v>
      </c>
      <c r="Z85">
        <v>96.29</v>
      </c>
      <c r="AA85">
        <v>98.7</v>
      </c>
      <c r="AB85">
        <v>101.17</v>
      </c>
      <c r="AC85">
        <v>103.7</v>
      </c>
      <c r="AD85">
        <v>106.29</v>
      </c>
      <c r="AE85">
        <v>108.95</v>
      </c>
      <c r="AF85">
        <v>111.68</v>
      </c>
      <c r="AG85">
        <v>114.47</v>
      </c>
      <c r="AH85">
        <v>117.33</v>
      </c>
      <c r="AI85">
        <v>120.27</v>
      </c>
      <c r="AJ85">
        <v>123.28</v>
      </c>
      <c r="AK85">
        <v>126.37</v>
      </c>
      <c r="AL85">
        <v>129.53</v>
      </c>
      <c r="AM85">
        <v>132.76</v>
      </c>
      <c r="AN85">
        <v>136.1</v>
      </c>
      <c r="AO85">
        <v>139.5</v>
      </c>
      <c r="AP85">
        <v>142.99</v>
      </c>
      <c r="AQ85">
        <v>146.57</v>
      </c>
      <c r="AR85">
        <v>41.73</v>
      </c>
      <c r="AS85">
        <v>45.54</v>
      </c>
      <c r="AT85">
        <v>49.53</v>
      </c>
      <c r="AU85">
        <v>53.72</v>
      </c>
      <c r="AV85">
        <v>58.11</v>
      </c>
      <c r="AW85">
        <v>62.7</v>
      </c>
      <c r="AX85">
        <v>67.510000000000005</v>
      </c>
      <c r="AY85">
        <v>72.540000000000006</v>
      </c>
      <c r="AZ85">
        <v>77.81</v>
      </c>
      <c r="BA85">
        <v>83.03</v>
      </c>
      <c r="BB85">
        <v>85.1</v>
      </c>
      <c r="BC85">
        <v>87.23</v>
      </c>
      <c r="BD85">
        <v>89.41</v>
      </c>
      <c r="BE85">
        <v>91.65</v>
      </c>
      <c r="BF85">
        <v>93.94</v>
      </c>
      <c r="BG85">
        <v>96.29</v>
      </c>
      <c r="BH85">
        <v>98.7</v>
      </c>
      <c r="BI85">
        <v>101.17</v>
      </c>
      <c r="BJ85">
        <v>103.7</v>
      </c>
      <c r="BK85">
        <v>106.29</v>
      </c>
      <c r="BL85">
        <v>108.95</v>
      </c>
      <c r="BM85">
        <v>111.68</v>
      </c>
      <c r="BN85">
        <v>114.47</v>
      </c>
      <c r="BO85">
        <v>117.33</v>
      </c>
      <c r="BP85">
        <v>120.27</v>
      </c>
      <c r="BQ85">
        <v>123.28</v>
      </c>
      <c r="BR85">
        <v>126.37</v>
      </c>
      <c r="BS85">
        <v>129.53</v>
      </c>
      <c r="BT85">
        <v>132.76</v>
      </c>
      <c r="BU85">
        <v>136.1</v>
      </c>
      <c r="BV85">
        <v>139.5</v>
      </c>
      <c r="BW85">
        <v>142.99</v>
      </c>
      <c r="BX85">
        <v>146.57</v>
      </c>
      <c r="CC85">
        <v>46.536213428845159</v>
      </c>
      <c r="CD85">
        <v>47.578624609651285</v>
      </c>
      <c r="CE85">
        <v>48.644385800907479</v>
      </c>
      <c r="CF85">
        <v>49.734020042847803</v>
      </c>
      <c r="CG85">
        <v>50.848062091807591</v>
      </c>
      <c r="CJ85">
        <v>35.054938828799997</v>
      </c>
      <c r="CK85">
        <v>38.33</v>
      </c>
      <c r="CL85">
        <v>41.73</v>
      </c>
      <c r="CO85" t="s">
        <v>38</v>
      </c>
      <c r="CP85">
        <v>2.8670953912111476E-2</v>
      </c>
      <c r="CQ85">
        <v>-2.0317791091430091E-2</v>
      </c>
      <c r="CR85">
        <v>2.4993352831693638E-2</v>
      </c>
      <c r="CS85">
        <v>2.5032425421530571E-2</v>
      </c>
      <c r="CT85">
        <v>2.4927242819182575E-2</v>
      </c>
      <c r="CU85">
        <v>2.5061728395061742E-2</v>
      </c>
      <c r="CV85">
        <v>2.4930747922437591E-2</v>
      </c>
      <c r="CW85">
        <v>2.5029377203290362E-2</v>
      </c>
      <c r="CX85">
        <v>2.4991402040582283E-2</v>
      </c>
      <c r="CY85">
        <v>2.5053126048540535E-2</v>
      </c>
      <c r="CZ85">
        <v>2.4986361156573836E-2</v>
      </c>
      <c r="DA85">
        <v>2.501596763891855E-2</v>
      </c>
      <c r="DB85">
        <v>2.5028559559663481E-2</v>
      </c>
      <c r="DC85">
        <v>2.5025329280648417E-2</v>
      </c>
      <c r="DD85">
        <v>2.5007413264801829E-2</v>
      </c>
      <c r="DE85">
        <v>2.4975891996142752E-2</v>
      </c>
      <c r="DF85">
        <v>2.5025872612663435E-2</v>
      </c>
      <c r="DG85">
        <v>2.5057365764112015E-2</v>
      </c>
      <c r="DH85">
        <v>2.4982091690544338E-2</v>
      </c>
      <c r="DI85">
        <v>2.4984712151655451E-2</v>
      </c>
      <c r="DJ85">
        <v>2.5057530043467124E-2</v>
      </c>
      <c r="DK85">
        <v>2.5027022532634949E-2</v>
      </c>
      <c r="DL85">
        <v>2.506489292667102E-2</v>
      </c>
      <c r="DM85">
        <v>2.5005934952916014E-2</v>
      </c>
      <c r="DN85">
        <v>2.4936308191152549E-2</v>
      </c>
      <c r="DO85">
        <v>2.5158180174751459E-2</v>
      </c>
      <c r="DP85">
        <v>2.49816311535636E-2</v>
      </c>
      <c r="DQ85">
        <v>2.5017921146953469E-2</v>
      </c>
      <c r="DR85">
        <v>2.5036715854255428E-2</v>
      </c>
    </row>
    <row r="86" spans="1:122" x14ac:dyDescent="0.25">
      <c r="A86">
        <v>16</v>
      </c>
      <c r="B86" t="s">
        <v>174</v>
      </c>
      <c r="C86" t="s">
        <v>173</v>
      </c>
      <c r="E86" t="s">
        <v>40</v>
      </c>
      <c r="L86">
        <v>1.94</v>
      </c>
      <c r="M86">
        <v>2</v>
      </c>
      <c r="N86">
        <v>2.0499999999999998</v>
      </c>
      <c r="O86">
        <v>2.11</v>
      </c>
      <c r="P86">
        <v>2.15</v>
      </c>
      <c r="Q86">
        <v>2.2000000000000002</v>
      </c>
      <c r="R86">
        <v>2.2599999999999998</v>
      </c>
      <c r="S86">
        <v>2.31</v>
      </c>
      <c r="T86">
        <v>2.36</v>
      </c>
      <c r="U86">
        <v>2.42</v>
      </c>
      <c r="V86">
        <v>2.48</v>
      </c>
      <c r="W86">
        <v>2.54</v>
      </c>
      <c r="X86">
        <v>2.59</v>
      </c>
      <c r="Y86">
        <v>2.66</v>
      </c>
      <c r="Z86">
        <v>2.72</v>
      </c>
      <c r="AA86">
        <v>2.79</v>
      </c>
      <c r="AB86">
        <v>2.85</v>
      </c>
      <c r="AC86">
        <v>2.92</v>
      </c>
      <c r="AD86">
        <v>2.99</v>
      </c>
      <c r="AE86">
        <v>3.07</v>
      </c>
      <c r="AF86">
        <v>3.13</v>
      </c>
      <c r="AG86">
        <v>3.21</v>
      </c>
      <c r="AH86">
        <v>3.29</v>
      </c>
      <c r="AI86">
        <v>3.37</v>
      </c>
      <c r="AJ86">
        <v>3.44</v>
      </c>
      <c r="AK86">
        <v>3.52</v>
      </c>
      <c r="AL86">
        <v>3.61</v>
      </c>
      <c r="AM86">
        <v>3.7</v>
      </c>
      <c r="AN86">
        <v>3.77</v>
      </c>
      <c r="AO86">
        <v>3.87</v>
      </c>
      <c r="AP86">
        <v>3.96</v>
      </c>
      <c r="AQ86">
        <v>4.0599999999999996</v>
      </c>
      <c r="AR86">
        <v>0.9</v>
      </c>
      <c r="AS86">
        <v>0.93</v>
      </c>
      <c r="AT86">
        <v>0.96</v>
      </c>
      <c r="AU86">
        <v>0.99</v>
      </c>
      <c r="AV86">
        <v>1.02</v>
      </c>
      <c r="AW86">
        <v>1.05</v>
      </c>
      <c r="AX86">
        <v>1.08</v>
      </c>
      <c r="AY86">
        <v>1.1100000000000001</v>
      </c>
      <c r="AZ86">
        <v>1.1399999999999999</v>
      </c>
      <c r="BA86">
        <v>1.46</v>
      </c>
      <c r="BB86">
        <v>2.42</v>
      </c>
      <c r="BC86">
        <v>2.48</v>
      </c>
      <c r="BD86">
        <v>2.54</v>
      </c>
      <c r="BE86">
        <v>2.59</v>
      </c>
      <c r="BF86">
        <v>2.66</v>
      </c>
      <c r="BG86">
        <v>2.72</v>
      </c>
      <c r="BH86">
        <v>2.79</v>
      </c>
      <c r="BI86">
        <v>2.85</v>
      </c>
      <c r="BJ86">
        <v>2.92</v>
      </c>
      <c r="BK86">
        <v>2.99</v>
      </c>
      <c r="BL86">
        <v>3.07</v>
      </c>
      <c r="BM86">
        <v>3.13</v>
      </c>
      <c r="BN86">
        <v>3.21</v>
      </c>
      <c r="BO86">
        <v>3.29</v>
      </c>
      <c r="BP86">
        <v>3.37</v>
      </c>
      <c r="BQ86">
        <v>3.44</v>
      </c>
      <c r="BR86">
        <v>3.52</v>
      </c>
      <c r="BS86">
        <v>3.61</v>
      </c>
      <c r="BT86">
        <v>3.7</v>
      </c>
      <c r="BU86">
        <v>3.77</v>
      </c>
      <c r="BV86">
        <v>3.87</v>
      </c>
      <c r="BW86">
        <v>3.96</v>
      </c>
      <c r="BX86">
        <v>4.0599999999999996</v>
      </c>
      <c r="BZ86">
        <v>0.64933373235819158</v>
      </c>
      <c r="CC86">
        <v>0.84069137753659839</v>
      </c>
      <c r="CD86">
        <v>0.85952286439341818</v>
      </c>
      <c r="CE86">
        <v>0.87877617655583062</v>
      </c>
      <c r="CF86">
        <v>0.89846076291068111</v>
      </c>
      <c r="CG86">
        <v>0.91858628399988029</v>
      </c>
      <c r="CJ86">
        <v>0.8595228643934173</v>
      </c>
      <c r="CK86">
        <v>0.88</v>
      </c>
      <c r="CL86">
        <v>0.9</v>
      </c>
      <c r="CO86" t="s">
        <v>40</v>
      </c>
      <c r="CP86">
        <v>2.9268292682926859E-2</v>
      </c>
      <c r="CQ86">
        <v>1.8957345971564E-2</v>
      </c>
      <c r="CR86">
        <v>2.3255813953488497E-2</v>
      </c>
      <c r="CS86">
        <v>2.7272727272727094E-2</v>
      </c>
      <c r="CT86">
        <v>2.2123893805309856E-2</v>
      </c>
      <c r="CU86">
        <v>2.1645021645021568E-2</v>
      </c>
      <c r="CV86">
        <v>2.5423728813559344E-2</v>
      </c>
      <c r="CW86">
        <v>2.4793388429752088E-2</v>
      </c>
      <c r="CX86">
        <v>2.4193548387096794E-2</v>
      </c>
      <c r="CY86">
        <v>1.968503937007867E-2</v>
      </c>
      <c r="CZ86">
        <v>2.702702702702714E-2</v>
      </c>
      <c r="DA86">
        <v>2.2556390977443629E-2</v>
      </c>
      <c r="DB86">
        <v>2.5735294117646999E-2</v>
      </c>
      <c r="DC86">
        <v>2.1505376344086041E-2</v>
      </c>
      <c r="DD86">
        <v>2.4561403508771874E-2</v>
      </c>
      <c r="DE86">
        <v>2.3972602739726127E-2</v>
      </c>
      <c r="DF86">
        <v>2.6755852842809239E-2</v>
      </c>
      <c r="DG86">
        <v>1.9543973941368097E-2</v>
      </c>
      <c r="DH86">
        <v>2.5559105431309927E-2</v>
      </c>
      <c r="DI86">
        <v>2.4922118380062329E-2</v>
      </c>
      <c r="DJ86">
        <v>2.4316109422492422E-2</v>
      </c>
      <c r="DK86">
        <v>2.0771513353115677E-2</v>
      </c>
      <c r="DL86">
        <v>2.3255813953488393E-2</v>
      </c>
      <c r="DM86">
        <v>2.5568181818181778E-2</v>
      </c>
      <c r="DN86">
        <v>2.4930747922437758E-2</v>
      </c>
      <c r="DO86">
        <v>1.8918918918918875E-2</v>
      </c>
      <c r="DP86">
        <v>2.6525198938992064E-2</v>
      </c>
      <c r="DQ86">
        <v>2.3255813953488334E-2</v>
      </c>
      <c r="DR86">
        <v>2.5252525252525162E-2</v>
      </c>
    </row>
    <row r="87" spans="1:122" x14ac:dyDescent="0.25">
      <c r="A87">
        <v>16</v>
      </c>
      <c r="C87" t="s">
        <v>173</v>
      </c>
      <c r="E87" t="s">
        <v>175</v>
      </c>
      <c r="CO87" t="s">
        <v>175</v>
      </c>
    </row>
    <row r="88" spans="1:122" x14ac:dyDescent="0.25">
      <c r="A88">
        <v>16</v>
      </c>
      <c r="B88" t="s">
        <v>175</v>
      </c>
      <c r="C88" t="s">
        <v>173</v>
      </c>
      <c r="E88" t="s">
        <v>38</v>
      </c>
      <c r="F88" t="s">
        <v>128</v>
      </c>
      <c r="L88">
        <v>10.82</v>
      </c>
      <c r="M88">
        <v>11.13</v>
      </c>
      <c r="N88">
        <v>11.45</v>
      </c>
      <c r="O88">
        <v>11.77</v>
      </c>
      <c r="P88">
        <v>11.7</v>
      </c>
      <c r="Q88">
        <v>12</v>
      </c>
      <c r="R88">
        <v>12.3</v>
      </c>
      <c r="S88">
        <v>12.6</v>
      </c>
      <c r="T88">
        <v>12.9</v>
      </c>
      <c r="U88">
        <v>13.22</v>
      </c>
      <c r="V88">
        <v>13.55</v>
      </c>
      <c r="W88">
        <v>13.89</v>
      </c>
      <c r="X88">
        <v>14.22</v>
      </c>
      <c r="Y88">
        <v>14.57</v>
      </c>
      <c r="Z88">
        <v>14.94</v>
      </c>
      <c r="AA88">
        <v>15.31</v>
      </c>
      <c r="AB88">
        <v>15.67</v>
      </c>
      <c r="AC88">
        <v>16.059999999999999</v>
      </c>
      <c r="AD88">
        <v>16.46</v>
      </c>
      <c r="AE88">
        <v>16.87</v>
      </c>
      <c r="AF88">
        <v>17.27</v>
      </c>
      <c r="AG88">
        <v>17.7</v>
      </c>
      <c r="AH88">
        <v>18.149999999999999</v>
      </c>
      <c r="AI88">
        <v>18.600000000000001</v>
      </c>
      <c r="AJ88">
        <v>19.04</v>
      </c>
      <c r="AK88">
        <v>19.510000000000002</v>
      </c>
      <c r="AL88">
        <v>20</v>
      </c>
      <c r="AM88">
        <v>20.5</v>
      </c>
      <c r="AN88">
        <v>20.99</v>
      </c>
      <c r="AO88">
        <v>21.51</v>
      </c>
      <c r="AP88">
        <v>22.05</v>
      </c>
      <c r="AQ88">
        <v>22.6</v>
      </c>
      <c r="AR88">
        <v>7.09</v>
      </c>
      <c r="AS88">
        <v>9.91</v>
      </c>
      <c r="AT88">
        <v>11.13</v>
      </c>
      <c r="AU88">
        <v>11.45</v>
      </c>
      <c r="AV88">
        <v>11.77</v>
      </c>
      <c r="AW88">
        <v>11.7</v>
      </c>
      <c r="AX88">
        <v>12</v>
      </c>
      <c r="AY88">
        <v>12.3</v>
      </c>
      <c r="AZ88">
        <v>12.6</v>
      </c>
      <c r="BA88">
        <v>12.9</v>
      </c>
      <c r="BB88">
        <v>13.22</v>
      </c>
      <c r="BC88">
        <v>13.55</v>
      </c>
      <c r="BD88">
        <v>13.89</v>
      </c>
      <c r="BE88">
        <v>14.22</v>
      </c>
      <c r="BF88">
        <v>14.57</v>
      </c>
      <c r="BG88">
        <v>14.94</v>
      </c>
      <c r="BH88">
        <v>15.31</v>
      </c>
      <c r="BI88">
        <v>15.67</v>
      </c>
      <c r="BJ88">
        <v>16.059999999999999</v>
      </c>
      <c r="BK88">
        <v>16.46</v>
      </c>
      <c r="BL88">
        <v>16.87</v>
      </c>
      <c r="BM88">
        <v>17.27</v>
      </c>
      <c r="BN88">
        <v>17.7</v>
      </c>
      <c r="BO88">
        <v>18.149999999999999</v>
      </c>
      <c r="BP88">
        <v>18.600000000000001</v>
      </c>
      <c r="BQ88">
        <v>19.04</v>
      </c>
      <c r="BR88">
        <v>19.510000000000002</v>
      </c>
      <c r="BS88">
        <v>20</v>
      </c>
      <c r="BT88">
        <v>20.5</v>
      </c>
      <c r="BU88">
        <v>20.99</v>
      </c>
      <c r="BV88">
        <v>21.51</v>
      </c>
      <c r="BW88">
        <v>22.05</v>
      </c>
      <c r="BX88">
        <v>22.6</v>
      </c>
      <c r="CC88">
        <v>6.6363946587685954</v>
      </c>
      <c r="CD88">
        <v>6.7850498991250117</v>
      </c>
      <c r="CE88">
        <v>6.937035016865412</v>
      </c>
      <c r="CF88">
        <v>7.092424601243196</v>
      </c>
      <c r="CG88">
        <v>7.2512949123110433</v>
      </c>
      <c r="CJ88">
        <v>6.7850498991250117</v>
      </c>
      <c r="CK88">
        <v>6.94</v>
      </c>
      <c r="CL88">
        <v>7.09</v>
      </c>
      <c r="CO88" t="s">
        <v>38</v>
      </c>
      <c r="CP88">
        <v>2.7947598253275134E-2</v>
      </c>
      <c r="CQ88">
        <v>-5.9473237043330745E-3</v>
      </c>
      <c r="CR88">
        <v>2.5641025641025703E-2</v>
      </c>
      <c r="CS88">
        <v>2.500000000000006E-2</v>
      </c>
      <c r="CT88">
        <v>2.4390243902438935E-2</v>
      </c>
      <c r="CU88">
        <v>2.3809523809523867E-2</v>
      </c>
      <c r="CV88">
        <v>2.4806201550387617E-2</v>
      </c>
      <c r="CW88">
        <v>2.4962178517397886E-2</v>
      </c>
      <c r="CX88">
        <v>2.5092250922509215E-2</v>
      </c>
      <c r="CY88">
        <v>2.375809935205184E-2</v>
      </c>
      <c r="CZ88">
        <v>2.4613220815752436E-2</v>
      </c>
      <c r="DA88">
        <v>2.5394646533973865E-2</v>
      </c>
      <c r="DB88">
        <v>2.4765729585006762E-2</v>
      </c>
      <c r="DC88">
        <v>2.3514043109078994E-2</v>
      </c>
      <c r="DD88">
        <v>2.4888321633694883E-2</v>
      </c>
      <c r="DE88">
        <v>2.4906600249066137E-2</v>
      </c>
      <c r="DF88">
        <v>2.4908869987849341E-2</v>
      </c>
      <c r="DG88">
        <v>2.3710729104919892E-2</v>
      </c>
      <c r="DH88">
        <v>2.4898668210770105E-2</v>
      </c>
      <c r="DI88">
        <v>2.5423728813559282E-2</v>
      </c>
      <c r="DJ88">
        <v>2.4793388429752223E-2</v>
      </c>
      <c r="DK88">
        <v>2.3655913978494501E-2</v>
      </c>
      <c r="DL88">
        <v>2.4684873949579959E-2</v>
      </c>
      <c r="DM88">
        <v>2.5115325474115754E-2</v>
      </c>
      <c r="DN88">
        <v>2.5000000000000001E-2</v>
      </c>
      <c r="DO88">
        <v>2.3902439024390168E-2</v>
      </c>
      <c r="DP88">
        <v>2.4773701762744314E-2</v>
      </c>
      <c r="DQ88">
        <v>2.5104602510460209E-2</v>
      </c>
      <c r="DR88">
        <v>2.4943310657596404E-2</v>
      </c>
    </row>
    <row r="89" spans="1:122" x14ac:dyDescent="0.25">
      <c r="A89">
        <v>16</v>
      </c>
      <c r="B89" t="s">
        <v>175</v>
      </c>
      <c r="C89" t="s">
        <v>173</v>
      </c>
      <c r="E89" t="s">
        <v>40</v>
      </c>
      <c r="L89">
        <v>1.94</v>
      </c>
      <c r="M89">
        <v>2</v>
      </c>
      <c r="N89">
        <v>2.0499999999999998</v>
      </c>
      <c r="O89">
        <v>2.11</v>
      </c>
      <c r="P89">
        <v>2.15</v>
      </c>
      <c r="Q89">
        <v>2.2000000000000002</v>
      </c>
      <c r="R89">
        <v>2.2599999999999998</v>
      </c>
      <c r="S89">
        <v>2.31</v>
      </c>
      <c r="T89">
        <v>2.36</v>
      </c>
      <c r="U89">
        <v>2.42</v>
      </c>
      <c r="V89">
        <v>2.48</v>
      </c>
      <c r="W89">
        <v>2.54</v>
      </c>
      <c r="X89">
        <v>2.59</v>
      </c>
      <c r="Y89">
        <v>2.66</v>
      </c>
      <c r="Z89">
        <v>2.72</v>
      </c>
      <c r="AA89">
        <v>2.79</v>
      </c>
      <c r="AB89">
        <v>2.85</v>
      </c>
      <c r="AC89">
        <v>2.92</v>
      </c>
      <c r="AD89">
        <v>2.99</v>
      </c>
      <c r="AE89">
        <v>3.07</v>
      </c>
      <c r="AF89">
        <v>3.13</v>
      </c>
      <c r="AG89">
        <v>3.21</v>
      </c>
      <c r="AH89">
        <v>3.29</v>
      </c>
      <c r="AI89">
        <v>3.37</v>
      </c>
      <c r="AJ89">
        <v>3.44</v>
      </c>
      <c r="AK89">
        <v>3.52</v>
      </c>
      <c r="AL89">
        <v>3.61</v>
      </c>
      <c r="AM89">
        <v>3.7</v>
      </c>
      <c r="AN89">
        <v>3.77</v>
      </c>
      <c r="AO89">
        <v>3.87</v>
      </c>
      <c r="AP89">
        <v>3.96</v>
      </c>
      <c r="AQ89">
        <v>4.0599999999999996</v>
      </c>
      <c r="AR89">
        <v>0.9</v>
      </c>
      <c r="AS89">
        <v>0.93</v>
      </c>
      <c r="AT89">
        <v>2</v>
      </c>
      <c r="AU89">
        <v>2.0499999999999998</v>
      </c>
      <c r="AV89">
        <v>2.11</v>
      </c>
      <c r="AW89">
        <v>2.15</v>
      </c>
      <c r="AX89">
        <v>2.2000000000000002</v>
      </c>
      <c r="AY89">
        <v>2.2599999999999998</v>
      </c>
      <c r="AZ89">
        <v>2.31</v>
      </c>
      <c r="BA89">
        <v>2.36</v>
      </c>
      <c r="BB89">
        <v>2.42</v>
      </c>
      <c r="BC89">
        <v>2.48</v>
      </c>
      <c r="BD89">
        <v>2.54</v>
      </c>
      <c r="BE89">
        <v>2.59</v>
      </c>
      <c r="BF89">
        <v>2.66</v>
      </c>
      <c r="BG89">
        <v>2.72</v>
      </c>
      <c r="BH89">
        <v>2.79</v>
      </c>
      <c r="BI89">
        <v>2.85</v>
      </c>
      <c r="BJ89">
        <v>2.92</v>
      </c>
      <c r="BK89">
        <v>2.99</v>
      </c>
      <c r="BL89">
        <v>3.07</v>
      </c>
      <c r="BM89">
        <v>3.13</v>
      </c>
      <c r="BN89">
        <v>3.21</v>
      </c>
      <c r="BO89">
        <v>3.29</v>
      </c>
      <c r="BP89">
        <v>3.37</v>
      </c>
      <c r="BQ89">
        <v>3.44</v>
      </c>
      <c r="BR89">
        <v>3.52</v>
      </c>
      <c r="BS89">
        <v>3.61</v>
      </c>
      <c r="BT89">
        <v>3.7</v>
      </c>
      <c r="BU89">
        <v>3.77</v>
      </c>
      <c r="BV89">
        <v>3.87</v>
      </c>
      <c r="BW89">
        <v>3.96</v>
      </c>
      <c r="BX89">
        <v>4.0599999999999996</v>
      </c>
      <c r="BZ89">
        <v>0.64933373235819158</v>
      </c>
      <c r="CC89">
        <v>0.84069137753659839</v>
      </c>
      <c r="CD89">
        <v>0.85952286439341818</v>
      </c>
      <c r="CE89">
        <v>0.87877617655583062</v>
      </c>
      <c r="CF89">
        <v>0.89846076291068111</v>
      </c>
      <c r="CG89">
        <v>0.91858628399988029</v>
      </c>
      <c r="CJ89">
        <v>0.85952286439341818</v>
      </c>
      <c r="CK89">
        <v>0.88</v>
      </c>
      <c r="CL89">
        <v>0.9</v>
      </c>
      <c r="CO89" t="s">
        <v>40</v>
      </c>
      <c r="CP89">
        <v>2.9268292682926859E-2</v>
      </c>
      <c r="CQ89">
        <v>1.8957345971564E-2</v>
      </c>
      <c r="CR89">
        <v>2.3255813953488497E-2</v>
      </c>
      <c r="CS89">
        <v>2.7272727272727094E-2</v>
      </c>
      <c r="CT89">
        <v>2.2123893805309856E-2</v>
      </c>
      <c r="CU89">
        <v>2.1645021645021568E-2</v>
      </c>
      <c r="CV89">
        <v>2.5423728813559344E-2</v>
      </c>
      <c r="CW89">
        <v>2.4793388429752088E-2</v>
      </c>
      <c r="CX89">
        <v>2.4193548387096794E-2</v>
      </c>
      <c r="CY89">
        <v>1.968503937007867E-2</v>
      </c>
      <c r="CZ89">
        <v>2.702702702702714E-2</v>
      </c>
      <c r="DA89">
        <v>2.2556390977443629E-2</v>
      </c>
      <c r="DB89">
        <v>2.5735294117646999E-2</v>
      </c>
      <c r="DC89">
        <v>2.1505376344086041E-2</v>
      </c>
      <c r="DD89">
        <v>2.4561403508771874E-2</v>
      </c>
      <c r="DE89">
        <v>2.3972602739726127E-2</v>
      </c>
      <c r="DF89">
        <v>2.6755852842809239E-2</v>
      </c>
      <c r="DG89">
        <v>1.9543973941368097E-2</v>
      </c>
      <c r="DH89">
        <v>2.5559105431309927E-2</v>
      </c>
      <c r="DI89">
        <v>2.4922118380062329E-2</v>
      </c>
      <c r="DJ89">
        <v>2.4316109422492422E-2</v>
      </c>
      <c r="DK89">
        <v>2.0771513353115677E-2</v>
      </c>
      <c r="DL89">
        <v>2.3255813953488393E-2</v>
      </c>
      <c r="DM89">
        <v>2.5568181818181778E-2</v>
      </c>
      <c r="DN89">
        <v>2.4930747922437758E-2</v>
      </c>
      <c r="DO89">
        <v>1.8918918918918875E-2</v>
      </c>
      <c r="DP89">
        <v>2.6525198938992064E-2</v>
      </c>
      <c r="DQ89">
        <v>2.3255813953488334E-2</v>
      </c>
      <c r="DR89">
        <v>2.5252525252525162E-2</v>
      </c>
    </row>
    <row r="90" spans="1:122" x14ac:dyDescent="0.25">
      <c r="A90">
        <v>16</v>
      </c>
      <c r="C90" t="s">
        <v>173</v>
      </c>
      <c r="E90" t="s">
        <v>176</v>
      </c>
      <c r="CO90" t="s">
        <v>176</v>
      </c>
    </row>
    <row r="91" spans="1:122" x14ac:dyDescent="0.25">
      <c r="A91">
        <v>16</v>
      </c>
      <c r="B91" t="s">
        <v>176</v>
      </c>
      <c r="C91" t="s">
        <v>173</v>
      </c>
      <c r="E91" t="s">
        <v>38</v>
      </c>
      <c r="F91" t="s">
        <v>150</v>
      </c>
      <c r="L91">
        <v>70.53</v>
      </c>
      <c r="M91">
        <v>72.56</v>
      </c>
      <c r="N91">
        <v>74.64</v>
      </c>
      <c r="O91">
        <v>76.78</v>
      </c>
      <c r="P91">
        <v>75.22</v>
      </c>
      <c r="Q91">
        <v>77.099999999999994</v>
      </c>
      <c r="R91">
        <v>79.03</v>
      </c>
      <c r="S91">
        <v>81</v>
      </c>
      <c r="T91">
        <v>83.03</v>
      </c>
      <c r="U91">
        <v>85.1</v>
      </c>
      <c r="V91">
        <v>87.23</v>
      </c>
      <c r="W91">
        <v>89.41</v>
      </c>
      <c r="X91">
        <v>91.65</v>
      </c>
      <c r="Y91">
        <v>93.94</v>
      </c>
      <c r="Z91">
        <v>96.29</v>
      </c>
      <c r="AA91">
        <v>98.7</v>
      </c>
      <c r="AB91">
        <v>101.17</v>
      </c>
      <c r="AC91">
        <v>103.7</v>
      </c>
      <c r="AD91">
        <v>106.29</v>
      </c>
      <c r="AE91">
        <v>108.95</v>
      </c>
      <c r="AF91">
        <v>111.68</v>
      </c>
      <c r="AG91">
        <v>114.47</v>
      </c>
      <c r="AH91">
        <v>117.33</v>
      </c>
      <c r="AI91">
        <v>120.27</v>
      </c>
      <c r="AJ91">
        <v>123.28</v>
      </c>
      <c r="AK91">
        <v>126.37</v>
      </c>
      <c r="AL91">
        <v>129.53</v>
      </c>
      <c r="AM91">
        <v>132.76</v>
      </c>
      <c r="AN91">
        <v>136.1</v>
      </c>
      <c r="AO91">
        <v>139.5</v>
      </c>
      <c r="AP91">
        <v>142.99</v>
      </c>
      <c r="AQ91">
        <v>146.57</v>
      </c>
      <c r="AR91">
        <v>41.73</v>
      </c>
      <c r="AS91">
        <v>45.54</v>
      </c>
      <c r="AT91">
        <v>49.53</v>
      </c>
      <c r="AU91">
        <v>53.72</v>
      </c>
      <c r="AV91">
        <v>58.11</v>
      </c>
      <c r="AW91">
        <v>62.7</v>
      </c>
      <c r="AX91">
        <v>67.510000000000005</v>
      </c>
      <c r="AY91">
        <v>72.540000000000006</v>
      </c>
      <c r="AZ91">
        <v>77.81</v>
      </c>
      <c r="BA91">
        <v>83.03</v>
      </c>
      <c r="BB91">
        <v>85.1</v>
      </c>
      <c r="BC91">
        <v>87.23</v>
      </c>
      <c r="BD91">
        <v>89.41</v>
      </c>
      <c r="BE91">
        <v>91.65</v>
      </c>
      <c r="BF91">
        <v>93.94</v>
      </c>
      <c r="BG91">
        <v>96.29</v>
      </c>
      <c r="BH91">
        <v>98.7</v>
      </c>
      <c r="BI91">
        <v>101.17</v>
      </c>
      <c r="BJ91">
        <v>103.7</v>
      </c>
      <c r="BK91">
        <v>106.29</v>
      </c>
      <c r="BL91">
        <v>108.95</v>
      </c>
      <c r="BM91">
        <v>111.68</v>
      </c>
      <c r="BN91">
        <v>114.47</v>
      </c>
      <c r="BO91">
        <v>117.33</v>
      </c>
      <c r="BP91">
        <v>120.27</v>
      </c>
      <c r="BQ91">
        <v>123.28</v>
      </c>
      <c r="BR91">
        <v>126.37</v>
      </c>
      <c r="BS91">
        <v>129.53</v>
      </c>
      <c r="BT91">
        <v>132.76</v>
      </c>
      <c r="BU91">
        <v>136.1</v>
      </c>
      <c r="BV91">
        <v>139.5</v>
      </c>
      <c r="BW91">
        <v>142.99</v>
      </c>
      <c r="BX91">
        <v>146.57</v>
      </c>
      <c r="CC91">
        <v>46.536213428845159</v>
      </c>
      <c r="CD91">
        <v>47.578624609651285</v>
      </c>
      <c r="CE91">
        <v>48.644385800907479</v>
      </c>
      <c r="CF91">
        <v>49.734020042847803</v>
      </c>
      <c r="CG91">
        <v>50.848062091807591</v>
      </c>
      <c r="CJ91">
        <v>35.054938828799997</v>
      </c>
      <c r="CK91">
        <v>38.33</v>
      </c>
      <c r="CL91">
        <v>41.73</v>
      </c>
      <c r="CO91" t="s">
        <v>38</v>
      </c>
      <c r="CP91">
        <v>2.8670953912111476E-2</v>
      </c>
      <c r="CQ91">
        <v>-2.0317791091430091E-2</v>
      </c>
      <c r="CR91">
        <v>2.4993352831693638E-2</v>
      </c>
      <c r="CS91">
        <v>2.5032425421530571E-2</v>
      </c>
      <c r="CT91">
        <v>2.4927242819182575E-2</v>
      </c>
      <c r="CU91">
        <v>2.5061728395061742E-2</v>
      </c>
      <c r="CV91">
        <v>2.4930747922437591E-2</v>
      </c>
      <c r="CW91">
        <v>2.5029377203290362E-2</v>
      </c>
      <c r="CX91">
        <v>2.4991402040582283E-2</v>
      </c>
      <c r="CY91">
        <v>2.5053126048540535E-2</v>
      </c>
      <c r="CZ91">
        <v>2.4986361156573836E-2</v>
      </c>
      <c r="DA91">
        <v>2.501596763891855E-2</v>
      </c>
      <c r="DB91">
        <v>2.5028559559663481E-2</v>
      </c>
      <c r="DC91">
        <v>2.5025329280648417E-2</v>
      </c>
      <c r="DD91">
        <v>2.5007413264801829E-2</v>
      </c>
      <c r="DE91">
        <v>2.4975891996142752E-2</v>
      </c>
      <c r="DF91">
        <v>2.5025872612663435E-2</v>
      </c>
      <c r="DG91">
        <v>2.5057365764112015E-2</v>
      </c>
      <c r="DH91">
        <v>2.4982091690544338E-2</v>
      </c>
      <c r="DI91">
        <v>2.4984712151655451E-2</v>
      </c>
      <c r="DJ91">
        <v>2.5057530043467124E-2</v>
      </c>
      <c r="DK91">
        <v>2.5027022532634949E-2</v>
      </c>
      <c r="DL91">
        <v>2.506489292667102E-2</v>
      </c>
      <c r="DM91">
        <v>2.5005934952916014E-2</v>
      </c>
      <c r="DN91">
        <v>2.4936308191152549E-2</v>
      </c>
      <c r="DO91">
        <v>2.5158180174751459E-2</v>
      </c>
      <c r="DP91">
        <v>2.49816311535636E-2</v>
      </c>
      <c r="DQ91">
        <v>2.5017921146953469E-2</v>
      </c>
      <c r="DR91">
        <v>2.5036715854255428E-2</v>
      </c>
    </row>
    <row r="92" spans="1:122" x14ac:dyDescent="0.25">
      <c r="A92">
        <v>16</v>
      </c>
      <c r="B92" t="s">
        <v>176</v>
      </c>
      <c r="C92" t="s">
        <v>173</v>
      </c>
      <c r="E92" t="s">
        <v>40</v>
      </c>
      <c r="L92">
        <v>1.94</v>
      </c>
      <c r="M92">
        <v>2</v>
      </c>
      <c r="N92">
        <v>2.0499999999999998</v>
      </c>
      <c r="O92">
        <v>2.11</v>
      </c>
      <c r="P92">
        <v>2.15</v>
      </c>
      <c r="Q92">
        <v>2.2000000000000002</v>
      </c>
      <c r="R92">
        <v>2.2599999999999998</v>
      </c>
      <c r="S92">
        <v>2.31</v>
      </c>
      <c r="T92">
        <v>2.36</v>
      </c>
      <c r="U92">
        <v>2.42</v>
      </c>
      <c r="V92">
        <v>2.48</v>
      </c>
      <c r="W92">
        <v>2.54</v>
      </c>
      <c r="X92">
        <v>2.59</v>
      </c>
      <c r="Y92">
        <v>2.66</v>
      </c>
      <c r="Z92">
        <v>2.72</v>
      </c>
      <c r="AA92">
        <v>2.79</v>
      </c>
      <c r="AB92">
        <v>2.85</v>
      </c>
      <c r="AC92">
        <v>2.92</v>
      </c>
      <c r="AD92">
        <v>2.99</v>
      </c>
      <c r="AE92">
        <v>3.07</v>
      </c>
      <c r="AF92">
        <v>3.13</v>
      </c>
      <c r="AG92">
        <v>3.21</v>
      </c>
      <c r="AH92">
        <v>3.29</v>
      </c>
      <c r="AI92">
        <v>3.37</v>
      </c>
      <c r="AJ92">
        <v>3.44</v>
      </c>
      <c r="AK92">
        <v>3.52</v>
      </c>
      <c r="AL92">
        <v>3.61</v>
      </c>
      <c r="AM92">
        <v>3.7</v>
      </c>
      <c r="AN92">
        <v>3.77</v>
      </c>
      <c r="AO92">
        <v>3.87</v>
      </c>
      <c r="AP92">
        <v>3.96</v>
      </c>
      <c r="AQ92">
        <v>4.0599999999999996</v>
      </c>
      <c r="AR92">
        <v>0.9</v>
      </c>
      <c r="AS92">
        <v>0.93</v>
      </c>
      <c r="AT92">
        <v>0.96</v>
      </c>
      <c r="AU92">
        <v>0.99</v>
      </c>
      <c r="AV92">
        <v>1.02</v>
      </c>
      <c r="AW92">
        <v>1.05</v>
      </c>
      <c r="AX92">
        <v>1.08</v>
      </c>
      <c r="AY92">
        <v>1.1100000000000001</v>
      </c>
      <c r="AZ92">
        <v>1.1399999999999999</v>
      </c>
      <c r="BA92">
        <v>1.46</v>
      </c>
      <c r="BB92">
        <v>2.42</v>
      </c>
      <c r="BC92">
        <v>2.48</v>
      </c>
      <c r="BD92">
        <v>2.54</v>
      </c>
      <c r="BE92">
        <v>2.59</v>
      </c>
      <c r="BF92">
        <v>2.66</v>
      </c>
      <c r="BG92">
        <v>2.72</v>
      </c>
      <c r="BH92">
        <v>2.79</v>
      </c>
      <c r="BI92">
        <v>2.85</v>
      </c>
      <c r="BJ92">
        <v>2.92</v>
      </c>
      <c r="BK92">
        <v>2.99</v>
      </c>
      <c r="BL92">
        <v>3.07</v>
      </c>
      <c r="BM92">
        <v>3.13</v>
      </c>
      <c r="BN92">
        <v>3.21</v>
      </c>
      <c r="BO92">
        <v>3.29</v>
      </c>
      <c r="BP92">
        <v>3.37</v>
      </c>
      <c r="BQ92">
        <v>3.44</v>
      </c>
      <c r="BR92">
        <v>3.52</v>
      </c>
      <c r="BS92">
        <v>3.61</v>
      </c>
      <c r="BT92">
        <v>3.7</v>
      </c>
      <c r="BU92">
        <v>3.77</v>
      </c>
      <c r="BV92">
        <v>3.87</v>
      </c>
      <c r="BW92">
        <v>3.96</v>
      </c>
      <c r="BX92">
        <v>4.0599999999999996</v>
      </c>
      <c r="CC92">
        <v>0.84069137753659839</v>
      </c>
      <c r="CD92">
        <v>0.85952286439341818</v>
      </c>
      <c r="CE92">
        <v>0.87877617655583062</v>
      </c>
      <c r="CF92">
        <v>0.89846076291068111</v>
      </c>
      <c r="CG92">
        <v>0.91858628399988029</v>
      </c>
      <c r="CJ92">
        <v>0.8595228643934173</v>
      </c>
      <c r="CK92">
        <v>0.88</v>
      </c>
      <c r="CL92">
        <v>0.9</v>
      </c>
      <c r="CO92" t="s">
        <v>40</v>
      </c>
      <c r="CP92">
        <v>2.9268292682926859E-2</v>
      </c>
      <c r="CQ92">
        <v>1.8957345971564E-2</v>
      </c>
      <c r="CR92">
        <v>2.3255813953488497E-2</v>
      </c>
      <c r="CS92">
        <v>2.7272727272727094E-2</v>
      </c>
      <c r="CT92">
        <v>2.2123893805309856E-2</v>
      </c>
      <c r="CU92">
        <v>2.1645021645021568E-2</v>
      </c>
      <c r="CV92">
        <v>2.5423728813559344E-2</v>
      </c>
      <c r="CW92">
        <v>2.4793388429752088E-2</v>
      </c>
      <c r="CX92">
        <v>2.4193548387096794E-2</v>
      </c>
      <c r="CY92">
        <v>1.968503937007867E-2</v>
      </c>
      <c r="CZ92">
        <v>2.702702702702714E-2</v>
      </c>
      <c r="DA92">
        <v>2.2556390977443629E-2</v>
      </c>
      <c r="DB92">
        <v>2.5735294117646999E-2</v>
      </c>
      <c r="DC92">
        <v>2.1505376344086041E-2</v>
      </c>
      <c r="DD92">
        <v>2.4561403508771874E-2</v>
      </c>
      <c r="DE92">
        <v>2.3972602739726127E-2</v>
      </c>
      <c r="DF92">
        <v>2.6755852842809239E-2</v>
      </c>
      <c r="DG92">
        <v>1.9543973941368097E-2</v>
      </c>
      <c r="DH92">
        <v>2.5559105431309927E-2</v>
      </c>
      <c r="DI92">
        <v>2.4922118380062329E-2</v>
      </c>
      <c r="DJ92">
        <v>2.4316109422492422E-2</v>
      </c>
      <c r="DK92">
        <v>2.0771513353115677E-2</v>
      </c>
      <c r="DL92">
        <v>2.3255813953488393E-2</v>
      </c>
      <c r="DM92">
        <v>2.5568181818181778E-2</v>
      </c>
      <c r="DN92">
        <v>2.4930747922437758E-2</v>
      </c>
      <c r="DO92">
        <v>1.8918918918918875E-2</v>
      </c>
      <c r="DP92">
        <v>2.6525198938992064E-2</v>
      </c>
      <c r="DQ92">
        <v>2.3255813953488334E-2</v>
      </c>
      <c r="DR92">
        <v>2.5252525252525162E-2</v>
      </c>
    </row>
    <row r="93" spans="1:122" x14ac:dyDescent="0.25">
      <c r="A93">
        <v>16</v>
      </c>
      <c r="C93" t="s">
        <v>173</v>
      </c>
      <c r="E93" t="s">
        <v>177</v>
      </c>
      <c r="CG93" t="s">
        <v>289</v>
      </c>
      <c r="CO93" t="s">
        <v>177</v>
      </c>
    </row>
    <row r="94" spans="1:122" x14ac:dyDescent="0.25">
      <c r="A94">
        <v>16</v>
      </c>
      <c r="B94" t="s">
        <v>177</v>
      </c>
      <c r="C94" t="s">
        <v>173</v>
      </c>
      <c r="D94">
        <v>16</v>
      </c>
      <c r="E94" t="s">
        <v>38</v>
      </c>
      <c r="F94" t="s">
        <v>128</v>
      </c>
      <c r="L94">
        <v>10.82</v>
      </c>
      <c r="M94">
        <v>11.13</v>
      </c>
      <c r="N94">
        <v>11.45</v>
      </c>
      <c r="O94">
        <v>11.77</v>
      </c>
      <c r="P94">
        <v>11.7</v>
      </c>
      <c r="Q94">
        <v>12</v>
      </c>
      <c r="R94">
        <v>12.3</v>
      </c>
      <c r="S94">
        <v>12.6</v>
      </c>
      <c r="T94">
        <v>12.9</v>
      </c>
      <c r="U94">
        <v>13.22</v>
      </c>
      <c r="V94">
        <v>13.55</v>
      </c>
      <c r="W94">
        <v>13.89</v>
      </c>
      <c r="X94">
        <v>14.22</v>
      </c>
      <c r="Y94">
        <v>14.57</v>
      </c>
      <c r="Z94">
        <v>14.94</v>
      </c>
      <c r="AA94">
        <v>15.31</v>
      </c>
      <c r="AB94">
        <v>15.67</v>
      </c>
      <c r="AC94">
        <v>16.059999999999999</v>
      </c>
      <c r="AD94">
        <v>16.46</v>
      </c>
      <c r="AE94">
        <v>16.87</v>
      </c>
      <c r="AF94">
        <v>17.27</v>
      </c>
      <c r="AG94">
        <v>17.7</v>
      </c>
      <c r="AH94">
        <v>18.149999999999999</v>
      </c>
      <c r="AI94">
        <v>18.600000000000001</v>
      </c>
      <c r="AJ94">
        <v>19.04</v>
      </c>
      <c r="AK94">
        <v>19.510000000000002</v>
      </c>
      <c r="AL94">
        <v>20</v>
      </c>
      <c r="AM94">
        <v>20.5</v>
      </c>
      <c r="AN94">
        <v>20.99</v>
      </c>
      <c r="AO94">
        <v>21.51</v>
      </c>
      <c r="AP94">
        <v>22.05</v>
      </c>
      <c r="AQ94">
        <v>22.6</v>
      </c>
      <c r="AR94">
        <v>7.25</v>
      </c>
      <c r="AS94">
        <v>10.07</v>
      </c>
      <c r="AT94">
        <v>11.13</v>
      </c>
      <c r="AU94">
        <v>11.45</v>
      </c>
      <c r="AV94">
        <v>11.77</v>
      </c>
      <c r="AW94">
        <v>11.7</v>
      </c>
      <c r="AX94">
        <v>12</v>
      </c>
      <c r="AY94">
        <v>12.3</v>
      </c>
      <c r="AZ94">
        <v>12.6</v>
      </c>
      <c r="BA94">
        <v>12.9</v>
      </c>
      <c r="BB94">
        <v>13.22</v>
      </c>
      <c r="BC94">
        <v>13.55</v>
      </c>
      <c r="BD94">
        <v>13.89</v>
      </c>
      <c r="BE94">
        <v>14.22</v>
      </c>
      <c r="BF94">
        <v>14.57</v>
      </c>
      <c r="BG94">
        <v>14.94</v>
      </c>
      <c r="BH94">
        <v>15.31</v>
      </c>
      <c r="BI94">
        <v>15.67</v>
      </c>
      <c r="BJ94">
        <v>16.059999999999999</v>
      </c>
      <c r="BK94">
        <v>16.46</v>
      </c>
      <c r="BL94">
        <v>16.87</v>
      </c>
      <c r="BM94">
        <v>17.27</v>
      </c>
      <c r="BN94">
        <v>17.7</v>
      </c>
      <c r="BO94">
        <v>18.149999999999999</v>
      </c>
      <c r="BP94">
        <v>18.600000000000001</v>
      </c>
      <c r="BQ94">
        <v>19.04</v>
      </c>
      <c r="BR94">
        <v>19.510000000000002</v>
      </c>
      <c r="BS94">
        <v>20</v>
      </c>
      <c r="BT94">
        <v>20.5</v>
      </c>
      <c r="BU94">
        <v>20.99</v>
      </c>
      <c r="BV94">
        <v>21.51</v>
      </c>
      <c r="BW94">
        <v>22.05</v>
      </c>
      <c r="BX94">
        <v>22.6</v>
      </c>
      <c r="CC94">
        <v>6.6363946587685954</v>
      </c>
      <c r="CD94">
        <v>6.7850498991250117</v>
      </c>
      <c r="CE94">
        <v>6.937035016865412</v>
      </c>
      <c r="CF94">
        <v>7.092424601243196</v>
      </c>
      <c r="CG94">
        <v>7.2512949123110433</v>
      </c>
      <c r="CJ94">
        <v>12.22</v>
      </c>
      <c r="CK94">
        <v>7.09</v>
      </c>
      <c r="CL94">
        <v>7.25</v>
      </c>
      <c r="CO94" t="s">
        <v>38</v>
      </c>
      <c r="CP94">
        <v>2.7947598253275134E-2</v>
      </c>
      <c r="CQ94">
        <v>-5.9473237043330745E-3</v>
      </c>
      <c r="CR94">
        <v>2.5641025641025703E-2</v>
      </c>
      <c r="CS94">
        <v>2.500000000000006E-2</v>
      </c>
      <c r="CT94">
        <v>2.4390243902438935E-2</v>
      </c>
      <c r="CU94">
        <v>2.3809523809523867E-2</v>
      </c>
      <c r="CV94">
        <v>2.4806201550387617E-2</v>
      </c>
      <c r="CW94">
        <v>2.4962178517397886E-2</v>
      </c>
      <c r="CX94">
        <v>2.5092250922509215E-2</v>
      </c>
      <c r="CY94">
        <v>2.375809935205184E-2</v>
      </c>
      <c r="CZ94">
        <v>2.4613220815752436E-2</v>
      </c>
      <c r="DA94">
        <v>2.5394646533973865E-2</v>
      </c>
      <c r="DB94">
        <v>2.4765729585006762E-2</v>
      </c>
      <c r="DC94">
        <v>2.3514043109078994E-2</v>
      </c>
      <c r="DD94">
        <v>2.4888321633694883E-2</v>
      </c>
      <c r="DE94">
        <v>2.4906600249066137E-2</v>
      </c>
      <c r="DF94">
        <v>2.4908869987849341E-2</v>
      </c>
      <c r="DG94">
        <v>2.3710729104919892E-2</v>
      </c>
      <c r="DH94">
        <v>2.4898668210770105E-2</v>
      </c>
      <c r="DI94">
        <v>2.5423728813559282E-2</v>
      </c>
      <c r="DJ94">
        <v>2.4793388429752223E-2</v>
      </c>
      <c r="DK94">
        <v>2.3655913978494501E-2</v>
      </c>
      <c r="DL94">
        <v>2.4684873949579959E-2</v>
      </c>
      <c r="DM94">
        <v>2.5115325474115754E-2</v>
      </c>
      <c r="DN94">
        <v>2.5000000000000001E-2</v>
      </c>
      <c r="DO94">
        <v>2.3902439024390168E-2</v>
      </c>
      <c r="DP94">
        <v>2.4773701762744314E-2</v>
      </c>
      <c r="DQ94">
        <v>2.5104602510460209E-2</v>
      </c>
      <c r="DR94">
        <v>2.4943310657596404E-2</v>
      </c>
    </row>
    <row r="95" spans="1:122" x14ac:dyDescent="0.25">
      <c r="A95">
        <v>16</v>
      </c>
      <c r="B95" t="s">
        <v>177</v>
      </c>
      <c r="C95" t="s">
        <v>173</v>
      </c>
      <c r="D95">
        <v>16</v>
      </c>
      <c r="E95" t="s">
        <v>40</v>
      </c>
      <c r="L95">
        <v>1.94</v>
      </c>
      <c r="M95">
        <v>2</v>
      </c>
      <c r="N95">
        <v>2.0499999999999998</v>
      </c>
      <c r="O95">
        <v>2.11</v>
      </c>
      <c r="P95">
        <v>2.15</v>
      </c>
      <c r="Q95">
        <v>2.2000000000000002</v>
      </c>
      <c r="R95">
        <v>2.2599999999999998</v>
      </c>
      <c r="S95">
        <v>2.31</v>
      </c>
      <c r="T95">
        <v>2.36</v>
      </c>
      <c r="U95">
        <v>2.42</v>
      </c>
      <c r="V95">
        <v>2.48</v>
      </c>
      <c r="W95">
        <v>2.54</v>
      </c>
      <c r="X95">
        <v>2.59</v>
      </c>
      <c r="Y95">
        <v>2.66</v>
      </c>
      <c r="Z95">
        <v>2.72</v>
      </c>
      <c r="AA95">
        <v>2.79</v>
      </c>
      <c r="AB95">
        <v>2.85</v>
      </c>
      <c r="AC95">
        <v>2.92</v>
      </c>
      <c r="AD95">
        <v>2.99</v>
      </c>
      <c r="AE95">
        <v>3.07</v>
      </c>
      <c r="AF95">
        <v>3.13</v>
      </c>
      <c r="AG95">
        <v>3.21</v>
      </c>
      <c r="AH95">
        <v>3.29</v>
      </c>
      <c r="AI95">
        <v>3.37</v>
      </c>
      <c r="AJ95">
        <v>3.44</v>
      </c>
      <c r="AK95">
        <v>3.52</v>
      </c>
      <c r="AL95">
        <v>3.61</v>
      </c>
      <c r="AM95">
        <v>3.7</v>
      </c>
      <c r="AN95">
        <v>3.77</v>
      </c>
      <c r="AO95">
        <v>3.87</v>
      </c>
      <c r="AP95">
        <v>3.96</v>
      </c>
      <c r="AQ95">
        <v>4.0599999999999996</v>
      </c>
      <c r="AR95">
        <v>0.92</v>
      </c>
      <c r="AS95">
        <v>0.95</v>
      </c>
      <c r="AT95">
        <v>2</v>
      </c>
      <c r="AU95">
        <v>2.0499999999999998</v>
      </c>
      <c r="AV95">
        <v>2.11</v>
      </c>
      <c r="AW95">
        <v>2.15</v>
      </c>
      <c r="AX95">
        <v>2.2000000000000002</v>
      </c>
      <c r="AY95">
        <v>2.2599999999999998</v>
      </c>
      <c r="AZ95">
        <v>2.31</v>
      </c>
      <c r="BA95">
        <v>2.36</v>
      </c>
      <c r="BB95">
        <v>2.42</v>
      </c>
      <c r="BC95">
        <v>2.48</v>
      </c>
      <c r="BD95">
        <v>2.54</v>
      </c>
      <c r="BE95">
        <v>2.59</v>
      </c>
      <c r="BF95">
        <v>2.66</v>
      </c>
      <c r="BG95">
        <v>2.72</v>
      </c>
      <c r="BH95">
        <v>2.79</v>
      </c>
      <c r="BI95">
        <v>2.85</v>
      </c>
      <c r="BJ95">
        <v>2.92</v>
      </c>
      <c r="BK95">
        <v>2.99</v>
      </c>
      <c r="BL95">
        <v>3.07</v>
      </c>
      <c r="BM95">
        <v>3.13</v>
      </c>
      <c r="BN95">
        <v>3.21</v>
      </c>
      <c r="BO95">
        <v>3.29</v>
      </c>
      <c r="BP95">
        <v>3.37</v>
      </c>
      <c r="BQ95">
        <v>3.44</v>
      </c>
      <c r="BR95">
        <v>3.52</v>
      </c>
      <c r="BS95">
        <v>3.61</v>
      </c>
      <c r="BT95">
        <v>3.7</v>
      </c>
      <c r="BU95">
        <v>3.77</v>
      </c>
      <c r="BV95">
        <v>3.87</v>
      </c>
      <c r="BW95">
        <v>3.96</v>
      </c>
      <c r="BX95">
        <v>4.0599999999999996</v>
      </c>
      <c r="BZ95">
        <v>0.64933373235819158</v>
      </c>
      <c r="CC95">
        <v>0.84069137753659839</v>
      </c>
      <c r="CD95">
        <v>0.85952286439341818</v>
      </c>
      <c r="CE95">
        <v>0.87877617655583062</v>
      </c>
      <c r="CF95">
        <v>0.89846076291068111</v>
      </c>
      <c r="CG95">
        <v>0.91858628399988029</v>
      </c>
      <c r="CJ95">
        <v>0.85952286439341818</v>
      </c>
      <c r="CK95">
        <v>0.88</v>
      </c>
      <c r="CL95">
        <v>0.92</v>
      </c>
      <c r="CO95" t="s">
        <v>40</v>
      </c>
      <c r="CP95">
        <v>2.9268292682926859E-2</v>
      </c>
      <c r="CQ95">
        <v>1.8957345971564E-2</v>
      </c>
      <c r="CR95">
        <v>2.3255813953488497E-2</v>
      </c>
      <c r="CS95">
        <v>2.7272727272727094E-2</v>
      </c>
      <c r="CT95">
        <v>2.2123893805309856E-2</v>
      </c>
      <c r="CU95">
        <v>2.1645021645021568E-2</v>
      </c>
      <c r="CV95">
        <v>2.5423728813559344E-2</v>
      </c>
      <c r="CW95">
        <v>2.4793388429752088E-2</v>
      </c>
      <c r="CX95">
        <v>2.4193548387096794E-2</v>
      </c>
      <c r="CY95">
        <v>1.968503937007867E-2</v>
      </c>
      <c r="CZ95">
        <v>2.702702702702714E-2</v>
      </c>
      <c r="DA95">
        <v>2.2556390977443629E-2</v>
      </c>
      <c r="DB95">
        <v>2.5735294117646999E-2</v>
      </c>
      <c r="DC95">
        <v>2.1505376344086041E-2</v>
      </c>
      <c r="DD95">
        <v>2.4561403508771874E-2</v>
      </c>
      <c r="DE95">
        <v>2.3972602739726127E-2</v>
      </c>
      <c r="DF95">
        <v>2.6755852842809239E-2</v>
      </c>
      <c r="DG95">
        <v>1.9543973941368097E-2</v>
      </c>
      <c r="DH95">
        <v>2.5559105431309927E-2</v>
      </c>
      <c r="DI95">
        <v>2.4922118380062329E-2</v>
      </c>
      <c r="DJ95">
        <v>2.4316109422492422E-2</v>
      </c>
      <c r="DK95">
        <v>2.0771513353115677E-2</v>
      </c>
      <c r="DL95">
        <v>2.3255813953488393E-2</v>
      </c>
      <c r="DM95">
        <v>2.5568181818181778E-2</v>
      </c>
      <c r="DN95">
        <v>2.4930747922437758E-2</v>
      </c>
      <c r="DO95">
        <v>1.8918918918918875E-2</v>
      </c>
      <c r="DP95">
        <v>2.6525198938992064E-2</v>
      </c>
      <c r="DQ95">
        <v>2.3255813953488334E-2</v>
      </c>
      <c r="DR95">
        <v>2.5252525252525162E-2</v>
      </c>
    </row>
    <row r="96" spans="1:122" x14ac:dyDescent="0.25">
      <c r="A96">
        <v>17</v>
      </c>
      <c r="C96" t="s">
        <v>178</v>
      </c>
      <c r="D96">
        <v>17</v>
      </c>
      <c r="E96" t="s">
        <v>179</v>
      </c>
      <c r="CG96" t="s">
        <v>289</v>
      </c>
      <c r="CO96" t="s">
        <v>179</v>
      </c>
    </row>
    <row r="97" spans="1:122" x14ac:dyDescent="0.25">
      <c r="A97">
        <v>17</v>
      </c>
      <c r="B97" t="s">
        <v>179</v>
      </c>
      <c r="C97" t="s">
        <v>178</v>
      </c>
      <c r="D97">
        <v>17</v>
      </c>
      <c r="E97" t="s">
        <v>38</v>
      </c>
      <c r="F97" t="s">
        <v>128</v>
      </c>
      <c r="L97">
        <v>21.31</v>
      </c>
      <c r="M97">
        <v>21.92</v>
      </c>
      <c r="N97">
        <v>22.55</v>
      </c>
      <c r="O97">
        <v>23.2</v>
      </c>
      <c r="P97">
        <v>23.03</v>
      </c>
      <c r="Q97">
        <v>23.61</v>
      </c>
      <c r="R97">
        <v>24.2</v>
      </c>
      <c r="S97">
        <v>24.8</v>
      </c>
      <c r="T97">
        <v>25.42</v>
      </c>
      <c r="U97">
        <v>26.06</v>
      </c>
      <c r="V97">
        <v>26.71</v>
      </c>
      <c r="W97">
        <v>27.38</v>
      </c>
      <c r="X97">
        <v>28.06</v>
      </c>
      <c r="Y97">
        <v>28.76</v>
      </c>
      <c r="Z97">
        <v>29.48</v>
      </c>
      <c r="AA97">
        <v>30.22</v>
      </c>
      <c r="AB97">
        <v>30.97</v>
      </c>
      <c r="AC97">
        <v>31.75</v>
      </c>
      <c r="AD97">
        <v>32.54</v>
      </c>
      <c r="AE97">
        <v>33.35</v>
      </c>
      <c r="AF97">
        <v>34.19</v>
      </c>
      <c r="AG97">
        <v>35.04</v>
      </c>
      <c r="AH97">
        <v>35.92</v>
      </c>
      <c r="AI97">
        <v>36.81</v>
      </c>
      <c r="AJ97">
        <v>37.729999999999997</v>
      </c>
      <c r="AK97">
        <v>38.68</v>
      </c>
      <c r="AL97">
        <v>39.65</v>
      </c>
      <c r="AM97">
        <v>40.64</v>
      </c>
      <c r="AN97">
        <v>41.65</v>
      </c>
      <c r="AO97">
        <v>42.69</v>
      </c>
      <c r="AP97">
        <v>43.76</v>
      </c>
      <c r="AQ97">
        <v>44.86</v>
      </c>
      <c r="AR97">
        <v>21.9</v>
      </c>
      <c r="AS97">
        <v>21.31</v>
      </c>
      <c r="AT97">
        <v>21.92</v>
      </c>
      <c r="AU97">
        <v>22.55</v>
      </c>
      <c r="AV97">
        <v>23.2</v>
      </c>
      <c r="AW97">
        <v>23.03</v>
      </c>
      <c r="AX97">
        <v>23.61</v>
      </c>
      <c r="AY97">
        <v>24.2</v>
      </c>
      <c r="AZ97">
        <v>24.8</v>
      </c>
      <c r="BA97">
        <v>25.42</v>
      </c>
      <c r="BB97">
        <v>26.06</v>
      </c>
      <c r="BC97">
        <v>26.71</v>
      </c>
      <c r="BD97">
        <v>27.38</v>
      </c>
      <c r="BE97">
        <v>28.06</v>
      </c>
      <c r="BF97">
        <v>28.76</v>
      </c>
      <c r="BG97">
        <v>29.48</v>
      </c>
      <c r="BH97">
        <v>30.22</v>
      </c>
      <c r="BI97">
        <v>30.97</v>
      </c>
      <c r="BJ97">
        <v>31.75</v>
      </c>
      <c r="BK97">
        <v>32.54</v>
      </c>
      <c r="BL97">
        <v>33.35</v>
      </c>
      <c r="BM97">
        <v>34.19</v>
      </c>
      <c r="BN97">
        <v>35.04</v>
      </c>
      <c r="BO97">
        <v>35.92</v>
      </c>
      <c r="BP97">
        <v>36.81</v>
      </c>
      <c r="BQ97">
        <v>37.729999999999997</v>
      </c>
      <c r="BR97">
        <v>38.68</v>
      </c>
      <c r="BS97">
        <v>39.65</v>
      </c>
      <c r="BT97">
        <v>40.64</v>
      </c>
      <c r="BU97">
        <v>41.65</v>
      </c>
      <c r="BV97">
        <v>42.69</v>
      </c>
      <c r="BW97">
        <v>43.76</v>
      </c>
      <c r="BX97">
        <v>44.86</v>
      </c>
      <c r="CC97">
        <v>20.496157685593193</v>
      </c>
      <c r="CD97">
        <v>20.955271617750476</v>
      </c>
      <c r="CE97">
        <v>21.424669701988083</v>
      </c>
      <c r="CF97">
        <v>21.904582303312619</v>
      </c>
      <c r="CG97">
        <v>22.395244946906821</v>
      </c>
      <c r="CJ97">
        <v>20.347543065600004</v>
      </c>
      <c r="CK97">
        <v>21.42</v>
      </c>
      <c r="CL97">
        <v>21.9</v>
      </c>
      <c r="CO97" t="s">
        <v>38</v>
      </c>
      <c r="CP97">
        <v>2.882483370288242E-2</v>
      </c>
      <c r="CQ97">
        <v>-7.3275862068964727E-3</v>
      </c>
      <c r="CR97">
        <v>2.5184541901867055E-2</v>
      </c>
      <c r="CS97">
        <v>2.498941126641253E-2</v>
      </c>
      <c r="CT97">
        <v>2.4793388429752126E-2</v>
      </c>
      <c r="CU97">
        <v>2.500000000000004E-2</v>
      </c>
      <c r="CV97">
        <v>2.5177025963807907E-2</v>
      </c>
      <c r="CW97">
        <v>2.4942440521872684E-2</v>
      </c>
      <c r="CX97">
        <v>2.5084238113066197E-2</v>
      </c>
      <c r="CY97">
        <v>2.483564645726807E-2</v>
      </c>
      <c r="CZ97">
        <v>2.4946543121881784E-2</v>
      </c>
      <c r="DA97">
        <v>2.5034770514603576E-2</v>
      </c>
      <c r="DB97">
        <v>2.5101763907734005E-2</v>
      </c>
      <c r="DC97">
        <v>2.4818001323626739E-2</v>
      </c>
      <c r="DD97">
        <v>2.518566354536652E-2</v>
      </c>
      <c r="DE97">
        <v>2.4881889763779502E-2</v>
      </c>
      <c r="DF97">
        <v>2.4892440073755448E-2</v>
      </c>
      <c r="DG97">
        <v>2.5187406296851463E-2</v>
      </c>
      <c r="DH97">
        <v>2.4861070488446959E-2</v>
      </c>
      <c r="DI97">
        <v>2.5114155251141627E-2</v>
      </c>
      <c r="DJ97">
        <v>2.4777282850779524E-2</v>
      </c>
      <c r="DK97">
        <v>2.499320836729135E-2</v>
      </c>
      <c r="DL97">
        <v>2.5178902729923215E-2</v>
      </c>
      <c r="DM97">
        <v>2.5077559462254366E-2</v>
      </c>
      <c r="DN97">
        <v>2.4968474148802069E-2</v>
      </c>
      <c r="DO97">
        <v>2.4852362204724362E-2</v>
      </c>
      <c r="DP97">
        <v>2.4969987995198058E-2</v>
      </c>
      <c r="DQ97">
        <v>2.5064417896462878E-2</v>
      </c>
      <c r="DR97">
        <v>2.5137111517367493E-2</v>
      </c>
    </row>
    <row r="98" spans="1:122" x14ac:dyDescent="0.25">
      <c r="A98">
        <v>17</v>
      </c>
      <c r="B98" t="s">
        <v>179</v>
      </c>
      <c r="C98" t="s">
        <v>178</v>
      </c>
      <c r="D98">
        <v>17</v>
      </c>
      <c r="E98" t="s">
        <v>40</v>
      </c>
      <c r="L98">
        <v>4.3499999999999996</v>
      </c>
      <c r="M98">
        <v>4.4800000000000004</v>
      </c>
      <c r="N98">
        <v>4.6100000000000003</v>
      </c>
      <c r="O98">
        <v>4.74</v>
      </c>
      <c r="P98">
        <v>4.82</v>
      </c>
      <c r="Q98">
        <v>4.9400000000000004</v>
      </c>
      <c r="R98">
        <v>5.07</v>
      </c>
      <c r="S98">
        <v>5.19</v>
      </c>
      <c r="T98">
        <v>5.3</v>
      </c>
      <c r="U98">
        <v>5.43</v>
      </c>
      <c r="V98">
        <v>5.57</v>
      </c>
      <c r="W98">
        <v>5.7</v>
      </c>
      <c r="X98">
        <v>5.82</v>
      </c>
      <c r="Y98">
        <v>5.96</v>
      </c>
      <c r="Z98">
        <v>6.11</v>
      </c>
      <c r="AA98">
        <v>6.27</v>
      </c>
      <c r="AB98">
        <v>6.39</v>
      </c>
      <c r="AC98">
        <v>6.55</v>
      </c>
      <c r="AD98">
        <v>6.72</v>
      </c>
      <c r="AE98">
        <v>6.88</v>
      </c>
      <c r="AF98">
        <v>7.02</v>
      </c>
      <c r="AG98">
        <v>7.2</v>
      </c>
      <c r="AH98">
        <v>7.38</v>
      </c>
      <c r="AI98">
        <v>7.56</v>
      </c>
      <c r="AJ98">
        <v>7.71</v>
      </c>
      <c r="AK98">
        <v>7.91</v>
      </c>
      <c r="AL98">
        <v>8.11</v>
      </c>
      <c r="AM98">
        <v>8.31</v>
      </c>
      <c r="AN98">
        <v>8.4700000000000006</v>
      </c>
      <c r="AO98">
        <v>8.69</v>
      </c>
      <c r="AP98">
        <v>8.9</v>
      </c>
      <c r="AQ98">
        <v>9.1300000000000008</v>
      </c>
      <c r="AR98">
        <v>4.01</v>
      </c>
      <c r="AS98">
        <v>4.3499999999999996</v>
      </c>
      <c r="AT98">
        <v>4.4800000000000004</v>
      </c>
      <c r="AU98">
        <v>4.6100000000000003</v>
      </c>
      <c r="AV98">
        <v>4.74</v>
      </c>
      <c r="AW98">
        <v>4.82</v>
      </c>
      <c r="AX98">
        <v>4.9400000000000004</v>
      </c>
      <c r="AY98">
        <v>5.07</v>
      </c>
      <c r="AZ98">
        <v>5.19</v>
      </c>
      <c r="BA98">
        <v>5.3</v>
      </c>
      <c r="BB98">
        <v>5.43</v>
      </c>
      <c r="BC98">
        <v>5.57</v>
      </c>
      <c r="BD98">
        <v>5.7</v>
      </c>
      <c r="BE98">
        <v>5.82</v>
      </c>
      <c r="BF98">
        <v>5.96</v>
      </c>
      <c r="BG98">
        <v>6.11</v>
      </c>
      <c r="BH98">
        <v>6.27</v>
      </c>
      <c r="BI98">
        <v>6.39</v>
      </c>
      <c r="BJ98">
        <v>6.55</v>
      </c>
      <c r="BK98">
        <v>6.72</v>
      </c>
      <c r="BL98">
        <v>6.88</v>
      </c>
      <c r="BM98">
        <v>7.02</v>
      </c>
      <c r="BN98">
        <v>7.2</v>
      </c>
      <c r="BO98">
        <v>7.38</v>
      </c>
      <c r="BP98">
        <v>7.56</v>
      </c>
      <c r="BQ98">
        <v>7.71</v>
      </c>
      <c r="BR98">
        <v>7.91</v>
      </c>
      <c r="BS98">
        <v>8.11</v>
      </c>
      <c r="BT98">
        <v>8.31</v>
      </c>
      <c r="BU98">
        <v>8.4700000000000006</v>
      </c>
      <c r="BV98">
        <v>8.69</v>
      </c>
      <c r="BW98">
        <v>8.9</v>
      </c>
      <c r="BX98">
        <v>9.1300000000000008</v>
      </c>
      <c r="BZ98">
        <v>0.29156846178466267</v>
      </c>
      <c r="CC98">
        <v>3.7524898194769607</v>
      </c>
      <c r="CD98">
        <v>3.8365455914332443</v>
      </c>
      <c r="CE98">
        <v>3.9224842126813488</v>
      </c>
      <c r="CF98">
        <v>4.0103478590454102</v>
      </c>
      <c r="CG98">
        <v>4.1001796510880277</v>
      </c>
      <c r="CJ98">
        <v>3.271794508799998</v>
      </c>
      <c r="CK98">
        <v>3.92</v>
      </c>
      <c r="CL98">
        <v>4.01</v>
      </c>
      <c r="CO98" t="s">
        <v>40</v>
      </c>
      <c r="CP98">
        <v>2.8199566160520582E-2</v>
      </c>
      <c r="CQ98">
        <v>1.6877637130801704E-2</v>
      </c>
      <c r="CR98">
        <v>2.4896265560165994E-2</v>
      </c>
      <c r="CS98">
        <v>2.6315789473684188E-2</v>
      </c>
      <c r="CT98">
        <v>2.3668639053254458E-2</v>
      </c>
      <c r="CU98">
        <v>2.1194605009633799E-2</v>
      </c>
      <c r="CV98">
        <v>2.4528301886792434E-2</v>
      </c>
      <c r="CW98">
        <v>2.5782688766114288E-2</v>
      </c>
      <c r="CX98">
        <v>2.3339317773788129E-2</v>
      </c>
      <c r="CY98">
        <v>2.1052631578947385E-2</v>
      </c>
      <c r="CZ98">
        <v>2.4054982817869358E-2</v>
      </c>
      <c r="DA98">
        <v>2.516778523489939E-2</v>
      </c>
      <c r="DB98">
        <v>2.6186579378068616E-2</v>
      </c>
      <c r="DC98">
        <v>1.9138755980861261E-2</v>
      </c>
      <c r="DD98">
        <v>2.5039123630672951E-2</v>
      </c>
      <c r="DE98">
        <v>2.5954198473282432E-2</v>
      </c>
      <c r="DF98">
        <v>2.3809523809523832E-2</v>
      </c>
      <c r="DG98">
        <v>2.0348837209302278E-2</v>
      </c>
      <c r="DH98">
        <v>2.564102564102573E-2</v>
      </c>
      <c r="DI98">
        <v>2.499999999999996E-2</v>
      </c>
      <c r="DJ98">
        <v>2.4390243902438987E-2</v>
      </c>
      <c r="DK98">
        <v>1.9841269841269889E-2</v>
      </c>
      <c r="DL98">
        <v>2.5940337224383939E-2</v>
      </c>
      <c r="DM98">
        <v>2.5284450063211034E-2</v>
      </c>
      <c r="DN98">
        <v>2.4660912453760921E-2</v>
      </c>
      <c r="DO98">
        <v>1.9253910950661868E-2</v>
      </c>
      <c r="DP98">
        <v>2.5974025974025837E-2</v>
      </c>
      <c r="DQ98">
        <v>2.4165707710011607E-2</v>
      </c>
      <c r="DR98">
        <v>2.584269662921353E-2</v>
      </c>
    </row>
    <row r="99" spans="1:122" x14ac:dyDescent="0.25">
      <c r="A99">
        <v>18</v>
      </c>
      <c r="C99" t="s">
        <v>180</v>
      </c>
      <c r="D99">
        <v>18</v>
      </c>
      <c r="E99" t="s">
        <v>181</v>
      </c>
      <c r="CG99" t="s">
        <v>289</v>
      </c>
      <c r="CO99" t="s">
        <v>181</v>
      </c>
    </row>
    <row r="100" spans="1:122" x14ac:dyDescent="0.25">
      <c r="A100">
        <v>18</v>
      </c>
      <c r="B100" t="s">
        <v>181</v>
      </c>
      <c r="C100" t="s">
        <v>180</v>
      </c>
      <c r="D100">
        <v>18</v>
      </c>
      <c r="E100" t="s">
        <v>38</v>
      </c>
      <c r="F100" t="s">
        <v>128</v>
      </c>
      <c r="L100">
        <v>16.68</v>
      </c>
      <c r="M100">
        <v>17.16</v>
      </c>
      <c r="N100">
        <v>17.66</v>
      </c>
      <c r="O100">
        <v>18.16</v>
      </c>
      <c r="P100">
        <v>18</v>
      </c>
      <c r="Q100">
        <v>18.45</v>
      </c>
      <c r="R100">
        <v>18.91</v>
      </c>
      <c r="S100">
        <v>19.38</v>
      </c>
      <c r="T100">
        <v>19.809999999999999</v>
      </c>
      <c r="U100">
        <v>20.309999999999999</v>
      </c>
      <c r="V100">
        <v>20.82</v>
      </c>
      <c r="W100">
        <v>21.34</v>
      </c>
      <c r="X100">
        <v>21.81</v>
      </c>
      <c r="Y100">
        <v>22.35</v>
      </c>
      <c r="Z100">
        <v>22.91</v>
      </c>
      <c r="AA100">
        <v>23.49</v>
      </c>
      <c r="AB100">
        <v>24.01</v>
      </c>
      <c r="AC100">
        <v>24.61</v>
      </c>
      <c r="AD100">
        <v>25.22</v>
      </c>
      <c r="AE100">
        <v>25.85</v>
      </c>
      <c r="AF100">
        <v>26.42</v>
      </c>
      <c r="AG100">
        <v>27.09</v>
      </c>
      <c r="AH100">
        <v>27.76</v>
      </c>
      <c r="AI100">
        <v>28.46</v>
      </c>
      <c r="AJ100">
        <v>29.09</v>
      </c>
      <c r="AK100">
        <v>29.82</v>
      </c>
      <c r="AL100">
        <v>30.56</v>
      </c>
      <c r="AM100">
        <v>31.33</v>
      </c>
      <c r="AN100">
        <v>32.020000000000003</v>
      </c>
      <c r="AO100">
        <v>32.82</v>
      </c>
      <c r="AP100">
        <v>33.64</v>
      </c>
      <c r="AQ100">
        <v>34.479999999999997</v>
      </c>
      <c r="AR100">
        <v>15.16</v>
      </c>
      <c r="AS100">
        <v>16.68</v>
      </c>
      <c r="AT100">
        <v>17.16</v>
      </c>
      <c r="AU100">
        <v>17.66</v>
      </c>
      <c r="AV100">
        <v>18.16</v>
      </c>
      <c r="AW100">
        <v>18</v>
      </c>
      <c r="AX100">
        <v>18.45</v>
      </c>
      <c r="AY100">
        <v>18.91</v>
      </c>
      <c r="AZ100">
        <v>19.38</v>
      </c>
      <c r="BA100">
        <v>19.809999999999999</v>
      </c>
      <c r="BB100">
        <v>20.309999999999999</v>
      </c>
      <c r="BC100">
        <v>20.82</v>
      </c>
      <c r="BD100">
        <v>21.34</v>
      </c>
      <c r="BE100">
        <v>21.81</v>
      </c>
      <c r="BF100">
        <v>22.35</v>
      </c>
      <c r="BG100">
        <v>22.91</v>
      </c>
      <c r="BH100">
        <v>23.49</v>
      </c>
      <c r="BI100">
        <v>24.01</v>
      </c>
      <c r="BJ100">
        <v>24.61</v>
      </c>
      <c r="BK100">
        <v>25.22</v>
      </c>
      <c r="BL100">
        <v>25.85</v>
      </c>
      <c r="BM100">
        <v>26.42</v>
      </c>
      <c r="BN100">
        <v>27.09</v>
      </c>
      <c r="BO100">
        <v>27.76</v>
      </c>
      <c r="BP100">
        <v>28.46</v>
      </c>
      <c r="BQ100">
        <v>29.09</v>
      </c>
      <c r="BR100">
        <v>29.82</v>
      </c>
      <c r="BS100">
        <v>30.56</v>
      </c>
      <c r="BT100">
        <v>31.33</v>
      </c>
      <c r="BU100">
        <v>32.020000000000003</v>
      </c>
      <c r="BV100">
        <v>32.82</v>
      </c>
      <c r="BW100">
        <v>33.64</v>
      </c>
      <c r="BX100">
        <v>34.479999999999997</v>
      </c>
      <c r="CC100">
        <v>14.188851847895394</v>
      </c>
      <c r="CD100">
        <v>14.506682129288249</v>
      </c>
      <c r="CE100">
        <v>14.831631808984307</v>
      </c>
      <c r="CF100">
        <v>15.163860361505552</v>
      </c>
      <c r="CG100">
        <v>15.503530833603277</v>
      </c>
      <c r="CJ100">
        <v>14.506682129288249</v>
      </c>
      <c r="CK100">
        <v>14.83</v>
      </c>
      <c r="CL100">
        <v>15.16</v>
      </c>
      <c r="CO100" t="s">
        <v>38</v>
      </c>
      <c r="CP100">
        <v>2.8312570781426953E-2</v>
      </c>
      <c r="CQ100">
        <v>-8.8105726872246774E-3</v>
      </c>
      <c r="CR100">
        <v>2.499999999999996E-2</v>
      </c>
      <c r="CS100">
        <v>2.4932249322493272E-2</v>
      </c>
      <c r="CT100">
        <v>2.4854574299312471E-2</v>
      </c>
      <c r="CU100">
        <v>2.2187822497420007E-2</v>
      </c>
      <c r="CV100">
        <v>2.523977788995457E-2</v>
      </c>
      <c r="CW100">
        <v>2.5110782865583534E-2</v>
      </c>
      <c r="CX100">
        <v>2.4975984630163282E-2</v>
      </c>
      <c r="CY100">
        <v>2.2024367385192076E-2</v>
      </c>
      <c r="CZ100">
        <v>2.475928473177454E-2</v>
      </c>
      <c r="DA100">
        <v>2.5055928411633052E-2</v>
      </c>
      <c r="DB100">
        <v>2.5316455696202458E-2</v>
      </c>
      <c r="DC100">
        <v>2.2137079608344112E-2</v>
      </c>
      <c r="DD100">
        <v>2.4989587671803325E-2</v>
      </c>
      <c r="DE100">
        <v>2.4786672084518464E-2</v>
      </c>
      <c r="DF100">
        <v>2.4980174464710649E-2</v>
      </c>
      <c r="DG100">
        <v>2.2050290135396527E-2</v>
      </c>
      <c r="DH100">
        <v>2.5359576078728165E-2</v>
      </c>
      <c r="DI100">
        <v>2.4732373569582935E-2</v>
      </c>
      <c r="DJ100">
        <v>2.5216138328530233E-2</v>
      </c>
      <c r="DK100">
        <v>2.2136331693605023E-2</v>
      </c>
      <c r="DL100">
        <v>2.5094534204193896E-2</v>
      </c>
      <c r="DM100">
        <v>2.4815560026827579E-2</v>
      </c>
      <c r="DN100">
        <v>2.519633507853402E-2</v>
      </c>
      <c r="DO100">
        <v>2.2023619533993132E-2</v>
      </c>
      <c r="DP100">
        <v>2.4984384759525205E-2</v>
      </c>
      <c r="DQ100">
        <v>2.4984765386959179E-2</v>
      </c>
      <c r="DR100">
        <v>2.4970273483947571E-2</v>
      </c>
    </row>
    <row r="101" spans="1:122" x14ac:dyDescent="0.25">
      <c r="A101">
        <v>18</v>
      </c>
      <c r="B101" t="s">
        <v>181</v>
      </c>
      <c r="C101" t="s">
        <v>180</v>
      </c>
      <c r="D101">
        <v>18</v>
      </c>
      <c r="E101" t="s">
        <v>40</v>
      </c>
      <c r="L101">
        <v>4.87</v>
      </c>
      <c r="M101">
        <v>5.01</v>
      </c>
      <c r="N101">
        <v>5.16</v>
      </c>
      <c r="O101">
        <v>5.31</v>
      </c>
      <c r="P101">
        <v>5.4</v>
      </c>
      <c r="Q101">
        <v>5.53</v>
      </c>
      <c r="R101">
        <v>5.67</v>
      </c>
      <c r="S101">
        <v>5.81</v>
      </c>
      <c r="T101">
        <v>5.93</v>
      </c>
      <c r="U101">
        <v>6.08</v>
      </c>
      <c r="V101">
        <v>6.23</v>
      </c>
      <c r="W101">
        <v>6.38</v>
      </c>
      <c r="X101">
        <v>6.51</v>
      </c>
      <c r="Y101">
        <v>6.67</v>
      </c>
      <c r="Z101">
        <v>6.84</v>
      </c>
      <c r="AA101">
        <v>7.01</v>
      </c>
      <c r="AB101">
        <v>7.15</v>
      </c>
      <c r="AC101">
        <v>7.33</v>
      </c>
      <c r="AD101">
        <v>7.51</v>
      </c>
      <c r="AE101">
        <v>7.7</v>
      </c>
      <c r="AF101">
        <v>7.85</v>
      </c>
      <c r="AG101">
        <v>8.0500000000000007</v>
      </c>
      <c r="AH101">
        <v>8.25</v>
      </c>
      <c r="AI101">
        <v>8.4600000000000009</v>
      </c>
      <c r="AJ101">
        <v>8.6199999999999992</v>
      </c>
      <c r="AK101">
        <v>8.84</v>
      </c>
      <c r="AL101">
        <v>9.06</v>
      </c>
      <c r="AM101">
        <v>9.2899999999999991</v>
      </c>
      <c r="AN101">
        <v>9.4700000000000006</v>
      </c>
      <c r="AO101">
        <v>9.7100000000000009</v>
      </c>
      <c r="AP101">
        <v>9.9499999999999993</v>
      </c>
      <c r="AQ101">
        <v>10.199999999999999</v>
      </c>
      <c r="AR101">
        <v>3.71</v>
      </c>
      <c r="AS101">
        <v>4.87</v>
      </c>
      <c r="AT101">
        <v>5.01</v>
      </c>
      <c r="AU101">
        <v>5.16</v>
      </c>
      <c r="AV101">
        <v>5.31</v>
      </c>
      <c r="AW101">
        <v>5.4</v>
      </c>
      <c r="AX101">
        <v>5.53</v>
      </c>
      <c r="AY101">
        <v>5.67</v>
      </c>
      <c r="AZ101">
        <v>5.81</v>
      </c>
      <c r="BA101">
        <v>5.93</v>
      </c>
      <c r="BB101">
        <v>6.08</v>
      </c>
      <c r="BC101">
        <v>6.23</v>
      </c>
      <c r="BD101">
        <v>6.38</v>
      </c>
      <c r="BE101">
        <v>6.51</v>
      </c>
      <c r="BF101">
        <v>6.67</v>
      </c>
      <c r="BG101">
        <v>6.84</v>
      </c>
      <c r="BH101">
        <v>7.01</v>
      </c>
      <c r="BI101">
        <v>7.15</v>
      </c>
      <c r="BJ101">
        <v>7.33</v>
      </c>
      <c r="BK101">
        <v>7.51</v>
      </c>
      <c r="BL101">
        <v>7.7</v>
      </c>
      <c r="BM101">
        <v>7.85</v>
      </c>
      <c r="BN101">
        <v>8.0500000000000007</v>
      </c>
      <c r="BO101">
        <v>8.25</v>
      </c>
      <c r="BP101">
        <v>8.4600000000000009</v>
      </c>
      <c r="BQ101">
        <v>8.6199999999999992</v>
      </c>
      <c r="BR101">
        <v>8.84</v>
      </c>
      <c r="BS101">
        <v>9.06</v>
      </c>
      <c r="BT101">
        <v>9.2899999999999991</v>
      </c>
      <c r="BU101">
        <v>9.4700000000000006</v>
      </c>
      <c r="BV101">
        <v>9.7100000000000009</v>
      </c>
      <c r="BW101">
        <v>9.9499999999999993</v>
      </c>
      <c r="BX101">
        <v>10.199999999999999</v>
      </c>
      <c r="BZ101">
        <v>0.37045979944652968</v>
      </c>
      <c r="CC101">
        <v>3.4747958989524474</v>
      </c>
      <c r="CD101">
        <v>3.552631327088982</v>
      </c>
      <c r="CE101">
        <v>3.6322102688157751</v>
      </c>
      <c r="CF101">
        <v>3.713571778837248</v>
      </c>
      <c r="CG101">
        <v>3.7967557866832022</v>
      </c>
      <c r="CJ101">
        <v>3.552631327088982</v>
      </c>
      <c r="CK101">
        <v>3.63</v>
      </c>
      <c r="CL101">
        <v>3.71</v>
      </c>
      <c r="CO101" t="s">
        <v>40</v>
      </c>
      <c r="CP101">
        <v>2.9069767441860361E-2</v>
      </c>
      <c r="CQ101">
        <v>1.6949152542373024E-2</v>
      </c>
      <c r="CR101">
        <v>2.4074074074074053E-2</v>
      </c>
      <c r="CS101">
        <v>2.5316455696202472E-2</v>
      </c>
      <c r="CT101">
        <v>2.4691358024691301E-2</v>
      </c>
      <c r="CU101">
        <v>2.0654044750430312E-2</v>
      </c>
      <c r="CV101">
        <v>2.5295109612141715E-2</v>
      </c>
      <c r="CW101">
        <v>2.4671052631579007E-2</v>
      </c>
      <c r="CX101">
        <v>2.4077046548956572E-2</v>
      </c>
      <c r="CY101">
        <v>2.0376175548589327E-2</v>
      </c>
      <c r="CZ101">
        <v>2.4577572964669763E-2</v>
      </c>
      <c r="DA101">
        <v>2.5487256371814083E-2</v>
      </c>
      <c r="DB101">
        <v>2.4853801169590635E-2</v>
      </c>
      <c r="DC101">
        <v>1.9971469329529326E-2</v>
      </c>
      <c r="DD101">
        <v>2.5174825174825135E-2</v>
      </c>
      <c r="DE101">
        <v>2.4556616643929021E-2</v>
      </c>
      <c r="DF101">
        <v>2.5299600532623222E-2</v>
      </c>
      <c r="DG101">
        <v>1.9480519480519411E-2</v>
      </c>
      <c r="DH101">
        <v>2.5477707006369563E-2</v>
      </c>
      <c r="DI101">
        <v>2.4844720496894318E-2</v>
      </c>
      <c r="DJ101">
        <v>2.5454545454545559E-2</v>
      </c>
      <c r="DK101">
        <v>1.8912529550827228E-2</v>
      </c>
      <c r="DL101">
        <v>2.5522041763341143E-2</v>
      </c>
      <c r="DM101">
        <v>2.488687782805437E-2</v>
      </c>
      <c r="DN101">
        <v>2.5386313465783513E-2</v>
      </c>
      <c r="DO101">
        <v>1.9375672766415664E-2</v>
      </c>
      <c r="DP101">
        <v>2.5343189017951448E-2</v>
      </c>
      <c r="DQ101">
        <v>2.4716786817713533E-2</v>
      </c>
      <c r="DR101">
        <v>2.5125628140703519E-2</v>
      </c>
    </row>
    <row r="102" spans="1:122" x14ac:dyDescent="0.25">
      <c r="A102">
        <v>18</v>
      </c>
      <c r="C102" t="s">
        <v>180</v>
      </c>
      <c r="D102">
        <v>18</v>
      </c>
      <c r="E102" t="s">
        <v>182</v>
      </c>
      <c r="CG102" t="s">
        <v>289</v>
      </c>
      <c r="CO102" t="s">
        <v>182</v>
      </c>
    </row>
    <row r="103" spans="1:122" x14ac:dyDescent="0.25">
      <c r="A103">
        <v>18</v>
      </c>
      <c r="B103" t="s">
        <v>182</v>
      </c>
      <c r="C103" t="s">
        <v>180</v>
      </c>
      <c r="D103">
        <v>18</v>
      </c>
      <c r="E103" t="s">
        <v>38</v>
      </c>
      <c r="F103" t="s">
        <v>128</v>
      </c>
      <c r="L103">
        <v>16.68</v>
      </c>
      <c r="M103">
        <v>17.16</v>
      </c>
      <c r="N103">
        <v>17.66</v>
      </c>
      <c r="O103">
        <v>18.16</v>
      </c>
      <c r="P103">
        <v>18</v>
      </c>
      <c r="Q103">
        <v>18.45</v>
      </c>
      <c r="R103">
        <v>18.91</v>
      </c>
      <c r="S103">
        <v>19.38</v>
      </c>
      <c r="T103">
        <v>19.809999999999999</v>
      </c>
      <c r="U103">
        <v>20.309999999999999</v>
      </c>
      <c r="V103">
        <v>20.82</v>
      </c>
      <c r="W103">
        <v>21.34</v>
      </c>
      <c r="X103">
        <v>21.81</v>
      </c>
      <c r="Y103">
        <v>22.35</v>
      </c>
      <c r="Z103">
        <v>22.91</v>
      </c>
      <c r="AA103">
        <v>23.49</v>
      </c>
      <c r="AB103">
        <v>24.01</v>
      </c>
      <c r="AC103">
        <v>24.61</v>
      </c>
      <c r="AD103">
        <v>25.22</v>
      </c>
      <c r="AE103">
        <v>25.85</v>
      </c>
      <c r="AF103">
        <v>26.42</v>
      </c>
      <c r="AG103">
        <v>27.09</v>
      </c>
      <c r="AH103">
        <v>27.76</v>
      </c>
      <c r="AI103">
        <v>28.46</v>
      </c>
      <c r="AJ103">
        <v>29.09</v>
      </c>
      <c r="AK103">
        <v>29.82</v>
      </c>
      <c r="AL103">
        <v>30.56</v>
      </c>
      <c r="AM103">
        <v>31.33</v>
      </c>
      <c r="AN103">
        <v>32.020000000000003</v>
      </c>
      <c r="AO103">
        <v>32.82</v>
      </c>
      <c r="AP103">
        <v>33.64</v>
      </c>
      <c r="AQ103">
        <v>34.479999999999997</v>
      </c>
      <c r="AR103">
        <v>15.16</v>
      </c>
      <c r="AS103">
        <v>16.68</v>
      </c>
      <c r="AT103">
        <v>17.16</v>
      </c>
      <c r="AU103">
        <v>17.66</v>
      </c>
      <c r="AV103">
        <v>18.16</v>
      </c>
      <c r="AW103">
        <v>18</v>
      </c>
      <c r="AX103">
        <v>18.45</v>
      </c>
      <c r="AY103">
        <v>18.91</v>
      </c>
      <c r="AZ103">
        <v>19.38</v>
      </c>
      <c r="BA103">
        <v>19.809999999999999</v>
      </c>
      <c r="BB103">
        <v>20.309999999999999</v>
      </c>
      <c r="BC103">
        <v>20.82</v>
      </c>
      <c r="BD103">
        <v>21.34</v>
      </c>
      <c r="BE103">
        <v>21.81</v>
      </c>
      <c r="BF103">
        <v>22.35</v>
      </c>
      <c r="BG103">
        <v>22.91</v>
      </c>
      <c r="BH103">
        <v>23.49</v>
      </c>
      <c r="BI103">
        <v>24.01</v>
      </c>
      <c r="BJ103">
        <v>24.61</v>
      </c>
      <c r="BK103">
        <v>25.22</v>
      </c>
      <c r="BL103">
        <v>25.85</v>
      </c>
      <c r="BM103">
        <v>26.42</v>
      </c>
      <c r="BN103">
        <v>27.09</v>
      </c>
      <c r="BO103">
        <v>27.76</v>
      </c>
      <c r="BP103">
        <v>28.46</v>
      </c>
      <c r="BQ103">
        <v>29.09</v>
      </c>
      <c r="BR103">
        <v>29.82</v>
      </c>
      <c r="BS103">
        <v>30.56</v>
      </c>
      <c r="BT103">
        <v>31.33</v>
      </c>
      <c r="BU103">
        <v>32.020000000000003</v>
      </c>
      <c r="BV103">
        <v>32.82</v>
      </c>
      <c r="BW103">
        <v>33.64</v>
      </c>
      <c r="BX103">
        <v>34.479999999999997</v>
      </c>
      <c r="CC103">
        <v>14.188851847895394</v>
      </c>
      <c r="CD103">
        <v>14.506682129288249</v>
      </c>
      <c r="CE103">
        <v>14.831631808984307</v>
      </c>
      <c r="CF103">
        <v>15.163860361505552</v>
      </c>
      <c r="CG103">
        <v>15.503530833603277</v>
      </c>
      <c r="CJ103">
        <v>14.506682129288249</v>
      </c>
      <c r="CK103">
        <v>14.83</v>
      </c>
      <c r="CL103">
        <v>15.16</v>
      </c>
      <c r="CO103" t="s">
        <v>38</v>
      </c>
      <c r="CP103">
        <v>2.8312570781426953E-2</v>
      </c>
      <c r="CQ103">
        <v>-8.8105726872246774E-3</v>
      </c>
      <c r="CR103">
        <v>2.499999999999996E-2</v>
      </c>
      <c r="CS103">
        <v>2.4932249322493272E-2</v>
      </c>
      <c r="CT103">
        <v>2.4854574299312471E-2</v>
      </c>
      <c r="CU103">
        <v>2.2187822497420007E-2</v>
      </c>
      <c r="CV103">
        <v>2.523977788995457E-2</v>
      </c>
      <c r="CW103">
        <v>2.5110782865583534E-2</v>
      </c>
      <c r="CX103">
        <v>2.4975984630163282E-2</v>
      </c>
      <c r="CY103">
        <v>2.2024367385192076E-2</v>
      </c>
      <c r="CZ103">
        <v>2.475928473177454E-2</v>
      </c>
      <c r="DA103">
        <v>2.5055928411633052E-2</v>
      </c>
      <c r="DB103">
        <v>2.5316455696202458E-2</v>
      </c>
      <c r="DC103">
        <v>2.2137079608344112E-2</v>
      </c>
      <c r="DD103">
        <v>2.4989587671803325E-2</v>
      </c>
      <c r="DE103">
        <v>2.4786672084518464E-2</v>
      </c>
      <c r="DF103">
        <v>2.4980174464710649E-2</v>
      </c>
      <c r="DG103">
        <v>2.2050290135396527E-2</v>
      </c>
      <c r="DH103">
        <v>2.5359576078728165E-2</v>
      </c>
      <c r="DI103">
        <v>2.4732373569582935E-2</v>
      </c>
      <c r="DJ103">
        <v>2.5216138328530233E-2</v>
      </c>
      <c r="DK103">
        <v>2.2136331693605023E-2</v>
      </c>
      <c r="DL103">
        <v>2.5094534204193896E-2</v>
      </c>
      <c r="DM103">
        <v>2.4815560026827579E-2</v>
      </c>
      <c r="DN103">
        <v>2.519633507853402E-2</v>
      </c>
      <c r="DO103">
        <v>2.2023619533993132E-2</v>
      </c>
      <c r="DP103">
        <v>2.4984384759525205E-2</v>
      </c>
      <c r="DQ103">
        <v>2.4984765386959179E-2</v>
      </c>
      <c r="DR103">
        <v>2.4970273483947571E-2</v>
      </c>
    </row>
    <row r="104" spans="1:122" x14ac:dyDescent="0.25">
      <c r="A104">
        <v>18</v>
      </c>
      <c r="B104" t="s">
        <v>182</v>
      </c>
      <c r="C104" t="s">
        <v>180</v>
      </c>
      <c r="D104">
        <v>18</v>
      </c>
      <c r="E104" t="s">
        <v>40</v>
      </c>
      <c r="L104">
        <v>4.87</v>
      </c>
      <c r="M104">
        <v>5.01</v>
      </c>
      <c r="N104">
        <v>5.16</v>
      </c>
      <c r="O104">
        <v>5.31</v>
      </c>
      <c r="P104">
        <v>5.4</v>
      </c>
      <c r="Q104">
        <v>5.53</v>
      </c>
      <c r="R104">
        <v>5.67</v>
      </c>
      <c r="S104">
        <v>5.81</v>
      </c>
      <c r="T104">
        <v>5.93</v>
      </c>
      <c r="U104">
        <v>6.08</v>
      </c>
      <c r="V104">
        <v>6.23</v>
      </c>
      <c r="W104">
        <v>6.38</v>
      </c>
      <c r="X104">
        <v>6.51</v>
      </c>
      <c r="Y104">
        <v>6.67</v>
      </c>
      <c r="Z104">
        <v>6.84</v>
      </c>
      <c r="AA104">
        <v>7.01</v>
      </c>
      <c r="AB104">
        <v>7.15</v>
      </c>
      <c r="AC104">
        <v>7.33</v>
      </c>
      <c r="AD104">
        <v>7.51</v>
      </c>
      <c r="AE104">
        <v>7.7</v>
      </c>
      <c r="AF104">
        <v>7.85</v>
      </c>
      <c r="AG104">
        <v>8.0500000000000007</v>
      </c>
      <c r="AH104">
        <v>8.25</v>
      </c>
      <c r="AI104">
        <v>8.4600000000000009</v>
      </c>
      <c r="AJ104">
        <v>8.6199999999999992</v>
      </c>
      <c r="AK104">
        <v>8.84</v>
      </c>
      <c r="AL104">
        <v>9.06</v>
      </c>
      <c r="AM104">
        <v>9.2899999999999991</v>
      </c>
      <c r="AN104">
        <v>9.4700000000000006</v>
      </c>
      <c r="AO104">
        <v>9.7100000000000009</v>
      </c>
      <c r="AP104">
        <v>9.9499999999999993</v>
      </c>
      <c r="AQ104">
        <v>10.199999999999999</v>
      </c>
      <c r="AR104">
        <v>3.71</v>
      </c>
      <c r="AS104">
        <v>4.87</v>
      </c>
      <c r="AT104">
        <v>5.01</v>
      </c>
      <c r="AU104">
        <v>5.16</v>
      </c>
      <c r="AV104">
        <v>5.31</v>
      </c>
      <c r="AW104">
        <v>5.4</v>
      </c>
      <c r="AX104">
        <v>5.53</v>
      </c>
      <c r="AY104">
        <v>5.67</v>
      </c>
      <c r="AZ104">
        <v>5.81</v>
      </c>
      <c r="BA104">
        <v>5.93</v>
      </c>
      <c r="BB104">
        <v>6.08</v>
      </c>
      <c r="BC104">
        <v>6.23</v>
      </c>
      <c r="BD104">
        <v>6.38</v>
      </c>
      <c r="BE104">
        <v>6.51</v>
      </c>
      <c r="BF104">
        <v>6.67</v>
      </c>
      <c r="BG104">
        <v>6.84</v>
      </c>
      <c r="BH104">
        <v>7.01</v>
      </c>
      <c r="BI104">
        <v>7.15</v>
      </c>
      <c r="BJ104">
        <v>7.33</v>
      </c>
      <c r="BK104">
        <v>7.51</v>
      </c>
      <c r="BL104">
        <v>7.7</v>
      </c>
      <c r="BM104">
        <v>7.85</v>
      </c>
      <c r="BN104">
        <v>8.0500000000000007</v>
      </c>
      <c r="BO104">
        <v>8.25</v>
      </c>
      <c r="BP104">
        <v>8.4600000000000009</v>
      </c>
      <c r="BQ104">
        <v>8.6199999999999992</v>
      </c>
      <c r="BR104">
        <v>8.84</v>
      </c>
      <c r="BS104">
        <v>9.06</v>
      </c>
      <c r="BT104">
        <v>9.2899999999999991</v>
      </c>
      <c r="BU104">
        <v>9.4700000000000006</v>
      </c>
      <c r="BV104">
        <v>9.7100000000000009</v>
      </c>
      <c r="BW104">
        <v>9.9499999999999993</v>
      </c>
      <c r="BX104">
        <v>10.199999999999999</v>
      </c>
      <c r="BZ104">
        <v>0.37045979944652968</v>
      </c>
      <c r="CC104">
        <v>3.4747958989524474</v>
      </c>
      <c r="CD104">
        <v>3.552631327088982</v>
      </c>
      <c r="CE104">
        <v>3.6322102688157751</v>
      </c>
      <c r="CF104">
        <v>3.713571778837248</v>
      </c>
      <c r="CG104">
        <v>3.7967557866832022</v>
      </c>
      <c r="CJ104">
        <v>3.552631327088982</v>
      </c>
      <c r="CK104">
        <v>3.63</v>
      </c>
      <c r="CL104">
        <v>3.71</v>
      </c>
      <c r="CO104" t="s">
        <v>40</v>
      </c>
      <c r="CP104">
        <v>2.9069767441860361E-2</v>
      </c>
      <c r="CQ104">
        <v>1.6949152542373024E-2</v>
      </c>
      <c r="CR104">
        <v>2.4074074074074053E-2</v>
      </c>
      <c r="CS104">
        <v>2.5316455696202472E-2</v>
      </c>
      <c r="CT104">
        <v>2.4691358024691301E-2</v>
      </c>
      <c r="CU104">
        <v>2.0654044750430312E-2</v>
      </c>
      <c r="CV104">
        <v>2.5295109612141715E-2</v>
      </c>
      <c r="CW104">
        <v>2.4671052631579007E-2</v>
      </c>
      <c r="CX104">
        <v>2.4077046548956572E-2</v>
      </c>
      <c r="CY104">
        <v>2.0376175548589327E-2</v>
      </c>
      <c r="CZ104">
        <v>2.4577572964669763E-2</v>
      </c>
      <c r="DA104">
        <v>2.5487256371814083E-2</v>
      </c>
      <c r="DB104">
        <v>2.4853801169590635E-2</v>
      </c>
      <c r="DC104">
        <v>1.9971469329529326E-2</v>
      </c>
      <c r="DD104">
        <v>2.5174825174825135E-2</v>
      </c>
      <c r="DE104">
        <v>2.4556616643929021E-2</v>
      </c>
      <c r="DF104">
        <v>2.5299600532623222E-2</v>
      </c>
      <c r="DG104">
        <v>1.9480519480519411E-2</v>
      </c>
      <c r="DH104">
        <v>2.5477707006369563E-2</v>
      </c>
      <c r="DI104">
        <v>2.4844720496894318E-2</v>
      </c>
      <c r="DJ104">
        <v>2.5454545454545559E-2</v>
      </c>
      <c r="DK104">
        <v>1.8912529550827228E-2</v>
      </c>
      <c r="DL104">
        <v>2.5522041763341143E-2</v>
      </c>
      <c r="DM104">
        <v>2.488687782805437E-2</v>
      </c>
      <c r="DN104">
        <v>2.5386313465783513E-2</v>
      </c>
      <c r="DO104">
        <v>1.9375672766415664E-2</v>
      </c>
      <c r="DP104">
        <v>2.5343189017951448E-2</v>
      </c>
      <c r="DQ104">
        <v>2.4716786817713533E-2</v>
      </c>
      <c r="DR104">
        <v>2.5125628140703519E-2</v>
      </c>
    </row>
    <row r="105" spans="1:122" x14ac:dyDescent="0.25">
      <c r="A105">
        <v>19</v>
      </c>
      <c r="C105" t="s">
        <v>183</v>
      </c>
      <c r="D105">
        <v>19</v>
      </c>
      <c r="E105" t="s">
        <v>184</v>
      </c>
      <c r="CG105" t="s">
        <v>289</v>
      </c>
      <c r="CO105" t="s">
        <v>184</v>
      </c>
    </row>
    <row r="106" spans="1:122" x14ac:dyDescent="0.25">
      <c r="A106">
        <v>19</v>
      </c>
      <c r="B106" t="s">
        <v>184</v>
      </c>
      <c r="C106" t="s">
        <v>183</v>
      </c>
      <c r="D106">
        <v>19</v>
      </c>
      <c r="E106" t="s">
        <v>38</v>
      </c>
      <c r="F106" t="s">
        <v>128</v>
      </c>
      <c r="L106">
        <v>31.37</v>
      </c>
      <c r="M106">
        <v>32.28</v>
      </c>
      <c r="N106">
        <v>33.200000000000003</v>
      </c>
      <c r="O106">
        <v>34.15</v>
      </c>
      <c r="P106">
        <v>33.94</v>
      </c>
      <c r="Q106">
        <v>34.79</v>
      </c>
      <c r="R106">
        <v>35.659999999999997</v>
      </c>
      <c r="S106">
        <v>36.549999999999997</v>
      </c>
      <c r="T106">
        <v>37.46</v>
      </c>
      <c r="U106">
        <v>38.4</v>
      </c>
      <c r="V106">
        <v>39.36</v>
      </c>
      <c r="W106">
        <v>40.340000000000003</v>
      </c>
      <c r="X106">
        <v>41.34</v>
      </c>
      <c r="Y106">
        <v>42.37</v>
      </c>
      <c r="Z106">
        <v>43.43</v>
      </c>
      <c r="AA106">
        <v>44.52</v>
      </c>
      <c r="AB106">
        <v>45.63</v>
      </c>
      <c r="AC106">
        <v>46.77</v>
      </c>
      <c r="AD106">
        <v>47.93</v>
      </c>
      <c r="AE106">
        <v>49.13</v>
      </c>
      <c r="AF106">
        <v>50.35</v>
      </c>
      <c r="AG106">
        <v>51.61</v>
      </c>
      <c r="AH106">
        <v>52.9</v>
      </c>
      <c r="AI106">
        <v>54.23</v>
      </c>
      <c r="AJ106">
        <v>55.58</v>
      </c>
      <c r="AK106">
        <v>56.97</v>
      </c>
      <c r="AL106">
        <v>58.39</v>
      </c>
      <c r="AM106">
        <v>59.85</v>
      </c>
      <c r="AN106">
        <v>61.34</v>
      </c>
      <c r="AO106">
        <v>62.87</v>
      </c>
      <c r="AP106">
        <v>64.45</v>
      </c>
      <c r="AQ106">
        <v>66.06</v>
      </c>
      <c r="AR106">
        <v>24.48</v>
      </c>
      <c r="AS106">
        <v>27.8</v>
      </c>
      <c r="AT106">
        <v>31.29</v>
      </c>
      <c r="AU106">
        <v>33.200000000000003</v>
      </c>
      <c r="AV106">
        <v>34.15</v>
      </c>
      <c r="AW106">
        <v>33.94</v>
      </c>
      <c r="AX106">
        <v>34.79</v>
      </c>
      <c r="AY106">
        <v>35.659999999999997</v>
      </c>
      <c r="AZ106">
        <v>36.549999999999997</v>
      </c>
      <c r="BA106">
        <v>37.46</v>
      </c>
      <c r="BB106">
        <v>38.4</v>
      </c>
      <c r="BC106">
        <v>39.36</v>
      </c>
      <c r="BD106">
        <v>40.340000000000003</v>
      </c>
      <c r="BE106">
        <v>41.34</v>
      </c>
      <c r="BF106">
        <v>42.37</v>
      </c>
      <c r="BG106">
        <v>43.43</v>
      </c>
      <c r="BH106">
        <v>44.52</v>
      </c>
      <c r="BI106">
        <v>45.63</v>
      </c>
      <c r="BJ106">
        <v>46.77</v>
      </c>
      <c r="BK106">
        <v>47.93</v>
      </c>
      <c r="BL106">
        <v>49.13</v>
      </c>
      <c r="BM106">
        <v>50.35</v>
      </c>
      <c r="BN106">
        <v>51.61</v>
      </c>
      <c r="BO106">
        <v>52.9</v>
      </c>
      <c r="BP106">
        <v>54.23</v>
      </c>
      <c r="BQ106">
        <v>55.58</v>
      </c>
      <c r="BR106">
        <v>56.97</v>
      </c>
      <c r="BS106">
        <v>58.39</v>
      </c>
      <c r="BT106">
        <v>59.85</v>
      </c>
      <c r="BU106">
        <v>61.34</v>
      </c>
      <c r="BV106">
        <v>62.87</v>
      </c>
      <c r="BW106">
        <v>64.45</v>
      </c>
      <c r="BX106">
        <v>66.06</v>
      </c>
      <c r="CC106">
        <v>22.907698737672323</v>
      </c>
      <c r="CD106">
        <v>23.420831189396178</v>
      </c>
      <c r="CE106">
        <v>23.94545780803865</v>
      </c>
      <c r="CF106">
        <v>24.481836062938715</v>
      </c>
      <c r="CG106">
        <v>25.030229190748543</v>
      </c>
      <c r="CJ106">
        <v>23.420831189396178</v>
      </c>
      <c r="CK106">
        <v>23.95</v>
      </c>
      <c r="CL106">
        <v>24.48</v>
      </c>
      <c r="CO106" t="s">
        <v>38</v>
      </c>
      <c r="CP106">
        <v>2.8614457831325171E-2</v>
      </c>
      <c r="CQ106">
        <v>-6.149341142020523E-3</v>
      </c>
      <c r="CR106">
        <v>2.5044195639363626E-2</v>
      </c>
      <c r="CS106">
        <v>2.5007185972980669E-2</v>
      </c>
      <c r="CT106">
        <v>2.4957936062815499E-2</v>
      </c>
      <c r="CU106">
        <v>2.4897400820793537E-2</v>
      </c>
      <c r="CV106">
        <v>2.5093432995194814E-2</v>
      </c>
      <c r="CW106">
        <v>2.5000000000000022E-2</v>
      </c>
      <c r="CX106">
        <v>2.4898373983739938E-2</v>
      </c>
      <c r="CY106">
        <v>2.4789291026276646E-2</v>
      </c>
      <c r="CZ106">
        <v>2.4915336236090806E-2</v>
      </c>
      <c r="DA106">
        <v>2.5017701203681905E-2</v>
      </c>
      <c r="DB106">
        <v>2.5097858623071689E-2</v>
      </c>
      <c r="DC106">
        <v>2.4932614555256052E-2</v>
      </c>
      <c r="DD106">
        <v>2.4983563445101917E-2</v>
      </c>
      <c r="DE106">
        <v>2.48022236476373E-2</v>
      </c>
      <c r="DF106">
        <v>2.5036511579386665E-2</v>
      </c>
      <c r="DG106">
        <v>2.4832078159983693E-2</v>
      </c>
      <c r="DH106">
        <v>2.5024826216484566E-2</v>
      </c>
      <c r="DI106">
        <v>2.499515597752372E-2</v>
      </c>
      <c r="DJ106">
        <v>2.5141776937618116E-2</v>
      </c>
      <c r="DK106">
        <v>2.4893970127235876E-2</v>
      </c>
      <c r="DL106">
        <v>2.5008996041741643E-2</v>
      </c>
      <c r="DM106">
        <v>2.4925399332982302E-2</v>
      </c>
      <c r="DN106">
        <v>2.5004281555060813E-2</v>
      </c>
      <c r="DO106">
        <v>2.4895572263993349E-2</v>
      </c>
      <c r="DP106">
        <v>2.494294098467548E-2</v>
      </c>
      <c r="DQ106">
        <v>2.5131223158899402E-2</v>
      </c>
      <c r="DR106">
        <v>2.4980605120248245E-2</v>
      </c>
    </row>
    <row r="107" spans="1:122" x14ac:dyDescent="0.25">
      <c r="A107">
        <v>19</v>
      </c>
      <c r="B107" t="s">
        <v>184</v>
      </c>
      <c r="C107" t="s">
        <v>183</v>
      </c>
      <c r="D107">
        <v>19</v>
      </c>
      <c r="E107" t="s">
        <v>40</v>
      </c>
      <c r="L107">
        <v>1.63</v>
      </c>
      <c r="M107">
        <v>1.68</v>
      </c>
      <c r="N107">
        <v>1.73</v>
      </c>
      <c r="O107">
        <v>1.78</v>
      </c>
      <c r="P107">
        <v>1.81</v>
      </c>
      <c r="Q107">
        <v>1.85</v>
      </c>
      <c r="R107">
        <v>1.9</v>
      </c>
      <c r="S107">
        <v>1.95</v>
      </c>
      <c r="T107">
        <v>1.99</v>
      </c>
      <c r="U107">
        <v>2.0299999999999998</v>
      </c>
      <c r="V107">
        <v>2.09</v>
      </c>
      <c r="W107">
        <v>2.14</v>
      </c>
      <c r="X107">
        <v>2.1800000000000002</v>
      </c>
      <c r="Y107">
        <v>2.23</v>
      </c>
      <c r="Z107">
        <v>2.29</v>
      </c>
      <c r="AA107">
        <v>2.35</v>
      </c>
      <c r="AB107">
        <v>2.39</v>
      </c>
      <c r="AC107">
        <v>2.4500000000000002</v>
      </c>
      <c r="AD107">
        <v>2.52</v>
      </c>
      <c r="AE107">
        <v>2.58</v>
      </c>
      <c r="AF107">
        <v>2.63</v>
      </c>
      <c r="AG107">
        <v>2.69</v>
      </c>
      <c r="AH107">
        <v>2.76</v>
      </c>
      <c r="AI107">
        <v>2.83</v>
      </c>
      <c r="AJ107">
        <v>2.89</v>
      </c>
      <c r="AK107">
        <v>2.96</v>
      </c>
      <c r="AL107">
        <v>3.03</v>
      </c>
      <c r="AM107">
        <v>3.11</v>
      </c>
      <c r="AN107">
        <v>3.17</v>
      </c>
      <c r="AO107">
        <v>3.25</v>
      </c>
      <c r="AP107">
        <v>3.33</v>
      </c>
      <c r="AQ107">
        <v>3.41</v>
      </c>
      <c r="AR107">
        <v>1.1599999999999999</v>
      </c>
      <c r="AS107">
        <v>1.19</v>
      </c>
      <c r="AT107">
        <v>1.22</v>
      </c>
      <c r="AU107">
        <v>1.73</v>
      </c>
      <c r="AV107">
        <v>1.78</v>
      </c>
      <c r="AW107">
        <v>1.81</v>
      </c>
      <c r="AX107">
        <v>1.85</v>
      </c>
      <c r="AY107">
        <v>1.9</v>
      </c>
      <c r="AZ107">
        <v>1.95</v>
      </c>
      <c r="BA107">
        <v>1.99</v>
      </c>
      <c r="BB107">
        <v>2.0299999999999998</v>
      </c>
      <c r="BC107">
        <v>2.09</v>
      </c>
      <c r="BD107">
        <v>2.14</v>
      </c>
      <c r="BE107">
        <v>2.1800000000000002</v>
      </c>
      <c r="BF107">
        <v>2.23</v>
      </c>
      <c r="BG107">
        <v>2.29</v>
      </c>
      <c r="BH107">
        <v>2.35</v>
      </c>
      <c r="BI107">
        <v>2.39</v>
      </c>
      <c r="BJ107">
        <v>2.4500000000000002</v>
      </c>
      <c r="BK107">
        <v>2.52</v>
      </c>
      <c r="BL107">
        <v>2.58</v>
      </c>
      <c r="BM107">
        <v>2.63</v>
      </c>
      <c r="BN107">
        <v>2.69</v>
      </c>
      <c r="BO107">
        <v>2.76</v>
      </c>
      <c r="BP107">
        <v>2.83</v>
      </c>
      <c r="BQ107">
        <v>2.89</v>
      </c>
      <c r="BR107">
        <v>2.96</v>
      </c>
      <c r="BS107">
        <v>3.03</v>
      </c>
      <c r="BT107">
        <v>3.11</v>
      </c>
      <c r="BU107">
        <v>3.17</v>
      </c>
      <c r="BV107">
        <v>3.25</v>
      </c>
      <c r="BW107">
        <v>3.33</v>
      </c>
      <c r="BX107">
        <v>3.41</v>
      </c>
      <c r="BZ107">
        <v>0.84526557434229943</v>
      </c>
      <c r="CC107">
        <v>1.0889184935928569</v>
      </c>
      <c r="CD107">
        <v>1.113310267849337</v>
      </c>
      <c r="CE107">
        <v>1.1382484178491619</v>
      </c>
      <c r="CF107">
        <v>1.1637451824089831</v>
      </c>
      <c r="CG107">
        <v>1.1898130744949442</v>
      </c>
      <c r="CJ107">
        <v>1.113310267849337</v>
      </c>
      <c r="CK107">
        <v>1.1399999999999999</v>
      </c>
      <c r="CL107">
        <v>1.1599999999999999</v>
      </c>
      <c r="CO107" t="s">
        <v>40</v>
      </c>
      <c r="CP107">
        <v>2.890173410404627E-2</v>
      </c>
      <c r="CQ107">
        <v>1.6853932584269676E-2</v>
      </c>
      <c r="CR107">
        <v>2.2099447513812175E-2</v>
      </c>
      <c r="CS107">
        <v>2.7027027027026931E-2</v>
      </c>
      <c r="CT107">
        <v>2.6315789473684237E-2</v>
      </c>
      <c r="CU107">
        <v>2.051282051282053E-2</v>
      </c>
      <c r="CV107">
        <v>2.0100502512562721E-2</v>
      </c>
      <c r="CW107">
        <v>2.9556650246305449E-2</v>
      </c>
      <c r="CX107">
        <v>2.3923444976076683E-2</v>
      </c>
      <c r="CY107">
        <v>1.8691588785046745E-2</v>
      </c>
      <c r="CZ107">
        <v>2.2935779816513679E-2</v>
      </c>
      <c r="DA107">
        <v>2.6905829596412582E-2</v>
      </c>
      <c r="DB107">
        <v>2.6200873362445438E-2</v>
      </c>
      <c r="DC107">
        <v>1.7021276595744695E-2</v>
      </c>
      <c r="DD107">
        <v>2.5104602510460271E-2</v>
      </c>
      <c r="DE107">
        <v>2.8571428571428505E-2</v>
      </c>
      <c r="DF107">
        <v>2.3809523809523829E-2</v>
      </c>
      <c r="DG107">
        <v>1.937984496124024E-2</v>
      </c>
      <c r="DH107">
        <v>2.2813688212927778E-2</v>
      </c>
      <c r="DI107">
        <v>2.6022304832713696E-2</v>
      </c>
      <c r="DJ107">
        <v>2.5362318840579816E-2</v>
      </c>
      <c r="DK107">
        <v>2.1201413427561856E-2</v>
      </c>
      <c r="DL107">
        <v>2.4221453287197176E-2</v>
      </c>
      <c r="DM107">
        <v>2.3648648648648594E-2</v>
      </c>
      <c r="DN107">
        <v>2.6402640264026427E-2</v>
      </c>
      <c r="DO107">
        <v>1.9292604501607736E-2</v>
      </c>
      <c r="DP107">
        <v>2.5236593059936932E-2</v>
      </c>
      <c r="DQ107">
        <v>2.4615384615384636E-2</v>
      </c>
      <c r="DR107">
        <v>2.4024024024024045E-2</v>
      </c>
    </row>
    <row r="108" spans="1:122" x14ac:dyDescent="0.25">
      <c r="A108">
        <v>19</v>
      </c>
      <c r="C108" t="s">
        <v>183</v>
      </c>
      <c r="D108">
        <v>19</v>
      </c>
      <c r="E108" t="s">
        <v>185</v>
      </c>
      <c r="CG108" t="s">
        <v>289</v>
      </c>
      <c r="CO108" t="s">
        <v>185</v>
      </c>
    </row>
    <row r="109" spans="1:122" x14ac:dyDescent="0.25">
      <c r="A109">
        <v>19</v>
      </c>
      <c r="B109" t="s">
        <v>185</v>
      </c>
      <c r="C109" t="s">
        <v>183</v>
      </c>
      <c r="D109">
        <v>19</v>
      </c>
      <c r="E109" t="s">
        <v>38</v>
      </c>
      <c r="F109" t="s">
        <v>128</v>
      </c>
      <c r="L109">
        <v>31.37</v>
      </c>
      <c r="M109">
        <v>32.28</v>
      </c>
      <c r="N109">
        <v>33.200000000000003</v>
      </c>
      <c r="O109">
        <v>34.15</v>
      </c>
      <c r="P109">
        <v>33.94</v>
      </c>
      <c r="Q109">
        <v>34.79</v>
      </c>
      <c r="R109">
        <v>35.659999999999997</v>
      </c>
      <c r="S109">
        <v>36.549999999999997</v>
      </c>
      <c r="T109">
        <v>37.46</v>
      </c>
      <c r="U109">
        <v>38.4</v>
      </c>
      <c r="V109">
        <v>39.36</v>
      </c>
      <c r="W109">
        <v>40.340000000000003</v>
      </c>
      <c r="X109">
        <v>41.34</v>
      </c>
      <c r="Y109">
        <v>42.37</v>
      </c>
      <c r="Z109">
        <v>43.43</v>
      </c>
      <c r="AA109">
        <v>44.52</v>
      </c>
      <c r="AB109">
        <v>45.63</v>
      </c>
      <c r="AC109">
        <v>46.77</v>
      </c>
      <c r="AD109">
        <v>47.93</v>
      </c>
      <c r="AE109">
        <v>49.13</v>
      </c>
      <c r="AF109">
        <v>50.35</v>
      </c>
      <c r="AG109">
        <v>51.61</v>
      </c>
      <c r="AH109">
        <v>52.9</v>
      </c>
      <c r="AI109">
        <v>54.23</v>
      </c>
      <c r="AJ109">
        <v>55.58</v>
      </c>
      <c r="AK109">
        <v>56.97</v>
      </c>
      <c r="AL109">
        <v>58.39</v>
      </c>
      <c r="AM109">
        <v>59.85</v>
      </c>
      <c r="AN109">
        <v>61.34</v>
      </c>
      <c r="AO109">
        <v>62.87</v>
      </c>
      <c r="AP109">
        <v>64.45</v>
      </c>
      <c r="AQ109">
        <v>66.06</v>
      </c>
      <c r="AR109">
        <v>24.48</v>
      </c>
      <c r="AS109">
        <v>27.8</v>
      </c>
      <c r="AT109">
        <v>31.29</v>
      </c>
      <c r="AU109">
        <v>33.200000000000003</v>
      </c>
      <c r="AV109">
        <v>34.15</v>
      </c>
      <c r="AW109">
        <v>33.94</v>
      </c>
      <c r="AX109">
        <v>34.79</v>
      </c>
      <c r="AY109">
        <v>35.659999999999997</v>
      </c>
      <c r="AZ109">
        <v>36.549999999999997</v>
      </c>
      <c r="BA109">
        <v>37.46</v>
      </c>
      <c r="BB109">
        <v>38.4</v>
      </c>
      <c r="BC109">
        <v>39.36</v>
      </c>
      <c r="BD109">
        <v>40.340000000000003</v>
      </c>
      <c r="BE109">
        <v>41.34</v>
      </c>
      <c r="BF109">
        <v>42.37</v>
      </c>
      <c r="BG109">
        <v>43.43</v>
      </c>
      <c r="BH109">
        <v>44.52</v>
      </c>
      <c r="BI109">
        <v>45.63</v>
      </c>
      <c r="BJ109">
        <v>46.77</v>
      </c>
      <c r="BK109">
        <v>47.93</v>
      </c>
      <c r="BL109">
        <v>49.13</v>
      </c>
      <c r="BM109">
        <v>50.35</v>
      </c>
      <c r="BN109">
        <v>51.61</v>
      </c>
      <c r="BO109">
        <v>52.9</v>
      </c>
      <c r="BP109">
        <v>54.23</v>
      </c>
      <c r="BQ109">
        <v>55.58</v>
      </c>
      <c r="BR109">
        <v>56.97</v>
      </c>
      <c r="BS109">
        <v>58.39</v>
      </c>
      <c r="BT109">
        <v>59.85</v>
      </c>
      <c r="BU109">
        <v>61.34</v>
      </c>
      <c r="BV109">
        <v>62.87</v>
      </c>
      <c r="BW109">
        <v>64.45</v>
      </c>
      <c r="BX109">
        <v>66.06</v>
      </c>
      <c r="CC109">
        <v>22.907698737672323</v>
      </c>
      <c r="CD109">
        <v>23.420831189396178</v>
      </c>
      <c r="CE109">
        <v>23.94545780803865</v>
      </c>
      <c r="CF109">
        <v>24.481836062938715</v>
      </c>
      <c r="CG109">
        <v>25.030229190748543</v>
      </c>
      <c r="CJ109">
        <v>23.420831189396178</v>
      </c>
      <c r="CK109">
        <v>23.95</v>
      </c>
      <c r="CL109">
        <v>24.48</v>
      </c>
      <c r="CO109" t="s">
        <v>38</v>
      </c>
      <c r="CP109">
        <v>2.8614457831325171E-2</v>
      </c>
      <c r="CQ109">
        <v>-6.149341142020523E-3</v>
      </c>
      <c r="CR109">
        <v>2.5044195639363626E-2</v>
      </c>
      <c r="CS109">
        <v>2.5007185972980669E-2</v>
      </c>
      <c r="CT109">
        <v>2.4957936062815499E-2</v>
      </c>
      <c r="CU109">
        <v>2.4897400820793537E-2</v>
      </c>
      <c r="CV109">
        <v>2.5093432995194814E-2</v>
      </c>
      <c r="CW109">
        <v>2.5000000000000022E-2</v>
      </c>
      <c r="CX109">
        <v>2.4898373983739938E-2</v>
      </c>
      <c r="CY109">
        <v>2.4789291026276646E-2</v>
      </c>
      <c r="CZ109">
        <v>2.4915336236090806E-2</v>
      </c>
      <c r="DA109">
        <v>2.5017701203681905E-2</v>
      </c>
      <c r="DB109">
        <v>2.5097858623071689E-2</v>
      </c>
      <c r="DC109">
        <v>2.4932614555256052E-2</v>
      </c>
      <c r="DD109">
        <v>2.4983563445101917E-2</v>
      </c>
      <c r="DE109">
        <v>2.48022236476373E-2</v>
      </c>
      <c r="DF109">
        <v>2.5036511579386665E-2</v>
      </c>
      <c r="DG109">
        <v>2.4832078159983693E-2</v>
      </c>
      <c r="DH109">
        <v>2.5024826216484566E-2</v>
      </c>
      <c r="DI109">
        <v>2.499515597752372E-2</v>
      </c>
      <c r="DJ109">
        <v>2.5141776937618116E-2</v>
      </c>
      <c r="DK109">
        <v>2.4893970127235876E-2</v>
      </c>
      <c r="DL109">
        <v>2.5008996041741643E-2</v>
      </c>
      <c r="DM109">
        <v>2.4925399332982302E-2</v>
      </c>
      <c r="DN109">
        <v>2.5004281555060813E-2</v>
      </c>
      <c r="DO109">
        <v>2.4895572263993349E-2</v>
      </c>
      <c r="DP109">
        <v>2.494294098467548E-2</v>
      </c>
      <c r="DQ109">
        <v>2.5131223158899402E-2</v>
      </c>
      <c r="DR109">
        <v>2.4980605120248245E-2</v>
      </c>
    </row>
    <row r="110" spans="1:122" x14ac:dyDescent="0.25">
      <c r="A110">
        <v>19</v>
      </c>
      <c r="B110" t="s">
        <v>185</v>
      </c>
      <c r="C110" t="s">
        <v>183</v>
      </c>
      <c r="D110">
        <v>19</v>
      </c>
      <c r="E110" t="s">
        <v>40</v>
      </c>
      <c r="L110">
        <v>1.63</v>
      </c>
      <c r="M110">
        <v>1.68</v>
      </c>
      <c r="N110">
        <v>1.73</v>
      </c>
      <c r="O110">
        <v>1.78</v>
      </c>
      <c r="P110">
        <v>1.81</v>
      </c>
      <c r="Q110">
        <v>1.85</v>
      </c>
      <c r="R110">
        <v>1.9</v>
      </c>
      <c r="S110">
        <v>1.95</v>
      </c>
      <c r="T110">
        <v>1.99</v>
      </c>
      <c r="U110">
        <v>2.0299999999999998</v>
      </c>
      <c r="V110">
        <v>2.09</v>
      </c>
      <c r="W110">
        <v>2.14</v>
      </c>
      <c r="X110">
        <v>2.1800000000000002</v>
      </c>
      <c r="Y110">
        <v>2.23</v>
      </c>
      <c r="Z110">
        <v>2.29</v>
      </c>
      <c r="AA110">
        <v>2.35</v>
      </c>
      <c r="AB110">
        <v>2.39</v>
      </c>
      <c r="AC110">
        <v>2.4500000000000002</v>
      </c>
      <c r="AD110">
        <v>2.52</v>
      </c>
      <c r="AE110">
        <v>2.58</v>
      </c>
      <c r="AF110">
        <v>2.63</v>
      </c>
      <c r="AG110">
        <v>2.69</v>
      </c>
      <c r="AH110">
        <v>2.76</v>
      </c>
      <c r="AI110">
        <v>2.83</v>
      </c>
      <c r="AJ110">
        <v>2.89</v>
      </c>
      <c r="AK110">
        <v>2.96</v>
      </c>
      <c r="AL110">
        <v>3.03</v>
      </c>
      <c r="AM110">
        <v>3.11</v>
      </c>
      <c r="AN110">
        <v>3.17</v>
      </c>
      <c r="AO110">
        <v>3.25</v>
      </c>
      <c r="AP110">
        <v>3.33</v>
      </c>
      <c r="AQ110">
        <v>3.41</v>
      </c>
      <c r="AR110">
        <v>1.1599999999999999</v>
      </c>
      <c r="AS110">
        <v>1.19</v>
      </c>
      <c r="AT110">
        <v>1.22</v>
      </c>
      <c r="AU110">
        <v>1.73</v>
      </c>
      <c r="AV110">
        <v>1.78</v>
      </c>
      <c r="AW110">
        <v>1.81</v>
      </c>
      <c r="AX110">
        <v>1.85</v>
      </c>
      <c r="AY110">
        <v>1.9</v>
      </c>
      <c r="AZ110">
        <v>1.95</v>
      </c>
      <c r="BA110">
        <v>1.99</v>
      </c>
      <c r="BB110">
        <v>2.0299999999999998</v>
      </c>
      <c r="BC110">
        <v>2.09</v>
      </c>
      <c r="BD110">
        <v>2.14</v>
      </c>
      <c r="BE110">
        <v>2.1800000000000002</v>
      </c>
      <c r="BF110">
        <v>2.23</v>
      </c>
      <c r="BG110">
        <v>2.29</v>
      </c>
      <c r="BH110">
        <v>2.35</v>
      </c>
      <c r="BI110">
        <v>2.39</v>
      </c>
      <c r="BJ110">
        <v>2.4500000000000002</v>
      </c>
      <c r="BK110">
        <v>2.52</v>
      </c>
      <c r="BL110">
        <v>2.58</v>
      </c>
      <c r="BM110">
        <v>2.63</v>
      </c>
      <c r="BN110">
        <v>2.69</v>
      </c>
      <c r="BO110">
        <v>2.76</v>
      </c>
      <c r="BP110">
        <v>2.83</v>
      </c>
      <c r="BQ110">
        <v>2.89</v>
      </c>
      <c r="BR110">
        <v>2.96</v>
      </c>
      <c r="BS110">
        <v>3.03</v>
      </c>
      <c r="BT110">
        <v>3.11</v>
      </c>
      <c r="BU110">
        <v>3.17</v>
      </c>
      <c r="BV110">
        <v>3.25</v>
      </c>
      <c r="BW110">
        <v>3.33</v>
      </c>
      <c r="BX110">
        <v>3.41</v>
      </c>
      <c r="BZ110">
        <v>0.84526557434229943</v>
      </c>
      <c r="CC110">
        <v>1.0889184935928569</v>
      </c>
      <c r="CD110">
        <v>1.113310267849337</v>
      </c>
      <c r="CE110">
        <v>1.1382484178491619</v>
      </c>
      <c r="CF110">
        <v>1.1637451824089831</v>
      </c>
      <c r="CG110">
        <v>1.1898130744949442</v>
      </c>
      <c r="CJ110">
        <v>1.113310267849337</v>
      </c>
      <c r="CK110">
        <v>1.1399999999999999</v>
      </c>
      <c r="CL110">
        <v>1.1599999999999999</v>
      </c>
      <c r="CO110" t="s">
        <v>40</v>
      </c>
      <c r="CP110">
        <v>2.890173410404627E-2</v>
      </c>
      <c r="CQ110">
        <v>1.6853932584269676E-2</v>
      </c>
      <c r="CR110">
        <v>2.2099447513812175E-2</v>
      </c>
      <c r="CS110">
        <v>2.7027027027026931E-2</v>
      </c>
      <c r="CT110">
        <v>2.6315789473684237E-2</v>
      </c>
      <c r="CU110">
        <v>2.051282051282053E-2</v>
      </c>
      <c r="CV110">
        <v>2.0100502512562721E-2</v>
      </c>
      <c r="CW110">
        <v>2.9556650246305449E-2</v>
      </c>
      <c r="CX110">
        <v>2.3923444976076683E-2</v>
      </c>
      <c r="CY110">
        <v>1.8691588785046745E-2</v>
      </c>
      <c r="CZ110">
        <v>2.2935779816513679E-2</v>
      </c>
      <c r="DA110">
        <v>2.6905829596412582E-2</v>
      </c>
      <c r="DB110">
        <v>2.6200873362445438E-2</v>
      </c>
      <c r="DC110">
        <v>1.7021276595744695E-2</v>
      </c>
      <c r="DD110">
        <v>2.5104602510460271E-2</v>
      </c>
      <c r="DE110">
        <v>2.8571428571428505E-2</v>
      </c>
      <c r="DF110">
        <v>2.3809523809523829E-2</v>
      </c>
      <c r="DG110">
        <v>1.937984496124024E-2</v>
      </c>
      <c r="DH110">
        <v>2.2813688212927778E-2</v>
      </c>
      <c r="DI110">
        <v>2.6022304832713696E-2</v>
      </c>
      <c r="DJ110">
        <v>2.5362318840579816E-2</v>
      </c>
      <c r="DK110">
        <v>2.1201413427561856E-2</v>
      </c>
      <c r="DL110">
        <v>2.4221453287197176E-2</v>
      </c>
      <c r="DM110">
        <v>2.3648648648648594E-2</v>
      </c>
      <c r="DN110">
        <v>2.6402640264026427E-2</v>
      </c>
      <c r="DO110">
        <v>1.9292604501607736E-2</v>
      </c>
      <c r="DP110">
        <v>2.5236593059936932E-2</v>
      </c>
      <c r="DQ110">
        <v>2.4615384615384636E-2</v>
      </c>
      <c r="DR110">
        <v>2.4024024024024045E-2</v>
      </c>
    </row>
    <row r="111" spans="1:122" x14ac:dyDescent="0.25">
      <c r="A111">
        <v>19</v>
      </c>
      <c r="C111" t="s">
        <v>183</v>
      </c>
      <c r="D111">
        <v>19</v>
      </c>
      <c r="E111" t="s">
        <v>186</v>
      </c>
      <c r="CO111" t="s">
        <v>186</v>
      </c>
    </row>
    <row r="112" spans="1:122" x14ac:dyDescent="0.25">
      <c r="A112">
        <v>19</v>
      </c>
      <c r="B112" t="s">
        <v>186</v>
      </c>
      <c r="C112" t="s">
        <v>183</v>
      </c>
      <c r="D112">
        <v>19</v>
      </c>
      <c r="E112" t="s">
        <v>38</v>
      </c>
      <c r="F112" t="s">
        <v>150</v>
      </c>
      <c r="L112">
        <v>49.4</v>
      </c>
      <c r="M112">
        <v>50.82</v>
      </c>
      <c r="N112">
        <v>52.28</v>
      </c>
      <c r="O112">
        <v>53.78</v>
      </c>
      <c r="P112">
        <v>53.32</v>
      </c>
      <c r="Q112">
        <v>54.65</v>
      </c>
      <c r="R112">
        <v>56.02</v>
      </c>
      <c r="S112">
        <v>57.42</v>
      </c>
      <c r="T112">
        <v>58.86</v>
      </c>
      <c r="U112">
        <v>60.34</v>
      </c>
      <c r="V112">
        <v>61.84</v>
      </c>
      <c r="W112">
        <v>63.39</v>
      </c>
      <c r="X112">
        <v>64.989999999999995</v>
      </c>
      <c r="Y112">
        <v>66.61</v>
      </c>
      <c r="Z112">
        <v>68.28</v>
      </c>
      <c r="AA112">
        <v>69.989999999999995</v>
      </c>
      <c r="AB112">
        <v>71.75</v>
      </c>
      <c r="AC112">
        <v>73.55</v>
      </c>
      <c r="AD112">
        <v>75.39</v>
      </c>
      <c r="AE112">
        <v>77.27</v>
      </c>
      <c r="AF112">
        <v>79.23</v>
      </c>
      <c r="AG112">
        <v>81.209999999999994</v>
      </c>
      <c r="AH112">
        <v>83.24</v>
      </c>
      <c r="AI112">
        <v>85.32</v>
      </c>
      <c r="AJ112">
        <v>87.48</v>
      </c>
      <c r="AK112">
        <v>89.66</v>
      </c>
      <c r="AL112">
        <v>91.91</v>
      </c>
      <c r="AM112">
        <v>94.2</v>
      </c>
      <c r="AN112">
        <v>96.59</v>
      </c>
      <c r="AO112">
        <v>99</v>
      </c>
      <c r="AP112">
        <v>101.48</v>
      </c>
      <c r="AQ112">
        <v>104.02</v>
      </c>
      <c r="AR112">
        <v>39.94</v>
      </c>
      <c r="AS112">
        <v>43.7</v>
      </c>
      <c r="AT112">
        <v>47.64</v>
      </c>
      <c r="AU112">
        <v>51.77</v>
      </c>
      <c r="AV112">
        <v>53.78</v>
      </c>
      <c r="AW112">
        <v>53.32</v>
      </c>
      <c r="AX112">
        <v>54.65</v>
      </c>
      <c r="AY112">
        <v>56.02</v>
      </c>
      <c r="AZ112">
        <v>57.42</v>
      </c>
      <c r="BA112">
        <v>58.86</v>
      </c>
      <c r="BB112">
        <v>60.34</v>
      </c>
      <c r="BC112">
        <v>61.84</v>
      </c>
      <c r="BD112">
        <v>63.39</v>
      </c>
      <c r="BE112">
        <v>64.989999999999995</v>
      </c>
      <c r="BF112">
        <v>66.61</v>
      </c>
      <c r="BG112">
        <v>68.28</v>
      </c>
      <c r="BH112">
        <v>69.989999999999995</v>
      </c>
      <c r="BI112">
        <v>71.75</v>
      </c>
      <c r="BJ112">
        <v>73.55</v>
      </c>
      <c r="BK112">
        <v>75.39</v>
      </c>
      <c r="BL112">
        <v>77.27</v>
      </c>
      <c r="BM112">
        <v>79.23</v>
      </c>
      <c r="BN112">
        <v>81.209999999999994</v>
      </c>
      <c r="BO112">
        <v>83.24</v>
      </c>
      <c r="BP112">
        <v>85.32</v>
      </c>
      <c r="BQ112">
        <v>87.48</v>
      </c>
      <c r="BR112">
        <v>89.66</v>
      </c>
      <c r="BS112">
        <v>91.91</v>
      </c>
      <c r="BT112">
        <v>94.2</v>
      </c>
      <c r="BU112">
        <v>96.59</v>
      </c>
      <c r="BV112">
        <v>99</v>
      </c>
      <c r="BW112">
        <v>101.48</v>
      </c>
      <c r="BX112">
        <v>104.02</v>
      </c>
      <c r="CC112">
        <v>37.374086749203251</v>
      </c>
      <c r="CD112">
        <v>38.211266292385396</v>
      </c>
      <c r="CE112">
        <v>39.067198657334828</v>
      </c>
      <c r="CF112">
        <v>39.942303907259124</v>
      </c>
      <c r="CG112">
        <v>40.837011514781729</v>
      </c>
      <c r="CJ112">
        <v>35.2221871104</v>
      </c>
      <c r="CK112">
        <v>38.5</v>
      </c>
      <c r="CL112">
        <v>39.94</v>
      </c>
      <c r="CO112" t="s">
        <v>38</v>
      </c>
      <c r="CP112">
        <v>2.8691660290742157E-2</v>
      </c>
      <c r="CQ112">
        <v>-8.5533655634064867E-3</v>
      </c>
      <c r="CR112">
        <v>2.4943735933983465E-2</v>
      </c>
      <c r="CS112">
        <v>2.5068618481244365E-2</v>
      </c>
      <c r="CT112">
        <v>2.4991074616208472E-2</v>
      </c>
      <c r="CU112">
        <v>2.5078369905956074E-2</v>
      </c>
      <c r="CV112">
        <v>2.5144410465511451E-2</v>
      </c>
      <c r="CW112">
        <v>2.4859131587669871E-2</v>
      </c>
      <c r="CX112">
        <v>2.5064683053040056E-2</v>
      </c>
      <c r="CY112">
        <v>2.5240574223063486E-2</v>
      </c>
      <c r="CZ112">
        <v>2.4926911832589702E-2</v>
      </c>
      <c r="DA112">
        <v>2.5071310614021944E-2</v>
      </c>
      <c r="DB112">
        <v>2.5043936731107115E-2</v>
      </c>
      <c r="DC112">
        <v>2.5146449492784759E-2</v>
      </c>
      <c r="DD112">
        <v>2.5087108013937244E-2</v>
      </c>
      <c r="DE112">
        <v>2.5016995241332475E-2</v>
      </c>
      <c r="DF112">
        <v>2.4936994296325711E-2</v>
      </c>
      <c r="DG112">
        <v>2.5365601138863828E-2</v>
      </c>
      <c r="DH112">
        <v>2.4990533888678401E-2</v>
      </c>
      <c r="DI112">
        <v>2.4996921561384083E-2</v>
      </c>
      <c r="DJ112">
        <v>2.4987986544930302E-2</v>
      </c>
      <c r="DK112">
        <v>2.531645569620266E-2</v>
      </c>
      <c r="DL112">
        <v>2.491998171010508E-2</v>
      </c>
      <c r="DM112">
        <v>2.5094802587552978E-2</v>
      </c>
      <c r="DN112">
        <v>2.4915678381024986E-2</v>
      </c>
      <c r="DO112">
        <v>2.5371549893842892E-2</v>
      </c>
      <c r="DP112">
        <v>2.4950823066570003E-2</v>
      </c>
      <c r="DQ112">
        <v>2.505050505050509E-2</v>
      </c>
      <c r="DR112">
        <v>2.5029562475364524E-2</v>
      </c>
    </row>
    <row r="113" spans="1:122" x14ac:dyDescent="0.25">
      <c r="A113">
        <v>19</v>
      </c>
      <c r="B113" t="s">
        <v>186</v>
      </c>
      <c r="C113" t="s">
        <v>183</v>
      </c>
      <c r="D113">
        <v>19</v>
      </c>
      <c r="E113" t="s">
        <v>40</v>
      </c>
      <c r="L113">
        <v>1.63</v>
      </c>
      <c r="M113">
        <v>1.68</v>
      </c>
      <c r="N113">
        <v>1.73</v>
      </c>
      <c r="O113">
        <v>1.78</v>
      </c>
      <c r="P113">
        <v>1.81</v>
      </c>
      <c r="Q113">
        <v>1.85</v>
      </c>
      <c r="R113">
        <v>1.9</v>
      </c>
      <c r="S113">
        <v>1.95</v>
      </c>
      <c r="T113">
        <v>1.99</v>
      </c>
      <c r="U113">
        <v>2.0299999999999998</v>
      </c>
      <c r="V113">
        <v>2.09</v>
      </c>
      <c r="W113">
        <v>2.14</v>
      </c>
      <c r="X113">
        <v>2.1800000000000002</v>
      </c>
      <c r="Y113">
        <v>2.23</v>
      </c>
      <c r="Z113">
        <v>2.29</v>
      </c>
      <c r="AA113">
        <v>2.35</v>
      </c>
      <c r="AB113">
        <v>2.39</v>
      </c>
      <c r="AC113">
        <v>2.4500000000000002</v>
      </c>
      <c r="AD113">
        <v>2.52</v>
      </c>
      <c r="AE113">
        <v>2.58</v>
      </c>
      <c r="AF113">
        <v>2.63</v>
      </c>
      <c r="AG113">
        <v>2.69</v>
      </c>
      <c r="AH113">
        <v>2.76</v>
      </c>
      <c r="AI113">
        <v>2.83</v>
      </c>
      <c r="AJ113">
        <v>2.89</v>
      </c>
      <c r="AK113">
        <v>2.96</v>
      </c>
      <c r="AL113">
        <v>3.03</v>
      </c>
      <c r="AM113">
        <v>3.11</v>
      </c>
      <c r="AN113">
        <v>3.17</v>
      </c>
      <c r="AO113">
        <v>3.25</v>
      </c>
      <c r="AP113">
        <v>3.33</v>
      </c>
      <c r="AQ113">
        <v>3.41</v>
      </c>
      <c r="AR113">
        <v>1.1599999999999999</v>
      </c>
      <c r="AS113">
        <v>1.19</v>
      </c>
      <c r="AT113">
        <v>1.22</v>
      </c>
      <c r="AU113">
        <v>1.26</v>
      </c>
      <c r="AV113">
        <v>1.78</v>
      </c>
      <c r="AW113">
        <v>1.81</v>
      </c>
      <c r="AX113">
        <v>1.85</v>
      </c>
      <c r="AY113">
        <v>1.9</v>
      </c>
      <c r="AZ113">
        <v>1.95</v>
      </c>
      <c r="BA113">
        <v>1.99</v>
      </c>
      <c r="BB113">
        <v>2.0299999999999998</v>
      </c>
      <c r="BC113">
        <v>2.09</v>
      </c>
      <c r="BD113">
        <v>2.14</v>
      </c>
      <c r="BE113">
        <v>2.1800000000000002</v>
      </c>
      <c r="BF113">
        <v>2.23</v>
      </c>
      <c r="BG113">
        <v>2.29</v>
      </c>
      <c r="BH113">
        <v>2.35</v>
      </c>
      <c r="BI113">
        <v>2.39</v>
      </c>
      <c r="BJ113">
        <v>2.4500000000000002</v>
      </c>
      <c r="BK113">
        <v>2.52</v>
      </c>
      <c r="BL113">
        <v>2.58</v>
      </c>
      <c r="BM113">
        <v>2.63</v>
      </c>
      <c r="BN113">
        <v>2.69</v>
      </c>
      <c r="BO113">
        <v>2.76</v>
      </c>
      <c r="BP113">
        <v>2.83</v>
      </c>
      <c r="BQ113">
        <v>2.89</v>
      </c>
      <c r="BR113">
        <v>2.96</v>
      </c>
      <c r="BS113">
        <v>3.03</v>
      </c>
      <c r="BT113">
        <v>3.11</v>
      </c>
      <c r="BU113">
        <v>3.17</v>
      </c>
      <c r="BV113">
        <v>3.25</v>
      </c>
      <c r="BW113">
        <v>3.33</v>
      </c>
      <c r="BX113">
        <v>3.41</v>
      </c>
      <c r="BZ113">
        <v>0.84526557434229943</v>
      </c>
      <c r="CC113">
        <v>1.0889184935928569</v>
      </c>
      <c r="CD113">
        <v>1.113310267849337</v>
      </c>
      <c r="CE113">
        <v>1.1382484178491619</v>
      </c>
      <c r="CF113">
        <v>1.1637451824089831</v>
      </c>
      <c r="CG113">
        <v>1.1898130744949442</v>
      </c>
      <c r="CJ113">
        <v>1.1133102678493358</v>
      </c>
      <c r="CK113">
        <v>1.1399999999999999</v>
      </c>
      <c r="CL113">
        <v>1.1599999999999999</v>
      </c>
      <c r="CO113" t="s">
        <v>40</v>
      </c>
      <c r="CP113">
        <v>2.890173410404627E-2</v>
      </c>
      <c r="CQ113">
        <v>1.6853932584269676E-2</v>
      </c>
      <c r="CR113">
        <v>2.2099447513812175E-2</v>
      </c>
      <c r="CS113">
        <v>2.7027027027026931E-2</v>
      </c>
      <c r="CT113">
        <v>2.6315789473684237E-2</v>
      </c>
      <c r="CU113">
        <v>2.051282051282053E-2</v>
      </c>
      <c r="CV113">
        <v>2.0100502512562721E-2</v>
      </c>
      <c r="CW113">
        <v>2.9556650246305449E-2</v>
      </c>
      <c r="CX113">
        <v>2.3923444976076683E-2</v>
      </c>
      <c r="CY113">
        <v>1.8691588785046745E-2</v>
      </c>
      <c r="CZ113">
        <v>2.2935779816513679E-2</v>
      </c>
      <c r="DA113">
        <v>2.6905829596412582E-2</v>
      </c>
      <c r="DB113">
        <v>2.6200873362445438E-2</v>
      </c>
      <c r="DC113">
        <v>1.7021276595744695E-2</v>
      </c>
      <c r="DD113">
        <v>2.5104602510460271E-2</v>
      </c>
      <c r="DE113">
        <v>2.8571428571428505E-2</v>
      </c>
      <c r="DF113">
        <v>2.3809523809523829E-2</v>
      </c>
      <c r="DG113">
        <v>1.937984496124024E-2</v>
      </c>
      <c r="DH113">
        <v>2.2813688212927778E-2</v>
      </c>
      <c r="DI113">
        <v>2.6022304832713696E-2</v>
      </c>
      <c r="DJ113">
        <v>2.5362318840579816E-2</v>
      </c>
      <c r="DK113">
        <v>2.1201413427561856E-2</v>
      </c>
      <c r="DL113">
        <v>2.4221453287197176E-2</v>
      </c>
      <c r="DM113">
        <v>2.3648648648648594E-2</v>
      </c>
      <c r="DN113">
        <v>2.6402640264026427E-2</v>
      </c>
      <c r="DO113">
        <v>1.9292604501607736E-2</v>
      </c>
      <c r="DP113">
        <v>2.5236593059936932E-2</v>
      </c>
      <c r="DQ113">
        <v>2.4615384615384636E-2</v>
      </c>
      <c r="DR113">
        <v>2.4024024024024045E-2</v>
      </c>
    </row>
    <row r="114" spans="1:122" x14ac:dyDescent="0.25">
      <c r="A114">
        <v>20</v>
      </c>
      <c r="C114" t="s">
        <v>187</v>
      </c>
      <c r="D114">
        <v>20</v>
      </c>
      <c r="E114" t="s">
        <v>188</v>
      </c>
      <c r="CG114" t="s">
        <v>289</v>
      </c>
      <c r="CO114" t="s">
        <v>188</v>
      </c>
    </row>
    <row r="115" spans="1:122" x14ac:dyDescent="0.25">
      <c r="A115">
        <v>20</v>
      </c>
      <c r="B115" t="s">
        <v>189</v>
      </c>
      <c r="C115" t="s">
        <v>187</v>
      </c>
      <c r="D115">
        <v>20</v>
      </c>
      <c r="E115" t="s">
        <v>38</v>
      </c>
      <c r="F115" t="s">
        <v>128</v>
      </c>
      <c r="L115">
        <v>68.45</v>
      </c>
      <c r="M115">
        <v>70.42</v>
      </c>
      <c r="N115">
        <v>72.44</v>
      </c>
      <c r="O115">
        <v>74.52</v>
      </c>
      <c r="P115">
        <v>74.599999999999994</v>
      </c>
      <c r="Q115">
        <v>76.459999999999994</v>
      </c>
      <c r="R115">
        <v>78.38</v>
      </c>
      <c r="S115">
        <v>80.34</v>
      </c>
      <c r="T115">
        <v>82.27</v>
      </c>
      <c r="U115">
        <v>84.33</v>
      </c>
      <c r="V115">
        <v>86.44</v>
      </c>
      <c r="W115">
        <v>88.6</v>
      </c>
      <c r="X115">
        <v>90.73</v>
      </c>
      <c r="Y115">
        <v>93</v>
      </c>
      <c r="Z115">
        <v>95.33</v>
      </c>
      <c r="AA115">
        <v>97.71</v>
      </c>
      <c r="AB115">
        <v>100.07</v>
      </c>
      <c r="AC115">
        <v>102.57</v>
      </c>
      <c r="AD115">
        <v>105.13</v>
      </c>
      <c r="AE115">
        <v>107.76</v>
      </c>
      <c r="AF115">
        <v>110.36</v>
      </c>
      <c r="AG115">
        <v>113.12</v>
      </c>
      <c r="AH115">
        <v>115.95</v>
      </c>
      <c r="AI115">
        <v>118.85</v>
      </c>
      <c r="AJ115">
        <v>121.72</v>
      </c>
      <c r="AK115">
        <v>124.77</v>
      </c>
      <c r="AL115">
        <v>127.89</v>
      </c>
      <c r="AM115">
        <v>131.08000000000001</v>
      </c>
      <c r="AN115">
        <v>134.26</v>
      </c>
      <c r="AO115">
        <v>137.61000000000001</v>
      </c>
      <c r="AP115">
        <v>141.06</v>
      </c>
      <c r="AQ115">
        <v>144.58000000000001</v>
      </c>
      <c r="AR115">
        <v>37.25</v>
      </c>
      <c r="AS115">
        <v>40.93</v>
      </c>
      <c r="AT115">
        <v>44.79</v>
      </c>
      <c r="AU115">
        <v>48.84</v>
      </c>
      <c r="AV115">
        <v>53.09</v>
      </c>
      <c r="AW115">
        <v>57.54</v>
      </c>
      <c r="AX115">
        <v>62.2</v>
      </c>
      <c r="AY115">
        <v>67.08</v>
      </c>
      <c r="AZ115">
        <v>72.19</v>
      </c>
      <c r="BA115">
        <v>77.540000000000006</v>
      </c>
      <c r="BB115">
        <v>83.14</v>
      </c>
      <c r="BC115">
        <v>86.44</v>
      </c>
      <c r="BD115">
        <v>88.6</v>
      </c>
      <c r="BE115">
        <v>90.73</v>
      </c>
      <c r="BF115">
        <v>93</v>
      </c>
      <c r="BG115">
        <v>95.33</v>
      </c>
      <c r="BH115">
        <v>97.71</v>
      </c>
      <c r="BI115">
        <v>100.07</v>
      </c>
      <c r="BJ115">
        <v>102.57</v>
      </c>
      <c r="BK115">
        <v>105.13</v>
      </c>
      <c r="BL115">
        <v>107.76</v>
      </c>
      <c r="BM115">
        <v>110.36</v>
      </c>
      <c r="BN115">
        <v>113.12</v>
      </c>
      <c r="BO115">
        <v>115.95</v>
      </c>
      <c r="BP115">
        <v>118.85</v>
      </c>
      <c r="BQ115">
        <v>121.72</v>
      </c>
      <c r="BR115">
        <v>124.77</v>
      </c>
      <c r="BS115">
        <v>127.89</v>
      </c>
      <c r="BT115">
        <v>131.08000000000001</v>
      </c>
      <c r="BU115">
        <v>134.26</v>
      </c>
      <c r="BV115">
        <v>137.61000000000001</v>
      </c>
      <c r="BW115">
        <v>141.06</v>
      </c>
      <c r="BX115">
        <v>144.58000000000001</v>
      </c>
      <c r="CC115">
        <v>50.995627800127508</v>
      </c>
      <c r="CD115">
        <v>52.137929862850363</v>
      </c>
      <c r="CE115">
        <v>53.305819491778209</v>
      </c>
      <c r="CF115">
        <v>54.499869848394027</v>
      </c>
      <c r="CG115">
        <v>55.72066693299805</v>
      </c>
      <c r="CJ115">
        <v>30.77</v>
      </c>
      <c r="CK115">
        <v>33.950000000000003</v>
      </c>
      <c r="CL115">
        <v>37.25</v>
      </c>
      <c r="CO115" t="s">
        <v>38</v>
      </c>
      <c r="CP115">
        <v>2.871341800110434E-2</v>
      </c>
      <c r="CQ115">
        <v>1.0735373054213406E-3</v>
      </c>
      <c r="CR115">
        <v>2.4932975871313667E-2</v>
      </c>
      <c r="CS115">
        <v>2.5111169238817708E-2</v>
      </c>
      <c r="CT115">
        <v>2.5006379178361932E-2</v>
      </c>
      <c r="CU115">
        <v>2.402290266367927E-2</v>
      </c>
      <c r="CV115">
        <v>2.5039504071958214E-2</v>
      </c>
      <c r="CW115">
        <v>2.5020751808371867E-2</v>
      </c>
      <c r="CX115">
        <v>2.4988431281813935E-2</v>
      </c>
      <c r="CY115">
        <v>2.4040632054176184E-2</v>
      </c>
      <c r="CZ115">
        <v>2.5019287997354745E-2</v>
      </c>
      <c r="DA115">
        <v>2.5053763440860195E-2</v>
      </c>
      <c r="DB115">
        <v>2.4965907898877537E-2</v>
      </c>
      <c r="DC115">
        <v>2.4153106130385831E-2</v>
      </c>
      <c r="DD115">
        <v>2.4982512241430999E-2</v>
      </c>
      <c r="DE115">
        <v>2.4958564882519279E-2</v>
      </c>
      <c r="DF115">
        <v>2.5016646057262532E-2</v>
      </c>
      <c r="DG115">
        <v>2.4127691165553026E-2</v>
      </c>
      <c r="DH115">
        <v>2.5009061254077612E-2</v>
      </c>
      <c r="DI115">
        <v>2.50176803394625E-2</v>
      </c>
      <c r="DJ115">
        <v>2.5010780508839942E-2</v>
      </c>
      <c r="DK115">
        <v>2.4148085822465332E-2</v>
      </c>
      <c r="DL115">
        <v>2.5057509037134384E-2</v>
      </c>
      <c r="DM115">
        <v>2.5006011060351083E-2</v>
      </c>
      <c r="DN115">
        <v>2.4943310657596467E-2</v>
      </c>
      <c r="DO115">
        <v>2.4259993896856714E-2</v>
      </c>
      <c r="DP115">
        <v>2.4951586474005832E-2</v>
      </c>
      <c r="DQ115">
        <v>2.5070852408981822E-2</v>
      </c>
      <c r="DR115">
        <v>2.4953920317595423E-2</v>
      </c>
    </row>
    <row r="116" spans="1:122" x14ac:dyDescent="0.25">
      <c r="A116">
        <v>20</v>
      </c>
      <c r="B116" t="s">
        <v>189</v>
      </c>
      <c r="C116" t="s">
        <v>187</v>
      </c>
      <c r="D116">
        <v>20</v>
      </c>
      <c r="E116" t="s">
        <v>40</v>
      </c>
      <c r="L116">
        <v>11.39</v>
      </c>
      <c r="M116">
        <v>11.72</v>
      </c>
      <c r="N116">
        <v>12.06</v>
      </c>
      <c r="O116">
        <v>12.4</v>
      </c>
      <c r="P116">
        <v>12.62</v>
      </c>
      <c r="Q116">
        <v>12.93</v>
      </c>
      <c r="R116">
        <v>13.26</v>
      </c>
      <c r="S116">
        <v>13.59</v>
      </c>
      <c r="T116">
        <v>13.86</v>
      </c>
      <c r="U116">
        <v>14.2</v>
      </c>
      <c r="V116">
        <v>14.56</v>
      </c>
      <c r="W116">
        <v>14.92</v>
      </c>
      <c r="X116">
        <v>15.22</v>
      </c>
      <c r="Y116">
        <v>15.6</v>
      </c>
      <c r="Z116">
        <v>15.99</v>
      </c>
      <c r="AA116">
        <v>16.39</v>
      </c>
      <c r="AB116">
        <v>16.71</v>
      </c>
      <c r="AC116">
        <v>17.13</v>
      </c>
      <c r="AD116">
        <v>17.559999999999999</v>
      </c>
      <c r="AE116">
        <v>18</v>
      </c>
      <c r="AF116">
        <v>18.36</v>
      </c>
      <c r="AG116">
        <v>18.82</v>
      </c>
      <c r="AH116">
        <v>19.29</v>
      </c>
      <c r="AI116">
        <v>19.77</v>
      </c>
      <c r="AJ116">
        <v>20.16</v>
      </c>
      <c r="AK116">
        <v>20.67</v>
      </c>
      <c r="AL116">
        <v>21.18</v>
      </c>
      <c r="AM116">
        <v>21.71</v>
      </c>
      <c r="AN116">
        <v>22.14</v>
      </c>
      <c r="AO116">
        <v>22.7</v>
      </c>
      <c r="AP116">
        <v>23.26</v>
      </c>
      <c r="AQ116">
        <v>23.85</v>
      </c>
      <c r="AR116">
        <v>5.22</v>
      </c>
      <c r="AS116">
        <v>5.37</v>
      </c>
      <c r="AT116">
        <v>5.52</v>
      </c>
      <c r="AU116">
        <v>5.68</v>
      </c>
      <c r="AV116">
        <v>5.84</v>
      </c>
      <c r="AW116">
        <v>6.01</v>
      </c>
      <c r="AX116">
        <v>6.18</v>
      </c>
      <c r="AY116">
        <v>6.36</v>
      </c>
      <c r="AZ116">
        <v>6.54</v>
      </c>
      <c r="BA116">
        <v>6.73</v>
      </c>
      <c r="BB116">
        <v>6.92</v>
      </c>
      <c r="BC116">
        <v>9.67</v>
      </c>
      <c r="BD116">
        <v>13.84</v>
      </c>
      <c r="BE116">
        <v>15.22</v>
      </c>
      <c r="BF116">
        <v>15.6</v>
      </c>
      <c r="BG116">
        <v>15.99</v>
      </c>
      <c r="BH116">
        <v>16.39</v>
      </c>
      <c r="BI116">
        <v>16.71</v>
      </c>
      <c r="BJ116">
        <v>17.13</v>
      </c>
      <c r="BK116">
        <v>17.559999999999999</v>
      </c>
      <c r="BL116">
        <v>18</v>
      </c>
      <c r="BM116">
        <v>18.36</v>
      </c>
      <c r="BN116">
        <v>18.82</v>
      </c>
      <c r="BO116">
        <v>19.29</v>
      </c>
      <c r="BP116">
        <v>19.77</v>
      </c>
      <c r="BQ116">
        <v>20.16</v>
      </c>
      <c r="BR116">
        <v>20.67</v>
      </c>
      <c r="BS116">
        <v>21.18</v>
      </c>
      <c r="BT116">
        <v>21.71</v>
      </c>
      <c r="BU116">
        <v>22.14</v>
      </c>
      <c r="BV116">
        <v>22.7</v>
      </c>
      <c r="BW116">
        <v>23.26</v>
      </c>
      <c r="BX116">
        <v>23.85</v>
      </c>
      <c r="BZ116">
        <v>0.39353281438328647</v>
      </c>
      <c r="CC116">
        <v>6.0492873638909046</v>
      </c>
      <c r="CD116">
        <v>6.1847914008420606</v>
      </c>
      <c r="CE116">
        <v>6.3233307282209221</v>
      </c>
      <c r="CF116">
        <v>6.4649733365330704</v>
      </c>
      <c r="CG116">
        <v>6.6097887392714112</v>
      </c>
      <c r="CJ116">
        <v>5</v>
      </c>
      <c r="CK116">
        <v>5.1100000000000003</v>
      </c>
      <c r="CL116">
        <v>5.22</v>
      </c>
      <c r="CO116" t="s">
        <v>40</v>
      </c>
      <c r="CP116">
        <v>2.8192371475953552E-2</v>
      </c>
      <c r="CQ116">
        <v>1.7741935483870874E-2</v>
      </c>
      <c r="CR116">
        <v>2.4564183835182291E-2</v>
      </c>
      <c r="CS116">
        <v>2.5522041763341073E-2</v>
      </c>
      <c r="CT116">
        <v>2.4886877828054304E-2</v>
      </c>
      <c r="CU116">
        <v>1.9867549668874142E-2</v>
      </c>
      <c r="CV116">
        <v>2.4531024531024521E-2</v>
      </c>
      <c r="CW116">
        <v>2.5352112676056426E-2</v>
      </c>
      <c r="CX116">
        <v>2.4725274725274686E-2</v>
      </c>
      <c r="CY116">
        <v>2.0107238605898171E-2</v>
      </c>
      <c r="CZ116">
        <v>2.4967148488830419E-2</v>
      </c>
      <c r="DA116">
        <v>2.5000000000000036E-2</v>
      </c>
      <c r="DB116">
        <v>2.5015634771732354E-2</v>
      </c>
      <c r="DC116">
        <v>1.9524100061012829E-2</v>
      </c>
      <c r="DD116">
        <v>2.5134649910233283E-2</v>
      </c>
      <c r="DE116">
        <v>2.5102159953298293E-2</v>
      </c>
      <c r="DF116">
        <v>2.5056947608200531E-2</v>
      </c>
      <c r="DG116">
        <v>1.9999999999999969E-2</v>
      </c>
      <c r="DH116">
        <v>2.5054466230936868E-2</v>
      </c>
      <c r="DI116">
        <v>2.4973432518597176E-2</v>
      </c>
      <c r="DJ116">
        <v>2.4883359253499247E-2</v>
      </c>
      <c r="DK116">
        <v>1.9726858877086525E-2</v>
      </c>
      <c r="DL116">
        <v>2.5297619047619124E-2</v>
      </c>
      <c r="DM116">
        <v>2.4673439767779293E-2</v>
      </c>
      <c r="DN116">
        <v>2.5023607176581735E-2</v>
      </c>
      <c r="DO116">
        <v>1.9806540764624583E-2</v>
      </c>
      <c r="DP116">
        <v>2.5293586269195967E-2</v>
      </c>
      <c r="DQ116">
        <v>2.4669603524229176E-2</v>
      </c>
      <c r="DR116">
        <v>2.5365434221840059E-2</v>
      </c>
    </row>
    <row r="117" spans="1:122" x14ac:dyDescent="0.25">
      <c r="CO117">
        <v>0</v>
      </c>
    </row>
    <row r="118" spans="1:122" x14ac:dyDescent="0.25">
      <c r="CO118">
        <v>0</v>
      </c>
    </row>
    <row r="119" spans="1:122" x14ac:dyDescent="0.25">
      <c r="CO119">
        <v>0</v>
      </c>
    </row>
    <row r="120" spans="1:122" x14ac:dyDescent="0.25">
      <c r="A120">
        <v>21</v>
      </c>
      <c r="C120" t="s">
        <v>190</v>
      </c>
      <c r="D120">
        <v>21</v>
      </c>
      <c r="E120" t="s">
        <v>191</v>
      </c>
      <c r="CG120" t="s">
        <v>289</v>
      </c>
      <c r="CO120" t="s">
        <v>191</v>
      </c>
    </row>
    <row r="121" spans="1:122" x14ac:dyDescent="0.25">
      <c r="A121">
        <v>21</v>
      </c>
      <c r="B121" t="s">
        <v>191</v>
      </c>
      <c r="C121" t="s">
        <v>190</v>
      </c>
      <c r="D121">
        <v>21</v>
      </c>
      <c r="E121" t="s">
        <v>38</v>
      </c>
      <c r="F121" t="s">
        <v>128</v>
      </c>
      <c r="L121">
        <v>48.46</v>
      </c>
      <c r="M121">
        <v>49.85</v>
      </c>
      <c r="N121">
        <v>51.28</v>
      </c>
      <c r="O121">
        <v>52.76</v>
      </c>
      <c r="P121">
        <v>53.01</v>
      </c>
      <c r="Q121">
        <v>54.34</v>
      </c>
      <c r="R121">
        <v>55.7</v>
      </c>
      <c r="S121">
        <v>57.09</v>
      </c>
      <c r="T121">
        <v>58.41</v>
      </c>
      <c r="U121">
        <v>59.87</v>
      </c>
      <c r="V121">
        <v>61.37</v>
      </c>
      <c r="W121">
        <v>62.9</v>
      </c>
      <c r="X121">
        <v>64.36</v>
      </c>
      <c r="Y121">
        <v>65.97</v>
      </c>
      <c r="Z121">
        <v>67.62</v>
      </c>
      <c r="AA121">
        <v>69.31</v>
      </c>
      <c r="AB121">
        <v>70.92</v>
      </c>
      <c r="AC121">
        <v>72.7</v>
      </c>
      <c r="AD121">
        <v>74.510000000000005</v>
      </c>
      <c r="AE121">
        <v>76.38</v>
      </c>
      <c r="AF121">
        <v>78.150000000000006</v>
      </c>
      <c r="AG121">
        <v>80.11</v>
      </c>
      <c r="AH121">
        <v>82.11</v>
      </c>
      <c r="AI121">
        <v>84.16</v>
      </c>
      <c r="AJ121">
        <v>86.12</v>
      </c>
      <c r="AK121">
        <v>88.28</v>
      </c>
      <c r="AL121">
        <v>90.48</v>
      </c>
      <c r="AM121">
        <v>92.75</v>
      </c>
      <c r="AN121">
        <v>94.91</v>
      </c>
      <c r="AO121">
        <v>97.28</v>
      </c>
      <c r="AP121">
        <v>99.71</v>
      </c>
      <c r="AQ121">
        <v>102.2</v>
      </c>
      <c r="AR121">
        <v>43.59</v>
      </c>
      <c r="AS121">
        <v>47.45</v>
      </c>
      <c r="AT121">
        <v>49.85</v>
      </c>
      <c r="AU121">
        <v>51.28</v>
      </c>
      <c r="AV121">
        <v>52.76</v>
      </c>
      <c r="AW121">
        <v>53.01</v>
      </c>
      <c r="AX121">
        <v>54.34</v>
      </c>
      <c r="AY121">
        <v>55.7</v>
      </c>
      <c r="AZ121">
        <v>57.09</v>
      </c>
      <c r="BA121">
        <v>58.41</v>
      </c>
      <c r="BB121">
        <v>59.87</v>
      </c>
      <c r="BC121">
        <v>61.37</v>
      </c>
      <c r="BD121">
        <v>62.9</v>
      </c>
      <c r="BE121">
        <v>64.36</v>
      </c>
      <c r="BF121">
        <v>65.97</v>
      </c>
      <c r="BG121">
        <v>67.62</v>
      </c>
      <c r="BH121">
        <v>69.31</v>
      </c>
      <c r="BI121">
        <v>70.92</v>
      </c>
      <c r="BJ121">
        <v>72.7</v>
      </c>
      <c r="BK121">
        <v>74.510000000000005</v>
      </c>
      <c r="BL121">
        <v>76.38</v>
      </c>
      <c r="BM121">
        <v>78.150000000000006</v>
      </c>
      <c r="BN121">
        <v>80.11</v>
      </c>
      <c r="BO121">
        <v>82.11</v>
      </c>
      <c r="BP121">
        <v>84.16</v>
      </c>
      <c r="BQ121">
        <v>86.12</v>
      </c>
      <c r="BR121">
        <v>88.28</v>
      </c>
      <c r="BS121">
        <v>90.48</v>
      </c>
      <c r="BT121">
        <v>92.75</v>
      </c>
      <c r="BU121">
        <v>94.91</v>
      </c>
      <c r="BV121">
        <v>97.28</v>
      </c>
      <c r="BW121">
        <v>99.71</v>
      </c>
      <c r="BX121">
        <v>102.2</v>
      </c>
      <c r="CC121">
        <v>43.298209874112253</v>
      </c>
      <c r="CD121">
        <v>44.268089775292353</v>
      </c>
      <c r="CE121">
        <v>45.259694986258907</v>
      </c>
      <c r="CF121">
        <v>46.273512153951103</v>
      </c>
      <c r="CG121">
        <v>47.310038826199609</v>
      </c>
      <c r="CJ121">
        <v>36.831951820799993</v>
      </c>
      <c r="CK121">
        <v>40.14</v>
      </c>
      <c r="CL121">
        <v>43.59</v>
      </c>
      <c r="CO121" t="s">
        <v>38</v>
      </c>
      <c r="CP121">
        <v>2.8861154446177786E-2</v>
      </c>
      <c r="CQ121">
        <v>4.7384382107657315E-3</v>
      </c>
      <c r="CR121">
        <v>2.5089605734767127E-2</v>
      </c>
      <c r="CS121">
        <v>2.5027603974972383E-2</v>
      </c>
      <c r="CT121">
        <v>2.4955116696588876E-2</v>
      </c>
      <c r="CU121">
        <v>2.3121387283236872E-2</v>
      </c>
      <c r="CV121">
        <v>2.4995719910974164E-2</v>
      </c>
      <c r="CW121">
        <v>2.5054284282612329E-2</v>
      </c>
      <c r="CX121">
        <v>2.4930747922437692E-2</v>
      </c>
      <c r="CY121">
        <v>2.3211446740858521E-2</v>
      </c>
      <c r="CZ121">
        <v>2.5015537600994397E-2</v>
      </c>
      <c r="DA121">
        <v>2.5011368804001906E-2</v>
      </c>
      <c r="DB121">
        <v>2.4992605737947319E-2</v>
      </c>
      <c r="DC121">
        <v>2.3228971288414363E-2</v>
      </c>
      <c r="DD121">
        <v>2.50987027636774E-2</v>
      </c>
      <c r="DE121">
        <v>2.4896836313617637E-2</v>
      </c>
      <c r="DF121">
        <v>2.5097302375519933E-2</v>
      </c>
      <c r="DG121">
        <v>2.3173605655931007E-2</v>
      </c>
      <c r="DH121">
        <v>2.5079974408189296E-2</v>
      </c>
      <c r="DI121">
        <v>2.4965672200724005E-2</v>
      </c>
      <c r="DJ121">
        <v>2.4966508342467386E-2</v>
      </c>
      <c r="DK121">
        <v>2.3288973384030513E-2</v>
      </c>
      <c r="DL121">
        <v>2.5081281932187605E-2</v>
      </c>
      <c r="DM121">
        <v>2.492070684186682E-2</v>
      </c>
      <c r="DN121">
        <v>2.5088417329796595E-2</v>
      </c>
      <c r="DO121">
        <v>2.3288409703504008E-2</v>
      </c>
      <c r="DP121">
        <v>2.4971025181751181E-2</v>
      </c>
      <c r="DQ121">
        <v>2.4979440789473607E-2</v>
      </c>
      <c r="DR121">
        <v>2.4972420018052444E-2</v>
      </c>
    </row>
    <row r="122" spans="1:122" x14ac:dyDescent="0.25">
      <c r="A122">
        <v>21</v>
      </c>
      <c r="B122" t="s">
        <v>191</v>
      </c>
      <c r="C122" t="s">
        <v>190</v>
      </c>
      <c r="D122">
        <v>21</v>
      </c>
      <c r="E122" t="s">
        <v>40</v>
      </c>
      <c r="L122">
        <v>7.08</v>
      </c>
      <c r="M122">
        <v>7.28</v>
      </c>
      <c r="N122">
        <v>7.49</v>
      </c>
      <c r="O122">
        <v>7.7</v>
      </c>
      <c r="P122">
        <v>7.84</v>
      </c>
      <c r="Q122">
        <v>8.0299999999999994</v>
      </c>
      <c r="R122">
        <v>8.23</v>
      </c>
      <c r="S122">
        <v>8.44</v>
      </c>
      <c r="T122">
        <v>8.61</v>
      </c>
      <c r="U122">
        <v>8.82</v>
      </c>
      <c r="V122">
        <v>9.0399999999999991</v>
      </c>
      <c r="W122">
        <v>9.27</v>
      </c>
      <c r="X122">
        <v>9.4499999999999993</v>
      </c>
      <c r="Y122">
        <v>9.69</v>
      </c>
      <c r="Z122">
        <v>9.93</v>
      </c>
      <c r="AA122">
        <v>10.18</v>
      </c>
      <c r="AB122">
        <v>10.38</v>
      </c>
      <c r="AC122">
        <v>10.64</v>
      </c>
      <c r="AD122">
        <v>10.91</v>
      </c>
      <c r="AE122">
        <v>11.18</v>
      </c>
      <c r="AF122">
        <v>11.4</v>
      </c>
      <c r="AG122">
        <v>11.68</v>
      </c>
      <c r="AH122">
        <v>11.98</v>
      </c>
      <c r="AI122">
        <v>12.28</v>
      </c>
      <c r="AJ122">
        <v>12.52</v>
      </c>
      <c r="AK122">
        <v>12.83</v>
      </c>
      <c r="AL122">
        <v>13.15</v>
      </c>
      <c r="AM122">
        <v>13.48</v>
      </c>
      <c r="AN122">
        <v>13.75</v>
      </c>
      <c r="AO122">
        <v>14.09</v>
      </c>
      <c r="AP122">
        <v>14.44</v>
      </c>
      <c r="AQ122">
        <v>14.81</v>
      </c>
      <c r="AR122">
        <v>4.46</v>
      </c>
      <c r="AS122">
        <v>4.59</v>
      </c>
      <c r="AT122">
        <v>6.37</v>
      </c>
      <c r="AU122">
        <v>7.49</v>
      </c>
      <c r="AV122">
        <v>7.7</v>
      </c>
      <c r="AW122">
        <v>7.84</v>
      </c>
      <c r="AX122">
        <v>8.0299999999999994</v>
      </c>
      <c r="AY122">
        <v>8.23</v>
      </c>
      <c r="AZ122">
        <v>8.44</v>
      </c>
      <c r="BA122">
        <v>8.61</v>
      </c>
      <c r="BB122">
        <v>8.82</v>
      </c>
      <c r="BC122">
        <v>9.0399999999999991</v>
      </c>
      <c r="BD122">
        <v>9.27</v>
      </c>
      <c r="BE122">
        <v>9.4499999999999993</v>
      </c>
      <c r="BF122">
        <v>9.69</v>
      </c>
      <c r="BG122">
        <v>9.93</v>
      </c>
      <c r="BH122">
        <v>10.18</v>
      </c>
      <c r="BI122">
        <v>10.38</v>
      </c>
      <c r="BJ122">
        <v>10.64</v>
      </c>
      <c r="BK122">
        <v>10.91</v>
      </c>
      <c r="BL122">
        <v>11.18</v>
      </c>
      <c r="BM122">
        <v>11.4</v>
      </c>
      <c r="BN122">
        <v>11.68</v>
      </c>
      <c r="BO122">
        <v>11.98</v>
      </c>
      <c r="BP122">
        <v>12.28</v>
      </c>
      <c r="BQ122">
        <v>12.52</v>
      </c>
      <c r="BR122">
        <v>12.83</v>
      </c>
      <c r="BS122">
        <v>13.15</v>
      </c>
      <c r="BT122">
        <v>13.48</v>
      </c>
      <c r="BU122">
        <v>13.75</v>
      </c>
      <c r="BV122">
        <v>14.09</v>
      </c>
      <c r="BW122">
        <v>14.44</v>
      </c>
      <c r="BX122">
        <v>14.81</v>
      </c>
      <c r="BZ122">
        <v>0.54190651636490239</v>
      </c>
      <c r="CC122">
        <v>4.5846217723456073</v>
      </c>
      <c r="CD122">
        <v>4.6873173000461481</v>
      </c>
      <c r="CE122">
        <v>4.7923132075671813</v>
      </c>
      <c r="CF122">
        <v>4.8996610234166855</v>
      </c>
      <c r="CG122">
        <v>5.009413430341219</v>
      </c>
      <c r="CJ122">
        <v>4.2648311807999999</v>
      </c>
      <c r="CK122">
        <v>4.3600000000000003</v>
      </c>
      <c r="CL122">
        <v>4.46</v>
      </c>
      <c r="CO122" t="s">
        <v>40</v>
      </c>
      <c r="CP122">
        <v>2.803738317757009E-2</v>
      </c>
      <c r="CQ122">
        <v>1.8181818181818139E-2</v>
      </c>
      <c r="CR122">
        <v>2.4234693877550957E-2</v>
      </c>
      <c r="CS122">
        <v>2.4906600249066137E-2</v>
      </c>
      <c r="CT122">
        <v>2.5516403402187006E-2</v>
      </c>
      <c r="CU122">
        <v>2.0142180094786723E-2</v>
      </c>
      <c r="CV122">
        <v>2.4390243902439126E-2</v>
      </c>
      <c r="CW122">
        <v>2.4943310657596241E-2</v>
      </c>
      <c r="CX122">
        <v>2.5442477876106245E-2</v>
      </c>
      <c r="CY122">
        <v>1.941747572815531E-2</v>
      </c>
      <c r="CZ122">
        <v>2.5396825396825421E-2</v>
      </c>
      <c r="DA122">
        <v>2.4767801857585162E-2</v>
      </c>
      <c r="DB122">
        <v>2.5176233635448138E-2</v>
      </c>
      <c r="DC122">
        <v>1.964636542239696E-2</v>
      </c>
      <c r="DD122">
        <v>2.5048169556840055E-2</v>
      </c>
      <c r="DE122">
        <v>2.5375939849624017E-2</v>
      </c>
      <c r="DF122">
        <v>2.4747937671860638E-2</v>
      </c>
      <c r="DG122">
        <v>1.9677996422182525E-2</v>
      </c>
      <c r="DH122">
        <v>2.4561403508771874E-2</v>
      </c>
      <c r="DI122">
        <v>2.5684931506849376E-2</v>
      </c>
      <c r="DJ122">
        <v>2.5041736227044985E-2</v>
      </c>
      <c r="DK122">
        <v>1.9543973941368097E-2</v>
      </c>
      <c r="DL122">
        <v>2.476038338658151E-2</v>
      </c>
      <c r="DM122">
        <v>2.4941543257989109E-2</v>
      </c>
      <c r="DN122">
        <v>2.5095057034220537E-2</v>
      </c>
      <c r="DO122">
        <v>2.0029673590504418E-2</v>
      </c>
      <c r="DP122">
        <v>2.4727272727272716E-2</v>
      </c>
      <c r="DQ122">
        <v>2.4840312278211471E-2</v>
      </c>
      <c r="DR122">
        <v>2.5623268698061013E-2</v>
      </c>
    </row>
    <row r="123" spans="1:122" x14ac:dyDescent="0.25">
      <c r="A123">
        <v>21</v>
      </c>
      <c r="C123" t="s">
        <v>190</v>
      </c>
      <c r="E123" t="s">
        <v>192</v>
      </c>
      <c r="CG123" t="s">
        <v>289</v>
      </c>
      <c r="CO123" t="s">
        <v>192</v>
      </c>
    </row>
    <row r="124" spans="1:122" x14ac:dyDescent="0.25">
      <c r="A124">
        <v>21</v>
      </c>
      <c r="B124" t="s">
        <v>192</v>
      </c>
      <c r="C124" t="s">
        <v>190</v>
      </c>
      <c r="E124" t="s">
        <v>38</v>
      </c>
      <c r="F124" t="s">
        <v>128</v>
      </c>
      <c r="L124">
        <v>48.46</v>
      </c>
      <c r="M124">
        <v>49.85</v>
      </c>
      <c r="N124">
        <v>51.28</v>
      </c>
      <c r="O124">
        <v>52.76</v>
      </c>
      <c r="P124">
        <v>53.01</v>
      </c>
      <c r="Q124">
        <v>54.34</v>
      </c>
      <c r="R124">
        <v>55.7</v>
      </c>
      <c r="S124">
        <v>57.09</v>
      </c>
      <c r="T124">
        <v>58.41</v>
      </c>
      <c r="U124">
        <v>59.87</v>
      </c>
      <c r="V124">
        <v>61.37</v>
      </c>
      <c r="W124">
        <v>62.9</v>
      </c>
      <c r="X124">
        <v>64.36</v>
      </c>
      <c r="Y124">
        <v>65.97</v>
      </c>
      <c r="Z124">
        <v>67.62</v>
      </c>
      <c r="AA124">
        <v>69.31</v>
      </c>
      <c r="AB124">
        <v>70.92</v>
      </c>
      <c r="AC124">
        <v>72.7</v>
      </c>
      <c r="AD124">
        <v>74.510000000000005</v>
      </c>
      <c r="AE124">
        <v>76.38</v>
      </c>
      <c r="AF124">
        <v>78.150000000000006</v>
      </c>
      <c r="AG124">
        <v>80.11</v>
      </c>
      <c r="AH124">
        <v>82.11</v>
      </c>
      <c r="AI124">
        <v>84.16</v>
      </c>
      <c r="AJ124">
        <v>86.12</v>
      </c>
      <c r="AK124">
        <v>88.28</v>
      </c>
      <c r="AL124">
        <v>90.48</v>
      </c>
      <c r="AM124">
        <v>92.75</v>
      </c>
      <c r="AN124">
        <v>94.91</v>
      </c>
      <c r="AO124">
        <v>97.28</v>
      </c>
      <c r="AP124">
        <v>99.71</v>
      </c>
      <c r="AQ124">
        <v>102.2</v>
      </c>
      <c r="AR124">
        <v>41.82</v>
      </c>
      <c r="AS124">
        <v>45.63</v>
      </c>
      <c r="AT124">
        <v>49.63</v>
      </c>
      <c r="AU124">
        <v>51.28</v>
      </c>
      <c r="AV124">
        <v>52.76</v>
      </c>
      <c r="AW124">
        <v>53.01</v>
      </c>
      <c r="AX124">
        <v>54.34</v>
      </c>
      <c r="AY124">
        <v>55.7</v>
      </c>
      <c r="AZ124">
        <v>57.09</v>
      </c>
      <c r="BA124">
        <v>58.41</v>
      </c>
      <c r="BB124">
        <v>59.87</v>
      </c>
      <c r="BC124">
        <v>61.37</v>
      </c>
      <c r="BD124">
        <v>62.9</v>
      </c>
      <c r="BE124">
        <v>64.36</v>
      </c>
      <c r="BF124">
        <v>65.97</v>
      </c>
      <c r="BG124">
        <v>67.62</v>
      </c>
      <c r="BH124">
        <v>69.31</v>
      </c>
      <c r="BI124">
        <v>70.92</v>
      </c>
      <c r="BJ124">
        <v>72.7</v>
      </c>
      <c r="BK124">
        <v>74.510000000000005</v>
      </c>
      <c r="BL124">
        <v>76.38</v>
      </c>
      <c r="BM124">
        <v>78.150000000000006</v>
      </c>
      <c r="BN124">
        <v>80.11</v>
      </c>
      <c r="BO124">
        <v>82.11</v>
      </c>
      <c r="BP124">
        <v>84.16</v>
      </c>
      <c r="BQ124">
        <v>86.12</v>
      </c>
      <c r="BR124">
        <v>88.28</v>
      </c>
      <c r="BS124">
        <v>90.48</v>
      </c>
      <c r="BT124">
        <v>92.75</v>
      </c>
      <c r="BU124">
        <v>94.91</v>
      </c>
      <c r="BV124">
        <v>97.28</v>
      </c>
      <c r="BW124">
        <v>99.71</v>
      </c>
      <c r="BX124">
        <v>102.2</v>
      </c>
      <c r="CC124">
        <v>43.298209874112253</v>
      </c>
      <c r="CD124">
        <v>44.268089775292353</v>
      </c>
      <c r="CE124">
        <v>45.259694986258907</v>
      </c>
      <c r="CF124">
        <v>46.273512153951103</v>
      </c>
      <c r="CG124">
        <v>47.310038826199609</v>
      </c>
      <c r="CJ124">
        <v>35.138562969599995</v>
      </c>
      <c r="CK124">
        <v>38.409999999999997</v>
      </c>
      <c r="CL124">
        <v>41.82</v>
      </c>
      <c r="CO124" t="s">
        <v>38</v>
      </c>
      <c r="CP124">
        <v>2.8861154446177786E-2</v>
      </c>
      <c r="CQ124">
        <v>4.7384382107657315E-3</v>
      </c>
      <c r="CR124">
        <v>2.5089605734767127E-2</v>
      </c>
      <c r="CS124">
        <v>2.5027603974972383E-2</v>
      </c>
      <c r="CT124">
        <v>2.4955116696588876E-2</v>
      </c>
      <c r="CU124">
        <v>2.3121387283236872E-2</v>
      </c>
      <c r="CV124">
        <v>2.4995719910974164E-2</v>
      </c>
      <c r="CW124">
        <v>2.5054284282612329E-2</v>
      </c>
      <c r="CX124">
        <v>2.4930747922437692E-2</v>
      </c>
      <c r="CY124">
        <v>2.3211446740858521E-2</v>
      </c>
      <c r="CZ124">
        <v>2.5015537600994397E-2</v>
      </c>
      <c r="DA124">
        <v>2.5011368804001906E-2</v>
      </c>
      <c r="DB124">
        <v>2.4992605737947319E-2</v>
      </c>
      <c r="DC124">
        <v>2.3228971288414363E-2</v>
      </c>
      <c r="DD124">
        <v>2.50987027636774E-2</v>
      </c>
      <c r="DE124">
        <v>2.4896836313617637E-2</v>
      </c>
      <c r="DF124">
        <v>2.5097302375519933E-2</v>
      </c>
      <c r="DG124">
        <v>2.3173605655931007E-2</v>
      </c>
      <c r="DH124">
        <v>2.5079974408189296E-2</v>
      </c>
      <c r="DI124">
        <v>2.4965672200724005E-2</v>
      </c>
      <c r="DJ124">
        <v>2.4966508342467386E-2</v>
      </c>
      <c r="DK124">
        <v>2.3288973384030513E-2</v>
      </c>
      <c r="DL124">
        <v>2.5081281932187605E-2</v>
      </c>
      <c r="DM124">
        <v>2.492070684186682E-2</v>
      </c>
      <c r="DN124">
        <v>2.5088417329796595E-2</v>
      </c>
      <c r="DO124">
        <v>2.3288409703504008E-2</v>
      </c>
      <c r="DP124">
        <v>2.4971025181751181E-2</v>
      </c>
      <c r="DQ124">
        <v>2.4979440789473607E-2</v>
      </c>
      <c r="DR124">
        <v>2.4972420018052444E-2</v>
      </c>
    </row>
    <row r="125" spans="1:122" x14ac:dyDescent="0.25">
      <c r="A125">
        <v>21</v>
      </c>
      <c r="B125" t="s">
        <v>192</v>
      </c>
      <c r="C125" t="s">
        <v>190</v>
      </c>
      <c r="E125" t="s">
        <v>40</v>
      </c>
      <c r="L125">
        <v>7.08</v>
      </c>
      <c r="M125">
        <v>7.28</v>
      </c>
      <c r="N125">
        <v>7.49</v>
      </c>
      <c r="O125">
        <v>7.7</v>
      </c>
      <c r="P125">
        <v>7.84</v>
      </c>
      <c r="Q125">
        <v>8.0299999999999994</v>
      </c>
      <c r="R125">
        <v>8.23</v>
      </c>
      <c r="S125">
        <v>8.44</v>
      </c>
      <c r="T125">
        <v>8.61</v>
      </c>
      <c r="U125">
        <v>8.82</v>
      </c>
      <c r="V125">
        <v>9.0399999999999991</v>
      </c>
      <c r="W125">
        <v>9.27</v>
      </c>
      <c r="X125">
        <v>9.4499999999999993</v>
      </c>
      <c r="Y125">
        <v>9.69</v>
      </c>
      <c r="Z125">
        <v>9.93</v>
      </c>
      <c r="AA125">
        <v>10.18</v>
      </c>
      <c r="AB125">
        <v>10.38</v>
      </c>
      <c r="AC125">
        <v>10.64</v>
      </c>
      <c r="AD125">
        <v>10.91</v>
      </c>
      <c r="AE125">
        <v>11.18</v>
      </c>
      <c r="AF125">
        <v>11.4</v>
      </c>
      <c r="AG125">
        <v>11.68</v>
      </c>
      <c r="AH125">
        <v>11.98</v>
      </c>
      <c r="AI125">
        <v>12.28</v>
      </c>
      <c r="AJ125">
        <v>12.52</v>
      </c>
      <c r="AK125">
        <v>12.83</v>
      </c>
      <c r="AL125">
        <v>13.15</v>
      </c>
      <c r="AM125">
        <v>13.48</v>
      </c>
      <c r="AN125">
        <v>13.75</v>
      </c>
      <c r="AO125">
        <v>14.09</v>
      </c>
      <c r="AP125">
        <v>14.44</v>
      </c>
      <c r="AQ125">
        <v>14.81</v>
      </c>
      <c r="AR125">
        <v>4.46</v>
      </c>
      <c r="AS125">
        <v>4.59</v>
      </c>
      <c r="AT125">
        <v>4.72</v>
      </c>
      <c r="AU125">
        <v>7.39</v>
      </c>
      <c r="AV125">
        <v>7.7</v>
      </c>
      <c r="AW125">
        <v>7.84</v>
      </c>
      <c r="AX125">
        <v>8.0299999999999994</v>
      </c>
      <c r="AY125">
        <v>8.23</v>
      </c>
      <c r="AZ125">
        <v>8.44</v>
      </c>
      <c r="BA125">
        <v>8.61</v>
      </c>
      <c r="BB125">
        <v>8.82</v>
      </c>
      <c r="BC125">
        <v>9.0399999999999991</v>
      </c>
      <c r="BD125">
        <v>9.27</v>
      </c>
      <c r="BE125">
        <v>9.4499999999999993</v>
      </c>
      <c r="BF125">
        <v>9.69</v>
      </c>
      <c r="BG125">
        <v>9.93</v>
      </c>
      <c r="BH125">
        <v>10.18</v>
      </c>
      <c r="BI125">
        <v>10.38</v>
      </c>
      <c r="BJ125">
        <v>10.64</v>
      </c>
      <c r="BK125">
        <v>10.91</v>
      </c>
      <c r="BL125">
        <v>11.18</v>
      </c>
      <c r="BM125">
        <v>11.4</v>
      </c>
      <c r="BN125">
        <v>11.68</v>
      </c>
      <c r="BO125">
        <v>11.98</v>
      </c>
      <c r="BP125">
        <v>12.28</v>
      </c>
      <c r="BQ125">
        <v>12.52</v>
      </c>
      <c r="BR125">
        <v>12.83</v>
      </c>
      <c r="BS125">
        <v>13.15</v>
      </c>
      <c r="BT125">
        <v>13.48</v>
      </c>
      <c r="BU125">
        <v>13.75</v>
      </c>
      <c r="BV125">
        <v>14.09</v>
      </c>
      <c r="BW125">
        <v>14.44</v>
      </c>
      <c r="BX125">
        <v>14.81</v>
      </c>
      <c r="BZ125">
        <v>0.54190651636490239</v>
      </c>
      <c r="CC125">
        <v>4.5846217723456073</v>
      </c>
      <c r="CD125">
        <v>4.6873173000461481</v>
      </c>
      <c r="CE125">
        <v>4.7923132075671813</v>
      </c>
      <c r="CF125">
        <v>4.8996610234166855</v>
      </c>
      <c r="CG125">
        <v>5.009413430341219</v>
      </c>
      <c r="CJ125">
        <v>4.2648311807999999</v>
      </c>
      <c r="CK125">
        <v>4.3600000000000003</v>
      </c>
      <c r="CL125">
        <v>4.46</v>
      </c>
      <c r="CO125" t="s">
        <v>40</v>
      </c>
      <c r="CP125">
        <v>2.803738317757009E-2</v>
      </c>
      <c r="CQ125">
        <v>1.8181818181818139E-2</v>
      </c>
      <c r="CR125">
        <v>2.4234693877550957E-2</v>
      </c>
      <c r="CS125">
        <v>2.4906600249066137E-2</v>
      </c>
      <c r="CT125">
        <v>2.5516403402187006E-2</v>
      </c>
      <c r="CU125">
        <v>2.0142180094786723E-2</v>
      </c>
      <c r="CV125">
        <v>2.4390243902439126E-2</v>
      </c>
      <c r="CW125">
        <v>2.4943310657596241E-2</v>
      </c>
      <c r="CX125">
        <v>2.5442477876106245E-2</v>
      </c>
      <c r="CY125">
        <v>1.941747572815531E-2</v>
      </c>
      <c r="CZ125">
        <v>2.5396825396825421E-2</v>
      </c>
      <c r="DA125">
        <v>2.4767801857585162E-2</v>
      </c>
      <c r="DB125">
        <v>2.5176233635448138E-2</v>
      </c>
      <c r="DC125">
        <v>1.964636542239696E-2</v>
      </c>
      <c r="DD125">
        <v>2.5048169556840055E-2</v>
      </c>
      <c r="DE125">
        <v>2.5375939849624017E-2</v>
      </c>
      <c r="DF125">
        <v>2.4747937671860638E-2</v>
      </c>
      <c r="DG125">
        <v>1.9677996422182525E-2</v>
      </c>
      <c r="DH125">
        <v>2.4561403508771874E-2</v>
      </c>
      <c r="DI125">
        <v>2.5684931506849376E-2</v>
      </c>
      <c r="DJ125">
        <v>2.5041736227044985E-2</v>
      </c>
      <c r="DK125">
        <v>1.9543973941368097E-2</v>
      </c>
      <c r="DL125">
        <v>2.476038338658151E-2</v>
      </c>
      <c r="DM125">
        <v>2.4941543257989109E-2</v>
      </c>
      <c r="DN125">
        <v>2.5095057034220537E-2</v>
      </c>
      <c r="DO125">
        <v>2.0029673590504418E-2</v>
      </c>
      <c r="DP125">
        <v>2.4727272727272716E-2</v>
      </c>
      <c r="DQ125">
        <v>2.4840312278211471E-2</v>
      </c>
      <c r="DR125">
        <v>2.5623268698061013E-2</v>
      </c>
    </row>
    <row r="126" spans="1:122" x14ac:dyDescent="0.25">
      <c r="A126">
        <v>22</v>
      </c>
      <c r="C126" t="s">
        <v>193</v>
      </c>
      <c r="D126">
        <v>22</v>
      </c>
      <c r="E126" t="s">
        <v>194</v>
      </c>
      <c r="CG126" t="s">
        <v>289</v>
      </c>
      <c r="CO126" t="s">
        <v>194</v>
      </c>
    </row>
    <row r="127" spans="1:122" x14ac:dyDescent="0.25">
      <c r="A127">
        <v>22</v>
      </c>
      <c r="B127" t="s">
        <v>194</v>
      </c>
      <c r="C127" t="s">
        <v>193</v>
      </c>
      <c r="D127">
        <v>22</v>
      </c>
      <c r="E127" t="s">
        <v>38</v>
      </c>
      <c r="F127" t="s">
        <v>128</v>
      </c>
      <c r="L127">
        <v>23.1</v>
      </c>
      <c r="M127">
        <v>23.76</v>
      </c>
      <c r="N127">
        <v>24.45</v>
      </c>
      <c r="O127">
        <v>25.15</v>
      </c>
      <c r="P127">
        <v>25.54</v>
      </c>
      <c r="Q127">
        <v>26.18</v>
      </c>
      <c r="R127">
        <v>26.84</v>
      </c>
      <c r="S127">
        <v>27.51</v>
      </c>
      <c r="T127">
        <v>28.08</v>
      </c>
      <c r="U127">
        <v>28.79</v>
      </c>
      <c r="V127">
        <v>29.51</v>
      </c>
      <c r="W127">
        <v>30.24</v>
      </c>
      <c r="X127">
        <v>30.88</v>
      </c>
      <c r="Y127">
        <v>31.65</v>
      </c>
      <c r="Z127">
        <v>32.44</v>
      </c>
      <c r="AA127">
        <v>33.25</v>
      </c>
      <c r="AB127">
        <v>33.950000000000003</v>
      </c>
      <c r="AC127">
        <v>34.799999999999997</v>
      </c>
      <c r="AD127">
        <v>35.67</v>
      </c>
      <c r="AE127">
        <v>36.56</v>
      </c>
      <c r="AF127">
        <v>37.33</v>
      </c>
      <c r="AG127">
        <v>38.26</v>
      </c>
      <c r="AH127">
        <v>39.22</v>
      </c>
      <c r="AI127">
        <v>40.200000000000003</v>
      </c>
      <c r="AJ127">
        <v>41.04</v>
      </c>
      <c r="AK127">
        <v>42.07</v>
      </c>
      <c r="AL127">
        <v>43.12</v>
      </c>
      <c r="AM127">
        <v>44.2</v>
      </c>
      <c r="AN127">
        <v>45.12</v>
      </c>
      <c r="AO127">
        <v>46.25</v>
      </c>
      <c r="AP127">
        <v>47.41</v>
      </c>
      <c r="AQ127">
        <v>48.59</v>
      </c>
      <c r="AR127">
        <v>16.89</v>
      </c>
      <c r="AS127">
        <v>19.989999999999998</v>
      </c>
      <c r="AT127">
        <v>23.25</v>
      </c>
      <c r="AU127">
        <v>24.45</v>
      </c>
      <c r="AV127">
        <v>25.15</v>
      </c>
      <c r="AW127">
        <v>25.54</v>
      </c>
      <c r="AX127">
        <v>26.18</v>
      </c>
      <c r="AY127">
        <v>26.84</v>
      </c>
      <c r="AZ127">
        <v>27.51</v>
      </c>
      <c r="BA127">
        <v>28.08</v>
      </c>
      <c r="BB127">
        <v>28.79</v>
      </c>
      <c r="BC127">
        <v>29.51</v>
      </c>
      <c r="BD127">
        <v>30.24</v>
      </c>
      <c r="BE127">
        <v>30.88</v>
      </c>
      <c r="BF127">
        <v>31.65</v>
      </c>
      <c r="BG127">
        <v>32.44</v>
      </c>
      <c r="BH127">
        <v>33.25</v>
      </c>
      <c r="BI127">
        <v>33.950000000000003</v>
      </c>
      <c r="BJ127">
        <v>34.799999999999997</v>
      </c>
      <c r="BK127">
        <v>35.67</v>
      </c>
      <c r="BL127">
        <v>36.56</v>
      </c>
      <c r="BM127">
        <v>37.33</v>
      </c>
      <c r="BN127">
        <v>38.26</v>
      </c>
      <c r="BO127">
        <v>39.22</v>
      </c>
      <c r="BP127">
        <v>40.200000000000003</v>
      </c>
      <c r="BQ127">
        <v>41.04</v>
      </c>
      <c r="BR127">
        <v>42.07</v>
      </c>
      <c r="BS127">
        <v>43.12</v>
      </c>
      <c r="BT127">
        <v>44.2</v>
      </c>
      <c r="BU127">
        <v>45.12</v>
      </c>
      <c r="BV127">
        <v>46.25</v>
      </c>
      <c r="BW127">
        <v>47.41</v>
      </c>
      <c r="BX127">
        <v>48.59</v>
      </c>
      <c r="CC127">
        <v>15.460808098752853</v>
      </c>
      <c r="CD127">
        <v>15.807130200164913</v>
      </c>
      <c r="CE127">
        <v>16.161209916648609</v>
      </c>
      <c r="CF127">
        <v>16.523221018781534</v>
      </c>
      <c r="CG127">
        <v>16.893341169602241</v>
      </c>
      <c r="CJ127">
        <v>34.03</v>
      </c>
      <c r="CK127">
        <v>16.52</v>
      </c>
      <c r="CL127">
        <v>16.89</v>
      </c>
      <c r="CO127" t="s">
        <v>38</v>
      </c>
      <c r="CP127">
        <v>2.8629856850715719E-2</v>
      </c>
      <c r="CQ127">
        <v>1.5506958250497041E-2</v>
      </c>
      <c r="CR127">
        <v>2.5058731401722812E-2</v>
      </c>
      <c r="CS127">
        <v>2.5210084033613449E-2</v>
      </c>
      <c r="CT127">
        <v>2.4962742175856995E-2</v>
      </c>
      <c r="CU127">
        <v>2.0719738276990064E-2</v>
      </c>
      <c r="CV127">
        <v>2.5284900284900318E-2</v>
      </c>
      <c r="CW127">
        <v>2.5008683570684351E-2</v>
      </c>
      <c r="CX127">
        <v>2.473737716028454E-2</v>
      </c>
      <c r="CY127">
        <v>2.1164021164021184E-2</v>
      </c>
      <c r="CZ127">
        <v>2.493523316062175E-2</v>
      </c>
      <c r="DA127">
        <v>2.4960505529225883E-2</v>
      </c>
      <c r="DB127">
        <v>2.4969173859432869E-2</v>
      </c>
      <c r="DC127">
        <v>2.1052631578947455E-2</v>
      </c>
      <c r="DD127">
        <v>2.5036818851251672E-2</v>
      </c>
      <c r="DE127">
        <v>2.5000000000000133E-2</v>
      </c>
      <c r="DF127">
        <v>2.4950939164564073E-2</v>
      </c>
      <c r="DG127">
        <v>2.1061269146608205E-2</v>
      </c>
      <c r="DH127">
        <v>2.4912938655237069E-2</v>
      </c>
      <c r="DI127">
        <v>2.5091479351803475E-2</v>
      </c>
      <c r="DJ127">
        <v>2.4987251402345843E-2</v>
      </c>
      <c r="DK127">
        <v>2.0895522388059608E-2</v>
      </c>
      <c r="DL127">
        <v>2.5097465886939601E-2</v>
      </c>
      <c r="DM127">
        <v>2.495840266222955E-2</v>
      </c>
      <c r="DN127">
        <v>2.504638218923946E-2</v>
      </c>
      <c r="DO127">
        <v>2.0814479638008927E-2</v>
      </c>
      <c r="DP127">
        <v>2.5044326241134809E-2</v>
      </c>
      <c r="DQ127">
        <v>2.5081081081081008E-2</v>
      </c>
      <c r="DR127">
        <v>2.4889263868382343E-2</v>
      </c>
    </row>
    <row r="128" spans="1:122" x14ac:dyDescent="0.25">
      <c r="A128">
        <v>22</v>
      </c>
      <c r="B128" t="s">
        <v>194</v>
      </c>
      <c r="C128" t="s">
        <v>193</v>
      </c>
      <c r="D128">
        <v>22</v>
      </c>
      <c r="E128" t="s">
        <v>40</v>
      </c>
      <c r="L128">
        <v>10.71</v>
      </c>
      <c r="M128">
        <v>11.02</v>
      </c>
      <c r="N128">
        <v>11.33</v>
      </c>
      <c r="O128">
        <v>11.66</v>
      </c>
      <c r="P128">
        <v>11.86</v>
      </c>
      <c r="Q128">
        <v>12.15</v>
      </c>
      <c r="R128">
        <v>12.46</v>
      </c>
      <c r="S128">
        <v>12.77</v>
      </c>
      <c r="T128">
        <v>13.02</v>
      </c>
      <c r="U128">
        <v>13.35</v>
      </c>
      <c r="V128">
        <v>13.68</v>
      </c>
      <c r="W128">
        <v>14.03</v>
      </c>
      <c r="X128">
        <v>14.3</v>
      </c>
      <c r="Y128">
        <v>14.66</v>
      </c>
      <c r="Z128">
        <v>15.03</v>
      </c>
      <c r="AA128">
        <v>15.4</v>
      </c>
      <c r="AB128">
        <v>15.71</v>
      </c>
      <c r="AC128">
        <v>16.100000000000001</v>
      </c>
      <c r="AD128">
        <v>16.510000000000002</v>
      </c>
      <c r="AE128">
        <v>16.920000000000002</v>
      </c>
      <c r="AF128">
        <v>17.25</v>
      </c>
      <c r="AG128">
        <v>17.690000000000001</v>
      </c>
      <c r="AH128">
        <v>18.13</v>
      </c>
      <c r="AI128">
        <v>18.579999999999998</v>
      </c>
      <c r="AJ128">
        <v>18.95</v>
      </c>
      <c r="AK128">
        <v>19.420000000000002</v>
      </c>
      <c r="AL128">
        <v>19.91</v>
      </c>
      <c r="AM128">
        <v>20.41</v>
      </c>
      <c r="AN128">
        <v>20.81</v>
      </c>
      <c r="AO128">
        <v>21.33</v>
      </c>
      <c r="AP128">
        <v>21.87</v>
      </c>
      <c r="AQ128">
        <v>22.41</v>
      </c>
      <c r="AR128">
        <v>6.33</v>
      </c>
      <c r="AS128">
        <v>6.51</v>
      </c>
      <c r="AT128">
        <v>6.7</v>
      </c>
      <c r="AU128">
        <v>9.1199999999999992</v>
      </c>
      <c r="AV128">
        <v>11.66</v>
      </c>
      <c r="AW128">
        <v>11.86</v>
      </c>
      <c r="AX128">
        <v>12.15</v>
      </c>
      <c r="AY128">
        <v>12.46</v>
      </c>
      <c r="AZ128">
        <v>12.77</v>
      </c>
      <c r="BA128">
        <v>13.02</v>
      </c>
      <c r="BB128">
        <v>13.35</v>
      </c>
      <c r="BC128">
        <v>13.68</v>
      </c>
      <c r="BD128">
        <v>14.03</v>
      </c>
      <c r="BE128">
        <v>14.3</v>
      </c>
      <c r="BF128">
        <v>14.66</v>
      </c>
      <c r="BG128">
        <v>15.03</v>
      </c>
      <c r="BH128">
        <v>15.4</v>
      </c>
      <c r="BI128">
        <v>15.71</v>
      </c>
      <c r="BJ128">
        <v>16.100000000000001</v>
      </c>
      <c r="BK128">
        <v>16.510000000000002</v>
      </c>
      <c r="BL128">
        <v>16.920000000000002</v>
      </c>
      <c r="BM128">
        <v>17.25</v>
      </c>
      <c r="BN128">
        <v>17.690000000000001</v>
      </c>
      <c r="BO128">
        <v>18.13</v>
      </c>
      <c r="BP128">
        <v>18.579999999999998</v>
      </c>
      <c r="BQ128">
        <v>18.95</v>
      </c>
      <c r="BR128">
        <v>19.420000000000002</v>
      </c>
      <c r="BS128">
        <v>19.91</v>
      </c>
      <c r="BT128">
        <v>20.41</v>
      </c>
      <c r="BU128">
        <v>20.81</v>
      </c>
      <c r="BV128">
        <v>21.33</v>
      </c>
      <c r="BW128">
        <v>21.87</v>
      </c>
      <c r="BX128">
        <v>22.41</v>
      </c>
      <c r="BZ128">
        <v>0.42466846142520615</v>
      </c>
      <c r="CC128">
        <v>5.7946827370074692</v>
      </c>
      <c r="CD128">
        <v>5.924483630316435</v>
      </c>
      <c r="CE128">
        <v>6.0571920636355223</v>
      </c>
      <c r="CF128">
        <v>6.1928731658609575</v>
      </c>
      <c r="CG128">
        <v>6.3315935247762427</v>
      </c>
      <c r="CJ128">
        <v>5.8223308031999998</v>
      </c>
      <c r="CK128">
        <v>5.95</v>
      </c>
      <c r="CL128">
        <v>6.33</v>
      </c>
      <c r="CO128" t="s">
        <v>40</v>
      </c>
      <c r="CP128">
        <v>2.9126213592233014E-2</v>
      </c>
      <c r="CQ128">
        <v>1.7152658662092563E-2</v>
      </c>
      <c r="CR128">
        <v>2.4451939291737008E-2</v>
      </c>
      <c r="CS128">
        <v>2.5514403292181111E-2</v>
      </c>
      <c r="CT128">
        <v>2.4879614767255111E-2</v>
      </c>
      <c r="CU128">
        <v>1.9577133907595929E-2</v>
      </c>
      <c r="CV128">
        <v>2.5345622119815673E-2</v>
      </c>
      <c r="CW128">
        <v>2.4719101123595513E-2</v>
      </c>
      <c r="CX128">
        <v>2.5584795321637401E-2</v>
      </c>
      <c r="CY128">
        <v>1.9244476122594539E-2</v>
      </c>
      <c r="CZ128">
        <v>2.5174825174825135E-2</v>
      </c>
      <c r="DA128">
        <v>2.5238744884038145E-2</v>
      </c>
      <c r="DB128">
        <v>2.4617431803060613E-2</v>
      </c>
      <c r="DC128">
        <v>2.0129870129870161E-2</v>
      </c>
      <c r="DD128">
        <v>2.4824952259707229E-2</v>
      </c>
      <c r="DE128">
        <v>2.5465838509316777E-2</v>
      </c>
      <c r="DF128">
        <v>2.4833434282253188E-2</v>
      </c>
      <c r="DG128">
        <v>1.9503546099290676E-2</v>
      </c>
      <c r="DH128">
        <v>2.5507246376811669E-2</v>
      </c>
      <c r="DI128">
        <v>2.4872809496890767E-2</v>
      </c>
      <c r="DJ128">
        <v>2.4820739106453354E-2</v>
      </c>
      <c r="DK128">
        <v>1.9913885898815986E-2</v>
      </c>
      <c r="DL128">
        <v>2.4802110817942081E-2</v>
      </c>
      <c r="DM128">
        <v>2.5231719876415985E-2</v>
      </c>
      <c r="DN128">
        <v>2.5113008538422903E-2</v>
      </c>
      <c r="DO128">
        <v>1.9598236158745643E-2</v>
      </c>
      <c r="DP128">
        <v>2.4987986544930302E-2</v>
      </c>
      <c r="DQ128">
        <v>2.531645569620266E-2</v>
      </c>
      <c r="DR128">
        <v>2.4691358024691318E-2</v>
      </c>
    </row>
    <row r="129" spans="1:122" x14ac:dyDescent="0.25">
      <c r="A129">
        <v>22</v>
      </c>
      <c r="C129" t="s">
        <v>193</v>
      </c>
      <c r="D129" t="s">
        <v>195</v>
      </c>
      <c r="E129" t="s">
        <v>196</v>
      </c>
      <c r="CG129" t="s">
        <v>289</v>
      </c>
      <c r="CO129" t="s">
        <v>196</v>
      </c>
    </row>
    <row r="130" spans="1:122" x14ac:dyDescent="0.25">
      <c r="A130">
        <v>22</v>
      </c>
      <c r="B130" t="s">
        <v>196</v>
      </c>
      <c r="C130" t="s">
        <v>193</v>
      </c>
      <c r="D130" t="s">
        <v>195</v>
      </c>
      <c r="E130" t="s">
        <v>38</v>
      </c>
      <c r="F130" t="s">
        <v>128</v>
      </c>
      <c r="L130">
        <v>24.23</v>
      </c>
      <c r="M130">
        <v>24.93</v>
      </c>
      <c r="N130">
        <v>25.64</v>
      </c>
      <c r="O130">
        <v>26.38</v>
      </c>
      <c r="P130">
        <v>26.81</v>
      </c>
      <c r="Q130">
        <v>27.48</v>
      </c>
      <c r="R130">
        <v>28.16</v>
      </c>
      <c r="S130">
        <v>28.87</v>
      </c>
      <c r="T130">
        <v>29.48</v>
      </c>
      <c r="U130">
        <v>30.21</v>
      </c>
      <c r="V130">
        <v>30.97</v>
      </c>
      <c r="W130">
        <v>31.74</v>
      </c>
      <c r="X130">
        <v>32.409999999999997</v>
      </c>
      <c r="Y130">
        <v>33.229999999999997</v>
      </c>
      <c r="Z130">
        <v>34.06</v>
      </c>
      <c r="AA130">
        <v>34.909999999999997</v>
      </c>
      <c r="AB130">
        <v>35.65</v>
      </c>
      <c r="AC130">
        <v>36.54</v>
      </c>
      <c r="AD130">
        <v>37.450000000000003</v>
      </c>
      <c r="AE130">
        <v>38.39</v>
      </c>
      <c r="AF130">
        <v>39.200000000000003</v>
      </c>
      <c r="AG130">
        <v>40.18</v>
      </c>
      <c r="AH130">
        <v>41.18</v>
      </c>
      <c r="AI130">
        <v>42.21</v>
      </c>
      <c r="AJ130">
        <v>43.11</v>
      </c>
      <c r="AK130">
        <v>44.19</v>
      </c>
      <c r="AL130">
        <v>45.29</v>
      </c>
      <c r="AM130">
        <v>46.42</v>
      </c>
      <c r="AN130">
        <v>47.41</v>
      </c>
      <c r="AO130">
        <v>48.59</v>
      </c>
      <c r="AP130">
        <v>49.81</v>
      </c>
      <c r="AQ130">
        <v>51.05</v>
      </c>
      <c r="AR130">
        <v>16.97</v>
      </c>
      <c r="AS130">
        <v>20.07</v>
      </c>
      <c r="AT130">
        <v>23.33</v>
      </c>
      <c r="AU130">
        <v>25.64</v>
      </c>
      <c r="AV130">
        <v>26.38</v>
      </c>
      <c r="AW130">
        <v>26.81</v>
      </c>
      <c r="AX130">
        <v>27.48</v>
      </c>
      <c r="AY130">
        <v>28.16</v>
      </c>
      <c r="AZ130">
        <v>28.87</v>
      </c>
      <c r="BA130">
        <v>29.48</v>
      </c>
      <c r="BB130">
        <v>30.21</v>
      </c>
      <c r="BC130">
        <v>30.97</v>
      </c>
      <c r="BD130">
        <v>31.74</v>
      </c>
      <c r="BE130">
        <v>32.409999999999997</v>
      </c>
      <c r="BF130">
        <v>33.229999999999997</v>
      </c>
      <c r="BG130">
        <v>34.06</v>
      </c>
      <c r="BH130">
        <v>34.909999999999997</v>
      </c>
      <c r="BI130">
        <v>35.65</v>
      </c>
      <c r="BJ130">
        <v>36.54</v>
      </c>
      <c r="BK130">
        <v>37.450000000000003</v>
      </c>
      <c r="BL130">
        <v>38.39</v>
      </c>
      <c r="BM130">
        <v>39.200000000000003</v>
      </c>
      <c r="BN130">
        <v>40.18</v>
      </c>
      <c r="BO130">
        <v>41.18</v>
      </c>
      <c r="BP130">
        <v>42.21</v>
      </c>
      <c r="BQ130">
        <v>43.11</v>
      </c>
      <c r="BR130">
        <v>44.19</v>
      </c>
      <c r="BS130">
        <v>45.29</v>
      </c>
      <c r="BT130">
        <v>46.42</v>
      </c>
      <c r="BU130">
        <v>47.41</v>
      </c>
      <c r="BV130">
        <v>48.59</v>
      </c>
      <c r="BW130">
        <v>49.81</v>
      </c>
      <c r="BX130">
        <v>51.05</v>
      </c>
      <c r="CC130">
        <v>15.529618583621509</v>
      </c>
      <c r="CD130">
        <v>15.877482039894627</v>
      </c>
      <c r="CE130">
        <v>16.233137637588268</v>
      </c>
      <c r="CF130">
        <v>16.596759920670241</v>
      </c>
      <c r="CG130">
        <v>16.968527342893253</v>
      </c>
      <c r="CJ130">
        <v>47.64</v>
      </c>
      <c r="CK130">
        <v>16.600000000000001</v>
      </c>
      <c r="CL130">
        <v>16.97</v>
      </c>
      <c r="CO130" t="s">
        <v>38</v>
      </c>
      <c r="CP130">
        <v>2.8861154446177786E-2</v>
      </c>
      <c r="CQ130">
        <v>1.6300227445034107E-2</v>
      </c>
      <c r="CR130">
        <v>2.499067512122349E-2</v>
      </c>
      <c r="CS130">
        <v>2.4745269286753992E-2</v>
      </c>
      <c r="CT130">
        <v>2.5213068181818211E-2</v>
      </c>
      <c r="CU130">
        <v>2.1129199861447848E-2</v>
      </c>
      <c r="CV130">
        <v>2.4762550881953883E-2</v>
      </c>
      <c r="CW130">
        <v>2.5157232704402448E-2</v>
      </c>
      <c r="CX130">
        <v>2.4862770422989979E-2</v>
      </c>
      <c r="CY130">
        <v>2.110901071203523E-2</v>
      </c>
      <c r="CZ130">
        <v>2.5300833076211057E-2</v>
      </c>
      <c r="DA130">
        <v>2.4977430033102783E-2</v>
      </c>
      <c r="DB130">
        <v>2.4955960070463717E-2</v>
      </c>
      <c r="DC130">
        <v>2.1197364651962248E-2</v>
      </c>
      <c r="DD130">
        <v>2.496493688639553E-2</v>
      </c>
      <c r="DE130">
        <v>2.4904214559387076E-2</v>
      </c>
      <c r="DF130">
        <v>2.5100133511348401E-2</v>
      </c>
      <c r="DG130">
        <v>2.1099244594946661E-2</v>
      </c>
      <c r="DH130">
        <v>2.4999999999999918E-2</v>
      </c>
      <c r="DI130">
        <v>2.4888003982080638E-2</v>
      </c>
      <c r="DJ130">
        <v>2.5012141816415763E-2</v>
      </c>
      <c r="DK130">
        <v>2.1321961620469048E-2</v>
      </c>
      <c r="DL130">
        <v>2.5052192066805805E-2</v>
      </c>
      <c r="DM130">
        <v>2.4892509617560569E-2</v>
      </c>
      <c r="DN130">
        <v>2.495032015897555E-2</v>
      </c>
      <c r="DO130">
        <v>2.1327014218009369E-2</v>
      </c>
      <c r="DP130">
        <v>2.4889263868382343E-2</v>
      </c>
      <c r="DQ130">
        <v>2.5108046923235209E-2</v>
      </c>
      <c r="DR130">
        <v>2.4894599478016359E-2</v>
      </c>
    </row>
    <row r="131" spans="1:122" x14ac:dyDescent="0.25">
      <c r="A131">
        <v>22</v>
      </c>
      <c r="B131" t="s">
        <v>196</v>
      </c>
      <c r="C131" t="s">
        <v>193</v>
      </c>
      <c r="D131" t="s">
        <v>195</v>
      </c>
      <c r="E131" t="s">
        <v>40</v>
      </c>
      <c r="L131">
        <v>32.049999999999997</v>
      </c>
      <c r="M131">
        <v>32.97</v>
      </c>
      <c r="N131">
        <v>33.92</v>
      </c>
      <c r="O131">
        <v>34.89</v>
      </c>
      <c r="P131">
        <v>35.520000000000003</v>
      </c>
      <c r="Q131">
        <v>36.409999999999997</v>
      </c>
      <c r="R131">
        <v>37.32</v>
      </c>
      <c r="S131">
        <v>38.25</v>
      </c>
      <c r="T131">
        <v>39.08</v>
      </c>
      <c r="U131">
        <v>40.06</v>
      </c>
      <c r="V131">
        <v>41.06</v>
      </c>
      <c r="W131">
        <v>42.09</v>
      </c>
      <c r="X131">
        <v>43</v>
      </c>
      <c r="Y131">
        <v>44.08</v>
      </c>
      <c r="Z131">
        <v>45.18</v>
      </c>
      <c r="AA131">
        <v>46.31</v>
      </c>
      <c r="AB131">
        <v>47.32</v>
      </c>
      <c r="AC131">
        <v>48.5</v>
      </c>
      <c r="AD131">
        <v>49.72</v>
      </c>
      <c r="AE131">
        <v>50.96</v>
      </c>
      <c r="AF131">
        <v>52.07</v>
      </c>
      <c r="AG131">
        <v>53.37</v>
      </c>
      <c r="AH131">
        <v>54.71</v>
      </c>
      <c r="AI131">
        <v>56.07</v>
      </c>
      <c r="AJ131">
        <v>57.3</v>
      </c>
      <c r="AK131">
        <v>58.73</v>
      </c>
      <c r="AL131">
        <v>60.2</v>
      </c>
      <c r="AM131">
        <v>61.7</v>
      </c>
      <c r="AN131">
        <v>63.05</v>
      </c>
      <c r="AO131">
        <v>64.62</v>
      </c>
      <c r="AP131">
        <v>66.239999999999995</v>
      </c>
      <c r="AQ131">
        <v>67.900000000000006</v>
      </c>
      <c r="AR131">
        <v>19.14</v>
      </c>
      <c r="AS131">
        <v>19.690000000000001</v>
      </c>
      <c r="AT131">
        <v>20.260000000000002</v>
      </c>
      <c r="AU131">
        <v>21.97</v>
      </c>
      <c r="AV131">
        <v>25.44</v>
      </c>
      <c r="AW131">
        <v>29.42</v>
      </c>
      <c r="AX131">
        <v>33.369999999999997</v>
      </c>
      <c r="AY131">
        <v>37.32</v>
      </c>
      <c r="AZ131">
        <v>38.25</v>
      </c>
      <c r="BA131">
        <v>39.08</v>
      </c>
      <c r="BB131">
        <v>40.06</v>
      </c>
      <c r="BC131">
        <v>41.06</v>
      </c>
      <c r="BD131">
        <v>42.09</v>
      </c>
      <c r="BE131">
        <v>43</v>
      </c>
      <c r="BF131">
        <v>44.08</v>
      </c>
      <c r="BG131">
        <v>45.18</v>
      </c>
      <c r="BH131">
        <v>46.31</v>
      </c>
      <c r="BI131">
        <v>47.32</v>
      </c>
      <c r="BJ131">
        <v>48.5</v>
      </c>
      <c r="BK131">
        <v>49.72</v>
      </c>
      <c r="BL131">
        <v>50.96</v>
      </c>
      <c r="BM131">
        <v>52.07</v>
      </c>
      <c r="BN131">
        <v>53.37</v>
      </c>
      <c r="BO131">
        <v>54.71</v>
      </c>
      <c r="BP131">
        <v>56.07</v>
      </c>
      <c r="BQ131">
        <v>57.3</v>
      </c>
      <c r="BR131">
        <v>58.73</v>
      </c>
      <c r="BS131">
        <v>60.2</v>
      </c>
      <c r="BT131">
        <v>61.7</v>
      </c>
      <c r="BU131">
        <v>63.05</v>
      </c>
      <c r="BV131">
        <v>64.62</v>
      </c>
      <c r="BW131">
        <v>66.239999999999995</v>
      </c>
      <c r="BX131">
        <v>67.900000000000006</v>
      </c>
      <c r="BZ131">
        <v>0.42466846142520615</v>
      </c>
      <c r="CC131">
        <v>19.362974969893703</v>
      </c>
      <c r="CD131">
        <v>19.796705609219316</v>
      </c>
      <c r="CE131">
        <v>20.240151814865825</v>
      </c>
      <c r="CF131">
        <v>20.693531215518821</v>
      </c>
      <c r="CG131">
        <v>21.157066314746441</v>
      </c>
      <c r="CJ131">
        <v>15.878133734399999</v>
      </c>
      <c r="CK131">
        <v>16.23</v>
      </c>
      <c r="CL131">
        <v>19.14</v>
      </c>
      <c r="CO131" t="s">
        <v>40</v>
      </c>
      <c r="CP131">
        <v>2.8596698113207513E-2</v>
      </c>
      <c r="CQ131">
        <v>1.8056749785038767E-2</v>
      </c>
      <c r="CR131">
        <v>2.505630630630612E-2</v>
      </c>
      <c r="CS131">
        <v>2.4993133754463163E-2</v>
      </c>
      <c r="CT131">
        <v>2.4919614147909962E-2</v>
      </c>
      <c r="CU131">
        <v>2.1699346405228713E-2</v>
      </c>
      <c r="CV131">
        <v>2.5076765609007269E-2</v>
      </c>
      <c r="CW131">
        <v>2.4962556165751371E-2</v>
      </c>
      <c r="CX131">
        <v>2.5085241110569922E-2</v>
      </c>
      <c r="CY131">
        <v>2.1620337372297373E-2</v>
      </c>
      <c r="CZ131">
        <v>2.5116279069767402E-2</v>
      </c>
      <c r="DA131">
        <v>2.4954627949183336E-2</v>
      </c>
      <c r="DB131">
        <v>2.5011066843736222E-2</v>
      </c>
      <c r="DC131">
        <v>2.1809544374864997E-2</v>
      </c>
      <c r="DD131">
        <v>2.4936601859678775E-2</v>
      </c>
      <c r="DE131">
        <v>2.5154639175257707E-2</v>
      </c>
      <c r="DF131">
        <v>2.4939662107803743E-2</v>
      </c>
      <c r="DG131">
        <v>2.1781789638932486E-2</v>
      </c>
      <c r="DH131">
        <v>2.4966391396197371E-2</v>
      </c>
      <c r="DI131">
        <v>2.5107738429829558E-2</v>
      </c>
      <c r="DJ131">
        <v>2.4858343995613222E-2</v>
      </c>
      <c r="DK131">
        <v>2.1936864633493793E-2</v>
      </c>
      <c r="DL131">
        <v>2.495636998254799E-2</v>
      </c>
      <c r="DM131">
        <v>2.5029797377830853E-2</v>
      </c>
      <c r="DN131">
        <v>2.4916943521594685E-2</v>
      </c>
      <c r="DO131">
        <v>2.1880064829821626E-2</v>
      </c>
      <c r="DP131">
        <v>2.4900872323552856E-2</v>
      </c>
      <c r="DQ131">
        <v>2.5069637883008204E-2</v>
      </c>
      <c r="DR131">
        <v>2.5060386473430115E-2</v>
      </c>
    </row>
    <row r="132" spans="1:122" x14ac:dyDescent="0.25">
      <c r="A132">
        <v>22</v>
      </c>
      <c r="C132" t="s">
        <v>193</v>
      </c>
      <c r="D132" t="s">
        <v>197</v>
      </c>
      <c r="E132" t="s">
        <v>198</v>
      </c>
      <c r="CG132" t="s">
        <v>289</v>
      </c>
      <c r="CO132" t="s">
        <v>198</v>
      </c>
    </row>
    <row r="133" spans="1:122" x14ac:dyDescent="0.25">
      <c r="A133">
        <v>22</v>
      </c>
      <c r="B133" t="s">
        <v>198</v>
      </c>
      <c r="C133" t="s">
        <v>193</v>
      </c>
      <c r="D133" t="s">
        <v>197</v>
      </c>
      <c r="E133" t="s">
        <v>38</v>
      </c>
      <c r="F133" t="s">
        <v>128</v>
      </c>
      <c r="L133">
        <v>22.56</v>
      </c>
      <c r="M133">
        <v>23.21</v>
      </c>
      <c r="N133">
        <v>23.87</v>
      </c>
      <c r="O133">
        <v>24.56</v>
      </c>
      <c r="P133">
        <v>24.91</v>
      </c>
      <c r="Q133">
        <v>25.54</v>
      </c>
      <c r="R133">
        <v>26.17</v>
      </c>
      <c r="S133">
        <v>26.83</v>
      </c>
      <c r="T133">
        <v>27.38</v>
      </c>
      <c r="U133">
        <v>28.06</v>
      </c>
      <c r="V133">
        <v>28.76</v>
      </c>
      <c r="W133">
        <v>29.48</v>
      </c>
      <c r="X133">
        <v>30.08</v>
      </c>
      <c r="Y133">
        <v>30.83</v>
      </c>
      <c r="Z133">
        <v>31.6</v>
      </c>
      <c r="AA133">
        <v>32.39</v>
      </c>
      <c r="AB133">
        <v>33.06</v>
      </c>
      <c r="AC133">
        <v>33.880000000000003</v>
      </c>
      <c r="AD133">
        <v>34.729999999999997</v>
      </c>
      <c r="AE133">
        <v>35.6</v>
      </c>
      <c r="AF133">
        <v>36.32</v>
      </c>
      <c r="AG133">
        <v>37.229999999999997</v>
      </c>
      <c r="AH133">
        <v>38.159999999999997</v>
      </c>
      <c r="AI133">
        <v>39.119999999999997</v>
      </c>
      <c r="AJ133">
        <v>39.909999999999997</v>
      </c>
      <c r="AK133">
        <v>40.909999999999997</v>
      </c>
      <c r="AL133">
        <v>41.93</v>
      </c>
      <c r="AM133">
        <v>42.98</v>
      </c>
      <c r="AN133">
        <v>43.86</v>
      </c>
      <c r="AO133">
        <v>44.96</v>
      </c>
      <c r="AP133">
        <v>46.08</v>
      </c>
      <c r="AQ133">
        <v>47.23</v>
      </c>
      <c r="AR133">
        <v>13.86</v>
      </c>
      <c r="AS133">
        <v>16.87</v>
      </c>
      <c r="AT133">
        <v>20.04</v>
      </c>
      <c r="AU133">
        <v>23.38</v>
      </c>
      <c r="AV133">
        <v>24.56</v>
      </c>
      <c r="AW133">
        <v>24.91</v>
      </c>
      <c r="AX133">
        <v>25.54</v>
      </c>
      <c r="AY133">
        <v>26.17</v>
      </c>
      <c r="AZ133">
        <v>26.83</v>
      </c>
      <c r="BA133">
        <v>27.38</v>
      </c>
      <c r="BB133">
        <v>28.06</v>
      </c>
      <c r="BC133">
        <v>28.76</v>
      </c>
      <c r="BD133">
        <v>29.48</v>
      </c>
      <c r="BE133">
        <v>30.08</v>
      </c>
      <c r="BF133">
        <v>30.83</v>
      </c>
      <c r="BG133">
        <v>31.6</v>
      </c>
      <c r="BH133">
        <v>32.39</v>
      </c>
      <c r="BI133">
        <v>33.06</v>
      </c>
      <c r="BJ133">
        <v>33.880000000000003</v>
      </c>
      <c r="BK133">
        <v>34.729999999999997</v>
      </c>
      <c r="BL133">
        <v>35.6</v>
      </c>
      <c r="BM133">
        <v>36.32</v>
      </c>
      <c r="BN133">
        <v>37.229999999999997</v>
      </c>
      <c r="BO133">
        <v>38.159999999999997</v>
      </c>
      <c r="BP133">
        <v>39.119999999999997</v>
      </c>
      <c r="BQ133">
        <v>39.909999999999997</v>
      </c>
      <c r="BR133">
        <v>40.909999999999997</v>
      </c>
      <c r="BS133">
        <v>41.93</v>
      </c>
      <c r="BT133">
        <v>42.98</v>
      </c>
      <c r="BU133">
        <v>43.86</v>
      </c>
      <c r="BV133">
        <v>44.96</v>
      </c>
      <c r="BW133">
        <v>46.08</v>
      </c>
      <c r="BX133">
        <v>47.23</v>
      </c>
      <c r="CC133">
        <v>12.970767034747524</v>
      </c>
      <c r="CD133">
        <v>13.261312216325866</v>
      </c>
      <c r="CE133">
        <v>13.558365609971565</v>
      </c>
      <c r="CF133">
        <v>13.862072999634927</v>
      </c>
      <c r="CG133">
        <v>14.17258343482675</v>
      </c>
      <c r="CJ133">
        <v>13.44</v>
      </c>
      <c r="CK133">
        <v>13.56</v>
      </c>
      <c r="CL133">
        <v>13.86</v>
      </c>
      <c r="CO133" t="s">
        <v>38</v>
      </c>
      <c r="CP133">
        <v>2.890657729367397E-2</v>
      </c>
      <c r="CQ133">
        <v>1.4250814332247615E-2</v>
      </c>
      <c r="CR133">
        <v>2.5291047771979085E-2</v>
      </c>
      <c r="CS133">
        <v>2.466718872357097E-2</v>
      </c>
      <c r="CT133">
        <v>2.5219717233473309E-2</v>
      </c>
      <c r="CU133">
        <v>2.0499440924338454E-2</v>
      </c>
      <c r="CV133">
        <v>2.483564645726807E-2</v>
      </c>
      <c r="CW133">
        <v>2.4946543121881784E-2</v>
      </c>
      <c r="CX133">
        <v>2.5034770514603576E-2</v>
      </c>
      <c r="CY133">
        <v>2.0352781546811326E-2</v>
      </c>
      <c r="CZ133">
        <v>2.4933510638297875E-2</v>
      </c>
      <c r="DA133">
        <v>2.4975673045734777E-2</v>
      </c>
      <c r="DB133">
        <v>2.499999999999997E-2</v>
      </c>
      <c r="DC133">
        <v>2.0685396727385046E-2</v>
      </c>
      <c r="DD133">
        <v>2.4803387779794319E-2</v>
      </c>
      <c r="DE133">
        <v>2.5088547815820372E-2</v>
      </c>
      <c r="DF133">
        <v>2.5050388712928438E-2</v>
      </c>
      <c r="DG133">
        <v>2.0224719101123563E-2</v>
      </c>
      <c r="DH133">
        <v>2.5055066079295061E-2</v>
      </c>
      <c r="DI133">
        <v>2.4979854955680898E-2</v>
      </c>
      <c r="DJ133">
        <v>2.5157232704402541E-2</v>
      </c>
      <c r="DK133">
        <v>2.0194274028629836E-2</v>
      </c>
      <c r="DL133">
        <v>2.5056376847907794E-2</v>
      </c>
      <c r="DM133">
        <v>2.4932779271571823E-2</v>
      </c>
      <c r="DN133">
        <v>2.5041736227045006E-2</v>
      </c>
      <c r="DO133">
        <v>2.0474639367147572E-2</v>
      </c>
      <c r="DP133">
        <v>2.5079799361605142E-2</v>
      </c>
      <c r="DQ133">
        <v>2.4911032028469695E-2</v>
      </c>
      <c r="DR133">
        <v>2.4956597222222193E-2</v>
      </c>
    </row>
    <row r="134" spans="1:122" x14ac:dyDescent="0.25">
      <c r="A134">
        <v>22</v>
      </c>
      <c r="B134" t="s">
        <v>198</v>
      </c>
      <c r="C134" t="s">
        <v>193</v>
      </c>
      <c r="D134" t="s">
        <v>197</v>
      </c>
      <c r="E134" t="s">
        <v>40</v>
      </c>
      <c r="L134">
        <v>32.049999999999997</v>
      </c>
      <c r="M134">
        <v>32.97</v>
      </c>
      <c r="N134">
        <v>33.92</v>
      </c>
      <c r="O134">
        <v>34.89</v>
      </c>
      <c r="P134">
        <v>35.520000000000003</v>
      </c>
      <c r="Q134">
        <v>36.409999999999997</v>
      </c>
      <c r="R134">
        <v>37.32</v>
      </c>
      <c r="S134">
        <v>38.25</v>
      </c>
      <c r="T134">
        <v>39.08</v>
      </c>
      <c r="U134">
        <v>40.06</v>
      </c>
      <c r="V134">
        <v>41.06</v>
      </c>
      <c r="W134">
        <v>42.09</v>
      </c>
      <c r="X134">
        <v>43</v>
      </c>
      <c r="Y134">
        <v>44.08</v>
      </c>
      <c r="Z134">
        <v>45.18</v>
      </c>
      <c r="AA134">
        <v>46.31</v>
      </c>
      <c r="AB134">
        <v>47.32</v>
      </c>
      <c r="AC134">
        <v>48.5</v>
      </c>
      <c r="AD134">
        <v>49.72</v>
      </c>
      <c r="AE134">
        <v>50.96</v>
      </c>
      <c r="AF134">
        <v>52.07</v>
      </c>
      <c r="AG134">
        <v>53.37</v>
      </c>
      <c r="AH134">
        <v>54.71</v>
      </c>
      <c r="AI134">
        <v>56.07</v>
      </c>
      <c r="AJ134">
        <v>57.3</v>
      </c>
      <c r="AK134">
        <v>58.73</v>
      </c>
      <c r="AL134">
        <v>60.2</v>
      </c>
      <c r="AM134">
        <v>61.7</v>
      </c>
      <c r="AN134">
        <v>63.05</v>
      </c>
      <c r="AO134">
        <v>64.62</v>
      </c>
      <c r="AP134">
        <v>66.239999999999995</v>
      </c>
      <c r="AQ134">
        <v>67.900000000000006</v>
      </c>
      <c r="AR134">
        <v>20.69</v>
      </c>
      <c r="AS134">
        <v>21.28</v>
      </c>
      <c r="AT134">
        <v>21.89</v>
      </c>
      <c r="AU134">
        <v>22.52</v>
      </c>
      <c r="AV134">
        <v>25.5</v>
      </c>
      <c r="AW134">
        <v>29.51</v>
      </c>
      <c r="AX134">
        <v>33.450000000000003</v>
      </c>
      <c r="AY134">
        <v>37.32</v>
      </c>
      <c r="AZ134">
        <v>38.25</v>
      </c>
      <c r="BA134">
        <v>39.08</v>
      </c>
      <c r="BB134">
        <v>40.06</v>
      </c>
      <c r="BC134">
        <v>41.06</v>
      </c>
      <c r="BD134">
        <v>42.09</v>
      </c>
      <c r="BE134">
        <v>43</v>
      </c>
      <c r="BF134">
        <v>44.08</v>
      </c>
      <c r="BG134">
        <v>45.18</v>
      </c>
      <c r="BH134">
        <v>46.31</v>
      </c>
      <c r="BI134">
        <v>47.32</v>
      </c>
      <c r="BJ134">
        <v>48.5</v>
      </c>
      <c r="BK134">
        <v>49.72</v>
      </c>
      <c r="BL134">
        <v>50.96</v>
      </c>
      <c r="BM134">
        <v>52.07</v>
      </c>
      <c r="BN134">
        <v>53.37</v>
      </c>
      <c r="BO134">
        <v>54.71</v>
      </c>
      <c r="BP134">
        <v>56.07</v>
      </c>
      <c r="BQ134">
        <v>57.3</v>
      </c>
      <c r="BR134">
        <v>58.73</v>
      </c>
      <c r="BS134">
        <v>60.2</v>
      </c>
      <c r="BT134">
        <v>61.7</v>
      </c>
      <c r="BU134">
        <v>63.05</v>
      </c>
      <c r="BV134">
        <v>64.62</v>
      </c>
      <c r="BW134">
        <v>66.239999999999995</v>
      </c>
      <c r="BX134">
        <v>67.900000000000006</v>
      </c>
      <c r="BZ134">
        <v>0.42466846142520615</v>
      </c>
      <c r="CC134">
        <v>19.362974969893703</v>
      </c>
      <c r="CD134">
        <v>19.796705609219316</v>
      </c>
      <c r="CE134">
        <v>20.240151814865825</v>
      </c>
      <c r="CF134">
        <v>20.693531215518821</v>
      </c>
      <c r="CG134">
        <v>21.157066314746441</v>
      </c>
      <c r="CJ134">
        <v>19.796705609219316</v>
      </c>
      <c r="CK134">
        <v>20.239999999999998</v>
      </c>
      <c r="CL134">
        <v>20.69</v>
      </c>
      <c r="CO134" t="s">
        <v>40</v>
      </c>
      <c r="CP134">
        <v>2.8596698113207513E-2</v>
      </c>
      <c r="CQ134">
        <v>1.8056749785038767E-2</v>
      </c>
      <c r="CR134">
        <v>2.505630630630612E-2</v>
      </c>
      <c r="CS134">
        <v>2.4993133754463163E-2</v>
      </c>
      <c r="CT134">
        <v>2.4919614147909962E-2</v>
      </c>
      <c r="CU134">
        <v>2.1699346405228713E-2</v>
      </c>
      <c r="CV134">
        <v>2.5076765609007269E-2</v>
      </c>
      <c r="CW134">
        <v>2.4962556165751371E-2</v>
      </c>
      <c r="CX134">
        <v>2.5085241110569922E-2</v>
      </c>
      <c r="CY134">
        <v>2.1620337372297373E-2</v>
      </c>
      <c r="CZ134">
        <v>2.5116279069767402E-2</v>
      </c>
      <c r="DA134">
        <v>2.4954627949183336E-2</v>
      </c>
      <c r="DB134">
        <v>2.5011066843736222E-2</v>
      </c>
      <c r="DC134">
        <v>2.1809544374864997E-2</v>
      </c>
      <c r="DD134">
        <v>2.4936601859678775E-2</v>
      </c>
      <c r="DE134">
        <v>2.5154639175257707E-2</v>
      </c>
      <c r="DF134">
        <v>2.4939662107803743E-2</v>
      </c>
      <c r="DG134">
        <v>2.1781789638932486E-2</v>
      </c>
      <c r="DH134">
        <v>2.4966391396197371E-2</v>
      </c>
      <c r="DI134">
        <v>2.5107738429829558E-2</v>
      </c>
      <c r="DJ134">
        <v>2.4858343995613222E-2</v>
      </c>
      <c r="DK134">
        <v>2.1936864633493793E-2</v>
      </c>
      <c r="DL134">
        <v>2.495636998254799E-2</v>
      </c>
      <c r="DM134">
        <v>2.5029797377830853E-2</v>
      </c>
      <c r="DN134">
        <v>2.4916943521594685E-2</v>
      </c>
      <c r="DO134">
        <v>2.1880064829821626E-2</v>
      </c>
      <c r="DP134">
        <v>2.4900872323552856E-2</v>
      </c>
      <c r="DQ134">
        <v>2.5069637883008204E-2</v>
      </c>
      <c r="DR134">
        <v>2.5060386473430115E-2</v>
      </c>
    </row>
    <row r="135" spans="1:122" x14ac:dyDescent="0.25">
      <c r="CG135" t="s">
        <v>289</v>
      </c>
      <c r="CO135">
        <v>0</v>
      </c>
    </row>
    <row r="136" spans="1:122" x14ac:dyDescent="0.25">
      <c r="A136">
        <v>24</v>
      </c>
      <c r="C136" t="s">
        <v>199</v>
      </c>
      <c r="D136">
        <v>24</v>
      </c>
      <c r="E136" t="s">
        <v>200</v>
      </c>
      <c r="CG136" t="s">
        <v>289</v>
      </c>
      <c r="CO136" t="s">
        <v>200</v>
      </c>
    </row>
    <row r="137" spans="1:122" x14ac:dyDescent="0.25">
      <c r="A137">
        <v>24</v>
      </c>
      <c r="B137" t="s">
        <v>200</v>
      </c>
      <c r="C137" t="s">
        <v>199</v>
      </c>
      <c r="D137">
        <v>24</v>
      </c>
      <c r="E137" t="s">
        <v>38</v>
      </c>
      <c r="F137" t="s">
        <v>128</v>
      </c>
      <c r="L137">
        <v>13.13</v>
      </c>
      <c r="M137">
        <v>13.51</v>
      </c>
      <c r="N137">
        <v>13.9</v>
      </c>
      <c r="O137">
        <v>14.29</v>
      </c>
      <c r="P137">
        <v>14.6</v>
      </c>
      <c r="Q137">
        <v>14.97</v>
      </c>
      <c r="R137">
        <v>15.34</v>
      </c>
      <c r="S137">
        <v>15.73</v>
      </c>
      <c r="T137">
        <v>16.12</v>
      </c>
      <c r="U137">
        <v>16.52</v>
      </c>
      <c r="V137">
        <v>16.940000000000001</v>
      </c>
      <c r="W137">
        <v>17.36</v>
      </c>
      <c r="X137">
        <v>17.8</v>
      </c>
      <c r="Y137">
        <v>18.239999999999998</v>
      </c>
      <c r="Z137">
        <v>18.7</v>
      </c>
      <c r="AA137">
        <v>19.16</v>
      </c>
      <c r="AB137">
        <v>19.649999999999999</v>
      </c>
      <c r="AC137">
        <v>20.14</v>
      </c>
      <c r="AD137">
        <v>20.64</v>
      </c>
      <c r="AE137">
        <v>21.16</v>
      </c>
      <c r="AF137">
        <v>21.69</v>
      </c>
      <c r="AG137">
        <v>22.23</v>
      </c>
      <c r="AH137">
        <v>22.79</v>
      </c>
      <c r="AI137">
        <v>23.36</v>
      </c>
      <c r="AJ137">
        <v>23.95</v>
      </c>
      <c r="AK137">
        <v>24.55</v>
      </c>
      <c r="AL137">
        <v>25.16</v>
      </c>
      <c r="AM137">
        <v>25.79</v>
      </c>
      <c r="AN137">
        <v>26.45</v>
      </c>
      <c r="AO137">
        <v>27.11</v>
      </c>
      <c r="AP137">
        <v>27.78</v>
      </c>
      <c r="AQ137">
        <v>28.48</v>
      </c>
      <c r="AR137">
        <v>13.13</v>
      </c>
      <c r="AS137">
        <v>13.13</v>
      </c>
      <c r="AT137">
        <v>13.51</v>
      </c>
      <c r="AU137">
        <v>13.9</v>
      </c>
      <c r="AV137">
        <v>14.29</v>
      </c>
      <c r="AW137">
        <v>14.6</v>
      </c>
      <c r="AX137">
        <v>14.97</v>
      </c>
      <c r="AY137">
        <v>15.34</v>
      </c>
      <c r="AZ137">
        <v>15.73</v>
      </c>
      <c r="BA137">
        <v>16.12</v>
      </c>
      <c r="BB137">
        <v>16.52</v>
      </c>
      <c r="BC137">
        <v>16.940000000000001</v>
      </c>
      <c r="BD137">
        <v>17.36</v>
      </c>
      <c r="BE137">
        <v>17.8</v>
      </c>
      <c r="BF137">
        <v>18.239999999999998</v>
      </c>
      <c r="BG137">
        <v>18.7</v>
      </c>
      <c r="BH137">
        <v>19.16</v>
      </c>
      <c r="BI137">
        <v>19.649999999999999</v>
      </c>
      <c r="BJ137">
        <v>20.14</v>
      </c>
      <c r="BK137">
        <v>20.64</v>
      </c>
      <c r="BL137">
        <v>21.16</v>
      </c>
      <c r="BM137">
        <v>21.69</v>
      </c>
      <c r="BN137">
        <v>22.23</v>
      </c>
      <c r="BO137">
        <v>22.79</v>
      </c>
      <c r="BP137">
        <v>23.36</v>
      </c>
      <c r="BQ137">
        <v>23.95</v>
      </c>
      <c r="BR137">
        <v>24.55</v>
      </c>
      <c r="BS137">
        <v>25.16</v>
      </c>
      <c r="BT137">
        <v>25.79</v>
      </c>
      <c r="BU137">
        <v>26.45</v>
      </c>
      <c r="BV137">
        <v>27.11</v>
      </c>
      <c r="BW137">
        <v>27.78</v>
      </c>
      <c r="BX137">
        <v>28.48</v>
      </c>
      <c r="CA137" t="s">
        <v>290</v>
      </c>
      <c r="CC137">
        <v>12.287072929619836</v>
      </c>
      <c r="CD137">
        <v>12.56230336324332</v>
      </c>
      <c r="CE137">
        <v>12.843698958579969</v>
      </c>
      <c r="CF137">
        <v>13.131397815252159</v>
      </c>
      <c r="CG137">
        <v>13.425541126313806</v>
      </c>
      <c r="CJ137">
        <v>12.56230336324332</v>
      </c>
      <c r="CK137">
        <v>12.84</v>
      </c>
      <c r="CL137">
        <v>13.13</v>
      </c>
      <c r="CO137" t="s">
        <v>38</v>
      </c>
      <c r="CP137">
        <v>2.8057553956834444E-2</v>
      </c>
      <c r="CQ137">
        <v>2.1693491952414313E-2</v>
      </c>
      <c r="CR137">
        <v>2.5342465753424727E-2</v>
      </c>
      <c r="CS137">
        <v>2.4716098864395405E-2</v>
      </c>
      <c r="CT137">
        <v>2.5423728813559358E-2</v>
      </c>
      <c r="CU137">
        <v>2.4793388429752101E-2</v>
      </c>
      <c r="CV137">
        <v>2.4813895781637629E-2</v>
      </c>
      <c r="CW137">
        <v>2.5423728813559424E-2</v>
      </c>
      <c r="CX137">
        <v>2.4793388429751956E-2</v>
      </c>
      <c r="CY137">
        <v>2.5345622119815742E-2</v>
      </c>
      <c r="CZ137">
        <v>2.4719101123595377E-2</v>
      </c>
      <c r="DA137">
        <v>2.5219298245614086E-2</v>
      </c>
      <c r="DB137">
        <v>2.4598930481283469E-2</v>
      </c>
      <c r="DC137">
        <v>2.5574112734864218E-2</v>
      </c>
      <c r="DD137">
        <v>2.4936386768447939E-2</v>
      </c>
      <c r="DE137">
        <v>2.4826216484607744E-2</v>
      </c>
      <c r="DF137">
        <v>2.5193798449612382E-2</v>
      </c>
      <c r="DG137">
        <v>2.5047258979206104E-2</v>
      </c>
      <c r="DH137">
        <v>2.4896265560165935E-2</v>
      </c>
      <c r="DI137">
        <v>2.5191183085919871E-2</v>
      </c>
      <c r="DJ137">
        <v>2.5010969723562981E-2</v>
      </c>
      <c r="DK137">
        <v>2.5256849315068487E-2</v>
      </c>
      <c r="DL137">
        <v>2.5052192066805905E-2</v>
      </c>
      <c r="DM137">
        <v>2.4847250509164944E-2</v>
      </c>
      <c r="DN137">
        <v>2.5039745627980881E-2</v>
      </c>
      <c r="DO137">
        <v>2.5591314462970149E-2</v>
      </c>
      <c r="DP137">
        <v>2.4952741020793957E-2</v>
      </c>
      <c r="DQ137">
        <v>2.4714127628181547E-2</v>
      </c>
      <c r="DR137">
        <v>2.5197984161267072E-2</v>
      </c>
    </row>
    <row r="138" spans="1:122" x14ac:dyDescent="0.25">
      <c r="A138">
        <v>24</v>
      </c>
      <c r="B138" t="s">
        <v>200</v>
      </c>
      <c r="C138" t="s">
        <v>199</v>
      </c>
      <c r="D138">
        <v>24</v>
      </c>
      <c r="E138" t="s">
        <v>40</v>
      </c>
      <c r="L138">
        <v>1.48</v>
      </c>
      <c r="M138">
        <v>1.52</v>
      </c>
      <c r="N138">
        <v>1.57</v>
      </c>
      <c r="O138">
        <v>1.61</v>
      </c>
      <c r="P138">
        <v>1.65</v>
      </c>
      <c r="Q138">
        <v>1.69</v>
      </c>
      <c r="R138">
        <v>1.73</v>
      </c>
      <c r="S138">
        <v>1.77</v>
      </c>
      <c r="T138">
        <v>1.82</v>
      </c>
      <c r="U138">
        <v>1.86</v>
      </c>
      <c r="V138">
        <v>1.91</v>
      </c>
      <c r="W138">
        <v>1.96</v>
      </c>
      <c r="X138">
        <v>2.0099999999999998</v>
      </c>
      <c r="Y138">
        <v>2.06</v>
      </c>
      <c r="Z138">
        <v>2.11</v>
      </c>
      <c r="AA138">
        <v>2.16</v>
      </c>
      <c r="AB138">
        <v>2.2200000000000002</v>
      </c>
      <c r="AC138">
        <v>2.27</v>
      </c>
      <c r="AD138">
        <v>2.33</v>
      </c>
      <c r="AE138">
        <v>2.39</v>
      </c>
      <c r="AF138">
        <v>2.4500000000000002</v>
      </c>
      <c r="AG138">
        <v>2.5099999999999998</v>
      </c>
      <c r="AH138">
        <v>2.57</v>
      </c>
      <c r="AI138">
        <v>2.64</v>
      </c>
      <c r="AJ138">
        <v>2.71</v>
      </c>
      <c r="AK138">
        <v>2.78</v>
      </c>
      <c r="AL138">
        <v>2.84</v>
      </c>
      <c r="AM138">
        <v>2.92</v>
      </c>
      <c r="AN138">
        <v>2.99</v>
      </c>
      <c r="AO138">
        <v>3.07</v>
      </c>
      <c r="AP138">
        <v>3.15</v>
      </c>
      <c r="AQ138">
        <v>3.22</v>
      </c>
      <c r="AR138">
        <v>1.08</v>
      </c>
      <c r="AS138">
        <v>1.48</v>
      </c>
      <c r="AT138">
        <v>1.52</v>
      </c>
      <c r="AU138">
        <v>1.57</v>
      </c>
      <c r="AV138">
        <v>1.61</v>
      </c>
      <c r="AW138">
        <v>1.65</v>
      </c>
      <c r="AX138">
        <v>1.69</v>
      </c>
      <c r="AY138">
        <v>1.73</v>
      </c>
      <c r="AZ138">
        <v>1.77</v>
      </c>
      <c r="BA138">
        <v>1.82</v>
      </c>
      <c r="BB138">
        <v>1.86</v>
      </c>
      <c r="BC138">
        <v>1.91</v>
      </c>
      <c r="BD138">
        <v>1.96</v>
      </c>
      <c r="BE138">
        <v>2.0099999999999998</v>
      </c>
      <c r="BF138">
        <v>2.06</v>
      </c>
      <c r="BG138">
        <v>2.11</v>
      </c>
      <c r="BH138">
        <v>2.16</v>
      </c>
      <c r="BI138">
        <v>2.2200000000000002</v>
      </c>
      <c r="BJ138">
        <v>2.27</v>
      </c>
      <c r="BK138">
        <v>2.33</v>
      </c>
      <c r="BL138">
        <v>2.39</v>
      </c>
      <c r="BM138">
        <v>2.4500000000000002</v>
      </c>
      <c r="BN138">
        <v>2.5099999999999998</v>
      </c>
      <c r="BO138">
        <v>2.57</v>
      </c>
      <c r="BP138">
        <v>2.64</v>
      </c>
      <c r="BQ138">
        <v>2.71</v>
      </c>
      <c r="BR138">
        <v>2.78</v>
      </c>
      <c r="BS138">
        <v>2.84</v>
      </c>
      <c r="BT138">
        <v>2.92</v>
      </c>
      <c r="BU138">
        <v>2.99</v>
      </c>
      <c r="BV138">
        <v>3.07</v>
      </c>
      <c r="BW138">
        <v>3.15</v>
      </c>
      <c r="BX138">
        <v>3.22</v>
      </c>
      <c r="CC138">
        <v>1.0119194338236228</v>
      </c>
      <c r="CD138">
        <v>1.0345864291412721</v>
      </c>
      <c r="CE138">
        <v>1.0577611651540364</v>
      </c>
      <c r="CF138">
        <v>1.0814550152534868</v>
      </c>
      <c r="CG138">
        <v>1.1056796075951649</v>
      </c>
      <c r="CJ138">
        <v>1.034586429141271</v>
      </c>
      <c r="CK138">
        <v>1.06</v>
      </c>
      <c r="CL138">
        <v>1.08</v>
      </c>
      <c r="CO138" t="s">
        <v>40</v>
      </c>
      <c r="CP138">
        <v>2.5477707006369449E-2</v>
      </c>
      <c r="CQ138">
        <v>2.4844720496894294E-2</v>
      </c>
      <c r="CR138">
        <v>2.4242424242424267E-2</v>
      </c>
      <c r="CS138">
        <v>2.3668639053254458E-2</v>
      </c>
      <c r="CT138">
        <v>2.3121387283237014E-2</v>
      </c>
      <c r="CU138">
        <v>2.8248587570621493E-2</v>
      </c>
      <c r="CV138">
        <v>2.1978021978021997E-2</v>
      </c>
      <c r="CW138">
        <v>2.688172043010743E-2</v>
      </c>
      <c r="CX138">
        <v>2.6178010471204213E-2</v>
      </c>
      <c r="CY138">
        <v>2.5510204081632563E-2</v>
      </c>
      <c r="CZ138">
        <v>2.48756218905474E-2</v>
      </c>
      <c r="DA138">
        <v>2.4271844660194088E-2</v>
      </c>
      <c r="DB138">
        <v>2.3696682464455103E-2</v>
      </c>
      <c r="DC138">
        <v>2.7777777777777801E-2</v>
      </c>
      <c r="DD138">
        <v>2.2522522522522442E-2</v>
      </c>
      <c r="DE138">
        <v>2.6431718061674034E-2</v>
      </c>
      <c r="DF138">
        <v>2.5751072961373411E-2</v>
      </c>
      <c r="DG138">
        <v>2.5104602510460271E-2</v>
      </c>
      <c r="DH138">
        <v>2.4489795918367186E-2</v>
      </c>
      <c r="DI138">
        <v>2.3904382470119546E-2</v>
      </c>
      <c r="DJ138">
        <v>2.7237354085603224E-2</v>
      </c>
      <c r="DK138">
        <v>2.6515151515151453E-2</v>
      </c>
      <c r="DL138">
        <v>2.5830258302582967E-2</v>
      </c>
      <c r="DM138">
        <v>2.1582733812949662E-2</v>
      </c>
      <c r="DN138">
        <v>2.8169014084507067E-2</v>
      </c>
      <c r="DO138">
        <v>2.3972602739726127E-2</v>
      </c>
      <c r="DP138">
        <v>2.6755852842809239E-2</v>
      </c>
      <c r="DQ138">
        <v>2.605863192182413E-2</v>
      </c>
      <c r="DR138">
        <v>2.2222222222222313E-2</v>
      </c>
    </row>
    <row r="139" spans="1:122" x14ac:dyDescent="0.25">
      <c r="A139">
        <v>24</v>
      </c>
      <c r="B139" t="s">
        <v>200</v>
      </c>
      <c r="C139" t="s">
        <v>199</v>
      </c>
      <c r="D139">
        <v>24</v>
      </c>
      <c r="E139" t="s">
        <v>42</v>
      </c>
      <c r="L139">
        <v>88.78</v>
      </c>
      <c r="M139">
        <v>91.33</v>
      </c>
      <c r="N139">
        <v>93.95</v>
      </c>
      <c r="O139">
        <v>96.64</v>
      </c>
      <c r="P139">
        <v>98.58</v>
      </c>
      <c r="Q139">
        <v>101.04</v>
      </c>
      <c r="R139">
        <v>103.57</v>
      </c>
      <c r="S139">
        <v>106.16</v>
      </c>
      <c r="T139">
        <v>108.66</v>
      </c>
      <c r="U139">
        <v>111.37</v>
      </c>
      <c r="V139">
        <v>114.16</v>
      </c>
      <c r="W139">
        <v>117.01</v>
      </c>
      <c r="X139">
        <v>119.76</v>
      </c>
      <c r="Y139">
        <v>122.76</v>
      </c>
      <c r="Z139">
        <v>125.83</v>
      </c>
      <c r="AA139">
        <v>128.97</v>
      </c>
      <c r="AB139">
        <v>132.01</v>
      </c>
      <c r="AC139">
        <v>135.31</v>
      </c>
      <c r="AD139">
        <v>138.69</v>
      </c>
      <c r="AE139">
        <v>142.16</v>
      </c>
      <c r="AF139">
        <v>145.51</v>
      </c>
      <c r="AG139">
        <v>149.13999999999999</v>
      </c>
      <c r="AH139">
        <v>152.87</v>
      </c>
      <c r="AI139">
        <v>156.69</v>
      </c>
      <c r="AJ139">
        <v>160.38999999999999</v>
      </c>
      <c r="AK139">
        <v>164.4</v>
      </c>
      <c r="AL139">
        <v>168.51</v>
      </c>
      <c r="AM139">
        <v>172.72</v>
      </c>
      <c r="AN139">
        <v>176.8</v>
      </c>
      <c r="AO139">
        <v>181.22</v>
      </c>
      <c r="AP139">
        <v>185.75</v>
      </c>
      <c r="AQ139">
        <v>190.39</v>
      </c>
      <c r="AR139">
        <v>54.54</v>
      </c>
      <c r="AS139">
        <v>59.1</v>
      </c>
      <c r="AT139">
        <v>63.48</v>
      </c>
      <c r="AU139">
        <v>68.06</v>
      </c>
      <c r="AV139">
        <v>72.87</v>
      </c>
      <c r="AW139">
        <v>77.989999999999995</v>
      </c>
      <c r="AX139">
        <v>83.29</v>
      </c>
      <c r="AY139">
        <v>88.84</v>
      </c>
      <c r="AZ139">
        <v>94.63</v>
      </c>
      <c r="BA139">
        <v>100.68</v>
      </c>
      <c r="BB139">
        <v>107</v>
      </c>
      <c r="BC139">
        <v>113.59</v>
      </c>
      <c r="BD139">
        <v>117.01</v>
      </c>
      <c r="BE139">
        <v>119.76</v>
      </c>
      <c r="BF139">
        <v>122.76</v>
      </c>
      <c r="BG139">
        <v>125.83</v>
      </c>
      <c r="BH139">
        <v>128.97</v>
      </c>
      <c r="BI139">
        <v>132.01</v>
      </c>
      <c r="BJ139">
        <v>135.31</v>
      </c>
      <c r="BK139">
        <v>138.69</v>
      </c>
      <c r="BL139">
        <v>142.16</v>
      </c>
      <c r="BM139">
        <v>145.51</v>
      </c>
      <c r="BN139">
        <v>149.13999999999999</v>
      </c>
      <c r="BO139">
        <v>152.87</v>
      </c>
      <c r="BP139">
        <v>156.69</v>
      </c>
      <c r="BQ139">
        <v>160.38999999999999</v>
      </c>
      <c r="BR139">
        <v>164.4</v>
      </c>
      <c r="BS139">
        <v>168.51</v>
      </c>
      <c r="BT139">
        <v>172.72</v>
      </c>
      <c r="BU139">
        <v>176.8</v>
      </c>
      <c r="BV139">
        <v>181.22</v>
      </c>
      <c r="BW139">
        <v>185.75</v>
      </c>
      <c r="BX139">
        <v>190.39</v>
      </c>
      <c r="CC139">
        <v>69.282967984207488</v>
      </c>
      <c r="CD139">
        <v>70.834906467053727</v>
      </c>
      <c r="CE139">
        <v>72.421608371915738</v>
      </c>
      <c r="CF139">
        <v>74.043852399446635</v>
      </c>
      <c r="CG139">
        <v>75.702434693194235</v>
      </c>
      <c r="CJ139">
        <v>47.309999999999995</v>
      </c>
      <c r="CK139">
        <v>50.86</v>
      </c>
      <c r="CL139">
        <v>54.54</v>
      </c>
      <c r="CO139" t="s">
        <v>42</v>
      </c>
      <c r="CP139">
        <v>2.8632251197445426E-2</v>
      </c>
      <c r="CQ139">
        <v>2.0074503311258256E-2</v>
      </c>
      <c r="CR139">
        <v>2.4954351795496123E-2</v>
      </c>
      <c r="CS139">
        <v>2.5039588281868436E-2</v>
      </c>
      <c r="CT139">
        <v>2.5007241479192852E-2</v>
      </c>
      <c r="CU139">
        <v>2.3549359457422758E-2</v>
      </c>
      <c r="CV139">
        <v>2.4940180379164439E-2</v>
      </c>
      <c r="CW139">
        <v>2.505162970279242E-2</v>
      </c>
      <c r="CX139">
        <v>2.4964961457603439E-2</v>
      </c>
      <c r="CY139">
        <v>2.3502264763695411E-2</v>
      </c>
      <c r="CZ139">
        <v>2.5050100200400799E-2</v>
      </c>
      <c r="DA139">
        <v>2.5008145975887856E-2</v>
      </c>
      <c r="DB139">
        <v>2.4954303425256303E-2</v>
      </c>
      <c r="DC139">
        <v>2.3571373187562937E-2</v>
      </c>
      <c r="DD139">
        <v>2.4998106204075537E-2</v>
      </c>
      <c r="DE139">
        <v>2.4979676298869231E-2</v>
      </c>
      <c r="DF139">
        <v>2.5019828394260573E-2</v>
      </c>
      <c r="DG139">
        <v>2.3564997186268952E-2</v>
      </c>
      <c r="DH139">
        <v>2.4946739055734971E-2</v>
      </c>
      <c r="DI139">
        <v>2.5010057663940048E-2</v>
      </c>
      <c r="DJ139">
        <v>2.4988552364754321E-2</v>
      </c>
      <c r="DK139">
        <v>2.3613504371689249E-2</v>
      </c>
      <c r="DL139">
        <v>2.5001558700667247E-2</v>
      </c>
      <c r="DM139">
        <v>2.4999999999999908E-2</v>
      </c>
      <c r="DN139">
        <v>2.4983680493739294E-2</v>
      </c>
      <c r="DO139">
        <v>2.3622047244094561E-2</v>
      </c>
      <c r="DP139">
        <v>2.4999999999999929E-2</v>
      </c>
      <c r="DQ139">
        <v>2.4997240922635475E-2</v>
      </c>
      <c r="DR139">
        <v>2.49798115746971E-2</v>
      </c>
    </row>
    <row r="140" spans="1:122" x14ac:dyDescent="0.25">
      <c r="A140">
        <v>24</v>
      </c>
      <c r="B140" t="s">
        <v>200</v>
      </c>
      <c r="C140" t="s">
        <v>199</v>
      </c>
      <c r="D140">
        <v>24</v>
      </c>
      <c r="E140" t="s">
        <v>43</v>
      </c>
      <c r="L140">
        <v>52.82</v>
      </c>
      <c r="M140">
        <v>54.33</v>
      </c>
      <c r="N140">
        <v>55.89</v>
      </c>
      <c r="O140">
        <v>57.5</v>
      </c>
      <c r="P140">
        <v>62.27</v>
      </c>
      <c r="Q140">
        <v>63.83</v>
      </c>
      <c r="R140">
        <v>65.42</v>
      </c>
      <c r="S140">
        <v>67.06</v>
      </c>
      <c r="T140">
        <v>72.760000000000005</v>
      </c>
      <c r="U140">
        <v>74.58</v>
      </c>
      <c r="V140">
        <v>76.45</v>
      </c>
      <c r="W140">
        <v>78.36</v>
      </c>
      <c r="X140">
        <v>84.97</v>
      </c>
      <c r="Y140">
        <v>87.09</v>
      </c>
      <c r="Z140">
        <v>89.27</v>
      </c>
      <c r="AA140">
        <v>91.5</v>
      </c>
      <c r="AB140">
        <v>99.17</v>
      </c>
      <c r="AC140">
        <v>101.65</v>
      </c>
      <c r="AD140">
        <v>104.19</v>
      </c>
      <c r="AE140">
        <v>106.79</v>
      </c>
      <c r="AF140">
        <v>115.68</v>
      </c>
      <c r="AG140">
        <v>118.57</v>
      </c>
      <c r="AH140">
        <v>121.54</v>
      </c>
      <c r="AI140">
        <v>124.57</v>
      </c>
      <c r="AJ140">
        <v>134.87</v>
      </c>
      <c r="AK140">
        <v>138.25</v>
      </c>
      <c r="AL140">
        <v>141.69999999999999</v>
      </c>
      <c r="AM140">
        <v>145.25</v>
      </c>
      <c r="AN140">
        <v>157.18</v>
      </c>
      <c r="AO140">
        <v>161.11000000000001</v>
      </c>
      <c r="AP140">
        <v>165.14</v>
      </c>
      <c r="AQ140">
        <v>169.27</v>
      </c>
      <c r="AR140">
        <v>58.08</v>
      </c>
      <c r="AS140">
        <v>52.82</v>
      </c>
      <c r="AT140">
        <v>54.33</v>
      </c>
      <c r="AU140">
        <v>55.88</v>
      </c>
      <c r="AV140">
        <v>57.49</v>
      </c>
      <c r="AW140">
        <v>59.15</v>
      </c>
      <c r="AX140">
        <v>60.85</v>
      </c>
      <c r="AY140">
        <v>62.6</v>
      </c>
      <c r="AZ140">
        <v>64.41</v>
      </c>
      <c r="BA140">
        <v>66.260000000000005</v>
      </c>
      <c r="BB140">
        <v>68.17</v>
      </c>
      <c r="BC140">
        <v>70.13</v>
      </c>
      <c r="BD140">
        <v>75.62</v>
      </c>
      <c r="BE140">
        <v>82.13</v>
      </c>
      <c r="BF140">
        <v>87.09</v>
      </c>
      <c r="BG140">
        <v>89.27</v>
      </c>
      <c r="BH140">
        <v>91.5</v>
      </c>
      <c r="BI140">
        <v>98.96</v>
      </c>
      <c r="BJ140">
        <v>101.65</v>
      </c>
      <c r="BK140">
        <v>104.19</v>
      </c>
      <c r="BL140">
        <v>106.79</v>
      </c>
      <c r="BM140">
        <v>115.27</v>
      </c>
      <c r="BN140">
        <v>118.57</v>
      </c>
      <c r="BO140">
        <v>121.54</v>
      </c>
      <c r="BP140">
        <v>124.57</v>
      </c>
      <c r="BQ140">
        <v>134.18</v>
      </c>
      <c r="BR140">
        <v>138.25</v>
      </c>
      <c r="BS140">
        <v>141.69999999999999</v>
      </c>
      <c r="BT140">
        <v>145.25</v>
      </c>
      <c r="BU140">
        <v>156.16</v>
      </c>
      <c r="BV140">
        <v>161.11000000000001</v>
      </c>
      <c r="BW140">
        <v>165.14</v>
      </c>
      <c r="BX140">
        <v>169.27</v>
      </c>
      <c r="CC140">
        <v>54.35102168372115</v>
      </c>
      <c r="CD140">
        <v>55.568484569436492</v>
      </c>
      <c r="CE140">
        <v>56.813218623791869</v>
      </c>
      <c r="CF140">
        <v>58.085834720964797</v>
      </c>
      <c r="CG140">
        <v>59.38695741871441</v>
      </c>
      <c r="CJ140">
        <v>55.57</v>
      </c>
      <c r="CK140">
        <v>56.81</v>
      </c>
      <c r="CL140">
        <v>58.08</v>
      </c>
      <c r="CO140" t="s">
        <v>43</v>
      </c>
      <c r="CP140">
        <v>2.8806584362139908E-2</v>
      </c>
      <c r="CQ140">
        <v>8.2956521739130484E-2</v>
      </c>
      <c r="CR140">
        <v>2.5052192066805767E-2</v>
      </c>
      <c r="CS140">
        <v>2.4909916966943498E-2</v>
      </c>
      <c r="CT140">
        <v>2.5068786303882613E-2</v>
      </c>
      <c r="CU140">
        <v>8.4998508798091302E-2</v>
      </c>
      <c r="CV140">
        <v>2.5013743815283027E-2</v>
      </c>
      <c r="CW140">
        <v>2.5073746312684428E-2</v>
      </c>
      <c r="CX140">
        <v>2.4983649444081053E-2</v>
      </c>
      <c r="CY140">
        <v>8.4354262378764672E-2</v>
      </c>
      <c r="CZ140">
        <v>2.4949982346710659E-2</v>
      </c>
      <c r="DA140">
        <v>2.5031576530026325E-2</v>
      </c>
      <c r="DB140">
        <v>2.498039654979281E-2</v>
      </c>
      <c r="DC140">
        <v>8.3825136612021872E-2</v>
      </c>
      <c r="DD140">
        <v>2.5007562770999334E-2</v>
      </c>
      <c r="DE140">
        <v>2.4987702902115022E-2</v>
      </c>
      <c r="DF140">
        <v>2.495441021211257E-2</v>
      </c>
      <c r="DG140">
        <v>8.3247495083809339E-2</v>
      </c>
      <c r="DH140">
        <v>2.4982710926694209E-2</v>
      </c>
      <c r="DI140">
        <v>2.5048494560175535E-2</v>
      </c>
      <c r="DJ140">
        <v>2.4930064176402721E-2</v>
      </c>
      <c r="DK140">
        <v>8.2684434454523656E-2</v>
      </c>
      <c r="DL140">
        <v>2.5061170015570514E-2</v>
      </c>
      <c r="DM140">
        <v>2.4954792043399555E-2</v>
      </c>
      <c r="DN140">
        <v>2.5052928722653574E-2</v>
      </c>
      <c r="DO140">
        <v>8.2134251290877841E-2</v>
      </c>
      <c r="DP140">
        <v>2.5003181066293463E-2</v>
      </c>
      <c r="DQ140">
        <v>2.5013965613555785E-2</v>
      </c>
      <c r="DR140">
        <v>2.500908320213167E-2</v>
      </c>
    </row>
    <row r="141" spans="1:122" x14ac:dyDescent="0.25">
      <c r="A141">
        <v>24</v>
      </c>
      <c r="B141" t="s">
        <v>200</v>
      </c>
      <c r="C141" t="s">
        <v>199</v>
      </c>
      <c r="D141">
        <v>24</v>
      </c>
      <c r="E141" t="s">
        <v>201</v>
      </c>
      <c r="L141">
        <v>101.91</v>
      </c>
      <c r="M141">
        <v>104.84</v>
      </c>
      <c r="N141">
        <v>107.85</v>
      </c>
      <c r="O141">
        <v>110.93</v>
      </c>
      <c r="P141">
        <v>113.18</v>
      </c>
      <c r="Q141">
        <v>116.01</v>
      </c>
      <c r="R141">
        <v>118.91</v>
      </c>
      <c r="S141">
        <v>121.89</v>
      </c>
      <c r="T141">
        <v>124.78</v>
      </c>
      <c r="U141">
        <v>127.89</v>
      </c>
      <c r="V141">
        <v>131.1</v>
      </c>
      <c r="W141">
        <v>134.37</v>
      </c>
      <c r="X141">
        <v>137.56</v>
      </c>
      <c r="Y141">
        <v>141</v>
      </c>
      <c r="Z141">
        <v>144.53</v>
      </c>
      <c r="AA141">
        <v>148.13</v>
      </c>
      <c r="AB141">
        <v>151.66</v>
      </c>
      <c r="AC141">
        <v>155.44999999999999</v>
      </c>
      <c r="AD141">
        <v>159.33000000000001</v>
      </c>
      <c r="AE141">
        <v>163.32</v>
      </c>
      <c r="AF141">
        <v>167.2</v>
      </c>
      <c r="AG141">
        <v>171.37</v>
      </c>
      <c r="AH141">
        <v>175.66</v>
      </c>
      <c r="AI141">
        <v>180.05</v>
      </c>
      <c r="AJ141">
        <v>184.34</v>
      </c>
      <c r="AK141">
        <v>188.95</v>
      </c>
      <c r="AL141">
        <v>193.67</v>
      </c>
      <c r="AM141">
        <v>198.51</v>
      </c>
      <c r="AN141">
        <v>203.25</v>
      </c>
      <c r="AO141">
        <v>208.33</v>
      </c>
      <c r="AP141">
        <v>213.53</v>
      </c>
      <c r="AQ141">
        <v>218.87</v>
      </c>
      <c r="AR141">
        <v>67.67</v>
      </c>
      <c r="AS141">
        <v>72.23</v>
      </c>
      <c r="AT141">
        <v>76.989999999999995</v>
      </c>
      <c r="AU141">
        <v>81.96</v>
      </c>
      <c r="AV141">
        <v>87.16</v>
      </c>
      <c r="AW141">
        <v>92.59</v>
      </c>
      <c r="AX141">
        <v>98.26</v>
      </c>
      <c r="AY141">
        <v>104.18</v>
      </c>
      <c r="AZ141">
        <v>110.36</v>
      </c>
      <c r="BA141">
        <v>116.8</v>
      </c>
      <c r="BB141">
        <v>123.52</v>
      </c>
      <c r="BC141">
        <v>130.53</v>
      </c>
      <c r="BD141">
        <v>134.37</v>
      </c>
      <c r="BE141">
        <v>137.56</v>
      </c>
      <c r="BF141">
        <v>141</v>
      </c>
      <c r="BG141">
        <v>144.53</v>
      </c>
      <c r="BH141">
        <v>148.13</v>
      </c>
      <c r="BI141">
        <v>151.66</v>
      </c>
      <c r="BJ141">
        <v>155.44999999999999</v>
      </c>
      <c r="BK141">
        <v>159.33000000000001</v>
      </c>
      <c r="BL141">
        <v>163.32</v>
      </c>
      <c r="BM141">
        <v>167.2</v>
      </c>
      <c r="BN141">
        <v>171.37</v>
      </c>
      <c r="BO141">
        <v>175.66</v>
      </c>
      <c r="BP141">
        <v>180.05</v>
      </c>
      <c r="BQ141">
        <v>184.34</v>
      </c>
      <c r="BR141">
        <v>188.95</v>
      </c>
      <c r="BS141">
        <v>193.67</v>
      </c>
      <c r="BT141">
        <v>198.51</v>
      </c>
      <c r="BU141">
        <v>203.25</v>
      </c>
      <c r="BV141">
        <v>208.33</v>
      </c>
      <c r="BW141">
        <v>213.53</v>
      </c>
      <c r="BX141">
        <v>218.87</v>
      </c>
      <c r="CC141">
        <v>81.570040913827327</v>
      </c>
      <c r="CD141">
        <v>83.397209830297044</v>
      </c>
      <c r="CE141">
        <v>85.265307330495702</v>
      </c>
      <c r="CF141">
        <v>87.175250214698792</v>
      </c>
      <c r="CG141">
        <v>89.127975819508038</v>
      </c>
      <c r="CJ141">
        <v>59.870402611199999</v>
      </c>
      <c r="CK141">
        <v>63.7</v>
      </c>
      <c r="CL141">
        <v>67.67</v>
      </c>
      <c r="CO141" t="s">
        <v>201</v>
      </c>
      <c r="CP141">
        <v>2.8558182661103503E-2</v>
      </c>
      <c r="CQ141">
        <v>2.0283061390065808E-2</v>
      </c>
      <c r="CR141">
        <v>2.500441774165045E-2</v>
      </c>
      <c r="CS141">
        <v>2.4997845013360841E-2</v>
      </c>
      <c r="CT141">
        <v>2.5060970481877085E-2</v>
      </c>
      <c r="CU141">
        <v>2.370990237099024E-2</v>
      </c>
      <c r="CV141">
        <v>2.4923866004167329E-2</v>
      </c>
      <c r="CW141">
        <v>2.5099695050433919E-2</v>
      </c>
      <c r="CX141">
        <v>2.4942791762013809E-2</v>
      </c>
      <c r="CY141">
        <v>2.3740418248120843E-2</v>
      </c>
      <c r="CZ141">
        <v>2.5007269555103212E-2</v>
      </c>
      <c r="DA141">
        <v>2.503546099290781E-2</v>
      </c>
      <c r="DB141">
        <v>2.490832353144672E-2</v>
      </c>
      <c r="DC141">
        <v>2.3830419226355239E-2</v>
      </c>
      <c r="DD141">
        <v>2.4990109455360624E-2</v>
      </c>
      <c r="DE141">
        <v>2.4959794146027819E-2</v>
      </c>
      <c r="DF141">
        <v>2.5042364903031321E-2</v>
      </c>
      <c r="DG141">
        <v>2.3757041391133944E-2</v>
      </c>
      <c r="DH141">
        <v>2.4940191387559905E-2</v>
      </c>
      <c r="DI141">
        <v>2.5033553130652926E-2</v>
      </c>
      <c r="DJ141">
        <v>2.4991460776500142E-2</v>
      </c>
      <c r="DK141">
        <v>2.3826714801443997E-2</v>
      </c>
      <c r="DL141">
        <v>2.5008137137897284E-2</v>
      </c>
      <c r="DM141">
        <v>2.4980153479756545E-2</v>
      </c>
      <c r="DN141">
        <v>2.4990964010946474E-2</v>
      </c>
      <c r="DO141">
        <v>2.3877890282605459E-2</v>
      </c>
      <c r="DP141">
        <v>2.4993849938499447E-2</v>
      </c>
      <c r="DQ141">
        <v>2.4960399366389805E-2</v>
      </c>
      <c r="DR141">
        <v>2.500819556970919E-2</v>
      </c>
    </row>
    <row r="142" spans="1:122" x14ac:dyDescent="0.25">
      <c r="A142">
        <v>24</v>
      </c>
      <c r="B142" t="s">
        <v>200</v>
      </c>
      <c r="C142" t="s">
        <v>199</v>
      </c>
      <c r="D142">
        <v>24</v>
      </c>
      <c r="E142" t="s">
        <v>202</v>
      </c>
      <c r="L142">
        <v>54.3</v>
      </c>
      <c r="M142">
        <v>55.85</v>
      </c>
      <c r="N142">
        <v>57.46</v>
      </c>
      <c r="O142">
        <v>59.11</v>
      </c>
      <c r="P142">
        <v>63.92</v>
      </c>
      <c r="Q142">
        <v>65.52</v>
      </c>
      <c r="R142">
        <v>67.150000000000006</v>
      </c>
      <c r="S142">
        <v>68.83</v>
      </c>
      <c r="T142">
        <v>74.58</v>
      </c>
      <c r="U142">
        <v>76.44</v>
      </c>
      <c r="V142">
        <v>78.36</v>
      </c>
      <c r="W142">
        <v>80.319999999999993</v>
      </c>
      <c r="X142">
        <v>86.98</v>
      </c>
      <c r="Y142">
        <v>89.15</v>
      </c>
      <c r="Z142">
        <v>91.38</v>
      </c>
      <c r="AA142">
        <v>93.66</v>
      </c>
      <c r="AB142">
        <v>101.39</v>
      </c>
      <c r="AC142">
        <v>103.92</v>
      </c>
      <c r="AD142">
        <v>106.52</v>
      </c>
      <c r="AE142">
        <v>109.18</v>
      </c>
      <c r="AF142">
        <v>118.13</v>
      </c>
      <c r="AG142">
        <v>121.08</v>
      </c>
      <c r="AH142">
        <v>124.11</v>
      </c>
      <c r="AI142">
        <v>127.21</v>
      </c>
      <c r="AJ142">
        <v>137.58000000000001</v>
      </c>
      <c r="AK142">
        <v>141.03</v>
      </c>
      <c r="AL142">
        <v>144.54</v>
      </c>
      <c r="AM142">
        <v>148.16999999999999</v>
      </c>
      <c r="AN142">
        <v>160.16999999999999</v>
      </c>
      <c r="AO142">
        <v>164.18</v>
      </c>
      <c r="AP142">
        <v>168.29</v>
      </c>
      <c r="AQ142">
        <v>172.49</v>
      </c>
      <c r="AR142">
        <v>59.16</v>
      </c>
      <c r="AS142">
        <v>54.3</v>
      </c>
      <c r="AT142">
        <v>55.85</v>
      </c>
      <c r="AU142">
        <v>57.45</v>
      </c>
      <c r="AV142">
        <v>59.1</v>
      </c>
      <c r="AW142">
        <v>60.8</v>
      </c>
      <c r="AX142">
        <v>62.54</v>
      </c>
      <c r="AY142">
        <v>64.33</v>
      </c>
      <c r="AZ142">
        <v>66.180000000000007</v>
      </c>
      <c r="BA142">
        <v>68.08</v>
      </c>
      <c r="BB142">
        <v>70.03</v>
      </c>
      <c r="BC142">
        <v>72.040000000000006</v>
      </c>
      <c r="BD142">
        <v>77.58</v>
      </c>
      <c r="BE142">
        <v>84.14</v>
      </c>
      <c r="BF142">
        <v>89.15</v>
      </c>
      <c r="BG142">
        <v>91.38</v>
      </c>
      <c r="BH142">
        <v>93.66</v>
      </c>
      <c r="BI142">
        <v>101.18</v>
      </c>
      <c r="BJ142">
        <v>103.92</v>
      </c>
      <c r="BK142">
        <v>106.52</v>
      </c>
      <c r="BL142">
        <v>109.18</v>
      </c>
      <c r="BM142">
        <v>117.72</v>
      </c>
      <c r="BN142">
        <v>121.08</v>
      </c>
      <c r="BO142">
        <v>124.11</v>
      </c>
      <c r="BP142">
        <v>127.21</v>
      </c>
      <c r="BQ142">
        <v>136.88999999999999</v>
      </c>
      <c r="BR142">
        <v>141.03</v>
      </c>
      <c r="BS142">
        <v>144.54</v>
      </c>
      <c r="BT142">
        <v>148.16999999999999</v>
      </c>
      <c r="BU142">
        <v>159.15</v>
      </c>
      <c r="BV142">
        <v>164.18</v>
      </c>
      <c r="BW142">
        <v>168.29</v>
      </c>
      <c r="BX142">
        <v>172.49</v>
      </c>
      <c r="BZ142">
        <v>0.48541302958864546</v>
      </c>
      <c r="CC142">
        <v>55.362941117544771</v>
      </c>
      <c r="CD142">
        <v>56.603070998577763</v>
      </c>
      <c r="CE142">
        <v>57.870979788945903</v>
      </c>
      <c r="CF142">
        <v>59.167289736218287</v>
      </c>
      <c r="CG142">
        <v>60.492637026309573</v>
      </c>
      <c r="CJ142">
        <v>56.600063999999996</v>
      </c>
      <c r="CK142">
        <v>57.870000000000005</v>
      </c>
      <c r="CL142">
        <v>59.16</v>
      </c>
      <c r="CO142" t="s">
        <v>202</v>
      </c>
      <c r="CP142">
        <v>2.8715628263139552E-2</v>
      </c>
      <c r="CQ142">
        <v>8.1373710032143498E-2</v>
      </c>
      <c r="CR142">
        <v>2.5031289111389146E-2</v>
      </c>
      <c r="CS142">
        <v>2.4877899877900025E-2</v>
      </c>
      <c r="CT142">
        <v>2.5018615040952978E-2</v>
      </c>
      <c r="CU142">
        <v>8.3539154438471597E-2</v>
      </c>
      <c r="CV142">
        <v>2.4939662107803694E-2</v>
      </c>
      <c r="CW142">
        <v>2.5117739403453711E-2</v>
      </c>
      <c r="CX142">
        <v>2.5012761613067813E-2</v>
      </c>
      <c r="CY142">
        <v>8.291832669322724E-2</v>
      </c>
      <c r="CZ142">
        <v>2.494826396872846E-2</v>
      </c>
      <c r="DA142">
        <v>2.5014021312394722E-2</v>
      </c>
      <c r="DB142">
        <v>2.4950755088640853E-2</v>
      </c>
      <c r="DC142">
        <v>8.2532564595344915E-2</v>
      </c>
      <c r="DD142">
        <v>2.4953151198343043E-2</v>
      </c>
      <c r="DE142">
        <v>2.5019245573518034E-2</v>
      </c>
      <c r="DF142">
        <v>2.4971836274878059E-2</v>
      </c>
      <c r="DG142">
        <v>8.1974720644806626E-2</v>
      </c>
      <c r="DH142">
        <v>2.4972487937018565E-2</v>
      </c>
      <c r="DI142">
        <v>2.502477700693757E-2</v>
      </c>
      <c r="DJ142">
        <v>2.4977842236725441E-2</v>
      </c>
      <c r="DK142">
        <v>8.151874852605942E-2</v>
      </c>
      <c r="DL142">
        <v>2.5076319232446492E-2</v>
      </c>
      <c r="DM142">
        <v>2.4888321633694893E-2</v>
      </c>
      <c r="DN142">
        <v>2.5114155251141523E-2</v>
      </c>
      <c r="DO142">
        <v>8.0988054261996359E-2</v>
      </c>
      <c r="DP142">
        <v>2.5035899356933383E-2</v>
      </c>
      <c r="DQ142">
        <v>2.5033499817273631E-2</v>
      </c>
      <c r="DR142">
        <v>2.4956919603066237E-2</v>
      </c>
    </row>
    <row r="143" spans="1:122" x14ac:dyDescent="0.25">
      <c r="A143">
        <v>25</v>
      </c>
      <c r="C143" t="s">
        <v>203</v>
      </c>
      <c r="D143">
        <v>25</v>
      </c>
      <c r="E143" t="s">
        <v>204</v>
      </c>
      <c r="CG143" t="s">
        <v>289</v>
      </c>
      <c r="CO143" t="s">
        <v>204</v>
      </c>
    </row>
    <row r="144" spans="1:122" x14ac:dyDescent="0.25">
      <c r="A144">
        <v>25</v>
      </c>
      <c r="B144" t="s">
        <v>204</v>
      </c>
      <c r="C144" t="s">
        <v>203</v>
      </c>
      <c r="D144">
        <v>25</v>
      </c>
      <c r="E144" t="s">
        <v>38</v>
      </c>
      <c r="F144" t="s">
        <v>128</v>
      </c>
      <c r="L144">
        <v>5.63</v>
      </c>
      <c r="M144">
        <v>5.79</v>
      </c>
      <c r="N144">
        <v>5.95</v>
      </c>
      <c r="O144">
        <v>6.12</v>
      </c>
      <c r="P144">
        <v>5.93</v>
      </c>
      <c r="Q144">
        <v>6.08</v>
      </c>
      <c r="R144">
        <v>6.24</v>
      </c>
      <c r="S144">
        <v>6.39</v>
      </c>
      <c r="T144">
        <v>6.54</v>
      </c>
      <c r="U144">
        <v>6.71</v>
      </c>
      <c r="V144">
        <v>6.87</v>
      </c>
      <c r="W144">
        <v>7.05</v>
      </c>
      <c r="X144">
        <v>7.21</v>
      </c>
      <c r="Y144">
        <v>7.39</v>
      </c>
      <c r="Z144">
        <v>7.58</v>
      </c>
      <c r="AA144">
        <v>7.77</v>
      </c>
      <c r="AB144">
        <v>7.95</v>
      </c>
      <c r="AC144">
        <v>8.15</v>
      </c>
      <c r="AD144">
        <v>8.35</v>
      </c>
      <c r="AE144">
        <v>8.56</v>
      </c>
      <c r="AF144">
        <v>8.77</v>
      </c>
      <c r="AG144">
        <v>8.99</v>
      </c>
      <c r="AH144">
        <v>9.2100000000000009</v>
      </c>
      <c r="AI144">
        <v>9.44</v>
      </c>
      <c r="AJ144">
        <v>9.67</v>
      </c>
      <c r="AK144">
        <v>9.91</v>
      </c>
      <c r="AL144">
        <v>10.16</v>
      </c>
      <c r="AM144">
        <v>10.41</v>
      </c>
      <c r="AN144">
        <v>10.66</v>
      </c>
      <c r="AO144">
        <v>10.92</v>
      </c>
      <c r="AP144">
        <v>11.2</v>
      </c>
      <c r="AQ144">
        <v>11.48</v>
      </c>
      <c r="AR144">
        <v>4.0999999999999996</v>
      </c>
      <c r="AS144">
        <v>5.63</v>
      </c>
      <c r="AT144">
        <v>5.79</v>
      </c>
      <c r="AU144">
        <v>5.95</v>
      </c>
      <c r="AV144">
        <v>6.12</v>
      </c>
      <c r="AW144">
        <v>5.93</v>
      </c>
      <c r="AX144">
        <v>6.08</v>
      </c>
      <c r="AY144">
        <v>6.24</v>
      </c>
      <c r="AZ144">
        <v>6.39</v>
      </c>
      <c r="BA144">
        <v>6.54</v>
      </c>
      <c r="BB144">
        <v>6.71</v>
      </c>
      <c r="BC144">
        <v>6.87</v>
      </c>
      <c r="BD144">
        <v>7.05</v>
      </c>
      <c r="BE144">
        <v>7.21</v>
      </c>
      <c r="BF144">
        <v>7.39</v>
      </c>
      <c r="BG144">
        <v>7.58</v>
      </c>
      <c r="BH144">
        <v>7.77</v>
      </c>
      <c r="BI144">
        <v>7.95</v>
      </c>
      <c r="BJ144">
        <v>8.15</v>
      </c>
      <c r="BK144">
        <v>8.35</v>
      </c>
      <c r="BL144">
        <v>8.56</v>
      </c>
      <c r="BM144">
        <v>8.77</v>
      </c>
      <c r="BN144">
        <v>8.99</v>
      </c>
      <c r="BO144">
        <v>9.2100000000000009</v>
      </c>
      <c r="BP144">
        <v>9.44</v>
      </c>
      <c r="BQ144">
        <v>9.67</v>
      </c>
      <c r="BR144">
        <v>9.91</v>
      </c>
      <c r="BS144">
        <v>10.16</v>
      </c>
      <c r="BT144">
        <v>10.41</v>
      </c>
      <c r="BU144">
        <v>10.66</v>
      </c>
      <c r="BV144">
        <v>10.92</v>
      </c>
      <c r="BW144">
        <v>11.2</v>
      </c>
      <c r="BX144">
        <v>11.48</v>
      </c>
      <c r="CA144" t="s">
        <v>290</v>
      </c>
      <c r="CC144">
        <v>3.8346039705000132</v>
      </c>
      <c r="CD144">
        <v>3.9204990994392128</v>
      </c>
      <c r="CE144">
        <v>4.0083182792666516</v>
      </c>
      <c r="CF144">
        <v>4.0981046087222239</v>
      </c>
      <c r="CG144">
        <v>4.1899021519576021</v>
      </c>
      <c r="CJ144">
        <v>3.9204990994392128</v>
      </c>
      <c r="CK144">
        <v>4.01</v>
      </c>
      <c r="CL144">
        <v>4.0999999999999996</v>
      </c>
      <c r="CO144" t="s">
        <v>38</v>
      </c>
      <c r="CP144">
        <v>2.857142857142856E-2</v>
      </c>
      <c r="CQ144">
        <v>-3.1045751633986991E-2</v>
      </c>
      <c r="CR144">
        <v>2.5295109612141715E-2</v>
      </c>
      <c r="CS144">
        <v>2.6315789473684233E-2</v>
      </c>
      <c r="CT144">
        <v>2.4038461538461453E-2</v>
      </c>
      <c r="CU144">
        <v>2.3474178403755926E-2</v>
      </c>
      <c r="CV144">
        <v>2.5993883792048918E-2</v>
      </c>
      <c r="CW144">
        <v>2.3845007451564849E-2</v>
      </c>
      <c r="CX144">
        <v>2.6200873362445372E-2</v>
      </c>
      <c r="CY144">
        <v>2.269503546099293E-2</v>
      </c>
      <c r="CZ144">
        <v>2.4965325936199684E-2</v>
      </c>
      <c r="DA144">
        <v>2.5710419485791666E-2</v>
      </c>
      <c r="DB144">
        <v>2.5065963060685949E-2</v>
      </c>
      <c r="DC144">
        <v>2.3166023166023245E-2</v>
      </c>
      <c r="DD144">
        <v>2.5157232704402538E-2</v>
      </c>
      <c r="DE144">
        <v>2.4539877300613407E-2</v>
      </c>
      <c r="DF144">
        <v>2.5149700598802498E-2</v>
      </c>
      <c r="DG144">
        <v>2.4532710280373723E-2</v>
      </c>
      <c r="DH144">
        <v>2.5085518814139184E-2</v>
      </c>
      <c r="DI144">
        <v>2.4471635150166923E-2</v>
      </c>
      <c r="DJ144">
        <v>2.4972855591747951E-2</v>
      </c>
      <c r="DK144">
        <v>2.4364406779661063E-2</v>
      </c>
      <c r="DL144">
        <v>2.4819027921406434E-2</v>
      </c>
      <c r="DM144">
        <v>2.5227043390514632E-2</v>
      </c>
      <c r="DN144">
        <v>2.4606299212598423E-2</v>
      </c>
      <c r="DO144">
        <v>2.4015369836695485E-2</v>
      </c>
      <c r="DP144">
        <v>2.4390243902439004E-2</v>
      </c>
      <c r="DQ144">
        <v>2.5641025641025581E-2</v>
      </c>
      <c r="DR144">
        <v>2.5000000000000102E-2</v>
      </c>
    </row>
    <row r="145" spans="1:122" x14ac:dyDescent="0.25">
      <c r="A145">
        <v>25</v>
      </c>
      <c r="B145" t="s">
        <v>204</v>
      </c>
      <c r="C145" t="s">
        <v>203</v>
      </c>
      <c r="D145">
        <v>25</v>
      </c>
      <c r="E145" t="s">
        <v>40</v>
      </c>
      <c r="L145">
        <v>0.77</v>
      </c>
      <c r="M145">
        <v>0.79</v>
      </c>
      <c r="N145">
        <v>0.81</v>
      </c>
      <c r="O145">
        <v>0.84</v>
      </c>
      <c r="P145">
        <v>0.85</v>
      </c>
      <c r="Q145">
        <v>0.87</v>
      </c>
      <c r="R145">
        <v>0.9</v>
      </c>
      <c r="S145">
        <v>0.92</v>
      </c>
      <c r="T145">
        <v>0.94</v>
      </c>
      <c r="U145">
        <v>0.96</v>
      </c>
      <c r="V145">
        <v>0.98</v>
      </c>
      <c r="W145">
        <v>1.01</v>
      </c>
      <c r="X145">
        <v>1.03</v>
      </c>
      <c r="Y145">
        <v>1.05</v>
      </c>
      <c r="Z145">
        <v>1.08</v>
      </c>
      <c r="AA145">
        <v>1.1100000000000001</v>
      </c>
      <c r="AB145">
        <v>1.1299999999999999</v>
      </c>
      <c r="AC145">
        <v>1.1599999999999999</v>
      </c>
      <c r="AD145">
        <v>1.19</v>
      </c>
      <c r="AE145">
        <v>1.22</v>
      </c>
      <c r="AF145">
        <v>1.24</v>
      </c>
      <c r="AG145">
        <v>1.27</v>
      </c>
      <c r="AH145">
        <v>1.3</v>
      </c>
      <c r="AI145">
        <v>1.34</v>
      </c>
      <c r="AJ145">
        <v>1.36</v>
      </c>
      <c r="AK145">
        <v>1.4</v>
      </c>
      <c r="AL145">
        <v>1.43</v>
      </c>
      <c r="AM145">
        <v>1.47</v>
      </c>
      <c r="AN145">
        <v>1.5</v>
      </c>
      <c r="AO145">
        <v>1.53</v>
      </c>
      <c r="AP145">
        <v>1.57</v>
      </c>
      <c r="AQ145">
        <v>1.61</v>
      </c>
      <c r="AR145">
        <v>0.36</v>
      </c>
      <c r="AS145">
        <v>0.77</v>
      </c>
      <c r="AT145">
        <v>0.79</v>
      </c>
      <c r="AU145">
        <v>0.81</v>
      </c>
      <c r="AV145">
        <v>0.84</v>
      </c>
      <c r="AW145">
        <v>0.85</v>
      </c>
      <c r="AX145">
        <v>0.87</v>
      </c>
      <c r="AY145">
        <v>0.9</v>
      </c>
      <c r="AZ145">
        <v>0.92</v>
      </c>
      <c r="BA145">
        <v>0.94</v>
      </c>
      <c r="BB145">
        <v>0.96</v>
      </c>
      <c r="BC145">
        <v>0.98</v>
      </c>
      <c r="BD145">
        <v>1.01</v>
      </c>
      <c r="BE145">
        <v>1.03</v>
      </c>
      <c r="BF145">
        <v>1.05</v>
      </c>
      <c r="BG145">
        <v>1.08</v>
      </c>
      <c r="BH145">
        <v>1.1100000000000001</v>
      </c>
      <c r="BI145">
        <v>1.1299999999999999</v>
      </c>
      <c r="BJ145">
        <v>1.1599999999999999</v>
      </c>
      <c r="BK145">
        <v>1.19</v>
      </c>
      <c r="BL145">
        <v>1.22</v>
      </c>
      <c r="BM145">
        <v>1.24</v>
      </c>
      <c r="BN145">
        <v>1.27</v>
      </c>
      <c r="BO145">
        <v>1.3</v>
      </c>
      <c r="BP145">
        <v>1.34</v>
      </c>
      <c r="BQ145">
        <v>1.36</v>
      </c>
      <c r="BR145">
        <v>1.4</v>
      </c>
      <c r="BS145">
        <v>1.43</v>
      </c>
      <c r="BT145">
        <v>1.47</v>
      </c>
      <c r="BU145">
        <v>1.5</v>
      </c>
      <c r="BV145">
        <v>1.53</v>
      </c>
      <c r="BW145">
        <v>1.57</v>
      </c>
      <c r="BX145">
        <v>1.61</v>
      </c>
      <c r="CC145">
        <v>0.33439825717657429</v>
      </c>
      <c r="CD145">
        <v>0.34188877813732954</v>
      </c>
      <c r="CE145">
        <v>0.34954708676760565</v>
      </c>
      <c r="CF145">
        <v>0.35737694151119997</v>
      </c>
      <c r="CG145">
        <v>0.36538218500105085</v>
      </c>
      <c r="CJ145">
        <v>0.34188877813732954</v>
      </c>
      <c r="CK145">
        <v>0.35</v>
      </c>
      <c r="CL145">
        <v>0.36</v>
      </c>
      <c r="CO145" t="s">
        <v>40</v>
      </c>
      <c r="CP145">
        <v>3.7037037037036931E-2</v>
      </c>
      <c r="CQ145">
        <v>1.1904761904761916E-2</v>
      </c>
      <c r="CR145">
        <v>2.3529411764705903E-2</v>
      </c>
      <c r="CS145">
        <v>3.4482758620689689E-2</v>
      </c>
      <c r="CT145">
        <v>2.222222222222224E-2</v>
      </c>
      <c r="CU145">
        <v>2.1739130434782507E-2</v>
      </c>
      <c r="CV145">
        <v>2.1276595744680871E-2</v>
      </c>
      <c r="CW145">
        <v>2.0833333333333353E-2</v>
      </c>
      <c r="CX145">
        <v>3.0612244897959211E-2</v>
      </c>
      <c r="CY145">
        <v>1.980198019801982E-2</v>
      </c>
      <c r="CZ145">
        <v>1.9417475728155355E-2</v>
      </c>
      <c r="DA145">
        <v>2.8571428571428595E-2</v>
      </c>
      <c r="DB145">
        <v>2.7777777777777801E-2</v>
      </c>
      <c r="DC145">
        <v>1.8018018018017834E-2</v>
      </c>
      <c r="DD145">
        <v>2.6548672566371709E-2</v>
      </c>
      <c r="DE145">
        <v>2.5862068965517265E-2</v>
      </c>
      <c r="DF145">
        <v>2.521008403361347E-2</v>
      </c>
      <c r="DG145">
        <v>1.6393442622950834E-2</v>
      </c>
      <c r="DH145">
        <v>2.4193548387096794E-2</v>
      </c>
      <c r="DI145">
        <v>2.3622047244094509E-2</v>
      </c>
      <c r="DJ145">
        <v>3.0769230769230795E-2</v>
      </c>
      <c r="DK145">
        <v>1.492537313432837E-2</v>
      </c>
      <c r="DL145">
        <v>2.9411764705882214E-2</v>
      </c>
      <c r="DM145">
        <v>2.142857142857145E-2</v>
      </c>
      <c r="DN145">
        <v>2.7972027972028E-2</v>
      </c>
      <c r="DO145">
        <v>2.0408163265306142E-2</v>
      </c>
      <c r="DP145">
        <v>2.0000000000000018E-2</v>
      </c>
      <c r="DQ145">
        <v>2.6143790849673224E-2</v>
      </c>
      <c r="DR145">
        <v>2.5477707006369449E-2</v>
      </c>
    </row>
    <row r="146" spans="1:122" x14ac:dyDescent="0.25">
      <c r="A146">
        <v>25</v>
      </c>
      <c r="B146" t="s">
        <v>204</v>
      </c>
      <c r="C146" t="s">
        <v>203</v>
      </c>
      <c r="D146">
        <v>25</v>
      </c>
      <c r="E146" t="s">
        <v>42</v>
      </c>
      <c r="L146">
        <v>49.51</v>
      </c>
      <c r="M146">
        <v>50.93</v>
      </c>
      <c r="N146">
        <v>52.39</v>
      </c>
      <c r="O146">
        <v>53.89</v>
      </c>
      <c r="P146">
        <v>55.89</v>
      </c>
      <c r="Q146">
        <v>57.29</v>
      </c>
      <c r="R146">
        <v>58.72</v>
      </c>
      <c r="S146">
        <v>60.19</v>
      </c>
      <c r="T146">
        <v>61.53</v>
      </c>
      <c r="U146">
        <v>63.07</v>
      </c>
      <c r="V146">
        <v>64.64</v>
      </c>
      <c r="W146">
        <v>66.260000000000005</v>
      </c>
      <c r="X146">
        <v>67.73</v>
      </c>
      <c r="Y146">
        <v>69.42</v>
      </c>
      <c r="Z146">
        <v>71.16</v>
      </c>
      <c r="AA146">
        <v>72.94</v>
      </c>
      <c r="AB146">
        <v>74.56</v>
      </c>
      <c r="AC146">
        <v>76.430000000000007</v>
      </c>
      <c r="AD146">
        <v>78.34</v>
      </c>
      <c r="AE146">
        <v>80.290000000000006</v>
      </c>
      <c r="AF146">
        <v>82.08</v>
      </c>
      <c r="AG146">
        <v>84.13</v>
      </c>
      <c r="AH146">
        <v>86.24</v>
      </c>
      <c r="AI146">
        <v>88.39</v>
      </c>
      <c r="AJ146">
        <v>90.36</v>
      </c>
      <c r="AK146">
        <v>92.62</v>
      </c>
      <c r="AL146">
        <v>94.94</v>
      </c>
      <c r="AM146">
        <v>97.31</v>
      </c>
      <c r="AN146">
        <v>99.48</v>
      </c>
      <c r="AO146">
        <v>101.97</v>
      </c>
      <c r="AP146">
        <v>104.52</v>
      </c>
      <c r="AQ146">
        <v>107.13</v>
      </c>
      <c r="AR146">
        <v>45.87</v>
      </c>
      <c r="AS146">
        <v>48.39</v>
      </c>
      <c r="AT146">
        <v>50.93</v>
      </c>
      <c r="AU146">
        <v>52.39</v>
      </c>
      <c r="AV146">
        <v>53.89</v>
      </c>
      <c r="AW146">
        <v>55.89</v>
      </c>
      <c r="AX146">
        <v>57.29</v>
      </c>
      <c r="AY146">
        <v>58.72</v>
      </c>
      <c r="AZ146">
        <v>60.19</v>
      </c>
      <c r="BA146">
        <v>61.53</v>
      </c>
      <c r="BB146">
        <v>63.07</v>
      </c>
      <c r="BC146">
        <v>64.64</v>
      </c>
      <c r="BD146">
        <v>66.260000000000005</v>
      </c>
      <c r="BE146">
        <v>67.73</v>
      </c>
      <c r="BF146">
        <v>69.42</v>
      </c>
      <c r="BG146">
        <v>71.16</v>
      </c>
      <c r="BH146">
        <v>72.94</v>
      </c>
      <c r="BI146">
        <v>74.56</v>
      </c>
      <c r="BJ146">
        <v>76.430000000000007</v>
      </c>
      <c r="BK146">
        <v>78.34</v>
      </c>
      <c r="BL146">
        <v>80.290000000000006</v>
      </c>
      <c r="BM146">
        <v>82.08</v>
      </c>
      <c r="BN146">
        <v>84.13</v>
      </c>
      <c r="BO146">
        <v>86.24</v>
      </c>
      <c r="BP146">
        <v>88.39</v>
      </c>
      <c r="BQ146">
        <v>90.36</v>
      </c>
      <c r="BR146">
        <v>92.62</v>
      </c>
      <c r="BS146">
        <v>94.94</v>
      </c>
      <c r="BT146">
        <v>97.31</v>
      </c>
      <c r="BU146">
        <v>99.48</v>
      </c>
      <c r="BV146">
        <v>101.97</v>
      </c>
      <c r="BW146">
        <v>104.52</v>
      </c>
      <c r="BX146">
        <v>107.13</v>
      </c>
      <c r="CC146">
        <v>42.924459912177781</v>
      </c>
      <c r="CD146">
        <v>43.885967814210559</v>
      </c>
      <c r="CE146">
        <v>44.869013493248879</v>
      </c>
      <c r="CF146">
        <v>45.874079395497645</v>
      </c>
      <c r="CG146">
        <v>46.90165877395679</v>
      </c>
      <c r="CJ146">
        <v>43.89</v>
      </c>
      <c r="CK146">
        <v>44.87</v>
      </c>
      <c r="CL146">
        <v>45.87</v>
      </c>
      <c r="CO146" t="s">
        <v>42</v>
      </c>
      <c r="CP146">
        <v>2.8631418209581982E-2</v>
      </c>
      <c r="CQ146">
        <v>3.7112636852848394E-2</v>
      </c>
      <c r="CR146">
        <v>2.5049203793165119E-2</v>
      </c>
      <c r="CS146">
        <v>2.4960726130214692E-2</v>
      </c>
      <c r="CT146">
        <v>2.5034059945504068E-2</v>
      </c>
      <c r="CU146">
        <v>2.2262834357866811E-2</v>
      </c>
      <c r="CV146">
        <v>2.5028441410693957E-2</v>
      </c>
      <c r="CW146">
        <v>2.4892976058347872E-2</v>
      </c>
      <c r="CX146">
        <v>2.5061881188118883E-2</v>
      </c>
      <c r="CY146">
        <v>2.2185330516148488E-2</v>
      </c>
      <c r="CZ146">
        <v>2.4952015355086336E-2</v>
      </c>
      <c r="DA146">
        <v>2.5064822817631734E-2</v>
      </c>
      <c r="DB146">
        <v>2.5014052838673428E-2</v>
      </c>
      <c r="DC146">
        <v>2.2210035645736283E-2</v>
      </c>
      <c r="DD146">
        <v>2.5080472103004351E-2</v>
      </c>
      <c r="DE146">
        <v>2.4990187099306508E-2</v>
      </c>
      <c r="DF146">
        <v>2.4891498595864217E-2</v>
      </c>
      <c r="DG146">
        <v>2.2294183584506064E-2</v>
      </c>
      <c r="DH146">
        <v>2.4975633528265075E-2</v>
      </c>
      <c r="DI146">
        <v>2.5080232972780215E-2</v>
      </c>
      <c r="DJ146">
        <v>2.4930426716141069E-2</v>
      </c>
      <c r="DK146">
        <v>2.2287589093788876E-2</v>
      </c>
      <c r="DL146">
        <v>2.5011066843736222E-2</v>
      </c>
      <c r="DM146">
        <v>2.5048585618656801E-2</v>
      </c>
      <c r="DN146">
        <v>2.4963134611333523E-2</v>
      </c>
      <c r="DO146">
        <v>2.2299866406330301E-2</v>
      </c>
      <c r="DP146">
        <v>2.5030156815440237E-2</v>
      </c>
      <c r="DQ146">
        <v>2.5007355104442457E-2</v>
      </c>
      <c r="DR146">
        <v>2.4971297359357058E-2</v>
      </c>
    </row>
    <row r="147" spans="1:122" x14ac:dyDescent="0.25">
      <c r="A147">
        <v>25</v>
      </c>
      <c r="B147" t="s">
        <v>204</v>
      </c>
      <c r="C147" t="s">
        <v>203</v>
      </c>
      <c r="D147">
        <v>25</v>
      </c>
      <c r="E147" t="s">
        <v>43</v>
      </c>
      <c r="L147">
        <v>21.67</v>
      </c>
      <c r="M147">
        <v>22.29</v>
      </c>
      <c r="N147">
        <v>22.93</v>
      </c>
      <c r="O147">
        <v>23.59</v>
      </c>
      <c r="P147">
        <v>24.66</v>
      </c>
      <c r="Q147">
        <v>25.27</v>
      </c>
      <c r="R147">
        <v>25.9</v>
      </c>
      <c r="S147">
        <v>26.55</v>
      </c>
      <c r="T147">
        <v>27.86</v>
      </c>
      <c r="U147">
        <v>28.56</v>
      </c>
      <c r="V147">
        <v>29.27</v>
      </c>
      <c r="W147">
        <v>30</v>
      </c>
      <c r="X147">
        <v>31.49</v>
      </c>
      <c r="Y147">
        <v>32.28</v>
      </c>
      <c r="Z147">
        <v>33.090000000000003</v>
      </c>
      <c r="AA147">
        <v>33.909999999999997</v>
      </c>
      <c r="AB147">
        <v>35.6</v>
      </c>
      <c r="AC147">
        <v>36.49</v>
      </c>
      <c r="AD147">
        <v>37.4</v>
      </c>
      <c r="AE147">
        <v>38.340000000000003</v>
      </c>
      <c r="AF147">
        <v>43.47</v>
      </c>
      <c r="AG147">
        <v>44.55</v>
      </c>
      <c r="AH147">
        <v>45.67</v>
      </c>
      <c r="AI147">
        <v>46.81</v>
      </c>
      <c r="AJ147">
        <v>49.15</v>
      </c>
      <c r="AK147">
        <v>50.38</v>
      </c>
      <c r="AL147">
        <v>51.64</v>
      </c>
      <c r="AM147">
        <v>52.93</v>
      </c>
      <c r="AN147">
        <v>55.59</v>
      </c>
      <c r="AO147">
        <v>56.98</v>
      </c>
      <c r="AP147">
        <v>58.4</v>
      </c>
      <c r="AQ147">
        <v>59.86</v>
      </c>
      <c r="AR147">
        <v>24.88</v>
      </c>
      <c r="AS147">
        <v>21.67</v>
      </c>
      <c r="AT147">
        <v>22.29</v>
      </c>
      <c r="AU147">
        <v>22.93</v>
      </c>
      <c r="AV147">
        <v>23.59</v>
      </c>
      <c r="AW147">
        <v>24.66</v>
      </c>
      <c r="AX147">
        <v>25.27</v>
      </c>
      <c r="AY147">
        <v>25.9</v>
      </c>
      <c r="AZ147">
        <v>26.55</v>
      </c>
      <c r="BA147">
        <v>27.86</v>
      </c>
      <c r="BB147">
        <v>28.56</v>
      </c>
      <c r="BC147">
        <v>29.27</v>
      </c>
      <c r="BD147">
        <v>30</v>
      </c>
      <c r="BE147">
        <v>31.49</v>
      </c>
      <c r="BF147">
        <v>32.28</v>
      </c>
      <c r="BG147">
        <v>33.090000000000003</v>
      </c>
      <c r="BH147">
        <v>33.909999999999997</v>
      </c>
      <c r="BI147">
        <v>35.6</v>
      </c>
      <c r="BJ147">
        <v>36.49</v>
      </c>
      <c r="BK147">
        <v>37.4</v>
      </c>
      <c r="BL147">
        <v>38.340000000000003</v>
      </c>
      <c r="BM147">
        <v>43.47</v>
      </c>
      <c r="BN147">
        <v>44.55</v>
      </c>
      <c r="BO147">
        <v>45.67</v>
      </c>
      <c r="BP147">
        <v>46.81</v>
      </c>
      <c r="BQ147">
        <v>49.15</v>
      </c>
      <c r="BR147">
        <v>50.38</v>
      </c>
      <c r="BS147">
        <v>51.64</v>
      </c>
      <c r="BT147">
        <v>52.93</v>
      </c>
      <c r="BU147">
        <v>55.59</v>
      </c>
      <c r="BV147">
        <v>56.98</v>
      </c>
      <c r="BW147">
        <v>58.4</v>
      </c>
      <c r="BX147">
        <v>59.86</v>
      </c>
      <c r="CC147">
        <v>23.279308335552845</v>
      </c>
      <c r="CD147">
        <v>23.800764842269224</v>
      </c>
      <c r="CE147">
        <v>24.333901974736058</v>
      </c>
      <c r="CF147">
        <v>24.878981378970142</v>
      </c>
      <c r="CG147">
        <v>25.436270561859072</v>
      </c>
      <c r="CJ147">
        <v>23.8</v>
      </c>
      <c r="CK147">
        <v>24.33</v>
      </c>
      <c r="CL147">
        <v>24.88</v>
      </c>
      <c r="CO147" t="s">
        <v>43</v>
      </c>
      <c r="CP147">
        <v>2.8783253379851728E-2</v>
      </c>
      <c r="CQ147">
        <v>4.5358202628232314E-2</v>
      </c>
      <c r="CR147">
        <v>2.473641524736413E-2</v>
      </c>
      <c r="CS147">
        <v>2.4930747922437633E-2</v>
      </c>
      <c r="CT147">
        <v>2.5096525096525182E-2</v>
      </c>
      <c r="CU147">
        <v>4.9340866290018784E-2</v>
      </c>
      <c r="CV147">
        <v>2.5125628140703491E-2</v>
      </c>
      <c r="CW147">
        <v>2.4859943977591066E-2</v>
      </c>
      <c r="CX147">
        <v>2.4940211820977123E-2</v>
      </c>
      <c r="CY147">
        <v>4.9666666666666616E-2</v>
      </c>
      <c r="CZ147">
        <v>2.5087329310892435E-2</v>
      </c>
      <c r="DA147">
        <v>2.5092936802974048E-2</v>
      </c>
      <c r="DB147">
        <v>2.478090057419139E-2</v>
      </c>
      <c r="DC147">
        <v>4.9837805956945001E-2</v>
      </c>
      <c r="DD147">
        <v>2.5000000000000015E-2</v>
      </c>
      <c r="DE147">
        <v>2.4938339271033064E-2</v>
      </c>
      <c r="DF147">
        <v>2.5133689839572322E-2</v>
      </c>
      <c r="DG147">
        <v>0.13380281690140833</v>
      </c>
      <c r="DH147">
        <v>2.484472049689437E-2</v>
      </c>
      <c r="DI147">
        <v>2.5140291806958578E-2</v>
      </c>
      <c r="DJ147">
        <v>2.4961681629078181E-2</v>
      </c>
      <c r="DK147">
        <v>4.9989318521683319E-2</v>
      </c>
      <c r="DL147">
        <v>2.5025432349949216E-2</v>
      </c>
      <c r="DM147">
        <v>2.500992457324331E-2</v>
      </c>
      <c r="DN147">
        <v>2.4980635166537552E-2</v>
      </c>
      <c r="DO147">
        <v>5.0255053844700616E-2</v>
      </c>
      <c r="DP147">
        <v>2.5004497211728607E-2</v>
      </c>
      <c r="DQ147">
        <v>2.4921024921024951E-2</v>
      </c>
      <c r="DR147">
        <v>2.5000000000000015E-2</v>
      </c>
    </row>
    <row r="148" spans="1:122" x14ac:dyDescent="0.25">
      <c r="A148">
        <v>25</v>
      </c>
      <c r="B148" t="s">
        <v>204</v>
      </c>
      <c r="C148" t="s">
        <v>203</v>
      </c>
      <c r="D148">
        <v>25</v>
      </c>
      <c r="E148" t="s">
        <v>201</v>
      </c>
      <c r="L148">
        <v>55.14</v>
      </c>
      <c r="M148">
        <v>56.72</v>
      </c>
      <c r="N148">
        <v>58.34</v>
      </c>
      <c r="O148">
        <v>60.01</v>
      </c>
      <c r="P148">
        <v>61.82</v>
      </c>
      <c r="Q148">
        <v>63.37</v>
      </c>
      <c r="R148">
        <v>64.959999999999994</v>
      </c>
      <c r="S148">
        <v>66.58</v>
      </c>
      <c r="T148">
        <v>68.069999999999993</v>
      </c>
      <c r="U148">
        <v>69.78</v>
      </c>
      <c r="V148">
        <v>71.510000000000005</v>
      </c>
      <c r="W148">
        <v>73.31</v>
      </c>
      <c r="X148">
        <v>74.94</v>
      </c>
      <c r="Y148">
        <v>76.81</v>
      </c>
      <c r="Z148">
        <v>78.739999999999995</v>
      </c>
      <c r="AA148">
        <v>80.709999999999994</v>
      </c>
      <c r="AB148">
        <v>82.51</v>
      </c>
      <c r="AC148">
        <v>84.58</v>
      </c>
      <c r="AD148">
        <v>86.69</v>
      </c>
      <c r="AE148">
        <v>88.85</v>
      </c>
      <c r="AF148">
        <v>90.85</v>
      </c>
      <c r="AG148">
        <v>93.12</v>
      </c>
      <c r="AH148">
        <v>95.45</v>
      </c>
      <c r="AI148">
        <v>97.83</v>
      </c>
      <c r="AJ148">
        <v>100.03</v>
      </c>
      <c r="AK148">
        <v>102.53</v>
      </c>
      <c r="AL148">
        <v>105.1</v>
      </c>
      <c r="AM148">
        <v>107.72</v>
      </c>
      <c r="AN148">
        <v>110.14</v>
      </c>
      <c r="AO148">
        <v>112.89</v>
      </c>
      <c r="AP148">
        <v>115.72</v>
      </c>
      <c r="AQ148">
        <v>118.61</v>
      </c>
      <c r="AR148">
        <v>49.97</v>
      </c>
      <c r="AS148">
        <v>54.02</v>
      </c>
      <c r="AT148">
        <v>56.72</v>
      </c>
      <c r="AU148">
        <v>58.34</v>
      </c>
      <c r="AV148">
        <v>60.01</v>
      </c>
      <c r="AW148">
        <v>61.82</v>
      </c>
      <c r="AX148">
        <v>63.37</v>
      </c>
      <c r="AY148">
        <v>64.959999999999994</v>
      </c>
      <c r="AZ148">
        <v>66.58</v>
      </c>
      <c r="BA148">
        <v>68.069999999999993</v>
      </c>
      <c r="BB148">
        <v>69.78</v>
      </c>
      <c r="BC148">
        <v>71.510000000000005</v>
      </c>
      <c r="BD148">
        <v>73.31</v>
      </c>
      <c r="BE148">
        <v>74.94</v>
      </c>
      <c r="BF148">
        <v>76.81</v>
      </c>
      <c r="BG148">
        <v>78.739999999999995</v>
      </c>
      <c r="BH148">
        <v>80.709999999999994</v>
      </c>
      <c r="BI148">
        <v>82.51</v>
      </c>
      <c r="BJ148">
        <v>84.58</v>
      </c>
      <c r="BK148">
        <v>86.69</v>
      </c>
      <c r="BL148">
        <v>88.85</v>
      </c>
      <c r="BM148">
        <v>90.85</v>
      </c>
      <c r="BN148">
        <v>93.12</v>
      </c>
      <c r="BO148">
        <v>95.45</v>
      </c>
      <c r="BP148">
        <v>97.83</v>
      </c>
      <c r="BQ148">
        <v>100.03</v>
      </c>
      <c r="BR148">
        <v>102.53</v>
      </c>
      <c r="BS148">
        <v>105.1</v>
      </c>
      <c r="BT148">
        <v>107.72</v>
      </c>
      <c r="BU148">
        <v>110.14</v>
      </c>
      <c r="BV148">
        <v>112.89</v>
      </c>
      <c r="BW148">
        <v>115.72</v>
      </c>
      <c r="BX148">
        <v>118.61</v>
      </c>
      <c r="CC148">
        <v>46.759063882677793</v>
      </c>
      <c r="CD148">
        <v>47.806466913649771</v>
      </c>
      <c r="CE148">
        <v>48.877331772515532</v>
      </c>
      <c r="CF148">
        <v>49.972184004219869</v>
      </c>
      <c r="CG148">
        <v>51.091560925914393</v>
      </c>
      <c r="CJ148">
        <v>47.806466913649771</v>
      </c>
      <c r="CK148">
        <v>48.879999999999995</v>
      </c>
      <c r="CL148">
        <v>49.97</v>
      </c>
      <c r="CO148" t="s">
        <v>201</v>
      </c>
      <c r="CP148">
        <v>2.862529996571811E-2</v>
      </c>
      <c r="CQ148">
        <v>3.0161639726712253E-2</v>
      </c>
      <c r="CR148">
        <v>2.5072791976706522E-2</v>
      </c>
      <c r="CS148">
        <v>2.5090736941770497E-2</v>
      </c>
      <c r="CT148">
        <v>2.4938423645320271E-2</v>
      </c>
      <c r="CU148">
        <v>2.2379092820666791E-2</v>
      </c>
      <c r="CV148">
        <v>2.5121198765976321E-2</v>
      </c>
      <c r="CW148">
        <v>2.4792204069934137E-2</v>
      </c>
      <c r="CX148">
        <v>2.5171304712627563E-2</v>
      </c>
      <c r="CY148">
        <v>2.2234347292320222E-2</v>
      </c>
      <c r="CZ148">
        <v>2.4953295970109483E-2</v>
      </c>
      <c r="DA148">
        <v>2.5126936596797194E-2</v>
      </c>
      <c r="DB148">
        <v>2.5019050038100062E-2</v>
      </c>
      <c r="DC148">
        <v>2.2302069136414464E-2</v>
      </c>
      <c r="DD148">
        <v>2.5087868137195407E-2</v>
      </c>
      <c r="DE148">
        <v>2.4946795932844639E-2</v>
      </c>
      <c r="DF148">
        <v>2.4916368669973429E-2</v>
      </c>
      <c r="DG148">
        <v>2.2509848058525607E-2</v>
      </c>
      <c r="DH148">
        <v>2.498624105668696E-2</v>
      </c>
      <c r="DI148">
        <v>2.5021477663230221E-2</v>
      </c>
      <c r="DJ148">
        <v>2.4934520691461449E-2</v>
      </c>
      <c r="DK148">
        <v>2.2487989369314145E-2</v>
      </c>
      <c r="DL148">
        <v>2.4992502249325203E-2</v>
      </c>
      <c r="DM148">
        <v>2.5065834389934587E-2</v>
      </c>
      <c r="DN148">
        <v>2.4928639391056183E-2</v>
      </c>
      <c r="DO148">
        <v>2.2465651689565557E-2</v>
      </c>
      <c r="DP148">
        <v>2.4968222262574905E-2</v>
      </c>
      <c r="DQ148">
        <v>2.5068650899105309E-2</v>
      </c>
      <c r="DR148">
        <v>2.4974075354303495E-2</v>
      </c>
    </row>
    <row r="149" spans="1:122" x14ac:dyDescent="0.25">
      <c r="A149">
        <v>25</v>
      </c>
      <c r="B149" t="s">
        <v>204</v>
      </c>
      <c r="C149" t="s">
        <v>203</v>
      </c>
      <c r="D149">
        <v>25</v>
      </c>
      <c r="E149" t="s">
        <v>202</v>
      </c>
      <c r="L149">
        <v>22.44</v>
      </c>
      <c r="M149">
        <v>23.08</v>
      </c>
      <c r="N149">
        <v>23.74</v>
      </c>
      <c r="O149">
        <v>24.43</v>
      </c>
      <c r="P149">
        <v>25.51</v>
      </c>
      <c r="Q149">
        <v>26.14</v>
      </c>
      <c r="R149">
        <v>26.8</v>
      </c>
      <c r="S149">
        <v>27.47</v>
      </c>
      <c r="T149">
        <v>28.8</v>
      </c>
      <c r="U149">
        <v>29.52</v>
      </c>
      <c r="V149">
        <v>30.25</v>
      </c>
      <c r="W149">
        <v>31.01</v>
      </c>
      <c r="X149">
        <v>32.520000000000003</v>
      </c>
      <c r="Y149">
        <v>33.33</v>
      </c>
      <c r="Z149">
        <v>34.17</v>
      </c>
      <c r="AA149">
        <v>35.020000000000003</v>
      </c>
      <c r="AB149">
        <v>36.729999999999997</v>
      </c>
      <c r="AC149">
        <v>37.65</v>
      </c>
      <c r="AD149">
        <v>38.590000000000003</v>
      </c>
      <c r="AE149">
        <v>39.56</v>
      </c>
      <c r="AF149">
        <v>44.71</v>
      </c>
      <c r="AG149">
        <v>45.82</v>
      </c>
      <c r="AH149">
        <v>46.97</v>
      </c>
      <c r="AI149">
        <v>48.15</v>
      </c>
      <c r="AJ149">
        <v>50.51</v>
      </c>
      <c r="AK149">
        <v>51.78</v>
      </c>
      <c r="AL149">
        <v>53.07</v>
      </c>
      <c r="AM149">
        <v>54.4</v>
      </c>
      <c r="AN149">
        <v>57.09</v>
      </c>
      <c r="AO149">
        <v>58.51</v>
      </c>
      <c r="AP149">
        <v>59.97</v>
      </c>
      <c r="AQ149">
        <v>61.47</v>
      </c>
      <c r="AR149">
        <v>25.24</v>
      </c>
      <c r="AS149">
        <v>22.44</v>
      </c>
      <c r="AT149">
        <v>23.08</v>
      </c>
      <c r="AU149">
        <v>23.74</v>
      </c>
      <c r="AV149">
        <v>24.43</v>
      </c>
      <c r="AW149">
        <v>25.51</v>
      </c>
      <c r="AX149">
        <v>26.14</v>
      </c>
      <c r="AY149">
        <v>26.8</v>
      </c>
      <c r="AZ149">
        <v>27.47</v>
      </c>
      <c r="BA149">
        <v>28.8</v>
      </c>
      <c r="BB149">
        <v>29.52</v>
      </c>
      <c r="BC149">
        <v>30.25</v>
      </c>
      <c r="BD149">
        <v>31.01</v>
      </c>
      <c r="BE149">
        <v>32.520000000000003</v>
      </c>
      <c r="BF149">
        <v>33.33</v>
      </c>
      <c r="BG149">
        <v>34.17</v>
      </c>
      <c r="BH149">
        <v>35.020000000000003</v>
      </c>
      <c r="BI149">
        <v>36.729999999999997</v>
      </c>
      <c r="BJ149">
        <v>37.65</v>
      </c>
      <c r="BK149">
        <v>38.590000000000003</v>
      </c>
      <c r="BL149">
        <v>39.56</v>
      </c>
      <c r="BM149">
        <v>44.71</v>
      </c>
      <c r="BN149">
        <v>45.82</v>
      </c>
      <c r="BO149">
        <v>46.97</v>
      </c>
      <c r="BP149">
        <v>48.15</v>
      </c>
      <c r="BQ149">
        <v>50.51</v>
      </c>
      <c r="BR149">
        <v>51.78</v>
      </c>
      <c r="BS149">
        <v>53.07</v>
      </c>
      <c r="BT149">
        <v>54.4</v>
      </c>
      <c r="BU149">
        <v>57.09</v>
      </c>
      <c r="BV149">
        <v>58.51</v>
      </c>
      <c r="BW149">
        <v>59.97</v>
      </c>
      <c r="BX149">
        <v>61.47</v>
      </c>
      <c r="BZ149">
        <v>0.61304345305610775</v>
      </c>
      <c r="CC149">
        <v>23.613706592729418</v>
      </c>
      <c r="CD149">
        <v>24.142653620406552</v>
      </c>
      <c r="CE149">
        <v>24.683449061503662</v>
      </c>
      <c r="CF149">
        <v>25.23635832048134</v>
      </c>
      <c r="CG149">
        <v>25.801652746860121</v>
      </c>
      <c r="CJ149">
        <v>24.142653620406552</v>
      </c>
      <c r="CK149">
        <v>24.68</v>
      </c>
      <c r="CL149">
        <v>25.24</v>
      </c>
      <c r="CO149" t="s">
        <v>202</v>
      </c>
      <c r="CP149">
        <v>2.9064869418702666E-2</v>
      </c>
      <c r="CQ149">
        <v>4.420794105607867E-2</v>
      </c>
      <c r="CR149">
        <v>2.4696197569580518E-2</v>
      </c>
      <c r="CS149">
        <v>2.5248661055853102E-2</v>
      </c>
      <c r="CT149">
        <v>2.4999999999999932E-2</v>
      </c>
      <c r="CU149">
        <v>4.8416454313796937E-2</v>
      </c>
      <c r="CV149">
        <v>2.499999999999996E-2</v>
      </c>
      <c r="CW149">
        <v>2.4728997289972913E-2</v>
      </c>
      <c r="CX149">
        <v>2.5123966942148811E-2</v>
      </c>
      <c r="CY149">
        <v>4.8693969687197726E-2</v>
      </c>
      <c r="CZ149">
        <v>2.4907749077490625E-2</v>
      </c>
      <c r="DA149">
        <v>2.5202520252025306E-2</v>
      </c>
      <c r="DB149">
        <v>2.4875621890547303E-2</v>
      </c>
      <c r="DC149">
        <v>4.882924043403751E-2</v>
      </c>
      <c r="DD149">
        <v>2.5047644976858203E-2</v>
      </c>
      <c r="DE149">
        <v>2.4966799468791628E-2</v>
      </c>
      <c r="DF149">
        <v>2.5136045607670351E-2</v>
      </c>
      <c r="DG149">
        <v>0.13018200202224464</v>
      </c>
      <c r="DH149">
        <v>2.4826660702303723E-2</v>
      </c>
      <c r="DI149">
        <v>2.5098210388476618E-2</v>
      </c>
      <c r="DJ149">
        <v>2.5122418565041511E-2</v>
      </c>
      <c r="DK149">
        <v>4.9013499480789188E-2</v>
      </c>
      <c r="DL149">
        <v>2.5143535933478581E-2</v>
      </c>
      <c r="DM149">
        <v>2.4913093858632659E-2</v>
      </c>
      <c r="DN149">
        <v>2.5061239871867314E-2</v>
      </c>
      <c r="DO149">
        <v>4.9448529411764794E-2</v>
      </c>
      <c r="DP149">
        <v>2.4873007531966973E-2</v>
      </c>
      <c r="DQ149">
        <v>2.495299948726715E-2</v>
      </c>
      <c r="DR149">
        <v>2.5012506253126565E-2</v>
      </c>
    </row>
    <row r="150" spans="1:122" x14ac:dyDescent="0.25">
      <c r="A150">
        <v>25</v>
      </c>
      <c r="C150" t="s">
        <v>203</v>
      </c>
      <c r="E150" t="s">
        <v>205</v>
      </c>
      <c r="CG150" t="s">
        <v>289</v>
      </c>
      <c r="CO150" t="s">
        <v>205</v>
      </c>
    </row>
    <row r="151" spans="1:122" x14ac:dyDescent="0.25">
      <c r="A151">
        <v>25</v>
      </c>
      <c r="B151" t="s">
        <v>205</v>
      </c>
      <c r="C151" t="s">
        <v>203</v>
      </c>
      <c r="D151">
        <v>25</v>
      </c>
      <c r="E151" t="s">
        <v>38</v>
      </c>
      <c r="F151" t="s">
        <v>128</v>
      </c>
      <c r="L151">
        <v>5.63</v>
      </c>
      <c r="M151">
        <v>5.79</v>
      </c>
      <c r="N151">
        <v>5.95</v>
      </c>
      <c r="O151">
        <v>6.12</v>
      </c>
      <c r="P151">
        <v>5.93</v>
      </c>
      <c r="Q151">
        <v>6.08</v>
      </c>
      <c r="R151">
        <v>6.24</v>
      </c>
      <c r="S151">
        <v>6.39</v>
      </c>
      <c r="T151">
        <v>6.54</v>
      </c>
      <c r="U151">
        <v>6.71</v>
      </c>
      <c r="V151">
        <v>6.87</v>
      </c>
      <c r="W151">
        <v>7.05</v>
      </c>
      <c r="X151">
        <v>7.21</v>
      </c>
      <c r="Y151">
        <v>7.39</v>
      </c>
      <c r="Z151">
        <v>7.58</v>
      </c>
      <c r="AA151">
        <v>7.77</v>
      </c>
      <c r="AB151">
        <v>7.95</v>
      </c>
      <c r="AC151">
        <v>8.15</v>
      </c>
      <c r="AD151">
        <v>8.35</v>
      </c>
      <c r="AE151">
        <v>8.56</v>
      </c>
      <c r="AF151">
        <v>8.77</v>
      </c>
      <c r="AG151">
        <v>8.99</v>
      </c>
      <c r="AH151">
        <v>9.2100000000000009</v>
      </c>
      <c r="AI151">
        <v>9.44</v>
      </c>
      <c r="AJ151">
        <v>9.67</v>
      </c>
      <c r="AK151">
        <v>9.91</v>
      </c>
      <c r="AL151">
        <v>10.16</v>
      </c>
      <c r="AM151">
        <v>10.41</v>
      </c>
      <c r="AN151">
        <v>10.66</v>
      </c>
      <c r="AO151">
        <v>10.92</v>
      </c>
      <c r="AP151">
        <v>11.2</v>
      </c>
      <c r="AQ151">
        <v>11.48</v>
      </c>
      <c r="AR151">
        <v>4.0999999999999996</v>
      </c>
      <c r="AS151">
        <v>5.63</v>
      </c>
      <c r="AT151">
        <v>5.79</v>
      </c>
      <c r="AU151">
        <v>5.95</v>
      </c>
      <c r="AV151">
        <v>6.12</v>
      </c>
      <c r="AW151">
        <v>5.93</v>
      </c>
      <c r="AX151">
        <v>6.08</v>
      </c>
      <c r="AY151">
        <v>6.24</v>
      </c>
      <c r="AZ151">
        <v>6.39</v>
      </c>
      <c r="BA151">
        <v>6.54</v>
      </c>
      <c r="BB151">
        <v>6.71</v>
      </c>
      <c r="BC151">
        <v>6.87</v>
      </c>
      <c r="BD151">
        <v>7.05</v>
      </c>
      <c r="BE151">
        <v>7.21</v>
      </c>
      <c r="BF151">
        <v>7.39</v>
      </c>
      <c r="BG151">
        <v>7.58</v>
      </c>
      <c r="BH151">
        <v>7.77</v>
      </c>
      <c r="BI151">
        <v>7.95</v>
      </c>
      <c r="BJ151">
        <v>8.15</v>
      </c>
      <c r="BK151">
        <v>8.35</v>
      </c>
      <c r="BL151">
        <v>8.56</v>
      </c>
      <c r="BM151">
        <v>8.77</v>
      </c>
      <c r="BN151">
        <v>8.99</v>
      </c>
      <c r="BO151">
        <v>9.2100000000000009</v>
      </c>
      <c r="BP151">
        <v>9.44</v>
      </c>
      <c r="BQ151">
        <v>9.67</v>
      </c>
      <c r="BR151">
        <v>9.91</v>
      </c>
      <c r="BS151">
        <v>10.16</v>
      </c>
      <c r="BT151">
        <v>10.41</v>
      </c>
      <c r="BU151">
        <v>10.66</v>
      </c>
      <c r="BV151">
        <v>10.92</v>
      </c>
      <c r="BW151">
        <v>11.2</v>
      </c>
      <c r="BX151">
        <v>11.48</v>
      </c>
      <c r="CC151">
        <v>3.8346039705000132</v>
      </c>
      <c r="CD151">
        <v>3.9204990994392128</v>
      </c>
      <c r="CE151">
        <v>4.0083182792666516</v>
      </c>
      <c r="CF151">
        <v>4.0981046087222239</v>
      </c>
      <c r="CG151">
        <v>4.1899021519576021</v>
      </c>
      <c r="CJ151">
        <v>3.9204990994392128</v>
      </c>
      <c r="CK151">
        <v>4.01</v>
      </c>
      <c r="CL151">
        <v>4.0999999999999996</v>
      </c>
      <c r="CO151" t="s">
        <v>38</v>
      </c>
      <c r="CP151">
        <v>2.857142857142856E-2</v>
      </c>
      <c r="CQ151">
        <v>-3.1045751633986991E-2</v>
      </c>
      <c r="CR151">
        <v>2.5295109612141715E-2</v>
      </c>
      <c r="CS151">
        <v>2.6315789473684233E-2</v>
      </c>
      <c r="CT151">
        <v>2.4038461538461453E-2</v>
      </c>
      <c r="CU151">
        <v>2.3474178403755926E-2</v>
      </c>
      <c r="CV151">
        <v>2.5993883792048918E-2</v>
      </c>
      <c r="CW151">
        <v>2.3845007451564849E-2</v>
      </c>
      <c r="CX151">
        <v>2.6200873362445372E-2</v>
      </c>
      <c r="CY151">
        <v>2.269503546099293E-2</v>
      </c>
      <c r="CZ151">
        <v>2.4965325936199684E-2</v>
      </c>
      <c r="DA151">
        <v>2.5710419485791666E-2</v>
      </c>
      <c r="DB151">
        <v>2.5065963060685949E-2</v>
      </c>
      <c r="DC151">
        <v>2.3166023166023245E-2</v>
      </c>
      <c r="DD151">
        <v>2.5157232704402538E-2</v>
      </c>
      <c r="DE151">
        <v>2.4539877300613407E-2</v>
      </c>
      <c r="DF151">
        <v>2.5149700598802498E-2</v>
      </c>
      <c r="DG151">
        <v>2.4532710280373723E-2</v>
      </c>
      <c r="DH151">
        <v>2.5085518814139184E-2</v>
      </c>
      <c r="DI151">
        <v>2.4471635150166923E-2</v>
      </c>
      <c r="DJ151">
        <v>2.4972855591747951E-2</v>
      </c>
      <c r="DK151">
        <v>2.4364406779661063E-2</v>
      </c>
      <c r="DL151">
        <v>2.4819027921406434E-2</v>
      </c>
      <c r="DM151">
        <v>2.5227043390514632E-2</v>
      </c>
      <c r="DN151">
        <v>2.4606299212598423E-2</v>
      </c>
      <c r="DO151">
        <v>2.4015369836695485E-2</v>
      </c>
      <c r="DP151">
        <v>2.4390243902439004E-2</v>
      </c>
      <c r="DQ151">
        <v>2.5641025641025581E-2</v>
      </c>
      <c r="DR151">
        <v>2.5000000000000102E-2</v>
      </c>
    </row>
    <row r="152" spans="1:122" x14ac:dyDescent="0.25">
      <c r="A152">
        <v>25</v>
      </c>
      <c r="B152" t="s">
        <v>205</v>
      </c>
      <c r="C152" t="s">
        <v>203</v>
      </c>
      <c r="D152">
        <v>25</v>
      </c>
      <c r="E152" t="s">
        <v>40</v>
      </c>
      <c r="L152">
        <v>0.77</v>
      </c>
      <c r="M152">
        <v>0.79</v>
      </c>
      <c r="N152">
        <v>0.81</v>
      </c>
      <c r="O152">
        <v>0.84</v>
      </c>
      <c r="P152">
        <v>0.85</v>
      </c>
      <c r="Q152">
        <v>0.87</v>
      </c>
      <c r="R152">
        <v>0.9</v>
      </c>
      <c r="S152">
        <v>0.92</v>
      </c>
      <c r="T152">
        <v>0.94</v>
      </c>
      <c r="U152">
        <v>0.96</v>
      </c>
      <c r="V152">
        <v>0.98</v>
      </c>
      <c r="W152">
        <v>1.01</v>
      </c>
      <c r="X152">
        <v>1.03</v>
      </c>
      <c r="Y152">
        <v>1.05</v>
      </c>
      <c r="Z152">
        <v>1.08</v>
      </c>
      <c r="AA152">
        <v>1.1100000000000001</v>
      </c>
      <c r="AB152">
        <v>1.1299999999999999</v>
      </c>
      <c r="AC152">
        <v>1.1599999999999999</v>
      </c>
      <c r="AD152">
        <v>1.19</v>
      </c>
      <c r="AE152">
        <v>1.22</v>
      </c>
      <c r="AF152">
        <v>1.24</v>
      </c>
      <c r="AG152">
        <v>1.27</v>
      </c>
      <c r="AH152">
        <v>1.3</v>
      </c>
      <c r="AI152">
        <v>1.34</v>
      </c>
      <c r="AJ152">
        <v>1.36</v>
      </c>
      <c r="AK152">
        <v>1.4</v>
      </c>
      <c r="AL152">
        <v>1.43</v>
      </c>
      <c r="AM152">
        <v>1.47</v>
      </c>
      <c r="AN152">
        <v>1.5</v>
      </c>
      <c r="AO152">
        <v>1.53</v>
      </c>
      <c r="AP152">
        <v>1.57</v>
      </c>
      <c r="AQ152">
        <v>1.61</v>
      </c>
      <c r="AR152">
        <v>0.36</v>
      </c>
      <c r="AS152">
        <v>0.37</v>
      </c>
      <c r="AT152">
        <v>0.38</v>
      </c>
      <c r="AU152">
        <v>0.39</v>
      </c>
      <c r="AV152">
        <v>0.4</v>
      </c>
      <c r="AW152">
        <v>0.41</v>
      </c>
      <c r="AX152">
        <v>0.42</v>
      </c>
      <c r="AY152">
        <v>0.44</v>
      </c>
      <c r="AZ152">
        <v>0.92</v>
      </c>
      <c r="BA152">
        <v>0.94</v>
      </c>
      <c r="BB152">
        <v>0.96</v>
      </c>
      <c r="BC152">
        <v>0.98</v>
      </c>
      <c r="BD152">
        <v>1.01</v>
      </c>
      <c r="BE152">
        <v>1.03</v>
      </c>
      <c r="BF152">
        <v>1.05</v>
      </c>
      <c r="BG152">
        <v>1.08</v>
      </c>
      <c r="BH152">
        <v>1.1100000000000001</v>
      </c>
      <c r="BI152">
        <v>1.1299999999999999</v>
      </c>
      <c r="BJ152">
        <v>1.1599999999999999</v>
      </c>
      <c r="BK152">
        <v>1.19</v>
      </c>
      <c r="BL152">
        <v>1.22</v>
      </c>
      <c r="BM152">
        <v>1.24</v>
      </c>
      <c r="BN152">
        <v>1.27</v>
      </c>
      <c r="BO152">
        <v>1.3</v>
      </c>
      <c r="BP152">
        <v>1.34</v>
      </c>
      <c r="BQ152">
        <v>1.36</v>
      </c>
      <c r="BR152">
        <v>1.4</v>
      </c>
      <c r="BS152">
        <v>1.43</v>
      </c>
      <c r="BT152">
        <v>1.47</v>
      </c>
      <c r="BU152">
        <v>1.5</v>
      </c>
      <c r="BV152">
        <v>1.53</v>
      </c>
      <c r="BW152">
        <v>1.57</v>
      </c>
      <c r="BX152">
        <v>1.61</v>
      </c>
      <c r="CC152">
        <v>0.33439825717657429</v>
      </c>
      <c r="CD152">
        <v>0.34188877813732954</v>
      </c>
      <c r="CE152">
        <v>0.34954708676760565</v>
      </c>
      <c r="CF152">
        <v>0.35737694151119997</v>
      </c>
      <c r="CG152">
        <v>0.36538218500105085</v>
      </c>
      <c r="CJ152">
        <v>0.34188877813732865</v>
      </c>
      <c r="CK152">
        <v>0.35</v>
      </c>
      <c r="CL152">
        <v>0.36</v>
      </c>
      <c r="CO152" t="s">
        <v>40</v>
      </c>
      <c r="CP152">
        <v>3.7037037037036931E-2</v>
      </c>
      <c r="CQ152">
        <v>1.1904761904761916E-2</v>
      </c>
      <c r="CR152">
        <v>2.3529411764705903E-2</v>
      </c>
      <c r="CS152">
        <v>3.4482758620689689E-2</v>
      </c>
      <c r="CT152">
        <v>2.222222222222224E-2</v>
      </c>
      <c r="CU152">
        <v>2.1739130434782507E-2</v>
      </c>
      <c r="CV152">
        <v>2.1276595744680871E-2</v>
      </c>
      <c r="CW152">
        <v>2.0833333333333353E-2</v>
      </c>
      <c r="CX152">
        <v>3.0612244897959211E-2</v>
      </c>
      <c r="CY152">
        <v>1.980198019801982E-2</v>
      </c>
      <c r="CZ152">
        <v>1.9417475728155355E-2</v>
      </c>
      <c r="DA152">
        <v>2.8571428571428595E-2</v>
      </c>
      <c r="DB152">
        <v>2.7777777777777801E-2</v>
      </c>
      <c r="DC152">
        <v>1.8018018018017834E-2</v>
      </c>
      <c r="DD152">
        <v>2.6548672566371709E-2</v>
      </c>
      <c r="DE152">
        <v>2.5862068965517265E-2</v>
      </c>
      <c r="DF152">
        <v>2.521008403361347E-2</v>
      </c>
      <c r="DG152">
        <v>1.6393442622950834E-2</v>
      </c>
      <c r="DH152">
        <v>2.4193548387096794E-2</v>
      </c>
      <c r="DI152">
        <v>2.3622047244094509E-2</v>
      </c>
      <c r="DJ152">
        <v>3.0769230769230795E-2</v>
      </c>
      <c r="DK152">
        <v>1.492537313432837E-2</v>
      </c>
      <c r="DL152">
        <v>2.9411764705882214E-2</v>
      </c>
      <c r="DM152">
        <v>2.142857142857145E-2</v>
      </c>
      <c r="DN152">
        <v>2.7972027972028E-2</v>
      </c>
      <c r="DO152">
        <v>2.0408163265306142E-2</v>
      </c>
      <c r="DP152">
        <v>2.0000000000000018E-2</v>
      </c>
      <c r="DQ152">
        <v>2.6143790849673224E-2</v>
      </c>
      <c r="DR152">
        <v>2.5477707006369449E-2</v>
      </c>
    </row>
    <row r="153" spans="1:122" x14ac:dyDescent="0.25">
      <c r="A153">
        <v>25</v>
      </c>
      <c r="B153" t="s">
        <v>205</v>
      </c>
      <c r="C153" t="s">
        <v>203</v>
      </c>
      <c r="D153">
        <v>25</v>
      </c>
      <c r="E153" t="s">
        <v>42</v>
      </c>
      <c r="L153">
        <v>49.51</v>
      </c>
      <c r="M153">
        <v>50.93</v>
      </c>
      <c r="N153">
        <v>52.39</v>
      </c>
      <c r="O153">
        <v>53.89</v>
      </c>
      <c r="P153">
        <v>55.89</v>
      </c>
      <c r="Q153">
        <v>57.29</v>
      </c>
      <c r="R153">
        <v>58.72</v>
      </c>
      <c r="S153">
        <v>60.19</v>
      </c>
      <c r="T153">
        <v>61.53</v>
      </c>
      <c r="U153">
        <v>63.07</v>
      </c>
      <c r="V153">
        <v>64.64</v>
      </c>
      <c r="W153">
        <v>66.260000000000005</v>
      </c>
      <c r="X153">
        <v>67.73</v>
      </c>
      <c r="Y153">
        <v>69.42</v>
      </c>
      <c r="Z153">
        <v>71.16</v>
      </c>
      <c r="AA153">
        <v>72.94</v>
      </c>
      <c r="AB153">
        <v>74.56</v>
      </c>
      <c r="AC153">
        <v>76.430000000000007</v>
      </c>
      <c r="AD153">
        <v>78.34</v>
      </c>
      <c r="AE153">
        <v>80.290000000000006</v>
      </c>
      <c r="AF153">
        <v>82.08</v>
      </c>
      <c r="AG153">
        <v>84.13</v>
      </c>
      <c r="AH153">
        <v>86.24</v>
      </c>
      <c r="AI153">
        <v>88.39</v>
      </c>
      <c r="AJ153">
        <v>90.36</v>
      </c>
      <c r="AK153">
        <v>92.62</v>
      </c>
      <c r="AL153">
        <v>94.94</v>
      </c>
      <c r="AM153">
        <v>97.31</v>
      </c>
      <c r="AN153">
        <v>99.48</v>
      </c>
      <c r="AO153">
        <v>101.97</v>
      </c>
      <c r="AP153">
        <v>104.52</v>
      </c>
      <c r="AQ153">
        <v>107.13</v>
      </c>
      <c r="AR153">
        <v>29.4</v>
      </c>
      <c r="AS153">
        <v>31.44</v>
      </c>
      <c r="AT153">
        <v>35.03</v>
      </c>
      <c r="AU153">
        <v>38.81</v>
      </c>
      <c r="AV153">
        <v>42.77</v>
      </c>
      <c r="AW153">
        <v>47.29</v>
      </c>
      <c r="AX153">
        <v>51.68</v>
      </c>
      <c r="AY153">
        <v>56.27</v>
      </c>
      <c r="AZ153">
        <v>60.19</v>
      </c>
      <c r="BA153">
        <v>61.53</v>
      </c>
      <c r="BB153">
        <v>63.07</v>
      </c>
      <c r="BC153">
        <v>64.64</v>
      </c>
      <c r="BD153">
        <v>66.260000000000005</v>
      </c>
      <c r="BE153">
        <v>67.73</v>
      </c>
      <c r="BF153">
        <v>69.42</v>
      </c>
      <c r="BG153">
        <v>71.16</v>
      </c>
      <c r="BH153">
        <v>72.94</v>
      </c>
      <c r="BI153">
        <v>74.56</v>
      </c>
      <c r="BJ153">
        <v>76.430000000000007</v>
      </c>
      <c r="BK153">
        <v>78.34</v>
      </c>
      <c r="BL153">
        <v>80.290000000000006</v>
      </c>
      <c r="BM153">
        <v>82.08</v>
      </c>
      <c r="BN153">
        <v>84.13</v>
      </c>
      <c r="BO153">
        <v>86.24</v>
      </c>
      <c r="BP153">
        <v>88.39</v>
      </c>
      <c r="BQ153">
        <v>90.36</v>
      </c>
      <c r="BR153">
        <v>92.62</v>
      </c>
      <c r="BS153">
        <v>94.94</v>
      </c>
      <c r="BT153">
        <v>97.31</v>
      </c>
      <c r="BU153">
        <v>99.48</v>
      </c>
      <c r="BV153">
        <v>101.97</v>
      </c>
      <c r="BW153">
        <v>104.52</v>
      </c>
      <c r="BX153">
        <v>107.13</v>
      </c>
      <c r="CC153">
        <v>42.924459912177781</v>
      </c>
      <c r="CD153">
        <v>43.885967814210559</v>
      </c>
      <c r="CE153">
        <v>44.869013493248879</v>
      </c>
      <c r="CF153">
        <v>45.874079395497645</v>
      </c>
      <c r="CG153">
        <v>46.90165877395679</v>
      </c>
      <c r="CJ153">
        <v>23.259999999999998</v>
      </c>
      <c r="CK153">
        <v>26.27</v>
      </c>
      <c r="CL153">
        <v>29.4</v>
      </c>
      <c r="CO153" t="s">
        <v>42</v>
      </c>
      <c r="CP153">
        <v>2.8631418209581982E-2</v>
      </c>
      <c r="CQ153">
        <v>3.7112636852848394E-2</v>
      </c>
      <c r="CR153">
        <v>2.5049203793165119E-2</v>
      </c>
      <c r="CS153">
        <v>2.4960726130214692E-2</v>
      </c>
      <c r="CT153">
        <v>2.5034059945504068E-2</v>
      </c>
      <c r="CU153">
        <v>2.2262834357866811E-2</v>
      </c>
      <c r="CV153">
        <v>2.5028441410693957E-2</v>
      </c>
      <c r="CW153">
        <v>2.4892976058347872E-2</v>
      </c>
      <c r="CX153">
        <v>2.5061881188118883E-2</v>
      </c>
      <c r="CY153">
        <v>2.2185330516148488E-2</v>
      </c>
      <c r="CZ153">
        <v>2.4952015355086336E-2</v>
      </c>
      <c r="DA153">
        <v>2.5064822817631734E-2</v>
      </c>
      <c r="DB153">
        <v>2.5014052838673428E-2</v>
      </c>
      <c r="DC153">
        <v>2.2210035645736283E-2</v>
      </c>
      <c r="DD153">
        <v>2.5080472103004351E-2</v>
      </c>
      <c r="DE153">
        <v>2.4990187099306508E-2</v>
      </c>
      <c r="DF153">
        <v>2.4891498595864217E-2</v>
      </c>
      <c r="DG153">
        <v>2.2294183584506064E-2</v>
      </c>
      <c r="DH153">
        <v>2.4975633528265075E-2</v>
      </c>
      <c r="DI153">
        <v>2.5080232972780215E-2</v>
      </c>
      <c r="DJ153">
        <v>2.4930426716141069E-2</v>
      </c>
      <c r="DK153">
        <v>2.2287589093788876E-2</v>
      </c>
      <c r="DL153">
        <v>2.5011066843736222E-2</v>
      </c>
      <c r="DM153">
        <v>2.5048585618656801E-2</v>
      </c>
      <c r="DN153">
        <v>2.4963134611333523E-2</v>
      </c>
      <c r="DO153">
        <v>2.2299866406330301E-2</v>
      </c>
      <c r="DP153">
        <v>2.5030156815440237E-2</v>
      </c>
      <c r="DQ153">
        <v>2.5007355104442457E-2</v>
      </c>
      <c r="DR153">
        <v>2.4971297359357058E-2</v>
      </c>
    </row>
    <row r="154" spans="1:122" x14ac:dyDescent="0.25">
      <c r="A154">
        <v>25</v>
      </c>
      <c r="B154" t="s">
        <v>205</v>
      </c>
      <c r="C154" t="s">
        <v>203</v>
      </c>
      <c r="D154">
        <v>25</v>
      </c>
      <c r="E154" t="s">
        <v>43</v>
      </c>
      <c r="L154">
        <v>21.67</v>
      </c>
      <c r="M154">
        <v>22.29</v>
      </c>
      <c r="N154">
        <v>22.93</v>
      </c>
      <c r="O154">
        <v>23.59</v>
      </c>
      <c r="P154">
        <v>24.66</v>
      </c>
      <c r="Q154">
        <v>25.27</v>
      </c>
      <c r="R154">
        <v>25.9</v>
      </c>
      <c r="S154">
        <v>26.55</v>
      </c>
      <c r="T154">
        <v>27.86</v>
      </c>
      <c r="U154">
        <v>28.56</v>
      </c>
      <c r="V154">
        <v>29.27</v>
      </c>
      <c r="W154">
        <v>30</v>
      </c>
      <c r="X154">
        <v>31.49</v>
      </c>
      <c r="Y154">
        <v>32.28</v>
      </c>
      <c r="Z154">
        <v>33.090000000000003</v>
      </c>
      <c r="AA154">
        <v>33.909999999999997</v>
      </c>
      <c r="AB154">
        <v>35.6</v>
      </c>
      <c r="AC154">
        <v>36.49</v>
      </c>
      <c r="AD154">
        <v>37.4</v>
      </c>
      <c r="AE154">
        <v>38.340000000000003</v>
      </c>
      <c r="AF154">
        <v>43.47</v>
      </c>
      <c r="AG154">
        <v>44.55</v>
      </c>
      <c r="AH154">
        <v>45.67</v>
      </c>
      <c r="AI154">
        <v>46.81</v>
      </c>
      <c r="AJ154">
        <v>49.15</v>
      </c>
      <c r="AK154">
        <v>50.38</v>
      </c>
      <c r="AL154">
        <v>51.64</v>
      </c>
      <c r="AM154">
        <v>52.93</v>
      </c>
      <c r="AN154">
        <v>55.59</v>
      </c>
      <c r="AO154">
        <v>56.98</v>
      </c>
      <c r="AP154">
        <v>58.4</v>
      </c>
      <c r="AQ154">
        <v>59.86</v>
      </c>
      <c r="AR154">
        <v>16.43</v>
      </c>
      <c r="AS154">
        <v>16.899999999999999</v>
      </c>
      <c r="AT154">
        <v>17.39</v>
      </c>
      <c r="AU154">
        <v>17.89</v>
      </c>
      <c r="AV154">
        <v>18.399999999999999</v>
      </c>
      <c r="AW154">
        <v>18.93</v>
      </c>
      <c r="AX154">
        <v>19.48</v>
      </c>
      <c r="AY154">
        <v>20.03</v>
      </c>
      <c r="AZ154">
        <v>21.05</v>
      </c>
      <c r="BA154">
        <v>25.36</v>
      </c>
      <c r="BB154">
        <v>28.56</v>
      </c>
      <c r="BC154">
        <v>29.27</v>
      </c>
      <c r="BD154">
        <v>30</v>
      </c>
      <c r="BE154">
        <v>31.49</v>
      </c>
      <c r="BF154">
        <v>32.28</v>
      </c>
      <c r="BG154">
        <v>33.090000000000003</v>
      </c>
      <c r="BH154">
        <v>33.909999999999997</v>
      </c>
      <c r="BI154">
        <v>35.6</v>
      </c>
      <c r="BJ154">
        <v>36.49</v>
      </c>
      <c r="BK154">
        <v>37.4</v>
      </c>
      <c r="BL154">
        <v>38.340000000000003</v>
      </c>
      <c r="BM154">
        <v>43.47</v>
      </c>
      <c r="BN154">
        <v>44.55</v>
      </c>
      <c r="BO154">
        <v>45.67</v>
      </c>
      <c r="BP154">
        <v>46.81</v>
      </c>
      <c r="BQ154">
        <v>49.15</v>
      </c>
      <c r="BR154">
        <v>50.38</v>
      </c>
      <c r="BS154">
        <v>51.64</v>
      </c>
      <c r="BT154">
        <v>52.93</v>
      </c>
      <c r="BU154">
        <v>55.59</v>
      </c>
      <c r="BV154">
        <v>56.98</v>
      </c>
      <c r="BW154">
        <v>58.4</v>
      </c>
      <c r="BX154">
        <v>59.86</v>
      </c>
      <c r="CC154">
        <v>23.279308335552845</v>
      </c>
      <c r="CD154">
        <v>23.800764842269224</v>
      </c>
      <c r="CE154">
        <v>24.333901974736058</v>
      </c>
      <c r="CF154">
        <v>24.878981378970142</v>
      </c>
      <c r="CG154">
        <v>25.436270561859072</v>
      </c>
      <c r="CJ154">
        <v>15.71394625546267</v>
      </c>
      <c r="CK154">
        <v>16.07</v>
      </c>
      <c r="CL154">
        <v>16.43</v>
      </c>
      <c r="CO154" t="s">
        <v>43</v>
      </c>
      <c r="CP154">
        <v>2.8783253379851728E-2</v>
      </c>
      <c r="CQ154">
        <v>4.5358202628232314E-2</v>
      </c>
      <c r="CR154">
        <v>2.473641524736413E-2</v>
      </c>
      <c r="CS154">
        <v>2.4930747922437633E-2</v>
      </c>
      <c r="CT154">
        <v>2.5096525096525182E-2</v>
      </c>
      <c r="CU154">
        <v>4.9340866290018784E-2</v>
      </c>
      <c r="CV154">
        <v>2.5125628140703491E-2</v>
      </c>
      <c r="CW154">
        <v>2.4859943977591066E-2</v>
      </c>
      <c r="CX154">
        <v>2.4940211820977123E-2</v>
      </c>
      <c r="CY154">
        <v>4.9666666666666616E-2</v>
      </c>
      <c r="CZ154">
        <v>2.5087329310892435E-2</v>
      </c>
      <c r="DA154">
        <v>2.5092936802974048E-2</v>
      </c>
      <c r="DB154">
        <v>2.478090057419139E-2</v>
      </c>
      <c r="DC154">
        <v>4.9837805956945001E-2</v>
      </c>
      <c r="DD154">
        <v>2.5000000000000015E-2</v>
      </c>
      <c r="DE154">
        <v>2.4938339271033064E-2</v>
      </c>
      <c r="DF154">
        <v>2.5133689839572322E-2</v>
      </c>
      <c r="DG154">
        <v>0.13380281690140833</v>
      </c>
      <c r="DH154">
        <v>2.484472049689437E-2</v>
      </c>
      <c r="DI154">
        <v>2.5140291806958578E-2</v>
      </c>
      <c r="DJ154">
        <v>2.4961681629078181E-2</v>
      </c>
      <c r="DK154">
        <v>4.9989318521683319E-2</v>
      </c>
      <c r="DL154">
        <v>2.5025432349949216E-2</v>
      </c>
      <c r="DM154">
        <v>2.500992457324331E-2</v>
      </c>
      <c r="DN154">
        <v>2.4980635166537552E-2</v>
      </c>
      <c r="DO154">
        <v>5.0255053844700616E-2</v>
      </c>
      <c r="DP154">
        <v>2.5004497211728607E-2</v>
      </c>
      <c r="DQ154">
        <v>2.4921024921024951E-2</v>
      </c>
      <c r="DR154">
        <v>2.5000000000000015E-2</v>
      </c>
    </row>
    <row r="155" spans="1:122" x14ac:dyDescent="0.25">
      <c r="A155">
        <v>25</v>
      </c>
      <c r="B155" t="s">
        <v>205</v>
      </c>
      <c r="C155" t="s">
        <v>203</v>
      </c>
      <c r="D155">
        <v>25</v>
      </c>
      <c r="E155" t="s">
        <v>201</v>
      </c>
      <c r="L155">
        <v>55.14</v>
      </c>
      <c r="M155">
        <v>56.72</v>
      </c>
      <c r="N155">
        <v>58.34</v>
      </c>
      <c r="O155">
        <v>60.01</v>
      </c>
      <c r="P155">
        <v>61.82</v>
      </c>
      <c r="Q155">
        <v>63.37</v>
      </c>
      <c r="R155">
        <v>64.959999999999994</v>
      </c>
      <c r="S155">
        <v>66.58</v>
      </c>
      <c r="T155">
        <v>68.069999999999993</v>
      </c>
      <c r="U155">
        <v>69.78</v>
      </c>
      <c r="V155">
        <v>71.510000000000005</v>
      </c>
      <c r="W155">
        <v>73.31</v>
      </c>
      <c r="X155">
        <v>74.94</v>
      </c>
      <c r="Y155">
        <v>76.81</v>
      </c>
      <c r="Z155">
        <v>78.739999999999995</v>
      </c>
      <c r="AA155">
        <v>80.709999999999994</v>
      </c>
      <c r="AB155">
        <v>82.51</v>
      </c>
      <c r="AC155">
        <v>84.58</v>
      </c>
      <c r="AD155">
        <v>86.69</v>
      </c>
      <c r="AE155">
        <v>88.85</v>
      </c>
      <c r="AF155">
        <v>90.85</v>
      </c>
      <c r="AG155">
        <v>93.12</v>
      </c>
      <c r="AH155">
        <v>95.45</v>
      </c>
      <c r="AI155">
        <v>97.83</v>
      </c>
      <c r="AJ155">
        <v>100.03</v>
      </c>
      <c r="AK155">
        <v>102.53</v>
      </c>
      <c r="AL155">
        <v>105.1</v>
      </c>
      <c r="AM155">
        <v>107.72</v>
      </c>
      <c r="AN155">
        <v>110.14</v>
      </c>
      <c r="AO155">
        <v>112.89</v>
      </c>
      <c r="AP155">
        <v>115.72</v>
      </c>
      <c r="AQ155">
        <v>118.61</v>
      </c>
      <c r="AR155">
        <v>33.5</v>
      </c>
      <c r="AS155">
        <v>37.07</v>
      </c>
      <c r="AT155">
        <v>40.82</v>
      </c>
      <c r="AU155">
        <v>44.76</v>
      </c>
      <c r="AV155">
        <v>48.89</v>
      </c>
      <c r="AW155">
        <v>53.22</v>
      </c>
      <c r="AX155">
        <v>57.76</v>
      </c>
      <c r="AY155">
        <v>62.51</v>
      </c>
      <c r="AZ155">
        <v>66.58</v>
      </c>
      <c r="BA155">
        <v>68.069999999999993</v>
      </c>
      <c r="BB155">
        <v>69.78</v>
      </c>
      <c r="BC155">
        <v>71.510000000000005</v>
      </c>
      <c r="BD155">
        <v>73.31</v>
      </c>
      <c r="BE155">
        <v>74.94</v>
      </c>
      <c r="BF155">
        <v>76.81</v>
      </c>
      <c r="BG155">
        <v>78.739999999999995</v>
      </c>
      <c r="BH155">
        <v>80.709999999999994</v>
      </c>
      <c r="BI155">
        <v>82.51</v>
      </c>
      <c r="BJ155">
        <v>84.58</v>
      </c>
      <c r="BK155">
        <v>86.69</v>
      </c>
      <c r="BL155">
        <v>88.85</v>
      </c>
      <c r="BM155">
        <v>90.85</v>
      </c>
      <c r="BN155">
        <v>93.12</v>
      </c>
      <c r="BO155">
        <v>95.45</v>
      </c>
      <c r="BP155">
        <v>97.83</v>
      </c>
      <c r="BQ155">
        <v>100.03</v>
      </c>
      <c r="BR155">
        <v>102.53</v>
      </c>
      <c r="BS155">
        <v>105.1</v>
      </c>
      <c r="BT155">
        <v>107.72</v>
      </c>
      <c r="BU155">
        <v>110.14</v>
      </c>
      <c r="BV155">
        <v>112.89</v>
      </c>
      <c r="BW155">
        <v>115.72</v>
      </c>
      <c r="BX155">
        <v>118.61</v>
      </c>
      <c r="CC155">
        <v>46.759063882677793</v>
      </c>
      <c r="CD155">
        <v>47.806466913649771</v>
      </c>
      <c r="CE155">
        <v>48.877331772515532</v>
      </c>
      <c r="CF155">
        <v>49.972184004219869</v>
      </c>
      <c r="CG155">
        <v>51.091560925914393</v>
      </c>
      <c r="CJ155">
        <v>27.183816576000002</v>
      </c>
      <c r="CK155">
        <v>30.28</v>
      </c>
      <c r="CL155">
        <v>33.5</v>
      </c>
      <c r="CO155" t="s">
        <v>201</v>
      </c>
      <c r="CP155">
        <v>2.862529996571811E-2</v>
      </c>
      <c r="CQ155">
        <v>3.0161639726712253E-2</v>
      </c>
      <c r="CR155">
        <v>2.5072791976706522E-2</v>
      </c>
      <c r="CS155">
        <v>2.5090736941770497E-2</v>
      </c>
      <c r="CT155">
        <v>2.4938423645320271E-2</v>
      </c>
      <c r="CU155">
        <v>2.2379092820666791E-2</v>
      </c>
      <c r="CV155">
        <v>2.5121198765976321E-2</v>
      </c>
      <c r="CW155">
        <v>2.4792204069934137E-2</v>
      </c>
      <c r="CX155">
        <v>2.5171304712627563E-2</v>
      </c>
      <c r="CY155">
        <v>2.2234347292320222E-2</v>
      </c>
      <c r="CZ155">
        <v>2.4953295970109483E-2</v>
      </c>
      <c r="DA155">
        <v>2.5126936596797194E-2</v>
      </c>
      <c r="DB155">
        <v>2.5019050038100062E-2</v>
      </c>
      <c r="DC155">
        <v>2.2302069136414464E-2</v>
      </c>
      <c r="DD155">
        <v>2.5087868137195407E-2</v>
      </c>
      <c r="DE155">
        <v>2.4946795932844639E-2</v>
      </c>
      <c r="DF155">
        <v>2.4916368669973429E-2</v>
      </c>
      <c r="DG155">
        <v>2.2509848058525607E-2</v>
      </c>
      <c r="DH155">
        <v>2.498624105668696E-2</v>
      </c>
      <c r="DI155">
        <v>2.5021477663230221E-2</v>
      </c>
      <c r="DJ155">
        <v>2.4934520691461449E-2</v>
      </c>
      <c r="DK155">
        <v>2.2487989369314145E-2</v>
      </c>
      <c r="DL155">
        <v>2.4992502249325203E-2</v>
      </c>
      <c r="DM155">
        <v>2.5065834389934587E-2</v>
      </c>
      <c r="DN155">
        <v>2.4928639391056183E-2</v>
      </c>
      <c r="DO155">
        <v>2.2465651689565557E-2</v>
      </c>
      <c r="DP155">
        <v>2.4968222262574905E-2</v>
      </c>
      <c r="DQ155">
        <v>2.5068650899105309E-2</v>
      </c>
      <c r="DR155">
        <v>2.4974075354303495E-2</v>
      </c>
    </row>
    <row r="156" spans="1:122" x14ac:dyDescent="0.25">
      <c r="A156">
        <v>25</v>
      </c>
      <c r="B156" t="s">
        <v>205</v>
      </c>
      <c r="C156" t="s">
        <v>203</v>
      </c>
      <c r="D156">
        <v>25</v>
      </c>
      <c r="E156" t="s">
        <v>202</v>
      </c>
      <c r="L156">
        <v>22.44</v>
      </c>
      <c r="M156">
        <v>23.08</v>
      </c>
      <c r="N156">
        <v>23.74</v>
      </c>
      <c r="O156">
        <v>24.43</v>
      </c>
      <c r="P156">
        <v>25.51</v>
      </c>
      <c r="Q156">
        <v>26.14</v>
      </c>
      <c r="R156">
        <v>26.8</v>
      </c>
      <c r="S156">
        <v>27.47</v>
      </c>
      <c r="T156">
        <v>28.8</v>
      </c>
      <c r="U156">
        <v>29.52</v>
      </c>
      <c r="V156">
        <v>30.25</v>
      </c>
      <c r="W156">
        <v>31.01</v>
      </c>
      <c r="X156">
        <v>32.520000000000003</v>
      </c>
      <c r="Y156">
        <v>33.33</v>
      </c>
      <c r="Z156">
        <v>34.17</v>
      </c>
      <c r="AA156">
        <v>35.020000000000003</v>
      </c>
      <c r="AB156">
        <v>36.729999999999997</v>
      </c>
      <c r="AC156">
        <v>37.65</v>
      </c>
      <c r="AD156">
        <v>38.590000000000003</v>
      </c>
      <c r="AE156">
        <v>39.56</v>
      </c>
      <c r="AF156">
        <v>44.71</v>
      </c>
      <c r="AG156">
        <v>45.82</v>
      </c>
      <c r="AH156">
        <v>46.97</v>
      </c>
      <c r="AI156">
        <v>48.15</v>
      </c>
      <c r="AJ156">
        <v>50.51</v>
      </c>
      <c r="AK156">
        <v>51.78</v>
      </c>
      <c r="AL156">
        <v>53.07</v>
      </c>
      <c r="AM156">
        <v>54.4</v>
      </c>
      <c r="AN156">
        <v>57.09</v>
      </c>
      <c r="AO156">
        <v>58.51</v>
      </c>
      <c r="AP156">
        <v>59.97</v>
      </c>
      <c r="AQ156">
        <v>61.47</v>
      </c>
      <c r="AR156">
        <v>16.79</v>
      </c>
      <c r="AS156">
        <v>17.27</v>
      </c>
      <c r="AT156">
        <v>17.77</v>
      </c>
      <c r="AU156">
        <v>18.28</v>
      </c>
      <c r="AV156">
        <v>18.8</v>
      </c>
      <c r="AW156">
        <v>19.34</v>
      </c>
      <c r="AX156">
        <v>19.899999999999999</v>
      </c>
      <c r="AY156">
        <v>20.47</v>
      </c>
      <c r="AZ156">
        <v>21.97</v>
      </c>
      <c r="BA156">
        <v>26.3</v>
      </c>
      <c r="BB156">
        <v>29.52</v>
      </c>
      <c r="BC156">
        <v>30.25</v>
      </c>
      <c r="BD156">
        <v>31.01</v>
      </c>
      <c r="BE156">
        <v>32.520000000000003</v>
      </c>
      <c r="BF156">
        <v>33.33</v>
      </c>
      <c r="BG156">
        <v>34.17</v>
      </c>
      <c r="BH156">
        <v>35.020000000000003</v>
      </c>
      <c r="BI156">
        <v>36.729999999999997</v>
      </c>
      <c r="BJ156">
        <v>37.65</v>
      </c>
      <c r="BK156">
        <v>38.590000000000003</v>
      </c>
      <c r="BL156">
        <v>39.56</v>
      </c>
      <c r="BM156">
        <v>44.71</v>
      </c>
      <c r="BN156">
        <v>45.82</v>
      </c>
      <c r="BO156">
        <v>46.97</v>
      </c>
      <c r="BP156">
        <v>48.15</v>
      </c>
      <c r="BQ156">
        <v>50.51</v>
      </c>
      <c r="BR156">
        <v>51.78</v>
      </c>
      <c r="BS156">
        <v>53.07</v>
      </c>
      <c r="BT156">
        <v>54.4</v>
      </c>
      <c r="BU156">
        <v>57.09</v>
      </c>
      <c r="BV156">
        <v>58.51</v>
      </c>
      <c r="BW156">
        <v>59.97</v>
      </c>
      <c r="BX156">
        <v>61.47</v>
      </c>
      <c r="BZ156">
        <v>0.61304345305610775</v>
      </c>
      <c r="CC156">
        <v>23.613706592729418</v>
      </c>
      <c r="CD156">
        <v>24.142653620406552</v>
      </c>
      <c r="CE156">
        <v>24.683449061503662</v>
      </c>
      <c r="CF156">
        <v>25.23635832048134</v>
      </c>
      <c r="CG156">
        <v>25.801652746860121</v>
      </c>
      <c r="CJ156">
        <v>16.055835033599998</v>
      </c>
      <c r="CK156">
        <v>16.420000000000002</v>
      </c>
      <c r="CL156">
        <v>16.79</v>
      </c>
      <c r="CO156" t="s">
        <v>202</v>
      </c>
      <c r="CP156">
        <v>2.9064869418702666E-2</v>
      </c>
      <c r="CQ156">
        <v>4.420794105607867E-2</v>
      </c>
      <c r="CR156">
        <v>2.4696197569580518E-2</v>
      </c>
      <c r="CS156">
        <v>2.5248661055853102E-2</v>
      </c>
      <c r="CT156">
        <v>2.4999999999999932E-2</v>
      </c>
      <c r="CU156">
        <v>4.8416454313796937E-2</v>
      </c>
      <c r="CV156">
        <v>2.499999999999996E-2</v>
      </c>
      <c r="CW156">
        <v>2.4728997289972913E-2</v>
      </c>
      <c r="CX156">
        <v>2.5123966942148811E-2</v>
      </c>
      <c r="CY156">
        <v>4.8693969687197726E-2</v>
      </c>
      <c r="CZ156">
        <v>2.4907749077490625E-2</v>
      </c>
      <c r="DA156">
        <v>2.5202520252025306E-2</v>
      </c>
      <c r="DB156">
        <v>2.4875621890547303E-2</v>
      </c>
      <c r="DC156">
        <v>4.882924043403751E-2</v>
      </c>
      <c r="DD156">
        <v>2.5047644976858203E-2</v>
      </c>
      <c r="DE156">
        <v>2.4966799468791628E-2</v>
      </c>
      <c r="DF156">
        <v>2.5136045607670351E-2</v>
      </c>
      <c r="DG156">
        <v>0.13018200202224464</v>
      </c>
      <c r="DH156">
        <v>2.4826660702303723E-2</v>
      </c>
      <c r="DI156">
        <v>2.5098210388476618E-2</v>
      </c>
      <c r="DJ156">
        <v>2.5122418565041511E-2</v>
      </c>
      <c r="DK156">
        <v>4.9013499480789188E-2</v>
      </c>
      <c r="DL156">
        <v>2.5143535933478581E-2</v>
      </c>
      <c r="DM156">
        <v>2.4913093858632659E-2</v>
      </c>
      <c r="DN156">
        <v>2.5061239871867314E-2</v>
      </c>
      <c r="DO156">
        <v>4.9448529411764794E-2</v>
      </c>
      <c r="DP156">
        <v>2.4873007531966973E-2</v>
      </c>
      <c r="DQ156">
        <v>2.495299948726715E-2</v>
      </c>
      <c r="DR156">
        <v>2.5012506253126565E-2</v>
      </c>
    </row>
    <row r="157" spans="1:122" x14ac:dyDescent="0.25">
      <c r="A157">
        <v>25</v>
      </c>
      <c r="C157" t="s">
        <v>203</v>
      </c>
      <c r="E157" t="s">
        <v>206</v>
      </c>
      <c r="CG157" t="s">
        <v>289</v>
      </c>
      <c r="CO157" t="s">
        <v>206</v>
      </c>
    </row>
    <row r="158" spans="1:122" x14ac:dyDescent="0.25">
      <c r="A158">
        <v>25</v>
      </c>
      <c r="B158" t="s">
        <v>206</v>
      </c>
      <c r="C158" t="s">
        <v>203</v>
      </c>
      <c r="D158">
        <v>25</v>
      </c>
      <c r="E158" t="s">
        <v>38</v>
      </c>
      <c r="F158" t="s">
        <v>128</v>
      </c>
      <c r="L158">
        <v>5.63</v>
      </c>
      <c r="M158">
        <v>5.79</v>
      </c>
      <c r="N158">
        <v>5.95</v>
      </c>
      <c r="O158">
        <v>6.12</v>
      </c>
      <c r="P158">
        <v>5.93</v>
      </c>
      <c r="Q158">
        <v>6.08</v>
      </c>
      <c r="R158">
        <v>6.24</v>
      </c>
      <c r="S158">
        <v>6.39</v>
      </c>
      <c r="T158">
        <v>6.54</v>
      </c>
      <c r="U158">
        <v>6.71</v>
      </c>
      <c r="V158">
        <v>6.87</v>
      </c>
      <c r="W158">
        <v>7.05</v>
      </c>
      <c r="X158">
        <v>7.21</v>
      </c>
      <c r="Y158">
        <v>7.39</v>
      </c>
      <c r="Z158">
        <v>7.58</v>
      </c>
      <c r="AA158">
        <v>7.77</v>
      </c>
      <c r="AB158">
        <v>7.95</v>
      </c>
      <c r="AC158">
        <v>8.15</v>
      </c>
      <c r="AD158">
        <v>8.35</v>
      </c>
      <c r="AE158">
        <v>8.56</v>
      </c>
      <c r="AF158">
        <v>8.77</v>
      </c>
      <c r="AG158">
        <v>8.99</v>
      </c>
      <c r="AH158">
        <v>9.2100000000000009</v>
      </c>
      <c r="AI158">
        <v>9.44</v>
      </c>
      <c r="AJ158">
        <v>9.67</v>
      </c>
      <c r="AK158">
        <v>9.91</v>
      </c>
      <c r="AL158">
        <v>10.16</v>
      </c>
      <c r="AM158">
        <v>10.41</v>
      </c>
      <c r="AN158">
        <v>10.66</v>
      </c>
      <c r="AO158">
        <v>10.92</v>
      </c>
      <c r="AP158">
        <v>11.2</v>
      </c>
      <c r="AQ158">
        <v>11.48</v>
      </c>
      <c r="AR158">
        <v>4.0999999999999996</v>
      </c>
      <c r="AS158">
        <v>5.63</v>
      </c>
      <c r="AT158">
        <v>5.79</v>
      </c>
      <c r="AU158">
        <v>5.95</v>
      </c>
      <c r="AV158">
        <v>6.12</v>
      </c>
      <c r="AW158">
        <v>5.93</v>
      </c>
      <c r="AX158">
        <v>6.08</v>
      </c>
      <c r="AY158">
        <v>6.24</v>
      </c>
      <c r="AZ158">
        <v>6.39</v>
      </c>
      <c r="BA158">
        <v>6.54</v>
      </c>
      <c r="BB158">
        <v>6.71</v>
      </c>
      <c r="BC158">
        <v>6.87</v>
      </c>
      <c r="BD158">
        <v>7.05</v>
      </c>
      <c r="BE158">
        <v>7.21</v>
      </c>
      <c r="BF158">
        <v>7.39</v>
      </c>
      <c r="BG158">
        <v>7.58</v>
      </c>
      <c r="BH158">
        <v>7.77</v>
      </c>
      <c r="BI158">
        <v>7.95</v>
      </c>
      <c r="BJ158">
        <v>8.15</v>
      </c>
      <c r="BK158">
        <v>8.35</v>
      </c>
      <c r="BL158">
        <v>8.56</v>
      </c>
      <c r="BM158">
        <v>8.77</v>
      </c>
      <c r="BN158">
        <v>8.99</v>
      </c>
      <c r="BO158">
        <v>9.2100000000000009</v>
      </c>
      <c r="BP158">
        <v>9.44</v>
      </c>
      <c r="BQ158">
        <v>9.67</v>
      </c>
      <c r="BR158">
        <v>9.91</v>
      </c>
      <c r="BS158">
        <v>10.16</v>
      </c>
      <c r="BT158">
        <v>10.41</v>
      </c>
      <c r="BU158">
        <v>10.66</v>
      </c>
      <c r="BV158">
        <v>10.92</v>
      </c>
      <c r="BW158">
        <v>11.2</v>
      </c>
      <c r="BX158">
        <v>11.48</v>
      </c>
      <c r="CC158">
        <v>3.8346039705000132</v>
      </c>
      <c r="CD158">
        <v>3.9204990994392128</v>
      </c>
      <c r="CE158">
        <v>4.0083182792666516</v>
      </c>
      <c r="CF158">
        <v>4.0981046087222239</v>
      </c>
      <c r="CG158">
        <v>4.1899021519576021</v>
      </c>
      <c r="CJ158">
        <v>3.9204990994392128</v>
      </c>
      <c r="CK158">
        <v>4.01</v>
      </c>
      <c r="CL158">
        <v>4.0999999999999996</v>
      </c>
      <c r="CO158" t="s">
        <v>38</v>
      </c>
      <c r="CP158">
        <v>2.857142857142856E-2</v>
      </c>
      <c r="CQ158">
        <v>-3.1045751633986991E-2</v>
      </c>
      <c r="CR158">
        <v>2.5295109612141715E-2</v>
      </c>
      <c r="CS158">
        <v>2.6315789473684233E-2</v>
      </c>
      <c r="CT158">
        <v>2.4038461538461453E-2</v>
      </c>
      <c r="CU158">
        <v>2.3474178403755926E-2</v>
      </c>
      <c r="CV158">
        <v>2.5993883792048918E-2</v>
      </c>
      <c r="CW158">
        <v>2.3845007451564849E-2</v>
      </c>
      <c r="CX158">
        <v>2.6200873362445372E-2</v>
      </c>
      <c r="CY158">
        <v>2.269503546099293E-2</v>
      </c>
      <c r="CZ158">
        <v>2.4965325936199684E-2</v>
      </c>
      <c r="DA158">
        <v>2.5710419485791666E-2</v>
      </c>
      <c r="DB158">
        <v>2.5065963060685949E-2</v>
      </c>
      <c r="DC158">
        <v>2.3166023166023245E-2</v>
      </c>
      <c r="DD158">
        <v>2.5157232704402538E-2</v>
      </c>
      <c r="DE158">
        <v>2.4539877300613407E-2</v>
      </c>
      <c r="DF158">
        <v>2.5149700598802498E-2</v>
      </c>
      <c r="DG158">
        <v>2.4532710280373723E-2</v>
      </c>
      <c r="DH158">
        <v>2.5085518814139184E-2</v>
      </c>
      <c r="DI158">
        <v>2.4471635150166923E-2</v>
      </c>
      <c r="DJ158">
        <v>2.4972855591747951E-2</v>
      </c>
      <c r="DK158">
        <v>2.4364406779661063E-2</v>
      </c>
      <c r="DL158">
        <v>2.4819027921406434E-2</v>
      </c>
      <c r="DM158">
        <v>2.5227043390514632E-2</v>
      </c>
      <c r="DN158">
        <v>2.4606299212598423E-2</v>
      </c>
      <c r="DO158">
        <v>2.4015369836695485E-2</v>
      </c>
      <c r="DP158">
        <v>2.4390243902439004E-2</v>
      </c>
      <c r="DQ158">
        <v>2.5641025641025581E-2</v>
      </c>
      <c r="DR158">
        <v>2.5000000000000102E-2</v>
      </c>
    </row>
    <row r="159" spans="1:122" x14ac:dyDescent="0.25">
      <c r="A159">
        <v>25</v>
      </c>
      <c r="B159" t="s">
        <v>206</v>
      </c>
      <c r="C159" t="s">
        <v>203</v>
      </c>
      <c r="D159">
        <v>25</v>
      </c>
      <c r="E159" t="s">
        <v>40</v>
      </c>
      <c r="L159">
        <v>0.77</v>
      </c>
      <c r="M159">
        <v>0.79</v>
      </c>
      <c r="N159">
        <v>0.81</v>
      </c>
      <c r="O159">
        <v>0.84</v>
      </c>
      <c r="P159">
        <v>0.85</v>
      </c>
      <c r="Q159">
        <v>0.87</v>
      </c>
      <c r="R159">
        <v>0.9</v>
      </c>
      <c r="S159">
        <v>0.92</v>
      </c>
      <c r="T159">
        <v>0.94</v>
      </c>
      <c r="U159">
        <v>0.96</v>
      </c>
      <c r="V159">
        <v>0.98</v>
      </c>
      <c r="W159">
        <v>1.01</v>
      </c>
      <c r="X159">
        <v>1.03</v>
      </c>
      <c r="Y159">
        <v>1.05</v>
      </c>
      <c r="Z159">
        <v>1.08</v>
      </c>
      <c r="AA159">
        <v>1.1100000000000001</v>
      </c>
      <c r="AB159">
        <v>1.1299999999999999</v>
      </c>
      <c r="AC159">
        <v>1.1599999999999999</v>
      </c>
      <c r="AD159">
        <v>1.19</v>
      </c>
      <c r="AE159">
        <v>1.22</v>
      </c>
      <c r="AF159">
        <v>1.24</v>
      </c>
      <c r="AG159">
        <v>1.27</v>
      </c>
      <c r="AH159">
        <v>1.3</v>
      </c>
      <c r="AI159">
        <v>1.34</v>
      </c>
      <c r="AJ159">
        <v>1.36</v>
      </c>
      <c r="AK159">
        <v>1.4</v>
      </c>
      <c r="AL159">
        <v>1.43</v>
      </c>
      <c r="AM159">
        <v>1.47</v>
      </c>
      <c r="AN159">
        <v>1.5</v>
      </c>
      <c r="AO159">
        <v>1.53</v>
      </c>
      <c r="AP159">
        <v>1.57</v>
      </c>
      <c r="AQ159">
        <v>1.61</v>
      </c>
      <c r="AR159">
        <v>0.36</v>
      </c>
      <c r="AS159">
        <v>0.77</v>
      </c>
      <c r="AT159">
        <v>0.79</v>
      </c>
      <c r="AU159">
        <v>0.81</v>
      </c>
      <c r="AV159">
        <v>0.84</v>
      </c>
      <c r="AW159">
        <v>0.85</v>
      </c>
      <c r="AX159">
        <v>0.87</v>
      </c>
      <c r="AY159">
        <v>0.9</v>
      </c>
      <c r="AZ159">
        <v>0.92</v>
      </c>
      <c r="BA159">
        <v>0.94</v>
      </c>
      <c r="BB159">
        <v>0.96</v>
      </c>
      <c r="BC159">
        <v>0.98</v>
      </c>
      <c r="BD159">
        <v>1.01</v>
      </c>
      <c r="BE159">
        <v>1.03</v>
      </c>
      <c r="BF159">
        <v>1.05</v>
      </c>
      <c r="BG159">
        <v>1.08</v>
      </c>
      <c r="BH159">
        <v>1.1100000000000001</v>
      </c>
      <c r="BI159">
        <v>1.1299999999999999</v>
      </c>
      <c r="BJ159">
        <v>1.1599999999999999</v>
      </c>
      <c r="BK159">
        <v>1.19</v>
      </c>
      <c r="BL159">
        <v>1.22</v>
      </c>
      <c r="BM159">
        <v>1.24</v>
      </c>
      <c r="BN159">
        <v>1.27</v>
      </c>
      <c r="BO159">
        <v>1.3</v>
      </c>
      <c r="BP159">
        <v>1.34</v>
      </c>
      <c r="BQ159">
        <v>1.36</v>
      </c>
      <c r="BR159">
        <v>1.4</v>
      </c>
      <c r="BS159">
        <v>1.43</v>
      </c>
      <c r="BT159">
        <v>1.47</v>
      </c>
      <c r="BU159">
        <v>1.5</v>
      </c>
      <c r="BV159">
        <v>1.53</v>
      </c>
      <c r="BW159">
        <v>1.57</v>
      </c>
      <c r="BX159">
        <v>1.61</v>
      </c>
      <c r="CC159">
        <v>0.33439825717657429</v>
      </c>
      <c r="CD159">
        <v>0.34188877813732954</v>
      </c>
      <c r="CE159">
        <v>0.34954708676760565</v>
      </c>
      <c r="CF159">
        <v>0.35737694151119997</v>
      </c>
      <c r="CG159">
        <v>0.36538218500105085</v>
      </c>
      <c r="CJ159">
        <v>0.34188877813732954</v>
      </c>
      <c r="CK159">
        <v>0.35</v>
      </c>
      <c r="CL159">
        <v>0.36</v>
      </c>
      <c r="CO159" t="s">
        <v>40</v>
      </c>
      <c r="CP159">
        <v>3.7037037037036931E-2</v>
      </c>
      <c r="CQ159">
        <v>1.1904761904761916E-2</v>
      </c>
      <c r="CR159">
        <v>2.3529411764705903E-2</v>
      </c>
      <c r="CS159">
        <v>3.4482758620689689E-2</v>
      </c>
      <c r="CT159">
        <v>2.222222222222224E-2</v>
      </c>
      <c r="CU159">
        <v>2.1739130434782507E-2</v>
      </c>
      <c r="CV159">
        <v>2.1276595744680871E-2</v>
      </c>
      <c r="CW159">
        <v>2.0833333333333353E-2</v>
      </c>
      <c r="CX159">
        <v>3.0612244897959211E-2</v>
      </c>
      <c r="CY159">
        <v>1.980198019801982E-2</v>
      </c>
      <c r="CZ159">
        <v>1.9417475728155355E-2</v>
      </c>
      <c r="DA159">
        <v>2.8571428571428595E-2</v>
      </c>
      <c r="DB159">
        <v>2.7777777777777801E-2</v>
      </c>
      <c r="DC159">
        <v>1.8018018018017834E-2</v>
      </c>
      <c r="DD159">
        <v>2.6548672566371709E-2</v>
      </c>
      <c r="DE159">
        <v>2.5862068965517265E-2</v>
      </c>
      <c r="DF159">
        <v>2.521008403361347E-2</v>
      </c>
      <c r="DG159">
        <v>1.6393442622950834E-2</v>
      </c>
      <c r="DH159">
        <v>2.4193548387096794E-2</v>
      </c>
      <c r="DI159">
        <v>2.3622047244094509E-2</v>
      </c>
      <c r="DJ159">
        <v>3.0769230769230795E-2</v>
      </c>
      <c r="DK159">
        <v>1.492537313432837E-2</v>
      </c>
      <c r="DL159">
        <v>2.9411764705882214E-2</v>
      </c>
      <c r="DM159">
        <v>2.142857142857145E-2</v>
      </c>
      <c r="DN159">
        <v>2.7972027972028E-2</v>
      </c>
      <c r="DO159">
        <v>2.0408163265306142E-2</v>
      </c>
      <c r="DP159">
        <v>2.0000000000000018E-2</v>
      </c>
      <c r="DQ159">
        <v>2.6143790849673224E-2</v>
      </c>
      <c r="DR159">
        <v>2.5477707006369449E-2</v>
      </c>
    </row>
    <row r="160" spans="1:122" x14ac:dyDescent="0.25">
      <c r="A160">
        <v>25</v>
      </c>
      <c r="B160" t="s">
        <v>206</v>
      </c>
      <c r="C160" t="s">
        <v>203</v>
      </c>
      <c r="D160">
        <v>25</v>
      </c>
      <c r="E160" t="s">
        <v>42</v>
      </c>
      <c r="L160">
        <v>49.51</v>
      </c>
      <c r="M160">
        <v>50.93</v>
      </c>
      <c r="N160">
        <v>52.39</v>
      </c>
      <c r="O160">
        <v>53.89</v>
      </c>
      <c r="P160">
        <v>55.89</v>
      </c>
      <c r="Q160">
        <v>57.29</v>
      </c>
      <c r="R160">
        <v>58.72</v>
      </c>
      <c r="S160">
        <v>60.19</v>
      </c>
      <c r="T160">
        <v>61.53</v>
      </c>
      <c r="U160">
        <v>63.07</v>
      </c>
      <c r="V160">
        <v>64.64</v>
      </c>
      <c r="W160">
        <v>66.260000000000005</v>
      </c>
      <c r="X160">
        <v>67.73</v>
      </c>
      <c r="Y160">
        <v>69.42</v>
      </c>
      <c r="Z160">
        <v>71.16</v>
      </c>
      <c r="AA160">
        <v>72.94</v>
      </c>
      <c r="AB160">
        <v>74.56</v>
      </c>
      <c r="AC160">
        <v>76.430000000000007</v>
      </c>
      <c r="AD160">
        <v>78.34</v>
      </c>
      <c r="AE160">
        <v>80.290000000000006</v>
      </c>
      <c r="AF160">
        <v>82.08</v>
      </c>
      <c r="AG160">
        <v>84.13</v>
      </c>
      <c r="AH160">
        <v>86.24</v>
      </c>
      <c r="AI160">
        <v>88.39</v>
      </c>
      <c r="AJ160">
        <v>90.36</v>
      </c>
      <c r="AK160">
        <v>92.62</v>
      </c>
      <c r="AL160">
        <v>94.94</v>
      </c>
      <c r="AM160">
        <v>97.31</v>
      </c>
      <c r="AN160">
        <v>99.48</v>
      </c>
      <c r="AO160">
        <v>101.97</v>
      </c>
      <c r="AP160">
        <v>104.52</v>
      </c>
      <c r="AQ160">
        <v>107.13</v>
      </c>
      <c r="AR160">
        <v>45.87</v>
      </c>
      <c r="AS160">
        <v>48.39</v>
      </c>
      <c r="AT160">
        <v>50.93</v>
      </c>
      <c r="AU160">
        <v>52.39</v>
      </c>
      <c r="AV160">
        <v>53.89</v>
      </c>
      <c r="AW160">
        <v>55.89</v>
      </c>
      <c r="AX160">
        <v>57.29</v>
      </c>
      <c r="AY160">
        <v>58.719999999999992</v>
      </c>
      <c r="AZ160">
        <v>60.19</v>
      </c>
      <c r="BA160">
        <v>61.529999999999994</v>
      </c>
      <c r="BB160">
        <v>63.07</v>
      </c>
      <c r="BC160">
        <v>64.64</v>
      </c>
      <c r="BD160">
        <v>66.260000000000005</v>
      </c>
      <c r="BE160">
        <v>67.73</v>
      </c>
      <c r="BF160">
        <v>69.42</v>
      </c>
      <c r="BG160">
        <v>71.16</v>
      </c>
      <c r="BH160">
        <v>72.94</v>
      </c>
      <c r="BI160">
        <v>74.56</v>
      </c>
      <c r="BJ160">
        <v>76.429999999999993</v>
      </c>
      <c r="BK160">
        <v>78.34</v>
      </c>
      <c r="BL160">
        <v>80.289999999999992</v>
      </c>
      <c r="BM160">
        <v>82.08</v>
      </c>
      <c r="BN160">
        <v>84.13000000000001</v>
      </c>
      <c r="BO160">
        <v>86.240000000000009</v>
      </c>
      <c r="BP160">
        <v>88.39</v>
      </c>
      <c r="BQ160">
        <v>90.36</v>
      </c>
      <c r="BR160">
        <v>92.62</v>
      </c>
      <c r="BS160">
        <v>94.94</v>
      </c>
      <c r="BT160">
        <v>97.31</v>
      </c>
      <c r="BU160">
        <v>99.48</v>
      </c>
      <c r="BV160">
        <v>101.97</v>
      </c>
      <c r="BW160">
        <v>104.52</v>
      </c>
      <c r="BX160">
        <v>107.13</v>
      </c>
      <c r="CC160">
        <v>42.924459912177781</v>
      </c>
      <c r="CD160">
        <v>43.885967814210559</v>
      </c>
      <c r="CE160">
        <v>44.869013493248879</v>
      </c>
      <c r="CF160">
        <v>45.874079395497645</v>
      </c>
      <c r="CG160">
        <v>46.90165877395679</v>
      </c>
      <c r="CJ160">
        <v>43.89</v>
      </c>
      <c r="CK160">
        <v>44.87</v>
      </c>
      <c r="CL160">
        <v>45.87</v>
      </c>
      <c r="CO160" t="s">
        <v>42</v>
      </c>
      <c r="CP160">
        <v>2.8631418209581982E-2</v>
      </c>
      <c r="CQ160">
        <v>3.7112636852848394E-2</v>
      </c>
      <c r="CR160">
        <v>2.5049203793165119E-2</v>
      </c>
      <c r="CS160">
        <v>2.4960726130214692E-2</v>
      </c>
      <c r="CT160">
        <v>2.5034059945504068E-2</v>
      </c>
      <c r="CU160">
        <v>2.2262834357866811E-2</v>
      </c>
      <c r="CV160">
        <v>2.5028441410693957E-2</v>
      </c>
      <c r="CW160">
        <v>2.4892976058347872E-2</v>
      </c>
      <c r="CX160">
        <v>2.5061881188118883E-2</v>
      </c>
      <c r="CY160">
        <v>2.2185330516148488E-2</v>
      </c>
      <c r="CZ160">
        <v>2.4952015355086336E-2</v>
      </c>
      <c r="DA160">
        <v>2.5064822817631734E-2</v>
      </c>
      <c r="DB160">
        <v>2.5014052838673428E-2</v>
      </c>
      <c r="DC160">
        <v>2.2210035645736283E-2</v>
      </c>
      <c r="DD160">
        <v>2.5080472103004351E-2</v>
      </c>
      <c r="DE160">
        <v>2.4990187099306508E-2</v>
      </c>
      <c r="DF160">
        <v>2.4891498595864217E-2</v>
      </c>
      <c r="DG160">
        <v>2.2294183584506064E-2</v>
      </c>
      <c r="DH160">
        <v>2.4975633528265075E-2</v>
      </c>
      <c r="DI160">
        <v>2.5080232972780215E-2</v>
      </c>
      <c r="DJ160">
        <v>2.4930426716141069E-2</v>
      </c>
      <c r="DK160">
        <v>2.2287589093788876E-2</v>
      </c>
      <c r="DL160">
        <v>2.5011066843736222E-2</v>
      </c>
      <c r="DM160">
        <v>2.5048585618656801E-2</v>
      </c>
      <c r="DN160">
        <v>2.4963134611333523E-2</v>
      </c>
      <c r="DO160">
        <v>2.2299866406330301E-2</v>
      </c>
      <c r="DP160">
        <v>2.5030156815440237E-2</v>
      </c>
      <c r="DQ160">
        <v>2.5007355104442457E-2</v>
      </c>
      <c r="DR160">
        <v>2.4971297359357058E-2</v>
      </c>
    </row>
    <row r="161" spans="1:122" x14ac:dyDescent="0.25">
      <c r="A161">
        <v>25</v>
      </c>
      <c r="B161" t="s">
        <v>206</v>
      </c>
      <c r="C161" t="s">
        <v>203</v>
      </c>
      <c r="D161">
        <v>25</v>
      </c>
      <c r="E161" t="s">
        <v>43</v>
      </c>
      <c r="L161">
        <v>21.67</v>
      </c>
      <c r="M161">
        <v>22.29</v>
      </c>
      <c r="N161">
        <v>22.93</v>
      </c>
      <c r="O161">
        <v>23.59</v>
      </c>
      <c r="P161">
        <v>24.66</v>
      </c>
      <c r="Q161">
        <v>25.27</v>
      </c>
      <c r="R161">
        <v>25.9</v>
      </c>
      <c r="S161">
        <v>26.55</v>
      </c>
      <c r="T161">
        <v>27.86</v>
      </c>
      <c r="U161">
        <v>28.56</v>
      </c>
      <c r="V161">
        <v>29.27</v>
      </c>
      <c r="W161">
        <v>30</v>
      </c>
      <c r="X161">
        <v>31.49</v>
      </c>
      <c r="Y161">
        <v>32.28</v>
      </c>
      <c r="Z161">
        <v>33.090000000000003</v>
      </c>
      <c r="AA161">
        <v>33.909999999999997</v>
      </c>
      <c r="AB161">
        <v>35.6</v>
      </c>
      <c r="AC161">
        <v>36.49</v>
      </c>
      <c r="AD161">
        <v>37.4</v>
      </c>
      <c r="AE161">
        <v>38.340000000000003</v>
      </c>
      <c r="AF161">
        <v>43.47</v>
      </c>
      <c r="AG161">
        <v>44.55</v>
      </c>
      <c r="AH161">
        <v>45.67</v>
      </c>
      <c r="AI161">
        <v>46.81</v>
      </c>
      <c r="AJ161">
        <v>49.15</v>
      </c>
      <c r="AK161">
        <v>50.38</v>
      </c>
      <c r="AL161">
        <v>51.64</v>
      </c>
      <c r="AM161">
        <v>52.93</v>
      </c>
      <c r="AN161">
        <v>55.59</v>
      </c>
      <c r="AO161">
        <v>56.98</v>
      </c>
      <c r="AP161">
        <v>58.4</v>
      </c>
      <c r="AQ161">
        <v>59.86</v>
      </c>
      <c r="AR161">
        <v>24.88</v>
      </c>
      <c r="AS161">
        <v>21.67</v>
      </c>
      <c r="AT161">
        <v>22.29</v>
      </c>
      <c r="AU161">
        <v>22.93</v>
      </c>
      <c r="AV161">
        <v>23.59</v>
      </c>
      <c r="AW161">
        <v>24.66</v>
      </c>
      <c r="AX161">
        <v>25.27</v>
      </c>
      <c r="AY161">
        <v>25.9</v>
      </c>
      <c r="AZ161">
        <v>26.55</v>
      </c>
      <c r="BA161">
        <v>27.86</v>
      </c>
      <c r="BB161">
        <v>28.56</v>
      </c>
      <c r="BC161">
        <v>29.27</v>
      </c>
      <c r="BD161">
        <v>30</v>
      </c>
      <c r="BE161">
        <v>31.49</v>
      </c>
      <c r="BF161">
        <v>32.28</v>
      </c>
      <c r="BG161">
        <v>33.090000000000003</v>
      </c>
      <c r="BH161">
        <v>33.909999999999997</v>
      </c>
      <c r="BI161">
        <v>35.6</v>
      </c>
      <c r="BJ161">
        <v>36.49</v>
      </c>
      <c r="BK161">
        <v>37.4</v>
      </c>
      <c r="BL161">
        <v>38.340000000000003</v>
      </c>
      <c r="BM161">
        <v>43.47</v>
      </c>
      <c r="BN161">
        <v>44.55</v>
      </c>
      <c r="BO161">
        <v>45.67</v>
      </c>
      <c r="BP161">
        <v>46.81</v>
      </c>
      <c r="BQ161">
        <v>49.15</v>
      </c>
      <c r="BR161">
        <v>50.38</v>
      </c>
      <c r="BS161">
        <v>51.64</v>
      </c>
      <c r="BT161">
        <v>52.93</v>
      </c>
      <c r="BU161">
        <v>55.59</v>
      </c>
      <c r="BV161">
        <v>56.98</v>
      </c>
      <c r="BW161">
        <v>58.4</v>
      </c>
      <c r="BX161">
        <v>59.86</v>
      </c>
      <c r="CC161">
        <v>23.279308335552845</v>
      </c>
      <c r="CD161">
        <v>23.800764842269224</v>
      </c>
      <c r="CE161">
        <v>24.333901974736058</v>
      </c>
      <c r="CF161">
        <v>24.878981378970142</v>
      </c>
      <c r="CG161">
        <v>25.436270561859072</v>
      </c>
      <c r="CJ161">
        <v>23.8</v>
      </c>
      <c r="CK161">
        <v>24.33</v>
      </c>
      <c r="CL161">
        <v>24.88</v>
      </c>
      <c r="CO161" t="s">
        <v>43</v>
      </c>
      <c r="CP161">
        <v>2.8783253379851728E-2</v>
      </c>
      <c r="CQ161">
        <v>4.5358202628232314E-2</v>
      </c>
      <c r="CR161">
        <v>2.473641524736413E-2</v>
      </c>
      <c r="CS161">
        <v>2.4930747922437633E-2</v>
      </c>
      <c r="CT161">
        <v>2.5096525096525182E-2</v>
      </c>
      <c r="CU161">
        <v>4.9340866290018784E-2</v>
      </c>
      <c r="CV161">
        <v>2.5125628140703491E-2</v>
      </c>
      <c r="CW161">
        <v>2.4859943977591066E-2</v>
      </c>
      <c r="CX161">
        <v>2.4940211820977123E-2</v>
      </c>
      <c r="CY161">
        <v>4.9666666666666616E-2</v>
      </c>
      <c r="CZ161">
        <v>2.5087329310892435E-2</v>
      </c>
      <c r="DA161">
        <v>2.5092936802974048E-2</v>
      </c>
      <c r="DB161">
        <v>2.478090057419139E-2</v>
      </c>
      <c r="DC161">
        <v>4.9837805956945001E-2</v>
      </c>
      <c r="DD161">
        <v>2.5000000000000015E-2</v>
      </c>
      <c r="DE161">
        <v>2.4938339271033064E-2</v>
      </c>
      <c r="DF161">
        <v>2.5133689839572322E-2</v>
      </c>
      <c r="DG161">
        <v>0.13380281690140833</v>
      </c>
      <c r="DH161">
        <v>2.484472049689437E-2</v>
      </c>
      <c r="DI161">
        <v>2.5140291806958578E-2</v>
      </c>
      <c r="DJ161">
        <v>2.4961681629078181E-2</v>
      </c>
      <c r="DK161">
        <v>4.9989318521683319E-2</v>
      </c>
      <c r="DL161">
        <v>2.5025432349949216E-2</v>
      </c>
      <c r="DM161">
        <v>2.500992457324331E-2</v>
      </c>
      <c r="DN161">
        <v>2.4980635166537552E-2</v>
      </c>
      <c r="DO161">
        <v>5.0255053844700616E-2</v>
      </c>
      <c r="DP161">
        <v>2.5004497211728607E-2</v>
      </c>
      <c r="DQ161">
        <v>2.4921024921024951E-2</v>
      </c>
      <c r="DR161">
        <v>2.5000000000000015E-2</v>
      </c>
    </row>
    <row r="162" spans="1:122" x14ac:dyDescent="0.25">
      <c r="A162">
        <v>25</v>
      </c>
      <c r="B162" t="s">
        <v>206</v>
      </c>
      <c r="C162" t="s">
        <v>203</v>
      </c>
      <c r="D162">
        <v>25</v>
      </c>
      <c r="E162" t="s">
        <v>201</v>
      </c>
      <c r="L162">
        <v>55.14</v>
      </c>
      <c r="M162">
        <v>56.72</v>
      </c>
      <c r="N162">
        <v>58.34</v>
      </c>
      <c r="O162">
        <v>60.01</v>
      </c>
      <c r="P162">
        <v>61.82</v>
      </c>
      <c r="Q162">
        <v>63.37</v>
      </c>
      <c r="R162">
        <v>64.959999999999994</v>
      </c>
      <c r="S162">
        <v>66.58</v>
      </c>
      <c r="T162">
        <v>68.069999999999993</v>
      </c>
      <c r="U162">
        <v>69.78</v>
      </c>
      <c r="V162">
        <v>71.510000000000005</v>
      </c>
      <c r="W162">
        <v>73.31</v>
      </c>
      <c r="X162">
        <v>74.94</v>
      </c>
      <c r="Y162">
        <v>76.81</v>
      </c>
      <c r="Z162">
        <v>78.739999999999995</v>
      </c>
      <c r="AA162">
        <v>80.709999999999994</v>
      </c>
      <c r="AB162">
        <v>82.51</v>
      </c>
      <c r="AC162">
        <v>84.58</v>
      </c>
      <c r="AD162">
        <v>86.69</v>
      </c>
      <c r="AE162">
        <v>88.85</v>
      </c>
      <c r="AF162">
        <v>90.85</v>
      </c>
      <c r="AG162">
        <v>93.12</v>
      </c>
      <c r="AH162">
        <v>95.45</v>
      </c>
      <c r="AI162">
        <v>97.83</v>
      </c>
      <c r="AJ162">
        <v>100.03</v>
      </c>
      <c r="AK162">
        <v>102.53</v>
      </c>
      <c r="AL162">
        <v>105.1</v>
      </c>
      <c r="AM162">
        <v>107.72</v>
      </c>
      <c r="AN162">
        <v>110.14</v>
      </c>
      <c r="AO162">
        <v>112.89</v>
      </c>
      <c r="AP162">
        <v>115.72</v>
      </c>
      <c r="AQ162">
        <v>118.61</v>
      </c>
      <c r="AR162">
        <v>49.97</v>
      </c>
      <c r="AS162">
        <v>54.02</v>
      </c>
      <c r="AT162">
        <v>56.72</v>
      </c>
      <c r="AU162">
        <v>58.34</v>
      </c>
      <c r="AV162">
        <v>60.01</v>
      </c>
      <c r="AW162">
        <v>61.82</v>
      </c>
      <c r="AX162">
        <v>63.37</v>
      </c>
      <c r="AY162">
        <v>64.959999999999994</v>
      </c>
      <c r="AZ162">
        <v>66.58</v>
      </c>
      <c r="BA162">
        <v>68.069999999999993</v>
      </c>
      <c r="BB162">
        <v>69.78</v>
      </c>
      <c r="BC162">
        <v>71.510000000000005</v>
      </c>
      <c r="BD162">
        <v>73.31</v>
      </c>
      <c r="BE162">
        <v>74.94</v>
      </c>
      <c r="BF162">
        <v>76.81</v>
      </c>
      <c r="BG162">
        <v>78.739999999999995</v>
      </c>
      <c r="BH162">
        <v>80.709999999999994</v>
      </c>
      <c r="BI162">
        <v>82.51</v>
      </c>
      <c r="BJ162">
        <v>84.58</v>
      </c>
      <c r="BK162">
        <v>86.69</v>
      </c>
      <c r="BL162">
        <v>88.85</v>
      </c>
      <c r="BM162">
        <v>90.85</v>
      </c>
      <c r="BN162">
        <v>93.12</v>
      </c>
      <c r="BO162">
        <v>95.45</v>
      </c>
      <c r="BP162">
        <v>97.83</v>
      </c>
      <c r="BQ162">
        <v>100.03</v>
      </c>
      <c r="BR162">
        <v>102.53</v>
      </c>
      <c r="BS162">
        <v>105.1</v>
      </c>
      <c r="BT162">
        <v>107.72</v>
      </c>
      <c r="BU162">
        <v>110.14</v>
      </c>
      <c r="BV162">
        <v>112.89</v>
      </c>
      <c r="BW162">
        <v>115.72</v>
      </c>
      <c r="BX162">
        <v>118.61</v>
      </c>
      <c r="CC162">
        <v>46.759063882677793</v>
      </c>
      <c r="CD162">
        <v>47.806466913649771</v>
      </c>
      <c r="CE162">
        <v>48.877331772515532</v>
      </c>
      <c r="CF162">
        <v>49.972184004219869</v>
      </c>
      <c r="CG162">
        <v>51.091560925914393</v>
      </c>
      <c r="CJ162">
        <v>47.806466913649771</v>
      </c>
      <c r="CK162">
        <v>48.879999999999995</v>
      </c>
      <c r="CL162">
        <v>49.97</v>
      </c>
      <c r="CO162" t="s">
        <v>201</v>
      </c>
      <c r="CP162">
        <v>2.862529996571811E-2</v>
      </c>
      <c r="CQ162">
        <v>3.0161639726712253E-2</v>
      </c>
      <c r="CR162">
        <v>2.5072791976706522E-2</v>
      </c>
      <c r="CS162">
        <v>2.5090736941770497E-2</v>
      </c>
      <c r="CT162">
        <v>2.4938423645320271E-2</v>
      </c>
      <c r="CU162">
        <v>2.2379092820666791E-2</v>
      </c>
      <c r="CV162">
        <v>2.5121198765976321E-2</v>
      </c>
      <c r="CW162">
        <v>2.4792204069934137E-2</v>
      </c>
      <c r="CX162">
        <v>2.5171304712627563E-2</v>
      </c>
      <c r="CY162">
        <v>2.2234347292320222E-2</v>
      </c>
      <c r="CZ162">
        <v>2.4953295970109483E-2</v>
      </c>
      <c r="DA162">
        <v>2.5126936596797194E-2</v>
      </c>
      <c r="DB162">
        <v>2.5019050038100062E-2</v>
      </c>
      <c r="DC162">
        <v>2.2302069136414464E-2</v>
      </c>
      <c r="DD162">
        <v>2.5087868137195407E-2</v>
      </c>
      <c r="DE162">
        <v>2.4946795932844639E-2</v>
      </c>
      <c r="DF162">
        <v>2.4916368669973429E-2</v>
      </c>
      <c r="DG162">
        <v>2.2509848058525607E-2</v>
      </c>
      <c r="DH162">
        <v>2.498624105668696E-2</v>
      </c>
      <c r="DI162">
        <v>2.5021477663230221E-2</v>
      </c>
      <c r="DJ162">
        <v>2.4934520691461449E-2</v>
      </c>
      <c r="DK162">
        <v>2.2487989369314145E-2</v>
      </c>
      <c r="DL162">
        <v>2.4992502249325203E-2</v>
      </c>
      <c r="DM162">
        <v>2.5065834389934587E-2</v>
      </c>
      <c r="DN162">
        <v>2.4928639391056183E-2</v>
      </c>
      <c r="DO162">
        <v>2.2465651689565557E-2</v>
      </c>
      <c r="DP162">
        <v>2.4968222262574905E-2</v>
      </c>
      <c r="DQ162">
        <v>2.5068650899105309E-2</v>
      </c>
      <c r="DR162">
        <v>2.4974075354303495E-2</v>
      </c>
    </row>
    <row r="163" spans="1:122" x14ac:dyDescent="0.25">
      <c r="A163">
        <v>25</v>
      </c>
      <c r="B163" t="s">
        <v>206</v>
      </c>
      <c r="C163" t="s">
        <v>203</v>
      </c>
      <c r="D163">
        <v>25</v>
      </c>
      <c r="E163" t="s">
        <v>202</v>
      </c>
      <c r="L163">
        <v>22.44</v>
      </c>
      <c r="M163">
        <v>23.08</v>
      </c>
      <c r="N163">
        <v>23.74</v>
      </c>
      <c r="O163">
        <v>24.43</v>
      </c>
      <c r="P163">
        <v>25.51</v>
      </c>
      <c r="Q163">
        <v>26.14</v>
      </c>
      <c r="R163">
        <v>26.8</v>
      </c>
      <c r="S163">
        <v>27.47</v>
      </c>
      <c r="T163">
        <v>28.8</v>
      </c>
      <c r="U163">
        <v>29.52</v>
      </c>
      <c r="V163">
        <v>30.25</v>
      </c>
      <c r="W163">
        <v>31.01</v>
      </c>
      <c r="X163">
        <v>32.520000000000003</v>
      </c>
      <c r="Y163">
        <v>33.33</v>
      </c>
      <c r="Z163">
        <v>34.17</v>
      </c>
      <c r="AA163">
        <v>35.020000000000003</v>
      </c>
      <c r="AB163">
        <v>36.729999999999997</v>
      </c>
      <c r="AC163">
        <v>37.65</v>
      </c>
      <c r="AD163">
        <v>38.590000000000003</v>
      </c>
      <c r="AE163">
        <v>39.56</v>
      </c>
      <c r="AF163">
        <v>44.71</v>
      </c>
      <c r="AG163">
        <v>45.82</v>
      </c>
      <c r="AH163">
        <v>46.97</v>
      </c>
      <c r="AI163">
        <v>48.15</v>
      </c>
      <c r="AJ163">
        <v>50.51</v>
      </c>
      <c r="AK163">
        <v>51.78</v>
      </c>
      <c r="AL163">
        <v>53.07</v>
      </c>
      <c r="AM163">
        <v>54.4</v>
      </c>
      <c r="AN163">
        <v>57.09</v>
      </c>
      <c r="AO163">
        <v>58.51</v>
      </c>
      <c r="AP163">
        <v>59.97</v>
      </c>
      <c r="AQ163">
        <v>61.47</v>
      </c>
      <c r="AR163">
        <v>25.24</v>
      </c>
      <c r="AS163">
        <v>22.44</v>
      </c>
      <c r="AT163">
        <v>23.08</v>
      </c>
      <c r="AU163">
        <v>23.74</v>
      </c>
      <c r="AV163">
        <v>24.43</v>
      </c>
      <c r="AW163">
        <v>25.51</v>
      </c>
      <c r="AX163">
        <v>26.14</v>
      </c>
      <c r="AY163">
        <v>26.8</v>
      </c>
      <c r="AZ163">
        <v>27.47</v>
      </c>
      <c r="BA163">
        <v>28.8</v>
      </c>
      <c r="BB163">
        <v>29.52</v>
      </c>
      <c r="BC163">
        <v>30.25</v>
      </c>
      <c r="BD163">
        <v>31.01</v>
      </c>
      <c r="BE163">
        <v>32.520000000000003</v>
      </c>
      <c r="BF163">
        <v>33.33</v>
      </c>
      <c r="BG163">
        <v>34.17</v>
      </c>
      <c r="BH163">
        <v>35.020000000000003</v>
      </c>
      <c r="BI163">
        <v>36.729999999999997</v>
      </c>
      <c r="BJ163">
        <v>37.65</v>
      </c>
      <c r="BK163">
        <v>38.590000000000003</v>
      </c>
      <c r="BL163">
        <v>39.56</v>
      </c>
      <c r="BM163">
        <v>44.71</v>
      </c>
      <c r="BN163">
        <v>45.82</v>
      </c>
      <c r="BO163">
        <v>46.97</v>
      </c>
      <c r="BP163">
        <v>48.15</v>
      </c>
      <c r="BQ163">
        <v>50.51</v>
      </c>
      <c r="BR163">
        <v>51.78</v>
      </c>
      <c r="BS163">
        <v>53.07</v>
      </c>
      <c r="BT163">
        <v>54.4</v>
      </c>
      <c r="BU163">
        <v>57.09</v>
      </c>
      <c r="BV163">
        <v>58.51</v>
      </c>
      <c r="BW163">
        <v>59.97</v>
      </c>
      <c r="BX163">
        <v>61.47</v>
      </c>
      <c r="BZ163">
        <v>0.61304345305610775</v>
      </c>
      <c r="CC163">
        <v>23.613706592729418</v>
      </c>
      <c r="CD163">
        <v>24.142653620406552</v>
      </c>
      <c r="CE163">
        <v>24.683449061503662</v>
      </c>
      <c r="CF163">
        <v>25.23635832048134</v>
      </c>
      <c r="CG163">
        <v>25.801652746860121</v>
      </c>
      <c r="CJ163">
        <v>24.142653620406552</v>
      </c>
      <c r="CK163">
        <v>24.68</v>
      </c>
      <c r="CL163">
        <v>25.24</v>
      </c>
      <c r="CO163" t="s">
        <v>202</v>
      </c>
      <c r="CP163">
        <v>2.9064869418702666E-2</v>
      </c>
      <c r="CQ163">
        <v>4.420794105607867E-2</v>
      </c>
      <c r="CR163">
        <v>2.4696197569580518E-2</v>
      </c>
      <c r="CS163">
        <v>2.5248661055853102E-2</v>
      </c>
      <c r="CT163">
        <v>2.4999999999999932E-2</v>
      </c>
      <c r="CU163">
        <v>4.8416454313796937E-2</v>
      </c>
      <c r="CV163">
        <v>2.499999999999996E-2</v>
      </c>
      <c r="CW163">
        <v>2.4728997289972913E-2</v>
      </c>
      <c r="CX163">
        <v>2.5123966942148811E-2</v>
      </c>
      <c r="CY163">
        <v>4.8693969687197726E-2</v>
      </c>
      <c r="CZ163">
        <v>2.4907749077490625E-2</v>
      </c>
      <c r="DA163">
        <v>2.5202520252025306E-2</v>
      </c>
      <c r="DB163">
        <v>2.4875621890547303E-2</v>
      </c>
      <c r="DC163">
        <v>4.882924043403751E-2</v>
      </c>
      <c r="DD163">
        <v>2.5047644976858203E-2</v>
      </c>
      <c r="DE163">
        <v>2.4966799468791628E-2</v>
      </c>
      <c r="DF163">
        <v>2.5136045607670351E-2</v>
      </c>
      <c r="DG163">
        <v>0.13018200202224464</v>
      </c>
      <c r="DH163">
        <v>2.4826660702303723E-2</v>
      </c>
      <c r="DI163">
        <v>2.5098210388476618E-2</v>
      </c>
      <c r="DJ163">
        <v>2.5122418565041511E-2</v>
      </c>
      <c r="DK163">
        <v>4.9013499480789188E-2</v>
      </c>
      <c r="DL163">
        <v>2.5143535933478581E-2</v>
      </c>
      <c r="DM163">
        <v>2.4913093858632659E-2</v>
      </c>
      <c r="DN163">
        <v>2.5061239871867314E-2</v>
      </c>
      <c r="DO163">
        <v>4.9448529411764794E-2</v>
      </c>
      <c r="DP163">
        <v>2.4873007531966973E-2</v>
      </c>
      <c r="DQ163">
        <v>2.495299948726715E-2</v>
      </c>
      <c r="DR163">
        <v>2.5012506253126565E-2</v>
      </c>
    </row>
    <row r="164" spans="1:122" x14ac:dyDescent="0.25">
      <c r="CO164">
        <v>0</v>
      </c>
    </row>
    <row r="165" spans="1:122" x14ac:dyDescent="0.25">
      <c r="CO165">
        <v>0</v>
      </c>
    </row>
    <row r="166" spans="1:122" x14ac:dyDescent="0.25">
      <c r="CO166">
        <v>0</v>
      </c>
    </row>
    <row r="167" spans="1:122" x14ac:dyDescent="0.25">
      <c r="CO167">
        <v>0</v>
      </c>
    </row>
    <row r="168" spans="1:122" x14ac:dyDescent="0.25">
      <c r="CO168">
        <v>0</v>
      </c>
    </row>
    <row r="169" spans="1:122" x14ac:dyDescent="0.25">
      <c r="CO169">
        <v>0</v>
      </c>
    </row>
    <row r="170" spans="1:122" x14ac:dyDescent="0.25">
      <c r="CO170">
        <v>0</v>
      </c>
    </row>
    <row r="171" spans="1:122" x14ac:dyDescent="0.25">
      <c r="A171">
        <v>29</v>
      </c>
      <c r="B171" t="s">
        <v>207</v>
      </c>
      <c r="C171" t="s">
        <v>208</v>
      </c>
      <c r="D171">
        <v>29</v>
      </c>
      <c r="E171" t="s">
        <v>207</v>
      </c>
      <c r="CG171" t="s">
        <v>289</v>
      </c>
      <c r="CO171" t="s">
        <v>207</v>
      </c>
    </row>
    <row r="172" spans="1:122" x14ac:dyDescent="0.25">
      <c r="A172">
        <v>29</v>
      </c>
      <c r="B172" t="s">
        <v>207</v>
      </c>
      <c r="C172" t="s">
        <v>208</v>
      </c>
      <c r="D172">
        <v>29</v>
      </c>
      <c r="E172" t="s">
        <v>38</v>
      </c>
      <c r="F172" t="s">
        <v>128</v>
      </c>
      <c r="L172">
        <v>6.4</v>
      </c>
      <c r="M172">
        <v>6.58</v>
      </c>
      <c r="N172">
        <v>6.77</v>
      </c>
      <c r="O172">
        <v>6.96</v>
      </c>
      <c r="P172">
        <v>7.18</v>
      </c>
      <c r="Q172">
        <v>7.36</v>
      </c>
      <c r="R172">
        <v>7.54</v>
      </c>
      <c r="S172">
        <v>7.73</v>
      </c>
      <c r="T172">
        <v>7.94</v>
      </c>
      <c r="U172">
        <v>8.1300000000000008</v>
      </c>
      <c r="V172">
        <v>8.34</v>
      </c>
      <c r="W172">
        <v>8.5500000000000007</v>
      </c>
      <c r="X172">
        <v>8.7799999999999994</v>
      </c>
      <c r="Y172">
        <v>8.99</v>
      </c>
      <c r="Z172">
        <v>9.2200000000000006</v>
      </c>
      <c r="AA172">
        <v>9.4499999999999993</v>
      </c>
      <c r="AB172">
        <v>9.6999999999999993</v>
      </c>
      <c r="AC172">
        <v>9.9499999999999993</v>
      </c>
      <c r="AD172">
        <v>10.199999999999999</v>
      </c>
      <c r="AE172">
        <v>10.45</v>
      </c>
      <c r="AF172">
        <v>10.73</v>
      </c>
      <c r="AG172">
        <v>11</v>
      </c>
      <c r="AH172">
        <v>11.28</v>
      </c>
      <c r="AI172">
        <v>11.56</v>
      </c>
      <c r="AJ172">
        <v>11.87</v>
      </c>
      <c r="AK172">
        <v>12.17</v>
      </c>
      <c r="AL172">
        <v>12.47</v>
      </c>
      <c r="AM172">
        <v>12.78</v>
      </c>
      <c r="AN172">
        <v>13.13</v>
      </c>
      <c r="AO172">
        <v>13.46</v>
      </c>
      <c r="AP172">
        <v>13.79</v>
      </c>
      <c r="AQ172">
        <v>14.14</v>
      </c>
      <c r="AR172">
        <v>6.64</v>
      </c>
      <c r="AS172">
        <v>6.4</v>
      </c>
      <c r="AT172">
        <v>6.58</v>
      </c>
      <c r="AU172">
        <v>6.77</v>
      </c>
      <c r="AV172">
        <v>6.96</v>
      </c>
      <c r="AW172">
        <v>7.18</v>
      </c>
      <c r="AX172">
        <v>7.36</v>
      </c>
      <c r="AY172">
        <v>7.54</v>
      </c>
      <c r="AZ172">
        <v>7.73</v>
      </c>
      <c r="BA172">
        <v>7.94</v>
      </c>
      <c r="BB172">
        <v>8.1300000000000008</v>
      </c>
      <c r="BC172">
        <v>8.34</v>
      </c>
      <c r="BD172">
        <v>8.5500000000000007</v>
      </c>
      <c r="BE172">
        <v>8.7799999999999994</v>
      </c>
      <c r="BF172">
        <v>8.99</v>
      </c>
      <c r="BG172">
        <v>9.2200000000000006</v>
      </c>
      <c r="BH172">
        <v>9.4499999999999993</v>
      </c>
      <c r="BI172">
        <v>9.6999999999999993</v>
      </c>
      <c r="BJ172">
        <v>9.9499999999999993</v>
      </c>
      <c r="BK172">
        <v>10.199999999999999</v>
      </c>
      <c r="BL172">
        <v>10.45</v>
      </c>
      <c r="BM172">
        <v>10.73</v>
      </c>
      <c r="BN172">
        <v>11</v>
      </c>
      <c r="BO172">
        <v>11.28</v>
      </c>
      <c r="BP172">
        <v>11.56</v>
      </c>
      <c r="BQ172">
        <v>11.87</v>
      </c>
      <c r="BR172">
        <v>12.17</v>
      </c>
      <c r="BS172">
        <v>12.47</v>
      </c>
      <c r="BT172">
        <v>12.78</v>
      </c>
      <c r="BU172">
        <v>13.13</v>
      </c>
      <c r="BV172">
        <v>13.46</v>
      </c>
      <c r="BW172">
        <v>13.79</v>
      </c>
      <c r="BX172">
        <v>14.14</v>
      </c>
      <c r="CA172" t="s">
        <v>290</v>
      </c>
      <c r="CC172">
        <v>6.2144199069868078</v>
      </c>
      <c r="CD172">
        <v>6.3536229129033108</v>
      </c>
      <c r="CE172">
        <v>6.4959440661523447</v>
      </c>
      <c r="CF172">
        <v>6.6414532132341568</v>
      </c>
      <c r="CG172">
        <v>6.7902217652106014</v>
      </c>
      <c r="CJ172">
        <v>6.3536229129033108</v>
      </c>
      <c r="CK172">
        <v>6.5</v>
      </c>
      <c r="CL172">
        <v>6.64</v>
      </c>
      <c r="CO172" t="s">
        <v>38</v>
      </c>
      <c r="CP172">
        <v>2.8064992614475686E-2</v>
      </c>
      <c r="CQ172">
        <v>3.1609195402298812E-2</v>
      </c>
      <c r="CR172">
        <v>2.5069637883008443E-2</v>
      </c>
      <c r="CS172">
        <v>2.4456521739130394E-2</v>
      </c>
      <c r="CT172">
        <v>2.519893899204249E-2</v>
      </c>
      <c r="CU172">
        <v>2.7166882276843461E-2</v>
      </c>
      <c r="CV172">
        <v>2.392947103274564E-2</v>
      </c>
      <c r="CW172">
        <v>2.5830258302582908E-2</v>
      </c>
      <c r="CX172">
        <v>2.5179856115108017E-2</v>
      </c>
      <c r="CY172">
        <v>2.6900584795321477E-2</v>
      </c>
      <c r="CZ172">
        <v>2.3917995444191441E-2</v>
      </c>
      <c r="DA172">
        <v>2.558398220244721E-2</v>
      </c>
      <c r="DB172">
        <v>2.4945770065075774E-2</v>
      </c>
      <c r="DC172">
        <v>2.6455026455026457E-2</v>
      </c>
      <c r="DD172">
        <v>2.5773195876288662E-2</v>
      </c>
      <c r="DE172">
        <v>2.5125628140703519E-2</v>
      </c>
      <c r="DF172">
        <v>2.4509803921568631E-2</v>
      </c>
      <c r="DG172">
        <v>2.6794258373205853E-2</v>
      </c>
      <c r="DH172">
        <v>2.516309412861133E-2</v>
      </c>
      <c r="DI172">
        <v>2.5454545454545396E-2</v>
      </c>
      <c r="DJ172">
        <v>2.4822695035461095E-2</v>
      </c>
      <c r="DK172">
        <v>2.6816608996539679E-2</v>
      </c>
      <c r="DL172">
        <v>2.5273799494524071E-2</v>
      </c>
      <c r="DM172">
        <v>2.4650780608052647E-2</v>
      </c>
      <c r="DN172">
        <v>2.485966319165988E-2</v>
      </c>
      <c r="DO172">
        <v>2.7386541471048628E-2</v>
      </c>
      <c r="DP172">
        <v>2.5133282559025139E-2</v>
      </c>
      <c r="DQ172">
        <v>2.4517087667161833E-2</v>
      </c>
      <c r="DR172">
        <v>2.5380710659898581E-2</v>
      </c>
    </row>
    <row r="173" spans="1:122" x14ac:dyDescent="0.25">
      <c r="A173">
        <v>29</v>
      </c>
      <c r="B173" t="s">
        <v>207</v>
      </c>
      <c r="C173" t="s">
        <v>208</v>
      </c>
      <c r="D173">
        <v>29</v>
      </c>
      <c r="E173" t="s">
        <v>40</v>
      </c>
      <c r="L173">
        <v>1.17</v>
      </c>
      <c r="M173">
        <v>1.2</v>
      </c>
      <c r="N173">
        <v>1.24</v>
      </c>
      <c r="O173">
        <v>1.27</v>
      </c>
      <c r="P173">
        <v>1.29</v>
      </c>
      <c r="Q173">
        <v>1.33</v>
      </c>
      <c r="R173">
        <v>1.36</v>
      </c>
      <c r="S173">
        <v>1.39</v>
      </c>
      <c r="T173">
        <v>1.42</v>
      </c>
      <c r="U173">
        <v>1.46</v>
      </c>
      <c r="V173">
        <v>1.49</v>
      </c>
      <c r="W173">
        <v>1.53</v>
      </c>
      <c r="X173">
        <v>1.56</v>
      </c>
      <c r="Y173">
        <v>1.6</v>
      </c>
      <c r="Z173">
        <v>1.64</v>
      </c>
      <c r="AA173">
        <v>1.68</v>
      </c>
      <c r="AB173">
        <v>1.71</v>
      </c>
      <c r="AC173">
        <v>1.76</v>
      </c>
      <c r="AD173">
        <v>1.8</v>
      </c>
      <c r="AE173">
        <v>1.85</v>
      </c>
      <c r="AF173">
        <v>1.88</v>
      </c>
      <c r="AG173">
        <v>1.93</v>
      </c>
      <c r="AH173">
        <v>1.98</v>
      </c>
      <c r="AI173">
        <v>2.0299999999999998</v>
      </c>
      <c r="AJ173">
        <v>2.0699999999999998</v>
      </c>
      <c r="AK173">
        <v>2.12</v>
      </c>
      <c r="AL173">
        <v>2.17</v>
      </c>
      <c r="AM173">
        <v>2.23</v>
      </c>
      <c r="AN173">
        <v>2.27</v>
      </c>
      <c r="AO173">
        <v>2.33</v>
      </c>
      <c r="AP173">
        <v>2.39</v>
      </c>
      <c r="AQ173">
        <v>2.4500000000000002</v>
      </c>
      <c r="AR173">
        <v>0.92</v>
      </c>
      <c r="AS173">
        <v>1.17</v>
      </c>
      <c r="AT173">
        <v>1.2</v>
      </c>
      <c r="AU173">
        <v>1.24</v>
      </c>
      <c r="AV173">
        <v>1.27</v>
      </c>
      <c r="AW173">
        <v>1.29</v>
      </c>
      <c r="AX173">
        <v>1.33</v>
      </c>
      <c r="AY173">
        <v>1.36</v>
      </c>
      <c r="AZ173">
        <v>1.39</v>
      </c>
      <c r="BA173">
        <v>1.42</v>
      </c>
      <c r="BB173">
        <v>1.46</v>
      </c>
      <c r="BC173">
        <v>1.49</v>
      </c>
      <c r="BD173">
        <v>1.53</v>
      </c>
      <c r="BE173">
        <v>1.56</v>
      </c>
      <c r="BF173">
        <v>1.6</v>
      </c>
      <c r="BG173">
        <v>1.64</v>
      </c>
      <c r="BH173">
        <v>1.68</v>
      </c>
      <c r="BI173">
        <v>1.71</v>
      </c>
      <c r="BJ173">
        <v>1.76</v>
      </c>
      <c r="BK173">
        <v>1.8</v>
      </c>
      <c r="BL173">
        <v>1.85</v>
      </c>
      <c r="BM173">
        <v>1.88</v>
      </c>
      <c r="BN173">
        <v>1.93</v>
      </c>
      <c r="BO173">
        <v>1.98</v>
      </c>
      <c r="BP173">
        <v>2.0299999999999998</v>
      </c>
      <c r="BQ173">
        <v>2.0699999999999998</v>
      </c>
      <c r="BR173">
        <v>2.12</v>
      </c>
      <c r="BS173">
        <v>2.17</v>
      </c>
      <c r="BT173">
        <v>2.23</v>
      </c>
      <c r="BU173">
        <v>2.27</v>
      </c>
      <c r="BV173">
        <v>2.33</v>
      </c>
      <c r="BW173">
        <v>2.39</v>
      </c>
      <c r="BX173">
        <v>2.4500000000000002</v>
      </c>
      <c r="CC173">
        <v>0.86124504546073732</v>
      </c>
      <c r="CD173">
        <v>0.88053693447905779</v>
      </c>
      <c r="CE173">
        <v>0.90026096181138859</v>
      </c>
      <c r="CF173">
        <v>0.92042680735596361</v>
      </c>
      <c r="CG173">
        <v>0.94104436784073719</v>
      </c>
      <c r="CJ173">
        <v>0.8805369344790569</v>
      </c>
      <c r="CK173">
        <v>0.9</v>
      </c>
      <c r="CL173">
        <v>0.92</v>
      </c>
      <c r="CO173" t="s">
        <v>40</v>
      </c>
      <c r="CP173">
        <v>2.4193548387096794E-2</v>
      </c>
      <c r="CQ173">
        <v>1.5748031496063006E-2</v>
      </c>
      <c r="CR173">
        <v>3.1007751937984523E-2</v>
      </c>
      <c r="CS173">
        <v>2.2556390977443629E-2</v>
      </c>
      <c r="CT173">
        <v>2.205882352941162E-2</v>
      </c>
      <c r="CU173">
        <v>2.1582733812949662E-2</v>
      </c>
      <c r="CV173">
        <v>2.8169014084507067E-2</v>
      </c>
      <c r="CW173">
        <v>2.0547945205479472E-2</v>
      </c>
      <c r="CX173">
        <v>2.6845637583892641E-2</v>
      </c>
      <c r="CY173">
        <v>1.9607843137254919E-2</v>
      </c>
      <c r="CZ173">
        <v>2.5641025641025664E-2</v>
      </c>
      <c r="DA173">
        <v>2.4999999999999883E-2</v>
      </c>
      <c r="DB173">
        <v>2.4390243902439046E-2</v>
      </c>
      <c r="DC173">
        <v>1.7857142857142873E-2</v>
      </c>
      <c r="DD173">
        <v>2.9239766081871371E-2</v>
      </c>
      <c r="DE173">
        <v>2.2727272727272749E-2</v>
      </c>
      <c r="DF173">
        <v>2.7777777777777801E-2</v>
      </c>
      <c r="DG173">
        <v>1.621621621621611E-2</v>
      </c>
      <c r="DH173">
        <v>2.6595744680851088E-2</v>
      </c>
      <c r="DI173">
        <v>2.5906735751295359E-2</v>
      </c>
      <c r="DJ173">
        <v>2.5252525252525162E-2</v>
      </c>
      <c r="DK173">
        <v>1.9704433497536967E-2</v>
      </c>
      <c r="DL173">
        <v>2.4154589371980808E-2</v>
      </c>
      <c r="DM173">
        <v>2.3584905660377273E-2</v>
      </c>
      <c r="DN173">
        <v>2.7649769585253482E-2</v>
      </c>
      <c r="DO173">
        <v>1.7937219730941721E-2</v>
      </c>
      <c r="DP173">
        <v>2.6431718061674034E-2</v>
      </c>
      <c r="DQ173">
        <v>2.5751072961373411E-2</v>
      </c>
      <c r="DR173">
        <v>2.5104602510460271E-2</v>
      </c>
    </row>
    <row r="174" spans="1:122" x14ac:dyDescent="0.25">
      <c r="A174">
        <v>29</v>
      </c>
      <c r="B174" t="s">
        <v>207</v>
      </c>
      <c r="C174" t="s">
        <v>208</v>
      </c>
      <c r="D174">
        <v>29</v>
      </c>
      <c r="E174" t="s">
        <v>42</v>
      </c>
      <c r="L174">
        <v>109.28</v>
      </c>
      <c r="M174">
        <v>112.42</v>
      </c>
      <c r="N174">
        <v>115.65</v>
      </c>
      <c r="O174">
        <v>118.97</v>
      </c>
      <c r="P174">
        <v>118.05</v>
      </c>
      <c r="Q174">
        <v>121.01</v>
      </c>
      <c r="R174">
        <v>124.03</v>
      </c>
      <c r="S174">
        <v>127.13</v>
      </c>
      <c r="T174">
        <v>130.76</v>
      </c>
      <c r="U174">
        <v>134.03</v>
      </c>
      <c r="V174">
        <v>137.38</v>
      </c>
      <c r="W174">
        <v>140.82</v>
      </c>
      <c r="X174">
        <v>144.80000000000001</v>
      </c>
      <c r="Y174">
        <v>148.41999999999999</v>
      </c>
      <c r="Z174">
        <v>152.13</v>
      </c>
      <c r="AA174">
        <v>155.94</v>
      </c>
      <c r="AB174">
        <v>160.31</v>
      </c>
      <c r="AC174">
        <v>164.32</v>
      </c>
      <c r="AD174">
        <v>168.43</v>
      </c>
      <c r="AE174">
        <v>172.64</v>
      </c>
      <c r="AF174">
        <v>177.44</v>
      </c>
      <c r="AG174">
        <v>181.88</v>
      </c>
      <c r="AH174">
        <v>186.42</v>
      </c>
      <c r="AI174">
        <v>191.08</v>
      </c>
      <c r="AJ174">
        <v>196.36</v>
      </c>
      <c r="AK174">
        <v>201.27</v>
      </c>
      <c r="AL174">
        <v>206.3</v>
      </c>
      <c r="AM174">
        <v>211.46</v>
      </c>
      <c r="AN174">
        <v>217.26</v>
      </c>
      <c r="AO174">
        <v>222.69</v>
      </c>
      <c r="AP174">
        <v>228.26</v>
      </c>
      <c r="AQ174">
        <v>233.97</v>
      </c>
      <c r="AR174">
        <v>59.07</v>
      </c>
      <c r="AS174">
        <v>63.81</v>
      </c>
      <c r="AT174">
        <v>68.33</v>
      </c>
      <c r="AU174">
        <v>73.05</v>
      </c>
      <c r="AV174">
        <v>78</v>
      </c>
      <c r="AW174">
        <v>83.14</v>
      </c>
      <c r="AX174">
        <v>88.56</v>
      </c>
      <c r="AY174">
        <v>94.23</v>
      </c>
      <c r="AZ174">
        <v>100.15</v>
      </c>
      <c r="BA174">
        <v>106.31</v>
      </c>
      <c r="BB174">
        <v>112.77</v>
      </c>
      <c r="BC174">
        <v>119.5</v>
      </c>
      <c r="BD174">
        <v>126.53</v>
      </c>
      <c r="BE174">
        <v>133.85</v>
      </c>
      <c r="BF174">
        <v>141.51</v>
      </c>
      <c r="BG174">
        <v>149.47999999999999</v>
      </c>
      <c r="BH174">
        <v>155.94</v>
      </c>
      <c r="BI174">
        <v>160.31</v>
      </c>
      <c r="BJ174">
        <v>164.32</v>
      </c>
      <c r="BK174">
        <v>168.43</v>
      </c>
      <c r="BL174">
        <v>172.64</v>
      </c>
      <c r="BM174">
        <v>177.44</v>
      </c>
      <c r="BN174">
        <v>181.88</v>
      </c>
      <c r="BO174">
        <v>186.42</v>
      </c>
      <c r="BP174">
        <v>191.08</v>
      </c>
      <c r="BQ174">
        <v>196.36</v>
      </c>
      <c r="BR174">
        <v>201.27</v>
      </c>
      <c r="BS174">
        <v>206.3</v>
      </c>
      <c r="BT174">
        <v>211.46</v>
      </c>
      <c r="BU174">
        <v>217.26</v>
      </c>
      <c r="BV174">
        <v>222.69</v>
      </c>
      <c r="BW174">
        <v>228.26</v>
      </c>
      <c r="BX174">
        <v>233.97</v>
      </c>
      <c r="CC174">
        <v>55.267546317809106</v>
      </c>
      <c r="CD174">
        <v>56.505539355328025</v>
      </c>
      <c r="CE174">
        <v>57.771263436887367</v>
      </c>
      <c r="CF174">
        <v>59.065339737873636</v>
      </c>
      <c r="CG174">
        <v>60.388403348002001</v>
      </c>
      <c r="CJ174">
        <v>55.29</v>
      </c>
      <c r="CK174">
        <v>57.77</v>
      </c>
      <c r="CL174">
        <v>59.07</v>
      </c>
      <c r="CO174" t="s">
        <v>42</v>
      </c>
      <c r="CP174">
        <v>2.8707306528318141E-2</v>
      </c>
      <c r="CQ174">
        <v>-7.7330419433470771E-3</v>
      </c>
      <c r="CR174">
        <v>2.5074121135112308E-2</v>
      </c>
      <c r="CS174">
        <v>2.4956615155772216E-2</v>
      </c>
      <c r="CT174">
        <v>2.4993953075868696E-2</v>
      </c>
      <c r="CU174">
        <v>2.8553449225202514E-2</v>
      </c>
      <c r="CV174">
        <v>2.5007647598654103E-2</v>
      </c>
      <c r="CW174">
        <v>2.4994404237857152E-2</v>
      </c>
      <c r="CX174">
        <v>2.5040034939583622E-2</v>
      </c>
      <c r="CY174">
        <v>2.8263030819485998E-2</v>
      </c>
      <c r="CZ174">
        <v>2.4999999999999835E-2</v>
      </c>
      <c r="DA174">
        <v>2.4996631181781487E-2</v>
      </c>
      <c r="DB174">
        <v>2.504436994675608E-2</v>
      </c>
      <c r="DC174">
        <v>2.8023598820059028E-2</v>
      </c>
      <c r="DD174">
        <v>2.5014035306593418E-2</v>
      </c>
      <c r="DE174">
        <v>2.501217137293095E-2</v>
      </c>
      <c r="DF174">
        <v>2.4995547111559577E-2</v>
      </c>
      <c r="DG174">
        <v>2.7803521779425463E-2</v>
      </c>
      <c r="DH174">
        <v>2.5022542831379609E-2</v>
      </c>
      <c r="DI174">
        <v>2.496151308555087E-2</v>
      </c>
      <c r="DJ174">
        <v>2.4997317884347309E-2</v>
      </c>
      <c r="DK174">
        <v>2.7632405275277376E-2</v>
      </c>
      <c r="DL174">
        <v>2.5005092686901591E-2</v>
      </c>
      <c r="DM174">
        <v>2.4991305211904413E-2</v>
      </c>
      <c r="DN174">
        <v>2.5012118274357713E-2</v>
      </c>
      <c r="DO174">
        <v>2.7428355244490603E-2</v>
      </c>
      <c r="DP174">
        <v>2.4993095829881282E-2</v>
      </c>
      <c r="DQ174">
        <v>2.5012349005343722E-2</v>
      </c>
      <c r="DR174">
        <v>2.5015333391746289E-2</v>
      </c>
    </row>
    <row r="175" spans="1:122" x14ac:dyDescent="0.25">
      <c r="A175">
        <v>29</v>
      </c>
      <c r="B175" t="s">
        <v>207</v>
      </c>
      <c r="C175" t="s">
        <v>208</v>
      </c>
      <c r="D175">
        <v>29</v>
      </c>
      <c r="E175" t="s">
        <v>43</v>
      </c>
      <c r="L175">
        <v>49.66</v>
      </c>
      <c r="M175">
        <v>51.08</v>
      </c>
      <c r="N175">
        <v>52.55</v>
      </c>
      <c r="O175">
        <v>54.06</v>
      </c>
      <c r="P175">
        <v>58.54</v>
      </c>
      <c r="Q175">
        <v>60</v>
      </c>
      <c r="R175">
        <v>61.5</v>
      </c>
      <c r="S175">
        <v>63.04</v>
      </c>
      <c r="T175">
        <v>68.25</v>
      </c>
      <c r="U175">
        <v>69.959999999999994</v>
      </c>
      <c r="V175">
        <v>71.709999999999994</v>
      </c>
      <c r="W175">
        <v>73.5</v>
      </c>
      <c r="X175">
        <v>79.53</v>
      </c>
      <c r="Y175">
        <v>81.52</v>
      </c>
      <c r="Z175">
        <v>83.56</v>
      </c>
      <c r="AA175">
        <v>85.65</v>
      </c>
      <c r="AB175">
        <v>92.63</v>
      </c>
      <c r="AC175">
        <v>94.94</v>
      </c>
      <c r="AD175">
        <v>97.32</v>
      </c>
      <c r="AE175">
        <v>99.75</v>
      </c>
      <c r="AF175">
        <v>107.82</v>
      </c>
      <c r="AG175">
        <v>110.52</v>
      </c>
      <c r="AH175">
        <v>113.28</v>
      </c>
      <c r="AI175">
        <v>116.11</v>
      </c>
      <c r="AJ175">
        <v>125.45</v>
      </c>
      <c r="AK175">
        <v>128.59</v>
      </c>
      <c r="AL175">
        <v>131.80000000000001</v>
      </c>
      <c r="AM175">
        <v>135.1</v>
      </c>
      <c r="AN175">
        <v>145.9</v>
      </c>
      <c r="AO175">
        <v>149.54</v>
      </c>
      <c r="AP175">
        <v>153.28</v>
      </c>
      <c r="AQ175">
        <v>157.11000000000001</v>
      </c>
      <c r="AR175">
        <v>71.62</v>
      </c>
      <c r="AS175">
        <v>49.66</v>
      </c>
      <c r="AT175">
        <v>51.08</v>
      </c>
      <c r="AU175">
        <v>52.54</v>
      </c>
      <c r="AV175">
        <v>54.05</v>
      </c>
      <c r="AW175">
        <v>55.62</v>
      </c>
      <c r="AX175">
        <v>57.21</v>
      </c>
      <c r="AY175">
        <v>58.86</v>
      </c>
      <c r="AZ175">
        <v>60.56</v>
      </c>
      <c r="BA175">
        <v>62.31</v>
      </c>
      <c r="BB175">
        <v>64.099999999999994</v>
      </c>
      <c r="BC175">
        <v>65.95</v>
      </c>
      <c r="BD175">
        <v>67.849999999999994</v>
      </c>
      <c r="BE175">
        <v>69.81</v>
      </c>
      <c r="BF175">
        <v>71.819999999999993</v>
      </c>
      <c r="BG175">
        <v>73.89</v>
      </c>
      <c r="BH175">
        <v>77.88</v>
      </c>
      <c r="BI175">
        <v>84.37</v>
      </c>
      <c r="BJ175">
        <v>91.64</v>
      </c>
      <c r="BK175">
        <v>97.32</v>
      </c>
      <c r="BL175">
        <v>99.75</v>
      </c>
      <c r="BM175">
        <v>107.41</v>
      </c>
      <c r="BN175">
        <v>110.52</v>
      </c>
      <c r="BO175">
        <v>113.28</v>
      </c>
      <c r="BP175">
        <v>116.11</v>
      </c>
      <c r="BQ175">
        <v>124.84</v>
      </c>
      <c r="BR175">
        <v>128.59</v>
      </c>
      <c r="BS175">
        <v>131.80000000000001</v>
      </c>
      <c r="BT175">
        <v>135.1</v>
      </c>
      <c r="BU175">
        <v>145.06</v>
      </c>
      <c r="BV175">
        <v>149.54</v>
      </c>
      <c r="BW175">
        <v>153.28</v>
      </c>
      <c r="BX175">
        <v>157.11000000000001</v>
      </c>
      <c r="CC175">
        <v>67.013241723384567</v>
      </c>
      <c r="CD175">
        <v>68.514338337988363</v>
      </c>
      <c r="CE175">
        <v>70.049059516759314</v>
      </c>
      <c r="CF175">
        <v>71.618158449934697</v>
      </c>
      <c r="CG175">
        <v>73.222405199213227</v>
      </c>
      <c r="CJ175">
        <v>68.510000000000005</v>
      </c>
      <c r="CK175">
        <v>70.05</v>
      </c>
      <c r="CL175">
        <v>71.62</v>
      </c>
      <c r="CO175" t="s">
        <v>43</v>
      </c>
      <c r="CP175">
        <v>2.8734538534728928E-2</v>
      </c>
      <c r="CQ175">
        <v>8.2870884202737638E-2</v>
      </c>
      <c r="CR175">
        <v>2.4940211820977123E-2</v>
      </c>
      <c r="CS175">
        <v>2.5000000000000001E-2</v>
      </c>
      <c r="CT175">
        <v>2.504065040650405E-2</v>
      </c>
      <c r="CU175">
        <v>8.2645939086294432E-2</v>
      </c>
      <c r="CV175">
        <v>2.5054945054944964E-2</v>
      </c>
      <c r="CW175">
        <v>2.5014293882218413E-2</v>
      </c>
      <c r="CX175">
        <v>2.4961651094687023E-2</v>
      </c>
      <c r="CY175">
        <v>8.2040816326530625E-2</v>
      </c>
      <c r="CZ175">
        <v>2.5022004275116243E-2</v>
      </c>
      <c r="DA175">
        <v>2.5024533856722354E-2</v>
      </c>
      <c r="DB175">
        <v>2.501196744854001E-2</v>
      </c>
      <c r="DC175">
        <v>8.1494454173963685E-2</v>
      </c>
      <c r="DD175">
        <v>2.4937925078268405E-2</v>
      </c>
      <c r="DE175">
        <v>2.5068464293237787E-2</v>
      </c>
      <c r="DF175">
        <v>2.4969173859432869E-2</v>
      </c>
      <c r="DG175">
        <v>8.090225563909767E-2</v>
      </c>
      <c r="DH175">
        <v>2.5041736227045103E-2</v>
      </c>
      <c r="DI175">
        <v>2.4972855591748146E-2</v>
      </c>
      <c r="DJ175">
        <v>2.4982344632768345E-2</v>
      </c>
      <c r="DK175">
        <v>8.0440961157523069E-2</v>
      </c>
      <c r="DL175">
        <v>2.5029892387405345E-2</v>
      </c>
      <c r="DM175">
        <v>2.4963060891204664E-2</v>
      </c>
      <c r="DN175">
        <v>2.5037936267071188E-2</v>
      </c>
      <c r="DO175">
        <v>7.9940784603997131E-2</v>
      </c>
      <c r="DP175">
        <v>2.4948594928032804E-2</v>
      </c>
      <c r="DQ175">
        <v>2.5010030761000463E-2</v>
      </c>
      <c r="DR175">
        <v>2.498695198329862E-2</v>
      </c>
    </row>
    <row r="176" spans="1:122" x14ac:dyDescent="0.25">
      <c r="A176">
        <v>29</v>
      </c>
      <c r="B176" t="s">
        <v>207</v>
      </c>
      <c r="C176" t="s">
        <v>208</v>
      </c>
      <c r="D176">
        <v>29</v>
      </c>
      <c r="E176" t="s">
        <v>201</v>
      </c>
      <c r="L176">
        <v>115.68</v>
      </c>
      <c r="M176">
        <v>119</v>
      </c>
      <c r="N176">
        <v>122.42</v>
      </c>
      <c r="O176">
        <v>125.93</v>
      </c>
      <c r="P176">
        <v>125.23</v>
      </c>
      <c r="Q176">
        <v>128.37</v>
      </c>
      <c r="R176">
        <v>131.57</v>
      </c>
      <c r="S176">
        <v>134.86000000000001</v>
      </c>
      <c r="T176">
        <v>138.69999999999999</v>
      </c>
      <c r="U176">
        <v>142.16</v>
      </c>
      <c r="V176">
        <v>145.72</v>
      </c>
      <c r="W176">
        <v>149.37</v>
      </c>
      <c r="X176">
        <v>153.58000000000001</v>
      </c>
      <c r="Y176">
        <v>157.41</v>
      </c>
      <c r="Z176">
        <v>161.35</v>
      </c>
      <c r="AA176">
        <v>165.39</v>
      </c>
      <c r="AB176">
        <v>170.01</v>
      </c>
      <c r="AC176">
        <v>174.27</v>
      </c>
      <c r="AD176">
        <v>178.63</v>
      </c>
      <c r="AE176">
        <v>183.09</v>
      </c>
      <c r="AF176">
        <v>188.17</v>
      </c>
      <c r="AG176">
        <v>192.88</v>
      </c>
      <c r="AH176">
        <v>197.7</v>
      </c>
      <c r="AI176">
        <v>202.64</v>
      </c>
      <c r="AJ176">
        <v>208.23</v>
      </c>
      <c r="AK176">
        <v>213.44</v>
      </c>
      <c r="AL176">
        <v>218.77</v>
      </c>
      <c r="AM176">
        <v>224.24</v>
      </c>
      <c r="AN176">
        <v>230.39</v>
      </c>
      <c r="AO176">
        <v>236.15</v>
      </c>
      <c r="AP176">
        <v>242.05</v>
      </c>
      <c r="AQ176">
        <v>248.11</v>
      </c>
      <c r="AR176">
        <v>65.709999999999994</v>
      </c>
      <c r="AS176">
        <v>70.209999999999994</v>
      </c>
      <c r="AT176">
        <v>74.91</v>
      </c>
      <c r="AU176">
        <v>79.819999999999993</v>
      </c>
      <c r="AV176">
        <v>84.96</v>
      </c>
      <c r="AW176">
        <v>90.32</v>
      </c>
      <c r="AX176">
        <v>95.92</v>
      </c>
      <c r="AY176">
        <v>101.77</v>
      </c>
      <c r="AZ176">
        <v>107.88</v>
      </c>
      <c r="BA176">
        <v>114.25</v>
      </c>
      <c r="BB176">
        <v>120.9</v>
      </c>
      <c r="BC176">
        <v>127.84</v>
      </c>
      <c r="BD176">
        <v>135.08000000000001</v>
      </c>
      <c r="BE176">
        <v>142.63</v>
      </c>
      <c r="BF176">
        <v>150.5</v>
      </c>
      <c r="BG176">
        <v>158.69999999999999</v>
      </c>
      <c r="BH176">
        <v>165.39</v>
      </c>
      <c r="BI176">
        <v>170.01</v>
      </c>
      <c r="BJ176">
        <v>174.27</v>
      </c>
      <c r="BK176">
        <v>178.63</v>
      </c>
      <c r="BL176">
        <v>183.09</v>
      </c>
      <c r="BM176">
        <v>188.17</v>
      </c>
      <c r="BN176">
        <v>192.88</v>
      </c>
      <c r="BO176">
        <v>197.7</v>
      </c>
      <c r="BP176">
        <v>202.64</v>
      </c>
      <c r="BQ176">
        <v>208.23</v>
      </c>
      <c r="BR176">
        <v>213.44</v>
      </c>
      <c r="BS176">
        <v>218.77</v>
      </c>
      <c r="BT176">
        <v>224.24</v>
      </c>
      <c r="BU176">
        <v>230.39</v>
      </c>
      <c r="BV176">
        <v>236.15</v>
      </c>
      <c r="BW176">
        <v>242.05</v>
      </c>
      <c r="BX176">
        <v>248.11</v>
      </c>
      <c r="CC176">
        <v>61.481966224795912</v>
      </c>
      <c r="CD176">
        <v>62.859162268231337</v>
      </c>
      <c r="CE176">
        <v>64.267207503039714</v>
      </c>
      <c r="CF176">
        <v>65.706792951107786</v>
      </c>
      <c r="CG176">
        <v>67.178625113212604</v>
      </c>
      <c r="CJ176">
        <v>61.636962585600003</v>
      </c>
      <c r="CK176">
        <v>64.27000000000001</v>
      </c>
      <c r="CL176">
        <v>65.709999999999994</v>
      </c>
      <c r="CO176" t="s">
        <v>201</v>
      </c>
      <c r="CP176">
        <v>2.8671785655938614E-2</v>
      </c>
      <c r="CQ176">
        <v>-5.5586436909394327E-3</v>
      </c>
      <c r="CR176">
        <v>2.5073864090074269E-2</v>
      </c>
      <c r="CS176">
        <v>2.492794266573178E-2</v>
      </c>
      <c r="CT176">
        <v>2.5005700387626516E-2</v>
      </c>
      <c r="CU176">
        <v>2.8473973009046229E-2</v>
      </c>
      <c r="CV176">
        <v>2.494592645998564E-2</v>
      </c>
      <c r="CW176">
        <v>2.504220596510975E-2</v>
      </c>
      <c r="CX176">
        <v>2.5048037331869378E-2</v>
      </c>
      <c r="CY176">
        <v>2.8185043850840249E-2</v>
      </c>
      <c r="CZ176">
        <v>2.4938142987368041E-2</v>
      </c>
      <c r="DA176">
        <v>2.5030175973572186E-2</v>
      </c>
      <c r="DB176">
        <v>2.5038735667802865E-2</v>
      </c>
      <c r="DC176">
        <v>2.7933974242699104E-2</v>
      </c>
      <c r="DD176">
        <v>2.5057349567672606E-2</v>
      </c>
      <c r="DE176">
        <v>2.5018649222470792E-2</v>
      </c>
      <c r="DF176">
        <v>2.4967810558136978E-2</v>
      </c>
      <c r="DG176">
        <v>2.7745917308427463E-2</v>
      </c>
      <c r="DH176">
        <v>2.5030557474624054E-2</v>
      </c>
      <c r="DI176">
        <v>2.4989630858564878E-2</v>
      </c>
      <c r="DJ176">
        <v>2.4987354577642885E-2</v>
      </c>
      <c r="DK176">
        <v>2.7585866561389675E-2</v>
      </c>
      <c r="DL176">
        <v>2.5020410123421256E-2</v>
      </c>
      <c r="DM176">
        <v>2.4971889055472322E-2</v>
      </c>
      <c r="DN176">
        <v>2.5003428257987834E-2</v>
      </c>
      <c r="DO176">
        <v>2.7425972172672033E-2</v>
      </c>
      <c r="DP176">
        <v>2.5001085116541602E-2</v>
      </c>
      <c r="DQ176">
        <v>2.4984120262545016E-2</v>
      </c>
      <c r="DR176">
        <v>2.5036149555876894E-2</v>
      </c>
    </row>
    <row r="177" spans="1:122" x14ac:dyDescent="0.25">
      <c r="A177">
        <v>29</v>
      </c>
      <c r="B177" t="s">
        <v>207</v>
      </c>
      <c r="C177" t="s">
        <v>208</v>
      </c>
      <c r="D177">
        <v>29</v>
      </c>
      <c r="E177" t="s">
        <v>202</v>
      </c>
      <c r="L177">
        <v>50.83</v>
      </c>
      <c r="M177">
        <v>52.28</v>
      </c>
      <c r="N177">
        <v>53.79</v>
      </c>
      <c r="O177">
        <v>55.33</v>
      </c>
      <c r="P177">
        <v>59.83</v>
      </c>
      <c r="Q177">
        <v>61.33</v>
      </c>
      <c r="R177">
        <v>62.86</v>
      </c>
      <c r="S177">
        <v>64.430000000000007</v>
      </c>
      <c r="T177">
        <v>69.67</v>
      </c>
      <c r="U177">
        <v>71.42</v>
      </c>
      <c r="V177">
        <v>73.2</v>
      </c>
      <c r="W177">
        <v>75.03</v>
      </c>
      <c r="X177">
        <v>81.09</v>
      </c>
      <c r="Y177">
        <v>83.12</v>
      </c>
      <c r="Z177">
        <v>85.2</v>
      </c>
      <c r="AA177">
        <v>87.33</v>
      </c>
      <c r="AB177">
        <v>94.34</v>
      </c>
      <c r="AC177">
        <v>96.7</v>
      </c>
      <c r="AD177">
        <v>99.12</v>
      </c>
      <c r="AE177">
        <v>101.6</v>
      </c>
      <c r="AF177">
        <v>109.7</v>
      </c>
      <c r="AG177">
        <v>112.45</v>
      </c>
      <c r="AH177">
        <v>115.26</v>
      </c>
      <c r="AI177">
        <v>118.14</v>
      </c>
      <c r="AJ177">
        <v>127.52</v>
      </c>
      <c r="AK177">
        <v>130.71</v>
      </c>
      <c r="AL177">
        <v>133.97</v>
      </c>
      <c r="AM177">
        <v>137.33000000000001</v>
      </c>
      <c r="AN177">
        <v>148.16999999999999</v>
      </c>
      <c r="AO177">
        <v>151.87</v>
      </c>
      <c r="AP177">
        <v>155.66999999999999</v>
      </c>
      <c r="AQ177">
        <v>159.56</v>
      </c>
      <c r="AR177">
        <v>72.540000000000006</v>
      </c>
      <c r="AS177">
        <v>50.83</v>
      </c>
      <c r="AT177">
        <v>52.28</v>
      </c>
      <c r="AU177">
        <v>53.78</v>
      </c>
      <c r="AV177">
        <v>55.32</v>
      </c>
      <c r="AW177">
        <v>56.91</v>
      </c>
      <c r="AX177">
        <v>58.54</v>
      </c>
      <c r="AY177">
        <v>60.22</v>
      </c>
      <c r="AZ177">
        <v>61.95</v>
      </c>
      <c r="BA177">
        <v>63.73</v>
      </c>
      <c r="BB177">
        <v>65.56</v>
      </c>
      <c r="BC177">
        <v>67.44</v>
      </c>
      <c r="BD177">
        <v>69.38</v>
      </c>
      <c r="BE177">
        <v>71.37</v>
      </c>
      <c r="BF177">
        <v>73.42</v>
      </c>
      <c r="BG177">
        <v>75.53</v>
      </c>
      <c r="BH177">
        <v>79.56</v>
      </c>
      <c r="BI177">
        <v>86.08</v>
      </c>
      <c r="BJ177">
        <v>93.4</v>
      </c>
      <c r="BK177">
        <v>99.12</v>
      </c>
      <c r="BL177">
        <v>101.6</v>
      </c>
      <c r="BM177">
        <v>109.29</v>
      </c>
      <c r="BN177">
        <v>112.45</v>
      </c>
      <c r="BO177">
        <v>115.26</v>
      </c>
      <c r="BP177">
        <v>118.14</v>
      </c>
      <c r="BQ177">
        <v>126.91</v>
      </c>
      <c r="BR177">
        <v>130.71</v>
      </c>
      <c r="BS177">
        <v>133.97</v>
      </c>
      <c r="BT177">
        <v>137.33000000000001</v>
      </c>
      <c r="BU177">
        <v>147.33000000000001</v>
      </c>
      <c r="BV177">
        <v>151.87</v>
      </c>
      <c r="BW177">
        <v>155.66999999999999</v>
      </c>
      <c r="BX177">
        <v>159.56</v>
      </c>
      <c r="BZ177">
        <v>0.29710592346584708</v>
      </c>
      <c r="CC177">
        <v>67.874486768845301</v>
      </c>
      <c r="CD177">
        <v>69.394875272467416</v>
      </c>
      <c r="CE177">
        <v>70.949320478570698</v>
      </c>
      <c r="CF177">
        <v>72.538585257290663</v>
      </c>
      <c r="CG177">
        <v>74.163449567053974</v>
      </c>
      <c r="CJ177">
        <v>69.390287999999998</v>
      </c>
      <c r="CK177">
        <v>70.95</v>
      </c>
      <c r="CL177">
        <v>72.540000000000006</v>
      </c>
      <c r="CO177" t="s">
        <v>202</v>
      </c>
      <c r="CP177">
        <v>2.8629856850715733E-2</v>
      </c>
      <c r="CQ177">
        <v>8.1330200614494849E-2</v>
      </c>
      <c r="CR177">
        <v>2.5071034598027744E-2</v>
      </c>
      <c r="CS177">
        <v>2.494700798956467E-2</v>
      </c>
      <c r="CT177">
        <v>2.4976137448297922E-2</v>
      </c>
      <c r="CU177">
        <v>8.1328573645817082E-2</v>
      </c>
      <c r="CV177">
        <v>2.5118415386823596E-2</v>
      </c>
      <c r="CW177">
        <v>2.4922990758891081E-2</v>
      </c>
      <c r="CX177">
        <v>2.4999999999999977E-2</v>
      </c>
      <c r="CY177">
        <v>8.0767692922830897E-2</v>
      </c>
      <c r="CZ177">
        <v>2.5033912936243692E-2</v>
      </c>
      <c r="DA177">
        <v>2.5024061597690064E-2</v>
      </c>
      <c r="DB177">
        <v>2.4999999999999946E-2</v>
      </c>
      <c r="DC177">
        <v>8.0270239322111595E-2</v>
      </c>
      <c r="DD177">
        <v>2.5015899936400247E-2</v>
      </c>
      <c r="DE177">
        <v>2.5025853154084815E-2</v>
      </c>
      <c r="DF177">
        <v>2.5020177562550341E-2</v>
      </c>
      <c r="DG177">
        <v>7.9724409448818992E-2</v>
      </c>
      <c r="DH177">
        <v>2.5068368277119415E-2</v>
      </c>
      <c r="DI177">
        <v>2.4988883948421539E-2</v>
      </c>
      <c r="DJ177">
        <v>2.4986985944820364E-2</v>
      </c>
      <c r="DK177">
        <v>7.9397325207381034E-2</v>
      </c>
      <c r="DL177">
        <v>2.5015683814303732E-2</v>
      </c>
      <c r="DM177">
        <v>2.4940708438527966E-2</v>
      </c>
      <c r="DN177">
        <v>2.5080241845189324E-2</v>
      </c>
      <c r="DO177">
        <v>7.8933954707638351E-2</v>
      </c>
      <c r="DP177">
        <v>2.4971316730782327E-2</v>
      </c>
      <c r="DQ177">
        <v>2.5021399881477467E-2</v>
      </c>
      <c r="DR177">
        <v>2.4988758270700937E-2</v>
      </c>
    </row>
    <row r="178" spans="1:122" x14ac:dyDescent="0.25">
      <c r="A178">
        <v>30</v>
      </c>
      <c r="C178" t="s">
        <v>209</v>
      </c>
      <c r="D178" t="s">
        <v>210</v>
      </c>
      <c r="E178" t="s">
        <v>211</v>
      </c>
      <c r="CG178" t="s">
        <v>289</v>
      </c>
      <c r="CO178" t="s">
        <v>211</v>
      </c>
    </row>
    <row r="179" spans="1:122" x14ac:dyDescent="0.25">
      <c r="A179">
        <v>30</v>
      </c>
      <c r="B179" t="s">
        <v>211</v>
      </c>
      <c r="C179" t="s">
        <v>209</v>
      </c>
      <c r="D179" t="s">
        <v>210</v>
      </c>
      <c r="E179" t="s">
        <v>38</v>
      </c>
      <c r="F179" t="s">
        <v>128</v>
      </c>
      <c r="L179">
        <v>3.12</v>
      </c>
      <c r="M179">
        <v>3.21</v>
      </c>
      <c r="N179">
        <v>3.31</v>
      </c>
      <c r="O179">
        <v>3.4</v>
      </c>
      <c r="P179">
        <v>3.37</v>
      </c>
      <c r="Q179">
        <v>3.45</v>
      </c>
      <c r="R179">
        <v>3.54</v>
      </c>
      <c r="S179">
        <v>3.62</v>
      </c>
      <c r="T179">
        <v>3.71</v>
      </c>
      <c r="U179">
        <v>3.8</v>
      </c>
      <c r="V179">
        <v>3.89</v>
      </c>
      <c r="W179">
        <v>3.99</v>
      </c>
      <c r="X179">
        <v>4.08</v>
      </c>
      <c r="Y179">
        <v>4.1900000000000004</v>
      </c>
      <c r="Z179">
        <v>4.29</v>
      </c>
      <c r="AA179">
        <v>4.4000000000000004</v>
      </c>
      <c r="AB179">
        <v>4.5</v>
      </c>
      <c r="AC179">
        <v>4.6100000000000003</v>
      </c>
      <c r="AD179">
        <v>4.7300000000000004</v>
      </c>
      <c r="AE179">
        <v>4.84</v>
      </c>
      <c r="AF179">
        <v>4.96</v>
      </c>
      <c r="AG179">
        <v>5.08</v>
      </c>
      <c r="AH179">
        <v>5.21</v>
      </c>
      <c r="AI179">
        <v>5.34</v>
      </c>
      <c r="AJ179">
        <v>5.46</v>
      </c>
      <c r="AK179">
        <v>5.6</v>
      </c>
      <c r="AL179">
        <v>5.74</v>
      </c>
      <c r="AM179">
        <v>5.88</v>
      </c>
      <c r="AN179">
        <v>6.02</v>
      </c>
      <c r="AO179">
        <v>6.17</v>
      </c>
      <c r="AP179">
        <v>6.32</v>
      </c>
      <c r="AQ179">
        <v>6.48</v>
      </c>
      <c r="AR179">
        <v>5.9</v>
      </c>
      <c r="AS179">
        <v>3.12</v>
      </c>
      <c r="AT179">
        <v>3.21</v>
      </c>
      <c r="AU179">
        <v>3.31</v>
      </c>
      <c r="AV179">
        <v>3.4</v>
      </c>
      <c r="AW179">
        <v>3.37</v>
      </c>
      <c r="AX179">
        <v>3.45</v>
      </c>
      <c r="AY179">
        <v>3.54</v>
      </c>
      <c r="AZ179">
        <v>3.62</v>
      </c>
      <c r="BA179">
        <v>3.71</v>
      </c>
      <c r="BB179">
        <v>3.8</v>
      </c>
      <c r="BC179">
        <v>3.89</v>
      </c>
      <c r="BD179">
        <v>3.99</v>
      </c>
      <c r="BE179">
        <v>4.08</v>
      </c>
      <c r="BF179">
        <v>4.1900000000000004</v>
      </c>
      <c r="BG179">
        <v>4.29</v>
      </c>
      <c r="BH179">
        <v>4.4000000000000004</v>
      </c>
      <c r="BI179">
        <v>4.5</v>
      </c>
      <c r="BJ179">
        <v>4.6100000000000003</v>
      </c>
      <c r="BK179">
        <v>4.7300000000000004</v>
      </c>
      <c r="BL179">
        <v>4.84</v>
      </c>
      <c r="BM179">
        <v>4.96</v>
      </c>
      <c r="BN179">
        <v>5.08</v>
      </c>
      <c r="BO179">
        <v>5.21</v>
      </c>
      <c r="BP179">
        <v>5.34</v>
      </c>
      <c r="BQ179">
        <v>5.46</v>
      </c>
      <c r="BR179">
        <v>5.6</v>
      </c>
      <c r="BS179">
        <v>5.74</v>
      </c>
      <c r="BT179">
        <v>5.88</v>
      </c>
      <c r="BU179">
        <v>6.02</v>
      </c>
      <c r="BV179">
        <v>6.17</v>
      </c>
      <c r="BW179">
        <v>6.32</v>
      </c>
      <c r="BX179">
        <v>6.48</v>
      </c>
      <c r="CA179" t="s">
        <v>290</v>
      </c>
      <c r="CC179">
        <v>5.5211096251517597</v>
      </c>
      <c r="CD179">
        <v>5.6447824807551576</v>
      </c>
      <c r="CE179">
        <v>5.7712256083240741</v>
      </c>
      <c r="CF179">
        <v>5.9005010619505311</v>
      </c>
      <c r="CG179">
        <v>6.0326722857382231</v>
      </c>
      <c r="CJ179">
        <v>5.6447824807551576</v>
      </c>
      <c r="CK179">
        <v>5.77</v>
      </c>
      <c r="CL179">
        <v>5.9</v>
      </c>
      <c r="CO179" t="s">
        <v>38</v>
      </c>
      <c r="CP179">
        <v>2.7190332326283945E-2</v>
      </c>
      <c r="CQ179">
        <v>-8.8235294117646485E-3</v>
      </c>
      <c r="CR179">
        <v>2.3738872403560853E-2</v>
      </c>
      <c r="CS179">
        <v>2.6086956521739087E-2</v>
      </c>
      <c r="CT179">
        <v>2.2598870056497196E-2</v>
      </c>
      <c r="CU179">
        <v>2.4861878453038635E-2</v>
      </c>
      <c r="CV179">
        <v>2.4258760107816673E-2</v>
      </c>
      <c r="CW179">
        <v>2.368421052631587E-2</v>
      </c>
      <c r="CX179">
        <v>2.5706940874036011E-2</v>
      </c>
      <c r="CY179">
        <v>2.2556390977443573E-2</v>
      </c>
      <c r="CZ179">
        <v>2.6960784313725568E-2</v>
      </c>
      <c r="DA179">
        <v>2.3866348448687263E-2</v>
      </c>
      <c r="DB179">
        <v>2.5641025641025716E-2</v>
      </c>
      <c r="DC179">
        <v>2.2727272727272645E-2</v>
      </c>
      <c r="DD179">
        <v>2.4444444444444515E-2</v>
      </c>
      <c r="DE179">
        <v>2.6030368763557504E-2</v>
      </c>
      <c r="DF179">
        <v>2.325581395348825E-2</v>
      </c>
      <c r="DG179">
        <v>2.4793388429752088E-2</v>
      </c>
      <c r="DH179">
        <v>2.4193548387096794E-2</v>
      </c>
      <c r="DI179">
        <v>2.5590551181102341E-2</v>
      </c>
      <c r="DJ179">
        <v>2.4952015355086354E-2</v>
      </c>
      <c r="DK179">
        <v>2.2471910112359571E-2</v>
      </c>
      <c r="DL179">
        <v>2.5641025641025581E-2</v>
      </c>
      <c r="DM179">
        <v>2.5000000000000102E-2</v>
      </c>
      <c r="DN179">
        <v>2.4390243902438966E-2</v>
      </c>
      <c r="DO179">
        <v>2.3809523809523756E-2</v>
      </c>
      <c r="DP179">
        <v>2.4916943521594744E-2</v>
      </c>
      <c r="DQ179">
        <v>2.431118314424641E-2</v>
      </c>
      <c r="DR179">
        <v>2.5316455696202552E-2</v>
      </c>
    </row>
    <row r="180" spans="1:122" x14ac:dyDescent="0.25">
      <c r="A180">
        <v>30</v>
      </c>
      <c r="B180" t="s">
        <v>211</v>
      </c>
      <c r="C180" t="s">
        <v>209</v>
      </c>
      <c r="D180" t="s">
        <v>210</v>
      </c>
      <c r="E180" t="s">
        <v>40</v>
      </c>
      <c r="L180">
        <v>0.59</v>
      </c>
      <c r="M180">
        <v>0.61</v>
      </c>
      <c r="N180">
        <v>0.63</v>
      </c>
      <c r="O180">
        <v>0.65</v>
      </c>
      <c r="P180">
        <v>0.66</v>
      </c>
      <c r="Q180">
        <v>0.67</v>
      </c>
      <c r="R180">
        <v>0.69</v>
      </c>
      <c r="S180">
        <v>0.71</v>
      </c>
      <c r="T180">
        <v>0.72</v>
      </c>
      <c r="U180">
        <v>0.74</v>
      </c>
      <c r="V180">
        <v>0.76</v>
      </c>
      <c r="W180">
        <v>0.78</v>
      </c>
      <c r="X180">
        <v>0.79</v>
      </c>
      <c r="Y180">
        <v>0.81</v>
      </c>
      <c r="Z180">
        <v>0.83</v>
      </c>
      <c r="AA180">
        <v>0.86</v>
      </c>
      <c r="AB180">
        <v>0.87</v>
      </c>
      <c r="AC180">
        <v>0.89</v>
      </c>
      <c r="AD180">
        <v>0.92</v>
      </c>
      <c r="AE180">
        <v>0.94</v>
      </c>
      <c r="AF180">
        <v>0.96</v>
      </c>
      <c r="AG180">
        <v>0.98</v>
      </c>
      <c r="AH180">
        <v>1.01</v>
      </c>
      <c r="AI180">
        <v>1.03</v>
      </c>
      <c r="AJ180">
        <v>1.05</v>
      </c>
      <c r="AK180">
        <v>1.08</v>
      </c>
      <c r="AL180">
        <v>1.1100000000000001</v>
      </c>
      <c r="AM180">
        <v>1.1299999999999999</v>
      </c>
      <c r="AN180">
        <v>1.1599999999999999</v>
      </c>
      <c r="AO180">
        <v>1.18</v>
      </c>
      <c r="AP180">
        <v>1.21</v>
      </c>
      <c r="AQ180">
        <v>1.24</v>
      </c>
      <c r="AR180">
        <v>0.68</v>
      </c>
      <c r="AS180">
        <v>0.59</v>
      </c>
      <c r="AT180">
        <v>0.61</v>
      </c>
      <c r="AU180">
        <v>0.63</v>
      </c>
      <c r="AV180">
        <v>0.65</v>
      </c>
      <c r="AW180">
        <v>0.66</v>
      </c>
      <c r="AX180">
        <v>0.67</v>
      </c>
      <c r="AY180">
        <v>0.69</v>
      </c>
      <c r="AZ180">
        <v>0.71</v>
      </c>
      <c r="BA180">
        <v>0.72</v>
      </c>
      <c r="BB180">
        <v>0.74</v>
      </c>
      <c r="BC180">
        <v>0.76</v>
      </c>
      <c r="BD180">
        <v>0.78</v>
      </c>
      <c r="BE180">
        <v>0.79</v>
      </c>
      <c r="BF180">
        <v>0.81</v>
      </c>
      <c r="BG180">
        <v>0.83</v>
      </c>
      <c r="BH180">
        <v>0.86</v>
      </c>
      <c r="BI180">
        <v>0.87</v>
      </c>
      <c r="BJ180">
        <v>0.89</v>
      </c>
      <c r="BK180">
        <v>0.92</v>
      </c>
      <c r="BL180">
        <v>0.94</v>
      </c>
      <c r="BM180">
        <v>0.96</v>
      </c>
      <c r="BN180">
        <v>0.98</v>
      </c>
      <c r="BO180">
        <v>1.01</v>
      </c>
      <c r="BP180">
        <v>1.03</v>
      </c>
      <c r="BQ180">
        <v>1.05</v>
      </c>
      <c r="BR180">
        <v>1.08</v>
      </c>
      <c r="BS180">
        <v>1.1100000000000001</v>
      </c>
      <c r="BT180">
        <v>1.1299999999999999</v>
      </c>
      <c r="BU180">
        <v>1.1599999999999999</v>
      </c>
      <c r="BV180">
        <v>1.18</v>
      </c>
      <c r="BW180">
        <v>1.21</v>
      </c>
      <c r="BX180">
        <v>1.24</v>
      </c>
      <c r="CC180">
        <v>0.640485046551868</v>
      </c>
      <c r="CD180">
        <v>0.65483191159462983</v>
      </c>
      <c r="CE180">
        <v>0.66950014641434941</v>
      </c>
      <c r="CF180">
        <v>0.68449694969403085</v>
      </c>
      <c r="CG180">
        <v>0.69982968136717716</v>
      </c>
      <c r="CJ180">
        <v>0.65483191159462983</v>
      </c>
      <c r="CK180">
        <v>0.67</v>
      </c>
      <c r="CL180">
        <v>0.68</v>
      </c>
      <c r="CO180" t="s">
        <v>40</v>
      </c>
      <c r="CP180">
        <v>3.1746031746031772E-2</v>
      </c>
      <c r="CQ180">
        <v>1.5384615384615398E-2</v>
      </c>
      <c r="CR180">
        <v>1.5151515151515164E-2</v>
      </c>
      <c r="CS180">
        <v>2.9850746268656577E-2</v>
      </c>
      <c r="CT180">
        <v>2.898550724637684E-2</v>
      </c>
      <c r="CU180">
        <v>1.4084507042253534E-2</v>
      </c>
      <c r="CV180">
        <v>2.7777777777777804E-2</v>
      </c>
      <c r="CW180">
        <v>2.7027027027027053E-2</v>
      </c>
      <c r="CX180">
        <v>2.6315789473684233E-2</v>
      </c>
      <c r="CY180">
        <v>1.2820512820512832E-2</v>
      </c>
      <c r="CZ180">
        <v>2.5316455696202552E-2</v>
      </c>
      <c r="DA180">
        <v>2.4691358024691242E-2</v>
      </c>
      <c r="DB180">
        <v>3.6144578313253045E-2</v>
      </c>
      <c r="DC180">
        <v>1.1627906976744196E-2</v>
      </c>
      <c r="DD180">
        <v>2.2988505747126457E-2</v>
      </c>
      <c r="DE180">
        <v>3.3707865168539353E-2</v>
      </c>
      <c r="DF180">
        <v>2.1739130434782507E-2</v>
      </c>
      <c r="DG180">
        <v>2.1276595744680871E-2</v>
      </c>
      <c r="DH180">
        <v>2.0833333333333353E-2</v>
      </c>
      <c r="DI180">
        <v>3.0612244897959211E-2</v>
      </c>
      <c r="DJ180">
        <v>1.980198019801982E-2</v>
      </c>
      <c r="DK180">
        <v>1.9417475728155355E-2</v>
      </c>
      <c r="DL180">
        <v>2.8571428571428595E-2</v>
      </c>
      <c r="DM180">
        <v>2.7777777777777801E-2</v>
      </c>
      <c r="DN180">
        <v>1.8018018018017834E-2</v>
      </c>
      <c r="DO180">
        <v>2.6548672566371709E-2</v>
      </c>
      <c r="DP180">
        <v>1.7241379310344845E-2</v>
      </c>
      <c r="DQ180">
        <v>2.5423728813559344E-2</v>
      </c>
      <c r="DR180">
        <v>2.4793388429752088E-2</v>
      </c>
    </row>
    <row r="181" spans="1:122" x14ac:dyDescent="0.25">
      <c r="A181">
        <v>30</v>
      </c>
      <c r="B181" t="s">
        <v>211</v>
      </c>
      <c r="C181" t="s">
        <v>209</v>
      </c>
      <c r="D181" t="s">
        <v>210</v>
      </c>
      <c r="E181" t="s">
        <v>42</v>
      </c>
      <c r="L181">
        <v>69.19</v>
      </c>
      <c r="M181">
        <v>71.180000000000007</v>
      </c>
      <c r="N181">
        <v>73.22</v>
      </c>
      <c r="O181">
        <v>75.319999999999993</v>
      </c>
      <c r="P181">
        <v>76.03</v>
      </c>
      <c r="Q181">
        <v>77.930000000000007</v>
      </c>
      <c r="R181">
        <v>79.88</v>
      </c>
      <c r="S181">
        <v>81.88</v>
      </c>
      <c r="T181">
        <v>83.57</v>
      </c>
      <c r="U181">
        <v>85.66</v>
      </c>
      <c r="V181">
        <v>87.8</v>
      </c>
      <c r="W181">
        <v>89.99</v>
      </c>
      <c r="X181">
        <v>91.85</v>
      </c>
      <c r="Y181">
        <v>94.15</v>
      </c>
      <c r="Z181">
        <v>96.5</v>
      </c>
      <c r="AA181">
        <v>98.92</v>
      </c>
      <c r="AB181">
        <v>100.96</v>
      </c>
      <c r="AC181">
        <v>103.49</v>
      </c>
      <c r="AD181">
        <v>106.07</v>
      </c>
      <c r="AE181">
        <v>108.73</v>
      </c>
      <c r="AF181">
        <v>110.97</v>
      </c>
      <c r="AG181">
        <v>113.75</v>
      </c>
      <c r="AH181">
        <v>116.59</v>
      </c>
      <c r="AI181">
        <v>119.51</v>
      </c>
      <c r="AJ181">
        <v>121.98</v>
      </c>
      <c r="AK181">
        <v>125.03</v>
      </c>
      <c r="AL181">
        <v>128.16</v>
      </c>
      <c r="AM181">
        <v>131.36000000000001</v>
      </c>
      <c r="AN181">
        <v>134.08000000000001</v>
      </c>
      <c r="AO181">
        <v>137.43</v>
      </c>
      <c r="AP181">
        <v>140.87</v>
      </c>
      <c r="AQ181">
        <v>144.38999999999999</v>
      </c>
      <c r="AR181">
        <v>57.63</v>
      </c>
      <c r="AS181">
        <v>64.849999999999994</v>
      </c>
      <c r="AT181">
        <v>69.400000000000006</v>
      </c>
      <c r="AU181">
        <v>73.22</v>
      </c>
      <c r="AV181">
        <v>75.319999999999993</v>
      </c>
      <c r="AW181">
        <v>76.03</v>
      </c>
      <c r="AX181">
        <v>77.930000000000007</v>
      </c>
      <c r="AY181">
        <v>79.88</v>
      </c>
      <c r="AZ181">
        <v>81.88</v>
      </c>
      <c r="BA181">
        <v>83.57</v>
      </c>
      <c r="BB181">
        <v>85.66</v>
      </c>
      <c r="BC181">
        <v>87.8</v>
      </c>
      <c r="BD181">
        <v>89.99</v>
      </c>
      <c r="BE181">
        <v>91.85</v>
      </c>
      <c r="BF181">
        <v>94.15</v>
      </c>
      <c r="BG181">
        <v>96.5</v>
      </c>
      <c r="BH181">
        <v>98.92</v>
      </c>
      <c r="BI181">
        <v>100.96</v>
      </c>
      <c r="BJ181">
        <v>103.49</v>
      </c>
      <c r="BK181">
        <v>106.07</v>
      </c>
      <c r="BL181">
        <v>108.73</v>
      </c>
      <c r="BM181">
        <v>110.97</v>
      </c>
      <c r="BN181">
        <v>113.75</v>
      </c>
      <c r="BO181">
        <v>116.59</v>
      </c>
      <c r="BP181">
        <v>119.51</v>
      </c>
      <c r="BQ181">
        <v>121.98</v>
      </c>
      <c r="BR181">
        <v>125.03</v>
      </c>
      <c r="BS181">
        <v>128.16</v>
      </c>
      <c r="BT181">
        <v>131.36000000000001</v>
      </c>
      <c r="BU181">
        <v>134.08000000000001</v>
      </c>
      <c r="BV181">
        <v>137.43</v>
      </c>
      <c r="BW181">
        <v>140.87</v>
      </c>
      <c r="BX181">
        <v>144.38999999999999</v>
      </c>
      <c r="CC181">
        <v>53.587753374624391</v>
      </c>
      <c r="CD181">
        <v>54.904367692365007</v>
      </c>
      <c r="CE181">
        <v>56.25047417082299</v>
      </c>
      <c r="CF181">
        <v>57.626733434398453</v>
      </c>
      <c r="CG181">
        <v>58.917572263328978</v>
      </c>
      <c r="CJ181">
        <v>54.91</v>
      </c>
      <c r="CK181">
        <v>56.25</v>
      </c>
      <c r="CL181">
        <v>57.63</v>
      </c>
      <c r="CO181" t="s">
        <v>42</v>
      </c>
      <c r="CP181">
        <v>2.8680688336519999E-2</v>
      </c>
      <c r="CQ181">
        <v>9.4264471587892727E-3</v>
      </c>
      <c r="CR181">
        <v>2.4990135472839743E-2</v>
      </c>
      <c r="CS181">
        <v>2.5022456050301404E-2</v>
      </c>
      <c r="CT181">
        <v>2.5037556334501755E-2</v>
      </c>
      <c r="CU181">
        <v>2.0639960918417168E-2</v>
      </c>
      <c r="CV181">
        <v>2.500897451238487E-2</v>
      </c>
      <c r="CW181">
        <v>2.4982488909642782E-2</v>
      </c>
      <c r="CX181">
        <v>2.494305239179952E-2</v>
      </c>
      <c r="CY181">
        <v>2.0668963218135342E-2</v>
      </c>
      <c r="CZ181">
        <v>2.5040827436037142E-2</v>
      </c>
      <c r="DA181">
        <v>2.4960169941582518E-2</v>
      </c>
      <c r="DB181">
        <v>2.5077720207253903E-2</v>
      </c>
      <c r="DC181">
        <v>2.0622725434694622E-2</v>
      </c>
      <c r="DD181">
        <v>2.5059429477020615E-2</v>
      </c>
      <c r="DE181">
        <v>2.4929944922214693E-2</v>
      </c>
      <c r="DF181">
        <v>2.5077778825304146E-2</v>
      </c>
      <c r="DG181">
        <v>2.0601489929182329E-2</v>
      </c>
      <c r="DH181">
        <v>2.5051815806073723E-2</v>
      </c>
      <c r="DI181">
        <v>2.4967032967032995E-2</v>
      </c>
      <c r="DJ181">
        <v>2.5045029590874016E-2</v>
      </c>
      <c r="DK181">
        <v>2.0667726550079479E-2</v>
      </c>
      <c r="DL181">
        <v>2.5004099032628277E-2</v>
      </c>
      <c r="DM181">
        <v>2.5033991841957894E-2</v>
      </c>
      <c r="DN181">
        <v>2.4968789013732968E-2</v>
      </c>
      <c r="DO181">
        <v>2.0706455542021912E-2</v>
      </c>
      <c r="DP181">
        <v>2.4985083532219527E-2</v>
      </c>
      <c r="DQ181">
        <v>2.5030924834461163E-2</v>
      </c>
      <c r="DR181">
        <v>2.4987577198835677E-2</v>
      </c>
    </row>
    <row r="182" spans="1:122" x14ac:dyDescent="0.25">
      <c r="A182">
        <v>30</v>
      </c>
      <c r="B182" t="s">
        <v>211</v>
      </c>
      <c r="C182" t="s">
        <v>209</v>
      </c>
      <c r="D182" t="s">
        <v>210</v>
      </c>
      <c r="E182" t="s">
        <v>43</v>
      </c>
      <c r="L182">
        <v>8.0299999999999994</v>
      </c>
      <c r="M182">
        <v>8.26</v>
      </c>
      <c r="N182">
        <v>8.5</v>
      </c>
      <c r="O182">
        <v>8.74</v>
      </c>
      <c r="P182">
        <v>8.89</v>
      </c>
      <c r="Q182">
        <v>9.1199999999999992</v>
      </c>
      <c r="R182">
        <v>9.34</v>
      </c>
      <c r="S182">
        <v>9.58</v>
      </c>
      <c r="T182">
        <v>9.77</v>
      </c>
      <c r="U182">
        <v>10.02</v>
      </c>
      <c r="V182">
        <v>10.27</v>
      </c>
      <c r="W182">
        <v>10.52</v>
      </c>
      <c r="X182">
        <v>10.74</v>
      </c>
      <c r="Y182">
        <v>11</v>
      </c>
      <c r="Z182">
        <v>11.28</v>
      </c>
      <c r="AA182">
        <v>11.56</v>
      </c>
      <c r="AB182">
        <v>11.8</v>
      </c>
      <c r="AC182">
        <v>12.09</v>
      </c>
      <c r="AD182">
        <v>12.39</v>
      </c>
      <c r="AE182">
        <v>12.7</v>
      </c>
      <c r="AF182">
        <v>12.96</v>
      </c>
      <c r="AG182">
        <v>13.29</v>
      </c>
      <c r="AH182">
        <v>13.62</v>
      </c>
      <c r="AI182">
        <v>13.96</v>
      </c>
      <c r="AJ182">
        <v>14.24</v>
      </c>
      <c r="AK182">
        <v>14.6</v>
      </c>
      <c r="AL182">
        <v>14.96</v>
      </c>
      <c r="AM182">
        <v>15.34</v>
      </c>
      <c r="AN182">
        <v>15.65</v>
      </c>
      <c r="AO182">
        <v>16.04</v>
      </c>
      <c r="AP182">
        <v>16.440000000000001</v>
      </c>
      <c r="AQ182">
        <v>16.850000000000001</v>
      </c>
      <c r="AR182">
        <v>6.31</v>
      </c>
      <c r="AS182">
        <v>6.6</v>
      </c>
      <c r="AT182">
        <v>6.79</v>
      </c>
      <c r="AU182">
        <v>7.91</v>
      </c>
      <c r="AV182">
        <v>8.74</v>
      </c>
      <c r="AW182">
        <v>8.89</v>
      </c>
      <c r="AX182">
        <v>9.1199999999999992</v>
      </c>
      <c r="AY182">
        <v>9.34</v>
      </c>
      <c r="AZ182">
        <v>9.58</v>
      </c>
      <c r="BA182">
        <v>9.77</v>
      </c>
      <c r="BB182">
        <v>10.02</v>
      </c>
      <c r="BC182">
        <v>10.27</v>
      </c>
      <c r="BD182">
        <v>10.52</v>
      </c>
      <c r="BE182">
        <v>10.74</v>
      </c>
      <c r="BF182">
        <v>11</v>
      </c>
      <c r="BG182">
        <v>11.28</v>
      </c>
      <c r="BH182">
        <v>11.56</v>
      </c>
      <c r="BI182">
        <v>11.8</v>
      </c>
      <c r="BJ182">
        <v>12.09</v>
      </c>
      <c r="BK182">
        <v>12.39</v>
      </c>
      <c r="BL182">
        <v>12.7</v>
      </c>
      <c r="BM182">
        <v>12.96</v>
      </c>
      <c r="BN182">
        <v>13.29</v>
      </c>
      <c r="BO182">
        <v>13.62</v>
      </c>
      <c r="BP182">
        <v>13.96</v>
      </c>
      <c r="BQ182">
        <v>14.24</v>
      </c>
      <c r="BR182">
        <v>14.6</v>
      </c>
      <c r="BS182">
        <v>14.96</v>
      </c>
      <c r="BT182">
        <v>15.34</v>
      </c>
      <c r="BU182">
        <v>15.65</v>
      </c>
      <c r="BV182">
        <v>16.04</v>
      </c>
      <c r="BW182">
        <v>16.440000000000001</v>
      </c>
      <c r="BX182">
        <v>16.850000000000001</v>
      </c>
      <c r="CC182">
        <v>5.9015188184208967</v>
      </c>
      <c r="CD182">
        <v>6.033712839953524</v>
      </c>
      <c r="CE182">
        <v>6.1688680075684825</v>
      </c>
      <c r="CF182">
        <v>6.3070506509380158</v>
      </c>
      <c r="CG182">
        <v>6.4483285855190271</v>
      </c>
      <c r="CJ182">
        <v>6.04</v>
      </c>
      <c r="CK182">
        <v>6.17</v>
      </c>
      <c r="CL182">
        <v>6.31</v>
      </c>
      <c r="CO182" t="s">
        <v>43</v>
      </c>
      <c r="CP182">
        <v>2.8235294117647084E-2</v>
      </c>
      <c r="CQ182">
        <v>1.7162471395881049E-2</v>
      </c>
      <c r="CR182">
        <v>2.587176602924619E-2</v>
      </c>
      <c r="CS182">
        <v>2.4122807017543931E-2</v>
      </c>
      <c r="CT182">
        <v>2.5695931477516084E-2</v>
      </c>
      <c r="CU182">
        <v>1.9832985386221243E-2</v>
      </c>
      <c r="CV182">
        <v>2.5588536335721598E-2</v>
      </c>
      <c r="CW182">
        <v>2.4950099800399202E-2</v>
      </c>
      <c r="CX182">
        <v>2.4342745861733205E-2</v>
      </c>
      <c r="CY182">
        <v>2.0912547528517171E-2</v>
      </c>
      <c r="CZ182">
        <v>2.420856610800743E-2</v>
      </c>
      <c r="DA182">
        <v>2.5454545454545396E-2</v>
      </c>
      <c r="DB182">
        <v>2.4822695035461095E-2</v>
      </c>
      <c r="DC182">
        <v>2.0761245674740501E-2</v>
      </c>
      <c r="DD182">
        <v>2.4576271186440603E-2</v>
      </c>
      <c r="DE182">
        <v>2.4813895781637778E-2</v>
      </c>
      <c r="DF182">
        <v>2.5020177562550341E-2</v>
      </c>
      <c r="DG182">
        <v>2.0472440944882014E-2</v>
      </c>
      <c r="DH182">
        <v>2.546296296296283E-2</v>
      </c>
      <c r="DI182">
        <v>2.4830699774266371E-2</v>
      </c>
      <c r="DJ182">
        <v>2.4963289280470018E-2</v>
      </c>
      <c r="DK182">
        <v>2.0057306590257833E-2</v>
      </c>
      <c r="DL182">
        <v>2.5280898876404456E-2</v>
      </c>
      <c r="DM182">
        <v>2.4657534246575425E-2</v>
      </c>
      <c r="DN182">
        <v>2.5401069518716509E-2</v>
      </c>
      <c r="DO182">
        <v>2.0208604954367698E-2</v>
      </c>
      <c r="DP182">
        <v>2.4920127795527078E-2</v>
      </c>
      <c r="DQ182">
        <v>2.493765586034926E-2</v>
      </c>
      <c r="DR182">
        <v>2.4939172749391735E-2</v>
      </c>
    </row>
    <row r="183" spans="1:122" x14ac:dyDescent="0.25">
      <c r="A183">
        <v>30</v>
      </c>
      <c r="B183" t="s">
        <v>211</v>
      </c>
      <c r="C183" t="s">
        <v>209</v>
      </c>
      <c r="D183" t="s">
        <v>210</v>
      </c>
      <c r="E183" t="s">
        <v>201</v>
      </c>
      <c r="L183">
        <v>72.31</v>
      </c>
      <c r="M183">
        <v>74.39</v>
      </c>
      <c r="N183">
        <v>76.53</v>
      </c>
      <c r="O183">
        <v>78.72</v>
      </c>
      <c r="P183">
        <v>79.400000000000006</v>
      </c>
      <c r="Q183">
        <v>81.38</v>
      </c>
      <c r="R183">
        <v>83.42</v>
      </c>
      <c r="S183">
        <v>85.5</v>
      </c>
      <c r="T183">
        <v>87.28</v>
      </c>
      <c r="U183">
        <v>89.46</v>
      </c>
      <c r="V183">
        <v>91.69</v>
      </c>
      <c r="W183">
        <v>93.98</v>
      </c>
      <c r="X183">
        <v>95.93</v>
      </c>
      <c r="Y183">
        <v>98.34</v>
      </c>
      <c r="Z183">
        <v>100.79</v>
      </c>
      <c r="AA183">
        <v>103.32</v>
      </c>
      <c r="AB183">
        <v>105.46</v>
      </c>
      <c r="AC183">
        <v>108.1</v>
      </c>
      <c r="AD183">
        <v>110.8</v>
      </c>
      <c r="AE183">
        <v>113.57</v>
      </c>
      <c r="AF183">
        <v>115.93</v>
      </c>
      <c r="AG183">
        <v>118.83</v>
      </c>
      <c r="AH183">
        <v>121.8</v>
      </c>
      <c r="AI183">
        <v>124.85</v>
      </c>
      <c r="AJ183">
        <v>127.44</v>
      </c>
      <c r="AK183">
        <v>130.63</v>
      </c>
      <c r="AL183">
        <v>133.9</v>
      </c>
      <c r="AM183">
        <v>137.24</v>
      </c>
      <c r="AN183">
        <v>140.1</v>
      </c>
      <c r="AO183">
        <v>143.6</v>
      </c>
      <c r="AP183">
        <v>147.19</v>
      </c>
      <c r="AQ183">
        <v>150.87</v>
      </c>
      <c r="AR183">
        <v>63.53</v>
      </c>
      <c r="AS183">
        <v>67.97</v>
      </c>
      <c r="AT183">
        <v>72.61</v>
      </c>
      <c r="AU183">
        <v>76.53</v>
      </c>
      <c r="AV183">
        <v>78.72</v>
      </c>
      <c r="AW183">
        <v>79.400000000000006</v>
      </c>
      <c r="AX183">
        <v>81.38</v>
      </c>
      <c r="AY183">
        <v>83.42</v>
      </c>
      <c r="AZ183">
        <v>85.5</v>
      </c>
      <c r="BA183">
        <v>87.28</v>
      </c>
      <c r="BB183">
        <v>89.46</v>
      </c>
      <c r="BC183">
        <v>91.69</v>
      </c>
      <c r="BD183">
        <v>93.98</v>
      </c>
      <c r="BE183">
        <v>95.93</v>
      </c>
      <c r="BF183">
        <v>98.34</v>
      </c>
      <c r="BG183">
        <v>100.79</v>
      </c>
      <c r="BH183">
        <v>103.32</v>
      </c>
      <c r="BI183">
        <v>105.46</v>
      </c>
      <c r="BJ183">
        <v>108.1</v>
      </c>
      <c r="BK183">
        <v>110.8</v>
      </c>
      <c r="BL183">
        <v>113.57</v>
      </c>
      <c r="BM183">
        <v>115.93</v>
      </c>
      <c r="BN183">
        <v>118.83</v>
      </c>
      <c r="BO183">
        <v>121.8</v>
      </c>
      <c r="BP183">
        <v>124.85</v>
      </c>
      <c r="BQ183">
        <v>127.44</v>
      </c>
      <c r="BR183">
        <v>130.63</v>
      </c>
      <c r="BS183">
        <v>133.9</v>
      </c>
      <c r="BT183">
        <v>137.24</v>
      </c>
      <c r="BU183">
        <v>140.1</v>
      </c>
      <c r="BV183">
        <v>143.6</v>
      </c>
      <c r="BW183">
        <v>147.19</v>
      </c>
      <c r="BX183">
        <v>150.87</v>
      </c>
      <c r="CC183">
        <v>59.10886299977615</v>
      </c>
      <c r="CD183">
        <v>60.549150173120168</v>
      </c>
      <c r="CE183">
        <v>62.021699779147063</v>
      </c>
      <c r="CF183">
        <v>63.527234496348981</v>
      </c>
      <c r="CG183">
        <v>64.950244549067193</v>
      </c>
      <c r="CJ183">
        <v>60.549150173120168</v>
      </c>
      <c r="CK183">
        <v>62.019999999999996</v>
      </c>
      <c r="CL183">
        <v>63.53</v>
      </c>
      <c r="CO183" t="s">
        <v>201</v>
      </c>
      <c r="CP183">
        <v>2.8616228929831407E-2</v>
      </c>
      <c r="CQ183">
        <v>8.638211382113908E-3</v>
      </c>
      <c r="CR183">
        <v>2.4937027707808434E-2</v>
      </c>
      <c r="CS183">
        <v>2.5067584173015561E-2</v>
      </c>
      <c r="CT183">
        <v>2.4934068568688544E-2</v>
      </c>
      <c r="CU183">
        <v>2.081871345029241E-2</v>
      </c>
      <c r="CV183">
        <v>2.4977085242896341E-2</v>
      </c>
      <c r="CW183">
        <v>2.4927341828750324E-2</v>
      </c>
      <c r="CX183">
        <v>2.4975460791798521E-2</v>
      </c>
      <c r="CY183">
        <v>2.0749095552245189E-2</v>
      </c>
      <c r="CZ183">
        <v>2.5122485145418497E-2</v>
      </c>
      <c r="DA183">
        <v>2.4913565182021587E-2</v>
      </c>
      <c r="DB183">
        <v>2.5101696596884479E-2</v>
      </c>
      <c r="DC183">
        <v>2.0712349980642669E-2</v>
      </c>
      <c r="DD183">
        <v>2.5033187938554909E-2</v>
      </c>
      <c r="DE183">
        <v>2.4976873265494939E-2</v>
      </c>
      <c r="DF183">
        <v>2.4999999999999963E-2</v>
      </c>
      <c r="DG183">
        <v>2.078013559919005E-2</v>
      </c>
      <c r="DH183">
        <v>2.5015095316138974E-2</v>
      </c>
      <c r="DI183">
        <v>2.4993688462509458E-2</v>
      </c>
      <c r="DJ183">
        <v>2.5041050903119845E-2</v>
      </c>
      <c r="DK183">
        <v>2.0744893872647205E-2</v>
      </c>
      <c r="DL183">
        <v>2.5031387319522896E-2</v>
      </c>
      <c r="DM183">
        <v>2.5032534639822478E-2</v>
      </c>
      <c r="DN183">
        <v>2.4943988050784193E-2</v>
      </c>
      <c r="DO183">
        <v>2.0839405421159904E-2</v>
      </c>
      <c r="DP183">
        <v>2.4982155603140616E-2</v>
      </c>
      <c r="DQ183">
        <v>2.5000000000000026E-2</v>
      </c>
      <c r="DR183">
        <v>2.5001698484951471E-2</v>
      </c>
    </row>
    <row r="184" spans="1:122" x14ac:dyDescent="0.25">
      <c r="A184">
        <v>30</v>
      </c>
      <c r="B184" t="s">
        <v>211</v>
      </c>
      <c r="C184" t="s">
        <v>209</v>
      </c>
      <c r="D184" t="s">
        <v>210</v>
      </c>
      <c r="E184" t="s">
        <v>202</v>
      </c>
      <c r="L184">
        <v>8.6199999999999992</v>
      </c>
      <c r="M184">
        <v>8.8699999999999992</v>
      </c>
      <c r="N184">
        <v>9.1300000000000008</v>
      </c>
      <c r="O184">
        <v>9.39</v>
      </c>
      <c r="P184">
        <v>9.5500000000000007</v>
      </c>
      <c r="Q184">
        <v>9.7899999999999991</v>
      </c>
      <c r="R184">
        <v>10.029999999999999</v>
      </c>
      <c r="S184">
        <v>10.29</v>
      </c>
      <c r="T184">
        <v>10.49</v>
      </c>
      <c r="U184">
        <v>10.76</v>
      </c>
      <c r="V184">
        <v>11.03</v>
      </c>
      <c r="W184">
        <v>11.3</v>
      </c>
      <c r="X184">
        <v>11.53</v>
      </c>
      <c r="Y184">
        <v>11.81</v>
      </c>
      <c r="Z184">
        <v>12.11</v>
      </c>
      <c r="AA184">
        <v>12.42</v>
      </c>
      <c r="AB184">
        <v>12.67</v>
      </c>
      <c r="AC184">
        <v>12.98</v>
      </c>
      <c r="AD184">
        <v>13.31</v>
      </c>
      <c r="AE184">
        <v>13.64</v>
      </c>
      <c r="AF184">
        <v>13.92</v>
      </c>
      <c r="AG184">
        <v>14.27</v>
      </c>
      <c r="AH184">
        <v>14.63</v>
      </c>
      <c r="AI184">
        <v>14.99</v>
      </c>
      <c r="AJ184">
        <v>15.29</v>
      </c>
      <c r="AK184">
        <v>15.68</v>
      </c>
      <c r="AL184">
        <v>16.07</v>
      </c>
      <c r="AM184">
        <v>16.47</v>
      </c>
      <c r="AN184">
        <v>16.809999999999999</v>
      </c>
      <c r="AO184">
        <v>17.22</v>
      </c>
      <c r="AP184">
        <v>17.649999999999999</v>
      </c>
      <c r="AQ184">
        <v>18.09</v>
      </c>
      <c r="AR184">
        <v>6.9899999999999993</v>
      </c>
      <c r="AS184">
        <v>7.19</v>
      </c>
      <c r="AT184">
        <v>7.4</v>
      </c>
      <c r="AU184">
        <v>8.5399999999999991</v>
      </c>
      <c r="AV184">
        <v>9.39</v>
      </c>
      <c r="AW184">
        <v>9.5500000000000007</v>
      </c>
      <c r="AX184">
        <v>9.7899999999999991</v>
      </c>
      <c r="AY184">
        <v>10.029999999999999</v>
      </c>
      <c r="AZ184">
        <v>10.29</v>
      </c>
      <c r="BA184">
        <v>10.49</v>
      </c>
      <c r="BB184">
        <v>10.76</v>
      </c>
      <c r="BC184">
        <v>11.03</v>
      </c>
      <c r="BD184">
        <v>11.3</v>
      </c>
      <c r="BE184">
        <v>11.53</v>
      </c>
      <c r="BF184">
        <v>11.81</v>
      </c>
      <c r="BG184">
        <v>12.11</v>
      </c>
      <c r="BH184">
        <v>12.42</v>
      </c>
      <c r="BI184">
        <v>12.67</v>
      </c>
      <c r="BJ184">
        <v>12.98</v>
      </c>
      <c r="BK184">
        <v>13.31</v>
      </c>
      <c r="BL184">
        <v>13.64</v>
      </c>
      <c r="BM184">
        <v>13.92</v>
      </c>
      <c r="BN184">
        <v>14.27</v>
      </c>
      <c r="BO184">
        <v>14.63</v>
      </c>
      <c r="BP184">
        <v>14.99</v>
      </c>
      <c r="BQ184">
        <v>15.29</v>
      </c>
      <c r="BR184">
        <v>15.68</v>
      </c>
      <c r="BS184">
        <v>16.07</v>
      </c>
      <c r="BT184">
        <v>16.47</v>
      </c>
      <c r="BU184">
        <v>16.809999999999999</v>
      </c>
      <c r="BV184">
        <v>17.22</v>
      </c>
      <c r="BW184">
        <v>17.649999999999999</v>
      </c>
      <c r="BX184">
        <v>18.09</v>
      </c>
      <c r="BZ184">
        <v>0.62494699288860922</v>
      </c>
      <c r="CC184">
        <v>6.5420038649727648</v>
      </c>
      <c r="CD184">
        <v>6.6885447515481538</v>
      </c>
      <c r="CE184">
        <v>6.8383681539828318</v>
      </c>
      <c r="CF184">
        <v>6.9915476006320469</v>
      </c>
      <c r="CG184">
        <v>7.1481582668862043</v>
      </c>
      <c r="CJ184">
        <v>6.6885447515481538</v>
      </c>
      <c r="CK184">
        <v>6.84</v>
      </c>
      <c r="CL184">
        <v>6.9899999999999993</v>
      </c>
      <c r="CO184" t="s">
        <v>202</v>
      </c>
      <c r="CP184">
        <v>2.847754654983568E-2</v>
      </c>
      <c r="CQ184">
        <v>1.7039403620873285E-2</v>
      </c>
      <c r="CR184">
        <v>2.5130890052355855E-2</v>
      </c>
      <c r="CS184">
        <v>2.4514811031664988E-2</v>
      </c>
      <c r="CT184">
        <v>2.5922233300099681E-2</v>
      </c>
      <c r="CU184">
        <v>1.9436345966958316E-2</v>
      </c>
      <c r="CV184">
        <v>2.5738798856053343E-2</v>
      </c>
      <c r="CW184">
        <v>2.5092936802973937E-2</v>
      </c>
      <c r="CX184">
        <v>2.4478694469628411E-2</v>
      </c>
      <c r="CY184">
        <v>2.0353982300884834E-2</v>
      </c>
      <c r="CZ184">
        <v>2.4284475281873472E-2</v>
      </c>
      <c r="DA184">
        <v>2.5402201524132001E-2</v>
      </c>
      <c r="DB184">
        <v>2.5598678777869571E-2</v>
      </c>
      <c r="DC184">
        <v>2.0128824476650563E-2</v>
      </c>
      <c r="DD184">
        <v>2.4467245461720639E-2</v>
      </c>
      <c r="DE184">
        <v>2.5423728813559327E-2</v>
      </c>
      <c r="DF184">
        <v>2.479338842975207E-2</v>
      </c>
      <c r="DG184">
        <v>2.0527859237536607E-2</v>
      </c>
      <c r="DH184">
        <v>2.5143678160919516E-2</v>
      </c>
      <c r="DI184">
        <v>2.522775052557822E-2</v>
      </c>
      <c r="DJ184">
        <v>2.4606971975392987E-2</v>
      </c>
      <c r="DK184">
        <v>2.0013342228152028E-2</v>
      </c>
      <c r="DL184">
        <v>2.5506867233485976E-2</v>
      </c>
      <c r="DM184">
        <v>2.4872448979591875E-2</v>
      </c>
      <c r="DN184">
        <v>2.4891101431238242E-2</v>
      </c>
      <c r="DO184">
        <v>2.0643594414086211E-2</v>
      </c>
      <c r="DP184">
        <v>2.4390243902439036E-2</v>
      </c>
      <c r="DQ184">
        <v>2.4970963995354225E-2</v>
      </c>
      <c r="DR184">
        <v>2.4929178470255033E-2</v>
      </c>
    </row>
    <row r="185" spans="1:122" x14ac:dyDescent="0.25">
      <c r="A185" t="s">
        <v>212</v>
      </c>
      <c r="D185" t="s">
        <v>212</v>
      </c>
      <c r="E185" t="s">
        <v>213</v>
      </c>
      <c r="CG185" t="s">
        <v>289</v>
      </c>
      <c r="CO185" t="s">
        <v>213</v>
      </c>
    </row>
    <row r="186" spans="1:122" x14ac:dyDescent="0.25">
      <c r="A186">
        <v>30</v>
      </c>
      <c r="B186" t="s">
        <v>213</v>
      </c>
      <c r="C186" t="s">
        <v>209</v>
      </c>
      <c r="D186" t="s">
        <v>212</v>
      </c>
      <c r="E186" t="s">
        <v>38</v>
      </c>
      <c r="F186" t="s">
        <v>128</v>
      </c>
      <c r="L186">
        <v>3.12</v>
      </c>
      <c r="M186">
        <v>3.21</v>
      </c>
      <c r="N186">
        <v>3.31</v>
      </c>
      <c r="O186">
        <v>3.4</v>
      </c>
      <c r="P186">
        <v>3.37</v>
      </c>
      <c r="Q186">
        <v>3.45</v>
      </c>
      <c r="R186">
        <v>3.54</v>
      </c>
      <c r="S186">
        <v>3.62</v>
      </c>
      <c r="T186">
        <v>3.71</v>
      </c>
      <c r="U186">
        <v>3.8</v>
      </c>
      <c r="V186">
        <v>3.89</v>
      </c>
      <c r="W186">
        <v>3.99</v>
      </c>
      <c r="X186">
        <v>4.08</v>
      </c>
      <c r="Y186">
        <v>4.1900000000000004</v>
      </c>
      <c r="Z186">
        <v>4.29</v>
      </c>
      <c r="AA186">
        <v>4.4000000000000004</v>
      </c>
      <c r="AB186">
        <v>4.5</v>
      </c>
      <c r="AC186">
        <v>4.6100000000000003</v>
      </c>
      <c r="AD186">
        <v>4.7300000000000004</v>
      </c>
      <c r="AE186">
        <v>4.84</v>
      </c>
      <c r="AF186">
        <v>4.96</v>
      </c>
      <c r="AG186">
        <v>5.08</v>
      </c>
      <c r="AH186">
        <v>5.21</v>
      </c>
      <c r="AI186">
        <v>5.34</v>
      </c>
      <c r="AJ186">
        <v>5.46</v>
      </c>
      <c r="AK186">
        <v>5.6</v>
      </c>
      <c r="AL186">
        <v>5.74</v>
      </c>
      <c r="AM186">
        <v>5.88</v>
      </c>
      <c r="AN186">
        <v>6.02</v>
      </c>
      <c r="AO186">
        <v>6.17</v>
      </c>
      <c r="AP186">
        <v>6.32</v>
      </c>
      <c r="AQ186">
        <v>6.48</v>
      </c>
      <c r="AR186">
        <v>5.9</v>
      </c>
      <c r="AS186">
        <v>3.12</v>
      </c>
      <c r="AT186">
        <v>3.21</v>
      </c>
      <c r="AU186">
        <v>3.31</v>
      </c>
      <c r="AV186">
        <v>3.4</v>
      </c>
      <c r="AW186">
        <v>3.37</v>
      </c>
      <c r="AX186">
        <v>3.45</v>
      </c>
      <c r="AY186">
        <v>3.54</v>
      </c>
      <c r="AZ186">
        <v>3.62</v>
      </c>
      <c r="BA186">
        <v>3.71</v>
      </c>
      <c r="BB186">
        <v>3.8</v>
      </c>
      <c r="BC186">
        <v>3.89</v>
      </c>
      <c r="BD186">
        <v>3.99</v>
      </c>
      <c r="BE186">
        <v>4.08</v>
      </c>
      <c r="BF186">
        <v>4.1900000000000004</v>
      </c>
      <c r="BG186">
        <v>4.29</v>
      </c>
      <c r="BH186">
        <v>4.4000000000000004</v>
      </c>
      <c r="BI186">
        <v>4.5</v>
      </c>
      <c r="BJ186">
        <v>4.6100000000000003</v>
      </c>
      <c r="BK186">
        <v>4.7300000000000004</v>
      </c>
      <c r="BL186">
        <v>4.84</v>
      </c>
      <c r="BM186">
        <v>4.96</v>
      </c>
      <c r="BN186">
        <v>5.08</v>
      </c>
      <c r="BO186">
        <v>5.21</v>
      </c>
      <c r="BP186">
        <v>5.34</v>
      </c>
      <c r="BQ186">
        <v>5.46</v>
      </c>
      <c r="BR186">
        <v>5.6</v>
      </c>
      <c r="BS186">
        <v>5.74</v>
      </c>
      <c r="BT186">
        <v>5.88</v>
      </c>
      <c r="BU186">
        <v>6.02</v>
      </c>
      <c r="BV186">
        <v>6.17</v>
      </c>
      <c r="BW186">
        <v>6.32</v>
      </c>
      <c r="BX186">
        <v>6.48</v>
      </c>
      <c r="CA186" t="s">
        <v>290</v>
      </c>
      <c r="CC186">
        <v>5.5211096251517597</v>
      </c>
      <c r="CD186">
        <v>5.6447824807551576</v>
      </c>
      <c r="CE186">
        <v>5.7712256083240741</v>
      </c>
      <c r="CF186">
        <v>5.9005010619505311</v>
      </c>
      <c r="CG186">
        <v>6.0326722857382231</v>
      </c>
      <c r="CJ186">
        <v>5.6447824807551576</v>
      </c>
      <c r="CK186">
        <v>5.77</v>
      </c>
      <c r="CL186">
        <v>5.9</v>
      </c>
      <c r="CO186" t="s">
        <v>38</v>
      </c>
      <c r="CP186">
        <v>2.7190332326283945E-2</v>
      </c>
      <c r="CQ186">
        <v>-8.8235294117646485E-3</v>
      </c>
      <c r="CR186">
        <v>2.3738872403560853E-2</v>
      </c>
      <c r="CS186">
        <v>2.6086956521739087E-2</v>
      </c>
      <c r="CT186">
        <v>2.2598870056497196E-2</v>
      </c>
      <c r="CU186">
        <v>2.4861878453038635E-2</v>
      </c>
      <c r="CV186">
        <v>2.4258760107816673E-2</v>
      </c>
      <c r="CW186">
        <v>2.368421052631587E-2</v>
      </c>
      <c r="CX186">
        <v>2.5706940874036011E-2</v>
      </c>
      <c r="CY186">
        <v>2.2556390977443573E-2</v>
      </c>
      <c r="CZ186">
        <v>2.6960784313725568E-2</v>
      </c>
      <c r="DA186">
        <v>2.3866348448687263E-2</v>
      </c>
      <c r="DB186">
        <v>2.5641025641025716E-2</v>
      </c>
      <c r="DC186">
        <v>2.2727272727272645E-2</v>
      </c>
      <c r="DD186">
        <v>2.4444444444444515E-2</v>
      </c>
      <c r="DE186">
        <v>2.6030368763557504E-2</v>
      </c>
      <c r="DF186">
        <v>2.325581395348825E-2</v>
      </c>
      <c r="DG186">
        <v>2.4793388429752088E-2</v>
      </c>
      <c r="DH186">
        <v>2.4193548387096794E-2</v>
      </c>
      <c r="DI186">
        <v>2.5590551181102341E-2</v>
      </c>
      <c r="DJ186">
        <v>2.4952015355086354E-2</v>
      </c>
      <c r="DK186">
        <v>2.2471910112359571E-2</v>
      </c>
      <c r="DL186">
        <v>2.5641025641025581E-2</v>
      </c>
      <c r="DM186">
        <v>2.5000000000000102E-2</v>
      </c>
      <c r="DN186">
        <v>2.4390243902438966E-2</v>
      </c>
      <c r="DO186">
        <v>2.3809523809523756E-2</v>
      </c>
      <c r="DP186">
        <v>2.4916943521594744E-2</v>
      </c>
      <c r="DQ186">
        <v>2.431118314424641E-2</v>
      </c>
      <c r="DR186">
        <v>2.5316455696202552E-2</v>
      </c>
    </row>
    <row r="187" spans="1:122" x14ac:dyDescent="0.25">
      <c r="A187">
        <v>30</v>
      </c>
      <c r="B187" t="s">
        <v>213</v>
      </c>
      <c r="C187" t="s">
        <v>209</v>
      </c>
      <c r="D187" t="s">
        <v>212</v>
      </c>
      <c r="E187" t="s">
        <v>40</v>
      </c>
      <c r="L187">
        <v>0.59</v>
      </c>
      <c r="M187">
        <v>0.61</v>
      </c>
      <c r="N187">
        <v>0.63</v>
      </c>
      <c r="O187">
        <v>0.65</v>
      </c>
      <c r="P187">
        <v>0.66</v>
      </c>
      <c r="Q187">
        <v>0.67</v>
      </c>
      <c r="R187">
        <v>0.69</v>
      </c>
      <c r="S187">
        <v>0.71</v>
      </c>
      <c r="T187">
        <v>0.72</v>
      </c>
      <c r="U187">
        <v>0.74</v>
      </c>
      <c r="V187">
        <v>0.76</v>
      </c>
      <c r="W187">
        <v>0.78</v>
      </c>
      <c r="X187">
        <v>0.79</v>
      </c>
      <c r="Y187">
        <v>0.81</v>
      </c>
      <c r="Z187">
        <v>0.83</v>
      </c>
      <c r="AA187">
        <v>0.86</v>
      </c>
      <c r="AB187">
        <v>0.87</v>
      </c>
      <c r="AC187">
        <v>0.89</v>
      </c>
      <c r="AD187">
        <v>0.92</v>
      </c>
      <c r="AE187">
        <v>0.94</v>
      </c>
      <c r="AF187">
        <v>0.96</v>
      </c>
      <c r="AG187">
        <v>0.98</v>
      </c>
      <c r="AH187">
        <v>1.01</v>
      </c>
      <c r="AI187">
        <v>1.03</v>
      </c>
      <c r="AJ187">
        <v>1.05</v>
      </c>
      <c r="AK187">
        <v>1.08</v>
      </c>
      <c r="AL187">
        <v>1.1100000000000001</v>
      </c>
      <c r="AM187">
        <v>1.1299999999999999</v>
      </c>
      <c r="AN187">
        <v>1.1599999999999999</v>
      </c>
      <c r="AO187">
        <v>1.18</v>
      </c>
      <c r="AP187">
        <v>1.21</v>
      </c>
      <c r="AQ187">
        <v>1.24</v>
      </c>
      <c r="AR187">
        <v>0.68</v>
      </c>
      <c r="AS187">
        <v>0.59</v>
      </c>
      <c r="AT187">
        <v>0.6</v>
      </c>
      <c r="AU187">
        <v>0.63</v>
      </c>
      <c r="AV187">
        <v>0.65</v>
      </c>
      <c r="AW187">
        <v>0.66</v>
      </c>
      <c r="AX187">
        <v>0.67</v>
      </c>
      <c r="AY187">
        <v>0.69</v>
      </c>
      <c r="AZ187">
        <v>0.71</v>
      </c>
      <c r="BA187">
        <v>0.72</v>
      </c>
      <c r="BB187">
        <v>0.74</v>
      </c>
      <c r="BC187">
        <v>0.76</v>
      </c>
      <c r="BD187">
        <v>0.78</v>
      </c>
      <c r="BE187">
        <v>0.79</v>
      </c>
      <c r="BF187">
        <v>0.81</v>
      </c>
      <c r="BG187">
        <v>0.83</v>
      </c>
      <c r="BH187">
        <v>0.86</v>
      </c>
      <c r="BI187">
        <v>0.87</v>
      </c>
      <c r="BJ187">
        <v>0.89</v>
      </c>
      <c r="BK187">
        <v>0.92</v>
      </c>
      <c r="BL187">
        <v>0.94</v>
      </c>
      <c r="BM187">
        <v>0.96</v>
      </c>
      <c r="BN187">
        <v>0.98</v>
      </c>
      <c r="BO187">
        <v>1.01</v>
      </c>
      <c r="BP187">
        <v>1.03</v>
      </c>
      <c r="BQ187">
        <v>1.05</v>
      </c>
      <c r="BR187">
        <v>1.08</v>
      </c>
      <c r="BS187">
        <v>1.1100000000000001</v>
      </c>
      <c r="BT187">
        <v>1.1299999999999999</v>
      </c>
      <c r="BU187">
        <v>1.1599999999999999</v>
      </c>
      <c r="BV187">
        <v>1.18</v>
      </c>
      <c r="BW187">
        <v>1.21</v>
      </c>
      <c r="BX187">
        <v>1.24</v>
      </c>
      <c r="CC187">
        <v>0.640485046551868</v>
      </c>
      <c r="CD187">
        <v>0.65483191159462983</v>
      </c>
      <c r="CE187">
        <v>0.66950014641434941</v>
      </c>
      <c r="CF187">
        <v>0.68449694969403085</v>
      </c>
      <c r="CG187">
        <v>0.69982968136717716</v>
      </c>
      <c r="CJ187">
        <v>0.65483191159462983</v>
      </c>
      <c r="CK187">
        <v>0.67</v>
      </c>
      <c r="CL187">
        <v>0.68</v>
      </c>
      <c r="CO187" t="s">
        <v>40</v>
      </c>
      <c r="CP187">
        <v>3.1746031746031772E-2</v>
      </c>
      <c r="CQ187">
        <v>1.5384615384615398E-2</v>
      </c>
      <c r="CR187">
        <v>1.5151515151515164E-2</v>
      </c>
      <c r="CS187">
        <v>2.9850746268656577E-2</v>
      </c>
      <c r="CT187">
        <v>2.898550724637684E-2</v>
      </c>
      <c r="CU187">
        <v>1.4084507042253534E-2</v>
      </c>
      <c r="CV187">
        <v>2.7777777777777804E-2</v>
      </c>
      <c r="CW187">
        <v>2.7027027027027053E-2</v>
      </c>
      <c r="CX187">
        <v>2.6315789473684233E-2</v>
      </c>
      <c r="CY187">
        <v>1.2820512820512832E-2</v>
      </c>
      <c r="CZ187">
        <v>2.5316455696202552E-2</v>
      </c>
      <c r="DA187">
        <v>2.4691358024691242E-2</v>
      </c>
      <c r="DB187">
        <v>3.6144578313253045E-2</v>
      </c>
      <c r="DC187">
        <v>1.1627906976744196E-2</v>
      </c>
      <c r="DD187">
        <v>2.2988505747126457E-2</v>
      </c>
      <c r="DE187">
        <v>3.3707865168539353E-2</v>
      </c>
      <c r="DF187">
        <v>2.1739130434782507E-2</v>
      </c>
      <c r="DG187">
        <v>2.1276595744680871E-2</v>
      </c>
      <c r="DH187">
        <v>2.0833333333333353E-2</v>
      </c>
      <c r="DI187">
        <v>3.0612244897959211E-2</v>
      </c>
      <c r="DJ187">
        <v>1.980198019801982E-2</v>
      </c>
      <c r="DK187">
        <v>1.9417475728155355E-2</v>
      </c>
      <c r="DL187">
        <v>2.8571428571428595E-2</v>
      </c>
      <c r="DM187">
        <v>2.7777777777777801E-2</v>
      </c>
      <c r="DN187">
        <v>1.8018018018017834E-2</v>
      </c>
      <c r="DO187">
        <v>2.6548672566371709E-2</v>
      </c>
      <c r="DP187">
        <v>1.7241379310344845E-2</v>
      </c>
      <c r="DQ187">
        <v>2.5423728813559344E-2</v>
      </c>
      <c r="DR187">
        <v>2.4793388429752088E-2</v>
      </c>
    </row>
    <row r="188" spans="1:122" x14ac:dyDescent="0.25">
      <c r="A188">
        <v>30</v>
      </c>
      <c r="B188" t="s">
        <v>213</v>
      </c>
      <c r="C188" t="s">
        <v>209</v>
      </c>
      <c r="D188" t="s">
        <v>212</v>
      </c>
      <c r="E188" t="s">
        <v>42</v>
      </c>
      <c r="L188">
        <v>61.02</v>
      </c>
      <c r="M188">
        <v>62.77</v>
      </c>
      <c r="N188">
        <v>64.569999999999993</v>
      </c>
      <c r="O188">
        <v>66.42</v>
      </c>
      <c r="P188">
        <v>67.05</v>
      </c>
      <c r="Q188">
        <v>68.72</v>
      </c>
      <c r="R188">
        <v>70.44</v>
      </c>
      <c r="S188">
        <v>72.2</v>
      </c>
      <c r="T188">
        <v>73.69</v>
      </c>
      <c r="U188">
        <v>75.540000000000006</v>
      </c>
      <c r="V188">
        <v>77.42</v>
      </c>
      <c r="W188">
        <v>79.36</v>
      </c>
      <c r="X188">
        <v>81</v>
      </c>
      <c r="Y188">
        <v>83.03</v>
      </c>
      <c r="Z188">
        <v>85.1</v>
      </c>
      <c r="AA188">
        <v>87.23</v>
      </c>
      <c r="AB188">
        <v>89.03</v>
      </c>
      <c r="AC188">
        <v>91.26</v>
      </c>
      <c r="AD188">
        <v>93.54</v>
      </c>
      <c r="AE188">
        <v>95.88</v>
      </c>
      <c r="AF188">
        <v>97.86</v>
      </c>
      <c r="AG188">
        <v>100.31</v>
      </c>
      <c r="AH188">
        <v>102.82</v>
      </c>
      <c r="AI188">
        <v>105.39</v>
      </c>
      <c r="AJ188">
        <v>107.57</v>
      </c>
      <c r="AK188">
        <v>110.26</v>
      </c>
      <c r="AL188">
        <v>113.01</v>
      </c>
      <c r="AM188">
        <v>115.84</v>
      </c>
      <c r="AN188">
        <v>118.24</v>
      </c>
      <c r="AO188">
        <v>121.19</v>
      </c>
      <c r="AP188">
        <v>124.22</v>
      </c>
      <c r="AQ188">
        <v>127.33</v>
      </c>
      <c r="AR188">
        <v>50.82</v>
      </c>
      <c r="AS188">
        <v>57.84</v>
      </c>
      <c r="AT188">
        <v>62.19</v>
      </c>
      <c r="AU188">
        <v>64.569999999999993</v>
      </c>
      <c r="AV188">
        <v>66.42</v>
      </c>
      <c r="AW188">
        <v>67.05</v>
      </c>
      <c r="AX188">
        <v>68.72</v>
      </c>
      <c r="AY188">
        <v>70.44</v>
      </c>
      <c r="AZ188">
        <v>72.2</v>
      </c>
      <c r="BA188">
        <v>73.69</v>
      </c>
      <c r="BB188">
        <v>75.540000000000006</v>
      </c>
      <c r="BC188">
        <v>77.42</v>
      </c>
      <c r="BD188">
        <v>79.36</v>
      </c>
      <c r="BE188">
        <v>81</v>
      </c>
      <c r="BF188">
        <v>83.03</v>
      </c>
      <c r="BG188">
        <v>85.1</v>
      </c>
      <c r="BH188">
        <v>87.23</v>
      </c>
      <c r="BI188">
        <v>89.03</v>
      </c>
      <c r="BJ188">
        <v>91.26</v>
      </c>
      <c r="BK188">
        <v>93.54</v>
      </c>
      <c r="BL188">
        <v>95.88</v>
      </c>
      <c r="BM188">
        <v>97.86</v>
      </c>
      <c r="BN188">
        <v>100.31</v>
      </c>
      <c r="BO188">
        <v>102.82</v>
      </c>
      <c r="BP188">
        <v>105.39</v>
      </c>
      <c r="BQ188">
        <v>107.57</v>
      </c>
      <c r="BR188">
        <v>110.26</v>
      </c>
      <c r="BS188">
        <v>113.01</v>
      </c>
      <c r="BT188">
        <v>115.84</v>
      </c>
      <c r="BU188">
        <v>118.24</v>
      </c>
      <c r="BV188">
        <v>121.19</v>
      </c>
      <c r="BW188">
        <v>124.22</v>
      </c>
      <c r="BX188">
        <v>127.33</v>
      </c>
      <c r="CC188">
        <v>47.220002386542085</v>
      </c>
      <c r="CD188">
        <v>48.393979082149649</v>
      </c>
      <c r="CE188">
        <v>49.594252855738823</v>
      </c>
      <c r="CF188">
        <v>50.821412761856394</v>
      </c>
      <c r="CG188">
        <v>51.959812407721977</v>
      </c>
      <c r="CJ188">
        <v>48.4</v>
      </c>
      <c r="CK188">
        <v>49.6</v>
      </c>
      <c r="CL188">
        <v>50.82</v>
      </c>
      <c r="CO188" t="s">
        <v>42</v>
      </c>
      <c r="CP188">
        <v>2.8651076351246845E-2</v>
      </c>
      <c r="CQ188">
        <v>9.4850948509484414E-3</v>
      </c>
      <c r="CR188">
        <v>2.4906785980611509E-2</v>
      </c>
      <c r="CS188">
        <v>2.502910360884748E-2</v>
      </c>
      <c r="CT188">
        <v>2.4985803520726935E-2</v>
      </c>
      <c r="CU188">
        <v>2.0637119113573337E-2</v>
      </c>
      <c r="CV188">
        <v>2.5105170308047341E-2</v>
      </c>
      <c r="CW188">
        <v>2.4887476833465653E-2</v>
      </c>
      <c r="CX188">
        <v>2.5058124515629006E-2</v>
      </c>
      <c r="CY188">
        <v>2.0665322580645167E-2</v>
      </c>
      <c r="CZ188">
        <v>2.5061728395061742E-2</v>
      </c>
      <c r="DA188">
        <v>2.4930747922437591E-2</v>
      </c>
      <c r="DB188">
        <v>2.5029377203290362E-2</v>
      </c>
      <c r="DC188">
        <v>2.0635102602315682E-2</v>
      </c>
      <c r="DD188">
        <v>2.5047736717960283E-2</v>
      </c>
      <c r="DE188">
        <v>2.4983563445101917E-2</v>
      </c>
      <c r="DF188">
        <v>2.5016035920461716E-2</v>
      </c>
      <c r="DG188">
        <v>2.0650813516896162E-2</v>
      </c>
      <c r="DH188">
        <v>2.5035765379113048E-2</v>
      </c>
      <c r="DI188">
        <v>2.5022430465556682E-2</v>
      </c>
      <c r="DJ188">
        <v>2.4995137132853604E-2</v>
      </c>
      <c r="DK188">
        <v>2.068507448524521E-2</v>
      </c>
      <c r="DL188">
        <v>2.5006972204146251E-2</v>
      </c>
      <c r="DM188">
        <v>2.4941048430981317E-2</v>
      </c>
      <c r="DN188">
        <v>2.5042031678612495E-2</v>
      </c>
      <c r="DO188">
        <v>2.0718232044198821E-2</v>
      </c>
      <c r="DP188">
        <v>2.494925575101491E-2</v>
      </c>
      <c r="DQ188">
        <v>2.5002062876474968E-2</v>
      </c>
      <c r="DR188">
        <v>2.5036226050555461E-2</v>
      </c>
    </row>
    <row r="189" spans="1:122" x14ac:dyDescent="0.25">
      <c r="A189">
        <v>30</v>
      </c>
      <c r="B189" t="s">
        <v>213</v>
      </c>
      <c r="C189" t="s">
        <v>209</v>
      </c>
      <c r="D189" t="s">
        <v>212</v>
      </c>
      <c r="E189" t="s">
        <v>43</v>
      </c>
      <c r="L189">
        <v>8.0299999999999994</v>
      </c>
      <c r="M189">
        <v>8.26</v>
      </c>
      <c r="N189">
        <v>8.5</v>
      </c>
      <c r="O189">
        <v>8.74</v>
      </c>
      <c r="P189">
        <v>8.89</v>
      </c>
      <c r="Q189">
        <v>9.1199999999999992</v>
      </c>
      <c r="R189">
        <v>9.34</v>
      </c>
      <c r="S189">
        <v>9.58</v>
      </c>
      <c r="T189">
        <v>9.77</v>
      </c>
      <c r="U189">
        <v>10.02</v>
      </c>
      <c r="V189">
        <v>10.27</v>
      </c>
      <c r="W189">
        <v>10.52</v>
      </c>
      <c r="X189">
        <v>10.74</v>
      </c>
      <c r="Y189">
        <v>11</v>
      </c>
      <c r="Z189">
        <v>11.28</v>
      </c>
      <c r="AA189">
        <v>11.56</v>
      </c>
      <c r="AB189">
        <v>11.8</v>
      </c>
      <c r="AC189">
        <v>12.09</v>
      </c>
      <c r="AD189">
        <v>12.39</v>
      </c>
      <c r="AE189">
        <v>12.7</v>
      </c>
      <c r="AF189">
        <v>12.96</v>
      </c>
      <c r="AG189">
        <v>13.29</v>
      </c>
      <c r="AH189">
        <v>13.62</v>
      </c>
      <c r="AI189">
        <v>13.96</v>
      </c>
      <c r="AJ189">
        <v>14.24</v>
      </c>
      <c r="AK189">
        <v>14.6</v>
      </c>
      <c r="AL189">
        <v>14.96</v>
      </c>
      <c r="AM189">
        <v>15.34</v>
      </c>
      <c r="AN189">
        <v>15.65</v>
      </c>
      <c r="AO189">
        <v>16.04</v>
      </c>
      <c r="AP189">
        <v>16.440000000000001</v>
      </c>
      <c r="AQ189">
        <v>16.850000000000001</v>
      </c>
      <c r="AR189">
        <v>6.31</v>
      </c>
      <c r="AS189">
        <v>6.6</v>
      </c>
      <c r="AT189">
        <v>6.8</v>
      </c>
      <c r="AU189">
        <v>8.5</v>
      </c>
      <c r="AV189">
        <v>8.74</v>
      </c>
      <c r="AW189">
        <v>8.89</v>
      </c>
      <c r="AX189">
        <v>9.1199999999999992</v>
      </c>
      <c r="AY189">
        <v>9.34</v>
      </c>
      <c r="AZ189">
        <v>9.58</v>
      </c>
      <c r="BA189">
        <v>9.77</v>
      </c>
      <c r="BB189">
        <v>10.02</v>
      </c>
      <c r="BC189">
        <v>10.27</v>
      </c>
      <c r="BD189">
        <v>10.52</v>
      </c>
      <c r="BE189">
        <v>10.74</v>
      </c>
      <c r="BF189">
        <v>11</v>
      </c>
      <c r="BG189">
        <v>11.28</v>
      </c>
      <c r="BH189">
        <v>11.56</v>
      </c>
      <c r="BI189">
        <v>11.8</v>
      </c>
      <c r="BJ189">
        <v>12.09</v>
      </c>
      <c r="BK189">
        <v>12.39</v>
      </c>
      <c r="BL189">
        <v>12.7</v>
      </c>
      <c r="BM189">
        <v>12.96</v>
      </c>
      <c r="BN189">
        <v>13.29</v>
      </c>
      <c r="BO189">
        <v>13.62</v>
      </c>
      <c r="BP189">
        <v>13.96</v>
      </c>
      <c r="BQ189">
        <v>14.24</v>
      </c>
      <c r="BR189">
        <v>14.6</v>
      </c>
      <c r="BS189">
        <v>14.96</v>
      </c>
      <c r="BT189">
        <v>15.34</v>
      </c>
      <c r="BU189">
        <v>15.65</v>
      </c>
      <c r="BV189">
        <v>16.04</v>
      </c>
      <c r="BW189">
        <v>16.440000000000001</v>
      </c>
      <c r="BX189">
        <v>16.850000000000001</v>
      </c>
      <c r="CC189">
        <v>5.9015188184208967</v>
      </c>
      <c r="CD189">
        <v>6.033712839953524</v>
      </c>
      <c r="CE189">
        <v>6.1688680075684825</v>
      </c>
      <c r="CF189">
        <v>6.3070506509380158</v>
      </c>
      <c r="CG189">
        <v>6.4483285855190271</v>
      </c>
      <c r="CJ189">
        <v>6.04</v>
      </c>
      <c r="CK189">
        <v>6.17</v>
      </c>
      <c r="CL189">
        <v>6.31</v>
      </c>
      <c r="CO189" t="s">
        <v>43</v>
      </c>
      <c r="CP189">
        <v>2.8235294117647084E-2</v>
      </c>
      <c r="CQ189">
        <v>1.7162471395881049E-2</v>
      </c>
      <c r="CR189">
        <v>2.587176602924619E-2</v>
      </c>
      <c r="CS189">
        <v>2.4122807017543931E-2</v>
      </c>
      <c r="CT189">
        <v>2.5695931477516084E-2</v>
      </c>
      <c r="CU189">
        <v>1.9832985386221243E-2</v>
      </c>
      <c r="CV189">
        <v>2.5588536335721598E-2</v>
      </c>
      <c r="CW189">
        <v>2.4950099800399202E-2</v>
      </c>
      <c r="CX189">
        <v>2.4342745861733205E-2</v>
      </c>
      <c r="CY189">
        <v>2.0912547528517171E-2</v>
      </c>
      <c r="CZ189">
        <v>2.420856610800743E-2</v>
      </c>
      <c r="DA189">
        <v>2.5454545454545396E-2</v>
      </c>
      <c r="DB189">
        <v>2.4822695035461095E-2</v>
      </c>
      <c r="DC189">
        <v>2.0761245674740501E-2</v>
      </c>
      <c r="DD189">
        <v>2.4576271186440603E-2</v>
      </c>
      <c r="DE189">
        <v>2.4813895781637778E-2</v>
      </c>
      <c r="DF189">
        <v>2.5020177562550341E-2</v>
      </c>
      <c r="DG189">
        <v>2.0472440944882014E-2</v>
      </c>
      <c r="DH189">
        <v>2.546296296296283E-2</v>
      </c>
      <c r="DI189">
        <v>2.4830699774266371E-2</v>
      </c>
      <c r="DJ189">
        <v>2.4963289280470018E-2</v>
      </c>
      <c r="DK189">
        <v>2.0057306590257833E-2</v>
      </c>
      <c r="DL189">
        <v>2.5280898876404456E-2</v>
      </c>
      <c r="DM189">
        <v>2.4657534246575425E-2</v>
      </c>
      <c r="DN189">
        <v>2.5401069518716509E-2</v>
      </c>
      <c r="DO189">
        <v>2.0208604954367698E-2</v>
      </c>
      <c r="DP189">
        <v>2.4920127795527078E-2</v>
      </c>
      <c r="DQ189">
        <v>2.493765586034926E-2</v>
      </c>
      <c r="DR189">
        <v>2.4939172749391735E-2</v>
      </c>
    </row>
    <row r="190" spans="1:122" x14ac:dyDescent="0.25">
      <c r="A190">
        <v>30</v>
      </c>
      <c r="B190" t="s">
        <v>213</v>
      </c>
      <c r="C190" t="s">
        <v>209</v>
      </c>
      <c r="D190" t="s">
        <v>212</v>
      </c>
      <c r="E190" t="s">
        <v>201</v>
      </c>
      <c r="L190">
        <v>64.14</v>
      </c>
      <c r="M190">
        <v>65.98</v>
      </c>
      <c r="N190">
        <v>67.88</v>
      </c>
      <c r="O190">
        <v>69.819999999999993</v>
      </c>
      <c r="P190">
        <v>70.42</v>
      </c>
      <c r="Q190">
        <v>72.17</v>
      </c>
      <c r="R190">
        <v>73.98</v>
      </c>
      <c r="S190">
        <v>75.819999999999993</v>
      </c>
      <c r="T190">
        <v>77.400000000000006</v>
      </c>
      <c r="U190">
        <v>79.34</v>
      </c>
      <c r="V190">
        <v>81.31</v>
      </c>
      <c r="W190">
        <v>83.35</v>
      </c>
      <c r="X190">
        <v>85.08</v>
      </c>
      <c r="Y190">
        <v>87.22</v>
      </c>
      <c r="Z190">
        <v>89.39</v>
      </c>
      <c r="AA190">
        <v>91.63</v>
      </c>
      <c r="AB190">
        <v>93.53</v>
      </c>
      <c r="AC190">
        <v>95.87</v>
      </c>
      <c r="AD190">
        <v>98.27</v>
      </c>
      <c r="AE190">
        <v>100.72</v>
      </c>
      <c r="AF190">
        <v>102.82</v>
      </c>
      <c r="AG190">
        <v>105.39</v>
      </c>
      <c r="AH190">
        <v>108.03</v>
      </c>
      <c r="AI190">
        <v>110.73</v>
      </c>
      <c r="AJ190">
        <v>113.03</v>
      </c>
      <c r="AK190">
        <v>115.86</v>
      </c>
      <c r="AL190">
        <v>118.75</v>
      </c>
      <c r="AM190">
        <v>121.72</v>
      </c>
      <c r="AN190">
        <v>124.26</v>
      </c>
      <c r="AO190">
        <v>127.36</v>
      </c>
      <c r="AP190">
        <v>130.54</v>
      </c>
      <c r="AQ190">
        <v>133.81</v>
      </c>
      <c r="AR190">
        <v>56.72</v>
      </c>
      <c r="AS190">
        <v>60.96</v>
      </c>
      <c r="AT190">
        <v>65.400000000000006</v>
      </c>
      <c r="AU190">
        <v>67.88</v>
      </c>
      <c r="AV190">
        <v>69.819999999999993</v>
      </c>
      <c r="AW190">
        <v>70.42</v>
      </c>
      <c r="AX190">
        <v>72.17</v>
      </c>
      <c r="AY190">
        <v>73.98</v>
      </c>
      <c r="AZ190">
        <v>75.819999999999993</v>
      </c>
      <c r="BA190">
        <v>77.400000000000006</v>
      </c>
      <c r="BB190">
        <v>79.34</v>
      </c>
      <c r="BC190">
        <v>81.31</v>
      </c>
      <c r="BD190">
        <v>83.35</v>
      </c>
      <c r="BE190">
        <v>85.08</v>
      </c>
      <c r="BF190">
        <v>87.22</v>
      </c>
      <c r="BG190">
        <v>89.39</v>
      </c>
      <c r="BH190">
        <v>91.63</v>
      </c>
      <c r="BI190">
        <v>93.53</v>
      </c>
      <c r="BJ190">
        <v>95.87</v>
      </c>
      <c r="BK190">
        <v>98.27</v>
      </c>
      <c r="BL190">
        <v>100.72</v>
      </c>
      <c r="BM190">
        <v>102.82</v>
      </c>
      <c r="BN190">
        <v>105.39</v>
      </c>
      <c r="BO190">
        <v>108.03</v>
      </c>
      <c r="BP190">
        <v>110.73</v>
      </c>
      <c r="BQ190">
        <v>113.03</v>
      </c>
      <c r="BR190">
        <v>115.86</v>
      </c>
      <c r="BS190">
        <v>118.75</v>
      </c>
      <c r="BT190">
        <v>121.72</v>
      </c>
      <c r="BU190">
        <v>124.26</v>
      </c>
      <c r="BV190">
        <v>127.36</v>
      </c>
      <c r="BW190">
        <v>130.54</v>
      </c>
      <c r="BX190">
        <v>133.81</v>
      </c>
      <c r="CC190">
        <v>52.741112011693843</v>
      </c>
      <c r="CD190">
        <v>54.03876156290481</v>
      </c>
      <c r="CE190">
        <v>55.365478464062896</v>
      </c>
      <c r="CF190">
        <v>56.721913823806922</v>
      </c>
      <c r="CG190">
        <v>57.992484693460199</v>
      </c>
      <c r="CJ190">
        <v>54.03876156290481</v>
      </c>
      <c r="CK190">
        <v>55.370000000000005</v>
      </c>
      <c r="CL190">
        <v>56.72</v>
      </c>
      <c r="CO190" t="s">
        <v>201</v>
      </c>
      <c r="CP190">
        <v>2.8579846788450176E-2</v>
      </c>
      <c r="CQ190">
        <v>8.593526210255064E-3</v>
      </c>
      <c r="CR190">
        <v>2.4850894632206758E-2</v>
      </c>
      <c r="CS190">
        <v>2.5079672994318999E-2</v>
      </c>
      <c r="CT190">
        <v>2.4871586915382389E-2</v>
      </c>
      <c r="CU190">
        <v>2.0838828805064793E-2</v>
      </c>
      <c r="CV190">
        <v>2.5064599483204102E-2</v>
      </c>
      <c r="CW190">
        <v>2.482984623140911E-2</v>
      </c>
      <c r="CX190">
        <v>2.5089164924363448E-2</v>
      </c>
      <c r="CY190">
        <v>2.0755848830234003E-2</v>
      </c>
      <c r="CZ190">
        <v>2.5152797367183833E-2</v>
      </c>
      <c r="DA190">
        <v>2.4879614767255236E-2</v>
      </c>
      <c r="DB190">
        <v>2.5058731401722729E-2</v>
      </c>
      <c r="DC190">
        <v>2.0735566954054412E-2</v>
      </c>
      <c r="DD190">
        <v>2.5018710574147368E-2</v>
      </c>
      <c r="DE190">
        <v>2.5033900073015453E-2</v>
      </c>
      <c r="DF190">
        <v>2.4931311692276411E-2</v>
      </c>
      <c r="DG190">
        <v>2.0849880857823612E-2</v>
      </c>
      <c r="DH190">
        <v>2.4995137132853604E-2</v>
      </c>
      <c r="DI190">
        <v>2.5049814972957593E-2</v>
      </c>
      <c r="DJ190">
        <v>2.499305748403224E-2</v>
      </c>
      <c r="DK190">
        <v>2.0771245371624645E-2</v>
      </c>
      <c r="DL190">
        <v>2.5037600636999013E-2</v>
      </c>
      <c r="DM190">
        <v>2.4943897807698952E-2</v>
      </c>
      <c r="DN190">
        <v>2.5010526315789466E-2</v>
      </c>
      <c r="DO190">
        <v>2.0867564903056246E-2</v>
      </c>
      <c r="DP190">
        <v>2.4947690326734221E-2</v>
      </c>
      <c r="DQ190">
        <v>2.4968592964824062E-2</v>
      </c>
      <c r="DR190">
        <v>2.504979316684549E-2</v>
      </c>
    </row>
    <row r="191" spans="1:122" x14ac:dyDescent="0.25">
      <c r="A191">
        <v>30</v>
      </c>
      <c r="B191" t="s">
        <v>213</v>
      </c>
      <c r="C191" t="s">
        <v>209</v>
      </c>
      <c r="D191" t="s">
        <v>212</v>
      </c>
      <c r="E191" t="s">
        <v>202</v>
      </c>
      <c r="L191">
        <v>8.6199999999999992</v>
      </c>
      <c r="M191">
        <v>8.8699999999999992</v>
      </c>
      <c r="N191">
        <v>9.1300000000000008</v>
      </c>
      <c r="O191">
        <v>9.39</v>
      </c>
      <c r="P191">
        <v>9.5500000000000007</v>
      </c>
      <c r="Q191">
        <v>9.7899999999999991</v>
      </c>
      <c r="R191">
        <v>10.029999999999999</v>
      </c>
      <c r="S191">
        <v>10.29</v>
      </c>
      <c r="T191">
        <v>10.49</v>
      </c>
      <c r="U191">
        <v>10.76</v>
      </c>
      <c r="V191">
        <v>11.03</v>
      </c>
      <c r="W191">
        <v>11.3</v>
      </c>
      <c r="X191">
        <v>11.53</v>
      </c>
      <c r="Y191">
        <v>11.81</v>
      </c>
      <c r="Z191">
        <v>12.11</v>
      </c>
      <c r="AA191">
        <v>12.42</v>
      </c>
      <c r="AB191">
        <v>12.67</v>
      </c>
      <c r="AC191">
        <v>12.98</v>
      </c>
      <c r="AD191">
        <v>13.31</v>
      </c>
      <c r="AE191">
        <v>13.64</v>
      </c>
      <c r="AF191">
        <v>13.92</v>
      </c>
      <c r="AG191">
        <v>14.27</v>
      </c>
      <c r="AH191">
        <v>14.63</v>
      </c>
      <c r="AI191">
        <v>14.99</v>
      </c>
      <c r="AJ191">
        <v>15.29</v>
      </c>
      <c r="AK191">
        <v>15.68</v>
      </c>
      <c r="AL191">
        <v>16.07</v>
      </c>
      <c r="AM191">
        <v>16.47</v>
      </c>
      <c r="AN191">
        <v>16.809999999999999</v>
      </c>
      <c r="AO191">
        <v>17.22</v>
      </c>
      <c r="AP191">
        <v>17.649999999999999</v>
      </c>
      <c r="AQ191">
        <v>18.09</v>
      </c>
      <c r="AR191">
        <v>6.9899999999999993</v>
      </c>
      <c r="AS191">
        <v>7.19</v>
      </c>
      <c r="AT191">
        <v>7.4</v>
      </c>
      <c r="AU191">
        <v>9.1300000000000008</v>
      </c>
      <c r="AV191">
        <v>9.39</v>
      </c>
      <c r="AW191">
        <v>9.5500000000000007</v>
      </c>
      <c r="AX191">
        <v>9.7899999999999991</v>
      </c>
      <c r="AY191">
        <v>10.029999999999999</v>
      </c>
      <c r="AZ191">
        <v>10.29</v>
      </c>
      <c r="BA191">
        <v>10.49</v>
      </c>
      <c r="BB191">
        <v>10.76</v>
      </c>
      <c r="BC191">
        <v>11.03</v>
      </c>
      <c r="BD191">
        <v>11.3</v>
      </c>
      <c r="BE191">
        <v>11.53</v>
      </c>
      <c r="BF191">
        <v>11.81</v>
      </c>
      <c r="BG191">
        <v>12.11</v>
      </c>
      <c r="BH191">
        <v>12.42</v>
      </c>
      <c r="BI191">
        <v>12.67</v>
      </c>
      <c r="BJ191">
        <v>12.98</v>
      </c>
      <c r="BK191">
        <v>13.31</v>
      </c>
      <c r="BL191">
        <v>13.64</v>
      </c>
      <c r="BM191">
        <v>13.92</v>
      </c>
      <c r="BN191">
        <v>14.27</v>
      </c>
      <c r="BO191">
        <v>14.63</v>
      </c>
      <c r="BP191">
        <v>14.99</v>
      </c>
      <c r="BQ191">
        <v>15.29</v>
      </c>
      <c r="BR191">
        <v>15.68</v>
      </c>
      <c r="BS191">
        <v>16.07</v>
      </c>
      <c r="BT191">
        <v>16.47</v>
      </c>
      <c r="BU191">
        <v>16.809999999999999</v>
      </c>
      <c r="BV191">
        <v>17.22</v>
      </c>
      <c r="BW191">
        <v>17.649999999999999</v>
      </c>
      <c r="BX191">
        <v>18.09</v>
      </c>
      <c r="BZ191">
        <v>0.62494699288860922</v>
      </c>
      <c r="CC191">
        <v>6.5420038649727648</v>
      </c>
      <c r="CD191">
        <v>6.6885447515481538</v>
      </c>
      <c r="CE191">
        <v>6.8383681539828318</v>
      </c>
      <c r="CF191">
        <v>6.9915476006320469</v>
      </c>
      <c r="CG191">
        <v>7.1481582668862043</v>
      </c>
      <c r="CJ191">
        <v>6.6885447515481538</v>
      </c>
      <c r="CK191">
        <v>6.84</v>
      </c>
      <c r="CL191">
        <v>6.9899999999999993</v>
      </c>
      <c r="CO191" t="s">
        <v>202</v>
      </c>
      <c r="CP191">
        <v>2.847754654983568E-2</v>
      </c>
      <c r="CQ191">
        <v>1.7039403620873285E-2</v>
      </c>
      <c r="CR191">
        <v>2.5130890052355855E-2</v>
      </c>
      <c r="CS191">
        <v>2.4514811031664988E-2</v>
      </c>
      <c r="CT191">
        <v>2.5922233300099681E-2</v>
      </c>
      <c r="CU191">
        <v>1.9436345966958316E-2</v>
      </c>
      <c r="CV191">
        <v>2.5738798856053343E-2</v>
      </c>
      <c r="CW191">
        <v>2.5092936802973937E-2</v>
      </c>
      <c r="CX191">
        <v>2.4478694469628411E-2</v>
      </c>
      <c r="CY191">
        <v>2.0353982300884834E-2</v>
      </c>
      <c r="CZ191">
        <v>2.4284475281873472E-2</v>
      </c>
      <c r="DA191">
        <v>2.5402201524132001E-2</v>
      </c>
      <c r="DB191">
        <v>2.5598678777869571E-2</v>
      </c>
      <c r="DC191">
        <v>2.0128824476650563E-2</v>
      </c>
      <c r="DD191">
        <v>2.4467245461720639E-2</v>
      </c>
      <c r="DE191">
        <v>2.5423728813559327E-2</v>
      </c>
      <c r="DF191">
        <v>2.479338842975207E-2</v>
      </c>
      <c r="DG191">
        <v>2.0527859237536607E-2</v>
      </c>
      <c r="DH191">
        <v>2.5143678160919516E-2</v>
      </c>
      <c r="DI191">
        <v>2.522775052557822E-2</v>
      </c>
      <c r="DJ191">
        <v>2.4606971975392987E-2</v>
      </c>
      <c r="DK191">
        <v>2.0013342228152028E-2</v>
      </c>
      <c r="DL191">
        <v>2.5506867233485976E-2</v>
      </c>
      <c r="DM191">
        <v>2.4872448979591875E-2</v>
      </c>
      <c r="DN191">
        <v>2.4891101431238242E-2</v>
      </c>
      <c r="DO191">
        <v>2.0643594414086211E-2</v>
      </c>
      <c r="DP191">
        <v>2.4390243902439036E-2</v>
      </c>
      <c r="DQ191">
        <v>2.4970963995354225E-2</v>
      </c>
      <c r="DR191">
        <v>2.4929178470255033E-2</v>
      </c>
    </row>
    <row r="192" spans="1:122" x14ac:dyDescent="0.25">
      <c r="A192" t="s">
        <v>214</v>
      </c>
      <c r="D192" t="s">
        <v>214</v>
      </c>
      <c r="E192" t="s">
        <v>215</v>
      </c>
      <c r="CG192" t="s">
        <v>289</v>
      </c>
      <c r="CO192" t="s">
        <v>215</v>
      </c>
    </row>
    <row r="193" spans="1:122" x14ac:dyDescent="0.25">
      <c r="A193">
        <v>30</v>
      </c>
      <c r="B193" t="s">
        <v>215</v>
      </c>
      <c r="C193" t="s">
        <v>209</v>
      </c>
      <c r="D193" t="s">
        <v>214</v>
      </c>
      <c r="E193" t="s">
        <v>38</v>
      </c>
      <c r="F193" t="s">
        <v>128</v>
      </c>
      <c r="L193">
        <v>3.12</v>
      </c>
      <c r="M193">
        <v>3.21</v>
      </c>
      <c r="N193">
        <v>3.31</v>
      </c>
      <c r="O193">
        <v>3.4</v>
      </c>
      <c r="P193">
        <v>3.37</v>
      </c>
      <c r="Q193">
        <v>3.45</v>
      </c>
      <c r="R193">
        <v>3.54</v>
      </c>
      <c r="S193">
        <v>3.62</v>
      </c>
      <c r="T193">
        <v>3.71</v>
      </c>
      <c r="U193">
        <v>3.8</v>
      </c>
      <c r="V193">
        <v>3.89</v>
      </c>
      <c r="W193">
        <v>3.99</v>
      </c>
      <c r="X193">
        <v>4.08</v>
      </c>
      <c r="Y193">
        <v>4.1900000000000004</v>
      </c>
      <c r="Z193">
        <v>4.29</v>
      </c>
      <c r="AA193">
        <v>4.4000000000000004</v>
      </c>
      <c r="AB193">
        <v>4.5</v>
      </c>
      <c r="AC193">
        <v>4.6100000000000003</v>
      </c>
      <c r="AD193">
        <v>4.7300000000000004</v>
      </c>
      <c r="AE193">
        <v>4.84</v>
      </c>
      <c r="AF193">
        <v>4.96</v>
      </c>
      <c r="AG193">
        <v>5.08</v>
      </c>
      <c r="AH193">
        <v>5.21</v>
      </c>
      <c r="AI193">
        <v>5.34</v>
      </c>
      <c r="AJ193">
        <v>5.46</v>
      </c>
      <c r="AK193">
        <v>5.6</v>
      </c>
      <c r="AL193">
        <v>5.74</v>
      </c>
      <c r="AM193">
        <v>5.88</v>
      </c>
      <c r="AN193">
        <v>6.02</v>
      </c>
      <c r="AO193">
        <v>6.17</v>
      </c>
      <c r="AP193">
        <v>6.32</v>
      </c>
      <c r="AQ193">
        <v>6.48</v>
      </c>
      <c r="AR193">
        <v>5.9</v>
      </c>
      <c r="AS193">
        <v>3.12</v>
      </c>
      <c r="AT193">
        <v>3.21</v>
      </c>
      <c r="AU193">
        <v>3.31</v>
      </c>
      <c r="AV193">
        <v>3.4</v>
      </c>
      <c r="AW193">
        <v>3.37</v>
      </c>
      <c r="AX193">
        <v>3.45</v>
      </c>
      <c r="AY193">
        <v>3.54</v>
      </c>
      <c r="AZ193">
        <v>3.62</v>
      </c>
      <c r="BA193">
        <v>3.71</v>
      </c>
      <c r="BB193">
        <v>3.8</v>
      </c>
      <c r="BC193">
        <v>3.89</v>
      </c>
      <c r="BD193">
        <v>3.99</v>
      </c>
      <c r="BE193">
        <v>4.08</v>
      </c>
      <c r="BF193">
        <v>4.1900000000000004</v>
      </c>
      <c r="BG193">
        <v>4.29</v>
      </c>
      <c r="BH193">
        <v>4.4000000000000004</v>
      </c>
      <c r="BI193">
        <v>4.5</v>
      </c>
      <c r="BJ193">
        <v>4.6100000000000003</v>
      </c>
      <c r="BK193">
        <v>4.7300000000000004</v>
      </c>
      <c r="BL193">
        <v>4.84</v>
      </c>
      <c r="BM193">
        <v>4.96</v>
      </c>
      <c r="BN193">
        <v>5.08</v>
      </c>
      <c r="BO193">
        <v>5.21</v>
      </c>
      <c r="BP193">
        <v>5.34</v>
      </c>
      <c r="BQ193">
        <v>5.46</v>
      </c>
      <c r="BR193">
        <v>5.6</v>
      </c>
      <c r="BS193">
        <v>5.74</v>
      </c>
      <c r="BT193">
        <v>5.88</v>
      </c>
      <c r="BU193">
        <v>6.02</v>
      </c>
      <c r="BV193">
        <v>6.17</v>
      </c>
      <c r="BW193">
        <v>6.32</v>
      </c>
      <c r="BX193">
        <v>6.48</v>
      </c>
      <c r="CA193" t="s">
        <v>290</v>
      </c>
      <c r="CC193">
        <v>5.5211096251517597</v>
      </c>
      <c r="CD193">
        <v>5.6447824807551576</v>
      </c>
      <c r="CE193">
        <v>5.7712256083240741</v>
      </c>
      <c r="CF193">
        <v>5.9005010619505311</v>
      </c>
      <c r="CG193">
        <v>6.0326722857382231</v>
      </c>
      <c r="CJ193">
        <v>5.6447824807551576</v>
      </c>
      <c r="CK193">
        <v>5.77</v>
      </c>
      <c r="CL193">
        <v>5.9</v>
      </c>
      <c r="CO193" t="s">
        <v>38</v>
      </c>
      <c r="CP193">
        <v>2.7190332326283945E-2</v>
      </c>
      <c r="CQ193">
        <v>-8.8235294117646485E-3</v>
      </c>
      <c r="CR193">
        <v>2.3738872403560853E-2</v>
      </c>
      <c r="CS193">
        <v>2.6086956521739087E-2</v>
      </c>
      <c r="CT193">
        <v>2.2598870056497196E-2</v>
      </c>
      <c r="CU193">
        <v>2.4861878453038635E-2</v>
      </c>
      <c r="CV193">
        <v>2.4258760107816673E-2</v>
      </c>
      <c r="CW193">
        <v>2.368421052631587E-2</v>
      </c>
      <c r="CX193">
        <v>2.5706940874036011E-2</v>
      </c>
      <c r="CY193">
        <v>2.2556390977443573E-2</v>
      </c>
      <c r="CZ193">
        <v>2.6960784313725568E-2</v>
      </c>
      <c r="DA193">
        <v>2.3866348448687263E-2</v>
      </c>
      <c r="DB193">
        <v>2.5641025641025716E-2</v>
      </c>
      <c r="DC193">
        <v>2.2727272727272645E-2</v>
      </c>
      <c r="DD193">
        <v>2.4444444444444515E-2</v>
      </c>
      <c r="DE193">
        <v>2.6030368763557504E-2</v>
      </c>
      <c r="DF193">
        <v>2.325581395348825E-2</v>
      </c>
      <c r="DG193">
        <v>2.4793388429752088E-2</v>
      </c>
      <c r="DH193">
        <v>2.4193548387096794E-2</v>
      </c>
      <c r="DI193">
        <v>2.5590551181102341E-2</v>
      </c>
      <c r="DJ193">
        <v>2.4952015355086354E-2</v>
      </c>
      <c r="DK193">
        <v>2.2471910112359571E-2</v>
      </c>
      <c r="DL193">
        <v>2.5641025641025581E-2</v>
      </c>
      <c r="DM193">
        <v>2.5000000000000102E-2</v>
      </c>
      <c r="DN193">
        <v>2.4390243902438966E-2</v>
      </c>
      <c r="DO193">
        <v>2.3809523809523756E-2</v>
      </c>
      <c r="DP193">
        <v>2.4916943521594744E-2</v>
      </c>
      <c r="DQ193">
        <v>2.431118314424641E-2</v>
      </c>
      <c r="DR193">
        <v>2.5316455696202552E-2</v>
      </c>
    </row>
    <row r="194" spans="1:122" x14ac:dyDescent="0.25">
      <c r="A194">
        <v>30</v>
      </c>
      <c r="B194" t="s">
        <v>215</v>
      </c>
      <c r="C194" t="s">
        <v>209</v>
      </c>
      <c r="D194" t="s">
        <v>214</v>
      </c>
      <c r="E194" t="s">
        <v>40</v>
      </c>
      <c r="L194">
        <v>0.59</v>
      </c>
      <c r="M194">
        <v>0.61</v>
      </c>
      <c r="N194">
        <v>0.63</v>
      </c>
      <c r="O194">
        <v>0.65</v>
      </c>
      <c r="P194">
        <v>0.66</v>
      </c>
      <c r="Q194">
        <v>0.67</v>
      </c>
      <c r="R194">
        <v>0.69</v>
      </c>
      <c r="S194">
        <v>0.71</v>
      </c>
      <c r="T194">
        <v>0.72</v>
      </c>
      <c r="U194">
        <v>0.74</v>
      </c>
      <c r="V194">
        <v>0.76</v>
      </c>
      <c r="W194">
        <v>0.78</v>
      </c>
      <c r="X194">
        <v>0.79</v>
      </c>
      <c r="Y194">
        <v>0.81</v>
      </c>
      <c r="Z194">
        <v>0.83</v>
      </c>
      <c r="AA194">
        <v>0.86</v>
      </c>
      <c r="AB194">
        <v>0.87</v>
      </c>
      <c r="AC194">
        <v>0.89</v>
      </c>
      <c r="AD194">
        <v>0.92</v>
      </c>
      <c r="AE194">
        <v>0.94</v>
      </c>
      <c r="AF194">
        <v>0.96</v>
      </c>
      <c r="AG194">
        <v>0.98</v>
      </c>
      <c r="AH194">
        <v>1.01</v>
      </c>
      <c r="AI194">
        <v>1.03</v>
      </c>
      <c r="AJ194">
        <v>1.05</v>
      </c>
      <c r="AK194">
        <v>1.08</v>
      </c>
      <c r="AL194">
        <v>1.1100000000000001</v>
      </c>
      <c r="AM194">
        <v>1.1299999999999999</v>
      </c>
      <c r="AN194">
        <v>1.1599999999999999</v>
      </c>
      <c r="AO194">
        <v>1.18</v>
      </c>
      <c r="AP194">
        <v>1.21</v>
      </c>
      <c r="AQ194">
        <v>1.24</v>
      </c>
      <c r="AR194">
        <v>0.68</v>
      </c>
      <c r="AS194">
        <v>0.59</v>
      </c>
      <c r="AT194">
        <v>0.61</v>
      </c>
      <c r="AU194">
        <v>0.63</v>
      </c>
      <c r="AV194">
        <v>0.65</v>
      </c>
      <c r="AW194">
        <v>0.66</v>
      </c>
      <c r="AX194">
        <v>0.67</v>
      </c>
      <c r="AY194">
        <v>0.69</v>
      </c>
      <c r="AZ194">
        <v>0.71</v>
      </c>
      <c r="BA194">
        <v>0.72</v>
      </c>
      <c r="BB194">
        <v>0.74</v>
      </c>
      <c r="BC194">
        <v>0.76</v>
      </c>
      <c r="BD194">
        <v>0.78</v>
      </c>
      <c r="BE194">
        <v>0.79</v>
      </c>
      <c r="BF194">
        <v>0.81</v>
      </c>
      <c r="BG194">
        <v>0.83</v>
      </c>
      <c r="BH194">
        <v>0.86</v>
      </c>
      <c r="BI194">
        <v>0.87</v>
      </c>
      <c r="BJ194">
        <v>0.89</v>
      </c>
      <c r="BK194">
        <v>0.92</v>
      </c>
      <c r="BL194">
        <v>0.94</v>
      </c>
      <c r="BM194">
        <v>0.96</v>
      </c>
      <c r="BN194">
        <v>0.98</v>
      </c>
      <c r="BO194">
        <v>1.01</v>
      </c>
      <c r="BP194">
        <v>1.03</v>
      </c>
      <c r="BQ194">
        <v>1.05</v>
      </c>
      <c r="BR194">
        <v>1.08</v>
      </c>
      <c r="BS194">
        <v>1.1100000000000001</v>
      </c>
      <c r="BT194">
        <v>1.1299999999999999</v>
      </c>
      <c r="BU194">
        <v>1.1599999999999999</v>
      </c>
      <c r="BV194">
        <v>1.18</v>
      </c>
      <c r="BW194">
        <v>1.21</v>
      </c>
      <c r="BX194">
        <v>1.24</v>
      </c>
      <c r="CC194">
        <v>0.640485046551868</v>
      </c>
      <c r="CD194">
        <v>0.65483191159462983</v>
      </c>
      <c r="CE194">
        <v>0.66950014641434941</v>
      </c>
      <c r="CF194">
        <v>0.68449694969403085</v>
      </c>
      <c r="CG194">
        <v>0.69982968136717716</v>
      </c>
      <c r="CJ194">
        <v>0.65483191159462983</v>
      </c>
      <c r="CK194">
        <v>0.67</v>
      </c>
      <c r="CL194">
        <v>0.68</v>
      </c>
      <c r="CO194" t="s">
        <v>40</v>
      </c>
      <c r="CP194">
        <v>3.1746031746031772E-2</v>
      </c>
      <c r="CQ194">
        <v>1.5384615384615398E-2</v>
      </c>
      <c r="CR194">
        <v>1.5151515151515164E-2</v>
      </c>
      <c r="CS194">
        <v>2.9850746268656577E-2</v>
      </c>
      <c r="CT194">
        <v>2.898550724637684E-2</v>
      </c>
      <c r="CU194">
        <v>1.4084507042253534E-2</v>
      </c>
      <c r="CV194">
        <v>2.7777777777777804E-2</v>
      </c>
      <c r="CW194">
        <v>2.7027027027027053E-2</v>
      </c>
      <c r="CX194">
        <v>2.6315789473684233E-2</v>
      </c>
      <c r="CY194">
        <v>1.2820512820512832E-2</v>
      </c>
      <c r="CZ194">
        <v>2.5316455696202552E-2</v>
      </c>
      <c r="DA194">
        <v>2.4691358024691242E-2</v>
      </c>
      <c r="DB194">
        <v>3.6144578313253045E-2</v>
      </c>
      <c r="DC194">
        <v>1.1627906976744196E-2</v>
      </c>
      <c r="DD194">
        <v>2.2988505747126457E-2</v>
      </c>
      <c r="DE194">
        <v>3.3707865168539353E-2</v>
      </c>
      <c r="DF194">
        <v>2.1739130434782507E-2</v>
      </c>
      <c r="DG194">
        <v>2.1276595744680871E-2</v>
      </c>
      <c r="DH194">
        <v>2.0833333333333353E-2</v>
      </c>
      <c r="DI194">
        <v>3.0612244897959211E-2</v>
      </c>
      <c r="DJ194">
        <v>1.980198019801982E-2</v>
      </c>
      <c r="DK194">
        <v>1.9417475728155355E-2</v>
      </c>
      <c r="DL194">
        <v>2.8571428571428595E-2</v>
      </c>
      <c r="DM194">
        <v>2.7777777777777801E-2</v>
      </c>
      <c r="DN194">
        <v>1.8018018018017834E-2</v>
      </c>
      <c r="DO194">
        <v>2.6548672566371709E-2</v>
      </c>
      <c r="DP194">
        <v>1.7241379310344845E-2</v>
      </c>
      <c r="DQ194">
        <v>2.5423728813559344E-2</v>
      </c>
      <c r="DR194">
        <v>2.4793388429752088E-2</v>
      </c>
    </row>
    <row r="195" spans="1:122" x14ac:dyDescent="0.25">
      <c r="A195">
        <v>30</v>
      </c>
      <c r="B195" t="s">
        <v>215</v>
      </c>
      <c r="C195" t="s">
        <v>209</v>
      </c>
      <c r="D195" t="s">
        <v>214</v>
      </c>
      <c r="E195" t="s">
        <v>42</v>
      </c>
      <c r="L195">
        <v>47.38</v>
      </c>
      <c r="M195">
        <v>48.74</v>
      </c>
      <c r="N195">
        <v>50.14</v>
      </c>
      <c r="O195">
        <v>51.58</v>
      </c>
      <c r="P195">
        <v>52.06</v>
      </c>
      <c r="Q195">
        <v>53.36</v>
      </c>
      <c r="R195">
        <v>54.69</v>
      </c>
      <c r="S195">
        <v>56.06</v>
      </c>
      <c r="T195">
        <v>57.22</v>
      </c>
      <c r="U195">
        <v>58.65</v>
      </c>
      <c r="V195">
        <v>60.12</v>
      </c>
      <c r="W195">
        <v>61.62</v>
      </c>
      <c r="X195">
        <v>62.89</v>
      </c>
      <c r="Y195">
        <v>64.47</v>
      </c>
      <c r="Z195">
        <v>66.08</v>
      </c>
      <c r="AA195">
        <v>67.73</v>
      </c>
      <c r="AB195">
        <v>69.13</v>
      </c>
      <c r="AC195">
        <v>70.86</v>
      </c>
      <c r="AD195">
        <v>72.63</v>
      </c>
      <c r="AE195">
        <v>74.45</v>
      </c>
      <c r="AF195">
        <v>75.989999999999995</v>
      </c>
      <c r="AG195">
        <v>77.89</v>
      </c>
      <c r="AH195">
        <v>79.83</v>
      </c>
      <c r="AI195">
        <v>81.83</v>
      </c>
      <c r="AJ195">
        <v>83.52</v>
      </c>
      <c r="AK195">
        <v>85.61</v>
      </c>
      <c r="AL195">
        <v>87.75</v>
      </c>
      <c r="AM195">
        <v>89.94</v>
      </c>
      <c r="AN195">
        <v>91.81</v>
      </c>
      <c r="AO195">
        <v>94.1</v>
      </c>
      <c r="AP195">
        <v>96.45</v>
      </c>
      <c r="AQ195">
        <v>98.86</v>
      </c>
      <c r="AR195">
        <v>39.46</v>
      </c>
      <c r="AS195">
        <v>46.15</v>
      </c>
      <c r="AT195">
        <v>48.74</v>
      </c>
      <c r="AU195">
        <v>50.14</v>
      </c>
      <c r="AV195">
        <v>51.58</v>
      </c>
      <c r="AW195">
        <v>52.06</v>
      </c>
      <c r="AX195">
        <v>53.36</v>
      </c>
      <c r="AY195">
        <v>54.69</v>
      </c>
      <c r="AZ195">
        <v>56.06</v>
      </c>
      <c r="BA195">
        <v>57.22</v>
      </c>
      <c r="BB195">
        <v>58.65</v>
      </c>
      <c r="BC195">
        <v>60.12</v>
      </c>
      <c r="BD195">
        <v>61.62</v>
      </c>
      <c r="BE195">
        <v>62.89</v>
      </c>
      <c r="BF195">
        <v>64.47</v>
      </c>
      <c r="BG195">
        <v>66.08</v>
      </c>
      <c r="BH195">
        <v>67.73</v>
      </c>
      <c r="BI195">
        <v>69.13</v>
      </c>
      <c r="BJ195">
        <v>70.86</v>
      </c>
      <c r="BK195">
        <v>72.63</v>
      </c>
      <c r="BL195">
        <v>74.45</v>
      </c>
      <c r="BM195">
        <v>75.989999999999995</v>
      </c>
      <c r="BN195">
        <v>77.89</v>
      </c>
      <c r="BO195">
        <v>79.83</v>
      </c>
      <c r="BP195">
        <v>81.83</v>
      </c>
      <c r="BQ195">
        <v>83.52</v>
      </c>
      <c r="BR195">
        <v>85.61</v>
      </c>
      <c r="BS195">
        <v>87.75</v>
      </c>
      <c r="BT195">
        <v>89.94</v>
      </c>
      <c r="BU195">
        <v>91.81</v>
      </c>
      <c r="BV195">
        <v>94.1</v>
      </c>
      <c r="BW195">
        <v>96.45</v>
      </c>
      <c r="BX195">
        <v>98.86</v>
      </c>
      <c r="CC195">
        <v>36.584399972859572</v>
      </c>
      <c r="CD195">
        <v>37.520139174400654</v>
      </c>
      <c r="CE195">
        <v>38.476838934056246</v>
      </c>
      <c r="CF195">
        <v>39.454968768328122</v>
      </c>
      <c r="CG195">
        <v>40.338760068738672</v>
      </c>
      <c r="CJ195">
        <v>37.519999999999996</v>
      </c>
      <c r="CK195">
        <v>38.479999999999997</v>
      </c>
      <c r="CL195">
        <v>39.46</v>
      </c>
      <c r="CO195" t="s">
        <v>42</v>
      </c>
      <c r="CP195">
        <v>2.8719585161547621E-2</v>
      </c>
      <c r="CQ195">
        <v>9.3059325319892212E-3</v>
      </c>
      <c r="CR195">
        <v>2.4971187091817077E-2</v>
      </c>
      <c r="CS195">
        <v>2.4925037481259339E-2</v>
      </c>
      <c r="CT195">
        <v>2.5050283415615372E-2</v>
      </c>
      <c r="CU195">
        <v>2.0692115590438754E-2</v>
      </c>
      <c r="CV195">
        <v>2.4991261796574619E-2</v>
      </c>
      <c r="CW195">
        <v>2.5063938618925811E-2</v>
      </c>
      <c r="CX195">
        <v>2.4950099800399202E-2</v>
      </c>
      <c r="CY195">
        <v>2.0610191496267496E-2</v>
      </c>
      <c r="CZ195">
        <v>2.5123231038320849E-2</v>
      </c>
      <c r="DA195">
        <v>2.497285559174809E-2</v>
      </c>
      <c r="DB195">
        <v>2.4969733656174421E-2</v>
      </c>
      <c r="DC195">
        <v>2.0670308578177934E-2</v>
      </c>
      <c r="DD195">
        <v>2.5025314624620341E-2</v>
      </c>
      <c r="DE195">
        <v>2.4978831498729835E-2</v>
      </c>
      <c r="DF195">
        <v>2.505851576483557E-2</v>
      </c>
      <c r="DG195">
        <v>2.068502350570842E-2</v>
      </c>
      <c r="DH195">
        <v>2.5003289906566729E-2</v>
      </c>
      <c r="DI195">
        <v>2.4906920015406314E-2</v>
      </c>
      <c r="DJ195">
        <v>2.5053238131028437E-2</v>
      </c>
      <c r="DK195">
        <v>2.0652572406207964E-2</v>
      </c>
      <c r="DL195">
        <v>2.5023946360153298E-2</v>
      </c>
      <c r="DM195">
        <v>2.4997079780399493E-2</v>
      </c>
      <c r="DN195">
        <v>2.495726495726493E-2</v>
      </c>
      <c r="DO195">
        <v>2.0791638870358068E-2</v>
      </c>
      <c r="DP195">
        <v>2.4942816686635356E-2</v>
      </c>
      <c r="DQ195">
        <v>2.4973432518597329E-2</v>
      </c>
      <c r="DR195">
        <v>2.4987039917055434E-2</v>
      </c>
    </row>
    <row r="196" spans="1:122" x14ac:dyDescent="0.25">
      <c r="A196">
        <v>30</v>
      </c>
      <c r="B196" t="s">
        <v>215</v>
      </c>
      <c r="C196" t="s">
        <v>209</v>
      </c>
      <c r="D196" t="s">
        <v>214</v>
      </c>
      <c r="E196" t="s">
        <v>43</v>
      </c>
      <c r="L196">
        <v>8.0299999999999994</v>
      </c>
      <c r="M196">
        <v>8.26</v>
      </c>
      <c r="N196">
        <v>8.5</v>
      </c>
      <c r="O196">
        <v>8.74</v>
      </c>
      <c r="P196">
        <v>8.89</v>
      </c>
      <c r="Q196">
        <v>9.1199999999999992</v>
      </c>
      <c r="R196">
        <v>9.34</v>
      </c>
      <c r="S196">
        <v>9.58</v>
      </c>
      <c r="T196">
        <v>9.77</v>
      </c>
      <c r="U196">
        <v>10.02</v>
      </c>
      <c r="V196">
        <v>10.27</v>
      </c>
      <c r="W196">
        <v>10.52</v>
      </c>
      <c r="X196">
        <v>10.74</v>
      </c>
      <c r="Y196">
        <v>11</v>
      </c>
      <c r="Z196">
        <v>11.28</v>
      </c>
      <c r="AA196">
        <v>11.56</v>
      </c>
      <c r="AB196">
        <v>11.8</v>
      </c>
      <c r="AC196">
        <v>12.09</v>
      </c>
      <c r="AD196">
        <v>12.39</v>
      </c>
      <c r="AE196">
        <v>12.7</v>
      </c>
      <c r="AF196">
        <v>12.96</v>
      </c>
      <c r="AG196">
        <v>13.29</v>
      </c>
      <c r="AH196">
        <v>13.62</v>
      </c>
      <c r="AI196">
        <v>13.96</v>
      </c>
      <c r="AJ196">
        <v>14.24</v>
      </c>
      <c r="AK196">
        <v>14.6</v>
      </c>
      <c r="AL196">
        <v>14.96</v>
      </c>
      <c r="AM196">
        <v>15.34</v>
      </c>
      <c r="AN196">
        <v>15.65</v>
      </c>
      <c r="AO196">
        <v>16.04</v>
      </c>
      <c r="AP196">
        <v>16.440000000000001</v>
      </c>
      <c r="AQ196">
        <v>16.850000000000001</v>
      </c>
      <c r="AR196">
        <v>6.31</v>
      </c>
      <c r="AS196">
        <v>6.6</v>
      </c>
      <c r="AT196">
        <v>8.2100000000000009</v>
      </c>
      <c r="AU196">
        <v>8.5</v>
      </c>
      <c r="AV196">
        <v>8.74</v>
      </c>
      <c r="AW196">
        <v>8.89</v>
      </c>
      <c r="AX196">
        <v>9.1199999999999992</v>
      </c>
      <c r="AY196">
        <v>9.34</v>
      </c>
      <c r="AZ196">
        <v>9.58</v>
      </c>
      <c r="BA196">
        <v>9.77</v>
      </c>
      <c r="BB196">
        <v>10.02</v>
      </c>
      <c r="BC196">
        <v>10.27</v>
      </c>
      <c r="BD196">
        <v>10.52</v>
      </c>
      <c r="BE196">
        <v>10.74</v>
      </c>
      <c r="BF196">
        <v>11</v>
      </c>
      <c r="BG196">
        <v>11.28</v>
      </c>
      <c r="BH196">
        <v>11.56</v>
      </c>
      <c r="BI196">
        <v>11.8</v>
      </c>
      <c r="BJ196">
        <v>12.09</v>
      </c>
      <c r="BK196">
        <v>12.39</v>
      </c>
      <c r="BL196">
        <v>12.7</v>
      </c>
      <c r="BM196">
        <v>12.96</v>
      </c>
      <c r="BN196">
        <v>13.29</v>
      </c>
      <c r="BO196">
        <v>13.62</v>
      </c>
      <c r="BP196">
        <v>13.96</v>
      </c>
      <c r="BQ196">
        <v>14.24</v>
      </c>
      <c r="BR196">
        <v>14.6</v>
      </c>
      <c r="BS196">
        <v>14.96</v>
      </c>
      <c r="BT196">
        <v>15.34</v>
      </c>
      <c r="BU196">
        <v>15.65</v>
      </c>
      <c r="BV196">
        <v>16.04</v>
      </c>
      <c r="BW196">
        <v>16.440000000000001</v>
      </c>
      <c r="BX196">
        <v>16.850000000000001</v>
      </c>
      <c r="CC196">
        <v>5.9015188184208967</v>
      </c>
      <c r="CD196">
        <v>6.033712839953524</v>
      </c>
      <c r="CE196">
        <v>6.1688680075684825</v>
      </c>
      <c r="CF196">
        <v>6.3070506509380158</v>
      </c>
      <c r="CG196">
        <v>6.4483285855190271</v>
      </c>
      <c r="CJ196">
        <v>6.04</v>
      </c>
      <c r="CK196">
        <v>6.17</v>
      </c>
      <c r="CL196">
        <v>6.31</v>
      </c>
      <c r="CO196" t="s">
        <v>43</v>
      </c>
      <c r="CP196">
        <v>2.8235294117647084E-2</v>
      </c>
      <c r="CQ196">
        <v>1.7162471395881049E-2</v>
      </c>
      <c r="CR196">
        <v>2.587176602924619E-2</v>
      </c>
      <c r="CS196">
        <v>2.4122807017543931E-2</v>
      </c>
      <c r="CT196">
        <v>2.5695931477516084E-2</v>
      </c>
      <c r="CU196">
        <v>1.9832985386221243E-2</v>
      </c>
      <c r="CV196">
        <v>2.5588536335721598E-2</v>
      </c>
      <c r="CW196">
        <v>2.4950099800399202E-2</v>
      </c>
      <c r="CX196">
        <v>2.4342745861733205E-2</v>
      </c>
      <c r="CY196">
        <v>2.0912547528517171E-2</v>
      </c>
      <c r="CZ196">
        <v>2.420856610800743E-2</v>
      </c>
      <c r="DA196">
        <v>2.5454545454545396E-2</v>
      </c>
      <c r="DB196">
        <v>2.4822695035461095E-2</v>
      </c>
      <c r="DC196">
        <v>2.0761245674740501E-2</v>
      </c>
      <c r="DD196">
        <v>2.4576271186440603E-2</v>
      </c>
      <c r="DE196">
        <v>2.4813895781637778E-2</v>
      </c>
      <c r="DF196">
        <v>2.5020177562550341E-2</v>
      </c>
      <c r="DG196">
        <v>2.0472440944882014E-2</v>
      </c>
      <c r="DH196">
        <v>2.546296296296283E-2</v>
      </c>
      <c r="DI196">
        <v>2.4830699774266371E-2</v>
      </c>
      <c r="DJ196">
        <v>2.4963289280470018E-2</v>
      </c>
      <c r="DK196">
        <v>2.0057306590257833E-2</v>
      </c>
      <c r="DL196">
        <v>2.5280898876404456E-2</v>
      </c>
      <c r="DM196">
        <v>2.4657534246575425E-2</v>
      </c>
      <c r="DN196">
        <v>2.5401069518716509E-2</v>
      </c>
      <c r="DO196">
        <v>2.0208604954367698E-2</v>
      </c>
      <c r="DP196">
        <v>2.4920127795527078E-2</v>
      </c>
      <c r="DQ196">
        <v>2.493765586034926E-2</v>
      </c>
      <c r="DR196">
        <v>2.4939172749391735E-2</v>
      </c>
    </row>
    <row r="197" spans="1:122" x14ac:dyDescent="0.25">
      <c r="A197">
        <v>30</v>
      </c>
      <c r="B197" t="s">
        <v>215</v>
      </c>
      <c r="C197" t="s">
        <v>209</v>
      </c>
      <c r="D197" t="s">
        <v>214</v>
      </c>
      <c r="E197" t="s">
        <v>201</v>
      </c>
      <c r="L197">
        <v>50.5</v>
      </c>
      <c r="M197">
        <v>51.95</v>
      </c>
      <c r="N197">
        <v>53.45</v>
      </c>
      <c r="O197">
        <v>54.98</v>
      </c>
      <c r="P197">
        <v>55.43</v>
      </c>
      <c r="Q197">
        <v>56.81</v>
      </c>
      <c r="R197">
        <v>58.23</v>
      </c>
      <c r="S197">
        <v>59.68</v>
      </c>
      <c r="T197">
        <v>60.93</v>
      </c>
      <c r="U197">
        <v>62.45</v>
      </c>
      <c r="V197">
        <v>64.010000000000005</v>
      </c>
      <c r="W197">
        <v>65.61</v>
      </c>
      <c r="X197">
        <v>66.97</v>
      </c>
      <c r="Y197">
        <v>68.66</v>
      </c>
      <c r="Z197">
        <v>70.37</v>
      </c>
      <c r="AA197">
        <v>72.13</v>
      </c>
      <c r="AB197">
        <v>73.63</v>
      </c>
      <c r="AC197">
        <v>75.47</v>
      </c>
      <c r="AD197">
        <v>77.36</v>
      </c>
      <c r="AE197">
        <v>79.290000000000006</v>
      </c>
      <c r="AF197">
        <v>80.95</v>
      </c>
      <c r="AG197">
        <v>82.97</v>
      </c>
      <c r="AH197">
        <v>85.04</v>
      </c>
      <c r="AI197">
        <v>87.17</v>
      </c>
      <c r="AJ197">
        <v>88.98</v>
      </c>
      <c r="AK197">
        <v>91.21</v>
      </c>
      <c r="AL197">
        <v>93.49</v>
      </c>
      <c r="AM197">
        <v>95.82</v>
      </c>
      <c r="AN197">
        <v>97.83</v>
      </c>
      <c r="AO197">
        <v>100.27</v>
      </c>
      <c r="AP197">
        <v>102.77</v>
      </c>
      <c r="AQ197">
        <v>105.34</v>
      </c>
      <c r="AR197">
        <v>45.36</v>
      </c>
      <c r="AS197">
        <v>49.27</v>
      </c>
      <c r="AT197">
        <v>51.95</v>
      </c>
      <c r="AU197">
        <v>53.45</v>
      </c>
      <c r="AV197">
        <v>54.98</v>
      </c>
      <c r="AW197">
        <v>55.43</v>
      </c>
      <c r="AX197">
        <v>56.81</v>
      </c>
      <c r="AY197">
        <v>58.23</v>
      </c>
      <c r="AZ197">
        <v>59.68</v>
      </c>
      <c r="BA197">
        <v>60.93</v>
      </c>
      <c r="BB197">
        <v>62.45</v>
      </c>
      <c r="BC197">
        <v>64.010000000000005</v>
      </c>
      <c r="BD197">
        <v>65.61</v>
      </c>
      <c r="BE197">
        <v>66.97</v>
      </c>
      <c r="BF197">
        <v>68.66</v>
      </c>
      <c r="BG197">
        <v>70.37</v>
      </c>
      <c r="BH197">
        <v>72.13</v>
      </c>
      <c r="BI197">
        <v>73.63</v>
      </c>
      <c r="BJ197">
        <v>75.47</v>
      </c>
      <c r="BK197">
        <v>77.36</v>
      </c>
      <c r="BL197">
        <v>79.290000000000006</v>
      </c>
      <c r="BM197">
        <v>80.95</v>
      </c>
      <c r="BN197">
        <v>82.97</v>
      </c>
      <c r="BO197">
        <v>85.04</v>
      </c>
      <c r="BP197">
        <v>87.17</v>
      </c>
      <c r="BQ197">
        <v>88.98</v>
      </c>
      <c r="BR197">
        <v>91.21</v>
      </c>
      <c r="BS197">
        <v>93.49</v>
      </c>
      <c r="BT197">
        <v>95.82</v>
      </c>
      <c r="BU197">
        <v>97.83</v>
      </c>
      <c r="BV197">
        <v>100.27</v>
      </c>
      <c r="BW197">
        <v>102.77</v>
      </c>
      <c r="BX197">
        <v>105.34</v>
      </c>
      <c r="CC197">
        <v>42.105509598011331</v>
      </c>
      <c r="CD197">
        <v>43.164921655155808</v>
      </c>
      <c r="CE197">
        <v>44.24806454238032</v>
      </c>
      <c r="CF197">
        <v>45.355469830278651</v>
      </c>
      <c r="CG197">
        <v>46.371432354476894</v>
      </c>
      <c r="CJ197">
        <v>43.164921655155808</v>
      </c>
      <c r="CK197">
        <v>44.25</v>
      </c>
      <c r="CL197">
        <v>45.36</v>
      </c>
      <c r="CO197" t="s">
        <v>201</v>
      </c>
      <c r="CP197">
        <v>2.8624883068288007E-2</v>
      </c>
      <c r="CQ197">
        <v>8.1847944707166762E-3</v>
      </c>
      <c r="CR197">
        <v>2.4896265560166022E-2</v>
      </c>
      <c r="CS197">
        <v>2.4995599366308654E-2</v>
      </c>
      <c r="CT197">
        <v>2.4901253649321706E-2</v>
      </c>
      <c r="CU197">
        <v>2.0945040214477212E-2</v>
      </c>
      <c r="CV197">
        <v>2.4946660101756165E-2</v>
      </c>
      <c r="CW197">
        <v>2.4979983987189786E-2</v>
      </c>
      <c r="CX197">
        <v>2.499609436025612E-2</v>
      </c>
      <c r="CY197">
        <v>2.0728547477518663E-2</v>
      </c>
      <c r="CZ197">
        <v>2.5235179931312496E-2</v>
      </c>
      <c r="DA197">
        <v>2.4905330614622898E-2</v>
      </c>
      <c r="DB197">
        <v>2.501065795083119E-2</v>
      </c>
      <c r="DC197">
        <v>2.0795785387494801E-2</v>
      </c>
      <c r="DD197">
        <v>2.49898139345376E-2</v>
      </c>
      <c r="DE197">
        <v>2.504306346892806E-2</v>
      </c>
      <c r="DF197">
        <v>2.4948293691830492E-2</v>
      </c>
      <c r="DG197">
        <v>2.0935805271787067E-2</v>
      </c>
      <c r="DH197">
        <v>2.4953675108091364E-2</v>
      </c>
      <c r="DI197">
        <v>2.4948776666265004E-2</v>
      </c>
      <c r="DJ197">
        <v>2.5047036688617064E-2</v>
      </c>
      <c r="DK197">
        <v>2.0764024320293704E-2</v>
      </c>
      <c r="DL197">
        <v>2.5061811643065743E-2</v>
      </c>
      <c r="DM197">
        <v>2.4997259072470138E-2</v>
      </c>
      <c r="DN197">
        <v>2.4922451599101492E-2</v>
      </c>
      <c r="DO197">
        <v>2.0976831559173504E-2</v>
      </c>
      <c r="DP197">
        <v>2.494122457323927E-2</v>
      </c>
      <c r="DQ197">
        <v>2.4932681759250026E-2</v>
      </c>
      <c r="DR197">
        <v>2.5007297849567067E-2</v>
      </c>
    </row>
    <row r="198" spans="1:122" x14ac:dyDescent="0.25">
      <c r="A198">
        <v>30</v>
      </c>
      <c r="B198" t="s">
        <v>215</v>
      </c>
      <c r="C198" t="s">
        <v>209</v>
      </c>
      <c r="D198" t="s">
        <v>214</v>
      </c>
      <c r="E198" t="s">
        <v>202</v>
      </c>
      <c r="L198">
        <v>8.6199999999999992</v>
      </c>
      <c r="M198">
        <v>8.8699999999999992</v>
      </c>
      <c r="N198">
        <v>9.1300000000000008</v>
      </c>
      <c r="O198">
        <v>9.39</v>
      </c>
      <c r="P198">
        <v>9.5500000000000007</v>
      </c>
      <c r="Q198">
        <v>9.7899999999999991</v>
      </c>
      <c r="R198">
        <v>10.029999999999999</v>
      </c>
      <c r="S198">
        <v>10.29</v>
      </c>
      <c r="T198">
        <v>10.49</v>
      </c>
      <c r="U198">
        <v>10.76</v>
      </c>
      <c r="V198">
        <v>11.03</v>
      </c>
      <c r="W198">
        <v>11.3</v>
      </c>
      <c r="X198">
        <v>11.53</v>
      </c>
      <c r="Y198">
        <v>11.81</v>
      </c>
      <c r="Z198">
        <v>12.11</v>
      </c>
      <c r="AA198">
        <v>12.42</v>
      </c>
      <c r="AB198">
        <v>12.67</v>
      </c>
      <c r="AC198">
        <v>12.98</v>
      </c>
      <c r="AD198">
        <v>13.31</v>
      </c>
      <c r="AE198">
        <v>13.64</v>
      </c>
      <c r="AF198">
        <v>13.92</v>
      </c>
      <c r="AG198">
        <v>14.27</v>
      </c>
      <c r="AH198">
        <v>14.63</v>
      </c>
      <c r="AI198">
        <v>14.99</v>
      </c>
      <c r="AJ198">
        <v>15.29</v>
      </c>
      <c r="AK198">
        <v>15.68</v>
      </c>
      <c r="AL198">
        <v>16.07</v>
      </c>
      <c r="AM198">
        <v>16.47</v>
      </c>
      <c r="AN198">
        <v>16.809999999999999</v>
      </c>
      <c r="AO198">
        <v>17.22</v>
      </c>
      <c r="AP198">
        <v>17.649999999999999</v>
      </c>
      <c r="AQ198">
        <v>18.09</v>
      </c>
      <c r="AR198">
        <v>6.9899999999999993</v>
      </c>
      <c r="AS198">
        <v>7.19</v>
      </c>
      <c r="AT198">
        <v>8.82</v>
      </c>
      <c r="AU198">
        <v>9.1300000000000008</v>
      </c>
      <c r="AV198">
        <v>9.39</v>
      </c>
      <c r="AW198">
        <v>9.5500000000000007</v>
      </c>
      <c r="AX198">
        <v>9.7899999999999991</v>
      </c>
      <c r="AY198">
        <v>10.029999999999999</v>
      </c>
      <c r="AZ198">
        <v>10.29</v>
      </c>
      <c r="BA198">
        <v>10.49</v>
      </c>
      <c r="BB198">
        <v>10.76</v>
      </c>
      <c r="BC198">
        <v>11.03</v>
      </c>
      <c r="BD198">
        <v>11.3</v>
      </c>
      <c r="BE198">
        <v>11.53</v>
      </c>
      <c r="BF198">
        <v>11.81</v>
      </c>
      <c r="BG198">
        <v>12.11</v>
      </c>
      <c r="BH198">
        <v>12.42</v>
      </c>
      <c r="BI198">
        <v>12.67</v>
      </c>
      <c r="BJ198">
        <v>12.98</v>
      </c>
      <c r="BK198">
        <v>13.31</v>
      </c>
      <c r="BL198">
        <v>13.64</v>
      </c>
      <c r="BM198">
        <v>13.92</v>
      </c>
      <c r="BN198">
        <v>14.27</v>
      </c>
      <c r="BO198">
        <v>14.63</v>
      </c>
      <c r="BP198">
        <v>14.99</v>
      </c>
      <c r="BQ198">
        <v>15.29</v>
      </c>
      <c r="BR198">
        <v>15.68</v>
      </c>
      <c r="BS198">
        <v>16.07</v>
      </c>
      <c r="BT198">
        <v>16.47</v>
      </c>
      <c r="BU198">
        <v>16.809999999999999</v>
      </c>
      <c r="BV198">
        <v>17.22</v>
      </c>
      <c r="BW198">
        <v>17.649999999999999</v>
      </c>
      <c r="BX198">
        <v>18.09</v>
      </c>
      <c r="BZ198">
        <v>0.62494699288860922</v>
      </c>
      <c r="CC198">
        <v>6.5420038649727648</v>
      </c>
      <c r="CD198">
        <v>6.6885447515481538</v>
      </c>
      <c r="CE198">
        <v>6.8383681539828318</v>
      </c>
      <c r="CF198">
        <v>6.9915476006320469</v>
      </c>
      <c r="CG198">
        <v>7.1481582668862043</v>
      </c>
      <c r="CJ198">
        <v>6.6885447515481538</v>
      </c>
      <c r="CK198">
        <v>6.84</v>
      </c>
      <c r="CL198">
        <v>6.9899999999999993</v>
      </c>
      <c r="CO198" t="s">
        <v>202</v>
      </c>
      <c r="CP198">
        <v>2.847754654983568E-2</v>
      </c>
      <c r="CQ198">
        <v>1.7039403620873285E-2</v>
      </c>
      <c r="CR198">
        <v>2.5130890052355855E-2</v>
      </c>
      <c r="CS198">
        <v>2.4514811031664988E-2</v>
      </c>
      <c r="CT198">
        <v>2.5922233300099681E-2</v>
      </c>
      <c r="CU198">
        <v>1.9436345966958316E-2</v>
      </c>
      <c r="CV198">
        <v>2.5738798856053343E-2</v>
      </c>
      <c r="CW198">
        <v>2.5092936802973937E-2</v>
      </c>
      <c r="CX198">
        <v>2.4478694469628411E-2</v>
      </c>
      <c r="CY198">
        <v>2.0353982300884834E-2</v>
      </c>
      <c r="CZ198">
        <v>2.4284475281873472E-2</v>
      </c>
      <c r="DA198">
        <v>2.5402201524132001E-2</v>
      </c>
      <c r="DB198">
        <v>2.5598678777869571E-2</v>
      </c>
      <c r="DC198">
        <v>2.0128824476650563E-2</v>
      </c>
      <c r="DD198">
        <v>2.4467245461720639E-2</v>
      </c>
      <c r="DE198">
        <v>2.5423728813559327E-2</v>
      </c>
      <c r="DF198">
        <v>2.479338842975207E-2</v>
      </c>
      <c r="DG198">
        <v>2.0527859237536607E-2</v>
      </c>
      <c r="DH198">
        <v>2.5143678160919516E-2</v>
      </c>
      <c r="DI198">
        <v>2.522775052557822E-2</v>
      </c>
      <c r="DJ198">
        <v>2.4606971975392987E-2</v>
      </c>
      <c r="DK198">
        <v>2.0013342228152028E-2</v>
      </c>
      <c r="DL198">
        <v>2.5506867233485976E-2</v>
      </c>
      <c r="DM198">
        <v>2.4872448979591875E-2</v>
      </c>
      <c r="DN198">
        <v>2.4891101431238242E-2</v>
      </c>
      <c r="DO198">
        <v>2.0643594414086211E-2</v>
      </c>
      <c r="DP198">
        <v>2.4390243902439036E-2</v>
      </c>
      <c r="DQ198">
        <v>2.4970963995354225E-2</v>
      </c>
      <c r="DR198">
        <v>2.4929178470255033E-2</v>
      </c>
    </row>
    <row r="199" spans="1:122" x14ac:dyDescent="0.25">
      <c r="A199">
        <v>30</v>
      </c>
      <c r="C199" t="s">
        <v>209</v>
      </c>
      <c r="D199">
        <v>30</v>
      </c>
      <c r="E199" t="s">
        <v>216</v>
      </c>
      <c r="CG199" t="s">
        <v>289</v>
      </c>
      <c r="CO199" t="s">
        <v>216</v>
      </c>
    </row>
    <row r="200" spans="1:122" x14ac:dyDescent="0.25">
      <c r="A200">
        <v>30</v>
      </c>
      <c r="B200" t="s">
        <v>217</v>
      </c>
      <c r="C200" t="s">
        <v>209</v>
      </c>
      <c r="D200">
        <v>30</v>
      </c>
      <c r="E200" t="s">
        <v>38</v>
      </c>
      <c r="F200" t="s">
        <v>128</v>
      </c>
      <c r="L200">
        <v>3.12</v>
      </c>
      <c r="M200">
        <v>3.21</v>
      </c>
      <c r="N200">
        <v>3.31</v>
      </c>
      <c r="O200">
        <v>3.4</v>
      </c>
      <c r="P200">
        <v>3.37</v>
      </c>
      <c r="Q200">
        <v>3.45</v>
      </c>
      <c r="R200">
        <v>3.54</v>
      </c>
      <c r="S200">
        <v>3.62</v>
      </c>
      <c r="T200">
        <v>3.71</v>
      </c>
      <c r="U200">
        <v>3.8</v>
      </c>
      <c r="V200">
        <v>3.89</v>
      </c>
      <c r="W200">
        <v>3.99</v>
      </c>
      <c r="X200">
        <v>4.08</v>
      </c>
      <c r="Y200">
        <v>4.1900000000000004</v>
      </c>
      <c r="Z200">
        <v>4.29</v>
      </c>
      <c r="AA200">
        <v>4.4000000000000004</v>
      </c>
      <c r="AB200">
        <v>4.5</v>
      </c>
      <c r="AC200">
        <v>4.6100000000000003</v>
      </c>
      <c r="AD200">
        <v>4.7300000000000004</v>
      </c>
      <c r="AE200">
        <v>4.84</v>
      </c>
      <c r="AF200">
        <v>4.96</v>
      </c>
      <c r="AG200">
        <v>5.08</v>
      </c>
      <c r="AH200">
        <v>5.21</v>
      </c>
      <c r="AI200">
        <v>5.34</v>
      </c>
      <c r="AJ200">
        <v>5.46</v>
      </c>
      <c r="AK200">
        <v>5.6</v>
      </c>
      <c r="AL200">
        <v>5.74</v>
      </c>
      <c r="AM200">
        <v>5.88</v>
      </c>
      <c r="AN200">
        <v>6.02</v>
      </c>
      <c r="AO200">
        <v>6.17</v>
      </c>
      <c r="AP200">
        <v>6.32</v>
      </c>
      <c r="AQ200">
        <v>6.48</v>
      </c>
      <c r="AR200">
        <v>5.9</v>
      </c>
      <c r="AS200">
        <v>3.12</v>
      </c>
      <c r="AT200">
        <v>3.21</v>
      </c>
      <c r="AU200">
        <v>3.31</v>
      </c>
      <c r="AV200">
        <v>3.4</v>
      </c>
      <c r="AW200">
        <v>3.37</v>
      </c>
      <c r="AX200">
        <v>3.45</v>
      </c>
      <c r="AY200">
        <v>3.54</v>
      </c>
      <c r="AZ200">
        <v>3.62</v>
      </c>
      <c r="BA200">
        <v>3.71</v>
      </c>
      <c r="BB200">
        <v>3.8</v>
      </c>
      <c r="BC200">
        <v>3.89</v>
      </c>
      <c r="BD200">
        <v>3.99</v>
      </c>
      <c r="BE200">
        <v>4.08</v>
      </c>
      <c r="BF200">
        <v>4.1900000000000004</v>
      </c>
      <c r="BG200">
        <v>4.29</v>
      </c>
      <c r="BH200">
        <v>4.4000000000000004</v>
      </c>
      <c r="BI200">
        <v>4.5</v>
      </c>
      <c r="BJ200">
        <v>4.6100000000000003</v>
      </c>
      <c r="BK200">
        <v>4.7300000000000004</v>
      </c>
      <c r="BL200">
        <v>4.84</v>
      </c>
      <c r="BM200">
        <v>4.96</v>
      </c>
      <c r="BN200">
        <v>5.08</v>
      </c>
      <c r="BO200">
        <v>5.21</v>
      </c>
      <c r="BP200">
        <v>5.34</v>
      </c>
      <c r="BQ200">
        <v>5.46</v>
      </c>
      <c r="BR200">
        <v>5.6</v>
      </c>
      <c r="BS200">
        <v>5.74</v>
      </c>
      <c r="BT200">
        <v>5.88</v>
      </c>
      <c r="BU200">
        <v>6.02</v>
      </c>
      <c r="BV200">
        <v>6.17</v>
      </c>
      <c r="BW200">
        <v>6.32</v>
      </c>
      <c r="BX200">
        <v>6.48</v>
      </c>
      <c r="CA200" t="s">
        <v>290</v>
      </c>
      <c r="CC200">
        <v>5.5211096251517597</v>
      </c>
      <c r="CD200">
        <v>5.6447824807551576</v>
      </c>
      <c r="CE200">
        <v>5.7712256083240741</v>
      </c>
      <c r="CF200">
        <v>5.9005010619505311</v>
      </c>
      <c r="CG200">
        <v>6.0326722857382231</v>
      </c>
      <c r="CJ200">
        <v>5.6447824807551576</v>
      </c>
      <c r="CK200">
        <v>5.77</v>
      </c>
      <c r="CL200">
        <v>5.9</v>
      </c>
      <c r="CO200" t="s">
        <v>38</v>
      </c>
      <c r="CP200">
        <v>2.7190332326283945E-2</v>
      </c>
      <c r="CQ200">
        <v>-8.8235294117646485E-3</v>
      </c>
      <c r="CR200">
        <v>2.3738872403560853E-2</v>
      </c>
      <c r="CS200">
        <v>2.6086956521739087E-2</v>
      </c>
      <c r="CT200">
        <v>2.2598870056497196E-2</v>
      </c>
      <c r="CU200">
        <v>2.4861878453038635E-2</v>
      </c>
      <c r="CV200">
        <v>2.4258760107816673E-2</v>
      </c>
      <c r="CW200">
        <v>2.368421052631587E-2</v>
      </c>
      <c r="CX200">
        <v>2.5706940874036011E-2</v>
      </c>
      <c r="CY200">
        <v>2.2556390977443573E-2</v>
      </c>
      <c r="CZ200">
        <v>2.6960784313725568E-2</v>
      </c>
      <c r="DA200">
        <v>2.3866348448687263E-2</v>
      </c>
      <c r="DB200">
        <v>2.5641025641025716E-2</v>
      </c>
      <c r="DC200">
        <v>2.2727272727272645E-2</v>
      </c>
      <c r="DD200">
        <v>2.4444444444444515E-2</v>
      </c>
      <c r="DE200">
        <v>2.6030368763557504E-2</v>
      </c>
      <c r="DF200">
        <v>2.325581395348825E-2</v>
      </c>
      <c r="DG200">
        <v>2.4793388429752088E-2</v>
      </c>
      <c r="DH200">
        <v>2.4193548387096794E-2</v>
      </c>
      <c r="DI200">
        <v>2.5590551181102341E-2</v>
      </c>
      <c r="DJ200">
        <v>2.4952015355086354E-2</v>
      </c>
      <c r="DK200">
        <v>2.2471910112359571E-2</v>
      </c>
      <c r="DL200">
        <v>2.5641025641025581E-2</v>
      </c>
      <c r="DM200">
        <v>2.5000000000000102E-2</v>
      </c>
      <c r="DN200">
        <v>2.4390243902438966E-2</v>
      </c>
      <c r="DO200">
        <v>2.3809523809523756E-2</v>
      </c>
      <c r="DP200">
        <v>2.4916943521594744E-2</v>
      </c>
      <c r="DQ200">
        <v>2.431118314424641E-2</v>
      </c>
      <c r="DR200">
        <v>2.5316455696202552E-2</v>
      </c>
    </row>
    <row r="201" spans="1:122" x14ac:dyDescent="0.25">
      <c r="A201">
        <v>30</v>
      </c>
      <c r="B201" t="s">
        <v>217</v>
      </c>
      <c r="C201" t="s">
        <v>209</v>
      </c>
      <c r="D201">
        <v>30</v>
      </c>
      <c r="E201" t="s">
        <v>40</v>
      </c>
      <c r="L201">
        <v>0.59</v>
      </c>
      <c r="M201">
        <v>0.61</v>
      </c>
      <c r="N201">
        <v>0.63</v>
      </c>
      <c r="O201">
        <v>0.65</v>
      </c>
      <c r="P201">
        <v>0.66</v>
      </c>
      <c r="Q201">
        <v>0.67</v>
      </c>
      <c r="R201">
        <v>0.69</v>
      </c>
      <c r="S201">
        <v>0.71</v>
      </c>
      <c r="T201">
        <v>0.72</v>
      </c>
      <c r="U201">
        <v>0.74</v>
      </c>
      <c r="V201">
        <v>0.76</v>
      </c>
      <c r="W201">
        <v>0.78</v>
      </c>
      <c r="X201">
        <v>0.79</v>
      </c>
      <c r="Y201">
        <v>0.81</v>
      </c>
      <c r="Z201">
        <v>0.83</v>
      </c>
      <c r="AA201">
        <v>0.86</v>
      </c>
      <c r="AB201">
        <v>0.87</v>
      </c>
      <c r="AC201">
        <v>0.89</v>
      </c>
      <c r="AD201">
        <v>0.92</v>
      </c>
      <c r="AE201">
        <v>0.94</v>
      </c>
      <c r="AF201">
        <v>0.96</v>
      </c>
      <c r="AG201">
        <v>0.98</v>
      </c>
      <c r="AH201">
        <v>1.01</v>
      </c>
      <c r="AI201">
        <v>1.03</v>
      </c>
      <c r="AJ201">
        <v>1.05</v>
      </c>
      <c r="AK201">
        <v>1.08</v>
      </c>
      <c r="AL201">
        <v>1.1100000000000001</v>
      </c>
      <c r="AM201">
        <v>1.1299999999999999</v>
      </c>
      <c r="AN201">
        <v>1.1599999999999999</v>
      </c>
      <c r="AO201">
        <v>1.18</v>
      </c>
      <c r="AP201">
        <v>1.21</v>
      </c>
      <c r="AQ201">
        <v>1.24</v>
      </c>
      <c r="AR201">
        <v>0.68</v>
      </c>
      <c r="AS201">
        <v>0.59</v>
      </c>
      <c r="AT201">
        <v>0.61</v>
      </c>
      <c r="AU201">
        <v>0.63</v>
      </c>
      <c r="AV201">
        <v>0.65</v>
      </c>
      <c r="AW201">
        <v>0.66</v>
      </c>
      <c r="AX201">
        <v>0.67</v>
      </c>
      <c r="AY201">
        <v>0.69</v>
      </c>
      <c r="AZ201">
        <v>0.71</v>
      </c>
      <c r="BA201">
        <v>0.72</v>
      </c>
      <c r="BB201">
        <v>0.74</v>
      </c>
      <c r="BC201">
        <v>0.76</v>
      </c>
      <c r="BD201">
        <v>0.78</v>
      </c>
      <c r="BE201">
        <v>0.79</v>
      </c>
      <c r="BF201">
        <v>0.81</v>
      </c>
      <c r="BG201">
        <v>0.83</v>
      </c>
      <c r="BH201">
        <v>0.86</v>
      </c>
      <c r="BI201">
        <v>0.87</v>
      </c>
      <c r="BJ201">
        <v>0.89</v>
      </c>
      <c r="BK201">
        <v>0.92</v>
      </c>
      <c r="BL201">
        <v>0.94</v>
      </c>
      <c r="BM201">
        <v>0.96</v>
      </c>
      <c r="BN201">
        <v>0.98</v>
      </c>
      <c r="BO201">
        <v>1.01</v>
      </c>
      <c r="BP201">
        <v>1.03</v>
      </c>
      <c r="BQ201">
        <v>1.05</v>
      </c>
      <c r="BR201">
        <v>1.08</v>
      </c>
      <c r="BS201">
        <v>1.1100000000000001</v>
      </c>
      <c r="BT201">
        <v>1.1299999999999999</v>
      </c>
      <c r="BU201">
        <v>1.1599999999999999</v>
      </c>
      <c r="BV201">
        <v>1.18</v>
      </c>
      <c r="BW201">
        <v>1.21</v>
      </c>
      <c r="BX201">
        <v>1.24</v>
      </c>
      <c r="CC201">
        <v>0.640485046551868</v>
      </c>
      <c r="CD201">
        <v>0.65483191159462983</v>
      </c>
      <c r="CE201">
        <v>0.66950014641434941</v>
      </c>
      <c r="CF201">
        <v>0.68449694969403085</v>
      </c>
      <c r="CG201">
        <v>0.69982968136717716</v>
      </c>
      <c r="CJ201">
        <v>0.65483191159462983</v>
      </c>
      <c r="CK201">
        <v>0.67</v>
      </c>
      <c r="CL201">
        <v>0.68</v>
      </c>
      <c r="CO201" t="s">
        <v>40</v>
      </c>
      <c r="CP201">
        <v>3.1746031746031772E-2</v>
      </c>
      <c r="CQ201">
        <v>1.5384615384615398E-2</v>
      </c>
      <c r="CR201">
        <v>1.5151515151515164E-2</v>
      </c>
      <c r="CS201">
        <v>2.9850746268656577E-2</v>
      </c>
      <c r="CT201">
        <v>2.898550724637684E-2</v>
      </c>
      <c r="CU201">
        <v>1.4084507042253534E-2</v>
      </c>
      <c r="CV201">
        <v>2.7777777777777804E-2</v>
      </c>
      <c r="CW201">
        <v>2.7027027027027053E-2</v>
      </c>
      <c r="CX201">
        <v>2.6315789473684233E-2</v>
      </c>
      <c r="CY201">
        <v>1.2820512820512832E-2</v>
      </c>
      <c r="CZ201">
        <v>2.5316455696202552E-2</v>
      </c>
      <c r="DA201">
        <v>2.4691358024691242E-2</v>
      </c>
      <c r="DB201">
        <v>3.6144578313253045E-2</v>
      </c>
      <c r="DC201">
        <v>1.1627906976744196E-2</v>
      </c>
      <c r="DD201">
        <v>2.2988505747126457E-2</v>
      </c>
      <c r="DE201">
        <v>3.3707865168539353E-2</v>
      </c>
      <c r="DF201">
        <v>2.1739130434782507E-2</v>
      </c>
      <c r="DG201">
        <v>2.1276595744680871E-2</v>
      </c>
      <c r="DH201">
        <v>2.0833333333333353E-2</v>
      </c>
      <c r="DI201">
        <v>3.0612244897959211E-2</v>
      </c>
      <c r="DJ201">
        <v>1.980198019801982E-2</v>
      </c>
      <c r="DK201">
        <v>1.9417475728155355E-2</v>
      </c>
      <c r="DL201">
        <v>2.8571428571428595E-2</v>
      </c>
      <c r="DM201">
        <v>2.7777777777777801E-2</v>
      </c>
      <c r="DN201">
        <v>1.8018018018017834E-2</v>
      </c>
      <c r="DO201">
        <v>2.6548672566371709E-2</v>
      </c>
      <c r="DP201">
        <v>1.7241379310344845E-2</v>
      </c>
      <c r="DQ201">
        <v>2.5423728813559344E-2</v>
      </c>
      <c r="DR201">
        <v>2.4793388429752088E-2</v>
      </c>
    </row>
    <row r="202" spans="1:122" x14ac:dyDescent="0.25">
      <c r="A202">
        <v>30</v>
      </c>
      <c r="B202" t="s">
        <v>217</v>
      </c>
      <c r="C202" t="s">
        <v>209</v>
      </c>
      <c r="D202">
        <v>30</v>
      </c>
      <c r="E202" t="s">
        <v>42</v>
      </c>
      <c r="L202">
        <v>31.93</v>
      </c>
      <c r="M202">
        <v>32.840000000000003</v>
      </c>
      <c r="N202">
        <v>33.79</v>
      </c>
      <c r="O202">
        <v>34.76</v>
      </c>
      <c r="P202">
        <v>58.47</v>
      </c>
      <c r="Q202">
        <v>59.93</v>
      </c>
      <c r="R202">
        <v>61.43</v>
      </c>
      <c r="S202">
        <v>62.96</v>
      </c>
      <c r="T202">
        <v>64.27</v>
      </c>
      <c r="U202">
        <v>65.87</v>
      </c>
      <c r="V202">
        <v>67.52</v>
      </c>
      <c r="W202">
        <v>69.209999999999994</v>
      </c>
      <c r="X202">
        <v>70.64</v>
      </c>
      <c r="Y202">
        <v>72.400000000000006</v>
      </c>
      <c r="Z202">
        <v>74.209999999999994</v>
      </c>
      <c r="AA202">
        <v>76.069999999999993</v>
      </c>
      <c r="AB202">
        <v>77.64</v>
      </c>
      <c r="AC202">
        <v>79.58</v>
      </c>
      <c r="AD202">
        <v>81.569999999999993</v>
      </c>
      <c r="AE202">
        <v>83.61</v>
      </c>
      <c r="AF202">
        <v>85.34</v>
      </c>
      <c r="AG202">
        <v>87.48</v>
      </c>
      <c r="AH202">
        <v>89.66</v>
      </c>
      <c r="AI202">
        <v>91.9</v>
      </c>
      <c r="AJ202">
        <v>93.81</v>
      </c>
      <c r="AK202">
        <v>96.15</v>
      </c>
      <c r="AL202">
        <v>98.56</v>
      </c>
      <c r="AM202">
        <v>101.02</v>
      </c>
      <c r="AN202">
        <v>103.11</v>
      </c>
      <c r="AO202">
        <v>105.69</v>
      </c>
      <c r="AP202">
        <v>108.33</v>
      </c>
      <c r="AQ202">
        <v>111.04</v>
      </c>
      <c r="AR202">
        <v>27.16</v>
      </c>
      <c r="AS202">
        <v>31.93</v>
      </c>
      <c r="AT202">
        <v>32.840000000000003</v>
      </c>
      <c r="AU202">
        <v>33.79</v>
      </c>
      <c r="AV202">
        <v>34.76</v>
      </c>
      <c r="AW202">
        <v>38.81</v>
      </c>
      <c r="AX202">
        <v>42.95</v>
      </c>
      <c r="AY202">
        <v>47.29</v>
      </c>
      <c r="AZ202">
        <v>51.85</v>
      </c>
      <c r="BA202">
        <v>56.63</v>
      </c>
      <c r="BB202">
        <v>61.64</v>
      </c>
      <c r="BC202">
        <v>66.900000000000006</v>
      </c>
      <c r="BD202">
        <v>69.209999999999994</v>
      </c>
      <c r="BE202">
        <v>70.64</v>
      </c>
      <c r="BF202">
        <v>72.400000000000006</v>
      </c>
      <c r="BG202">
        <v>74.209999999999994</v>
      </c>
      <c r="BH202">
        <v>76.069999999999993</v>
      </c>
      <c r="BI202">
        <v>77.64</v>
      </c>
      <c r="BJ202">
        <v>79.58</v>
      </c>
      <c r="BK202">
        <v>81.569999999999993</v>
      </c>
      <c r="BL202">
        <v>83.61</v>
      </c>
      <c r="BM202">
        <v>85.34</v>
      </c>
      <c r="BN202">
        <v>87.48</v>
      </c>
      <c r="BO202">
        <v>89.66</v>
      </c>
      <c r="BP202">
        <v>91.9</v>
      </c>
      <c r="BQ202">
        <v>93.81</v>
      </c>
      <c r="BR202">
        <v>96.15</v>
      </c>
      <c r="BS202">
        <v>98.56</v>
      </c>
      <c r="BT202">
        <v>101.02</v>
      </c>
      <c r="BU202">
        <v>103.11</v>
      </c>
      <c r="BV202">
        <v>105.69</v>
      </c>
      <c r="BW202">
        <v>108.33</v>
      </c>
      <c r="BX202">
        <v>111.04</v>
      </c>
      <c r="CC202">
        <v>25.414662529135875</v>
      </c>
      <c r="CD202">
        <v>25.983950969788513</v>
      </c>
      <c r="CE202">
        <v>26.565991471511776</v>
      </c>
      <c r="CF202">
        <v>27.161069680473638</v>
      </c>
      <c r="CG202">
        <v>27.769477641316247</v>
      </c>
      <c r="CJ202">
        <v>25.99</v>
      </c>
      <c r="CK202">
        <v>26.57</v>
      </c>
      <c r="CL202">
        <v>27.16</v>
      </c>
      <c r="CO202" t="s">
        <v>42</v>
      </c>
      <c r="CP202">
        <v>2.870671796389461E-2</v>
      </c>
      <c r="CQ202">
        <v>0.68210586881472968</v>
      </c>
      <c r="CR202">
        <v>2.4970070121429808E-2</v>
      </c>
      <c r="CS202">
        <v>2.5029200734189887E-2</v>
      </c>
      <c r="CT202">
        <v>2.4906397525638956E-2</v>
      </c>
      <c r="CU202">
        <v>2.0806861499364598E-2</v>
      </c>
      <c r="CV202">
        <v>2.489497432705786E-2</v>
      </c>
      <c r="CW202">
        <v>2.5049339608319284E-2</v>
      </c>
      <c r="CX202">
        <v>2.5029620853080536E-2</v>
      </c>
      <c r="CY202">
        <v>2.0661754081780191E-2</v>
      </c>
      <c r="CZ202">
        <v>2.491506228765579E-2</v>
      </c>
      <c r="DA202">
        <v>2.4999999999999835E-2</v>
      </c>
      <c r="DB202">
        <v>2.5064007546152803E-2</v>
      </c>
      <c r="DC202">
        <v>2.0638885237281551E-2</v>
      </c>
      <c r="DD202">
        <v>2.4987120041215838E-2</v>
      </c>
      <c r="DE202">
        <v>2.5006282985674731E-2</v>
      </c>
      <c r="DF202">
        <v>2.5009194556822441E-2</v>
      </c>
      <c r="DG202">
        <v>2.0691304867838822E-2</v>
      </c>
      <c r="DH202">
        <v>2.5076165924537153E-2</v>
      </c>
      <c r="DI202">
        <v>2.491998171010508E-2</v>
      </c>
      <c r="DJ202">
        <v>2.49832701316084E-2</v>
      </c>
      <c r="DK202">
        <v>2.0783460282916173E-2</v>
      </c>
      <c r="DL202">
        <v>2.4944035817077107E-2</v>
      </c>
      <c r="DM202">
        <v>2.5065002600103966E-2</v>
      </c>
      <c r="DN202">
        <v>2.4959415584415522E-2</v>
      </c>
      <c r="DO202">
        <v>2.0688972480696927E-2</v>
      </c>
      <c r="DP202">
        <v>2.502182135583356E-2</v>
      </c>
      <c r="DQ202">
        <v>2.49787113255748E-2</v>
      </c>
      <c r="DR202">
        <v>2.5016154343210636E-2</v>
      </c>
    </row>
    <row r="203" spans="1:122" x14ac:dyDescent="0.25">
      <c r="A203">
        <v>30</v>
      </c>
      <c r="B203" t="s">
        <v>217</v>
      </c>
      <c r="C203" t="s">
        <v>209</v>
      </c>
      <c r="D203">
        <v>30</v>
      </c>
      <c r="E203" t="s">
        <v>43</v>
      </c>
      <c r="L203">
        <v>4.82</v>
      </c>
      <c r="M203">
        <v>4.96</v>
      </c>
      <c r="N203">
        <v>5.0999999999999996</v>
      </c>
      <c r="O203">
        <v>5.24</v>
      </c>
      <c r="P203">
        <v>8.89</v>
      </c>
      <c r="Q203">
        <v>9.1199999999999992</v>
      </c>
      <c r="R203">
        <v>9.34</v>
      </c>
      <c r="S203">
        <v>9.58</v>
      </c>
      <c r="T203">
        <v>9.77</v>
      </c>
      <c r="U203">
        <v>10.02</v>
      </c>
      <c r="V203">
        <v>10.27</v>
      </c>
      <c r="W203">
        <v>10.52</v>
      </c>
      <c r="X203">
        <v>10.74</v>
      </c>
      <c r="Y203">
        <v>11</v>
      </c>
      <c r="Z203">
        <v>11.28</v>
      </c>
      <c r="AA203">
        <v>11.56</v>
      </c>
      <c r="AB203">
        <v>11.8</v>
      </c>
      <c r="AC203">
        <v>12.09</v>
      </c>
      <c r="AD203">
        <v>12.39</v>
      </c>
      <c r="AE203">
        <v>12.7</v>
      </c>
      <c r="AF203">
        <v>12.96</v>
      </c>
      <c r="AG203">
        <v>13.29</v>
      </c>
      <c r="AH203">
        <v>13.62</v>
      </c>
      <c r="AI203">
        <v>13.96</v>
      </c>
      <c r="AJ203">
        <v>14.24</v>
      </c>
      <c r="AK203">
        <v>14.6</v>
      </c>
      <c r="AL203">
        <v>14.96</v>
      </c>
      <c r="AM203">
        <v>15.34</v>
      </c>
      <c r="AN203">
        <v>15.65</v>
      </c>
      <c r="AO203">
        <v>16.04</v>
      </c>
      <c r="AP203">
        <v>16.440000000000001</v>
      </c>
      <c r="AQ203">
        <v>16.850000000000001</v>
      </c>
      <c r="AR203">
        <v>3.79</v>
      </c>
      <c r="AS203">
        <v>4.82</v>
      </c>
      <c r="AT203">
        <v>4.96</v>
      </c>
      <c r="AU203">
        <v>5.0999999999999996</v>
      </c>
      <c r="AV203">
        <v>5.24</v>
      </c>
      <c r="AW203">
        <v>5.4</v>
      </c>
      <c r="AX203">
        <v>5.56</v>
      </c>
      <c r="AY203">
        <v>5.72</v>
      </c>
      <c r="AZ203">
        <v>5.88</v>
      </c>
      <c r="BA203">
        <v>6.06</v>
      </c>
      <c r="BB203">
        <v>6.23</v>
      </c>
      <c r="BC203">
        <v>6.41</v>
      </c>
      <c r="BD203">
        <v>9.7799999999999994</v>
      </c>
      <c r="BE203">
        <v>10.74</v>
      </c>
      <c r="BF203">
        <v>11</v>
      </c>
      <c r="BG203">
        <v>11.28</v>
      </c>
      <c r="BH203">
        <v>11.56</v>
      </c>
      <c r="BI203">
        <v>11.8</v>
      </c>
      <c r="BJ203">
        <v>12.09</v>
      </c>
      <c r="BK203">
        <v>12.39</v>
      </c>
      <c r="BL203">
        <v>12.7</v>
      </c>
      <c r="BM203">
        <v>12.96</v>
      </c>
      <c r="BN203">
        <v>13.29</v>
      </c>
      <c r="BO203">
        <v>13.62</v>
      </c>
      <c r="BP203">
        <v>13.96</v>
      </c>
      <c r="BQ203">
        <v>14.24</v>
      </c>
      <c r="BR203">
        <v>14.6</v>
      </c>
      <c r="BS203">
        <v>14.96</v>
      </c>
      <c r="BT203">
        <v>15.34</v>
      </c>
      <c r="BU203">
        <v>15.65</v>
      </c>
      <c r="BV203">
        <v>16.04</v>
      </c>
      <c r="BW203">
        <v>16.440000000000001</v>
      </c>
      <c r="BX203">
        <v>16.850000000000001</v>
      </c>
      <c r="CC203">
        <v>3.540911291052538</v>
      </c>
      <c r="CD203">
        <v>3.6202277039721142</v>
      </c>
      <c r="CE203">
        <v>3.7013208045410892</v>
      </c>
      <c r="CF203">
        <v>3.7842303905628092</v>
      </c>
      <c r="CG203">
        <v>3.8689971513114161</v>
      </c>
      <c r="CJ203">
        <v>3.6300000000000003</v>
      </c>
      <c r="CK203">
        <v>3.7</v>
      </c>
      <c r="CL203">
        <v>3.79</v>
      </c>
      <c r="CO203" t="s">
        <v>43</v>
      </c>
      <c r="CP203">
        <v>2.7450980392156977E-2</v>
      </c>
      <c r="CQ203">
        <v>0.69656488549618323</v>
      </c>
      <c r="CR203">
        <v>2.587176602924619E-2</v>
      </c>
      <c r="CS203">
        <v>2.4122807017543931E-2</v>
      </c>
      <c r="CT203">
        <v>2.5695931477516084E-2</v>
      </c>
      <c r="CU203">
        <v>1.9832985386221243E-2</v>
      </c>
      <c r="CV203">
        <v>2.5588536335721598E-2</v>
      </c>
      <c r="CW203">
        <v>2.4950099800399202E-2</v>
      </c>
      <c r="CX203">
        <v>2.4342745861733205E-2</v>
      </c>
      <c r="CY203">
        <v>2.0912547528517171E-2</v>
      </c>
      <c r="CZ203">
        <v>2.420856610800743E-2</v>
      </c>
      <c r="DA203">
        <v>2.5454545454545396E-2</v>
      </c>
      <c r="DB203">
        <v>2.4822695035461095E-2</v>
      </c>
      <c r="DC203">
        <v>2.0761245674740501E-2</v>
      </c>
      <c r="DD203">
        <v>2.4576271186440603E-2</v>
      </c>
      <c r="DE203">
        <v>2.4813895781637778E-2</v>
      </c>
      <c r="DF203">
        <v>2.5020177562550341E-2</v>
      </c>
      <c r="DG203">
        <v>2.0472440944882014E-2</v>
      </c>
      <c r="DH203">
        <v>2.546296296296283E-2</v>
      </c>
      <c r="DI203">
        <v>2.4830699774266371E-2</v>
      </c>
      <c r="DJ203">
        <v>2.4963289280470018E-2</v>
      </c>
      <c r="DK203">
        <v>2.0057306590257833E-2</v>
      </c>
      <c r="DL203">
        <v>2.5280898876404456E-2</v>
      </c>
      <c r="DM203">
        <v>2.4657534246575425E-2</v>
      </c>
      <c r="DN203">
        <v>2.5401069518716509E-2</v>
      </c>
      <c r="DO203">
        <v>2.0208604954367698E-2</v>
      </c>
      <c r="DP203">
        <v>2.4920127795527078E-2</v>
      </c>
      <c r="DQ203">
        <v>2.493765586034926E-2</v>
      </c>
      <c r="DR203">
        <v>2.4939172749391735E-2</v>
      </c>
    </row>
    <row r="204" spans="1:122" x14ac:dyDescent="0.25">
      <c r="A204">
        <v>30</v>
      </c>
      <c r="B204" t="s">
        <v>217</v>
      </c>
      <c r="C204" t="s">
        <v>209</v>
      </c>
      <c r="D204">
        <v>30</v>
      </c>
      <c r="E204" t="s">
        <v>201</v>
      </c>
      <c r="L204">
        <v>35.049999999999997</v>
      </c>
      <c r="M204">
        <v>36.049999999999997</v>
      </c>
      <c r="N204">
        <v>37.1</v>
      </c>
      <c r="O204">
        <v>38.159999999999997</v>
      </c>
      <c r="P204">
        <v>61.84</v>
      </c>
      <c r="Q204">
        <v>63.38</v>
      </c>
      <c r="R204">
        <v>64.97</v>
      </c>
      <c r="S204">
        <v>66.58</v>
      </c>
      <c r="T204">
        <v>67.98</v>
      </c>
      <c r="U204">
        <v>69.67</v>
      </c>
      <c r="V204">
        <v>71.41</v>
      </c>
      <c r="W204">
        <v>73.2</v>
      </c>
      <c r="X204">
        <v>74.72</v>
      </c>
      <c r="Y204">
        <v>76.59</v>
      </c>
      <c r="Z204">
        <v>78.5</v>
      </c>
      <c r="AA204">
        <v>80.47</v>
      </c>
      <c r="AB204">
        <v>82.14</v>
      </c>
      <c r="AC204">
        <v>84.19</v>
      </c>
      <c r="AD204">
        <v>86.3</v>
      </c>
      <c r="AE204">
        <v>88.45</v>
      </c>
      <c r="AF204">
        <v>90.3</v>
      </c>
      <c r="AG204">
        <v>92.56</v>
      </c>
      <c r="AH204">
        <v>94.87</v>
      </c>
      <c r="AI204">
        <v>97.24</v>
      </c>
      <c r="AJ204">
        <v>99.27</v>
      </c>
      <c r="AK204">
        <v>101.75</v>
      </c>
      <c r="AL204">
        <v>104.3</v>
      </c>
      <c r="AM204">
        <v>106.9</v>
      </c>
      <c r="AN204">
        <v>109.13</v>
      </c>
      <c r="AO204">
        <v>111.86</v>
      </c>
      <c r="AP204">
        <v>114.65</v>
      </c>
      <c r="AQ204">
        <v>117.52</v>
      </c>
      <c r="AR204">
        <v>33.06</v>
      </c>
      <c r="AS204">
        <v>35.049999999999997</v>
      </c>
      <c r="AT204">
        <v>36.049999999999997</v>
      </c>
      <c r="AU204">
        <v>37.1</v>
      </c>
      <c r="AV204">
        <v>38.159999999999997</v>
      </c>
      <c r="AW204">
        <v>42.18</v>
      </c>
      <c r="AX204">
        <v>46.4</v>
      </c>
      <c r="AY204">
        <v>50.83</v>
      </c>
      <c r="AZ204">
        <v>55.47</v>
      </c>
      <c r="BA204">
        <v>60.34</v>
      </c>
      <c r="BB204">
        <v>65.44</v>
      </c>
      <c r="BC204">
        <v>70.790000000000006</v>
      </c>
      <c r="BD204">
        <v>73.2</v>
      </c>
      <c r="BE204">
        <v>74.72</v>
      </c>
      <c r="BF204">
        <v>76.59</v>
      </c>
      <c r="BG204">
        <v>78.5</v>
      </c>
      <c r="BH204">
        <v>80.47</v>
      </c>
      <c r="BI204">
        <v>82.14</v>
      </c>
      <c r="BJ204">
        <v>84.19</v>
      </c>
      <c r="BK204">
        <v>86.3</v>
      </c>
      <c r="BL204">
        <v>88.45</v>
      </c>
      <c r="BM204">
        <v>90.3</v>
      </c>
      <c r="BN204">
        <v>92.56</v>
      </c>
      <c r="BO204">
        <v>94.87</v>
      </c>
      <c r="BP204">
        <v>97.24</v>
      </c>
      <c r="BQ204">
        <v>99.27</v>
      </c>
      <c r="BR204">
        <v>101.75</v>
      </c>
      <c r="BS204">
        <v>104.3</v>
      </c>
      <c r="BT204">
        <v>106.9</v>
      </c>
      <c r="BU204">
        <v>109.13</v>
      </c>
      <c r="BV204">
        <v>111.86</v>
      </c>
      <c r="BW204">
        <v>114.65</v>
      </c>
      <c r="BX204">
        <v>117.52</v>
      </c>
      <c r="CC204">
        <v>30.935772154287633</v>
      </c>
      <c r="CD204">
        <v>31.62873345054367</v>
      </c>
      <c r="CE204">
        <v>32.337217079835852</v>
      </c>
      <c r="CF204">
        <v>33.061570742424166</v>
      </c>
      <c r="CG204">
        <v>33.802149927054465</v>
      </c>
      <c r="CJ204">
        <v>31.62873345054367</v>
      </c>
      <c r="CK204">
        <v>32.340000000000003</v>
      </c>
      <c r="CL204">
        <v>33.06</v>
      </c>
      <c r="CO204" t="s">
        <v>201</v>
      </c>
      <c r="CP204">
        <v>2.8571428571428439E-2</v>
      </c>
      <c r="CQ204">
        <v>0.62054507337526232</v>
      </c>
      <c r="CR204">
        <v>2.490297542043983E-2</v>
      </c>
      <c r="CS204">
        <v>2.5086778163458445E-2</v>
      </c>
      <c r="CT204">
        <v>2.4780668000615659E-2</v>
      </c>
      <c r="CU204">
        <v>2.1027335536197143E-2</v>
      </c>
      <c r="CV204">
        <v>2.4860253015592786E-2</v>
      </c>
      <c r="CW204">
        <v>2.4974881584613102E-2</v>
      </c>
      <c r="CX204">
        <v>2.5066517294496656E-2</v>
      </c>
      <c r="CY204">
        <v>2.0765027322404317E-2</v>
      </c>
      <c r="CZ204">
        <v>2.502676659528914E-2</v>
      </c>
      <c r="DA204">
        <v>2.4937981459720544E-2</v>
      </c>
      <c r="DB204">
        <v>2.5095541401273871E-2</v>
      </c>
      <c r="DC204">
        <v>2.0753075680377802E-2</v>
      </c>
      <c r="DD204">
        <v>2.4957389822254653E-2</v>
      </c>
      <c r="DE204">
        <v>2.5062358949994056E-2</v>
      </c>
      <c r="DF204">
        <v>2.4913093858632742E-2</v>
      </c>
      <c r="DG204">
        <v>2.0915771622385462E-2</v>
      </c>
      <c r="DH204">
        <v>2.5027685492801828E-2</v>
      </c>
      <c r="DI204">
        <v>2.4956784788245485E-2</v>
      </c>
      <c r="DJ204">
        <v>2.4981553705069992E-2</v>
      </c>
      <c r="DK204">
        <v>2.0876182640888537E-2</v>
      </c>
      <c r="DL204">
        <v>2.4982371310567183E-2</v>
      </c>
      <c r="DM204">
        <v>2.5061425061425033E-2</v>
      </c>
      <c r="DN204">
        <v>2.4928092042186083E-2</v>
      </c>
      <c r="DO204">
        <v>2.0860617399438629E-2</v>
      </c>
      <c r="DP204">
        <v>2.5016035920461872E-2</v>
      </c>
      <c r="DQ204">
        <v>2.4941891650277187E-2</v>
      </c>
      <c r="DR204">
        <v>2.5032708242477018E-2</v>
      </c>
    </row>
    <row r="205" spans="1:122" x14ac:dyDescent="0.25">
      <c r="A205">
        <v>30</v>
      </c>
      <c r="B205" t="s">
        <v>217</v>
      </c>
      <c r="C205" t="s">
        <v>209</v>
      </c>
      <c r="D205">
        <v>30</v>
      </c>
      <c r="E205" t="s">
        <v>202</v>
      </c>
      <c r="L205">
        <v>5.41</v>
      </c>
      <c r="M205">
        <v>5.57</v>
      </c>
      <c r="N205">
        <v>5.73</v>
      </c>
      <c r="O205">
        <v>5.89</v>
      </c>
      <c r="P205">
        <v>9.5500000000000007</v>
      </c>
      <c r="Q205">
        <v>9.7899999999999991</v>
      </c>
      <c r="R205">
        <v>10.029999999999999</v>
      </c>
      <c r="S205">
        <v>10.29</v>
      </c>
      <c r="T205">
        <v>10.49</v>
      </c>
      <c r="U205">
        <v>10.76</v>
      </c>
      <c r="V205">
        <v>11.03</v>
      </c>
      <c r="W205">
        <v>11.3</v>
      </c>
      <c r="X205">
        <v>11.53</v>
      </c>
      <c r="Y205">
        <v>11.81</v>
      </c>
      <c r="Z205">
        <v>12.11</v>
      </c>
      <c r="AA205">
        <v>12.42</v>
      </c>
      <c r="AB205">
        <v>12.67</v>
      </c>
      <c r="AC205">
        <v>12.98</v>
      </c>
      <c r="AD205">
        <v>13.31</v>
      </c>
      <c r="AE205">
        <v>13.64</v>
      </c>
      <c r="AF205">
        <v>13.92</v>
      </c>
      <c r="AG205">
        <v>14.27</v>
      </c>
      <c r="AH205">
        <v>14.63</v>
      </c>
      <c r="AI205">
        <v>14.99</v>
      </c>
      <c r="AJ205">
        <v>15.29</v>
      </c>
      <c r="AK205">
        <v>15.68</v>
      </c>
      <c r="AL205">
        <v>16.07</v>
      </c>
      <c r="AM205">
        <v>16.47</v>
      </c>
      <c r="AN205">
        <v>16.809999999999999</v>
      </c>
      <c r="AO205">
        <v>17.22</v>
      </c>
      <c r="AP205">
        <v>17.649999999999999</v>
      </c>
      <c r="AQ205">
        <v>18.09</v>
      </c>
      <c r="AR205">
        <v>4.47</v>
      </c>
      <c r="AS205">
        <v>5.41</v>
      </c>
      <c r="AT205">
        <v>5.57</v>
      </c>
      <c r="AU205">
        <v>5.73</v>
      </c>
      <c r="AV205">
        <v>5.89</v>
      </c>
      <c r="AW205">
        <v>6.06</v>
      </c>
      <c r="AX205">
        <v>6.23</v>
      </c>
      <c r="AY205">
        <v>6.41</v>
      </c>
      <c r="AZ205">
        <v>6.59</v>
      </c>
      <c r="BA205">
        <v>6.78</v>
      </c>
      <c r="BB205">
        <v>6.97</v>
      </c>
      <c r="BC205">
        <v>7.17</v>
      </c>
      <c r="BD205">
        <v>10.56</v>
      </c>
      <c r="BE205">
        <v>11.53</v>
      </c>
      <c r="BF205">
        <v>11.81</v>
      </c>
      <c r="BG205">
        <v>12.11</v>
      </c>
      <c r="BH205">
        <v>12.42</v>
      </c>
      <c r="BI205">
        <v>12.67</v>
      </c>
      <c r="BJ205">
        <v>12.98</v>
      </c>
      <c r="BK205">
        <v>13.31</v>
      </c>
      <c r="BL205">
        <v>13.64</v>
      </c>
      <c r="BM205">
        <v>13.92</v>
      </c>
      <c r="BN205">
        <v>14.27</v>
      </c>
      <c r="BO205">
        <v>14.63</v>
      </c>
      <c r="BP205">
        <v>14.99</v>
      </c>
      <c r="BQ205">
        <v>15.29</v>
      </c>
      <c r="BR205">
        <v>15.68</v>
      </c>
      <c r="BS205">
        <v>16.07</v>
      </c>
      <c r="BT205">
        <v>16.47</v>
      </c>
      <c r="BU205">
        <v>16.809999999999999</v>
      </c>
      <c r="BV205">
        <v>17.22</v>
      </c>
      <c r="BW205">
        <v>17.649999999999999</v>
      </c>
      <c r="BX205">
        <v>18.09</v>
      </c>
      <c r="BZ205">
        <v>0.62494699288860922</v>
      </c>
      <c r="CC205">
        <v>4.1813963376044061</v>
      </c>
      <c r="CD205">
        <v>4.275059615566744</v>
      </c>
      <c r="CE205">
        <v>4.370820950955439</v>
      </c>
      <c r="CF205">
        <v>4.4687273402568399</v>
      </c>
      <c r="CG205">
        <v>4.5688268326785932</v>
      </c>
      <c r="CJ205">
        <v>4.275059615566744</v>
      </c>
      <c r="CK205">
        <v>4.37</v>
      </c>
      <c r="CL205">
        <v>4.47</v>
      </c>
      <c r="CO205" t="s">
        <v>202</v>
      </c>
      <c r="CP205">
        <v>2.7923211169284336E-2</v>
      </c>
      <c r="CQ205">
        <v>0.62139219015280156</v>
      </c>
      <c r="CR205">
        <v>2.5130890052355855E-2</v>
      </c>
      <c r="CS205">
        <v>2.4514811031664988E-2</v>
      </c>
      <c r="CT205">
        <v>2.5922233300099681E-2</v>
      </c>
      <c r="CU205">
        <v>1.9436345966958316E-2</v>
      </c>
      <c r="CV205">
        <v>2.5738798856053343E-2</v>
      </c>
      <c r="CW205">
        <v>2.5092936802973937E-2</v>
      </c>
      <c r="CX205">
        <v>2.4478694469628411E-2</v>
      </c>
      <c r="CY205">
        <v>2.0353982300884834E-2</v>
      </c>
      <c r="CZ205">
        <v>2.4284475281873472E-2</v>
      </c>
      <c r="DA205">
        <v>2.5402201524132001E-2</v>
      </c>
      <c r="DB205">
        <v>2.5598678777869571E-2</v>
      </c>
      <c r="DC205">
        <v>2.0128824476650563E-2</v>
      </c>
      <c r="DD205">
        <v>2.4467245461720639E-2</v>
      </c>
      <c r="DE205">
        <v>2.5423728813559327E-2</v>
      </c>
      <c r="DF205">
        <v>2.479338842975207E-2</v>
      </c>
      <c r="DG205">
        <v>2.0527859237536607E-2</v>
      </c>
      <c r="DH205">
        <v>2.5143678160919516E-2</v>
      </c>
      <c r="DI205">
        <v>2.522775052557822E-2</v>
      </c>
      <c r="DJ205">
        <v>2.4606971975392987E-2</v>
      </c>
      <c r="DK205">
        <v>2.0013342228152028E-2</v>
      </c>
      <c r="DL205">
        <v>2.5506867233485976E-2</v>
      </c>
      <c r="DM205">
        <v>2.4872448979591875E-2</v>
      </c>
      <c r="DN205">
        <v>2.4891101431238242E-2</v>
      </c>
      <c r="DO205">
        <v>2.0643594414086211E-2</v>
      </c>
      <c r="DP205">
        <v>2.4390243902439036E-2</v>
      </c>
      <c r="DQ205">
        <v>2.4970963995354225E-2</v>
      </c>
      <c r="DR205">
        <v>2.4929178470255033E-2</v>
      </c>
    </row>
    <row r="206" spans="1:122" x14ac:dyDescent="0.25">
      <c r="A206" t="s">
        <v>218</v>
      </c>
      <c r="C206" t="s">
        <v>209</v>
      </c>
      <c r="D206" t="s">
        <v>218</v>
      </c>
      <c r="E206" t="s">
        <v>219</v>
      </c>
      <c r="CG206" t="s">
        <v>289</v>
      </c>
      <c r="CO206" t="s">
        <v>219</v>
      </c>
    </row>
    <row r="207" spans="1:122" x14ac:dyDescent="0.25">
      <c r="A207" t="s">
        <v>218</v>
      </c>
      <c r="B207" t="s">
        <v>219</v>
      </c>
      <c r="C207" t="s">
        <v>209</v>
      </c>
      <c r="D207" t="s">
        <v>218</v>
      </c>
      <c r="E207" t="s">
        <v>38</v>
      </c>
      <c r="F207" t="s">
        <v>128</v>
      </c>
      <c r="L207">
        <v>3.12</v>
      </c>
      <c r="M207">
        <v>3.21</v>
      </c>
      <c r="N207">
        <v>3.31</v>
      </c>
      <c r="O207">
        <v>3.4</v>
      </c>
      <c r="P207">
        <v>3.37</v>
      </c>
      <c r="Q207">
        <v>3.45</v>
      </c>
      <c r="R207">
        <v>3.54</v>
      </c>
      <c r="S207">
        <v>3.62</v>
      </c>
      <c r="T207">
        <v>3.71</v>
      </c>
      <c r="U207">
        <v>3.8</v>
      </c>
      <c r="V207">
        <v>3.89</v>
      </c>
      <c r="W207">
        <v>3.99</v>
      </c>
      <c r="X207">
        <v>4.08</v>
      </c>
      <c r="Y207">
        <v>4.1900000000000004</v>
      </c>
      <c r="Z207">
        <v>4.29</v>
      </c>
      <c r="AA207">
        <v>4.4000000000000004</v>
      </c>
      <c r="AB207">
        <v>4.5</v>
      </c>
      <c r="AC207">
        <v>4.6100000000000003</v>
      </c>
      <c r="AD207">
        <v>4.7300000000000004</v>
      </c>
      <c r="AE207">
        <v>4.84</v>
      </c>
      <c r="AF207">
        <v>4.96</v>
      </c>
      <c r="AG207">
        <v>5.08</v>
      </c>
      <c r="AH207">
        <v>5.21</v>
      </c>
      <c r="AI207">
        <v>5.34</v>
      </c>
      <c r="AJ207">
        <v>5.46</v>
      </c>
      <c r="AK207">
        <v>5.6</v>
      </c>
      <c r="AL207">
        <v>5.74</v>
      </c>
      <c r="AM207">
        <v>5.88</v>
      </c>
      <c r="AN207">
        <v>6.02</v>
      </c>
      <c r="AO207">
        <v>6.17</v>
      </c>
      <c r="AP207">
        <v>6.32</v>
      </c>
      <c r="AQ207">
        <v>6.48</v>
      </c>
      <c r="AR207">
        <v>5.9</v>
      </c>
      <c r="AS207">
        <v>3.12</v>
      </c>
      <c r="AT207">
        <v>3.21</v>
      </c>
      <c r="AU207">
        <v>3.31</v>
      </c>
      <c r="AV207">
        <v>3.4</v>
      </c>
      <c r="AW207">
        <v>3.37</v>
      </c>
      <c r="AX207">
        <v>3.45</v>
      </c>
      <c r="AY207">
        <v>3.54</v>
      </c>
      <c r="AZ207">
        <v>3.62</v>
      </c>
      <c r="BA207">
        <v>3.71</v>
      </c>
      <c r="BB207">
        <v>3.8</v>
      </c>
      <c r="BC207">
        <v>3.89</v>
      </c>
      <c r="BD207">
        <v>3.99</v>
      </c>
      <c r="BE207">
        <v>4.08</v>
      </c>
      <c r="BF207">
        <v>4.1900000000000004</v>
      </c>
      <c r="BG207">
        <v>4.29</v>
      </c>
      <c r="BH207">
        <v>4.4000000000000004</v>
      </c>
      <c r="BI207">
        <v>4.5</v>
      </c>
      <c r="BJ207">
        <v>4.6100000000000003</v>
      </c>
      <c r="BK207">
        <v>4.7300000000000004</v>
      </c>
      <c r="BL207">
        <v>4.84</v>
      </c>
      <c r="BM207">
        <v>4.96</v>
      </c>
      <c r="BN207">
        <v>5.08</v>
      </c>
      <c r="BO207">
        <v>5.21</v>
      </c>
      <c r="BP207">
        <v>5.34</v>
      </c>
      <c r="BQ207">
        <v>5.46</v>
      </c>
      <c r="BR207">
        <v>5.6</v>
      </c>
      <c r="BS207">
        <v>5.74</v>
      </c>
      <c r="BT207">
        <v>5.88</v>
      </c>
      <c r="BU207">
        <v>6.02</v>
      </c>
      <c r="BV207">
        <v>6.17</v>
      </c>
      <c r="BW207">
        <v>6.32</v>
      </c>
      <c r="BX207">
        <v>6.48</v>
      </c>
      <c r="CA207" t="s">
        <v>290</v>
      </c>
      <c r="CC207">
        <v>5.5211096251517597</v>
      </c>
      <c r="CD207">
        <v>5.6447824807551576</v>
      </c>
      <c r="CE207">
        <v>5.7712256083240741</v>
      </c>
      <c r="CF207">
        <v>5.9005010619505311</v>
      </c>
      <c r="CG207">
        <v>6.0326722857382231</v>
      </c>
      <c r="CJ207">
        <v>5.6447824807551576</v>
      </c>
      <c r="CK207">
        <v>5.77</v>
      </c>
      <c r="CL207">
        <v>5.9</v>
      </c>
      <c r="CO207" t="s">
        <v>38</v>
      </c>
      <c r="CP207">
        <v>2.7190332326283945E-2</v>
      </c>
      <c r="CQ207">
        <v>-8.8235294117646485E-3</v>
      </c>
      <c r="CR207">
        <v>2.3738872403560853E-2</v>
      </c>
      <c r="CS207">
        <v>2.6086956521739087E-2</v>
      </c>
      <c r="CT207">
        <v>2.2598870056497196E-2</v>
      </c>
      <c r="CU207">
        <v>2.4861878453038635E-2</v>
      </c>
      <c r="CV207">
        <v>2.4258760107816673E-2</v>
      </c>
      <c r="CW207">
        <v>2.368421052631587E-2</v>
      </c>
      <c r="CX207">
        <v>2.5706940874036011E-2</v>
      </c>
      <c r="CY207">
        <v>2.2556390977443573E-2</v>
      </c>
      <c r="CZ207">
        <v>2.6960784313725568E-2</v>
      </c>
      <c r="DA207">
        <v>2.3866348448687263E-2</v>
      </c>
      <c r="DB207">
        <v>2.5641025641025716E-2</v>
      </c>
      <c r="DC207">
        <v>2.2727272727272645E-2</v>
      </c>
      <c r="DD207">
        <v>2.4444444444444515E-2</v>
      </c>
      <c r="DE207">
        <v>2.6030368763557504E-2</v>
      </c>
      <c r="DF207">
        <v>2.325581395348825E-2</v>
      </c>
      <c r="DG207">
        <v>2.4793388429752088E-2</v>
      </c>
      <c r="DH207">
        <v>2.4193548387096794E-2</v>
      </c>
      <c r="DI207">
        <v>2.5590551181102341E-2</v>
      </c>
      <c r="DJ207">
        <v>2.4952015355086354E-2</v>
      </c>
      <c r="DK207">
        <v>2.2471910112359571E-2</v>
      </c>
      <c r="DL207">
        <v>2.5641025641025581E-2</v>
      </c>
      <c r="DM207">
        <v>2.5000000000000102E-2</v>
      </c>
      <c r="DN207">
        <v>2.4390243902438966E-2</v>
      </c>
      <c r="DO207">
        <v>2.3809523809523756E-2</v>
      </c>
      <c r="DP207">
        <v>2.4916943521594744E-2</v>
      </c>
      <c r="DQ207">
        <v>2.431118314424641E-2</v>
      </c>
      <c r="DR207">
        <v>2.5316455696202552E-2</v>
      </c>
    </row>
    <row r="208" spans="1:122" x14ac:dyDescent="0.25">
      <c r="A208" t="s">
        <v>218</v>
      </c>
      <c r="B208" t="s">
        <v>219</v>
      </c>
      <c r="C208" t="s">
        <v>209</v>
      </c>
      <c r="D208" t="s">
        <v>218</v>
      </c>
      <c r="E208" t="s">
        <v>40</v>
      </c>
      <c r="L208">
        <v>0.59</v>
      </c>
      <c r="M208">
        <v>0.61</v>
      </c>
      <c r="N208">
        <v>0.63</v>
      </c>
      <c r="O208">
        <v>0.65</v>
      </c>
      <c r="P208">
        <v>0.66</v>
      </c>
      <c r="Q208">
        <v>0.67</v>
      </c>
      <c r="R208">
        <v>0.69</v>
      </c>
      <c r="S208">
        <v>0.71</v>
      </c>
      <c r="T208">
        <v>0.72</v>
      </c>
      <c r="U208">
        <v>0.74</v>
      </c>
      <c r="V208">
        <v>0.76</v>
      </c>
      <c r="W208">
        <v>0.78</v>
      </c>
      <c r="X208">
        <v>0.79</v>
      </c>
      <c r="Y208">
        <v>0.81</v>
      </c>
      <c r="Z208">
        <v>0.83</v>
      </c>
      <c r="AA208">
        <v>0.86</v>
      </c>
      <c r="AB208">
        <v>0.87</v>
      </c>
      <c r="AC208">
        <v>0.89</v>
      </c>
      <c r="AD208">
        <v>0.92</v>
      </c>
      <c r="AE208">
        <v>0.94</v>
      </c>
      <c r="AF208">
        <v>0.96</v>
      </c>
      <c r="AG208">
        <v>0.98</v>
      </c>
      <c r="AH208">
        <v>1.01</v>
      </c>
      <c r="AI208">
        <v>1.03</v>
      </c>
      <c r="AJ208">
        <v>1.05</v>
      </c>
      <c r="AK208">
        <v>1.08</v>
      </c>
      <c r="AL208">
        <v>1.1100000000000001</v>
      </c>
      <c r="AM208">
        <v>1.1299999999999999</v>
      </c>
      <c r="AN208">
        <v>1.1599999999999999</v>
      </c>
      <c r="AO208">
        <v>1.18</v>
      </c>
      <c r="AP208">
        <v>1.21</v>
      </c>
      <c r="AQ208">
        <v>1.24</v>
      </c>
      <c r="AR208">
        <v>0.64</v>
      </c>
      <c r="AS208">
        <v>0.59</v>
      </c>
      <c r="AT208">
        <v>0.61</v>
      </c>
      <c r="AU208">
        <v>0.63</v>
      </c>
      <c r="AV208">
        <v>0.65</v>
      </c>
      <c r="AW208">
        <v>0.66</v>
      </c>
      <c r="AX208">
        <v>0.67</v>
      </c>
      <c r="AY208">
        <v>0.69</v>
      </c>
      <c r="AZ208">
        <v>0.71</v>
      </c>
      <c r="BA208">
        <v>0.72</v>
      </c>
      <c r="BB208">
        <v>0.74</v>
      </c>
      <c r="BC208">
        <v>0.76</v>
      </c>
      <c r="BD208">
        <v>0.78</v>
      </c>
      <c r="BE208">
        <v>0.79</v>
      </c>
      <c r="BF208">
        <v>0.81</v>
      </c>
      <c r="BG208">
        <v>0.83</v>
      </c>
      <c r="BH208">
        <v>0.86</v>
      </c>
      <c r="BI208">
        <v>0.87</v>
      </c>
      <c r="BJ208">
        <v>0.89</v>
      </c>
      <c r="BK208">
        <v>0.92</v>
      </c>
      <c r="BL208">
        <v>0.94</v>
      </c>
      <c r="BM208">
        <v>0.96</v>
      </c>
      <c r="BN208">
        <v>0.98</v>
      </c>
      <c r="BO208">
        <v>1.01</v>
      </c>
      <c r="BP208">
        <v>1.03</v>
      </c>
      <c r="BQ208">
        <v>1.05</v>
      </c>
      <c r="BR208">
        <v>1.08</v>
      </c>
      <c r="BS208">
        <v>1.1100000000000001</v>
      </c>
      <c r="BT208">
        <v>1.1299999999999999</v>
      </c>
      <c r="BU208">
        <v>1.1599999999999999</v>
      </c>
      <c r="BV208">
        <v>1.18</v>
      </c>
      <c r="BW208">
        <v>1.21</v>
      </c>
      <c r="BX208">
        <v>1.24</v>
      </c>
      <c r="CC208">
        <v>0.640485046551868</v>
      </c>
      <c r="CD208">
        <v>0.65483191159462983</v>
      </c>
      <c r="CE208">
        <v>0.66950014641434941</v>
      </c>
      <c r="CF208">
        <v>0.68449694969403085</v>
      </c>
      <c r="CG208">
        <v>0.69982968136717716</v>
      </c>
      <c r="CJ208">
        <v>0.61672803839999635</v>
      </c>
      <c r="CK208">
        <v>0.63</v>
      </c>
      <c r="CL208">
        <v>0.64</v>
      </c>
      <c r="CO208" t="s">
        <v>40</v>
      </c>
      <c r="CP208">
        <v>3.1746031746031772E-2</v>
      </c>
      <c r="CQ208">
        <v>1.5384615384615398E-2</v>
      </c>
      <c r="CR208">
        <v>1.5151515151515164E-2</v>
      </c>
      <c r="CS208">
        <v>2.9850746268656577E-2</v>
      </c>
      <c r="CT208">
        <v>2.898550724637684E-2</v>
      </c>
      <c r="CU208">
        <v>1.4084507042253534E-2</v>
      </c>
      <c r="CV208">
        <v>2.7777777777777804E-2</v>
      </c>
      <c r="CW208">
        <v>2.7027027027027053E-2</v>
      </c>
      <c r="CX208">
        <v>2.6315789473684233E-2</v>
      </c>
      <c r="CY208">
        <v>1.2820512820512832E-2</v>
      </c>
      <c r="CZ208">
        <v>2.5316455696202552E-2</v>
      </c>
      <c r="DA208">
        <v>2.4691358024691242E-2</v>
      </c>
      <c r="DB208">
        <v>3.6144578313253045E-2</v>
      </c>
      <c r="DC208">
        <v>1.1627906976744196E-2</v>
      </c>
      <c r="DD208">
        <v>2.2988505747126457E-2</v>
      </c>
      <c r="DE208">
        <v>3.3707865168539353E-2</v>
      </c>
      <c r="DF208">
        <v>2.1739130434782507E-2</v>
      </c>
      <c r="DG208">
        <v>2.1276595744680871E-2</v>
      </c>
      <c r="DH208">
        <v>2.0833333333333353E-2</v>
      </c>
      <c r="DI208">
        <v>3.0612244897959211E-2</v>
      </c>
      <c r="DJ208">
        <v>1.980198019801982E-2</v>
      </c>
      <c r="DK208">
        <v>1.9417475728155355E-2</v>
      </c>
      <c r="DL208">
        <v>2.8571428571428595E-2</v>
      </c>
      <c r="DM208">
        <v>2.7777777777777801E-2</v>
      </c>
      <c r="DN208">
        <v>1.8018018018017834E-2</v>
      </c>
      <c r="DO208">
        <v>2.6548672566371709E-2</v>
      </c>
      <c r="DP208">
        <v>1.7241379310344845E-2</v>
      </c>
      <c r="DQ208">
        <v>2.5423728813559344E-2</v>
      </c>
      <c r="DR208">
        <v>2.4793388429752088E-2</v>
      </c>
    </row>
    <row r="209" spans="1:122" x14ac:dyDescent="0.25">
      <c r="A209" t="s">
        <v>218</v>
      </c>
      <c r="B209" t="s">
        <v>219</v>
      </c>
      <c r="C209" t="s">
        <v>209</v>
      </c>
      <c r="D209" t="s">
        <v>218</v>
      </c>
      <c r="E209" t="s">
        <v>42</v>
      </c>
      <c r="L209">
        <v>71.790000000000006</v>
      </c>
      <c r="M209">
        <v>73.849999999999994</v>
      </c>
      <c r="N209">
        <v>75.97</v>
      </c>
      <c r="O209">
        <v>78.150000000000006</v>
      </c>
      <c r="P209">
        <v>79.239999999999995</v>
      </c>
      <c r="Q209">
        <v>81.22</v>
      </c>
      <c r="R209">
        <v>83.25</v>
      </c>
      <c r="S209">
        <v>85.33</v>
      </c>
      <c r="T209">
        <v>87.19</v>
      </c>
      <c r="U209">
        <v>89.37</v>
      </c>
      <c r="V209">
        <v>91.61</v>
      </c>
      <c r="W209">
        <v>93.9</v>
      </c>
      <c r="X209">
        <v>95.94</v>
      </c>
      <c r="Y209">
        <v>98.34</v>
      </c>
      <c r="Z209">
        <v>100.8</v>
      </c>
      <c r="AA209">
        <v>103.32</v>
      </c>
      <c r="AB209">
        <v>105.58</v>
      </c>
      <c r="AC209">
        <v>108.22</v>
      </c>
      <c r="AD209">
        <v>110.92</v>
      </c>
      <c r="AE209">
        <v>113.69</v>
      </c>
      <c r="AF209">
        <v>116.18</v>
      </c>
      <c r="AG209">
        <v>119.08</v>
      </c>
      <c r="AH209">
        <v>122.06</v>
      </c>
      <c r="AI209">
        <v>125.11</v>
      </c>
      <c r="AJ209">
        <v>127.84</v>
      </c>
      <c r="AK209">
        <v>131.04</v>
      </c>
      <c r="AL209">
        <v>134.31</v>
      </c>
      <c r="AM209">
        <v>137.66999999999999</v>
      </c>
      <c r="AN209">
        <v>140.68</v>
      </c>
      <c r="AO209">
        <v>144.19</v>
      </c>
      <c r="AP209">
        <v>147.80000000000001</v>
      </c>
      <c r="AQ209">
        <v>151.49</v>
      </c>
      <c r="AR209">
        <v>51.02</v>
      </c>
      <c r="AS209">
        <v>58.05</v>
      </c>
      <c r="AT209">
        <v>62.4</v>
      </c>
      <c r="AU209">
        <v>66.95</v>
      </c>
      <c r="AV209">
        <v>71.72</v>
      </c>
      <c r="AW209">
        <v>76.83</v>
      </c>
      <c r="AX209">
        <v>81.22</v>
      </c>
      <c r="AY209">
        <v>83.25</v>
      </c>
      <c r="AZ209">
        <v>85.33</v>
      </c>
      <c r="BA209">
        <v>87.19</v>
      </c>
      <c r="BB209">
        <v>89.37</v>
      </c>
      <c r="BC209">
        <v>91.61</v>
      </c>
      <c r="BD209">
        <v>93.9</v>
      </c>
      <c r="BE209">
        <v>95.94</v>
      </c>
      <c r="BF209">
        <v>98.34</v>
      </c>
      <c r="BG209">
        <v>100.8</v>
      </c>
      <c r="BH209">
        <v>103.32</v>
      </c>
      <c r="BI209">
        <v>105.58</v>
      </c>
      <c r="BJ209">
        <v>108.22</v>
      </c>
      <c r="BK209">
        <v>110.92</v>
      </c>
      <c r="BL209">
        <v>113.69</v>
      </c>
      <c r="BM209">
        <v>116.18</v>
      </c>
      <c r="BN209">
        <v>119.08</v>
      </c>
      <c r="BO209">
        <v>122.06</v>
      </c>
      <c r="BP209">
        <v>125.11</v>
      </c>
      <c r="BQ209">
        <v>127.84</v>
      </c>
      <c r="BR209">
        <v>131.04</v>
      </c>
      <c r="BS209">
        <v>134.31</v>
      </c>
      <c r="BT209">
        <v>137.66999999999999</v>
      </c>
      <c r="BU209">
        <v>140.68</v>
      </c>
      <c r="BV209">
        <v>144.19</v>
      </c>
      <c r="BW209">
        <v>147.80000000000001</v>
      </c>
      <c r="BX209">
        <v>151.49</v>
      </c>
      <c r="CC209">
        <v>52.568400021145003</v>
      </c>
      <c r="CD209">
        <v>53.745932181618642</v>
      </c>
      <c r="CE209">
        <v>54.949841062486897</v>
      </c>
      <c r="CF209">
        <v>56.180717502286598</v>
      </c>
      <c r="CG209">
        <v>57.439165574337814</v>
      </c>
      <c r="CJ209">
        <v>43.94</v>
      </c>
      <c r="CK209">
        <v>47.41</v>
      </c>
      <c r="CL209">
        <v>51.02</v>
      </c>
      <c r="CO209" t="s">
        <v>42</v>
      </c>
      <c r="CP209">
        <v>2.8695537712254929E-2</v>
      </c>
      <c r="CQ209">
        <v>1.3947536788227627E-2</v>
      </c>
      <c r="CR209">
        <v>2.4987380111055075E-2</v>
      </c>
      <c r="CS209">
        <v>2.4993843880817546E-2</v>
      </c>
      <c r="CT209">
        <v>2.4984984984984963E-2</v>
      </c>
      <c r="CU209">
        <v>2.1797726473690372E-2</v>
      </c>
      <c r="CV209">
        <v>2.5002867301296101E-2</v>
      </c>
      <c r="CW209">
        <v>2.5064339263734976E-2</v>
      </c>
      <c r="CX209">
        <v>2.4997271040279514E-2</v>
      </c>
      <c r="CY209">
        <v>2.1725239616613334E-2</v>
      </c>
      <c r="CZ209">
        <v>2.5015634771732392E-2</v>
      </c>
      <c r="DA209">
        <v>2.5015253203172601E-2</v>
      </c>
      <c r="DB209">
        <v>2.499999999999996E-2</v>
      </c>
      <c r="DC209">
        <v>2.1873790166473145E-2</v>
      </c>
      <c r="DD209">
        <v>2.5004735745406334E-2</v>
      </c>
      <c r="DE209">
        <v>2.4949177601182801E-2</v>
      </c>
      <c r="DF209">
        <v>2.497295347998554E-2</v>
      </c>
      <c r="DG209">
        <v>2.1901662415340039E-2</v>
      </c>
      <c r="DH209">
        <v>2.4961266999483485E-2</v>
      </c>
      <c r="DI209">
        <v>2.5025193147463924E-2</v>
      </c>
      <c r="DJ209">
        <v>2.4987710961822032E-2</v>
      </c>
      <c r="DK209">
        <v>2.1820797698025769E-2</v>
      </c>
      <c r="DL209">
        <v>2.5031289111389146E-2</v>
      </c>
      <c r="DM209">
        <v>2.4954212454212532E-2</v>
      </c>
      <c r="DN209">
        <v>2.5016752289479451E-2</v>
      </c>
      <c r="DO209">
        <v>2.1863877387956851E-2</v>
      </c>
      <c r="DP209">
        <v>2.4950241683252706E-2</v>
      </c>
      <c r="DQ209">
        <v>2.5036410291975959E-2</v>
      </c>
      <c r="DR209">
        <v>2.4966170500676572E-2</v>
      </c>
    </row>
    <row r="210" spans="1:122" x14ac:dyDescent="0.25">
      <c r="A210" t="s">
        <v>218</v>
      </c>
      <c r="B210" t="s">
        <v>219</v>
      </c>
      <c r="C210" t="s">
        <v>209</v>
      </c>
      <c r="D210" t="s">
        <v>218</v>
      </c>
      <c r="E210" t="s">
        <v>43</v>
      </c>
      <c r="L210">
        <v>95.14</v>
      </c>
      <c r="M210">
        <v>97.87</v>
      </c>
      <c r="N210">
        <v>100.68</v>
      </c>
      <c r="O210">
        <v>103.57</v>
      </c>
      <c r="P210">
        <v>111.28</v>
      </c>
      <c r="Q210">
        <v>114.06</v>
      </c>
      <c r="R210">
        <v>116.91</v>
      </c>
      <c r="S210">
        <v>119.83</v>
      </c>
      <c r="T210">
        <v>129.56</v>
      </c>
      <c r="U210">
        <v>132.79</v>
      </c>
      <c r="V210">
        <v>136.11000000000001</v>
      </c>
      <c r="W210">
        <v>139.52000000000001</v>
      </c>
      <c r="X210">
        <v>150.77000000000001</v>
      </c>
      <c r="Y210">
        <v>154.54</v>
      </c>
      <c r="Z210">
        <v>158.4</v>
      </c>
      <c r="AA210">
        <v>162.36000000000001</v>
      </c>
      <c r="AB210">
        <v>175.38</v>
      </c>
      <c r="AC210">
        <v>179.76</v>
      </c>
      <c r="AD210">
        <v>184.26</v>
      </c>
      <c r="AE210">
        <v>188.86</v>
      </c>
      <c r="AF210">
        <v>203.93</v>
      </c>
      <c r="AG210">
        <v>209.02</v>
      </c>
      <c r="AH210">
        <v>214.25</v>
      </c>
      <c r="AI210">
        <v>219.61</v>
      </c>
      <c r="AJ210">
        <v>237.03</v>
      </c>
      <c r="AK210">
        <v>242.95</v>
      </c>
      <c r="AL210">
        <v>249.03</v>
      </c>
      <c r="AM210">
        <v>255.25</v>
      </c>
      <c r="AN210">
        <v>275.41000000000003</v>
      </c>
      <c r="AO210">
        <v>282.29000000000002</v>
      </c>
      <c r="AP210">
        <v>289.35000000000002</v>
      </c>
      <c r="AQ210">
        <v>296.58</v>
      </c>
      <c r="AR210">
        <v>94.21</v>
      </c>
      <c r="AS210">
        <v>95.14</v>
      </c>
      <c r="AT210">
        <v>97.87</v>
      </c>
      <c r="AU210">
        <v>100.68</v>
      </c>
      <c r="AV210">
        <v>103.57</v>
      </c>
      <c r="AW210">
        <v>106.55</v>
      </c>
      <c r="AX210">
        <v>110.46</v>
      </c>
      <c r="AY210">
        <v>116.91</v>
      </c>
      <c r="AZ210">
        <v>119.83</v>
      </c>
      <c r="BA210">
        <v>127.16</v>
      </c>
      <c r="BB210">
        <v>132.79</v>
      </c>
      <c r="BC210">
        <v>136.11000000000001</v>
      </c>
      <c r="BD210">
        <v>139.52000000000001</v>
      </c>
      <c r="BE210">
        <v>147.88999999999999</v>
      </c>
      <c r="BF210">
        <v>154.54</v>
      </c>
      <c r="BG210">
        <v>158.4</v>
      </c>
      <c r="BH210">
        <v>162.36000000000001</v>
      </c>
      <c r="BI210">
        <v>171.88</v>
      </c>
      <c r="BJ210">
        <v>179.76</v>
      </c>
      <c r="BK210">
        <v>184.26</v>
      </c>
      <c r="BL210">
        <v>188.86</v>
      </c>
      <c r="BM210">
        <v>199.68</v>
      </c>
      <c r="BN210">
        <v>209.02</v>
      </c>
      <c r="BO210">
        <v>214.25</v>
      </c>
      <c r="BP210">
        <v>219.61</v>
      </c>
      <c r="BQ210">
        <v>231.97</v>
      </c>
      <c r="BR210">
        <v>242.95</v>
      </c>
      <c r="BS210">
        <v>249.03</v>
      </c>
      <c r="BT210">
        <v>255.25</v>
      </c>
      <c r="BU210">
        <v>269.32</v>
      </c>
      <c r="BV210">
        <v>282.29000000000002</v>
      </c>
      <c r="BW210">
        <v>289.35000000000002</v>
      </c>
      <c r="BX210">
        <v>296.58</v>
      </c>
      <c r="CC210">
        <v>89.059382668573249</v>
      </c>
      <c r="CD210">
        <v>91.054312840349283</v>
      </c>
      <c r="CE210">
        <v>93.093929447973096</v>
      </c>
      <c r="CF210">
        <v>95.179233467607673</v>
      </c>
      <c r="CG210">
        <v>97.311248297282077</v>
      </c>
      <c r="CJ210">
        <v>90.11999999999999</v>
      </c>
      <c r="CK210">
        <v>92.15</v>
      </c>
      <c r="CL210">
        <v>94.21</v>
      </c>
      <c r="CO210" t="s">
        <v>43</v>
      </c>
      <c r="CP210">
        <v>2.870480731028989E-2</v>
      </c>
      <c r="CQ210">
        <v>7.4442406102153219E-2</v>
      </c>
      <c r="CR210">
        <v>2.4982027318475927E-2</v>
      </c>
      <c r="CS210">
        <v>2.4986849026827934E-2</v>
      </c>
      <c r="CT210">
        <v>2.4976477632366795E-2</v>
      </c>
      <c r="CU210">
        <v>8.119836434949515E-2</v>
      </c>
      <c r="CV210">
        <v>2.4930534115467657E-2</v>
      </c>
      <c r="CW210">
        <v>2.5001882671888107E-2</v>
      </c>
      <c r="CX210">
        <v>2.5053265740944797E-2</v>
      </c>
      <c r="CY210">
        <v>8.0633600917431186E-2</v>
      </c>
      <c r="CZ210">
        <v>2.5004974464415877E-2</v>
      </c>
      <c r="DA210">
        <v>2.4977352141840391E-2</v>
      </c>
      <c r="DB210">
        <v>2.500000000000005E-2</v>
      </c>
      <c r="DC210">
        <v>8.0192165558019099E-2</v>
      </c>
      <c r="DD210">
        <v>2.4974341430037607E-2</v>
      </c>
      <c r="DE210">
        <v>2.5033377837116157E-2</v>
      </c>
      <c r="DF210">
        <v>2.4964723759904609E-2</v>
      </c>
      <c r="DG210">
        <v>7.9794556814571593E-2</v>
      </c>
      <c r="DH210">
        <v>2.4959544941891842E-2</v>
      </c>
      <c r="DI210">
        <v>2.5021529040283177E-2</v>
      </c>
      <c r="DJ210">
        <v>2.5017502917152924E-2</v>
      </c>
      <c r="DK210">
        <v>7.9322435226082538E-2</v>
      </c>
      <c r="DL210">
        <v>2.4975741467324758E-2</v>
      </c>
      <c r="DM210">
        <v>2.5025725457913203E-2</v>
      </c>
      <c r="DN210">
        <v>2.4976910412400109E-2</v>
      </c>
      <c r="DO210">
        <v>7.8981390793339962E-2</v>
      </c>
      <c r="DP210">
        <v>2.4980937511346699E-2</v>
      </c>
      <c r="DQ210">
        <v>2.5009741754932875E-2</v>
      </c>
      <c r="DR210">
        <v>2.4987039917055334E-2</v>
      </c>
    </row>
    <row r="211" spans="1:122" x14ac:dyDescent="0.25">
      <c r="A211" t="s">
        <v>218</v>
      </c>
      <c r="B211" t="s">
        <v>219</v>
      </c>
      <c r="C211" t="s">
        <v>209</v>
      </c>
      <c r="D211" t="s">
        <v>218</v>
      </c>
      <c r="E211" t="s">
        <v>201</v>
      </c>
      <c r="L211">
        <v>74.91</v>
      </c>
      <c r="M211">
        <v>77.06</v>
      </c>
      <c r="N211">
        <v>79.28</v>
      </c>
      <c r="O211">
        <v>81.55</v>
      </c>
      <c r="P211">
        <v>82.61</v>
      </c>
      <c r="Q211">
        <v>84.67</v>
      </c>
      <c r="R211">
        <v>86.79</v>
      </c>
      <c r="S211">
        <v>88.95</v>
      </c>
      <c r="T211">
        <v>90.9</v>
      </c>
      <c r="U211">
        <v>93.17</v>
      </c>
      <c r="V211">
        <v>95.5</v>
      </c>
      <c r="W211">
        <v>97.89</v>
      </c>
      <c r="X211">
        <v>100.02</v>
      </c>
      <c r="Y211">
        <v>102.53</v>
      </c>
      <c r="Z211">
        <v>105.09</v>
      </c>
      <c r="AA211">
        <v>107.72</v>
      </c>
      <c r="AB211">
        <v>110.08</v>
      </c>
      <c r="AC211">
        <v>112.83</v>
      </c>
      <c r="AD211">
        <v>115.65</v>
      </c>
      <c r="AE211">
        <v>118.53</v>
      </c>
      <c r="AF211">
        <v>121.14</v>
      </c>
      <c r="AG211">
        <v>124.16</v>
      </c>
      <c r="AH211">
        <v>127.27</v>
      </c>
      <c r="AI211">
        <v>130.44999999999999</v>
      </c>
      <c r="AJ211">
        <v>133.30000000000001</v>
      </c>
      <c r="AK211">
        <v>136.63999999999999</v>
      </c>
      <c r="AL211">
        <v>140.05000000000001</v>
      </c>
      <c r="AM211">
        <v>143.55000000000001</v>
      </c>
      <c r="AN211">
        <v>146.69999999999999</v>
      </c>
      <c r="AO211">
        <v>150.36000000000001</v>
      </c>
      <c r="AP211">
        <v>154.12</v>
      </c>
      <c r="AQ211">
        <v>157.97</v>
      </c>
      <c r="AR211">
        <v>56.92</v>
      </c>
      <c r="AS211">
        <v>61.17</v>
      </c>
      <c r="AT211">
        <v>65.61</v>
      </c>
      <c r="AU211">
        <v>70.260000000000005</v>
      </c>
      <c r="AV211">
        <v>75.12</v>
      </c>
      <c r="AW211">
        <v>80.2</v>
      </c>
      <c r="AX211">
        <v>84.67</v>
      </c>
      <c r="AY211">
        <v>86.79</v>
      </c>
      <c r="AZ211">
        <v>88.95</v>
      </c>
      <c r="BA211">
        <v>90.9</v>
      </c>
      <c r="BB211">
        <v>93.17</v>
      </c>
      <c r="BC211">
        <v>95.5</v>
      </c>
      <c r="BD211">
        <v>97.89</v>
      </c>
      <c r="BE211">
        <v>100.02</v>
      </c>
      <c r="BF211">
        <v>102.53</v>
      </c>
      <c r="BG211">
        <v>105.09</v>
      </c>
      <c r="BH211">
        <v>107.72</v>
      </c>
      <c r="BI211">
        <v>110.08</v>
      </c>
      <c r="BJ211">
        <v>112.83</v>
      </c>
      <c r="BK211">
        <v>115.65</v>
      </c>
      <c r="BL211">
        <v>118.53</v>
      </c>
      <c r="BM211">
        <v>121.14</v>
      </c>
      <c r="BN211">
        <v>124.16</v>
      </c>
      <c r="BO211">
        <v>127.27</v>
      </c>
      <c r="BP211">
        <v>130.44999999999999</v>
      </c>
      <c r="BQ211">
        <v>133.30000000000001</v>
      </c>
      <c r="BR211">
        <v>136.63999999999999</v>
      </c>
      <c r="BS211">
        <v>140.05000000000001</v>
      </c>
      <c r="BT211">
        <v>143.55000000000001</v>
      </c>
      <c r="BU211">
        <v>146.69999999999999</v>
      </c>
      <c r="BV211">
        <v>150.36000000000001</v>
      </c>
      <c r="BW211">
        <v>154.12</v>
      </c>
      <c r="BX211">
        <v>157.97</v>
      </c>
      <c r="CC211">
        <v>58.089509646296762</v>
      </c>
      <c r="CD211">
        <v>59.390714662373796</v>
      </c>
      <c r="CE211">
        <v>60.72106667081097</v>
      </c>
      <c r="CF211">
        <v>62.081218564237126</v>
      </c>
      <c r="CG211">
        <v>63.471837860076036</v>
      </c>
      <c r="CJ211">
        <v>49.584633292800007</v>
      </c>
      <c r="CK211">
        <v>53.179999999999993</v>
      </c>
      <c r="CL211">
        <v>56.92</v>
      </c>
      <c r="CO211" t="s">
        <v>201</v>
      </c>
      <c r="CP211">
        <v>2.8632694248234055E-2</v>
      </c>
      <c r="CQ211">
        <v>1.2998160637645645E-2</v>
      </c>
      <c r="CR211">
        <v>2.4936448371867842E-2</v>
      </c>
      <c r="CS211">
        <v>2.5038384315578179E-2</v>
      </c>
      <c r="CT211">
        <v>2.488765986864842E-2</v>
      </c>
      <c r="CU211">
        <v>2.1922428330522797E-2</v>
      </c>
      <c r="CV211">
        <v>2.4972497249724928E-2</v>
      </c>
      <c r="CW211">
        <v>2.5008049801438212E-2</v>
      </c>
      <c r="CX211">
        <v>2.502617801047121E-2</v>
      </c>
      <c r="CY211">
        <v>2.1759117376647211E-2</v>
      </c>
      <c r="CZ211">
        <v>2.5094981003799293E-2</v>
      </c>
      <c r="DA211">
        <v>2.4968301960401857E-2</v>
      </c>
      <c r="DB211">
        <v>2.5026168046436342E-2</v>
      </c>
      <c r="DC211">
        <v>2.190865206089862E-2</v>
      </c>
      <c r="DD211">
        <v>2.4981831395348836E-2</v>
      </c>
      <c r="DE211">
        <v>2.4993352831693766E-2</v>
      </c>
      <c r="DF211">
        <v>2.490272373540852E-2</v>
      </c>
      <c r="DG211">
        <v>2.2019741837509488E-2</v>
      </c>
      <c r="DH211">
        <v>2.4929833250784184E-2</v>
      </c>
      <c r="DI211">
        <v>2.5048324742268039E-2</v>
      </c>
      <c r="DJ211">
        <v>2.4986249705350773E-2</v>
      </c>
      <c r="DK211">
        <v>2.1847451130701596E-2</v>
      </c>
      <c r="DL211">
        <v>2.5056264066016316E-2</v>
      </c>
      <c r="DM211">
        <v>2.4956088992974423E-2</v>
      </c>
      <c r="DN211">
        <v>2.4991074616208496E-2</v>
      </c>
      <c r="DO211">
        <v>2.1943573667711439E-2</v>
      </c>
      <c r="DP211">
        <v>2.4948875255623896E-2</v>
      </c>
      <c r="DQ211">
        <v>2.5006650704974664E-2</v>
      </c>
      <c r="DR211">
        <v>2.4980534648325944E-2</v>
      </c>
    </row>
    <row r="212" spans="1:122" x14ac:dyDescent="0.25">
      <c r="A212" t="s">
        <v>218</v>
      </c>
      <c r="B212" t="s">
        <v>219</v>
      </c>
      <c r="C212" t="s">
        <v>209</v>
      </c>
      <c r="D212" t="s">
        <v>218</v>
      </c>
      <c r="E212" t="s">
        <v>202</v>
      </c>
      <c r="L212">
        <v>95.73</v>
      </c>
      <c r="M212">
        <v>98.48</v>
      </c>
      <c r="N212">
        <v>101.31</v>
      </c>
      <c r="O212">
        <v>104.22</v>
      </c>
      <c r="P212">
        <v>111.94</v>
      </c>
      <c r="Q212">
        <v>114.73</v>
      </c>
      <c r="R212">
        <v>117.6</v>
      </c>
      <c r="S212">
        <v>120.54</v>
      </c>
      <c r="T212">
        <v>130.28</v>
      </c>
      <c r="U212">
        <v>133.53</v>
      </c>
      <c r="V212">
        <v>136.87</v>
      </c>
      <c r="W212">
        <v>140.30000000000001</v>
      </c>
      <c r="X212">
        <v>151.56</v>
      </c>
      <c r="Y212">
        <v>155.35</v>
      </c>
      <c r="Z212">
        <v>159.22999999999999</v>
      </c>
      <c r="AA212">
        <v>163.22</v>
      </c>
      <c r="AB212">
        <v>176.25</v>
      </c>
      <c r="AC212">
        <v>180.65</v>
      </c>
      <c r="AD212">
        <v>185.18</v>
      </c>
      <c r="AE212">
        <v>189.8</v>
      </c>
      <c r="AF212">
        <v>204.89</v>
      </c>
      <c r="AG212">
        <v>210</v>
      </c>
      <c r="AH212">
        <v>215.26</v>
      </c>
      <c r="AI212">
        <v>220.64</v>
      </c>
      <c r="AJ212">
        <v>238.08</v>
      </c>
      <c r="AK212">
        <v>244.03</v>
      </c>
      <c r="AL212">
        <v>250.14</v>
      </c>
      <c r="AM212">
        <v>256.38</v>
      </c>
      <c r="AN212">
        <v>276.57</v>
      </c>
      <c r="AO212">
        <v>283.47000000000003</v>
      </c>
      <c r="AP212">
        <v>290.56</v>
      </c>
      <c r="AQ212">
        <v>297.82</v>
      </c>
      <c r="AR212">
        <v>94.85</v>
      </c>
      <c r="AS212">
        <v>95.73</v>
      </c>
      <c r="AT212">
        <v>98.48</v>
      </c>
      <c r="AU212">
        <v>101.31</v>
      </c>
      <c r="AV212">
        <v>104.22</v>
      </c>
      <c r="AW212">
        <v>107.21</v>
      </c>
      <c r="AX212">
        <v>111.13</v>
      </c>
      <c r="AY212">
        <v>117.6</v>
      </c>
      <c r="AZ212">
        <v>120.54</v>
      </c>
      <c r="BA212">
        <v>127.88</v>
      </c>
      <c r="BB212">
        <v>133.53</v>
      </c>
      <c r="BC212">
        <v>136.87</v>
      </c>
      <c r="BD212">
        <v>140.30000000000001</v>
      </c>
      <c r="BE212">
        <v>148.68</v>
      </c>
      <c r="BF212">
        <v>155.35</v>
      </c>
      <c r="BG212">
        <v>159.22999999999999</v>
      </c>
      <c r="BH212">
        <v>163.22</v>
      </c>
      <c r="BI212">
        <v>172.75</v>
      </c>
      <c r="BJ212">
        <v>180.65</v>
      </c>
      <c r="BK212">
        <v>185.18</v>
      </c>
      <c r="BL212">
        <v>189.8</v>
      </c>
      <c r="BM212">
        <v>200.64</v>
      </c>
      <c r="BN212">
        <v>210</v>
      </c>
      <c r="BO212">
        <v>215.26</v>
      </c>
      <c r="BP212">
        <v>220.64</v>
      </c>
      <c r="BQ212">
        <v>233.02</v>
      </c>
      <c r="BR212">
        <v>244.03</v>
      </c>
      <c r="BS212">
        <v>250.14</v>
      </c>
      <c r="BT212">
        <v>256.38</v>
      </c>
      <c r="BU212">
        <v>270.48</v>
      </c>
      <c r="BV212">
        <v>283.47000000000003</v>
      </c>
      <c r="BW212">
        <v>290.56</v>
      </c>
      <c r="BX212">
        <v>297.82</v>
      </c>
      <c r="BZ212">
        <v>0.62494699288860922</v>
      </c>
      <c r="CC212">
        <v>89.699867715125094</v>
      </c>
      <c r="CD212">
        <v>91.70914475194391</v>
      </c>
      <c r="CE212">
        <v>93.763429594387446</v>
      </c>
      <c r="CF212">
        <v>95.86373041730171</v>
      </c>
      <c r="CG212">
        <v>98.011077978649269</v>
      </c>
      <c r="CJ212">
        <v>90.74264578559999</v>
      </c>
      <c r="CK212">
        <v>92.78</v>
      </c>
      <c r="CL212">
        <v>94.85</v>
      </c>
      <c r="CO212" t="s">
        <v>202</v>
      </c>
      <c r="CP212">
        <v>2.8723719277465171E-2</v>
      </c>
      <c r="CQ212">
        <v>7.407407407407407E-2</v>
      </c>
      <c r="CR212">
        <v>2.4924066464177295E-2</v>
      </c>
      <c r="CS212">
        <v>2.5015253203172581E-2</v>
      </c>
      <c r="CT212">
        <v>2.5000000000000102E-2</v>
      </c>
      <c r="CU212">
        <v>8.0803052928488425E-2</v>
      </c>
      <c r="CV212">
        <v>2.4946269573226897E-2</v>
      </c>
      <c r="CW212">
        <v>2.5013105669138048E-2</v>
      </c>
      <c r="CX212">
        <v>2.5060276174472176E-2</v>
      </c>
      <c r="CY212">
        <v>8.0256593014967861E-2</v>
      </c>
      <c r="CZ212">
        <v>2.5006598046978041E-2</v>
      </c>
      <c r="DA212">
        <v>2.4975860959124529E-2</v>
      </c>
      <c r="DB212">
        <v>2.5058092068077683E-2</v>
      </c>
      <c r="DC212">
        <v>7.983090307560349E-2</v>
      </c>
      <c r="DD212">
        <v>2.496453900709223E-2</v>
      </c>
      <c r="DE212">
        <v>2.5076114032659844E-2</v>
      </c>
      <c r="DF212">
        <v>2.4948698563559805E-2</v>
      </c>
      <c r="DG212">
        <v>7.9504741833508821E-2</v>
      </c>
      <c r="DH212">
        <v>2.4940211820977179E-2</v>
      </c>
      <c r="DI212">
        <v>2.5047619047619003E-2</v>
      </c>
      <c r="DJ212">
        <v>2.4993031682616351E-2</v>
      </c>
      <c r="DK212">
        <v>7.9042784626541102E-2</v>
      </c>
      <c r="DL212">
        <v>2.4991599462365541E-2</v>
      </c>
      <c r="DM212">
        <v>2.5037905175593105E-2</v>
      </c>
      <c r="DN212">
        <v>2.4946030223075115E-2</v>
      </c>
      <c r="DO212">
        <v>7.8750292534519067E-2</v>
      </c>
      <c r="DP212">
        <v>2.4948475973533044E-2</v>
      </c>
      <c r="DQ212">
        <v>2.501146505803074E-2</v>
      </c>
      <c r="DR212">
        <v>2.498623348017618E-2</v>
      </c>
    </row>
    <row r="214" spans="1:122" x14ac:dyDescent="0.25">
      <c r="B214" t="s">
        <v>291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F9CE1-351B-4D1E-8923-B181809AD7EF}">
  <sheetPr codeName="Sheet11">
    <tabColor theme="3" tint="0.79998168889431442"/>
  </sheetPr>
  <dimension ref="A1:DU215"/>
  <sheetViews>
    <sheetView workbookViewId="0">
      <selection activeCell="E15" sqref="E15"/>
    </sheetView>
  </sheetViews>
  <sheetFormatPr defaultRowHeight="15" x14ac:dyDescent="0.25"/>
  <cols>
    <col min="5" max="5" width="60.42578125" bestFit="1" customWidth="1"/>
  </cols>
  <sheetData>
    <row r="1" spans="1:125" x14ac:dyDescent="0.25">
      <c r="A1" t="s">
        <v>243</v>
      </c>
      <c r="BZ1" t="s">
        <v>292</v>
      </c>
      <c r="CA1" t="s">
        <v>293</v>
      </c>
    </row>
    <row r="2" spans="1:125" x14ac:dyDescent="0.25">
      <c r="B2" t="s">
        <v>244</v>
      </c>
      <c r="BZ2">
        <v>0</v>
      </c>
      <c r="CA2">
        <v>0</v>
      </c>
    </row>
    <row r="3" spans="1:125" x14ac:dyDescent="0.25">
      <c r="B3" t="s">
        <v>294</v>
      </c>
    </row>
    <row r="4" spans="1:125" x14ac:dyDescent="0.25">
      <c r="B4" t="s">
        <v>249</v>
      </c>
    </row>
    <row r="5" spans="1:125" x14ac:dyDescent="0.25">
      <c r="L5" t="s">
        <v>250</v>
      </c>
    </row>
    <row r="6" spans="1:125" x14ac:dyDescent="0.25">
      <c r="E6" t="s">
        <v>289</v>
      </c>
      <c r="L6">
        <v>247807.32658126848</v>
      </c>
      <c r="M6" t="s">
        <v>289</v>
      </c>
      <c r="N6" t="s">
        <v>289</v>
      </c>
      <c r="O6" t="s">
        <v>289</v>
      </c>
      <c r="P6" t="s">
        <v>289</v>
      </c>
      <c r="Q6" t="s">
        <v>289</v>
      </c>
      <c r="R6" t="s">
        <v>289</v>
      </c>
      <c r="S6" t="s">
        <v>289</v>
      </c>
      <c r="T6" t="s">
        <v>289</v>
      </c>
      <c r="U6" t="s">
        <v>289</v>
      </c>
      <c r="V6" t="s">
        <v>289</v>
      </c>
      <c r="W6" t="s">
        <v>289</v>
      </c>
      <c r="X6" t="s">
        <v>289</v>
      </c>
      <c r="Y6" t="s">
        <v>289</v>
      </c>
      <c r="Z6" t="s">
        <v>289</v>
      </c>
      <c r="AA6" t="s">
        <v>289</v>
      </c>
      <c r="AB6" t="s">
        <v>289</v>
      </c>
      <c r="AC6" t="s">
        <v>289</v>
      </c>
      <c r="AD6" t="s">
        <v>289</v>
      </c>
      <c r="AE6" t="s">
        <v>289</v>
      </c>
      <c r="AF6" t="s">
        <v>289</v>
      </c>
      <c r="AG6" t="s">
        <v>289</v>
      </c>
      <c r="AH6" t="s">
        <v>289</v>
      </c>
      <c r="AI6" t="s">
        <v>289</v>
      </c>
      <c r="AJ6" t="s">
        <v>289</v>
      </c>
      <c r="AK6" t="s">
        <v>289</v>
      </c>
      <c r="AL6" t="s">
        <v>289</v>
      </c>
      <c r="AM6" t="s">
        <v>289</v>
      </c>
      <c r="AN6" t="s">
        <v>289</v>
      </c>
      <c r="AO6" t="s">
        <v>289</v>
      </c>
      <c r="AP6" t="s">
        <v>289</v>
      </c>
      <c r="AQ6" t="s">
        <v>289</v>
      </c>
      <c r="AR6" t="s">
        <v>251</v>
      </c>
      <c r="AS6">
        <v>2.87E-2</v>
      </c>
      <c r="AT6" t="s">
        <v>289</v>
      </c>
      <c r="AU6" t="s">
        <v>289</v>
      </c>
      <c r="AV6" t="s">
        <v>289</v>
      </c>
      <c r="AW6" t="s">
        <v>289</v>
      </c>
      <c r="AX6" t="s">
        <v>289</v>
      </c>
      <c r="AY6" t="s">
        <v>289</v>
      </c>
      <c r="AZ6" t="s">
        <v>289</v>
      </c>
      <c r="BA6" t="s">
        <v>289</v>
      </c>
      <c r="BB6" t="s">
        <v>289</v>
      </c>
      <c r="BC6" t="s">
        <v>289</v>
      </c>
      <c r="BD6" t="s">
        <v>289</v>
      </c>
      <c r="BE6" t="s">
        <v>289</v>
      </c>
      <c r="BF6" t="s">
        <v>289</v>
      </c>
      <c r="BG6" t="s">
        <v>289</v>
      </c>
      <c r="BH6" t="s">
        <v>289</v>
      </c>
      <c r="BI6" t="s">
        <v>289</v>
      </c>
      <c r="BJ6" t="s">
        <v>289</v>
      </c>
      <c r="BK6" t="s">
        <v>289</v>
      </c>
      <c r="BL6" t="s">
        <v>289</v>
      </c>
      <c r="BM6" t="s">
        <v>289</v>
      </c>
      <c r="BN6" t="s">
        <v>289</v>
      </c>
      <c r="BO6" t="s">
        <v>289</v>
      </c>
      <c r="BP6" t="s">
        <v>289</v>
      </c>
      <c r="BQ6" t="s">
        <v>289</v>
      </c>
      <c r="BR6" t="s">
        <v>289</v>
      </c>
      <c r="BS6" t="s">
        <v>289</v>
      </c>
      <c r="BT6" t="s">
        <v>289</v>
      </c>
      <c r="BU6" t="s">
        <v>289</v>
      </c>
      <c r="BV6" t="s">
        <v>289</v>
      </c>
      <c r="BW6" t="s">
        <v>289</v>
      </c>
      <c r="BX6" t="s">
        <v>289</v>
      </c>
      <c r="CF6" t="s">
        <v>251</v>
      </c>
      <c r="CH6">
        <v>2.24E-2</v>
      </c>
    </row>
    <row r="7" spans="1:125" x14ac:dyDescent="0.25">
      <c r="C7" t="s">
        <v>330</v>
      </c>
      <c r="AR7" t="s">
        <v>252</v>
      </c>
      <c r="AS7">
        <v>2.6128979999999999</v>
      </c>
      <c r="AT7">
        <v>2.6878881725999997</v>
      </c>
      <c r="AU7">
        <v>2.7650305631536196</v>
      </c>
      <c r="AV7">
        <v>2.8443869403161282</v>
      </c>
      <c r="AW7">
        <v>2.9260208455032011</v>
      </c>
      <c r="AX7">
        <v>3.0099976437691427</v>
      </c>
      <c r="AY7">
        <v>3.0963845761453168</v>
      </c>
      <c r="AZ7">
        <v>3.1852508134806872</v>
      </c>
      <c r="BA7">
        <v>3.2766675118275828</v>
      </c>
      <c r="BB7">
        <v>3.3707078694170343</v>
      </c>
      <c r="BC7">
        <v>3.467447185269303</v>
      </c>
      <c r="BD7">
        <v>3.566962919486532</v>
      </c>
      <c r="BE7">
        <v>3.6693347552757953</v>
      </c>
      <c r="BF7">
        <v>3.7746446627522103</v>
      </c>
      <c r="BG7">
        <v>3.8829769645731984</v>
      </c>
      <c r="BH7">
        <v>3.9944184034564492</v>
      </c>
      <c r="BI7">
        <v>4.1090582116356487</v>
      </c>
      <c r="BJ7">
        <v>4.2269881823095918</v>
      </c>
      <c r="BK7">
        <v>4.3483027431418773</v>
      </c>
      <c r="BL7">
        <v>4.4730990318700492</v>
      </c>
      <c r="BM7">
        <v>4.6014769740847195</v>
      </c>
      <c r="BN7">
        <v>4.7335393632409506</v>
      </c>
      <c r="BO7">
        <v>4.869391942965966</v>
      </c>
      <c r="BP7">
        <v>5.0091434917290893</v>
      </c>
      <c r="BQ7">
        <v>5.1529059099417136</v>
      </c>
      <c r="BR7">
        <v>5.3007943095570402</v>
      </c>
      <c r="BS7">
        <v>5.4529271062413267</v>
      </c>
      <c r="BT7">
        <v>5.6094261141904527</v>
      </c>
      <c r="BU7">
        <v>5.7704166436677182</v>
      </c>
      <c r="BV7">
        <v>5.9360276013409816</v>
      </c>
      <c r="BW7">
        <v>6.1063915934994677</v>
      </c>
      <c r="BX7">
        <v>6.2816450322329018</v>
      </c>
      <c r="CF7" t="s">
        <v>253</v>
      </c>
      <c r="CH7">
        <v>2.38</v>
      </c>
      <c r="CI7">
        <v>2.4333119999999999</v>
      </c>
      <c r="CJ7">
        <v>2.4878181887999999</v>
      </c>
      <c r="CK7">
        <v>2.5435453162291197</v>
      </c>
      <c r="CL7">
        <v>2.6005207313126522</v>
      </c>
    </row>
    <row r="8" spans="1:125" x14ac:dyDescent="0.25">
      <c r="A8" t="s">
        <v>330</v>
      </c>
      <c r="B8" t="s">
        <v>254</v>
      </c>
      <c r="E8" s="188">
        <v>46055.653484490744</v>
      </c>
    </row>
    <row r="9" spans="1:125" x14ac:dyDescent="0.25">
      <c r="L9" t="s">
        <v>118</v>
      </c>
      <c r="AS9" t="s">
        <v>120</v>
      </c>
      <c r="AT9" t="s">
        <v>361</v>
      </c>
      <c r="BY9" t="s">
        <v>1</v>
      </c>
      <c r="CA9" t="s">
        <v>255</v>
      </c>
      <c r="CC9" t="s">
        <v>256</v>
      </c>
      <c r="CH9" t="s">
        <v>257</v>
      </c>
    </row>
    <row r="10" spans="1:125" x14ac:dyDescent="0.25">
      <c r="A10" t="s">
        <v>122</v>
      </c>
      <c r="B10" t="s">
        <v>330</v>
      </c>
      <c r="C10" t="s">
        <v>1</v>
      </c>
      <c r="D10" t="s">
        <v>124</v>
      </c>
      <c r="E10" t="s">
        <v>1</v>
      </c>
      <c r="F10" t="s">
        <v>125</v>
      </c>
      <c r="L10" t="s">
        <v>4</v>
      </c>
      <c r="M10" t="s">
        <v>5</v>
      </c>
      <c r="N10" t="s">
        <v>6</v>
      </c>
      <c r="O10" t="s">
        <v>7</v>
      </c>
      <c r="P10" t="s">
        <v>8</v>
      </c>
      <c r="Q10" t="s">
        <v>9</v>
      </c>
      <c r="R10" t="s">
        <v>10</v>
      </c>
      <c r="S10" t="s">
        <v>11</v>
      </c>
      <c r="T10" t="s">
        <v>12</v>
      </c>
      <c r="U10" t="s">
        <v>13</v>
      </c>
      <c r="V10" t="s">
        <v>14</v>
      </c>
      <c r="W10" t="s">
        <v>15</v>
      </c>
      <c r="X10" t="s">
        <v>16</v>
      </c>
      <c r="Y10" t="s">
        <v>17</v>
      </c>
      <c r="Z10" t="s">
        <v>18</v>
      </c>
      <c r="AA10" t="s">
        <v>19</v>
      </c>
      <c r="AB10" t="s">
        <v>20</v>
      </c>
      <c r="AC10" t="s">
        <v>21</v>
      </c>
      <c r="AD10" t="s">
        <v>22</v>
      </c>
      <c r="AE10" t="s">
        <v>23</v>
      </c>
      <c r="AF10" t="s">
        <v>24</v>
      </c>
      <c r="AG10" t="s">
        <v>25</v>
      </c>
      <c r="AH10" t="s">
        <v>26</v>
      </c>
      <c r="AI10" t="s">
        <v>27</v>
      </c>
      <c r="AJ10" t="s">
        <v>28</v>
      </c>
      <c r="AK10" t="s">
        <v>29</v>
      </c>
      <c r="AL10" t="s">
        <v>30</v>
      </c>
      <c r="AM10" t="s">
        <v>31</v>
      </c>
      <c r="AN10" t="s">
        <v>32</v>
      </c>
      <c r="AO10" t="s">
        <v>33</v>
      </c>
      <c r="AP10" t="s">
        <v>34</v>
      </c>
      <c r="AQ10" t="s">
        <v>35</v>
      </c>
      <c r="AR10">
        <v>2025</v>
      </c>
      <c r="AS10" t="s">
        <v>4</v>
      </c>
      <c r="AT10" t="s">
        <v>5</v>
      </c>
      <c r="AU10" t="s">
        <v>6</v>
      </c>
      <c r="AV10" t="s">
        <v>7</v>
      </c>
      <c r="AW10" t="s">
        <v>8</v>
      </c>
      <c r="AX10" t="s">
        <v>9</v>
      </c>
      <c r="AY10" t="s">
        <v>10</v>
      </c>
      <c r="AZ10" t="s">
        <v>11</v>
      </c>
      <c r="BA10" t="s">
        <v>12</v>
      </c>
      <c r="BB10" t="s">
        <v>13</v>
      </c>
      <c r="BC10" t="s">
        <v>14</v>
      </c>
      <c r="BD10" t="s">
        <v>15</v>
      </c>
      <c r="BE10" t="s">
        <v>16</v>
      </c>
      <c r="BF10" t="s">
        <v>17</v>
      </c>
      <c r="BG10" t="s">
        <v>18</v>
      </c>
      <c r="BH10" t="s">
        <v>19</v>
      </c>
      <c r="BI10" t="s">
        <v>20</v>
      </c>
      <c r="BJ10" t="s">
        <v>21</v>
      </c>
      <c r="BK10" t="s">
        <v>22</v>
      </c>
      <c r="BL10" t="s">
        <v>23</v>
      </c>
      <c r="BM10" t="s">
        <v>24</v>
      </c>
      <c r="BN10" t="s">
        <v>25</v>
      </c>
      <c r="BO10" t="s">
        <v>26</v>
      </c>
      <c r="BP10" t="s">
        <v>27</v>
      </c>
      <c r="BQ10" t="s">
        <v>28</v>
      </c>
      <c r="BR10" t="s">
        <v>29</v>
      </c>
      <c r="BS10" t="s">
        <v>30</v>
      </c>
      <c r="BT10" t="s">
        <v>31</v>
      </c>
      <c r="BU10" t="s">
        <v>32</v>
      </c>
      <c r="BV10" t="s">
        <v>33</v>
      </c>
      <c r="BW10" t="s">
        <v>34</v>
      </c>
      <c r="BX10" t="s">
        <v>35</v>
      </c>
      <c r="BY10" t="s">
        <v>1</v>
      </c>
      <c r="BZ10" t="s">
        <v>258</v>
      </c>
      <c r="CC10">
        <v>2021</v>
      </c>
      <c r="CD10">
        <v>2022</v>
      </c>
      <c r="CE10">
        <v>2023</v>
      </c>
      <c r="CF10">
        <v>2024</v>
      </c>
      <c r="CG10">
        <v>2025</v>
      </c>
      <c r="CJ10">
        <v>2023</v>
      </c>
      <c r="CK10">
        <v>2024</v>
      </c>
      <c r="CL10">
        <v>2025</v>
      </c>
      <c r="CO10" t="s">
        <v>259</v>
      </c>
      <c r="CP10" t="s">
        <v>260</v>
      </c>
      <c r="CQ10" t="s">
        <v>261</v>
      </c>
      <c r="CR10" t="s">
        <v>262</v>
      </c>
      <c r="CS10" t="s">
        <v>263</v>
      </c>
      <c r="CT10" t="s">
        <v>264</v>
      </c>
      <c r="CU10" t="s">
        <v>265</v>
      </c>
      <c r="CV10" t="s">
        <v>266</v>
      </c>
      <c r="CW10" t="s">
        <v>267</v>
      </c>
      <c r="CX10" t="s">
        <v>268</v>
      </c>
      <c r="CY10" t="s">
        <v>269</v>
      </c>
      <c r="CZ10" t="s">
        <v>270</v>
      </c>
      <c r="DA10" t="s">
        <v>271</v>
      </c>
      <c r="DB10" t="s">
        <v>272</v>
      </c>
      <c r="DC10" t="s">
        <v>273</v>
      </c>
      <c r="DD10" t="s">
        <v>274</v>
      </c>
      <c r="DE10" t="s">
        <v>275</v>
      </c>
      <c r="DF10" t="s">
        <v>276</v>
      </c>
      <c r="DG10" t="s">
        <v>277</v>
      </c>
      <c r="DH10" t="s">
        <v>278</v>
      </c>
      <c r="DI10" t="s">
        <v>279</v>
      </c>
      <c r="DJ10" t="s">
        <v>280</v>
      </c>
      <c r="DK10" t="s">
        <v>281</v>
      </c>
      <c r="DL10" t="s">
        <v>282</v>
      </c>
      <c r="DM10" t="s">
        <v>283</v>
      </c>
      <c r="DN10" t="s">
        <v>284</v>
      </c>
      <c r="DO10" t="s">
        <v>285</v>
      </c>
      <c r="DP10" t="s">
        <v>286</v>
      </c>
      <c r="DQ10" t="s">
        <v>287</v>
      </c>
      <c r="DR10" t="s">
        <v>288</v>
      </c>
    </row>
    <row r="11" spans="1:125" x14ac:dyDescent="0.25">
      <c r="A11">
        <v>1</v>
      </c>
      <c r="C11" t="s">
        <v>126</v>
      </c>
      <c r="D11">
        <v>1</v>
      </c>
      <c r="E11" t="s">
        <v>127</v>
      </c>
      <c r="CO11" t="s">
        <v>127</v>
      </c>
    </row>
    <row r="12" spans="1:125" x14ac:dyDescent="0.25">
      <c r="A12">
        <v>1</v>
      </c>
      <c r="B12" t="s">
        <v>127</v>
      </c>
      <c r="C12" t="s">
        <v>126</v>
      </c>
      <c r="D12">
        <v>1</v>
      </c>
      <c r="E12" t="s">
        <v>38</v>
      </c>
      <c r="F12" t="s">
        <v>128</v>
      </c>
      <c r="L12" s="2"/>
      <c r="M12" s="2"/>
      <c r="N12" s="2">
        <v>46.38</v>
      </c>
      <c r="O12" s="2">
        <v>47.71</v>
      </c>
      <c r="P12" s="2">
        <v>51.86</v>
      </c>
      <c r="Q12" s="2">
        <v>53.16</v>
      </c>
      <c r="R12" s="2">
        <v>54.49</v>
      </c>
      <c r="S12" s="2">
        <v>55.85</v>
      </c>
      <c r="T12" s="2">
        <v>61.04</v>
      </c>
      <c r="U12" s="2">
        <v>62.57</v>
      </c>
      <c r="V12" s="2">
        <v>64.13</v>
      </c>
      <c r="W12" s="2">
        <v>65.73</v>
      </c>
      <c r="X12" s="2">
        <v>66.61</v>
      </c>
      <c r="Y12" s="2">
        <v>68.28</v>
      </c>
      <c r="Z12" s="2">
        <v>69.98</v>
      </c>
      <c r="AA12" s="2">
        <v>71.73</v>
      </c>
      <c r="AB12" s="2">
        <v>74.790000000000006</v>
      </c>
      <c r="AC12" s="2">
        <v>76.66</v>
      </c>
      <c r="AD12" s="2">
        <v>78.569999999999993</v>
      </c>
      <c r="AE12" s="2">
        <v>80.540000000000006</v>
      </c>
      <c r="AF12" s="2">
        <v>82.7</v>
      </c>
      <c r="AG12" s="2">
        <v>84.77</v>
      </c>
      <c r="AH12" s="2">
        <v>86.89</v>
      </c>
      <c r="AI12" s="2">
        <v>89.06</v>
      </c>
      <c r="AJ12" s="2">
        <v>91.03</v>
      </c>
      <c r="AK12" s="2">
        <v>93.31</v>
      </c>
      <c r="AL12" s="2">
        <v>95.64</v>
      </c>
      <c r="AM12" s="2">
        <v>98.03</v>
      </c>
      <c r="AN12" s="2">
        <v>96.78</v>
      </c>
      <c r="AO12" s="2">
        <v>99.2</v>
      </c>
      <c r="AP12" s="2">
        <v>101.68</v>
      </c>
      <c r="AQ12" s="2">
        <v>104.22</v>
      </c>
      <c r="AT12">
        <v>46.13</v>
      </c>
      <c r="AU12">
        <v>46.38</v>
      </c>
      <c r="AV12">
        <v>47.71</v>
      </c>
      <c r="AW12">
        <v>51.86</v>
      </c>
      <c r="AX12">
        <v>53.16</v>
      </c>
      <c r="AY12">
        <v>54.49</v>
      </c>
      <c r="AZ12">
        <v>55.85</v>
      </c>
      <c r="BA12">
        <v>60.73</v>
      </c>
      <c r="BB12">
        <v>62.57</v>
      </c>
      <c r="BC12">
        <v>64.13</v>
      </c>
      <c r="BD12">
        <v>65.73</v>
      </c>
      <c r="BE12">
        <v>66.61</v>
      </c>
      <c r="BF12">
        <v>68.28</v>
      </c>
      <c r="BG12">
        <v>69.98</v>
      </c>
      <c r="BH12">
        <v>71.73</v>
      </c>
      <c r="BI12">
        <v>74.790000000000006</v>
      </c>
      <c r="BJ12">
        <v>76.66</v>
      </c>
      <c r="BK12">
        <v>78.569999999999993</v>
      </c>
      <c r="BL12">
        <v>80.540000000000006</v>
      </c>
      <c r="BM12">
        <v>82.7</v>
      </c>
      <c r="BN12">
        <v>84.77</v>
      </c>
      <c r="BO12">
        <v>86.89</v>
      </c>
      <c r="BP12">
        <v>89.06</v>
      </c>
      <c r="BQ12">
        <v>91.03</v>
      </c>
      <c r="BR12">
        <v>93.31</v>
      </c>
      <c r="BS12">
        <v>95.64</v>
      </c>
      <c r="BT12">
        <v>98.03</v>
      </c>
      <c r="BU12">
        <v>96.78</v>
      </c>
      <c r="BV12">
        <v>99.2</v>
      </c>
      <c r="BW12">
        <v>101.68</v>
      </c>
      <c r="BX12">
        <v>104.22</v>
      </c>
      <c r="CC12">
        <v>43.594596704132343</v>
      </c>
      <c r="CD12">
        <v>44.571115670304906</v>
      </c>
      <c r="CE12">
        <v>45.569508661319738</v>
      </c>
      <c r="CF12">
        <v>46.59026565533329</v>
      </c>
      <c r="CG12">
        <v>47.633887606012756</v>
      </c>
      <c r="CJ12">
        <v>31.9712986368</v>
      </c>
      <c r="CK12">
        <v>35.18</v>
      </c>
      <c r="CL12">
        <v>38.51</v>
      </c>
      <c r="CO12" t="s">
        <v>38</v>
      </c>
      <c r="CP12">
        <v>2.8676153514445843E-2</v>
      </c>
      <c r="CQ12">
        <v>8.6983860825822643E-2</v>
      </c>
      <c r="CR12">
        <v>2.5067489394523662E-2</v>
      </c>
      <c r="CS12">
        <v>2.5018811136192729E-2</v>
      </c>
      <c r="CT12">
        <v>2.4958708019820138E-2</v>
      </c>
      <c r="CU12">
        <v>9.2927484333034868E-2</v>
      </c>
      <c r="CV12">
        <v>2.5065530799475773E-2</v>
      </c>
      <c r="CW12">
        <v>2.4932076074796149E-2</v>
      </c>
      <c r="CX12">
        <v>2.4949321690316679E-2</v>
      </c>
      <c r="CY12">
        <v>1.3388102844971784E-2</v>
      </c>
      <c r="CZ12">
        <v>2.5071310614021944E-2</v>
      </c>
      <c r="DA12">
        <v>2.4897480960749896E-2</v>
      </c>
      <c r="DB12">
        <v>2.500714489854244E-2</v>
      </c>
      <c r="DC12">
        <v>4.2659974905897145E-2</v>
      </c>
      <c r="DD12">
        <v>2.5003342692873246E-2</v>
      </c>
      <c r="DE12">
        <v>2.4915210018262413E-2</v>
      </c>
      <c r="DF12">
        <v>2.5073183148784692E-2</v>
      </c>
      <c r="DG12">
        <v>2.6818971939408943E-2</v>
      </c>
      <c r="DH12">
        <v>2.5030229746070051E-2</v>
      </c>
      <c r="DI12">
        <v>2.5008847469623743E-2</v>
      </c>
      <c r="DJ12">
        <v>2.4974105190470729E-2</v>
      </c>
      <c r="DK12">
        <v>2.2119919155625407E-2</v>
      </c>
      <c r="DL12">
        <v>2.5046687905086247E-2</v>
      </c>
      <c r="DM12">
        <v>2.4970528346372287E-2</v>
      </c>
      <c r="DN12">
        <v>2.4989544123797579E-2</v>
      </c>
      <c r="DO12">
        <v>-1.275119861266959E-2</v>
      </c>
      <c r="DP12">
        <v>2.5005166356685284E-2</v>
      </c>
      <c r="DQ12">
        <v>2.500000000000004E-2</v>
      </c>
      <c r="DR12">
        <v>2.4980330448465694E-2</v>
      </c>
      <c r="DU12">
        <v>1.3299999999999983</v>
      </c>
    </row>
    <row r="13" spans="1:125" x14ac:dyDescent="0.25">
      <c r="A13">
        <v>1</v>
      </c>
      <c r="B13" t="s">
        <v>127</v>
      </c>
      <c r="C13" t="s">
        <v>126</v>
      </c>
      <c r="D13">
        <v>1</v>
      </c>
      <c r="E13" t="s">
        <v>40</v>
      </c>
      <c r="L13" s="2"/>
      <c r="M13" s="2"/>
      <c r="N13" s="2">
        <v>9.2799999999999994</v>
      </c>
      <c r="O13" s="2">
        <v>9.5399999999999991</v>
      </c>
      <c r="P13" s="2">
        <v>9.75</v>
      </c>
      <c r="Q13" s="2">
        <v>9.99</v>
      </c>
      <c r="R13" s="2">
        <v>10.24</v>
      </c>
      <c r="S13" s="2">
        <v>10.5</v>
      </c>
      <c r="T13" s="2">
        <v>10.95</v>
      </c>
      <c r="U13" s="2">
        <v>11.23</v>
      </c>
      <c r="V13" s="2">
        <v>11.51</v>
      </c>
      <c r="W13" s="2">
        <v>11.8</v>
      </c>
      <c r="X13" s="2">
        <v>11.76</v>
      </c>
      <c r="Y13" s="2">
        <v>12.05</v>
      </c>
      <c r="Z13" s="2">
        <v>12.35</v>
      </c>
      <c r="AA13" s="2">
        <v>12.66</v>
      </c>
      <c r="AB13" s="2">
        <v>12.91</v>
      </c>
      <c r="AC13" s="2">
        <v>13.24</v>
      </c>
      <c r="AD13" s="2">
        <v>13.57</v>
      </c>
      <c r="AE13" s="2">
        <v>13.91</v>
      </c>
      <c r="AF13" s="2">
        <v>14.18</v>
      </c>
      <c r="AG13" s="2">
        <v>14.54</v>
      </c>
      <c r="AH13" s="2">
        <v>14.9</v>
      </c>
      <c r="AI13" s="2">
        <v>15.27</v>
      </c>
      <c r="AJ13" s="2">
        <v>15.58</v>
      </c>
      <c r="AK13" s="2">
        <v>15.97</v>
      </c>
      <c r="AL13" s="2">
        <v>16.37</v>
      </c>
      <c r="AM13" s="2">
        <v>16.78</v>
      </c>
      <c r="AN13" s="2">
        <v>17.11</v>
      </c>
      <c r="AO13" s="2">
        <v>17.54</v>
      </c>
      <c r="AP13" s="2">
        <v>17.98</v>
      </c>
      <c r="AQ13" s="2">
        <v>18.43</v>
      </c>
      <c r="AT13">
        <v>4.8099999999999996</v>
      </c>
      <c r="AU13">
        <v>8.7899999999999991</v>
      </c>
      <c r="AV13">
        <v>9.5399999999999991</v>
      </c>
      <c r="AW13">
        <v>9.75</v>
      </c>
      <c r="AX13">
        <v>9.99</v>
      </c>
      <c r="AY13">
        <v>10.24</v>
      </c>
      <c r="AZ13">
        <v>10.5</v>
      </c>
      <c r="BA13">
        <v>10.8</v>
      </c>
      <c r="BB13">
        <v>11.23</v>
      </c>
      <c r="BC13">
        <v>11.51</v>
      </c>
      <c r="BD13">
        <v>11.8</v>
      </c>
      <c r="BE13">
        <v>11.76</v>
      </c>
      <c r="BF13">
        <v>12.05</v>
      </c>
      <c r="BG13">
        <v>12.35</v>
      </c>
      <c r="BH13">
        <v>12.66</v>
      </c>
      <c r="BI13">
        <v>12.91</v>
      </c>
      <c r="BJ13">
        <v>13.24</v>
      </c>
      <c r="BK13">
        <v>13.57</v>
      </c>
      <c r="BL13">
        <v>13.91</v>
      </c>
      <c r="BM13">
        <v>14.18</v>
      </c>
      <c r="BN13">
        <v>14.54</v>
      </c>
      <c r="BO13">
        <v>14.9</v>
      </c>
      <c r="BP13">
        <v>15.27</v>
      </c>
      <c r="BQ13">
        <v>15.58</v>
      </c>
      <c r="BR13">
        <v>15.97</v>
      </c>
      <c r="BS13">
        <v>16.37</v>
      </c>
      <c r="BT13">
        <v>16.78</v>
      </c>
      <c r="BU13">
        <v>17.11</v>
      </c>
      <c r="BV13">
        <v>17.54</v>
      </c>
      <c r="BW13">
        <v>17.98</v>
      </c>
      <c r="BX13">
        <v>18.43</v>
      </c>
      <c r="BZ13">
        <v>0.32252396182427506</v>
      </c>
      <c r="CC13">
        <v>4.2587553462313013</v>
      </c>
      <c r="CD13">
        <v>4.3541514659868819</v>
      </c>
      <c r="CE13">
        <v>4.451684458824988</v>
      </c>
      <c r="CF13">
        <v>4.5514021907026665</v>
      </c>
      <c r="CG13">
        <v>4.6533535997744062</v>
      </c>
      <c r="CJ13">
        <v>4.3541514659868819</v>
      </c>
      <c r="CK13">
        <v>4.45</v>
      </c>
      <c r="CL13">
        <v>4.55</v>
      </c>
      <c r="CO13" t="s">
        <v>40</v>
      </c>
      <c r="CP13">
        <v>2.8017241379310324E-2</v>
      </c>
      <c r="CQ13">
        <v>2.2012578616352294E-2</v>
      </c>
      <c r="CR13">
        <v>2.4615384615384636E-2</v>
      </c>
      <c r="CS13">
        <v>2.5025025025025023E-2</v>
      </c>
      <c r="CT13">
        <v>2.5390624999999979E-2</v>
      </c>
      <c r="CU13">
        <v>4.2857142857142788E-2</v>
      </c>
      <c r="CV13">
        <v>2.5570776255707868E-2</v>
      </c>
      <c r="CW13">
        <v>2.4933214603739925E-2</v>
      </c>
      <c r="CX13">
        <v>2.5195482189400601E-2</v>
      </c>
      <c r="CY13">
        <v>-3.3898305084746542E-3</v>
      </c>
      <c r="CZ13">
        <v>2.4659863945578311E-2</v>
      </c>
      <c r="DA13">
        <v>2.4896265560165887E-2</v>
      </c>
      <c r="DB13">
        <v>2.5101214574898827E-2</v>
      </c>
      <c r="DC13">
        <v>1.9747235387045814E-2</v>
      </c>
      <c r="DD13">
        <v>2.556158017041054E-2</v>
      </c>
      <c r="DE13">
        <v>2.492447129909366E-2</v>
      </c>
      <c r="DF13">
        <v>2.5055268975681638E-2</v>
      </c>
      <c r="DG13">
        <v>1.9410496046010035E-2</v>
      </c>
      <c r="DH13">
        <v>2.5387870239774291E-2</v>
      </c>
      <c r="DI13">
        <v>2.4759284731774502E-2</v>
      </c>
      <c r="DJ13">
        <v>2.4832214765100617E-2</v>
      </c>
      <c r="DK13">
        <v>2.0301244269810118E-2</v>
      </c>
      <c r="DL13">
        <v>2.5032092426187456E-2</v>
      </c>
      <c r="DM13">
        <v>2.5046963055729513E-2</v>
      </c>
      <c r="DN13">
        <v>2.5045815516188157E-2</v>
      </c>
      <c r="DO13">
        <v>1.9666269368295488E-2</v>
      </c>
      <c r="DP13">
        <v>2.513150204558736E-2</v>
      </c>
      <c r="DQ13">
        <v>2.5085518814139184E-2</v>
      </c>
      <c r="DR13">
        <v>2.5027808676306967E-2</v>
      </c>
      <c r="DU13">
        <v>0.75</v>
      </c>
    </row>
    <row r="14" spans="1:125" x14ac:dyDescent="0.25">
      <c r="A14">
        <v>1</v>
      </c>
      <c r="C14" t="s">
        <v>126</v>
      </c>
      <c r="D14" t="s">
        <v>129</v>
      </c>
      <c r="E14" t="s">
        <v>130</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CG14" t="s">
        <v>289</v>
      </c>
      <c r="CO14" t="s">
        <v>130</v>
      </c>
      <c r="DU14">
        <v>0</v>
      </c>
    </row>
    <row r="15" spans="1:125" x14ac:dyDescent="0.25">
      <c r="A15">
        <v>1</v>
      </c>
      <c r="B15" t="s">
        <v>130</v>
      </c>
      <c r="C15" t="s">
        <v>126</v>
      </c>
      <c r="D15" t="s">
        <v>129</v>
      </c>
      <c r="E15" t="s">
        <v>38</v>
      </c>
      <c r="F15" t="s">
        <v>128</v>
      </c>
      <c r="L15" s="2"/>
      <c r="M15" s="2"/>
      <c r="N15" s="2">
        <v>47</v>
      </c>
      <c r="O15" s="2">
        <v>48.35</v>
      </c>
      <c r="P15" s="2">
        <v>52.53</v>
      </c>
      <c r="Q15" s="2">
        <v>53.84</v>
      </c>
      <c r="R15" s="2">
        <v>55.19</v>
      </c>
      <c r="S15" s="2">
        <v>56.57</v>
      </c>
      <c r="T15" s="2">
        <v>61.78</v>
      </c>
      <c r="U15" s="2">
        <v>63.32</v>
      </c>
      <c r="V15" s="2">
        <v>64.91</v>
      </c>
      <c r="W15" s="2">
        <v>66.53</v>
      </c>
      <c r="X15" s="2">
        <v>67.430000000000007</v>
      </c>
      <c r="Y15" s="2">
        <v>69.11</v>
      </c>
      <c r="Z15" s="2">
        <v>70.84</v>
      </c>
      <c r="AA15" s="2">
        <v>72.61</v>
      </c>
      <c r="AB15" s="2">
        <v>75.69</v>
      </c>
      <c r="AC15" s="2">
        <v>77.58</v>
      </c>
      <c r="AD15" s="2">
        <v>79.52</v>
      </c>
      <c r="AE15" s="2">
        <v>81.510000000000005</v>
      </c>
      <c r="AF15" s="2">
        <v>83.69</v>
      </c>
      <c r="AG15" s="2">
        <v>85.78</v>
      </c>
      <c r="AH15" s="2">
        <v>87.93</v>
      </c>
      <c r="AI15" s="2">
        <v>90.13</v>
      </c>
      <c r="AJ15" s="2">
        <v>92.13</v>
      </c>
      <c r="AK15" s="2">
        <v>94.43</v>
      </c>
      <c r="AL15" s="2">
        <v>96.8</v>
      </c>
      <c r="AM15" s="2">
        <v>99.22</v>
      </c>
      <c r="AN15" s="2">
        <v>97.99</v>
      </c>
      <c r="AO15" s="2">
        <v>100.44</v>
      </c>
      <c r="AP15" s="2">
        <v>102.95</v>
      </c>
      <c r="AQ15" s="2">
        <v>105.52</v>
      </c>
      <c r="AT15">
        <v>46.13</v>
      </c>
      <c r="AU15">
        <v>47</v>
      </c>
      <c r="AV15">
        <v>48.35</v>
      </c>
      <c r="AW15">
        <v>52.53</v>
      </c>
      <c r="AX15">
        <v>53.84</v>
      </c>
      <c r="AY15">
        <v>55.19</v>
      </c>
      <c r="AZ15">
        <v>56.57</v>
      </c>
      <c r="BA15">
        <v>61.47</v>
      </c>
      <c r="BB15">
        <v>63.32</v>
      </c>
      <c r="BC15">
        <v>64.91</v>
      </c>
      <c r="BD15">
        <v>66.53</v>
      </c>
      <c r="BE15">
        <v>67.430000000000007</v>
      </c>
      <c r="BF15">
        <v>69.11</v>
      </c>
      <c r="BG15">
        <v>70.84</v>
      </c>
      <c r="BH15">
        <v>72.61</v>
      </c>
      <c r="BI15">
        <v>75.69</v>
      </c>
      <c r="BJ15">
        <v>77.58</v>
      </c>
      <c r="BK15">
        <v>79.52</v>
      </c>
      <c r="BL15">
        <v>81.510000000000005</v>
      </c>
      <c r="BM15">
        <v>83.69</v>
      </c>
      <c r="BN15">
        <v>85.78</v>
      </c>
      <c r="BO15">
        <v>87.93</v>
      </c>
      <c r="BP15">
        <v>90.13</v>
      </c>
      <c r="BQ15">
        <v>92.13</v>
      </c>
      <c r="BR15">
        <v>94.43</v>
      </c>
      <c r="BS15">
        <v>96.8</v>
      </c>
      <c r="BT15">
        <v>99.22</v>
      </c>
      <c r="BU15">
        <v>97.99</v>
      </c>
      <c r="BV15">
        <v>100.44</v>
      </c>
      <c r="BW15">
        <v>102.95</v>
      </c>
      <c r="BX15">
        <v>105.52</v>
      </c>
      <c r="CC15">
        <v>48.616531948722091</v>
      </c>
      <c r="CD15">
        <v>49.705542264373463</v>
      </c>
      <c r="CE15">
        <v>50.818946411095432</v>
      </c>
      <c r="CF15">
        <v>51.957290810703959</v>
      </c>
      <c r="CG15">
        <v>53.12113412486373</v>
      </c>
      <c r="CJ15">
        <v>31.9712986368</v>
      </c>
      <c r="CK15">
        <v>35.18</v>
      </c>
      <c r="CL15">
        <v>38.51</v>
      </c>
      <c r="CO15" t="s">
        <v>38</v>
      </c>
      <c r="CP15">
        <v>2.872340425531918E-2</v>
      </c>
      <c r="CQ15">
        <v>8.6452947259565663E-2</v>
      </c>
      <c r="CR15">
        <v>2.4938130592042685E-2</v>
      </c>
      <c r="CS15">
        <v>2.50742942050519E-2</v>
      </c>
      <c r="CT15">
        <v>2.5004529806124345E-2</v>
      </c>
      <c r="CU15">
        <v>9.2098285310235117E-2</v>
      </c>
      <c r="CV15">
        <v>2.4927160893493026E-2</v>
      </c>
      <c r="CW15">
        <v>2.5110549589387181E-2</v>
      </c>
      <c r="CX15">
        <v>2.4957633646587655E-2</v>
      </c>
      <c r="CY15">
        <v>1.3527731850293186E-2</v>
      </c>
      <c r="CZ15">
        <v>2.4914726382915503E-2</v>
      </c>
      <c r="DA15">
        <v>2.5032556793517638E-2</v>
      </c>
      <c r="DB15">
        <v>2.4985883681535797E-2</v>
      </c>
      <c r="DC15">
        <v>4.2418399669466991E-2</v>
      </c>
      <c r="DD15">
        <v>2.4970273483947689E-2</v>
      </c>
      <c r="DE15">
        <v>2.5006444960041219E-2</v>
      </c>
      <c r="DF15">
        <v>2.5025150905432711E-2</v>
      </c>
      <c r="DG15">
        <v>2.6745184639921388E-2</v>
      </c>
      <c r="DH15">
        <v>2.4973115067511095E-2</v>
      </c>
      <c r="DI15">
        <v>2.5064117509909136E-2</v>
      </c>
      <c r="DJ15">
        <v>2.5019902194927651E-2</v>
      </c>
      <c r="DK15">
        <v>2.2190169754798626E-2</v>
      </c>
      <c r="DL15">
        <v>2.4964723759904609E-2</v>
      </c>
      <c r="DM15">
        <v>2.509795615800053E-2</v>
      </c>
      <c r="DN15">
        <v>2.5000000000000019E-2</v>
      </c>
      <c r="DO15">
        <v>-1.2396694214876073E-2</v>
      </c>
      <c r="DP15">
        <v>2.5002551280742965E-2</v>
      </c>
      <c r="DQ15">
        <v>2.4990043807248161E-2</v>
      </c>
      <c r="DR15">
        <v>2.4963574550752727E-2</v>
      </c>
      <c r="DU15">
        <v>1.3500000000000014</v>
      </c>
    </row>
    <row r="16" spans="1:125" x14ac:dyDescent="0.25">
      <c r="A16">
        <v>1</v>
      </c>
      <c r="B16" t="s">
        <v>130</v>
      </c>
      <c r="C16" t="s">
        <v>126</v>
      </c>
      <c r="D16" t="s">
        <v>129</v>
      </c>
      <c r="E16" t="s">
        <v>40</v>
      </c>
      <c r="L16" s="2"/>
      <c r="M16" s="2"/>
      <c r="N16" s="2">
        <v>38</v>
      </c>
      <c r="O16" s="2">
        <v>39.090000000000003</v>
      </c>
      <c r="P16" s="2">
        <v>39.99</v>
      </c>
      <c r="Q16" s="2">
        <v>40.99</v>
      </c>
      <c r="R16" s="2">
        <v>42.01</v>
      </c>
      <c r="S16" s="2">
        <v>43.06</v>
      </c>
      <c r="T16" s="2">
        <v>44.26</v>
      </c>
      <c r="U16" s="2">
        <v>45.37</v>
      </c>
      <c r="V16" s="2">
        <v>46.5</v>
      </c>
      <c r="W16" s="2">
        <v>47.67</v>
      </c>
      <c r="X16" s="2">
        <v>48.45</v>
      </c>
      <c r="Y16" s="2">
        <v>49.66</v>
      </c>
      <c r="Z16" s="2">
        <v>50.9</v>
      </c>
      <c r="AA16" s="2">
        <v>52.18</v>
      </c>
      <c r="AB16" s="2">
        <v>53.33</v>
      </c>
      <c r="AC16" s="2">
        <v>54.67</v>
      </c>
      <c r="AD16" s="2">
        <v>56.03</v>
      </c>
      <c r="AE16" s="2">
        <v>57.44</v>
      </c>
      <c r="AF16" s="2">
        <v>58.71</v>
      </c>
      <c r="AG16" s="2">
        <v>60.18</v>
      </c>
      <c r="AH16" s="2">
        <v>61.68</v>
      </c>
      <c r="AI16" s="2">
        <v>63.22</v>
      </c>
      <c r="AJ16" s="2">
        <v>64.62</v>
      </c>
      <c r="AK16" s="2">
        <v>66.239999999999995</v>
      </c>
      <c r="AL16" s="2">
        <v>67.900000000000006</v>
      </c>
      <c r="AM16" s="2">
        <v>69.59</v>
      </c>
      <c r="AN16" s="2">
        <v>71.14</v>
      </c>
      <c r="AO16" s="2">
        <v>72.91</v>
      </c>
      <c r="AP16" s="2">
        <v>74.739999999999995</v>
      </c>
      <c r="AQ16" s="2">
        <v>76.61</v>
      </c>
      <c r="AT16">
        <v>26.09</v>
      </c>
      <c r="AU16">
        <v>30.06</v>
      </c>
      <c r="AV16">
        <v>33.770000000000003</v>
      </c>
      <c r="AW16">
        <v>34.869999999999997</v>
      </c>
      <c r="AX16">
        <v>39.08</v>
      </c>
      <c r="AY16">
        <v>42.01</v>
      </c>
      <c r="AZ16">
        <v>43.06</v>
      </c>
      <c r="BA16">
        <v>44.3</v>
      </c>
      <c r="BB16">
        <v>45.37</v>
      </c>
      <c r="BC16">
        <v>46.5</v>
      </c>
      <c r="BD16">
        <v>47.67</v>
      </c>
      <c r="BE16">
        <v>48.45</v>
      </c>
      <c r="BF16">
        <v>49.66</v>
      </c>
      <c r="BG16">
        <v>50.9</v>
      </c>
      <c r="BH16">
        <v>52.18</v>
      </c>
      <c r="BI16">
        <v>53.33</v>
      </c>
      <c r="BJ16">
        <v>54.67</v>
      </c>
      <c r="BK16">
        <v>56.03</v>
      </c>
      <c r="BL16">
        <v>57.44</v>
      </c>
      <c r="BM16">
        <v>58.71</v>
      </c>
      <c r="BN16">
        <v>60.18</v>
      </c>
      <c r="BO16">
        <v>61.68</v>
      </c>
      <c r="BP16">
        <v>63.22</v>
      </c>
      <c r="BQ16">
        <v>64.62</v>
      </c>
      <c r="BR16">
        <v>66.239999999999995</v>
      </c>
      <c r="BS16">
        <v>67.900000000000006</v>
      </c>
      <c r="BT16">
        <v>69.59</v>
      </c>
      <c r="BU16">
        <v>71.14</v>
      </c>
      <c r="BV16">
        <v>72.91</v>
      </c>
      <c r="BW16">
        <v>74.739999999999995</v>
      </c>
      <c r="BX16">
        <v>76.61</v>
      </c>
      <c r="BZ16">
        <v>0.32252396182427506</v>
      </c>
      <c r="CC16">
        <v>53.469602582711516</v>
      </c>
      <c r="CD16">
        <v>54.667321680564243</v>
      </c>
      <c r="CE16">
        <v>55.891869686208878</v>
      </c>
      <c r="CF16">
        <v>57.143847567179954</v>
      </c>
      <c r="CG16">
        <v>58.42386975268478</v>
      </c>
      <c r="CJ16">
        <v>23.582007705599999</v>
      </c>
      <c r="CK16">
        <v>24.11</v>
      </c>
      <c r="CL16">
        <v>24.65</v>
      </c>
      <c r="CO16" t="s">
        <v>40</v>
      </c>
      <c r="CP16">
        <v>2.8684210526315878E-2</v>
      </c>
      <c r="CQ16">
        <v>2.3023791250959286E-2</v>
      </c>
      <c r="CR16">
        <v>2.500625156289072E-2</v>
      </c>
      <c r="CS16">
        <v>2.48841180775798E-2</v>
      </c>
      <c r="CT16">
        <v>2.4994049035943926E-2</v>
      </c>
      <c r="CU16">
        <v>2.7868091035763948E-2</v>
      </c>
      <c r="CV16">
        <v>2.5079078174423848E-2</v>
      </c>
      <c r="CW16">
        <v>2.4906325765924678E-2</v>
      </c>
      <c r="CX16">
        <v>2.516129032258068E-2</v>
      </c>
      <c r="CY16">
        <v>1.6362492133417266E-2</v>
      </c>
      <c r="CZ16">
        <v>2.497420020639822E-2</v>
      </c>
      <c r="DA16">
        <v>2.4969794603302498E-2</v>
      </c>
      <c r="DB16">
        <v>2.5147347740668E-2</v>
      </c>
      <c r="DC16">
        <v>2.2039095438865439E-2</v>
      </c>
      <c r="DD16">
        <v>2.512657041065073E-2</v>
      </c>
      <c r="DE16">
        <v>2.487653191878543E-2</v>
      </c>
      <c r="DF16">
        <v>2.5165090130287286E-2</v>
      </c>
      <c r="DG16">
        <v>2.2110027855153258E-2</v>
      </c>
      <c r="DH16">
        <v>2.5038323965252917E-2</v>
      </c>
      <c r="DI16">
        <v>2.4925224327018942E-2</v>
      </c>
      <c r="DJ16">
        <v>2.4967574578469508E-2</v>
      </c>
      <c r="DK16">
        <v>2.2144890857323723E-2</v>
      </c>
      <c r="DL16">
        <v>2.5069637883008204E-2</v>
      </c>
      <c r="DM16">
        <v>2.5060386473430115E-2</v>
      </c>
      <c r="DN16">
        <v>2.4889543446244441E-2</v>
      </c>
      <c r="DO16">
        <v>2.2273315131484367E-2</v>
      </c>
      <c r="DP16">
        <v>2.4880517289850943E-2</v>
      </c>
      <c r="DQ16">
        <v>2.5099437662872013E-2</v>
      </c>
      <c r="DR16">
        <v>2.5020069574525083E-2</v>
      </c>
      <c r="DU16">
        <v>3.7100000000000044</v>
      </c>
    </row>
    <row r="17" spans="1:125" x14ac:dyDescent="0.25">
      <c r="A17">
        <v>2</v>
      </c>
      <c r="C17" t="s">
        <v>131</v>
      </c>
      <c r="D17">
        <v>2</v>
      </c>
      <c r="E17" t="s">
        <v>132</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CG17" t="s">
        <v>289</v>
      </c>
      <c r="CO17" t="s">
        <v>132</v>
      </c>
      <c r="DU17">
        <v>0</v>
      </c>
    </row>
    <row r="18" spans="1:125" x14ac:dyDescent="0.25">
      <c r="A18">
        <v>2</v>
      </c>
      <c r="B18" t="s">
        <v>132</v>
      </c>
      <c r="C18" t="s">
        <v>131</v>
      </c>
      <c r="D18">
        <v>2</v>
      </c>
      <c r="E18" t="s">
        <v>38</v>
      </c>
      <c r="F18" t="s">
        <v>128</v>
      </c>
      <c r="L18" s="2"/>
      <c r="M18" s="2"/>
      <c r="N18" s="2">
        <v>10.1</v>
      </c>
      <c r="O18" s="2">
        <v>10.39</v>
      </c>
      <c r="P18" s="2">
        <v>10.62</v>
      </c>
      <c r="Q18" s="2">
        <v>10.88</v>
      </c>
      <c r="R18" s="2">
        <v>11.15</v>
      </c>
      <c r="S18" s="2">
        <v>11.43</v>
      </c>
      <c r="T18" s="2">
        <v>11.67</v>
      </c>
      <c r="U18" s="2">
        <v>11.96</v>
      </c>
      <c r="V18" s="2">
        <v>12.26</v>
      </c>
      <c r="W18" s="2">
        <v>12.56</v>
      </c>
      <c r="X18" s="2">
        <v>12.82</v>
      </c>
      <c r="Y18" s="2">
        <v>13.14</v>
      </c>
      <c r="Z18" s="2">
        <v>13.47</v>
      </c>
      <c r="AA18" s="2">
        <v>13.81</v>
      </c>
      <c r="AB18" s="2">
        <v>14.09</v>
      </c>
      <c r="AC18" s="2">
        <v>14.44</v>
      </c>
      <c r="AD18" s="2">
        <v>14.8</v>
      </c>
      <c r="AE18" s="2">
        <v>15.17</v>
      </c>
      <c r="AF18" s="2">
        <v>15.48</v>
      </c>
      <c r="AG18" s="2">
        <v>15.87</v>
      </c>
      <c r="AH18" s="2">
        <v>16.27</v>
      </c>
      <c r="AI18" s="2">
        <v>16.670000000000002</v>
      </c>
      <c r="AJ18" s="2">
        <v>17.010000000000002</v>
      </c>
      <c r="AK18" s="2">
        <v>17.440000000000001</v>
      </c>
      <c r="AL18" s="2">
        <v>17.88</v>
      </c>
      <c r="AM18" s="2">
        <v>18.32</v>
      </c>
      <c r="AN18" s="2">
        <v>18.7</v>
      </c>
      <c r="AO18" s="2">
        <v>19.16</v>
      </c>
      <c r="AP18" s="2">
        <v>19.64</v>
      </c>
      <c r="AQ18" s="2">
        <v>20.13</v>
      </c>
      <c r="AT18">
        <v>9.86</v>
      </c>
      <c r="AU18">
        <v>10.1</v>
      </c>
      <c r="AV18">
        <v>10.39</v>
      </c>
      <c r="AW18">
        <v>10.62</v>
      </c>
      <c r="AX18">
        <v>10.88</v>
      </c>
      <c r="AY18">
        <v>11.15</v>
      </c>
      <c r="AZ18">
        <v>11.43</v>
      </c>
      <c r="BA18">
        <v>11.67</v>
      </c>
      <c r="BB18">
        <v>11.96</v>
      </c>
      <c r="BC18">
        <v>12.26</v>
      </c>
      <c r="BD18">
        <v>12.56</v>
      </c>
      <c r="BE18">
        <v>12.82</v>
      </c>
      <c r="BF18">
        <v>13.14</v>
      </c>
      <c r="BG18">
        <v>13.47</v>
      </c>
      <c r="BH18">
        <v>13.81</v>
      </c>
      <c r="BI18">
        <v>14.09</v>
      </c>
      <c r="BJ18">
        <v>14.44</v>
      </c>
      <c r="BK18">
        <v>14.8</v>
      </c>
      <c r="BL18">
        <v>15.17</v>
      </c>
      <c r="BM18">
        <v>15.48</v>
      </c>
      <c r="BN18">
        <v>15.87</v>
      </c>
      <c r="BO18">
        <v>16.27</v>
      </c>
      <c r="BP18">
        <v>16.670000000000002</v>
      </c>
      <c r="BQ18">
        <v>17.010000000000002</v>
      </c>
      <c r="BR18">
        <v>17.440000000000001</v>
      </c>
      <c r="BS18">
        <v>17.88</v>
      </c>
      <c r="BT18">
        <v>18.32</v>
      </c>
      <c r="BU18">
        <v>18.7</v>
      </c>
      <c r="BV18">
        <v>19.16</v>
      </c>
      <c r="BW18">
        <v>19.64</v>
      </c>
      <c r="BX18">
        <v>20.13</v>
      </c>
      <c r="CC18">
        <v>7.1389473289408665</v>
      </c>
      <c r="CD18">
        <v>7.2988597491091403</v>
      </c>
      <c r="CE18">
        <v>7.4623542074891853</v>
      </c>
      <c r="CF18">
        <v>7.6295109417369424</v>
      </c>
      <c r="CG18">
        <v>7.8004119868318496</v>
      </c>
      <c r="CJ18">
        <v>12.5</v>
      </c>
      <c r="CK18">
        <v>7.63</v>
      </c>
      <c r="CL18">
        <v>7.8</v>
      </c>
      <c r="CO18" t="s">
        <v>38</v>
      </c>
      <c r="CP18">
        <v>2.8712871287128804E-2</v>
      </c>
      <c r="CQ18">
        <v>2.2136669874879562E-2</v>
      </c>
      <c r="CR18">
        <v>2.4482109227872088E-2</v>
      </c>
      <c r="CS18">
        <v>2.4816176470588196E-2</v>
      </c>
      <c r="CT18">
        <v>2.5112107623318329E-2</v>
      </c>
      <c r="CU18">
        <v>2.099737532808401E-2</v>
      </c>
      <c r="CV18">
        <v>2.4850042844901537E-2</v>
      </c>
      <c r="CW18">
        <v>2.508361204013369E-2</v>
      </c>
      <c r="CX18">
        <v>2.4469820554649323E-2</v>
      </c>
      <c r="CY18">
        <v>2.0700636942675141E-2</v>
      </c>
      <c r="CZ18">
        <v>2.4960998439937619E-2</v>
      </c>
      <c r="DA18">
        <v>2.5114155251141558E-2</v>
      </c>
      <c r="DB18">
        <v>2.5241276911655518E-2</v>
      </c>
      <c r="DC18">
        <v>2.0275162925416319E-2</v>
      </c>
      <c r="DD18">
        <v>2.4840312278211471E-2</v>
      </c>
      <c r="DE18">
        <v>2.4930747922437758E-2</v>
      </c>
      <c r="DF18">
        <v>2.4999999999999946E-2</v>
      </c>
      <c r="DG18">
        <v>2.0435069215557055E-2</v>
      </c>
      <c r="DH18">
        <v>2.5193798449612323E-2</v>
      </c>
      <c r="DI18">
        <v>2.5204788909892903E-2</v>
      </c>
      <c r="DJ18">
        <v>2.4585125998770874E-2</v>
      </c>
      <c r="DK18">
        <v>2.0395920815836823E-2</v>
      </c>
      <c r="DL18">
        <v>2.5279247501469704E-2</v>
      </c>
      <c r="DM18">
        <v>2.5229357798165004E-2</v>
      </c>
      <c r="DN18">
        <v>2.4608501118568306E-2</v>
      </c>
      <c r="DO18">
        <v>2.0742358078602564E-2</v>
      </c>
      <c r="DP18">
        <v>2.4598930481283469E-2</v>
      </c>
      <c r="DQ18">
        <v>2.5052192066805867E-2</v>
      </c>
      <c r="DR18">
        <v>2.4949083503054911E-2</v>
      </c>
      <c r="DU18">
        <v>0.29000000000000092</v>
      </c>
    </row>
    <row r="19" spans="1:125" x14ac:dyDescent="0.25">
      <c r="A19">
        <v>2</v>
      </c>
      <c r="B19" t="s">
        <v>132</v>
      </c>
      <c r="C19" t="s">
        <v>131</v>
      </c>
      <c r="D19">
        <v>2</v>
      </c>
      <c r="E19" t="s">
        <v>40</v>
      </c>
      <c r="L19" s="2"/>
      <c r="M19" s="2"/>
      <c r="N19" s="2">
        <v>7.72</v>
      </c>
      <c r="O19" s="2">
        <v>7.94</v>
      </c>
      <c r="P19" s="2">
        <v>8.11</v>
      </c>
      <c r="Q19" s="2">
        <v>8.31</v>
      </c>
      <c r="R19" s="2">
        <v>8.52</v>
      </c>
      <c r="S19" s="2">
        <v>8.73</v>
      </c>
      <c r="T19" s="2">
        <v>8.91</v>
      </c>
      <c r="U19" s="2">
        <v>9.1300000000000008</v>
      </c>
      <c r="V19" s="2">
        <v>9.36</v>
      </c>
      <c r="W19" s="2">
        <v>9.59</v>
      </c>
      <c r="X19" s="2">
        <v>9.7799999999999994</v>
      </c>
      <c r="Y19" s="2">
        <v>10.029999999999999</v>
      </c>
      <c r="Z19" s="2">
        <v>10.28</v>
      </c>
      <c r="AA19" s="2">
        <v>10.54</v>
      </c>
      <c r="AB19" s="2">
        <v>10.75</v>
      </c>
      <c r="AC19" s="2">
        <v>11.01</v>
      </c>
      <c r="AD19" s="2">
        <v>11.29</v>
      </c>
      <c r="AE19" s="2">
        <v>11.57</v>
      </c>
      <c r="AF19" s="2">
        <v>11.8</v>
      </c>
      <c r="AG19" s="2">
        <v>12.1</v>
      </c>
      <c r="AH19" s="2">
        <v>12.4</v>
      </c>
      <c r="AI19" s="2">
        <v>12.71</v>
      </c>
      <c r="AJ19" s="2">
        <v>12.96</v>
      </c>
      <c r="AK19" s="2">
        <v>13.29</v>
      </c>
      <c r="AL19" s="2">
        <v>13.62</v>
      </c>
      <c r="AM19" s="2">
        <v>13.96</v>
      </c>
      <c r="AN19" s="2">
        <v>14.24</v>
      </c>
      <c r="AO19" s="2">
        <v>14.6</v>
      </c>
      <c r="AP19" s="2">
        <v>14.96</v>
      </c>
      <c r="AQ19" s="2">
        <v>15.34</v>
      </c>
      <c r="AT19">
        <v>7.53</v>
      </c>
      <c r="AU19">
        <v>7.72</v>
      </c>
      <c r="AV19">
        <v>7.94</v>
      </c>
      <c r="AW19">
        <v>8.11</v>
      </c>
      <c r="AX19">
        <v>8.31</v>
      </c>
      <c r="AY19">
        <v>8.52</v>
      </c>
      <c r="AZ19">
        <v>8.73</v>
      </c>
      <c r="BA19">
        <v>8.91</v>
      </c>
      <c r="BB19">
        <v>9.1300000000000008</v>
      </c>
      <c r="BC19">
        <v>9.36</v>
      </c>
      <c r="BD19">
        <v>9.59</v>
      </c>
      <c r="BE19">
        <v>9.7799999999999994</v>
      </c>
      <c r="BF19">
        <v>10.029999999999999</v>
      </c>
      <c r="BG19">
        <v>10.28</v>
      </c>
      <c r="BH19">
        <v>10.54</v>
      </c>
      <c r="BI19">
        <v>10.75</v>
      </c>
      <c r="BJ19">
        <v>11.01</v>
      </c>
      <c r="BK19">
        <v>11.29</v>
      </c>
      <c r="BL19">
        <v>11.57</v>
      </c>
      <c r="BM19">
        <v>11.8</v>
      </c>
      <c r="BN19">
        <v>12.1</v>
      </c>
      <c r="BO19">
        <v>12.4</v>
      </c>
      <c r="BP19">
        <v>12.71</v>
      </c>
      <c r="BQ19">
        <v>12.96</v>
      </c>
      <c r="BR19">
        <v>13.29</v>
      </c>
      <c r="BS19">
        <v>13.62</v>
      </c>
      <c r="BT19">
        <v>13.96</v>
      </c>
      <c r="BU19">
        <v>14.24</v>
      </c>
      <c r="BV19">
        <v>14.6</v>
      </c>
      <c r="BW19">
        <v>14.96</v>
      </c>
      <c r="BX19">
        <v>15.34</v>
      </c>
      <c r="BZ19">
        <v>0.4021814217826869</v>
      </c>
      <c r="CA19">
        <v>0.4021814217826869</v>
      </c>
      <c r="CC19">
        <v>7.3571931808599471</v>
      </c>
      <c r="CD19">
        <v>7.5219943081112088</v>
      </c>
      <c r="CE19">
        <v>7.6904869806129001</v>
      </c>
      <c r="CF19">
        <v>7.862753888978629</v>
      </c>
      <c r="CG19">
        <v>8.03887957609175</v>
      </c>
      <c r="CJ19">
        <v>7.2648472320000002</v>
      </c>
      <c r="CK19">
        <v>7.43</v>
      </c>
      <c r="CL19">
        <v>8.0399999999999991</v>
      </c>
      <c r="CO19" t="s">
        <v>40</v>
      </c>
      <c r="CP19">
        <v>2.8497409326424954E-2</v>
      </c>
      <c r="CQ19">
        <v>2.1410579345088041E-2</v>
      </c>
      <c r="CR19">
        <v>2.4660912453760921E-2</v>
      </c>
      <c r="CS19">
        <v>2.527075812274357E-2</v>
      </c>
      <c r="CT19">
        <v>2.4647887323943764E-2</v>
      </c>
      <c r="CU19">
        <v>2.0618556701030893E-2</v>
      </c>
      <c r="CV19">
        <v>2.469135802469143E-2</v>
      </c>
      <c r="CW19">
        <v>2.5191675794085284E-2</v>
      </c>
      <c r="CX19">
        <v>2.4572649572649621E-2</v>
      </c>
      <c r="CY19">
        <v>1.9812304483837279E-2</v>
      </c>
      <c r="CZ19">
        <v>2.556237218813906E-2</v>
      </c>
      <c r="DA19">
        <v>2.4925224327018946E-2</v>
      </c>
      <c r="DB19">
        <v>2.5291828793774299E-2</v>
      </c>
      <c r="DC19">
        <v>1.9924098671726839E-2</v>
      </c>
      <c r="DD19">
        <v>2.4186046511627889E-2</v>
      </c>
      <c r="DE19">
        <v>2.5431425976385046E-2</v>
      </c>
      <c r="DF19">
        <v>2.4800708591674152E-2</v>
      </c>
      <c r="DG19">
        <v>1.9878997407087332E-2</v>
      </c>
      <c r="DH19">
        <v>2.542372881355923E-2</v>
      </c>
      <c r="DI19">
        <v>2.4793388429752126E-2</v>
      </c>
      <c r="DJ19">
        <v>2.500000000000004E-2</v>
      </c>
      <c r="DK19">
        <v>1.9669551534225019E-2</v>
      </c>
      <c r="DL19">
        <v>2.546296296296283E-2</v>
      </c>
      <c r="DM19">
        <v>2.4830699774266371E-2</v>
      </c>
      <c r="DN19">
        <v>2.4963289280470018E-2</v>
      </c>
      <c r="DO19">
        <v>2.0057306590257833E-2</v>
      </c>
      <c r="DP19">
        <v>2.5280898876404456E-2</v>
      </c>
      <c r="DQ19">
        <v>2.4657534246575425E-2</v>
      </c>
      <c r="DR19">
        <v>2.5401069518716509E-2</v>
      </c>
      <c r="DU19">
        <v>0.22000000000000064</v>
      </c>
    </row>
    <row r="20" spans="1:125" x14ac:dyDescent="0.25">
      <c r="A20">
        <v>3</v>
      </c>
      <c r="C20" t="s">
        <v>133</v>
      </c>
      <c r="D20">
        <v>3</v>
      </c>
      <c r="E20" t="s">
        <v>134</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CG20" t="s">
        <v>289</v>
      </c>
      <c r="CO20" t="s">
        <v>134</v>
      </c>
      <c r="DU20">
        <v>0</v>
      </c>
    </row>
    <row r="21" spans="1:125" x14ac:dyDescent="0.25">
      <c r="A21">
        <v>3</v>
      </c>
      <c r="B21" t="s">
        <v>134</v>
      </c>
      <c r="C21" t="s">
        <v>133</v>
      </c>
      <c r="D21">
        <v>3</v>
      </c>
      <c r="E21" t="s">
        <v>38</v>
      </c>
      <c r="F21" t="s">
        <v>128</v>
      </c>
      <c r="L21" s="2"/>
      <c r="M21" s="2"/>
      <c r="N21" s="2">
        <v>17.12</v>
      </c>
      <c r="O21" s="2">
        <v>17.61</v>
      </c>
      <c r="P21" s="2">
        <v>18.260000000000002</v>
      </c>
      <c r="Q21" s="2">
        <v>18.71</v>
      </c>
      <c r="R21" s="2">
        <v>19.18</v>
      </c>
      <c r="S21" s="2">
        <v>19.66</v>
      </c>
      <c r="T21" s="2">
        <v>20.2</v>
      </c>
      <c r="U21" s="2">
        <v>20.71</v>
      </c>
      <c r="V21" s="2">
        <v>21.23</v>
      </c>
      <c r="W21" s="2">
        <v>21.76</v>
      </c>
      <c r="X21" s="2">
        <v>21.78</v>
      </c>
      <c r="Y21" s="2">
        <v>22.33</v>
      </c>
      <c r="Z21" s="2">
        <v>22.88</v>
      </c>
      <c r="AA21" s="2">
        <v>23.46</v>
      </c>
      <c r="AB21" s="2">
        <v>23.4</v>
      </c>
      <c r="AC21" s="2">
        <v>23.98</v>
      </c>
      <c r="AD21" s="2">
        <v>24.58</v>
      </c>
      <c r="AE21" s="2">
        <v>25.19</v>
      </c>
      <c r="AF21" s="2">
        <v>25.1</v>
      </c>
      <c r="AG21" s="2">
        <v>25.73</v>
      </c>
      <c r="AH21" s="2">
        <v>26.37</v>
      </c>
      <c r="AI21" s="2">
        <v>27.03</v>
      </c>
      <c r="AJ21" s="2">
        <v>25.52</v>
      </c>
      <c r="AK21" s="2">
        <v>26.16</v>
      </c>
      <c r="AL21" s="2">
        <v>26.81</v>
      </c>
      <c r="AM21" s="2">
        <v>27.48</v>
      </c>
      <c r="AN21" s="2">
        <v>23.22</v>
      </c>
      <c r="AO21" s="2">
        <v>23.8</v>
      </c>
      <c r="AP21" s="2">
        <v>24.39</v>
      </c>
      <c r="AQ21" s="2">
        <v>25</v>
      </c>
      <c r="AT21">
        <v>16.28</v>
      </c>
      <c r="AU21">
        <v>17.12</v>
      </c>
      <c r="AV21">
        <v>17.61</v>
      </c>
      <c r="AW21">
        <v>18.260000000000002</v>
      </c>
      <c r="AX21">
        <v>18.71</v>
      </c>
      <c r="AY21">
        <v>19.18</v>
      </c>
      <c r="AZ21">
        <v>19.66</v>
      </c>
      <c r="BA21">
        <v>20.2</v>
      </c>
      <c r="BB21">
        <v>20.71</v>
      </c>
      <c r="BC21">
        <v>21.23</v>
      </c>
      <c r="BD21">
        <v>21.76</v>
      </c>
      <c r="BE21">
        <v>21.78</v>
      </c>
      <c r="BF21">
        <v>22.33</v>
      </c>
      <c r="BG21">
        <v>22.88</v>
      </c>
      <c r="BH21">
        <v>23.46</v>
      </c>
      <c r="BI21">
        <v>23.4</v>
      </c>
      <c r="BJ21">
        <v>23.98</v>
      </c>
      <c r="BK21">
        <v>24.58</v>
      </c>
      <c r="BL21">
        <v>25.19</v>
      </c>
      <c r="BM21">
        <v>25.1</v>
      </c>
      <c r="BN21">
        <v>25.73</v>
      </c>
      <c r="BO21">
        <v>26.37</v>
      </c>
      <c r="BP21">
        <v>27.03</v>
      </c>
      <c r="BQ21">
        <v>25.52</v>
      </c>
      <c r="BR21">
        <v>26.16</v>
      </c>
      <c r="BS21">
        <v>26.81</v>
      </c>
      <c r="BT21">
        <v>27.48</v>
      </c>
      <c r="BU21">
        <v>23.22</v>
      </c>
      <c r="BV21">
        <v>23.8</v>
      </c>
      <c r="BW21">
        <v>24.39</v>
      </c>
      <c r="BX21">
        <v>25</v>
      </c>
      <c r="CC21">
        <v>17.434905946218205</v>
      </c>
      <c r="CD21">
        <v>17.825447839413489</v>
      </c>
      <c r="CE21">
        <v>18.224737871016348</v>
      </c>
      <c r="CF21">
        <v>18.632971999327115</v>
      </c>
      <c r="CG21">
        <v>19.050350572112041</v>
      </c>
      <c r="CJ21">
        <v>28.58</v>
      </c>
      <c r="CK21">
        <v>18.63</v>
      </c>
      <c r="CL21">
        <v>19.05</v>
      </c>
      <c r="CO21" t="s">
        <v>38</v>
      </c>
      <c r="CP21">
        <v>2.862149532710271E-2</v>
      </c>
      <c r="CQ21">
        <v>3.6910846110164798E-2</v>
      </c>
      <c r="CR21">
        <v>2.4644030668127013E-2</v>
      </c>
      <c r="CS21">
        <v>2.5120256547300848E-2</v>
      </c>
      <c r="CT21">
        <v>2.5026068821689281E-2</v>
      </c>
      <c r="CU21">
        <v>2.7466937945066081E-2</v>
      </c>
      <c r="CV21">
        <v>2.5247524752475325E-2</v>
      </c>
      <c r="CW21">
        <v>2.5108643167551885E-2</v>
      </c>
      <c r="CX21">
        <v>2.4964672633066468E-2</v>
      </c>
      <c r="CY21">
        <v>9.1911764705880389E-4</v>
      </c>
      <c r="CZ21">
        <v>2.525252525252512E-2</v>
      </c>
      <c r="DA21">
        <v>2.4630541871921215E-2</v>
      </c>
      <c r="DB21">
        <v>2.5349650349650431E-2</v>
      </c>
      <c r="DC21">
        <v>-2.557544757033345E-3</v>
      </c>
      <c r="DD21">
        <v>2.4786324786324868E-2</v>
      </c>
      <c r="DE21">
        <v>2.5020850708924014E-2</v>
      </c>
      <c r="DF21">
        <v>2.4816924328722661E-2</v>
      </c>
      <c r="DG21">
        <v>-3.572846367606187E-3</v>
      </c>
      <c r="DH21">
        <v>2.5099601593625457E-2</v>
      </c>
      <c r="DI21">
        <v>2.4873688301593491E-2</v>
      </c>
      <c r="DJ21">
        <v>2.5028441410693974E-2</v>
      </c>
      <c r="DK21">
        <v>-5.5863854975952698E-2</v>
      </c>
      <c r="DL21">
        <v>2.5078369905956136E-2</v>
      </c>
      <c r="DM21">
        <v>2.4847094801223189E-2</v>
      </c>
      <c r="DN21">
        <v>2.499067512122349E-2</v>
      </c>
      <c r="DO21">
        <v>-0.15502183406113543</v>
      </c>
      <c r="DP21">
        <v>2.4978466838932036E-2</v>
      </c>
      <c r="DQ21">
        <v>2.4789915966386546E-2</v>
      </c>
      <c r="DR21">
        <v>2.5010250102501002E-2</v>
      </c>
      <c r="DU21">
        <v>0.48999999999999844</v>
      </c>
    </row>
    <row r="22" spans="1:125" x14ac:dyDescent="0.25">
      <c r="A22">
        <v>3</v>
      </c>
      <c r="B22" t="s">
        <v>134</v>
      </c>
      <c r="C22" t="s">
        <v>133</v>
      </c>
      <c r="D22">
        <v>3</v>
      </c>
      <c r="E22" t="s">
        <v>40</v>
      </c>
      <c r="L22" s="2"/>
      <c r="M22" s="2"/>
      <c r="N22" s="2">
        <v>3.38</v>
      </c>
      <c r="O22" s="2">
        <v>3.48</v>
      </c>
      <c r="P22" s="2">
        <v>3.55</v>
      </c>
      <c r="Q22" s="2">
        <v>3.64</v>
      </c>
      <c r="R22" s="2">
        <v>3.73</v>
      </c>
      <c r="S22" s="2">
        <v>3.83</v>
      </c>
      <c r="T22" s="2">
        <v>3.9</v>
      </c>
      <c r="U22" s="2">
        <v>4</v>
      </c>
      <c r="V22" s="2">
        <v>4.0999999999999996</v>
      </c>
      <c r="W22" s="2">
        <v>4.2</v>
      </c>
      <c r="X22" s="2">
        <v>4.29</v>
      </c>
      <c r="Y22" s="2">
        <v>4.3899999999999997</v>
      </c>
      <c r="Z22" s="2">
        <v>4.5</v>
      </c>
      <c r="AA22" s="2">
        <v>4.62</v>
      </c>
      <c r="AB22" s="2">
        <v>4.71</v>
      </c>
      <c r="AC22" s="2">
        <v>4.83</v>
      </c>
      <c r="AD22" s="2">
        <v>4.95</v>
      </c>
      <c r="AE22" s="2">
        <v>5.07</v>
      </c>
      <c r="AF22" s="2">
        <v>5.17</v>
      </c>
      <c r="AG22" s="2">
        <v>5.3</v>
      </c>
      <c r="AH22" s="2">
        <v>5.43</v>
      </c>
      <c r="AI22" s="2">
        <v>5.57</v>
      </c>
      <c r="AJ22" s="2">
        <v>5.68</v>
      </c>
      <c r="AK22" s="2">
        <v>5.82</v>
      </c>
      <c r="AL22" s="2">
        <v>5.97</v>
      </c>
      <c r="AM22" s="2">
        <v>6.12</v>
      </c>
      <c r="AN22" s="2">
        <v>6.24</v>
      </c>
      <c r="AO22" s="2">
        <v>6.39</v>
      </c>
      <c r="AP22" s="2">
        <v>6.55</v>
      </c>
      <c r="AQ22" s="2">
        <v>6.72</v>
      </c>
      <c r="AT22">
        <v>3.3</v>
      </c>
      <c r="AU22">
        <v>3.38</v>
      </c>
      <c r="AV22">
        <v>3.48</v>
      </c>
      <c r="AW22">
        <v>3.55</v>
      </c>
      <c r="AX22">
        <v>3.64</v>
      </c>
      <c r="AY22">
        <v>3.73</v>
      </c>
      <c r="AZ22">
        <v>3.83</v>
      </c>
      <c r="BA22">
        <v>3.9</v>
      </c>
      <c r="BB22">
        <v>4</v>
      </c>
      <c r="BC22">
        <v>4.0999999999999996</v>
      </c>
      <c r="BD22">
        <v>4.2</v>
      </c>
      <c r="BE22">
        <v>4.29</v>
      </c>
      <c r="BF22">
        <v>4.3899999999999997</v>
      </c>
      <c r="BG22">
        <v>4.5</v>
      </c>
      <c r="BH22">
        <v>4.62</v>
      </c>
      <c r="BI22">
        <v>4.71</v>
      </c>
      <c r="BJ22">
        <v>4.83</v>
      </c>
      <c r="BK22">
        <v>4.95</v>
      </c>
      <c r="BL22">
        <v>5.07</v>
      </c>
      <c r="BM22">
        <v>5.17</v>
      </c>
      <c r="BN22">
        <v>5.3</v>
      </c>
      <c r="BO22">
        <v>5.43</v>
      </c>
      <c r="BP22">
        <v>5.57</v>
      </c>
      <c r="BQ22">
        <v>5.68</v>
      </c>
      <c r="BR22">
        <v>5.82</v>
      </c>
      <c r="BS22">
        <v>5.97</v>
      </c>
      <c r="BT22">
        <v>6.12</v>
      </c>
      <c r="BU22">
        <v>6.24</v>
      </c>
      <c r="BV22">
        <v>6.39</v>
      </c>
      <c r="BW22">
        <v>6.55</v>
      </c>
      <c r="BX22">
        <v>6.72</v>
      </c>
      <c r="BZ22">
        <v>0.50627645265857091</v>
      </c>
      <c r="CC22">
        <v>1.9595488540367925</v>
      </c>
      <c r="CD22">
        <v>2.0034427483672159</v>
      </c>
      <c r="CE22">
        <v>2.0483198659306416</v>
      </c>
      <c r="CF22">
        <v>2.0942022309274879</v>
      </c>
      <c r="CG22">
        <v>2.1411123609002636</v>
      </c>
      <c r="CJ22">
        <v>1.8501841151999998</v>
      </c>
      <c r="CK22">
        <v>1.89</v>
      </c>
      <c r="CL22">
        <v>2.14</v>
      </c>
      <c r="CO22" t="s">
        <v>40</v>
      </c>
      <c r="CP22">
        <v>2.9585798816568074E-2</v>
      </c>
      <c r="CQ22">
        <v>2.0114942528735587E-2</v>
      </c>
      <c r="CR22">
        <v>2.5352112676056426E-2</v>
      </c>
      <c r="CS22">
        <v>2.4725274725274686E-2</v>
      </c>
      <c r="CT22">
        <v>2.6809651474530856E-2</v>
      </c>
      <c r="CU22">
        <v>1.8276762402088732E-2</v>
      </c>
      <c r="CV22">
        <v>2.5641025641025664E-2</v>
      </c>
      <c r="CW22">
        <v>2.4999999999999911E-2</v>
      </c>
      <c r="CX22">
        <v>2.4390243902439157E-2</v>
      </c>
      <c r="CY22">
        <v>2.1428571428571394E-2</v>
      </c>
      <c r="CZ22">
        <v>2.3310023310023228E-2</v>
      </c>
      <c r="DA22">
        <v>2.5056947608200531E-2</v>
      </c>
      <c r="DB22">
        <v>2.6666666666666689E-2</v>
      </c>
      <c r="DC22">
        <v>1.9480519480519449E-2</v>
      </c>
      <c r="DD22">
        <v>2.5477707006369449E-2</v>
      </c>
      <c r="DE22">
        <v>2.4844720496894433E-2</v>
      </c>
      <c r="DF22">
        <v>2.4242424242424263E-2</v>
      </c>
      <c r="DG22">
        <v>1.9723865877711959E-2</v>
      </c>
      <c r="DH22">
        <v>2.5145067698259166E-2</v>
      </c>
      <c r="DI22">
        <v>2.4528301886792434E-2</v>
      </c>
      <c r="DJ22">
        <v>2.5782688766114288E-2</v>
      </c>
      <c r="DK22">
        <v>1.9748653500897564E-2</v>
      </c>
      <c r="DL22">
        <v>2.4647887323943764E-2</v>
      </c>
      <c r="DM22">
        <v>2.5773195876288568E-2</v>
      </c>
      <c r="DN22">
        <v>2.5125628140703578E-2</v>
      </c>
      <c r="DO22">
        <v>1.9607843137254919E-2</v>
      </c>
      <c r="DP22">
        <v>2.4038461538461453E-2</v>
      </c>
      <c r="DQ22">
        <v>2.5039123630672951E-2</v>
      </c>
      <c r="DR22">
        <v>2.5954198473282432E-2</v>
      </c>
      <c r="DU22">
        <v>0.10000000000000009</v>
      </c>
    </row>
    <row r="23" spans="1:125" x14ac:dyDescent="0.25">
      <c r="A23">
        <v>3</v>
      </c>
      <c r="C23" t="s">
        <v>133</v>
      </c>
      <c r="D23">
        <v>4</v>
      </c>
      <c r="E23" t="s">
        <v>135</v>
      </c>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CG23" t="s">
        <v>289</v>
      </c>
      <c r="CO23" t="s">
        <v>135</v>
      </c>
      <c r="DU23">
        <v>0</v>
      </c>
    </row>
    <row r="24" spans="1:125" x14ac:dyDescent="0.25">
      <c r="A24">
        <v>4</v>
      </c>
      <c r="B24" t="s">
        <v>135</v>
      </c>
      <c r="C24" t="s">
        <v>136</v>
      </c>
      <c r="D24">
        <v>4</v>
      </c>
      <c r="E24" t="s">
        <v>38</v>
      </c>
      <c r="F24" t="s">
        <v>128</v>
      </c>
      <c r="L24" s="2"/>
      <c r="M24" s="2"/>
      <c r="N24" s="2">
        <v>13.07</v>
      </c>
      <c r="O24" s="2">
        <v>13.45</v>
      </c>
      <c r="P24" s="2">
        <v>13.97</v>
      </c>
      <c r="Q24" s="2">
        <v>14.32</v>
      </c>
      <c r="R24" s="2">
        <v>14.68</v>
      </c>
      <c r="S24" s="2">
        <v>15.05</v>
      </c>
      <c r="T24" s="2">
        <v>15.91</v>
      </c>
      <c r="U24" s="2">
        <v>16.309999999999999</v>
      </c>
      <c r="V24" s="2">
        <v>16.72</v>
      </c>
      <c r="W24" s="2">
        <v>17.14</v>
      </c>
      <c r="X24" s="2">
        <v>18.02</v>
      </c>
      <c r="Y24" s="2">
        <v>18.47</v>
      </c>
      <c r="Z24" s="2">
        <v>18.93</v>
      </c>
      <c r="AA24" s="2">
        <v>19.399999999999999</v>
      </c>
      <c r="AB24" s="2">
        <v>20.05</v>
      </c>
      <c r="AC24" s="2">
        <v>20.55</v>
      </c>
      <c r="AD24" s="2">
        <v>21.06</v>
      </c>
      <c r="AE24" s="2">
        <v>21.59</v>
      </c>
      <c r="AF24" s="2">
        <v>22.15</v>
      </c>
      <c r="AG24" s="2">
        <v>22.7</v>
      </c>
      <c r="AH24" s="2">
        <v>23.27</v>
      </c>
      <c r="AI24" s="2">
        <v>23.85</v>
      </c>
      <c r="AJ24" s="2">
        <v>23.4</v>
      </c>
      <c r="AK24" s="2">
        <v>23.99</v>
      </c>
      <c r="AL24" s="2">
        <v>24.58</v>
      </c>
      <c r="AM24" s="2">
        <v>25.2</v>
      </c>
      <c r="AN24" s="2">
        <v>21.66</v>
      </c>
      <c r="AO24" s="2">
        <v>22.2</v>
      </c>
      <c r="AP24" s="2">
        <v>22.76</v>
      </c>
      <c r="AQ24" s="2">
        <v>23.33</v>
      </c>
      <c r="AT24">
        <v>13.51</v>
      </c>
      <c r="AU24">
        <v>13.07</v>
      </c>
      <c r="AV24">
        <v>13.45</v>
      </c>
      <c r="AW24">
        <v>13.97</v>
      </c>
      <c r="AX24">
        <v>14.32</v>
      </c>
      <c r="AY24">
        <v>14.68</v>
      </c>
      <c r="AZ24">
        <v>15.05</v>
      </c>
      <c r="BA24">
        <v>15.91</v>
      </c>
      <c r="BB24">
        <v>16.309999999999999</v>
      </c>
      <c r="BC24">
        <v>16.72</v>
      </c>
      <c r="BD24">
        <v>17.14</v>
      </c>
      <c r="BE24">
        <v>18.02</v>
      </c>
      <c r="BF24">
        <v>18.47</v>
      </c>
      <c r="BG24">
        <v>18.93</v>
      </c>
      <c r="BH24">
        <v>19.399999999999999</v>
      </c>
      <c r="BI24">
        <v>20.05</v>
      </c>
      <c r="BJ24">
        <v>20.55</v>
      </c>
      <c r="BK24">
        <v>21.06</v>
      </c>
      <c r="BL24">
        <v>21.59</v>
      </c>
      <c r="BM24">
        <v>22.15</v>
      </c>
      <c r="BN24">
        <v>22.7</v>
      </c>
      <c r="BO24">
        <v>23.27</v>
      </c>
      <c r="BP24">
        <v>23.85</v>
      </c>
      <c r="BQ24">
        <v>23.4</v>
      </c>
      <c r="BR24">
        <v>23.99</v>
      </c>
      <c r="BS24">
        <v>24.58</v>
      </c>
      <c r="BT24">
        <v>25.2</v>
      </c>
      <c r="BU24">
        <v>21.66</v>
      </c>
      <c r="BV24">
        <v>22.2</v>
      </c>
      <c r="BW24">
        <v>22.76</v>
      </c>
      <c r="BX24">
        <v>23.33</v>
      </c>
      <c r="CC24">
        <v>12.287072929619836</v>
      </c>
      <c r="CD24">
        <v>12.56230336324332</v>
      </c>
      <c r="CE24">
        <v>12.843698958579969</v>
      </c>
      <c r="CF24">
        <v>13.131397815252159</v>
      </c>
      <c r="CG24">
        <v>13.425541126313806</v>
      </c>
      <c r="CJ24">
        <v>13.06</v>
      </c>
      <c r="CK24">
        <v>13.06</v>
      </c>
      <c r="CL24">
        <v>13.13</v>
      </c>
      <c r="CO24" t="s">
        <v>38</v>
      </c>
      <c r="CP24">
        <v>2.907421576128531E-2</v>
      </c>
      <c r="CQ24">
        <v>3.8661710037174821E-2</v>
      </c>
      <c r="CR24">
        <v>2.5053686471009279E-2</v>
      </c>
      <c r="CS24">
        <v>2.5139664804469233E-2</v>
      </c>
      <c r="CT24">
        <v>2.520435967302459E-2</v>
      </c>
      <c r="CU24">
        <v>5.7142857142857099E-2</v>
      </c>
      <c r="CV24">
        <v>2.514142049025761E-2</v>
      </c>
      <c r="CW24">
        <v>2.5137952176578798E-2</v>
      </c>
      <c r="CX24">
        <v>2.5119617224880486E-2</v>
      </c>
      <c r="CY24">
        <v>5.1341890315052451E-2</v>
      </c>
      <c r="CZ24">
        <v>2.4972253052164224E-2</v>
      </c>
      <c r="DA24">
        <v>2.4905251759610225E-2</v>
      </c>
      <c r="DB24">
        <v>2.4828314844162647E-2</v>
      </c>
      <c r="DC24">
        <v>3.3505154639175368E-2</v>
      </c>
      <c r="DD24">
        <v>2.4937655860349125E-2</v>
      </c>
      <c r="DE24">
        <v>2.4817518248175085E-2</v>
      </c>
      <c r="DF24">
        <v>2.5166191832858554E-2</v>
      </c>
      <c r="DG24">
        <v>2.5937934228809575E-2</v>
      </c>
      <c r="DH24">
        <v>2.4830699774266399E-2</v>
      </c>
      <c r="DI24">
        <v>2.5110132158590322E-2</v>
      </c>
      <c r="DJ24">
        <v>2.4924795874516625E-2</v>
      </c>
      <c r="DK24">
        <v>-1.8867924528302004E-2</v>
      </c>
      <c r="DL24">
        <v>2.5213675213675211E-2</v>
      </c>
      <c r="DM24">
        <v>2.4593580658607749E-2</v>
      </c>
      <c r="DN24">
        <v>2.5223759153783606E-2</v>
      </c>
      <c r="DO24">
        <v>-0.14047619047619045</v>
      </c>
      <c r="DP24">
        <v>2.4930747922437633E-2</v>
      </c>
      <c r="DQ24">
        <v>2.5225225225225328E-2</v>
      </c>
      <c r="DR24">
        <v>2.504393673110706E-2</v>
      </c>
      <c r="DU24">
        <v>0.37999999999999901</v>
      </c>
    </row>
    <row r="25" spans="1:125" x14ac:dyDescent="0.25">
      <c r="A25">
        <v>4</v>
      </c>
      <c r="B25" t="s">
        <v>135</v>
      </c>
      <c r="C25" t="s">
        <v>136</v>
      </c>
      <c r="D25">
        <v>4</v>
      </c>
      <c r="E25" t="s">
        <v>40</v>
      </c>
      <c r="L25" s="2"/>
      <c r="M25" s="2"/>
      <c r="N25" s="2">
        <v>1.56</v>
      </c>
      <c r="O25" s="2">
        <v>1.61</v>
      </c>
      <c r="P25" s="2">
        <v>1.65</v>
      </c>
      <c r="Q25" s="2">
        <v>1.69</v>
      </c>
      <c r="R25" s="2">
        <v>1.73</v>
      </c>
      <c r="S25" s="2">
        <v>1.77</v>
      </c>
      <c r="T25" s="2">
        <v>1.82</v>
      </c>
      <c r="U25" s="2">
        <v>1.86</v>
      </c>
      <c r="V25" s="2">
        <v>1.91</v>
      </c>
      <c r="W25" s="2">
        <v>1.96</v>
      </c>
      <c r="X25" s="2">
        <v>2.0099999999999998</v>
      </c>
      <c r="Y25" s="2">
        <v>2.06</v>
      </c>
      <c r="Z25" s="2">
        <v>2.11</v>
      </c>
      <c r="AA25" s="2">
        <v>2.16</v>
      </c>
      <c r="AB25" s="2">
        <v>2.2200000000000002</v>
      </c>
      <c r="AC25" s="2">
        <v>2.27</v>
      </c>
      <c r="AD25" s="2">
        <v>2.33</v>
      </c>
      <c r="AE25" s="2">
        <v>2.39</v>
      </c>
      <c r="AF25" s="2">
        <v>2.4500000000000002</v>
      </c>
      <c r="AG25" s="2">
        <v>2.5099999999999998</v>
      </c>
      <c r="AH25" s="2">
        <v>2.57</v>
      </c>
      <c r="AI25" s="2">
        <v>2.64</v>
      </c>
      <c r="AJ25" s="2">
        <v>2.71</v>
      </c>
      <c r="AK25" s="2">
        <v>2.78</v>
      </c>
      <c r="AL25" s="2">
        <v>2.84</v>
      </c>
      <c r="AM25" s="2">
        <v>2.92</v>
      </c>
      <c r="AN25" s="2">
        <v>2.99</v>
      </c>
      <c r="AO25" s="2">
        <v>3.07</v>
      </c>
      <c r="AP25" s="2">
        <v>3.15</v>
      </c>
      <c r="AQ25" s="2">
        <v>3.22</v>
      </c>
      <c r="AT25">
        <v>1.52</v>
      </c>
      <c r="AU25">
        <v>1.56</v>
      </c>
      <c r="AV25">
        <v>1.61</v>
      </c>
      <c r="AW25">
        <v>1.65</v>
      </c>
      <c r="AX25">
        <v>1.69</v>
      </c>
      <c r="AY25">
        <v>1.73</v>
      </c>
      <c r="AZ25">
        <v>1.77</v>
      </c>
      <c r="BA25">
        <v>1.82</v>
      </c>
      <c r="BB25">
        <v>1.86</v>
      </c>
      <c r="BC25">
        <v>1.91</v>
      </c>
      <c r="BD25">
        <v>1.96</v>
      </c>
      <c r="BE25">
        <v>2.0099999999999998</v>
      </c>
      <c r="BF25">
        <v>2.06</v>
      </c>
      <c r="BG25">
        <v>2.11</v>
      </c>
      <c r="BH25">
        <v>2.16</v>
      </c>
      <c r="BI25">
        <v>2.2200000000000002</v>
      </c>
      <c r="BJ25">
        <v>2.27</v>
      </c>
      <c r="BK25">
        <v>2.33</v>
      </c>
      <c r="BL25">
        <v>2.39</v>
      </c>
      <c r="BM25">
        <v>2.4500000000000002</v>
      </c>
      <c r="BN25">
        <v>2.5099999999999998</v>
      </c>
      <c r="BO25">
        <v>2.57</v>
      </c>
      <c r="BP25">
        <v>2.64</v>
      </c>
      <c r="BQ25">
        <v>2.71</v>
      </c>
      <c r="BR25">
        <v>2.78</v>
      </c>
      <c r="BS25">
        <v>2.84</v>
      </c>
      <c r="BT25">
        <v>2.92</v>
      </c>
      <c r="BU25">
        <v>2.99</v>
      </c>
      <c r="BV25">
        <v>3.07</v>
      </c>
      <c r="BW25">
        <v>3.15</v>
      </c>
      <c r="BX25">
        <v>3.22</v>
      </c>
      <c r="BZ25">
        <v>0.48437051700361899</v>
      </c>
      <c r="CC25">
        <v>1.0119194338236228</v>
      </c>
      <c r="CD25">
        <v>1.0345864291412721</v>
      </c>
      <c r="CE25">
        <v>1.0577611651540364</v>
      </c>
      <c r="CF25">
        <v>1.0814550152534868</v>
      </c>
      <c r="CG25">
        <v>1.1056796075951649</v>
      </c>
      <c r="CJ25">
        <v>1.0345864291412719</v>
      </c>
      <c r="CK25">
        <v>1.06</v>
      </c>
      <c r="CL25">
        <v>1.08</v>
      </c>
      <c r="CO25" t="s">
        <v>40</v>
      </c>
      <c r="CP25">
        <v>3.2051282051282076E-2</v>
      </c>
      <c r="CQ25">
        <v>2.4844720496894294E-2</v>
      </c>
      <c r="CR25">
        <v>2.4242424242424267E-2</v>
      </c>
      <c r="CS25">
        <v>2.3668639053254458E-2</v>
      </c>
      <c r="CT25">
        <v>2.3121387283237014E-2</v>
      </c>
      <c r="CU25">
        <v>2.8248587570621493E-2</v>
      </c>
      <c r="CV25">
        <v>2.1978021978021997E-2</v>
      </c>
      <c r="CW25">
        <v>2.688172043010743E-2</v>
      </c>
      <c r="CX25">
        <v>2.6178010471204213E-2</v>
      </c>
      <c r="CY25">
        <v>2.5510204081632563E-2</v>
      </c>
      <c r="CZ25">
        <v>2.48756218905474E-2</v>
      </c>
      <c r="DA25">
        <v>2.4271844660194088E-2</v>
      </c>
      <c r="DB25">
        <v>2.3696682464455103E-2</v>
      </c>
      <c r="DC25">
        <v>2.7777777777777801E-2</v>
      </c>
      <c r="DD25">
        <v>2.2522522522522442E-2</v>
      </c>
      <c r="DE25">
        <v>2.6431718061674034E-2</v>
      </c>
      <c r="DF25">
        <v>2.5751072961373411E-2</v>
      </c>
      <c r="DG25">
        <v>2.5104602510460271E-2</v>
      </c>
      <c r="DH25">
        <v>2.4489795918367186E-2</v>
      </c>
      <c r="DI25">
        <v>2.3904382470119546E-2</v>
      </c>
      <c r="DJ25">
        <v>2.7237354085603224E-2</v>
      </c>
      <c r="DK25">
        <v>2.6515151515151453E-2</v>
      </c>
      <c r="DL25">
        <v>2.5830258302582967E-2</v>
      </c>
      <c r="DM25">
        <v>2.1582733812949662E-2</v>
      </c>
      <c r="DN25">
        <v>2.8169014084507067E-2</v>
      </c>
      <c r="DO25">
        <v>2.3972602739726127E-2</v>
      </c>
      <c r="DP25">
        <v>2.6755852842809239E-2</v>
      </c>
      <c r="DQ25">
        <v>2.605863192182413E-2</v>
      </c>
      <c r="DR25">
        <v>2.2222222222222313E-2</v>
      </c>
      <c r="DU25">
        <v>5.0000000000000044E-2</v>
      </c>
    </row>
    <row r="26" spans="1:125" x14ac:dyDescent="0.25">
      <c r="A26">
        <v>5</v>
      </c>
      <c r="C26" t="s">
        <v>137</v>
      </c>
      <c r="D26">
        <v>5</v>
      </c>
      <c r="E26" t="s">
        <v>138</v>
      </c>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CG26" t="s">
        <v>289</v>
      </c>
      <c r="CO26" t="s">
        <v>138</v>
      </c>
      <c r="DU26">
        <v>0</v>
      </c>
    </row>
    <row r="27" spans="1:125" x14ac:dyDescent="0.25">
      <c r="A27">
        <v>5</v>
      </c>
      <c r="B27" t="s">
        <v>138</v>
      </c>
      <c r="C27" t="s">
        <v>137</v>
      </c>
      <c r="D27">
        <v>5</v>
      </c>
      <c r="E27" t="s">
        <v>38</v>
      </c>
      <c r="F27" t="s">
        <v>128</v>
      </c>
      <c r="L27" s="2"/>
      <c r="M27" s="2"/>
      <c r="N27" s="2">
        <v>4.97</v>
      </c>
      <c r="O27" s="2">
        <v>5.1100000000000003</v>
      </c>
      <c r="P27" s="2">
        <v>5.19</v>
      </c>
      <c r="Q27" s="2">
        <v>5.32</v>
      </c>
      <c r="R27" s="2">
        <v>5.45</v>
      </c>
      <c r="S27" s="2">
        <v>5.59</v>
      </c>
      <c r="T27" s="2">
        <v>6.11</v>
      </c>
      <c r="U27" s="2">
        <v>6.26</v>
      </c>
      <c r="V27" s="2">
        <v>6.42</v>
      </c>
      <c r="W27" s="2">
        <v>6.58</v>
      </c>
      <c r="X27" s="2">
        <v>6.98</v>
      </c>
      <c r="Y27" s="2">
        <v>7.15</v>
      </c>
      <c r="Z27" s="2">
        <v>7.33</v>
      </c>
      <c r="AA27" s="2">
        <v>7.52</v>
      </c>
      <c r="AB27" s="2">
        <v>7.99</v>
      </c>
      <c r="AC27" s="2">
        <v>8.19</v>
      </c>
      <c r="AD27" s="2">
        <v>8.4</v>
      </c>
      <c r="AE27" s="2">
        <v>8.61</v>
      </c>
      <c r="AF27" s="2">
        <v>9.1999999999999993</v>
      </c>
      <c r="AG27" s="2">
        <v>9.43</v>
      </c>
      <c r="AH27" s="2">
        <v>9.67</v>
      </c>
      <c r="AI27" s="2">
        <v>9.91</v>
      </c>
      <c r="AJ27" s="2">
        <v>10.56</v>
      </c>
      <c r="AK27" s="2">
        <v>10.82</v>
      </c>
      <c r="AL27" s="2">
        <v>11.09</v>
      </c>
      <c r="AM27" s="2">
        <v>11.37</v>
      </c>
      <c r="AN27" s="2">
        <v>12.32</v>
      </c>
      <c r="AO27" s="2">
        <v>12.63</v>
      </c>
      <c r="AP27" s="2">
        <v>12.94</v>
      </c>
      <c r="AQ27" s="2">
        <v>13.27</v>
      </c>
      <c r="AT27">
        <v>5.79</v>
      </c>
      <c r="AU27">
        <v>4.97</v>
      </c>
      <c r="AV27">
        <v>5.1100000000000003</v>
      </c>
      <c r="AW27">
        <v>5.19</v>
      </c>
      <c r="AX27">
        <v>5.32</v>
      </c>
      <c r="AY27">
        <v>5.45</v>
      </c>
      <c r="AZ27">
        <v>5.59</v>
      </c>
      <c r="BA27">
        <v>6.11</v>
      </c>
      <c r="BB27">
        <v>6.26</v>
      </c>
      <c r="BC27">
        <v>6.42</v>
      </c>
      <c r="BD27">
        <v>6.58</v>
      </c>
      <c r="BE27">
        <v>6.98</v>
      </c>
      <c r="BF27">
        <v>7.15</v>
      </c>
      <c r="BG27">
        <v>7.33</v>
      </c>
      <c r="BH27">
        <v>7.52</v>
      </c>
      <c r="BI27">
        <v>7.99</v>
      </c>
      <c r="BJ27">
        <v>8.19</v>
      </c>
      <c r="BK27">
        <v>8.4</v>
      </c>
      <c r="BL27">
        <v>8.61</v>
      </c>
      <c r="BM27">
        <v>9.1999999999999993</v>
      </c>
      <c r="BN27">
        <v>9.43</v>
      </c>
      <c r="BO27">
        <v>9.67</v>
      </c>
      <c r="BP27">
        <v>9.91</v>
      </c>
      <c r="BQ27">
        <v>10.56</v>
      </c>
      <c r="BR27">
        <v>10.82</v>
      </c>
      <c r="BS27">
        <v>11.09</v>
      </c>
      <c r="BT27">
        <v>11.37</v>
      </c>
      <c r="BU27">
        <v>12.32</v>
      </c>
      <c r="BV27">
        <v>12.63</v>
      </c>
      <c r="BW27">
        <v>12.94</v>
      </c>
      <c r="BX27">
        <v>13.27</v>
      </c>
      <c r="CC27">
        <v>3.8346039705000132</v>
      </c>
      <c r="CD27">
        <v>3.9204990994392128</v>
      </c>
      <c r="CE27">
        <v>4.0083182792666516</v>
      </c>
      <c r="CF27">
        <v>4.0981046087222239</v>
      </c>
      <c r="CG27">
        <v>4.1899021519576021</v>
      </c>
      <c r="CJ27">
        <v>12.71</v>
      </c>
      <c r="CK27">
        <v>4.0999999999999996</v>
      </c>
      <c r="CL27">
        <v>4.1900000000000004</v>
      </c>
      <c r="CO27" t="s">
        <v>38</v>
      </c>
      <c r="CP27">
        <v>2.8169014084507157E-2</v>
      </c>
      <c r="CQ27">
        <v>1.5655577299412929E-2</v>
      </c>
      <c r="CR27">
        <v>2.5048169556840055E-2</v>
      </c>
      <c r="CS27">
        <v>2.4436090225563888E-2</v>
      </c>
      <c r="CT27">
        <v>2.5688073394495352E-2</v>
      </c>
      <c r="CU27">
        <v>9.302325581395357E-2</v>
      </c>
      <c r="CV27">
        <v>2.4549918166939355E-2</v>
      </c>
      <c r="CW27">
        <v>2.5559105431309927E-2</v>
      </c>
      <c r="CX27">
        <v>2.4922118380062329E-2</v>
      </c>
      <c r="CY27">
        <v>6.0790273556231053E-2</v>
      </c>
      <c r="CZ27">
        <v>2.4355300859598843E-2</v>
      </c>
      <c r="DA27">
        <v>2.5174825174825135E-2</v>
      </c>
      <c r="DB27">
        <v>2.5920873124147273E-2</v>
      </c>
      <c r="DC27">
        <v>6.2500000000000083E-2</v>
      </c>
      <c r="DD27">
        <v>2.5031289111389146E-2</v>
      </c>
      <c r="DE27">
        <v>2.5641025641025748E-2</v>
      </c>
      <c r="DF27">
        <v>2.499999999999989E-2</v>
      </c>
      <c r="DG27">
        <v>6.8524970963995346E-2</v>
      </c>
      <c r="DH27">
        <v>2.500000000000005E-2</v>
      </c>
      <c r="DI27">
        <v>2.5450689289501616E-2</v>
      </c>
      <c r="DJ27">
        <v>2.4819027921406434E-2</v>
      </c>
      <c r="DK27">
        <v>6.5590312815338073E-2</v>
      </c>
      <c r="DL27">
        <v>2.4621212121212099E-2</v>
      </c>
      <c r="DM27">
        <v>2.4953789279112713E-2</v>
      </c>
      <c r="DN27">
        <v>2.5247971145175775E-2</v>
      </c>
      <c r="DO27">
        <v>8.3553210202286815E-2</v>
      </c>
      <c r="DP27">
        <v>2.5162337662337702E-2</v>
      </c>
      <c r="DQ27">
        <v>2.4544734758511377E-2</v>
      </c>
      <c r="DR27">
        <v>2.5502318392581151E-2</v>
      </c>
      <c r="DU27">
        <v>0.14000000000000057</v>
      </c>
    </row>
    <row r="28" spans="1:125" x14ac:dyDescent="0.25">
      <c r="A28">
        <v>5</v>
      </c>
      <c r="B28" t="s">
        <v>138</v>
      </c>
      <c r="C28" t="s">
        <v>137</v>
      </c>
      <c r="D28">
        <v>5</v>
      </c>
      <c r="E28" t="s">
        <v>40</v>
      </c>
      <c r="L28" s="2"/>
      <c r="M28" s="2"/>
      <c r="N28" s="2">
        <v>0.81</v>
      </c>
      <c r="O28" s="2">
        <v>0.83</v>
      </c>
      <c r="P28" s="2">
        <v>0.85</v>
      </c>
      <c r="Q28" s="2">
        <v>0.87</v>
      </c>
      <c r="R28" s="2">
        <v>0.9</v>
      </c>
      <c r="S28" s="2">
        <v>0.92</v>
      </c>
      <c r="T28" s="2">
        <v>0.94</v>
      </c>
      <c r="U28" s="2">
        <v>0.96</v>
      </c>
      <c r="V28" s="2">
        <v>0.98</v>
      </c>
      <c r="W28" s="2">
        <v>1.01</v>
      </c>
      <c r="X28" s="2">
        <v>1.03</v>
      </c>
      <c r="Y28" s="2">
        <v>1.05</v>
      </c>
      <c r="Z28" s="2">
        <v>1.08</v>
      </c>
      <c r="AA28" s="2">
        <v>1.1100000000000001</v>
      </c>
      <c r="AB28" s="2">
        <v>1.1299999999999999</v>
      </c>
      <c r="AC28" s="2">
        <v>1.1599999999999999</v>
      </c>
      <c r="AD28" s="2">
        <v>1.19</v>
      </c>
      <c r="AE28" s="2">
        <v>1.22</v>
      </c>
      <c r="AF28" s="2">
        <v>1.24</v>
      </c>
      <c r="AG28" s="2">
        <v>1.27</v>
      </c>
      <c r="AH28" s="2">
        <v>1.3</v>
      </c>
      <c r="AI28" s="2">
        <v>1.34</v>
      </c>
      <c r="AJ28" s="2">
        <v>1.36</v>
      </c>
      <c r="AK28" s="2">
        <v>1.4</v>
      </c>
      <c r="AL28" s="2">
        <v>1.43</v>
      </c>
      <c r="AM28" s="2">
        <v>1.47</v>
      </c>
      <c r="AN28" s="2">
        <v>1.5</v>
      </c>
      <c r="AO28" s="2">
        <v>1.53</v>
      </c>
      <c r="AP28" s="2">
        <v>1.57</v>
      </c>
      <c r="AQ28" s="2">
        <v>1.61</v>
      </c>
      <c r="AT28">
        <v>0.79</v>
      </c>
      <c r="AU28">
        <v>0.81</v>
      </c>
      <c r="AV28">
        <v>0.83</v>
      </c>
      <c r="AW28">
        <v>0.85</v>
      </c>
      <c r="AX28">
        <v>0.87</v>
      </c>
      <c r="AY28">
        <v>0.9</v>
      </c>
      <c r="AZ28">
        <v>0.92</v>
      </c>
      <c r="BA28">
        <v>0.94</v>
      </c>
      <c r="BB28">
        <v>0.96</v>
      </c>
      <c r="BC28">
        <v>0.98</v>
      </c>
      <c r="BD28">
        <v>1.01</v>
      </c>
      <c r="BE28">
        <v>1.03</v>
      </c>
      <c r="BF28">
        <v>1.05</v>
      </c>
      <c r="BG28">
        <v>1.08</v>
      </c>
      <c r="BH28">
        <v>1.1100000000000001</v>
      </c>
      <c r="BI28">
        <v>1.1299999999999999</v>
      </c>
      <c r="BJ28">
        <v>1.1599999999999999</v>
      </c>
      <c r="BK28">
        <v>1.19</v>
      </c>
      <c r="BL28">
        <v>1.22</v>
      </c>
      <c r="BM28">
        <v>1.24</v>
      </c>
      <c r="BN28">
        <v>1.27</v>
      </c>
      <c r="BO28">
        <v>1.3</v>
      </c>
      <c r="BP28">
        <v>1.34</v>
      </c>
      <c r="BQ28">
        <v>1.36</v>
      </c>
      <c r="BR28">
        <v>1.4</v>
      </c>
      <c r="BS28">
        <v>1.43</v>
      </c>
      <c r="BT28">
        <v>1.47</v>
      </c>
      <c r="BU28">
        <v>1.5</v>
      </c>
      <c r="BV28">
        <v>1.53</v>
      </c>
      <c r="BW28">
        <v>1.57</v>
      </c>
      <c r="BX28">
        <v>1.61</v>
      </c>
      <c r="BZ28">
        <v>0.52431589814295521</v>
      </c>
      <c r="CC28">
        <v>0.33439825717657429</v>
      </c>
      <c r="CD28">
        <v>0.34188877813732954</v>
      </c>
      <c r="CE28">
        <v>0.34954708676760565</v>
      </c>
      <c r="CF28">
        <v>0.35737694151119997</v>
      </c>
      <c r="CG28">
        <v>0.36538218500105085</v>
      </c>
      <c r="CJ28">
        <v>0.34188877813732954</v>
      </c>
      <c r="CK28">
        <v>0.35</v>
      </c>
      <c r="CL28">
        <v>0.37</v>
      </c>
      <c r="CO28" t="s">
        <v>40</v>
      </c>
      <c r="CP28">
        <v>2.4691358024691242E-2</v>
      </c>
      <c r="CQ28">
        <v>2.4096385542168697E-2</v>
      </c>
      <c r="CR28">
        <v>2.3529411764705903E-2</v>
      </c>
      <c r="CS28">
        <v>3.4482758620689689E-2</v>
      </c>
      <c r="CT28">
        <v>2.222222222222224E-2</v>
      </c>
      <c r="CU28">
        <v>2.1739130434782507E-2</v>
      </c>
      <c r="CV28">
        <v>2.1276595744680871E-2</v>
      </c>
      <c r="CW28">
        <v>2.0833333333333353E-2</v>
      </c>
      <c r="CX28">
        <v>3.0612244897959211E-2</v>
      </c>
      <c r="CY28">
        <v>1.980198019801982E-2</v>
      </c>
      <c r="CZ28">
        <v>1.9417475728155355E-2</v>
      </c>
      <c r="DA28">
        <v>2.8571428571428595E-2</v>
      </c>
      <c r="DB28">
        <v>2.7777777777777801E-2</v>
      </c>
      <c r="DC28">
        <v>1.8018018018017834E-2</v>
      </c>
      <c r="DD28">
        <v>2.6548672566371709E-2</v>
      </c>
      <c r="DE28">
        <v>2.5862068965517265E-2</v>
      </c>
      <c r="DF28">
        <v>2.521008403361347E-2</v>
      </c>
      <c r="DG28">
        <v>1.6393442622950834E-2</v>
      </c>
      <c r="DH28">
        <v>2.4193548387096794E-2</v>
      </c>
      <c r="DI28">
        <v>2.3622047244094509E-2</v>
      </c>
      <c r="DJ28">
        <v>3.0769230769230795E-2</v>
      </c>
      <c r="DK28">
        <v>1.492537313432837E-2</v>
      </c>
      <c r="DL28">
        <v>2.9411764705882214E-2</v>
      </c>
      <c r="DM28">
        <v>2.142857142857145E-2</v>
      </c>
      <c r="DN28">
        <v>2.7972027972028E-2</v>
      </c>
      <c r="DO28">
        <v>2.0408163265306142E-2</v>
      </c>
      <c r="DP28">
        <v>2.0000000000000018E-2</v>
      </c>
      <c r="DQ28">
        <v>2.6143790849673224E-2</v>
      </c>
      <c r="DR28">
        <v>2.5477707006369449E-2</v>
      </c>
      <c r="DU28">
        <v>1.9999999999999907E-2</v>
      </c>
    </row>
    <row r="29" spans="1:125" x14ac:dyDescent="0.25">
      <c r="A29">
        <v>6</v>
      </c>
      <c r="C29" t="s">
        <v>139</v>
      </c>
      <c r="D29">
        <v>6</v>
      </c>
      <c r="E29" t="s">
        <v>140</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CG29" t="s">
        <v>289</v>
      </c>
      <c r="CO29" t="s">
        <v>140</v>
      </c>
      <c r="DU29">
        <v>0</v>
      </c>
    </row>
    <row r="30" spans="1:125" x14ac:dyDescent="0.25">
      <c r="A30">
        <v>6</v>
      </c>
      <c r="B30" t="s">
        <v>140</v>
      </c>
      <c r="C30" t="s">
        <v>139</v>
      </c>
      <c r="D30">
        <v>6</v>
      </c>
      <c r="E30" t="s">
        <v>38</v>
      </c>
      <c r="F30" t="s">
        <v>128</v>
      </c>
      <c r="L30" s="2"/>
      <c r="M30" s="2"/>
      <c r="N30" s="2">
        <v>111.31</v>
      </c>
      <c r="O30" s="2">
        <v>114.51</v>
      </c>
      <c r="P30" s="2">
        <v>118.69</v>
      </c>
      <c r="Q30" s="2">
        <v>121.66</v>
      </c>
      <c r="R30" s="2">
        <v>124.7</v>
      </c>
      <c r="S30" s="2">
        <v>127.82</v>
      </c>
      <c r="T30" s="2">
        <v>129.86000000000001</v>
      </c>
      <c r="U30" s="2">
        <v>133.11000000000001</v>
      </c>
      <c r="V30" s="2">
        <v>136.44</v>
      </c>
      <c r="W30" s="2">
        <v>139.85</v>
      </c>
      <c r="X30" s="2">
        <v>143.36000000000001</v>
      </c>
      <c r="Y30" s="2">
        <v>146.94999999999999</v>
      </c>
      <c r="Z30" s="2">
        <v>150.62</v>
      </c>
      <c r="AA30" s="2">
        <v>154.38999999999999</v>
      </c>
      <c r="AB30" s="2">
        <v>155.74</v>
      </c>
      <c r="AC30" s="2">
        <v>159.63</v>
      </c>
      <c r="AD30" s="2">
        <v>163.62</v>
      </c>
      <c r="AE30" s="2">
        <v>167.71</v>
      </c>
      <c r="AF30" s="2">
        <v>174.39</v>
      </c>
      <c r="AG30" s="2">
        <v>178.75</v>
      </c>
      <c r="AH30" s="2">
        <v>183.22</v>
      </c>
      <c r="AI30" s="2">
        <v>187.8</v>
      </c>
      <c r="AJ30" s="2">
        <v>174.99</v>
      </c>
      <c r="AK30" s="2">
        <v>179.37</v>
      </c>
      <c r="AL30" s="2">
        <v>183.85</v>
      </c>
      <c r="AM30" s="2">
        <v>188.45</v>
      </c>
      <c r="AN30" s="2">
        <v>154.47999999999999</v>
      </c>
      <c r="AO30" s="2">
        <v>158.34</v>
      </c>
      <c r="AP30" s="2">
        <v>162.30000000000001</v>
      </c>
      <c r="AQ30" s="2">
        <v>166.36</v>
      </c>
      <c r="AT30">
        <v>37.54</v>
      </c>
      <c r="AU30">
        <v>41.38</v>
      </c>
      <c r="AV30">
        <v>45.41</v>
      </c>
      <c r="AW30">
        <v>49.64</v>
      </c>
      <c r="AX30">
        <v>54.07</v>
      </c>
      <c r="AY30">
        <v>58.72</v>
      </c>
      <c r="AZ30">
        <v>63.59</v>
      </c>
      <c r="BA30">
        <v>68.69</v>
      </c>
      <c r="BB30">
        <v>74.03</v>
      </c>
      <c r="BC30">
        <v>79.62</v>
      </c>
      <c r="BD30">
        <v>85.47</v>
      </c>
      <c r="BE30">
        <v>91.59</v>
      </c>
      <c r="BF30">
        <v>97.99</v>
      </c>
      <c r="BG30">
        <v>104.69</v>
      </c>
      <c r="BH30">
        <v>111.69</v>
      </c>
      <c r="BI30">
        <v>119</v>
      </c>
      <c r="BJ30">
        <v>126.64</v>
      </c>
      <c r="BK30">
        <v>134.62</v>
      </c>
      <c r="BL30">
        <v>142.96</v>
      </c>
      <c r="BM30">
        <v>151.66</v>
      </c>
      <c r="BN30">
        <v>160.75</v>
      </c>
      <c r="BO30">
        <v>170.23</v>
      </c>
      <c r="BP30">
        <v>180.12</v>
      </c>
      <c r="BQ30">
        <v>174.99</v>
      </c>
      <c r="BR30">
        <v>179.37</v>
      </c>
      <c r="BS30">
        <v>183.85</v>
      </c>
      <c r="BT30">
        <v>188.45</v>
      </c>
      <c r="BU30">
        <v>154.47999999999999</v>
      </c>
      <c r="BV30">
        <v>158.34</v>
      </c>
      <c r="BW30">
        <v>162.30000000000001</v>
      </c>
      <c r="BX30">
        <v>166.36</v>
      </c>
      <c r="CC30">
        <v>70.526874579972173</v>
      </c>
      <c r="CD30">
        <v>72.106676570563536</v>
      </c>
      <c r="CE30">
        <v>73.721866125744157</v>
      </c>
      <c r="CF30">
        <v>75.373235926960817</v>
      </c>
      <c r="CG30">
        <v>77.061596411724736</v>
      </c>
      <c r="CJ30">
        <v>24.204706559999998</v>
      </c>
      <c r="CK30">
        <v>27.23</v>
      </c>
      <c r="CL30">
        <v>30.39</v>
      </c>
      <c r="CO30" t="s">
        <v>38</v>
      </c>
      <c r="CP30">
        <v>2.8748540113197402E-2</v>
      </c>
      <c r="CQ30">
        <v>3.6503362151777075E-2</v>
      </c>
      <c r="CR30">
        <v>2.5023169601482844E-2</v>
      </c>
      <c r="CS30">
        <v>2.4987670557290863E-2</v>
      </c>
      <c r="CT30">
        <v>2.5020048115477068E-2</v>
      </c>
      <c r="CU30">
        <v>1.5959943670787204E-2</v>
      </c>
      <c r="CV30">
        <v>2.5026952102263973E-2</v>
      </c>
      <c r="CW30">
        <v>2.5016903313049236E-2</v>
      </c>
      <c r="CX30">
        <v>2.4992670771034863E-2</v>
      </c>
      <c r="CY30">
        <v>2.5098319628173181E-2</v>
      </c>
      <c r="CZ30">
        <v>2.5041852678571251E-2</v>
      </c>
      <c r="DA30">
        <v>2.497448111602597E-2</v>
      </c>
      <c r="DB30">
        <v>2.502987651042346E-2</v>
      </c>
      <c r="DC30">
        <v>8.7440896431117479E-3</v>
      </c>
      <c r="DD30">
        <v>2.497752664697564E-2</v>
      </c>
      <c r="DE30">
        <v>2.4995301635031067E-2</v>
      </c>
      <c r="DF30">
        <v>2.4996944138858352E-2</v>
      </c>
      <c r="DG30">
        <v>3.9830660067974352E-2</v>
      </c>
      <c r="DH30">
        <v>2.5001433568438636E-2</v>
      </c>
      <c r="DI30">
        <v>2.5006993006993002E-2</v>
      </c>
      <c r="DJ30">
        <v>2.4997271040279514E-2</v>
      </c>
      <c r="DK30">
        <v>-6.8210862619808313E-2</v>
      </c>
      <c r="DL30">
        <v>2.5030001714383653E-2</v>
      </c>
      <c r="DM30">
        <v>2.4976305959747949E-2</v>
      </c>
      <c r="DN30">
        <v>2.5020397062822924E-2</v>
      </c>
      <c r="DO30">
        <v>-0.18026001591934201</v>
      </c>
      <c r="DP30">
        <v>2.4987053340238308E-2</v>
      </c>
      <c r="DQ30">
        <v>2.5009473285335405E-2</v>
      </c>
      <c r="DR30">
        <v>2.5015403573629094E-2</v>
      </c>
      <c r="DU30">
        <v>4.029999999999994</v>
      </c>
    </row>
    <row r="31" spans="1:125" x14ac:dyDescent="0.25">
      <c r="A31">
        <v>6</v>
      </c>
      <c r="B31" t="s">
        <v>140</v>
      </c>
      <c r="C31" t="s">
        <v>139</v>
      </c>
      <c r="D31">
        <v>6</v>
      </c>
      <c r="E31" t="s">
        <v>40</v>
      </c>
      <c r="L31" s="2"/>
      <c r="M31" s="2"/>
      <c r="N31" s="2">
        <v>13.9</v>
      </c>
      <c r="O31" s="2">
        <v>14.3</v>
      </c>
      <c r="P31" s="2">
        <v>14.6</v>
      </c>
      <c r="Q31" s="2">
        <v>14.97</v>
      </c>
      <c r="R31" s="2">
        <v>15.34</v>
      </c>
      <c r="S31" s="2">
        <v>15.73</v>
      </c>
      <c r="T31" s="2">
        <v>16.04</v>
      </c>
      <c r="U31" s="2">
        <v>16.440000000000001</v>
      </c>
      <c r="V31" s="2">
        <v>16.850000000000001</v>
      </c>
      <c r="W31" s="2">
        <v>17.28</v>
      </c>
      <c r="X31" s="2">
        <v>17.62</v>
      </c>
      <c r="Y31" s="2">
        <v>18.059999999999999</v>
      </c>
      <c r="Z31" s="2">
        <v>18.52</v>
      </c>
      <c r="AA31" s="2">
        <v>18.98</v>
      </c>
      <c r="AB31" s="2">
        <v>19.36</v>
      </c>
      <c r="AC31" s="2">
        <v>19.84</v>
      </c>
      <c r="AD31" s="2">
        <v>20.34</v>
      </c>
      <c r="AE31" s="2">
        <v>20.85</v>
      </c>
      <c r="AF31" s="2">
        <v>21.27</v>
      </c>
      <c r="AG31" s="2">
        <v>21.8</v>
      </c>
      <c r="AH31" s="2">
        <v>22.35</v>
      </c>
      <c r="AI31" s="2">
        <v>22.9</v>
      </c>
      <c r="AJ31" s="2">
        <v>23.36</v>
      </c>
      <c r="AK31" s="2">
        <v>23.95</v>
      </c>
      <c r="AL31" s="2">
        <v>24.55</v>
      </c>
      <c r="AM31" s="2">
        <v>25.16</v>
      </c>
      <c r="AN31" s="2">
        <v>25.67</v>
      </c>
      <c r="AO31" s="2">
        <v>26.31</v>
      </c>
      <c r="AP31" s="2">
        <v>26.97</v>
      </c>
      <c r="AQ31" s="2">
        <v>27.64</v>
      </c>
      <c r="AT31">
        <v>10.050000000000001</v>
      </c>
      <c r="AU31">
        <v>10.34</v>
      </c>
      <c r="AV31">
        <v>10.64</v>
      </c>
      <c r="AW31">
        <v>10.95</v>
      </c>
      <c r="AX31">
        <v>11.26</v>
      </c>
      <c r="AY31">
        <v>11.58</v>
      </c>
      <c r="AZ31">
        <v>11.91</v>
      </c>
      <c r="BA31">
        <v>12.25</v>
      </c>
      <c r="BB31">
        <v>12.6</v>
      </c>
      <c r="BC31">
        <v>12.96</v>
      </c>
      <c r="BD31">
        <v>13.33</v>
      </c>
      <c r="BE31">
        <v>13.71</v>
      </c>
      <c r="BF31">
        <v>14.1</v>
      </c>
      <c r="BG31">
        <v>14.5</v>
      </c>
      <c r="BH31">
        <v>14.92</v>
      </c>
      <c r="BI31">
        <v>15.35</v>
      </c>
      <c r="BJ31">
        <v>15.79</v>
      </c>
      <c r="BK31">
        <v>16.239999999999998</v>
      </c>
      <c r="BL31">
        <v>16.71</v>
      </c>
      <c r="BM31">
        <v>17.190000000000001</v>
      </c>
      <c r="BN31">
        <v>17.68</v>
      </c>
      <c r="BO31">
        <v>18.190000000000001</v>
      </c>
      <c r="BP31">
        <v>18.71</v>
      </c>
      <c r="BQ31">
        <v>23.36</v>
      </c>
      <c r="BR31">
        <v>23.95</v>
      </c>
      <c r="BS31">
        <v>24.55</v>
      </c>
      <c r="BT31">
        <v>25.16</v>
      </c>
      <c r="BU31">
        <v>25.67</v>
      </c>
      <c r="BV31">
        <v>26.31</v>
      </c>
      <c r="BW31">
        <v>26.97</v>
      </c>
      <c r="BX31">
        <v>27.64</v>
      </c>
      <c r="BZ31">
        <v>0.64406115342192349</v>
      </c>
      <c r="CC31">
        <v>8.8849630589173589</v>
      </c>
      <c r="CD31">
        <v>9.0839862314371072</v>
      </c>
      <c r="CE31">
        <v>9.2874675230212986</v>
      </c>
      <c r="CF31">
        <v>9.4955067955369756</v>
      </c>
      <c r="CG31">
        <v>9.7082061477570036</v>
      </c>
      <c r="CJ31">
        <v>9.0839862314371054</v>
      </c>
      <c r="CK31">
        <v>9.2899999999999991</v>
      </c>
      <c r="CL31">
        <v>9.5</v>
      </c>
      <c r="CO31" t="s">
        <v>40</v>
      </c>
      <c r="CP31">
        <v>2.8776978417266213E-2</v>
      </c>
      <c r="CQ31">
        <v>2.0979020979020904E-2</v>
      </c>
      <c r="CR31">
        <v>2.5342465753424727E-2</v>
      </c>
      <c r="CS31">
        <v>2.4716098864395405E-2</v>
      </c>
      <c r="CT31">
        <v>2.5423728813559358E-2</v>
      </c>
      <c r="CU31">
        <v>1.9707565162110533E-2</v>
      </c>
      <c r="CV31">
        <v>2.493765586034926E-2</v>
      </c>
      <c r="CW31">
        <v>2.4939172749391735E-2</v>
      </c>
      <c r="CX31">
        <v>2.5519287833827873E-2</v>
      </c>
      <c r="CY31">
        <v>1.9675925925925916E-2</v>
      </c>
      <c r="CZ31">
        <v>2.4971623155504979E-2</v>
      </c>
      <c r="DA31">
        <v>2.547065337763017E-2</v>
      </c>
      <c r="DB31">
        <v>2.4838012958963328E-2</v>
      </c>
      <c r="DC31">
        <v>2.002107481559531E-2</v>
      </c>
      <c r="DD31">
        <v>2.4793388429752088E-2</v>
      </c>
      <c r="DE31">
        <v>2.5201612903225808E-2</v>
      </c>
      <c r="DF31">
        <v>2.5073746312684442E-2</v>
      </c>
      <c r="DG31">
        <v>2.0143884892086242E-2</v>
      </c>
      <c r="DH31">
        <v>2.4917724494593379E-2</v>
      </c>
      <c r="DI31">
        <v>2.522935779816517E-2</v>
      </c>
      <c r="DJ31">
        <v>2.4608501118568105E-2</v>
      </c>
      <c r="DK31">
        <v>2.0087336244541523E-2</v>
      </c>
      <c r="DL31">
        <v>2.5256849315068487E-2</v>
      </c>
      <c r="DM31">
        <v>2.5052192066805905E-2</v>
      </c>
      <c r="DN31">
        <v>2.4847250509164944E-2</v>
      </c>
      <c r="DO31">
        <v>2.0270270270270334E-2</v>
      </c>
      <c r="DP31">
        <v>2.4931827035449824E-2</v>
      </c>
      <c r="DQ31">
        <v>2.5085518814139118E-2</v>
      </c>
      <c r="DR31">
        <v>2.4842417500927021E-2</v>
      </c>
      <c r="DU31">
        <v>0.30000000000000071</v>
      </c>
    </row>
    <row r="32" spans="1:125" x14ac:dyDescent="0.25">
      <c r="A32">
        <v>6</v>
      </c>
      <c r="C32" t="s">
        <v>139</v>
      </c>
      <c r="E32" t="s">
        <v>141</v>
      </c>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CG32" t="s">
        <v>289</v>
      </c>
      <c r="CO32" t="s">
        <v>141</v>
      </c>
      <c r="DU32">
        <v>0</v>
      </c>
    </row>
    <row r="33" spans="1:125" x14ac:dyDescent="0.25">
      <c r="A33">
        <v>6</v>
      </c>
      <c r="B33" t="s">
        <v>141</v>
      </c>
      <c r="C33" t="s">
        <v>139</v>
      </c>
      <c r="E33" t="s">
        <v>38</v>
      </c>
      <c r="F33" t="s">
        <v>128</v>
      </c>
      <c r="L33" s="2"/>
      <c r="M33" s="2"/>
      <c r="N33" s="2">
        <v>111.31</v>
      </c>
      <c r="O33" s="2">
        <v>114.51</v>
      </c>
      <c r="P33" s="2">
        <v>118.69</v>
      </c>
      <c r="Q33" s="2">
        <v>121.66</v>
      </c>
      <c r="R33" s="2">
        <v>124.7</v>
      </c>
      <c r="S33" s="2">
        <v>127.82</v>
      </c>
      <c r="T33" s="2">
        <v>129.86000000000001</v>
      </c>
      <c r="U33" s="2">
        <v>133.11000000000001</v>
      </c>
      <c r="V33" s="2">
        <v>136.44</v>
      </c>
      <c r="W33" s="2">
        <v>139.85</v>
      </c>
      <c r="X33" s="2">
        <v>143.36000000000001</v>
      </c>
      <c r="Y33" s="2">
        <v>146.94999999999999</v>
      </c>
      <c r="Z33" s="2">
        <v>150.62</v>
      </c>
      <c r="AA33" s="2">
        <v>154.38999999999999</v>
      </c>
      <c r="AB33" s="2">
        <v>155.74</v>
      </c>
      <c r="AC33" s="2">
        <v>159.63</v>
      </c>
      <c r="AD33" s="2">
        <v>163.62</v>
      </c>
      <c r="AE33" s="2">
        <v>167.71</v>
      </c>
      <c r="AF33" s="2">
        <v>174.39</v>
      </c>
      <c r="AG33" s="2">
        <v>178.75</v>
      </c>
      <c r="AH33" s="2">
        <v>183.22</v>
      </c>
      <c r="AI33" s="2">
        <v>187.8</v>
      </c>
      <c r="AJ33" s="2">
        <v>174.99</v>
      </c>
      <c r="AK33" s="2">
        <v>179.37</v>
      </c>
      <c r="AL33" s="2">
        <v>183.85</v>
      </c>
      <c r="AM33" s="2">
        <v>188.45</v>
      </c>
      <c r="AN33" s="2">
        <v>154.47999999999999</v>
      </c>
      <c r="AO33" s="2">
        <v>158.34</v>
      </c>
      <c r="AP33" s="2">
        <v>162.30000000000001</v>
      </c>
      <c r="AQ33" s="2">
        <v>166.36</v>
      </c>
      <c r="AT33">
        <v>37.54</v>
      </c>
      <c r="AU33">
        <v>41.38</v>
      </c>
      <c r="AV33">
        <v>45.41</v>
      </c>
      <c r="AW33">
        <v>49.64</v>
      </c>
      <c r="AX33">
        <v>54.07</v>
      </c>
      <c r="AY33">
        <v>58.72</v>
      </c>
      <c r="AZ33">
        <v>63.59</v>
      </c>
      <c r="BA33">
        <v>68.69</v>
      </c>
      <c r="BB33">
        <v>74.03</v>
      </c>
      <c r="BC33">
        <v>79.62</v>
      </c>
      <c r="BD33">
        <v>85.47</v>
      </c>
      <c r="BE33">
        <v>91.59</v>
      </c>
      <c r="BF33">
        <v>97.99</v>
      </c>
      <c r="BG33">
        <v>104.69</v>
      </c>
      <c r="BH33">
        <v>111.69</v>
      </c>
      <c r="BI33">
        <v>119</v>
      </c>
      <c r="BJ33">
        <v>126.64</v>
      </c>
      <c r="BK33">
        <v>134.62</v>
      </c>
      <c r="BL33">
        <v>142.96</v>
      </c>
      <c r="BM33">
        <v>151.66</v>
      </c>
      <c r="BN33">
        <v>160.75</v>
      </c>
      <c r="BO33">
        <v>170.23</v>
      </c>
      <c r="BP33">
        <v>180.12</v>
      </c>
      <c r="BQ33">
        <v>174.99</v>
      </c>
      <c r="BR33">
        <v>179.37</v>
      </c>
      <c r="BS33">
        <v>183.85</v>
      </c>
      <c r="BT33">
        <v>188.45</v>
      </c>
      <c r="BU33">
        <v>154.47999999999999</v>
      </c>
      <c r="BV33">
        <v>158.34</v>
      </c>
      <c r="BW33">
        <v>162.30000000000001</v>
      </c>
      <c r="BX33">
        <v>166.36</v>
      </c>
      <c r="CC33">
        <v>70.526874579972173</v>
      </c>
      <c r="CD33">
        <v>72.106676570563536</v>
      </c>
      <c r="CE33">
        <v>73.721866125744157</v>
      </c>
      <c r="CF33">
        <v>75.373235926960817</v>
      </c>
      <c r="CG33">
        <v>77.061596411724736</v>
      </c>
      <c r="CJ33">
        <v>24.204706559999998</v>
      </c>
      <c r="CK33">
        <v>27.23</v>
      </c>
      <c r="CL33">
        <v>30.39</v>
      </c>
      <c r="CO33" t="s">
        <v>38</v>
      </c>
      <c r="CP33">
        <v>2.8748540113197402E-2</v>
      </c>
      <c r="CQ33">
        <v>3.6503362151777075E-2</v>
      </c>
      <c r="CR33">
        <v>2.5023169601482844E-2</v>
      </c>
      <c r="CS33">
        <v>2.4987670557290863E-2</v>
      </c>
      <c r="CT33">
        <v>2.5020048115477068E-2</v>
      </c>
      <c r="CU33">
        <v>1.5959943670787204E-2</v>
      </c>
      <c r="CV33">
        <v>2.5026952102263973E-2</v>
      </c>
      <c r="CW33">
        <v>2.5016903313049236E-2</v>
      </c>
      <c r="CX33">
        <v>2.4992670771034863E-2</v>
      </c>
      <c r="CY33">
        <v>2.5098319628173181E-2</v>
      </c>
      <c r="CZ33">
        <v>2.5041852678571251E-2</v>
      </c>
      <c r="DA33">
        <v>2.497448111602597E-2</v>
      </c>
      <c r="DB33">
        <v>2.502987651042346E-2</v>
      </c>
      <c r="DC33">
        <v>8.7440896431117479E-3</v>
      </c>
      <c r="DD33">
        <v>2.497752664697564E-2</v>
      </c>
      <c r="DE33">
        <v>2.4995301635031067E-2</v>
      </c>
      <c r="DF33">
        <v>2.4996944138858352E-2</v>
      </c>
      <c r="DG33">
        <v>3.9830660067974352E-2</v>
      </c>
      <c r="DH33">
        <v>2.5001433568438636E-2</v>
      </c>
      <c r="DI33">
        <v>2.5006993006993002E-2</v>
      </c>
      <c r="DJ33">
        <v>2.4997271040279514E-2</v>
      </c>
      <c r="DK33">
        <v>-6.8210862619808313E-2</v>
      </c>
      <c r="DL33">
        <v>2.5030001714383653E-2</v>
      </c>
      <c r="DM33">
        <v>2.4976305959747949E-2</v>
      </c>
      <c r="DN33">
        <v>2.5020397062822924E-2</v>
      </c>
      <c r="DO33">
        <v>-0.18026001591934201</v>
      </c>
      <c r="DP33">
        <v>2.4987053340238308E-2</v>
      </c>
      <c r="DQ33">
        <v>2.5009473285335405E-2</v>
      </c>
      <c r="DR33">
        <v>2.5015403573629094E-2</v>
      </c>
      <c r="DU33">
        <v>4.029999999999994</v>
      </c>
    </row>
    <row r="34" spans="1:125" x14ac:dyDescent="0.25">
      <c r="A34">
        <v>6</v>
      </c>
      <c r="B34" t="s">
        <v>141</v>
      </c>
      <c r="C34" t="s">
        <v>139</v>
      </c>
      <c r="E34" t="s">
        <v>40</v>
      </c>
      <c r="L34" s="2"/>
      <c r="M34" s="2"/>
      <c r="N34" s="2">
        <v>13.9</v>
      </c>
      <c r="O34" s="2">
        <v>14.3</v>
      </c>
      <c r="P34" s="2">
        <v>14.6</v>
      </c>
      <c r="Q34" s="2">
        <v>14.97</v>
      </c>
      <c r="R34" s="2">
        <v>15.34</v>
      </c>
      <c r="S34" s="2">
        <v>15.73</v>
      </c>
      <c r="T34" s="2">
        <v>16.04</v>
      </c>
      <c r="U34" s="2">
        <v>16.440000000000001</v>
      </c>
      <c r="V34" s="2">
        <v>16.850000000000001</v>
      </c>
      <c r="W34" s="2">
        <v>17.28</v>
      </c>
      <c r="X34" s="2">
        <v>17.62</v>
      </c>
      <c r="Y34" s="2">
        <v>18.059999999999999</v>
      </c>
      <c r="Z34" s="2">
        <v>18.52</v>
      </c>
      <c r="AA34" s="2">
        <v>18.98</v>
      </c>
      <c r="AB34" s="2">
        <v>19.36</v>
      </c>
      <c r="AC34" s="2">
        <v>19.84</v>
      </c>
      <c r="AD34" s="2">
        <v>20.34</v>
      </c>
      <c r="AE34" s="2">
        <v>20.85</v>
      </c>
      <c r="AF34" s="2">
        <v>21.27</v>
      </c>
      <c r="AG34" s="2">
        <v>21.8</v>
      </c>
      <c r="AH34" s="2">
        <v>22.35</v>
      </c>
      <c r="AI34" s="2">
        <v>22.9</v>
      </c>
      <c r="AJ34" s="2">
        <v>23.36</v>
      </c>
      <c r="AK34" s="2">
        <v>23.95</v>
      </c>
      <c r="AL34" s="2">
        <v>24.55</v>
      </c>
      <c r="AM34" s="2">
        <v>25.16</v>
      </c>
      <c r="AN34" s="2">
        <v>25.67</v>
      </c>
      <c r="AO34" s="2">
        <v>26.31</v>
      </c>
      <c r="AP34" s="2">
        <v>26.97</v>
      </c>
      <c r="AQ34" s="2">
        <v>27.64</v>
      </c>
      <c r="AT34">
        <v>10.050000000000001</v>
      </c>
      <c r="AU34">
        <v>10.34</v>
      </c>
      <c r="AV34">
        <v>10.64</v>
      </c>
      <c r="AW34">
        <v>10.95</v>
      </c>
      <c r="AX34">
        <v>11.26</v>
      </c>
      <c r="AY34">
        <v>11.58</v>
      </c>
      <c r="AZ34">
        <v>11.91</v>
      </c>
      <c r="BA34">
        <v>12.25</v>
      </c>
      <c r="BB34">
        <v>12.6</v>
      </c>
      <c r="BC34">
        <v>12.96</v>
      </c>
      <c r="BD34">
        <v>13.33</v>
      </c>
      <c r="BE34">
        <v>13.71</v>
      </c>
      <c r="BF34">
        <v>14.1</v>
      </c>
      <c r="BG34">
        <v>14.5</v>
      </c>
      <c r="BH34">
        <v>14.92</v>
      </c>
      <c r="BI34">
        <v>15.35</v>
      </c>
      <c r="BJ34">
        <v>15.79</v>
      </c>
      <c r="BK34">
        <v>16.239999999999998</v>
      </c>
      <c r="BL34">
        <v>16.71</v>
      </c>
      <c r="BM34">
        <v>17.190000000000001</v>
      </c>
      <c r="BN34">
        <v>17.68</v>
      </c>
      <c r="BO34">
        <v>18.190000000000001</v>
      </c>
      <c r="BP34">
        <v>18.71</v>
      </c>
      <c r="BQ34">
        <v>23.36</v>
      </c>
      <c r="BR34">
        <v>23.95</v>
      </c>
      <c r="BS34">
        <v>24.55</v>
      </c>
      <c r="BT34">
        <v>25.16</v>
      </c>
      <c r="BU34">
        <v>25.67</v>
      </c>
      <c r="BV34">
        <v>26.31</v>
      </c>
      <c r="BW34">
        <v>26.97</v>
      </c>
      <c r="BX34">
        <v>27.64</v>
      </c>
      <c r="BZ34">
        <v>0.64406115342192349</v>
      </c>
      <c r="CC34">
        <v>8.8849630589173589</v>
      </c>
      <c r="CD34">
        <v>9.0839862314371072</v>
      </c>
      <c r="CE34">
        <v>9.2874675230212986</v>
      </c>
      <c r="CF34">
        <v>9.4955067955369756</v>
      </c>
      <c r="CG34">
        <v>9.7082061477570036</v>
      </c>
      <c r="CJ34">
        <v>9.0839862314371054</v>
      </c>
      <c r="CK34">
        <v>9.2899999999999991</v>
      </c>
      <c r="CL34">
        <v>9.5</v>
      </c>
      <c r="CO34" t="s">
        <v>40</v>
      </c>
      <c r="CP34">
        <v>2.8776978417266213E-2</v>
      </c>
      <c r="CQ34">
        <v>2.0979020979020904E-2</v>
      </c>
      <c r="CR34">
        <v>2.5342465753424727E-2</v>
      </c>
      <c r="CS34">
        <v>2.4716098864395405E-2</v>
      </c>
      <c r="CT34">
        <v>2.5423728813559358E-2</v>
      </c>
      <c r="CU34">
        <v>1.9707565162110533E-2</v>
      </c>
      <c r="CV34">
        <v>2.493765586034926E-2</v>
      </c>
      <c r="CW34">
        <v>2.4939172749391735E-2</v>
      </c>
      <c r="CX34">
        <v>2.5519287833827873E-2</v>
      </c>
      <c r="CY34">
        <v>1.9675925925925916E-2</v>
      </c>
      <c r="CZ34">
        <v>2.4971623155504979E-2</v>
      </c>
      <c r="DA34">
        <v>2.547065337763017E-2</v>
      </c>
      <c r="DB34">
        <v>2.4838012958963328E-2</v>
      </c>
      <c r="DC34">
        <v>2.002107481559531E-2</v>
      </c>
      <c r="DD34">
        <v>2.4793388429752088E-2</v>
      </c>
      <c r="DE34">
        <v>2.5201612903225808E-2</v>
      </c>
      <c r="DF34">
        <v>2.5073746312684442E-2</v>
      </c>
      <c r="DG34">
        <v>2.0143884892086242E-2</v>
      </c>
      <c r="DH34">
        <v>2.4917724494593379E-2</v>
      </c>
      <c r="DI34">
        <v>2.522935779816517E-2</v>
      </c>
      <c r="DJ34">
        <v>2.4608501118568105E-2</v>
      </c>
      <c r="DK34">
        <v>2.0087336244541523E-2</v>
      </c>
      <c r="DL34">
        <v>2.5256849315068487E-2</v>
      </c>
      <c r="DM34">
        <v>2.5052192066805905E-2</v>
      </c>
      <c r="DN34">
        <v>2.4847250509164944E-2</v>
      </c>
      <c r="DO34">
        <v>2.0270270270270334E-2</v>
      </c>
      <c r="DP34">
        <v>2.4931827035449824E-2</v>
      </c>
      <c r="DQ34">
        <v>2.5085518814139118E-2</v>
      </c>
      <c r="DR34">
        <v>2.4842417500927021E-2</v>
      </c>
      <c r="DU34">
        <v>0.30000000000000071</v>
      </c>
    </row>
    <row r="35" spans="1:125" x14ac:dyDescent="0.25">
      <c r="A35">
        <v>7</v>
      </c>
      <c r="C35" t="s">
        <v>142</v>
      </c>
      <c r="D35">
        <v>7</v>
      </c>
      <c r="E35" t="s">
        <v>143</v>
      </c>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CG35" t="s">
        <v>289</v>
      </c>
      <c r="CO35" t="s">
        <v>143</v>
      </c>
      <c r="DU35">
        <v>0</v>
      </c>
    </row>
    <row r="36" spans="1:125" x14ac:dyDescent="0.25">
      <c r="A36">
        <v>7</v>
      </c>
      <c r="B36" t="s">
        <v>144</v>
      </c>
      <c r="C36" t="s">
        <v>142</v>
      </c>
      <c r="D36">
        <v>7</v>
      </c>
      <c r="E36" t="s">
        <v>38</v>
      </c>
      <c r="F36" t="s">
        <v>128</v>
      </c>
      <c r="L36" s="2"/>
      <c r="M36" s="2"/>
      <c r="N36" s="2">
        <v>24.38</v>
      </c>
      <c r="O36" s="2">
        <v>25.08</v>
      </c>
      <c r="P36" s="2">
        <v>26.92</v>
      </c>
      <c r="Q36" s="2">
        <v>27.59</v>
      </c>
      <c r="R36" s="2">
        <v>28.28</v>
      </c>
      <c r="S36" s="2">
        <v>28.99</v>
      </c>
      <c r="T36" s="2">
        <v>29.9</v>
      </c>
      <c r="U36" s="2">
        <v>30.65</v>
      </c>
      <c r="V36" s="2">
        <v>31.41</v>
      </c>
      <c r="W36" s="2">
        <v>32.200000000000003</v>
      </c>
      <c r="X36" s="2">
        <v>34.03</v>
      </c>
      <c r="Y36" s="2">
        <v>34.880000000000003</v>
      </c>
      <c r="Z36" s="2">
        <v>35.75</v>
      </c>
      <c r="AA36" s="2">
        <v>36.64</v>
      </c>
      <c r="AB36" s="2">
        <v>37.130000000000003</v>
      </c>
      <c r="AC36" s="2">
        <v>38.06</v>
      </c>
      <c r="AD36" s="2">
        <v>39.01</v>
      </c>
      <c r="AE36" s="2">
        <v>39.99</v>
      </c>
      <c r="AF36" s="2">
        <v>41.45</v>
      </c>
      <c r="AG36" s="2">
        <v>42.49</v>
      </c>
      <c r="AH36" s="2">
        <v>43.55</v>
      </c>
      <c r="AI36" s="2">
        <v>44.64</v>
      </c>
      <c r="AJ36" s="2">
        <v>44.02</v>
      </c>
      <c r="AK36" s="2">
        <v>45.12</v>
      </c>
      <c r="AL36" s="2">
        <v>46.25</v>
      </c>
      <c r="AM36" s="2">
        <v>47.41</v>
      </c>
      <c r="AN36" s="2">
        <v>42.18</v>
      </c>
      <c r="AO36" s="2">
        <v>43.24</v>
      </c>
      <c r="AP36" s="2">
        <v>44.32</v>
      </c>
      <c r="AQ36" s="2">
        <v>45.43</v>
      </c>
      <c r="AT36">
        <v>26.13</v>
      </c>
      <c r="AU36">
        <v>24.38</v>
      </c>
      <c r="AV36">
        <v>25.08</v>
      </c>
      <c r="AW36">
        <v>26.92</v>
      </c>
      <c r="AX36">
        <v>27.59</v>
      </c>
      <c r="AY36">
        <v>28.28</v>
      </c>
      <c r="AZ36">
        <v>28.99</v>
      </c>
      <c r="BA36">
        <v>29.9</v>
      </c>
      <c r="BB36">
        <v>30.65</v>
      </c>
      <c r="BC36">
        <v>31.41</v>
      </c>
      <c r="BD36">
        <v>32.200000000000003</v>
      </c>
      <c r="BE36">
        <v>34.03</v>
      </c>
      <c r="BF36">
        <v>34.880000000000003</v>
      </c>
      <c r="BG36">
        <v>35.75</v>
      </c>
      <c r="BH36">
        <v>36.64</v>
      </c>
      <c r="BI36">
        <v>37.130000000000003</v>
      </c>
      <c r="BJ36">
        <v>38.06</v>
      </c>
      <c r="BK36">
        <v>39.01</v>
      </c>
      <c r="BL36">
        <v>39.99</v>
      </c>
      <c r="BM36">
        <v>41.45</v>
      </c>
      <c r="BN36">
        <v>42.49</v>
      </c>
      <c r="BO36">
        <v>43.55</v>
      </c>
      <c r="BP36">
        <v>44.64</v>
      </c>
      <c r="BQ36">
        <v>44.02</v>
      </c>
      <c r="BR36">
        <v>45.12</v>
      </c>
      <c r="BS36">
        <v>46.25</v>
      </c>
      <c r="BT36">
        <v>47.41</v>
      </c>
      <c r="BU36">
        <v>42.18</v>
      </c>
      <c r="BV36">
        <v>43.24</v>
      </c>
      <c r="BW36">
        <v>44.32</v>
      </c>
      <c r="BX36">
        <v>45.43</v>
      </c>
      <c r="CC36">
        <v>19.513075887080849</v>
      </c>
      <c r="CD36">
        <v>19.950168786951458</v>
      </c>
      <c r="CE36">
        <v>20.397052567779166</v>
      </c>
      <c r="CF36">
        <v>20.853946545297422</v>
      </c>
      <c r="CG36">
        <v>21.321074947912084</v>
      </c>
      <c r="CJ36">
        <v>30.17</v>
      </c>
      <c r="CK36">
        <v>20.85</v>
      </c>
      <c r="CL36">
        <v>21.32</v>
      </c>
      <c r="CO36" t="s">
        <v>38</v>
      </c>
      <c r="CP36">
        <v>2.8712059064807192E-2</v>
      </c>
      <c r="CQ36">
        <v>7.3365231259968244E-2</v>
      </c>
      <c r="CR36">
        <v>2.488855869242192E-2</v>
      </c>
      <c r="CS36">
        <v>2.5009061254077612E-2</v>
      </c>
      <c r="CT36">
        <v>2.5106082036775008E-2</v>
      </c>
      <c r="CU36">
        <v>3.1390134529147989E-2</v>
      </c>
      <c r="CV36">
        <v>2.508361204013378E-2</v>
      </c>
      <c r="CW36">
        <v>2.4796084828711307E-2</v>
      </c>
      <c r="CX36">
        <v>2.5151225724291713E-2</v>
      </c>
      <c r="CY36">
        <v>5.6832298136645906E-2</v>
      </c>
      <c r="CZ36">
        <v>2.4977960622979765E-2</v>
      </c>
      <c r="DA36">
        <v>2.4942660550458639E-2</v>
      </c>
      <c r="DB36">
        <v>2.4895104895104912E-2</v>
      </c>
      <c r="DC36">
        <v>1.3373362445414901E-2</v>
      </c>
      <c r="DD36">
        <v>2.504713169943441E-2</v>
      </c>
      <c r="DE36">
        <v>2.4960588544403459E-2</v>
      </c>
      <c r="DF36">
        <v>2.5121763650346168E-2</v>
      </c>
      <c r="DG36">
        <v>3.6509127281820472E-2</v>
      </c>
      <c r="DH36">
        <v>2.5090470446320845E-2</v>
      </c>
      <c r="DI36">
        <v>2.4947046363850204E-2</v>
      </c>
      <c r="DJ36">
        <v>2.5028702640643018E-2</v>
      </c>
      <c r="DK36">
        <v>-1.3888888888888831E-2</v>
      </c>
      <c r="DL36">
        <v>2.4988641526578696E-2</v>
      </c>
      <c r="DM36">
        <v>2.5044326241134809E-2</v>
      </c>
      <c r="DN36">
        <v>2.5081081081081008E-2</v>
      </c>
      <c r="DO36">
        <v>-0.11031427968782952</v>
      </c>
      <c r="DP36">
        <v>2.5130393551446237E-2</v>
      </c>
      <c r="DQ36">
        <v>2.4976873265494873E-2</v>
      </c>
      <c r="DR36">
        <v>2.5045126353790602E-2</v>
      </c>
      <c r="DU36">
        <v>0.69999999999999929</v>
      </c>
    </row>
    <row r="37" spans="1:125" x14ac:dyDescent="0.25">
      <c r="A37">
        <v>7</v>
      </c>
      <c r="B37" t="s">
        <v>144</v>
      </c>
      <c r="C37" t="s">
        <v>142</v>
      </c>
      <c r="D37">
        <v>7</v>
      </c>
      <c r="E37" t="s">
        <v>40</v>
      </c>
      <c r="L37" s="2"/>
      <c r="M37" s="2"/>
      <c r="N37" s="2">
        <v>5.72</v>
      </c>
      <c r="O37" s="2">
        <v>5.88</v>
      </c>
      <c r="P37" s="2">
        <v>6.01</v>
      </c>
      <c r="Q37" s="2">
        <v>6.16</v>
      </c>
      <c r="R37" s="2">
        <v>6.31</v>
      </c>
      <c r="S37" s="2">
        <v>6.47</v>
      </c>
      <c r="T37" s="2">
        <v>6.6</v>
      </c>
      <c r="U37" s="2">
        <v>6.76</v>
      </c>
      <c r="V37" s="2">
        <v>6.93</v>
      </c>
      <c r="W37" s="2">
        <v>7.1</v>
      </c>
      <c r="X37" s="2">
        <v>7.25</v>
      </c>
      <c r="Y37" s="2">
        <v>7.43</v>
      </c>
      <c r="Z37" s="2">
        <v>7.61</v>
      </c>
      <c r="AA37" s="2">
        <v>7.8</v>
      </c>
      <c r="AB37" s="2">
        <v>7.96</v>
      </c>
      <c r="AC37" s="2">
        <v>8.16</v>
      </c>
      <c r="AD37" s="2">
        <v>8.36</v>
      </c>
      <c r="AE37" s="2">
        <v>8.57</v>
      </c>
      <c r="AF37" s="2">
        <v>8.74</v>
      </c>
      <c r="AG37" s="2">
        <v>8.9600000000000009</v>
      </c>
      <c r="AH37" s="2">
        <v>9.19</v>
      </c>
      <c r="AI37" s="2">
        <v>9.42</v>
      </c>
      <c r="AJ37" s="2">
        <v>9.61</v>
      </c>
      <c r="AK37" s="2">
        <v>9.85</v>
      </c>
      <c r="AL37" s="2">
        <v>10.09</v>
      </c>
      <c r="AM37" s="2">
        <v>10.34</v>
      </c>
      <c r="AN37" s="2">
        <v>10.55</v>
      </c>
      <c r="AO37" s="2">
        <v>10.81</v>
      </c>
      <c r="AP37" s="2">
        <v>11.09</v>
      </c>
      <c r="AQ37" s="2">
        <v>11.36</v>
      </c>
      <c r="AT37">
        <v>5.58</v>
      </c>
      <c r="AU37">
        <v>5.72</v>
      </c>
      <c r="AV37">
        <v>5.88</v>
      </c>
      <c r="AW37">
        <v>6.01</v>
      </c>
      <c r="AX37">
        <v>6.16</v>
      </c>
      <c r="AY37">
        <v>6.31</v>
      </c>
      <c r="AZ37">
        <v>6.47</v>
      </c>
      <c r="BA37">
        <v>6.6</v>
      </c>
      <c r="BB37">
        <v>6.76</v>
      </c>
      <c r="BC37">
        <v>6.93</v>
      </c>
      <c r="BD37">
        <v>7.1</v>
      </c>
      <c r="BE37">
        <v>7.25</v>
      </c>
      <c r="BF37">
        <v>7.43</v>
      </c>
      <c r="BG37">
        <v>7.61</v>
      </c>
      <c r="BH37">
        <v>7.8</v>
      </c>
      <c r="BI37">
        <v>7.96</v>
      </c>
      <c r="BJ37">
        <v>8.16</v>
      </c>
      <c r="BK37">
        <v>8.36</v>
      </c>
      <c r="BL37">
        <v>8.57</v>
      </c>
      <c r="BM37">
        <v>8.74</v>
      </c>
      <c r="BN37">
        <v>8.9600000000000009</v>
      </c>
      <c r="BO37">
        <v>9.19</v>
      </c>
      <c r="BP37">
        <v>9.42</v>
      </c>
      <c r="BQ37">
        <v>9.61</v>
      </c>
      <c r="BR37">
        <v>9.85</v>
      </c>
      <c r="BS37">
        <v>10.09</v>
      </c>
      <c r="BT37">
        <v>10.34</v>
      </c>
      <c r="BU37">
        <v>10.55</v>
      </c>
      <c r="BV37">
        <v>10.81</v>
      </c>
      <c r="BW37">
        <v>11.09</v>
      </c>
      <c r="BX37">
        <v>11.36</v>
      </c>
      <c r="BZ37">
        <v>0.55304540627315391</v>
      </c>
      <c r="CC37">
        <v>3.6917939042664223</v>
      </c>
      <c r="CD37">
        <v>3.7744900877219894</v>
      </c>
      <c r="CE37">
        <v>3.859038665686962</v>
      </c>
      <c r="CF37">
        <v>3.94548113179835</v>
      </c>
      <c r="CG37">
        <v>4.0338599091506326</v>
      </c>
      <c r="CJ37">
        <v>3.6062910720000003</v>
      </c>
      <c r="CK37">
        <v>3.69</v>
      </c>
      <c r="CL37">
        <v>4.03</v>
      </c>
      <c r="CO37" t="s">
        <v>40</v>
      </c>
      <c r="CP37">
        <v>2.7972027972028E-2</v>
      </c>
      <c r="CQ37">
        <v>2.2108843537414949E-2</v>
      </c>
      <c r="CR37">
        <v>2.4958402662229678E-2</v>
      </c>
      <c r="CS37">
        <v>2.4350649350649265E-2</v>
      </c>
      <c r="CT37">
        <v>2.5356576862123639E-2</v>
      </c>
      <c r="CU37">
        <v>2.0092735703245733E-2</v>
      </c>
      <c r="CV37">
        <v>2.4242424242424267E-2</v>
      </c>
      <c r="CW37">
        <v>2.514792899408283E-2</v>
      </c>
      <c r="CX37">
        <v>2.4531024531024521E-2</v>
      </c>
      <c r="CY37">
        <v>2.1126760563380333E-2</v>
      </c>
      <c r="CZ37">
        <v>2.4827586206896513E-2</v>
      </c>
      <c r="DA37">
        <v>2.4226110363391739E-2</v>
      </c>
      <c r="DB37">
        <v>2.4967148488830419E-2</v>
      </c>
      <c r="DC37">
        <v>2.051282051282053E-2</v>
      </c>
      <c r="DD37">
        <v>2.512562814070354E-2</v>
      </c>
      <c r="DE37">
        <v>2.450980392156854E-2</v>
      </c>
      <c r="DF37">
        <v>2.5119617224880486E-2</v>
      </c>
      <c r="DG37">
        <v>1.9836639439906642E-2</v>
      </c>
      <c r="DH37">
        <v>2.5171624713958882E-2</v>
      </c>
      <c r="DI37">
        <v>2.5669642857142703E-2</v>
      </c>
      <c r="DJ37">
        <v>2.5027203482045748E-2</v>
      </c>
      <c r="DK37">
        <v>2.016985138004241E-2</v>
      </c>
      <c r="DL37">
        <v>2.4973985431841855E-2</v>
      </c>
      <c r="DM37">
        <v>2.4365482233502562E-2</v>
      </c>
      <c r="DN37">
        <v>2.4777006937561942E-2</v>
      </c>
      <c r="DO37">
        <v>2.0309477756286349E-2</v>
      </c>
      <c r="DP37">
        <v>2.4644549763033152E-2</v>
      </c>
      <c r="DQ37">
        <v>2.5901942645698367E-2</v>
      </c>
      <c r="DR37">
        <v>2.4346257889990945E-2</v>
      </c>
      <c r="DU37">
        <v>0.16000000000000014</v>
      </c>
    </row>
    <row r="38" spans="1:125" x14ac:dyDescent="0.25">
      <c r="A38">
        <v>8</v>
      </c>
      <c r="C38" t="s">
        <v>145</v>
      </c>
      <c r="D38">
        <v>8</v>
      </c>
      <c r="E38" t="s">
        <v>146</v>
      </c>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CG38" t="s">
        <v>289</v>
      </c>
      <c r="CO38" t="s">
        <v>146</v>
      </c>
      <c r="DU38">
        <v>0</v>
      </c>
    </row>
    <row r="39" spans="1:125" x14ac:dyDescent="0.25">
      <c r="A39">
        <v>8</v>
      </c>
      <c r="B39" t="s">
        <v>147</v>
      </c>
      <c r="C39" t="s">
        <v>145</v>
      </c>
      <c r="D39">
        <v>8</v>
      </c>
      <c r="E39" t="s">
        <v>38</v>
      </c>
      <c r="F39" t="s">
        <v>128</v>
      </c>
      <c r="L39" s="2"/>
      <c r="M39" s="2"/>
      <c r="N39" s="2">
        <v>33.86</v>
      </c>
      <c r="O39" s="2">
        <v>34.83</v>
      </c>
      <c r="P39" s="2">
        <v>38.479999999999997</v>
      </c>
      <c r="Q39" s="2">
        <v>39.44</v>
      </c>
      <c r="R39" s="2">
        <v>40.42</v>
      </c>
      <c r="S39" s="2">
        <v>41.44</v>
      </c>
      <c r="T39" s="2">
        <v>42.33</v>
      </c>
      <c r="U39" s="2">
        <v>43.39</v>
      </c>
      <c r="V39" s="2">
        <v>44.48</v>
      </c>
      <c r="W39" s="2">
        <v>45.59</v>
      </c>
      <c r="X39" s="2">
        <v>59.95</v>
      </c>
      <c r="Y39" s="2">
        <v>61.45</v>
      </c>
      <c r="Z39" s="2">
        <v>62.98</v>
      </c>
      <c r="AA39" s="2">
        <v>64.56</v>
      </c>
      <c r="AB39" s="2">
        <v>53.51</v>
      </c>
      <c r="AC39" s="2">
        <v>54.85</v>
      </c>
      <c r="AD39" s="2">
        <v>56.22</v>
      </c>
      <c r="AE39" s="2">
        <v>57.62</v>
      </c>
      <c r="AF39" s="2">
        <v>53.61</v>
      </c>
      <c r="AG39" s="2">
        <v>54.95</v>
      </c>
      <c r="AH39" s="2">
        <v>56.32</v>
      </c>
      <c r="AI39" s="2">
        <v>57.73</v>
      </c>
      <c r="AJ39" s="2">
        <v>58.06</v>
      </c>
      <c r="AK39" s="2">
        <v>59.51</v>
      </c>
      <c r="AL39" s="2">
        <v>61</v>
      </c>
      <c r="AM39" s="2">
        <v>62.52</v>
      </c>
      <c r="AN39" s="2">
        <v>83.08</v>
      </c>
      <c r="AO39" s="2">
        <v>85.16</v>
      </c>
      <c r="AP39" s="2">
        <v>87.29</v>
      </c>
      <c r="AQ39" s="2">
        <v>89.47</v>
      </c>
      <c r="AT39">
        <v>39.880000000000003</v>
      </c>
      <c r="AU39">
        <v>33.86</v>
      </c>
      <c r="AV39">
        <v>34.83</v>
      </c>
      <c r="AW39">
        <v>38.479999999999997</v>
      </c>
      <c r="AX39">
        <v>39.44</v>
      </c>
      <c r="AY39">
        <v>40.42</v>
      </c>
      <c r="AZ39">
        <v>41.44</v>
      </c>
      <c r="BA39">
        <v>42.33</v>
      </c>
      <c r="BB39">
        <v>43.39</v>
      </c>
      <c r="BC39">
        <v>44.48</v>
      </c>
      <c r="BD39">
        <v>45.59</v>
      </c>
      <c r="BE39">
        <v>50.57</v>
      </c>
      <c r="BF39">
        <v>55.8</v>
      </c>
      <c r="BG39">
        <v>61.28</v>
      </c>
      <c r="BH39">
        <v>64.56</v>
      </c>
      <c r="BI39">
        <v>53.51</v>
      </c>
      <c r="BJ39">
        <v>54.85</v>
      </c>
      <c r="BK39">
        <v>56.22</v>
      </c>
      <c r="BL39">
        <v>57.62</v>
      </c>
      <c r="BM39">
        <v>53.61</v>
      </c>
      <c r="BN39">
        <v>54.95</v>
      </c>
      <c r="BO39">
        <v>56.32</v>
      </c>
      <c r="BP39">
        <v>57.73</v>
      </c>
      <c r="BQ39">
        <v>58.06</v>
      </c>
      <c r="BR39">
        <v>59.51</v>
      </c>
      <c r="BS39">
        <v>61</v>
      </c>
      <c r="BT39">
        <v>62.52</v>
      </c>
      <c r="BU39">
        <v>70.08</v>
      </c>
      <c r="BV39">
        <v>78.03</v>
      </c>
      <c r="BW39">
        <v>86.38</v>
      </c>
      <c r="BX39">
        <v>89.47</v>
      </c>
      <c r="CC39">
        <v>33.531428875497568</v>
      </c>
      <c r="CD39">
        <v>34.282532882308715</v>
      </c>
      <c r="CE39">
        <v>35.050461618872426</v>
      </c>
      <c r="CF39">
        <v>35.835591959135172</v>
      </c>
      <c r="CG39">
        <v>36.638309219019796</v>
      </c>
      <c r="CJ39">
        <v>34.282532882308715</v>
      </c>
      <c r="CK39">
        <v>35.049999999999997</v>
      </c>
      <c r="CL39">
        <v>35.840000000000003</v>
      </c>
      <c r="CO39" t="s">
        <v>38</v>
      </c>
      <c r="CP39">
        <v>2.8647371529828672E-2</v>
      </c>
      <c r="CQ39">
        <v>0.10479471719781794</v>
      </c>
      <c r="CR39">
        <v>2.4948024948024974E-2</v>
      </c>
      <c r="CS39">
        <v>2.4847870182555885E-2</v>
      </c>
      <c r="CT39">
        <v>2.5235032162295792E-2</v>
      </c>
      <c r="CU39">
        <v>2.1476833976833993E-2</v>
      </c>
      <c r="CV39">
        <v>2.5041341837940049E-2</v>
      </c>
      <c r="CW39">
        <v>2.5120995621110771E-2</v>
      </c>
      <c r="CX39">
        <v>2.4955035971223172E-2</v>
      </c>
      <c r="CY39">
        <v>0.31498135556042989</v>
      </c>
      <c r="CZ39">
        <v>2.5020850708924101E-2</v>
      </c>
      <c r="DA39">
        <v>2.4898291293734644E-2</v>
      </c>
      <c r="DB39">
        <v>2.5087329310892435E-2</v>
      </c>
      <c r="DC39">
        <v>-0.17115861214374231</v>
      </c>
      <c r="DD39">
        <v>2.5042048215286928E-2</v>
      </c>
      <c r="DE39">
        <v>2.4977210574293481E-2</v>
      </c>
      <c r="DF39">
        <v>2.4902170046246862E-2</v>
      </c>
      <c r="DG39">
        <v>-6.9593891010065911E-2</v>
      </c>
      <c r="DH39">
        <v>2.4995336690915939E-2</v>
      </c>
      <c r="DI39">
        <v>2.4931756141947176E-2</v>
      </c>
      <c r="DJ39">
        <v>2.5035511363636302E-2</v>
      </c>
      <c r="DK39">
        <v>5.716265373289545E-3</v>
      </c>
      <c r="DL39">
        <v>2.4974164657251045E-2</v>
      </c>
      <c r="DM39">
        <v>2.5037808771635053E-2</v>
      </c>
      <c r="DN39">
        <v>2.4918032786885296E-2</v>
      </c>
      <c r="DO39">
        <v>0.328854766474728</v>
      </c>
      <c r="DP39">
        <v>2.5036109773712064E-2</v>
      </c>
      <c r="DQ39">
        <v>2.5011742602160752E-2</v>
      </c>
      <c r="DR39">
        <v>2.4974223851529299E-2</v>
      </c>
      <c r="DU39">
        <v>0.96999999999999886</v>
      </c>
    </row>
    <row r="40" spans="1:125" x14ac:dyDescent="0.25">
      <c r="A40">
        <v>8</v>
      </c>
      <c r="B40" t="s">
        <v>147</v>
      </c>
      <c r="C40" t="s">
        <v>145</v>
      </c>
      <c r="D40">
        <v>8</v>
      </c>
      <c r="E40" t="s">
        <v>40</v>
      </c>
      <c r="L40" s="2"/>
      <c r="M40" s="2"/>
      <c r="N40" s="2">
        <v>1.51</v>
      </c>
      <c r="O40" s="2">
        <v>1.55</v>
      </c>
      <c r="P40" s="2">
        <v>1.58</v>
      </c>
      <c r="Q40" s="2">
        <v>1.62</v>
      </c>
      <c r="R40" s="2">
        <v>1.66</v>
      </c>
      <c r="S40" s="2">
        <v>1.7</v>
      </c>
      <c r="T40" s="2">
        <v>1.74</v>
      </c>
      <c r="U40" s="2">
        <v>1.78</v>
      </c>
      <c r="V40" s="2">
        <v>1.83</v>
      </c>
      <c r="W40" s="2">
        <v>1.87</v>
      </c>
      <c r="X40" s="2">
        <v>1.91</v>
      </c>
      <c r="Y40" s="2">
        <v>1.96</v>
      </c>
      <c r="Z40" s="2">
        <v>2</v>
      </c>
      <c r="AA40" s="2">
        <v>2.0499999999999998</v>
      </c>
      <c r="AB40" s="2">
        <v>2.09</v>
      </c>
      <c r="AC40" s="2">
        <v>2.15</v>
      </c>
      <c r="AD40" s="2">
        <v>2.2000000000000002</v>
      </c>
      <c r="AE40" s="2">
        <v>2.2599999999999998</v>
      </c>
      <c r="AF40" s="2">
        <v>2.2999999999999998</v>
      </c>
      <c r="AG40" s="2">
        <v>2.36</v>
      </c>
      <c r="AH40" s="2">
        <v>2.42</v>
      </c>
      <c r="AI40" s="2">
        <v>2.48</v>
      </c>
      <c r="AJ40" s="2">
        <v>2.5299999999999998</v>
      </c>
      <c r="AK40" s="2">
        <v>2.59</v>
      </c>
      <c r="AL40" s="2">
        <v>2.65</v>
      </c>
      <c r="AM40" s="2">
        <v>2.72</v>
      </c>
      <c r="AN40" s="2">
        <v>2.77</v>
      </c>
      <c r="AO40" s="2">
        <v>2.84</v>
      </c>
      <c r="AP40" s="2">
        <v>2.91</v>
      </c>
      <c r="AQ40" s="2">
        <v>2.99</v>
      </c>
      <c r="AT40">
        <v>1.47</v>
      </c>
      <c r="AU40">
        <v>1.51</v>
      </c>
      <c r="AV40">
        <v>1.55</v>
      </c>
      <c r="AW40">
        <v>1.58</v>
      </c>
      <c r="AX40">
        <v>1.62</v>
      </c>
      <c r="AY40">
        <v>1.66</v>
      </c>
      <c r="AZ40">
        <v>1.7</v>
      </c>
      <c r="BA40">
        <v>1.74</v>
      </c>
      <c r="BB40">
        <v>1.78</v>
      </c>
      <c r="BC40">
        <v>1.83</v>
      </c>
      <c r="BD40">
        <v>1.87</v>
      </c>
      <c r="BE40">
        <v>1.92</v>
      </c>
      <c r="BF40">
        <v>1.98</v>
      </c>
      <c r="BG40">
        <v>2.04</v>
      </c>
      <c r="BH40">
        <v>2.0499999999999998</v>
      </c>
      <c r="BI40">
        <v>2.09</v>
      </c>
      <c r="BJ40">
        <v>2.15</v>
      </c>
      <c r="BK40">
        <v>2.2000000000000002</v>
      </c>
      <c r="BL40">
        <v>2.2599999999999998</v>
      </c>
      <c r="BM40">
        <v>2.2999999999999998</v>
      </c>
      <c r="BN40">
        <v>2.36</v>
      </c>
      <c r="BO40">
        <v>2.42</v>
      </c>
      <c r="BP40">
        <v>2.48</v>
      </c>
      <c r="BQ40">
        <v>2.5299999999999998</v>
      </c>
      <c r="BR40">
        <v>2.59</v>
      </c>
      <c r="BS40">
        <v>2.65</v>
      </c>
      <c r="BT40">
        <v>2.72</v>
      </c>
      <c r="BU40">
        <v>2.8</v>
      </c>
      <c r="BV40">
        <v>2.88</v>
      </c>
      <c r="BW40">
        <v>2.96</v>
      </c>
      <c r="BX40">
        <v>2.99</v>
      </c>
      <c r="BZ40">
        <v>0.59140277565084232</v>
      </c>
      <c r="CC40">
        <v>1.9363345223968307</v>
      </c>
      <c r="CD40">
        <v>1.9797084156985196</v>
      </c>
      <c r="CE40">
        <v>2.0240538842101659</v>
      </c>
      <c r="CF40">
        <v>2.0693926912164735</v>
      </c>
      <c r="CG40">
        <v>2.1157470874997224</v>
      </c>
      <c r="CJ40">
        <v>1.9797084156985196</v>
      </c>
      <c r="CK40">
        <v>2.02</v>
      </c>
      <c r="CL40">
        <v>2.0699999999999998</v>
      </c>
      <c r="CO40" t="s">
        <v>40</v>
      </c>
      <c r="CP40">
        <v>2.6490066225165587E-2</v>
      </c>
      <c r="CQ40">
        <v>1.9354838709677438E-2</v>
      </c>
      <c r="CR40">
        <v>2.5316455696202552E-2</v>
      </c>
      <c r="CS40">
        <v>2.4691358024691242E-2</v>
      </c>
      <c r="CT40">
        <v>2.4096385542168697E-2</v>
      </c>
      <c r="CU40">
        <v>2.3529411764705903E-2</v>
      </c>
      <c r="CV40">
        <v>2.2988505747126457E-2</v>
      </c>
      <c r="CW40">
        <v>2.8089887640449462E-2</v>
      </c>
      <c r="CX40">
        <v>2.1857923497267777E-2</v>
      </c>
      <c r="CY40">
        <v>2.13903743315507E-2</v>
      </c>
      <c r="CZ40">
        <v>2.6178010471204213E-2</v>
      </c>
      <c r="DA40">
        <v>2.0408163265306142E-2</v>
      </c>
      <c r="DB40">
        <v>2.4999999999999911E-2</v>
      </c>
      <c r="DC40">
        <v>1.9512195121951237E-2</v>
      </c>
      <c r="DD40">
        <v>2.8708133971291894E-2</v>
      </c>
      <c r="DE40">
        <v>2.3255813953488497E-2</v>
      </c>
      <c r="DF40">
        <v>2.7272727272727094E-2</v>
      </c>
      <c r="DG40">
        <v>1.7699115044247805E-2</v>
      </c>
      <c r="DH40">
        <v>2.6086956521739157E-2</v>
      </c>
      <c r="DI40">
        <v>2.5423728813559344E-2</v>
      </c>
      <c r="DJ40">
        <v>2.4793388429752088E-2</v>
      </c>
      <c r="DK40">
        <v>2.0161290322580575E-2</v>
      </c>
      <c r="DL40">
        <v>2.3715415019762869E-2</v>
      </c>
      <c r="DM40">
        <v>2.3166023166023189E-2</v>
      </c>
      <c r="DN40">
        <v>2.641509433962275E-2</v>
      </c>
      <c r="DO40">
        <v>1.8382352941176405E-2</v>
      </c>
      <c r="DP40">
        <v>2.5270758122743625E-2</v>
      </c>
      <c r="DQ40">
        <v>2.4647887323943764E-2</v>
      </c>
      <c r="DR40">
        <v>2.7491408934707928E-2</v>
      </c>
      <c r="DU40">
        <v>4.0000000000000036E-2</v>
      </c>
    </row>
    <row r="41" spans="1:125" x14ac:dyDescent="0.25">
      <c r="A41">
        <v>9</v>
      </c>
      <c r="C41" t="s">
        <v>148</v>
      </c>
      <c r="E41" t="s">
        <v>149</v>
      </c>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CO41" t="s">
        <v>149</v>
      </c>
      <c r="DU41">
        <v>0</v>
      </c>
    </row>
    <row r="42" spans="1:125" x14ac:dyDescent="0.25">
      <c r="A42">
        <v>9</v>
      </c>
      <c r="B42" t="s">
        <v>149</v>
      </c>
      <c r="C42" t="s">
        <v>148</v>
      </c>
      <c r="E42" t="s">
        <v>38</v>
      </c>
      <c r="F42" t="s">
        <v>150</v>
      </c>
      <c r="L42" s="2"/>
      <c r="M42" s="2"/>
      <c r="N42" s="2">
        <v>83.29</v>
      </c>
      <c r="O42" s="2">
        <v>85.68</v>
      </c>
      <c r="P42" s="2">
        <v>103.15</v>
      </c>
      <c r="Q42" s="2">
        <v>105.73</v>
      </c>
      <c r="R42" s="2">
        <v>108.38</v>
      </c>
      <c r="S42" s="2">
        <v>111.08</v>
      </c>
      <c r="T42" s="2">
        <v>126.17</v>
      </c>
      <c r="U42" s="2">
        <v>129.32</v>
      </c>
      <c r="V42" s="2">
        <v>132.56</v>
      </c>
      <c r="W42" s="2">
        <v>135.87</v>
      </c>
      <c r="X42" s="2">
        <v>147.72999999999999</v>
      </c>
      <c r="Y42" s="2">
        <v>151.41999999999999</v>
      </c>
      <c r="Z42" s="2">
        <v>155.19999999999999</v>
      </c>
      <c r="AA42" s="2">
        <v>159.08000000000001</v>
      </c>
      <c r="AB42" s="2">
        <v>175.94</v>
      </c>
      <c r="AC42" s="2">
        <v>180.34</v>
      </c>
      <c r="AD42" s="2">
        <v>184.85</v>
      </c>
      <c r="AE42" s="2">
        <v>189.47</v>
      </c>
      <c r="AF42" s="2">
        <v>204.49</v>
      </c>
      <c r="AG42" s="2">
        <v>209.6</v>
      </c>
      <c r="AH42" s="2">
        <v>214.84</v>
      </c>
      <c r="AI42" s="2">
        <v>220.21</v>
      </c>
      <c r="AJ42" s="2">
        <v>230.09</v>
      </c>
      <c r="AK42" s="2">
        <v>235.84</v>
      </c>
      <c r="AL42" s="2">
        <v>241.73</v>
      </c>
      <c r="AM42" s="2">
        <v>247.78</v>
      </c>
      <c r="AN42" s="2">
        <v>228.38</v>
      </c>
      <c r="AO42" s="2">
        <v>234.09</v>
      </c>
      <c r="AP42" s="2">
        <v>239.94</v>
      </c>
      <c r="AQ42" s="2">
        <v>245.94</v>
      </c>
      <c r="AT42">
        <v>65.599999999999994</v>
      </c>
      <c r="AU42">
        <v>70.25</v>
      </c>
      <c r="AV42">
        <v>75.11</v>
      </c>
      <c r="AW42">
        <v>80.19</v>
      </c>
      <c r="AX42">
        <v>85.5</v>
      </c>
      <c r="AY42">
        <v>91.05</v>
      </c>
      <c r="AZ42">
        <v>96.85</v>
      </c>
      <c r="BA42">
        <v>102.91</v>
      </c>
      <c r="BB42">
        <v>109.23</v>
      </c>
      <c r="BC42">
        <v>115.83</v>
      </c>
      <c r="BD42">
        <v>122.72</v>
      </c>
      <c r="BE42">
        <v>129.91</v>
      </c>
      <c r="BF42">
        <v>137.41</v>
      </c>
      <c r="BG42">
        <v>145.24</v>
      </c>
      <c r="BH42">
        <v>153.4</v>
      </c>
      <c r="BI42">
        <v>161.91</v>
      </c>
      <c r="BJ42">
        <v>170.78</v>
      </c>
      <c r="BK42">
        <v>180.03</v>
      </c>
      <c r="BL42">
        <v>189.47</v>
      </c>
      <c r="BM42">
        <v>199.51</v>
      </c>
      <c r="BN42">
        <v>209.6</v>
      </c>
      <c r="BO42">
        <v>214.84</v>
      </c>
      <c r="BP42">
        <v>220.21</v>
      </c>
      <c r="BQ42">
        <v>230.09</v>
      </c>
      <c r="BR42">
        <v>235.84</v>
      </c>
      <c r="BS42">
        <v>241.73</v>
      </c>
      <c r="BT42">
        <v>247.78</v>
      </c>
      <c r="BU42">
        <v>228.38</v>
      </c>
      <c r="BV42">
        <v>234.09</v>
      </c>
      <c r="BW42">
        <v>239.94</v>
      </c>
      <c r="BX42">
        <v>245.94</v>
      </c>
      <c r="CC42">
        <v>113.21000653774</v>
      </c>
      <c r="CD42">
        <v>115.7459106841855</v>
      </c>
      <c r="CE42">
        <v>118.33861908351126</v>
      </c>
      <c r="CF42">
        <v>120.98940415098188</v>
      </c>
      <c r="CG42">
        <v>123.69956680396388</v>
      </c>
      <c r="CJ42">
        <v>49.574180275200007</v>
      </c>
      <c r="CK42">
        <v>53.17</v>
      </c>
      <c r="CL42">
        <v>56.91</v>
      </c>
      <c r="CO42" t="s">
        <v>38</v>
      </c>
      <c r="CP42">
        <v>2.8694921359106739E-2</v>
      </c>
      <c r="CQ42">
        <v>0.20389822595704946</v>
      </c>
      <c r="CR42">
        <v>2.5012118274357713E-2</v>
      </c>
      <c r="CS42">
        <v>2.5063841861344853E-2</v>
      </c>
      <c r="CT42">
        <v>2.4912345451190285E-2</v>
      </c>
      <c r="CU42">
        <v>0.13584803745048618</v>
      </c>
      <c r="CV42">
        <v>2.4966315288895865E-2</v>
      </c>
      <c r="CW42">
        <v>2.5054129291679626E-2</v>
      </c>
      <c r="CX42">
        <v>2.4969824984912511E-2</v>
      </c>
      <c r="CY42">
        <v>8.7289320674173734E-2</v>
      </c>
      <c r="CZ42">
        <v>2.4978000406146336E-2</v>
      </c>
      <c r="DA42">
        <v>2.4963677189274874E-2</v>
      </c>
      <c r="DB42">
        <v>2.5000000000000154E-2</v>
      </c>
      <c r="DC42">
        <v>0.10598441035956742</v>
      </c>
      <c r="DD42">
        <v>2.5008525633738808E-2</v>
      </c>
      <c r="DE42">
        <v>2.5008317622268995E-2</v>
      </c>
      <c r="DF42">
        <v>2.4993237760346253E-2</v>
      </c>
      <c r="DG42">
        <v>7.9273763656515603E-2</v>
      </c>
      <c r="DH42">
        <v>2.498899701696897E-2</v>
      </c>
      <c r="DI42">
        <v>2.5000000000000043E-2</v>
      </c>
      <c r="DJ42">
        <v>2.4995345373301083E-2</v>
      </c>
      <c r="DK42">
        <v>4.4866264020707487E-2</v>
      </c>
      <c r="DL42">
        <v>2.4990221217784346E-2</v>
      </c>
      <c r="DM42">
        <v>2.4974559023066428E-2</v>
      </c>
      <c r="DN42">
        <v>2.5027923716543297E-2</v>
      </c>
      <c r="DO42">
        <v>-7.8295261925902027E-2</v>
      </c>
      <c r="DP42">
        <v>2.5002189333566897E-2</v>
      </c>
      <c r="DQ42">
        <v>2.4990388312187594E-2</v>
      </c>
      <c r="DR42">
        <v>2.5006251562890724E-2</v>
      </c>
      <c r="DU42">
        <v>4.8599999999999994</v>
      </c>
    </row>
    <row r="43" spans="1:125" x14ac:dyDescent="0.25">
      <c r="A43">
        <v>9</v>
      </c>
      <c r="B43" t="s">
        <v>149</v>
      </c>
      <c r="C43" t="s">
        <v>148</v>
      </c>
      <c r="E43" t="s">
        <v>40</v>
      </c>
      <c r="L43" s="2"/>
      <c r="M43" s="2"/>
      <c r="N43" s="2">
        <v>2.06</v>
      </c>
      <c r="O43" s="2">
        <v>2.12</v>
      </c>
      <c r="P43" s="2">
        <v>2.16</v>
      </c>
      <c r="Q43" s="2">
        <v>2.2200000000000002</v>
      </c>
      <c r="R43" s="2">
        <v>2.27</v>
      </c>
      <c r="S43" s="2">
        <v>2.33</v>
      </c>
      <c r="T43" s="2">
        <v>2.37</v>
      </c>
      <c r="U43" s="2">
        <v>2.4300000000000002</v>
      </c>
      <c r="V43" s="2">
        <v>2.5</v>
      </c>
      <c r="W43" s="2">
        <v>2.56</v>
      </c>
      <c r="X43" s="2">
        <v>2.61</v>
      </c>
      <c r="Y43" s="2">
        <v>2.67</v>
      </c>
      <c r="Z43" s="2">
        <v>2.74</v>
      </c>
      <c r="AA43" s="2">
        <v>2.81</v>
      </c>
      <c r="AB43" s="2">
        <v>2.86</v>
      </c>
      <c r="AC43" s="2">
        <v>2.94</v>
      </c>
      <c r="AD43" s="2">
        <v>3.01</v>
      </c>
      <c r="AE43" s="2">
        <v>3.08</v>
      </c>
      <c r="AF43" s="2">
        <v>3.15</v>
      </c>
      <c r="AG43" s="2">
        <v>3.22</v>
      </c>
      <c r="AH43" s="2">
        <v>3.31</v>
      </c>
      <c r="AI43" s="2">
        <v>3.39</v>
      </c>
      <c r="AJ43" s="2">
        <v>3.46</v>
      </c>
      <c r="AK43" s="2">
        <v>3.54</v>
      </c>
      <c r="AL43" s="2">
        <v>3.63</v>
      </c>
      <c r="AM43" s="2">
        <v>3.72</v>
      </c>
      <c r="AN43" s="2">
        <v>3.79</v>
      </c>
      <c r="AO43" s="2">
        <v>3.89</v>
      </c>
      <c r="AP43" s="2">
        <v>3.99</v>
      </c>
      <c r="AQ43" s="2">
        <v>4.09</v>
      </c>
      <c r="AT43">
        <v>1.83</v>
      </c>
      <c r="AU43">
        <v>1.88</v>
      </c>
      <c r="AV43">
        <v>1.93</v>
      </c>
      <c r="AW43">
        <v>1.99</v>
      </c>
      <c r="AX43">
        <v>2.0499999999999998</v>
      </c>
      <c r="AY43">
        <v>2.11</v>
      </c>
      <c r="AZ43">
        <v>2.17</v>
      </c>
      <c r="BA43">
        <v>2.23</v>
      </c>
      <c r="BB43">
        <v>2.29</v>
      </c>
      <c r="BC43">
        <v>2.36</v>
      </c>
      <c r="BD43">
        <v>2.4300000000000002</v>
      </c>
      <c r="BE43">
        <v>2.5</v>
      </c>
      <c r="BF43">
        <v>2.57</v>
      </c>
      <c r="BG43">
        <v>2.64</v>
      </c>
      <c r="BH43">
        <v>2.72</v>
      </c>
      <c r="BI43">
        <v>2.8</v>
      </c>
      <c r="BJ43">
        <v>2.88</v>
      </c>
      <c r="BK43">
        <v>2.96</v>
      </c>
      <c r="BL43">
        <v>3.08</v>
      </c>
      <c r="BM43">
        <v>3.17</v>
      </c>
      <c r="BN43">
        <v>3.22</v>
      </c>
      <c r="BO43">
        <v>3.31</v>
      </c>
      <c r="BP43">
        <v>3.39</v>
      </c>
      <c r="BQ43">
        <v>3.46</v>
      </c>
      <c r="BR43">
        <v>3.54</v>
      </c>
      <c r="BS43">
        <v>3.63</v>
      </c>
      <c r="BT43">
        <v>3.72</v>
      </c>
      <c r="BU43">
        <v>3.79</v>
      </c>
      <c r="BV43">
        <v>3.89</v>
      </c>
      <c r="BW43">
        <v>3.99</v>
      </c>
      <c r="BX43">
        <v>4.09</v>
      </c>
      <c r="BZ43">
        <v>0.61855548617522715</v>
      </c>
      <c r="CC43">
        <v>1.620817164621883</v>
      </c>
      <c r="CD43">
        <v>1.657123469109413</v>
      </c>
      <c r="CE43">
        <v>1.6942430348174637</v>
      </c>
      <c r="CF43">
        <v>1.7321940787973746</v>
      </c>
      <c r="CG43">
        <v>1.7709952261624358</v>
      </c>
      <c r="CJ43">
        <v>1.6571234691094121</v>
      </c>
      <c r="CK43">
        <v>1.69</v>
      </c>
      <c r="CL43">
        <v>1.73</v>
      </c>
      <c r="CO43" t="s">
        <v>40</v>
      </c>
      <c r="CP43">
        <v>2.9126213592233035E-2</v>
      </c>
      <c r="CQ43">
        <v>1.8867924528301903E-2</v>
      </c>
      <c r="CR43">
        <v>2.7777777777777801E-2</v>
      </c>
      <c r="CS43">
        <v>2.2522522522522442E-2</v>
      </c>
      <c r="CT43">
        <v>2.6431718061674034E-2</v>
      </c>
      <c r="CU43">
        <v>1.7167381974248941E-2</v>
      </c>
      <c r="CV43">
        <v>2.5316455696202552E-2</v>
      </c>
      <c r="CW43">
        <v>2.8806584362139849E-2</v>
      </c>
      <c r="CX43">
        <v>2.4000000000000021E-2</v>
      </c>
      <c r="CY43">
        <v>1.9531249999999931E-2</v>
      </c>
      <c r="CZ43">
        <v>2.2988505747126457E-2</v>
      </c>
      <c r="DA43">
        <v>2.6217228464419581E-2</v>
      </c>
      <c r="DB43">
        <v>2.5547445255474394E-2</v>
      </c>
      <c r="DC43">
        <v>1.7793594306049758E-2</v>
      </c>
      <c r="DD43">
        <v>2.7972027972028E-2</v>
      </c>
      <c r="DE43">
        <v>2.3809523809523756E-2</v>
      </c>
      <c r="DF43">
        <v>2.3255813953488469E-2</v>
      </c>
      <c r="DG43">
        <v>2.2727272727272676E-2</v>
      </c>
      <c r="DH43">
        <v>2.2222222222222313E-2</v>
      </c>
      <c r="DI43">
        <v>2.7950310559006167E-2</v>
      </c>
      <c r="DJ43">
        <v>2.4169184290030232E-2</v>
      </c>
      <c r="DK43">
        <v>2.064896755162237E-2</v>
      </c>
      <c r="DL43">
        <v>2.3121387283237014E-2</v>
      </c>
      <c r="DM43">
        <v>2.5423728813559282E-2</v>
      </c>
      <c r="DN43">
        <v>2.479338842975215E-2</v>
      </c>
      <c r="DO43">
        <v>1.8817204301075224E-2</v>
      </c>
      <c r="DP43">
        <v>2.6385224274406354E-2</v>
      </c>
      <c r="DQ43">
        <v>2.5706940874036011E-2</v>
      </c>
      <c r="DR43">
        <v>2.5062656641603918E-2</v>
      </c>
      <c r="DU43">
        <v>5.0000000000000044E-2</v>
      </c>
    </row>
    <row r="44" spans="1:125" x14ac:dyDescent="0.25">
      <c r="A44">
        <v>9</v>
      </c>
      <c r="C44" t="s">
        <v>148</v>
      </c>
      <c r="D44">
        <v>9</v>
      </c>
      <c r="E44" t="s">
        <v>151</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CG44" t="s">
        <v>289</v>
      </c>
      <c r="CO44" t="s">
        <v>151</v>
      </c>
      <c r="DU44">
        <v>0</v>
      </c>
    </row>
    <row r="45" spans="1:125" x14ac:dyDescent="0.25">
      <c r="A45">
        <v>9</v>
      </c>
      <c r="B45" t="s">
        <v>151</v>
      </c>
      <c r="C45" t="s">
        <v>148</v>
      </c>
      <c r="D45">
        <v>9</v>
      </c>
      <c r="E45" t="s">
        <v>38</v>
      </c>
      <c r="F45" t="s">
        <v>128</v>
      </c>
      <c r="L45" s="2"/>
      <c r="M45" s="2"/>
      <c r="N45" s="2">
        <v>18.079999999999998</v>
      </c>
      <c r="O45" s="2">
        <v>18.600000000000001</v>
      </c>
      <c r="P45" s="2">
        <v>21.47</v>
      </c>
      <c r="Q45" s="2">
        <v>22.01</v>
      </c>
      <c r="R45" s="2">
        <v>22.56</v>
      </c>
      <c r="S45" s="2">
        <v>23.13</v>
      </c>
      <c r="T45" s="2">
        <v>25.63</v>
      </c>
      <c r="U45" s="2">
        <v>26.27</v>
      </c>
      <c r="V45" s="2">
        <v>26.93</v>
      </c>
      <c r="W45" s="2">
        <v>27.6</v>
      </c>
      <c r="X45" s="2">
        <v>29.61</v>
      </c>
      <c r="Y45" s="2">
        <v>30.35</v>
      </c>
      <c r="Z45" s="2">
        <v>31.11</v>
      </c>
      <c r="AA45" s="2">
        <v>31.88</v>
      </c>
      <c r="AB45" s="2">
        <v>34.700000000000003</v>
      </c>
      <c r="AC45" s="2">
        <v>35.56</v>
      </c>
      <c r="AD45" s="2">
        <v>36.450000000000003</v>
      </c>
      <c r="AE45" s="2">
        <v>37.36</v>
      </c>
      <c r="AF45" s="2">
        <v>39.9</v>
      </c>
      <c r="AG45" s="2">
        <v>40.89</v>
      </c>
      <c r="AH45" s="2">
        <v>41.92</v>
      </c>
      <c r="AI45" s="2">
        <v>42.96</v>
      </c>
      <c r="AJ45" s="2">
        <v>44.7</v>
      </c>
      <c r="AK45" s="2">
        <v>45.82</v>
      </c>
      <c r="AL45" s="2">
        <v>46.96</v>
      </c>
      <c r="AM45" s="2">
        <v>48.14</v>
      </c>
      <c r="AN45" s="2">
        <v>45.25</v>
      </c>
      <c r="AO45" s="2">
        <v>46.38</v>
      </c>
      <c r="AP45" s="2">
        <v>47.54</v>
      </c>
      <c r="AQ45" s="2">
        <v>48.73</v>
      </c>
      <c r="AT45">
        <v>21.82</v>
      </c>
      <c r="AU45">
        <v>18.079999999999998</v>
      </c>
      <c r="AV45">
        <v>18.600000000000001</v>
      </c>
      <c r="AW45">
        <v>21.47</v>
      </c>
      <c r="AX45">
        <v>22.01</v>
      </c>
      <c r="AY45">
        <v>22.56</v>
      </c>
      <c r="AZ45">
        <v>23.13</v>
      </c>
      <c r="BA45">
        <v>25.63</v>
      </c>
      <c r="BB45">
        <v>26.27</v>
      </c>
      <c r="BC45">
        <v>26.93</v>
      </c>
      <c r="BD45">
        <v>27.6</v>
      </c>
      <c r="BE45">
        <v>29.61</v>
      </c>
      <c r="BF45">
        <v>30.35</v>
      </c>
      <c r="BG45">
        <v>31.11</v>
      </c>
      <c r="BH45">
        <v>31.88</v>
      </c>
      <c r="BI45">
        <v>34.700000000000003</v>
      </c>
      <c r="BJ45">
        <v>35.56</v>
      </c>
      <c r="BK45">
        <v>36.450000000000003</v>
      </c>
      <c r="BL45">
        <v>37.36</v>
      </c>
      <c r="BM45">
        <v>39.9</v>
      </c>
      <c r="BN45">
        <v>40.89</v>
      </c>
      <c r="BO45">
        <v>41.92</v>
      </c>
      <c r="BP45">
        <v>42.96</v>
      </c>
      <c r="BQ45">
        <v>44.7</v>
      </c>
      <c r="BR45">
        <v>45.82</v>
      </c>
      <c r="BS45">
        <v>46.96</v>
      </c>
      <c r="BT45">
        <v>48.14</v>
      </c>
      <c r="BU45">
        <v>45.25</v>
      </c>
      <c r="BV45">
        <v>46.38</v>
      </c>
      <c r="BW45">
        <v>47.54</v>
      </c>
      <c r="BX45">
        <v>48.73</v>
      </c>
      <c r="CC45">
        <v>21.643496190371899</v>
      </c>
      <c r="CD45">
        <v>22.128310505036207</v>
      </c>
      <c r="CE45">
        <v>22.623984660349016</v>
      </c>
      <c r="CF45">
        <v>23.130761916740834</v>
      </c>
      <c r="CG45">
        <v>23.648890983675827</v>
      </c>
      <c r="CJ45">
        <v>22.128310505036207</v>
      </c>
      <c r="CK45">
        <v>22.62</v>
      </c>
      <c r="CL45">
        <v>23.13</v>
      </c>
      <c r="CO45" t="s">
        <v>38</v>
      </c>
      <c r="CP45">
        <v>2.8761061946902831E-2</v>
      </c>
      <c r="CQ45">
        <v>0.15430107526881706</v>
      </c>
      <c r="CR45">
        <v>2.5151374010246984E-2</v>
      </c>
      <c r="CS45">
        <v>2.4988641526578696E-2</v>
      </c>
      <c r="CT45">
        <v>2.5265957446808526E-2</v>
      </c>
      <c r="CU45">
        <v>0.10808473843493299</v>
      </c>
      <c r="CV45">
        <v>2.4970737417089373E-2</v>
      </c>
      <c r="CW45">
        <v>2.512371526456034E-2</v>
      </c>
      <c r="CX45">
        <v>2.4879316747122231E-2</v>
      </c>
      <c r="CY45">
        <v>7.2826086956521666E-2</v>
      </c>
      <c r="CZ45">
        <v>2.499155690645059E-2</v>
      </c>
      <c r="DA45">
        <v>2.5041186161449687E-2</v>
      </c>
      <c r="DB45">
        <v>2.4750883960141419E-2</v>
      </c>
      <c r="DC45">
        <v>8.8456712672522086E-2</v>
      </c>
      <c r="DD45">
        <v>2.4783861671469721E-2</v>
      </c>
      <c r="DE45">
        <v>2.5028121484814411E-2</v>
      </c>
      <c r="DF45">
        <v>2.4965706447187833E-2</v>
      </c>
      <c r="DG45">
        <v>6.7987152034261214E-2</v>
      </c>
      <c r="DH45">
        <v>2.4812030075188021E-2</v>
      </c>
      <c r="DI45">
        <v>2.5189532893127933E-2</v>
      </c>
      <c r="DJ45">
        <v>2.480916030534349E-2</v>
      </c>
      <c r="DK45">
        <v>4.0502793296089433E-2</v>
      </c>
      <c r="DL45">
        <v>2.5055928411633052E-2</v>
      </c>
      <c r="DM45">
        <v>2.4879965080750775E-2</v>
      </c>
      <c r="DN45">
        <v>2.5127768313458254E-2</v>
      </c>
      <c r="DO45">
        <v>-6.0033236393851282E-2</v>
      </c>
      <c r="DP45">
        <v>2.4972375690607791E-2</v>
      </c>
      <c r="DQ45">
        <v>2.5010780508839942E-2</v>
      </c>
      <c r="DR45">
        <v>2.5031552376945682E-2</v>
      </c>
      <c r="DU45">
        <v>0.52000000000000313</v>
      </c>
    </row>
    <row r="46" spans="1:125" x14ac:dyDescent="0.25">
      <c r="A46">
        <v>9</v>
      </c>
      <c r="B46" t="s">
        <v>151</v>
      </c>
      <c r="C46" t="s">
        <v>148</v>
      </c>
      <c r="D46">
        <v>9</v>
      </c>
      <c r="E46" t="s">
        <v>40</v>
      </c>
      <c r="L46" s="2"/>
      <c r="M46" s="2"/>
      <c r="N46" s="2">
        <v>2.06</v>
      </c>
      <c r="O46" s="2">
        <v>2.12</v>
      </c>
      <c r="P46" s="2">
        <v>2.16</v>
      </c>
      <c r="Q46" s="2">
        <v>2.2200000000000002</v>
      </c>
      <c r="R46" s="2">
        <v>2.27</v>
      </c>
      <c r="S46" s="2">
        <v>2.33</v>
      </c>
      <c r="T46" s="2">
        <v>2.37</v>
      </c>
      <c r="U46" s="2">
        <v>2.4300000000000002</v>
      </c>
      <c r="V46" s="2">
        <v>2.5</v>
      </c>
      <c r="W46" s="2">
        <v>2.56</v>
      </c>
      <c r="X46" s="2">
        <v>2.61</v>
      </c>
      <c r="Y46" s="2">
        <v>2.67</v>
      </c>
      <c r="Z46" s="2">
        <v>2.74</v>
      </c>
      <c r="AA46" s="2">
        <v>2.81</v>
      </c>
      <c r="AB46" s="2">
        <v>2.86</v>
      </c>
      <c r="AC46" s="2">
        <v>2.94</v>
      </c>
      <c r="AD46" s="2">
        <v>3.01</v>
      </c>
      <c r="AE46" s="2">
        <v>3.08</v>
      </c>
      <c r="AF46" s="2">
        <v>3.15</v>
      </c>
      <c r="AG46" s="2">
        <v>3.22</v>
      </c>
      <c r="AH46" s="2">
        <v>3.31</v>
      </c>
      <c r="AI46" s="2">
        <v>3.39</v>
      </c>
      <c r="AJ46" s="2">
        <v>3.46</v>
      </c>
      <c r="AK46" s="2">
        <v>3.54</v>
      </c>
      <c r="AL46" s="2">
        <v>3.63</v>
      </c>
      <c r="AM46" s="2">
        <v>3.72</v>
      </c>
      <c r="AN46" s="2">
        <v>3.79</v>
      </c>
      <c r="AO46" s="2">
        <v>3.89</v>
      </c>
      <c r="AP46" s="2">
        <v>3.99</v>
      </c>
      <c r="AQ46" s="2">
        <v>4.09</v>
      </c>
      <c r="AT46">
        <v>2.0099999999999998</v>
      </c>
      <c r="AU46">
        <v>2.06</v>
      </c>
      <c r="AV46">
        <v>2.12</v>
      </c>
      <c r="AW46">
        <v>2.16</v>
      </c>
      <c r="AX46">
        <v>2.2200000000000002</v>
      </c>
      <c r="AY46">
        <v>2.27</v>
      </c>
      <c r="AZ46">
        <v>2.33</v>
      </c>
      <c r="BA46">
        <v>2.37</v>
      </c>
      <c r="BB46">
        <v>2.4300000000000002</v>
      </c>
      <c r="BC46">
        <v>2.5</v>
      </c>
      <c r="BD46">
        <v>2.56</v>
      </c>
      <c r="BE46">
        <v>2.61</v>
      </c>
      <c r="BF46">
        <v>2.67</v>
      </c>
      <c r="BG46">
        <v>2.74</v>
      </c>
      <c r="BH46">
        <v>2.81</v>
      </c>
      <c r="BI46">
        <v>2.86</v>
      </c>
      <c r="BJ46">
        <v>2.94</v>
      </c>
      <c r="BK46">
        <v>3.01</v>
      </c>
      <c r="BL46">
        <v>3.08</v>
      </c>
      <c r="BM46">
        <v>3.15</v>
      </c>
      <c r="BN46">
        <v>3.22</v>
      </c>
      <c r="BO46">
        <v>3.31</v>
      </c>
      <c r="BP46">
        <v>3.39</v>
      </c>
      <c r="BQ46">
        <v>3.46</v>
      </c>
      <c r="BR46">
        <v>3.54</v>
      </c>
      <c r="BS46">
        <v>3.63</v>
      </c>
      <c r="BT46">
        <v>3.72</v>
      </c>
      <c r="BU46">
        <v>3.79</v>
      </c>
      <c r="BV46">
        <v>3.89</v>
      </c>
      <c r="BW46">
        <v>3.99</v>
      </c>
      <c r="BX46">
        <v>4.09</v>
      </c>
      <c r="BZ46">
        <v>0.61855548617522715</v>
      </c>
      <c r="CC46">
        <v>1.620817164621883</v>
      </c>
      <c r="CD46">
        <v>1.657123469109413</v>
      </c>
      <c r="CE46">
        <v>1.6942430348174637</v>
      </c>
      <c r="CF46">
        <v>1.7321940787973746</v>
      </c>
      <c r="CG46">
        <v>1.7709952261624358</v>
      </c>
      <c r="CJ46">
        <v>1.657123469109413</v>
      </c>
      <c r="CK46">
        <v>1.69</v>
      </c>
      <c r="CL46">
        <v>1.73</v>
      </c>
      <c r="CO46" t="s">
        <v>40</v>
      </c>
      <c r="CP46">
        <v>2.9126213592233035E-2</v>
      </c>
      <c r="CQ46">
        <v>1.8867924528301903E-2</v>
      </c>
      <c r="CR46">
        <v>2.7777777777777801E-2</v>
      </c>
      <c r="CS46">
        <v>2.2522522522522442E-2</v>
      </c>
      <c r="CT46">
        <v>2.6431718061674034E-2</v>
      </c>
      <c r="CU46">
        <v>1.7167381974248941E-2</v>
      </c>
      <c r="CV46">
        <v>2.5316455696202552E-2</v>
      </c>
      <c r="CW46">
        <v>2.8806584362139849E-2</v>
      </c>
      <c r="CX46">
        <v>2.4000000000000021E-2</v>
      </c>
      <c r="CY46">
        <v>1.9531249999999931E-2</v>
      </c>
      <c r="CZ46">
        <v>2.2988505747126457E-2</v>
      </c>
      <c r="DA46">
        <v>2.6217228464419581E-2</v>
      </c>
      <c r="DB46">
        <v>2.5547445255474394E-2</v>
      </c>
      <c r="DC46">
        <v>1.7793594306049758E-2</v>
      </c>
      <c r="DD46">
        <v>2.7972027972028E-2</v>
      </c>
      <c r="DE46">
        <v>2.3809523809523756E-2</v>
      </c>
      <c r="DF46">
        <v>2.3255813953488469E-2</v>
      </c>
      <c r="DG46">
        <v>2.2727272727272676E-2</v>
      </c>
      <c r="DH46">
        <v>2.2222222222222313E-2</v>
      </c>
      <c r="DI46">
        <v>2.7950310559006167E-2</v>
      </c>
      <c r="DJ46">
        <v>2.4169184290030232E-2</v>
      </c>
      <c r="DK46">
        <v>2.064896755162237E-2</v>
      </c>
      <c r="DL46">
        <v>2.3121387283237014E-2</v>
      </c>
      <c r="DM46">
        <v>2.5423728813559282E-2</v>
      </c>
      <c r="DN46">
        <v>2.479338842975215E-2</v>
      </c>
      <c r="DO46">
        <v>1.8817204301075224E-2</v>
      </c>
      <c r="DP46">
        <v>2.6385224274406354E-2</v>
      </c>
      <c r="DQ46">
        <v>2.5706940874036011E-2</v>
      </c>
      <c r="DR46">
        <v>2.5062656641603918E-2</v>
      </c>
      <c r="DU46">
        <v>6.0000000000000053E-2</v>
      </c>
    </row>
    <row r="47" spans="1:125" x14ac:dyDescent="0.25">
      <c r="A47">
        <v>9</v>
      </c>
      <c r="C47" t="s">
        <v>148</v>
      </c>
      <c r="E47" t="s">
        <v>152</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CO47" t="s">
        <v>152</v>
      </c>
      <c r="DU47">
        <v>0</v>
      </c>
    </row>
    <row r="48" spans="1:125" x14ac:dyDescent="0.25">
      <c r="A48">
        <v>9</v>
      </c>
      <c r="B48" t="s">
        <v>152</v>
      </c>
      <c r="C48" t="s">
        <v>148</v>
      </c>
      <c r="E48" t="s">
        <v>38</v>
      </c>
      <c r="F48" t="s">
        <v>150</v>
      </c>
      <c r="L48" s="2"/>
      <c r="M48" s="2"/>
      <c r="N48" s="2">
        <v>83.29</v>
      </c>
      <c r="O48" s="2">
        <v>85.68</v>
      </c>
      <c r="P48" s="2">
        <v>103.15</v>
      </c>
      <c r="Q48" s="2">
        <v>105.73</v>
      </c>
      <c r="R48" s="2">
        <v>108.38</v>
      </c>
      <c r="S48" s="2">
        <v>111.08</v>
      </c>
      <c r="T48" s="2">
        <v>126.17</v>
      </c>
      <c r="U48" s="2">
        <v>129.32</v>
      </c>
      <c r="V48" s="2">
        <v>132.56</v>
      </c>
      <c r="W48" s="2">
        <v>135.87</v>
      </c>
      <c r="X48" s="2">
        <v>147.72999999999999</v>
      </c>
      <c r="Y48" s="2">
        <v>151.41999999999999</v>
      </c>
      <c r="Z48" s="2">
        <v>155.19999999999999</v>
      </c>
      <c r="AA48" s="2">
        <v>159.08000000000001</v>
      </c>
      <c r="AB48" s="2">
        <v>175.94</v>
      </c>
      <c r="AC48" s="2">
        <v>180.34</v>
      </c>
      <c r="AD48" s="2">
        <v>184.85</v>
      </c>
      <c r="AE48" s="2">
        <v>189.47</v>
      </c>
      <c r="AF48" s="2">
        <v>204.49</v>
      </c>
      <c r="AG48" s="2">
        <v>209.6</v>
      </c>
      <c r="AH48" s="2">
        <v>214.84</v>
      </c>
      <c r="AI48" s="2">
        <v>220.21</v>
      </c>
      <c r="AJ48" s="2">
        <v>230.09</v>
      </c>
      <c r="AK48" s="2">
        <v>235.84</v>
      </c>
      <c r="AL48" s="2">
        <v>241.73</v>
      </c>
      <c r="AM48" s="2">
        <v>247.78</v>
      </c>
      <c r="AN48" s="2">
        <v>228.38</v>
      </c>
      <c r="AO48" s="2">
        <v>234.09</v>
      </c>
      <c r="AP48" s="2">
        <v>239.94</v>
      </c>
      <c r="AQ48" s="2">
        <v>245.94</v>
      </c>
      <c r="AT48">
        <v>65.599999999999994</v>
      </c>
      <c r="AU48">
        <v>70.25</v>
      </c>
      <c r="AV48">
        <v>75.11</v>
      </c>
      <c r="AW48">
        <v>80.19</v>
      </c>
      <c r="AX48">
        <v>85.5</v>
      </c>
      <c r="AY48">
        <v>91.05</v>
      </c>
      <c r="AZ48">
        <v>96.85</v>
      </c>
      <c r="BA48">
        <v>102.91</v>
      </c>
      <c r="BB48">
        <v>109.23</v>
      </c>
      <c r="BC48">
        <v>115.83</v>
      </c>
      <c r="BD48">
        <v>122.72</v>
      </c>
      <c r="BE48">
        <v>129.91</v>
      </c>
      <c r="BF48">
        <v>137.41</v>
      </c>
      <c r="BG48">
        <v>145.24</v>
      </c>
      <c r="BH48">
        <v>153.4</v>
      </c>
      <c r="BI48">
        <v>161.91</v>
      </c>
      <c r="BJ48">
        <v>170.78</v>
      </c>
      <c r="BK48">
        <v>180.03</v>
      </c>
      <c r="BL48">
        <v>189.47</v>
      </c>
      <c r="BM48">
        <v>199.51</v>
      </c>
      <c r="BN48">
        <v>209.6</v>
      </c>
      <c r="BO48">
        <v>214.84</v>
      </c>
      <c r="BP48">
        <v>220.21</v>
      </c>
      <c r="BQ48">
        <v>230.09</v>
      </c>
      <c r="BR48">
        <v>235.84</v>
      </c>
      <c r="BS48">
        <v>241.73</v>
      </c>
      <c r="BT48">
        <v>247.78</v>
      </c>
      <c r="BU48">
        <v>228.38</v>
      </c>
      <c r="BV48">
        <v>234.09</v>
      </c>
      <c r="BW48">
        <v>239.94</v>
      </c>
      <c r="BX48">
        <v>245.94</v>
      </c>
      <c r="CC48">
        <v>113.21000653774013</v>
      </c>
      <c r="CD48">
        <v>115.7459106841855</v>
      </c>
      <c r="CE48">
        <v>118.33861908351126</v>
      </c>
      <c r="CF48">
        <v>120.98940415098188</v>
      </c>
      <c r="CG48">
        <v>123.69956680396388</v>
      </c>
      <c r="CJ48">
        <v>49.574180275200007</v>
      </c>
      <c r="CK48">
        <v>53.17</v>
      </c>
      <c r="CL48">
        <v>56.91</v>
      </c>
      <c r="CO48" t="s">
        <v>38</v>
      </c>
      <c r="CP48">
        <v>2.8694921359106739E-2</v>
      </c>
      <c r="CQ48">
        <v>0.20389822595704946</v>
      </c>
      <c r="CR48">
        <v>2.5012118274357713E-2</v>
      </c>
      <c r="CS48">
        <v>2.5063841861344853E-2</v>
      </c>
      <c r="CT48">
        <v>2.4912345451190285E-2</v>
      </c>
      <c r="CU48">
        <v>0.13584803745048618</v>
      </c>
      <c r="CV48">
        <v>2.4966315288895865E-2</v>
      </c>
      <c r="CW48">
        <v>2.5054129291679626E-2</v>
      </c>
      <c r="CX48">
        <v>2.4969824984912511E-2</v>
      </c>
      <c r="CY48">
        <v>8.7289320674173734E-2</v>
      </c>
      <c r="CZ48">
        <v>2.4978000406146336E-2</v>
      </c>
      <c r="DA48">
        <v>2.4963677189274874E-2</v>
      </c>
      <c r="DB48">
        <v>2.5000000000000154E-2</v>
      </c>
      <c r="DC48">
        <v>0.10598441035956742</v>
      </c>
      <c r="DD48">
        <v>2.5008525633738808E-2</v>
      </c>
      <c r="DE48">
        <v>2.5008317622268995E-2</v>
      </c>
      <c r="DF48">
        <v>2.4993237760346253E-2</v>
      </c>
      <c r="DG48">
        <v>7.9273763656515603E-2</v>
      </c>
      <c r="DH48">
        <v>2.498899701696897E-2</v>
      </c>
      <c r="DI48">
        <v>2.5000000000000043E-2</v>
      </c>
      <c r="DJ48">
        <v>2.4995345373301083E-2</v>
      </c>
      <c r="DK48">
        <v>4.4866264020707487E-2</v>
      </c>
      <c r="DL48">
        <v>2.4990221217784346E-2</v>
      </c>
      <c r="DM48">
        <v>2.4974559023066428E-2</v>
      </c>
      <c r="DN48">
        <v>2.5027923716543297E-2</v>
      </c>
      <c r="DO48">
        <v>-7.8295261925902027E-2</v>
      </c>
      <c r="DP48">
        <v>2.5002189333566897E-2</v>
      </c>
      <c r="DQ48">
        <v>2.4990388312187594E-2</v>
      </c>
      <c r="DR48">
        <v>2.5006251562890724E-2</v>
      </c>
      <c r="DU48">
        <v>4.8599999999999994</v>
      </c>
    </row>
    <row r="49" spans="1:125" x14ac:dyDescent="0.25">
      <c r="A49">
        <v>9</v>
      </c>
      <c r="B49" t="s">
        <v>152</v>
      </c>
      <c r="C49" t="s">
        <v>148</v>
      </c>
      <c r="E49" t="s">
        <v>40</v>
      </c>
      <c r="L49" s="2"/>
      <c r="M49" s="2"/>
      <c r="N49" s="2">
        <v>2.06</v>
      </c>
      <c r="O49" s="2">
        <v>2.12</v>
      </c>
      <c r="P49" s="2">
        <v>2.16</v>
      </c>
      <c r="Q49" s="2">
        <v>2.2200000000000002</v>
      </c>
      <c r="R49" s="2">
        <v>2.27</v>
      </c>
      <c r="S49" s="2">
        <v>2.33</v>
      </c>
      <c r="T49" s="2">
        <v>2.37</v>
      </c>
      <c r="U49" s="2">
        <v>2.4300000000000002</v>
      </c>
      <c r="V49" s="2">
        <v>2.5</v>
      </c>
      <c r="W49" s="2">
        <v>2.56</v>
      </c>
      <c r="X49" s="2">
        <v>2.61</v>
      </c>
      <c r="Y49" s="2">
        <v>2.67</v>
      </c>
      <c r="Z49" s="2">
        <v>2.74</v>
      </c>
      <c r="AA49" s="2">
        <v>2.81</v>
      </c>
      <c r="AB49" s="2">
        <v>2.86</v>
      </c>
      <c r="AC49" s="2">
        <v>2.94</v>
      </c>
      <c r="AD49" s="2">
        <v>3.01</v>
      </c>
      <c r="AE49" s="2">
        <v>3.08</v>
      </c>
      <c r="AF49" s="2">
        <v>3.15</v>
      </c>
      <c r="AG49" s="2">
        <v>3.22</v>
      </c>
      <c r="AH49" s="2">
        <v>3.31</v>
      </c>
      <c r="AI49" s="2">
        <v>3.39</v>
      </c>
      <c r="AJ49" s="2">
        <v>3.46</v>
      </c>
      <c r="AK49" s="2">
        <v>3.54</v>
      </c>
      <c r="AL49" s="2">
        <v>3.63</v>
      </c>
      <c r="AM49" s="2">
        <v>3.72</v>
      </c>
      <c r="AN49" s="2">
        <v>3.79</v>
      </c>
      <c r="AO49" s="2">
        <v>3.89</v>
      </c>
      <c r="AP49" s="2">
        <v>3.99</v>
      </c>
      <c r="AQ49" s="2">
        <v>4.09</v>
      </c>
      <c r="AT49">
        <v>1.83</v>
      </c>
      <c r="AU49">
        <v>1.88</v>
      </c>
      <c r="AV49">
        <v>1.93</v>
      </c>
      <c r="AW49">
        <v>1.99</v>
      </c>
      <c r="AX49">
        <v>2.0499999999999998</v>
      </c>
      <c r="AY49">
        <v>2.11</v>
      </c>
      <c r="AZ49">
        <v>2.17</v>
      </c>
      <c r="BA49">
        <v>2.23</v>
      </c>
      <c r="BB49">
        <v>2.29</v>
      </c>
      <c r="BC49">
        <v>2.36</v>
      </c>
      <c r="BD49">
        <v>2.4300000000000002</v>
      </c>
      <c r="BE49">
        <v>2.5</v>
      </c>
      <c r="BF49">
        <v>2.57</v>
      </c>
      <c r="BG49">
        <v>2.64</v>
      </c>
      <c r="BH49">
        <v>2.72</v>
      </c>
      <c r="BI49">
        <v>2.8</v>
      </c>
      <c r="BJ49">
        <v>2.88</v>
      </c>
      <c r="BK49">
        <v>2.96</v>
      </c>
      <c r="BL49">
        <v>3.08</v>
      </c>
      <c r="BM49">
        <v>3.17</v>
      </c>
      <c r="BN49">
        <v>3.22</v>
      </c>
      <c r="BO49">
        <v>3.31</v>
      </c>
      <c r="BP49">
        <v>3.39</v>
      </c>
      <c r="BQ49">
        <v>3.46</v>
      </c>
      <c r="BR49">
        <v>3.54</v>
      </c>
      <c r="BS49">
        <v>3.63</v>
      </c>
      <c r="BT49">
        <v>3.72</v>
      </c>
      <c r="BU49">
        <v>3.79</v>
      </c>
      <c r="BV49">
        <v>3.89</v>
      </c>
      <c r="BW49">
        <v>3.99</v>
      </c>
      <c r="BX49">
        <v>4.09</v>
      </c>
      <c r="BZ49">
        <v>0.61855548617522715</v>
      </c>
      <c r="CC49">
        <v>1.620817164621883</v>
      </c>
      <c r="CD49">
        <v>1.657123469109413</v>
      </c>
      <c r="CE49">
        <v>1.6942430348174637</v>
      </c>
      <c r="CF49">
        <v>1.7321940787973746</v>
      </c>
      <c r="CG49">
        <v>1.7709952261624358</v>
      </c>
      <c r="CJ49">
        <v>1.6571234691094121</v>
      </c>
      <c r="CK49">
        <v>1.69</v>
      </c>
      <c r="CL49">
        <v>1.73</v>
      </c>
      <c r="CO49" t="s">
        <v>40</v>
      </c>
      <c r="CP49">
        <v>2.9126213592233035E-2</v>
      </c>
      <c r="CQ49">
        <v>1.8867924528301903E-2</v>
      </c>
      <c r="CR49">
        <v>2.7777777777777801E-2</v>
      </c>
      <c r="CS49">
        <v>2.2522522522522442E-2</v>
      </c>
      <c r="CT49">
        <v>2.6431718061674034E-2</v>
      </c>
      <c r="CU49">
        <v>1.7167381974248941E-2</v>
      </c>
      <c r="CV49">
        <v>2.5316455696202552E-2</v>
      </c>
      <c r="CW49">
        <v>2.8806584362139849E-2</v>
      </c>
      <c r="CX49">
        <v>2.4000000000000021E-2</v>
      </c>
      <c r="CY49">
        <v>1.9531249999999931E-2</v>
      </c>
      <c r="CZ49">
        <v>2.2988505747126457E-2</v>
      </c>
      <c r="DA49">
        <v>2.6217228464419581E-2</v>
      </c>
      <c r="DB49">
        <v>2.5547445255474394E-2</v>
      </c>
      <c r="DC49">
        <v>1.7793594306049758E-2</v>
      </c>
      <c r="DD49">
        <v>2.7972027972028E-2</v>
      </c>
      <c r="DE49">
        <v>2.3809523809523756E-2</v>
      </c>
      <c r="DF49">
        <v>2.3255813953488469E-2</v>
      </c>
      <c r="DG49">
        <v>2.2727272727272676E-2</v>
      </c>
      <c r="DH49">
        <v>2.2222222222222313E-2</v>
      </c>
      <c r="DI49">
        <v>2.7950310559006167E-2</v>
      </c>
      <c r="DJ49">
        <v>2.4169184290030232E-2</v>
      </c>
      <c r="DK49">
        <v>2.064896755162237E-2</v>
      </c>
      <c r="DL49">
        <v>2.3121387283237014E-2</v>
      </c>
      <c r="DM49">
        <v>2.5423728813559282E-2</v>
      </c>
      <c r="DN49">
        <v>2.479338842975215E-2</v>
      </c>
      <c r="DO49">
        <v>1.8817204301075224E-2</v>
      </c>
      <c r="DP49">
        <v>2.6385224274406354E-2</v>
      </c>
      <c r="DQ49">
        <v>2.5706940874036011E-2</v>
      </c>
      <c r="DR49">
        <v>2.5062656641603918E-2</v>
      </c>
      <c r="DU49">
        <v>5.0000000000000044E-2</v>
      </c>
    </row>
    <row r="50" spans="1:125" x14ac:dyDescent="0.25">
      <c r="A50">
        <v>9</v>
      </c>
      <c r="C50" t="s">
        <v>148</v>
      </c>
      <c r="D50">
        <v>9</v>
      </c>
      <c r="E50" t="s">
        <v>153</v>
      </c>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CG50" t="s">
        <v>289</v>
      </c>
      <c r="CO50" t="s">
        <v>153</v>
      </c>
      <c r="DU50">
        <v>0</v>
      </c>
    </row>
    <row r="51" spans="1:125" x14ac:dyDescent="0.25">
      <c r="A51">
        <v>9</v>
      </c>
      <c r="B51" t="s">
        <v>153</v>
      </c>
      <c r="C51" t="s">
        <v>148</v>
      </c>
      <c r="D51">
        <v>9</v>
      </c>
      <c r="E51" t="s">
        <v>38</v>
      </c>
      <c r="F51" t="s">
        <v>128</v>
      </c>
      <c r="L51" s="2"/>
      <c r="M51" s="2"/>
      <c r="N51" s="2">
        <v>18.079999999999998</v>
      </c>
      <c r="O51" s="2">
        <v>18.600000000000001</v>
      </c>
      <c r="P51" s="2">
        <v>21.47</v>
      </c>
      <c r="Q51" s="2">
        <v>22.01</v>
      </c>
      <c r="R51" s="2">
        <v>22.56</v>
      </c>
      <c r="S51" s="2">
        <v>23.13</v>
      </c>
      <c r="T51" s="2">
        <v>25.63</v>
      </c>
      <c r="U51" s="2">
        <v>26.27</v>
      </c>
      <c r="V51" s="2">
        <v>26.93</v>
      </c>
      <c r="W51" s="2">
        <v>27.6</v>
      </c>
      <c r="X51" s="2">
        <v>29.61</v>
      </c>
      <c r="Y51" s="2">
        <v>30.35</v>
      </c>
      <c r="Z51" s="2">
        <v>31.11</v>
      </c>
      <c r="AA51" s="2">
        <v>31.88</v>
      </c>
      <c r="AB51" s="2">
        <v>34.700000000000003</v>
      </c>
      <c r="AC51" s="2">
        <v>35.56</v>
      </c>
      <c r="AD51" s="2">
        <v>36.450000000000003</v>
      </c>
      <c r="AE51" s="2">
        <v>37.36</v>
      </c>
      <c r="AF51" s="2">
        <v>39.9</v>
      </c>
      <c r="AG51" s="2">
        <v>40.89</v>
      </c>
      <c r="AH51" s="2">
        <v>41.92</v>
      </c>
      <c r="AI51" s="2">
        <v>42.96</v>
      </c>
      <c r="AJ51" s="2">
        <v>44.7</v>
      </c>
      <c r="AK51" s="2">
        <v>45.82</v>
      </c>
      <c r="AL51" s="2">
        <v>46.96</v>
      </c>
      <c r="AM51" s="2">
        <v>48.14</v>
      </c>
      <c r="AN51" s="2">
        <v>45.25</v>
      </c>
      <c r="AO51" s="2">
        <v>46.38</v>
      </c>
      <c r="AP51" s="2">
        <v>47.54</v>
      </c>
      <c r="AQ51" s="2">
        <v>48.73</v>
      </c>
      <c r="AT51">
        <v>21.82</v>
      </c>
      <c r="AU51">
        <v>18.079999999999998</v>
      </c>
      <c r="AV51">
        <v>18.600000000000001</v>
      </c>
      <c r="AW51">
        <v>21.47</v>
      </c>
      <c r="AX51">
        <v>22.01</v>
      </c>
      <c r="AY51">
        <v>22.56</v>
      </c>
      <c r="AZ51">
        <v>23.13</v>
      </c>
      <c r="BA51">
        <v>25.63</v>
      </c>
      <c r="BB51">
        <v>26.27</v>
      </c>
      <c r="BC51">
        <v>26.93</v>
      </c>
      <c r="BD51">
        <v>27.6</v>
      </c>
      <c r="BE51">
        <v>29.61</v>
      </c>
      <c r="BF51">
        <v>30.35</v>
      </c>
      <c r="BG51">
        <v>31.11</v>
      </c>
      <c r="BH51">
        <v>31.88</v>
      </c>
      <c r="BI51">
        <v>34.700000000000003</v>
      </c>
      <c r="BJ51">
        <v>35.56</v>
      </c>
      <c r="BK51">
        <v>36.450000000000003</v>
      </c>
      <c r="BL51">
        <v>37.36</v>
      </c>
      <c r="BM51">
        <v>39.9</v>
      </c>
      <c r="BN51">
        <v>40.89</v>
      </c>
      <c r="BO51">
        <v>41.92</v>
      </c>
      <c r="BP51">
        <v>42.96</v>
      </c>
      <c r="BQ51">
        <v>44.7</v>
      </c>
      <c r="BR51">
        <v>45.82</v>
      </c>
      <c r="BS51">
        <v>46.96</v>
      </c>
      <c r="BT51">
        <v>48.14</v>
      </c>
      <c r="BU51">
        <v>45.25</v>
      </c>
      <c r="BV51">
        <v>46.38</v>
      </c>
      <c r="BW51">
        <v>47.54</v>
      </c>
      <c r="BX51">
        <v>48.73</v>
      </c>
      <c r="CC51">
        <v>21.643496190371881</v>
      </c>
      <c r="CD51">
        <v>22.128310505036207</v>
      </c>
      <c r="CE51">
        <v>22.623984660349016</v>
      </c>
      <c r="CF51">
        <v>23.130761916740834</v>
      </c>
      <c r="CG51">
        <v>23.648890983675827</v>
      </c>
      <c r="CJ51">
        <v>19.479942604800002</v>
      </c>
      <c r="CK51">
        <v>22.4</v>
      </c>
      <c r="CL51">
        <v>23.13</v>
      </c>
      <c r="CO51" t="s">
        <v>38</v>
      </c>
      <c r="CP51">
        <v>2.8761061946902831E-2</v>
      </c>
      <c r="CQ51">
        <v>0.15430107526881706</v>
      </c>
      <c r="CR51">
        <v>2.5151374010246984E-2</v>
      </c>
      <c r="CS51">
        <v>2.4988641526578696E-2</v>
      </c>
      <c r="CT51">
        <v>2.5265957446808526E-2</v>
      </c>
      <c r="CU51">
        <v>0.10808473843493299</v>
      </c>
      <c r="CV51">
        <v>2.4970737417089373E-2</v>
      </c>
      <c r="CW51">
        <v>2.512371526456034E-2</v>
      </c>
      <c r="CX51">
        <v>2.4879316747122231E-2</v>
      </c>
      <c r="CY51">
        <v>7.2826086956521666E-2</v>
      </c>
      <c r="CZ51">
        <v>2.499155690645059E-2</v>
      </c>
      <c r="DA51">
        <v>2.5041186161449687E-2</v>
      </c>
      <c r="DB51">
        <v>2.4750883960141419E-2</v>
      </c>
      <c r="DC51">
        <v>8.8456712672522086E-2</v>
      </c>
      <c r="DD51">
        <v>2.4783861671469721E-2</v>
      </c>
      <c r="DE51">
        <v>2.5028121484814411E-2</v>
      </c>
      <c r="DF51">
        <v>2.4965706447187833E-2</v>
      </c>
      <c r="DG51">
        <v>6.7987152034261214E-2</v>
      </c>
      <c r="DH51">
        <v>2.4812030075188021E-2</v>
      </c>
      <c r="DI51">
        <v>2.5189532893127933E-2</v>
      </c>
      <c r="DJ51">
        <v>2.480916030534349E-2</v>
      </c>
      <c r="DK51">
        <v>4.0502793296089433E-2</v>
      </c>
      <c r="DL51">
        <v>2.5055928411633052E-2</v>
      </c>
      <c r="DM51">
        <v>2.4879965080750775E-2</v>
      </c>
      <c r="DN51">
        <v>2.5127768313458254E-2</v>
      </c>
      <c r="DO51">
        <v>-6.0033236393851282E-2</v>
      </c>
      <c r="DP51">
        <v>2.4972375690607791E-2</v>
      </c>
      <c r="DQ51">
        <v>2.5010780508839942E-2</v>
      </c>
      <c r="DR51">
        <v>2.5031552376945682E-2</v>
      </c>
      <c r="DU51">
        <v>0.52000000000000313</v>
      </c>
    </row>
    <row r="52" spans="1:125" x14ac:dyDescent="0.25">
      <c r="A52">
        <v>9</v>
      </c>
      <c r="B52" t="s">
        <v>153</v>
      </c>
      <c r="C52" t="s">
        <v>148</v>
      </c>
      <c r="D52">
        <v>9</v>
      </c>
      <c r="E52" t="s">
        <v>40</v>
      </c>
      <c r="L52" s="2"/>
      <c r="M52" s="2"/>
      <c r="N52" s="2">
        <v>2.06</v>
      </c>
      <c r="O52" s="2">
        <v>2.12</v>
      </c>
      <c r="P52" s="2">
        <v>2.16</v>
      </c>
      <c r="Q52" s="2">
        <v>2.2200000000000002</v>
      </c>
      <c r="R52" s="2">
        <v>2.27</v>
      </c>
      <c r="S52" s="2">
        <v>2.33</v>
      </c>
      <c r="T52" s="2">
        <v>2.37</v>
      </c>
      <c r="U52" s="2">
        <v>2.4300000000000002</v>
      </c>
      <c r="V52" s="2">
        <v>2.5</v>
      </c>
      <c r="W52" s="2">
        <v>2.56</v>
      </c>
      <c r="X52" s="2">
        <v>2.61</v>
      </c>
      <c r="Y52" s="2">
        <v>2.67</v>
      </c>
      <c r="Z52" s="2">
        <v>2.74</v>
      </c>
      <c r="AA52" s="2">
        <v>2.81</v>
      </c>
      <c r="AB52" s="2">
        <v>2.86</v>
      </c>
      <c r="AC52" s="2">
        <v>2.94</v>
      </c>
      <c r="AD52" s="2">
        <v>3.01</v>
      </c>
      <c r="AE52" s="2">
        <v>3.08</v>
      </c>
      <c r="AF52" s="2">
        <v>3.15</v>
      </c>
      <c r="AG52" s="2">
        <v>3.22</v>
      </c>
      <c r="AH52" s="2">
        <v>3.31</v>
      </c>
      <c r="AI52" s="2">
        <v>3.39</v>
      </c>
      <c r="AJ52" s="2">
        <v>3.46</v>
      </c>
      <c r="AK52" s="2">
        <v>3.54</v>
      </c>
      <c r="AL52" s="2">
        <v>3.63</v>
      </c>
      <c r="AM52" s="2">
        <v>3.72</v>
      </c>
      <c r="AN52" s="2">
        <v>3.79</v>
      </c>
      <c r="AO52" s="2">
        <v>3.89</v>
      </c>
      <c r="AP52" s="2">
        <v>3.99</v>
      </c>
      <c r="AQ52" s="2">
        <v>4.09</v>
      </c>
      <c r="AT52">
        <v>2.0099999999999998</v>
      </c>
      <c r="AU52">
        <v>2.06</v>
      </c>
      <c r="AV52">
        <v>2.12</v>
      </c>
      <c r="AW52">
        <v>2.16</v>
      </c>
      <c r="AX52">
        <v>2.2200000000000002</v>
      </c>
      <c r="AY52">
        <v>2.27</v>
      </c>
      <c r="AZ52">
        <v>2.33</v>
      </c>
      <c r="BA52">
        <v>2.37</v>
      </c>
      <c r="BB52">
        <v>2.4300000000000002</v>
      </c>
      <c r="BC52">
        <v>2.5</v>
      </c>
      <c r="BD52">
        <v>2.56</v>
      </c>
      <c r="BE52">
        <v>2.61</v>
      </c>
      <c r="BF52">
        <v>2.67</v>
      </c>
      <c r="BG52">
        <v>2.74</v>
      </c>
      <c r="BH52">
        <v>2.81</v>
      </c>
      <c r="BI52">
        <v>2.86</v>
      </c>
      <c r="BJ52">
        <v>2.94</v>
      </c>
      <c r="BK52">
        <v>3.01</v>
      </c>
      <c r="BL52">
        <v>3.08</v>
      </c>
      <c r="BM52">
        <v>3.15</v>
      </c>
      <c r="BN52">
        <v>3.22</v>
      </c>
      <c r="BO52">
        <v>3.31</v>
      </c>
      <c r="BP52">
        <v>3.39</v>
      </c>
      <c r="BQ52">
        <v>3.46</v>
      </c>
      <c r="BR52">
        <v>3.54</v>
      </c>
      <c r="BS52">
        <v>3.63</v>
      </c>
      <c r="BT52">
        <v>3.72</v>
      </c>
      <c r="BU52">
        <v>3.79</v>
      </c>
      <c r="BV52">
        <v>3.89</v>
      </c>
      <c r="BW52">
        <v>3.99</v>
      </c>
      <c r="BX52">
        <v>4.09</v>
      </c>
      <c r="BZ52">
        <v>0.61855548617522715</v>
      </c>
      <c r="CC52">
        <v>1.620817164621883</v>
      </c>
      <c r="CD52">
        <v>1.657123469109413</v>
      </c>
      <c r="CE52">
        <v>1.6942430348174637</v>
      </c>
      <c r="CF52">
        <v>1.7321940787973746</v>
      </c>
      <c r="CG52">
        <v>1.7709952261624358</v>
      </c>
      <c r="CJ52">
        <v>1.6571234691094121</v>
      </c>
      <c r="CK52">
        <v>1.69</v>
      </c>
      <c r="CL52">
        <v>1.73</v>
      </c>
      <c r="CO52" t="s">
        <v>40</v>
      </c>
      <c r="CP52">
        <v>2.9126213592233035E-2</v>
      </c>
      <c r="CQ52">
        <v>1.8867924528301903E-2</v>
      </c>
      <c r="CR52">
        <v>2.7777777777777801E-2</v>
      </c>
      <c r="CS52">
        <v>2.2522522522522442E-2</v>
      </c>
      <c r="CT52">
        <v>2.6431718061674034E-2</v>
      </c>
      <c r="CU52">
        <v>1.7167381974248941E-2</v>
      </c>
      <c r="CV52">
        <v>2.5316455696202552E-2</v>
      </c>
      <c r="CW52">
        <v>2.8806584362139849E-2</v>
      </c>
      <c r="CX52">
        <v>2.4000000000000021E-2</v>
      </c>
      <c r="CY52">
        <v>1.9531249999999931E-2</v>
      </c>
      <c r="CZ52">
        <v>2.2988505747126457E-2</v>
      </c>
      <c r="DA52">
        <v>2.6217228464419581E-2</v>
      </c>
      <c r="DB52">
        <v>2.5547445255474394E-2</v>
      </c>
      <c r="DC52">
        <v>1.7793594306049758E-2</v>
      </c>
      <c r="DD52">
        <v>2.7972027972028E-2</v>
      </c>
      <c r="DE52">
        <v>2.3809523809523756E-2</v>
      </c>
      <c r="DF52">
        <v>2.3255813953488469E-2</v>
      </c>
      <c r="DG52">
        <v>2.2727272727272676E-2</v>
      </c>
      <c r="DH52">
        <v>2.2222222222222313E-2</v>
      </c>
      <c r="DI52">
        <v>2.7950310559006167E-2</v>
      </c>
      <c r="DJ52">
        <v>2.4169184290030232E-2</v>
      </c>
      <c r="DK52">
        <v>2.064896755162237E-2</v>
      </c>
      <c r="DL52">
        <v>2.3121387283237014E-2</v>
      </c>
      <c r="DM52">
        <v>2.5423728813559282E-2</v>
      </c>
      <c r="DN52">
        <v>2.479338842975215E-2</v>
      </c>
      <c r="DO52">
        <v>1.8817204301075224E-2</v>
      </c>
      <c r="DP52">
        <v>2.6385224274406354E-2</v>
      </c>
      <c r="DQ52">
        <v>2.5706940874036011E-2</v>
      </c>
      <c r="DR52">
        <v>2.5062656641603918E-2</v>
      </c>
      <c r="DU52">
        <v>6.0000000000000053E-2</v>
      </c>
    </row>
    <row r="53" spans="1:125" x14ac:dyDescent="0.25">
      <c r="A53">
        <v>10</v>
      </c>
      <c r="C53" t="s">
        <v>154</v>
      </c>
      <c r="D53">
        <v>10</v>
      </c>
      <c r="E53" t="s">
        <v>155</v>
      </c>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CG53" t="s">
        <v>289</v>
      </c>
      <c r="CO53" t="s">
        <v>155</v>
      </c>
      <c r="DU53">
        <v>0</v>
      </c>
    </row>
    <row r="54" spans="1:125" x14ac:dyDescent="0.25">
      <c r="A54">
        <v>10</v>
      </c>
      <c r="B54" t="s">
        <v>155</v>
      </c>
      <c r="C54" t="s">
        <v>154</v>
      </c>
      <c r="D54">
        <v>10</v>
      </c>
      <c r="E54" t="s">
        <v>38</v>
      </c>
      <c r="F54" t="s">
        <v>128</v>
      </c>
      <c r="L54" s="2"/>
      <c r="M54" s="2"/>
      <c r="N54" s="2">
        <v>29.63</v>
      </c>
      <c r="O54" s="2">
        <v>30.48</v>
      </c>
      <c r="P54" s="2">
        <v>34.770000000000003</v>
      </c>
      <c r="Q54" s="2">
        <v>35.64</v>
      </c>
      <c r="R54" s="2">
        <v>36.53</v>
      </c>
      <c r="S54" s="2">
        <v>37.450000000000003</v>
      </c>
      <c r="T54" s="2">
        <v>40.17</v>
      </c>
      <c r="U54" s="2">
        <v>41.17</v>
      </c>
      <c r="V54" s="2">
        <v>42.2</v>
      </c>
      <c r="W54" s="2">
        <v>43.26</v>
      </c>
      <c r="X54" s="2">
        <v>46.22</v>
      </c>
      <c r="Y54" s="2">
        <v>47.38</v>
      </c>
      <c r="Z54" s="2">
        <v>48.56</v>
      </c>
      <c r="AA54" s="2">
        <v>49.77</v>
      </c>
      <c r="AB54" s="2">
        <v>53.57</v>
      </c>
      <c r="AC54" s="2">
        <v>54.91</v>
      </c>
      <c r="AD54" s="2">
        <v>56.28</v>
      </c>
      <c r="AE54" s="2">
        <v>57.69</v>
      </c>
      <c r="AF54" s="2">
        <v>59.04</v>
      </c>
      <c r="AG54" s="2">
        <v>60.52</v>
      </c>
      <c r="AH54" s="2">
        <v>62.03</v>
      </c>
      <c r="AI54" s="2">
        <v>63.58</v>
      </c>
      <c r="AJ54" s="2">
        <v>64.010000000000005</v>
      </c>
      <c r="AK54" s="2">
        <v>65.61</v>
      </c>
      <c r="AL54" s="2">
        <v>67.25</v>
      </c>
      <c r="AM54" s="2">
        <v>68.930000000000007</v>
      </c>
      <c r="AN54" s="2">
        <v>69.81</v>
      </c>
      <c r="AO54" s="2">
        <v>71.55</v>
      </c>
      <c r="AP54" s="2">
        <v>73.34</v>
      </c>
      <c r="AQ54" s="2">
        <v>75.17</v>
      </c>
      <c r="AT54">
        <v>33.76</v>
      </c>
      <c r="AU54">
        <v>29.63</v>
      </c>
      <c r="AV54">
        <v>30.48</v>
      </c>
      <c r="AW54">
        <v>34.28</v>
      </c>
      <c r="AX54">
        <v>35.64</v>
      </c>
      <c r="AY54">
        <v>36.53</v>
      </c>
      <c r="AZ54">
        <v>37.450000000000003</v>
      </c>
      <c r="BA54">
        <v>40.17</v>
      </c>
      <c r="BB54">
        <v>41.17</v>
      </c>
      <c r="BC54">
        <v>42.2</v>
      </c>
      <c r="BD54">
        <v>43.26</v>
      </c>
      <c r="BE54">
        <v>46.22</v>
      </c>
      <c r="BF54">
        <v>47.38</v>
      </c>
      <c r="BG54">
        <v>48.56</v>
      </c>
      <c r="BH54">
        <v>49.77</v>
      </c>
      <c r="BI54">
        <v>53.57</v>
      </c>
      <c r="BJ54">
        <v>54.91</v>
      </c>
      <c r="BK54">
        <v>56.28</v>
      </c>
      <c r="BL54">
        <v>57.69</v>
      </c>
      <c r="BM54">
        <v>59.04</v>
      </c>
      <c r="BN54">
        <v>60.52</v>
      </c>
      <c r="BO54">
        <v>62.03</v>
      </c>
      <c r="BP54">
        <v>63.58</v>
      </c>
      <c r="BQ54">
        <v>64.010000000000005</v>
      </c>
      <c r="BR54">
        <v>65.61</v>
      </c>
      <c r="BS54">
        <v>67.25</v>
      </c>
      <c r="BT54">
        <v>68.930000000000007</v>
      </c>
      <c r="BU54">
        <v>69.81</v>
      </c>
      <c r="BV54">
        <v>71.55</v>
      </c>
      <c r="BW54">
        <v>73.34</v>
      </c>
      <c r="BX54">
        <v>75.17</v>
      </c>
      <c r="CC54">
        <v>33.560656271183142</v>
      </c>
      <c r="CD54">
        <v>34.312414971657653</v>
      </c>
      <c r="CE54">
        <v>35.081013067022781</v>
      </c>
      <c r="CF54">
        <v>35.866827759724082</v>
      </c>
      <c r="CG54">
        <v>36.670244701541897</v>
      </c>
      <c r="CJ54">
        <v>34.312414971657653</v>
      </c>
      <c r="CK54">
        <v>35.08</v>
      </c>
      <c r="CL54">
        <v>35.869999999999997</v>
      </c>
      <c r="CO54" t="s">
        <v>38</v>
      </c>
      <c r="CP54">
        <v>2.8687141410732416E-2</v>
      </c>
      <c r="CQ54">
        <v>0.14074803149606308</v>
      </c>
      <c r="CR54">
        <v>2.5021570319240648E-2</v>
      </c>
      <c r="CS54">
        <v>2.497194163860832E-2</v>
      </c>
      <c r="CT54">
        <v>2.5184779633178257E-2</v>
      </c>
      <c r="CU54">
        <v>7.2630173564752973E-2</v>
      </c>
      <c r="CV54">
        <v>2.4894199651481205E-2</v>
      </c>
      <c r="CW54">
        <v>2.5018217148409062E-2</v>
      </c>
      <c r="CX54">
        <v>2.511848341232216E-2</v>
      </c>
      <c r="CY54">
        <v>6.8423485899214084E-2</v>
      </c>
      <c r="CZ54">
        <v>2.5097360450021717E-2</v>
      </c>
      <c r="DA54">
        <v>2.490502321654706E-2</v>
      </c>
      <c r="DB54">
        <v>2.4917627677100512E-2</v>
      </c>
      <c r="DC54">
        <v>7.6351215591721852E-2</v>
      </c>
      <c r="DD54">
        <v>2.5014000373343219E-2</v>
      </c>
      <c r="DE54">
        <v>2.4949918047714525E-2</v>
      </c>
      <c r="DF54">
        <v>2.505330490405111E-2</v>
      </c>
      <c r="DG54">
        <v>2.3400936037441523E-2</v>
      </c>
      <c r="DH54">
        <v>2.5067750677506842E-2</v>
      </c>
      <c r="DI54">
        <v>2.4950429610046232E-2</v>
      </c>
      <c r="DJ54">
        <v>2.4987909076253381E-2</v>
      </c>
      <c r="DK54">
        <v>6.7631330607110232E-3</v>
      </c>
      <c r="DL54">
        <v>2.499609436025612E-2</v>
      </c>
      <c r="DM54">
        <v>2.4996189605243111E-2</v>
      </c>
      <c r="DN54">
        <v>2.4981412639405304E-2</v>
      </c>
      <c r="DO54">
        <v>1.276657478601473E-2</v>
      </c>
      <c r="DP54">
        <v>2.4924795874516469E-2</v>
      </c>
      <c r="DQ54">
        <v>2.5017470300489258E-2</v>
      </c>
      <c r="DR54">
        <v>2.4952277065721274E-2</v>
      </c>
      <c r="DU54">
        <v>0.85000000000000142</v>
      </c>
    </row>
    <row r="55" spans="1:125" x14ac:dyDescent="0.25">
      <c r="A55">
        <v>10</v>
      </c>
      <c r="B55" t="s">
        <v>155</v>
      </c>
      <c r="C55" t="s">
        <v>154</v>
      </c>
      <c r="D55">
        <v>10</v>
      </c>
      <c r="E55" t="s">
        <v>40</v>
      </c>
      <c r="L55" s="2"/>
      <c r="M55" s="2"/>
      <c r="N55" s="2">
        <v>5.89</v>
      </c>
      <c r="O55" s="2">
        <v>6.06</v>
      </c>
      <c r="P55" s="2">
        <v>6.19</v>
      </c>
      <c r="Q55" s="2">
        <v>6.35</v>
      </c>
      <c r="R55" s="2">
        <v>6.5</v>
      </c>
      <c r="S55" s="2">
        <v>6.67</v>
      </c>
      <c r="T55" s="2">
        <v>6.8</v>
      </c>
      <c r="U55" s="2">
        <v>6.97</v>
      </c>
      <c r="V55" s="2">
        <v>7.15</v>
      </c>
      <c r="W55" s="2">
        <v>7.32</v>
      </c>
      <c r="X55" s="2">
        <v>7.47</v>
      </c>
      <c r="Y55" s="2">
        <v>7.66</v>
      </c>
      <c r="Z55" s="2">
        <v>7.85</v>
      </c>
      <c r="AA55" s="2">
        <v>8.0500000000000007</v>
      </c>
      <c r="AB55" s="2">
        <v>8.2100000000000009</v>
      </c>
      <c r="AC55" s="2">
        <v>8.41</v>
      </c>
      <c r="AD55" s="2">
        <v>8.6199999999999992</v>
      </c>
      <c r="AE55" s="2">
        <v>8.84</v>
      </c>
      <c r="AF55" s="2">
        <v>9.01</v>
      </c>
      <c r="AG55" s="2">
        <v>9.24</v>
      </c>
      <c r="AH55" s="2">
        <v>9.4700000000000006</v>
      </c>
      <c r="AI55" s="2">
        <v>9.7100000000000009</v>
      </c>
      <c r="AJ55" s="2">
        <v>9.9</v>
      </c>
      <c r="AK55" s="2">
        <v>10.15</v>
      </c>
      <c r="AL55" s="2">
        <v>10.4</v>
      </c>
      <c r="AM55" s="2">
        <v>10.66</v>
      </c>
      <c r="AN55" s="2">
        <v>10.88</v>
      </c>
      <c r="AO55" s="2">
        <v>11.15</v>
      </c>
      <c r="AP55" s="2">
        <v>11.43</v>
      </c>
      <c r="AQ55" s="2">
        <v>11.71</v>
      </c>
      <c r="AT55">
        <v>5.75</v>
      </c>
      <c r="AU55">
        <v>5.89</v>
      </c>
      <c r="AV55">
        <v>6.06</v>
      </c>
      <c r="AW55">
        <v>6.23</v>
      </c>
      <c r="AX55">
        <v>6.35</v>
      </c>
      <c r="AY55">
        <v>6.5</v>
      </c>
      <c r="AZ55">
        <v>6.67</v>
      </c>
      <c r="BA55">
        <v>6.8</v>
      </c>
      <c r="BB55">
        <v>6.97</v>
      </c>
      <c r="BC55">
        <v>7.15</v>
      </c>
      <c r="BD55">
        <v>7.32</v>
      </c>
      <c r="BE55">
        <v>7.47</v>
      </c>
      <c r="BF55">
        <v>7.66</v>
      </c>
      <c r="BG55">
        <v>7.85</v>
      </c>
      <c r="BH55">
        <v>8.0500000000000007</v>
      </c>
      <c r="BI55">
        <v>8.2100000000000009</v>
      </c>
      <c r="BJ55">
        <v>8.41</v>
      </c>
      <c r="BK55">
        <v>8.6199999999999992</v>
      </c>
      <c r="BL55">
        <v>8.84</v>
      </c>
      <c r="BM55">
        <v>9.01</v>
      </c>
      <c r="BN55">
        <v>9.24</v>
      </c>
      <c r="BO55">
        <v>9.4700000000000006</v>
      </c>
      <c r="BP55">
        <v>9.7100000000000009</v>
      </c>
      <c r="BQ55">
        <v>9.9</v>
      </c>
      <c r="BR55">
        <v>10.15</v>
      </c>
      <c r="BS55">
        <v>10.4</v>
      </c>
      <c r="BT55">
        <v>10.66</v>
      </c>
      <c r="BU55">
        <v>10.88</v>
      </c>
      <c r="BV55">
        <v>11.15</v>
      </c>
      <c r="BW55">
        <v>11.43</v>
      </c>
      <c r="BX55">
        <v>11.71</v>
      </c>
      <c r="BZ55">
        <v>0.34894973349266872</v>
      </c>
      <c r="CC55">
        <v>4.1068842376311974</v>
      </c>
      <c r="CD55">
        <v>4.1988784445541363</v>
      </c>
      <c r="CE55">
        <v>4.292933321712149</v>
      </c>
      <c r="CF55">
        <v>4.3890950281185006</v>
      </c>
      <c r="CG55">
        <v>4.4874107567483552</v>
      </c>
      <c r="CJ55">
        <v>4.1988784445541363</v>
      </c>
      <c r="CK55">
        <v>4.29</v>
      </c>
      <c r="CL55">
        <v>4.3899999999999997</v>
      </c>
      <c r="CO55" t="s">
        <v>40</v>
      </c>
      <c r="CP55">
        <v>2.8862478777589122E-2</v>
      </c>
      <c r="CQ55">
        <v>2.1452145214521583E-2</v>
      </c>
      <c r="CR55">
        <v>2.5848142164781783E-2</v>
      </c>
      <c r="CS55">
        <v>2.3622047244094547E-2</v>
      </c>
      <c r="CT55">
        <v>2.6153846153846142E-2</v>
      </c>
      <c r="CU55">
        <v>1.9490254872563704E-2</v>
      </c>
      <c r="CV55">
        <v>2.4999999999999991E-2</v>
      </c>
      <c r="CW55">
        <v>2.5824964131994348E-2</v>
      </c>
      <c r="CX55">
        <v>2.3776223776223765E-2</v>
      </c>
      <c r="CY55">
        <v>2.049180327868845E-2</v>
      </c>
      <c r="CZ55">
        <v>2.5435073627844765E-2</v>
      </c>
      <c r="DA55">
        <v>2.4804177545691839E-2</v>
      </c>
      <c r="DB55">
        <v>2.5477707006369563E-2</v>
      </c>
      <c r="DC55">
        <v>1.9875776397515543E-2</v>
      </c>
      <c r="DD55">
        <v>2.4360535931790411E-2</v>
      </c>
      <c r="DE55">
        <v>2.4970273483947571E-2</v>
      </c>
      <c r="DF55">
        <v>2.5522041763341143E-2</v>
      </c>
      <c r="DG55">
        <v>1.9230769230769221E-2</v>
      </c>
      <c r="DH55">
        <v>2.5527192008879072E-2</v>
      </c>
      <c r="DI55">
        <v>2.4891774891774937E-2</v>
      </c>
      <c r="DJ55">
        <v>2.5343189017951448E-2</v>
      </c>
      <c r="DK55">
        <v>1.9567456230689957E-2</v>
      </c>
      <c r="DL55">
        <v>2.5252525252525252E-2</v>
      </c>
      <c r="DM55">
        <v>2.463054187192118E-2</v>
      </c>
      <c r="DN55">
        <v>2.4999999999999977E-2</v>
      </c>
      <c r="DO55">
        <v>2.0637898686679233E-2</v>
      </c>
      <c r="DP55">
        <v>2.4816176470588196E-2</v>
      </c>
      <c r="DQ55">
        <v>2.5112107623318329E-2</v>
      </c>
      <c r="DR55">
        <v>2.4496937882764754E-2</v>
      </c>
      <c r="DU55">
        <v>0.16999999999999993</v>
      </c>
    </row>
    <row r="56" spans="1:125" x14ac:dyDescent="0.25">
      <c r="A56">
        <v>10</v>
      </c>
      <c r="D56">
        <v>10</v>
      </c>
      <c r="E56" t="s">
        <v>156</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CO56" t="s">
        <v>156</v>
      </c>
      <c r="DU56">
        <v>0</v>
      </c>
    </row>
    <row r="57" spans="1:125" x14ac:dyDescent="0.25">
      <c r="A57">
        <v>10</v>
      </c>
      <c r="B57" t="s">
        <v>156</v>
      </c>
      <c r="D57">
        <v>10</v>
      </c>
      <c r="E57" t="s">
        <v>40</v>
      </c>
      <c r="L57" s="2"/>
      <c r="M57" s="2"/>
      <c r="N57" s="2">
        <v>35.519999999999996</v>
      </c>
      <c r="O57" s="2">
        <v>36.54</v>
      </c>
      <c r="P57" s="2">
        <v>40.96</v>
      </c>
      <c r="Q57" s="2">
        <v>41.99</v>
      </c>
      <c r="R57" s="2">
        <v>43.03</v>
      </c>
      <c r="S57" s="2">
        <v>44.120000000000005</v>
      </c>
      <c r="T57" s="2">
        <v>46.97</v>
      </c>
      <c r="U57" s="2">
        <v>48.14</v>
      </c>
      <c r="V57" s="2">
        <v>49.35</v>
      </c>
      <c r="W57" s="2">
        <v>50.58</v>
      </c>
      <c r="X57" s="2">
        <v>53.69</v>
      </c>
      <c r="Y57" s="2">
        <v>55.040000000000006</v>
      </c>
      <c r="Z57" s="2">
        <v>56.410000000000004</v>
      </c>
      <c r="AA57" s="2">
        <v>57.820000000000007</v>
      </c>
      <c r="AB57" s="2">
        <v>61.78</v>
      </c>
      <c r="AC57" s="2">
        <v>63.319999999999993</v>
      </c>
      <c r="AD57" s="2">
        <v>64.900000000000006</v>
      </c>
      <c r="AE57" s="2">
        <v>66.53</v>
      </c>
      <c r="AF57" s="2">
        <v>68.05</v>
      </c>
      <c r="AG57" s="2">
        <v>69.760000000000005</v>
      </c>
      <c r="AH57" s="2">
        <v>71.5</v>
      </c>
      <c r="AI57" s="2">
        <v>73.289999999999992</v>
      </c>
      <c r="AJ57" s="2">
        <v>73.910000000000011</v>
      </c>
      <c r="AK57" s="2">
        <v>75.760000000000005</v>
      </c>
      <c r="AL57" s="2">
        <v>77.650000000000006</v>
      </c>
      <c r="AM57" s="2">
        <v>79.59</v>
      </c>
      <c r="AN57" s="2">
        <v>80.69</v>
      </c>
      <c r="AO57" s="2">
        <v>82.7</v>
      </c>
      <c r="AP57" s="2">
        <v>84.77000000000001</v>
      </c>
      <c r="AQ57" s="2">
        <v>86.88</v>
      </c>
      <c r="AT57">
        <v>39.51</v>
      </c>
      <c r="AU57">
        <v>35.520000000000003</v>
      </c>
      <c r="AV57">
        <v>36.54</v>
      </c>
      <c r="AW57">
        <v>40.51</v>
      </c>
      <c r="AX57">
        <v>41.99</v>
      </c>
      <c r="AY57">
        <v>43.03</v>
      </c>
      <c r="AZ57">
        <v>44.12</v>
      </c>
      <c r="BA57">
        <v>46.97</v>
      </c>
      <c r="BB57">
        <v>48.14</v>
      </c>
      <c r="BC57">
        <v>49.35</v>
      </c>
      <c r="BD57">
        <v>50.58</v>
      </c>
      <c r="BE57">
        <v>53.69</v>
      </c>
      <c r="BF57">
        <v>55.04</v>
      </c>
      <c r="BG57">
        <v>56.41</v>
      </c>
      <c r="BH57">
        <v>57.82</v>
      </c>
      <c r="BI57">
        <v>61.78</v>
      </c>
      <c r="BJ57">
        <v>63.32</v>
      </c>
      <c r="BK57">
        <v>64.900000000000006</v>
      </c>
      <c r="BL57">
        <v>66.53</v>
      </c>
      <c r="BM57">
        <v>68.05</v>
      </c>
      <c r="BN57">
        <v>69.760000000000005</v>
      </c>
      <c r="BO57">
        <v>71.5</v>
      </c>
      <c r="BP57">
        <v>73.290000000000006</v>
      </c>
      <c r="BQ57">
        <v>73.91</v>
      </c>
      <c r="BR57">
        <v>75.760000000000005</v>
      </c>
      <c r="BS57">
        <v>77.650000000000006</v>
      </c>
      <c r="BT57">
        <v>79.59</v>
      </c>
      <c r="BU57">
        <v>80.69</v>
      </c>
      <c r="BV57">
        <v>82.7</v>
      </c>
      <c r="BW57">
        <v>84.77</v>
      </c>
      <c r="BX57">
        <v>86.88</v>
      </c>
      <c r="CO57" t="s">
        <v>40</v>
      </c>
      <c r="DU57">
        <v>1.019999999999996</v>
      </c>
    </row>
    <row r="58" spans="1:125" x14ac:dyDescent="0.25">
      <c r="A58">
        <v>10</v>
      </c>
      <c r="C58" t="s">
        <v>154</v>
      </c>
      <c r="D58">
        <v>10</v>
      </c>
      <c r="E58" t="s">
        <v>157</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CG58" t="s">
        <v>289</v>
      </c>
      <c r="CO58" t="s">
        <v>157</v>
      </c>
      <c r="DU58">
        <v>0</v>
      </c>
    </row>
    <row r="59" spans="1:125" x14ac:dyDescent="0.25">
      <c r="A59">
        <v>10</v>
      </c>
      <c r="B59" t="s">
        <v>157</v>
      </c>
      <c r="C59" t="s">
        <v>154</v>
      </c>
      <c r="D59">
        <v>10</v>
      </c>
      <c r="E59" t="s">
        <v>38</v>
      </c>
      <c r="F59" t="s">
        <v>150</v>
      </c>
      <c r="L59" s="2"/>
      <c r="M59" s="2"/>
      <c r="N59" s="2">
        <v>104.84</v>
      </c>
      <c r="O59" s="2">
        <v>107.85</v>
      </c>
      <c r="P59" s="2">
        <v>125.2</v>
      </c>
      <c r="Q59" s="2">
        <v>128.33000000000001</v>
      </c>
      <c r="R59" s="2">
        <v>131.54</v>
      </c>
      <c r="S59" s="2">
        <v>134.83000000000001</v>
      </c>
      <c r="T59" s="2">
        <v>145.66999999999999</v>
      </c>
      <c r="U59" s="2">
        <v>149.32</v>
      </c>
      <c r="V59" s="2">
        <v>153.05000000000001</v>
      </c>
      <c r="W59" s="2">
        <v>156.88</v>
      </c>
      <c r="X59" s="2">
        <v>168.67</v>
      </c>
      <c r="Y59" s="2">
        <v>172.89</v>
      </c>
      <c r="Z59" s="2">
        <v>177.21</v>
      </c>
      <c r="AA59" s="2">
        <v>181.64</v>
      </c>
      <c r="AB59" s="2">
        <v>196.85</v>
      </c>
      <c r="AC59" s="2">
        <v>201.77</v>
      </c>
      <c r="AD59" s="2">
        <v>206.81</v>
      </c>
      <c r="AE59" s="2">
        <v>211.98</v>
      </c>
      <c r="AF59" s="2">
        <v>217.02</v>
      </c>
      <c r="AG59" s="2">
        <v>222.45</v>
      </c>
      <c r="AH59" s="2">
        <v>228.01</v>
      </c>
      <c r="AI59" s="2">
        <v>233.71</v>
      </c>
      <c r="AJ59" s="2">
        <v>234.84</v>
      </c>
      <c r="AK59" s="2">
        <v>240.71</v>
      </c>
      <c r="AL59" s="2">
        <v>246.72</v>
      </c>
      <c r="AM59" s="2">
        <v>252.89</v>
      </c>
      <c r="AN59" s="2">
        <v>255.85</v>
      </c>
      <c r="AO59" s="2">
        <v>262.25</v>
      </c>
      <c r="AP59" s="2">
        <v>268.8</v>
      </c>
      <c r="AQ59" s="2">
        <v>275.52</v>
      </c>
      <c r="AT59">
        <v>122.34</v>
      </c>
      <c r="AU59">
        <v>104.84</v>
      </c>
      <c r="AV59">
        <v>107.85</v>
      </c>
      <c r="AW59">
        <v>113.87</v>
      </c>
      <c r="AX59">
        <v>120.15</v>
      </c>
      <c r="AY59">
        <v>126.69</v>
      </c>
      <c r="AZ59">
        <v>133.51</v>
      </c>
      <c r="BA59">
        <v>140.62</v>
      </c>
      <c r="BB59">
        <v>148.03</v>
      </c>
      <c r="BC59">
        <v>153.05000000000001</v>
      </c>
      <c r="BD59">
        <v>156.88</v>
      </c>
      <c r="BE59">
        <v>165.05</v>
      </c>
      <c r="BF59">
        <v>172.89</v>
      </c>
      <c r="BG59">
        <v>177.21</v>
      </c>
      <c r="BH59">
        <v>181.64</v>
      </c>
      <c r="BI59">
        <v>190.96</v>
      </c>
      <c r="BJ59">
        <v>200.67</v>
      </c>
      <c r="BK59">
        <v>206.81</v>
      </c>
      <c r="BL59">
        <v>211.98</v>
      </c>
      <c r="BM59">
        <v>217.02</v>
      </c>
      <c r="BN59">
        <v>222.45</v>
      </c>
      <c r="BO59">
        <v>228.01</v>
      </c>
      <c r="BP59">
        <v>233.71</v>
      </c>
      <c r="BQ59">
        <v>234.84</v>
      </c>
      <c r="BR59">
        <v>240.71</v>
      </c>
      <c r="BS59">
        <v>246.72</v>
      </c>
      <c r="BT59">
        <v>252.89</v>
      </c>
      <c r="BU59">
        <v>255.85</v>
      </c>
      <c r="BV59">
        <v>262.25</v>
      </c>
      <c r="BW59">
        <v>268.8</v>
      </c>
      <c r="BX59">
        <v>275.52</v>
      </c>
      <c r="CC59">
        <v>125.29637333536949</v>
      </c>
      <c r="CD59">
        <v>128.10301209808179</v>
      </c>
      <c r="CE59">
        <v>130.9725195690788</v>
      </c>
      <c r="CF59">
        <v>133.90630400742614</v>
      </c>
      <c r="CG59">
        <v>136.90580521719249</v>
      </c>
      <c r="CJ59">
        <v>127.67912778239999</v>
      </c>
      <c r="CK59">
        <v>130.97</v>
      </c>
      <c r="CL59">
        <v>133.91</v>
      </c>
      <c r="CO59" t="s">
        <v>38</v>
      </c>
      <c r="CP59">
        <v>2.8710415871804566E-2</v>
      </c>
      <c r="CQ59">
        <v>0.1608715808993974</v>
      </c>
      <c r="CR59">
        <v>2.5000000000000078E-2</v>
      </c>
      <c r="CS59">
        <v>2.5013636717836664E-2</v>
      </c>
      <c r="CT59">
        <v>2.5011403375399276E-2</v>
      </c>
      <c r="CU59">
        <v>8.0397537639990913E-2</v>
      </c>
      <c r="CV59">
        <v>2.5056634859614239E-2</v>
      </c>
      <c r="CW59">
        <v>2.4979908920439449E-2</v>
      </c>
      <c r="CX59">
        <v>2.5024501796798326E-2</v>
      </c>
      <c r="CY59">
        <v>7.5152983171851054E-2</v>
      </c>
      <c r="CZ59">
        <v>2.5019268393905253E-2</v>
      </c>
      <c r="DA59">
        <v>2.4986985944820534E-2</v>
      </c>
      <c r="DB59">
        <v>2.4998589244399176E-2</v>
      </c>
      <c r="DC59">
        <v>8.3737062321074709E-2</v>
      </c>
      <c r="DD59">
        <v>2.4993649987300057E-2</v>
      </c>
      <c r="DE59">
        <v>2.4978936412747146E-2</v>
      </c>
      <c r="DF59">
        <v>2.4998791160968946E-2</v>
      </c>
      <c r="DG59">
        <v>2.3775827908293332E-2</v>
      </c>
      <c r="DH59">
        <v>2.5020735416090581E-2</v>
      </c>
      <c r="DI59">
        <v>2.4994380759721296E-2</v>
      </c>
      <c r="DJ59">
        <v>2.4998903556861615E-2</v>
      </c>
      <c r="DK59">
        <v>4.8350519875058635E-3</v>
      </c>
      <c r="DL59">
        <v>2.4995741781638582E-2</v>
      </c>
      <c r="DM59">
        <v>2.4967803581072621E-2</v>
      </c>
      <c r="DN59">
        <v>2.5008106355382569E-2</v>
      </c>
      <c r="DO59">
        <v>1.1704693740361455E-2</v>
      </c>
      <c r="DP59">
        <v>2.5014657025600961E-2</v>
      </c>
      <c r="DQ59">
        <v>2.497616777883703E-2</v>
      </c>
      <c r="DR59">
        <v>2.499999999999989E-2</v>
      </c>
      <c r="DU59">
        <v>3.0099999999999909</v>
      </c>
    </row>
    <row r="60" spans="1:125" x14ac:dyDescent="0.25">
      <c r="A60">
        <v>10</v>
      </c>
      <c r="B60" t="s">
        <v>157</v>
      </c>
      <c r="C60" t="s">
        <v>154</v>
      </c>
      <c r="D60">
        <v>10</v>
      </c>
      <c r="E60" t="s">
        <v>40</v>
      </c>
      <c r="L60" s="2"/>
      <c r="M60" s="2"/>
      <c r="N60" s="2">
        <v>5.89</v>
      </c>
      <c r="O60" s="2">
        <v>6.06</v>
      </c>
      <c r="P60" s="2">
        <v>6.19</v>
      </c>
      <c r="Q60" s="2">
        <v>6.35</v>
      </c>
      <c r="R60" s="2">
        <v>6.5</v>
      </c>
      <c r="S60" s="2">
        <v>6.67</v>
      </c>
      <c r="T60" s="2">
        <v>6.8</v>
      </c>
      <c r="U60" s="2">
        <v>6.97</v>
      </c>
      <c r="V60" s="2">
        <v>7.15</v>
      </c>
      <c r="W60" s="2">
        <v>7.32</v>
      </c>
      <c r="X60" s="2">
        <v>7.47</v>
      </c>
      <c r="Y60" s="2">
        <v>7.66</v>
      </c>
      <c r="Z60" s="2">
        <v>7.85</v>
      </c>
      <c r="AA60" s="2">
        <v>8.0500000000000007</v>
      </c>
      <c r="AB60" s="2">
        <v>8.2100000000000009</v>
      </c>
      <c r="AC60" s="2">
        <v>8.41</v>
      </c>
      <c r="AD60" s="2">
        <v>8.6199999999999992</v>
      </c>
      <c r="AE60" s="2">
        <v>8.84</v>
      </c>
      <c r="AF60" s="2">
        <v>9.01</v>
      </c>
      <c r="AG60" s="2">
        <v>9.24</v>
      </c>
      <c r="AH60" s="2">
        <v>9.4700000000000006</v>
      </c>
      <c r="AI60" s="2">
        <v>9.7100000000000009</v>
      </c>
      <c r="AJ60" s="2">
        <v>9.9</v>
      </c>
      <c r="AK60" s="2">
        <v>10.15</v>
      </c>
      <c r="AL60" s="2">
        <v>10.4</v>
      </c>
      <c r="AM60" s="2">
        <v>10.66</v>
      </c>
      <c r="AN60" s="2">
        <v>10.88</v>
      </c>
      <c r="AO60" s="2">
        <v>11.15</v>
      </c>
      <c r="AP60" s="2">
        <v>11.43</v>
      </c>
      <c r="AQ60" s="2">
        <v>11.71</v>
      </c>
      <c r="AT60">
        <v>5.75</v>
      </c>
      <c r="AU60">
        <v>5.89</v>
      </c>
      <c r="AV60">
        <v>6.06</v>
      </c>
      <c r="AW60">
        <v>6.23</v>
      </c>
      <c r="AX60">
        <v>6.41</v>
      </c>
      <c r="AY60">
        <v>6.59</v>
      </c>
      <c r="AZ60">
        <v>6.78</v>
      </c>
      <c r="BA60">
        <v>6.97</v>
      </c>
      <c r="BB60">
        <v>7.17</v>
      </c>
      <c r="BC60">
        <v>7.15</v>
      </c>
      <c r="BD60">
        <v>7.32</v>
      </c>
      <c r="BE60">
        <v>7.53</v>
      </c>
      <c r="BF60">
        <v>7.66</v>
      </c>
      <c r="BG60">
        <v>7.85</v>
      </c>
      <c r="BH60">
        <v>8.0500000000000007</v>
      </c>
      <c r="BI60">
        <v>8.2799999999999994</v>
      </c>
      <c r="BJ60">
        <v>8.52</v>
      </c>
      <c r="BK60">
        <v>8.6199999999999992</v>
      </c>
      <c r="BL60">
        <v>8.84</v>
      </c>
      <c r="BM60">
        <v>9.01</v>
      </c>
      <c r="BN60">
        <v>9.24</v>
      </c>
      <c r="BO60">
        <v>9.4700000000000006</v>
      </c>
      <c r="BP60">
        <v>9.7100000000000009</v>
      </c>
      <c r="BQ60">
        <v>9.9</v>
      </c>
      <c r="BR60">
        <v>10.15</v>
      </c>
      <c r="BS60">
        <v>10.4</v>
      </c>
      <c r="BT60">
        <v>10.66</v>
      </c>
      <c r="BU60">
        <v>10.88</v>
      </c>
      <c r="BV60">
        <v>11.15</v>
      </c>
      <c r="BW60">
        <v>11.43</v>
      </c>
      <c r="BX60">
        <v>11.71</v>
      </c>
      <c r="BZ60">
        <v>0.34894973349266872</v>
      </c>
      <c r="CC60">
        <v>4.1068842376311974</v>
      </c>
      <c r="CD60">
        <v>4.1988784445541363</v>
      </c>
      <c r="CE60">
        <v>4.292933321712149</v>
      </c>
      <c r="CF60">
        <v>4.3890950281185006</v>
      </c>
      <c r="CG60">
        <v>4.4874107567483552</v>
      </c>
      <c r="CJ60">
        <v>4.1988784445541354</v>
      </c>
      <c r="CK60">
        <v>4.29</v>
      </c>
      <c r="CL60">
        <v>4.3899999999999997</v>
      </c>
      <c r="CO60" t="s">
        <v>40</v>
      </c>
      <c r="CP60">
        <v>2.8862478777589122E-2</v>
      </c>
      <c r="CQ60">
        <v>2.1452145214521583E-2</v>
      </c>
      <c r="CR60">
        <v>2.5848142164781783E-2</v>
      </c>
      <c r="CS60">
        <v>2.3622047244094547E-2</v>
      </c>
      <c r="CT60">
        <v>2.6153846153846142E-2</v>
      </c>
      <c r="CU60">
        <v>1.9490254872563704E-2</v>
      </c>
      <c r="CV60">
        <v>2.4999999999999991E-2</v>
      </c>
      <c r="CW60">
        <v>2.5824964131994348E-2</v>
      </c>
      <c r="CX60">
        <v>2.3776223776223765E-2</v>
      </c>
      <c r="CY60">
        <v>2.049180327868845E-2</v>
      </c>
      <c r="CZ60">
        <v>2.5435073627844765E-2</v>
      </c>
      <c r="DA60">
        <v>2.4804177545691839E-2</v>
      </c>
      <c r="DB60">
        <v>2.5477707006369563E-2</v>
      </c>
      <c r="DC60">
        <v>1.9875776397515543E-2</v>
      </c>
      <c r="DD60">
        <v>2.4360535931790411E-2</v>
      </c>
      <c r="DE60">
        <v>2.4970273483947571E-2</v>
      </c>
      <c r="DF60">
        <v>2.5522041763341143E-2</v>
      </c>
      <c r="DG60">
        <v>1.9230769230769221E-2</v>
      </c>
      <c r="DH60">
        <v>2.5527192008879072E-2</v>
      </c>
      <c r="DI60">
        <v>2.4891774891774937E-2</v>
      </c>
      <c r="DJ60">
        <v>2.5343189017951448E-2</v>
      </c>
      <c r="DK60">
        <v>1.9567456230689957E-2</v>
      </c>
      <c r="DL60">
        <v>2.5252525252525252E-2</v>
      </c>
      <c r="DM60">
        <v>2.463054187192118E-2</v>
      </c>
      <c r="DN60">
        <v>2.4999999999999977E-2</v>
      </c>
      <c r="DO60">
        <v>2.0637898686679233E-2</v>
      </c>
      <c r="DP60">
        <v>2.4816176470588196E-2</v>
      </c>
      <c r="DQ60">
        <v>2.5112107623318329E-2</v>
      </c>
      <c r="DR60">
        <v>2.4496937882764754E-2</v>
      </c>
      <c r="DU60">
        <v>0.16999999999999993</v>
      </c>
    </row>
    <row r="61" spans="1:125" x14ac:dyDescent="0.25">
      <c r="A61">
        <v>10</v>
      </c>
      <c r="C61" t="s">
        <v>154</v>
      </c>
      <c r="E61" t="s">
        <v>158</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CO61" t="s">
        <v>158</v>
      </c>
      <c r="DU61">
        <v>0</v>
      </c>
    </row>
    <row r="62" spans="1:125" x14ac:dyDescent="0.25">
      <c r="A62">
        <v>10</v>
      </c>
      <c r="B62" t="s">
        <v>158</v>
      </c>
      <c r="C62" t="s">
        <v>154</v>
      </c>
      <c r="E62" t="s">
        <v>38</v>
      </c>
      <c r="F62" t="s">
        <v>128</v>
      </c>
      <c r="L62" s="2"/>
      <c r="M62" s="2"/>
      <c r="N62" s="2">
        <v>29.63</v>
      </c>
      <c r="O62" s="2">
        <v>30.48</v>
      </c>
      <c r="P62" s="2">
        <v>34.770000000000003</v>
      </c>
      <c r="Q62" s="2">
        <v>35.64</v>
      </c>
      <c r="R62" s="2">
        <v>36.53</v>
      </c>
      <c r="S62" s="2">
        <v>37.450000000000003</v>
      </c>
      <c r="T62" s="2">
        <v>40.17</v>
      </c>
      <c r="U62" s="2">
        <v>41.17</v>
      </c>
      <c r="V62" s="2">
        <v>42.2</v>
      </c>
      <c r="W62" s="2">
        <v>43.26</v>
      </c>
      <c r="X62" s="2">
        <v>46.22</v>
      </c>
      <c r="Y62" s="2">
        <v>47.38</v>
      </c>
      <c r="Z62" s="2">
        <v>48.56</v>
      </c>
      <c r="AA62" s="2">
        <v>49.77</v>
      </c>
      <c r="AB62" s="2">
        <v>53.57</v>
      </c>
      <c r="AC62" s="2">
        <v>54.91</v>
      </c>
      <c r="AD62" s="2">
        <v>56.28</v>
      </c>
      <c r="AE62" s="2">
        <v>57.69</v>
      </c>
      <c r="AF62" s="2">
        <v>59.04</v>
      </c>
      <c r="AG62" s="2">
        <v>60.52</v>
      </c>
      <c r="AH62" s="2">
        <v>62.03</v>
      </c>
      <c r="AI62" s="2">
        <v>63.58</v>
      </c>
      <c r="AJ62" s="2">
        <v>64.010000000000005</v>
      </c>
      <c r="AK62" s="2">
        <v>65.61</v>
      </c>
      <c r="AL62" s="2">
        <v>67.25</v>
      </c>
      <c r="AM62" s="2">
        <v>68.930000000000007</v>
      </c>
      <c r="AN62" s="2">
        <v>69.81</v>
      </c>
      <c r="AO62" s="2">
        <v>71.55</v>
      </c>
      <c r="AP62" s="2">
        <v>73.34</v>
      </c>
      <c r="AQ62" s="2">
        <v>75.17</v>
      </c>
      <c r="AT62">
        <v>33.76</v>
      </c>
      <c r="AU62">
        <v>29.63</v>
      </c>
      <c r="AV62">
        <v>30.48</v>
      </c>
      <c r="AW62">
        <v>34.28</v>
      </c>
      <c r="AX62">
        <v>35.64</v>
      </c>
      <c r="AY62">
        <v>36.53</v>
      </c>
      <c r="AZ62">
        <v>37.450000000000003</v>
      </c>
      <c r="BA62">
        <v>40.17</v>
      </c>
      <c r="BB62">
        <v>41.17</v>
      </c>
      <c r="BC62">
        <v>42.2</v>
      </c>
      <c r="BD62">
        <v>43.26</v>
      </c>
      <c r="BE62">
        <v>46.22</v>
      </c>
      <c r="BF62">
        <v>47.38</v>
      </c>
      <c r="BG62">
        <v>48.56</v>
      </c>
      <c r="BH62">
        <v>49.77</v>
      </c>
      <c r="BI62">
        <v>53.57</v>
      </c>
      <c r="BJ62">
        <v>54.91</v>
      </c>
      <c r="BK62">
        <v>56.28</v>
      </c>
      <c r="BL62">
        <v>57.69</v>
      </c>
      <c r="BM62">
        <v>59.04</v>
      </c>
      <c r="BN62">
        <v>60.52</v>
      </c>
      <c r="BO62">
        <v>62.03</v>
      </c>
      <c r="BP62">
        <v>63.58</v>
      </c>
      <c r="BQ62">
        <v>64.010000000000005</v>
      </c>
      <c r="BR62">
        <v>65.61</v>
      </c>
      <c r="BS62">
        <v>67.25</v>
      </c>
      <c r="BT62">
        <v>68.930000000000007</v>
      </c>
      <c r="BU62">
        <v>69.81</v>
      </c>
      <c r="BV62">
        <v>71.55</v>
      </c>
      <c r="BW62">
        <v>73.34</v>
      </c>
      <c r="BX62">
        <v>75.17</v>
      </c>
      <c r="CC62">
        <v>33.560656271183142</v>
      </c>
      <c r="CD62">
        <v>34.312414971657653</v>
      </c>
      <c r="CE62">
        <v>35.081013067022781</v>
      </c>
      <c r="CF62">
        <v>35.866827759724082</v>
      </c>
      <c r="CG62">
        <v>36.670244701541897</v>
      </c>
      <c r="CJ62">
        <v>34.312414971657653</v>
      </c>
      <c r="CK62">
        <v>35.08</v>
      </c>
      <c r="CL62">
        <v>35.869999999999997</v>
      </c>
      <c r="CO62" t="s">
        <v>38</v>
      </c>
      <c r="CP62">
        <v>2.8687141410732416E-2</v>
      </c>
      <c r="CQ62">
        <v>0.14074803149606308</v>
      </c>
      <c r="CR62">
        <v>2.5021570319240648E-2</v>
      </c>
      <c r="CS62">
        <v>2.497194163860832E-2</v>
      </c>
      <c r="CT62">
        <v>2.5184779633178257E-2</v>
      </c>
      <c r="CU62">
        <v>7.2630173564752973E-2</v>
      </c>
      <c r="CV62">
        <v>2.4894199651481205E-2</v>
      </c>
      <c r="CW62">
        <v>2.5018217148409062E-2</v>
      </c>
      <c r="CX62">
        <v>2.511848341232216E-2</v>
      </c>
      <c r="CY62">
        <v>6.8423485899214084E-2</v>
      </c>
      <c r="CZ62">
        <v>2.5097360450021717E-2</v>
      </c>
      <c r="DA62">
        <v>2.490502321654706E-2</v>
      </c>
      <c r="DB62">
        <v>2.4917627677100512E-2</v>
      </c>
      <c r="DC62">
        <v>7.6351215591721852E-2</v>
      </c>
      <c r="DD62">
        <v>2.5014000373343219E-2</v>
      </c>
      <c r="DE62">
        <v>2.4949918047714525E-2</v>
      </c>
      <c r="DF62">
        <v>2.505330490405111E-2</v>
      </c>
      <c r="DG62">
        <v>2.3400936037441523E-2</v>
      </c>
      <c r="DH62">
        <v>2.5067750677506842E-2</v>
      </c>
      <c r="DI62">
        <v>2.4950429610046232E-2</v>
      </c>
      <c r="DJ62">
        <v>2.4987909076253381E-2</v>
      </c>
      <c r="DK62">
        <v>6.7631330607110232E-3</v>
      </c>
      <c r="DL62">
        <v>2.499609436025612E-2</v>
      </c>
      <c r="DM62">
        <v>2.4996189605243111E-2</v>
      </c>
      <c r="DN62">
        <v>2.4981412639405304E-2</v>
      </c>
      <c r="DO62">
        <v>1.276657478601473E-2</v>
      </c>
      <c r="DP62">
        <v>2.4924795874516469E-2</v>
      </c>
      <c r="DQ62">
        <v>2.5017470300489258E-2</v>
      </c>
      <c r="DR62">
        <v>2.4952277065721274E-2</v>
      </c>
      <c r="DU62">
        <v>0.85000000000000142</v>
      </c>
    </row>
    <row r="63" spans="1:125" x14ac:dyDescent="0.25">
      <c r="A63">
        <v>10</v>
      </c>
      <c r="B63" t="s">
        <v>158</v>
      </c>
      <c r="C63" t="s">
        <v>154</v>
      </c>
      <c r="E63" t="s">
        <v>40</v>
      </c>
      <c r="L63" s="2"/>
      <c r="M63" s="2"/>
      <c r="N63" s="2">
        <v>5.89</v>
      </c>
      <c r="O63" s="2">
        <v>6.06</v>
      </c>
      <c r="P63" s="2">
        <v>6.19</v>
      </c>
      <c r="Q63" s="2">
        <v>6.35</v>
      </c>
      <c r="R63" s="2">
        <v>6.5</v>
      </c>
      <c r="S63" s="2">
        <v>6.67</v>
      </c>
      <c r="T63" s="2">
        <v>6.8</v>
      </c>
      <c r="U63" s="2">
        <v>6.97</v>
      </c>
      <c r="V63" s="2">
        <v>7.15</v>
      </c>
      <c r="W63" s="2">
        <v>7.32</v>
      </c>
      <c r="X63" s="2">
        <v>7.47</v>
      </c>
      <c r="Y63" s="2">
        <v>7.66</v>
      </c>
      <c r="Z63" s="2">
        <v>7.85</v>
      </c>
      <c r="AA63" s="2">
        <v>8.0500000000000007</v>
      </c>
      <c r="AB63" s="2">
        <v>8.2100000000000009</v>
      </c>
      <c r="AC63" s="2">
        <v>8.41</v>
      </c>
      <c r="AD63" s="2">
        <v>8.6199999999999992</v>
      </c>
      <c r="AE63" s="2">
        <v>8.84</v>
      </c>
      <c r="AF63" s="2">
        <v>9.01</v>
      </c>
      <c r="AG63" s="2">
        <v>9.24</v>
      </c>
      <c r="AH63" s="2">
        <v>9.4700000000000006</v>
      </c>
      <c r="AI63" s="2">
        <v>9.7100000000000009</v>
      </c>
      <c r="AJ63" s="2">
        <v>9.9</v>
      </c>
      <c r="AK63" s="2">
        <v>10.15</v>
      </c>
      <c r="AL63" s="2">
        <v>10.4</v>
      </c>
      <c r="AM63" s="2">
        <v>10.66</v>
      </c>
      <c r="AN63" s="2">
        <v>10.88</v>
      </c>
      <c r="AO63" s="2">
        <v>11.15</v>
      </c>
      <c r="AP63" s="2">
        <v>11.43</v>
      </c>
      <c r="AQ63" s="2">
        <v>11.71</v>
      </c>
      <c r="AT63">
        <v>5.75</v>
      </c>
      <c r="AU63">
        <v>5.89</v>
      </c>
      <c r="AV63">
        <v>6.06</v>
      </c>
      <c r="AW63">
        <v>6.23</v>
      </c>
      <c r="AX63">
        <v>6.35</v>
      </c>
      <c r="AY63">
        <v>6.5</v>
      </c>
      <c r="AZ63">
        <v>6.67</v>
      </c>
      <c r="BA63">
        <v>6.8</v>
      </c>
      <c r="BB63">
        <v>6.97</v>
      </c>
      <c r="BC63">
        <v>7.15</v>
      </c>
      <c r="BD63">
        <v>7.32</v>
      </c>
      <c r="BE63">
        <v>7.47</v>
      </c>
      <c r="BF63">
        <v>7.66</v>
      </c>
      <c r="BG63">
        <v>7.85</v>
      </c>
      <c r="BH63">
        <v>8.0500000000000007</v>
      </c>
      <c r="BI63">
        <v>8.2100000000000009</v>
      </c>
      <c r="BJ63">
        <v>8.41</v>
      </c>
      <c r="BK63">
        <v>8.6199999999999992</v>
      </c>
      <c r="BL63">
        <v>8.84</v>
      </c>
      <c r="BM63">
        <v>9.01</v>
      </c>
      <c r="BN63">
        <v>9.24</v>
      </c>
      <c r="BO63">
        <v>9.4700000000000006</v>
      </c>
      <c r="BP63">
        <v>9.7100000000000009</v>
      </c>
      <c r="BQ63">
        <v>9.9</v>
      </c>
      <c r="BR63">
        <v>10.15</v>
      </c>
      <c r="BS63">
        <v>10.4</v>
      </c>
      <c r="BT63">
        <v>10.66</v>
      </c>
      <c r="BU63">
        <v>10.88</v>
      </c>
      <c r="BV63">
        <v>11.15</v>
      </c>
      <c r="BW63">
        <v>11.43</v>
      </c>
      <c r="BX63">
        <v>11.71</v>
      </c>
      <c r="BZ63">
        <v>0.34894973349266872</v>
      </c>
      <c r="CC63">
        <v>4.1068842376311974</v>
      </c>
      <c r="CD63">
        <v>4.1988784445541363</v>
      </c>
      <c r="CE63">
        <v>4.292933321712149</v>
      </c>
      <c r="CF63">
        <v>4.3890950281185006</v>
      </c>
      <c r="CG63">
        <v>4.4874107567483552</v>
      </c>
      <c r="CJ63">
        <v>4.1988784445541363</v>
      </c>
      <c r="CK63">
        <v>4.29</v>
      </c>
      <c r="CL63">
        <v>4.3899999999999997</v>
      </c>
      <c r="CO63" t="s">
        <v>40</v>
      </c>
      <c r="CP63">
        <v>2.8862478777589122E-2</v>
      </c>
      <c r="CQ63">
        <v>2.1452145214521583E-2</v>
      </c>
      <c r="CR63">
        <v>2.5848142164781783E-2</v>
      </c>
      <c r="CS63">
        <v>2.3622047244094547E-2</v>
      </c>
      <c r="CT63">
        <v>2.6153846153846142E-2</v>
      </c>
      <c r="CU63">
        <v>1.9490254872563704E-2</v>
      </c>
      <c r="CV63">
        <v>2.4999999999999991E-2</v>
      </c>
      <c r="CW63">
        <v>2.5824964131994348E-2</v>
      </c>
      <c r="CX63">
        <v>2.3776223776223765E-2</v>
      </c>
      <c r="CY63">
        <v>2.049180327868845E-2</v>
      </c>
      <c r="CZ63">
        <v>2.5435073627844765E-2</v>
      </c>
      <c r="DA63">
        <v>2.4804177545691839E-2</v>
      </c>
      <c r="DB63">
        <v>2.5477707006369563E-2</v>
      </c>
      <c r="DC63">
        <v>1.9875776397515543E-2</v>
      </c>
      <c r="DD63">
        <v>2.4360535931790411E-2</v>
      </c>
      <c r="DE63">
        <v>2.4970273483947571E-2</v>
      </c>
      <c r="DF63">
        <v>2.5522041763341143E-2</v>
      </c>
      <c r="DG63">
        <v>1.9230769230769221E-2</v>
      </c>
      <c r="DH63">
        <v>2.5527192008879072E-2</v>
      </c>
      <c r="DI63">
        <v>2.4891774891774937E-2</v>
      </c>
      <c r="DJ63">
        <v>2.5343189017951448E-2</v>
      </c>
      <c r="DK63">
        <v>1.9567456230689957E-2</v>
      </c>
      <c r="DL63">
        <v>2.5252525252525252E-2</v>
      </c>
      <c r="DM63">
        <v>2.463054187192118E-2</v>
      </c>
      <c r="DN63">
        <v>2.4999999999999977E-2</v>
      </c>
      <c r="DO63">
        <v>2.0637898686679233E-2</v>
      </c>
      <c r="DP63">
        <v>2.4816176470588196E-2</v>
      </c>
      <c r="DQ63">
        <v>2.5112107623318329E-2</v>
      </c>
      <c r="DR63">
        <v>2.4496937882764754E-2</v>
      </c>
      <c r="DU63">
        <v>0.16999999999999993</v>
      </c>
    </row>
    <row r="64" spans="1:125" x14ac:dyDescent="0.25">
      <c r="A64">
        <v>11</v>
      </c>
      <c r="C64" t="s">
        <v>159</v>
      </c>
      <c r="D64">
        <v>11</v>
      </c>
      <c r="E64" t="s">
        <v>160</v>
      </c>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CG64" t="s">
        <v>289</v>
      </c>
      <c r="CO64" t="s">
        <v>160</v>
      </c>
      <c r="DU64">
        <v>0</v>
      </c>
    </row>
    <row r="65" spans="1:125" x14ac:dyDescent="0.25">
      <c r="A65">
        <v>11</v>
      </c>
      <c r="B65" t="s">
        <v>160</v>
      </c>
      <c r="C65" t="s">
        <v>159</v>
      </c>
      <c r="D65">
        <v>11</v>
      </c>
      <c r="E65" t="s">
        <v>38</v>
      </c>
      <c r="F65" t="s">
        <v>128</v>
      </c>
      <c r="L65" s="2"/>
      <c r="M65" s="2"/>
      <c r="N65" s="2">
        <v>14.18</v>
      </c>
      <c r="O65" s="2">
        <v>14.58</v>
      </c>
      <c r="P65" s="2">
        <v>15.54</v>
      </c>
      <c r="Q65" s="2">
        <v>15.93</v>
      </c>
      <c r="R65" s="2">
        <v>16.329999999999998</v>
      </c>
      <c r="S65" s="2">
        <v>16.739999999999998</v>
      </c>
      <c r="T65" s="2">
        <v>17.670000000000002</v>
      </c>
      <c r="U65" s="2">
        <v>18.12</v>
      </c>
      <c r="V65" s="2">
        <v>18.57</v>
      </c>
      <c r="W65" s="2">
        <v>19.03</v>
      </c>
      <c r="X65" s="2">
        <v>21.16</v>
      </c>
      <c r="Y65" s="2">
        <v>21.68</v>
      </c>
      <c r="Z65" s="2">
        <v>22.23</v>
      </c>
      <c r="AA65" s="2">
        <v>22.78</v>
      </c>
      <c r="AB65" s="2">
        <v>23.89</v>
      </c>
      <c r="AC65" s="2">
        <v>24.48</v>
      </c>
      <c r="AD65" s="2">
        <v>25.1</v>
      </c>
      <c r="AE65" s="2">
        <v>25.72</v>
      </c>
      <c r="AF65" s="2">
        <v>25.99</v>
      </c>
      <c r="AG65" s="2">
        <v>26.64</v>
      </c>
      <c r="AH65" s="2">
        <v>27.3</v>
      </c>
      <c r="AI65" s="2">
        <v>27.99</v>
      </c>
      <c r="AJ65" s="2">
        <v>28.45</v>
      </c>
      <c r="AK65" s="2">
        <v>29.16</v>
      </c>
      <c r="AL65" s="2">
        <v>29.89</v>
      </c>
      <c r="AM65" s="2">
        <v>30.64</v>
      </c>
      <c r="AN65" s="2">
        <v>31.32</v>
      </c>
      <c r="AO65" s="2">
        <v>32.1</v>
      </c>
      <c r="AP65" s="2">
        <v>32.909999999999997</v>
      </c>
      <c r="AQ65" s="2">
        <v>33.729999999999997</v>
      </c>
      <c r="AT65">
        <v>16.010000000000002</v>
      </c>
      <c r="AU65">
        <v>14.18</v>
      </c>
      <c r="AV65">
        <v>14.58</v>
      </c>
      <c r="AW65">
        <v>15.54</v>
      </c>
      <c r="AX65">
        <v>15.93</v>
      </c>
      <c r="AY65">
        <v>16.329999999999998</v>
      </c>
      <c r="AZ65">
        <v>16.739999999999998</v>
      </c>
      <c r="BA65">
        <v>17.670000000000002</v>
      </c>
      <c r="BB65">
        <v>18.12</v>
      </c>
      <c r="BC65">
        <v>18.57</v>
      </c>
      <c r="BD65">
        <v>19.03</v>
      </c>
      <c r="BE65">
        <v>21.16</v>
      </c>
      <c r="BF65">
        <v>21.68</v>
      </c>
      <c r="BG65">
        <v>22.23</v>
      </c>
      <c r="BH65">
        <v>22.78</v>
      </c>
      <c r="BI65">
        <v>23.89</v>
      </c>
      <c r="BJ65">
        <v>24.48</v>
      </c>
      <c r="BK65">
        <v>25.1</v>
      </c>
      <c r="BL65">
        <v>25.72</v>
      </c>
      <c r="BM65">
        <v>25.99</v>
      </c>
      <c r="BN65">
        <v>26.64</v>
      </c>
      <c r="BO65">
        <v>27.3</v>
      </c>
      <c r="BP65">
        <v>27.99</v>
      </c>
      <c r="BQ65">
        <v>28.45</v>
      </c>
      <c r="BR65">
        <v>29.16</v>
      </c>
      <c r="BS65">
        <v>29.89</v>
      </c>
      <c r="BT65">
        <v>30.64</v>
      </c>
      <c r="BU65">
        <v>31.32</v>
      </c>
      <c r="BV65">
        <v>32.1</v>
      </c>
      <c r="BW65">
        <v>32.909999999999997</v>
      </c>
      <c r="BX65">
        <v>33.729999999999997</v>
      </c>
      <c r="CC65">
        <v>12.094511784807121</v>
      </c>
      <c r="CD65">
        <v>12.365428848786799</v>
      </c>
      <c r="CE65">
        <v>12.642414454999624</v>
      </c>
      <c r="CF65">
        <v>12.925604538791614</v>
      </c>
      <c r="CG65">
        <v>13.215138080460546</v>
      </c>
      <c r="CJ65">
        <v>13.55</v>
      </c>
      <c r="CK65">
        <v>12.93</v>
      </c>
      <c r="CL65">
        <v>13.22</v>
      </c>
      <c r="CO65" t="s">
        <v>38</v>
      </c>
      <c r="CP65">
        <v>2.8208744710860392E-2</v>
      </c>
      <c r="CQ65">
        <v>6.5843621399176891E-2</v>
      </c>
      <c r="CR65">
        <v>2.5096525096525133E-2</v>
      </c>
      <c r="CS65">
        <v>2.5109855618330106E-2</v>
      </c>
      <c r="CT65">
        <v>2.5107164727495419E-2</v>
      </c>
      <c r="CU65">
        <v>5.5555555555555754E-2</v>
      </c>
      <c r="CV65">
        <v>2.5466893039049192E-2</v>
      </c>
      <c r="CW65">
        <v>2.4834437086092676E-2</v>
      </c>
      <c r="CX65">
        <v>2.4771136241249374E-2</v>
      </c>
      <c r="CY65">
        <v>0.11192853389385175</v>
      </c>
      <c r="CZ65">
        <v>2.4574669187145539E-2</v>
      </c>
      <c r="DA65">
        <v>2.5369003690036935E-2</v>
      </c>
      <c r="DB65">
        <v>2.4741340530814247E-2</v>
      </c>
      <c r="DC65">
        <v>4.8726953467954318E-2</v>
      </c>
      <c r="DD65">
        <v>2.4696525742988692E-2</v>
      </c>
      <c r="DE65">
        <v>2.5326797385620957E-2</v>
      </c>
      <c r="DF65">
        <v>2.4701195219123402E-2</v>
      </c>
      <c r="DG65">
        <v>1.0497667185069968E-2</v>
      </c>
      <c r="DH65">
        <v>2.5009619084263263E-2</v>
      </c>
      <c r="DI65">
        <v>2.4774774774774778E-2</v>
      </c>
      <c r="DJ65">
        <v>2.5274725274725192E-2</v>
      </c>
      <c r="DK65">
        <v>1.6434440871739939E-2</v>
      </c>
      <c r="DL65">
        <v>2.4956063268892825E-2</v>
      </c>
      <c r="DM65">
        <v>2.5034293552812087E-2</v>
      </c>
      <c r="DN65">
        <v>2.5092004014720642E-2</v>
      </c>
      <c r="DO65">
        <v>2.2193211488250642E-2</v>
      </c>
      <c r="DP65">
        <v>2.490421455938701E-2</v>
      </c>
      <c r="DQ65">
        <v>2.5233644859812932E-2</v>
      </c>
      <c r="DR65">
        <v>2.4916438772409615E-2</v>
      </c>
      <c r="DU65">
        <v>0.40000000000000036</v>
      </c>
    </row>
    <row r="66" spans="1:125" x14ac:dyDescent="0.25">
      <c r="A66">
        <v>11</v>
      </c>
      <c r="B66" t="s">
        <v>160</v>
      </c>
      <c r="C66" t="s">
        <v>159</v>
      </c>
      <c r="D66">
        <v>11</v>
      </c>
      <c r="E66" t="s">
        <v>40</v>
      </c>
      <c r="L66" s="2"/>
      <c r="M66" s="2"/>
      <c r="N66" s="2">
        <v>1.81</v>
      </c>
      <c r="O66" s="2">
        <v>1.87</v>
      </c>
      <c r="P66" s="2">
        <v>1.91</v>
      </c>
      <c r="Q66" s="2">
        <v>1.95</v>
      </c>
      <c r="R66" s="2">
        <v>2</v>
      </c>
      <c r="S66" s="2">
        <v>2.0499999999999998</v>
      </c>
      <c r="T66" s="2">
        <v>2.1</v>
      </c>
      <c r="U66" s="2">
        <v>2.15</v>
      </c>
      <c r="V66" s="2">
        <v>2.2000000000000002</v>
      </c>
      <c r="W66" s="2">
        <v>2.2599999999999998</v>
      </c>
      <c r="X66" s="2">
        <v>2.2999999999999998</v>
      </c>
      <c r="Y66" s="2">
        <v>2.36</v>
      </c>
      <c r="Z66" s="2">
        <v>2.42</v>
      </c>
      <c r="AA66" s="2">
        <v>2.48</v>
      </c>
      <c r="AB66" s="2">
        <v>2.5299999999999998</v>
      </c>
      <c r="AC66" s="2">
        <v>2.59</v>
      </c>
      <c r="AD66" s="2">
        <v>2.66</v>
      </c>
      <c r="AE66" s="2">
        <v>2.72</v>
      </c>
      <c r="AF66" s="2">
        <v>2.78</v>
      </c>
      <c r="AG66" s="2">
        <v>2.85</v>
      </c>
      <c r="AH66" s="2">
        <v>2.92</v>
      </c>
      <c r="AI66" s="2">
        <v>2.99</v>
      </c>
      <c r="AJ66" s="2">
        <v>3.05</v>
      </c>
      <c r="AK66" s="2">
        <v>3.13</v>
      </c>
      <c r="AL66" s="2">
        <v>3.21</v>
      </c>
      <c r="AM66" s="2">
        <v>3.29</v>
      </c>
      <c r="AN66" s="2">
        <v>3.35</v>
      </c>
      <c r="AO66" s="2">
        <v>3.44</v>
      </c>
      <c r="AP66" s="2">
        <v>3.52</v>
      </c>
      <c r="AQ66" s="2">
        <v>3.61</v>
      </c>
      <c r="AT66">
        <v>1.77</v>
      </c>
      <c r="AU66">
        <v>1.81</v>
      </c>
      <c r="AV66">
        <v>1.87</v>
      </c>
      <c r="AW66">
        <v>1.91</v>
      </c>
      <c r="AX66">
        <v>1.95</v>
      </c>
      <c r="AY66">
        <v>2</v>
      </c>
      <c r="AZ66">
        <v>2.0499999999999998</v>
      </c>
      <c r="BA66">
        <v>2.1</v>
      </c>
      <c r="BB66">
        <v>2.15</v>
      </c>
      <c r="BC66">
        <v>2.2000000000000002</v>
      </c>
      <c r="BD66">
        <v>2.2599999999999998</v>
      </c>
      <c r="BE66">
        <v>2.2999999999999998</v>
      </c>
      <c r="BF66">
        <v>2.36</v>
      </c>
      <c r="BG66">
        <v>2.42</v>
      </c>
      <c r="BH66">
        <v>2.48</v>
      </c>
      <c r="BI66">
        <v>2.5299999999999998</v>
      </c>
      <c r="BJ66">
        <v>2.59</v>
      </c>
      <c r="BK66">
        <v>2.66</v>
      </c>
      <c r="BL66">
        <v>2.72</v>
      </c>
      <c r="BM66">
        <v>2.78</v>
      </c>
      <c r="BN66">
        <v>2.85</v>
      </c>
      <c r="BO66">
        <v>2.92</v>
      </c>
      <c r="BP66">
        <v>2.99</v>
      </c>
      <c r="BQ66">
        <v>3.05</v>
      </c>
      <c r="BR66">
        <v>3.13</v>
      </c>
      <c r="BS66">
        <v>3.21</v>
      </c>
      <c r="BT66">
        <v>3.29</v>
      </c>
      <c r="BU66">
        <v>3.35</v>
      </c>
      <c r="BV66">
        <v>3.44</v>
      </c>
      <c r="BW66">
        <v>3.52</v>
      </c>
      <c r="BX66">
        <v>3.61</v>
      </c>
      <c r="BZ66">
        <v>0.64738128297404007</v>
      </c>
      <c r="CC66">
        <v>0.98660316878185239</v>
      </c>
      <c r="CD66">
        <v>1.0087030797625658</v>
      </c>
      <c r="CE66">
        <v>1.0312980287492473</v>
      </c>
      <c r="CF66">
        <v>1.0543991045932302</v>
      </c>
      <c r="CG66">
        <v>1.0780176445361185</v>
      </c>
      <c r="CJ66">
        <v>1.0087030797625658</v>
      </c>
      <c r="CK66">
        <v>1.03</v>
      </c>
      <c r="CL66">
        <v>1.08</v>
      </c>
      <c r="CO66" t="s">
        <v>40</v>
      </c>
      <c r="CP66">
        <v>3.3149171270718258E-2</v>
      </c>
      <c r="CQ66">
        <v>2.13903743315507E-2</v>
      </c>
      <c r="CR66">
        <v>2.0942408376963369E-2</v>
      </c>
      <c r="CS66">
        <v>2.5641025641025664E-2</v>
      </c>
      <c r="CT66">
        <v>2.4999999999999911E-2</v>
      </c>
      <c r="CU66">
        <v>2.4390243902439157E-2</v>
      </c>
      <c r="CV66">
        <v>2.3809523809523725E-2</v>
      </c>
      <c r="CW66">
        <v>2.3255813953488497E-2</v>
      </c>
      <c r="CX66">
        <v>2.7272727272727094E-2</v>
      </c>
      <c r="CY66">
        <v>1.7699115044247805E-2</v>
      </c>
      <c r="CZ66">
        <v>2.6086956521739157E-2</v>
      </c>
      <c r="DA66">
        <v>2.5423728813559344E-2</v>
      </c>
      <c r="DB66">
        <v>2.4793388429752088E-2</v>
      </c>
      <c r="DC66">
        <v>2.0161290322580575E-2</v>
      </c>
      <c r="DD66">
        <v>2.3715415019762869E-2</v>
      </c>
      <c r="DE66">
        <v>2.702702702702714E-2</v>
      </c>
      <c r="DF66">
        <v>2.2556390977443629E-2</v>
      </c>
      <c r="DG66">
        <v>2.205882352941162E-2</v>
      </c>
      <c r="DH66">
        <v>2.5179856115108017E-2</v>
      </c>
      <c r="DI66">
        <v>2.4561403508771874E-2</v>
      </c>
      <c r="DJ66">
        <v>2.3972602739726127E-2</v>
      </c>
      <c r="DK66">
        <v>2.0066889632106892E-2</v>
      </c>
      <c r="DL66">
        <v>2.6229508196721336E-2</v>
      </c>
      <c r="DM66">
        <v>2.5559105431309927E-2</v>
      </c>
      <c r="DN66">
        <v>2.4922118380062329E-2</v>
      </c>
      <c r="DO66">
        <v>1.8237082066869317E-2</v>
      </c>
      <c r="DP66">
        <v>2.6865671641791003E-2</v>
      </c>
      <c r="DQ66">
        <v>2.3255813953488393E-2</v>
      </c>
      <c r="DR66">
        <v>2.5568181818181778E-2</v>
      </c>
      <c r="DU66">
        <v>6.0000000000000053E-2</v>
      </c>
    </row>
    <row r="67" spans="1:125" x14ac:dyDescent="0.25">
      <c r="A67">
        <v>12</v>
      </c>
      <c r="C67" t="s">
        <v>161</v>
      </c>
      <c r="D67">
        <v>12</v>
      </c>
      <c r="E67" t="s">
        <v>162</v>
      </c>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CG67" t="s">
        <v>289</v>
      </c>
      <c r="CO67" t="s">
        <v>162</v>
      </c>
      <c r="DU67">
        <v>0</v>
      </c>
    </row>
    <row r="68" spans="1:125" x14ac:dyDescent="0.25">
      <c r="A68">
        <v>12</v>
      </c>
      <c r="B68" t="s">
        <v>162</v>
      </c>
      <c r="C68" t="s">
        <v>161</v>
      </c>
      <c r="D68">
        <v>12</v>
      </c>
      <c r="E68" t="s">
        <v>38</v>
      </c>
      <c r="F68" t="s">
        <v>128</v>
      </c>
      <c r="L68" s="2"/>
      <c r="M68" s="2"/>
      <c r="N68" s="2">
        <v>6.1</v>
      </c>
      <c r="O68" s="2">
        <v>6.27</v>
      </c>
      <c r="P68" s="2">
        <v>6.95</v>
      </c>
      <c r="Q68" s="2">
        <v>7.12</v>
      </c>
      <c r="R68" s="2">
        <v>7.3</v>
      </c>
      <c r="S68" s="2">
        <v>7.48</v>
      </c>
      <c r="T68" s="2">
        <v>7.91</v>
      </c>
      <c r="U68" s="2">
        <v>8.1</v>
      </c>
      <c r="V68" s="2">
        <v>8.31</v>
      </c>
      <c r="W68" s="2">
        <v>8.51</v>
      </c>
      <c r="X68" s="2">
        <v>9.08</v>
      </c>
      <c r="Y68" s="2">
        <v>9.31</v>
      </c>
      <c r="Z68" s="2">
        <v>9.5399999999999991</v>
      </c>
      <c r="AA68" s="2">
        <v>9.7799999999999994</v>
      </c>
      <c r="AB68" s="2">
        <v>10.23</v>
      </c>
      <c r="AC68" s="2">
        <v>10.48</v>
      </c>
      <c r="AD68" s="2">
        <v>10.75</v>
      </c>
      <c r="AE68" s="2">
        <v>11.01</v>
      </c>
      <c r="AF68" s="2">
        <v>11.55</v>
      </c>
      <c r="AG68" s="2">
        <v>11.84</v>
      </c>
      <c r="AH68" s="2">
        <v>12.13</v>
      </c>
      <c r="AI68" s="2">
        <v>12.44</v>
      </c>
      <c r="AJ68" s="2">
        <v>11.23</v>
      </c>
      <c r="AK68" s="2">
        <v>11.51</v>
      </c>
      <c r="AL68" s="2">
        <v>11.8</v>
      </c>
      <c r="AM68" s="2">
        <v>12.09</v>
      </c>
      <c r="AN68" s="2">
        <v>10.17</v>
      </c>
      <c r="AO68" s="2">
        <v>10.42</v>
      </c>
      <c r="AP68" s="2">
        <v>10.69</v>
      </c>
      <c r="AQ68" s="2">
        <v>10.95</v>
      </c>
      <c r="AT68">
        <v>6.58</v>
      </c>
      <c r="AU68">
        <v>6.1</v>
      </c>
      <c r="AV68">
        <v>6.27</v>
      </c>
      <c r="AW68">
        <v>6.95</v>
      </c>
      <c r="AX68">
        <v>7.12</v>
      </c>
      <c r="AY68">
        <v>7.3</v>
      </c>
      <c r="AZ68">
        <v>7.48</v>
      </c>
      <c r="BA68">
        <v>7.91</v>
      </c>
      <c r="BB68">
        <v>8.1</v>
      </c>
      <c r="BC68">
        <v>8.31</v>
      </c>
      <c r="BD68">
        <v>8.51</v>
      </c>
      <c r="BE68">
        <v>9.08</v>
      </c>
      <c r="BF68">
        <v>9.31</v>
      </c>
      <c r="BG68">
        <v>9.5399999999999991</v>
      </c>
      <c r="BH68">
        <v>9.7799999999999994</v>
      </c>
      <c r="BI68">
        <v>10.23</v>
      </c>
      <c r="BJ68">
        <v>10.48</v>
      </c>
      <c r="BK68">
        <v>10.75</v>
      </c>
      <c r="BL68">
        <v>11.01</v>
      </c>
      <c r="BM68">
        <v>11.55</v>
      </c>
      <c r="BN68">
        <v>11.84</v>
      </c>
      <c r="BO68">
        <v>12.13</v>
      </c>
      <c r="BP68">
        <v>12.44</v>
      </c>
      <c r="BQ68">
        <v>11.23</v>
      </c>
      <c r="BR68">
        <v>11.51</v>
      </c>
      <c r="BS68">
        <v>11.8</v>
      </c>
      <c r="BT68">
        <v>12.09</v>
      </c>
      <c r="BU68">
        <v>10.17</v>
      </c>
      <c r="BV68">
        <v>10.42</v>
      </c>
      <c r="BW68">
        <v>10.69</v>
      </c>
      <c r="BX68">
        <v>10.95</v>
      </c>
      <c r="CC68">
        <v>6.2144199069868078</v>
      </c>
      <c r="CD68">
        <v>6.3536229129033108</v>
      </c>
      <c r="CE68">
        <v>6.4959440661523447</v>
      </c>
      <c r="CF68">
        <v>6.6414532132341568</v>
      </c>
      <c r="CG68">
        <v>6.7902217652106014</v>
      </c>
      <c r="CJ68">
        <v>15.1</v>
      </c>
      <c r="CK68">
        <v>6.64</v>
      </c>
      <c r="CL68">
        <v>6.79</v>
      </c>
      <c r="CO68" t="s">
        <v>38</v>
      </c>
      <c r="CP68">
        <v>2.7868852459016383E-2</v>
      </c>
      <c r="CQ68">
        <v>0.10845295055821381</v>
      </c>
      <c r="CR68">
        <v>2.4460431654676248E-2</v>
      </c>
      <c r="CS68">
        <v>2.5280898876404456E-2</v>
      </c>
      <c r="CT68">
        <v>2.4657534246575425E-2</v>
      </c>
      <c r="CU68">
        <v>5.748663101604274E-2</v>
      </c>
      <c r="CV68">
        <v>2.4020227560050504E-2</v>
      </c>
      <c r="CW68">
        <v>2.5925925925926033E-2</v>
      </c>
      <c r="CX68">
        <v>2.4067388688327231E-2</v>
      </c>
      <c r="CY68">
        <v>6.6980023501762673E-2</v>
      </c>
      <c r="CZ68">
        <v>2.5330396475770973E-2</v>
      </c>
      <c r="DA68">
        <v>2.4704618689580949E-2</v>
      </c>
      <c r="DB68">
        <v>2.5157232704402541E-2</v>
      </c>
      <c r="DC68">
        <v>4.6012269938650416E-2</v>
      </c>
      <c r="DD68">
        <v>2.4437927663734114E-2</v>
      </c>
      <c r="DE68">
        <v>2.5763358778625914E-2</v>
      </c>
      <c r="DF68">
        <v>2.4186046511627889E-2</v>
      </c>
      <c r="DG68">
        <v>4.9046321525885644E-2</v>
      </c>
      <c r="DH68">
        <v>2.5108225108225034E-2</v>
      </c>
      <c r="DI68">
        <v>2.4493243243243323E-2</v>
      </c>
      <c r="DJ68">
        <v>2.5556471558120256E-2</v>
      </c>
      <c r="DK68">
        <v>-9.7266881028938837E-2</v>
      </c>
      <c r="DL68">
        <v>2.4933214603739925E-2</v>
      </c>
      <c r="DM68">
        <v>2.5195482189400601E-2</v>
      </c>
      <c r="DN68">
        <v>2.4576271186440603E-2</v>
      </c>
      <c r="DO68">
        <v>-0.15880893300248139</v>
      </c>
      <c r="DP68">
        <v>2.4582104228121928E-2</v>
      </c>
      <c r="DQ68">
        <v>2.5911708253358885E-2</v>
      </c>
      <c r="DR68">
        <v>2.4321796071094463E-2</v>
      </c>
      <c r="DU68">
        <v>0.16999999999999993</v>
      </c>
    </row>
    <row r="69" spans="1:125" x14ac:dyDescent="0.25">
      <c r="A69">
        <v>12</v>
      </c>
      <c r="B69" t="s">
        <v>162</v>
      </c>
      <c r="C69" t="s">
        <v>161</v>
      </c>
      <c r="D69">
        <v>12</v>
      </c>
      <c r="E69" t="s">
        <v>40</v>
      </c>
      <c r="L69" s="2"/>
      <c r="M69" s="2"/>
      <c r="N69" s="2">
        <v>1.23</v>
      </c>
      <c r="O69" s="2">
        <v>1.27</v>
      </c>
      <c r="P69" s="2">
        <v>1.29</v>
      </c>
      <c r="Q69" s="2">
        <v>1.33</v>
      </c>
      <c r="R69" s="2">
        <v>1.36</v>
      </c>
      <c r="S69" s="2">
        <v>1.39</v>
      </c>
      <c r="T69" s="2">
        <v>1.42</v>
      </c>
      <c r="U69" s="2">
        <v>1.46</v>
      </c>
      <c r="V69" s="2">
        <v>1.49</v>
      </c>
      <c r="W69" s="2">
        <v>1.53</v>
      </c>
      <c r="X69" s="2">
        <v>1.56</v>
      </c>
      <c r="Y69" s="2">
        <v>1.6</v>
      </c>
      <c r="Z69" s="2">
        <v>1.64</v>
      </c>
      <c r="AA69" s="2">
        <v>1.68</v>
      </c>
      <c r="AB69" s="2">
        <v>1.71</v>
      </c>
      <c r="AC69" s="2">
        <v>1.76</v>
      </c>
      <c r="AD69" s="2">
        <v>1.8</v>
      </c>
      <c r="AE69" s="2">
        <v>1.85</v>
      </c>
      <c r="AF69" s="2">
        <v>1.88</v>
      </c>
      <c r="AG69" s="2">
        <v>1.93</v>
      </c>
      <c r="AH69" s="2">
        <v>1.98</v>
      </c>
      <c r="AI69" s="2">
        <v>2.0299999999999998</v>
      </c>
      <c r="AJ69" s="2">
        <v>2.0699999999999998</v>
      </c>
      <c r="AK69" s="2">
        <v>2.12</v>
      </c>
      <c r="AL69" s="2">
        <v>2.17</v>
      </c>
      <c r="AM69" s="2">
        <v>2.23</v>
      </c>
      <c r="AN69" s="2">
        <v>2.27</v>
      </c>
      <c r="AO69" s="2">
        <v>2.33</v>
      </c>
      <c r="AP69" s="2">
        <v>2.39</v>
      </c>
      <c r="AQ69" s="2">
        <v>2.4500000000000002</v>
      </c>
      <c r="AT69">
        <v>1.2</v>
      </c>
      <c r="AU69">
        <v>1.23</v>
      </c>
      <c r="AV69">
        <v>1.27</v>
      </c>
      <c r="AW69">
        <v>1.29</v>
      </c>
      <c r="AX69">
        <v>1.33</v>
      </c>
      <c r="AY69">
        <v>1.36</v>
      </c>
      <c r="AZ69">
        <v>1.39</v>
      </c>
      <c r="BA69">
        <v>1.42</v>
      </c>
      <c r="BB69">
        <v>1.46</v>
      </c>
      <c r="BC69">
        <v>1.49</v>
      </c>
      <c r="BD69">
        <v>1.53</v>
      </c>
      <c r="BE69">
        <v>1.56</v>
      </c>
      <c r="BF69">
        <v>1.6</v>
      </c>
      <c r="BG69">
        <v>1.64</v>
      </c>
      <c r="BH69">
        <v>1.68</v>
      </c>
      <c r="BI69">
        <v>1.71</v>
      </c>
      <c r="BJ69">
        <v>1.76</v>
      </c>
      <c r="BK69">
        <v>1.8</v>
      </c>
      <c r="BL69">
        <v>1.85</v>
      </c>
      <c r="BM69">
        <v>1.88</v>
      </c>
      <c r="BN69">
        <v>1.93</v>
      </c>
      <c r="BO69">
        <v>1.98</v>
      </c>
      <c r="BP69">
        <v>2.0299999999999998</v>
      </c>
      <c r="BQ69">
        <v>2.0699999999999998</v>
      </c>
      <c r="BR69">
        <v>2.12</v>
      </c>
      <c r="BS69">
        <v>2.17</v>
      </c>
      <c r="BT69">
        <v>2.23</v>
      </c>
      <c r="BU69">
        <v>2.27</v>
      </c>
      <c r="BV69">
        <v>2.33</v>
      </c>
      <c r="BW69">
        <v>2.39</v>
      </c>
      <c r="BX69">
        <v>2.4500000000000002</v>
      </c>
      <c r="BZ69">
        <v>0.25682506023396906</v>
      </c>
      <c r="CC69">
        <v>0.86124504546073732</v>
      </c>
      <c r="CD69">
        <v>0.88053693447905779</v>
      </c>
      <c r="CE69">
        <v>0.90026096181138859</v>
      </c>
      <c r="CF69">
        <v>0.92042680735596361</v>
      </c>
      <c r="CG69">
        <v>0.94104436784073719</v>
      </c>
      <c r="CJ69">
        <v>0.88053693447905779</v>
      </c>
      <c r="CK69">
        <v>0.9</v>
      </c>
      <c r="CL69">
        <v>0.94</v>
      </c>
      <c r="CO69" t="s">
        <v>40</v>
      </c>
      <c r="CP69">
        <v>3.2520325203252064E-2</v>
      </c>
      <c r="CQ69">
        <v>1.5748031496063006E-2</v>
      </c>
      <c r="CR69">
        <v>3.1007751937984523E-2</v>
      </c>
      <c r="CS69">
        <v>2.2556390977443629E-2</v>
      </c>
      <c r="CT69">
        <v>2.205882352941162E-2</v>
      </c>
      <c r="CU69">
        <v>2.1582733812949662E-2</v>
      </c>
      <c r="CV69">
        <v>2.8169014084507067E-2</v>
      </c>
      <c r="CW69">
        <v>2.0547945205479472E-2</v>
      </c>
      <c r="CX69">
        <v>2.6845637583892641E-2</v>
      </c>
      <c r="CY69">
        <v>1.9607843137254919E-2</v>
      </c>
      <c r="CZ69">
        <v>2.5641025641025664E-2</v>
      </c>
      <c r="DA69">
        <v>2.4999999999999883E-2</v>
      </c>
      <c r="DB69">
        <v>2.4390243902439046E-2</v>
      </c>
      <c r="DC69">
        <v>1.7857142857142873E-2</v>
      </c>
      <c r="DD69">
        <v>2.9239766081871371E-2</v>
      </c>
      <c r="DE69">
        <v>2.2727272727272749E-2</v>
      </c>
      <c r="DF69">
        <v>2.7777777777777801E-2</v>
      </c>
      <c r="DG69">
        <v>1.621621621621611E-2</v>
      </c>
      <c r="DH69">
        <v>2.6595744680851088E-2</v>
      </c>
      <c r="DI69">
        <v>2.5906735751295359E-2</v>
      </c>
      <c r="DJ69">
        <v>2.5252525252525162E-2</v>
      </c>
      <c r="DK69">
        <v>1.9704433497536967E-2</v>
      </c>
      <c r="DL69">
        <v>2.4154589371980808E-2</v>
      </c>
      <c r="DM69">
        <v>2.3584905660377273E-2</v>
      </c>
      <c r="DN69">
        <v>2.7649769585253482E-2</v>
      </c>
      <c r="DO69">
        <v>1.7937219730941721E-2</v>
      </c>
      <c r="DP69">
        <v>2.6431718061674034E-2</v>
      </c>
      <c r="DQ69">
        <v>2.5751072961373411E-2</v>
      </c>
      <c r="DR69">
        <v>2.5104602510460271E-2</v>
      </c>
      <c r="DU69">
        <v>4.0000000000000036E-2</v>
      </c>
    </row>
    <row r="70" spans="1:125" x14ac:dyDescent="0.25">
      <c r="A70">
        <v>12</v>
      </c>
      <c r="C70" t="s">
        <v>161</v>
      </c>
      <c r="D70" t="s">
        <v>163</v>
      </c>
      <c r="E70" t="s">
        <v>164</v>
      </c>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CG70" t="s">
        <v>289</v>
      </c>
      <c r="CO70" t="s">
        <v>164</v>
      </c>
      <c r="DU70">
        <v>0</v>
      </c>
    </row>
    <row r="71" spans="1:125" x14ac:dyDescent="0.25">
      <c r="A71">
        <v>12</v>
      </c>
      <c r="B71" t="s">
        <v>164</v>
      </c>
      <c r="C71" t="s">
        <v>161</v>
      </c>
      <c r="D71" t="s">
        <v>163</v>
      </c>
      <c r="E71" t="s">
        <v>38</v>
      </c>
      <c r="F71" t="s">
        <v>128</v>
      </c>
      <c r="L71" s="2"/>
      <c r="M71" s="2"/>
      <c r="N71" s="2">
        <v>17.010000000000002</v>
      </c>
      <c r="O71" s="2">
        <v>17.5</v>
      </c>
      <c r="P71" s="2">
        <v>18.059999999999999</v>
      </c>
      <c r="Q71" s="2">
        <v>18.510000000000002</v>
      </c>
      <c r="R71" s="2">
        <v>18.97</v>
      </c>
      <c r="S71" s="2">
        <v>19.45</v>
      </c>
      <c r="T71" s="2">
        <v>20.13</v>
      </c>
      <c r="U71" s="2">
        <v>20.63</v>
      </c>
      <c r="V71" s="2">
        <v>21.15</v>
      </c>
      <c r="W71" s="2">
        <v>21.68</v>
      </c>
      <c r="X71" s="2">
        <v>22.53</v>
      </c>
      <c r="Y71" s="2">
        <v>23.09</v>
      </c>
      <c r="Z71" s="2">
        <v>23.67</v>
      </c>
      <c r="AA71" s="2">
        <v>24.26</v>
      </c>
      <c r="AB71" s="2">
        <v>25.01</v>
      </c>
      <c r="AC71" s="2">
        <v>25.64</v>
      </c>
      <c r="AD71" s="2">
        <v>26.28</v>
      </c>
      <c r="AE71" s="2">
        <v>26.94</v>
      </c>
      <c r="AF71" s="2">
        <v>27.81</v>
      </c>
      <c r="AG71" s="2">
        <v>28.5</v>
      </c>
      <c r="AH71" s="2">
        <v>29.22</v>
      </c>
      <c r="AI71" s="2">
        <v>29.95</v>
      </c>
      <c r="AJ71" s="2">
        <v>29.11</v>
      </c>
      <c r="AK71" s="2">
        <v>29.84</v>
      </c>
      <c r="AL71" s="2">
        <v>30.59</v>
      </c>
      <c r="AM71" s="2">
        <v>31.35</v>
      </c>
      <c r="AN71" s="2">
        <v>29.84</v>
      </c>
      <c r="AO71" s="2">
        <v>30.58</v>
      </c>
      <c r="AP71" s="2">
        <v>31.35</v>
      </c>
      <c r="AQ71" s="2">
        <v>32.130000000000003</v>
      </c>
      <c r="AT71">
        <v>21.7</v>
      </c>
      <c r="AU71">
        <v>17.010000000000002</v>
      </c>
      <c r="AV71">
        <v>17.5</v>
      </c>
      <c r="AW71">
        <v>18.059999999999999</v>
      </c>
      <c r="AX71">
        <v>18.510000000000002</v>
      </c>
      <c r="AY71">
        <v>18.97</v>
      </c>
      <c r="AZ71">
        <v>19.45</v>
      </c>
      <c r="BA71">
        <v>20.13</v>
      </c>
      <c r="BB71">
        <v>20.63</v>
      </c>
      <c r="BC71">
        <v>21.15</v>
      </c>
      <c r="BD71">
        <v>21.68</v>
      </c>
      <c r="BE71">
        <v>22.53</v>
      </c>
      <c r="BF71">
        <v>23.09</v>
      </c>
      <c r="BG71">
        <v>23.67</v>
      </c>
      <c r="BH71">
        <v>24.26</v>
      </c>
      <c r="BI71">
        <v>25.01</v>
      </c>
      <c r="BJ71">
        <v>25.64</v>
      </c>
      <c r="BK71">
        <v>26.28</v>
      </c>
      <c r="BL71">
        <v>26.94</v>
      </c>
      <c r="BM71">
        <v>27.81</v>
      </c>
      <c r="BN71">
        <v>28.5</v>
      </c>
      <c r="BO71">
        <v>29.22</v>
      </c>
      <c r="BP71">
        <v>29.95</v>
      </c>
      <c r="BQ71">
        <v>29.11</v>
      </c>
      <c r="BR71">
        <v>29.84</v>
      </c>
      <c r="BS71">
        <v>30.59</v>
      </c>
      <c r="BT71">
        <v>31.35</v>
      </c>
      <c r="BU71">
        <v>29.84</v>
      </c>
      <c r="BV71">
        <v>30.58</v>
      </c>
      <c r="BW71">
        <v>31.35</v>
      </c>
      <c r="BX71">
        <v>32.130000000000003</v>
      </c>
      <c r="CC71">
        <v>17.626787735199215</v>
      </c>
      <c r="CD71">
        <v>18.021627780467675</v>
      </c>
      <c r="CE71">
        <v>18.425312242750149</v>
      </c>
      <c r="CF71">
        <v>18.838039236987751</v>
      </c>
      <c r="CG71">
        <v>19.260011315896275</v>
      </c>
      <c r="CJ71">
        <v>24.83</v>
      </c>
      <c r="CK71">
        <v>18.84</v>
      </c>
      <c r="CL71">
        <v>19.260000000000002</v>
      </c>
      <c r="CO71" t="s">
        <v>38</v>
      </c>
      <c r="CP71">
        <v>2.8806584362139825E-2</v>
      </c>
      <c r="CQ71">
        <v>3.1999999999999924E-2</v>
      </c>
      <c r="CR71">
        <v>2.4916943521594844E-2</v>
      </c>
      <c r="CS71">
        <v>2.4851431658562791E-2</v>
      </c>
      <c r="CT71">
        <v>2.5303110173958906E-2</v>
      </c>
      <c r="CU71">
        <v>3.4961439588688935E-2</v>
      </c>
      <c r="CV71">
        <v>2.4838549428713365E-2</v>
      </c>
      <c r="CW71">
        <v>2.5206010664081416E-2</v>
      </c>
      <c r="CX71">
        <v>2.5059101654846393E-2</v>
      </c>
      <c r="CY71">
        <v>3.920664206642073E-2</v>
      </c>
      <c r="CZ71">
        <v>2.4855747891699899E-2</v>
      </c>
      <c r="DA71">
        <v>2.511909917713304E-2</v>
      </c>
      <c r="DB71">
        <v>2.49260667511618E-2</v>
      </c>
      <c r="DC71">
        <v>3.0915086562242372E-2</v>
      </c>
      <c r="DD71">
        <v>2.5189924030387802E-2</v>
      </c>
      <c r="DE71">
        <v>2.4960998439937619E-2</v>
      </c>
      <c r="DF71">
        <v>2.5114155251141558E-2</v>
      </c>
      <c r="DG71">
        <v>3.2293986636970952E-2</v>
      </c>
      <c r="DH71">
        <v>2.4811218985976314E-2</v>
      </c>
      <c r="DI71">
        <v>2.5263157894736803E-2</v>
      </c>
      <c r="DJ71">
        <v>2.4982888432580438E-2</v>
      </c>
      <c r="DK71">
        <v>-2.8046744574290482E-2</v>
      </c>
      <c r="DL71">
        <v>2.5077293026451408E-2</v>
      </c>
      <c r="DM71">
        <v>2.5134048257372654E-2</v>
      </c>
      <c r="DN71">
        <v>2.484472049689446E-2</v>
      </c>
      <c r="DO71">
        <v>-4.8165869218500842E-2</v>
      </c>
      <c r="DP71">
        <v>2.4798927613940966E-2</v>
      </c>
      <c r="DQ71">
        <v>2.5179856115108017E-2</v>
      </c>
      <c r="DR71">
        <v>2.4880382775119652E-2</v>
      </c>
      <c r="DU71">
        <v>0.48999999999999844</v>
      </c>
    </row>
    <row r="72" spans="1:125" x14ac:dyDescent="0.25">
      <c r="A72">
        <v>12</v>
      </c>
      <c r="B72" t="s">
        <v>164</v>
      </c>
      <c r="C72" t="s">
        <v>161</v>
      </c>
      <c r="D72" t="s">
        <v>163</v>
      </c>
      <c r="E72" t="s">
        <v>40</v>
      </c>
      <c r="L72" s="2"/>
      <c r="M72" s="2"/>
      <c r="N72" s="2">
        <v>18.61</v>
      </c>
      <c r="O72" s="2">
        <v>19.14</v>
      </c>
      <c r="P72" s="2">
        <v>20.11</v>
      </c>
      <c r="Q72" s="2">
        <v>20.61</v>
      </c>
      <c r="R72" s="2">
        <v>21.12</v>
      </c>
      <c r="S72" s="2">
        <v>21.65</v>
      </c>
      <c r="T72" s="2">
        <v>23.66</v>
      </c>
      <c r="U72" s="2">
        <v>24.25</v>
      </c>
      <c r="V72" s="2">
        <v>24.86</v>
      </c>
      <c r="W72" s="2">
        <v>25.48</v>
      </c>
      <c r="X72" s="2">
        <v>27.81</v>
      </c>
      <c r="Y72" s="2">
        <v>28.5</v>
      </c>
      <c r="Z72" s="2">
        <v>29.22</v>
      </c>
      <c r="AA72" s="2">
        <v>29.95</v>
      </c>
      <c r="AB72" s="2">
        <v>32.64</v>
      </c>
      <c r="AC72" s="2">
        <v>33.46</v>
      </c>
      <c r="AD72" s="2">
        <v>34.299999999999997</v>
      </c>
      <c r="AE72" s="2">
        <v>35.15</v>
      </c>
      <c r="AF72" s="2">
        <v>38.28</v>
      </c>
      <c r="AG72" s="2">
        <v>39.24</v>
      </c>
      <c r="AH72" s="2">
        <v>40.22</v>
      </c>
      <c r="AI72" s="2">
        <v>41.22</v>
      </c>
      <c r="AJ72" s="2">
        <v>44.85</v>
      </c>
      <c r="AK72" s="2">
        <v>45.97</v>
      </c>
      <c r="AL72" s="2">
        <v>47.12</v>
      </c>
      <c r="AM72" s="2">
        <v>48.29</v>
      </c>
      <c r="AN72" s="2">
        <v>52.49</v>
      </c>
      <c r="AO72" s="2">
        <v>53.8</v>
      </c>
      <c r="AP72" s="2">
        <v>55.14</v>
      </c>
      <c r="AQ72" s="2">
        <v>56.52</v>
      </c>
      <c r="AT72">
        <v>17.36</v>
      </c>
      <c r="AU72">
        <v>18.61</v>
      </c>
      <c r="AV72">
        <v>19.14</v>
      </c>
      <c r="AW72">
        <v>20.11</v>
      </c>
      <c r="AX72">
        <v>20.61</v>
      </c>
      <c r="AY72">
        <v>21.12</v>
      </c>
      <c r="AZ72">
        <v>21.65</v>
      </c>
      <c r="BA72">
        <v>23.66</v>
      </c>
      <c r="BB72">
        <v>24.25</v>
      </c>
      <c r="BC72">
        <v>24.86</v>
      </c>
      <c r="BD72">
        <v>25.48</v>
      </c>
      <c r="BE72">
        <v>27.81</v>
      </c>
      <c r="BF72">
        <v>28.5</v>
      </c>
      <c r="BG72">
        <v>29.22</v>
      </c>
      <c r="BH72">
        <v>29.95</v>
      </c>
      <c r="BI72">
        <v>32.64</v>
      </c>
      <c r="BJ72">
        <v>33.46</v>
      </c>
      <c r="BK72">
        <v>34.299999999999997</v>
      </c>
      <c r="BL72">
        <v>35.15</v>
      </c>
      <c r="BM72">
        <v>38.28</v>
      </c>
      <c r="BN72">
        <v>39.24</v>
      </c>
      <c r="BO72">
        <v>40.22</v>
      </c>
      <c r="BP72">
        <v>41.22</v>
      </c>
      <c r="BQ72">
        <v>44.85</v>
      </c>
      <c r="BR72">
        <v>45.97</v>
      </c>
      <c r="BS72">
        <v>47.12</v>
      </c>
      <c r="BT72">
        <v>48.29</v>
      </c>
      <c r="BU72">
        <v>52.49</v>
      </c>
      <c r="BV72">
        <v>53.8</v>
      </c>
      <c r="BW72">
        <v>55.14</v>
      </c>
      <c r="BX72">
        <v>56.52</v>
      </c>
      <c r="BZ72">
        <v>0.25682506023396906</v>
      </c>
      <c r="CC72">
        <v>27.468273332522759</v>
      </c>
      <c r="CD72">
        <v>28.083562655171267</v>
      </c>
      <c r="CE72">
        <v>28.712634458647099</v>
      </c>
      <c r="CF72">
        <v>29.355797470520791</v>
      </c>
      <c r="CG72">
        <v>30.013367333860455</v>
      </c>
      <c r="CJ72">
        <v>9.9408197375999983</v>
      </c>
      <c r="CK72">
        <v>10.16</v>
      </c>
      <c r="CL72">
        <v>12.93</v>
      </c>
      <c r="CO72" t="s">
        <v>40</v>
      </c>
      <c r="CP72">
        <v>2.847931219774321E-2</v>
      </c>
      <c r="CQ72">
        <v>5.0679205851619585E-2</v>
      </c>
      <c r="CR72">
        <v>2.4863252113376429E-2</v>
      </c>
      <c r="CS72">
        <v>2.4745269286754079E-2</v>
      </c>
      <c r="CT72">
        <v>2.5094696969696854E-2</v>
      </c>
      <c r="CU72">
        <v>9.2840646651270287E-2</v>
      </c>
      <c r="CV72">
        <v>2.4936601859678775E-2</v>
      </c>
      <c r="CW72">
        <v>2.5154639175257707E-2</v>
      </c>
      <c r="CX72">
        <v>2.4939662107803743E-2</v>
      </c>
      <c r="CY72">
        <v>9.144427001569852E-2</v>
      </c>
      <c r="CZ72">
        <v>2.4811218985976314E-2</v>
      </c>
      <c r="DA72">
        <v>2.5263157894736803E-2</v>
      </c>
      <c r="DB72">
        <v>2.4982888432580438E-2</v>
      </c>
      <c r="DC72">
        <v>8.9816360601001718E-2</v>
      </c>
      <c r="DD72">
        <v>2.5122549019607851E-2</v>
      </c>
      <c r="DE72">
        <v>2.510460251046014E-2</v>
      </c>
      <c r="DF72">
        <v>2.4781341107871762E-2</v>
      </c>
      <c r="DG72">
        <v>8.9046941678520702E-2</v>
      </c>
      <c r="DH72">
        <v>2.5078369905956133E-2</v>
      </c>
      <c r="DI72">
        <v>2.4974515800203791E-2</v>
      </c>
      <c r="DJ72">
        <v>2.4863252113376429E-2</v>
      </c>
      <c r="DK72">
        <v>8.8064046579330493E-2</v>
      </c>
      <c r="DL72">
        <v>2.497212931995535E-2</v>
      </c>
      <c r="DM72">
        <v>2.5016314988035644E-2</v>
      </c>
      <c r="DN72">
        <v>2.4830220713073042E-2</v>
      </c>
      <c r="DO72">
        <v>8.6974528887968583E-2</v>
      </c>
      <c r="DP72">
        <v>2.4957134692322254E-2</v>
      </c>
      <c r="DQ72">
        <v>2.4907063197026087E-2</v>
      </c>
      <c r="DR72">
        <v>2.5027203482045748E-2</v>
      </c>
      <c r="DU72">
        <v>0.53000000000000114</v>
      </c>
    </row>
    <row r="73" spans="1:125" x14ac:dyDescent="0.25">
      <c r="A73">
        <v>13</v>
      </c>
      <c r="C73" t="s">
        <v>165</v>
      </c>
      <c r="D73">
        <v>13</v>
      </c>
      <c r="E73" t="s">
        <v>166</v>
      </c>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CG73" t="s">
        <v>289</v>
      </c>
      <c r="CO73" t="s">
        <v>166</v>
      </c>
      <c r="DU73">
        <v>0</v>
      </c>
    </row>
    <row r="74" spans="1:125" x14ac:dyDescent="0.25">
      <c r="A74">
        <v>13</v>
      </c>
      <c r="B74" t="s">
        <v>166</v>
      </c>
      <c r="C74" t="s">
        <v>165</v>
      </c>
      <c r="D74">
        <v>13</v>
      </c>
      <c r="E74" t="s">
        <v>38</v>
      </c>
      <c r="F74" t="s">
        <v>128</v>
      </c>
      <c r="L74" s="2"/>
      <c r="M74" s="2"/>
      <c r="N74" s="2">
        <v>125.93</v>
      </c>
      <c r="O74" s="2">
        <v>129.55000000000001</v>
      </c>
      <c r="P74" s="2">
        <v>140.56</v>
      </c>
      <c r="Q74" s="2">
        <v>144.07</v>
      </c>
      <c r="R74" s="2">
        <v>147.66999999999999</v>
      </c>
      <c r="S74" s="2">
        <v>151.37</v>
      </c>
      <c r="T74" s="2">
        <v>154.86000000000001</v>
      </c>
      <c r="U74" s="2">
        <v>158.72999999999999</v>
      </c>
      <c r="V74" s="2">
        <v>162.69999999999999</v>
      </c>
      <c r="W74" s="2">
        <v>166.77</v>
      </c>
      <c r="X74" s="2">
        <v>167.98</v>
      </c>
      <c r="Y74" s="2">
        <v>172.18</v>
      </c>
      <c r="Z74" s="2">
        <v>176.49</v>
      </c>
      <c r="AA74" s="2">
        <v>180.9</v>
      </c>
      <c r="AB74" s="2">
        <v>179.19</v>
      </c>
      <c r="AC74" s="2">
        <v>183.67</v>
      </c>
      <c r="AD74" s="2">
        <v>188.26</v>
      </c>
      <c r="AE74" s="2">
        <v>192.97</v>
      </c>
      <c r="AF74" s="2">
        <v>179.21</v>
      </c>
      <c r="AG74" s="2">
        <v>183.69</v>
      </c>
      <c r="AH74" s="2">
        <v>188.28</v>
      </c>
      <c r="AI74" s="2">
        <v>192.99</v>
      </c>
      <c r="AJ74" s="2">
        <v>177.27</v>
      </c>
      <c r="AK74" s="2">
        <v>181.7</v>
      </c>
      <c r="AL74" s="2">
        <v>186.24</v>
      </c>
      <c r="AM74" s="2">
        <v>190.9</v>
      </c>
      <c r="AN74" s="2">
        <v>149.91</v>
      </c>
      <c r="AO74" s="2">
        <v>153.66</v>
      </c>
      <c r="AP74" s="2">
        <v>157.5</v>
      </c>
      <c r="AQ74" s="2">
        <v>161.44</v>
      </c>
      <c r="AT74">
        <v>72.36</v>
      </c>
      <c r="AU74">
        <v>77.2</v>
      </c>
      <c r="AV74">
        <v>82.26</v>
      </c>
      <c r="AW74">
        <v>87.55</v>
      </c>
      <c r="AX74">
        <v>93.07</v>
      </c>
      <c r="AY74">
        <v>98.84</v>
      </c>
      <c r="AZ74">
        <v>104.86</v>
      </c>
      <c r="BA74">
        <v>111.15</v>
      </c>
      <c r="BB74">
        <v>117.71</v>
      </c>
      <c r="BC74">
        <v>124.56</v>
      </c>
      <c r="BD74">
        <v>131.69999999999999</v>
      </c>
      <c r="BE74">
        <v>139.15</v>
      </c>
      <c r="BF74">
        <v>146.91999999999999</v>
      </c>
      <c r="BG74">
        <v>155.02000000000001</v>
      </c>
      <c r="BH74">
        <v>163.46</v>
      </c>
      <c r="BI74">
        <v>172.26</v>
      </c>
      <c r="BJ74">
        <v>181.43</v>
      </c>
      <c r="BK74">
        <v>188.26</v>
      </c>
      <c r="BL74">
        <v>192.97</v>
      </c>
      <c r="BM74">
        <v>179.21</v>
      </c>
      <c r="BN74">
        <v>183.69</v>
      </c>
      <c r="BO74">
        <v>188.28</v>
      </c>
      <c r="BP74">
        <v>192.99</v>
      </c>
      <c r="BQ74">
        <v>177.27</v>
      </c>
      <c r="BR74">
        <v>181.7</v>
      </c>
      <c r="BS74">
        <v>186.24</v>
      </c>
      <c r="BT74">
        <v>190.9</v>
      </c>
      <c r="BU74">
        <v>149.91</v>
      </c>
      <c r="BV74">
        <v>153.66</v>
      </c>
      <c r="BW74">
        <v>157.5</v>
      </c>
      <c r="BX74">
        <v>161.44</v>
      </c>
      <c r="CC74">
        <v>62.137316476464733</v>
      </c>
      <c r="CD74">
        <v>63.52919236553754</v>
      </c>
      <c r="CE74">
        <v>64.952246274525578</v>
      </c>
      <c r="CF74">
        <v>66.407176591074929</v>
      </c>
      <c r="CG74">
        <v>67.894697346715006</v>
      </c>
      <c r="CJ74">
        <v>55.689195571199996</v>
      </c>
      <c r="CK74">
        <v>59.42</v>
      </c>
      <c r="CL74">
        <v>63.3</v>
      </c>
      <c r="CO74" t="s">
        <v>38</v>
      </c>
      <c r="CP74">
        <v>2.8746128801715273E-2</v>
      </c>
      <c r="CQ74">
        <v>8.4986491702045461E-2</v>
      </c>
      <c r="CR74">
        <v>2.4971542401821221E-2</v>
      </c>
      <c r="CS74">
        <v>2.4987853126952137E-2</v>
      </c>
      <c r="CT74">
        <v>2.5055867813367761E-2</v>
      </c>
      <c r="CU74">
        <v>2.305608773204736E-2</v>
      </c>
      <c r="CV74">
        <v>2.4990313831847966E-2</v>
      </c>
      <c r="CW74">
        <v>2.5011025011025007E-2</v>
      </c>
      <c r="CX74">
        <v>2.5015365703749366E-2</v>
      </c>
      <c r="CY74">
        <v>7.2555015890146879E-3</v>
      </c>
      <c r="CZ74">
        <v>2.5002976544826867E-2</v>
      </c>
      <c r="DA74">
        <v>2.5031943315135335E-2</v>
      </c>
      <c r="DB74">
        <v>2.4987251402345721E-2</v>
      </c>
      <c r="DC74">
        <v>-9.4527363184080046E-3</v>
      </c>
      <c r="DD74">
        <v>2.5001395167140967E-2</v>
      </c>
      <c r="DE74">
        <v>2.4990472042249707E-2</v>
      </c>
      <c r="DF74">
        <v>2.501859130989062E-2</v>
      </c>
      <c r="DG74">
        <v>-7.1306420687153399E-2</v>
      </c>
      <c r="DH74">
        <v>2.4998604988560848E-2</v>
      </c>
      <c r="DI74">
        <v>2.4987751102400802E-2</v>
      </c>
      <c r="DJ74">
        <v>2.5015933715742553E-2</v>
      </c>
      <c r="DK74">
        <v>-8.1454997668272952E-2</v>
      </c>
      <c r="DL74">
        <v>2.499012805325198E-2</v>
      </c>
      <c r="DM74">
        <v>2.498624105668696E-2</v>
      </c>
      <c r="DN74">
        <v>2.5021477663230221E-2</v>
      </c>
      <c r="DO74">
        <v>-0.21471974855945525</v>
      </c>
      <c r="DP74">
        <v>2.5015009005403242E-2</v>
      </c>
      <c r="DQ74">
        <v>2.4990238188207753E-2</v>
      </c>
      <c r="DR74">
        <v>2.5015873015873002E-2</v>
      </c>
      <c r="DU74">
        <v>5.0600000000000023</v>
      </c>
    </row>
    <row r="75" spans="1:125" x14ac:dyDescent="0.25">
      <c r="A75">
        <v>13</v>
      </c>
      <c r="B75" t="s">
        <v>166</v>
      </c>
      <c r="C75" t="s">
        <v>165</v>
      </c>
      <c r="D75">
        <v>13</v>
      </c>
      <c r="E75" t="s">
        <v>40</v>
      </c>
      <c r="L75" s="2"/>
      <c r="M75" s="2"/>
      <c r="N75" s="2">
        <v>8.3000000000000007</v>
      </c>
      <c r="O75" s="2">
        <v>8.5299999999999994</v>
      </c>
      <c r="P75" s="2">
        <v>8.7200000000000006</v>
      </c>
      <c r="Q75" s="2">
        <v>8.93</v>
      </c>
      <c r="R75" s="2">
        <v>9.16</v>
      </c>
      <c r="S75" s="2">
        <v>9.39</v>
      </c>
      <c r="T75" s="2">
        <v>9.57</v>
      </c>
      <c r="U75" s="2">
        <v>9.81</v>
      </c>
      <c r="V75" s="2">
        <v>10.06</v>
      </c>
      <c r="W75" s="2">
        <v>10.31</v>
      </c>
      <c r="X75" s="2">
        <v>10.51</v>
      </c>
      <c r="Y75" s="2">
        <v>10.77</v>
      </c>
      <c r="Z75" s="2">
        <v>11.04</v>
      </c>
      <c r="AA75" s="2">
        <v>11.32</v>
      </c>
      <c r="AB75" s="2">
        <v>11.54</v>
      </c>
      <c r="AC75" s="2">
        <v>11.83</v>
      </c>
      <c r="AD75" s="2">
        <v>12.13</v>
      </c>
      <c r="AE75" s="2">
        <v>12.43</v>
      </c>
      <c r="AF75" s="2">
        <v>12.68</v>
      </c>
      <c r="AG75" s="2">
        <v>12.99</v>
      </c>
      <c r="AH75" s="2">
        <v>13.32</v>
      </c>
      <c r="AI75" s="2">
        <v>13.65</v>
      </c>
      <c r="AJ75" s="2">
        <v>13.92</v>
      </c>
      <c r="AK75" s="2">
        <v>14.27</v>
      </c>
      <c r="AL75" s="2">
        <v>14.63</v>
      </c>
      <c r="AM75" s="2">
        <v>14.99</v>
      </c>
      <c r="AN75" s="2">
        <v>15.29</v>
      </c>
      <c r="AO75" s="2">
        <v>15.67</v>
      </c>
      <c r="AP75" s="2">
        <v>16.059999999999999</v>
      </c>
      <c r="AQ75" s="2">
        <v>16.46</v>
      </c>
      <c r="AT75">
        <v>4.6500000000000004</v>
      </c>
      <c r="AU75">
        <v>4.78</v>
      </c>
      <c r="AV75">
        <v>4.92</v>
      </c>
      <c r="AW75">
        <v>5.0599999999999996</v>
      </c>
      <c r="AX75">
        <v>5.21</v>
      </c>
      <c r="AY75">
        <v>5.36</v>
      </c>
      <c r="AZ75">
        <v>5.51</v>
      </c>
      <c r="BA75">
        <v>5.67</v>
      </c>
      <c r="BB75">
        <v>5.83</v>
      </c>
      <c r="BC75">
        <v>6</v>
      </c>
      <c r="BD75">
        <v>6.17</v>
      </c>
      <c r="BE75">
        <v>6.35</v>
      </c>
      <c r="BF75">
        <v>6.53</v>
      </c>
      <c r="BG75">
        <v>6.72</v>
      </c>
      <c r="BH75">
        <v>6.91</v>
      </c>
      <c r="BI75">
        <v>7.11</v>
      </c>
      <c r="BJ75">
        <v>7.31</v>
      </c>
      <c r="BK75">
        <v>10.25</v>
      </c>
      <c r="BL75">
        <v>12.43</v>
      </c>
      <c r="BM75">
        <v>12.68</v>
      </c>
      <c r="BN75">
        <v>12.99</v>
      </c>
      <c r="BO75">
        <v>13.32</v>
      </c>
      <c r="BP75">
        <v>13.65</v>
      </c>
      <c r="BQ75">
        <v>13.92</v>
      </c>
      <c r="BR75">
        <v>14.27</v>
      </c>
      <c r="BS75">
        <v>14.63</v>
      </c>
      <c r="BT75">
        <v>14.99</v>
      </c>
      <c r="BU75">
        <v>15.29</v>
      </c>
      <c r="BV75">
        <v>15.67</v>
      </c>
      <c r="BW75">
        <v>16.059999999999999</v>
      </c>
      <c r="BX75">
        <v>16.46</v>
      </c>
      <c r="BZ75">
        <v>0.53435683682041846</v>
      </c>
      <c r="CC75">
        <v>4.1122477955132162</v>
      </c>
      <c r="CD75">
        <v>4.2043621461327128</v>
      </c>
      <c r="CE75">
        <v>4.2985398582060848</v>
      </c>
      <c r="CF75">
        <v>4.3948271510299008</v>
      </c>
      <c r="CG75">
        <v>4.4932712792129701</v>
      </c>
      <c r="CJ75">
        <v>4.204362146132711</v>
      </c>
      <c r="CK75">
        <v>4.3</v>
      </c>
      <c r="CL75">
        <v>4.3899999999999997</v>
      </c>
      <c r="CO75" t="s">
        <v>40</v>
      </c>
      <c r="CP75">
        <v>2.7710843373493811E-2</v>
      </c>
      <c r="CQ75">
        <v>2.2274325908558181E-2</v>
      </c>
      <c r="CR75">
        <v>2.4082568807339343E-2</v>
      </c>
      <c r="CS75">
        <v>2.5755879059350551E-2</v>
      </c>
      <c r="CT75">
        <v>2.5109170305676901E-2</v>
      </c>
      <c r="CU75">
        <v>1.9169329073482396E-2</v>
      </c>
      <c r="CV75">
        <v>2.5078369905956133E-2</v>
      </c>
      <c r="CW75">
        <v>2.54841997961264E-2</v>
      </c>
      <c r="CX75">
        <v>2.4850894632206758E-2</v>
      </c>
      <c r="CY75">
        <v>1.9398642095053275E-2</v>
      </c>
      <c r="CZ75">
        <v>2.4738344433872482E-2</v>
      </c>
      <c r="DA75">
        <v>2.5069637883008318E-2</v>
      </c>
      <c r="DB75">
        <v>2.5362318840579816E-2</v>
      </c>
      <c r="DC75">
        <v>1.9434628975264916E-2</v>
      </c>
      <c r="DD75">
        <v>2.5129982668977553E-2</v>
      </c>
      <c r="DE75">
        <v>2.5359256128486957E-2</v>
      </c>
      <c r="DF75">
        <v>2.473206924979381E-2</v>
      </c>
      <c r="DG75">
        <v>2.0112630732099759E-2</v>
      </c>
      <c r="DH75">
        <v>2.4447949526813919E-2</v>
      </c>
      <c r="DI75">
        <v>2.5404157043879914E-2</v>
      </c>
      <c r="DJ75">
        <v>2.4774774774774778E-2</v>
      </c>
      <c r="DK75">
        <v>1.9780219780219748E-2</v>
      </c>
      <c r="DL75">
        <v>2.5143678160919516E-2</v>
      </c>
      <c r="DM75">
        <v>2.522775052557822E-2</v>
      </c>
      <c r="DN75">
        <v>2.4606971975392987E-2</v>
      </c>
      <c r="DO75">
        <v>2.0013342228152028E-2</v>
      </c>
      <c r="DP75">
        <v>2.4852844996729941E-2</v>
      </c>
      <c r="DQ75">
        <v>2.4888321633694883E-2</v>
      </c>
      <c r="DR75">
        <v>2.4906600249066137E-2</v>
      </c>
      <c r="DU75">
        <v>0.13999999999999968</v>
      </c>
    </row>
    <row r="76" spans="1:125" x14ac:dyDescent="0.25">
      <c r="A76">
        <v>14</v>
      </c>
      <c r="C76" t="s">
        <v>167</v>
      </c>
      <c r="D76">
        <v>14</v>
      </c>
      <c r="E76" t="s">
        <v>168</v>
      </c>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CG76" t="s">
        <v>289</v>
      </c>
      <c r="CO76" t="s">
        <v>168</v>
      </c>
      <c r="DU76">
        <v>0</v>
      </c>
    </row>
    <row r="77" spans="1:125" x14ac:dyDescent="0.25">
      <c r="A77">
        <v>14</v>
      </c>
      <c r="B77" t="s">
        <v>168</v>
      </c>
      <c r="C77" t="s">
        <v>167</v>
      </c>
      <c r="D77">
        <v>14</v>
      </c>
      <c r="E77" t="s">
        <v>38</v>
      </c>
      <c r="F77" t="s">
        <v>128</v>
      </c>
      <c r="L77" s="2"/>
      <c r="M77" s="2"/>
      <c r="N77" s="2">
        <v>68.239999999999995</v>
      </c>
      <c r="O77" s="2">
        <v>70.2</v>
      </c>
      <c r="P77" s="2">
        <v>75.989999999999995</v>
      </c>
      <c r="Q77" s="2">
        <v>77.89</v>
      </c>
      <c r="R77" s="2">
        <v>79.83</v>
      </c>
      <c r="S77" s="2">
        <v>81.83</v>
      </c>
      <c r="T77" s="2">
        <v>89.39</v>
      </c>
      <c r="U77" s="2">
        <v>91.63</v>
      </c>
      <c r="V77" s="2">
        <v>93.92</v>
      </c>
      <c r="W77" s="2">
        <v>96.27</v>
      </c>
      <c r="X77" s="2">
        <v>96.2</v>
      </c>
      <c r="Y77" s="2">
        <v>98.6</v>
      </c>
      <c r="Z77" s="2">
        <v>101.07</v>
      </c>
      <c r="AA77" s="2">
        <v>103.59</v>
      </c>
      <c r="AB77" s="2">
        <v>112.42</v>
      </c>
      <c r="AC77" s="2">
        <v>115.23</v>
      </c>
      <c r="AD77" s="2">
        <v>118.11</v>
      </c>
      <c r="AE77" s="2">
        <v>121.06</v>
      </c>
      <c r="AF77" s="2">
        <v>138.02000000000001</v>
      </c>
      <c r="AG77" s="2">
        <v>141.47</v>
      </c>
      <c r="AH77" s="2">
        <v>145.01</v>
      </c>
      <c r="AI77" s="2">
        <v>148.63999999999999</v>
      </c>
      <c r="AJ77" s="2">
        <v>149.53</v>
      </c>
      <c r="AK77" s="2">
        <v>153.27000000000001</v>
      </c>
      <c r="AL77" s="2">
        <v>157.1</v>
      </c>
      <c r="AM77" s="2">
        <v>161.03</v>
      </c>
      <c r="AN77" s="2">
        <v>177.66</v>
      </c>
      <c r="AO77" s="2">
        <v>182.1</v>
      </c>
      <c r="AP77" s="2">
        <v>186.66</v>
      </c>
      <c r="AQ77" s="2">
        <v>191.32</v>
      </c>
      <c r="AT77">
        <v>77.62</v>
      </c>
      <c r="AU77">
        <v>68.239999999999995</v>
      </c>
      <c r="AV77">
        <v>70.2</v>
      </c>
      <c r="AW77">
        <v>75.14</v>
      </c>
      <c r="AX77">
        <v>77.89</v>
      </c>
      <c r="AY77">
        <v>79.83</v>
      </c>
      <c r="AZ77">
        <v>81.83</v>
      </c>
      <c r="BA77">
        <v>87.46</v>
      </c>
      <c r="BB77">
        <v>91.63</v>
      </c>
      <c r="BC77">
        <v>93.92</v>
      </c>
      <c r="BD77">
        <v>96.27</v>
      </c>
      <c r="BE77">
        <v>96.2</v>
      </c>
      <c r="BF77">
        <v>98.6</v>
      </c>
      <c r="BG77">
        <v>101.07</v>
      </c>
      <c r="BH77">
        <v>103.59</v>
      </c>
      <c r="BI77">
        <v>110.67</v>
      </c>
      <c r="BJ77">
        <v>115.23</v>
      </c>
      <c r="BK77">
        <v>118.11</v>
      </c>
      <c r="BL77">
        <v>121.06</v>
      </c>
      <c r="BM77">
        <v>129.13999999999999</v>
      </c>
      <c r="BN77">
        <v>137.58000000000001</v>
      </c>
      <c r="BO77">
        <v>145.01</v>
      </c>
      <c r="BP77">
        <v>148.63999999999999</v>
      </c>
      <c r="BQ77">
        <v>149.53</v>
      </c>
      <c r="BR77">
        <v>153.27000000000001</v>
      </c>
      <c r="BS77">
        <v>157.1</v>
      </c>
      <c r="BT77">
        <v>161.03</v>
      </c>
      <c r="BU77">
        <v>171.42</v>
      </c>
      <c r="BV77">
        <v>182.1</v>
      </c>
      <c r="BW77">
        <v>186.66</v>
      </c>
      <c r="BX77">
        <v>191.32</v>
      </c>
      <c r="CC77">
        <v>95.072606721791487</v>
      </c>
      <c r="CD77">
        <v>97.202233112359622</v>
      </c>
      <c r="CE77">
        <v>99.379563134076477</v>
      </c>
      <c r="CF77">
        <v>101.60566534827977</v>
      </c>
      <c r="CG77">
        <v>103.88163225208123</v>
      </c>
      <c r="CJ77">
        <v>60.445318579199999</v>
      </c>
      <c r="CK77">
        <v>64.290000000000006</v>
      </c>
      <c r="CL77">
        <v>68.27</v>
      </c>
      <c r="CO77" t="s">
        <v>38</v>
      </c>
      <c r="CP77">
        <v>2.8722157092614421E-2</v>
      </c>
      <c r="CQ77">
        <v>8.2478632478632366E-2</v>
      </c>
      <c r="CR77">
        <v>2.5003289906566729E-2</v>
      </c>
      <c r="CS77">
        <v>2.4906920015406314E-2</v>
      </c>
      <c r="CT77">
        <v>2.5053238131028437E-2</v>
      </c>
      <c r="CU77">
        <v>9.2386655260906794E-2</v>
      </c>
      <c r="CV77">
        <v>2.5058731401722729E-2</v>
      </c>
      <c r="CW77">
        <v>2.4991814907781365E-2</v>
      </c>
      <c r="CX77">
        <v>2.502129471890965E-2</v>
      </c>
      <c r="CY77">
        <v>-7.2712163706235779E-4</v>
      </c>
      <c r="CZ77">
        <v>2.4948024948024859E-2</v>
      </c>
      <c r="DA77">
        <v>2.5050709939148062E-2</v>
      </c>
      <c r="DB77">
        <v>2.4933214603740084E-2</v>
      </c>
      <c r="DC77">
        <v>8.5239888020079133E-2</v>
      </c>
      <c r="DD77">
        <v>2.4995552392812686E-2</v>
      </c>
      <c r="DE77">
        <v>2.49934912783129E-2</v>
      </c>
      <c r="DF77">
        <v>2.4976716620099933E-2</v>
      </c>
      <c r="DG77">
        <v>0.14009582025441936</v>
      </c>
      <c r="DH77">
        <v>2.4996377336617796E-2</v>
      </c>
      <c r="DI77">
        <v>2.502297306849503E-2</v>
      </c>
      <c r="DJ77">
        <v>2.5032756361630201E-2</v>
      </c>
      <c r="DK77">
        <v>5.9876210979548901E-3</v>
      </c>
      <c r="DL77">
        <v>2.5011703337123044E-2</v>
      </c>
      <c r="DM77">
        <v>2.4988582240490533E-2</v>
      </c>
      <c r="DN77">
        <v>2.5015913430935753E-2</v>
      </c>
      <c r="DO77">
        <v>0.10327268210892378</v>
      </c>
      <c r="DP77">
        <v>2.499155690645051E-2</v>
      </c>
      <c r="DQ77">
        <v>2.5041186161449767E-2</v>
      </c>
      <c r="DR77">
        <v>2.4965177327761687E-2</v>
      </c>
      <c r="DU77">
        <v>1.960000000000008</v>
      </c>
    </row>
    <row r="78" spans="1:125" x14ac:dyDescent="0.25">
      <c r="A78">
        <v>14</v>
      </c>
      <c r="B78" t="s">
        <v>168</v>
      </c>
      <c r="C78" t="s">
        <v>167</v>
      </c>
      <c r="D78">
        <v>14</v>
      </c>
      <c r="E78" t="s">
        <v>40</v>
      </c>
      <c r="L78" s="2"/>
      <c r="M78" s="2"/>
      <c r="N78" s="2">
        <v>117.05</v>
      </c>
      <c r="O78" s="2">
        <v>120.41</v>
      </c>
      <c r="P78" s="2">
        <v>122.96</v>
      </c>
      <c r="Q78" s="2">
        <v>126.04</v>
      </c>
      <c r="R78" s="2">
        <v>129.19</v>
      </c>
      <c r="S78" s="2">
        <v>132.41999999999999</v>
      </c>
      <c r="T78" s="2">
        <v>135.03</v>
      </c>
      <c r="U78" s="2">
        <v>138.41</v>
      </c>
      <c r="V78" s="2">
        <v>141.87</v>
      </c>
      <c r="W78" s="2">
        <v>145.41</v>
      </c>
      <c r="X78" s="2">
        <v>148.28</v>
      </c>
      <c r="Y78" s="2">
        <v>151.99</v>
      </c>
      <c r="Z78" s="2">
        <v>155.79</v>
      </c>
      <c r="AA78" s="2">
        <v>159.68</v>
      </c>
      <c r="AB78" s="2">
        <v>162.84</v>
      </c>
      <c r="AC78" s="2">
        <v>166.91</v>
      </c>
      <c r="AD78" s="2">
        <v>171.08</v>
      </c>
      <c r="AE78" s="2">
        <v>175.36</v>
      </c>
      <c r="AF78" s="2">
        <v>178.82</v>
      </c>
      <c r="AG78" s="2">
        <v>183.29</v>
      </c>
      <c r="AH78" s="2">
        <v>187.87</v>
      </c>
      <c r="AI78" s="2">
        <v>192.57</v>
      </c>
      <c r="AJ78" s="2">
        <v>196.37</v>
      </c>
      <c r="AK78" s="2">
        <v>201.28</v>
      </c>
      <c r="AL78" s="2">
        <v>206.31</v>
      </c>
      <c r="AM78" s="2">
        <v>211.47</v>
      </c>
      <c r="AN78" s="2">
        <v>215.64</v>
      </c>
      <c r="AO78" s="2">
        <v>221.03</v>
      </c>
      <c r="AP78" s="2">
        <v>226.56</v>
      </c>
      <c r="AQ78" s="2">
        <v>232.22</v>
      </c>
      <c r="AT78">
        <v>75.17</v>
      </c>
      <c r="AU78">
        <v>91.7</v>
      </c>
      <c r="AV78">
        <v>97.17</v>
      </c>
      <c r="AW78">
        <v>99.96</v>
      </c>
      <c r="AX78">
        <v>105.25</v>
      </c>
      <c r="AY78">
        <v>111.66</v>
      </c>
      <c r="AZ78">
        <v>118.34</v>
      </c>
      <c r="BA78">
        <v>121.74</v>
      </c>
      <c r="BB78">
        <v>126.94</v>
      </c>
      <c r="BC78">
        <v>134.38999999999999</v>
      </c>
      <c r="BD78">
        <v>142.16</v>
      </c>
      <c r="BE78">
        <v>148.28</v>
      </c>
      <c r="BF78">
        <v>151.99</v>
      </c>
      <c r="BG78">
        <v>155.79</v>
      </c>
      <c r="BH78">
        <v>159.68</v>
      </c>
      <c r="BI78">
        <v>164.26</v>
      </c>
      <c r="BJ78">
        <v>166.91</v>
      </c>
      <c r="BK78">
        <v>171.08</v>
      </c>
      <c r="BL78">
        <v>175.36</v>
      </c>
      <c r="BM78">
        <v>180.39</v>
      </c>
      <c r="BN78">
        <v>185.57</v>
      </c>
      <c r="BO78">
        <v>187.87</v>
      </c>
      <c r="BP78">
        <v>192.57</v>
      </c>
      <c r="BQ78">
        <v>196.37</v>
      </c>
      <c r="BR78">
        <v>201.28</v>
      </c>
      <c r="BS78">
        <v>206.31</v>
      </c>
      <c r="BT78">
        <v>211.47</v>
      </c>
      <c r="BU78">
        <v>217.54</v>
      </c>
      <c r="BV78">
        <v>221.03</v>
      </c>
      <c r="BW78">
        <v>226.56</v>
      </c>
      <c r="BX78">
        <v>232.22</v>
      </c>
      <c r="BZ78">
        <v>2.7577639751552793E-2</v>
      </c>
      <c r="CC78">
        <v>74.16</v>
      </c>
      <c r="CD78">
        <v>75.819999999999993</v>
      </c>
      <c r="CE78">
        <v>77.510000000000005</v>
      </c>
      <c r="CF78">
        <v>79.25</v>
      </c>
      <c r="CG78">
        <v>81.025199999999998</v>
      </c>
      <c r="CJ78">
        <v>67.959999999999994</v>
      </c>
      <c r="CK78">
        <v>69.48</v>
      </c>
      <c r="CL78">
        <v>71.03</v>
      </c>
      <c r="CO78" t="s">
        <v>40</v>
      </c>
      <c r="CP78">
        <v>2.8705681332763772E-2</v>
      </c>
      <c r="CQ78">
        <v>2.117764305290256E-2</v>
      </c>
      <c r="CR78">
        <v>2.5048796356538814E-2</v>
      </c>
      <c r="CS78">
        <v>2.4992066010790157E-2</v>
      </c>
      <c r="CT78">
        <v>2.5001935134298242E-2</v>
      </c>
      <c r="CU78">
        <v>1.9710013593112929E-2</v>
      </c>
      <c r="CV78">
        <v>2.503147448715097E-2</v>
      </c>
      <c r="CW78">
        <v>2.4998193772126351E-2</v>
      </c>
      <c r="CX78">
        <v>2.4952421230704108E-2</v>
      </c>
      <c r="CY78">
        <v>1.9737294546454884E-2</v>
      </c>
      <c r="CZ78">
        <v>2.5020231993525814E-2</v>
      </c>
      <c r="DA78">
        <v>2.500164484505548E-2</v>
      </c>
      <c r="DB78">
        <v>2.4969510238141184E-2</v>
      </c>
      <c r="DC78">
        <v>1.9789579158316611E-2</v>
      </c>
      <c r="DD78">
        <v>2.4993859002701995E-2</v>
      </c>
      <c r="DE78">
        <v>2.4983524054879972E-2</v>
      </c>
      <c r="DF78">
        <v>2.5017535655833534E-2</v>
      </c>
      <c r="DG78">
        <v>1.9730839416058275E-2</v>
      </c>
      <c r="DH78">
        <v>2.4997203892182077E-2</v>
      </c>
      <c r="DI78">
        <v>2.4987724371215082E-2</v>
      </c>
      <c r="DJ78">
        <v>2.5017299196252667E-2</v>
      </c>
      <c r="DK78">
        <v>1.9733084073324046E-2</v>
      </c>
      <c r="DL78">
        <v>2.5003819320670147E-2</v>
      </c>
      <c r="DM78">
        <v>2.4990063593004774E-2</v>
      </c>
      <c r="DN78">
        <v>2.5010905918278301E-2</v>
      </c>
      <c r="DO78">
        <v>1.9719109093488379E-2</v>
      </c>
      <c r="DP78">
        <v>2.4995362641439506E-2</v>
      </c>
      <c r="DQ78">
        <v>2.5019228159073433E-2</v>
      </c>
      <c r="DR78">
        <v>2.4982344632768345E-2</v>
      </c>
      <c r="DU78">
        <v>5.4699999999999989</v>
      </c>
    </row>
    <row r="79" spans="1:125" x14ac:dyDescent="0.25">
      <c r="C79" t="s">
        <v>169</v>
      </c>
      <c r="E79" t="s">
        <v>170</v>
      </c>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CG79" t="s">
        <v>289</v>
      </c>
      <c r="CO79" t="s">
        <v>170</v>
      </c>
      <c r="DU79">
        <v>0</v>
      </c>
    </row>
    <row r="80" spans="1:125" x14ac:dyDescent="0.25">
      <c r="C80" t="s">
        <v>169</v>
      </c>
      <c r="E80" t="s">
        <v>171</v>
      </c>
      <c r="L80" s="2"/>
      <c r="M80" s="2"/>
      <c r="N80" s="2">
        <v>818.07892449210442</v>
      </c>
      <c r="O80" s="2">
        <v>841.55778962502779</v>
      </c>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v>751.5</v>
      </c>
      <c r="AS80">
        <v>773.06804999999997</v>
      </c>
      <c r="AT80">
        <v>795.25510303499993</v>
      </c>
      <c r="AU80">
        <v>818.07892449210442</v>
      </c>
      <c r="AV80">
        <v>841.55778962502779</v>
      </c>
      <c r="CG80" t="s">
        <v>289</v>
      </c>
      <c r="CL80">
        <v>751.5</v>
      </c>
      <c r="CO80" t="s">
        <v>171</v>
      </c>
      <c r="DU80">
        <v>23.478865132923374</v>
      </c>
    </row>
    <row r="81" spans="1:125" x14ac:dyDescent="0.25">
      <c r="A81">
        <v>15</v>
      </c>
      <c r="C81" t="s">
        <v>169</v>
      </c>
      <c r="D81">
        <v>15</v>
      </c>
      <c r="E81" t="s">
        <v>172</v>
      </c>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CG81" t="s">
        <v>289</v>
      </c>
      <c r="CO81" t="s">
        <v>172</v>
      </c>
      <c r="DU81">
        <v>0</v>
      </c>
    </row>
    <row r="82" spans="1:125" x14ac:dyDescent="0.25">
      <c r="A82">
        <v>15</v>
      </c>
      <c r="B82" t="s">
        <v>172</v>
      </c>
      <c r="C82" t="s">
        <v>169</v>
      </c>
      <c r="D82">
        <v>15</v>
      </c>
      <c r="E82" t="s">
        <v>38</v>
      </c>
      <c r="F82" t="s">
        <v>128</v>
      </c>
      <c r="L82" s="2"/>
      <c r="M82" s="2"/>
      <c r="N82" s="2">
        <v>2.68</v>
      </c>
      <c r="O82" s="2">
        <v>2.76</v>
      </c>
      <c r="P82" s="2">
        <v>3.09</v>
      </c>
      <c r="Q82" s="2">
        <v>3.17</v>
      </c>
      <c r="R82" s="2">
        <v>3.25</v>
      </c>
      <c r="S82" s="2">
        <v>3.33</v>
      </c>
      <c r="T82" s="2">
        <v>3.54</v>
      </c>
      <c r="U82" s="2">
        <v>3.62</v>
      </c>
      <c r="V82" s="2">
        <v>3.72</v>
      </c>
      <c r="W82" s="2">
        <v>3.81</v>
      </c>
      <c r="X82" s="2">
        <v>4.1900000000000004</v>
      </c>
      <c r="Y82" s="2">
        <v>4.3</v>
      </c>
      <c r="Z82" s="2">
        <v>4.4000000000000004</v>
      </c>
      <c r="AA82" s="2">
        <v>4.51</v>
      </c>
      <c r="AB82" s="2">
        <v>4.68</v>
      </c>
      <c r="AC82" s="2">
        <v>4.8</v>
      </c>
      <c r="AD82" s="2">
        <v>4.92</v>
      </c>
      <c r="AE82" s="2">
        <v>5.04</v>
      </c>
      <c r="AF82" s="2">
        <v>4.95</v>
      </c>
      <c r="AG82" s="2">
        <v>5.07</v>
      </c>
      <c r="AH82" s="2">
        <v>5.2</v>
      </c>
      <c r="AI82" s="2">
        <v>5.33</v>
      </c>
      <c r="AJ82" s="2">
        <v>5.45</v>
      </c>
      <c r="AK82" s="2">
        <v>5.59</v>
      </c>
      <c r="AL82" s="2">
        <v>5.73</v>
      </c>
      <c r="AM82" s="2">
        <v>5.87</v>
      </c>
      <c r="AN82" s="2">
        <v>5.76</v>
      </c>
      <c r="AO82" s="2">
        <v>5.9</v>
      </c>
      <c r="AP82" s="2">
        <v>6.05</v>
      </c>
      <c r="AQ82" s="2">
        <v>6.2</v>
      </c>
      <c r="AT82">
        <v>3.21</v>
      </c>
      <c r="AU82">
        <v>2.68</v>
      </c>
      <c r="AV82">
        <v>2.76</v>
      </c>
      <c r="AW82">
        <v>3.09</v>
      </c>
      <c r="AX82">
        <v>3.17</v>
      </c>
      <c r="AY82">
        <v>3.25</v>
      </c>
      <c r="AZ82">
        <v>3.33</v>
      </c>
      <c r="BA82">
        <v>3.54</v>
      </c>
      <c r="BB82">
        <v>3.62</v>
      </c>
      <c r="BC82">
        <v>3.72</v>
      </c>
      <c r="BD82">
        <v>3.81</v>
      </c>
      <c r="BE82">
        <v>4.1900000000000004</v>
      </c>
      <c r="BF82">
        <v>4.3</v>
      </c>
      <c r="BG82">
        <v>4.4000000000000004</v>
      </c>
      <c r="BH82">
        <v>4.51</v>
      </c>
      <c r="BI82">
        <v>4.68</v>
      </c>
      <c r="BJ82">
        <v>4.8</v>
      </c>
      <c r="BK82">
        <v>4.92</v>
      </c>
      <c r="BL82">
        <v>5.04</v>
      </c>
      <c r="BM82">
        <v>4.95</v>
      </c>
      <c r="BN82">
        <v>5.07</v>
      </c>
      <c r="BO82">
        <v>5.2</v>
      </c>
      <c r="BP82">
        <v>5.33</v>
      </c>
      <c r="BQ82">
        <v>5.45</v>
      </c>
      <c r="BR82">
        <v>5.59</v>
      </c>
      <c r="BS82">
        <v>5.73</v>
      </c>
      <c r="BT82">
        <v>5.87</v>
      </c>
      <c r="BU82">
        <v>5.76</v>
      </c>
      <c r="BV82">
        <v>5.9</v>
      </c>
      <c r="BW82">
        <v>6.05</v>
      </c>
      <c r="BX82">
        <v>6.2</v>
      </c>
      <c r="CC82">
        <v>5.5211096251517597</v>
      </c>
      <c r="CD82">
        <v>5.6447824807551576</v>
      </c>
      <c r="CE82">
        <v>5.7712256083240741</v>
      </c>
      <c r="CF82">
        <v>5.9005010619505311</v>
      </c>
      <c r="CG82">
        <v>6.0326722857382231</v>
      </c>
      <c r="CJ82">
        <v>15.87</v>
      </c>
      <c r="CK82">
        <v>5.9</v>
      </c>
      <c r="CL82">
        <v>6.03</v>
      </c>
      <c r="CO82" t="s">
        <v>38</v>
      </c>
      <c r="CP82">
        <v>2.9850746268656577E-2</v>
      </c>
      <c r="CQ82">
        <v>0.11956521739130438</v>
      </c>
      <c r="CR82">
        <v>2.5889967637540479E-2</v>
      </c>
      <c r="CS82">
        <v>2.5236593059936932E-2</v>
      </c>
      <c r="CT82">
        <v>2.4615384615384636E-2</v>
      </c>
      <c r="CU82">
        <v>6.3063063063063057E-2</v>
      </c>
      <c r="CV82">
        <v>2.2598870056497196E-2</v>
      </c>
      <c r="CW82">
        <v>2.7624309392265217E-2</v>
      </c>
      <c r="CX82">
        <v>2.4193548387096735E-2</v>
      </c>
      <c r="CY82">
        <v>9.9737532808399032E-2</v>
      </c>
      <c r="CZ82">
        <v>2.6252983293555947E-2</v>
      </c>
      <c r="DA82">
        <v>2.3255813953488497E-2</v>
      </c>
      <c r="DB82">
        <v>2.499999999999987E-2</v>
      </c>
      <c r="DC82">
        <v>3.769401330376939E-2</v>
      </c>
      <c r="DD82">
        <v>2.5641025641025664E-2</v>
      </c>
      <c r="DE82">
        <v>2.5000000000000022E-2</v>
      </c>
      <c r="DF82">
        <v>2.4390243902439046E-2</v>
      </c>
      <c r="DG82">
        <v>-1.7857142857142828E-2</v>
      </c>
      <c r="DH82">
        <v>2.4242424242424263E-2</v>
      </c>
      <c r="DI82">
        <v>2.5641025641025619E-2</v>
      </c>
      <c r="DJ82">
        <v>2.4999999999999977E-2</v>
      </c>
      <c r="DK82">
        <v>2.251407129455912E-2</v>
      </c>
      <c r="DL82">
        <v>2.5688073394495352E-2</v>
      </c>
      <c r="DM82">
        <v>2.5044722719141425E-2</v>
      </c>
      <c r="DN82">
        <v>2.4432809773123853E-2</v>
      </c>
      <c r="DO82">
        <v>-1.8739352640545198E-2</v>
      </c>
      <c r="DP82">
        <v>2.4305555555555657E-2</v>
      </c>
      <c r="DQ82">
        <v>2.542372881355923E-2</v>
      </c>
      <c r="DR82">
        <v>2.4793388429752126E-2</v>
      </c>
      <c r="DU82">
        <v>7.9999999999999627E-2</v>
      </c>
    </row>
    <row r="83" spans="1:125" x14ac:dyDescent="0.25">
      <c r="A83">
        <v>15</v>
      </c>
      <c r="B83" t="s">
        <v>172</v>
      </c>
      <c r="C83" t="s">
        <v>169</v>
      </c>
      <c r="D83">
        <v>15</v>
      </c>
      <c r="E83" t="s">
        <v>40</v>
      </c>
      <c r="L83" s="2"/>
      <c r="M83" s="2"/>
      <c r="N83" s="2">
        <v>0.63</v>
      </c>
      <c r="O83" s="2">
        <v>0.64</v>
      </c>
      <c r="P83" s="2">
        <v>0.66</v>
      </c>
      <c r="Q83" s="2">
        <v>0.67</v>
      </c>
      <c r="R83" s="2">
        <v>0.69</v>
      </c>
      <c r="S83" s="2">
        <v>0.71</v>
      </c>
      <c r="T83" s="2">
        <v>0.72</v>
      </c>
      <c r="U83" s="2">
        <v>0.74</v>
      </c>
      <c r="V83" s="2">
        <v>0.76</v>
      </c>
      <c r="W83" s="2">
        <v>0.78</v>
      </c>
      <c r="X83" s="2">
        <v>0.79</v>
      </c>
      <c r="Y83" s="2">
        <v>0.81</v>
      </c>
      <c r="Z83" s="2">
        <v>0.83</v>
      </c>
      <c r="AA83" s="2">
        <v>0.86</v>
      </c>
      <c r="AB83" s="2">
        <v>0.87</v>
      </c>
      <c r="AC83" s="2">
        <v>0.89</v>
      </c>
      <c r="AD83" s="2">
        <v>0.92</v>
      </c>
      <c r="AE83" s="2">
        <v>0.94</v>
      </c>
      <c r="AF83" s="2">
        <v>0.96</v>
      </c>
      <c r="AG83" s="2">
        <v>0.98</v>
      </c>
      <c r="AH83" s="2">
        <v>1.01</v>
      </c>
      <c r="AI83" s="2">
        <v>1.03</v>
      </c>
      <c r="AJ83" s="2">
        <v>1.05</v>
      </c>
      <c r="AK83" s="2">
        <v>1.08</v>
      </c>
      <c r="AL83" s="2">
        <v>1.1100000000000001</v>
      </c>
      <c r="AM83" s="2">
        <v>1.1299999999999999</v>
      </c>
      <c r="AN83" s="2">
        <v>1.1599999999999999</v>
      </c>
      <c r="AO83" s="2">
        <v>1.18</v>
      </c>
      <c r="AP83" s="2">
        <v>1.21</v>
      </c>
      <c r="AQ83" s="2">
        <v>1.24</v>
      </c>
      <c r="AT83">
        <v>0.61</v>
      </c>
      <c r="AU83">
        <v>0.63</v>
      </c>
      <c r="AV83">
        <v>0.64</v>
      </c>
      <c r="AW83">
        <v>0.66</v>
      </c>
      <c r="AX83">
        <v>0.67</v>
      </c>
      <c r="AY83">
        <v>0.69</v>
      </c>
      <c r="AZ83">
        <v>0.71</v>
      </c>
      <c r="BA83">
        <v>0.72</v>
      </c>
      <c r="BB83">
        <v>0.74</v>
      </c>
      <c r="BC83">
        <v>0.76</v>
      </c>
      <c r="BD83">
        <v>0.78</v>
      </c>
      <c r="BE83">
        <v>0.79</v>
      </c>
      <c r="BF83">
        <v>0.81</v>
      </c>
      <c r="BG83">
        <v>0.83</v>
      </c>
      <c r="BH83">
        <v>0.86</v>
      </c>
      <c r="BI83">
        <v>0.87</v>
      </c>
      <c r="BJ83">
        <v>0.89</v>
      </c>
      <c r="BK83">
        <v>0.92</v>
      </c>
      <c r="BL83">
        <v>0.94</v>
      </c>
      <c r="BM83">
        <v>0.96</v>
      </c>
      <c r="BN83">
        <v>0.98</v>
      </c>
      <c r="BO83">
        <v>1.01</v>
      </c>
      <c r="BP83">
        <v>1.03</v>
      </c>
      <c r="BQ83">
        <v>1.05</v>
      </c>
      <c r="BR83">
        <v>1.08</v>
      </c>
      <c r="BS83">
        <v>1.1100000000000001</v>
      </c>
      <c r="BT83">
        <v>1.1299999999999999</v>
      </c>
      <c r="BU83">
        <v>1.1599999999999999</v>
      </c>
      <c r="BV83">
        <v>1.18</v>
      </c>
      <c r="BW83">
        <v>1.21</v>
      </c>
      <c r="BX83">
        <v>1.24</v>
      </c>
      <c r="BZ83">
        <v>0.61746802935561707</v>
      </c>
      <c r="CC83">
        <v>0.640485046551868</v>
      </c>
      <c r="CD83">
        <v>0.65483191159462983</v>
      </c>
      <c r="CE83">
        <v>0.66950014641434941</v>
      </c>
      <c r="CF83">
        <v>0.68449694969403085</v>
      </c>
      <c r="CG83">
        <v>0.69982968136717716</v>
      </c>
      <c r="CJ83">
        <v>0.61672803840000001</v>
      </c>
      <c r="CK83">
        <v>0.63</v>
      </c>
      <c r="CL83">
        <v>0.7</v>
      </c>
      <c r="CO83" t="s">
        <v>40</v>
      </c>
      <c r="CP83">
        <v>1.5873015873015886E-2</v>
      </c>
      <c r="CQ83">
        <v>3.1250000000000028E-2</v>
      </c>
      <c r="CR83">
        <v>1.5151515151515164E-2</v>
      </c>
      <c r="CS83">
        <v>2.9850746268656577E-2</v>
      </c>
      <c r="CT83">
        <v>2.898550724637684E-2</v>
      </c>
      <c r="CU83">
        <v>1.4084507042253534E-2</v>
      </c>
      <c r="CV83">
        <v>2.7777777777777804E-2</v>
      </c>
      <c r="CW83">
        <v>2.7027027027027053E-2</v>
      </c>
      <c r="CX83">
        <v>2.6315789473684233E-2</v>
      </c>
      <c r="CY83">
        <v>1.2820512820512832E-2</v>
      </c>
      <c r="CZ83">
        <v>2.5316455696202552E-2</v>
      </c>
      <c r="DA83">
        <v>2.4691358024691242E-2</v>
      </c>
      <c r="DB83">
        <v>3.6144578313253045E-2</v>
      </c>
      <c r="DC83">
        <v>1.1627906976744196E-2</v>
      </c>
      <c r="DD83">
        <v>2.2988505747126457E-2</v>
      </c>
      <c r="DE83">
        <v>3.3707865168539353E-2</v>
      </c>
      <c r="DF83">
        <v>2.1739130434782507E-2</v>
      </c>
      <c r="DG83">
        <v>2.1276595744680871E-2</v>
      </c>
      <c r="DH83">
        <v>2.0833333333333353E-2</v>
      </c>
      <c r="DI83">
        <v>3.0612244897959211E-2</v>
      </c>
      <c r="DJ83">
        <v>1.980198019801982E-2</v>
      </c>
      <c r="DK83">
        <v>1.9417475728155355E-2</v>
      </c>
      <c r="DL83">
        <v>2.8571428571428595E-2</v>
      </c>
      <c r="DM83">
        <v>2.7777777777777801E-2</v>
      </c>
      <c r="DN83">
        <v>1.8018018018017834E-2</v>
      </c>
      <c r="DO83">
        <v>2.6548672566371709E-2</v>
      </c>
      <c r="DP83">
        <v>1.7241379310344845E-2</v>
      </c>
      <c r="DQ83">
        <v>2.5423728813559344E-2</v>
      </c>
      <c r="DR83">
        <v>2.4793388429752088E-2</v>
      </c>
      <c r="DU83">
        <v>1.0000000000000009E-2</v>
      </c>
    </row>
    <row r="84" spans="1:125" x14ac:dyDescent="0.25">
      <c r="A84">
        <v>16</v>
      </c>
      <c r="C84" t="s">
        <v>173</v>
      </c>
      <c r="E84" t="s">
        <v>174</v>
      </c>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CO84" t="s">
        <v>174</v>
      </c>
      <c r="DU84">
        <v>0</v>
      </c>
    </row>
    <row r="85" spans="1:125" x14ac:dyDescent="0.25">
      <c r="A85">
        <v>16</v>
      </c>
      <c r="B85" t="s">
        <v>174</v>
      </c>
      <c r="C85" t="s">
        <v>173</v>
      </c>
      <c r="E85" t="s">
        <v>38</v>
      </c>
      <c r="F85" t="s">
        <v>150</v>
      </c>
      <c r="L85" s="2"/>
      <c r="M85" s="2"/>
      <c r="N85" s="2">
        <v>62.23</v>
      </c>
      <c r="O85" s="2">
        <v>64.02</v>
      </c>
      <c r="P85" s="2">
        <v>66.72</v>
      </c>
      <c r="Q85" s="2">
        <v>68.38</v>
      </c>
      <c r="R85" s="2">
        <v>70.09</v>
      </c>
      <c r="S85" s="2">
        <v>71.849999999999994</v>
      </c>
      <c r="T85" s="2">
        <v>76.599999999999994</v>
      </c>
      <c r="U85" s="2">
        <v>78.52</v>
      </c>
      <c r="V85" s="2">
        <v>80.48</v>
      </c>
      <c r="W85" s="2">
        <v>82.49</v>
      </c>
      <c r="X85" s="2">
        <v>93.66</v>
      </c>
      <c r="Y85" s="2">
        <v>96</v>
      </c>
      <c r="Z85" s="2">
        <v>98.4</v>
      </c>
      <c r="AA85" s="2">
        <v>100.86</v>
      </c>
      <c r="AB85" s="2">
        <v>101.46</v>
      </c>
      <c r="AC85" s="2">
        <v>104</v>
      </c>
      <c r="AD85" s="2">
        <v>106.6</v>
      </c>
      <c r="AE85" s="2">
        <v>109.27</v>
      </c>
      <c r="AF85" s="2">
        <v>110.73</v>
      </c>
      <c r="AG85" s="2">
        <v>113.5</v>
      </c>
      <c r="AH85" s="2">
        <v>116.33</v>
      </c>
      <c r="AI85" s="2">
        <v>119.24</v>
      </c>
      <c r="AJ85" s="2">
        <v>117.56</v>
      </c>
      <c r="AK85" s="2">
        <v>120.5</v>
      </c>
      <c r="AL85" s="2">
        <v>123.51</v>
      </c>
      <c r="AM85" s="2">
        <v>126.6</v>
      </c>
      <c r="AN85" s="2">
        <v>119.28</v>
      </c>
      <c r="AO85" s="2">
        <v>122.26</v>
      </c>
      <c r="AP85" s="2">
        <v>125.32</v>
      </c>
      <c r="AQ85" s="2">
        <v>128.44999999999999</v>
      </c>
      <c r="AT85">
        <v>49.53</v>
      </c>
      <c r="AU85">
        <v>53.72</v>
      </c>
      <c r="AV85">
        <v>58.11</v>
      </c>
      <c r="AW85">
        <v>62.7</v>
      </c>
      <c r="AX85">
        <v>67.510000000000005</v>
      </c>
      <c r="AY85">
        <v>70.09</v>
      </c>
      <c r="AZ85">
        <v>71.849999999999994</v>
      </c>
      <c r="BA85">
        <v>76.599999999999994</v>
      </c>
      <c r="BB85">
        <v>78.52</v>
      </c>
      <c r="BC85">
        <v>80.48</v>
      </c>
      <c r="BD85">
        <v>82.49</v>
      </c>
      <c r="BE85">
        <v>88.53</v>
      </c>
      <c r="BF85">
        <v>94.85</v>
      </c>
      <c r="BG85">
        <v>98.4</v>
      </c>
      <c r="BH85">
        <v>100.86</v>
      </c>
      <c r="BI85">
        <v>101.46</v>
      </c>
      <c r="BJ85">
        <v>104</v>
      </c>
      <c r="BK85">
        <v>106.6</v>
      </c>
      <c r="BL85">
        <v>109.27</v>
      </c>
      <c r="BM85">
        <v>110.73</v>
      </c>
      <c r="BN85">
        <v>113.5</v>
      </c>
      <c r="BO85">
        <v>116.33</v>
      </c>
      <c r="BP85">
        <v>119.24</v>
      </c>
      <c r="BQ85">
        <v>117.56</v>
      </c>
      <c r="BR85">
        <v>120.5</v>
      </c>
      <c r="BS85">
        <v>123.51</v>
      </c>
      <c r="BT85">
        <v>126.6</v>
      </c>
      <c r="BU85">
        <v>119.28</v>
      </c>
      <c r="BV85">
        <v>122.26</v>
      </c>
      <c r="BW85">
        <v>125.32</v>
      </c>
      <c r="BX85">
        <v>128.44999999999999</v>
      </c>
      <c r="CC85">
        <v>46.536213428845159</v>
      </c>
      <c r="CD85">
        <v>47.578624609651285</v>
      </c>
      <c r="CE85">
        <v>48.644385800907479</v>
      </c>
      <c r="CF85">
        <v>49.734020042847803</v>
      </c>
      <c r="CG85">
        <v>50.848062091807591</v>
      </c>
      <c r="CJ85">
        <v>35.054938828799997</v>
      </c>
      <c r="CK85">
        <v>38.33</v>
      </c>
      <c r="CL85">
        <v>41.73</v>
      </c>
      <c r="CO85" t="s">
        <v>38</v>
      </c>
      <c r="CP85">
        <v>2.8764261610155863E-2</v>
      </c>
      <c r="CQ85">
        <v>4.2174320524836037E-2</v>
      </c>
      <c r="CR85">
        <v>2.488009592326134E-2</v>
      </c>
      <c r="CS85">
        <v>2.5007312079555543E-2</v>
      </c>
      <c r="CT85">
        <v>2.5110572121557866E-2</v>
      </c>
      <c r="CU85">
        <v>6.6109951287404323E-2</v>
      </c>
      <c r="CV85">
        <v>2.5065274151436057E-2</v>
      </c>
      <c r="CW85">
        <v>2.4961793173713807E-2</v>
      </c>
      <c r="CX85">
        <v>2.4975149105367678E-2</v>
      </c>
      <c r="CY85">
        <v>0.13541035277003277</v>
      </c>
      <c r="CZ85">
        <v>2.4983984625240267E-2</v>
      </c>
      <c r="DA85">
        <v>2.500000000000006E-2</v>
      </c>
      <c r="DB85">
        <v>2.4999999999999935E-2</v>
      </c>
      <c r="DC85">
        <v>5.9488399762045834E-3</v>
      </c>
      <c r="DD85">
        <v>2.503449635324272E-2</v>
      </c>
      <c r="DE85">
        <v>2.4999999999999946E-2</v>
      </c>
      <c r="DF85">
        <v>2.5046904315197016E-2</v>
      </c>
      <c r="DG85">
        <v>1.3361398371007669E-2</v>
      </c>
      <c r="DH85">
        <v>2.5015804208434893E-2</v>
      </c>
      <c r="DI85">
        <v>2.4933920704845802E-2</v>
      </c>
      <c r="DJ85">
        <v>2.5015043410985958E-2</v>
      </c>
      <c r="DK85">
        <v>-1.4089231801408862E-2</v>
      </c>
      <c r="DL85">
        <v>2.5008506294658027E-2</v>
      </c>
      <c r="DM85">
        <v>2.4979253112033237E-2</v>
      </c>
      <c r="DN85">
        <v>2.5018217148408947E-2</v>
      </c>
      <c r="DO85">
        <v>-5.7819905213270094E-2</v>
      </c>
      <c r="DP85">
        <v>2.4983232729711636E-2</v>
      </c>
      <c r="DQ85">
        <v>2.5028627515131588E-2</v>
      </c>
      <c r="DR85">
        <v>2.4976061283115192E-2</v>
      </c>
      <c r="DU85">
        <v>4.3900000000000006</v>
      </c>
    </row>
    <row r="86" spans="1:125" x14ac:dyDescent="0.25">
      <c r="A86">
        <v>16</v>
      </c>
      <c r="B86" t="s">
        <v>174</v>
      </c>
      <c r="C86" t="s">
        <v>173</v>
      </c>
      <c r="E86" t="s">
        <v>40</v>
      </c>
      <c r="L86" s="2"/>
      <c r="M86" s="2"/>
      <c r="N86" s="2">
        <v>2.04</v>
      </c>
      <c r="O86" s="2">
        <v>2.1</v>
      </c>
      <c r="P86" s="2">
        <v>2.15</v>
      </c>
      <c r="Q86" s="2">
        <v>2.2000000000000002</v>
      </c>
      <c r="R86" s="2">
        <v>2.2599999999999998</v>
      </c>
      <c r="S86" s="2">
        <v>2.31</v>
      </c>
      <c r="T86" s="2">
        <v>2.36</v>
      </c>
      <c r="U86" s="2">
        <v>2.42</v>
      </c>
      <c r="V86" s="2">
        <v>2.48</v>
      </c>
      <c r="W86" s="2">
        <v>2.54</v>
      </c>
      <c r="X86" s="2">
        <v>2.59</v>
      </c>
      <c r="Y86" s="2">
        <v>2.66</v>
      </c>
      <c r="Z86" s="2">
        <v>2.72</v>
      </c>
      <c r="AA86" s="2">
        <v>2.79</v>
      </c>
      <c r="AB86" s="2">
        <v>2.85</v>
      </c>
      <c r="AC86" s="2">
        <v>2.92</v>
      </c>
      <c r="AD86" s="2">
        <v>2.99</v>
      </c>
      <c r="AE86" s="2">
        <v>3.07</v>
      </c>
      <c r="AF86" s="2">
        <v>3.13</v>
      </c>
      <c r="AG86" s="2">
        <v>3.21</v>
      </c>
      <c r="AH86" s="2">
        <v>3.29</v>
      </c>
      <c r="AI86" s="2">
        <v>3.37</v>
      </c>
      <c r="AJ86" s="2">
        <v>3.44</v>
      </c>
      <c r="AK86" s="2">
        <v>3.52</v>
      </c>
      <c r="AL86" s="2">
        <v>3.61</v>
      </c>
      <c r="AM86" s="2">
        <v>3.7</v>
      </c>
      <c r="AN86" s="2">
        <v>3.77</v>
      </c>
      <c r="AO86" s="2">
        <v>3.87</v>
      </c>
      <c r="AP86" s="2">
        <v>3.96</v>
      </c>
      <c r="AQ86" s="2">
        <v>4.0599999999999996</v>
      </c>
      <c r="AT86">
        <v>0.96</v>
      </c>
      <c r="AU86">
        <v>0.99</v>
      </c>
      <c r="AV86">
        <v>1.02</v>
      </c>
      <c r="AW86">
        <v>1.05</v>
      </c>
      <c r="AX86">
        <v>1.08</v>
      </c>
      <c r="AY86">
        <v>2.2599999999999998</v>
      </c>
      <c r="AZ86">
        <v>2.31</v>
      </c>
      <c r="BA86">
        <v>2.36</v>
      </c>
      <c r="BB86">
        <v>2.42</v>
      </c>
      <c r="BC86">
        <v>2.48</v>
      </c>
      <c r="BD86">
        <v>2.54</v>
      </c>
      <c r="BE86">
        <v>2.61</v>
      </c>
      <c r="BF86">
        <v>2.68</v>
      </c>
      <c r="BG86">
        <v>2.72</v>
      </c>
      <c r="BH86">
        <v>2.79</v>
      </c>
      <c r="BI86">
        <v>2.85</v>
      </c>
      <c r="BJ86">
        <v>2.92</v>
      </c>
      <c r="BK86">
        <v>2.99</v>
      </c>
      <c r="BL86">
        <v>3.07</v>
      </c>
      <c r="BM86">
        <v>3.13</v>
      </c>
      <c r="BN86">
        <v>3.21</v>
      </c>
      <c r="BO86">
        <v>3.29</v>
      </c>
      <c r="BP86">
        <v>3.37</v>
      </c>
      <c r="BQ86">
        <v>3.44</v>
      </c>
      <c r="BR86">
        <v>3.52</v>
      </c>
      <c r="BS86">
        <v>3.61</v>
      </c>
      <c r="BT86">
        <v>3.7</v>
      </c>
      <c r="BU86">
        <v>3.77</v>
      </c>
      <c r="BV86">
        <v>3.87</v>
      </c>
      <c r="BW86">
        <v>3.96</v>
      </c>
      <c r="BX86">
        <v>4.0599999999999996</v>
      </c>
      <c r="BZ86">
        <v>0.64933373235819158</v>
      </c>
      <c r="CC86">
        <v>0.84069137753659839</v>
      </c>
      <c r="CD86">
        <v>0.85952286439341818</v>
      </c>
      <c r="CE86">
        <v>0.87877617655583062</v>
      </c>
      <c r="CF86">
        <v>0.89846076291068111</v>
      </c>
      <c r="CG86">
        <v>0.91858628399988029</v>
      </c>
      <c r="CJ86">
        <v>0.8595228643934173</v>
      </c>
      <c r="CK86">
        <v>0.88</v>
      </c>
      <c r="CL86">
        <v>0.9</v>
      </c>
      <c r="CO86" t="s">
        <v>40</v>
      </c>
      <c r="CP86">
        <v>2.9411764705882377E-2</v>
      </c>
      <c r="CQ86">
        <v>2.3809523809523725E-2</v>
      </c>
      <c r="CR86">
        <v>2.3255813953488497E-2</v>
      </c>
      <c r="CS86">
        <v>2.7272727272727094E-2</v>
      </c>
      <c r="CT86">
        <v>2.2123893805309856E-2</v>
      </c>
      <c r="CU86">
        <v>2.1645021645021568E-2</v>
      </c>
      <c r="CV86">
        <v>2.5423728813559344E-2</v>
      </c>
      <c r="CW86">
        <v>2.4793388429752088E-2</v>
      </c>
      <c r="CX86">
        <v>2.4193548387096794E-2</v>
      </c>
      <c r="CY86">
        <v>1.968503937007867E-2</v>
      </c>
      <c r="CZ86">
        <v>2.702702702702714E-2</v>
      </c>
      <c r="DA86">
        <v>2.2556390977443629E-2</v>
      </c>
      <c r="DB86">
        <v>2.5735294117646999E-2</v>
      </c>
      <c r="DC86">
        <v>2.1505376344086041E-2</v>
      </c>
      <c r="DD86">
        <v>2.4561403508771874E-2</v>
      </c>
      <c r="DE86">
        <v>2.3972602739726127E-2</v>
      </c>
      <c r="DF86">
        <v>2.6755852842809239E-2</v>
      </c>
      <c r="DG86">
        <v>1.9543973941368097E-2</v>
      </c>
      <c r="DH86">
        <v>2.5559105431309927E-2</v>
      </c>
      <c r="DI86">
        <v>2.4922118380062329E-2</v>
      </c>
      <c r="DJ86">
        <v>2.4316109422492422E-2</v>
      </c>
      <c r="DK86">
        <v>2.0771513353115677E-2</v>
      </c>
      <c r="DL86">
        <v>2.3255813953488393E-2</v>
      </c>
      <c r="DM86">
        <v>2.5568181818181778E-2</v>
      </c>
      <c r="DN86">
        <v>2.4930747922437758E-2</v>
      </c>
      <c r="DO86">
        <v>1.8918918918918875E-2</v>
      </c>
      <c r="DP86">
        <v>2.6525198938992064E-2</v>
      </c>
      <c r="DQ86">
        <v>2.3255813953488334E-2</v>
      </c>
      <c r="DR86">
        <v>2.5252525252525162E-2</v>
      </c>
      <c r="DU86">
        <v>3.0000000000000027E-2</v>
      </c>
    </row>
    <row r="87" spans="1:125" x14ac:dyDescent="0.25">
      <c r="A87">
        <v>16</v>
      </c>
      <c r="C87" t="s">
        <v>173</v>
      </c>
      <c r="E87" t="s">
        <v>175</v>
      </c>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CO87" t="s">
        <v>175</v>
      </c>
      <c r="DU87">
        <v>0</v>
      </c>
    </row>
    <row r="88" spans="1:125" x14ac:dyDescent="0.25">
      <c r="A88">
        <v>16</v>
      </c>
      <c r="B88" t="s">
        <v>175</v>
      </c>
      <c r="C88" t="s">
        <v>173</v>
      </c>
      <c r="E88" t="s">
        <v>38</v>
      </c>
      <c r="F88" t="s">
        <v>128</v>
      </c>
      <c r="L88" s="2"/>
      <c r="M88" s="2"/>
      <c r="N88" s="2">
        <v>10.23</v>
      </c>
      <c r="O88" s="2">
        <v>10.53</v>
      </c>
      <c r="P88" s="2">
        <v>10.88</v>
      </c>
      <c r="Q88" s="2">
        <v>11.15</v>
      </c>
      <c r="R88" s="2">
        <v>11.43</v>
      </c>
      <c r="S88" s="2">
        <v>11.72</v>
      </c>
      <c r="T88" s="2">
        <v>12.28</v>
      </c>
      <c r="U88" s="2">
        <v>12.58</v>
      </c>
      <c r="V88" s="2">
        <v>12.9</v>
      </c>
      <c r="W88" s="2">
        <v>13.22</v>
      </c>
      <c r="X88" s="2">
        <v>14.41</v>
      </c>
      <c r="Y88" s="2">
        <v>14.77</v>
      </c>
      <c r="Z88" s="2">
        <v>15.14</v>
      </c>
      <c r="AA88" s="2">
        <v>15.52</v>
      </c>
      <c r="AB88" s="2">
        <v>15.7</v>
      </c>
      <c r="AC88" s="2">
        <v>16.09</v>
      </c>
      <c r="AD88" s="2">
        <v>16.489999999999998</v>
      </c>
      <c r="AE88" s="2">
        <v>16.91</v>
      </c>
      <c r="AF88" s="2">
        <v>17.18</v>
      </c>
      <c r="AG88" s="2">
        <v>17.61</v>
      </c>
      <c r="AH88" s="2">
        <v>18.05</v>
      </c>
      <c r="AI88" s="2">
        <v>18.5</v>
      </c>
      <c r="AJ88" s="2">
        <v>18.48</v>
      </c>
      <c r="AK88" s="2">
        <v>18.95</v>
      </c>
      <c r="AL88" s="2">
        <v>19.420000000000002</v>
      </c>
      <c r="AM88" s="2">
        <v>19.91</v>
      </c>
      <c r="AN88" s="2">
        <v>19.36</v>
      </c>
      <c r="AO88" s="2">
        <v>19.850000000000001</v>
      </c>
      <c r="AP88" s="2">
        <v>20.34</v>
      </c>
      <c r="AQ88" s="2">
        <v>20.85</v>
      </c>
      <c r="AT88">
        <v>11.13</v>
      </c>
      <c r="AU88">
        <v>10.23</v>
      </c>
      <c r="AV88">
        <v>10.53</v>
      </c>
      <c r="AW88">
        <v>10.88</v>
      </c>
      <c r="AX88">
        <v>11.15</v>
      </c>
      <c r="AY88">
        <v>11.43</v>
      </c>
      <c r="AZ88">
        <v>11.72</v>
      </c>
      <c r="BA88">
        <v>12.28</v>
      </c>
      <c r="BB88">
        <v>12.58</v>
      </c>
      <c r="BC88">
        <v>12.9</v>
      </c>
      <c r="BD88">
        <v>13.22</v>
      </c>
      <c r="BE88">
        <v>14.41</v>
      </c>
      <c r="BF88">
        <v>14.77</v>
      </c>
      <c r="BG88">
        <v>15.14</v>
      </c>
      <c r="BH88">
        <v>15.52</v>
      </c>
      <c r="BI88">
        <v>15.7</v>
      </c>
      <c r="BJ88">
        <v>16.09</v>
      </c>
      <c r="BK88">
        <v>16.489999999999998</v>
      </c>
      <c r="BL88">
        <v>16.91</v>
      </c>
      <c r="BM88">
        <v>17.18</v>
      </c>
      <c r="BN88">
        <v>17.61</v>
      </c>
      <c r="BO88">
        <v>18.05</v>
      </c>
      <c r="BP88">
        <v>18.5</v>
      </c>
      <c r="BQ88">
        <v>18.48</v>
      </c>
      <c r="BR88">
        <v>18.95</v>
      </c>
      <c r="BS88">
        <v>19.420000000000002</v>
      </c>
      <c r="BT88">
        <v>19.91</v>
      </c>
      <c r="BU88">
        <v>19.36</v>
      </c>
      <c r="BV88">
        <v>19.850000000000001</v>
      </c>
      <c r="BW88">
        <v>20.34</v>
      </c>
      <c r="BX88">
        <v>20.85</v>
      </c>
      <c r="CC88">
        <v>6.6363946587685954</v>
      </c>
      <c r="CD88">
        <v>6.7850498991250117</v>
      </c>
      <c r="CE88">
        <v>6.937035016865412</v>
      </c>
      <c r="CF88">
        <v>7.092424601243196</v>
      </c>
      <c r="CG88">
        <v>7.2512949123110433</v>
      </c>
      <c r="CJ88">
        <v>6.7850498991250117</v>
      </c>
      <c r="CK88">
        <v>6.94</v>
      </c>
      <c r="CL88">
        <v>7.09</v>
      </c>
      <c r="CO88" t="s">
        <v>38</v>
      </c>
      <c r="CP88">
        <v>2.9325513196480833E-2</v>
      </c>
      <c r="CQ88">
        <v>3.323836657170004E-2</v>
      </c>
      <c r="CR88">
        <v>2.4816176470588196E-2</v>
      </c>
      <c r="CS88">
        <v>2.5112107623318329E-2</v>
      </c>
      <c r="CT88">
        <v>2.5371828521434901E-2</v>
      </c>
      <c r="CU88">
        <v>4.7781569965870192E-2</v>
      </c>
      <c r="CV88">
        <v>2.4429967426710157E-2</v>
      </c>
      <c r="CW88">
        <v>2.5437201907790166E-2</v>
      </c>
      <c r="CX88">
        <v>2.4806201550387617E-2</v>
      </c>
      <c r="CY88">
        <v>9.0015128593040811E-2</v>
      </c>
      <c r="CZ88">
        <v>2.4982650936849371E-2</v>
      </c>
      <c r="DA88">
        <v>2.5050778605281043E-2</v>
      </c>
      <c r="DB88">
        <v>2.5099075297225826E-2</v>
      </c>
      <c r="DC88">
        <v>1.1597938144329878E-2</v>
      </c>
      <c r="DD88">
        <v>2.4840764331210227E-2</v>
      </c>
      <c r="DE88">
        <v>2.4860161591050253E-2</v>
      </c>
      <c r="DF88">
        <v>2.5469981807155959E-2</v>
      </c>
      <c r="DG88">
        <v>1.5966883500887024E-2</v>
      </c>
      <c r="DH88">
        <v>2.502910360884748E-2</v>
      </c>
      <c r="DI88">
        <v>2.4985803520726935E-2</v>
      </c>
      <c r="DJ88">
        <v>2.4930747922437633E-2</v>
      </c>
      <c r="DK88">
        <v>-1.0810810810810581E-3</v>
      </c>
      <c r="DL88">
        <v>2.543290043290037E-2</v>
      </c>
      <c r="DM88">
        <v>2.4802110817942081E-2</v>
      </c>
      <c r="DN88">
        <v>2.5231719876415985E-2</v>
      </c>
      <c r="DO88">
        <v>-2.762430939226523E-2</v>
      </c>
      <c r="DP88">
        <v>2.5309917355372004E-2</v>
      </c>
      <c r="DQ88">
        <v>2.468513853904274E-2</v>
      </c>
      <c r="DR88">
        <v>2.5073746312684442E-2</v>
      </c>
      <c r="DU88">
        <v>0.29999999999999893</v>
      </c>
    </row>
    <row r="89" spans="1:125" x14ac:dyDescent="0.25">
      <c r="A89">
        <v>16</v>
      </c>
      <c r="B89" t="s">
        <v>175</v>
      </c>
      <c r="C89" t="s">
        <v>173</v>
      </c>
      <c r="E89" t="s">
        <v>40</v>
      </c>
      <c r="L89" s="2"/>
      <c r="M89" s="2"/>
      <c r="N89" s="2">
        <v>2.04</v>
      </c>
      <c r="O89" s="2">
        <v>2.1</v>
      </c>
      <c r="P89" s="2">
        <v>2.15</v>
      </c>
      <c r="Q89" s="2">
        <v>2.2000000000000002</v>
      </c>
      <c r="R89" s="2">
        <v>2.2599999999999998</v>
      </c>
      <c r="S89" s="2">
        <v>2.31</v>
      </c>
      <c r="T89" s="2">
        <v>2.36</v>
      </c>
      <c r="U89" s="2">
        <v>2.42</v>
      </c>
      <c r="V89" s="2">
        <v>2.48</v>
      </c>
      <c r="W89" s="2">
        <v>2.54</v>
      </c>
      <c r="X89" s="2">
        <v>2.59</v>
      </c>
      <c r="Y89" s="2">
        <v>2.66</v>
      </c>
      <c r="Z89" s="2">
        <v>2.72</v>
      </c>
      <c r="AA89" s="2">
        <v>2.79</v>
      </c>
      <c r="AB89" s="2">
        <v>2.85</v>
      </c>
      <c r="AC89" s="2">
        <v>2.92</v>
      </c>
      <c r="AD89" s="2">
        <v>2.99</v>
      </c>
      <c r="AE89" s="2">
        <v>3.07</v>
      </c>
      <c r="AF89" s="2">
        <v>3.13</v>
      </c>
      <c r="AG89" s="2">
        <v>3.21</v>
      </c>
      <c r="AH89" s="2">
        <v>3.29</v>
      </c>
      <c r="AI89" s="2">
        <v>3.37</v>
      </c>
      <c r="AJ89" s="2">
        <v>3.44</v>
      </c>
      <c r="AK89" s="2">
        <v>3.52</v>
      </c>
      <c r="AL89" s="2">
        <v>3.61</v>
      </c>
      <c r="AM89" s="2">
        <v>3.7</v>
      </c>
      <c r="AN89" s="2">
        <v>3.77</v>
      </c>
      <c r="AO89" s="2">
        <v>3.87</v>
      </c>
      <c r="AP89" s="2">
        <v>3.96</v>
      </c>
      <c r="AQ89" s="2">
        <v>4.0599999999999996</v>
      </c>
      <c r="AT89">
        <v>2</v>
      </c>
      <c r="AU89">
        <v>2.04</v>
      </c>
      <c r="AV89">
        <v>2.1</v>
      </c>
      <c r="AW89">
        <v>2.15</v>
      </c>
      <c r="AX89">
        <v>2.2000000000000002</v>
      </c>
      <c r="AY89">
        <v>2.2599999999999998</v>
      </c>
      <c r="AZ89">
        <v>2.31</v>
      </c>
      <c r="BA89">
        <v>2.36</v>
      </c>
      <c r="BB89">
        <v>2.42</v>
      </c>
      <c r="BC89">
        <v>2.48</v>
      </c>
      <c r="BD89">
        <v>2.54</v>
      </c>
      <c r="BE89">
        <v>2.59</v>
      </c>
      <c r="BF89">
        <v>2.66</v>
      </c>
      <c r="BG89">
        <v>2.72</v>
      </c>
      <c r="BH89">
        <v>2.79</v>
      </c>
      <c r="BI89">
        <v>2.85</v>
      </c>
      <c r="BJ89">
        <v>2.92</v>
      </c>
      <c r="BK89">
        <v>2.99</v>
      </c>
      <c r="BL89">
        <v>3.07</v>
      </c>
      <c r="BM89">
        <v>3.13</v>
      </c>
      <c r="BN89">
        <v>3.21</v>
      </c>
      <c r="BO89">
        <v>3.29</v>
      </c>
      <c r="BP89">
        <v>3.37</v>
      </c>
      <c r="BQ89">
        <v>3.44</v>
      </c>
      <c r="BR89">
        <v>3.52</v>
      </c>
      <c r="BS89">
        <v>3.61</v>
      </c>
      <c r="BT89">
        <v>3.7</v>
      </c>
      <c r="BU89">
        <v>3.77</v>
      </c>
      <c r="BV89">
        <v>3.87</v>
      </c>
      <c r="BW89">
        <v>3.96</v>
      </c>
      <c r="BX89">
        <v>4.0599999999999996</v>
      </c>
      <c r="BZ89">
        <v>0.64933373235819158</v>
      </c>
      <c r="CC89">
        <v>0.84069137753659839</v>
      </c>
      <c r="CD89">
        <v>0.85952286439341818</v>
      </c>
      <c r="CE89">
        <v>0.87877617655583062</v>
      </c>
      <c r="CF89">
        <v>0.89846076291068111</v>
      </c>
      <c r="CG89">
        <v>0.91858628399988029</v>
      </c>
      <c r="CJ89">
        <v>0.85952286439341818</v>
      </c>
      <c r="CK89">
        <v>0.88</v>
      </c>
      <c r="CL89">
        <v>0.9</v>
      </c>
      <c r="CO89" t="s">
        <v>40</v>
      </c>
      <c r="CP89">
        <v>2.9411764705882377E-2</v>
      </c>
      <c r="CQ89">
        <v>2.3809523809523725E-2</v>
      </c>
      <c r="CR89">
        <v>2.3255813953488497E-2</v>
      </c>
      <c r="CS89">
        <v>2.7272727272727094E-2</v>
      </c>
      <c r="CT89">
        <v>2.2123893805309856E-2</v>
      </c>
      <c r="CU89">
        <v>2.1645021645021568E-2</v>
      </c>
      <c r="CV89">
        <v>2.5423728813559344E-2</v>
      </c>
      <c r="CW89">
        <v>2.4793388429752088E-2</v>
      </c>
      <c r="CX89">
        <v>2.4193548387096794E-2</v>
      </c>
      <c r="CY89">
        <v>1.968503937007867E-2</v>
      </c>
      <c r="CZ89">
        <v>2.702702702702714E-2</v>
      </c>
      <c r="DA89">
        <v>2.2556390977443629E-2</v>
      </c>
      <c r="DB89">
        <v>2.5735294117646999E-2</v>
      </c>
      <c r="DC89">
        <v>2.1505376344086041E-2</v>
      </c>
      <c r="DD89">
        <v>2.4561403508771874E-2</v>
      </c>
      <c r="DE89">
        <v>2.3972602739726127E-2</v>
      </c>
      <c r="DF89">
        <v>2.6755852842809239E-2</v>
      </c>
      <c r="DG89">
        <v>1.9543973941368097E-2</v>
      </c>
      <c r="DH89">
        <v>2.5559105431309927E-2</v>
      </c>
      <c r="DI89">
        <v>2.4922118380062329E-2</v>
      </c>
      <c r="DJ89">
        <v>2.4316109422492422E-2</v>
      </c>
      <c r="DK89">
        <v>2.0771513353115677E-2</v>
      </c>
      <c r="DL89">
        <v>2.3255813953488393E-2</v>
      </c>
      <c r="DM89">
        <v>2.5568181818181778E-2</v>
      </c>
      <c r="DN89">
        <v>2.4930747922437758E-2</v>
      </c>
      <c r="DO89">
        <v>1.8918918918918875E-2</v>
      </c>
      <c r="DP89">
        <v>2.6525198938992064E-2</v>
      </c>
      <c r="DQ89">
        <v>2.3255813953488334E-2</v>
      </c>
      <c r="DR89">
        <v>2.5252525252525162E-2</v>
      </c>
      <c r="DU89">
        <v>6.0000000000000053E-2</v>
      </c>
    </row>
    <row r="90" spans="1:125" x14ac:dyDescent="0.25">
      <c r="A90">
        <v>16</v>
      </c>
      <c r="C90" t="s">
        <v>173</v>
      </c>
      <c r="E90" t="s">
        <v>176</v>
      </c>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CO90" t="s">
        <v>176</v>
      </c>
      <c r="DU90">
        <v>0</v>
      </c>
    </row>
    <row r="91" spans="1:125" x14ac:dyDescent="0.25">
      <c r="A91">
        <v>16</v>
      </c>
      <c r="B91" t="s">
        <v>176</v>
      </c>
      <c r="C91" t="s">
        <v>173</v>
      </c>
      <c r="E91" t="s">
        <v>38</v>
      </c>
      <c r="F91" t="s">
        <v>150</v>
      </c>
      <c r="L91" s="2"/>
      <c r="M91" s="2"/>
      <c r="N91" s="2">
        <v>62.23</v>
      </c>
      <c r="O91" s="2">
        <v>64.02</v>
      </c>
      <c r="P91" s="2">
        <v>66.72</v>
      </c>
      <c r="Q91" s="2">
        <v>68.38</v>
      </c>
      <c r="R91" s="2">
        <v>70.09</v>
      </c>
      <c r="S91" s="2">
        <v>71.849999999999994</v>
      </c>
      <c r="T91" s="2">
        <v>76.599999999999994</v>
      </c>
      <c r="U91" s="2">
        <v>78.52</v>
      </c>
      <c r="V91" s="2">
        <v>80.48</v>
      </c>
      <c r="W91" s="2">
        <v>82.49</v>
      </c>
      <c r="X91" s="2">
        <v>93.66</v>
      </c>
      <c r="Y91" s="2">
        <v>96</v>
      </c>
      <c r="Z91" s="2">
        <v>98.4</v>
      </c>
      <c r="AA91" s="2">
        <v>100.86</v>
      </c>
      <c r="AB91" s="2">
        <v>101.46</v>
      </c>
      <c r="AC91" s="2">
        <v>104</v>
      </c>
      <c r="AD91" s="2">
        <v>106.6</v>
      </c>
      <c r="AE91" s="2">
        <v>109.27</v>
      </c>
      <c r="AF91" s="2">
        <v>110.73</v>
      </c>
      <c r="AG91" s="2">
        <v>113.5</v>
      </c>
      <c r="AH91" s="2">
        <v>116.33</v>
      </c>
      <c r="AI91" s="2">
        <v>119.24</v>
      </c>
      <c r="AJ91" s="2">
        <v>117.56</v>
      </c>
      <c r="AK91" s="2">
        <v>120.5</v>
      </c>
      <c r="AL91" s="2">
        <v>123.51</v>
      </c>
      <c r="AM91" s="2">
        <v>126.6</v>
      </c>
      <c r="AN91" s="2">
        <v>119.28</v>
      </c>
      <c r="AO91" s="2">
        <v>122.26</v>
      </c>
      <c r="AP91" s="2">
        <v>125.32</v>
      </c>
      <c r="AQ91" s="2">
        <v>128.44999999999999</v>
      </c>
      <c r="AT91">
        <v>49.53</v>
      </c>
      <c r="AU91">
        <v>53.72</v>
      </c>
      <c r="AV91">
        <v>58.11</v>
      </c>
      <c r="AW91">
        <v>62.7</v>
      </c>
      <c r="AX91">
        <v>67.510000000000005</v>
      </c>
      <c r="AY91">
        <v>70.09</v>
      </c>
      <c r="AZ91">
        <v>71.849999999999994</v>
      </c>
      <c r="BA91">
        <v>76.599999999999994</v>
      </c>
      <c r="BB91">
        <v>78.52</v>
      </c>
      <c r="BC91">
        <v>80.48</v>
      </c>
      <c r="BD91">
        <v>82.49</v>
      </c>
      <c r="BE91">
        <v>88.53</v>
      </c>
      <c r="BF91">
        <v>94.85</v>
      </c>
      <c r="BG91">
        <v>98.4</v>
      </c>
      <c r="BH91">
        <v>100.86</v>
      </c>
      <c r="BI91">
        <v>101.46</v>
      </c>
      <c r="BJ91">
        <v>104</v>
      </c>
      <c r="BK91">
        <v>106.6</v>
      </c>
      <c r="BL91">
        <v>109.27</v>
      </c>
      <c r="BM91">
        <v>110.73</v>
      </c>
      <c r="BN91">
        <v>113.5</v>
      </c>
      <c r="BO91">
        <v>116.33</v>
      </c>
      <c r="BP91">
        <v>119.24</v>
      </c>
      <c r="BQ91">
        <v>117.56</v>
      </c>
      <c r="BR91">
        <v>120.5</v>
      </c>
      <c r="BS91">
        <v>123.51</v>
      </c>
      <c r="BT91">
        <v>126.6</v>
      </c>
      <c r="BU91">
        <v>119.28</v>
      </c>
      <c r="BV91">
        <v>122.26</v>
      </c>
      <c r="BW91">
        <v>125.32</v>
      </c>
      <c r="BX91">
        <v>128.44999999999999</v>
      </c>
      <c r="CC91">
        <v>46.536213428845159</v>
      </c>
      <c r="CD91">
        <v>47.578624609651285</v>
      </c>
      <c r="CE91">
        <v>48.644385800907479</v>
      </c>
      <c r="CF91">
        <v>49.734020042847803</v>
      </c>
      <c r="CG91">
        <v>50.848062091807591</v>
      </c>
      <c r="CJ91">
        <v>35.054938828799997</v>
      </c>
      <c r="CK91">
        <v>38.33</v>
      </c>
      <c r="CL91">
        <v>41.73</v>
      </c>
      <c r="CO91" t="s">
        <v>38</v>
      </c>
      <c r="CP91">
        <v>2.8764261610155863E-2</v>
      </c>
      <c r="CQ91">
        <v>4.2174320524836037E-2</v>
      </c>
      <c r="CR91">
        <v>2.488009592326134E-2</v>
      </c>
      <c r="CS91">
        <v>2.5007312079555543E-2</v>
      </c>
      <c r="CT91">
        <v>2.5110572121557866E-2</v>
      </c>
      <c r="CU91">
        <v>6.6109951287404323E-2</v>
      </c>
      <c r="CV91">
        <v>2.5065274151436057E-2</v>
      </c>
      <c r="CW91">
        <v>2.4961793173713807E-2</v>
      </c>
      <c r="CX91">
        <v>2.4975149105367678E-2</v>
      </c>
      <c r="CY91">
        <v>0.13541035277003277</v>
      </c>
      <c r="CZ91">
        <v>2.4983984625240267E-2</v>
      </c>
      <c r="DA91">
        <v>2.500000000000006E-2</v>
      </c>
      <c r="DB91">
        <v>2.4999999999999935E-2</v>
      </c>
      <c r="DC91">
        <v>5.9488399762045834E-3</v>
      </c>
      <c r="DD91">
        <v>2.503449635324272E-2</v>
      </c>
      <c r="DE91">
        <v>2.4999999999999946E-2</v>
      </c>
      <c r="DF91">
        <v>2.5046904315197016E-2</v>
      </c>
      <c r="DG91">
        <v>1.3361398371007669E-2</v>
      </c>
      <c r="DH91">
        <v>2.5015804208434893E-2</v>
      </c>
      <c r="DI91">
        <v>2.4933920704845802E-2</v>
      </c>
      <c r="DJ91">
        <v>2.5015043410985958E-2</v>
      </c>
      <c r="DK91">
        <v>-1.4089231801408862E-2</v>
      </c>
      <c r="DL91">
        <v>2.5008506294658027E-2</v>
      </c>
      <c r="DM91">
        <v>2.4979253112033237E-2</v>
      </c>
      <c r="DN91">
        <v>2.5018217148408947E-2</v>
      </c>
      <c r="DO91">
        <v>-5.7819905213270094E-2</v>
      </c>
      <c r="DP91">
        <v>2.4983232729711636E-2</v>
      </c>
      <c r="DQ91">
        <v>2.5028627515131588E-2</v>
      </c>
      <c r="DR91">
        <v>2.4976061283115192E-2</v>
      </c>
      <c r="DU91">
        <v>4.3900000000000006</v>
      </c>
    </row>
    <row r="92" spans="1:125" x14ac:dyDescent="0.25">
      <c r="A92">
        <v>16</v>
      </c>
      <c r="B92" t="s">
        <v>176</v>
      </c>
      <c r="C92" t="s">
        <v>173</v>
      </c>
      <c r="E92" t="s">
        <v>40</v>
      </c>
      <c r="L92" s="2"/>
      <c r="M92" s="2"/>
      <c r="N92" s="2">
        <v>2.04</v>
      </c>
      <c r="O92" s="2">
        <v>2.1</v>
      </c>
      <c r="P92" s="2">
        <v>2.15</v>
      </c>
      <c r="Q92" s="2">
        <v>2.2000000000000002</v>
      </c>
      <c r="R92" s="2">
        <v>2.2599999999999998</v>
      </c>
      <c r="S92" s="2">
        <v>2.31</v>
      </c>
      <c r="T92" s="2">
        <v>2.36</v>
      </c>
      <c r="U92" s="2">
        <v>2.42</v>
      </c>
      <c r="V92" s="2">
        <v>2.48</v>
      </c>
      <c r="W92" s="2">
        <v>2.54</v>
      </c>
      <c r="X92" s="2">
        <v>2.59</v>
      </c>
      <c r="Y92" s="2">
        <v>2.66</v>
      </c>
      <c r="Z92" s="2">
        <v>2.72</v>
      </c>
      <c r="AA92" s="2">
        <v>2.79</v>
      </c>
      <c r="AB92" s="2">
        <v>2.85</v>
      </c>
      <c r="AC92" s="2">
        <v>2.92</v>
      </c>
      <c r="AD92" s="2">
        <v>2.99</v>
      </c>
      <c r="AE92" s="2">
        <v>3.07</v>
      </c>
      <c r="AF92" s="2">
        <v>3.13</v>
      </c>
      <c r="AG92" s="2">
        <v>3.21</v>
      </c>
      <c r="AH92" s="2">
        <v>3.29</v>
      </c>
      <c r="AI92" s="2">
        <v>3.37</v>
      </c>
      <c r="AJ92" s="2">
        <v>3.44</v>
      </c>
      <c r="AK92" s="2">
        <v>3.52</v>
      </c>
      <c r="AL92" s="2">
        <v>3.61</v>
      </c>
      <c r="AM92" s="2">
        <v>3.7</v>
      </c>
      <c r="AN92" s="2">
        <v>3.77</v>
      </c>
      <c r="AO92" s="2">
        <v>3.87</v>
      </c>
      <c r="AP92" s="2">
        <v>3.96</v>
      </c>
      <c r="AQ92" s="2">
        <v>4.0599999999999996</v>
      </c>
      <c r="AT92">
        <v>0.96</v>
      </c>
      <c r="AU92">
        <v>0.99</v>
      </c>
      <c r="AV92">
        <v>1.02</v>
      </c>
      <c r="AW92">
        <v>1.05</v>
      </c>
      <c r="AX92">
        <v>1.08</v>
      </c>
      <c r="AY92">
        <v>2.2599999999999998</v>
      </c>
      <c r="AZ92">
        <v>2.31</v>
      </c>
      <c r="BA92">
        <v>2.36</v>
      </c>
      <c r="BB92">
        <v>2.42</v>
      </c>
      <c r="BC92">
        <v>2.48</v>
      </c>
      <c r="BD92">
        <v>2.54</v>
      </c>
      <c r="BE92">
        <v>2.61</v>
      </c>
      <c r="BF92">
        <v>2.68</v>
      </c>
      <c r="BG92">
        <v>2.72</v>
      </c>
      <c r="BH92">
        <v>2.79</v>
      </c>
      <c r="BI92">
        <v>2.85</v>
      </c>
      <c r="BJ92">
        <v>2.92</v>
      </c>
      <c r="BK92">
        <v>2.99</v>
      </c>
      <c r="BL92">
        <v>3.07</v>
      </c>
      <c r="BM92">
        <v>3.13</v>
      </c>
      <c r="BN92">
        <v>3.21</v>
      </c>
      <c r="BO92">
        <v>3.29</v>
      </c>
      <c r="BP92">
        <v>3.37</v>
      </c>
      <c r="BQ92">
        <v>3.44</v>
      </c>
      <c r="BR92">
        <v>3.52</v>
      </c>
      <c r="BS92">
        <v>3.61</v>
      </c>
      <c r="BT92">
        <v>3.7</v>
      </c>
      <c r="BU92">
        <v>3.77</v>
      </c>
      <c r="BV92">
        <v>3.87</v>
      </c>
      <c r="BW92">
        <v>3.96</v>
      </c>
      <c r="BX92">
        <v>4.0599999999999996</v>
      </c>
      <c r="CC92">
        <v>0.84069137753659839</v>
      </c>
      <c r="CD92">
        <v>0.85952286439341818</v>
      </c>
      <c r="CE92">
        <v>0.87877617655583062</v>
      </c>
      <c r="CF92">
        <v>0.89846076291068111</v>
      </c>
      <c r="CG92">
        <v>0.91858628399988029</v>
      </c>
      <c r="CJ92">
        <v>0.8595228643934173</v>
      </c>
      <c r="CK92">
        <v>0.88</v>
      </c>
      <c r="CL92">
        <v>0.9</v>
      </c>
      <c r="CO92" t="s">
        <v>40</v>
      </c>
      <c r="CP92">
        <v>2.9411764705882377E-2</v>
      </c>
      <c r="CQ92">
        <v>2.3809523809523725E-2</v>
      </c>
      <c r="CR92">
        <v>2.3255813953488497E-2</v>
      </c>
      <c r="CS92">
        <v>2.7272727272727094E-2</v>
      </c>
      <c r="CT92">
        <v>2.2123893805309856E-2</v>
      </c>
      <c r="CU92">
        <v>2.1645021645021568E-2</v>
      </c>
      <c r="CV92">
        <v>2.5423728813559344E-2</v>
      </c>
      <c r="CW92">
        <v>2.4793388429752088E-2</v>
      </c>
      <c r="CX92">
        <v>2.4193548387096794E-2</v>
      </c>
      <c r="CY92">
        <v>1.968503937007867E-2</v>
      </c>
      <c r="CZ92">
        <v>2.702702702702714E-2</v>
      </c>
      <c r="DA92">
        <v>2.2556390977443629E-2</v>
      </c>
      <c r="DB92">
        <v>2.5735294117646999E-2</v>
      </c>
      <c r="DC92">
        <v>2.1505376344086041E-2</v>
      </c>
      <c r="DD92">
        <v>2.4561403508771874E-2</v>
      </c>
      <c r="DE92">
        <v>2.3972602739726127E-2</v>
      </c>
      <c r="DF92">
        <v>2.6755852842809239E-2</v>
      </c>
      <c r="DG92">
        <v>1.9543973941368097E-2</v>
      </c>
      <c r="DH92">
        <v>2.5559105431309927E-2</v>
      </c>
      <c r="DI92">
        <v>2.4922118380062329E-2</v>
      </c>
      <c r="DJ92">
        <v>2.4316109422492422E-2</v>
      </c>
      <c r="DK92">
        <v>2.0771513353115677E-2</v>
      </c>
      <c r="DL92">
        <v>2.3255813953488393E-2</v>
      </c>
      <c r="DM92">
        <v>2.5568181818181778E-2</v>
      </c>
      <c r="DN92">
        <v>2.4930747922437758E-2</v>
      </c>
      <c r="DO92">
        <v>1.8918918918918875E-2</v>
      </c>
      <c r="DP92">
        <v>2.6525198938992064E-2</v>
      </c>
      <c r="DQ92">
        <v>2.3255813953488334E-2</v>
      </c>
      <c r="DR92">
        <v>2.5252525252525162E-2</v>
      </c>
      <c r="DU92">
        <v>3.0000000000000027E-2</v>
      </c>
    </row>
    <row r="93" spans="1:125" x14ac:dyDescent="0.25">
      <c r="A93">
        <v>16</v>
      </c>
      <c r="C93" t="s">
        <v>173</v>
      </c>
      <c r="E93" t="s">
        <v>177</v>
      </c>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CG93" t="s">
        <v>289</v>
      </c>
      <c r="CO93" t="s">
        <v>177</v>
      </c>
      <c r="DU93">
        <v>0</v>
      </c>
    </row>
    <row r="94" spans="1:125" x14ac:dyDescent="0.25">
      <c r="A94">
        <v>16</v>
      </c>
      <c r="B94" t="s">
        <v>177</v>
      </c>
      <c r="C94" t="s">
        <v>173</v>
      </c>
      <c r="D94">
        <v>16</v>
      </c>
      <c r="E94" t="s">
        <v>38</v>
      </c>
      <c r="F94" t="s">
        <v>128</v>
      </c>
      <c r="L94" s="2"/>
      <c r="M94" s="2"/>
      <c r="N94" s="2">
        <v>10.23</v>
      </c>
      <c r="O94" s="2">
        <v>10.53</v>
      </c>
      <c r="P94" s="2">
        <v>10.88</v>
      </c>
      <c r="Q94" s="2">
        <v>11.15</v>
      </c>
      <c r="R94" s="2">
        <v>11.43</v>
      </c>
      <c r="S94" s="2">
        <v>11.72</v>
      </c>
      <c r="T94" s="2">
        <v>12.28</v>
      </c>
      <c r="U94" s="2">
        <v>12.58</v>
      </c>
      <c r="V94" s="2">
        <v>12.9</v>
      </c>
      <c r="W94" s="2">
        <v>13.22</v>
      </c>
      <c r="X94" s="2">
        <v>14.41</v>
      </c>
      <c r="Y94" s="2">
        <v>14.77</v>
      </c>
      <c r="Z94" s="2">
        <v>15.14</v>
      </c>
      <c r="AA94" s="2">
        <v>15.52</v>
      </c>
      <c r="AB94" s="2">
        <v>15.7</v>
      </c>
      <c r="AC94" s="2">
        <v>16.09</v>
      </c>
      <c r="AD94" s="2">
        <v>16.489999999999998</v>
      </c>
      <c r="AE94" s="2">
        <v>16.91</v>
      </c>
      <c r="AF94" s="2">
        <v>17.18</v>
      </c>
      <c r="AG94" s="2">
        <v>17.61</v>
      </c>
      <c r="AH94" s="2">
        <v>18.05</v>
      </c>
      <c r="AI94" s="2">
        <v>18.5</v>
      </c>
      <c r="AJ94" s="2">
        <v>18.48</v>
      </c>
      <c r="AK94" s="2">
        <v>18.95</v>
      </c>
      <c r="AL94" s="2">
        <v>19.420000000000002</v>
      </c>
      <c r="AM94" s="2">
        <v>19.91</v>
      </c>
      <c r="AN94" s="2">
        <v>19.36</v>
      </c>
      <c r="AO94" s="2">
        <v>19.850000000000001</v>
      </c>
      <c r="AP94" s="2">
        <v>20.34</v>
      </c>
      <c r="AQ94" s="2">
        <v>20.85</v>
      </c>
      <c r="AT94">
        <v>11.13</v>
      </c>
      <c r="AU94">
        <v>10.23</v>
      </c>
      <c r="AV94">
        <v>10.53</v>
      </c>
      <c r="AW94">
        <v>10.88</v>
      </c>
      <c r="AX94">
        <v>11.15</v>
      </c>
      <c r="AY94">
        <v>11.43</v>
      </c>
      <c r="AZ94">
        <v>11.72</v>
      </c>
      <c r="BA94">
        <v>12.28</v>
      </c>
      <c r="BB94">
        <v>12.58</v>
      </c>
      <c r="BC94">
        <v>12.9</v>
      </c>
      <c r="BD94">
        <v>13.22</v>
      </c>
      <c r="BE94">
        <v>14.41</v>
      </c>
      <c r="BF94">
        <v>14.77</v>
      </c>
      <c r="BG94">
        <v>15.14</v>
      </c>
      <c r="BH94">
        <v>15.52</v>
      </c>
      <c r="BI94">
        <v>15.7</v>
      </c>
      <c r="BJ94">
        <v>16.09</v>
      </c>
      <c r="BK94">
        <v>16.489999999999998</v>
      </c>
      <c r="BL94">
        <v>16.91</v>
      </c>
      <c r="BM94">
        <v>17.18</v>
      </c>
      <c r="BN94">
        <v>17.61</v>
      </c>
      <c r="BO94">
        <v>18.05</v>
      </c>
      <c r="BP94">
        <v>18.5</v>
      </c>
      <c r="BQ94">
        <v>18.48</v>
      </c>
      <c r="BR94">
        <v>18.95</v>
      </c>
      <c r="BS94">
        <v>19.420000000000002</v>
      </c>
      <c r="BT94">
        <v>19.91</v>
      </c>
      <c r="BU94">
        <v>19.36</v>
      </c>
      <c r="BV94">
        <v>19.850000000000001</v>
      </c>
      <c r="BW94">
        <v>20.34</v>
      </c>
      <c r="BX94">
        <v>20.85</v>
      </c>
      <c r="CC94">
        <v>6.6363946587685954</v>
      </c>
      <c r="CD94">
        <v>6.7850498991250117</v>
      </c>
      <c r="CE94">
        <v>6.937035016865412</v>
      </c>
      <c r="CF94">
        <v>7.092424601243196</v>
      </c>
      <c r="CG94">
        <v>7.2512949123110433</v>
      </c>
      <c r="CJ94">
        <v>12.22</v>
      </c>
      <c r="CK94">
        <v>7.09</v>
      </c>
      <c r="CL94">
        <v>7.25</v>
      </c>
      <c r="CO94" t="s">
        <v>38</v>
      </c>
      <c r="CP94">
        <v>2.9325513196480833E-2</v>
      </c>
      <c r="CQ94">
        <v>3.323836657170004E-2</v>
      </c>
      <c r="CR94">
        <v>2.4816176470588196E-2</v>
      </c>
      <c r="CS94">
        <v>2.5112107623318329E-2</v>
      </c>
      <c r="CT94">
        <v>2.5371828521434901E-2</v>
      </c>
      <c r="CU94">
        <v>4.7781569965870192E-2</v>
      </c>
      <c r="CV94">
        <v>2.4429967426710157E-2</v>
      </c>
      <c r="CW94">
        <v>2.5437201907790166E-2</v>
      </c>
      <c r="CX94">
        <v>2.4806201550387617E-2</v>
      </c>
      <c r="CY94">
        <v>9.0015128593040811E-2</v>
      </c>
      <c r="CZ94">
        <v>2.4982650936849371E-2</v>
      </c>
      <c r="DA94">
        <v>2.5050778605281043E-2</v>
      </c>
      <c r="DB94">
        <v>2.5099075297225826E-2</v>
      </c>
      <c r="DC94">
        <v>1.1597938144329878E-2</v>
      </c>
      <c r="DD94">
        <v>2.4840764331210227E-2</v>
      </c>
      <c r="DE94">
        <v>2.4860161591050253E-2</v>
      </c>
      <c r="DF94">
        <v>2.5469981807155959E-2</v>
      </c>
      <c r="DG94">
        <v>1.5966883500887024E-2</v>
      </c>
      <c r="DH94">
        <v>2.502910360884748E-2</v>
      </c>
      <c r="DI94">
        <v>2.4985803520726935E-2</v>
      </c>
      <c r="DJ94">
        <v>2.4930747922437633E-2</v>
      </c>
      <c r="DK94">
        <v>-1.0810810810810581E-3</v>
      </c>
      <c r="DL94">
        <v>2.543290043290037E-2</v>
      </c>
      <c r="DM94">
        <v>2.4802110817942081E-2</v>
      </c>
      <c r="DN94">
        <v>2.5231719876415985E-2</v>
      </c>
      <c r="DO94">
        <v>-2.762430939226523E-2</v>
      </c>
      <c r="DP94">
        <v>2.5309917355372004E-2</v>
      </c>
      <c r="DQ94">
        <v>2.468513853904274E-2</v>
      </c>
      <c r="DR94">
        <v>2.5073746312684442E-2</v>
      </c>
      <c r="DU94">
        <v>0.29999999999999893</v>
      </c>
    </row>
    <row r="95" spans="1:125" x14ac:dyDescent="0.25">
      <c r="A95">
        <v>16</v>
      </c>
      <c r="B95" t="s">
        <v>177</v>
      </c>
      <c r="C95" t="s">
        <v>173</v>
      </c>
      <c r="D95">
        <v>16</v>
      </c>
      <c r="E95" t="s">
        <v>40</v>
      </c>
      <c r="L95" s="2"/>
      <c r="M95" s="2"/>
      <c r="N95" s="2">
        <v>2.04</v>
      </c>
      <c r="O95" s="2">
        <v>2.1</v>
      </c>
      <c r="P95" s="2">
        <v>2.15</v>
      </c>
      <c r="Q95" s="2">
        <v>2.2000000000000002</v>
      </c>
      <c r="R95" s="2">
        <v>2.2599999999999998</v>
      </c>
      <c r="S95" s="2">
        <v>2.31</v>
      </c>
      <c r="T95" s="2">
        <v>2.36</v>
      </c>
      <c r="U95" s="2">
        <v>2.42</v>
      </c>
      <c r="V95" s="2">
        <v>2.48</v>
      </c>
      <c r="W95" s="2">
        <v>2.54</v>
      </c>
      <c r="X95" s="2">
        <v>2.59</v>
      </c>
      <c r="Y95" s="2">
        <v>2.66</v>
      </c>
      <c r="Z95" s="2">
        <v>2.72</v>
      </c>
      <c r="AA95" s="2">
        <v>2.79</v>
      </c>
      <c r="AB95" s="2">
        <v>2.85</v>
      </c>
      <c r="AC95" s="2">
        <v>2.92</v>
      </c>
      <c r="AD95" s="2">
        <v>2.99</v>
      </c>
      <c r="AE95" s="2">
        <v>3.07</v>
      </c>
      <c r="AF95" s="2">
        <v>3.13</v>
      </c>
      <c r="AG95" s="2">
        <v>3.21</v>
      </c>
      <c r="AH95" s="2">
        <v>3.29</v>
      </c>
      <c r="AI95" s="2">
        <v>3.37</v>
      </c>
      <c r="AJ95" s="2">
        <v>3.44</v>
      </c>
      <c r="AK95" s="2">
        <v>3.52</v>
      </c>
      <c r="AL95" s="2">
        <v>3.61</v>
      </c>
      <c r="AM95" s="2">
        <v>3.7</v>
      </c>
      <c r="AN95" s="2">
        <v>3.77</v>
      </c>
      <c r="AO95" s="2">
        <v>3.87</v>
      </c>
      <c r="AP95" s="2">
        <v>3.96</v>
      </c>
      <c r="AQ95" s="2">
        <v>4.0599999999999996</v>
      </c>
      <c r="AT95">
        <v>2</v>
      </c>
      <c r="AU95">
        <v>2.04</v>
      </c>
      <c r="AV95">
        <v>2.1</v>
      </c>
      <c r="AW95">
        <v>2.15</v>
      </c>
      <c r="AX95">
        <v>2.2000000000000002</v>
      </c>
      <c r="AY95">
        <v>2.2599999999999998</v>
      </c>
      <c r="AZ95">
        <v>2.31</v>
      </c>
      <c r="BA95">
        <v>2.36</v>
      </c>
      <c r="BB95">
        <v>2.42</v>
      </c>
      <c r="BC95">
        <v>2.48</v>
      </c>
      <c r="BD95">
        <v>2.54</v>
      </c>
      <c r="BE95">
        <v>2.59</v>
      </c>
      <c r="BF95">
        <v>2.66</v>
      </c>
      <c r="BG95">
        <v>2.72</v>
      </c>
      <c r="BH95">
        <v>2.79</v>
      </c>
      <c r="BI95">
        <v>2.85</v>
      </c>
      <c r="BJ95">
        <v>2.92</v>
      </c>
      <c r="BK95">
        <v>2.99</v>
      </c>
      <c r="BL95">
        <v>3.07</v>
      </c>
      <c r="BM95">
        <v>3.13</v>
      </c>
      <c r="BN95">
        <v>3.21</v>
      </c>
      <c r="BO95">
        <v>3.29</v>
      </c>
      <c r="BP95">
        <v>3.37</v>
      </c>
      <c r="BQ95">
        <v>3.44</v>
      </c>
      <c r="BR95">
        <v>3.52</v>
      </c>
      <c r="BS95">
        <v>3.61</v>
      </c>
      <c r="BT95">
        <v>3.7</v>
      </c>
      <c r="BU95">
        <v>3.77</v>
      </c>
      <c r="BV95">
        <v>3.87</v>
      </c>
      <c r="BW95">
        <v>3.96</v>
      </c>
      <c r="BX95">
        <v>4.0599999999999996</v>
      </c>
      <c r="BZ95">
        <v>0.64933373235819158</v>
      </c>
      <c r="CC95">
        <v>0.84069137753659839</v>
      </c>
      <c r="CD95">
        <v>0.85952286439341818</v>
      </c>
      <c r="CE95">
        <v>0.87877617655583062</v>
      </c>
      <c r="CF95">
        <v>0.89846076291068111</v>
      </c>
      <c r="CG95">
        <v>0.91858628399988029</v>
      </c>
      <c r="CJ95">
        <v>0.85952286439341818</v>
      </c>
      <c r="CK95">
        <v>0.88</v>
      </c>
      <c r="CL95">
        <v>0.92</v>
      </c>
      <c r="CO95" t="s">
        <v>40</v>
      </c>
      <c r="CP95">
        <v>2.9411764705882377E-2</v>
      </c>
      <c r="CQ95">
        <v>2.3809523809523725E-2</v>
      </c>
      <c r="CR95">
        <v>2.3255813953488497E-2</v>
      </c>
      <c r="CS95">
        <v>2.7272727272727094E-2</v>
      </c>
      <c r="CT95">
        <v>2.2123893805309856E-2</v>
      </c>
      <c r="CU95">
        <v>2.1645021645021568E-2</v>
      </c>
      <c r="CV95">
        <v>2.5423728813559344E-2</v>
      </c>
      <c r="CW95">
        <v>2.4793388429752088E-2</v>
      </c>
      <c r="CX95">
        <v>2.4193548387096794E-2</v>
      </c>
      <c r="CY95">
        <v>1.968503937007867E-2</v>
      </c>
      <c r="CZ95">
        <v>2.702702702702714E-2</v>
      </c>
      <c r="DA95">
        <v>2.2556390977443629E-2</v>
      </c>
      <c r="DB95">
        <v>2.5735294117646999E-2</v>
      </c>
      <c r="DC95">
        <v>2.1505376344086041E-2</v>
      </c>
      <c r="DD95">
        <v>2.4561403508771874E-2</v>
      </c>
      <c r="DE95">
        <v>2.3972602739726127E-2</v>
      </c>
      <c r="DF95">
        <v>2.6755852842809239E-2</v>
      </c>
      <c r="DG95">
        <v>1.9543973941368097E-2</v>
      </c>
      <c r="DH95">
        <v>2.5559105431309927E-2</v>
      </c>
      <c r="DI95">
        <v>2.4922118380062329E-2</v>
      </c>
      <c r="DJ95">
        <v>2.4316109422492422E-2</v>
      </c>
      <c r="DK95">
        <v>2.0771513353115677E-2</v>
      </c>
      <c r="DL95">
        <v>2.3255813953488393E-2</v>
      </c>
      <c r="DM95">
        <v>2.5568181818181778E-2</v>
      </c>
      <c r="DN95">
        <v>2.4930747922437758E-2</v>
      </c>
      <c r="DO95">
        <v>1.8918918918918875E-2</v>
      </c>
      <c r="DP95">
        <v>2.6525198938992064E-2</v>
      </c>
      <c r="DQ95">
        <v>2.3255813953488334E-2</v>
      </c>
      <c r="DR95">
        <v>2.5252525252525162E-2</v>
      </c>
      <c r="DU95">
        <v>6.0000000000000053E-2</v>
      </c>
    </row>
    <row r="96" spans="1:125" x14ac:dyDescent="0.25">
      <c r="A96">
        <v>17</v>
      </c>
      <c r="C96" t="s">
        <v>178</v>
      </c>
      <c r="D96">
        <v>17</v>
      </c>
      <c r="E96" t="s">
        <v>179</v>
      </c>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CG96" t="s">
        <v>289</v>
      </c>
      <c r="CO96" t="s">
        <v>179</v>
      </c>
      <c r="DU96">
        <v>0</v>
      </c>
    </row>
    <row r="97" spans="1:125" x14ac:dyDescent="0.25">
      <c r="A97">
        <v>17</v>
      </c>
      <c r="B97" t="s">
        <v>179</v>
      </c>
      <c r="C97" t="s">
        <v>178</v>
      </c>
      <c r="D97">
        <v>17</v>
      </c>
      <c r="E97" t="s">
        <v>38</v>
      </c>
      <c r="F97" t="s">
        <v>128</v>
      </c>
      <c r="L97" s="2"/>
      <c r="M97" s="2"/>
      <c r="N97" s="2">
        <v>20.6</v>
      </c>
      <c r="O97" s="2">
        <v>21.2</v>
      </c>
      <c r="P97" s="2">
        <v>21.75</v>
      </c>
      <c r="Q97" s="2">
        <v>22.3</v>
      </c>
      <c r="R97" s="2">
        <v>22.86</v>
      </c>
      <c r="S97" s="2">
        <v>23.43</v>
      </c>
      <c r="T97" s="2">
        <v>24.41</v>
      </c>
      <c r="U97" s="2">
        <v>25.02</v>
      </c>
      <c r="V97" s="2">
        <v>25.65</v>
      </c>
      <c r="W97" s="2">
        <v>26.29</v>
      </c>
      <c r="X97" s="2">
        <v>27.82</v>
      </c>
      <c r="Y97" s="2">
        <v>28.51</v>
      </c>
      <c r="Z97" s="2">
        <v>29.22</v>
      </c>
      <c r="AA97" s="2">
        <v>29.95</v>
      </c>
      <c r="AB97" s="2">
        <v>32.21</v>
      </c>
      <c r="AC97" s="2">
        <v>33.020000000000003</v>
      </c>
      <c r="AD97" s="2">
        <v>33.840000000000003</v>
      </c>
      <c r="AE97" s="2">
        <v>34.69</v>
      </c>
      <c r="AF97" s="2">
        <v>34.9</v>
      </c>
      <c r="AG97" s="2">
        <v>35.770000000000003</v>
      </c>
      <c r="AH97" s="2">
        <v>36.659999999999997</v>
      </c>
      <c r="AI97" s="2">
        <v>37.58</v>
      </c>
      <c r="AJ97" s="2">
        <v>37.46</v>
      </c>
      <c r="AK97" s="2">
        <v>38.4</v>
      </c>
      <c r="AL97" s="2">
        <v>39.36</v>
      </c>
      <c r="AM97" s="2">
        <v>40.340000000000003</v>
      </c>
      <c r="AN97" s="2">
        <v>36.58</v>
      </c>
      <c r="AO97" s="2">
        <v>37.49</v>
      </c>
      <c r="AP97" s="2">
        <v>38.43</v>
      </c>
      <c r="AQ97" s="2">
        <v>39.39</v>
      </c>
      <c r="AT97">
        <v>21.92</v>
      </c>
      <c r="AU97">
        <v>20.6</v>
      </c>
      <c r="AV97">
        <v>21.2</v>
      </c>
      <c r="AW97">
        <v>21.75</v>
      </c>
      <c r="AX97">
        <v>22.3</v>
      </c>
      <c r="AY97">
        <v>22.86</v>
      </c>
      <c r="AZ97">
        <v>23.43</v>
      </c>
      <c r="BA97">
        <v>24.41</v>
      </c>
      <c r="BB97">
        <v>25.02</v>
      </c>
      <c r="BC97">
        <v>25.65</v>
      </c>
      <c r="BD97">
        <v>26.29</v>
      </c>
      <c r="BE97">
        <v>27.82</v>
      </c>
      <c r="BF97">
        <v>28.51</v>
      </c>
      <c r="BG97">
        <v>29.22</v>
      </c>
      <c r="BH97">
        <v>29.95</v>
      </c>
      <c r="BI97">
        <v>32.21</v>
      </c>
      <c r="BJ97">
        <v>33.020000000000003</v>
      </c>
      <c r="BK97">
        <v>33.840000000000003</v>
      </c>
      <c r="BL97">
        <v>34.69</v>
      </c>
      <c r="BM97">
        <v>34.9</v>
      </c>
      <c r="BN97">
        <v>35.770000000000003</v>
      </c>
      <c r="BO97">
        <v>36.659999999999997</v>
      </c>
      <c r="BP97">
        <v>37.58</v>
      </c>
      <c r="BQ97">
        <v>37.46</v>
      </c>
      <c r="BR97">
        <v>38.4</v>
      </c>
      <c r="BS97">
        <v>39.36</v>
      </c>
      <c r="BT97">
        <v>40.340000000000003</v>
      </c>
      <c r="BU97">
        <v>36.58</v>
      </c>
      <c r="BV97">
        <v>37.49</v>
      </c>
      <c r="BW97">
        <v>38.43</v>
      </c>
      <c r="BX97">
        <v>39.39</v>
      </c>
      <c r="CC97">
        <v>20.496157685593193</v>
      </c>
      <c r="CD97">
        <v>20.955271617750476</v>
      </c>
      <c r="CE97">
        <v>21.424669701988083</v>
      </c>
      <c r="CF97">
        <v>21.904582303312619</v>
      </c>
      <c r="CG97">
        <v>22.395244946906821</v>
      </c>
      <c r="CJ97">
        <v>20.347543065600004</v>
      </c>
      <c r="CK97">
        <v>21.42</v>
      </c>
      <c r="CL97">
        <v>21.9</v>
      </c>
      <c r="CO97" t="s">
        <v>38</v>
      </c>
      <c r="CP97">
        <v>2.9126213592232903E-2</v>
      </c>
      <c r="CQ97">
        <v>2.594339622641513E-2</v>
      </c>
      <c r="CR97">
        <v>2.5287356321839115E-2</v>
      </c>
      <c r="CS97">
        <v>2.5112107623318329E-2</v>
      </c>
      <c r="CT97">
        <v>2.4934383202099751E-2</v>
      </c>
      <c r="CU97">
        <v>4.1826717883055933E-2</v>
      </c>
      <c r="CV97">
        <v>2.4989758295780394E-2</v>
      </c>
      <c r="CW97">
        <v>2.5179856115107875E-2</v>
      </c>
      <c r="CX97">
        <v>2.4951267056530238E-2</v>
      </c>
      <c r="CY97">
        <v>5.8197033092430628E-2</v>
      </c>
      <c r="CZ97">
        <v>2.480230050323513E-2</v>
      </c>
      <c r="DA97">
        <v>2.4903542616625651E-2</v>
      </c>
      <c r="DB97">
        <v>2.4982888432580438E-2</v>
      </c>
      <c r="DC97">
        <v>7.545909849749588E-2</v>
      </c>
      <c r="DD97">
        <v>2.5147469729897617E-2</v>
      </c>
      <c r="DE97">
        <v>2.4833434282253188E-2</v>
      </c>
      <c r="DF97">
        <v>2.5118203309692499E-2</v>
      </c>
      <c r="DG97">
        <v>6.0536177572787795E-3</v>
      </c>
      <c r="DH97">
        <v>2.4928366762177783E-2</v>
      </c>
      <c r="DI97">
        <v>2.4881185350852486E-2</v>
      </c>
      <c r="DJ97">
        <v>2.5095471903982591E-2</v>
      </c>
      <c r="DK97">
        <v>-3.1931878658860418E-3</v>
      </c>
      <c r="DL97">
        <v>2.5093432995194814E-2</v>
      </c>
      <c r="DM97">
        <v>2.5000000000000022E-2</v>
      </c>
      <c r="DN97">
        <v>2.4898373983739938E-2</v>
      </c>
      <c r="DO97">
        <v>-9.3207734258800315E-2</v>
      </c>
      <c r="DP97">
        <v>2.4876981957353848E-2</v>
      </c>
      <c r="DQ97">
        <v>2.5073352894105033E-2</v>
      </c>
      <c r="DR97">
        <v>2.498048399687746E-2</v>
      </c>
      <c r="DU97">
        <v>0.59999999999999787</v>
      </c>
    </row>
    <row r="98" spans="1:125" x14ac:dyDescent="0.25">
      <c r="A98">
        <v>17</v>
      </c>
      <c r="B98" t="s">
        <v>179</v>
      </c>
      <c r="C98" t="s">
        <v>178</v>
      </c>
      <c r="D98">
        <v>17</v>
      </c>
      <c r="E98" t="s">
        <v>40</v>
      </c>
      <c r="L98" s="2"/>
      <c r="M98" s="2"/>
      <c r="N98" s="2">
        <v>4.59</v>
      </c>
      <c r="O98" s="2">
        <v>4.72</v>
      </c>
      <c r="P98" s="2">
        <v>4.82</v>
      </c>
      <c r="Q98" s="2">
        <v>4.9400000000000004</v>
      </c>
      <c r="R98" s="2">
        <v>5.07</v>
      </c>
      <c r="S98" s="2">
        <v>5.19</v>
      </c>
      <c r="T98" s="2">
        <v>5.3</v>
      </c>
      <c r="U98" s="2">
        <v>5.43</v>
      </c>
      <c r="V98" s="2">
        <v>5.57</v>
      </c>
      <c r="W98" s="2">
        <v>5.7</v>
      </c>
      <c r="X98" s="2">
        <v>5.82</v>
      </c>
      <c r="Y98" s="2">
        <v>5.96</v>
      </c>
      <c r="Z98" s="2">
        <v>6.11</v>
      </c>
      <c r="AA98" s="2">
        <v>6.27</v>
      </c>
      <c r="AB98" s="2">
        <v>6.39</v>
      </c>
      <c r="AC98" s="2">
        <v>6.55</v>
      </c>
      <c r="AD98" s="2">
        <v>6.72</v>
      </c>
      <c r="AE98" s="2">
        <v>6.88</v>
      </c>
      <c r="AF98" s="2">
        <v>7.02</v>
      </c>
      <c r="AG98" s="2">
        <v>7.2</v>
      </c>
      <c r="AH98" s="2">
        <v>7.38</v>
      </c>
      <c r="AI98" s="2">
        <v>7.56</v>
      </c>
      <c r="AJ98" s="2">
        <v>7.71</v>
      </c>
      <c r="AK98" s="2">
        <v>7.91</v>
      </c>
      <c r="AL98" s="2">
        <v>8.11</v>
      </c>
      <c r="AM98" s="2">
        <v>8.31</v>
      </c>
      <c r="AN98" s="2">
        <v>8.4700000000000006</v>
      </c>
      <c r="AO98" s="2">
        <v>8.69</v>
      </c>
      <c r="AP98" s="2">
        <v>8.9</v>
      </c>
      <c r="AQ98" s="2">
        <v>9.1300000000000008</v>
      </c>
      <c r="AT98">
        <v>4.4800000000000004</v>
      </c>
      <c r="AU98">
        <v>4.59</v>
      </c>
      <c r="AV98">
        <v>4.72</v>
      </c>
      <c r="AW98">
        <v>4.82</v>
      </c>
      <c r="AX98">
        <v>4.9400000000000004</v>
      </c>
      <c r="AY98">
        <v>5.07</v>
      </c>
      <c r="AZ98">
        <v>5.19</v>
      </c>
      <c r="BA98">
        <v>5.3</v>
      </c>
      <c r="BB98">
        <v>5.43</v>
      </c>
      <c r="BC98">
        <v>5.57</v>
      </c>
      <c r="BD98">
        <v>5.7</v>
      </c>
      <c r="BE98">
        <v>5.82</v>
      </c>
      <c r="BF98">
        <v>5.96</v>
      </c>
      <c r="BG98">
        <v>6.11</v>
      </c>
      <c r="BH98">
        <v>6.27</v>
      </c>
      <c r="BI98">
        <v>6.39</v>
      </c>
      <c r="BJ98">
        <v>6.55</v>
      </c>
      <c r="BK98">
        <v>6.72</v>
      </c>
      <c r="BL98">
        <v>6.88</v>
      </c>
      <c r="BM98">
        <v>7.02</v>
      </c>
      <c r="BN98">
        <v>7.2</v>
      </c>
      <c r="BO98">
        <v>7.38</v>
      </c>
      <c r="BP98">
        <v>7.56</v>
      </c>
      <c r="BQ98">
        <v>7.71</v>
      </c>
      <c r="BR98">
        <v>7.91</v>
      </c>
      <c r="BS98">
        <v>8.11</v>
      </c>
      <c r="BT98">
        <v>8.31</v>
      </c>
      <c r="BU98">
        <v>8.4700000000000006</v>
      </c>
      <c r="BV98">
        <v>8.69</v>
      </c>
      <c r="BW98">
        <v>8.9</v>
      </c>
      <c r="BX98">
        <v>9.1300000000000008</v>
      </c>
      <c r="BZ98">
        <v>0.29156846178466267</v>
      </c>
      <c r="CC98">
        <v>3.7524898194769607</v>
      </c>
      <c r="CD98">
        <v>3.8365455914332443</v>
      </c>
      <c r="CE98">
        <v>3.9224842126813488</v>
      </c>
      <c r="CF98">
        <v>4.0103478590454102</v>
      </c>
      <c r="CG98">
        <v>4.1001796510880277</v>
      </c>
      <c r="CJ98">
        <v>3.271794508799998</v>
      </c>
      <c r="CK98">
        <v>3.92</v>
      </c>
      <c r="CL98">
        <v>4.01</v>
      </c>
      <c r="CO98" t="s">
        <v>40</v>
      </c>
      <c r="CP98">
        <v>2.8322440087145948E-2</v>
      </c>
      <c r="CQ98">
        <v>2.1186440677966215E-2</v>
      </c>
      <c r="CR98">
        <v>2.4896265560165994E-2</v>
      </c>
      <c r="CS98">
        <v>2.6315789473684188E-2</v>
      </c>
      <c r="CT98">
        <v>2.3668639053254458E-2</v>
      </c>
      <c r="CU98">
        <v>2.1194605009633799E-2</v>
      </c>
      <c r="CV98">
        <v>2.4528301886792434E-2</v>
      </c>
      <c r="CW98">
        <v>2.5782688766114288E-2</v>
      </c>
      <c r="CX98">
        <v>2.3339317773788129E-2</v>
      </c>
      <c r="CY98">
        <v>2.1052631578947385E-2</v>
      </c>
      <c r="CZ98">
        <v>2.4054982817869358E-2</v>
      </c>
      <c r="DA98">
        <v>2.516778523489939E-2</v>
      </c>
      <c r="DB98">
        <v>2.6186579378068616E-2</v>
      </c>
      <c r="DC98">
        <v>1.9138755980861261E-2</v>
      </c>
      <c r="DD98">
        <v>2.5039123630672951E-2</v>
      </c>
      <c r="DE98">
        <v>2.5954198473282432E-2</v>
      </c>
      <c r="DF98">
        <v>2.3809523809523832E-2</v>
      </c>
      <c r="DG98">
        <v>2.0348837209302278E-2</v>
      </c>
      <c r="DH98">
        <v>2.564102564102573E-2</v>
      </c>
      <c r="DI98">
        <v>2.499999999999996E-2</v>
      </c>
      <c r="DJ98">
        <v>2.4390243902438987E-2</v>
      </c>
      <c r="DK98">
        <v>1.9841269841269889E-2</v>
      </c>
      <c r="DL98">
        <v>2.5940337224383939E-2</v>
      </c>
      <c r="DM98">
        <v>2.5284450063211034E-2</v>
      </c>
      <c r="DN98">
        <v>2.4660912453760921E-2</v>
      </c>
      <c r="DO98">
        <v>1.9253910950661868E-2</v>
      </c>
      <c r="DP98">
        <v>2.5974025974025837E-2</v>
      </c>
      <c r="DQ98">
        <v>2.4165707710011607E-2</v>
      </c>
      <c r="DR98">
        <v>2.584269662921353E-2</v>
      </c>
      <c r="DU98">
        <v>0.12999999999999989</v>
      </c>
    </row>
    <row r="99" spans="1:125" x14ac:dyDescent="0.25">
      <c r="A99">
        <v>18</v>
      </c>
      <c r="C99" t="s">
        <v>180</v>
      </c>
      <c r="D99">
        <v>18</v>
      </c>
      <c r="E99" t="s">
        <v>181</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CG99" t="s">
        <v>289</v>
      </c>
      <c r="CO99" t="s">
        <v>181</v>
      </c>
      <c r="DU99">
        <v>0</v>
      </c>
    </row>
    <row r="100" spans="1:125" x14ac:dyDescent="0.25">
      <c r="A100">
        <v>18</v>
      </c>
      <c r="B100" t="s">
        <v>181</v>
      </c>
      <c r="C100" t="s">
        <v>180</v>
      </c>
      <c r="D100">
        <v>18</v>
      </c>
      <c r="E100" t="s">
        <v>38</v>
      </c>
      <c r="F100" t="s">
        <v>128</v>
      </c>
      <c r="L100" s="2"/>
      <c r="M100" s="2"/>
      <c r="N100" s="2">
        <v>15.69</v>
      </c>
      <c r="O100" s="2">
        <v>16.14</v>
      </c>
      <c r="P100" s="2">
        <v>16.649999999999999</v>
      </c>
      <c r="Q100" s="2">
        <v>17.059999999999999</v>
      </c>
      <c r="R100" s="2">
        <v>17.489999999999998</v>
      </c>
      <c r="S100" s="2">
        <v>17.93</v>
      </c>
      <c r="T100" s="2">
        <v>18.73</v>
      </c>
      <c r="U100" s="2">
        <v>19.2</v>
      </c>
      <c r="V100" s="2">
        <v>19.670000000000002</v>
      </c>
      <c r="W100" s="2">
        <v>20.170000000000002</v>
      </c>
      <c r="X100" s="2">
        <v>21.25</v>
      </c>
      <c r="Y100" s="2">
        <v>21.78</v>
      </c>
      <c r="Z100" s="2">
        <v>22.32</v>
      </c>
      <c r="AA100" s="2">
        <v>22.88</v>
      </c>
      <c r="AB100" s="2">
        <v>23.96</v>
      </c>
      <c r="AC100" s="2">
        <v>24.56</v>
      </c>
      <c r="AD100" s="2">
        <v>25.17</v>
      </c>
      <c r="AE100" s="2">
        <v>25.8</v>
      </c>
      <c r="AF100" s="2">
        <v>27.53</v>
      </c>
      <c r="AG100" s="2">
        <v>28.21</v>
      </c>
      <c r="AH100" s="2">
        <v>28.92</v>
      </c>
      <c r="AI100" s="2">
        <v>29.64</v>
      </c>
      <c r="AJ100" s="2">
        <v>31.06</v>
      </c>
      <c r="AK100" s="2">
        <v>31.83</v>
      </c>
      <c r="AL100" s="2">
        <v>32.630000000000003</v>
      </c>
      <c r="AM100" s="2">
        <v>33.44</v>
      </c>
      <c r="AN100" s="2">
        <v>33.6</v>
      </c>
      <c r="AO100" s="2">
        <v>34.44</v>
      </c>
      <c r="AP100" s="2">
        <v>35.299999999999997</v>
      </c>
      <c r="AQ100" s="2">
        <v>36.18</v>
      </c>
      <c r="AT100">
        <v>17.16</v>
      </c>
      <c r="AU100">
        <v>15.69</v>
      </c>
      <c r="AV100">
        <v>16.14</v>
      </c>
      <c r="AW100">
        <v>16.649999999999999</v>
      </c>
      <c r="AX100">
        <v>17.059999999999999</v>
      </c>
      <c r="AY100">
        <v>17.489999999999998</v>
      </c>
      <c r="AZ100">
        <v>17.93</v>
      </c>
      <c r="BA100">
        <v>18.73</v>
      </c>
      <c r="BB100">
        <v>19.2</v>
      </c>
      <c r="BC100">
        <v>19.670000000000002</v>
      </c>
      <c r="BD100">
        <v>20.170000000000002</v>
      </c>
      <c r="BE100">
        <v>21.25</v>
      </c>
      <c r="BF100">
        <v>21.78</v>
      </c>
      <c r="BG100">
        <v>22.32</v>
      </c>
      <c r="BH100">
        <v>22.88</v>
      </c>
      <c r="BI100">
        <v>23.96</v>
      </c>
      <c r="BJ100">
        <v>24.56</v>
      </c>
      <c r="BK100">
        <v>25.17</v>
      </c>
      <c r="BL100">
        <v>25.8</v>
      </c>
      <c r="BM100">
        <v>27.53</v>
      </c>
      <c r="BN100">
        <v>28.21</v>
      </c>
      <c r="BO100">
        <v>28.92</v>
      </c>
      <c r="BP100">
        <v>29.64</v>
      </c>
      <c r="BQ100">
        <v>31.06</v>
      </c>
      <c r="BR100">
        <v>31.83</v>
      </c>
      <c r="BS100">
        <v>32.630000000000003</v>
      </c>
      <c r="BT100">
        <v>33.44</v>
      </c>
      <c r="BU100">
        <v>33.6</v>
      </c>
      <c r="BV100">
        <v>34.44</v>
      </c>
      <c r="BW100">
        <v>35.299999999999997</v>
      </c>
      <c r="BX100">
        <v>36.18</v>
      </c>
      <c r="CC100">
        <v>14.188851847895394</v>
      </c>
      <c r="CD100">
        <v>14.506682129288249</v>
      </c>
      <c r="CE100">
        <v>14.831631808984307</v>
      </c>
      <c r="CF100">
        <v>15.163860361505552</v>
      </c>
      <c r="CG100">
        <v>15.503530833603277</v>
      </c>
      <c r="CJ100">
        <v>14.506682129288249</v>
      </c>
      <c r="CK100">
        <v>14.83</v>
      </c>
      <c r="CL100">
        <v>15.16</v>
      </c>
      <c r="CO100" t="s">
        <v>38</v>
      </c>
      <c r="CP100">
        <v>2.8680688336520144E-2</v>
      </c>
      <c r="CQ100">
        <v>3.1598513011152289E-2</v>
      </c>
      <c r="CR100">
        <v>2.4624624624624634E-2</v>
      </c>
      <c r="CS100">
        <v>2.5205158264947229E-2</v>
      </c>
      <c r="CT100">
        <v>2.515723270440259E-2</v>
      </c>
      <c r="CU100">
        <v>4.4617958728388217E-2</v>
      </c>
      <c r="CV100">
        <v>2.5093432995194814E-2</v>
      </c>
      <c r="CW100">
        <v>2.4479166666666795E-2</v>
      </c>
      <c r="CX100">
        <v>2.541942043721403E-2</v>
      </c>
      <c r="CY100">
        <v>5.3544868616757474E-2</v>
      </c>
      <c r="CZ100">
        <v>2.4941176470588289E-2</v>
      </c>
      <c r="DA100">
        <v>2.4793388429752025E-2</v>
      </c>
      <c r="DB100">
        <v>2.5089605734766967E-2</v>
      </c>
      <c r="DC100">
        <v>4.7202797202797284E-2</v>
      </c>
      <c r="DD100">
        <v>2.5041736227044985E-2</v>
      </c>
      <c r="DE100">
        <v>2.4837133550488721E-2</v>
      </c>
      <c r="DF100">
        <v>2.5029797377830711E-2</v>
      </c>
      <c r="DG100">
        <v>6.7054263565891489E-2</v>
      </c>
      <c r="DH100">
        <v>2.4700326916091524E-2</v>
      </c>
      <c r="DI100">
        <v>2.5168380007089715E-2</v>
      </c>
      <c r="DJ100">
        <v>2.4896265560165935E-2</v>
      </c>
      <c r="DK100">
        <v>4.7908232118758373E-2</v>
      </c>
      <c r="DL100">
        <v>2.4790727623953627E-2</v>
      </c>
      <c r="DM100">
        <v>2.5133521834747229E-2</v>
      </c>
      <c r="DN100">
        <v>2.4823781795893198E-2</v>
      </c>
      <c r="DO100">
        <v>4.7846889952154218E-3</v>
      </c>
      <c r="DP100">
        <v>2.499999999999989E-2</v>
      </c>
      <c r="DQ100">
        <v>2.4970963995354225E-2</v>
      </c>
      <c r="DR100">
        <v>2.4929178470255033E-2</v>
      </c>
      <c r="DU100">
        <v>0.45000000000000107</v>
      </c>
    </row>
    <row r="101" spans="1:125" x14ac:dyDescent="0.25">
      <c r="A101">
        <v>18</v>
      </c>
      <c r="B101" t="s">
        <v>181</v>
      </c>
      <c r="C101" t="s">
        <v>180</v>
      </c>
      <c r="D101">
        <v>18</v>
      </c>
      <c r="E101" t="s">
        <v>40</v>
      </c>
      <c r="L101" s="2"/>
      <c r="M101" s="2"/>
      <c r="N101" s="2">
        <v>5.14</v>
      </c>
      <c r="O101" s="2">
        <v>5.29</v>
      </c>
      <c r="P101" s="2">
        <v>5.4</v>
      </c>
      <c r="Q101" s="2">
        <v>5.53</v>
      </c>
      <c r="R101" s="2">
        <v>5.67</v>
      </c>
      <c r="S101" s="2">
        <v>5.81</v>
      </c>
      <c r="T101" s="2">
        <v>5.93</v>
      </c>
      <c r="U101" s="2">
        <v>6.08</v>
      </c>
      <c r="V101" s="2">
        <v>6.23</v>
      </c>
      <c r="W101" s="2">
        <v>6.38</v>
      </c>
      <c r="X101" s="2">
        <v>6.51</v>
      </c>
      <c r="Y101" s="2">
        <v>6.67</v>
      </c>
      <c r="Z101" s="2">
        <v>6.84</v>
      </c>
      <c r="AA101" s="2">
        <v>7.01</v>
      </c>
      <c r="AB101" s="2">
        <v>7.15</v>
      </c>
      <c r="AC101" s="2">
        <v>7.33</v>
      </c>
      <c r="AD101" s="2">
        <v>7.51</v>
      </c>
      <c r="AE101" s="2">
        <v>7.7</v>
      </c>
      <c r="AF101" s="2">
        <v>7.85</v>
      </c>
      <c r="AG101" s="2">
        <v>8.0500000000000007</v>
      </c>
      <c r="AH101" s="2">
        <v>8.25</v>
      </c>
      <c r="AI101" s="2">
        <v>8.4600000000000009</v>
      </c>
      <c r="AJ101" s="2">
        <v>8.6199999999999992</v>
      </c>
      <c r="AK101" s="2">
        <v>8.84</v>
      </c>
      <c r="AL101" s="2">
        <v>9.06</v>
      </c>
      <c r="AM101" s="2">
        <v>9.2899999999999991</v>
      </c>
      <c r="AN101" s="2">
        <v>9.4700000000000006</v>
      </c>
      <c r="AO101" s="2">
        <v>9.7100000000000009</v>
      </c>
      <c r="AP101" s="2">
        <v>9.9499999999999993</v>
      </c>
      <c r="AQ101" s="2">
        <v>10.199999999999999</v>
      </c>
      <c r="AT101">
        <v>5.01</v>
      </c>
      <c r="AU101">
        <v>5.14</v>
      </c>
      <c r="AV101">
        <v>5.29</v>
      </c>
      <c r="AW101">
        <v>5.4</v>
      </c>
      <c r="AX101">
        <v>5.53</v>
      </c>
      <c r="AY101">
        <v>5.67</v>
      </c>
      <c r="AZ101">
        <v>5.81</v>
      </c>
      <c r="BA101">
        <v>5.93</v>
      </c>
      <c r="BB101">
        <v>6.08</v>
      </c>
      <c r="BC101">
        <v>6.23</v>
      </c>
      <c r="BD101">
        <v>6.38</v>
      </c>
      <c r="BE101">
        <v>6.51</v>
      </c>
      <c r="BF101">
        <v>6.67</v>
      </c>
      <c r="BG101">
        <v>6.84</v>
      </c>
      <c r="BH101">
        <v>7.01</v>
      </c>
      <c r="BI101">
        <v>7.15</v>
      </c>
      <c r="BJ101">
        <v>7.33</v>
      </c>
      <c r="BK101">
        <v>7.51</v>
      </c>
      <c r="BL101">
        <v>7.7</v>
      </c>
      <c r="BM101">
        <v>7.85</v>
      </c>
      <c r="BN101">
        <v>8.0500000000000007</v>
      </c>
      <c r="BO101">
        <v>8.25</v>
      </c>
      <c r="BP101">
        <v>8.4600000000000009</v>
      </c>
      <c r="BQ101">
        <v>8.6199999999999992</v>
      </c>
      <c r="BR101">
        <v>8.84</v>
      </c>
      <c r="BS101">
        <v>9.06</v>
      </c>
      <c r="BT101">
        <v>9.2899999999999991</v>
      </c>
      <c r="BU101">
        <v>9.4700000000000006</v>
      </c>
      <c r="BV101">
        <v>9.7100000000000009</v>
      </c>
      <c r="BW101">
        <v>9.9499999999999993</v>
      </c>
      <c r="BX101">
        <v>10.199999999999999</v>
      </c>
      <c r="BZ101">
        <v>0.37045979944652968</v>
      </c>
      <c r="CC101">
        <v>3.4747958989524474</v>
      </c>
      <c r="CD101">
        <v>3.552631327088982</v>
      </c>
      <c r="CE101">
        <v>3.6322102688157751</v>
      </c>
      <c r="CF101">
        <v>3.713571778837248</v>
      </c>
      <c r="CG101">
        <v>3.7967557866832022</v>
      </c>
      <c r="CJ101">
        <v>3.552631327088982</v>
      </c>
      <c r="CK101">
        <v>3.63</v>
      </c>
      <c r="CL101">
        <v>3.71</v>
      </c>
      <c r="CO101" t="s">
        <v>40</v>
      </c>
      <c r="CP101">
        <v>2.9182879377431976E-2</v>
      </c>
      <c r="CQ101">
        <v>2.0793950850661685E-2</v>
      </c>
      <c r="CR101">
        <v>2.4074074074074053E-2</v>
      </c>
      <c r="CS101">
        <v>2.5316455696202472E-2</v>
      </c>
      <c r="CT101">
        <v>2.4691358024691301E-2</v>
      </c>
      <c r="CU101">
        <v>2.0654044750430312E-2</v>
      </c>
      <c r="CV101">
        <v>2.5295109612141715E-2</v>
      </c>
      <c r="CW101">
        <v>2.4671052631579007E-2</v>
      </c>
      <c r="CX101">
        <v>2.4077046548956572E-2</v>
      </c>
      <c r="CY101">
        <v>2.0376175548589327E-2</v>
      </c>
      <c r="CZ101">
        <v>2.4577572964669763E-2</v>
      </c>
      <c r="DA101">
        <v>2.5487256371814083E-2</v>
      </c>
      <c r="DB101">
        <v>2.4853801169590635E-2</v>
      </c>
      <c r="DC101">
        <v>1.9971469329529326E-2</v>
      </c>
      <c r="DD101">
        <v>2.5174825174825135E-2</v>
      </c>
      <c r="DE101">
        <v>2.4556616643929021E-2</v>
      </c>
      <c r="DF101">
        <v>2.5299600532623222E-2</v>
      </c>
      <c r="DG101">
        <v>1.9480519480519411E-2</v>
      </c>
      <c r="DH101">
        <v>2.5477707006369563E-2</v>
      </c>
      <c r="DI101">
        <v>2.4844720496894318E-2</v>
      </c>
      <c r="DJ101">
        <v>2.5454545454545559E-2</v>
      </c>
      <c r="DK101">
        <v>1.8912529550827228E-2</v>
      </c>
      <c r="DL101">
        <v>2.5522041763341143E-2</v>
      </c>
      <c r="DM101">
        <v>2.488687782805437E-2</v>
      </c>
      <c r="DN101">
        <v>2.5386313465783513E-2</v>
      </c>
      <c r="DO101">
        <v>1.9375672766415664E-2</v>
      </c>
      <c r="DP101">
        <v>2.5343189017951448E-2</v>
      </c>
      <c r="DQ101">
        <v>2.4716786817713533E-2</v>
      </c>
      <c r="DR101">
        <v>2.5125628140703519E-2</v>
      </c>
      <c r="DU101">
        <v>0.15000000000000036</v>
      </c>
    </row>
    <row r="102" spans="1:125" x14ac:dyDescent="0.25">
      <c r="A102">
        <v>18</v>
      </c>
      <c r="C102" t="s">
        <v>180</v>
      </c>
      <c r="D102">
        <v>18</v>
      </c>
      <c r="E102" t="s">
        <v>182</v>
      </c>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CG102" t="s">
        <v>289</v>
      </c>
      <c r="CO102" t="s">
        <v>182</v>
      </c>
      <c r="DU102">
        <v>0</v>
      </c>
    </row>
    <row r="103" spans="1:125" x14ac:dyDescent="0.25">
      <c r="A103">
        <v>18</v>
      </c>
      <c r="B103" t="s">
        <v>182</v>
      </c>
      <c r="C103" t="s">
        <v>180</v>
      </c>
      <c r="D103">
        <v>18</v>
      </c>
      <c r="E103" t="s">
        <v>38</v>
      </c>
      <c r="F103" t="s">
        <v>128</v>
      </c>
      <c r="L103" s="2"/>
      <c r="M103" s="2"/>
      <c r="N103" s="2">
        <v>15.69</v>
      </c>
      <c r="O103" s="2">
        <v>16.14</v>
      </c>
      <c r="P103" s="2">
        <v>16.649999999999999</v>
      </c>
      <c r="Q103" s="2">
        <v>17.059999999999999</v>
      </c>
      <c r="R103" s="2">
        <v>17.489999999999998</v>
      </c>
      <c r="S103" s="2">
        <v>17.93</v>
      </c>
      <c r="T103" s="2">
        <v>18.73</v>
      </c>
      <c r="U103" s="2">
        <v>19.2</v>
      </c>
      <c r="V103" s="2">
        <v>19.670000000000002</v>
      </c>
      <c r="W103" s="2">
        <v>20.170000000000002</v>
      </c>
      <c r="X103" s="2">
        <v>21.25</v>
      </c>
      <c r="Y103" s="2">
        <v>21.78</v>
      </c>
      <c r="Z103" s="2">
        <v>22.32</v>
      </c>
      <c r="AA103" s="2">
        <v>22.88</v>
      </c>
      <c r="AB103" s="2">
        <v>23.96</v>
      </c>
      <c r="AC103" s="2">
        <v>24.56</v>
      </c>
      <c r="AD103" s="2">
        <v>25.17</v>
      </c>
      <c r="AE103" s="2">
        <v>25.8</v>
      </c>
      <c r="AF103" s="2">
        <v>27.53</v>
      </c>
      <c r="AG103" s="2">
        <v>28.21</v>
      </c>
      <c r="AH103" s="2">
        <v>28.92</v>
      </c>
      <c r="AI103" s="2">
        <v>29.64</v>
      </c>
      <c r="AJ103" s="2">
        <v>31.06</v>
      </c>
      <c r="AK103" s="2">
        <v>31.83</v>
      </c>
      <c r="AL103" s="2">
        <v>32.630000000000003</v>
      </c>
      <c r="AM103" s="2">
        <v>33.44</v>
      </c>
      <c r="AN103" s="2">
        <v>33.6</v>
      </c>
      <c r="AO103" s="2">
        <v>34.44</v>
      </c>
      <c r="AP103" s="2">
        <v>35.299999999999997</v>
      </c>
      <c r="AQ103" s="2">
        <v>36.18</v>
      </c>
      <c r="AT103">
        <v>17.16</v>
      </c>
      <c r="AU103">
        <v>15.69</v>
      </c>
      <c r="AV103">
        <v>16.14</v>
      </c>
      <c r="AW103">
        <v>16.649999999999999</v>
      </c>
      <c r="AX103">
        <v>17.059999999999999</v>
      </c>
      <c r="AY103">
        <v>17.489999999999998</v>
      </c>
      <c r="AZ103">
        <v>17.93</v>
      </c>
      <c r="BA103">
        <v>18.73</v>
      </c>
      <c r="BB103">
        <v>19.2</v>
      </c>
      <c r="BC103">
        <v>19.670000000000002</v>
      </c>
      <c r="BD103">
        <v>20.170000000000002</v>
      </c>
      <c r="BE103">
        <v>21.25</v>
      </c>
      <c r="BF103">
        <v>21.78</v>
      </c>
      <c r="BG103">
        <v>22.32</v>
      </c>
      <c r="BH103">
        <v>22.88</v>
      </c>
      <c r="BI103">
        <v>23.96</v>
      </c>
      <c r="BJ103">
        <v>24.56</v>
      </c>
      <c r="BK103">
        <v>25.17</v>
      </c>
      <c r="BL103">
        <v>25.8</v>
      </c>
      <c r="BM103">
        <v>27.53</v>
      </c>
      <c r="BN103">
        <v>28.21</v>
      </c>
      <c r="BO103">
        <v>28.92</v>
      </c>
      <c r="BP103">
        <v>29.64</v>
      </c>
      <c r="BQ103">
        <v>31.06</v>
      </c>
      <c r="BR103">
        <v>31.83</v>
      </c>
      <c r="BS103">
        <v>32.630000000000003</v>
      </c>
      <c r="BT103">
        <v>33.44</v>
      </c>
      <c r="BU103">
        <v>33.6</v>
      </c>
      <c r="BV103">
        <v>34.44</v>
      </c>
      <c r="BW103">
        <v>35.299999999999997</v>
      </c>
      <c r="BX103">
        <v>36.18</v>
      </c>
      <c r="CC103">
        <v>14.188851847895394</v>
      </c>
      <c r="CD103">
        <v>14.506682129288249</v>
      </c>
      <c r="CE103">
        <v>14.831631808984307</v>
      </c>
      <c r="CF103">
        <v>15.163860361505552</v>
      </c>
      <c r="CG103">
        <v>15.503530833603277</v>
      </c>
      <c r="CJ103">
        <v>14.506682129288249</v>
      </c>
      <c r="CK103">
        <v>14.83</v>
      </c>
      <c r="CL103">
        <v>15.16</v>
      </c>
      <c r="CO103" t="s">
        <v>38</v>
      </c>
      <c r="CP103">
        <v>2.8680688336520144E-2</v>
      </c>
      <c r="CQ103">
        <v>3.1598513011152289E-2</v>
      </c>
      <c r="CR103">
        <v>2.4624624624624634E-2</v>
      </c>
      <c r="CS103">
        <v>2.5205158264947229E-2</v>
      </c>
      <c r="CT103">
        <v>2.515723270440259E-2</v>
      </c>
      <c r="CU103">
        <v>4.4617958728388217E-2</v>
      </c>
      <c r="CV103">
        <v>2.5093432995194814E-2</v>
      </c>
      <c r="CW103">
        <v>2.4479166666666795E-2</v>
      </c>
      <c r="CX103">
        <v>2.541942043721403E-2</v>
      </c>
      <c r="CY103">
        <v>5.3544868616757474E-2</v>
      </c>
      <c r="CZ103">
        <v>2.4941176470588289E-2</v>
      </c>
      <c r="DA103">
        <v>2.4793388429752025E-2</v>
      </c>
      <c r="DB103">
        <v>2.5089605734766967E-2</v>
      </c>
      <c r="DC103">
        <v>4.7202797202797284E-2</v>
      </c>
      <c r="DD103">
        <v>2.5041736227044985E-2</v>
      </c>
      <c r="DE103">
        <v>2.4837133550488721E-2</v>
      </c>
      <c r="DF103">
        <v>2.5029797377830711E-2</v>
      </c>
      <c r="DG103">
        <v>6.7054263565891489E-2</v>
      </c>
      <c r="DH103">
        <v>2.4700326916091524E-2</v>
      </c>
      <c r="DI103">
        <v>2.5168380007089715E-2</v>
      </c>
      <c r="DJ103">
        <v>2.4896265560165935E-2</v>
      </c>
      <c r="DK103">
        <v>4.7908232118758373E-2</v>
      </c>
      <c r="DL103">
        <v>2.4790727623953627E-2</v>
      </c>
      <c r="DM103">
        <v>2.5133521834747229E-2</v>
      </c>
      <c r="DN103">
        <v>2.4823781795893198E-2</v>
      </c>
      <c r="DO103">
        <v>4.7846889952154218E-3</v>
      </c>
      <c r="DP103">
        <v>2.499999999999989E-2</v>
      </c>
      <c r="DQ103">
        <v>2.4970963995354225E-2</v>
      </c>
      <c r="DR103">
        <v>2.4929178470255033E-2</v>
      </c>
      <c r="DU103">
        <v>0.45000000000000107</v>
      </c>
    </row>
    <row r="104" spans="1:125" x14ac:dyDescent="0.25">
      <c r="A104">
        <v>18</v>
      </c>
      <c r="B104" t="s">
        <v>182</v>
      </c>
      <c r="C104" t="s">
        <v>180</v>
      </c>
      <c r="D104">
        <v>18</v>
      </c>
      <c r="E104" t="s">
        <v>40</v>
      </c>
      <c r="L104" s="2"/>
      <c r="M104" s="2"/>
      <c r="N104" s="2">
        <v>5.14</v>
      </c>
      <c r="O104" s="2">
        <v>5.29</v>
      </c>
      <c r="P104" s="2">
        <v>5.4</v>
      </c>
      <c r="Q104" s="2">
        <v>5.53</v>
      </c>
      <c r="R104" s="2">
        <v>5.67</v>
      </c>
      <c r="S104" s="2">
        <v>5.81</v>
      </c>
      <c r="T104" s="2">
        <v>5.93</v>
      </c>
      <c r="U104" s="2">
        <v>6.08</v>
      </c>
      <c r="V104" s="2">
        <v>6.23</v>
      </c>
      <c r="W104" s="2">
        <v>6.38</v>
      </c>
      <c r="X104" s="2">
        <v>6.51</v>
      </c>
      <c r="Y104" s="2">
        <v>6.67</v>
      </c>
      <c r="Z104" s="2">
        <v>6.84</v>
      </c>
      <c r="AA104" s="2">
        <v>7.01</v>
      </c>
      <c r="AB104" s="2">
        <v>7.15</v>
      </c>
      <c r="AC104" s="2">
        <v>7.33</v>
      </c>
      <c r="AD104" s="2">
        <v>7.51</v>
      </c>
      <c r="AE104" s="2">
        <v>7.7</v>
      </c>
      <c r="AF104" s="2">
        <v>7.85</v>
      </c>
      <c r="AG104" s="2">
        <v>8.0500000000000007</v>
      </c>
      <c r="AH104" s="2">
        <v>8.25</v>
      </c>
      <c r="AI104" s="2">
        <v>8.4600000000000009</v>
      </c>
      <c r="AJ104" s="2">
        <v>8.6199999999999992</v>
      </c>
      <c r="AK104" s="2">
        <v>8.84</v>
      </c>
      <c r="AL104" s="2">
        <v>9.06</v>
      </c>
      <c r="AM104" s="2">
        <v>9.2899999999999991</v>
      </c>
      <c r="AN104" s="2">
        <v>9.4700000000000006</v>
      </c>
      <c r="AO104" s="2">
        <v>9.7100000000000009</v>
      </c>
      <c r="AP104" s="2">
        <v>9.9499999999999993</v>
      </c>
      <c r="AQ104" s="2">
        <v>10.199999999999999</v>
      </c>
      <c r="AT104">
        <v>5.01</v>
      </c>
      <c r="AU104">
        <v>5.14</v>
      </c>
      <c r="AV104">
        <v>5.29</v>
      </c>
      <c r="AW104">
        <v>5.4</v>
      </c>
      <c r="AX104">
        <v>5.53</v>
      </c>
      <c r="AY104">
        <v>5.67</v>
      </c>
      <c r="AZ104">
        <v>5.81</v>
      </c>
      <c r="BA104">
        <v>5.93</v>
      </c>
      <c r="BB104">
        <v>6.08</v>
      </c>
      <c r="BC104">
        <v>6.23</v>
      </c>
      <c r="BD104">
        <v>6.38</v>
      </c>
      <c r="BE104">
        <v>6.51</v>
      </c>
      <c r="BF104">
        <v>6.67</v>
      </c>
      <c r="BG104">
        <v>6.84</v>
      </c>
      <c r="BH104">
        <v>7.01</v>
      </c>
      <c r="BI104">
        <v>7.15</v>
      </c>
      <c r="BJ104">
        <v>7.33</v>
      </c>
      <c r="BK104">
        <v>7.51</v>
      </c>
      <c r="BL104">
        <v>7.7</v>
      </c>
      <c r="BM104">
        <v>7.85</v>
      </c>
      <c r="BN104">
        <v>8.0500000000000007</v>
      </c>
      <c r="BO104">
        <v>8.25</v>
      </c>
      <c r="BP104">
        <v>8.4600000000000009</v>
      </c>
      <c r="BQ104">
        <v>8.6199999999999992</v>
      </c>
      <c r="BR104">
        <v>8.84</v>
      </c>
      <c r="BS104">
        <v>9.06</v>
      </c>
      <c r="BT104">
        <v>9.2899999999999991</v>
      </c>
      <c r="BU104">
        <v>9.4700000000000006</v>
      </c>
      <c r="BV104">
        <v>9.7100000000000009</v>
      </c>
      <c r="BW104">
        <v>9.9499999999999993</v>
      </c>
      <c r="BX104">
        <v>10.199999999999999</v>
      </c>
      <c r="BZ104">
        <v>0.37045979944652968</v>
      </c>
      <c r="CC104">
        <v>3.4747958989524474</v>
      </c>
      <c r="CD104">
        <v>3.552631327088982</v>
      </c>
      <c r="CE104">
        <v>3.6322102688157751</v>
      </c>
      <c r="CF104">
        <v>3.713571778837248</v>
      </c>
      <c r="CG104">
        <v>3.7967557866832022</v>
      </c>
      <c r="CJ104">
        <v>3.552631327088982</v>
      </c>
      <c r="CK104">
        <v>3.63</v>
      </c>
      <c r="CL104">
        <v>3.71</v>
      </c>
      <c r="CO104" t="s">
        <v>40</v>
      </c>
      <c r="CP104">
        <v>2.9182879377431976E-2</v>
      </c>
      <c r="CQ104">
        <v>2.0793950850661685E-2</v>
      </c>
      <c r="CR104">
        <v>2.4074074074074053E-2</v>
      </c>
      <c r="CS104">
        <v>2.5316455696202472E-2</v>
      </c>
      <c r="CT104">
        <v>2.4691358024691301E-2</v>
      </c>
      <c r="CU104">
        <v>2.0654044750430312E-2</v>
      </c>
      <c r="CV104">
        <v>2.5295109612141715E-2</v>
      </c>
      <c r="CW104">
        <v>2.4671052631579007E-2</v>
      </c>
      <c r="CX104">
        <v>2.4077046548956572E-2</v>
      </c>
      <c r="CY104">
        <v>2.0376175548589327E-2</v>
      </c>
      <c r="CZ104">
        <v>2.4577572964669763E-2</v>
      </c>
      <c r="DA104">
        <v>2.5487256371814083E-2</v>
      </c>
      <c r="DB104">
        <v>2.4853801169590635E-2</v>
      </c>
      <c r="DC104">
        <v>1.9971469329529326E-2</v>
      </c>
      <c r="DD104">
        <v>2.5174825174825135E-2</v>
      </c>
      <c r="DE104">
        <v>2.4556616643929021E-2</v>
      </c>
      <c r="DF104">
        <v>2.5299600532623222E-2</v>
      </c>
      <c r="DG104">
        <v>1.9480519480519411E-2</v>
      </c>
      <c r="DH104">
        <v>2.5477707006369563E-2</v>
      </c>
      <c r="DI104">
        <v>2.4844720496894318E-2</v>
      </c>
      <c r="DJ104">
        <v>2.5454545454545559E-2</v>
      </c>
      <c r="DK104">
        <v>1.8912529550827228E-2</v>
      </c>
      <c r="DL104">
        <v>2.5522041763341143E-2</v>
      </c>
      <c r="DM104">
        <v>2.488687782805437E-2</v>
      </c>
      <c r="DN104">
        <v>2.5386313465783513E-2</v>
      </c>
      <c r="DO104">
        <v>1.9375672766415664E-2</v>
      </c>
      <c r="DP104">
        <v>2.5343189017951448E-2</v>
      </c>
      <c r="DQ104">
        <v>2.4716786817713533E-2</v>
      </c>
      <c r="DR104">
        <v>2.5125628140703519E-2</v>
      </c>
      <c r="DU104">
        <v>0.15000000000000036</v>
      </c>
    </row>
    <row r="105" spans="1:125" x14ac:dyDescent="0.25">
      <c r="A105">
        <v>19</v>
      </c>
      <c r="C105" t="s">
        <v>183</v>
      </c>
      <c r="D105">
        <v>19</v>
      </c>
      <c r="E105" t="s">
        <v>184</v>
      </c>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CG105" t="s">
        <v>289</v>
      </c>
      <c r="CO105" t="s">
        <v>184</v>
      </c>
      <c r="DU105">
        <v>0</v>
      </c>
    </row>
    <row r="106" spans="1:125" x14ac:dyDescent="0.25">
      <c r="A106">
        <v>19</v>
      </c>
      <c r="B106" t="s">
        <v>184</v>
      </c>
      <c r="C106" t="s">
        <v>183</v>
      </c>
      <c r="D106">
        <v>19</v>
      </c>
      <c r="E106" t="s">
        <v>38</v>
      </c>
      <c r="F106" t="s">
        <v>128</v>
      </c>
      <c r="L106" s="2"/>
      <c r="M106" s="2"/>
      <c r="N106" s="2">
        <v>29.3</v>
      </c>
      <c r="O106" s="2">
        <v>30.14</v>
      </c>
      <c r="P106" s="2">
        <v>32.19</v>
      </c>
      <c r="Q106" s="2">
        <v>32.99</v>
      </c>
      <c r="R106" s="2">
        <v>33.82</v>
      </c>
      <c r="S106" s="2">
        <v>34.67</v>
      </c>
      <c r="T106" s="2">
        <v>37.44</v>
      </c>
      <c r="U106" s="2">
        <v>38.380000000000003</v>
      </c>
      <c r="V106" s="2">
        <v>39.340000000000003</v>
      </c>
      <c r="W106" s="2">
        <v>40.32</v>
      </c>
      <c r="X106" s="2">
        <v>42.06</v>
      </c>
      <c r="Y106" s="2">
        <v>43.12</v>
      </c>
      <c r="Z106" s="2">
        <v>44.19</v>
      </c>
      <c r="AA106" s="2">
        <v>45.3</v>
      </c>
      <c r="AB106" s="2">
        <v>44.4</v>
      </c>
      <c r="AC106" s="2">
        <v>45.51</v>
      </c>
      <c r="AD106" s="2">
        <v>46.65</v>
      </c>
      <c r="AE106" s="2">
        <v>47.82</v>
      </c>
      <c r="AF106" s="2">
        <v>49.88</v>
      </c>
      <c r="AG106" s="2">
        <v>51.12</v>
      </c>
      <c r="AH106" s="2">
        <v>52.4</v>
      </c>
      <c r="AI106" s="2">
        <v>53.71</v>
      </c>
      <c r="AJ106" s="2">
        <v>53.18</v>
      </c>
      <c r="AK106" s="2">
        <v>54.51</v>
      </c>
      <c r="AL106" s="2">
        <v>55.87</v>
      </c>
      <c r="AM106" s="2">
        <v>57.27</v>
      </c>
      <c r="AN106" s="2">
        <v>54.39</v>
      </c>
      <c r="AO106" s="2">
        <v>55.75</v>
      </c>
      <c r="AP106" s="2">
        <v>57.14</v>
      </c>
      <c r="AQ106" s="2">
        <v>58.57</v>
      </c>
      <c r="AT106">
        <v>31.29</v>
      </c>
      <c r="AU106">
        <v>29.3</v>
      </c>
      <c r="AV106">
        <v>30.14</v>
      </c>
      <c r="AW106">
        <v>32.19</v>
      </c>
      <c r="AX106">
        <v>32.99</v>
      </c>
      <c r="AY106">
        <v>33.82</v>
      </c>
      <c r="AZ106">
        <v>34.67</v>
      </c>
      <c r="BA106">
        <v>37.44</v>
      </c>
      <c r="BB106">
        <v>38.380000000000003</v>
      </c>
      <c r="BC106">
        <v>39.340000000000003</v>
      </c>
      <c r="BD106">
        <v>40.32</v>
      </c>
      <c r="BE106">
        <v>42.06</v>
      </c>
      <c r="BF106">
        <v>43.12</v>
      </c>
      <c r="BG106">
        <v>44.19</v>
      </c>
      <c r="BH106">
        <v>45.3</v>
      </c>
      <c r="BI106">
        <v>44.4</v>
      </c>
      <c r="BJ106">
        <v>45.51</v>
      </c>
      <c r="BK106">
        <v>46.65</v>
      </c>
      <c r="BL106">
        <v>47.82</v>
      </c>
      <c r="BM106">
        <v>49.88</v>
      </c>
      <c r="BN106">
        <v>51.12</v>
      </c>
      <c r="BO106">
        <v>52.4</v>
      </c>
      <c r="BP106">
        <v>53.71</v>
      </c>
      <c r="BQ106">
        <v>53.18</v>
      </c>
      <c r="BR106">
        <v>54.51</v>
      </c>
      <c r="BS106">
        <v>55.87</v>
      </c>
      <c r="BT106">
        <v>57.27</v>
      </c>
      <c r="BU106">
        <v>54.39</v>
      </c>
      <c r="BV106">
        <v>55.75</v>
      </c>
      <c r="BW106">
        <v>57.14</v>
      </c>
      <c r="BX106">
        <v>58.57</v>
      </c>
      <c r="CC106">
        <v>22.907698737672323</v>
      </c>
      <c r="CD106">
        <v>23.420831189396178</v>
      </c>
      <c r="CE106">
        <v>23.94545780803865</v>
      </c>
      <c r="CF106">
        <v>24.481836062938715</v>
      </c>
      <c r="CG106">
        <v>25.030229190748543</v>
      </c>
      <c r="CJ106">
        <v>23.420831189396178</v>
      </c>
      <c r="CK106">
        <v>23.95</v>
      </c>
      <c r="CL106">
        <v>24.48</v>
      </c>
      <c r="CO106" t="s">
        <v>38</v>
      </c>
      <c r="CP106">
        <v>2.8668941979522179E-2</v>
      </c>
      <c r="CQ106">
        <v>6.8015925680159156E-2</v>
      </c>
      <c r="CR106">
        <v>2.4852438645542228E-2</v>
      </c>
      <c r="CS106">
        <v>2.5159139133070576E-2</v>
      </c>
      <c r="CT106">
        <v>2.5133057362507434E-2</v>
      </c>
      <c r="CU106">
        <v>7.989616383040081E-2</v>
      </c>
      <c r="CV106">
        <v>2.5106837606837736E-2</v>
      </c>
      <c r="CW106">
        <v>2.5013027618551349E-2</v>
      </c>
      <c r="CX106">
        <v>2.4911032028469671E-2</v>
      </c>
      <c r="CY106">
        <v>4.3154761904761953E-2</v>
      </c>
      <c r="CZ106">
        <v>2.5202092249167741E-2</v>
      </c>
      <c r="DA106">
        <v>2.4814471243042681E-2</v>
      </c>
      <c r="DB106">
        <v>2.5118805159538345E-2</v>
      </c>
      <c r="DC106">
        <v>-1.9867549668874142E-2</v>
      </c>
      <c r="DD106">
        <v>2.4999999999999988E-2</v>
      </c>
      <c r="DE106">
        <v>2.5049439683586038E-2</v>
      </c>
      <c r="DF106">
        <v>2.5080385852090069E-2</v>
      </c>
      <c r="DG106">
        <v>4.3078209953994195E-2</v>
      </c>
      <c r="DH106">
        <v>2.485966319165988E-2</v>
      </c>
      <c r="DI106">
        <v>2.5039123630672951E-2</v>
      </c>
      <c r="DJ106">
        <v>2.5000000000000043E-2</v>
      </c>
      <c r="DK106">
        <v>-9.8678086017501606E-3</v>
      </c>
      <c r="DL106">
        <v>2.500940203083863E-2</v>
      </c>
      <c r="DM106">
        <v>2.4949550541185094E-2</v>
      </c>
      <c r="DN106">
        <v>2.5058170753535093E-2</v>
      </c>
      <c r="DO106">
        <v>-5.0288108957569452E-2</v>
      </c>
      <c r="DP106">
        <v>2.5004596433167853E-2</v>
      </c>
      <c r="DQ106">
        <v>2.4932735426008979E-2</v>
      </c>
      <c r="DR106">
        <v>2.5026251312565622E-2</v>
      </c>
      <c r="DU106">
        <v>0.83999999999999986</v>
      </c>
    </row>
    <row r="107" spans="1:125" x14ac:dyDescent="0.25">
      <c r="A107">
        <v>19</v>
      </c>
      <c r="B107" t="s">
        <v>184</v>
      </c>
      <c r="C107" t="s">
        <v>183</v>
      </c>
      <c r="D107">
        <v>19</v>
      </c>
      <c r="E107" t="s">
        <v>40</v>
      </c>
      <c r="L107" s="2"/>
      <c r="M107" s="2"/>
      <c r="N107" s="2">
        <v>1.72</v>
      </c>
      <c r="O107" s="2">
        <v>1.77</v>
      </c>
      <c r="P107" s="2">
        <v>1.81</v>
      </c>
      <c r="Q107" s="2">
        <v>1.85</v>
      </c>
      <c r="R107" s="2">
        <v>1.9</v>
      </c>
      <c r="S107" s="2">
        <v>1.95</v>
      </c>
      <c r="T107" s="2">
        <v>1.99</v>
      </c>
      <c r="U107" s="2">
        <v>2.0299999999999998</v>
      </c>
      <c r="V107" s="2">
        <v>2.09</v>
      </c>
      <c r="W107" s="2">
        <v>2.14</v>
      </c>
      <c r="X107" s="2">
        <v>2.1800000000000002</v>
      </c>
      <c r="Y107" s="2">
        <v>2.23</v>
      </c>
      <c r="Z107" s="2">
        <v>2.29</v>
      </c>
      <c r="AA107" s="2">
        <v>2.35</v>
      </c>
      <c r="AB107" s="2">
        <v>2.39</v>
      </c>
      <c r="AC107" s="2">
        <v>2.4500000000000002</v>
      </c>
      <c r="AD107" s="2">
        <v>2.52</v>
      </c>
      <c r="AE107" s="2">
        <v>2.58</v>
      </c>
      <c r="AF107" s="2">
        <v>2.63</v>
      </c>
      <c r="AG107" s="2">
        <v>2.69</v>
      </c>
      <c r="AH107" s="2">
        <v>2.76</v>
      </c>
      <c r="AI107" s="2">
        <v>2.83</v>
      </c>
      <c r="AJ107" s="2">
        <v>2.89</v>
      </c>
      <c r="AK107" s="2">
        <v>2.96</v>
      </c>
      <c r="AL107" s="2">
        <v>3.03</v>
      </c>
      <c r="AM107" s="2">
        <v>3.11</v>
      </c>
      <c r="AN107" s="2">
        <v>3.17</v>
      </c>
      <c r="AO107" s="2">
        <v>3.25</v>
      </c>
      <c r="AP107" s="2">
        <v>3.33</v>
      </c>
      <c r="AQ107" s="2">
        <v>3.41</v>
      </c>
      <c r="AT107">
        <v>1.22</v>
      </c>
      <c r="AU107">
        <v>1.72</v>
      </c>
      <c r="AV107">
        <v>1.77</v>
      </c>
      <c r="AW107">
        <v>1.81</v>
      </c>
      <c r="AX107">
        <v>1.85</v>
      </c>
      <c r="AY107">
        <v>1.9</v>
      </c>
      <c r="AZ107">
        <v>1.95</v>
      </c>
      <c r="BA107">
        <v>1.99</v>
      </c>
      <c r="BB107">
        <v>2.0299999999999998</v>
      </c>
      <c r="BC107">
        <v>2.09</v>
      </c>
      <c r="BD107">
        <v>2.14</v>
      </c>
      <c r="BE107">
        <v>2.1800000000000002</v>
      </c>
      <c r="BF107">
        <v>2.23</v>
      </c>
      <c r="BG107">
        <v>2.29</v>
      </c>
      <c r="BH107">
        <v>2.35</v>
      </c>
      <c r="BI107">
        <v>2.39</v>
      </c>
      <c r="BJ107">
        <v>2.4500000000000002</v>
      </c>
      <c r="BK107">
        <v>2.52</v>
      </c>
      <c r="BL107">
        <v>2.58</v>
      </c>
      <c r="BM107">
        <v>2.63</v>
      </c>
      <c r="BN107">
        <v>2.69</v>
      </c>
      <c r="BO107">
        <v>2.76</v>
      </c>
      <c r="BP107">
        <v>2.83</v>
      </c>
      <c r="BQ107">
        <v>2.89</v>
      </c>
      <c r="BR107">
        <v>2.96</v>
      </c>
      <c r="BS107">
        <v>3.03</v>
      </c>
      <c r="BT107">
        <v>3.11</v>
      </c>
      <c r="BU107">
        <v>3.17</v>
      </c>
      <c r="BV107">
        <v>3.25</v>
      </c>
      <c r="BW107">
        <v>3.33</v>
      </c>
      <c r="BX107">
        <v>3.41</v>
      </c>
      <c r="BZ107">
        <v>0.84526557434229943</v>
      </c>
      <c r="CC107">
        <v>1.0889184935928569</v>
      </c>
      <c r="CD107">
        <v>1.113310267849337</v>
      </c>
      <c r="CE107">
        <v>1.1382484178491619</v>
      </c>
      <c r="CF107">
        <v>1.1637451824089831</v>
      </c>
      <c r="CG107">
        <v>1.1898130744949442</v>
      </c>
      <c r="CJ107">
        <v>1.113310267849337</v>
      </c>
      <c r="CK107">
        <v>1.1399999999999999</v>
      </c>
      <c r="CL107">
        <v>1.1599999999999999</v>
      </c>
      <c r="CO107" t="s">
        <v>40</v>
      </c>
      <c r="CP107">
        <v>2.9069767441860492E-2</v>
      </c>
      <c r="CQ107">
        <v>2.2598870056497196E-2</v>
      </c>
      <c r="CR107">
        <v>2.2099447513812175E-2</v>
      </c>
      <c r="CS107">
        <v>2.7027027027026931E-2</v>
      </c>
      <c r="CT107">
        <v>2.6315789473684237E-2</v>
      </c>
      <c r="CU107">
        <v>2.051282051282053E-2</v>
      </c>
      <c r="CV107">
        <v>2.0100502512562721E-2</v>
      </c>
      <c r="CW107">
        <v>2.9556650246305449E-2</v>
      </c>
      <c r="CX107">
        <v>2.3923444976076683E-2</v>
      </c>
      <c r="CY107">
        <v>1.8691588785046745E-2</v>
      </c>
      <c r="CZ107">
        <v>2.2935779816513679E-2</v>
      </c>
      <c r="DA107">
        <v>2.6905829596412582E-2</v>
      </c>
      <c r="DB107">
        <v>2.6200873362445438E-2</v>
      </c>
      <c r="DC107">
        <v>1.7021276595744695E-2</v>
      </c>
      <c r="DD107">
        <v>2.5104602510460271E-2</v>
      </c>
      <c r="DE107">
        <v>2.8571428571428505E-2</v>
      </c>
      <c r="DF107">
        <v>2.3809523809523829E-2</v>
      </c>
      <c r="DG107">
        <v>1.937984496124024E-2</v>
      </c>
      <c r="DH107">
        <v>2.2813688212927778E-2</v>
      </c>
      <c r="DI107">
        <v>2.6022304832713696E-2</v>
      </c>
      <c r="DJ107">
        <v>2.5362318840579816E-2</v>
      </c>
      <c r="DK107">
        <v>2.1201413427561856E-2</v>
      </c>
      <c r="DL107">
        <v>2.4221453287197176E-2</v>
      </c>
      <c r="DM107">
        <v>2.3648648648648594E-2</v>
      </c>
      <c r="DN107">
        <v>2.6402640264026427E-2</v>
      </c>
      <c r="DO107">
        <v>1.9292604501607736E-2</v>
      </c>
      <c r="DP107">
        <v>2.5236593059936932E-2</v>
      </c>
      <c r="DQ107">
        <v>2.4615384615384636E-2</v>
      </c>
      <c r="DR107">
        <v>2.4024024024024045E-2</v>
      </c>
      <c r="DU107">
        <v>5.0000000000000044E-2</v>
      </c>
    </row>
    <row r="108" spans="1:125" x14ac:dyDescent="0.25">
      <c r="A108">
        <v>19</v>
      </c>
      <c r="C108" t="s">
        <v>183</v>
      </c>
      <c r="D108">
        <v>19</v>
      </c>
      <c r="E108" t="s">
        <v>185</v>
      </c>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CG108" t="s">
        <v>289</v>
      </c>
      <c r="CO108" t="s">
        <v>185</v>
      </c>
      <c r="DU108">
        <v>0</v>
      </c>
    </row>
    <row r="109" spans="1:125" x14ac:dyDescent="0.25">
      <c r="A109">
        <v>19</v>
      </c>
      <c r="B109" t="s">
        <v>185</v>
      </c>
      <c r="C109" t="s">
        <v>183</v>
      </c>
      <c r="D109">
        <v>19</v>
      </c>
      <c r="E109" t="s">
        <v>38</v>
      </c>
      <c r="F109" t="s">
        <v>128</v>
      </c>
      <c r="L109" s="2"/>
      <c r="M109" s="2"/>
      <c r="N109" s="2">
        <v>29.3</v>
      </c>
      <c r="O109" s="2">
        <v>30.14</v>
      </c>
      <c r="P109" s="2">
        <v>32.19</v>
      </c>
      <c r="Q109" s="2">
        <v>32.99</v>
      </c>
      <c r="R109" s="2">
        <v>33.82</v>
      </c>
      <c r="S109" s="2">
        <v>34.67</v>
      </c>
      <c r="T109" s="2">
        <v>37.44</v>
      </c>
      <c r="U109" s="2">
        <v>38.380000000000003</v>
      </c>
      <c r="V109" s="2">
        <v>39.340000000000003</v>
      </c>
      <c r="W109" s="2">
        <v>40.32</v>
      </c>
      <c r="X109" s="2">
        <v>42.06</v>
      </c>
      <c r="Y109" s="2">
        <v>43.12</v>
      </c>
      <c r="Z109" s="2">
        <v>44.19</v>
      </c>
      <c r="AA109" s="2">
        <v>45.3</v>
      </c>
      <c r="AB109" s="2">
        <v>44.4</v>
      </c>
      <c r="AC109" s="2">
        <v>45.51</v>
      </c>
      <c r="AD109" s="2">
        <v>46.65</v>
      </c>
      <c r="AE109" s="2">
        <v>47.82</v>
      </c>
      <c r="AF109" s="2">
        <v>49.88</v>
      </c>
      <c r="AG109" s="2">
        <v>51.12</v>
      </c>
      <c r="AH109" s="2">
        <v>52.4</v>
      </c>
      <c r="AI109" s="2">
        <v>53.71</v>
      </c>
      <c r="AJ109" s="2">
        <v>53.18</v>
      </c>
      <c r="AK109" s="2">
        <v>54.51</v>
      </c>
      <c r="AL109" s="2">
        <v>55.87</v>
      </c>
      <c r="AM109" s="2">
        <v>57.27</v>
      </c>
      <c r="AN109" s="2">
        <v>54.39</v>
      </c>
      <c r="AO109" s="2">
        <v>55.75</v>
      </c>
      <c r="AP109" s="2">
        <v>57.14</v>
      </c>
      <c r="AQ109" s="2">
        <v>58.57</v>
      </c>
      <c r="AT109">
        <v>31.29</v>
      </c>
      <c r="AU109">
        <v>29.3</v>
      </c>
      <c r="AV109">
        <v>30.14</v>
      </c>
      <c r="AW109">
        <v>32.19</v>
      </c>
      <c r="AX109">
        <v>32.99</v>
      </c>
      <c r="AY109">
        <v>33.82</v>
      </c>
      <c r="AZ109">
        <v>34.67</v>
      </c>
      <c r="BA109">
        <v>37.44</v>
      </c>
      <c r="BB109">
        <v>38.380000000000003</v>
      </c>
      <c r="BC109">
        <v>39.340000000000003</v>
      </c>
      <c r="BD109">
        <v>40.32</v>
      </c>
      <c r="BE109">
        <v>42.06</v>
      </c>
      <c r="BF109">
        <v>43.12</v>
      </c>
      <c r="BG109">
        <v>44.19</v>
      </c>
      <c r="BH109">
        <v>45.3</v>
      </c>
      <c r="BI109">
        <v>44.4</v>
      </c>
      <c r="BJ109">
        <v>45.51</v>
      </c>
      <c r="BK109">
        <v>46.65</v>
      </c>
      <c r="BL109">
        <v>47.82</v>
      </c>
      <c r="BM109">
        <v>49.88</v>
      </c>
      <c r="BN109">
        <v>51.12</v>
      </c>
      <c r="BO109">
        <v>52.4</v>
      </c>
      <c r="BP109">
        <v>53.71</v>
      </c>
      <c r="BQ109">
        <v>53.18</v>
      </c>
      <c r="BR109">
        <v>54.51</v>
      </c>
      <c r="BS109">
        <v>55.87</v>
      </c>
      <c r="BT109">
        <v>57.27</v>
      </c>
      <c r="BU109">
        <v>54.39</v>
      </c>
      <c r="BV109">
        <v>55.75</v>
      </c>
      <c r="BW109">
        <v>57.14</v>
      </c>
      <c r="BX109">
        <v>58.57</v>
      </c>
      <c r="CC109">
        <v>22.907698737672323</v>
      </c>
      <c r="CD109">
        <v>23.420831189396178</v>
      </c>
      <c r="CE109">
        <v>23.94545780803865</v>
      </c>
      <c r="CF109">
        <v>24.481836062938715</v>
      </c>
      <c r="CG109">
        <v>25.030229190748543</v>
      </c>
      <c r="CJ109">
        <v>23.420831189396178</v>
      </c>
      <c r="CK109">
        <v>23.95</v>
      </c>
      <c r="CL109">
        <v>24.48</v>
      </c>
      <c r="CO109" t="s">
        <v>38</v>
      </c>
      <c r="CP109">
        <v>2.8668941979522179E-2</v>
      </c>
      <c r="CQ109">
        <v>6.8015925680159156E-2</v>
      </c>
      <c r="CR109">
        <v>2.4852438645542228E-2</v>
      </c>
      <c r="CS109">
        <v>2.5159139133070576E-2</v>
      </c>
      <c r="CT109">
        <v>2.5133057362507434E-2</v>
      </c>
      <c r="CU109">
        <v>7.989616383040081E-2</v>
      </c>
      <c r="CV109">
        <v>2.5106837606837736E-2</v>
      </c>
      <c r="CW109">
        <v>2.5013027618551349E-2</v>
      </c>
      <c r="CX109">
        <v>2.4911032028469671E-2</v>
      </c>
      <c r="CY109">
        <v>4.3154761904761953E-2</v>
      </c>
      <c r="CZ109">
        <v>2.5202092249167741E-2</v>
      </c>
      <c r="DA109">
        <v>2.4814471243042681E-2</v>
      </c>
      <c r="DB109">
        <v>2.5118805159538345E-2</v>
      </c>
      <c r="DC109">
        <v>-1.9867549668874142E-2</v>
      </c>
      <c r="DD109">
        <v>2.4999999999999988E-2</v>
      </c>
      <c r="DE109">
        <v>2.5049439683586038E-2</v>
      </c>
      <c r="DF109">
        <v>2.5080385852090069E-2</v>
      </c>
      <c r="DG109">
        <v>4.3078209953994195E-2</v>
      </c>
      <c r="DH109">
        <v>2.485966319165988E-2</v>
      </c>
      <c r="DI109">
        <v>2.5039123630672951E-2</v>
      </c>
      <c r="DJ109">
        <v>2.5000000000000043E-2</v>
      </c>
      <c r="DK109">
        <v>-9.8678086017501606E-3</v>
      </c>
      <c r="DL109">
        <v>2.500940203083863E-2</v>
      </c>
      <c r="DM109">
        <v>2.4949550541185094E-2</v>
      </c>
      <c r="DN109">
        <v>2.5058170753535093E-2</v>
      </c>
      <c r="DO109">
        <v>-5.0288108957569452E-2</v>
      </c>
      <c r="DP109">
        <v>2.5004596433167853E-2</v>
      </c>
      <c r="DQ109">
        <v>2.4932735426008979E-2</v>
      </c>
      <c r="DR109">
        <v>2.5026251312565622E-2</v>
      </c>
      <c r="DU109">
        <v>0.83999999999999986</v>
      </c>
    </row>
    <row r="110" spans="1:125" x14ac:dyDescent="0.25">
      <c r="A110">
        <v>19</v>
      </c>
      <c r="B110" t="s">
        <v>185</v>
      </c>
      <c r="C110" t="s">
        <v>183</v>
      </c>
      <c r="D110">
        <v>19</v>
      </c>
      <c r="E110" t="s">
        <v>40</v>
      </c>
      <c r="L110" s="2"/>
      <c r="M110" s="2"/>
      <c r="N110" s="2">
        <v>1.72</v>
      </c>
      <c r="O110" s="2">
        <v>1.77</v>
      </c>
      <c r="P110" s="2">
        <v>1.81</v>
      </c>
      <c r="Q110" s="2">
        <v>1.85</v>
      </c>
      <c r="R110" s="2">
        <v>1.9</v>
      </c>
      <c r="S110" s="2">
        <v>1.95</v>
      </c>
      <c r="T110" s="2">
        <v>1.99</v>
      </c>
      <c r="U110" s="2">
        <v>2.0299999999999998</v>
      </c>
      <c r="V110" s="2">
        <v>2.09</v>
      </c>
      <c r="W110" s="2">
        <v>2.14</v>
      </c>
      <c r="X110" s="2">
        <v>2.1800000000000002</v>
      </c>
      <c r="Y110" s="2">
        <v>2.23</v>
      </c>
      <c r="Z110" s="2">
        <v>2.29</v>
      </c>
      <c r="AA110" s="2">
        <v>2.35</v>
      </c>
      <c r="AB110" s="2">
        <v>2.39</v>
      </c>
      <c r="AC110" s="2">
        <v>2.4500000000000002</v>
      </c>
      <c r="AD110" s="2">
        <v>2.52</v>
      </c>
      <c r="AE110" s="2">
        <v>2.58</v>
      </c>
      <c r="AF110" s="2">
        <v>2.63</v>
      </c>
      <c r="AG110" s="2">
        <v>2.69</v>
      </c>
      <c r="AH110" s="2">
        <v>2.76</v>
      </c>
      <c r="AI110" s="2">
        <v>2.83</v>
      </c>
      <c r="AJ110" s="2">
        <v>2.89</v>
      </c>
      <c r="AK110" s="2">
        <v>2.96</v>
      </c>
      <c r="AL110" s="2">
        <v>3.03</v>
      </c>
      <c r="AM110" s="2">
        <v>3.11</v>
      </c>
      <c r="AN110" s="2">
        <v>3.17</v>
      </c>
      <c r="AO110" s="2">
        <v>3.25</v>
      </c>
      <c r="AP110" s="2">
        <v>3.33</v>
      </c>
      <c r="AQ110" s="2">
        <v>3.41</v>
      </c>
      <c r="AT110">
        <v>1.22</v>
      </c>
      <c r="AU110">
        <v>1.72</v>
      </c>
      <c r="AV110">
        <v>1.77</v>
      </c>
      <c r="AW110">
        <v>1.81</v>
      </c>
      <c r="AX110">
        <v>1.85</v>
      </c>
      <c r="AY110">
        <v>1.9</v>
      </c>
      <c r="AZ110">
        <v>1.95</v>
      </c>
      <c r="BA110">
        <v>1.99</v>
      </c>
      <c r="BB110">
        <v>2.0299999999999998</v>
      </c>
      <c r="BC110">
        <v>2.09</v>
      </c>
      <c r="BD110">
        <v>2.14</v>
      </c>
      <c r="BE110">
        <v>2.1800000000000002</v>
      </c>
      <c r="BF110">
        <v>2.23</v>
      </c>
      <c r="BG110">
        <v>2.29</v>
      </c>
      <c r="BH110">
        <v>2.35</v>
      </c>
      <c r="BI110">
        <v>2.39</v>
      </c>
      <c r="BJ110">
        <v>2.4500000000000002</v>
      </c>
      <c r="BK110">
        <v>2.52</v>
      </c>
      <c r="BL110">
        <v>2.58</v>
      </c>
      <c r="BM110">
        <v>2.63</v>
      </c>
      <c r="BN110">
        <v>2.69</v>
      </c>
      <c r="BO110">
        <v>2.76</v>
      </c>
      <c r="BP110">
        <v>2.83</v>
      </c>
      <c r="BQ110">
        <v>2.89</v>
      </c>
      <c r="BR110">
        <v>2.96</v>
      </c>
      <c r="BS110">
        <v>3.03</v>
      </c>
      <c r="BT110">
        <v>3.11</v>
      </c>
      <c r="BU110">
        <v>3.17</v>
      </c>
      <c r="BV110">
        <v>3.25</v>
      </c>
      <c r="BW110">
        <v>3.33</v>
      </c>
      <c r="BX110">
        <v>3.41</v>
      </c>
      <c r="BZ110">
        <v>0.84526557434229943</v>
      </c>
      <c r="CC110">
        <v>1.0889184935928569</v>
      </c>
      <c r="CD110">
        <v>1.113310267849337</v>
      </c>
      <c r="CE110">
        <v>1.1382484178491619</v>
      </c>
      <c r="CF110">
        <v>1.1637451824089831</v>
      </c>
      <c r="CG110">
        <v>1.1898130744949442</v>
      </c>
      <c r="CJ110">
        <v>1.113310267849337</v>
      </c>
      <c r="CK110">
        <v>1.1399999999999999</v>
      </c>
      <c r="CL110">
        <v>1.1599999999999999</v>
      </c>
      <c r="CO110" t="s">
        <v>40</v>
      </c>
      <c r="CP110">
        <v>2.9069767441860492E-2</v>
      </c>
      <c r="CQ110">
        <v>2.2598870056497196E-2</v>
      </c>
      <c r="CR110">
        <v>2.2099447513812175E-2</v>
      </c>
      <c r="CS110">
        <v>2.7027027027026931E-2</v>
      </c>
      <c r="CT110">
        <v>2.6315789473684237E-2</v>
      </c>
      <c r="CU110">
        <v>2.051282051282053E-2</v>
      </c>
      <c r="CV110">
        <v>2.0100502512562721E-2</v>
      </c>
      <c r="CW110">
        <v>2.9556650246305449E-2</v>
      </c>
      <c r="CX110">
        <v>2.3923444976076683E-2</v>
      </c>
      <c r="CY110">
        <v>1.8691588785046745E-2</v>
      </c>
      <c r="CZ110">
        <v>2.2935779816513679E-2</v>
      </c>
      <c r="DA110">
        <v>2.6905829596412582E-2</v>
      </c>
      <c r="DB110">
        <v>2.6200873362445438E-2</v>
      </c>
      <c r="DC110">
        <v>1.7021276595744695E-2</v>
      </c>
      <c r="DD110">
        <v>2.5104602510460271E-2</v>
      </c>
      <c r="DE110">
        <v>2.8571428571428505E-2</v>
      </c>
      <c r="DF110">
        <v>2.3809523809523829E-2</v>
      </c>
      <c r="DG110">
        <v>1.937984496124024E-2</v>
      </c>
      <c r="DH110">
        <v>2.2813688212927778E-2</v>
      </c>
      <c r="DI110">
        <v>2.6022304832713696E-2</v>
      </c>
      <c r="DJ110">
        <v>2.5362318840579816E-2</v>
      </c>
      <c r="DK110">
        <v>2.1201413427561856E-2</v>
      </c>
      <c r="DL110">
        <v>2.4221453287197176E-2</v>
      </c>
      <c r="DM110">
        <v>2.3648648648648594E-2</v>
      </c>
      <c r="DN110">
        <v>2.6402640264026427E-2</v>
      </c>
      <c r="DO110">
        <v>1.9292604501607736E-2</v>
      </c>
      <c r="DP110">
        <v>2.5236593059936932E-2</v>
      </c>
      <c r="DQ110">
        <v>2.4615384615384636E-2</v>
      </c>
      <c r="DR110">
        <v>2.4024024024024045E-2</v>
      </c>
      <c r="DU110">
        <v>5.0000000000000044E-2</v>
      </c>
    </row>
    <row r="111" spans="1:125" x14ac:dyDescent="0.25">
      <c r="A111">
        <v>19</v>
      </c>
      <c r="C111" t="s">
        <v>183</v>
      </c>
      <c r="D111">
        <v>19</v>
      </c>
      <c r="E111" t="s">
        <v>186</v>
      </c>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CO111" t="s">
        <v>186</v>
      </c>
      <c r="DU111">
        <v>0</v>
      </c>
    </row>
    <row r="112" spans="1:125" x14ac:dyDescent="0.25">
      <c r="A112">
        <v>19</v>
      </c>
      <c r="B112" t="s">
        <v>186</v>
      </c>
      <c r="C112" t="s">
        <v>183</v>
      </c>
      <c r="D112">
        <v>19</v>
      </c>
      <c r="E112" t="s">
        <v>38</v>
      </c>
      <c r="F112" t="s">
        <v>150</v>
      </c>
      <c r="L112" s="2"/>
      <c r="M112" s="2"/>
      <c r="N112" s="2">
        <v>45.53</v>
      </c>
      <c r="O112" s="2">
        <v>46.83</v>
      </c>
      <c r="P112" s="2">
        <v>50.27</v>
      </c>
      <c r="Q112" s="2">
        <v>51.53</v>
      </c>
      <c r="R112" s="2">
        <v>52.82</v>
      </c>
      <c r="S112" s="2">
        <v>54.14</v>
      </c>
      <c r="T112" s="2">
        <v>58.83</v>
      </c>
      <c r="U112" s="2">
        <v>60.3</v>
      </c>
      <c r="V112" s="2">
        <v>61.81</v>
      </c>
      <c r="W112" s="2">
        <v>63.35</v>
      </c>
      <c r="X112" s="2">
        <v>66.239999999999995</v>
      </c>
      <c r="Y112" s="2">
        <v>67.900000000000006</v>
      </c>
      <c r="Z112" s="2">
        <v>69.599999999999994</v>
      </c>
      <c r="AA112" s="2">
        <v>71.34</v>
      </c>
      <c r="AB112" s="2">
        <v>69.63</v>
      </c>
      <c r="AC112" s="2">
        <v>71.37</v>
      </c>
      <c r="AD112" s="2">
        <v>73.16</v>
      </c>
      <c r="AE112" s="2">
        <v>74.989999999999995</v>
      </c>
      <c r="AF112" s="2">
        <v>78.400000000000006</v>
      </c>
      <c r="AG112" s="2">
        <v>80.36</v>
      </c>
      <c r="AH112" s="2">
        <v>82.36</v>
      </c>
      <c r="AI112" s="2">
        <v>84.42</v>
      </c>
      <c r="AJ112" s="2">
        <v>83.31</v>
      </c>
      <c r="AK112" s="2">
        <v>85.4</v>
      </c>
      <c r="AL112" s="2">
        <v>87.53</v>
      </c>
      <c r="AM112" s="2">
        <v>89.72</v>
      </c>
      <c r="AN112" s="2">
        <v>84.53</v>
      </c>
      <c r="AO112" s="2">
        <v>86.64</v>
      </c>
      <c r="AP112" s="2">
        <v>88.81</v>
      </c>
      <c r="AQ112" s="2">
        <v>91.03</v>
      </c>
      <c r="AT112">
        <v>47.64</v>
      </c>
      <c r="AU112">
        <v>45.53</v>
      </c>
      <c r="AV112">
        <v>46.83</v>
      </c>
      <c r="AW112">
        <v>50.27</v>
      </c>
      <c r="AX112">
        <v>51.53</v>
      </c>
      <c r="AY112">
        <v>52.82</v>
      </c>
      <c r="AZ112">
        <v>54.14</v>
      </c>
      <c r="BA112">
        <v>58.83</v>
      </c>
      <c r="BB112">
        <v>60.3</v>
      </c>
      <c r="BC112">
        <v>61.81</v>
      </c>
      <c r="BD112">
        <v>63.35</v>
      </c>
      <c r="BE112">
        <v>66.239999999999995</v>
      </c>
      <c r="BF112">
        <v>67.900000000000006</v>
      </c>
      <c r="BG112">
        <v>69.599999999999994</v>
      </c>
      <c r="BH112">
        <v>71.34</v>
      </c>
      <c r="BI112">
        <v>69.63</v>
      </c>
      <c r="BJ112">
        <v>71.37</v>
      </c>
      <c r="BK112">
        <v>73.16</v>
      </c>
      <c r="BL112">
        <v>74.989999999999995</v>
      </c>
      <c r="BM112">
        <v>78.400000000000006</v>
      </c>
      <c r="BN112">
        <v>80.36</v>
      </c>
      <c r="BO112">
        <v>82.36</v>
      </c>
      <c r="BP112">
        <v>84.42</v>
      </c>
      <c r="BQ112">
        <v>83.31</v>
      </c>
      <c r="BR112">
        <v>85.4</v>
      </c>
      <c r="BS112">
        <v>87.53</v>
      </c>
      <c r="BT112">
        <v>89.72</v>
      </c>
      <c r="BU112">
        <v>84.53</v>
      </c>
      <c r="BV112">
        <v>86.64</v>
      </c>
      <c r="BW112">
        <v>88.81</v>
      </c>
      <c r="BX112">
        <v>91.03</v>
      </c>
      <c r="CC112">
        <v>37.374086749203251</v>
      </c>
      <c r="CD112">
        <v>38.211266292385396</v>
      </c>
      <c r="CE112">
        <v>39.067198657334828</v>
      </c>
      <c r="CF112">
        <v>39.942303907259124</v>
      </c>
      <c r="CG112">
        <v>40.837011514781729</v>
      </c>
      <c r="CJ112">
        <v>35.2221871104</v>
      </c>
      <c r="CK112">
        <v>38.5</v>
      </c>
      <c r="CL112">
        <v>39.94</v>
      </c>
      <c r="CO112" t="s">
        <v>38</v>
      </c>
      <c r="CP112">
        <v>2.855260267955188E-2</v>
      </c>
      <c r="CQ112">
        <v>7.3457185564808986E-2</v>
      </c>
      <c r="CR112">
        <v>2.5064650885219773E-2</v>
      </c>
      <c r="CS112">
        <v>2.5033960799534235E-2</v>
      </c>
      <c r="CT112">
        <v>2.4990533888678536E-2</v>
      </c>
      <c r="CU112">
        <v>8.6627262652382672E-2</v>
      </c>
      <c r="CV112">
        <v>2.4987251402345725E-2</v>
      </c>
      <c r="CW112">
        <v>2.5041459369817665E-2</v>
      </c>
      <c r="CX112">
        <v>2.4915062287655703E-2</v>
      </c>
      <c r="CY112">
        <v>4.5619573796369273E-2</v>
      </c>
      <c r="CZ112">
        <v>2.5060386473430115E-2</v>
      </c>
      <c r="DA112">
        <v>2.5036818851251672E-2</v>
      </c>
      <c r="DB112">
        <v>2.5000000000000133E-2</v>
      </c>
      <c r="DC112">
        <v>-2.3969722455845357E-2</v>
      </c>
      <c r="DD112">
        <v>2.4989228780698106E-2</v>
      </c>
      <c r="DE112">
        <v>2.508056606417251E-2</v>
      </c>
      <c r="DF112">
        <v>2.5013668671405118E-2</v>
      </c>
      <c r="DG112">
        <v>4.5472729697293122E-2</v>
      </c>
      <c r="DH112">
        <v>2.4999999999999918E-2</v>
      </c>
      <c r="DI112">
        <v>2.4888003982080638E-2</v>
      </c>
      <c r="DJ112">
        <v>2.5012141816415763E-2</v>
      </c>
      <c r="DK112">
        <v>-1.3148542999289262E-2</v>
      </c>
      <c r="DL112">
        <v>2.5087024366822752E-2</v>
      </c>
      <c r="DM112">
        <v>2.4941451990632264E-2</v>
      </c>
      <c r="DN112">
        <v>2.501999314520733E-2</v>
      </c>
      <c r="DO112">
        <v>-5.7846633972358424E-2</v>
      </c>
      <c r="DP112">
        <v>2.4961552111676322E-2</v>
      </c>
      <c r="DQ112">
        <v>2.5046168051708239E-2</v>
      </c>
      <c r="DR112">
        <v>2.4997185001688984E-2</v>
      </c>
      <c r="DU112">
        <v>1.2999999999999972</v>
      </c>
    </row>
    <row r="113" spans="1:125" x14ac:dyDescent="0.25">
      <c r="A113">
        <v>19</v>
      </c>
      <c r="B113" t="s">
        <v>186</v>
      </c>
      <c r="C113" t="s">
        <v>183</v>
      </c>
      <c r="D113">
        <v>19</v>
      </c>
      <c r="E113" t="s">
        <v>40</v>
      </c>
      <c r="L113" s="2"/>
      <c r="M113" s="2"/>
      <c r="N113" s="2">
        <v>1.72</v>
      </c>
      <c r="O113" s="2">
        <v>1.77</v>
      </c>
      <c r="P113" s="2">
        <v>1.81</v>
      </c>
      <c r="Q113" s="2">
        <v>1.85</v>
      </c>
      <c r="R113" s="2">
        <v>1.9</v>
      </c>
      <c r="S113" s="2">
        <v>1.95</v>
      </c>
      <c r="T113" s="2">
        <v>1.99</v>
      </c>
      <c r="U113" s="2">
        <v>2.0299999999999998</v>
      </c>
      <c r="V113" s="2">
        <v>2.09</v>
      </c>
      <c r="W113" s="2">
        <v>2.14</v>
      </c>
      <c r="X113" s="2">
        <v>2.1800000000000002</v>
      </c>
      <c r="Y113" s="2">
        <v>2.23</v>
      </c>
      <c r="Z113" s="2">
        <v>2.29</v>
      </c>
      <c r="AA113" s="2">
        <v>2.35</v>
      </c>
      <c r="AB113" s="2">
        <v>2.39</v>
      </c>
      <c r="AC113" s="2">
        <v>2.4500000000000002</v>
      </c>
      <c r="AD113" s="2">
        <v>2.52</v>
      </c>
      <c r="AE113" s="2">
        <v>2.58</v>
      </c>
      <c r="AF113" s="2">
        <v>2.63</v>
      </c>
      <c r="AG113" s="2">
        <v>2.69</v>
      </c>
      <c r="AH113" s="2">
        <v>2.76</v>
      </c>
      <c r="AI113" s="2">
        <v>2.83</v>
      </c>
      <c r="AJ113" s="2">
        <v>2.89</v>
      </c>
      <c r="AK113" s="2">
        <v>2.96</v>
      </c>
      <c r="AL113" s="2">
        <v>3.03</v>
      </c>
      <c r="AM113" s="2">
        <v>3.11</v>
      </c>
      <c r="AN113" s="2">
        <v>3.17</v>
      </c>
      <c r="AO113" s="2">
        <v>3.25</v>
      </c>
      <c r="AP113" s="2">
        <v>3.33</v>
      </c>
      <c r="AQ113" s="2">
        <v>3.41</v>
      </c>
      <c r="AT113">
        <v>1.22</v>
      </c>
      <c r="AU113">
        <v>1.72</v>
      </c>
      <c r="AV113">
        <v>1.77</v>
      </c>
      <c r="AW113">
        <v>1.81</v>
      </c>
      <c r="AX113">
        <v>1.85</v>
      </c>
      <c r="AY113">
        <v>1.9</v>
      </c>
      <c r="AZ113">
        <v>1.95</v>
      </c>
      <c r="BA113">
        <v>1.99</v>
      </c>
      <c r="BB113">
        <v>2.0299999999999998</v>
      </c>
      <c r="BC113">
        <v>2.09</v>
      </c>
      <c r="BD113">
        <v>2.14</v>
      </c>
      <c r="BE113">
        <v>2.1800000000000002</v>
      </c>
      <c r="BF113">
        <v>2.23</v>
      </c>
      <c r="BG113">
        <v>2.29</v>
      </c>
      <c r="BH113">
        <v>2.35</v>
      </c>
      <c r="BI113">
        <v>2.39</v>
      </c>
      <c r="BJ113">
        <v>2.4500000000000002</v>
      </c>
      <c r="BK113">
        <v>2.52</v>
      </c>
      <c r="BL113">
        <v>2.58</v>
      </c>
      <c r="BM113">
        <v>2.63</v>
      </c>
      <c r="BN113">
        <v>2.69</v>
      </c>
      <c r="BO113">
        <v>2.76</v>
      </c>
      <c r="BP113">
        <v>2.83</v>
      </c>
      <c r="BQ113">
        <v>2.89</v>
      </c>
      <c r="BR113">
        <v>2.96</v>
      </c>
      <c r="BS113">
        <v>3.03</v>
      </c>
      <c r="BT113">
        <v>3.11</v>
      </c>
      <c r="BU113">
        <v>3.17</v>
      </c>
      <c r="BV113">
        <v>3.25</v>
      </c>
      <c r="BW113">
        <v>3.33</v>
      </c>
      <c r="BX113">
        <v>3.41</v>
      </c>
      <c r="BZ113">
        <v>0.84526557434229943</v>
      </c>
      <c r="CC113">
        <v>1.0889184935928569</v>
      </c>
      <c r="CD113">
        <v>1.113310267849337</v>
      </c>
      <c r="CE113">
        <v>1.1382484178491619</v>
      </c>
      <c r="CF113">
        <v>1.1637451824089831</v>
      </c>
      <c r="CG113">
        <v>1.1898130744949442</v>
      </c>
      <c r="CJ113">
        <v>1.1133102678493358</v>
      </c>
      <c r="CK113">
        <v>1.1399999999999999</v>
      </c>
      <c r="CL113">
        <v>1.1599999999999999</v>
      </c>
      <c r="CO113" t="s">
        <v>40</v>
      </c>
      <c r="CP113">
        <v>2.9069767441860492E-2</v>
      </c>
      <c r="CQ113">
        <v>2.2598870056497196E-2</v>
      </c>
      <c r="CR113">
        <v>2.2099447513812175E-2</v>
      </c>
      <c r="CS113">
        <v>2.7027027027026931E-2</v>
      </c>
      <c r="CT113">
        <v>2.6315789473684237E-2</v>
      </c>
      <c r="CU113">
        <v>2.051282051282053E-2</v>
      </c>
      <c r="CV113">
        <v>2.0100502512562721E-2</v>
      </c>
      <c r="CW113">
        <v>2.9556650246305449E-2</v>
      </c>
      <c r="CX113">
        <v>2.3923444976076683E-2</v>
      </c>
      <c r="CY113">
        <v>1.8691588785046745E-2</v>
      </c>
      <c r="CZ113">
        <v>2.2935779816513679E-2</v>
      </c>
      <c r="DA113">
        <v>2.6905829596412582E-2</v>
      </c>
      <c r="DB113">
        <v>2.6200873362445438E-2</v>
      </c>
      <c r="DC113">
        <v>1.7021276595744695E-2</v>
      </c>
      <c r="DD113">
        <v>2.5104602510460271E-2</v>
      </c>
      <c r="DE113">
        <v>2.8571428571428505E-2</v>
      </c>
      <c r="DF113">
        <v>2.3809523809523829E-2</v>
      </c>
      <c r="DG113">
        <v>1.937984496124024E-2</v>
      </c>
      <c r="DH113">
        <v>2.2813688212927778E-2</v>
      </c>
      <c r="DI113">
        <v>2.6022304832713696E-2</v>
      </c>
      <c r="DJ113">
        <v>2.5362318840579816E-2</v>
      </c>
      <c r="DK113">
        <v>2.1201413427561856E-2</v>
      </c>
      <c r="DL113">
        <v>2.4221453287197176E-2</v>
      </c>
      <c r="DM113">
        <v>2.3648648648648594E-2</v>
      </c>
      <c r="DN113">
        <v>2.6402640264026427E-2</v>
      </c>
      <c r="DO113">
        <v>1.9292604501607736E-2</v>
      </c>
      <c r="DP113">
        <v>2.5236593059936932E-2</v>
      </c>
      <c r="DQ113">
        <v>2.4615384615384636E-2</v>
      </c>
      <c r="DR113">
        <v>2.4024024024024045E-2</v>
      </c>
      <c r="DU113">
        <v>5.0000000000000044E-2</v>
      </c>
    </row>
    <row r="114" spans="1:125" x14ac:dyDescent="0.25">
      <c r="A114">
        <v>20</v>
      </c>
      <c r="C114" t="s">
        <v>187</v>
      </c>
      <c r="D114">
        <v>20</v>
      </c>
      <c r="E114" t="s">
        <v>188</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CG114" t="s">
        <v>289</v>
      </c>
      <c r="CO114" t="s">
        <v>188</v>
      </c>
      <c r="DU114">
        <v>0</v>
      </c>
    </row>
    <row r="115" spans="1:125" x14ac:dyDescent="0.25">
      <c r="A115">
        <v>20</v>
      </c>
      <c r="B115" t="s">
        <v>189</v>
      </c>
      <c r="C115" t="s">
        <v>187</v>
      </c>
      <c r="D115">
        <v>20</v>
      </c>
      <c r="E115" t="s">
        <v>38</v>
      </c>
      <c r="F115" t="s">
        <v>128</v>
      </c>
      <c r="L115" s="2"/>
      <c r="M115" s="2"/>
      <c r="N115" s="2">
        <v>67.069999999999993</v>
      </c>
      <c r="O115" s="2">
        <v>69</v>
      </c>
      <c r="P115" s="2">
        <v>72.239999999999995</v>
      </c>
      <c r="Q115" s="2">
        <v>74.040000000000006</v>
      </c>
      <c r="R115" s="2">
        <v>75.89</v>
      </c>
      <c r="S115" s="2">
        <v>77.790000000000006</v>
      </c>
      <c r="T115" s="2">
        <v>81.03</v>
      </c>
      <c r="U115" s="2">
        <v>83.05</v>
      </c>
      <c r="V115" s="2">
        <v>85.13</v>
      </c>
      <c r="W115" s="2">
        <v>87.26</v>
      </c>
      <c r="X115" s="2">
        <v>93.25</v>
      </c>
      <c r="Y115" s="2">
        <v>95.58</v>
      </c>
      <c r="Z115" s="2">
        <v>97.97</v>
      </c>
      <c r="AA115" s="2">
        <v>100.42</v>
      </c>
      <c r="AB115" s="2">
        <v>98.13</v>
      </c>
      <c r="AC115" s="2">
        <v>100.58</v>
      </c>
      <c r="AD115" s="2">
        <v>103.09</v>
      </c>
      <c r="AE115" s="2">
        <v>105.67</v>
      </c>
      <c r="AF115" s="2">
        <v>102.88</v>
      </c>
      <c r="AG115" s="2">
        <v>105.46</v>
      </c>
      <c r="AH115" s="2">
        <v>108.09</v>
      </c>
      <c r="AI115" s="2">
        <v>110.79</v>
      </c>
      <c r="AJ115" s="2">
        <v>115.34</v>
      </c>
      <c r="AK115" s="2">
        <v>118.22</v>
      </c>
      <c r="AL115" s="2">
        <v>121.18</v>
      </c>
      <c r="AM115" s="2">
        <v>124.21</v>
      </c>
      <c r="AN115" s="2">
        <v>118.77</v>
      </c>
      <c r="AO115" s="2">
        <v>121.74</v>
      </c>
      <c r="AP115" s="2">
        <v>124.79</v>
      </c>
      <c r="AQ115" s="2">
        <v>127.91</v>
      </c>
      <c r="AT115">
        <v>44.79</v>
      </c>
      <c r="AU115">
        <v>48.84</v>
      </c>
      <c r="AV115">
        <v>53.09</v>
      </c>
      <c r="AW115">
        <v>57.54</v>
      </c>
      <c r="AX115">
        <v>62.2</v>
      </c>
      <c r="AY115">
        <v>67.08</v>
      </c>
      <c r="AZ115">
        <v>72.19</v>
      </c>
      <c r="BA115">
        <v>77.540000000000006</v>
      </c>
      <c r="BB115">
        <v>83.05</v>
      </c>
      <c r="BC115">
        <v>85.13</v>
      </c>
      <c r="BD115">
        <v>87.26</v>
      </c>
      <c r="BE115">
        <v>93.25</v>
      </c>
      <c r="BF115">
        <v>95.58</v>
      </c>
      <c r="BG115">
        <v>97.97</v>
      </c>
      <c r="BH115">
        <v>100.42</v>
      </c>
      <c r="BI115">
        <v>98.13</v>
      </c>
      <c r="BJ115">
        <v>100.58</v>
      </c>
      <c r="BK115">
        <v>103.09</v>
      </c>
      <c r="BL115">
        <v>105.67</v>
      </c>
      <c r="BM115">
        <v>102.88</v>
      </c>
      <c r="BN115">
        <v>105.46</v>
      </c>
      <c r="BO115">
        <v>108.09</v>
      </c>
      <c r="BP115">
        <v>110.79</v>
      </c>
      <c r="BQ115">
        <v>115.34</v>
      </c>
      <c r="BR115">
        <v>118.22</v>
      </c>
      <c r="BS115">
        <v>121.18</v>
      </c>
      <c r="BT115">
        <v>124.21</v>
      </c>
      <c r="BU115">
        <v>118.77</v>
      </c>
      <c r="BV115">
        <v>121.74</v>
      </c>
      <c r="BW115">
        <v>124.79</v>
      </c>
      <c r="BX115">
        <v>127.91</v>
      </c>
      <c r="CC115">
        <v>50.995627800127508</v>
      </c>
      <c r="CD115">
        <v>52.137929862850363</v>
      </c>
      <c r="CE115">
        <v>53.305819491778209</v>
      </c>
      <c r="CF115">
        <v>54.499869848394027</v>
      </c>
      <c r="CG115">
        <v>55.72066693299805</v>
      </c>
      <c r="CJ115">
        <v>30.77</v>
      </c>
      <c r="CK115">
        <v>33.950000000000003</v>
      </c>
      <c r="CL115">
        <v>37.25</v>
      </c>
      <c r="CO115" t="s">
        <v>38</v>
      </c>
      <c r="CP115">
        <v>2.8775905770091054E-2</v>
      </c>
      <c r="CQ115">
        <v>4.6956521739130362E-2</v>
      </c>
      <c r="CR115">
        <v>2.4916943521594844E-2</v>
      </c>
      <c r="CS115">
        <v>2.4986493787142006E-2</v>
      </c>
      <c r="CT115">
        <v>2.5036236658321328E-2</v>
      </c>
      <c r="CU115">
        <v>4.165059776320857E-2</v>
      </c>
      <c r="CV115">
        <v>2.4929038627668716E-2</v>
      </c>
      <c r="CW115">
        <v>2.5045153521974693E-2</v>
      </c>
      <c r="CX115">
        <v>2.5020556795489368E-2</v>
      </c>
      <c r="CY115">
        <v>6.8645427458170927E-2</v>
      </c>
      <c r="CZ115">
        <v>2.4986595174262716E-2</v>
      </c>
      <c r="DA115">
        <v>2.5005231219920491E-2</v>
      </c>
      <c r="DB115">
        <v>2.5007655404715758E-2</v>
      </c>
      <c r="DC115">
        <v>-2.2804222266480843E-2</v>
      </c>
      <c r="DD115">
        <v>2.4966880668500998E-2</v>
      </c>
      <c r="DE115">
        <v>2.4955259494929459E-2</v>
      </c>
      <c r="DF115">
        <v>2.5026675720244428E-2</v>
      </c>
      <c r="DG115">
        <v>-2.6402952588246487E-2</v>
      </c>
      <c r="DH115">
        <v>2.5077760497667169E-2</v>
      </c>
      <c r="DI115">
        <v>2.4938365256969561E-2</v>
      </c>
      <c r="DJ115">
        <v>2.4979184013322258E-2</v>
      </c>
      <c r="DK115">
        <v>4.1068688509793276E-2</v>
      </c>
      <c r="DL115">
        <v>2.4969654933240812E-2</v>
      </c>
      <c r="DM115">
        <v>2.503806462527498E-2</v>
      </c>
      <c r="DN115">
        <v>2.5004126093414646E-2</v>
      </c>
      <c r="DO115">
        <v>-4.3796795749134511E-2</v>
      </c>
      <c r="DP115">
        <v>2.5006314725940886E-2</v>
      </c>
      <c r="DQ115">
        <v>2.5053392475768124E-2</v>
      </c>
      <c r="DR115">
        <v>2.5002003365654221E-2</v>
      </c>
      <c r="DU115">
        <v>4.25</v>
      </c>
    </row>
    <row r="116" spans="1:125" x14ac:dyDescent="0.25">
      <c r="A116">
        <v>20</v>
      </c>
      <c r="B116" t="s">
        <v>189</v>
      </c>
      <c r="C116" t="s">
        <v>187</v>
      </c>
      <c r="D116">
        <v>20</v>
      </c>
      <c r="E116" t="s">
        <v>40</v>
      </c>
      <c r="L116" s="2"/>
      <c r="M116" s="2"/>
      <c r="N116" s="2">
        <v>12.01</v>
      </c>
      <c r="O116" s="2">
        <v>12.35</v>
      </c>
      <c r="P116" s="2">
        <v>12.62</v>
      </c>
      <c r="Q116" s="2">
        <v>12.93</v>
      </c>
      <c r="R116" s="2">
        <v>13.26</v>
      </c>
      <c r="S116" s="2">
        <v>13.59</v>
      </c>
      <c r="T116" s="2">
        <v>13.86</v>
      </c>
      <c r="U116" s="2">
        <v>14.2</v>
      </c>
      <c r="V116" s="2">
        <v>14.56</v>
      </c>
      <c r="W116" s="2">
        <v>14.92</v>
      </c>
      <c r="X116" s="2">
        <v>15.22</v>
      </c>
      <c r="Y116" s="2">
        <v>15.6</v>
      </c>
      <c r="Z116" s="2">
        <v>15.99</v>
      </c>
      <c r="AA116" s="2">
        <v>16.39</v>
      </c>
      <c r="AB116" s="2">
        <v>16.71</v>
      </c>
      <c r="AC116" s="2">
        <v>17.13</v>
      </c>
      <c r="AD116" s="2">
        <v>17.559999999999999</v>
      </c>
      <c r="AE116" s="2">
        <v>18</v>
      </c>
      <c r="AF116" s="2">
        <v>18.36</v>
      </c>
      <c r="AG116" s="2">
        <v>18.82</v>
      </c>
      <c r="AH116" s="2">
        <v>19.29</v>
      </c>
      <c r="AI116" s="2">
        <v>19.77</v>
      </c>
      <c r="AJ116" s="2">
        <v>20.16</v>
      </c>
      <c r="AK116" s="2">
        <v>20.67</v>
      </c>
      <c r="AL116" s="2">
        <v>21.18</v>
      </c>
      <c r="AM116" s="2">
        <v>21.71</v>
      </c>
      <c r="AN116" s="2">
        <v>22.14</v>
      </c>
      <c r="AO116" s="2">
        <v>22.7</v>
      </c>
      <c r="AP116" s="2">
        <v>23.26</v>
      </c>
      <c r="AQ116" s="2">
        <v>23.85</v>
      </c>
      <c r="AT116">
        <v>5.52</v>
      </c>
      <c r="AU116">
        <v>5.68</v>
      </c>
      <c r="AV116">
        <v>5.84</v>
      </c>
      <c r="AW116">
        <v>6.01</v>
      </c>
      <c r="AX116">
        <v>6.18</v>
      </c>
      <c r="AY116">
        <v>6.36</v>
      </c>
      <c r="AZ116">
        <v>6.54</v>
      </c>
      <c r="BA116">
        <v>6.73</v>
      </c>
      <c r="BB116">
        <v>7.01</v>
      </c>
      <c r="BC116">
        <v>10.98</v>
      </c>
      <c r="BD116">
        <v>14.92</v>
      </c>
      <c r="BE116">
        <v>15.22</v>
      </c>
      <c r="BF116">
        <v>15.6</v>
      </c>
      <c r="BG116">
        <v>15.99</v>
      </c>
      <c r="BH116">
        <v>16.39</v>
      </c>
      <c r="BI116">
        <v>16.71</v>
      </c>
      <c r="BJ116">
        <v>17.13</v>
      </c>
      <c r="BK116">
        <v>17.559999999999999</v>
      </c>
      <c r="BL116">
        <v>18</v>
      </c>
      <c r="BM116">
        <v>18.36</v>
      </c>
      <c r="BN116">
        <v>18.82</v>
      </c>
      <c r="BO116">
        <v>19.29</v>
      </c>
      <c r="BP116">
        <v>19.77</v>
      </c>
      <c r="BQ116">
        <v>20.16</v>
      </c>
      <c r="BR116">
        <v>20.67</v>
      </c>
      <c r="BS116">
        <v>21.18</v>
      </c>
      <c r="BT116">
        <v>21.71</v>
      </c>
      <c r="BU116">
        <v>22.14</v>
      </c>
      <c r="BV116">
        <v>22.7</v>
      </c>
      <c r="BW116">
        <v>23.26</v>
      </c>
      <c r="BX116">
        <v>23.85</v>
      </c>
      <c r="BZ116">
        <v>0.39353281438328647</v>
      </c>
      <c r="CC116">
        <v>6.0492873638909046</v>
      </c>
      <c r="CD116">
        <v>6.1847914008420606</v>
      </c>
      <c r="CE116">
        <v>6.3233307282209221</v>
      </c>
      <c r="CF116">
        <v>6.4649733365330704</v>
      </c>
      <c r="CG116">
        <v>6.6097887392714112</v>
      </c>
      <c r="CJ116">
        <v>5</v>
      </c>
      <c r="CK116">
        <v>5.1100000000000003</v>
      </c>
      <c r="CL116">
        <v>5.22</v>
      </c>
      <c r="CO116" t="s">
        <v>40</v>
      </c>
      <c r="CP116">
        <v>2.8309741881765185E-2</v>
      </c>
      <c r="CQ116">
        <v>2.1862348178137619E-2</v>
      </c>
      <c r="CR116">
        <v>2.4564183835182291E-2</v>
      </c>
      <c r="CS116">
        <v>2.5522041763341073E-2</v>
      </c>
      <c r="CT116">
        <v>2.4886877828054304E-2</v>
      </c>
      <c r="CU116">
        <v>1.9867549668874142E-2</v>
      </c>
      <c r="CV116">
        <v>2.4531024531024521E-2</v>
      </c>
      <c r="CW116">
        <v>2.5352112676056426E-2</v>
      </c>
      <c r="CX116">
        <v>2.4725274725274686E-2</v>
      </c>
      <c r="CY116">
        <v>2.0107238605898171E-2</v>
      </c>
      <c r="CZ116">
        <v>2.4967148488830419E-2</v>
      </c>
      <c r="DA116">
        <v>2.5000000000000036E-2</v>
      </c>
      <c r="DB116">
        <v>2.5015634771732354E-2</v>
      </c>
      <c r="DC116">
        <v>1.9524100061012829E-2</v>
      </c>
      <c r="DD116">
        <v>2.5134649910233283E-2</v>
      </c>
      <c r="DE116">
        <v>2.5102159953298293E-2</v>
      </c>
      <c r="DF116">
        <v>2.5056947608200531E-2</v>
      </c>
      <c r="DG116">
        <v>1.9999999999999969E-2</v>
      </c>
      <c r="DH116">
        <v>2.5054466230936868E-2</v>
      </c>
      <c r="DI116">
        <v>2.4973432518597176E-2</v>
      </c>
      <c r="DJ116">
        <v>2.4883359253499247E-2</v>
      </c>
      <c r="DK116">
        <v>1.9726858877086525E-2</v>
      </c>
      <c r="DL116">
        <v>2.5297619047619124E-2</v>
      </c>
      <c r="DM116">
        <v>2.4673439767779293E-2</v>
      </c>
      <c r="DN116">
        <v>2.5023607176581735E-2</v>
      </c>
      <c r="DO116">
        <v>1.9806540764624583E-2</v>
      </c>
      <c r="DP116">
        <v>2.5293586269195967E-2</v>
      </c>
      <c r="DQ116">
        <v>2.4669603524229176E-2</v>
      </c>
      <c r="DR116">
        <v>2.5365434221840059E-2</v>
      </c>
      <c r="DU116">
        <v>0.16000000000000014</v>
      </c>
    </row>
    <row r="117" spans="1:125" x14ac:dyDescent="0.25">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CO117">
        <v>0</v>
      </c>
      <c r="DU117">
        <v>0</v>
      </c>
    </row>
    <row r="118" spans="1:125" x14ac:dyDescent="0.25">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CO118">
        <v>0</v>
      </c>
      <c r="DU118">
        <v>0</v>
      </c>
    </row>
    <row r="119" spans="1:125" x14ac:dyDescent="0.25">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CO119">
        <v>0</v>
      </c>
      <c r="DU119">
        <v>0</v>
      </c>
    </row>
    <row r="120" spans="1:125" x14ac:dyDescent="0.25">
      <c r="A120">
        <v>21</v>
      </c>
      <c r="C120" t="s">
        <v>190</v>
      </c>
      <c r="D120">
        <v>21</v>
      </c>
      <c r="E120" t="s">
        <v>191</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CG120" t="s">
        <v>289</v>
      </c>
      <c r="CO120" t="s">
        <v>191</v>
      </c>
      <c r="DU120">
        <v>0</v>
      </c>
    </row>
    <row r="121" spans="1:125" x14ac:dyDescent="0.25">
      <c r="A121">
        <v>21</v>
      </c>
      <c r="B121" t="s">
        <v>191</v>
      </c>
      <c r="C121" t="s">
        <v>190</v>
      </c>
      <c r="D121">
        <v>21</v>
      </c>
      <c r="E121" t="s">
        <v>38</v>
      </c>
      <c r="F121" t="s">
        <v>128</v>
      </c>
      <c r="L121" s="2"/>
      <c r="M121" s="2"/>
      <c r="N121" s="2">
        <v>45.03</v>
      </c>
      <c r="O121" s="2">
        <v>46.32</v>
      </c>
      <c r="P121" s="2">
        <v>48.94</v>
      </c>
      <c r="Q121" s="2">
        <v>50.17</v>
      </c>
      <c r="R121" s="2">
        <v>51.42</v>
      </c>
      <c r="S121" s="2">
        <v>52.7</v>
      </c>
      <c r="T121" s="2">
        <v>56.6</v>
      </c>
      <c r="U121" s="2">
        <v>58.02</v>
      </c>
      <c r="V121" s="2">
        <v>59.47</v>
      </c>
      <c r="W121" s="2">
        <v>60.95</v>
      </c>
      <c r="X121" s="2">
        <v>64.069999999999993</v>
      </c>
      <c r="Y121" s="2">
        <v>65.680000000000007</v>
      </c>
      <c r="Z121" s="2">
        <v>67.319999999999993</v>
      </c>
      <c r="AA121" s="2">
        <v>69</v>
      </c>
      <c r="AB121" s="2">
        <v>72.94</v>
      </c>
      <c r="AC121" s="2">
        <v>74.760000000000005</v>
      </c>
      <c r="AD121" s="2">
        <v>76.63</v>
      </c>
      <c r="AE121" s="2">
        <v>78.540000000000006</v>
      </c>
      <c r="AF121" s="2">
        <v>80.459999999999994</v>
      </c>
      <c r="AG121" s="2">
        <v>82.47</v>
      </c>
      <c r="AH121" s="2">
        <v>84.53</v>
      </c>
      <c r="AI121" s="2">
        <v>86.64</v>
      </c>
      <c r="AJ121" s="2">
        <v>88.87</v>
      </c>
      <c r="AK121" s="2">
        <v>91.1</v>
      </c>
      <c r="AL121" s="2">
        <v>93.37</v>
      </c>
      <c r="AM121" s="2">
        <v>95.71</v>
      </c>
      <c r="AN121" s="2">
        <v>92.51</v>
      </c>
      <c r="AO121" s="2">
        <v>94.83</v>
      </c>
      <c r="AP121" s="2">
        <v>97.2</v>
      </c>
      <c r="AQ121" s="2">
        <v>99.63</v>
      </c>
      <c r="AT121">
        <v>49.85</v>
      </c>
      <c r="AU121">
        <v>45.03</v>
      </c>
      <c r="AV121">
        <v>46.32</v>
      </c>
      <c r="AW121">
        <v>48.94</v>
      </c>
      <c r="AX121">
        <v>50.17</v>
      </c>
      <c r="AY121">
        <v>51.42</v>
      </c>
      <c r="AZ121">
        <v>52.7</v>
      </c>
      <c r="BA121">
        <v>56.6</v>
      </c>
      <c r="BB121">
        <v>58.02</v>
      </c>
      <c r="BC121">
        <v>59.47</v>
      </c>
      <c r="BD121">
        <v>60.95</v>
      </c>
      <c r="BE121">
        <v>64.069999999999993</v>
      </c>
      <c r="BF121">
        <v>65.680000000000007</v>
      </c>
      <c r="BG121">
        <v>67.319999999999993</v>
      </c>
      <c r="BH121">
        <v>69</v>
      </c>
      <c r="BI121">
        <v>72.94</v>
      </c>
      <c r="BJ121">
        <v>74.760000000000005</v>
      </c>
      <c r="BK121">
        <v>76.63</v>
      </c>
      <c r="BL121">
        <v>78.540000000000006</v>
      </c>
      <c r="BM121">
        <v>80.459999999999994</v>
      </c>
      <c r="BN121">
        <v>82.47</v>
      </c>
      <c r="BO121">
        <v>84.53</v>
      </c>
      <c r="BP121">
        <v>86.64</v>
      </c>
      <c r="BQ121">
        <v>88.87</v>
      </c>
      <c r="BR121">
        <v>91.1</v>
      </c>
      <c r="BS121">
        <v>93.37</v>
      </c>
      <c r="BT121">
        <v>95.71</v>
      </c>
      <c r="BU121">
        <v>92.51</v>
      </c>
      <c r="BV121">
        <v>94.83</v>
      </c>
      <c r="BW121">
        <v>97.2</v>
      </c>
      <c r="BX121">
        <v>99.63</v>
      </c>
      <c r="CC121">
        <v>43.298209874112253</v>
      </c>
      <c r="CD121">
        <v>44.268089775292353</v>
      </c>
      <c r="CE121">
        <v>45.259694986258907</v>
      </c>
      <c r="CF121">
        <v>46.273512153951103</v>
      </c>
      <c r="CG121">
        <v>47.310038826199609</v>
      </c>
      <c r="CJ121">
        <v>36.831951820799993</v>
      </c>
      <c r="CK121">
        <v>40.14</v>
      </c>
      <c r="CL121">
        <v>43.59</v>
      </c>
      <c r="CO121" t="s">
        <v>38</v>
      </c>
      <c r="CP121">
        <v>2.8647568287808109E-2</v>
      </c>
      <c r="CQ121">
        <v>5.6563039723661432E-2</v>
      </c>
      <c r="CR121">
        <v>2.5132815692685002E-2</v>
      </c>
      <c r="CS121">
        <v>2.491528802072952E-2</v>
      </c>
      <c r="CT121">
        <v>2.4893037728510328E-2</v>
      </c>
      <c r="CU121">
        <v>7.4003795066413636E-2</v>
      </c>
      <c r="CV121">
        <v>2.5088339222614872E-2</v>
      </c>
      <c r="CW121">
        <v>2.4991382281971661E-2</v>
      </c>
      <c r="CX121">
        <v>2.488649739364392E-2</v>
      </c>
      <c r="CY121">
        <v>5.1189499589827568E-2</v>
      </c>
      <c r="CZ121">
        <v>2.5128765412829934E-2</v>
      </c>
      <c r="DA121">
        <v>2.496954933008505E-2</v>
      </c>
      <c r="DB121">
        <v>2.4955436720142707E-2</v>
      </c>
      <c r="DC121">
        <v>5.7101449275362287E-2</v>
      </c>
      <c r="DD121">
        <v>2.4952015355086475E-2</v>
      </c>
      <c r="DE121">
        <v>2.5013376136971511E-2</v>
      </c>
      <c r="DF121">
        <v>2.4924964113271705E-2</v>
      </c>
      <c r="DG121">
        <v>2.4446142093200757E-2</v>
      </c>
      <c r="DH121">
        <v>2.4981357196122364E-2</v>
      </c>
      <c r="DI121">
        <v>2.4978780162483356E-2</v>
      </c>
      <c r="DJ121">
        <v>2.4961552111676322E-2</v>
      </c>
      <c r="DK121">
        <v>2.5738688827331532E-2</v>
      </c>
      <c r="DL121">
        <v>2.5092832226848088E-2</v>
      </c>
      <c r="DM121">
        <v>2.4917672886937546E-2</v>
      </c>
      <c r="DN121">
        <v>2.5061582949555416E-2</v>
      </c>
      <c r="DO121">
        <v>-3.3434332880576623E-2</v>
      </c>
      <c r="DP121">
        <v>2.5078369905956039E-2</v>
      </c>
      <c r="DQ121">
        <v>2.4992091110408145E-2</v>
      </c>
      <c r="DR121">
        <v>2.4999999999999922E-2</v>
      </c>
      <c r="DU121">
        <v>1.2899999999999991</v>
      </c>
    </row>
    <row r="122" spans="1:125" x14ac:dyDescent="0.25">
      <c r="A122">
        <v>21</v>
      </c>
      <c r="B122" t="s">
        <v>191</v>
      </c>
      <c r="C122" t="s">
        <v>190</v>
      </c>
      <c r="D122">
        <v>21</v>
      </c>
      <c r="E122" t="s">
        <v>40</v>
      </c>
      <c r="L122" s="2"/>
      <c r="M122" s="2"/>
      <c r="N122" s="2">
        <v>7.46</v>
      </c>
      <c r="O122" s="2">
        <v>7.67</v>
      </c>
      <c r="P122" s="2">
        <v>7.84</v>
      </c>
      <c r="Q122" s="2">
        <v>8.0299999999999994</v>
      </c>
      <c r="R122" s="2">
        <v>8.23</v>
      </c>
      <c r="S122" s="2">
        <v>8.44</v>
      </c>
      <c r="T122" s="2">
        <v>8.61</v>
      </c>
      <c r="U122" s="2">
        <v>8.82</v>
      </c>
      <c r="V122" s="2">
        <v>9.0399999999999991</v>
      </c>
      <c r="W122" s="2">
        <v>9.27</v>
      </c>
      <c r="X122" s="2">
        <v>9.4499999999999993</v>
      </c>
      <c r="Y122" s="2">
        <v>9.69</v>
      </c>
      <c r="Z122" s="2">
        <v>9.93</v>
      </c>
      <c r="AA122" s="2">
        <v>10.18</v>
      </c>
      <c r="AB122" s="2">
        <v>10.38</v>
      </c>
      <c r="AC122" s="2">
        <v>10.64</v>
      </c>
      <c r="AD122" s="2">
        <v>10.91</v>
      </c>
      <c r="AE122" s="2">
        <v>11.18</v>
      </c>
      <c r="AF122" s="2">
        <v>11.4</v>
      </c>
      <c r="AG122" s="2">
        <v>11.68</v>
      </c>
      <c r="AH122" s="2">
        <v>11.98</v>
      </c>
      <c r="AI122" s="2">
        <v>12.28</v>
      </c>
      <c r="AJ122" s="2">
        <v>12.52</v>
      </c>
      <c r="AK122" s="2">
        <v>12.83</v>
      </c>
      <c r="AL122" s="2">
        <v>13.15</v>
      </c>
      <c r="AM122" s="2">
        <v>13.48</v>
      </c>
      <c r="AN122" s="2">
        <v>13.75</v>
      </c>
      <c r="AO122" s="2">
        <v>14.09</v>
      </c>
      <c r="AP122" s="2">
        <v>14.44</v>
      </c>
      <c r="AQ122" s="2">
        <v>14.81</v>
      </c>
      <c r="AT122">
        <v>6.37</v>
      </c>
      <c r="AU122">
        <v>7.46</v>
      </c>
      <c r="AV122">
        <v>7.67</v>
      </c>
      <c r="AW122">
        <v>7.84</v>
      </c>
      <c r="AX122">
        <v>8.0299999999999994</v>
      </c>
      <c r="AY122">
        <v>8.23</v>
      </c>
      <c r="AZ122">
        <v>8.44</v>
      </c>
      <c r="BA122">
        <v>8.61</v>
      </c>
      <c r="BB122">
        <v>8.82</v>
      </c>
      <c r="BC122">
        <v>9.0399999999999991</v>
      </c>
      <c r="BD122">
        <v>9.27</v>
      </c>
      <c r="BE122">
        <v>9.4499999999999993</v>
      </c>
      <c r="BF122">
        <v>9.69</v>
      </c>
      <c r="BG122">
        <v>9.93</v>
      </c>
      <c r="BH122">
        <v>10.18</v>
      </c>
      <c r="BI122">
        <v>10.38</v>
      </c>
      <c r="BJ122">
        <v>10.64</v>
      </c>
      <c r="BK122">
        <v>10.91</v>
      </c>
      <c r="BL122">
        <v>11.18</v>
      </c>
      <c r="BM122">
        <v>11.4</v>
      </c>
      <c r="BN122">
        <v>11.68</v>
      </c>
      <c r="BO122">
        <v>11.98</v>
      </c>
      <c r="BP122">
        <v>12.28</v>
      </c>
      <c r="BQ122">
        <v>12.52</v>
      </c>
      <c r="BR122">
        <v>12.83</v>
      </c>
      <c r="BS122">
        <v>13.15</v>
      </c>
      <c r="BT122">
        <v>13.48</v>
      </c>
      <c r="BU122">
        <v>13.75</v>
      </c>
      <c r="BV122">
        <v>14.09</v>
      </c>
      <c r="BW122">
        <v>14.44</v>
      </c>
      <c r="BX122">
        <v>14.81</v>
      </c>
      <c r="BZ122">
        <v>0.54190651636490239</v>
      </c>
      <c r="CC122">
        <v>4.5846217723456073</v>
      </c>
      <c r="CD122">
        <v>4.6873173000461481</v>
      </c>
      <c r="CE122">
        <v>4.7923132075671813</v>
      </c>
      <c r="CF122">
        <v>4.8996610234166855</v>
      </c>
      <c r="CG122">
        <v>5.009413430341219</v>
      </c>
      <c r="CJ122">
        <v>4.2648311807999999</v>
      </c>
      <c r="CK122">
        <v>4.3600000000000003</v>
      </c>
      <c r="CL122">
        <v>4.46</v>
      </c>
      <c r="CO122" t="s">
        <v>40</v>
      </c>
      <c r="CP122">
        <v>2.8150134048257367E-2</v>
      </c>
      <c r="CQ122">
        <v>2.2164276401564528E-2</v>
      </c>
      <c r="CR122">
        <v>2.4234693877550957E-2</v>
      </c>
      <c r="CS122">
        <v>2.4906600249066137E-2</v>
      </c>
      <c r="CT122">
        <v>2.5516403402187006E-2</v>
      </c>
      <c r="CU122">
        <v>2.0142180094786723E-2</v>
      </c>
      <c r="CV122">
        <v>2.4390243902439126E-2</v>
      </c>
      <c r="CW122">
        <v>2.4943310657596241E-2</v>
      </c>
      <c r="CX122">
        <v>2.5442477876106245E-2</v>
      </c>
      <c r="CY122">
        <v>1.941747572815531E-2</v>
      </c>
      <c r="CZ122">
        <v>2.5396825396825421E-2</v>
      </c>
      <c r="DA122">
        <v>2.4767801857585162E-2</v>
      </c>
      <c r="DB122">
        <v>2.5176233635448138E-2</v>
      </c>
      <c r="DC122">
        <v>1.964636542239696E-2</v>
      </c>
      <c r="DD122">
        <v>2.5048169556840055E-2</v>
      </c>
      <c r="DE122">
        <v>2.5375939849624017E-2</v>
      </c>
      <c r="DF122">
        <v>2.4747937671860638E-2</v>
      </c>
      <c r="DG122">
        <v>1.9677996422182525E-2</v>
      </c>
      <c r="DH122">
        <v>2.4561403508771874E-2</v>
      </c>
      <c r="DI122">
        <v>2.5684931506849376E-2</v>
      </c>
      <c r="DJ122">
        <v>2.5041736227044985E-2</v>
      </c>
      <c r="DK122">
        <v>1.9543973941368097E-2</v>
      </c>
      <c r="DL122">
        <v>2.476038338658151E-2</v>
      </c>
      <c r="DM122">
        <v>2.4941543257989109E-2</v>
      </c>
      <c r="DN122">
        <v>2.5095057034220537E-2</v>
      </c>
      <c r="DO122">
        <v>2.0029673590504418E-2</v>
      </c>
      <c r="DP122">
        <v>2.4727272727272716E-2</v>
      </c>
      <c r="DQ122">
        <v>2.4840312278211471E-2</v>
      </c>
      <c r="DR122">
        <v>2.5623268698061013E-2</v>
      </c>
      <c r="DU122">
        <v>0.20999999999999996</v>
      </c>
    </row>
    <row r="123" spans="1:125" x14ac:dyDescent="0.25">
      <c r="A123">
        <v>21</v>
      </c>
      <c r="C123" t="s">
        <v>190</v>
      </c>
      <c r="E123" t="s">
        <v>192</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CG123" t="s">
        <v>289</v>
      </c>
      <c r="CO123" t="s">
        <v>192</v>
      </c>
      <c r="DU123">
        <v>0</v>
      </c>
    </row>
    <row r="124" spans="1:125" x14ac:dyDescent="0.25">
      <c r="A124">
        <v>21</v>
      </c>
      <c r="B124" t="s">
        <v>192</v>
      </c>
      <c r="C124" t="s">
        <v>190</v>
      </c>
      <c r="E124" t="s">
        <v>38</v>
      </c>
      <c r="F124" t="s">
        <v>128</v>
      </c>
      <c r="L124" s="2"/>
      <c r="M124" s="2"/>
      <c r="N124" s="2">
        <v>45.03</v>
      </c>
      <c r="O124" s="2">
        <v>46.32</v>
      </c>
      <c r="P124" s="2">
        <v>48.94</v>
      </c>
      <c r="Q124" s="2">
        <v>50.17</v>
      </c>
      <c r="R124" s="2">
        <v>51.42</v>
      </c>
      <c r="S124" s="2">
        <v>52.7</v>
      </c>
      <c r="T124" s="2">
        <v>56.6</v>
      </c>
      <c r="U124" s="2">
        <v>58.02</v>
      </c>
      <c r="V124" s="2">
        <v>59.47</v>
      </c>
      <c r="W124" s="2">
        <v>60.95</v>
      </c>
      <c r="X124" s="2">
        <v>64.069999999999993</v>
      </c>
      <c r="Y124" s="2">
        <v>65.680000000000007</v>
      </c>
      <c r="Z124" s="2">
        <v>67.319999999999993</v>
      </c>
      <c r="AA124" s="2">
        <v>69</v>
      </c>
      <c r="AB124" s="2">
        <v>72.94</v>
      </c>
      <c r="AC124" s="2">
        <v>74.760000000000005</v>
      </c>
      <c r="AD124" s="2">
        <v>76.63</v>
      </c>
      <c r="AE124" s="2">
        <v>78.540000000000006</v>
      </c>
      <c r="AF124" s="2">
        <v>80.459999999999994</v>
      </c>
      <c r="AG124" s="2">
        <v>82.47</v>
      </c>
      <c r="AH124" s="2">
        <v>84.53</v>
      </c>
      <c r="AI124" s="2">
        <v>86.64</v>
      </c>
      <c r="AJ124" s="2">
        <v>88.87</v>
      </c>
      <c r="AK124" s="2">
        <v>91.1</v>
      </c>
      <c r="AL124" s="2">
        <v>93.37</v>
      </c>
      <c r="AM124" s="2">
        <v>95.71</v>
      </c>
      <c r="AN124" s="2">
        <v>92.51</v>
      </c>
      <c r="AO124" s="2">
        <v>94.83</v>
      </c>
      <c r="AP124" s="2">
        <v>97.2</v>
      </c>
      <c r="AQ124" s="2">
        <v>99.63</v>
      </c>
      <c r="AT124">
        <v>49.63</v>
      </c>
      <c r="AU124">
        <v>45.03</v>
      </c>
      <c r="AV124">
        <v>46.32</v>
      </c>
      <c r="AW124">
        <v>48.94</v>
      </c>
      <c r="AX124">
        <v>50.17</v>
      </c>
      <c r="AY124">
        <v>51.42</v>
      </c>
      <c r="AZ124">
        <v>52.7</v>
      </c>
      <c r="BA124">
        <v>56.6</v>
      </c>
      <c r="BB124">
        <v>58.02</v>
      </c>
      <c r="BC124">
        <v>59.47</v>
      </c>
      <c r="BD124">
        <v>60.95</v>
      </c>
      <c r="BE124">
        <v>64.069999999999993</v>
      </c>
      <c r="BF124">
        <v>65.680000000000007</v>
      </c>
      <c r="BG124">
        <v>67.319999999999993</v>
      </c>
      <c r="BH124">
        <v>69</v>
      </c>
      <c r="BI124">
        <v>72.94</v>
      </c>
      <c r="BJ124">
        <v>74.760000000000005</v>
      </c>
      <c r="BK124">
        <v>76.63</v>
      </c>
      <c r="BL124">
        <v>78.540000000000006</v>
      </c>
      <c r="BM124">
        <v>80.459999999999994</v>
      </c>
      <c r="BN124">
        <v>82.47</v>
      </c>
      <c r="BO124">
        <v>84.53</v>
      </c>
      <c r="BP124">
        <v>86.64</v>
      </c>
      <c r="BQ124">
        <v>88.87</v>
      </c>
      <c r="BR124">
        <v>91.1</v>
      </c>
      <c r="BS124">
        <v>93.37</v>
      </c>
      <c r="BT124">
        <v>95.71</v>
      </c>
      <c r="BU124">
        <v>92.51</v>
      </c>
      <c r="BV124">
        <v>94.83</v>
      </c>
      <c r="BW124">
        <v>97.2</v>
      </c>
      <c r="BX124">
        <v>99.63</v>
      </c>
      <c r="CC124">
        <v>43.298209874112253</v>
      </c>
      <c r="CD124">
        <v>44.268089775292353</v>
      </c>
      <c r="CE124">
        <v>45.259694986258907</v>
      </c>
      <c r="CF124">
        <v>46.273512153951103</v>
      </c>
      <c r="CG124">
        <v>47.310038826199609</v>
      </c>
      <c r="CJ124">
        <v>35.138562969599995</v>
      </c>
      <c r="CK124">
        <v>38.409999999999997</v>
      </c>
      <c r="CL124">
        <v>41.82</v>
      </c>
      <c r="CO124" t="s">
        <v>38</v>
      </c>
      <c r="CP124">
        <v>2.8647568287808109E-2</v>
      </c>
      <c r="CQ124">
        <v>5.6563039723661432E-2</v>
      </c>
      <c r="CR124">
        <v>2.5132815692685002E-2</v>
      </c>
      <c r="CS124">
        <v>2.491528802072952E-2</v>
      </c>
      <c r="CT124">
        <v>2.4893037728510328E-2</v>
      </c>
      <c r="CU124">
        <v>7.4003795066413636E-2</v>
      </c>
      <c r="CV124">
        <v>2.5088339222614872E-2</v>
      </c>
      <c r="CW124">
        <v>2.4991382281971661E-2</v>
      </c>
      <c r="CX124">
        <v>2.488649739364392E-2</v>
      </c>
      <c r="CY124">
        <v>5.1189499589827568E-2</v>
      </c>
      <c r="CZ124">
        <v>2.5128765412829934E-2</v>
      </c>
      <c r="DA124">
        <v>2.496954933008505E-2</v>
      </c>
      <c r="DB124">
        <v>2.4955436720142707E-2</v>
      </c>
      <c r="DC124">
        <v>5.7101449275362287E-2</v>
      </c>
      <c r="DD124">
        <v>2.4952015355086475E-2</v>
      </c>
      <c r="DE124">
        <v>2.5013376136971511E-2</v>
      </c>
      <c r="DF124">
        <v>2.4924964113271705E-2</v>
      </c>
      <c r="DG124">
        <v>2.4446142093200757E-2</v>
      </c>
      <c r="DH124">
        <v>2.4981357196122364E-2</v>
      </c>
      <c r="DI124">
        <v>2.4978780162483356E-2</v>
      </c>
      <c r="DJ124">
        <v>2.4961552111676322E-2</v>
      </c>
      <c r="DK124">
        <v>2.5738688827331532E-2</v>
      </c>
      <c r="DL124">
        <v>2.5092832226848088E-2</v>
      </c>
      <c r="DM124">
        <v>2.4917672886937546E-2</v>
      </c>
      <c r="DN124">
        <v>2.5061582949555416E-2</v>
      </c>
      <c r="DO124">
        <v>-3.3434332880576623E-2</v>
      </c>
      <c r="DP124">
        <v>2.5078369905956039E-2</v>
      </c>
      <c r="DQ124">
        <v>2.4992091110408145E-2</v>
      </c>
      <c r="DR124">
        <v>2.4999999999999922E-2</v>
      </c>
      <c r="DU124">
        <v>1.2899999999999991</v>
      </c>
    </row>
    <row r="125" spans="1:125" x14ac:dyDescent="0.25">
      <c r="A125">
        <v>21</v>
      </c>
      <c r="B125" t="s">
        <v>192</v>
      </c>
      <c r="C125" t="s">
        <v>190</v>
      </c>
      <c r="E125" t="s">
        <v>40</v>
      </c>
      <c r="L125" s="2"/>
      <c r="M125" s="2"/>
      <c r="N125" s="2">
        <v>7.46</v>
      </c>
      <c r="O125" s="2">
        <v>7.67</v>
      </c>
      <c r="P125" s="2">
        <v>7.84</v>
      </c>
      <c r="Q125" s="2">
        <v>8.0299999999999994</v>
      </c>
      <c r="R125" s="2">
        <v>8.23</v>
      </c>
      <c r="S125" s="2">
        <v>8.44</v>
      </c>
      <c r="T125" s="2">
        <v>8.61</v>
      </c>
      <c r="U125" s="2">
        <v>8.82</v>
      </c>
      <c r="V125" s="2">
        <v>9.0399999999999991</v>
      </c>
      <c r="W125" s="2">
        <v>9.27</v>
      </c>
      <c r="X125" s="2">
        <v>9.4499999999999993</v>
      </c>
      <c r="Y125" s="2">
        <v>9.69</v>
      </c>
      <c r="Z125" s="2">
        <v>9.93</v>
      </c>
      <c r="AA125" s="2">
        <v>10.18</v>
      </c>
      <c r="AB125" s="2">
        <v>10.38</v>
      </c>
      <c r="AC125" s="2">
        <v>10.64</v>
      </c>
      <c r="AD125" s="2">
        <v>10.91</v>
      </c>
      <c r="AE125" s="2">
        <v>11.18</v>
      </c>
      <c r="AF125" s="2">
        <v>11.4</v>
      </c>
      <c r="AG125" s="2">
        <v>11.68</v>
      </c>
      <c r="AH125" s="2">
        <v>11.98</v>
      </c>
      <c r="AI125" s="2">
        <v>12.28</v>
      </c>
      <c r="AJ125" s="2">
        <v>12.52</v>
      </c>
      <c r="AK125" s="2">
        <v>12.83</v>
      </c>
      <c r="AL125" s="2">
        <v>13.15</v>
      </c>
      <c r="AM125" s="2">
        <v>13.48</v>
      </c>
      <c r="AN125" s="2">
        <v>13.75</v>
      </c>
      <c r="AO125" s="2">
        <v>14.09</v>
      </c>
      <c r="AP125" s="2">
        <v>14.44</v>
      </c>
      <c r="AQ125" s="2">
        <v>14.81</v>
      </c>
      <c r="AT125">
        <v>4.72</v>
      </c>
      <c r="AU125">
        <v>7.46</v>
      </c>
      <c r="AV125">
        <v>7.67</v>
      </c>
      <c r="AW125">
        <v>7.84</v>
      </c>
      <c r="AX125">
        <v>8.0299999999999994</v>
      </c>
      <c r="AY125">
        <v>8.23</v>
      </c>
      <c r="AZ125">
        <v>8.44</v>
      </c>
      <c r="BA125">
        <v>8.61</v>
      </c>
      <c r="BB125">
        <v>8.82</v>
      </c>
      <c r="BC125">
        <v>9.0399999999999991</v>
      </c>
      <c r="BD125">
        <v>9.27</v>
      </c>
      <c r="BE125">
        <v>9.4499999999999993</v>
      </c>
      <c r="BF125">
        <v>9.69</v>
      </c>
      <c r="BG125">
        <v>9.93</v>
      </c>
      <c r="BH125">
        <v>10.18</v>
      </c>
      <c r="BI125">
        <v>10.38</v>
      </c>
      <c r="BJ125">
        <v>10.64</v>
      </c>
      <c r="BK125">
        <v>10.91</v>
      </c>
      <c r="BL125">
        <v>11.18</v>
      </c>
      <c r="BM125">
        <v>11.4</v>
      </c>
      <c r="BN125">
        <v>11.68</v>
      </c>
      <c r="BO125">
        <v>11.98</v>
      </c>
      <c r="BP125">
        <v>12.28</v>
      </c>
      <c r="BQ125">
        <v>12.52</v>
      </c>
      <c r="BR125">
        <v>12.83</v>
      </c>
      <c r="BS125">
        <v>13.15</v>
      </c>
      <c r="BT125">
        <v>13.48</v>
      </c>
      <c r="BU125">
        <v>13.75</v>
      </c>
      <c r="BV125">
        <v>14.09</v>
      </c>
      <c r="BW125">
        <v>14.44</v>
      </c>
      <c r="BX125">
        <v>14.81</v>
      </c>
      <c r="BZ125">
        <v>0.54190651636490239</v>
      </c>
      <c r="CC125">
        <v>4.5846217723456073</v>
      </c>
      <c r="CD125">
        <v>4.6873173000461481</v>
      </c>
      <c r="CE125">
        <v>4.7923132075671813</v>
      </c>
      <c r="CF125">
        <v>4.8996610234166855</v>
      </c>
      <c r="CG125">
        <v>5.009413430341219</v>
      </c>
      <c r="CJ125">
        <v>4.2648311807999999</v>
      </c>
      <c r="CK125">
        <v>4.3600000000000003</v>
      </c>
      <c r="CL125">
        <v>4.46</v>
      </c>
      <c r="CO125" t="s">
        <v>40</v>
      </c>
      <c r="CP125">
        <v>2.8150134048257367E-2</v>
      </c>
      <c r="CQ125">
        <v>2.2164276401564528E-2</v>
      </c>
      <c r="CR125">
        <v>2.4234693877550957E-2</v>
      </c>
      <c r="CS125">
        <v>2.4906600249066137E-2</v>
      </c>
      <c r="CT125">
        <v>2.5516403402187006E-2</v>
      </c>
      <c r="CU125">
        <v>2.0142180094786723E-2</v>
      </c>
      <c r="CV125">
        <v>2.4390243902439126E-2</v>
      </c>
      <c r="CW125">
        <v>2.4943310657596241E-2</v>
      </c>
      <c r="CX125">
        <v>2.5442477876106245E-2</v>
      </c>
      <c r="CY125">
        <v>1.941747572815531E-2</v>
      </c>
      <c r="CZ125">
        <v>2.5396825396825421E-2</v>
      </c>
      <c r="DA125">
        <v>2.4767801857585162E-2</v>
      </c>
      <c r="DB125">
        <v>2.5176233635448138E-2</v>
      </c>
      <c r="DC125">
        <v>1.964636542239696E-2</v>
      </c>
      <c r="DD125">
        <v>2.5048169556840055E-2</v>
      </c>
      <c r="DE125">
        <v>2.5375939849624017E-2</v>
      </c>
      <c r="DF125">
        <v>2.4747937671860638E-2</v>
      </c>
      <c r="DG125">
        <v>1.9677996422182525E-2</v>
      </c>
      <c r="DH125">
        <v>2.4561403508771874E-2</v>
      </c>
      <c r="DI125">
        <v>2.5684931506849376E-2</v>
      </c>
      <c r="DJ125">
        <v>2.5041736227044985E-2</v>
      </c>
      <c r="DK125">
        <v>1.9543973941368097E-2</v>
      </c>
      <c r="DL125">
        <v>2.476038338658151E-2</v>
      </c>
      <c r="DM125">
        <v>2.4941543257989109E-2</v>
      </c>
      <c r="DN125">
        <v>2.5095057034220537E-2</v>
      </c>
      <c r="DO125">
        <v>2.0029673590504418E-2</v>
      </c>
      <c r="DP125">
        <v>2.4727272727272716E-2</v>
      </c>
      <c r="DQ125">
        <v>2.4840312278211471E-2</v>
      </c>
      <c r="DR125">
        <v>2.5623268698061013E-2</v>
      </c>
      <c r="DU125">
        <v>0.20999999999999996</v>
      </c>
    </row>
    <row r="126" spans="1:125" x14ac:dyDescent="0.25">
      <c r="A126">
        <v>22</v>
      </c>
      <c r="C126" t="s">
        <v>193</v>
      </c>
      <c r="D126">
        <v>22</v>
      </c>
      <c r="E126" t="s">
        <v>194</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CG126" t="s">
        <v>289</v>
      </c>
      <c r="CO126" t="s">
        <v>194</v>
      </c>
      <c r="DU126">
        <v>0</v>
      </c>
    </row>
    <row r="127" spans="1:125" x14ac:dyDescent="0.25">
      <c r="A127">
        <v>22</v>
      </c>
      <c r="B127" t="s">
        <v>194</v>
      </c>
      <c r="C127" t="s">
        <v>193</v>
      </c>
      <c r="D127">
        <v>22</v>
      </c>
      <c r="E127" t="s">
        <v>38</v>
      </c>
      <c r="F127" t="s">
        <v>128</v>
      </c>
      <c r="L127" s="2"/>
      <c r="M127" s="2"/>
      <c r="N127" s="2">
        <v>23.22</v>
      </c>
      <c r="O127" s="2">
        <v>23.88</v>
      </c>
      <c r="P127" s="2">
        <v>24.68</v>
      </c>
      <c r="Q127" s="2">
        <v>25.3</v>
      </c>
      <c r="R127" s="2">
        <v>25.93</v>
      </c>
      <c r="S127" s="2">
        <v>26.58</v>
      </c>
      <c r="T127" s="2">
        <v>27.41</v>
      </c>
      <c r="U127" s="2">
        <v>28.1</v>
      </c>
      <c r="V127" s="2">
        <v>28.8</v>
      </c>
      <c r="W127" s="2">
        <v>29.52</v>
      </c>
      <c r="X127" s="2">
        <v>30.49</v>
      </c>
      <c r="Y127" s="2">
        <v>31.25</v>
      </c>
      <c r="Z127" s="2">
        <v>32.04</v>
      </c>
      <c r="AA127" s="2">
        <v>32.840000000000003</v>
      </c>
      <c r="AB127" s="2">
        <v>33.74</v>
      </c>
      <c r="AC127" s="2">
        <v>34.58</v>
      </c>
      <c r="AD127" s="2">
        <v>35.450000000000003</v>
      </c>
      <c r="AE127" s="2">
        <v>36.33</v>
      </c>
      <c r="AF127" s="2">
        <v>37.270000000000003</v>
      </c>
      <c r="AG127" s="2">
        <v>38.200000000000003</v>
      </c>
      <c r="AH127" s="2">
        <v>39.159999999999997</v>
      </c>
      <c r="AI127" s="2">
        <v>40.14</v>
      </c>
      <c r="AJ127" s="2">
        <v>41.08</v>
      </c>
      <c r="AK127" s="2">
        <v>42.11</v>
      </c>
      <c r="AL127" s="2">
        <v>43.16</v>
      </c>
      <c r="AM127" s="2">
        <v>44.24</v>
      </c>
      <c r="AN127" s="2">
        <v>45.42</v>
      </c>
      <c r="AO127" s="2">
        <v>46.55</v>
      </c>
      <c r="AP127" s="2">
        <v>47.72</v>
      </c>
      <c r="AQ127" s="2">
        <v>48.91</v>
      </c>
      <c r="AT127">
        <v>23.25</v>
      </c>
      <c r="AU127">
        <v>23.22</v>
      </c>
      <c r="AV127">
        <v>23.88</v>
      </c>
      <c r="AW127">
        <v>24.68</v>
      </c>
      <c r="AX127">
        <v>25.3</v>
      </c>
      <c r="AY127">
        <v>25.93</v>
      </c>
      <c r="AZ127">
        <v>26.58</v>
      </c>
      <c r="BA127">
        <v>27.41</v>
      </c>
      <c r="BB127">
        <v>28.1</v>
      </c>
      <c r="BC127">
        <v>28.8</v>
      </c>
      <c r="BD127">
        <v>29.52</v>
      </c>
      <c r="BE127">
        <v>30.49</v>
      </c>
      <c r="BF127">
        <v>31.25</v>
      </c>
      <c r="BG127">
        <v>32.04</v>
      </c>
      <c r="BH127">
        <v>32.840000000000003</v>
      </c>
      <c r="BI127">
        <v>33.74</v>
      </c>
      <c r="BJ127">
        <v>34.58</v>
      </c>
      <c r="BK127">
        <v>35.450000000000003</v>
      </c>
      <c r="BL127">
        <v>36.33</v>
      </c>
      <c r="BM127">
        <v>37.270000000000003</v>
      </c>
      <c r="BN127">
        <v>38.200000000000003</v>
      </c>
      <c r="BO127">
        <v>39.159999999999997</v>
      </c>
      <c r="BP127">
        <v>40.14</v>
      </c>
      <c r="BQ127">
        <v>41.08</v>
      </c>
      <c r="BR127">
        <v>42.11</v>
      </c>
      <c r="BS127">
        <v>43.16</v>
      </c>
      <c r="BT127">
        <v>44.24</v>
      </c>
      <c r="BU127">
        <v>45.42</v>
      </c>
      <c r="BV127">
        <v>46.55</v>
      </c>
      <c r="BW127">
        <v>47.72</v>
      </c>
      <c r="BX127">
        <v>48.91</v>
      </c>
      <c r="CC127">
        <v>15.460808098752853</v>
      </c>
      <c r="CD127">
        <v>15.807130200164913</v>
      </c>
      <c r="CE127">
        <v>16.161209916648609</v>
      </c>
      <c r="CF127">
        <v>16.523221018781534</v>
      </c>
      <c r="CG127">
        <v>16.893341169602241</v>
      </c>
      <c r="CJ127">
        <v>34.03</v>
      </c>
      <c r="CK127">
        <v>16.52</v>
      </c>
      <c r="CL127">
        <v>16.89</v>
      </c>
      <c r="CO127" t="s">
        <v>38</v>
      </c>
      <c r="CP127">
        <v>2.8423772609819129E-2</v>
      </c>
      <c r="CQ127">
        <v>3.3500837520938055E-2</v>
      </c>
      <c r="CR127">
        <v>2.5121555915721273E-2</v>
      </c>
      <c r="CS127">
        <v>2.4901185770750948E-2</v>
      </c>
      <c r="CT127">
        <v>2.5067489394523662E-2</v>
      </c>
      <c r="CU127">
        <v>3.1226486079759291E-2</v>
      </c>
      <c r="CV127">
        <v>2.5173294418095633E-2</v>
      </c>
      <c r="CW127">
        <v>2.4911032028469723E-2</v>
      </c>
      <c r="CX127">
        <v>2.499999999999996E-2</v>
      </c>
      <c r="CY127">
        <v>3.2859078590785872E-2</v>
      </c>
      <c r="CZ127">
        <v>2.49262053132175E-2</v>
      </c>
      <c r="DA127">
        <v>2.5279999999999973E-2</v>
      </c>
      <c r="DB127">
        <v>2.4968789013732968E-2</v>
      </c>
      <c r="DC127">
        <v>2.7405602923264265E-2</v>
      </c>
      <c r="DD127">
        <v>2.4896265560165866E-2</v>
      </c>
      <c r="DE127">
        <v>2.5159051474841081E-2</v>
      </c>
      <c r="DF127">
        <v>2.4823695345556993E-2</v>
      </c>
      <c r="DG127">
        <v>2.5873933388384389E-2</v>
      </c>
      <c r="DH127">
        <v>2.4953045344781315E-2</v>
      </c>
      <c r="DI127">
        <v>2.5130890052355855E-2</v>
      </c>
      <c r="DJ127">
        <v>2.502553626149142E-2</v>
      </c>
      <c r="DK127">
        <v>2.3418036870951613E-2</v>
      </c>
      <c r="DL127">
        <v>2.507302823758523E-2</v>
      </c>
      <c r="DM127">
        <v>2.4934694846829666E-2</v>
      </c>
      <c r="DN127">
        <v>2.5023169601482983E-2</v>
      </c>
      <c r="DO127">
        <v>2.6672694394213374E-2</v>
      </c>
      <c r="DP127">
        <v>2.4878907970057141E-2</v>
      </c>
      <c r="DQ127">
        <v>2.5134264232008631E-2</v>
      </c>
      <c r="DR127">
        <v>2.4937133277451756E-2</v>
      </c>
      <c r="DU127">
        <v>0.66000000000000014</v>
      </c>
    </row>
    <row r="128" spans="1:125" x14ac:dyDescent="0.25">
      <c r="A128">
        <v>22</v>
      </c>
      <c r="B128" t="s">
        <v>194</v>
      </c>
      <c r="C128" t="s">
        <v>193</v>
      </c>
      <c r="D128">
        <v>22</v>
      </c>
      <c r="E128" t="s">
        <v>40</v>
      </c>
      <c r="L128" s="2"/>
      <c r="M128" s="2"/>
      <c r="N128" s="2">
        <v>11.29</v>
      </c>
      <c r="O128" s="2">
        <v>11.61</v>
      </c>
      <c r="P128" s="2">
        <v>11.86</v>
      </c>
      <c r="Q128" s="2">
        <v>12.15</v>
      </c>
      <c r="R128" s="2">
        <v>12.46</v>
      </c>
      <c r="S128" s="2">
        <v>12.77</v>
      </c>
      <c r="T128" s="2">
        <v>13.02</v>
      </c>
      <c r="U128" s="2">
        <v>13.35</v>
      </c>
      <c r="V128" s="2">
        <v>13.68</v>
      </c>
      <c r="W128" s="2">
        <v>14.03</v>
      </c>
      <c r="X128" s="2">
        <v>14.3</v>
      </c>
      <c r="Y128" s="2">
        <v>14.66</v>
      </c>
      <c r="Z128" s="2">
        <v>15.03</v>
      </c>
      <c r="AA128" s="2">
        <v>15.4</v>
      </c>
      <c r="AB128" s="2">
        <v>15.71</v>
      </c>
      <c r="AC128" s="2">
        <v>16.100000000000001</v>
      </c>
      <c r="AD128" s="2">
        <v>16.510000000000002</v>
      </c>
      <c r="AE128" s="2">
        <v>16.920000000000002</v>
      </c>
      <c r="AF128" s="2">
        <v>17.25</v>
      </c>
      <c r="AG128" s="2">
        <v>17.690000000000001</v>
      </c>
      <c r="AH128" s="2">
        <v>18.13</v>
      </c>
      <c r="AI128" s="2">
        <v>18.579999999999998</v>
      </c>
      <c r="AJ128" s="2">
        <v>18.95</v>
      </c>
      <c r="AK128" s="2">
        <v>19.420000000000002</v>
      </c>
      <c r="AL128" s="2">
        <v>19.91</v>
      </c>
      <c r="AM128" s="2">
        <v>20.41</v>
      </c>
      <c r="AN128" s="2">
        <v>20.81</v>
      </c>
      <c r="AO128" s="2">
        <v>21.33</v>
      </c>
      <c r="AP128" s="2">
        <v>21.87</v>
      </c>
      <c r="AQ128" s="2">
        <v>22.41</v>
      </c>
      <c r="AT128">
        <v>6.7</v>
      </c>
      <c r="AU128">
        <v>10.35</v>
      </c>
      <c r="AV128">
        <v>11.61</v>
      </c>
      <c r="AW128">
        <v>11.86</v>
      </c>
      <c r="AX128">
        <v>12.15</v>
      </c>
      <c r="AY128">
        <v>12.46</v>
      </c>
      <c r="AZ128">
        <v>12.77</v>
      </c>
      <c r="BA128">
        <v>13.02</v>
      </c>
      <c r="BB128">
        <v>13.35</v>
      </c>
      <c r="BC128">
        <v>13.68</v>
      </c>
      <c r="BD128">
        <v>14.03</v>
      </c>
      <c r="BE128">
        <v>14.3</v>
      </c>
      <c r="BF128">
        <v>14.66</v>
      </c>
      <c r="BG128">
        <v>15.03</v>
      </c>
      <c r="BH128">
        <v>15.4</v>
      </c>
      <c r="BI128">
        <v>15.71</v>
      </c>
      <c r="BJ128">
        <v>16.100000000000001</v>
      </c>
      <c r="BK128">
        <v>16.510000000000002</v>
      </c>
      <c r="BL128">
        <v>16.920000000000002</v>
      </c>
      <c r="BM128">
        <v>17.25</v>
      </c>
      <c r="BN128">
        <v>17.690000000000001</v>
      </c>
      <c r="BO128">
        <v>18.13</v>
      </c>
      <c r="BP128">
        <v>18.579999999999998</v>
      </c>
      <c r="BQ128">
        <v>18.95</v>
      </c>
      <c r="BR128">
        <v>19.420000000000002</v>
      </c>
      <c r="BS128">
        <v>19.91</v>
      </c>
      <c r="BT128">
        <v>20.41</v>
      </c>
      <c r="BU128">
        <v>20.81</v>
      </c>
      <c r="BV128">
        <v>21.33</v>
      </c>
      <c r="BW128">
        <v>21.87</v>
      </c>
      <c r="BX128">
        <v>22.41</v>
      </c>
      <c r="BZ128">
        <v>0.42466846142520615</v>
      </c>
      <c r="CC128">
        <v>5.7946827370074692</v>
      </c>
      <c r="CD128">
        <v>5.924483630316435</v>
      </c>
      <c r="CE128">
        <v>6.0571920636355223</v>
      </c>
      <c r="CF128">
        <v>6.1928731658609575</v>
      </c>
      <c r="CG128">
        <v>6.3315935247762427</v>
      </c>
      <c r="CJ128">
        <v>5.8223308031999998</v>
      </c>
      <c r="CK128">
        <v>5.95</v>
      </c>
      <c r="CL128">
        <v>6.33</v>
      </c>
      <c r="CO128" t="s">
        <v>40</v>
      </c>
      <c r="CP128">
        <v>2.8343666961913226E-2</v>
      </c>
      <c r="CQ128">
        <v>2.1533161068044791E-2</v>
      </c>
      <c r="CR128">
        <v>2.4451939291737008E-2</v>
      </c>
      <c r="CS128">
        <v>2.5514403292181111E-2</v>
      </c>
      <c r="CT128">
        <v>2.4879614767255111E-2</v>
      </c>
      <c r="CU128">
        <v>1.9577133907595929E-2</v>
      </c>
      <c r="CV128">
        <v>2.5345622119815673E-2</v>
      </c>
      <c r="CW128">
        <v>2.4719101123595513E-2</v>
      </c>
      <c r="CX128">
        <v>2.5584795321637401E-2</v>
      </c>
      <c r="CY128">
        <v>1.9244476122594539E-2</v>
      </c>
      <c r="CZ128">
        <v>2.5174825174825135E-2</v>
      </c>
      <c r="DA128">
        <v>2.5238744884038145E-2</v>
      </c>
      <c r="DB128">
        <v>2.4617431803060613E-2</v>
      </c>
      <c r="DC128">
        <v>2.0129870129870161E-2</v>
      </c>
      <c r="DD128">
        <v>2.4824952259707229E-2</v>
      </c>
      <c r="DE128">
        <v>2.5465838509316777E-2</v>
      </c>
      <c r="DF128">
        <v>2.4833434282253188E-2</v>
      </c>
      <c r="DG128">
        <v>1.9503546099290676E-2</v>
      </c>
      <c r="DH128">
        <v>2.5507246376811669E-2</v>
      </c>
      <c r="DI128">
        <v>2.4872809496890767E-2</v>
      </c>
      <c r="DJ128">
        <v>2.4820739106453354E-2</v>
      </c>
      <c r="DK128">
        <v>1.9913885898815986E-2</v>
      </c>
      <c r="DL128">
        <v>2.4802110817942081E-2</v>
      </c>
      <c r="DM128">
        <v>2.5231719876415985E-2</v>
      </c>
      <c r="DN128">
        <v>2.5113008538422903E-2</v>
      </c>
      <c r="DO128">
        <v>1.9598236158745643E-2</v>
      </c>
      <c r="DP128">
        <v>2.4987986544930302E-2</v>
      </c>
      <c r="DQ128">
        <v>2.531645569620266E-2</v>
      </c>
      <c r="DR128">
        <v>2.4691358024691318E-2</v>
      </c>
      <c r="DU128">
        <v>1.2599999999999998</v>
      </c>
    </row>
    <row r="129" spans="1:125" x14ac:dyDescent="0.25">
      <c r="A129">
        <v>22</v>
      </c>
      <c r="C129" t="s">
        <v>193</v>
      </c>
      <c r="D129" t="s">
        <v>195</v>
      </c>
      <c r="E129" t="s">
        <v>196</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CG129" t="s">
        <v>289</v>
      </c>
      <c r="CO129" t="s">
        <v>196</v>
      </c>
      <c r="DU129">
        <v>0</v>
      </c>
    </row>
    <row r="130" spans="1:125" x14ac:dyDescent="0.25">
      <c r="A130">
        <v>22</v>
      </c>
      <c r="B130" t="s">
        <v>196</v>
      </c>
      <c r="C130" t="s">
        <v>193</v>
      </c>
      <c r="D130" t="s">
        <v>195</v>
      </c>
      <c r="E130" t="s">
        <v>38</v>
      </c>
      <c r="F130" t="s">
        <v>128</v>
      </c>
      <c r="L130" s="2"/>
      <c r="M130" s="2"/>
      <c r="N130" s="2">
        <v>24.41</v>
      </c>
      <c r="O130" s="2">
        <v>25.11</v>
      </c>
      <c r="P130" s="2">
        <v>25.94</v>
      </c>
      <c r="Q130" s="2">
        <v>26.59</v>
      </c>
      <c r="R130" s="2">
        <v>27.26</v>
      </c>
      <c r="S130" s="2">
        <v>27.94</v>
      </c>
      <c r="T130" s="2">
        <v>28.81</v>
      </c>
      <c r="U130" s="2">
        <v>29.53</v>
      </c>
      <c r="V130" s="2">
        <v>30.27</v>
      </c>
      <c r="W130" s="2">
        <v>31.02</v>
      </c>
      <c r="X130" s="2">
        <v>32.03</v>
      </c>
      <c r="Y130" s="2">
        <v>32.83</v>
      </c>
      <c r="Z130" s="2">
        <v>33.65</v>
      </c>
      <c r="AA130" s="2">
        <v>34.49</v>
      </c>
      <c r="AB130" s="2">
        <v>35.44</v>
      </c>
      <c r="AC130" s="2">
        <v>36.32</v>
      </c>
      <c r="AD130" s="2">
        <v>37.229999999999997</v>
      </c>
      <c r="AE130" s="2">
        <v>38.159999999999997</v>
      </c>
      <c r="AF130" s="2">
        <v>39.14</v>
      </c>
      <c r="AG130" s="2">
        <v>40.119999999999997</v>
      </c>
      <c r="AH130" s="2">
        <v>41.13</v>
      </c>
      <c r="AI130" s="2">
        <v>42.15</v>
      </c>
      <c r="AJ130" s="2">
        <v>43.15</v>
      </c>
      <c r="AK130" s="2">
        <v>44.23</v>
      </c>
      <c r="AL130" s="2">
        <v>45.33</v>
      </c>
      <c r="AM130" s="2">
        <v>46.47</v>
      </c>
      <c r="AN130" s="2">
        <v>47.7</v>
      </c>
      <c r="AO130" s="2">
        <v>48.89</v>
      </c>
      <c r="AP130" s="2">
        <v>50.11</v>
      </c>
      <c r="AQ130" s="2">
        <v>51.37</v>
      </c>
      <c r="AT130">
        <v>23.33</v>
      </c>
      <c r="AU130">
        <v>24.41</v>
      </c>
      <c r="AV130">
        <v>25.11</v>
      </c>
      <c r="AW130">
        <v>25.94</v>
      </c>
      <c r="AX130">
        <v>26.59</v>
      </c>
      <c r="AY130">
        <v>27.26</v>
      </c>
      <c r="AZ130">
        <v>27.94</v>
      </c>
      <c r="BA130">
        <v>28.81</v>
      </c>
      <c r="BB130">
        <v>29.53</v>
      </c>
      <c r="BC130">
        <v>30.27</v>
      </c>
      <c r="BD130">
        <v>31.02</v>
      </c>
      <c r="BE130">
        <v>32.03</v>
      </c>
      <c r="BF130">
        <v>32.83</v>
      </c>
      <c r="BG130">
        <v>33.65</v>
      </c>
      <c r="BH130">
        <v>34.49</v>
      </c>
      <c r="BI130">
        <v>35.44</v>
      </c>
      <c r="BJ130">
        <v>36.32</v>
      </c>
      <c r="BK130">
        <v>37.229999999999997</v>
      </c>
      <c r="BL130">
        <v>38.159999999999997</v>
      </c>
      <c r="BM130">
        <v>39.14</v>
      </c>
      <c r="BN130">
        <v>40.119999999999997</v>
      </c>
      <c r="BO130">
        <v>41.13</v>
      </c>
      <c r="BP130">
        <v>42.15</v>
      </c>
      <c r="BQ130">
        <v>43.15</v>
      </c>
      <c r="BR130">
        <v>44.23</v>
      </c>
      <c r="BS130">
        <v>45.33</v>
      </c>
      <c r="BT130">
        <v>46.47</v>
      </c>
      <c r="BU130">
        <v>47.7</v>
      </c>
      <c r="BV130">
        <v>48.89</v>
      </c>
      <c r="BW130">
        <v>50.11</v>
      </c>
      <c r="BX130">
        <v>51.37</v>
      </c>
      <c r="CC130">
        <v>15.529618583621509</v>
      </c>
      <c r="CD130">
        <v>15.877482039894627</v>
      </c>
      <c r="CE130">
        <v>16.233137637588268</v>
      </c>
      <c r="CF130">
        <v>16.596759920670241</v>
      </c>
      <c r="CG130">
        <v>16.968527342893253</v>
      </c>
      <c r="CJ130">
        <v>47.64</v>
      </c>
      <c r="CK130">
        <v>16.600000000000001</v>
      </c>
      <c r="CL130">
        <v>16.97</v>
      </c>
      <c r="CO130" t="s">
        <v>38</v>
      </c>
      <c r="CP130">
        <v>2.8676771814829957E-2</v>
      </c>
      <c r="CQ130">
        <v>3.3054559936280439E-2</v>
      </c>
      <c r="CR130">
        <v>2.5057825751734715E-2</v>
      </c>
      <c r="CS130">
        <v>2.5197442647611947E-2</v>
      </c>
      <c r="CT130">
        <v>2.4944974321349952E-2</v>
      </c>
      <c r="CU130">
        <v>3.1138153185397185E-2</v>
      </c>
      <c r="CV130">
        <v>2.4991322457480127E-2</v>
      </c>
      <c r="CW130">
        <v>2.5059261767693818E-2</v>
      </c>
      <c r="CX130">
        <v>2.4777006937561942E-2</v>
      </c>
      <c r="CY130">
        <v>3.2559638942617715E-2</v>
      </c>
      <c r="CZ130">
        <v>2.4976584452076088E-2</v>
      </c>
      <c r="DA130">
        <v>2.4977155041120937E-2</v>
      </c>
      <c r="DB130">
        <v>2.4962852897474099E-2</v>
      </c>
      <c r="DC130">
        <v>2.7544215714699789E-2</v>
      </c>
      <c r="DD130">
        <v>2.483069977426644E-2</v>
      </c>
      <c r="DE130">
        <v>2.5055066079295061E-2</v>
      </c>
      <c r="DF130">
        <v>2.4979854955680898E-2</v>
      </c>
      <c r="DG130">
        <v>2.5681341719077676E-2</v>
      </c>
      <c r="DH130">
        <v>2.5038323965252858E-2</v>
      </c>
      <c r="DI130">
        <v>2.5174476570289261E-2</v>
      </c>
      <c r="DJ130">
        <v>2.4799416484317917E-2</v>
      </c>
      <c r="DK130">
        <v>2.3724792408066429E-2</v>
      </c>
      <c r="DL130">
        <v>2.5028968713789068E-2</v>
      </c>
      <c r="DM130">
        <v>2.4869997739091147E-2</v>
      </c>
      <c r="DN130">
        <v>2.5148908007941773E-2</v>
      </c>
      <c r="DO130">
        <v>2.6468689477082075E-2</v>
      </c>
      <c r="DP130">
        <v>2.4947589098532445E-2</v>
      </c>
      <c r="DQ130">
        <v>2.4953978318674554E-2</v>
      </c>
      <c r="DR130">
        <v>2.5144681700259391E-2</v>
      </c>
      <c r="DU130">
        <v>0.69999999999999929</v>
      </c>
    </row>
    <row r="131" spans="1:125" x14ac:dyDescent="0.25">
      <c r="A131">
        <v>22</v>
      </c>
      <c r="B131" t="s">
        <v>196</v>
      </c>
      <c r="C131" t="s">
        <v>193</v>
      </c>
      <c r="D131" t="s">
        <v>195</v>
      </c>
      <c r="E131" t="s">
        <v>40</v>
      </c>
      <c r="L131" s="2"/>
      <c r="M131" s="2"/>
      <c r="N131" s="2">
        <v>33.75</v>
      </c>
      <c r="O131" s="2">
        <v>34.71</v>
      </c>
      <c r="P131" s="2">
        <v>35.520000000000003</v>
      </c>
      <c r="Q131" s="2">
        <v>36.409999999999997</v>
      </c>
      <c r="R131" s="2">
        <v>37.32</v>
      </c>
      <c r="S131" s="2">
        <v>38.25</v>
      </c>
      <c r="T131" s="2">
        <v>39.08</v>
      </c>
      <c r="U131" s="2">
        <v>40.06</v>
      </c>
      <c r="V131" s="2">
        <v>41.06</v>
      </c>
      <c r="W131" s="2">
        <v>42.09</v>
      </c>
      <c r="X131" s="2">
        <v>43</v>
      </c>
      <c r="Y131" s="2">
        <v>44.08</v>
      </c>
      <c r="Z131" s="2">
        <v>45.18</v>
      </c>
      <c r="AA131" s="2">
        <v>46.31</v>
      </c>
      <c r="AB131" s="2">
        <v>47.32</v>
      </c>
      <c r="AC131" s="2">
        <v>48.5</v>
      </c>
      <c r="AD131" s="2">
        <v>49.72</v>
      </c>
      <c r="AE131" s="2">
        <v>50.96</v>
      </c>
      <c r="AF131" s="2">
        <v>52.07</v>
      </c>
      <c r="AG131" s="2">
        <v>53.37</v>
      </c>
      <c r="AH131" s="2">
        <v>54.71</v>
      </c>
      <c r="AI131" s="2">
        <v>56.07</v>
      </c>
      <c r="AJ131" s="2">
        <v>57.3</v>
      </c>
      <c r="AK131" s="2">
        <v>58.73</v>
      </c>
      <c r="AL131" s="2">
        <v>60.2</v>
      </c>
      <c r="AM131" s="2">
        <v>61.7</v>
      </c>
      <c r="AN131" s="2">
        <v>63.05</v>
      </c>
      <c r="AO131" s="2">
        <v>64.62</v>
      </c>
      <c r="AP131" s="2">
        <v>66.239999999999995</v>
      </c>
      <c r="AQ131" s="2">
        <v>67.900000000000006</v>
      </c>
      <c r="AT131">
        <v>20.260000000000002</v>
      </c>
      <c r="AU131">
        <v>23.2</v>
      </c>
      <c r="AV131">
        <v>26.71</v>
      </c>
      <c r="AW131">
        <v>30.29</v>
      </c>
      <c r="AX131">
        <v>34.26</v>
      </c>
      <c r="AY131">
        <v>37.32</v>
      </c>
      <c r="AZ131">
        <v>38.25</v>
      </c>
      <c r="BA131">
        <v>39.08</v>
      </c>
      <c r="BB131">
        <v>40.06</v>
      </c>
      <c r="BC131">
        <v>41.06</v>
      </c>
      <c r="BD131">
        <v>42.09</v>
      </c>
      <c r="BE131">
        <v>43</v>
      </c>
      <c r="BF131">
        <v>44.08</v>
      </c>
      <c r="BG131">
        <v>45.18</v>
      </c>
      <c r="BH131">
        <v>46.31</v>
      </c>
      <c r="BI131">
        <v>47.32</v>
      </c>
      <c r="BJ131">
        <v>48.5</v>
      </c>
      <c r="BK131">
        <v>49.72</v>
      </c>
      <c r="BL131">
        <v>50.96</v>
      </c>
      <c r="BM131">
        <v>52.07</v>
      </c>
      <c r="BN131">
        <v>53.37</v>
      </c>
      <c r="BO131">
        <v>54.71</v>
      </c>
      <c r="BP131">
        <v>56.07</v>
      </c>
      <c r="BQ131">
        <v>57.3</v>
      </c>
      <c r="BR131">
        <v>58.73</v>
      </c>
      <c r="BS131">
        <v>60.2</v>
      </c>
      <c r="BT131">
        <v>61.7</v>
      </c>
      <c r="BU131">
        <v>63.05</v>
      </c>
      <c r="BV131">
        <v>64.62</v>
      </c>
      <c r="BW131">
        <v>66.239999999999995</v>
      </c>
      <c r="BX131">
        <v>67.900000000000006</v>
      </c>
      <c r="BZ131">
        <v>0.42466846142520615</v>
      </c>
      <c r="CC131">
        <v>19.362974969893703</v>
      </c>
      <c r="CD131">
        <v>19.796705609219316</v>
      </c>
      <c r="CE131">
        <v>20.240151814865825</v>
      </c>
      <c r="CF131">
        <v>20.693531215518821</v>
      </c>
      <c r="CG131">
        <v>21.157066314746441</v>
      </c>
      <c r="CJ131">
        <v>15.878133734399999</v>
      </c>
      <c r="CK131">
        <v>16.23</v>
      </c>
      <c r="CL131">
        <v>19.14</v>
      </c>
      <c r="CO131" t="s">
        <v>40</v>
      </c>
      <c r="CP131">
        <v>2.844444444444447E-2</v>
      </c>
      <c r="CQ131">
        <v>2.3336214347450368E-2</v>
      </c>
      <c r="CR131">
        <v>2.505630630630612E-2</v>
      </c>
      <c r="CS131">
        <v>2.4993133754463163E-2</v>
      </c>
      <c r="CT131">
        <v>2.4919614147909962E-2</v>
      </c>
      <c r="CU131">
        <v>2.1699346405228713E-2</v>
      </c>
      <c r="CV131">
        <v>2.5076765609007269E-2</v>
      </c>
      <c r="CW131">
        <v>2.4962556165751371E-2</v>
      </c>
      <c r="CX131">
        <v>2.5085241110569922E-2</v>
      </c>
      <c r="CY131">
        <v>2.1620337372297373E-2</v>
      </c>
      <c r="CZ131">
        <v>2.5116279069767402E-2</v>
      </c>
      <c r="DA131">
        <v>2.4954627949183336E-2</v>
      </c>
      <c r="DB131">
        <v>2.5011066843736222E-2</v>
      </c>
      <c r="DC131">
        <v>2.1809544374864997E-2</v>
      </c>
      <c r="DD131">
        <v>2.4936601859678775E-2</v>
      </c>
      <c r="DE131">
        <v>2.5154639175257707E-2</v>
      </c>
      <c r="DF131">
        <v>2.4939662107803743E-2</v>
      </c>
      <c r="DG131">
        <v>2.1781789638932486E-2</v>
      </c>
      <c r="DH131">
        <v>2.4966391396197371E-2</v>
      </c>
      <c r="DI131">
        <v>2.5107738429829558E-2</v>
      </c>
      <c r="DJ131">
        <v>2.4858343995613222E-2</v>
      </c>
      <c r="DK131">
        <v>2.1936864633493793E-2</v>
      </c>
      <c r="DL131">
        <v>2.495636998254799E-2</v>
      </c>
      <c r="DM131">
        <v>2.5029797377830853E-2</v>
      </c>
      <c r="DN131">
        <v>2.4916943521594685E-2</v>
      </c>
      <c r="DO131">
        <v>2.1880064829821626E-2</v>
      </c>
      <c r="DP131">
        <v>2.4900872323552856E-2</v>
      </c>
      <c r="DQ131">
        <v>2.5069637883008204E-2</v>
      </c>
      <c r="DR131">
        <v>2.5060386473430115E-2</v>
      </c>
      <c r="DU131">
        <v>3.5100000000000016</v>
      </c>
    </row>
    <row r="132" spans="1:125" x14ac:dyDescent="0.25">
      <c r="A132">
        <v>22</v>
      </c>
      <c r="C132" t="s">
        <v>193</v>
      </c>
      <c r="D132" t="s">
        <v>197</v>
      </c>
      <c r="E132" t="s">
        <v>198</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CG132" t="s">
        <v>289</v>
      </c>
      <c r="CO132" t="s">
        <v>198</v>
      </c>
      <c r="DU132">
        <v>0</v>
      </c>
    </row>
    <row r="133" spans="1:125" x14ac:dyDescent="0.25">
      <c r="A133">
        <v>22</v>
      </c>
      <c r="B133" t="s">
        <v>198</v>
      </c>
      <c r="C133" t="s">
        <v>193</v>
      </c>
      <c r="D133" t="s">
        <v>197</v>
      </c>
      <c r="E133" t="s">
        <v>38</v>
      </c>
      <c r="F133" t="s">
        <v>128</v>
      </c>
      <c r="L133" s="2"/>
      <c r="M133" s="2"/>
      <c r="N133" s="2">
        <v>23.78</v>
      </c>
      <c r="O133" s="2">
        <v>24.47</v>
      </c>
      <c r="P133" s="2">
        <v>24.91</v>
      </c>
      <c r="Q133" s="2">
        <v>25.54</v>
      </c>
      <c r="R133" s="2">
        <v>26.17</v>
      </c>
      <c r="S133" s="2">
        <v>26.83</v>
      </c>
      <c r="T133" s="2">
        <v>27.38</v>
      </c>
      <c r="U133" s="2">
        <v>28.06</v>
      </c>
      <c r="V133" s="2">
        <v>28.76</v>
      </c>
      <c r="W133" s="2">
        <v>29.48</v>
      </c>
      <c r="X133" s="2">
        <v>30.08</v>
      </c>
      <c r="Y133" s="2">
        <v>30.83</v>
      </c>
      <c r="Z133" s="2">
        <v>31.6</v>
      </c>
      <c r="AA133" s="2">
        <v>32.39</v>
      </c>
      <c r="AB133" s="2">
        <v>33.06</v>
      </c>
      <c r="AC133" s="2">
        <v>33.880000000000003</v>
      </c>
      <c r="AD133" s="2">
        <v>34.729999999999997</v>
      </c>
      <c r="AE133" s="2">
        <v>35.6</v>
      </c>
      <c r="AF133" s="2">
        <v>36.32</v>
      </c>
      <c r="AG133" s="2">
        <v>37.229999999999997</v>
      </c>
      <c r="AH133" s="2">
        <v>38.159999999999997</v>
      </c>
      <c r="AI133" s="2">
        <v>39.119999999999997</v>
      </c>
      <c r="AJ133" s="2">
        <v>39.909999999999997</v>
      </c>
      <c r="AK133" s="2">
        <v>40.909999999999997</v>
      </c>
      <c r="AL133" s="2">
        <v>41.93</v>
      </c>
      <c r="AM133" s="2">
        <v>42.98</v>
      </c>
      <c r="AN133" s="2">
        <v>43.86</v>
      </c>
      <c r="AO133" s="2">
        <v>44.96</v>
      </c>
      <c r="AP133" s="2">
        <v>46.08</v>
      </c>
      <c r="AQ133" s="2">
        <v>47.23</v>
      </c>
      <c r="AT133">
        <v>20.04</v>
      </c>
      <c r="AU133">
        <v>23.38</v>
      </c>
      <c r="AV133">
        <v>24.47</v>
      </c>
      <c r="AW133">
        <v>24.91</v>
      </c>
      <c r="AX133">
        <v>25.54</v>
      </c>
      <c r="AY133">
        <v>26.17</v>
      </c>
      <c r="AZ133">
        <v>26.83</v>
      </c>
      <c r="BA133">
        <v>27.38</v>
      </c>
      <c r="BB133">
        <v>28.06</v>
      </c>
      <c r="BC133">
        <v>28.76</v>
      </c>
      <c r="BD133">
        <v>29.48</v>
      </c>
      <c r="BE133">
        <v>30.08</v>
      </c>
      <c r="BF133">
        <v>30.83</v>
      </c>
      <c r="BG133">
        <v>31.6</v>
      </c>
      <c r="BH133">
        <v>32.39</v>
      </c>
      <c r="BI133">
        <v>33.06</v>
      </c>
      <c r="BJ133">
        <v>33.880000000000003</v>
      </c>
      <c r="BK133">
        <v>34.729999999999997</v>
      </c>
      <c r="BL133">
        <v>35.6</v>
      </c>
      <c r="BM133">
        <v>36.32</v>
      </c>
      <c r="BN133">
        <v>37.229999999999997</v>
      </c>
      <c r="BO133">
        <v>38.159999999999997</v>
      </c>
      <c r="BP133">
        <v>39.119999999999997</v>
      </c>
      <c r="BQ133">
        <v>39.909999999999997</v>
      </c>
      <c r="BR133">
        <v>40.909999999999997</v>
      </c>
      <c r="BS133">
        <v>41.93</v>
      </c>
      <c r="BT133">
        <v>42.98</v>
      </c>
      <c r="BU133">
        <v>43.86</v>
      </c>
      <c r="BV133">
        <v>44.96</v>
      </c>
      <c r="BW133">
        <v>46.08</v>
      </c>
      <c r="BX133">
        <v>47.23</v>
      </c>
      <c r="CC133">
        <v>12.970767034747524</v>
      </c>
      <c r="CD133">
        <v>13.261312216325866</v>
      </c>
      <c r="CE133">
        <v>13.558365609971565</v>
      </c>
      <c r="CF133">
        <v>13.862072999634927</v>
      </c>
      <c r="CG133">
        <v>14.17258343482675</v>
      </c>
      <c r="CJ133">
        <v>13.44</v>
      </c>
      <c r="CK133">
        <v>13.56</v>
      </c>
      <c r="CL133">
        <v>13.86</v>
      </c>
      <c r="CO133" t="s">
        <v>38</v>
      </c>
      <c r="CP133">
        <v>2.9015979814970467E-2</v>
      </c>
      <c r="CQ133">
        <v>1.7981201471189263E-2</v>
      </c>
      <c r="CR133">
        <v>2.5291047771979085E-2</v>
      </c>
      <c r="CS133">
        <v>2.466718872357097E-2</v>
      </c>
      <c r="CT133">
        <v>2.5219717233473309E-2</v>
      </c>
      <c r="CU133">
        <v>2.0499440924338454E-2</v>
      </c>
      <c r="CV133">
        <v>2.483564645726807E-2</v>
      </c>
      <c r="CW133">
        <v>2.4946543121881784E-2</v>
      </c>
      <c r="CX133">
        <v>2.5034770514603576E-2</v>
      </c>
      <c r="CY133">
        <v>2.0352781546811326E-2</v>
      </c>
      <c r="CZ133">
        <v>2.4933510638297875E-2</v>
      </c>
      <c r="DA133">
        <v>2.4975673045734777E-2</v>
      </c>
      <c r="DB133">
        <v>2.499999999999997E-2</v>
      </c>
      <c r="DC133">
        <v>2.0685396727385046E-2</v>
      </c>
      <c r="DD133">
        <v>2.4803387779794319E-2</v>
      </c>
      <c r="DE133">
        <v>2.5088547815820372E-2</v>
      </c>
      <c r="DF133">
        <v>2.5050388712928438E-2</v>
      </c>
      <c r="DG133">
        <v>2.0224719101123563E-2</v>
      </c>
      <c r="DH133">
        <v>2.5055066079295061E-2</v>
      </c>
      <c r="DI133">
        <v>2.4979854955680898E-2</v>
      </c>
      <c r="DJ133">
        <v>2.5157232704402541E-2</v>
      </c>
      <c r="DK133">
        <v>2.0194274028629836E-2</v>
      </c>
      <c r="DL133">
        <v>2.5056376847907794E-2</v>
      </c>
      <c r="DM133">
        <v>2.4932779271571823E-2</v>
      </c>
      <c r="DN133">
        <v>2.5041736227045006E-2</v>
      </c>
      <c r="DO133">
        <v>2.0474639367147572E-2</v>
      </c>
      <c r="DP133">
        <v>2.5079799361605142E-2</v>
      </c>
      <c r="DQ133">
        <v>2.4911032028469695E-2</v>
      </c>
      <c r="DR133">
        <v>2.4956597222222193E-2</v>
      </c>
      <c r="DU133">
        <v>1.0899999999999999</v>
      </c>
    </row>
    <row r="134" spans="1:125" x14ac:dyDescent="0.25">
      <c r="A134">
        <v>22</v>
      </c>
      <c r="B134" t="s">
        <v>198</v>
      </c>
      <c r="C134" t="s">
        <v>193</v>
      </c>
      <c r="D134" t="s">
        <v>197</v>
      </c>
      <c r="E134" t="s">
        <v>40</v>
      </c>
      <c r="L134" s="2"/>
      <c r="M134" s="2"/>
      <c r="N134" s="2">
        <v>33.75</v>
      </c>
      <c r="O134" s="2">
        <v>34.71</v>
      </c>
      <c r="P134" s="2">
        <v>35.520000000000003</v>
      </c>
      <c r="Q134" s="2">
        <v>36.409999999999997</v>
      </c>
      <c r="R134" s="2">
        <v>37.32</v>
      </c>
      <c r="S134" s="2">
        <v>38.25</v>
      </c>
      <c r="T134" s="2">
        <v>39.08</v>
      </c>
      <c r="U134" s="2">
        <v>40.06</v>
      </c>
      <c r="V134" s="2">
        <v>41.06</v>
      </c>
      <c r="W134" s="2">
        <v>42.09</v>
      </c>
      <c r="X134" s="2">
        <v>43</v>
      </c>
      <c r="Y134" s="2">
        <v>44.08</v>
      </c>
      <c r="Z134" s="2">
        <v>45.18</v>
      </c>
      <c r="AA134" s="2">
        <v>46.31</v>
      </c>
      <c r="AB134" s="2">
        <v>47.32</v>
      </c>
      <c r="AC134" s="2">
        <v>48.5</v>
      </c>
      <c r="AD134" s="2">
        <v>49.72</v>
      </c>
      <c r="AE134" s="2">
        <v>50.96</v>
      </c>
      <c r="AF134" s="2">
        <v>52.07</v>
      </c>
      <c r="AG134" s="2">
        <v>53.37</v>
      </c>
      <c r="AH134" s="2">
        <v>54.71</v>
      </c>
      <c r="AI134" s="2">
        <v>56.07</v>
      </c>
      <c r="AJ134" s="2">
        <v>57.3</v>
      </c>
      <c r="AK134" s="2">
        <v>58.73</v>
      </c>
      <c r="AL134" s="2">
        <v>60.2</v>
      </c>
      <c r="AM134" s="2">
        <v>61.7</v>
      </c>
      <c r="AN134" s="2">
        <v>63.05</v>
      </c>
      <c r="AO134" s="2">
        <v>64.62</v>
      </c>
      <c r="AP134" s="2">
        <v>66.239999999999995</v>
      </c>
      <c r="AQ134" s="2">
        <v>67.900000000000006</v>
      </c>
      <c r="AT134">
        <v>21.89</v>
      </c>
      <c r="AU134">
        <v>22.52</v>
      </c>
      <c r="AV134">
        <v>25.59</v>
      </c>
      <c r="AW134">
        <v>29.51</v>
      </c>
      <c r="AX134">
        <v>33.450000000000003</v>
      </c>
      <c r="AY134">
        <v>37.32</v>
      </c>
      <c r="AZ134">
        <v>38.25</v>
      </c>
      <c r="BA134">
        <v>39.08</v>
      </c>
      <c r="BB134">
        <v>40.06</v>
      </c>
      <c r="BC134">
        <v>41.06</v>
      </c>
      <c r="BD134">
        <v>42.09</v>
      </c>
      <c r="BE134">
        <v>43</v>
      </c>
      <c r="BF134">
        <v>44.08</v>
      </c>
      <c r="BG134">
        <v>45.18</v>
      </c>
      <c r="BH134">
        <v>46.31</v>
      </c>
      <c r="BI134">
        <v>47.32</v>
      </c>
      <c r="BJ134">
        <v>48.5</v>
      </c>
      <c r="BK134">
        <v>49.72</v>
      </c>
      <c r="BL134">
        <v>50.96</v>
      </c>
      <c r="BM134">
        <v>52.07</v>
      </c>
      <c r="BN134">
        <v>53.37</v>
      </c>
      <c r="BO134">
        <v>54.71</v>
      </c>
      <c r="BP134">
        <v>56.07</v>
      </c>
      <c r="BQ134">
        <v>57.3</v>
      </c>
      <c r="BR134">
        <v>58.73</v>
      </c>
      <c r="BS134">
        <v>60.2</v>
      </c>
      <c r="BT134">
        <v>61.7</v>
      </c>
      <c r="BU134">
        <v>63.05</v>
      </c>
      <c r="BV134">
        <v>64.62</v>
      </c>
      <c r="BW134">
        <v>66.239999999999995</v>
      </c>
      <c r="BX134">
        <v>67.900000000000006</v>
      </c>
      <c r="BZ134">
        <v>0.42466846142520615</v>
      </c>
      <c r="CC134">
        <v>19.362974969893703</v>
      </c>
      <c r="CD134">
        <v>19.796705609219316</v>
      </c>
      <c r="CE134">
        <v>20.240151814865825</v>
      </c>
      <c r="CF134">
        <v>20.693531215518821</v>
      </c>
      <c r="CG134">
        <v>21.157066314746441</v>
      </c>
      <c r="CJ134">
        <v>19.796705609219316</v>
      </c>
      <c r="CK134">
        <v>20.239999999999998</v>
      </c>
      <c r="CL134">
        <v>20.69</v>
      </c>
      <c r="CO134" t="s">
        <v>40</v>
      </c>
      <c r="CP134">
        <v>2.844444444444447E-2</v>
      </c>
      <c r="CQ134">
        <v>2.3336214347450368E-2</v>
      </c>
      <c r="CR134">
        <v>2.505630630630612E-2</v>
      </c>
      <c r="CS134">
        <v>2.4993133754463163E-2</v>
      </c>
      <c r="CT134">
        <v>2.4919614147909962E-2</v>
      </c>
      <c r="CU134">
        <v>2.1699346405228713E-2</v>
      </c>
      <c r="CV134">
        <v>2.5076765609007269E-2</v>
      </c>
      <c r="CW134">
        <v>2.4962556165751371E-2</v>
      </c>
      <c r="CX134">
        <v>2.5085241110569922E-2</v>
      </c>
      <c r="CY134">
        <v>2.1620337372297373E-2</v>
      </c>
      <c r="CZ134">
        <v>2.5116279069767402E-2</v>
      </c>
      <c r="DA134">
        <v>2.4954627949183336E-2</v>
      </c>
      <c r="DB134">
        <v>2.5011066843736222E-2</v>
      </c>
      <c r="DC134">
        <v>2.1809544374864997E-2</v>
      </c>
      <c r="DD134">
        <v>2.4936601859678775E-2</v>
      </c>
      <c r="DE134">
        <v>2.5154639175257707E-2</v>
      </c>
      <c r="DF134">
        <v>2.4939662107803743E-2</v>
      </c>
      <c r="DG134">
        <v>2.1781789638932486E-2</v>
      </c>
      <c r="DH134">
        <v>2.4966391396197371E-2</v>
      </c>
      <c r="DI134">
        <v>2.5107738429829558E-2</v>
      </c>
      <c r="DJ134">
        <v>2.4858343995613222E-2</v>
      </c>
      <c r="DK134">
        <v>2.1936864633493793E-2</v>
      </c>
      <c r="DL134">
        <v>2.495636998254799E-2</v>
      </c>
      <c r="DM134">
        <v>2.5029797377830853E-2</v>
      </c>
      <c r="DN134">
        <v>2.4916943521594685E-2</v>
      </c>
      <c r="DO134">
        <v>2.1880064829821626E-2</v>
      </c>
      <c r="DP134">
        <v>2.4900872323552856E-2</v>
      </c>
      <c r="DQ134">
        <v>2.5069637883008204E-2</v>
      </c>
      <c r="DR134">
        <v>2.5060386473430115E-2</v>
      </c>
      <c r="DU134">
        <v>3.0700000000000003</v>
      </c>
    </row>
    <row r="135" spans="1:125" x14ac:dyDescent="0.25">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CG135" t="s">
        <v>289</v>
      </c>
      <c r="CO135">
        <v>0</v>
      </c>
      <c r="DU135">
        <v>0</v>
      </c>
    </row>
    <row r="136" spans="1:125" x14ac:dyDescent="0.25">
      <c r="A136">
        <v>24</v>
      </c>
      <c r="C136" t="s">
        <v>199</v>
      </c>
      <c r="D136">
        <v>24</v>
      </c>
      <c r="E136" t="s">
        <v>200</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CG136" t="s">
        <v>289</v>
      </c>
      <c r="CO136" t="s">
        <v>200</v>
      </c>
      <c r="DU136">
        <v>0</v>
      </c>
    </row>
    <row r="137" spans="1:125" x14ac:dyDescent="0.25">
      <c r="A137">
        <v>24</v>
      </c>
      <c r="B137" t="s">
        <v>200</v>
      </c>
      <c r="C137" t="s">
        <v>199</v>
      </c>
      <c r="D137">
        <v>24</v>
      </c>
      <c r="E137" t="s">
        <v>38</v>
      </c>
      <c r="F137" t="s">
        <v>128</v>
      </c>
      <c r="L137" s="2"/>
      <c r="M137" s="2"/>
      <c r="N137" s="2">
        <v>13.07</v>
      </c>
      <c r="O137" s="2">
        <v>13.45</v>
      </c>
      <c r="P137" s="2">
        <v>13.97</v>
      </c>
      <c r="Q137" s="2">
        <v>14.32</v>
      </c>
      <c r="R137" s="2">
        <v>14.68</v>
      </c>
      <c r="S137" s="2">
        <v>15.05</v>
      </c>
      <c r="T137" s="2">
        <v>15.91</v>
      </c>
      <c r="U137" s="2">
        <v>16.309999999999999</v>
      </c>
      <c r="V137" s="2">
        <v>16.72</v>
      </c>
      <c r="W137" s="2">
        <v>17.14</v>
      </c>
      <c r="X137" s="2">
        <v>18.02</v>
      </c>
      <c r="Y137" s="2">
        <v>18.47</v>
      </c>
      <c r="Z137" s="2">
        <v>18.93</v>
      </c>
      <c r="AA137" s="2">
        <v>19.399999999999999</v>
      </c>
      <c r="AB137" s="2">
        <v>20.05</v>
      </c>
      <c r="AC137" s="2">
        <v>20.55</v>
      </c>
      <c r="AD137" s="2">
        <v>21.06</v>
      </c>
      <c r="AE137" s="2">
        <v>21.59</v>
      </c>
      <c r="AF137" s="2">
        <v>22.15</v>
      </c>
      <c r="AG137" s="2">
        <v>22.7</v>
      </c>
      <c r="AH137" s="2">
        <v>23.27</v>
      </c>
      <c r="AI137" s="2">
        <v>23.85</v>
      </c>
      <c r="AJ137" s="2">
        <v>23.4</v>
      </c>
      <c r="AK137" s="2">
        <v>23.99</v>
      </c>
      <c r="AL137" s="2">
        <v>24.58</v>
      </c>
      <c r="AM137" s="2">
        <v>25.2</v>
      </c>
      <c r="AN137" s="2">
        <v>21.66</v>
      </c>
      <c r="AO137" s="2">
        <v>22.2</v>
      </c>
      <c r="AP137" s="2">
        <v>22.76</v>
      </c>
      <c r="AQ137" s="2">
        <v>23.33</v>
      </c>
      <c r="AT137">
        <v>13.51</v>
      </c>
      <c r="AU137">
        <v>13.07</v>
      </c>
      <c r="AV137">
        <v>13.45</v>
      </c>
      <c r="AW137">
        <v>13.97</v>
      </c>
      <c r="AX137">
        <v>14.32</v>
      </c>
      <c r="AY137">
        <v>14.68</v>
      </c>
      <c r="AZ137">
        <v>15.05</v>
      </c>
      <c r="BA137">
        <v>15.91</v>
      </c>
      <c r="BB137">
        <v>16.309999999999999</v>
      </c>
      <c r="BC137">
        <v>16.72</v>
      </c>
      <c r="BD137">
        <v>17.14</v>
      </c>
      <c r="BE137">
        <v>18.02</v>
      </c>
      <c r="BF137">
        <v>18.47</v>
      </c>
      <c r="BG137">
        <v>18.93</v>
      </c>
      <c r="BH137">
        <v>19.399999999999999</v>
      </c>
      <c r="BI137">
        <v>20.05</v>
      </c>
      <c r="BJ137">
        <v>20.55</v>
      </c>
      <c r="BK137">
        <v>21.06</v>
      </c>
      <c r="BL137">
        <v>21.59</v>
      </c>
      <c r="BM137">
        <v>22.15</v>
      </c>
      <c r="BN137">
        <v>22.7</v>
      </c>
      <c r="BO137">
        <v>23.27</v>
      </c>
      <c r="BP137">
        <v>23.85</v>
      </c>
      <c r="BQ137">
        <v>23.4</v>
      </c>
      <c r="BR137">
        <v>23.99</v>
      </c>
      <c r="BS137">
        <v>24.58</v>
      </c>
      <c r="BT137">
        <v>25.2</v>
      </c>
      <c r="BU137">
        <v>21.66</v>
      </c>
      <c r="BV137">
        <v>22.2</v>
      </c>
      <c r="BW137">
        <v>22.76</v>
      </c>
      <c r="BX137">
        <v>23.33</v>
      </c>
      <c r="CA137" t="s">
        <v>290</v>
      </c>
      <c r="CC137">
        <v>12.287072929619836</v>
      </c>
      <c r="CD137">
        <v>12.56230336324332</v>
      </c>
      <c r="CE137">
        <v>12.843698958579969</v>
      </c>
      <c r="CF137">
        <v>13.131397815252159</v>
      </c>
      <c r="CG137">
        <v>13.425541126313806</v>
      </c>
      <c r="CJ137">
        <v>12.56230336324332</v>
      </c>
      <c r="CK137">
        <v>12.84</v>
      </c>
      <c r="CL137">
        <v>13.13</v>
      </c>
      <c r="CO137" t="s">
        <v>38</v>
      </c>
      <c r="CP137">
        <v>2.907421576128531E-2</v>
      </c>
      <c r="CQ137">
        <v>3.8661710037174821E-2</v>
      </c>
      <c r="CR137">
        <v>2.5053686471009279E-2</v>
      </c>
      <c r="CS137">
        <v>2.5139664804469233E-2</v>
      </c>
      <c r="CT137">
        <v>2.520435967302459E-2</v>
      </c>
      <c r="CU137">
        <v>5.7142857142857099E-2</v>
      </c>
      <c r="CV137">
        <v>2.514142049025761E-2</v>
      </c>
      <c r="CW137">
        <v>2.5137952176578798E-2</v>
      </c>
      <c r="CX137">
        <v>2.5119617224880486E-2</v>
      </c>
      <c r="CY137">
        <v>5.1341890315052451E-2</v>
      </c>
      <c r="CZ137">
        <v>2.4972253052164224E-2</v>
      </c>
      <c r="DA137">
        <v>2.4905251759610225E-2</v>
      </c>
      <c r="DB137">
        <v>2.4828314844162647E-2</v>
      </c>
      <c r="DC137">
        <v>3.3505154639175368E-2</v>
      </c>
      <c r="DD137">
        <v>2.4937655860349125E-2</v>
      </c>
      <c r="DE137">
        <v>2.4817518248175085E-2</v>
      </c>
      <c r="DF137">
        <v>2.5166191832858554E-2</v>
      </c>
      <c r="DG137">
        <v>2.5937934228809575E-2</v>
      </c>
      <c r="DH137">
        <v>2.4830699774266399E-2</v>
      </c>
      <c r="DI137">
        <v>2.5110132158590322E-2</v>
      </c>
      <c r="DJ137">
        <v>2.4924795874516625E-2</v>
      </c>
      <c r="DK137">
        <v>-1.8867924528302004E-2</v>
      </c>
      <c r="DL137">
        <v>2.5213675213675211E-2</v>
      </c>
      <c r="DM137">
        <v>2.4593580658607749E-2</v>
      </c>
      <c r="DN137">
        <v>2.5223759153783606E-2</v>
      </c>
      <c r="DO137">
        <v>-0.14047619047619045</v>
      </c>
      <c r="DP137">
        <v>2.4930747922437633E-2</v>
      </c>
      <c r="DQ137">
        <v>2.5225225225225328E-2</v>
      </c>
      <c r="DR137">
        <v>2.504393673110706E-2</v>
      </c>
      <c r="DU137">
        <v>0.37999999999999901</v>
      </c>
    </row>
    <row r="138" spans="1:125" x14ac:dyDescent="0.25">
      <c r="A138">
        <v>24</v>
      </c>
      <c r="B138" t="s">
        <v>200</v>
      </c>
      <c r="C138" t="s">
        <v>199</v>
      </c>
      <c r="D138">
        <v>24</v>
      </c>
      <c r="E138" t="s">
        <v>40</v>
      </c>
      <c r="L138" s="2"/>
      <c r="M138" s="2"/>
      <c r="N138" s="2">
        <v>1.56</v>
      </c>
      <c r="O138" s="2">
        <v>1.61</v>
      </c>
      <c r="P138" s="2">
        <v>1.65</v>
      </c>
      <c r="Q138" s="2">
        <v>1.69</v>
      </c>
      <c r="R138" s="2">
        <v>1.73</v>
      </c>
      <c r="S138" s="2">
        <v>1.77</v>
      </c>
      <c r="T138" s="2">
        <v>1.82</v>
      </c>
      <c r="U138" s="2">
        <v>1.86</v>
      </c>
      <c r="V138" s="2">
        <v>1.91</v>
      </c>
      <c r="W138" s="2">
        <v>1.96</v>
      </c>
      <c r="X138" s="2">
        <v>2.0099999999999998</v>
      </c>
      <c r="Y138" s="2">
        <v>2.06</v>
      </c>
      <c r="Z138" s="2">
        <v>2.11</v>
      </c>
      <c r="AA138" s="2">
        <v>2.16</v>
      </c>
      <c r="AB138" s="2">
        <v>2.2200000000000002</v>
      </c>
      <c r="AC138" s="2">
        <v>2.27</v>
      </c>
      <c r="AD138" s="2">
        <v>2.33</v>
      </c>
      <c r="AE138" s="2">
        <v>2.39</v>
      </c>
      <c r="AF138" s="2">
        <v>2.4500000000000002</v>
      </c>
      <c r="AG138" s="2">
        <v>2.5099999999999998</v>
      </c>
      <c r="AH138" s="2">
        <v>2.57</v>
      </c>
      <c r="AI138" s="2">
        <v>2.64</v>
      </c>
      <c r="AJ138" s="2">
        <v>2.71</v>
      </c>
      <c r="AK138" s="2">
        <v>2.78</v>
      </c>
      <c r="AL138" s="2">
        <v>2.84</v>
      </c>
      <c r="AM138" s="2">
        <v>2.92</v>
      </c>
      <c r="AN138" s="2">
        <v>2.99</v>
      </c>
      <c r="AO138" s="2">
        <v>3.07</v>
      </c>
      <c r="AP138" s="2">
        <v>3.15</v>
      </c>
      <c r="AQ138" s="2">
        <v>3.22</v>
      </c>
      <c r="AT138">
        <v>1.52</v>
      </c>
      <c r="AU138">
        <v>1.56</v>
      </c>
      <c r="AV138">
        <v>1.61</v>
      </c>
      <c r="AW138">
        <v>1.65</v>
      </c>
      <c r="AX138">
        <v>1.69</v>
      </c>
      <c r="AY138">
        <v>1.73</v>
      </c>
      <c r="AZ138">
        <v>1.77</v>
      </c>
      <c r="BA138">
        <v>1.82</v>
      </c>
      <c r="BB138">
        <v>1.86</v>
      </c>
      <c r="BC138">
        <v>1.91</v>
      </c>
      <c r="BD138">
        <v>1.96</v>
      </c>
      <c r="BE138">
        <v>2.0099999999999998</v>
      </c>
      <c r="BF138">
        <v>2.06</v>
      </c>
      <c r="BG138">
        <v>2.11</v>
      </c>
      <c r="BH138">
        <v>2.16</v>
      </c>
      <c r="BI138">
        <v>2.2200000000000002</v>
      </c>
      <c r="BJ138">
        <v>2.27</v>
      </c>
      <c r="BK138">
        <v>2.33</v>
      </c>
      <c r="BL138">
        <v>2.39</v>
      </c>
      <c r="BM138">
        <v>2.4500000000000002</v>
      </c>
      <c r="BN138">
        <v>2.5099999999999998</v>
      </c>
      <c r="BO138">
        <v>2.57</v>
      </c>
      <c r="BP138">
        <v>2.64</v>
      </c>
      <c r="BQ138">
        <v>2.71</v>
      </c>
      <c r="BR138">
        <v>2.78</v>
      </c>
      <c r="BS138">
        <v>2.84</v>
      </c>
      <c r="BT138">
        <v>2.92</v>
      </c>
      <c r="BU138">
        <v>2.99</v>
      </c>
      <c r="BV138">
        <v>3.07</v>
      </c>
      <c r="BW138">
        <v>3.15</v>
      </c>
      <c r="BX138">
        <v>3.22</v>
      </c>
      <c r="CC138">
        <v>1.0119194338236228</v>
      </c>
      <c r="CD138">
        <v>1.0345864291412721</v>
      </c>
      <c r="CE138">
        <v>1.0577611651540364</v>
      </c>
      <c r="CF138">
        <v>1.0814550152534868</v>
      </c>
      <c r="CG138">
        <v>1.1056796075951649</v>
      </c>
      <c r="CJ138">
        <v>1.034586429141271</v>
      </c>
      <c r="CK138">
        <v>1.06</v>
      </c>
      <c r="CL138">
        <v>1.08</v>
      </c>
      <c r="CO138" t="s">
        <v>40</v>
      </c>
      <c r="CP138">
        <v>3.2051282051282076E-2</v>
      </c>
      <c r="CQ138">
        <v>2.4844720496894294E-2</v>
      </c>
      <c r="CR138">
        <v>2.4242424242424267E-2</v>
      </c>
      <c r="CS138">
        <v>2.3668639053254458E-2</v>
      </c>
      <c r="CT138">
        <v>2.3121387283237014E-2</v>
      </c>
      <c r="CU138">
        <v>2.8248587570621493E-2</v>
      </c>
      <c r="CV138">
        <v>2.1978021978021997E-2</v>
      </c>
      <c r="CW138">
        <v>2.688172043010743E-2</v>
      </c>
      <c r="CX138">
        <v>2.6178010471204213E-2</v>
      </c>
      <c r="CY138">
        <v>2.5510204081632563E-2</v>
      </c>
      <c r="CZ138">
        <v>2.48756218905474E-2</v>
      </c>
      <c r="DA138">
        <v>2.4271844660194088E-2</v>
      </c>
      <c r="DB138">
        <v>2.3696682464455103E-2</v>
      </c>
      <c r="DC138">
        <v>2.7777777777777801E-2</v>
      </c>
      <c r="DD138">
        <v>2.2522522522522442E-2</v>
      </c>
      <c r="DE138">
        <v>2.6431718061674034E-2</v>
      </c>
      <c r="DF138">
        <v>2.5751072961373411E-2</v>
      </c>
      <c r="DG138">
        <v>2.5104602510460271E-2</v>
      </c>
      <c r="DH138">
        <v>2.4489795918367186E-2</v>
      </c>
      <c r="DI138">
        <v>2.3904382470119546E-2</v>
      </c>
      <c r="DJ138">
        <v>2.7237354085603224E-2</v>
      </c>
      <c r="DK138">
        <v>2.6515151515151453E-2</v>
      </c>
      <c r="DL138">
        <v>2.5830258302582967E-2</v>
      </c>
      <c r="DM138">
        <v>2.1582733812949662E-2</v>
      </c>
      <c r="DN138">
        <v>2.8169014084507067E-2</v>
      </c>
      <c r="DO138">
        <v>2.3972602739726127E-2</v>
      </c>
      <c r="DP138">
        <v>2.6755852842809239E-2</v>
      </c>
      <c r="DQ138">
        <v>2.605863192182413E-2</v>
      </c>
      <c r="DR138">
        <v>2.2222222222222313E-2</v>
      </c>
      <c r="DU138">
        <v>5.0000000000000044E-2</v>
      </c>
    </row>
    <row r="139" spans="1:125" x14ac:dyDescent="0.25">
      <c r="A139">
        <v>24</v>
      </c>
      <c r="B139" t="s">
        <v>200</v>
      </c>
      <c r="C139" t="s">
        <v>199</v>
      </c>
      <c r="D139">
        <v>24</v>
      </c>
      <c r="E139" t="s">
        <v>42</v>
      </c>
      <c r="L139" s="2"/>
      <c r="M139" s="2"/>
      <c r="N139" s="2">
        <v>81.489999999999995</v>
      </c>
      <c r="O139" s="2">
        <v>83.83</v>
      </c>
      <c r="P139" s="2">
        <v>88.05</v>
      </c>
      <c r="Q139" s="2">
        <v>90.25</v>
      </c>
      <c r="R139" s="2">
        <v>92.51</v>
      </c>
      <c r="S139" s="2">
        <v>94.82</v>
      </c>
      <c r="T139" s="2">
        <v>100.42</v>
      </c>
      <c r="U139" s="2">
        <v>102.93</v>
      </c>
      <c r="V139" s="2">
        <v>105.51</v>
      </c>
      <c r="W139" s="2">
        <v>108.15</v>
      </c>
      <c r="X139" s="2">
        <v>114.7</v>
      </c>
      <c r="Y139" s="2">
        <v>117.56</v>
      </c>
      <c r="Z139" s="2">
        <v>120.5</v>
      </c>
      <c r="AA139" s="2">
        <v>123.52</v>
      </c>
      <c r="AB139" s="2">
        <v>131.68</v>
      </c>
      <c r="AC139" s="2">
        <v>134.97</v>
      </c>
      <c r="AD139" s="2">
        <v>138.35</v>
      </c>
      <c r="AE139" s="2">
        <v>141.80000000000001</v>
      </c>
      <c r="AF139" s="2">
        <v>148.38</v>
      </c>
      <c r="AG139" s="2">
        <v>152.09</v>
      </c>
      <c r="AH139" s="2">
        <v>155.88999999999999</v>
      </c>
      <c r="AI139" s="2">
        <v>159.79</v>
      </c>
      <c r="AJ139" s="2">
        <v>163.58000000000001</v>
      </c>
      <c r="AK139" s="2">
        <v>167.67</v>
      </c>
      <c r="AL139" s="2">
        <v>171.86</v>
      </c>
      <c r="AM139" s="2">
        <v>176.15</v>
      </c>
      <c r="AN139" s="2">
        <v>180.18</v>
      </c>
      <c r="AO139" s="2">
        <v>184.68</v>
      </c>
      <c r="AP139" s="2">
        <v>189.3</v>
      </c>
      <c r="AQ139" s="2">
        <v>194.03</v>
      </c>
      <c r="AT139">
        <v>63.48</v>
      </c>
      <c r="AU139">
        <v>68.89</v>
      </c>
      <c r="AV139">
        <v>73.709999999999994</v>
      </c>
      <c r="AW139">
        <v>78.62</v>
      </c>
      <c r="AX139">
        <v>83.94</v>
      </c>
      <c r="AY139">
        <v>89.5</v>
      </c>
      <c r="AZ139">
        <v>94.82</v>
      </c>
      <c r="BA139">
        <v>100.39</v>
      </c>
      <c r="BB139">
        <v>102.93</v>
      </c>
      <c r="BC139">
        <v>105.51</v>
      </c>
      <c r="BD139">
        <v>108.15</v>
      </c>
      <c r="BE139">
        <v>114.54</v>
      </c>
      <c r="BF139">
        <v>117.56</v>
      </c>
      <c r="BG139">
        <v>120.5</v>
      </c>
      <c r="BH139">
        <v>123.52</v>
      </c>
      <c r="BI139">
        <v>131.08000000000001</v>
      </c>
      <c r="BJ139">
        <v>134.97</v>
      </c>
      <c r="BK139">
        <v>138.35</v>
      </c>
      <c r="BL139">
        <v>141.80000000000001</v>
      </c>
      <c r="BM139">
        <v>148.38</v>
      </c>
      <c r="BN139">
        <v>152.09</v>
      </c>
      <c r="BO139">
        <v>155.88999999999999</v>
      </c>
      <c r="BP139">
        <v>159.79</v>
      </c>
      <c r="BQ139">
        <v>163.58000000000001</v>
      </c>
      <c r="BR139">
        <v>167.67</v>
      </c>
      <c r="BS139">
        <v>171.86</v>
      </c>
      <c r="BT139">
        <v>176.15</v>
      </c>
      <c r="BU139">
        <v>180.18</v>
      </c>
      <c r="BV139">
        <v>184.68</v>
      </c>
      <c r="BW139">
        <v>189.3</v>
      </c>
      <c r="BX139">
        <v>194.03</v>
      </c>
      <c r="CC139">
        <v>69.282967984207488</v>
      </c>
      <c r="CD139">
        <v>70.834906467053727</v>
      </c>
      <c r="CE139">
        <v>72.421608371915738</v>
      </c>
      <c r="CF139">
        <v>74.043852399446635</v>
      </c>
      <c r="CG139">
        <v>75.702434693194235</v>
      </c>
      <c r="CJ139">
        <v>47.309999999999995</v>
      </c>
      <c r="CK139">
        <v>50.86</v>
      </c>
      <c r="CL139">
        <v>54.54</v>
      </c>
      <c r="CO139" t="s">
        <v>42</v>
      </c>
      <c r="CP139">
        <v>2.8715179776659758E-2</v>
      </c>
      <c r="CQ139">
        <v>5.0339973756411777E-2</v>
      </c>
      <c r="CR139">
        <v>2.4985803520726893E-2</v>
      </c>
      <c r="CS139">
        <v>2.5041551246537452E-2</v>
      </c>
      <c r="CT139">
        <v>2.497027348394755E-2</v>
      </c>
      <c r="CU139">
        <v>5.9059270196161244E-2</v>
      </c>
      <c r="CV139">
        <v>2.4995020912168941E-2</v>
      </c>
      <c r="CW139">
        <v>2.5065578548528106E-2</v>
      </c>
      <c r="CX139">
        <v>2.5021324992891673E-2</v>
      </c>
      <c r="CY139">
        <v>6.0564031437817814E-2</v>
      </c>
      <c r="CZ139">
        <v>2.4934612031386218E-2</v>
      </c>
      <c r="DA139">
        <v>2.5008506294658027E-2</v>
      </c>
      <c r="DB139">
        <v>2.5062240663900382E-2</v>
      </c>
      <c r="DC139">
        <v>6.6062176165803205E-2</v>
      </c>
      <c r="DD139">
        <v>2.4984811664641494E-2</v>
      </c>
      <c r="DE139">
        <v>2.504260205971694E-2</v>
      </c>
      <c r="DF139">
        <v>2.4936754607878694E-2</v>
      </c>
      <c r="DG139">
        <v>4.6403385049365184E-2</v>
      </c>
      <c r="DH139">
        <v>2.5003369726378271E-2</v>
      </c>
      <c r="DI139">
        <v>2.4985206127950441E-2</v>
      </c>
      <c r="DJ139">
        <v>2.5017640644043916E-2</v>
      </c>
      <c r="DK139">
        <v>2.371863070279755E-2</v>
      </c>
      <c r="DL139">
        <v>2.500305660838718E-2</v>
      </c>
      <c r="DM139">
        <v>2.4989562831753007E-2</v>
      </c>
      <c r="DN139">
        <v>2.4962178517397834E-2</v>
      </c>
      <c r="DO139">
        <v>2.2878228782287829E-2</v>
      </c>
      <c r="DP139">
        <v>2.4975024975024972E-2</v>
      </c>
      <c r="DQ139">
        <v>2.5016244314489951E-2</v>
      </c>
      <c r="DR139">
        <v>2.4986793449550921E-2</v>
      </c>
      <c r="DU139">
        <v>4.8199999999999932</v>
      </c>
    </row>
    <row r="140" spans="1:125" x14ac:dyDescent="0.25">
      <c r="A140">
        <v>24</v>
      </c>
      <c r="B140" t="s">
        <v>200</v>
      </c>
      <c r="C140" t="s">
        <v>199</v>
      </c>
      <c r="D140">
        <v>24</v>
      </c>
      <c r="E140" t="s">
        <v>43</v>
      </c>
      <c r="L140" s="2"/>
      <c r="M140" s="2"/>
      <c r="N140" s="2">
        <v>57.58</v>
      </c>
      <c r="O140" s="2">
        <v>59.23</v>
      </c>
      <c r="P140" s="2">
        <v>62.27</v>
      </c>
      <c r="Q140" s="2">
        <v>63.83</v>
      </c>
      <c r="R140" s="2">
        <v>65.42</v>
      </c>
      <c r="S140" s="2">
        <v>67.06</v>
      </c>
      <c r="T140" s="2">
        <v>72.760000000000005</v>
      </c>
      <c r="U140" s="2">
        <v>74.58</v>
      </c>
      <c r="V140" s="2">
        <v>76.45</v>
      </c>
      <c r="W140" s="2">
        <v>78.36</v>
      </c>
      <c r="X140" s="2">
        <v>84.97</v>
      </c>
      <c r="Y140" s="2">
        <v>87.09</v>
      </c>
      <c r="Z140" s="2">
        <v>89.27</v>
      </c>
      <c r="AA140" s="2">
        <v>91.5</v>
      </c>
      <c r="AB140" s="2">
        <v>99.17</v>
      </c>
      <c r="AC140" s="2">
        <v>101.65</v>
      </c>
      <c r="AD140" s="2">
        <v>104.19</v>
      </c>
      <c r="AE140" s="2">
        <v>106.79</v>
      </c>
      <c r="AF140" s="2">
        <v>115.68</v>
      </c>
      <c r="AG140" s="2">
        <v>118.57</v>
      </c>
      <c r="AH140" s="2">
        <v>121.54</v>
      </c>
      <c r="AI140" s="2">
        <v>124.57</v>
      </c>
      <c r="AJ140" s="2">
        <v>134.87</v>
      </c>
      <c r="AK140" s="2">
        <v>138.25</v>
      </c>
      <c r="AL140" s="2">
        <v>141.69999999999999</v>
      </c>
      <c r="AM140" s="2">
        <v>145.25</v>
      </c>
      <c r="AN140" s="2">
        <v>157.18</v>
      </c>
      <c r="AO140" s="2">
        <v>161.11000000000001</v>
      </c>
      <c r="AP140" s="2">
        <v>165.14</v>
      </c>
      <c r="AQ140" s="2">
        <v>169.27</v>
      </c>
      <c r="AT140">
        <v>54.33</v>
      </c>
      <c r="AU140">
        <v>55.89</v>
      </c>
      <c r="AV140">
        <v>57.49</v>
      </c>
      <c r="AW140">
        <v>59.15</v>
      </c>
      <c r="AX140">
        <v>60.85</v>
      </c>
      <c r="AY140">
        <v>62.6</v>
      </c>
      <c r="AZ140">
        <v>64.89</v>
      </c>
      <c r="BA140">
        <v>66.75</v>
      </c>
      <c r="BB140">
        <v>72.45</v>
      </c>
      <c r="BC140">
        <v>76.45</v>
      </c>
      <c r="BD140">
        <v>78.36</v>
      </c>
      <c r="BE140">
        <v>80.62</v>
      </c>
      <c r="BF140">
        <v>87.05</v>
      </c>
      <c r="BG140">
        <v>89.27</v>
      </c>
      <c r="BH140">
        <v>91.5</v>
      </c>
      <c r="BI140">
        <v>94.13</v>
      </c>
      <c r="BJ140">
        <v>101.02</v>
      </c>
      <c r="BK140">
        <v>104.19</v>
      </c>
      <c r="BL140">
        <v>106.79</v>
      </c>
      <c r="BM140">
        <v>112.01</v>
      </c>
      <c r="BN140">
        <v>118.57</v>
      </c>
      <c r="BO140">
        <v>121.54</v>
      </c>
      <c r="BP140">
        <v>124.57</v>
      </c>
      <c r="BQ140">
        <v>134.87</v>
      </c>
      <c r="BR140">
        <v>138.25</v>
      </c>
      <c r="BS140">
        <v>141.69999999999999</v>
      </c>
      <c r="BT140">
        <v>145.25</v>
      </c>
      <c r="BU140">
        <v>157.18</v>
      </c>
      <c r="BV140">
        <v>161.11000000000001</v>
      </c>
      <c r="BW140">
        <v>165.14</v>
      </c>
      <c r="BX140">
        <v>169.27</v>
      </c>
      <c r="CC140">
        <v>54.35102168372115</v>
      </c>
      <c r="CD140">
        <v>55.568484569436492</v>
      </c>
      <c r="CE140">
        <v>56.813218623791869</v>
      </c>
      <c r="CF140">
        <v>58.085834720964797</v>
      </c>
      <c r="CG140">
        <v>59.38695741871441</v>
      </c>
      <c r="CJ140">
        <v>55.57</v>
      </c>
      <c r="CK140">
        <v>56.81</v>
      </c>
      <c r="CL140">
        <v>58.08</v>
      </c>
      <c r="CO140" t="s">
        <v>43</v>
      </c>
      <c r="CP140">
        <v>2.8655783258075697E-2</v>
      </c>
      <c r="CQ140">
        <v>5.1325341887557087E-2</v>
      </c>
      <c r="CR140">
        <v>2.5052192066805767E-2</v>
      </c>
      <c r="CS140">
        <v>2.4909916966943498E-2</v>
      </c>
      <c r="CT140">
        <v>2.5068786303882613E-2</v>
      </c>
      <c r="CU140">
        <v>8.4998508798091302E-2</v>
      </c>
      <c r="CV140">
        <v>2.5013743815283027E-2</v>
      </c>
      <c r="CW140">
        <v>2.5073746312684428E-2</v>
      </c>
      <c r="CX140">
        <v>2.4983649444081053E-2</v>
      </c>
      <c r="CY140">
        <v>8.4354262378764672E-2</v>
      </c>
      <c r="CZ140">
        <v>2.4949982346710659E-2</v>
      </c>
      <c r="DA140">
        <v>2.5031576530026325E-2</v>
      </c>
      <c r="DB140">
        <v>2.498039654979281E-2</v>
      </c>
      <c r="DC140">
        <v>8.3825136612021872E-2</v>
      </c>
      <c r="DD140">
        <v>2.5007562770999334E-2</v>
      </c>
      <c r="DE140">
        <v>2.4987702902115022E-2</v>
      </c>
      <c r="DF140">
        <v>2.495441021211257E-2</v>
      </c>
      <c r="DG140">
        <v>8.3247495083809339E-2</v>
      </c>
      <c r="DH140">
        <v>2.4982710926694209E-2</v>
      </c>
      <c r="DI140">
        <v>2.5048494560175535E-2</v>
      </c>
      <c r="DJ140">
        <v>2.4930064176402721E-2</v>
      </c>
      <c r="DK140">
        <v>8.2684434454523656E-2</v>
      </c>
      <c r="DL140">
        <v>2.5061170015570514E-2</v>
      </c>
      <c r="DM140">
        <v>2.4954792043399555E-2</v>
      </c>
      <c r="DN140">
        <v>2.5052928722653574E-2</v>
      </c>
      <c r="DO140">
        <v>8.2134251290877841E-2</v>
      </c>
      <c r="DP140">
        <v>2.5003181066293463E-2</v>
      </c>
      <c r="DQ140">
        <v>2.5013965613555785E-2</v>
      </c>
      <c r="DR140">
        <v>2.500908320213167E-2</v>
      </c>
      <c r="DU140">
        <v>1.6000000000000014</v>
      </c>
    </row>
    <row r="141" spans="1:125" x14ac:dyDescent="0.25">
      <c r="A141">
        <v>24</v>
      </c>
      <c r="B141" t="s">
        <v>200</v>
      </c>
      <c r="C141" t="s">
        <v>199</v>
      </c>
      <c r="D141">
        <v>24</v>
      </c>
      <c r="E141" t="s">
        <v>201</v>
      </c>
      <c r="L141" s="2"/>
      <c r="M141" s="2"/>
      <c r="N141" s="2">
        <v>94.56</v>
      </c>
      <c r="O141" s="2">
        <v>97.28</v>
      </c>
      <c r="P141" s="2">
        <v>102.02</v>
      </c>
      <c r="Q141" s="2">
        <v>104.57</v>
      </c>
      <c r="R141" s="2">
        <v>107.19</v>
      </c>
      <c r="S141" s="2">
        <v>109.87</v>
      </c>
      <c r="T141" s="2">
        <v>116.33</v>
      </c>
      <c r="U141" s="2">
        <v>119.24</v>
      </c>
      <c r="V141" s="2">
        <v>122.23</v>
      </c>
      <c r="W141" s="2">
        <v>125.29</v>
      </c>
      <c r="X141" s="2">
        <v>132.72</v>
      </c>
      <c r="Y141" s="2">
        <v>136.03</v>
      </c>
      <c r="Z141" s="2">
        <v>139.43</v>
      </c>
      <c r="AA141" s="2">
        <v>142.91999999999999</v>
      </c>
      <c r="AB141" s="2">
        <v>151.72999999999999</v>
      </c>
      <c r="AC141" s="2">
        <v>155.52000000000001</v>
      </c>
      <c r="AD141" s="2">
        <v>159.41</v>
      </c>
      <c r="AE141" s="2">
        <v>163.38999999999999</v>
      </c>
      <c r="AF141" s="2">
        <v>170.53</v>
      </c>
      <c r="AG141" s="2">
        <v>174.79</v>
      </c>
      <c r="AH141" s="2">
        <v>179.16</v>
      </c>
      <c r="AI141" s="2">
        <v>183.64</v>
      </c>
      <c r="AJ141" s="2">
        <v>186.98</v>
      </c>
      <c r="AK141" s="2">
        <v>191.66</v>
      </c>
      <c r="AL141" s="2">
        <v>196.44</v>
      </c>
      <c r="AM141" s="2">
        <v>201.35</v>
      </c>
      <c r="AN141" s="2">
        <v>201.84</v>
      </c>
      <c r="AO141" s="2">
        <v>206.88</v>
      </c>
      <c r="AP141" s="2">
        <v>212.06</v>
      </c>
      <c r="AQ141" s="2">
        <v>217.36</v>
      </c>
      <c r="AT141">
        <v>76.989999999999995</v>
      </c>
      <c r="AU141">
        <v>81.96</v>
      </c>
      <c r="AV141">
        <v>87.16</v>
      </c>
      <c r="AW141">
        <v>92.59</v>
      </c>
      <c r="AX141">
        <v>98.26</v>
      </c>
      <c r="AY141">
        <v>104.18</v>
      </c>
      <c r="AZ141">
        <v>109.87</v>
      </c>
      <c r="BA141">
        <v>116.3</v>
      </c>
      <c r="BB141">
        <v>119.24</v>
      </c>
      <c r="BC141">
        <v>122.23</v>
      </c>
      <c r="BD141">
        <v>125.29</v>
      </c>
      <c r="BE141">
        <v>132.56</v>
      </c>
      <c r="BF141">
        <v>136.03</v>
      </c>
      <c r="BG141">
        <v>139.43</v>
      </c>
      <c r="BH141">
        <v>142.91999999999999</v>
      </c>
      <c r="BI141">
        <v>151.13</v>
      </c>
      <c r="BJ141">
        <v>155.52000000000001</v>
      </c>
      <c r="BK141">
        <v>159.41</v>
      </c>
      <c r="BL141">
        <v>163.38999999999999</v>
      </c>
      <c r="BM141">
        <v>170.53</v>
      </c>
      <c r="BN141">
        <v>174.79</v>
      </c>
      <c r="BO141">
        <v>179.16</v>
      </c>
      <c r="BP141">
        <v>183.64</v>
      </c>
      <c r="BQ141">
        <v>186.98</v>
      </c>
      <c r="BR141">
        <v>191.66</v>
      </c>
      <c r="BS141">
        <v>196.44</v>
      </c>
      <c r="BT141">
        <v>201.35</v>
      </c>
      <c r="BU141">
        <v>201.84</v>
      </c>
      <c r="BV141">
        <v>206.88</v>
      </c>
      <c r="BW141">
        <v>212.06</v>
      </c>
      <c r="BX141">
        <v>217.36</v>
      </c>
      <c r="CC141">
        <v>81.570040913827327</v>
      </c>
      <c r="CD141">
        <v>83.397209830297044</v>
      </c>
      <c r="CE141">
        <v>85.265307330495702</v>
      </c>
      <c r="CF141">
        <v>87.175250214698792</v>
      </c>
      <c r="CG141">
        <v>89.127975819508038</v>
      </c>
      <c r="CJ141">
        <v>59.870402611199999</v>
      </c>
      <c r="CK141">
        <v>63.7</v>
      </c>
      <c r="CL141">
        <v>67.67</v>
      </c>
      <c r="CO141" t="s">
        <v>201</v>
      </c>
      <c r="CP141">
        <v>2.8764805414551595E-2</v>
      </c>
      <c r="CQ141">
        <v>4.872532894736837E-2</v>
      </c>
      <c r="CR141">
        <v>2.4995099000196013E-2</v>
      </c>
      <c r="CS141">
        <v>2.5054987089987612E-2</v>
      </c>
      <c r="CT141">
        <v>2.5002332307118267E-2</v>
      </c>
      <c r="CU141">
        <v>5.879675980704463E-2</v>
      </c>
      <c r="CV141">
        <v>2.5015043410985958E-2</v>
      </c>
      <c r="CW141">
        <v>2.5075478027507626E-2</v>
      </c>
      <c r="CX141">
        <v>2.5034770514603635E-2</v>
      </c>
      <c r="CY141">
        <v>5.9302418389336677E-2</v>
      </c>
      <c r="CZ141">
        <v>2.4939722724532869E-2</v>
      </c>
      <c r="DA141">
        <v>2.4994486510328647E-2</v>
      </c>
      <c r="DB141">
        <v>2.5030481245069069E-2</v>
      </c>
      <c r="DC141">
        <v>6.1642877134061032E-2</v>
      </c>
      <c r="DD141">
        <v>2.4978580373031179E-2</v>
      </c>
      <c r="DE141">
        <v>2.5012860082304439E-2</v>
      </c>
      <c r="DF141">
        <v>2.496706605608174E-2</v>
      </c>
      <c r="DG141">
        <v>4.3699124793439105E-2</v>
      </c>
      <c r="DH141">
        <v>2.4980941769776527E-2</v>
      </c>
      <c r="DI141">
        <v>2.5001430287773928E-2</v>
      </c>
      <c r="DJ141">
        <v>2.5005581603036335E-2</v>
      </c>
      <c r="DK141">
        <v>1.8187758658244412E-2</v>
      </c>
      <c r="DL141">
        <v>2.5029414910685673E-2</v>
      </c>
      <c r="DM141">
        <v>2.4939997912970892E-2</v>
      </c>
      <c r="DN141">
        <v>2.4994909387090189E-2</v>
      </c>
      <c r="DO141">
        <v>2.4335733796871572E-3</v>
      </c>
      <c r="DP141">
        <v>2.497027348394764E-2</v>
      </c>
      <c r="DQ141">
        <v>2.5038669760247521E-2</v>
      </c>
      <c r="DR141">
        <v>2.4992926530227347E-2</v>
      </c>
      <c r="DU141">
        <v>5.2000000000000028</v>
      </c>
    </row>
    <row r="142" spans="1:125" x14ac:dyDescent="0.25">
      <c r="A142">
        <v>24</v>
      </c>
      <c r="B142" t="s">
        <v>200</v>
      </c>
      <c r="C142" t="s">
        <v>199</v>
      </c>
      <c r="D142">
        <v>24</v>
      </c>
      <c r="E142" t="s">
        <v>202</v>
      </c>
      <c r="L142" s="2"/>
      <c r="M142" s="2"/>
      <c r="N142" s="2">
        <v>59.14</v>
      </c>
      <c r="O142" s="2">
        <v>60.84</v>
      </c>
      <c r="P142" s="2">
        <v>63.92</v>
      </c>
      <c r="Q142" s="2">
        <v>65.52</v>
      </c>
      <c r="R142" s="2">
        <v>67.150000000000006</v>
      </c>
      <c r="S142" s="2">
        <v>68.83</v>
      </c>
      <c r="T142" s="2">
        <v>74.58</v>
      </c>
      <c r="U142" s="2">
        <v>76.44</v>
      </c>
      <c r="V142" s="2">
        <v>78.36</v>
      </c>
      <c r="W142" s="2">
        <v>80.319999999999993</v>
      </c>
      <c r="X142" s="2">
        <v>86.98</v>
      </c>
      <c r="Y142" s="2">
        <v>89.15</v>
      </c>
      <c r="Z142" s="2">
        <v>91.38</v>
      </c>
      <c r="AA142" s="2">
        <v>93.66</v>
      </c>
      <c r="AB142" s="2">
        <v>101.39</v>
      </c>
      <c r="AC142" s="2">
        <v>103.92</v>
      </c>
      <c r="AD142" s="2">
        <v>106.52</v>
      </c>
      <c r="AE142" s="2">
        <v>109.18</v>
      </c>
      <c r="AF142" s="2">
        <v>118.13</v>
      </c>
      <c r="AG142" s="2">
        <v>121.08</v>
      </c>
      <c r="AH142" s="2">
        <v>124.11</v>
      </c>
      <c r="AI142" s="2">
        <v>127.21</v>
      </c>
      <c r="AJ142" s="2">
        <v>137.58000000000001</v>
      </c>
      <c r="AK142" s="2">
        <v>141.03</v>
      </c>
      <c r="AL142" s="2">
        <v>144.54</v>
      </c>
      <c r="AM142" s="2">
        <v>148.16999999999999</v>
      </c>
      <c r="AN142" s="2">
        <v>160.16999999999999</v>
      </c>
      <c r="AO142" s="2">
        <v>164.18</v>
      </c>
      <c r="AP142" s="2">
        <v>168.29</v>
      </c>
      <c r="AQ142" s="2">
        <v>172.49</v>
      </c>
      <c r="AT142">
        <v>55.85</v>
      </c>
      <c r="AU142">
        <v>57.45</v>
      </c>
      <c r="AV142">
        <v>59.1</v>
      </c>
      <c r="AW142">
        <v>60.8</v>
      </c>
      <c r="AX142">
        <v>62.54</v>
      </c>
      <c r="AY142">
        <v>64.33</v>
      </c>
      <c r="AZ142">
        <v>66.66</v>
      </c>
      <c r="BA142">
        <v>68.569999999999993</v>
      </c>
      <c r="BB142">
        <v>74.31</v>
      </c>
      <c r="BC142">
        <v>78.36</v>
      </c>
      <c r="BD142">
        <v>80.319999999999993</v>
      </c>
      <c r="BE142">
        <v>82.63</v>
      </c>
      <c r="BF142">
        <v>89.11</v>
      </c>
      <c r="BG142">
        <v>91.38</v>
      </c>
      <c r="BH142">
        <v>93.66</v>
      </c>
      <c r="BI142">
        <v>96.35</v>
      </c>
      <c r="BJ142">
        <v>103.29</v>
      </c>
      <c r="BK142">
        <v>106.52</v>
      </c>
      <c r="BL142">
        <v>109.18</v>
      </c>
      <c r="BM142">
        <v>114.46</v>
      </c>
      <c r="BN142">
        <v>121.08</v>
      </c>
      <c r="BO142">
        <v>124.11</v>
      </c>
      <c r="BP142">
        <v>127.21</v>
      </c>
      <c r="BQ142">
        <v>137.58000000000001</v>
      </c>
      <c r="BR142">
        <v>141.03</v>
      </c>
      <c r="BS142">
        <v>144.54</v>
      </c>
      <c r="BT142">
        <v>148.16999999999999</v>
      </c>
      <c r="BU142">
        <v>160.16999999999999</v>
      </c>
      <c r="BV142">
        <v>164.18</v>
      </c>
      <c r="BW142">
        <v>168.29</v>
      </c>
      <c r="BX142">
        <v>172.49</v>
      </c>
      <c r="BZ142">
        <v>0.48541302958864546</v>
      </c>
      <c r="CC142">
        <v>55.362941117544771</v>
      </c>
      <c r="CD142">
        <v>56.603070998577763</v>
      </c>
      <c r="CE142">
        <v>57.870979788945903</v>
      </c>
      <c r="CF142">
        <v>59.167289736218287</v>
      </c>
      <c r="CG142">
        <v>60.492637026309573</v>
      </c>
      <c r="CJ142">
        <v>56.600063999999996</v>
      </c>
      <c r="CK142">
        <v>57.870000000000005</v>
      </c>
      <c r="CL142">
        <v>59.16</v>
      </c>
      <c r="CO142" t="s">
        <v>202</v>
      </c>
      <c r="CP142">
        <v>2.8745350016909078E-2</v>
      </c>
      <c r="CQ142">
        <v>5.0624589086127519E-2</v>
      </c>
      <c r="CR142">
        <v>2.5031289111389146E-2</v>
      </c>
      <c r="CS142">
        <v>2.4877899877900025E-2</v>
      </c>
      <c r="CT142">
        <v>2.5018615040952978E-2</v>
      </c>
      <c r="CU142">
        <v>8.3539154438471597E-2</v>
      </c>
      <c r="CV142">
        <v>2.4939662107803694E-2</v>
      </c>
      <c r="CW142">
        <v>2.5117739403453711E-2</v>
      </c>
      <c r="CX142">
        <v>2.5012761613067813E-2</v>
      </c>
      <c r="CY142">
        <v>8.291832669322724E-2</v>
      </c>
      <c r="CZ142">
        <v>2.494826396872846E-2</v>
      </c>
      <c r="DA142">
        <v>2.5014021312394722E-2</v>
      </c>
      <c r="DB142">
        <v>2.4950755088640853E-2</v>
      </c>
      <c r="DC142">
        <v>8.2532564595344915E-2</v>
      </c>
      <c r="DD142">
        <v>2.4953151198343043E-2</v>
      </c>
      <c r="DE142">
        <v>2.5019245573518034E-2</v>
      </c>
      <c r="DF142">
        <v>2.4971836274878059E-2</v>
      </c>
      <c r="DG142">
        <v>8.1974720644806626E-2</v>
      </c>
      <c r="DH142">
        <v>2.4972487937018565E-2</v>
      </c>
      <c r="DI142">
        <v>2.502477700693757E-2</v>
      </c>
      <c r="DJ142">
        <v>2.4977842236725441E-2</v>
      </c>
      <c r="DK142">
        <v>8.151874852605942E-2</v>
      </c>
      <c r="DL142">
        <v>2.5076319232446492E-2</v>
      </c>
      <c r="DM142">
        <v>2.4888321633694893E-2</v>
      </c>
      <c r="DN142">
        <v>2.5114155251141523E-2</v>
      </c>
      <c r="DO142">
        <v>8.0988054261996359E-2</v>
      </c>
      <c r="DP142">
        <v>2.5035899356933383E-2</v>
      </c>
      <c r="DQ142">
        <v>2.5033499817273631E-2</v>
      </c>
      <c r="DR142">
        <v>2.4956919603066237E-2</v>
      </c>
      <c r="DU142">
        <v>1.6499999999999986</v>
      </c>
    </row>
    <row r="143" spans="1:125" x14ac:dyDescent="0.25">
      <c r="A143">
        <v>25</v>
      </c>
      <c r="C143" t="s">
        <v>203</v>
      </c>
      <c r="D143">
        <v>25</v>
      </c>
      <c r="E143" t="s">
        <v>204</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CG143" t="s">
        <v>289</v>
      </c>
      <c r="CO143" t="s">
        <v>204</v>
      </c>
      <c r="DU143">
        <v>0</v>
      </c>
    </row>
    <row r="144" spans="1:125" x14ac:dyDescent="0.25">
      <c r="A144">
        <v>25</v>
      </c>
      <c r="B144" t="s">
        <v>204</v>
      </c>
      <c r="C144" t="s">
        <v>203</v>
      </c>
      <c r="D144">
        <v>25</v>
      </c>
      <c r="E144" t="s">
        <v>38</v>
      </c>
      <c r="F144" t="s">
        <v>128</v>
      </c>
      <c r="L144" s="2"/>
      <c r="M144" s="2"/>
      <c r="N144" s="2">
        <v>4.97</v>
      </c>
      <c r="O144" s="2">
        <v>5.1100000000000003</v>
      </c>
      <c r="P144" s="2">
        <v>5.19</v>
      </c>
      <c r="Q144" s="2">
        <v>5.32</v>
      </c>
      <c r="R144" s="2">
        <v>5.45</v>
      </c>
      <c r="S144" s="2">
        <v>5.59</v>
      </c>
      <c r="T144" s="2">
        <v>6.11</v>
      </c>
      <c r="U144" s="2">
        <v>6.26</v>
      </c>
      <c r="V144" s="2">
        <v>6.42</v>
      </c>
      <c r="W144" s="2">
        <v>6.58</v>
      </c>
      <c r="X144" s="2">
        <v>6.98</v>
      </c>
      <c r="Y144" s="2">
        <v>7.15</v>
      </c>
      <c r="Z144" s="2">
        <v>7.33</v>
      </c>
      <c r="AA144" s="2">
        <v>7.52</v>
      </c>
      <c r="AB144" s="2">
        <v>7.99</v>
      </c>
      <c r="AC144" s="2">
        <v>8.19</v>
      </c>
      <c r="AD144" s="2">
        <v>8.4</v>
      </c>
      <c r="AE144" s="2">
        <v>8.61</v>
      </c>
      <c r="AF144" s="2">
        <v>9.1999999999999993</v>
      </c>
      <c r="AG144" s="2">
        <v>9.43</v>
      </c>
      <c r="AH144" s="2">
        <v>9.67</v>
      </c>
      <c r="AI144" s="2">
        <v>9.91</v>
      </c>
      <c r="AJ144" s="2">
        <v>10.56</v>
      </c>
      <c r="AK144" s="2">
        <v>10.82</v>
      </c>
      <c r="AL144" s="2">
        <v>11.09</v>
      </c>
      <c r="AM144" s="2">
        <v>11.37</v>
      </c>
      <c r="AN144" s="2">
        <v>12.32</v>
      </c>
      <c r="AO144" s="2">
        <v>12.63</v>
      </c>
      <c r="AP144" s="2">
        <v>12.94</v>
      </c>
      <c r="AQ144" s="2">
        <v>13.27</v>
      </c>
      <c r="AT144">
        <v>5.79</v>
      </c>
      <c r="AU144">
        <v>4.97</v>
      </c>
      <c r="AV144">
        <v>5.1100000000000003</v>
      </c>
      <c r="AW144">
        <v>5.19</v>
      </c>
      <c r="AX144">
        <v>5.32</v>
      </c>
      <c r="AY144">
        <v>5.45</v>
      </c>
      <c r="AZ144">
        <v>5.59</v>
      </c>
      <c r="BA144">
        <v>6.11</v>
      </c>
      <c r="BB144">
        <v>6.26</v>
      </c>
      <c r="BC144">
        <v>6.42</v>
      </c>
      <c r="BD144">
        <v>6.58</v>
      </c>
      <c r="BE144">
        <v>6.98</v>
      </c>
      <c r="BF144">
        <v>7.15</v>
      </c>
      <c r="BG144">
        <v>7.33</v>
      </c>
      <c r="BH144">
        <v>7.52</v>
      </c>
      <c r="BI144">
        <v>7.99</v>
      </c>
      <c r="BJ144">
        <v>8.19</v>
      </c>
      <c r="BK144">
        <v>8.4</v>
      </c>
      <c r="BL144">
        <v>8.61</v>
      </c>
      <c r="BM144">
        <v>9.1999999999999993</v>
      </c>
      <c r="BN144">
        <v>9.43</v>
      </c>
      <c r="BO144">
        <v>9.67</v>
      </c>
      <c r="BP144">
        <v>9.91</v>
      </c>
      <c r="BQ144">
        <v>10.56</v>
      </c>
      <c r="BR144">
        <v>10.82</v>
      </c>
      <c r="BS144">
        <v>11.09</v>
      </c>
      <c r="BT144">
        <v>11.37</v>
      </c>
      <c r="BU144">
        <v>12.32</v>
      </c>
      <c r="BV144">
        <v>12.63</v>
      </c>
      <c r="BW144">
        <v>12.94</v>
      </c>
      <c r="BX144">
        <v>13.27</v>
      </c>
      <c r="CA144" t="s">
        <v>290</v>
      </c>
      <c r="CC144">
        <v>3.8346039705000132</v>
      </c>
      <c r="CD144">
        <v>3.9204990994392128</v>
      </c>
      <c r="CE144">
        <v>4.0083182792666516</v>
      </c>
      <c r="CF144">
        <v>4.0981046087222239</v>
      </c>
      <c r="CG144">
        <v>4.1899021519576021</v>
      </c>
      <c r="CJ144">
        <v>3.9204990994392128</v>
      </c>
      <c r="CK144">
        <v>4.01</v>
      </c>
      <c r="CL144">
        <v>4.0999999999999996</v>
      </c>
      <c r="CO144" t="s">
        <v>38</v>
      </c>
      <c r="CP144">
        <v>2.8169014084507157E-2</v>
      </c>
      <c r="CQ144">
        <v>1.5655577299412929E-2</v>
      </c>
      <c r="CR144">
        <v>2.5048169556840055E-2</v>
      </c>
      <c r="CS144">
        <v>2.4436090225563888E-2</v>
      </c>
      <c r="CT144">
        <v>2.5688073394495352E-2</v>
      </c>
      <c r="CU144">
        <v>9.302325581395357E-2</v>
      </c>
      <c r="CV144">
        <v>2.4549918166939355E-2</v>
      </c>
      <c r="CW144">
        <v>2.5559105431309927E-2</v>
      </c>
      <c r="CX144">
        <v>2.4922118380062329E-2</v>
      </c>
      <c r="CY144">
        <v>6.0790273556231053E-2</v>
      </c>
      <c r="CZ144">
        <v>2.4355300859598843E-2</v>
      </c>
      <c r="DA144">
        <v>2.5174825174825135E-2</v>
      </c>
      <c r="DB144">
        <v>2.5920873124147273E-2</v>
      </c>
      <c r="DC144">
        <v>6.2500000000000083E-2</v>
      </c>
      <c r="DD144">
        <v>2.5031289111389146E-2</v>
      </c>
      <c r="DE144">
        <v>2.5641025641025748E-2</v>
      </c>
      <c r="DF144">
        <v>2.499999999999989E-2</v>
      </c>
      <c r="DG144">
        <v>6.8524970963995346E-2</v>
      </c>
      <c r="DH144">
        <v>2.500000000000005E-2</v>
      </c>
      <c r="DI144">
        <v>2.5450689289501616E-2</v>
      </c>
      <c r="DJ144">
        <v>2.4819027921406434E-2</v>
      </c>
      <c r="DK144">
        <v>6.5590312815338073E-2</v>
      </c>
      <c r="DL144">
        <v>2.4621212121212099E-2</v>
      </c>
      <c r="DM144">
        <v>2.4953789279112713E-2</v>
      </c>
      <c r="DN144">
        <v>2.5247971145175775E-2</v>
      </c>
      <c r="DO144">
        <v>8.3553210202286815E-2</v>
      </c>
      <c r="DP144">
        <v>2.5162337662337702E-2</v>
      </c>
      <c r="DQ144">
        <v>2.4544734758511377E-2</v>
      </c>
      <c r="DR144">
        <v>2.5502318392581151E-2</v>
      </c>
      <c r="DU144">
        <v>0.14000000000000057</v>
      </c>
    </row>
    <row r="145" spans="1:125" x14ac:dyDescent="0.25">
      <c r="A145">
        <v>25</v>
      </c>
      <c r="B145" t="s">
        <v>204</v>
      </c>
      <c r="C145" t="s">
        <v>203</v>
      </c>
      <c r="D145">
        <v>25</v>
      </c>
      <c r="E145" t="s">
        <v>40</v>
      </c>
      <c r="L145" s="2"/>
      <c r="M145" s="2"/>
      <c r="N145" s="2">
        <v>0.81</v>
      </c>
      <c r="O145" s="2">
        <v>0.83</v>
      </c>
      <c r="P145" s="2">
        <v>0.85</v>
      </c>
      <c r="Q145" s="2">
        <v>0.87</v>
      </c>
      <c r="R145" s="2">
        <v>0.9</v>
      </c>
      <c r="S145" s="2">
        <v>0.92</v>
      </c>
      <c r="T145" s="2">
        <v>0.94</v>
      </c>
      <c r="U145" s="2">
        <v>0.96</v>
      </c>
      <c r="V145" s="2">
        <v>0.98</v>
      </c>
      <c r="W145" s="2">
        <v>1.01</v>
      </c>
      <c r="X145" s="2">
        <v>1.03</v>
      </c>
      <c r="Y145" s="2">
        <v>1.05</v>
      </c>
      <c r="Z145" s="2">
        <v>1.08</v>
      </c>
      <c r="AA145" s="2">
        <v>1.1100000000000001</v>
      </c>
      <c r="AB145" s="2">
        <v>1.1299999999999999</v>
      </c>
      <c r="AC145" s="2">
        <v>1.1599999999999999</v>
      </c>
      <c r="AD145" s="2">
        <v>1.19</v>
      </c>
      <c r="AE145" s="2">
        <v>1.22</v>
      </c>
      <c r="AF145" s="2">
        <v>1.24</v>
      </c>
      <c r="AG145" s="2">
        <v>1.27</v>
      </c>
      <c r="AH145" s="2">
        <v>1.3</v>
      </c>
      <c r="AI145" s="2">
        <v>1.34</v>
      </c>
      <c r="AJ145" s="2">
        <v>1.36</v>
      </c>
      <c r="AK145" s="2">
        <v>1.4</v>
      </c>
      <c r="AL145" s="2">
        <v>1.43</v>
      </c>
      <c r="AM145" s="2">
        <v>1.47</v>
      </c>
      <c r="AN145" s="2">
        <v>1.5</v>
      </c>
      <c r="AO145" s="2">
        <v>1.53</v>
      </c>
      <c r="AP145" s="2">
        <v>1.57</v>
      </c>
      <c r="AQ145" s="2">
        <v>1.61</v>
      </c>
      <c r="AT145">
        <v>0.79</v>
      </c>
      <c r="AU145">
        <v>0.81</v>
      </c>
      <c r="AV145">
        <v>0.83</v>
      </c>
      <c r="AW145">
        <v>0.85</v>
      </c>
      <c r="AX145">
        <v>0.87</v>
      </c>
      <c r="AY145">
        <v>0.9</v>
      </c>
      <c r="AZ145">
        <v>0.92</v>
      </c>
      <c r="BA145">
        <v>0.94</v>
      </c>
      <c r="BB145">
        <v>0.96</v>
      </c>
      <c r="BC145">
        <v>0.98</v>
      </c>
      <c r="BD145">
        <v>1.01</v>
      </c>
      <c r="BE145">
        <v>1.03</v>
      </c>
      <c r="BF145">
        <v>1.05</v>
      </c>
      <c r="BG145">
        <v>1.08</v>
      </c>
      <c r="BH145">
        <v>1.1100000000000001</v>
      </c>
      <c r="BI145">
        <v>1.1299999999999999</v>
      </c>
      <c r="BJ145">
        <v>1.1599999999999999</v>
      </c>
      <c r="BK145">
        <v>1.19</v>
      </c>
      <c r="BL145">
        <v>1.22</v>
      </c>
      <c r="BM145">
        <v>1.24</v>
      </c>
      <c r="BN145">
        <v>1.27</v>
      </c>
      <c r="BO145">
        <v>1.3</v>
      </c>
      <c r="BP145">
        <v>1.34</v>
      </c>
      <c r="BQ145">
        <v>1.36</v>
      </c>
      <c r="BR145">
        <v>1.4</v>
      </c>
      <c r="BS145">
        <v>1.43</v>
      </c>
      <c r="BT145">
        <v>1.47</v>
      </c>
      <c r="BU145">
        <v>1.5</v>
      </c>
      <c r="BV145">
        <v>1.53</v>
      </c>
      <c r="BW145">
        <v>1.57</v>
      </c>
      <c r="BX145">
        <v>1.61</v>
      </c>
      <c r="CC145">
        <v>0.33439825717657429</v>
      </c>
      <c r="CD145">
        <v>0.34188877813732954</v>
      </c>
      <c r="CE145">
        <v>0.34954708676760565</v>
      </c>
      <c r="CF145">
        <v>0.35737694151119997</v>
      </c>
      <c r="CG145">
        <v>0.36538218500105085</v>
      </c>
      <c r="CJ145">
        <v>0.34188877813732954</v>
      </c>
      <c r="CK145">
        <v>0.35</v>
      </c>
      <c r="CL145">
        <v>0.36</v>
      </c>
      <c r="CO145" t="s">
        <v>40</v>
      </c>
      <c r="CP145">
        <v>2.4691358024691242E-2</v>
      </c>
      <c r="CQ145">
        <v>2.4096385542168697E-2</v>
      </c>
      <c r="CR145">
        <v>2.3529411764705903E-2</v>
      </c>
      <c r="CS145">
        <v>3.4482758620689689E-2</v>
      </c>
      <c r="CT145">
        <v>2.222222222222224E-2</v>
      </c>
      <c r="CU145">
        <v>2.1739130434782507E-2</v>
      </c>
      <c r="CV145">
        <v>2.1276595744680871E-2</v>
      </c>
      <c r="CW145">
        <v>2.0833333333333353E-2</v>
      </c>
      <c r="CX145">
        <v>3.0612244897959211E-2</v>
      </c>
      <c r="CY145">
        <v>1.980198019801982E-2</v>
      </c>
      <c r="CZ145">
        <v>1.9417475728155355E-2</v>
      </c>
      <c r="DA145">
        <v>2.8571428571428595E-2</v>
      </c>
      <c r="DB145">
        <v>2.7777777777777801E-2</v>
      </c>
      <c r="DC145">
        <v>1.8018018018017834E-2</v>
      </c>
      <c r="DD145">
        <v>2.6548672566371709E-2</v>
      </c>
      <c r="DE145">
        <v>2.5862068965517265E-2</v>
      </c>
      <c r="DF145">
        <v>2.521008403361347E-2</v>
      </c>
      <c r="DG145">
        <v>1.6393442622950834E-2</v>
      </c>
      <c r="DH145">
        <v>2.4193548387096794E-2</v>
      </c>
      <c r="DI145">
        <v>2.3622047244094509E-2</v>
      </c>
      <c r="DJ145">
        <v>3.0769230769230795E-2</v>
      </c>
      <c r="DK145">
        <v>1.492537313432837E-2</v>
      </c>
      <c r="DL145">
        <v>2.9411764705882214E-2</v>
      </c>
      <c r="DM145">
        <v>2.142857142857145E-2</v>
      </c>
      <c r="DN145">
        <v>2.7972027972028E-2</v>
      </c>
      <c r="DO145">
        <v>2.0408163265306142E-2</v>
      </c>
      <c r="DP145">
        <v>2.0000000000000018E-2</v>
      </c>
      <c r="DQ145">
        <v>2.6143790849673224E-2</v>
      </c>
      <c r="DR145">
        <v>2.5477707006369449E-2</v>
      </c>
      <c r="DU145">
        <v>1.9999999999999907E-2</v>
      </c>
    </row>
    <row r="146" spans="1:125" x14ac:dyDescent="0.25">
      <c r="A146">
        <v>25</v>
      </c>
      <c r="B146" t="s">
        <v>204</v>
      </c>
      <c r="C146" t="s">
        <v>203</v>
      </c>
      <c r="D146">
        <v>25</v>
      </c>
      <c r="E146" t="s">
        <v>42</v>
      </c>
      <c r="L146" s="2"/>
      <c r="M146" s="2"/>
      <c r="N146" s="2">
        <v>43.8</v>
      </c>
      <c r="O146" s="2">
        <v>45.06</v>
      </c>
      <c r="P146" s="2">
        <v>49.32</v>
      </c>
      <c r="Q146" s="2">
        <v>50.55</v>
      </c>
      <c r="R146" s="2">
        <v>51.81</v>
      </c>
      <c r="S146" s="2">
        <v>53.11</v>
      </c>
      <c r="T146" s="2">
        <v>57.02</v>
      </c>
      <c r="U146" s="2">
        <v>58.45</v>
      </c>
      <c r="V146" s="2">
        <v>59.91</v>
      </c>
      <c r="W146" s="2">
        <v>61.41</v>
      </c>
      <c r="X146" s="2">
        <v>65.37</v>
      </c>
      <c r="Y146" s="2">
        <v>67</v>
      </c>
      <c r="Z146" s="2">
        <v>68.680000000000007</v>
      </c>
      <c r="AA146" s="2">
        <v>70.400000000000006</v>
      </c>
      <c r="AB146" s="2">
        <v>74.44</v>
      </c>
      <c r="AC146" s="2">
        <v>76.3</v>
      </c>
      <c r="AD146" s="2">
        <v>78.209999999999994</v>
      </c>
      <c r="AE146" s="2">
        <v>80.16</v>
      </c>
      <c r="AF146" s="2">
        <v>84.77</v>
      </c>
      <c r="AG146" s="2">
        <v>86.89</v>
      </c>
      <c r="AH146" s="2">
        <v>89.06</v>
      </c>
      <c r="AI146" s="2">
        <v>91.29</v>
      </c>
      <c r="AJ146" s="2">
        <v>95.85</v>
      </c>
      <c r="AK146" s="2">
        <v>98.25</v>
      </c>
      <c r="AL146" s="2">
        <v>100.7</v>
      </c>
      <c r="AM146" s="2">
        <v>103.22</v>
      </c>
      <c r="AN146" s="2">
        <v>106.53</v>
      </c>
      <c r="AO146" s="2">
        <v>109.19</v>
      </c>
      <c r="AP146" s="2">
        <v>111.92</v>
      </c>
      <c r="AQ146" s="2">
        <v>114.72</v>
      </c>
      <c r="AT146">
        <v>50.93</v>
      </c>
      <c r="AU146">
        <v>43.8</v>
      </c>
      <c r="AV146">
        <v>45.06</v>
      </c>
      <c r="AW146">
        <v>49.32</v>
      </c>
      <c r="AX146">
        <v>50.55</v>
      </c>
      <c r="AY146">
        <v>51.81</v>
      </c>
      <c r="AZ146">
        <v>53.11</v>
      </c>
      <c r="BA146">
        <v>57.02</v>
      </c>
      <c r="BB146">
        <v>58.45</v>
      </c>
      <c r="BC146">
        <v>59.91</v>
      </c>
      <c r="BD146">
        <v>61.41</v>
      </c>
      <c r="BE146">
        <v>65.37</v>
      </c>
      <c r="BF146">
        <v>67</v>
      </c>
      <c r="BG146">
        <v>68.680000000000007</v>
      </c>
      <c r="BH146">
        <v>70.400000000000006</v>
      </c>
      <c r="BI146">
        <v>74.44</v>
      </c>
      <c r="BJ146">
        <v>76.3</v>
      </c>
      <c r="BK146">
        <v>78.209999999999994</v>
      </c>
      <c r="BL146">
        <v>80.16</v>
      </c>
      <c r="BM146">
        <v>84.77</v>
      </c>
      <c r="BN146">
        <v>86.89</v>
      </c>
      <c r="BO146">
        <v>89.06</v>
      </c>
      <c r="BP146">
        <v>91.29</v>
      </c>
      <c r="BQ146">
        <v>95.85</v>
      </c>
      <c r="BR146">
        <v>98.25</v>
      </c>
      <c r="BS146">
        <v>100.7</v>
      </c>
      <c r="BT146">
        <v>103.22</v>
      </c>
      <c r="BU146">
        <v>106.53</v>
      </c>
      <c r="BV146">
        <v>109.19</v>
      </c>
      <c r="BW146">
        <v>111.92</v>
      </c>
      <c r="BX146">
        <v>114.72</v>
      </c>
      <c r="CC146">
        <v>42.924459912177781</v>
      </c>
      <c r="CD146">
        <v>43.885967814210559</v>
      </c>
      <c r="CE146">
        <v>44.869013493248879</v>
      </c>
      <c r="CF146">
        <v>45.874079395497645</v>
      </c>
      <c r="CG146">
        <v>46.90165877395679</v>
      </c>
      <c r="CJ146">
        <v>43.89</v>
      </c>
      <c r="CK146">
        <v>44.87</v>
      </c>
      <c r="CL146">
        <v>45.87</v>
      </c>
      <c r="CO146" t="s">
        <v>42</v>
      </c>
      <c r="CP146">
        <v>2.8767123287671351E-2</v>
      </c>
      <c r="CQ146">
        <v>9.4540612516644432E-2</v>
      </c>
      <c r="CR146">
        <v>2.4939172749391662E-2</v>
      </c>
      <c r="CS146">
        <v>2.4925816023738976E-2</v>
      </c>
      <c r="CT146">
        <v>2.5091681142636501E-2</v>
      </c>
      <c r="CU146">
        <v>7.3620787045754171E-2</v>
      </c>
      <c r="CV146">
        <v>2.5078919677306202E-2</v>
      </c>
      <c r="CW146">
        <v>2.4978614200170977E-2</v>
      </c>
      <c r="CX146">
        <v>2.5037556334501755E-2</v>
      </c>
      <c r="CY146">
        <v>6.4484611626771021E-2</v>
      </c>
      <c r="CZ146">
        <v>2.4934985467339688E-2</v>
      </c>
      <c r="DA146">
        <v>2.5074626865671745E-2</v>
      </c>
      <c r="DB146">
        <v>2.5043680838672082E-2</v>
      </c>
      <c r="DC146">
        <v>5.738636363636352E-2</v>
      </c>
      <c r="DD146">
        <v>2.4986566362170868E-2</v>
      </c>
      <c r="DE146">
        <v>2.5032765399737832E-2</v>
      </c>
      <c r="DF146">
        <v>2.4932873034138894E-2</v>
      </c>
      <c r="DG146">
        <v>5.7509980039920153E-2</v>
      </c>
      <c r="DH146">
        <v>2.5008847469623743E-2</v>
      </c>
      <c r="DI146">
        <v>2.4974105190470729E-2</v>
      </c>
      <c r="DJ146">
        <v>2.5039299348753694E-2</v>
      </c>
      <c r="DK146">
        <v>4.9950706539598946E-2</v>
      </c>
      <c r="DL146">
        <v>2.5039123630672986E-2</v>
      </c>
      <c r="DM146">
        <v>2.4936386768447866E-2</v>
      </c>
      <c r="DN146">
        <v>2.5024826216484566E-2</v>
      </c>
      <c r="DO146">
        <v>3.2067428792869619E-2</v>
      </c>
      <c r="DP146">
        <v>2.4969492161832314E-2</v>
      </c>
      <c r="DQ146">
        <v>2.5002289586958548E-2</v>
      </c>
      <c r="DR146">
        <v>2.5017869907076457E-2</v>
      </c>
      <c r="DU146">
        <v>1.2600000000000051</v>
      </c>
    </row>
    <row r="147" spans="1:125" x14ac:dyDescent="0.25">
      <c r="A147">
        <v>25</v>
      </c>
      <c r="B147" t="s">
        <v>204</v>
      </c>
      <c r="C147" t="s">
        <v>203</v>
      </c>
      <c r="D147">
        <v>25</v>
      </c>
      <c r="E147" t="s">
        <v>43</v>
      </c>
      <c r="L147" s="2"/>
      <c r="M147" s="2"/>
      <c r="N147" s="2">
        <v>23.14</v>
      </c>
      <c r="O147" s="2">
        <v>23.8</v>
      </c>
      <c r="P147" s="2">
        <v>24.66</v>
      </c>
      <c r="Q147" s="2">
        <v>25.27</v>
      </c>
      <c r="R147" s="2">
        <v>25.9</v>
      </c>
      <c r="S147" s="2">
        <v>26.55</v>
      </c>
      <c r="T147" s="2">
        <v>27.86</v>
      </c>
      <c r="U147" s="2">
        <v>28.56</v>
      </c>
      <c r="V147" s="2">
        <v>29.27</v>
      </c>
      <c r="W147" s="2">
        <v>30</v>
      </c>
      <c r="X147" s="2">
        <v>34.01</v>
      </c>
      <c r="Y147" s="2">
        <v>34.86</v>
      </c>
      <c r="Z147" s="2">
        <v>35.729999999999997</v>
      </c>
      <c r="AA147" s="2">
        <v>36.619999999999997</v>
      </c>
      <c r="AB147" s="2">
        <v>38.44</v>
      </c>
      <c r="AC147" s="2">
        <v>39.4</v>
      </c>
      <c r="AD147" s="2">
        <v>40.39</v>
      </c>
      <c r="AE147" s="2">
        <v>41.4</v>
      </c>
      <c r="AF147" s="2">
        <v>43.47</v>
      </c>
      <c r="AG147" s="2">
        <v>44.55</v>
      </c>
      <c r="AH147" s="2">
        <v>45.67</v>
      </c>
      <c r="AI147" s="2">
        <v>46.81</v>
      </c>
      <c r="AJ147" s="2">
        <v>49.15</v>
      </c>
      <c r="AK147" s="2">
        <v>50.38</v>
      </c>
      <c r="AL147" s="2">
        <v>51.64</v>
      </c>
      <c r="AM147" s="2">
        <v>52.93</v>
      </c>
      <c r="AN147" s="2">
        <v>55.59</v>
      </c>
      <c r="AO147" s="2">
        <v>56.98</v>
      </c>
      <c r="AP147" s="2">
        <v>58.4</v>
      </c>
      <c r="AQ147" s="2">
        <v>59.86</v>
      </c>
      <c r="AT147">
        <v>22.29</v>
      </c>
      <c r="AU147">
        <v>23.14</v>
      </c>
      <c r="AV147">
        <v>23.8</v>
      </c>
      <c r="AW147">
        <v>24.51</v>
      </c>
      <c r="AX147">
        <v>25.27</v>
      </c>
      <c r="AY147">
        <v>25.9</v>
      </c>
      <c r="AZ147">
        <v>26.55</v>
      </c>
      <c r="BA147">
        <v>27.85</v>
      </c>
      <c r="BB147">
        <v>28.56</v>
      </c>
      <c r="BC147">
        <v>29.27</v>
      </c>
      <c r="BD147">
        <v>30</v>
      </c>
      <c r="BE147">
        <v>32.130000000000003</v>
      </c>
      <c r="BF147">
        <v>34.86</v>
      </c>
      <c r="BG147">
        <v>35.729999999999997</v>
      </c>
      <c r="BH147">
        <v>36.619999999999997</v>
      </c>
      <c r="BI147">
        <v>38.44</v>
      </c>
      <c r="BJ147">
        <v>39.4</v>
      </c>
      <c r="BK147">
        <v>40.39</v>
      </c>
      <c r="BL147">
        <v>41.4</v>
      </c>
      <c r="BM147">
        <v>43.47</v>
      </c>
      <c r="BN147">
        <v>44.55</v>
      </c>
      <c r="BO147">
        <v>45.67</v>
      </c>
      <c r="BP147">
        <v>46.81</v>
      </c>
      <c r="BQ147">
        <v>49.15</v>
      </c>
      <c r="BR147">
        <v>50.38</v>
      </c>
      <c r="BS147">
        <v>51.64</v>
      </c>
      <c r="BT147">
        <v>52.93</v>
      </c>
      <c r="BU147">
        <v>55.59</v>
      </c>
      <c r="BV147">
        <v>56.98</v>
      </c>
      <c r="BW147">
        <v>58.4</v>
      </c>
      <c r="BX147">
        <v>59.86</v>
      </c>
      <c r="CC147">
        <v>23.279308335552845</v>
      </c>
      <c r="CD147">
        <v>23.800764842269224</v>
      </c>
      <c r="CE147">
        <v>24.333901974736058</v>
      </c>
      <c r="CF147">
        <v>24.878981378970142</v>
      </c>
      <c r="CG147">
        <v>25.436270561859072</v>
      </c>
      <c r="CJ147">
        <v>23.8</v>
      </c>
      <c r="CK147">
        <v>24.33</v>
      </c>
      <c r="CL147">
        <v>24.88</v>
      </c>
      <c r="CO147" t="s">
        <v>43</v>
      </c>
      <c r="CP147">
        <v>2.8522039757994819E-2</v>
      </c>
      <c r="CQ147">
        <v>3.6134453781512581E-2</v>
      </c>
      <c r="CR147">
        <v>2.473641524736413E-2</v>
      </c>
      <c r="CS147">
        <v>2.4930747922437633E-2</v>
      </c>
      <c r="CT147">
        <v>2.5096525096525182E-2</v>
      </c>
      <c r="CU147">
        <v>4.9340866290018784E-2</v>
      </c>
      <c r="CV147">
        <v>2.5125628140703491E-2</v>
      </c>
      <c r="CW147">
        <v>2.4859943977591066E-2</v>
      </c>
      <c r="CX147">
        <v>2.4940211820977123E-2</v>
      </c>
      <c r="CY147">
        <v>0.1336666666666666</v>
      </c>
      <c r="CZ147">
        <v>2.499264922081745E-2</v>
      </c>
      <c r="DA147">
        <v>2.4956970740103196E-2</v>
      </c>
      <c r="DB147">
        <v>2.4909040022390166E-2</v>
      </c>
      <c r="DC147">
        <v>4.9699617695248506E-2</v>
      </c>
      <c r="DD147">
        <v>2.4973985431841855E-2</v>
      </c>
      <c r="DE147">
        <v>2.5126903553299544E-2</v>
      </c>
      <c r="DF147">
        <v>2.5006189650903638E-2</v>
      </c>
      <c r="DG147">
        <v>5.000000000000001E-2</v>
      </c>
      <c r="DH147">
        <v>2.484472049689437E-2</v>
      </c>
      <c r="DI147">
        <v>2.5140291806958578E-2</v>
      </c>
      <c r="DJ147">
        <v>2.4961681629078181E-2</v>
      </c>
      <c r="DK147">
        <v>4.9989318521683319E-2</v>
      </c>
      <c r="DL147">
        <v>2.5025432349949216E-2</v>
      </c>
      <c r="DM147">
        <v>2.500992457324331E-2</v>
      </c>
      <c r="DN147">
        <v>2.4980635166537552E-2</v>
      </c>
      <c r="DO147">
        <v>5.0255053844700616E-2</v>
      </c>
      <c r="DP147">
        <v>2.5004497211728607E-2</v>
      </c>
      <c r="DQ147">
        <v>2.4921024921024951E-2</v>
      </c>
      <c r="DR147">
        <v>2.5000000000000015E-2</v>
      </c>
      <c r="DU147">
        <v>0.66000000000000014</v>
      </c>
    </row>
    <row r="148" spans="1:125" x14ac:dyDescent="0.25">
      <c r="A148">
        <v>25</v>
      </c>
      <c r="B148" t="s">
        <v>204</v>
      </c>
      <c r="C148" t="s">
        <v>203</v>
      </c>
      <c r="D148">
        <v>25</v>
      </c>
      <c r="E148" t="s">
        <v>201</v>
      </c>
      <c r="L148" s="2"/>
      <c r="M148" s="2"/>
      <c r="N148" s="2">
        <v>48.77</v>
      </c>
      <c r="O148" s="2">
        <v>50.17</v>
      </c>
      <c r="P148" s="2">
        <v>54.51</v>
      </c>
      <c r="Q148" s="2">
        <v>55.87</v>
      </c>
      <c r="R148" s="2">
        <v>57.26</v>
      </c>
      <c r="S148" s="2">
        <v>58.7</v>
      </c>
      <c r="T148" s="2">
        <v>63.13</v>
      </c>
      <c r="U148" s="2">
        <v>64.709999999999994</v>
      </c>
      <c r="V148" s="2">
        <v>66.33</v>
      </c>
      <c r="W148" s="2">
        <v>67.989999999999995</v>
      </c>
      <c r="X148" s="2">
        <v>72.349999999999994</v>
      </c>
      <c r="Y148" s="2">
        <v>74.150000000000006</v>
      </c>
      <c r="Z148" s="2">
        <v>76.010000000000005</v>
      </c>
      <c r="AA148" s="2">
        <v>77.92</v>
      </c>
      <c r="AB148" s="2">
        <v>82.43</v>
      </c>
      <c r="AC148" s="2">
        <v>84.49</v>
      </c>
      <c r="AD148" s="2">
        <v>86.61</v>
      </c>
      <c r="AE148" s="2">
        <v>88.77</v>
      </c>
      <c r="AF148" s="2">
        <v>93.97</v>
      </c>
      <c r="AG148" s="2">
        <v>96.32</v>
      </c>
      <c r="AH148" s="2">
        <v>98.73</v>
      </c>
      <c r="AI148" s="2">
        <v>101.2</v>
      </c>
      <c r="AJ148" s="2">
        <v>106.41</v>
      </c>
      <c r="AK148" s="2">
        <v>109.07</v>
      </c>
      <c r="AL148" s="2">
        <v>111.79</v>
      </c>
      <c r="AM148" s="2">
        <v>114.59</v>
      </c>
      <c r="AN148" s="2">
        <v>118.85</v>
      </c>
      <c r="AO148" s="2">
        <v>121.82</v>
      </c>
      <c r="AP148" s="2">
        <v>124.86</v>
      </c>
      <c r="AQ148" s="2">
        <v>127.99</v>
      </c>
      <c r="AT148">
        <v>56.72</v>
      </c>
      <c r="AU148">
        <v>48.77</v>
      </c>
      <c r="AV148">
        <v>50.17</v>
      </c>
      <c r="AW148">
        <v>54.51</v>
      </c>
      <c r="AX148">
        <v>55.87</v>
      </c>
      <c r="AY148">
        <v>57.26</v>
      </c>
      <c r="AZ148">
        <v>58.7</v>
      </c>
      <c r="BA148">
        <v>63.13</v>
      </c>
      <c r="BB148">
        <v>64.709999999999994</v>
      </c>
      <c r="BC148">
        <v>66.33</v>
      </c>
      <c r="BD148">
        <v>67.989999999999995</v>
      </c>
      <c r="BE148">
        <v>72.349999999999994</v>
      </c>
      <c r="BF148">
        <v>74.150000000000006</v>
      </c>
      <c r="BG148">
        <v>76.010000000000005</v>
      </c>
      <c r="BH148">
        <v>77.92</v>
      </c>
      <c r="BI148">
        <v>82.43</v>
      </c>
      <c r="BJ148">
        <v>84.49</v>
      </c>
      <c r="BK148">
        <v>86.61</v>
      </c>
      <c r="BL148">
        <v>88.77</v>
      </c>
      <c r="BM148">
        <v>93.97</v>
      </c>
      <c r="BN148">
        <v>96.32</v>
      </c>
      <c r="BO148">
        <v>98.73</v>
      </c>
      <c r="BP148">
        <v>101.2</v>
      </c>
      <c r="BQ148">
        <v>106.41</v>
      </c>
      <c r="BR148">
        <v>109.07</v>
      </c>
      <c r="BS148">
        <v>111.79</v>
      </c>
      <c r="BT148">
        <v>114.59</v>
      </c>
      <c r="BU148">
        <v>118.85</v>
      </c>
      <c r="BV148">
        <v>121.82</v>
      </c>
      <c r="BW148">
        <v>124.86</v>
      </c>
      <c r="BX148">
        <v>127.99</v>
      </c>
      <c r="CC148">
        <v>46.759063882677793</v>
      </c>
      <c r="CD148">
        <v>47.806466913649771</v>
      </c>
      <c r="CE148">
        <v>48.877331772515532</v>
      </c>
      <c r="CF148">
        <v>49.972184004219869</v>
      </c>
      <c r="CG148">
        <v>51.091560925914393</v>
      </c>
      <c r="CJ148">
        <v>47.806466913649771</v>
      </c>
      <c r="CK148">
        <v>48.879999999999995</v>
      </c>
      <c r="CL148">
        <v>49.97</v>
      </c>
      <c r="CO148" t="s">
        <v>201</v>
      </c>
      <c r="CP148">
        <v>2.8706171826942763E-2</v>
      </c>
      <c r="CQ148">
        <v>8.650588000797281E-2</v>
      </c>
      <c r="CR148">
        <v>2.4949550541185094E-2</v>
      </c>
      <c r="CS148">
        <v>2.4879183819581183E-2</v>
      </c>
      <c r="CT148">
        <v>2.5148445686343082E-2</v>
      </c>
      <c r="CU148">
        <v>7.5468483816013621E-2</v>
      </c>
      <c r="CV148">
        <v>2.5027720576587854E-2</v>
      </c>
      <c r="CW148">
        <v>2.5034770514603687E-2</v>
      </c>
      <c r="CX148">
        <v>2.5026383235338408E-2</v>
      </c>
      <c r="CY148">
        <v>6.4127077511398733E-2</v>
      </c>
      <c r="CZ148">
        <v>2.4879060124395461E-2</v>
      </c>
      <c r="DA148">
        <v>2.5084288604180705E-2</v>
      </c>
      <c r="DB148">
        <v>2.5128272595711043E-2</v>
      </c>
      <c r="DC148">
        <v>5.7879876796714642E-2</v>
      </c>
      <c r="DD148">
        <v>2.4990901370859978E-2</v>
      </c>
      <c r="DE148">
        <v>2.5091726831577756E-2</v>
      </c>
      <c r="DF148">
        <v>2.4939383443020397E-2</v>
      </c>
      <c r="DG148">
        <v>5.8578348541173858E-2</v>
      </c>
      <c r="DH148">
        <v>2.5007981270618221E-2</v>
      </c>
      <c r="DI148">
        <v>2.5020764119601444E-2</v>
      </c>
      <c r="DJ148">
        <v>2.50177251088828E-2</v>
      </c>
      <c r="DK148">
        <v>5.1482213438735117E-2</v>
      </c>
      <c r="DL148">
        <v>2.4997650596748393E-2</v>
      </c>
      <c r="DM148">
        <v>2.4938113138351641E-2</v>
      </c>
      <c r="DN148">
        <v>2.5046963055729465E-2</v>
      </c>
      <c r="DO148">
        <v>3.7176018849812295E-2</v>
      </c>
      <c r="DP148">
        <v>2.4989482541018081E-2</v>
      </c>
      <c r="DQ148">
        <v>2.495485142012811E-2</v>
      </c>
      <c r="DR148">
        <v>2.5068076245394807E-2</v>
      </c>
      <c r="DU148">
        <v>1.3999999999999986</v>
      </c>
    </row>
    <row r="149" spans="1:125" x14ac:dyDescent="0.25">
      <c r="A149">
        <v>25</v>
      </c>
      <c r="B149" t="s">
        <v>204</v>
      </c>
      <c r="C149" t="s">
        <v>203</v>
      </c>
      <c r="D149">
        <v>25</v>
      </c>
      <c r="E149" t="s">
        <v>202</v>
      </c>
      <c r="L149" s="2"/>
      <c r="M149" s="2"/>
      <c r="N149" s="2">
        <v>23.95</v>
      </c>
      <c r="O149" s="2">
        <v>24.63</v>
      </c>
      <c r="P149" s="2">
        <v>25.51</v>
      </c>
      <c r="Q149" s="2">
        <v>26.14</v>
      </c>
      <c r="R149" s="2">
        <v>26.8</v>
      </c>
      <c r="S149" s="2">
        <v>27.47</v>
      </c>
      <c r="T149" s="2">
        <v>28.8</v>
      </c>
      <c r="U149" s="2">
        <v>29.52</v>
      </c>
      <c r="V149" s="2">
        <v>30.25</v>
      </c>
      <c r="W149" s="2">
        <v>31.01</v>
      </c>
      <c r="X149" s="2">
        <v>35.04</v>
      </c>
      <c r="Y149" s="2">
        <v>35.909999999999997</v>
      </c>
      <c r="Z149" s="2">
        <v>36.81</v>
      </c>
      <c r="AA149" s="2">
        <v>37.729999999999997</v>
      </c>
      <c r="AB149" s="2">
        <v>39.57</v>
      </c>
      <c r="AC149" s="2">
        <v>40.56</v>
      </c>
      <c r="AD149" s="2">
        <v>41.58</v>
      </c>
      <c r="AE149" s="2">
        <v>42.62</v>
      </c>
      <c r="AF149" s="2">
        <v>44.71</v>
      </c>
      <c r="AG149" s="2">
        <v>45.82</v>
      </c>
      <c r="AH149" s="2">
        <v>46.97</v>
      </c>
      <c r="AI149" s="2">
        <v>48.15</v>
      </c>
      <c r="AJ149" s="2">
        <v>50.51</v>
      </c>
      <c r="AK149" s="2">
        <v>51.78</v>
      </c>
      <c r="AL149" s="2">
        <v>53.07</v>
      </c>
      <c r="AM149" s="2">
        <v>54.4</v>
      </c>
      <c r="AN149" s="2">
        <v>57.09</v>
      </c>
      <c r="AO149" s="2">
        <v>58.51</v>
      </c>
      <c r="AP149" s="2">
        <v>59.97</v>
      </c>
      <c r="AQ149" s="2">
        <v>61.47</v>
      </c>
      <c r="AT149">
        <v>23.08</v>
      </c>
      <c r="AU149">
        <v>23.95</v>
      </c>
      <c r="AV149">
        <v>24.63</v>
      </c>
      <c r="AW149">
        <v>25.36</v>
      </c>
      <c r="AX149">
        <v>26.14</v>
      </c>
      <c r="AY149">
        <v>26.8</v>
      </c>
      <c r="AZ149">
        <v>27.47</v>
      </c>
      <c r="BA149">
        <v>28.79</v>
      </c>
      <c r="BB149">
        <v>29.52</v>
      </c>
      <c r="BC149">
        <v>30.25</v>
      </c>
      <c r="BD149">
        <v>31.01</v>
      </c>
      <c r="BE149">
        <v>33.159999999999997</v>
      </c>
      <c r="BF149">
        <v>35.909999999999997</v>
      </c>
      <c r="BG149">
        <v>36.81</v>
      </c>
      <c r="BH149">
        <v>37.729999999999997</v>
      </c>
      <c r="BI149">
        <v>39.57</v>
      </c>
      <c r="BJ149">
        <v>40.56</v>
      </c>
      <c r="BK149">
        <v>41.58</v>
      </c>
      <c r="BL149">
        <v>42.62</v>
      </c>
      <c r="BM149">
        <v>44.71</v>
      </c>
      <c r="BN149">
        <v>45.82</v>
      </c>
      <c r="BO149">
        <v>46.97</v>
      </c>
      <c r="BP149">
        <v>48.15</v>
      </c>
      <c r="BQ149">
        <v>50.51</v>
      </c>
      <c r="BR149">
        <v>51.78</v>
      </c>
      <c r="BS149">
        <v>53.07</v>
      </c>
      <c r="BT149">
        <v>54.4</v>
      </c>
      <c r="BU149">
        <v>57.09</v>
      </c>
      <c r="BV149">
        <v>58.51</v>
      </c>
      <c r="BW149">
        <v>59.97</v>
      </c>
      <c r="BX149">
        <v>61.47</v>
      </c>
      <c r="BZ149">
        <v>0.61304345305610775</v>
      </c>
      <c r="CC149">
        <v>23.613706592729418</v>
      </c>
      <c r="CD149">
        <v>24.142653620406552</v>
      </c>
      <c r="CE149">
        <v>24.683449061503662</v>
      </c>
      <c r="CF149">
        <v>25.23635832048134</v>
      </c>
      <c r="CG149">
        <v>25.801652746860121</v>
      </c>
      <c r="CJ149">
        <v>24.142653620406552</v>
      </c>
      <c r="CK149">
        <v>24.68</v>
      </c>
      <c r="CL149">
        <v>25.24</v>
      </c>
      <c r="CO149" t="s">
        <v>202</v>
      </c>
      <c r="CP149">
        <v>2.8392484342379946E-2</v>
      </c>
      <c r="CQ149">
        <v>3.5728786033292839E-2</v>
      </c>
      <c r="CR149">
        <v>2.4696197569580518E-2</v>
      </c>
      <c r="CS149">
        <v>2.5248661055853102E-2</v>
      </c>
      <c r="CT149">
        <v>2.4999999999999932E-2</v>
      </c>
      <c r="CU149">
        <v>4.8416454313796937E-2</v>
      </c>
      <c r="CV149">
        <v>2.499999999999996E-2</v>
      </c>
      <c r="CW149">
        <v>2.4728997289972913E-2</v>
      </c>
      <c r="CX149">
        <v>2.5123966942148811E-2</v>
      </c>
      <c r="CY149">
        <v>0.12995807803934206</v>
      </c>
      <c r="CZ149">
        <v>2.48287671232876E-2</v>
      </c>
      <c r="DA149">
        <v>2.5062656641604172E-2</v>
      </c>
      <c r="DB149">
        <v>2.499320836729135E-2</v>
      </c>
      <c r="DC149">
        <v>4.8767558971640701E-2</v>
      </c>
      <c r="DD149">
        <v>2.5018953752843114E-2</v>
      </c>
      <c r="DE149">
        <v>2.514792899408274E-2</v>
      </c>
      <c r="DF149">
        <v>2.5012025012024992E-2</v>
      </c>
      <c r="DG149">
        <v>4.9038010323791729E-2</v>
      </c>
      <c r="DH149">
        <v>2.4826660702303723E-2</v>
      </c>
      <c r="DI149">
        <v>2.5098210388476618E-2</v>
      </c>
      <c r="DJ149">
        <v>2.5122418565041511E-2</v>
      </c>
      <c r="DK149">
        <v>4.9013499480789188E-2</v>
      </c>
      <c r="DL149">
        <v>2.5143535933478581E-2</v>
      </c>
      <c r="DM149">
        <v>2.4913093858632659E-2</v>
      </c>
      <c r="DN149">
        <v>2.5061239871867314E-2</v>
      </c>
      <c r="DO149">
        <v>4.9448529411764794E-2</v>
      </c>
      <c r="DP149">
        <v>2.4873007531966973E-2</v>
      </c>
      <c r="DQ149">
        <v>2.495299948726715E-2</v>
      </c>
      <c r="DR149">
        <v>2.5012506253126565E-2</v>
      </c>
      <c r="DU149">
        <v>0.67999999999999972</v>
      </c>
    </row>
    <row r="150" spans="1:125" x14ac:dyDescent="0.25">
      <c r="A150">
        <v>25</v>
      </c>
      <c r="C150" t="s">
        <v>203</v>
      </c>
      <c r="E150" t="s">
        <v>205</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CG150" t="s">
        <v>289</v>
      </c>
      <c r="CO150" t="s">
        <v>205</v>
      </c>
      <c r="DU150">
        <v>0</v>
      </c>
    </row>
    <row r="151" spans="1:125" x14ac:dyDescent="0.25">
      <c r="A151">
        <v>25</v>
      </c>
      <c r="B151" t="s">
        <v>205</v>
      </c>
      <c r="C151" t="s">
        <v>203</v>
      </c>
      <c r="D151">
        <v>25</v>
      </c>
      <c r="E151" t="s">
        <v>38</v>
      </c>
      <c r="F151" t="s">
        <v>128</v>
      </c>
      <c r="L151" s="2"/>
      <c r="M151" s="2"/>
      <c r="N151" s="2">
        <v>4.97</v>
      </c>
      <c r="O151" s="2">
        <v>5.1100000000000003</v>
      </c>
      <c r="P151" s="2">
        <v>5.19</v>
      </c>
      <c r="Q151" s="2">
        <v>5.32</v>
      </c>
      <c r="R151" s="2">
        <v>5.45</v>
      </c>
      <c r="S151" s="2">
        <v>5.59</v>
      </c>
      <c r="T151" s="2">
        <v>6.11</v>
      </c>
      <c r="U151" s="2">
        <v>6.26</v>
      </c>
      <c r="V151" s="2">
        <v>6.42</v>
      </c>
      <c r="W151" s="2">
        <v>6.58</v>
      </c>
      <c r="X151" s="2">
        <v>6.98</v>
      </c>
      <c r="Y151" s="2">
        <v>7.15</v>
      </c>
      <c r="Z151" s="2">
        <v>7.33</v>
      </c>
      <c r="AA151" s="2">
        <v>7.52</v>
      </c>
      <c r="AB151" s="2">
        <v>7.99</v>
      </c>
      <c r="AC151" s="2">
        <v>8.19</v>
      </c>
      <c r="AD151" s="2">
        <v>8.4</v>
      </c>
      <c r="AE151" s="2">
        <v>8.61</v>
      </c>
      <c r="AF151" s="2">
        <v>9.1999999999999993</v>
      </c>
      <c r="AG151" s="2">
        <v>9.43</v>
      </c>
      <c r="AH151" s="2">
        <v>9.67</v>
      </c>
      <c r="AI151" s="2">
        <v>9.91</v>
      </c>
      <c r="AJ151" s="2">
        <v>10.56</v>
      </c>
      <c r="AK151" s="2">
        <v>10.82</v>
      </c>
      <c r="AL151" s="2">
        <v>11.09</v>
      </c>
      <c r="AM151" s="2">
        <v>11.37</v>
      </c>
      <c r="AN151" s="2">
        <v>12.32</v>
      </c>
      <c r="AO151" s="2">
        <v>12.63</v>
      </c>
      <c r="AP151" s="2">
        <v>12.94</v>
      </c>
      <c r="AQ151" s="2">
        <v>13.27</v>
      </c>
      <c r="AT151">
        <v>5.79</v>
      </c>
      <c r="AU151">
        <v>4.97</v>
      </c>
      <c r="AV151">
        <v>5.1100000000000003</v>
      </c>
      <c r="AW151">
        <v>5.19</v>
      </c>
      <c r="AX151">
        <v>5.32</v>
      </c>
      <c r="AY151">
        <v>5.45</v>
      </c>
      <c r="AZ151">
        <v>5.59</v>
      </c>
      <c r="BA151">
        <v>6.11</v>
      </c>
      <c r="BB151">
        <v>6.26</v>
      </c>
      <c r="BC151">
        <v>6.42</v>
      </c>
      <c r="BD151">
        <v>6.58</v>
      </c>
      <c r="BE151">
        <v>6.98</v>
      </c>
      <c r="BF151">
        <v>7.15</v>
      </c>
      <c r="BG151">
        <v>7.33</v>
      </c>
      <c r="BH151">
        <v>7.52</v>
      </c>
      <c r="BI151">
        <v>7.99</v>
      </c>
      <c r="BJ151">
        <v>8.19</v>
      </c>
      <c r="BK151">
        <v>8.4</v>
      </c>
      <c r="BL151">
        <v>8.61</v>
      </c>
      <c r="BM151">
        <v>9.1999999999999993</v>
      </c>
      <c r="BN151">
        <v>9.43</v>
      </c>
      <c r="BO151">
        <v>9.67</v>
      </c>
      <c r="BP151">
        <v>9.91</v>
      </c>
      <c r="BQ151">
        <v>10.56</v>
      </c>
      <c r="BR151">
        <v>10.82</v>
      </c>
      <c r="BS151">
        <v>11.09</v>
      </c>
      <c r="BT151">
        <v>11.37</v>
      </c>
      <c r="BU151">
        <v>12.32</v>
      </c>
      <c r="BV151">
        <v>12.63</v>
      </c>
      <c r="BW151">
        <v>12.94</v>
      </c>
      <c r="BX151">
        <v>13.27</v>
      </c>
      <c r="CC151">
        <v>3.8346039705000132</v>
      </c>
      <c r="CD151">
        <v>3.9204990994392128</v>
      </c>
      <c r="CE151">
        <v>4.0083182792666516</v>
      </c>
      <c r="CF151">
        <v>4.0981046087222239</v>
      </c>
      <c r="CG151">
        <v>4.1899021519576021</v>
      </c>
      <c r="CJ151">
        <v>3.9204990994392128</v>
      </c>
      <c r="CK151">
        <v>4.01</v>
      </c>
      <c r="CL151">
        <v>4.0999999999999996</v>
      </c>
      <c r="CO151" t="s">
        <v>38</v>
      </c>
      <c r="CP151">
        <v>2.8169014084507157E-2</v>
      </c>
      <c r="CQ151">
        <v>1.5655577299412929E-2</v>
      </c>
      <c r="CR151">
        <v>2.5048169556840055E-2</v>
      </c>
      <c r="CS151">
        <v>2.4436090225563888E-2</v>
      </c>
      <c r="CT151">
        <v>2.5688073394495352E-2</v>
      </c>
      <c r="CU151">
        <v>9.302325581395357E-2</v>
      </c>
      <c r="CV151">
        <v>2.4549918166939355E-2</v>
      </c>
      <c r="CW151">
        <v>2.5559105431309927E-2</v>
      </c>
      <c r="CX151">
        <v>2.4922118380062329E-2</v>
      </c>
      <c r="CY151">
        <v>6.0790273556231053E-2</v>
      </c>
      <c r="CZ151">
        <v>2.4355300859598843E-2</v>
      </c>
      <c r="DA151">
        <v>2.5174825174825135E-2</v>
      </c>
      <c r="DB151">
        <v>2.5920873124147273E-2</v>
      </c>
      <c r="DC151">
        <v>6.2500000000000083E-2</v>
      </c>
      <c r="DD151">
        <v>2.5031289111389146E-2</v>
      </c>
      <c r="DE151">
        <v>2.5641025641025748E-2</v>
      </c>
      <c r="DF151">
        <v>2.499999999999989E-2</v>
      </c>
      <c r="DG151">
        <v>6.8524970963995346E-2</v>
      </c>
      <c r="DH151">
        <v>2.500000000000005E-2</v>
      </c>
      <c r="DI151">
        <v>2.5450689289501616E-2</v>
      </c>
      <c r="DJ151">
        <v>2.4819027921406434E-2</v>
      </c>
      <c r="DK151">
        <v>6.5590312815338073E-2</v>
      </c>
      <c r="DL151">
        <v>2.4621212121212099E-2</v>
      </c>
      <c r="DM151">
        <v>2.4953789279112713E-2</v>
      </c>
      <c r="DN151">
        <v>2.5247971145175775E-2</v>
      </c>
      <c r="DO151">
        <v>8.3553210202286815E-2</v>
      </c>
      <c r="DP151">
        <v>2.5162337662337702E-2</v>
      </c>
      <c r="DQ151">
        <v>2.4544734758511377E-2</v>
      </c>
      <c r="DR151">
        <v>2.5502318392581151E-2</v>
      </c>
      <c r="DU151">
        <v>0.14000000000000057</v>
      </c>
    </row>
    <row r="152" spans="1:125" x14ac:dyDescent="0.25">
      <c r="A152">
        <v>25</v>
      </c>
      <c r="B152" t="s">
        <v>205</v>
      </c>
      <c r="C152" t="s">
        <v>203</v>
      </c>
      <c r="D152">
        <v>25</v>
      </c>
      <c r="E152" t="s">
        <v>40</v>
      </c>
      <c r="L152" s="2"/>
      <c r="M152" s="2"/>
      <c r="N152" s="2">
        <v>0.81</v>
      </c>
      <c r="O152" s="2">
        <v>0.83</v>
      </c>
      <c r="P152" s="2">
        <v>0.85</v>
      </c>
      <c r="Q152" s="2">
        <v>0.87</v>
      </c>
      <c r="R152" s="2">
        <v>0.9</v>
      </c>
      <c r="S152" s="2">
        <v>0.92</v>
      </c>
      <c r="T152" s="2">
        <v>0.94</v>
      </c>
      <c r="U152" s="2">
        <v>0.96</v>
      </c>
      <c r="V152" s="2">
        <v>0.98</v>
      </c>
      <c r="W152" s="2">
        <v>1.01</v>
      </c>
      <c r="X152" s="2">
        <v>1.03</v>
      </c>
      <c r="Y152" s="2">
        <v>1.05</v>
      </c>
      <c r="Z152" s="2">
        <v>1.08</v>
      </c>
      <c r="AA152" s="2">
        <v>1.1100000000000001</v>
      </c>
      <c r="AB152" s="2">
        <v>1.1299999999999999</v>
      </c>
      <c r="AC152" s="2">
        <v>1.1599999999999999</v>
      </c>
      <c r="AD152" s="2">
        <v>1.19</v>
      </c>
      <c r="AE152" s="2">
        <v>1.22</v>
      </c>
      <c r="AF152" s="2">
        <v>1.24</v>
      </c>
      <c r="AG152" s="2">
        <v>1.27</v>
      </c>
      <c r="AH152" s="2">
        <v>1.3</v>
      </c>
      <c r="AI152" s="2">
        <v>1.34</v>
      </c>
      <c r="AJ152" s="2">
        <v>1.36</v>
      </c>
      <c r="AK152" s="2">
        <v>1.4</v>
      </c>
      <c r="AL152" s="2">
        <v>1.43</v>
      </c>
      <c r="AM152" s="2">
        <v>1.47</v>
      </c>
      <c r="AN152" s="2">
        <v>1.5</v>
      </c>
      <c r="AO152" s="2">
        <v>1.53</v>
      </c>
      <c r="AP152" s="2">
        <v>1.57</v>
      </c>
      <c r="AQ152" s="2">
        <v>1.61</v>
      </c>
      <c r="AT152">
        <v>0.38</v>
      </c>
      <c r="AU152">
        <v>0.39</v>
      </c>
      <c r="AV152">
        <v>0.4</v>
      </c>
      <c r="AW152">
        <v>0.41</v>
      </c>
      <c r="AX152">
        <v>0.87</v>
      </c>
      <c r="AY152">
        <v>0.9</v>
      </c>
      <c r="AZ152">
        <v>0.92</v>
      </c>
      <c r="BA152">
        <v>0.94</v>
      </c>
      <c r="BB152">
        <v>0.96</v>
      </c>
      <c r="BC152">
        <v>0.98</v>
      </c>
      <c r="BD152">
        <v>1.01</v>
      </c>
      <c r="BE152">
        <v>1.03</v>
      </c>
      <c r="BF152">
        <v>1.05</v>
      </c>
      <c r="BG152">
        <v>1.08</v>
      </c>
      <c r="BH152">
        <v>1.1100000000000001</v>
      </c>
      <c r="BI152">
        <v>1.1299999999999999</v>
      </c>
      <c r="BJ152">
        <v>1.1599999999999999</v>
      </c>
      <c r="BK152">
        <v>1.19</v>
      </c>
      <c r="BL152">
        <v>1.22</v>
      </c>
      <c r="BM152">
        <v>1.24</v>
      </c>
      <c r="BN152">
        <v>1.27</v>
      </c>
      <c r="BO152">
        <v>1.3</v>
      </c>
      <c r="BP152">
        <v>1.34</v>
      </c>
      <c r="BQ152">
        <v>1.36</v>
      </c>
      <c r="BR152">
        <v>1.4</v>
      </c>
      <c r="BS152">
        <v>1.43</v>
      </c>
      <c r="BT152">
        <v>1.47</v>
      </c>
      <c r="BU152">
        <v>1.5</v>
      </c>
      <c r="BV152">
        <v>1.53</v>
      </c>
      <c r="BW152">
        <v>1.57</v>
      </c>
      <c r="BX152">
        <v>1.61</v>
      </c>
      <c r="CC152">
        <v>0.33439825717657429</v>
      </c>
      <c r="CD152">
        <v>0.34188877813732954</v>
      </c>
      <c r="CE152">
        <v>0.34954708676760565</v>
      </c>
      <c r="CF152">
        <v>0.35737694151119997</v>
      </c>
      <c r="CG152">
        <v>0.36538218500105085</v>
      </c>
      <c r="CJ152">
        <v>0.34188877813732865</v>
      </c>
      <c r="CK152">
        <v>0.35</v>
      </c>
      <c r="CL152">
        <v>0.36</v>
      </c>
      <c r="CO152" t="s">
        <v>40</v>
      </c>
      <c r="CP152">
        <v>2.4691358024691242E-2</v>
      </c>
      <c r="CQ152">
        <v>2.4096385542168697E-2</v>
      </c>
      <c r="CR152">
        <v>2.3529411764705903E-2</v>
      </c>
      <c r="CS152">
        <v>3.4482758620689689E-2</v>
      </c>
      <c r="CT152">
        <v>2.222222222222224E-2</v>
      </c>
      <c r="CU152">
        <v>2.1739130434782507E-2</v>
      </c>
      <c r="CV152">
        <v>2.1276595744680871E-2</v>
      </c>
      <c r="CW152">
        <v>2.0833333333333353E-2</v>
      </c>
      <c r="CX152">
        <v>3.0612244897959211E-2</v>
      </c>
      <c r="CY152">
        <v>1.980198019801982E-2</v>
      </c>
      <c r="CZ152">
        <v>1.9417475728155355E-2</v>
      </c>
      <c r="DA152">
        <v>2.8571428571428595E-2</v>
      </c>
      <c r="DB152">
        <v>2.7777777777777801E-2</v>
      </c>
      <c r="DC152">
        <v>1.8018018018017834E-2</v>
      </c>
      <c r="DD152">
        <v>2.6548672566371709E-2</v>
      </c>
      <c r="DE152">
        <v>2.5862068965517265E-2</v>
      </c>
      <c r="DF152">
        <v>2.521008403361347E-2</v>
      </c>
      <c r="DG152">
        <v>1.6393442622950834E-2</v>
      </c>
      <c r="DH152">
        <v>2.4193548387096794E-2</v>
      </c>
      <c r="DI152">
        <v>2.3622047244094509E-2</v>
      </c>
      <c r="DJ152">
        <v>3.0769230769230795E-2</v>
      </c>
      <c r="DK152">
        <v>1.492537313432837E-2</v>
      </c>
      <c r="DL152">
        <v>2.9411764705882214E-2</v>
      </c>
      <c r="DM152">
        <v>2.142857142857145E-2</v>
      </c>
      <c r="DN152">
        <v>2.7972027972028E-2</v>
      </c>
      <c r="DO152">
        <v>2.0408163265306142E-2</v>
      </c>
      <c r="DP152">
        <v>2.0000000000000018E-2</v>
      </c>
      <c r="DQ152">
        <v>2.6143790849673224E-2</v>
      </c>
      <c r="DR152">
        <v>2.5477707006369449E-2</v>
      </c>
      <c r="DU152">
        <v>1.0000000000000009E-2</v>
      </c>
    </row>
    <row r="153" spans="1:125" x14ac:dyDescent="0.25">
      <c r="A153">
        <v>25</v>
      </c>
      <c r="B153" t="s">
        <v>205</v>
      </c>
      <c r="C153" t="s">
        <v>203</v>
      </c>
      <c r="D153">
        <v>25</v>
      </c>
      <c r="E153" t="s">
        <v>42</v>
      </c>
      <c r="L153" s="2"/>
      <c r="M153" s="2"/>
      <c r="N153" s="2">
        <v>43.8</v>
      </c>
      <c r="O153" s="2">
        <v>45.06</v>
      </c>
      <c r="P153" s="2">
        <v>49.32</v>
      </c>
      <c r="Q153" s="2">
        <v>50.55</v>
      </c>
      <c r="R153" s="2">
        <v>51.81</v>
      </c>
      <c r="S153" s="2">
        <v>53.11</v>
      </c>
      <c r="T153" s="2">
        <v>57.02</v>
      </c>
      <c r="U153" s="2">
        <v>58.45</v>
      </c>
      <c r="V153" s="2">
        <v>59.91</v>
      </c>
      <c r="W153" s="2">
        <v>61.41</v>
      </c>
      <c r="X153" s="2">
        <v>65.37</v>
      </c>
      <c r="Y153" s="2">
        <v>67</v>
      </c>
      <c r="Z153" s="2">
        <v>68.680000000000007</v>
      </c>
      <c r="AA153" s="2">
        <v>70.400000000000006</v>
      </c>
      <c r="AB153" s="2">
        <v>74.44</v>
      </c>
      <c r="AC153" s="2">
        <v>76.3</v>
      </c>
      <c r="AD153" s="2">
        <v>78.209999999999994</v>
      </c>
      <c r="AE153" s="2">
        <v>80.16</v>
      </c>
      <c r="AF153" s="2">
        <v>84.77</v>
      </c>
      <c r="AG153" s="2">
        <v>86.89</v>
      </c>
      <c r="AH153" s="2">
        <v>89.06</v>
      </c>
      <c r="AI153" s="2">
        <v>91.29</v>
      </c>
      <c r="AJ153" s="2">
        <v>95.85</v>
      </c>
      <c r="AK153" s="2">
        <v>98.25</v>
      </c>
      <c r="AL153" s="2">
        <v>100.7</v>
      </c>
      <c r="AM153" s="2">
        <v>103.22</v>
      </c>
      <c r="AN153" s="2">
        <v>106.53</v>
      </c>
      <c r="AO153" s="2">
        <v>109.19</v>
      </c>
      <c r="AP153" s="2">
        <v>111.92</v>
      </c>
      <c r="AQ153" s="2">
        <v>114.72</v>
      </c>
      <c r="AT153">
        <v>35.03</v>
      </c>
      <c r="AU153">
        <v>39.79</v>
      </c>
      <c r="AV153">
        <v>43.78</v>
      </c>
      <c r="AW153">
        <v>48.03</v>
      </c>
      <c r="AX153">
        <v>50.55</v>
      </c>
      <c r="AY153">
        <v>51.81</v>
      </c>
      <c r="AZ153">
        <v>53.11</v>
      </c>
      <c r="BA153">
        <v>57.02</v>
      </c>
      <c r="BB153">
        <v>58.45</v>
      </c>
      <c r="BC153">
        <v>59.91</v>
      </c>
      <c r="BD153">
        <v>61.41</v>
      </c>
      <c r="BE153">
        <v>65.37</v>
      </c>
      <c r="BF153">
        <v>67</v>
      </c>
      <c r="BG153">
        <v>68.680000000000007</v>
      </c>
      <c r="BH153">
        <v>70.400000000000006</v>
      </c>
      <c r="BI153">
        <v>74.44</v>
      </c>
      <c r="BJ153">
        <v>76.3</v>
      </c>
      <c r="BK153">
        <v>78.209999999999994</v>
      </c>
      <c r="BL153">
        <v>80.16</v>
      </c>
      <c r="BM153">
        <v>84.77</v>
      </c>
      <c r="BN153">
        <v>86.89</v>
      </c>
      <c r="BO153">
        <v>89.06</v>
      </c>
      <c r="BP153">
        <v>91.29</v>
      </c>
      <c r="BQ153">
        <v>95.85</v>
      </c>
      <c r="BR153">
        <v>98.25</v>
      </c>
      <c r="BS153">
        <v>100.7</v>
      </c>
      <c r="BT153">
        <v>103.22</v>
      </c>
      <c r="BU153">
        <v>106.53</v>
      </c>
      <c r="BV153">
        <v>109.19</v>
      </c>
      <c r="BW153">
        <v>111.92</v>
      </c>
      <c r="BX153">
        <v>114.72</v>
      </c>
      <c r="CC153">
        <v>42.924459912177781</v>
      </c>
      <c r="CD153">
        <v>43.885967814210559</v>
      </c>
      <c r="CE153">
        <v>44.869013493248879</v>
      </c>
      <c r="CF153">
        <v>45.874079395497645</v>
      </c>
      <c r="CG153">
        <v>46.90165877395679</v>
      </c>
      <c r="CJ153">
        <v>23.259999999999998</v>
      </c>
      <c r="CK153">
        <v>26.27</v>
      </c>
      <c r="CL153">
        <v>29.4</v>
      </c>
      <c r="CO153" t="s">
        <v>42</v>
      </c>
      <c r="CP153">
        <v>2.8767123287671351E-2</v>
      </c>
      <c r="CQ153">
        <v>9.4540612516644432E-2</v>
      </c>
      <c r="CR153">
        <v>2.4939172749391662E-2</v>
      </c>
      <c r="CS153">
        <v>2.4925816023738976E-2</v>
      </c>
      <c r="CT153">
        <v>2.5091681142636501E-2</v>
      </c>
      <c r="CU153">
        <v>7.3620787045754171E-2</v>
      </c>
      <c r="CV153">
        <v>2.5078919677306202E-2</v>
      </c>
      <c r="CW153">
        <v>2.4978614200170977E-2</v>
      </c>
      <c r="CX153">
        <v>2.5037556334501755E-2</v>
      </c>
      <c r="CY153">
        <v>6.4484611626771021E-2</v>
      </c>
      <c r="CZ153">
        <v>2.4934985467339688E-2</v>
      </c>
      <c r="DA153">
        <v>2.5074626865671745E-2</v>
      </c>
      <c r="DB153">
        <v>2.5043680838672082E-2</v>
      </c>
      <c r="DC153">
        <v>5.738636363636352E-2</v>
      </c>
      <c r="DD153">
        <v>2.4986566362170868E-2</v>
      </c>
      <c r="DE153">
        <v>2.5032765399737832E-2</v>
      </c>
      <c r="DF153">
        <v>2.4932873034138894E-2</v>
      </c>
      <c r="DG153">
        <v>5.7509980039920153E-2</v>
      </c>
      <c r="DH153">
        <v>2.5008847469623743E-2</v>
      </c>
      <c r="DI153">
        <v>2.4974105190470729E-2</v>
      </c>
      <c r="DJ153">
        <v>2.5039299348753694E-2</v>
      </c>
      <c r="DK153">
        <v>4.9950706539598946E-2</v>
      </c>
      <c r="DL153">
        <v>2.5039123630672986E-2</v>
      </c>
      <c r="DM153">
        <v>2.4936386768447866E-2</v>
      </c>
      <c r="DN153">
        <v>2.5024826216484566E-2</v>
      </c>
      <c r="DO153">
        <v>3.2067428792869619E-2</v>
      </c>
      <c r="DP153">
        <v>2.4969492161832314E-2</v>
      </c>
      <c r="DQ153">
        <v>2.5002289586958548E-2</v>
      </c>
      <c r="DR153">
        <v>2.5017869907076457E-2</v>
      </c>
      <c r="DU153">
        <v>3.990000000000002</v>
      </c>
    </row>
    <row r="154" spans="1:125" x14ac:dyDescent="0.25">
      <c r="A154">
        <v>25</v>
      </c>
      <c r="B154" t="s">
        <v>205</v>
      </c>
      <c r="C154" t="s">
        <v>203</v>
      </c>
      <c r="D154">
        <v>25</v>
      </c>
      <c r="E154" t="s">
        <v>43</v>
      </c>
      <c r="L154" s="2"/>
      <c r="M154" s="2"/>
      <c r="N154" s="2">
        <v>23.14</v>
      </c>
      <c r="O154" s="2">
        <v>23.8</v>
      </c>
      <c r="P154" s="2">
        <v>24.66</v>
      </c>
      <c r="Q154" s="2">
        <v>25.27</v>
      </c>
      <c r="R154" s="2">
        <v>25.9</v>
      </c>
      <c r="S154" s="2">
        <v>26.55</v>
      </c>
      <c r="T154" s="2">
        <v>27.86</v>
      </c>
      <c r="U154" s="2">
        <v>28.56</v>
      </c>
      <c r="V154" s="2">
        <v>29.27</v>
      </c>
      <c r="W154" s="2">
        <v>30</v>
      </c>
      <c r="X154" s="2">
        <v>34.01</v>
      </c>
      <c r="Y154" s="2">
        <v>34.86</v>
      </c>
      <c r="Z154" s="2">
        <v>35.729999999999997</v>
      </c>
      <c r="AA154" s="2">
        <v>36.619999999999997</v>
      </c>
      <c r="AB154" s="2">
        <v>38.44</v>
      </c>
      <c r="AC154" s="2">
        <v>39.4</v>
      </c>
      <c r="AD154" s="2">
        <v>40.39</v>
      </c>
      <c r="AE154" s="2">
        <v>41.4</v>
      </c>
      <c r="AF154" s="2">
        <v>43.47</v>
      </c>
      <c r="AG154" s="2">
        <v>44.55</v>
      </c>
      <c r="AH154" s="2">
        <v>45.67</v>
      </c>
      <c r="AI154" s="2">
        <v>46.81</v>
      </c>
      <c r="AJ154" s="2">
        <v>49.15</v>
      </c>
      <c r="AK154" s="2">
        <v>50.38</v>
      </c>
      <c r="AL154" s="2">
        <v>51.64</v>
      </c>
      <c r="AM154" s="2">
        <v>52.93</v>
      </c>
      <c r="AN154" s="2">
        <v>55.59</v>
      </c>
      <c r="AO154" s="2">
        <v>56.98</v>
      </c>
      <c r="AP154" s="2">
        <v>58.4</v>
      </c>
      <c r="AQ154" s="2">
        <v>59.86</v>
      </c>
      <c r="AT154">
        <v>17.39</v>
      </c>
      <c r="AU154">
        <v>17.89</v>
      </c>
      <c r="AV154">
        <v>18.399999999999999</v>
      </c>
      <c r="AW154">
        <v>18.93</v>
      </c>
      <c r="AX154">
        <v>20.91</v>
      </c>
      <c r="AY154">
        <v>24.81</v>
      </c>
      <c r="AZ154">
        <v>26.55</v>
      </c>
      <c r="BA154">
        <v>27.85</v>
      </c>
      <c r="BB154">
        <v>28.56</v>
      </c>
      <c r="BC154">
        <v>29.27</v>
      </c>
      <c r="BD154">
        <v>30</v>
      </c>
      <c r="BE154">
        <v>32.130000000000003</v>
      </c>
      <c r="BF154">
        <v>34.86</v>
      </c>
      <c r="BG154">
        <v>35.729999999999997</v>
      </c>
      <c r="BH154">
        <v>36.619999999999997</v>
      </c>
      <c r="BI154">
        <v>38.44</v>
      </c>
      <c r="BJ154">
        <v>39.4</v>
      </c>
      <c r="BK154">
        <v>40.39</v>
      </c>
      <c r="BL154">
        <v>41.4</v>
      </c>
      <c r="BM154">
        <v>43.47</v>
      </c>
      <c r="BN154">
        <v>44.55</v>
      </c>
      <c r="BO154">
        <v>45.67</v>
      </c>
      <c r="BP154">
        <v>46.81</v>
      </c>
      <c r="BQ154">
        <v>49.15</v>
      </c>
      <c r="BR154">
        <v>50.38</v>
      </c>
      <c r="BS154">
        <v>51.64</v>
      </c>
      <c r="BT154">
        <v>52.93</v>
      </c>
      <c r="BU154">
        <v>55.59</v>
      </c>
      <c r="BV154">
        <v>56.98</v>
      </c>
      <c r="BW154">
        <v>58.4</v>
      </c>
      <c r="BX154">
        <v>59.86</v>
      </c>
      <c r="CC154">
        <v>23.279308335552845</v>
      </c>
      <c r="CD154">
        <v>23.800764842269224</v>
      </c>
      <c r="CE154">
        <v>24.333901974736058</v>
      </c>
      <c r="CF154">
        <v>24.878981378970142</v>
      </c>
      <c r="CG154">
        <v>25.436270561859072</v>
      </c>
      <c r="CJ154">
        <v>15.71394625546267</v>
      </c>
      <c r="CK154">
        <v>16.07</v>
      </c>
      <c r="CL154">
        <v>16.43</v>
      </c>
      <c r="CO154" t="s">
        <v>43</v>
      </c>
      <c r="CP154">
        <v>2.8522039757994819E-2</v>
      </c>
      <c r="CQ154">
        <v>3.6134453781512581E-2</v>
      </c>
      <c r="CR154">
        <v>2.473641524736413E-2</v>
      </c>
      <c r="CS154">
        <v>2.4930747922437633E-2</v>
      </c>
      <c r="CT154">
        <v>2.5096525096525182E-2</v>
      </c>
      <c r="CU154">
        <v>4.9340866290018784E-2</v>
      </c>
      <c r="CV154">
        <v>2.5125628140703491E-2</v>
      </c>
      <c r="CW154">
        <v>2.4859943977591066E-2</v>
      </c>
      <c r="CX154">
        <v>2.4940211820977123E-2</v>
      </c>
      <c r="CY154">
        <v>0.1336666666666666</v>
      </c>
      <c r="CZ154">
        <v>2.499264922081745E-2</v>
      </c>
      <c r="DA154">
        <v>2.4956970740103196E-2</v>
      </c>
      <c r="DB154">
        <v>2.4909040022390166E-2</v>
      </c>
      <c r="DC154">
        <v>4.9699617695248506E-2</v>
      </c>
      <c r="DD154">
        <v>2.4973985431841855E-2</v>
      </c>
      <c r="DE154">
        <v>2.5126903553299544E-2</v>
      </c>
      <c r="DF154">
        <v>2.5006189650903638E-2</v>
      </c>
      <c r="DG154">
        <v>5.000000000000001E-2</v>
      </c>
      <c r="DH154">
        <v>2.484472049689437E-2</v>
      </c>
      <c r="DI154">
        <v>2.5140291806958578E-2</v>
      </c>
      <c r="DJ154">
        <v>2.4961681629078181E-2</v>
      </c>
      <c r="DK154">
        <v>4.9989318521683319E-2</v>
      </c>
      <c r="DL154">
        <v>2.5025432349949216E-2</v>
      </c>
      <c r="DM154">
        <v>2.500992457324331E-2</v>
      </c>
      <c r="DN154">
        <v>2.4980635166537552E-2</v>
      </c>
      <c r="DO154">
        <v>5.0255053844700616E-2</v>
      </c>
      <c r="DP154">
        <v>2.5004497211728607E-2</v>
      </c>
      <c r="DQ154">
        <v>2.4921024921024951E-2</v>
      </c>
      <c r="DR154">
        <v>2.5000000000000015E-2</v>
      </c>
      <c r="DU154">
        <v>0.50999999999999801</v>
      </c>
    </row>
    <row r="155" spans="1:125" x14ac:dyDescent="0.25">
      <c r="A155">
        <v>25</v>
      </c>
      <c r="B155" t="s">
        <v>205</v>
      </c>
      <c r="C155" t="s">
        <v>203</v>
      </c>
      <c r="D155">
        <v>25</v>
      </c>
      <c r="E155" t="s">
        <v>201</v>
      </c>
      <c r="L155" s="2"/>
      <c r="M155" s="2"/>
      <c r="N155" s="2">
        <v>48.77</v>
      </c>
      <c r="O155" s="2">
        <v>50.17</v>
      </c>
      <c r="P155" s="2">
        <v>54.51</v>
      </c>
      <c r="Q155" s="2">
        <v>55.87</v>
      </c>
      <c r="R155" s="2">
        <v>57.26</v>
      </c>
      <c r="S155" s="2">
        <v>58.7</v>
      </c>
      <c r="T155" s="2">
        <v>63.13</v>
      </c>
      <c r="U155" s="2">
        <v>64.709999999999994</v>
      </c>
      <c r="V155" s="2">
        <v>66.33</v>
      </c>
      <c r="W155" s="2">
        <v>67.989999999999995</v>
      </c>
      <c r="X155" s="2">
        <v>72.349999999999994</v>
      </c>
      <c r="Y155" s="2">
        <v>74.150000000000006</v>
      </c>
      <c r="Z155" s="2">
        <v>76.010000000000005</v>
      </c>
      <c r="AA155" s="2">
        <v>77.92</v>
      </c>
      <c r="AB155" s="2">
        <v>82.43</v>
      </c>
      <c r="AC155" s="2">
        <v>84.49</v>
      </c>
      <c r="AD155" s="2">
        <v>86.61</v>
      </c>
      <c r="AE155" s="2">
        <v>88.77</v>
      </c>
      <c r="AF155" s="2">
        <v>93.97</v>
      </c>
      <c r="AG155" s="2">
        <v>96.32</v>
      </c>
      <c r="AH155" s="2">
        <v>98.73</v>
      </c>
      <c r="AI155" s="2">
        <v>101.2</v>
      </c>
      <c r="AJ155" s="2">
        <v>106.41</v>
      </c>
      <c r="AK155" s="2">
        <v>109.07</v>
      </c>
      <c r="AL155" s="2">
        <v>111.79</v>
      </c>
      <c r="AM155" s="2">
        <v>114.59</v>
      </c>
      <c r="AN155" s="2">
        <v>118.85</v>
      </c>
      <c r="AO155" s="2">
        <v>121.82</v>
      </c>
      <c r="AP155" s="2">
        <v>124.86</v>
      </c>
      <c r="AQ155" s="2">
        <v>127.99</v>
      </c>
      <c r="AT155">
        <v>40.82</v>
      </c>
      <c r="AU155">
        <v>44.76</v>
      </c>
      <c r="AV155">
        <v>48.89</v>
      </c>
      <c r="AW155">
        <v>53.22</v>
      </c>
      <c r="AX155">
        <v>55.87</v>
      </c>
      <c r="AY155">
        <v>57.26</v>
      </c>
      <c r="AZ155">
        <v>58.7</v>
      </c>
      <c r="BA155">
        <v>63.13</v>
      </c>
      <c r="BB155">
        <v>64.709999999999994</v>
      </c>
      <c r="BC155">
        <v>66.33</v>
      </c>
      <c r="BD155">
        <v>67.989999999999995</v>
      </c>
      <c r="BE155">
        <v>72.349999999999994</v>
      </c>
      <c r="BF155">
        <v>74.150000000000006</v>
      </c>
      <c r="BG155">
        <v>76.010000000000005</v>
      </c>
      <c r="BH155">
        <v>77.92</v>
      </c>
      <c r="BI155">
        <v>82.43</v>
      </c>
      <c r="BJ155">
        <v>84.49</v>
      </c>
      <c r="BK155">
        <v>86.61</v>
      </c>
      <c r="BL155">
        <v>88.77</v>
      </c>
      <c r="BM155">
        <v>93.97</v>
      </c>
      <c r="BN155">
        <v>96.32</v>
      </c>
      <c r="BO155">
        <v>98.73</v>
      </c>
      <c r="BP155">
        <v>101.2</v>
      </c>
      <c r="BQ155">
        <v>106.41</v>
      </c>
      <c r="BR155">
        <v>109.07</v>
      </c>
      <c r="BS155">
        <v>111.79</v>
      </c>
      <c r="BT155">
        <v>114.59</v>
      </c>
      <c r="BU155">
        <v>118.85</v>
      </c>
      <c r="BV155">
        <v>121.82</v>
      </c>
      <c r="BW155">
        <v>124.86</v>
      </c>
      <c r="BX155">
        <v>127.99</v>
      </c>
      <c r="CC155">
        <v>46.759063882677793</v>
      </c>
      <c r="CD155">
        <v>47.806466913649771</v>
      </c>
      <c r="CE155">
        <v>48.877331772515532</v>
      </c>
      <c r="CF155">
        <v>49.972184004219869</v>
      </c>
      <c r="CG155">
        <v>51.091560925914393</v>
      </c>
      <c r="CJ155">
        <v>27.183816576000002</v>
      </c>
      <c r="CK155">
        <v>30.28</v>
      </c>
      <c r="CL155">
        <v>33.5</v>
      </c>
      <c r="CO155" t="s">
        <v>201</v>
      </c>
      <c r="CP155">
        <v>2.8706171826942763E-2</v>
      </c>
      <c r="CQ155">
        <v>8.650588000797281E-2</v>
      </c>
      <c r="CR155">
        <v>2.4949550541185094E-2</v>
      </c>
      <c r="CS155">
        <v>2.4879183819581183E-2</v>
      </c>
      <c r="CT155">
        <v>2.5148445686343082E-2</v>
      </c>
      <c r="CU155">
        <v>7.5468483816013621E-2</v>
      </c>
      <c r="CV155">
        <v>2.5027720576587854E-2</v>
      </c>
      <c r="CW155">
        <v>2.5034770514603687E-2</v>
      </c>
      <c r="CX155">
        <v>2.5026383235338408E-2</v>
      </c>
      <c r="CY155">
        <v>6.4127077511398733E-2</v>
      </c>
      <c r="CZ155">
        <v>2.4879060124395461E-2</v>
      </c>
      <c r="DA155">
        <v>2.5084288604180705E-2</v>
      </c>
      <c r="DB155">
        <v>2.5128272595711043E-2</v>
      </c>
      <c r="DC155">
        <v>5.7879876796714642E-2</v>
      </c>
      <c r="DD155">
        <v>2.4990901370859978E-2</v>
      </c>
      <c r="DE155">
        <v>2.5091726831577756E-2</v>
      </c>
      <c r="DF155">
        <v>2.4939383443020397E-2</v>
      </c>
      <c r="DG155">
        <v>5.8578348541173858E-2</v>
      </c>
      <c r="DH155">
        <v>2.5007981270618221E-2</v>
      </c>
      <c r="DI155">
        <v>2.5020764119601444E-2</v>
      </c>
      <c r="DJ155">
        <v>2.50177251088828E-2</v>
      </c>
      <c r="DK155">
        <v>5.1482213438735117E-2</v>
      </c>
      <c r="DL155">
        <v>2.4997650596748393E-2</v>
      </c>
      <c r="DM155">
        <v>2.4938113138351641E-2</v>
      </c>
      <c r="DN155">
        <v>2.5046963055729465E-2</v>
      </c>
      <c r="DO155">
        <v>3.7176018849812295E-2</v>
      </c>
      <c r="DP155">
        <v>2.4989482541018081E-2</v>
      </c>
      <c r="DQ155">
        <v>2.495485142012811E-2</v>
      </c>
      <c r="DR155">
        <v>2.5068076245394807E-2</v>
      </c>
      <c r="DU155">
        <v>4.1300000000000026</v>
      </c>
    </row>
    <row r="156" spans="1:125" x14ac:dyDescent="0.25">
      <c r="A156">
        <v>25</v>
      </c>
      <c r="B156" t="s">
        <v>205</v>
      </c>
      <c r="C156" t="s">
        <v>203</v>
      </c>
      <c r="D156">
        <v>25</v>
      </c>
      <c r="E156" t="s">
        <v>202</v>
      </c>
      <c r="L156" s="2"/>
      <c r="M156" s="2"/>
      <c r="N156" s="2">
        <v>23.95</v>
      </c>
      <c r="O156" s="2">
        <v>24.63</v>
      </c>
      <c r="P156" s="2">
        <v>25.51</v>
      </c>
      <c r="Q156" s="2">
        <v>26.14</v>
      </c>
      <c r="R156" s="2">
        <v>26.8</v>
      </c>
      <c r="S156" s="2">
        <v>27.47</v>
      </c>
      <c r="T156" s="2">
        <v>28.8</v>
      </c>
      <c r="U156" s="2">
        <v>29.52</v>
      </c>
      <c r="V156" s="2">
        <v>30.25</v>
      </c>
      <c r="W156" s="2">
        <v>31.01</v>
      </c>
      <c r="X156" s="2">
        <v>35.04</v>
      </c>
      <c r="Y156" s="2">
        <v>35.909999999999997</v>
      </c>
      <c r="Z156" s="2">
        <v>36.81</v>
      </c>
      <c r="AA156" s="2">
        <v>37.729999999999997</v>
      </c>
      <c r="AB156" s="2">
        <v>39.57</v>
      </c>
      <c r="AC156" s="2">
        <v>40.56</v>
      </c>
      <c r="AD156" s="2">
        <v>41.58</v>
      </c>
      <c r="AE156" s="2">
        <v>42.62</v>
      </c>
      <c r="AF156" s="2">
        <v>44.71</v>
      </c>
      <c r="AG156" s="2">
        <v>45.82</v>
      </c>
      <c r="AH156" s="2">
        <v>46.97</v>
      </c>
      <c r="AI156" s="2">
        <v>48.15</v>
      </c>
      <c r="AJ156" s="2">
        <v>50.51</v>
      </c>
      <c r="AK156" s="2">
        <v>51.78</v>
      </c>
      <c r="AL156" s="2">
        <v>53.07</v>
      </c>
      <c r="AM156" s="2">
        <v>54.4</v>
      </c>
      <c r="AN156" s="2">
        <v>57.09</v>
      </c>
      <c r="AO156" s="2">
        <v>58.51</v>
      </c>
      <c r="AP156" s="2">
        <v>59.97</v>
      </c>
      <c r="AQ156" s="2">
        <v>61.47</v>
      </c>
      <c r="AT156">
        <v>17.77</v>
      </c>
      <c r="AU156">
        <v>18.28</v>
      </c>
      <c r="AV156">
        <v>18.8</v>
      </c>
      <c r="AW156">
        <v>19.34</v>
      </c>
      <c r="AX156">
        <v>21.78</v>
      </c>
      <c r="AY156">
        <v>25.71</v>
      </c>
      <c r="AZ156">
        <v>27.47</v>
      </c>
      <c r="BA156">
        <v>28.79</v>
      </c>
      <c r="BB156">
        <v>29.52</v>
      </c>
      <c r="BC156">
        <v>30.25</v>
      </c>
      <c r="BD156">
        <v>31.01</v>
      </c>
      <c r="BE156">
        <v>33.159999999999997</v>
      </c>
      <c r="BF156">
        <v>35.909999999999997</v>
      </c>
      <c r="BG156">
        <v>36.81</v>
      </c>
      <c r="BH156">
        <v>37.729999999999997</v>
      </c>
      <c r="BI156">
        <v>39.57</v>
      </c>
      <c r="BJ156">
        <v>40.56</v>
      </c>
      <c r="BK156">
        <v>41.58</v>
      </c>
      <c r="BL156">
        <v>42.62</v>
      </c>
      <c r="BM156">
        <v>44.71</v>
      </c>
      <c r="BN156">
        <v>45.82</v>
      </c>
      <c r="BO156">
        <v>46.97</v>
      </c>
      <c r="BP156">
        <v>48.15</v>
      </c>
      <c r="BQ156">
        <v>50.51</v>
      </c>
      <c r="BR156">
        <v>51.78</v>
      </c>
      <c r="BS156">
        <v>53.07</v>
      </c>
      <c r="BT156">
        <v>54.4</v>
      </c>
      <c r="BU156">
        <v>57.09</v>
      </c>
      <c r="BV156">
        <v>58.51</v>
      </c>
      <c r="BW156">
        <v>59.97</v>
      </c>
      <c r="BX156">
        <v>61.47</v>
      </c>
      <c r="BZ156">
        <v>0.61304345305610775</v>
      </c>
      <c r="CC156">
        <v>23.613706592729418</v>
      </c>
      <c r="CD156">
        <v>24.142653620406552</v>
      </c>
      <c r="CE156">
        <v>24.683449061503662</v>
      </c>
      <c r="CF156">
        <v>25.23635832048134</v>
      </c>
      <c r="CG156">
        <v>25.801652746860121</v>
      </c>
      <c r="CJ156">
        <v>16.055835033599998</v>
      </c>
      <c r="CK156">
        <v>16.420000000000002</v>
      </c>
      <c r="CL156">
        <v>16.79</v>
      </c>
      <c r="CO156" t="s">
        <v>202</v>
      </c>
      <c r="CP156">
        <v>2.8392484342379946E-2</v>
      </c>
      <c r="CQ156">
        <v>3.5728786033292839E-2</v>
      </c>
      <c r="CR156">
        <v>2.4696197569580518E-2</v>
      </c>
      <c r="CS156">
        <v>2.5248661055853102E-2</v>
      </c>
      <c r="CT156">
        <v>2.4999999999999932E-2</v>
      </c>
      <c r="CU156">
        <v>4.8416454313796937E-2</v>
      </c>
      <c r="CV156">
        <v>2.499999999999996E-2</v>
      </c>
      <c r="CW156">
        <v>2.4728997289972913E-2</v>
      </c>
      <c r="CX156">
        <v>2.5123966942148811E-2</v>
      </c>
      <c r="CY156">
        <v>0.12995807803934206</v>
      </c>
      <c r="CZ156">
        <v>2.48287671232876E-2</v>
      </c>
      <c r="DA156">
        <v>2.5062656641604172E-2</v>
      </c>
      <c r="DB156">
        <v>2.499320836729135E-2</v>
      </c>
      <c r="DC156">
        <v>4.8767558971640701E-2</v>
      </c>
      <c r="DD156">
        <v>2.5018953752843114E-2</v>
      </c>
      <c r="DE156">
        <v>2.514792899408274E-2</v>
      </c>
      <c r="DF156">
        <v>2.5012025012024992E-2</v>
      </c>
      <c r="DG156">
        <v>4.9038010323791729E-2</v>
      </c>
      <c r="DH156">
        <v>2.4826660702303723E-2</v>
      </c>
      <c r="DI156">
        <v>2.5098210388476618E-2</v>
      </c>
      <c r="DJ156">
        <v>2.5122418565041511E-2</v>
      </c>
      <c r="DK156">
        <v>4.9013499480789188E-2</v>
      </c>
      <c r="DL156">
        <v>2.5143535933478581E-2</v>
      </c>
      <c r="DM156">
        <v>2.4913093858632659E-2</v>
      </c>
      <c r="DN156">
        <v>2.5061239871867314E-2</v>
      </c>
      <c r="DO156">
        <v>4.9448529411764794E-2</v>
      </c>
      <c r="DP156">
        <v>2.4873007531966973E-2</v>
      </c>
      <c r="DQ156">
        <v>2.495299948726715E-2</v>
      </c>
      <c r="DR156">
        <v>2.5012506253126565E-2</v>
      </c>
      <c r="DU156">
        <v>0.51999999999999957</v>
      </c>
    </row>
    <row r="157" spans="1:125" x14ac:dyDescent="0.25">
      <c r="A157">
        <v>25</v>
      </c>
      <c r="C157" t="s">
        <v>203</v>
      </c>
      <c r="E157" t="s">
        <v>206</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CG157" t="s">
        <v>289</v>
      </c>
      <c r="CO157" t="s">
        <v>206</v>
      </c>
      <c r="DU157">
        <v>0</v>
      </c>
    </row>
    <row r="158" spans="1:125" x14ac:dyDescent="0.25">
      <c r="A158">
        <v>25</v>
      </c>
      <c r="B158" t="s">
        <v>206</v>
      </c>
      <c r="C158" t="s">
        <v>203</v>
      </c>
      <c r="D158">
        <v>25</v>
      </c>
      <c r="E158" t="s">
        <v>38</v>
      </c>
      <c r="F158" t="s">
        <v>128</v>
      </c>
      <c r="L158" s="2"/>
      <c r="M158" s="2"/>
      <c r="N158" s="2">
        <v>4.97</v>
      </c>
      <c r="O158" s="2">
        <v>5.1100000000000003</v>
      </c>
      <c r="P158" s="2">
        <v>5.19</v>
      </c>
      <c r="Q158" s="2">
        <v>5.32</v>
      </c>
      <c r="R158" s="2">
        <v>5.45</v>
      </c>
      <c r="S158" s="2">
        <v>5.59</v>
      </c>
      <c r="T158" s="2">
        <v>6.11</v>
      </c>
      <c r="U158" s="2">
        <v>6.26</v>
      </c>
      <c r="V158" s="2">
        <v>6.42</v>
      </c>
      <c r="W158" s="2">
        <v>6.58</v>
      </c>
      <c r="X158" s="2">
        <v>6.98</v>
      </c>
      <c r="Y158" s="2">
        <v>7.15</v>
      </c>
      <c r="Z158" s="2">
        <v>7.33</v>
      </c>
      <c r="AA158" s="2">
        <v>7.52</v>
      </c>
      <c r="AB158" s="2">
        <v>7.99</v>
      </c>
      <c r="AC158" s="2">
        <v>8.19</v>
      </c>
      <c r="AD158" s="2">
        <v>8.4</v>
      </c>
      <c r="AE158" s="2">
        <v>8.61</v>
      </c>
      <c r="AF158" s="2">
        <v>9.1999999999999993</v>
      </c>
      <c r="AG158" s="2">
        <v>9.43</v>
      </c>
      <c r="AH158" s="2">
        <v>9.67</v>
      </c>
      <c r="AI158" s="2">
        <v>9.91</v>
      </c>
      <c r="AJ158" s="2">
        <v>10.56</v>
      </c>
      <c r="AK158" s="2">
        <v>10.82</v>
      </c>
      <c r="AL158" s="2">
        <v>11.09</v>
      </c>
      <c r="AM158" s="2">
        <v>11.37</v>
      </c>
      <c r="AN158" s="2">
        <v>12.32</v>
      </c>
      <c r="AO158" s="2">
        <v>12.63</v>
      </c>
      <c r="AP158" s="2">
        <v>12.94</v>
      </c>
      <c r="AQ158" s="2">
        <v>13.27</v>
      </c>
      <c r="AT158">
        <v>5.79</v>
      </c>
      <c r="AU158">
        <v>4.97</v>
      </c>
      <c r="AV158">
        <v>5.1100000000000003</v>
      </c>
      <c r="AW158">
        <v>5.19</v>
      </c>
      <c r="AX158">
        <v>5.32</v>
      </c>
      <c r="AY158">
        <v>5.45</v>
      </c>
      <c r="AZ158">
        <v>5.59</v>
      </c>
      <c r="BA158">
        <v>6.11</v>
      </c>
      <c r="BB158">
        <v>6.26</v>
      </c>
      <c r="BC158">
        <v>6.42</v>
      </c>
      <c r="BD158">
        <v>6.58</v>
      </c>
      <c r="BE158">
        <v>6.98</v>
      </c>
      <c r="BF158">
        <v>7.15</v>
      </c>
      <c r="BG158">
        <v>7.33</v>
      </c>
      <c r="BH158">
        <v>7.52</v>
      </c>
      <c r="BI158">
        <v>7.99</v>
      </c>
      <c r="BJ158">
        <v>8.19</v>
      </c>
      <c r="BK158">
        <v>8.4</v>
      </c>
      <c r="BL158">
        <v>8.61</v>
      </c>
      <c r="BM158">
        <v>9.1999999999999993</v>
      </c>
      <c r="BN158">
        <v>9.43</v>
      </c>
      <c r="BO158">
        <v>9.67</v>
      </c>
      <c r="BP158">
        <v>9.91</v>
      </c>
      <c r="BQ158">
        <v>10.56</v>
      </c>
      <c r="BR158">
        <v>10.82</v>
      </c>
      <c r="BS158">
        <v>11.09</v>
      </c>
      <c r="BT158">
        <v>11.37</v>
      </c>
      <c r="BU158">
        <v>12.32</v>
      </c>
      <c r="BV158">
        <v>12.63</v>
      </c>
      <c r="BW158">
        <v>12.94</v>
      </c>
      <c r="BX158">
        <v>13.27</v>
      </c>
      <c r="CC158">
        <v>3.8346039705000132</v>
      </c>
      <c r="CD158">
        <v>3.9204990994392128</v>
      </c>
      <c r="CE158">
        <v>4.0083182792666516</v>
      </c>
      <c r="CF158">
        <v>4.0981046087222239</v>
      </c>
      <c r="CG158">
        <v>4.1899021519576021</v>
      </c>
      <c r="CJ158">
        <v>3.9204990994392128</v>
      </c>
      <c r="CK158">
        <v>4.01</v>
      </c>
      <c r="CL158">
        <v>4.0999999999999996</v>
      </c>
      <c r="CO158" t="s">
        <v>38</v>
      </c>
      <c r="CP158">
        <v>2.8169014084507157E-2</v>
      </c>
      <c r="CQ158">
        <v>1.5655577299412929E-2</v>
      </c>
      <c r="CR158">
        <v>2.5048169556840055E-2</v>
      </c>
      <c r="CS158">
        <v>2.4436090225563888E-2</v>
      </c>
      <c r="CT158">
        <v>2.5688073394495352E-2</v>
      </c>
      <c r="CU158">
        <v>9.302325581395357E-2</v>
      </c>
      <c r="CV158">
        <v>2.4549918166939355E-2</v>
      </c>
      <c r="CW158">
        <v>2.5559105431309927E-2</v>
      </c>
      <c r="CX158">
        <v>2.4922118380062329E-2</v>
      </c>
      <c r="CY158">
        <v>6.0790273556231053E-2</v>
      </c>
      <c r="CZ158">
        <v>2.4355300859598843E-2</v>
      </c>
      <c r="DA158">
        <v>2.5174825174825135E-2</v>
      </c>
      <c r="DB158">
        <v>2.5920873124147273E-2</v>
      </c>
      <c r="DC158">
        <v>6.2500000000000083E-2</v>
      </c>
      <c r="DD158">
        <v>2.5031289111389146E-2</v>
      </c>
      <c r="DE158">
        <v>2.5641025641025748E-2</v>
      </c>
      <c r="DF158">
        <v>2.499999999999989E-2</v>
      </c>
      <c r="DG158">
        <v>6.8524970963995346E-2</v>
      </c>
      <c r="DH158">
        <v>2.500000000000005E-2</v>
      </c>
      <c r="DI158">
        <v>2.5450689289501616E-2</v>
      </c>
      <c r="DJ158">
        <v>2.4819027921406434E-2</v>
      </c>
      <c r="DK158">
        <v>6.5590312815338073E-2</v>
      </c>
      <c r="DL158">
        <v>2.4621212121212099E-2</v>
      </c>
      <c r="DM158">
        <v>2.4953789279112713E-2</v>
      </c>
      <c r="DN158">
        <v>2.5247971145175775E-2</v>
      </c>
      <c r="DO158">
        <v>8.3553210202286815E-2</v>
      </c>
      <c r="DP158">
        <v>2.5162337662337702E-2</v>
      </c>
      <c r="DQ158">
        <v>2.4544734758511377E-2</v>
      </c>
      <c r="DR158">
        <v>2.5502318392581151E-2</v>
      </c>
      <c r="DU158">
        <v>0.14000000000000057</v>
      </c>
    </row>
    <row r="159" spans="1:125" x14ac:dyDescent="0.25">
      <c r="A159">
        <v>25</v>
      </c>
      <c r="B159" t="s">
        <v>206</v>
      </c>
      <c r="C159" t="s">
        <v>203</v>
      </c>
      <c r="D159">
        <v>25</v>
      </c>
      <c r="E159" t="s">
        <v>40</v>
      </c>
      <c r="L159" s="2"/>
      <c r="M159" s="2"/>
      <c r="N159" s="2">
        <v>0.81</v>
      </c>
      <c r="O159" s="2">
        <v>0.83</v>
      </c>
      <c r="P159" s="2">
        <v>0.85</v>
      </c>
      <c r="Q159" s="2">
        <v>0.87</v>
      </c>
      <c r="R159" s="2">
        <v>0.9</v>
      </c>
      <c r="S159" s="2">
        <v>0.92</v>
      </c>
      <c r="T159" s="2">
        <v>0.94</v>
      </c>
      <c r="U159" s="2">
        <v>0.96</v>
      </c>
      <c r="V159" s="2">
        <v>0.98</v>
      </c>
      <c r="W159" s="2">
        <v>1.01</v>
      </c>
      <c r="X159" s="2">
        <v>1.03</v>
      </c>
      <c r="Y159" s="2">
        <v>1.05</v>
      </c>
      <c r="Z159" s="2">
        <v>1.08</v>
      </c>
      <c r="AA159" s="2">
        <v>1.1100000000000001</v>
      </c>
      <c r="AB159" s="2">
        <v>1.1299999999999999</v>
      </c>
      <c r="AC159" s="2">
        <v>1.1599999999999999</v>
      </c>
      <c r="AD159" s="2">
        <v>1.19</v>
      </c>
      <c r="AE159" s="2">
        <v>1.22</v>
      </c>
      <c r="AF159" s="2">
        <v>1.24</v>
      </c>
      <c r="AG159" s="2">
        <v>1.27</v>
      </c>
      <c r="AH159" s="2">
        <v>1.3</v>
      </c>
      <c r="AI159" s="2">
        <v>1.34</v>
      </c>
      <c r="AJ159" s="2">
        <v>1.36</v>
      </c>
      <c r="AK159" s="2">
        <v>1.4</v>
      </c>
      <c r="AL159" s="2">
        <v>1.43</v>
      </c>
      <c r="AM159" s="2">
        <v>1.47</v>
      </c>
      <c r="AN159" s="2">
        <v>1.5</v>
      </c>
      <c r="AO159" s="2">
        <v>1.53</v>
      </c>
      <c r="AP159" s="2">
        <v>1.57</v>
      </c>
      <c r="AQ159" s="2">
        <v>1.61</v>
      </c>
      <c r="AT159">
        <v>0.79</v>
      </c>
      <c r="AU159">
        <v>0.81</v>
      </c>
      <c r="AV159">
        <v>0.83</v>
      </c>
      <c r="AW159">
        <v>0.85</v>
      </c>
      <c r="AX159">
        <v>0.87</v>
      </c>
      <c r="AY159">
        <v>0.9</v>
      </c>
      <c r="AZ159">
        <v>0.92</v>
      </c>
      <c r="BA159">
        <v>0.94</v>
      </c>
      <c r="BB159">
        <v>0.96</v>
      </c>
      <c r="BC159">
        <v>0.98</v>
      </c>
      <c r="BD159">
        <v>1.01</v>
      </c>
      <c r="BE159">
        <v>1.03</v>
      </c>
      <c r="BF159">
        <v>1.05</v>
      </c>
      <c r="BG159">
        <v>1.08</v>
      </c>
      <c r="BH159">
        <v>1.1100000000000001</v>
      </c>
      <c r="BI159">
        <v>1.1299999999999999</v>
      </c>
      <c r="BJ159">
        <v>1.1599999999999999</v>
      </c>
      <c r="BK159">
        <v>1.19</v>
      </c>
      <c r="BL159">
        <v>1.22</v>
      </c>
      <c r="BM159">
        <v>1.24</v>
      </c>
      <c r="BN159">
        <v>1.27</v>
      </c>
      <c r="BO159">
        <v>1.3</v>
      </c>
      <c r="BP159">
        <v>1.34</v>
      </c>
      <c r="BQ159">
        <v>1.36</v>
      </c>
      <c r="BR159">
        <v>1.4</v>
      </c>
      <c r="BS159">
        <v>1.43</v>
      </c>
      <c r="BT159">
        <v>1.47</v>
      </c>
      <c r="BU159">
        <v>1.5</v>
      </c>
      <c r="BV159">
        <v>1.53</v>
      </c>
      <c r="BW159">
        <v>1.57</v>
      </c>
      <c r="BX159">
        <v>1.61</v>
      </c>
      <c r="CC159">
        <v>0.33439825717657429</v>
      </c>
      <c r="CD159">
        <v>0.34188877813732954</v>
      </c>
      <c r="CE159">
        <v>0.34954708676760565</v>
      </c>
      <c r="CF159">
        <v>0.35737694151119997</v>
      </c>
      <c r="CG159">
        <v>0.36538218500105085</v>
      </c>
      <c r="CJ159">
        <v>0.34188877813732954</v>
      </c>
      <c r="CK159">
        <v>0.35</v>
      </c>
      <c r="CL159">
        <v>0.36</v>
      </c>
      <c r="CO159" t="s">
        <v>40</v>
      </c>
      <c r="CP159">
        <v>2.4691358024691242E-2</v>
      </c>
      <c r="CQ159">
        <v>2.4096385542168697E-2</v>
      </c>
      <c r="CR159">
        <v>2.3529411764705903E-2</v>
      </c>
      <c r="CS159">
        <v>3.4482758620689689E-2</v>
      </c>
      <c r="CT159">
        <v>2.222222222222224E-2</v>
      </c>
      <c r="CU159">
        <v>2.1739130434782507E-2</v>
      </c>
      <c r="CV159">
        <v>2.1276595744680871E-2</v>
      </c>
      <c r="CW159">
        <v>2.0833333333333353E-2</v>
      </c>
      <c r="CX159">
        <v>3.0612244897959211E-2</v>
      </c>
      <c r="CY159">
        <v>1.980198019801982E-2</v>
      </c>
      <c r="CZ159">
        <v>1.9417475728155355E-2</v>
      </c>
      <c r="DA159">
        <v>2.8571428571428595E-2</v>
      </c>
      <c r="DB159">
        <v>2.7777777777777801E-2</v>
      </c>
      <c r="DC159">
        <v>1.8018018018017834E-2</v>
      </c>
      <c r="DD159">
        <v>2.6548672566371709E-2</v>
      </c>
      <c r="DE159">
        <v>2.5862068965517265E-2</v>
      </c>
      <c r="DF159">
        <v>2.521008403361347E-2</v>
      </c>
      <c r="DG159">
        <v>1.6393442622950834E-2</v>
      </c>
      <c r="DH159">
        <v>2.4193548387096794E-2</v>
      </c>
      <c r="DI159">
        <v>2.3622047244094509E-2</v>
      </c>
      <c r="DJ159">
        <v>3.0769230769230795E-2</v>
      </c>
      <c r="DK159">
        <v>1.492537313432837E-2</v>
      </c>
      <c r="DL159">
        <v>2.9411764705882214E-2</v>
      </c>
      <c r="DM159">
        <v>2.142857142857145E-2</v>
      </c>
      <c r="DN159">
        <v>2.7972027972028E-2</v>
      </c>
      <c r="DO159">
        <v>2.0408163265306142E-2</v>
      </c>
      <c r="DP159">
        <v>2.0000000000000018E-2</v>
      </c>
      <c r="DQ159">
        <v>2.6143790849673224E-2</v>
      </c>
      <c r="DR159">
        <v>2.5477707006369449E-2</v>
      </c>
      <c r="DU159">
        <v>1.9999999999999907E-2</v>
      </c>
    </row>
    <row r="160" spans="1:125" x14ac:dyDescent="0.25">
      <c r="A160">
        <v>25</v>
      </c>
      <c r="B160" t="s">
        <v>206</v>
      </c>
      <c r="C160" t="s">
        <v>203</v>
      </c>
      <c r="D160">
        <v>25</v>
      </c>
      <c r="E160" t="s">
        <v>42</v>
      </c>
      <c r="L160" s="2"/>
      <c r="M160" s="2"/>
      <c r="N160" s="2">
        <v>43.8</v>
      </c>
      <c r="O160" s="2">
        <v>45.06</v>
      </c>
      <c r="P160" s="2">
        <v>49.32</v>
      </c>
      <c r="Q160" s="2">
        <v>50.55</v>
      </c>
      <c r="R160" s="2">
        <v>51.81</v>
      </c>
      <c r="S160" s="2">
        <v>53.11</v>
      </c>
      <c r="T160" s="2">
        <v>57.02</v>
      </c>
      <c r="U160" s="2">
        <v>58.45</v>
      </c>
      <c r="V160" s="2">
        <v>59.91</v>
      </c>
      <c r="W160" s="2">
        <v>61.41</v>
      </c>
      <c r="X160" s="2">
        <v>65.37</v>
      </c>
      <c r="Y160" s="2">
        <v>67</v>
      </c>
      <c r="Z160" s="2">
        <v>68.680000000000007</v>
      </c>
      <c r="AA160" s="2">
        <v>70.400000000000006</v>
      </c>
      <c r="AB160" s="2">
        <v>74.44</v>
      </c>
      <c r="AC160" s="2">
        <v>76.3</v>
      </c>
      <c r="AD160" s="2">
        <v>78.209999999999994</v>
      </c>
      <c r="AE160" s="2">
        <v>80.16</v>
      </c>
      <c r="AF160" s="2">
        <v>84.77</v>
      </c>
      <c r="AG160" s="2">
        <v>86.89</v>
      </c>
      <c r="AH160" s="2">
        <v>89.06</v>
      </c>
      <c r="AI160" s="2">
        <v>91.29</v>
      </c>
      <c r="AJ160" s="2">
        <v>95.85</v>
      </c>
      <c r="AK160" s="2">
        <v>98.25</v>
      </c>
      <c r="AL160" s="2">
        <v>100.7</v>
      </c>
      <c r="AM160" s="2">
        <v>103.22</v>
      </c>
      <c r="AN160" s="2">
        <v>106.53</v>
      </c>
      <c r="AO160" s="2">
        <v>109.19</v>
      </c>
      <c r="AP160" s="2">
        <v>111.92</v>
      </c>
      <c r="AQ160" s="2">
        <v>114.72</v>
      </c>
      <c r="AT160">
        <v>50.93</v>
      </c>
      <c r="AU160">
        <v>43.8</v>
      </c>
      <c r="AV160">
        <v>45.06</v>
      </c>
      <c r="AW160">
        <v>49.32</v>
      </c>
      <c r="AX160">
        <v>50.55</v>
      </c>
      <c r="AY160">
        <v>51.81</v>
      </c>
      <c r="AZ160">
        <v>53.11</v>
      </c>
      <c r="BA160">
        <v>57.02</v>
      </c>
      <c r="BB160">
        <v>58.45</v>
      </c>
      <c r="BC160">
        <v>59.91</v>
      </c>
      <c r="BD160">
        <v>61.41</v>
      </c>
      <c r="BE160">
        <v>65.37</v>
      </c>
      <c r="BF160">
        <v>67</v>
      </c>
      <c r="BG160">
        <v>68.680000000000007</v>
      </c>
      <c r="BH160">
        <v>70.400000000000006</v>
      </c>
      <c r="BI160">
        <v>74.44</v>
      </c>
      <c r="BJ160">
        <v>76.3</v>
      </c>
      <c r="BK160">
        <v>78.209999999999994</v>
      </c>
      <c r="BL160">
        <v>80.16</v>
      </c>
      <c r="BM160">
        <v>84.77</v>
      </c>
      <c r="BN160">
        <v>86.89</v>
      </c>
      <c r="BO160">
        <v>89.06</v>
      </c>
      <c r="BP160">
        <v>91.29</v>
      </c>
      <c r="BQ160">
        <v>95.85</v>
      </c>
      <c r="BR160">
        <v>98.25</v>
      </c>
      <c r="BS160">
        <v>100.7</v>
      </c>
      <c r="BT160">
        <v>103.22</v>
      </c>
      <c r="BU160">
        <v>106.53</v>
      </c>
      <c r="BV160">
        <v>109.19</v>
      </c>
      <c r="BW160">
        <v>111.92</v>
      </c>
      <c r="BX160">
        <v>114.72</v>
      </c>
      <c r="CC160">
        <v>42.924459912177781</v>
      </c>
      <c r="CD160">
        <v>43.885967814210559</v>
      </c>
      <c r="CE160">
        <v>44.869013493248879</v>
      </c>
      <c r="CF160">
        <v>45.874079395497645</v>
      </c>
      <c r="CG160">
        <v>46.90165877395679</v>
      </c>
      <c r="CJ160">
        <v>43.89</v>
      </c>
      <c r="CK160">
        <v>44.87</v>
      </c>
      <c r="CL160">
        <v>45.87</v>
      </c>
      <c r="CO160" t="s">
        <v>42</v>
      </c>
      <c r="CP160">
        <v>2.8767123287671351E-2</v>
      </c>
      <c r="CQ160">
        <v>9.4540612516644432E-2</v>
      </c>
      <c r="CR160">
        <v>2.4939172749391662E-2</v>
      </c>
      <c r="CS160">
        <v>2.4925816023738976E-2</v>
      </c>
      <c r="CT160">
        <v>2.5091681142636501E-2</v>
      </c>
      <c r="CU160">
        <v>7.3620787045754171E-2</v>
      </c>
      <c r="CV160">
        <v>2.5078919677306202E-2</v>
      </c>
      <c r="CW160">
        <v>2.4978614200170977E-2</v>
      </c>
      <c r="CX160">
        <v>2.5037556334501755E-2</v>
      </c>
      <c r="CY160">
        <v>6.4484611626771021E-2</v>
      </c>
      <c r="CZ160">
        <v>2.4934985467339688E-2</v>
      </c>
      <c r="DA160">
        <v>2.5074626865671745E-2</v>
      </c>
      <c r="DB160">
        <v>2.5043680838672082E-2</v>
      </c>
      <c r="DC160">
        <v>5.738636363636352E-2</v>
      </c>
      <c r="DD160">
        <v>2.4986566362170868E-2</v>
      </c>
      <c r="DE160">
        <v>2.5032765399737832E-2</v>
      </c>
      <c r="DF160">
        <v>2.4932873034138894E-2</v>
      </c>
      <c r="DG160">
        <v>5.7509980039920153E-2</v>
      </c>
      <c r="DH160">
        <v>2.5008847469623743E-2</v>
      </c>
      <c r="DI160">
        <v>2.4974105190470729E-2</v>
      </c>
      <c r="DJ160">
        <v>2.5039299348753694E-2</v>
      </c>
      <c r="DK160">
        <v>4.9950706539598946E-2</v>
      </c>
      <c r="DL160">
        <v>2.5039123630672986E-2</v>
      </c>
      <c r="DM160">
        <v>2.4936386768447866E-2</v>
      </c>
      <c r="DN160">
        <v>2.5024826216484566E-2</v>
      </c>
      <c r="DO160">
        <v>3.2067428792869619E-2</v>
      </c>
      <c r="DP160">
        <v>2.4969492161832314E-2</v>
      </c>
      <c r="DQ160">
        <v>2.5002289586958548E-2</v>
      </c>
      <c r="DR160">
        <v>2.5017869907076457E-2</v>
      </c>
      <c r="DU160">
        <v>1.2600000000000051</v>
      </c>
    </row>
    <row r="161" spans="1:125" x14ac:dyDescent="0.25">
      <c r="A161">
        <v>25</v>
      </c>
      <c r="B161" t="s">
        <v>206</v>
      </c>
      <c r="C161" t="s">
        <v>203</v>
      </c>
      <c r="D161">
        <v>25</v>
      </c>
      <c r="E161" t="s">
        <v>43</v>
      </c>
      <c r="L161" s="2"/>
      <c r="M161" s="2"/>
      <c r="N161" s="2">
        <v>23.14</v>
      </c>
      <c r="O161" s="2">
        <v>23.8</v>
      </c>
      <c r="P161" s="2">
        <v>24.66</v>
      </c>
      <c r="Q161" s="2">
        <v>25.27</v>
      </c>
      <c r="R161" s="2">
        <v>25.9</v>
      </c>
      <c r="S161" s="2">
        <v>26.55</v>
      </c>
      <c r="T161" s="2">
        <v>27.86</v>
      </c>
      <c r="U161" s="2">
        <v>28.56</v>
      </c>
      <c r="V161" s="2">
        <v>29.27</v>
      </c>
      <c r="W161" s="2">
        <v>30</v>
      </c>
      <c r="X161" s="2">
        <v>34.01</v>
      </c>
      <c r="Y161" s="2">
        <v>34.86</v>
      </c>
      <c r="Z161" s="2">
        <v>35.729999999999997</v>
      </c>
      <c r="AA161" s="2">
        <v>36.619999999999997</v>
      </c>
      <c r="AB161" s="2">
        <v>38.44</v>
      </c>
      <c r="AC161" s="2">
        <v>39.4</v>
      </c>
      <c r="AD161" s="2">
        <v>40.39</v>
      </c>
      <c r="AE161" s="2">
        <v>41.4</v>
      </c>
      <c r="AF161" s="2">
        <v>43.47</v>
      </c>
      <c r="AG161" s="2">
        <v>44.55</v>
      </c>
      <c r="AH161" s="2">
        <v>45.67</v>
      </c>
      <c r="AI161" s="2">
        <v>46.81</v>
      </c>
      <c r="AJ161" s="2">
        <v>49.15</v>
      </c>
      <c r="AK161" s="2">
        <v>50.38</v>
      </c>
      <c r="AL161" s="2">
        <v>51.64</v>
      </c>
      <c r="AM161" s="2">
        <v>52.93</v>
      </c>
      <c r="AN161" s="2">
        <v>55.59</v>
      </c>
      <c r="AO161" s="2">
        <v>56.98</v>
      </c>
      <c r="AP161" s="2">
        <v>58.4</v>
      </c>
      <c r="AQ161" s="2">
        <v>59.86</v>
      </c>
      <c r="AT161">
        <v>22.29</v>
      </c>
      <c r="AU161">
        <v>23.14</v>
      </c>
      <c r="AV161">
        <v>23.8</v>
      </c>
      <c r="AW161">
        <v>24.51</v>
      </c>
      <c r="AX161">
        <v>25.27</v>
      </c>
      <c r="AY161">
        <v>25.9</v>
      </c>
      <c r="AZ161">
        <v>26.55</v>
      </c>
      <c r="BA161">
        <v>27.85</v>
      </c>
      <c r="BB161">
        <v>28.56</v>
      </c>
      <c r="BC161">
        <v>29.27</v>
      </c>
      <c r="BD161">
        <v>30</v>
      </c>
      <c r="BE161">
        <v>32.130000000000003</v>
      </c>
      <c r="BF161">
        <v>34.86</v>
      </c>
      <c r="BG161">
        <v>35.729999999999997</v>
      </c>
      <c r="BH161">
        <v>36.619999999999997</v>
      </c>
      <c r="BI161">
        <v>38.44</v>
      </c>
      <c r="BJ161">
        <v>39.4</v>
      </c>
      <c r="BK161">
        <v>40.39</v>
      </c>
      <c r="BL161">
        <v>41.4</v>
      </c>
      <c r="BM161">
        <v>43.47</v>
      </c>
      <c r="BN161">
        <v>44.55</v>
      </c>
      <c r="BO161">
        <v>45.67</v>
      </c>
      <c r="BP161">
        <v>46.81</v>
      </c>
      <c r="BQ161">
        <v>49.15</v>
      </c>
      <c r="BR161">
        <v>50.38</v>
      </c>
      <c r="BS161">
        <v>51.64</v>
      </c>
      <c r="BT161">
        <v>52.93</v>
      </c>
      <c r="BU161">
        <v>55.59</v>
      </c>
      <c r="BV161">
        <v>56.98</v>
      </c>
      <c r="BW161">
        <v>58.4</v>
      </c>
      <c r="BX161">
        <v>59.86</v>
      </c>
      <c r="CC161">
        <v>23.279308335552845</v>
      </c>
      <c r="CD161">
        <v>23.800764842269224</v>
      </c>
      <c r="CE161">
        <v>24.333901974736058</v>
      </c>
      <c r="CF161">
        <v>24.878981378970142</v>
      </c>
      <c r="CG161">
        <v>25.436270561859072</v>
      </c>
      <c r="CJ161">
        <v>23.8</v>
      </c>
      <c r="CK161">
        <v>24.33</v>
      </c>
      <c r="CL161">
        <v>24.88</v>
      </c>
      <c r="CO161" t="s">
        <v>43</v>
      </c>
      <c r="CP161">
        <v>2.8522039757994819E-2</v>
      </c>
      <c r="CQ161">
        <v>3.6134453781512581E-2</v>
      </c>
      <c r="CR161">
        <v>2.473641524736413E-2</v>
      </c>
      <c r="CS161">
        <v>2.4930747922437633E-2</v>
      </c>
      <c r="CT161">
        <v>2.5096525096525182E-2</v>
      </c>
      <c r="CU161">
        <v>4.9340866290018784E-2</v>
      </c>
      <c r="CV161">
        <v>2.5125628140703491E-2</v>
      </c>
      <c r="CW161">
        <v>2.4859943977591066E-2</v>
      </c>
      <c r="CX161">
        <v>2.4940211820977123E-2</v>
      </c>
      <c r="CY161">
        <v>0.1336666666666666</v>
      </c>
      <c r="CZ161">
        <v>2.499264922081745E-2</v>
      </c>
      <c r="DA161">
        <v>2.4956970740103196E-2</v>
      </c>
      <c r="DB161">
        <v>2.4909040022390166E-2</v>
      </c>
      <c r="DC161">
        <v>4.9699617695248506E-2</v>
      </c>
      <c r="DD161">
        <v>2.4973985431841855E-2</v>
      </c>
      <c r="DE161">
        <v>2.5126903553299544E-2</v>
      </c>
      <c r="DF161">
        <v>2.5006189650903638E-2</v>
      </c>
      <c r="DG161">
        <v>5.000000000000001E-2</v>
      </c>
      <c r="DH161">
        <v>2.484472049689437E-2</v>
      </c>
      <c r="DI161">
        <v>2.5140291806958578E-2</v>
      </c>
      <c r="DJ161">
        <v>2.4961681629078181E-2</v>
      </c>
      <c r="DK161">
        <v>4.9989318521683319E-2</v>
      </c>
      <c r="DL161">
        <v>2.5025432349949216E-2</v>
      </c>
      <c r="DM161">
        <v>2.500992457324331E-2</v>
      </c>
      <c r="DN161">
        <v>2.4980635166537552E-2</v>
      </c>
      <c r="DO161">
        <v>5.0255053844700616E-2</v>
      </c>
      <c r="DP161">
        <v>2.5004497211728607E-2</v>
      </c>
      <c r="DQ161">
        <v>2.4921024921024951E-2</v>
      </c>
      <c r="DR161">
        <v>2.5000000000000015E-2</v>
      </c>
      <c r="DU161">
        <v>0.66000000000000014</v>
      </c>
    </row>
    <row r="162" spans="1:125" x14ac:dyDescent="0.25">
      <c r="A162">
        <v>25</v>
      </c>
      <c r="B162" t="s">
        <v>206</v>
      </c>
      <c r="C162" t="s">
        <v>203</v>
      </c>
      <c r="D162">
        <v>25</v>
      </c>
      <c r="E162" t="s">
        <v>201</v>
      </c>
      <c r="L162" s="2"/>
      <c r="M162" s="2"/>
      <c r="N162" s="2">
        <v>48.77</v>
      </c>
      <c r="O162" s="2">
        <v>50.17</v>
      </c>
      <c r="P162" s="2">
        <v>54.51</v>
      </c>
      <c r="Q162" s="2">
        <v>55.87</v>
      </c>
      <c r="R162" s="2">
        <v>57.26</v>
      </c>
      <c r="S162" s="2">
        <v>58.7</v>
      </c>
      <c r="T162" s="2">
        <v>63.13</v>
      </c>
      <c r="U162" s="2">
        <v>64.709999999999994</v>
      </c>
      <c r="V162" s="2">
        <v>66.33</v>
      </c>
      <c r="W162" s="2">
        <v>67.989999999999995</v>
      </c>
      <c r="X162" s="2">
        <v>72.349999999999994</v>
      </c>
      <c r="Y162" s="2">
        <v>74.150000000000006</v>
      </c>
      <c r="Z162" s="2">
        <v>76.010000000000005</v>
      </c>
      <c r="AA162" s="2">
        <v>77.92</v>
      </c>
      <c r="AB162" s="2">
        <v>82.43</v>
      </c>
      <c r="AC162" s="2">
        <v>84.49</v>
      </c>
      <c r="AD162" s="2">
        <v>86.61</v>
      </c>
      <c r="AE162" s="2">
        <v>88.77</v>
      </c>
      <c r="AF162" s="2">
        <v>93.97</v>
      </c>
      <c r="AG162" s="2">
        <v>96.32</v>
      </c>
      <c r="AH162" s="2">
        <v>98.73</v>
      </c>
      <c r="AI162" s="2">
        <v>101.2</v>
      </c>
      <c r="AJ162" s="2">
        <v>106.41</v>
      </c>
      <c r="AK162" s="2">
        <v>109.07</v>
      </c>
      <c r="AL162" s="2">
        <v>111.79</v>
      </c>
      <c r="AM162" s="2">
        <v>114.59</v>
      </c>
      <c r="AN162" s="2">
        <v>118.85</v>
      </c>
      <c r="AO162" s="2">
        <v>121.82</v>
      </c>
      <c r="AP162" s="2">
        <v>124.86</v>
      </c>
      <c r="AQ162" s="2">
        <v>127.99</v>
      </c>
      <c r="AT162">
        <v>56.72</v>
      </c>
      <c r="AU162">
        <v>48.77</v>
      </c>
      <c r="AV162">
        <v>50.17</v>
      </c>
      <c r="AW162">
        <v>54.51</v>
      </c>
      <c r="AX162">
        <v>55.87</v>
      </c>
      <c r="AY162">
        <v>57.26</v>
      </c>
      <c r="AZ162">
        <v>58.7</v>
      </c>
      <c r="BA162">
        <v>63.13</v>
      </c>
      <c r="BB162">
        <v>64.709999999999994</v>
      </c>
      <c r="BC162">
        <v>66.33</v>
      </c>
      <c r="BD162">
        <v>67.989999999999995</v>
      </c>
      <c r="BE162">
        <v>72.349999999999994</v>
      </c>
      <c r="BF162">
        <v>74.150000000000006</v>
      </c>
      <c r="BG162">
        <v>76.010000000000005</v>
      </c>
      <c r="BH162">
        <v>77.92</v>
      </c>
      <c r="BI162">
        <v>82.43</v>
      </c>
      <c r="BJ162">
        <v>84.49</v>
      </c>
      <c r="BK162">
        <v>86.61</v>
      </c>
      <c r="BL162">
        <v>88.77</v>
      </c>
      <c r="BM162">
        <v>93.97</v>
      </c>
      <c r="BN162">
        <v>96.32</v>
      </c>
      <c r="BO162">
        <v>98.73</v>
      </c>
      <c r="BP162">
        <v>101.2</v>
      </c>
      <c r="BQ162">
        <v>106.41</v>
      </c>
      <c r="BR162">
        <v>109.07</v>
      </c>
      <c r="BS162">
        <v>111.79</v>
      </c>
      <c r="BT162">
        <v>114.59</v>
      </c>
      <c r="BU162">
        <v>118.85</v>
      </c>
      <c r="BV162">
        <v>121.82</v>
      </c>
      <c r="BW162">
        <v>124.86</v>
      </c>
      <c r="BX162">
        <v>127.99</v>
      </c>
      <c r="CC162">
        <v>46.759063882677793</v>
      </c>
      <c r="CD162">
        <v>47.806466913649771</v>
      </c>
      <c r="CE162">
        <v>48.877331772515532</v>
      </c>
      <c r="CF162">
        <v>49.972184004219869</v>
      </c>
      <c r="CG162">
        <v>51.091560925914393</v>
      </c>
      <c r="CJ162">
        <v>47.806466913649771</v>
      </c>
      <c r="CK162">
        <v>48.879999999999995</v>
      </c>
      <c r="CL162">
        <v>49.97</v>
      </c>
      <c r="CO162" t="s">
        <v>201</v>
      </c>
      <c r="CP162">
        <v>2.8706171826942763E-2</v>
      </c>
      <c r="CQ162">
        <v>8.650588000797281E-2</v>
      </c>
      <c r="CR162">
        <v>2.4949550541185094E-2</v>
      </c>
      <c r="CS162">
        <v>2.4879183819581183E-2</v>
      </c>
      <c r="CT162">
        <v>2.5148445686343082E-2</v>
      </c>
      <c r="CU162">
        <v>7.5468483816013621E-2</v>
      </c>
      <c r="CV162">
        <v>2.5027720576587854E-2</v>
      </c>
      <c r="CW162">
        <v>2.5034770514603687E-2</v>
      </c>
      <c r="CX162">
        <v>2.5026383235338408E-2</v>
      </c>
      <c r="CY162">
        <v>6.4127077511398733E-2</v>
      </c>
      <c r="CZ162">
        <v>2.4879060124395461E-2</v>
      </c>
      <c r="DA162">
        <v>2.5084288604180705E-2</v>
      </c>
      <c r="DB162">
        <v>2.5128272595711043E-2</v>
      </c>
      <c r="DC162">
        <v>5.7879876796714642E-2</v>
      </c>
      <c r="DD162">
        <v>2.4990901370859978E-2</v>
      </c>
      <c r="DE162">
        <v>2.5091726831577756E-2</v>
      </c>
      <c r="DF162">
        <v>2.4939383443020397E-2</v>
      </c>
      <c r="DG162">
        <v>5.8578348541173858E-2</v>
      </c>
      <c r="DH162">
        <v>2.5007981270618221E-2</v>
      </c>
      <c r="DI162">
        <v>2.5020764119601444E-2</v>
      </c>
      <c r="DJ162">
        <v>2.50177251088828E-2</v>
      </c>
      <c r="DK162">
        <v>5.1482213438735117E-2</v>
      </c>
      <c r="DL162">
        <v>2.4997650596748393E-2</v>
      </c>
      <c r="DM162">
        <v>2.4938113138351641E-2</v>
      </c>
      <c r="DN162">
        <v>2.5046963055729465E-2</v>
      </c>
      <c r="DO162">
        <v>3.7176018849812295E-2</v>
      </c>
      <c r="DP162">
        <v>2.4989482541018081E-2</v>
      </c>
      <c r="DQ162">
        <v>2.495485142012811E-2</v>
      </c>
      <c r="DR162">
        <v>2.5068076245394807E-2</v>
      </c>
      <c r="DU162">
        <v>1.3999999999999986</v>
      </c>
    </row>
    <row r="163" spans="1:125" x14ac:dyDescent="0.25">
      <c r="A163">
        <v>25</v>
      </c>
      <c r="B163" t="s">
        <v>206</v>
      </c>
      <c r="C163" t="s">
        <v>203</v>
      </c>
      <c r="D163">
        <v>25</v>
      </c>
      <c r="E163" t="s">
        <v>202</v>
      </c>
      <c r="L163" s="2"/>
      <c r="M163" s="2"/>
      <c r="N163" s="2">
        <v>23.95</v>
      </c>
      <c r="O163" s="2">
        <v>24.63</v>
      </c>
      <c r="P163" s="2">
        <v>25.51</v>
      </c>
      <c r="Q163" s="2">
        <v>26.14</v>
      </c>
      <c r="R163" s="2">
        <v>26.8</v>
      </c>
      <c r="S163" s="2">
        <v>27.47</v>
      </c>
      <c r="T163" s="2">
        <v>28.8</v>
      </c>
      <c r="U163" s="2">
        <v>29.52</v>
      </c>
      <c r="V163" s="2">
        <v>30.25</v>
      </c>
      <c r="W163" s="2">
        <v>31.01</v>
      </c>
      <c r="X163" s="2">
        <v>35.04</v>
      </c>
      <c r="Y163" s="2">
        <v>35.909999999999997</v>
      </c>
      <c r="Z163" s="2">
        <v>36.81</v>
      </c>
      <c r="AA163" s="2">
        <v>37.729999999999997</v>
      </c>
      <c r="AB163" s="2">
        <v>39.57</v>
      </c>
      <c r="AC163" s="2">
        <v>40.56</v>
      </c>
      <c r="AD163" s="2">
        <v>41.58</v>
      </c>
      <c r="AE163" s="2">
        <v>42.62</v>
      </c>
      <c r="AF163" s="2">
        <v>44.71</v>
      </c>
      <c r="AG163" s="2">
        <v>45.82</v>
      </c>
      <c r="AH163" s="2">
        <v>46.97</v>
      </c>
      <c r="AI163" s="2">
        <v>48.15</v>
      </c>
      <c r="AJ163" s="2">
        <v>50.51</v>
      </c>
      <c r="AK163" s="2">
        <v>51.78</v>
      </c>
      <c r="AL163" s="2">
        <v>53.07</v>
      </c>
      <c r="AM163" s="2">
        <v>54.4</v>
      </c>
      <c r="AN163" s="2">
        <v>57.09</v>
      </c>
      <c r="AO163" s="2">
        <v>58.51</v>
      </c>
      <c r="AP163" s="2">
        <v>59.97</v>
      </c>
      <c r="AQ163" s="2">
        <v>61.47</v>
      </c>
      <c r="AT163">
        <v>23.08</v>
      </c>
      <c r="AU163">
        <v>23.95</v>
      </c>
      <c r="AV163">
        <v>24.63</v>
      </c>
      <c r="AW163">
        <v>25.36</v>
      </c>
      <c r="AX163">
        <v>26.14</v>
      </c>
      <c r="AY163">
        <v>26.8</v>
      </c>
      <c r="AZ163">
        <v>27.47</v>
      </c>
      <c r="BA163">
        <v>28.79</v>
      </c>
      <c r="BB163">
        <v>29.52</v>
      </c>
      <c r="BC163">
        <v>30.25</v>
      </c>
      <c r="BD163">
        <v>31.01</v>
      </c>
      <c r="BE163">
        <v>33.159999999999997</v>
      </c>
      <c r="BF163">
        <v>35.909999999999997</v>
      </c>
      <c r="BG163">
        <v>36.81</v>
      </c>
      <c r="BH163">
        <v>37.729999999999997</v>
      </c>
      <c r="BI163">
        <v>39.57</v>
      </c>
      <c r="BJ163">
        <v>40.56</v>
      </c>
      <c r="BK163">
        <v>41.58</v>
      </c>
      <c r="BL163">
        <v>42.62</v>
      </c>
      <c r="BM163">
        <v>44.71</v>
      </c>
      <c r="BN163">
        <v>45.82</v>
      </c>
      <c r="BO163">
        <v>46.97</v>
      </c>
      <c r="BP163">
        <v>48.15</v>
      </c>
      <c r="BQ163">
        <v>50.51</v>
      </c>
      <c r="BR163">
        <v>51.78</v>
      </c>
      <c r="BS163">
        <v>53.07</v>
      </c>
      <c r="BT163">
        <v>54.4</v>
      </c>
      <c r="BU163">
        <v>57.09</v>
      </c>
      <c r="BV163">
        <v>58.51</v>
      </c>
      <c r="BW163">
        <v>59.97</v>
      </c>
      <c r="BX163">
        <v>61.47</v>
      </c>
      <c r="BZ163">
        <v>0.61304345305610775</v>
      </c>
      <c r="CC163">
        <v>23.613706592729418</v>
      </c>
      <c r="CD163">
        <v>24.142653620406552</v>
      </c>
      <c r="CE163">
        <v>24.683449061503662</v>
      </c>
      <c r="CF163">
        <v>25.23635832048134</v>
      </c>
      <c r="CG163">
        <v>25.801652746860121</v>
      </c>
      <c r="CJ163">
        <v>24.142653620406552</v>
      </c>
      <c r="CK163">
        <v>24.68</v>
      </c>
      <c r="CL163">
        <v>25.24</v>
      </c>
      <c r="CO163" t="s">
        <v>202</v>
      </c>
      <c r="CP163">
        <v>2.8392484342379946E-2</v>
      </c>
      <c r="CQ163">
        <v>3.5728786033292839E-2</v>
      </c>
      <c r="CR163">
        <v>2.4696197569580518E-2</v>
      </c>
      <c r="CS163">
        <v>2.5248661055853102E-2</v>
      </c>
      <c r="CT163">
        <v>2.4999999999999932E-2</v>
      </c>
      <c r="CU163">
        <v>4.8416454313796937E-2</v>
      </c>
      <c r="CV163">
        <v>2.499999999999996E-2</v>
      </c>
      <c r="CW163">
        <v>2.4728997289972913E-2</v>
      </c>
      <c r="CX163">
        <v>2.5123966942148811E-2</v>
      </c>
      <c r="CY163">
        <v>0.12995807803934206</v>
      </c>
      <c r="CZ163">
        <v>2.48287671232876E-2</v>
      </c>
      <c r="DA163">
        <v>2.5062656641604172E-2</v>
      </c>
      <c r="DB163">
        <v>2.499320836729135E-2</v>
      </c>
      <c r="DC163">
        <v>4.8767558971640701E-2</v>
      </c>
      <c r="DD163">
        <v>2.5018953752843114E-2</v>
      </c>
      <c r="DE163">
        <v>2.514792899408274E-2</v>
      </c>
      <c r="DF163">
        <v>2.5012025012024992E-2</v>
      </c>
      <c r="DG163">
        <v>4.9038010323791729E-2</v>
      </c>
      <c r="DH163">
        <v>2.4826660702303723E-2</v>
      </c>
      <c r="DI163">
        <v>2.5098210388476618E-2</v>
      </c>
      <c r="DJ163">
        <v>2.5122418565041511E-2</v>
      </c>
      <c r="DK163">
        <v>4.9013499480789188E-2</v>
      </c>
      <c r="DL163">
        <v>2.5143535933478581E-2</v>
      </c>
      <c r="DM163">
        <v>2.4913093858632659E-2</v>
      </c>
      <c r="DN163">
        <v>2.5061239871867314E-2</v>
      </c>
      <c r="DO163">
        <v>4.9448529411764794E-2</v>
      </c>
      <c r="DP163">
        <v>2.4873007531966973E-2</v>
      </c>
      <c r="DQ163">
        <v>2.495299948726715E-2</v>
      </c>
      <c r="DR163">
        <v>2.5012506253126565E-2</v>
      </c>
      <c r="DU163">
        <v>0.67999999999999972</v>
      </c>
    </row>
    <row r="164" spans="1:125" x14ac:dyDescent="0.25">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CO164">
        <v>0</v>
      </c>
      <c r="DU164">
        <v>0</v>
      </c>
    </row>
    <row r="165" spans="1:125" x14ac:dyDescent="0.25">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CO165">
        <v>0</v>
      </c>
      <c r="DU165">
        <v>0</v>
      </c>
    </row>
    <row r="166" spans="1:125" x14ac:dyDescent="0.25">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CO166">
        <v>0</v>
      </c>
      <c r="DU166">
        <v>0</v>
      </c>
    </row>
    <row r="167" spans="1:125" x14ac:dyDescent="0.25">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CO167">
        <v>0</v>
      </c>
      <c r="DU167">
        <v>0</v>
      </c>
    </row>
    <row r="168" spans="1:125" x14ac:dyDescent="0.25">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CO168">
        <v>0</v>
      </c>
      <c r="DU168">
        <v>0</v>
      </c>
    </row>
    <row r="169" spans="1:125" x14ac:dyDescent="0.25">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CO169">
        <v>0</v>
      </c>
      <c r="DU169">
        <v>0</v>
      </c>
    </row>
    <row r="170" spans="1:125" x14ac:dyDescent="0.25">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CO170">
        <v>0</v>
      </c>
      <c r="DU170">
        <v>0</v>
      </c>
    </row>
    <row r="171" spans="1:125" x14ac:dyDescent="0.25">
      <c r="A171">
        <v>29</v>
      </c>
      <c r="B171" t="s">
        <v>207</v>
      </c>
      <c r="C171" t="s">
        <v>208</v>
      </c>
      <c r="D171">
        <v>29</v>
      </c>
      <c r="E171" t="s">
        <v>207</v>
      </c>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CG171" t="s">
        <v>289</v>
      </c>
      <c r="CO171" t="s">
        <v>207</v>
      </c>
      <c r="DU171">
        <v>0</v>
      </c>
    </row>
    <row r="172" spans="1:125" x14ac:dyDescent="0.25">
      <c r="A172">
        <v>29</v>
      </c>
      <c r="B172" t="s">
        <v>207</v>
      </c>
      <c r="C172" t="s">
        <v>208</v>
      </c>
      <c r="D172">
        <v>29</v>
      </c>
      <c r="E172" t="s">
        <v>38</v>
      </c>
      <c r="F172" t="s">
        <v>128</v>
      </c>
      <c r="L172" s="2"/>
      <c r="M172" s="2"/>
      <c r="N172" s="2">
        <v>6.1</v>
      </c>
      <c r="O172" s="2">
        <v>6.27</v>
      </c>
      <c r="P172" s="2">
        <v>6.95</v>
      </c>
      <c r="Q172" s="2">
        <v>7.12</v>
      </c>
      <c r="R172" s="2">
        <v>7.3</v>
      </c>
      <c r="S172" s="2">
        <v>7.48</v>
      </c>
      <c r="T172" s="2">
        <v>7.91</v>
      </c>
      <c r="U172" s="2">
        <v>8.1</v>
      </c>
      <c r="V172" s="2">
        <v>8.31</v>
      </c>
      <c r="W172" s="2">
        <v>8.51</v>
      </c>
      <c r="X172" s="2">
        <v>9.08</v>
      </c>
      <c r="Y172" s="2">
        <v>9.31</v>
      </c>
      <c r="Z172" s="2">
        <v>9.5399999999999991</v>
      </c>
      <c r="AA172" s="2">
        <v>9.7799999999999994</v>
      </c>
      <c r="AB172" s="2">
        <v>10.23</v>
      </c>
      <c r="AC172" s="2">
        <v>10.48</v>
      </c>
      <c r="AD172" s="2">
        <v>10.75</v>
      </c>
      <c r="AE172" s="2">
        <v>11.01</v>
      </c>
      <c r="AF172" s="2">
        <v>11.55</v>
      </c>
      <c r="AG172" s="2">
        <v>11.84</v>
      </c>
      <c r="AH172" s="2">
        <v>12.13</v>
      </c>
      <c r="AI172" s="2">
        <v>12.44</v>
      </c>
      <c r="AJ172" s="2">
        <v>11.23</v>
      </c>
      <c r="AK172" s="2">
        <v>11.51</v>
      </c>
      <c r="AL172" s="2">
        <v>11.8</v>
      </c>
      <c r="AM172" s="2">
        <v>12.09</v>
      </c>
      <c r="AN172" s="2">
        <v>10.17</v>
      </c>
      <c r="AO172" s="2">
        <v>10.42</v>
      </c>
      <c r="AP172" s="2">
        <v>10.69</v>
      </c>
      <c r="AQ172" s="2">
        <v>10.95</v>
      </c>
      <c r="AT172">
        <v>6.58</v>
      </c>
      <c r="AU172">
        <v>6.1</v>
      </c>
      <c r="AV172">
        <v>6.27</v>
      </c>
      <c r="AW172">
        <v>6.95</v>
      </c>
      <c r="AX172">
        <v>7.12</v>
      </c>
      <c r="AY172">
        <v>7.3</v>
      </c>
      <c r="AZ172">
        <v>7.48</v>
      </c>
      <c r="BA172">
        <v>7.91</v>
      </c>
      <c r="BB172">
        <v>8.1</v>
      </c>
      <c r="BC172">
        <v>8.31</v>
      </c>
      <c r="BD172">
        <v>8.51</v>
      </c>
      <c r="BE172">
        <v>9.08</v>
      </c>
      <c r="BF172">
        <v>9.31</v>
      </c>
      <c r="BG172">
        <v>9.5399999999999991</v>
      </c>
      <c r="BH172">
        <v>9.7799999999999994</v>
      </c>
      <c r="BI172">
        <v>10.23</v>
      </c>
      <c r="BJ172">
        <v>10.48</v>
      </c>
      <c r="BK172">
        <v>10.75</v>
      </c>
      <c r="BL172">
        <v>11.01</v>
      </c>
      <c r="BM172">
        <v>11.55</v>
      </c>
      <c r="BN172">
        <v>11.84</v>
      </c>
      <c r="BO172">
        <v>12.13</v>
      </c>
      <c r="BP172">
        <v>12.44</v>
      </c>
      <c r="BQ172">
        <v>11.23</v>
      </c>
      <c r="BR172">
        <v>11.51</v>
      </c>
      <c r="BS172">
        <v>11.8</v>
      </c>
      <c r="BT172">
        <v>12.09</v>
      </c>
      <c r="BU172">
        <v>10.17</v>
      </c>
      <c r="BV172">
        <v>10.42</v>
      </c>
      <c r="BW172">
        <v>10.69</v>
      </c>
      <c r="BX172">
        <v>10.95</v>
      </c>
      <c r="CA172" t="s">
        <v>290</v>
      </c>
      <c r="CC172">
        <v>6.2144199069868078</v>
      </c>
      <c r="CD172">
        <v>6.3536229129033108</v>
      </c>
      <c r="CE172">
        <v>6.4959440661523447</v>
      </c>
      <c r="CF172">
        <v>6.6414532132341568</v>
      </c>
      <c r="CG172">
        <v>6.7902217652106014</v>
      </c>
      <c r="CJ172">
        <v>6.3536229129033108</v>
      </c>
      <c r="CK172">
        <v>6.5</v>
      </c>
      <c r="CL172">
        <v>6.64</v>
      </c>
      <c r="CO172" t="s">
        <v>38</v>
      </c>
      <c r="CP172">
        <v>2.7868852459016383E-2</v>
      </c>
      <c r="CQ172">
        <v>0.10845295055821381</v>
      </c>
      <c r="CR172">
        <v>2.4460431654676248E-2</v>
      </c>
      <c r="CS172">
        <v>2.5280898876404456E-2</v>
      </c>
      <c r="CT172">
        <v>2.4657534246575425E-2</v>
      </c>
      <c r="CU172">
        <v>5.748663101604274E-2</v>
      </c>
      <c r="CV172">
        <v>2.4020227560050504E-2</v>
      </c>
      <c r="CW172">
        <v>2.5925925925926033E-2</v>
      </c>
      <c r="CX172">
        <v>2.4067388688327231E-2</v>
      </c>
      <c r="CY172">
        <v>6.6980023501762673E-2</v>
      </c>
      <c r="CZ172">
        <v>2.5330396475770973E-2</v>
      </c>
      <c r="DA172">
        <v>2.4704618689580949E-2</v>
      </c>
      <c r="DB172">
        <v>2.5157232704402541E-2</v>
      </c>
      <c r="DC172">
        <v>4.6012269938650416E-2</v>
      </c>
      <c r="DD172">
        <v>2.4437927663734114E-2</v>
      </c>
      <c r="DE172">
        <v>2.5763358778625914E-2</v>
      </c>
      <c r="DF172">
        <v>2.4186046511627889E-2</v>
      </c>
      <c r="DG172">
        <v>4.9046321525885644E-2</v>
      </c>
      <c r="DH172">
        <v>2.5108225108225034E-2</v>
      </c>
      <c r="DI172">
        <v>2.4493243243243323E-2</v>
      </c>
      <c r="DJ172">
        <v>2.5556471558120256E-2</v>
      </c>
      <c r="DK172">
        <v>-9.7266881028938837E-2</v>
      </c>
      <c r="DL172">
        <v>2.4933214603739925E-2</v>
      </c>
      <c r="DM172">
        <v>2.5195482189400601E-2</v>
      </c>
      <c r="DN172">
        <v>2.4576271186440603E-2</v>
      </c>
      <c r="DO172">
        <v>-0.15880893300248139</v>
      </c>
      <c r="DP172">
        <v>2.4582104228121928E-2</v>
      </c>
      <c r="DQ172">
        <v>2.5911708253358885E-2</v>
      </c>
      <c r="DR172">
        <v>2.4321796071094463E-2</v>
      </c>
      <c r="DU172">
        <v>0.16999999999999993</v>
      </c>
    </row>
    <row r="173" spans="1:125" x14ac:dyDescent="0.25">
      <c r="A173">
        <v>29</v>
      </c>
      <c r="B173" t="s">
        <v>207</v>
      </c>
      <c r="C173" t="s">
        <v>208</v>
      </c>
      <c r="D173">
        <v>29</v>
      </c>
      <c r="E173" t="s">
        <v>40</v>
      </c>
      <c r="L173" s="2"/>
      <c r="M173" s="2"/>
      <c r="N173" s="2">
        <v>1.23</v>
      </c>
      <c r="O173" s="2">
        <v>1.27</v>
      </c>
      <c r="P173" s="2">
        <v>1.29</v>
      </c>
      <c r="Q173" s="2">
        <v>1.33</v>
      </c>
      <c r="R173" s="2">
        <v>1.36</v>
      </c>
      <c r="S173" s="2">
        <v>1.39</v>
      </c>
      <c r="T173" s="2">
        <v>1.42</v>
      </c>
      <c r="U173" s="2">
        <v>1.46</v>
      </c>
      <c r="V173" s="2">
        <v>1.49</v>
      </c>
      <c r="W173" s="2">
        <v>1.53</v>
      </c>
      <c r="X173" s="2">
        <v>1.56</v>
      </c>
      <c r="Y173" s="2">
        <v>1.6</v>
      </c>
      <c r="Z173" s="2">
        <v>1.64</v>
      </c>
      <c r="AA173" s="2">
        <v>1.68</v>
      </c>
      <c r="AB173" s="2">
        <v>1.71</v>
      </c>
      <c r="AC173" s="2">
        <v>1.76</v>
      </c>
      <c r="AD173" s="2">
        <v>1.8</v>
      </c>
      <c r="AE173" s="2">
        <v>1.85</v>
      </c>
      <c r="AF173" s="2">
        <v>1.88</v>
      </c>
      <c r="AG173" s="2">
        <v>1.93</v>
      </c>
      <c r="AH173" s="2">
        <v>1.98</v>
      </c>
      <c r="AI173" s="2">
        <v>2.0299999999999998</v>
      </c>
      <c r="AJ173" s="2">
        <v>2.0699999999999998</v>
      </c>
      <c r="AK173" s="2">
        <v>2.12</v>
      </c>
      <c r="AL173" s="2">
        <v>2.17</v>
      </c>
      <c r="AM173" s="2">
        <v>2.23</v>
      </c>
      <c r="AN173" s="2">
        <v>2.27</v>
      </c>
      <c r="AO173" s="2">
        <v>2.33</v>
      </c>
      <c r="AP173" s="2">
        <v>2.39</v>
      </c>
      <c r="AQ173" s="2">
        <v>2.4500000000000002</v>
      </c>
      <c r="AT173">
        <v>1.2</v>
      </c>
      <c r="AU173">
        <v>1.23</v>
      </c>
      <c r="AV173">
        <v>1.26</v>
      </c>
      <c r="AW173">
        <v>1.29</v>
      </c>
      <c r="AX173">
        <v>1.33</v>
      </c>
      <c r="AY173">
        <v>1.36</v>
      </c>
      <c r="AZ173">
        <v>1.39</v>
      </c>
      <c r="BA173">
        <v>1.42</v>
      </c>
      <c r="BB173">
        <v>1.46</v>
      </c>
      <c r="BC173">
        <v>1.49</v>
      </c>
      <c r="BD173">
        <v>1.53</v>
      </c>
      <c r="BE173">
        <v>1.56</v>
      </c>
      <c r="BF173">
        <v>1.6</v>
      </c>
      <c r="BG173">
        <v>1.64</v>
      </c>
      <c r="BH173">
        <v>1.68</v>
      </c>
      <c r="BI173">
        <v>1.71</v>
      </c>
      <c r="BJ173">
        <v>1.76</v>
      </c>
      <c r="BK173">
        <v>1.8</v>
      </c>
      <c r="BL173">
        <v>1.85</v>
      </c>
      <c r="BM173">
        <v>1.88</v>
      </c>
      <c r="BN173">
        <v>1.93</v>
      </c>
      <c r="BO173">
        <v>1.98</v>
      </c>
      <c r="BP173">
        <v>2.0299999999999998</v>
      </c>
      <c r="BQ173">
        <v>2.0699999999999998</v>
      </c>
      <c r="BR173">
        <v>2.12</v>
      </c>
      <c r="BS173">
        <v>2.17</v>
      </c>
      <c r="BT173">
        <v>2.23</v>
      </c>
      <c r="BU173">
        <v>2.29</v>
      </c>
      <c r="BV173">
        <v>2.33</v>
      </c>
      <c r="BW173">
        <v>2.39</v>
      </c>
      <c r="BX173">
        <v>2.4500000000000002</v>
      </c>
      <c r="CC173">
        <v>0.86124504546073732</v>
      </c>
      <c r="CD173">
        <v>0.88053693447905779</v>
      </c>
      <c r="CE173">
        <v>0.90026096181138859</v>
      </c>
      <c r="CF173">
        <v>0.92042680735596361</v>
      </c>
      <c r="CG173">
        <v>0.94104436784073719</v>
      </c>
      <c r="CJ173">
        <v>0.8805369344790569</v>
      </c>
      <c r="CK173">
        <v>0.9</v>
      </c>
      <c r="CL173">
        <v>0.92</v>
      </c>
      <c r="CO173" t="s">
        <v>40</v>
      </c>
      <c r="CP173">
        <v>3.2520325203252064E-2</v>
      </c>
      <c r="CQ173">
        <v>1.5748031496063006E-2</v>
      </c>
      <c r="CR173">
        <v>3.1007751937984523E-2</v>
      </c>
      <c r="CS173">
        <v>2.2556390977443629E-2</v>
      </c>
      <c r="CT173">
        <v>2.205882352941162E-2</v>
      </c>
      <c r="CU173">
        <v>2.1582733812949662E-2</v>
      </c>
      <c r="CV173">
        <v>2.8169014084507067E-2</v>
      </c>
      <c r="CW173">
        <v>2.0547945205479472E-2</v>
      </c>
      <c r="CX173">
        <v>2.6845637583892641E-2</v>
      </c>
      <c r="CY173">
        <v>1.9607843137254919E-2</v>
      </c>
      <c r="CZ173">
        <v>2.5641025641025664E-2</v>
      </c>
      <c r="DA173">
        <v>2.4999999999999883E-2</v>
      </c>
      <c r="DB173">
        <v>2.4390243902439046E-2</v>
      </c>
      <c r="DC173">
        <v>1.7857142857142873E-2</v>
      </c>
      <c r="DD173">
        <v>2.9239766081871371E-2</v>
      </c>
      <c r="DE173">
        <v>2.2727272727272749E-2</v>
      </c>
      <c r="DF173">
        <v>2.7777777777777801E-2</v>
      </c>
      <c r="DG173">
        <v>1.621621621621611E-2</v>
      </c>
      <c r="DH173">
        <v>2.6595744680851088E-2</v>
      </c>
      <c r="DI173">
        <v>2.5906735751295359E-2</v>
      </c>
      <c r="DJ173">
        <v>2.5252525252525162E-2</v>
      </c>
      <c r="DK173">
        <v>1.9704433497536967E-2</v>
      </c>
      <c r="DL173">
        <v>2.4154589371980808E-2</v>
      </c>
      <c r="DM173">
        <v>2.3584905660377273E-2</v>
      </c>
      <c r="DN173">
        <v>2.7649769585253482E-2</v>
      </c>
      <c r="DO173">
        <v>1.7937219730941721E-2</v>
      </c>
      <c r="DP173">
        <v>2.6431718061674034E-2</v>
      </c>
      <c r="DQ173">
        <v>2.5751072961373411E-2</v>
      </c>
      <c r="DR173">
        <v>2.5104602510460271E-2</v>
      </c>
      <c r="DU173">
        <v>3.0000000000000027E-2</v>
      </c>
    </row>
    <row r="174" spans="1:125" x14ac:dyDescent="0.25">
      <c r="A174">
        <v>29</v>
      </c>
      <c r="B174" t="s">
        <v>207</v>
      </c>
      <c r="C174" t="s">
        <v>208</v>
      </c>
      <c r="D174">
        <v>29</v>
      </c>
      <c r="E174" t="s">
        <v>42</v>
      </c>
      <c r="L174" s="2"/>
      <c r="M174" s="2"/>
      <c r="N174" s="2">
        <v>96.98</v>
      </c>
      <c r="O174" s="2">
        <v>99.77</v>
      </c>
      <c r="P174" s="2">
        <v>105.89</v>
      </c>
      <c r="Q174" s="2">
        <v>108.54</v>
      </c>
      <c r="R174" s="2">
        <v>111.26</v>
      </c>
      <c r="S174" s="2">
        <v>114.04</v>
      </c>
      <c r="T174" s="2">
        <v>120.7</v>
      </c>
      <c r="U174" s="2">
        <v>123.72</v>
      </c>
      <c r="V174" s="2">
        <v>126.81</v>
      </c>
      <c r="W174" s="2">
        <v>129.97999999999999</v>
      </c>
      <c r="X174" s="2">
        <v>146.22</v>
      </c>
      <c r="Y174" s="2">
        <v>149.87</v>
      </c>
      <c r="Z174" s="2">
        <v>153.62</v>
      </c>
      <c r="AA174" s="2">
        <v>157.46</v>
      </c>
      <c r="AB174" s="2">
        <v>173.6</v>
      </c>
      <c r="AC174" s="2">
        <v>177.94</v>
      </c>
      <c r="AD174" s="2">
        <v>182.38</v>
      </c>
      <c r="AE174" s="2">
        <v>186.94</v>
      </c>
      <c r="AF174" s="2">
        <v>197.64</v>
      </c>
      <c r="AG174" s="2">
        <v>202.58</v>
      </c>
      <c r="AH174" s="2">
        <v>207.64</v>
      </c>
      <c r="AI174" s="2">
        <v>212.83</v>
      </c>
      <c r="AJ174" s="2">
        <v>214.44</v>
      </c>
      <c r="AK174" s="2">
        <v>219.8</v>
      </c>
      <c r="AL174" s="2">
        <v>225.3</v>
      </c>
      <c r="AM174" s="2">
        <v>230.93</v>
      </c>
      <c r="AN174" s="2">
        <v>227.3</v>
      </c>
      <c r="AO174" s="2">
        <v>232.98</v>
      </c>
      <c r="AP174" s="2">
        <v>238.8</v>
      </c>
      <c r="AQ174" s="2">
        <v>244.77</v>
      </c>
      <c r="AT174">
        <v>68.33</v>
      </c>
      <c r="AU174">
        <v>73.72</v>
      </c>
      <c r="AV174">
        <v>78.69</v>
      </c>
      <c r="AW174">
        <v>83.37</v>
      </c>
      <c r="AX174">
        <v>88.8</v>
      </c>
      <c r="AY174">
        <v>94.47</v>
      </c>
      <c r="AZ174">
        <v>100.4</v>
      </c>
      <c r="BA174">
        <v>106.34</v>
      </c>
      <c r="BB174">
        <v>112.8</v>
      </c>
      <c r="BC174">
        <v>119.53</v>
      </c>
      <c r="BD174">
        <v>126.57</v>
      </c>
      <c r="BE174">
        <v>133.55000000000001</v>
      </c>
      <c r="BF174">
        <v>141.19</v>
      </c>
      <c r="BG174">
        <v>149.16</v>
      </c>
      <c r="BH174">
        <v>157.46</v>
      </c>
      <c r="BI174">
        <v>165.92</v>
      </c>
      <c r="BJ174">
        <v>174.95</v>
      </c>
      <c r="BK174">
        <v>182.38</v>
      </c>
      <c r="BL174">
        <v>186.94</v>
      </c>
      <c r="BM174">
        <v>196.68</v>
      </c>
      <c r="BN174">
        <v>202.58</v>
      </c>
      <c r="BO174">
        <v>207.64</v>
      </c>
      <c r="BP174">
        <v>212.83</v>
      </c>
      <c r="BQ174">
        <v>214.44</v>
      </c>
      <c r="BR174">
        <v>219.8</v>
      </c>
      <c r="BS174">
        <v>225.3</v>
      </c>
      <c r="BT174">
        <v>230.93</v>
      </c>
      <c r="BU174">
        <v>227.3</v>
      </c>
      <c r="BV174">
        <v>232.98</v>
      </c>
      <c r="BW174">
        <v>238.8</v>
      </c>
      <c r="BX174">
        <v>244.77</v>
      </c>
      <c r="CC174">
        <v>55.267546317809106</v>
      </c>
      <c r="CD174">
        <v>56.505539355328025</v>
      </c>
      <c r="CE174">
        <v>57.771263436887367</v>
      </c>
      <c r="CF174">
        <v>59.065339737873636</v>
      </c>
      <c r="CG174">
        <v>60.388403348002001</v>
      </c>
      <c r="CJ174">
        <v>55.29</v>
      </c>
      <c r="CK174">
        <v>57.77</v>
      </c>
      <c r="CL174">
        <v>59.07</v>
      </c>
      <c r="CO174" t="s">
        <v>42</v>
      </c>
      <c r="CP174">
        <v>2.8768818313054154E-2</v>
      </c>
      <c r="CQ174">
        <v>6.134108449433702E-2</v>
      </c>
      <c r="CR174">
        <v>2.5025970346586133E-2</v>
      </c>
      <c r="CS174">
        <v>2.5059885756403156E-2</v>
      </c>
      <c r="CT174">
        <v>2.4986518065791847E-2</v>
      </c>
      <c r="CU174">
        <v>5.8400561206594141E-2</v>
      </c>
      <c r="CV174">
        <v>2.5020712510356223E-2</v>
      </c>
      <c r="CW174">
        <v>2.4975751697381213E-2</v>
      </c>
      <c r="CX174">
        <v>2.4998028546644489E-2</v>
      </c>
      <c r="CY174">
        <v>0.12494229881520241</v>
      </c>
      <c r="CZ174">
        <v>2.4962385446587375E-2</v>
      </c>
      <c r="DA174">
        <v>2.5021685460732634E-2</v>
      </c>
      <c r="DB174">
        <v>2.4996745215466756E-2</v>
      </c>
      <c r="DC174">
        <v>0.1025022227867394</v>
      </c>
      <c r="DD174">
        <v>2.5000000000000019E-2</v>
      </c>
      <c r="DE174">
        <v>2.4952231089131156E-2</v>
      </c>
      <c r="DF174">
        <v>2.5002741528676403E-2</v>
      </c>
      <c r="DG174">
        <v>5.723761634749111E-2</v>
      </c>
      <c r="DH174">
        <v>2.4994940295486878E-2</v>
      </c>
      <c r="DI174">
        <v>2.4977786553460231E-2</v>
      </c>
      <c r="DJ174">
        <v>2.4995183972259808E-2</v>
      </c>
      <c r="DK174">
        <v>7.5647230183714005E-3</v>
      </c>
      <c r="DL174">
        <v>2.4995336690915939E-2</v>
      </c>
      <c r="DM174">
        <v>2.5022747952684256E-2</v>
      </c>
      <c r="DN174">
        <v>2.4988903683976899E-2</v>
      </c>
      <c r="DO174">
        <v>-1.5719049062486449E-2</v>
      </c>
      <c r="DP174">
        <v>2.4989001319841522E-2</v>
      </c>
      <c r="DQ174">
        <v>2.4980685037342354E-2</v>
      </c>
      <c r="DR174">
        <v>2.4999999999999994E-2</v>
      </c>
      <c r="DU174">
        <v>4.9699999999999989</v>
      </c>
    </row>
    <row r="175" spans="1:125" x14ac:dyDescent="0.25">
      <c r="A175">
        <v>29</v>
      </c>
      <c r="B175" t="s">
        <v>207</v>
      </c>
      <c r="C175" t="s">
        <v>208</v>
      </c>
      <c r="D175">
        <v>29</v>
      </c>
      <c r="E175" t="s">
        <v>43</v>
      </c>
      <c r="L175" s="2"/>
      <c r="M175" s="2"/>
      <c r="N175" s="2">
        <v>54.38</v>
      </c>
      <c r="O175" s="2">
        <v>55.95</v>
      </c>
      <c r="P175" s="2">
        <v>58.54</v>
      </c>
      <c r="Q175" s="2">
        <v>60</v>
      </c>
      <c r="R175" s="2">
        <v>61.5</v>
      </c>
      <c r="S175" s="2">
        <v>63.04</v>
      </c>
      <c r="T175" s="2">
        <v>68.25</v>
      </c>
      <c r="U175" s="2">
        <v>69.959999999999994</v>
      </c>
      <c r="V175" s="2">
        <v>71.709999999999994</v>
      </c>
      <c r="W175" s="2">
        <v>73.5</v>
      </c>
      <c r="X175" s="2">
        <v>79.53</v>
      </c>
      <c r="Y175" s="2">
        <v>81.52</v>
      </c>
      <c r="Z175" s="2">
        <v>83.56</v>
      </c>
      <c r="AA175" s="2">
        <v>85.65</v>
      </c>
      <c r="AB175" s="2">
        <v>92.63</v>
      </c>
      <c r="AC175" s="2">
        <v>94.94</v>
      </c>
      <c r="AD175" s="2">
        <v>97.32</v>
      </c>
      <c r="AE175" s="2">
        <v>99.75</v>
      </c>
      <c r="AF175" s="2">
        <v>107.82</v>
      </c>
      <c r="AG175" s="2">
        <v>110.52</v>
      </c>
      <c r="AH175" s="2">
        <v>113.28</v>
      </c>
      <c r="AI175" s="2">
        <v>116.11</v>
      </c>
      <c r="AJ175" s="2">
        <v>125.45</v>
      </c>
      <c r="AK175" s="2">
        <v>128.59</v>
      </c>
      <c r="AL175" s="2">
        <v>131.80000000000001</v>
      </c>
      <c r="AM175" s="2">
        <v>135.1</v>
      </c>
      <c r="AN175" s="2">
        <v>145.9</v>
      </c>
      <c r="AO175" s="2">
        <v>149.54</v>
      </c>
      <c r="AP175" s="2">
        <v>153.28</v>
      </c>
      <c r="AQ175" s="2">
        <v>157.11000000000001</v>
      </c>
      <c r="AT175">
        <v>51.08</v>
      </c>
      <c r="AU175">
        <v>52.55</v>
      </c>
      <c r="AV175">
        <v>54.06</v>
      </c>
      <c r="AW175">
        <v>55.62</v>
      </c>
      <c r="AX175">
        <v>57.21</v>
      </c>
      <c r="AY175">
        <v>58.86</v>
      </c>
      <c r="AZ175">
        <v>60.56</v>
      </c>
      <c r="BA175">
        <v>62.31</v>
      </c>
      <c r="BB175">
        <v>64.099999999999994</v>
      </c>
      <c r="BC175">
        <v>65.95</v>
      </c>
      <c r="BD175">
        <v>67.849999999999994</v>
      </c>
      <c r="BE175">
        <v>69.81</v>
      </c>
      <c r="BF175">
        <v>71.819999999999993</v>
      </c>
      <c r="BG175">
        <v>73.89</v>
      </c>
      <c r="BH175">
        <v>76.03</v>
      </c>
      <c r="BI175">
        <v>78.23</v>
      </c>
      <c r="BJ175">
        <v>80.47</v>
      </c>
      <c r="BK175">
        <v>84.76</v>
      </c>
      <c r="BL175">
        <v>92.39</v>
      </c>
      <c r="BM175">
        <v>95.06</v>
      </c>
      <c r="BN175">
        <v>102.31</v>
      </c>
      <c r="BO175">
        <v>110.92</v>
      </c>
      <c r="BP175">
        <v>116.11</v>
      </c>
      <c r="BQ175">
        <v>125.45</v>
      </c>
      <c r="BR175">
        <v>128.59</v>
      </c>
      <c r="BS175">
        <v>131.80000000000001</v>
      </c>
      <c r="BT175">
        <v>135.1</v>
      </c>
      <c r="BU175">
        <v>145.88</v>
      </c>
      <c r="BV175">
        <v>149.54</v>
      </c>
      <c r="BW175">
        <v>153.28</v>
      </c>
      <c r="BX175">
        <v>157.11000000000001</v>
      </c>
      <c r="CC175">
        <v>67.013241723384567</v>
      </c>
      <c r="CD175">
        <v>68.514338337988363</v>
      </c>
      <c r="CE175">
        <v>70.049059516759314</v>
      </c>
      <c r="CF175">
        <v>71.618158449934697</v>
      </c>
      <c r="CG175">
        <v>73.222405199213227</v>
      </c>
      <c r="CJ175">
        <v>68.510000000000005</v>
      </c>
      <c r="CK175">
        <v>70.05</v>
      </c>
      <c r="CL175">
        <v>71.62</v>
      </c>
      <c r="CO175" t="s">
        <v>43</v>
      </c>
      <c r="CP175">
        <v>2.8870908422214053E-2</v>
      </c>
      <c r="CQ175">
        <v>4.6291331546023169E-2</v>
      </c>
      <c r="CR175">
        <v>2.4940211820977123E-2</v>
      </c>
      <c r="CS175">
        <v>2.5000000000000001E-2</v>
      </c>
      <c r="CT175">
        <v>2.504065040650405E-2</v>
      </c>
      <c r="CU175">
        <v>8.2645939086294432E-2</v>
      </c>
      <c r="CV175">
        <v>2.5054945054944964E-2</v>
      </c>
      <c r="CW175">
        <v>2.5014293882218413E-2</v>
      </c>
      <c r="CX175">
        <v>2.4961651094687023E-2</v>
      </c>
      <c r="CY175">
        <v>8.2040816326530625E-2</v>
      </c>
      <c r="CZ175">
        <v>2.5022004275116243E-2</v>
      </c>
      <c r="DA175">
        <v>2.5024533856722354E-2</v>
      </c>
      <c r="DB175">
        <v>2.501196744854001E-2</v>
      </c>
      <c r="DC175">
        <v>8.1494454173963685E-2</v>
      </c>
      <c r="DD175">
        <v>2.4937925078268405E-2</v>
      </c>
      <c r="DE175">
        <v>2.5068464293237787E-2</v>
      </c>
      <c r="DF175">
        <v>2.4969173859432869E-2</v>
      </c>
      <c r="DG175">
        <v>8.090225563909767E-2</v>
      </c>
      <c r="DH175">
        <v>2.5041736227045103E-2</v>
      </c>
      <c r="DI175">
        <v>2.4972855591748146E-2</v>
      </c>
      <c r="DJ175">
        <v>2.4982344632768345E-2</v>
      </c>
      <c r="DK175">
        <v>8.0440961157523069E-2</v>
      </c>
      <c r="DL175">
        <v>2.5029892387405345E-2</v>
      </c>
      <c r="DM175">
        <v>2.4963060891204664E-2</v>
      </c>
      <c r="DN175">
        <v>2.5037936267071188E-2</v>
      </c>
      <c r="DO175">
        <v>7.9940784603997131E-2</v>
      </c>
      <c r="DP175">
        <v>2.4948594928032804E-2</v>
      </c>
      <c r="DQ175">
        <v>2.5010030761000463E-2</v>
      </c>
      <c r="DR175">
        <v>2.498695198329862E-2</v>
      </c>
      <c r="DU175">
        <v>1.5100000000000051</v>
      </c>
    </row>
    <row r="176" spans="1:125" x14ac:dyDescent="0.25">
      <c r="A176">
        <v>29</v>
      </c>
      <c r="B176" t="s">
        <v>207</v>
      </c>
      <c r="C176" t="s">
        <v>208</v>
      </c>
      <c r="D176">
        <v>29</v>
      </c>
      <c r="E176" t="s">
        <v>201</v>
      </c>
      <c r="L176" s="2"/>
      <c r="M176" s="2"/>
      <c r="N176" s="2">
        <v>103.08</v>
      </c>
      <c r="O176" s="2">
        <v>106.04</v>
      </c>
      <c r="P176" s="2">
        <v>112.84</v>
      </c>
      <c r="Q176" s="2">
        <v>115.66</v>
      </c>
      <c r="R176" s="2">
        <v>118.56</v>
      </c>
      <c r="S176" s="2">
        <v>121.52</v>
      </c>
      <c r="T176" s="2">
        <v>128.61000000000001</v>
      </c>
      <c r="U176" s="2">
        <v>131.82</v>
      </c>
      <c r="V176" s="2">
        <v>135.12</v>
      </c>
      <c r="W176" s="2">
        <v>138.49</v>
      </c>
      <c r="X176" s="2">
        <v>155.30000000000001</v>
      </c>
      <c r="Y176" s="2">
        <v>159.18</v>
      </c>
      <c r="Z176" s="2">
        <v>163.16</v>
      </c>
      <c r="AA176" s="2">
        <v>167.24</v>
      </c>
      <c r="AB176" s="2">
        <v>183.83</v>
      </c>
      <c r="AC176" s="2">
        <v>188.42</v>
      </c>
      <c r="AD176" s="2">
        <v>193.13</v>
      </c>
      <c r="AE176" s="2">
        <v>197.95</v>
      </c>
      <c r="AF176" s="2">
        <v>209.19</v>
      </c>
      <c r="AG176" s="2">
        <v>214.42</v>
      </c>
      <c r="AH176" s="2">
        <v>219.77</v>
      </c>
      <c r="AI176" s="2">
        <v>225.27</v>
      </c>
      <c r="AJ176" s="2">
        <v>225.67</v>
      </c>
      <c r="AK176" s="2">
        <v>231.31</v>
      </c>
      <c r="AL176" s="2">
        <v>237.1</v>
      </c>
      <c r="AM176" s="2">
        <v>243.02</v>
      </c>
      <c r="AN176" s="2">
        <v>237.47</v>
      </c>
      <c r="AO176" s="2">
        <v>243.4</v>
      </c>
      <c r="AP176" s="2">
        <v>249.49</v>
      </c>
      <c r="AQ176" s="2">
        <v>255.72</v>
      </c>
      <c r="AT176">
        <v>74.91</v>
      </c>
      <c r="AU176">
        <v>79.819999999999993</v>
      </c>
      <c r="AV176">
        <v>84.96</v>
      </c>
      <c r="AW176">
        <v>90.32</v>
      </c>
      <c r="AX176">
        <v>95.92</v>
      </c>
      <c r="AY176">
        <v>101.77</v>
      </c>
      <c r="AZ176">
        <v>107.88</v>
      </c>
      <c r="BA176">
        <v>114.25</v>
      </c>
      <c r="BB176">
        <v>120.9</v>
      </c>
      <c r="BC176">
        <v>127.84</v>
      </c>
      <c r="BD176">
        <v>135.08000000000001</v>
      </c>
      <c r="BE176">
        <v>142.63</v>
      </c>
      <c r="BF176">
        <v>150.5</v>
      </c>
      <c r="BG176">
        <v>158.69999999999999</v>
      </c>
      <c r="BH176">
        <v>167.24</v>
      </c>
      <c r="BI176">
        <v>176.15</v>
      </c>
      <c r="BJ176">
        <v>185.43</v>
      </c>
      <c r="BK176">
        <v>193.13</v>
      </c>
      <c r="BL176">
        <v>197.95</v>
      </c>
      <c r="BM176">
        <v>208.23</v>
      </c>
      <c r="BN176">
        <v>214.42</v>
      </c>
      <c r="BO176">
        <v>219.77</v>
      </c>
      <c r="BP176">
        <v>225.27</v>
      </c>
      <c r="BQ176">
        <v>225.67</v>
      </c>
      <c r="BR176">
        <v>231.31</v>
      </c>
      <c r="BS176">
        <v>237.1</v>
      </c>
      <c r="BT176">
        <v>243.02</v>
      </c>
      <c r="BU176">
        <v>237.47</v>
      </c>
      <c r="BV176">
        <v>243.4</v>
      </c>
      <c r="BW176">
        <v>249.49</v>
      </c>
      <c r="BX176">
        <v>255.72</v>
      </c>
      <c r="CC176">
        <v>61.481966224795912</v>
      </c>
      <c r="CD176">
        <v>62.859162268231337</v>
      </c>
      <c r="CE176">
        <v>64.267207503039714</v>
      </c>
      <c r="CF176">
        <v>65.706792951107786</v>
      </c>
      <c r="CG176">
        <v>67.178625113212604</v>
      </c>
      <c r="CJ176">
        <v>61.636962585600003</v>
      </c>
      <c r="CK176">
        <v>64.27000000000001</v>
      </c>
      <c r="CL176">
        <v>65.709999999999994</v>
      </c>
      <c r="CO176" t="s">
        <v>201</v>
      </c>
      <c r="CP176">
        <v>2.8715560729530538E-2</v>
      </c>
      <c r="CQ176">
        <v>6.4126744624669899E-2</v>
      </c>
      <c r="CR176">
        <v>2.4991137894363639E-2</v>
      </c>
      <c r="CS176">
        <v>2.5073491267508262E-2</v>
      </c>
      <c r="CT176">
        <v>2.4966261808367019E-2</v>
      </c>
      <c r="CU176">
        <v>5.8344305464121282E-2</v>
      </c>
      <c r="CV176">
        <v>2.4959178912992607E-2</v>
      </c>
      <c r="CW176">
        <v>2.503413746017305E-2</v>
      </c>
      <c r="CX176">
        <v>2.4940793368857343E-2</v>
      </c>
      <c r="CY176">
        <v>0.121380605097841</v>
      </c>
      <c r="CZ176">
        <v>2.498390212491948E-2</v>
      </c>
      <c r="DA176">
        <v>2.5003141098127839E-2</v>
      </c>
      <c r="DB176">
        <v>2.5006128953174875E-2</v>
      </c>
      <c r="DC176">
        <v>9.9198756278402314E-2</v>
      </c>
      <c r="DD176">
        <v>2.4968721101017107E-2</v>
      </c>
      <c r="DE176">
        <v>2.4997346353890289E-2</v>
      </c>
      <c r="DF176">
        <v>2.495728265934859E-2</v>
      </c>
      <c r="DG176">
        <v>5.678201566052038E-2</v>
      </c>
      <c r="DH176">
        <v>2.5001195085807112E-2</v>
      </c>
      <c r="DI176">
        <v>2.4951030687435982E-2</v>
      </c>
      <c r="DJ176">
        <v>2.5026163716612822E-2</v>
      </c>
      <c r="DK176">
        <v>1.7756470013760254E-3</v>
      </c>
      <c r="DL176">
        <v>2.4992245313954071E-2</v>
      </c>
      <c r="DM176">
        <v>2.5031343219056642E-2</v>
      </c>
      <c r="DN176">
        <v>2.4968367777309219E-2</v>
      </c>
      <c r="DO176">
        <v>-2.28376265327957E-2</v>
      </c>
      <c r="DP176">
        <v>2.4971575356887214E-2</v>
      </c>
      <c r="DQ176">
        <v>2.5020542317173391E-2</v>
      </c>
      <c r="DR176">
        <v>2.4970940719066855E-2</v>
      </c>
      <c r="DU176">
        <v>5.1400000000000006</v>
      </c>
    </row>
    <row r="177" spans="1:125" x14ac:dyDescent="0.25">
      <c r="A177">
        <v>29</v>
      </c>
      <c r="B177" t="s">
        <v>207</v>
      </c>
      <c r="C177" t="s">
        <v>208</v>
      </c>
      <c r="D177">
        <v>29</v>
      </c>
      <c r="E177" t="s">
        <v>202</v>
      </c>
      <c r="L177" s="2"/>
      <c r="M177" s="2"/>
      <c r="N177" s="2">
        <v>55.61</v>
      </c>
      <c r="O177" s="2">
        <v>57.22</v>
      </c>
      <c r="P177" s="2">
        <v>59.83</v>
      </c>
      <c r="Q177" s="2">
        <v>61.33</v>
      </c>
      <c r="R177" s="2">
        <v>62.86</v>
      </c>
      <c r="S177" s="2">
        <v>64.430000000000007</v>
      </c>
      <c r="T177" s="2">
        <v>69.67</v>
      </c>
      <c r="U177" s="2">
        <v>71.42</v>
      </c>
      <c r="V177" s="2">
        <v>73.2</v>
      </c>
      <c r="W177" s="2">
        <v>75.03</v>
      </c>
      <c r="X177" s="2">
        <v>81.09</v>
      </c>
      <c r="Y177" s="2">
        <v>83.12</v>
      </c>
      <c r="Z177" s="2">
        <v>85.2</v>
      </c>
      <c r="AA177" s="2">
        <v>87.33</v>
      </c>
      <c r="AB177" s="2">
        <v>94.34</v>
      </c>
      <c r="AC177" s="2">
        <v>96.7</v>
      </c>
      <c r="AD177" s="2">
        <v>99.12</v>
      </c>
      <c r="AE177" s="2">
        <v>101.6</v>
      </c>
      <c r="AF177" s="2">
        <v>109.7</v>
      </c>
      <c r="AG177" s="2">
        <v>112.45</v>
      </c>
      <c r="AH177" s="2">
        <v>115.26</v>
      </c>
      <c r="AI177" s="2">
        <v>118.14</v>
      </c>
      <c r="AJ177" s="2">
        <v>127.52</v>
      </c>
      <c r="AK177" s="2">
        <v>130.71</v>
      </c>
      <c r="AL177" s="2">
        <v>133.97</v>
      </c>
      <c r="AM177" s="2">
        <v>137.33000000000001</v>
      </c>
      <c r="AN177" s="2">
        <v>148.16999999999999</v>
      </c>
      <c r="AO177" s="2">
        <v>151.87</v>
      </c>
      <c r="AP177" s="2">
        <v>155.66999999999999</v>
      </c>
      <c r="AQ177" s="2">
        <v>159.56</v>
      </c>
      <c r="AT177">
        <v>52.28</v>
      </c>
      <c r="AU177">
        <v>53.78</v>
      </c>
      <c r="AV177">
        <v>55.32</v>
      </c>
      <c r="AW177">
        <v>56.91</v>
      </c>
      <c r="AX177">
        <v>58.54</v>
      </c>
      <c r="AY177">
        <v>60.22</v>
      </c>
      <c r="AZ177">
        <v>61.95</v>
      </c>
      <c r="BA177">
        <v>63.73</v>
      </c>
      <c r="BB177">
        <v>65.56</v>
      </c>
      <c r="BC177">
        <v>67.44</v>
      </c>
      <c r="BD177">
        <v>69.38</v>
      </c>
      <c r="BE177">
        <v>71.37</v>
      </c>
      <c r="BF177">
        <v>73.42</v>
      </c>
      <c r="BG177">
        <v>75.53</v>
      </c>
      <c r="BH177">
        <v>77.709999999999994</v>
      </c>
      <c r="BI177">
        <v>79.94</v>
      </c>
      <c r="BJ177">
        <v>82.23</v>
      </c>
      <c r="BK177">
        <v>86.56</v>
      </c>
      <c r="BL177">
        <v>94.24</v>
      </c>
      <c r="BM177">
        <v>96.94</v>
      </c>
      <c r="BN177">
        <v>104.24</v>
      </c>
      <c r="BO177">
        <v>112.9</v>
      </c>
      <c r="BP177">
        <v>118.14</v>
      </c>
      <c r="BQ177">
        <v>127.52</v>
      </c>
      <c r="BR177">
        <v>130.71</v>
      </c>
      <c r="BS177">
        <v>133.97</v>
      </c>
      <c r="BT177">
        <v>137.33000000000001</v>
      </c>
      <c r="BU177">
        <v>148.16999999999999</v>
      </c>
      <c r="BV177">
        <v>151.87</v>
      </c>
      <c r="BW177">
        <v>155.66999999999999</v>
      </c>
      <c r="BX177">
        <v>159.56</v>
      </c>
      <c r="BZ177">
        <v>0.29710592346584708</v>
      </c>
      <c r="CC177">
        <v>67.874486768845301</v>
      </c>
      <c r="CD177">
        <v>69.394875272467416</v>
      </c>
      <c r="CE177">
        <v>70.949320478570698</v>
      </c>
      <c r="CF177">
        <v>72.538585257290663</v>
      </c>
      <c r="CG177">
        <v>74.163449567053974</v>
      </c>
      <c r="CJ177">
        <v>69.390287999999998</v>
      </c>
      <c r="CK177">
        <v>70.95</v>
      </c>
      <c r="CL177">
        <v>72.540000000000006</v>
      </c>
      <c r="CO177" t="s">
        <v>202</v>
      </c>
      <c r="CP177">
        <v>2.8951627405142951E-2</v>
      </c>
      <c r="CQ177">
        <v>4.5613421880461365E-2</v>
      </c>
      <c r="CR177">
        <v>2.5071034598027744E-2</v>
      </c>
      <c r="CS177">
        <v>2.494700798956467E-2</v>
      </c>
      <c r="CT177">
        <v>2.4976137448297922E-2</v>
      </c>
      <c r="CU177">
        <v>8.1328573645817082E-2</v>
      </c>
      <c r="CV177">
        <v>2.5118415386823596E-2</v>
      </c>
      <c r="CW177">
        <v>2.4922990758891081E-2</v>
      </c>
      <c r="CX177">
        <v>2.4999999999999977E-2</v>
      </c>
      <c r="CY177">
        <v>8.0767692922830897E-2</v>
      </c>
      <c r="CZ177">
        <v>2.5033912936243692E-2</v>
      </c>
      <c r="DA177">
        <v>2.5024061597690064E-2</v>
      </c>
      <c r="DB177">
        <v>2.4999999999999946E-2</v>
      </c>
      <c r="DC177">
        <v>8.0270239322111595E-2</v>
      </c>
      <c r="DD177">
        <v>2.5015899936400247E-2</v>
      </c>
      <c r="DE177">
        <v>2.5025853154084815E-2</v>
      </c>
      <c r="DF177">
        <v>2.5020177562550341E-2</v>
      </c>
      <c r="DG177">
        <v>7.9724409448818992E-2</v>
      </c>
      <c r="DH177">
        <v>2.5068368277119415E-2</v>
      </c>
      <c r="DI177">
        <v>2.4988883948421539E-2</v>
      </c>
      <c r="DJ177">
        <v>2.4986985944820364E-2</v>
      </c>
      <c r="DK177">
        <v>7.9397325207381034E-2</v>
      </c>
      <c r="DL177">
        <v>2.5015683814303732E-2</v>
      </c>
      <c r="DM177">
        <v>2.4940708438527966E-2</v>
      </c>
      <c r="DN177">
        <v>2.5080241845189324E-2</v>
      </c>
      <c r="DO177">
        <v>7.8933954707638351E-2</v>
      </c>
      <c r="DP177">
        <v>2.4971316730782327E-2</v>
      </c>
      <c r="DQ177">
        <v>2.5021399881477467E-2</v>
      </c>
      <c r="DR177">
        <v>2.4988758270700937E-2</v>
      </c>
      <c r="DU177">
        <v>1.5399999999999991</v>
      </c>
    </row>
    <row r="178" spans="1:125" x14ac:dyDescent="0.25">
      <c r="A178">
        <v>30</v>
      </c>
      <c r="C178" t="s">
        <v>209</v>
      </c>
      <c r="D178" t="s">
        <v>210</v>
      </c>
      <c r="E178" t="s">
        <v>211</v>
      </c>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CG178" t="s">
        <v>289</v>
      </c>
      <c r="CO178" t="s">
        <v>211</v>
      </c>
      <c r="DU178">
        <v>0</v>
      </c>
    </row>
    <row r="179" spans="1:125" x14ac:dyDescent="0.25">
      <c r="A179">
        <v>30</v>
      </c>
      <c r="B179" t="s">
        <v>211</v>
      </c>
      <c r="C179" t="s">
        <v>209</v>
      </c>
      <c r="D179" t="s">
        <v>210</v>
      </c>
      <c r="E179" t="s">
        <v>38</v>
      </c>
      <c r="F179" t="s">
        <v>128</v>
      </c>
      <c r="L179" s="2"/>
      <c r="M179" s="2"/>
      <c r="N179" s="2">
        <v>2.68</v>
      </c>
      <c r="O179" s="2">
        <v>2.76</v>
      </c>
      <c r="P179" s="2">
        <v>3.09</v>
      </c>
      <c r="Q179" s="2">
        <v>3.17</v>
      </c>
      <c r="R179" s="2">
        <v>3.25</v>
      </c>
      <c r="S179" s="2">
        <v>3.33</v>
      </c>
      <c r="T179" s="2">
        <v>3.54</v>
      </c>
      <c r="U179" s="2">
        <v>3.62</v>
      </c>
      <c r="V179" s="2">
        <v>3.72</v>
      </c>
      <c r="W179" s="2">
        <v>3.81</v>
      </c>
      <c r="X179" s="2">
        <v>4.1900000000000004</v>
      </c>
      <c r="Y179" s="2">
        <v>4.3</v>
      </c>
      <c r="Z179" s="2">
        <v>4.4000000000000004</v>
      </c>
      <c r="AA179" s="2">
        <v>4.51</v>
      </c>
      <c r="AB179" s="2">
        <v>4.68</v>
      </c>
      <c r="AC179" s="2">
        <v>4.8</v>
      </c>
      <c r="AD179" s="2">
        <v>4.92</v>
      </c>
      <c r="AE179" s="2">
        <v>5.04</v>
      </c>
      <c r="AF179" s="2">
        <v>4.95</v>
      </c>
      <c r="AG179" s="2">
        <v>5.07</v>
      </c>
      <c r="AH179" s="2">
        <v>5.2</v>
      </c>
      <c r="AI179" s="2">
        <v>5.33</v>
      </c>
      <c r="AJ179" s="2">
        <v>5.45</v>
      </c>
      <c r="AK179" s="2">
        <v>5.59</v>
      </c>
      <c r="AL179" s="2">
        <v>5.73</v>
      </c>
      <c r="AM179" s="2">
        <v>5.87</v>
      </c>
      <c r="AN179" s="2">
        <v>5.76</v>
      </c>
      <c r="AO179" s="2">
        <v>5.9</v>
      </c>
      <c r="AP179" s="2">
        <v>6.05</v>
      </c>
      <c r="AQ179" s="2">
        <v>6.2</v>
      </c>
      <c r="AT179">
        <v>3.21</v>
      </c>
      <c r="AU179">
        <v>2.68</v>
      </c>
      <c r="AV179">
        <v>2.76</v>
      </c>
      <c r="AW179">
        <v>3.09</v>
      </c>
      <c r="AX179">
        <v>3.17</v>
      </c>
      <c r="AY179">
        <v>3.25</v>
      </c>
      <c r="AZ179">
        <v>3.33</v>
      </c>
      <c r="BA179">
        <v>3.54</v>
      </c>
      <c r="BB179">
        <v>3.62</v>
      </c>
      <c r="BC179">
        <v>3.72</v>
      </c>
      <c r="BD179">
        <v>3.81</v>
      </c>
      <c r="BE179">
        <v>4.1900000000000004</v>
      </c>
      <c r="BF179">
        <v>4.3</v>
      </c>
      <c r="BG179">
        <v>4.4000000000000004</v>
      </c>
      <c r="BH179">
        <v>4.51</v>
      </c>
      <c r="BI179">
        <v>4.68</v>
      </c>
      <c r="BJ179">
        <v>4.8</v>
      </c>
      <c r="BK179">
        <v>4.92</v>
      </c>
      <c r="BL179">
        <v>5.04</v>
      </c>
      <c r="BM179">
        <v>4.95</v>
      </c>
      <c r="BN179">
        <v>5.07</v>
      </c>
      <c r="BO179">
        <v>5.2</v>
      </c>
      <c r="BP179">
        <v>5.33</v>
      </c>
      <c r="BQ179">
        <v>5.45</v>
      </c>
      <c r="BR179">
        <v>5.59</v>
      </c>
      <c r="BS179">
        <v>5.73</v>
      </c>
      <c r="BT179">
        <v>5.87</v>
      </c>
      <c r="BU179">
        <v>5.76</v>
      </c>
      <c r="BV179">
        <v>5.9</v>
      </c>
      <c r="BW179">
        <v>6.05</v>
      </c>
      <c r="BX179">
        <v>6.2</v>
      </c>
      <c r="CA179" t="s">
        <v>290</v>
      </c>
      <c r="CC179">
        <v>5.5211096251517597</v>
      </c>
      <c r="CD179">
        <v>5.6447824807551576</v>
      </c>
      <c r="CE179">
        <v>5.7712256083240741</v>
      </c>
      <c r="CF179">
        <v>5.9005010619505311</v>
      </c>
      <c r="CG179">
        <v>6.0326722857382231</v>
      </c>
      <c r="CJ179">
        <v>5.6447824807551576</v>
      </c>
      <c r="CK179">
        <v>5.77</v>
      </c>
      <c r="CL179">
        <v>5.9</v>
      </c>
      <c r="CO179" t="s">
        <v>38</v>
      </c>
      <c r="CP179">
        <v>2.9850746268656577E-2</v>
      </c>
      <c r="CQ179">
        <v>0.11956521739130438</v>
      </c>
      <c r="CR179">
        <v>2.5889967637540479E-2</v>
      </c>
      <c r="CS179">
        <v>2.5236593059936932E-2</v>
      </c>
      <c r="CT179">
        <v>2.4615384615384636E-2</v>
      </c>
      <c r="CU179">
        <v>6.3063063063063057E-2</v>
      </c>
      <c r="CV179">
        <v>2.2598870056497196E-2</v>
      </c>
      <c r="CW179">
        <v>2.7624309392265217E-2</v>
      </c>
      <c r="CX179">
        <v>2.4193548387096735E-2</v>
      </c>
      <c r="CY179">
        <v>9.9737532808399032E-2</v>
      </c>
      <c r="CZ179">
        <v>2.6252983293555947E-2</v>
      </c>
      <c r="DA179">
        <v>2.3255813953488497E-2</v>
      </c>
      <c r="DB179">
        <v>2.499999999999987E-2</v>
      </c>
      <c r="DC179">
        <v>3.769401330376939E-2</v>
      </c>
      <c r="DD179">
        <v>2.5641025641025664E-2</v>
      </c>
      <c r="DE179">
        <v>2.5000000000000022E-2</v>
      </c>
      <c r="DF179">
        <v>2.4390243902439046E-2</v>
      </c>
      <c r="DG179">
        <v>-1.7857142857142828E-2</v>
      </c>
      <c r="DH179">
        <v>2.4242424242424263E-2</v>
      </c>
      <c r="DI179">
        <v>2.5641025641025619E-2</v>
      </c>
      <c r="DJ179">
        <v>2.4999999999999977E-2</v>
      </c>
      <c r="DK179">
        <v>2.251407129455912E-2</v>
      </c>
      <c r="DL179">
        <v>2.5688073394495352E-2</v>
      </c>
      <c r="DM179">
        <v>2.5044722719141425E-2</v>
      </c>
      <c r="DN179">
        <v>2.4432809773123853E-2</v>
      </c>
      <c r="DO179">
        <v>-1.8739352640545198E-2</v>
      </c>
      <c r="DP179">
        <v>2.4305555555555657E-2</v>
      </c>
      <c r="DQ179">
        <v>2.542372881355923E-2</v>
      </c>
      <c r="DR179">
        <v>2.4793388429752126E-2</v>
      </c>
      <c r="DU179">
        <v>7.9999999999999627E-2</v>
      </c>
    </row>
    <row r="180" spans="1:125" x14ac:dyDescent="0.25">
      <c r="A180">
        <v>30</v>
      </c>
      <c r="B180" t="s">
        <v>211</v>
      </c>
      <c r="C180" t="s">
        <v>209</v>
      </c>
      <c r="D180" t="s">
        <v>210</v>
      </c>
      <c r="E180" t="s">
        <v>40</v>
      </c>
      <c r="L180" s="2"/>
      <c r="M180" s="2"/>
      <c r="N180" s="2">
        <v>0.63</v>
      </c>
      <c r="O180" s="2">
        <v>0.64</v>
      </c>
      <c r="P180" s="2">
        <v>0.66</v>
      </c>
      <c r="Q180" s="2">
        <v>0.67</v>
      </c>
      <c r="R180" s="2">
        <v>0.69</v>
      </c>
      <c r="S180" s="2">
        <v>0.71</v>
      </c>
      <c r="T180" s="2">
        <v>0.72</v>
      </c>
      <c r="U180" s="2">
        <v>0.74</v>
      </c>
      <c r="V180" s="2">
        <v>0.76</v>
      </c>
      <c r="W180" s="2">
        <v>0.78</v>
      </c>
      <c r="X180" s="2">
        <v>0.79</v>
      </c>
      <c r="Y180" s="2">
        <v>0.81</v>
      </c>
      <c r="Z180" s="2">
        <v>0.83</v>
      </c>
      <c r="AA180" s="2">
        <v>0.86</v>
      </c>
      <c r="AB180" s="2">
        <v>0.87</v>
      </c>
      <c r="AC180" s="2">
        <v>0.89</v>
      </c>
      <c r="AD180" s="2">
        <v>0.92</v>
      </c>
      <c r="AE180" s="2">
        <v>0.94</v>
      </c>
      <c r="AF180" s="2">
        <v>0.96</v>
      </c>
      <c r="AG180" s="2">
        <v>0.98</v>
      </c>
      <c r="AH180" s="2">
        <v>1.01</v>
      </c>
      <c r="AI180" s="2">
        <v>1.03</v>
      </c>
      <c r="AJ180" s="2">
        <v>1.05</v>
      </c>
      <c r="AK180" s="2">
        <v>1.08</v>
      </c>
      <c r="AL180" s="2">
        <v>1.1100000000000001</v>
      </c>
      <c r="AM180" s="2">
        <v>1.1299999999999999</v>
      </c>
      <c r="AN180" s="2">
        <v>1.1599999999999999</v>
      </c>
      <c r="AO180" s="2">
        <v>1.18</v>
      </c>
      <c r="AP180" s="2">
        <v>1.21</v>
      </c>
      <c r="AQ180" s="2">
        <v>1.24</v>
      </c>
      <c r="AT180">
        <v>0.61</v>
      </c>
      <c r="AU180">
        <v>0.63</v>
      </c>
      <c r="AV180">
        <v>0.64</v>
      </c>
      <c r="AW180">
        <v>0.66</v>
      </c>
      <c r="AX180">
        <v>0.67</v>
      </c>
      <c r="AY180">
        <v>0.69</v>
      </c>
      <c r="AZ180">
        <v>0.71</v>
      </c>
      <c r="BA180">
        <v>0.72</v>
      </c>
      <c r="BB180">
        <v>0.74</v>
      </c>
      <c r="BC180">
        <v>0.76</v>
      </c>
      <c r="BD180">
        <v>0.78</v>
      </c>
      <c r="BE180">
        <v>0.79</v>
      </c>
      <c r="BF180">
        <v>0.81</v>
      </c>
      <c r="BG180">
        <v>0.83</v>
      </c>
      <c r="BH180">
        <v>0.86</v>
      </c>
      <c r="BI180">
        <v>0.87</v>
      </c>
      <c r="BJ180">
        <v>0.89</v>
      </c>
      <c r="BK180">
        <v>0.92</v>
      </c>
      <c r="BL180">
        <v>0.94</v>
      </c>
      <c r="BM180">
        <v>0.96</v>
      </c>
      <c r="BN180">
        <v>0.98</v>
      </c>
      <c r="BO180">
        <v>1.01</v>
      </c>
      <c r="BP180">
        <v>1.03</v>
      </c>
      <c r="BQ180">
        <v>1.05</v>
      </c>
      <c r="BR180">
        <v>1.08</v>
      </c>
      <c r="BS180">
        <v>1.1100000000000001</v>
      </c>
      <c r="BT180">
        <v>1.1299999999999999</v>
      </c>
      <c r="BU180">
        <v>1.1599999999999999</v>
      </c>
      <c r="BV180">
        <v>1.18</v>
      </c>
      <c r="BW180">
        <v>1.21</v>
      </c>
      <c r="BX180">
        <v>1.24</v>
      </c>
      <c r="CC180">
        <v>0.640485046551868</v>
      </c>
      <c r="CD180">
        <v>0.65483191159462983</v>
      </c>
      <c r="CE180">
        <v>0.66950014641434941</v>
      </c>
      <c r="CF180">
        <v>0.68449694969403085</v>
      </c>
      <c r="CG180">
        <v>0.69982968136717716</v>
      </c>
      <c r="CJ180">
        <v>0.65483191159462983</v>
      </c>
      <c r="CK180">
        <v>0.67</v>
      </c>
      <c r="CL180">
        <v>0.68</v>
      </c>
      <c r="CO180" t="s">
        <v>40</v>
      </c>
      <c r="CP180">
        <v>1.5873015873015886E-2</v>
      </c>
      <c r="CQ180">
        <v>3.1250000000000028E-2</v>
      </c>
      <c r="CR180">
        <v>1.5151515151515164E-2</v>
      </c>
      <c r="CS180">
        <v>2.9850746268656577E-2</v>
      </c>
      <c r="CT180">
        <v>2.898550724637684E-2</v>
      </c>
      <c r="CU180">
        <v>1.4084507042253534E-2</v>
      </c>
      <c r="CV180">
        <v>2.7777777777777804E-2</v>
      </c>
      <c r="CW180">
        <v>2.7027027027027053E-2</v>
      </c>
      <c r="CX180">
        <v>2.6315789473684233E-2</v>
      </c>
      <c r="CY180">
        <v>1.2820512820512832E-2</v>
      </c>
      <c r="CZ180">
        <v>2.5316455696202552E-2</v>
      </c>
      <c r="DA180">
        <v>2.4691358024691242E-2</v>
      </c>
      <c r="DB180">
        <v>3.6144578313253045E-2</v>
      </c>
      <c r="DC180">
        <v>1.1627906976744196E-2</v>
      </c>
      <c r="DD180">
        <v>2.2988505747126457E-2</v>
      </c>
      <c r="DE180">
        <v>3.3707865168539353E-2</v>
      </c>
      <c r="DF180">
        <v>2.1739130434782507E-2</v>
      </c>
      <c r="DG180">
        <v>2.1276595744680871E-2</v>
      </c>
      <c r="DH180">
        <v>2.0833333333333353E-2</v>
      </c>
      <c r="DI180">
        <v>3.0612244897959211E-2</v>
      </c>
      <c r="DJ180">
        <v>1.980198019801982E-2</v>
      </c>
      <c r="DK180">
        <v>1.9417475728155355E-2</v>
      </c>
      <c r="DL180">
        <v>2.8571428571428595E-2</v>
      </c>
      <c r="DM180">
        <v>2.7777777777777801E-2</v>
      </c>
      <c r="DN180">
        <v>1.8018018018017834E-2</v>
      </c>
      <c r="DO180">
        <v>2.6548672566371709E-2</v>
      </c>
      <c r="DP180">
        <v>1.7241379310344845E-2</v>
      </c>
      <c r="DQ180">
        <v>2.5423728813559344E-2</v>
      </c>
      <c r="DR180">
        <v>2.4793388429752088E-2</v>
      </c>
      <c r="DU180">
        <v>1.0000000000000009E-2</v>
      </c>
    </row>
    <row r="181" spans="1:125" x14ac:dyDescent="0.25">
      <c r="A181">
        <v>30</v>
      </c>
      <c r="B181" t="s">
        <v>211</v>
      </c>
      <c r="C181" t="s">
        <v>209</v>
      </c>
      <c r="D181" t="s">
        <v>210</v>
      </c>
      <c r="E181" t="s">
        <v>42</v>
      </c>
      <c r="L181" s="2"/>
      <c r="M181" s="2"/>
      <c r="N181" s="2">
        <v>72.94</v>
      </c>
      <c r="O181" s="2">
        <v>75.040000000000006</v>
      </c>
      <c r="P181" s="2">
        <v>79.400000000000006</v>
      </c>
      <c r="Q181" s="2">
        <v>81.38</v>
      </c>
      <c r="R181" s="2">
        <v>83.42</v>
      </c>
      <c r="S181" s="2">
        <v>85.5</v>
      </c>
      <c r="T181" s="2">
        <v>89.65</v>
      </c>
      <c r="U181" s="2">
        <v>91.89</v>
      </c>
      <c r="V181" s="2">
        <v>94.19</v>
      </c>
      <c r="W181" s="2">
        <v>96.54</v>
      </c>
      <c r="X181" s="2">
        <v>101.57</v>
      </c>
      <c r="Y181" s="2">
        <v>104.11</v>
      </c>
      <c r="Z181" s="2">
        <v>106.71</v>
      </c>
      <c r="AA181" s="2">
        <v>109.38</v>
      </c>
      <c r="AB181" s="2">
        <v>113.75</v>
      </c>
      <c r="AC181" s="2">
        <v>116.6</v>
      </c>
      <c r="AD181" s="2">
        <v>119.51</v>
      </c>
      <c r="AE181" s="2">
        <v>122.5</v>
      </c>
      <c r="AF181" s="2">
        <v>123.77</v>
      </c>
      <c r="AG181" s="2">
        <v>126.86</v>
      </c>
      <c r="AH181" s="2">
        <v>130.03</v>
      </c>
      <c r="AI181" s="2">
        <v>133.28</v>
      </c>
      <c r="AJ181" s="2">
        <v>137</v>
      </c>
      <c r="AK181" s="2">
        <v>140.43</v>
      </c>
      <c r="AL181" s="2">
        <v>143.94</v>
      </c>
      <c r="AM181" s="2">
        <v>147.53</v>
      </c>
      <c r="AN181" s="2">
        <v>150.21</v>
      </c>
      <c r="AO181" s="2">
        <v>153.97</v>
      </c>
      <c r="AP181" s="2">
        <v>157.82</v>
      </c>
      <c r="AQ181" s="2">
        <v>161.76</v>
      </c>
      <c r="AT181">
        <v>69.400000000000006</v>
      </c>
      <c r="AU181">
        <v>72.94</v>
      </c>
      <c r="AV181">
        <v>75.040000000000006</v>
      </c>
      <c r="AW181">
        <v>79.400000000000006</v>
      </c>
      <c r="AX181">
        <v>81.38</v>
      </c>
      <c r="AY181">
        <v>83.42</v>
      </c>
      <c r="AZ181">
        <v>85.5</v>
      </c>
      <c r="BA181">
        <v>89.65</v>
      </c>
      <c r="BB181">
        <v>91.89</v>
      </c>
      <c r="BC181">
        <v>94.19</v>
      </c>
      <c r="BD181">
        <v>96.54</v>
      </c>
      <c r="BE181">
        <v>101.57</v>
      </c>
      <c r="BF181">
        <v>104.11</v>
      </c>
      <c r="BG181">
        <v>106.71</v>
      </c>
      <c r="BH181">
        <v>109.38</v>
      </c>
      <c r="BI181">
        <v>113.75</v>
      </c>
      <c r="BJ181">
        <v>116.6</v>
      </c>
      <c r="BK181">
        <v>119.51</v>
      </c>
      <c r="BL181">
        <v>122.5</v>
      </c>
      <c r="BM181">
        <v>123.77</v>
      </c>
      <c r="BN181">
        <v>126.86</v>
      </c>
      <c r="BO181">
        <v>130.03</v>
      </c>
      <c r="BP181">
        <v>133.28</v>
      </c>
      <c r="BQ181">
        <v>137</v>
      </c>
      <c r="BR181">
        <v>140.43</v>
      </c>
      <c r="BS181">
        <v>143.94</v>
      </c>
      <c r="BT181">
        <v>147.53</v>
      </c>
      <c r="BU181">
        <v>150.21</v>
      </c>
      <c r="BV181">
        <v>153.97</v>
      </c>
      <c r="BW181">
        <v>157.82</v>
      </c>
      <c r="BX181">
        <v>161.76</v>
      </c>
      <c r="CC181">
        <v>53.587753374624391</v>
      </c>
      <c r="CD181">
        <v>54.904367692365007</v>
      </c>
      <c r="CE181">
        <v>56.25047417082299</v>
      </c>
      <c r="CF181">
        <v>57.626733434398453</v>
      </c>
      <c r="CG181">
        <v>58.917572263328978</v>
      </c>
      <c r="CJ181">
        <v>54.91</v>
      </c>
      <c r="CK181">
        <v>56.25</v>
      </c>
      <c r="CL181">
        <v>57.63</v>
      </c>
      <c r="CO181" t="s">
        <v>42</v>
      </c>
      <c r="CP181">
        <v>2.8790786948176703E-2</v>
      </c>
      <c r="CQ181">
        <v>5.8102345415778238E-2</v>
      </c>
      <c r="CR181">
        <v>2.4937027707808434E-2</v>
      </c>
      <c r="CS181">
        <v>2.5067584173015561E-2</v>
      </c>
      <c r="CT181">
        <v>2.4934068568688544E-2</v>
      </c>
      <c r="CU181">
        <v>4.8538011695906498E-2</v>
      </c>
      <c r="CV181">
        <v>2.4986056887897321E-2</v>
      </c>
      <c r="CW181">
        <v>2.5029927086734106E-2</v>
      </c>
      <c r="CX181">
        <v>2.4949570018048716E-2</v>
      </c>
      <c r="CY181">
        <v>5.2102755334576201E-2</v>
      </c>
      <c r="CZ181">
        <v>2.5007384070099503E-2</v>
      </c>
      <c r="DA181">
        <v>2.4973585630582981E-2</v>
      </c>
      <c r="DB181">
        <v>2.5021085184143959E-2</v>
      </c>
      <c r="DC181">
        <v>3.9952459316145592E-2</v>
      </c>
      <c r="DD181">
        <v>2.5054945054945005E-2</v>
      </c>
      <c r="DE181">
        <v>2.4957118353344861E-2</v>
      </c>
      <c r="DF181">
        <v>2.5018826876411972E-2</v>
      </c>
      <c r="DG181">
        <v>1.0367346938775477E-2</v>
      </c>
      <c r="DH181">
        <v>2.496566211521373E-2</v>
      </c>
      <c r="DI181">
        <v>2.4988175941983302E-2</v>
      </c>
      <c r="DJ181">
        <v>2.499423210028455E-2</v>
      </c>
      <c r="DK181">
        <v>2.7911164465786304E-2</v>
      </c>
      <c r="DL181">
        <v>2.5036496350365013E-2</v>
      </c>
      <c r="DM181">
        <v>2.4994659260841635E-2</v>
      </c>
      <c r="DN181">
        <v>2.4940947617062691E-2</v>
      </c>
      <c r="DO181">
        <v>1.8165796787094197E-2</v>
      </c>
      <c r="DP181">
        <v>2.5031622395313168E-2</v>
      </c>
      <c r="DQ181">
        <v>2.5004871078781545E-2</v>
      </c>
      <c r="DR181">
        <v>2.4965150171080964E-2</v>
      </c>
      <c r="DU181">
        <v>2.1000000000000085</v>
      </c>
    </row>
    <row r="182" spans="1:125" x14ac:dyDescent="0.25">
      <c r="A182">
        <v>30</v>
      </c>
      <c r="B182" t="s">
        <v>211</v>
      </c>
      <c r="C182" t="s">
        <v>209</v>
      </c>
      <c r="D182" t="s">
        <v>210</v>
      </c>
      <c r="E182" t="s">
        <v>43</v>
      </c>
      <c r="L182" s="2"/>
      <c r="M182" s="2"/>
      <c r="N182" s="2">
        <v>8.43</v>
      </c>
      <c r="O182" s="2">
        <v>8.67</v>
      </c>
      <c r="P182" s="2">
        <v>8.89</v>
      </c>
      <c r="Q182" s="2">
        <v>9.1199999999999992</v>
      </c>
      <c r="R182" s="2">
        <v>9.34</v>
      </c>
      <c r="S182" s="2">
        <v>9.58</v>
      </c>
      <c r="T182" s="2">
        <v>9.77</v>
      </c>
      <c r="U182" s="2">
        <v>10.02</v>
      </c>
      <c r="V182" s="2">
        <v>10.27</v>
      </c>
      <c r="W182" s="2">
        <v>10.52</v>
      </c>
      <c r="X182" s="2">
        <v>10.74</v>
      </c>
      <c r="Y182" s="2">
        <v>11</v>
      </c>
      <c r="Z182" s="2">
        <v>11.28</v>
      </c>
      <c r="AA182" s="2">
        <v>11.56</v>
      </c>
      <c r="AB182" s="2">
        <v>11.8</v>
      </c>
      <c r="AC182" s="2">
        <v>12.09</v>
      </c>
      <c r="AD182" s="2">
        <v>12.39</v>
      </c>
      <c r="AE182" s="2">
        <v>12.7</v>
      </c>
      <c r="AF182" s="2">
        <v>12.96</v>
      </c>
      <c r="AG182" s="2">
        <v>13.29</v>
      </c>
      <c r="AH182" s="2">
        <v>13.62</v>
      </c>
      <c r="AI182" s="2">
        <v>13.96</v>
      </c>
      <c r="AJ182" s="2">
        <v>14.24</v>
      </c>
      <c r="AK182" s="2">
        <v>14.6</v>
      </c>
      <c r="AL182" s="2">
        <v>14.96</v>
      </c>
      <c r="AM182" s="2">
        <v>15.34</v>
      </c>
      <c r="AN182" s="2">
        <v>15.65</v>
      </c>
      <c r="AO182" s="2">
        <v>16.04</v>
      </c>
      <c r="AP182" s="2">
        <v>16.440000000000001</v>
      </c>
      <c r="AQ182" s="2">
        <v>16.850000000000001</v>
      </c>
      <c r="AT182">
        <v>6.79</v>
      </c>
      <c r="AU182">
        <v>8.43</v>
      </c>
      <c r="AV182">
        <v>8.67</v>
      </c>
      <c r="AW182">
        <v>8.89</v>
      </c>
      <c r="AX182">
        <v>9.1199999999999992</v>
      </c>
      <c r="AY182">
        <v>9.34</v>
      </c>
      <c r="AZ182">
        <v>9.58</v>
      </c>
      <c r="BA182">
        <v>9.77</v>
      </c>
      <c r="BB182">
        <v>10.02</v>
      </c>
      <c r="BC182">
        <v>10.27</v>
      </c>
      <c r="BD182">
        <v>10.52</v>
      </c>
      <c r="BE182">
        <v>10.74</v>
      </c>
      <c r="BF182">
        <v>11</v>
      </c>
      <c r="BG182">
        <v>11.28</v>
      </c>
      <c r="BH182">
        <v>11.56</v>
      </c>
      <c r="BI182">
        <v>11.8</v>
      </c>
      <c r="BJ182">
        <v>12.09</v>
      </c>
      <c r="BK182">
        <v>12.39</v>
      </c>
      <c r="BL182">
        <v>12.7</v>
      </c>
      <c r="BM182">
        <v>12.96</v>
      </c>
      <c r="BN182">
        <v>13.29</v>
      </c>
      <c r="BO182">
        <v>13.62</v>
      </c>
      <c r="BP182">
        <v>13.96</v>
      </c>
      <c r="BQ182">
        <v>14.24</v>
      </c>
      <c r="BR182">
        <v>14.6</v>
      </c>
      <c r="BS182">
        <v>14.96</v>
      </c>
      <c r="BT182">
        <v>15.34</v>
      </c>
      <c r="BU182">
        <v>15.65</v>
      </c>
      <c r="BV182">
        <v>16.04</v>
      </c>
      <c r="BW182">
        <v>16.440000000000001</v>
      </c>
      <c r="BX182">
        <v>16.850000000000001</v>
      </c>
      <c r="CC182">
        <v>5.9015188184208967</v>
      </c>
      <c r="CD182">
        <v>6.033712839953524</v>
      </c>
      <c r="CE182">
        <v>6.1688680075684825</v>
      </c>
      <c r="CF182">
        <v>6.3070506509380158</v>
      </c>
      <c r="CG182">
        <v>6.4483285855190271</v>
      </c>
      <c r="CJ182">
        <v>6.04</v>
      </c>
      <c r="CK182">
        <v>6.17</v>
      </c>
      <c r="CL182">
        <v>6.31</v>
      </c>
      <c r="CO182" t="s">
        <v>43</v>
      </c>
      <c r="CP182">
        <v>2.8469750889679742E-2</v>
      </c>
      <c r="CQ182">
        <v>2.537485582468289E-2</v>
      </c>
      <c r="CR182">
        <v>2.587176602924619E-2</v>
      </c>
      <c r="CS182">
        <v>2.4122807017543931E-2</v>
      </c>
      <c r="CT182">
        <v>2.5695931477516084E-2</v>
      </c>
      <c r="CU182">
        <v>1.9832985386221243E-2</v>
      </c>
      <c r="CV182">
        <v>2.5588536335721598E-2</v>
      </c>
      <c r="CW182">
        <v>2.4950099800399202E-2</v>
      </c>
      <c r="CX182">
        <v>2.4342745861733205E-2</v>
      </c>
      <c r="CY182">
        <v>2.0912547528517171E-2</v>
      </c>
      <c r="CZ182">
        <v>2.420856610800743E-2</v>
      </c>
      <c r="DA182">
        <v>2.5454545454545396E-2</v>
      </c>
      <c r="DB182">
        <v>2.4822695035461095E-2</v>
      </c>
      <c r="DC182">
        <v>2.0761245674740501E-2</v>
      </c>
      <c r="DD182">
        <v>2.4576271186440603E-2</v>
      </c>
      <c r="DE182">
        <v>2.4813895781637778E-2</v>
      </c>
      <c r="DF182">
        <v>2.5020177562550341E-2</v>
      </c>
      <c r="DG182">
        <v>2.0472440944882014E-2</v>
      </c>
      <c r="DH182">
        <v>2.546296296296283E-2</v>
      </c>
      <c r="DI182">
        <v>2.4830699774266371E-2</v>
      </c>
      <c r="DJ182">
        <v>2.4963289280470018E-2</v>
      </c>
      <c r="DK182">
        <v>2.0057306590257833E-2</v>
      </c>
      <c r="DL182">
        <v>2.5280898876404456E-2</v>
      </c>
      <c r="DM182">
        <v>2.4657534246575425E-2</v>
      </c>
      <c r="DN182">
        <v>2.5401069518716509E-2</v>
      </c>
      <c r="DO182">
        <v>2.0208604954367698E-2</v>
      </c>
      <c r="DP182">
        <v>2.4920127795527078E-2</v>
      </c>
      <c r="DQ182">
        <v>2.493765586034926E-2</v>
      </c>
      <c r="DR182">
        <v>2.4939172749391735E-2</v>
      </c>
      <c r="DU182">
        <v>0.24000000000000021</v>
      </c>
    </row>
    <row r="183" spans="1:125" x14ac:dyDescent="0.25">
      <c r="A183">
        <v>30</v>
      </c>
      <c r="B183" t="s">
        <v>211</v>
      </c>
      <c r="C183" t="s">
        <v>209</v>
      </c>
      <c r="D183" t="s">
        <v>210</v>
      </c>
      <c r="E183" t="s">
        <v>201</v>
      </c>
      <c r="L183" s="2"/>
      <c r="M183" s="2"/>
      <c r="N183" s="2">
        <v>75.62</v>
      </c>
      <c r="O183" s="2">
        <v>77.8</v>
      </c>
      <c r="P183" s="2">
        <v>82.49</v>
      </c>
      <c r="Q183" s="2">
        <v>84.55</v>
      </c>
      <c r="R183" s="2">
        <v>86.67</v>
      </c>
      <c r="S183" s="2">
        <v>88.83</v>
      </c>
      <c r="T183" s="2">
        <v>93.19</v>
      </c>
      <c r="U183" s="2">
        <v>95.51</v>
      </c>
      <c r="V183" s="2">
        <v>97.91</v>
      </c>
      <c r="W183" s="2">
        <v>100.35</v>
      </c>
      <c r="X183" s="2">
        <v>105.76</v>
      </c>
      <c r="Y183" s="2">
        <v>108.41</v>
      </c>
      <c r="Z183" s="2">
        <v>111.11</v>
      </c>
      <c r="AA183" s="2">
        <v>113.89</v>
      </c>
      <c r="AB183" s="2">
        <v>118.43</v>
      </c>
      <c r="AC183" s="2">
        <v>121.4</v>
      </c>
      <c r="AD183" s="2">
        <v>124.43</v>
      </c>
      <c r="AE183" s="2">
        <v>127.54</v>
      </c>
      <c r="AF183" s="2">
        <v>128.72</v>
      </c>
      <c r="AG183" s="2">
        <v>131.93</v>
      </c>
      <c r="AH183" s="2">
        <v>135.22999999999999</v>
      </c>
      <c r="AI183" s="2">
        <v>138.61000000000001</v>
      </c>
      <c r="AJ183" s="2">
        <v>142.44999999999999</v>
      </c>
      <c r="AK183" s="2">
        <v>146.02000000000001</v>
      </c>
      <c r="AL183" s="2">
        <v>149.66999999999999</v>
      </c>
      <c r="AM183" s="2">
        <v>153.4</v>
      </c>
      <c r="AN183" s="2">
        <v>155.97</v>
      </c>
      <c r="AO183" s="2">
        <v>159.87</v>
      </c>
      <c r="AP183" s="2">
        <v>163.87</v>
      </c>
      <c r="AQ183" s="2">
        <v>167.96</v>
      </c>
      <c r="AT183">
        <v>72.61</v>
      </c>
      <c r="AU183">
        <v>75.62</v>
      </c>
      <c r="AV183">
        <v>77.8</v>
      </c>
      <c r="AW183">
        <v>82.49</v>
      </c>
      <c r="AX183">
        <v>84.55</v>
      </c>
      <c r="AY183">
        <v>86.67</v>
      </c>
      <c r="AZ183">
        <v>88.83</v>
      </c>
      <c r="BA183">
        <v>93.19</v>
      </c>
      <c r="BB183">
        <v>95.51</v>
      </c>
      <c r="BC183">
        <v>97.91</v>
      </c>
      <c r="BD183">
        <v>100.35</v>
      </c>
      <c r="BE183">
        <v>105.76</v>
      </c>
      <c r="BF183">
        <v>108.41</v>
      </c>
      <c r="BG183">
        <v>111.11</v>
      </c>
      <c r="BH183">
        <v>113.89</v>
      </c>
      <c r="BI183">
        <v>118.43</v>
      </c>
      <c r="BJ183">
        <v>121.4</v>
      </c>
      <c r="BK183">
        <v>124.43</v>
      </c>
      <c r="BL183">
        <v>127.54</v>
      </c>
      <c r="BM183">
        <v>128.72</v>
      </c>
      <c r="BN183">
        <v>131.93</v>
      </c>
      <c r="BO183">
        <v>135.22999999999999</v>
      </c>
      <c r="BP183">
        <v>138.61000000000001</v>
      </c>
      <c r="BQ183">
        <v>142.44999999999999</v>
      </c>
      <c r="BR183">
        <v>146.02000000000001</v>
      </c>
      <c r="BS183">
        <v>149.66999999999999</v>
      </c>
      <c r="BT183">
        <v>153.4</v>
      </c>
      <c r="BU183">
        <v>155.97</v>
      </c>
      <c r="BV183">
        <v>159.87</v>
      </c>
      <c r="BW183">
        <v>163.87</v>
      </c>
      <c r="BX183">
        <v>167.96</v>
      </c>
      <c r="CC183">
        <v>59.10886299977615</v>
      </c>
      <c r="CD183">
        <v>60.549150173120168</v>
      </c>
      <c r="CE183">
        <v>62.021699779147063</v>
      </c>
      <c r="CF183">
        <v>63.527234496348981</v>
      </c>
      <c r="CG183">
        <v>64.950244549067193</v>
      </c>
      <c r="CJ183">
        <v>60.549150173120168</v>
      </c>
      <c r="CK183">
        <v>62.019999999999996</v>
      </c>
      <c r="CL183">
        <v>63.53</v>
      </c>
      <c r="CO183" t="s">
        <v>201</v>
      </c>
      <c r="CP183">
        <v>2.8828352287754464E-2</v>
      </c>
      <c r="CQ183">
        <v>6.0282776349614368E-2</v>
      </c>
      <c r="CR183">
        <v>2.4972723966541429E-2</v>
      </c>
      <c r="CS183">
        <v>2.5073920756948608E-2</v>
      </c>
      <c r="CT183">
        <v>2.4922118380062266E-2</v>
      </c>
      <c r="CU183">
        <v>4.9082517167623546E-2</v>
      </c>
      <c r="CV183">
        <v>2.4895375040240451E-2</v>
      </c>
      <c r="CW183">
        <v>2.5128258821065768E-2</v>
      </c>
      <c r="CX183">
        <v>2.4920845674599099E-2</v>
      </c>
      <c r="CY183">
        <v>5.3911310413552675E-2</v>
      </c>
      <c r="CZ183">
        <v>2.5056732223903096E-2</v>
      </c>
      <c r="DA183">
        <v>2.4905451526611964E-2</v>
      </c>
      <c r="DB183">
        <v>2.5020250202502037E-2</v>
      </c>
      <c r="DC183">
        <v>3.9863025726578329E-2</v>
      </c>
      <c r="DD183">
        <v>2.5078105209828578E-2</v>
      </c>
      <c r="DE183">
        <v>2.4958813838550257E-2</v>
      </c>
      <c r="DF183">
        <v>2.4993972514666875E-2</v>
      </c>
      <c r="DG183">
        <v>9.2519993727457461E-3</v>
      </c>
      <c r="DH183">
        <v>2.4937849596022438E-2</v>
      </c>
      <c r="DI183">
        <v>2.5013264610020333E-2</v>
      </c>
      <c r="DJ183">
        <v>2.4994453893367036E-2</v>
      </c>
      <c r="DK183">
        <v>2.770362888680452E-2</v>
      </c>
      <c r="DL183">
        <v>2.5061425061425214E-2</v>
      </c>
      <c r="DM183">
        <v>2.4996575811532508E-2</v>
      </c>
      <c r="DN183">
        <v>2.4921493953364193E-2</v>
      </c>
      <c r="DO183">
        <v>1.6753585397653148E-2</v>
      </c>
      <c r="DP183">
        <v>2.5004808617041775E-2</v>
      </c>
      <c r="DQ183">
        <v>2.5020329017326579E-2</v>
      </c>
      <c r="DR183">
        <v>2.4958808811863083E-2</v>
      </c>
      <c r="DU183">
        <v>2.1799999999999926</v>
      </c>
    </row>
    <row r="184" spans="1:125" x14ac:dyDescent="0.25">
      <c r="A184">
        <v>30</v>
      </c>
      <c r="B184" t="s">
        <v>211</v>
      </c>
      <c r="C184" t="s">
        <v>209</v>
      </c>
      <c r="D184" t="s">
        <v>210</v>
      </c>
      <c r="E184" t="s">
        <v>202</v>
      </c>
      <c r="L184" s="2"/>
      <c r="M184" s="2"/>
      <c r="N184" s="2">
        <v>9.06</v>
      </c>
      <c r="O184" s="2">
        <v>9.31</v>
      </c>
      <c r="P184" s="2">
        <v>9.5500000000000007</v>
      </c>
      <c r="Q184" s="2">
        <v>9.7899999999999991</v>
      </c>
      <c r="R184" s="2">
        <v>10.029999999999999</v>
      </c>
      <c r="S184" s="2">
        <v>10.29</v>
      </c>
      <c r="T184" s="2">
        <v>10.49</v>
      </c>
      <c r="U184" s="2">
        <v>10.76</v>
      </c>
      <c r="V184" s="2">
        <v>11.03</v>
      </c>
      <c r="W184" s="2">
        <v>11.3</v>
      </c>
      <c r="X184" s="2">
        <v>11.53</v>
      </c>
      <c r="Y184" s="2">
        <v>11.81</v>
      </c>
      <c r="Z184" s="2">
        <v>12.11</v>
      </c>
      <c r="AA184" s="2">
        <v>12.42</v>
      </c>
      <c r="AB184" s="2">
        <v>12.67</v>
      </c>
      <c r="AC184" s="2">
        <v>12.98</v>
      </c>
      <c r="AD184" s="2">
        <v>13.31</v>
      </c>
      <c r="AE184" s="2">
        <v>13.64</v>
      </c>
      <c r="AF184" s="2">
        <v>13.92</v>
      </c>
      <c r="AG184" s="2">
        <v>14.27</v>
      </c>
      <c r="AH184" s="2">
        <v>14.63</v>
      </c>
      <c r="AI184" s="2">
        <v>14.99</v>
      </c>
      <c r="AJ184" s="2">
        <v>15.29</v>
      </c>
      <c r="AK184" s="2">
        <v>15.68</v>
      </c>
      <c r="AL184" s="2">
        <v>16.07</v>
      </c>
      <c r="AM184" s="2">
        <v>16.47</v>
      </c>
      <c r="AN184" s="2">
        <v>16.809999999999999</v>
      </c>
      <c r="AO184" s="2">
        <v>17.22</v>
      </c>
      <c r="AP184" s="2">
        <v>17.649999999999999</v>
      </c>
      <c r="AQ184" s="2">
        <v>18.09</v>
      </c>
      <c r="AT184">
        <v>7.4</v>
      </c>
      <c r="AU184">
        <v>9.06</v>
      </c>
      <c r="AV184">
        <v>9.31</v>
      </c>
      <c r="AW184">
        <v>9.5500000000000007</v>
      </c>
      <c r="AX184">
        <v>9.7899999999999991</v>
      </c>
      <c r="AY184">
        <v>10.029999999999999</v>
      </c>
      <c r="AZ184">
        <v>10.29</v>
      </c>
      <c r="BA184">
        <v>10.49</v>
      </c>
      <c r="BB184">
        <v>10.76</v>
      </c>
      <c r="BC184">
        <v>11.03</v>
      </c>
      <c r="BD184">
        <v>11.3</v>
      </c>
      <c r="BE184">
        <v>11.53</v>
      </c>
      <c r="BF184">
        <v>11.81</v>
      </c>
      <c r="BG184">
        <v>12.11</v>
      </c>
      <c r="BH184">
        <v>12.42</v>
      </c>
      <c r="BI184">
        <v>12.67</v>
      </c>
      <c r="BJ184">
        <v>12.98</v>
      </c>
      <c r="BK184">
        <v>13.31</v>
      </c>
      <c r="BL184">
        <v>13.64</v>
      </c>
      <c r="BM184">
        <v>13.92</v>
      </c>
      <c r="BN184">
        <v>14.27</v>
      </c>
      <c r="BO184">
        <v>14.63</v>
      </c>
      <c r="BP184">
        <v>14.99</v>
      </c>
      <c r="BQ184">
        <v>15.29</v>
      </c>
      <c r="BR184">
        <v>15.68</v>
      </c>
      <c r="BS184">
        <v>16.07</v>
      </c>
      <c r="BT184">
        <v>16.47</v>
      </c>
      <c r="BU184">
        <v>16.809999999999999</v>
      </c>
      <c r="BV184">
        <v>17.22</v>
      </c>
      <c r="BW184">
        <v>17.649999999999999</v>
      </c>
      <c r="BX184">
        <v>18.09</v>
      </c>
      <c r="BZ184">
        <v>0.62494699288860922</v>
      </c>
      <c r="CC184">
        <v>6.5420038649727648</v>
      </c>
      <c r="CD184">
        <v>6.6885447515481538</v>
      </c>
      <c r="CE184">
        <v>6.8383681539828318</v>
      </c>
      <c r="CF184">
        <v>6.9915476006320469</v>
      </c>
      <c r="CG184">
        <v>7.1481582668862043</v>
      </c>
      <c r="CJ184">
        <v>6.6885447515481538</v>
      </c>
      <c r="CK184">
        <v>6.84</v>
      </c>
      <c r="CL184">
        <v>6.9899999999999993</v>
      </c>
      <c r="CO184" t="s">
        <v>202</v>
      </c>
      <c r="CP184">
        <v>2.759381898454746E-2</v>
      </c>
      <c r="CQ184">
        <v>2.5778732545649861E-2</v>
      </c>
      <c r="CR184">
        <v>2.5130890052355855E-2</v>
      </c>
      <c r="CS184">
        <v>2.4514811031664988E-2</v>
      </c>
      <c r="CT184">
        <v>2.5922233300099681E-2</v>
      </c>
      <c r="CU184">
        <v>1.9436345966958316E-2</v>
      </c>
      <c r="CV184">
        <v>2.5738798856053343E-2</v>
      </c>
      <c r="CW184">
        <v>2.5092936802973937E-2</v>
      </c>
      <c r="CX184">
        <v>2.4478694469628411E-2</v>
      </c>
      <c r="CY184">
        <v>2.0353982300884834E-2</v>
      </c>
      <c r="CZ184">
        <v>2.4284475281873472E-2</v>
      </c>
      <c r="DA184">
        <v>2.5402201524132001E-2</v>
      </c>
      <c r="DB184">
        <v>2.5598678777869571E-2</v>
      </c>
      <c r="DC184">
        <v>2.0128824476650563E-2</v>
      </c>
      <c r="DD184">
        <v>2.4467245461720639E-2</v>
      </c>
      <c r="DE184">
        <v>2.5423728813559327E-2</v>
      </c>
      <c r="DF184">
        <v>2.479338842975207E-2</v>
      </c>
      <c r="DG184">
        <v>2.0527859237536607E-2</v>
      </c>
      <c r="DH184">
        <v>2.5143678160919516E-2</v>
      </c>
      <c r="DI184">
        <v>2.522775052557822E-2</v>
      </c>
      <c r="DJ184">
        <v>2.4606971975392987E-2</v>
      </c>
      <c r="DK184">
        <v>2.0013342228152028E-2</v>
      </c>
      <c r="DL184">
        <v>2.5506867233485976E-2</v>
      </c>
      <c r="DM184">
        <v>2.4872448979591875E-2</v>
      </c>
      <c r="DN184">
        <v>2.4891101431238242E-2</v>
      </c>
      <c r="DO184">
        <v>2.0643594414086211E-2</v>
      </c>
      <c r="DP184">
        <v>2.4390243902439036E-2</v>
      </c>
      <c r="DQ184">
        <v>2.4970963995354225E-2</v>
      </c>
      <c r="DR184">
        <v>2.4929178470255033E-2</v>
      </c>
      <c r="DU184">
        <v>0.25</v>
      </c>
    </row>
    <row r="185" spans="1:125" x14ac:dyDescent="0.25">
      <c r="A185" t="s">
        <v>212</v>
      </c>
      <c r="D185" t="s">
        <v>212</v>
      </c>
      <c r="E185" t="s">
        <v>213</v>
      </c>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CG185" t="s">
        <v>289</v>
      </c>
      <c r="CO185" t="s">
        <v>213</v>
      </c>
      <c r="DU185">
        <v>0</v>
      </c>
    </row>
    <row r="186" spans="1:125" x14ac:dyDescent="0.25">
      <c r="A186">
        <v>30</v>
      </c>
      <c r="B186" t="s">
        <v>213</v>
      </c>
      <c r="C186" t="s">
        <v>209</v>
      </c>
      <c r="D186" t="s">
        <v>212</v>
      </c>
      <c r="E186" t="s">
        <v>38</v>
      </c>
      <c r="F186" t="s">
        <v>128</v>
      </c>
      <c r="L186" s="2"/>
      <c r="M186" s="2"/>
      <c r="N186" s="2">
        <v>2.68</v>
      </c>
      <c r="O186" s="2">
        <v>2.76</v>
      </c>
      <c r="P186" s="2">
        <v>3.09</v>
      </c>
      <c r="Q186" s="2">
        <v>3.17</v>
      </c>
      <c r="R186" s="2">
        <v>3.25</v>
      </c>
      <c r="S186" s="2">
        <v>3.33</v>
      </c>
      <c r="T186" s="2">
        <v>3.54</v>
      </c>
      <c r="U186" s="2">
        <v>3.62</v>
      </c>
      <c r="V186" s="2">
        <v>3.72</v>
      </c>
      <c r="W186" s="2">
        <v>3.81</v>
      </c>
      <c r="X186" s="2">
        <v>4.1900000000000004</v>
      </c>
      <c r="Y186" s="2">
        <v>4.3</v>
      </c>
      <c r="Z186" s="2">
        <v>4.4000000000000004</v>
      </c>
      <c r="AA186" s="2">
        <v>4.51</v>
      </c>
      <c r="AB186" s="2">
        <v>4.68</v>
      </c>
      <c r="AC186" s="2">
        <v>4.8</v>
      </c>
      <c r="AD186" s="2">
        <v>4.92</v>
      </c>
      <c r="AE186" s="2">
        <v>5.04</v>
      </c>
      <c r="AF186" s="2">
        <v>4.95</v>
      </c>
      <c r="AG186" s="2">
        <v>5.07</v>
      </c>
      <c r="AH186" s="2">
        <v>5.2</v>
      </c>
      <c r="AI186" s="2">
        <v>5.33</v>
      </c>
      <c r="AJ186" s="2">
        <v>5.45</v>
      </c>
      <c r="AK186" s="2">
        <v>5.59</v>
      </c>
      <c r="AL186" s="2">
        <v>5.73</v>
      </c>
      <c r="AM186" s="2">
        <v>5.87</v>
      </c>
      <c r="AN186" s="2">
        <v>5.76</v>
      </c>
      <c r="AO186" s="2">
        <v>5.9</v>
      </c>
      <c r="AP186" s="2">
        <v>6.05</v>
      </c>
      <c r="AQ186" s="2">
        <v>6.2</v>
      </c>
      <c r="AT186">
        <v>3.21</v>
      </c>
      <c r="AU186">
        <v>2.68</v>
      </c>
      <c r="AV186">
        <v>2.76</v>
      </c>
      <c r="AW186">
        <v>3.09</v>
      </c>
      <c r="AX186">
        <v>3.17</v>
      </c>
      <c r="AY186">
        <v>3.25</v>
      </c>
      <c r="AZ186">
        <v>3.33</v>
      </c>
      <c r="BA186">
        <v>3.54</v>
      </c>
      <c r="BB186">
        <v>3.62</v>
      </c>
      <c r="BC186">
        <v>3.72</v>
      </c>
      <c r="BD186">
        <v>3.81</v>
      </c>
      <c r="BE186">
        <v>4.1900000000000004</v>
      </c>
      <c r="BF186">
        <v>4.3</v>
      </c>
      <c r="BG186">
        <v>4.4000000000000004</v>
      </c>
      <c r="BH186">
        <v>4.51</v>
      </c>
      <c r="BI186">
        <v>4.68</v>
      </c>
      <c r="BJ186">
        <v>4.8</v>
      </c>
      <c r="BK186">
        <v>4.92</v>
      </c>
      <c r="BL186">
        <v>5.04</v>
      </c>
      <c r="BM186">
        <v>4.95</v>
      </c>
      <c r="BN186">
        <v>5.07</v>
      </c>
      <c r="BO186">
        <v>5.2</v>
      </c>
      <c r="BP186">
        <v>5.33</v>
      </c>
      <c r="BQ186">
        <v>5.45</v>
      </c>
      <c r="BR186">
        <v>5.59</v>
      </c>
      <c r="BS186">
        <v>5.73</v>
      </c>
      <c r="BT186">
        <v>5.87</v>
      </c>
      <c r="BU186">
        <v>5.76</v>
      </c>
      <c r="BV186">
        <v>5.9</v>
      </c>
      <c r="BW186">
        <v>6.05</v>
      </c>
      <c r="BX186">
        <v>6.2</v>
      </c>
      <c r="CA186" t="s">
        <v>290</v>
      </c>
      <c r="CC186">
        <v>5.5211096251517597</v>
      </c>
      <c r="CD186">
        <v>5.6447824807551576</v>
      </c>
      <c r="CE186">
        <v>5.7712256083240741</v>
      </c>
      <c r="CF186">
        <v>5.9005010619505311</v>
      </c>
      <c r="CG186">
        <v>6.0326722857382231</v>
      </c>
      <c r="CJ186">
        <v>5.6447824807551576</v>
      </c>
      <c r="CK186">
        <v>5.77</v>
      </c>
      <c r="CL186">
        <v>5.9</v>
      </c>
      <c r="CO186" t="s">
        <v>38</v>
      </c>
      <c r="CP186">
        <v>2.9850746268656577E-2</v>
      </c>
      <c r="CQ186">
        <v>0.11956521739130438</v>
      </c>
      <c r="CR186">
        <v>2.5889967637540479E-2</v>
      </c>
      <c r="CS186">
        <v>2.5236593059936932E-2</v>
      </c>
      <c r="CT186">
        <v>2.4615384615384636E-2</v>
      </c>
      <c r="CU186">
        <v>6.3063063063063057E-2</v>
      </c>
      <c r="CV186">
        <v>2.2598870056497196E-2</v>
      </c>
      <c r="CW186">
        <v>2.7624309392265217E-2</v>
      </c>
      <c r="CX186">
        <v>2.4193548387096735E-2</v>
      </c>
      <c r="CY186">
        <v>9.9737532808399032E-2</v>
      </c>
      <c r="CZ186">
        <v>2.6252983293555947E-2</v>
      </c>
      <c r="DA186">
        <v>2.3255813953488497E-2</v>
      </c>
      <c r="DB186">
        <v>2.499999999999987E-2</v>
      </c>
      <c r="DC186">
        <v>3.769401330376939E-2</v>
      </c>
      <c r="DD186">
        <v>2.5641025641025664E-2</v>
      </c>
      <c r="DE186">
        <v>2.5000000000000022E-2</v>
      </c>
      <c r="DF186">
        <v>2.4390243902439046E-2</v>
      </c>
      <c r="DG186">
        <v>-1.7857142857142828E-2</v>
      </c>
      <c r="DH186">
        <v>2.4242424242424263E-2</v>
      </c>
      <c r="DI186">
        <v>2.5641025641025619E-2</v>
      </c>
      <c r="DJ186">
        <v>2.4999999999999977E-2</v>
      </c>
      <c r="DK186">
        <v>2.251407129455912E-2</v>
      </c>
      <c r="DL186">
        <v>2.5688073394495352E-2</v>
      </c>
      <c r="DM186">
        <v>2.5044722719141425E-2</v>
      </c>
      <c r="DN186">
        <v>2.4432809773123853E-2</v>
      </c>
      <c r="DO186">
        <v>-1.8739352640545198E-2</v>
      </c>
      <c r="DP186">
        <v>2.4305555555555657E-2</v>
      </c>
      <c r="DQ186">
        <v>2.542372881355923E-2</v>
      </c>
      <c r="DR186">
        <v>2.4793388429752126E-2</v>
      </c>
      <c r="DU186">
        <v>7.9999999999999627E-2</v>
      </c>
    </row>
    <row r="187" spans="1:125" x14ac:dyDescent="0.25">
      <c r="A187">
        <v>30</v>
      </c>
      <c r="B187" t="s">
        <v>213</v>
      </c>
      <c r="C187" t="s">
        <v>209</v>
      </c>
      <c r="D187" t="s">
        <v>212</v>
      </c>
      <c r="E187" t="s">
        <v>40</v>
      </c>
      <c r="L187" s="2"/>
      <c r="M187" s="2"/>
      <c r="N187" s="2">
        <v>0.63</v>
      </c>
      <c r="O187" s="2">
        <v>0.64</v>
      </c>
      <c r="P187" s="2">
        <v>0.66</v>
      </c>
      <c r="Q187" s="2">
        <v>0.67</v>
      </c>
      <c r="R187" s="2">
        <v>0.69</v>
      </c>
      <c r="S187" s="2">
        <v>0.71</v>
      </c>
      <c r="T187" s="2">
        <v>0.72</v>
      </c>
      <c r="U187" s="2">
        <v>0.74</v>
      </c>
      <c r="V187" s="2">
        <v>0.76</v>
      </c>
      <c r="W187" s="2">
        <v>0.78</v>
      </c>
      <c r="X187" s="2">
        <v>0.79</v>
      </c>
      <c r="Y187" s="2">
        <v>0.81</v>
      </c>
      <c r="Z187" s="2">
        <v>0.83</v>
      </c>
      <c r="AA187" s="2">
        <v>0.86</v>
      </c>
      <c r="AB187" s="2">
        <v>0.87</v>
      </c>
      <c r="AC187" s="2">
        <v>0.89</v>
      </c>
      <c r="AD187" s="2">
        <v>0.92</v>
      </c>
      <c r="AE187" s="2">
        <v>0.94</v>
      </c>
      <c r="AF187" s="2">
        <v>0.96</v>
      </c>
      <c r="AG187" s="2">
        <v>0.98</v>
      </c>
      <c r="AH187" s="2">
        <v>1.01</v>
      </c>
      <c r="AI187" s="2">
        <v>1.03</v>
      </c>
      <c r="AJ187" s="2">
        <v>1.05</v>
      </c>
      <c r="AK187" s="2">
        <v>1.08</v>
      </c>
      <c r="AL187" s="2">
        <v>1.1100000000000001</v>
      </c>
      <c r="AM187" s="2">
        <v>1.1299999999999999</v>
      </c>
      <c r="AN187" s="2">
        <v>1.1599999999999999</v>
      </c>
      <c r="AO187" s="2">
        <v>1.18</v>
      </c>
      <c r="AP187" s="2">
        <v>1.21</v>
      </c>
      <c r="AQ187" s="2">
        <v>1.24</v>
      </c>
      <c r="AT187">
        <v>0.6</v>
      </c>
      <c r="AU187">
        <v>0.63</v>
      </c>
      <c r="AV187">
        <v>0.64</v>
      </c>
      <c r="AW187">
        <v>0.66</v>
      </c>
      <c r="AX187">
        <v>0.67</v>
      </c>
      <c r="AY187">
        <v>0.69</v>
      </c>
      <c r="AZ187">
        <v>0.71</v>
      </c>
      <c r="BA187">
        <v>0.72</v>
      </c>
      <c r="BB187">
        <v>0.74</v>
      </c>
      <c r="BC187">
        <v>0.76</v>
      </c>
      <c r="BD187">
        <v>0.78</v>
      </c>
      <c r="BE187">
        <v>0.79</v>
      </c>
      <c r="BF187">
        <v>0.81</v>
      </c>
      <c r="BG187">
        <v>0.83</v>
      </c>
      <c r="BH187">
        <v>0.86</v>
      </c>
      <c r="BI187">
        <v>0.87</v>
      </c>
      <c r="BJ187">
        <v>0.89</v>
      </c>
      <c r="BK187">
        <v>0.92</v>
      </c>
      <c r="BL187">
        <v>0.94</v>
      </c>
      <c r="BM187">
        <v>0.96</v>
      </c>
      <c r="BN187">
        <v>0.98</v>
      </c>
      <c r="BO187">
        <v>1.01</v>
      </c>
      <c r="BP187">
        <v>1.03</v>
      </c>
      <c r="BQ187">
        <v>1.05</v>
      </c>
      <c r="BR187">
        <v>1.08</v>
      </c>
      <c r="BS187">
        <v>1.1100000000000001</v>
      </c>
      <c r="BT187">
        <v>1.1299999999999999</v>
      </c>
      <c r="BU187">
        <v>1.1599999999999999</v>
      </c>
      <c r="BV187">
        <v>1.18</v>
      </c>
      <c r="BW187">
        <v>1.21</v>
      </c>
      <c r="BX187">
        <v>1.24</v>
      </c>
      <c r="CC187">
        <v>0.640485046551868</v>
      </c>
      <c r="CD187">
        <v>0.65483191159462983</v>
      </c>
      <c r="CE187">
        <v>0.66950014641434941</v>
      </c>
      <c r="CF187">
        <v>0.68449694969403085</v>
      </c>
      <c r="CG187">
        <v>0.69982968136717716</v>
      </c>
      <c r="CJ187">
        <v>0.65483191159462983</v>
      </c>
      <c r="CK187">
        <v>0.67</v>
      </c>
      <c r="CL187">
        <v>0.68</v>
      </c>
      <c r="CO187" t="s">
        <v>40</v>
      </c>
      <c r="CP187">
        <v>1.5873015873015886E-2</v>
      </c>
      <c r="CQ187">
        <v>3.1250000000000028E-2</v>
      </c>
      <c r="CR187">
        <v>1.5151515151515164E-2</v>
      </c>
      <c r="CS187">
        <v>2.9850746268656577E-2</v>
      </c>
      <c r="CT187">
        <v>2.898550724637684E-2</v>
      </c>
      <c r="CU187">
        <v>1.4084507042253534E-2</v>
      </c>
      <c r="CV187">
        <v>2.7777777777777804E-2</v>
      </c>
      <c r="CW187">
        <v>2.7027027027027053E-2</v>
      </c>
      <c r="CX187">
        <v>2.6315789473684233E-2</v>
      </c>
      <c r="CY187">
        <v>1.2820512820512832E-2</v>
      </c>
      <c r="CZ187">
        <v>2.5316455696202552E-2</v>
      </c>
      <c r="DA187">
        <v>2.4691358024691242E-2</v>
      </c>
      <c r="DB187">
        <v>3.6144578313253045E-2</v>
      </c>
      <c r="DC187">
        <v>1.1627906976744196E-2</v>
      </c>
      <c r="DD187">
        <v>2.2988505747126457E-2</v>
      </c>
      <c r="DE187">
        <v>3.3707865168539353E-2</v>
      </c>
      <c r="DF187">
        <v>2.1739130434782507E-2</v>
      </c>
      <c r="DG187">
        <v>2.1276595744680871E-2</v>
      </c>
      <c r="DH187">
        <v>2.0833333333333353E-2</v>
      </c>
      <c r="DI187">
        <v>3.0612244897959211E-2</v>
      </c>
      <c r="DJ187">
        <v>1.980198019801982E-2</v>
      </c>
      <c r="DK187">
        <v>1.9417475728155355E-2</v>
      </c>
      <c r="DL187">
        <v>2.8571428571428595E-2</v>
      </c>
      <c r="DM187">
        <v>2.7777777777777801E-2</v>
      </c>
      <c r="DN187">
        <v>1.8018018018017834E-2</v>
      </c>
      <c r="DO187">
        <v>2.6548672566371709E-2</v>
      </c>
      <c r="DP187">
        <v>1.7241379310344845E-2</v>
      </c>
      <c r="DQ187">
        <v>2.5423728813559344E-2</v>
      </c>
      <c r="DR187">
        <v>2.4793388429752088E-2</v>
      </c>
      <c r="DU187">
        <v>1.0000000000000009E-2</v>
      </c>
    </row>
    <row r="188" spans="1:125" x14ac:dyDescent="0.25">
      <c r="A188">
        <v>30</v>
      </c>
      <c r="B188" t="s">
        <v>213</v>
      </c>
      <c r="C188" t="s">
        <v>209</v>
      </c>
      <c r="D188" t="s">
        <v>212</v>
      </c>
      <c r="E188" t="s">
        <v>42</v>
      </c>
      <c r="L188" s="2"/>
      <c r="M188" s="2"/>
      <c r="N188" s="2">
        <v>64.319999999999993</v>
      </c>
      <c r="O188" s="2">
        <v>66.17</v>
      </c>
      <c r="P188" s="2">
        <v>70.02</v>
      </c>
      <c r="Q188" s="2">
        <v>71.77</v>
      </c>
      <c r="R188" s="2">
        <v>73.56</v>
      </c>
      <c r="S188" s="2">
        <v>75.400000000000006</v>
      </c>
      <c r="T188" s="2">
        <v>79.06</v>
      </c>
      <c r="U188" s="2">
        <v>81.03</v>
      </c>
      <c r="V188" s="2">
        <v>83.06</v>
      </c>
      <c r="W188" s="2">
        <v>85.14</v>
      </c>
      <c r="X188" s="2">
        <v>89.57</v>
      </c>
      <c r="Y188" s="2">
        <v>91.81</v>
      </c>
      <c r="Z188" s="2">
        <v>94.1</v>
      </c>
      <c r="AA188" s="2">
        <v>96.46</v>
      </c>
      <c r="AB188" s="2">
        <v>100.31</v>
      </c>
      <c r="AC188" s="2">
        <v>102.82</v>
      </c>
      <c r="AD188" s="2">
        <v>105.39</v>
      </c>
      <c r="AE188" s="2">
        <v>108.02</v>
      </c>
      <c r="AF188" s="2">
        <v>109.14</v>
      </c>
      <c r="AG188" s="2">
        <v>111.87</v>
      </c>
      <c r="AH188" s="2">
        <v>114.67</v>
      </c>
      <c r="AI188" s="2">
        <v>117.53</v>
      </c>
      <c r="AJ188" s="2">
        <v>120.81</v>
      </c>
      <c r="AK188" s="2">
        <v>123.83</v>
      </c>
      <c r="AL188" s="2">
        <v>126.93</v>
      </c>
      <c r="AM188" s="2">
        <v>130.1</v>
      </c>
      <c r="AN188" s="2">
        <v>132.46</v>
      </c>
      <c r="AO188" s="2">
        <v>135.78</v>
      </c>
      <c r="AP188" s="2">
        <v>139.16999999999999</v>
      </c>
      <c r="AQ188" s="2">
        <v>142.65</v>
      </c>
      <c r="AT188">
        <v>62.19</v>
      </c>
      <c r="AU188">
        <v>64.319999999999993</v>
      </c>
      <c r="AV188">
        <v>66.17</v>
      </c>
      <c r="AW188">
        <v>70.02</v>
      </c>
      <c r="AX188">
        <v>71.77</v>
      </c>
      <c r="AY188">
        <v>73.56</v>
      </c>
      <c r="AZ188">
        <v>75.400000000000006</v>
      </c>
      <c r="BA188">
        <v>79.06</v>
      </c>
      <c r="BB188">
        <v>81.03</v>
      </c>
      <c r="BC188">
        <v>83.06</v>
      </c>
      <c r="BD188">
        <v>85.14</v>
      </c>
      <c r="BE188">
        <v>89.57</v>
      </c>
      <c r="BF188">
        <v>91.81</v>
      </c>
      <c r="BG188">
        <v>94.1</v>
      </c>
      <c r="BH188">
        <v>96.46</v>
      </c>
      <c r="BI188">
        <v>100.31</v>
      </c>
      <c r="BJ188">
        <v>102.82</v>
      </c>
      <c r="BK188">
        <v>105.39</v>
      </c>
      <c r="BL188">
        <v>108.02</v>
      </c>
      <c r="BM188">
        <v>109.14</v>
      </c>
      <c r="BN188">
        <v>111.87</v>
      </c>
      <c r="BO188">
        <v>114.67</v>
      </c>
      <c r="BP188">
        <v>117.53</v>
      </c>
      <c r="BQ188">
        <v>120.81</v>
      </c>
      <c r="BR188">
        <v>123.83</v>
      </c>
      <c r="BS188">
        <v>126.93</v>
      </c>
      <c r="BT188">
        <v>130.1</v>
      </c>
      <c r="BU188">
        <v>132.46</v>
      </c>
      <c r="BV188">
        <v>135.78</v>
      </c>
      <c r="BW188">
        <v>139.16999999999999</v>
      </c>
      <c r="BX188">
        <v>142.65</v>
      </c>
      <c r="CC188">
        <v>47.220002386542085</v>
      </c>
      <c r="CD188">
        <v>48.393979082149649</v>
      </c>
      <c r="CE188">
        <v>49.594252855738823</v>
      </c>
      <c r="CF188">
        <v>50.821412761856394</v>
      </c>
      <c r="CG188">
        <v>51.959812407721977</v>
      </c>
      <c r="CJ188">
        <v>48.4</v>
      </c>
      <c r="CK188">
        <v>49.6</v>
      </c>
      <c r="CL188">
        <v>50.82</v>
      </c>
      <c r="CO188" t="s">
        <v>42</v>
      </c>
      <c r="CP188">
        <v>2.876243781094541E-2</v>
      </c>
      <c r="CQ188">
        <v>5.8183466827867528E-2</v>
      </c>
      <c r="CR188">
        <v>2.4992859183090545E-2</v>
      </c>
      <c r="CS188">
        <v>2.4940783056987686E-2</v>
      </c>
      <c r="CT188">
        <v>2.5013594344752629E-2</v>
      </c>
      <c r="CU188">
        <v>4.8541114058355386E-2</v>
      </c>
      <c r="CV188">
        <v>2.4917783961548177E-2</v>
      </c>
      <c r="CW188">
        <v>2.5052449709983972E-2</v>
      </c>
      <c r="CX188">
        <v>2.5042138213339733E-2</v>
      </c>
      <c r="CY188">
        <v>5.2031947380784503E-2</v>
      </c>
      <c r="CZ188">
        <v>2.500837333928781E-2</v>
      </c>
      <c r="DA188">
        <v>2.4942816686635356E-2</v>
      </c>
      <c r="DB188">
        <v>2.5079702444208284E-2</v>
      </c>
      <c r="DC188">
        <v>3.991291727140793E-2</v>
      </c>
      <c r="DD188">
        <v>2.5022430465556682E-2</v>
      </c>
      <c r="DE188">
        <v>2.4995137132853604E-2</v>
      </c>
      <c r="DF188">
        <v>2.4954929310181187E-2</v>
      </c>
      <c r="DG188">
        <v>1.0368450286983934E-2</v>
      </c>
      <c r="DH188">
        <v>2.5013743815283158E-2</v>
      </c>
      <c r="DI188">
        <v>2.5029051577724119E-2</v>
      </c>
      <c r="DJ188">
        <v>2.4941135432109525E-2</v>
      </c>
      <c r="DK188">
        <v>2.7907768229388251E-2</v>
      </c>
      <c r="DL188">
        <v>2.4997930634881184E-2</v>
      </c>
      <c r="DM188">
        <v>2.5034321246870779E-2</v>
      </c>
      <c r="DN188">
        <v>2.4974395336011875E-2</v>
      </c>
      <c r="DO188">
        <v>1.8139892390468974E-2</v>
      </c>
      <c r="DP188">
        <v>2.506417031556691E-2</v>
      </c>
      <c r="DQ188">
        <v>2.4966858152894289E-2</v>
      </c>
      <c r="DR188">
        <v>2.500538909247696E-2</v>
      </c>
      <c r="DU188">
        <v>1.8500000000000085</v>
      </c>
    </row>
    <row r="189" spans="1:125" x14ac:dyDescent="0.25">
      <c r="A189">
        <v>30</v>
      </c>
      <c r="B189" t="s">
        <v>213</v>
      </c>
      <c r="C189" t="s">
        <v>209</v>
      </c>
      <c r="D189" t="s">
        <v>212</v>
      </c>
      <c r="E189" t="s">
        <v>43</v>
      </c>
      <c r="L189" s="2"/>
      <c r="M189" s="2"/>
      <c r="N189" s="2">
        <v>8.43</v>
      </c>
      <c r="O189" s="2">
        <v>8.67</v>
      </c>
      <c r="P189" s="2">
        <v>8.89</v>
      </c>
      <c r="Q189" s="2">
        <v>9.1199999999999992</v>
      </c>
      <c r="R189" s="2">
        <v>9.34</v>
      </c>
      <c r="S189" s="2">
        <v>9.58</v>
      </c>
      <c r="T189" s="2">
        <v>9.77</v>
      </c>
      <c r="U189" s="2">
        <v>10.02</v>
      </c>
      <c r="V189" s="2">
        <v>10.27</v>
      </c>
      <c r="W189" s="2">
        <v>10.52</v>
      </c>
      <c r="X189" s="2">
        <v>10.74</v>
      </c>
      <c r="Y189" s="2">
        <v>11</v>
      </c>
      <c r="Z189" s="2">
        <v>11.28</v>
      </c>
      <c r="AA189" s="2">
        <v>11.56</v>
      </c>
      <c r="AB189" s="2">
        <v>11.8</v>
      </c>
      <c r="AC189" s="2">
        <v>12.09</v>
      </c>
      <c r="AD189" s="2">
        <v>12.39</v>
      </c>
      <c r="AE189" s="2">
        <v>12.7</v>
      </c>
      <c r="AF189" s="2">
        <v>12.96</v>
      </c>
      <c r="AG189" s="2">
        <v>13.29</v>
      </c>
      <c r="AH189" s="2">
        <v>13.62</v>
      </c>
      <c r="AI189" s="2">
        <v>13.96</v>
      </c>
      <c r="AJ189" s="2">
        <v>14.24</v>
      </c>
      <c r="AK189" s="2">
        <v>14.6</v>
      </c>
      <c r="AL189" s="2">
        <v>14.96</v>
      </c>
      <c r="AM189" s="2">
        <v>15.34</v>
      </c>
      <c r="AN189" s="2">
        <v>15.65</v>
      </c>
      <c r="AO189" s="2">
        <v>16.04</v>
      </c>
      <c r="AP189" s="2">
        <v>16.440000000000001</v>
      </c>
      <c r="AQ189" s="2">
        <v>16.850000000000001</v>
      </c>
      <c r="AT189">
        <v>6.8</v>
      </c>
      <c r="AU189">
        <v>8.43</v>
      </c>
      <c r="AV189">
        <v>8.67</v>
      </c>
      <c r="AW189">
        <v>8.89</v>
      </c>
      <c r="AX189">
        <v>9.1199999999999992</v>
      </c>
      <c r="AY189">
        <v>9.34</v>
      </c>
      <c r="AZ189">
        <v>9.58</v>
      </c>
      <c r="BA189">
        <v>9.77</v>
      </c>
      <c r="BB189">
        <v>10.02</v>
      </c>
      <c r="BC189">
        <v>10.27</v>
      </c>
      <c r="BD189">
        <v>10.52</v>
      </c>
      <c r="BE189">
        <v>10.74</v>
      </c>
      <c r="BF189">
        <v>11</v>
      </c>
      <c r="BG189">
        <v>11.28</v>
      </c>
      <c r="BH189">
        <v>11.56</v>
      </c>
      <c r="BI189">
        <v>11.8</v>
      </c>
      <c r="BJ189">
        <v>12.09</v>
      </c>
      <c r="BK189">
        <v>12.39</v>
      </c>
      <c r="BL189">
        <v>12.7</v>
      </c>
      <c r="BM189">
        <v>12.96</v>
      </c>
      <c r="BN189">
        <v>13.29</v>
      </c>
      <c r="BO189">
        <v>13.62</v>
      </c>
      <c r="BP189">
        <v>13.96</v>
      </c>
      <c r="BQ189">
        <v>14.24</v>
      </c>
      <c r="BR189">
        <v>14.6</v>
      </c>
      <c r="BS189">
        <v>14.96</v>
      </c>
      <c r="BT189">
        <v>15.34</v>
      </c>
      <c r="BU189">
        <v>15.65</v>
      </c>
      <c r="BV189">
        <v>16.04</v>
      </c>
      <c r="BW189">
        <v>16.440000000000001</v>
      </c>
      <c r="BX189">
        <v>16.850000000000001</v>
      </c>
      <c r="CC189">
        <v>5.9015188184208967</v>
      </c>
      <c r="CD189">
        <v>6.033712839953524</v>
      </c>
      <c r="CE189">
        <v>6.1688680075684825</v>
      </c>
      <c r="CF189">
        <v>6.3070506509380158</v>
      </c>
      <c r="CG189">
        <v>6.4483285855190271</v>
      </c>
      <c r="CJ189">
        <v>6.04</v>
      </c>
      <c r="CK189">
        <v>6.17</v>
      </c>
      <c r="CL189">
        <v>6.31</v>
      </c>
      <c r="CO189" t="s">
        <v>43</v>
      </c>
      <c r="CP189">
        <v>2.8469750889679742E-2</v>
      </c>
      <c r="CQ189">
        <v>2.537485582468289E-2</v>
      </c>
      <c r="CR189">
        <v>2.587176602924619E-2</v>
      </c>
      <c r="CS189">
        <v>2.4122807017543931E-2</v>
      </c>
      <c r="CT189">
        <v>2.5695931477516084E-2</v>
      </c>
      <c r="CU189">
        <v>1.9832985386221243E-2</v>
      </c>
      <c r="CV189">
        <v>2.5588536335721598E-2</v>
      </c>
      <c r="CW189">
        <v>2.4950099800399202E-2</v>
      </c>
      <c r="CX189">
        <v>2.4342745861733205E-2</v>
      </c>
      <c r="CY189">
        <v>2.0912547528517171E-2</v>
      </c>
      <c r="CZ189">
        <v>2.420856610800743E-2</v>
      </c>
      <c r="DA189">
        <v>2.5454545454545396E-2</v>
      </c>
      <c r="DB189">
        <v>2.4822695035461095E-2</v>
      </c>
      <c r="DC189">
        <v>2.0761245674740501E-2</v>
      </c>
      <c r="DD189">
        <v>2.4576271186440603E-2</v>
      </c>
      <c r="DE189">
        <v>2.4813895781637778E-2</v>
      </c>
      <c r="DF189">
        <v>2.5020177562550341E-2</v>
      </c>
      <c r="DG189">
        <v>2.0472440944882014E-2</v>
      </c>
      <c r="DH189">
        <v>2.546296296296283E-2</v>
      </c>
      <c r="DI189">
        <v>2.4830699774266371E-2</v>
      </c>
      <c r="DJ189">
        <v>2.4963289280470018E-2</v>
      </c>
      <c r="DK189">
        <v>2.0057306590257833E-2</v>
      </c>
      <c r="DL189">
        <v>2.5280898876404456E-2</v>
      </c>
      <c r="DM189">
        <v>2.4657534246575425E-2</v>
      </c>
      <c r="DN189">
        <v>2.5401069518716509E-2</v>
      </c>
      <c r="DO189">
        <v>2.0208604954367698E-2</v>
      </c>
      <c r="DP189">
        <v>2.4920127795527078E-2</v>
      </c>
      <c r="DQ189">
        <v>2.493765586034926E-2</v>
      </c>
      <c r="DR189">
        <v>2.4939172749391735E-2</v>
      </c>
      <c r="DU189">
        <v>0.24000000000000021</v>
      </c>
    </row>
    <row r="190" spans="1:125" x14ac:dyDescent="0.25">
      <c r="A190">
        <v>30</v>
      </c>
      <c r="B190" t="s">
        <v>213</v>
      </c>
      <c r="C190" t="s">
        <v>209</v>
      </c>
      <c r="D190" t="s">
        <v>212</v>
      </c>
      <c r="E190" t="s">
        <v>201</v>
      </c>
      <c r="L190" s="2"/>
      <c r="M190" s="2"/>
      <c r="N190" s="2">
        <v>67</v>
      </c>
      <c r="O190" s="2">
        <v>68.930000000000007</v>
      </c>
      <c r="P190" s="2">
        <v>73.11</v>
      </c>
      <c r="Q190" s="2">
        <v>74.94</v>
      </c>
      <c r="R190" s="2">
        <v>76.81</v>
      </c>
      <c r="S190" s="2">
        <v>78.73</v>
      </c>
      <c r="T190" s="2">
        <v>82.6</v>
      </c>
      <c r="U190" s="2">
        <v>84.65</v>
      </c>
      <c r="V190" s="2">
        <v>86.78</v>
      </c>
      <c r="W190" s="2">
        <v>88.95</v>
      </c>
      <c r="X190" s="2">
        <v>93.76</v>
      </c>
      <c r="Y190" s="2">
        <v>96.11</v>
      </c>
      <c r="Z190" s="2">
        <v>98.5</v>
      </c>
      <c r="AA190" s="2">
        <v>100.97</v>
      </c>
      <c r="AB190" s="2">
        <v>104.99</v>
      </c>
      <c r="AC190" s="2">
        <v>107.62</v>
      </c>
      <c r="AD190" s="2">
        <v>110.31</v>
      </c>
      <c r="AE190" s="2">
        <v>113.06</v>
      </c>
      <c r="AF190" s="2">
        <v>114.09</v>
      </c>
      <c r="AG190" s="2">
        <v>116.94</v>
      </c>
      <c r="AH190" s="2">
        <v>119.87</v>
      </c>
      <c r="AI190" s="2">
        <v>122.86</v>
      </c>
      <c r="AJ190" s="2">
        <v>126.26</v>
      </c>
      <c r="AK190" s="2">
        <v>129.41999999999999</v>
      </c>
      <c r="AL190" s="2">
        <v>132.66</v>
      </c>
      <c r="AM190" s="2">
        <v>135.97</v>
      </c>
      <c r="AN190" s="2">
        <v>138.22</v>
      </c>
      <c r="AO190" s="2">
        <v>141.68</v>
      </c>
      <c r="AP190" s="2">
        <v>145.22</v>
      </c>
      <c r="AQ190" s="2">
        <v>148.85</v>
      </c>
      <c r="AT190">
        <v>65.400000000000006</v>
      </c>
      <c r="AU190">
        <v>67</v>
      </c>
      <c r="AV190">
        <v>68.930000000000007</v>
      </c>
      <c r="AW190">
        <v>73.11</v>
      </c>
      <c r="AX190">
        <v>74.94</v>
      </c>
      <c r="AY190">
        <v>76.81</v>
      </c>
      <c r="AZ190">
        <v>78.73</v>
      </c>
      <c r="BA190">
        <v>82.6</v>
      </c>
      <c r="BB190">
        <v>84.65</v>
      </c>
      <c r="BC190">
        <v>86.78</v>
      </c>
      <c r="BD190">
        <v>88.95</v>
      </c>
      <c r="BE190">
        <v>93.76</v>
      </c>
      <c r="BF190">
        <v>96.11</v>
      </c>
      <c r="BG190">
        <v>98.5</v>
      </c>
      <c r="BH190">
        <v>100.97</v>
      </c>
      <c r="BI190">
        <v>104.99</v>
      </c>
      <c r="BJ190">
        <v>107.62</v>
      </c>
      <c r="BK190">
        <v>110.31</v>
      </c>
      <c r="BL190">
        <v>113.06</v>
      </c>
      <c r="BM190">
        <v>114.09</v>
      </c>
      <c r="BN190">
        <v>116.94</v>
      </c>
      <c r="BO190">
        <v>119.87</v>
      </c>
      <c r="BP190">
        <v>122.86</v>
      </c>
      <c r="BQ190">
        <v>126.26</v>
      </c>
      <c r="BR190">
        <v>129.41999999999999</v>
      </c>
      <c r="BS190">
        <v>132.66</v>
      </c>
      <c r="BT190">
        <v>135.97</v>
      </c>
      <c r="BU190">
        <v>138.22</v>
      </c>
      <c r="BV190">
        <v>141.68</v>
      </c>
      <c r="BW190">
        <v>145.22</v>
      </c>
      <c r="BX190">
        <v>148.85</v>
      </c>
      <c r="CC190">
        <v>52.741112011693843</v>
      </c>
      <c r="CD190">
        <v>54.03876156290481</v>
      </c>
      <c r="CE190">
        <v>55.365478464062896</v>
      </c>
      <c r="CF190">
        <v>56.721913823806922</v>
      </c>
      <c r="CG190">
        <v>57.992484693460199</v>
      </c>
      <c r="CJ190">
        <v>54.03876156290481</v>
      </c>
      <c r="CK190">
        <v>55.370000000000005</v>
      </c>
      <c r="CL190">
        <v>56.72</v>
      </c>
      <c r="CO190" t="s">
        <v>201</v>
      </c>
      <c r="CP190">
        <v>2.8805970149253832E-2</v>
      </c>
      <c r="CQ190">
        <v>6.0641230233570174E-2</v>
      </c>
      <c r="CR190">
        <v>2.5030775543701249E-2</v>
      </c>
      <c r="CS190">
        <v>2.4953295970109483E-2</v>
      </c>
      <c r="CT190">
        <v>2.4996745215466756E-2</v>
      </c>
      <c r="CU190">
        <v>4.9155341038993904E-2</v>
      </c>
      <c r="CV190">
        <v>2.4818401937046146E-2</v>
      </c>
      <c r="CW190">
        <v>2.5162433549911344E-2</v>
      </c>
      <c r="CX190">
        <v>2.5005761696243394E-2</v>
      </c>
      <c r="CY190">
        <v>5.407532321528951E-2</v>
      </c>
      <c r="CZ190">
        <v>2.5063993174061373E-2</v>
      </c>
      <c r="DA190">
        <v>2.4867339506815113E-2</v>
      </c>
      <c r="DB190">
        <v>2.5076142131979683E-2</v>
      </c>
      <c r="DC190">
        <v>3.9813806081014126E-2</v>
      </c>
      <c r="DD190">
        <v>2.5050004762358413E-2</v>
      </c>
      <c r="DE190">
        <v>2.4995354023415701E-2</v>
      </c>
      <c r="DF190">
        <v>2.4929743450276494E-2</v>
      </c>
      <c r="DG190">
        <v>9.1102069697505846E-3</v>
      </c>
      <c r="DH190">
        <v>2.4980278727320487E-2</v>
      </c>
      <c r="DI190">
        <v>2.505558406020187E-2</v>
      </c>
      <c r="DJ190">
        <v>2.4943688996412736E-2</v>
      </c>
      <c r="DK190">
        <v>2.7673775028487755E-2</v>
      </c>
      <c r="DL190">
        <v>2.5027720576587854E-2</v>
      </c>
      <c r="DM190">
        <v>2.5034770514603687E-2</v>
      </c>
      <c r="DN190">
        <v>2.495100256294288E-2</v>
      </c>
      <c r="DO190">
        <v>1.654776788997573E-2</v>
      </c>
      <c r="DP190">
        <v>2.5032556793517638E-2</v>
      </c>
      <c r="DQ190">
        <v>2.4985883681535797E-2</v>
      </c>
      <c r="DR190">
        <v>2.4996556948078747E-2</v>
      </c>
      <c r="DU190">
        <v>1.9300000000000068</v>
      </c>
    </row>
    <row r="191" spans="1:125" x14ac:dyDescent="0.25">
      <c r="A191">
        <v>30</v>
      </c>
      <c r="B191" t="s">
        <v>213</v>
      </c>
      <c r="C191" t="s">
        <v>209</v>
      </c>
      <c r="D191" t="s">
        <v>212</v>
      </c>
      <c r="E191" t="s">
        <v>202</v>
      </c>
      <c r="L191" s="2"/>
      <c r="M191" s="2"/>
      <c r="N191" s="2">
        <v>9.06</v>
      </c>
      <c r="O191" s="2">
        <v>9.31</v>
      </c>
      <c r="P191" s="2">
        <v>9.5500000000000007</v>
      </c>
      <c r="Q191" s="2">
        <v>9.7899999999999991</v>
      </c>
      <c r="R191" s="2">
        <v>10.029999999999999</v>
      </c>
      <c r="S191" s="2">
        <v>10.29</v>
      </c>
      <c r="T191" s="2">
        <v>10.49</v>
      </c>
      <c r="U191" s="2">
        <v>10.76</v>
      </c>
      <c r="V191" s="2">
        <v>11.03</v>
      </c>
      <c r="W191" s="2">
        <v>11.3</v>
      </c>
      <c r="X191" s="2">
        <v>11.53</v>
      </c>
      <c r="Y191" s="2">
        <v>11.81</v>
      </c>
      <c r="Z191" s="2">
        <v>12.11</v>
      </c>
      <c r="AA191" s="2">
        <v>12.42</v>
      </c>
      <c r="AB191" s="2">
        <v>12.67</v>
      </c>
      <c r="AC191" s="2">
        <v>12.98</v>
      </c>
      <c r="AD191" s="2">
        <v>13.31</v>
      </c>
      <c r="AE191" s="2">
        <v>13.64</v>
      </c>
      <c r="AF191" s="2">
        <v>13.92</v>
      </c>
      <c r="AG191" s="2">
        <v>14.27</v>
      </c>
      <c r="AH191" s="2">
        <v>14.63</v>
      </c>
      <c r="AI191" s="2">
        <v>14.99</v>
      </c>
      <c r="AJ191" s="2">
        <v>15.29</v>
      </c>
      <c r="AK191" s="2">
        <v>15.68</v>
      </c>
      <c r="AL191" s="2">
        <v>16.07</v>
      </c>
      <c r="AM191" s="2">
        <v>16.47</v>
      </c>
      <c r="AN191" s="2">
        <v>16.809999999999999</v>
      </c>
      <c r="AO191" s="2">
        <v>17.22</v>
      </c>
      <c r="AP191" s="2">
        <v>17.649999999999999</v>
      </c>
      <c r="AQ191" s="2">
        <v>18.09</v>
      </c>
      <c r="AT191">
        <v>7.4</v>
      </c>
      <c r="AU191">
        <v>9.06</v>
      </c>
      <c r="AV191">
        <v>9.31</v>
      </c>
      <c r="AW191">
        <v>9.5500000000000007</v>
      </c>
      <c r="AX191">
        <v>9.7899999999999991</v>
      </c>
      <c r="AY191">
        <v>10.029999999999999</v>
      </c>
      <c r="AZ191">
        <v>10.29</v>
      </c>
      <c r="BA191">
        <v>10.49</v>
      </c>
      <c r="BB191">
        <v>10.76</v>
      </c>
      <c r="BC191">
        <v>11.03</v>
      </c>
      <c r="BD191">
        <v>11.3</v>
      </c>
      <c r="BE191">
        <v>11.53</v>
      </c>
      <c r="BF191">
        <v>11.81</v>
      </c>
      <c r="BG191">
        <v>12.11</v>
      </c>
      <c r="BH191">
        <v>12.42</v>
      </c>
      <c r="BI191">
        <v>12.67</v>
      </c>
      <c r="BJ191">
        <v>12.98</v>
      </c>
      <c r="BK191">
        <v>13.31</v>
      </c>
      <c r="BL191">
        <v>13.64</v>
      </c>
      <c r="BM191">
        <v>13.92</v>
      </c>
      <c r="BN191">
        <v>14.27</v>
      </c>
      <c r="BO191">
        <v>14.63</v>
      </c>
      <c r="BP191">
        <v>14.99</v>
      </c>
      <c r="BQ191">
        <v>15.29</v>
      </c>
      <c r="BR191">
        <v>15.68</v>
      </c>
      <c r="BS191">
        <v>16.07</v>
      </c>
      <c r="BT191">
        <v>16.47</v>
      </c>
      <c r="BU191">
        <v>16.809999999999999</v>
      </c>
      <c r="BV191">
        <v>17.22</v>
      </c>
      <c r="BW191">
        <v>17.649999999999999</v>
      </c>
      <c r="BX191">
        <v>18.09</v>
      </c>
      <c r="BZ191">
        <v>0.62494699288860922</v>
      </c>
      <c r="CC191">
        <v>6.5420038649727648</v>
      </c>
      <c r="CD191">
        <v>6.6885447515481538</v>
      </c>
      <c r="CE191">
        <v>6.8383681539828318</v>
      </c>
      <c r="CF191">
        <v>6.9915476006320469</v>
      </c>
      <c r="CG191">
        <v>7.1481582668862043</v>
      </c>
      <c r="CJ191">
        <v>6.6885447515481538</v>
      </c>
      <c r="CK191">
        <v>6.84</v>
      </c>
      <c r="CL191">
        <v>6.9899999999999993</v>
      </c>
      <c r="CO191" t="s">
        <v>202</v>
      </c>
      <c r="CP191">
        <v>2.759381898454746E-2</v>
      </c>
      <c r="CQ191">
        <v>2.5778732545649861E-2</v>
      </c>
      <c r="CR191">
        <v>2.5130890052355855E-2</v>
      </c>
      <c r="CS191">
        <v>2.4514811031664988E-2</v>
      </c>
      <c r="CT191">
        <v>2.5922233300099681E-2</v>
      </c>
      <c r="CU191">
        <v>1.9436345966958316E-2</v>
      </c>
      <c r="CV191">
        <v>2.5738798856053343E-2</v>
      </c>
      <c r="CW191">
        <v>2.5092936802973937E-2</v>
      </c>
      <c r="CX191">
        <v>2.4478694469628411E-2</v>
      </c>
      <c r="CY191">
        <v>2.0353982300884834E-2</v>
      </c>
      <c r="CZ191">
        <v>2.4284475281873472E-2</v>
      </c>
      <c r="DA191">
        <v>2.5402201524132001E-2</v>
      </c>
      <c r="DB191">
        <v>2.5598678777869571E-2</v>
      </c>
      <c r="DC191">
        <v>2.0128824476650563E-2</v>
      </c>
      <c r="DD191">
        <v>2.4467245461720639E-2</v>
      </c>
      <c r="DE191">
        <v>2.5423728813559327E-2</v>
      </c>
      <c r="DF191">
        <v>2.479338842975207E-2</v>
      </c>
      <c r="DG191">
        <v>2.0527859237536607E-2</v>
      </c>
      <c r="DH191">
        <v>2.5143678160919516E-2</v>
      </c>
      <c r="DI191">
        <v>2.522775052557822E-2</v>
      </c>
      <c r="DJ191">
        <v>2.4606971975392987E-2</v>
      </c>
      <c r="DK191">
        <v>2.0013342228152028E-2</v>
      </c>
      <c r="DL191">
        <v>2.5506867233485976E-2</v>
      </c>
      <c r="DM191">
        <v>2.4872448979591875E-2</v>
      </c>
      <c r="DN191">
        <v>2.4891101431238242E-2</v>
      </c>
      <c r="DO191">
        <v>2.0643594414086211E-2</v>
      </c>
      <c r="DP191">
        <v>2.4390243902439036E-2</v>
      </c>
      <c r="DQ191">
        <v>2.4970963995354225E-2</v>
      </c>
      <c r="DR191">
        <v>2.4929178470255033E-2</v>
      </c>
      <c r="DU191">
        <v>0.25</v>
      </c>
    </row>
    <row r="192" spans="1:125" x14ac:dyDescent="0.25">
      <c r="A192" t="s">
        <v>214</v>
      </c>
      <c r="D192" t="s">
        <v>214</v>
      </c>
      <c r="E192" t="s">
        <v>215</v>
      </c>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CG192" t="s">
        <v>289</v>
      </c>
      <c r="CO192" t="s">
        <v>215</v>
      </c>
      <c r="DU192">
        <v>0</v>
      </c>
    </row>
    <row r="193" spans="1:125" x14ac:dyDescent="0.25">
      <c r="A193">
        <v>30</v>
      </c>
      <c r="B193" t="s">
        <v>215</v>
      </c>
      <c r="C193" t="s">
        <v>209</v>
      </c>
      <c r="D193" t="s">
        <v>214</v>
      </c>
      <c r="E193" t="s">
        <v>38</v>
      </c>
      <c r="F193" t="s">
        <v>128</v>
      </c>
      <c r="L193" s="2"/>
      <c r="M193" s="2"/>
      <c r="N193" s="2">
        <v>2.68</v>
      </c>
      <c r="O193" s="2">
        <v>2.76</v>
      </c>
      <c r="P193" s="2">
        <v>3.09</v>
      </c>
      <c r="Q193" s="2">
        <v>3.17</v>
      </c>
      <c r="R193" s="2">
        <v>3.25</v>
      </c>
      <c r="S193" s="2">
        <v>3.33</v>
      </c>
      <c r="T193" s="2">
        <v>3.54</v>
      </c>
      <c r="U193" s="2">
        <v>3.62</v>
      </c>
      <c r="V193" s="2">
        <v>3.72</v>
      </c>
      <c r="W193" s="2">
        <v>3.81</v>
      </c>
      <c r="X193" s="2">
        <v>4.1900000000000004</v>
      </c>
      <c r="Y193" s="2">
        <v>4.3</v>
      </c>
      <c r="Z193" s="2">
        <v>4.4000000000000004</v>
      </c>
      <c r="AA193" s="2">
        <v>4.51</v>
      </c>
      <c r="AB193" s="2">
        <v>4.68</v>
      </c>
      <c r="AC193" s="2">
        <v>4.8</v>
      </c>
      <c r="AD193" s="2">
        <v>4.92</v>
      </c>
      <c r="AE193" s="2">
        <v>5.04</v>
      </c>
      <c r="AF193" s="2">
        <v>4.95</v>
      </c>
      <c r="AG193" s="2">
        <v>5.07</v>
      </c>
      <c r="AH193" s="2">
        <v>5.2</v>
      </c>
      <c r="AI193" s="2">
        <v>5.33</v>
      </c>
      <c r="AJ193" s="2">
        <v>5.45</v>
      </c>
      <c r="AK193" s="2">
        <v>5.59</v>
      </c>
      <c r="AL193" s="2">
        <v>5.73</v>
      </c>
      <c r="AM193" s="2">
        <v>5.87</v>
      </c>
      <c r="AN193" s="2">
        <v>5.76</v>
      </c>
      <c r="AO193" s="2">
        <v>5.9</v>
      </c>
      <c r="AP193" s="2">
        <v>6.05</v>
      </c>
      <c r="AQ193" s="2">
        <v>6.2</v>
      </c>
      <c r="AT193">
        <v>3.21</v>
      </c>
      <c r="AU193">
        <v>2.68</v>
      </c>
      <c r="AV193">
        <v>2.76</v>
      </c>
      <c r="AW193">
        <v>3.09</v>
      </c>
      <c r="AX193">
        <v>3.17</v>
      </c>
      <c r="AY193">
        <v>3.25</v>
      </c>
      <c r="AZ193">
        <v>3.33</v>
      </c>
      <c r="BA193">
        <v>3.54</v>
      </c>
      <c r="BB193">
        <v>3.62</v>
      </c>
      <c r="BC193">
        <v>3.72</v>
      </c>
      <c r="BD193">
        <v>3.81</v>
      </c>
      <c r="BE193">
        <v>4.1900000000000004</v>
      </c>
      <c r="BF193">
        <v>4.3</v>
      </c>
      <c r="BG193">
        <v>4.4000000000000004</v>
      </c>
      <c r="BH193">
        <v>4.51</v>
      </c>
      <c r="BI193">
        <v>4.68</v>
      </c>
      <c r="BJ193">
        <v>4.8</v>
      </c>
      <c r="BK193">
        <v>4.92</v>
      </c>
      <c r="BL193">
        <v>5.04</v>
      </c>
      <c r="BM193">
        <v>4.95</v>
      </c>
      <c r="BN193">
        <v>5.07</v>
      </c>
      <c r="BO193">
        <v>5.2</v>
      </c>
      <c r="BP193">
        <v>5.33</v>
      </c>
      <c r="BQ193">
        <v>5.45</v>
      </c>
      <c r="BR193">
        <v>5.59</v>
      </c>
      <c r="BS193">
        <v>5.73</v>
      </c>
      <c r="BT193">
        <v>5.87</v>
      </c>
      <c r="BU193">
        <v>5.76</v>
      </c>
      <c r="BV193">
        <v>5.9</v>
      </c>
      <c r="BW193">
        <v>6.05</v>
      </c>
      <c r="BX193">
        <v>6.2</v>
      </c>
      <c r="CA193" t="s">
        <v>290</v>
      </c>
      <c r="CC193">
        <v>5.5211096251517597</v>
      </c>
      <c r="CD193">
        <v>5.6447824807551576</v>
      </c>
      <c r="CE193">
        <v>5.7712256083240741</v>
      </c>
      <c r="CF193">
        <v>5.9005010619505311</v>
      </c>
      <c r="CG193">
        <v>6.0326722857382231</v>
      </c>
      <c r="CJ193">
        <v>5.6447824807551576</v>
      </c>
      <c r="CK193">
        <v>5.77</v>
      </c>
      <c r="CL193">
        <v>5.9</v>
      </c>
      <c r="CO193" t="s">
        <v>38</v>
      </c>
      <c r="CP193">
        <v>2.9850746268656577E-2</v>
      </c>
      <c r="CQ193">
        <v>0.11956521739130438</v>
      </c>
      <c r="CR193">
        <v>2.5889967637540479E-2</v>
      </c>
      <c r="CS193">
        <v>2.5236593059936932E-2</v>
      </c>
      <c r="CT193">
        <v>2.4615384615384636E-2</v>
      </c>
      <c r="CU193">
        <v>6.3063063063063057E-2</v>
      </c>
      <c r="CV193">
        <v>2.2598870056497196E-2</v>
      </c>
      <c r="CW193">
        <v>2.7624309392265217E-2</v>
      </c>
      <c r="CX193">
        <v>2.4193548387096735E-2</v>
      </c>
      <c r="CY193">
        <v>9.9737532808399032E-2</v>
      </c>
      <c r="CZ193">
        <v>2.6252983293555947E-2</v>
      </c>
      <c r="DA193">
        <v>2.3255813953488497E-2</v>
      </c>
      <c r="DB193">
        <v>2.499999999999987E-2</v>
      </c>
      <c r="DC193">
        <v>3.769401330376939E-2</v>
      </c>
      <c r="DD193">
        <v>2.5641025641025664E-2</v>
      </c>
      <c r="DE193">
        <v>2.5000000000000022E-2</v>
      </c>
      <c r="DF193">
        <v>2.4390243902439046E-2</v>
      </c>
      <c r="DG193">
        <v>-1.7857142857142828E-2</v>
      </c>
      <c r="DH193">
        <v>2.4242424242424263E-2</v>
      </c>
      <c r="DI193">
        <v>2.5641025641025619E-2</v>
      </c>
      <c r="DJ193">
        <v>2.4999999999999977E-2</v>
      </c>
      <c r="DK193">
        <v>2.251407129455912E-2</v>
      </c>
      <c r="DL193">
        <v>2.5688073394495352E-2</v>
      </c>
      <c r="DM193">
        <v>2.5044722719141425E-2</v>
      </c>
      <c r="DN193">
        <v>2.4432809773123853E-2</v>
      </c>
      <c r="DO193">
        <v>-1.8739352640545198E-2</v>
      </c>
      <c r="DP193">
        <v>2.4305555555555657E-2</v>
      </c>
      <c r="DQ193">
        <v>2.542372881355923E-2</v>
      </c>
      <c r="DR193">
        <v>2.4793388429752126E-2</v>
      </c>
      <c r="DU193">
        <v>7.9999999999999627E-2</v>
      </c>
    </row>
    <row r="194" spans="1:125" x14ac:dyDescent="0.25">
      <c r="A194">
        <v>30</v>
      </c>
      <c r="B194" t="s">
        <v>215</v>
      </c>
      <c r="C194" t="s">
        <v>209</v>
      </c>
      <c r="D194" t="s">
        <v>214</v>
      </c>
      <c r="E194" t="s">
        <v>40</v>
      </c>
      <c r="L194" s="2"/>
      <c r="M194" s="2"/>
      <c r="N194" s="2">
        <v>0.63</v>
      </c>
      <c r="O194" s="2">
        <v>0.64</v>
      </c>
      <c r="P194" s="2">
        <v>0.66</v>
      </c>
      <c r="Q194" s="2">
        <v>0.67</v>
      </c>
      <c r="R194" s="2">
        <v>0.69</v>
      </c>
      <c r="S194" s="2">
        <v>0.71</v>
      </c>
      <c r="T194" s="2">
        <v>0.72</v>
      </c>
      <c r="U194" s="2">
        <v>0.74</v>
      </c>
      <c r="V194" s="2">
        <v>0.76</v>
      </c>
      <c r="W194" s="2">
        <v>0.78</v>
      </c>
      <c r="X194" s="2">
        <v>0.79</v>
      </c>
      <c r="Y194" s="2">
        <v>0.81</v>
      </c>
      <c r="Z194" s="2">
        <v>0.83</v>
      </c>
      <c r="AA194" s="2">
        <v>0.86</v>
      </c>
      <c r="AB194" s="2">
        <v>0.87</v>
      </c>
      <c r="AC194" s="2">
        <v>0.89</v>
      </c>
      <c r="AD194" s="2">
        <v>0.92</v>
      </c>
      <c r="AE194" s="2">
        <v>0.94</v>
      </c>
      <c r="AF194" s="2">
        <v>0.96</v>
      </c>
      <c r="AG194" s="2">
        <v>0.98</v>
      </c>
      <c r="AH194" s="2">
        <v>1.01</v>
      </c>
      <c r="AI194" s="2">
        <v>1.03</v>
      </c>
      <c r="AJ194" s="2">
        <v>1.05</v>
      </c>
      <c r="AK194" s="2">
        <v>1.08</v>
      </c>
      <c r="AL194" s="2">
        <v>1.1100000000000001</v>
      </c>
      <c r="AM194" s="2">
        <v>1.1299999999999999</v>
      </c>
      <c r="AN194" s="2">
        <v>1.1599999999999999</v>
      </c>
      <c r="AO194" s="2">
        <v>1.18</v>
      </c>
      <c r="AP194" s="2">
        <v>1.21</v>
      </c>
      <c r="AQ194" s="2">
        <v>1.24</v>
      </c>
      <c r="AT194">
        <v>0.61</v>
      </c>
      <c r="AU194">
        <v>0.63</v>
      </c>
      <c r="AV194">
        <v>0.64</v>
      </c>
      <c r="AW194">
        <v>0.66</v>
      </c>
      <c r="AX194">
        <v>0.67</v>
      </c>
      <c r="AY194">
        <v>0.69</v>
      </c>
      <c r="AZ194">
        <v>0.71</v>
      </c>
      <c r="BA194">
        <v>0.72</v>
      </c>
      <c r="BB194">
        <v>0.74</v>
      </c>
      <c r="BC194">
        <v>0.76</v>
      </c>
      <c r="BD194">
        <v>0.78</v>
      </c>
      <c r="BE194">
        <v>0.79</v>
      </c>
      <c r="BF194">
        <v>0.81</v>
      </c>
      <c r="BG194">
        <v>0.83</v>
      </c>
      <c r="BH194">
        <v>0.86</v>
      </c>
      <c r="BI194">
        <v>0.87</v>
      </c>
      <c r="BJ194">
        <v>0.89</v>
      </c>
      <c r="BK194">
        <v>0.92</v>
      </c>
      <c r="BL194">
        <v>0.94</v>
      </c>
      <c r="BM194">
        <v>0.96</v>
      </c>
      <c r="BN194">
        <v>0.98</v>
      </c>
      <c r="BO194">
        <v>1.01</v>
      </c>
      <c r="BP194">
        <v>1.03</v>
      </c>
      <c r="BQ194">
        <v>1.05</v>
      </c>
      <c r="BR194">
        <v>1.08</v>
      </c>
      <c r="BS194">
        <v>1.1100000000000001</v>
      </c>
      <c r="BT194">
        <v>1.1299999999999999</v>
      </c>
      <c r="BU194">
        <v>1.1599999999999999</v>
      </c>
      <c r="BV194">
        <v>1.18</v>
      </c>
      <c r="BW194">
        <v>1.21</v>
      </c>
      <c r="BX194">
        <v>1.24</v>
      </c>
      <c r="CC194">
        <v>0.640485046551868</v>
      </c>
      <c r="CD194">
        <v>0.65483191159462983</v>
      </c>
      <c r="CE194">
        <v>0.66950014641434941</v>
      </c>
      <c r="CF194">
        <v>0.68449694969403085</v>
      </c>
      <c r="CG194">
        <v>0.69982968136717716</v>
      </c>
      <c r="CJ194">
        <v>0.65483191159462983</v>
      </c>
      <c r="CK194">
        <v>0.67</v>
      </c>
      <c r="CL194">
        <v>0.68</v>
      </c>
      <c r="CO194" t="s">
        <v>40</v>
      </c>
      <c r="CP194">
        <v>1.5873015873015886E-2</v>
      </c>
      <c r="CQ194">
        <v>3.1250000000000028E-2</v>
      </c>
      <c r="CR194">
        <v>1.5151515151515164E-2</v>
      </c>
      <c r="CS194">
        <v>2.9850746268656577E-2</v>
      </c>
      <c r="CT194">
        <v>2.898550724637684E-2</v>
      </c>
      <c r="CU194">
        <v>1.4084507042253534E-2</v>
      </c>
      <c r="CV194">
        <v>2.7777777777777804E-2</v>
      </c>
      <c r="CW194">
        <v>2.7027027027027053E-2</v>
      </c>
      <c r="CX194">
        <v>2.6315789473684233E-2</v>
      </c>
      <c r="CY194">
        <v>1.2820512820512832E-2</v>
      </c>
      <c r="CZ194">
        <v>2.5316455696202552E-2</v>
      </c>
      <c r="DA194">
        <v>2.4691358024691242E-2</v>
      </c>
      <c r="DB194">
        <v>3.6144578313253045E-2</v>
      </c>
      <c r="DC194">
        <v>1.1627906976744196E-2</v>
      </c>
      <c r="DD194">
        <v>2.2988505747126457E-2</v>
      </c>
      <c r="DE194">
        <v>3.3707865168539353E-2</v>
      </c>
      <c r="DF194">
        <v>2.1739130434782507E-2</v>
      </c>
      <c r="DG194">
        <v>2.1276595744680871E-2</v>
      </c>
      <c r="DH194">
        <v>2.0833333333333353E-2</v>
      </c>
      <c r="DI194">
        <v>3.0612244897959211E-2</v>
      </c>
      <c r="DJ194">
        <v>1.980198019801982E-2</v>
      </c>
      <c r="DK194">
        <v>1.9417475728155355E-2</v>
      </c>
      <c r="DL194">
        <v>2.8571428571428595E-2</v>
      </c>
      <c r="DM194">
        <v>2.7777777777777801E-2</v>
      </c>
      <c r="DN194">
        <v>1.8018018018017834E-2</v>
      </c>
      <c r="DO194">
        <v>2.6548672566371709E-2</v>
      </c>
      <c r="DP194">
        <v>1.7241379310344845E-2</v>
      </c>
      <c r="DQ194">
        <v>2.5423728813559344E-2</v>
      </c>
      <c r="DR194">
        <v>2.4793388429752088E-2</v>
      </c>
      <c r="DU194">
        <v>1.0000000000000009E-2</v>
      </c>
    </row>
    <row r="195" spans="1:125" x14ac:dyDescent="0.25">
      <c r="A195">
        <v>30</v>
      </c>
      <c r="B195" t="s">
        <v>215</v>
      </c>
      <c r="C195" t="s">
        <v>209</v>
      </c>
      <c r="D195" t="s">
        <v>214</v>
      </c>
      <c r="E195" t="s">
        <v>42</v>
      </c>
      <c r="L195" s="2"/>
      <c r="M195" s="2"/>
      <c r="N195" s="2">
        <v>49.94</v>
      </c>
      <c r="O195" s="2">
        <v>51.38</v>
      </c>
      <c r="P195" s="2">
        <v>54.36</v>
      </c>
      <c r="Q195" s="2">
        <v>55.72</v>
      </c>
      <c r="R195" s="2">
        <v>57.12</v>
      </c>
      <c r="S195" s="2">
        <v>58.55</v>
      </c>
      <c r="T195" s="2">
        <v>61.38</v>
      </c>
      <c r="U195" s="2">
        <v>62.92</v>
      </c>
      <c r="V195" s="2">
        <v>64.489999999999995</v>
      </c>
      <c r="W195" s="2">
        <v>66.099999999999994</v>
      </c>
      <c r="X195" s="2">
        <v>69.55</v>
      </c>
      <c r="Y195" s="2">
        <v>71.290000000000006</v>
      </c>
      <c r="Z195" s="2">
        <v>73.069999999999993</v>
      </c>
      <c r="AA195" s="2">
        <v>74.89</v>
      </c>
      <c r="AB195" s="2">
        <v>77.89</v>
      </c>
      <c r="AC195" s="2">
        <v>79.84</v>
      </c>
      <c r="AD195" s="2">
        <v>81.83</v>
      </c>
      <c r="AE195" s="2">
        <v>83.88</v>
      </c>
      <c r="AF195" s="2">
        <v>84.74</v>
      </c>
      <c r="AG195" s="2">
        <v>86.86</v>
      </c>
      <c r="AH195" s="2">
        <v>89.03</v>
      </c>
      <c r="AI195" s="2">
        <v>91.26</v>
      </c>
      <c r="AJ195" s="2">
        <v>93.81</v>
      </c>
      <c r="AK195" s="2">
        <v>96.15</v>
      </c>
      <c r="AL195" s="2">
        <v>98.56</v>
      </c>
      <c r="AM195" s="2">
        <v>101.02</v>
      </c>
      <c r="AN195" s="2">
        <v>102.85</v>
      </c>
      <c r="AO195" s="2">
        <v>105.43</v>
      </c>
      <c r="AP195" s="2">
        <v>108.06</v>
      </c>
      <c r="AQ195" s="2">
        <v>110.76</v>
      </c>
      <c r="AT195">
        <v>48.74</v>
      </c>
      <c r="AU195">
        <v>49.94</v>
      </c>
      <c r="AV195">
        <v>51.38</v>
      </c>
      <c r="AW195">
        <v>54.36</v>
      </c>
      <c r="AX195">
        <v>55.72</v>
      </c>
      <c r="AY195">
        <v>57.12</v>
      </c>
      <c r="AZ195">
        <v>58.55</v>
      </c>
      <c r="BA195">
        <v>61.38</v>
      </c>
      <c r="BB195">
        <v>62.92</v>
      </c>
      <c r="BC195">
        <v>64.489999999999995</v>
      </c>
      <c r="BD195">
        <v>66.099999999999994</v>
      </c>
      <c r="BE195">
        <v>69.55</v>
      </c>
      <c r="BF195">
        <v>71.290000000000006</v>
      </c>
      <c r="BG195">
        <v>73.069999999999993</v>
      </c>
      <c r="BH195">
        <v>74.89</v>
      </c>
      <c r="BI195">
        <v>77.89</v>
      </c>
      <c r="BJ195">
        <v>79.84</v>
      </c>
      <c r="BK195">
        <v>81.83</v>
      </c>
      <c r="BL195">
        <v>83.88</v>
      </c>
      <c r="BM195">
        <v>84.74</v>
      </c>
      <c r="BN195">
        <v>86.86</v>
      </c>
      <c r="BO195">
        <v>89.03</v>
      </c>
      <c r="BP195">
        <v>91.26</v>
      </c>
      <c r="BQ195">
        <v>93.81</v>
      </c>
      <c r="BR195">
        <v>96.15</v>
      </c>
      <c r="BS195">
        <v>98.56</v>
      </c>
      <c r="BT195">
        <v>101.02</v>
      </c>
      <c r="BU195">
        <v>102.85</v>
      </c>
      <c r="BV195">
        <v>105.43</v>
      </c>
      <c r="BW195">
        <v>108.06</v>
      </c>
      <c r="BX195">
        <v>110.76</v>
      </c>
      <c r="CC195">
        <v>36.584399972859572</v>
      </c>
      <c r="CD195">
        <v>37.520139174400654</v>
      </c>
      <c r="CE195">
        <v>38.476838934056246</v>
      </c>
      <c r="CF195">
        <v>39.454968768328122</v>
      </c>
      <c r="CG195">
        <v>40.338760068738672</v>
      </c>
      <c r="CJ195">
        <v>37.519999999999996</v>
      </c>
      <c r="CK195">
        <v>38.479999999999997</v>
      </c>
      <c r="CL195">
        <v>39.46</v>
      </c>
      <c r="CO195" t="s">
        <v>42</v>
      </c>
      <c r="CP195">
        <v>2.8834601521826288E-2</v>
      </c>
      <c r="CQ195">
        <v>5.7999221486959844E-2</v>
      </c>
      <c r="CR195">
        <v>2.5018395879323023E-2</v>
      </c>
      <c r="CS195">
        <v>2.5125628140703491E-2</v>
      </c>
      <c r="CT195">
        <v>2.5035014005602239E-2</v>
      </c>
      <c r="CU195">
        <v>4.8334756618275077E-2</v>
      </c>
      <c r="CV195">
        <v>2.5089605734767009E-2</v>
      </c>
      <c r="CW195">
        <v>2.4952320406865753E-2</v>
      </c>
      <c r="CX195">
        <v>2.4965110869902305E-2</v>
      </c>
      <c r="CY195">
        <v>5.2193645990922889E-2</v>
      </c>
      <c r="CZ195">
        <v>2.5017972681524215E-2</v>
      </c>
      <c r="DA195">
        <v>2.4968438771215972E-2</v>
      </c>
      <c r="DB195">
        <v>2.4907622827425861E-2</v>
      </c>
      <c r="DC195">
        <v>4.0058752837494993E-2</v>
      </c>
      <c r="DD195">
        <v>2.5035306201052803E-2</v>
      </c>
      <c r="DE195">
        <v>2.4924849699398732E-2</v>
      </c>
      <c r="DF195">
        <v>2.5051936942441615E-2</v>
      </c>
      <c r="DG195">
        <v>1.0252742012398659E-2</v>
      </c>
      <c r="DH195">
        <v>2.5017701203681905E-2</v>
      </c>
      <c r="DI195">
        <v>2.4982730831222676E-2</v>
      </c>
      <c r="DJ195">
        <v>2.5047736717960283E-2</v>
      </c>
      <c r="DK195">
        <v>2.7942143326758678E-2</v>
      </c>
      <c r="DL195">
        <v>2.4944035817077107E-2</v>
      </c>
      <c r="DM195">
        <v>2.5065002600103966E-2</v>
      </c>
      <c r="DN195">
        <v>2.4959415584415522E-2</v>
      </c>
      <c r="DO195">
        <v>1.8115224707978602E-2</v>
      </c>
      <c r="DP195">
        <v>2.5085075352455154E-2</v>
      </c>
      <c r="DQ195">
        <v>2.494546144361183E-2</v>
      </c>
      <c r="DR195">
        <v>2.4986118822876206E-2</v>
      </c>
      <c r="DU195">
        <v>1.4400000000000048</v>
      </c>
    </row>
    <row r="196" spans="1:125" x14ac:dyDescent="0.25">
      <c r="A196">
        <v>30</v>
      </c>
      <c r="B196" t="s">
        <v>215</v>
      </c>
      <c r="C196" t="s">
        <v>209</v>
      </c>
      <c r="D196" t="s">
        <v>214</v>
      </c>
      <c r="E196" t="s">
        <v>43</v>
      </c>
      <c r="L196" s="2"/>
      <c r="M196" s="2"/>
      <c r="N196" s="2">
        <v>8.43</v>
      </c>
      <c r="O196" s="2">
        <v>8.67</v>
      </c>
      <c r="P196" s="2">
        <v>8.89</v>
      </c>
      <c r="Q196" s="2">
        <v>9.1199999999999992</v>
      </c>
      <c r="R196" s="2">
        <v>9.34</v>
      </c>
      <c r="S196" s="2">
        <v>9.58</v>
      </c>
      <c r="T196" s="2">
        <v>9.77</v>
      </c>
      <c r="U196" s="2">
        <v>10.02</v>
      </c>
      <c r="V196" s="2">
        <v>10.27</v>
      </c>
      <c r="W196" s="2">
        <v>10.52</v>
      </c>
      <c r="X196" s="2">
        <v>10.74</v>
      </c>
      <c r="Y196" s="2">
        <v>11</v>
      </c>
      <c r="Z196" s="2">
        <v>11.28</v>
      </c>
      <c r="AA196" s="2">
        <v>11.56</v>
      </c>
      <c r="AB196" s="2">
        <v>11.8</v>
      </c>
      <c r="AC196" s="2">
        <v>12.09</v>
      </c>
      <c r="AD196" s="2">
        <v>12.39</v>
      </c>
      <c r="AE196" s="2">
        <v>12.7</v>
      </c>
      <c r="AF196" s="2">
        <v>12.96</v>
      </c>
      <c r="AG196" s="2">
        <v>13.29</v>
      </c>
      <c r="AH196" s="2">
        <v>13.62</v>
      </c>
      <c r="AI196" s="2">
        <v>13.96</v>
      </c>
      <c r="AJ196" s="2">
        <v>14.24</v>
      </c>
      <c r="AK196" s="2">
        <v>14.6</v>
      </c>
      <c r="AL196" s="2">
        <v>14.96</v>
      </c>
      <c r="AM196" s="2">
        <v>15.34</v>
      </c>
      <c r="AN196" s="2">
        <v>15.65</v>
      </c>
      <c r="AO196" s="2">
        <v>16.04</v>
      </c>
      <c r="AP196" s="2">
        <v>16.440000000000001</v>
      </c>
      <c r="AQ196" s="2">
        <v>16.850000000000001</v>
      </c>
      <c r="AT196">
        <v>8.2100000000000009</v>
      </c>
      <c r="AU196">
        <v>8.43</v>
      </c>
      <c r="AV196">
        <v>8.67</v>
      </c>
      <c r="AW196">
        <v>8.89</v>
      </c>
      <c r="AX196">
        <v>9.1199999999999992</v>
      </c>
      <c r="AY196">
        <v>9.34</v>
      </c>
      <c r="AZ196">
        <v>9.58</v>
      </c>
      <c r="BA196">
        <v>9.77</v>
      </c>
      <c r="BB196">
        <v>10.02</v>
      </c>
      <c r="BC196">
        <v>10.27</v>
      </c>
      <c r="BD196">
        <v>10.52</v>
      </c>
      <c r="BE196">
        <v>10.74</v>
      </c>
      <c r="BF196">
        <v>11</v>
      </c>
      <c r="BG196">
        <v>11.28</v>
      </c>
      <c r="BH196">
        <v>11.56</v>
      </c>
      <c r="BI196">
        <v>11.8</v>
      </c>
      <c r="BJ196">
        <v>12.09</v>
      </c>
      <c r="BK196">
        <v>12.39</v>
      </c>
      <c r="BL196">
        <v>12.7</v>
      </c>
      <c r="BM196">
        <v>12.96</v>
      </c>
      <c r="BN196">
        <v>13.29</v>
      </c>
      <c r="BO196">
        <v>13.62</v>
      </c>
      <c r="BP196">
        <v>13.96</v>
      </c>
      <c r="BQ196">
        <v>14.24</v>
      </c>
      <c r="BR196">
        <v>14.6</v>
      </c>
      <c r="BS196">
        <v>14.96</v>
      </c>
      <c r="BT196">
        <v>15.34</v>
      </c>
      <c r="BU196">
        <v>15.65</v>
      </c>
      <c r="BV196">
        <v>16.04</v>
      </c>
      <c r="BW196">
        <v>16.440000000000001</v>
      </c>
      <c r="BX196">
        <v>16.850000000000001</v>
      </c>
      <c r="CC196">
        <v>5.9015188184208967</v>
      </c>
      <c r="CD196">
        <v>6.033712839953524</v>
      </c>
      <c r="CE196">
        <v>6.1688680075684825</v>
      </c>
      <c r="CF196">
        <v>6.3070506509380158</v>
      </c>
      <c r="CG196">
        <v>6.4483285855190271</v>
      </c>
      <c r="CJ196">
        <v>6.04</v>
      </c>
      <c r="CK196">
        <v>6.17</v>
      </c>
      <c r="CL196">
        <v>6.31</v>
      </c>
      <c r="CO196" t="s">
        <v>43</v>
      </c>
      <c r="CP196">
        <v>2.8469750889679742E-2</v>
      </c>
      <c r="CQ196">
        <v>2.537485582468289E-2</v>
      </c>
      <c r="CR196">
        <v>2.587176602924619E-2</v>
      </c>
      <c r="CS196">
        <v>2.4122807017543931E-2</v>
      </c>
      <c r="CT196">
        <v>2.5695931477516084E-2</v>
      </c>
      <c r="CU196">
        <v>1.9832985386221243E-2</v>
      </c>
      <c r="CV196">
        <v>2.5588536335721598E-2</v>
      </c>
      <c r="CW196">
        <v>2.4950099800399202E-2</v>
      </c>
      <c r="CX196">
        <v>2.4342745861733205E-2</v>
      </c>
      <c r="CY196">
        <v>2.0912547528517171E-2</v>
      </c>
      <c r="CZ196">
        <v>2.420856610800743E-2</v>
      </c>
      <c r="DA196">
        <v>2.5454545454545396E-2</v>
      </c>
      <c r="DB196">
        <v>2.4822695035461095E-2</v>
      </c>
      <c r="DC196">
        <v>2.0761245674740501E-2</v>
      </c>
      <c r="DD196">
        <v>2.4576271186440603E-2</v>
      </c>
      <c r="DE196">
        <v>2.4813895781637778E-2</v>
      </c>
      <c r="DF196">
        <v>2.5020177562550341E-2</v>
      </c>
      <c r="DG196">
        <v>2.0472440944882014E-2</v>
      </c>
      <c r="DH196">
        <v>2.546296296296283E-2</v>
      </c>
      <c r="DI196">
        <v>2.4830699774266371E-2</v>
      </c>
      <c r="DJ196">
        <v>2.4963289280470018E-2</v>
      </c>
      <c r="DK196">
        <v>2.0057306590257833E-2</v>
      </c>
      <c r="DL196">
        <v>2.5280898876404456E-2</v>
      </c>
      <c r="DM196">
        <v>2.4657534246575425E-2</v>
      </c>
      <c r="DN196">
        <v>2.5401069518716509E-2</v>
      </c>
      <c r="DO196">
        <v>2.0208604954367698E-2</v>
      </c>
      <c r="DP196">
        <v>2.4920127795527078E-2</v>
      </c>
      <c r="DQ196">
        <v>2.493765586034926E-2</v>
      </c>
      <c r="DR196">
        <v>2.4939172749391735E-2</v>
      </c>
      <c r="DU196">
        <v>0.24000000000000021</v>
      </c>
    </row>
    <row r="197" spans="1:125" x14ac:dyDescent="0.25">
      <c r="A197">
        <v>30</v>
      </c>
      <c r="B197" t="s">
        <v>215</v>
      </c>
      <c r="C197" t="s">
        <v>209</v>
      </c>
      <c r="D197" t="s">
        <v>214</v>
      </c>
      <c r="E197" t="s">
        <v>201</v>
      </c>
      <c r="L197" s="2"/>
      <c r="M197" s="2"/>
      <c r="N197" s="2">
        <v>52.62</v>
      </c>
      <c r="O197" s="2">
        <v>54.14</v>
      </c>
      <c r="P197" s="2">
        <v>57.45</v>
      </c>
      <c r="Q197" s="2">
        <v>58.89</v>
      </c>
      <c r="R197" s="2">
        <v>60.37</v>
      </c>
      <c r="S197" s="2">
        <v>61.88</v>
      </c>
      <c r="T197" s="2">
        <v>64.92</v>
      </c>
      <c r="U197" s="2">
        <v>66.540000000000006</v>
      </c>
      <c r="V197" s="2">
        <v>68.209999999999994</v>
      </c>
      <c r="W197" s="2">
        <v>69.91</v>
      </c>
      <c r="X197" s="2">
        <v>73.739999999999995</v>
      </c>
      <c r="Y197" s="2">
        <v>75.59</v>
      </c>
      <c r="Z197" s="2">
        <v>77.47</v>
      </c>
      <c r="AA197" s="2">
        <v>79.400000000000006</v>
      </c>
      <c r="AB197" s="2">
        <v>82.57</v>
      </c>
      <c r="AC197" s="2">
        <v>84.64</v>
      </c>
      <c r="AD197" s="2">
        <v>86.75</v>
      </c>
      <c r="AE197" s="2">
        <v>88.92</v>
      </c>
      <c r="AF197" s="2">
        <v>89.69</v>
      </c>
      <c r="AG197" s="2">
        <v>91.93</v>
      </c>
      <c r="AH197" s="2">
        <v>94.23</v>
      </c>
      <c r="AI197" s="2">
        <v>96.59</v>
      </c>
      <c r="AJ197" s="2">
        <v>99.26</v>
      </c>
      <c r="AK197" s="2">
        <v>101.74</v>
      </c>
      <c r="AL197" s="2">
        <v>104.29</v>
      </c>
      <c r="AM197" s="2">
        <v>106.89</v>
      </c>
      <c r="AN197" s="2">
        <v>108.61</v>
      </c>
      <c r="AO197" s="2">
        <v>111.33</v>
      </c>
      <c r="AP197" s="2">
        <v>114.11</v>
      </c>
      <c r="AQ197" s="2">
        <v>116.96</v>
      </c>
      <c r="AT197">
        <v>51.95</v>
      </c>
      <c r="AU197">
        <v>52.62</v>
      </c>
      <c r="AV197">
        <v>54.14</v>
      </c>
      <c r="AW197">
        <v>57.45</v>
      </c>
      <c r="AX197">
        <v>58.89</v>
      </c>
      <c r="AY197">
        <v>60.37</v>
      </c>
      <c r="AZ197">
        <v>61.88</v>
      </c>
      <c r="BA197">
        <v>64.92</v>
      </c>
      <c r="BB197">
        <v>66.540000000000006</v>
      </c>
      <c r="BC197">
        <v>68.209999999999994</v>
      </c>
      <c r="BD197">
        <v>69.91</v>
      </c>
      <c r="BE197">
        <v>73.739999999999995</v>
      </c>
      <c r="BF197">
        <v>75.59</v>
      </c>
      <c r="BG197">
        <v>77.47</v>
      </c>
      <c r="BH197">
        <v>79.400000000000006</v>
      </c>
      <c r="BI197">
        <v>82.57</v>
      </c>
      <c r="BJ197">
        <v>84.64</v>
      </c>
      <c r="BK197">
        <v>86.75</v>
      </c>
      <c r="BL197">
        <v>88.92</v>
      </c>
      <c r="BM197">
        <v>89.69</v>
      </c>
      <c r="BN197">
        <v>91.93</v>
      </c>
      <c r="BO197">
        <v>94.23</v>
      </c>
      <c r="BP197">
        <v>96.59</v>
      </c>
      <c r="BQ197">
        <v>99.26</v>
      </c>
      <c r="BR197">
        <v>101.74</v>
      </c>
      <c r="BS197">
        <v>104.29</v>
      </c>
      <c r="BT197">
        <v>106.89</v>
      </c>
      <c r="BU197">
        <v>108.61</v>
      </c>
      <c r="BV197">
        <v>111.33</v>
      </c>
      <c r="BW197">
        <v>114.11</v>
      </c>
      <c r="BX197">
        <v>116.96</v>
      </c>
      <c r="CC197">
        <v>42.105509598011331</v>
      </c>
      <c r="CD197">
        <v>43.164921655155808</v>
      </c>
      <c r="CE197">
        <v>44.24806454238032</v>
      </c>
      <c r="CF197">
        <v>45.355469830278651</v>
      </c>
      <c r="CG197">
        <v>46.371432354476894</v>
      </c>
      <c r="CJ197">
        <v>43.164921655155808</v>
      </c>
      <c r="CK197">
        <v>44.25</v>
      </c>
      <c r="CL197">
        <v>45.36</v>
      </c>
      <c r="CO197" t="s">
        <v>201</v>
      </c>
      <c r="CP197">
        <v>2.8886354998099644E-2</v>
      </c>
      <c r="CQ197">
        <v>6.1137790912449246E-2</v>
      </c>
      <c r="CR197">
        <v>2.5065274151435991E-2</v>
      </c>
      <c r="CS197">
        <v>2.5131601290541636E-2</v>
      </c>
      <c r="CT197">
        <v>2.5012423389100633E-2</v>
      </c>
      <c r="CU197">
        <v>4.9127343244990289E-2</v>
      </c>
      <c r="CV197">
        <v>2.4953789279112824E-2</v>
      </c>
      <c r="CW197">
        <v>2.5097685602644835E-2</v>
      </c>
      <c r="CX197">
        <v>2.4923031813517123E-2</v>
      </c>
      <c r="CY197">
        <v>5.4784723215562846E-2</v>
      </c>
      <c r="CZ197">
        <v>2.5088147545430005E-2</v>
      </c>
      <c r="DA197">
        <v>2.4871014684482013E-2</v>
      </c>
      <c r="DB197">
        <v>2.4912869497870232E-2</v>
      </c>
      <c r="DC197">
        <v>3.9924433249370117E-2</v>
      </c>
      <c r="DD197">
        <v>2.5069637883008446E-2</v>
      </c>
      <c r="DE197">
        <v>2.4929111531190918E-2</v>
      </c>
      <c r="DF197">
        <v>2.5014409221902036E-2</v>
      </c>
      <c r="DG197">
        <v>8.6594691857849303E-3</v>
      </c>
      <c r="DH197">
        <v>2.4974913591258883E-2</v>
      </c>
      <c r="DI197">
        <v>2.5019036223213283E-2</v>
      </c>
      <c r="DJ197">
        <v>2.5045102408999251E-2</v>
      </c>
      <c r="DK197">
        <v>2.7642613106946906E-2</v>
      </c>
      <c r="DL197">
        <v>2.4984888172476221E-2</v>
      </c>
      <c r="DM197">
        <v>2.5063888342834791E-2</v>
      </c>
      <c r="DN197">
        <v>2.493048230894615E-2</v>
      </c>
      <c r="DO197">
        <v>1.6091308822153604E-2</v>
      </c>
      <c r="DP197">
        <v>2.5043734462756644E-2</v>
      </c>
      <c r="DQ197">
        <v>2.4970807509206872E-2</v>
      </c>
      <c r="DR197">
        <v>2.4975900446937115E-2</v>
      </c>
      <c r="DU197">
        <v>1.5200000000000031</v>
      </c>
    </row>
    <row r="198" spans="1:125" x14ac:dyDescent="0.25">
      <c r="A198">
        <v>30</v>
      </c>
      <c r="B198" t="s">
        <v>215</v>
      </c>
      <c r="C198" t="s">
        <v>209</v>
      </c>
      <c r="D198" t="s">
        <v>214</v>
      </c>
      <c r="E198" t="s">
        <v>202</v>
      </c>
      <c r="L198" s="2"/>
      <c r="M198" s="2"/>
      <c r="N198" s="2">
        <v>9.06</v>
      </c>
      <c r="O198" s="2">
        <v>9.31</v>
      </c>
      <c r="P198" s="2">
        <v>9.5500000000000007</v>
      </c>
      <c r="Q198" s="2">
        <v>9.7899999999999991</v>
      </c>
      <c r="R198" s="2">
        <v>10.029999999999999</v>
      </c>
      <c r="S198" s="2">
        <v>10.29</v>
      </c>
      <c r="T198" s="2">
        <v>10.49</v>
      </c>
      <c r="U198" s="2">
        <v>10.76</v>
      </c>
      <c r="V198" s="2">
        <v>11.03</v>
      </c>
      <c r="W198" s="2">
        <v>11.3</v>
      </c>
      <c r="X198" s="2">
        <v>11.53</v>
      </c>
      <c r="Y198" s="2">
        <v>11.81</v>
      </c>
      <c r="Z198" s="2">
        <v>12.11</v>
      </c>
      <c r="AA198" s="2">
        <v>12.42</v>
      </c>
      <c r="AB198" s="2">
        <v>12.67</v>
      </c>
      <c r="AC198" s="2">
        <v>12.98</v>
      </c>
      <c r="AD198" s="2">
        <v>13.31</v>
      </c>
      <c r="AE198" s="2">
        <v>13.64</v>
      </c>
      <c r="AF198" s="2">
        <v>13.92</v>
      </c>
      <c r="AG198" s="2">
        <v>14.27</v>
      </c>
      <c r="AH198" s="2">
        <v>14.63</v>
      </c>
      <c r="AI198" s="2">
        <v>14.99</v>
      </c>
      <c r="AJ198" s="2">
        <v>15.29</v>
      </c>
      <c r="AK198" s="2">
        <v>15.68</v>
      </c>
      <c r="AL198" s="2">
        <v>16.07</v>
      </c>
      <c r="AM198" s="2">
        <v>16.47</v>
      </c>
      <c r="AN198" s="2">
        <v>16.809999999999999</v>
      </c>
      <c r="AO198" s="2">
        <v>17.22</v>
      </c>
      <c r="AP198" s="2">
        <v>17.649999999999999</v>
      </c>
      <c r="AQ198" s="2">
        <v>18.09</v>
      </c>
      <c r="AT198">
        <v>8.82</v>
      </c>
      <c r="AU198">
        <v>9.06</v>
      </c>
      <c r="AV198">
        <v>9.31</v>
      </c>
      <c r="AW198">
        <v>9.5500000000000007</v>
      </c>
      <c r="AX198">
        <v>9.7899999999999991</v>
      </c>
      <c r="AY198">
        <v>10.029999999999999</v>
      </c>
      <c r="AZ198">
        <v>10.29</v>
      </c>
      <c r="BA198">
        <v>10.49</v>
      </c>
      <c r="BB198">
        <v>10.76</v>
      </c>
      <c r="BC198">
        <v>11.03</v>
      </c>
      <c r="BD198">
        <v>11.3</v>
      </c>
      <c r="BE198">
        <v>11.53</v>
      </c>
      <c r="BF198">
        <v>11.81</v>
      </c>
      <c r="BG198">
        <v>12.11</v>
      </c>
      <c r="BH198">
        <v>12.42</v>
      </c>
      <c r="BI198">
        <v>12.67</v>
      </c>
      <c r="BJ198">
        <v>12.98</v>
      </c>
      <c r="BK198">
        <v>13.31</v>
      </c>
      <c r="BL198">
        <v>13.64</v>
      </c>
      <c r="BM198">
        <v>13.92</v>
      </c>
      <c r="BN198">
        <v>14.27</v>
      </c>
      <c r="BO198">
        <v>14.63</v>
      </c>
      <c r="BP198">
        <v>14.99</v>
      </c>
      <c r="BQ198">
        <v>15.29</v>
      </c>
      <c r="BR198">
        <v>15.68</v>
      </c>
      <c r="BS198">
        <v>16.07</v>
      </c>
      <c r="BT198">
        <v>16.47</v>
      </c>
      <c r="BU198">
        <v>16.809999999999999</v>
      </c>
      <c r="BV198">
        <v>17.22</v>
      </c>
      <c r="BW198">
        <v>17.649999999999999</v>
      </c>
      <c r="BX198">
        <v>18.09</v>
      </c>
      <c r="BZ198">
        <v>0.62494699288860922</v>
      </c>
      <c r="CC198">
        <v>6.5420038649727648</v>
      </c>
      <c r="CD198">
        <v>6.6885447515481538</v>
      </c>
      <c r="CE198">
        <v>6.8383681539828318</v>
      </c>
      <c r="CF198">
        <v>6.9915476006320469</v>
      </c>
      <c r="CG198">
        <v>7.1481582668862043</v>
      </c>
      <c r="CJ198">
        <v>6.6885447515481538</v>
      </c>
      <c r="CK198">
        <v>6.84</v>
      </c>
      <c r="CL198">
        <v>6.9899999999999993</v>
      </c>
      <c r="CO198" t="s">
        <v>202</v>
      </c>
      <c r="CP198">
        <v>2.759381898454746E-2</v>
      </c>
      <c r="CQ198">
        <v>2.5778732545649861E-2</v>
      </c>
      <c r="CR198">
        <v>2.5130890052355855E-2</v>
      </c>
      <c r="CS198">
        <v>2.4514811031664988E-2</v>
      </c>
      <c r="CT198">
        <v>2.5922233300099681E-2</v>
      </c>
      <c r="CU198">
        <v>1.9436345966958316E-2</v>
      </c>
      <c r="CV198">
        <v>2.5738798856053343E-2</v>
      </c>
      <c r="CW198">
        <v>2.5092936802973937E-2</v>
      </c>
      <c r="CX198">
        <v>2.4478694469628411E-2</v>
      </c>
      <c r="CY198">
        <v>2.0353982300884834E-2</v>
      </c>
      <c r="CZ198">
        <v>2.4284475281873472E-2</v>
      </c>
      <c r="DA198">
        <v>2.5402201524132001E-2</v>
      </c>
      <c r="DB198">
        <v>2.5598678777869571E-2</v>
      </c>
      <c r="DC198">
        <v>2.0128824476650563E-2</v>
      </c>
      <c r="DD198">
        <v>2.4467245461720639E-2</v>
      </c>
      <c r="DE198">
        <v>2.5423728813559327E-2</v>
      </c>
      <c r="DF198">
        <v>2.479338842975207E-2</v>
      </c>
      <c r="DG198">
        <v>2.0527859237536607E-2</v>
      </c>
      <c r="DH198">
        <v>2.5143678160919516E-2</v>
      </c>
      <c r="DI198">
        <v>2.522775052557822E-2</v>
      </c>
      <c r="DJ198">
        <v>2.4606971975392987E-2</v>
      </c>
      <c r="DK198">
        <v>2.0013342228152028E-2</v>
      </c>
      <c r="DL198">
        <v>2.5506867233485976E-2</v>
      </c>
      <c r="DM198">
        <v>2.4872448979591875E-2</v>
      </c>
      <c r="DN198">
        <v>2.4891101431238242E-2</v>
      </c>
      <c r="DO198">
        <v>2.0643594414086211E-2</v>
      </c>
      <c r="DP198">
        <v>2.4390243902439036E-2</v>
      </c>
      <c r="DQ198">
        <v>2.4970963995354225E-2</v>
      </c>
      <c r="DR198">
        <v>2.4929178470255033E-2</v>
      </c>
      <c r="DU198">
        <v>0.25</v>
      </c>
    </row>
    <row r="199" spans="1:125" x14ac:dyDescent="0.25">
      <c r="A199">
        <v>30</v>
      </c>
      <c r="C199" t="s">
        <v>209</v>
      </c>
      <c r="D199">
        <v>30</v>
      </c>
      <c r="E199" t="s">
        <v>216</v>
      </c>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CG199" t="s">
        <v>289</v>
      </c>
      <c r="CO199" t="s">
        <v>216</v>
      </c>
      <c r="DU199">
        <v>0</v>
      </c>
    </row>
    <row r="200" spans="1:125" x14ac:dyDescent="0.25">
      <c r="A200">
        <v>30</v>
      </c>
      <c r="B200" t="s">
        <v>217</v>
      </c>
      <c r="C200" t="s">
        <v>209</v>
      </c>
      <c r="D200">
        <v>30</v>
      </c>
      <c r="E200" t="s">
        <v>38</v>
      </c>
      <c r="F200" t="s">
        <v>128</v>
      </c>
      <c r="L200" s="2"/>
      <c r="M200" s="2"/>
      <c r="N200" s="2">
        <v>2.68</v>
      </c>
      <c r="O200" s="2">
        <v>2.76</v>
      </c>
      <c r="P200" s="2">
        <v>3.09</v>
      </c>
      <c r="Q200" s="2">
        <v>3.17</v>
      </c>
      <c r="R200" s="2">
        <v>3.25</v>
      </c>
      <c r="S200" s="2">
        <v>3.33</v>
      </c>
      <c r="T200" s="2">
        <v>3.54</v>
      </c>
      <c r="U200" s="2">
        <v>3.62</v>
      </c>
      <c r="V200" s="2">
        <v>3.72</v>
      </c>
      <c r="W200" s="2">
        <v>3.81</v>
      </c>
      <c r="X200" s="2">
        <v>4.1900000000000004</v>
      </c>
      <c r="Y200" s="2">
        <v>4.3</v>
      </c>
      <c r="Z200" s="2">
        <v>4.4000000000000004</v>
      </c>
      <c r="AA200" s="2">
        <v>4.51</v>
      </c>
      <c r="AB200" s="2">
        <v>4.68</v>
      </c>
      <c r="AC200" s="2">
        <v>4.8</v>
      </c>
      <c r="AD200" s="2">
        <v>4.92</v>
      </c>
      <c r="AE200" s="2">
        <v>5.04</v>
      </c>
      <c r="AF200" s="2">
        <v>4.95</v>
      </c>
      <c r="AG200" s="2">
        <v>5.07</v>
      </c>
      <c r="AH200" s="2">
        <v>5.2</v>
      </c>
      <c r="AI200" s="2">
        <v>5.33</v>
      </c>
      <c r="AJ200" s="2">
        <v>5.45</v>
      </c>
      <c r="AK200" s="2">
        <v>5.59</v>
      </c>
      <c r="AL200" s="2">
        <v>5.73</v>
      </c>
      <c r="AM200" s="2">
        <v>5.87</v>
      </c>
      <c r="AN200" s="2">
        <v>5.76</v>
      </c>
      <c r="AO200" s="2">
        <v>5.9</v>
      </c>
      <c r="AP200" s="2">
        <v>6.05</v>
      </c>
      <c r="AQ200" s="2">
        <v>6.2</v>
      </c>
      <c r="AT200">
        <v>3.21</v>
      </c>
      <c r="AU200">
        <v>2.68</v>
      </c>
      <c r="AV200">
        <v>2.76</v>
      </c>
      <c r="AW200">
        <v>3.09</v>
      </c>
      <c r="AX200">
        <v>3.17</v>
      </c>
      <c r="AY200">
        <v>3.25</v>
      </c>
      <c r="AZ200">
        <v>3.33</v>
      </c>
      <c r="BA200">
        <v>3.54</v>
      </c>
      <c r="BB200">
        <v>3.62</v>
      </c>
      <c r="BC200">
        <v>3.72</v>
      </c>
      <c r="BD200">
        <v>3.81</v>
      </c>
      <c r="BE200">
        <v>4.1900000000000004</v>
      </c>
      <c r="BF200">
        <v>4.3</v>
      </c>
      <c r="BG200">
        <v>4.4000000000000004</v>
      </c>
      <c r="BH200">
        <v>4.51</v>
      </c>
      <c r="BI200">
        <v>4.68</v>
      </c>
      <c r="BJ200">
        <v>4.8</v>
      </c>
      <c r="BK200">
        <v>4.92</v>
      </c>
      <c r="BL200">
        <v>5.04</v>
      </c>
      <c r="BM200">
        <v>4.95</v>
      </c>
      <c r="BN200">
        <v>5.07</v>
      </c>
      <c r="BO200">
        <v>5.2</v>
      </c>
      <c r="BP200">
        <v>5.33</v>
      </c>
      <c r="BQ200">
        <v>5.45</v>
      </c>
      <c r="BR200">
        <v>5.59</v>
      </c>
      <c r="BS200">
        <v>5.73</v>
      </c>
      <c r="BT200">
        <v>5.87</v>
      </c>
      <c r="BU200">
        <v>5.76</v>
      </c>
      <c r="BV200">
        <v>5.9</v>
      </c>
      <c r="BW200">
        <v>6.05</v>
      </c>
      <c r="BX200">
        <v>6.2</v>
      </c>
      <c r="CA200" t="s">
        <v>290</v>
      </c>
      <c r="CC200">
        <v>5.5211096251517597</v>
      </c>
      <c r="CD200">
        <v>5.6447824807551576</v>
      </c>
      <c r="CE200">
        <v>5.7712256083240741</v>
      </c>
      <c r="CF200">
        <v>5.9005010619505311</v>
      </c>
      <c r="CG200">
        <v>6.0326722857382231</v>
      </c>
      <c r="CJ200">
        <v>5.6447824807551576</v>
      </c>
      <c r="CK200">
        <v>5.77</v>
      </c>
      <c r="CL200">
        <v>5.9</v>
      </c>
      <c r="CO200" t="s">
        <v>38</v>
      </c>
      <c r="CP200">
        <v>2.9850746268656577E-2</v>
      </c>
      <c r="CQ200">
        <v>0.11956521739130438</v>
      </c>
      <c r="CR200">
        <v>2.5889967637540479E-2</v>
      </c>
      <c r="CS200">
        <v>2.5236593059936932E-2</v>
      </c>
      <c r="CT200">
        <v>2.4615384615384636E-2</v>
      </c>
      <c r="CU200">
        <v>6.3063063063063057E-2</v>
      </c>
      <c r="CV200">
        <v>2.2598870056497196E-2</v>
      </c>
      <c r="CW200">
        <v>2.7624309392265217E-2</v>
      </c>
      <c r="CX200">
        <v>2.4193548387096735E-2</v>
      </c>
      <c r="CY200">
        <v>9.9737532808399032E-2</v>
      </c>
      <c r="CZ200">
        <v>2.6252983293555947E-2</v>
      </c>
      <c r="DA200">
        <v>2.3255813953488497E-2</v>
      </c>
      <c r="DB200">
        <v>2.499999999999987E-2</v>
      </c>
      <c r="DC200">
        <v>3.769401330376939E-2</v>
      </c>
      <c r="DD200">
        <v>2.5641025641025664E-2</v>
      </c>
      <c r="DE200">
        <v>2.5000000000000022E-2</v>
      </c>
      <c r="DF200">
        <v>2.4390243902439046E-2</v>
      </c>
      <c r="DG200">
        <v>-1.7857142857142828E-2</v>
      </c>
      <c r="DH200">
        <v>2.4242424242424263E-2</v>
      </c>
      <c r="DI200">
        <v>2.5641025641025619E-2</v>
      </c>
      <c r="DJ200">
        <v>2.4999999999999977E-2</v>
      </c>
      <c r="DK200">
        <v>2.251407129455912E-2</v>
      </c>
      <c r="DL200">
        <v>2.5688073394495352E-2</v>
      </c>
      <c r="DM200">
        <v>2.5044722719141425E-2</v>
      </c>
      <c r="DN200">
        <v>2.4432809773123853E-2</v>
      </c>
      <c r="DO200">
        <v>-1.8739352640545198E-2</v>
      </c>
      <c r="DP200">
        <v>2.4305555555555657E-2</v>
      </c>
      <c r="DQ200">
        <v>2.542372881355923E-2</v>
      </c>
      <c r="DR200">
        <v>2.4793388429752126E-2</v>
      </c>
      <c r="DU200">
        <v>7.9999999999999627E-2</v>
      </c>
    </row>
    <row r="201" spans="1:125" x14ac:dyDescent="0.25">
      <c r="A201">
        <v>30</v>
      </c>
      <c r="B201" t="s">
        <v>217</v>
      </c>
      <c r="C201" t="s">
        <v>209</v>
      </c>
      <c r="D201">
        <v>30</v>
      </c>
      <c r="E201" t="s">
        <v>40</v>
      </c>
      <c r="L201" s="2"/>
      <c r="M201" s="2"/>
      <c r="N201" s="2">
        <v>0.63</v>
      </c>
      <c r="O201" s="2">
        <v>0.64</v>
      </c>
      <c r="P201" s="2">
        <v>0.66</v>
      </c>
      <c r="Q201" s="2">
        <v>0.67</v>
      </c>
      <c r="R201" s="2">
        <v>0.69</v>
      </c>
      <c r="S201" s="2">
        <v>0.71</v>
      </c>
      <c r="T201" s="2">
        <v>0.72</v>
      </c>
      <c r="U201" s="2">
        <v>0.74</v>
      </c>
      <c r="V201" s="2">
        <v>0.76</v>
      </c>
      <c r="W201" s="2">
        <v>0.78</v>
      </c>
      <c r="X201" s="2">
        <v>0.79</v>
      </c>
      <c r="Y201" s="2">
        <v>0.81</v>
      </c>
      <c r="Z201" s="2">
        <v>0.83</v>
      </c>
      <c r="AA201" s="2">
        <v>0.86</v>
      </c>
      <c r="AB201" s="2">
        <v>0.87</v>
      </c>
      <c r="AC201" s="2">
        <v>0.89</v>
      </c>
      <c r="AD201" s="2">
        <v>0.92</v>
      </c>
      <c r="AE201" s="2">
        <v>0.94</v>
      </c>
      <c r="AF201" s="2">
        <v>0.96</v>
      </c>
      <c r="AG201" s="2">
        <v>0.98</v>
      </c>
      <c r="AH201" s="2">
        <v>1.01</v>
      </c>
      <c r="AI201" s="2">
        <v>1.03</v>
      </c>
      <c r="AJ201" s="2">
        <v>1.05</v>
      </c>
      <c r="AK201" s="2">
        <v>1.08</v>
      </c>
      <c r="AL201" s="2">
        <v>1.1100000000000001</v>
      </c>
      <c r="AM201" s="2">
        <v>1.1299999999999999</v>
      </c>
      <c r="AN201" s="2">
        <v>1.1599999999999999</v>
      </c>
      <c r="AO201" s="2">
        <v>1.18</v>
      </c>
      <c r="AP201" s="2">
        <v>1.21</v>
      </c>
      <c r="AQ201" s="2">
        <v>1.24</v>
      </c>
      <c r="AT201">
        <v>0.61</v>
      </c>
      <c r="AU201">
        <v>0.63</v>
      </c>
      <c r="AV201">
        <v>0.64</v>
      </c>
      <c r="AW201">
        <v>0.66</v>
      </c>
      <c r="AX201">
        <v>0.67</v>
      </c>
      <c r="AY201">
        <v>0.69</v>
      </c>
      <c r="AZ201">
        <v>0.71</v>
      </c>
      <c r="BA201">
        <v>0.72</v>
      </c>
      <c r="BB201">
        <v>0.74</v>
      </c>
      <c r="BC201">
        <v>0.76</v>
      </c>
      <c r="BD201">
        <v>0.78</v>
      </c>
      <c r="BE201">
        <v>0.79</v>
      </c>
      <c r="BF201">
        <v>0.81</v>
      </c>
      <c r="BG201">
        <v>0.83</v>
      </c>
      <c r="BH201">
        <v>0.86</v>
      </c>
      <c r="BI201">
        <v>0.87</v>
      </c>
      <c r="BJ201">
        <v>0.89</v>
      </c>
      <c r="BK201">
        <v>0.92</v>
      </c>
      <c r="BL201">
        <v>0.94</v>
      </c>
      <c r="BM201">
        <v>0.96</v>
      </c>
      <c r="BN201">
        <v>0.98</v>
      </c>
      <c r="BO201">
        <v>1.01</v>
      </c>
      <c r="BP201">
        <v>1.03</v>
      </c>
      <c r="BQ201">
        <v>1.05</v>
      </c>
      <c r="BR201">
        <v>1.08</v>
      </c>
      <c r="BS201">
        <v>1.1100000000000001</v>
      </c>
      <c r="BT201">
        <v>1.1299999999999999</v>
      </c>
      <c r="BU201">
        <v>1.1599999999999999</v>
      </c>
      <c r="BV201">
        <v>1.18</v>
      </c>
      <c r="BW201">
        <v>1.21</v>
      </c>
      <c r="BX201">
        <v>1.24</v>
      </c>
      <c r="CC201">
        <v>0.640485046551868</v>
      </c>
      <c r="CD201">
        <v>0.65483191159462983</v>
      </c>
      <c r="CE201">
        <v>0.66950014641434941</v>
      </c>
      <c r="CF201">
        <v>0.68449694969403085</v>
      </c>
      <c r="CG201">
        <v>0.69982968136717716</v>
      </c>
      <c r="CJ201">
        <v>0.65483191159462983</v>
      </c>
      <c r="CK201">
        <v>0.67</v>
      </c>
      <c r="CL201">
        <v>0.68</v>
      </c>
      <c r="CO201" t="s">
        <v>40</v>
      </c>
      <c r="CP201">
        <v>1.5873015873015886E-2</v>
      </c>
      <c r="CQ201">
        <v>3.1250000000000028E-2</v>
      </c>
      <c r="CR201">
        <v>1.5151515151515164E-2</v>
      </c>
      <c r="CS201">
        <v>2.9850746268656577E-2</v>
      </c>
      <c r="CT201">
        <v>2.898550724637684E-2</v>
      </c>
      <c r="CU201">
        <v>1.4084507042253534E-2</v>
      </c>
      <c r="CV201">
        <v>2.7777777777777804E-2</v>
      </c>
      <c r="CW201">
        <v>2.7027027027027053E-2</v>
      </c>
      <c r="CX201">
        <v>2.6315789473684233E-2</v>
      </c>
      <c r="CY201">
        <v>1.2820512820512832E-2</v>
      </c>
      <c r="CZ201">
        <v>2.5316455696202552E-2</v>
      </c>
      <c r="DA201">
        <v>2.4691358024691242E-2</v>
      </c>
      <c r="DB201">
        <v>3.6144578313253045E-2</v>
      </c>
      <c r="DC201">
        <v>1.1627906976744196E-2</v>
      </c>
      <c r="DD201">
        <v>2.2988505747126457E-2</v>
      </c>
      <c r="DE201">
        <v>3.3707865168539353E-2</v>
      </c>
      <c r="DF201">
        <v>2.1739130434782507E-2</v>
      </c>
      <c r="DG201">
        <v>2.1276595744680871E-2</v>
      </c>
      <c r="DH201">
        <v>2.0833333333333353E-2</v>
      </c>
      <c r="DI201">
        <v>3.0612244897959211E-2</v>
      </c>
      <c r="DJ201">
        <v>1.980198019801982E-2</v>
      </c>
      <c r="DK201">
        <v>1.9417475728155355E-2</v>
      </c>
      <c r="DL201">
        <v>2.8571428571428595E-2</v>
      </c>
      <c r="DM201">
        <v>2.7777777777777801E-2</v>
      </c>
      <c r="DN201">
        <v>1.8018018018017834E-2</v>
      </c>
      <c r="DO201">
        <v>2.6548672566371709E-2</v>
      </c>
      <c r="DP201">
        <v>1.7241379310344845E-2</v>
      </c>
      <c r="DQ201">
        <v>2.5423728813559344E-2</v>
      </c>
      <c r="DR201">
        <v>2.4793388429752088E-2</v>
      </c>
      <c r="DU201">
        <v>1.0000000000000009E-2</v>
      </c>
    </row>
    <row r="202" spans="1:125" x14ac:dyDescent="0.25">
      <c r="A202">
        <v>30</v>
      </c>
      <c r="B202" t="s">
        <v>217</v>
      </c>
      <c r="C202" t="s">
        <v>209</v>
      </c>
      <c r="D202">
        <v>30</v>
      </c>
      <c r="E202" t="s">
        <v>42</v>
      </c>
      <c r="L202" s="2"/>
      <c r="M202" s="2"/>
      <c r="N202" s="2">
        <v>33.659999999999997</v>
      </c>
      <c r="O202" s="2">
        <v>34.619999999999997</v>
      </c>
      <c r="P202" s="2">
        <v>61.06</v>
      </c>
      <c r="Q202" s="2">
        <v>62.59</v>
      </c>
      <c r="R202" s="2">
        <v>64.150000000000006</v>
      </c>
      <c r="S202" s="2">
        <v>65.75</v>
      </c>
      <c r="T202" s="2">
        <v>68.94</v>
      </c>
      <c r="U202" s="2">
        <v>70.67</v>
      </c>
      <c r="V202" s="2">
        <v>72.430000000000007</v>
      </c>
      <c r="W202" s="2">
        <v>74.239999999999995</v>
      </c>
      <c r="X202" s="2">
        <v>78.11</v>
      </c>
      <c r="Y202" s="2">
        <v>80.06</v>
      </c>
      <c r="Z202" s="2">
        <v>82.07</v>
      </c>
      <c r="AA202" s="2">
        <v>84.12</v>
      </c>
      <c r="AB202" s="2">
        <v>87.48</v>
      </c>
      <c r="AC202" s="2">
        <v>89.67</v>
      </c>
      <c r="AD202" s="2">
        <v>91.91</v>
      </c>
      <c r="AE202" s="2">
        <v>94.21</v>
      </c>
      <c r="AF202" s="2">
        <v>95.18</v>
      </c>
      <c r="AG202" s="2">
        <v>97.56</v>
      </c>
      <c r="AH202" s="2">
        <v>100</v>
      </c>
      <c r="AI202" s="2">
        <v>102.5</v>
      </c>
      <c r="AJ202" s="2">
        <v>105.36</v>
      </c>
      <c r="AK202" s="2">
        <v>107.99</v>
      </c>
      <c r="AL202" s="2">
        <v>110.69</v>
      </c>
      <c r="AM202" s="2">
        <v>113.46</v>
      </c>
      <c r="AN202" s="2">
        <v>115.52</v>
      </c>
      <c r="AO202" s="2">
        <v>118.41</v>
      </c>
      <c r="AP202" s="2">
        <v>121.37</v>
      </c>
      <c r="AQ202" s="2">
        <v>124.4</v>
      </c>
      <c r="AT202">
        <v>32.840000000000003</v>
      </c>
      <c r="AU202">
        <v>33.659999999999997</v>
      </c>
      <c r="AV202">
        <v>34.619999999999997</v>
      </c>
      <c r="AW202">
        <v>38.29</v>
      </c>
      <c r="AX202">
        <v>42.41</v>
      </c>
      <c r="AY202">
        <v>46.73</v>
      </c>
      <c r="AZ202">
        <v>51.27</v>
      </c>
      <c r="BA202">
        <v>55.9</v>
      </c>
      <c r="BB202">
        <v>60.9</v>
      </c>
      <c r="BC202">
        <v>66.12</v>
      </c>
      <c r="BD202">
        <v>71.599999999999994</v>
      </c>
      <c r="BE202">
        <v>77.05</v>
      </c>
      <c r="BF202">
        <v>80.06</v>
      </c>
      <c r="BG202">
        <v>82.07</v>
      </c>
      <c r="BH202">
        <v>84.12</v>
      </c>
      <c r="BI202">
        <v>87.48</v>
      </c>
      <c r="BJ202">
        <v>89.67</v>
      </c>
      <c r="BK202">
        <v>91.91</v>
      </c>
      <c r="BL202">
        <v>94.21</v>
      </c>
      <c r="BM202">
        <v>95.18</v>
      </c>
      <c r="BN202">
        <v>97.56</v>
      </c>
      <c r="BO202">
        <v>100</v>
      </c>
      <c r="BP202">
        <v>102.5</v>
      </c>
      <c r="BQ202">
        <v>105.36</v>
      </c>
      <c r="BR202">
        <v>107.99</v>
      </c>
      <c r="BS202">
        <v>110.69</v>
      </c>
      <c r="BT202">
        <v>113.46</v>
      </c>
      <c r="BU202">
        <v>115.52</v>
      </c>
      <c r="BV202">
        <v>118.41</v>
      </c>
      <c r="BW202">
        <v>121.37</v>
      </c>
      <c r="BX202">
        <v>124.4</v>
      </c>
      <c r="CC202">
        <v>25.414662529135875</v>
      </c>
      <c r="CD202">
        <v>25.983950969788513</v>
      </c>
      <c r="CE202">
        <v>26.565991471511776</v>
      </c>
      <c r="CF202">
        <v>27.161069680473638</v>
      </c>
      <c r="CG202">
        <v>27.769477641316247</v>
      </c>
      <c r="CJ202">
        <v>25.99</v>
      </c>
      <c r="CK202">
        <v>26.57</v>
      </c>
      <c r="CL202">
        <v>27.16</v>
      </c>
      <c r="CO202" t="s">
        <v>42</v>
      </c>
      <c r="CP202">
        <v>2.8520499108734432E-2</v>
      </c>
      <c r="CQ202">
        <v>0.76372039283651083</v>
      </c>
      <c r="CR202">
        <v>2.5057320668195236E-2</v>
      </c>
      <c r="CS202">
        <v>2.4924109282633042E-2</v>
      </c>
      <c r="CT202">
        <v>2.4941543257988998E-2</v>
      </c>
      <c r="CU202">
        <v>4.8517110266159659E-2</v>
      </c>
      <c r="CV202">
        <v>2.5094284885407658E-2</v>
      </c>
      <c r="CW202">
        <v>2.4904485637470001E-2</v>
      </c>
      <c r="CX202">
        <v>2.4989645174651222E-2</v>
      </c>
      <c r="CY202">
        <v>5.2128232758620753E-2</v>
      </c>
      <c r="CZ202">
        <v>2.4964793240302173E-2</v>
      </c>
      <c r="DA202">
        <v>2.510617037222072E-2</v>
      </c>
      <c r="DB202">
        <v>2.4978676739368971E-2</v>
      </c>
      <c r="DC202">
        <v>3.9942938659058479E-2</v>
      </c>
      <c r="DD202">
        <v>2.5034293552812045E-2</v>
      </c>
      <c r="DE202">
        <v>2.498048399687738E-2</v>
      </c>
      <c r="DF202">
        <v>2.5024480470024993E-2</v>
      </c>
      <c r="DG202">
        <v>1.0296146905848775E-2</v>
      </c>
      <c r="DH202">
        <v>2.5005253204454667E-2</v>
      </c>
      <c r="DI202">
        <v>2.5010250102501002E-2</v>
      </c>
      <c r="DJ202">
        <v>2.5000000000000001E-2</v>
      </c>
      <c r="DK202">
        <v>2.7902439024390237E-2</v>
      </c>
      <c r="DL202">
        <v>2.496203492786632E-2</v>
      </c>
      <c r="DM202">
        <v>2.5002315029169397E-2</v>
      </c>
      <c r="DN202">
        <v>2.5024844159363954E-2</v>
      </c>
      <c r="DO202">
        <v>1.815617838885953E-2</v>
      </c>
      <c r="DP202">
        <v>2.5017313019390589E-2</v>
      </c>
      <c r="DQ202">
        <v>2.4997888691833527E-2</v>
      </c>
      <c r="DR202">
        <v>2.4964983109499884E-2</v>
      </c>
      <c r="DU202">
        <v>0.96000000000000085</v>
      </c>
    </row>
    <row r="203" spans="1:125" x14ac:dyDescent="0.25">
      <c r="A203">
        <v>30</v>
      </c>
      <c r="B203" t="s">
        <v>217</v>
      </c>
      <c r="C203" t="s">
        <v>209</v>
      </c>
      <c r="D203">
        <v>30</v>
      </c>
      <c r="E203" t="s">
        <v>43</v>
      </c>
      <c r="L203" s="2"/>
      <c r="M203" s="2"/>
      <c r="N203" s="2">
        <v>5.0599999999999996</v>
      </c>
      <c r="O203" s="2">
        <v>5.2</v>
      </c>
      <c r="P203" s="2">
        <v>8.89</v>
      </c>
      <c r="Q203" s="2">
        <v>9.1199999999999992</v>
      </c>
      <c r="R203" s="2">
        <v>9.34</v>
      </c>
      <c r="S203" s="2">
        <v>9.58</v>
      </c>
      <c r="T203" s="2">
        <v>9.77</v>
      </c>
      <c r="U203" s="2">
        <v>10.02</v>
      </c>
      <c r="V203" s="2">
        <v>10.27</v>
      </c>
      <c r="W203" s="2">
        <v>10.52</v>
      </c>
      <c r="X203" s="2">
        <v>10.74</v>
      </c>
      <c r="Y203" s="2">
        <v>11</v>
      </c>
      <c r="Z203" s="2">
        <v>11.28</v>
      </c>
      <c r="AA203" s="2">
        <v>11.56</v>
      </c>
      <c r="AB203" s="2">
        <v>11.8</v>
      </c>
      <c r="AC203" s="2">
        <v>12.09</v>
      </c>
      <c r="AD203" s="2">
        <v>12.39</v>
      </c>
      <c r="AE203" s="2">
        <v>12.7</v>
      </c>
      <c r="AF203" s="2">
        <v>12.96</v>
      </c>
      <c r="AG203" s="2">
        <v>13.29</v>
      </c>
      <c r="AH203" s="2">
        <v>13.62</v>
      </c>
      <c r="AI203" s="2">
        <v>13.96</v>
      </c>
      <c r="AJ203" s="2">
        <v>14.24</v>
      </c>
      <c r="AK203" s="2">
        <v>14.6</v>
      </c>
      <c r="AL203" s="2">
        <v>14.96</v>
      </c>
      <c r="AM203" s="2">
        <v>15.34</v>
      </c>
      <c r="AN203" s="2">
        <v>15.65</v>
      </c>
      <c r="AO203" s="2">
        <v>16.04</v>
      </c>
      <c r="AP203" s="2">
        <v>16.440000000000001</v>
      </c>
      <c r="AQ203" s="2">
        <v>16.850000000000001</v>
      </c>
      <c r="AT203">
        <v>4.96</v>
      </c>
      <c r="AU203">
        <v>5.0599999999999996</v>
      </c>
      <c r="AV203">
        <v>5.2</v>
      </c>
      <c r="AW203">
        <v>5.35</v>
      </c>
      <c r="AX203">
        <v>5.51</v>
      </c>
      <c r="AY203">
        <v>5.67</v>
      </c>
      <c r="AZ203">
        <v>5.83</v>
      </c>
      <c r="BA203">
        <v>6.01</v>
      </c>
      <c r="BB203">
        <v>6.18</v>
      </c>
      <c r="BC203">
        <v>6.36</v>
      </c>
      <c r="BD203">
        <v>6.54</v>
      </c>
      <c r="BE203">
        <v>6.74</v>
      </c>
      <c r="BF203">
        <v>9.92</v>
      </c>
      <c r="BG203">
        <v>11.28</v>
      </c>
      <c r="BH203">
        <v>11.56</v>
      </c>
      <c r="BI203">
        <v>11.8</v>
      </c>
      <c r="BJ203">
        <v>12.09</v>
      </c>
      <c r="BK203">
        <v>12.39</v>
      </c>
      <c r="BL203">
        <v>12.7</v>
      </c>
      <c r="BM203">
        <v>12.96</v>
      </c>
      <c r="BN203">
        <v>13.29</v>
      </c>
      <c r="BO203">
        <v>13.62</v>
      </c>
      <c r="BP203">
        <v>13.96</v>
      </c>
      <c r="BQ203">
        <v>14.24</v>
      </c>
      <c r="BR203">
        <v>14.6</v>
      </c>
      <c r="BS203">
        <v>14.96</v>
      </c>
      <c r="BT203">
        <v>15.34</v>
      </c>
      <c r="BU203">
        <v>15.65</v>
      </c>
      <c r="BV203">
        <v>16.04</v>
      </c>
      <c r="BW203">
        <v>16.440000000000001</v>
      </c>
      <c r="BX203">
        <v>16.850000000000001</v>
      </c>
      <c r="CC203">
        <v>3.540911291052538</v>
      </c>
      <c r="CD203">
        <v>3.6202277039721142</v>
      </c>
      <c r="CE203">
        <v>3.7013208045410892</v>
      </c>
      <c r="CF203">
        <v>3.7842303905628092</v>
      </c>
      <c r="CG203">
        <v>3.8689971513114161</v>
      </c>
      <c r="CJ203">
        <v>3.6300000000000003</v>
      </c>
      <c r="CK203">
        <v>3.7</v>
      </c>
      <c r="CL203">
        <v>3.79</v>
      </c>
      <c r="CO203" t="s">
        <v>43</v>
      </c>
      <c r="CP203">
        <v>2.7667984189723435E-2</v>
      </c>
      <c r="CQ203">
        <v>0.70961538461538465</v>
      </c>
      <c r="CR203">
        <v>2.587176602924619E-2</v>
      </c>
      <c r="CS203">
        <v>2.4122807017543931E-2</v>
      </c>
      <c r="CT203">
        <v>2.5695931477516084E-2</v>
      </c>
      <c r="CU203">
        <v>1.9832985386221243E-2</v>
      </c>
      <c r="CV203">
        <v>2.5588536335721598E-2</v>
      </c>
      <c r="CW203">
        <v>2.4950099800399202E-2</v>
      </c>
      <c r="CX203">
        <v>2.4342745861733205E-2</v>
      </c>
      <c r="CY203">
        <v>2.0912547528517171E-2</v>
      </c>
      <c r="CZ203">
        <v>2.420856610800743E-2</v>
      </c>
      <c r="DA203">
        <v>2.5454545454545396E-2</v>
      </c>
      <c r="DB203">
        <v>2.4822695035461095E-2</v>
      </c>
      <c r="DC203">
        <v>2.0761245674740501E-2</v>
      </c>
      <c r="DD203">
        <v>2.4576271186440603E-2</v>
      </c>
      <c r="DE203">
        <v>2.4813895781637778E-2</v>
      </c>
      <c r="DF203">
        <v>2.5020177562550341E-2</v>
      </c>
      <c r="DG203">
        <v>2.0472440944882014E-2</v>
      </c>
      <c r="DH203">
        <v>2.546296296296283E-2</v>
      </c>
      <c r="DI203">
        <v>2.4830699774266371E-2</v>
      </c>
      <c r="DJ203">
        <v>2.4963289280470018E-2</v>
      </c>
      <c r="DK203">
        <v>2.0057306590257833E-2</v>
      </c>
      <c r="DL203">
        <v>2.5280898876404456E-2</v>
      </c>
      <c r="DM203">
        <v>2.4657534246575425E-2</v>
      </c>
      <c r="DN203">
        <v>2.5401069518716509E-2</v>
      </c>
      <c r="DO203">
        <v>2.0208604954367698E-2</v>
      </c>
      <c r="DP203">
        <v>2.4920127795527078E-2</v>
      </c>
      <c r="DQ203">
        <v>2.493765586034926E-2</v>
      </c>
      <c r="DR203">
        <v>2.4939172749391735E-2</v>
      </c>
      <c r="DU203">
        <v>0.14000000000000057</v>
      </c>
    </row>
    <row r="204" spans="1:125" x14ac:dyDescent="0.25">
      <c r="A204">
        <v>30</v>
      </c>
      <c r="B204" t="s">
        <v>217</v>
      </c>
      <c r="C204" t="s">
        <v>209</v>
      </c>
      <c r="D204">
        <v>30</v>
      </c>
      <c r="E204" t="s">
        <v>201</v>
      </c>
      <c r="L204" s="2"/>
      <c r="M204" s="2"/>
      <c r="N204" s="2">
        <v>36.340000000000003</v>
      </c>
      <c r="O204" s="2">
        <v>37.380000000000003</v>
      </c>
      <c r="P204" s="2">
        <v>64.150000000000006</v>
      </c>
      <c r="Q204" s="2">
        <v>65.760000000000005</v>
      </c>
      <c r="R204" s="2">
        <v>67.400000000000006</v>
      </c>
      <c r="S204" s="2">
        <v>69.08</v>
      </c>
      <c r="T204" s="2">
        <v>72.48</v>
      </c>
      <c r="U204" s="2">
        <v>74.290000000000006</v>
      </c>
      <c r="V204" s="2">
        <v>76.150000000000006</v>
      </c>
      <c r="W204" s="2">
        <v>78.05</v>
      </c>
      <c r="X204" s="2">
        <v>82.3</v>
      </c>
      <c r="Y204" s="2">
        <v>84.36</v>
      </c>
      <c r="Z204" s="2">
        <v>86.47</v>
      </c>
      <c r="AA204" s="2">
        <v>88.63</v>
      </c>
      <c r="AB204" s="2">
        <v>92.16</v>
      </c>
      <c r="AC204" s="2">
        <v>94.47</v>
      </c>
      <c r="AD204" s="2">
        <v>96.83</v>
      </c>
      <c r="AE204" s="2">
        <v>99.25</v>
      </c>
      <c r="AF204" s="2">
        <v>100.13</v>
      </c>
      <c r="AG204" s="2">
        <v>102.63</v>
      </c>
      <c r="AH204" s="2">
        <v>105.2</v>
      </c>
      <c r="AI204" s="2">
        <v>107.83</v>
      </c>
      <c r="AJ204" s="2">
        <v>110.81</v>
      </c>
      <c r="AK204" s="2">
        <v>113.58</v>
      </c>
      <c r="AL204" s="2">
        <v>116.42</v>
      </c>
      <c r="AM204" s="2">
        <v>119.33</v>
      </c>
      <c r="AN204" s="2">
        <v>121.28</v>
      </c>
      <c r="AO204" s="2">
        <v>124.31</v>
      </c>
      <c r="AP204" s="2">
        <v>127.42</v>
      </c>
      <c r="AQ204" s="2">
        <v>130.6</v>
      </c>
      <c r="AT204">
        <v>36.049999999999997</v>
      </c>
      <c r="AU204">
        <v>36.340000000000003</v>
      </c>
      <c r="AV204">
        <v>37.380000000000003</v>
      </c>
      <c r="AW204">
        <v>41.38</v>
      </c>
      <c r="AX204">
        <v>45.58</v>
      </c>
      <c r="AY204">
        <v>49.98</v>
      </c>
      <c r="AZ204">
        <v>54.6</v>
      </c>
      <c r="BA204">
        <v>59.44</v>
      </c>
      <c r="BB204">
        <v>64.52</v>
      </c>
      <c r="BC204">
        <v>69.84</v>
      </c>
      <c r="BD204">
        <v>75.41</v>
      </c>
      <c r="BE204">
        <v>81.239999999999995</v>
      </c>
      <c r="BF204">
        <v>84.36</v>
      </c>
      <c r="BG204">
        <v>86.47</v>
      </c>
      <c r="BH204">
        <v>88.63</v>
      </c>
      <c r="BI204">
        <v>92.16</v>
      </c>
      <c r="BJ204">
        <v>94.47</v>
      </c>
      <c r="BK204">
        <v>96.83</v>
      </c>
      <c r="BL204">
        <v>99.25</v>
      </c>
      <c r="BM204">
        <v>100.13</v>
      </c>
      <c r="BN204">
        <v>102.63</v>
      </c>
      <c r="BO204">
        <v>105.2</v>
      </c>
      <c r="BP204">
        <v>107.83</v>
      </c>
      <c r="BQ204">
        <v>110.81</v>
      </c>
      <c r="BR204">
        <v>113.58</v>
      </c>
      <c r="BS204">
        <v>116.42</v>
      </c>
      <c r="BT204">
        <v>119.33</v>
      </c>
      <c r="BU204">
        <v>121.28</v>
      </c>
      <c r="BV204">
        <v>124.31</v>
      </c>
      <c r="BW204">
        <v>127.42</v>
      </c>
      <c r="BX204">
        <v>130.6</v>
      </c>
      <c r="CC204">
        <v>30.935772154287633</v>
      </c>
      <c r="CD204">
        <v>31.62873345054367</v>
      </c>
      <c r="CE204">
        <v>32.337217079835852</v>
      </c>
      <c r="CF204">
        <v>33.061570742424166</v>
      </c>
      <c r="CG204">
        <v>33.802149927054465</v>
      </c>
      <c r="CJ204">
        <v>31.62873345054367</v>
      </c>
      <c r="CK204">
        <v>32.340000000000003</v>
      </c>
      <c r="CL204">
        <v>33.06</v>
      </c>
      <c r="CO204" t="s">
        <v>201</v>
      </c>
      <c r="CP204">
        <v>2.8618602091359358E-2</v>
      </c>
      <c r="CQ204">
        <v>0.71615837346174427</v>
      </c>
      <c r="CR204">
        <v>2.509742790335151E-2</v>
      </c>
      <c r="CS204">
        <v>2.4939172749391735E-2</v>
      </c>
      <c r="CT204">
        <v>2.4925816023738761E-2</v>
      </c>
      <c r="CU204">
        <v>4.9218297625941022E-2</v>
      </c>
      <c r="CV204">
        <v>2.4972406181015483E-2</v>
      </c>
      <c r="CW204">
        <v>2.5037017095167577E-2</v>
      </c>
      <c r="CX204">
        <v>2.4950755088640728E-2</v>
      </c>
      <c r="CY204">
        <v>5.4452274183215889E-2</v>
      </c>
      <c r="CZ204">
        <v>2.503037667071692E-2</v>
      </c>
      <c r="DA204">
        <v>2.5011853959222372E-2</v>
      </c>
      <c r="DB204">
        <v>2.497976176708681E-2</v>
      </c>
      <c r="DC204">
        <v>3.9828500507728772E-2</v>
      </c>
      <c r="DD204">
        <v>2.5065104166666692E-2</v>
      </c>
      <c r="DE204">
        <v>2.49814756007198E-2</v>
      </c>
      <c r="DF204">
        <v>2.4992254466590952E-2</v>
      </c>
      <c r="DG204">
        <v>8.8664987405541098E-3</v>
      </c>
      <c r="DH204">
        <v>2.4967542195146311E-2</v>
      </c>
      <c r="DI204">
        <v>2.5041410893500999E-2</v>
      </c>
      <c r="DJ204">
        <v>2.4999999999999956E-2</v>
      </c>
      <c r="DK204">
        <v>2.7636093851432848E-2</v>
      </c>
      <c r="DL204">
        <v>2.4997743885930835E-2</v>
      </c>
      <c r="DM204">
        <v>2.5004402183483036E-2</v>
      </c>
      <c r="DN204">
        <v>2.4995705205291159E-2</v>
      </c>
      <c r="DO204">
        <v>1.6341238582083323E-2</v>
      </c>
      <c r="DP204">
        <v>2.4983509234828505E-2</v>
      </c>
      <c r="DQ204">
        <v>2.5018099911511538E-2</v>
      </c>
      <c r="DR204">
        <v>2.4956835661591528E-2</v>
      </c>
      <c r="DU204">
        <v>1.0399999999999991</v>
      </c>
    </row>
    <row r="205" spans="1:125" x14ac:dyDescent="0.25">
      <c r="A205">
        <v>30</v>
      </c>
      <c r="B205" t="s">
        <v>217</v>
      </c>
      <c r="C205" t="s">
        <v>209</v>
      </c>
      <c r="D205">
        <v>30</v>
      </c>
      <c r="E205" t="s">
        <v>202</v>
      </c>
      <c r="L205" s="2"/>
      <c r="M205" s="2"/>
      <c r="N205" s="2">
        <v>5.69</v>
      </c>
      <c r="O205" s="2">
        <v>5.84</v>
      </c>
      <c r="P205" s="2">
        <v>9.5500000000000007</v>
      </c>
      <c r="Q205" s="2">
        <v>9.7899999999999991</v>
      </c>
      <c r="R205" s="2">
        <v>10.029999999999999</v>
      </c>
      <c r="S205" s="2">
        <v>10.29</v>
      </c>
      <c r="T205" s="2">
        <v>10.49</v>
      </c>
      <c r="U205" s="2">
        <v>10.76</v>
      </c>
      <c r="V205" s="2">
        <v>11.03</v>
      </c>
      <c r="W205" s="2">
        <v>11.3</v>
      </c>
      <c r="X205" s="2">
        <v>11.53</v>
      </c>
      <c r="Y205" s="2">
        <v>11.81</v>
      </c>
      <c r="Z205" s="2">
        <v>12.11</v>
      </c>
      <c r="AA205" s="2">
        <v>12.42</v>
      </c>
      <c r="AB205" s="2">
        <v>12.67</v>
      </c>
      <c r="AC205" s="2">
        <v>12.98</v>
      </c>
      <c r="AD205" s="2">
        <v>13.31</v>
      </c>
      <c r="AE205" s="2">
        <v>13.64</v>
      </c>
      <c r="AF205" s="2">
        <v>13.92</v>
      </c>
      <c r="AG205" s="2">
        <v>14.27</v>
      </c>
      <c r="AH205" s="2">
        <v>14.63</v>
      </c>
      <c r="AI205" s="2">
        <v>14.99</v>
      </c>
      <c r="AJ205" s="2">
        <v>15.29</v>
      </c>
      <c r="AK205" s="2">
        <v>15.68</v>
      </c>
      <c r="AL205" s="2">
        <v>16.07</v>
      </c>
      <c r="AM205" s="2">
        <v>16.47</v>
      </c>
      <c r="AN205" s="2">
        <v>16.809999999999999</v>
      </c>
      <c r="AO205" s="2">
        <v>17.22</v>
      </c>
      <c r="AP205" s="2">
        <v>17.649999999999999</v>
      </c>
      <c r="AQ205" s="2">
        <v>18.09</v>
      </c>
      <c r="AT205">
        <v>5.57</v>
      </c>
      <c r="AU205">
        <v>5.69</v>
      </c>
      <c r="AV205">
        <v>5.84</v>
      </c>
      <c r="AW205">
        <v>6.01</v>
      </c>
      <c r="AX205">
        <v>6.18</v>
      </c>
      <c r="AY205">
        <v>6.36</v>
      </c>
      <c r="AZ205">
        <v>6.54</v>
      </c>
      <c r="BA205">
        <v>6.73</v>
      </c>
      <c r="BB205">
        <v>6.92</v>
      </c>
      <c r="BC205">
        <v>7.12</v>
      </c>
      <c r="BD205">
        <v>7.32</v>
      </c>
      <c r="BE205">
        <v>7.53</v>
      </c>
      <c r="BF205">
        <v>10.73</v>
      </c>
      <c r="BG205">
        <v>12.11</v>
      </c>
      <c r="BH205">
        <v>12.42</v>
      </c>
      <c r="BI205">
        <v>12.67</v>
      </c>
      <c r="BJ205">
        <v>12.98</v>
      </c>
      <c r="BK205">
        <v>13.31</v>
      </c>
      <c r="BL205">
        <v>13.64</v>
      </c>
      <c r="BM205">
        <v>13.92</v>
      </c>
      <c r="BN205">
        <v>14.27</v>
      </c>
      <c r="BO205">
        <v>14.63</v>
      </c>
      <c r="BP205">
        <v>14.99</v>
      </c>
      <c r="BQ205">
        <v>15.29</v>
      </c>
      <c r="BR205">
        <v>15.68</v>
      </c>
      <c r="BS205">
        <v>16.07</v>
      </c>
      <c r="BT205">
        <v>16.47</v>
      </c>
      <c r="BU205">
        <v>16.809999999999999</v>
      </c>
      <c r="BV205">
        <v>17.22</v>
      </c>
      <c r="BW205">
        <v>17.649999999999999</v>
      </c>
      <c r="BX205">
        <v>18.09</v>
      </c>
      <c r="BZ205">
        <v>0.62494699288860922</v>
      </c>
      <c r="CC205">
        <v>4.1813963376044061</v>
      </c>
      <c r="CD205">
        <v>4.275059615566744</v>
      </c>
      <c r="CE205">
        <v>4.370820950955439</v>
      </c>
      <c r="CF205">
        <v>4.4687273402568399</v>
      </c>
      <c r="CG205">
        <v>4.5688268326785932</v>
      </c>
      <c r="CJ205">
        <v>4.275059615566744</v>
      </c>
      <c r="CK205">
        <v>4.37</v>
      </c>
      <c r="CL205">
        <v>4.47</v>
      </c>
      <c r="CO205" t="s">
        <v>202</v>
      </c>
      <c r="CP205">
        <v>2.6362038664323278E-2</v>
      </c>
      <c r="CQ205">
        <v>0.63527397260273988</v>
      </c>
      <c r="CR205">
        <v>2.5130890052355855E-2</v>
      </c>
      <c r="CS205">
        <v>2.4514811031664988E-2</v>
      </c>
      <c r="CT205">
        <v>2.5922233300099681E-2</v>
      </c>
      <c r="CU205">
        <v>1.9436345966958316E-2</v>
      </c>
      <c r="CV205">
        <v>2.5738798856053343E-2</v>
      </c>
      <c r="CW205">
        <v>2.5092936802973937E-2</v>
      </c>
      <c r="CX205">
        <v>2.4478694469628411E-2</v>
      </c>
      <c r="CY205">
        <v>2.0353982300884834E-2</v>
      </c>
      <c r="CZ205">
        <v>2.4284475281873472E-2</v>
      </c>
      <c r="DA205">
        <v>2.5402201524132001E-2</v>
      </c>
      <c r="DB205">
        <v>2.5598678777869571E-2</v>
      </c>
      <c r="DC205">
        <v>2.0128824476650563E-2</v>
      </c>
      <c r="DD205">
        <v>2.4467245461720639E-2</v>
      </c>
      <c r="DE205">
        <v>2.5423728813559327E-2</v>
      </c>
      <c r="DF205">
        <v>2.479338842975207E-2</v>
      </c>
      <c r="DG205">
        <v>2.0527859237536607E-2</v>
      </c>
      <c r="DH205">
        <v>2.5143678160919516E-2</v>
      </c>
      <c r="DI205">
        <v>2.522775052557822E-2</v>
      </c>
      <c r="DJ205">
        <v>2.4606971975392987E-2</v>
      </c>
      <c r="DK205">
        <v>2.0013342228152028E-2</v>
      </c>
      <c r="DL205">
        <v>2.5506867233485976E-2</v>
      </c>
      <c r="DM205">
        <v>2.4872448979591875E-2</v>
      </c>
      <c r="DN205">
        <v>2.4891101431238242E-2</v>
      </c>
      <c r="DO205">
        <v>2.0643594414086211E-2</v>
      </c>
      <c r="DP205">
        <v>2.4390243902439036E-2</v>
      </c>
      <c r="DQ205">
        <v>2.4970963995354225E-2</v>
      </c>
      <c r="DR205">
        <v>2.4929178470255033E-2</v>
      </c>
      <c r="DU205">
        <v>0.14999999999999947</v>
      </c>
    </row>
    <row r="206" spans="1:125" x14ac:dyDescent="0.25">
      <c r="A206" t="s">
        <v>218</v>
      </c>
      <c r="C206" t="s">
        <v>209</v>
      </c>
      <c r="D206" t="s">
        <v>218</v>
      </c>
      <c r="E206" t="s">
        <v>219</v>
      </c>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CG206" t="s">
        <v>289</v>
      </c>
      <c r="CO206" t="s">
        <v>219</v>
      </c>
      <c r="DU206">
        <v>0</v>
      </c>
    </row>
    <row r="207" spans="1:125" x14ac:dyDescent="0.25">
      <c r="A207" t="s">
        <v>218</v>
      </c>
      <c r="B207" t="s">
        <v>219</v>
      </c>
      <c r="C207" t="s">
        <v>209</v>
      </c>
      <c r="D207" t="s">
        <v>218</v>
      </c>
      <c r="E207" t="s">
        <v>38</v>
      </c>
      <c r="F207" t="s">
        <v>128</v>
      </c>
      <c r="L207" s="2"/>
      <c r="M207" s="2"/>
      <c r="N207" s="2">
        <v>2.68</v>
      </c>
      <c r="O207" s="2">
        <v>2.76</v>
      </c>
      <c r="P207" s="2">
        <v>3.09</v>
      </c>
      <c r="Q207" s="2">
        <v>3.17</v>
      </c>
      <c r="R207" s="2">
        <v>3.25</v>
      </c>
      <c r="S207" s="2">
        <v>3.33</v>
      </c>
      <c r="T207" s="2">
        <v>3.54</v>
      </c>
      <c r="U207" s="2">
        <v>3.62</v>
      </c>
      <c r="V207" s="2">
        <v>3.72</v>
      </c>
      <c r="W207" s="2">
        <v>3.81</v>
      </c>
      <c r="X207" s="2">
        <v>4.1900000000000004</v>
      </c>
      <c r="Y207" s="2">
        <v>4.3</v>
      </c>
      <c r="Z207" s="2">
        <v>4.4000000000000004</v>
      </c>
      <c r="AA207" s="2">
        <v>4.51</v>
      </c>
      <c r="AB207" s="2">
        <v>4.68</v>
      </c>
      <c r="AC207" s="2">
        <v>4.8</v>
      </c>
      <c r="AD207" s="2">
        <v>4.92</v>
      </c>
      <c r="AE207" s="2">
        <v>5.04</v>
      </c>
      <c r="AF207" s="2">
        <v>4.95</v>
      </c>
      <c r="AG207" s="2">
        <v>5.07</v>
      </c>
      <c r="AH207" s="2">
        <v>5.2</v>
      </c>
      <c r="AI207" s="2">
        <v>5.33</v>
      </c>
      <c r="AJ207" s="2">
        <v>5.45</v>
      </c>
      <c r="AK207" s="2">
        <v>5.59</v>
      </c>
      <c r="AL207" s="2">
        <v>5.73</v>
      </c>
      <c r="AM207" s="2">
        <v>5.87</v>
      </c>
      <c r="AN207" s="2">
        <v>5.76</v>
      </c>
      <c r="AO207" s="2">
        <v>5.9</v>
      </c>
      <c r="AP207" s="2">
        <v>6.05</v>
      </c>
      <c r="AQ207" s="2">
        <v>6.2</v>
      </c>
      <c r="AT207">
        <v>3.21</v>
      </c>
      <c r="AU207">
        <v>2.68</v>
      </c>
      <c r="AV207">
        <v>2.76</v>
      </c>
      <c r="AW207">
        <v>3.09</v>
      </c>
      <c r="AX207">
        <v>3.17</v>
      </c>
      <c r="AY207">
        <v>3.25</v>
      </c>
      <c r="AZ207">
        <v>3.33</v>
      </c>
      <c r="BA207">
        <v>3.54</v>
      </c>
      <c r="BB207">
        <v>3.62</v>
      </c>
      <c r="BC207">
        <v>3.72</v>
      </c>
      <c r="BD207">
        <v>3.81</v>
      </c>
      <c r="BE207">
        <v>4.1900000000000004</v>
      </c>
      <c r="BF207">
        <v>4.3</v>
      </c>
      <c r="BG207">
        <v>4.4000000000000004</v>
      </c>
      <c r="BH207">
        <v>4.51</v>
      </c>
      <c r="BI207">
        <v>4.68</v>
      </c>
      <c r="BJ207">
        <v>4.8</v>
      </c>
      <c r="BK207">
        <v>4.92</v>
      </c>
      <c r="BL207">
        <v>5.04</v>
      </c>
      <c r="BM207">
        <v>4.95</v>
      </c>
      <c r="BN207">
        <v>5.07</v>
      </c>
      <c r="BO207">
        <v>5.2</v>
      </c>
      <c r="BP207">
        <v>5.33</v>
      </c>
      <c r="BQ207">
        <v>5.45</v>
      </c>
      <c r="BR207">
        <v>5.59</v>
      </c>
      <c r="BS207">
        <v>5.73</v>
      </c>
      <c r="BT207">
        <v>5.87</v>
      </c>
      <c r="BU207">
        <v>5.76</v>
      </c>
      <c r="BV207">
        <v>5.9</v>
      </c>
      <c r="BW207">
        <v>6.05</v>
      </c>
      <c r="BX207">
        <v>6.2</v>
      </c>
      <c r="CA207" t="s">
        <v>290</v>
      </c>
      <c r="CC207">
        <v>5.5211096251517597</v>
      </c>
      <c r="CD207">
        <v>5.6447824807551576</v>
      </c>
      <c r="CE207">
        <v>5.7712256083240741</v>
      </c>
      <c r="CF207">
        <v>5.9005010619505311</v>
      </c>
      <c r="CG207">
        <v>6.0326722857382231</v>
      </c>
      <c r="CJ207">
        <v>5.6447824807551576</v>
      </c>
      <c r="CK207">
        <v>5.77</v>
      </c>
      <c r="CL207">
        <v>5.9</v>
      </c>
      <c r="CO207" t="s">
        <v>38</v>
      </c>
      <c r="CP207">
        <v>2.9850746268656577E-2</v>
      </c>
      <c r="CQ207">
        <v>0.11956521739130438</v>
      </c>
      <c r="CR207">
        <v>2.5889967637540479E-2</v>
      </c>
      <c r="CS207">
        <v>2.5236593059936932E-2</v>
      </c>
      <c r="CT207">
        <v>2.4615384615384636E-2</v>
      </c>
      <c r="CU207">
        <v>6.3063063063063057E-2</v>
      </c>
      <c r="CV207">
        <v>2.2598870056497196E-2</v>
      </c>
      <c r="CW207">
        <v>2.7624309392265217E-2</v>
      </c>
      <c r="CX207">
        <v>2.4193548387096735E-2</v>
      </c>
      <c r="CY207">
        <v>9.9737532808399032E-2</v>
      </c>
      <c r="CZ207">
        <v>2.6252983293555947E-2</v>
      </c>
      <c r="DA207">
        <v>2.3255813953488497E-2</v>
      </c>
      <c r="DB207">
        <v>2.499999999999987E-2</v>
      </c>
      <c r="DC207">
        <v>3.769401330376939E-2</v>
      </c>
      <c r="DD207">
        <v>2.5641025641025664E-2</v>
      </c>
      <c r="DE207">
        <v>2.5000000000000022E-2</v>
      </c>
      <c r="DF207">
        <v>2.4390243902439046E-2</v>
      </c>
      <c r="DG207">
        <v>-1.7857142857142828E-2</v>
      </c>
      <c r="DH207">
        <v>2.4242424242424263E-2</v>
      </c>
      <c r="DI207">
        <v>2.5641025641025619E-2</v>
      </c>
      <c r="DJ207">
        <v>2.4999999999999977E-2</v>
      </c>
      <c r="DK207">
        <v>2.251407129455912E-2</v>
      </c>
      <c r="DL207">
        <v>2.5688073394495352E-2</v>
      </c>
      <c r="DM207">
        <v>2.5044722719141425E-2</v>
      </c>
      <c r="DN207">
        <v>2.4432809773123853E-2</v>
      </c>
      <c r="DO207">
        <v>-1.8739352640545198E-2</v>
      </c>
      <c r="DP207">
        <v>2.4305555555555657E-2</v>
      </c>
      <c r="DQ207">
        <v>2.542372881355923E-2</v>
      </c>
      <c r="DR207">
        <v>2.4793388429752126E-2</v>
      </c>
      <c r="DU207">
        <v>7.9999999999999627E-2</v>
      </c>
    </row>
    <row r="208" spans="1:125" x14ac:dyDescent="0.25">
      <c r="A208" t="s">
        <v>218</v>
      </c>
      <c r="B208" t="s">
        <v>219</v>
      </c>
      <c r="C208" t="s">
        <v>209</v>
      </c>
      <c r="D208" t="s">
        <v>218</v>
      </c>
      <c r="E208" t="s">
        <v>40</v>
      </c>
      <c r="L208" s="2"/>
      <c r="M208" s="2"/>
      <c r="N208" s="2">
        <v>0.63</v>
      </c>
      <c r="O208" s="2">
        <v>0.64</v>
      </c>
      <c r="P208" s="2">
        <v>0.66</v>
      </c>
      <c r="Q208" s="2">
        <v>0.67</v>
      </c>
      <c r="R208" s="2">
        <v>0.69</v>
      </c>
      <c r="S208" s="2">
        <v>0.71</v>
      </c>
      <c r="T208" s="2">
        <v>0.72</v>
      </c>
      <c r="U208" s="2">
        <v>0.74</v>
      </c>
      <c r="V208" s="2">
        <v>0.76</v>
      </c>
      <c r="W208" s="2">
        <v>0.78</v>
      </c>
      <c r="X208" s="2">
        <v>0.79</v>
      </c>
      <c r="Y208" s="2">
        <v>0.81</v>
      </c>
      <c r="Z208" s="2">
        <v>0.83</v>
      </c>
      <c r="AA208" s="2">
        <v>0.86</v>
      </c>
      <c r="AB208" s="2">
        <v>0.87</v>
      </c>
      <c r="AC208" s="2">
        <v>0.89</v>
      </c>
      <c r="AD208" s="2">
        <v>0.92</v>
      </c>
      <c r="AE208" s="2">
        <v>0.94</v>
      </c>
      <c r="AF208" s="2">
        <v>0.96</v>
      </c>
      <c r="AG208" s="2">
        <v>0.98</v>
      </c>
      <c r="AH208" s="2">
        <v>1.01</v>
      </c>
      <c r="AI208" s="2">
        <v>1.03</v>
      </c>
      <c r="AJ208" s="2">
        <v>1.05</v>
      </c>
      <c r="AK208" s="2">
        <v>1.08</v>
      </c>
      <c r="AL208" s="2">
        <v>1.1100000000000001</v>
      </c>
      <c r="AM208" s="2">
        <v>1.1299999999999999</v>
      </c>
      <c r="AN208" s="2">
        <v>1.1599999999999999</v>
      </c>
      <c r="AO208" s="2">
        <v>1.18</v>
      </c>
      <c r="AP208" s="2">
        <v>1.21</v>
      </c>
      <c r="AQ208" s="2">
        <v>1.24</v>
      </c>
      <c r="AT208">
        <v>0.61</v>
      </c>
      <c r="AU208">
        <v>0.63</v>
      </c>
      <c r="AV208">
        <v>0.64</v>
      </c>
      <c r="AW208">
        <v>0.66</v>
      </c>
      <c r="AX208">
        <v>0.67</v>
      </c>
      <c r="AY208">
        <v>0.69</v>
      </c>
      <c r="AZ208">
        <v>0.71</v>
      </c>
      <c r="BA208">
        <v>0.72</v>
      </c>
      <c r="BB208">
        <v>0.74</v>
      </c>
      <c r="BC208">
        <v>0.76</v>
      </c>
      <c r="BD208">
        <v>0.78</v>
      </c>
      <c r="BE208">
        <v>0.79</v>
      </c>
      <c r="BF208">
        <v>0.81</v>
      </c>
      <c r="BG208">
        <v>0.83</v>
      </c>
      <c r="BH208">
        <v>0.86</v>
      </c>
      <c r="BI208">
        <v>0.87</v>
      </c>
      <c r="BJ208">
        <v>0.89</v>
      </c>
      <c r="BK208">
        <v>0.92</v>
      </c>
      <c r="BL208">
        <v>0.94</v>
      </c>
      <c r="BM208">
        <v>0.96</v>
      </c>
      <c r="BN208">
        <v>0.98</v>
      </c>
      <c r="BO208">
        <v>1.01</v>
      </c>
      <c r="BP208">
        <v>1.03</v>
      </c>
      <c r="BQ208">
        <v>1.05</v>
      </c>
      <c r="BR208">
        <v>1.08</v>
      </c>
      <c r="BS208">
        <v>1.1100000000000001</v>
      </c>
      <c r="BT208">
        <v>1.1299999999999999</v>
      </c>
      <c r="BU208">
        <v>1.1599999999999999</v>
      </c>
      <c r="BV208">
        <v>1.18</v>
      </c>
      <c r="BW208">
        <v>1.21</v>
      </c>
      <c r="BX208">
        <v>1.24</v>
      </c>
      <c r="CC208">
        <v>0.640485046551868</v>
      </c>
      <c r="CD208">
        <v>0.65483191159462983</v>
      </c>
      <c r="CE208">
        <v>0.66950014641434941</v>
      </c>
      <c r="CF208">
        <v>0.68449694969403085</v>
      </c>
      <c r="CG208">
        <v>0.69982968136717716</v>
      </c>
      <c r="CJ208">
        <v>0.61672803839999635</v>
      </c>
      <c r="CK208">
        <v>0.63</v>
      </c>
      <c r="CL208">
        <v>0.64</v>
      </c>
      <c r="CO208" t="s">
        <v>40</v>
      </c>
      <c r="CP208">
        <v>1.5873015873015886E-2</v>
      </c>
      <c r="CQ208">
        <v>3.1250000000000028E-2</v>
      </c>
      <c r="CR208">
        <v>1.5151515151515164E-2</v>
      </c>
      <c r="CS208">
        <v>2.9850746268656577E-2</v>
      </c>
      <c r="CT208">
        <v>2.898550724637684E-2</v>
      </c>
      <c r="CU208">
        <v>1.4084507042253534E-2</v>
      </c>
      <c r="CV208">
        <v>2.7777777777777804E-2</v>
      </c>
      <c r="CW208">
        <v>2.7027027027027053E-2</v>
      </c>
      <c r="CX208">
        <v>2.6315789473684233E-2</v>
      </c>
      <c r="CY208">
        <v>1.2820512820512832E-2</v>
      </c>
      <c r="CZ208">
        <v>2.5316455696202552E-2</v>
      </c>
      <c r="DA208">
        <v>2.4691358024691242E-2</v>
      </c>
      <c r="DB208">
        <v>3.6144578313253045E-2</v>
      </c>
      <c r="DC208">
        <v>1.1627906976744196E-2</v>
      </c>
      <c r="DD208">
        <v>2.2988505747126457E-2</v>
      </c>
      <c r="DE208">
        <v>3.3707865168539353E-2</v>
      </c>
      <c r="DF208">
        <v>2.1739130434782507E-2</v>
      </c>
      <c r="DG208">
        <v>2.1276595744680871E-2</v>
      </c>
      <c r="DH208">
        <v>2.0833333333333353E-2</v>
      </c>
      <c r="DI208">
        <v>3.0612244897959211E-2</v>
      </c>
      <c r="DJ208">
        <v>1.980198019801982E-2</v>
      </c>
      <c r="DK208">
        <v>1.9417475728155355E-2</v>
      </c>
      <c r="DL208">
        <v>2.8571428571428595E-2</v>
      </c>
      <c r="DM208">
        <v>2.7777777777777801E-2</v>
      </c>
      <c r="DN208">
        <v>1.8018018018017834E-2</v>
      </c>
      <c r="DO208">
        <v>2.6548672566371709E-2</v>
      </c>
      <c r="DP208">
        <v>1.7241379310344845E-2</v>
      </c>
      <c r="DQ208">
        <v>2.5423728813559344E-2</v>
      </c>
      <c r="DR208">
        <v>2.4793388429752088E-2</v>
      </c>
      <c r="DU208">
        <v>1.0000000000000009E-2</v>
      </c>
    </row>
    <row r="209" spans="1:125" x14ac:dyDescent="0.25">
      <c r="A209" t="s">
        <v>218</v>
      </c>
      <c r="B209" t="s">
        <v>219</v>
      </c>
      <c r="C209" t="s">
        <v>209</v>
      </c>
      <c r="D209" t="s">
        <v>218</v>
      </c>
      <c r="E209" t="s">
        <v>42</v>
      </c>
      <c r="L209" s="2"/>
      <c r="M209" s="2"/>
      <c r="N209" s="2">
        <v>75.77</v>
      </c>
      <c r="O209" s="2">
        <v>77.95</v>
      </c>
      <c r="P209" s="2">
        <v>81.83</v>
      </c>
      <c r="Q209" s="2">
        <v>83.87</v>
      </c>
      <c r="R209" s="2">
        <v>85.97</v>
      </c>
      <c r="S209" s="2">
        <v>88.12</v>
      </c>
      <c r="T209" s="2">
        <v>91.87</v>
      </c>
      <c r="U209" s="2">
        <v>94.17</v>
      </c>
      <c r="V209" s="2">
        <v>96.52</v>
      </c>
      <c r="W209" s="2">
        <v>98.93</v>
      </c>
      <c r="X209" s="2">
        <v>103.42</v>
      </c>
      <c r="Y209" s="2">
        <v>106</v>
      </c>
      <c r="Z209" s="2">
        <v>108.65</v>
      </c>
      <c r="AA209" s="2">
        <v>111.37</v>
      </c>
      <c r="AB209" s="2">
        <v>115.41</v>
      </c>
      <c r="AC209" s="2">
        <v>118.3</v>
      </c>
      <c r="AD209" s="2">
        <v>121.26</v>
      </c>
      <c r="AE209" s="2">
        <v>124.29</v>
      </c>
      <c r="AF209" s="2">
        <v>126.01</v>
      </c>
      <c r="AG209" s="2">
        <v>129.16</v>
      </c>
      <c r="AH209" s="2">
        <v>132.38999999999999</v>
      </c>
      <c r="AI209" s="2">
        <v>135.69999999999999</v>
      </c>
      <c r="AJ209" s="2">
        <v>139.38999999999999</v>
      </c>
      <c r="AK209" s="2">
        <v>142.88</v>
      </c>
      <c r="AL209" s="2">
        <v>146.44999999999999</v>
      </c>
      <c r="AM209" s="2">
        <v>150.11000000000001</v>
      </c>
      <c r="AN209" s="2">
        <v>153.09</v>
      </c>
      <c r="AO209" s="2">
        <v>156.91</v>
      </c>
      <c r="AP209" s="2">
        <v>160.84</v>
      </c>
      <c r="AQ209" s="2">
        <v>164.86</v>
      </c>
      <c r="AT209">
        <v>62.4</v>
      </c>
      <c r="AU209">
        <v>67.58</v>
      </c>
      <c r="AV209">
        <v>72.36</v>
      </c>
      <c r="AW209">
        <v>77.11</v>
      </c>
      <c r="AX209">
        <v>82.34</v>
      </c>
      <c r="AY209">
        <v>85.97</v>
      </c>
      <c r="AZ209">
        <v>88.12</v>
      </c>
      <c r="BA209">
        <v>91.87</v>
      </c>
      <c r="BB209">
        <v>94.17</v>
      </c>
      <c r="BC209">
        <v>96.52</v>
      </c>
      <c r="BD209">
        <v>98.93</v>
      </c>
      <c r="BE209">
        <v>103.42</v>
      </c>
      <c r="BF209">
        <v>106</v>
      </c>
      <c r="BG209">
        <v>108.65</v>
      </c>
      <c r="BH209">
        <v>111.37</v>
      </c>
      <c r="BI209">
        <v>115.41</v>
      </c>
      <c r="BJ209">
        <v>118.3</v>
      </c>
      <c r="BK209">
        <v>121.26</v>
      </c>
      <c r="BL209">
        <v>124.29</v>
      </c>
      <c r="BM209">
        <v>126.01</v>
      </c>
      <c r="BN209">
        <v>129.16</v>
      </c>
      <c r="BO209">
        <v>132.38999999999999</v>
      </c>
      <c r="BP209">
        <v>135.69999999999999</v>
      </c>
      <c r="BQ209">
        <v>139.38999999999999</v>
      </c>
      <c r="BR209">
        <v>142.88</v>
      </c>
      <c r="BS209">
        <v>146.44999999999999</v>
      </c>
      <c r="BT209">
        <v>150.11000000000001</v>
      </c>
      <c r="BU209">
        <v>153.09</v>
      </c>
      <c r="BV209">
        <v>156.91</v>
      </c>
      <c r="BW209">
        <v>160.84</v>
      </c>
      <c r="BX209">
        <v>164.86</v>
      </c>
      <c r="CC209">
        <v>52.568400021145003</v>
      </c>
      <c r="CD209">
        <v>53.745932181618642</v>
      </c>
      <c r="CE209">
        <v>54.949841062486897</v>
      </c>
      <c r="CF209">
        <v>56.180717502286598</v>
      </c>
      <c r="CG209">
        <v>57.439165574337814</v>
      </c>
      <c r="CJ209">
        <v>43.94</v>
      </c>
      <c r="CK209">
        <v>47.41</v>
      </c>
      <c r="CL209">
        <v>51.02</v>
      </c>
      <c r="CO209" t="s">
        <v>42</v>
      </c>
      <c r="CP209">
        <v>2.8771281509832478E-2</v>
      </c>
      <c r="CQ209">
        <v>4.9775497113534253E-2</v>
      </c>
      <c r="CR209">
        <v>2.4929732371990788E-2</v>
      </c>
      <c r="CS209">
        <v>2.5038750447120475E-2</v>
      </c>
      <c r="CT209">
        <v>2.5008723973479186E-2</v>
      </c>
      <c r="CU209">
        <v>4.2555605991829323E-2</v>
      </c>
      <c r="CV209">
        <v>2.5035376074888396E-2</v>
      </c>
      <c r="CW209">
        <v>2.4954868854199789E-2</v>
      </c>
      <c r="CX209">
        <v>2.4968918358889463E-2</v>
      </c>
      <c r="CY209">
        <v>4.5385626200343622E-2</v>
      </c>
      <c r="CZ209">
        <v>2.4946818797137869E-2</v>
      </c>
      <c r="DA209">
        <v>2.5000000000000053E-2</v>
      </c>
      <c r="DB209">
        <v>2.5034514496088345E-2</v>
      </c>
      <c r="DC209">
        <v>3.627547813594318E-2</v>
      </c>
      <c r="DD209">
        <v>2.5041157611992035E-2</v>
      </c>
      <c r="DE209">
        <v>2.5021132713440475E-2</v>
      </c>
      <c r="DF209">
        <v>2.4987629886194962E-2</v>
      </c>
      <c r="DG209">
        <v>1.3838603266554016E-2</v>
      </c>
      <c r="DH209">
        <v>2.4998016030473705E-2</v>
      </c>
      <c r="DI209">
        <v>2.5007742335088182E-2</v>
      </c>
      <c r="DJ209">
        <v>2.5001888360148068E-2</v>
      </c>
      <c r="DK209">
        <v>2.719233603537213E-2</v>
      </c>
      <c r="DL209">
        <v>2.5037664107898767E-2</v>
      </c>
      <c r="DM209">
        <v>2.4986002239641609E-2</v>
      </c>
      <c r="DN209">
        <v>2.4991464663707923E-2</v>
      </c>
      <c r="DO209">
        <v>1.9852108453800477E-2</v>
      </c>
      <c r="DP209">
        <v>2.4952642236592808E-2</v>
      </c>
      <c r="DQ209">
        <v>2.5046204830794769E-2</v>
      </c>
      <c r="DR209">
        <v>2.499378264113411E-2</v>
      </c>
      <c r="DU209">
        <v>4.7800000000000011</v>
      </c>
    </row>
    <row r="210" spans="1:125" x14ac:dyDescent="0.25">
      <c r="A210" t="s">
        <v>218</v>
      </c>
      <c r="B210" t="s">
        <v>219</v>
      </c>
      <c r="C210" t="s">
        <v>209</v>
      </c>
      <c r="D210" t="s">
        <v>218</v>
      </c>
      <c r="E210" t="s">
        <v>43</v>
      </c>
      <c r="L210" s="2"/>
      <c r="M210" s="2"/>
      <c r="N210" s="2">
        <v>101.64</v>
      </c>
      <c r="O210" s="2">
        <v>104.56</v>
      </c>
      <c r="P210" s="2">
        <v>111.28</v>
      </c>
      <c r="Q210" s="2">
        <v>114.06</v>
      </c>
      <c r="R210" s="2">
        <v>116.91</v>
      </c>
      <c r="S210" s="2">
        <v>119.83</v>
      </c>
      <c r="T210" s="2">
        <v>129.56</v>
      </c>
      <c r="U210" s="2">
        <v>132.79</v>
      </c>
      <c r="V210" s="2">
        <v>136.11000000000001</v>
      </c>
      <c r="W210" s="2">
        <v>139.52000000000001</v>
      </c>
      <c r="X210" s="2">
        <v>150.77000000000001</v>
      </c>
      <c r="Y210" s="2">
        <v>154.54</v>
      </c>
      <c r="Z210" s="2">
        <v>158.4</v>
      </c>
      <c r="AA210" s="2">
        <v>162.36000000000001</v>
      </c>
      <c r="AB210" s="2">
        <v>175.38</v>
      </c>
      <c r="AC210" s="2">
        <v>179.76</v>
      </c>
      <c r="AD210" s="2">
        <v>184.26</v>
      </c>
      <c r="AE210" s="2">
        <v>188.86</v>
      </c>
      <c r="AF210" s="2">
        <v>203.93</v>
      </c>
      <c r="AG210" s="2">
        <v>209.02</v>
      </c>
      <c r="AH210" s="2">
        <v>214.25</v>
      </c>
      <c r="AI210" s="2">
        <v>219.61</v>
      </c>
      <c r="AJ210" s="2">
        <v>237.03</v>
      </c>
      <c r="AK210" s="2">
        <v>242.95</v>
      </c>
      <c r="AL210" s="2">
        <v>249.03</v>
      </c>
      <c r="AM210" s="2">
        <v>255.25</v>
      </c>
      <c r="AN210" s="2">
        <v>275.41000000000003</v>
      </c>
      <c r="AO210" s="2">
        <v>282.29000000000002</v>
      </c>
      <c r="AP210" s="2">
        <v>289.35000000000002</v>
      </c>
      <c r="AQ210" s="2">
        <v>296.58</v>
      </c>
      <c r="AT210">
        <v>97.87</v>
      </c>
      <c r="AU210">
        <v>100.68</v>
      </c>
      <c r="AV210">
        <v>103.58</v>
      </c>
      <c r="AW210">
        <v>106.55</v>
      </c>
      <c r="AX210">
        <v>109.62</v>
      </c>
      <c r="AY210">
        <v>114.61</v>
      </c>
      <c r="AZ210">
        <v>119.83</v>
      </c>
      <c r="BA210">
        <v>125.22</v>
      </c>
      <c r="BB210">
        <v>132.54</v>
      </c>
      <c r="BC210">
        <v>136.11000000000001</v>
      </c>
      <c r="BD210">
        <v>139.52000000000001</v>
      </c>
      <c r="BE210">
        <v>145.28</v>
      </c>
      <c r="BF210">
        <v>153.63</v>
      </c>
      <c r="BG210">
        <v>158.4</v>
      </c>
      <c r="BH210">
        <v>162.36000000000001</v>
      </c>
      <c r="BI210">
        <v>170.26</v>
      </c>
      <c r="BJ210">
        <v>179.76</v>
      </c>
      <c r="BK210">
        <v>184.26</v>
      </c>
      <c r="BL210">
        <v>188.86</v>
      </c>
      <c r="BM210">
        <v>200.97</v>
      </c>
      <c r="BN210">
        <v>209.02</v>
      </c>
      <c r="BO210">
        <v>214.25</v>
      </c>
      <c r="BP210">
        <v>219.61</v>
      </c>
      <c r="BQ210">
        <v>231.31</v>
      </c>
      <c r="BR210">
        <v>242.95</v>
      </c>
      <c r="BS210">
        <v>249.03</v>
      </c>
      <c r="BT210">
        <v>255.25</v>
      </c>
      <c r="BU210">
        <v>269.95999999999998</v>
      </c>
      <c r="BV210">
        <v>282.29000000000002</v>
      </c>
      <c r="BW210">
        <v>289.35000000000002</v>
      </c>
      <c r="BX210">
        <v>296.58</v>
      </c>
      <c r="CC210">
        <v>89.059382668573249</v>
      </c>
      <c r="CD210">
        <v>91.054312840349283</v>
      </c>
      <c r="CE210">
        <v>93.093929447973096</v>
      </c>
      <c r="CF210">
        <v>95.179233467607673</v>
      </c>
      <c r="CG210">
        <v>97.311248297282077</v>
      </c>
      <c r="CJ210">
        <v>90.11999999999999</v>
      </c>
      <c r="CK210">
        <v>92.15</v>
      </c>
      <c r="CL210">
        <v>94.21</v>
      </c>
      <c r="CO210" t="s">
        <v>43</v>
      </c>
      <c r="CP210">
        <v>2.8728846910665108E-2</v>
      </c>
      <c r="CQ210">
        <v>6.4269319051262416E-2</v>
      </c>
      <c r="CR210">
        <v>2.4982027318475927E-2</v>
      </c>
      <c r="CS210">
        <v>2.4986849026827934E-2</v>
      </c>
      <c r="CT210">
        <v>2.4976477632366795E-2</v>
      </c>
      <c r="CU210">
        <v>8.119836434949515E-2</v>
      </c>
      <c r="CV210">
        <v>2.4930534115467657E-2</v>
      </c>
      <c r="CW210">
        <v>2.5001882671888107E-2</v>
      </c>
      <c r="CX210">
        <v>2.5053265740944797E-2</v>
      </c>
      <c r="CY210">
        <v>8.0633600917431186E-2</v>
      </c>
      <c r="CZ210">
        <v>2.5004974464415877E-2</v>
      </c>
      <c r="DA210">
        <v>2.4977352141840391E-2</v>
      </c>
      <c r="DB210">
        <v>2.500000000000005E-2</v>
      </c>
      <c r="DC210">
        <v>8.0192165558019099E-2</v>
      </c>
      <c r="DD210">
        <v>2.4974341430037607E-2</v>
      </c>
      <c r="DE210">
        <v>2.5033377837116157E-2</v>
      </c>
      <c r="DF210">
        <v>2.4964723759904609E-2</v>
      </c>
      <c r="DG210">
        <v>7.9794556814571593E-2</v>
      </c>
      <c r="DH210">
        <v>2.4959544941891842E-2</v>
      </c>
      <c r="DI210">
        <v>2.5021529040283177E-2</v>
      </c>
      <c r="DJ210">
        <v>2.5017502917152924E-2</v>
      </c>
      <c r="DK210">
        <v>7.9322435226082538E-2</v>
      </c>
      <c r="DL210">
        <v>2.4975741467324758E-2</v>
      </c>
      <c r="DM210">
        <v>2.5025725457913203E-2</v>
      </c>
      <c r="DN210">
        <v>2.4976910412400109E-2</v>
      </c>
      <c r="DO210">
        <v>7.8981390793339962E-2</v>
      </c>
      <c r="DP210">
        <v>2.4980937511346699E-2</v>
      </c>
      <c r="DQ210">
        <v>2.5009741754932875E-2</v>
      </c>
      <c r="DR210">
        <v>2.4987039917055334E-2</v>
      </c>
      <c r="DU210">
        <v>2.8999999999999915</v>
      </c>
    </row>
    <row r="211" spans="1:125" x14ac:dyDescent="0.25">
      <c r="A211" t="s">
        <v>218</v>
      </c>
      <c r="B211" t="s">
        <v>219</v>
      </c>
      <c r="C211" t="s">
        <v>209</v>
      </c>
      <c r="D211" t="s">
        <v>218</v>
      </c>
      <c r="E211" t="s">
        <v>201</v>
      </c>
      <c r="L211" s="2"/>
      <c r="M211" s="2"/>
      <c r="N211" s="2">
        <v>78.45</v>
      </c>
      <c r="O211" s="2">
        <v>80.709999999999994</v>
      </c>
      <c r="P211" s="2">
        <v>84.92</v>
      </c>
      <c r="Q211" s="2">
        <v>87.04</v>
      </c>
      <c r="R211" s="2">
        <v>89.22</v>
      </c>
      <c r="S211" s="2">
        <v>91.45</v>
      </c>
      <c r="T211" s="2">
        <v>95.41</v>
      </c>
      <c r="U211" s="2">
        <v>97.79</v>
      </c>
      <c r="V211" s="2">
        <v>100.24</v>
      </c>
      <c r="W211" s="2">
        <v>102.74</v>
      </c>
      <c r="X211" s="2">
        <v>107.61</v>
      </c>
      <c r="Y211" s="2">
        <v>110.3</v>
      </c>
      <c r="Z211" s="2">
        <v>113.05</v>
      </c>
      <c r="AA211" s="2">
        <v>115.88</v>
      </c>
      <c r="AB211" s="2">
        <v>120.09</v>
      </c>
      <c r="AC211" s="2">
        <v>123.1</v>
      </c>
      <c r="AD211" s="2">
        <v>126.18</v>
      </c>
      <c r="AE211" s="2">
        <v>129.33000000000001</v>
      </c>
      <c r="AF211" s="2">
        <v>130.96</v>
      </c>
      <c r="AG211" s="2">
        <v>134.22999999999999</v>
      </c>
      <c r="AH211" s="2">
        <v>137.59</v>
      </c>
      <c r="AI211" s="2">
        <v>141.03</v>
      </c>
      <c r="AJ211" s="2">
        <v>144.84</v>
      </c>
      <c r="AK211" s="2">
        <v>148.47</v>
      </c>
      <c r="AL211" s="2">
        <v>152.18</v>
      </c>
      <c r="AM211" s="2">
        <v>155.97999999999999</v>
      </c>
      <c r="AN211" s="2">
        <v>158.85</v>
      </c>
      <c r="AO211" s="2">
        <v>162.81</v>
      </c>
      <c r="AP211" s="2">
        <v>166.89</v>
      </c>
      <c r="AQ211" s="2">
        <v>171.06</v>
      </c>
      <c r="AT211">
        <v>65.61</v>
      </c>
      <c r="AU211">
        <v>70.260000000000005</v>
      </c>
      <c r="AV211">
        <v>75.12</v>
      </c>
      <c r="AW211">
        <v>80.2</v>
      </c>
      <c r="AX211">
        <v>85.51</v>
      </c>
      <c r="AY211">
        <v>89.22</v>
      </c>
      <c r="AZ211">
        <v>91.45</v>
      </c>
      <c r="BA211">
        <v>95.41</v>
      </c>
      <c r="BB211">
        <v>97.79</v>
      </c>
      <c r="BC211">
        <v>100.24</v>
      </c>
      <c r="BD211">
        <v>102.74</v>
      </c>
      <c r="BE211">
        <v>107.61</v>
      </c>
      <c r="BF211">
        <v>110.3</v>
      </c>
      <c r="BG211">
        <v>113.05</v>
      </c>
      <c r="BH211">
        <v>115.88</v>
      </c>
      <c r="BI211">
        <v>120.09</v>
      </c>
      <c r="BJ211">
        <v>123.1</v>
      </c>
      <c r="BK211">
        <v>126.18</v>
      </c>
      <c r="BL211">
        <v>129.33000000000001</v>
      </c>
      <c r="BM211">
        <v>130.96</v>
      </c>
      <c r="BN211">
        <v>134.22999999999999</v>
      </c>
      <c r="BO211">
        <v>137.59</v>
      </c>
      <c r="BP211">
        <v>141.03</v>
      </c>
      <c r="BQ211">
        <v>144.84</v>
      </c>
      <c r="BR211">
        <v>148.47</v>
      </c>
      <c r="BS211">
        <v>152.18</v>
      </c>
      <c r="BT211">
        <v>155.97999999999999</v>
      </c>
      <c r="BU211">
        <v>158.85</v>
      </c>
      <c r="BV211">
        <v>162.81</v>
      </c>
      <c r="BW211">
        <v>166.89</v>
      </c>
      <c r="BX211">
        <v>171.06</v>
      </c>
      <c r="CC211">
        <v>58.089509646296762</v>
      </c>
      <c r="CD211">
        <v>59.390714662373796</v>
      </c>
      <c r="CE211">
        <v>60.72106667081097</v>
      </c>
      <c r="CF211">
        <v>62.081218564237126</v>
      </c>
      <c r="CG211">
        <v>63.471837860076036</v>
      </c>
      <c r="CJ211">
        <v>49.584633292800007</v>
      </c>
      <c r="CK211">
        <v>53.179999999999993</v>
      </c>
      <c r="CL211">
        <v>56.92</v>
      </c>
      <c r="CO211" t="s">
        <v>201</v>
      </c>
      <c r="CP211">
        <v>2.8808158062460048E-2</v>
      </c>
      <c r="CQ211">
        <v>5.2162061702391377E-2</v>
      </c>
      <c r="CR211">
        <v>2.4964672633066468E-2</v>
      </c>
      <c r="CS211">
        <v>2.5045955882352856E-2</v>
      </c>
      <c r="CT211">
        <v>2.4994395875364311E-2</v>
      </c>
      <c r="CU211">
        <v>4.3302351011481617E-2</v>
      </c>
      <c r="CV211">
        <v>2.4944974321350066E-2</v>
      </c>
      <c r="CW211">
        <v>2.5053686471009189E-2</v>
      </c>
      <c r="CX211">
        <v>2.4940143655227457E-2</v>
      </c>
      <c r="CY211">
        <v>4.7401206930114903E-2</v>
      </c>
      <c r="CZ211">
        <v>2.4997676795836796E-2</v>
      </c>
      <c r="DA211">
        <v>2.4932003626473256E-2</v>
      </c>
      <c r="DB211">
        <v>2.5033171163202108E-2</v>
      </c>
      <c r="DC211">
        <v>3.633068691750093E-2</v>
      </c>
      <c r="DD211">
        <v>2.5064534932134157E-2</v>
      </c>
      <c r="DE211">
        <v>2.5020308692120331E-2</v>
      </c>
      <c r="DF211">
        <v>2.4964336661911599E-2</v>
      </c>
      <c r="DG211">
        <v>1.2603417613855991E-2</v>
      </c>
      <c r="DH211">
        <v>2.4969456322541092E-2</v>
      </c>
      <c r="DI211">
        <v>2.5031662072562123E-2</v>
      </c>
      <c r="DJ211">
        <v>2.5001816992513973E-2</v>
      </c>
      <c r="DK211">
        <v>2.701552861093386E-2</v>
      </c>
      <c r="DL211">
        <v>2.5062137531068732E-2</v>
      </c>
      <c r="DM211">
        <v>2.498821310702504E-2</v>
      </c>
      <c r="DN211">
        <v>2.4970429754238289E-2</v>
      </c>
      <c r="DO211">
        <v>1.8399794845493041E-2</v>
      </c>
      <c r="DP211">
        <v>2.4929178470255008E-2</v>
      </c>
      <c r="DQ211">
        <v>2.5059885756403073E-2</v>
      </c>
      <c r="DR211">
        <v>2.4986518065791937E-2</v>
      </c>
      <c r="DU211">
        <v>4.8599999999999994</v>
      </c>
    </row>
    <row r="212" spans="1:125" x14ac:dyDescent="0.25">
      <c r="A212" t="s">
        <v>218</v>
      </c>
      <c r="B212" t="s">
        <v>219</v>
      </c>
      <c r="C212" t="s">
        <v>209</v>
      </c>
      <c r="D212" t="s">
        <v>218</v>
      </c>
      <c r="E212" t="s">
        <v>202</v>
      </c>
      <c r="L212" s="2"/>
      <c r="M212" s="2"/>
      <c r="N212" s="2">
        <v>102.27</v>
      </c>
      <c r="O212" s="2">
        <v>105.2</v>
      </c>
      <c r="P212" s="2">
        <v>111.94</v>
      </c>
      <c r="Q212" s="2">
        <v>114.73</v>
      </c>
      <c r="R212" s="2">
        <v>117.6</v>
      </c>
      <c r="S212" s="2">
        <v>120.54</v>
      </c>
      <c r="T212" s="2">
        <v>130.28</v>
      </c>
      <c r="U212" s="2">
        <v>133.53</v>
      </c>
      <c r="V212" s="2">
        <v>136.87</v>
      </c>
      <c r="W212" s="2">
        <v>140.30000000000001</v>
      </c>
      <c r="X212" s="2">
        <v>151.56</v>
      </c>
      <c r="Y212" s="2">
        <v>155.35</v>
      </c>
      <c r="Z212" s="2">
        <v>159.22999999999999</v>
      </c>
      <c r="AA212" s="2">
        <v>163.22</v>
      </c>
      <c r="AB212" s="2">
        <v>176.25</v>
      </c>
      <c r="AC212" s="2">
        <v>180.65</v>
      </c>
      <c r="AD212" s="2">
        <v>185.18</v>
      </c>
      <c r="AE212" s="2">
        <v>189.8</v>
      </c>
      <c r="AF212" s="2">
        <v>204.89</v>
      </c>
      <c r="AG212" s="2">
        <v>210</v>
      </c>
      <c r="AH212" s="2">
        <v>215.26</v>
      </c>
      <c r="AI212" s="2">
        <v>220.64</v>
      </c>
      <c r="AJ212" s="2">
        <v>238.08</v>
      </c>
      <c r="AK212" s="2">
        <v>244.03</v>
      </c>
      <c r="AL212" s="2">
        <v>250.14</v>
      </c>
      <c r="AM212" s="2">
        <v>256.38</v>
      </c>
      <c r="AN212" s="2">
        <v>276.57</v>
      </c>
      <c r="AO212" s="2">
        <v>283.47000000000003</v>
      </c>
      <c r="AP212" s="2">
        <v>290.56</v>
      </c>
      <c r="AQ212" s="2">
        <v>297.82</v>
      </c>
      <c r="AT212">
        <v>98.48</v>
      </c>
      <c r="AU212">
        <v>101.31</v>
      </c>
      <c r="AV212">
        <v>104.22</v>
      </c>
      <c r="AW212">
        <v>107.21</v>
      </c>
      <c r="AX212">
        <v>110.29</v>
      </c>
      <c r="AY212">
        <v>115.3</v>
      </c>
      <c r="AZ212">
        <v>120.54</v>
      </c>
      <c r="BA212">
        <v>125.94</v>
      </c>
      <c r="BB212">
        <v>133.28</v>
      </c>
      <c r="BC212">
        <v>136.87</v>
      </c>
      <c r="BD212">
        <v>140.30000000000001</v>
      </c>
      <c r="BE212">
        <v>146.07</v>
      </c>
      <c r="BF212">
        <v>154.44</v>
      </c>
      <c r="BG212">
        <v>159.22999999999999</v>
      </c>
      <c r="BH212">
        <v>163.22</v>
      </c>
      <c r="BI212">
        <v>171.13</v>
      </c>
      <c r="BJ212">
        <v>180.65</v>
      </c>
      <c r="BK212">
        <v>185.18</v>
      </c>
      <c r="BL212">
        <v>189.8</v>
      </c>
      <c r="BM212">
        <v>201.93</v>
      </c>
      <c r="BN212">
        <v>210</v>
      </c>
      <c r="BO212">
        <v>215.26</v>
      </c>
      <c r="BP212">
        <v>220.64</v>
      </c>
      <c r="BQ212">
        <v>232.36</v>
      </c>
      <c r="BR212">
        <v>244.03</v>
      </c>
      <c r="BS212">
        <v>250.14</v>
      </c>
      <c r="BT212">
        <v>256.38</v>
      </c>
      <c r="BU212">
        <v>271.12</v>
      </c>
      <c r="BV212">
        <v>283.47000000000003</v>
      </c>
      <c r="BW212">
        <v>290.56</v>
      </c>
      <c r="BX212">
        <v>297.82</v>
      </c>
      <c r="BZ212">
        <v>0.62494699288860922</v>
      </c>
      <c r="CC212">
        <v>89.699867715125094</v>
      </c>
      <c r="CD212">
        <v>91.70914475194391</v>
      </c>
      <c r="CE212">
        <v>93.763429594387446</v>
      </c>
      <c r="CF212">
        <v>95.86373041730171</v>
      </c>
      <c r="CG212">
        <v>98.011077978649269</v>
      </c>
      <c r="CJ212">
        <v>90.74264578559999</v>
      </c>
      <c r="CK212">
        <v>92.78</v>
      </c>
      <c r="CL212">
        <v>94.85</v>
      </c>
      <c r="CO212" t="s">
        <v>202</v>
      </c>
      <c r="CP212">
        <v>2.8649652879632413E-2</v>
      </c>
      <c r="CQ212">
        <v>6.4068441064638729E-2</v>
      </c>
      <c r="CR212">
        <v>2.4924066464177295E-2</v>
      </c>
      <c r="CS212">
        <v>2.5015253203172581E-2</v>
      </c>
      <c r="CT212">
        <v>2.5000000000000102E-2</v>
      </c>
      <c r="CU212">
        <v>8.0803052928488425E-2</v>
      </c>
      <c r="CV212">
        <v>2.4946269573226897E-2</v>
      </c>
      <c r="CW212">
        <v>2.5013105669138048E-2</v>
      </c>
      <c r="CX212">
        <v>2.5060276174472176E-2</v>
      </c>
      <c r="CY212">
        <v>8.0256593014967861E-2</v>
      </c>
      <c r="CZ212">
        <v>2.5006598046978041E-2</v>
      </c>
      <c r="DA212">
        <v>2.4975860959124529E-2</v>
      </c>
      <c r="DB212">
        <v>2.5058092068077683E-2</v>
      </c>
      <c r="DC212">
        <v>7.983090307560349E-2</v>
      </c>
      <c r="DD212">
        <v>2.496453900709223E-2</v>
      </c>
      <c r="DE212">
        <v>2.5076114032659844E-2</v>
      </c>
      <c r="DF212">
        <v>2.4948698563559805E-2</v>
      </c>
      <c r="DG212">
        <v>7.9504741833508821E-2</v>
      </c>
      <c r="DH212">
        <v>2.4940211820977179E-2</v>
      </c>
      <c r="DI212">
        <v>2.5047619047619003E-2</v>
      </c>
      <c r="DJ212">
        <v>2.4993031682616351E-2</v>
      </c>
      <c r="DK212">
        <v>7.9042784626541102E-2</v>
      </c>
      <c r="DL212">
        <v>2.4991599462365541E-2</v>
      </c>
      <c r="DM212">
        <v>2.5037905175593105E-2</v>
      </c>
      <c r="DN212">
        <v>2.4946030223075115E-2</v>
      </c>
      <c r="DO212">
        <v>7.8750292534519067E-2</v>
      </c>
      <c r="DP212">
        <v>2.4948475973533044E-2</v>
      </c>
      <c r="DQ212">
        <v>2.501146505803074E-2</v>
      </c>
      <c r="DR212">
        <v>2.498623348017618E-2</v>
      </c>
      <c r="DU212">
        <v>2.9099999999999966</v>
      </c>
    </row>
    <row r="215" spans="1:125" x14ac:dyDescent="0.25">
      <c r="B215" t="s">
        <v>291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E7AA-156D-4237-BCEC-9F1DFEB937C1}">
  <sheetPr codeName="Sheet12">
    <tabColor theme="3" tint="0.79998168889431442"/>
  </sheetPr>
  <dimension ref="A1:DU215"/>
  <sheetViews>
    <sheetView workbookViewId="0">
      <selection activeCell="E15" sqref="E15"/>
    </sheetView>
  </sheetViews>
  <sheetFormatPr defaultRowHeight="15" x14ac:dyDescent="0.25"/>
  <cols>
    <col min="1" max="1" width="12.5703125" bestFit="1" customWidth="1"/>
    <col min="2" max="2" width="60.42578125" bestFit="1" customWidth="1"/>
    <col min="3" max="3" width="25" bestFit="1" customWidth="1"/>
    <col min="4" max="4" width="5.42578125" bestFit="1" customWidth="1"/>
    <col min="5" max="5" width="60.42578125" bestFit="1" customWidth="1"/>
    <col min="6" max="6" width="15" bestFit="1" customWidth="1"/>
    <col min="7" max="7" width="77.140625" bestFit="1" customWidth="1"/>
  </cols>
  <sheetData>
    <row r="1" spans="1:125" x14ac:dyDescent="0.25">
      <c r="A1" t="s">
        <v>243</v>
      </c>
      <c r="BZ1" t="s">
        <v>292</v>
      </c>
      <c r="CA1" t="s">
        <v>293</v>
      </c>
    </row>
    <row r="2" spans="1:125" x14ac:dyDescent="0.25">
      <c r="B2" t="s">
        <v>244</v>
      </c>
      <c r="BZ2">
        <v>0</v>
      </c>
      <c r="CA2">
        <v>0</v>
      </c>
    </row>
    <row r="3" spans="1:125" x14ac:dyDescent="0.25">
      <c r="B3" t="s">
        <v>294</v>
      </c>
    </row>
    <row r="4" spans="1:125" x14ac:dyDescent="0.25">
      <c r="B4" t="s">
        <v>249</v>
      </c>
    </row>
    <row r="5" spans="1:125" x14ac:dyDescent="0.25">
      <c r="L5" t="s">
        <v>250</v>
      </c>
    </row>
    <row r="6" spans="1:125" x14ac:dyDescent="0.25">
      <c r="E6" t="s">
        <v>289</v>
      </c>
      <c r="L6">
        <v>247372.65658126763</v>
      </c>
      <c r="M6" t="s">
        <v>289</v>
      </c>
      <c r="N6" t="s">
        <v>289</v>
      </c>
      <c r="O6" t="s">
        <v>289</v>
      </c>
      <c r="P6" t="s">
        <v>289</v>
      </c>
      <c r="Q6" t="s">
        <v>289</v>
      </c>
      <c r="R6" t="s">
        <v>289</v>
      </c>
      <c r="S6" t="s">
        <v>289</v>
      </c>
      <c r="T6" t="s">
        <v>289</v>
      </c>
      <c r="U6" t="s">
        <v>289</v>
      </c>
      <c r="V6" t="s">
        <v>289</v>
      </c>
      <c r="W6" t="s">
        <v>289</v>
      </c>
      <c r="X6" t="s">
        <v>289</v>
      </c>
      <c r="Y6" t="s">
        <v>289</v>
      </c>
      <c r="Z6" t="s">
        <v>289</v>
      </c>
      <c r="AA6" t="s">
        <v>289</v>
      </c>
      <c r="AB6" t="s">
        <v>289</v>
      </c>
      <c r="AC6" t="s">
        <v>289</v>
      </c>
      <c r="AD6" t="s">
        <v>289</v>
      </c>
      <c r="AE6" t="s">
        <v>289</v>
      </c>
      <c r="AF6" t="s">
        <v>289</v>
      </c>
      <c r="AG6" t="s">
        <v>289</v>
      </c>
      <c r="AH6" t="s">
        <v>289</v>
      </c>
      <c r="AI6" t="s">
        <v>289</v>
      </c>
      <c r="AJ6" t="s">
        <v>289</v>
      </c>
      <c r="AK6" t="s">
        <v>289</v>
      </c>
      <c r="AL6" t="s">
        <v>289</v>
      </c>
      <c r="AM6" t="s">
        <v>289</v>
      </c>
      <c r="AN6" t="s">
        <v>289</v>
      </c>
      <c r="AO6" t="s">
        <v>289</v>
      </c>
      <c r="AP6" t="s">
        <v>289</v>
      </c>
      <c r="AQ6" t="s">
        <v>289</v>
      </c>
      <c r="AR6" t="s">
        <v>251</v>
      </c>
      <c r="AS6">
        <v>2.87E-2</v>
      </c>
      <c r="AT6" t="s">
        <v>289</v>
      </c>
      <c r="AU6" t="s">
        <v>289</v>
      </c>
      <c r="AV6" t="s">
        <v>289</v>
      </c>
      <c r="AW6" t="s">
        <v>289</v>
      </c>
      <c r="AX6" t="s">
        <v>289</v>
      </c>
      <c r="AY6" t="s">
        <v>289</v>
      </c>
      <c r="AZ6" t="s">
        <v>289</v>
      </c>
      <c r="BA6" t="s">
        <v>289</v>
      </c>
      <c r="BB6" t="s">
        <v>289</v>
      </c>
      <c r="BC6" t="s">
        <v>289</v>
      </c>
      <c r="BD6" t="s">
        <v>289</v>
      </c>
      <c r="BE6" t="s">
        <v>289</v>
      </c>
      <c r="BF6" t="s">
        <v>289</v>
      </c>
      <c r="BG6" t="s">
        <v>289</v>
      </c>
      <c r="BH6" t="s">
        <v>289</v>
      </c>
      <c r="BI6" t="s">
        <v>289</v>
      </c>
      <c r="BJ6" t="s">
        <v>289</v>
      </c>
      <c r="BK6" t="s">
        <v>289</v>
      </c>
      <c r="BL6" t="s">
        <v>289</v>
      </c>
      <c r="BM6" t="s">
        <v>289</v>
      </c>
      <c r="BN6" t="s">
        <v>289</v>
      </c>
      <c r="BO6" t="s">
        <v>289</v>
      </c>
      <c r="BP6" t="s">
        <v>289</v>
      </c>
      <c r="BQ6" t="s">
        <v>289</v>
      </c>
      <c r="BR6" t="s">
        <v>289</v>
      </c>
      <c r="BS6" t="s">
        <v>289</v>
      </c>
      <c r="BT6" t="s">
        <v>289</v>
      </c>
      <c r="BU6" t="s">
        <v>289</v>
      </c>
      <c r="BV6" t="s">
        <v>289</v>
      </c>
      <c r="BW6" t="s">
        <v>289</v>
      </c>
      <c r="BX6" t="s">
        <v>289</v>
      </c>
      <c r="CF6" t="s">
        <v>251</v>
      </c>
      <c r="CH6">
        <v>2.24E-2</v>
      </c>
    </row>
    <row r="7" spans="1:125" x14ac:dyDescent="0.25">
      <c r="C7" t="s">
        <v>335</v>
      </c>
      <c r="AR7" t="s">
        <v>252</v>
      </c>
      <c r="AS7">
        <v>2.6128979999999999</v>
      </c>
      <c r="AT7">
        <v>2.6878881725999997</v>
      </c>
      <c r="AU7">
        <v>2.7650305631536196</v>
      </c>
      <c r="AV7">
        <v>2.8443869403161282</v>
      </c>
      <c r="AW7">
        <v>2.9260208455032011</v>
      </c>
      <c r="AX7">
        <v>3.0099976437691427</v>
      </c>
      <c r="AY7">
        <v>3.0963845761453168</v>
      </c>
      <c r="AZ7">
        <v>3.1852508134806872</v>
      </c>
      <c r="BA7">
        <v>3.2766675118275828</v>
      </c>
      <c r="BB7">
        <v>3.3707078694170343</v>
      </c>
      <c r="BC7">
        <v>3.467447185269303</v>
      </c>
      <c r="BD7">
        <v>3.566962919486532</v>
      </c>
      <c r="BE7">
        <v>3.6693347552757953</v>
      </c>
      <c r="BF7">
        <v>3.7746446627522103</v>
      </c>
      <c r="BG7">
        <v>3.8829769645731984</v>
      </c>
      <c r="BH7">
        <v>3.9944184034564492</v>
      </c>
      <c r="BI7">
        <v>4.1090582116356487</v>
      </c>
      <c r="BJ7">
        <v>4.2269881823095918</v>
      </c>
      <c r="BK7">
        <v>4.3483027431418773</v>
      </c>
      <c r="BL7">
        <v>4.4730990318700492</v>
      </c>
      <c r="BM7">
        <v>4.6014769740847195</v>
      </c>
      <c r="BN7">
        <v>4.7335393632409506</v>
      </c>
      <c r="BO7">
        <v>4.869391942965966</v>
      </c>
      <c r="BP7">
        <v>5.0091434917290893</v>
      </c>
      <c r="BQ7">
        <v>5.1529059099417136</v>
      </c>
      <c r="BR7">
        <v>5.3007943095570402</v>
      </c>
      <c r="BS7">
        <v>5.4529271062413267</v>
      </c>
      <c r="BT7">
        <v>5.6094261141904527</v>
      </c>
      <c r="BU7">
        <v>5.7704166436677182</v>
      </c>
      <c r="BV7">
        <v>5.9360276013409816</v>
      </c>
      <c r="BW7">
        <v>6.1063915934994677</v>
      </c>
      <c r="BX7">
        <v>6.2816450322329018</v>
      </c>
      <c r="CF7" t="s">
        <v>253</v>
      </c>
      <c r="CH7">
        <v>2.38</v>
      </c>
      <c r="CI7">
        <v>2.4333119999999999</v>
      </c>
      <c r="CJ7">
        <v>2.4878181887999999</v>
      </c>
      <c r="CK7">
        <v>2.5435453162291197</v>
      </c>
      <c r="CL7">
        <v>2.6005207313126522</v>
      </c>
    </row>
    <row r="8" spans="1:125" x14ac:dyDescent="0.25">
      <c r="A8" t="s">
        <v>335</v>
      </c>
      <c r="B8" t="s">
        <v>254</v>
      </c>
      <c r="E8" s="188">
        <v>46055.655279513892</v>
      </c>
    </row>
    <row r="9" spans="1:125" x14ac:dyDescent="0.25">
      <c r="L9" t="s">
        <v>118</v>
      </c>
      <c r="AS9" t="s">
        <v>120</v>
      </c>
      <c r="AT9" t="s">
        <v>361</v>
      </c>
      <c r="BY9" t="s">
        <v>1</v>
      </c>
      <c r="CA9" t="s">
        <v>255</v>
      </c>
      <c r="CC9" t="s">
        <v>256</v>
      </c>
      <c r="CH9" t="s">
        <v>257</v>
      </c>
    </row>
    <row r="10" spans="1:125" x14ac:dyDescent="0.25">
      <c r="A10" t="s">
        <v>122</v>
      </c>
      <c r="B10" t="s">
        <v>335</v>
      </c>
      <c r="C10" t="s">
        <v>1</v>
      </c>
      <c r="D10" t="s">
        <v>124</v>
      </c>
      <c r="E10" t="s">
        <v>1</v>
      </c>
      <c r="F10" t="s">
        <v>125</v>
      </c>
      <c r="L10" t="s">
        <v>4</v>
      </c>
      <c r="M10" t="s">
        <v>5</v>
      </c>
      <c r="N10" t="s">
        <v>6</v>
      </c>
      <c r="O10" t="s">
        <v>7</v>
      </c>
      <c r="P10" t="s">
        <v>8</v>
      </c>
      <c r="Q10" t="s">
        <v>9</v>
      </c>
      <c r="R10" t="s">
        <v>10</v>
      </c>
      <c r="S10" t="s">
        <v>11</v>
      </c>
      <c r="T10" t="s">
        <v>12</v>
      </c>
      <c r="U10" t="s">
        <v>13</v>
      </c>
      <c r="V10" t="s">
        <v>14</v>
      </c>
      <c r="W10" t="s">
        <v>15</v>
      </c>
      <c r="X10" t="s">
        <v>16</v>
      </c>
      <c r="Y10" t="s">
        <v>17</v>
      </c>
      <c r="Z10" t="s">
        <v>18</v>
      </c>
      <c r="AA10" t="s">
        <v>19</v>
      </c>
      <c r="AB10" t="s">
        <v>20</v>
      </c>
      <c r="AC10" t="s">
        <v>21</v>
      </c>
      <c r="AD10" t="s">
        <v>22</v>
      </c>
      <c r="AE10" t="s">
        <v>23</v>
      </c>
      <c r="AF10" t="s">
        <v>24</v>
      </c>
      <c r="AG10" t="s">
        <v>25</v>
      </c>
      <c r="AH10" t="s">
        <v>26</v>
      </c>
      <c r="AI10" t="s">
        <v>27</v>
      </c>
      <c r="AJ10" t="s">
        <v>28</v>
      </c>
      <c r="AK10" t="s">
        <v>29</v>
      </c>
      <c r="AL10" t="s">
        <v>30</v>
      </c>
      <c r="AM10" t="s">
        <v>31</v>
      </c>
      <c r="AN10" t="s">
        <v>32</v>
      </c>
      <c r="AO10" t="s">
        <v>33</v>
      </c>
      <c r="AP10" t="s">
        <v>34</v>
      </c>
      <c r="AQ10" t="s">
        <v>35</v>
      </c>
      <c r="AR10">
        <v>2025</v>
      </c>
      <c r="AS10" t="s">
        <v>4</v>
      </c>
      <c r="AT10" t="s">
        <v>5</v>
      </c>
      <c r="AU10" t="s">
        <v>6</v>
      </c>
      <c r="AV10" t="s">
        <v>7</v>
      </c>
      <c r="AW10" t="s">
        <v>8</v>
      </c>
      <c r="AX10" t="s">
        <v>9</v>
      </c>
      <c r="AY10" t="s">
        <v>10</v>
      </c>
      <c r="AZ10" t="s">
        <v>11</v>
      </c>
      <c r="BA10" t="s">
        <v>12</v>
      </c>
      <c r="BB10" t="s">
        <v>13</v>
      </c>
      <c r="BC10" t="s">
        <v>14</v>
      </c>
      <c r="BD10" t="s">
        <v>15</v>
      </c>
      <c r="BE10" t="s">
        <v>16</v>
      </c>
      <c r="BF10" t="s">
        <v>17</v>
      </c>
      <c r="BG10" t="s">
        <v>18</v>
      </c>
      <c r="BH10" t="s">
        <v>19</v>
      </c>
      <c r="BI10" t="s">
        <v>20</v>
      </c>
      <c r="BJ10" t="s">
        <v>21</v>
      </c>
      <c r="BK10" t="s">
        <v>22</v>
      </c>
      <c r="BL10" t="s">
        <v>23</v>
      </c>
      <c r="BM10" t="s">
        <v>24</v>
      </c>
      <c r="BN10" t="s">
        <v>25</v>
      </c>
      <c r="BO10" t="s">
        <v>26</v>
      </c>
      <c r="BP10" t="s">
        <v>27</v>
      </c>
      <c r="BQ10" t="s">
        <v>28</v>
      </c>
      <c r="BR10" t="s">
        <v>29</v>
      </c>
      <c r="BS10" t="s">
        <v>30</v>
      </c>
      <c r="BT10" t="s">
        <v>31</v>
      </c>
      <c r="BU10" t="s">
        <v>32</v>
      </c>
      <c r="BV10" t="s">
        <v>33</v>
      </c>
      <c r="BW10" t="s">
        <v>34</v>
      </c>
      <c r="BX10" t="s">
        <v>35</v>
      </c>
      <c r="BY10" t="s">
        <v>1</v>
      </c>
      <c r="BZ10" t="s">
        <v>258</v>
      </c>
      <c r="CC10">
        <v>2021</v>
      </c>
      <c r="CD10">
        <v>2022</v>
      </c>
      <c r="CE10">
        <v>2023</v>
      </c>
      <c r="CF10">
        <v>2024</v>
      </c>
      <c r="CG10">
        <v>2025</v>
      </c>
      <c r="CJ10">
        <v>2023</v>
      </c>
      <c r="CK10">
        <v>2024</v>
      </c>
      <c r="CL10">
        <v>2025</v>
      </c>
      <c r="CO10" t="s">
        <v>259</v>
      </c>
      <c r="CP10" t="s">
        <v>260</v>
      </c>
      <c r="CQ10" t="s">
        <v>261</v>
      </c>
      <c r="CR10" t="s">
        <v>262</v>
      </c>
      <c r="CS10" t="s">
        <v>263</v>
      </c>
      <c r="CT10" t="s">
        <v>264</v>
      </c>
      <c r="CU10" t="s">
        <v>265</v>
      </c>
      <c r="CV10" t="s">
        <v>266</v>
      </c>
      <c r="CW10" t="s">
        <v>267</v>
      </c>
      <c r="CX10" t="s">
        <v>268</v>
      </c>
      <c r="CY10" t="s">
        <v>269</v>
      </c>
      <c r="CZ10" t="s">
        <v>270</v>
      </c>
      <c r="DA10" t="s">
        <v>271</v>
      </c>
      <c r="DB10" t="s">
        <v>272</v>
      </c>
      <c r="DC10" t="s">
        <v>273</v>
      </c>
      <c r="DD10" t="s">
        <v>274</v>
      </c>
      <c r="DE10" t="s">
        <v>275</v>
      </c>
      <c r="DF10" t="s">
        <v>276</v>
      </c>
      <c r="DG10" t="s">
        <v>277</v>
      </c>
      <c r="DH10" t="s">
        <v>278</v>
      </c>
      <c r="DI10" t="s">
        <v>279</v>
      </c>
      <c r="DJ10" t="s">
        <v>280</v>
      </c>
      <c r="DK10" t="s">
        <v>281</v>
      </c>
      <c r="DL10" t="s">
        <v>282</v>
      </c>
      <c r="DM10" t="s">
        <v>283</v>
      </c>
      <c r="DN10" t="s">
        <v>284</v>
      </c>
      <c r="DO10" t="s">
        <v>285</v>
      </c>
      <c r="DP10" t="s">
        <v>286</v>
      </c>
      <c r="DQ10" t="s">
        <v>287</v>
      </c>
      <c r="DR10" t="s">
        <v>288</v>
      </c>
    </row>
    <row r="11" spans="1:125" x14ac:dyDescent="0.25">
      <c r="A11">
        <v>1</v>
      </c>
      <c r="C11" t="s">
        <v>126</v>
      </c>
      <c r="D11">
        <v>1</v>
      </c>
      <c r="E11" t="s">
        <v>127</v>
      </c>
      <c r="CO11" t="s">
        <v>127</v>
      </c>
    </row>
    <row r="12" spans="1:125" x14ac:dyDescent="0.25">
      <c r="A12">
        <v>1</v>
      </c>
      <c r="B12" t="s">
        <v>127</v>
      </c>
      <c r="C12" t="s">
        <v>126</v>
      </c>
      <c r="D12">
        <v>1</v>
      </c>
      <c r="E12" t="s">
        <v>38</v>
      </c>
      <c r="F12" t="s">
        <v>128</v>
      </c>
      <c r="N12">
        <v>44.67</v>
      </c>
      <c r="O12">
        <v>45.95</v>
      </c>
      <c r="P12">
        <v>50.29</v>
      </c>
      <c r="Q12">
        <v>51.54</v>
      </c>
      <c r="R12">
        <v>52.83</v>
      </c>
      <c r="S12">
        <v>54.15</v>
      </c>
      <c r="T12">
        <v>59.68</v>
      </c>
      <c r="U12">
        <v>61.18</v>
      </c>
      <c r="V12">
        <v>62.71</v>
      </c>
      <c r="W12">
        <v>64.27</v>
      </c>
      <c r="X12">
        <v>65.42</v>
      </c>
      <c r="Y12">
        <v>67.05</v>
      </c>
      <c r="Z12">
        <v>68.73</v>
      </c>
      <c r="AA12">
        <v>70.45</v>
      </c>
      <c r="AB12">
        <v>73.87</v>
      </c>
      <c r="AC12">
        <v>75.72</v>
      </c>
      <c r="AD12">
        <v>77.61</v>
      </c>
      <c r="AE12">
        <v>79.55</v>
      </c>
      <c r="AF12">
        <v>82.13</v>
      </c>
      <c r="AG12">
        <v>84.18</v>
      </c>
      <c r="AH12">
        <v>86.28</v>
      </c>
      <c r="AI12">
        <v>88.44</v>
      </c>
      <c r="AJ12">
        <v>92.3</v>
      </c>
      <c r="AK12">
        <v>94.61</v>
      </c>
      <c r="AL12">
        <v>96.97</v>
      </c>
      <c r="AM12">
        <v>99.4</v>
      </c>
      <c r="AN12">
        <v>101.93</v>
      </c>
      <c r="AO12">
        <v>104.47</v>
      </c>
      <c r="AP12">
        <v>107.09</v>
      </c>
      <c r="AQ12">
        <v>109.76</v>
      </c>
      <c r="AT12">
        <v>46.13</v>
      </c>
      <c r="AU12">
        <v>44.67</v>
      </c>
      <c r="AV12">
        <v>45.95</v>
      </c>
      <c r="AW12">
        <v>50.19</v>
      </c>
      <c r="AX12">
        <v>51.54</v>
      </c>
      <c r="AY12">
        <v>52.83</v>
      </c>
      <c r="AZ12">
        <v>54.15</v>
      </c>
      <c r="BA12">
        <v>58.98</v>
      </c>
      <c r="BB12">
        <v>61.18</v>
      </c>
      <c r="BC12">
        <v>62.71</v>
      </c>
      <c r="BD12">
        <v>64.27</v>
      </c>
      <c r="BE12">
        <v>65.42</v>
      </c>
      <c r="BF12">
        <v>67.05</v>
      </c>
      <c r="BG12">
        <v>68.73</v>
      </c>
      <c r="BH12">
        <v>70.45</v>
      </c>
      <c r="BI12">
        <v>73.87</v>
      </c>
      <c r="BJ12">
        <v>75.72</v>
      </c>
      <c r="BK12">
        <v>77.61</v>
      </c>
      <c r="BL12">
        <v>79.55</v>
      </c>
      <c r="BM12">
        <v>82.13</v>
      </c>
      <c r="BN12">
        <v>84.18</v>
      </c>
      <c r="BO12">
        <v>86.28</v>
      </c>
      <c r="BP12">
        <v>88.44</v>
      </c>
      <c r="BQ12">
        <v>92.3</v>
      </c>
      <c r="BR12">
        <v>94.61</v>
      </c>
      <c r="BS12">
        <v>96.97</v>
      </c>
      <c r="BT12">
        <v>99.4</v>
      </c>
      <c r="BU12">
        <v>101.93</v>
      </c>
      <c r="BV12">
        <v>104.47</v>
      </c>
      <c r="BW12">
        <v>107.09</v>
      </c>
      <c r="BX12">
        <v>109.76</v>
      </c>
      <c r="CC12">
        <v>43.594596704132343</v>
      </c>
      <c r="CD12">
        <v>44.571115670304906</v>
      </c>
      <c r="CE12">
        <v>45.569508661319738</v>
      </c>
      <c r="CF12">
        <v>46.59026565533329</v>
      </c>
      <c r="CG12">
        <v>47.633887606012756</v>
      </c>
      <c r="CJ12">
        <v>31.9712986368</v>
      </c>
      <c r="CK12">
        <v>35.18</v>
      </c>
      <c r="CL12">
        <v>38.51</v>
      </c>
      <c r="CO12" t="s">
        <v>38</v>
      </c>
      <c r="CP12">
        <v>2.8654578016565953E-2</v>
      </c>
      <c r="CQ12">
        <v>9.4450489662676732E-2</v>
      </c>
      <c r="CR12">
        <v>2.4855836150328096E-2</v>
      </c>
      <c r="CS12">
        <v>2.502910360884748E-2</v>
      </c>
      <c r="CT12">
        <v>2.4985803520726865E-2</v>
      </c>
      <c r="CU12">
        <v>0.10212373037857805</v>
      </c>
      <c r="CV12">
        <v>2.5134048257372654E-2</v>
      </c>
      <c r="CW12">
        <v>2.5008172605426628E-2</v>
      </c>
      <c r="CX12">
        <v>2.4876415244777472E-2</v>
      </c>
      <c r="CY12">
        <v>1.7893262797572831E-2</v>
      </c>
      <c r="CZ12">
        <v>2.491592785081008E-2</v>
      </c>
      <c r="DA12">
        <v>2.5055928411633212E-2</v>
      </c>
      <c r="DB12">
        <v>2.5025461952568002E-2</v>
      </c>
      <c r="DC12">
        <v>4.8545067423704777E-2</v>
      </c>
      <c r="DD12">
        <v>2.5043996209557252E-2</v>
      </c>
      <c r="DE12">
        <v>2.4960380348652941E-2</v>
      </c>
      <c r="DF12">
        <v>2.4996778765622958E-2</v>
      </c>
      <c r="DG12">
        <v>3.2432432432432413E-2</v>
      </c>
      <c r="DH12">
        <v>2.4960428588822737E-2</v>
      </c>
      <c r="DI12">
        <v>2.4946543121881614E-2</v>
      </c>
      <c r="DJ12">
        <v>2.5034770514603576E-2</v>
      </c>
      <c r="DK12">
        <v>4.3645409317051104E-2</v>
      </c>
      <c r="DL12">
        <v>2.5027085590465896E-2</v>
      </c>
      <c r="DM12">
        <v>2.4944509037099667E-2</v>
      </c>
      <c r="DN12">
        <v>2.5059296689697915E-2</v>
      </c>
      <c r="DO12">
        <v>2.545271629778673E-2</v>
      </c>
      <c r="DP12">
        <v>2.4919062101442086E-2</v>
      </c>
      <c r="DQ12">
        <v>2.5078970039245762E-2</v>
      </c>
      <c r="DR12">
        <v>2.4932299934634434E-2</v>
      </c>
      <c r="DU12">
        <v>1.2800000000000011</v>
      </c>
    </row>
    <row r="13" spans="1:125" x14ac:dyDescent="0.25">
      <c r="A13">
        <v>1</v>
      </c>
      <c r="B13" t="s">
        <v>127</v>
      </c>
      <c r="C13" t="s">
        <v>126</v>
      </c>
      <c r="D13">
        <v>1</v>
      </c>
      <c r="E13" t="s">
        <v>40</v>
      </c>
      <c r="N13">
        <v>9.2799999999999994</v>
      </c>
      <c r="O13">
        <v>9.5399999999999991</v>
      </c>
      <c r="P13">
        <v>9.75</v>
      </c>
      <c r="Q13">
        <v>9.99</v>
      </c>
      <c r="R13">
        <v>10.24</v>
      </c>
      <c r="S13">
        <v>10.5</v>
      </c>
      <c r="T13">
        <v>10.95</v>
      </c>
      <c r="U13">
        <v>11.23</v>
      </c>
      <c r="V13">
        <v>11.51</v>
      </c>
      <c r="W13">
        <v>11.8</v>
      </c>
      <c r="X13">
        <v>11.76</v>
      </c>
      <c r="Y13">
        <v>12.05</v>
      </c>
      <c r="Z13">
        <v>12.35</v>
      </c>
      <c r="AA13">
        <v>12.66</v>
      </c>
      <c r="AB13">
        <v>12.91</v>
      </c>
      <c r="AC13">
        <v>13.24</v>
      </c>
      <c r="AD13">
        <v>13.57</v>
      </c>
      <c r="AE13">
        <v>13.91</v>
      </c>
      <c r="AF13">
        <v>14.18</v>
      </c>
      <c r="AG13">
        <v>14.54</v>
      </c>
      <c r="AH13">
        <v>14.9</v>
      </c>
      <c r="AI13">
        <v>15.27</v>
      </c>
      <c r="AJ13">
        <v>15.58</v>
      </c>
      <c r="AK13">
        <v>15.97</v>
      </c>
      <c r="AL13">
        <v>16.37</v>
      </c>
      <c r="AM13">
        <v>16.78</v>
      </c>
      <c r="AN13">
        <v>17.11</v>
      </c>
      <c r="AO13">
        <v>17.54</v>
      </c>
      <c r="AP13">
        <v>17.98</v>
      </c>
      <c r="AQ13">
        <v>18.43</v>
      </c>
      <c r="AT13">
        <v>4.8099999999999996</v>
      </c>
      <c r="AU13">
        <v>9.2799999999999994</v>
      </c>
      <c r="AV13">
        <v>9.5399999999999991</v>
      </c>
      <c r="AW13">
        <v>9.81</v>
      </c>
      <c r="AX13">
        <v>9.99</v>
      </c>
      <c r="AY13">
        <v>10.24</v>
      </c>
      <c r="AZ13">
        <v>10.5</v>
      </c>
      <c r="BA13">
        <v>10.8</v>
      </c>
      <c r="BB13">
        <v>11.23</v>
      </c>
      <c r="BC13">
        <v>11.51</v>
      </c>
      <c r="BD13">
        <v>11.8</v>
      </c>
      <c r="BE13">
        <v>11.76</v>
      </c>
      <c r="BF13">
        <v>12.05</v>
      </c>
      <c r="BG13">
        <v>12.35</v>
      </c>
      <c r="BH13">
        <v>12.66</v>
      </c>
      <c r="BI13">
        <v>12.91</v>
      </c>
      <c r="BJ13">
        <v>13.24</v>
      </c>
      <c r="BK13">
        <v>13.57</v>
      </c>
      <c r="BL13">
        <v>13.91</v>
      </c>
      <c r="BM13">
        <v>14.18</v>
      </c>
      <c r="BN13">
        <v>14.54</v>
      </c>
      <c r="BO13">
        <v>14.9</v>
      </c>
      <c r="BP13">
        <v>15.27</v>
      </c>
      <c r="BQ13">
        <v>15.58</v>
      </c>
      <c r="BR13">
        <v>15.97</v>
      </c>
      <c r="BS13">
        <v>16.37</v>
      </c>
      <c r="BT13">
        <v>16.78</v>
      </c>
      <c r="BU13">
        <v>17.11</v>
      </c>
      <c r="BV13">
        <v>17.54</v>
      </c>
      <c r="BW13">
        <v>17.98</v>
      </c>
      <c r="BX13">
        <v>18.43</v>
      </c>
      <c r="BZ13">
        <v>0.32252396182427506</v>
      </c>
      <c r="CC13">
        <v>4.2587553462313013</v>
      </c>
      <c r="CD13">
        <v>4.3541514659868819</v>
      </c>
      <c r="CE13">
        <v>4.451684458824988</v>
      </c>
      <c r="CF13">
        <v>4.5514021907026665</v>
      </c>
      <c r="CG13">
        <v>4.6533535997744062</v>
      </c>
      <c r="CJ13">
        <v>4.3541514659868819</v>
      </c>
      <c r="CK13">
        <v>4.45</v>
      </c>
      <c r="CL13">
        <v>4.55</v>
      </c>
      <c r="CO13" t="s">
        <v>40</v>
      </c>
      <c r="CP13">
        <v>2.8017241379310324E-2</v>
      </c>
      <c r="CQ13">
        <v>2.2012578616352294E-2</v>
      </c>
      <c r="CR13">
        <v>2.4615384615384636E-2</v>
      </c>
      <c r="CS13">
        <v>2.5025025025025023E-2</v>
      </c>
      <c r="CT13">
        <v>2.5390624999999979E-2</v>
      </c>
      <c r="CU13">
        <v>4.2857142857142788E-2</v>
      </c>
      <c r="CV13">
        <v>2.5570776255707868E-2</v>
      </c>
      <c r="CW13">
        <v>2.4933214603739925E-2</v>
      </c>
      <c r="CX13">
        <v>2.5195482189400601E-2</v>
      </c>
      <c r="CY13">
        <v>-3.3898305084746542E-3</v>
      </c>
      <c r="CZ13">
        <v>2.4659863945578311E-2</v>
      </c>
      <c r="DA13">
        <v>2.4896265560165887E-2</v>
      </c>
      <c r="DB13">
        <v>2.5101214574898827E-2</v>
      </c>
      <c r="DC13">
        <v>1.9747235387045814E-2</v>
      </c>
      <c r="DD13">
        <v>2.556158017041054E-2</v>
      </c>
      <c r="DE13">
        <v>2.492447129909366E-2</v>
      </c>
      <c r="DF13">
        <v>2.5055268975681638E-2</v>
      </c>
      <c r="DG13">
        <v>1.9410496046010035E-2</v>
      </c>
      <c r="DH13">
        <v>2.5387870239774291E-2</v>
      </c>
      <c r="DI13">
        <v>2.4759284731774502E-2</v>
      </c>
      <c r="DJ13">
        <v>2.4832214765100617E-2</v>
      </c>
      <c r="DK13">
        <v>2.0301244269810118E-2</v>
      </c>
      <c r="DL13">
        <v>2.5032092426187456E-2</v>
      </c>
      <c r="DM13">
        <v>2.5046963055729513E-2</v>
      </c>
      <c r="DN13">
        <v>2.5045815516188157E-2</v>
      </c>
      <c r="DO13">
        <v>1.9666269368295488E-2</v>
      </c>
      <c r="DP13">
        <v>2.513150204558736E-2</v>
      </c>
      <c r="DQ13">
        <v>2.5085518814139184E-2</v>
      </c>
      <c r="DR13">
        <v>2.5027808676306967E-2</v>
      </c>
      <c r="DU13">
        <v>0.25999999999999979</v>
      </c>
    </row>
    <row r="14" spans="1:125" x14ac:dyDescent="0.25">
      <c r="A14">
        <v>1</v>
      </c>
      <c r="C14" t="s">
        <v>126</v>
      </c>
      <c r="D14" t="s">
        <v>129</v>
      </c>
      <c r="E14" t="s">
        <v>130</v>
      </c>
      <c r="CG14" t="s">
        <v>289</v>
      </c>
      <c r="CO14" t="s">
        <v>130</v>
      </c>
      <c r="DU14">
        <v>0</v>
      </c>
    </row>
    <row r="15" spans="1:125" x14ac:dyDescent="0.25">
      <c r="A15">
        <v>1</v>
      </c>
      <c r="B15" t="s">
        <v>130</v>
      </c>
      <c r="C15" t="s">
        <v>126</v>
      </c>
      <c r="D15" t="s">
        <v>129</v>
      </c>
      <c r="E15" t="s">
        <v>38</v>
      </c>
      <c r="F15" t="s">
        <v>128</v>
      </c>
      <c r="N15">
        <v>45.3</v>
      </c>
      <c r="O15">
        <v>46.6</v>
      </c>
      <c r="P15">
        <v>50.96</v>
      </c>
      <c r="Q15">
        <v>52.23</v>
      </c>
      <c r="R15">
        <v>53.54</v>
      </c>
      <c r="S15">
        <v>54.87</v>
      </c>
      <c r="T15">
        <v>60.42</v>
      </c>
      <c r="U15">
        <v>61.93</v>
      </c>
      <c r="V15">
        <v>63.48</v>
      </c>
      <c r="W15">
        <v>65.069999999999993</v>
      </c>
      <c r="X15">
        <v>66.23</v>
      </c>
      <c r="Y15">
        <v>67.89</v>
      </c>
      <c r="Z15">
        <v>69.59</v>
      </c>
      <c r="AA15">
        <v>71.33</v>
      </c>
      <c r="AB15">
        <v>74.77</v>
      </c>
      <c r="AC15">
        <v>76.64</v>
      </c>
      <c r="AD15">
        <v>78.55</v>
      </c>
      <c r="AE15">
        <v>80.52</v>
      </c>
      <c r="AF15">
        <v>83.12</v>
      </c>
      <c r="AG15">
        <v>85.2</v>
      </c>
      <c r="AH15">
        <v>87.33</v>
      </c>
      <c r="AI15">
        <v>89.51</v>
      </c>
      <c r="AJ15">
        <v>93.4</v>
      </c>
      <c r="AK15">
        <v>95.73</v>
      </c>
      <c r="AL15">
        <v>98.13</v>
      </c>
      <c r="AM15">
        <v>100.58</v>
      </c>
      <c r="AN15">
        <v>103.14</v>
      </c>
      <c r="AO15">
        <v>105.71</v>
      </c>
      <c r="AP15">
        <v>108.36</v>
      </c>
      <c r="AQ15">
        <v>111.07</v>
      </c>
      <c r="AT15">
        <v>46.13</v>
      </c>
      <c r="AU15">
        <v>45.3</v>
      </c>
      <c r="AV15">
        <v>46.6</v>
      </c>
      <c r="AW15">
        <v>50.86</v>
      </c>
      <c r="AX15">
        <v>52.23</v>
      </c>
      <c r="AY15">
        <v>53.54</v>
      </c>
      <c r="AZ15">
        <v>54.87</v>
      </c>
      <c r="BA15">
        <v>59.72</v>
      </c>
      <c r="BB15">
        <v>61.93</v>
      </c>
      <c r="BC15">
        <v>63.48</v>
      </c>
      <c r="BD15">
        <v>65.069999999999993</v>
      </c>
      <c r="BE15">
        <v>66.23</v>
      </c>
      <c r="BF15">
        <v>67.89</v>
      </c>
      <c r="BG15">
        <v>69.59</v>
      </c>
      <c r="BH15">
        <v>71.33</v>
      </c>
      <c r="BI15">
        <v>74.77</v>
      </c>
      <c r="BJ15">
        <v>76.64</v>
      </c>
      <c r="BK15">
        <v>78.55</v>
      </c>
      <c r="BL15">
        <v>80.52</v>
      </c>
      <c r="BM15">
        <v>83.12</v>
      </c>
      <c r="BN15">
        <v>85.2</v>
      </c>
      <c r="BO15">
        <v>87.33</v>
      </c>
      <c r="BP15">
        <v>89.51</v>
      </c>
      <c r="BQ15">
        <v>93.4</v>
      </c>
      <c r="BR15">
        <v>95.73</v>
      </c>
      <c r="BS15">
        <v>98.13</v>
      </c>
      <c r="BT15">
        <v>100.58</v>
      </c>
      <c r="BU15">
        <v>103.14</v>
      </c>
      <c r="BV15">
        <v>105.71</v>
      </c>
      <c r="BW15">
        <v>108.36</v>
      </c>
      <c r="BX15">
        <v>111.07</v>
      </c>
      <c r="CC15">
        <v>48.616531948722091</v>
      </c>
      <c r="CD15">
        <v>49.705542264373463</v>
      </c>
      <c r="CE15">
        <v>50.818946411095432</v>
      </c>
      <c r="CF15">
        <v>51.957290810703959</v>
      </c>
      <c r="CG15">
        <v>53.12113412486373</v>
      </c>
      <c r="CJ15">
        <v>31.9712986368</v>
      </c>
      <c r="CK15">
        <v>35.18</v>
      </c>
      <c r="CL15">
        <v>38.51</v>
      </c>
      <c r="CO15" t="s">
        <v>38</v>
      </c>
      <c r="CP15">
        <v>2.8697571743929454E-2</v>
      </c>
      <c r="CQ15">
        <v>9.3562231759656639E-2</v>
      </c>
      <c r="CR15">
        <v>2.4921507064364128E-2</v>
      </c>
      <c r="CS15">
        <v>2.5081370859659245E-2</v>
      </c>
      <c r="CT15">
        <v>2.4841240194247261E-2</v>
      </c>
      <c r="CU15">
        <v>0.1011481683980318</v>
      </c>
      <c r="CV15">
        <v>2.4991724594505098E-2</v>
      </c>
      <c r="CW15">
        <v>2.5028257710318056E-2</v>
      </c>
      <c r="CX15">
        <v>2.5047258979205993E-2</v>
      </c>
      <c r="CY15">
        <v>1.7826955586291854E-2</v>
      </c>
      <c r="CZ15">
        <v>2.506417031556691E-2</v>
      </c>
      <c r="DA15">
        <v>2.504050670201801E-2</v>
      </c>
      <c r="DB15">
        <v>2.5003592470182422E-2</v>
      </c>
      <c r="DC15">
        <v>4.8226552642646824E-2</v>
      </c>
      <c r="DD15">
        <v>2.5010030761000463E-2</v>
      </c>
      <c r="DE15">
        <v>2.4921711899791189E-2</v>
      </c>
      <c r="DF15">
        <v>2.5079567154678534E-2</v>
      </c>
      <c r="DG15">
        <v>3.229011425732748E-2</v>
      </c>
      <c r="DH15">
        <v>2.5024061597690064E-2</v>
      </c>
      <c r="DI15">
        <v>2.4999999999999946E-2</v>
      </c>
      <c r="DJ15">
        <v>2.4962784839116077E-2</v>
      </c>
      <c r="DK15">
        <v>4.345883141548431E-2</v>
      </c>
      <c r="DL15">
        <v>2.4946466809421822E-2</v>
      </c>
      <c r="DM15">
        <v>2.5070510811657697E-2</v>
      </c>
      <c r="DN15">
        <v>2.4966880668500998E-2</v>
      </c>
      <c r="DO15">
        <v>2.5452376217935994E-2</v>
      </c>
      <c r="DP15">
        <v>2.491758774481281E-2</v>
      </c>
      <c r="DQ15">
        <v>2.5068583861507954E-2</v>
      </c>
      <c r="DR15">
        <v>2.5009228497600532E-2</v>
      </c>
      <c r="DU15">
        <v>1.3000000000000043</v>
      </c>
    </row>
    <row r="16" spans="1:125" x14ac:dyDescent="0.25">
      <c r="A16">
        <v>1</v>
      </c>
      <c r="B16" t="s">
        <v>130</v>
      </c>
      <c r="C16" t="s">
        <v>126</v>
      </c>
      <c r="D16" t="s">
        <v>129</v>
      </c>
      <c r="E16" t="s">
        <v>40</v>
      </c>
      <c r="N16">
        <v>38</v>
      </c>
      <c r="O16">
        <v>39.090000000000003</v>
      </c>
      <c r="P16">
        <v>39.99</v>
      </c>
      <c r="Q16">
        <v>40.99</v>
      </c>
      <c r="R16">
        <v>42.01</v>
      </c>
      <c r="S16">
        <v>43.06</v>
      </c>
      <c r="T16">
        <v>44.26</v>
      </c>
      <c r="U16">
        <v>45.37</v>
      </c>
      <c r="V16">
        <v>46.5</v>
      </c>
      <c r="W16">
        <v>47.67</v>
      </c>
      <c r="X16">
        <v>48.45</v>
      </c>
      <c r="Y16">
        <v>49.66</v>
      </c>
      <c r="Z16">
        <v>50.9</v>
      </c>
      <c r="AA16">
        <v>52.18</v>
      </c>
      <c r="AB16">
        <v>53.33</v>
      </c>
      <c r="AC16">
        <v>54.67</v>
      </c>
      <c r="AD16">
        <v>56.03</v>
      </c>
      <c r="AE16">
        <v>57.44</v>
      </c>
      <c r="AF16">
        <v>58.71</v>
      </c>
      <c r="AG16">
        <v>60.18</v>
      </c>
      <c r="AH16">
        <v>61.68</v>
      </c>
      <c r="AI16">
        <v>63.22</v>
      </c>
      <c r="AJ16">
        <v>64.62</v>
      </c>
      <c r="AK16">
        <v>66.239999999999995</v>
      </c>
      <c r="AL16">
        <v>67.900000000000006</v>
      </c>
      <c r="AM16">
        <v>69.59</v>
      </c>
      <c r="AN16">
        <v>71.14</v>
      </c>
      <c r="AO16">
        <v>72.91</v>
      </c>
      <c r="AP16">
        <v>74.739999999999995</v>
      </c>
      <c r="AQ16">
        <v>76.61</v>
      </c>
      <c r="AT16">
        <v>26.09</v>
      </c>
      <c r="AU16">
        <v>31.76</v>
      </c>
      <c r="AV16">
        <v>35.520000000000003</v>
      </c>
      <c r="AW16">
        <v>36.54</v>
      </c>
      <c r="AX16">
        <v>40.69</v>
      </c>
      <c r="AY16">
        <v>42.01</v>
      </c>
      <c r="AZ16">
        <v>43.06</v>
      </c>
      <c r="BA16">
        <v>44.3</v>
      </c>
      <c r="BB16">
        <v>45.37</v>
      </c>
      <c r="BC16">
        <v>46.5</v>
      </c>
      <c r="BD16">
        <v>47.67</v>
      </c>
      <c r="BE16">
        <v>48.45</v>
      </c>
      <c r="BF16">
        <v>49.66</v>
      </c>
      <c r="BG16">
        <v>50.9</v>
      </c>
      <c r="BH16">
        <v>52.18</v>
      </c>
      <c r="BI16">
        <v>53.33</v>
      </c>
      <c r="BJ16">
        <v>54.67</v>
      </c>
      <c r="BK16">
        <v>56.03</v>
      </c>
      <c r="BL16">
        <v>57.44</v>
      </c>
      <c r="BM16">
        <v>58.71</v>
      </c>
      <c r="BN16">
        <v>60.18</v>
      </c>
      <c r="BO16">
        <v>61.68</v>
      </c>
      <c r="BP16">
        <v>63.22</v>
      </c>
      <c r="BQ16">
        <v>64.62</v>
      </c>
      <c r="BR16">
        <v>66.239999999999995</v>
      </c>
      <c r="BS16">
        <v>67.900000000000006</v>
      </c>
      <c r="BT16">
        <v>69.59</v>
      </c>
      <c r="BU16">
        <v>71.14</v>
      </c>
      <c r="BV16">
        <v>72.91</v>
      </c>
      <c r="BW16">
        <v>74.739999999999995</v>
      </c>
      <c r="BX16">
        <v>76.61</v>
      </c>
      <c r="BZ16">
        <v>0.32252396182427506</v>
      </c>
      <c r="CC16">
        <v>53.469602582711516</v>
      </c>
      <c r="CD16">
        <v>54.667321680564243</v>
      </c>
      <c r="CE16">
        <v>55.891869686208878</v>
      </c>
      <c r="CF16">
        <v>57.143847567179954</v>
      </c>
      <c r="CG16">
        <v>58.42386975268478</v>
      </c>
      <c r="CJ16">
        <v>23.582007705599999</v>
      </c>
      <c r="CK16">
        <v>24.11</v>
      </c>
      <c r="CL16">
        <v>24.65</v>
      </c>
      <c r="CO16" t="s">
        <v>40</v>
      </c>
      <c r="CP16">
        <v>2.8684210526315878E-2</v>
      </c>
      <c r="CQ16">
        <v>2.3023791250959286E-2</v>
      </c>
      <c r="CR16">
        <v>2.500625156289072E-2</v>
      </c>
      <c r="CS16">
        <v>2.48841180775798E-2</v>
      </c>
      <c r="CT16">
        <v>2.4994049035943926E-2</v>
      </c>
      <c r="CU16">
        <v>2.7868091035763948E-2</v>
      </c>
      <c r="CV16">
        <v>2.5079078174423848E-2</v>
      </c>
      <c r="CW16">
        <v>2.4906325765924678E-2</v>
      </c>
      <c r="CX16">
        <v>2.516129032258068E-2</v>
      </c>
      <c r="CY16">
        <v>1.6362492133417266E-2</v>
      </c>
      <c r="CZ16">
        <v>2.497420020639822E-2</v>
      </c>
      <c r="DA16">
        <v>2.4969794603302498E-2</v>
      </c>
      <c r="DB16">
        <v>2.5147347740668E-2</v>
      </c>
      <c r="DC16">
        <v>2.2039095438865439E-2</v>
      </c>
      <c r="DD16">
        <v>2.512657041065073E-2</v>
      </c>
      <c r="DE16">
        <v>2.487653191878543E-2</v>
      </c>
      <c r="DF16">
        <v>2.5165090130287286E-2</v>
      </c>
      <c r="DG16">
        <v>2.2110027855153258E-2</v>
      </c>
      <c r="DH16">
        <v>2.5038323965252917E-2</v>
      </c>
      <c r="DI16">
        <v>2.4925224327018942E-2</v>
      </c>
      <c r="DJ16">
        <v>2.4967574578469508E-2</v>
      </c>
      <c r="DK16">
        <v>2.2144890857323723E-2</v>
      </c>
      <c r="DL16">
        <v>2.5069637883008204E-2</v>
      </c>
      <c r="DM16">
        <v>2.5060386473430115E-2</v>
      </c>
      <c r="DN16">
        <v>2.4889543446244441E-2</v>
      </c>
      <c r="DO16">
        <v>2.2273315131484367E-2</v>
      </c>
      <c r="DP16">
        <v>2.4880517289850943E-2</v>
      </c>
      <c r="DQ16">
        <v>2.5099437662872013E-2</v>
      </c>
      <c r="DR16">
        <v>2.5020069574525083E-2</v>
      </c>
      <c r="DU16">
        <v>3.7600000000000016</v>
      </c>
    </row>
    <row r="17" spans="1:125" x14ac:dyDescent="0.25">
      <c r="A17">
        <v>2</v>
      </c>
      <c r="C17" t="s">
        <v>131</v>
      </c>
      <c r="D17">
        <v>2</v>
      </c>
      <c r="E17" t="s">
        <v>132</v>
      </c>
      <c r="CG17" t="s">
        <v>289</v>
      </c>
      <c r="CO17" t="s">
        <v>132</v>
      </c>
      <c r="DU17">
        <v>0</v>
      </c>
    </row>
    <row r="18" spans="1:125" x14ac:dyDescent="0.25">
      <c r="A18">
        <v>2</v>
      </c>
      <c r="B18" t="s">
        <v>132</v>
      </c>
      <c r="C18" t="s">
        <v>131</v>
      </c>
      <c r="D18">
        <v>2</v>
      </c>
      <c r="E18" t="s">
        <v>38</v>
      </c>
      <c r="F18" t="s">
        <v>128</v>
      </c>
      <c r="N18">
        <v>10.1</v>
      </c>
      <c r="O18">
        <v>10.39</v>
      </c>
      <c r="P18">
        <v>10.62</v>
      </c>
      <c r="Q18">
        <v>10.88</v>
      </c>
      <c r="R18">
        <v>11.15</v>
      </c>
      <c r="S18">
        <v>11.43</v>
      </c>
      <c r="T18">
        <v>11.67</v>
      </c>
      <c r="U18">
        <v>11.96</v>
      </c>
      <c r="V18">
        <v>12.26</v>
      </c>
      <c r="W18">
        <v>12.56</v>
      </c>
      <c r="X18">
        <v>12.82</v>
      </c>
      <c r="Y18">
        <v>13.14</v>
      </c>
      <c r="Z18">
        <v>13.47</v>
      </c>
      <c r="AA18">
        <v>13.81</v>
      </c>
      <c r="AB18">
        <v>14.09</v>
      </c>
      <c r="AC18">
        <v>14.44</v>
      </c>
      <c r="AD18">
        <v>14.8</v>
      </c>
      <c r="AE18">
        <v>15.17</v>
      </c>
      <c r="AF18">
        <v>15.48</v>
      </c>
      <c r="AG18">
        <v>15.87</v>
      </c>
      <c r="AH18">
        <v>16.27</v>
      </c>
      <c r="AI18">
        <v>16.670000000000002</v>
      </c>
      <c r="AJ18">
        <v>17.010000000000002</v>
      </c>
      <c r="AK18">
        <v>17.440000000000001</v>
      </c>
      <c r="AL18">
        <v>17.88</v>
      </c>
      <c r="AM18">
        <v>18.32</v>
      </c>
      <c r="AN18">
        <v>18.7</v>
      </c>
      <c r="AO18">
        <v>19.16</v>
      </c>
      <c r="AP18">
        <v>19.64</v>
      </c>
      <c r="AQ18">
        <v>20.13</v>
      </c>
      <c r="AT18">
        <v>9.86</v>
      </c>
      <c r="AU18">
        <v>10.1</v>
      </c>
      <c r="AV18">
        <v>10.39</v>
      </c>
      <c r="AW18">
        <v>10.62</v>
      </c>
      <c r="AX18">
        <v>10.88</v>
      </c>
      <c r="AY18">
        <v>11.15</v>
      </c>
      <c r="AZ18">
        <v>11.43</v>
      </c>
      <c r="BA18">
        <v>11.67</v>
      </c>
      <c r="BB18">
        <v>11.96</v>
      </c>
      <c r="BC18">
        <v>12.26</v>
      </c>
      <c r="BD18">
        <v>12.56</v>
      </c>
      <c r="BE18">
        <v>12.82</v>
      </c>
      <c r="BF18">
        <v>13.14</v>
      </c>
      <c r="BG18">
        <v>13.47</v>
      </c>
      <c r="BH18">
        <v>13.81</v>
      </c>
      <c r="BI18">
        <v>14.09</v>
      </c>
      <c r="BJ18">
        <v>14.44</v>
      </c>
      <c r="BK18">
        <v>14.8</v>
      </c>
      <c r="BL18">
        <v>15.17</v>
      </c>
      <c r="BM18">
        <v>15.48</v>
      </c>
      <c r="BN18">
        <v>15.87</v>
      </c>
      <c r="BO18">
        <v>16.27</v>
      </c>
      <c r="BP18">
        <v>16.670000000000002</v>
      </c>
      <c r="BQ18">
        <v>17.010000000000002</v>
      </c>
      <c r="BR18">
        <v>17.440000000000001</v>
      </c>
      <c r="BS18">
        <v>17.88</v>
      </c>
      <c r="BT18">
        <v>18.32</v>
      </c>
      <c r="BU18">
        <v>18.7</v>
      </c>
      <c r="BV18">
        <v>19.16</v>
      </c>
      <c r="BW18">
        <v>19.64</v>
      </c>
      <c r="BX18">
        <v>20.13</v>
      </c>
      <c r="CC18">
        <v>7.1389473289408665</v>
      </c>
      <c r="CD18">
        <v>7.2988597491091403</v>
      </c>
      <c r="CE18">
        <v>7.4623542074891853</v>
      </c>
      <c r="CF18">
        <v>7.6295109417369424</v>
      </c>
      <c r="CG18">
        <v>7.8004119868318496</v>
      </c>
      <c r="CJ18">
        <v>12.5</v>
      </c>
      <c r="CK18">
        <v>7.63</v>
      </c>
      <c r="CL18">
        <v>7.8</v>
      </c>
      <c r="CO18" t="s">
        <v>38</v>
      </c>
      <c r="CP18">
        <v>2.8712871287128804E-2</v>
      </c>
      <c r="CQ18">
        <v>2.2136669874879562E-2</v>
      </c>
      <c r="CR18">
        <v>2.4482109227872088E-2</v>
      </c>
      <c r="CS18">
        <v>2.4816176470588196E-2</v>
      </c>
      <c r="CT18">
        <v>2.5112107623318329E-2</v>
      </c>
      <c r="CU18">
        <v>2.099737532808401E-2</v>
      </c>
      <c r="CV18">
        <v>2.4850042844901537E-2</v>
      </c>
      <c r="CW18">
        <v>2.508361204013369E-2</v>
      </c>
      <c r="CX18">
        <v>2.4469820554649323E-2</v>
      </c>
      <c r="CY18">
        <v>2.0700636942675141E-2</v>
      </c>
      <c r="CZ18">
        <v>2.4960998439937619E-2</v>
      </c>
      <c r="DA18">
        <v>2.5114155251141558E-2</v>
      </c>
      <c r="DB18">
        <v>2.5241276911655518E-2</v>
      </c>
      <c r="DC18">
        <v>2.0275162925416319E-2</v>
      </c>
      <c r="DD18">
        <v>2.4840312278211471E-2</v>
      </c>
      <c r="DE18">
        <v>2.4930747922437758E-2</v>
      </c>
      <c r="DF18">
        <v>2.4999999999999946E-2</v>
      </c>
      <c r="DG18">
        <v>2.0435069215557055E-2</v>
      </c>
      <c r="DH18">
        <v>2.5193798449612323E-2</v>
      </c>
      <c r="DI18">
        <v>2.5204788909892903E-2</v>
      </c>
      <c r="DJ18">
        <v>2.4585125998770874E-2</v>
      </c>
      <c r="DK18">
        <v>2.0395920815836823E-2</v>
      </c>
      <c r="DL18">
        <v>2.5279247501469704E-2</v>
      </c>
      <c r="DM18">
        <v>2.5229357798165004E-2</v>
      </c>
      <c r="DN18">
        <v>2.4608501118568306E-2</v>
      </c>
      <c r="DO18">
        <v>2.0742358078602564E-2</v>
      </c>
      <c r="DP18">
        <v>2.4598930481283469E-2</v>
      </c>
      <c r="DQ18">
        <v>2.5052192066805867E-2</v>
      </c>
      <c r="DR18">
        <v>2.4949083503054911E-2</v>
      </c>
      <c r="DU18">
        <v>0.29000000000000092</v>
      </c>
    </row>
    <row r="19" spans="1:125" x14ac:dyDescent="0.25">
      <c r="A19">
        <v>2</v>
      </c>
      <c r="B19" t="s">
        <v>132</v>
      </c>
      <c r="C19" t="s">
        <v>131</v>
      </c>
      <c r="D19">
        <v>2</v>
      </c>
      <c r="E19" t="s">
        <v>40</v>
      </c>
      <c r="N19">
        <v>7.72</v>
      </c>
      <c r="O19">
        <v>7.94</v>
      </c>
      <c r="P19">
        <v>8.11</v>
      </c>
      <c r="Q19">
        <v>8.31</v>
      </c>
      <c r="R19">
        <v>8.52</v>
      </c>
      <c r="S19">
        <v>8.73</v>
      </c>
      <c r="T19">
        <v>8.91</v>
      </c>
      <c r="U19">
        <v>9.1300000000000008</v>
      </c>
      <c r="V19">
        <v>9.36</v>
      </c>
      <c r="W19">
        <v>9.59</v>
      </c>
      <c r="X19">
        <v>9.7799999999999994</v>
      </c>
      <c r="Y19">
        <v>10.029999999999999</v>
      </c>
      <c r="Z19">
        <v>10.28</v>
      </c>
      <c r="AA19">
        <v>10.54</v>
      </c>
      <c r="AB19">
        <v>10.75</v>
      </c>
      <c r="AC19">
        <v>11.01</v>
      </c>
      <c r="AD19">
        <v>11.29</v>
      </c>
      <c r="AE19">
        <v>11.57</v>
      </c>
      <c r="AF19">
        <v>11.8</v>
      </c>
      <c r="AG19">
        <v>12.1</v>
      </c>
      <c r="AH19">
        <v>12.4</v>
      </c>
      <c r="AI19">
        <v>12.71</v>
      </c>
      <c r="AJ19">
        <v>12.96</v>
      </c>
      <c r="AK19">
        <v>13.29</v>
      </c>
      <c r="AL19">
        <v>13.62</v>
      </c>
      <c r="AM19">
        <v>13.96</v>
      </c>
      <c r="AN19">
        <v>14.24</v>
      </c>
      <c r="AO19">
        <v>14.6</v>
      </c>
      <c r="AP19">
        <v>14.96</v>
      </c>
      <c r="AQ19">
        <v>15.34</v>
      </c>
      <c r="AT19">
        <v>7.53</v>
      </c>
      <c r="AU19">
        <v>7.72</v>
      </c>
      <c r="AV19">
        <v>7.94</v>
      </c>
      <c r="AW19">
        <v>8.11</v>
      </c>
      <c r="AX19">
        <v>8.31</v>
      </c>
      <c r="AY19">
        <v>8.52</v>
      </c>
      <c r="AZ19">
        <v>8.73</v>
      </c>
      <c r="BA19">
        <v>8.91</v>
      </c>
      <c r="BB19">
        <v>9.1300000000000008</v>
      </c>
      <c r="BC19">
        <v>9.36</v>
      </c>
      <c r="BD19">
        <v>9.59</v>
      </c>
      <c r="BE19">
        <v>9.7799999999999994</v>
      </c>
      <c r="BF19">
        <v>10.029999999999999</v>
      </c>
      <c r="BG19">
        <v>10.28</v>
      </c>
      <c r="BH19">
        <v>10.54</v>
      </c>
      <c r="BI19">
        <v>10.75</v>
      </c>
      <c r="BJ19">
        <v>11.01</v>
      </c>
      <c r="BK19">
        <v>11.29</v>
      </c>
      <c r="BL19">
        <v>11.57</v>
      </c>
      <c r="BM19">
        <v>11.8</v>
      </c>
      <c r="BN19">
        <v>12.1</v>
      </c>
      <c r="BO19">
        <v>12.4</v>
      </c>
      <c r="BP19">
        <v>12.71</v>
      </c>
      <c r="BQ19">
        <v>12.96</v>
      </c>
      <c r="BR19">
        <v>13.29</v>
      </c>
      <c r="BS19">
        <v>13.62</v>
      </c>
      <c r="BT19">
        <v>13.96</v>
      </c>
      <c r="BU19">
        <v>14.24</v>
      </c>
      <c r="BV19">
        <v>14.6</v>
      </c>
      <c r="BW19">
        <v>14.96</v>
      </c>
      <c r="BX19">
        <v>15.34</v>
      </c>
      <c r="BZ19">
        <v>0.4021814217826869</v>
      </c>
      <c r="CA19">
        <v>0.4021814217826869</v>
      </c>
      <c r="CC19">
        <v>7.3571931808599471</v>
      </c>
      <c r="CD19">
        <v>7.5219943081112088</v>
      </c>
      <c r="CE19">
        <v>7.6904869806129001</v>
      </c>
      <c r="CF19">
        <v>7.862753888978629</v>
      </c>
      <c r="CG19">
        <v>8.03887957609175</v>
      </c>
      <c r="CJ19">
        <v>7.2648472320000002</v>
      </c>
      <c r="CK19">
        <v>7.43</v>
      </c>
      <c r="CL19">
        <v>8.0399999999999991</v>
      </c>
      <c r="CO19" t="s">
        <v>40</v>
      </c>
      <c r="CP19">
        <v>2.8497409326424954E-2</v>
      </c>
      <c r="CQ19">
        <v>2.1410579345088041E-2</v>
      </c>
      <c r="CR19">
        <v>2.4660912453760921E-2</v>
      </c>
      <c r="CS19">
        <v>2.527075812274357E-2</v>
      </c>
      <c r="CT19">
        <v>2.4647887323943764E-2</v>
      </c>
      <c r="CU19">
        <v>2.0618556701030893E-2</v>
      </c>
      <c r="CV19">
        <v>2.469135802469143E-2</v>
      </c>
      <c r="CW19">
        <v>2.5191675794085284E-2</v>
      </c>
      <c r="CX19">
        <v>2.4572649572649621E-2</v>
      </c>
      <c r="CY19">
        <v>1.9812304483837279E-2</v>
      </c>
      <c r="CZ19">
        <v>2.556237218813906E-2</v>
      </c>
      <c r="DA19">
        <v>2.4925224327018946E-2</v>
      </c>
      <c r="DB19">
        <v>2.5291828793774299E-2</v>
      </c>
      <c r="DC19">
        <v>1.9924098671726839E-2</v>
      </c>
      <c r="DD19">
        <v>2.4186046511627889E-2</v>
      </c>
      <c r="DE19">
        <v>2.5431425976385046E-2</v>
      </c>
      <c r="DF19">
        <v>2.4800708591674152E-2</v>
      </c>
      <c r="DG19">
        <v>1.9878997407087332E-2</v>
      </c>
      <c r="DH19">
        <v>2.542372881355923E-2</v>
      </c>
      <c r="DI19">
        <v>2.4793388429752126E-2</v>
      </c>
      <c r="DJ19">
        <v>2.500000000000004E-2</v>
      </c>
      <c r="DK19">
        <v>1.9669551534225019E-2</v>
      </c>
      <c r="DL19">
        <v>2.546296296296283E-2</v>
      </c>
      <c r="DM19">
        <v>2.4830699774266371E-2</v>
      </c>
      <c r="DN19">
        <v>2.4963289280470018E-2</v>
      </c>
      <c r="DO19">
        <v>2.0057306590257833E-2</v>
      </c>
      <c r="DP19">
        <v>2.5280898876404456E-2</v>
      </c>
      <c r="DQ19">
        <v>2.4657534246575425E-2</v>
      </c>
      <c r="DR19">
        <v>2.5401069518716509E-2</v>
      </c>
      <c r="DU19">
        <v>0.22000000000000064</v>
      </c>
    </row>
    <row r="20" spans="1:125" x14ac:dyDescent="0.25">
      <c r="A20">
        <v>3</v>
      </c>
      <c r="C20" t="s">
        <v>133</v>
      </c>
      <c r="D20">
        <v>3</v>
      </c>
      <c r="E20" t="s">
        <v>134</v>
      </c>
      <c r="CG20" t="s">
        <v>289</v>
      </c>
      <c r="CO20" t="s">
        <v>134</v>
      </c>
      <c r="DU20">
        <v>0</v>
      </c>
    </row>
    <row r="21" spans="1:125" x14ac:dyDescent="0.25">
      <c r="A21">
        <v>3</v>
      </c>
      <c r="B21" t="s">
        <v>134</v>
      </c>
      <c r="C21" t="s">
        <v>133</v>
      </c>
      <c r="D21">
        <v>3</v>
      </c>
      <c r="E21" t="s">
        <v>38</v>
      </c>
      <c r="F21" t="s">
        <v>128</v>
      </c>
      <c r="N21">
        <v>15.63</v>
      </c>
      <c r="O21">
        <v>16.079999999999998</v>
      </c>
      <c r="P21">
        <v>16.73</v>
      </c>
      <c r="Q21">
        <v>17.149999999999999</v>
      </c>
      <c r="R21">
        <v>17.579999999999998</v>
      </c>
      <c r="S21">
        <v>18.02</v>
      </c>
      <c r="T21">
        <v>18.84</v>
      </c>
      <c r="U21">
        <v>19.309999999999999</v>
      </c>
      <c r="V21">
        <v>19.79</v>
      </c>
      <c r="W21">
        <v>20.29</v>
      </c>
      <c r="X21">
        <v>20.57</v>
      </c>
      <c r="Y21">
        <v>21.08</v>
      </c>
      <c r="Z21">
        <v>21.61</v>
      </c>
      <c r="AA21">
        <v>22.15</v>
      </c>
      <c r="AB21">
        <v>22.39</v>
      </c>
      <c r="AC21">
        <v>22.94</v>
      </c>
      <c r="AD21">
        <v>23.52</v>
      </c>
      <c r="AE21">
        <v>24.11</v>
      </c>
      <c r="AF21">
        <v>24.34</v>
      </c>
      <c r="AG21">
        <v>24.95</v>
      </c>
      <c r="AH21">
        <v>25.58</v>
      </c>
      <c r="AI21">
        <v>26.22</v>
      </c>
      <c r="AJ21">
        <v>26.39</v>
      </c>
      <c r="AK21">
        <v>27.05</v>
      </c>
      <c r="AL21">
        <v>27.72</v>
      </c>
      <c r="AM21">
        <v>28.42</v>
      </c>
      <c r="AN21">
        <v>28.67</v>
      </c>
      <c r="AO21">
        <v>29.39</v>
      </c>
      <c r="AP21">
        <v>30.13</v>
      </c>
      <c r="AQ21">
        <v>30.88</v>
      </c>
      <c r="AT21">
        <v>16.28</v>
      </c>
      <c r="AU21">
        <v>15.63</v>
      </c>
      <c r="AV21">
        <v>16.079999999999998</v>
      </c>
      <c r="AW21">
        <v>16.73</v>
      </c>
      <c r="AX21">
        <v>17.149999999999999</v>
      </c>
      <c r="AY21">
        <v>17.579999999999998</v>
      </c>
      <c r="AZ21">
        <v>18.02</v>
      </c>
      <c r="BA21">
        <v>18.84</v>
      </c>
      <c r="BB21">
        <v>19.309999999999999</v>
      </c>
      <c r="BC21">
        <v>19.79</v>
      </c>
      <c r="BD21">
        <v>20.29</v>
      </c>
      <c r="BE21">
        <v>20.57</v>
      </c>
      <c r="BF21">
        <v>21.08</v>
      </c>
      <c r="BG21">
        <v>21.61</v>
      </c>
      <c r="BH21">
        <v>22.15</v>
      </c>
      <c r="BI21">
        <v>22.39</v>
      </c>
      <c r="BJ21">
        <v>22.94</v>
      </c>
      <c r="BK21">
        <v>23.52</v>
      </c>
      <c r="BL21">
        <v>24.11</v>
      </c>
      <c r="BM21">
        <v>24.34</v>
      </c>
      <c r="BN21">
        <v>24.95</v>
      </c>
      <c r="BO21">
        <v>25.58</v>
      </c>
      <c r="BP21">
        <v>26.22</v>
      </c>
      <c r="BQ21">
        <v>26.39</v>
      </c>
      <c r="BR21">
        <v>27.05</v>
      </c>
      <c r="BS21">
        <v>27.72</v>
      </c>
      <c r="BT21">
        <v>28.42</v>
      </c>
      <c r="BU21">
        <v>28.67</v>
      </c>
      <c r="BV21">
        <v>29.39</v>
      </c>
      <c r="BW21">
        <v>30.13</v>
      </c>
      <c r="BX21">
        <v>30.88</v>
      </c>
      <c r="CC21">
        <v>17.434905946218205</v>
      </c>
      <c r="CD21">
        <v>17.825447839413489</v>
      </c>
      <c r="CE21">
        <v>18.224737871016348</v>
      </c>
      <c r="CF21">
        <v>18.632971999327115</v>
      </c>
      <c r="CG21">
        <v>19.050350572112041</v>
      </c>
      <c r="CJ21">
        <v>28.58</v>
      </c>
      <c r="CK21">
        <v>18.63</v>
      </c>
      <c r="CL21">
        <v>19.05</v>
      </c>
      <c r="CO21" t="s">
        <v>38</v>
      </c>
      <c r="CP21">
        <v>2.8790786948176422E-2</v>
      </c>
      <c r="CQ21">
        <v>4.0422885572139439E-2</v>
      </c>
      <c r="CR21">
        <v>2.510460251046014E-2</v>
      </c>
      <c r="CS21">
        <v>2.5072886297376078E-2</v>
      </c>
      <c r="CT21">
        <v>2.5028441410694047E-2</v>
      </c>
      <c r="CU21">
        <v>4.5504994450610452E-2</v>
      </c>
      <c r="CV21">
        <v>2.4946921443736669E-2</v>
      </c>
      <c r="CW21">
        <v>2.4857586742620428E-2</v>
      </c>
      <c r="CX21">
        <v>2.5265285497726126E-2</v>
      </c>
      <c r="CY21">
        <v>1.3799901429275561E-2</v>
      </c>
      <c r="CZ21">
        <v>2.479338842975197E-2</v>
      </c>
      <c r="DA21">
        <v>2.514231499051239E-2</v>
      </c>
      <c r="DB21">
        <v>2.4988431281813935E-2</v>
      </c>
      <c r="DC21">
        <v>1.0835214446952686E-2</v>
      </c>
      <c r="DD21">
        <v>2.4564537740062561E-2</v>
      </c>
      <c r="DE21">
        <v>2.5283347863992951E-2</v>
      </c>
      <c r="DF21">
        <v>2.5085034013605435E-2</v>
      </c>
      <c r="DG21">
        <v>9.5396101202820591E-3</v>
      </c>
      <c r="DH21">
        <v>2.5061626951520109E-2</v>
      </c>
      <c r="DI21">
        <v>2.5250501002003968E-2</v>
      </c>
      <c r="DJ21">
        <v>2.5019546520719336E-2</v>
      </c>
      <c r="DK21">
        <v>6.4836003051106676E-3</v>
      </c>
      <c r="DL21">
        <v>2.500947328533536E-2</v>
      </c>
      <c r="DM21">
        <v>2.4768946395563703E-2</v>
      </c>
      <c r="DN21">
        <v>2.5252525252525356E-2</v>
      </c>
      <c r="DO21">
        <v>8.7966220971147074E-3</v>
      </c>
      <c r="DP21">
        <v>2.5113358911754407E-2</v>
      </c>
      <c r="DQ21">
        <v>2.5178632187818933E-2</v>
      </c>
      <c r="DR21">
        <v>2.4892134085628941E-2</v>
      </c>
      <c r="DU21">
        <v>0.44999999999999751</v>
      </c>
    </row>
    <row r="22" spans="1:125" x14ac:dyDescent="0.25">
      <c r="A22">
        <v>3</v>
      </c>
      <c r="B22" t="s">
        <v>134</v>
      </c>
      <c r="C22" t="s">
        <v>133</v>
      </c>
      <c r="D22">
        <v>3</v>
      </c>
      <c r="E22" t="s">
        <v>40</v>
      </c>
      <c r="N22">
        <v>3.38</v>
      </c>
      <c r="O22">
        <v>3.48</v>
      </c>
      <c r="P22">
        <v>3.55</v>
      </c>
      <c r="Q22">
        <v>3.64</v>
      </c>
      <c r="R22">
        <v>3.73</v>
      </c>
      <c r="S22">
        <v>3.83</v>
      </c>
      <c r="T22">
        <v>3.9</v>
      </c>
      <c r="U22">
        <v>4</v>
      </c>
      <c r="V22">
        <v>4.0999999999999996</v>
      </c>
      <c r="W22">
        <v>4.2</v>
      </c>
      <c r="X22">
        <v>4.29</v>
      </c>
      <c r="Y22">
        <v>4.3899999999999997</v>
      </c>
      <c r="Z22">
        <v>4.5</v>
      </c>
      <c r="AA22">
        <v>4.62</v>
      </c>
      <c r="AB22">
        <v>4.71</v>
      </c>
      <c r="AC22">
        <v>4.83</v>
      </c>
      <c r="AD22">
        <v>4.95</v>
      </c>
      <c r="AE22">
        <v>5.07</v>
      </c>
      <c r="AF22">
        <v>5.17</v>
      </c>
      <c r="AG22">
        <v>5.3</v>
      </c>
      <c r="AH22">
        <v>5.43</v>
      </c>
      <c r="AI22">
        <v>5.57</v>
      </c>
      <c r="AJ22">
        <v>5.68</v>
      </c>
      <c r="AK22">
        <v>5.82</v>
      </c>
      <c r="AL22">
        <v>5.97</v>
      </c>
      <c r="AM22">
        <v>6.12</v>
      </c>
      <c r="AN22">
        <v>6.24</v>
      </c>
      <c r="AO22">
        <v>6.39</v>
      </c>
      <c r="AP22">
        <v>6.55</v>
      </c>
      <c r="AQ22">
        <v>6.72</v>
      </c>
      <c r="AT22">
        <v>3.3</v>
      </c>
      <c r="AU22">
        <v>3.38</v>
      </c>
      <c r="AV22">
        <v>3.48</v>
      </c>
      <c r="AW22">
        <v>3.55</v>
      </c>
      <c r="AX22">
        <v>3.64</v>
      </c>
      <c r="AY22">
        <v>3.73</v>
      </c>
      <c r="AZ22">
        <v>3.83</v>
      </c>
      <c r="BA22">
        <v>3.9</v>
      </c>
      <c r="BB22">
        <v>4</v>
      </c>
      <c r="BC22">
        <v>4.0999999999999996</v>
      </c>
      <c r="BD22">
        <v>4.2</v>
      </c>
      <c r="BE22">
        <v>4.29</v>
      </c>
      <c r="BF22">
        <v>4.3899999999999997</v>
      </c>
      <c r="BG22">
        <v>4.5</v>
      </c>
      <c r="BH22">
        <v>4.62</v>
      </c>
      <c r="BI22">
        <v>4.71</v>
      </c>
      <c r="BJ22">
        <v>4.83</v>
      </c>
      <c r="BK22">
        <v>4.95</v>
      </c>
      <c r="BL22">
        <v>5.07</v>
      </c>
      <c r="BM22">
        <v>5.17</v>
      </c>
      <c r="BN22">
        <v>5.3</v>
      </c>
      <c r="BO22">
        <v>5.43</v>
      </c>
      <c r="BP22">
        <v>5.57</v>
      </c>
      <c r="BQ22">
        <v>5.68</v>
      </c>
      <c r="BR22">
        <v>5.82</v>
      </c>
      <c r="BS22">
        <v>5.97</v>
      </c>
      <c r="BT22">
        <v>6.12</v>
      </c>
      <c r="BU22">
        <v>6.24</v>
      </c>
      <c r="BV22">
        <v>6.39</v>
      </c>
      <c r="BW22">
        <v>6.55</v>
      </c>
      <c r="BX22">
        <v>6.72</v>
      </c>
      <c r="BZ22">
        <v>0.50627645265857091</v>
      </c>
      <c r="CC22">
        <v>1.9595488540367925</v>
      </c>
      <c r="CD22">
        <v>2.0034427483672159</v>
      </c>
      <c r="CE22">
        <v>2.0483198659306416</v>
      </c>
      <c r="CF22">
        <v>2.0942022309274879</v>
      </c>
      <c r="CG22">
        <v>2.1411123609002636</v>
      </c>
      <c r="CJ22">
        <v>1.8501841151999998</v>
      </c>
      <c r="CK22">
        <v>1.89</v>
      </c>
      <c r="CL22">
        <v>2.14</v>
      </c>
      <c r="CO22" t="s">
        <v>40</v>
      </c>
      <c r="CP22">
        <v>2.9585798816568074E-2</v>
      </c>
      <c r="CQ22">
        <v>2.0114942528735587E-2</v>
      </c>
      <c r="CR22">
        <v>2.5352112676056426E-2</v>
      </c>
      <c r="CS22">
        <v>2.4725274725274686E-2</v>
      </c>
      <c r="CT22">
        <v>2.6809651474530856E-2</v>
      </c>
      <c r="CU22">
        <v>1.8276762402088732E-2</v>
      </c>
      <c r="CV22">
        <v>2.5641025641025664E-2</v>
      </c>
      <c r="CW22">
        <v>2.4999999999999911E-2</v>
      </c>
      <c r="CX22">
        <v>2.4390243902439157E-2</v>
      </c>
      <c r="CY22">
        <v>2.1428571428571394E-2</v>
      </c>
      <c r="CZ22">
        <v>2.3310023310023228E-2</v>
      </c>
      <c r="DA22">
        <v>2.5056947608200531E-2</v>
      </c>
      <c r="DB22">
        <v>2.6666666666666689E-2</v>
      </c>
      <c r="DC22">
        <v>1.9480519480519449E-2</v>
      </c>
      <c r="DD22">
        <v>2.5477707006369449E-2</v>
      </c>
      <c r="DE22">
        <v>2.4844720496894433E-2</v>
      </c>
      <c r="DF22">
        <v>2.4242424242424263E-2</v>
      </c>
      <c r="DG22">
        <v>1.9723865877711959E-2</v>
      </c>
      <c r="DH22">
        <v>2.5145067698259166E-2</v>
      </c>
      <c r="DI22">
        <v>2.4528301886792434E-2</v>
      </c>
      <c r="DJ22">
        <v>2.5782688766114288E-2</v>
      </c>
      <c r="DK22">
        <v>1.9748653500897564E-2</v>
      </c>
      <c r="DL22">
        <v>2.4647887323943764E-2</v>
      </c>
      <c r="DM22">
        <v>2.5773195876288568E-2</v>
      </c>
      <c r="DN22">
        <v>2.5125628140703578E-2</v>
      </c>
      <c r="DO22">
        <v>1.9607843137254919E-2</v>
      </c>
      <c r="DP22">
        <v>2.4038461538461453E-2</v>
      </c>
      <c r="DQ22">
        <v>2.5039123630672951E-2</v>
      </c>
      <c r="DR22">
        <v>2.5954198473282432E-2</v>
      </c>
      <c r="DU22">
        <v>0.10000000000000009</v>
      </c>
    </row>
    <row r="23" spans="1:125" x14ac:dyDescent="0.25">
      <c r="A23">
        <v>3</v>
      </c>
      <c r="C23" t="s">
        <v>133</v>
      </c>
      <c r="D23">
        <v>4</v>
      </c>
      <c r="E23" t="s">
        <v>135</v>
      </c>
      <c r="CG23" t="s">
        <v>289</v>
      </c>
      <c r="CO23" t="s">
        <v>135</v>
      </c>
      <c r="DU23">
        <v>0</v>
      </c>
    </row>
    <row r="24" spans="1:125" x14ac:dyDescent="0.25">
      <c r="A24">
        <v>4</v>
      </c>
      <c r="B24" t="s">
        <v>135</v>
      </c>
      <c r="C24" t="s">
        <v>136</v>
      </c>
      <c r="D24">
        <v>4</v>
      </c>
      <c r="E24" t="s">
        <v>38</v>
      </c>
      <c r="F24" t="s">
        <v>128</v>
      </c>
      <c r="N24">
        <v>11.7</v>
      </c>
      <c r="O24">
        <v>12.03</v>
      </c>
      <c r="P24">
        <v>12.79</v>
      </c>
      <c r="Q24">
        <v>13.11</v>
      </c>
      <c r="R24">
        <v>13.44</v>
      </c>
      <c r="S24">
        <v>13.77</v>
      </c>
      <c r="T24">
        <v>14.68</v>
      </c>
      <c r="U24">
        <v>15.04</v>
      </c>
      <c r="V24">
        <v>15.42</v>
      </c>
      <c r="W24">
        <v>15.8</v>
      </c>
      <c r="X24">
        <v>16.899999999999999</v>
      </c>
      <c r="Y24">
        <v>17.32</v>
      </c>
      <c r="Z24">
        <v>17.760000000000002</v>
      </c>
      <c r="AA24">
        <v>18.2</v>
      </c>
      <c r="AB24">
        <v>19.170000000000002</v>
      </c>
      <c r="AC24">
        <v>19.649999999999999</v>
      </c>
      <c r="AD24">
        <v>20.14</v>
      </c>
      <c r="AE24">
        <v>20.64</v>
      </c>
      <c r="AF24">
        <v>21.49</v>
      </c>
      <c r="AG24">
        <v>22.03</v>
      </c>
      <c r="AH24">
        <v>22.58</v>
      </c>
      <c r="AI24">
        <v>23.14</v>
      </c>
      <c r="AJ24">
        <v>24.16</v>
      </c>
      <c r="AK24">
        <v>24.76</v>
      </c>
      <c r="AL24">
        <v>25.38</v>
      </c>
      <c r="AM24">
        <v>26.01</v>
      </c>
      <c r="AN24">
        <v>26.36</v>
      </c>
      <c r="AO24">
        <v>27.02</v>
      </c>
      <c r="AP24">
        <v>27.7</v>
      </c>
      <c r="AQ24">
        <v>28.39</v>
      </c>
      <c r="AT24">
        <v>13.51</v>
      </c>
      <c r="AU24">
        <v>11.7</v>
      </c>
      <c r="AV24">
        <v>12.03</v>
      </c>
      <c r="AW24">
        <v>12.79</v>
      </c>
      <c r="AX24">
        <v>13.11</v>
      </c>
      <c r="AY24">
        <v>13.44</v>
      </c>
      <c r="AZ24">
        <v>13.77</v>
      </c>
      <c r="BA24">
        <v>14.68</v>
      </c>
      <c r="BB24">
        <v>15.04</v>
      </c>
      <c r="BC24">
        <v>15.42</v>
      </c>
      <c r="BD24">
        <v>15.8</v>
      </c>
      <c r="BE24">
        <v>16.899999999999999</v>
      </c>
      <c r="BF24">
        <v>17.32</v>
      </c>
      <c r="BG24">
        <v>17.760000000000002</v>
      </c>
      <c r="BH24">
        <v>18.2</v>
      </c>
      <c r="BI24">
        <v>19.170000000000002</v>
      </c>
      <c r="BJ24">
        <v>19.649999999999999</v>
      </c>
      <c r="BK24">
        <v>20.14</v>
      </c>
      <c r="BL24">
        <v>20.64</v>
      </c>
      <c r="BM24">
        <v>21.49</v>
      </c>
      <c r="BN24">
        <v>22.03</v>
      </c>
      <c r="BO24">
        <v>22.58</v>
      </c>
      <c r="BP24">
        <v>23.14</v>
      </c>
      <c r="BQ24">
        <v>24.16</v>
      </c>
      <c r="BR24">
        <v>24.76</v>
      </c>
      <c r="BS24">
        <v>25.38</v>
      </c>
      <c r="BT24">
        <v>26.01</v>
      </c>
      <c r="BU24">
        <v>26.36</v>
      </c>
      <c r="BV24">
        <v>27.02</v>
      </c>
      <c r="BW24">
        <v>27.7</v>
      </c>
      <c r="BX24">
        <v>28.39</v>
      </c>
      <c r="CC24">
        <v>12.287072929619836</v>
      </c>
      <c r="CD24">
        <v>12.56230336324332</v>
      </c>
      <c r="CE24">
        <v>12.843698958579969</v>
      </c>
      <c r="CF24">
        <v>13.131397815252159</v>
      </c>
      <c r="CG24">
        <v>13.425541126313806</v>
      </c>
      <c r="CJ24">
        <v>13.06</v>
      </c>
      <c r="CK24">
        <v>13.06</v>
      </c>
      <c r="CL24">
        <v>13.13</v>
      </c>
      <c r="CO24" t="s">
        <v>38</v>
      </c>
      <c r="CP24">
        <v>2.8205128205128212E-2</v>
      </c>
      <c r="CQ24">
        <v>6.3175394846217772E-2</v>
      </c>
      <c r="CR24">
        <v>2.5019546520719336E-2</v>
      </c>
      <c r="CS24">
        <v>2.5171624713958816E-2</v>
      </c>
      <c r="CT24">
        <v>2.4553571428571435E-2</v>
      </c>
      <c r="CU24">
        <v>6.6085693536673942E-2</v>
      </c>
      <c r="CV24">
        <v>2.4523160762942742E-2</v>
      </c>
      <c r="CW24">
        <v>2.5265957446808564E-2</v>
      </c>
      <c r="CX24">
        <v>2.4643320363164772E-2</v>
      </c>
      <c r="CY24">
        <v>6.962025316455682E-2</v>
      </c>
      <c r="CZ24">
        <v>2.4852071005917263E-2</v>
      </c>
      <c r="DA24">
        <v>2.540415704387998E-2</v>
      </c>
      <c r="DB24">
        <v>2.4774774774774643E-2</v>
      </c>
      <c r="DC24">
        <v>5.3296703296703433E-2</v>
      </c>
      <c r="DD24">
        <v>2.503912363067276E-2</v>
      </c>
      <c r="DE24">
        <v>2.4936386768447939E-2</v>
      </c>
      <c r="DF24">
        <v>2.4826216484607744E-2</v>
      </c>
      <c r="DG24">
        <v>4.1182170542635552E-2</v>
      </c>
      <c r="DH24">
        <v>2.5127966496044801E-2</v>
      </c>
      <c r="DI24">
        <v>2.4965955515206407E-2</v>
      </c>
      <c r="DJ24">
        <v>2.4800708591674152E-2</v>
      </c>
      <c r="DK24">
        <v>4.407951598962833E-2</v>
      </c>
      <c r="DL24">
        <v>2.4834437086092773E-2</v>
      </c>
      <c r="DM24">
        <v>2.5040387722132369E-2</v>
      </c>
      <c r="DN24">
        <v>2.4822695035461095E-2</v>
      </c>
      <c r="DO24">
        <v>1.3456362937331713E-2</v>
      </c>
      <c r="DP24">
        <v>2.5037936267071327E-2</v>
      </c>
      <c r="DQ24">
        <v>2.5166543301258316E-2</v>
      </c>
      <c r="DR24">
        <v>2.4909747292418818E-2</v>
      </c>
      <c r="DU24">
        <v>0.33000000000000007</v>
      </c>
    </row>
    <row r="25" spans="1:125" x14ac:dyDescent="0.25">
      <c r="A25">
        <v>4</v>
      </c>
      <c r="B25" t="s">
        <v>135</v>
      </c>
      <c r="C25" t="s">
        <v>136</v>
      </c>
      <c r="D25">
        <v>4</v>
      </c>
      <c r="E25" t="s">
        <v>40</v>
      </c>
      <c r="N25">
        <v>1.56</v>
      </c>
      <c r="O25">
        <v>1.61</v>
      </c>
      <c r="P25">
        <v>1.65</v>
      </c>
      <c r="Q25">
        <v>1.69</v>
      </c>
      <c r="R25">
        <v>1.73</v>
      </c>
      <c r="S25">
        <v>1.77</v>
      </c>
      <c r="T25">
        <v>1.82</v>
      </c>
      <c r="U25">
        <v>1.86</v>
      </c>
      <c r="V25">
        <v>1.91</v>
      </c>
      <c r="W25">
        <v>1.96</v>
      </c>
      <c r="X25">
        <v>2.0099999999999998</v>
      </c>
      <c r="Y25">
        <v>2.06</v>
      </c>
      <c r="Z25">
        <v>2.11</v>
      </c>
      <c r="AA25">
        <v>2.16</v>
      </c>
      <c r="AB25">
        <v>2.2200000000000002</v>
      </c>
      <c r="AC25">
        <v>2.27</v>
      </c>
      <c r="AD25">
        <v>2.33</v>
      </c>
      <c r="AE25">
        <v>2.39</v>
      </c>
      <c r="AF25">
        <v>2.4500000000000002</v>
      </c>
      <c r="AG25">
        <v>2.5099999999999998</v>
      </c>
      <c r="AH25">
        <v>2.57</v>
      </c>
      <c r="AI25">
        <v>2.64</v>
      </c>
      <c r="AJ25">
        <v>2.71</v>
      </c>
      <c r="AK25">
        <v>2.78</v>
      </c>
      <c r="AL25">
        <v>2.84</v>
      </c>
      <c r="AM25">
        <v>2.92</v>
      </c>
      <c r="AN25">
        <v>2.99</v>
      </c>
      <c r="AO25">
        <v>3.07</v>
      </c>
      <c r="AP25">
        <v>3.15</v>
      </c>
      <c r="AQ25">
        <v>3.22</v>
      </c>
      <c r="AT25">
        <v>1.52</v>
      </c>
      <c r="AU25">
        <v>1.56</v>
      </c>
      <c r="AV25">
        <v>1.61</v>
      </c>
      <c r="AW25">
        <v>1.65</v>
      </c>
      <c r="AX25">
        <v>1.69</v>
      </c>
      <c r="AY25">
        <v>1.73</v>
      </c>
      <c r="AZ25">
        <v>1.77</v>
      </c>
      <c r="BA25">
        <v>1.82</v>
      </c>
      <c r="BB25">
        <v>1.86</v>
      </c>
      <c r="BC25">
        <v>1.91</v>
      </c>
      <c r="BD25">
        <v>1.96</v>
      </c>
      <c r="BE25">
        <v>2.0099999999999998</v>
      </c>
      <c r="BF25">
        <v>2.06</v>
      </c>
      <c r="BG25">
        <v>2.11</v>
      </c>
      <c r="BH25">
        <v>2.16</v>
      </c>
      <c r="BI25">
        <v>2.2200000000000002</v>
      </c>
      <c r="BJ25">
        <v>2.27</v>
      </c>
      <c r="BK25">
        <v>2.33</v>
      </c>
      <c r="BL25">
        <v>2.39</v>
      </c>
      <c r="BM25">
        <v>2.4500000000000002</v>
      </c>
      <c r="BN25">
        <v>2.5099999999999998</v>
      </c>
      <c r="BO25">
        <v>2.57</v>
      </c>
      <c r="BP25">
        <v>2.64</v>
      </c>
      <c r="BQ25">
        <v>2.71</v>
      </c>
      <c r="BR25">
        <v>2.78</v>
      </c>
      <c r="BS25">
        <v>2.84</v>
      </c>
      <c r="BT25">
        <v>2.92</v>
      </c>
      <c r="BU25">
        <v>2.99</v>
      </c>
      <c r="BV25">
        <v>3.07</v>
      </c>
      <c r="BW25">
        <v>3.15</v>
      </c>
      <c r="BX25">
        <v>3.22</v>
      </c>
      <c r="BZ25">
        <v>0.48437051700361899</v>
      </c>
      <c r="CC25">
        <v>1.0119194338236228</v>
      </c>
      <c r="CD25">
        <v>1.0345864291412721</v>
      </c>
      <c r="CE25">
        <v>1.0577611651540364</v>
      </c>
      <c r="CF25">
        <v>1.0814550152534868</v>
      </c>
      <c r="CG25">
        <v>1.1056796075951649</v>
      </c>
      <c r="CJ25">
        <v>1.0345864291412719</v>
      </c>
      <c r="CK25">
        <v>1.06</v>
      </c>
      <c r="CL25">
        <v>1.08</v>
      </c>
      <c r="CO25" t="s">
        <v>40</v>
      </c>
      <c r="CP25">
        <v>3.2051282051282076E-2</v>
      </c>
      <c r="CQ25">
        <v>2.4844720496894294E-2</v>
      </c>
      <c r="CR25">
        <v>2.4242424242424267E-2</v>
      </c>
      <c r="CS25">
        <v>2.3668639053254458E-2</v>
      </c>
      <c r="CT25">
        <v>2.3121387283237014E-2</v>
      </c>
      <c r="CU25">
        <v>2.8248587570621493E-2</v>
      </c>
      <c r="CV25">
        <v>2.1978021978021997E-2</v>
      </c>
      <c r="CW25">
        <v>2.688172043010743E-2</v>
      </c>
      <c r="CX25">
        <v>2.6178010471204213E-2</v>
      </c>
      <c r="CY25">
        <v>2.5510204081632563E-2</v>
      </c>
      <c r="CZ25">
        <v>2.48756218905474E-2</v>
      </c>
      <c r="DA25">
        <v>2.4271844660194088E-2</v>
      </c>
      <c r="DB25">
        <v>2.3696682464455103E-2</v>
      </c>
      <c r="DC25">
        <v>2.7777777777777801E-2</v>
      </c>
      <c r="DD25">
        <v>2.2522522522522442E-2</v>
      </c>
      <c r="DE25">
        <v>2.6431718061674034E-2</v>
      </c>
      <c r="DF25">
        <v>2.5751072961373411E-2</v>
      </c>
      <c r="DG25">
        <v>2.5104602510460271E-2</v>
      </c>
      <c r="DH25">
        <v>2.4489795918367186E-2</v>
      </c>
      <c r="DI25">
        <v>2.3904382470119546E-2</v>
      </c>
      <c r="DJ25">
        <v>2.7237354085603224E-2</v>
      </c>
      <c r="DK25">
        <v>2.6515151515151453E-2</v>
      </c>
      <c r="DL25">
        <v>2.5830258302582967E-2</v>
      </c>
      <c r="DM25">
        <v>2.1582733812949662E-2</v>
      </c>
      <c r="DN25">
        <v>2.8169014084507067E-2</v>
      </c>
      <c r="DO25">
        <v>2.3972602739726127E-2</v>
      </c>
      <c r="DP25">
        <v>2.6755852842809239E-2</v>
      </c>
      <c r="DQ25">
        <v>2.605863192182413E-2</v>
      </c>
      <c r="DR25">
        <v>2.2222222222222313E-2</v>
      </c>
      <c r="DU25">
        <v>5.0000000000000044E-2</v>
      </c>
    </row>
    <row r="26" spans="1:125" x14ac:dyDescent="0.25">
      <c r="A26">
        <v>5</v>
      </c>
      <c r="C26" t="s">
        <v>137</v>
      </c>
      <c r="D26">
        <v>5</v>
      </c>
      <c r="E26" t="s">
        <v>138</v>
      </c>
      <c r="CG26" t="s">
        <v>289</v>
      </c>
      <c r="CO26" t="s">
        <v>138</v>
      </c>
      <c r="DU26">
        <v>0</v>
      </c>
    </row>
    <row r="27" spans="1:125" x14ac:dyDescent="0.25">
      <c r="A27">
        <v>5</v>
      </c>
      <c r="B27" t="s">
        <v>138</v>
      </c>
      <c r="C27" t="s">
        <v>137</v>
      </c>
      <c r="D27">
        <v>5</v>
      </c>
      <c r="E27" t="s">
        <v>38</v>
      </c>
      <c r="F27" t="s">
        <v>128</v>
      </c>
      <c r="N27">
        <v>4.97</v>
      </c>
      <c r="O27">
        <v>5.1100000000000003</v>
      </c>
      <c r="P27">
        <v>5.19</v>
      </c>
      <c r="Q27">
        <v>5.32</v>
      </c>
      <c r="R27">
        <v>5.45</v>
      </c>
      <c r="S27">
        <v>5.59</v>
      </c>
      <c r="T27">
        <v>6.11</v>
      </c>
      <c r="U27">
        <v>6.26</v>
      </c>
      <c r="V27">
        <v>6.42</v>
      </c>
      <c r="W27">
        <v>6.58</v>
      </c>
      <c r="X27">
        <v>6.98</v>
      </c>
      <c r="Y27">
        <v>7.15</v>
      </c>
      <c r="Z27">
        <v>7.33</v>
      </c>
      <c r="AA27">
        <v>7.52</v>
      </c>
      <c r="AB27">
        <v>7.99</v>
      </c>
      <c r="AC27">
        <v>8.19</v>
      </c>
      <c r="AD27">
        <v>8.4</v>
      </c>
      <c r="AE27">
        <v>8.61</v>
      </c>
      <c r="AF27">
        <v>9.1999999999999993</v>
      </c>
      <c r="AG27">
        <v>9.43</v>
      </c>
      <c r="AH27">
        <v>9.67</v>
      </c>
      <c r="AI27">
        <v>9.91</v>
      </c>
      <c r="AJ27">
        <v>10.56</v>
      </c>
      <c r="AK27">
        <v>10.82</v>
      </c>
      <c r="AL27">
        <v>11.09</v>
      </c>
      <c r="AM27">
        <v>11.37</v>
      </c>
      <c r="AN27">
        <v>12.32</v>
      </c>
      <c r="AO27">
        <v>12.63</v>
      </c>
      <c r="AP27">
        <v>12.94</v>
      </c>
      <c r="AQ27">
        <v>13.27</v>
      </c>
      <c r="AT27">
        <v>5.79</v>
      </c>
      <c r="AU27">
        <v>4.97</v>
      </c>
      <c r="AV27">
        <v>5.1100000000000003</v>
      </c>
      <c r="AW27">
        <v>5.19</v>
      </c>
      <c r="AX27">
        <v>5.32</v>
      </c>
      <c r="AY27">
        <v>5.45</v>
      </c>
      <c r="AZ27">
        <v>5.59</v>
      </c>
      <c r="BA27">
        <v>6.11</v>
      </c>
      <c r="BB27">
        <v>6.26</v>
      </c>
      <c r="BC27">
        <v>6.42</v>
      </c>
      <c r="BD27">
        <v>6.58</v>
      </c>
      <c r="BE27">
        <v>6.98</v>
      </c>
      <c r="BF27">
        <v>7.15</v>
      </c>
      <c r="BG27">
        <v>7.33</v>
      </c>
      <c r="BH27">
        <v>7.52</v>
      </c>
      <c r="BI27">
        <v>7.99</v>
      </c>
      <c r="BJ27">
        <v>8.19</v>
      </c>
      <c r="BK27">
        <v>8.4</v>
      </c>
      <c r="BL27">
        <v>8.61</v>
      </c>
      <c r="BM27">
        <v>9.1999999999999993</v>
      </c>
      <c r="BN27">
        <v>9.43</v>
      </c>
      <c r="BO27">
        <v>9.67</v>
      </c>
      <c r="BP27">
        <v>9.91</v>
      </c>
      <c r="BQ27">
        <v>10.56</v>
      </c>
      <c r="BR27">
        <v>10.82</v>
      </c>
      <c r="BS27">
        <v>11.09</v>
      </c>
      <c r="BT27">
        <v>11.37</v>
      </c>
      <c r="BU27">
        <v>12.32</v>
      </c>
      <c r="BV27">
        <v>12.63</v>
      </c>
      <c r="BW27">
        <v>12.94</v>
      </c>
      <c r="BX27">
        <v>13.27</v>
      </c>
      <c r="CC27">
        <v>3.8346039705000132</v>
      </c>
      <c r="CD27">
        <v>3.9204990994392128</v>
      </c>
      <c r="CE27">
        <v>4.0083182792666516</v>
      </c>
      <c r="CF27">
        <v>4.0981046087222239</v>
      </c>
      <c r="CG27">
        <v>4.1899021519576021</v>
      </c>
      <c r="CJ27">
        <v>12.71</v>
      </c>
      <c r="CK27">
        <v>4.0999999999999996</v>
      </c>
      <c r="CL27">
        <v>4.1900000000000004</v>
      </c>
      <c r="CO27" t="s">
        <v>38</v>
      </c>
      <c r="CP27">
        <v>2.8169014084507157E-2</v>
      </c>
      <c r="CQ27">
        <v>1.5655577299412929E-2</v>
      </c>
      <c r="CR27">
        <v>2.5048169556840055E-2</v>
      </c>
      <c r="CS27">
        <v>2.4436090225563888E-2</v>
      </c>
      <c r="CT27">
        <v>2.5688073394495352E-2</v>
      </c>
      <c r="CU27">
        <v>9.302325581395357E-2</v>
      </c>
      <c r="CV27">
        <v>2.4549918166939355E-2</v>
      </c>
      <c r="CW27">
        <v>2.5559105431309927E-2</v>
      </c>
      <c r="CX27">
        <v>2.4922118380062329E-2</v>
      </c>
      <c r="CY27">
        <v>6.0790273556231053E-2</v>
      </c>
      <c r="CZ27">
        <v>2.4355300859598843E-2</v>
      </c>
      <c r="DA27">
        <v>2.5174825174825135E-2</v>
      </c>
      <c r="DB27">
        <v>2.5920873124147273E-2</v>
      </c>
      <c r="DC27">
        <v>6.2500000000000083E-2</v>
      </c>
      <c r="DD27">
        <v>2.5031289111389146E-2</v>
      </c>
      <c r="DE27">
        <v>2.5641025641025748E-2</v>
      </c>
      <c r="DF27">
        <v>2.499999999999989E-2</v>
      </c>
      <c r="DG27">
        <v>6.8524970963995346E-2</v>
      </c>
      <c r="DH27">
        <v>2.500000000000005E-2</v>
      </c>
      <c r="DI27">
        <v>2.5450689289501616E-2</v>
      </c>
      <c r="DJ27">
        <v>2.4819027921406434E-2</v>
      </c>
      <c r="DK27">
        <v>6.5590312815338073E-2</v>
      </c>
      <c r="DL27">
        <v>2.4621212121212099E-2</v>
      </c>
      <c r="DM27">
        <v>2.4953789279112713E-2</v>
      </c>
      <c r="DN27">
        <v>2.5247971145175775E-2</v>
      </c>
      <c r="DO27">
        <v>8.3553210202286815E-2</v>
      </c>
      <c r="DP27">
        <v>2.5162337662337702E-2</v>
      </c>
      <c r="DQ27">
        <v>2.4544734758511377E-2</v>
      </c>
      <c r="DR27">
        <v>2.5502318392581151E-2</v>
      </c>
      <c r="DU27">
        <v>0.14000000000000057</v>
      </c>
    </row>
    <row r="28" spans="1:125" x14ac:dyDescent="0.25">
      <c r="A28">
        <v>5</v>
      </c>
      <c r="B28" t="s">
        <v>138</v>
      </c>
      <c r="C28" t="s">
        <v>137</v>
      </c>
      <c r="D28">
        <v>5</v>
      </c>
      <c r="E28" t="s">
        <v>40</v>
      </c>
      <c r="N28">
        <v>0.81</v>
      </c>
      <c r="O28">
        <v>0.83</v>
      </c>
      <c r="P28">
        <v>0.85</v>
      </c>
      <c r="Q28">
        <v>0.87</v>
      </c>
      <c r="R28">
        <v>0.9</v>
      </c>
      <c r="S28">
        <v>0.92</v>
      </c>
      <c r="T28">
        <v>0.94</v>
      </c>
      <c r="U28">
        <v>0.96</v>
      </c>
      <c r="V28">
        <v>0.98</v>
      </c>
      <c r="W28">
        <v>1.01</v>
      </c>
      <c r="X28">
        <v>1.03</v>
      </c>
      <c r="Y28">
        <v>1.05</v>
      </c>
      <c r="Z28">
        <v>1.08</v>
      </c>
      <c r="AA28">
        <v>1.1100000000000001</v>
      </c>
      <c r="AB28">
        <v>1.1299999999999999</v>
      </c>
      <c r="AC28">
        <v>1.1599999999999999</v>
      </c>
      <c r="AD28">
        <v>1.19</v>
      </c>
      <c r="AE28">
        <v>1.22</v>
      </c>
      <c r="AF28">
        <v>1.24</v>
      </c>
      <c r="AG28">
        <v>1.27</v>
      </c>
      <c r="AH28">
        <v>1.3</v>
      </c>
      <c r="AI28">
        <v>1.34</v>
      </c>
      <c r="AJ28">
        <v>1.36</v>
      </c>
      <c r="AK28">
        <v>1.4</v>
      </c>
      <c r="AL28">
        <v>1.43</v>
      </c>
      <c r="AM28">
        <v>1.47</v>
      </c>
      <c r="AN28">
        <v>1.5</v>
      </c>
      <c r="AO28">
        <v>1.53</v>
      </c>
      <c r="AP28">
        <v>1.57</v>
      </c>
      <c r="AQ28">
        <v>1.61</v>
      </c>
      <c r="AT28">
        <v>0.79</v>
      </c>
      <c r="AU28">
        <v>0.81</v>
      </c>
      <c r="AV28">
        <v>0.83</v>
      </c>
      <c r="AW28">
        <v>0.85</v>
      </c>
      <c r="AX28">
        <v>0.87</v>
      </c>
      <c r="AY28">
        <v>0.9</v>
      </c>
      <c r="AZ28">
        <v>0.92</v>
      </c>
      <c r="BA28">
        <v>0.94</v>
      </c>
      <c r="BB28">
        <v>0.96</v>
      </c>
      <c r="BC28">
        <v>0.98</v>
      </c>
      <c r="BD28">
        <v>1.01</v>
      </c>
      <c r="BE28">
        <v>1.03</v>
      </c>
      <c r="BF28">
        <v>1.05</v>
      </c>
      <c r="BG28">
        <v>1.08</v>
      </c>
      <c r="BH28">
        <v>1.1100000000000001</v>
      </c>
      <c r="BI28">
        <v>1.1299999999999999</v>
      </c>
      <c r="BJ28">
        <v>1.1599999999999999</v>
      </c>
      <c r="BK28">
        <v>1.19</v>
      </c>
      <c r="BL28">
        <v>1.22</v>
      </c>
      <c r="BM28">
        <v>1.24</v>
      </c>
      <c r="BN28">
        <v>1.27</v>
      </c>
      <c r="BO28">
        <v>1.3</v>
      </c>
      <c r="BP28">
        <v>1.34</v>
      </c>
      <c r="BQ28">
        <v>1.36</v>
      </c>
      <c r="BR28">
        <v>1.4</v>
      </c>
      <c r="BS28">
        <v>1.43</v>
      </c>
      <c r="BT28">
        <v>1.47</v>
      </c>
      <c r="BU28">
        <v>1.5</v>
      </c>
      <c r="BV28">
        <v>1.53</v>
      </c>
      <c r="BW28">
        <v>1.57</v>
      </c>
      <c r="BX28">
        <v>1.61</v>
      </c>
      <c r="BZ28">
        <v>0.52431589814295521</v>
      </c>
      <c r="CC28">
        <v>0.33439825717657429</v>
      </c>
      <c r="CD28">
        <v>0.34188877813732954</v>
      </c>
      <c r="CE28">
        <v>0.34954708676760565</v>
      </c>
      <c r="CF28">
        <v>0.35737694151119997</v>
      </c>
      <c r="CG28">
        <v>0.36538218500105085</v>
      </c>
      <c r="CJ28">
        <v>0.34188877813732954</v>
      </c>
      <c r="CK28">
        <v>0.35</v>
      </c>
      <c r="CL28">
        <v>0.37</v>
      </c>
      <c r="CO28" t="s">
        <v>40</v>
      </c>
      <c r="CP28">
        <v>2.4691358024691242E-2</v>
      </c>
      <c r="CQ28">
        <v>2.4096385542168697E-2</v>
      </c>
      <c r="CR28">
        <v>2.3529411764705903E-2</v>
      </c>
      <c r="CS28">
        <v>3.4482758620689689E-2</v>
      </c>
      <c r="CT28">
        <v>2.222222222222224E-2</v>
      </c>
      <c r="CU28">
        <v>2.1739130434782507E-2</v>
      </c>
      <c r="CV28">
        <v>2.1276595744680871E-2</v>
      </c>
      <c r="CW28">
        <v>2.0833333333333353E-2</v>
      </c>
      <c r="CX28">
        <v>3.0612244897959211E-2</v>
      </c>
      <c r="CY28">
        <v>1.980198019801982E-2</v>
      </c>
      <c r="CZ28">
        <v>1.9417475728155355E-2</v>
      </c>
      <c r="DA28">
        <v>2.8571428571428595E-2</v>
      </c>
      <c r="DB28">
        <v>2.7777777777777801E-2</v>
      </c>
      <c r="DC28">
        <v>1.8018018018017834E-2</v>
      </c>
      <c r="DD28">
        <v>2.6548672566371709E-2</v>
      </c>
      <c r="DE28">
        <v>2.5862068965517265E-2</v>
      </c>
      <c r="DF28">
        <v>2.521008403361347E-2</v>
      </c>
      <c r="DG28">
        <v>1.6393442622950834E-2</v>
      </c>
      <c r="DH28">
        <v>2.4193548387096794E-2</v>
      </c>
      <c r="DI28">
        <v>2.3622047244094509E-2</v>
      </c>
      <c r="DJ28">
        <v>3.0769230769230795E-2</v>
      </c>
      <c r="DK28">
        <v>1.492537313432837E-2</v>
      </c>
      <c r="DL28">
        <v>2.9411764705882214E-2</v>
      </c>
      <c r="DM28">
        <v>2.142857142857145E-2</v>
      </c>
      <c r="DN28">
        <v>2.7972027972028E-2</v>
      </c>
      <c r="DO28">
        <v>2.0408163265306142E-2</v>
      </c>
      <c r="DP28">
        <v>2.0000000000000018E-2</v>
      </c>
      <c r="DQ28">
        <v>2.6143790849673224E-2</v>
      </c>
      <c r="DR28">
        <v>2.5477707006369449E-2</v>
      </c>
      <c r="DU28">
        <v>1.9999999999999907E-2</v>
      </c>
    </row>
    <row r="29" spans="1:125" x14ac:dyDescent="0.25">
      <c r="A29">
        <v>6</v>
      </c>
      <c r="C29" t="s">
        <v>139</v>
      </c>
      <c r="D29">
        <v>6</v>
      </c>
      <c r="E29" t="s">
        <v>140</v>
      </c>
      <c r="CG29" t="s">
        <v>289</v>
      </c>
      <c r="CO29" t="s">
        <v>140</v>
      </c>
      <c r="DU29">
        <v>0</v>
      </c>
    </row>
    <row r="30" spans="1:125" x14ac:dyDescent="0.25">
      <c r="A30">
        <v>6</v>
      </c>
      <c r="B30" t="s">
        <v>140</v>
      </c>
      <c r="C30" t="s">
        <v>139</v>
      </c>
      <c r="D30">
        <v>6</v>
      </c>
      <c r="E30" t="s">
        <v>38</v>
      </c>
      <c r="F30" t="s">
        <v>128</v>
      </c>
      <c r="N30">
        <v>97.6</v>
      </c>
      <c r="O30">
        <v>100.4</v>
      </c>
      <c r="P30">
        <v>105.85</v>
      </c>
      <c r="Q30">
        <v>108.5</v>
      </c>
      <c r="R30">
        <v>111.21</v>
      </c>
      <c r="S30">
        <v>113.99</v>
      </c>
      <c r="T30">
        <v>118.02</v>
      </c>
      <c r="U30">
        <v>120.97</v>
      </c>
      <c r="V30">
        <v>124</v>
      </c>
      <c r="W30">
        <v>127.1</v>
      </c>
      <c r="X30">
        <v>132.83000000000001</v>
      </c>
      <c r="Y30">
        <v>136.15</v>
      </c>
      <c r="Z30">
        <v>139.56</v>
      </c>
      <c r="AA30">
        <v>143.05000000000001</v>
      </c>
      <c r="AB30">
        <v>147.85</v>
      </c>
      <c r="AC30">
        <v>151.55000000000001</v>
      </c>
      <c r="AD30">
        <v>155.34</v>
      </c>
      <c r="AE30">
        <v>159.22</v>
      </c>
      <c r="AF30">
        <v>166.79</v>
      </c>
      <c r="AG30">
        <v>170.96</v>
      </c>
      <c r="AH30">
        <v>175.23</v>
      </c>
      <c r="AI30">
        <v>179.61</v>
      </c>
      <c r="AJ30">
        <v>182.54</v>
      </c>
      <c r="AK30">
        <v>187.1</v>
      </c>
      <c r="AL30">
        <v>191.78</v>
      </c>
      <c r="AM30">
        <v>196.57</v>
      </c>
      <c r="AN30">
        <v>201.87</v>
      </c>
      <c r="AO30">
        <v>206.92</v>
      </c>
      <c r="AP30">
        <v>212.09</v>
      </c>
      <c r="AQ30">
        <v>217.39</v>
      </c>
      <c r="AT30">
        <v>37.54</v>
      </c>
      <c r="AU30">
        <v>41.38</v>
      </c>
      <c r="AV30">
        <v>45.41</v>
      </c>
      <c r="AW30">
        <v>49.64</v>
      </c>
      <c r="AX30">
        <v>54.07</v>
      </c>
      <c r="AY30">
        <v>58.72</v>
      </c>
      <c r="AZ30">
        <v>63.59</v>
      </c>
      <c r="BA30">
        <v>68.69</v>
      </c>
      <c r="BB30">
        <v>74.03</v>
      </c>
      <c r="BC30">
        <v>79.62</v>
      </c>
      <c r="BD30">
        <v>85.47</v>
      </c>
      <c r="BE30">
        <v>91.59</v>
      </c>
      <c r="BF30">
        <v>97.99</v>
      </c>
      <c r="BG30">
        <v>104.69</v>
      </c>
      <c r="BH30">
        <v>111.69</v>
      </c>
      <c r="BI30">
        <v>119</v>
      </c>
      <c r="BJ30">
        <v>126.64</v>
      </c>
      <c r="BK30">
        <v>134.62</v>
      </c>
      <c r="BL30">
        <v>142.96</v>
      </c>
      <c r="BM30">
        <v>151.66</v>
      </c>
      <c r="BN30">
        <v>160.75</v>
      </c>
      <c r="BO30">
        <v>170.23</v>
      </c>
      <c r="BP30">
        <v>179.61</v>
      </c>
      <c r="BQ30">
        <v>182.54</v>
      </c>
      <c r="BR30">
        <v>187.1</v>
      </c>
      <c r="BS30">
        <v>191.78</v>
      </c>
      <c r="BT30">
        <v>196.57</v>
      </c>
      <c r="BU30">
        <v>201.87</v>
      </c>
      <c r="BV30">
        <v>206.92</v>
      </c>
      <c r="BW30">
        <v>212.09</v>
      </c>
      <c r="BX30">
        <v>217.39</v>
      </c>
      <c r="CC30">
        <v>70.526874579972173</v>
      </c>
      <c r="CD30">
        <v>72.106676570563536</v>
      </c>
      <c r="CE30">
        <v>73.721866125744157</v>
      </c>
      <c r="CF30">
        <v>75.373235926960817</v>
      </c>
      <c r="CG30">
        <v>77.061596411724736</v>
      </c>
      <c r="CJ30">
        <v>24.204706559999998</v>
      </c>
      <c r="CK30">
        <v>27.23</v>
      </c>
      <c r="CL30">
        <v>30.39</v>
      </c>
      <c r="CO30" t="s">
        <v>38</v>
      </c>
      <c r="CP30">
        <v>2.8688524590164053E-2</v>
      </c>
      <c r="CQ30">
        <v>5.4282868525896297E-2</v>
      </c>
      <c r="CR30">
        <v>2.5035427491733639E-2</v>
      </c>
      <c r="CS30">
        <v>2.4976958525345566E-2</v>
      </c>
      <c r="CT30">
        <v>2.4997752000719371E-2</v>
      </c>
      <c r="CU30">
        <v>3.535397841915959E-2</v>
      </c>
      <c r="CV30">
        <v>2.4995763429927157E-2</v>
      </c>
      <c r="CW30">
        <v>2.5047532446061015E-2</v>
      </c>
      <c r="CX30">
        <v>2.4999999999999953E-2</v>
      </c>
      <c r="CY30">
        <v>4.508261211644389E-2</v>
      </c>
      <c r="CZ30">
        <v>2.4994353685161431E-2</v>
      </c>
      <c r="DA30">
        <v>2.5045905251560752E-2</v>
      </c>
      <c r="DB30">
        <v>2.5007165376898888E-2</v>
      </c>
      <c r="DC30">
        <v>3.355470115344273E-2</v>
      </c>
      <c r="DD30">
        <v>2.5025363544132682E-2</v>
      </c>
      <c r="DE30">
        <v>2.5008248102936271E-2</v>
      </c>
      <c r="DF30">
        <v>2.4977468778163998E-2</v>
      </c>
      <c r="DG30">
        <v>4.7544278356990287E-2</v>
      </c>
      <c r="DH30">
        <v>2.500149889082089E-2</v>
      </c>
      <c r="DI30">
        <v>2.4976602714085059E-2</v>
      </c>
      <c r="DJ30">
        <v>2.4995719910974285E-2</v>
      </c>
      <c r="DK30">
        <v>1.6313122877345237E-2</v>
      </c>
      <c r="DL30">
        <v>2.4980826120302412E-2</v>
      </c>
      <c r="DM30">
        <v>2.5013361838589026E-2</v>
      </c>
      <c r="DN30">
        <v>2.4976535613724017E-2</v>
      </c>
      <c r="DO30">
        <v>2.6962405250038214E-2</v>
      </c>
      <c r="DP30">
        <v>2.5016099469955828E-2</v>
      </c>
      <c r="DQ30">
        <v>2.4985501643147189E-2</v>
      </c>
      <c r="DR30">
        <v>2.498939129614778E-2</v>
      </c>
      <c r="DU30">
        <v>4.029999999999994</v>
      </c>
    </row>
    <row r="31" spans="1:125" x14ac:dyDescent="0.25">
      <c r="A31">
        <v>6</v>
      </c>
      <c r="B31" t="s">
        <v>140</v>
      </c>
      <c r="C31" t="s">
        <v>139</v>
      </c>
      <c r="D31">
        <v>6</v>
      </c>
      <c r="E31" t="s">
        <v>40</v>
      </c>
      <c r="N31">
        <v>13.9</v>
      </c>
      <c r="O31">
        <v>14.3</v>
      </c>
      <c r="P31">
        <v>14.6</v>
      </c>
      <c r="Q31">
        <v>14.97</v>
      </c>
      <c r="R31">
        <v>15.34</v>
      </c>
      <c r="S31">
        <v>15.73</v>
      </c>
      <c r="T31">
        <v>16.04</v>
      </c>
      <c r="U31">
        <v>16.440000000000001</v>
      </c>
      <c r="V31">
        <v>16.850000000000001</v>
      </c>
      <c r="W31">
        <v>17.28</v>
      </c>
      <c r="X31">
        <v>17.62</v>
      </c>
      <c r="Y31">
        <v>18.059999999999999</v>
      </c>
      <c r="Z31">
        <v>18.52</v>
      </c>
      <c r="AA31">
        <v>18.98</v>
      </c>
      <c r="AB31">
        <v>19.36</v>
      </c>
      <c r="AC31">
        <v>19.84</v>
      </c>
      <c r="AD31">
        <v>20.34</v>
      </c>
      <c r="AE31">
        <v>20.85</v>
      </c>
      <c r="AF31">
        <v>21.27</v>
      </c>
      <c r="AG31">
        <v>21.8</v>
      </c>
      <c r="AH31">
        <v>22.35</v>
      </c>
      <c r="AI31">
        <v>22.9</v>
      </c>
      <c r="AJ31">
        <v>23.36</v>
      </c>
      <c r="AK31">
        <v>23.95</v>
      </c>
      <c r="AL31">
        <v>24.55</v>
      </c>
      <c r="AM31">
        <v>25.16</v>
      </c>
      <c r="AN31">
        <v>25.67</v>
      </c>
      <c r="AO31">
        <v>26.31</v>
      </c>
      <c r="AP31">
        <v>26.97</v>
      </c>
      <c r="AQ31">
        <v>27.64</v>
      </c>
      <c r="AT31">
        <v>10.050000000000001</v>
      </c>
      <c r="AU31">
        <v>10.34</v>
      </c>
      <c r="AV31">
        <v>10.64</v>
      </c>
      <c r="AW31">
        <v>10.95</v>
      </c>
      <c r="AX31">
        <v>11.26</v>
      </c>
      <c r="AY31">
        <v>11.58</v>
      </c>
      <c r="AZ31">
        <v>11.91</v>
      </c>
      <c r="BA31">
        <v>12.25</v>
      </c>
      <c r="BB31">
        <v>12.6</v>
      </c>
      <c r="BC31">
        <v>12.96</v>
      </c>
      <c r="BD31">
        <v>13.33</v>
      </c>
      <c r="BE31">
        <v>13.71</v>
      </c>
      <c r="BF31">
        <v>14.1</v>
      </c>
      <c r="BG31">
        <v>14.5</v>
      </c>
      <c r="BH31">
        <v>14.92</v>
      </c>
      <c r="BI31">
        <v>15.35</v>
      </c>
      <c r="BJ31">
        <v>15.79</v>
      </c>
      <c r="BK31">
        <v>16.239999999999998</v>
      </c>
      <c r="BL31">
        <v>16.71</v>
      </c>
      <c r="BM31">
        <v>17.190000000000001</v>
      </c>
      <c r="BN31">
        <v>17.68</v>
      </c>
      <c r="BO31">
        <v>18.190000000000001</v>
      </c>
      <c r="BP31">
        <v>19.23</v>
      </c>
      <c r="BQ31">
        <v>23.36</v>
      </c>
      <c r="BR31">
        <v>23.95</v>
      </c>
      <c r="BS31">
        <v>24.55</v>
      </c>
      <c r="BT31">
        <v>25.16</v>
      </c>
      <c r="BU31">
        <v>25.67</v>
      </c>
      <c r="BV31">
        <v>26.31</v>
      </c>
      <c r="BW31">
        <v>26.97</v>
      </c>
      <c r="BX31">
        <v>27.64</v>
      </c>
      <c r="BZ31">
        <v>0.64406115342192349</v>
      </c>
      <c r="CC31">
        <v>8.8849630589173589</v>
      </c>
      <c r="CD31">
        <v>9.0839862314371072</v>
      </c>
      <c r="CE31">
        <v>9.2874675230212986</v>
      </c>
      <c r="CF31">
        <v>9.4955067955369756</v>
      </c>
      <c r="CG31">
        <v>9.7082061477570036</v>
      </c>
      <c r="CJ31">
        <v>9.0839862314371054</v>
      </c>
      <c r="CK31">
        <v>9.2899999999999991</v>
      </c>
      <c r="CL31">
        <v>9.5</v>
      </c>
      <c r="CO31" t="s">
        <v>40</v>
      </c>
      <c r="CP31">
        <v>2.8776978417266213E-2</v>
      </c>
      <c r="CQ31">
        <v>2.0979020979020904E-2</v>
      </c>
      <c r="CR31">
        <v>2.5342465753424727E-2</v>
      </c>
      <c r="CS31">
        <v>2.4716098864395405E-2</v>
      </c>
      <c r="CT31">
        <v>2.5423728813559358E-2</v>
      </c>
      <c r="CU31">
        <v>1.9707565162110533E-2</v>
      </c>
      <c r="CV31">
        <v>2.493765586034926E-2</v>
      </c>
      <c r="CW31">
        <v>2.4939172749391735E-2</v>
      </c>
      <c r="CX31">
        <v>2.5519287833827873E-2</v>
      </c>
      <c r="CY31">
        <v>1.9675925925925916E-2</v>
      </c>
      <c r="CZ31">
        <v>2.4971623155504979E-2</v>
      </c>
      <c r="DA31">
        <v>2.547065337763017E-2</v>
      </c>
      <c r="DB31">
        <v>2.4838012958963328E-2</v>
      </c>
      <c r="DC31">
        <v>2.002107481559531E-2</v>
      </c>
      <c r="DD31">
        <v>2.4793388429752088E-2</v>
      </c>
      <c r="DE31">
        <v>2.5201612903225808E-2</v>
      </c>
      <c r="DF31">
        <v>2.5073746312684442E-2</v>
      </c>
      <c r="DG31">
        <v>2.0143884892086242E-2</v>
      </c>
      <c r="DH31">
        <v>2.4917724494593379E-2</v>
      </c>
      <c r="DI31">
        <v>2.522935779816517E-2</v>
      </c>
      <c r="DJ31">
        <v>2.4608501118568105E-2</v>
      </c>
      <c r="DK31">
        <v>2.0087336244541523E-2</v>
      </c>
      <c r="DL31">
        <v>2.5256849315068487E-2</v>
      </c>
      <c r="DM31">
        <v>2.5052192066805905E-2</v>
      </c>
      <c r="DN31">
        <v>2.4847250509164944E-2</v>
      </c>
      <c r="DO31">
        <v>2.0270270270270334E-2</v>
      </c>
      <c r="DP31">
        <v>2.4931827035449824E-2</v>
      </c>
      <c r="DQ31">
        <v>2.5085518814139118E-2</v>
      </c>
      <c r="DR31">
        <v>2.4842417500927021E-2</v>
      </c>
      <c r="DU31">
        <v>0.30000000000000071</v>
      </c>
    </row>
    <row r="32" spans="1:125" x14ac:dyDescent="0.25">
      <c r="A32">
        <v>6</v>
      </c>
      <c r="C32" t="s">
        <v>139</v>
      </c>
      <c r="E32" t="s">
        <v>141</v>
      </c>
      <c r="CG32" t="s">
        <v>289</v>
      </c>
      <c r="CO32" t="s">
        <v>141</v>
      </c>
      <c r="DU32">
        <v>0</v>
      </c>
    </row>
    <row r="33" spans="1:125" x14ac:dyDescent="0.25">
      <c r="A33">
        <v>6</v>
      </c>
      <c r="B33" t="s">
        <v>141</v>
      </c>
      <c r="C33" t="s">
        <v>139</v>
      </c>
      <c r="E33" t="s">
        <v>38</v>
      </c>
      <c r="F33" t="s">
        <v>128</v>
      </c>
      <c r="N33">
        <v>97.6</v>
      </c>
      <c r="O33">
        <v>100.4</v>
      </c>
      <c r="P33">
        <v>105.85</v>
      </c>
      <c r="Q33">
        <v>108.5</v>
      </c>
      <c r="R33">
        <v>111.21</v>
      </c>
      <c r="S33">
        <v>113.99</v>
      </c>
      <c r="T33">
        <v>118.02</v>
      </c>
      <c r="U33">
        <v>120.97</v>
      </c>
      <c r="V33">
        <v>124</v>
      </c>
      <c r="W33">
        <v>127.1</v>
      </c>
      <c r="X33">
        <v>132.83000000000001</v>
      </c>
      <c r="Y33">
        <v>136.15</v>
      </c>
      <c r="Z33">
        <v>139.56</v>
      </c>
      <c r="AA33">
        <v>143.05000000000001</v>
      </c>
      <c r="AB33">
        <v>147.85</v>
      </c>
      <c r="AC33">
        <v>151.55000000000001</v>
      </c>
      <c r="AD33">
        <v>155.34</v>
      </c>
      <c r="AE33">
        <v>159.22</v>
      </c>
      <c r="AF33">
        <v>166.79</v>
      </c>
      <c r="AG33">
        <v>170.96</v>
      </c>
      <c r="AH33">
        <v>175.23</v>
      </c>
      <c r="AI33">
        <v>179.61</v>
      </c>
      <c r="AJ33">
        <v>182.54</v>
      </c>
      <c r="AK33">
        <v>187.1</v>
      </c>
      <c r="AL33">
        <v>191.78</v>
      </c>
      <c r="AM33">
        <v>196.57</v>
      </c>
      <c r="AN33">
        <v>201.87</v>
      </c>
      <c r="AO33">
        <v>206.92</v>
      </c>
      <c r="AP33">
        <v>212.09</v>
      </c>
      <c r="AQ33">
        <v>217.39</v>
      </c>
      <c r="AT33">
        <v>37.54</v>
      </c>
      <c r="AU33">
        <v>41.38</v>
      </c>
      <c r="AV33">
        <v>45.41</v>
      </c>
      <c r="AW33">
        <v>49.64</v>
      </c>
      <c r="AX33">
        <v>54.07</v>
      </c>
      <c r="AY33">
        <v>58.72</v>
      </c>
      <c r="AZ33">
        <v>63.59</v>
      </c>
      <c r="BA33">
        <v>68.69</v>
      </c>
      <c r="BB33">
        <v>74.03</v>
      </c>
      <c r="BC33">
        <v>79.62</v>
      </c>
      <c r="BD33">
        <v>85.47</v>
      </c>
      <c r="BE33">
        <v>91.59</v>
      </c>
      <c r="BF33">
        <v>97.99</v>
      </c>
      <c r="BG33">
        <v>104.69</v>
      </c>
      <c r="BH33">
        <v>111.69</v>
      </c>
      <c r="BI33">
        <v>119</v>
      </c>
      <c r="BJ33">
        <v>126.64</v>
      </c>
      <c r="BK33">
        <v>134.62</v>
      </c>
      <c r="BL33">
        <v>142.96</v>
      </c>
      <c r="BM33">
        <v>151.66</v>
      </c>
      <c r="BN33">
        <v>160.75</v>
      </c>
      <c r="BO33">
        <v>170.23</v>
      </c>
      <c r="BP33">
        <v>179.61</v>
      </c>
      <c r="BQ33">
        <v>182.54</v>
      </c>
      <c r="BR33">
        <v>187.1</v>
      </c>
      <c r="BS33">
        <v>191.78</v>
      </c>
      <c r="BT33">
        <v>196.57</v>
      </c>
      <c r="BU33">
        <v>201.87</v>
      </c>
      <c r="BV33">
        <v>206.92</v>
      </c>
      <c r="BW33">
        <v>212.09</v>
      </c>
      <c r="BX33">
        <v>217.39</v>
      </c>
      <c r="CC33">
        <v>70.526874579972173</v>
      </c>
      <c r="CD33">
        <v>72.106676570563536</v>
      </c>
      <c r="CE33">
        <v>73.721866125744157</v>
      </c>
      <c r="CF33">
        <v>75.373235926960817</v>
      </c>
      <c r="CG33">
        <v>77.061596411724736</v>
      </c>
      <c r="CJ33">
        <v>24.204706559999998</v>
      </c>
      <c r="CK33">
        <v>27.23</v>
      </c>
      <c r="CL33">
        <v>30.39</v>
      </c>
      <c r="CO33" t="s">
        <v>38</v>
      </c>
      <c r="CP33">
        <v>2.8688524590164053E-2</v>
      </c>
      <c r="CQ33">
        <v>5.4282868525896297E-2</v>
      </c>
      <c r="CR33">
        <v>2.5035427491733639E-2</v>
      </c>
      <c r="CS33">
        <v>2.4976958525345566E-2</v>
      </c>
      <c r="CT33">
        <v>2.4997752000719371E-2</v>
      </c>
      <c r="CU33">
        <v>3.535397841915959E-2</v>
      </c>
      <c r="CV33">
        <v>2.4995763429927157E-2</v>
      </c>
      <c r="CW33">
        <v>2.5047532446061015E-2</v>
      </c>
      <c r="CX33">
        <v>2.4999999999999953E-2</v>
      </c>
      <c r="CY33">
        <v>4.508261211644389E-2</v>
      </c>
      <c r="CZ33">
        <v>2.4994353685161431E-2</v>
      </c>
      <c r="DA33">
        <v>2.5045905251560752E-2</v>
      </c>
      <c r="DB33">
        <v>2.5007165376898888E-2</v>
      </c>
      <c r="DC33">
        <v>3.355470115344273E-2</v>
      </c>
      <c r="DD33">
        <v>2.5025363544132682E-2</v>
      </c>
      <c r="DE33">
        <v>2.5008248102936271E-2</v>
      </c>
      <c r="DF33">
        <v>2.4977468778163998E-2</v>
      </c>
      <c r="DG33">
        <v>4.7544278356990287E-2</v>
      </c>
      <c r="DH33">
        <v>2.500149889082089E-2</v>
      </c>
      <c r="DI33">
        <v>2.4976602714085059E-2</v>
      </c>
      <c r="DJ33">
        <v>2.4995719910974285E-2</v>
      </c>
      <c r="DK33">
        <v>1.6313122877345237E-2</v>
      </c>
      <c r="DL33">
        <v>2.4980826120302412E-2</v>
      </c>
      <c r="DM33">
        <v>2.5013361838589026E-2</v>
      </c>
      <c r="DN33">
        <v>2.4976535613724017E-2</v>
      </c>
      <c r="DO33">
        <v>2.6962405250038214E-2</v>
      </c>
      <c r="DP33">
        <v>2.5016099469955828E-2</v>
      </c>
      <c r="DQ33">
        <v>2.4985501643147189E-2</v>
      </c>
      <c r="DR33">
        <v>2.498939129614778E-2</v>
      </c>
      <c r="DU33">
        <v>4.029999999999994</v>
      </c>
    </row>
    <row r="34" spans="1:125" x14ac:dyDescent="0.25">
      <c r="A34">
        <v>6</v>
      </c>
      <c r="B34" t="s">
        <v>141</v>
      </c>
      <c r="C34" t="s">
        <v>139</v>
      </c>
      <c r="E34" t="s">
        <v>40</v>
      </c>
      <c r="N34">
        <v>13.9</v>
      </c>
      <c r="O34">
        <v>14.3</v>
      </c>
      <c r="P34">
        <v>14.6</v>
      </c>
      <c r="Q34">
        <v>14.97</v>
      </c>
      <c r="R34">
        <v>15.34</v>
      </c>
      <c r="S34">
        <v>15.73</v>
      </c>
      <c r="T34">
        <v>16.04</v>
      </c>
      <c r="U34">
        <v>16.440000000000001</v>
      </c>
      <c r="V34">
        <v>16.850000000000001</v>
      </c>
      <c r="W34">
        <v>17.28</v>
      </c>
      <c r="X34">
        <v>17.62</v>
      </c>
      <c r="Y34">
        <v>18.059999999999999</v>
      </c>
      <c r="Z34">
        <v>18.52</v>
      </c>
      <c r="AA34">
        <v>18.98</v>
      </c>
      <c r="AB34">
        <v>19.36</v>
      </c>
      <c r="AC34">
        <v>19.84</v>
      </c>
      <c r="AD34">
        <v>20.34</v>
      </c>
      <c r="AE34">
        <v>20.85</v>
      </c>
      <c r="AF34">
        <v>21.27</v>
      </c>
      <c r="AG34">
        <v>21.8</v>
      </c>
      <c r="AH34">
        <v>22.35</v>
      </c>
      <c r="AI34">
        <v>22.9</v>
      </c>
      <c r="AJ34">
        <v>23.36</v>
      </c>
      <c r="AK34">
        <v>23.95</v>
      </c>
      <c r="AL34">
        <v>24.55</v>
      </c>
      <c r="AM34">
        <v>25.16</v>
      </c>
      <c r="AN34">
        <v>25.67</v>
      </c>
      <c r="AO34">
        <v>26.31</v>
      </c>
      <c r="AP34">
        <v>26.97</v>
      </c>
      <c r="AQ34">
        <v>27.64</v>
      </c>
      <c r="AT34">
        <v>10.050000000000001</v>
      </c>
      <c r="AU34">
        <v>10.34</v>
      </c>
      <c r="AV34">
        <v>10.64</v>
      </c>
      <c r="AW34">
        <v>10.95</v>
      </c>
      <c r="AX34">
        <v>11.26</v>
      </c>
      <c r="AY34">
        <v>11.58</v>
      </c>
      <c r="AZ34">
        <v>11.91</v>
      </c>
      <c r="BA34">
        <v>12.25</v>
      </c>
      <c r="BB34">
        <v>12.6</v>
      </c>
      <c r="BC34">
        <v>12.96</v>
      </c>
      <c r="BD34">
        <v>13.33</v>
      </c>
      <c r="BE34">
        <v>13.71</v>
      </c>
      <c r="BF34">
        <v>14.1</v>
      </c>
      <c r="BG34">
        <v>14.5</v>
      </c>
      <c r="BH34">
        <v>14.92</v>
      </c>
      <c r="BI34">
        <v>15.35</v>
      </c>
      <c r="BJ34">
        <v>15.79</v>
      </c>
      <c r="BK34">
        <v>16.239999999999998</v>
      </c>
      <c r="BL34">
        <v>16.71</v>
      </c>
      <c r="BM34">
        <v>17.190000000000001</v>
      </c>
      <c r="BN34">
        <v>17.68</v>
      </c>
      <c r="BO34">
        <v>18.190000000000001</v>
      </c>
      <c r="BP34">
        <v>19.23</v>
      </c>
      <c r="BQ34">
        <v>23.36</v>
      </c>
      <c r="BR34">
        <v>23.95</v>
      </c>
      <c r="BS34">
        <v>24.55</v>
      </c>
      <c r="BT34">
        <v>25.16</v>
      </c>
      <c r="BU34">
        <v>25.67</v>
      </c>
      <c r="BV34">
        <v>26.31</v>
      </c>
      <c r="BW34">
        <v>26.97</v>
      </c>
      <c r="BX34">
        <v>27.64</v>
      </c>
      <c r="BZ34">
        <v>0.64406115342192349</v>
      </c>
      <c r="CC34">
        <v>8.8849630589173589</v>
      </c>
      <c r="CD34">
        <v>9.0839862314371072</v>
      </c>
      <c r="CE34">
        <v>9.2874675230212986</v>
      </c>
      <c r="CF34">
        <v>9.4955067955369756</v>
      </c>
      <c r="CG34">
        <v>9.7082061477570036</v>
      </c>
      <c r="CJ34">
        <v>9.0839862314371054</v>
      </c>
      <c r="CK34">
        <v>9.2899999999999991</v>
      </c>
      <c r="CL34">
        <v>9.5</v>
      </c>
      <c r="CO34" t="s">
        <v>40</v>
      </c>
      <c r="CP34">
        <v>2.8776978417266213E-2</v>
      </c>
      <c r="CQ34">
        <v>2.0979020979020904E-2</v>
      </c>
      <c r="CR34">
        <v>2.5342465753424727E-2</v>
      </c>
      <c r="CS34">
        <v>2.4716098864395405E-2</v>
      </c>
      <c r="CT34">
        <v>2.5423728813559358E-2</v>
      </c>
      <c r="CU34">
        <v>1.9707565162110533E-2</v>
      </c>
      <c r="CV34">
        <v>2.493765586034926E-2</v>
      </c>
      <c r="CW34">
        <v>2.4939172749391735E-2</v>
      </c>
      <c r="CX34">
        <v>2.5519287833827873E-2</v>
      </c>
      <c r="CY34">
        <v>1.9675925925925916E-2</v>
      </c>
      <c r="CZ34">
        <v>2.4971623155504979E-2</v>
      </c>
      <c r="DA34">
        <v>2.547065337763017E-2</v>
      </c>
      <c r="DB34">
        <v>2.4838012958963328E-2</v>
      </c>
      <c r="DC34">
        <v>2.002107481559531E-2</v>
      </c>
      <c r="DD34">
        <v>2.4793388429752088E-2</v>
      </c>
      <c r="DE34">
        <v>2.5201612903225808E-2</v>
      </c>
      <c r="DF34">
        <v>2.5073746312684442E-2</v>
      </c>
      <c r="DG34">
        <v>2.0143884892086242E-2</v>
      </c>
      <c r="DH34">
        <v>2.4917724494593379E-2</v>
      </c>
      <c r="DI34">
        <v>2.522935779816517E-2</v>
      </c>
      <c r="DJ34">
        <v>2.4608501118568105E-2</v>
      </c>
      <c r="DK34">
        <v>2.0087336244541523E-2</v>
      </c>
      <c r="DL34">
        <v>2.5256849315068487E-2</v>
      </c>
      <c r="DM34">
        <v>2.5052192066805905E-2</v>
      </c>
      <c r="DN34">
        <v>2.4847250509164944E-2</v>
      </c>
      <c r="DO34">
        <v>2.0270270270270334E-2</v>
      </c>
      <c r="DP34">
        <v>2.4931827035449824E-2</v>
      </c>
      <c r="DQ34">
        <v>2.5085518814139118E-2</v>
      </c>
      <c r="DR34">
        <v>2.4842417500927021E-2</v>
      </c>
      <c r="DU34">
        <v>0.30000000000000071</v>
      </c>
    </row>
    <row r="35" spans="1:125" x14ac:dyDescent="0.25">
      <c r="A35">
        <v>7</v>
      </c>
      <c r="C35" t="s">
        <v>142</v>
      </c>
      <c r="D35">
        <v>7</v>
      </c>
      <c r="E35" t="s">
        <v>143</v>
      </c>
      <c r="CG35" t="s">
        <v>289</v>
      </c>
      <c r="CO35" t="s">
        <v>143</v>
      </c>
      <c r="DU35">
        <v>0</v>
      </c>
    </row>
    <row r="36" spans="1:125" x14ac:dyDescent="0.25">
      <c r="A36">
        <v>7</v>
      </c>
      <c r="B36" t="s">
        <v>144</v>
      </c>
      <c r="C36" t="s">
        <v>142</v>
      </c>
      <c r="D36">
        <v>7</v>
      </c>
      <c r="E36" t="s">
        <v>38</v>
      </c>
      <c r="F36" t="s">
        <v>128</v>
      </c>
      <c r="N36">
        <v>22.22</v>
      </c>
      <c r="O36">
        <v>22.86</v>
      </c>
      <c r="P36">
        <v>24.77</v>
      </c>
      <c r="Q36">
        <v>25.39</v>
      </c>
      <c r="R36">
        <v>26.03</v>
      </c>
      <c r="S36">
        <v>26.68</v>
      </c>
      <c r="T36">
        <v>27.91</v>
      </c>
      <c r="U36">
        <v>28.61</v>
      </c>
      <c r="V36">
        <v>29.33</v>
      </c>
      <c r="W36">
        <v>30.06</v>
      </c>
      <c r="X36">
        <v>31.99</v>
      </c>
      <c r="Y36">
        <v>32.79</v>
      </c>
      <c r="Z36">
        <v>33.61</v>
      </c>
      <c r="AA36">
        <v>34.450000000000003</v>
      </c>
      <c r="AB36">
        <v>35.619999999999997</v>
      </c>
      <c r="AC36">
        <v>36.51</v>
      </c>
      <c r="AD36">
        <v>37.42</v>
      </c>
      <c r="AE36">
        <v>38.36</v>
      </c>
      <c r="AF36">
        <v>40.33</v>
      </c>
      <c r="AG36">
        <v>41.34</v>
      </c>
      <c r="AH36">
        <v>42.37</v>
      </c>
      <c r="AI36">
        <v>43.43</v>
      </c>
      <c r="AJ36">
        <v>45.13</v>
      </c>
      <c r="AK36">
        <v>46.26</v>
      </c>
      <c r="AL36">
        <v>47.41</v>
      </c>
      <c r="AM36">
        <v>48.6</v>
      </c>
      <c r="AN36">
        <v>49.78</v>
      </c>
      <c r="AO36">
        <v>51.03</v>
      </c>
      <c r="AP36">
        <v>52.3</v>
      </c>
      <c r="AQ36">
        <v>53.61</v>
      </c>
      <c r="AT36">
        <v>26.13</v>
      </c>
      <c r="AU36">
        <v>22.22</v>
      </c>
      <c r="AV36">
        <v>22.86</v>
      </c>
      <c r="AW36">
        <v>24.77</v>
      </c>
      <c r="AX36">
        <v>25.39</v>
      </c>
      <c r="AY36">
        <v>26.03</v>
      </c>
      <c r="AZ36">
        <v>26.68</v>
      </c>
      <c r="BA36">
        <v>27.91</v>
      </c>
      <c r="BB36">
        <v>28.61</v>
      </c>
      <c r="BC36">
        <v>29.33</v>
      </c>
      <c r="BD36">
        <v>30.06</v>
      </c>
      <c r="BE36">
        <v>31.99</v>
      </c>
      <c r="BF36">
        <v>32.79</v>
      </c>
      <c r="BG36">
        <v>33.61</v>
      </c>
      <c r="BH36">
        <v>34.450000000000003</v>
      </c>
      <c r="BI36">
        <v>35.619999999999997</v>
      </c>
      <c r="BJ36">
        <v>36.51</v>
      </c>
      <c r="BK36">
        <v>37.42</v>
      </c>
      <c r="BL36">
        <v>38.36</v>
      </c>
      <c r="BM36">
        <v>40.33</v>
      </c>
      <c r="BN36">
        <v>41.34</v>
      </c>
      <c r="BO36">
        <v>42.37</v>
      </c>
      <c r="BP36">
        <v>43.43</v>
      </c>
      <c r="BQ36">
        <v>45.13</v>
      </c>
      <c r="BR36">
        <v>46.26</v>
      </c>
      <c r="BS36">
        <v>47.41</v>
      </c>
      <c r="BT36">
        <v>48.6</v>
      </c>
      <c r="BU36">
        <v>49.78</v>
      </c>
      <c r="BV36">
        <v>51.03</v>
      </c>
      <c r="BW36">
        <v>52.3</v>
      </c>
      <c r="BX36">
        <v>53.61</v>
      </c>
      <c r="CC36">
        <v>19.513075887080849</v>
      </c>
      <c r="CD36">
        <v>19.950168786951458</v>
      </c>
      <c r="CE36">
        <v>20.397052567779166</v>
      </c>
      <c r="CF36">
        <v>20.853946545297422</v>
      </c>
      <c r="CG36">
        <v>21.321074947912084</v>
      </c>
      <c r="CJ36">
        <v>30.17</v>
      </c>
      <c r="CK36">
        <v>20.85</v>
      </c>
      <c r="CL36">
        <v>21.32</v>
      </c>
      <c r="CO36" t="s">
        <v>38</v>
      </c>
      <c r="CP36">
        <v>2.8802880288028829E-2</v>
      </c>
      <c r="CQ36">
        <v>8.355205599300089E-2</v>
      </c>
      <c r="CR36">
        <v>2.5030278562777595E-2</v>
      </c>
      <c r="CS36">
        <v>2.5206774320598684E-2</v>
      </c>
      <c r="CT36">
        <v>2.4971187091817077E-2</v>
      </c>
      <c r="CU36">
        <v>4.6101949025487275E-2</v>
      </c>
      <c r="CV36">
        <v>2.5080616266571095E-2</v>
      </c>
      <c r="CW36">
        <v>2.5166025865082101E-2</v>
      </c>
      <c r="CX36">
        <v>2.488919195363111E-2</v>
      </c>
      <c r="CY36">
        <v>6.4204923486360602E-2</v>
      </c>
      <c r="CZ36">
        <v>2.500781494216945E-2</v>
      </c>
      <c r="DA36">
        <v>2.5007624275693818E-2</v>
      </c>
      <c r="DB36">
        <v>2.4992561737578203E-2</v>
      </c>
      <c r="DC36">
        <v>3.3962264150943236E-2</v>
      </c>
      <c r="DD36">
        <v>2.4985962942167341E-2</v>
      </c>
      <c r="DE36">
        <v>2.4924678170364388E-2</v>
      </c>
      <c r="DF36">
        <v>2.5120256547300848E-2</v>
      </c>
      <c r="DG36">
        <v>5.1355578727841474E-2</v>
      </c>
      <c r="DH36">
        <v>2.5043392015869206E-2</v>
      </c>
      <c r="DI36">
        <v>2.4915336236090806E-2</v>
      </c>
      <c r="DJ36">
        <v>2.5017701203681905E-2</v>
      </c>
      <c r="DK36">
        <v>3.9143449228643858E-2</v>
      </c>
      <c r="DL36">
        <v>2.5038776866829059E-2</v>
      </c>
      <c r="DM36">
        <v>2.4859489840034558E-2</v>
      </c>
      <c r="DN36">
        <v>2.5100189833368591E-2</v>
      </c>
      <c r="DO36">
        <v>2.4279835390946497E-2</v>
      </c>
      <c r="DP36">
        <v>2.5110486139011651E-2</v>
      </c>
      <c r="DQ36">
        <v>2.4887321183617403E-2</v>
      </c>
      <c r="DR36">
        <v>2.5047801147227579E-2</v>
      </c>
      <c r="DU36">
        <v>0.64000000000000057</v>
      </c>
    </row>
    <row r="37" spans="1:125" x14ac:dyDescent="0.25">
      <c r="A37">
        <v>7</v>
      </c>
      <c r="B37" t="s">
        <v>144</v>
      </c>
      <c r="C37" t="s">
        <v>142</v>
      </c>
      <c r="D37">
        <v>7</v>
      </c>
      <c r="E37" t="s">
        <v>40</v>
      </c>
      <c r="N37">
        <v>5.72</v>
      </c>
      <c r="O37">
        <v>5.88</v>
      </c>
      <c r="P37">
        <v>6.01</v>
      </c>
      <c r="Q37">
        <v>6.16</v>
      </c>
      <c r="R37">
        <v>6.31</v>
      </c>
      <c r="S37">
        <v>6.47</v>
      </c>
      <c r="T37">
        <v>6.6</v>
      </c>
      <c r="U37">
        <v>6.76</v>
      </c>
      <c r="V37">
        <v>6.93</v>
      </c>
      <c r="W37">
        <v>7.1</v>
      </c>
      <c r="X37">
        <v>7.25</v>
      </c>
      <c r="Y37">
        <v>7.43</v>
      </c>
      <c r="Z37">
        <v>7.61</v>
      </c>
      <c r="AA37">
        <v>7.8</v>
      </c>
      <c r="AB37">
        <v>7.96</v>
      </c>
      <c r="AC37">
        <v>8.16</v>
      </c>
      <c r="AD37">
        <v>8.36</v>
      </c>
      <c r="AE37">
        <v>8.57</v>
      </c>
      <c r="AF37">
        <v>8.74</v>
      </c>
      <c r="AG37">
        <v>8.9600000000000009</v>
      </c>
      <c r="AH37">
        <v>9.19</v>
      </c>
      <c r="AI37">
        <v>9.42</v>
      </c>
      <c r="AJ37">
        <v>9.61</v>
      </c>
      <c r="AK37">
        <v>9.85</v>
      </c>
      <c r="AL37">
        <v>10.09</v>
      </c>
      <c r="AM37">
        <v>10.34</v>
      </c>
      <c r="AN37">
        <v>10.55</v>
      </c>
      <c r="AO37">
        <v>10.81</v>
      </c>
      <c r="AP37">
        <v>11.09</v>
      </c>
      <c r="AQ37">
        <v>11.36</v>
      </c>
      <c r="AT37">
        <v>5.58</v>
      </c>
      <c r="AU37">
        <v>5.72</v>
      </c>
      <c r="AV37">
        <v>5.88</v>
      </c>
      <c r="AW37">
        <v>6.01</v>
      </c>
      <c r="AX37">
        <v>6.16</v>
      </c>
      <c r="AY37">
        <v>6.31</v>
      </c>
      <c r="AZ37">
        <v>6.47</v>
      </c>
      <c r="BA37">
        <v>6.6</v>
      </c>
      <c r="BB37">
        <v>6.76</v>
      </c>
      <c r="BC37">
        <v>6.93</v>
      </c>
      <c r="BD37">
        <v>7.1</v>
      </c>
      <c r="BE37">
        <v>7.25</v>
      </c>
      <c r="BF37">
        <v>7.43</v>
      </c>
      <c r="BG37">
        <v>7.61</v>
      </c>
      <c r="BH37">
        <v>7.8</v>
      </c>
      <c r="BI37">
        <v>7.96</v>
      </c>
      <c r="BJ37">
        <v>8.16</v>
      </c>
      <c r="BK37">
        <v>8.36</v>
      </c>
      <c r="BL37">
        <v>8.57</v>
      </c>
      <c r="BM37">
        <v>8.74</v>
      </c>
      <c r="BN37">
        <v>8.9600000000000009</v>
      </c>
      <c r="BO37">
        <v>9.19</v>
      </c>
      <c r="BP37">
        <v>9.42</v>
      </c>
      <c r="BQ37">
        <v>9.61</v>
      </c>
      <c r="BR37">
        <v>9.85</v>
      </c>
      <c r="BS37">
        <v>10.09</v>
      </c>
      <c r="BT37">
        <v>10.34</v>
      </c>
      <c r="BU37">
        <v>10.55</v>
      </c>
      <c r="BV37">
        <v>10.81</v>
      </c>
      <c r="BW37">
        <v>11.09</v>
      </c>
      <c r="BX37">
        <v>11.36</v>
      </c>
      <c r="BZ37">
        <v>0.55304540627315391</v>
      </c>
      <c r="CC37">
        <v>3.6917939042664223</v>
      </c>
      <c r="CD37">
        <v>3.7744900877219894</v>
      </c>
      <c r="CE37">
        <v>3.859038665686962</v>
      </c>
      <c r="CF37">
        <v>3.94548113179835</v>
      </c>
      <c r="CG37">
        <v>4.0338599091506326</v>
      </c>
      <c r="CJ37">
        <v>3.6062910720000003</v>
      </c>
      <c r="CK37">
        <v>3.69</v>
      </c>
      <c r="CL37">
        <v>4.03</v>
      </c>
      <c r="CO37" t="s">
        <v>40</v>
      </c>
      <c r="CP37">
        <v>2.7972027972028E-2</v>
      </c>
      <c r="CQ37">
        <v>2.2108843537414949E-2</v>
      </c>
      <c r="CR37">
        <v>2.4958402662229678E-2</v>
      </c>
      <c r="CS37">
        <v>2.4350649350649265E-2</v>
      </c>
      <c r="CT37">
        <v>2.5356576862123639E-2</v>
      </c>
      <c r="CU37">
        <v>2.0092735703245733E-2</v>
      </c>
      <c r="CV37">
        <v>2.4242424242424267E-2</v>
      </c>
      <c r="CW37">
        <v>2.514792899408283E-2</v>
      </c>
      <c r="CX37">
        <v>2.4531024531024521E-2</v>
      </c>
      <c r="CY37">
        <v>2.1126760563380333E-2</v>
      </c>
      <c r="CZ37">
        <v>2.4827586206896513E-2</v>
      </c>
      <c r="DA37">
        <v>2.4226110363391739E-2</v>
      </c>
      <c r="DB37">
        <v>2.4967148488830419E-2</v>
      </c>
      <c r="DC37">
        <v>2.051282051282053E-2</v>
      </c>
      <c r="DD37">
        <v>2.512562814070354E-2</v>
      </c>
      <c r="DE37">
        <v>2.450980392156854E-2</v>
      </c>
      <c r="DF37">
        <v>2.5119617224880486E-2</v>
      </c>
      <c r="DG37">
        <v>1.9836639439906642E-2</v>
      </c>
      <c r="DH37">
        <v>2.5171624713958882E-2</v>
      </c>
      <c r="DI37">
        <v>2.5669642857142703E-2</v>
      </c>
      <c r="DJ37">
        <v>2.5027203482045748E-2</v>
      </c>
      <c r="DK37">
        <v>2.016985138004241E-2</v>
      </c>
      <c r="DL37">
        <v>2.4973985431841855E-2</v>
      </c>
      <c r="DM37">
        <v>2.4365482233502562E-2</v>
      </c>
      <c r="DN37">
        <v>2.4777006937561942E-2</v>
      </c>
      <c r="DO37">
        <v>2.0309477756286349E-2</v>
      </c>
      <c r="DP37">
        <v>2.4644549763033152E-2</v>
      </c>
      <c r="DQ37">
        <v>2.5901942645698367E-2</v>
      </c>
      <c r="DR37">
        <v>2.4346257889990945E-2</v>
      </c>
      <c r="DU37">
        <v>0.16000000000000014</v>
      </c>
    </row>
    <row r="38" spans="1:125" x14ac:dyDescent="0.25">
      <c r="A38">
        <v>8</v>
      </c>
      <c r="C38" t="s">
        <v>145</v>
      </c>
      <c r="D38">
        <v>8</v>
      </c>
      <c r="E38" t="s">
        <v>146</v>
      </c>
      <c r="CG38" t="s">
        <v>289</v>
      </c>
      <c r="CO38" t="s">
        <v>146</v>
      </c>
      <c r="DU38">
        <v>0</v>
      </c>
    </row>
    <row r="39" spans="1:125" x14ac:dyDescent="0.25">
      <c r="A39">
        <v>8</v>
      </c>
      <c r="B39" t="s">
        <v>147</v>
      </c>
      <c r="C39" t="s">
        <v>145</v>
      </c>
      <c r="D39">
        <v>8</v>
      </c>
      <c r="E39" t="s">
        <v>38</v>
      </c>
      <c r="F39" t="s">
        <v>128</v>
      </c>
      <c r="N39">
        <v>29.2</v>
      </c>
      <c r="O39">
        <v>30.04</v>
      </c>
      <c r="P39">
        <v>34.43</v>
      </c>
      <c r="Q39">
        <v>35.29</v>
      </c>
      <c r="R39">
        <v>36.18</v>
      </c>
      <c r="S39">
        <v>37.08</v>
      </c>
      <c r="T39">
        <v>37.92</v>
      </c>
      <c r="U39">
        <v>38.869999999999997</v>
      </c>
      <c r="V39">
        <v>39.840000000000003</v>
      </c>
      <c r="W39">
        <v>40.840000000000003</v>
      </c>
      <c r="X39">
        <v>56.42</v>
      </c>
      <c r="Y39">
        <v>57.83</v>
      </c>
      <c r="Z39">
        <v>59.28</v>
      </c>
      <c r="AA39">
        <v>60.76</v>
      </c>
      <c r="AB39">
        <v>50.72</v>
      </c>
      <c r="AC39">
        <v>51.99</v>
      </c>
      <c r="AD39">
        <v>53.29</v>
      </c>
      <c r="AE39">
        <v>54.62</v>
      </c>
      <c r="AF39">
        <v>51.15</v>
      </c>
      <c r="AG39">
        <v>52.43</v>
      </c>
      <c r="AH39">
        <v>53.74</v>
      </c>
      <c r="AI39">
        <v>55.09</v>
      </c>
      <c r="AJ39">
        <v>61</v>
      </c>
      <c r="AK39">
        <v>62.52</v>
      </c>
      <c r="AL39">
        <v>64.09</v>
      </c>
      <c r="AM39">
        <v>65.69</v>
      </c>
      <c r="AN39">
        <v>97.79</v>
      </c>
      <c r="AO39">
        <v>100.23</v>
      </c>
      <c r="AP39">
        <v>102.74</v>
      </c>
      <c r="AQ39">
        <v>105.31</v>
      </c>
      <c r="AT39">
        <v>39.880000000000003</v>
      </c>
      <c r="AU39">
        <v>29.2</v>
      </c>
      <c r="AV39">
        <v>30.04</v>
      </c>
      <c r="AW39">
        <v>33.83</v>
      </c>
      <c r="AX39">
        <v>35.29</v>
      </c>
      <c r="AY39">
        <v>36.18</v>
      </c>
      <c r="AZ39">
        <v>37.08</v>
      </c>
      <c r="BA39">
        <v>37.92</v>
      </c>
      <c r="BB39">
        <v>38.869999999999997</v>
      </c>
      <c r="BC39">
        <v>39.840000000000003</v>
      </c>
      <c r="BD39">
        <v>40.840000000000003</v>
      </c>
      <c r="BE39">
        <v>45.68</v>
      </c>
      <c r="BF39">
        <v>50.77</v>
      </c>
      <c r="BG39">
        <v>56.11</v>
      </c>
      <c r="BH39">
        <v>60.76</v>
      </c>
      <c r="BI39">
        <v>50.72</v>
      </c>
      <c r="BJ39">
        <v>51.99</v>
      </c>
      <c r="BK39">
        <v>53.29</v>
      </c>
      <c r="BL39">
        <v>54.62</v>
      </c>
      <c r="BM39">
        <v>51.15</v>
      </c>
      <c r="BN39">
        <v>52.43</v>
      </c>
      <c r="BO39">
        <v>53.74</v>
      </c>
      <c r="BP39">
        <v>55.09</v>
      </c>
      <c r="BQ39">
        <v>61</v>
      </c>
      <c r="BR39">
        <v>62.52</v>
      </c>
      <c r="BS39">
        <v>64.09</v>
      </c>
      <c r="BT39">
        <v>65.69</v>
      </c>
      <c r="BU39">
        <v>73.349999999999994</v>
      </c>
      <c r="BV39">
        <v>81.39</v>
      </c>
      <c r="BW39">
        <v>89.83</v>
      </c>
      <c r="BX39">
        <v>98.69</v>
      </c>
      <c r="CC39">
        <v>33.531428875497568</v>
      </c>
      <c r="CD39">
        <v>34.282532882308715</v>
      </c>
      <c r="CE39">
        <v>35.050461618872426</v>
      </c>
      <c r="CF39">
        <v>35.835591959135172</v>
      </c>
      <c r="CG39">
        <v>36.638309219019796</v>
      </c>
      <c r="CJ39">
        <v>34.282532882308715</v>
      </c>
      <c r="CK39">
        <v>35.049999999999997</v>
      </c>
      <c r="CL39">
        <v>35.840000000000003</v>
      </c>
      <c r="CO39" t="s">
        <v>38</v>
      </c>
      <c r="CP39">
        <v>2.8767123287671229E-2</v>
      </c>
      <c r="CQ39">
        <v>0.14613848202396806</v>
      </c>
      <c r="CR39">
        <v>2.4978216671507389E-2</v>
      </c>
      <c r="CS39">
        <v>2.5219608954378029E-2</v>
      </c>
      <c r="CT39">
        <v>2.4875621890547223E-2</v>
      </c>
      <c r="CU39">
        <v>2.2653721682847988E-2</v>
      </c>
      <c r="CV39">
        <v>2.505274261603364E-2</v>
      </c>
      <c r="CW39">
        <v>2.4954978132235812E-2</v>
      </c>
      <c r="CX39">
        <v>2.5100401606425699E-2</v>
      </c>
      <c r="CY39">
        <v>0.3814887365328109</v>
      </c>
      <c r="CZ39">
        <v>2.4991137894363639E-2</v>
      </c>
      <c r="DA39">
        <v>2.5073491267508262E-2</v>
      </c>
      <c r="DB39">
        <v>2.4966261808367019E-2</v>
      </c>
      <c r="DC39">
        <v>-0.16524028966425278</v>
      </c>
      <c r="DD39">
        <v>2.5039432176656214E-2</v>
      </c>
      <c r="DE39">
        <v>2.5004808617041682E-2</v>
      </c>
      <c r="DF39">
        <v>2.4957778194783231E-2</v>
      </c>
      <c r="DG39">
        <v>-6.3529842548517013E-2</v>
      </c>
      <c r="DH39">
        <v>2.5024437927663758E-2</v>
      </c>
      <c r="DI39">
        <v>2.4985695212664548E-2</v>
      </c>
      <c r="DJ39">
        <v>2.5120952735392655E-2</v>
      </c>
      <c r="DK39">
        <v>0.10727899800326732</v>
      </c>
      <c r="DL39">
        <v>2.4918032786885296E-2</v>
      </c>
      <c r="DM39">
        <v>2.5111964171465134E-2</v>
      </c>
      <c r="DN39">
        <v>2.4964893119051243E-2</v>
      </c>
      <c r="DO39">
        <v>0.48865885218450311</v>
      </c>
      <c r="DP39">
        <v>2.4951426526229652E-2</v>
      </c>
      <c r="DQ39">
        <v>2.5042402474308997E-2</v>
      </c>
      <c r="DR39">
        <v>2.5014599961066843E-2</v>
      </c>
      <c r="DU39">
        <v>0.83999999999999986</v>
      </c>
    </row>
    <row r="40" spans="1:125" x14ac:dyDescent="0.25">
      <c r="A40">
        <v>8</v>
      </c>
      <c r="B40" t="s">
        <v>147</v>
      </c>
      <c r="C40" t="s">
        <v>145</v>
      </c>
      <c r="D40">
        <v>8</v>
      </c>
      <c r="E40" t="s">
        <v>40</v>
      </c>
      <c r="N40">
        <v>1.51</v>
      </c>
      <c r="O40">
        <v>1.55</v>
      </c>
      <c r="P40">
        <v>1.58</v>
      </c>
      <c r="Q40">
        <v>1.62</v>
      </c>
      <c r="R40">
        <v>1.66</v>
      </c>
      <c r="S40">
        <v>1.7</v>
      </c>
      <c r="T40">
        <v>1.74</v>
      </c>
      <c r="U40">
        <v>1.78</v>
      </c>
      <c r="V40">
        <v>1.83</v>
      </c>
      <c r="W40">
        <v>1.87</v>
      </c>
      <c r="X40">
        <v>1.91</v>
      </c>
      <c r="Y40">
        <v>1.96</v>
      </c>
      <c r="Z40">
        <v>2</v>
      </c>
      <c r="AA40">
        <v>2.0499999999999998</v>
      </c>
      <c r="AB40">
        <v>2.09</v>
      </c>
      <c r="AC40">
        <v>2.15</v>
      </c>
      <c r="AD40">
        <v>2.2000000000000002</v>
      </c>
      <c r="AE40">
        <v>2.2599999999999998</v>
      </c>
      <c r="AF40">
        <v>2.2999999999999998</v>
      </c>
      <c r="AG40">
        <v>2.36</v>
      </c>
      <c r="AH40">
        <v>2.42</v>
      </c>
      <c r="AI40">
        <v>2.48</v>
      </c>
      <c r="AJ40">
        <v>2.5299999999999998</v>
      </c>
      <c r="AK40">
        <v>2.59</v>
      </c>
      <c r="AL40">
        <v>2.65</v>
      </c>
      <c r="AM40">
        <v>2.72</v>
      </c>
      <c r="AN40">
        <v>2.77</v>
      </c>
      <c r="AO40">
        <v>2.84</v>
      </c>
      <c r="AP40">
        <v>2.91</v>
      </c>
      <c r="AQ40">
        <v>2.99</v>
      </c>
      <c r="AT40">
        <v>1.47</v>
      </c>
      <c r="AU40">
        <v>1.51</v>
      </c>
      <c r="AV40">
        <v>1.55</v>
      </c>
      <c r="AW40">
        <v>1.59</v>
      </c>
      <c r="AX40">
        <v>1.62</v>
      </c>
      <c r="AY40">
        <v>1.66</v>
      </c>
      <c r="AZ40">
        <v>1.7</v>
      </c>
      <c r="BA40">
        <v>1.74</v>
      </c>
      <c r="BB40">
        <v>1.78</v>
      </c>
      <c r="BC40">
        <v>1.83</v>
      </c>
      <c r="BD40">
        <v>1.87</v>
      </c>
      <c r="BE40">
        <v>1.92</v>
      </c>
      <c r="BF40">
        <v>1.98</v>
      </c>
      <c r="BG40">
        <v>2.04</v>
      </c>
      <c r="BH40">
        <v>2.0499999999999998</v>
      </c>
      <c r="BI40">
        <v>2.09</v>
      </c>
      <c r="BJ40">
        <v>2.15</v>
      </c>
      <c r="BK40">
        <v>2.2000000000000002</v>
      </c>
      <c r="BL40">
        <v>2.2599999999999998</v>
      </c>
      <c r="BM40">
        <v>2.2999999999999998</v>
      </c>
      <c r="BN40">
        <v>2.36</v>
      </c>
      <c r="BO40">
        <v>2.42</v>
      </c>
      <c r="BP40">
        <v>2.48</v>
      </c>
      <c r="BQ40">
        <v>2.5299999999999998</v>
      </c>
      <c r="BR40">
        <v>2.59</v>
      </c>
      <c r="BS40">
        <v>2.65</v>
      </c>
      <c r="BT40">
        <v>2.72</v>
      </c>
      <c r="BU40">
        <v>2.8</v>
      </c>
      <c r="BV40">
        <v>2.88</v>
      </c>
      <c r="BW40">
        <v>2.96</v>
      </c>
      <c r="BX40">
        <v>3.04</v>
      </c>
      <c r="BZ40">
        <v>0.59140277565084232</v>
      </c>
      <c r="CC40">
        <v>1.9363345223968307</v>
      </c>
      <c r="CD40">
        <v>1.9797084156985196</v>
      </c>
      <c r="CE40">
        <v>2.0240538842101659</v>
      </c>
      <c r="CF40">
        <v>2.0693926912164735</v>
      </c>
      <c r="CG40">
        <v>2.1157470874997224</v>
      </c>
      <c r="CJ40">
        <v>1.9797084156985196</v>
      </c>
      <c r="CK40">
        <v>2.02</v>
      </c>
      <c r="CL40">
        <v>2.0699999999999998</v>
      </c>
      <c r="CO40" t="s">
        <v>40</v>
      </c>
      <c r="CP40">
        <v>2.6490066225165587E-2</v>
      </c>
      <c r="CQ40">
        <v>1.9354838709677438E-2</v>
      </c>
      <c r="CR40">
        <v>2.5316455696202552E-2</v>
      </c>
      <c r="CS40">
        <v>2.4691358024691242E-2</v>
      </c>
      <c r="CT40">
        <v>2.4096385542168697E-2</v>
      </c>
      <c r="CU40">
        <v>2.3529411764705903E-2</v>
      </c>
      <c r="CV40">
        <v>2.2988505747126457E-2</v>
      </c>
      <c r="CW40">
        <v>2.8089887640449462E-2</v>
      </c>
      <c r="CX40">
        <v>2.1857923497267777E-2</v>
      </c>
      <c r="CY40">
        <v>2.13903743315507E-2</v>
      </c>
      <c r="CZ40">
        <v>2.6178010471204213E-2</v>
      </c>
      <c r="DA40">
        <v>2.0408163265306142E-2</v>
      </c>
      <c r="DB40">
        <v>2.4999999999999911E-2</v>
      </c>
      <c r="DC40">
        <v>1.9512195121951237E-2</v>
      </c>
      <c r="DD40">
        <v>2.8708133971291894E-2</v>
      </c>
      <c r="DE40">
        <v>2.3255813953488497E-2</v>
      </c>
      <c r="DF40">
        <v>2.7272727272727094E-2</v>
      </c>
      <c r="DG40">
        <v>1.7699115044247805E-2</v>
      </c>
      <c r="DH40">
        <v>2.6086956521739157E-2</v>
      </c>
      <c r="DI40">
        <v>2.5423728813559344E-2</v>
      </c>
      <c r="DJ40">
        <v>2.4793388429752088E-2</v>
      </c>
      <c r="DK40">
        <v>2.0161290322580575E-2</v>
      </c>
      <c r="DL40">
        <v>2.3715415019762869E-2</v>
      </c>
      <c r="DM40">
        <v>2.3166023166023189E-2</v>
      </c>
      <c r="DN40">
        <v>2.641509433962275E-2</v>
      </c>
      <c r="DO40">
        <v>1.8382352941176405E-2</v>
      </c>
      <c r="DP40">
        <v>2.5270758122743625E-2</v>
      </c>
      <c r="DQ40">
        <v>2.4647887323943764E-2</v>
      </c>
      <c r="DR40">
        <v>2.7491408934707928E-2</v>
      </c>
      <c r="DU40">
        <v>4.0000000000000036E-2</v>
      </c>
    </row>
    <row r="41" spans="1:125" x14ac:dyDescent="0.25">
      <c r="A41">
        <v>9</v>
      </c>
      <c r="C41" t="s">
        <v>148</v>
      </c>
      <c r="E41" t="s">
        <v>149</v>
      </c>
      <c r="CO41" t="s">
        <v>149</v>
      </c>
      <c r="DU41">
        <v>0</v>
      </c>
    </row>
    <row r="42" spans="1:125" x14ac:dyDescent="0.25">
      <c r="A42">
        <v>9</v>
      </c>
      <c r="B42" t="s">
        <v>149</v>
      </c>
      <c r="C42" t="s">
        <v>148</v>
      </c>
      <c r="E42" t="s">
        <v>38</v>
      </c>
      <c r="F42" t="s">
        <v>150</v>
      </c>
      <c r="N42">
        <v>83.29</v>
      </c>
      <c r="O42">
        <v>85.68</v>
      </c>
      <c r="P42">
        <v>103.15</v>
      </c>
      <c r="Q42">
        <v>105.73</v>
      </c>
      <c r="R42">
        <v>108.38</v>
      </c>
      <c r="S42">
        <v>111.08</v>
      </c>
      <c r="T42">
        <v>126.17</v>
      </c>
      <c r="U42">
        <v>129.32</v>
      </c>
      <c r="V42">
        <v>132.56</v>
      </c>
      <c r="W42">
        <v>135.87</v>
      </c>
      <c r="X42">
        <v>147.72999999999999</v>
      </c>
      <c r="Y42">
        <v>151.41999999999999</v>
      </c>
      <c r="Z42">
        <v>155.19999999999999</v>
      </c>
      <c r="AA42">
        <v>159.08000000000001</v>
      </c>
      <c r="AB42">
        <v>175.94</v>
      </c>
      <c r="AC42">
        <v>180.34</v>
      </c>
      <c r="AD42">
        <v>184.85</v>
      </c>
      <c r="AE42">
        <v>189.47</v>
      </c>
      <c r="AF42">
        <v>204.49</v>
      </c>
      <c r="AG42">
        <v>209.6</v>
      </c>
      <c r="AH42">
        <v>214.84</v>
      </c>
      <c r="AI42">
        <v>220.21</v>
      </c>
      <c r="AJ42">
        <v>230.09</v>
      </c>
      <c r="AK42">
        <v>235.84</v>
      </c>
      <c r="AL42">
        <v>241.73</v>
      </c>
      <c r="AM42">
        <v>247.78</v>
      </c>
      <c r="AN42">
        <v>228.38</v>
      </c>
      <c r="AO42">
        <v>234.09</v>
      </c>
      <c r="AP42">
        <v>239.94</v>
      </c>
      <c r="AQ42">
        <v>245.94</v>
      </c>
      <c r="AT42">
        <v>65.599999999999994</v>
      </c>
      <c r="AU42">
        <v>70.25</v>
      </c>
      <c r="AV42">
        <v>75.11</v>
      </c>
      <c r="AW42">
        <v>80.19</v>
      </c>
      <c r="AX42">
        <v>85.5</v>
      </c>
      <c r="AY42">
        <v>91.05</v>
      </c>
      <c r="AZ42">
        <v>96.85</v>
      </c>
      <c r="BA42">
        <v>102.91</v>
      </c>
      <c r="BB42">
        <v>109.23</v>
      </c>
      <c r="BC42">
        <v>115.83</v>
      </c>
      <c r="BD42">
        <v>122.72</v>
      </c>
      <c r="BE42">
        <v>129.91</v>
      </c>
      <c r="BF42">
        <v>137.41</v>
      </c>
      <c r="BG42">
        <v>145.24</v>
      </c>
      <c r="BH42">
        <v>153.4</v>
      </c>
      <c r="BI42">
        <v>161.91</v>
      </c>
      <c r="BJ42">
        <v>170.78</v>
      </c>
      <c r="BK42">
        <v>180.03</v>
      </c>
      <c r="BL42">
        <v>189.47</v>
      </c>
      <c r="BM42">
        <v>199.51</v>
      </c>
      <c r="BN42">
        <v>209.6</v>
      </c>
      <c r="BO42">
        <v>214.84</v>
      </c>
      <c r="BP42">
        <v>220.21</v>
      </c>
      <c r="BQ42">
        <v>230.09</v>
      </c>
      <c r="BR42">
        <v>235.84</v>
      </c>
      <c r="BS42">
        <v>241.73</v>
      </c>
      <c r="BT42">
        <v>247.78</v>
      </c>
      <c r="BU42">
        <v>228.38</v>
      </c>
      <c r="BV42">
        <v>234.09</v>
      </c>
      <c r="BW42">
        <v>239.94</v>
      </c>
      <c r="BX42">
        <v>245.94</v>
      </c>
      <c r="CC42">
        <v>113.21000653774</v>
      </c>
      <c r="CD42">
        <v>115.7459106841855</v>
      </c>
      <c r="CE42">
        <v>118.33861908351126</v>
      </c>
      <c r="CF42">
        <v>120.98940415098188</v>
      </c>
      <c r="CG42">
        <v>123.69956680396388</v>
      </c>
      <c r="CJ42">
        <v>49.574180275200007</v>
      </c>
      <c r="CK42">
        <v>53.17</v>
      </c>
      <c r="CL42">
        <v>56.91</v>
      </c>
      <c r="CO42" t="s">
        <v>38</v>
      </c>
      <c r="CP42">
        <v>2.8694921359106739E-2</v>
      </c>
      <c r="CQ42">
        <v>0.20389822595704946</v>
      </c>
      <c r="CR42">
        <v>2.5012118274357713E-2</v>
      </c>
      <c r="CS42">
        <v>2.5063841861344853E-2</v>
      </c>
      <c r="CT42">
        <v>2.4912345451190285E-2</v>
      </c>
      <c r="CU42">
        <v>0.13584803745048618</v>
      </c>
      <c r="CV42">
        <v>2.4966315288895865E-2</v>
      </c>
      <c r="CW42">
        <v>2.5054129291679626E-2</v>
      </c>
      <c r="CX42">
        <v>2.4969824984912511E-2</v>
      </c>
      <c r="CY42">
        <v>8.7289320674173734E-2</v>
      </c>
      <c r="CZ42">
        <v>2.4978000406146336E-2</v>
      </c>
      <c r="DA42">
        <v>2.4963677189274874E-2</v>
      </c>
      <c r="DB42">
        <v>2.5000000000000154E-2</v>
      </c>
      <c r="DC42">
        <v>0.10598441035956742</v>
      </c>
      <c r="DD42">
        <v>2.5008525633738808E-2</v>
      </c>
      <c r="DE42">
        <v>2.5008317622268995E-2</v>
      </c>
      <c r="DF42">
        <v>2.4993237760346253E-2</v>
      </c>
      <c r="DG42">
        <v>7.9273763656515603E-2</v>
      </c>
      <c r="DH42">
        <v>2.498899701696897E-2</v>
      </c>
      <c r="DI42">
        <v>2.5000000000000043E-2</v>
      </c>
      <c r="DJ42">
        <v>2.4995345373301083E-2</v>
      </c>
      <c r="DK42">
        <v>4.4866264020707487E-2</v>
      </c>
      <c r="DL42">
        <v>2.4990221217784346E-2</v>
      </c>
      <c r="DM42">
        <v>2.4974559023066428E-2</v>
      </c>
      <c r="DN42">
        <v>2.5027923716543297E-2</v>
      </c>
      <c r="DO42">
        <v>-7.8295261925902027E-2</v>
      </c>
      <c r="DP42">
        <v>2.5002189333566897E-2</v>
      </c>
      <c r="DQ42">
        <v>2.4990388312187594E-2</v>
      </c>
      <c r="DR42">
        <v>2.5006251562890724E-2</v>
      </c>
      <c r="DU42">
        <v>4.8599999999999994</v>
      </c>
    </row>
    <row r="43" spans="1:125" x14ac:dyDescent="0.25">
      <c r="A43">
        <v>9</v>
      </c>
      <c r="B43" t="s">
        <v>149</v>
      </c>
      <c r="C43" t="s">
        <v>148</v>
      </c>
      <c r="E43" t="s">
        <v>40</v>
      </c>
      <c r="N43">
        <v>2.06</v>
      </c>
      <c r="O43">
        <v>2.12</v>
      </c>
      <c r="P43">
        <v>2.16</v>
      </c>
      <c r="Q43">
        <v>2.2200000000000002</v>
      </c>
      <c r="R43">
        <v>2.27</v>
      </c>
      <c r="S43">
        <v>2.33</v>
      </c>
      <c r="T43">
        <v>2.37</v>
      </c>
      <c r="U43">
        <v>2.4300000000000002</v>
      </c>
      <c r="V43">
        <v>2.5</v>
      </c>
      <c r="W43">
        <v>2.56</v>
      </c>
      <c r="X43">
        <v>2.61</v>
      </c>
      <c r="Y43">
        <v>2.67</v>
      </c>
      <c r="Z43">
        <v>2.74</v>
      </c>
      <c r="AA43">
        <v>2.81</v>
      </c>
      <c r="AB43">
        <v>2.86</v>
      </c>
      <c r="AC43">
        <v>2.94</v>
      </c>
      <c r="AD43">
        <v>3.01</v>
      </c>
      <c r="AE43">
        <v>3.08</v>
      </c>
      <c r="AF43">
        <v>3.15</v>
      </c>
      <c r="AG43">
        <v>3.22</v>
      </c>
      <c r="AH43">
        <v>3.31</v>
      </c>
      <c r="AI43">
        <v>3.39</v>
      </c>
      <c r="AJ43">
        <v>3.46</v>
      </c>
      <c r="AK43">
        <v>3.54</v>
      </c>
      <c r="AL43">
        <v>3.63</v>
      </c>
      <c r="AM43">
        <v>3.72</v>
      </c>
      <c r="AN43">
        <v>3.79</v>
      </c>
      <c r="AO43">
        <v>3.89</v>
      </c>
      <c r="AP43">
        <v>3.99</v>
      </c>
      <c r="AQ43">
        <v>4.09</v>
      </c>
      <c r="AT43">
        <v>1.83</v>
      </c>
      <c r="AU43">
        <v>1.88</v>
      </c>
      <c r="AV43">
        <v>1.93</v>
      </c>
      <c r="AW43">
        <v>1.99</v>
      </c>
      <c r="AX43">
        <v>2.0499999999999998</v>
      </c>
      <c r="AY43">
        <v>2.11</v>
      </c>
      <c r="AZ43">
        <v>2.17</v>
      </c>
      <c r="BA43">
        <v>2.23</v>
      </c>
      <c r="BB43">
        <v>2.29</v>
      </c>
      <c r="BC43">
        <v>2.36</v>
      </c>
      <c r="BD43">
        <v>2.4300000000000002</v>
      </c>
      <c r="BE43">
        <v>2.5</v>
      </c>
      <c r="BF43">
        <v>2.57</v>
      </c>
      <c r="BG43">
        <v>2.64</v>
      </c>
      <c r="BH43">
        <v>2.72</v>
      </c>
      <c r="BI43">
        <v>2.8</v>
      </c>
      <c r="BJ43">
        <v>2.88</v>
      </c>
      <c r="BK43">
        <v>2.96</v>
      </c>
      <c r="BL43">
        <v>3.08</v>
      </c>
      <c r="BM43">
        <v>3.17</v>
      </c>
      <c r="BN43">
        <v>3.22</v>
      </c>
      <c r="BO43">
        <v>3.31</v>
      </c>
      <c r="BP43">
        <v>3.39</v>
      </c>
      <c r="BQ43">
        <v>3.46</v>
      </c>
      <c r="BR43">
        <v>3.54</v>
      </c>
      <c r="BS43">
        <v>3.63</v>
      </c>
      <c r="BT43">
        <v>3.72</v>
      </c>
      <c r="BU43">
        <v>3.79</v>
      </c>
      <c r="BV43">
        <v>3.89</v>
      </c>
      <c r="BW43">
        <v>3.99</v>
      </c>
      <c r="BX43">
        <v>4.09</v>
      </c>
      <c r="BZ43">
        <v>0.61855548617522715</v>
      </c>
      <c r="CC43">
        <v>1.620817164621883</v>
      </c>
      <c r="CD43">
        <v>1.657123469109413</v>
      </c>
      <c r="CE43">
        <v>1.6942430348174637</v>
      </c>
      <c r="CF43">
        <v>1.7321940787973746</v>
      </c>
      <c r="CG43">
        <v>1.7709952261624358</v>
      </c>
      <c r="CJ43">
        <v>1.6571234691094121</v>
      </c>
      <c r="CK43">
        <v>1.69</v>
      </c>
      <c r="CL43">
        <v>1.73</v>
      </c>
      <c r="CO43" t="s">
        <v>40</v>
      </c>
      <c r="CP43">
        <v>2.9126213592233035E-2</v>
      </c>
      <c r="CQ43">
        <v>1.8867924528301903E-2</v>
      </c>
      <c r="CR43">
        <v>2.7777777777777801E-2</v>
      </c>
      <c r="CS43">
        <v>2.2522522522522442E-2</v>
      </c>
      <c r="CT43">
        <v>2.6431718061674034E-2</v>
      </c>
      <c r="CU43">
        <v>1.7167381974248941E-2</v>
      </c>
      <c r="CV43">
        <v>2.5316455696202552E-2</v>
      </c>
      <c r="CW43">
        <v>2.8806584362139849E-2</v>
      </c>
      <c r="CX43">
        <v>2.4000000000000021E-2</v>
      </c>
      <c r="CY43">
        <v>1.9531249999999931E-2</v>
      </c>
      <c r="CZ43">
        <v>2.2988505747126457E-2</v>
      </c>
      <c r="DA43">
        <v>2.6217228464419581E-2</v>
      </c>
      <c r="DB43">
        <v>2.5547445255474394E-2</v>
      </c>
      <c r="DC43">
        <v>1.7793594306049758E-2</v>
      </c>
      <c r="DD43">
        <v>2.7972027972028E-2</v>
      </c>
      <c r="DE43">
        <v>2.3809523809523756E-2</v>
      </c>
      <c r="DF43">
        <v>2.3255813953488469E-2</v>
      </c>
      <c r="DG43">
        <v>2.2727272727272676E-2</v>
      </c>
      <c r="DH43">
        <v>2.2222222222222313E-2</v>
      </c>
      <c r="DI43">
        <v>2.7950310559006167E-2</v>
      </c>
      <c r="DJ43">
        <v>2.4169184290030232E-2</v>
      </c>
      <c r="DK43">
        <v>2.064896755162237E-2</v>
      </c>
      <c r="DL43">
        <v>2.3121387283237014E-2</v>
      </c>
      <c r="DM43">
        <v>2.5423728813559282E-2</v>
      </c>
      <c r="DN43">
        <v>2.479338842975215E-2</v>
      </c>
      <c r="DO43">
        <v>1.8817204301075224E-2</v>
      </c>
      <c r="DP43">
        <v>2.6385224274406354E-2</v>
      </c>
      <c r="DQ43">
        <v>2.5706940874036011E-2</v>
      </c>
      <c r="DR43">
        <v>2.5062656641603918E-2</v>
      </c>
      <c r="DU43">
        <v>5.0000000000000044E-2</v>
      </c>
    </row>
    <row r="44" spans="1:125" x14ac:dyDescent="0.25">
      <c r="A44">
        <v>9</v>
      </c>
      <c r="C44" t="s">
        <v>148</v>
      </c>
      <c r="D44">
        <v>9</v>
      </c>
      <c r="E44" t="s">
        <v>151</v>
      </c>
      <c r="CG44" t="s">
        <v>289</v>
      </c>
      <c r="CO44" t="s">
        <v>151</v>
      </c>
      <c r="DU44">
        <v>0</v>
      </c>
    </row>
    <row r="45" spans="1:125" x14ac:dyDescent="0.25">
      <c r="A45">
        <v>9</v>
      </c>
      <c r="B45" t="s">
        <v>151</v>
      </c>
      <c r="C45" t="s">
        <v>148</v>
      </c>
      <c r="D45">
        <v>9</v>
      </c>
      <c r="E45" t="s">
        <v>38</v>
      </c>
      <c r="F45" t="s">
        <v>128</v>
      </c>
      <c r="N45">
        <v>18.079999999999998</v>
      </c>
      <c r="O45">
        <v>18.600000000000001</v>
      </c>
      <c r="P45">
        <v>21.47</v>
      </c>
      <c r="Q45">
        <v>22.01</v>
      </c>
      <c r="R45">
        <v>22.56</v>
      </c>
      <c r="S45">
        <v>23.13</v>
      </c>
      <c r="T45">
        <v>25.63</v>
      </c>
      <c r="U45">
        <v>26.27</v>
      </c>
      <c r="V45">
        <v>26.93</v>
      </c>
      <c r="W45">
        <v>27.6</v>
      </c>
      <c r="X45">
        <v>29.61</v>
      </c>
      <c r="Y45">
        <v>30.35</v>
      </c>
      <c r="Z45">
        <v>31.11</v>
      </c>
      <c r="AA45">
        <v>31.88</v>
      </c>
      <c r="AB45">
        <v>34.700000000000003</v>
      </c>
      <c r="AC45">
        <v>35.56</v>
      </c>
      <c r="AD45">
        <v>36.450000000000003</v>
      </c>
      <c r="AE45">
        <v>37.36</v>
      </c>
      <c r="AF45">
        <v>39.9</v>
      </c>
      <c r="AG45">
        <v>40.89</v>
      </c>
      <c r="AH45">
        <v>41.92</v>
      </c>
      <c r="AI45">
        <v>42.96</v>
      </c>
      <c r="AJ45">
        <v>44.7</v>
      </c>
      <c r="AK45">
        <v>45.82</v>
      </c>
      <c r="AL45">
        <v>46.96</v>
      </c>
      <c r="AM45">
        <v>48.14</v>
      </c>
      <c r="AN45">
        <v>45.25</v>
      </c>
      <c r="AO45">
        <v>46.38</v>
      </c>
      <c r="AP45">
        <v>47.54</v>
      </c>
      <c r="AQ45">
        <v>48.73</v>
      </c>
      <c r="AT45">
        <v>21.82</v>
      </c>
      <c r="AU45">
        <v>18.079999999999998</v>
      </c>
      <c r="AV45">
        <v>18.600000000000001</v>
      </c>
      <c r="AW45">
        <v>21.47</v>
      </c>
      <c r="AX45">
        <v>22.01</v>
      </c>
      <c r="AY45">
        <v>22.56</v>
      </c>
      <c r="AZ45">
        <v>23.13</v>
      </c>
      <c r="BA45">
        <v>25.63</v>
      </c>
      <c r="BB45">
        <v>26.27</v>
      </c>
      <c r="BC45">
        <v>26.93</v>
      </c>
      <c r="BD45">
        <v>27.6</v>
      </c>
      <c r="BE45">
        <v>29.61</v>
      </c>
      <c r="BF45">
        <v>30.35</v>
      </c>
      <c r="BG45">
        <v>31.11</v>
      </c>
      <c r="BH45">
        <v>31.88</v>
      </c>
      <c r="BI45">
        <v>34.700000000000003</v>
      </c>
      <c r="BJ45">
        <v>35.56</v>
      </c>
      <c r="BK45">
        <v>36.450000000000003</v>
      </c>
      <c r="BL45">
        <v>37.36</v>
      </c>
      <c r="BM45">
        <v>39.9</v>
      </c>
      <c r="BN45">
        <v>40.89</v>
      </c>
      <c r="BO45">
        <v>41.92</v>
      </c>
      <c r="BP45">
        <v>42.96</v>
      </c>
      <c r="BQ45">
        <v>44.7</v>
      </c>
      <c r="BR45">
        <v>45.82</v>
      </c>
      <c r="BS45">
        <v>46.96</v>
      </c>
      <c r="BT45">
        <v>48.14</v>
      </c>
      <c r="BU45">
        <v>45.25</v>
      </c>
      <c r="BV45">
        <v>46.38</v>
      </c>
      <c r="BW45">
        <v>47.54</v>
      </c>
      <c r="BX45">
        <v>48.73</v>
      </c>
      <c r="CC45">
        <v>21.643496190371899</v>
      </c>
      <c r="CD45">
        <v>22.128310505036207</v>
      </c>
      <c r="CE45">
        <v>22.623984660349016</v>
      </c>
      <c r="CF45">
        <v>23.130761916740834</v>
      </c>
      <c r="CG45">
        <v>23.648890983675827</v>
      </c>
      <c r="CJ45">
        <v>22.128310505036207</v>
      </c>
      <c r="CK45">
        <v>22.62</v>
      </c>
      <c r="CL45">
        <v>23.13</v>
      </c>
      <c r="CO45" t="s">
        <v>38</v>
      </c>
      <c r="CP45">
        <v>2.8761061946902831E-2</v>
      </c>
      <c r="CQ45">
        <v>0.15430107526881706</v>
      </c>
      <c r="CR45">
        <v>2.5151374010246984E-2</v>
      </c>
      <c r="CS45">
        <v>2.4988641526578696E-2</v>
      </c>
      <c r="CT45">
        <v>2.5265957446808526E-2</v>
      </c>
      <c r="CU45">
        <v>0.10808473843493299</v>
      </c>
      <c r="CV45">
        <v>2.4970737417089373E-2</v>
      </c>
      <c r="CW45">
        <v>2.512371526456034E-2</v>
      </c>
      <c r="CX45">
        <v>2.4879316747122231E-2</v>
      </c>
      <c r="CY45">
        <v>7.2826086956521666E-2</v>
      </c>
      <c r="CZ45">
        <v>2.499155690645059E-2</v>
      </c>
      <c r="DA45">
        <v>2.5041186161449687E-2</v>
      </c>
      <c r="DB45">
        <v>2.4750883960141419E-2</v>
      </c>
      <c r="DC45">
        <v>8.8456712672522086E-2</v>
      </c>
      <c r="DD45">
        <v>2.4783861671469721E-2</v>
      </c>
      <c r="DE45">
        <v>2.5028121484814411E-2</v>
      </c>
      <c r="DF45">
        <v>2.4965706447187833E-2</v>
      </c>
      <c r="DG45">
        <v>6.7987152034261214E-2</v>
      </c>
      <c r="DH45">
        <v>2.4812030075188021E-2</v>
      </c>
      <c r="DI45">
        <v>2.5189532893127933E-2</v>
      </c>
      <c r="DJ45">
        <v>2.480916030534349E-2</v>
      </c>
      <c r="DK45">
        <v>4.0502793296089433E-2</v>
      </c>
      <c r="DL45">
        <v>2.5055928411633052E-2</v>
      </c>
      <c r="DM45">
        <v>2.4879965080750775E-2</v>
      </c>
      <c r="DN45">
        <v>2.5127768313458254E-2</v>
      </c>
      <c r="DO45">
        <v>-6.0033236393851282E-2</v>
      </c>
      <c r="DP45">
        <v>2.4972375690607791E-2</v>
      </c>
      <c r="DQ45">
        <v>2.5010780508839942E-2</v>
      </c>
      <c r="DR45">
        <v>2.5031552376945682E-2</v>
      </c>
      <c r="DU45">
        <v>0.52000000000000313</v>
      </c>
    </row>
    <row r="46" spans="1:125" x14ac:dyDescent="0.25">
      <c r="A46">
        <v>9</v>
      </c>
      <c r="B46" t="s">
        <v>151</v>
      </c>
      <c r="C46" t="s">
        <v>148</v>
      </c>
      <c r="D46">
        <v>9</v>
      </c>
      <c r="E46" t="s">
        <v>40</v>
      </c>
      <c r="N46">
        <v>2.06</v>
      </c>
      <c r="O46">
        <v>2.12</v>
      </c>
      <c r="P46">
        <v>2.16</v>
      </c>
      <c r="Q46">
        <v>2.2200000000000002</v>
      </c>
      <c r="R46">
        <v>2.27</v>
      </c>
      <c r="S46">
        <v>2.33</v>
      </c>
      <c r="T46">
        <v>2.37</v>
      </c>
      <c r="U46">
        <v>2.4300000000000002</v>
      </c>
      <c r="V46">
        <v>2.5</v>
      </c>
      <c r="W46">
        <v>2.56</v>
      </c>
      <c r="X46">
        <v>2.61</v>
      </c>
      <c r="Y46">
        <v>2.67</v>
      </c>
      <c r="Z46">
        <v>2.74</v>
      </c>
      <c r="AA46">
        <v>2.81</v>
      </c>
      <c r="AB46">
        <v>2.86</v>
      </c>
      <c r="AC46">
        <v>2.94</v>
      </c>
      <c r="AD46">
        <v>3.01</v>
      </c>
      <c r="AE46">
        <v>3.08</v>
      </c>
      <c r="AF46">
        <v>3.15</v>
      </c>
      <c r="AG46">
        <v>3.22</v>
      </c>
      <c r="AH46">
        <v>3.31</v>
      </c>
      <c r="AI46">
        <v>3.39</v>
      </c>
      <c r="AJ46">
        <v>3.46</v>
      </c>
      <c r="AK46">
        <v>3.54</v>
      </c>
      <c r="AL46">
        <v>3.63</v>
      </c>
      <c r="AM46">
        <v>3.72</v>
      </c>
      <c r="AN46">
        <v>3.79</v>
      </c>
      <c r="AO46">
        <v>3.89</v>
      </c>
      <c r="AP46">
        <v>3.99</v>
      </c>
      <c r="AQ46">
        <v>4.09</v>
      </c>
      <c r="AT46">
        <v>2.0099999999999998</v>
      </c>
      <c r="AU46">
        <v>2.06</v>
      </c>
      <c r="AV46">
        <v>2.12</v>
      </c>
      <c r="AW46">
        <v>2.16</v>
      </c>
      <c r="AX46">
        <v>2.2200000000000002</v>
      </c>
      <c r="AY46">
        <v>2.27</v>
      </c>
      <c r="AZ46">
        <v>2.33</v>
      </c>
      <c r="BA46">
        <v>2.37</v>
      </c>
      <c r="BB46">
        <v>2.4300000000000002</v>
      </c>
      <c r="BC46">
        <v>2.5</v>
      </c>
      <c r="BD46">
        <v>2.56</v>
      </c>
      <c r="BE46">
        <v>2.61</v>
      </c>
      <c r="BF46">
        <v>2.67</v>
      </c>
      <c r="BG46">
        <v>2.74</v>
      </c>
      <c r="BH46">
        <v>2.81</v>
      </c>
      <c r="BI46">
        <v>2.86</v>
      </c>
      <c r="BJ46">
        <v>2.94</v>
      </c>
      <c r="BK46">
        <v>3.01</v>
      </c>
      <c r="BL46">
        <v>3.08</v>
      </c>
      <c r="BM46">
        <v>3.15</v>
      </c>
      <c r="BN46">
        <v>3.22</v>
      </c>
      <c r="BO46">
        <v>3.31</v>
      </c>
      <c r="BP46">
        <v>3.39</v>
      </c>
      <c r="BQ46">
        <v>3.46</v>
      </c>
      <c r="BR46">
        <v>3.54</v>
      </c>
      <c r="BS46">
        <v>3.63</v>
      </c>
      <c r="BT46">
        <v>3.72</v>
      </c>
      <c r="BU46">
        <v>3.79</v>
      </c>
      <c r="BV46">
        <v>3.89</v>
      </c>
      <c r="BW46">
        <v>3.99</v>
      </c>
      <c r="BX46">
        <v>4.09</v>
      </c>
      <c r="BZ46">
        <v>0.61855548617522715</v>
      </c>
      <c r="CC46">
        <v>1.620817164621883</v>
      </c>
      <c r="CD46">
        <v>1.657123469109413</v>
      </c>
      <c r="CE46">
        <v>1.6942430348174637</v>
      </c>
      <c r="CF46">
        <v>1.7321940787973746</v>
      </c>
      <c r="CG46">
        <v>1.7709952261624358</v>
      </c>
      <c r="CJ46">
        <v>1.657123469109413</v>
      </c>
      <c r="CK46">
        <v>1.69</v>
      </c>
      <c r="CL46">
        <v>1.73</v>
      </c>
      <c r="CO46" t="s">
        <v>40</v>
      </c>
      <c r="CP46">
        <v>2.9126213592233035E-2</v>
      </c>
      <c r="CQ46">
        <v>1.8867924528301903E-2</v>
      </c>
      <c r="CR46">
        <v>2.7777777777777801E-2</v>
      </c>
      <c r="CS46">
        <v>2.2522522522522442E-2</v>
      </c>
      <c r="CT46">
        <v>2.6431718061674034E-2</v>
      </c>
      <c r="CU46">
        <v>1.7167381974248941E-2</v>
      </c>
      <c r="CV46">
        <v>2.5316455696202552E-2</v>
      </c>
      <c r="CW46">
        <v>2.8806584362139849E-2</v>
      </c>
      <c r="CX46">
        <v>2.4000000000000021E-2</v>
      </c>
      <c r="CY46">
        <v>1.9531249999999931E-2</v>
      </c>
      <c r="CZ46">
        <v>2.2988505747126457E-2</v>
      </c>
      <c r="DA46">
        <v>2.6217228464419581E-2</v>
      </c>
      <c r="DB46">
        <v>2.5547445255474394E-2</v>
      </c>
      <c r="DC46">
        <v>1.7793594306049758E-2</v>
      </c>
      <c r="DD46">
        <v>2.7972027972028E-2</v>
      </c>
      <c r="DE46">
        <v>2.3809523809523756E-2</v>
      </c>
      <c r="DF46">
        <v>2.3255813953488469E-2</v>
      </c>
      <c r="DG46">
        <v>2.2727272727272676E-2</v>
      </c>
      <c r="DH46">
        <v>2.2222222222222313E-2</v>
      </c>
      <c r="DI46">
        <v>2.7950310559006167E-2</v>
      </c>
      <c r="DJ46">
        <v>2.4169184290030232E-2</v>
      </c>
      <c r="DK46">
        <v>2.064896755162237E-2</v>
      </c>
      <c r="DL46">
        <v>2.3121387283237014E-2</v>
      </c>
      <c r="DM46">
        <v>2.5423728813559282E-2</v>
      </c>
      <c r="DN46">
        <v>2.479338842975215E-2</v>
      </c>
      <c r="DO46">
        <v>1.8817204301075224E-2</v>
      </c>
      <c r="DP46">
        <v>2.6385224274406354E-2</v>
      </c>
      <c r="DQ46">
        <v>2.5706940874036011E-2</v>
      </c>
      <c r="DR46">
        <v>2.5062656641603918E-2</v>
      </c>
      <c r="DU46">
        <v>6.0000000000000053E-2</v>
      </c>
    </row>
    <row r="47" spans="1:125" x14ac:dyDescent="0.25">
      <c r="A47">
        <v>9</v>
      </c>
      <c r="C47" t="s">
        <v>148</v>
      </c>
      <c r="E47" t="s">
        <v>152</v>
      </c>
      <c r="CO47" t="s">
        <v>152</v>
      </c>
      <c r="DU47">
        <v>0</v>
      </c>
    </row>
    <row r="48" spans="1:125" x14ac:dyDescent="0.25">
      <c r="A48">
        <v>9</v>
      </c>
      <c r="B48" t="s">
        <v>152</v>
      </c>
      <c r="C48" t="s">
        <v>148</v>
      </c>
      <c r="E48" t="s">
        <v>38</v>
      </c>
      <c r="F48" t="s">
        <v>150</v>
      </c>
      <c r="N48">
        <v>83.29</v>
      </c>
      <c r="O48">
        <v>85.68</v>
      </c>
      <c r="P48">
        <v>103.15</v>
      </c>
      <c r="Q48">
        <v>105.73</v>
      </c>
      <c r="R48">
        <v>108.38</v>
      </c>
      <c r="S48">
        <v>111.08</v>
      </c>
      <c r="T48">
        <v>126.17</v>
      </c>
      <c r="U48">
        <v>129.32</v>
      </c>
      <c r="V48">
        <v>132.56</v>
      </c>
      <c r="W48">
        <v>135.87</v>
      </c>
      <c r="X48">
        <v>147.72999999999999</v>
      </c>
      <c r="Y48">
        <v>151.41999999999999</v>
      </c>
      <c r="Z48">
        <v>155.19999999999999</v>
      </c>
      <c r="AA48">
        <v>159.08000000000001</v>
      </c>
      <c r="AB48">
        <v>175.94</v>
      </c>
      <c r="AC48">
        <v>180.34</v>
      </c>
      <c r="AD48">
        <v>184.85</v>
      </c>
      <c r="AE48">
        <v>189.47</v>
      </c>
      <c r="AF48">
        <v>204.49</v>
      </c>
      <c r="AG48">
        <v>209.6</v>
      </c>
      <c r="AH48">
        <v>214.84</v>
      </c>
      <c r="AI48">
        <v>220.21</v>
      </c>
      <c r="AJ48">
        <v>230.09</v>
      </c>
      <c r="AK48">
        <v>235.84</v>
      </c>
      <c r="AL48">
        <v>241.73</v>
      </c>
      <c r="AM48">
        <v>247.78</v>
      </c>
      <c r="AN48">
        <v>228.38</v>
      </c>
      <c r="AO48">
        <v>234.09</v>
      </c>
      <c r="AP48">
        <v>239.94</v>
      </c>
      <c r="AQ48">
        <v>245.94</v>
      </c>
      <c r="AT48">
        <v>65.599999999999994</v>
      </c>
      <c r="AU48">
        <v>70.25</v>
      </c>
      <c r="AV48">
        <v>75.11</v>
      </c>
      <c r="AW48">
        <v>80.19</v>
      </c>
      <c r="AX48">
        <v>85.5</v>
      </c>
      <c r="AY48">
        <v>91.05</v>
      </c>
      <c r="AZ48">
        <v>96.85</v>
      </c>
      <c r="BA48">
        <v>102.91</v>
      </c>
      <c r="BB48">
        <v>109.23</v>
      </c>
      <c r="BC48">
        <v>115.83</v>
      </c>
      <c r="BD48">
        <v>122.72</v>
      </c>
      <c r="BE48">
        <v>129.91</v>
      </c>
      <c r="BF48">
        <v>137.41</v>
      </c>
      <c r="BG48">
        <v>145.24</v>
      </c>
      <c r="BH48">
        <v>153.4</v>
      </c>
      <c r="BI48">
        <v>161.91</v>
      </c>
      <c r="BJ48">
        <v>170.78</v>
      </c>
      <c r="BK48">
        <v>180.03</v>
      </c>
      <c r="BL48">
        <v>189.47</v>
      </c>
      <c r="BM48">
        <v>199.51</v>
      </c>
      <c r="BN48">
        <v>209.6</v>
      </c>
      <c r="BO48">
        <v>214.84</v>
      </c>
      <c r="BP48">
        <v>220.21</v>
      </c>
      <c r="BQ48">
        <v>230.09</v>
      </c>
      <c r="BR48">
        <v>235.84</v>
      </c>
      <c r="BS48">
        <v>241.73</v>
      </c>
      <c r="BT48">
        <v>247.78</v>
      </c>
      <c r="BU48">
        <v>228.38</v>
      </c>
      <c r="BV48">
        <v>234.09</v>
      </c>
      <c r="BW48">
        <v>239.94</v>
      </c>
      <c r="BX48">
        <v>245.94</v>
      </c>
      <c r="CC48">
        <v>113.21000653774013</v>
      </c>
      <c r="CD48">
        <v>115.7459106841855</v>
      </c>
      <c r="CE48">
        <v>118.33861908351126</v>
      </c>
      <c r="CF48">
        <v>120.98940415098188</v>
      </c>
      <c r="CG48">
        <v>123.69956680396388</v>
      </c>
      <c r="CJ48">
        <v>49.574180275200007</v>
      </c>
      <c r="CK48">
        <v>53.17</v>
      </c>
      <c r="CL48">
        <v>56.91</v>
      </c>
      <c r="CO48" t="s">
        <v>38</v>
      </c>
      <c r="CP48">
        <v>2.8694921359106739E-2</v>
      </c>
      <c r="CQ48">
        <v>0.20389822595704946</v>
      </c>
      <c r="CR48">
        <v>2.5012118274357713E-2</v>
      </c>
      <c r="CS48">
        <v>2.5063841861344853E-2</v>
      </c>
      <c r="CT48">
        <v>2.4912345451190285E-2</v>
      </c>
      <c r="CU48">
        <v>0.13584803745048618</v>
      </c>
      <c r="CV48">
        <v>2.4966315288895865E-2</v>
      </c>
      <c r="CW48">
        <v>2.5054129291679626E-2</v>
      </c>
      <c r="CX48">
        <v>2.4969824984912511E-2</v>
      </c>
      <c r="CY48">
        <v>8.7289320674173734E-2</v>
      </c>
      <c r="CZ48">
        <v>2.4978000406146336E-2</v>
      </c>
      <c r="DA48">
        <v>2.4963677189274874E-2</v>
      </c>
      <c r="DB48">
        <v>2.5000000000000154E-2</v>
      </c>
      <c r="DC48">
        <v>0.10598441035956742</v>
      </c>
      <c r="DD48">
        <v>2.5008525633738808E-2</v>
      </c>
      <c r="DE48">
        <v>2.5008317622268995E-2</v>
      </c>
      <c r="DF48">
        <v>2.4993237760346253E-2</v>
      </c>
      <c r="DG48">
        <v>7.9273763656515603E-2</v>
      </c>
      <c r="DH48">
        <v>2.498899701696897E-2</v>
      </c>
      <c r="DI48">
        <v>2.5000000000000043E-2</v>
      </c>
      <c r="DJ48">
        <v>2.4995345373301083E-2</v>
      </c>
      <c r="DK48">
        <v>4.4866264020707487E-2</v>
      </c>
      <c r="DL48">
        <v>2.4990221217784346E-2</v>
      </c>
      <c r="DM48">
        <v>2.4974559023066428E-2</v>
      </c>
      <c r="DN48">
        <v>2.5027923716543297E-2</v>
      </c>
      <c r="DO48">
        <v>-7.8295261925902027E-2</v>
      </c>
      <c r="DP48">
        <v>2.5002189333566897E-2</v>
      </c>
      <c r="DQ48">
        <v>2.4990388312187594E-2</v>
      </c>
      <c r="DR48">
        <v>2.5006251562890724E-2</v>
      </c>
      <c r="DU48">
        <v>4.8599999999999994</v>
      </c>
    </row>
    <row r="49" spans="1:125" x14ac:dyDescent="0.25">
      <c r="A49">
        <v>9</v>
      </c>
      <c r="B49" t="s">
        <v>152</v>
      </c>
      <c r="C49" t="s">
        <v>148</v>
      </c>
      <c r="E49" t="s">
        <v>40</v>
      </c>
      <c r="N49">
        <v>2.06</v>
      </c>
      <c r="O49">
        <v>2.12</v>
      </c>
      <c r="P49">
        <v>2.16</v>
      </c>
      <c r="Q49">
        <v>2.2200000000000002</v>
      </c>
      <c r="R49">
        <v>2.27</v>
      </c>
      <c r="S49">
        <v>2.33</v>
      </c>
      <c r="T49">
        <v>2.37</v>
      </c>
      <c r="U49">
        <v>2.4300000000000002</v>
      </c>
      <c r="V49">
        <v>2.5</v>
      </c>
      <c r="W49">
        <v>2.56</v>
      </c>
      <c r="X49">
        <v>2.61</v>
      </c>
      <c r="Y49">
        <v>2.67</v>
      </c>
      <c r="Z49">
        <v>2.74</v>
      </c>
      <c r="AA49">
        <v>2.81</v>
      </c>
      <c r="AB49">
        <v>2.86</v>
      </c>
      <c r="AC49">
        <v>2.94</v>
      </c>
      <c r="AD49">
        <v>3.01</v>
      </c>
      <c r="AE49">
        <v>3.08</v>
      </c>
      <c r="AF49">
        <v>3.15</v>
      </c>
      <c r="AG49">
        <v>3.22</v>
      </c>
      <c r="AH49">
        <v>3.31</v>
      </c>
      <c r="AI49">
        <v>3.39</v>
      </c>
      <c r="AJ49">
        <v>3.46</v>
      </c>
      <c r="AK49">
        <v>3.54</v>
      </c>
      <c r="AL49">
        <v>3.63</v>
      </c>
      <c r="AM49">
        <v>3.72</v>
      </c>
      <c r="AN49">
        <v>3.79</v>
      </c>
      <c r="AO49">
        <v>3.89</v>
      </c>
      <c r="AP49">
        <v>3.99</v>
      </c>
      <c r="AQ49">
        <v>4.09</v>
      </c>
      <c r="AT49">
        <v>1.83</v>
      </c>
      <c r="AU49">
        <v>1.88</v>
      </c>
      <c r="AV49">
        <v>1.93</v>
      </c>
      <c r="AW49">
        <v>1.99</v>
      </c>
      <c r="AX49">
        <v>2.0499999999999998</v>
      </c>
      <c r="AY49">
        <v>2.11</v>
      </c>
      <c r="AZ49">
        <v>2.17</v>
      </c>
      <c r="BA49">
        <v>2.23</v>
      </c>
      <c r="BB49">
        <v>2.29</v>
      </c>
      <c r="BC49">
        <v>2.36</v>
      </c>
      <c r="BD49">
        <v>2.4300000000000002</v>
      </c>
      <c r="BE49">
        <v>2.5</v>
      </c>
      <c r="BF49">
        <v>2.57</v>
      </c>
      <c r="BG49">
        <v>2.64</v>
      </c>
      <c r="BH49">
        <v>2.72</v>
      </c>
      <c r="BI49">
        <v>2.8</v>
      </c>
      <c r="BJ49">
        <v>2.88</v>
      </c>
      <c r="BK49">
        <v>2.96</v>
      </c>
      <c r="BL49">
        <v>3.08</v>
      </c>
      <c r="BM49">
        <v>3.17</v>
      </c>
      <c r="BN49">
        <v>3.22</v>
      </c>
      <c r="BO49">
        <v>3.31</v>
      </c>
      <c r="BP49">
        <v>3.39</v>
      </c>
      <c r="BQ49">
        <v>3.46</v>
      </c>
      <c r="BR49">
        <v>3.54</v>
      </c>
      <c r="BS49">
        <v>3.63</v>
      </c>
      <c r="BT49">
        <v>3.72</v>
      </c>
      <c r="BU49">
        <v>3.79</v>
      </c>
      <c r="BV49">
        <v>3.89</v>
      </c>
      <c r="BW49">
        <v>3.99</v>
      </c>
      <c r="BX49">
        <v>4.09</v>
      </c>
      <c r="BZ49">
        <v>0.61855548617522715</v>
      </c>
      <c r="CC49">
        <v>1.620817164621883</v>
      </c>
      <c r="CD49">
        <v>1.657123469109413</v>
      </c>
      <c r="CE49">
        <v>1.6942430348174637</v>
      </c>
      <c r="CF49">
        <v>1.7321940787973746</v>
      </c>
      <c r="CG49">
        <v>1.7709952261624358</v>
      </c>
      <c r="CJ49">
        <v>1.6571234691094121</v>
      </c>
      <c r="CK49">
        <v>1.69</v>
      </c>
      <c r="CL49">
        <v>1.73</v>
      </c>
      <c r="CO49" t="s">
        <v>40</v>
      </c>
      <c r="CP49">
        <v>2.9126213592233035E-2</v>
      </c>
      <c r="CQ49">
        <v>1.8867924528301903E-2</v>
      </c>
      <c r="CR49">
        <v>2.7777777777777801E-2</v>
      </c>
      <c r="CS49">
        <v>2.2522522522522442E-2</v>
      </c>
      <c r="CT49">
        <v>2.6431718061674034E-2</v>
      </c>
      <c r="CU49">
        <v>1.7167381974248941E-2</v>
      </c>
      <c r="CV49">
        <v>2.5316455696202552E-2</v>
      </c>
      <c r="CW49">
        <v>2.8806584362139849E-2</v>
      </c>
      <c r="CX49">
        <v>2.4000000000000021E-2</v>
      </c>
      <c r="CY49">
        <v>1.9531249999999931E-2</v>
      </c>
      <c r="CZ49">
        <v>2.2988505747126457E-2</v>
      </c>
      <c r="DA49">
        <v>2.6217228464419581E-2</v>
      </c>
      <c r="DB49">
        <v>2.5547445255474394E-2</v>
      </c>
      <c r="DC49">
        <v>1.7793594306049758E-2</v>
      </c>
      <c r="DD49">
        <v>2.7972027972028E-2</v>
      </c>
      <c r="DE49">
        <v>2.3809523809523756E-2</v>
      </c>
      <c r="DF49">
        <v>2.3255813953488469E-2</v>
      </c>
      <c r="DG49">
        <v>2.2727272727272676E-2</v>
      </c>
      <c r="DH49">
        <v>2.2222222222222313E-2</v>
      </c>
      <c r="DI49">
        <v>2.7950310559006167E-2</v>
      </c>
      <c r="DJ49">
        <v>2.4169184290030232E-2</v>
      </c>
      <c r="DK49">
        <v>2.064896755162237E-2</v>
      </c>
      <c r="DL49">
        <v>2.3121387283237014E-2</v>
      </c>
      <c r="DM49">
        <v>2.5423728813559282E-2</v>
      </c>
      <c r="DN49">
        <v>2.479338842975215E-2</v>
      </c>
      <c r="DO49">
        <v>1.8817204301075224E-2</v>
      </c>
      <c r="DP49">
        <v>2.6385224274406354E-2</v>
      </c>
      <c r="DQ49">
        <v>2.5706940874036011E-2</v>
      </c>
      <c r="DR49">
        <v>2.5062656641603918E-2</v>
      </c>
      <c r="DU49">
        <v>5.0000000000000044E-2</v>
      </c>
    </row>
    <row r="50" spans="1:125" x14ac:dyDescent="0.25">
      <c r="A50">
        <v>9</v>
      </c>
      <c r="C50" t="s">
        <v>148</v>
      </c>
      <c r="D50">
        <v>9</v>
      </c>
      <c r="E50" t="s">
        <v>153</v>
      </c>
      <c r="CG50" t="s">
        <v>289</v>
      </c>
      <c r="CO50" t="s">
        <v>153</v>
      </c>
      <c r="DU50">
        <v>0</v>
      </c>
    </row>
    <row r="51" spans="1:125" x14ac:dyDescent="0.25">
      <c r="A51">
        <v>9</v>
      </c>
      <c r="B51" t="s">
        <v>153</v>
      </c>
      <c r="C51" t="s">
        <v>148</v>
      </c>
      <c r="D51">
        <v>9</v>
      </c>
      <c r="E51" t="s">
        <v>38</v>
      </c>
      <c r="F51" t="s">
        <v>128</v>
      </c>
      <c r="N51">
        <v>18.079999999999998</v>
      </c>
      <c r="O51">
        <v>18.600000000000001</v>
      </c>
      <c r="P51">
        <v>21.47</v>
      </c>
      <c r="Q51">
        <v>22.01</v>
      </c>
      <c r="R51">
        <v>22.56</v>
      </c>
      <c r="S51">
        <v>23.13</v>
      </c>
      <c r="T51">
        <v>25.63</v>
      </c>
      <c r="U51">
        <v>26.27</v>
      </c>
      <c r="V51">
        <v>26.93</v>
      </c>
      <c r="W51">
        <v>27.6</v>
      </c>
      <c r="X51">
        <v>29.61</v>
      </c>
      <c r="Y51">
        <v>30.35</v>
      </c>
      <c r="Z51">
        <v>31.11</v>
      </c>
      <c r="AA51">
        <v>31.88</v>
      </c>
      <c r="AB51">
        <v>34.700000000000003</v>
      </c>
      <c r="AC51">
        <v>35.56</v>
      </c>
      <c r="AD51">
        <v>36.450000000000003</v>
      </c>
      <c r="AE51">
        <v>37.36</v>
      </c>
      <c r="AF51">
        <v>39.9</v>
      </c>
      <c r="AG51">
        <v>40.89</v>
      </c>
      <c r="AH51">
        <v>41.92</v>
      </c>
      <c r="AI51">
        <v>42.96</v>
      </c>
      <c r="AJ51">
        <v>44.7</v>
      </c>
      <c r="AK51">
        <v>45.82</v>
      </c>
      <c r="AL51">
        <v>46.96</v>
      </c>
      <c r="AM51">
        <v>48.14</v>
      </c>
      <c r="AN51">
        <v>45.25</v>
      </c>
      <c r="AO51">
        <v>46.38</v>
      </c>
      <c r="AP51">
        <v>47.54</v>
      </c>
      <c r="AQ51">
        <v>48.73</v>
      </c>
      <c r="AT51">
        <v>21.82</v>
      </c>
      <c r="AU51">
        <v>18.079999999999998</v>
      </c>
      <c r="AV51">
        <v>18.600000000000001</v>
      </c>
      <c r="AW51">
        <v>21.47</v>
      </c>
      <c r="AX51">
        <v>22.01</v>
      </c>
      <c r="AY51">
        <v>22.56</v>
      </c>
      <c r="AZ51">
        <v>23.13</v>
      </c>
      <c r="BA51">
        <v>25.63</v>
      </c>
      <c r="BB51">
        <v>26.27</v>
      </c>
      <c r="BC51">
        <v>26.93</v>
      </c>
      <c r="BD51">
        <v>27.6</v>
      </c>
      <c r="BE51">
        <v>29.61</v>
      </c>
      <c r="BF51">
        <v>30.35</v>
      </c>
      <c r="BG51">
        <v>31.11</v>
      </c>
      <c r="BH51">
        <v>31.88</v>
      </c>
      <c r="BI51">
        <v>34.700000000000003</v>
      </c>
      <c r="BJ51">
        <v>35.56</v>
      </c>
      <c r="BK51">
        <v>36.450000000000003</v>
      </c>
      <c r="BL51">
        <v>37.36</v>
      </c>
      <c r="BM51">
        <v>39.9</v>
      </c>
      <c r="BN51">
        <v>40.89</v>
      </c>
      <c r="BO51">
        <v>41.92</v>
      </c>
      <c r="BP51">
        <v>42.96</v>
      </c>
      <c r="BQ51">
        <v>44.7</v>
      </c>
      <c r="BR51">
        <v>45.82</v>
      </c>
      <c r="BS51">
        <v>46.96</v>
      </c>
      <c r="BT51">
        <v>48.14</v>
      </c>
      <c r="BU51">
        <v>45.25</v>
      </c>
      <c r="BV51">
        <v>46.38</v>
      </c>
      <c r="BW51">
        <v>47.54</v>
      </c>
      <c r="BX51">
        <v>48.73</v>
      </c>
      <c r="CC51">
        <v>21.643496190371881</v>
      </c>
      <c r="CD51">
        <v>22.128310505036207</v>
      </c>
      <c r="CE51">
        <v>22.623984660349016</v>
      </c>
      <c r="CF51">
        <v>23.130761916740834</v>
      </c>
      <c r="CG51">
        <v>23.648890983675827</v>
      </c>
      <c r="CJ51">
        <v>19.479942604800002</v>
      </c>
      <c r="CK51">
        <v>22.4</v>
      </c>
      <c r="CL51">
        <v>23.13</v>
      </c>
      <c r="CO51" t="s">
        <v>38</v>
      </c>
      <c r="CP51">
        <v>2.8761061946902831E-2</v>
      </c>
      <c r="CQ51">
        <v>0.15430107526881706</v>
      </c>
      <c r="CR51">
        <v>2.5151374010246984E-2</v>
      </c>
      <c r="CS51">
        <v>2.4988641526578696E-2</v>
      </c>
      <c r="CT51">
        <v>2.5265957446808526E-2</v>
      </c>
      <c r="CU51">
        <v>0.10808473843493299</v>
      </c>
      <c r="CV51">
        <v>2.4970737417089373E-2</v>
      </c>
      <c r="CW51">
        <v>2.512371526456034E-2</v>
      </c>
      <c r="CX51">
        <v>2.4879316747122231E-2</v>
      </c>
      <c r="CY51">
        <v>7.2826086956521666E-2</v>
      </c>
      <c r="CZ51">
        <v>2.499155690645059E-2</v>
      </c>
      <c r="DA51">
        <v>2.5041186161449687E-2</v>
      </c>
      <c r="DB51">
        <v>2.4750883960141419E-2</v>
      </c>
      <c r="DC51">
        <v>8.8456712672522086E-2</v>
      </c>
      <c r="DD51">
        <v>2.4783861671469721E-2</v>
      </c>
      <c r="DE51">
        <v>2.5028121484814411E-2</v>
      </c>
      <c r="DF51">
        <v>2.4965706447187833E-2</v>
      </c>
      <c r="DG51">
        <v>6.7987152034261214E-2</v>
      </c>
      <c r="DH51">
        <v>2.4812030075188021E-2</v>
      </c>
      <c r="DI51">
        <v>2.5189532893127933E-2</v>
      </c>
      <c r="DJ51">
        <v>2.480916030534349E-2</v>
      </c>
      <c r="DK51">
        <v>4.0502793296089433E-2</v>
      </c>
      <c r="DL51">
        <v>2.5055928411633052E-2</v>
      </c>
      <c r="DM51">
        <v>2.4879965080750775E-2</v>
      </c>
      <c r="DN51">
        <v>2.5127768313458254E-2</v>
      </c>
      <c r="DO51">
        <v>-6.0033236393851282E-2</v>
      </c>
      <c r="DP51">
        <v>2.4972375690607791E-2</v>
      </c>
      <c r="DQ51">
        <v>2.5010780508839942E-2</v>
      </c>
      <c r="DR51">
        <v>2.5031552376945682E-2</v>
      </c>
      <c r="DU51">
        <v>0.52000000000000313</v>
      </c>
    </row>
    <row r="52" spans="1:125" x14ac:dyDescent="0.25">
      <c r="A52">
        <v>9</v>
      </c>
      <c r="B52" t="s">
        <v>153</v>
      </c>
      <c r="C52" t="s">
        <v>148</v>
      </c>
      <c r="D52">
        <v>9</v>
      </c>
      <c r="E52" t="s">
        <v>40</v>
      </c>
      <c r="N52">
        <v>2.06</v>
      </c>
      <c r="O52">
        <v>2.12</v>
      </c>
      <c r="P52">
        <v>2.16</v>
      </c>
      <c r="Q52">
        <v>2.2200000000000002</v>
      </c>
      <c r="R52">
        <v>2.27</v>
      </c>
      <c r="S52">
        <v>2.33</v>
      </c>
      <c r="T52">
        <v>2.37</v>
      </c>
      <c r="U52">
        <v>2.4300000000000002</v>
      </c>
      <c r="V52">
        <v>2.5</v>
      </c>
      <c r="W52">
        <v>2.56</v>
      </c>
      <c r="X52">
        <v>2.61</v>
      </c>
      <c r="Y52">
        <v>2.67</v>
      </c>
      <c r="Z52">
        <v>2.74</v>
      </c>
      <c r="AA52">
        <v>2.81</v>
      </c>
      <c r="AB52">
        <v>2.86</v>
      </c>
      <c r="AC52">
        <v>2.94</v>
      </c>
      <c r="AD52">
        <v>3.01</v>
      </c>
      <c r="AE52">
        <v>3.08</v>
      </c>
      <c r="AF52">
        <v>3.15</v>
      </c>
      <c r="AG52">
        <v>3.22</v>
      </c>
      <c r="AH52">
        <v>3.31</v>
      </c>
      <c r="AI52">
        <v>3.39</v>
      </c>
      <c r="AJ52">
        <v>3.46</v>
      </c>
      <c r="AK52">
        <v>3.54</v>
      </c>
      <c r="AL52">
        <v>3.63</v>
      </c>
      <c r="AM52">
        <v>3.72</v>
      </c>
      <c r="AN52">
        <v>3.79</v>
      </c>
      <c r="AO52">
        <v>3.89</v>
      </c>
      <c r="AP52">
        <v>3.99</v>
      </c>
      <c r="AQ52">
        <v>4.09</v>
      </c>
      <c r="AT52">
        <v>2.0099999999999998</v>
      </c>
      <c r="AU52">
        <v>2.06</v>
      </c>
      <c r="AV52">
        <v>2.12</v>
      </c>
      <c r="AW52">
        <v>2.16</v>
      </c>
      <c r="AX52">
        <v>2.2200000000000002</v>
      </c>
      <c r="AY52">
        <v>2.27</v>
      </c>
      <c r="AZ52">
        <v>2.33</v>
      </c>
      <c r="BA52">
        <v>2.37</v>
      </c>
      <c r="BB52">
        <v>2.4300000000000002</v>
      </c>
      <c r="BC52">
        <v>2.5</v>
      </c>
      <c r="BD52">
        <v>2.56</v>
      </c>
      <c r="BE52">
        <v>2.61</v>
      </c>
      <c r="BF52">
        <v>2.67</v>
      </c>
      <c r="BG52">
        <v>2.74</v>
      </c>
      <c r="BH52">
        <v>2.81</v>
      </c>
      <c r="BI52">
        <v>2.86</v>
      </c>
      <c r="BJ52">
        <v>2.94</v>
      </c>
      <c r="BK52">
        <v>3.01</v>
      </c>
      <c r="BL52">
        <v>3.08</v>
      </c>
      <c r="BM52">
        <v>3.15</v>
      </c>
      <c r="BN52">
        <v>3.22</v>
      </c>
      <c r="BO52">
        <v>3.31</v>
      </c>
      <c r="BP52">
        <v>3.39</v>
      </c>
      <c r="BQ52">
        <v>3.46</v>
      </c>
      <c r="BR52">
        <v>3.54</v>
      </c>
      <c r="BS52">
        <v>3.63</v>
      </c>
      <c r="BT52">
        <v>3.72</v>
      </c>
      <c r="BU52">
        <v>3.79</v>
      </c>
      <c r="BV52">
        <v>3.89</v>
      </c>
      <c r="BW52">
        <v>3.99</v>
      </c>
      <c r="BX52">
        <v>4.09</v>
      </c>
      <c r="BZ52">
        <v>0.61855548617522715</v>
      </c>
      <c r="CC52">
        <v>1.620817164621883</v>
      </c>
      <c r="CD52">
        <v>1.657123469109413</v>
      </c>
      <c r="CE52">
        <v>1.6942430348174637</v>
      </c>
      <c r="CF52">
        <v>1.7321940787973746</v>
      </c>
      <c r="CG52">
        <v>1.7709952261624358</v>
      </c>
      <c r="CJ52">
        <v>1.6571234691094121</v>
      </c>
      <c r="CK52">
        <v>1.69</v>
      </c>
      <c r="CL52">
        <v>1.73</v>
      </c>
      <c r="CO52" t="s">
        <v>40</v>
      </c>
      <c r="CP52">
        <v>2.9126213592233035E-2</v>
      </c>
      <c r="CQ52">
        <v>1.8867924528301903E-2</v>
      </c>
      <c r="CR52">
        <v>2.7777777777777801E-2</v>
      </c>
      <c r="CS52">
        <v>2.2522522522522442E-2</v>
      </c>
      <c r="CT52">
        <v>2.6431718061674034E-2</v>
      </c>
      <c r="CU52">
        <v>1.7167381974248941E-2</v>
      </c>
      <c r="CV52">
        <v>2.5316455696202552E-2</v>
      </c>
      <c r="CW52">
        <v>2.8806584362139849E-2</v>
      </c>
      <c r="CX52">
        <v>2.4000000000000021E-2</v>
      </c>
      <c r="CY52">
        <v>1.9531249999999931E-2</v>
      </c>
      <c r="CZ52">
        <v>2.2988505747126457E-2</v>
      </c>
      <c r="DA52">
        <v>2.6217228464419581E-2</v>
      </c>
      <c r="DB52">
        <v>2.5547445255474394E-2</v>
      </c>
      <c r="DC52">
        <v>1.7793594306049758E-2</v>
      </c>
      <c r="DD52">
        <v>2.7972027972028E-2</v>
      </c>
      <c r="DE52">
        <v>2.3809523809523756E-2</v>
      </c>
      <c r="DF52">
        <v>2.3255813953488469E-2</v>
      </c>
      <c r="DG52">
        <v>2.2727272727272676E-2</v>
      </c>
      <c r="DH52">
        <v>2.2222222222222313E-2</v>
      </c>
      <c r="DI52">
        <v>2.7950310559006167E-2</v>
      </c>
      <c r="DJ52">
        <v>2.4169184290030232E-2</v>
      </c>
      <c r="DK52">
        <v>2.064896755162237E-2</v>
      </c>
      <c r="DL52">
        <v>2.3121387283237014E-2</v>
      </c>
      <c r="DM52">
        <v>2.5423728813559282E-2</v>
      </c>
      <c r="DN52">
        <v>2.479338842975215E-2</v>
      </c>
      <c r="DO52">
        <v>1.8817204301075224E-2</v>
      </c>
      <c r="DP52">
        <v>2.6385224274406354E-2</v>
      </c>
      <c r="DQ52">
        <v>2.5706940874036011E-2</v>
      </c>
      <c r="DR52">
        <v>2.5062656641603918E-2</v>
      </c>
      <c r="DU52">
        <v>6.0000000000000053E-2</v>
      </c>
    </row>
    <row r="53" spans="1:125" x14ac:dyDescent="0.25">
      <c r="A53">
        <v>10</v>
      </c>
      <c r="C53" t="s">
        <v>154</v>
      </c>
      <c r="D53">
        <v>10</v>
      </c>
      <c r="E53" t="s">
        <v>155</v>
      </c>
      <c r="CG53" t="s">
        <v>289</v>
      </c>
      <c r="CO53" t="s">
        <v>155</v>
      </c>
      <c r="DU53">
        <v>0</v>
      </c>
    </row>
    <row r="54" spans="1:125" x14ac:dyDescent="0.25">
      <c r="A54">
        <v>10</v>
      </c>
      <c r="B54" t="s">
        <v>155</v>
      </c>
      <c r="C54" t="s">
        <v>154</v>
      </c>
      <c r="D54">
        <v>10</v>
      </c>
      <c r="E54" t="s">
        <v>38</v>
      </c>
      <c r="F54" t="s">
        <v>128</v>
      </c>
      <c r="N54">
        <v>28.91</v>
      </c>
      <c r="O54">
        <v>29.74</v>
      </c>
      <c r="P54">
        <v>34.1</v>
      </c>
      <c r="Q54">
        <v>34.950000000000003</v>
      </c>
      <c r="R54">
        <v>35.83</v>
      </c>
      <c r="S54">
        <v>36.72</v>
      </c>
      <c r="T54">
        <v>39.57</v>
      </c>
      <c r="U54">
        <v>40.56</v>
      </c>
      <c r="V54">
        <v>41.57</v>
      </c>
      <c r="W54">
        <v>42.61</v>
      </c>
      <c r="X54">
        <v>45.71</v>
      </c>
      <c r="Y54">
        <v>46.85</v>
      </c>
      <c r="Z54">
        <v>48.03</v>
      </c>
      <c r="AA54">
        <v>49.23</v>
      </c>
      <c r="AB54">
        <v>53.18</v>
      </c>
      <c r="AC54">
        <v>54.51</v>
      </c>
      <c r="AD54">
        <v>55.87</v>
      </c>
      <c r="AE54">
        <v>57.27</v>
      </c>
      <c r="AF54">
        <v>58.8</v>
      </c>
      <c r="AG54">
        <v>60.27</v>
      </c>
      <c r="AH54">
        <v>61.78</v>
      </c>
      <c r="AI54">
        <v>63.32</v>
      </c>
      <c r="AJ54">
        <v>64.55</v>
      </c>
      <c r="AK54">
        <v>66.16</v>
      </c>
      <c r="AL54">
        <v>67.81</v>
      </c>
      <c r="AM54">
        <v>69.510000000000005</v>
      </c>
      <c r="AN54">
        <v>72.510000000000005</v>
      </c>
      <c r="AO54">
        <v>74.319999999999993</v>
      </c>
      <c r="AP54">
        <v>76.180000000000007</v>
      </c>
      <c r="AQ54">
        <v>78.09</v>
      </c>
      <c r="AT54">
        <v>33.76</v>
      </c>
      <c r="AU54">
        <v>28.91</v>
      </c>
      <c r="AV54">
        <v>29.74</v>
      </c>
      <c r="AW54">
        <v>33.520000000000003</v>
      </c>
      <c r="AX54">
        <v>34.950000000000003</v>
      </c>
      <c r="AY54">
        <v>35.83</v>
      </c>
      <c r="AZ54">
        <v>36.72</v>
      </c>
      <c r="BA54">
        <v>39.57</v>
      </c>
      <c r="BB54">
        <v>40.56</v>
      </c>
      <c r="BC54">
        <v>41.57</v>
      </c>
      <c r="BD54">
        <v>42.61</v>
      </c>
      <c r="BE54">
        <v>45.71</v>
      </c>
      <c r="BF54">
        <v>46.85</v>
      </c>
      <c r="BG54">
        <v>48.03</v>
      </c>
      <c r="BH54">
        <v>49.23</v>
      </c>
      <c r="BI54">
        <v>53.18</v>
      </c>
      <c r="BJ54">
        <v>54.51</v>
      </c>
      <c r="BK54">
        <v>55.87</v>
      </c>
      <c r="BL54">
        <v>57.27</v>
      </c>
      <c r="BM54">
        <v>58.8</v>
      </c>
      <c r="BN54">
        <v>60.27</v>
      </c>
      <c r="BO54">
        <v>61.78</v>
      </c>
      <c r="BP54">
        <v>63.32</v>
      </c>
      <c r="BQ54">
        <v>64.55</v>
      </c>
      <c r="BR54">
        <v>66.16</v>
      </c>
      <c r="BS54">
        <v>67.81</v>
      </c>
      <c r="BT54">
        <v>69.510000000000005</v>
      </c>
      <c r="BU54">
        <v>72.510000000000005</v>
      </c>
      <c r="BV54">
        <v>74.319999999999993</v>
      </c>
      <c r="BW54">
        <v>76.180000000000007</v>
      </c>
      <c r="BX54">
        <v>78.09</v>
      </c>
      <c r="CC54">
        <v>33.560656271183142</v>
      </c>
      <c r="CD54">
        <v>34.312414971657653</v>
      </c>
      <c r="CE54">
        <v>35.081013067022781</v>
      </c>
      <c r="CF54">
        <v>35.866827759724082</v>
      </c>
      <c r="CG54">
        <v>36.670244701541897</v>
      </c>
      <c r="CJ54">
        <v>34.312414971657653</v>
      </c>
      <c r="CK54">
        <v>35.08</v>
      </c>
      <c r="CL54">
        <v>35.869999999999997</v>
      </c>
      <c r="CO54" t="s">
        <v>38</v>
      </c>
      <c r="CP54">
        <v>2.8709789000345841E-2</v>
      </c>
      <c r="CQ54">
        <v>0.14660390047074659</v>
      </c>
      <c r="CR54">
        <v>2.4926686217008838E-2</v>
      </c>
      <c r="CS54">
        <v>2.517882689556496E-2</v>
      </c>
      <c r="CT54">
        <v>2.48395199553447E-2</v>
      </c>
      <c r="CU54">
        <v>7.7614379084967364E-2</v>
      </c>
      <c r="CV54">
        <v>2.5018953752843114E-2</v>
      </c>
      <c r="CW54">
        <v>2.490138067061139E-2</v>
      </c>
      <c r="CX54">
        <v>2.5018041857108472E-2</v>
      </c>
      <c r="CY54">
        <v>7.2752874911992518E-2</v>
      </c>
      <c r="CZ54">
        <v>2.4939838109822809E-2</v>
      </c>
      <c r="DA54">
        <v>2.5186766275346845E-2</v>
      </c>
      <c r="DB54">
        <v>2.4984384759525208E-2</v>
      </c>
      <c r="DC54">
        <v>8.0235628681698215E-2</v>
      </c>
      <c r="DD54">
        <v>2.500940203083863E-2</v>
      </c>
      <c r="DE54">
        <v>2.4949550541185094E-2</v>
      </c>
      <c r="DF54">
        <v>2.5058170753535093E-2</v>
      </c>
      <c r="DG54">
        <v>2.6715557883708642E-2</v>
      </c>
      <c r="DH54">
        <v>2.5000000000000102E-2</v>
      </c>
      <c r="DI54">
        <v>2.5053924008627809E-2</v>
      </c>
      <c r="DJ54">
        <v>2.4927160893493026E-2</v>
      </c>
      <c r="DK54">
        <v>1.9425142135186306E-2</v>
      </c>
      <c r="DL54">
        <v>2.4941905499612695E-2</v>
      </c>
      <c r="DM54">
        <v>2.493954050785982E-2</v>
      </c>
      <c r="DN54">
        <v>2.5070048665388627E-2</v>
      </c>
      <c r="DO54">
        <v>4.3159257660768231E-2</v>
      </c>
      <c r="DP54">
        <v>2.4962074196662364E-2</v>
      </c>
      <c r="DQ54">
        <v>2.5026910656620209E-2</v>
      </c>
      <c r="DR54">
        <v>2.5072197427146184E-2</v>
      </c>
      <c r="DU54">
        <v>0.82999999999999829</v>
      </c>
    </row>
    <row r="55" spans="1:125" x14ac:dyDescent="0.25">
      <c r="A55">
        <v>10</v>
      </c>
      <c r="B55" t="s">
        <v>155</v>
      </c>
      <c r="C55" t="s">
        <v>154</v>
      </c>
      <c r="D55">
        <v>10</v>
      </c>
      <c r="E55" t="s">
        <v>40</v>
      </c>
      <c r="N55">
        <v>5.89</v>
      </c>
      <c r="O55">
        <v>6.06</v>
      </c>
      <c r="P55">
        <v>6.19</v>
      </c>
      <c r="Q55">
        <v>6.35</v>
      </c>
      <c r="R55">
        <v>6.5</v>
      </c>
      <c r="S55">
        <v>6.67</v>
      </c>
      <c r="T55">
        <v>6.8</v>
      </c>
      <c r="U55">
        <v>6.97</v>
      </c>
      <c r="V55">
        <v>7.15</v>
      </c>
      <c r="W55">
        <v>7.32</v>
      </c>
      <c r="X55">
        <v>7.47</v>
      </c>
      <c r="Y55">
        <v>7.66</v>
      </c>
      <c r="Z55">
        <v>7.85</v>
      </c>
      <c r="AA55">
        <v>8.0500000000000007</v>
      </c>
      <c r="AB55">
        <v>8.2100000000000009</v>
      </c>
      <c r="AC55">
        <v>8.41</v>
      </c>
      <c r="AD55">
        <v>8.6199999999999992</v>
      </c>
      <c r="AE55">
        <v>8.84</v>
      </c>
      <c r="AF55">
        <v>9.01</v>
      </c>
      <c r="AG55">
        <v>9.24</v>
      </c>
      <c r="AH55">
        <v>9.4700000000000006</v>
      </c>
      <c r="AI55">
        <v>9.7100000000000009</v>
      </c>
      <c r="AJ55">
        <v>9.9</v>
      </c>
      <c r="AK55">
        <v>10.15</v>
      </c>
      <c r="AL55">
        <v>10.4</v>
      </c>
      <c r="AM55">
        <v>10.66</v>
      </c>
      <c r="AN55">
        <v>10.88</v>
      </c>
      <c r="AO55">
        <v>11.15</v>
      </c>
      <c r="AP55">
        <v>11.43</v>
      </c>
      <c r="AQ55">
        <v>11.71</v>
      </c>
      <c r="AT55">
        <v>5.75</v>
      </c>
      <c r="AU55">
        <v>5.89</v>
      </c>
      <c r="AV55">
        <v>6.06</v>
      </c>
      <c r="AW55">
        <v>6.23</v>
      </c>
      <c r="AX55">
        <v>6.35</v>
      </c>
      <c r="AY55">
        <v>6.5</v>
      </c>
      <c r="AZ55">
        <v>6.67</v>
      </c>
      <c r="BA55">
        <v>6.8</v>
      </c>
      <c r="BB55">
        <v>6.97</v>
      </c>
      <c r="BC55">
        <v>7.15</v>
      </c>
      <c r="BD55">
        <v>7.32</v>
      </c>
      <c r="BE55">
        <v>7.47</v>
      </c>
      <c r="BF55">
        <v>7.66</v>
      </c>
      <c r="BG55">
        <v>7.85</v>
      </c>
      <c r="BH55">
        <v>8.0500000000000007</v>
      </c>
      <c r="BI55">
        <v>8.2100000000000009</v>
      </c>
      <c r="BJ55">
        <v>8.41</v>
      </c>
      <c r="BK55">
        <v>8.6199999999999992</v>
      </c>
      <c r="BL55">
        <v>8.84</v>
      </c>
      <c r="BM55">
        <v>9.01</v>
      </c>
      <c r="BN55">
        <v>9.24</v>
      </c>
      <c r="BO55">
        <v>9.4700000000000006</v>
      </c>
      <c r="BP55">
        <v>9.7100000000000009</v>
      </c>
      <c r="BQ55">
        <v>9.9</v>
      </c>
      <c r="BR55">
        <v>10.15</v>
      </c>
      <c r="BS55">
        <v>10.4</v>
      </c>
      <c r="BT55">
        <v>10.66</v>
      </c>
      <c r="BU55">
        <v>10.88</v>
      </c>
      <c r="BV55">
        <v>11.15</v>
      </c>
      <c r="BW55">
        <v>11.43</v>
      </c>
      <c r="BX55">
        <v>11.71</v>
      </c>
      <c r="BZ55">
        <v>0.34894973349266872</v>
      </c>
      <c r="CC55">
        <v>4.1068842376311974</v>
      </c>
      <c r="CD55">
        <v>4.1988784445541363</v>
      </c>
      <c r="CE55">
        <v>4.292933321712149</v>
      </c>
      <c r="CF55">
        <v>4.3890950281185006</v>
      </c>
      <c r="CG55">
        <v>4.4874107567483552</v>
      </c>
      <c r="CJ55">
        <v>4.1988784445541363</v>
      </c>
      <c r="CK55">
        <v>4.29</v>
      </c>
      <c r="CL55">
        <v>4.3899999999999997</v>
      </c>
      <c r="CO55" t="s">
        <v>40</v>
      </c>
      <c r="CP55">
        <v>2.8862478777589122E-2</v>
      </c>
      <c r="CQ55">
        <v>2.1452145214521583E-2</v>
      </c>
      <c r="CR55">
        <v>2.5848142164781783E-2</v>
      </c>
      <c r="CS55">
        <v>2.3622047244094547E-2</v>
      </c>
      <c r="CT55">
        <v>2.6153846153846142E-2</v>
      </c>
      <c r="CU55">
        <v>1.9490254872563704E-2</v>
      </c>
      <c r="CV55">
        <v>2.4999999999999991E-2</v>
      </c>
      <c r="CW55">
        <v>2.5824964131994348E-2</v>
      </c>
      <c r="CX55">
        <v>2.3776223776223765E-2</v>
      </c>
      <c r="CY55">
        <v>2.049180327868845E-2</v>
      </c>
      <c r="CZ55">
        <v>2.5435073627844765E-2</v>
      </c>
      <c r="DA55">
        <v>2.4804177545691839E-2</v>
      </c>
      <c r="DB55">
        <v>2.5477707006369563E-2</v>
      </c>
      <c r="DC55">
        <v>1.9875776397515543E-2</v>
      </c>
      <c r="DD55">
        <v>2.4360535931790411E-2</v>
      </c>
      <c r="DE55">
        <v>2.4970273483947571E-2</v>
      </c>
      <c r="DF55">
        <v>2.5522041763341143E-2</v>
      </c>
      <c r="DG55">
        <v>1.9230769230769221E-2</v>
      </c>
      <c r="DH55">
        <v>2.5527192008879072E-2</v>
      </c>
      <c r="DI55">
        <v>2.4891774891774937E-2</v>
      </c>
      <c r="DJ55">
        <v>2.5343189017951448E-2</v>
      </c>
      <c r="DK55">
        <v>1.9567456230689957E-2</v>
      </c>
      <c r="DL55">
        <v>2.5252525252525252E-2</v>
      </c>
      <c r="DM55">
        <v>2.463054187192118E-2</v>
      </c>
      <c r="DN55">
        <v>2.4999999999999977E-2</v>
      </c>
      <c r="DO55">
        <v>2.0637898686679233E-2</v>
      </c>
      <c r="DP55">
        <v>2.4816176470588196E-2</v>
      </c>
      <c r="DQ55">
        <v>2.5112107623318329E-2</v>
      </c>
      <c r="DR55">
        <v>2.4496937882764754E-2</v>
      </c>
      <c r="DU55">
        <v>0.16999999999999993</v>
      </c>
    </row>
    <row r="56" spans="1:125" x14ac:dyDescent="0.25">
      <c r="A56">
        <v>10</v>
      </c>
      <c r="D56">
        <v>10</v>
      </c>
      <c r="E56" t="s">
        <v>156</v>
      </c>
      <c r="CO56" t="s">
        <v>156</v>
      </c>
      <c r="DU56">
        <v>0</v>
      </c>
    </row>
    <row r="57" spans="1:125" x14ac:dyDescent="0.25">
      <c r="A57">
        <v>10</v>
      </c>
      <c r="B57" t="s">
        <v>156</v>
      </c>
      <c r="D57">
        <v>10</v>
      </c>
      <c r="E57" t="s">
        <v>40</v>
      </c>
      <c r="N57">
        <v>34.799999999999997</v>
      </c>
      <c r="O57">
        <v>35.799999999999997</v>
      </c>
      <c r="P57">
        <v>40.29</v>
      </c>
      <c r="Q57">
        <v>41.300000000000004</v>
      </c>
      <c r="R57">
        <v>42.33</v>
      </c>
      <c r="S57">
        <v>43.39</v>
      </c>
      <c r="T57">
        <v>46.37</v>
      </c>
      <c r="U57">
        <v>47.53</v>
      </c>
      <c r="V57">
        <v>48.72</v>
      </c>
      <c r="W57">
        <v>49.93</v>
      </c>
      <c r="X57">
        <v>53.18</v>
      </c>
      <c r="Y57">
        <v>54.510000000000005</v>
      </c>
      <c r="Z57">
        <v>55.88</v>
      </c>
      <c r="AA57">
        <v>57.28</v>
      </c>
      <c r="AB57">
        <v>61.39</v>
      </c>
      <c r="AC57">
        <v>62.92</v>
      </c>
      <c r="AD57">
        <v>64.489999999999995</v>
      </c>
      <c r="AE57">
        <v>66.11</v>
      </c>
      <c r="AF57">
        <v>67.81</v>
      </c>
      <c r="AG57">
        <v>69.510000000000005</v>
      </c>
      <c r="AH57">
        <v>71.25</v>
      </c>
      <c r="AI57">
        <v>73.03</v>
      </c>
      <c r="AJ57">
        <v>74.45</v>
      </c>
      <c r="AK57">
        <v>76.31</v>
      </c>
      <c r="AL57">
        <v>78.210000000000008</v>
      </c>
      <c r="AM57">
        <v>80.17</v>
      </c>
      <c r="AN57">
        <v>83.39</v>
      </c>
      <c r="AO57">
        <v>85.47</v>
      </c>
      <c r="AP57">
        <v>87.610000000000014</v>
      </c>
      <c r="AQ57">
        <v>89.800000000000011</v>
      </c>
      <c r="AT57">
        <v>39.51</v>
      </c>
      <c r="AU57">
        <v>34.799999999999997</v>
      </c>
      <c r="AV57">
        <v>35.799999999999997</v>
      </c>
      <c r="AW57">
        <v>39.75</v>
      </c>
      <c r="AX57">
        <v>41.3</v>
      </c>
      <c r="AY57">
        <v>42.33</v>
      </c>
      <c r="AZ57">
        <v>43.39</v>
      </c>
      <c r="BA57">
        <v>46.37</v>
      </c>
      <c r="BB57">
        <v>47.53</v>
      </c>
      <c r="BC57">
        <v>48.72</v>
      </c>
      <c r="BD57">
        <v>49.93</v>
      </c>
      <c r="BE57">
        <v>53.18</v>
      </c>
      <c r="BF57">
        <v>54.51</v>
      </c>
      <c r="BG57">
        <v>55.88</v>
      </c>
      <c r="BH57">
        <v>57.28</v>
      </c>
      <c r="BI57">
        <v>61.39</v>
      </c>
      <c r="BJ57">
        <v>62.92</v>
      </c>
      <c r="BK57">
        <v>64.489999999999995</v>
      </c>
      <c r="BL57">
        <v>66.11</v>
      </c>
      <c r="BM57">
        <v>67.81</v>
      </c>
      <c r="BN57">
        <v>69.510000000000005</v>
      </c>
      <c r="BO57">
        <v>71.25</v>
      </c>
      <c r="BP57">
        <v>73.03</v>
      </c>
      <c r="BQ57">
        <v>74.45</v>
      </c>
      <c r="BR57">
        <v>76.31</v>
      </c>
      <c r="BS57">
        <v>78.209999999999994</v>
      </c>
      <c r="BT57">
        <v>80.17</v>
      </c>
      <c r="BU57">
        <v>83.39</v>
      </c>
      <c r="BV57">
        <v>85.47</v>
      </c>
      <c r="BW57">
        <v>87.61</v>
      </c>
      <c r="BX57">
        <v>89.8</v>
      </c>
      <c r="CO57" t="s">
        <v>40</v>
      </c>
      <c r="DU57">
        <v>1</v>
      </c>
    </row>
    <row r="58" spans="1:125" x14ac:dyDescent="0.25">
      <c r="A58">
        <v>10</v>
      </c>
      <c r="C58" t="s">
        <v>154</v>
      </c>
      <c r="D58">
        <v>10</v>
      </c>
      <c r="E58" t="s">
        <v>157</v>
      </c>
      <c r="CG58" t="s">
        <v>289</v>
      </c>
      <c r="CO58" t="s">
        <v>157</v>
      </c>
      <c r="DU58">
        <v>0</v>
      </c>
    </row>
    <row r="59" spans="1:125" x14ac:dyDescent="0.25">
      <c r="A59">
        <v>10</v>
      </c>
      <c r="B59" t="s">
        <v>157</v>
      </c>
      <c r="C59" t="s">
        <v>154</v>
      </c>
      <c r="D59">
        <v>10</v>
      </c>
      <c r="E59" t="s">
        <v>38</v>
      </c>
      <c r="F59" t="s">
        <v>150</v>
      </c>
      <c r="N59">
        <v>101.84</v>
      </c>
      <c r="O59">
        <v>104.76</v>
      </c>
      <c r="P59">
        <v>122.43</v>
      </c>
      <c r="Q59">
        <v>125.49</v>
      </c>
      <c r="R59">
        <v>128.62</v>
      </c>
      <c r="S59">
        <v>131.84</v>
      </c>
      <c r="T59">
        <v>143.19</v>
      </c>
      <c r="U59">
        <v>146.77000000000001</v>
      </c>
      <c r="V59">
        <v>150.44</v>
      </c>
      <c r="W59">
        <v>154.19999999999999</v>
      </c>
      <c r="X59">
        <v>166.57</v>
      </c>
      <c r="Y59">
        <v>170.73</v>
      </c>
      <c r="Z59">
        <v>175</v>
      </c>
      <c r="AA59">
        <v>179.37</v>
      </c>
      <c r="AB59">
        <v>195.23</v>
      </c>
      <c r="AC59">
        <v>200.11</v>
      </c>
      <c r="AD59">
        <v>205.11</v>
      </c>
      <c r="AE59">
        <v>210.24</v>
      </c>
      <c r="AF59">
        <v>216.01</v>
      </c>
      <c r="AG59">
        <v>221.41</v>
      </c>
      <c r="AH59">
        <v>226.95</v>
      </c>
      <c r="AI59">
        <v>232.62</v>
      </c>
      <c r="AJ59">
        <v>237.07</v>
      </c>
      <c r="AK59">
        <v>243</v>
      </c>
      <c r="AL59">
        <v>249.07</v>
      </c>
      <c r="AM59">
        <v>255.3</v>
      </c>
      <c r="AN59">
        <v>267.04000000000002</v>
      </c>
      <c r="AO59">
        <v>273.70999999999998</v>
      </c>
      <c r="AP59">
        <v>280.56</v>
      </c>
      <c r="AQ59">
        <v>287.57</v>
      </c>
      <c r="AT59">
        <v>122.34</v>
      </c>
      <c r="AU59">
        <v>101.84</v>
      </c>
      <c r="AV59">
        <v>104.76</v>
      </c>
      <c r="AW59">
        <v>110.69</v>
      </c>
      <c r="AX59">
        <v>116.88</v>
      </c>
      <c r="AY59">
        <v>123.33</v>
      </c>
      <c r="AZ59">
        <v>130.05000000000001</v>
      </c>
      <c r="BA59">
        <v>137.06</v>
      </c>
      <c r="BB59">
        <v>144.36000000000001</v>
      </c>
      <c r="BC59">
        <v>150.44</v>
      </c>
      <c r="BD59">
        <v>154.19999999999999</v>
      </c>
      <c r="BE59">
        <v>162.29</v>
      </c>
      <c r="BF59">
        <v>170.72</v>
      </c>
      <c r="BG59">
        <v>175</v>
      </c>
      <c r="BH59">
        <v>179.37</v>
      </c>
      <c r="BI59">
        <v>188.63</v>
      </c>
      <c r="BJ59">
        <v>198.27</v>
      </c>
      <c r="BK59">
        <v>205.11</v>
      </c>
      <c r="BL59">
        <v>210.24</v>
      </c>
      <c r="BM59">
        <v>216.01</v>
      </c>
      <c r="BN59">
        <v>221.41</v>
      </c>
      <c r="BO59">
        <v>226.95</v>
      </c>
      <c r="BP59">
        <v>232.62</v>
      </c>
      <c r="BQ59">
        <v>237.07</v>
      </c>
      <c r="BR59">
        <v>243</v>
      </c>
      <c r="BS59">
        <v>249.07</v>
      </c>
      <c r="BT59">
        <v>255.3</v>
      </c>
      <c r="BU59">
        <v>267.04000000000002</v>
      </c>
      <c r="BV59">
        <v>273.70999999999998</v>
      </c>
      <c r="BW59">
        <v>280.56</v>
      </c>
      <c r="BX59">
        <v>287.57</v>
      </c>
      <c r="CC59">
        <v>125.29637333536949</v>
      </c>
      <c r="CD59">
        <v>128.10301209808179</v>
      </c>
      <c r="CE59">
        <v>130.9725195690788</v>
      </c>
      <c r="CF59">
        <v>133.90630400742614</v>
      </c>
      <c r="CG59">
        <v>136.90580521719249</v>
      </c>
      <c r="CJ59">
        <v>127.67912778239999</v>
      </c>
      <c r="CK59">
        <v>130.97</v>
      </c>
      <c r="CL59">
        <v>133.91</v>
      </c>
      <c r="CO59" t="s">
        <v>38</v>
      </c>
      <c r="CP59">
        <v>2.8672427336999231E-2</v>
      </c>
      <c r="CQ59">
        <v>0.1686712485681558</v>
      </c>
      <c r="CR59">
        <v>2.4993874050477725E-2</v>
      </c>
      <c r="CS59">
        <v>2.4942226472228941E-2</v>
      </c>
      <c r="CT59">
        <v>2.5034986782770944E-2</v>
      </c>
      <c r="CU59">
        <v>8.6089199029126165E-2</v>
      </c>
      <c r="CV59">
        <v>2.5001745931978576E-2</v>
      </c>
      <c r="CW59">
        <v>2.5005110036110834E-2</v>
      </c>
      <c r="CX59">
        <v>2.4993352831693638E-2</v>
      </c>
      <c r="CY59">
        <v>8.0220492866407297E-2</v>
      </c>
      <c r="CZ59">
        <v>2.4974485201416801E-2</v>
      </c>
      <c r="DA59">
        <v>2.5010250102501085E-2</v>
      </c>
      <c r="DB59">
        <v>2.4971428571428596E-2</v>
      </c>
      <c r="DC59">
        <v>8.8420583152143531E-2</v>
      </c>
      <c r="DD59">
        <v>2.4996158377298693E-2</v>
      </c>
      <c r="DE59">
        <v>2.4986257558342911E-2</v>
      </c>
      <c r="DF59">
        <v>2.5010969723562943E-2</v>
      </c>
      <c r="DG59">
        <v>2.7444824961948163E-2</v>
      </c>
      <c r="DH59">
        <v>2.4998842646173816E-2</v>
      </c>
      <c r="DI59">
        <v>2.5021453412221634E-2</v>
      </c>
      <c r="DJ59">
        <v>2.4983476536682162E-2</v>
      </c>
      <c r="DK59">
        <v>1.9129911443555966E-2</v>
      </c>
      <c r="DL59">
        <v>2.5013709031087895E-2</v>
      </c>
      <c r="DM59">
        <v>2.4979423868312728E-2</v>
      </c>
      <c r="DN59">
        <v>2.5013048540570997E-2</v>
      </c>
      <c r="DO59">
        <v>4.5985115550332974E-2</v>
      </c>
      <c r="DP59">
        <v>2.4977531455961498E-2</v>
      </c>
      <c r="DQ59">
        <v>2.5026487888641348E-2</v>
      </c>
      <c r="DR59">
        <v>2.4985742800114025E-2</v>
      </c>
      <c r="DU59">
        <v>2.9200000000000017</v>
      </c>
    </row>
    <row r="60" spans="1:125" x14ac:dyDescent="0.25">
      <c r="A60">
        <v>10</v>
      </c>
      <c r="B60" t="s">
        <v>157</v>
      </c>
      <c r="C60" t="s">
        <v>154</v>
      </c>
      <c r="D60">
        <v>10</v>
      </c>
      <c r="E60" t="s">
        <v>40</v>
      </c>
      <c r="N60">
        <v>5.89</v>
      </c>
      <c r="O60">
        <v>6.06</v>
      </c>
      <c r="P60">
        <v>6.19</v>
      </c>
      <c r="Q60">
        <v>6.35</v>
      </c>
      <c r="R60">
        <v>6.5</v>
      </c>
      <c r="S60">
        <v>6.67</v>
      </c>
      <c r="T60">
        <v>6.8</v>
      </c>
      <c r="U60">
        <v>6.97</v>
      </c>
      <c r="V60">
        <v>7.15</v>
      </c>
      <c r="W60">
        <v>7.32</v>
      </c>
      <c r="X60">
        <v>7.47</v>
      </c>
      <c r="Y60">
        <v>7.66</v>
      </c>
      <c r="Z60">
        <v>7.85</v>
      </c>
      <c r="AA60">
        <v>8.0500000000000007</v>
      </c>
      <c r="AB60">
        <v>8.2100000000000009</v>
      </c>
      <c r="AC60">
        <v>8.41</v>
      </c>
      <c r="AD60">
        <v>8.6199999999999992</v>
      </c>
      <c r="AE60">
        <v>8.84</v>
      </c>
      <c r="AF60">
        <v>9.01</v>
      </c>
      <c r="AG60">
        <v>9.24</v>
      </c>
      <c r="AH60">
        <v>9.4700000000000006</v>
      </c>
      <c r="AI60">
        <v>9.7100000000000009</v>
      </c>
      <c r="AJ60">
        <v>9.9</v>
      </c>
      <c r="AK60">
        <v>10.15</v>
      </c>
      <c r="AL60">
        <v>10.4</v>
      </c>
      <c r="AM60">
        <v>10.66</v>
      </c>
      <c r="AN60">
        <v>10.88</v>
      </c>
      <c r="AO60">
        <v>11.15</v>
      </c>
      <c r="AP60">
        <v>11.43</v>
      </c>
      <c r="AQ60">
        <v>11.71</v>
      </c>
      <c r="AT60">
        <v>5.75</v>
      </c>
      <c r="AU60">
        <v>5.89</v>
      </c>
      <c r="AV60">
        <v>6.06</v>
      </c>
      <c r="AW60">
        <v>6.23</v>
      </c>
      <c r="AX60">
        <v>6.41</v>
      </c>
      <c r="AY60">
        <v>6.59</v>
      </c>
      <c r="AZ60">
        <v>6.78</v>
      </c>
      <c r="BA60">
        <v>6.97</v>
      </c>
      <c r="BB60">
        <v>7.17</v>
      </c>
      <c r="BC60">
        <v>7.15</v>
      </c>
      <c r="BD60">
        <v>7.32</v>
      </c>
      <c r="BE60">
        <v>7.53</v>
      </c>
      <c r="BF60">
        <v>7.75</v>
      </c>
      <c r="BG60">
        <v>7.85</v>
      </c>
      <c r="BH60">
        <v>8.0500000000000007</v>
      </c>
      <c r="BI60">
        <v>8.2799999999999994</v>
      </c>
      <c r="BJ60">
        <v>8.52</v>
      </c>
      <c r="BK60">
        <v>8.6199999999999992</v>
      </c>
      <c r="BL60">
        <v>8.84</v>
      </c>
      <c r="BM60">
        <v>9.01</v>
      </c>
      <c r="BN60">
        <v>9.24</v>
      </c>
      <c r="BO60">
        <v>9.4700000000000006</v>
      </c>
      <c r="BP60">
        <v>9.7100000000000009</v>
      </c>
      <c r="BQ60">
        <v>9.9</v>
      </c>
      <c r="BR60">
        <v>10.15</v>
      </c>
      <c r="BS60">
        <v>10.4</v>
      </c>
      <c r="BT60">
        <v>10.66</v>
      </c>
      <c r="BU60">
        <v>10.88</v>
      </c>
      <c r="BV60">
        <v>11.15</v>
      </c>
      <c r="BW60">
        <v>11.43</v>
      </c>
      <c r="BX60">
        <v>11.71</v>
      </c>
      <c r="BZ60">
        <v>0.34894973349266872</v>
      </c>
      <c r="CC60">
        <v>4.1068842376311974</v>
      </c>
      <c r="CD60">
        <v>4.1988784445541363</v>
      </c>
      <c r="CE60">
        <v>4.292933321712149</v>
      </c>
      <c r="CF60">
        <v>4.3890950281185006</v>
      </c>
      <c r="CG60">
        <v>4.4874107567483552</v>
      </c>
      <c r="CJ60">
        <v>4.1988784445541354</v>
      </c>
      <c r="CK60">
        <v>4.29</v>
      </c>
      <c r="CL60">
        <v>4.3899999999999997</v>
      </c>
      <c r="CO60" t="s">
        <v>40</v>
      </c>
      <c r="CP60">
        <v>2.8862478777589122E-2</v>
      </c>
      <c r="CQ60">
        <v>2.1452145214521583E-2</v>
      </c>
      <c r="CR60">
        <v>2.5848142164781783E-2</v>
      </c>
      <c r="CS60">
        <v>2.3622047244094547E-2</v>
      </c>
      <c r="CT60">
        <v>2.6153846153846142E-2</v>
      </c>
      <c r="CU60">
        <v>1.9490254872563704E-2</v>
      </c>
      <c r="CV60">
        <v>2.4999999999999991E-2</v>
      </c>
      <c r="CW60">
        <v>2.5824964131994348E-2</v>
      </c>
      <c r="CX60">
        <v>2.3776223776223765E-2</v>
      </c>
      <c r="CY60">
        <v>2.049180327868845E-2</v>
      </c>
      <c r="CZ60">
        <v>2.5435073627844765E-2</v>
      </c>
      <c r="DA60">
        <v>2.4804177545691839E-2</v>
      </c>
      <c r="DB60">
        <v>2.5477707006369563E-2</v>
      </c>
      <c r="DC60">
        <v>1.9875776397515543E-2</v>
      </c>
      <c r="DD60">
        <v>2.4360535931790411E-2</v>
      </c>
      <c r="DE60">
        <v>2.4970273483947571E-2</v>
      </c>
      <c r="DF60">
        <v>2.5522041763341143E-2</v>
      </c>
      <c r="DG60">
        <v>1.9230769230769221E-2</v>
      </c>
      <c r="DH60">
        <v>2.5527192008879072E-2</v>
      </c>
      <c r="DI60">
        <v>2.4891774891774937E-2</v>
      </c>
      <c r="DJ60">
        <v>2.5343189017951448E-2</v>
      </c>
      <c r="DK60">
        <v>1.9567456230689957E-2</v>
      </c>
      <c r="DL60">
        <v>2.5252525252525252E-2</v>
      </c>
      <c r="DM60">
        <v>2.463054187192118E-2</v>
      </c>
      <c r="DN60">
        <v>2.4999999999999977E-2</v>
      </c>
      <c r="DO60">
        <v>2.0637898686679233E-2</v>
      </c>
      <c r="DP60">
        <v>2.4816176470588196E-2</v>
      </c>
      <c r="DQ60">
        <v>2.5112107623318329E-2</v>
      </c>
      <c r="DR60">
        <v>2.4496937882764754E-2</v>
      </c>
      <c r="DU60">
        <v>0.16999999999999993</v>
      </c>
    </row>
    <row r="61" spans="1:125" x14ac:dyDescent="0.25">
      <c r="A61">
        <v>10</v>
      </c>
      <c r="C61" t="s">
        <v>154</v>
      </c>
      <c r="E61" t="s">
        <v>158</v>
      </c>
      <c r="CO61" t="s">
        <v>158</v>
      </c>
      <c r="DU61">
        <v>0</v>
      </c>
    </row>
    <row r="62" spans="1:125" x14ac:dyDescent="0.25">
      <c r="A62">
        <v>10</v>
      </c>
      <c r="B62" t="s">
        <v>158</v>
      </c>
      <c r="C62" t="s">
        <v>154</v>
      </c>
      <c r="E62" t="s">
        <v>38</v>
      </c>
      <c r="F62" t="s">
        <v>128</v>
      </c>
      <c r="N62">
        <v>28.91</v>
      </c>
      <c r="O62">
        <v>29.74</v>
      </c>
      <c r="P62">
        <v>34.1</v>
      </c>
      <c r="Q62">
        <v>34.950000000000003</v>
      </c>
      <c r="R62">
        <v>35.83</v>
      </c>
      <c r="S62">
        <v>36.72</v>
      </c>
      <c r="T62">
        <v>39.57</v>
      </c>
      <c r="U62">
        <v>40.56</v>
      </c>
      <c r="V62">
        <v>41.57</v>
      </c>
      <c r="W62">
        <v>42.61</v>
      </c>
      <c r="X62">
        <v>45.71</v>
      </c>
      <c r="Y62">
        <v>46.85</v>
      </c>
      <c r="Z62">
        <v>48.03</v>
      </c>
      <c r="AA62">
        <v>49.23</v>
      </c>
      <c r="AB62">
        <v>53.18</v>
      </c>
      <c r="AC62">
        <v>54.51</v>
      </c>
      <c r="AD62">
        <v>55.87</v>
      </c>
      <c r="AE62">
        <v>57.27</v>
      </c>
      <c r="AF62">
        <v>58.8</v>
      </c>
      <c r="AG62">
        <v>60.27</v>
      </c>
      <c r="AH62">
        <v>61.78</v>
      </c>
      <c r="AI62">
        <v>63.32</v>
      </c>
      <c r="AJ62">
        <v>64.55</v>
      </c>
      <c r="AK62">
        <v>66.16</v>
      </c>
      <c r="AL62">
        <v>67.81</v>
      </c>
      <c r="AM62">
        <v>69.510000000000005</v>
      </c>
      <c r="AN62">
        <v>72.510000000000005</v>
      </c>
      <c r="AO62">
        <v>74.319999999999993</v>
      </c>
      <c r="AP62">
        <v>76.180000000000007</v>
      </c>
      <c r="AQ62">
        <v>78.09</v>
      </c>
      <c r="AT62">
        <v>33.76</v>
      </c>
      <c r="AU62">
        <v>28.91</v>
      </c>
      <c r="AV62">
        <v>29.74</v>
      </c>
      <c r="AW62">
        <v>33.520000000000003</v>
      </c>
      <c r="AX62">
        <v>34.950000000000003</v>
      </c>
      <c r="AY62">
        <v>35.83</v>
      </c>
      <c r="AZ62">
        <v>36.72</v>
      </c>
      <c r="BA62">
        <v>39.57</v>
      </c>
      <c r="BB62">
        <v>40.56</v>
      </c>
      <c r="BC62">
        <v>41.57</v>
      </c>
      <c r="BD62">
        <v>42.61</v>
      </c>
      <c r="BE62">
        <v>45.71</v>
      </c>
      <c r="BF62">
        <v>46.85</v>
      </c>
      <c r="BG62">
        <v>48.03</v>
      </c>
      <c r="BH62">
        <v>49.23</v>
      </c>
      <c r="BI62">
        <v>53.18</v>
      </c>
      <c r="BJ62">
        <v>54.51</v>
      </c>
      <c r="BK62">
        <v>55.87</v>
      </c>
      <c r="BL62">
        <v>57.27</v>
      </c>
      <c r="BM62">
        <v>58.8</v>
      </c>
      <c r="BN62">
        <v>60.27</v>
      </c>
      <c r="BO62">
        <v>61.78</v>
      </c>
      <c r="BP62">
        <v>63.32</v>
      </c>
      <c r="BQ62">
        <v>64.55</v>
      </c>
      <c r="BR62">
        <v>66.16</v>
      </c>
      <c r="BS62">
        <v>67.81</v>
      </c>
      <c r="BT62">
        <v>69.510000000000005</v>
      </c>
      <c r="BU62">
        <v>72.510000000000005</v>
      </c>
      <c r="BV62">
        <v>74.319999999999993</v>
      </c>
      <c r="BW62">
        <v>76.180000000000007</v>
      </c>
      <c r="BX62">
        <v>78.09</v>
      </c>
      <c r="CC62">
        <v>33.560656271183142</v>
      </c>
      <c r="CD62">
        <v>34.312414971657653</v>
      </c>
      <c r="CE62">
        <v>35.081013067022781</v>
      </c>
      <c r="CF62">
        <v>35.866827759724082</v>
      </c>
      <c r="CG62">
        <v>36.670244701541897</v>
      </c>
      <c r="CJ62">
        <v>34.312414971657653</v>
      </c>
      <c r="CK62">
        <v>35.08</v>
      </c>
      <c r="CL62">
        <v>35.869999999999997</v>
      </c>
      <c r="CO62" t="s">
        <v>38</v>
      </c>
      <c r="CP62">
        <v>2.8709789000345841E-2</v>
      </c>
      <c r="CQ62">
        <v>0.14660390047074659</v>
      </c>
      <c r="CR62">
        <v>2.4926686217008838E-2</v>
      </c>
      <c r="CS62">
        <v>2.517882689556496E-2</v>
      </c>
      <c r="CT62">
        <v>2.48395199553447E-2</v>
      </c>
      <c r="CU62">
        <v>7.7614379084967364E-2</v>
      </c>
      <c r="CV62">
        <v>2.5018953752843114E-2</v>
      </c>
      <c r="CW62">
        <v>2.490138067061139E-2</v>
      </c>
      <c r="CX62">
        <v>2.5018041857108472E-2</v>
      </c>
      <c r="CY62">
        <v>7.2752874911992518E-2</v>
      </c>
      <c r="CZ62">
        <v>2.4939838109822809E-2</v>
      </c>
      <c r="DA62">
        <v>2.5186766275346845E-2</v>
      </c>
      <c r="DB62">
        <v>2.4984384759525208E-2</v>
      </c>
      <c r="DC62">
        <v>8.0235628681698215E-2</v>
      </c>
      <c r="DD62">
        <v>2.500940203083863E-2</v>
      </c>
      <c r="DE62">
        <v>2.4949550541185094E-2</v>
      </c>
      <c r="DF62">
        <v>2.5058170753535093E-2</v>
      </c>
      <c r="DG62">
        <v>2.6715557883708642E-2</v>
      </c>
      <c r="DH62">
        <v>2.5000000000000102E-2</v>
      </c>
      <c r="DI62">
        <v>2.5053924008627809E-2</v>
      </c>
      <c r="DJ62">
        <v>2.4927160893493026E-2</v>
      </c>
      <c r="DK62">
        <v>1.9425142135186306E-2</v>
      </c>
      <c r="DL62">
        <v>2.4941905499612695E-2</v>
      </c>
      <c r="DM62">
        <v>2.493954050785982E-2</v>
      </c>
      <c r="DN62">
        <v>2.5070048665388627E-2</v>
      </c>
      <c r="DO62">
        <v>4.3159257660768231E-2</v>
      </c>
      <c r="DP62">
        <v>2.4962074196662364E-2</v>
      </c>
      <c r="DQ62">
        <v>2.5026910656620209E-2</v>
      </c>
      <c r="DR62">
        <v>2.5072197427146184E-2</v>
      </c>
      <c r="DU62">
        <v>0.82999999999999829</v>
      </c>
    </row>
    <row r="63" spans="1:125" x14ac:dyDescent="0.25">
      <c r="A63">
        <v>10</v>
      </c>
      <c r="B63" t="s">
        <v>158</v>
      </c>
      <c r="C63" t="s">
        <v>154</v>
      </c>
      <c r="E63" t="s">
        <v>40</v>
      </c>
      <c r="N63">
        <v>5.89</v>
      </c>
      <c r="O63">
        <v>6.06</v>
      </c>
      <c r="P63">
        <v>6.19</v>
      </c>
      <c r="Q63">
        <v>6.35</v>
      </c>
      <c r="R63">
        <v>6.5</v>
      </c>
      <c r="S63">
        <v>6.67</v>
      </c>
      <c r="T63">
        <v>6.8</v>
      </c>
      <c r="U63">
        <v>6.97</v>
      </c>
      <c r="V63">
        <v>7.15</v>
      </c>
      <c r="W63">
        <v>7.32</v>
      </c>
      <c r="X63">
        <v>7.47</v>
      </c>
      <c r="Y63">
        <v>7.66</v>
      </c>
      <c r="Z63">
        <v>7.85</v>
      </c>
      <c r="AA63">
        <v>8.0500000000000007</v>
      </c>
      <c r="AB63">
        <v>8.2100000000000009</v>
      </c>
      <c r="AC63">
        <v>8.41</v>
      </c>
      <c r="AD63">
        <v>8.6199999999999992</v>
      </c>
      <c r="AE63">
        <v>8.84</v>
      </c>
      <c r="AF63">
        <v>9.01</v>
      </c>
      <c r="AG63">
        <v>9.24</v>
      </c>
      <c r="AH63">
        <v>9.4700000000000006</v>
      </c>
      <c r="AI63">
        <v>9.7100000000000009</v>
      </c>
      <c r="AJ63">
        <v>9.9</v>
      </c>
      <c r="AK63">
        <v>10.15</v>
      </c>
      <c r="AL63">
        <v>10.4</v>
      </c>
      <c r="AM63">
        <v>10.66</v>
      </c>
      <c r="AN63">
        <v>10.88</v>
      </c>
      <c r="AO63">
        <v>11.15</v>
      </c>
      <c r="AP63">
        <v>11.43</v>
      </c>
      <c r="AQ63">
        <v>11.71</v>
      </c>
      <c r="AT63">
        <v>5.75</v>
      </c>
      <c r="AU63">
        <v>5.89</v>
      </c>
      <c r="AV63">
        <v>6.06</v>
      </c>
      <c r="AW63">
        <v>6.23</v>
      </c>
      <c r="AX63">
        <v>6.35</v>
      </c>
      <c r="AY63">
        <v>6.5</v>
      </c>
      <c r="AZ63">
        <v>6.67</v>
      </c>
      <c r="BA63">
        <v>6.8</v>
      </c>
      <c r="BB63">
        <v>6.97</v>
      </c>
      <c r="BC63">
        <v>7.15</v>
      </c>
      <c r="BD63">
        <v>7.32</v>
      </c>
      <c r="BE63">
        <v>7.47</v>
      </c>
      <c r="BF63">
        <v>7.66</v>
      </c>
      <c r="BG63">
        <v>7.85</v>
      </c>
      <c r="BH63">
        <v>8.0500000000000007</v>
      </c>
      <c r="BI63">
        <v>8.2100000000000009</v>
      </c>
      <c r="BJ63">
        <v>8.41</v>
      </c>
      <c r="BK63">
        <v>8.6199999999999992</v>
      </c>
      <c r="BL63">
        <v>8.84</v>
      </c>
      <c r="BM63">
        <v>9.01</v>
      </c>
      <c r="BN63">
        <v>9.24</v>
      </c>
      <c r="BO63">
        <v>9.4700000000000006</v>
      </c>
      <c r="BP63">
        <v>9.7100000000000009</v>
      </c>
      <c r="BQ63">
        <v>9.9</v>
      </c>
      <c r="BR63">
        <v>10.15</v>
      </c>
      <c r="BS63">
        <v>10.4</v>
      </c>
      <c r="BT63">
        <v>10.66</v>
      </c>
      <c r="BU63">
        <v>10.88</v>
      </c>
      <c r="BV63">
        <v>11.15</v>
      </c>
      <c r="BW63">
        <v>11.43</v>
      </c>
      <c r="BX63">
        <v>11.71</v>
      </c>
      <c r="BZ63">
        <v>0.34894973349266872</v>
      </c>
      <c r="CC63">
        <v>4.1068842376311974</v>
      </c>
      <c r="CD63">
        <v>4.1988784445541363</v>
      </c>
      <c r="CE63">
        <v>4.292933321712149</v>
      </c>
      <c r="CF63">
        <v>4.3890950281185006</v>
      </c>
      <c r="CG63">
        <v>4.4874107567483552</v>
      </c>
      <c r="CJ63">
        <v>4.1988784445541363</v>
      </c>
      <c r="CK63">
        <v>4.29</v>
      </c>
      <c r="CL63">
        <v>4.3899999999999997</v>
      </c>
      <c r="CO63" t="s">
        <v>40</v>
      </c>
      <c r="CP63">
        <v>2.8862478777589122E-2</v>
      </c>
      <c r="CQ63">
        <v>2.1452145214521583E-2</v>
      </c>
      <c r="CR63">
        <v>2.5848142164781783E-2</v>
      </c>
      <c r="CS63">
        <v>2.3622047244094547E-2</v>
      </c>
      <c r="CT63">
        <v>2.6153846153846142E-2</v>
      </c>
      <c r="CU63">
        <v>1.9490254872563704E-2</v>
      </c>
      <c r="CV63">
        <v>2.4999999999999991E-2</v>
      </c>
      <c r="CW63">
        <v>2.5824964131994348E-2</v>
      </c>
      <c r="CX63">
        <v>2.3776223776223765E-2</v>
      </c>
      <c r="CY63">
        <v>2.049180327868845E-2</v>
      </c>
      <c r="CZ63">
        <v>2.5435073627844765E-2</v>
      </c>
      <c r="DA63">
        <v>2.4804177545691839E-2</v>
      </c>
      <c r="DB63">
        <v>2.5477707006369563E-2</v>
      </c>
      <c r="DC63">
        <v>1.9875776397515543E-2</v>
      </c>
      <c r="DD63">
        <v>2.4360535931790411E-2</v>
      </c>
      <c r="DE63">
        <v>2.4970273483947571E-2</v>
      </c>
      <c r="DF63">
        <v>2.5522041763341143E-2</v>
      </c>
      <c r="DG63">
        <v>1.9230769230769221E-2</v>
      </c>
      <c r="DH63">
        <v>2.5527192008879072E-2</v>
      </c>
      <c r="DI63">
        <v>2.4891774891774937E-2</v>
      </c>
      <c r="DJ63">
        <v>2.5343189017951448E-2</v>
      </c>
      <c r="DK63">
        <v>1.9567456230689957E-2</v>
      </c>
      <c r="DL63">
        <v>2.5252525252525252E-2</v>
      </c>
      <c r="DM63">
        <v>2.463054187192118E-2</v>
      </c>
      <c r="DN63">
        <v>2.4999999999999977E-2</v>
      </c>
      <c r="DO63">
        <v>2.0637898686679233E-2</v>
      </c>
      <c r="DP63">
        <v>2.4816176470588196E-2</v>
      </c>
      <c r="DQ63">
        <v>2.5112107623318329E-2</v>
      </c>
      <c r="DR63">
        <v>2.4496937882764754E-2</v>
      </c>
      <c r="DU63">
        <v>0.16999999999999993</v>
      </c>
    </row>
    <row r="64" spans="1:125" x14ac:dyDescent="0.25">
      <c r="A64">
        <v>11</v>
      </c>
      <c r="C64" t="s">
        <v>159</v>
      </c>
      <c r="D64">
        <v>11</v>
      </c>
      <c r="E64" t="s">
        <v>160</v>
      </c>
      <c r="CG64" t="s">
        <v>289</v>
      </c>
      <c r="CO64" t="s">
        <v>160</v>
      </c>
      <c r="DU64">
        <v>0</v>
      </c>
    </row>
    <row r="65" spans="1:125" x14ac:dyDescent="0.25">
      <c r="A65">
        <v>11</v>
      </c>
      <c r="B65" t="s">
        <v>160</v>
      </c>
      <c r="C65" t="s">
        <v>159</v>
      </c>
      <c r="D65">
        <v>11</v>
      </c>
      <c r="E65" t="s">
        <v>38</v>
      </c>
      <c r="F65" t="s">
        <v>128</v>
      </c>
      <c r="N65">
        <v>13.99</v>
      </c>
      <c r="O65">
        <v>14.39</v>
      </c>
      <c r="P65">
        <v>15.37</v>
      </c>
      <c r="Q65">
        <v>15.76</v>
      </c>
      <c r="R65">
        <v>16.149999999999999</v>
      </c>
      <c r="S65">
        <v>16.559999999999999</v>
      </c>
      <c r="T65">
        <v>17.52</v>
      </c>
      <c r="U65">
        <v>17.96</v>
      </c>
      <c r="V65">
        <v>18.41</v>
      </c>
      <c r="W65">
        <v>18.87</v>
      </c>
      <c r="X65">
        <v>21.03</v>
      </c>
      <c r="Y65">
        <v>21.55</v>
      </c>
      <c r="Z65">
        <v>22.09</v>
      </c>
      <c r="AA65">
        <v>22.64</v>
      </c>
      <c r="AB65">
        <v>23.79</v>
      </c>
      <c r="AC65">
        <v>24.38</v>
      </c>
      <c r="AD65">
        <v>24.99</v>
      </c>
      <c r="AE65">
        <v>25.62</v>
      </c>
      <c r="AF65">
        <v>25.93</v>
      </c>
      <c r="AG65">
        <v>26.58</v>
      </c>
      <c r="AH65">
        <v>27.24</v>
      </c>
      <c r="AI65">
        <v>27.92</v>
      </c>
      <c r="AJ65">
        <v>28.43</v>
      </c>
      <c r="AK65">
        <v>29.15</v>
      </c>
      <c r="AL65">
        <v>29.87</v>
      </c>
      <c r="AM65">
        <v>30.62</v>
      </c>
      <c r="AN65">
        <v>32.01</v>
      </c>
      <c r="AO65">
        <v>32.81</v>
      </c>
      <c r="AP65">
        <v>33.630000000000003</v>
      </c>
      <c r="AQ65">
        <v>34.47</v>
      </c>
      <c r="AT65">
        <v>16.010000000000002</v>
      </c>
      <c r="AU65">
        <v>13.99</v>
      </c>
      <c r="AV65">
        <v>14.39</v>
      </c>
      <c r="AW65">
        <v>15.37</v>
      </c>
      <c r="AX65">
        <v>15.76</v>
      </c>
      <c r="AY65">
        <v>16.149999999999999</v>
      </c>
      <c r="AZ65">
        <v>16.559999999999999</v>
      </c>
      <c r="BA65">
        <v>17.52</v>
      </c>
      <c r="BB65">
        <v>17.96</v>
      </c>
      <c r="BC65">
        <v>18.41</v>
      </c>
      <c r="BD65">
        <v>18.87</v>
      </c>
      <c r="BE65">
        <v>21.03</v>
      </c>
      <c r="BF65">
        <v>21.55</v>
      </c>
      <c r="BG65">
        <v>22.09</v>
      </c>
      <c r="BH65">
        <v>22.64</v>
      </c>
      <c r="BI65">
        <v>23.79</v>
      </c>
      <c r="BJ65">
        <v>24.38</v>
      </c>
      <c r="BK65">
        <v>24.99</v>
      </c>
      <c r="BL65">
        <v>25.62</v>
      </c>
      <c r="BM65">
        <v>25.93</v>
      </c>
      <c r="BN65">
        <v>26.58</v>
      </c>
      <c r="BO65">
        <v>27.24</v>
      </c>
      <c r="BP65">
        <v>27.92</v>
      </c>
      <c r="BQ65">
        <v>28.43</v>
      </c>
      <c r="BR65">
        <v>29.15</v>
      </c>
      <c r="BS65">
        <v>29.87</v>
      </c>
      <c r="BT65">
        <v>30.62</v>
      </c>
      <c r="BU65">
        <v>32.01</v>
      </c>
      <c r="BV65">
        <v>32.81</v>
      </c>
      <c r="BW65">
        <v>33.630000000000003</v>
      </c>
      <c r="BX65">
        <v>34.47</v>
      </c>
      <c r="CC65">
        <v>12.094511784807121</v>
      </c>
      <c r="CD65">
        <v>12.365428848786799</v>
      </c>
      <c r="CE65">
        <v>12.642414454999624</v>
      </c>
      <c r="CF65">
        <v>12.925604538791614</v>
      </c>
      <c r="CG65">
        <v>13.215138080460546</v>
      </c>
      <c r="CJ65">
        <v>13.55</v>
      </c>
      <c r="CK65">
        <v>12.93</v>
      </c>
      <c r="CL65">
        <v>13.22</v>
      </c>
      <c r="CO65" t="s">
        <v>38</v>
      </c>
      <c r="CP65">
        <v>2.8591851322373147E-2</v>
      </c>
      <c r="CQ65">
        <v>6.8102849200833815E-2</v>
      </c>
      <c r="CR65">
        <v>2.5374105400130163E-2</v>
      </c>
      <c r="CS65">
        <v>2.474619289340094E-2</v>
      </c>
      <c r="CT65">
        <v>2.5386996904024777E-2</v>
      </c>
      <c r="CU65">
        <v>5.7971014492753679E-2</v>
      </c>
      <c r="CV65">
        <v>2.5114155251141627E-2</v>
      </c>
      <c r="CW65">
        <v>2.5055679287305083E-2</v>
      </c>
      <c r="CX65">
        <v>2.4986420423682827E-2</v>
      </c>
      <c r="CY65">
        <v>0.11446740858505565</v>
      </c>
      <c r="CZ65">
        <v>2.4726581074655234E-2</v>
      </c>
      <c r="DA65">
        <v>2.5058004640371188E-2</v>
      </c>
      <c r="DB65">
        <v>2.4898143956541455E-2</v>
      </c>
      <c r="DC65">
        <v>5.0795053003533507E-2</v>
      </c>
      <c r="DD65">
        <v>2.4800336275746106E-2</v>
      </c>
      <c r="DE65">
        <v>2.5020508613617699E-2</v>
      </c>
      <c r="DF65">
        <v>2.521008403361355E-2</v>
      </c>
      <c r="DG65">
        <v>1.2099921935987459E-2</v>
      </c>
      <c r="DH65">
        <v>2.5067489394523662E-2</v>
      </c>
      <c r="DI65">
        <v>2.4830699774266371E-2</v>
      </c>
      <c r="DJ65">
        <v>2.4963289280470018E-2</v>
      </c>
      <c r="DK65">
        <v>1.8266475644699069E-2</v>
      </c>
      <c r="DL65">
        <v>2.5325360534646461E-2</v>
      </c>
      <c r="DM65">
        <v>2.4699828473413465E-2</v>
      </c>
      <c r="DN65">
        <v>2.5108804820890524E-2</v>
      </c>
      <c r="DO65">
        <v>4.5395166557805254E-2</v>
      </c>
      <c r="DP65">
        <v>2.4992189940643682E-2</v>
      </c>
      <c r="DQ65">
        <v>2.4992380371837861E-2</v>
      </c>
      <c r="DR65">
        <v>2.4977698483496766E-2</v>
      </c>
      <c r="DU65">
        <v>0.40000000000000036</v>
      </c>
    </row>
    <row r="66" spans="1:125" x14ac:dyDescent="0.25">
      <c r="A66">
        <v>11</v>
      </c>
      <c r="B66" t="s">
        <v>160</v>
      </c>
      <c r="C66" t="s">
        <v>159</v>
      </c>
      <c r="D66">
        <v>11</v>
      </c>
      <c r="E66" t="s">
        <v>40</v>
      </c>
      <c r="N66">
        <v>1.81</v>
      </c>
      <c r="O66">
        <v>1.87</v>
      </c>
      <c r="P66">
        <v>1.91</v>
      </c>
      <c r="Q66">
        <v>1.95</v>
      </c>
      <c r="R66">
        <v>2</v>
      </c>
      <c r="S66">
        <v>2.0499999999999998</v>
      </c>
      <c r="T66">
        <v>2.1</v>
      </c>
      <c r="U66">
        <v>2.15</v>
      </c>
      <c r="V66">
        <v>2.2000000000000002</v>
      </c>
      <c r="W66">
        <v>2.2599999999999998</v>
      </c>
      <c r="X66">
        <v>2.2999999999999998</v>
      </c>
      <c r="Y66">
        <v>2.36</v>
      </c>
      <c r="Z66">
        <v>2.42</v>
      </c>
      <c r="AA66">
        <v>2.48</v>
      </c>
      <c r="AB66">
        <v>2.5299999999999998</v>
      </c>
      <c r="AC66">
        <v>2.59</v>
      </c>
      <c r="AD66">
        <v>2.66</v>
      </c>
      <c r="AE66">
        <v>2.72</v>
      </c>
      <c r="AF66">
        <v>2.78</v>
      </c>
      <c r="AG66">
        <v>2.85</v>
      </c>
      <c r="AH66">
        <v>2.92</v>
      </c>
      <c r="AI66">
        <v>2.99</v>
      </c>
      <c r="AJ66">
        <v>3.05</v>
      </c>
      <c r="AK66">
        <v>3.13</v>
      </c>
      <c r="AL66">
        <v>3.21</v>
      </c>
      <c r="AM66">
        <v>3.29</v>
      </c>
      <c r="AN66">
        <v>3.35</v>
      </c>
      <c r="AO66">
        <v>3.44</v>
      </c>
      <c r="AP66">
        <v>3.52</v>
      </c>
      <c r="AQ66">
        <v>3.61</v>
      </c>
      <c r="AT66">
        <v>1.77</v>
      </c>
      <c r="AU66">
        <v>1.81</v>
      </c>
      <c r="AV66">
        <v>1.87</v>
      </c>
      <c r="AW66">
        <v>1.91</v>
      </c>
      <c r="AX66">
        <v>1.95</v>
      </c>
      <c r="AY66">
        <v>2</v>
      </c>
      <c r="AZ66">
        <v>2.0499999999999998</v>
      </c>
      <c r="BA66">
        <v>2.1</v>
      </c>
      <c r="BB66">
        <v>2.15</v>
      </c>
      <c r="BC66">
        <v>2.2000000000000002</v>
      </c>
      <c r="BD66">
        <v>2.2599999999999998</v>
      </c>
      <c r="BE66">
        <v>2.2999999999999998</v>
      </c>
      <c r="BF66">
        <v>2.36</v>
      </c>
      <c r="BG66">
        <v>2.42</v>
      </c>
      <c r="BH66">
        <v>2.48</v>
      </c>
      <c r="BI66">
        <v>2.5299999999999998</v>
      </c>
      <c r="BJ66">
        <v>2.59</v>
      </c>
      <c r="BK66">
        <v>2.66</v>
      </c>
      <c r="BL66">
        <v>2.72</v>
      </c>
      <c r="BM66">
        <v>2.78</v>
      </c>
      <c r="BN66">
        <v>2.85</v>
      </c>
      <c r="BO66">
        <v>2.92</v>
      </c>
      <c r="BP66">
        <v>2.99</v>
      </c>
      <c r="BQ66">
        <v>3.05</v>
      </c>
      <c r="BR66">
        <v>3.13</v>
      </c>
      <c r="BS66">
        <v>3.21</v>
      </c>
      <c r="BT66">
        <v>3.29</v>
      </c>
      <c r="BU66">
        <v>3.35</v>
      </c>
      <c r="BV66">
        <v>3.44</v>
      </c>
      <c r="BW66">
        <v>3.52</v>
      </c>
      <c r="BX66">
        <v>3.61</v>
      </c>
      <c r="BZ66">
        <v>0.64738128297404007</v>
      </c>
      <c r="CC66">
        <v>0.98660316878185239</v>
      </c>
      <c r="CD66">
        <v>1.0087030797625658</v>
      </c>
      <c r="CE66">
        <v>1.0312980287492473</v>
      </c>
      <c r="CF66">
        <v>1.0543991045932302</v>
      </c>
      <c r="CG66">
        <v>1.0780176445361185</v>
      </c>
      <c r="CJ66">
        <v>1.0087030797625658</v>
      </c>
      <c r="CK66">
        <v>1.03</v>
      </c>
      <c r="CL66">
        <v>1.08</v>
      </c>
      <c r="CO66" t="s">
        <v>40</v>
      </c>
      <c r="CP66">
        <v>3.3149171270718258E-2</v>
      </c>
      <c r="CQ66">
        <v>2.13903743315507E-2</v>
      </c>
      <c r="CR66">
        <v>2.0942408376963369E-2</v>
      </c>
      <c r="CS66">
        <v>2.5641025641025664E-2</v>
      </c>
      <c r="CT66">
        <v>2.4999999999999911E-2</v>
      </c>
      <c r="CU66">
        <v>2.4390243902439157E-2</v>
      </c>
      <c r="CV66">
        <v>2.3809523809523725E-2</v>
      </c>
      <c r="CW66">
        <v>2.3255813953488497E-2</v>
      </c>
      <c r="CX66">
        <v>2.7272727272727094E-2</v>
      </c>
      <c r="CY66">
        <v>1.7699115044247805E-2</v>
      </c>
      <c r="CZ66">
        <v>2.6086956521739157E-2</v>
      </c>
      <c r="DA66">
        <v>2.5423728813559344E-2</v>
      </c>
      <c r="DB66">
        <v>2.4793388429752088E-2</v>
      </c>
      <c r="DC66">
        <v>2.0161290322580575E-2</v>
      </c>
      <c r="DD66">
        <v>2.3715415019762869E-2</v>
      </c>
      <c r="DE66">
        <v>2.702702702702714E-2</v>
      </c>
      <c r="DF66">
        <v>2.2556390977443629E-2</v>
      </c>
      <c r="DG66">
        <v>2.205882352941162E-2</v>
      </c>
      <c r="DH66">
        <v>2.5179856115108017E-2</v>
      </c>
      <c r="DI66">
        <v>2.4561403508771874E-2</v>
      </c>
      <c r="DJ66">
        <v>2.3972602739726127E-2</v>
      </c>
      <c r="DK66">
        <v>2.0066889632106892E-2</v>
      </c>
      <c r="DL66">
        <v>2.6229508196721336E-2</v>
      </c>
      <c r="DM66">
        <v>2.5559105431309927E-2</v>
      </c>
      <c r="DN66">
        <v>2.4922118380062329E-2</v>
      </c>
      <c r="DO66">
        <v>1.8237082066869317E-2</v>
      </c>
      <c r="DP66">
        <v>2.6865671641791003E-2</v>
      </c>
      <c r="DQ66">
        <v>2.3255813953488393E-2</v>
      </c>
      <c r="DR66">
        <v>2.5568181818181778E-2</v>
      </c>
      <c r="DU66">
        <v>6.0000000000000053E-2</v>
      </c>
    </row>
    <row r="67" spans="1:125" x14ac:dyDescent="0.25">
      <c r="A67">
        <v>12</v>
      </c>
      <c r="C67" t="s">
        <v>161</v>
      </c>
      <c r="D67">
        <v>12</v>
      </c>
      <c r="E67" t="s">
        <v>162</v>
      </c>
      <c r="CG67" t="s">
        <v>289</v>
      </c>
      <c r="CO67" t="s">
        <v>162</v>
      </c>
      <c r="DU67">
        <v>0</v>
      </c>
    </row>
    <row r="68" spans="1:125" x14ac:dyDescent="0.25">
      <c r="A68">
        <v>12</v>
      </c>
      <c r="B68" t="s">
        <v>162</v>
      </c>
      <c r="C68" t="s">
        <v>161</v>
      </c>
      <c r="D68">
        <v>12</v>
      </c>
      <c r="E68" t="s">
        <v>38</v>
      </c>
      <c r="F68" t="s">
        <v>128</v>
      </c>
      <c r="N68">
        <v>5.27</v>
      </c>
      <c r="O68">
        <v>5.42</v>
      </c>
      <c r="P68">
        <v>6.15</v>
      </c>
      <c r="Q68">
        <v>6.3</v>
      </c>
      <c r="R68">
        <v>6.46</v>
      </c>
      <c r="S68">
        <v>6.62</v>
      </c>
      <c r="T68">
        <v>7.18</v>
      </c>
      <c r="U68">
        <v>7.35</v>
      </c>
      <c r="V68">
        <v>7.54</v>
      </c>
      <c r="W68">
        <v>7.73</v>
      </c>
      <c r="X68">
        <v>8.44</v>
      </c>
      <c r="Y68">
        <v>8.65</v>
      </c>
      <c r="Z68">
        <v>8.86</v>
      </c>
      <c r="AA68">
        <v>9.09</v>
      </c>
      <c r="AB68">
        <v>9.7200000000000006</v>
      </c>
      <c r="AC68">
        <v>9.9700000000000006</v>
      </c>
      <c r="AD68">
        <v>10.220000000000001</v>
      </c>
      <c r="AE68">
        <v>10.47</v>
      </c>
      <c r="AF68">
        <v>11.1</v>
      </c>
      <c r="AG68">
        <v>11.38</v>
      </c>
      <c r="AH68">
        <v>11.66</v>
      </c>
      <c r="AI68">
        <v>11.95</v>
      </c>
      <c r="AJ68">
        <v>11.65</v>
      </c>
      <c r="AK68">
        <v>11.94</v>
      </c>
      <c r="AL68">
        <v>12.24</v>
      </c>
      <c r="AM68">
        <v>12.55</v>
      </c>
      <c r="AN68">
        <v>13.11</v>
      </c>
      <c r="AO68">
        <v>13.44</v>
      </c>
      <c r="AP68">
        <v>13.78</v>
      </c>
      <c r="AQ68">
        <v>14.12</v>
      </c>
      <c r="AT68">
        <v>6.58</v>
      </c>
      <c r="AU68">
        <v>5.27</v>
      </c>
      <c r="AV68">
        <v>5.42</v>
      </c>
      <c r="AW68">
        <v>6.15</v>
      </c>
      <c r="AX68">
        <v>6.3</v>
      </c>
      <c r="AY68">
        <v>6.46</v>
      </c>
      <c r="AZ68">
        <v>6.62</v>
      </c>
      <c r="BA68">
        <v>7.18</v>
      </c>
      <c r="BB68">
        <v>7.35</v>
      </c>
      <c r="BC68">
        <v>7.54</v>
      </c>
      <c r="BD68">
        <v>7.73</v>
      </c>
      <c r="BE68">
        <v>8.44</v>
      </c>
      <c r="BF68">
        <v>8.65</v>
      </c>
      <c r="BG68">
        <v>8.86</v>
      </c>
      <c r="BH68">
        <v>9.09</v>
      </c>
      <c r="BI68">
        <v>9.7200000000000006</v>
      </c>
      <c r="BJ68">
        <v>9.9700000000000006</v>
      </c>
      <c r="BK68">
        <v>10.220000000000001</v>
      </c>
      <c r="BL68">
        <v>10.47</v>
      </c>
      <c r="BM68">
        <v>11.1</v>
      </c>
      <c r="BN68">
        <v>11.38</v>
      </c>
      <c r="BO68">
        <v>11.66</v>
      </c>
      <c r="BP68">
        <v>11.95</v>
      </c>
      <c r="BQ68">
        <v>11.65</v>
      </c>
      <c r="BR68">
        <v>11.94</v>
      </c>
      <c r="BS68">
        <v>12.24</v>
      </c>
      <c r="BT68">
        <v>12.55</v>
      </c>
      <c r="BU68">
        <v>13.11</v>
      </c>
      <c r="BV68">
        <v>13.44</v>
      </c>
      <c r="BW68">
        <v>13.78</v>
      </c>
      <c r="BX68">
        <v>14.12</v>
      </c>
      <c r="CC68">
        <v>6.2144199069868078</v>
      </c>
      <c r="CD68">
        <v>6.3536229129033108</v>
      </c>
      <c r="CE68">
        <v>6.4959440661523447</v>
      </c>
      <c r="CF68">
        <v>6.6414532132341568</v>
      </c>
      <c r="CG68">
        <v>6.7902217652106014</v>
      </c>
      <c r="CJ68">
        <v>15.1</v>
      </c>
      <c r="CK68">
        <v>6.64</v>
      </c>
      <c r="CL68">
        <v>6.79</v>
      </c>
      <c r="CO68" t="s">
        <v>38</v>
      </c>
      <c r="CP68">
        <v>2.8462998102466861E-2</v>
      </c>
      <c r="CQ68">
        <v>0.13468634686346873</v>
      </c>
      <c r="CR68">
        <v>2.4390243902438935E-2</v>
      </c>
      <c r="CS68">
        <v>2.5396825396825421E-2</v>
      </c>
      <c r="CT68">
        <v>2.4767801857585162E-2</v>
      </c>
      <c r="CU68">
        <v>8.4592145015105674E-2</v>
      </c>
      <c r="CV68">
        <v>2.3676880222841215E-2</v>
      </c>
      <c r="CW68">
        <v>2.5850340136054476E-2</v>
      </c>
      <c r="CX68">
        <v>2.519893899204249E-2</v>
      </c>
      <c r="CY68">
        <v>9.1849935316946837E-2</v>
      </c>
      <c r="CZ68">
        <v>2.4881516587677826E-2</v>
      </c>
      <c r="DA68">
        <v>2.4277456647398735E-2</v>
      </c>
      <c r="DB68">
        <v>2.5959367945823979E-2</v>
      </c>
      <c r="DC68">
        <v>6.9306930693069396E-2</v>
      </c>
      <c r="DD68">
        <v>2.5720164609053495E-2</v>
      </c>
      <c r="DE68">
        <v>2.5075225677031091E-2</v>
      </c>
      <c r="DF68">
        <v>2.446183953033268E-2</v>
      </c>
      <c r="DG68">
        <v>6.017191977077354E-2</v>
      </c>
      <c r="DH68">
        <v>2.5225225225225328E-2</v>
      </c>
      <c r="DI68">
        <v>2.460456942003509E-2</v>
      </c>
      <c r="DJ68">
        <v>2.4871355060034232E-2</v>
      </c>
      <c r="DK68">
        <v>-2.5104602510460164E-2</v>
      </c>
      <c r="DL68">
        <v>2.4892703862660872E-2</v>
      </c>
      <c r="DM68">
        <v>2.5125628140703578E-2</v>
      </c>
      <c r="DN68">
        <v>2.5326797385620957E-2</v>
      </c>
      <c r="DO68">
        <v>4.4621513944223E-2</v>
      </c>
      <c r="DP68">
        <v>2.5171624713958816E-2</v>
      </c>
      <c r="DQ68">
        <v>2.5297619047619038E-2</v>
      </c>
      <c r="DR68">
        <v>2.467343976777938E-2</v>
      </c>
      <c r="DU68">
        <v>0.15000000000000036</v>
      </c>
    </row>
    <row r="69" spans="1:125" x14ac:dyDescent="0.25">
      <c r="A69">
        <v>12</v>
      </c>
      <c r="B69" t="s">
        <v>162</v>
      </c>
      <c r="C69" t="s">
        <v>161</v>
      </c>
      <c r="D69">
        <v>12</v>
      </c>
      <c r="E69" t="s">
        <v>40</v>
      </c>
      <c r="N69">
        <v>1.23</v>
      </c>
      <c r="O69">
        <v>1.27</v>
      </c>
      <c r="P69">
        <v>1.29</v>
      </c>
      <c r="Q69">
        <v>1.33</v>
      </c>
      <c r="R69">
        <v>1.36</v>
      </c>
      <c r="S69">
        <v>1.39</v>
      </c>
      <c r="T69">
        <v>1.42</v>
      </c>
      <c r="U69">
        <v>1.46</v>
      </c>
      <c r="V69">
        <v>1.49</v>
      </c>
      <c r="W69">
        <v>1.53</v>
      </c>
      <c r="X69">
        <v>1.56</v>
      </c>
      <c r="Y69">
        <v>1.6</v>
      </c>
      <c r="Z69">
        <v>1.64</v>
      </c>
      <c r="AA69">
        <v>1.68</v>
      </c>
      <c r="AB69">
        <v>1.71</v>
      </c>
      <c r="AC69">
        <v>1.76</v>
      </c>
      <c r="AD69">
        <v>1.8</v>
      </c>
      <c r="AE69">
        <v>1.85</v>
      </c>
      <c r="AF69">
        <v>1.88</v>
      </c>
      <c r="AG69">
        <v>1.93</v>
      </c>
      <c r="AH69">
        <v>1.98</v>
      </c>
      <c r="AI69">
        <v>2.0299999999999998</v>
      </c>
      <c r="AJ69">
        <v>2.0699999999999998</v>
      </c>
      <c r="AK69">
        <v>2.12</v>
      </c>
      <c r="AL69">
        <v>2.17</v>
      </c>
      <c r="AM69">
        <v>2.23</v>
      </c>
      <c r="AN69">
        <v>2.27</v>
      </c>
      <c r="AO69">
        <v>2.33</v>
      </c>
      <c r="AP69">
        <v>2.39</v>
      </c>
      <c r="AQ69">
        <v>2.4500000000000002</v>
      </c>
      <c r="AT69">
        <v>1.2</v>
      </c>
      <c r="AU69">
        <v>1.23</v>
      </c>
      <c r="AV69">
        <v>1.27</v>
      </c>
      <c r="AW69">
        <v>1.29</v>
      </c>
      <c r="AX69">
        <v>1.33</v>
      </c>
      <c r="AY69">
        <v>1.36</v>
      </c>
      <c r="AZ69">
        <v>1.39</v>
      </c>
      <c r="BA69">
        <v>1.42</v>
      </c>
      <c r="BB69">
        <v>1.46</v>
      </c>
      <c r="BC69">
        <v>1.49</v>
      </c>
      <c r="BD69">
        <v>1.53</v>
      </c>
      <c r="BE69">
        <v>1.56</v>
      </c>
      <c r="BF69">
        <v>1.6</v>
      </c>
      <c r="BG69">
        <v>1.64</v>
      </c>
      <c r="BH69">
        <v>1.68</v>
      </c>
      <c r="BI69">
        <v>1.71</v>
      </c>
      <c r="BJ69">
        <v>1.76</v>
      </c>
      <c r="BK69">
        <v>1.8</v>
      </c>
      <c r="BL69">
        <v>1.85</v>
      </c>
      <c r="BM69">
        <v>1.88</v>
      </c>
      <c r="BN69">
        <v>1.93</v>
      </c>
      <c r="BO69">
        <v>1.98</v>
      </c>
      <c r="BP69">
        <v>2.0299999999999998</v>
      </c>
      <c r="BQ69">
        <v>2.0699999999999998</v>
      </c>
      <c r="BR69">
        <v>2.12</v>
      </c>
      <c r="BS69">
        <v>2.17</v>
      </c>
      <c r="BT69">
        <v>2.23</v>
      </c>
      <c r="BU69">
        <v>2.27</v>
      </c>
      <c r="BV69">
        <v>2.33</v>
      </c>
      <c r="BW69">
        <v>2.39</v>
      </c>
      <c r="BX69">
        <v>2.4500000000000002</v>
      </c>
      <c r="BZ69">
        <v>0.25682506023396906</v>
      </c>
      <c r="CC69">
        <v>0.86124504546073732</v>
      </c>
      <c r="CD69">
        <v>0.88053693447905779</v>
      </c>
      <c r="CE69">
        <v>0.90026096181138859</v>
      </c>
      <c r="CF69">
        <v>0.92042680735596361</v>
      </c>
      <c r="CG69">
        <v>0.94104436784073719</v>
      </c>
      <c r="CJ69">
        <v>0.88053693447905779</v>
      </c>
      <c r="CK69">
        <v>0.9</v>
      </c>
      <c r="CL69">
        <v>0.94</v>
      </c>
      <c r="CO69" t="s">
        <v>40</v>
      </c>
      <c r="CP69">
        <v>3.2520325203252064E-2</v>
      </c>
      <c r="CQ69">
        <v>1.5748031496063006E-2</v>
      </c>
      <c r="CR69">
        <v>3.1007751937984523E-2</v>
      </c>
      <c r="CS69">
        <v>2.2556390977443629E-2</v>
      </c>
      <c r="CT69">
        <v>2.205882352941162E-2</v>
      </c>
      <c r="CU69">
        <v>2.1582733812949662E-2</v>
      </c>
      <c r="CV69">
        <v>2.8169014084507067E-2</v>
      </c>
      <c r="CW69">
        <v>2.0547945205479472E-2</v>
      </c>
      <c r="CX69">
        <v>2.6845637583892641E-2</v>
      </c>
      <c r="CY69">
        <v>1.9607843137254919E-2</v>
      </c>
      <c r="CZ69">
        <v>2.5641025641025664E-2</v>
      </c>
      <c r="DA69">
        <v>2.4999999999999883E-2</v>
      </c>
      <c r="DB69">
        <v>2.4390243902439046E-2</v>
      </c>
      <c r="DC69">
        <v>1.7857142857142873E-2</v>
      </c>
      <c r="DD69">
        <v>2.9239766081871371E-2</v>
      </c>
      <c r="DE69">
        <v>2.2727272727272749E-2</v>
      </c>
      <c r="DF69">
        <v>2.7777777777777801E-2</v>
      </c>
      <c r="DG69">
        <v>1.621621621621611E-2</v>
      </c>
      <c r="DH69">
        <v>2.6595744680851088E-2</v>
      </c>
      <c r="DI69">
        <v>2.5906735751295359E-2</v>
      </c>
      <c r="DJ69">
        <v>2.5252525252525162E-2</v>
      </c>
      <c r="DK69">
        <v>1.9704433497536967E-2</v>
      </c>
      <c r="DL69">
        <v>2.4154589371980808E-2</v>
      </c>
      <c r="DM69">
        <v>2.3584905660377273E-2</v>
      </c>
      <c r="DN69">
        <v>2.7649769585253482E-2</v>
      </c>
      <c r="DO69">
        <v>1.7937219730941721E-2</v>
      </c>
      <c r="DP69">
        <v>2.6431718061674034E-2</v>
      </c>
      <c r="DQ69">
        <v>2.5751072961373411E-2</v>
      </c>
      <c r="DR69">
        <v>2.5104602510460271E-2</v>
      </c>
      <c r="DU69">
        <v>4.0000000000000036E-2</v>
      </c>
    </row>
    <row r="70" spans="1:125" x14ac:dyDescent="0.25">
      <c r="A70">
        <v>12</v>
      </c>
      <c r="C70" t="s">
        <v>161</v>
      </c>
      <c r="D70" t="s">
        <v>163</v>
      </c>
      <c r="E70" t="s">
        <v>164</v>
      </c>
      <c r="CG70" t="s">
        <v>289</v>
      </c>
      <c r="CO70" t="s">
        <v>164</v>
      </c>
      <c r="DU70">
        <v>0</v>
      </c>
    </row>
    <row r="71" spans="1:125" x14ac:dyDescent="0.25">
      <c r="A71">
        <v>12</v>
      </c>
      <c r="B71" t="s">
        <v>164</v>
      </c>
      <c r="C71" t="s">
        <v>161</v>
      </c>
      <c r="D71" t="s">
        <v>163</v>
      </c>
      <c r="E71" t="s">
        <v>38</v>
      </c>
      <c r="F71" t="s">
        <v>128</v>
      </c>
      <c r="N71">
        <v>16.18</v>
      </c>
      <c r="O71">
        <v>16.649999999999999</v>
      </c>
      <c r="P71">
        <v>17.260000000000002</v>
      </c>
      <c r="Q71">
        <v>17.7</v>
      </c>
      <c r="R71">
        <v>18.14</v>
      </c>
      <c r="S71">
        <v>18.59</v>
      </c>
      <c r="T71">
        <v>19.399999999999999</v>
      </c>
      <c r="U71">
        <v>19.88</v>
      </c>
      <c r="V71">
        <v>20.38</v>
      </c>
      <c r="W71">
        <v>20.89</v>
      </c>
      <c r="X71">
        <v>21.88</v>
      </c>
      <c r="Y71">
        <v>22.43</v>
      </c>
      <c r="Z71">
        <v>22.99</v>
      </c>
      <c r="AA71">
        <v>23.56</v>
      </c>
      <c r="AB71">
        <v>24.51</v>
      </c>
      <c r="AC71">
        <v>25.12</v>
      </c>
      <c r="AD71">
        <v>25.75</v>
      </c>
      <c r="AE71">
        <v>26.39</v>
      </c>
      <c r="AF71">
        <v>27.36</v>
      </c>
      <c r="AG71">
        <v>28.04</v>
      </c>
      <c r="AH71">
        <v>28.74</v>
      </c>
      <c r="AI71">
        <v>29.46</v>
      </c>
      <c r="AJ71">
        <v>29.53</v>
      </c>
      <c r="AK71">
        <v>30.27</v>
      </c>
      <c r="AL71">
        <v>31.03</v>
      </c>
      <c r="AM71">
        <v>31.81</v>
      </c>
      <c r="AN71">
        <v>32.78</v>
      </c>
      <c r="AO71">
        <v>33.6</v>
      </c>
      <c r="AP71">
        <v>34.44</v>
      </c>
      <c r="AQ71">
        <v>35.299999999999997</v>
      </c>
      <c r="AT71">
        <v>21.7</v>
      </c>
      <c r="AU71">
        <v>16.18</v>
      </c>
      <c r="AV71">
        <v>16.649999999999999</v>
      </c>
      <c r="AW71">
        <v>17.260000000000002</v>
      </c>
      <c r="AX71">
        <v>17.7</v>
      </c>
      <c r="AY71">
        <v>18.14</v>
      </c>
      <c r="AZ71">
        <v>18.59</v>
      </c>
      <c r="BA71">
        <v>19.399999999999999</v>
      </c>
      <c r="BB71">
        <v>19.88</v>
      </c>
      <c r="BC71">
        <v>20.38</v>
      </c>
      <c r="BD71">
        <v>20.89</v>
      </c>
      <c r="BE71">
        <v>21.88</v>
      </c>
      <c r="BF71">
        <v>22.43</v>
      </c>
      <c r="BG71">
        <v>22.99</v>
      </c>
      <c r="BH71">
        <v>23.56</v>
      </c>
      <c r="BI71">
        <v>24.51</v>
      </c>
      <c r="BJ71">
        <v>25.12</v>
      </c>
      <c r="BK71">
        <v>25.75</v>
      </c>
      <c r="BL71">
        <v>26.39</v>
      </c>
      <c r="BM71">
        <v>27.36</v>
      </c>
      <c r="BN71">
        <v>28.04</v>
      </c>
      <c r="BO71">
        <v>28.74</v>
      </c>
      <c r="BP71">
        <v>29.46</v>
      </c>
      <c r="BQ71">
        <v>29.53</v>
      </c>
      <c r="BR71">
        <v>30.27</v>
      </c>
      <c r="BS71">
        <v>31.03</v>
      </c>
      <c r="BT71">
        <v>31.81</v>
      </c>
      <c r="BU71">
        <v>32.78</v>
      </c>
      <c r="BV71">
        <v>33.6</v>
      </c>
      <c r="BW71">
        <v>34.44</v>
      </c>
      <c r="BX71">
        <v>35.299999999999997</v>
      </c>
      <c r="CC71">
        <v>17.626787735199215</v>
      </c>
      <c r="CD71">
        <v>18.021627780467675</v>
      </c>
      <c r="CE71">
        <v>18.425312242750149</v>
      </c>
      <c r="CF71">
        <v>18.838039236987751</v>
      </c>
      <c r="CG71">
        <v>19.260011315896275</v>
      </c>
      <c r="CJ71">
        <v>24.83</v>
      </c>
      <c r="CK71">
        <v>18.84</v>
      </c>
      <c r="CL71">
        <v>19.260000000000002</v>
      </c>
      <c r="CO71" t="s">
        <v>38</v>
      </c>
      <c r="CP71">
        <v>2.9048207663782379E-2</v>
      </c>
      <c r="CQ71">
        <v>3.663663663663682E-2</v>
      </c>
      <c r="CR71">
        <v>2.5492468134414699E-2</v>
      </c>
      <c r="CS71">
        <v>2.4858757062146967E-2</v>
      </c>
      <c r="CT71">
        <v>2.4807056229327412E-2</v>
      </c>
      <c r="CU71">
        <v>4.3571812802581968E-2</v>
      </c>
      <c r="CV71">
        <v>2.4742268041237137E-2</v>
      </c>
      <c r="CW71">
        <v>2.5150905432595575E-2</v>
      </c>
      <c r="CX71">
        <v>2.5024533856722354E-2</v>
      </c>
      <c r="CY71">
        <v>4.7391096218286188E-2</v>
      </c>
      <c r="CZ71">
        <v>2.5137111517367493E-2</v>
      </c>
      <c r="DA71">
        <v>2.496656263932228E-2</v>
      </c>
      <c r="DB71">
        <v>2.4793388429752081E-2</v>
      </c>
      <c r="DC71">
        <v>4.0322580645161414E-2</v>
      </c>
      <c r="DD71">
        <v>2.4887800897592793E-2</v>
      </c>
      <c r="DE71">
        <v>2.5079617834394864E-2</v>
      </c>
      <c r="DF71">
        <v>2.4854368932038857E-2</v>
      </c>
      <c r="DG71">
        <v>3.6756347101174647E-2</v>
      </c>
      <c r="DH71">
        <v>2.4853801169590635E-2</v>
      </c>
      <c r="DI71">
        <v>2.4964336661911529E-2</v>
      </c>
      <c r="DJ71">
        <v>2.505219206680593E-2</v>
      </c>
      <c r="DK71">
        <v>2.3761031907671513E-3</v>
      </c>
      <c r="DL71">
        <v>2.5059261767693818E-2</v>
      </c>
      <c r="DM71">
        <v>2.5107367030062819E-2</v>
      </c>
      <c r="DN71">
        <v>2.5136964228166213E-2</v>
      </c>
      <c r="DO71">
        <v>3.0493555485696398E-2</v>
      </c>
      <c r="DP71">
        <v>2.5015253203172674E-2</v>
      </c>
      <c r="DQ71">
        <v>2.499999999999989E-2</v>
      </c>
      <c r="DR71">
        <v>2.4970963995354225E-2</v>
      </c>
      <c r="DU71">
        <v>0.46999999999999886</v>
      </c>
    </row>
    <row r="72" spans="1:125" x14ac:dyDescent="0.25">
      <c r="A72">
        <v>12</v>
      </c>
      <c r="B72" t="s">
        <v>164</v>
      </c>
      <c r="C72" t="s">
        <v>161</v>
      </c>
      <c r="D72" t="s">
        <v>163</v>
      </c>
      <c r="E72" t="s">
        <v>40</v>
      </c>
      <c r="N72">
        <v>18.61</v>
      </c>
      <c r="O72">
        <v>19.14</v>
      </c>
      <c r="P72">
        <v>20.11</v>
      </c>
      <c r="Q72">
        <v>20.61</v>
      </c>
      <c r="R72">
        <v>21.12</v>
      </c>
      <c r="S72">
        <v>21.65</v>
      </c>
      <c r="T72">
        <v>23.66</v>
      </c>
      <c r="U72">
        <v>24.25</v>
      </c>
      <c r="V72">
        <v>24.86</v>
      </c>
      <c r="W72">
        <v>25.48</v>
      </c>
      <c r="X72">
        <v>27.81</v>
      </c>
      <c r="Y72">
        <v>28.5</v>
      </c>
      <c r="Z72">
        <v>29.22</v>
      </c>
      <c r="AA72">
        <v>29.95</v>
      </c>
      <c r="AB72">
        <v>32.64</v>
      </c>
      <c r="AC72">
        <v>33.46</v>
      </c>
      <c r="AD72">
        <v>34.299999999999997</v>
      </c>
      <c r="AE72">
        <v>35.15</v>
      </c>
      <c r="AF72">
        <v>38.28</v>
      </c>
      <c r="AG72">
        <v>39.24</v>
      </c>
      <c r="AH72">
        <v>40.22</v>
      </c>
      <c r="AI72">
        <v>41.22</v>
      </c>
      <c r="AJ72">
        <v>44.85</v>
      </c>
      <c r="AK72">
        <v>45.97</v>
      </c>
      <c r="AL72">
        <v>47.12</v>
      </c>
      <c r="AM72">
        <v>48.29</v>
      </c>
      <c r="AN72">
        <v>52.49</v>
      </c>
      <c r="AO72">
        <v>53.8</v>
      </c>
      <c r="AP72">
        <v>55.14</v>
      </c>
      <c r="AQ72">
        <v>56.52</v>
      </c>
      <c r="AT72">
        <v>17.36</v>
      </c>
      <c r="AU72">
        <v>18.61</v>
      </c>
      <c r="AV72">
        <v>19.14</v>
      </c>
      <c r="AW72">
        <v>20.11</v>
      </c>
      <c r="AX72">
        <v>20.61</v>
      </c>
      <c r="AY72">
        <v>21.12</v>
      </c>
      <c r="AZ72">
        <v>21.65</v>
      </c>
      <c r="BA72">
        <v>23.66</v>
      </c>
      <c r="BB72">
        <v>24.25</v>
      </c>
      <c r="BC72">
        <v>24.86</v>
      </c>
      <c r="BD72">
        <v>25.48</v>
      </c>
      <c r="BE72">
        <v>27.81</v>
      </c>
      <c r="BF72">
        <v>28.5</v>
      </c>
      <c r="BG72">
        <v>29.22</v>
      </c>
      <c r="BH72">
        <v>29.95</v>
      </c>
      <c r="BI72">
        <v>32.64</v>
      </c>
      <c r="BJ72">
        <v>33.46</v>
      </c>
      <c r="BK72">
        <v>34.299999999999997</v>
      </c>
      <c r="BL72">
        <v>35.15</v>
      </c>
      <c r="BM72">
        <v>38.28</v>
      </c>
      <c r="BN72">
        <v>39.24</v>
      </c>
      <c r="BO72">
        <v>40.22</v>
      </c>
      <c r="BP72">
        <v>41.22</v>
      </c>
      <c r="BQ72">
        <v>44.85</v>
      </c>
      <c r="BR72">
        <v>45.97</v>
      </c>
      <c r="BS72">
        <v>47.12</v>
      </c>
      <c r="BT72">
        <v>48.29</v>
      </c>
      <c r="BU72">
        <v>52.49</v>
      </c>
      <c r="BV72">
        <v>53.8</v>
      </c>
      <c r="BW72">
        <v>55.14</v>
      </c>
      <c r="BX72">
        <v>56.52</v>
      </c>
      <c r="BZ72">
        <v>0.25682506023396906</v>
      </c>
      <c r="CC72">
        <v>27.468273332522759</v>
      </c>
      <c r="CD72">
        <v>28.083562655171267</v>
      </c>
      <c r="CE72">
        <v>28.712634458647099</v>
      </c>
      <c r="CF72">
        <v>29.355797470520791</v>
      </c>
      <c r="CG72">
        <v>30.013367333860455</v>
      </c>
      <c r="CJ72">
        <v>9.9408197375999983</v>
      </c>
      <c r="CK72">
        <v>10.16</v>
      </c>
      <c r="CL72">
        <v>12.93</v>
      </c>
      <c r="CO72" t="s">
        <v>40</v>
      </c>
      <c r="CP72">
        <v>2.847931219774321E-2</v>
      </c>
      <c r="CQ72">
        <v>5.0679205851619585E-2</v>
      </c>
      <c r="CR72">
        <v>2.4863252113376429E-2</v>
      </c>
      <c r="CS72">
        <v>2.4745269286754079E-2</v>
      </c>
      <c r="CT72">
        <v>2.5094696969696854E-2</v>
      </c>
      <c r="CU72">
        <v>9.2840646651270287E-2</v>
      </c>
      <c r="CV72">
        <v>2.4936601859678775E-2</v>
      </c>
      <c r="CW72">
        <v>2.5154639175257707E-2</v>
      </c>
      <c r="CX72">
        <v>2.4939662107803743E-2</v>
      </c>
      <c r="CY72">
        <v>9.144427001569852E-2</v>
      </c>
      <c r="CZ72">
        <v>2.4811218985976314E-2</v>
      </c>
      <c r="DA72">
        <v>2.5263157894736803E-2</v>
      </c>
      <c r="DB72">
        <v>2.4982888432580438E-2</v>
      </c>
      <c r="DC72">
        <v>8.9816360601001718E-2</v>
      </c>
      <c r="DD72">
        <v>2.5122549019607851E-2</v>
      </c>
      <c r="DE72">
        <v>2.510460251046014E-2</v>
      </c>
      <c r="DF72">
        <v>2.4781341107871762E-2</v>
      </c>
      <c r="DG72">
        <v>8.9046941678520702E-2</v>
      </c>
      <c r="DH72">
        <v>2.5078369905956133E-2</v>
      </c>
      <c r="DI72">
        <v>2.4974515800203791E-2</v>
      </c>
      <c r="DJ72">
        <v>2.4863252113376429E-2</v>
      </c>
      <c r="DK72">
        <v>8.8064046579330493E-2</v>
      </c>
      <c r="DL72">
        <v>2.497212931995535E-2</v>
      </c>
      <c r="DM72">
        <v>2.5016314988035644E-2</v>
      </c>
      <c r="DN72">
        <v>2.4830220713073042E-2</v>
      </c>
      <c r="DO72">
        <v>8.6974528887968583E-2</v>
      </c>
      <c r="DP72">
        <v>2.4957134692322254E-2</v>
      </c>
      <c r="DQ72">
        <v>2.4907063197026087E-2</v>
      </c>
      <c r="DR72">
        <v>2.5027203482045748E-2</v>
      </c>
      <c r="DU72">
        <v>0.53000000000000114</v>
      </c>
    </row>
    <row r="73" spans="1:125" x14ac:dyDescent="0.25">
      <c r="A73">
        <v>13</v>
      </c>
      <c r="C73" t="s">
        <v>165</v>
      </c>
      <c r="D73">
        <v>13</v>
      </c>
      <c r="E73" t="s">
        <v>166</v>
      </c>
      <c r="CG73" t="s">
        <v>289</v>
      </c>
      <c r="CO73" t="s">
        <v>166</v>
      </c>
      <c r="DU73">
        <v>0</v>
      </c>
    </row>
    <row r="74" spans="1:125" x14ac:dyDescent="0.25">
      <c r="A74">
        <v>13</v>
      </c>
      <c r="B74" t="s">
        <v>166</v>
      </c>
      <c r="C74" t="s">
        <v>165</v>
      </c>
      <c r="D74">
        <v>13</v>
      </c>
      <c r="E74" t="s">
        <v>38</v>
      </c>
      <c r="F74" t="s">
        <v>128</v>
      </c>
      <c r="N74">
        <v>111.72</v>
      </c>
      <c r="O74">
        <v>114.93</v>
      </c>
      <c r="P74">
        <v>123.88</v>
      </c>
      <c r="Q74">
        <v>126.98</v>
      </c>
      <c r="R74">
        <v>130.16</v>
      </c>
      <c r="S74">
        <v>133.41</v>
      </c>
      <c r="T74">
        <v>140.03</v>
      </c>
      <c r="U74">
        <v>143.53</v>
      </c>
      <c r="V74">
        <v>147.12</v>
      </c>
      <c r="W74">
        <v>150.80000000000001</v>
      </c>
      <c r="X74">
        <v>155.03</v>
      </c>
      <c r="Y74">
        <v>158.91</v>
      </c>
      <c r="Z74">
        <v>162.88</v>
      </c>
      <c r="AA74">
        <v>166.96</v>
      </c>
      <c r="AB74">
        <v>168.39</v>
      </c>
      <c r="AC74">
        <v>172.6</v>
      </c>
      <c r="AD74">
        <v>176.92</v>
      </c>
      <c r="AE74">
        <v>181.34</v>
      </c>
      <c r="AF74">
        <v>171.14</v>
      </c>
      <c r="AG74">
        <v>175.42</v>
      </c>
      <c r="AH74">
        <v>179.8</v>
      </c>
      <c r="AI74">
        <v>184.3</v>
      </c>
      <c r="AJ74">
        <v>185.45</v>
      </c>
      <c r="AK74">
        <v>190.08</v>
      </c>
      <c r="AL74">
        <v>194.83</v>
      </c>
      <c r="AM74">
        <v>199.71</v>
      </c>
      <c r="AN74">
        <v>207.31</v>
      </c>
      <c r="AO74">
        <v>212.49</v>
      </c>
      <c r="AP74">
        <v>217.8</v>
      </c>
      <c r="AQ74">
        <v>223.25</v>
      </c>
      <c r="AT74">
        <v>72.36</v>
      </c>
      <c r="AU74">
        <v>77.2</v>
      </c>
      <c r="AV74">
        <v>82.26</v>
      </c>
      <c r="AW74">
        <v>87.55</v>
      </c>
      <c r="AX74">
        <v>93.07</v>
      </c>
      <c r="AY74">
        <v>98.84</v>
      </c>
      <c r="AZ74">
        <v>104.86</v>
      </c>
      <c r="BA74">
        <v>111.15</v>
      </c>
      <c r="BB74">
        <v>117.71</v>
      </c>
      <c r="BC74">
        <v>124.56</v>
      </c>
      <c r="BD74">
        <v>131.69999999999999</v>
      </c>
      <c r="BE74">
        <v>139.15</v>
      </c>
      <c r="BF74">
        <v>146.91999999999999</v>
      </c>
      <c r="BG74">
        <v>155.02000000000001</v>
      </c>
      <c r="BH74">
        <v>163.46</v>
      </c>
      <c r="BI74">
        <v>168.39</v>
      </c>
      <c r="BJ74">
        <v>172.6</v>
      </c>
      <c r="BK74">
        <v>176.92</v>
      </c>
      <c r="BL74">
        <v>181.34</v>
      </c>
      <c r="BM74">
        <v>171.14</v>
      </c>
      <c r="BN74">
        <v>175.42</v>
      </c>
      <c r="BO74">
        <v>179.8</v>
      </c>
      <c r="BP74">
        <v>184.3</v>
      </c>
      <c r="BQ74">
        <v>185.45</v>
      </c>
      <c r="BR74">
        <v>190.08</v>
      </c>
      <c r="BS74">
        <v>194.83</v>
      </c>
      <c r="BT74">
        <v>199.71</v>
      </c>
      <c r="BU74">
        <v>207.31</v>
      </c>
      <c r="BV74">
        <v>212.49</v>
      </c>
      <c r="BW74">
        <v>217.8</v>
      </c>
      <c r="BX74">
        <v>223.25</v>
      </c>
      <c r="CC74">
        <v>62.137316476464733</v>
      </c>
      <c r="CD74">
        <v>63.52919236553754</v>
      </c>
      <c r="CE74">
        <v>64.952246274525578</v>
      </c>
      <c r="CF74">
        <v>66.407176591074929</v>
      </c>
      <c r="CG74">
        <v>67.894697346715006</v>
      </c>
      <c r="CJ74">
        <v>55.689195571199996</v>
      </c>
      <c r="CK74">
        <v>59.42</v>
      </c>
      <c r="CL74">
        <v>63.3</v>
      </c>
      <c r="CO74" t="s">
        <v>38</v>
      </c>
      <c r="CP74">
        <v>2.8732545649838955E-2</v>
      </c>
      <c r="CQ74">
        <v>7.7873488210214808E-2</v>
      </c>
      <c r="CR74">
        <v>2.5024216984178307E-2</v>
      </c>
      <c r="CS74">
        <v>2.5043313907701942E-2</v>
      </c>
      <c r="CT74">
        <v>2.4969268592501537E-2</v>
      </c>
      <c r="CU74">
        <v>4.9621467656097776E-2</v>
      </c>
      <c r="CV74">
        <v>2.4994644004856102E-2</v>
      </c>
      <c r="CW74">
        <v>2.5012192572981283E-2</v>
      </c>
      <c r="CX74">
        <v>2.5013594344752629E-2</v>
      </c>
      <c r="CY74">
        <v>2.8050397877984017E-2</v>
      </c>
      <c r="CZ74">
        <v>2.5027414048893734E-2</v>
      </c>
      <c r="DA74">
        <v>2.4982694607010251E-2</v>
      </c>
      <c r="DB74">
        <v>2.5049115913556071E-2</v>
      </c>
      <c r="DC74">
        <v>8.5649257307138134E-3</v>
      </c>
      <c r="DD74">
        <v>2.5001484648732159E-2</v>
      </c>
      <c r="DE74">
        <v>2.5028968713789068E-2</v>
      </c>
      <c r="DF74">
        <v>2.4983043183359803E-2</v>
      </c>
      <c r="DG74">
        <v>-5.6247932061321365E-2</v>
      </c>
      <c r="DH74">
        <v>2.5008764754002578E-2</v>
      </c>
      <c r="DI74">
        <v>2.4968646676547853E-2</v>
      </c>
      <c r="DJ74">
        <v>2.5027808676307006E-2</v>
      </c>
      <c r="DK74">
        <v>6.23982637004871E-3</v>
      </c>
      <c r="DL74">
        <v>2.4966298193583307E-2</v>
      </c>
      <c r="DM74">
        <v>2.4989478114478113E-2</v>
      </c>
      <c r="DN74">
        <v>2.5047477287891983E-2</v>
      </c>
      <c r="DO74">
        <v>3.8055180011015946E-2</v>
      </c>
      <c r="DP74">
        <v>2.4986734841541684E-2</v>
      </c>
      <c r="DQ74">
        <v>2.4989411266412548E-2</v>
      </c>
      <c r="DR74">
        <v>2.5022956841138606E-2</v>
      </c>
      <c r="DU74">
        <v>5.0600000000000023</v>
      </c>
    </row>
    <row r="75" spans="1:125" x14ac:dyDescent="0.25">
      <c r="A75">
        <v>13</v>
      </c>
      <c r="B75" t="s">
        <v>166</v>
      </c>
      <c r="C75" t="s">
        <v>165</v>
      </c>
      <c r="D75">
        <v>13</v>
      </c>
      <c r="E75" t="s">
        <v>40</v>
      </c>
      <c r="N75">
        <v>8.3000000000000007</v>
      </c>
      <c r="O75">
        <v>8.5299999999999994</v>
      </c>
      <c r="P75">
        <v>8.7200000000000006</v>
      </c>
      <c r="Q75">
        <v>8.93</v>
      </c>
      <c r="R75">
        <v>9.16</v>
      </c>
      <c r="S75">
        <v>9.39</v>
      </c>
      <c r="T75">
        <v>9.57</v>
      </c>
      <c r="U75">
        <v>9.81</v>
      </c>
      <c r="V75">
        <v>10.06</v>
      </c>
      <c r="W75">
        <v>10.31</v>
      </c>
      <c r="X75">
        <v>10.51</v>
      </c>
      <c r="Y75">
        <v>10.77</v>
      </c>
      <c r="Z75">
        <v>11.04</v>
      </c>
      <c r="AA75">
        <v>11.32</v>
      </c>
      <c r="AB75">
        <v>11.54</v>
      </c>
      <c r="AC75">
        <v>11.83</v>
      </c>
      <c r="AD75">
        <v>12.13</v>
      </c>
      <c r="AE75">
        <v>12.43</v>
      </c>
      <c r="AF75">
        <v>12.68</v>
      </c>
      <c r="AG75">
        <v>12.99</v>
      </c>
      <c r="AH75">
        <v>13.32</v>
      </c>
      <c r="AI75">
        <v>13.65</v>
      </c>
      <c r="AJ75">
        <v>13.92</v>
      </c>
      <c r="AK75">
        <v>14.27</v>
      </c>
      <c r="AL75">
        <v>14.63</v>
      </c>
      <c r="AM75">
        <v>14.99</v>
      </c>
      <c r="AN75">
        <v>15.29</v>
      </c>
      <c r="AO75">
        <v>15.67</v>
      </c>
      <c r="AP75">
        <v>16.059999999999999</v>
      </c>
      <c r="AQ75">
        <v>16.46</v>
      </c>
      <c r="AT75">
        <v>4.6500000000000004</v>
      </c>
      <c r="AU75">
        <v>4.78</v>
      </c>
      <c r="AV75">
        <v>4.92</v>
      </c>
      <c r="AW75">
        <v>5.0599999999999996</v>
      </c>
      <c r="AX75">
        <v>5.21</v>
      </c>
      <c r="AY75">
        <v>5.36</v>
      </c>
      <c r="AZ75">
        <v>5.51</v>
      </c>
      <c r="BA75">
        <v>5.67</v>
      </c>
      <c r="BB75">
        <v>5.83</v>
      </c>
      <c r="BC75">
        <v>6</v>
      </c>
      <c r="BD75">
        <v>6.17</v>
      </c>
      <c r="BE75">
        <v>6.35</v>
      </c>
      <c r="BF75">
        <v>6.53</v>
      </c>
      <c r="BG75">
        <v>6.72</v>
      </c>
      <c r="BH75">
        <v>6.91</v>
      </c>
      <c r="BI75">
        <v>10.98</v>
      </c>
      <c r="BJ75">
        <v>11.83</v>
      </c>
      <c r="BK75">
        <v>12.13</v>
      </c>
      <c r="BL75">
        <v>12.43</v>
      </c>
      <c r="BM75">
        <v>12.68</v>
      </c>
      <c r="BN75">
        <v>12.99</v>
      </c>
      <c r="BO75">
        <v>13.32</v>
      </c>
      <c r="BP75">
        <v>13.65</v>
      </c>
      <c r="BQ75">
        <v>13.92</v>
      </c>
      <c r="BR75">
        <v>14.27</v>
      </c>
      <c r="BS75">
        <v>14.63</v>
      </c>
      <c r="BT75">
        <v>14.99</v>
      </c>
      <c r="BU75">
        <v>15.29</v>
      </c>
      <c r="BV75">
        <v>15.67</v>
      </c>
      <c r="BW75">
        <v>16.059999999999999</v>
      </c>
      <c r="BX75">
        <v>16.46</v>
      </c>
      <c r="BZ75">
        <v>0.53435683682041846</v>
      </c>
      <c r="CC75">
        <v>4.1122477955132162</v>
      </c>
      <c r="CD75">
        <v>4.2043621461327128</v>
      </c>
      <c r="CE75">
        <v>4.2985398582060848</v>
      </c>
      <c r="CF75">
        <v>4.3948271510299008</v>
      </c>
      <c r="CG75">
        <v>4.4932712792129701</v>
      </c>
      <c r="CJ75">
        <v>4.204362146132711</v>
      </c>
      <c r="CK75">
        <v>4.3</v>
      </c>
      <c r="CL75">
        <v>4.3899999999999997</v>
      </c>
      <c r="CO75" t="s">
        <v>40</v>
      </c>
      <c r="CP75">
        <v>2.7710843373493811E-2</v>
      </c>
      <c r="CQ75">
        <v>2.2274325908558181E-2</v>
      </c>
      <c r="CR75">
        <v>2.4082568807339343E-2</v>
      </c>
      <c r="CS75">
        <v>2.5755879059350551E-2</v>
      </c>
      <c r="CT75">
        <v>2.5109170305676901E-2</v>
      </c>
      <c r="CU75">
        <v>1.9169329073482396E-2</v>
      </c>
      <c r="CV75">
        <v>2.5078369905956133E-2</v>
      </c>
      <c r="CW75">
        <v>2.54841997961264E-2</v>
      </c>
      <c r="CX75">
        <v>2.4850894632206758E-2</v>
      </c>
      <c r="CY75">
        <v>1.9398642095053275E-2</v>
      </c>
      <c r="CZ75">
        <v>2.4738344433872482E-2</v>
      </c>
      <c r="DA75">
        <v>2.5069637883008318E-2</v>
      </c>
      <c r="DB75">
        <v>2.5362318840579816E-2</v>
      </c>
      <c r="DC75">
        <v>1.9434628975264916E-2</v>
      </c>
      <c r="DD75">
        <v>2.5129982668977553E-2</v>
      </c>
      <c r="DE75">
        <v>2.5359256128486957E-2</v>
      </c>
      <c r="DF75">
        <v>2.473206924979381E-2</v>
      </c>
      <c r="DG75">
        <v>2.0112630732099759E-2</v>
      </c>
      <c r="DH75">
        <v>2.4447949526813919E-2</v>
      </c>
      <c r="DI75">
        <v>2.5404157043879914E-2</v>
      </c>
      <c r="DJ75">
        <v>2.4774774774774778E-2</v>
      </c>
      <c r="DK75">
        <v>1.9780219780219748E-2</v>
      </c>
      <c r="DL75">
        <v>2.5143678160919516E-2</v>
      </c>
      <c r="DM75">
        <v>2.522775052557822E-2</v>
      </c>
      <c r="DN75">
        <v>2.4606971975392987E-2</v>
      </c>
      <c r="DO75">
        <v>2.0013342228152028E-2</v>
      </c>
      <c r="DP75">
        <v>2.4852844996729941E-2</v>
      </c>
      <c r="DQ75">
        <v>2.4888321633694883E-2</v>
      </c>
      <c r="DR75">
        <v>2.4906600249066137E-2</v>
      </c>
      <c r="DU75">
        <v>0.13999999999999968</v>
      </c>
    </row>
    <row r="76" spans="1:125" x14ac:dyDescent="0.25">
      <c r="A76">
        <v>14</v>
      </c>
      <c r="C76" t="s">
        <v>167</v>
      </c>
      <c r="D76">
        <v>14</v>
      </c>
      <c r="E76" t="s">
        <v>168</v>
      </c>
      <c r="CG76" t="s">
        <v>289</v>
      </c>
      <c r="CO76" t="s">
        <v>168</v>
      </c>
      <c r="DU76">
        <v>0</v>
      </c>
    </row>
    <row r="77" spans="1:125" x14ac:dyDescent="0.25">
      <c r="A77">
        <v>14</v>
      </c>
      <c r="B77" t="s">
        <v>168</v>
      </c>
      <c r="C77" t="s">
        <v>167</v>
      </c>
      <c r="D77">
        <v>14</v>
      </c>
      <c r="E77" t="s">
        <v>38</v>
      </c>
      <c r="F77" t="s">
        <v>128</v>
      </c>
      <c r="N77">
        <v>67.099999999999994</v>
      </c>
      <c r="O77">
        <v>69.02</v>
      </c>
      <c r="P77">
        <v>75.099999999999994</v>
      </c>
      <c r="Q77">
        <v>76.97</v>
      </c>
      <c r="R77">
        <v>78.900000000000006</v>
      </c>
      <c r="S77">
        <v>80.87</v>
      </c>
      <c r="T77">
        <v>88.49</v>
      </c>
      <c r="U77">
        <v>90.71</v>
      </c>
      <c r="V77">
        <v>92.97</v>
      </c>
      <c r="W77">
        <v>95.3</v>
      </c>
      <c r="X77">
        <v>95.52</v>
      </c>
      <c r="Y77">
        <v>97.91</v>
      </c>
      <c r="Z77">
        <v>100.36</v>
      </c>
      <c r="AA77">
        <v>102.87</v>
      </c>
      <c r="AB77">
        <v>111.9</v>
      </c>
      <c r="AC77">
        <v>114.7</v>
      </c>
      <c r="AD77">
        <v>117.57</v>
      </c>
      <c r="AE77">
        <v>120.51</v>
      </c>
      <c r="AF77">
        <v>137.69999999999999</v>
      </c>
      <c r="AG77">
        <v>141.13999999999999</v>
      </c>
      <c r="AH77">
        <v>144.66999999999999</v>
      </c>
      <c r="AI77">
        <v>148.29</v>
      </c>
      <c r="AJ77">
        <v>150.25</v>
      </c>
      <c r="AK77">
        <v>154.01</v>
      </c>
      <c r="AL77">
        <v>157.86000000000001</v>
      </c>
      <c r="AM77">
        <v>161.80000000000001</v>
      </c>
      <c r="AN77">
        <v>181.26</v>
      </c>
      <c r="AO77">
        <v>185.79</v>
      </c>
      <c r="AP77">
        <v>190.43</v>
      </c>
      <c r="AQ77">
        <v>195.19</v>
      </c>
      <c r="AT77">
        <v>77.62</v>
      </c>
      <c r="AU77">
        <v>67.099999999999994</v>
      </c>
      <c r="AV77">
        <v>69.02</v>
      </c>
      <c r="AW77">
        <v>73.930000000000007</v>
      </c>
      <c r="AX77">
        <v>76.97</v>
      </c>
      <c r="AY77">
        <v>78.900000000000006</v>
      </c>
      <c r="AZ77">
        <v>80.87</v>
      </c>
      <c r="BA77">
        <v>86.47</v>
      </c>
      <c r="BB77">
        <v>90.71</v>
      </c>
      <c r="BC77">
        <v>92.97</v>
      </c>
      <c r="BD77">
        <v>95.3</v>
      </c>
      <c r="BE77">
        <v>95.52</v>
      </c>
      <c r="BF77">
        <v>97.91</v>
      </c>
      <c r="BG77">
        <v>100.36</v>
      </c>
      <c r="BH77">
        <v>102.87</v>
      </c>
      <c r="BI77">
        <v>109.93</v>
      </c>
      <c r="BJ77">
        <v>114.7</v>
      </c>
      <c r="BK77">
        <v>117.57</v>
      </c>
      <c r="BL77">
        <v>120.51</v>
      </c>
      <c r="BM77">
        <v>128.57</v>
      </c>
      <c r="BN77">
        <v>136.99</v>
      </c>
      <c r="BO77">
        <v>144.66999999999999</v>
      </c>
      <c r="BP77">
        <v>148.29</v>
      </c>
      <c r="BQ77">
        <v>150.25</v>
      </c>
      <c r="BR77">
        <v>154.01</v>
      </c>
      <c r="BS77">
        <v>157.86000000000001</v>
      </c>
      <c r="BT77">
        <v>161.80000000000001</v>
      </c>
      <c r="BU77">
        <v>172.21</v>
      </c>
      <c r="BV77">
        <v>183.09</v>
      </c>
      <c r="BW77">
        <v>190.43</v>
      </c>
      <c r="BX77">
        <v>195.19</v>
      </c>
      <c r="CC77">
        <v>95.072606721791487</v>
      </c>
      <c r="CD77">
        <v>97.202233112359622</v>
      </c>
      <c r="CE77">
        <v>99.379563134076477</v>
      </c>
      <c r="CF77">
        <v>101.60566534827977</v>
      </c>
      <c r="CG77">
        <v>103.88163225208123</v>
      </c>
      <c r="CJ77">
        <v>60.445318579199999</v>
      </c>
      <c r="CK77">
        <v>64.290000000000006</v>
      </c>
      <c r="CL77">
        <v>68.27</v>
      </c>
      <c r="CO77" t="s">
        <v>38</v>
      </c>
      <c r="CP77">
        <v>2.8614008941877822E-2</v>
      </c>
      <c r="CQ77">
        <v>8.8090408577223972E-2</v>
      </c>
      <c r="CR77">
        <v>2.4900133155792339E-2</v>
      </c>
      <c r="CS77">
        <v>2.5074704430297606E-2</v>
      </c>
      <c r="CT77">
        <v>2.4968314321926473E-2</v>
      </c>
      <c r="CU77">
        <v>9.4225299863979095E-2</v>
      </c>
      <c r="CV77">
        <v>2.5087580517572594E-2</v>
      </c>
      <c r="CW77">
        <v>2.4914562892735147E-2</v>
      </c>
      <c r="CX77">
        <v>2.506184790792727E-2</v>
      </c>
      <c r="CY77">
        <v>2.3084994753410164E-3</v>
      </c>
      <c r="CZ77">
        <v>2.5020938023450592E-2</v>
      </c>
      <c r="DA77">
        <v>2.502298028801964E-2</v>
      </c>
      <c r="DB77">
        <v>2.5009964129135163E-2</v>
      </c>
      <c r="DC77">
        <v>8.7780694079906685E-2</v>
      </c>
      <c r="DD77">
        <v>2.502234137622875E-2</v>
      </c>
      <c r="DE77">
        <v>2.502179598953784E-2</v>
      </c>
      <c r="DF77">
        <v>2.5006379178361932E-2</v>
      </c>
      <c r="DG77">
        <v>0.14264376400298717</v>
      </c>
      <c r="DH77">
        <v>2.4981844589687711E-2</v>
      </c>
      <c r="DI77">
        <v>2.5010627745500932E-2</v>
      </c>
      <c r="DJ77">
        <v>2.5022464920163162E-2</v>
      </c>
      <c r="DK77">
        <v>1.3217344392744003E-2</v>
      </c>
      <c r="DL77">
        <v>2.5024958402662167E-2</v>
      </c>
      <c r="DM77">
        <v>2.4998376728783994E-2</v>
      </c>
      <c r="DN77">
        <v>2.4958824274673747E-2</v>
      </c>
      <c r="DO77">
        <v>0.1202719406674906</v>
      </c>
      <c r="DP77">
        <v>2.4991724594505139E-2</v>
      </c>
      <c r="DQ77">
        <v>2.4974433500188464E-2</v>
      </c>
      <c r="DR77">
        <v>2.4996061544924595E-2</v>
      </c>
      <c r="DU77">
        <v>1.9200000000000017</v>
      </c>
    </row>
    <row r="78" spans="1:125" x14ac:dyDescent="0.25">
      <c r="A78">
        <v>14</v>
      </c>
      <c r="B78" t="s">
        <v>168</v>
      </c>
      <c r="C78" t="s">
        <v>167</v>
      </c>
      <c r="D78">
        <v>14</v>
      </c>
      <c r="E78" t="s">
        <v>40</v>
      </c>
      <c r="N78">
        <v>117.05</v>
      </c>
      <c r="O78">
        <v>120.41</v>
      </c>
      <c r="P78">
        <v>122.96</v>
      </c>
      <c r="Q78">
        <v>126.04</v>
      </c>
      <c r="R78">
        <v>129.19</v>
      </c>
      <c r="S78">
        <v>132.41999999999999</v>
      </c>
      <c r="T78">
        <v>135.03</v>
      </c>
      <c r="U78">
        <v>138.41</v>
      </c>
      <c r="V78">
        <v>141.87</v>
      </c>
      <c r="W78">
        <v>145.41</v>
      </c>
      <c r="X78">
        <v>148.28</v>
      </c>
      <c r="Y78">
        <v>151.99</v>
      </c>
      <c r="Z78">
        <v>155.79</v>
      </c>
      <c r="AA78">
        <v>159.68</v>
      </c>
      <c r="AB78">
        <v>162.84</v>
      </c>
      <c r="AC78">
        <v>166.91</v>
      </c>
      <c r="AD78">
        <v>171.08</v>
      </c>
      <c r="AE78">
        <v>175.36</v>
      </c>
      <c r="AF78">
        <v>178.82</v>
      </c>
      <c r="AG78">
        <v>183.29</v>
      </c>
      <c r="AH78">
        <v>187.87</v>
      </c>
      <c r="AI78">
        <v>192.57</v>
      </c>
      <c r="AJ78">
        <v>196.37</v>
      </c>
      <c r="AK78">
        <v>201.28</v>
      </c>
      <c r="AL78">
        <v>206.31</v>
      </c>
      <c r="AM78">
        <v>211.47</v>
      </c>
      <c r="AN78">
        <v>215.64</v>
      </c>
      <c r="AO78">
        <v>221.03</v>
      </c>
      <c r="AP78">
        <v>226.56</v>
      </c>
      <c r="AQ78">
        <v>232.22</v>
      </c>
      <c r="AT78">
        <v>75.17</v>
      </c>
      <c r="AU78">
        <v>92.84</v>
      </c>
      <c r="AV78">
        <v>98.35</v>
      </c>
      <c r="AW78">
        <v>101.17</v>
      </c>
      <c r="AX78">
        <v>106.17</v>
      </c>
      <c r="AY78">
        <v>112.59</v>
      </c>
      <c r="AZ78">
        <v>119.3</v>
      </c>
      <c r="BA78">
        <v>122.72</v>
      </c>
      <c r="BB78">
        <v>127.85</v>
      </c>
      <c r="BC78">
        <v>135.33000000000001</v>
      </c>
      <c r="BD78">
        <v>143.12</v>
      </c>
      <c r="BE78">
        <v>148.28</v>
      </c>
      <c r="BF78">
        <v>151.99</v>
      </c>
      <c r="BG78">
        <v>155.79</v>
      </c>
      <c r="BH78">
        <v>159.68</v>
      </c>
      <c r="BI78">
        <v>164.26</v>
      </c>
      <c r="BJ78">
        <v>166.91</v>
      </c>
      <c r="BK78">
        <v>171.08</v>
      </c>
      <c r="BL78">
        <v>175.36</v>
      </c>
      <c r="BM78">
        <v>180.39</v>
      </c>
      <c r="BN78">
        <v>185.57</v>
      </c>
      <c r="BO78">
        <v>187.87</v>
      </c>
      <c r="BP78">
        <v>192.57</v>
      </c>
      <c r="BQ78">
        <v>196.37</v>
      </c>
      <c r="BR78">
        <v>201.28</v>
      </c>
      <c r="BS78">
        <v>206.31</v>
      </c>
      <c r="BT78">
        <v>211.47</v>
      </c>
      <c r="BU78">
        <v>217.54</v>
      </c>
      <c r="BV78">
        <v>223.78</v>
      </c>
      <c r="BW78">
        <v>226.56</v>
      </c>
      <c r="BX78">
        <v>232.22</v>
      </c>
      <c r="BZ78">
        <v>2.7577639751552793E-2</v>
      </c>
      <c r="CC78">
        <v>74.16</v>
      </c>
      <c r="CD78">
        <v>75.819999999999993</v>
      </c>
      <c r="CE78">
        <v>77.510000000000005</v>
      </c>
      <c r="CF78">
        <v>79.25</v>
      </c>
      <c r="CG78">
        <v>81.025199999999998</v>
      </c>
      <c r="CJ78">
        <v>67.959999999999994</v>
      </c>
      <c r="CK78">
        <v>69.48</v>
      </c>
      <c r="CL78">
        <v>71.03</v>
      </c>
      <c r="CO78" t="s">
        <v>40</v>
      </c>
      <c r="CP78">
        <v>2.8705681332763772E-2</v>
      </c>
      <c r="CQ78">
        <v>2.117764305290256E-2</v>
      </c>
      <c r="CR78">
        <v>2.5048796356538814E-2</v>
      </c>
      <c r="CS78">
        <v>2.4992066010790157E-2</v>
      </c>
      <c r="CT78">
        <v>2.5001935134298242E-2</v>
      </c>
      <c r="CU78">
        <v>1.9710013593112929E-2</v>
      </c>
      <c r="CV78">
        <v>2.503147448715097E-2</v>
      </c>
      <c r="CW78">
        <v>2.4998193772126351E-2</v>
      </c>
      <c r="CX78">
        <v>2.4952421230704108E-2</v>
      </c>
      <c r="CY78">
        <v>1.9737294546454884E-2</v>
      </c>
      <c r="CZ78">
        <v>2.5020231993525814E-2</v>
      </c>
      <c r="DA78">
        <v>2.500164484505548E-2</v>
      </c>
      <c r="DB78">
        <v>2.4969510238141184E-2</v>
      </c>
      <c r="DC78">
        <v>1.9789579158316611E-2</v>
      </c>
      <c r="DD78">
        <v>2.4993859002701995E-2</v>
      </c>
      <c r="DE78">
        <v>2.4983524054879972E-2</v>
      </c>
      <c r="DF78">
        <v>2.5017535655833534E-2</v>
      </c>
      <c r="DG78">
        <v>1.9730839416058275E-2</v>
      </c>
      <c r="DH78">
        <v>2.4997203892182077E-2</v>
      </c>
      <c r="DI78">
        <v>2.4987724371215082E-2</v>
      </c>
      <c r="DJ78">
        <v>2.5017299196252667E-2</v>
      </c>
      <c r="DK78">
        <v>1.9733084073324046E-2</v>
      </c>
      <c r="DL78">
        <v>2.5003819320670147E-2</v>
      </c>
      <c r="DM78">
        <v>2.4990063593004774E-2</v>
      </c>
      <c r="DN78">
        <v>2.5010905918278301E-2</v>
      </c>
      <c r="DO78">
        <v>1.9719109093488379E-2</v>
      </c>
      <c r="DP78">
        <v>2.4995362641439506E-2</v>
      </c>
      <c r="DQ78">
        <v>2.5019228159073433E-2</v>
      </c>
      <c r="DR78">
        <v>2.4982344632768345E-2</v>
      </c>
      <c r="DU78">
        <v>5.5099999999999909</v>
      </c>
    </row>
    <row r="79" spans="1:125" x14ac:dyDescent="0.25">
      <c r="C79" t="s">
        <v>169</v>
      </c>
      <c r="E79" t="s">
        <v>170</v>
      </c>
      <c r="CG79" t="s">
        <v>289</v>
      </c>
      <c r="CO79" t="s">
        <v>170</v>
      </c>
      <c r="DU79">
        <v>0</v>
      </c>
    </row>
    <row r="80" spans="1:125" x14ac:dyDescent="0.25">
      <c r="C80" t="s">
        <v>169</v>
      </c>
      <c r="E80" t="s">
        <v>171</v>
      </c>
      <c r="N80">
        <v>818.07892449210442</v>
      </c>
      <c r="O80">
        <v>841.55778962502779</v>
      </c>
      <c r="AR80">
        <v>751.5</v>
      </c>
      <c r="AS80">
        <v>773.06804999999997</v>
      </c>
      <c r="AT80">
        <v>795.25510303499993</v>
      </c>
      <c r="AU80">
        <v>818.07892449210442</v>
      </c>
      <c r="AV80">
        <v>841.55778962502779</v>
      </c>
      <c r="CG80" t="s">
        <v>289</v>
      </c>
      <c r="CL80">
        <v>751.5</v>
      </c>
      <c r="CO80" t="s">
        <v>171</v>
      </c>
      <c r="DU80">
        <v>23.478865132923374</v>
      </c>
    </row>
    <row r="81" spans="1:125" x14ac:dyDescent="0.25">
      <c r="A81">
        <v>15</v>
      </c>
      <c r="C81" t="s">
        <v>169</v>
      </c>
      <c r="D81">
        <v>15</v>
      </c>
      <c r="E81" t="s">
        <v>172</v>
      </c>
      <c r="CG81" t="s">
        <v>289</v>
      </c>
      <c r="CO81" t="s">
        <v>172</v>
      </c>
      <c r="DU81">
        <v>0</v>
      </c>
    </row>
    <row r="82" spans="1:125" x14ac:dyDescent="0.25">
      <c r="A82">
        <v>15</v>
      </c>
      <c r="B82" t="s">
        <v>172</v>
      </c>
      <c r="C82" t="s">
        <v>169</v>
      </c>
      <c r="D82">
        <v>15</v>
      </c>
      <c r="E82" t="s">
        <v>38</v>
      </c>
      <c r="F82" t="s">
        <v>128</v>
      </c>
      <c r="N82">
        <v>2.64</v>
      </c>
      <c r="O82">
        <v>2.71</v>
      </c>
      <c r="P82">
        <v>3.05</v>
      </c>
      <c r="Q82">
        <v>3.13</v>
      </c>
      <c r="R82">
        <v>3.21</v>
      </c>
      <c r="S82">
        <v>3.29</v>
      </c>
      <c r="T82">
        <v>3.5</v>
      </c>
      <c r="U82">
        <v>3.59</v>
      </c>
      <c r="V82">
        <v>3.68</v>
      </c>
      <c r="W82">
        <v>3.77</v>
      </c>
      <c r="X82">
        <v>4.16</v>
      </c>
      <c r="Y82">
        <v>4.26</v>
      </c>
      <c r="Z82">
        <v>4.37</v>
      </c>
      <c r="AA82">
        <v>4.4800000000000004</v>
      </c>
      <c r="AB82">
        <v>4.66</v>
      </c>
      <c r="AC82">
        <v>4.78</v>
      </c>
      <c r="AD82">
        <v>4.8899999999999997</v>
      </c>
      <c r="AE82">
        <v>5.0199999999999996</v>
      </c>
      <c r="AF82">
        <v>4.93</v>
      </c>
      <c r="AG82">
        <v>5.0599999999999996</v>
      </c>
      <c r="AH82">
        <v>5.18</v>
      </c>
      <c r="AI82">
        <v>5.31</v>
      </c>
      <c r="AJ82">
        <v>5.48</v>
      </c>
      <c r="AK82">
        <v>5.62</v>
      </c>
      <c r="AL82">
        <v>5.76</v>
      </c>
      <c r="AM82">
        <v>5.91</v>
      </c>
      <c r="AN82">
        <v>5.93</v>
      </c>
      <c r="AO82">
        <v>6.08</v>
      </c>
      <c r="AP82">
        <v>6.23</v>
      </c>
      <c r="AQ82">
        <v>6.38</v>
      </c>
      <c r="AT82">
        <v>3.21</v>
      </c>
      <c r="AU82">
        <v>2.64</v>
      </c>
      <c r="AV82">
        <v>2.71</v>
      </c>
      <c r="AW82">
        <v>3.05</v>
      </c>
      <c r="AX82">
        <v>3.13</v>
      </c>
      <c r="AY82">
        <v>3.21</v>
      </c>
      <c r="AZ82">
        <v>3.29</v>
      </c>
      <c r="BA82">
        <v>3.5</v>
      </c>
      <c r="BB82">
        <v>3.59</v>
      </c>
      <c r="BC82">
        <v>3.68</v>
      </c>
      <c r="BD82">
        <v>3.77</v>
      </c>
      <c r="BE82">
        <v>4.16</v>
      </c>
      <c r="BF82">
        <v>4.26</v>
      </c>
      <c r="BG82">
        <v>4.37</v>
      </c>
      <c r="BH82">
        <v>4.4800000000000004</v>
      </c>
      <c r="BI82">
        <v>4.66</v>
      </c>
      <c r="BJ82">
        <v>4.78</v>
      </c>
      <c r="BK82">
        <v>4.8899999999999997</v>
      </c>
      <c r="BL82">
        <v>5.0199999999999996</v>
      </c>
      <c r="BM82">
        <v>4.93</v>
      </c>
      <c r="BN82">
        <v>5.0599999999999996</v>
      </c>
      <c r="BO82">
        <v>5.18</v>
      </c>
      <c r="BP82">
        <v>5.31</v>
      </c>
      <c r="BQ82">
        <v>5.48</v>
      </c>
      <c r="BR82">
        <v>5.62</v>
      </c>
      <c r="BS82">
        <v>5.76</v>
      </c>
      <c r="BT82">
        <v>5.91</v>
      </c>
      <c r="BU82">
        <v>5.93</v>
      </c>
      <c r="BV82">
        <v>6.08</v>
      </c>
      <c r="BW82">
        <v>6.23</v>
      </c>
      <c r="BX82">
        <v>6.38</v>
      </c>
      <c r="CC82">
        <v>5.5211096251517597</v>
      </c>
      <c r="CD82">
        <v>5.6447824807551576</v>
      </c>
      <c r="CE82">
        <v>5.7712256083240741</v>
      </c>
      <c r="CF82">
        <v>5.9005010619505311</v>
      </c>
      <c r="CG82">
        <v>6.0326722857382231</v>
      </c>
      <c r="CJ82">
        <v>15.87</v>
      </c>
      <c r="CK82">
        <v>5.9</v>
      </c>
      <c r="CL82">
        <v>6.03</v>
      </c>
      <c r="CO82" t="s">
        <v>38</v>
      </c>
      <c r="CP82">
        <v>2.6515151515151453E-2</v>
      </c>
      <c r="CQ82">
        <v>0.12546125461254606</v>
      </c>
      <c r="CR82">
        <v>2.6229508196721336E-2</v>
      </c>
      <c r="CS82">
        <v>2.5559105431309927E-2</v>
      </c>
      <c r="CT82">
        <v>2.4922118380062329E-2</v>
      </c>
      <c r="CU82">
        <v>6.3829787234042548E-2</v>
      </c>
      <c r="CV82">
        <v>2.5714285714285672E-2</v>
      </c>
      <c r="CW82">
        <v>2.5069637883008443E-2</v>
      </c>
      <c r="CX82">
        <v>2.4456521739130394E-2</v>
      </c>
      <c r="CY82">
        <v>0.10344827586206899</v>
      </c>
      <c r="CZ82">
        <v>2.4038461538461453E-2</v>
      </c>
      <c r="DA82">
        <v>2.5821596244131533E-2</v>
      </c>
      <c r="DB82">
        <v>2.5171624713958882E-2</v>
      </c>
      <c r="DC82">
        <v>4.0178571428571362E-2</v>
      </c>
      <c r="DD82">
        <v>2.5751072961373411E-2</v>
      </c>
      <c r="DE82">
        <v>2.301255230125511E-2</v>
      </c>
      <c r="DF82">
        <v>2.6584867075664601E-2</v>
      </c>
      <c r="DG82">
        <v>-1.7928286852589615E-2</v>
      </c>
      <c r="DH82">
        <v>2.636916835699795E-2</v>
      </c>
      <c r="DI82">
        <v>2.3715415019762869E-2</v>
      </c>
      <c r="DJ82">
        <v>2.5096525096525078E-2</v>
      </c>
      <c r="DK82">
        <v>3.2015065913371152E-2</v>
      </c>
      <c r="DL82">
        <v>2.5547445255474394E-2</v>
      </c>
      <c r="DM82">
        <v>2.4911032028469695E-2</v>
      </c>
      <c r="DN82">
        <v>2.604166666666673E-2</v>
      </c>
      <c r="DO82">
        <v>3.3840947546530582E-3</v>
      </c>
      <c r="DP82">
        <v>2.5295109612141715E-2</v>
      </c>
      <c r="DQ82">
        <v>2.4671052631579007E-2</v>
      </c>
      <c r="DR82">
        <v>2.4077046548956572E-2</v>
      </c>
      <c r="DU82">
        <v>6.999999999999984E-2</v>
      </c>
    </row>
    <row r="83" spans="1:125" x14ac:dyDescent="0.25">
      <c r="A83">
        <v>15</v>
      </c>
      <c r="B83" t="s">
        <v>172</v>
      </c>
      <c r="C83" t="s">
        <v>169</v>
      </c>
      <c r="D83">
        <v>15</v>
      </c>
      <c r="E83" t="s">
        <v>40</v>
      </c>
      <c r="N83">
        <v>0.63</v>
      </c>
      <c r="O83">
        <v>0.64</v>
      </c>
      <c r="P83">
        <v>0.66</v>
      </c>
      <c r="Q83">
        <v>0.67</v>
      </c>
      <c r="R83">
        <v>0.69</v>
      </c>
      <c r="S83">
        <v>0.71</v>
      </c>
      <c r="T83">
        <v>0.72</v>
      </c>
      <c r="U83">
        <v>0.74</v>
      </c>
      <c r="V83">
        <v>0.76</v>
      </c>
      <c r="W83">
        <v>0.78</v>
      </c>
      <c r="X83">
        <v>0.79</v>
      </c>
      <c r="Y83">
        <v>0.81</v>
      </c>
      <c r="Z83">
        <v>0.83</v>
      </c>
      <c r="AA83">
        <v>0.86</v>
      </c>
      <c r="AB83">
        <v>0.87</v>
      </c>
      <c r="AC83">
        <v>0.89</v>
      </c>
      <c r="AD83">
        <v>0.92</v>
      </c>
      <c r="AE83">
        <v>0.94</v>
      </c>
      <c r="AF83">
        <v>0.96</v>
      </c>
      <c r="AG83">
        <v>0.98</v>
      </c>
      <c r="AH83">
        <v>1.01</v>
      </c>
      <c r="AI83">
        <v>1.03</v>
      </c>
      <c r="AJ83">
        <v>1.05</v>
      </c>
      <c r="AK83">
        <v>1.08</v>
      </c>
      <c r="AL83">
        <v>1.1100000000000001</v>
      </c>
      <c r="AM83">
        <v>1.1299999999999999</v>
      </c>
      <c r="AN83">
        <v>1.1599999999999999</v>
      </c>
      <c r="AO83">
        <v>1.18</v>
      </c>
      <c r="AP83">
        <v>1.21</v>
      </c>
      <c r="AQ83">
        <v>1.24</v>
      </c>
      <c r="AT83">
        <v>0.61</v>
      </c>
      <c r="AU83">
        <v>0.63</v>
      </c>
      <c r="AV83">
        <v>0.64</v>
      </c>
      <c r="AW83">
        <v>0.66</v>
      </c>
      <c r="AX83">
        <v>0.67</v>
      </c>
      <c r="AY83">
        <v>0.69</v>
      </c>
      <c r="AZ83">
        <v>0.71</v>
      </c>
      <c r="BA83">
        <v>0.72</v>
      </c>
      <c r="BB83">
        <v>0.74</v>
      </c>
      <c r="BC83">
        <v>0.76</v>
      </c>
      <c r="BD83">
        <v>0.78</v>
      </c>
      <c r="BE83">
        <v>0.79</v>
      </c>
      <c r="BF83">
        <v>0.81</v>
      </c>
      <c r="BG83">
        <v>0.83</v>
      </c>
      <c r="BH83">
        <v>0.86</v>
      </c>
      <c r="BI83">
        <v>0.87</v>
      </c>
      <c r="BJ83">
        <v>0.89</v>
      </c>
      <c r="BK83">
        <v>0.92</v>
      </c>
      <c r="BL83">
        <v>0.94</v>
      </c>
      <c r="BM83">
        <v>0.96</v>
      </c>
      <c r="BN83">
        <v>0.98</v>
      </c>
      <c r="BO83">
        <v>1.01</v>
      </c>
      <c r="BP83">
        <v>1.03</v>
      </c>
      <c r="BQ83">
        <v>1.05</v>
      </c>
      <c r="BR83">
        <v>1.08</v>
      </c>
      <c r="BS83">
        <v>1.1100000000000001</v>
      </c>
      <c r="BT83">
        <v>1.1299999999999999</v>
      </c>
      <c r="BU83">
        <v>1.1599999999999999</v>
      </c>
      <c r="BV83">
        <v>1.18</v>
      </c>
      <c r="BW83">
        <v>1.21</v>
      </c>
      <c r="BX83">
        <v>1.24</v>
      </c>
      <c r="BZ83">
        <v>0.61746802935561707</v>
      </c>
      <c r="CC83">
        <v>0.640485046551868</v>
      </c>
      <c r="CD83">
        <v>0.65483191159462983</v>
      </c>
      <c r="CE83">
        <v>0.66950014641434941</v>
      </c>
      <c r="CF83">
        <v>0.68449694969403085</v>
      </c>
      <c r="CG83">
        <v>0.69982968136717716</v>
      </c>
      <c r="CJ83">
        <v>0.61672803840000001</v>
      </c>
      <c r="CK83">
        <v>0.63</v>
      </c>
      <c r="CL83">
        <v>0.7</v>
      </c>
      <c r="CO83" t="s">
        <v>40</v>
      </c>
      <c r="CP83">
        <v>1.5873015873015886E-2</v>
      </c>
      <c r="CQ83">
        <v>3.1250000000000028E-2</v>
      </c>
      <c r="CR83">
        <v>1.5151515151515164E-2</v>
      </c>
      <c r="CS83">
        <v>2.9850746268656577E-2</v>
      </c>
      <c r="CT83">
        <v>2.898550724637684E-2</v>
      </c>
      <c r="CU83">
        <v>1.4084507042253534E-2</v>
      </c>
      <c r="CV83">
        <v>2.7777777777777804E-2</v>
      </c>
      <c r="CW83">
        <v>2.7027027027027053E-2</v>
      </c>
      <c r="CX83">
        <v>2.6315789473684233E-2</v>
      </c>
      <c r="CY83">
        <v>1.2820512820512832E-2</v>
      </c>
      <c r="CZ83">
        <v>2.5316455696202552E-2</v>
      </c>
      <c r="DA83">
        <v>2.4691358024691242E-2</v>
      </c>
      <c r="DB83">
        <v>3.6144578313253045E-2</v>
      </c>
      <c r="DC83">
        <v>1.1627906976744196E-2</v>
      </c>
      <c r="DD83">
        <v>2.2988505747126457E-2</v>
      </c>
      <c r="DE83">
        <v>3.3707865168539353E-2</v>
      </c>
      <c r="DF83">
        <v>2.1739130434782507E-2</v>
      </c>
      <c r="DG83">
        <v>2.1276595744680871E-2</v>
      </c>
      <c r="DH83">
        <v>2.0833333333333353E-2</v>
      </c>
      <c r="DI83">
        <v>3.0612244897959211E-2</v>
      </c>
      <c r="DJ83">
        <v>1.980198019801982E-2</v>
      </c>
      <c r="DK83">
        <v>1.9417475728155355E-2</v>
      </c>
      <c r="DL83">
        <v>2.8571428571428595E-2</v>
      </c>
      <c r="DM83">
        <v>2.7777777777777801E-2</v>
      </c>
      <c r="DN83">
        <v>1.8018018018017834E-2</v>
      </c>
      <c r="DO83">
        <v>2.6548672566371709E-2</v>
      </c>
      <c r="DP83">
        <v>1.7241379310344845E-2</v>
      </c>
      <c r="DQ83">
        <v>2.5423728813559344E-2</v>
      </c>
      <c r="DR83">
        <v>2.4793388429752088E-2</v>
      </c>
      <c r="DU83">
        <v>1.0000000000000009E-2</v>
      </c>
    </row>
    <row r="84" spans="1:125" x14ac:dyDescent="0.25">
      <c r="A84">
        <v>16</v>
      </c>
      <c r="C84" t="s">
        <v>173</v>
      </c>
      <c r="E84" t="s">
        <v>174</v>
      </c>
      <c r="CO84" t="s">
        <v>174</v>
      </c>
      <c r="DU84">
        <v>0</v>
      </c>
    </row>
    <row r="85" spans="1:125" x14ac:dyDescent="0.25">
      <c r="A85">
        <v>16</v>
      </c>
      <c r="B85" t="s">
        <v>174</v>
      </c>
      <c r="C85" t="s">
        <v>173</v>
      </c>
      <c r="E85" t="s">
        <v>38</v>
      </c>
      <c r="F85" t="s">
        <v>150</v>
      </c>
      <c r="N85">
        <v>59.12</v>
      </c>
      <c r="O85">
        <v>60.82</v>
      </c>
      <c r="P85">
        <v>63.85</v>
      </c>
      <c r="Q85">
        <v>65.44</v>
      </c>
      <c r="R85">
        <v>67.08</v>
      </c>
      <c r="S85">
        <v>68.760000000000005</v>
      </c>
      <c r="T85">
        <v>74.03</v>
      </c>
      <c r="U85">
        <v>75.88</v>
      </c>
      <c r="V85">
        <v>77.78</v>
      </c>
      <c r="W85">
        <v>79.72</v>
      </c>
      <c r="X85">
        <v>91.49</v>
      </c>
      <c r="Y85">
        <v>93.77</v>
      </c>
      <c r="Z85">
        <v>96.12</v>
      </c>
      <c r="AA85">
        <v>98.52</v>
      </c>
      <c r="AB85">
        <v>99.79</v>
      </c>
      <c r="AC85">
        <v>102.29</v>
      </c>
      <c r="AD85">
        <v>104.84</v>
      </c>
      <c r="AE85">
        <v>107.46</v>
      </c>
      <c r="AF85">
        <v>108.11</v>
      </c>
      <c r="AG85">
        <v>110.81</v>
      </c>
      <c r="AH85">
        <v>113.58</v>
      </c>
      <c r="AI85">
        <v>116.42</v>
      </c>
      <c r="AJ85">
        <v>117.37</v>
      </c>
      <c r="AK85">
        <v>120.31</v>
      </c>
      <c r="AL85">
        <v>123.32</v>
      </c>
      <c r="AM85">
        <v>126.4</v>
      </c>
      <c r="AN85">
        <v>130.84</v>
      </c>
      <c r="AO85">
        <v>134.12</v>
      </c>
      <c r="AP85">
        <v>137.47</v>
      </c>
      <c r="AQ85">
        <v>140.9</v>
      </c>
      <c r="AT85">
        <v>49.53</v>
      </c>
      <c r="AU85">
        <v>53.72</v>
      </c>
      <c r="AV85">
        <v>58.11</v>
      </c>
      <c r="AW85">
        <v>62.7</v>
      </c>
      <c r="AX85">
        <v>65.44</v>
      </c>
      <c r="AY85">
        <v>67.08</v>
      </c>
      <c r="AZ85">
        <v>68.760000000000005</v>
      </c>
      <c r="BA85">
        <v>74.010000000000005</v>
      </c>
      <c r="BB85">
        <v>75.88</v>
      </c>
      <c r="BC85">
        <v>77.78</v>
      </c>
      <c r="BD85">
        <v>79.72</v>
      </c>
      <c r="BE85">
        <v>85.68</v>
      </c>
      <c r="BF85">
        <v>91.91</v>
      </c>
      <c r="BG85">
        <v>96.12</v>
      </c>
      <c r="BH85">
        <v>98.52</v>
      </c>
      <c r="BI85">
        <v>99.79</v>
      </c>
      <c r="BJ85">
        <v>102.29</v>
      </c>
      <c r="BK85">
        <v>104.84</v>
      </c>
      <c r="BL85">
        <v>107.46</v>
      </c>
      <c r="BM85">
        <v>108.11</v>
      </c>
      <c r="BN85">
        <v>110.81</v>
      </c>
      <c r="BO85">
        <v>113.58</v>
      </c>
      <c r="BP85">
        <v>116.42</v>
      </c>
      <c r="BQ85">
        <v>117.37</v>
      </c>
      <c r="BR85">
        <v>120.31</v>
      </c>
      <c r="BS85">
        <v>123.32</v>
      </c>
      <c r="BT85">
        <v>126.4</v>
      </c>
      <c r="BU85">
        <v>130.84</v>
      </c>
      <c r="BV85">
        <v>134.12</v>
      </c>
      <c r="BW85">
        <v>137.47</v>
      </c>
      <c r="BX85">
        <v>140.9</v>
      </c>
      <c r="CC85">
        <v>46.536213428845159</v>
      </c>
      <c r="CD85">
        <v>47.578624609651285</v>
      </c>
      <c r="CE85">
        <v>48.644385800907479</v>
      </c>
      <c r="CF85">
        <v>49.734020042847803</v>
      </c>
      <c r="CG85">
        <v>50.848062091807591</v>
      </c>
      <c r="CJ85">
        <v>35.054938828799997</v>
      </c>
      <c r="CK85">
        <v>38.33</v>
      </c>
      <c r="CL85">
        <v>41.73</v>
      </c>
      <c r="CO85" t="s">
        <v>38</v>
      </c>
      <c r="CP85">
        <v>2.8755074424898559E-2</v>
      </c>
      <c r="CQ85">
        <v>4.9819138441302223E-2</v>
      </c>
      <c r="CR85">
        <v>2.4902114330461963E-2</v>
      </c>
      <c r="CS85">
        <v>2.5061124694376536E-2</v>
      </c>
      <c r="CT85">
        <v>2.5044722719141425E-2</v>
      </c>
      <c r="CU85">
        <v>7.6643397324025531E-2</v>
      </c>
      <c r="CV85">
        <v>2.4989868972038285E-2</v>
      </c>
      <c r="CW85">
        <v>2.5039536109646886E-2</v>
      </c>
      <c r="CX85">
        <v>2.4942144510156822E-2</v>
      </c>
      <c r="CY85">
        <v>0.1476417461113898</v>
      </c>
      <c r="CZ85">
        <v>2.4920756366816059E-2</v>
      </c>
      <c r="DA85">
        <v>2.5061320251679734E-2</v>
      </c>
      <c r="DB85">
        <v>2.4968789013732746E-2</v>
      </c>
      <c r="DC85">
        <v>1.2890783597239244E-2</v>
      </c>
      <c r="DD85">
        <v>2.5052610482012225E-2</v>
      </c>
      <c r="DE85">
        <v>2.4929123081435106E-2</v>
      </c>
      <c r="DF85">
        <v>2.4990461655856451E-2</v>
      </c>
      <c r="DG85">
        <v>6.0487623301694188E-3</v>
      </c>
      <c r="DH85">
        <v>2.4974562945148486E-2</v>
      </c>
      <c r="DI85">
        <v>2.4997743885930835E-2</v>
      </c>
      <c r="DJ85">
        <v>2.5004402183483036E-2</v>
      </c>
      <c r="DK85">
        <v>8.1601099467445704E-3</v>
      </c>
      <c r="DL85">
        <v>2.5048990372326808E-2</v>
      </c>
      <c r="DM85">
        <v>2.5018701687307712E-2</v>
      </c>
      <c r="DN85">
        <v>2.4975673045734777E-2</v>
      </c>
      <c r="DO85">
        <v>3.5126582278480992E-2</v>
      </c>
      <c r="DP85">
        <v>2.5068786303882613E-2</v>
      </c>
      <c r="DQ85">
        <v>2.4977631971368881E-2</v>
      </c>
      <c r="DR85">
        <v>2.4950898377827938E-2</v>
      </c>
      <c r="DU85">
        <v>4.3900000000000006</v>
      </c>
    </row>
    <row r="86" spans="1:125" x14ac:dyDescent="0.25">
      <c r="A86">
        <v>16</v>
      </c>
      <c r="B86" t="s">
        <v>174</v>
      </c>
      <c r="C86" t="s">
        <v>173</v>
      </c>
      <c r="E86" t="s">
        <v>40</v>
      </c>
      <c r="N86">
        <v>2.04</v>
      </c>
      <c r="O86">
        <v>2.1</v>
      </c>
      <c r="P86">
        <v>2.15</v>
      </c>
      <c r="Q86">
        <v>2.2000000000000002</v>
      </c>
      <c r="R86">
        <v>2.2599999999999998</v>
      </c>
      <c r="S86">
        <v>2.31</v>
      </c>
      <c r="T86">
        <v>2.36</v>
      </c>
      <c r="U86">
        <v>2.42</v>
      </c>
      <c r="V86">
        <v>2.48</v>
      </c>
      <c r="W86">
        <v>2.54</v>
      </c>
      <c r="X86">
        <v>2.59</v>
      </c>
      <c r="Y86">
        <v>2.66</v>
      </c>
      <c r="Z86">
        <v>2.72</v>
      </c>
      <c r="AA86">
        <v>2.79</v>
      </c>
      <c r="AB86">
        <v>2.85</v>
      </c>
      <c r="AC86">
        <v>2.92</v>
      </c>
      <c r="AD86">
        <v>2.99</v>
      </c>
      <c r="AE86">
        <v>3.07</v>
      </c>
      <c r="AF86">
        <v>3.13</v>
      </c>
      <c r="AG86">
        <v>3.21</v>
      </c>
      <c r="AH86">
        <v>3.29</v>
      </c>
      <c r="AI86">
        <v>3.37</v>
      </c>
      <c r="AJ86">
        <v>3.44</v>
      </c>
      <c r="AK86">
        <v>3.52</v>
      </c>
      <c r="AL86">
        <v>3.61</v>
      </c>
      <c r="AM86">
        <v>3.7</v>
      </c>
      <c r="AN86">
        <v>3.77</v>
      </c>
      <c r="AO86">
        <v>3.87</v>
      </c>
      <c r="AP86">
        <v>3.96</v>
      </c>
      <c r="AQ86">
        <v>4.0599999999999996</v>
      </c>
      <c r="AT86">
        <v>0.96</v>
      </c>
      <c r="AU86">
        <v>0.99</v>
      </c>
      <c r="AV86">
        <v>1.02</v>
      </c>
      <c r="AW86">
        <v>1.05</v>
      </c>
      <c r="AX86">
        <v>2.2000000000000002</v>
      </c>
      <c r="AY86">
        <v>2.2599999999999998</v>
      </c>
      <c r="AZ86">
        <v>2.31</v>
      </c>
      <c r="BA86">
        <v>2.38</v>
      </c>
      <c r="BB86">
        <v>2.42</v>
      </c>
      <c r="BC86">
        <v>2.48</v>
      </c>
      <c r="BD86">
        <v>2.54</v>
      </c>
      <c r="BE86">
        <v>2.61</v>
      </c>
      <c r="BF86">
        <v>2.68</v>
      </c>
      <c r="BG86">
        <v>2.72</v>
      </c>
      <c r="BH86">
        <v>2.79</v>
      </c>
      <c r="BI86">
        <v>2.85</v>
      </c>
      <c r="BJ86">
        <v>2.92</v>
      </c>
      <c r="BK86">
        <v>2.99</v>
      </c>
      <c r="BL86">
        <v>3.07</v>
      </c>
      <c r="BM86">
        <v>3.13</v>
      </c>
      <c r="BN86">
        <v>3.21</v>
      </c>
      <c r="BO86">
        <v>3.29</v>
      </c>
      <c r="BP86">
        <v>3.37</v>
      </c>
      <c r="BQ86">
        <v>3.44</v>
      </c>
      <c r="BR86">
        <v>3.52</v>
      </c>
      <c r="BS86">
        <v>3.61</v>
      </c>
      <c r="BT86">
        <v>3.7</v>
      </c>
      <c r="BU86">
        <v>3.77</v>
      </c>
      <c r="BV86">
        <v>3.87</v>
      </c>
      <c r="BW86">
        <v>3.96</v>
      </c>
      <c r="BX86">
        <v>4.0599999999999996</v>
      </c>
      <c r="BZ86">
        <v>0.64933373235819158</v>
      </c>
      <c r="CC86">
        <v>0.84069137753659839</v>
      </c>
      <c r="CD86">
        <v>0.85952286439341818</v>
      </c>
      <c r="CE86">
        <v>0.87877617655583062</v>
      </c>
      <c r="CF86">
        <v>0.89846076291068111</v>
      </c>
      <c r="CG86">
        <v>0.91858628399988029</v>
      </c>
      <c r="CJ86">
        <v>0.8595228643934173</v>
      </c>
      <c r="CK86">
        <v>0.88</v>
      </c>
      <c r="CL86">
        <v>0.9</v>
      </c>
      <c r="CO86" t="s">
        <v>40</v>
      </c>
      <c r="CP86">
        <v>2.9411764705882377E-2</v>
      </c>
      <c r="CQ86">
        <v>2.3809523809523725E-2</v>
      </c>
      <c r="CR86">
        <v>2.3255813953488497E-2</v>
      </c>
      <c r="CS86">
        <v>2.7272727272727094E-2</v>
      </c>
      <c r="CT86">
        <v>2.2123893805309856E-2</v>
      </c>
      <c r="CU86">
        <v>2.1645021645021568E-2</v>
      </c>
      <c r="CV86">
        <v>2.5423728813559344E-2</v>
      </c>
      <c r="CW86">
        <v>2.4793388429752088E-2</v>
      </c>
      <c r="CX86">
        <v>2.4193548387096794E-2</v>
      </c>
      <c r="CY86">
        <v>1.968503937007867E-2</v>
      </c>
      <c r="CZ86">
        <v>2.702702702702714E-2</v>
      </c>
      <c r="DA86">
        <v>2.2556390977443629E-2</v>
      </c>
      <c r="DB86">
        <v>2.5735294117646999E-2</v>
      </c>
      <c r="DC86">
        <v>2.1505376344086041E-2</v>
      </c>
      <c r="DD86">
        <v>2.4561403508771874E-2</v>
      </c>
      <c r="DE86">
        <v>2.3972602739726127E-2</v>
      </c>
      <c r="DF86">
        <v>2.6755852842809239E-2</v>
      </c>
      <c r="DG86">
        <v>1.9543973941368097E-2</v>
      </c>
      <c r="DH86">
        <v>2.5559105431309927E-2</v>
      </c>
      <c r="DI86">
        <v>2.4922118380062329E-2</v>
      </c>
      <c r="DJ86">
        <v>2.4316109422492422E-2</v>
      </c>
      <c r="DK86">
        <v>2.0771513353115677E-2</v>
      </c>
      <c r="DL86">
        <v>2.3255813953488393E-2</v>
      </c>
      <c r="DM86">
        <v>2.5568181818181778E-2</v>
      </c>
      <c r="DN86">
        <v>2.4930747922437758E-2</v>
      </c>
      <c r="DO86">
        <v>1.8918918918918875E-2</v>
      </c>
      <c r="DP86">
        <v>2.6525198938992064E-2</v>
      </c>
      <c r="DQ86">
        <v>2.3255813953488334E-2</v>
      </c>
      <c r="DR86">
        <v>2.5252525252525162E-2</v>
      </c>
      <c r="DU86">
        <v>3.0000000000000027E-2</v>
      </c>
    </row>
    <row r="87" spans="1:125" x14ac:dyDescent="0.25">
      <c r="A87">
        <v>16</v>
      </c>
      <c r="C87" t="s">
        <v>173</v>
      </c>
      <c r="E87" t="s">
        <v>175</v>
      </c>
      <c r="CO87" t="s">
        <v>175</v>
      </c>
      <c r="DU87">
        <v>0</v>
      </c>
    </row>
    <row r="88" spans="1:125" x14ac:dyDescent="0.25">
      <c r="A88">
        <v>16</v>
      </c>
      <c r="B88" t="s">
        <v>175</v>
      </c>
      <c r="C88" t="s">
        <v>173</v>
      </c>
      <c r="E88" t="s">
        <v>38</v>
      </c>
      <c r="F88" t="s">
        <v>128</v>
      </c>
      <c r="N88">
        <v>9.93</v>
      </c>
      <c r="O88">
        <v>10.220000000000001</v>
      </c>
      <c r="P88">
        <v>10.6</v>
      </c>
      <c r="Q88">
        <v>10.87</v>
      </c>
      <c r="R88">
        <v>11.14</v>
      </c>
      <c r="S88">
        <v>11.42</v>
      </c>
      <c r="T88">
        <v>12.03</v>
      </c>
      <c r="U88">
        <v>12.33</v>
      </c>
      <c r="V88">
        <v>12.64</v>
      </c>
      <c r="W88">
        <v>12.95</v>
      </c>
      <c r="X88">
        <v>14.2</v>
      </c>
      <c r="Y88">
        <v>14.56</v>
      </c>
      <c r="Z88">
        <v>14.92</v>
      </c>
      <c r="AA88">
        <v>15.29</v>
      </c>
      <c r="AB88">
        <v>15.54</v>
      </c>
      <c r="AC88">
        <v>15.93</v>
      </c>
      <c r="AD88">
        <v>16.32</v>
      </c>
      <c r="AE88">
        <v>16.73</v>
      </c>
      <c r="AF88">
        <v>16.93</v>
      </c>
      <c r="AG88">
        <v>17.350000000000001</v>
      </c>
      <c r="AH88">
        <v>17.78</v>
      </c>
      <c r="AI88">
        <v>18.23</v>
      </c>
      <c r="AJ88">
        <v>18.47</v>
      </c>
      <c r="AK88">
        <v>18.93</v>
      </c>
      <c r="AL88">
        <v>19.399999999999999</v>
      </c>
      <c r="AM88">
        <v>19.89</v>
      </c>
      <c r="AN88">
        <v>20.48</v>
      </c>
      <c r="AO88">
        <v>20.99</v>
      </c>
      <c r="AP88">
        <v>21.51</v>
      </c>
      <c r="AQ88">
        <v>22.05</v>
      </c>
      <c r="AT88">
        <v>11.13</v>
      </c>
      <c r="AU88">
        <v>9.93</v>
      </c>
      <c r="AV88">
        <v>10.220000000000001</v>
      </c>
      <c r="AW88">
        <v>10.6</v>
      </c>
      <c r="AX88">
        <v>10.87</v>
      </c>
      <c r="AY88">
        <v>11.14</v>
      </c>
      <c r="AZ88">
        <v>11.42</v>
      </c>
      <c r="BA88">
        <v>12.03</v>
      </c>
      <c r="BB88">
        <v>12.33</v>
      </c>
      <c r="BC88">
        <v>12.64</v>
      </c>
      <c r="BD88">
        <v>12.95</v>
      </c>
      <c r="BE88">
        <v>14.2</v>
      </c>
      <c r="BF88">
        <v>14.56</v>
      </c>
      <c r="BG88">
        <v>14.92</v>
      </c>
      <c r="BH88">
        <v>15.29</v>
      </c>
      <c r="BI88">
        <v>15.54</v>
      </c>
      <c r="BJ88">
        <v>15.93</v>
      </c>
      <c r="BK88">
        <v>16.32</v>
      </c>
      <c r="BL88">
        <v>16.73</v>
      </c>
      <c r="BM88">
        <v>16.93</v>
      </c>
      <c r="BN88">
        <v>17.350000000000001</v>
      </c>
      <c r="BO88">
        <v>17.78</v>
      </c>
      <c r="BP88">
        <v>18.23</v>
      </c>
      <c r="BQ88">
        <v>18.47</v>
      </c>
      <c r="BR88">
        <v>18.93</v>
      </c>
      <c r="BS88">
        <v>19.399999999999999</v>
      </c>
      <c r="BT88">
        <v>19.89</v>
      </c>
      <c r="BU88">
        <v>20.48</v>
      </c>
      <c r="BV88">
        <v>20.99</v>
      </c>
      <c r="BW88">
        <v>21.51</v>
      </c>
      <c r="BX88">
        <v>22.05</v>
      </c>
      <c r="CC88">
        <v>6.6363946587685954</v>
      </c>
      <c r="CD88">
        <v>6.7850498991250117</v>
      </c>
      <c r="CE88">
        <v>6.937035016865412</v>
      </c>
      <c r="CF88">
        <v>7.092424601243196</v>
      </c>
      <c r="CG88">
        <v>7.2512949123110433</v>
      </c>
      <c r="CJ88">
        <v>6.7850498991250117</v>
      </c>
      <c r="CK88">
        <v>6.94</v>
      </c>
      <c r="CL88">
        <v>7.09</v>
      </c>
      <c r="CO88" t="s">
        <v>38</v>
      </c>
      <c r="CP88">
        <v>2.9204431017119933E-2</v>
      </c>
      <c r="CQ88">
        <v>3.7181996086105576E-2</v>
      </c>
      <c r="CR88">
        <v>2.5471698113207507E-2</v>
      </c>
      <c r="CS88">
        <v>2.4839006439742538E-2</v>
      </c>
      <c r="CT88">
        <v>2.5134649910233335E-2</v>
      </c>
      <c r="CU88">
        <v>5.3415061295971927E-2</v>
      </c>
      <c r="CV88">
        <v>2.4937655860349187E-2</v>
      </c>
      <c r="CW88">
        <v>2.5141930251419344E-2</v>
      </c>
      <c r="CX88">
        <v>2.4525316455696101E-2</v>
      </c>
      <c r="CY88">
        <v>9.6525096525096526E-2</v>
      </c>
      <c r="CZ88">
        <v>2.5352112676056426E-2</v>
      </c>
      <c r="DA88">
        <v>2.4725274725274686E-2</v>
      </c>
      <c r="DB88">
        <v>2.4798927613940966E-2</v>
      </c>
      <c r="DC88">
        <v>1.6350555918901243E-2</v>
      </c>
      <c r="DD88">
        <v>2.5096525096525133E-2</v>
      </c>
      <c r="DE88">
        <v>2.4482109227871977E-2</v>
      </c>
      <c r="DF88">
        <v>2.5122549019607851E-2</v>
      </c>
      <c r="DG88">
        <v>1.1954572624028648E-2</v>
      </c>
      <c r="DH88">
        <v>2.4808033077377539E-2</v>
      </c>
      <c r="DI88">
        <v>2.4783861671469721E-2</v>
      </c>
      <c r="DJ88">
        <v>2.530933633295834E-2</v>
      </c>
      <c r="DK88">
        <v>1.3165112452002107E-2</v>
      </c>
      <c r="DL88">
        <v>2.4905251759610225E-2</v>
      </c>
      <c r="DM88">
        <v>2.4828314844162647E-2</v>
      </c>
      <c r="DN88">
        <v>2.5257731958762991E-2</v>
      </c>
      <c r="DO88">
        <v>2.9663147310206125E-2</v>
      </c>
      <c r="DP88">
        <v>2.4902343749999903E-2</v>
      </c>
      <c r="DQ88">
        <v>2.4773701762744314E-2</v>
      </c>
      <c r="DR88">
        <v>2.5104602510460209E-2</v>
      </c>
      <c r="DU88">
        <v>0.29000000000000092</v>
      </c>
    </row>
    <row r="89" spans="1:125" x14ac:dyDescent="0.25">
      <c r="A89">
        <v>16</v>
      </c>
      <c r="B89" t="s">
        <v>175</v>
      </c>
      <c r="C89" t="s">
        <v>173</v>
      </c>
      <c r="E89" t="s">
        <v>40</v>
      </c>
      <c r="N89">
        <v>2.04</v>
      </c>
      <c r="O89">
        <v>2.1</v>
      </c>
      <c r="P89">
        <v>2.15</v>
      </c>
      <c r="Q89">
        <v>2.2000000000000002</v>
      </c>
      <c r="R89">
        <v>2.2599999999999998</v>
      </c>
      <c r="S89">
        <v>2.31</v>
      </c>
      <c r="T89">
        <v>2.36</v>
      </c>
      <c r="U89">
        <v>2.42</v>
      </c>
      <c r="V89">
        <v>2.48</v>
      </c>
      <c r="W89">
        <v>2.54</v>
      </c>
      <c r="X89">
        <v>2.59</v>
      </c>
      <c r="Y89">
        <v>2.66</v>
      </c>
      <c r="Z89">
        <v>2.72</v>
      </c>
      <c r="AA89">
        <v>2.79</v>
      </c>
      <c r="AB89">
        <v>2.85</v>
      </c>
      <c r="AC89">
        <v>2.92</v>
      </c>
      <c r="AD89">
        <v>2.99</v>
      </c>
      <c r="AE89">
        <v>3.07</v>
      </c>
      <c r="AF89">
        <v>3.13</v>
      </c>
      <c r="AG89">
        <v>3.21</v>
      </c>
      <c r="AH89">
        <v>3.29</v>
      </c>
      <c r="AI89">
        <v>3.37</v>
      </c>
      <c r="AJ89">
        <v>3.44</v>
      </c>
      <c r="AK89">
        <v>3.52</v>
      </c>
      <c r="AL89">
        <v>3.61</v>
      </c>
      <c r="AM89">
        <v>3.7</v>
      </c>
      <c r="AN89">
        <v>3.77</v>
      </c>
      <c r="AO89">
        <v>3.87</v>
      </c>
      <c r="AP89">
        <v>3.96</v>
      </c>
      <c r="AQ89">
        <v>4.0599999999999996</v>
      </c>
      <c r="AT89">
        <v>2</v>
      </c>
      <c r="AU89">
        <v>2.04</v>
      </c>
      <c r="AV89">
        <v>2.1</v>
      </c>
      <c r="AW89">
        <v>2.15</v>
      </c>
      <c r="AX89">
        <v>2.2000000000000002</v>
      </c>
      <c r="AY89">
        <v>2.2599999999999998</v>
      </c>
      <c r="AZ89">
        <v>2.31</v>
      </c>
      <c r="BA89">
        <v>2.36</v>
      </c>
      <c r="BB89">
        <v>2.42</v>
      </c>
      <c r="BC89">
        <v>2.48</v>
      </c>
      <c r="BD89">
        <v>2.54</v>
      </c>
      <c r="BE89">
        <v>2.59</v>
      </c>
      <c r="BF89">
        <v>2.66</v>
      </c>
      <c r="BG89">
        <v>2.72</v>
      </c>
      <c r="BH89">
        <v>2.79</v>
      </c>
      <c r="BI89">
        <v>2.85</v>
      </c>
      <c r="BJ89">
        <v>2.92</v>
      </c>
      <c r="BK89">
        <v>2.99</v>
      </c>
      <c r="BL89">
        <v>3.07</v>
      </c>
      <c r="BM89">
        <v>3.13</v>
      </c>
      <c r="BN89">
        <v>3.21</v>
      </c>
      <c r="BO89">
        <v>3.29</v>
      </c>
      <c r="BP89">
        <v>3.37</v>
      </c>
      <c r="BQ89">
        <v>3.44</v>
      </c>
      <c r="BR89">
        <v>3.52</v>
      </c>
      <c r="BS89">
        <v>3.61</v>
      </c>
      <c r="BT89">
        <v>3.7</v>
      </c>
      <c r="BU89">
        <v>3.77</v>
      </c>
      <c r="BV89">
        <v>3.87</v>
      </c>
      <c r="BW89">
        <v>3.96</v>
      </c>
      <c r="BX89">
        <v>4.0599999999999996</v>
      </c>
      <c r="BZ89">
        <v>0.64933373235819158</v>
      </c>
      <c r="CC89">
        <v>0.84069137753659839</v>
      </c>
      <c r="CD89">
        <v>0.85952286439341818</v>
      </c>
      <c r="CE89">
        <v>0.87877617655583062</v>
      </c>
      <c r="CF89">
        <v>0.89846076291068111</v>
      </c>
      <c r="CG89">
        <v>0.91858628399988029</v>
      </c>
      <c r="CJ89">
        <v>0.85952286439341818</v>
      </c>
      <c r="CK89">
        <v>0.88</v>
      </c>
      <c r="CL89">
        <v>0.9</v>
      </c>
      <c r="CO89" t="s">
        <v>40</v>
      </c>
      <c r="CP89">
        <v>2.9411764705882377E-2</v>
      </c>
      <c r="CQ89">
        <v>2.3809523809523725E-2</v>
      </c>
      <c r="CR89">
        <v>2.3255813953488497E-2</v>
      </c>
      <c r="CS89">
        <v>2.7272727272727094E-2</v>
      </c>
      <c r="CT89">
        <v>2.2123893805309856E-2</v>
      </c>
      <c r="CU89">
        <v>2.1645021645021568E-2</v>
      </c>
      <c r="CV89">
        <v>2.5423728813559344E-2</v>
      </c>
      <c r="CW89">
        <v>2.4793388429752088E-2</v>
      </c>
      <c r="CX89">
        <v>2.4193548387096794E-2</v>
      </c>
      <c r="CY89">
        <v>1.968503937007867E-2</v>
      </c>
      <c r="CZ89">
        <v>2.702702702702714E-2</v>
      </c>
      <c r="DA89">
        <v>2.2556390977443629E-2</v>
      </c>
      <c r="DB89">
        <v>2.5735294117646999E-2</v>
      </c>
      <c r="DC89">
        <v>2.1505376344086041E-2</v>
      </c>
      <c r="DD89">
        <v>2.4561403508771874E-2</v>
      </c>
      <c r="DE89">
        <v>2.3972602739726127E-2</v>
      </c>
      <c r="DF89">
        <v>2.6755852842809239E-2</v>
      </c>
      <c r="DG89">
        <v>1.9543973941368097E-2</v>
      </c>
      <c r="DH89">
        <v>2.5559105431309927E-2</v>
      </c>
      <c r="DI89">
        <v>2.4922118380062329E-2</v>
      </c>
      <c r="DJ89">
        <v>2.4316109422492422E-2</v>
      </c>
      <c r="DK89">
        <v>2.0771513353115677E-2</v>
      </c>
      <c r="DL89">
        <v>2.3255813953488393E-2</v>
      </c>
      <c r="DM89">
        <v>2.5568181818181778E-2</v>
      </c>
      <c r="DN89">
        <v>2.4930747922437758E-2</v>
      </c>
      <c r="DO89">
        <v>1.8918918918918875E-2</v>
      </c>
      <c r="DP89">
        <v>2.6525198938992064E-2</v>
      </c>
      <c r="DQ89">
        <v>2.3255813953488334E-2</v>
      </c>
      <c r="DR89">
        <v>2.5252525252525162E-2</v>
      </c>
      <c r="DU89">
        <v>6.0000000000000053E-2</v>
      </c>
    </row>
    <row r="90" spans="1:125" x14ac:dyDescent="0.25">
      <c r="A90">
        <v>16</v>
      </c>
      <c r="C90" t="s">
        <v>173</v>
      </c>
      <c r="E90" t="s">
        <v>176</v>
      </c>
      <c r="CO90" t="s">
        <v>176</v>
      </c>
      <c r="DU90">
        <v>0</v>
      </c>
    </row>
    <row r="91" spans="1:125" x14ac:dyDescent="0.25">
      <c r="A91">
        <v>16</v>
      </c>
      <c r="B91" t="s">
        <v>176</v>
      </c>
      <c r="C91" t="s">
        <v>173</v>
      </c>
      <c r="E91" t="s">
        <v>38</v>
      </c>
      <c r="F91" t="s">
        <v>150</v>
      </c>
      <c r="N91">
        <v>59.12</v>
      </c>
      <c r="O91">
        <v>60.82</v>
      </c>
      <c r="P91">
        <v>63.85</v>
      </c>
      <c r="Q91">
        <v>65.44</v>
      </c>
      <c r="R91">
        <v>67.08</v>
      </c>
      <c r="S91">
        <v>68.760000000000005</v>
      </c>
      <c r="T91">
        <v>74.03</v>
      </c>
      <c r="U91">
        <v>75.88</v>
      </c>
      <c r="V91">
        <v>77.78</v>
      </c>
      <c r="W91">
        <v>79.72</v>
      </c>
      <c r="X91">
        <v>91.49</v>
      </c>
      <c r="Y91">
        <v>93.77</v>
      </c>
      <c r="Z91">
        <v>96.12</v>
      </c>
      <c r="AA91">
        <v>98.52</v>
      </c>
      <c r="AB91">
        <v>99.79</v>
      </c>
      <c r="AC91">
        <v>102.29</v>
      </c>
      <c r="AD91">
        <v>104.84</v>
      </c>
      <c r="AE91">
        <v>107.46</v>
      </c>
      <c r="AF91">
        <v>108.11</v>
      </c>
      <c r="AG91">
        <v>110.81</v>
      </c>
      <c r="AH91">
        <v>113.58</v>
      </c>
      <c r="AI91">
        <v>116.42</v>
      </c>
      <c r="AJ91">
        <v>117.37</v>
      </c>
      <c r="AK91">
        <v>120.31</v>
      </c>
      <c r="AL91">
        <v>123.32</v>
      </c>
      <c r="AM91">
        <v>126.4</v>
      </c>
      <c r="AN91">
        <v>130.84</v>
      </c>
      <c r="AO91">
        <v>134.12</v>
      </c>
      <c r="AP91">
        <v>137.47</v>
      </c>
      <c r="AQ91">
        <v>140.9</v>
      </c>
      <c r="AT91">
        <v>49.53</v>
      </c>
      <c r="AU91">
        <v>53.72</v>
      </c>
      <c r="AV91">
        <v>58.11</v>
      </c>
      <c r="AW91">
        <v>62.7</v>
      </c>
      <c r="AX91">
        <v>65.44</v>
      </c>
      <c r="AY91">
        <v>67.08</v>
      </c>
      <c r="AZ91">
        <v>68.760000000000005</v>
      </c>
      <c r="BA91">
        <v>74.010000000000005</v>
      </c>
      <c r="BB91">
        <v>75.88</v>
      </c>
      <c r="BC91">
        <v>77.78</v>
      </c>
      <c r="BD91">
        <v>79.72</v>
      </c>
      <c r="BE91">
        <v>85.68</v>
      </c>
      <c r="BF91">
        <v>91.91</v>
      </c>
      <c r="BG91">
        <v>96.12</v>
      </c>
      <c r="BH91">
        <v>98.52</v>
      </c>
      <c r="BI91">
        <v>99.79</v>
      </c>
      <c r="BJ91">
        <v>102.29</v>
      </c>
      <c r="BK91">
        <v>104.84</v>
      </c>
      <c r="BL91">
        <v>107.46</v>
      </c>
      <c r="BM91">
        <v>108.11</v>
      </c>
      <c r="BN91">
        <v>110.81</v>
      </c>
      <c r="BO91">
        <v>113.58</v>
      </c>
      <c r="BP91">
        <v>116.42</v>
      </c>
      <c r="BQ91">
        <v>117.37</v>
      </c>
      <c r="BR91">
        <v>120.31</v>
      </c>
      <c r="BS91">
        <v>123.32</v>
      </c>
      <c r="BT91">
        <v>126.4</v>
      </c>
      <c r="BU91">
        <v>130.84</v>
      </c>
      <c r="BV91">
        <v>134.12</v>
      </c>
      <c r="BW91">
        <v>137.47</v>
      </c>
      <c r="BX91">
        <v>140.9</v>
      </c>
      <c r="CC91">
        <v>46.536213428845159</v>
      </c>
      <c r="CD91">
        <v>47.578624609651285</v>
      </c>
      <c r="CE91">
        <v>48.644385800907479</v>
      </c>
      <c r="CF91">
        <v>49.734020042847803</v>
      </c>
      <c r="CG91">
        <v>50.848062091807591</v>
      </c>
      <c r="CJ91">
        <v>35.054938828799997</v>
      </c>
      <c r="CK91">
        <v>38.33</v>
      </c>
      <c r="CL91">
        <v>41.73</v>
      </c>
      <c r="CO91" t="s">
        <v>38</v>
      </c>
      <c r="CP91">
        <v>2.8755074424898559E-2</v>
      </c>
      <c r="CQ91">
        <v>4.9819138441302223E-2</v>
      </c>
      <c r="CR91">
        <v>2.4902114330461963E-2</v>
      </c>
      <c r="CS91">
        <v>2.5061124694376536E-2</v>
      </c>
      <c r="CT91">
        <v>2.5044722719141425E-2</v>
      </c>
      <c r="CU91">
        <v>7.6643397324025531E-2</v>
      </c>
      <c r="CV91">
        <v>2.4989868972038285E-2</v>
      </c>
      <c r="CW91">
        <v>2.5039536109646886E-2</v>
      </c>
      <c r="CX91">
        <v>2.4942144510156822E-2</v>
      </c>
      <c r="CY91">
        <v>0.1476417461113898</v>
      </c>
      <c r="CZ91">
        <v>2.4920756366816059E-2</v>
      </c>
      <c r="DA91">
        <v>2.5061320251679734E-2</v>
      </c>
      <c r="DB91">
        <v>2.4968789013732746E-2</v>
      </c>
      <c r="DC91">
        <v>1.2890783597239244E-2</v>
      </c>
      <c r="DD91">
        <v>2.5052610482012225E-2</v>
      </c>
      <c r="DE91">
        <v>2.4929123081435106E-2</v>
      </c>
      <c r="DF91">
        <v>2.4990461655856451E-2</v>
      </c>
      <c r="DG91">
        <v>6.0487623301694188E-3</v>
      </c>
      <c r="DH91">
        <v>2.4974562945148486E-2</v>
      </c>
      <c r="DI91">
        <v>2.4997743885930835E-2</v>
      </c>
      <c r="DJ91">
        <v>2.5004402183483036E-2</v>
      </c>
      <c r="DK91">
        <v>8.1601099467445704E-3</v>
      </c>
      <c r="DL91">
        <v>2.5048990372326808E-2</v>
      </c>
      <c r="DM91">
        <v>2.5018701687307712E-2</v>
      </c>
      <c r="DN91">
        <v>2.4975673045734777E-2</v>
      </c>
      <c r="DO91">
        <v>3.5126582278480992E-2</v>
      </c>
      <c r="DP91">
        <v>2.5068786303882613E-2</v>
      </c>
      <c r="DQ91">
        <v>2.4977631971368881E-2</v>
      </c>
      <c r="DR91">
        <v>2.4950898377827938E-2</v>
      </c>
      <c r="DU91">
        <v>4.3900000000000006</v>
      </c>
    </row>
    <row r="92" spans="1:125" x14ac:dyDescent="0.25">
      <c r="A92">
        <v>16</v>
      </c>
      <c r="B92" t="s">
        <v>176</v>
      </c>
      <c r="C92" t="s">
        <v>173</v>
      </c>
      <c r="E92" t="s">
        <v>40</v>
      </c>
      <c r="N92">
        <v>2.04</v>
      </c>
      <c r="O92">
        <v>2.1</v>
      </c>
      <c r="P92">
        <v>2.15</v>
      </c>
      <c r="Q92">
        <v>2.2000000000000002</v>
      </c>
      <c r="R92">
        <v>2.2599999999999998</v>
      </c>
      <c r="S92">
        <v>2.31</v>
      </c>
      <c r="T92">
        <v>2.36</v>
      </c>
      <c r="U92">
        <v>2.42</v>
      </c>
      <c r="V92">
        <v>2.48</v>
      </c>
      <c r="W92">
        <v>2.54</v>
      </c>
      <c r="X92">
        <v>2.59</v>
      </c>
      <c r="Y92">
        <v>2.66</v>
      </c>
      <c r="Z92">
        <v>2.72</v>
      </c>
      <c r="AA92">
        <v>2.79</v>
      </c>
      <c r="AB92">
        <v>2.85</v>
      </c>
      <c r="AC92">
        <v>2.92</v>
      </c>
      <c r="AD92">
        <v>2.99</v>
      </c>
      <c r="AE92">
        <v>3.07</v>
      </c>
      <c r="AF92">
        <v>3.13</v>
      </c>
      <c r="AG92">
        <v>3.21</v>
      </c>
      <c r="AH92">
        <v>3.29</v>
      </c>
      <c r="AI92">
        <v>3.37</v>
      </c>
      <c r="AJ92">
        <v>3.44</v>
      </c>
      <c r="AK92">
        <v>3.52</v>
      </c>
      <c r="AL92">
        <v>3.61</v>
      </c>
      <c r="AM92">
        <v>3.7</v>
      </c>
      <c r="AN92">
        <v>3.77</v>
      </c>
      <c r="AO92">
        <v>3.87</v>
      </c>
      <c r="AP92">
        <v>3.96</v>
      </c>
      <c r="AQ92">
        <v>4.0599999999999996</v>
      </c>
      <c r="AT92">
        <v>0.96</v>
      </c>
      <c r="AU92">
        <v>0.99</v>
      </c>
      <c r="AV92">
        <v>1.02</v>
      </c>
      <c r="AW92">
        <v>1.05</v>
      </c>
      <c r="AX92">
        <v>2.2000000000000002</v>
      </c>
      <c r="AY92">
        <v>2.2599999999999998</v>
      </c>
      <c r="AZ92">
        <v>2.31</v>
      </c>
      <c r="BA92">
        <v>2.38</v>
      </c>
      <c r="BB92">
        <v>2.42</v>
      </c>
      <c r="BC92">
        <v>2.48</v>
      </c>
      <c r="BD92">
        <v>2.54</v>
      </c>
      <c r="BE92">
        <v>2.61</v>
      </c>
      <c r="BF92">
        <v>2.68</v>
      </c>
      <c r="BG92">
        <v>2.72</v>
      </c>
      <c r="BH92">
        <v>2.79</v>
      </c>
      <c r="BI92">
        <v>2.85</v>
      </c>
      <c r="BJ92">
        <v>2.92</v>
      </c>
      <c r="BK92">
        <v>2.99</v>
      </c>
      <c r="BL92">
        <v>3.07</v>
      </c>
      <c r="BM92">
        <v>3.13</v>
      </c>
      <c r="BN92">
        <v>3.21</v>
      </c>
      <c r="BO92">
        <v>3.29</v>
      </c>
      <c r="BP92">
        <v>3.37</v>
      </c>
      <c r="BQ92">
        <v>3.44</v>
      </c>
      <c r="BR92">
        <v>3.52</v>
      </c>
      <c r="BS92">
        <v>3.61</v>
      </c>
      <c r="BT92">
        <v>3.7</v>
      </c>
      <c r="BU92">
        <v>3.77</v>
      </c>
      <c r="BV92">
        <v>3.87</v>
      </c>
      <c r="BW92">
        <v>3.96</v>
      </c>
      <c r="BX92">
        <v>4.0599999999999996</v>
      </c>
      <c r="CC92">
        <v>0.84069137753659839</v>
      </c>
      <c r="CD92">
        <v>0.85952286439341818</v>
      </c>
      <c r="CE92">
        <v>0.87877617655583062</v>
      </c>
      <c r="CF92">
        <v>0.89846076291068111</v>
      </c>
      <c r="CG92">
        <v>0.91858628399988029</v>
      </c>
      <c r="CJ92">
        <v>0.8595228643934173</v>
      </c>
      <c r="CK92">
        <v>0.88</v>
      </c>
      <c r="CL92">
        <v>0.9</v>
      </c>
      <c r="CO92" t="s">
        <v>40</v>
      </c>
      <c r="CP92">
        <v>2.9411764705882377E-2</v>
      </c>
      <c r="CQ92">
        <v>2.3809523809523725E-2</v>
      </c>
      <c r="CR92">
        <v>2.3255813953488497E-2</v>
      </c>
      <c r="CS92">
        <v>2.7272727272727094E-2</v>
      </c>
      <c r="CT92">
        <v>2.2123893805309856E-2</v>
      </c>
      <c r="CU92">
        <v>2.1645021645021568E-2</v>
      </c>
      <c r="CV92">
        <v>2.5423728813559344E-2</v>
      </c>
      <c r="CW92">
        <v>2.4793388429752088E-2</v>
      </c>
      <c r="CX92">
        <v>2.4193548387096794E-2</v>
      </c>
      <c r="CY92">
        <v>1.968503937007867E-2</v>
      </c>
      <c r="CZ92">
        <v>2.702702702702714E-2</v>
      </c>
      <c r="DA92">
        <v>2.2556390977443629E-2</v>
      </c>
      <c r="DB92">
        <v>2.5735294117646999E-2</v>
      </c>
      <c r="DC92">
        <v>2.1505376344086041E-2</v>
      </c>
      <c r="DD92">
        <v>2.4561403508771874E-2</v>
      </c>
      <c r="DE92">
        <v>2.3972602739726127E-2</v>
      </c>
      <c r="DF92">
        <v>2.6755852842809239E-2</v>
      </c>
      <c r="DG92">
        <v>1.9543973941368097E-2</v>
      </c>
      <c r="DH92">
        <v>2.5559105431309927E-2</v>
      </c>
      <c r="DI92">
        <v>2.4922118380062329E-2</v>
      </c>
      <c r="DJ92">
        <v>2.4316109422492422E-2</v>
      </c>
      <c r="DK92">
        <v>2.0771513353115677E-2</v>
      </c>
      <c r="DL92">
        <v>2.3255813953488393E-2</v>
      </c>
      <c r="DM92">
        <v>2.5568181818181778E-2</v>
      </c>
      <c r="DN92">
        <v>2.4930747922437758E-2</v>
      </c>
      <c r="DO92">
        <v>1.8918918918918875E-2</v>
      </c>
      <c r="DP92">
        <v>2.6525198938992064E-2</v>
      </c>
      <c r="DQ92">
        <v>2.3255813953488334E-2</v>
      </c>
      <c r="DR92">
        <v>2.5252525252525162E-2</v>
      </c>
      <c r="DU92">
        <v>3.0000000000000027E-2</v>
      </c>
    </row>
    <row r="93" spans="1:125" x14ac:dyDescent="0.25">
      <c r="A93">
        <v>16</v>
      </c>
      <c r="C93" t="s">
        <v>173</v>
      </c>
      <c r="E93" t="s">
        <v>177</v>
      </c>
      <c r="CG93" t="s">
        <v>289</v>
      </c>
      <c r="CO93" t="s">
        <v>177</v>
      </c>
      <c r="DU93">
        <v>0</v>
      </c>
    </row>
    <row r="94" spans="1:125" x14ac:dyDescent="0.25">
      <c r="A94">
        <v>16</v>
      </c>
      <c r="B94" t="s">
        <v>177</v>
      </c>
      <c r="C94" t="s">
        <v>173</v>
      </c>
      <c r="D94">
        <v>16</v>
      </c>
      <c r="E94" t="s">
        <v>38</v>
      </c>
      <c r="F94" t="s">
        <v>128</v>
      </c>
      <c r="N94">
        <v>9.93</v>
      </c>
      <c r="O94">
        <v>10.220000000000001</v>
      </c>
      <c r="P94">
        <v>10.6</v>
      </c>
      <c r="Q94">
        <v>10.87</v>
      </c>
      <c r="R94">
        <v>11.14</v>
      </c>
      <c r="S94">
        <v>11.42</v>
      </c>
      <c r="T94">
        <v>12.03</v>
      </c>
      <c r="U94">
        <v>12.33</v>
      </c>
      <c r="V94">
        <v>12.64</v>
      </c>
      <c r="W94">
        <v>12.95</v>
      </c>
      <c r="X94">
        <v>14.2</v>
      </c>
      <c r="Y94">
        <v>14.56</v>
      </c>
      <c r="Z94">
        <v>14.92</v>
      </c>
      <c r="AA94">
        <v>15.29</v>
      </c>
      <c r="AB94">
        <v>15.54</v>
      </c>
      <c r="AC94">
        <v>15.93</v>
      </c>
      <c r="AD94">
        <v>16.32</v>
      </c>
      <c r="AE94">
        <v>16.73</v>
      </c>
      <c r="AF94">
        <v>16.93</v>
      </c>
      <c r="AG94">
        <v>17.350000000000001</v>
      </c>
      <c r="AH94">
        <v>17.78</v>
      </c>
      <c r="AI94">
        <v>18.23</v>
      </c>
      <c r="AJ94">
        <v>18.47</v>
      </c>
      <c r="AK94">
        <v>18.93</v>
      </c>
      <c r="AL94">
        <v>19.399999999999999</v>
      </c>
      <c r="AM94">
        <v>19.89</v>
      </c>
      <c r="AN94">
        <v>20.48</v>
      </c>
      <c r="AO94">
        <v>20.99</v>
      </c>
      <c r="AP94">
        <v>21.51</v>
      </c>
      <c r="AQ94">
        <v>22.05</v>
      </c>
      <c r="AT94">
        <v>11.13</v>
      </c>
      <c r="AU94">
        <v>9.93</v>
      </c>
      <c r="AV94">
        <v>10.220000000000001</v>
      </c>
      <c r="AW94">
        <v>10.6</v>
      </c>
      <c r="AX94">
        <v>10.87</v>
      </c>
      <c r="AY94">
        <v>11.14</v>
      </c>
      <c r="AZ94">
        <v>11.42</v>
      </c>
      <c r="BA94">
        <v>12.03</v>
      </c>
      <c r="BB94">
        <v>12.33</v>
      </c>
      <c r="BC94">
        <v>12.64</v>
      </c>
      <c r="BD94">
        <v>12.95</v>
      </c>
      <c r="BE94">
        <v>14.2</v>
      </c>
      <c r="BF94">
        <v>14.56</v>
      </c>
      <c r="BG94">
        <v>14.92</v>
      </c>
      <c r="BH94">
        <v>15.29</v>
      </c>
      <c r="BI94">
        <v>15.54</v>
      </c>
      <c r="BJ94">
        <v>15.93</v>
      </c>
      <c r="BK94">
        <v>16.32</v>
      </c>
      <c r="BL94">
        <v>16.73</v>
      </c>
      <c r="BM94">
        <v>16.93</v>
      </c>
      <c r="BN94">
        <v>17.350000000000001</v>
      </c>
      <c r="BO94">
        <v>17.78</v>
      </c>
      <c r="BP94">
        <v>18.23</v>
      </c>
      <c r="BQ94">
        <v>18.47</v>
      </c>
      <c r="BR94">
        <v>18.93</v>
      </c>
      <c r="BS94">
        <v>19.399999999999999</v>
      </c>
      <c r="BT94">
        <v>19.89</v>
      </c>
      <c r="BU94">
        <v>20.48</v>
      </c>
      <c r="BV94">
        <v>20.99</v>
      </c>
      <c r="BW94">
        <v>21.51</v>
      </c>
      <c r="BX94">
        <v>22.05</v>
      </c>
      <c r="CC94">
        <v>6.6363946587685954</v>
      </c>
      <c r="CD94">
        <v>6.7850498991250117</v>
      </c>
      <c r="CE94">
        <v>6.937035016865412</v>
      </c>
      <c r="CF94">
        <v>7.092424601243196</v>
      </c>
      <c r="CG94">
        <v>7.2512949123110433</v>
      </c>
      <c r="CJ94">
        <v>12.22</v>
      </c>
      <c r="CK94">
        <v>7.09</v>
      </c>
      <c r="CL94">
        <v>7.25</v>
      </c>
      <c r="CO94" t="s">
        <v>38</v>
      </c>
      <c r="CP94">
        <v>2.9204431017119933E-2</v>
      </c>
      <c r="CQ94">
        <v>3.7181996086105576E-2</v>
      </c>
      <c r="CR94">
        <v>2.5471698113207507E-2</v>
      </c>
      <c r="CS94">
        <v>2.4839006439742538E-2</v>
      </c>
      <c r="CT94">
        <v>2.5134649910233335E-2</v>
      </c>
      <c r="CU94">
        <v>5.3415061295971927E-2</v>
      </c>
      <c r="CV94">
        <v>2.4937655860349187E-2</v>
      </c>
      <c r="CW94">
        <v>2.5141930251419344E-2</v>
      </c>
      <c r="CX94">
        <v>2.4525316455696101E-2</v>
      </c>
      <c r="CY94">
        <v>9.6525096525096526E-2</v>
      </c>
      <c r="CZ94">
        <v>2.5352112676056426E-2</v>
      </c>
      <c r="DA94">
        <v>2.4725274725274686E-2</v>
      </c>
      <c r="DB94">
        <v>2.4798927613940966E-2</v>
      </c>
      <c r="DC94">
        <v>1.6350555918901243E-2</v>
      </c>
      <c r="DD94">
        <v>2.5096525096525133E-2</v>
      </c>
      <c r="DE94">
        <v>2.4482109227871977E-2</v>
      </c>
      <c r="DF94">
        <v>2.5122549019607851E-2</v>
      </c>
      <c r="DG94">
        <v>1.1954572624028648E-2</v>
      </c>
      <c r="DH94">
        <v>2.4808033077377539E-2</v>
      </c>
      <c r="DI94">
        <v>2.4783861671469721E-2</v>
      </c>
      <c r="DJ94">
        <v>2.530933633295834E-2</v>
      </c>
      <c r="DK94">
        <v>1.3165112452002107E-2</v>
      </c>
      <c r="DL94">
        <v>2.4905251759610225E-2</v>
      </c>
      <c r="DM94">
        <v>2.4828314844162647E-2</v>
      </c>
      <c r="DN94">
        <v>2.5257731958762991E-2</v>
      </c>
      <c r="DO94">
        <v>2.9663147310206125E-2</v>
      </c>
      <c r="DP94">
        <v>2.4902343749999903E-2</v>
      </c>
      <c r="DQ94">
        <v>2.4773701762744314E-2</v>
      </c>
      <c r="DR94">
        <v>2.5104602510460209E-2</v>
      </c>
      <c r="DU94">
        <v>0.29000000000000092</v>
      </c>
    </row>
    <row r="95" spans="1:125" x14ac:dyDescent="0.25">
      <c r="A95">
        <v>16</v>
      </c>
      <c r="B95" t="s">
        <v>177</v>
      </c>
      <c r="C95" t="s">
        <v>173</v>
      </c>
      <c r="D95">
        <v>16</v>
      </c>
      <c r="E95" t="s">
        <v>40</v>
      </c>
      <c r="N95">
        <v>2.04</v>
      </c>
      <c r="O95">
        <v>2.1</v>
      </c>
      <c r="P95">
        <v>2.15</v>
      </c>
      <c r="Q95">
        <v>2.2000000000000002</v>
      </c>
      <c r="R95">
        <v>2.2599999999999998</v>
      </c>
      <c r="S95">
        <v>2.31</v>
      </c>
      <c r="T95">
        <v>2.36</v>
      </c>
      <c r="U95">
        <v>2.42</v>
      </c>
      <c r="V95">
        <v>2.48</v>
      </c>
      <c r="W95">
        <v>2.54</v>
      </c>
      <c r="X95">
        <v>2.59</v>
      </c>
      <c r="Y95">
        <v>2.66</v>
      </c>
      <c r="Z95">
        <v>2.72</v>
      </c>
      <c r="AA95">
        <v>2.79</v>
      </c>
      <c r="AB95">
        <v>2.85</v>
      </c>
      <c r="AC95">
        <v>2.92</v>
      </c>
      <c r="AD95">
        <v>2.99</v>
      </c>
      <c r="AE95">
        <v>3.07</v>
      </c>
      <c r="AF95">
        <v>3.13</v>
      </c>
      <c r="AG95">
        <v>3.21</v>
      </c>
      <c r="AH95">
        <v>3.29</v>
      </c>
      <c r="AI95">
        <v>3.37</v>
      </c>
      <c r="AJ95">
        <v>3.44</v>
      </c>
      <c r="AK95">
        <v>3.52</v>
      </c>
      <c r="AL95">
        <v>3.61</v>
      </c>
      <c r="AM95">
        <v>3.7</v>
      </c>
      <c r="AN95">
        <v>3.77</v>
      </c>
      <c r="AO95">
        <v>3.87</v>
      </c>
      <c r="AP95">
        <v>3.96</v>
      </c>
      <c r="AQ95">
        <v>4.0599999999999996</v>
      </c>
      <c r="AT95">
        <v>2</v>
      </c>
      <c r="AU95">
        <v>2.04</v>
      </c>
      <c r="AV95">
        <v>2.1</v>
      </c>
      <c r="AW95">
        <v>2.15</v>
      </c>
      <c r="AX95">
        <v>2.2000000000000002</v>
      </c>
      <c r="AY95">
        <v>2.2599999999999998</v>
      </c>
      <c r="AZ95">
        <v>2.31</v>
      </c>
      <c r="BA95">
        <v>2.36</v>
      </c>
      <c r="BB95">
        <v>2.42</v>
      </c>
      <c r="BC95">
        <v>2.48</v>
      </c>
      <c r="BD95">
        <v>2.54</v>
      </c>
      <c r="BE95">
        <v>2.59</v>
      </c>
      <c r="BF95">
        <v>2.66</v>
      </c>
      <c r="BG95">
        <v>2.72</v>
      </c>
      <c r="BH95">
        <v>2.79</v>
      </c>
      <c r="BI95">
        <v>2.85</v>
      </c>
      <c r="BJ95">
        <v>2.92</v>
      </c>
      <c r="BK95">
        <v>2.99</v>
      </c>
      <c r="BL95">
        <v>3.07</v>
      </c>
      <c r="BM95">
        <v>3.13</v>
      </c>
      <c r="BN95">
        <v>3.21</v>
      </c>
      <c r="BO95">
        <v>3.29</v>
      </c>
      <c r="BP95">
        <v>3.37</v>
      </c>
      <c r="BQ95">
        <v>3.44</v>
      </c>
      <c r="BR95">
        <v>3.52</v>
      </c>
      <c r="BS95">
        <v>3.61</v>
      </c>
      <c r="BT95">
        <v>3.7</v>
      </c>
      <c r="BU95">
        <v>3.77</v>
      </c>
      <c r="BV95">
        <v>3.87</v>
      </c>
      <c r="BW95">
        <v>3.96</v>
      </c>
      <c r="BX95">
        <v>4.0599999999999996</v>
      </c>
      <c r="BZ95">
        <v>0.64933373235819158</v>
      </c>
      <c r="CC95">
        <v>0.84069137753659839</v>
      </c>
      <c r="CD95">
        <v>0.85952286439341818</v>
      </c>
      <c r="CE95">
        <v>0.87877617655583062</v>
      </c>
      <c r="CF95">
        <v>0.89846076291068111</v>
      </c>
      <c r="CG95">
        <v>0.91858628399988029</v>
      </c>
      <c r="CJ95">
        <v>0.85952286439341818</v>
      </c>
      <c r="CK95">
        <v>0.88</v>
      </c>
      <c r="CL95">
        <v>0.92</v>
      </c>
      <c r="CO95" t="s">
        <v>40</v>
      </c>
      <c r="CP95">
        <v>2.9411764705882377E-2</v>
      </c>
      <c r="CQ95">
        <v>2.3809523809523725E-2</v>
      </c>
      <c r="CR95">
        <v>2.3255813953488497E-2</v>
      </c>
      <c r="CS95">
        <v>2.7272727272727094E-2</v>
      </c>
      <c r="CT95">
        <v>2.2123893805309856E-2</v>
      </c>
      <c r="CU95">
        <v>2.1645021645021568E-2</v>
      </c>
      <c r="CV95">
        <v>2.5423728813559344E-2</v>
      </c>
      <c r="CW95">
        <v>2.4793388429752088E-2</v>
      </c>
      <c r="CX95">
        <v>2.4193548387096794E-2</v>
      </c>
      <c r="CY95">
        <v>1.968503937007867E-2</v>
      </c>
      <c r="CZ95">
        <v>2.702702702702714E-2</v>
      </c>
      <c r="DA95">
        <v>2.2556390977443629E-2</v>
      </c>
      <c r="DB95">
        <v>2.5735294117646999E-2</v>
      </c>
      <c r="DC95">
        <v>2.1505376344086041E-2</v>
      </c>
      <c r="DD95">
        <v>2.4561403508771874E-2</v>
      </c>
      <c r="DE95">
        <v>2.3972602739726127E-2</v>
      </c>
      <c r="DF95">
        <v>2.6755852842809239E-2</v>
      </c>
      <c r="DG95">
        <v>1.9543973941368097E-2</v>
      </c>
      <c r="DH95">
        <v>2.5559105431309927E-2</v>
      </c>
      <c r="DI95">
        <v>2.4922118380062329E-2</v>
      </c>
      <c r="DJ95">
        <v>2.4316109422492422E-2</v>
      </c>
      <c r="DK95">
        <v>2.0771513353115677E-2</v>
      </c>
      <c r="DL95">
        <v>2.3255813953488393E-2</v>
      </c>
      <c r="DM95">
        <v>2.5568181818181778E-2</v>
      </c>
      <c r="DN95">
        <v>2.4930747922437758E-2</v>
      </c>
      <c r="DO95">
        <v>1.8918918918918875E-2</v>
      </c>
      <c r="DP95">
        <v>2.6525198938992064E-2</v>
      </c>
      <c r="DQ95">
        <v>2.3255813953488334E-2</v>
      </c>
      <c r="DR95">
        <v>2.5252525252525162E-2</v>
      </c>
      <c r="DU95">
        <v>6.0000000000000053E-2</v>
      </c>
    </row>
    <row r="96" spans="1:125" x14ac:dyDescent="0.25">
      <c r="A96">
        <v>17</v>
      </c>
      <c r="C96" t="s">
        <v>178</v>
      </c>
      <c r="D96">
        <v>17</v>
      </c>
      <c r="E96" t="s">
        <v>179</v>
      </c>
      <c r="CG96" t="s">
        <v>289</v>
      </c>
      <c r="CO96" t="s">
        <v>179</v>
      </c>
      <c r="DU96">
        <v>0</v>
      </c>
    </row>
    <row r="97" spans="1:125" x14ac:dyDescent="0.25">
      <c r="A97">
        <v>17</v>
      </c>
      <c r="B97" t="s">
        <v>179</v>
      </c>
      <c r="C97" t="s">
        <v>178</v>
      </c>
      <c r="D97">
        <v>17</v>
      </c>
      <c r="E97" t="s">
        <v>38</v>
      </c>
      <c r="F97" t="s">
        <v>128</v>
      </c>
      <c r="N97">
        <v>19.2</v>
      </c>
      <c r="O97">
        <v>19.75</v>
      </c>
      <c r="P97">
        <v>20.170000000000002</v>
      </c>
      <c r="Q97">
        <v>20.68</v>
      </c>
      <c r="R97">
        <v>21.19</v>
      </c>
      <c r="S97">
        <v>21.72</v>
      </c>
      <c r="T97">
        <v>22.96</v>
      </c>
      <c r="U97">
        <v>23.54</v>
      </c>
      <c r="V97">
        <v>24.13</v>
      </c>
      <c r="W97">
        <v>24.73</v>
      </c>
      <c r="X97">
        <v>26.62</v>
      </c>
      <c r="Y97">
        <v>27.29</v>
      </c>
      <c r="Z97">
        <v>27.97</v>
      </c>
      <c r="AA97">
        <v>28.67</v>
      </c>
      <c r="AB97">
        <v>30.94</v>
      </c>
      <c r="AC97">
        <v>31.72</v>
      </c>
      <c r="AD97">
        <v>32.51</v>
      </c>
      <c r="AE97">
        <v>33.32</v>
      </c>
      <c r="AF97">
        <v>34.159999999999997</v>
      </c>
      <c r="AG97">
        <v>35.020000000000003</v>
      </c>
      <c r="AH97">
        <v>35.89</v>
      </c>
      <c r="AI97">
        <v>36.79</v>
      </c>
      <c r="AJ97">
        <v>38.25</v>
      </c>
      <c r="AK97">
        <v>39.21</v>
      </c>
      <c r="AL97">
        <v>40.19</v>
      </c>
      <c r="AM97">
        <v>41.19</v>
      </c>
      <c r="AN97">
        <v>42.36</v>
      </c>
      <c r="AO97">
        <v>43.42</v>
      </c>
      <c r="AP97">
        <v>44.5</v>
      </c>
      <c r="AQ97">
        <v>45.62</v>
      </c>
      <c r="AT97">
        <v>21.92</v>
      </c>
      <c r="AU97">
        <v>19.2</v>
      </c>
      <c r="AV97">
        <v>19.75</v>
      </c>
      <c r="AW97">
        <v>20.170000000000002</v>
      </c>
      <c r="AX97">
        <v>20.68</v>
      </c>
      <c r="AY97">
        <v>21.19</v>
      </c>
      <c r="AZ97">
        <v>21.72</v>
      </c>
      <c r="BA97">
        <v>22.96</v>
      </c>
      <c r="BB97">
        <v>23.54</v>
      </c>
      <c r="BC97">
        <v>24.13</v>
      </c>
      <c r="BD97">
        <v>24.73</v>
      </c>
      <c r="BE97">
        <v>26.62</v>
      </c>
      <c r="BF97">
        <v>27.29</v>
      </c>
      <c r="BG97">
        <v>27.97</v>
      </c>
      <c r="BH97">
        <v>28.67</v>
      </c>
      <c r="BI97">
        <v>30.94</v>
      </c>
      <c r="BJ97">
        <v>31.72</v>
      </c>
      <c r="BK97">
        <v>32.51</v>
      </c>
      <c r="BL97">
        <v>33.32</v>
      </c>
      <c r="BM97">
        <v>34.159999999999997</v>
      </c>
      <c r="BN97">
        <v>35.020000000000003</v>
      </c>
      <c r="BO97">
        <v>35.89</v>
      </c>
      <c r="BP97">
        <v>36.79</v>
      </c>
      <c r="BQ97">
        <v>38.25</v>
      </c>
      <c r="BR97">
        <v>39.21</v>
      </c>
      <c r="BS97">
        <v>40.19</v>
      </c>
      <c r="BT97">
        <v>41.19</v>
      </c>
      <c r="BU97">
        <v>42.36</v>
      </c>
      <c r="BV97">
        <v>43.42</v>
      </c>
      <c r="BW97">
        <v>44.5</v>
      </c>
      <c r="BX97">
        <v>45.62</v>
      </c>
      <c r="CC97">
        <v>20.496157685593193</v>
      </c>
      <c r="CD97">
        <v>20.955271617750476</v>
      </c>
      <c r="CE97">
        <v>21.424669701988083</v>
      </c>
      <c r="CF97">
        <v>21.904582303312619</v>
      </c>
      <c r="CG97">
        <v>22.395244946906821</v>
      </c>
      <c r="CJ97">
        <v>20.347543065600004</v>
      </c>
      <c r="CK97">
        <v>21.42</v>
      </c>
      <c r="CL97">
        <v>21.9</v>
      </c>
      <c r="CO97" t="s">
        <v>38</v>
      </c>
      <c r="CP97">
        <v>2.864583333333337E-2</v>
      </c>
      <c r="CQ97">
        <v>2.1265822784810214E-2</v>
      </c>
      <c r="CR97">
        <v>2.528507684680208E-2</v>
      </c>
      <c r="CS97">
        <v>2.4661508704061971E-2</v>
      </c>
      <c r="CT97">
        <v>2.5011798017932872E-2</v>
      </c>
      <c r="CU97">
        <v>5.7090239410681497E-2</v>
      </c>
      <c r="CV97">
        <v>2.5261324041811771E-2</v>
      </c>
      <c r="CW97">
        <v>2.5063721325403562E-2</v>
      </c>
      <c r="CX97">
        <v>2.4865312888520574E-2</v>
      </c>
      <c r="CY97">
        <v>7.6425394257986279E-2</v>
      </c>
      <c r="CZ97">
        <v>2.5169045830202786E-2</v>
      </c>
      <c r="DA97">
        <v>2.4917552216929269E-2</v>
      </c>
      <c r="DB97">
        <v>2.5026814444047297E-2</v>
      </c>
      <c r="DC97">
        <v>7.9176839902336912E-2</v>
      </c>
      <c r="DD97">
        <v>2.5210084033613366E-2</v>
      </c>
      <c r="DE97">
        <v>2.4905422446406027E-2</v>
      </c>
      <c r="DF97">
        <v>2.4915410642879186E-2</v>
      </c>
      <c r="DG97">
        <v>2.5210084033613335E-2</v>
      </c>
      <c r="DH97">
        <v>2.5175644028103239E-2</v>
      </c>
      <c r="DI97">
        <v>2.4842946887492785E-2</v>
      </c>
      <c r="DJ97">
        <v>2.5076623014767305E-2</v>
      </c>
      <c r="DK97">
        <v>3.9684696928513209E-2</v>
      </c>
      <c r="DL97">
        <v>2.5098039215686298E-2</v>
      </c>
      <c r="DM97">
        <v>2.4993624075490866E-2</v>
      </c>
      <c r="DN97">
        <v>2.4881811395869622E-2</v>
      </c>
      <c r="DO97">
        <v>2.840495265841228E-2</v>
      </c>
      <c r="DP97">
        <v>2.5023607176581735E-2</v>
      </c>
      <c r="DQ97">
        <v>2.4873330262551778E-2</v>
      </c>
      <c r="DR97">
        <v>2.5168539325842638E-2</v>
      </c>
      <c r="DU97">
        <v>0.55000000000000071</v>
      </c>
    </row>
    <row r="98" spans="1:125" x14ac:dyDescent="0.25">
      <c r="A98">
        <v>17</v>
      </c>
      <c r="B98" t="s">
        <v>179</v>
      </c>
      <c r="C98" t="s">
        <v>178</v>
      </c>
      <c r="D98">
        <v>17</v>
      </c>
      <c r="E98" t="s">
        <v>40</v>
      </c>
      <c r="N98">
        <v>4.59</v>
      </c>
      <c r="O98">
        <v>4.72</v>
      </c>
      <c r="P98">
        <v>4.82</v>
      </c>
      <c r="Q98">
        <v>4.9400000000000004</v>
      </c>
      <c r="R98">
        <v>5.07</v>
      </c>
      <c r="S98">
        <v>5.19</v>
      </c>
      <c r="T98">
        <v>5.3</v>
      </c>
      <c r="U98">
        <v>5.43</v>
      </c>
      <c r="V98">
        <v>5.57</v>
      </c>
      <c r="W98">
        <v>5.7</v>
      </c>
      <c r="X98">
        <v>5.82</v>
      </c>
      <c r="Y98">
        <v>5.96</v>
      </c>
      <c r="Z98">
        <v>6.11</v>
      </c>
      <c r="AA98">
        <v>6.27</v>
      </c>
      <c r="AB98">
        <v>6.39</v>
      </c>
      <c r="AC98">
        <v>6.55</v>
      </c>
      <c r="AD98">
        <v>6.72</v>
      </c>
      <c r="AE98">
        <v>6.88</v>
      </c>
      <c r="AF98">
        <v>7.02</v>
      </c>
      <c r="AG98">
        <v>7.2</v>
      </c>
      <c r="AH98">
        <v>7.38</v>
      </c>
      <c r="AI98">
        <v>7.56</v>
      </c>
      <c r="AJ98">
        <v>7.71</v>
      </c>
      <c r="AK98">
        <v>7.91</v>
      </c>
      <c r="AL98">
        <v>8.11</v>
      </c>
      <c r="AM98">
        <v>8.31</v>
      </c>
      <c r="AN98">
        <v>8.4700000000000006</v>
      </c>
      <c r="AO98">
        <v>8.69</v>
      </c>
      <c r="AP98">
        <v>8.9</v>
      </c>
      <c r="AQ98">
        <v>9.1300000000000008</v>
      </c>
      <c r="AT98">
        <v>4.4800000000000004</v>
      </c>
      <c r="AU98">
        <v>4.59</v>
      </c>
      <c r="AV98">
        <v>4.72</v>
      </c>
      <c r="AW98">
        <v>4.82</v>
      </c>
      <c r="AX98">
        <v>4.9400000000000004</v>
      </c>
      <c r="AY98">
        <v>5.07</v>
      </c>
      <c r="AZ98">
        <v>5.19</v>
      </c>
      <c r="BA98">
        <v>5.3</v>
      </c>
      <c r="BB98">
        <v>5.43</v>
      </c>
      <c r="BC98">
        <v>5.57</v>
      </c>
      <c r="BD98">
        <v>5.7</v>
      </c>
      <c r="BE98">
        <v>5.82</v>
      </c>
      <c r="BF98">
        <v>5.96</v>
      </c>
      <c r="BG98">
        <v>6.11</v>
      </c>
      <c r="BH98">
        <v>6.27</v>
      </c>
      <c r="BI98">
        <v>6.39</v>
      </c>
      <c r="BJ98">
        <v>6.55</v>
      </c>
      <c r="BK98">
        <v>6.72</v>
      </c>
      <c r="BL98">
        <v>6.88</v>
      </c>
      <c r="BM98">
        <v>7.02</v>
      </c>
      <c r="BN98">
        <v>7.2</v>
      </c>
      <c r="BO98">
        <v>7.38</v>
      </c>
      <c r="BP98">
        <v>7.56</v>
      </c>
      <c r="BQ98">
        <v>7.71</v>
      </c>
      <c r="BR98">
        <v>7.91</v>
      </c>
      <c r="BS98">
        <v>8.11</v>
      </c>
      <c r="BT98">
        <v>8.31</v>
      </c>
      <c r="BU98">
        <v>8.4700000000000006</v>
      </c>
      <c r="BV98">
        <v>8.69</v>
      </c>
      <c r="BW98">
        <v>8.9</v>
      </c>
      <c r="BX98">
        <v>9.1300000000000008</v>
      </c>
      <c r="BZ98">
        <v>0.29156846178466267</v>
      </c>
      <c r="CC98">
        <v>3.7524898194769607</v>
      </c>
      <c r="CD98">
        <v>3.8365455914332443</v>
      </c>
      <c r="CE98">
        <v>3.9224842126813488</v>
      </c>
      <c r="CF98">
        <v>4.0103478590454102</v>
      </c>
      <c r="CG98">
        <v>4.1001796510880277</v>
      </c>
      <c r="CJ98">
        <v>3.271794508799998</v>
      </c>
      <c r="CK98">
        <v>3.92</v>
      </c>
      <c r="CL98">
        <v>4.01</v>
      </c>
      <c r="CO98" t="s">
        <v>40</v>
      </c>
      <c r="CP98">
        <v>2.8322440087145948E-2</v>
      </c>
      <c r="CQ98">
        <v>2.1186440677966215E-2</v>
      </c>
      <c r="CR98">
        <v>2.4896265560165994E-2</v>
      </c>
      <c r="CS98">
        <v>2.6315789473684188E-2</v>
      </c>
      <c r="CT98">
        <v>2.3668639053254458E-2</v>
      </c>
      <c r="CU98">
        <v>2.1194605009633799E-2</v>
      </c>
      <c r="CV98">
        <v>2.4528301886792434E-2</v>
      </c>
      <c r="CW98">
        <v>2.5782688766114288E-2</v>
      </c>
      <c r="CX98">
        <v>2.3339317773788129E-2</v>
      </c>
      <c r="CY98">
        <v>2.1052631578947385E-2</v>
      </c>
      <c r="CZ98">
        <v>2.4054982817869358E-2</v>
      </c>
      <c r="DA98">
        <v>2.516778523489939E-2</v>
      </c>
      <c r="DB98">
        <v>2.6186579378068616E-2</v>
      </c>
      <c r="DC98">
        <v>1.9138755980861261E-2</v>
      </c>
      <c r="DD98">
        <v>2.5039123630672951E-2</v>
      </c>
      <c r="DE98">
        <v>2.5954198473282432E-2</v>
      </c>
      <c r="DF98">
        <v>2.3809523809523832E-2</v>
      </c>
      <c r="DG98">
        <v>2.0348837209302278E-2</v>
      </c>
      <c r="DH98">
        <v>2.564102564102573E-2</v>
      </c>
      <c r="DI98">
        <v>2.499999999999996E-2</v>
      </c>
      <c r="DJ98">
        <v>2.4390243902438987E-2</v>
      </c>
      <c r="DK98">
        <v>1.9841269841269889E-2</v>
      </c>
      <c r="DL98">
        <v>2.5940337224383939E-2</v>
      </c>
      <c r="DM98">
        <v>2.5284450063211034E-2</v>
      </c>
      <c r="DN98">
        <v>2.4660912453760921E-2</v>
      </c>
      <c r="DO98">
        <v>1.9253910950661868E-2</v>
      </c>
      <c r="DP98">
        <v>2.5974025974025837E-2</v>
      </c>
      <c r="DQ98">
        <v>2.4165707710011607E-2</v>
      </c>
      <c r="DR98">
        <v>2.584269662921353E-2</v>
      </c>
      <c r="DU98">
        <v>0.12999999999999989</v>
      </c>
    </row>
    <row r="99" spans="1:125" x14ac:dyDescent="0.25">
      <c r="A99">
        <v>18</v>
      </c>
      <c r="C99" t="s">
        <v>180</v>
      </c>
      <c r="D99">
        <v>18</v>
      </c>
      <c r="E99" t="s">
        <v>181</v>
      </c>
      <c r="CG99" t="s">
        <v>289</v>
      </c>
      <c r="CO99" t="s">
        <v>181</v>
      </c>
      <c r="DU99">
        <v>0</v>
      </c>
    </row>
    <row r="100" spans="1:125" x14ac:dyDescent="0.25">
      <c r="A100">
        <v>18</v>
      </c>
      <c r="B100" t="s">
        <v>181</v>
      </c>
      <c r="C100" t="s">
        <v>180</v>
      </c>
      <c r="D100">
        <v>18</v>
      </c>
      <c r="E100" t="s">
        <v>38</v>
      </c>
      <c r="F100" t="s">
        <v>128</v>
      </c>
      <c r="N100">
        <v>15.65</v>
      </c>
      <c r="O100">
        <v>16.100000000000001</v>
      </c>
      <c r="P100">
        <v>16.61</v>
      </c>
      <c r="Q100">
        <v>17.03</v>
      </c>
      <c r="R100">
        <v>17.45</v>
      </c>
      <c r="S100">
        <v>17.89</v>
      </c>
      <c r="T100">
        <v>18.690000000000001</v>
      </c>
      <c r="U100">
        <v>19.16</v>
      </c>
      <c r="V100">
        <v>19.64</v>
      </c>
      <c r="W100">
        <v>20.13</v>
      </c>
      <c r="X100">
        <v>21.22</v>
      </c>
      <c r="Y100">
        <v>21.75</v>
      </c>
      <c r="Z100">
        <v>22.29</v>
      </c>
      <c r="AA100">
        <v>22.85</v>
      </c>
      <c r="AB100">
        <v>23.94</v>
      </c>
      <c r="AC100">
        <v>24.54</v>
      </c>
      <c r="AD100">
        <v>25.15</v>
      </c>
      <c r="AE100">
        <v>25.78</v>
      </c>
      <c r="AF100">
        <v>27.51</v>
      </c>
      <c r="AG100">
        <v>28.2</v>
      </c>
      <c r="AH100">
        <v>28.91</v>
      </c>
      <c r="AI100">
        <v>29.63</v>
      </c>
      <c r="AJ100">
        <v>31.08</v>
      </c>
      <c r="AK100">
        <v>31.86</v>
      </c>
      <c r="AL100">
        <v>32.659999999999997</v>
      </c>
      <c r="AM100">
        <v>33.47</v>
      </c>
      <c r="AN100">
        <v>33.74</v>
      </c>
      <c r="AO100">
        <v>34.58</v>
      </c>
      <c r="AP100">
        <v>35.450000000000003</v>
      </c>
      <c r="AQ100">
        <v>36.33</v>
      </c>
      <c r="AT100">
        <v>17.16</v>
      </c>
      <c r="AU100">
        <v>15.65</v>
      </c>
      <c r="AV100">
        <v>16.100000000000001</v>
      </c>
      <c r="AW100">
        <v>16.61</v>
      </c>
      <c r="AX100">
        <v>17.03</v>
      </c>
      <c r="AY100">
        <v>17.45</v>
      </c>
      <c r="AZ100">
        <v>17.89</v>
      </c>
      <c r="BA100">
        <v>18.690000000000001</v>
      </c>
      <c r="BB100">
        <v>19.16</v>
      </c>
      <c r="BC100">
        <v>19.64</v>
      </c>
      <c r="BD100">
        <v>20.13</v>
      </c>
      <c r="BE100">
        <v>21.22</v>
      </c>
      <c r="BF100">
        <v>21.75</v>
      </c>
      <c r="BG100">
        <v>22.29</v>
      </c>
      <c r="BH100">
        <v>22.85</v>
      </c>
      <c r="BI100">
        <v>23.94</v>
      </c>
      <c r="BJ100">
        <v>24.54</v>
      </c>
      <c r="BK100">
        <v>25.15</v>
      </c>
      <c r="BL100">
        <v>25.78</v>
      </c>
      <c r="BM100">
        <v>27.51</v>
      </c>
      <c r="BN100">
        <v>28.2</v>
      </c>
      <c r="BO100">
        <v>28.91</v>
      </c>
      <c r="BP100">
        <v>29.63</v>
      </c>
      <c r="BQ100">
        <v>31.08</v>
      </c>
      <c r="BR100">
        <v>31.86</v>
      </c>
      <c r="BS100">
        <v>32.659999999999997</v>
      </c>
      <c r="BT100">
        <v>33.47</v>
      </c>
      <c r="BU100">
        <v>33.74</v>
      </c>
      <c r="BV100">
        <v>34.58</v>
      </c>
      <c r="BW100">
        <v>35.450000000000003</v>
      </c>
      <c r="BX100">
        <v>36.33</v>
      </c>
      <c r="CC100">
        <v>14.188851847895394</v>
      </c>
      <c r="CD100">
        <v>14.506682129288249</v>
      </c>
      <c r="CE100">
        <v>14.831631808984307</v>
      </c>
      <c r="CF100">
        <v>15.163860361505552</v>
      </c>
      <c r="CG100">
        <v>15.503530833603277</v>
      </c>
      <c r="CJ100">
        <v>14.506682129288249</v>
      </c>
      <c r="CK100">
        <v>14.83</v>
      </c>
      <c r="CL100">
        <v>15.16</v>
      </c>
      <c r="CO100" t="s">
        <v>38</v>
      </c>
      <c r="CP100">
        <v>2.875399361022371E-2</v>
      </c>
      <c r="CQ100">
        <v>3.1677018633540249E-2</v>
      </c>
      <c r="CR100">
        <v>2.5285972305839958E-2</v>
      </c>
      <c r="CS100">
        <v>2.4662360540223024E-2</v>
      </c>
      <c r="CT100">
        <v>2.5214899713467125E-2</v>
      </c>
      <c r="CU100">
        <v>4.4717719396310827E-2</v>
      </c>
      <c r="CV100">
        <v>2.5147137506688007E-2</v>
      </c>
      <c r="CW100">
        <v>2.5052192066805867E-2</v>
      </c>
      <c r="CX100">
        <v>2.4949083503054911E-2</v>
      </c>
      <c r="CY100">
        <v>5.4148037754595126E-2</v>
      </c>
      <c r="CZ100">
        <v>2.497643732327998E-2</v>
      </c>
      <c r="DA100">
        <v>2.4827586206896513E-2</v>
      </c>
      <c r="DB100">
        <v>2.5123373710184041E-2</v>
      </c>
      <c r="DC100">
        <v>4.7702407002188175E-2</v>
      </c>
      <c r="DD100">
        <v>2.5062656641603918E-2</v>
      </c>
      <c r="DE100">
        <v>2.4857375713121414E-2</v>
      </c>
      <c r="DF100">
        <v>2.5049701789264515E-2</v>
      </c>
      <c r="DG100">
        <v>6.7106283941039582E-2</v>
      </c>
      <c r="DH100">
        <v>2.5081788440566983E-2</v>
      </c>
      <c r="DI100">
        <v>2.5177304964539036E-2</v>
      </c>
      <c r="DJ100">
        <v>2.4904877205119295E-2</v>
      </c>
      <c r="DK100">
        <v>4.8936888288896363E-2</v>
      </c>
      <c r="DL100">
        <v>2.5096525096525133E-2</v>
      </c>
      <c r="DM100">
        <v>2.5109855618330106E-2</v>
      </c>
      <c r="DN100">
        <v>2.4800979791794315E-2</v>
      </c>
      <c r="DO100">
        <v>8.0669256050195145E-3</v>
      </c>
      <c r="DP100">
        <v>2.4896265560165866E-2</v>
      </c>
      <c r="DQ100">
        <v>2.5159051474841081E-2</v>
      </c>
      <c r="DR100">
        <v>2.4823695345556993E-2</v>
      </c>
      <c r="DU100">
        <v>0.45000000000000107</v>
      </c>
    </row>
    <row r="101" spans="1:125" x14ac:dyDescent="0.25">
      <c r="A101">
        <v>18</v>
      </c>
      <c r="B101" t="s">
        <v>181</v>
      </c>
      <c r="C101" t="s">
        <v>180</v>
      </c>
      <c r="D101">
        <v>18</v>
      </c>
      <c r="E101" t="s">
        <v>40</v>
      </c>
      <c r="N101">
        <v>5.14</v>
      </c>
      <c r="O101">
        <v>5.29</v>
      </c>
      <c r="P101">
        <v>5.4</v>
      </c>
      <c r="Q101">
        <v>5.53</v>
      </c>
      <c r="R101">
        <v>5.67</v>
      </c>
      <c r="S101">
        <v>5.81</v>
      </c>
      <c r="T101">
        <v>5.93</v>
      </c>
      <c r="U101">
        <v>6.08</v>
      </c>
      <c r="V101">
        <v>6.23</v>
      </c>
      <c r="W101">
        <v>6.38</v>
      </c>
      <c r="X101">
        <v>6.51</v>
      </c>
      <c r="Y101">
        <v>6.67</v>
      </c>
      <c r="Z101">
        <v>6.84</v>
      </c>
      <c r="AA101">
        <v>7.01</v>
      </c>
      <c r="AB101">
        <v>7.15</v>
      </c>
      <c r="AC101">
        <v>7.33</v>
      </c>
      <c r="AD101">
        <v>7.51</v>
      </c>
      <c r="AE101">
        <v>7.7</v>
      </c>
      <c r="AF101">
        <v>7.85</v>
      </c>
      <c r="AG101">
        <v>8.0500000000000007</v>
      </c>
      <c r="AH101">
        <v>8.25</v>
      </c>
      <c r="AI101">
        <v>8.4600000000000009</v>
      </c>
      <c r="AJ101">
        <v>8.6199999999999992</v>
      </c>
      <c r="AK101">
        <v>8.84</v>
      </c>
      <c r="AL101">
        <v>9.06</v>
      </c>
      <c r="AM101">
        <v>9.2899999999999991</v>
      </c>
      <c r="AN101">
        <v>9.4700000000000006</v>
      </c>
      <c r="AO101">
        <v>9.7100000000000009</v>
      </c>
      <c r="AP101">
        <v>9.9499999999999993</v>
      </c>
      <c r="AQ101">
        <v>10.199999999999999</v>
      </c>
      <c r="AT101">
        <v>5.01</v>
      </c>
      <c r="AU101">
        <v>5.14</v>
      </c>
      <c r="AV101">
        <v>5.29</v>
      </c>
      <c r="AW101">
        <v>5.4</v>
      </c>
      <c r="AX101">
        <v>5.53</v>
      </c>
      <c r="AY101">
        <v>5.67</v>
      </c>
      <c r="AZ101">
        <v>5.81</v>
      </c>
      <c r="BA101">
        <v>5.93</v>
      </c>
      <c r="BB101">
        <v>6.08</v>
      </c>
      <c r="BC101">
        <v>6.23</v>
      </c>
      <c r="BD101">
        <v>6.38</v>
      </c>
      <c r="BE101">
        <v>6.51</v>
      </c>
      <c r="BF101">
        <v>6.67</v>
      </c>
      <c r="BG101">
        <v>6.84</v>
      </c>
      <c r="BH101">
        <v>7.01</v>
      </c>
      <c r="BI101">
        <v>7.15</v>
      </c>
      <c r="BJ101">
        <v>7.33</v>
      </c>
      <c r="BK101">
        <v>7.51</v>
      </c>
      <c r="BL101">
        <v>7.7</v>
      </c>
      <c r="BM101">
        <v>7.85</v>
      </c>
      <c r="BN101">
        <v>8.0500000000000007</v>
      </c>
      <c r="BO101">
        <v>8.25</v>
      </c>
      <c r="BP101">
        <v>8.4600000000000009</v>
      </c>
      <c r="BQ101">
        <v>8.6199999999999992</v>
      </c>
      <c r="BR101">
        <v>8.84</v>
      </c>
      <c r="BS101">
        <v>9.06</v>
      </c>
      <c r="BT101">
        <v>9.2899999999999991</v>
      </c>
      <c r="BU101">
        <v>9.4700000000000006</v>
      </c>
      <c r="BV101">
        <v>9.7100000000000009</v>
      </c>
      <c r="BW101">
        <v>9.9499999999999993</v>
      </c>
      <c r="BX101">
        <v>10.199999999999999</v>
      </c>
      <c r="BZ101">
        <v>0.37045979944652968</v>
      </c>
      <c r="CC101">
        <v>3.4747958989524474</v>
      </c>
      <c r="CD101">
        <v>3.552631327088982</v>
      </c>
      <c r="CE101">
        <v>3.6322102688157751</v>
      </c>
      <c r="CF101">
        <v>3.713571778837248</v>
      </c>
      <c r="CG101">
        <v>3.7967557866832022</v>
      </c>
      <c r="CJ101">
        <v>3.552631327088982</v>
      </c>
      <c r="CK101">
        <v>3.63</v>
      </c>
      <c r="CL101">
        <v>3.71</v>
      </c>
      <c r="CO101" t="s">
        <v>40</v>
      </c>
      <c r="CP101">
        <v>2.9182879377431976E-2</v>
      </c>
      <c r="CQ101">
        <v>2.0793950850661685E-2</v>
      </c>
      <c r="CR101">
        <v>2.4074074074074053E-2</v>
      </c>
      <c r="CS101">
        <v>2.5316455696202472E-2</v>
      </c>
      <c r="CT101">
        <v>2.4691358024691301E-2</v>
      </c>
      <c r="CU101">
        <v>2.0654044750430312E-2</v>
      </c>
      <c r="CV101">
        <v>2.5295109612141715E-2</v>
      </c>
      <c r="CW101">
        <v>2.4671052631579007E-2</v>
      </c>
      <c r="CX101">
        <v>2.4077046548956572E-2</v>
      </c>
      <c r="CY101">
        <v>2.0376175548589327E-2</v>
      </c>
      <c r="CZ101">
        <v>2.4577572964669763E-2</v>
      </c>
      <c r="DA101">
        <v>2.5487256371814083E-2</v>
      </c>
      <c r="DB101">
        <v>2.4853801169590635E-2</v>
      </c>
      <c r="DC101">
        <v>1.9971469329529326E-2</v>
      </c>
      <c r="DD101">
        <v>2.5174825174825135E-2</v>
      </c>
      <c r="DE101">
        <v>2.4556616643929021E-2</v>
      </c>
      <c r="DF101">
        <v>2.5299600532623222E-2</v>
      </c>
      <c r="DG101">
        <v>1.9480519480519411E-2</v>
      </c>
      <c r="DH101">
        <v>2.5477707006369563E-2</v>
      </c>
      <c r="DI101">
        <v>2.4844720496894318E-2</v>
      </c>
      <c r="DJ101">
        <v>2.5454545454545559E-2</v>
      </c>
      <c r="DK101">
        <v>1.8912529550827228E-2</v>
      </c>
      <c r="DL101">
        <v>2.5522041763341143E-2</v>
      </c>
      <c r="DM101">
        <v>2.488687782805437E-2</v>
      </c>
      <c r="DN101">
        <v>2.5386313465783513E-2</v>
      </c>
      <c r="DO101">
        <v>1.9375672766415664E-2</v>
      </c>
      <c r="DP101">
        <v>2.5343189017951448E-2</v>
      </c>
      <c r="DQ101">
        <v>2.4716786817713533E-2</v>
      </c>
      <c r="DR101">
        <v>2.5125628140703519E-2</v>
      </c>
      <c r="DU101">
        <v>0.15000000000000036</v>
      </c>
    </row>
    <row r="102" spans="1:125" x14ac:dyDescent="0.25">
      <c r="A102">
        <v>18</v>
      </c>
      <c r="C102" t="s">
        <v>180</v>
      </c>
      <c r="D102">
        <v>18</v>
      </c>
      <c r="E102" t="s">
        <v>182</v>
      </c>
      <c r="CG102" t="s">
        <v>289</v>
      </c>
      <c r="CO102" t="s">
        <v>182</v>
      </c>
      <c r="DU102">
        <v>0</v>
      </c>
    </row>
    <row r="103" spans="1:125" x14ac:dyDescent="0.25">
      <c r="A103">
        <v>18</v>
      </c>
      <c r="B103" t="s">
        <v>182</v>
      </c>
      <c r="C103" t="s">
        <v>180</v>
      </c>
      <c r="D103">
        <v>18</v>
      </c>
      <c r="E103" t="s">
        <v>38</v>
      </c>
      <c r="F103" t="s">
        <v>128</v>
      </c>
      <c r="N103">
        <v>15.65</v>
      </c>
      <c r="O103">
        <v>16.100000000000001</v>
      </c>
      <c r="P103">
        <v>16.61</v>
      </c>
      <c r="Q103">
        <v>17.03</v>
      </c>
      <c r="R103">
        <v>17.45</v>
      </c>
      <c r="S103">
        <v>17.89</v>
      </c>
      <c r="T103">
        <v>18.690000000000001</v>
      </c>
      <c r="U103">
        <v>19.16</v>
      </c>
      <c r="V103">
        <v>19.64</v>
      </c>
      <c r="W103">
        <v>20.13</v>
      </c>
      <c r="X103">
        <v>21.22</v>
      </c>
      <c r="Y103">
        <v>21.75</v>
      </c>
      <c r="Z103">
        <v>22.29</v>
      </c>
      <c r="AA103">
        <v>22.85</v>
      </c>
      <c r="AB103">
        <v>23.94</v>
      </c>
      <c r="AC103">
        <v>24.54</v>
      </c>
      <c r="AD103">
        <v>25.15</v>
      </c>
      <c r="AE103">
        <v>25.78</v>
      </c>
      <c r="AF103">
        <v>27.51</v>
      </c>
      <c r="AG103">
        <v>28.2</v>
      </c>
      <c r="AH103">
        <v>28.91</v>
      </c>
      <c r="AI103">
        <v>29.63</v>
      </c>
      <c r="AJ103">
        <v>31.08</v>
      </c>
      <c r="AK103">
        <v>31.86</v>
      </c>
      <c r="AL103">
        <v>32.659999999999997</v>
      </c>
      <c r="AM103">
        <v>33.47</v>
      </c>
      <c r="AN103">
        <v>33.74</v>
      </c>
      <c r="AO103">
        <v>34.58</v>
      </c>
      <c r="AP103">
        <v>35.450000000000003</v>
      </c>
      <c r="AQ103">
        <v>36.33</v>
      </c>
      <c r="AT103">
        <v>17.16</v>
      </c>
      <c r="AU103">
        <v>15.65</v>
      </c>
      <c r="AV103">
        <v>16.100000000000001</v>
      </c>
      <c r="AW103">
        <v>16.61</v>
      </c>
      <c r="AX103">
        <v>17.03</v>
      </c>
      <c r="AY103">
        <v>17.45</v>
      </c>
      <c r="AZ103">
        <v>17.89</v>
      </c>
      <c r="BA103">
        <v>18.690000000000001</v>
      </c>
      <c r="BB103">
        <v>19.16</v>
      </c>
      <c r="BC103">
        <v>19.64</v>
      </c>
      <c r="BD103">
        <v>20.13</v>
      </c>
      <c r="BE103">
        <v>21.22</v>
      </c>
      <c r="BF103">
        <v>21.75</v>
      </c>
      <c r="BG103">
        <v>22.29</v>
      </c>
      <c r="BH103">
        <v>22.85</v>
      </c>
      <c r="BI103">
        <v>23.94</v>
      </c>
      <c r="BJ103">
        <v>24.54</v>
      </c>
      <c r="BK103">
        <v>25.15</v>
      </c>
      <c r="BL103">
        <v>25.78</v>
      </c>
      <c r="BM103">
        <v>27.51</v>
      </c>
      <c r="BN103">
        <v>28.2</v>
      </c>
      <c r="BO103">
        <v>28.91</v>
      </c>
      <c r="BP103">
        <v>29.63</v>
      </c>
      <c r="BQ103">
        <v>31.08</v>
      </c>
      <c r="BR103">
        <v>31.86</v>
      </c>
      <c r="BS103">
        <v>32.659999999999997</v>
      </c>
      <c r="BT103">
        <v>33.47</v>
      </c>
      <c r="BU103">
        <v>33.74</v>
      </c>
      <c r="BV103">
        <v>34.58</v>
      </c>
      <c r="BW103">
        <v>35.450000000000003</v>
      </c>
      <c r="BX103">
        <v>36.33</v>
      </c>
      <c r="CC103">
        <v>14.188851847895394</v>
      </c>
      <c r="CD103">
        <v>14.506682129288249</v>
      </c>
      <c r="CE103">
        <v>14.831631808984307</v>
      </c>
      <c r="CF103">
        <v>15.163860361505552</v>
      </c>
      <c r="CG103">
        <v>15.503530833603277</v>
      </c>
      <c r="CJ103">
        <v>14.506682129288249</v>
      </c>
      <c r="CK103">
        <v>14.83</v>
      </c>
      <c r="CL103">
        <v>15.16</v>
      </c>
      <c r="CO103" t="s">
        <v>38</v>
      </c>
      <c r="CP103">
        <v>2.875399361022371E-2</v>
      </c>
      <c r="CQ103">
        <v>3.1677018633540249E-2</v>
      </c>
      <c r="CR103">
        <v>2.5285972305839958E-2</v>
      </c>
      <c r="CS103">
        <v>2.4662360540223024E-2</v>
      </c>
      <c r="CT103">
        <v>2.5214899713467125E-2</v>
      </c>
      <c r="CU103">
        <v>4.4717719396310827E-2</v>
      </c>
      <c r="CV103">
        <v>2.5147137506688007E-2</v>
      </c>
      <c r="CW103">
        <v>2.5052192066805867E-2</v>
      </c>
      <c r="CX103">
        <v>2.4949083503054911E-2</v>
      </c>
      <c r="CY103">
        <v>5.4148037754595126E-2</v>
      </c>
      <c r="CZ103">
        <v>2.497643732327998E-2</v>
      </c>
      <c r="DA103">
        <v>2.4827586206896513E-2</v>
      </c>
      <c r="DB103">
        <v>2.5123373710184041E-2</v>
      </c>
      <c r="DC103">
        <v>4.7702407002188175E-2</v>
      </c>
      <c r="DD103">
        <v>2.5062656641603918E-2</v>
      </c>
      <c r="DE103">
        <v>2.4857375713121414E-2</v>
      </c>
      <c r="DF103">
        <v>2.5049701789264515E-2</v>
      </c>
      <c r="DG103">
        <v>6.7106283941039582E-2</v>
      </c>
      <c r="DH103">
        <v>2.5081788440566983E-2</v>
      </c>
      <c r="DI103">
        <v>2.5177304964539036E-2</v>
      </c>
      <c r="DJ103">
        <v>2.4904877205119295E-2</v>
      </c>
      <c r="DK103">
        <v>4.8936888288896363E-2</v>
      </c>
      <c r="DL103">
        <v>2.5096525096525133E-2</v>
      </c>
      <c r="DM103">
        <v>2.5109855618330106E-2</v>
      </c>
      <c r="DN103">
        <v>2.4800979791794315E-2</v>
      </c>
      <c r="DO103">
        <v>8.0669256050195145E-3</v>
      </c>
      <c r="DP103">
        <v>2.4896265560165866E-2</v>
      </c>
      <c r="DQ103">
        <v>2.5159051474841081E-2</v>
      </c>
      <c r="DR103">
        <v>2.4823695345556993E-2</v>
      </c>
      <c r="DU103">
        <v>0.45000000000000107</v>
      </c>
    </row>
    <row r="104" spans="1:125" x14ac:dyDescent="0.25">
      <c r="A104">
        <v>18</v>
      </c>
      <c r="B104" t="s">
        <v>182</v>
      </c>
      <c r="C104" t="s">
        <v>180</v>
      </c>
      <c r="D104">
        <v>18</v>
      </c>
      <c r="E104" t="s">
        <v>40</v>
      </c>
      <c r="N104">
        <v>5.14</v>
      </c>
      <c r="O104">
        <v>5.29</v>
      </c>
      <c r="P104">
        <v>5.4</v>
      </c>
      <c r="Q104">
        <v>5.53</v>
      </c>
      <c r="R104">
        <v>5.67</v>
      </c>
      <c r="S104">
        <v>5.81</v>
      </c>
      <c r="T104">
        <v>5.93</v>
      </c>
      <c r="U104">
        <v>6.08</v>
      </c>
      <c r="V104">
        <v>6.23</v>
      </c>
      <c r="W104">
        <v>6.38</v>
      </c>
      <c r="X104">
        <v>6.51</v>
      </c>
      <c r="Y104">
        <v>6.67</v>
      </c>
      <c r="Z104">
        <v>6.84</v>
      </c>
      <c r="AA104">
        <v>7.01</v>
      </c>
      <c r="AB104">
        <v>7.15</v>
      </c>
      <c r="AC104">
        <v>7.33</v>
      </c>
      <c r="AD104">
        <v>7.51</v>
      </c>
      <c r="AE104">
        <v>7.7</v>
      </c>
      <c r="AF104">
        <v>7.85</v>
      </c>
      <c r="AG104">
        <v>8.0500000000000007</v>
      </c>
      <c r="AH104">
        <v>8.25</v>
      </c>
      <c r="AI104">
        <v>8.4600000000000009</v>
      </c>
      <c r="AJ104">
        <v>8.6199999999999992</v>
      </c>
      <c r="AK104">
        <v>8.84</v>
      </c>
      <c r="AL104">
        <v>9.06</v>
      </c>
      <c r="AM104">
        <v>9.2899999999999991</v>
      </c>
      <c r="AN104">
        <v>9.4700000000000006</v>
      </c>
      <c r="AO104">
        <v>9.7100000000000009</v>
      </c>
      <c r="AP104">
        <v>9.9499999999999993</v>
      </c>
      <c r="AQ104">
        <v>10.199999999999999</v>
      </c>
      <c r="AT104">
        <v>5.01</v>
      </c>
      <c r="AU104">
        <v>5.14</v>
      </c>
      <c r="AV104">
        <v>5.29</v>
      </c>
      <c r="AW104">
        <v>5.4</v>
      </c>
      <c r="AX104">
        <v>5.53</v>
      </c>
      <c r="AY104">
        <v>5.67</v>
      </c>
      <c r="AZ104">
        <v>5.81</v>
      </c>
      <c r="BA104">
        <v>5.93</v>
      </c>
      <c r="BB104">
        <v>6.08</v>
      </c>
      <c r="BC104">
        <v>6.23</v>
      </c>
      <c r="BD104">
        <v>6.38</v>
      </c>
      <c r="BE104">
        <v>6.51</v>
      </c>
      <c r="BF104">
        <v>6.67</v>
      </c>
      <c r="BG104">
        <v>6.84</v>
      </c>
      <c r="BH104">
        <v>7.01</v>
      </c>
      <c r="BI104">
        <v>7.15</v>
      </c>
      <c r="BJ104">
        <v>7.33</v>
      </c>
      <c r="BK104">
        <v>7.51</v>
      </c>
      <c r="BL104">
        <v>7.7</v>
      </c>
      <c r="BM104">
        <v>7.85</v>
      </c>
      <c r="BN104">
        <v>8.0500000000000007</v>
      </c>
      <c r="BO104">
        <v>8.25</v>
      </c>
      <c r="BP104">
        <v>8.4600000000000009</v>
      </c>
      <c r="BQ104">
        <v>8.6199999999999992</v>
      </c>
      <c r="BR104">
        <v>8.84</v>
      </c>
      <c r="BS104">
        <v>9.06</v>
      </c>
      <c r="BT104">
        <v>9.2899999999999991</v>
      </c>
      <c r="BU104">
        <v>9.4700000000000006</v>
      </c>
      <c r="BV104">
        <v>9.7100000000000009</v>
      </c>
      <c r="BW104">
        <v>9.9499999999999993</v>
      </c>
      <c r="BX104">
        <v>10.199999999999999</v>
      </c>
      <c r="BZ104">
        <v>0.37045979944652968</v>
      </c>
      <c r="CC104">
        <v>3.4747958989524474</v>
      </c>
      <c r="CD104">
        <v>3.552631327088982</v>
      </c>
      <c r="CE104">
        <v>3.6322102688157751</v>
      </c>
      <c r="CF104">
        <v>3.713571778837248</v>
      </c>
      <c r="CG104">
        <v>3.7967557866832022</v>
      </c>
      <c r="CJ104">
        <v>3.552631327088982</v>
      </c>
      <c r="CK104">
        <v>3.63</v>
      </c>
      <c r="CL104">
        <v>3.71</v>
      </c>
      <c r="CO104" t="s">
        <v>40</v>
      </c>
      <c r="CP104">
        <v>2.9182879377431976E-2</v>
      </c>
      <c r="CQ104">
        <v>2.0793950850661685E-2</v>
      </c>
      <c r="CR104">
        <v>2.4074074074074053E-2</v>
      </c>
      <c r="CS104">
        <v>2.5316455696202472E-2</v>
      </c>
      <c r="CT104">
        <v>2.4691358024691301E-2</v>
      </c>
      <c r="CU104">
        <v>2.0654044750430312E-2</v>
      </c>
      <c r="CV104">
        <v>2.5295109612141715E-2</v>
      </c>
      <c r="CW104">
        <v>2.4671052631579007E-2</v>
      </c>
      <c r="CX104">
        <v>2.4077046548956572E-2</v>
      </c>
      <c r="CY104">
        <v>2.0376175548589327E-2</v>
      </c>
      <c r="CZ104">
        <v>2.4577572964669763E-2</v>
      </c>
      <c r="DA104">
        <v>2.5487256371814083E-2</v>
      </c>
      <c r="DB104">
        <v>2.4853801169590635E-2</v>
      </c>
      <c r="DC104">
        <v>1.9971469329529326E-2</v>
      </c>
      <c r="DD104">
        <v>2.5174825174825135E-2</v>
      </c>
      <c r="DE104">
        <v>2.4556616643929021E-2</v>
      </c>
      <c r="DF104">
        <v>2.5299600532623222E-2</v>
      </c>
      <c r="DG104">
        <v>1.9480519480519411E-2</v>
      </c>
      <c r="DH104">
        <v>2.5477707006369563E-2</v>
      </c>
      <c r="DI104">
        <v>2.4844720496894318E-2</v>
      </c>
      <c r="DJ104">
        <v>2.5454545454545559E-2</v>
      </c>
      <c r="DK104">
        <v>1.8912529550827228E-2</v>
      </c>
      <c r="DL104">
        <v>2.5522041763341143E-2</v>
      </c>
      <c r="DM104">
        <v>2.488687782805437E-2</v>
      </c>
      <c r="DN104">
        <v>2.5386313465783513E-2</v>
      </c>
      <c r="DO104">
        <v>1.9375672766415664E-2</v>
      </c>
      <c r="DP104">
        <v>2.5343189017951448E-2</v>
      </c>
      <c r="DQ104">
        <v>2.4716786817713533E-2</v>
      </c>
      <c r="DR104">
        <v>2.5125628140703519E-2</v>
      </c>
      <c r="DU104">
        <v>0.15000000000000036</v>
      </c>
    </row>
    <row r="105" spans="1:125" x14ac:dyDescent="0.25">
      <c r="A105">
        <v>19</v>
      </c>
      <c r="C105" t="s">
        <v>183</v>
      </c>
      <c r="D105">
        <v>19</v>
      </c>
      <c r="E105" t="s">
        <v>184</v>
      </c>
      <c r="CG105" t="s">
        <v>289</v>
      </c>
      <c r="CO105" t="s">
        <v>184</v>
      </c>
      <c r="DU105">
        <v>0</v>
      </c>
    </row>
    <row r="106" spans="1:125" x14ac:dyDescent="0.25">
      <c r="A106">
        <v>19</v>
      </c>
      <c r="B106" t="s">
        <v>184</v>
      </c>
      <c r="C106" t="s">
        <v>183</v>
      </c>
      <c r="D106">
        <v>19</v>
      </c>
      <c r="E106" t="s">
        <v>38</v>
      </c>
      <c r="F106" t="s">
        <v>128</v>
      </c>
      <c r="N106">
        <v>27.39</v>
      </c>
      <c r="O106">
        <v>28.18</v>
      </c>
      <c r="P106">
        <v>30.43</v>
      </c>
      <c r="Q106">
        <v>31.19</v>
      </c>
      <c r="R106">
        <v>31.97</v>
      </c>
      <c r="S106">
        <v>32.770000000000003</v>
      </c>
      <c r="T106">
        <v>35.46</v>
      </c>
      <c r="U106">
        <v>36.340000000000003</v>
      </c>
      <c r="V106">
        <v>37.25</v>
      </c>
      <c r="W106">
        <v>38.18</v>
      </c>
      <c r="X106">
        <v>39.869999999999997</v>
      </c>
      <c r="Y106">
        <v>40.869999999999997</v>
      </c>
      <c r="Z106">
        <v>41.89</v>
      </c>
      <c r="AA106">
        <v>42.94</v>
      </c>
      <c r="AB106">
        <v>43.32</v>
      </c>
      <c r="AC106">
        <v>44.41</v>
      </c>
      <c r="AD106">
        <v>45.52</v>
      </c>
      <c r="AE106">
        <v>46.66</v>
      </c>
      <c r="AF106">
        <v>48.4</v>
      </c>
      <c r="AG106">
        <v>49.61</v>
      </c>
      <c r="AH106">
        <v>50.85</v>
      </c>
      <c r="AI106">
        <v>52.12</v>
      </c>
      <c r="AJ106">
        <v>54.35</v>
      </c>
      <c r="AK106">
        <v>55.71</v>
      </c>
      <c r="AL106">
        <v>57.1</v>
      </c>
      <c r="AM106">
        <v>58.53</v>
      </c>
      <c r="AN106">
        <v>62.06</v>
      </c>
      <c r="AO106">
        <v>63.62</v>
      </c>
      <c r="AP106">
        <v>65.209999999999994</v>
      </c>
      <c r="AQ106">
        <v>66.84</v>
      </c>
      <c r="AT106">
        <v>31.29</v>
      </c>
      <c r="AU106">
        <v>27.39</v>
      </c>
      <c r="AV106">
        <v>28.18</v>
      </c>
      <c r="AW106">
        <v>30.43</v>
      </c>
      <c r="AX106">
        <v>31.19</v>
      </c>
      <c r="AY106">
        <v>31.97</v>
      </c>
      <c r="AZ106">
        <v>32.770000000000003</v>
      </c>
      <c r="BA106">
        <v>35.46</v>
      </c>
      <c r="BB106">
        <v>36.340000000000003</v>
      </c>
      <c r="BC106">
        <v>37.25</v>
      </c>
      <c r="BD106">
        <v>38.18</v>
      </c>
      <c r="BE106">
        <v>39.869999999999997</v>
      </c>
      <c r="BF106">
        <v>40.869999999999997</v>
      </c>
      <c r="BG106">
        <v>41.89</v>
      </c>
      <c r="BH106">
        <v>42.94</v>
      </c>
      <c r="BI106">
        <v>43.32</v>
      </c>
      <c r="BJ106">
        <v>44.41</v>
      </c>
      <c r="BK106">
        <v>45.52</v>
      </c>
      <c r="BL106">
        <v>46.66</v>
      </c>
      <c r="BM106">
        <v>48.4</v>
      </c>
      <c r="BN106">
        <v>49.61</v>
      </c>
      <c r="BO106">
        <v>50.85</v>
      </c>
      <c r="BP106">
        <v>52.12</v>
      </c>
      <c r="BQ106">
        <v>54.35</v>
      </c>
      <c r="BR106">
        <v>55.71</v>
      </c>
      <c r="BS106">
        <v>57.1</v>
      </c>
      <c r="BT106">
        <v>58.53</v>
      </c>
      <c r="BU106">
        <v>62.06</v>
      </c>
      <c r="BV106">
        <v>63.62</v>
      </c>
      <c r="BW106">
        <v>65.209999999999994</v>
      </c>
      <c r="BX106">
        <v>66.84</v>
      </c>
      <c r="CC106">
        <v>22.907698737672323</v>
      </c>
      <c r="CD106">
        <v>23.420831189396178</v>
      </c>
      <c r="CE106">
        <v>23.94545780803865</v>
      </c>
      <c r="CF106">
        <v>24.481836062938715</v>
      </c>
      <c r="CG106">
        <v>25.030229190748543</v>
      </c>
      <c r="CJ106">
        <v>23.420831189396178</v>
      </c>
      <c r="CK106">
        <v>23.95</v>
      </c>
      <c r="CL106">
        <v>24.48</v>
      </c>
      <c r="CO106" t="s">
        <v>38</v>
      </c>
      <c r="CP106">
        <v>2.8842643300474594E-2</v>
      </c>
      <c r="CQ106">
        <v>7.9843860894251245E-2</v>
      </c>
      <c r="CR106">
        <v>2.4975353269799591E-2</v>
      </c>
      <c r="CS106">
        <v>2.5008015389547854E-2</v>
      </c>
      <c r="CT106">
        <v>2.5023459493275078E-2</v>
      </c>
      <c r="CU106">
        <v>8.2087274946597427E-2</v>
      </c>
      <c r="CV106">
        <v>2.481669486745636E-2</v>
      </c>
      <c r="CW106">
        <v>2.5041276829939365E-2</v>
      </c>
      <c r="CX106">
        <v>2.4966442953020127E-2</v>
      </c>
      <c r="CY106">
        <v>4.4264012572027181E-2</v>
      </c>
      <c r="CZ106">
        <v>2.5081514923501382E-2</v>
      </c>
      <c r="DA106">
        <v>2.4957181306581921E-2</v>
      </c>
      <c r="DB106">
        <v>2.5065648126044334E-2</v>
      </c>
      <c r="DC106">
        <v>8.8495575221239544E-3</v>
      </c>
      <c r="DD106">
        <v>2.5161588180978679E-2</v>
      </c>
      <c r="DE106">
        <v>2.4994370637244013E-2</v>
      </c>
      <c r="DF106">
        <v>2.504393673110706E-2</v>
      </c>
      <c r="DG106">
        <v>3.729104157736824E-2</v>
      </c>
      <c r="DH106">
        <v>2.5000000000000019E-2</v>
      </c>
      <c r="DI106">
        <v>2.4994960693408626E-2</v>
      </c>
      <c r="DJ106">
        <v>2.49754178957718E-2</v>
      </c>
      <c r="DK106">
        <v>4.2785878741366155E-2</v>
      </c>
      <c r="DL106">
        <v>2.5022999080036787E-2</v>
      </c>
      <c r="DM106">
        <v>2.4950637228504765E-2</v>
      </c>
      <c r="DN106">
        <v>2.504378283712784E-2</v>
      </c>
      <c r="DO106">
        <v>6.0310951648727164E-2</v>
      </c>
      <c r="DP106">
        <v>2.5136964228166213E-2</v>
      </c>
      <c r="DQ106">
        <v>2.4992140836214968E-2</v>
      </c>
      <c r="DR106">
        <v>2.4996166232173132E-2</v>
      </c>
      <c r="DU106">
        <v>0.78999999999999915</v>
      </c>
    </row>
    <row r="107" spans="1:125" x14ac:dyDescent="0.25">
      <c r="A107">
        <v>19</v>
      </c>
      <c r="B107" t="s">
        <v>184</v>
      </c>
      <c r="C107" t="s">
        <v>183</v>
      </c>
      <c r="D107">
        <v>19</v>
      </c>
      <c r="E107" t="s">
        <v>40</v>
      </c>
      <c r="N107">
        <v>1.72</v>
      </c>
      <c r="O107">
        <v>1.77</v>
      </c>
      <c r="P107">
        <v>1.81</v>
      </c>
      <c r="Q107">
        <v>1.85</v>
      </c>
      <c r="R107">
        <v>1.9</v>
      </c>
      <c r="S107">
        <v>1.95</v>
      </c>
      <c r="T107">
        <v>1.99</v>
      </c>
      <c r="U107">
        <v>2.0299999999999998</v>
      </c>
      <c r="V107">
        <v>2.09</v>
      </c>
      <c r="W107">
        <v>2.14</v>
      </c>
      <c r="X107">
        <v>2.1800000000000002</v>
      </c>
      <c r="Y107">
        <v>2.23</v>
      </c>
      <c r="Z107">
        <v>2.29</v>
      </c>
      <c r="AA107">
        <v>2.35</v>
      </c>
      <c r="AB107">
        <v>2.39</v>
      </c>
      <c r="AC107">
        <v>2.4500000000000002</v>
      </c>
      <c r="AD107">
        <v>2.52</v>
      </c>
      <c r="AE107">
        <v>2.58</v>
      </c>
      <c r="AF107">
        <v>2.63</v>
      </c>
      <c r="AG107">
        <v>2.69</v>
      </c>
      <c r="AH107">
        <v>2.76</v>
      </c>
      <c r="AI107">
        <v>2.83</v>
      </c>
      <c r="AJ107">
        <v>2.89</v>
      </c>
      <c r="AK107">
        <v>2.96</v>
      </c>
      <c r="AL107">
        <v>3.03</v>
      </c>
      <c r="AM107">
        <v>3.11</v>
      </c>
      <c r="AN107">
        <v>3.17</v>
      </c>
      <c r="AO107">
        <v>3.25</v>
      </c>
      <c r="AP107">
        <v>3.33</v>
      </c>
      <c r="AQ107">
        <v>3.41</v>
      </c>
      <c r="AT107">
        <v>1.22</v>
      </c>
      <c r="AU107">
        <v>1.72</v>
      </c>
      <c r="AV107">
        <v>1.77</v>
      </c>
      <c r="AW107">
        <v>1.81</v>
      </c>
      <c r="AX107">
        <v>1.85</v>
      </c>
      <c r="AY107">
        <v>1.9</v>
      </c>
      <c r="AZ107">
        <v>1.95</v>
      </c>
      <c r="BA107">
        <v>1.99</v>
      </c>
      <c r="BB107">
        <v>2.0299999999999998</v>
      </c>
      <c r="BC107">
        <v>2.09</v>
      </c>
      <c r="BD107">
        <v>2.14</v>
      </c>
      <c r="BE107">
        <v>2.1800000000000002</v>
      </c>
      <c r="BF107">
        <v>2.23</v>
      </c>
      <c r="BG107">
        <v>2.29</v>
      </c>
      <c r="BH107">
        <v>2.35</v>
      </c>
      <c r="BI107">
        <v>2.39</v>
      </c>
      <c r="BJ107">
        <v>2.4500000000000002</v>
      </c>
      <c r="BK107">
        <v>2.52</v>
      </c>
      <c r="BL107">
        <v>2.58</v>
      </c>
      <c r="BM107">
        <v>2.63</v>
      </c>
      <c r="BN107">
        <v>2.69</v>
      </c>
      <c r="BO107">
        <v>2.76</v>
      </c>
      <c r="BP107">
        <v>2.83</v>
      </c>
      <c r="BQ107">
        <v>2.89</v>
      </c>
      <c r="BR107">
        <v>2.96</v>
      </c>
      <c r="BS107">
        <v>3.03</v>
      </c>
      <c r="BT107">
        <v>3.11</v>
      </c>
      <c r="BU107">
        <v>3.17</v>
      </c>
      <c r="BV107">
        <v>3.25</v>
      </c>
      <c r="BW107">
        <v>3.33</v>
      </c>
      <c r="BX107">
        <v>3.41</v>
      </c>
      <c r="BZ107">
        <v>0.84526557434229943</v>
      </c>
      <c r="CC107">
        <v>1.0889184935928569</v>
      </c>
      <c r="CD107">
        <v>1.113310267849337</v>
      </c>
      <c r="CE107">
        <v>1.1382484178491619</v>
      </c>
      <c r="CF107">
        <v>1.1637451824089831</v>
      </c>
      <c r="CG107">
        <v>1.1898130744949442</v>
      </c>
      <c r="CJ107">
        <v>1.113310267849337</v>
      </c>
      <c r="CK107">
        <v>1.1399999999999999</v>
      </c>
      <c r="CL107">
        <v>1.1599999999999999</v>
      </c>
      <c r="CO107" t="s">
        <v>40</v>
      </c>
      <c r="CP107">
        <v>2.9069767441860492E-2</v>
      </c>
      <c r="CQ107">
        <v>2.2598870056497196E-2</v>
      </c>
      <c r="CR107">
        <v>2.2099447513812175E-2</v>
      </c>
      <c r="CS107">
        <v>2.7027027027026931E-2</v>
      </c>
      <c r="CT107">
        <v>2.6315789473684237E-2</v>
      </c>
      <c r="CU107">
        <v>2.051282051282053E-2</v>
      </c>
      <c r="CV107">
        <v>2.0100502512562721E-2</v>
      </c>
      <c r="CW107">
        <v>2.9556650246305449E-2</v>
      </c>
      <c r="CX107">
        <v>2.3923444976076683E-2</v>
      </c>
      <c r="CY107">
        <v>1.8691588785046745E-2</v>
      </c>
      <c r="CZ107">
        <v>2.2935779816513679E-2</v>
      </c>
      <c r="DA107">
        <v>2.6905829596412582E-2</v>
      </c>
      <c r="DB107">
        <v>2.6200873362445438E-2</v>
      </c>
      <c r="DC107">
        <v>1.7021276595744695E-2</v>
      </c>
      <c r="DD107">
        <v>2.5104602510460271E-2</v>
      </c>
      <c r="DE107">
        <v>2.8571428571428505E-2</v>
      </c>
      <c r="DF107">
        <v>2.3809523809523829E-2</v>
      </c>
      <c r="DG107">
        <v>1.937984496124024E-2</v>
      </c>
      <c r="DH107">
        <v>2.2813688212927778E-2</v>
      </c>
      <c r="DI107">
        <v>2.6022304832713696E-2</v>
      </c>
      <c r="DJ107">
        <v>2.5362318840579816E-2</v>
      </c>
      <c r="DK107">
        <v>2.1201413427561856E-2</v>
      </c>
      <c r="DL107">
        <v>2.4221453287197176E-2</v>
      </c>
      <c r="DM107">
        <v>2.3648648648648594E-2</v>
      </c>
      <c r="DN107">
        <v>2.6402640264026427E-2</v>
      </c>
      <c r="DO107">
        <v>1.9292604501607736E-2</v>
      </c>
      <c r="DP107">
        <v>2.5236593059936932E-2</v>
      </c>
      <c r="DQ107">
        <v>2.4615384615384636E-2</v>
      </c>
      <c r="DR107">
        <v>2.4024024024024045E-2</v>
      </c>
      <c r="DU107">
        <v>5.0000000000000044E-2</v>
      </c>
    </row>
    <row r="108" spans="1:125" x14ac:dyDescent="0.25">
      <c r="A108">
        <v>19</v>
      </c>
      <c r="C108" t="s">
        <v>183</v>
      </c>
      <c r="D108">
        <v>19</v>
      </c>
      <c r="E108" t="s">
        <v>185</v>
      </c>
      <c r="CG108" t="s">
        <v>289</v>
      </c>
      <c r="CO108" t="s">
        <v>185</v>
      </c>
      <c r="DU108">
        <v>0</v>
      </c>
    </row>
    <row r="109" spans="1:125" x14ac:dyDescent="0.25">
      <c r="A109">
        <v>19</v>
      </c>
      <c r="B109" t="s">
        <v>185</v>
      </c>
      <c r="C109" t="s">
        <v>183</v>
      </c>
      <c r="D109">
        <v>19</v>
      </c>
      <c r="E109" t="s">
        <v>38</v>
      </c>
      <c r="F109" t="s">
        <v>128</v>
      </c>
      <c r="N109">
        <v>27.39</v>
      </c>
      <c r="O109">
        <v>28.18</v>
      </c>
      <c r="P109">
        <v>30.43</v>
      </c>
      <c r="Q109">
        <v>31.19</v>
      </c>
      <c r="R109">
        <v>31.97</v>
      </c>
      <c r="S109">
        <v>32.770000000000003</v>
      </c>
      <c r="T109">
        <v>35.46</v>
      </c>
      <c r="U109">
        <v>36.340000000000003</v>
      </c>
      <c r="V109">
        <v>37.25</v>
      </c>
      <c r="W109">
        <v>38.18</v>
      </c>
      <c r="X109">
        <v>39.869999999999997</v>
      </c>
      <c r="Y109">
        <v>40.869999999999997</v>
      </c>
      <c r="Z109">
        <v>41.89</v>
      </c>
      <c r="AA109">
        <v>42.94</v>
      </c>
      <c r="AB109">
        <v>43.32</v>
      </c>
      <c r="AC109">
        <v>44.41</v>
      </c>
      <c r="AD109">
        <v>45.52</v>
      </c>
      <c r="AE109">
        <v>46.66</v>
      </c>
      <c r="AF109">
        <v>48.4</v>
      </c>
      <c r="AG109">
        <v>49.61</v>
      </c>
      <c r="AH109">
        <v>50.85</v>
      </c>
      <c r="AI109">
        <v>52.12</v>
      </c>
      <c r="AJ109">
        <v>54.35</v>
      </c>
      <c r="AK109">
        <v>55.71</v>
      </c>
      <c r="AL109">
        <v>57.1</v>
      </c>
      <c r="AM109">
        <v>58.53</v>
      </c>
      <c r="AN109">
        <v>62.06</v>
      </c>
      <c r="AO109">
        <v>63.62</v>
      </c>
      <c r="AP109">
        <v>65.209999999999994</v>
      </c>
      <c r="AQ109">
        <v>66.84</v>
      </c>
      <c r="AT109">
        <v>31.29</v>
      </c>
      <c r="AU109">
        <v>27.39</v>
      </c>
      <c r="AV109">
        <v>28.18</v>
      </c>
      <c r="AW109">
        <v>30.43</v>
      </c>
      <c r="AX109">
        <v>31.19</v>
      </c>
      <c r="AY109">
        <v>31.97</v>
      </c>
      <c r="AZ109">
        <v>32.770000000000003</v>
      </c>
      <c r="BA109">
        <v>35.46</v>
      </c>
      <c r="BB109">
        <v>36.340000000000003</v>
      </c>
      <c r="BC109">
        <v>37.25</v>
      </c>
      <c r="BD109">
        <v>38.18</v>
      </c>
      <c r="BE109">
        <v>39.869999999999997</v>
      </c>
      <c r="BF109">
        <v>40.869999999999997</v>
      </c>
      <c r="BG109">
        <v>41.89</v>
      </c>
      <c r="BH109">
        <v>42.94</v>
      </c>
      <c r="BI109">
        <v>43.32</v>
      </c>
      <c r="BJ109">
        <v>44.41</v>
      </c>
      <c r="BK109">
        <v>45.52</v>
      </c>
      <c r="BL109">
        <v>46.66</v>
      </c>
      <c r="BM109">
        <v>48.4</v>
      </c>
      <c r="BN109">
        <v>49.61</v>
      </c>
      <c r="BO109">
        <v>50.85</v>
      </c>
      <c r="BP109">
        <v>52.12</v>
      </c>
      <c r="BQ109">
        <v>54.35</v>
      </c>
      <c r="BR109">
        <v>55.71</v>
      </c>
      <c r="BS109">
        <v>57.1</v>
      </c>
      <c r="BT109">
        <v>58.53</v>
      </c>
      <c r="BU109">
        <v>62.06</v>
      </c>
      <c r="BV109">
        <v>63.62</v>
      </c>
      <c r="BW109">
        <v>65.209999999999994</v>
      </c>
      <c r="BX109">
        <v>66.84</v>
      </c>
      <c r="CC109">
        <v>22.907698737672323</v>
      </c>
      <c r="CD109">
        <v>23.420831189396178</v>
      </c>
      <c r="CE109">
        <v>23.94545780803865</v>
      </c>
      <c r="CF109">
        <v>24.481836062938715</v>
      </c>
      <c r="CG109">
        <v>25.030229190748543</v>
      </c>
      <c r="CJ109">
        <v>23.420831189396178</v>
      </c>
      <c r="CK109">
        <v>23.95</v>
      </c>
      <c r="CL109">
        <v>24.48</v>
      </c>
      <c r="CO109" t="s">
        <v>38</v>
      </c>
      <c r="CP109">
        <v>2.8842643300474594E-2</v>
      </c>
      <c r="CQ109">
        <v>7.9843860894251245E-2</v>
      </c>
      <c r="CR109">
        <v>2.4975353269799591E-2</v>
      </c>
      <c r="CS109">
        <v>2.5008015389547854E-2</v>
      </c>
      <c r="CT109">
        <v>2.5023459493275078E-2</v>
      </c>
      <c r="CU109">
        <v>8.2087274946597427E-2</v>
      </c>
      <c r="CV109">
        <v>2.481669486745636E-2</v>
      </c>
      <c r="CW109">
        <v>2.5041276829939365E-2</v>
      </c>
      <c r="CX109">
        <v>2.4966442953020127E-2</v>
      </c>
      <c r="CY109">
        <v>4.4264012572027181E-2</v>
      </c>
      <c r="CZ109">
        <v>2.5081514923501382E-2</v>
      </c>
      <c r="DA109">
        <v>2.4957181306581921E-2</v>
      </c>
      <c r="DB109">
        <v>2.5065648126044334E-2</v>
      </c>
      <c r="DC109">
        <v>8.8495575221239544E-3</v>
      </c>
      <c r="DD109">
        <v>2.5161588180978679E-2</v>
      </c>
      <c r="DE109">
        <v>2.4994370637244013E-2</v>
      </c>
      <c r="DF109">
        <v>2.504393673110706E-2</v>
      </c>
      <c r="DG109">
        <v>3.729104157736824E-2</v>
      </c>
      <c r="DH109">
        <v>2.5000000000000019E-2</v>
      </c>
      <c r="DI109">
        <v>2.4994960693408626E-2</v>
      </c>
      <c r="DJ109">
        <v>2.49754178957718E-2</v>
      </c>
      <c r="DK109">
        <v>4.2785878741366155E-2</v>
      </c>
      <c r="DL109">
        <v>2.5022999080036787E-2</v>
      </c>
      <c r="DM109">
        <v>2.4950637228504765E-2</v>
      </c>
      <c r="DN109">
        <v>2.504378283712784E-2</v>
      </c>
      <c r="DO109">
        <v>6.0310951648727164E-2</v>
      </c>
      <c r="DP109">
        <v>2.5136964228166213E-2</v>
      </c>
      <c r="DQ109">
        <v>2.4992140836214968E-2</v>
      </c>
      <c r="DR109">
        <v>2.4996166232173132E-2</v>
      </c>
      <c r="DU109">
        <v>0.78999999999999915</v>
      </c>
    </row>
    <row r="110" spans="1:125" x14ac:dyDescent="0.25">
      <c r="A110">
        <v>19</v>
      </c>
      <c r="B110" t="s">
        <v>185</v>
      </c>
      <c r="C110" t="s">
        <v>183</v>
      </c>
      <c r="D110">
        <v>19</v>
      </c>
      <c r="E110" t="s">
        <v>40</v>
      </c>
      <c r="N110">
        <v>1.72</v>
      </c>
      <c r="O110">
        <v>1.77</v>
      </c>
      <c r="P110">
        <v>1.81</v>
      </c>
      <c r="Q110">
        <v>1.85</v>
      </c>
      <c r="R110">
        <v>1.9</v>
      </c>
      <c r="S110">
        <v>1.95</v>
      </c>
      <c r="T110">
        <v>1.99</v>
      </c>
      <c r="U110">
        <v>2.0299999999999998</v>
      </c>
      <c r="V110">
        <v>2.09</v>
      </c>
      <c r="W110">
        <v>2.14</v>
      </c>
      <c r="X110">
        <v>2.1800000000000002</v>
      </c>
      <c r="Y110">
        <v>2.23</v>
      </c>
      <c r="Z110">
        <v>2.29</v>
      </c>
      <c r="AA110">
        <v>2.35</v>
      </c>
      <c r="AB110">
        <v>2.39</v>
      </c>
      <c r="AC110">
        <v>2.4500000000000002</v>
      </c>
      <c r="AD110">
        <v>2.52</v>
      </c>
      <c r="AE110">
        <v>2.58</v>
      </c>
      <c r="AF110">
        <v>2.63</v>
      </c>
      <c r="AG110">
        <v>2.69</v>
      </c>
      <c r="AH110">
        <v>2.76</v>
      </c>
      <c r="AI110">
        <v>2.83</v>
      </c>
      <c r="AJ110">
        <v>2.89</v>
      </c>
      <c r="AK110">
        <v>2.96</v>
      </c>
      <c r="AL110">
        <v>3.03</v>
      </c>
      <c r="AM110">
        <v>3.11</v>
      </c>
      <c r="AN110">
        <v>3.17</v>
      </c>
      <c r="AO110">
        <v>3.25</v>
      </c>
      <c r="AP110">
        <v>3.33</v>
      </c>
      <c r="AQ110">
        <v>3.41</v>
      </c>
      <c r="AT110">
        <v>1.22</v>
      </c>
      <c r="AU110">
        <v>1.72</v>
      </c>
      <c r="AV110">
        <v>1.77</v>
      </c>
      <c r="AW110">
        <v>1.81</v>
      </c>
      <c r="AX110">
        <v>1.85</v>
      </c>
      <c r="AY110">
        <v>1.9</v>
      </c>
      <c r="AZ110">
        <v>1.95</v>
      </c>
      <c r="BA110">
        <v>1.99</v>
      </c>
      <c r="BB110">
        <v>2.0299999999999998</v>
      </c>
      <c r="BC110">
        <v>2.09</v>
      </c>
      <c r="BD110">
        <v>2.14</v>
      </c>
      <c r="BE110">
        <v>2.1800000000000002</v>
      </c>
      <c r="BF110">
        <v>2.23</v>
      </c>
      <c r="BG110">
        <v>2.29</v>
      </c>
      <c r="BH110">
        <v>2.35</v>
      </c>
      <c r="BI110">
        <v>2.39</v>
      </c>
      <c r="BJ110">
        <v>2.4500000000000002</v>
      </c>
      <c r="BK110">
        <v>2.52</v>
      </c>
      <c r="BL110">
        <v>2.58</v>
      </c>
      <c r="BM110">
        <v>2.63</v>
      </c>
      <c r="BN110">
        <v>2.69</v>
      </c>
      <c r="BO110">
        <v>2.76</v>
      </c>
      <c r="BP110">
        <v>2.83</v>
      </c>
      <c r="BQ110">
        <v>2.89</v>
      </c>
      <c r="BR110">
        <v>2.96</v>
      </c>
      <c r="BS110">
        <v>3.03</v>
      </c>
      <c r="BT110">
        <v>3.11</v>
      </c>
      <c r="BU110">
        <v>3.17</v>
      </c>
      <c r="BV110">
        <v>3.25</v>
      </c>
      <c r="BW110">
        <v>3.33</v>
      </c>
      <c r="BX110">
        <v>3.41</v>
      </c>
      <c r="BZ110">
        <v>0.84526557434229943</v>
      </c>
      <c r="CC110">
        <v>1.0889184935928569</v>
      </c>
      <c r="CD110">
        <v>1.113310267849337</v>
      </c>
      <c r="CE110">
        <v>1.1382484178491619</v>
      </c>
      <c r="CF110">
        <v>1.1637451824089831</v>
      </c>
      <c r="CG110">
        <v>1.1898130744949442</v>
      </c>
      <c r="CJ110">
        <v>1.113310267849337</v>
      </c>
      <c r="CK110">
        <v>1.1399999999999999</v>
      </c>
      <c r="CL110">
        <v>1.1599999999999999</v>
      </c>
      <c r="CO110" t="s">
        <v>40</v>
      </c>
      <c r="CP110">
        <v>2.9069767441860492E-2</v>
      </c>
      <c r="CQ110">
        <v>2.2598870056497196E-2</v>
      </c>
      <c r="CR110">
        <v>2.2099447513812175E-2</v>
      </c>
      <c r="CS110">
        <v>2.7027027027026931E-2</v>
      </c>
      <c r="CT110">
        <v>2.6315789473684237E-2</v>
      </c>
      <c r="CU110">
        <v>2.051282051282053E-2</v>
      </c>
      <c r="CV110">
        <v>2.0100502512562721E-2</v>
      </c>
      <c r="CW110">
        <v>2.9556650246305449E-2</v>
      </c>
      <c r="CX110">
        <v>2.3923444976076683E-2</v>
      </c>
      <c r="CY110">
        <v>1.8691588785046745E-2</v>
      </c>
      <c r="CZ110">
        <v>2.2935779816513679E-2</v>
      </c>
      <c r="DA110">
        <v>2.6905829596412582E-2</v>
      </c>
      <c r="DB110">
        <v>2.6200873362445438E-2</v>
      </c>
      <c r="DC110">
        <v>1.7021276595744695E-2</v>
      </c>
      <c r="DD110">
        <v>2.5104602510460271E-2</v>
      </c>
      <c r="DE110">
        <v>2.8571428571428505E-2</v>
      </c>
      <c r="DF110">
        <v>2.3809523809523829E-2</v>
      </c>
      <c r="DG110">
        <v>1.937984496124024E-2</v>
      </c>
      <c r="DH110">
        <v>2.2813688212927778E-2</v>
      </c>
      <c r="DI110">
        <v>2.6022304832713696E-2</v>
      </c>
      <c r="DJ110">
        <v>2.5362318840579816E-2</v>
      </c>
      <c r="DK110">
        <v>2.1201413427561856E-2</v>
      </c>
      <c r="DL110">
        <v>2.4221453287197176E-2</v>
      </c>
      <c r="DM110">
        <v>2.3648648648648594E-2</v>
      </c>
      <c r="DN110">
        <v>2.6402640264026427E-2</v>
      </c>
      <c r="DO110">
        <v>1.9292604501607736E-2</v>
      </c>
      <c r="DP110">
        <v>2.5236593059936932E-2</v>
      </c>
      <c r="DQ110">
        <v>2.4615384615384636E-2</v>
      </c>
      <c r="DR110">
        <v>2.4024024024024045E-2</v>
      </c>
      <c r="DU110">
        <v>5.0000000000000044E-2</v>
      </c>
    </row>
    <row r="111" spans="1:125" x14ac:dyDescent="0.25">
      <c r="A111">
        <v>19</v>
      </c>
      <c r="C111" t="s">
        <v>183</v>
      </c>
      <c r="D111">
        <v>19</v>
      </c>
      <c r="E111" t="s">
        <v>186</v>
      </c>
      <c r="CO111" t="s">
        <v>186</v>
      </c>
      <c r="DU111">
        <v>0</v>
      </c>
    </row>
    <row r="112" spans="1:125" x14ac:dyDescent="0.25">
      <c r="A112">
        <v>19</v>
      </c>
      <c r="B112" t="s">
        <v>186</v>
      </c>
      <c r="C112" t="s">
        <v>183</v>
      </c>
      <c r="D112">
        <v>19</v>
      </c>
      <c r="E112" t="s">
        <v>38</v>
      </c>
      <c r="F112" t="s">
        <v>150</v>
      </c>
      <c r="N112">
        <v>42.22</v>
      </c>
      <c r="O112">
        <v>43.43</v>
      </c>
      <c r="P112">
        <v>47.22</v>
      </c>
      <c r="Q112">
        <v>48.4</v>
      </c>
      <c r="R112">
        <v>49.61</v>
      </c>
      <c r="S112">
        <v>50.85</v>
      </c>
      <c r="T112">
        <v>55.39</v>
      </c>
      <c r="U112">
        <v>56.77</v>
      </c>
      <c r="V112">
        <v>58.19</v>
      </c>
      <c r="W112">
        <v>59.65</v>
      </c>
      <c r="X112">
        <v>62.44</v>
      </c>
      <c r="Y112">
        <v>64</v>
      </c>
      <c r="Z112">
        <v>65.599999999999994</v>
      </c>
      <c r="AA112">
        <v>67.239999999999995</v>
      </c>
      <c r="AB112">
        <v>67.760000000000005</v>
      </c>
      <c r="AC112">
        <v>69.45</v>
      </c>
      <c r="AD112">
        <v>71.19</v>
      </c>
      <c r="AE112">
        <v>72.97</v>
      </c>
      <c r="AF112">
        <v>75.83</v>
      </c>
      <c r="AG112">
        <v>77.72</v>
      </c>
      <c r="AH112">
        <v>79.66</v>
      </c>
      <c r="AI112">
        <v>81.66</v>
      </c>
      <c r="AJ112">
        <v>85.35</v>
      </c>
      <c r="AK112">
        <v>87.48</v>
      </c>
      <c r="AL112">
        <v>89.67</v>
      </c>
      <c r="AM112">
        <v>91.91</v>
      </c>
      <c r="AN112">
        <v>97.85</v>
      </c>
      <c r="AO112">
        <v>100.29</v>
      </c>
      <c r="AP112">
        <v>102.8</v>
      </c>
      <c r="AQ112">
        <v>105.37</v>
      </c>
      <c r="AT112">
        <v>47.64</v>
      </c>
      <c r="AU112">
        <v>42.22</v>
      </c>
      <c r="AV112">
        <v>43.43</v>
      </c>
      <c r="AW112">
        <v>47.22</v>
      </c>
      <c r="AX112">
        <v>48.4</v>
      </c>
      <c r="AY112">
        <v>49.61</v>
      </c>
      <c r="AZ112">
        <v>50.85</v>
      </c>
      <c r="BA112">
        <v>55.39</v>
      </c>
      <c r="BB112">
        <v>56.77</v>
      </c>
      <c r="BC112">
        <v>58.19</v>
      </c>
      <c r="BD112">
        <v>59.65</v>
      </c>
      <c r="BE112">
        <v>62.44</v>
      </c>
      <c r="BF112">
        <v>64</v>
      </c>
      <c r="BG112">
        <v>65.599999999999994</v>
      </c>
      <c r="BH112">
        <v>67.239999999999995</v>
      </c>
      <c r="BI112">
        <v>67.760000000000005</v>
      </c>
      <c r="BJ112">
        <v>69.45</v>
      </c>
      <c r="BK112">
        <v>71.19</v>
      </c>
      <c r="BL112">
        <v>72.97</v>
      </c>
      <c r="BM112">
        <v>75.83</v>
      </c>
      <c r="BN112">
        <v>77.72</v>
      </c>
      <c r="BO112">
        <v>79.66</v>
      </c>
      <c r="BP112">
        <v>81.66</v>
      </c>
      <c r="BQ112">
        <v>85.35</v>
      </c>
      <c r="BR112">
        <v>87.48</v>
      </c>
      <c r="BS112">
        <v>89.67</v>
      </c>
      <c r="BT112">
        <v>91.91</v>
      </c>
      <c r="BU112">
        <v>97.85</v>
      </c>
      <c r="BV112">
        <v>100.29</v>
      </c>
      <c r="BW112">
        <v>102.8</v>
      </c>
      <c r="BX112">
        <v>105.37</v>
      </c>
      <c r="CC112">
        <v>37.374086749203251</v>
      </c>
      <c r="CD112">
        <v>38.211266292385396</v>
      </c>
      <c r="CE112">
        <v>39.067198657334828</v>
      </c>
      <c r="CF112">
        <v>39.942303907259124</v>
      </c>
      <c r="CG112">
        <v>40.837011514781729</v>
      </c>
      <c r="CJ112">
        <v>35.2221871104</v>
      </c>
      <c r="CK112">
        <v>38.5</v>
      </c>
      <c r="CL112">
        <v>39.94</v>
      </c>
      <c r="CO112" t="s">
        <v>38</v>
      </c>
      <c r="CP112">
        <v>2.8659403126480361E-2</v>
      </c>
      <c r="CQ112">
        <v>8.7266866221505854E-2</v>
      </c>
      <c r="CR112">
        <v>2.498941126641253E-2</v>
      </c>
      <c r="CS112">
        <v>2.5000000000000019E-2</v>
      </c>
      <c r="CT112">
        <v>2.4994960693408626E-2</v>
      </c>
      <c r="CU112">
        <v>8.928220255653882E-2</v>
      </c>
      <c r="CV112">
        <v>2.4914244448456448E-2</v>
      </c>
      <c r="CW112">
        <v>2.5013211203100131E-2</v>
      </c>
      <c r="CX112">
        <v>2.5090221687575201E-2</v>
      </c>
      <c r="CY112">
        <v>4.6772841575859168E-2</v>
      </c>
      <c r="CZ112">
        <v>2.4983984625240267E-2</v>
      </c>
      <c r="DA112">
        <v>2.4999999999999911E-2</v>
      </c>
      <c r="DB112">
        <v>2.5000000000000012E-2</v>
      </c>
      <c r="DC112">
        <v>7.7334919690661853E-3</v>
      </c>
      <c r="DD112">
        <v>2.4940968122786268E-2</v>
      </c>
      <c r="DE112">
        <v>2.5053995680345498E-2</v>
      </c>
      <c r="DF112">
        <v>2.5003511729175462E-2</v>
      </c>
      <c r="DG112">
        <v>3.9194189392901188E-2</v>
      </c>
      <c r="DH112">
        <v>2.4924172491098517E-2</v>
      </c>
      <c r="DI112">
        <v>2.4961399897066364E-2</v>
      </c>
      <c r="DJ112">
        <v>2.5106703489831787E-2</v>
      </c>
      <c r="DK112">
        <v>4.5187362233651704E-2</v>
      </c>
      <c r="DL112">
        <v>2.4956063268892908E-2</v>
      </c>
      <c r="DM112">
        <v>2.5034293552812045E-2</v>
      </c>
      <c r="DN112">
        <v>2.498048399687738E-2</v>
      </c>
      <c r="DO112">
        <v>6.4628440866064604E-2</v>
      </c>
      <c r="DP112">
        <v>2.493612672457856E-2</v>
      </c>
      <c r="DQ112">
        <v>2.502742048060615E-2</v>
      </c>
      <c r="DR112">
        <v>2.5000000000000074E-2</v>
      </c>
      <c r="DU112">
        <v>1.2100000000000009</v>
      </c>
    </row>
    <row r="113" spans="1:125" x14ac:dyDescent="0.25">
      <c r="A113">
        <v>19</v>
      </c>
      <c r="B113" t="s">
        <v>186</v>
      </c>
      <c r="C113" t="s">
        <v>183</v>
      </c>
      <c r="D113">
        <v>19</v>
      </c>
      <c r="E113" t="s">
        <v>40</v>
      </c>
      <c r="N113">
        <v>1.72</v>
      </c>
      <c r="O113">
        <v>1.77</v>
      </c>
      <c r="P113">
        <v>1.81</v>
      </c>
      <c r="Q113">
        <v>1.85</v>
      </c>
      <c r="R113">
        <v>1.9</v>
      </c>
      <c r="S113">
        <v>1.95</v>
      </c>
      <c r="T113">
        <v>1.99</v>
      </c>
      <c r="U113">
        <v>2.0299999999999998</v>
      </c>
      <c r="V113">
        <v>2.09</v>
      </c>
      <c r="W113">
        <v>2.14</v>
      </c>
      <c r="X113">
        <v>2.1800000000000002</v>
      </c>
      <c r="Y113">
        <v>2.23</v>
      </c>
      <c r="Z113">
        <v>2.29</v>
      </c>
      <c r="AA113">
        <v>2.35</v>
      </c>
      <c r="AB113">
        <v>2.39</v>
      </c>
      <c r="AC113">
        <v>2.4500000000000002</v>
      </c>
      <c r="AD113">
        <v>2.52</v>
      </c>
      <c r="AE113">
        <v>2.58</v>
      </c>
      <c r="AF113">
        <v>2.63</v>
      </c>
      <c r="AG113">
        <v>2.69</v>
      </c>
      <c r="AH113">
        <v>2.76</v>
      </c>
      <c r="AI113">
        <v>2.83</v>
      </c>
      <c r="AJ113">
        <v>2.89</v>
      </c>
      <c r="AK113">
        <v>2.96</v>
      </c>
      <c r="AL113">
        <v>3.03</v>
      </c>
      <c r="AM113">
        <v>3.11</v>
      </c>
      <c r="AN113">
        <v>3.17</v>
      </c>
      <c r="AO113">
        <v>3.25</v>
      </c>
      <c r="AP113">
        <v>3.33</v>
      </c>
      <c r="AQ113">
        <v>3.41</v>
      </c>
      <c r="AT113">
        <v>1.22</v>
      </c>
      <c r="AU113">
        <v>1.72</v>
      </c>
      <c r="AV113">
        <v>1.77</v>
      </c>
      <c r="AW113">
        <v>1.81</v>
      </c>
      <c r="AX113">
        <v>1.85</v>
      </c>
      <c r="AY113">
        <v>1.9</v>
      </c>
      <c r="AZ113">
        <v>1.95</v>
      </c>
      <c r="BA113">
        <v>1.99</v>
      </c>
      <c r="BB113">
        <v>2.0299999999999998</v>
      </c>
      <c r="BC113">
        <v>2.09</v>
      </c>
      <c r="BD113">
        <v>2.14</v>
      </c>
      <c r="BE113">
        <v>2.1800000000000002</v>
      </c>
      <c r="BF113">
        <v>2.23</v>
      </c>
      <c r="BG113">
        <v>2.29</v>
      </c>
      <c r="BH113">
        <v>2.35</v>
      </c>
      <c r="BI113">
        <v>2.39</v>
      </c>
      <c r="BJ113">
        <v>2.4500000000000002</v>
      </c>
      <c r="BK113">
        <v>2.52</v>
      </c>
      <c r="BL113">
        <v>2.58</v>
      </c>
      <c r="BM113">
        <v>2.63</v>
      </c>
      <c r="BN113">
        <v>2.69</v>
      </c>
      <c r="BO113">
        <v>2.76</v>
      </c>
      <c r="BP113">
        <v>2.83</v>
      </c>
      <c r="BQ113">
        <v>2.89</v>
      </c>
      <c r="BR113">
        <v>2.96</v>
      </c>
      <c r="BS113">
        <v>3.03</v>
      </c>
      <c r="BT113">
        <v>3.11</v>
      </c>
      <c r="BU113">
        <v>3.17</v>
      </c>
      <c r="BV113">
        <v>3.25</v>
      </c>
      <c r="BW113">
        <v>3.33</v>
      </c>
      <c r="BX113">
        <v>3.41</v>
      </c>
      <c r="BZ113">
        <v>0.84526557434229943</v>
      </c>
      <c r="CC113">
        <v>1.0889184935928569</v>
      </c>
      <c r="CD113">
        <v>1.113310267849337</v>
      </c>
      <c r="CE113">
        <v>1.1382484178491619</v>
      </c>
      <c r="CF113">
        <v>1.1637451824089831</v>
      </c>
      <c r="CG113">
        <v>1.1898130744949442</v>
      </c>
      <c r="CJ113">
        <v>1.1133102678493358</v>
      </c>
      <c r="CK113">
        <v>1.1399999999999999</v>
      </c>
      <c r="CL113">
        <v>1.1599999999999999</v>
      </c>
      <c r="CO113" t="s">
        <v>40</v>
      </c>
      <c r="CP113">
        <v>2.9069767441860492E-2</v>
      </c>
      <c r="CQ113">
        <v>2.2598870056497196E-2</v>
      </c>
      <c r="CR113">
        <v>2.2099447513812175E-2</v>
      </c>
      <c r="CS113">
        <v>2.7027027027026931E-2</v>
      </c>
      <c r="CT113">
        <v>2.6315789473684237E-2</v>
      </c>
      <c r="CU113">
        <v>2.051282051282053E-2</v>
      </c>
      <c r="CV113">
        <v>2.0100502512562721E-2</v>
      </c>
      <c r="CW113">
        <v>2.9556650246305449E-2</v>
      </c>
      <c r="CX113">
        <v>2.3923444976076683E-2</v>
      </c>
      <c r="CY113">
        <v>1.8691588785046745E-2</v>
      </c>
      <c r="CZ113">
        <v>2.2935779816513679E-2</v>
      </c>
      <c r="DA113">
        <v>2.6905829596412582E-2</v>
      </c>
      <c r="DB113">
        <v>2.6200873362445438E-2</v>
      </c>
      <c r="DC113">
        <v>1.7021276595744695E-2</v>
      </c>
      <c r="DD113">
        <v>2.5104602510460271E-2</v>
      </c>
      <c r="DE113">
        <v>2.8571428571428505E-2</v>
      </c>
      <c r="DF113">
        <v>2.3809523809523829E-2</v>
      </c>
      <c r="DG113">
        <v>1.937984496124024E-2</v>
      </c>
      <c r="DH113">
        <v>2.2813688212927778E-2</v>
      </c>
      <c r="DI113">
        <v>2.6022304832713696E-2</v>
      </c>
      <c r="DJ113">
        <v>2.5362318840579816E-2</v>
      </c>
      <c r="DK113">
        <v>2.1201413427561856E-2</v>
      </c>
      <c r="DL113">
        <v>2.4221453287197176E-2</v>
      </c>
      <c r="DM113">
        <v>2.3648648648648594E-2</v>
      </c>
      <c r="DN113">
        <v>2.6402640264026427E-2</v>
      </c>
      <c r="DO113">
        <v>1.9292604501607736E-2</v>
      </c>
      <c r="DP113">
        <v>2.5236593059936932E-2</v>
      </c>
      <c r="DQ113">
        <v>2.4615384615384636E-2</v>
      </c>
      <c r="DR113">
        <v>2.4024024024024045E-2</v>
      </c>
      <c r="DU113">
        <v>5.0000000000000044E-2</v>
      </c>
    </row>
    <row r="114" spans="1:125" x14ac:dyDescent="0.25">
      <c r="A114">
        <v>20</v>
      </c>
      <c r="C114" t="s">
        <v>187</v>
      </c>
      <c r="D114">
        <v>20</v>
      </c>
      <c r="E114" t="s">
        <v>188</v>
      </c>
      <c r="CG114" t="s">
        <v>289</v>
      </c>
      <c r="CO114" t="s">
        <v>188</v>
      </c>
      <c r="DU114">
        <v>0</v>
      </c>
    </row>
    <row r="115" spans="1:125" x14ac:dyDescent="0.25">
      <c r="A115">
        <v>20</v>
      </c>
      <c r="B115" t="s">
        <v>189</v>
      </c>
      <c r="C115" t="s">
        <v>187</v>
      </c>
      <c r="D115">
        <v>20</v>
      </c>
      <c r="E115" t="s">
        <v>38</v>
      </c>
      <c r="F115" t="s">
        <v>128</v>
      </c>
      <c r="N115">
        <v>64.09</v>
      </c>
      <c r="O115">
        <v>65.92</v>
      </c>
      <c r="P115">
        <v>69.48</v>
      </c>
      <c r="Q115">
        <v>71.22</v>
      </c>
      <c r="R115">
        <v>73</v>
      </c>
      <c r="S115">
        <v>74.819999999999993</v>
      </c>
      <c r="T115">
        <v>78.56</v>
      </c>
      <c r="U115">
        <v>80.52</v>
      </c>
      <c r="V115">
        <v>82.53</v>
      </c>
      <c r="W115">
        <v>84.6</v>
      </c>
      <c r="X115">
        <v>89.52</v>
      </c>
      <c r="Y115">
        <v>91.76</v>
      </c>
      <c r="Z115">
        <v>94.05</v>
      </c>
      <c r="AA115">
        <v>96.4</v>
      </c>
      <c r="AB115">
        <v>95.53</v>
      </c>
      <c r="AC115">
        <v>97.92</v>
      </c>
      <c r="AD115">
        <v>100.37</v>
      </c>
      <c r="AE115">
        <v>102.88</v>
      </c>
      <c r="AF115">
        <v>101.21</v>
      </c>
      <c r="AG115">
        <v>103.74</v>
      </c>
      <c r="AH115">
        <v>106.34</v>
      </c>
      <c r="AI115">
        <v>108.99</v>
      </c>
      <c r="AJ115">
        <v>117.56</v>
      </c>
      <c r="AK115">
        <v>120.5</v>
      </c>
      <c r="AL115">
        <v>123.51</v>
      </c>
      <c r="AM115">
        <v>126.6</v>
      </c>
      <c r="AN115">
        <v>129.88</v>
      </c>
      <c r="AO115">
        <v>133.13</v>
      </c>
      <c r="AP115">
        <v>136.46</v>
      </c>
      <c r="AQ115">
        <v>139.87</v>
      </c>
      <c r="AT115">
        <v>44.79</v>
      </c>
      <c r="AU115">
        <v>48.84</v>
      </c>
      <c r="AV115">
        <v>53.09</v>
      </c>
      <c r="AW115">
        <v>57.54</v>
      </c>
      <c r="AX115">
        <v>62.2</v>
      </c>
      <c r="AY115">
        <v>67.08</v>
      </c>
      <c r="AZ115">
        <v>72.19</v>
      </c>
      <c r="BA115">
        <v>77.540000000000006</v>
      </c>
      <c r="BB115">
        <v>80.52</v>
      </c>
      <c r="BC115">
        <v>82.53</v>
      </c>
      <c r="BD115">
        <v>84.6</v>
      </c>
      <c r="BE115">
        <v>89.52</v>
      </c>
      <c r="BF115">
        <v>91.76</v>
      </c>
      <c r="BG115">
        <v>94.05</v>
      </c>
      <c r="BH115">
        <v>96.4</v>
      </c>
      <c r="BI115">
        <v>95.53</v>
      </c>
      <c r="BJ115">
        <v>97.92</v>
      </c>
      <c r="BK115">
        <v>100.37</v>
      </c>
      <c r="BL115">
        <v>102.88</v>
      </c>
      <c r="BM115">
        <v>101.21</v>
      </c>
      <c r="BN115">
        <v>103.74</v>
      </c>
      <c r="BO115">
        <v>106.34</v>
      </c>
      <c r="BP115">
        <v>108.99</v>
      </c>
      <c r="BQ115">
        <v>117.27</v>
      </c>
      <c r="BR115">
        <v>120.5</v>
      </c>
      <c r="BS115">
        <v>123.51</v>
      </c>
      <c r="BT115">
        <v>126.6</v>
      </c>
      <c r="BU115">
        <v>129.88</v>
      </c>
      <c r="BV115">
        <v>133.13</v>
      </c>
      <c r="BW115">
        <v>136.46</v>
      </c>
      <c r="BX115">
        <v>139.87</v>
      </c>
      <c r="CC115">
        <v>50.995627800127508</v>
      </c>
      <c r="CD115">
        <v>52.137929862850363</v>
      </c>
      <c r="CE115">
        <v>53.305819491778209</v>
      </c>
      <c r="CF115">
        <v>54.499869848394027</v>
      </c>
      <c r="CG115">
        <v>55.72066693299805</v>
      </c>
      <c r="CJ115">
        <v>30.77</v>
      </c>
      <c r="CK115">
        <v>33.950000000000003</v>
      </c>
      <c r="CL115">
        <v>37.25</v>
      </c>
      <c r="CO115" t="s">
        <v>38</v>
      </c>
      <c r="CP115">
        <v>2.8553596504914937E-2</v>
      </c>
      <c r="CQ115">
        <v>5.400485436893207E-2</v>
      </c>
      <c r="CR115">
        <v>2.5043177892918749E-2</v>
      </c>
      <c r="CS115">
        <v>2.4992979500140428E-2</v>
      </c>
      <c r="CT115">
        <v>2.4931506849314975E-2</v>
      </c>
      <c r="CU115">
        <v>4.9986634589682027E-2</v>
      </c>
      <c r="CV115">
        <v>2.4949083503054911E-2</v>
      </c>
      <c r="CW115">
        <v>2.4962742175856995E-2</v>
      </c>
      <c r="CX115">
        <v>2.5081788440566983E-2</v>
      </c>
      <c r="CY115">
        <v>5.8156028368794348E-2</v>
      </c>
      <c r="CZ115">
        <v>2.5022341376228878E-2</v>
      </c>
      <c r="DA115">
        <v>2.495640802092406E-2</v>
      </c>
      <c r="DB115">
        <v>2.4986709197235606E-2</v>
      </c>
      <c r="DC115">
        <v>-9.024896265560212E-3</v>
      </c>
      <c r="DD115">
        <v>2.501831885271643E-2</v>
      </c>
      <c r="DE115">
        <v>2.5020424836601336E-2</v>
      </c>
      <c r="DF115">
        <v>2.500747235229641E-2</v>
      </c>
      <c r="DG115">
        <v>-1.6232503888024899E-2</v>
      </c>
      <c r="DH115">
        <v>2.4997529888350967E-2</v>
      </c>
      <c r="DI115">
        <v>2.5062656641604092E-2</v>
      </c>
      <c r="DJ115">
        <v>2.492006770735369E-2</v>
      </c>
      <c r="DK115">
        <v>7.8631067070373498E-2</v>
      </c>
      <c r="DL115">
        <v>2.5008506294658027E-2</v>
      </c>
      <c r="DM115">
        <v>2.4979253112033237E-2</v>
      </c>
      <c r="DN115">
        <v>2.5018217148408947E-2</v>
      </c>
      <c r="DO115">
        <v>2.5908372827804116E-2</v>
      </c>
      <c r="DP115">
        <v>2.5023098244533415E-2</v>
      </c>
      <c r="DQ115">
        <v>2.5013145046195544E-2</v>
      </c>
      <c r="DR115">
        <v>2.4989007767844032E-2</v>
      </c>
      <c r="DU115">
        <v>4.25</v>
      </c>
    </row>
    <row r="116" spans="1:125" x14ac:dyDescent="0.25">
      <c r="A116">
        <v>20</v>
      </c>
      <c r="B116" t="s">
        <v>189</v>
      </c>
      <c r="C116" t="s">
        <v>187</v>
      </c>
      <c r="D116">
        <v>20</v>
      </c>
      <c r="E116" t="s">
        <v>40</v>
      </c>
      <c r="N116">
        <v>12.01</v>
      </c>
      <c r="O116">
        <v>12.35</v>
      </c>
      <c r="P116">
        <v>12.62</v>
      </c>
      <c r="Q116">
        <v>12.93</v>
      </c>
      <c r="R116">
        <v>13.26</v>
      </c>
      <c r="S116">
        <v>13.59</v>
      </c>
      <c r="T116">
        <v>13.86</v>
      </c>
      <c r="U116">
        <v>14.2</v>
      </c>
      <c r="V116">
        <v>14.56</v>
      </c>
      <c r="W116">
        <v>14.92</v>
      </c>
      <c r="X116">
        <v>15.22</v>
      </c>
      <c r="Y116">
        <v>15.6</v>
      </c>
      <c r="Z116">
        <v>15.99</v>
      </c>
      <c r="AA116">
        <v>16.39</v>
      </c>
      <c r="AB116">
        <v>16.71</v>
      </c>
      <c r="AC116">
        <v>17.13</v>
      </c>
      <c r="AD116">
        <v>17.559999999999999</v>
      </c>
      <c r="AE116">
        <v>18</v>
      </c>
      <c r="AF116">
        <v>18.36</v>
      </c>
      <c r="AG116">
        <v>18.82</v>
      </c>
      <c r="AH116">
        <v>19.29</v>
      </c>
      <c r="AI116">
        <v>19.77</v>
      </c>
      <c r="AJ116">
        <v>20.16</v>
      </c>
      <c r="AK116">
        <v>20.67</v>
      </c>
      <c r="AL116">
        <v>21.18</v>
      </c>
      <c r="AM116">
        <v>21.71</v>
      </c>
      <c r="AN116">
        <v>22.14</v>
      </c>
      <c r="AO116">
        <v>22.7</v>
      </c>
      <c r="AP116">
        <v>23.26</v>
      </c>
      <c r="AQ116">
        <v>23.85</v>
      </c>
      <c r="AT116">
        <v>5.52</v>
      </c>
      <c r="AU116">
        <v>5.68</v>
      </c>
      <c r="AV116">
        <v>5.84</v>
      </c>
      <c r="AW116">
        <v>6.01</v>
      </c>
      <c r="AX116">
        <v>6.18</v>
      </c>
      <c r="AY116">
        <v>6.36</v>
      </c>
      <c r="AZ116">
        <v>6.54</v>
      </c>
      <c r="BA116">
        <v>6.73</v>
      </c>
      <c r="BB116">
        <v>9.5399999999999991</v>
      </c>
      <c r="BC116">
        <v>13.58</v>
      </c>
      <c r="BD116">
        <v>14.92</v>
      </c>
      <c r="BE116">
        <v>15.22</v>
      </c>
      <c r="BF116">
        <v>15.6</v>
      </c>
      <c r="BG116">
        <v>15.99</v>
      </c>
      <c r="BH116">
        <v>16.39</v>
      </c>
      <c r="BI116">
        <v>16.71</v>
      </c>
      <c r="BJ116">
        <v>17.13</v>
      </c>
      <c r="BK116">
        <v>17.559999999999999</v>
      </c>
      <c r="BL116">
        <v>18</v>
      </c>
      <c r="BM116">
        <v>18.36</v>
      </c>
      <c r="BN116">
        <v>18.82</v>
      </c>
      <c r="BO116">
        <v>19.29</v>
      </c>
      <c r="BP116">
        <v>19.77</v>
      </c>
      <c r="BQ116">
        <v>20.34</v>
      </c>
      <c r="BR116">
        <v>20.67</v>
      </c>
      <c r="BS116">
        <v>21.18</v>
      </c>
      <c r="BT116">
        <v>21.71</v>
      </c>
      <c r="BU116">
        <v>22.14</v>
      </c>
      <c r="BV116">
        <v>22.7</v>
      </c>
      <c r="BW116">
        <v>23.26</v>
      </c>
      <c r="BX116">
        <v>23.85</v>
      </c>
      <c r="BZ116">
        <v>0.39353281438328647</v>
      </c>
      <c r="CC116">
        <v>6.0492873638909046</v>
      </c>
      <c r="CD116">
        <v>6.1847914008420606</v>
      </c>
      <c r="CE116">
        <v>6.3233307282209221</v>
      </c>
      <c r="CF116">
        <v>6.4649733365330704</v>
      </c>
      <c r="CG116">
        <v>6.6097887392714112</v>
      </c>
      <c r="CJ116">
        <v>5</v>
      </c>
      <c r="CK116">
        <v>5.1100000000000003</v>
      </c>
      <c r="CL116">
        <v>5.22</v>
      </c>
      <c r="CO116" t="s">
        <v>40</v>
      </c>
      <c r="CP116">
        <v>2.8309741881765185E-2</v>
      </c>
      <c r="CQ116">
        <v>2.1862348178137619E-2</v>
      </c>
      <c r="CR116">
        <v>2.4564183835182291E-2</v>
      </c>
      <c r="CS116">
        <v>2.5522041763341073E-2</v>
      </c>
      <c r="CT116">
        <v>2.4886877828054304E-2</v>
      </c>
      <c r="CU116">
        <v>1.9867549668874142E-2</v>
      </c>
      <c r="CV116">
        <v>2.4531024531024521E-2</v>
      </c>
      <c r="CW116">
        <v>2.5352112676056426E-2</v>
      </c>
      <c r="CX116">
        <v>2.4725274725274686E-2</v>
      </c>
      <c r="CY116">
        <v>2.0107238605898171E-2</v>
      </c>
      <c r="CZ116">
        <v>2.4967148488830419E-2</v>
      </c>
      <c r="DA116">
        <v>2.5000000000000036E-2</v>
      </c>
      <c r="DB116">
        <v>2.5015634771732354E-2</v>
      </c>
      <c r="DC116">
        <v>1.9524100061012829E-2</v>
      </c>
      <c r="DD116">
        <v>2.5134649910233283E-2</v>
      </c>
      <c r="DE116">
        <v>2.5102159953298293E-2</v>
      </c>
      <c r="DF116">
        <v>2.5056947608200531E-2</v>
      </c>
      <c r="DG116">
        <v>1.9999999999999969E-2</v>
      </c>
      <c r="DH116">
        <v>2.5054466230936868E-2</v>
      </c>
      <c r="DI116">
        <v>2.4973432518597176E-2</v>
      </c>
      <c r="DJ116">
        <v>2.4883359253499247E-2</v>
      </c>
      <c r="DK116">
        <v>1.9726858877086525E-2</v>
      </c>
      <c r="DL116">
        <v>2.5297619047619124E-2</v>
      </c>
      <c r="DM116">
        <v>2.4673439767779293E-2</v>
      </c>
      <c r="DN116">
        <v>2.5023607176581735E-2</v>
      </c>
      <c r="DO116">
        <v>1.9806540764624583E-2</v>
      </c>
      <c r="DP116">
        <v>2.5293586269195967E-2</v>
      </c>
      <c r="DQ116">
        <v>2.4669603524229176E-2</v>
      </c>
      <c r="DR116">
        <v>2.5365434221840059E-2</v>
      </c>
      <c r="DU116">
        <v>0.16000000000000014</v>
      </c>
    </row>
    <row r="117" spans="1:125" x14ac:dyDescent="0.25">
      <c r="CO117">
        <v>0</v>
      </c>
      <c r="DU117">
        <v>0</v>
      </c>
    </row>
    <row r="118" spans="1:125" x14ac:dyDescent="0.25">
      <c r="CO118">
        <v>0</v>
      </c>
      <c r="DU118">
        <v>0</v>
      </c>
    </row>
    <row r="119" spans="1:125" x14ac:dyDescent="0.25">
      <c r="CO119">
        <v>0</v>
      </c>
      <c r="DU119">
        <v>0</v>
      </c>
    </row>
    <row r="120" spans="1:125" x14ac:dyDescent="0.25">
      <c r="A120">
        <v>21</v>
      </c>
      <c r="C120" t="s">
        <v>190</v>
      </c>
      <c r="D120">
        <v>21</v>
      </c>
      <c r="E120" t="s">
        <v>191</v>
      </c>
      <c r="CG120" t="s">
        <v>289</v>
      </c>
      <c r="CO120" t="s">
        <v>191</v>
      </c>
      <c r="DU120">
        <v>0</v>
      </c>
    </row>
    <row r="121" spans="1:125" x14ac:dyDescent="0.25">
      <c r="A121">
        <v>21</v>
      </c>
      <c r="B121" t="s">
        <v>191</v>
      </c>
      <c r="C121" t="s">
        <v>190</v>
      </c>
      <c r="D121">
        <v>21</v>
      </c>
      <c r="E121" t="s">
        <v>38</v>
      </c>
      <c r="F121" t="s">
        <v>128</v>
      </c>
      <c r="N121">
        <v>43.66</v>
      </c>
      <c r="O121">
        <v>44.92</v>
      </c>
      <c r="P121">
        <v>47.68</v>
      </c>
      <c r="Q121">
        <v>48.87</v>
      </c>
      <c r="R121">
        <v>50.1</v>
      </c>
      <c r="S121">
        <v>51.35</v>
      </c>
      <c r="T121">
        <v>55.47</v>
      </c>
      <c r="U121">
        <v>56.86</v>
      </c>
      <c r="V121">
        <v>58.28</v>
      </c>
      <c r="W121">
        <v>59.74</v>
      </c>
      <c r="X121">
        <v>63.12</v>
      </c>
      <c r="Y121">
        <v>64.7</v>
      </c>
      <c r="Z121">
        <v>66.31</v>
      </c>
      <c r="AA121">
        <v>67.97</v>
      </c>
      <c r="AB121">
        <v>72.13</v>
      </c>
      <c r="AC121">
        <v>73.930000000000007</v>
      </c>
      <c r="AD121">
        <v>75.78</v>
      </c>
      <c r="AE121">
        <v>77.67</v>
      </c>
      <c r="AF121">
        <v>79.430000000000007</v>
      </c>
      <c r="AG121">
        <v>81.42</v>
      </c>
      <c r="AH121">
        <v>83.46</v>
      </c>
      <c r="AI121">
        <v>85.54</v>
      </c>
      <c r="AJ121">
        <v>88.82</v>
      </c>
      <c r="AK121">
        <v>91.04</v>
      </c>
      <c r="AL121">
        <v>93.31</v>
      </c>
      <c r="AM121">
        <v>95.65</v>
      </c>
      <c r="AN121">
        <v>98.04</v>
      </c>
      <c r="AO121">
        <v>100.49</v>
      </c>
      <c r="AP121">
        <v>103</v>
      </c>
      <c r="AQ121">
        <v>105.58</v>
      </c>
      <c r="AT121">
        <v>49.85</v>
      </c>
      <c r="AU121">
        <v>43.66</v>
      </c>
      <c r="AV121">
        <v>44.92</v>
      </c>
      <c r="AW121">
        <v>47.68</v>
      </c>
      <c r="AX121">
        <v>48.87</v>
      </c>
      <c r="AY121">
        <v>50.1</v>
      </c>
      <c r="AZ121">
        <v>51.35</v>
      </c>
      <c r="BA121">
        <v>55.47</v>
      </c>
      <c r="BB121">
        <v>56.86</v>
      </c>
      <c r="BC121">
        <v>58.28</v>
      </c>
      <c r="BD121">
        <v>59.74</v>
      </c>
      <c r="BE121">
        <v>63.12</v>
      </c>
      <c r="BF121">
        <v>64.7</v>
      </c>
      <c r="BG121">
        <v>66.31</v>
      </c>
      <c r="BH121">
        <v>67.97</v>
      </c>
      <c r="BI121">
        <v>72.13</v>
      </c>
      <c r="BJ121">
        <v>73.930000000000007</v>
      </c>
      <c r="BK121">
        <v>75.78</v>
      </c>
      <c r="BL121">
        <v>77.67</v>
      </c>
      <c r="BM121">
        <v>79.430000000000007</v>
      </c>
      <c r="BN121">
        <v>81.42</v>
      </c>
      <c r="BO121">
        <v>83.46</v>
      </c>
      <c r="BP121">
        <v>85.54</v>
      </c>
      <c r="BQ121">
        <v>88.82</v>
      </c>
      <c r="BR121">
        <v>91.04</v>
      </c>
      <c r="BS121">
        <v>93.31</v>
      </c>
      <c r="BT121">
        <v>95.65</v>
      </c>
      <c r="BU121">
        <v>98.04</v>
      </c>
      <c r="BV121">
        <v>100.49</v>
      </c>
      <c r="BW121">
        <v>103</v>
      </c>
      <c r="BX121">
        <v>105.58</v>
      </c>
      <c r="CC121">
        <v>43.298209874112253</v>
      </c>
      <c r="CD121">
        <v>44.268089775292353</v>
      </c>
      <c r="CE121">
        <v>45.259694986258907</v>
      </c>
      <c r="CF121">
        <v>46.273512153951103</v>
      </c>
      <c r="CG121">
        <v>47.310038826199609</v>
      </c>
      <c r="CJ121">
        <v>36.831951820799993</v>
      </c>
      <c r="CK121">
        <v>40.14</v>
      </c>
      <c r="CL121">
        <v>43.59</v>
      </c>
      <c r="CO121" t="s">
        <v>38</v>
      </c>
      <c r="CP121">
        <v>2.8859367842418809E-2</v>
      </c>
      <c r="CQ121">
        <v>6.1442564559216338E-2</v>
      </c>
      <c r="CR121">
        <v>2.4958053691275121E-2</v>
      </c>
      <c r="CS121">
        <v>2.5168815224063924E-2</v>
      </c>
      <c r="CT121">
        <v>2.4950099800399202E-2</v>
      </c>
      <c r="CU121">
        <v>8.0233690360272586E-2</v>
      </c>
      <c r="CV121">
        <v>2.5058590228952599E-2</v>
      </c>
      <c r="CW121">
        <v>2.4973619416109774E-2</v>
      </c>
      <c r="CX121">
        <v>2.5051475634866177E-2</v>
      </c>
      <c r="CY121">
        <v>5.6578506863073239E-2</v>
      </c>
      <c r="CZ121">
        <v>2.5031685678073599E-2</v>
      </c>
      <c r="DA121">
        <v>2.4884080370942804E-2</v>
      </c>
      <c r="DB121">
        <v>2.503393153370527E-2</v>
      </c>
      <c r="DC121">
        <v>6.1203472120052914E-2</v>
      </c>
      <c r="DD121">
        <v>2.4954942464993919E-2</v>
      </c>
      <c r="DE121">
        <v>2.5023671040173057E-2</v>
      </c>
      <c r="DF121">
        <v>2.4940617577197156E-2</v>
      </c>
      <c r="DG121">
        <v>2.2659971675035473E-2</v>
      </c>
      <c r="DH121">
        <v>2.5053506231902237E-2</v>
      </c>
      <c r="DI121">
        <v>2.5055268975681552E-2</v>
      </c>
      <c r="DJ121">
        <v>2.4922118380062457E-2</v>
      </c>
      <c r="DK121">
        <v>3.8344634089314787E-2</v>
      </c>
      <c r="DL121">
        <v>2.4994370637244013E-2</v>
      </c>
      <c r="DM121">
        <v>2.4934094903339147E-2</v>
      </c>
      <c r="DN121">
        <v>2.507769799592759E-2</v>
      </c>
      <c r="DO121">
        <v>2.498693152117094E-2</v>
      </c>
      <c r="DP121">
        <v>2.498980008159923E-2</v>
      </c>
      <c r="DQ121">
        <v>2.4977609712409247E-2</v>
      </c>
      <c r="DR121">
        <v>2.5048543689320371E-2</v>
      </c>
      <c r="DU121">
        <v>1.2600000000000051</v>
      </c>
    </row>
    <row r="122" spans="1:125" x14ac:dyDescent="0.25">
      <c r="A122">
        <v>21</v>
      </c>
      <c r="B122" t="s">
        <v>191</v>
      </c>
      <c r="C122" t="s">
        <v>190</v>
      </c>
      <c r="D122">
        <v>21</v>
      </c>
      <c r="E122" t="s">
        <v>40</v>
      </c>
      <c r="N122">
        <v>7.46</v>
      </c>
      <c r="O122">
        <v>7.67</v>
      </c>
      <c r="P122">
        <v>7.84</v>
      </c>
      <c r="Q122">
        <v>8.0299999999999994</v>
      </c>
      <c r="R122">
        <v>8.23</v>
      </c>
      <c r="S122">
        <v>8.44</v>
      </c>
      <c r="T122">
        <v>8.61</v>
      </c>
      <c r="U122">
        <v>8.82</v>
      </c>
      <c r="V122">
        <v>9.0399999999999991</v>
      </c>
      <c r="W122">
        <v>9.27</v>
      </c>
      <c r="X122">
        <v>9.4499999999999993</v>
      </c>
      <c r="Y122">
        <v>9.69</v>
      </c>
      <c r="Z122">
        <v>9.93</v>
      </c>
      <c r="AA122">
        <v>10.18</v>
      </c>
      <c r="AB122">
        <v>10.38</v>
      </c>
      <c r="AC122">
        <v>10.64</v>
      </c>
      <c r="AD122">
        <v>10.91</v>
      </c>
      <c r="AE122">
        <v>11.18</v>
      </c>
      <c r="AF122">
        <v>11.4</v>
      </c>
      <c r="AG122">
        <v>11.68</v>
      </c>
      <c r="AH122">
        <v>11.98</v>
      </c>
      <c r="AI122">
        <v>12.28</v>
      </c>
      <c r="AJ122">
        <v>12.52</v>
      </c>
      <c r="AK122">
        <v>12.83</v>
      </c>
      <c r="AL122">
        <v>13.15</v>
      </c>
      <c r="AM122">
        <v>13.48</v>
      </c>
      <c r="AN122">
        <v>13.75</v>
      </c>
      <c r="AO122">
        <v>14.09</v>
      </c>
      <c r="AP122">
        <v>14.44</v>
      </c>
      <c r="AQ122">
        <v>14.81</v>
      </c>
      <c r="AT122">
        <v>6.37</v>
      </c>
      <c r="AU122">
        <v>7.46</v>
      </c>
      <c r="AV122">
        <v>7.67</v>
      </c>
      <c r="AW122">
        <v>7.84</v>
      </c>
      <c r="AX122">
        <v>8.0299999999999994</v>
      </c>
      <c r="AY122">
        <v>8.23</v>
      </c>
      <c r="AZ122">
        <v>8.44</v>
      </c>
      <c r="BA122">
        <v>8.61</v>
      </c>
      <c r="BB122">
        <v>8.82</v>
      </c>
      <c r="BC122">
        <v>9.0399999999999991</v>
      </c>
      <c r="BD122">
        <v>9.27</v>
      </c>
      <c r="BE122">
        <v>9.4499999999999993</v>
      </c>
      <c r="BF122">
        <v>9.69</v>
      </c>
      <c r="BG122">
        <v>9.93</v>
      </c>
      <c r="BH122">
        <v>10.18</v>
      </c>
      <c r="BI122">
        <v>10.38</v>
      </c>
      <c r="BJ122">
        <v>10.64</v>
      </c>
      <c r="BK122">
        <v>10.91</v>
      </c>
      <c r="BL122">
        <v>11.18</v>
      </c>
      <c r="BM122">
        <v>11.4</v>
      </c>
      <c r="BN122">
        <v>11.68</v>
      </c>
      <c r="BO122">
        <v>11.98</v>
      </c>
      <c r="BP122">
        <v>12.28</v>
      </c>
      <c r="BQ122">
        <v>12.52</v>
      </c>
      <c r="BR122">
        <v>12.83</v>
      </c>
      <c r="BS122">
        <v>13.15</v>
      </c>
      <c r="BT122">
        <v>13.48</v>
      </c>
      <c r="BU122">
        <v>13.75</v>
      </c>
      <c r="BV122">
        <v>14.09</v>
      </c>
      <c r="BW122">
        <v>14.44</v>
      </c>
      <c r="BX122">
        <v>14.81</v>
      </c>
      <c r="BZ122">
        <v>0.54190651636490239</v>
      </c>
      <c r="CC122">
        <v>4.5846217723456073</v>
      </c>
      <c r="CD122">
        <v>4.6873173000461481</v>
      </c>
      <c r="CE122">
        <v>4.7923132075671813</v>
      </c>
      <c r="CF122">
        <v>4.8996610234166855</v>
      </c>
      <c r="CG122">
        <v>5.009413430341219</v>
      </c>
      <c r="CJ122">
        <v>4.2648311807999999</v>
      </c>
      <c r="CK122">
        <v>4.3600000000000003</v>
      </c>
      <c r="CL122">
        <v>4.46</v>
      </c>
      <c r="CO122" t="s">
        <v>40</v>
      </c>
      <c r="CP122">
        <v>2.8150134048257367E-2</v>
      </c>
      <c r="CQ122">
        <v>2.2164276401564528E-2</v>
      </c>
      <c r="CR122">
        <v>2.4234693877550957E-2</v>
      </c>
      <c r="CS122">
        <v>2.4906600249066137E-2</v>
      </c>
      <c r="CT122">
        <v>2.5516403402187006E-2</v>
      </c>
      <c r="CU122">
        <v>2.0142180094786723E-2</v>
      </c>
      <c r="CV122">
        <v>2.4390243902439126E-2</v>
      </c>
      <c r="CW122">
        <v>2.4943310657596241E-2</v>
      </c>
      <c r="CX122">
        <v>2.5442477876106245E-2</v>
      </c>
      <c r="CY122">
        <v>1.941747572815531E-2</v>
      </c>
      <c r="CZ122">
        <v>2.5396825396825421E-2</v>
      </c>
      <c r="DA122">
        <v>2.4767801857585162E-2</v>
      </c>
      <c r="DB122">
        <v>2.5176233635448138E-2</v>
      </c>
      <c r="DC122">
        <v>1.964636542239696E-2</v>
      </c>
      <c r="DD122">
        <v>2.5048169556840055E-2</v>
      </c>
      <c r="DE122">
        <v>2.5375939849624017E-2</v>
      </c>
      <c r="DF122">
        <v>2.4747937671860638E-2</v>
      </c>
      <c r="DG122">
        <v>1.9677996422182525E-2</v>
      </c>
      <c r="DH122">
        <v>2.4561403508771874E-2</v>
      </c>
      <c r="DI122">
        <v>2.5684931506849376E-2</v>
      </c>
      <c r="DJ122">
        <v>2.5041736227044985E-2</v>
      </c>
      <c r="DK122">
        <v>1.9543973941368097E-2</v>
      </c>
      <c r="DL122">
        <v>2.476038338658151E-2</v>
      </c>
      <c r="DM122">
        <v>2.4941543257989109E-2</v>
      </c>
      <c r="DN122">
        <v>2.5095057034220537E-2</v>
      </c>
      <c r="DO122">
        <v>2.0029673590504418E-2</v>
      </c>
      <c r="DP122">
        <v>2.4727272727272716E-2</v>
      </c>
      <c r="DQ122">
        <v>2.4840312278211471E-2</v>
      </c>
      <c r="DR122">
        <v>2.5623268698061013E-2</v>
      </c>
      <c r="DU122">
        <v>0.20999999999999996</v>
      </c>
    </row>
    <row r="123" spans="1:125" x14ac:dyDescent="0.25">
      <c r="A123">
        <v>21</v>
      </c>
      <c r="C123" t="s">
        <v>190</v>
      </c>
      <c r="E123" t="s">
        <v>192</v>
      </c>
      <c r="CG123" t="s">
        <v>289</v>
      </c>
      <c r="CO123" t="s">
        <v>192</v>
      </c>
      <c r="DU123">
        <v>0</v>
      </c>
    </row>
    <row r="124" spans="1:125" x14ac:dyDescent="0.25">
      <c r="A124">
        <v>21</v>
      </c>
      <c r="B124" t="s">
        <v>192</v>
      </c>
      <c r="C124" t="s">
        <v>190</v>
      </c>
      <c r="E124" t="s">
        <v>38</v>
      </c>
      <c r="F124" t="s">
        <v>128</v>
      </c>
      <c r="N124">
        <v>43.66</v>
      </c>
      <c r="O124">
        <v>44.92</v>
      </c>
      <c r="P124">
        <v>47.68</v>
      </c>
      <c r="Q124">
        <v>48.87</v>
      </c>
      <c r="R124">
        <v>50.1</v>
      </c>
      <c r="S124">
        <v>51.35</v>
      </c>
      <c r="T124">
        <v>55.47</v>
      </c>
      <c r="U124">
        <v>56.86</v>
      </c>
      <c r="V124">
        <v>58.28</v>
      </c>
      <c r="W124">
        <v>59.74</v>
      </c>
      <c r="X124">
        <v>63.12</v>
      </c>
      <c r="Y124">
        <v>64.7</v>
      </c>
      <c r="Z124">
        <v>66.31</v>
      </c>
      <c r="AA124">
        <v>67.97</v>
      </c>
      <c r="AB124">
        <v>72.13</v>
      </c>
      <c r="AC124">
        <v>73.930000000000007</v>
      </c>
      <c r="AD124">
        <v>75.78</v>
      </c>
      <c r="AE124">
        <v>77.67</v>
      </c>
      <c r="AF124">
        <v>79.430000000000007</v>
      </c>
      <c r="AG124">
        <v>81.42</v>
      </c>
      <c r="AH124">
        <v>83.46</v>
      </c>
      <c r="AI124">
        <v>85.54</v>
      </c>
      <c r="AJ124">
        <v>88.82</v>
      </c>
      <c r="AK124">
        <v>91.04</v>
      </c>
      <c r="AL124">
        <v>93.31</v>
      </c>
      <c r="AM124">
        <v>95.65</v>
      </c>
      <c r="AN124">
        <v>98.04</v>
      </c>
      <c r="AO124">
        <v>100.49</v>
      </c>
      <c r="AP124">
        <v>103</v>
      </c>
      <c r="AQ124">
        <v>105.58</v>
      </c>
      <c r="AT124">
        <v>49.63</v>
      </c>
      <c r="AU124">
        <v>43.66</v>
      </c>
      <c r="AV124">
        <v>44.92</v>
      </c>
      <c r="AW124">
        <v>47.68</v>
      </c>
      <c r="AX124">
        <v>48.87</v>
      </c>
      <c r="AY124">
        <v>50.1</v>
      </c>
      <c r="AZ124">
        <v>51.35</v>
      </c>
      <c r="BA124">
        <v>55.47</v>
      </c>
      <c r="BB124">
        <v>56.86</v>
      </c>
      <c r="BC124">
        <v>58.28</v>
      </c>
      <c r="BD124">
        <v>59.74</v>
      </c>
      <c r="BE124">
        <v>63.12</v>
      </c>
      <c r="BF124">
        <v>64.7</v>
      </c>
      <c r="BG124">
        <v>66.31</v>
      </c>
      <c r="BH124">
        <v>67.97</v>
      </c>
      <c r="BI124">
        <v>72.13</v>
      </c>
      <c r="BJ124">
        <v>73.930000000000007</v>
      </c>
      <c r="BK124">
        <v>75.78</v>
      </c>
      <c r="BL124">
        <v>77.67</v>
      </c>
      <c r="BM124">
        <v>79.430000000000007</v>
      </c>
      <c r="BN124">
        <v>81.42</v>
      </c>
      <c r="BO124">
        <v>83.46</v>
      </c>
      <c r="BP124">
        <v>85.54</v>
      </c>
      <c r="BQ124">
        <v>88.82</v>
      </c>
      <c r="BR124">
        <v>91.04</v>
      </c>
      <c r="BS124">
        <v>93.31</v>
      </c>
      <c r="BT124">
        <v>95.65</v>
      </c>
      <c r="BU124">
        <v>98.04</v>
      </c>
      <c r="BV124">
        <v>100.49</v>
      </c>
      <c r="BW124">
        <v>103</v>
      </c>
      <c r="BX124">
        <v>105.58</v>
      </c>
      <c r="CC124">
        <v>43.298209874112253</v>
      </c>
      <c r="CD124">
        <v>44.268089775292353</v>
      </c>
      <c r="CE124">
        <v>45.259694986258907</v>
      </c>
      <c r="CF124">
        <v>46.273512153951103</v>
      </c>
      <c r="CG124">
        <v>47.310038826199609</v>
      </c>
      <c r="CJ124">
        <v>35.138562969599995</v>
      </c>
      <c r="CK124">
        <v>38.409999999999997</v>
      </c>
      <c r="CL124">
        <v>41.82</v>
      </c>
      <c r="CO124" t="s">
        <v>38</v>
      </c>
      <c r="CP124">
        <v>2.8859367842418809E-2</v>
      </c>
      <c r="CQ124">
        <v>6.1442564559216338E-2</v>
      </c>
      <c r="CR124">
        <v>2.4958053691275121E-2</v>
      </c>
      <c r="CS124">
        <v>2.5168815224063924E-2</v>
      </c>
      <c r="CT124">
        <v>2.4950099800399202E-2</v>
      </c>
      <c r="CU124">
        <v>8.0233690360272586E-2</v>
      </c>
      <c r="CV124">
        <v>2.5058590228952599E-2</v>
      </c>
      <c r="CW124">
        <v>2.4973619416109774E-2</v>
      </c>
      <c r="CX124">
        <v>2.5051475634866177E-2</v>
      </c>
      <c r="CY124">
        <v>5.6578506863073239E-2</v>
      </c>
      <c r="CZ124">
        <v>2.5031685678073599E-2</v>
      </c>
      <c r="DA124">
        <v>2.4884080370942804E-2</v>
      </c>
      <c r="DB124">
        <v>2.503393153370527E-2</v>
      </c>
      <c r="DC124">
        <v>6.1203472120052914E-2</v>
      </c>
      <c r="DD124">
        <v>2.4954942464993919E-2</v>
      </c>
      <c r="DE124">
        <v>2.5023671040173057E-2</v>
      </c>
      <c r="DF124">
        <v>2.4940617577197156E-2</v>
      </c>
      <c r="DG124">
        <v>2.2659971675035473E-2</v>
      </c>
      <c r="DH124">
        <v>2.5053506231902237E-2</v>
      </c>
      <c r="DI124">
        <v>2.5055268975681552E-2</v>
      </c>
      <c r="DJ124">
        <v>2.4922118380062457E-2</v>
      </c>
      <c r="DK124">
        <v>3.8344634089314787E-2</v>
      </c>
      <c r="DL124">
        <v>2.4994370637244013E-2</v>
      </c>
      <c r="DM124">
        <v>2.4934094903339147E-2</v>
      </c>
      <c r="DN124">
        <v>2.507769799592759E-2</v>
      </c>
      <c r="DO124">
        <v>2.498693152117094E-2</v>
      </c>
      <c r="DP124">
        <v>2.498980008159923E-2</v>
      </c>
      <c r="DQ124">
        <v>2.4977609712409247E-2</v>
      </c>
      <c r="DR124">
        <v>2.5048543689320371E-2</v>
      </c>
      <c r="DU124">
        <v>1.2600000000000051</v>
      </c>
    </row>
    <row r="125" spans="1:125" x14ac:dyDescent="0.25">
      <c r="A125">
        <v>21</v>
      </c>
      <c r="B125" t="s">
        <v>192</v>
      </c>
      <c r="C125" t="s">
        <v>190</v>
      </c>
      <c r="E125" t="s">
        <v>40</v>
      </c>
      <c r="N125">
        <v>7.46</v>
      </c>
      <c r="O125">
        <v>7.67</v>
      </c>
      <c r="P125">
        <v>7.84</v>
      </c>
      <c r="Q125">
        <v>8.0299999999999994</v>
      </c>
      <c r="R125">
        <v>8.23</v>
      </c>
      <c r="S125">
        <v>8.44</v>
      </c>
      <c r="T125">
        <v>8.61</v>
      </c>
      <c r="U125">
        <v>8.82</v>
      </c>
      <c r="V125">
        <v>9.0399999999999991</v>
      </c>
      <c r="W125">
        <v>9.27</v>
      </c>
      <c r="X125">
        <v>9.4499999999999993</v>
      </c>
      <c r="Y125">
        <v>9.69</v>
      </c>
      <c r="Z125">
        <v>9.93</v>
      </c>
      <c r="AA125">
        <v>10.18</v>
      </c>
      <c r="AB125">
        <v>10.38</v>
      </c>
      <c r="AC125">
        <v>10.64</v>
      </c>
      <c r="AD125">
        <v>10.91</v>
      </c>
      <c r="AE125">
        <v>11.18</v>
      </c>
      <c r="AF125">
        <v>11.4</v>
      </c>
      <c r="AG125">
        <v>11.68</v>
      </c>
      <c r="AH125">
        <v>11.98</v>
      </c>
      <c r="AI125">
        <v>12.28</v>
      </c>
      <c r="AJ125">
        <v>12.52</v>
      </c>
      <c r="AK125">
        <v>12.83</v>
      </c>
      <c r="AL125">
        <v>13.15</v>
      </c>
      <c r="AM125">
        <v>13.48</v>
      </c>
      <c r="AN125">
        <v>13.75</v>
      </c>
      <c r="AO125">
        <v>14.09</v>
      </c>
      <c r="AP125">
        <v>14.44</v>
      </c>
      <c r="AQ125">
        <v>14.81</v>
      </c>
      <c r="AT125">
        <v>4.72</v>
      </c>
      <c r="AU125">
        <v>7.46</v>
      </c>
      <c r="AV125">
        <v>7.67</v>
      </c>
      <c r="AW125">
        <v>7.84</v>
      </c>
      <c r="AX125">
        <v>8.0299999999999994</v>
      </c>
      <c r="AY125">
        <v>8.23</v>
      </c>
      <c r="AZ125">
        <v>8.44</v>
      </c>
      <c r="BA125">
        <v>8.61</v>
      </c>
      <c r="BB125">
        <v>8.82</v>
      </c>
      <c r="BC125">
        <v>9.0399999999999991</v>
      </c>
      <c r="BD125">
        <v>9.27</v>
      </c>
      <c r="BE125">
        <v>9.4499999999999993</v>
      </c>
      <c r="BF125">
        <v>9.69</v>
      </c>
      <c r="BG125">
        <v>9.93</v>
      </c>
      <c r="BH125">
        <v>10.18</v>
      </c>
      <c r="BI125">
        <v>10.38</v>
      </c>
      <c r="BJ125">
        <v>10.64</v>
      </c>
      <c r="BK125">
        <v>10.91</v>
      </c>
      <c r="BL125">
        <v>11.18</v>
      </c>
      <c r="BM125">
        <v>11.4</v>
      </c>
      <c r="BN125">
        <v>11.68</v>
      </c>
      <c r="BO125">
        <v>11.98</v>
      </c>
      <c r="BP125">
        <v>12.28</v>
      </c>
      <c r="BQ125">
        <v>12.52</v>
      </c>
      <c r="BR125">
        <v>12.83</v>
      </c>
      <c r="BS125">
        <v>13.15</v>
      </c>
      <c r="BT125">
        <v>13.48</v>
      </c>
      <c r="BU125">
        <v>13.75</v>
      </c>
      <c r="BV125">
        <v>14.09</v>
      </c>
      <c r="BW125">
        <v>14.44</v>
      </c>
      <c r="BX125">
        <v>14.81</v>
      </c>
      <c r="BZ125">
        <v>0.54190651636490239</v>
      </c>
      <c r="CC125">
        <v>4.5846217723456073</v>
      </c>
      <c r="CD125">
        <v>4.6873173000461481</v>
      </c>
      <c r="CE125">
        <v>4.7923132075671813</v>
      </c>
      <c r="CF125">
        <v>4.8996610234166855</v>
      </c>
      <c r="CG125">
        <v>5.009413430341219</v>
      </c>
      <c r="CJ125">
        <v>4.2648311807999999</v>
      </c>
      <c r="CK125">
        <v>4.3600000000000003</v>
      </c>
      <c r="CL125">
        <v>4.46</v>
      </c>
      <c r="CO125" t="s">
        <v>40</v>
      </c>
      <c r="CP125">
        <v>2.8150134048257367E-2</v>
      </c>
      <c r="CQ125">
        <v>2.2164276401564528E-2</v>
      </c>
      <c r="CR125">
        <v>2.4234693877550957E-2</v>
      </c>
      <c r="CS125">
        <v>2.4906600249066137E-2</v>
      </c>
      <c r="CT125">
        <v>2.5516403402187006E-2</v>
      </c>
      <c r="CU125">
        <v>2.0142180094786723E-2</v>
      </c>
      <c r="CV125">
        <v>2.4390243902439126E-2</v>
      </c>
      <c r="CW125">
        <v>2.4943310657596241E-2</v>
      </c>
      <c r="CX125">
        <v>2.5442477876106245E-2</v>
      </c>
      <c r="CY125">
        <v>1.941747572815531E-2</v>
      </c>
      <c r="CZ125">
        <v>2.5396825396825421E-2</v>
      </c>
      <c r="DA125">
        <v>2.4767801857585162E-2</v>
      </c>
      <c r="DB125">
        <v>2.5176233635448138E-2</v>
      </c>
      <c r="DC125">
        <v>1.964636542239696E-2</v>
      </c>
      <c r="DD125">
        <v>2.5048169556840055E-2</v>
      </c>
      <c r="DE125">
        <v>2.5375939849624017E-2</v>
      </c>
      <c r="DF125">
        <v>2.4747937671860638E-2</v>
      </c>
      <c r="DG125">
        <v>1.9677996422182525E-2</v>
      </c>
      <c r="DH125">
        <v>2.4561403508771874E-2</v>
      </c>
      <c r="DI125">
        <v>2.5684931506849376E-2</v>
      </c>
      <c r="DJ125">
        <v>2.5041736227044985E-2</v>
      </c>
      <c r="DK125">
        <v>1.9543973941368097E-2</v>
      </c>
      <c r="DL125">
        <v>2.476038338658151E-2</v>
      </c>
      <c r="DM125">
        <v>2.4941543257989109E-2</v>
      </c>
      <c r="DN125">
        <v>2.5095057034220537E-2</v>
      </c>
      <c r="DO125">
        <v>2.0029673590504418E-2</v>
      </c>
      <c r="DP125">
        <v>2.4727272727272716E-2</v>
      </c>
      <c r="DQ125">
        <v>2.4840312278211471E-2</v>
      </c>
      <c r="DR125">
        <v>2.5623268698061013E-2</v>
      </c>
      <c r="DU125">
        <v>0.20999999999999996</v>
      </c>
    </row>
    <row r="126" spans="1:125" x14ac:dyDescent="0.25">
      <c r="A126">
        <v>22</v>
      </c>
      <c r="C126" t="s">
        <v>193</v>
      </c>
      <c r="D126">
        <v>22</v>
      </c>
      <c r="E126" t="s">
        <v>194</v>
      </c>
      <c r="CG126" t="s">
        <v>289</v>
      </c>
      <c r="CO126" t="s">
        <v>194</v>
      </c>
      <c r="DU126">
        <v>0</v>
      </c>
    </row>
    <row r="127" spans="1:125" x14ac:dyDescent="0.25">
      <c r="A127">
        <v>22</v>
      </c>
      <c r="B127" t="s">
        <v>194</v>
      </c>
      <c r="C127" t="s">
        <v>193</v>
      </c>
      <c r="D127">
        <v>22</v>
      </c>
      <c r="E127" t="s">
        <v>38</v>
      </c>
      <c r="F127" t="s">
        <v>128</v>
      </c>
      <c r="N127">
        <v>23.18</v>
      </c>
      <c r="O127">
        <v>23.84</v>
      </c>
      <c r="P127">
        <v>24.64</v>
      </c>
      <c r="Q127">
        <v>25.26</v>
      </c>
      <c r="R127">
        <v>25.89</v>
      </c>
      <c r="S127">
        <v>26.54</v>
      </c>
      <c r="T127">
        <v>27.38</v>
      </c>
      <c r="U127">
        <v>28.07</v>
      </c>
      <c r="V127">
        <v>28.77</v>
      </c>
      <c r="W127">
        <v>29.49</v>
      </c>
      <c r="X127">
        <v>30.46</v>
      </c>
      <c r="Y127">
        <v>31.23</v>
      </c>
      <c r="Z127">
        <v>32.01</v>
      </c>
      <c r="AA127">
        <v>32.81</v>
      </c>
      <c r="AB127">
        <v>33.72</v>
      </c>
      <c r="AC127">
        <v>34.56</v>
      </c>
      <c r="AD127">
        <v>35.42</v>
      </c>
      <c r="AE127">
        <v>36.31</v>
      </c>
      <c r="AF127">
        <v>37.26</v>
      </c>
      <c r="AG127">
        <v>38.19</v>
      </c>
      <c r="AH127">
        <v>39.14</v>
      </c>
      <c r="AI127">
        <v>40.119999999999997</v>
      </c>
      <c r="AJ127">
        <v>41.11</v>
      </c>
      <c r="AK127">
        <v>42.14</v>
      </c>
      <c r="AL127">
        <v>43.19</v>
      </c>
      <c r="AM127">
        <v>44.27</v>
      </c>
      <c r="AN127">
        <v>45.57</v>
      </c>
      <c r="AO127">
        <v>46.7</v>
      </c>
      <c r="AP127">
        <v>47.87</v>
      </c>
      <c r="AQ127">
        <v>49.07</v>
      </c>
      <c r="AT127">
        <v>23.25</v>
      </c>
      <c r="AU127">
        <v>23.18</v>
      </c>
      <c r="AV127">
        <v>23.84</v>
      </c>
      <c r="AW127">
        <v>24.64</v>
      </c>
      <c r="AX127">
        <v>25.26</v>
      </c>
      <c r="AY127">
        <v>25.89</v>
      </c>
      <c r="AZ127">
        <v>26.54</v>
      </c>
      <c r="BA127">
        <v>27.38</v>
      </c>
      <c r="BB127">
        <v>28.07</v>
      </c>
      <c r="BC127">
        <v>28.77</v>
      </c>
      <c r="BD127">
        <v>29.49</v>
      </c>
      <c r="BE127">
        <v>30.46</v>
      </c>
      <c r="BF127">
        <v>31.23</v>
      </c>
      <c r="BG127">
        <v>32.01</v>
      </c>
      <c r="BH127">
        <v>32.81</v>
      </c>
      <c r="BI127">
        <v>33.72</v>
      </c>
      <c r="BJ127">
        <v>34.56</v>
      </c>
      <c r="BK127">
        <v>35.42</v>
      </c>
      <c r="BL127">
        <v>36.31</v>
      </c>
      <c r="BM127">
        <v>37.26</v>
      </c>
      <c r="BN127">
        <v>38.19</v>
      </c>
      <c r="BO127">
        <v>39.14</v>
      </c>
      <c r="BP127">
        <v>40.119999999999997</v>
      </c>
      <c r="BQ127">
        <v>41.11</v>
      </c>
      <c r="BR127">
        <v>42.14</v>
      </c>
      <c r="BS127">
        <v>43.19</v>
      </c>
      <c r="BT127">
        <v>44.27</v>
      </c>
      <c r="BU127">
        <v>45.57</v>
      </c>
      <c r="BV127">
        <v>46.7</v>
      </c>
      <c r="BW127">
        <v>47.87</v>
      </c>
      <c r="BX127">
        <v>49.07</v>
      </c>
      <c r="CC127">
        <v>15.460808098752853</v>
      </c>
      <c r="CD127">
        <v>15.807130200164913</v>
      </c>
      <c r="CE127">
        <v>16.161209916648609</v>
      </c>
      <c r="CF127">
        <v>16.523221018781534</v>
      </c>
      <c r="CG127">
        <v>16.893341169602241</v>
      </c>
      <c r="CJ127">
        <v>34.03</v>
      </c>
      <c r="CK127">
        <v>16.52</v>
      </c>
      <c r="CL127">
        <v>16.89</v>
      </c>
      <c r="CO127" t="s">
        <v>38</v>
      </c>
      <c r="CP127">
        <v>2.8472821397756694E-2</v>
      </c>
      <c r="CQ127">
        <v>3.35570469798658E-2</v>
      </c>
      <c r="CR127">
        <v>2.5162337662337702E-2</v>
      </c>
      <c r="CS127">
        <v>2.4940617577197108E-2</v>
      </c>
      <c r="CT127">
        <v>2.5106218617226672E-2</v>
      </c>
      <c r="CU127">
        <v>3.1650339110776179E-2</v>
      </c>
      <c r="CV127">
        <v>2.5200876552227951E-2</v>
      </c>
      <c r="CW127">
        <v>2.4937655860349101E-2</v>
      </c>
      <c r="CX127">
        <v>2.5026068821689222E-2</v>
      </c>
      <c r="CY127">
        <v>3.2892505934215069E-2</v>
      </c>
      <c r="CZ127">
        <v>2.5279054497701889E-2</v>
      </c>
      <c r="DA127">
        <v>2.4975984630163227E-2</v>
      </c>
      <c r="DB127">
        <v>2.4992189940643682E-2</v>
      </c>
      <c r="DC127">
        <v>2.7735446510210197E-2</v>
      </c>
      <c r="DD127">
        <v>2.4911032028469855E-2</v>
      </c>
      <c r="DE127">
        <v>2.4884259259259241E-2</v>
      </c>
      <c r="DF127">
        <v>2.5127046866177317E-2</v>
      </c>
      <c r="DG127">
        <v>2.6163591297163197E-2</v>
      </c>
      <c r="DH127">
        <v>2.4959742351046692E-2</v>
      </c>
      <c r="DI127">
        <v>2.4875621890547341E-2</v>
      </c>
      <c r="DJ127">
        <v>2.5038323965252858E-2</v>
      </c>
      <c r="DK127">
        <v>2.4675972083748804E-2</v>
      </c>
      <c r="DL127">
        <v>2.505473120895162E-2</v>
      </c>
      <c r="DM127">
        <v>2.4916943521594615E-2</v>
      </c>
      <c r="DN127">
        <v>2.5005788376939234E-2</v>
      </c>
      <c r="DO127">
        <v>2.9365258640162571E-2</v>
      </c>
      <c r="DP127">
        <v>2.4797015580425776E-2</v>
      </c>
      <c r="DQ127">
        <v>2.5053533190578042E-2</v>
      </c>
      <c r="DR127">
        <v>2.5067892208063568E-2</v>
      </c>
      <c r="DU127">
        <v>0.66000000000000014</v>
      </c>
    </row>
    <row r="128" spans="1:125" x14ac:dyDescent="0.25">
      <c r="A128">
        <v>22</v>
      </c>
      <c r="B128" t="s">
        <v>194</v>
      </c>
      <c r="C128" t="s">
        <v>193</v>
      </c>
      <c r="D128">
        <v>22</v>
      </c>
      <c r="E128" t="s">
        <v>40</v>
      </c>
      <c r="N128">
        <v>11.29</v>
      </c>
      <c r="O128">
        <v>11.61</v>
      </c>
      <c r="P128">
        <v>11.86</v>
      </c>
      <c r="Q128">
        <v>12.15</v>
      </c>
      <c r="R128">
        <v>12.46</v>
      </c>
      <c r="S128">
        <v>12.77</v>
      </c>
      <c r="T128">
        <v>13.02</v>
      </c>
      <c r="U128">
        <v>13.35</v>
      </c>
      <c r="V128">
        <v>13.68</v>
      </c>
      <c r="W128">
        <v>14.03</v>
      </c>
      <c r="X128">
        <v>14.3</v>
      </c>
      <c r="Y128">
        <v>14.66</v>
      </c>
      <c r="Z128">
        <v>15.03</v>
      </c>
      <c r="AA128">
        <v>15.4</v>
      </c>
      <c r="AB128">
        <v>15.71</v>
      </c>
      <c r="AC128">
        <v>16.100000000000001</v>
      </c>
      <c r="AD128">
        <v>16.510000000000002</v>
      </c>
      <c r="AE128">
        <v>16.920000000000002</v>
      </c>
      <c r="AF128">
        <v>17.25</v>
      </c>
      <c r="AG128">
        <v>17.690000000000001</v>
      </c>
      <c r="AH128">
        <v>18.13</v>
      </c>
      <c r="AI128">
        <v>18.579999999999998</v>
      </c>
      <c r="AJ128">
        <v>18.95</v>
      </c>
      <c r="AK128">
        <v>19.420000000000002</v>
      </c>
      <c r="AL128">
        <v>19.91</v>
      </c>
      <c r="AM128">
        <v>20.41</v>
      </c>
      <c r="AN128">
        <v>20.81</v>
      </c>
      <c r="AO128">
        <v>21.33</v>
      </c>
      <c r="AP128">
        <v>21.87</v>
      </c>
      <c r="AQ128">
        <v>22.41</v>
      </c>
      <c r="AT128">
        <v>6.7</v>
      </c>
      <c r="AU128">
        <v>10.39</v>
      </c>
      <c r="AV128">
        <v>11.61</v>
      </c>
      <c r="AW128">
        <v>11.86</v>
      </c>
      <c r="AX128">
        <v>12.15</v>
      </c>
      <c r="AY128">
        <v>12.46</v>
      </c>
      <c r="AZ128">
        <v>12.77</v>
      </c>
      <c r="BA128">
        <v>13.02</v>
      </c>
      <c r="BB128">
        <v>13.35</v>
      </c>
      <c r="BC128">
        <v>13.68</v>
      </c>
      <c r="BD128">
        <v>14.03</v>
      </c>
      <c r="BE128">
        <v>14.3</v>
      </c>
      <c r="BF128">
        <v>14.66</v>
      </c>
      <c r="BG128">
        <v>15.03</v>
      </c>
      <c r="BH128">
        <v>15.4</v>
      </c>
      <c r="BI128">
        <v>15.71</v>
      </c>
      <c r="BJ128">
        <v>16.100000000000001</v>
      </c>
      <c r="BK128">
        <v>16.510000000000002</v>
      </c>
      <c r="BL128">
        <v>16.920000000000002</v>
      </c>
      <c r="BM128">
        <v>17.25</v>
      </c>
      <c r="BN128">
        <v>17.690000000000001</v>
      </c>
      <c r="BO128">
        <v>18.13</v>
      </c>
      <c r="BP128">
        <v>18.579999999999998</v>
      </c>
      <c r="BQ128">
        <v>18.95</v>
      </c>
      <c r="BR128">
        <v>19.420000000000002</v>
      </c>
      <c r="BS128">
        <v>19.91</v>
      </c>
      <c r="BT128">
        <v>20.41</v>
      </c>
      <c r="BU128">
        <v>20.81</v>
      </c>
      <c r="BV128">
        <v>21.33</v>
      </c>
      <c r="BW128">
        <v>21.87</v>
      </c>
      <c r="BX128">
        <v>22.41</v>
      </c>
      <c r="BZ128">
        <v>0.42466846142520615</v>
      </c>
      <c r="CC128">
        <v>5.7946827370074692</v>
      </c>
      <c r="CD128">
        <v>5.924483630316435</v>
      </c>
      <c r="CE128">
        <v>6.0571920636355223</v>
      </c>
      <c r="CF128">
        <v>6.1928731658609575</v>
      </c>
      <c r="CG128">
        <v>6.3315935247762427</v>
      </c>
      <c r="CJ128">
        <v>5.8223308031999998</v>
      </c>
      <c r="CK128">
        <v>5.95</v>
      </c>
      <c r="CL128">
        <v>6.33</v>
      </c>
      <c r="CO128" t="s">
        <v>40</v>
      </c>
      <c r="CP128">
        <v>2.8343666961913226E-2</v>
      </c>
      <c r="CQ128">
        <v>2.1533161068044791E-2</v>
      </c>
      <c r="CR128">
        <v>2.4451939291737008E-2</v>
      </c>
      <c r="CS128">
        <v>2.5514403292181111E-2</v>
      </c>
      <c r="CT128">
        <v>2.4879614767255111E-2</v>
      </c>
      <c r="CU128">
        <v>1.9577133907595929E-2</v>
      </c>
      <c r="CV128">
        <v>2.5345622119815673E-2</v>
      </c>
      <c r="CW128">
        <v>2.4719101123595513E-2</v>
      </c>
      <c r="CX128">
        <v>2.5584795321637401E-2</v>
      </c>
      <c r="CY128">
        <v>1.9244476122594539E-2</v>
      </c>
      <c r="CZ128">
        <v>2.5174825174825135E-2</v>
      </c>
      <c r="DA128">
        <v>2.5238744884038145E-2</v>
      </c>
      <c r="DB128">
        <v>2.4617431803060613E-2</v>
      </c>
      <c r="DC128">
        <v>2.0129870129870161E-2</v>
      </c>
      <c r="DD128">
        <v>2.4824952259707229E-2</v>
      </c>
      <c r="DE128">
        <v>2.5465838509316777E-2</v>
      </c>
      <c r="DF128">
        <v>2.4833434282253188E-2</v>
      </c>
      <c r="DG128">
        <v>1.9503546099290676E-2</v>
      </c>
      <c r="DH128">
        <v>2.5507246376811669E-2</v>
      </c>
      <c r="DI128">
        <v>2.4872809496890767E-2</v>
      </c>
      <c r="DJ128">
        <v>2.4820739106453354E-2</v>
      </c>
      <c r="DK128">
        <v>1.9913885898815986E-2</v>
      </c>
      <c r="DL128">
        <v>2.4802110817942081E-2</v>
      </c>
      <c r="DM128">
        <v>2.5231719876415985E-2</v>
      </c>
      <c r="DN128">
        <v>2.5113008538422903E-2</v>
      </c>
      <c r="DO128">
        <v>1.9598236158745643E-2</v>
      </c>
      <c r="DP128">
        <v>2.4987986544930302E-2</v>
      </c>
      <c r="DQ128">
        <v>2.531645569620266E-2</v>
      </c>
      <c r="DR128">
        <v>2.4691358024691318E-2</v>
      </c>
      <c r="DU128">
        <v>1.2199999999999989</v>
      </c>
    </row>
    <row r="129" spans="1:125" x14ac:dyDescent="0.25">
      <c r="A129">
        <v>22</v>
      </c>
      <c r="C129" t="s">
        <v>193</v>
      </c>
      <c r="D129" t="s">
        <v>195</v>
      </c>
      <c r="E129" t="s">
        <v>196</v>
      </c>
      <c r="CG129" t="s">
        <v>289</v>
      </c>
      <c r="CO129" t="s">
        <v>196</v>
      </c>
      <c r="DU129">
        <v>0</v>
      </c>
    </row>
    <row r="130" spans="1:125" x14ac:dyDescent="0.25">
      <c r="A130">
        <v>22</v>
      </c>
      <c r="B130" t="s">
        <v>196</v>
      </c>
      <c r="C130" t="s">
        <v>193</v>
      </c>
      <c r="D130" t="s">
        <v>195</v>
      </c>
      <c r="E130" t="s">
        <v>38</v>
      </c>
      <c r="F130" t="s">
        <v>128</v>
      </c>
      <c r="N130">
        <v>24.37</v>
      </c>
      <c r="O130">
        <v>25.07</v>
      </c>
      <c r="P130">
        <v>25.91</v>
      </c>
      <c r="Q130">
        <v>26.55</v>
      </c>
      <c r="R130">
        <v>27.22</v>
      </c>
      <c r="S130">
        <v>27.9</v>
      </c>
      <c r="T130">
        <v>28.77</v>
      </c>
      <c r="U130">
        <v>29.49</v>
      </c>
      <c r="V130">
        <v>30.23</v>
      </c>
      <c r="W130">
        <v>30.99</v>
      </c>
      <c r="X130">
        <v>32</v>
      </c>
      <c r="Y130">
        <v>32.799999999999997</v>
      </c>
      <c r="Z130">
        <v>33.619999999999997</v>
      </c>
      <c r="AA130">
        <v>34.46</v>
      </c>
      <c r="AB130">
        <v>35.409999999999997</v>
      </c>
      <c r="AC130">
        <v>36.299999999999997</v>
      </c>
      <c r="AD130">
        <v>37.21</v>
      </c>
      <c r="AE130">
        <v>38.14</v>
      </c>
      <c r="AF130">
        <v>39.130000000000003</v>
      </c>
      <c r="AG130">
        <v>40.11</v>
      </c>
      <c r="AH130">
        <v>41.11</v>
      </c>
      <c r="AI130">
        <v>42.14</v>
      </c>
      <c r="AJ130">
        <v>43.18</v>
      </c>
      <c r="AK130">
        <v>44.26</v>
      </c>
      <c r="AL130">
        <v>45.36</v>
      </c>
      <c r="AM130">
        <v>46.5</v>
      </c>
      <c r="AN130">
        <v>47.85</v>
      </c>
      <c r="AO130">
        <v>49.04</v>
      </c>
      <c r="AP130">
        <v>50.27</v>
      </c>
      <c r="AQ130">
        <v>51.53</v>
      </c>
      <c r="AT130">
        <v>23.33</v>
      </c>
      <c r="AU130">
        <v>24.37</v>
      </c>
      <c r="AV130">
        <v>25.07</v>
      </c>
      <c r="AW130">
        <v>25.91</v>
      </c>
      <c r="AX130">
        <v>26.55</v>
      </c>
      <c r="AY130">
        <v>27.22</v>
      </c>
      <c r="AZ130">
        <v>27.9</v>
      </c>
      <c r="BA130">
        <v>28.77</v>
      </c>
      <c r="BB130">
        <v>29.49</v>
      </c>
      <c r="BC130">
        <v>30.23</v>
      </c>
      <c r="BD130">
        <v>30.99</v>
      </c>
      <c r="BE130">
        <v>32</v>
      </c>
      <c r="BF130">
        <v>32.799999999999997</v>
      </c>
      <c r="BG130">
        <v>33.619999999999997</v>
      </c>
      <c r="BH130">
        <v>34.46</v>
      </c>
      <c r="BI130">
        <v>35.409999999999997</v>
      </c>
      <c r="BJ130">
        <v>36.299999999999997</v>
      </c>
      <c r="BK130">
        <v>37.21</v>
      </c>
      <c r="BL130">
        <v>38.14</v>
      </c>
      <c r="BM130">
        <v>39.130000000000003</v>
      </c>
      <c r="BN130">
        <v>40.11</v>
      </c>
      <c r="BO130">
        <v>41.11</v>
      </c>
      <c r="BP130">
        <v>42.14</v>
      </c>
      <c r="BQ130">
        <v>43.18</v>
      </c>
      <c r="BR130">
        <v>44.26</v>
      </c>
      <c r="BS130">
        <v>45.36</v>
      </c>
      <c r="BT130">
        <v>46.5</v>
      </c>
      <c r="BU130">
        <v>47.85</v>
      </c>
      <c r="BV130">
        <v>49.04</v>
      </c>
      <c r="BW130">
        <v>50.27</v>
      </c>
      <c r="BX130">
        <v>51.53</v>
      </c>
      <c r="CC130">
        <v>15.529618583621509</v>
      </c>
      <c r="CD130">
        <v>15.877482039894627</v>
      </c>
      <c r="CE130">
        <v>16.233137637588268</v>
      </c>
      <c r="CF130">
        <v>16.596759920670241</v>
      </c>
      <c r="CG130">
        <v>16.968527342893253</v>
      </c>
      <c r="CJ130">
        <v>47.64</v>
      </c>
      <c r="CK130">
        <v>16.600000000000001</v>
      </c>
      <c r="CL130">
        <v>16.97</v>
      </c>
      <c r="CO130" t="s">
        <v>38</v>
      </c>
      <c r="CP130">
        <v>2.8723840787853887E-2</v>
      </c>
      <c r="CQ130">
        <v>3.3506182688472275E-2</v>
      </c>
      <c r="CR130">
        <v>2.4700887688151315E-2</v>
      </c>
      <c r="CS130">
        <v>2.5235404896421777E-2</v>
      </c>
      <c r="CT130">
        <v>2.4981631153563548E-2</v>
      </c>
      <c r="CU130">
        <v>3.1182795698924768E-2</v>
      </c>
      <c r="CV130">
        <v>2.5026068821689222E-2</v>
      </c>
      <c r="CW130">
        <v>2.5093251949813565E-2</v>
      </c>
      <c r="CX130">
        <v>2.5140588819053854E-2</v>
      </c>
      <c r="CY130">
        <v>3.2591158438205925E-2</v>
      </c>
      <c r="CZ130">
        <v>2.4999999999999911E-2</v>
      </c>
      <c r="DA130">
        <v>2.5000000000000012E-2</v>
      </c>
      <c r="DB130">
        <v>2.4985127900059592E-2</v>
      </c>
      <c r="DC130">
        <v>2.756819500870562E-2</v>
      </c>
      <c r="DD130">
        <v>2.5134142897486604E-2</v>
      </c>
      <c r="DE130">
        <v>2.5068870523416081E-2</v>
      </c>
      <c r="DF130">
        <v>2.4993281375974192E-2</v>
      </c>
      <c r="DG130">
        <v>2.5957000524383902E-2</v>
      </c>
      <c r="DH130">
        <v>2.5044722719141242E-2</v>
      </c>
      <c r="DI130">
        <v>2.4931438544003988E-2</v>
      </c>
      <c r="DJ130">
        <v>2.505473120895162E-2</v>
      </c>
      <c r="DK130">
        <v>2.4679639297579475E-2</v>
      </c>
      <c r="DL130">
        <v>2.5011579434923537E-2</v>
      </c>
      <c r="DM130">
        <v>2.4853140533212865E-2</v>
      </c>
      <c r="DN130">
        <v>2.5132275132275145E-2</v>
      </c>
      <c r="DO130">
        <v>2.9032258064516158E-2</v>
      </c>
      <c r="DP130">
        <v>2.4869383490073099E-2</v>
      </c>
      <c r="DQ130">
        <v>2.5081566068515578E-2</v>
      </c>
      <c r="DR130">
        <v>2.5064650885219773E-2</v>
      </c>
      <c r="DU130">
        <v>0.69999999999999929</v>
      </c>
    </row>
    <row r="131" spans="1:125" x14ac:dyDescent="0.25">
      <c r="A131">
        <v>22</v>
      </c>
      <c r="B131" t="s">
        <v>196</v>
      </c>
      <c r="C131" t="s">
        <v>193</v>
      </c>
      <c r="D131" t="s">
        <v>195</v>
      </c>
      <c r="E131" t="s">
        <v>40</v>
      </c>
      <c r="N131">
        <v>33.75</v>
      </c>
      <c r="O131">
        <v>34.71</v>
      </c>
      <c r="P131">
        <v>35.520000000000003</v>
      </c>
      <c r="Q131">
        <v>36.409999999999997</v>
      </c>
      <c r="R131">
        <v>37.32</v>
      </c>
      <c r="S131">
        <v>38.25</v>
      </c>
      <c r="T131">
        <v>39.08</v>
      </c>
      <c r="U131">
        <v>40.06</v>
      </c>
      <c r="V131">
        <v>41.06</v>
      </c>
      <c r="W131">
        <v>42.09</v>
      </c>
      <c r="X131">
        <v>43</v>
      </c>
      <c r="Y131">
        <v>44.08</v>
      </c>
      <c r="Z131">
        <v>45.18</v>
      </c>
      <c r="AA131">
        <v>46.31</v>
      </c>
      <c r="AB131">
        <v>47.32</v>
      </c>
      <c r="AC131">
        <v>48.5</v>
      </c>
      <c r="AD131">
        <v>49.72</v>
      </c>
      <c r="AE131">
        <v>50.96</v>
      </c>
      <c r="AF131">
        <v>52.07</v>
      </c>
      <c r="AG131">
        <v>53.37</v>
      </c>
      <c r="AH131">
        <v>54.71</v>
      </c>
      <c r="AI131">
        <v>56.07</v>
      </c>
      <c r="AJ131">
        <v>57.3</v>
      </c>
      <c r="AK131">
        <v>58.73</v>
      </c>
      <c r="AL131">
        <v>60.2</v>
      </c>
      <c r="AM131">
        <v>61.7</v>
      </c>
      <c r="AN131">
        <v>63.05</v>
      </c>
      <c r="AO131">
        <v>64.62</v>
      </c>
      <c r="AP131">
        <v>66.239999999999995</v>
      </c>
      <c r="AQ131">
        <v>67.900000000000006</v>
      </c>
      <c r="AT131">
        <v>20.260000000000002</v>
      </c>
      <c r="AU131">
        <v>23.24</v>
      </c>
      <c r="AV131">
        <v>26.75</v>
      </c>
      <c r="AW131">
        <v>30.32</v>
      </c>
      <c r="AX131">
        <v>34.299999999999997</v>
      </c>
      <c r="AY131">
        <v>37.32</v>
      </c>
      <c r="AZ131">
        <v>38.25</v>
      </c>
      <c r="BA131">
        <v>39.08</v>
      </c>
      <c r="BB131">
        <v>40.06</v>
      </c>
      <c r="BC131">
        <v>41.06</v>
      </c>
      <c r="BD131">
        <v>42.09</v>
      </c>
      <c r="BE131">
        <v>43</v>
      </c>
      <c r="BF131">
        <v>44.08</v>
      </c>
      <c r="BG131">
        <v>45.18</v>
      </c>
      <c r="BH131">
        <v>46.31</v>
      </c>
      <c r="BI131">
        <v>47.32</v>
      </c>
      <c r="BJ131">
        <v>48.5</v>
      </c>
      <c r="BK131">
        <v>49.72</v>
      </c>
      <c r="BL131">
        <v>50.96</v>
      </c>
      <c r="BM131">
        <v>52.07</v>
      </c>
      <c r="BN131">
        <v>53.37</v>
      </c>
      <c r="BO131">
        <v>54.71</v>
      </c>
      <c r="BP131">
        <v>56.07</v>
      </c>
      <c r="BQ131">
        <v>57.3</v>
      </c>
      <c r="BR131">
        <v>58.73</v>
      </c>
      <c r="BS131">
        <v>60.2</v>
      </c>
      <c r="BT131">
        <v>61.7</v>
      </c>
      <c r="BU131">
        <v>63.05</v>
      </c>
      <c r="BV131">
        <v>64.62</v>
      </c>
      <c r="BW131">
        <v>66.239999999999995</v>
      </c>
      <c r="BX131">
        <v>67.900000000000006</v>
      </c>
      <c r="BZ131">
        <v>0.42466846142520615</v>
      </c>
      <c r="CC131">
        <v>19.362974969893703</v>
      </c>
      <c r="CD131">
        <v>19.796705609219316</v>
      </c>
      <c r="CE131">
        <v>20.240151814865825</v>
      </c>
      <c r="CF131">
        <v>20.693531215518821</v>
      </c>
      <c r="CG131">
        <v>21.157066314746441</v>
      </c>
      <c r="CJ131">
        <v>15.878133734399999</v>
      </c>
      <c r="CK131">
        <v>16.23</v>
      </c>
      <c r="CL131">
        <v>19.14</v>
      </c>
      <c r="CO131" t="s">
        <v>40</v>
      </c>
      <c r="CP131">
        <v>2.844444444444447E-2</v>
      </c>
      <c r="CQ131">
        <v>2.3336214347450368E-2</v>
      </c>
      <c r="CR131">
        <v>2.505630630630612E-2</v>
      </c>
      <c r="CS131">
        <v>2.4993133754463163E-2</v>
      </c>
      <c r="CT131">
        <v>2.4919614147909962E-2</v>
      </c>
      <c r="CU131">
        <v>2.1699346405228713E-2</v>
      </c>
      <c r="CV131">
        <v>2.5076765609007269E-2</v>
      </c>
      <c r="CW131">
        <v>2.4962556165751371E-2</v>
      </c>
      <c r="CX131">
        <v>2.5085241110569922E-2</v>
      </c>
      <c r="CY131">
        <v>2.1620337372297373E-2</v>
      </c>
      <c r="CZ131">
        <v>2.5116279069767402E-2</v>
      </c>
      <c r="DA131">
        <v>2.4954627949183336E-2</v>
      </c>
      <c r="DB131">
        <v>2.5011066843736222E-2</v>
      </c>
      <c r="DC131">
        <v>2.1809544374864997E-2</v>
      </c>
      <c r="DD131">
        <v>2.4936601859678775E-2</v>
      </c>
      <c r="DE131">
        <v>2.5154639175257707E-2</v>
      </c>
      <c r="DF131">
        <v>2.4939662107803743E-2</v>
      </c>
      <c r="DG131">
        <v>2.1781789638932486E-2</v>
      </c>
      <c r="DH131">
        <v>2.4966391396197371E-2</v>
      </c>
      <c r="DI131">
        <v>2.5107738429829558E-2</v>
      </c>
      <c r="DJ131">
        <v>2.4858343995613222E-2</v>
      </c>
      <c r="DK131">
        <v>2.1936864633493793E-2</v>
      </c>
      <c r="DL131">
        <v>2.495636998254799E-2</v>
      </c>
      <c r="DM131">
        <v>2.5029797377830853E-2</v>
      </c>
      <c r="DN131">
        <v>2.4916943521594685E-2</v>
      </c>
      <c r="DO131">
        <v>2.1880064829821626E-2</v>
      </c>
      <c r="DP131">
        <v>2.4900872323552856E-2</v>
      </c>
      <c r="DQ131">
        <v>2.5069637883008204E-2</v>
      </c>
      <c r="DR131">
        <v>2.5060386473430115E-2</v>
      </c>
      <c r="DU131">
        <v>3.5100000000000016</v>
      </c>
    </row>
    <row r="132" spans="1:125" x14ac:dyDescent="0.25">
      <c r="A132">
        <v>22</v>
      </c>
      <c r="C132" t="s">
        <v>193</v>
      </c>
      <c r="D132" t="s">
        <v>197</v>
      </c>
      <c r="E132" t="s">
        <v>198</v>
      </c>
      <c r="CG132" t="s">
        <v>289</v>
      </c>
      <c r="CO132" t="s">
        <v>198</v>
      </c>
      <c r="DU132">
        <v>0</v>
      </c>
    </row>
    <row r="133" spans="1:125" x14ac:dyDescent="0.25">
      <c r="A133">
        <v>22</v>
      </c>
      <c r="B133" t="s">
        <v>198</v>
      </c>
      <c r="C133" t="s">
        <v>193</v>
      </c>
      <c r="D133" t="s">
        <v>197</v>
      </c>
      <c r="E133" t="s">
        <v>38</v>
      </c>
      <c r="F133" t="s">
        <v>128</v>
      </c>
      <c r="N133">
        <v>23.78</v>
      </c>
      <c r="O133">
        <v>24.47</v>
      </c>
      <c r="P133">
        <v>24.91</v>
      </c>
      <c r="Q133">
        <v>25.54</v>
      </c>
      <c r="R133">
        <v>26.17</v>
      </c>
      <c r="S133">
        <v>26.83</v>
      </c>
      <c r="T133">
        <v>27.38</v>
      </c>
      <c r="U133">
        <v>28.06</v>
      </c>
      <c r="V133">
        <v>28.76</v>
      </c>
      <c r="W133">
        <v>29.48</v>
      </c>
      <c r="X133">
        <v>30.08</v>
      </c>
      <c r="Y133">
        <v>30.83</v>
      </c>
      <c r="Z133">
        <v>31.6</v>
      </c>
      <c r="AA133">
        <v>32.39</v>
      </c>
      <c r="AB133">
        <v>33.06</v>
      </c>
      <c r="AC133">
        <v>33.880000000000003</v>
      </c>
      <c r="AD133">
        <v>34.729999999999997</v>
      </c>
      <c r="AE133">
        <v>35.6</v>
      </c>
      <c r="AF133">
        <v>36.32</v>
      </c>
      <c r="AG133">
        <v>37.229999999999997</v>
      </c>
      <c r="AH133">
        <v>38.159999999999997</v>
      </c>
      <c r="AI133">
        <v>39.119999999999997</v>
      </c>
      <c r="AJ133">
        <v>39.909999999999997</v>
      </c>
      <c r="AK133">
        <v>40.909999999999997</v>
      </c>
      <c r="AL133">
        <v>41.93</v>
      </c>
      <c r="AM133">
        <v>42.98</v>
      </c>
      <c r="AN133">
        <v>43.86</v>
      </c>
      <c r="AO133">
        <v>44.96</v>
      </c>
      <c r="AP133">
        <v>46.08</v>
      </c>
      <c r="AQ133">
        <v>47.23</v>
      </c>
      <c r="AT133">
        <v>20.04</v>
      </c>
      <c r="AU133">
        <v>23.38</v>
      </c>
      <c r="AV133">
        <v>24.47</v>
      </c>
      <c r="AW133">
        <v>24.91</v>
      </c>
      <c r="AX133">
        <v>25.54</v>
      </c>
      <c r="AY133">
        <v>26.17</v>
      </c>
      <c r="AZ133">
        <v>26.83</v>
      </c>
      <c r="BA133">
        <v>27.38</v>
      </c>
      <c r="BB133">
        <v>28.06</v>
      </c>
      <c r="BC133">
        <v>28.76</v>
      </c>
      <c r="BD133">
        <v>29.48</v>
      </c>
      <c r="BE133">
        <v>30.08</v>
      </c>
      <c r="BF133">
        <v>30.83</v>
      </c>
      <c r="BG133">
        <v>31.6</v>
      </c>
      <c r="BH133">
        <v>32.39</v>
      </c>
      <c r="BI133">
        <v>33.06</v>
      </c>
      <c r="BJ133">
        <v>33.880000000000003</v>
      </c>
      <c r="BK133">
        <v>34.729999999999997</v>
      </c>
      <c r="BL133">
        <v>35.6</v>
      </c>
      <c r="BM133">
        <v>36.32</v>
      </c>
      <c r="BN133">
        <v>37.229999999999997</v>
      </c>
      <c r="BO133">
        <v>38.159999999999997</v>
      </c>
      <c r="BP133">
        <v>39.119999999999997</v>
      </c>
      <c r="BQ133">
        <v>39.909999999999997</v>
      </c>
      <c r="BR133">
        <v>40.909999999999997</v>
      </c>
      <c r="BS133">
        <v>41.93</v>
      </c>
      <c r="BT133">
        <v>42.98</v>
      </c>
      <c r="BU133">
        <v>43.86</v>
      </c>
      <c r="BV133">
        <v>44.96</v>
      </c>
      <c r="BW133">
        <v>46.08</v>
      </c>
      <c r="BX133">
        <v>47.23</v>
      </c>
      <c r="CC133">
        <v>12.970767034747524</v>
      </c>
      <c r="CD133">
        <v>13.261312216325866</v>
      </c>
      <c r="CE133">
        <v>13.558365609971565</v>
      </c>
      <c r="CF133">
        <v>13.862072999634927</v>
      </c>
      <c r="CG133">
        <v>14.17258343482675</v>
      </c>
      <c r="CJ133">
        <v>13.44</v>
      </c>
      <c r="CK133">
        <v>13.56</v>
      </c>
      <c r="CL133">
        <v>13.86</v>
      </c>
      <c r="CO133" t="s">
        <v>38</v>
      </c>
      <c r="CP133">
        <v>2.9015979814970467E-2</v>
      </c>
      <c r="CQ133">
        <v>1.7981201471189263E-2</v>
      </c>
      <c r="CR133">
        <v>2.5291047771979085E-2</v>
      </c>
      <c r="CS133">
        <v>2.466718872357097E-2</v>
      </c>
      <c r="CT133">
        <v>2.5219717233473309E-2</v>
      </c>
      <c r="CU133">
        <v>2.0499440924338454E-2</v>
      </c>
      <c r="CV133">
        <v>2.483564645726807E-2</v>
      </c>
      <c r="CW133">
        <v>2.4946543121881784E-2</v>
      </c>
      <c r="CX133">
        <v>2.5034770514603576E-2</v>
      </c>
      <c r="CY133">
        <v>2.0352781546811326E-2</v>
      </c>
      <c r="CZ133">
        <v>2.4933510638297875E-2</v>
      </c>
      <c r="DA133">
        <v>2.4975673045734777E-2</v>
      </c>
      <c r="DB133">
        <v>2.499999999999997E-2</v>
      </c>
      <c r="DC133">
        <v>2.0685396727385046E-2</v>
      </c>
      <c r="DD133">
        <v>2.4803387779794319E-2</v>
      </c>
      <c r="DE133">
        <v>2.5088547815820372E-2</v>
      </c>
      <c r="DF133">
        <v>2.5050388712928438E-2</v>
      </c>
      <c r="DG133">
        <v>2.0224719101123563E-2</v>
      </c>
      <c r="DH133">
        <v>2.5055066079295061E-2</v>
      </c>
      <c r="DI133">
        <v>2.4979854955680898E-2</v>
      </c>
      <c r="DJ133">
        <v>2.5157232704402541E-2</v>
      </c>
      <c r="DK133">
        <v>2.0194274028629836E-2</v>
      </c>
      <c r="DL133">
        <v>2.5056376847907794E-2</v>
      </c>
      <c r="DM133">
        <v>2.4932779271571823E-2</v>
      </c>
      <c r="DN133">
        <v>2.5041736227045006E-2</v>
      </c>
      <c r="DO133">
        <v>2.0474639367147572E-2</v>
      </c>
      <c r="DP133">
        <v>2.5079799361605142E-2</v>
      </c>
      <c r="DQ133">
        <v>2.4911032028469695E-2</v>
      </c>
      <c r="DR133">
        <v>2.4956597222222193E-2</v>
      </c>
      <c r="DU133">
        <v>1.0899999999999999</v>
      </c>
    </row>
    <row r="134" spans="1:125" x14ac:dyDescent="0.25">
      <c r="A134">
        <v>22</v>
      </c>
      <c r="B134" t="s">
        <v>198</v>
      </c>
      <c r="C134" t="s">
        <v>193</v>
      </c>
      <c r="D134" t="s">
        <v>197</v>
      </c>
      <c r="E134" t="s">
        <v>40</v>
      </c>
      <c r="N134">
        <v>33.75</v>
      </c>
      <c r="O134">
        <v>34.71</v>
      </c>
      <c r="P134">
        <v>35.520000000000003</v>
      </c>
      <c r="Q134">
        <v>36.409999999999997</v>
      </c>
      <c r="R134">
        <v>37.32</v>
      </c>
      <c r="S134">
        <v>38.25</v>
      </c>
      <c r="T134">
        <v>39.08</v>
      </c>
      <c r="U134">
        <v>40.06</v>
      </c>
      <c r="V134">
        <v>41.06</v>
      </c>
      <c r="W134">
        <v>42.09</v>
      </c>
      <c r="X134">
        <v>43</v>
      </c>
      <c r="Y134">
        <v>44.08</v>
      </c>
      <c r="Z134">
        <v>45.18</v>
      </c>
      <c r="AA134">
        <v>46.31</v>
      </c>
      <c r="AB134">
        <v>47.32</v>
      </c>
      <c r="AC134">
        <v>48.5</v>
      </c>
      <c r="AD134">
        <v>49.72</v>
      </c>
      <c r="AE134">
        <v>50.96</v>
      </c>
      <c r="AF134">
        <v>52.07</v>
      </c>
      <c r="AG134">
        <v>53.37</v>
      </c>
      <c r="AH134">
        <v>54.71</v>
      </c>
      <c r="AI134">
        <v>56.07</v>
      </c>
      <c r="AJ134">
        <v>57.3</v>
      </c>
      <c r="AK134">
        <v>58.73</v>
      </c>
      <c r="AL134">
        <v>60.2</v>
      </c>
      <c r="AM134">
        <v>61.7</v>
      </c>
      <c r="AN134">
        <v>63.05</v>
      </c>
      <c r="AO134">
        <v>64.62</v>
      </c>
      <c r="AP134">
        <v>66.239999999999995</v>
      </c>
      <c r="AQ134">
        <v>67.900000000000006</v>
      </c>
      <c r="AT134">
        <v>21.89</v>
      </c>
      <c r="AU134">
        <v>22.52</v>
      </c>
      <c r="AV134">
        <v>25.59</v>
      </c>
      <c r="AW134">
        <v>29.51</v>
      </c>
      <c r="AX134">
        <v>33.450000000000003</v>
      </c>
      <c r="AY134">
        <v>37.32</v>
      </c>
      <c r="AZ134">
        <v>38.25</v>
      </c>
      <c r="BA134">
        <v>39.08</v>
      </c>
      <c r="BB134">
        <v>40.06</v>
      </c>
      <c r="BC134">
        <v>41.06</v>
      </c>
      <c r="BD134">
        <v>42.09</v>
      </c>
      <c r="BE134">
        <v>43</v>
      </c>
      <c r="BF134">
        <v>44.08</v>
      </c>
      <c r="BG134">
        <v>45.18</v>
      </c>
      <c r="BH134">
        <v>46.31</v>
      </c>
      <c r="BI134">
        <v>47.32</v>
      </c>
      <c r="BJ134">
        <v>48.5</v>
      </c>
      <c r="BK134">
        <v>49.72</v>
      </c>
      <c r="BL134">
        <v>50.96</v>
      </c>
      <c r="BM134">
        <v>52.07</v>
      </c>
      <c r="BN134">
        <v>53.37</v>
      </c>
      <c r="BO134">
        <v>54.71</v>
      </c>
      <c r="BP134">
        <v>56.07</v>
      </c>
      <c r="BQ134">
        <v>57.3</v>
      </c>
      <c r="BR134">
        <v>58.73</v>
      </c>
      <c r="BS134">
        <v>60.2</v>
      </c>
      <c r="BT134">
        <v>61.7</v>
      </c>
      <c r="BU134">
        <v>63.05</v>
      </c>
      <c r="BV134">
        <v>64.62</v>
      </c>
      <c r="BW134">
        <v>66.239999999999995</v>
      </c>
      <c r="BX134">
        <v>67.900000000000006</v>
      </c>
      <c r="BZ134">
        <v>0.42466846142520615</v>
      </c>
      <c r="CC134">
        <v>19.362974969893703</v>
      </c>
      <c r="CD134">
        <v>19.796705609219316</v>
      </c>
      <c r="CE134">
        <v>20.240151814865825</v>
      </c>
      <c r="CF134">
        <v>20.693531215518821</v>
      </c>
      <c r="CG134">
        <v>21.157066314746441</v>
      </c>
      <c r="CJ134">
        <v>19.796705609219316</v>
      </c>
      <c r="CK134">
        <v>20.239999999999998</v>
      </c>
      <c r="CL134">
        <v>20.69</v>
      </c>
      <c r="CO134" t="s">
        <v>40</v>
      </c>
      <c r="CP134">
        <v>2.844444444444447E-2</v>
      </c>
      <c r="CQ134">
        <v>2.3336214347450368E-2</v>
      </c>
      <c r="CR134">
        <v>2.505630630630612E-2</v>
      </c>
      <c r="CS134">
        <v>2.4993133754463163E-2</v>
      </c>
      <c r="CT134">
        <v>2.4919614147909962E-2</v>
      </c>
      <c r="CU134">
        <v>2.1699346405228713E-2</v>
      </c>
      <c r="CV134">
        <v>2.5076765609007269E-2</v>
      </c>
      <c r="CW134">
        <v>2.4962556165751371E-2</v>
      </c>
      <c r="CX134">
        <v>2.5085241110569922E-2</v>
      </c>
      <c r="CY134">
        <v>2.1620337372297373E-2</v>
      </c>
      <c r="CZ134">
        <v>2.5116279069767402E-2</v>
      </c>
      <c r="DA134">
        <v>2.4954627949183336E-2</v>
      </c>
      <c r="DB134">
        <v>2.5011066843736222E-2</v>
      </c>
      <c r="DC134">
        <v>2.1809544374864997E-2</v>
      </c>
      <c r="DD134">
        <v>2.4936601859678775E-2</v>
      </c>
      <c r="DE134">
        <v>2.5154639175257707E-2</v>
      </c>
      <c r="DF134">
        <v>2.4939662107803743E-2</v>
      </c>
      <c r="DG134">
        <v>2.1781789638932486E-2</v>
      </c>
      <c r="DH134">
        <v>2.4966391396197371E-2</v>
      </c>
      <c r="DI134">
        <v>2.5107738429829558E-2</v>
      </c>
      <c r="DJ134">
        <v>2.4858343995613222E-2</v>
      </c>
      <c r="DK134">
        <v>2.1936864633493793E-2</v>
      </c>
      <c r="DL134">
        <v>2.495636998254799E-2</v>
      </c>
      <c r="DM134">
        <v>2.5029797377830853E-2</v>
      </c>
      <c r="DN134">
        <v>2.4916943521594685E-2</v>
      </c>
      <c r="DO134">
        <v>2.1880064829821626E-2</v>
      </c>
      <c r="DP134">
        <v>2.4900872323552856E-2</v>
      </c>
      <c r="DQ134">
        <v>2.5069637883008204E-2</v>
      </c>
      <c r="DR134">
        <v>2.5060386473430115E-2</v>
      </c>
      <c r="DU134">
        <v>3.0700000000000003</v>
      </c>
    </row>
    <row r="135" spans="1:125" x14ac:dyDescent="0.25">
      <c r="CG135" t="s">
        <v>289</v>
      </c>
      <c r="CO135">
        <v>0</v>
      </c>
      <c r="DU135">
        <v>0</v>
      </c>
    </row>
    <row r="136" spans="1:125" x14ac:dyDescent="0.25">
      <c r="A136">
        <v>24</v>
      </c>
      <c r="C136" t="s">
        <v>199</v>
      </c>
      <c r="D136">
        <v>24</v>
      </c>
      <c r="E136" t="s">
        <v>200</v>
      </c>
      <c r="CG136" t="s">
        <v>289</v>
      </c>
      <c r="CO136" t="s">
        <v>200</v>
      </c>
      <c r="DU136">
        <v>0</v>
      </c>
    </row>
    <row r="137" spans="1:125" x14ac:dyDescent="0.25">
      <c r="A137">
        <v>24</v>
      </c>
      <c r="B137" t="s">
        <v>200</v>
      </c>
      <c r="C137" t="s">
        <v>199</v>
      </c>
      <c r="D137">
        <v>24</v>
      </c>
      <c r="E137" t="s">
        <v>38</v>
      </c>
      <c r="F137" t="s">
        <v>128</v>
      </c>
      <c r="N137">
        <v>11.7</v>
      </c>
      <c r="O137">
        <v>12.03</v>
      </c>
      <c r="P137">
        <v>12.79</v>
      </c>
      <c r="Q137">
        <v>13.11</v>
      </c>
      <c r="R137">
        <v>13.44</v>
      </c>
      <c r="S137">
        <v>13.77</v>
      </c>
      <c r="T137">
        <v>14.68</v>
      </c>
      <c r="U137">
        <v>15.04</v>
      </c>
      <c r="V137">
        <v>15.42</v>
      </c>
      <c r="W137">
        <v>15.8</v>
      </c>
      <c r="X137">
        <v>16.899999999999999</v>
      </c>
      <c r="Y137">
        <v>17.32</v>
      </c>
      <c r="Z137">
        <v>17.760000000000002</v>
      </c>
      <c r="AA137">
        <v>18.2</v>
      </c>
      <c r="AB137">
        <v>19.170000000000002</v>
      </c>
      <c r="AC137">
        <v>19.649999999999999</v>
      </c>
      <c r="AD137">
        <v>20.14</v>
      </c>
      <c r="AE137">
        <v>20.64</v>
      </c>
      <c r="AF137">
        <v>21.49</v>
      </c>
      <c r="AG137">
        <v>22.03</v>
      </c>
      <c r="AH137">
        <v>22.58</v>
      </c>
      <c r="AI137">
        <v>23.14</v>
      </c>
      <c r="AJ137">
        <v>24.16</v>
      </c>
      <c r="AK137">
        <v>24.76</v>
      </c>
      <c r="AL137">
        <v>25.38</v>
      </c>
      <c r="AM137">
        <v>26.01</v>
      </c>
      <c r="AN137">
        <v>26.36</v>
      </c>
      <c r="AO137">
        <v>27.02</v>
      </c>
      <c r="AP137">
        <v>27.7</v>
      </c>
      <c r="AQ137">
        <v>28.39</v>
      </c>
      <c r="AT137">
        <v>13.51</v>
      </c>
      <c r="AU137">
        <v>11.7</v>
      </c>
      <c r="AV137">
        <v>12.03</v>
      </c>
      <c r="AW137">
        <v>12.79</v>
      </c>
      <c r="AX137">
        <v>13.11</v>
      </c>
      <c r="AY137">
        <v>13.44</v>
      </c>
      <c r="AZ137">
        <v>13.77</v>
      </c>
      <c r="BA137">
        <v>14.68</v>
      </c>
      <c r="BB137">
        <v>15.04</v>
      </c>
      <c r="BC137">
        <v>15.42</v>
      </c>
      <c r="BD137">
        <v>15.8</v>
      </c>
      <c r="BE137">
        <v>16.899999999999999</v>
      </c>
      <c r="BF137">
        <v>17.32</v>
      </c>
      <c r="BG137">
        <v>17.760000000000002</v>
      </c>
      <c r="BH137">
        <v>18.2</v>
      </c>
      <c r="BI137">
        <v>19.170000000000002</v>
      </c>
      <c r="BJ137">
        <v>19.649999999999999</v>
      </c>
      <c r="BK137">
        <v>20.14</v>
      </c>
      <c r="BL137">
        <v>20.64</v>
      </c>
      <c r="BM137">
        <v>21.49</v>
      </c>
      <c r="BN137">
        <v>22.03</v>
      </c>
      <c r="BO137">
        <v>22.58</v>
      </c>
      <c r="BP137">
        <v>23.14</v>
      </c>
      <c r="BQ137">
        <v>24.16</v>
      </c>
      <c r="BR137">
        <v>24.76</v>
      </c>
      <c r="BS137">
        <v>25.38</v>
      </c>
      <c r="BT137">
        <v>26.01</v>
      </c>
      <c r="BU137">
        <v>26.36</v>
      </c>
      <c r="BV137">
        <v>27.02</v>
      </c>
      <c r="BW137">
        <v>27.7</v>
      </c>
      <c r="BX137">
        <v>28.39</v>
      </c>
      <c r="CA137" t="s">
        <v>290</v>
      </c>
      <c r="CC137">
        <v>12.287072929619836</v>
      </c>
      <c r="CD137">
        <v>12.56230336324332</v>
      </c>
      <c r="CE137">
        <v>12.843698958579969</v>
      </c>
      <c r="CF137">
        <v>13.131397815252159</v>
      </c>
      <c r="CG137">
        <v>13.425541126313806</v>
      </c>
      <c r="CJ137">
        <v>12.56230336324332</v>
      </c>
      <c r="CK137">
        <v>12.84</v>
      </c>
      <c r="CL137">
        <v>13.13</v>
      </c>
      <c r="CO137" t="s">
        <v>38</v>
      </c>
      <c r="CP137">
        <v>2.8205128205128212E-2</v>
      </c>
      <c r="CQ137">
        <v>6.3175394846217772E-2</v>
      </c>
      <c r="CR137">
        <v>2.5019546520719336E-2</v>
      </c>
      <c r="CS137">
        <v>2.5171624713958816E-2</v>
      </c>
      <c r="CT137">
        <v>2.4553571428571435E-2</v>
      </c>
      <c r="CU137">
        <v>6.6085693536673942E-2</v>
      </c>
      <c r="CV137">
        <v>2.4523160762942742E-2</v>
      </c>
      <c r="CW137">
        <v>2.5265957446808564E-2</v>
      </c>
      <c r="CX137">
        <v>2.4643320363164772E-2</v>
      </c>
      <c r="CY137">
        <v>6.962025316455682E-2</v>
      </c>
      <c r="CZ137">
        <v>2.4852071005917263E-2</v>
      </c>
      <c r="DA137">
        <v>2.540415704387998E-2</v>
      </c>
      <c r="DB137">
        <v>2.4774774774774643E-2</v>
      </c>
      <c r="DC137">
        <v>5.3296703296703433E-2</v>
      </c>
      <c r="DD137">
        <v>2.503912363067276E-2</v>
      </c>
      <c r="DE137">
        <v>2.4936386768447939E-2</v>
      </c>
      <c r="DF137">
        <v>2.4826216484607744E-2</v>
      </c>
      <c r="DG137">
        <v>4.1182170542635552E-2</v>
      </c>
      <c r="DH137">
        <v>2.5127966496044801E-2</v>
      </c>
      <c r="DI137">
        <v>2.4965955515206407E-2</v>
      </c>
      <c r="DJ137">
        <v>2.4800708591674152E-2</v>
      </c>
      <c r="DK137">
        <v>4.407951598962833E-2</v>
      </c>
      <c r="DL137">
        <v>2.4834437086092773E-2</v>
      </c>
      <c r="DM137">
        <v>2.5040387722132369E-2</v>
      </c>
      <c r="DN137">
        <v>2.4822695035461095E-2</v>
      </c>
      <c r="DO137">
        <v>1.3456362937331713E-2</v>
      </c>
      <c r="DP137">
        <v>2.5037936267071327E-2</v>
      </c>
      <c r="DQ137">
        <v>2.5166543301258316E-2</v>
      </c>
      <c r="DR137">
        <v>2.4909747292418818E-2</v>
      </c>
      <c r="DU137">
        <v>0.33000000000000007</v>
      </c>
    </row>
    <row r="138" spans="1:125" x14ac:dyDescent="0.25">
      <c r="A138">
        <v>24</v>
      </c>
      <c r="B138" t="s">
        <v>200</v>
      </c>
      <c r="C138" t="s">
        <v>199</v>
      </c>
      <c r="D138">
        <v>24</v>
      </c>
      <c r="E138" t="s">
        <v>40</v>
      </c>
      <c r="N138">
        <v>1.56</v>
      </c>
      <c r="O138">
        <v>1.61</v>
      </c>
      <c r="P138">
        <v>1.65</v>
      </c>
      <c r="Q138">
        <v>1.69</v>
      </c>
      <c r="R138">
        <v>1.73</v>
      </c>
      <c r="S138">
        <v>1.77</v>
      </c>
      <c r="T138">
        <v>1.82</v>
      </c>
      <c r="U138">
        <v>1.86</v>
      </c>
      <c r="V138">
        <v>1.91</v>
      </c>
      <c r="W138">
        <v>1.96</v>
      </c>
      <c r="X138">
        <v>2.0099999999999998</v>
      </c>
      <c r="Y138">
        <v>2.06</v>
      </c>
      <c r="Z138">
        <v>2.11</v>
      </c>
      <c r="AA138">
        <v>2.16</v>
      </c>
      <c r="AB138">
        <v>2.2200000000000002</v>
      </c>
      <c r="AC138">
        <v>2.27</v>
      </c>
      <c r="AD138">
        <v>2.33</v>
      </c>
      <c r="AE138">
        <v>2.39</v>
      </c>
      <c r="AF138">
        <v>2.4500000000000002</v>
      </c>
      <c r="AG138">
        <v>2.5099999999999998</v>
      </c>
      <c r="AH138">
        <v>2.57</v>
      </c>
      <c r="AI138">
        <v>2.64</v>
      </c>
      <c r="AJ138">
        <v>2.71</v>
      </c>
      <c r="AK138">
        <v>2.78</v>
      </c>
      <c r="AL138">
        <v>2.84</v>
      </c>
      <c r="AM138">
        <v>2.92</v>
      </c>
      <c r="AN138">
        <v>2.99</v>
      </c>
      <c r="AO138">
        <v>3.07</v>
      </c>
      <c r="AP138">
        <v>3.15</v>
      </c>
      <c r="AQ138">
        <v>3.22</v>
      </c>
      <c r="AT138">
        <v>1.52</v>
      </c>
      <c r="AU138">
        <v>1.56</v>
      </c>
      <c r="AV138">
        <v>1.61</v>
      </c>
      <c r="AW138">
        <v>1.65</v>
      </c>
      <c r="AX138">
        <v>1.69</v>
      </c>
      <c r="AY138">
        <v>1.73</v>
      </c>
      <c r="AZ138">
        <v>1.77</v>
      </c>
      <c r="BA138">
        <v>1.82</v>
      </c>
      <c r="BB138">
        <v>1.86</v>
      </c>
      <c r="BC138">
        <v>1.91</v>
      </c>
      <c r="BD138">
        <v>1.96</v>
      </c>
      <c r="BE138">
        <v>2.0099999999999998</v>
      </c>
      <c r="BF138">
        <v>2.06</v>
      </c>
      <c r="BG138">
        <v>2.11</v>
      </c>
      <c r="BH138">
        <v>2.16</v>
      </c>
      <c r="BI138">
        <v>2.2200000000000002</v>
      </c>
      <c r="BJ138">
        <v>2.27</v>
      </c>
      <c r="BK138">
        <v>2.33</v>
      </c>
      <c r="BL138">
        <v>2.39</v>
      </c>
      <c r="BM138">
        <v>2.4500000000000002</v>
      </c>
      <c r="BN138">
        <v>2.5099999999999998</v>
      </c>
      <c r="BO138">
        <v>2.57</v>
      </c>
      <c r="BP138">
        <v>2.64</v>
      </c>
      <c r="BQ138">
        <v>2.71</v>
      </c>
      <c r="BR138">
        <v>2.78</v>
      </c>
      <c r="BS138">
        <v>2.84</v>
      </c>
      <c r="BT138">
        <v>2.92</v>
      </c>
      <c r="BU138">
        <v>2.99</v>
      </c>
      <c r="BV138">
        <v>3.07</v>
      </c>
      <c r="BW138">
        <v>3.15</v>
      </c>
      <c r="BX138">
        <v>3.22</v>
      </c>
      <c r="CC138">
        <v>1.0119194338236228</v>
      </c>
      <c r="CD138">
        <v>1.0345864291412721</v>
      </c>
      <c r="CE138">
        <v>1.0577611651540364</v>
      </c>
      <c r="CF138">
        <v>1.0814550152534868</v>
      </c>
      <c r="CG138">
        <v>1.1056796075951649</v>
      </c>
      <c r="CJ138">
        <v>1.034586429141271</v>
      </c>
      <c r="CK138">
        <v>1.06</v>
      </c>
      <c r="CL138">
        <v>1.08</v>
      </c>
      <c r="CO138" t="s">
        <v>40</v>
      </c>
      <c r="CP138">
        <v>3.2051282051282076E-2</v>
      </c>
      <c r="CQ138">
        <v>2.4844720496894294E-2</v>
      </c>
      <c r="CR138">
        <v>2.4242424242424267E-2</v>
      </c>
      <c r="CS138">
        <v>2.3668639053254458E-2</v>
      </c>
      <c r="CT138">
        <v>2.3121387283237014E-2</v>
      </c>
      <c r="CU138">
        <v>2.8248587570621493E-2</v>
      </c>
      <c r="CV138">
        <v>2.1978021978021997E-2</v>
      </c>
      <c r="CW138">
        <v>2.688172043010743E-2</v>
      </c>
      <c r="CX138">
        <v>2.6178010471204213E-2</v>
      </c>
      <c r="CY138">
        <v>2.5510204081632563E-2</v>
      </c>
      <c r="CZ138">
        <v>2.48756218905474E-2</v>
      </c>
      <c r="DA138">
        <v>2.4271844660194088E-2</v>
      </c>
      <c r="DB138">
        <v>2.3696682464455103E-2</v>
      </c>
      <c r="DC138">
        <v>2.7777777777777801E-2</v>
      </c>
      <c r="DD138">
        <v>2.2522522522522442E-2</v>
      </c>
      <c r="DE138">
        <v>2.6431718061674034E-2</v>
      </c>
      <c r="DF138">
        <v>2.5751072961373411E-2</v>
      </c>
      <c r="DG138">
        <v>2.5104602510460271E-2</v>
      </c>
      <c r="DH138">
        <v>2.4489795918367186E-2</v>
      </c>
      <c r="DI138">
        <v>2.3904382470119546E-2</v>
      </c>
      <c r="DJ138">
        <v>2.7237354085603224E-2</v>
      </c>
      <c r="DK138">
        <v>2.6515151515151453E-2</v>
      </c>
      <c r="DL138">
        <v>2.5830258302582967E-2</v>
      </c>
      <c r="DM138">
        <v>2.1582733812949662E-2</v>
      </c>
      <c r="DN138">
        <v>2.8169014084507067E-2</v>
      </c>
      <c r="DO138">
        <v>2.3972602739726127E-2</v>
      </c>
      <c r="DP138">
        <v>2.6755852842809239E-2</v>
      </c>
      <c r="DQ138">
        <v>2.605863192182413E-2</v>
      </c>
      <c r="DR138">
        <v>2.2222222222222313E-2</v>
      </c>
      <c r="DU138">
        <v>5.0000000000000044E-2</v>
      </c>
    </row>
    <row r="139" spans="1:125" x14ac:dyDescent="0.25">
      <c r="A139">
        <v>24</v>
      </c>
      <c r="B139" t="s">
        <v>200</v>
      </c>
      <c r="C139" t="s">
        <v>199</v>
      </c>
      <c r="D139">
        <v>24</v>
      </c>
      <c r="E139" t="s">
        <v>42</v>
      </c>
      <c r="N139">
        <v>79.55</v>
      </c>
      <c r="O139">
        <v>81.84</v>
      </c>
      <c r="P139">
        <v>86.31</v>
      </c>
      <c r="Q139">
        <v>88.47</v>
      </c>
      <c r="R139">
        <v>90.68</v>
      </c>
      <c r="S139">
        <v>92.95</v>
      </c>
      <c r="T139">
        <v>98.76</v>
      </c>
      <c r="U139">
        <v>101.23</v>
      </c>
      <c r="V139">
        <v>103.76</v>
      </c>
      <c r="W139">
        <v>106.35</v>
      </c>
      <c r="X139">
        <v>113.24</v>
      </c>
      <c r="Y139">
        <v>116.07</v>
      </c>
      <c r="Z139">
        <v>118.98</v>
      </c>
      <c r="AA139">
        <v>121.95</v>
      </c>
      <c r="AB139">
        <v>130.55000000000001</v>
      </c>
      <c r="AC139">
        <v>133.81</v>
      </c>
      <c r="AD139">
        <v>137.16</v>
      </c>
      <c r="AE139">
        <v>140.58000000000001</v>
      </c>
      <c r="AF139">
        <v>147.61000000000001</v>
      </c>
      <c r="AG139">
        <v>151.30000000000001</v>
      </c>
      <c r="AH139">
        <v>155.08000000000001</v>
      </c>
      <c r="AI139">
        <v>158.96</v>
      </c>
      <c r="AJ139">
        <v>164.85</v>
      </c>
      <c r="AK139">
        <v>168.97</v>
      </c>
      <c r="AL139">
        <v>173.2</v>
      </c>
      <c r="AM139">
        <v>177.53</v>
      </c>
      <c r="AN139">
        <v>187.14</v>
      </c>
      <c r="AO139">
        <v>191.82</v>
      </c>
      <c r="AP139">
        <v>196.61</v>
      </c>
      <c r="AQ139">
        <v>201.53</v>
      </c>
      <c r="AT139">
        <v>63.48</v>
      </c>
      <c r="AU139">
        <v>70.260000000000005</v>
      </c>
      <c r="AV139">
        <v>75.13</v>
      </c>
      <c r="AW139">
        <v>79.8</v>
      </c>
      <c r="AX139">
        <v>85.15</v>
      </c>
      <c r="AY139">
        <v>90.68</v>
      </c>
      <c r="AZ139">
        <v>92.95</v>
      </c>
      <c r="BA139">
        <v>98.38</v>
      </c>
      <c r="BB139">
        <v>101.23</v>
      </c>
      <c r="BC139">
        <v>103.76</v>
      </c>
      <c r="BD139">
        <v>106.35</v>
      </c>
      <c r="BE139">
        <v>112.43</v>
      </c>
      <c r="BF139">
        <v>116.07</v>
      </c>
      <c r="BG139">
        <v>118.98</v>
      </c>
      <c r="BH139">
        <v>121.95</v>
      </c>
      <c r="BI139">
        <v>129.11000000000001</v>
      </c>
      <c r="BJ139">
        <v>133.81</v>
      </c>
      <c r="BK139">
        <v>137.16</v>
      </c>
      <c r="BL139">
        <v>140.58000000000001</v>
      </c>
      <c r="BM139">
        <v>147.61000000000001</v>
      </c>
      <c r="BN139">
        <v>151.30000000000001</v>
      </c>
      <c r="BO139">
        <v>155.08000000000001</v>
      </c>
      <c r="BP139">
        <v>158.96</v>
      </c>
      <c r="BQ139">
        <v>164.85</v>
      </c>
      <c r="BR139">
        <v>168.97</v>
      </c>
      <c r="BS139">
        <v>173.2</v>
      </c>
      <c r="BT139">
        <v>177.53</v>
      </c>
      <c r="BU139">
        <v>187.14</v>
      </c>
      <c r="BV139">
        <v>191.82</v>
      </c>
      <c r="BW139">
        <v>196.61</v>
      </c>
      <c r="BX139">
        <v>201.53</v>
      </c>
      <c r="CC139">
        <v>69.282967984207488</v>
      </c>
      <c r="CD139">
        <v>70.834906467053727</v>
      </c>
      <c r="CE139">
        <v>72.421608371915738</v>
      </c>
      <c r="CF139">
        <v>74.043852399446635</v>
      </c>
      <c r="CG139">
        <v>75.702434693194235</v>
      </c>
      <c r="CJ139">
        <v>47.309999999999995</v>
      </c>
      <c r="CK139">
        <v>50.86</v>
      </c>
      <c r="CL139">
        <v>54.54</v>
      </c>
      <c r="CO139" t="s">
        <v>42</v>
      </c>
      <c r="CP139">
        <v>2.8786926461345147E-2</v>
      </c>
      <c r="CQ139">
        <v>5.4618768328445734E-2</v>
      </c>
      <c r="CR139">
        <v>2.5026068821689219E-2</v>
      </c>
      <c r="CS139">
        <v>2.4980219283372986E-2</v>
      </c>
      <c r="CT139">
        <v>2.5033083370092586E-2</v>
      </c>
      <c r="CU139">
        <v>6.2506724045185605E-2</v>
      </c>
      <c r="CV139">
        <v>2.5010125556905616E-2</v>
      </c>
      <c r="CW139">
        <v>2.4992591129111934E-2</v>
      </c>
      <c r="CX139">
        <v>2.496144949884338E-2</v>
      </c>
      <c r="CY139">
        <v>6.4786083685942644E-2</v>
      </c>
      <c r="CZ139">
        <v>2.4991169198163181E-2</v>
      </c>
      <c r="DA139">
        <v>2.5071077797880682E-2</v>
      </c>
      <c r="DB139">
        <v>2.4962178517397873E-2</v>
      </c>
      <c r="DC139">
        <v>7.0520705207052142E-2</v>
      </c>
      <c r="DD139">
        <v>2.4971275373420074E-2</v>
      </c>
      <c r="DE139">
        <v>2.503549809431279E-2</v>
      </c>
      <c r="DF139">
        <v>2.4934383202099855E-2</v>
      </c>
      <c r="DG139">
        <v>5.000711338739508E-2</v>
      </c>
      <c r="DH139">
        <v>2.4998306347808398E-2</v>
      </c>
      <c r="DI139">
        <v>2.4983476536682096E-2</v>
      </c>
      <c r="DJ139">
        <v>2.5019344854268735E-2</v>
      </c>
      <c r="DK139">
        <v>3.7053346753900263E-2</v>
      </c>
      <c r="DL139">
        <v>2.4992417349105275E-2</v>
      </c>
      <c r="DM139">
        <v>2.5034029709415814E-2</v>
      </c>
      <c r="DN139">
        <v>2.5000000000000074E-2</v>
      </c>
      <c r="DO139">
        <v>5.4131696051371518E-2</v>
      </c>
      <c r="DP139">
        <v>2.5008015389547972E-2</v>
      </c>
      <c r="DQ139">
        <v>2.4971327285997397E-2</v>
      </c>
      <c r="DR139">
        <v>2.5024159503585712E-2</v>
      </c>
      <c r="DU139">
        <v>4.8699999999999903</v>
      </c>
    </row>
    <row r="140" spans="1:125" x14ac:dyDescent="0.25">
      <c r="A140">
        <v>24</v>
      </c>
      <c r="B140" t="s">
        <v>200</v>
      </c>
      <c r="C140" t="s">
        <v>199</v>
      </c>
      <c r="D140">
        <v>24</v>
      </c>
      <c r="E140" t="s">
        <v>43</v>
      </c>
      <c r="N140">
        <v>57.58</v>
      </c>
      <c r="O140">
        <v>59.23</v>
      </c>
      <c r="P140">
        <v>62.27</v>
      </c>
      <c r="Q140">
        <v>63.83</v>
      </c>
      <c r="R140">
        <v>65.42</v>
      </c>
      <c r="S140">
        <v>67.06</v>
      </c>
      <c r="T140">
        <v>72.760000000000005</v>
      </c>
      <c r="U140">
        <v>74.58</v>
      </c>
      <c r="V140">
        <v>76.45</v>
      </c>
      <c r="W140">
        <v>78.36</v>
      </c>
      <c r="X140">
        <v>84.97</v>
      </c>
      <c r="Y140">
        <v>87.09</v>
      </c>
      <c r="Z140">
        <v>89.27</v>
      </c>
      <c r="AA140">
        <v>91.5</v>
      </c>
      <c r="AB140">
        <v>99.17</v>
      </c>
      <c r="AC140">
        <v>101.65</v>
      </c>
      <c r="AD140">
        <v>104.19</v>
      </c>
      <c r="AE140">
        <v>106.79</v>
      </c>
      <c r="AF140">
        <v>115.68</v>
      </c>
      <c r="AG140">
        <v>118.57</v>
      </c>
      <c r="AH140">
        <v>121.54</v>
      </c>
      <c r="AI140">
        <v>124.57</v>
      </c>
      <c r="AJ140">
        <v>134.87</v>
      </c>
      <c r="AK140">
        <v>138.25</v>
      </c>
      <c r="AL140">
        <v>141.69999999999999</v>
      </c>
      <c r="AM140">
        <v>145.25</v>
      </c>
      <c r="AN140">
        <v>157.18</v>
      </c>
      <c r="AO140">
        <v>161.11000000000001</v>
      </c>
      <c r="AP140">
        <v>165.14</v>
      </c>
      <c r="AQ140">
        <v>169.27</v>
      </c>
      <c r="AT140">
        <v>54.33</v>
      </c>
      <c r="AU140">
        <v>55.89</v>
      </c>
      <c r="AV140">
        <v>57.49</v>
      </c>
      <c r="AW140">
        <v>59.15</v>
      </c>
      <c r="AX140">
        <v>60.85</v>
      </c>
      <c r="AY140">
        <v>62.66</v>
      </c>
      <c r="AZ140">
        <v>67.06</v>
      </c>
      <c r="BA140">
        <v>68.989999999999995</v>
      </c>
      <c r="BB140">
        <v>74.39</v>
      </c>
      <c r="BC140">
        <v>76.45</v>
      </c>
      <c r="BD140">
        <v>78.36</v>
      </c>
      <c r="BE140">
        <v>80.62</v>
      </c>
      <c r="BF140">
        <v>86.37</v>
      </c>
      <c r="BG140">
        <v>89.27</v>
      </c>
      <c r="BH140">
        <v>91.5</v>
      </c>
      <c r="BI140">
        <v>94.13</v>
      </c>
      <c r="BJ140">
        <v>100.15</v>
      </c>
      <c r="BK140">
        <v>104.19</v>
      </c>
      <c r="BL140">
        <v>106.79</v>
      </c>
      <c r="BM140">
        <v>111.21</v>
      </c>
      <c r="BN140">
        <v>118.57</v>
      </c>
      <c r="BO140">
        <v>121.54</v>
      </c>
      <c r="BP140">
        <v>124.57</v>
      </c>
      <c r="BQ140">
        <v>131.62</v>
      </c>
      <c r="BR140">
        <v>138.25</v>
      </c>
      <c r="BS140">
        <v>141.69999999999999</v>
      </c>
      <c r="BT140">
        <v>145.25</v>
      </c>
      <c r="BU140">
        <v>151.08000000000001</v>
      </c>
      <c r="BV140">
        <v>161.11000000000001</v>
      </c>
      <c r="BW140">
        <v>165.14</v>
      </c>
      <c r="BX140">
        <v>169.27</v>
      </c>
      <c r="CC140">
        <v>54.35102168372115</v>
      </c>
      <c r="CD140">
        <v>55.568484569436492</v>
      </c>
      <c r="CE140">
        <v>56.813218623791869</v>
      </c>
      <c r="CF140">
        <v>58.085834720964797</v>
      </c>
      <c r="CG140">
        <v>59.38695741871441</v>
      </c>
      <c r="CJ140">
        <v>55.57</v>
      </c>
      <c r="CK140">
        <v>56.81</v>
      </c>
      <c r="CL140">
        <v>58.08</v>
      </c>
      <c r="CO140" t="s">
        <v>43</v>
      </c>
      <c r="CP140">
        <v>2.8655783258075697E-2</v>
      </c>
      <c r="CQ140">
        <v>5.1325341887557087E-2</v>
      </c>
      <c r="CR140">
        <v>2.5052192066805767E-2</v>
      </c>
      <c r="CS140">
        <v>2.4909916966943498E-2</v>
      </c>
      <c r="CT140">
        <v>2.5068786303882613E-2</v>
      </c>
      <c r="CU140">
        <v>8.4998508798091302E-2</v>
      </c>
      <c r="CV140">
        <v>2.5013743815283027E-2</v>
      </c>
      <c r="CW140">
        <v>2.5073746312684428E-2</v>
      </c>
      <c r="CX140">
        <v>2.4983649444081053E-2</v>
      </c>
      <c r="CY140">
        <v>8.4354262378764672E-2</v>
      </c>
      <c r="CZ140">
        <v>2.4949982346710659E-2</v>
      </c>
      <c r="DA140">
        <v>2.5031576530026325E-2</v>
      </c>
      <c r="DB140">
        <v>2.498039654979281E-2</v>
      </c>
      <c r="DC140">
        <v>8.3825136612021872E-2</v>
      </c>
      <c r="DD140">
        <v>2.5007562770999334E-2</v>
      </c>
      <c r="DE140">
        <v>2.4987702902115022E-2</v>
      </c>
      <c r="DF140">
        <v>2.495441021211257E-2</v>
      </c>
      <c r="DG140">
        <v>8.3247495083809339E-2</v>
      </c>
      <c r="DH140">
        <v>2.4982710926694209E-2</v>
      </c>
      <c r="DI140">
        <v>2.5048494560175535E-2</v>
      </c>
      <c r="DJ140">
        <v>2.4930064176402721E-2</v>
      </c>
      <c r="DK140">
        <v>8.2684434454523656E-2</v>
      </c>
      <c r="DL140">
        <v>2.5061170015570514E-2</v>
      </c>
      <c r="DM140">
        <v>2.4954792043399555E-2</v>
      </c>
      <c r="DN140">
        <v>2.5052928722653574E-2</v>
      </c>
      <c r="DO140">
        <v>8.2134251290877841E-2</v>
      </c>
      <c r="DP140">
        <v>2.5003181066293463E-2</v>
      </c>
      <c r="DQ140">
        <v>2.5013965613555785E-2</v>
      </c>
      <c r="DR140">
        <v>2.500908320213167E-2</v>
      </c>
      <c r="DU140">
        <v>1.6000000000000014</v>
      </c>
    </row>
    <row r="141" spans="1:125" x14ac:dyDescent="0.25">
      <c r="A141">
        <v>24</v>
      </c>
      <c r="B141" t="s">
        <v>200</v>
      </c>
      <c r="C141" t="s">
        <v>199</v>
      </c>
      <c r="D141">
        <v>24</v>
      </c>
      <c r="E141" t="s">
        <v>201</v>
      </c>
      <c r="N141">
        <v>91.25</v>
      </c>
      <c r="O141">
        <v>93.87</v>
      </c>
      <c r="P141">
        <v>99.1</v>
      </c>
      <c r="Q141">
        <v>101.58</v>
      </c>
      <c r="R141">
        <v>104.12</v>
      </c>
      <c r="S141">
        <v>106.72</v>
      </c>
      <c r="T141">
        <v>113.44</v>
      </c>
      <c r="U141">
        <v>116.27</v>
      </c>
      <c r="V141">
        <v>119.18</v>
      </c>
      <c r="W141">
        <v>122.15</v>
      </c>
      <c r="X141">
        <v>130.13999999999999</v>
      </c>
      <c r="Y141">
        <v>133.38999999999999</v>
      </c>
      <c r="Z141">
        <v>136.74</v>
      </c>
      <c r="AA141">
        <v>140.15</v>
      </c>
      <c r="AB141">
        <v>149.72</v>
      </c>
      <c r="AC141">
        <v>153.46</v>
      </c>
      <c r="AD141">
        <v>157.30000000000001</v>
      </c>
      <c r="AE141">
        <v>161.22</v>
      </c>
      <c r="AF141">
        <v>169.1</v>
      </c>
      <c r="AG141">
        <v>173.33</v>
      </c>
      <c r="AH141">
        <v>177.66</v>
      </c>
      <c r="AI141">
        <v>182.1</v>
      </c>
      <c r="AJ141">
        <v>189.01</v>
      </c>
      <c r="AK141">
        <v>193.73</v>
      </c>
      <c r="AL141">
        <v>198.58</v>
      </c>
      <c r="AM141">
        <v>203.54</v>
      </c>
      <c r="AN141">
        <v>213.5</v>
      </c>
      <c r="AO141">
        <v>218.84</v>
      </c>
      <c r="AP141">
        <v>224.31</v>
      </c>
      <c r="AQ141">
        <v>229.92</v>
      </c>
      <c r="AT141">
        <v>76.989999999999995</v>
      </c>
      <c r="AU141">
        <v>81.96</v>
      </c>
      <c r="AV141">
        <v>87.16</v>
      </c>
      <c r="AW141">
        <v>92.59</v>
      </c>
      <c r="AX141">
        <v>98.26</v>
      </c>
      <c r="AY141">
        <v>104.12</v>
      </c>
      <c r="AZ141">
        <v>106.72</v>
      </c>
      <c r="BA141">
        <v>113.06</v>
      </c>
      <c r="BB141">
        <v>116.27</v>
      </c>
      <c r="BC141">
        <v>119.18</v>
      </c>
      <c r="BD141">
        <v>122.15</v>
      </c>
      <c r="BE141">
        <v>129.33000000000001</v>
      </c>
      <c r="BF141">
        <v>133.38999999999999</v>
      </c>
      <c r="BG141">
        <v>136.74</v>
      </c>
      <c r="BH141">
        <v>140.15</v>
      </c>
      <c r="BI141">
        <v>148.28</v>
      </c>
      <c r="BJ141">
        <v>153.46</v>
      </c>
      <c r="BK141">
        <v>157.30000000000001</v>
      </c>
      <c r="BL141">
        <v>161.22</v>
      </c>
      <c r="BM141">
        <v>169.1</v>
      </c>
      <c r="BN141">
        <v>173.33</v>
      </c>
      <c r="BO141">
        <v>177.66</v>
      </c>
      <c r="BP141">
        <v>182.1</v>
      </c>
      <c r="BQ141">
        <v>189.01</v>
      </c>
      <c r="BR141">
        <v>193.73</v>
      </c>
      <c r="BS141">
        <v>198.58</v>
      </c>
      <c r="BT141">
        <v>203.54</v>
      </c>
      <c r="BU141">
        <v>213.5</v>
      </c>
      <c r="BV141">
        <v>218.84</v>
      </c>
      <c r="BW141">
        <v>224.31</v>
      </c>
      <c r="BX141">
        <v>229.92</v>
      </c>
      <c r="CC141">
        <v>81.570040913827327</v>
      </c>
      <c r="CD141">
        <v>83.397209830297044</v>
      </c>
      <c r="CE141">
        <v>85.265307330495702</v>
      </c>
      <c r="CF141">
        <v>87.175250214698792</v>
      </c>
      <c r="CG141">
        <v>89.127975819508038</v>
      </c>
      <c r="CJ141">
        <v>59.870402611199999</v>
      </c>
      <c r="CK141">
        <v>63.7</v>
      </c>
      <c r="CL141">
        <v>67.67</v>
      </c>
      <c r="CO141" t="s">
        <v>201</v>
      </c>
      <c r="CP141">
        <v>2.8712328767123336E-2</v>
      </c>
      <c r="CQ141">
        <v>5.5715351017364328E-2</v>
      </c>
      <c r="CR141">
        <v>2.5025227043390556E-2</v>
      </c>
      <c r="CS141">
        <v>2.5004922228785257E-2</v>
      </c>
      <c r="CT141">
        <v>2.4971187091817077E-2</v>
      </c>
      <c r="CU141">
        <v>6.296851574212893E-2</v>
      </c>
      <c r="CV141">
        <v>2.4947108603667122E-2</v>
      </c>
      <c r="CW141">
        <v>2.5027952180270156E-2</v>
      </c>
      <c r="CX141">
        <v>2.4920288639033384E-2</v>
      </c>
      <c r="CY141">
        <v>6.5411379451493903E-2</v>
      </c>
      <c r="CZ141">
        <v>2.497310588596896E-2</v>
      </c>
      <c r="DA141">
        <v>2.5114326411275381E-2</v>
      </c>
      <c r="DB141">
        <v>2.4937838233143165E-2</v>
      </c>
      <c r="DC141">
        <v>6.8283981448448036E-2</v>
      </c>
      <c r="DD141">
        <v>2.497996259684751E-2</v>
      </c>
      <c r="DE141">
        <v>2.5022807246187953E-2</v>
      </c>
      <c r="DF141">
        <v>2.4920534011443021E-2</v>
      </c>
      <c r="DG141">
        <v>4.8877310507381193E-2</v>
      </c>
      <c r="DH141">
        <v>2.5014784151389819E-2</v>
      </c>
      <c r="DI141">
        <v>2.4981249639416048E-2</v>
      </c>
      <c r="DJ141">
        <v>2.499155690645051E-2</v>
      </c>
      <c r="DK141">
        <v>3.7946183415705638E-2</v>
      </c>
      <c r="DL141">
        <v>2.4972223691868151E-2</v>
      </c>
      <c r="DM141">
        <v>2.5034842306302704E-2</v>
      </c>
      <c r="DN141">
        <v>2.4977339107664313E-2</v>
      </c>
      <c r="DO141">
        <v>4.893387049228657E-2</v>
      </c>
      <c r="DP141">
        <v>2.5011709601873551E-2</v>
      </c>
      <c r="DQ141">
        <v>2.4995430451471391E-2</v>
      </c>
      <c r="DR141">
        <v>2.5010030761000335E-2</v>
      </c>
      <c r="DU141">
        <v>5.2000000000000028</v>
      </c>
    </row>
    <row r="142" spans="1:125" x14ac:dyDescent="0.25">
      <c r="A142">
        <v>24</v>
      </c>
      <c r="B142" t="s">
        <v>200</v>
      </c>
      <c r="C142" t="s">
        <v>199</v>
      </c>
      <c r="D142">
        <v>24</v>
      </c>
      <c r="E142" t="s">
        <v>202</v>
      </c>
      <c r="N142">
        <v>59.14</v>
      </c>
      <c r="O142">
        <v>60.84</v>
      </c>
      <c r="P142">
        <v>63.92</v>
      </c>
      <c r="Q142">
        <v>65.52</v>
      </c>
      <c r="R142">
        <v>67.150000000000006</v>
      </c>
      <c r="S142">
        <v>68.83</v>
      </c>
      <c r="T142">
        <v>74.58</v>
      </c>
      <c r="U142">
        <v>76.44</v>
      </c>
      <c r="V142">
        <v>78.36</v>
      </c>
      <c r="W142">
        <v>80.319999999999993</v>
      </c>
      <c r="X142">
        <v>86.98</v>
      </c>
      <c r="Y142">
        <v>89.15</v>
      </c>
      <c r="Z142">
        <v>91.38</v>
      </c>
      <c r="AA142">
        <v>93.66</v>
      </c>
      <c r="AB142">
        <v>101.39</v>
      </c>
      <c r="AC142">
        <v>103.92</v>
      </c>
      <c r="AD142">
        <v>106.52</v>
      </c>
      <c r="AE142">
        <v>109.18</v>
      </c>
      <c r="AF142">
        <v>118.13</v>
      </c>
      <c r="AG142">
        <v>121.08</v>
      </c>
      <c r="AH142">
        <v>124.11</v>
      </c>
      <c r="AI142">
        <v>127.21</v>
      </c>
      <c r="AJ142">
        <v>137.58000000000001</v>
      </c>
      <c r="AK142">
        <v>141.03</v>
      </c>
      <c r="AL142">
        <v>144.54</v>
      </c>
      <c r="AM142">
        <v>148.16999999999999</v>
      </c>
      <c r="AN142">
        <v>160.16999999999999</v>
      </c>
      <c r="AO142">
        <v>164.18</v>
      </c>
      <c r="AP142">
        <v>168.29</v>
      </c>
      <c r="AQ142">
        <v>172.49</v>
      </c>
      <c r="AT142">
        <v>55.85</v>
      </c>
      <c r="AU142">
        <v>57.45</v>
      </c>
      <c r="AV142">
        <v>59.1</v>
      </c>
      <c r="AW142">
        <v>60.8</v>
      </c>
      <c r="AX142">
        <v>62.54</v>
      </c>
      <c r="AY142">
        <v>64.39</v>
      </c>
      <c r="AZ142">
        <v>68.83</v>
      </c>
      <c r="BA142">
        <v>70.81</v>
      </c>
      <c r="BB142">
        <v>76.25</v>
      </c>
      <c r="BC142">
        <v>78.36</v>
      </c>
      <c r="BD142">
        <v>80.319999999999993</v>
      </c>
      <c r="BE142">
        <v>82.63</v>
      </c>
      <c r="BF142">
        <v>88.43</v>
      </c>
      <c r="BG142">
        <v>91.38</v>
      </c>
      <c r="BH142">
        <v>93.66</v>
      </c>
      <c r="BI142">
        <v>96.35</v>
      </c>
      <c r="BJ142">
        <v>102.42</v>
      </c>
      <c r="BK142">
        <v>106.52</v>
      </c>
      <c r="BL142">
        <v>109.18</v>
      </c>
      <c r="BM142">
        <v>113.66</v>
      </c>
      <c r="BN142">
        <v>121.08</v>
      </c>
      <c r="BO142">
        <v>124.11</v>
      </c>
      <c r="BP142">
        <v>127.21</v>
      </c>
      <c r="BQ142">
        <v>134.33000000000001</v>
      </c>
      <c r="BR142">
        <v>141.03</v>
      </c>
      <c r="BS142">
        <v>144.54</v>
      </c>
      <c r="BT142">
        <v>148.16999999999999</v>
      </c>
      <c r="BU142">
        <v>154.07</v>
      </c>
      <c r="BV142">
        <v>164.18</v>
      </c>
      <c r="BW142">
        <v>168.29</v>
      </c>
      <c r="BX142">
        <v>172.49</v>
      </c>
      <c r="BZ142">
        <v>0.48541302958864546</v>
      </c>
      <c r="CC142">
        <v>55.362941117544771</v>
      </c>
      <c r="CD142">
        <v>56.603070998577763</v>
      </c>
      <c r="CE142">
        <v>57.870979788945903</v>
      </c>
      <c r="CF142">
        <v>59.167289736218287</v>
      </c>
      <c r="CG142">
        <v>60.492637026309573</v>
      </c>
      <c r="CJ142">
        <v>56.600063999999996</v>
      </c>
      <c r="CK142">
        <v>57.870000000000005</v>
      </c>
      <c r="CL142">
        <v>59.16</v>
      </c>
      <c r="CO142" t="s">
        <v>202</v>
      </c>
      <c r="CP142">
        <v>2.8745350016909078E-2</v>
      </c>
      <c r="CQ142">
        <v>5.0624589086127519E-2</v>
      </c>
      <c r="CR142">
        <v>2.5031289111389146E-2</v>
      </c>
      <c r="CS142">
        <v>2.4877899877900025E-2</v>
      </c>
      <c r="CT142">
        <v>2.5018615040952978E-2</v>
      </c>
      <c r="CU142">
        <v>8.3539154438471597E-2</v>
      </c>
      <c r="CV142">
        <v>2.4939662107803694E-2</v>
      </c>
      <c r="CW142">
        <v>2.5117739403453711E-2</v>
      </c>
      <c r="CX142">
        <v>2.5012761613067813E-2</v>
      </c>
      <c r="CY142">
        <v>8.291832669322724E-2</v>
      </c>
      <c r="CZ142">
        <v>2.494826396872846E-2</v>
      </c>
      <c r="DA142">
        <v>2.5014021312394722E-2</v>
      </c>
      <c r="DB142">
        <v>2.4950755088640853E-2</v>
      </c>
      <c r="DC142">
        <v>8.2532564595344915E-2</v>
      </c>
      <c r="DD142">
        <v>2.4953151198343043E-2</v>
      </c>
      <c r="DE142">
        <v>2.5019245573518034E-2</v>
      </c>
      <c r="DF142">
        <v>2.4971836274878059E-2</v>
      </c>
      <c r="DG142">
        <v>8.1974720644806626E-2</v>
      </c>
      <c r="DH142">
        <v>2.4972487937018565E-2</v>
      </c>
      <c r="DI142">
        <v>2.502477700693757E-2</v>
      </c>
      <c r="DJ142">
        <v>2.4977842236725441E-2</v>
      </c>
      <c r="DK142">
        <v>8.151874852605942E-2</v>
      </c>
      <c r="DL142">
        <v>2.5076319232446492E-2</v>
      </c>
      <c r="DM142">
        <v>2.4888321633694893E-2</v>
      </c>
      <c r="DN142">
        <v>2.5114155251141523E-2</v>
      </c>
      <c r="DO142">
        <v>8.0988054261996359E-2</v>
      </c>
      <c r="DP142">
        <v>2.5035899356933383E-2</v>
      </c>
      <c r="DQ142">
        <v>2.5033499817273631E-2</v>
      </c>
      <c r="DR142">
        <v>2.4956919603066237E-2</v>
      </c>
      <c r="DU142">
        <v>1.6499999999999986</v>
      </c>
    </row>
    <row r="143" spans="1:125" x14ac:dyDescent="0.25">
      <c r="A143">
        <v>25</v>
      </c>
      <c r="C143" t="s">
        <v>203</v>
      </c>
      <c r="D143">
        <v>25</v>
      </c>
      <c r="E143" t="s">
        <v>204</v>
      </c>
      <c r="CG143" t="s">
        <v>289</v>
      </c>
      <c r="CO143" t="s">
        <v>204</v>
      </c>
      <c r="DU143">
        <v>0</v>
      </c>
    </row>
    <row r="144" spans="1:125" x14ac:dyDescent="0.25">
      <c r="A144">
        <v>25</v>
      </c>
      <c r="B144" t="s">
        <v>204</v>
      </c>
      <c r="C144" t="s">
        <v>203</v>
      </c>
      <c r="D144">
        <v>25</v>
      </c>
      <c r="E144" t="s">
        <v>38</v>
      </c>
      <c r="F144" t="s">
        <v>128</v>
      </c>
      <c r="N144">
        <v>4.97</v>
      </c>
      <c r="O144">
        <v>5.1100000000000003</v>
      </c>
      <c r="P144">
        <v>5.19</v>
      </c>
      <c r="Q144">
        <v>5.32</v>
      </c>
      <c r="R144">
        <v>5.45</v>
      </c>
      <c r="S144">
        <v>5.59</v>
      </c>
      <c r="T144">
        <v>6.11</v>
      </c>
      <c r="U144">
        <v>6.26</v>
      </c>
      <c r="V144">
        <v>6.42</v>
      </c>
      <c r="W144">
        <v>6.58</v>
      </c>
      <c r="X144">
        <v>6.98</v>
      </c>
      <c r="Y144">
        <v>7.15</v>
      </c>
      <c r="Z144">
        <v>7.33</v>
      </c>
      <c r="AA144">
        <v>7.52</v>
      </c>
      <c r="AB144">
        <v>7.99</v>
      </c>
      <c r="AC144">
        <v>8.19</v>
      </c>
      <c r="AD144">
        <v>8.4</v>
      </c>
      <c r="AE144">
        <v>8.61</v>
      </c>
      <c r="AF144">
        <v>9.1999999999999993</v>
      </c>
      <c r="AG144">
        <v>9.43</v>
      </c>
      <c r="AH144">
        <v>9.67</v>
      </c>
      <c r="AI144">
        <v>9.91</v>
      </c>
      <c r="AJ144">
        <v>10.56</v>
      </c>
      <c r="AK144">
        <v>10.82</v>
      </c>
      <c r="AL144">
        <v>11.09</v>
      </c>
      <c r="AM144">
        <v>11.37</v>
      </c>
      <c r="AN144">
        <v>12.32</v>
      </c>
      <c r="AO144">
        <v>12.63</v>
      </c>
      <c r="AP144">
        <v>12.94</v>
      </c>
      <c r="AQ144">
        <v>13.27</v>
      </c>
      <c r="AT144">
        <v>5.79</v>
      </c>
      <c r="AU144">
        <v>4.97</v>
      </c>
      <c r="AV144">
        <v>5.1100000000000003</v>
      </c>
      <c r="AW144">
        <v>5.19</v>
      </c>
      <c r="AX144">
        <v>5.32</v>
      </c>
      <c r="AY144">
        <v>5.45</v>
      </c>
      <c r="AZ144">
        <v>5.59</v>
      </c>
      <c r="BA144">
        <v>6.11</v>
      </c>
      <c r="BB144">
        <v>6.26</v>
      </c>
      <c r="BC144">
        <v>6.42</v>
      </c>
      <c r="BD144">
        <v>6.58</v>
      </c>
      <c r="BE144">
        <v>6.98</v>
      </c>
      <c r="BF144">
        <v>7.15</v>
      </c>
      <c r="BG144">
        <v>7.33</v>
      </c>
      <c r="BH144">
        <v>7.52</v>
      </c>
      <c r="BI144">
        <v>7.99</v>
      </c>
      <c r="BJ144">
        <v>8.19</v>
      </c>
      <c r="BK144">
        <v>8.4</v>
      </c>
      <c r="BL144">
        <v>8.61</v>
      </c>
      <c r="BM144">
        <v>9.1999999999999993</v>
      </c>
      <c r="BN144">
        <v>9.43</v>
      </c>
      <c r="BO144">
        <v>9.67</v>
      </c>
      <c r="BP144">
        <v>9.91</v>
      </c>
      <c r="BQ144">
        <v>10.56</v>
      </c>
      <c r="BR144">
        <v>10.82</v>
      </c>
      <c r="BS144">
        <v>11.09</v>
      </c>
      <c r="BT144">
        <v>11.37</v>
      </c>
      <c r="BU144">
        <v>12.32</v>
      </c>
      <c r="BV144">
        <v>12.63</v>
      </c>
      <c r="BW144">
        <v>12.94</v>
      </c>
      <c r="BX144">
        <v>13.27</v>
      </c>
      <c r="CA144" t="s">
        <v>290</v>
      </c>
      <c r="CC144">
        <v>3.8346039705000132</v>
      </c>
      <c r="CD144">
        <v>3.9204990994392128</v>
      </c>
      <c r="CE144">
        <v>4.0083182792666516</v>
      </c>
      <c r="CF144">
        <v>4.0981046087222239</v>
      </c>
      <c r="CG144">
        <v>4.1899021519576021</v>
      </c>
      <c r="CJ144">
        <v>3.9204990994392128</v>
      </c>
      <c r="CK144">
        <v>4.01</v>
      </c>
      <c r="CL144">
        <v>4.0999999999999996</v>
      </c>
      <c r="CO144" t="s">
        <v>38</v>
      </c>
      <c r="CP144">
        <v>2.8169014084507157E-2</v>
      </c>
      <c r="CQ144">
        <v>1.5655577299412929E-2</v>
      </c>
      <c r="CR144">
        <v>2.5048169556840055E-2</v>
      </c>
      <c r="CS144">
        <v>2.4436090225563888E-2</v>
      </c>
      <c r="CT144">
        <v>2.5688073394495352E-2</v>
      </c>
      <c r="CU144">
        <v>9.302325581395357E-2</v>
      </c>
      <c r="CV144">
        <v>2.4549918166939355E-2</v>
      </c>
      <c r="CW144">
        <v>2.5559105431309927E-2</v>
      </c>
      <c r="CX144">
        <v>2.4922118380062329E-2</v>
      </c>
      <c r="CY144">
        <v>6.0790273556231053E-2</v>
      </c>
      <c r="CZ144">
        <v>2.4355300859598843E-2</v>
      </c>
      <c r="DA144">
        <v>2.5174825174825135E-2</v>
      </c>
      <c r="DB144">
        <v>2.5920873124147273E-2</v>
      </c>
      <c r="DC144">
        <v>6.2500000000000083E-2</v>
      </c>
      <c r="DD144">
        <v>2.5031289111389146E-2</v>
      </c>
      <c r="DE144">
        <v>2.5641025641025748E-2</v>
      </c>
      <c r="DF144">
        <v>2.499999999999989E-2</v>
      </c>
      <c r="DG144">
        <v>6.8524970963995346E-2</v>
      </c>
      <c r="DH144">
        <v>2.500000000000005E-2</v>
      </c>
      <c r="DI144">
        <v>2.5450689289501616E-2</v>
      </c>
      <c r="DJ144">
        <v>2.4819027921406434E-2</v>
      </c>
      <c r="DK144">
        <v>6.5590312815338073E-2</v>
      </c>
      <c r="DL144">
        <v>2.4621212121212099E-2</v>
      </c>
      <c r="DM144">
        <v>2.4953789279112713E-2</v>
      </c>
      <c r="DN144">
        <v>2.5247971145175775E-2</v>
      </c>
      <c r="DO144">
        <v>8.3553210202286815E-2</v>
      </c>
      <c r="DP144">
        <v>2.5162337662337702E-2</v>
      </c>
      <c r="DQ144">
        <v>2.4544734758511377E-2</v>
      </c>
      <c r="DR144">
        <v>2.5502318392581151E-2</v>
      </c>
      <c r="DU144">
        <v>0.14000000000000057</v>
      </c>
    </row>
    <row r="145" spans="1:125" x14ac:dyDescent="0.25">
      <c r="A145">
        <v>25</v>
      </c>
      <c r="B145" t="s">
        <v>204</v>
      </c>
      <c r="C145" t="s">
        <v>203</v>
      </c>
      <c r="D145">
        <v>25</v>
      </c>
      <c r="E145" t="s">
        <v>40</v>
      </c>
      <c r="N145">
        <v>0.81</v>
      </c>
      <c r="O145">
        <v>0.83</v>
      </c>
      <c r="P145">
        <v>0.85</v>
      </c>
      <c r="Q145">
        <v>0.87</v>
      </c>
      <c r="R145">
        <v>0.9</v>
      </c>
      <c r="S145">
        <v>0.92</v>
      </c>
      <c r="T145">
        <v>0.94</v>
      </c>
      <c r="U145">
        <v>0.96</v>
      </c>
      <c r="V145">
        <v>0.98</v>
      </c>
      <c r="W145">
        <v>1.01</v>
      </c>
      <c r="X145">
        <v>1.03</v>
      </c>
      <c r="Y145">
        <v>1.05</v>
      </c>
      <c r="Z145">
        <v>1.08</v>
      </c>
      <c r="AA145">
        <v>1.1100000000000001</v>
      </c>
      <c r="AB145">
        <v>1.1299999999999999</v>
      </c>
      <c r="AC145">
        <v>1.1599999999999999</v>
      </c>
      <c r="AD145">
        <v>1.19</v>
      </c>
      <c r="AE145">
        <v>1.22</v>
      </c>
      <c r="AF145">
        <v>1.24</v>
      </c>
      <c r="AG145">
        <v>1.27</v>
      </c>
      <c r="AH145">
        <v>1.3</v>
      </c>
      <c r="AI145">
        <v>1.34</v>
      </c>
      <c r="AJ145">
        <v>1.36</v>
      </c>
      <c r="AK145">
        <v>1.4</v>
      </c>
      <c r="AL145">
        <v>1.43</v>
      </c>
      <c r="AM145">
        <v>1.47</v>
      </c>
      <c r="AN145">
        <v>1.5</v>
      </c>
      <c r="AO145">
        <v>1.53</v>
      </c>
      <c r="AP145">
        <v>1.57</v>
      </c>
      <c r="AQ145">
        <v>1.61</v>
      </c>
      <c r="AT145">
        <v>0.79</v>
      </c>
      <c r="AU145">
        <v>0.81</v>
      </c>
      <c r="AV145">
        <v>0.83</v>
      </c>
      <c r="AW145">
        <v>0.85</v>
      </c>
      <c r="AX145">
        <v>0.87</v>
      </c>
      <c r="AY145">
        <v>0.9</v>
      </c>
      <c r="AZ145">
        <v>0.92</v>
      </c>
      <c r="BA145">
        <v>0.94</v>
      </c>
      <c r="BB145">
        <v>0.96</v>
      </c>
      <c r="BC145">
        <v>0.98</v>
      </c>
      <c r="BD145">
        <v>1.01</v>
      </c>
      <c r="BE145">
        <v>1.03</v>
      </c>
      <c r="BF145">
        <v>1.05</v>
      </c>
      <c r="BG145">
        <v>1.08</v>
      </c>
      <c r="BH145">
        <v>1.1100000000000001</v>
      </c>
      <c r="BI145">
        <v>1.1299999999999999</v>
      </c>
      <c r="BJ145">
        <v>1.1599999999999999</v>
      </c>
      <c r="BK145">
        <v>1.19</v>
      </c>
      <c r="BL145">
        <v>1.22</v>
      </c>
      <c r="BM145">
        <v>1.24</v>
      </c>
      <c r="BN145">
        <v>1.27</v>
      </c>
      <c r="BO145">
        <v>1.3</v>
      </c>
      <c r="BP145">
        <v>1.34</v>
      </c>
      <c r="BQ145">
        <v>1.36</v>
      </c>
      <c r="BR145">
        <v>1.4</v>
      </c>
      <c r="BS145">
        <v>1.43</v>
      </c>
      <c r="BT145">
        <v>1.47</v>
      </c>
      <c r="BU145">
        <v>1.5</v>
      </c>
      <c r="BV145">
        <v>1.53</v>
      </c>
      <c r="BW145">
        <v>1.57</v>
      </c>
      <c r="BX145">
        <v>1.61</v>
      </c>
      <c r="CC145">
        <v>0.33439825717657429</v>
      </c>
      <c r="CD145">
        <v>0.34188877813732954</v>
      </c>
      <c r="CE145">
        <v>0.34954708676760565</v>
      </c>
      <c r="CF145">
        <v>0.35737694151119997</v>
      </c>
      <c r="CG145">
        <v>0.36538218500105085</v>
      </c>
      <c r="CJ145">
        <v>0.34188877813732954</v>
      </c>
      <c r="CK145">
        <v>0.35</v>
      </c>
      <c r="CL145">
        <v>0.36</v>
      </c>
      <c r="CO145" t="s">
        <v>40</v>
      </c>
      <c r="CP145">
        <v>2.4691358024691242E-2</v>
      </c>
      <c r="CQ145">
        <v>2.4096385542168697E-2</v>
      </c>
      <c r="CR145">
        <v>2.3529411764705903E-2</v>
      </c>
      <c r="CS145">
        <v>3.4482758620689689E-2</v>
      </c>
      <c r="CT145">
        <v>2.222222222222224E-2</v>
      </c>
      <c r="CU145">
        <v>2.1739130434782507E-2</v>
      </c>
      <c r="CV145">
        <v>2.1276595744680871E-2</v>
      </c>
      <c r="CW145">
        <v>2.0833333333333353E-2</v>
      </c>
      <c r="CX145">
        <v>3.0612244897959211E-2</v>
      </c>
      <c r="CY145">
        <v>1.980198019801982E-2</v>
      </c>
      <c r="CZ145">
        <v>1.9417475728155355E-2</v>
      </c>
      <c r="DA145">
        <v>2.8571428571428595E-2</v>
      </c>
      <c r="DB145">
        <v>2.7777777777777801E-2</v>
      </c>
      <c r="DC145">
        <v>1.8018018018017834E-2</v>
      </c>
      <c r="DD145">
        <v>2.6548672566371709E-2</v>
      </c>
      <c r="DE145">
        <v>2.5862068965517265E-2</v>
      </c>
      <c r="DF145">
        <v>2.521008403361347E-2</v>
      </c>
      <c r="DG145">
        <v>1.6393442622950834E-2</v>
      </c>
      <c r="DH145">
        <v>2.4193548387096794E-2</v>
      </c>
      <c r="DI145">
        <v>2.3622047244094509E-2</v>
      </c>
      <c r="DJ145">
        <v>3.0769230769230795E-2</v>
      </c>
      <c r="DK145">
        <v>1.492537313432837E-2</v>
      </c>
      <c r="DL145">
        <v>2.9411764705882214E-2</v>
      </c>
      <c r="DM145">
        <v>2.142857142857145E-2</v>
      </c>
      <c r="DN145">
        <v>2.7972027972028E-2</v>
      </c>
      <c r="DO145">
        <v>2.0408163265306142E-2</v>
      </c>
      <c r="DP145">
        <v>2.0000000000000018E-2</v>
      </c>
      <c r="DQ145">
        <v>2.6143790849673224E-2</v>
      </c>
      <c r="DR145">
        <v>2.5477707006369449E-2</v>
      </c>
      <c r="DU145">
        <v>1.9999999999999907E-2</v>
      </c>
    </row>
    <row r="146" spans="1:125" x14ac:dyDescent="0.25">
      <c r="A146">
        <v>25</v>
      </c>
      <c r="B146" t="s">
        <v>204</v>
      </c>
      <c r="C146" t="s">
        <v>203</v>
      </c>
      <c r="D146">
        <v>25</v>
      </c>
      <c r="E146" t="s">
        <v>42</v>
      </c>
      <c r="N146">
        <v>43.8</v>
      </c>
      <c r="O146">
        <v>45.06</v>
      </c>
      <c r="P146">
        <v>49.32</v>
      </c>
      <c r="Q146">
        <v>50.55</v>
      </c>
      <c r="R146">
        <v>51.81</v>
      </c>
      <c r="S146">
        <v>53.11</v>
      </c>
      <c r="T146">
        <v>57.02</v>
      </c>
      <c r="U146">
        <v>58.45</v>
      </c>
      <c r="V146">
        <v>59.91</v>
      </c>
      <c r="W146">
        <v>61.41</v>
      </c>
      <c r="X146">
        <v>65.37</v>
      </c>
      <c r="Y146">
        <v>67</v>
      </c>
      <c r="Z146">
        <v>68.680000000000007</v>
      </c>
      <c r="AA146">
        <v>70.400000000000006</v>
      </c>
      <c r="AB146">
        <v>74.44</v>
      </c>
      <c r="AC146">
        <v>76.3</v>
      </c>
      <c r="AD146">
        <v>78.209999999999994</v>
      </c>
      <c r="AE146">
        <v>80.16</v>
      </c>
      <c r="AF146">
        <v>84.77</v>
      </c>
      <c r="AG146">
        <v>86.89</v>
      </c>
      <c r="AH146">
        <v>89.06</v>
      </c>
      <c r="AI146">
        <v>91.29</v>
      </c>
      <c r="AJ146">
        <v>95.85</v>
      </c>
      <c r="AK146">
        <v>98.25</v>
      </c>
      <c r="AL146">
        <v>100.7</v>
      </c>
      <c r="AM146">
        <v>103.22</v>
      </c>
      <c r="AN146">
        <v>106.53</v>
      </c>
      <c r="AO146">
        <v>109.19</v>
      </c>
      <c r="AP146">
        <v>111.92</v>
      </c>
      <c r="AQ146">
        <v>114.72</v>
      </c>
      <c r="AT146">
        <v>50.93</v>
      </c>
      <c r="AU146">
        <v>43.8</v>
      </c>
      <c r="AV146">
        <v>45.06</v>
      </c>
      <c r="AW146">
        <v>49.32</v>
      </c>
      <c r="AX146">
        <v>50.55</v>
      </c>
      <c r="AY146">
        <v>51.81</v>
      </c>
      <c r="AZ146">
        <v>53.11</v>
      </c>
      <c r="BA146">
        <v>57.02</v>
      </c>
      <c r="BB146">
        <v>58.45</v>
      </c>
      <c r="BC146">
        <v>59.91</v>
      </c>
      <c r="BD146">
        <v>61.41</v>
      </c>
      <c r="BE146">
        <v>65.37</v>
      </c>
      <c r="BF146">
        <v>67</v>
      </c>
      <c r="BG146">
        <v>68.680000000000007</v>
      </c>
      <c r="BH146">
        <v>70.400000000000006</v>
      </c>
      <c r="BI146">
        <v>74.44</v>
      </c>
      <c r="BJ146">
        <v>76.3</v>
      </c>
      <c r="BK146">
        <v>78.209999999999994</v>
      </c>
      <c r="BL146">
        <v>80.16</v>
      </c>
      <c r="BM146">
        <v>84.77</v>
      </c>
      <c r="BN146">
        <v>86.89</v>
      </c>
      <c r="BO146">
        <v>89.06</v>
      </c>
      <c r="BP146">
        <v>91.29</v>
      </c>
      <c r="BQ146">
        <v>95.85</v>
      </c>
      <c r="BR146">
        <v>98.25</v>
      </c>
      <c r="BS146">
        <v>100.7</v>
      </c>
      <c r="BT146">
        <v>103.22</v>
      </c>
      <c r="BU146">
        <v>106.53</v>
      </c>
      <c r="BV146">
        <v>109.19</v>
      </c>
      <c r="BW146">
        <v>111.92</v>
      </c>
      <c r="BX146">
        <v>114.72</v>
      </c>
      <c r="CC146">
        <v>42.924459912177781</v>
      </c>
      <c r="CD146">
        <v>43.885967814210559</v>
      </c>
      <c r="CE146">
        <v>44.869013493248879</v>
      </c>
      <c r="CF146">
        <v>45.874079395497645</v>
      </c>
      <c r="CG146">
        <v>46.90165877395679</v>
      </c>
      <c r="CJ146">
        <v>43.89</v>
      </c>
      <c r="CK146">
        <v>44.87</v>
      </c>
      <c r="CL146">
        <v>45.87</v>
      </c>
      <c r="CO146" t="s">
        <v>42</v>
      </c>
      <c r="CP146">
        <v>2.8767123287671351E-2</v>
      </c>
      <c r="CQ146">
        <v>9.4540612516644432E-2</v>
      </c>
      <c r="CR146">
        <v>2.4939172749391662E-2</v>
      </c>
      <c r="CS146">
        <v>2.4925816023738976E-2</v>
      </c>
      <c r="CT146">
        <v>2.5091681142636501E-2</v>
      </c>
      <c r="CU146">
        <v>7.3620787045754171E-2</v>
      </c>
      <c r="CV146">
        <v>2.5078919677306202E-2</v>
      </c>
      <c r="CW146">
        <v>2.4978614200170977E-2</v>
      </c>
      <c r="CX146">
        <v>2.5037556334501755E-2</v>
      </c>
      <c r="CY146">
        <v>6.4484611626771021E-2</v>
      </c>
      <c r="CZ146">
        <v>2.4934985467339688E-2</v>
      </c>
      <c r="DA146">
        <v>2.5074626865671745E-2</v>
      </c>
      <c r="DB146">
        <v>2.5043680838672082E-2</v>
      </c>
      <c r="DC146">
        <v>5.738636363636352E-2</v>
      </c>
      <c r="DD146">
        <v>2.4986566362170868E-2</v>
      </c>
      <c r="DE146">
        <v>2.5032765399737832E-2</v>
      </c>
      <c r="DF146">
        <v>2.4932873034138894E-2</v>
      </c>
      <c r="DG146">
        <v>5.7509980039920153E-2</v>
      </c>
      <c r="DH146">
        <v>2.5008847469623743E-2</v>
      </c>
      <c r="DI146">
        <v>2.4974105190470729E-2</v>
      </c>
      <c r="DJ146">
        <v>2.5039299348753694E-2</v>
      </c>
      <c r="DK146">
        <v>4.9950706539598946E-2</v>
      </c>
      <c r="DL146">
        <v>2.5039123630672986E-2</v>
      </c>
      <c r="DM146">
        <v>2.4936386768447866E-2</v>
      </c>
      <c r="DN146">
        <v>2.5024826216484566E-2</v>
      </c>
      <c r="DO146">
        <v>3.2067428792869619E-2</v>
      </c>
      <c r="DP146">
        <v>2.4969492161832314E-2</v>
      </c>
      <c r="DQ146">
        <v>2.5002289586958548E-2</v>
      </c>
      <c r="DR146">
        <v>2.5017869907076457E-2</v>
      </c>
      <c r="DU146">
        <v>1.2600000000000051</v>
      </c>
    </row>
    <row r="147" spans="1:125" x14ac:dyDescent="0.25">
      <c r="A147">
        <v>25</v>
      </c>
      <c r="B147" t="s">
        <v>204</v>
      </c>
      <c r="C147" t="s">
        <v>203</v>
      </c>
      <c r="D147">
        <v>25</v>
      </c>
      <c r="E147" t="s">
        <v>43</v>
      </c>
      <c r="N147">
        <v>23.14</v>
      </c>
      <c r="O147">
        <v>23.8</v>
      </c>
      <c r="P147">
        <v>24.66</v>
      </c>
      <c r="Q147">
        <v>25.27</v>
      </c>
      <c r="R147">
        <v>25.9</v>
      </c>
      <c r="S147">
        <v>26.55</v>
      </c>
      <c r="T147">
        <v>27.86</v>
      </c>
      <c r="U147">
        <v>28.56</v>
      </c>
      <c r="V147">
        <v>29.27</v>
      </c>
      <c r="W147">
        <v>30</v>
      </c>
      <c r="X147">
        <v>34.01</v>
      </c>
      <c r="Y147">
        <v>34.86</v>
      </c>
      <c r="Z147">
        <v>35.729999999999997</v>
      </c>
      <c r="AA147">
        <v>36.619999999999997</v>
      </c>
      <c r="AB147">
        <v>38.44</v>
      </c>
      <c r="AC147">
        <v>39.4</v>
      </c>
      <c r="AD147">
        <v>40.39</v>
      </c>
      <c r="AE147">
        <v>41.4</v>
      </c>
      <c r="AF147">
        <v>43.47</v>
      </c>
      <c r="AG147">
        <v>44.55</v>
      </c>
      <c r="AH147">
        <v>45.67</v>
      </c>
      <c r="AI147">
        <v>46.81</v>
      </c>
      <c r="AJ147">
        <v>49.15</v>
      </c>
      <c r="AK147">
        <v>50.38</v>
      </c>
      <c r="AL147">
        <v>51.64</v>
      </c>
      <c r="AM147">
        <v>52.93</v>
      </c>
      <c r="AN147">
        <v>55.59</v>
      </c>
      <c r="AO147">
        <v>56.98</v>
      </c>
      <c r="AP147">
        <v>58.4</v>
      </c>
      <c r="AQ147">
        <v>59.86</v>
      </c>
      <c r="AT147">
        <v>22.29</v>
      </c>
      <c r="AU147">
        <v>23.14</v>
      </c>
      <c r="AV147">
        <v>23.8</v>
      </c>
      <c r="AW147">
        <v>24.51</v>
      </c>
      <c r="AX147">
        <v>25.27</v>
      </c>
      <c r="AY147">
        <v>25.9</v>
      </c>
      <c r="AZ147">
        <v>26.55</v>
      </c>
      <c r="BA147">
        <v>27.85</v>
      </c>
      <c r="BB147">
        <v>28.56</v>
      </c>
      <c r="BC147">
        <v>29.27</v>
      </c>
      <c r="BD147">
        <v>30</v>
      </c>
      <c r="BE147">
        <v>32.130000000000003</v>
      </c>
      <c r="BF147">
        <v>34.86</v>
      </c>
      <c r="BG147">
        <v>35.729999999999997</v>
      </c>
      <c r="BH147">
        <v>36.619999999999997</v>
      </c>
      <c r="BI147">
        <v>38.44</v>
      </c>
      <c r="BJ147">
        <v>39.4</v>
      </c>
      <c r="BK147">
        <v>40.39</v>
      </c>
      <c r="BL147">
        <v>41.4</v>
      </c>
      <c r="BM147">
        <v>43.47</v>
      </c>
      <c r="BN147">
        <v>44.55</v>
      </c>
      <c r="BO147">
        <v>45.67</v>
      </c>
      <c r="BP147">
        <v>46.81</v>
      </c>
      <c r="BQ147">
        <v>49.15</v>
      </c>
      <c r="BR147">
        <v>50.38</v>
      </c>
      <c r="BS147">
        <v>51.64</v>
      </c>
      <c r="BT147">
        <v>52.93</v>
      </c>
      <c r="BU147">
        <v>55.59</v>
      </c>
      <c r="BV147">
        <v>56.98</v>
      </c>
      <c r="BW147">
        <v>58.4</v>
      </c>
      <c r="BX147">
        <v>59.86</v>
      </c>
      <c r="CC147">
        <v>23.279308335552845</v>
      </c>
      <c r="CD147">
        <v>23.800764842269224</v>
      </c>
      <c r="CE147">
        <v>24.333901974736058</v>
      </c>
      <c r="CF147">
        <v>24.878981378970142</v>
      </c>
      <c r="CG147">
        <v>25.436270561859072</v>
      </c>
      <c r="CJ147">
        <v>23.8</v>
      </c>
      <c r="CK147">
        <v>24.33</v>
      </c>
      <c r="CL147">
        <v>24.88</v>
      </c>
      <c r="CO147" t="s">
        <v>43</v>
      </c>
      <c r="CP147">
        <v>2.8522039757994819E-2</v>
      </c>
      <c r="CQ147">
        <v>3.6134453781512581E-2</v>
      </c>
      <c r="CR147">
        <v>2.473641524736413E-2</v>
      </c>
      <c r="CS147">
        <v>2.4930747922437633E-2</v>
      </c>
      <c r="CT147">
        <v>2.5096525096525182E-2</v>
      </c>
      <c r="CU147">
        <v>4.9340866290018784E-2</v>
      </c>
      <c r="CV147">
        <v>2.5125628140703491E-2</v>
      </c>
      <c r="CW147">
        <v>2.4859943977591066E-2</v>
      </c>
      <c r="CX147">
        <v>2.4940211820977123E-2</v>
      </c>
      <c r="CY147">
        <v>0.1336666666666666</v>
      </c>
      <c r="CZ147">
        <v>2.499264922081745E-2</v>
      </c>
      <c r="DA147">
        <v>2.4956970740103196E-2</v>
      </c>
      <c r="DB147">
        <v>2.4909040022390166E-2</v>
      </c>
      <c r="DC147">
        <v>4.9699617695248506E-2</v>
      </c>
      <c r="DD147">
        <v>2.4973985431841855E-2</v>
      </c>
      <c r="DE147">
        <v>2.5126903553299544E-2</v>
      </c>
      <c r="DF147">
        <v>2.5006189650903638E-2</v>
      </c>
      <c r="DG147">
        <v>5.000000000000001E-2</v>
      </c>
      <c r="DH147">
        <v>2.484472049689437E-2</v>
      </c>
      <c r="DI147">
        <v>2.5140291806958578E-2</v>
      </c>
      <c r="DJ147">
        <v>2.4961681629078181E-2</v>
      </c>
      <c r="DK147">
        <v>4.9989318521683319E-2</v>
      </c>
      <c r="DL147">
        <v>2.5025432349949216E-2</v>
      </c>
      <c r="DM147">
        <v>2.500992457324331E-2</v>
      </c>
      <c r="DN147">
        <v>2.4980635166537552E-2</v>
      </c>
      <c r="DO147">
        <v>5.0255053844700616E-2</v>
      </c>
      <c r="DP147">
        <v>2.5004497211728607E-2</v>
      </c>
      <c r="DQ147">
        <v>2.4921024921024951E-2</v>
      </c>
      <c r="DR147">
        <v>2.5000000000000015E-2</v>
      </c>
      <c r="DU147">
        <v>0.66000000000000014</v>
      </c>
    </row>
    <row r="148" spans="1:125" x14ac:dyDescent="0.25">
      <c r="A148">
        <v>25</v>
      </c>
      <c r="B148" t="s">
        <v>204</v>
      </c>
      <c r="C148" t="s">
        <v>203</v>
      </c>
      <c r="D148">
        <v>25</v>
      </c>
      <c r="E148" t="s">
        <v>201</v>
      </c>
      <c r="N148">
        <v>48.77</v>
      </c>
      <c r="O148">
        <v>50.17</v>
      </c>
      <c r="P148">
        <v>54.51</v>
      </c>
      <c r="Q148">
        <v>55.87</v>
      </c>
      <c r="R148">
        <v>57.26</v>
      </c>
      <c r="S148">
        <v>58.7</v>
      </c>
      <c r="T148">
        <v>63.13</v>
      </c>
      <c r="U148">
        <v>64.709999999999994</v>
      </c>
      <c r="V148">
        <v>66.33</v>
      </c>
      <c r="W148">
        <v>67.989999999999995</v>
      </c>
      <c r="X148">
        <v>72.349999999999994</v>
      </c>
      <c r="Y148">
        <v>74.150000000000006</v>
      </c>
      <c r="Z148">
        <v>76.010000000000005</v>
      </c>
      <c r="AA148">
        <v>77.92</v>
      </c>
      <c r="AB148">
        <v>82.43</v>
      </c>
      <c r="AC148">
        <v>84.49</v>
      </c>
      <c r="AD148">
        <v>86.61</v>
      </c>
      <c r="AE148">
        <v>88.77</v>
      </c>
      <c r="AF148">
        <v>93.97</v>
      </c>
      <c r="AG148">
        <v>96.32</v>
      </c>
      <c r="AH148">
        <v>98.73</v>
      </c>
      <c r="AI148">
        <v>101.2</v>
      </c>
      <c r="AJ148">
        <v>106.41</v>
      </c>
      <c r="AK148">
        <v>109.07</v>
      </c>
      <c r="AL148">
        <v>111.79</v>
      </c>
      <c r="AM148">
        <v>114.59</v>
      </c>
      <c r="AN148">
        <v>118.85</v>
      </c>
      <c r="AO148">
        <v>121.82</v>
      </c>
      <c r="AP148">
        <v>124.86</v>
      </c>
      <c r="AQ148">
        <v>127.99</v>
      </c>
      <c r="AT148">
        <v>56.72</v>
      </c>
      <c r="AU148">
        <v>48.77</v>
      </c>
      <c r="AV148">
        <v>50.17</v>
      </c>
      <c r="AW148">
        <v>54.51</v>
      </c>
      <c r="AX148">
        <v>55.87</v>
      </c>
      <c r="AY148">
        <v>57.26</v>
      </c>
      <c r="AZ148">
        <v>58.7</v>
      </c>
      <c r="BA148">
        <v>63.13</v>
      </c>
      <c r="BB148">
        <v>64.709999999999994</v>
      </c>
      <c r="BC148">
        <v>66.33</v>
      </c>
      <c r="BD148">
        <v>67.989999999999995</v>
      </c>
      <c r="BE148">
        <v>72.349999999999994</v>
      </c>
      <c r="BF148">
        <v>74.150000000000006</v>
      </c>
      <c r="BG148">
        <v>76.010000000000005</v>
      </c>
      <c r="BH148">
        <v>77.92</v>
      </c>
      <c r="BI148">
        <v>82.43</v>
      </c>
      <c r="BJ148">
        <v>84.49</v>
      </c>
      <c r="BK148">
        <v>86.61</v>
      </c>
      <c r="BL148">
        <v>88.77</v>
      </c>
      <c r="BM148">
        <v>93.97</v>
      </c>
      <c r="BN148">
        <v>96.32</v>
      </c>
      <c r="BO148">
        <v>98.73</v>
      </c>
      <c r="BP148">
        <v>101.2</v>
      </c>
      <c r="BQ148">
        <v>106.41</v>
      </c>
      <c r="BR148">
        <v>109.07</v>
      </c>
      <c r="BS148">
        <v>111.79</v>
      </c>
      <c r="BT148">
        <v>114.59</v>
      </c>
      <c r="BU148">
        <v>118.85</v>
      </c>
      <c r="BV148">
        <v>121.82</v>
      </c>
      <c r="BW148">
        <v>124.86</v>
      </c>
      <c r="BX148">
        <v>127.99</v>
      </c>
      <c r="CC148">
        <v>46.759063882677793</v>
      </c>
      <c r="CD148">
        <v>47.806466913649771</v>
      </c>
      <c r="CE148">
        <v>48.877331772515532</v>
      </c>
      <c r="CF148">
        <v>49.972184004219869</v>
      </c>
      <c r="CG148">
        <v>51.091560925914393</v>
      </c>
      <c r="CJ148">
        <v>47.806466913649771</v>
      </c>
      <c r="CK148">
        <v>48.879999999999995</v>
      </c>
      <c r="CL148">
        <v>49.97</v>
      </c>
      <c r="CO148" t="s">
        <v>201</v>
      </c>
      <c r="CP148">
        <v>2.8706171826942763E-2</v>
      </c>
      <c r="CQ148">
        <v>8.650588000797281E-2</v>
      </c>
      <c r="CR148">
        <v>2.4949550541185094E-2</v>
      </c>
      <c r="CS148">
        <v>2.4879183819581183E-2</v>
      </c>
      <c r="CT148">
        <v>2.5148445686343082E-2</v>
      </c>
      <c r="CU148">
        <v>7.5468483816013621E-2</v>
      </c>
      <c r="CV148">
        <v>2.5027720576587854E-2</v>
      </c>
      <c r="CW148">
        <v>2.5034770514603687E-2</v>
      </c>
      <c r="CX148">
        <v>2.5026383235338408E-2</v>
      </c>
      <c r="CY148">
        <v>6.4127077511398733E-2</v>
      </c>
      <c r="CZ148">
        <v>2.4879060124395461E-2</v>
      </c>
      <c r="DA148">
        <v>2.5084288604180705E-2</v>
      </c>
      <c r="DB148">
        <v>2.5128272595711043E-2</v>
      </c>
      <c r="DC148">
        <v>5.7879876796714642E-2</v>
      </c>
      <c r="DD148">
        <v>2.4990901370859978E-2</v>
      </c>
      <c r="DE148">
        <v>2.5091726831577756E-2</v>
      </c>
      <c r="DF148">
        <v>2.4939383443020397E-2</v>
      </c>
      <c r="DG148">
        <v>5.8578348541173858E-2</v>
      </c>
      <c r="DH148">
        <v>2.5007981270618221E-2</v>
      </c>
      <c r="DI148">
        <v>2.5020764119601444E-2</v>
      </c>
      <c r="DJ148">
        <v>2.50177251088828E-2</v>
      </c>
      <c r="DK148">
        <v>5.1482213438735117E-2</v>
      </c>
      <c r="DL148">
        <v>2.4997650596748393E-2</v>
      </c>
      <c r="DM148">
        <v>2.4938113138351641E-2</v>
      </c>
      <c r="DN148">
        <v>2.5046963055729465E-2</v>
      </c>
      <c r="DO148">
        <v>3.7176018849812295E-2</v>
      </c>
      <c r="DP148">
        <v>2.4989482541018081E-2</v>
      </c>
      <c r="DQ148">
        <v>2.495485142012811E-2</v>
      </c>
      <c r="DR148">
        <v>2.5068076245394807E-2</v>
      </c>
      <c r="DU148">
        <v>1.3999999999999986</v>
      </c>
    </row>
    <row r="149" spans="1:125" x14ac:dyDescent="0.25">
      <c r="A149">
        <v>25</v>
      </c>
      <c r="B149" t="s">
        <v>204</v>
      </c>
      <c r="C149" t="s">
        <v>203</v>
      </c>
      <c r="D149">
        <v>25</v>
      </c>
      <c r="E149" t="s">
        <v>202</v>
      </c>
      <c r="N149">
        <v>23.95</v>
      </c>
      <c r="O149">
        <v>24.63</v>
      </c>
      <c r="P149">
        <v>25.51</v>
      </c>
      <c r="Q149">
        <v>26.14</v>
      </c>
      <c r="R149">
        <v>26.8</v>
      </c>
      <c r="S149">
        <v>27.47</v>
      </c>
      <c r="T149">
        <v>28.8</v>
      </c>
      <c r="U149">
        <v>29.52</v>
      </c>
      <c r="V149">
        <v>30.25</v>
      </c>
      <c r="W149">
        <v>31.01</v>
      </c>
      <c r="X149">
        <v>35.04</v>
      </c>
      <c r="Y149">
        <v>35.909999999999997</v>
      </c>
      <c r="Z149">
        <v>36.81</v>
      </c>
      <c r="AA149">
        <v>37.729999999999997</v>
      </c>
      <c r="AB149">
        <v>39.57</v>
      </c>
      <c r="AC149">
        <v>40.56</v>
      </c>
      <c r="AD149">
        <v>41.58</v>
      </c>
      <c r="AE149">
        <v>42.62</v>
      </c>
      <c r="AF149">
        <v>44.71</v>
      </c>
      <c r="AG149">
        <v>45.82</v>
      </c>
      <c r="AH149">
        <v>46.97</v>
      </c>
      <c r="AI149">
        <v>48.15</v>
      </c>
      <c r="AJ149">
        <v>50.51</v>
      </c>
      <c r="AK149">
        <v>51.78</v>
      </c>
      <c r="AL149">
        <v>53.07</v>
      </c>
      <c r="AM149">
        <v>54.4</v>
      </c>
      <c r="AN149">
        <v>57.09</v>
      </c>
      <c r="AO149">
        <v>58.51</v>
      </c>
      <c r="AP149">
        <v>59.97</v>
      </c>
      <c r="AQ149">
        <v>61.47</v>
      </c>
      <c r="AT149">
        <v>23.08</v>
      </c>
      <c r="AU149">
        <v>23.95</v>
      </c>
      <c r="AV149">
        <v>24.63</v>
      </c>
      <c r="AW149">
        <v>25.36</v>
      </c>
      <c r="AX149">
        <v>26.14</v>
      </c>
      <c r="AY149">
        <v>26.8</v>
      </c>
      <c r="AZ149">
        <v>27.47</v>
      </c>
      <c r="BA149">
        <v>28.79</v>
      </c>
      <c r="BB149">
        <v>29.52</v>
      </c>
      <c r="BC149">
        <v>30.25</v>
      </c>
      <c r="BD149">
        <v>31.01</v>
      </c>
      <c r="BE149">
        <v>33.159999999999997</v>
      </c>
      <c r="BF149">
        <v>35.909999999999997</v>
      </c>
      <c r="BG149">
        <v>36.81</v>
      </c>
      <c r="BH149">
        <v>37.729999999999997</v>
      </c>
      <c r="BI149">
        <v>39.57</v>
      </c>
      <c r="BJ149">
        <v>40.56</v>
      </c>
      <c r="BK149">
        <v>41.58</v>
      </c>
      <c r="BL149">
        <v>42.62</v>
      </c>
      <c r="BM149">
        <v>44.71</v>
      </c>
      <c r="BN149">
        <v>45.82</v>
      </c>
      <c r="BO149">
        <v>46.97</v>
      </c>
      <c r="BP149">
        <v>48.15</v>
      </c>
      <c r="BQ149">
        <v>50.51</v>
      </c>
      <c r="BR149">
        <v>51.78</v>
      </c>
      <c r="BS149">
        <v>53.07</v>
      </c>
      <c r="BT149">
        <v>54.4</v>
      </c>
      <c r="BU149">
        <v>57.09</v>
      </c>
      <c r="BV149">
        <v>58.51</v>
      </c>
      <c r="BW149">
        <v>59.97</v>
      </c>
      <c r="BX149">
        <v>61.47</v>
      </c>
      <c r="BZ149">
        <v>0.61304345305610775</v>
      </c>
      <c r="CC149">
        <v>23.613706592729418</v>
      </c>
      <c r="CD149">
        <v>24.142653620406552</v>
      </c>
      <c r="CE149">
        <v>24.683449061503662</v>
      </c>
      <c r="CF149">
        <v>25.23635832048134</v>
      </c>
      <c r="CG149">
        <v>25.801652746860121</v>
      </c>
      <c r="CJ149">
        <v>24.142653620406552</v>
      </c>
      <c r="CK149">
        <v>24.68</v>
      </c>
      <c r="CL149">
        <v>25.24</v>
      </c>
      <c r="CO149" t="s">
        <v>202</v>
      </c>
      <c r="CP149">
        <v>2.8392484342379946E-2</v>
      </c>
      <c r="CQ149">
        <v>3.5728786033292839E-2</v>
      </c>
      <c r="CR149">
        <v>2.4696197569580518E-2</v>
      </c>
      <c r="CS149">
        <v>2.5248661055853102E-2</v>
      </c>
      <c r="CT149">
        <v>2.4999999999999932E-2</v>
      </c>
      <c r="CU149">
        <v>4.8416454313796937E-2</v>
      </c>
      <c r="CV149">
        <v>2.499999999999996E-2</v>
      </c>
      <c r="CW149">
        <v>2.4728997289972913E-2</v>
      </c>
      <c r="CX149">
        <v>2.5123966942148811E-2</v>
      </c>
      <c r="CY149">
        <v>0.12995807803934206</v>
      </c>
      <c r="CZ149">
        <v>2.48287671232876E-2</v>
      </c>
      <c r="DA149">
        <v>2.5062656641604172E-2</v>
      </c>
      <c r="DB149">
        <v>2.499320836729135E-2</v>
      </c>
      <c r="DC149">
        <v>4.8767558971640701E-2</v>
      </c>
      <c r="DD149">
        <v>2.5018953752843114E-2</v>
      </c>
      <c r="DE149">
        <v>2.514792899408274E-2</v>
      </c>
      <c r="DF149">
        <v>2.5012025012024992E-2</v>
      </c>
      <c r="DG149">
        <v>4.9038010323791729E-2</v>
      </c>
      <c r="DH149">
        <v>2.4826660702303723E-2</v>
      </c>
      <c r="DI149">
        <v>2.5098210388476618E-2</v>
      </c>
      <c r="DJ149">
        <v>2.5122418565041511E-2</v>
      </c>
      <c r="DK149">
        <v>4.9013499480789188E-2</v>
      </c>
      <c r="DL149">
        <v>2.5143535933478581E-2</v>
      </c>
      <c r="DM149">
        <v>2.4913093858632659E-2</v>
      </c>
      <c r="DN149">
        <v>2.5061239871867314E-2</v>
      </c>
      <c r="DO149">
        <v>4.9448529411764794E-2</v>
      </c>
      <c r="DP149">
        <v>2.4873007531966973E-2</v>
      </c>
      <c r="DQ149">
        <v>2.495299948726715E-2</v>
      </c>
      <c r="DR149">
        <v>2.5012506253126565E-2</v>
      </c>
      <c r="DU149">
        <v>0.67999999999999972</v>
      </c>
    </row>
    <row r="150" spans="1:125" x14ac:dyDescent="0.25">
      <c r="A150">
        <v>25</v>
      </c>
      <c r="C150" t="s">
        <v>203</v>
      </c>
      <c r="E150" t="s">
        <v>205</v>
      </c>
      <c r="CG150" t="s">
        <v>289</v>
      </c>
      <c r="CO150" t="s">
        <v>205</v>
      </c>
      <c r="DU150">
        <v>0</v>
      </c>
    </row>
    <row r="151" spans="1:125" x14ac:dyDescent="0.25">
      <c r="A151">
        <v>25</v>
      </c>
      <c r="B151" t="s">
        <v>205</v>
      </c>
      <c r="C151" t="s">
        <v>203</v>
      </c>
      <c r="D151">
        <v>25</v>
      </c>
      <c r="E151" t="s">
        <v>38</v>
      </c>
      <c r="F151" t="s">
        <v>128</v>
      </c>
      <c r="N151">
        <v>4.97</v>
      </c>
      <c r="O151">
        <v>5.1100000000000003</v>
      </c>
      <c r="P151">
        <v>5.19</v>
      </c>
      <c r="Q151">
        <v>5.32</v>
      </c>
      <c r="R151">
        <v>5.45</v>
      </c>
      <c r="S151">
        <v>5.59</v>
      </c>
      <c r="T151">
        <v>6.11</v>
      </c>
      <c r="U151">
        <v>6.26</v>
      </c>
      <c r="V151">
        <v>6.42</v>
      </c>
      <c r="W151">
        <v>6.58</v>
      </c>
      <c r="X151">
        <v>6.98</v>
      </c>
      <c r="Y151">
        <v>7.15</v>
      </c>
      <c r="Z151">
        <v>7.33</v>
      </c>
      <c r="AA151">
        <v>7.52</v>
      </c>
      <c r="AB151">
        <v>7.99</v>
      </c>
      <c r="AC151">
        <v>8.19</v>
      </c>
      <c r="AD151">
        <v>8.4</v>
      </c>
      <c r="AE151">
        <v>8.61</v>
      </c>
      <c r="AF151">
        <v>9.1999999999999993</v>
      </c>
      <c r="AG151">
        <v>9.43</v>
      </c>
      <c r="AH151">
        <v>9.67</v>
      </c>
      <c r="AI151">
        <v>9.91</v>
      </c>
      <c r="AJ151">
        <v>10.56</v>
      </c>
      <c r="AK151">
        <v>10.82</v>
      </c>
      <c r="AL151">
        <v>11.09</v>
      </c>
      <c r="AM151">
        <v>11.37</v>
      </c>
      <c r="AN151">
        <v>12.32</v>
      </c>
      <c r="AO151">
        <v>12.63</v>
      </c>
      <c r="AP151">
        <v>12.94</v>
      </c>
      <c r="AQ151">
        <v>13.27</v>
      </c>
      <c r="AT151">
        <v>5.79</v>
      </c>
      <c r="AU151">
        <v>4.97</v>
      </c>
      <c r="AV151">
        <v>5.1100000000000003</v>
      </c>
      <c r="AW151">
        <v>5.19</v>
      </c>
      <c r="AX151">
        <v>5.32</v>
      </c>
      <c r="AY151">
        <v>5.45</v>
      </c>
      <c r="AZ151">
        <v>5.59</v>
      </c>
      <c r="BA151">
        <v>6.11</v>
      </c>
      <c r="BB151">
        <v>6.26</v>
      </c>
      <c r="BC151">
        <v>6.42</v>
      </c>
      <c r="BD151">
        <v>6.58</v>
      </c>
      <c r="BE151">
        <v>6.98</v>
      </c>
      <c r="BF151">
        <v>7.15</v>
      </c>
      <c r="BG151">
        <v>7.33</v>
      </c>
      <c r="BH151">
        <v>7.52</v>
      </c>
      <c r="BI151">
        <v>7.99</v>
      </c>
      <c r="BJ151">
        <v>8.19</v>
      </c>
      <c r="BK151">
        <v>8.4</v>
      </c>
      <c r="BL151">
        <v>8.61</v>
      </c>
      <c r="BM151">
        <v>9.1999999999999993</v>
      </c>
      <c r="BN151">
        <v>9.43</v>
      </c>
      <c r="BO151">
        <v>9.67</v>
      </c>
      <c r="BP151">
        <v>9.91</v>
      </c>
      <c r="BQ151">
        <v>10.56</v>
      </c>
      <c r="BR151">
        <v>10.82</v>
      </c>
      <c r="BS151">
        <v>11.09</v>
      </c>
      <c r="BT151">
        <v>11.37</v>
      </c>
      <c r="BU151">
        <v>12.32</v>
      </c>
      <c r="BV151">
        <v>12.63</v>
      </c>
      <c r="BW151">
        <v>12.94</v>
      </c>
      <c r="BX151">
        <v>13.27</v>
      </c>
      <c r="CC151">
        <v>3.8346039705000132</v>
      </c>
      <c r="CD151">
        <v>3.9204990994392128</v>
      </c>
      <c r="CE151">
        <v>4.0083182792666516</v>
      </c>
      <c r="CF151">
        <v>4.0981046087222239</v>
      </c>
      <c r="CG151">
        <v>4.1899021519576021</v>
      </c>
      <c r="CJ151">
        <v>3.9204990994392128</v>
      </c>
      <c r="CK151">
        <v>4.01</v>
      </c>
      <c r="CL151">
        <v>4.0999999999999996</v>
      </c>
      <c r="CO151" t="s">
        <v>38</v>
      </c>
      <c r="CP151">
        <v>2.8169014084507157E-2</v>
      </c>
      <c r="CQ151">
        <v>1.5655577299412929E-2</v>
      </c>
      <c r="CR151">
        <v>2.5048169556840055E-2</v>
      </c>
      <c r="CS151">
        <v>2.4436090225563888E-2</v>
      </c>
      <c r="CT151">
        <v>2.5688073394495352E-2</v>
      </c>
      <c r="CU151">
        <v>9.302325581395357E-2</v>
      </c>
      <c r="CV151">
        <v>2.4549918166939355E-2</v>
      </c>
      <c r="CW151">
        <v>2.5559105431309927E-2</v>
      </c>
      <c r="CX151">
        <v>2.4922118380062329E-2</v>
      </c>
      <c r="CY151">
        <v>6.0790273556231053E-2</v>
      </c>
      <c r="CZ151">
        <v>2.4355300859598843E-2</v>
      </c>
      <c r="DA151">
        <v>2.5174825174825135E-2</v>
      </c>
      <c r="DB151">
        <v>2.5920873124147273E-2</v>
      </c>
      <c r="DC151">
        <v>6.2500000000000083E-2</v>
      </c>
      <c r="DD151">
        <v>2.5031289111389146E-2</v>
      </c>
      <c r="DE151">
        <v>2.5641025641025748E-2</v>
      </c>
      <c r="DF151">
        <v>2.499999999999989E-2</v>
      </c>
      <c r="DG151">
        <v>6.8524970963995346E-2</v>
      </c>
      <c r="DH151">
        <v>2.500000000000005E-2</v>
      </c>
      <c r="DI151">
        <v>2.5450689289501616E-2</v>
      </c>
      <c r="DJ151">
        <v>2.4819027921406434E-2</v>
      </c>
      <c r="DK151">
        <v>6.5590312815338073E-2</v>
      </c>
      <c r="DL151">
        <v>2.4621212121212099E-2</v>
      </c>
      <c r="DM151">
        <v>2.4953789279112713E-2</v>
      </c>
      <c r="DN151">
        <v>2.5247971145175775E-2</v>
      </c>
      <c r="DO151">
        <v>8.3553210202286815E-2</v>
      </c>
      <c r="DP151">
        <v>2.5162337662337702E-2</v>
      </c>
      <c r="DQ151">
        <v>2.4544734758511377E-2</v>
      </c>
      <c r="DR151">
        <v>2.5502318392581151E-2</v>
      </c>
      <c r="DU151">
        <v>0.14000000000000057</v>
      </c>
    </row>
    <row r="152" spans="1:125" x14ac:dyDescent="0.25">
      <c r="A152">
        <v>25</v>
      </c>
      <c r="B152" t="s">
        <v>205</v>
      </c>
      <c r="C152" t="s">
        <v>203</v>
      </c>
      <c r="D152">
        <v>25</v>
      </c>
      <c r="E152" t="s">
        <v>40</v>
      </c>
      <c r="N152">
        <v>0.81</v>
      </c>
      <c r="O152">
        <v>0.83</v>
      </c>
      <c r="P152">
        <v>0.85</v>
      </c>
      <c r="Q152">
        <v>0.87</v>
      </c>
      <c r="R152">
        <v>0.9</v>
      </c>
      <c r="S152">
        <v>0.92</v>
      </c>
      <c r="T152">
        <v>0.94</v>
      </c>
      <c r="U152">
        <v>0.96</v>
      </c>
      <c r="V152">
        <v>0.98</v>
      </c>
      <c r="W152">
        <v>1.01</v>
      </c>
      <c r="X152">
        <v>1.03</v>
      </c>
      <c r="Y152">
        <v>1.05</v>
      </c>
      <c r="Z152">
        <v>1.08</v>
      </c>
      <c r="AA152">
        <v>1.1100000000000001</v>
      </c>
      <c r="AB152">
        <v>1.1299999999999999</v>
      </c>
      <c r="AC152">
        <v>1.1599999999999999</v>
      </c>
      <c r="AD152">
        <v>1.19</v>
      </c>
      <c r="AE152">
        <v>1.22</v>
      </c>
      <c r="AF152">
        <v>1.24</v>
      </c>
      <c r="AG152">
        <v>1.27</v>
      </c>
      <c r="AH152">
        <v>1.3</v>
      </c>
      <c r="AI152">
        <v>1.34</v>
      </c>
      <c r="AJ152">
        <v>1.36</v>
      </c>
      <c r="AK152">
        <v>1.4</v>
      </c>
      <c r="AL152">
        <v>1.43</v>
      </c>
      <c r="AM152">
        <v>1.47</v>
      </c>
      <c r="AN152">
        <v>1.5</v>
      </c>
      <c r="AO152">
        <v>1.53</v>
      </c>
      <c r="AP152">
        <v>1.57</v>
      </c>
      <c r="AQ152">
        <v>1.61</v>
      </c>
      <c r="AT152">
        <v>0.38</v>
      </c>
      <c r="AU152">
        <v>0.39</v>
      </c>
      <c r="AV152">
        <v>0.4</v>
      </c>
      <c r="AW152">
        <v>0.41</v>
      </c>
      <c r="AX152">
        <v>0.87</v>
      </c>
      <c r="AY152">
        <v>0.9</v>
      </c>
      <c r="AZ152">
        <v>0.92</v>
      </c>
      <c r="BA152">
        <v>0.94</v>
      </c>
      <c r="BB152">
        <v>0.96</v>
      </c>
      <c r="BC152">
        <v>0.98</v>
      </c>
      <c r="BD152">
        <v>1.01</v>
      </c>
      <c r="BE152">
        <v>1.03</v>
      </c>
      <c r="BF152">
        <v>1.05</v>
      </c>
      <c r="BG152">
        <v>1.08</v>
      </c>
      <c r="BH152">
        <v>1.1100000000000001</v>
      </c>
      <c r="BI152">
        <v>1.1299999999999999</v>
      </c>
      <c r="BJ152">
        <v>1.1599999999999999</v>
      </c>
      <c r="BK152">
        <v>1.19</v>
      </c>
      <c r="BL152">
        <v>1.22</v>
      </c>
      <c r="BM152">
        <v>1.24</v>
      </c>
      <c r="BN152">
        <v>1.27</v>
      </c>
      <c r="BO152">
        <v>1.3</v>
      </c>
      <c r="BP152">
        <v>1.34</v>
      </c>
      <c r="BQ152">
        <v>1.36</v>
      </c>
      <c r="BR152">
        <v>1.4</v>
      </c>
      <c r="BS152">
        <v>1.43</v>
      </c>
      <c r="BT152">
        <v>1.47</v>
      </c>
      <c r="BU152">
        <v>1.5</v>
      </c>
      <c r="BV152">
        <v>1.53</v>
      </c>
      <c r="BW152">
        <v>1.57</v>
      </c>
      <c r="BX152">
        <v>1.61</v>
      </c>
      <c r="CC152">
        <v>0.33439825717657429</v>
      </c>
      <c r="CD152">
        <v>0.34188877813732954</v>
      </c>
      <c r="CE152">
        <v>0.34954708676760565</v>
      </c>
      <c r="CF152">
        <v>0.35737694151119997</v>
      </c>
      <c r="CG152">
        <v>0.36538218500105085</v>
      </c>
      <c r="CJ152">
        <v>0.34188877813732865</v>
      </c>
      <c r="CK152">
        <v>0.35</v>
      </c>
      <c r="CL152">
        <v>0.36</v>
      </c>
      <c r="CO152" t="s">
        <v>40</v>
      </c>
      <c r="CP152">
        <v>2.4691358024691242E-2</v>
      </c>
      <c r="CQ152">
        <v>2.4096385542168697E-2</v>
      </c>
      <c r="CR152">
        <v>2.3529411764705903E-2</v>
      </c>
      <c r="CS152">
        <v>3.4482758620689689E-2</v>
      </c>
      <c r="CT152">
        <v>2.222222222222224E-2</v>
      </c>
      <c r="CU152">
        <v>2.1739130434782507E-2</v>
      </c>
      <c r="CV152">
        <v>2.1276595744680871E-2</v>
      </c>
      <c r="CW152">
        <v>2.0833333333333353E-2</v>
      </c>
      <c r="CX152">
        <v>3.0612244897959211E-2</v>
      </c>
      <c r="CY152">
        <v>1.980198019801982E-2</v>
      </c>
      <c r="CZ152">
        <v>1.9417475728155355E-2</v>
      </c>
      <c r="DA152">
        <v>2.8571428571428595E-2</v>
      </c>
      <c r="DB152">
        <v>2.7777777777777801E-2</v>
      </c>
      <c r="DC152">
        <v>1.8018018018017834E-2</v>
      </c>
      <c r="DD152">
        <v>2.6548672566371709E-2</v>
      </c>
      <c r="DE152">
        <v>2.5862068965517265E-2</v>
      </c>
      <c r="DF152">
        <v>2.521008403361347E-2</v>
      </c>
      <c r="DG152">
        <v>1.6393442622950834E-2</v>
      </c>
      <c r="DH152">
        <v>2.4193548387096794E-2</v>
      </c>
      <c r="DI152">
        <v>2.3622047244094509E-2</v>
      </c>
      <c r="DJ152">
        <v>3.0769230769230795E-2</v>
      </c>
      <c r="DK152">
        <v>1.492537313432837E-2</v>
      </c>
      <c r="DL152">
        <v>2.9411764705882214E-2</v>
      </c>
      <c r="DM152">
        <v>2.142857142857145E-2</v>
      </c>
      <c r="DN152">
        <v>2.7972027972028E-2</v>
      </c>
      <c r="DO152">
        <v>2.0408163265306142E-2</v>
      </c>
      <c r="DP152">
        <v>2.0000000000000018E-2</v>
      </c>
      <c r="DQ152">
        <v>2.6143790849673224E-2</v>
      </c>
      <c r="DR152">
        <v>2.5477707006369449E-2</v>
      </c>
      <c r="DU152">
        <v>1.0000000000000009E-2</v>
      </c>
    </row>
    <row r="153" spans="1:125" x14ac:dyDescent="0.25">
      <c r="A153">
        <v>25</v>
      </c>
      <c r="B153" t="s">
        <v>205</v>
      </c>
      <c r="C153" t="s">
        <v>203</v>
      </c>
      <c r="D153">
        <v>25</v>
      </c>
      <c r="E153" t="s">
        <v>42</v>
      </c>
      <c r="N153">
        <v>43.8</v>
      </c>
      <c r="O153">
        <v>45.06</v>
      </c>
      <c r="P153">
        <v>49.32</v>
      </c>
      <c r="Q153">
        <v>50.55</v>
      </c>
      <c r="R153">
        <v>51.81</v>
      </c>
      <c r="S153">
        <v>53.11</v>
      </c>
      <c r="T153">
        <v>57.02</v>
      </c>
      <c r="U153">
        <v>58.45</v>
      </c>
      <c r="V153">
        <v>59.91</v>
      </c>
      <c r="W153">
        <v>61.41</v>
      </c>
      <c r="X153">
        <v>65.37</v>
      </c>
      <c r="Y153">
        <v>67</v>
      </c>
      <c r="Z153">
        <v>68.680000000000007</v>
      </c>
      <c r="AA153">
        <v>70.400000000000006</v>
      </c>
      <c r="AB153">
        <v>74.44</v>
      </c>
      <c r="AC153">
        <v>76.3</v>
      </c>
      <c r="AD153">
        <v>78.209999999999994</v>
      </c>
      <c r="AE153">
        <v>80.16</v>
      </c>
      <c r="AF153">
        <v>84.77</v>
      </c>
      <c r="AG153">
        <v>86.89</v>
      </c>
      <c r="AH153">
        <v>89.06</v>
      </c>
      <c r="AI153">
        <v>91.29</v>
      </c>
      <c r="AJ153">
        <v>95.85</v>
      </c>
      <c r="AK153">
        <v>98.25</v>
      </c>
      <c r="AL153">
        <v>100.7</v>
      </c>
      <c r="AM153">
        <v>103.22</v>
      </c>
      <c r="AN153">
        <v>106.53</v>
      </c>
      <c r="AO153">
        <v>109.19</v>
      </c>
      <c r="AP153">
        <v>111.92</v>
      </c>
      <c r="AQ153">
        <v>114.72</v>
      </c>
      <c r="AT153">
        <v>35.03</v>
      </c>
      <c r="AU153">
        <v>39.79</v>
      </c>
      <c r="AV153">
        <v>43.78</v>
      </c>
      <c r="AW153">
        <v>48.03</v>
      </c>
      <c r="AX153">
        <v>50.55</v>
      </c>
      <c r="AY153">
        <v>51.81</v>
      </c>
      <c r="AZ153">
        <v>53.11</v>
      </c>
      <c r="BA153">
        <v>57.02</v>
      </c>
      <c r="BB153">
        <v>58.45</v>
      </c>
      <c r="BC153">
        <v>59.91</v>
      </c>
      <c r="BD153">
        <v>61.41</v>
      </c>
      <c r="BE153">
        <v>65.37</v>
      </c>
      <c r="BF153">
        <v>67</v>
      </c>
      <c r="BG153">
        <v>68.680000000000007</v>
      </c>
      <c r="BH153">
        <v>70.400000000000006</v>
      </c>
      <c r="BI153">
        <v>74.44</v>
      </c>
      <c r="BJ153">
        <v>76.3</v>
      </c>
      <c r="BK153">
        <v>78.209999999999994</v>
      </c>
      <c r="BL153">
        <v>80.16</v>
      </c>
      <c r="BM153">
        <v>84.77</v>
      </c>
      <c r="BN153">
        <v>86.89</v>
      </c>
      <c r="BO153">
        <v>89.06</v>
      </c>
      <c r="BP153">
        <v>91.29</v>
      </c>
      <c r="BQ153">
        <v>95.85</v>
      </c>
      <c r="BR153">
        <v>98.25</v>
      </c>
      <c r="BS153">
        <v>100.7</v>
      </c>
      <c r="BT153">
        <v>103.22</v>
      </c>
      <c r="BU153">
        <v>106.53</v>
      </c>
      <c r="BV153">
        <v>109.19</v>
      </c>
      <c r="BW153">
        <v>111.92</v>
      </c>
      <c r="BX153">
        <v>114.72</v>
      </c>
      <c r="CC153">
        <v>42.924459912177781</v>
      </c>
      <c r="CD153">
        <v>43.885967814210559</v>
      </c>
      <c r="CE153">
        <v>44.869013493248879</v>
      </c>
      <c r="CF153">
        <v>45.874079395497645</v>
      </c>
      <c r="CG153">
        <v>46.90165877395679</v>
      </c>
      <c r="CJ153">
        <v>23.259999999999998</v>
      </c>
      <c r="CK153">
        <v>26.27</v>
      </c>
      <c r="CL153">
        <v>29.4</v>
      </c>
      <c r="CO153" t="s">
        <v>42</v>
      </c>
      <c r="CP153">
        <v>2.8767123287671351E-2</v>
      </c>
      <c r="CQ153">
        <v>9.4540612516644432E-2</v>
      </c>
      <c r="CR153">
        <v>2.4939172749391662E-2</v>
      </c>
      <c r="CS153">
        <v>2.4925816023738976E-2</v>
      </c>
      <c r="CT153">
        <v>2.5091681142636501E-2</v>
      </c>
      <c r="CU153">
        <v>7.3620787045754171E-2</v>
      </c>
      <c r="CV153">
        <v>2.5078919677306202E-2</v>
      </c>
      <c r="CW153">
        <v>2.4978614200170977E-2</v>
      </c>
      <c r="CX153">
        <v>2.5037556334501755E-2</v>
      </c>
      <c r="CY153">
        <v>6.4484611626771021E-2</v>
      </c>
      <c r="CZ153">
        <v>2.4934985467339688E-2</v>
      </c>
      <c r="DA153">
        <v>2.5074626865671745E-2</v>
      </c>
      <c r="DB153">
        <v>2.5043680838672082E-2</v>
      </c>
      <c r="DC153">
        <v>5.738636363636352E-2</v>
      </c>
      <c r="DD153">
        <v>2.4986566362170868E-2</v>
      </c>
      <c r="DE153">
        <v>2.5032765399737832E-2</v>
      </c>
      <c r="DF153">
        <v>2.4932873034138894E-2</v>
      </c>
      <c r="DG153">
        <v>5.7509980039920153E-2</v>
      </c>
      <c r="DH153">
        <v>2.5008847469623743E-2</v>
      </c>
      <c r="DI153">
        <v>2.4974105190470729E-2</v>
      </c>
      <c r="DJ153">
        <v>2.5039299348753694E-2</v>
      </c>
      <c r="DK153">
        <v>4.9950706539598946E-2</v>
      </c>
      <c r="DL153">
        <v>2.5039123630672986E-2</v>
      </c>
      <c r="DM153">
        <v>2.4936386768447866E-2</v>
      </c>
      <c r="DN153">
        <v>2.5024826216484566E-2</v>
      </c>
      <c r="DO153">
        <v>3.2067428792869619E-2</v>
      </c>
      <c r="DP153">
        <v>2.4969492161832314E-2</v>
      </c>
      <c r="DQ153">
        <v>2.5002289586958548E-2</v>
      </c>
      <c r="DR153">
        <v>2.5017869907076457E-2</v>
      </c>
      <c r="DU153">
        <v>3.990000000000002</v>
      </c>
    </row>
    <row r="154" spans="1:125" x14ac:dyDescent="0.25">
      <c r="A154">
        <v>25</v>
      </c>
      <c r="B154" t="s">
        <v>205</v>
      </c>
      <c r="C154" t="s">
        <v>203</v>
      </c>
      <c r="D154">
        <v>25</v>
      </c>
      <c r="E154" t="s">
        <v>43</v>
      </c>
      <c r="N154">
        <v>23.14</v>
      </c>
      <c r="O154">
        <v>23.8</v>
      </c>
      <c r="P154">
        <v>24.66</v>
      </c>
      <c r="Q154">
        <v>25.27</v>
      </c>
      <c r="R154">
        <v>25.9</v>
      </c>
      <c r="S154">
        <v>26.55</v>
      </c>
      <c r="T154">
        <v>27.86</v>
      </c>
      <c r="U154">
        <v>28.56</v>
      </c>
      <c r="V154">
        <v>29.27</v>
      </c>
      <c r="W154">
        <v>30</v>
      </c>
      <c r="X154">
        <v>34.01</v>
      </c>
      <c r="Y154">
        <v>34.86</v>
      </c>
      <c r="Z154">
        <v>35.729999999999997</v>
      </c>
      <c r="AA154">
        <v>36.619999999999997</v>
      </c>
      <c r="AB154">
        <v>38.44</v>
      </c>
      <c r="AC154">
        <v>39.4</v>
      </c>
      <c r="AD154">
        <v>40.39</v>
      </c>
      <c r="AE154">
        <v>41.4</v>
      </c>
      <c r="AF154">
        <v>43.47</v>
      </c>
      <c r="AG154">
        <v>44.55</v>
      </c>
      <c r="AH154">
        <v>45.67</v>
      </c>
      <c r="AI154">
        <v>46.81</v>
      </c>
      <c r="AJ154">
        <v>49.15</v>
      </c>
      <c r="AK154">
        <v>50.38</v>
      </c>
      <c r="AL154">
        <v>51.64</v>
      </c>
      <c r="AM154">
        <v>52.93</v>
      </c>
      <c r="AN154">
        <v>55.59</v>
      </c>
      <c r="AO154">
        <v>56.98</v>
      </c>
      <c r="AP154">
        <v>58.4</v>
      </c>
      <c r="AQ154">
        <v>59.86</v>
      </c>
      <c r="AT154">
        <v>17.39</v>
      </c>
      <c r="AU154">
        <v>17.89</v>
      </c>
      <c r="AV154">
        <v>18.399999999999999</v>
      </c>
      <c r="AW154">
        <v>18.93</v>
      </c>
      <c r="AX154">
        <v>20.91</v>
      </c>
      <c r="AY154">
        <v>24.81</v>
      </c>
      <c r="AZ154">
        <v>26.55</v>
      </c>
      <c r="BA154">
        <v>27.85</v>
      </c>
      <c r="BB154">
        <v>28.56</v>
      </c>
      <c r="BC154">
        <v>29.27</v>
      </c>
      <c r="BD154">
        <v>30</v>
      </c>
      <c r="BE154">
        <v>32.130000000000003</v>
      </c>
      <c r="BF154">
        <v>34.86</v>
      </c>
      <c r="BG154">
        <v>35.729999999999997</v>
      </c>
      <c r="BH154">
        <v>36.619999999999997</v>
      </c>
      <c r="BI154">
        <v>38.44</v>
      </c>
      <c r="BJ154">
        <v>39.4</v>
      </c>
      <c r="BK154">
        <v>40.39</v>
      </c>
      <c r="BL154">
        <v>41.4</v>
      </c>
      <c r="BM154">
        <v>43.47</v>
      </c>
      <c r="BN154">
        <v>44.55</v>
      </c>
      <c r="BO154">
        <v>45.67</v>
      </c>
      <c r="BP154">
        <v>46.81</v>
      </c>
      <c r="BQ154">
        <v>49.15</v>
      </c>
      <c r="BR154">
        <v>50.38</v>
      </c>
      <c r="BS154">
        <v>51.64</v>
      </c>
      <c r="BT154">
        <v>52.93</v>
      </c>
      <c r="BU154">
        <v>55.59</v>
      </c>
      <c r="BV154">
        <v>56.98</v>
      </c>
      <c r="BW154">
        <v>58.4</v>
      </c>
      <c r="BX154">
        <v>59.86</v>
      </c>
      <c r="CC154">
        <v>23.279308335552845</v>
      </c>
      <c r="CD154">
        <v>23.800764842269224</v>
      </c>
      <c r="CE154">
        <v>24.333901974736058</v>
      </c>
      <c r="CF154">
        <v>24.878981378970142</v>
      </c>
      <c r="CG154">
        <v>25.436270561859072</v>
      </c>
      <c r="CJ154">
        <v>15.71394625546267</v>
      </c>
      <c r="CK154">
        <v>16.07</v>
      </c>
      <c r="CL154">
        <v>16.43</v>
      </c>
      <c r="CO154" t="s">
        <v>43</v>
      </c>
      <c r="CP154">
        <v>2.8522039757994819E-2</v>
      </c>
      <c r="CQ154">
        <v>3.6134453781512581E-2</v>
      </c>
      <c r="CR154">
        <v>2.473641524736413E-2</v>
      </c>
      <c r="CS154">
        <v>2.4930747922437633E-2</v>
      </c>
      <c r="CT154">
        <v>2.5096525096525182E-2</v>
      </c>
      <c r="CU154">
        <v>4.9340866290018784E-2</v>
      </c>
      <c r="CV154">
        <v>2.5125628140703491E-2</v>
      </c>
      <c r="CW154">
        <v>2.4859943977591066E-2</v>
      </c>
      <c r="CX154">
        <v>2.4940211820977123E-2</v>
      </c>
      <c r="CY154">
        <v>0.1336666666666666</v>
      </c>
      <c r="CZ154">
        <v>2.499264922081745E-2</v>
      </c>
      <c r="DA154">
        <v>2.4956970740103196E-2</v>
      </c>
      <c r="DB154">
        <v>2.4909040022390166E-2</v>
      </c>
      <c r="DC154">
        <v>4.9699617695248506E-2</v>
      </c>
      <c r="DD154">
        <v>2.4973985431841855E-2</v>
      </c>
      <c r="DE154">
        <v>2.5126903553299544E-2</v>
      </c>
      <c r="DF154">
        <v>2.5006189650903638E-2</v>
      </c>
      <c r="DG154">
        <v>5.000000000000001E-2</v>
      </c>
      <c r="DH154">
        <v>2.484472049689437E-2</v>
      </c>
      <c r="DI154">
        <v>2.5140291806958578E-2</v>
      </c>
      <c r="DJ154">
        <v>2.4961681629078181E-2</v>
      </c>
      <c r="DK154">
        <v>4.9989318521683319E-2</v>
      </c>
      <c r="DL154">
        <v>2.5025432349949216E-2</v>
      </c>
      <c r="DM154">
        <v>2.500992457324331E-2</v>
      </c>
      <c r="DN154">
        <v>2.4980635166537552E-2</v>
      </c>
      <c r="DO154">
        <v>5.0255053844700616E-2</v>
      </c>
      <c r="DP154">
        <v>2.5004497211728607E-2</v>
      </c>
      <c r="DQ154">
        <v>2.4921024921024951E-2</v>
      </c>
      <c r="DR154">
        <v>2.5000000000000015E-2</v>
      </c>
      <c r="DU154">
        <v>0.50999999999999801</v>
      </c>
    </row>
    <row r="155" spans="1:125" x14ac:dyDescent="0.25">
      <c r="A155">
        <v>25</v>
      </c>
      <c r="B155" t="s">
        <v>205</v>
      </c>
      <c r="C155" t="s">
        <v>203</v>
      </c>
      <c r="D155">
        <v>25</v>
      </c>
      <c r="E155" t="s">
        <v>201</v>
      </c>
      <c r="N155">
        <v>48.77</v>
      </c>
      <c r="O155">
        <v>50.17</v>
      </c>
      <c r="P155">
        <v>54.51</v>
      </c>
      <c r="Q155">
        <v>55.87</v>
      </c>
      <c r="R155">
        <v>57.26</v>
      </c>
      <c r="S155">
        <v>58.7</v>
      </c>
      <c r="T155">
        <v>63.13</v>
      </c>
      <c r="U155">
        <v>64.709999999999994</v>
      </c>
      <c r="V155">
        <v>66.33</v>
      </c>
      <c r="W155">
        <v>67.989999999999995</v>
      </c>
      <c r="X155">
        <v>72.349999999999994</v>
      </c>
      <c r="Y155">
        <v>74.150000000000006</v>
      </c>
      <c r="Z155">
        <v>76.010000000000005</v>
      </c>
      <c r="AA155">
        <v>77.92</v>
      </c>
      <c r="AB155">
        <v>82.43</v>
      </c>
      <c r="AC155">
        <v>84.49</v>
      </c>
      <c r="AD155">
        <v>86.61</v>
      </c>
      <c r="AE155">
        <v>88.77</v>
      </c>
      <c r="AF155">
        <v>93.97</v>
      </c>
      <c r="AG155">
        <v>96.32</v>
      </c>
      <c r="AH155">
        <v>98.73</v>
      </c>
      <c r="AI155">
        <v>101.2</v>
      </c>
      <c r="AJ155">
        <v>106.41</v>
      </c>
      <c r="AK155">
        <v>109.07</v>
      </c>
      <c r="AL155">
        <v>111.79</v>
      </c>
      <c r="AM155">
        <v>114.59</v>
      </c>
      <c r="AN155">
        <v>118.85</v>
      </c>
      <c r="AO155">
        <v>121.82</v>
      </c>
      <c r="AP155">
        <v>124.86</v>
      </c>
      <c r="AQ155">
        <v>127.99</v>
      </c>
      <c r="AT155">
        <v>40.82</v>
      </c>
      <c r="AU155">
        <v>44.76</v>
      </c>
      <c r="AV155">
        <v>48.89</v>
      </c>
      <c r="AW155">
        <v>53.22</v>
      </c>
      <c r="AX155">
        <v>55.87</v>
      </c>
      <c r="AY155">
        <v>57.26</v>
      </c>
      <c r="AZ155">
        <v>58.7</v>
      </c>
      <c r="BA155">
        <v>63.13</v>
      </c>
      <c r="BB155">
        <v>64.709999999999994</v>
      </c>
      <c r="BC155">
        <v>66.33</v>
      </c>
      <c r="BD155">
        <v>67.989999999999995</v>
      </c>
      <c r="BE155">
        <v>72.349999999999994</v>
      </c>
      <c r="BF155">
        <v>74.150000000000006</v>
      </c>
      <c r="BG155">
        <v>76.010000000000005</v>
      </c>
      <c r="BH155">
        <v>77.92</v>
      </c>
      <c r="BI155">
        <v>82.43</v>
      </c>
      <c r="BJ155">
        <v>84.49</v>
      </c>
      <c r="BK155">
        <v>86.61</v>
      </c>
      <c r="BL155">
        <v>88.77</v>
      </c>
      <c r="BM155">
        <v>93.97</v>
      </c>
      <c r="BN155">
        <v>96.32</v>
      </c>
      <c r="BO155">
        <v>98.73</v>
      </c>
      <c r="BP155">
        <v>101.2</v>
      </c>
      <c r="BQ155">
        <v>106.41</v>
      </c>
      <c r="BR155">
        <v>109.07</v>
      </c>
      <c r="BS155">
        <v>111.79</v>
      </c>
      <c r="BT155">
        <v>114.59</v>
      </c>
      <c r="BU155">
        <v>118.85</v>
      </c>
      <c r="BV155">
        <v>121.82</v>
      </c>
      <c r="BW155">
        <v>124.86</v>
      </c>
      <c r="BX155">
        <v>127.99</v>
      </c>
      <c r="CC155">
        <v>46.759063882677793</v>
      </c>
      <c r="CD155">
        <v>47.806466913649771</v>
      </c>
      <c r="CE155">
        <v>48.877331772515532</v>
      </c>
      <c r="CF155">
        <v>49.972184004219869</v>
      </c>
      <c r="CG155">
        <v>51.091560925914393</v>
      </c>
      <c r="CJ155">
        <v>27.183816576000002</v>
      </c>
      <c r="CK155">
        <v>30.28</v>
      </c>
      <c r="CL155">
        <v>33.5</v>
      </c>
      <c r="CO155" t="s">
        <v>201</v>
      </c>
      <c r="CP155">
        <v>2.8706171826942763E-2</v>
      </c>
      <c r="CQ155">
        <v>8.650588000797281E-2</v>
      </c>
      <c r="CR155">
        <v>2.4949550541185094E-2</v>
      </c>
      <c r="CS155">
        <v>2.4879183819581183E-2</v>
      </c>
      <c r="CT155">
        <v>2.5148445686343082E-2</v>
      </c>
      <c r="CU155">
        <v>7.5468483816013621E-2</v>
      </c>
      <c r="CV155">
        <v>2.5027720576587854E-2</v>
      </c>
      <c r="CW155">
        <v>2.5034770514603687E-2</v>
      </c>
      <c r="CX155">
        <v>2.5026383235338408E-2</v>
      </c>
      <c r="CY155">
        <v>6.4127077511398733E-2</v>
      </c>
      <c r="CZ155">
        <v>2.4879060124395461E-2</v>
      </c>
      <c r="DA155">
        <v>2.5084288604180705E-2</v>
      </c>
      <c r="DB155">
        <v>2.5128272595711043E-2</v>
      </c>
      <c r="DC155">
        <v>5.7879876796714642E-2</v>
      </c>
      <c r="DD155">
        <v>2.4990901370859978E-2</v>
      </c>
      <c r="DE155">
        <v>2.5091726831577756E-2</v>
      </c>
      <c r="DF155">
        <v>2.4939383443020397E-2</v>
      </c>
      <c r="DG155">
        <v>5.8578348541173858E-2</v>
      </c>
      <c r="DH155">
        <v>2.5007981270618221E-2</v>
      </c>
      <c r="DI155">
        <v>2.5020764119601444E-2</v>
      </c>
      <c r="DJ155">
        <v>2.50177251088828E-2</v>
      </c>
      <c r="DK155">
        <v>5.1482213438735117E-2</v>
      </c>
      <c r="DL155">
        <v>2.4997650596748393E-2</v>
      </c>
      <c r="DM155">
        <v>2.4938113138351641E-2</v>
      </c>
      <c r="DN155">
        <v>2.5046963055729465E-2</v>
      </c>
      <c r="DO155">
        <v>3.7176018849812295E-2</v>
      </c>
      <c r="DP155">
        <v>2.4989482541018081E-2</v>
      </c>
      <c r="DQ155">
        <v>2.495485142012811E-2</v>
      </c>
      <c r="DR155">
        <v>2.5068076245394807E-2</v>
      </c>
      <c r="DU155">
        <v>4.1300000000000026</v>
      </c>
    </row>
    <row r="156" spans="1:125" x14ac:dyDescent="0.25">
      <c r="A156">
        <v>25</v>
      </c>
      <c r="B156" t="s">
        <v>205</v>
      </c>
      <c r="C156" t="s">
        <v>203</v>
      </c>
      <c r="D156">
        <v>25</v>
      </c>
      <c r="E156" t="s">
        <v>202</v>
      </c>
      <c r="N156">
        <v>23.95</v>
      </c>
      <c r="O156">
        <v>24.63</v>
      </c>
      <c r="P156">
        <v>25.51</v>
      </c>
      <c r="Q156">
        <v>26.14</v>
      </c>
      <c r="R156">
        <v>26.8</v>
      </c>
      <c r="S156">
        <v>27.47</v>
      </c>
      <c r="T156">
        <v>28.8</v>
      </c>
      <c r="U156">
        <v>29.52</v>
      </c>
      <c r="V156">
        <v>30.25</v>
      </c>
      <c r="W156">
        <v>31.01</v>
      </c>
      <c r="X156">
        <v>35.04</v>
      </c>
      <c r="Y156">
        <v>35.909999999999997</v>
      </c>
      <c r="Z156">
        <v>36.81</v>
      </c>
      <c r="AA156">
        <v>37.729999999999997</v>
      </c>
      <c r="AB156">
        <v>39.57</v>
      </c>
      <c r="AC156">
        <v>40.56</v>
      </c>
      <c r="AD156">
        <v>41.58</v>
      </c>
      <c r="AE156">
        <v>42.62</v>
      </c>
      <c r="AF156">
        <v>44.71</v>
      </c>
      <c r="AG156">
        <v>45.82</v>
      </c>
      <c r="AH156">
        <v>46.97</v>
      </c>
      <c r="AI156">
        <v>48.15</v>
      </c>
      <c r="AJ156">
        <v>50.51</v>
      </c>
      <c r="AK156">
        <v>51.78</v>
      </c>
      <c r="AL156">
        <v>53.07</v>
      </c>
      <c r="AM156">
        <v>54.4</v>
      </c>
      <c r="AN156">
        <v>57.09</v>
      </c>
      <c r="AO156">
        <v>58.51</v>
      </c>
      <c r="AP156">
        <v>59.97</v>
      </c>
      <c r="AQ156">
        <v>61.47</v>
      </c>
      <c r="AT156">
        <v>17.77</v>
      </c>
      <c r="AU156">
        <v>18.28</v>
      </c>
      <c r="AV156">
        <v>18.8</v>
      </c>
      <c r="AW156">
        <v>19.34</v>
      </c>
      <c r="AX156">
        <v>21.78</v>
      </c>
      <c r="AY156">
        <v>25.71</v>
      </c>
      <c r="AZ156">
        <v>27.47</v>
      </c>
      <c r="BA156">
        <v>28.79</v>
      </c>
      <c r="BB156">
        <v>29.52</v>
      </c>
      <c r="BC156">
        <v>30.25</v>
      </c>
      <c r="BD156">
        <v>31.01</v>
      </c>
      <c r="BE156">
        <v>33.159999999999997</v>
      </c>
      <c r="BF156">
        <v>35.909999999999997</v>
      </c>
      <c r="BG156">
        <v>36.81</v>
      </c>
      <c r="BH156">
        <v>37.729999999999997</v>
      </c>
      <c r="BI156">
        <v>39.57</v>
      </c>
      <c r="BJ156">
        <v>40.56</v>
      </c>
      <c r="BK156">
        <v>41.58</v>
      </c>
      <c r="BL156">
        <v>42.62</v>
      </c>
      <c r="BM156">
        <v>44.71</v>
      </c>
      <c r="BN156">
        <v>45.82</v>
      </c>
      <c r="BO156">
        <v>46.97</v>
      </c>
      <c r="BP156">
        <v>48.15</v>
      </c>
      <c r="BQ156">
        <v>50.51</v>
      </c>
      <c r="BR156">
        <v>51.78</v>
      </c>
      <c r="BS156">
        <v>53.07</v>
      </c>
      <c r="BT156">
        <v>54.4</v>
      </c>
      <c r="BU156">
        <v>57.09</v>
      </c>
      <c r="BV156">
        <v>58.51</v>
      </c>
      <c r="BW156">
        <v>59.97</v>
      </c>
      <c r="BX156">
        <v>61.47</v>
      </c>
      <c r="BZ156">
        <v>0.61304345305610775</v>
      </c>
      <c r="CC156">
        <v>23.613706592729418</v>
      </c>
      <c r="CD156">
        <v>24.142653620406552</v>
      </c>
      <c r="CE156">
        <v>24.683449061503662</v>
      </c>
      <c r="CF156">
        <v>25.23635832048134</v>
      </c>
      <c r="CG156">
        <v>25.801652746860121</v>
      </c>
      <c r="CJ156">
        <v>16.055835033599998</v>
      </c>
      <c r="CK156">
        <v>16.420000000000002</v>
      </c>
      <c r="CL156">
        <v>16.79</v>
      </c>
      <c r="CO156" t="s">
        <v>202</v>
      </c>
      <c r="CP156">
        <v>2.8392484342379946E-2</v>
      </c>
      <c r="CQ156">
        <v>3.5728786033292839E-2</v>
      </c>
      <c r="CR156">
        <v>2.4696197569580518E-2</v>
      </c>
      <c r="CS156">
        <v>2.5248661055853102E-2</v>
      </c>
      <c r="CT156">
        <v>2.4999999999999932E-2</v>
      </c>
      <c r="CU156">
        <v>4.8416454313796937E-2</v>
      </c>
      <c r="CV156">
        <v>2.499999999999996E-2</v>
      </c>
      <c r="CW156">
        <v>2.4728997289972913E-2</v>
      </c>
      <c r="CX156">
        <v>2.5123966942148811E-2</v>
      </c>
      <c r="CY156">
        <v>0.12995807803934206</v>
      </c>
      <c r="CZ156">
        <v>2.48287671232876E-2</v>
      </c>
      <c r="DA156">
        <v>2.5062656641604172E-2</v>
      </c>
      <c r="DB156">
        <v>2.499320836729135E-2</v>
      </c>
      <c r="DC156">
        <v>4.8767558971640701E-2</v>
      </c>
      <c r="DD156">
        <v>2.5018953752843114E-2</v>
      </c>
      <c r="DE156">
        <v>2.514792899408274E-2</v>
      </c>
      <c r="DF156">
        <v>2.5012025012024992E-2</v>
      </c>
      <c r="DG156">
        <v>4.9038010323791729E-2</v>
      </c>
      <c r="DH156">
        <v>2.4826660702303723E-2</v>
      </c>
      <c r="DI156">
        <v>2.5098210388476618E-2</v>
      </c>
      <c r="DJ156">
        <v>2.5122418565041511E-2</v>
      </c>
      <c r="DK156">
        <v>4.9013499480789188E-2</v>
      </c>
      <c r="DL156">
        <v>2.5143535933478581E-2</v>
      </c>
      <c r="DM156">
        <v>2.4913093858632659E-2</v>
      </c>
      <c r="DN156">
        <v>2.5061239871867314E-2</v>
      </c>
      <c r="DO156">
        <v>4.9448529411764794E-2</v>
      </c>
      <c r="DP156">
        <v>2.4873007531966973E-2</v>
      </c>
      <c r="DQ156">
        <v>2.495299948726715E-2</v>
      </c>
      <c r="DR156">
        <v>2.5012506253126565E-2</v>
      </c>
      <c r="DU156">
        <v>0.51999999999999957</v>
      </c>
    </row>
    <row r="157" spans="1:125" x14ac:dyDescent="0.25">
      <c r="A157">
        <v>25</v>
      </c>
      <c r="C157" t="s">
        <v>203</v>
      </c>
      <c r="E157" t="s">
        <v>206</v>
      </c>
      <c r="CG157" t="s">
        <v>289</v>
      </c>
      <c r="CO157" t="s">
        <v>206</v>
      </c>
      <c r="DU157">
        <v>0</v>
      </c>
    </row>
    <row r="158" spans="1:125" x14ac:dyDescent="0.25">
      <c r="A158">
        <v>25</v>
      </c>
      <c r="B158" t="s">
        <v>206</v>
      </c>
      <c r="C158" t="s">
        <v>203</v>
      </c>
      <c r="D158">
        <v>25</v>
      </c>
      <c r="E158" t="s">
        <v>38</v>
      </c>
      <c r="F158" t="s">
        <v>128</v>
      </c>
      <c r="N158">
        <v>4.97</v>
      </c>
      <c r="O158">
        <v>5.1100000000000003</v>
      </c>
      <c r="P158">
        <v>5.19</v>
      </c>
      <c r="Q158">
        <v>5.32</v>
      </c>
      <c r="R158">
        <v>5.45</v>
      </c>
      <c r="S158">
        <v>5.59</v>
      </c>
      <c r="T158">
        <v>6.11</v>
      </c>
      <c r="U158">
        <v>6.26</v>
      </c>
      <c r="V158">
        <v>6.42</v>
      </c>
      <c r="W158">
        <v>6.58</v>
      </c>
      <c r="X158">
        <v>6.98</v>
      </c>
      <c r="Y158">
        <v>7.15</v>
      </c>
      <c r="Z158">
        <v>7.33</v>
      </c>
      <c r="AA158">
        <v>7.52</v>
      </c>
      <c r="AB158">
        <v>7.99</v>
      </c>
      <c r="AC158">
        <v>8.19</v>
      </c>
      <c r="AD158">
        <v>8.4</v>
      </c>
      <c r="AE158">
        <v>8.61</v>
      </c>
      <c r="AF158">
        <v>9.1999999999999993</v>
      </c>
      <c r="AG158">
        <v>9.43</v>
      </c>
      <c r="AH158">
        <v>9.67</v>
      </c>
      <c r="AI158">
        <v>9.91</v>
      </c>
      <c r="AJ158">
        <v>10.56</v>
      </c>
      <c r="AK158">
        <v>10.82</v>
      </c>
      <c r="AL158">
        <v>11.09</v>
      </c>
      <c r="AM158">
        <v>11.37</v>
      </c>
      <c r="AN158">
        <v>12.32</v>
      </c>
      <c r="AO158">
        <v>12.63</v>
      </c>
      <c r="AP158">
        <v>12.94</v>
      </c>
      <c r="AQ158">
        <v>13.27</v>
      </c>
      <c r="AT158">
        <v>5.79</v>
      </c>
      <c r="AU158">
        <v>4.97</v>
      </c>
      <c r="AV158">
        <v>5.1100000000000003</v>
      </c>
      <c r="AW158">
        <v>5.19</v>
      </c>
      <c r="AX158">
        <v>5.32</v>
      </c>
      <c r="AY158">
        <v>5.45</v>
      </c>
      <c r="AZ158">
        <v>5.59</v>
      </c>
      <c r="BA158">
        <v>6.11</v>
      </c>
      <c r="BB158">
        <v>6.26</v>
      </c>
      <c r="BC158">
        <v>6.42</v>
      </c>
      <c r="BD158">
        <v>6.58</v>
      </c>
      <c r="BE158">
        <v>6.98</v>
      </c>
      <c r="BF158">
        <v>7.15</v>
      </c>
      <c r="BG158">
        <v>7.33</v>
      </c>
      <c r="BH158">
        <v>7.52</v>
      </c>
      <c r="BI158">
        <v>7.99</v>
      </c>
      <c r="BJ158">
        <v>8.19</v>
      </c>
      <c r="BK158">
        <v>8.4</v>
      </c>
      <c r="BL158">
        <v>8.61</v>
      </c>
      <c r="BM158">
        <v>9.1999999999999993</v>
      </c>
      <c r="BN158">
        <v>9.43</v>
      </c>
      <c r="BO158">
        <v>9.67</v>
      </c>
      <c r="BP158">
        <v>9.91</v>
      </c>
      <c r="BQ158">
        <v>10.56</v>
      </c>
      <c r="BR158">
        <v>10.82</v>
      </c>
      <c r="BS158">
        <v>11.09</v>
      </c>
      <c r="BT158">
        <v>11.37</v>
      </c>
      <c r="BU158">
        <v>12.32</v>
      </c>
      <c r="BV158">
        <v>12.63</v>
      </c>
      <c r="BW158">
        <v>12.94</v>
      </c>
      <c r="BX158">
        <v>13.27</v>
      </c>
      <c r="CC158">
        <v>3.8346039705000132</v>
      </c>
      <c r="CD158">
        <v>3.9204990994392128</v>
      </c>
      <c r="CE158">
        <v>4.0083182792666516</v>
      </c>
      <c r="CF158">
        <v>4.0981046087222239</v>
      </c>
      <c r="CG158">
        <v>4.1899021519576021</v>
      </c>
      <c r="CJ158">
        <v>3.9204990994392128</v>
      </c>
      <c r="CK158">
        <v>4.01</v>
      </c>
      <c r="CL158">
        <v>4.0999999999999996</v>
      </c>
      <c r="CO158" t="s">
        <v>38</v>
      </c>
      <c r="CP158">
        <v>2.8169014084507157E-2</v>
      </c>
      <c r="CQ158">
        <v>1.5655577299412929E-2</v>
      </c>
      <c r="CR158">
        <v>2.5048169556840055E-2</v>
      </c>
      <c r="CS158">
        <v>2.4436090225563888E-2</v>
      </c>
      <c r="CT158">
        <v>2.5688073394495352E-2</v>
      </c>
      <c r="CU158">
        <v>9.302325581395357E-2</v>
      </c>
      <c r="CV158">
        <v>2.4549918166939355E-2</v>
      </c>
      <c r="CW158">
        <v>2.5559105431309927E-2</v>
      </c>
      <c r="CX158">
        <v>2.4922118380062329E-2</v>
      </c>
      <c r="CY158">
        <v>6.0790273556231053E-2</v>
      </c>
      <c r="CZ158">
        <v>2.4355300859598843E-2</v>
      </c>
      <c r="DA158">
        <v>2.5174825174825135E-2</v>
      </c>
      <c r="DB158">
        <v>2.5920873124147273E-2</v>
      </c>
      <c r="DC158">
        <v>6.2500000000000083E-2</v>
      </c>
      <c r="DD158">
        <v>2.5031289111389146E-2</v>
      </c>
      <c r="DE158">
        <v>2.5641025641025748E-2</v>
      </c>
      <c r="DF158">
        <v>2.499999999999989E-2</v>
      </c>
      <c r="DG158">
        <v>6.8524970963995346E-2</v>
      </c>
      <c r="DH158">
        <v>2.500000000000005E-2</v>
      </c>
      <c r="DI158">
        <v>2.5450689289501616E-2</v>
      </c>
      <c r="DJ158">
        <v>2.4819027921406434E-2</v>
      </c>
      <c r="DK158">
        <v>6.5590312815338073E-2</v>
      </c>
      <c r="DL158">
        <v>2.4621212121212099E-2</v>
      </c>
      <c r="DM158">
        <v>2.4953789279112713E-2</v>
      </c>
      <c r="DN158">
        <v>2.5247971145175775E-2</v>
      </c>
      <c r="DO158">
        <v>8.3553210202286815E-2</v>
      </c>
      <c r="DP158">
        <v>2.5162337662337702E-2</v>
      </c>
      <c r="DQ158">
        <v>2.4544734758511377E-2</v>
      </c>
      <c r="DR158">
        <v>2.5502318392581151E-2</v>
      </c>
      <c r="DU158">
        <v>0.14000000000000057</v>
      </c>
    </row>
    <row r="159" spans="1:125" x14ac:dyDescent="0.25">
      <c r="A159">
        <v>25</v>
      </c>
      <c r="B159" t="s">
        <v>206</v>
      </c>
      <c r="C159" t="s">
        <v>203</v>
      </c>
      <c r="D159">
        <v>25</v>
      </c>
      <c r="E159" t="s">
        <v>40</v>
      </c>
      <c r="N159">
        <v>0.81</v>
      </c>
      <c r="O159">
        <v>0.83</v>
      </c>
      <c r="P159">
        <v>0.85</v>
      </c>
      <c r="Q159">
        <v>0.87</v>
      </c>
      <c r="R159">
        <v>0.9</v>
      </c>
      <c r="S159">
        <v>0.92</v>
      </c>
      <c r="T159">
        <v>0.94</v>
      </c>
      <c r="U159">
        <v>0.96</v>
      </c>
      <c r="V159">
        <v>0.98</v>
      </c>
      <c r="W159">
        <v>1.01</v>
      </c>
      <c r="X159">
        <v>1.03</v>
      </c>
      <c r="Y159">
        <v>1.05</v>
      </c>
      <c r="Z159">
        <v>1.08</v>
      </c>
      <c r="AA159">
        <v>1.1100000000000001</v>
      </c>
      <c r="AB159">
        <v>1.1299999999999999</v>
      </c>
      <c r="AC159">
        <v>1.1599999999999999</v>
      </c>
      <c r="AD159">
        <v>1.19</v>
      </c>
      <c r="AE159">
        <v>1.22</v>
      </c>
      <c r="AF159">
        <v>1.24</v>
      </c>
      <c r="AG159">
        <v>1.27</v>
      </c>
      <c r="AH159">
        <v>1.3</v>
      </c>
      <c r="AI159">
        <v>1.34</v>
      </c>
      <c r="AJ159">
        <v>1.36</v>
      </c>
      <c r="AK159">
        <v>1.4</v>
      </c>
      <c r="AL159">
        <v>1.43</v>
      </c>
      <c r="AM159">
        <v>1.47</v>
      </c>
      <c r="AN159">
        <v>1.5</v>
      </c>
      <c r="AO159">
        <v>1.53</v>
      </c>
      <c r="AP159">
        <v>1.57</v>
      </c>
      <c r="AQ159">
        <v>1.61</v>
      </c>
      <c r="AT159">
        <v>0.79</v>
      </c>
      <c r="AU159">
        <v>0.81</v>
      </c>
      <c r="AV159">
        <v>0.83</v>
      </c>
      <c r="AW159">
        <v>0.85</v>
      </c>
      <c r="AX159">
        <v>0.87</v>
      </c>
      <c r="AY159">
        <v>0.9</v>
      </c>
      <c r="AZ159">
        <v>0.92</v>
      </c>
      <c r="BA159">
        <v>0.94</v>
      </c>
      <c r="BB159">
        <v>0.96</v>
      </c>
      <c r="BC159">
        <v>0.98</v>
      </c>
      <c r="BD159">
        <v>1.01</v>
      </c>
      <c r="BE159">
        <v>1.03</v>
      </c>
      <c r="BF159">
        <v>1.05</v>
      </c>
      <c r="BG159">
        <v>1.08</v>
      </c>
      <c r="BH159">
        <v>1.1100000000000001</v>
      </c>
      <c r="BI159">
        <v>1.1299999999999999</v>
      </c>
      <c r="BJ159">
        <v>1.1599999999999999</v>
      </c>
      <c r="BK159">
        <v>1.19</v>
      </c>
      <c r="BL159">
        <v>1.22</v>
      </c>
      <c r="BM159">
        <v>1.24</v>
      </c>
      <c r="BN159">
        <v>1.27</v>
      </c>
      <c r="BO159">
        <v>1.3</v>
      </c>
      <c r="BP159">
        <v>1.34</v>
      </c>
      <c r="BQ159">
        <v>1.36</v>
      </c>
      <c r="BR159">
        <v>1.4</v>
      </c>
      <c r="BS159">
        <v>1.43</v>
      </c>
      <c r="BT159">
        <v>1.47</v>
      </c>
      <c r="BU159">
        <v>1.5</v>
      </c>
      <c r="BV159">
        <v>1.53</v>
      </c>
      <c r="BW159">
        <v>1.57</v>
      </c>
      <c r="BX159">
        <v>1.61</v>
      </c>
      <c r="CC159">
        <v>0.33439825717657429</v>
      </c>
      <c r="CD159">
        <v>0.34188877813732954</v>
      </c>
      <c r="CE159">
        <v>0.34954708676760565</v>
      </c>
      <c r="CF159">
        <v>0.35737694151119997</v>
      </c>
      <c r="CG159">
        <v>0.36538218500105085</v>
      </c>
      <c r="CJ159">
        <v>0.34188877813732954</v>
      </c>
      <c r="CK159">
        <v>0.35</v>
      </c>
      <c r="CL159">
        <v>0.36</v>
      </c>
      <c r="CO159" t="s">
        <v>40</v>
      </c>
      <c r="CP159">
        <v>2.4691358024691242E-2</v>
      </c>
      <c r="CQ159">
        <v>2.4096385542168697E-2</v>
      </c>
      <c r="CR159">
        <v>2.3529411764705903E-2</v>
      </c>
      <c r="CS159">
        <v>3.4482758620689689E-2</v>
      </c>
      <c r="CT159">
        <v>2.222222222222224E-2</v>
      </c>
      <c r="CU159">
        <v>2.1739130434782507E-2</v>
      </c>
      <c r="CV159">
        <v>2.1276595744680871E-2</v>
      </c>
      <c r="CW159">
        <v>2.0833333333333353E-2</v>
      </c>
      <c r="CX159">
        <v>3.0612244897959211E-2</v>
      </c>
      <c r="CY159">
        <v>1.980198019801982E-2</v>
      </c>
      <c r="CZ159">
        <v>1.9417475728155355E-2</v>
      </c>
      <c r="DA159">
        <v>2.8571428571428595E-2</v>
      </c>
      <c r="DB159">
        <v>2.7777777777777801E-2</v>
      </c>
      <c r="DC159">
        <v>1.8018018018017834E-2</v>
      </c>
      <c r="DD159">
        <v>2.6548672566371709E-2</v>
      </c>
      <c r="DE159">
        <v>2.5862068965517265E-2</v>
      </c>
      <c r="DF159">
        <v>2.521008403361347E-2</v>
      </c>
      <c r="DG159">
        <v>1.6393442622950834E-2</v>
      </c>
      <c r="DH159">
        <v>2.4193548387096794E-2</v>
      </c>
      <c r="DI159">
        <v>2.3622047244094509E-2</v>
      </c>
      <c r="DJ159">
        <v>3.0769230769230795E-2</v>
      </c>
      <c r="DK159">
        <v>1.492537313432837E-2</v>
      </c>
      <c r="DL159">
        <v>2.9411764705882214E-2</v>
      </c>
      <c r="DM159">
        <v>2.142857142857145E-2</v>
      </c>
      <c r="DN159">
        <v>2.7972027972028E-2</v>
      </c>
      <c r="DO159">
        <v>2.0408163265306142E-2</v>
      </c>
      <c r="DP159">
        <v>2.0000000000000018E-2</v>
      </c>
      <c r="DQ159">
        <v>2.6143790849673224E-2</v>
      </c>
      <c r="DR159">
        <v>2.5477707006369449E-2</v>
      </c>
      <c r="DU159">
        <v>1.9999999999999907E-2</v>
      </c>
    </row>
    <row r="160" spans="1:125" x14ac:dyDescent="0.25">
      <c r="A160">
        <v>25</v>
      </c>
      <c r="B160" t="s">
        <v>206</v>
      </c>
      <c r="C160" t="s">
        <v>203</v>
      </c>
      <c r="D160">
        <v>25</v>
      </c>
      <c r="E160" t="s">
        <v>42</v>
      </c>
      <c r="N160">
        <v>43.8</v>
      </c>
      <c r="O160">
        <v>45.06</v>
      </c>
      <c r="P160">
        <v>49.32</v>
      </c>
      <c r="Q160">
        <v>50.55</v>
      </c>
      <c r="R160">
        <v>51.81</v>
      </c>
      <c r="S160">
        <v>53.11</v>
      </c>
      <c r="T160">
        <v>57.02</v>
      </c>
      <c r="U160">
        <v>58.45</v>
      </c>
      <c r="V160">
        <v>59.91</v>
      </c>
      <c r="W160">
        <v>61.41</v>
      </c>
      <c r="X160">
        <v>65.37</v>
      </c>
      <c r="Y160">
        <v>67</v>
      </c>
      <c r="Z160">
        <v>68.680000000000007</v>
      </c>
      <c r="AA160">
        <v>70.400000000000006</v>
      </c>
      <c r="AB160">
        <v>74.44</v>
      </c>
      <c r="AC160">
        <v>76.3</v>
      </c>
      <c r="AD160">
        <v>78.209999999999994</v>
      </c>
      <c r="AE160">
        <v>80.16</v>
      </c>
      <c r="AF160">
        <v>84.77</v>
      </c>
      <c r="AG160">
        <v>86.89</v>
      </c>
      <c r="AH160">
        <v>89.06</v>
      </c>
      <c r="AI160">
        <v>91.29</v>
      </c>
      <c r="AJ160">
        <v>95.85</v>
      </c>
      <c r="AK160">
        <v>98.25</v>
      </c>
      <c r="AL160">
        <v>100.7</v>
      </c>
      <c r="AM160">
        <v>103.22</v>
      </c>
      <c r="AN160">
        <v>106.53</v>
      </c>
      <c r="AO160">
        <v>109.19</v>
      </c>
      <c r="AP160">
        <v>111.92</v>
      </c>
      <c r="AQ160">
        <v>114.72</v>
      </c>
      <c r="AT160">
        <v>50.93</v>
      </c>
      <c r="AU160">
        <v>43.8</v>
      </c>
      <c r="AV160">
        <v>45.06</v>
      </c>
      <c r="AW160">
        <v>49.32</v>
      </c>
      <c r="AX160">
        <v>50.55</v>
      </c>
      <c r="AY160">
        <v>51.81</v>
      </c>
      <c r="AZ160">
        <v>53.11</v>
      </c>
      <c r="BA160">
        <v>57.02</v>
      </c>
      <c r="BB160">
        <v>58.45</v>
      </c>
      <c r="BC160">
        <v>59.91</v>
      </c>
      <c r="BD160">
        <v>61.41</v>
      </c>
      <c r="BE160">
        <v>65.37</v>
      </c>
      <c r="BF160">
        <v>67</v>
      </c>
      <c r="BG160">
        <v>68.680000000000007</v>
      </c>
      <c r="BH160">
        <v>70.400000000000006</v>
      </c>
      <c r="BI160">
        <v>74.44</v>
      </c>
      <c r="BJ160">
        <v>76.3</v>
      </c>
      <c r="BK160">
        <v>78.209999999999994</v>
      </c>
      <c r="BL160">
        <v>80.16</v>
      </c>
      <c r="BM160">
        <v>84.77</v>
      </c>
      <c r="BN160">
        <v>86.89</v>
      </c>
      <c r="BO160">
        <v>89.06</v>
      </c>
      <c r="BP160">
        <v>91.29</v>
      </c>
      <c r="BQ160">
        <v>95.85</v>
      </c>
      <c r="BR160">
        <v>98.25</v>
      </c>
      <c r="BS160">
        <v>100.7</v>
      </c>
      <c r="BT160">
        <v>103.22</v>
      </c>
      <c r="BU160">
        <v>106.53</v>
      </c>
      <c r="BV160">
        <v>109.19</v>
      </c>
      <c r="BW160">
        <v>111.92</v>
      </c>
      <c r="BX160">
        <v>114.72</v>
      </c>
      <c r="CC160">
        <v>42.924459912177781</v>
      </c>
      <c r="CD160">
        <v>43.885967814210559</v>
      </c>
      <c r="CE160">
        <v>44.869013493248879</v>
      </c>
      <c r="CF160">
        <v>45.874079395497645</v>
      </c>
      <c r="CG160">
        <v>46.90165877395679</v>
      </c>
      <c r="CJ160">
        <v>43.89</v>
      </c>
      <c r="CK160">
        <v>44.87</v>
      </c>
      <c r="CL160">
        <v>45.87</v>
      </c>
      <c r="CO160" t="s">
        <v>42</v>
      </c>
      <c r="CP160">
        <v>2.8767123287671351E-2</v>
      </c>
      <c r="CQ160">
        <v>9.4540612516644432E-2</v>
      </c>
      <c r="CR160">
        <v>2.4939172749391662E-2</v>
      </c>
      <c r="CS160">
        <v>2.4925816023738976E-2</v>
      </c>
      <c r="CT160">
        <v>2.5091681142636501E-2</v>
      </c>
      <c r="CU160">
        <v>7.3620787045754171E-2</v>
      </c>
      <c r="CV160">
        <v>2.5078919677306202E-2</v>
      </c>
      <c r="CW160">
        <v>2.4978614200170977E-2</v>
      </c>
      <c r="CX160">
        <v>2.5037556334501755E-2</v>
      </c>
      <c r="CY160">
        <v>6.4484611626771021E-2</v>
      </c>
      <c r="CZ160">
        <v>2.4934985467339688E-2</v>
      </c>
      <c r="DA160">
        <v>2.5074626865671745E-2</v>
      </c>
      <c r="DB160">
        <v>2.5043680838672082E-2</v>
      </c>
      <c r="DC160">
        <v>5.738636363636352E-2</v>
      </c>
      <c r="DD160">
        <v>2.4986566362170868E-2</v>
      </c>
      <c r="DE160">
        <v>2.5032765399737832E-2</v>
      </c>
      <c r="DF160">
        <v>2.4932873034138894E-2</v>
      </c>
      <c r="DG160">
        <v>5.7509980039920153E-2</v>
      </c>
      <c r="DH160">
        <v>2.5008847469623743E-2</v>
      </c>
      <c r="DI160">
        <v>2.4974105190470729E-2</v>
      </c>
      <c r="DJ160">
        <v>2.5039299348753694E-2</v>
      </c>
      <c r="DK160">
        <v>4.9950706539598946E-2</v>
      </c>
      <c r="DL160">
        <v>2.5039123630672986E-2</v>
      </c>
      <c r="DM160">
        <v>2.4936386768447866E-2</v>
      </c>
      <c r="DN160">
        <v>2.5024826216484566E-2</v>
      </c>
      <c r="DO160">
        <v>3.2067428792869619E-2</v>
      </c>
      <c r="DP160">
        <v>2.4969492161832314E-2</v>
      </c>
      <c r="DQ160">
        <v>2.5002289586958548E-2</v>
      </c>
      <c r="DR160">
        <v>2.5017869907076457E-2</v>
      </c>
      <c r="DU160">
        <v>1.2600000000000051</v>
      </c>
    </row>
    <row r="161" spans="1:125" x14ac:dyDescent="0.25">
      <c r="A161">
        <v>25</v>
      </c>
      <c r="B161" t="s">
        <v>206</v>
      </c>
      <c r="C161" t="s">
        <v>203</v>
      </c>
      <c r="D161">
        <v>25</v>
      </c>
      <c r="E161" t="s">
        <v>43</v>
      </c>
      <c r="N161">
        <v>23.14</v>
      </c>
      <c r="O161">
        <v>23.8</v>
      </c>
      <c r="P161">
        <v>24.66</v>
      </c>
      <c r="Q161">
        <v>25.27</v>
      </c>
      <c r="R161">
        <v>25.9</v>
      </c>
      <c r="S161">
        <v>26.55</v>
      </c>
      <c r="T161">
        <v>27.86</v>
      </c>
      <c r="U161">
        <v>28.56</v>
      </c>
      <c r="V161">
        <v>29.27</v>
      </c>
      <c r="W161">
        <v>30</v>
      </c>
      <c r="X161">
        <v>34.01</v>
      </c>
      <c r="Y161">
        <v>34.86</v>
      </c>
      <c r="Z161">
        <v>35.729999999999997</v>
      </c>
      <c r="AA161">
        <v>36.619999999999997</v>
      </c>
      <c r="AB161">
        <v>38.44</v>
      </c>
      <c r="AC161">
        <v>39.4</v>
      </c>
      <c r="AD161">
        <v>40.39</v>
      </c>
      <c r="AE161">
        <v>41.4</v>
      </c>
      <c r="AF161">
        <v>43.47</v>
      </c>
      <c r="AG161">
        <v>44.55</v>
      </c>
      <c r="AH161">
        <v>45.67</v>
      </c>
      <c r="AI161">
        <v>46.81</v>
      </c>
      <c r="AJ161">
        <v>49.15</v>
      </c>
      <c r="AK161">
        <v>50.38</v>
      </c>
      <c r="AL161">
        <v>51.64</v>
      </c>
      <c r="AM161">
        <v>52.93</v>
      </c>
      <c r="AN161">
        <v>55.59</v>
      </c>
      <c r="AO161">
        <v>56.98</v>
      </c>
      <c r="AP161">
        <v>58.4</v>
      </c>
      <c r="AQ161">
        <v>59.86</v>
      </c>
      <c r="AT161">
        <v>22.29</v>
      </c>
      <c r="AU161">
        <v>23.14</v>
      </c>
      <c r="AV161">
        <v>23.8</v>
      </c>
      <c r="AW161">
        <v>24.51</v>
      </c>
      <c r="AX161">
        <v>25.27</v>
      </c>
      <c r="AY161">
        <v>25.9</v>
      </c>
      <c r="AZ161">
        <v>26.55</v>
      </c>
      <c r="BA161">
        <v>27.85</v>
      </c>
      <c r="BB161">
        <v>28.56</v>
      </c>
      <c r="BC161">
        <v>29.27</v>
      </c>
      <c r="BD161">
        <v>30</v>
      </c>
      <c r="BE161">
        <v>32.130000000000003</v>
      </c>
      <c r="BF161">
        <v>34.86</v>
      </c>
      <c r="BG161">
        <v>35.729999999999997</v>
      </c>
      <c r="BH161">
        <v>36.619999999999997</v>
      </c>
      <c r="BI161">
        <v>38.44</v>
      </c>
      <c r="BJ161">
        <v>39.4</v>
      </c>
      <c r="BK161">
        <v>40.39</v>
      </c>
      <c r="BL161">
        <v>41.4</v>
      </c>
      <c r="BM161">
        <v>43.47</v>
      </c>
      <c r="BN161">
        <v>44.55</v>
      </c>
      <c r="BO161">
        <v>45.67</v>
      </c>
      <c r="BP161">
        <v>46.81</v>
      </c>
      <c r="BQ161">
        <v>49.15</v>
      </c>
      <c r="BR161">
        <v>50.38</v>
      </c>
      <c r="BS161">
        <v>51.64</v>
      </c>
      <c r="BT161">
        <v>52.93</v>
      </c>
      <c r="BU161">
        <v>55.59</v>
      </c>
      <c r="BV161">
        <v>56.98</v>
      </c>
      <c r="BW161">
        <v>58.4</v>
      </c>
      <c r="BX161">
        <v>59.86</v>
      </c>
      <c r="CC161">
        <v>23.279308335552845</v>
      </c>
      <c r="CD161">
        <v>23.800764842269224</v>
      </c>
      <c r="CE161">
        <v>24.333901974736058</v>
      </c>
      <c r="CF161">
        <v>24.878981378970142</v>
      </c>
      <c r="CG161">
        <v>25.436270561859072</v>
      </c>
      <c r="CJ161">
        <v>23.8</v>
      </c>
      <c r="CK161">
        <v>24.33</v>
      </c>
      <c r="CL161">
        <v>24.88</v>
      </c>
      <c r="CO161" t="s">
        <v>43</v>
      </c>
      <c r="CP161">
        <v>2.8522039757994819E-2</v>
      </c>
      <c r="CQ161">
        <v>3.6134453781512581E-2</v>
      </c>
      <c r="CR161">
        <v>2.473641524736413E-2</v>
      </c>
      <c r="CS161">
        <v>2.4930747922437633E-2</v>
      </c>
      <c r="CT161">
        <v>2.5096525096525182E-2</v>
      </c>
      <c r="CU161">
        <v>4.9340866290018784E-2</v>
      </c>
      <c r="CV161">
        <v>2.5125628140703491E-2</v>
      </c>
      <c r="CW161">
        <v>2.4859943977591066E-2</v>
      </c>
      <c r="CX161">
        <v>2.4940211820977123E-2</v>
      </c>
      <c r="CY161">
        <v>0.1336666666666666</v>
      </c>
      <c r="CZ161">
        <v>2.499264922081745E-2</v>
      </c>
      <c r="DA161">
        <v>2.4956970740103196E-2</v>
      </c>
      <c r="DB161">
        <v>2.4909040022390166E-2</v>
      </c>
      <c r="DC161">
        <v>4.9699617695248506E-2</v>
      </c>
      <c r="DD161">
        <v>2.4973985431841855E-2</v>
      </c>
      <c r="DE161">
        <v>2.5126903553299544E-2</v>
      </c>
      <c r="DF161">
        <v>2.5006189650903638E-2</v>
      </c>
      <c r="DG161">
        <v>5.000000000000001E-2</v>
      </c>
      <c r="DH161">
        <v>2.484472049689437E-2</v>
      </c>
      <c r="DI161">
        <v>2.5140291806958578E-2</v>
      </c>
      <c r="DJ161">
        <v>2.4961681629078181E-2</v>
      </c>
      <c r="DK161">
        <v>4.9989318521683319E-2</v>
      </c>
      <c r="DL161">
        <v>2.5025432349949216E-2</v>
      </c>
      <c r="DM161">
        <v>2.500992457324331E-2</v>
      </c>
      <c r="DN161">
        <v>2.4980635166537552E-2</v>
      </c>
      <c r="DO161">
        <v>5.0255053844700616E-2</v>
      </c>
      <c r="DP161">
        <v>2.5004497211728607E-2</v>
      </c>
      <c r="DQ161">
        <v>2.4921024921024951E-2</v>
      </c>
      <c r="DR161">
        <v>2.5000000000000015E-2</v>
      </c>
      <c r="DU161">
        <v>0.66000000000000014</v>
      </c>
    </row>
    <row r="162" spans="1:125" x14ac:dyDescent="0.25">
      <c r="A162">
        <v>25</v>
      </c>
      <c r="B162" t="s">
        <v>206</v>
      </c>
      <c r="C162" t="s">
        <v>203</v>
      </c>
      <c r="D162">
        <v>25</v>
      </c>
      <c r="E162" t="s">
        <v>201</v>
      </c>
      <c r="N162">
        <v>48.77</v>
      </c>
      <c r="O162">
        <v>50.17</v>
      </c>
      <c r="P162">
        <v>54.51</v>
      </c>
      <c r="Q162">
        <v>55.87</v>
      </c>
      <c r="R162">
        <v>57.26</v>
      </c>
      <c r="S162">
        <v>58.7</v>
      </c>
      <c r="T162">
        <v>63.13</v>
      </c>
      <c r="U162">
        <v>64.709999999999994</v>
      </c>
      <c r="V162">
        <v>66.33</v>
      </c>
      <c r="W162">
        <v>67.989999999999995</v>
      </c>
      <c r="X162">
        <v>72.349999999999994</v>
      </c>
      <c r="Y162">
        <v>74.150000000000006</v>
      </c>
      <c r="Z162">
        <v>76.010000000000005</v>
      </c>
      <c r="AA162">
        <v>77.92</v>
      </c>
      <c r="AB162">
        <v>82.43</v>
      </c>
      <c r="AC162">
        <v>84.49</v>
      </c>
      <c r="AD162">
        <v>86.61</v>
      </c>
      <c r="AE162">
        <v>88.77</v>
      </c>
      <c r="AF162">
        <v>93.97</v>
      </c>
      <c r="AG162">
        <v>96.32</v>
      </c>
      <c r="AH162">
        <v>98.73</v>
      </c>
      <c r="AI162">
        <v>101.2</v>
      </c>
      <c r="AJ162">
        <v>106.41</v>
      </c>
      <c r="AK162">
        <v>109.07</v>
      </c>
      <c r="AL162">
        <v>111.79</v>
      </c>
      <c r="AM162">
        <v>114.59</v>
      </c>
      <c r="AN162">
        <v>118.85</v>
      </c>
      <c r="AO162">
        <v>121.82</v>
      </c>
      <c r="AP162">
        <v>124.86</v>
      </c>
      <c r="AQ162">
        <v>127.99</v>
      </c>
      <c r="AT162">
        <v>56.72</v>
      </c>
      <c r="AU162">
        <v>48.77</v>
      </c>
      <c r="AV162">
        <v>50.17</v>
      </c>
      <c r="AW162">
        <v>54.51</v>
      </c>
      <c r="AX162">
        <v>55.87</v>
      </c>
      <c r="AY162">
        <v>57.26</v>
      </c>
      <c r="AZ162">
        <v>58.7</v>
      </c>
      <c r="BA162">
        <v>63.13</v>
      </c>
      <c r="BB162">
        <v>64.709999999999994</v>
      </c>
      <c r="BC162">
        <v>66.33</v>
      </c>
      <c r="BD162">
        <v>67.989999999999995</v>
      </c>
      <c r="BE162">
        <v>72.349999999999994</v>
      </c>
      <c r="BF162">
        <v>74.150000000000006</v>
      </c>
      <c r="BG162">
        <v>76.010000000000005</v>
      </c>
      <c r="BH162">
        <v>77.92</v>
      </c>
      <c r="BI162">
        <v>82.43</v>
      </c>
      <c r="BJ162">
        <v>84.49</v>
      </c>
      <c r="BK162">
        <v>86.61</v>
      </c>
      <c r="BL162">
        <v>88.77</v>
      </c>
      <c r="BM162">
        <v>93.97</v>
      </c>
      <c r="BN162">
        <v>96.32</v>
      </c>
      <c r="BO162">
        <v>98.73</v>
      </c>
      <c r="BP162">
        <v>101.2</v>
      </c>
      <c r="BQ162">
        <v>106.41</v>
      </c>
      <c r="BR162">
        <v>109.07</v>
      </c>
      <c r="BS162">
        <v>111.79</v>
      </c>
      <c r="BT162">
        <v>114.59</v>
      </c>
      <c r="BU162">
        <v>118.85</v>
      </c>
      <c r="BV162">
        <v>121.82</v>
      </c>
      <c r="BW162">
        <v>124.86</v>
      </c>
      <c r="BX162">
        <v>127.99</v>
      </c>
      <c r="CC162">
        <v>46.759063882677793</v>
      </c>
      <c r="CD162">
        <v>47.806466913649771</v>
      </c>
      <c r="CE162">
        <v>48.877331772515532</v>
      </c>
      <c r="CF162">
        <v>49.972184004219869</v>
      </c>
      <c r="CG162">
        <v>51.091560925914393</v>
      </c>
      <c r="CJ162">
        <v>47.806466913649771</v>
      </c>
      <c r="CK162">
        <v>48.879999999999995</v>
      </c>
      <c r="CL162">
        <v>49.97</v>
      </c>
      <c r="CO162" t="s">
        <v>201</v>
      </c>
      <c r="CP162">
        <v>2.8706171826942763E-2</v>
      </c>
      <c r="CQ162">
        <v>8.650588000797281E-2</v>
      </c>
      <c r="CR162">
        <v>2.4949550541185094E-2</v>
      </c>
      <c r="CS162">
        <v>2.4879183819581183E-2</v>
      </c>
      <c r="CT162">
        <v>2.5148445686343082E-2</v>
      </c>
      <c r="CU162">
        <v>7.5468483816013621E-2</v>
      </c>
      <c r="CV162">
        <v>2.5027720576587854E-2</v>
      </c>
      <c r="CW162">
        <v>2.5034770514603687E-2</v>
      </c>
      <c r="CX162">
        <v>2.5026383235338408E-2</v>
      </c>
      <c r="CY162">
        <v>6.4127077511398733E-2</v>
      </c>
      <c r="CZ162">
        <v>2.4879060124395461E-2</v>
      </c>
      <c r="DA162">
        <v>2.5084288604180705E-2</v>
      </c>
      <c r="DB162">
        <v>2.5128272595711043E-2</v>
      </c>
      <c r="DC162">
        <v>5.7879876796714642E-2</v>
      </c>
      <c r="DD162">
        <v>2.4990901370859978E-2</v>
      </c>
      <c r="DE162">
        <v>2.5091726831577756E-2</v>
      </c>
      <c r="DF162">
        <v>2.4939383443020397E-2</v>
      </c>
      <c r="DG162">
        <v>5.8578348541173858E-2</v>
      </c>
      <c r="DH162">
        <v>2.5007981270618221E-2</v>
      </c>
      <c r="DI162">
        <v>2.5020764119601444E-2</v>
      </c>
      <c r="DJ162">
        <v>2.50177251088828E-2</v>
      </c>
      <c r="DK162">
        <v>5.1482213438735117E-2</v>
      </c>
      <c r="DL162">
        <v>2.4997650596748393E-2</v>
      </c>
      <c r="DM162">
        <v>2.4938113138351641E-2</v>
      </c>
      <c r="DN162">
        <v>2.5046963055729465E-2</v>
      </c>
      <c r="DO162">
        <v>3.7176018849812295E-2</v>
      </c>
      <c r="DP162">
        <v>2.4989482541018081E-2</v>
      </c>
      <c r="DQ162">
        <v>2.495485142012811E-2</v>
      </c>
      <c r="DR162">
        <v>2.5068076245394807E-2</v>
      </c>
      <c r="DU162">
        <v>1.3999999999999986</v>
      </c>
    </row>
    <row r="163" spans="1:125" x14ac:dyDescent="0.25">
      <c r="A163">
        <v>25</v>
      </c>
      <c r="B163" t="s">
        <v>206</v>
      </c>
      <c r="C163" t="s">
        <v>203</v>
      </c>
      <c r="D163">
        <v>25</v>
      </c>
      <c r="E163" t="s">
        <v>202</v>
      </c>
      <c r="N163">
        <v>23.95</v>
      </c>
      <c r="O163">
        <v>24.63</v>
      </c>
      <c r="P163">
        <v>25.51</v>
      </c>
      <c r="Q163">
        <v>26.14</v>
      </c>
      <c r="R163">
        <v>26.8</v>
      </c>
      <c r="S163">
        <v>27.47</v>
      </c>
      <c r="T163">
        <v>28.8</v>
      </c>
      <c r="U163">
        <v>29.52</v>
      </c>
      <c r="V163">
        <v>30.25</v>
      </c>
      <c r="W163">
        <v>31.01</v>
      </c>
      <c r="X163">
        <v>35.04</v>
      </c>
      <c r="Y163">
        <v>35.909999999999997</v>
      </c>
      <c r="Z163">
        <v>36.81</v>
      </c>
      <c r="AA163">
        <v>37.729999999999997</v>
      </c>
      <c r="AB163">
        <v>39.57</v>
      </c>
      <c r="AC163">
        <v>40.56</v>
      </c>
      <c r="AD163">
        <v>41.58</v>
      </c>
      <c r="AE163">
        <v>42.62</v>
      </c>
      <c r="AF163">
        <v>44.71</v>
      </c>
      <c r="AG163">
        <v>45.82</v>
      </c>
      <c r="AH163">
        <v>46.97</v>
      </c>
      <c r="AI163">
        <v>48.15</v>
      </c>
      <c r="AJ163">
        <v>50.51</v>
      </c>
      <c r="AK163">
        <v>51.78</v>
      </c>
      <c r="AL163">
        <v>53.07</v>
      </c>
      <c r="AM163">
        <v>54.4</v>
      </c>
      <c r="AN163">
        <v>57.09</v>
      </c>
      <c r="AO163">
        <v>58.51</v>
      </c>
      <c r="AP163">
        <v>59.97</v>
      </c>
      <c r="AQ163">
        <v>61.47</v>
      </c>
      <c r="AT163">
        <v>23.08</v>
      </c>
      <c r="AU163">
        <v>23.95</v>
      </c>
      <c r="AV163">
        <v>24.63</v>
      </c>
      <c r="AW163">
        <v>25.36</v>
      </c>
      <c r="AX163">
        <v>26.14</v>
      </c>
      <c r="AY163">
        <v>26.8</v>
      </c>
      <c r="AZ163">
        <v>27.47</v>
      </c>
      <c r="BA163">
        <v>28.79</v>
      </c>
      <c r="BB163">
        <v>29.52</v>
      </c>
      <c r="BC163">
        <v>30.25</v>
      </c>
      <c r="BD163">
        <v>31.01</v>
      </c>
      <c r="BE163">
        <v>33.159999999999997</v>
      </c>
      <c r="BF163">
        <v>35.909999999999997</v>
      </c>
      <c r="BG163">
        <v>36.81</v>
      </c>
      <c r="BH163">
        <v>37.729999999999997</v>
      </c>
      <c r="BI163">
        <v>39.57</v>
      </c>
      <c r="BJ163">
        <v>40.56</v>
      </c>
      <c r="BK163">
        <v>41.58</v>
      </c>
      <c r="BL163">
        <v>42.62</v>
      </c>
      <c r="BM163">
        <v>44.71</v>
      </c>
      <c r="BN163">
        <v>45.82</v>
      </c>
      <c r="BO163">
        <v>46.97</v>
      </c>
      <c r="BP163">
        <v>48.15</v>
      </c>
      <c r="BQ163">
        <v>50.51</v>
      </c>
      <c r="BR163">
        <v>51.78</v>
      </c>
      <c r="BS163">
        <v>53.07</v>
      </c>
      <c r="BT163">
        <v>54.4</v>
      </c>
      <c r="BU163">
        <v>57.09</v>
      </c>
      <c r="BV163">
        <v>58.51</v>
      </c>
      <c r="BW163">
        <v>59.97</v>
      </c>
      <c r="BX163">
        <v>61.47</v>
      </c>
      <c r="BZ163">
        <v>0.61304345305610775</v>
      </c>
      <c r="CC163">
        <v>23.613706592729418</v>
      </c>
      <c r="CD163">
        <v>24.142653620406552</v>
      </c>
      <c r="CE163">
        <v>24.683449061503662</v>
      </c>
      <c r="CF163">
        <v>25.23635832048134</v>
      </c>
      <c r="CG163">
        <v>25.801652746860121</v>
      </c>
      <c r="CJ163">
        <v>24.142653620406552</v>
      </c>
      <c r="CK163">
        <v>24.68</v>
      </c>
      <c r="CL163">
        <v>25.24</v>
      </c>
      <c r="CO163" t="s">
        <v>202</v>
      </c>
      <c r="CP163">
        <v>2.8392484342379946E-2</v>
      </c>
      <c r="CQ163">
        <v>3.5728786033292839E-2</v>
      </c>
      <c r="CR163">
        <v>2.4696197569580518E-2</v>
      </c>
      <c r="CS163">
        <v>2.5248661055853102E-2</v>
      </c>
      <c r="CT163">
        <v>2.4999999999999932E-2</v>
      </c>
      <c r="CU163">
        <v>4.8416454313796937E-2</v>
      </c>
      <c r="CV163">
        <v>2.499999999999996E-2</v>
      </c>
      <c r="CW163">
        <v>2.4728997289972913E-2</v>
      </c>
      <c r="CX163">
        <v>2.5123966942148811E-2</v>
      </c>
      <c r="CY163">
        <v>0.12995807803934206</v>
      </c>
      <c r="CZ163">
        <v>2.48287671232876E-2</v>
      </c>
      <c r="DA163">
        <v>2.5062656641604172E-2</v>
      </c>
      <c r="DB163">
        <v>2.499320836729135E-2</v>
      </c>
      <c r="DC163">
        <v>4.8767558971640701E-2</v>
      </c>
      <c r="DD163">
        <v>2.5018953752843114E-2</v>
      </c>
      <c r="DE163">
        <v>2.514792899408274E-2</v>
      </c>
      <c r="DF163">
        <v>2.5012025012024992E-2</v>
      </c>
      <c r="DG163">
        <v>4.9038010323791729E-2</v>
      </c>
      <c r="DH163">
        <v>2.4826660702303723E-2</v>
      </c>
      <c r="DI163">
        <v>2.5098210388476618E-2</v>
      </c>
      <c r="DJ163">
        <v>2.5122418565041511E-2</v>
      </c>
      <c r="DK163">
        <v>4.9013499480789188E-2</v>
      </c>
      <c r="DL163">
        <v>2.5143535933478581E-2</v>
      </c>
      <c r="DM163">
        <v>2.4913093858632659E-2</v>
      </c>
      <c r="DN163">
        <v>2.5061239871867314E-2</v>
      </c>
      <c r="DO163">
        <v>4.9448529411764794E-2</v>
      </c>
      <c r="DP163">
        <v>2.4873007531966973E-2</v>
      </c>
      <c r="DQ163">
        <v>2.495299948726715E-2</v>
      </c>
      <c r="DR163">
        <v>2.5012506253126565E-2</v>
      </c>
      <c r="DU163">
        <v>0.67999999999999972</v>
      </c>
    </row>
    <row r="164" spans="1:125" x14ac:dyDescent="0.25">
      <c r="CO164">
        <v>0</v>
      </c>
      <c r="DU164">
        <v>0</v>
      </c>
    </row>
    <row r="165" spans="1:125" x14ac:dyDescent="0.25">
      <c r="CO165">
        <v>0</v>
      </c>
      <c r="DU165">
        <v>0</v>
      </c>
    </row>
    <row r="166" spans="1:125" x14ac:dyDescent="0.25">
      <c r="CO166">
        <v>0</v>
      </c>
      <c r="DU166">
        <v>0</v>
      </c>
    </row>
    <row r="167" spans="1:125" x14ac:dyDescent="0.25">
      <c r="CO167">
        <v>0</v>
      </c>
      <c r="DU167">
        <v>0</v>
      </c>
    </row>
    <row r="168" spans="1:125" x14ac:dyDescent="0.25">
      <c r="CO168">
        <v>0</v>
      </c>
      <c r="DU168">
        <v>0</v>
      </c>
    </row>
    <row r="169" spans="1:125" x14ac:dyDescent="0.25">
      <c r="CO169">
        <v>0</v>
      </c>
      <c r="DU169">
        <v>0</v>
      </c>
    </row>
    <row r="170" spans="1:125" x14ac:dyDescent="0.25">
      <c r="CO170">
        <v>0</v>
      </c>
      <c r="DU170">
        <v>0</v>
      </c>
    </row>
    <row r="171" spans="1:125" x14ac:dyDescent="0.25">
      <c r="A171">
        <v>29</v>
      </c>
      <c r="B171" t="s">
        <v>207</v>
      </c>
      <c r="C171" t="s">
        <v>208</v>
      </c>
      <c r="D171">
        <v>29</v>
      </c>
      <c r="E171" t="s">
        <v>207</v>
      </c>
      <c r="CG171" t="s">
        <v>289</v>
      </c>
      <c r="CO171" t="s">
        <v>207</v>
      </c>
      <c r="DU171">
        <v>0</v>
      </c>
    </row>
    <row r="172" spans="1:125" x14ac:dyDescent="0.25">
      <c r="A172">
        <v>29</v>
      </c>
      <c r="B172" t="s">
        <v>207</v>
      </c>
      <c r="C172" t="s">
        <v>208</v>
      </c>
      <c r="D172">
        <v>29</v>
      </c>
      <c r="E172" t="s">
        <v>38</v>
      </c>
      <c r="F172" t="s">
        <v>128</v>
      </c>
      <c r="N172">
        <v>5.27</v>
      </c>
      <c r="O172">
        <v>5.42</v>
      </c>
      <c r="P172">
        <v>6.15</v>
      </c>
      <c r="Q172">
        <v>6.3</v>
      </c>
      <c r="R172">
        <v>6.46</v>
      </c>
      <c r="S172">
        <v>6.62</v>
      </c>
      <c r="T172">
        <v>7.18</v>
      </c>
      <c r="U172">
        <v>7.35</v>
      </c>
      <c r="V172">
        <v>7.54</v>
      </c>
      <c r="W172">
        <v>7.73</v>
      </c>
      <c r="X172">
        <v>8.44</v>
      </c>
      <c r="Y172">
        <v>8.65</v>
      </c>
      <c r="Z172">
        <v>8.86</v>
      </c>
      <c r="AA172">
        <v>9.09</v>
      </c>
      <c r="AB172">
        <v>9.7200000000000006</v>
      </c>
      <c r="AC172">
        <v>9.9700000000000006</v>
      </c>
      <c r="AD172">
        <v>10.220000000000001</v>
      </c>
      <c r="AE172">
        <v>10.47</v>
      </c>
      <c r="AF172">
        <v>11.1</v>
      </c>
      <c r="AG172">
        <v>11.38</v>
      </c>
      <c r="AH172">
        <v>11.66</v>
      </c>
      <c r="AI172">
        <v>11.95</v>
      </c>
      <c r="AJ172">
        <v>11.65</v>
      </c>
      <c r="AK172">
        <v>11.94</v>
      </c>
      <c r="AL172">
        <v>12.24</v>
      </c>
      <c r="AM172">
        <v>12.55</v>
      </c>
      <c r="AN172">
        <v>13.11</v>
      </c>
      <c r="AO172">
        <v>13.44</v>
      </c>
      <c r="AP172">
        <v>13.78</v>
      </c>
      <c r="AQ172">
        <v>14.12</v>
      </c>
      <c r="AT172">
        <v>6.58</v>
      </c>
      <c r="AU172">
        <v>5.27</v>
      </c>
      <c r="AV172">
        <v>5.42</v>
      </c>
      <c r="AW172">
        <v>6.15</v>
      </c>
      <c r="AX172">
        <v>6.3</v>
      </c>
      <c r="AY172">
        <v>6.46</v>
      </c>
      <c r="AZ172">
        <v>6.62</v>
      </c>
      <c r="BA172">
        <v>7.18</v>
      </c>
      <c r="BB172">
        <v>7.35</v>
      </c>
      <c r="BC172">
        <v>7.54</v>
      </c>
      <c r="BD172">
        <v>7.73</v>
      </c>
      <c r="BE172">
        <v>8.44</v>
      </c>
      <c r="BF172">
        <v>8.65</v>
      </c>
      <c r="BG172">
        <v>8.86</v>
      </c>
      <c r="BH172">
        <v>9.09</v>
      </c>
      <c r="BI172">
        <v>9.7200000000000006</v>
      </c>
      <c r="BJ172">
        <v>9.9700000000000006</v>
      </c>
      <c r="BK172">
        <v>10.220000000000001</v>
      </c>
      <c r="BL172">
        <v>10.47</v>
      </c>
      <c r="BM172">
        <v>11.1</v>
      </c>
      <c r="BN172">
        <v>11.38</v>
      </c>
      <c r="BO172">
        <v>11.66</v>
      </c>
      <c r="BP172">
        <v>11.95</v>
      </c>
      <c r="BQ172">
        <v>11.65</v>
      </c>
      <c r="BR172">
        <v>11.94</v>
      </c>
      <c r="BS172">
        <v>12.24</v>
      </c>
      <c r="BT172">
        <v>12.55</v>
      </c>
      <c r="BU172">
        <v>13.11</v>
      </c>
      <c r="BV172">
        <v>13.44</v>
      </c>
      <c r="BW172">
        <v>13.78</v>
      </c>
      <c r="BX172">
        <v>14.12</v>
      </c>
      <c r="CA172" t="s">
        <v>290</v>
      </c>
      <c r="CC172">
        <v>6.2144199069868078</v>
      </c>
      <c r="CD172">
        <v>6.3536229129033108</v>
      </c>
      <c r="CE172">
        <v>6.4959440661523447</v>
      </c>
      <c r="CF172">
        <v>6.6414532132341568</v>
      </c>
      <c r="CG172">
        <v>6.7902217652106014</v>
      </c>
      <c r="CJ172">
        <v>6.3536229129033108</v>
      </c>
      <c r="CK172">
        <v>6.5</v>
      </c>
      <c r="CL172">
        <v>6.64</v>
      </c>
      <c r="CO172" t="s">
        <v>38</v>
      </c>
      <c r="CP172">
        <v>2.8462998102466861E-2</v>
      </c>
      <c r="CQ172">
        <v>0.13468634686346873</v>
      </c>
      <c r="CR172">
        <v>2.4390243902438935E-2</v>
      </c>
      <c r="CS172">
        <v>2.5396825396825421E-2</v>
      </c>
      <c r="CT172">
        <v>2.4767801857585162E-2</v>
      </c>
      <c r="CU172">
        <v>8.4592145015105674E-2</v>
      </c>
      <c r="CV172">
        <v>2.3676880222841215E-2</v>
      </c>
      <c r="CW172">
        <v>2.5850340136054476E-2</v>
      </c>
      <c r="CX172">
        <v>2.519893899204249E-2</v>
      </c>
      <c r="CY172">
        <v>9.1849935316946837E-2</v>
      </c>
      <c r="CZ172">
        <v>2.4881516587677826E-2</v>
      </c>
      <c r="DA172">
        <v>2.4277456647398735E-2</v>
      </c>
      <c r="DB172">
        <v>2.5959367945823979E-2</v>
      </c>
      <c r="DC172">
        <v>6.9306930693069396E-2</v>
      </c>
      <c r="DD172">
        <v>2.5720164609053495E-2</v>
      </c>
      <c r="DE172">
        <v>2.5075225677031091E-2</v>
      </c>
      <c r="DF172">
        <v>2.446183953033268E-2</v>
      </c>
      <c r="DG172">
        <v>6.017191977077354E-2</v>
      </c>
      <c r="DH172">
        <v>2.5225225225225328E-2</v>
      </c>
      <c r="DI172">
        <v>2.460456942003509E-2</v>
      </c>
      <c r="DJ172">
        <v>2.4871355060034232E-2</v>
      </c>
      <c r="DK172">
        <v>-2.5104602510460164E-2</v>
      </c>
      <c r="DL172">
        <v>2.4892703862660872E-2</v>
      </c>
      <c r="DM172">
        <v>2.5125628140703578E-2</v>
      </c>
      <c r="DN172">
        <v>2.5326797385620957E-2</v>
      </c>
      <c r="DO172">
        <v>4.4621513944223E-2</v>
      </c>
      <c r="DP172">
        <v>2.5171624713958816E-2</v>
      </c>
      <c r="DQ172">
        <v>2.5297619047619038E-2</v>
      </c>
      <c r="DR172">
        <v>2.467343976777938E-2</v>
      </c>
      <c r="DU172">
        <v>0.15000000000000036</v>
      </c>
    </row>
    <row r="173" spans="1:125" x14ac:dyDescent="0.25">
      <c r="A173">
        <v>29</v>
      </c>
      <c r="B173" t="s">
        <v>207</v>
      </c>
      <c r="C173" t="s">
        <v>208</v>
      </c>
      <c r="D173">
        <v>29</v>
      </c>
      <c r="E173" t="s">
        <v>40</v>
      </c>
      <c r="N173">
        <v>1.23</v>
      </c>
      <c r="O173">
        <v>1.27</v>
      </c>
      <c r="P173">
        <v>1.29</v>
      </c>
      <c r="Q173">
        <v>1.33</v>
      </c>
      <c r="R173">
        <v>1.36</v>
      </c>
      <c r="S173">
        <v>1.39</v>
      </c>
      <c r="T173">
        <v>1.42</v>
      </c>
      <c r="U173">
        <v>1.46</v>
      </c>
      <c r="V173">
        <v>1.49</v>
      </c>
      <c r="W173">
        <v>1.53</v>
      </c>
      <c r="X173">
        <v>1.56</v>
      </c>
      <c r="Y173">
        <v>1.6</v>
      </c>
      <c r="Z173">
        <v>1.64</v>
      </c>
      <c r="AA173">
        <v>1.68</v>
      </c>
      <c r="AB173">
        <v>1.71</v>
      </c>
      <c r="AC173">
        <v>1.76</v>
      </c>
      <c r="AD173">
        <v>1.8</v>
      </c>
      <c r="AE173">
        <v>1.85</v>
      </c>
      <c r="AF173">
        <v>1.88</v>
      </c>
      <c r="AG173">
        <v>1.93</v>
      </c>
      <c r="AH173">
        <v>1.98</v>
      </c>
      <c r="AI173">
        <v>2.0299999999999998</v>
      </c>
      <c r="AJ173">
        <v>2.0699999999999998</v>
      </c>
      <c r="AK173">
        <v>2.12</v>
      </c>
      <c r="AL173">
        <v>2.17</v>
      </c>
      <c r="AM173">
        <v>2.23</v>
      </c>
      <c r="AN173">
        <v>2.27</v>
      </c>
      <c r="AO173">
        <v>2.33</v>
      </c>
      <c r="AP173">
        <v>2.39</v>
      </c>
      <c r="AQ173">
        <v>2.4500000000000002</v>
      </c>
      <c r="AT173">
        <v>1.2</v>
      </c>
      <c r="AU173">
        <v>1.23</v>
      </c>
      <c r="AV173">
        <v>1.26</v>
      </c>
      <c r="AW173">
        <v>1.29</v>
      </c>
      <c r="AX173">
        <v>1.33</v>
      </c>
      <c r="AY173">
        <v>1.36</v>
      </c>
      <c r="AZ173">
        <v>1.39</v>
      </c>
      <c r="BA173">
        <v>1.42</v>
      </c>
      <c r="BB173">
        <v>1.46</v>
      </c>
      <c r="BC173">
        <v>1.49</v>
      </c>
      <c r="BD173">
        <v>1.53</v>
      </c>
      <c r="BE173">
        <v>1.56</v>
      </c>
      <c r="BF173">
        <v>1.6</v>
      </c>
      <c r="BG173">
        <v>1.64</v>
      </c>
      <c r="BH173">
        <v>1.68</v>
      </c>
      <c r="BI173">
        <v>1.71</v>
      </c>
      <c r="BJ173">
        <v>1.76</v>
      </c>
      <c r="BK173">
        <v>1.8</v>
      </c>
      <c r="BL173">
        <v>1.85</v>
      </c>
      <c r="BM173">
        <v>1.88</v>
      </c>
      <c r="BN173">
        <v>1.93</v>
      </c>
      <c r="BO173">
        <v>1.98</v>
      </c>
      <c r="BP173">
        <v>2.0299999999999998</v>
      </c>
      <c r="BQ173">
        <v>2.0699999999999998</v>
      </c>
      <c r="BR173">
        <v>2.12</v>
      </c>
      <c r="BS173">
        <v>2.17</v>
      </c>
      <c r="BT173">
        <v>2.23</v>
      </c>
      <c r="BU173">
        <v>2.27</v>
      </c>
      <c r="BV173">
        <v>2.33</v>
      </c>
      <c r="BW173">
        <v>2.39</v>
      </c>
      <c r="BX173">
        <v>2.4500000000000002</v>
      </c>
      <c r="CC173">
        <v>0.86124504546073732</v>
      </c>
      <c r="CD173">
        <v>0.88053693447905779</v>
      </c>
      <c r="CE173">
        <v>0.90026096181138859</v>
      </c>
      <c r="CF173">
        <v>0.92042680735596361</v>
      </c>
      <c r="CG173">
        <v>0.94104436784073719</v>
      </c>
      <c r="CJ173">
        <v>0.8805369344790569</v>
      </c>
      <c r="CK173">
        <v>0.9</v>
      </c>
      <c r="CL173">
        <v>0.92</v>
      </c>
      <c r="CO173" t="s">
        <v>40</v>
      </c>
      <c r="CP173">
        <v>3.2520325203252064E-2</v>
      </c>
      <c r="CQ173">
        <v>1.5748031496063006E-2</v>
      </c>
      <c r="CR173">
        <v>3.1007751937984523E-2</v>
      </c>
      <c r="CS173">
        <v>2.2556390977443629E-2</v>
      </c>
      <c r="CT173">
        <v>2.205882352941162E-2</v>
      </c>
      <c r="CU173">
        <v>2.1582733812949662E-2</v>
      </c>
      <c r="CV173">
        <v>2.8169014084507067E-2</v>
      </c>
      <c r="CW173">
        <v>2.0547945205479472E-2</v>
      </c>
      <c r="CX173">
        <v>2.6845637583892641E-2</v>
      </c>
      <c r="CY173">
        <v>1.9607843137254919E-2</v>
      </c>
      <c r="CZ173">
        <v>2.5641025641025664E-2</v>
      </c>
      <c r="DA173">
        <v>2.4999999999999883E-2</v>
      </c>
      <c r="DB173">
        <v>2.4390243902439046E-2</v>
      </c>
      <c r="DC173">
        <v>1.7857142857142873E-2</v>
      </c>
      <c r="DD173">
        <v>2.9239766081871371E-2</v>
      </c>
      <c r="DE173">
        <v>2.2727272727272749E-2</v>
      </c>
      <c r="DF173">
        <v>2.7777777777777801E-2</v>
      </c>
      <c r="DG173">
        <v>1.621621621621611E-2</v>
      </c>
      <c r="DH173">
        <v>2.6595744680851088E-2</v>
      </c>
      <c r="DI173">
        <v>2.5906735751295359E-2</v>
      </c>
      <c r="DJ173">
        <v>2.5252525252525162E-2</v>
      </c>
      <c r="DK173">
        <v>1.9704433497536967E-2</v>
      </c>
      <c r="DL173">
        <v>2.4154589371980808E-2</v>
      </c>
      <c r="DM173">
        <v>2.3584905660377273E-2</v>
      </c>
      <c r="DN173">
        <v>2.7649769585253482E-2</v>
      </c>
      <c r="DO173">
        <v>1.7937219730941721E-2</v>
      </c>
      <c r="DP173">
        <v>2.6431718061674034E-2</v>
      </c>
      <c r="DQ173">
        <v>2.5751072961373411E-2</v>
      </c>
      <c r="DR173">
        <v>2.5104602510460271E-2</v>
      </c>
      <c r="DU173">
        <v>3.0000000000000027E-2</v>
      </c>
    </row>
    <row r="174" spans="1:125" x14ac:dyDescent="0.25">
      <c r="A174">
        <v>29</v>
      </c>
      <c r="B174" t="s">
        <v>207</v>
      </c>
      <c r="C174" t="s">
        <v>208</v>
      </c>
      <c r="D174">
        <v>29</v>
      </c>
      <c r="E174" t="s">
        <v>42</v>
      </c>
      <c r="N174">
        <v>93.2</v>
      </c>
      <c r="O174">
        <v>95.88</v>
      </c>
      <c r="P174">
        <v>102.38</v>
      </c>
      <c r="Q174">
        <v>104.94</v>
      </c>
      <c r="R174">
        <v>107.56</v>
      </c>
      <c r="S174">
        <v>110.25</v>
      </c>
      <c r="T174">
        <v>117.54</v>
      </c>
      <c r="U174">
        <v>120.48</v>
      </c>
      <c r="V174">
        <v>123.49</v>
      </c>
      <c r="W174">
        <v>126.58</v>
      </c>
      <c r="X174">
        <v>143.52000000000001</v>
      </c>
      <c r="Y174">
        <v>147.11000000000001</v>
      </c>
      <c r="Z174">
        <v>150.79</v>
      </c>
      <c r="AA174">
        <v>154.56</v>
      </c>
      <c r="AB174">
        <v>171.52</v>
      </c>
      <c r="AC174">
        <v>175.81</v>
      </c>
      <c r="AD174">
        <v>180.2</v>
      </c>
      <c r="AE174">
        <v>184.71</v>
      </c>
      <c r="AF174">
        <v>196.25</v>
      </c>
      <c r="AG174">
        <v>201.15</v>
      </c>
      <c r="AH174">
        <v>206.18</v>
      </c>
      <c r="AI174">
        <v>211.34</v>
      </c>
      <c r="AJ174">
        <v>217.11</v>
      </c>
      <c r="AK174">
        <v>222.54</v>
      </c>
      <c r="AL174">
        <v>228.1</v>
      </c>
      <c r="AM174">
        <v>233.8</v>
      </c>
      <c r="AN174">
        <v>241.26</v>
      </c>
      <c r="AO174">
        <v>247.29</v>
      </c>
      <c r="AP174">
        <v>253.47</v>
      </c>
      <c r="AQ174">
        <v>259.81</v>
      </c>
      <c r="AT174">
        <v>68.33</v>
      </c>
      <c r="AU174">
        <v>74.55</v>
      </c>
      <c r="AV174">
        <v>79.540000000000006</v>
      </c>
      <c r="AW174">
        <v>84.17</v>
      </c>
      <c r="AX174">
        <v>89.62</v>
      </c>
      <c r="AY174">
        <v>95.31</v>
      </c>
      <c r="AZ174">
        <v>101.26</v>
      </c>
      <c r="BA174">
        <v>107.07</v>
      </c>
      <c r="BB174">
        <v>113.55</v>
      </c>
      <c r="BC174">
        <v>120.3</v>
      </c>
      <c r="BD174">
        <v>126.58</v>
      </c>
      <c r="BE174">
        <v>133.38999999999999</v>
      </c>
      <c r="BF174">
        <v>141.03</v>
      </c>
      <c r="BG174">
        <v>149</v>
      </c>
      <c r="BH174">
        <v>154.56</v>
      </c>
      <c r="BI174">
        <v>162.74</v>
      </c>
      <c r="BJ174">
        <v>171.67</v>
      </c>
      <c r="BK174">
        <v>180.2</v>
      </c>
      <c r="BL174">
        <v>184.71</v>
      </c>
      <c r="BM174">
        <v>194.28</v>
      </c>
      <c r="BN174">
        <v>201.15</v>
      </c>
      <c r="BO174">
        <v>206.18</v>
      </c>
      <c r="BP174">
        <v>211.34</v>
      </c>
      <c r="BQ174">
        <v>217.11</v>
      </c>
      <c r="BR174">
        <v>222.54</v>
      </c>
      <c r="BS174">
        <v>228.1</v>
      </c>
      <c r="BT174">
        <v>233.8</v>
      </c>
      <c r="BU174">
        <v>241.26</v>
      </c>
      <c r="BV174">
        <v>247.29</v>
      </c>
      <c r="BW174">
        <v>253.47</v>
      </c>
      <c r="BX174">
        <v>259.81</v>
      </c>
      <c r="CC174">
        <v>55.267546317809106</v>
      </c>
      <c r="CD174">
        <v>56.505539355328025</v>
      </c>
      <c r="CE174">
        <v>57.771263436887367</v>
      </c>
      <c r="CF174">
        <v>59.065339737873636</v>
      </c>
      <c r="CG174">
        <v>60.388403348002001</v>
      </c>
      <c r="CJ174">
        <v>55.29</v>
      </c>
      <c r="CK174">
        <v>57.77</v>
      </c>
      <c r="CL174">
        <v>59.07</v>
      </c>
      <c r="CO174" t="s">
        <v>42</v>
      </c>
      <c r="CP174">
        <v>2.8755364806866874E-2</v>
      </c>
      <c r="CQ174">
        <v>6.779307467667918E-2</v>
      </c>
      <c r="CR174">
        <v>2.500488376636064E-2</v>
      </c>
      <c r="CS174">
        <v>2.4966647608157085E-2</v>
      </c>
      <c r="CT174">
        <v>2.5009297136481944E-2</v>
      </c>
      <c r="CU174">
        <v>6.6122448979591894E-2</v>
      </c>
      <c r="CV174">
        <v>2.5012761613067872E-2</v>
      </c>
      <c r="CW174">
        <v>2.4983399734395673E-2</v>
      </c>
      <c r="CX174">
        <v>2.5022269009636437E-2</v>
      </c>
      <c r="CY174">
        <v>0.1338284089113605</v>
      </c>
      <c r="CZ174">
        <v>2.5013935340022317E-2</v>
      </c>
      <c r="DA174">
        <v>2.5015294677452098E-2</v>
      </c>
      <c r="DB174">
        <v>2.5001657934876388E-2</v>
      </c>
      <c r="DC174">
        <v>0.10973084886128369</v>
      </c>
      <c r="DD174">
        <v>2.5011660447761146E-2</v>
      </c>
      <c r="DE174">
        <v>2.49701382173937E-2</v>
      </c>
      <c r="DF174">
        <v>2.5027746947835848E-2</v>
      </c>
      <c r="DG174">
        <v>6.2476314222294362E-2</v>
      </c>
      <c r="DH174">
        <v>2.4968152866242068E-2</v>
      </c>
      <c r="DI174">
        <v>2.500621426795924E-2</v>
      </c>
      <c r="DJ174">
        <v>2.5026675720244428E-2</v>
      </c>
      <c r="DK174">
        <v>2.7301977855588199E-2</v>
      </c>
      <c r="DL174">
        <v>2.5010363410252767E-2</v>
      </c>
      <c r="DM174">
        <v>2.4984272490338827E-2</v>
      </c>
      <c r="DN174">
        <v>2.4989039894783065E-2</v>
      </c>
      <c r="DO174">
        <v>3.1907613344739003E-2</v>
      </c>
      <c r="DP174">
        <v>2.4993782641134051E-2</v>
      </c>
      <c r="DQ174">
        <v>2.4990901370860151E-2</v>
      </c>
      <c r="DR174">
        <v>2.5012822030220552E-2</v>
      </c>
      <c r="DU174">
        <v>4.9900000000000091</v>
      </c>
    </row>
    <row r="175" spans="1:125" x14ac:dyDescent="0.25">
      <c r="A175">
        <v>29</v>
      </c>
      <c r="B175" t="s">
        <v>207</v>
      </c>
      <c r="C175" t="s">
        <v>208</v>
      </c>
      <c r="D175">
        <v>29</v>
      </c>
      <c r="E175" t="s">
        <v>43</v>
      </c>
      <c r="N175">
        <v>54.38</v>
      </c>
      <c r="O175">
        <v>55.95</v>
      </c>
      <c r="P175">
        <v>58.54</v>
      </c>
      <c r="Q175">
        <v>60</v>
      </c>
      <c r="R175">
        <v>61.5</v>
      </c>
      <c r="S175">
        <v>63.04</v>
      </c>
      <c r="T175">
        <v>68.25</v>
      </c>
      <c r="U175">
        <v>69.959999999999994</v>
      </c>
      <c r="V175">
        <v>71.709999999999994</v>
      </c>
      <c r="W175">
        <v>73.5</v>
      </c>
      <c r="X175">
        <v>79.53</v>
      </c>
      <c r="Y175">
        <v>81.52</v>
      </c>
      <c r="Z175">
        <v>83.56</v>
      </c>
      <c r="AA175">
        <v>85.65</v>
      </c>
      <c r="AB175">
        <v>92.63</v>
      </c>
      <c r="AC175">
        <v>94.94</v>
      </c>
      <c r="AD175">
        <v>97.32</v>
      </c>
      <c r="AE175">
        <v>99.75</v>
      </c>
      <c r="AF175">
        <v>107.82</v>
      </c>
      <c r="AG175">
        <v>110.52</v>
      </c>
      <c r="AH175">
        <v>113.28</v>
      </c>
      <c r="AI175">
        <v>116.11</v>
      </c>
      <c r="AJ175">
        <v>125.45</v>
      </c>
      <c r="AK175">
        <v>128.59</v>
      </c>
      <c r="AL175">
        <v>131.80000000000001</v>
      </c>
      <c r="AM175">
        <v>135.1</v>
      </c>
      <c r="AN175">
        <v>145.9</v>
      </c>
      <c r="AO175">
        <v>149.54</v>
      </c>
      <c r="AP175">
        <v>153.28</v>
      </c>
      <c r="AQ175">
        <v>157.11000000000001</v>
      </c>
      <c r="AT175">
        <v>51.08</v>
      </c>
      <c r="AU175">
        <v>52.55</v>
      </c>
      <c r="AV175">
        <v>54.06</v>
      </c>
      <c r="AW175">
        <v>55.62</v>
      </c>
      <c r="AX175">
        <v>57.21</v>
      </c>
      <c r="AY175">
        <v>58.86</v>
      </c>
      <c r="AZ175">
        <v>60.56</v>
      </c>
      <c r="BA175">
        <v>62.31</v>
      </c>
      <c r="BB175">
        <v>64.099999999999994</v>
      </c>
      <c r="BC175">
        <v>65.95</v>
      </c>
      <c r="BD175">
        <v>68.61</v>
      </c>
      <c r="BE175">
        <v>70.59</v>
      </c>
      <c r="BF175">
        <v>72.62</v>
      </c>
      <c r="BG175">
        <v>74.709999999999994</v>
      </c>
      <c r="BH175">
        <v>79.599999999999994</v>
      </c>
      <c r="BI175">
        <v>81.900000000000006</v>
      </c>
      <c r="BJ175">
        <v>84.25</v>
      </c>
      <c r="BK175">
        <v>87.46</v>
      </c>
      <c r="BL175">
        <v>95.15</v>
      </c>
      <c r="BM175">
        <v>97.9</v>
      </c>
      <c r="BN175">
        <v>104.19</v>
      </c>
      <c r="BO175">
        <v>112.84</v>
      </c>
      <c r="BP175">
        <v>116.11</v>
      </c>
      <c r="BQ175">
        <v>125.45</v>
      </c>
      <c r="BR175">
        <v>128.59</v>
      </c>
      <c r="BS175">
        <v>131.80000000000001</v>
      </c>
      <c r="BT175">
        <v>135.1</v>
      </c>
      <c r="BU175">
        <v>143.82</v>
      </c>
      <c r="BV175">
        <v>149.54</v>
      </c>
      <c r="BW175">
        <v>153.28</v>
      </c>
      <c r="BX175">
        <v>157.11000000000001</v>
      </c>
      <c r="CC175">
        <v>67.013241723384567</v>
      </c>
      <c r="CD175">
        <v>68.514338337988363</v>
      </c>
      <c r="CE175">
        <v>70.049059516759314</v>
      </c>
      <c r="CF175">
        <v>71.618158449934697</v>
      </c>
      <c r="CG175">
        <v>73.222405199213227</v>
      </c>
      <c r="CJ175">
        <v>68.510000000000005</v>
      </c>
      <c r="CK175">
        <v>70.05</v>
      </c>
      <c r="CL175">
        <v>71.62</v>
      </c>
      <c r="CO175" t="s">
        <v>43</v>
      </c>
      <c r="CP175">
        <v>2.8870908422214053E-2</v>
      </c>
      <c r="CQ175">
        <v>4.6291331546023169E-2</v>
      </c>
      <c r="CR175">
        <v>2.4940211820977123E-2</v>
      </c>
      <c r="CS175">
        <v>2.5000000000000001E-2</v>
      </c>
      <c r="CT175">
        <v>2.504065040650405E-2</v>
      </c>
      <c r="CU175">
        <v>8.2645939086294432E-2</v>
      </c>
      <c r="CV175">
        <v>2.5054945054944964E-2</v>
      </c>
      <c r="CW175">
        <v>2.5014293882218413E-2</v>
      </c>
      <c r="CX175">
        <v>2.4961651094687023E-2</v>
      </c>
      <c r="CY175">
        <v>8.2040816326530625E-2</v>
      </c>
      <c r="CZ175">
        <v>2.5022004275116243E-2</v>
      </c>
      <c r="DA175">
        <v>2.5024533856722354E-2</v>
      </c>
      <c r="DB175">
        <v>2.501196744854001E-2</v>
      </c>
      <c r="DC175">
        <v>8.1494454173963685E-2</v>
      </c>
      <c r="DD175">
        <v>2.4937925078268405E-2</v>
      </c>
      <c r="DE175">
        <v>2.5068464293237787E-2</v>
      </c>
      <c r="DF175">
        <v>2.4969173859432869E-2</v>
      </c>
      <c r="DG175">
        <v>8.090225563909767E-2</v>
      </c>
      <c r="DH175">
        <v>2.5041736227045103E-2</v>
      </c>
      <c r="DI175">
        <v>2.4972855591748146E-2</v>
      </c>
      <c r="DJ175">
        <v>2.4982344632768345E-2</v>
      </c>
      <c r="DK175">
        <v>8.0440961157523069E-2</v>
      </c>
      <c r="DL175">
        <v>2.5029892387405345E-2</v>
      </c>
      <c r="DM175">
        <v>2.4963060891204664E-2</v>
      </c>
      <c r="DN175">
        <v>2.5037936267071188E-2</v>
      </c>
      <c r="DO175">
        <v>7.9940784603997131E-2</v>
      </c>
      <c r="DP175">
        <v>2.4948594928032804E-2</v>
      </c>
      <c r="DQ175">
        <v>2.5010030761000463E-2</v>
      </c>
      <c r="DR175">
        <v>2.498695198329862E-2</v>
      </c>
      <c r="DU175">
        <v>1.5100000000000051</v>
      </c>
    </row>
    <row r="176" spans="1:125" x14ac:dyDescent="0.25">
      <c r="A176">
        <v>29</v>
      </c>
      <c r="B176" t="s">
        <v>207</v>
      </c>
      <c r="C176" t="s">
        <v>208</v>
      </c>
      <c r="D176">
        <v>29</v>
      </c>
      <c r="E176" t="s">
        <v>201</v>
      </c>
      <c r="N176">
        <v>98.47</v>
      </c>
      <c r="O176">
        <v>101.3</v>
      </c>
      <c r="P176">
        <v>108.53</v>
      </c>
      <c r="Q176">
        <v>111.24</v>
      </c>
      <c r="R176">
        <v>114.02</v>
      </c>
      <c r="S176">
        <v>116.87</v>
      </c>
      <c r="T176">
        <v>124.72</v>
      </c>
      <c r="U176">
        <v>127.83</v>
      </c>
      <c r="V176">
        <v>131.03</v>
      </c>
      <c r="W176">
        <v>134.31</v>
      </c>
      <c r="X176">
        <v>151.96</v>
      </c>
      <c r="Y176">
        <v>155.76</v>
      </c>
      <c r="Z176">
        <v>159.65</v>
      </c>
      <c r="AA176">
        <v>163.65</v>
      </c>
      <c r="AB176">
        <v>181.24</v>
      </c>
      <c r="AC176">
        <v>185.78</v>
      </c>
      <c r="AD176">
        <v>190.42</v>
      </c>
      <c r="AE176">
        <v>195.18</v>
      </c>
      <c r="AF176">
        <v>207.35</v>
      </c>
      <c r="AG176">
        <v>212.53</v>
      </c>
      <c r="AH176">
        <v>217.84</v>
      </c>
      <c r="AI176">
        <v>223.29</v>
      </c>
      <c r="AJ176">
        <v>228.76</v>
      </c>
      <c r="AK176">
        <v>234.48</v>
      </c>
      <c r="AL176">
        <v>240.34</v>
      </c>
      <c r="AM176">
        <v>246.35</v>
      </c>
      <c r="AN176">
        <v>254.37</v>
      </c>
      <c r="AO176">
        <v>260.73</v>
      </c>
      <c r="AP176">
        <v>267.25</v>
      </c>
      <c r="AQ176">
        <v>273.93</v>
      </c>
      <c r="AT176">
        <v>74.91</v>
      </c>
      <c r="AU176">
        <v>79.819999999999993</v>
      </c>
      <c r="AV176">
        <v>84.96</v>
      </c>
      <c r="AW176">
        <v>90.32</v>
      </c>
      <c r="AX176">
        <v>95.92</v>
      </c>
      <c r="AY176">
        <v>101.77</v>
      </c>
      <c r="AZ176">
        <v>107.88</v>
      </c>
      <c r="BA176">
        <v>114.25</v>
      </c>
      <c r="BB176">
        <v>120.9</v>
      </c>
      <c r="BC176">
        <v>127.84</v>
      </c>
      <c r="BD176">
        <v>134.31</v>
      </c>
      <c r="BE176">
        <v>141.83000000000001</v>
      </c>
      <c r="BF176">
        <v>149.68</v>
      </c>
      <c r="BG176">
        <v>157.86000000000001</v>
      </c>
      <c r="BH176">
        <v>163.65</v>
      </c>
      <c r="BI176">
        <v>172.46</v>
      </c>
      <c r="BJ176">
        <v>181.64</v>
      </c>
      <c r="BK176">
        <v>190.42</v>
      </c>
      <c r="BL176">
        <v>195.18</v>
      </c>
      <c r="BM176">
        <v>205.38</v>
      </c>
      <c r="BN176">
        <v>212.53</v>
      </c>
      <c r="BO176">
        <v>217.84</v>
      </c>
      <c r="BP176">
        <v>223.29</v>
      </c>
      <c r="BQ176">
        <v>228.76</v>
      </c>
      <c r="BR176">
        <v>234.48</v>
      </c>
      <c r="BS176">
        <v>240.34</v>
      </c>
      <c r="BT176">
        <v>246.35</v>
      </c>
      <c r="BU176">
        <v>254.37</v>
      </c>
      <c r="BV176">
        <v>260.73</v>
      </c>
      <c r="BW176">
        <v>267.25</v>
      </c>
      <c r="BX176">
        <v>273.93</v>
      </c>
      <c r="CC176">
        <v>61.481966224795912</v>
      </c>
      <c r="CD176">
        <v>62.859162268231337</v>
      </c>
      <c r="CE176">
        <v>64.267207503039714</v>
      </c>
      <c r="CF176">
        <v>65.706792951107786</v>
      </c>
      <c r="CG176">
        <v>67.178625113212604</v>
      </c>
      <c r="CJ176">
        <v>61.636962585600003</v>
      </c>
      <c r="CK176">
        <v>64.27000000000001</v>
      </c>
      <c r="CL176">
        <v>65.709999999999994</v>
      </c>
      <c r="CO176" t="s">
        <v>201</v>
      </c>
      <c r="CP176">
        <v>2.8739717680511815E-2</v>
      </c>
      <c r="CQ176">
        <v>7.1372161895360359E-2</v>
      </c>
      <c r="CR176">
        <v>2.4970054362848923E-2</v>
      </c>
      <c r="CS176">
        <v>2.4991010427903644E-2</v>
      </c>
      <c r="CT176">
        <v>2.4995614804420353E-2</v>
      </c>
      <c r="CU176">
        <v>6.7168648926157218E-2</v>
      </c>
      <c r="CV176">
        <v>2.4935856318152656E-2</v>
      </c>
      <c r="CW176">
        <v>2.5033247281545826E-2</v>
      </c>
      <c r="CX176">
        <v>2.5032435320155699E-2</v>
      </c>
      <c r="CY176">
        <v>0.13141240413967692</v>
      </c>
      <c r="CZ176">
        <v>2.5006580679125971E-2</v>
      </c>
      <c r="DA176">
        <v>2.4974319465844986E-2</v>
      </c>
      <c r="DB176">
        <v>2.505480739116818E-2</v>
      </c>
      <c r="DC176">
        <v>0.10748548732050109</v>
      </c>
      <c r="DD176">
        <v>2.5049657912160624E-2</v>
      </c>
      <c r="DE176">
        <v>2.4975777801700863E-2</v>
      </c>
      <c r="DF176">
        <v>2.4997374225396597E-2</v>
      </c>
      <c r="DG176">
        <v>6.2352700071728592E-2</v>
      </c>
      <c r="DH176">
        <v>2.4981914637087085E-2</v>
      </c>
      <c r="DI176">
        <v>2.4984708041217722E-2</v>
      </c>
      <c r="DJ176">
        <v>2.5018362100624258E-2</v>
      </c>
      <c r="DK176">
        <v>2.4497290519055932E-2</v>
      </c>
      <c r="DL176">
        <v>2.5004371393600275E-2</v>
      </c>
      <c r="DM176">
        <v>2.4991470487888152E-2</v>
      </c>
      <c r="DN176">
        <v>2.5006241158358953E-2</v>
      </c>
      <c r="DO176">
        <v>3.2555307489344473E-2</v>
      </c>
      <c r="DP176">
        <v>2.5002948460903462E-2</v>
      </c>
      <c r="DQ176">
        <v>2.5006711924212714E-2</v>
      </c>
      <c r="DR176">
        <v>2.4995322731524813E-2</v>
      </c>
      <c r="DU176">
        <v>5.1400000000000006</v>
      </c>
    </row>
    <row r="177" spans="1:125" x14ac:dyDescent="0.25">
      <c r="A177">
        <v>29</v>
      </c>
      <c r="B177" t="s">
        <v>207</v>
      </c>
      <c r="C177" t="s">
        <v>208</v>
      </c>
      <c r="D177">
        <v>29</v>
      </c>
      <c r="E177" t="s">
        <v>202</v>
      </c>
      <c r="N177">
        <v>55.61</v>
      </c>
      <c r="O177">
        <v>57.22</v>
      </c>
      <c r="P177">
        <v>59.83</v>
      </c>
      <c r="Q177">
        <v>61.33</v>
      </c>
      <c r="R177">
        <v>62.86</v>
      </c>
      <c r="S177">
        <v>64.430000000000007</v>
      </c>
      <c r="T177">
        <v>69.67</v>
      </c>
      <c r="U177">
        <v>71.42</v>
      </c>
      <c r="V177">
        <v>73.2</v>
      </c>
      <c r="W177">
        <v>75.03</v>
      </c>
      <c r="X177">
        <v>81.09</v>
      </c>
      <c r="Y177">
        <v>83.12</v>
      </c>
      <c r="Z177">
        <v>85.2</v>
      </c>
      <c r="AA177">
        <v>87.33</v>
      </c>
      <c r="AB177">
        <v>94.34</v>
      </c>
      <c r="AC177">
        <v>96.7</v>
      </c>
      <c r="AD177">
        <v>99.12</v>
      </c>
      <c r="AE177">
        <v>101.6</v>
      </c>
      <c r="AF177">
        <v>109.7</v>
      </c>
      <c r="AG177">
        <v>112.45</v>
      </c>
      <c r="AH177">
        <v>115.26</v>
      </c>
      <c r="AI177">
        <v>118.14</v>
      </c>
      <c r="AJ177">
        <v>127.52</v>
      </c>
      <c r="AK177">
        <v>130.71</v>
      </c>
      <c r="AL177">
        <v>133.97</v>
      </c>
      <c r="AM177">
        <v>137.33000000000001</v>
      </c>
      <c r="AN177">
        <v>148.16999999999999</v>
      </c>
      <c r="AO177">
        <v>151.87</v>
      </c>
      <c r="AP177">
        <v>155.66999999999999</v>
      </c>
      <c r="AQ177">
        <v>159.56</v>
      </c>
      <c r="AT177">
        <v>52.28</v>
      </c>
      <c r="AU177">
        <v>53.78</v>
      </c>
      <c r="AV177">
        <v>55.32</v>
      </c>
      <c r="AW177">
        <v>56.91</v>
      </c>
      <c r="AX177">
        <v>58.54</v>
      </c>
      <c r="AY177">
        <v>60.22</v>
      </c>
      <c r="AZ177">
        <v>61.95</v>
      </c>
      <c r="BA177">
        <v>63.73</v>
      </c>
      <c r="BB177">
        <v>65.56</v>
      </c>
      <c r="BC177">
        <v>67.44</v>
      </c>
      <c r="BD177">
        <v>70.14</v>
      </c>
      <c r="BE177">
        <v>72.150000000000006</v>
      </c>
      <c r="BF177">
        <v>74.22</v>
      </c>
      <c r="BG177">
        <v>76.349999999999994</v>
      </c>
      <c r="BH177">
        <v>81.28</v>
      </c>
      <c r="BI177">
        <v>83.61</v>
      </c>
      <c r="BJ177">
        <v>86.01</v>
      </c>
      <c r="BK177">
        <v>89.26</v>
      </c>
      <c r="BL177">
        <v>97</v>
      </c>
      <c r="BM177">
        <v>99.78</v>
      </c>
      <c r="BN177">
        <v>106.12</v>
      </c>
      <c r="BO177">
        <v>114.82</v>
      </c>
      <c r="BP177">
        <v>118.14</v>
      </c>
      <c r="BQ177">
        <v>127.52</v>
      </c>
      <c r="BR177">
        <v>130.71</v>
      </c>
      <c r="BS177">
        <v>133.97</v>
      </c>
      <c r="BT177">
        <v>137.33000000000001</v>
      </c>
      <c r="BU177">
        <v>146.09</v>
      </c>
      <c r="BV177">
        <v>151.87</v>
      </c>
      <c r="BW177">
        <v>155.66999999999999</v>
      </c>
      <c r="BX177">
        <v>159.56</v>
      </c>
      <c r="BZ177">
        <v>0.29710592346584708</v>
      </c>
      <c r="CC177">
        <v>67.874486768845301</v>
      </c>
      <c r="CD177">
        <v>69.394875272467416</v>
      </c>
      <c r="CE177">
        <v>70.949320478570698</v>
      </c>
      <c r="CF177">
        <v>72.538585257290663</v>
      </c>
      <c r="CG177">
        <v>74.163449567053974</v>
      </c>
      <c r="CJ177">
        <v>69.390287999999998</v>
      </c>
      <c r="CK177">
        <v>70.95</v>
      </c>
      <c r="CL177">
        <v>72.540000000000006</v>
      </c>
      <c r="CO177" t="s">
        <v>202</v>
      </c>
      <c r="CP177">
        <v>2.8951627405142951E-2</v>
      </c>
      <c r="CQ177">
        <v>4.5613421880461365E-2</v>
      </c>
      <c r="CR177">
        <v>2.5071034598027744E-2</v>
      </c>
      <c r="CS177">
        <v>2.494700798956467E-2</v>
      </c>
      <c r="CT177">
        <v>2.4976137448297922E-2</v>
      </c>
      <c r="CU177">
        <v>8.1328573645817082E-2</v>
      </c>
      <c r="CV177">
        <v>2.5118415386823596E-2</v>
      </c>
      <c r="CW177">
        <v>2.4922990758891081E-2</v>
      </c>
      <c r="CX177">
        <v>2.4999999999999977E-2</v>
      </c>
      <c r="CY177">
        <v>8.0767692922830897E-2</v>
      </c>
      <c r="CZ177">
        <v>2.5033912936243692E-2</v>
      </c>
      <c r="DA177">
        <v>2.5024061597690064E-2</v>
      </c>
      <c r="DB177">
        <v>2.4999999999999946E-2</v>
      </c>
      <c r="DC177">
        <v>8.0270239322111595E-2</v>
      </c>
      <c r="DD177">
        <v>2.5015899936400247E-2</v>
      </c>
      <c r="DE177">
        <v>2.5025853154084815E-2</v>
      </c>
      <c r="DF177">
        <v>2.5020177562550341E-2</v>
      </c>
      <c r="DG177">
        <v>7.9724409448818992E-2</v>
      </c>
      <c r="DH177">
        <v>2.5068368277119415E-2</v>
      </c>
      <c r="DI177">
        <v>2.4988883948421539E-2</v>
      </c>
      <c r="DJ177">
        <v>2.4986985944820364E-2</v>
      </c>
      <c r="DK177">
        <v>7.9397325207381034E-2</v>
      </c>
      <c r="DL177">
        <v>2.5015683814303732E-2</v>
      </c>
      <c r="DM177">
        <v>2.4940708438527966E-2</v>
      </c>
      <c r="DN177">
        <v>2.5080241845189324E-2</v>
      </c>
      <c r="DO177">
        <v>7.8933954707638351E-2</v>
      </c>
      <c r="DP177">
        <v>2.4971316730782327E-2</v>
      </c>
      <c r="DQ177">
        <v>2.5021399881477467E-2</v>
      </c>
      <c r="DR177">
        <v>2.4988758270700937E-2</v>
      </c>
      <c r="DU177">
        <v>1.5399999999999991</v>
      </c>
    </row>
    <row r="178" spans="1:125" x14ac:dyDescent="0.25">
      <c r="A178">
        <v>30</v>
      </c>
      <c r="C178" t="s">
        <v>209</v>
      </c>
      <c r="D178" t="s">
        <v>210</v>
      </c>
      <c r="E178" t="s">
        <v>211</v>
      </c>
      <c r="CG178" t="s">
        <v>289</v>
      </c>
      <c r="CO178" t="s">
        <v>211</v>
      </c>
      <c r="DU178">
        <v>0</v>
      </c>
    </row>
    <row r="179" spans="1:125" x14ac:dyDescent="0.25">
      <c r="A179">
        <v>30</v>
      </c>
      <c r="B179" t="s">
        <v>211</v>
      </c>
      <c r="C179" t="s">
        <v>209</v>
      </c>
      <c r="D179" t="s">
        <v>210</v>
      </c>
      <c r="E179" t="s">
        <v>38</v>
      </c>
      <c r="F179" t="s">
        <v>128</v>
      </c>
      <c r="N179">
        <v>2.64</v>
      </c>
      <c r="O179">
        <v>2.71</v>
      </c>
      <c r="P179">
        <v>3.05</v>
      </c>
      <c r="Q179">
        <v>3.13</v>
      </c>
      <c r="R179">
        <v>3.21</v>
      </c>
      <c r="S179">
        <v>3.29</v>
      </c>
      <c r="T179">
        <v>3.5</v>
      </c>
      <c r="U179">
        <v>3.59</v>
      </c>
      <c r="V179">
        <v>3.68</v>
      </c>
      <c r="W179">
        <v>3.77</v>
      </c>
      <c r="X179">
        <v>4.16</v>
      </c>
      <c r="Y179">
        <v>4.26</v>
      </c>
      <c r="Z179">
        <v>4.37</v>
      </c>
      <c r="AA179">
        <v>4.4800000000000004</v>
      </c>
      <c r="AB179">
        <v>4.66</v>
      </c>
      <c r="AC179">
        <v>4.78</v>
      </c>
      <c r="AD179">
        <v>4.8899999999999997</v>
      </c>
      <c r="AE179">
        <v>5.0199999999999996</v>
      </c>
      <c r="AF179">
        <v>4.93</v>
      </c>
      <c r="AG179">
        <v>5.0599999999999996</v>
      </c>
      <c r="AH179">
        <v>5.18</v>
      </c>
      <c r="AI179">
        <v>5.31</v>
      </c>
      <c r="AJ179">
        <v>5.48</v>
      </c>
      <c r="AK179">
        <v>5.62</v>
      </c>
      <c r="AL179">
        <v>5.76</v>
      </c>
      <c r="AM179">
        <v>5.91</v>
      </c>
      <c r="AN179">
        <v>5.93</v>
      </c>
      <c r="AO179">
        <v>6.08</v>
      </c>
      <c r="AP179">
        <v>6.23</v>
      </c>
      <c r="AQ179">
        <v>6.38</v>
      </c>
      <c r="AT179">
        <v>3.21</v>
      </c>
      <c r="AU179">
        <v>2.64</v>
      </c>
      <c r="AV179">
        <v>2.71</v>
      </c>
      <c r="AW179">
        <v>3.05</v>
      </c>
      <c r="AX179">
        <v>3.13</v>
      </c>
      <c r="AY179">
        <v>3.21</v>
      </c>
      <c r="AZ179">
        <v>3.29</v>
      </c>
      <c r="BA179">
        <v>3.5</v>
      </c>
      <c r="BB179">
        <v>3.59</v>
      </c>
      <c r="BC179">
        <v>3.68</v>
      </c>
      <c r="BD179">
        <v>3.77</v>
      </c>
      <c r="BE179">
        <v>4.16</v>
      </c>
      <c r="BF179">
        <v>4.26</v>
      </c>
      <c r="BG179">
        <v>4.37</v>
      </c>
      <c r="BH179">
        <v>4.4800000000000004</v>
      </c>
      <c r="BI179">
        <v>4.66</v>
      </c>
      <c r="BJ179">
        <v>4.78</v>
      </c>
      <c r="BK179">
        <v>4.8899999999999997</v>
      </c>
      <c r="BL179">
        <v>5.0199999999999996</v>
      </c>
      <c r="BM179">
        <v>4.93</v>
      </c>
      <c r="BN179">
        <v>5.0599999999999996</v>
      </c>
      <c r="BO179">
        <v>5.18</v>
      </c>
      <c r="BP179">
        <v>5.31</v>
      </c>
      <c r="BQ179">
        <v>5.48</v>
      </c>
      <c r="BR179">
        <v>5.62</v>
      </c>
      <c r="BS179">
        <v>5.76</v>
      </c>
      <c r="BT179">
        <v>5.91</v>
      </c>
      <c r="BU179">
        <v>5.93</v>
      </c>
      <c r="BV179">
        <v>6.08</v>
      </c>
      <c r="BW179">
        <v>6.23</v>
      </c>
      <c r="BX179">
        <v>6.38</v>
      </c>
      <c r="CA179" t="s">
        <v>290</v>
      </c>
      <c r="CC179">
        <v>5.5211096251517597</v>
      </c>
      <c r="CD179">
        <v>5.6447824807551576</v>
      </c>
      <c r="CE179">
        <v>5.7712256083240741</v>
      </c>
      <c r="CF179">
        <v>5.9005010619505311</v>
      </c>
      <c r="CG179">
        <v>6.0326722857382231</v>
      </c>
      <c r="CJ179">
        <v>5.6447824807551576</v>
      </c>
      <c r="CK179">
        <v>5.77</v>
      </c>
      <c r="CL179">
        <v>5.9</v>
      </c>
      <c r="CO179" t="s">
        <v>38</v>
      </c>
      <c r="CP179">
        <v>2.6515151515151453E-2</v>
      </c>
      <c r="CQ179">
        <v>0.12546125461254606</v>
      </c>
      <c r="CR179">
        <v>2.6229508196721336E-2</v>
      </c>
      <c r="CS179">
        <v>2.5559105431309927E-2</v>
      </c>
      <c r="CT179">
        <v>2.4922118380062329E-2</v>
      </c>
      <c r="CU179">
        <v>6.3829787234042548E-2</v>
      </c>
      <c r="CV179">
        <v>2.5714285714285672E-2</v>
      </c>
      <c r="CW179">
        <v>2.5069637883008443E-2</v>
      </c>
      <c r="CX179">
        <v>2.4456521739130394E-2</v>
      </c>
      <c r="CY179">
        <v>0.10344827586206899</v>
      </c>
      <c r="CZ179">
        <v>2.4038461538461453E-2</v>
      </c>
      <c r="DA179">
        <v>2.5821596244131533E-2</v>
      </c>
      <c r="DB179">
        <v>2.5171624713958882E-2</v>
      </c>
      <c r="DC179">
        <v>4.0178571428571362E-2</v>
      </c>
      <c r="DD179">
        <v>2.5751072961373411E-2</v>
      </c>
      <c r="DE179">
        <v>2.301255230125511E-2</v>
      </c>
      <c r="DF179">
        <v>2.6584867075664601E-2</v>
      </c>
      <c r="DG179">
        <v>-1.7928286852589615E-2</v>
      </c>
      <c r="DH179">
        <v>2.636916835699795E-2</v>
      </c>
      <c r="DI179">
        <v>2.3715415019762869E-2</v>
      </c>
      <c r="DJ179">
        <v>2.5096525096525078E-2</v>
      </c>
      <c r="DK179">
        <v>3.2015065913371152E-2</v>
      </c>
      <c r="DL179">
        <v>2.5547445255474394E-2</v>
      </c>
      <c r="DM179">
        <v>2.4911032028469695E-2</v>
      </c>
      <c r="DN179">
        <v>2.604166666666673E-2</v>
      </c>
      <c r="DO179">
        <v>3.3840947546530582E-3</v>
      </c>
      <c r="DP179">
        <v>2.5295109612141715E-2</v>
      </c>
      <c r="DQ179">
        <v>2.4671052631579007E-2</v>
      </c>
      <c r="DR179">
        <v>2.4077046548956572E-2</v>
      </c>
      <c r="DU179">
        <v>6.999999999999984E-2</v>
      </c>
    </row>
    <row r="180" spans="1:125" x14ac:dyDescent="0.25">
      <c r="A180">
        <v>30</v>
      </c>
      <c r="B180" t="s">
        <v>211</v>
      </c>
      <c r="C180" t="s">
        <v>209</v>
      </c>
      <c r="D180" t="s">
        <v>210</v>
      </c>
      <c r="E180" t="s">
        <v>40</v>
      </c>
      <c r="N180">
        <v>0.63</v>
      </c>
      <c r="O180">
        <v>0.64</v>
      </c>
      <c r="P180">
        <v>0.66</v>
      </c>
      <c r="Q180">
        <v>0.67</v>
      </c>
      <c r="R180">
        <v>0.69</v>
      </c>
      <c r="S180">
        <v>0.71</v>
      </c>
      <c r="T180">
        <v>0.72</v>
      </c>
      <c r="U180">
        <v>0.74</v>
      </c>
      <c r="V180">
        <v>0.76</v>
      </c>
      <c r="W180">
        <v>0.78</v>
      </c>
      <c r="X180">
        <v>0.79</v>
      </c>
      <c r="Y180">
        <v>0.81</v>
      </c>
      <c r="Z180">
        <v>0.83</v>
      </c>
      <c r="AA180">
        <v>0.86</v>
      </c>
      <c r="AB180">
        <v>0.87</v>
      </c>
      <c r="AC180">
        <v>0.89</v>
      </c>
      <c r="AD180">
        <v>0.92</v>
      </c>
      <c r="AE180">
        <v>0.94</v>
      </c>
      <c r="AF180">
        <v>0.96</v>
      </c>
      <c r="AG180">
        <v>0.98</v>
      </c>
      <c r="AH180">
        <v>1.01</v>
      </c>
      <c r="AI180">
        <v>1.03</v>
      </c>
      <c r="AJ180">
        <v>1.05</v>
      </c>
      <c r="AK180">
        <v>1.08</v>
      </c>
      <c r="AL180">
        <v>1.1100000000000001</v>
      </c>
      <c r="AM180">
        <v>1.1299999999999999</v>
      </c>
      <c r="AN180">
        <v>1.1599999999999999</v>
      </c>
      <c r="AO180">
        <v>1.18</v>
      </c>
      <c r="AP180">
        <v>1.21</v>
      </c>
      <c r="AQ180">
        <v>1.24</v>
      </c>
      <c r="AT180">
        <v>0.61</v>
      </c>
      <c r="AU180">
        <v>0.63</v>
      </c>
      <c r="AV180">
        <v>0.64</v>
      </c>
      <c r="AW180">
        <v>0.66</v>
      </c>
      <c r="AX180">
        <v>0.67</v>
      </c>
      <c r="AY180">
        <v>0.69</v>
      </c>
      <c r="AZ180">
        <v>0.71</v>
      </c>
      <c r="BA180">
        <v>0.72</v>
      </c>
      <c r="BB180">
        <v>0.74</v>
      </c>
      <c r="BC180">
        <v>0.76</v>
      </c>
      <c r="BD180">
        <v>0.78</v>
      </c>
      <c r="BE180">
        <v>0.79</v>
      </c>
      <c r="BF180">
        <v>0.81</v>
      </c>
      <c r="BG180">
        <v>0.83</v>
      </c>
      <c r="BH180">
        <v>0.86</v>
      </c>
      <c r="BI180">
        <v>0.87</v>
      </c>
      <c r="BJ180">
        <v>0.89</v>
      </c>
      <c r="BK180">
        <v>0.92</v>
      </c>
      <c r="BL180">
        <v>0.94</v>
      </c>
      <c r="BM180">
        <v>0.96</v>
      </c>
      <c r="BN180">
        <v>0.98</v>
      </c>
      <c r="BO180">
        <v>1.01</v>
      </c>
      <c r="BP180">
        <v>1.03</v>
      </c>
      <c r="BQ180">
        <v>1.05</v>
      </c>
      <c r="BR180">
        <v>1.08</v>
      </c>
      <c r="BS180">
        <v>1.1100000000000001</v>
      </c>
      <c r="BT180">
        <v>1.1299999999999999</v>
      </c>
      <c r="BU180">
        <v>1.1599999999999999</v>
      </c>
      <c r="BV180">
        <v>1.18</v>
      </c>
      <c r="BW180">
        <v>1.21</v>
      </c>
      <c r="BX180">
        <v>1.24</v>
      </c>
      <c r="CC180">
        <v>0.640485046551868</v>
      </c>
      <c r="CD180">
        <v>0.65483191159462983</v>
      </c>
      <c r="CE180">
        <v>0.66950014641434941</v>
      </c>
      <c r="CF180">
        <v>0.68449694969403085</v>
      </c>
      <c r="CG180">
        <v>0.69982968136717716</v>
      </c>
      <c r="CJ180">
        <v>0.65483191159462983</v>
      </c>
      <c r="CK180">
        <v>0.67</v>
      </c>
      <c r="CL180">
        <v>0.68</v>
      </c>
      <c r="CO180" t="s">
        <v>40</v>
      </c>
      <c r="CP180">
        <v>1.5873015873015886E-2</v>
      </c>
      <c r="CQ180">
        <v>3.1250000000000028E-2</v>
      </c>
      <c r="CR180">
        <v>1.5151515151515164E-2</v>
      </c>
      <c r="CS180">
        <v>2.9850746268656577E-2</v>
      </c>
      <c r="CT180">
        <v>2.898550724637684E-2</v>
      </c>
      <c r="CU180">
        <v>1.4084507042253534E-2</v>
      </c>
      <c r="CV180">
        <v>2.7777777777777804E-2</v>
      </c>
      <c r="CW180">
        <v>2.7027027027027053E-2</v>
      </c>
      <c r="CX180">
        <v>2.6315789473684233E-2</v>
      </c>
      <c r="CY180">
        <v>1.2820512820512832E-2</v>
      </c>
      <c r="CZ180">
        <v>2.5316455696202552E-2</v>
      </c>
      <c r="DA180">
        <v>2.4691358024691242E-2</v>
      </c>
      <c r="DB180">
        <v>3.6144578313253045E-2</v>
      </c>
      <c r="DC180">
        <v>1.1627906976744196E-2</v>
      </c>
      <c r="DD180">
        <v>2.2988505747126457E-2</v>
      </c>
      <c r="DE180">
        <v>3.3707865168539353E-2</v>
      </c>
      <c r="DF180">
        <v>2.1739130434782507E-2</v>
      </c>
      <c r="DG180">
        <v>2.1276595744680871E-2</v>
      </c>
      <c r="DH180">
        <v>2.0833333333333353E-2</v>
      </c>
      <c r="DI180">
        <v>3.0612244897959211E-2</v>
      </c>
      <c r="DJ180">
        <v>1.980198019801982E-2</v>
      </c>
      <c r="DK180">
        <v>1.9417475728155355E-2</v>
      </c>
      <c r="DL180">
        <v>2.8571428571428595E-2</v>
      </c>
      <c r="DM180">
        <v>2.7777777777777801E-2</v>
      </c>
      <c r="DN180">
        <v>1.8018018018017834E-2</v>
      </c>
      <c r="DO180">
        <v>2.6548672566371709E-2</v>
      </c>
      <c r="DP180">
        <v>1.7241379310344845E-2</v>
      </c>
      <c r="DQ180">
        <v>2.5423728813559344E-2</v>
      </c>
      <c r="DR180">
        <v>2.4793388429752088E-2</v>
      </c>
      <c r="DU180">
        <v>1.0000000000000009E-2</v>
      </c>
    </row>
    <row r="181" spans="1:125" x14ac:dyDescent="0.25">
      <c r="A181">
        <v>30</v>
      </c>
      <c r="B181" t="s">
        <v>211</v>
      </c>
      <c r="C181" t="s">
        <v>209</v>
      </c>
      <c r="D181" t="s">
        <v>210</v>
      </c>
      <c r="E181" t="s">
        <v>42</v>
      </c>
      <c r="N181">
        <v>72.84</v>
      </c>
      <c r="O181">
        <v>74.930000000000007</v>
      </c>
      <c r="P181">
        <v>79.3</v>
      </c>
      <c r="Q181">
        <v>81.290000000000006</v>
      </c>
      <c r="R181">
        <v>83.32</v>
      </c>
      <c r="S181">
        <v>85.4</v>
      </c>
      <c r="T181">
        <v>89.57</v>
      </c>
      <c r="U181">
        <v>91.8</v>
      </c>
      <c r="V181">
        <v>94.1</v>
      </c>
      <c r="W181">
        <v>96.45</v>
      </c>
      <c r="X181">
        <v>101.5</v>
      </c>
      <c r="Y181">
        <v>104.04</v>
      </c>
      <c r="Z181">
        <v>106.64</v>
      </c>
      <c r="AA181">
        <v>109.3</v>
      </c>
      <c r="AB181">
        <v>113.7</v>
      </c>
      <c r="AC181">
        <v>116.54</v>
      </c>
      <c r="AD181">
        <v>119.45</v>
      </c>
      <c r="AE181">
        <v>122.44</v>
      </c>
      <c r="AF181">
        <v>123.73</v>
      </c>
      <c r="AG181">
        <v>126.83</v>
      </c>
      <c r="AH181">
        <v>130</v>
      </c>
      <c r="AI181">
        <v>133.25</v>
      </c>
      <c r="AJ181">
        <v>137.08000000000001</v>
      </c>
      <c r="AK181">
        <v>140.5</v>
      </c>
      <c r="AL181">
        <v>144.02000000000001</v>
      </c>
      <c r="AM181">
        <v>147.62</v>
      </c>
      <c r="AN181">
        <v>150.6</v>
      </c>
      <c r="AO181">
        <v>154.36000000000001</v>
      </c>
      <c r="AP181">
        <v>158.22</v>
      </c>
      <c r="AQ181">
        <v>162.16999999999999</v>
      </c>
      <c r="AT181">
        <v>69.400000000000006</v>
      </c>
      <c r="AU181">
        <v>72.84</v>
      </c>
      <c r="AV181">
        <v>74.930000000000007</v>
      </c>
      <c r="AW181">
        <v>79.3</v>
      </c>
      <c r="AX181">
        <v>81.290000000000006</v>
      </c>
      <c r="AY181">
        <v>83.32</v>
      </c>
      <c r="AZ181">
        <v>85.4</v>
      </c>
      <c r="BA181">
        <v>89.57</v>
      </c>
      <c r="BB181">
        <v>91.8</v>
      </c>
      <c r="BC181">
        <v>94.1</v>
      </c>
      <c r="BD181">
        <v>96.45</v>
      </c>
      <c r="BE181">
        <v>101.5</v>
      </c>
      <c r="BF181">
        <v>104.04</v>
      </c>
      <c r="BG181">
        <v>106.64</v>
      </c>
      <c r="BH181">
        <v>109.3</v>
      </c>
      <c r="BI181">
        <v>113.7</v>
      </c>
      <c r="BJ181">
        <v>116.54</v>
      </c>
      <c r="BK181">
        <v>119.45</v>
      </c>
      <c r="BL181">
        <v>122.44</v>
      </c>
      <c r="BM181">
        <v>123.73</v>
      </c>
      <c r="BN181">
        <v>126.83</v>
      </c>
      <c r="BO181">
        <v>130</v>
      </c>
      <c r="BP181">
        <v>133.25</v>
      </c>
      <c r="BQ181">
        <v>137.08000000000001</v>
      </c>
      <c r="BR181">
        <v>140.5</v>
      </c>
      <c r="BS181">
        <v>144.02000000000001</v>
      </c>
      <c r="BT181">
        <v>147.62</v>
      </c>
      <c r="BU181">
        <v>150.6</v>
      </c>
      <c r="BV181">
        <v>154.36000000000001</v>
      </c>
      <c r="BW181">
        <v>158.22</v>
      </c>
      <c r="BX181">
        <v>162.16999999999999</v>
      </c>
      <c r="CC181">
        <v>53.587753374624391</v>
      </c>
      <c r="CD181">
        <v>54.904367692365007</v>
      </c>
      <c r="CE181">
        <v>56.25047417082299</v>
      </c>
      <c r="CF181">
        <v>57.626733434398453</v>
      </c>
      <c r="CG181">
        <v>58.917572263328978</v>
      </c>
      <c r="CJ181">
        <v>54.91</v>
      </c>
      <c r="CK181">
        <v>56.25</v>
      </c>
      <c r="CL181">
        <v>57.63</v>
      </c>
      <c r="CO181" t="s">
        <v>42</v>
      </c>
      <c r="CP181">
        <v>2.8693025809994555E-2</v>
      </c>
      <c r="CQ181">
        <v>5.8321099693046712E-2</v>
      </c>
      <c r="CR181">
        <v>2.5094577553594063E-2</v>
      </c>
      <c r="CS181">
        <v>2.4972321318735228E-2</v>
      </c>
      <c r="CT181">
        <v>2.4963994239078406E-2</v>
      </c>
      <c r="CU181">
        <v>4.8829039812646219E-2</v>
      </c>
      <c r="CV181">
        <v>2.4896728815451647E-2</v>
      </c>
      <c r="CW181">
        <v>2.5054466230936788E-2</v>
      </c>
      <c r="CX181">
        <v>2.4973432518597329E-2</v>
      </c>
      <c r="CY181">
        <v>5.2358735095904579E-2</v>
      </c>
      <c r="CZ181">
        <v>2.5024630541871984E-2</v>
      </c>
      <c r="DA181">
        <v>2.4990388312187563E-2</v>
      </c>
      <c r="DB181">
        <v>2.4943735933983465E-2</v>
      </c>
      <c r="DC181">
        <v>4.0256175663312035E-2</v>
      </c>
      <c r="DD181">
        <v>2.4978012313104692E-2</v>
      </c>
      <c r="DE181">
        <v>2.4969967393169697E-2</v>
      </c>
      <c r="DF181">
        <v>2.5031393888656297E-2</v>
      </c>
      <c r="DG181">
        <v>1.0535772623325761E-2</v>
      </c>
      <c r="DH181">
        <v>2.5054554271397352E-2</v>
      </c>
      <c r="DI181">
        <v>2.4994086572577481E-2</v>
      </c>
      <c r="DJ181">
        <v>2.5000000000000001E-2</v>
      </c>
      <c r="DK181">
        <v>2.8742964352720543E-2</v>
      </c>
      <c r="DL181">
        <v>2.4948934928508807E-2</v>
      </c>
      <c r="DM181">
        <v>2.5053380782918223E-2</v>
      </c>
      <c r="DN181">
        <v>2.4996528259963853E-2</v>
      </c>
      <c r="DO181">
        <v>2.0186966535699701E-2</v>
      </c>
      <c r="DP181">
        <v>2.4966799468791628E-2</v>
      </c>
      <c r="DQ181">
        <v>2.5006478362269921E-2</v>
      </c>
      <c r="DR181">
        <v>2.496523827581841E-2</v>
      </c>
      <c r="DU181">
        <v>2.0900000000000034</v>
      </c>
    </row>
    <row r="182" spans="1:125" x14ac:dyDescent="0.25">
      <c r="A182">
        <v>30</v>
      </c>
      <c r="B182" t="s">
        <v>211</v>
      </c>
      <c r="C182" t="s">
        <v>209</v>
      </c>
      <c r="D182" t="s">
        <v>210</v>
      </c>
      <c r="E182" t="s">
        <v>43</v>
      </c>
      <c r="N182">
        <v>8.43</v>
      </c>
      <c r="O182">
        <v>8.67</v>
      </c>
      <c r="P182">
        <v>8.89</v>
      </c>
      <c r="Q182">
        <v>9.1199999999999992</v>
      </c>
      <c r="R182">
        <v>9.34</v>
      </c>
      <c r="S182">
        <v>9.58</v>
      </c>
      <c r="T182">
        <v>9.77</v>
      </c>
      <c r="U182">
        <v>10.02</v>
      </c>
      <c r="V182">
        <v>10.27</v>
      </c>
      <c r="W182">
        <v>10.52</v>
      </c>
      <c r="X182">
        <v>10.74</v>
      </c>
      <c r="Y182">
        <v>11</v>
      </c>
      <c r="Z182">
        <v>11.28</v>
      </c>
      <c r="AA182">
        <v>11.56</v>
      </c>
      <c r="AB182">
        <v>11.8</v>
      </c>
      <c r="AC182">
        <v>12.09</v>
      </c>
      <c r="AD182">
        <v>12.39</v>
      </c>
      <c r="AE182">
        <v>12.7</v>
      </c>
      <c r="AF182">
        <v>12.96</v>
      </c>
      <c r="AG182">
        <v>13.29</v>
      </c>
      <c r="AH182">
        <v>13.62</v>
      </c>
      <c r="AI182">
        <v>13.96</v>
      </c>
      <c r="AJ182">
        <v>14.24</v>
      </c>
      <c r="AK182">
        <v>14.6</v>
      </c>
      <c r="AL182">
        <v>14.96</v>
      </c>
      <c r="AM182">
        <v>15.34</v>
      </c>
      <c r="AN182">
        <v>15.65</v>
      </c>
      <c r="AO182">
        <v>16.04</v>
      </c>
      <c r="AP182">
        <v>16.440000000000001</v>
      </c>
      <c r="AQ182">
        <v>16.850000000000001</v>
      </c>
      <c r="AT182">
        <v>6.79</v>
      </c>
      <c r="AU182">
        <v>8.43</v>
      </c>
      <c r="AV182">
        <v>8.67</v>
      </c>
      <c r="AW182">
        <v>8.89</v>
      </c>
      <c r="AX182">
        <v>9.1199999999999992</v>
      </c>
      <c r="AY182">
        <v>9.34</v>
      </c>
      <c r="AZ182">
        <v>9.58</v>
      </c>
      <c r="BA182">
        <v>9.77</v>
      </c>
      <c r="BB182">
        <v>10.02</v>
      </c>
      <c r="BC182">
        <v>10.27</v>
      </c>
      <c r="BD182">
        <v>10.52</v>
      </c>
      <c r="BE182">
        <v>10.74</v>
      </c>
      <c r="BF182">
        <v>11</v>
      </c>
      <c r="BG182">
        <v>11.28</v>
      </c>
      <c r="BH182">
        <v>11.56</v>
      </c>
      <c r="BI182">
        <v>11.8</v>
      </c>
      <c r="BJ182">
        <v>12.09</v>
      </c>
      <c r="BK182">
        <v>12.39</v>
      </c>
      <c r="BL182">
        <v>12.7</v>
      </c>
      <c r="BM182">
        <v>12.96</v>
      </c>
      <c r="BN182">
        <v>13.29</v>
      </c>
      <c r="BO182">
        <v>13.62</v>
      </c>
      <c r="BP182">
        <v>13.96</v>
      </c>
      <c r="BQ182">
        <v>14.24</v>
      </c>
      <c r="BR182">
        <v>14.6</v>
      </c>
      <c r="BS182">
        <v>14.96</v>
      </c>
      <c r="BT182">
        <v>15.34</v>
      </c>
      <c r="BU182">
        <v>15.65</v>
      </c>
      <c r="BV182">
        <v>16.04</v>
      </c>
      <c r="BW182">
        <v>16.440000000000001</v>
      </c>
      <c r="BX182">
        <v>16.850000000000001</v>
      </c>
      <c r="CC182">
        <v>5.9015188184208967</v>
      </c>
      <c r="CD182">
        <v>6.033712839953524</v>
      </c>
      <c r="CE182">
        <v>6.1688680075684825</v>
      </c>
      <c r="CF182">
        <v>6.3070506509380158</v>
      </c>
      <c r="CG182">
        <v>6.4483285855190271</v>
      </c>
      <c r="CJ182">
        <v>6.04</v>
      </c>
      <c r="CK182">
        <v>6.17</v>
      </c>
      <c r="CL182">
        <v>6.31</v>
      </c>
      <c r="CO182" t="s">
        <v>43</v>
      </c>
      <c r="CP182">
        <v>2.8469750889679742E-2</v>
      </c>
      <c r="CQ182">
        <v>2.537485582468289E-2</v>
      </c>
      <c r="CR182">
        <v>2.587176602924619E-2</v>
      </c>
      <c r="CS182">
        <v>2.4122807017543931E-2</v>
      </c>
      <c r="CT182">
        <v>2.5695931477516084E-2</v>
      </c>
      <c r="CU182">
        <v>1.9832985386221243E-2</v>
      </c>
      <c r="CV182">
        <v>2.5588536335721598E-2</v>
      </c>
      <c r="CW182">
        <v>2.4950099800399202E-2</v>
      </c>
      <c r="CX182">
        <v>2.4342745861733205E-2</v>
      </c>
      <c r="CY182">
        <v>2.0912547528517171E-2</v>
      </c>
      <c r="CZ182">
        <v>2.420856610800743E-2</v>
      </c>
      <c r="DA182">
        <v>2.5454545454545396E-2</v>
      </c>
      <c r="DB182">
        <v>2.4822695035461095E-2</v>
      </c>
      <c r="DC182">
        <v>2.0761245674740501E-2</v>
      </c>
      <c r="DD182">
        <v>2.4576271186440603E-2</v>
      </c>
      <c r="DE182">
        <v>2.4813895781637778E-2</v>
      </c>
      <c r="DF182">
        <v>2.5020177562550341E-2</v>
      </c>
      <c r="DG182">
        <v>2.0472440944882014E-2</v>
      </c>
      <c r="DH182">
        <v>2.546296296296283E-2</v>
      </c>
      <c r="DI182">
        <v>2.4830699774266371E-2</v>
      </c>
      <c r="DJ182">
        <v>2.4963289280470018E-2</v>
      </c>
      <c r="DK182">
        <v>2.0057306590257833E-2</v>
      </c>
      <c r="DL182">
        <v>2.5280898876404456E-2</v>
      </c>
      <c r="DM182">
        <v>2.4657534246575425E-2</v>
      </c>
      <c r="DN182">
        <v>2.5401069518716509E-2</v>
      </c>
      <c r="DO182">
        <v>2.0208604954367698E-2</v>
      </c>
      <c r="DP182">
        <v>2.4920127795527078E-2</v>
      </c>
      <c r="DQ182">
        <v>2.493765586034926E-2</v>
      </c>
      <c r="DR182">
        <v>2.4939172749391735E-2</v>
      </c>
      <c r="DU182">
        <v>0.24000000000000021</v>
      </c>
    </row>
    <row r="183" spans="1:125" x14ac:dyDescent="0.25">
      <c r="A183">
        <v>30</v>
      </c>
      <c r="B183" t="s">
        <v>211</v>
      </c>
      <c r="C183" t="s">
        <v>209</v>
      </c>
      <c r="D183" t="s">
        <v>210</v>
      </c>
      <c r="E183" t="s">
        <v>201</v>
      </c>
      <c r="N183">
        <v>75.48</v>
      </c>
      <c r="O183">
        <v>77.64</v>
      </c>
      <c r="P183">
        <v>82.35</v>
      </c>
      <c r="Q183">
        <v>84.42</v>
      </c>
      <c r="R183">
        <v>86.53</v>
      </c>
      <c r="S183">
        <v>88.69</v>
      </c>
      <c r="T183">
        <v>93.07</v>
      </c>
      <c r="U183">
        <v>95.39</v>
      </c>
      <c r="V183">
        <v>97.78</v>
      </c>
      <c r="W183">
        <v>100.22</v>
      </c>
      <c r="X183">
        <v>105.66</v>
      </c>
      <c r="Y183">
        <v>108.3</v>
      </c>
      <c r="Z183">
        <v>111.01</v>
      </c>
      <c r="AA183">
        <v>113.78</v>
      </c>
      <c r="AB183">
        <v>118.36</v>
      </c>
      <c r="AC183">
        <v>121.32</v>
      </c>
      <c r="AD183">
        <v>124.34</v>
      </c>
      <c r="AE183">
        <v>127.46</v>
      </c>
      <c r="AF183">
        <v>128.66</v>
      </c>
      <c r="AG183">
        <v>131.88999999999999</v>
      </c>
      <c r="AH183">
        <v>135.18</v>
      </c>
      <c r="AI183">
        <v>138.56</v>
      </c>
      <c r="AJ183">
        <v>142.56</v>
      </c>
      <c r="AK183">
        <v>146.12</v>
      </c>
      <c r="AL183">
        <v>149.78</v>
      </c>
      <c r="AM183">
        <v>153.53</v>
      </c>
      <c r="AN183">
        <v>156.53</v>
      </c>
      <c r="AO183">
        <v>160.44</v>
      </c>
      <c r="AP183">
        <v>164.45</v>
      </c>
      <c r="AQ183">
        <v>168.55</v>
      </c>
      <c r="AT183">
        <v>72.61</v>
      </c>
      <c r="AU183">
        <v>75.48</v>
      </c>
      <c r="AV183">
        <v>77.64</v>
      </c>
      <c r="AW183">
        <v>82.35</v>
      </c>
      <c r="AX183">
        <v>84.42</v>
      </c>
      <c r="AY183">
        <v>86.53</v>
      </c>
      <c r="AZ183">
        <v>88.69</v>
      </c>
      <c r="BA183">
        <v>93.07</v>
      </c>
      <c r="BB183">
        <v>95.39</v>
      </c>
      <c r="BC183">
        <v>97.78</v>
      </c>
      <c r="BD183">
        <v>100.22</v>
      </c>
      <c r="BE183">
        <v>105.66</v>
      </c>
      <c r="BF183">
        <v>108.3</v>
      </c>
      <c r="BG183">
        <v>111.01</v>
      </c>
      <c r="BH183">
        <v>113.78</v>
      </c>
      <c r="BI183">
        <v>118.36</v>
      </c>
      <c r="BJ183">
        <v>121.32</v>
      </c>
      <c r="BK183">
        <v>124.34</v>
      </c>
      <c r="BL183">
        <v>127.46</v>
      </c>
      <c r="BM183">
        <v>128.66</v>
      </c>
      <c r="BN183">
        <v>131.88999999999999</v>
      </c>
      <c r="BO183">
        <v>135.18</v>
      </c>
      <c r="BP183">
        <v>138.56</v>
      </c>
      <c r="BQ183">
        <v>142.56</v>
      </c>
      <c r="BR183">
        <v>146.12</v>
      </c>
      <c r="BS183">
        <v>149.78</v>
      </c>
      <c r="BT183">
        <v>153.53</v>
      </c>
      <c r="BU183">
        <v>156.53</v>
      </c>
      <c r="BV183">
        <v>160.44</v>
      </c>
      <c r="BW183">
        <v>164.45</v>
      </c>
      <c r="BX183">
        <v>168.55</v>
      </c>
      <c r="CC183">
        <v>59.10886299977615</v>
      </c>
      <c r="CD183">
        <v>60.549150173120168</v>
      </c>
      <c r="CE183">
        <v>62.021699779147063</v>
      </c>
      <c r="CF183">
        <v>63.527234496348981</v>
      </c>
      <c r="CG183">
        <v>64.950244549067193</v>
      </c>
      <c r="CJ183">
        <v>60.549150173120168</v>
      </c>
      <c r="CK183">
        <v>62.019999999999996</v>
      </c>
      <c r="CL183">
        <v>63.53</v>
      </c>
      <c r="CO183" t="s">
        <v>201</v>
      </c>
      <c r="CP183">
        <v>2.8616852146263864E-2</v>
      </c>
      <c r="CQ183">
        <v>6.0664605873261127E-2</v>
      </c>
      <c r="CR183">
        <v>2.5136612021858015E-2</v>
      </c>
      <c r="CS183">
        <v>2.4994077232883195E-2</v>
      </c>
      <c r="CT183">
        <v>2.4962440771986553E-2</v>
      </c>
      <c r="CU183">
        <v>4.938550005637609E-2</v>
      </c>
      <c r="CV183">
        <v>2.492747394434305E-2</v>
      </c>
      <c r="CW183">
        <v>2.5055037215641059E-2</v>
      </c>
      <c r="CX183">
        <v>2.4953978318674554E-2</v>
      </c>
      <c r="CY183">
        <v>5.4280582718020332E-2</v>
      </c>
      <c r="CZ183">
        <v>2.4985803520726865E-2</v>
      </c>
      <c r="DA183">
        <v>2.5023084025854184E-2</v>
      </c>
      <c r="DB183">
        <v>2.49527069633366E-2</v>
      </c>
      <c r="DC183">
        <v>4.0253120056248884E-2</v>
      </c>
      <c r="DD183">
        <v>2.5008448800270307E-2</v>
      </c>
      <c r="DE183">
        <v>2.4892845367622901E-2</v>
      </c>
      <c r="DF183">
        <v>2.5092488338426814E-2</v>
      </c>
      <c r="DG183">
        <v>9.4147183430095937E-3</v>
      </c>
      <c r="DH183">
        <v>2.5104927716461913E-2</v>
      </c>
      <c r="DI183">
        <v>2.494502994920025E-2</v>
      </c>
      <c r="DJ183">
        <v>2.5003698772007657E-2</v>
      </c>
      <c r="DK183">
        <v>2.8868360277136258E-2</v>
      </c>
      <c r="DL183">
        <v>2.497194163860832E-2</v>
      </c>
      <c r="DM183">
        <v>2.5047905830823957E-2</v>
      </c>
      <c r="DN183">
        <v>2.5036720523434371E-2</v>
      </c>
      <c r="DO183">
        <v>1.9540155018563148E-2</v>
      </c>
      <c r="DP183">
        <v>2.4979237206925169E-2</v>
      </c>
      <c r="DQ183">
        <v>2.4993767140363943E-2</v>
      </c>
      <c r="DR183">
        <v>2.4931590148981594E-2</v>
      </c>
      <c r="DU183">
        <v>2.1599999999999966</v>
      </c>
    </row>
    <row r="184" spans="1:125" x14ac:dyDescent="0.25">
      <c r="A184">
        <v>30</v>
      </c>
      <c r="B184" t="s">
        <v>211</v>
      </c>
      <c r="C184" t="s">
        <v>209</v>
      </c>
      <c r="D184" t="s">
        <v>210</v>
      </c>
      <c r="E184" t="s">
        <v>202</v>
      </c>
      <c r="N184">
        <v>9.06</v>
      </c>
      <c r="O184">
        <v>9.31</v>
      </c>
      <c r="P184">
        <v>9.5500000000000007</v>
      </c>
      <c r="Q184">
        <v>9.7899999999999991</v>
      </c>
      <c r="R184">
        <v>10.029999999999999</v>
      </c>
      <c r="S184">
        <v>10.29</v>
      </c>
      <c r="T184">
        <v>10.49</v>
      </c>
      <c r="U184">
        <v>10.76</v>
      </c>
      <c r="V184">
        <v>11.03</v>
      </c>
      <c r="W184">
        <v>11.3</v>
      </c>
      <c r="X184">
        <v>11.53</v>
      </c>
      <c r="Y184">
        <v>11.81</v>
      </c>
      <c r="Z184">
        <v>12.11</v>
      </c>
      <c r="AA184">
        <v>12.42</v>
      </c>
      <c r="AB184">
        <v>12.67</v>
      </c>
      <c r="AC184">
        <v>12.98</v>
      </c>
      <c r="AD184">
        <v>13.31</v>
      </c>
      <c r="AE184">
        <v>13.64</v>
      </c>
      <c r="AF184">
        <v>13.92</v>
      </c>
      <c r="AG184">
        <v>14.27</v>
      </c>
      <c r="AH184">
        <v>14.63</v>
      </c>
      <c r="AI184">
        <v>14.99</v>
      </c>
      <c r="AJ184">
        <v>15.29</v>
      </c>
      <c r="AK184">
        <v>15.68</v>
      </c>
      <c r="AL184">
        <v>16.07</v>
      </c>
      <c r="AM184">
        <v>16.47</v>
      </c>
      <c r="AN184">
        <v>16.809999999999999</v>
      </c>
      <c r="AO184">
        <v>17.22</v>
      </c>
      <c r="AP184">
        <v>17.649999999999999</v>
      </c>
      <c r="AQ184">
        <v>18.09</v>
      </c>
      <c r="AT184">
        <v>7.4</v>
      </c>
      <c r="AU184">
        <v>9.06</v>
      </c>
      <c r="AV184">
        <v>9.31</v>
      </c>
      <c r="AW184">
        <v>9.5500000000000007</v>
      </c>
      <c r="AX184">
        <v>9.7899999999999991</v>
      </c>
      <c r="AY184">
        <v>10.029999999999999</v>
      </c>
      <c r="AZ184">
        <v>10.29</v>
      </c>
      <c r="BA184">
        <v>10.49</v>
      </c>
      <c r="BB184">
        <v>10.76</v>
      </c>
      <c r="BC184">
        <v>11.03</v>
      </c>
      <c r="BD184">
        <v>11.3</v>
      </c>
      <c r="BE184">
        <v>11.53</v>
      </c>
      <c r="BF184">
        <v>11.81</v>
      </c>
      <c r="BG184">
        <v>12.11</v>
      </c>
      <c r="BH184">
        <v>12.42</v>
      </c>
      <c r="BI184">
        <v>12.67</v>
      </c>
      <c r="BJ184">
        <v>12.98</v>
      </c>
      <c r="BK184">
        <v>13.31</v>
      </c>
      <c r="BL184">
        <v>13.64</v>
      </c>
      <c r="BM184">
        <v>13.92</v>
      </c>
      <c r="BN184">
        <v>14.27</v>
      </c>
      <c r="BO184">
        <v>14.63</v>
      </c>
      <c r="BP184">
        <v>14.99</v>
      </c>
      <c r="BQ184">
        <v>15.29</v>
      </c>
      <c r="BR184">
        <v>15.68</v>
      </c>
      <c r="BS184">
        <v>16.07</v>
      </c>
      <c r="BT184">
        <v>16.47</v>
      </c>
      <c r="BU184">
        <v>16.809999999999999</v>
      </c>
      <c r="BV184">
        <v>17.22</v>
      </c>
      <c r="BW184">
        <v>17.649999999999999</v>
      </c>
      <c r="BX184">
        <v>18.09</v>
      </c>
      <c r="BZ184">
        <v>0.62494699288860922</v>
      </c>
      <c r="CC184">
        <v>6.5420038649727648</v>
      </c>
      <c r="CD184">
        <v>6.6885447515481538</v>
      </c>
      <c r="CE184">
        <v>6.8383681539828318</v>
      </c>
      <c r="CF184">
        <v>6.9915476006320469</v>
      </c>
      <c r="CG184">
        <v>7.1481582668862043</v>
      </c>
      <c r="CJ184">
        <v>6.6885447515481538</v>
      </c>
      <c r="CK184">
        <v>6.84</v>
      </c>
      <c r="CL184">
        <v>6.9899999999999993</v>
      </c>
      <c r="CO184" t="s">
        <v>202</v>
      </c>
      <c r="CP184">
        <v>2.759381898454746E-2</v>
      </c>
      <c r="CQ184">
        <v>2.5778732545649861E-2</v>
      </c>
      <c r="CR184">
        <v>2.5130890052355855E-2</v>
      </c>
      <c r="CS184">
        <v>2.4514811031664988E-2</v>
      </c>
      <c r="CT184">
        <v>2.5922233300099681E-2</v>
      </c>
      <c r="CU184">
        <v>1.9436345966958316E-2</v>
      </c>
      <c r="CV184">
        <v>2.5738798856053343E-2</v>
      </c>
      <c r="CW184">
        <v>2.5092936802973937E-2</v>
      </c>
      <c r="CX184">
        <v>2.4478694469628411E-2</v>
      </c>
      <c r="CY184">
        <v>2.0353982300884834E-2</v>
      </c>
      <c r="CZ184">
        <v>2.4284475281873472E-2</v>
      </c>
      <c r="DA184">
        <v>2.5402201524132001E-2</v>
      </c>
      <c r="DB184">
        <v>2.5598678777869571E-2</v>
      </c>
      <c r="DC184">
        <v>2.0128824476650563E-2</v>
      </c>
      <c r="DD184">
        <v>2.4467245461720639E-2</v>
      </c>
      <c r="DE184">
        <v>2.5423728813559327E-2</v>
      </c>
      <c r="DF184">
        <v>2.479338842975207E-2</v>
      </c>
      <c r="DG184">
        <v>2.0527859237536607E-2</v>
      </c>
      <c r="DH184">
        <v>2.5143678160919516E-2</v>
      </c>
      <c r="DI184">
        <v>2.522775052557822E-2</v>
      </c>
      <c r="DJ184">
        <v>2.4606971975392987E-2</v>
      </c>
      <c r="DK184">
        <v>2.0013342228152028E-2</v>
      </c>
      <c r="DL184">
        <v>2.5506867233485976E-2</v>
      </c>
      <c r="DM184">
        <v>2.4872448979591875E-2</v>
      </c>
      <c r="DN184">
        <v>2.4891101431238242E-2</v>
      </c>
      <c r="DO184">
        <v>2.0643594414086211E-2</v>
      </c>
      <c r="DP184">
        <v>2.4390243902439036E-2</v>
      </c>
      <c r="DQ184">
        <v>2.4970963995354225E-2</v>
      </c>
      <c r="DR184">
        <v>2.4929178470255033E-2</v>
      </c>
      <c r="DU184">
        <v>0.25</v>
      </c>
    </row>
    <row r="185" spans="1:125" x14ac:dyDescent="0.25">
      <c r="A185" t="s">
        <v>212</v>
      </c>
      <c r="D185" t="s">
        <v>212</v>
      </c>
      <c r="E185" t="s">
        <v>213</v>
      </c>
      <c r="CG185" t="s">
        <v>289</v>
      </c>
      <c r="CO185" t="s">
        <v>213</v>
      </c>
      <c r="DU185">
        <v>0</v>
      </c>
    </row>
    <row r="186" spans="1:125" x14ac:dyDescent="0.25">
      <c r="A186">
        <v>30</v>
      </c>
      <c r="B186" t="s">
        <v>213</v>
      </c>
      <c r="C186" t="s">
        <v>209</v>
      </c>
      <c r="D186" t="s">
        <v>212</v>
      </c>
      <c r="E186" t="s">
        <v>38</v>
      </c>
      <c r="F186" t="s">
        <v>128</v>
      </c>
      <c r="N186">
        <v>2.64</v>
      </c>
      <c r="O186">
        <v>2.71</v>
      </c>
      <c r="P186">
        <v>3.05</v>
      </c>
      <c r="Q186">
        <v>3.13</v>
      </c>
      <c r="R186">
        <v>3.21</v>
      </c>
      <c r="S186">
        <v>3.29</v>
      </c>
      <c r="T186">
        <v>3.5</v>
      </c>
      <c r="U186">
        <v>3.59</v>
      </c>
      <c r="V186">
        <v>3.68</v>
      </c>
      <c r="W186">
        <v>3.77</v>
      </c>
      <c r="X186">
        <v>4.16</v>
      </c>
      <c r="Y186">
        <v>4.26</v>
      </c>
      <c r="Z186">
        <v>4.37</v>
      </c>
      <c r="AA186">
        <v>4.4800000000000004</v>
      </c>
      <c r="AB186">
        <v>4.66</v>
      </c>
      <c r="AC186">
        <v>4.78</v>
      </c>
      <c r="AD186">
        <v>4.8899999999999997</v>
      </c>
      <c r="AE186">
        <v>5.0199999999999996</v>
      </c>
      <c r="AF186">
        <v>4.93</v>
      </c>
      <c r="AG186">
        <v>5.0599999999999996</v>
      </c>
      <c r="AH186">
        <v>5.18</v>
      </c>
      <c r="AI186">
        <v>5.31</v>
      </c>
      <c r="AJ186">
        <v>5.48</v>
      </c>
      <c r="AK186">
        <v>5.62</v>
      </c>
      <c r="AL186">
        <v>5.76</v>
      </c>
      <c r="AM186">
        <v>5.91</v>
      </c>
      <c r="AN186">
        <v>5.93</v>
      </c>
      <c r="AO186">
        <v>6.08</v>
      </c>
      <c r="AP186">
        <v>6.23</v>
      </c>
      <c r="AQ186">
        <v>6.38</v>
      </c>
      <c r="AT186">
        <v>3.21</v>
      </c>
      <c r="AU186">
        <v>2.64</v>
      </c>
      <c r="AV186">
        <v>2.71</v>
      </c>
      <c r="AW186">
        <v>3.05</v>
      </c>
      <c r="AX186">
        <v>3.13</v>
      </c>
      <c r="AY186">
        <v>3.21</v>
      </c>
      <c r="AZ186">
        <v>3.29</v>
      </c>
      <c r="BA186">
        <v>3.5</v>
      </c>
      <c r="BB186">
        <v>3.59</v>
      </c>
      <c r="BC186">
        <v>3.68</v>
      </c>
      <c r="BD186">
        <v>3.77</v>
      </c>
      <c r="BE186">
        <v>4.16</v>
      </c>
      <c r="BF186">
        <v>4.26</v>
      </c>
      <c r="BG186">
        <v>4.37</v>
      </c>
      <c r="BH186">
        <v>4.4800000000000004</v>
      </c>
      <c r="BI186">
        <v>4.66</v>
      </c>
      <c r="BJ186">
        <v>4.78</v>
      </c>
      <c r="BK186">
        <v>4.8899999999999997</v>
      </c>
      <c r="BL186">
        <v>5.0199999999999996</v>
      </c>
      <c r="BM186">
        <v>4.93</v>
      </c>
      <c r="BN186">
        <v>5.0599999999999996</v>
      </c>
      <c r="BO186">
        <v>5.18</v>
      </c>
      <c r="BP186">
        <v>5.31</v>
      </c>
      <c r="BQ186">
        <v>5.48</v>
      </c>
      <c r="BR186">
        <v>5.62</v>
      </c>
      <c r="BS186">
        <v>5.76</v>
      </c>
      <c r="BT186">
        <v>5.91</v>
      </c>
      <c r="BU186">
        <v>5.93</v>
      </c>
      <c r="BV186">
        <v>6.08</v>
      </c>
      <c r="BW186">
        <v>6.23</v>
      </c>
      <c r="BX186">
        <v>6.38</v>
      </c>
      <c r="CA186" t="s">
        <v>290</v>
      </c>
      <c r="CC186">
        <v>5.5211096251517597</v>
      </c>
      <c r="CD186">
        <v>5.6447824807551576</v>
      </c>
      <c r="CE186">
        <v>5.7712256083240741</v>
      </c>
      <c r="CF186">
        <v>5.9005010619505311</v>
      </c>
      <c r="CG186">
        <v>6.0326722857382231</v>
      </c>
      <c r="CJ186">
        <v>5.6447824807551576</v>
      </c>
      <c r="CK186">
        <v>5.77</v>
      </c>
      <c r="CL186">
        <v>5.9</v>
      </c>
      <c r="CO186" t="s">
        <v>38</v>
      </c>
      <c r="CP186">
        <v>2.6515151515151453E-2</v>
      </c>
      <c r="CQ186">
        <v>0.12546125461254606</v>
      </c>
      <c r="CR186">
        <v>2.6229508196721336E-2</v>
      </c>
      <c r="CS186">
        <v>2.5559105431309927E-2</v>
      </c>
      <c r="CT186">
        <v>2.4922118380062329E-2</v>
      </c>
      <c r="CU186">
        <v>6.3829787234042548E-2</v>
      </c>
      <c r="CV186">
        <v>2.5714285714285672E-2</v>
      </c>
      <c r="CW186">
        <v>2.5069637883008443E-2</v>
      </c>
      <c r="CX186">
        <v>2.4456521739130394E-2</v>
      </c>
      <c r="CY186">
        <v>0.10344827586206899</v>
      </c>
      <c r="CZ186">
        <v>2.4038461538461453E-2</v>
      </c>
      <c r="DA186">
        <v>2.5821596244131533E-2</v>
      </c>
      <c r="DB186">
        <v>2.5171624713958882E-2</v>
      </c>
      <c r="DC186">
        <v>4.0178571428571362E-2</v>
      </c>
      <c r="DD186">
        <v>2.5751072961373411E-2</v>
      </c>
      <c r="DE186">
        <v>2.301255230125511E-2</v>
      </c>
      <c r="DF186">
        <v>2.6584867075664601E-2</v>
      </c>
      <c r="DG186">
        <v>-1.7928286852589615E-2</v>
      </c>
      <c r="DH186">
        <v>2.636916835699795E-2</v>
      </c>
      <c r="DI186">
        <v>2.3715415019762869E-2</v>
      </c>
      <c r="DJ186">
        <v>2.5096525096525078E-2</v>
      </c>
      <c r="DK186">
        <v>3.2015065913371152E-2</v>
      </c>
      <c r="DL186">
        <v>2.5547445255474394E-2</v>
      </c>
      <c r="DM186">
        <v>2.4911032028469695E-2</v>
      </c>
      <c r="DN186">
        <v>2.604166666666673E-2</v>
      </c>
      <c r="DO186">
        <v>3.3840947546530582E-3</v>
      </c>
      <c r="DP186">
        <v>2.5295109612141715E-2</v>
      </c>
      <c r="DQ186">
        <v>2.4671052631579007E-2</v>
      </c>
      <c r="DR186">
        <v>2.4077046548956572E-2</v>
      </c>
      <c r="DU186">
        <v>6.999999999999984E-2</v>
      </c>
    </row>
    <row r="187" spans="1:125" x14ac:dyDescent="0.25">
      <c r="A187">
        <v>30</v>
      </c>
      <c r="B187" t="s">
        <v>213</v>
      </c>
      <c r="C187" t="s">
        <v>209</v>
      </c>
      <c r="D187" t="s">
        <v>212</v>
      </c>
      <c r="E187" t="s">
        <v>40</v>
      </c>
      <c r="N187">
        <v>0.63</v>
      </c>
      <c r="O187">
        <v>0.64</v>
      </c>
      <c r="P187">
        <v>0.66</v>
      </c>
      <c r="Q187">
        <v>0.67</v>
      </c>
      <c r="R187">
        <v>0.69</v>
      </c>
      <c r="S187">
        <v>0.71</v>
      </c>
      <c r="T187">
        <v>0.72</v>
      </c>
      <c r="U187">
        <v>0.74</v>
      </c>
      <c r="V187">
        <v>0.76</v>
      </c>
      <c r="W187">
        <v>0.78</v>
      </c>
      <c r="X187">
        <v>0.79</v>
      </c>
      <c r="Y187">
        <v>0.81</v>
      </c>
      <c r="Z187">
        <v>0.83</v>
      </c>
      <c r="AA187">
        <v>0.86</v>
      </c>
      <c r="AB187">
        <v>0.87</v>
      </c>
      <c r="AC187">
        <v>0.89</v>
      </c>
      <c r="AD187">
        <v>0.92</v>
      </c>
      <c r="AE187">
        <v>0.94</v>
      </c>
      <c r="AF187">
        <v>0.96</v>
      </c>
      <c r="AG187">
        <v>0.98</v>
      </c>
      <c r="AH187">
        <v>1.01</v>
      </c>
      <c r="AI187">
        <v>1.03</v>
      </c>
      <c r="AJ187">
        <v>1.05</v>
      </c>
      <c r="AK187">
        <v>1.08</v>
      </c>
      <c r="AL187">
        <v>1.1100000000000001</v>
      </c>
      <c r="AM187">
        <v>1.1299999999999999</v>
      </c>
      <c r="AN187">
        <v>1.1599999999999999</v>
      </c>
      <c r="AO187">
        <v>1.18</v>
      </c>
      <c r="AP187">
        <v>1.21</v>
      </c>
      <c r="AQ187">
        <v>1.24</v>
      </c>
      <c r="AT187">
        <v>0.6</v>
      </c>
      <c r="AU187">
        <v>0.63</v>
      </c>
      <c r="AV187">
        <v>0.64</v>
      </c>
      <c r="AW187">
        <v>0.66</v>
      </c>
      <c r="AX187">
        <v>0.67</v>
      </c>
      <c r="AY187">
        <v>0.69</v>
      </c>
      <c r="AZ187">
        <v>0.71</v>
      </c>
      <c r="BA187">
        <v>0.72</v>
      </c>
      <c r="BB187">
        <v>0.74</v>
      </c>
      <c r="BC187">
        <v>0.76</v>
      </c>
      <c r="BD187">
        <v>0.78</v>
      </c>
      <c r="BE187">
        <v>0.79</v>
      </c>
      <c r="BF187">
        <v>0.81</v>
      </c>
      <c r="BG187">
        <v>0.83</v>
      </c>
      <c r="BH187">
        <v>0.86</v>
      </c>
      <c r="BI187">
        <v>0.87</v>
      </c>
      <c r="BJ187">
        <v>0.89</v>
      </c>
      <c r="BK187">
        <v>0.92</v>
      </c>
      <c r="BL187">
        <v>0.94</v>
      </c>
      <c r="BM187">
        <v>0.96</v>
      </c>
      <c r="BN187">
        <v>0.98</v>
      </c>
      <c r="BO187">
        <v>1.01</v>
      </c>
      <c r="BP187">
        <v>1.03</v>
      </c>
      <c r="BQ187">
        <v>1.05</v>
      </c>
      <c r="BR187">
        <v>1.08</v>
      </c>
      <c r="BS187">
        <v>1.1100000000000001</v>
      </c>
      <c r="BT187">
        <v>1.1299999999999999</v>
      </c>
      <c r="BU187">
        <v>1.1599999999999999</v>
      </c>
      <c r="BV187">
        <v>1.18</v>
      </c>
      <c r="BW187">
        <v>1.21</v>
      </c>
      <c r="BX187">
        <v>1.24</v>
      </c>
      <c r="CC187">
        <v>0.640485046551868</v>
      </c>
      <c r="CD187">
        <v>0.65483191159462983</v>
      </c>
      <c r="CE187">
        <v>0.66950014641434941</v>
      </c>
      <c r="CF187">
        <v>0.68449694969403085</v>
      </c>
      <c r="CG187">
        <v>0.69982968136717716</v>
      </c>
      <c r="CJ187">
        <v>0.65483191159462983</v>
      </c>
      <c r="CK187">
        <v>0.67</v>
      </c>
      <c r="CL187">
        <v>0.68</v>
      </c>
      <c r="CO187" t="s">
        <v>40</v>
      </c>
      <c r="CP187">
        <v>1.5873015873015886E-2</v>
      </c>
      <c r="CQ187">
        <v>3.1250000000000028E-2</v>
      </c>
      <c r="CR187">
        <v>1.5151515151515164E-2</v>
      </c>
      <c r="CS187">
        <v>2.9850746268656577E-2</v>
      </c>
      <c r="CT187">
        <v>2.898550724637684E-2</v>
      </c>
      <c r="CU187">
        <v>1.4084507042253534E-2</v>
      </c>
      <c r="CV187">
        <v>2.7777777777777804E-2</v>
      </c>
      <c r="CW187">
        <v>2.7027027027027053E-2</v>
      </c>
      <c r="CX187">
        <v>2.6315789473684233E-2</v>
      </c>
      <c r="CY187">
        <v>1.2820512820512832E-2</v>
      </c>
      <c r="CZ187">
        <v>2.5316455696202552E-2</v>
      </c>
      <c r="DA187">
        <v>2.4691358024691242E-2</v>
      </c>
      <c r="DB187">
        <v>3.6144578313253045E-2</v>
      </c>
      <c r="DC187">
        <v>1.1627906976744196E-2</v>
      </c>
      <c r="DD187">
        <v>2.2988505747126457E-2</v>
      </c>
      <c r="DE187">
        <v>3.3707865168539353E-2</v>
      </c>
      <c r="DF187">
        <v>2.1739130434782507E-2</v>
      </c>
      <c r="DG187">
        <v>2.1276595744680871E-2</v>
      </c>
      <c r="DH187">
        <v>2.0833333333333353E-2</v>
      </c>
      <c r="DI187">
        <v>3.0612244897959211E-2</v>
      </c>
      <c r="DJ187">
        <v>1.980198019801982E-2</v>
      </c>
      <c r="DK187">
        <v>1.9417475728155355E-2</v>
      </c>
      <c r="DL187">
        <v>2.8571428571428595E-2</v>
      </c>
      <c r="DM187">
        <v>2.7777777777777801E-2</v>
      </c>
      <c r="DN187">
        <v>1.8018018018017834E-2</v>
      </c>
      <c r="DO187">
        <v>2.6548672566371709E-2</v>
      </c>
      <c r="DP187">
        <v>1.7241379310344845E-2</v>
      </c>
      <c r="DQ187">
        <v>2.5423728813559344E-2</v>
      </c>
      <c r="DR187">
        <v>2.4793388429752088E-2</v>
      </c>
      <c r="DU187">
        <v>1.0000000000000009E-2</v>
      </c>
    </row>
    <row r="188" spans="1:125" x14ac:dyDescent="0.25">
      <c r="A188">
        <v>30</v>
      </c>
      <c r="B188" t="s">
        <v>213</v>
      </c>
      <c r="C188" t="s">
        <v>209</v>
      </c>
      <c r="D188" t="s">
        <v>212</v>
      </c>
      <c r="E188" t="s">
        <v>42</v>
      </c>
      <c r="N188">
        <v>64.23</v>
      </c>
      <c r="O188">
        <v>66.08</v>
      </c>
      <c r="P188">
        <v>69.930000000000007</v>
      </c>
      <c r="Q188">
        <v>71.680000000000007</v>
      </c>
      <c r="R188">
        <v>73.47</v>
      </c>
      <c r="S188">
        <v>75.31</v>
      </c>
      <c r="T188">
        <v>78.98</v>
      </c>
      <c r="U188">
        <v>80.959999999999994</v>
      </c>
      <c r="V188">
        <v>82.98</v>
      </c>
      <c r="W188">
        <v>85.05</v>
      </c>
      <c r="X188">
        <v>89.51</v>
      </c>
      <c r="Y188">
        <v>91.74</v>
      </c>
      <c r="Z188">
        <v>94.04</v>
      </c>
      <c r="AA188">
        <v>96.39</v>
      </c>
      <c r="AB188">
        <v>100.26</v>
      </c>
      <c r="AC188">
        <v>102.77</v>
      </c>
      <c r="AD188">
        <v>105.34</v>
      </c>
      <c r="AE188">
        <v>107.97</v>
      </c>
      <c r="AF188">
        <v>109.11</v>
      </c>
      <c r="AG188">
        <v>111.84</v>
      </c>
      <c r="AH188">
        <v>114.63</v>
      </c>
      <c r="AI188">
        <v>117.5</v>
      </c>
      <c r="AJ188">
        <v>120.88</v>
      </c>
      <c r="AK188">
        <v>123.9</v>
      </c>
      <c r="AL188">
        <v>127</v>
      </c>
      <c r="AM188">
        <v>130.16999999999999</v>
      </c>
      <c r="AN188">
        <v>132.80000000000001</v>
      </c>
      <c r="AO188">
        <v>136.12</v>
      </c>
      <c r="AP188">
        <v>139.52000000000001</v>
      </c>
      <c r="AQ188">
        <v>143.01</v>
      </c>
      <c r="AT188">
        <v>62.19</v>
      </c>
      <c r="AU188">
        <v>64.23</v>
      </c>
      <c r="AV188">
        <v>66.08</v>
      </c>
      <c r="AW188">
        <v>69.930000000000007</v>
      </c>
      <c r="AX188">
        <v>71.680000000000007</v>
      </c>
      <c r="AY188">
        <v>73.47</v>
      </c>
      <c r="AZ188">
        <v>75.31</v>
      </c>
      <c r="BA188">
        <v>78.98</v>
      </c>
      <c r="BB188">
        <v>80.959999999999994</v>
      </c>
      <c r="BC188">
        <v>82.98</v>
      </c>
      <c r="BD188">
        <v>85.05</v>
      </c>
      <c r="BE188">
        <v>89.51</v>
      </c>
      <c r="BF188">
        <v>91.74</v>
      </c>
      <c r="BG188">
        <v>94.04</v>
      </c>
      <c r="BH188">
        <v>96.39</v>
      </c>
      <c r="BI188">
        <v>100.26</v>
      </c>
      <c r="BJ188">
        <v>102.77</v>
      </c>
      <c r="BK188">
        <v>105.34</v>
      </c>
      <c r="BL188">
        <v>107.97</v>
      </c>
      <c r="BM188">
        <v>109.11</v>
      </c>
      <c r="BN188">
        <v>111.84</v>
      </c>
      <c r="BO188">
        <v>114.63</v>
      </c>
      <c r="BP188">
        <v>117.5</v>
      </c>
      <c r="BQ188">
        <v>120.88</v>
      </c>
      <c r="BR188">
        <v>123.9</v>
      </c>
      <c r="BS188">
        <v>127</v>
      </c>
      <c r="BT188">
        <v>130.16999999999999</v>
      </c>
      <c r="BU188">
        <v>132.80000000000001</v>
      </c>
      <c r="BV188">
        <v>136.12</v>
      </c>
      <c r="BW188">
        <v>139.52000000000001</v>
      </c>
      <c r="BX188">
        <v>143.01</v>
      </c>
      <c r="CC188">
        <v>47.220002386542085</v>
      </c>
      <c r="CD188">
        <v>48.393979082149649</v>
      </c>
      <c r="CE188">
        <v>49.594252855738823</v>
      </c>
      <c r="CF188">
        <v>50.821412761856394</v>
      </c>
      <c r="CG188">
        <v>51.959812407721977</v>
      </c>
      <c r="CJ188">
        <v>48.4</v>
      </c>
      <c r="CK188">
        <v>49.6</v>
      </c>
      <c r="CL188">
        <v>50.82</v>
      </c>
      <c r="CO188" t="s">
        <v>42</v>
      </c>
      <c r="CP188">
        <v>2.8802740152576587E-2</v>
      </c>
      <c r="CQ188">
        <v>5.8262711864406909E-2</v>
      </c>
      <c r="CR188">
        <v>2.5025025025025023E-2</v>
      </c>
      <c r="CS188">
        <v>2.4972098214285601E-2</v>
      </c>
      <c r="CT188">
        <v>2.5044235742479971E-2</v>
      </c>
      <c r="CU188">
        <v>4.8731908113132411E-2</v>
      </c>
      <c r="CV188">
        <v>2.5069637883008224E-2</v>
      </c>
      <c r="CW188">
        <v>2.4950592885375621E-2</v>
      </c>
      <c r="CX188">
        <v>2.494577006507584E-2</v>
      </c>
      <c r="CY188">
        <v>5.2439741328630315E-2</v>
      </c>
      <c r="CZ188">
        <v>2.4913417495251812E-2</v>
      </c>
      <c r="DA188">
        <v>2.507085240898203E-2</v>
      </c>
      <c r="DB188">
        <v>2.4989366227137325E-2</v>
      </c>
      <c r="DC188">
        <v>4.0149393090569606E-2</v>
      </c>
      <c r="DD188">
        <v>2.5034909235986343E-2</v>
      </c>
      <c r="DE188">
        <v>2.5007297849567067E-2</v>
      </c>
      <c r="DF188">
        <v>2.4966774254793957E-2</v>
      </c>
      <c r="DG188">
        <v>1.0558488469019177E-2</v>
      </c>
      <c r="DH188">
        <v>2.5020621391256565E-2</v>
      </c>
      <c r="DI188">
        <v>2.49463519313304E-2</v>
      </c>
      <c r="DJ188">
        <v>2.5037075809125051E-2</v>
      </c>
      <c r="DK188">
        <v>2.876595744680847E-2</v>
      </c>
      <c r="DL188">
        <v>2.4983454665784336E-2</v>
      </c>
      <c r="DM188">
        <v>2.5020177562550396E-2</v>
      </c>
      <c r="DN188">
        <v>2.4960629921259744E-2</v>
      </c>
      <c r="DO188">
        <v>2.0204348160098518E-2</v>
      </c>
      <c r="DP188">
        <v>2.4999999999999946E-2</v>
      </c>
      <c r="DQ188">
        <v>2.4977960622979765E-2</v>
      </c>
      <c r="DR188">
        <v>2.501433486238518E-2</v>
      </c>
      <c r="DU188">
        <v>1.8499999999999943</v>
      </c>
    </row>
    <row r="189" spans="1:125" x14ac:dyDescent="0.25">
      <c r="A189">
        <v>30</v>
      </c>
      <c r="B189" t="s">
        <v>213</v>
      </c>
      <c r="C189" t="s">
        <v>209</v>
      </c>
      <c r="D189" t="s">
        <v>212</v>
      </c>
      <c r="E189" t="s">
        <v>43</v>
      </c>
      <c r="N189">
        <v>8.43</v>
      </c>
      <c r="O189">
        <v>8.67</v>
      </c>
      <c r="P189">
        <v>8.89</v>
      </c>
      <c r="Q189">
        <v>9.1199999999999992</v>
      </c>
      <c r="R189">
        <v>9.34</v>
      </c>
      <c r="S189">
        <v>9.58</v>
      </c>
      <c r="T189">
        <v>9.77</v>
      </c>
      <c r="U189">
        <v>10.02</v>
      </c>
      <c r="V189">
        <v>10.27</v>
      </c>
      <c r="W189">
        <v>10.52</v>
      </c>
      <c r="X189">
        <v>10.74</v>
      </c>
      <c r="Y189">
        <v>11</v>
      </c>
      <c r="Z189">
        <v>11.28</v>
      </c>
      <c r="AA189">
        <v>11.56</v>
      </c>
      <c r="AB189">
        <v>11.8</v>
      </c>
      <c r="AC189">
        <v>12.09</v>
      </c>
      <c r="AD189">
        <v>12.39</v>
      </c>
      <c r="AE189">
        <v>12.7</v>
      </c>
      <c r="AF189">
        <v>12.96</v>
      </c>
      <c r="AG189">
        <v>13.29</v>
      </c>
      <c r="AH189">
        <v>13.62</v>
      </c>
      <c r="AI189">
        <v>13.96</v>
      </c>
      <c r="AJ189">
        <v>14.24</v>
      </c>
      <c r="AK189">
        <v>14.6</v>
      </c>
      <c r="AL189">
        <v>14.96</v>
      </c>
      <c r="AM189">
        <v>15.34</v>
      </c>
      <c r="AN189">
        <v>15.65</v>
      </c>
      <c r="AO189">
        <v>16.04</v>
      </c>
      <c r="AP189">
        <v>16.440000000000001</v>
      </c>
      <c r="AQ189">
        <v>16.850000000000001</v>
      </c>
      <c r="AT189">
        <v>6.8</v>
      </c>
      <c r="AU189">
        <v>8.43</v>
      </c>
      <c r="AV189">
        <v>8.67</v>
      </c>
      <c r="AW189">
        <v>8.89</v>
      </c>
      <c r="AX189">
        <v>9.1199999999999992</v>
      </c>
      <c r="AY189">
        <v>9.34</v>
      </c>
      <c r="AZ189">
        <v>9.58</v>
      </c>
      <c r="BA189">
        <v>9.77</v>
      </c>
      <c r="BB189">
        <v>10.02</v>
      </c>
      <c r="BC189">
        <v>10.27</v>
      </c>
      <c r="BD189">
        <v>10.52</v>
      </c>
      <c r="BE189">
        <v>10.74</v>
      </c>
      <c r="BF189">
        <v>11</v>
      </c>
      <c r="BG189">
        <v>11.28</v>
      </c>
      <c r="BH189">
        <v>11.56</v>
      </c>
      <c r="BI189">
        <v>11.8</v>
      </c>
      <c r="BJ189">
        <v>12.09</v>
      </c>
      <c r="BK189">
        <v>12.39</v>
      </c>
      <c r="BL189">
        <v>12.7</v>
      </c>
      <c r="BM189">
        <v>12.96</v>
      </c>
      <c r="BN189">
        <v>13.29</v>
      </c>
      <c r="BO189">
        <v>13.62</v>
      </c>
      <c r="BP189">
        <v>13.96</v>
      </c>
      <c r="BQ189">
        <v>14.24</v>
      </c>
      <c r="BR189">
        <v>14.6</v>
      </c>
      <c r="BS189">
        <v>14.96</v>
      </c>
      <c r="BT189">
        <v>15.34</v>
      </c>
      <c r="BU189">
        <v>15.65</v>
      </c>
      <c r="BV189">
        <v>16.04</v>
      </c>
      <c r="BW189">
        <v>16.440000000000001</v>
      </c>
      <c r="BX189">
        <v>16.850000000000001</v>
      </c>
      <c r="CC189">
        <v>5.9015188184208967</v>
      </c>
      <c r="CD189">
        <v>6.033712839953524</v>
      </c>
      <c r="CE189">
        <v>6.1688680075684825</v>
      </c>
      <c r="CF189">
        <v>6.3070506509380158</v>
      </c>
      <c r="CG189">
        <v>6.4483285855190271</v>
      </c>
      <c r="CJ189">
        <v>6.04</v>
      </c>
      <c r="CK189">
        <v>6.17</v>
      </c>
      <c r="CL189">
        <v>6.31</v>
      </c>
      <c r="CO189" t="s">
        <v>43</v>
      </c>
      <c r="CP189">
        <v>2.8469750889679742E-2</v>
      </c>
      <c r="CQ189">
        <v>2.537485582468289E-2</v>
      </c>
      <c r="CR189">
        <v>2.587176602924619E-2</v>
      </c>
      <c r="CS189">
        <v>2.4122807017543931E-2</v>
      </c>
      <c r="CT189">
        <v>2.5695931477516084E-2</v>
      </c>
      <c r="CU189">
        <v>1.9832985386221243E-2</v>
      </c>
      <c r="CV189">
        <v>2.5588536335721598E-2</v>
      </c>
      <c r="CW189">
        <v>2.4950099800399202E-2</v>
      </c>
      <c r="CX189">
        <v>2.4342745861733205E-2</v>
      </c>
      <c r="CY189">
        <v>2.0912547528517171E-2</v>
      </c>
      <c r="CZ189">
        <v>2.420856610800743E-2</v>
      </c>
      <c r="DA189">
        <v>2.5454545454545396E-2</v>
      </c>
      <c r="DB189">
        <v>2.4822695035461095E-2</v>
      </c>
      <c r="DC189">
        <v>2.0761245674740501E-2</v>
      </c>
      <c r="DD189">
        <v>2.4576271186440603E-2</v>
      </c>
      <c r="DE189">
        <v>2.4813895781637778E-2</v>
      </c>
      <c r="DF189">
        <v>2.5020177562550341E-2</v>
      </c>
      <c r="DG189">
        <v>2.0472440944882014E-2</v>
      </c>
      <c r="DH189">
        <v>2.546296296296283E-2</v>
      </c>
      <c r="DI189">
        <v>2.4830699774266371E-2</v>
      </c>
      <c r="DJ189">
        <v>2.4963289280470018E-2</v>
      </c>
      <c r="DK189">
        <v>2.0057306590257833E-2</v>
      </c>
      <c r="DL189">
        <v>2.5280898876404456E-2</v>
      </c>
      <c r="DM189">
        <v>2.4657534246575425E-2</v>
      </c>
      <c r="DN189">
        <v>2.5401069518716509E-2</v>
      </c>
      <c r="DO189">
        <v>2.0208604954367698E-2</v>
      </c>
      <c r="DP189">
        <v>2.4920127795527078E-2</v>
      </c>
      <c r="DQ189">
        <v>2.493765586034926E-2</v>
      </c>
      <c r="DR189">
        <v>2.4939172749391735E-2</v>
      </c>
      <c r="DU189">
        <v>0.24000000000000021</v>
      </c>
    </row>
    <row r="190" spans="1:125" x14ac:dyDescent="0.25">
      <c r="A190">
        <v>30</v>
      </c>
      <c r="B190" t="s">
        <v>213</v>
      </c>
      <c r="C190" t="s">
        <v>209</v>
      </c>
      <c r="D190" t="s">
        <v>212</v>
      </c>
      <c r="E190" t="s">
        <v>201</v>
      </c>
      <c r="N190">
        <v>66.87</v>
      </c>
      <c r="O190">
        <v>68.790000000000006</v>
      </c>
      <c r="P190">
        <v>72.98</v>
      </c>
      <c r="Q190">
        <v>74.81</v>
      </c>
      <c r="R190">
        <v>76.680000000000007</v>
      </c>
      <c r="S190">
        <v>78.599999999999994</v>
      </c>
      <c r="T190">
        <v>82.48</v>
      </c>
      <c r="U190">
        <v>84.55</v>
      </c>
      <c r="V190">
        <v>86.66</v>
      </c>
      <c r="W190">
        <v>88.82</v>
      </c>
      <c r="X190">
        <v>93.67</v>
      </c>
      <c r="Y190">
        <v>96</v>
      </c>
      <c r="Z190">
        <v>98.41</v>
      </c>
      <c r="AA190">
        <v>100.87</v>
      </c>
      <c r="AB190">
        <v>104.92</v>
      </c>
      <c r="AC190">
        <v>107.55</v>
      </c>
      <c r="AD190">
        <v>110.23</v>
      </c>
      <c r="AE190">
        <v>112.99</v>
      </c>
      <c r="AF190">
        <v>114.04</v>
      </c>
      <c r="AG190">
        <v>116.9</v>
      </c>
      <c r="AH190">
        <v>119.81</v>
      </c>
      <c r="AI190">
        <v>122.81</v>
      </c>
      <c r="AJ190">
        <v>126.36</v>
      </c>
      <c r="AK190">
        <v>129.52000000000001</v>
      </c>
      <c r="AL190">
        <v>132.76</v>
      </c>
      <c r="AM190">
        <v>136.08000000000001</v>
      </c>
      <c r="AN190">
        <v>138.72999999999999</v>
      </c>
      <c r="AO190">
        <v>142.19999999999999</v>
      </c>
      <c r="AP190">
        <v>145.75</v>
      </c>
      <c r="AQ190">
        <v>149.38999999999999</v>
      </c>
      <c r="AT190">
        <v>65.400000000000006</v>
      </c>
      <c r="AU190">
        <v>66.87</v>
      </c>
      <c r="AV190">
        <v>68.790000000000006</v>
      </c>
      <c r="AW190">
        <v>72.98</v>
      </c>
      <c r="AX190">
        <v>74.81</v>
      </c>
      <c r="AY190">
        <v>76.680000000000007</v>
      </c>
      <c r="AZ190">
        <v>78.599999999999994</v>
      </c>
      <c r="BA190">
        <v>82.48</v>
      </c>
      <c r="BB190">
        <v>84.55</v>
      </c>
      <c r="BC190">
        <v>86.66</v>
      </c>
      <c r="BD190">
        <v>88.82</v>
      </c>
      <c r="BE190">
        <v>93.67</v>
      </c>
      <c r="BF190">
        <v>96</v>
      </c>
      <c r="BG190">
        <v>98.41</v>
      </c>
      <c r="BH190">
        <v>100.87</v>
      </c>
      <c r="BI190">
        <v>104.92</v>
      </c>
      <c r="BJ190">
        <v>107.55</v>
      </c>
      <c r="BK190">
        <v>110.23</v>
      </c>
      <c r="BL190">
        <v>112.99</v>
      </c>
      <c r="BM190">
        <v>114.04</v>
      </c>
      <c r="BN190">
        <v>116.9</v>
      </c>
      <c r="BO190">
        <v>119.81</v>
      </c>
      <c r="BP190">
        <v>122.81</v>
      </c>
      <c r="BQ190">
        <v>126.36</v>
      </c>
      <c r="BR190">
        <v>129.52000000000001</v>
      </c>
      <c r="BS190">
        <v>132.76</v>
      </c>
      <c r="BT190">
        <v>136.08000000000001</v>
      </c>
      <c r="BU190">
        <v>138.72999999999999</v>
      </c>
      <c r="BV190">
        <v>142.19999999999999</v>
      </c>
      <c r="BW190">
        <v>145.75</v>
      </c>
      <c r="BX190">
        <v>149.38999999999999</v>
      </c>
      <c r="CC190">
        <v>52.741112011693843</v>
      </c>
      <c r="CD190">
        <v>54.03876156290481</v>
      </c>
      <c r="CE190">
        <v>55.365478464062896</v>
      </c>
      <c r="CF190">
        <v>56.721913823806922</v>
      </c>
      <c r="CG190">
        <v>57.992484693460199</v>
      </c>
      <c r="CJ190">
        <v>54.03876156290481</v>
      </c>
      <c r="CK190">
        <v>55.370000000000005</v>
      </c>
      <c r="CL190">
        <v>56.72</v>
      </c>
      <c r="CO190" t="s">
        <v>201</v>
      </c>
      <c r="CP190">
        <v>2.8712427097353097E-2</v>
      </c>
      <c r="CQ190">
        <v>6.0910015990696287E-2</v>
      </c>
      <c r="CR190">
        <v>2.5075363113181669E-2</v>
      </c>
      <c r="CS190">
        <v>2.4996658200775356E-2</v>
      </c>
      <c r="CT190">
        <v>2.503912363067276E-2</v>
      </c>
      <c r="CU190">
        <v>4.93638676844785E-2</v>
      </c>
      <c r="CV190">
        <v>2.5096993210475184E-2</v>
      </c>
      <c r="CW190">
        <v>2.4955647545830864E-2</v>
      </c>
      <c r="CX190">
        <v>2.4924994230325372E-2</v>
      </c>
      <c r="CY190">
        <v>5.4604818734519354E-2</v>
      </c>
      <c r="CZ190">
        <v>2.4874559624212644E-2</v>
      </c>
      <c r="DA190">
        <v>2.5104166666666632E-2</v>
      </c>
      <c r="DB190">
        <v>2.499745960776352E-2</v>
      </c>
      <c r="DC190">
        <v>4.015068900565081E-2</v>
      </c>
      <c r="DD190">
        <v>2.5066717499046848E-2</v>
      </c>
      <c r="DE190">
        <v>2.4918642491864314E-2</v>
      </c>
      <c r="DF190">
        <v>2.5038555747074216E-2</v>
      </c>
      <c r="DG190">
        <v>9.2928577750244403E-3</v>
      </c>
      <c r="DH190">
        <v>2.5078919677306202E-2</v>
      </c>
      <c r="DI190">
        <v>2.4893071000855402E-2</v>
      </c>
      <c r="DJ190">
        <v>2.503964610633503E-2</v>
      </c>
      <c r="DK190">
        <v>2.890644084357949E-2</v>
      </c>
      <c r="DL190">
        <v>2.5007913896802871E-2</v>
      </c>
      <c r="DM190">
        <v>2.5015441630636043E-2</v>
      </c>
      <c r="DN190">
        <v>2.5007532389274043E-2</v>
      </c>
      <c r="DO190">
        <v>1.9473838918283193E-2</v>
      </c>
      <c r="DP190">
        <v>2.5012614430908953E-2</v>
      </c>
      <c r="DQ190">
        <v>2.4964838255977579E-2</v>
      </c>
      <c r="DR190">
        <v>2.4974271012006766E-2</v>
      </c>
      <c r="DU190">
        <v>1.9200000000000017</v>
      </c>
    </row>
    <row r="191" spans="1:125" x14ac:dyDescent="0.25">
      <c r="A191">
        <v>30</v>
      </c>
      <c r="B191" t="s">
        <v>213</v>
      </c>
      <c r="C191" t="s">
        <v>209</v>
      </c>
      <c r="D191" t="s">
        <v>212</v>
      </c>
      <c r="E191" t="s">
        <v>202</v>
      </c>
      <c r="N191">
        <v>9.06</v>
      </c>
      <c r="O191">
        <v>9.31</v>
      </c>
      <c r="P191">
        <v>9.5500000000000007</v>
      </c>
      <c r="Q191">
        <v>9.7899999999999991</v>
      </c>
      <c r="R191">
        <v>10.029999999999999</v>
      </c>
      <c r="S191">
        <v>10.29</v>
      </c>
      <c r="T191">
        <v>10.49</v>
      </c>
      <c r="U191">
        <v>10.76</v>
      </c>
      <c r="V191">
        <v>11.03</v>
      </c>
      <c r="W191">
        <v>11.3</v>
      </c>
      <c r="X191">
        <v>11.53</v>
      </c>
      <c r="Y191">
        <v>11.81</v>
      </c>
      <c r="Z191">
        <v>12.11</v>
      </c>
      <c r="AA191">
        <v>12.42</v>
      </c>
      <c r="AB191">
        <v>12.67</v>
      </c>
      <c r="AC191">
        <v>12.98</v>
      </c>
      <c r="AD191">
        <v>13.31</v>
      </c>
      <c r="AE191">
        <v>13.64</v>
      </c>
      <c r="AF191">
        <v>13.92</v>
      </c>
      <c r="AG191">
        <v>14.27</v>
      </c>
      <c r="AH191">
        <v>14.63</v>
      </c>
      <c r="AI191">
        <v>14.99</v>
      </c>
      <c r="AJ191">
        <v>15.29</v>
      </c>
      <c r="AK191">
        <v>15.68</v>
      </c>
      <c r="AL191">
        <v>16.07</v>
      </c>
      <c r="AM191">
        <v>16.47</v>
      </c>
      <c r="AN191">
        <v>16.809999999999999</v>
      </c>
      <c r="AO191">
        <v>17.22</v>
      </c>
      <c r="AP191">
        <v>17.649999999999999</v>
      </c>
      <c r="AQ191">
        <v>18.09</v>
      </c>
      <c r="AT191">
        <v>7.4</v>
      </c>
      <c r="AU191">
        <v>9.06</v>
      </c>
      <c r="AV191">
        <v>9.31</v>
      </c>
      <c r="AW191">
        <v>9.5500000000000007</v>
      </c>
      <c r="AX191">
        <v>9.7899999999999991</v>
      </c>
      <c r="AY191">
        <v>10.029999999999999</v>
      </c>
      <c r="AZ191">
        <v>10.29</v>
      </c>
      <c r="BA191">
        <v>10.49</v>
      </c>
      <c r="BB191">
        <v>10.76</v>
      </c>
      <c r="BC191">
        <v>11.03</v>
      </c>
      <c r="BD191">
        <v>11.3</v>
      </c>
      <c r="BE191">
        <v>11.53</v>
      </c>
      <c r="BF191">
        <v>11.81</v>
      </c>
      <c r="BG191">
        <v>12.11</v>
      </c>
      <c r="BH191">
        <v>12.42</v>
      </c>
      <c r="BI191">
        <v>12.67</v>
      </c>
      <c r="BJ191">
        <v>12.98</v>
      </c>
      <c r="BK191">
        <v>13.31</v>
      </c>
      <c r="BL191">
        <v>13.64</v>
      </c>
      <c r="BM191">
        <v>13.92</v>
      </c>
      <c r="BN191">
        <v>14.27</v>
      </c>
      <c r="BO191">
        <v>14.63</v>
      </c>
      <c r="BP191">
        <v>14.99</v>
      </c>
      <c r="BQ191">
        <v>15.29</v>
      </c>
      <c r="BR191">
        <v>15.68</v>
      </c>
      <c r="BS191">
        <v>16.07</v>
      </c>
      <c r="BT191">
        <v>16.47</v>
      </c>
      <c r="BU191">
        <v>16.809999999999999</v>
      </c>
      <c r="BV191">
        <v>17.22</v>
      </c>
      <c r="BW191">
        <v>17.649999999999999</v>
      </c>
      <c r="BX191">
        <v>18.09</v>
      </c>
      <c r="BZ191">
        <v>0.62494699288860922</v>
      </c>
      <c r="CC191">
        <v>6.5420038649727648</v>
      </c>
      <c r="CD191">
        <v>6.6885447515481538</v>
      </c>
      <c r="CE191">
        <v>6.8383681539828318</v>
      </c>
      <c r="CF191">
        <v>6.9915476006320469</v>
      </c>
      <c r="CG191">
        <v>7.1481582668862043</v>
      </c>
      <c r="CJ191">
        <v>6.6885447515481538</v>
      </c>
      <c r="CK191">
        <v>6.84</v>
      </c>
      <c r="CL191">
        <v>6.9899999999999993</v>
      </c>
      <c r="CO191" t="s">
        <v>202</v>
      </c>
      <c r="CP191">
        <v>2.759381898454746E-2</v>
      </c>
      <c r="CQ191">
        <v>2.5778732545649861E-2</v>
      </c>
      <c r="CR191">
        <v>2.5130890052355855E-2</v>
      </c>
      <c r="CS191">
        <v>2.4514811031664988E-2</v>
      </c>
      <c r="CT191">
        <v>2.5922233300099681E-2</v>
      </c>
      <c r="CU191">
        <v>1.9436345966958316E-2</v>
      </c>
      <c r="CV191">
        <v>2.5738798856053343E-2</v>
      </c>
      <c r="CW191">
        <v>2.5092936802973937E-2</v>
      </c>
      <c r="CX191">
        <v>2.4478694469628411E-2</v>
      </c>
      <c r="CY191">
        <v>2.0353982300884834E-2</v>
      </c>
      <c r="CZ191">
        <v>2.4284475281873472E-2</v>
      </c>
      <c r="DA191">
        <v>2.5402201524132001E-2</v>
      </c>
      <c r="DB191">
        <v>2.5598678777869571E-2</v>
      </c>
      <c r="DC191">
        <v>2.0128824476650563E-2</v>
      </c>
      <c r="DD191">
        <v>2.4467245461720639E-2</v>
      </c>
      <c r="DE191">
        <v>2.5423728813559327E-2</v>
      </c>
      <c r="DF191">
        <v>2.479338842975207E-2</v>
      </c>
      <c r="DG191">
        <v>2.0527859237536607E-2</v>
      </c>
      <c r="DH191">
        <v>2.5143678160919516E-2</v>
      </c>
      <c r="DI191">
        <v>2.522775052557822E-2</v>
      </c>
      <c r="DJ191">
        <v>2.4606971975392987E-2</v>
      </c>
      <c r="DK191">
        <v>2.0013342228152028E-2</v>
      </c>
      <c r="DL191">
        <v>2.5506867233485976E-2</v>
      </c>
      <c r="DM191">
        <v>2.4872448979591875E-2</v>
      </c>
      <c r="DN191">
        <v>2.4891101431238242E-2</v>
      </c>
      <c r="DO191">
        <v>2.0643594414086211E-2</v>
      </c>
      <c r="DP191">
        <v>2.4390243902439036E-2</v>
      </c>
      <c r="DQ191">
        <v>2.4970963995354225E-2</v>
      </c>
      <c r="DR191">
        <v>2.4929178470255033E-2</v>
      </c>
      <c r="DU191">
        <v>0.25</v>
      </c>
    </row>
    <row r="192" spans="1:125" x14ac:dyDescent="0.25">
      <c r="A192" t="s">
        <v>214</v>
      </c>
      <c r="D192" t="s">
        <v>214</v>
      </c>
      <c r="E192" t="s">
        <v>215</v>
      </c>
      <c r="CG192" t="s">
        <v>289</v>
      </c>
      <c r="CO192" t="s">
        <v>215</v>
      </c>
      <c r="DU192">
        <v>0</v>
      </c>
    </row>
    <row r="193" spans="1:125" x14ac:dyDescent="0.25">
      <c r="A193">
        <v>30</v>
      </c>
      <c r="B193" t="s">
        <v>215</v>
      </c>
      <c r="C193" t="s">
        <v>209</v>
      </c>
      <c r="D193" t="s">
        <v>214</v>
      </c>
      <c r="E193" t="s">
        <v>38</v>
      </c>
      <c r="F193" t="s">
        <v>128</v>
      </c>
      <c r="N193">
        <v>2.64</v>
      </c>
      <c r="O193">
        <v>2.71</v>
      </c>
      <c r="P193">
        <v>3.05</v>
      </c>
      <c r="Q193">
        <v>3.13</v>
      </c>
      <c r="R193">
        <v>3.21</v>
      </c>
      <c r="S193">
        <v>3.29</v>
      </c>
      <c r="T193">
        <v>3.5</v>
      </c>
      <c r="U193">
        <v>3.59</v>
      </c>
      <c r="V193">
        <v>3.68</v>
      </c>
      <c r="W193">
        <v>3.77</v>
      </c>
      <c r="X193">
        <v>4.16</v>
      </c>
      <c r="Y193">
        <v>4.26</v>
      </c>
      <c r="Z193">
        <v>4.37</v>
      </c>
      <c r="AA193">
        <v>4.4800000000000004</v>
      </c>
      <c r="AB193">
        <v>4.66</v>
      </c>
      <c r="AC193">
        <v>4.78</v>
      </c>
      <c r="AD193">
        <v>4.8899999999999997</v>
      </c>
      <c r="AE193">
        <v>5.0199999999999996</v>
      </c>
      <c r="AF193">
        <v>4.93</v>
      </c>
      <c r="AG193">
        <v>5.0599999999999996</v>
      </c>
      <c r="AH193">
        <v>5.18</v>
      </c>
      <c r="AI193">
        <v>5.31</v>
      </c>
      <c r="AJ193">
        <v>5.48</v>
      </c>
      <c r="AK193">
        <v>5.62</v>
      </c>
      <c r="AL193">
        <v>5.76</v>
      </c>
      <c r="AM193">
        <v>5.91</v>
      </c>
      <c r="AN193">
        <v>5.93</v>
      </c>
      <c r="AO193">
        <v>6.08</v>
      </c>
      <c r="AP193">
        <v>6.23</v>
      </c>
      <c r="AQ193">
        <v>6.38</v>
      </c>
      <c r="AT193">
        <v>3.21</v>
      </c>
      <c r="AU193">
        <v>2.64</v>
      </c>
      <c r="AV193">
        <v>2.71</v>
      </c>
      <c r="AW193">
        <v>3.05</v>
      </c>
      <c r="AX193">
        <v>3.13</v>
      </c>
      <c r="AY193">
        <v>3.21</v>
      </c>
      <c r="AZ193">
        <v>3.29</v>
      </c>
      <c r="BA193">
        <v>3.5</v>
      </c>
      <c r="BB193">
        <v>3.59</v>
      </c>
      <c r="BC193">
        <v>3.68</v>
      </c>
      <c r="BD193">
        <v>3.77</v>
      </c>
      <c r="BE193">
        <v>4.16</v>
      </c>
      <c r="BF193">
        <v>4.26</v>
      </c>
      <c r="BG193">
        <v>4.37</v>
      </c>
      <c r="BH193">
        <v>4.4800000000000004</v>
      </c>
      <c r="BI193">
        <v>4.66</v>
      </c>
      <c r="BJ193">
        <v>4.78</v>
      </c>
      <c r="BK193">
        <v>4.8899999999999997</v>
      </c>
      <c r="BL193">
        <v>5.0199999999999996</v>
      </c>
      <c r="BM193">
        <v>4.93</v>
      </c>
      <c r="BN193">
        <v>5.0599999999999996</v>
      </c>
      <c r="BO193">
        <v>5.18</v>
      </c>
      <c r="BP193">
        <v>5.31</v>
      </c>
      <c r="BQ193">
        <v>5.48</v>
      </c>
      <c r="BR193">
        <v>5.62</v>
      </c>
      <c r="BS193">
        <v>5.76</v>
      </c>
      <c r="BT193">
        <v>5.91</v>
      </c>
      <c r="BU193">
        <v>5.93</v>
      </c>
      <c r="BV193">
        <v>6.08</v>
      </c>
      <c r="BW193">
        <v>6.23</v>
      </c>
      <c r="BX193">
        <v>6.38</v>
      </c>
      <c r="CA193" t="s">
        <v>290</v>
      </c>
      <c r="CC193">
        <v>5.5211096251517597</v>
      </c>
      <c r="CD193">
        <v>5.6447824807551576</v>
      </c>
      <c r="CE193">
        <v>5.7712256083240741</v>
      </c>
      <c r="CF193">
        <v>5.9005010619505311</v>
      </c>
      <c r="CG193">
        <v>6.0326722857382231</v>
      </c>
      <c r="CJ193">
        <v>5.6447824807551576</v>
      </c>
      <c r="CK193">
        <v>5.77</v>
      </c>
      <c r="CL193">
        <v>5.9</v>
      </c>
      <c r="CO193" t="s">
        <v>38</v>
      </c>
      <c r="CP193">
        <v>2.6515151515151453E-2</v>
      </c>
      <c r="CQ193">
        <v>0.12546125461254606</v>
      </c>
      <c r="CR193">
        <v>2.6229508196721336E-2</v>
      </c>
      <c r="CS193">
        <v>2.5559105431309927E-2</v>
      </c>
      <c r="CT193">
        <v>2.4922118380062329E-2</v>
      </c>
      <c r="CU193">
        <v>6.3829787234042548E-2</v>
      </c>
      <c r="CV193">
        <v>2.5714285714285672E-2</v>
      </c>
      <c r="CW193">
        <v>2.5069637883008443E-2</v>
      </c>
      <c r="CX193">
        <v>2.4456521739130394E-2</v>
      </c>
      <c r="CY193">
        <v>0.10344827586206899</v>
      </c>
      <c r="CZ193">
        <v>2.4038461538461453E-2</v>
      </c>
      <c r="DA193">
        <v>2.5821596244131533E-2</v>
      </c>
      <c r="DB193">
        <v>2.5171624713958882E-2</v>
      </c>
      <c r="DC193">
        <v>4.0178571428571362E-2</v>
      </c>
      <c r="DD193">
        <v>2.5751072961373411E-2</v>
      </c>
      <c r="DE193">
        <v>2.301255230125511E-2</v>
      </c>
      <c r="DF193">
        <v>2.6584867075664601E-2</v>
      </c>
      <c r="DG193">
        <v>-1.7928286852589615E-2</v>
      </c>
      <c r="DH193">
        <v>2.636916835699795E-2</v>
      </c>
      <c r="DI193">
        <v>2.3715415019762869E-2</v>
      </c>
      <c r="DJ193">
        <v>2.5096525096525078E-2</v>
      </c>
      <c r="DK193">
        <v>3.2015065913371152E-2</v>
      </c>
      <c r="DL193">
        <v>2.5547445255474394E-2</v>
      </c>
      <c r="DM193">
        <v>2.4911032028469695E-2</v>
      </c>
      <c r="DN193">
        <v>2.604166666666673E-2</v>
      </c>
      <c r="DO193">
        <v>3.3840947546530582E-3</v>
      </c>
      <c r="DP193">
        <v>2.5295109612141715E-2</v>
      </c>
      <c r="DQ193">
        <v>2.4671052631579007E-2</v>
      </c>
      <c r="DR193">
        <v>2.4077046548956572E-2</v>
      </c>
      <c r="DU193">
        <v>6.999999999999984E-2</v>
      </c>
    </row>
    <row r="194" spans="1:125" x14ac:dyDescent="0.25">
      <c r="A194">
        <v>30</v>
      </c>
      <c r="B194" t="s">
        <v>215</v>
      </c>
      <c r="C194" t="s">
        <v>209</v>
      </c>
      <c r="D194" t="s">
        <v>214</v>
      </c>
      <c r="E194" t="s">
        <v>40</v>
      </c>
      <c r="N194">
        <v>0.63</v>
      </c>
      <c r="O194">
        <v>0.64</v>
      </c>
      <c r="P194">
        <v>0.66</v>
      </c>
      <c r="Q194">
        <v>0.67</v>
      </c>
      <c r="R194">
        <v>0.69</v>
      </c>
      <c r="S194">
        <v>0.71</v>
      </c>
      <c r="T194">
        <v>0.72</v>
      </c>
      <c r="U194">
        <v>0.74</v>
      </c>
      <c r="V194">
        <v>0.76</v>
      </c>
      <c r="W194">
        <v>0.78</v>
      </c>
      <c r="X194">
        <v>0.79</v>
      </c>
      <c r="Y194">
        <v>0.81</v>
      </c>
      <c r="Z194">
        <v>0.83</v>
      </c>
      <c r="AA194">
        <v>0.86</v>
      </c>
      <c r="AB194">
        <v>0.87</v>
      </c>
      <c r="AC194">
        <v>0.89</v>
      </c>
      <c r="AD194">
        <v>0.92</v>
      </c>
      <c r="AE194">
        <v>0.94</v>
      </c>
      <c r="AF194">
        <v>0.96</v>
      </c>
      <c r="AG194">
        <v>0.98</v>
      </c>
      <c r="AH194">
        <v>1.01</v>
      </c>
      <c r="AI194">
        <v>1.03</v>
      </c>
      <c r="AJ194">
        <v>1.05</v>
      </c>
      <c r="AK194">
        <v>1.08</v>
      </c>
      <c r="AL194">
        <v>1.1100000000000001</v>
      </c>
      <c r="AM194">
        <v>1.1299999999999999</v>
      </c>
      <c r="AN194">
        <v>1.1599999999999999</v>
      </c>
      <c r="AO194">
        <v>1.18</v>
      </c>
      <c r="AP194">
        <v>1.21</v>
      </c>
      <c r="AQ194">
        <v>1.24</v>
      </c>
      <c r="AT194">
        <v>0.61</v>
      </c>
      <c r="AU194">
        <v>0.63</v>
      </c>
      <c r="AV194">
        <v>0.64</v>
      </c>
      <c r="AW194">
        <v>0.66</v>
      </c>
      <c r="AX194">
        <v>0.67</v>
      </c>
      <c r="AY194">
        <v>0.69</v>
      </c>
      <c r="AZ194">
        <v>0.71</v>
      </c>
      <c r="BA194">
        <v>0.72</v>
      </c>
      <c r="BB194">
        <v>0.74</v>
      </c>
      <c r="BC194">
        <v>0.76</v>
      </c>
      <c r="BD194">
        <v>0.78</v>
      </c>
      <c r="BE194">
        <v>0.79</v>
      </c>
      <c r="BF194">
        <v>0.81</v>
      </c>
      <c r="BG194">
        <v>0.83</v>
      </c>
      <c r="BH194">
        <v>0.86</v>
      </c>
      <c r="BI194">
        <v>0.87</v>
      </c>
      <c r="BJ194">
        <v>0.89</v>
      </c>
      <c r="BK194">
        <v>0.92</v>
      </c>
      <c r="BL194">
        <v>0.94</v>
      </c>
      <c r="BM194">
        <v>0.96</v>
      </c>
      <c r="BN194">
        <v>0.98</v>
      </c>
      <c r="BO194">
        <v>1.01</v>
      </c>
      <c r="BP194">
        <v>1.03</v>
      </c>
      <c r="BQ194">
        <v>1.05</v>
      </c>
      <c r="BR194">
        <v>1.08</v>
      </c>
      <c r="BS194">
        <v>1.1100000000000001</v>
      </c>
      <c r="BT194">
        <v>1.1299999999999999</v>
      </c>
      <c r="BU194">
        <v>1.1599999999999999</v>
      </c>
      <c r="BV194">
        <v>1.18</v>
      </c>
      <c r="BW194">
        <v>1.21</v>
      </c>
      <c r="BX194">
        <v>1.24</v>
      </c>
      <c r="CC194">
        <v>0.640485046551868</v>
      </c>
      <c r="CD194">
        <v>0.65483191159462983</v>
      </c>
      <c r="CE194">
        <v>0.66950014641434941</v>
      </c>
      <c r="CF194">
        <v>0.68449694969403085</v>
      </c>
      <c r="CG194">
        <v>0.69982968136717716</v>
      </c>
      <c r="CJ194">
        <v>0.65483191159462983</v>
      </c>
      <c r="CK194">
        <v>0.67</v>
      </c>
      <c r="CL194">
        <v>0.68</v>
      </c>
      <c r="CO194" t="s">
        <v>40</v>
      </c>
      <c r="CP194">
        <v>1.5873015873015886E-2</v>
      </c>
      <c r="CQ194">
        <v>3.1250000000000028E-2</v>
      </c>
      <c r="CR194">
        <v>1.5151515151515164E-2</v>
      </c>
      <c r="CS194">
        <v>2.9850746268656577E-2</v>
      </c>
      <c r="CT194">
        <v>2.898550724637684E-2</v>
      </c>
      <c r="CU194">
        <v>1.4084507042253534E-2</v>
      </c>
      <c r="CV194">
        <v>2.7777777777777804E-2</v>
      </c>
      <c r="CW194">
        <v>2.7027027027027053E-2</v>
      </c>
      <c r="CX194">
        <v>2.6315789473684233E-2</v>
      </c>
      <c r="CY194">
        <v>1.2820512820512832E-2</v>
      </c>
      <c r="CZ194">
        <v>2.5316455696202552E-2</v>
      </c>
      <c r="DA194">
        <v>2.4691358024691242E-2</v>
      </c>
      <c r="DB194">
        <v>3.6144578313253045E-2</v>
      </c>
      <c r="DC194">
        <v>1.1627906976744196E-2</v>
      </c>
      <c r="DD194">
        <v>2.2988505747126457E-2</v>
      </c>
      <c r="DE194">
        <v>3.3707865168539353E-2</v>
      </c>
      <c r="DF194">
        <v>2.1739130434782507E-2</v>
      </c>
      <c r="DG194">
        <v>2.1276595744680871E-2</v>
      </c>
      <c r="DH194">
        <v>2.0833333333333353E-2</v>
      </c>
      <c r="DI194">
        <v>3.0612244897959211E-2</v>
      </c>
      <c r="DJ194">
        <v>1.980198019801982E-2</v>
      </c>
      <c r="DK194">
        <v>1.9417475728155355E-2</v>
      </c>
      <c r="DL194">
        <v>2.8571428571428595E-2</v>
      </c>
      <c r="DM194">
        <v>2.7777777777777801E-2</v>
      </c>
      <c r="DN194">
        <v>1.8018018018017834E-2</v>
      </c>
      <c r="DO194">
        <v>2.6548672566371709E-2</v>
      </c>
      <c r="DP194">
        <v>1.7241379310344845E-2</v>
      </c>
      <c r="DQ194">
        <v>2.5423728813559344E-2</v>
      </c>
      <c r="DR194">
        <v>2.4793388429752088E-2</v>
      </c>
      <c r="DU194">
        <v>1.0000000000000009E-2</v>
      </c>
    </row>
    <row r="195" spans="1:125" x14ac:dyDescent="0.25">
      <c r="A195">
        <v>30</v>
      </c>
      <c r="B195" t="s">
        <v>215</v>
      </c>
      <c r="C195" t="s">
        <v>209</v>
      </c>
      <c r="D195" t="s">
        <v>214</v>
      </c>
      <c r="E195" t="s">
        <v>42</v>
      </c>
      <c r="N195">
        <v>49.87</v>
      </c>
      <c r="O195">
        <v>51.31</v>
      </c>
      <c r="P195">
        <v>54.3</v>
      </c>
      <c r="Q195">
        <v>55.66</v>
      </c>
      <c r="R195">
        <v>57.05</v>
      </c>
      <c r="S195">
        <v>58.48</v>
      </c>
      <c r="T195">
        <v>61.33</v>
      </c>
      <c r="U195">
        <v>62.86</v>
      </c>
      <c r="V195">
        <v>64.430000000000007</v>
      </c>
      <c r="W195">
        <v>66.040000000000006</v>
      </c>
      <c r="X195">
        <v>69.5</v>
      </c>
      <c r="Y195">
        <v>71.239999999999995</v>
      </c>
      <c r="Z195">
        <v>73.02</v>
      </c>
      <c r="AA195">
        <v>74.84</v>
      </c>
      <c r="AB195">
        <v>77.849999999999994</v>
      </c>
      <c r="AC195">
        <v>79.8</v>
      </c>
      <c r="AD195">
        <v>81.790000000000006</v>
      </c>
      <c r="AE195">
        <v>83.84</v>
      </c>
      <c r="AF195">
        <v>84.72</v>
      </c>
      <c r="AG195">
        <v>86.84</v>
      </c>
      <c r="AH195">
        <v>89.01</v>
      </c>
      <c r="AI195">
        <v>91.24</v>
      </c>
      <c r="AJ195">
        <v>93.86</v>
      </c>
      <c r="AK195">
        <v>96.2</v>
      </c>
      <c r="AL195">
        <v>98.61</v>
      </c>
      <c r="AM195">
        <v>101.08</v>
      </c>
      <c r="AN195">
        <v>103.11</v>
      </c>
      <c r="AO195">
        <v>105.69</v>
      </c>
      <c r="AP195">
        <v>108.33</v>
      </c>
      <c r="AQ195">
        <v>111.04</v>
      </c>
      <c r="AT195">
        <v>48.74</v>
      </c>
      <c r="AU195">
        <v>49.87</v>
      </c>
      <c r="AV195">
        <v>51.31</v>
      </c>
      <c r="AW195">
        <v>54.3</v>
      </c>
      <c r="AX195">
        <v>55.66</v>
      </c>
      <c r="AY195">
        <v>57.05</v>
      </c>
      <c r="AZ195">
        <v>58.48</v>
      </c>
      <c r="BA195">
        <v>61.33</v>
      </c>
      <c r="BB195">
        <v>62.86</v>
      </c>
      <c r="BC195">
        <v>64.430000000000007</v>
      </c>
      <c r="BD195">
        <v>66.040000000000006</v>
      </c>
      <c r="BE195">
        <v>69.5</v>
      </c>
      <c r="BF195">
        <v>71.239999999999995</v>
      </c>
      <c r="BG195">
        <v>73.02</v>
      </c>
      <c r="BH195">
        <v>74.84</v>
      </c>
      <c r="BI195">
        <v>77.849999999999994</v>
      </c>
      <c r="BJ195">
        <v>79.8</v>
      </c>
      <c r="BK195">
        <v>81.790000000000006</v>
      </c>
      <c r="BL195">
        <v>83.84</v>
      </c>
      <c r="BM195">
        <v>84.72</v>
      </c>
      <c r="BN195">
        <v>86.84</v>
      </c>
      <c r="BO195">
        <v>89.01</v>
      </c>
      <c r="BP195">
        <v>91.24</v>
      </c>
      <c r="BQ195">
        <v>93.86</v>
      </c>
      <c r="BR195">
        <v>96.2</v>
      </c>
      <c r="BS195">
        <v>98.61</v>
      </c>
      <c r="BT195">
        <v>101.08</v>
      </c>
      <c r="BU195">
        <v>103.11</v>
      </c>
      <c r="BV195">
        <v>105.69</v>
      </c>
      <c r="BW195">
        <v>108.33</v>
      </c>
      <c r="BX195">
        <v>111.04</v>
      </c>
      <c r="CC195">
        <v>36.584399972859572</v>
      </c>
      <c r="CD195">
        <v>37.520139174400654</v>
      </c>
      <c r="CE195">
        <v>38.476838934056246</v>
      </c>
      <c r="CF195">
        <v>39.454968768328122</v>
      </c>
      <c r="CG195">
        <v>40.338760068738672</v>
      </c>
      <c r="CJ195">
        <v>37.519999999999996</v>
      </c>
      <c r="CK195">
        <v>38.479999999999997</v>
      </c>
      <c r="CL195">
        <v>39.46</v>
      </c>
      <c r="CO195" t="s">
        <v>42</v>
      </c>
      <c r="CP195">
        <v>2.8875075195508419E-2</v>
      </c>
      <c r="CQ195">
        <v>5.8273241083609331E-2</v>
      </c>
      <c r="CR195">
        <v>2.5046040515653765E-2</v>
      </c>
      <c r="CS195">
        <v>2.4973050664750283E-2</v>
      </c>
      <c r="CT195">
        <v>2.5065731814198067E-2</v>
      </c>
      <c r="CU195">
        <v>4.873461012311904E-2</v>
      </c>
      <c r="CV195">
        <v>2.494700798956467E-2</v>
      </c>
      <c r="CW195">
        <v>2.4976137448297922E-2</v>
      </c>
      <c r="CX195">
        <v>2.4988359459878928E-2</v>
      </c>
      <c r="CY195">
        <v>5.2392489400363319E-2</v>
      </c>
      <c r="CZ195">
        <v>2.5035971223021508E-2</v>
      </c>
      <c r="DA195">
        <v>2.4985962942167341E-2</v>
      </c>
      <c r="DB195">
        <v>2.4924678170364388E-2</v>
      </c>
      <c r="DC195">
        <v>4.0219134152859312E-2</v>
      </c>
      <c r="DD195">
        <v>2.5048169556840114E-2</v>
      </c>
      <c r="DE195">
        <v>2.4937343358396105E-2</v>
      </c>
      <c r="DF195">
        <v>2.5064188776133964E-2</v>
      </c>
      <c r="DG195">
        <v>1.0496183206106815E-2</v>
      </c>
      <c r="DH195">
        <v>2.5023607176581735E-2</v>
      </c>
      <c r="DI195">
        <v>2.498848456932291E-2</v>
      </c>
      <c r="DJ195">
        <v>2.5053364790472866E-2</v>
      </c>
      <c r="DK195">
        <v>2.871547566856647E-2</v>
      </c>
      <c r="DL195">
        <v>2.4930747922437709E-2</v>
      </c>
      <c r="DM195">
        <v>2.5051975051975015E-2</v>
      </c>
      <c r="DN195">
        <v>2.5048169556840066E-2</v>
      </c>
      <c r="DO195">
        <v>2.0083102493074805E-2</v>
      </c>
      <c r="DP195">
        <v>2.502182135583356E-2</v>
      </c>
      <c r="DQ195">
        <v>2.49787113255748E-2</v>
      </c>
      <c r="DR195">
        <v>2.5016154343210636E-2</v>
      </c>
      <c r="DU195">
        <v>1.4400000000000048</v>
      </c>
    </row>
    <row r="196" spans="1:125" x14ac:dyDescent="0.25">
      <c r="A196">
        <v>30</v>
      </c>
      <c r="B196" t="s">
        <v>215</v>
      </c>
      <c r="C196" t="s">
        <v>209</v>
      </c>
      <c r="D196" t="s">
        <v>214</v>
      </c>
      <c r="E196" t="s">
        <v>43</v>
      </c>
      <c r="N196">
        <v>8.43</v>
      </c>
      <c r="O196">
        <v>8.67</v>
      </c>
      <c r="P196">
        <v>8.89</v>
      </c>
      <c r="Q196">
        <v>9.1199999999999992</v>
      </c>
      <c r="R196">
        <v>9.34</v>
      </c>
      <c r="S196">
        <v>9.58</v>
      </c>
      <c r="T196">
        <v>9.77</v>
      </c>
      <c r="U196">
        <v>10.02</v>
      </c>
      <c r="V196">
        <v>10.27</v>
      </c>
      <c r="W196">
        <v>10.52</v>
      </c>
      <c r="X196">
        <v>10.74</v>
      </c>
      <c r="Y196">
        <v>11</v>
      </c>
      <c r="Z196">
        <v>11.28</v>
      </c>
      <c r="AA196">
        <v>11.56</v>
      </c>
      <c r="AB196">
        <v>11.8</v>
      </c>
      <c r="AC196">
        <v>12.09</v>
      </c>
      <c r="AD196">
        <v>12.39</v>
      </c>
      <c r="AE196">
        <v>12.7</v>
      </c>
      <c r="AF196">
        <v>12.96</v>
      </c>
      <c r="AG196">
        <v>13.29</v>
      </c>
      <c r="AH196">
        <v>13.62</v>
      </c>
      <c r="AI196">
        <v>13.96</v>
      </c>
      <c r="AJ196">
        <v>14.24</v>
      </c>
      <c r="AK196">
        <v>14.6</v>
      </c>
      <c r="AL196">
        <v>14.96</v>
      </c>
      <c r="AM196">
        <v>15.34</v>
      </c>
      <c r="AN196">
        <v>15.65</v>
      </c>
      <c r="AO196">
        <v>16.04</v>
      </c>
      <c r="AP196">
        <v>16.440000000000001</v>
      </c>
      <c r="AQ196">
        <v>16.850000000000001</v>
      </c>
      <c r="AT196">
        <v>8.2100000000000009</v>
      </c>
      <c r="AU196">
        <v>8.43</v>
      </c>
      <c r="AV196">
        <v>8.67</v>
      </c>
      <c r="AW196">
        <v>8.89</v>
      </c>
      <c r="AX196">
        <v>9.1199999999999992</v>
      </c>
      <c r="AY196">
        <v>9.34</v>
      </c>
      <c r="AZ196">
        <v>9.58</v>
      </c>
      <c r="BA196">
        <v>9.77</v>
      </c>
      <c r="BB196">
        <v>10.02</v>
      </c>
      <c r="BC196">
        <v>10.27</v>
      </c>
      <c r="BD196">
        <v>10.52</v>
      </c>
      <c r="BE196">
        <v>10.74</v>
      </c>
      <c r="BF196">
        <v>11</v>
      </c>
      <c r="BG196">
        <v>11.28</v>
      </c>
      <c r="BH196">
        <v>11.56</v>
      </c>
      <c r="BI196">
        <v>11.8</v>
      </c>
      <c r="BJ196">
        <v>12.09</v>
      </c>
      <c r="BK196">
        <v>12.39</v>
      </c>
      <c r="BL196">
        <v>12.7</v>
      </c>
      <c r="BM196">
        <v>12.96</v>
      </c>
      <c r="BN196">
        <v>13.29</v>
      </c>
      <c r="BO196">
        <v>13.62</v>
      </c>
      <c r="BP196">
        <v>13.96</v>
      </c>
      <c r="BQ196">
        <v>14.24</v>
      </c>
      <c r="BR196">
        <v>14.6</v>
      </c>
      <c r="BS196">
        <v>14.96</v>
      </c>
      <c r="BT196">
        <v>15.34</v>
      </c>
      <c r="BU196">
        <v>15.65</v>
      </c>
      <c r="BV196">
        <v>16.04</v>
      </c>
      <c r="BW196">
        <v>16.440000000000001</v>
      </c>
      <c r="BX196">
        <v>16.850000000000001</v>
      </c>
      <c r="CC196">
        <v>5.9015188184208967</v>
      </c>
      <c r="CD196">
        <v>6.033712839953524</v>
      </c>
      <c r="CE196">
        <v>6.1688680075684825</v>
      </c>
      <c r="CF196">
        <v>6.3070506509380158</v>
      </c>
      <c r="CG196">
        <v>6.4483285855190271</v>
      </c>
      <c r="CJ196">
        <v>6.04</v>
      </c>
      <c r="CK196">
        <v>6.17</v>
      </c>
      <c r="CL196">
        <v>6.31</v>
      </c>
      <c r="CO196" t="s">
        <v>43</v>
      </c>
      <c r="CP196">
        <v>2.8469750889679742E-2</v>
      </c>
      <c r="CQ196">
        <v>2.537485582468289E-2</v>
      </c>
      <c r="CR196">
        <v>2.587176602924619E-2</v>
      </c>
      <c r="CS196">
        <v>2.4122807017543931E-2</v>
      </c>
      <c r="CT196">
        <v>2.5695931477516084E-2</v>
      </c>
      <c r="CU196">
        <v>1.9832985386221243E-2</v>
      </c>
      <c r="CV196">
        <v>2.5588536335721598E-2</v>
      </c>
      <c r="CW196">
        <v>2.4950099800399202E-2</v>
      </c>
      <c r="CX196">
        <v>2.4342745861733205E-2</v>
      </c>
      <c r="CY196">
        <v>2.0912547528517171E-2</v>
      </c>
      <c r="CZ196">
        <v>2.420856610800743E-2</v>
      </c>
      <c r="DA196">
        <v>2.5454545454545396E-2</v>
      </c>
      <c r="DB196">
        <v>2.4822695035461095E-2</v>
      </c>
      <c r="DC196">
        <v>2.0761245674740501E-2</v>
      </c>
      <c r="DD196">
        <v>2.4576271186440603E-2</v>
      </c>
      <c r="DE196">
        <v>2.4813895781637778E-2</v>
      </c>
      <c r="DF196">
        <v>2.5020177562550341E-2</v>
      </c>
      <c r="DG196">
        <v>2.0472440944882014E-2</v>
      </c>
      <c r="DH196">
        <v>2.546296296296283E-2</v>
      </c>
      <c r="DI196">
        <v>2.4830699774266371E-2</v>
      </c>
      <c r="DJ196">
        <v>2.4963289280470018E-2</v>
      </c>
      <c r="DK196">
        <v>2.0057306590257833E-2</v>
      </c>
      <c r="DL196">
        <v>2.5280898876404456E-2</v>
      </c>
      <c r="DM196">
        <v>2.4657534246575425E-2</v>
      </c>
      <c r="DN196">
        <v>2.5401069518716509E-2</v>
      </c>
      <c r="DO196">
        <v>2.0208604954367698E-2</v>
      </c>
      <c r="DP196">
        <v>2.4920127795527078E-2</v>
      </c>
      <c r="DQ196">
        <v>2.493765586034926E-2</v>
      </c>
      <c r="DR196">
        <v>2.4939172749391735E-2</v>
      </c>
      <c r="DU196">
        <v>0.24000000000000021</v>
      </c>
    </row>
    <row r="197" spans="1:125" x14ac:dyDescent="0.25">
      <c r="A197">
        <v>30</v>
      </c>
      <c r="B197" t="s">
        <v>215</v>
      </c>
      <c r="C197" t="s">
        <v>209</v>
      </c>
      <c r="D197" t="s">
        <v>214</v>
      </c>
      <c r="E197" t="s">
        <v>201</v>
      </c>
      <c r="N197">
        <v>52.51</v>
      </c>
      <c r="O197">
        <v>54.02</v>
      </c>
      <c r="P197">
        <v>57.35</v>
      </c>
      <c r="Q197">
        <v>58.79</v>
      </c>
      <c r="R197">
        <v>60.26</v>
      </c>
      <c r="S197">
        <v>61.77</v>
      </c>
      <c r="T197">
        <v>64.83</v>
      </c>
      <c r="U197">
        <v>66.45</v>
      </c>
      <c r="V197">
        <v>68.11</v>
      </c>
      <c r="W197">
        <v>69.81</v>
      </c>
      <c r="X197">
        <v>73.66</v>
      </c>
      <c r="Y197">
        <v>75.5</v>
      </c>
      <c r="Z197">
        <v>77.39</v>
      </c>
      <c r="AA197">
        <v>79.319999999999993</v>
      </c>
      <c r="AB197">
        <v>82.51</v>
      </c>
      <c r="AC197">
        <v>84.58</v>
      </c>
      <c r="AD197">
        <v>86.68</v>
      </c>
      <c r="AE197">
        <v>88.86</v>
      </c>
      <c r="AF197">
        <v>89.65</v>
      </c>
      <c r="AG197">
        <v>91.9</v>
      </c>
      <c r="AH197">
        <v>94.19</v>
      </c>
      <c r="AI197">
        <v>96.55</v>
      </c>
      <c r="AJ197">
        <v>99.34</v>
      </c>
      <c r="AK197">
        <v>101.82</v>
      </c>
      <c r="AL197">
        <v>104.37</v>
      </c>
      <c r="AM197">
        <v>106.99</v>
      </c>
      <c r="AN197">
        <v>109.04</v>
      </c>
      <c r="AO197">
        <v>111.77</v>
      </c>
      <c r="AP197">
        <v>114.56</v>
      </c>
      <c r="AQ197">
        <v>117.42</v>
      </c>
      <c r="AT197">
        <v>51.95</v>
      </c>
      <c r="AU197">
        <v>52.51</v>
      </c>
      <c r="AV197">
        <v>54.02</v>
      </c>
      <c r="AW197">
        <v>57.35</v>
      </c>
      <c r="AX197">
        <v>58.79</v>
      </c>
      <c r="AY197">
        <v>60.26</v>
      </c>
      <c r="AZ197">
        <v>61.77</v>
      </c>
      <c r="BA197">
        <v>64.83</v>
      </c>
      <c r="BB197">
        <v>66.45</v>
      </c>
      <c r="BC197">
        <v>68.11</v>
      </c>
      <c r="BD197">
        <v>69.81</v>
      </c>
      <c r="BE197">
        <v>73.66</v>
      </c>
      <c r="BF197">
        <v>75.5</v>
      </c>
      <c r="BG197">
        <v>77.39</v>
      </c>
      <c r="BH197">
        <v>79.319999999999993</v>
      </c>
      <c r="BI197">
        <v>82.51</v>
      </c>
      <c r="BJ197">
        <v>84.58</v>
      </c>
      <c r="BK197">
        <v>86.68</v>
      </c>
      <c r="BL197">
        <v>88.86</v>
      </c>
      <c r="BM197">
        <v>89.65</v>
      </c>
      <c r="BN197">
        <v>91.9</v>
      </c>
      <c r="BO197">
        <v>94.19</v>
      </c>
      <c r="BP197">
        <v>96.55</v>
      </c>
      <c r="BQ197">
        <v>99.34</v>
      </c>
      <c r="BR197">
        <v>101.82</v>
      </c>
      <c r="BS197">
        <v>104.37</v>
      </c>
      <c r="BT197">
        <v>106.99</v>
      </c>
      <c r="BU197">
        <v>109.04</v>
      </c>
      <c r="BV197">
        <v>111.77</v>
      </c>
      <c r="BW197">
        <v>114.56</v>
      </c>
      <c r="BX197">
        <v>117.42</v>
      </c>
      <c r="CC197">
        <v>42.105509598011331</v>
      </c>
      <c r="CD197">
        <v>43.164921655155808</v>
      </c>
      <c r="CE197">
        <v>44.24806454238032</v>
      </c>
      <c r="CF197">
        <v>45.355469830278651</v>
      </c>
      <c r="CG197">
        <v>46.371432354476894</v>
      </c>
      <c r="CJ197">
        <v>43.164921655155808</v>
      </c>
      <c r="CK197">
        <v>44.25</v>
      </c>
      <c r="CL197">
        <v>45.36</v>
      </c>
      <c r="CO197" t="s">
        <v>201</v>
      </c>
      <c r="CP197">
        <v>2.8756427347172066E-2</v>
      </c>
      <c r="CQ197">
        <v>6.1643835616438318E-2</v>
      </c>
      <c r="CR197">
        <v>2.5108979947689587E-2</v>
      </c>
      <c r="CS197">
        <v>2.5004252423881594E-2</v>
      </c>
      <c r="CT197">
        <v>2.5058081646199888E-2</v>
      </c>
      <c r="CU197">
        <v>4.9538610976201956E-2</v>
      </c>
      <c r="CV197">
        <v>2.4988431281814046E-2</v>
      </c>
      <c r="CW197">
        <v>2.4981188863807322E-2</v>
      </c>
      <c r="CX197">
        <v>2.4959624137424797E-2</v>
      </c>
      <c r="CY197">
        <v>5.5149692021200319E-2</v>
      </c>
      <c r="CZ197">
        <v>2.4979636166168932E-2</v>
      </c>
      <c r="DA197">
        <v>2.5033112582781465E-2</v>
      </c>
      <c r="DB197">
        <v>2.4938622561054304E-2</v>
      </c>
      <c r="DC197">
        <v>4.0216843166918967E-2</v>
      </c>
      <c r="DD197">
        <v>2.5087868137195407E-2</v>
      </c>
      <c r="DE197">
        <v>2.4828564672499512E-2</v>
      </c>
      <c r="DF197">
        <v>2.5149976926626585E-2</v>
      </c>
      <c r="DG197">
        <v>8.890389376547448E-3</v>
      </c>
      <c r="DH197">
        <v>2.5097601784718346E-2</v>
      </c>
      <c r="DI197">
        <v>2.4918389553862805E-2</v>
      </c>
      <c r="DJ197">
        <v>2.5055738401104147E-2</v>
      </c>
      <c r="DK197">
        <v>2.8896944588296284E-2</v>
      </c>
      <c r="DL197">
        <v>2.4964767465270682E-2</v>
      </c>
      <c r="DM197">
        <v>2.5044195639363696E-2</v>
      </c>
      <c r="DN197">
        <v>2.5102998946057203E-2</v>
      </c>
      <c r="DO197">
        <v>1.916066922142267E-2</v>
      </c>
      <c r="DP197">
        <v>2.5036683785766595E-2</v>
      </c>
      <c r="DQ197">
        <v>2.4961975485371803E-2</v>
      </c>
      <c r="DR197">
        <v>2.4965083798882678E-2</v>
      </c>
      <c r="DU197">
        <v>1.5100000000000051</v>
      </c>
    </row>
    <row r="198" spans="1:125" x14ac:dyDescent="0.25">
      <c r="A198">
        <v>30</v>
      </c>
      <c r="B198" t="s">
        <v>215</v>
      </c>
      <c r="C198" t="s">
        <v>209</v>
      </c>
      <c r="D198" t="s">
        <v>214</v>
      </c>
      <c r="E198" t="s">
        <v>202</v>
      </c>
      <c r="N198">
        <v>9.06</v>
      </c>
      <c r="O198">
        <v>9.31</v>
      </c>
      <c r="P198">
        <v>9.5500000000000007</v>
      </c>
      <c r="Q198">
        <v>9.7899999999999991</v>
      </c>
      <c r="R198">
        <v>10.029999999999999</v>
      </c>
      <c r="S198">
        <v>10.29</v>
      </c>
      <c r="T198">
        <v>10.49</v>
      </c>
      <c r="U198">
        <v>10.76</v>
      </c>
      <c r="V198">
        <v>11.03</v>
      </c>
      <c r="W198">
        <v>11.3</v>
      </c>
      <c r="X198">
        <v>11.53</v>
      </c>
      <c r="Y198">
        <v>11.81</v>
      </c>
      <c r="Z198">
        <v>12.11</v>
      </c>
      <c r="AA198">
        <v>12.42</v>
      </c>
      <c r="AB198">
        <v>12.67</v>
      </c>
      <c r="AC198">
        <v>12.98</v>
      </c>
      <c r="AD198">
        <v>13.31</v>
      </c>
      <c r="AE198">
        <v>13.64</v>
      </c>
      <c r="AF198">
        <v>13.92</v>
      </c>
      <c r="AG198">
        <v>14.27</v>
      </c>
      <c r="AH198">
        <v>14.63</v>
      </c>
      <c r="AI198">
        <v>14.99</v>
      </c>
      <c r="AJ198">
        <v>15.29</v>
      </c>
      <c r="AK198">
        <v>15.68</v>
      </c>
      <c r="AL198">
        <v>16.07</v>
      </c>
      <c r="AM198">
        <v>16.47</v>
      </c>
      <c r="AN198">
        <v>16.809999999999999</v>
      </c>
      <c r="AO198">
        <v>17.22</v>
      </c>
      <c r="AP198">
        <v>17.649999999999999</v>
      </c>
      <c r="AQ198">
        <v>18.09</v>
      </c>
      <c r="AT198">
        <v>8.82</v>
      </c>
      <c r="AU198">
        <v>9.06</v>
      </c>
      <c r="AV198">
        <v>9.31</v>
      </c>
      <c r="AW198">
        <v>9.5500000000000007</v>
      </c>
      <c r="AX198">
        <v>9.7899999999999991</v>
      </c>
      <c r="AY198">
        <v>10.029999999999999</v>
      </c>
      <c r="AZ198">
        <v>10.29</v>
      </c>
      <c r="BA198">
        <v>10.49</v>
      </c>
      <c r="BB198">
        <v>10.76</v>
      </c>
      <c r="BC198">
        <v>11.03</v>
      </c>
      <c r="BD198">
        <v>11.3</v>
      </c>
      <c r="BE198">
        <v>11.53</v>
      </c>
      <c r="BF198">
        <v>11.81</v>
      </c>
      <c r="BG198">
        <v>12.11</v>
      </c>
      <c r="BH198">
        <v>12.42</v>
      </c>
      <c r="BI198">
        <v>12.67</v>
      </c>
      <c r="BJ198">
        <v>12.98</v>
      </c>
      <c r="BK198">
        <v>13.31</v>
      </c>
      <c r="BL198">
        <v>13.64</v>
      </c>
      <c r="BM198">
        <v>13.92</v>
      </c>
      <c r="BN198">
        <v>14.27</v>
      </c>
      <c r="BO198">
        <v>14.63</v>
      </c>
      <c r="BP198">
        <v>14.99</v>
      </c>
      <c r="BQ198">
        <v>15.29</v>
      </c>
      <c r="BR198">
        <v>15.68</v>
      </c>
      <c r="BS198">
        <v>16.07</v>
      </c>
      <c r="BT198">
        <v>16.47</v>
      </c>
      <c r="BU198">
        <v>16.809999999999999</v>
      </c>
      <c r="BV198">
        <v>17.22</v>
      </c>
      <c r="BW198">
        <v>17.649999999999999</v>
      </c>
      <c r="BX198">
        <v>18.09</v>
      </c>
      <c r="BZ198">
        <v>0.62494699288860922</v>
      </c>
      <c r="CC198">
        <v>6.5420038649727648</v>
      </c>
      <c r="CD198">
        <v>6.6885447515481538</v>
      </c>
      <c r="CE198">
        <v>6.8383681539828318</v>
      </c>
      <c r="CF198">
        <v>6.9915476006320469</v>
      </c>
      <c r="CG198">
        <v>7.1481582668862043</v>
      </c>
      <c r="CJ198">
        <v>6.6885447515481538</v>
      </c>
      <c r="CK198">
        <v>6.84</v>
      </c>
      <c r="CL198">
        <v>6.9899999999999993</v>
      </c>
      <c r="CO198" t="s">
        <v>202</v>
      </c>
      <c r="CP198">
        <v>2.759381898454746E-2</v>
      </c>
      <c r="CQ198">
        <v>2.5778732545649861E-2</v>
      </c>
      <c r="CR198">
        <v>2.5130890052355855E-2</v>
      </c>
      <c r="CS198">
        <v>2.4514811031664988E-2</v>
      </c>
      <c r="CT198">
        <v>2.5922233300099681E-2</v>
      </c>
      <c r="CU198">
        <v>1.9436345966958316E-2</v>
      </c>
      <c r="CV198">
        <v>2.5738798856053343E-2</v>
      </c>
      <c r="CW198">
        <v>2.5092936802973937E-2</v>
      </c>
      <c r="CX198">
        <v>2.4478694469628411E-2</v>
      </c>
      <c r="CY198">
        <v>2.0353982300884834E-2</v>
      </c>
      <c r="CZ198">
        <v>2.4284475281873472E-2</v>
      </c>
      <c r="DA198">
        <v>2.5402201524132001E-2</v>
      </c>
      <c r="DB198">
        <v>2.5598678777869571E-2</v>
      </c>
      <c r="DC198">
        <v>2.0128824476650563E-2</v>
      </c>
      <c r="DD198">
        <v>2.4467245461720639E-2</v>
      </c>
      <c r="DE198">
        <v>2.5423728813559327E-2</v>
      </c>
      <c r="DF198">
        <v>2.479338842975207E-2</v>
      </c>
      <c r="DG198">
        <v>2.0527859237536607E-2</v>
      </c>
      <c r="DH198">
        <v>2.5143678160919516E-2</v>
      </c>
      <c r="DI198">
        <v>2.522775052557822E-2</v>
      </c>
      <c r="DJ198">
        <v>2.4606971975392987E-2</v>
      </c>
      <c r="DK198">
        <v>2.0013342228152028E-2</v>
      </c>
      <c r="DL198">
        <v>2.5506867233485976E-2</v>
      </c>
      <c r="DM198">
        <v>2.4872448979591875E-2</v>
      </c>
      <c r="DN198">
        <v>2.4891101431238242E-2</v>
      </c>
      <c r="DO198">
        <v>2.0643594414086211E-2</v>
      </c>
      <c r="DP198">
        <v>2.4390243902439036E-2</v>
      </c>
      <c r="DQ198">
        <v>2.4970963995354225E-2</v>
      </c>
      <c r="DR198">
        <v>2.4929178470255033E-2</v>
      </c>
      <c r="DU198">
        <v>0.25</v>
      </c>
    </row>
    <row r="199" spans="1:125" x14ac:dyDescent="0.25">
      <c r="A199">
        <v>30</v>
      </c>
      <c r="C199" t="s">
        <v>209</v>
      </c>
      <c r="D199">
        <v>30</v>
      </c>
      <c r="E199" t="s">
        <v>216</v>
      </c>
      <c r="CG199" t="s">
        <v>289</v>
      </c>
      <c r="CO199" t="s">
        <v>216</v>
      </c>
      <c r="DU199">
        <v>0</v>
      </c>
    </row>
    <row r="200" spans="1:125" x14ac:dyDescent="0.25">
      <c r="A200">
        <v>30</v>
      </c>
      <c r="B200" t="s">
        <v>217</v>
      </c>
      <c r="C200" t="s">
        <v>209</v>
      </c>
      <c r="D200">
        <v>30</v>
      </c>
      <c r="E200" t="s">
        <v>38</v>
      </c>
      <c r="F200" t="s">
        <v>128</v>
      </c>
      <c r="N200">
        <v>2.64</v>
      </c>
      <c r="O200">
        <v>2.71</v>
      </c>
      <c r="P200">
        <v>3.05</v>
      </c>
      <c r="Q200">
        <v>3.13</v>
      </c>
      <c r="R200">
        <v>3.21</v>
      </c>
      <c r="S200">
        <v>3.29</v>
      </c>
      <c r="T200">
        <v>3.5</v>
      </c>
      <c r="U200">
        <v>3.59</v>
      </c>
      <c r="V200">
        <v>3.68</v>
      </c>
      <c r="W200">
        <v>3.77</v>
      </c>
      <c r="X200">
        <v>4.16</v>
      </c>
      <c r="Y200">
        <v>4.26</v>
      </c>
      <c r="Z200">
        <v>4.37</v>
      </c>
      <c r="AA200">
        <v>4.4800000000000004</v>
      </c>
      <c r="AB200">
        <v>4.66</v>
      </c>
      <c r="AC200">
        <v>4.78</v>
      </c>
      <c r="AD200">
        <v>4.8899999999999997</v>
      </c>
      <c r="AE200">
        <v>5.0199999999999996</v>
      </c>
      <c r="AF200">
        <v>4.93</v>
      </c>
      <c r="AG200">
        <v>5.0599999999999996</v>
      </c>
      <c r="AH200">
        <v>5.18</v>
      </c>
      <c r="AI200">
        <v>5.31</v>
      </c>
      <c r="AJ200">
        <v>5.48</v>
      </c>
      <c r="AK200">
        <v>5.62</v>
      </c>
      <c r="AL200">
        <v>5.76</v>
      </c>
      <c r="AM200">
        <v>5.91</v>
      </c>
      <c r="AN200">
        <v>5.93</v>
      </c>
      <c r="AO200">
        <v>6.08</v>
      </c>
      <c r="AP200">
        <v>6.23</v>
      </c>
      <c r="AQ200">
        <v>6.38</v>
      </c>
      <c r="AT200">
        <v>3.21</v>
      </c>
      <c r="AU200">
        <v>2.64</v>
      </c>
      <c r="AV200">
        <v>2.71</v>
      </c>
      <c r="AW200">
        <v>3.05</v>
      </c>
      <c r="AX200">
        <v>3.13</v>
      </c>
      <c r="AY200">
        <v>3.21</v>
      </c>
      <c r="AZ200">
        <v>3.29</v>
      </c>
      <c r="BA200">
        <v>3.5</v>
      </c>
      <c r="BB200">
        <v>3.59</v>
      </c>
      <c r="BC200">
        <v>3.68</v>
      </c>
      <c r="BD200">
        <v>3.77</v>
      </c>
      <c r="BE200">
        <v>4.16</v>
      </c>
      <c r="BF200">
        <v>4.26</v>
      </c>
      <c r="BG200">
        <v>4.37</v>
      </c>
      <c r="BH200">
        <v>4.4800000000000004</v>
      </c>
      <c r="BI200">
        <v>4.66</v>
      </c>
      <c r="BJ200">
        <v>4.78</v>
      </c>
      <c r="BK200">
        <v>4.8899999999999997</v>
      </c>
      <c r="BL200">
        <v>5.0199999999999996</v>
      </c>
      <c r="BM200">
        <v>4.93</v>
      </c>
      <c r="BN200">
        <v>5.0599999999999996</v>
      </c>
      <c r="BO200">
        <v>5.18</v>
      </c>
      <c r="BP200">
        <v>5.31</v>
      </c>
      <c r="BQ200">
        <v>5.48</v>
      </c>
      <c r="BR200">
        <v>5.62</v>
      </c>
      <c r="BS200">
        <v>5.76</v>
      </c>
      <c r="BT200">
        <v>5.91</v>
      </c>
      <c r="BU200">
        <v>5.93</v>
      </c>
      <c r="BV200">
        <v>6.08</v>
      </c>
      <c r="BW200">
        <v>6.23</v>
      </c>
      <c r="BX200">
        <v>6.38</v>
      </c>
      <c r="CA200" t="s">
        <v>290</v>
      </c>
      <c r="CC200">
        <v>5.5211096251517597</v>
      </c>
      <c r="CD200">
        <v>5.6447824807551576</v>
      </c>
      <c r="CE200">
        <v>5.7712256083240741</v>
      </c>
      <c r="CF200">
        <v>5.9005010619505311</v>
      </c>
      <c r="CG200">
        <v>6.0326722857382231</v>
      </c>
      <c r="CJ200">
        <v>5.6447824807551576</v>
      </c>
      <c r="CK200">
        <v>5.77</v>
      </c>
      <c r="CL200">
        <v>5.9</v>
      </c>
      <c r="CO200" t="s">
        <v>38</v>
      </c>
      <c r="CP200">
        <v>2.6515151515151453E-2</v>
      </c>
      <c r="CQ200">
        <v>0.12546125461254606</v>
      </c>
      <c r="CR200">
        <v>2.6229508196721336E-2</v>
      </c>
      <c r="CS200">
        <v>2.5559105431309927E-2</v>
      </c>
      <c r="CT200">
        <v>2.4922118380062329E-2</v>
      </c>
      <c r="CU200">
        <v>6.3829787234042548E-2</v>
      </c>
      <c r="CV200">
        <v>2.5714285714285672E-2</v>
      </c>
      <c r="CW200">
        <v>2.5069637883008443E-2</v>
      </c>
      <c r="CX200">
        <v>2.4456521739130394E-2</v>
      </c>
      <c r="CY200">
        <v>0.10344827586206899</v>
      </c>
      <c r="CZ200">
        <v>2.4038461538461453E-2</v>
      </c>
      <c r="DA200">
        <v>2.5821596244131533E-2</v>
      </c>
      <c r="DB200">
        <v>2.5171624713958882E-2</v>
      </c>
      <c r="DC200">
        <v>4.0178571428571362E-2</v>
      </c>
      <c r="DD200">
        <v>2.5751072961373411E-2</v>
      </c>
      <c r="DE200">
        <v>2.301255230125511E-2</v>
      </c>
      <c r="DF200">
        <v>2.6584867075664601E-2</v>
      </c>
      <c r="DG200">
        <v>-1.7928286852589615E-2</v>
      </c>
      <c r="DH200">
        <v>2.636916835699795E-2</v>
      </c>
      <c r="DI200">
        <v>2.3715415019762869E-2</v>
      </c>
      <c r="DJ200">
        <v>2.5096525096525078E-2</v>
      </c>
      <c r="DK200">
        <v>3.2015065913371152E-2</v>
      </c>
      <c r="DL200">
        <v>2.5547445255474394E-2</v>
      </c>
      <c r="DM200">
        <v>2.4911032028469695E-2</v>
      </c>
      <c r="DN200">
        <v>2.604166666666673E-2</v>
      </c>
      <c r="DO200">
        <v>3.3840947546530582E-3</v>
      </c>
      <c r="DP200">
        <v>2.5295109612141715E-2</v>
      </c>
      <c r="DQ200">
        <v>2.4671052631579007E-2</v>
      </c>
      <c r="DR200">
        <v>2.4077046548956572E-2</v>
      </c>
      <c r="DU200">
        <v>6.999999999999984E-2</v>
      </c>
    </row>
    <row r="201" spans="1:125" x14ac:dyDescent="0.25">
      <c r="A201">
        <v>30</v>
      </c>
      <c r="B201" t="s">
        <v>217</v>
      </c>
      <c r="C201" t="s">
        <v>209</v>
      </c>
      <c r="D201">
        <v>30</v>
      </c>
      <c r="E201" t="s">
        <v>40</v>
      </c>
      <c r="N201">
        <v>0.63</v>
      </c>
      <c r="O201">
        <v>0.64</v>
      </c>
      <c r="P201">
        <v>0.66</v>
      </c>
      <c r="Q201">
        <v>0.67</v>
      </c>
      <c r="R201">
        <v>0.69</v>
      </c>
      <c r="S201">
        <v>0.71</v>
      </c>
      <c r="T201">
        <v>0.72</v>
      </c>
      <c r="U201">
        <v>0.74</v>
      </c>
      <c r="V201">
        <v>0.76</v>
      </c>
      <c r="W201">
        <v>0.78</v>
      </c>
      <c r="X201">
        <v>0.79</v>
      </c>
      <c r="Y201">
        <v>0.81</v>
      </c>
      <c r="Z201">
        <v>0.83</v>
      </c>
      <c r="AA201">
        <v>0.86</v>
      </c>
      <c r="AB201">
        <v>0.87</v>
      </c>
      <c r="AC201">
        <v>0.89</v>
      </c>
      <c r="AD201">
        <v>0.92</v>
      </c>
      <c r="AE201">
        <v>0.94</v>
      </c>
      <c r="AF201">
        <v>0.96</v>
      </c>
      <c r="AG201">
        <v>0.98</v>
      </c>
      <c r="AH201">
        <v>1.01</v>
      </c>
      <c r="AI201">
        <v>1.03</v>
      </c>
      <c r="AJ201">
        <v>1.05</v>
      </c>
      <c r="AK201">
        <v>1.08</v>
      </c>
      <c r="AL201">
        <v>1.1100000000000001</v>
      </c>
      <c r="AM201">
        <v>1.1299999999999999</v>
      </c>
      <c r="AN201">
        <v>1.1599999999999999</v>
      </c>
      <c r="AO201">
        <v>1.18</v>
      </c>
      <c r="AP201">
        <v>1.21</v>
      </c>
      <c r="AQ201">
        <v>1.24</v>
      </c>
      <c r="AT201">
        <v>0.61</v>
      </c>
      <c r="AU201">
        <v>0.63</v>
      </c>
      <c r="AV201">
        <v>0.64</v>
      </c>
      <c r="AW201">
        <v>0.65</v>
      </c>
      <c r="AX201">
        <v>0.67</v>
      </c>
      <c r="AY201">
        <v>0.69</v>
      </c>
      <c r="AZ201">
        <v>0.71</v>
      </c>
      <c r="BA201">
        <v>0.72</v>
      </c>
      <c r="BB201">
        <v>0.74</v>
      </c>
      <c r="BC201">
        <v>0.76</v>
      </c>
      <c r="BD201">
        <v>0.78</v>
      </c>
      <c r="BE201">
        <v>0.79</v>
      </c>
      <c r="BF201">
        <v>0.81</v>
      </c>
      <c r="BG201">
        <v>0.83</v>
      </c>
      <c r="BH201">
        <v>0.86</v>
      </c>
      <c r="BI201">
        <v>0.87</v>
      </c>
      <c r="BJ201">
        <v>0.89</v>
      </c>
      <c r="BK201">
        <v>0.92</v>
      </c>
      <c r="BL201">
        <v>0.94</v>
      </c>
      <c r="BM201">
        <v>0.96</v>
      </c>
      <c r="BN201">
        <v>0.98</v>
      </c>
      <c r="BO201">
        <v>1.01</v>
      </c>
      <c r="BP201">
        <v>1.03</v>
      </c>
      <c r="BQ201">
        <v>1.05</v>
      </c>
      <c r="BR201">
        <v>1.08</v>
      </c>
      <c r="BS201">
        <v>1.1100000000000001</v>
      </c>
      <c r="BT201">
        <v>1.1299999999999999</v>
      </c>
      <c r="BU201">
        <v>1.1599999999999999</v>
      </c>
      <c r="BV201">
        <v>1.18</v>
      </c>
      <c r="BW201">
        <v>1.21</v>
      </c>
      <c r="BX201">
        <v>1.24</v>
      </c>
      <c r="CC201">
        <v>0.640485046551868</v>
      </c>
      <c r="CD201">
        <v>0.65483191159462983</v>
      </c>
      <c r="CE201">
        <v>0.66950014641434941</v>
      </c>
      <c r="CF201">
        <v>0.68449694969403085</v>
      </c>
      <c r="CG201">
        <v>0.69982968136717716</v>
      </c>
      <c r="CJ201">
        <v>0.65483191159462983</v>
      </c>
      <c r="CK201">
        <v>0.67</v>
      </c>
      <c r="CL201">
        <v>0.68</v>
      </c>
      <c r="CO201" t="s">
        <v>40</v>
      </c>
      <c r="CP201">
        <v>1.5873015873015886E-2</v>
      </c>
      <c r="CQ201">
        <v>3.1250000000000028E-2</v>
      </c>
      <c r="CR201">
        <v>1.5151515151515164E-2</v>
      </c>
      <c r="CS201">
        <v>2.9850746268656577E-2</v>
      </c>
      <c r="CT201">
        <v>2.898550724637684E-2</v>
      </c>
      <c r="CU201">
        <v>1.4084507042253534E-2</v>
      </c>
      <c r="CV201">
        <v>2.7777777777777804E-2</v>
      </c>
      <c r="CW201">
        <v>2.7027027027027053E-2</v>
      </c>
      <c r="CX201">
        <v>2.6315789473684233E-2</v>
      </c>
      <c r="CY201">
        <v>1.2820512820512832E-2</v>
      </c>
      <c r="CZ201">
        <v>2.5316455696202552E-2</v>
      </c>
      <c r="DA201">
        <v>2.4691358024691242E-2</v>
      </c>
      <c r="DB201">
        <v>3.6144578313253045E-2</v>
      </c>
      <c r="DC201">
        <v>1.1627906976744196E-2</v>
      </c>
      <c r="DD201">
        <v>2.2988505747126457E-2</v>
      </c>
      <c r="DE201">
        <v>3.3707865168539353E-2</v>
      </c>
      <c r="DF201">
        <v>2.1739130434782507E-2</v>
      </c>
      <c r="DG201">
        <v>2.1276595744680871E-2</v>
      </c>
      <c r="DH201">
        <v>2.0833333333333353E-2</v>
      </c>
      <c r="DI201">
        <v>3.0612244897959211E-2</v>
      </c>
      <c r="DJ201">
        <v>1.980198019801982E-2</v>
      </c>
      <c r="DK201">
        <v>1.9417475728155355E-2</v>
      </c>
      <c r="DL201">
        <v>2.8571428571428595E-2</v>
      </c>
      <c r="DM201">
        <v>2.7777777777777801E-2</v>
      </c>
      <c r="DN201">
        <v>1.8018018018017834E-2</v>
      </c>
      <c r="DO201">
        <v>2.6548672566371709E-2</v>
      </c>
      <c r="DP201">
        <v>1.7241379310344845E-2</v>
      </c>
      <c r="DQ201">
        <v>2.5423728813559344E-2</v>
      </c>
      <c r="DR201">
        <v>2.4793388429752088E-2</v>
      </c>
      <c r="DU201">
        <v>1.0000000000000009E-2</v>
      </c>
    </row>
    <row r="202" spans="1:125" x14ac:dyDescent="0.25">
      <c r="A202">
        <v>30</v>
      </c>
      <c r="B202" t="s">
        <v>217</v>
      </c>
      <c r="C202" t="s">
        <v>209</v>
      </c>
      <c r="D202">
        <v>30</v>
      </c>
      <c r="E202" t="s">
        <v>42</v>
      </c>
      <c r="N202">
        <v>33.61</v>
      </c>
      <c r="O202">
        <v>34.57</v>
      </c>
      <c r="P202">
        <v>60.99</v>
      </c>
      <c r="Q202">
        <v>62.51</v>
      </c>
      <c r="R202">
        <v>64.069999999999993</v>
      </c>
      <c r="S202">
        <v>65.680000000000007</v>
      </c>
      <c r="T202">
        <v>68.88</v>
      </c>
      <c r="U202">
        <v>70.599999999999994</v>
      </c>
      <c r="V202">
        <v>72.37</v>
      </c>
      <c r="W202">
        <v>74.17</v>
      </c>
      <c r="X202">
        <v>78.06</v>
      </c>
      <c r="Y202">
        <v>80.010000000000005</v>
      </c>
      <c r="Z202">
        <v>82.01</v>
      </c>
      <c r="AA202">
        <v>84.06</v>
      </c>
      <c r="AB202">
        <v>87.44</v>
      </c>
      <c r="AC202">
        <v>89.62</v>
      </c>
      <c r="AD202">
        <v>91.86</v>
      </c>
      <c r="AE202">
        <v>94.16</v>
      </c>
      <c r="AF202">
        <v>95.15</v>
      </c>
      <c r="AG202">
        <v>97.53</v>
      </c>
      <c r="AH202">
        <v>99.97</v>
      </c>
      <c r="AI202">
        <v>102.47</v>
      </c>
      <c r="AJ202">
        <v>105.42</v>
      </c>
      <c r="AK202">
        <v>108.05</v>
      </c>
      <c r="AL202">
        <v>110.75</v>
      </c>
      <c r="AM202">
        <v>113.52</v>
      </c>
      <c r="AN202">
        <v>115.81</v>
      </c>
      <c r="AO202">
        <v>118.71</v>
      </c>
      <c r="AP202">
        <v>121.67</v>
      </c>
      <c r="AQ202">
        <v>124.72</v>
      </c>
      <c r="AT202">
        <v>32.840000000000003</v>
      </c>
      <c r="AU202">
        <v>33.61</v>
      </c>
      <c r="AV202">
        <v>34.57</v>
      </c>
      <c r="AW202">
        <v>38.229999999999997</v>
      </c>
      <c r="AX202">
        <v>42.34</v>
      </c>
      <c r="AY202">
        <v>46.66</v>
      </c>
      <c r="AZ202">
        <v>51.2</v>
      </c>
      <c r="BA202">
        <v>55.83</v>
      </c>
      <c r="BB202">
        <v>60.81</v>
      </c>
      <c r="BC202">
        <v>66.040000000000006</v>
      </c>
      <c r="BD202">
        <v>71.52</v>
      </c>
      <c r="BE202">
        <v>76.959999999999994</v>
      </c>
      <c r="BF202">
        <v>80.010000000000005</v>
      </c>
      <c r="BG202">
        <v>82.01</v>
      </c>
      <c r="BH202">
        <v>84.06</v>
      </c>
      <c r="BI202">
        <v>87.44</v>
      </c>
      <c r="BJ202">
        <v>89.62</v>
      </c>
      <c r="BK202">
        <v>91.86</v>
      </c>
      <c r="BL202">
        <v>94.16</v>
      </c>
      <c r="BM202">
        <v>95.15</v>
      </c>
      <c r="BN202">
        <v>97.53</v>
      </c>
      <c r="BO202">
        <v>99.97</v>
      </c>
      <c r="BP202">
        <v>102.47</v>
      </c>
      <c r="BQ202">
        <v>105.42</v>
      </c>
      <c r="BR202">
        <v>108.05</v>
      </c>
      <c r="BS202">
        <v>110.75</v>
      </c>
      <c r="BT202">
        <v>113.52</v>
      </c>
      <c r="BU202">
        <v>115.81</v>
      </c>
      <c r="BV202">
        <v>118.71</v>
      </c>
      <c r="BW202">
        <v>121.67</v>
      </c>
      <c r="BX202">
        <v>124.72</v>
      </c>
      <c r="CC202">
        <v>25.414662529135875</v>
      </c>
      <c r="CD202">
        <v>25.983950969788513</v>
      </c>
      <c r="CE202">
        <v>26.565991471511776</v>
      </c>
      <c r="CF202">
        <v>27.161069680473638</v>
      </c>
      <c r="CG202">
        <v>27.769477641316247</v>
      </c>
      <c r="CJ202">
        <v>25.99</v>
      </c>
      <c r="CK202">
        <v>26.57</v>
      </c>
      <c r="CL202">
        <v>27.16</v>
      </c>
      <c r="CO202" t="s">
        <v>42</v>
      </c>
      <c r="CP202">
        <v>2.8562927700089284E-2</v>
      </c>
      <c r="CQ202">
        <v>0.76424645646514322</v>
      </c>
      <c r="CR202">
        <v>2.4922118380062239E-2</v>
      </c>
      <c r="CS202">
        <v>2.4956007038873705E-2</v>
      </c>
      <c r="CT202">
        <v>2.5128765412829934E-2</v>
      </c>
      <c r="CU202">
        <v>4.8721071863580823E-2</v>
      </c>
      <c r="CV202">
        <v>2.4970963995354225E-2</v>
      </c>
      <c r="CW202">
        <v>2.5070821529745189E-2</v>
      </c>
      <c r="CX202">
        <v>2.4872184606881263E-2</v>
      </c>
      <c r="CY202">
        <v>5.2447081030066074E-2</v>
      </c>
      <c r="CZ202">
        <v>2.4980784012298269E-2</v>
      </c>
      <c r="DA202">
        <v>2.4996875390576177E-2</v>
      </c>
      <c r="DB202">
        <v>2.4996951591269322E-2</v>
      </c>
      <c r="DC202">
        <v>4.020937425648341E-2</v>
      </c>
      <c r="DD202">
        <v>2.4931381518755798E-2</v>
      </c>
      <c r="DE202">
        <v>2.4994420888194542E-2</v>
      </c>
      <c r="DF202">
        <v>2.5038101458741531E-2</v>
      </c>
      <c r="DG202">
        <v>1.0514018691588882E-2</v>
      </c>
      <c r="DH202">
        <v>2.5013137151865428E-2</v>
      </c>
      <c r="DI202">
        <v>2.5017943196965011E-2</v>
      </c>
      <c r="DJ202">
        <v>2.5007502250675204E-2</v>
      </c>
      <c r="DK202">
        <v>2.878891382843762E-2</v>
      </c>
      <c r="DL202">
        <v>2.4947827736672316E-2</v>
      </c>
      <c r="DM202">
        <v>2.4988431281814001E-2</v>
      </c>
      <c r="DN202">
        <v>2.5011286681715539E-2</v>
      </c>
      <c r="DO202">
        <v>2.0172656800563835E-2</v>
      </c>
      <c r="DP202">
        <v>2.5041015456350846E-2</v>
      </c>
      <c r="DQ202">
        <v>2.4934714851318408E-2</v>
      </c>
      <c r="DR202">
        <v>2.5067806361469526E-2</v>
      </c>
      <c r="DU202">
        <v>0.96000000000000085</v>
      </c>
    </row>
    <row r="203" spans="1:125" x14ac:dyDescent="0.25">
      <c r="A203">
        <v>30</v>
      </c>
      <c r="B203" t="s">
        <v>217</v>
      </c>
      <c r="C203" t="s">
        <v>209</v>
      </c>
      <c r="D203">
        <v>30</v>
      </c>
      <c r="E203" t="s">
        <v>43</v>
      </c>
      <c r="N203">
        <v>5.0599999999999996</v>
      </c>
      <c r="O203">
        <v>5.2</v>
      </c>
      <c r="P203">
        <v>8.89</v>
      </c>
      <c r="Q203">
        <v>9.1199999999999992</v>
      </c>
      <c r="R203">
        <v>9.34</v>
      </c>
      <c r="S203">
        <v>9.58</v>
      </c>
      <c r="T203">
        <v>9.77</v>
      </c>
      <c r="U203">
        <v>10.02</v>
      </c>
      <c r="V203">
        <v>10.27</v>
      </c>
      <c r="W203">
        <v>10.52</v>
      </c>
      <c r="X203">
        <v>10.74</v>
      </c>
      <c r="Y203">
        <v>11</v>
      </c>
      <c r="Z203">
        <v>11.28</v>
      </c>
      <c r="AA203">
        <v>11.56</v>
      </c>
      <c r="AB203">
        <v>11.8</v>
      </c>
      <c r="AC203">
        <v>12.09</v>
      </c>
      <c r="AD203">
        <v>12.39</v>
      </c>
      <c r="AE203">
        <v>12.7</v>
      </c>
      <c r="AF203">
        <v>12.96</v>
      </c>
      <c r="AG203">
        <v>13.29</v>
      </c>
      <c r="AH203">
        <v>13.62</v>
      </c>
      <c r="AI203">
        <v>13.96</v>
      </c>
      <c r="AJ203">
        <v>14.24</v>
      </c>
      <c r="AK203">
        <v>14.6</v>
      </c>
      <c r="AL203">
        <v>14.96</v>
      </c>
      <c r="AM203">
        <v>15.34</v>
      </c>
      <c r="AN203">
        <v>15.65</v>
      </c>
      <c r="AO203">
        <v>16.04</v>
      </c>
      <c r="AP203">
        <v>16.440000000000001</v>
      </c>
      <c r="AQ203">
        <v>16.850000000000001</v>
      </c>
      <c r="AT203">
        <v>4.96</v>
      </c>
      <c r="AU203">
        <v>5.0599999999999996</v>
      </c>
      <c r="AV203">
        <v>5.2</v>
      </c>
      <c r="AW203">
        <v>5.36</v>
      </c>
      <c r="AX203">
        <v>5.51</v>
      </c>
      <c r="AY203">
        <v>5.67</v>
      </c>
      <c r="AZ203">
        <v>5.83</v>
      </c>
      <c r="BA203">
        <v>6.01</v>
      </c>
      <c r="BB203">
        <v>6.18</v>
      </c>
      <c r="BC203">
        <v>6.36</v>
      </c>
      <c r="BD203">
        <v>6.54</v>
      </c>
      <c r="BE203">
        <v>6.74</v>
      </c>
      <c r="BF203">
        <v>9.89</v>
      </c>
      <c r="BG203">
        <v>11.28</v>
      </c>
      <c r="BH203">
        <v>11.56</v>
      </c>
      <c r="BI203">
        <v>11.8</v>
      </c>
      <c r="BJ203">
        <v>12.09</v>
      </c>
      <c r="BK203">
        <v>12.39</v>
      </c>
      <c r="BL203">
        <v>12.7</v>
      </c>
      <c r="BM203">
        <v>12.96</v>
      </c>
      <c r="BN203">
        <v>13.29</v>
      </c>
      <c r="BO203">
        <v>13.62</v>
      </c>
      <c r="BP203">
        <v>13.96</v>
      </c>
      <c r="BQ203">
        <v>14.24</v>
      </c>
      <c r="BR203">
        <v>14.6</v>
      </c>
      <c r="BS203">
        <v>14.96</v>
      </c>
      <c r="BT203">
        <v>15.34</v>
      </c>
      <c r="BU203">
        <v>15.65</v>
      </c>
      <c r="BV203">
        <v>16.04</v>
      </c>
      <c r="BW203">
        <v>16.440000000000001</v>
      </c>
      <c r="BX203">
        <v>16.850000000000001</v>
      </c>
      <c r="CC203">
        <v>3.540911291052538</v>
      </c>
      <c r="CD203">
        <v>3.6202277039721142</v>
      </c>
      <c r="CE203">
        <v>3.7013208045410892</v>
      </c>
      <c r="CF203">
        <v>3.7842303905628092</v>
      </c>
      <c r="CG203">
        <v>3.8689971513114161</v>
      </c>
      <c r="CJ203">
        <v>3.6300000000000003</v>
      </c>
      <c r="CK203">
        <v>3.7</v>
      </c>
      <c r="CL203">
        <v>3.79</v>
      </c>
      <c r="CO203" t="s">
        <v>43</v>
      </c>
      <c r="CP203">
        <v>2.7667984189723435E-2</v>
      </c>
      <c r="CQ203">
        <v>0.70961538461538465</v>
      </c>
      <c r="CR203">
        <v>2.587176602924619E-2</v>
      </c>
      <c r="CS203">
        <v>2.4122807017543931E-2</v>
      </c>
      <c r="CT203">
        <v>2.5695931477516084E-2</v>
      </c>
      <c r="CU203">
        <v>1.9832985386221243E-2</v>
      </c>
      <c r="CV203">
        <v>2.5588536335721598E-2</v>
      </c>
      <c r="CW203">
        <v>2.4950099800399202E-2</v>
      </c>
      <c r="CX203">
        <v>2.4342745861733205E-2</v>
      </c>
      <c r="CY203">
        <v>2.0912547528517171E-2</v>
      </c>
      <c r="CZ203">
        <v>2.420856610800743E-2</v>
      </c>
      <c r="DA203">
        <v>2.5454545454545396E-2</v>
      </c>
      <c r="DB203">
        <v>2.4822695035461095E-2</v>
      </c>
      <c r="DC203">
        <v>2.0761245674740501E-2</v>
      </c>
      <c r="DD203">
        <v>2.4576271186440603E-2</v>
      </c>
      <c r="DE203">
        <v>2.4813895781637778E-2</v>
      </c>
      <c r="DF203">
        <v>2.5020177562550341E-2</v>
      </c>
      <c r="DG203">
        <v>2.0472440944882014E-2</v>
      </c>
      <c r="DH203">
        <v>2.546296296296283E-2</v>
      </c>
      <c r="DI203">
        <v>2.4830699774266371E-2</v>
      </c>
      <c r="DJ203">
        <v>2.4963289280470018E-2</v>
      </c>
      <c r="DK203">
        <v>2.0057306590257833E-2</v>
      </c>
      <c r="DL203">
        <v>2.5280898876404456E-2</v>
      </c>
      <c r="DM203">
        <v>2.4657534246575425E-2</v>
      </c>
      <c r="DN203">
        <v>2.5401069518716509E-2</v>
      </c>
      <c r="DO203">
        <v>2.0208604954367698E-2</v>
      </c>
      <c r="DP203">
        <v>2.4920127795527078E-2</v>
      </c>
      <c r="DQ203">
        <v>2.493765586034926E-2</v>
      </c>
      <c r="DR203">
        <v>2.4939172749391735E-2</v>
      </c>
      <c r="DU203">
        <v>0.14000000000000057</v>
      </c>
    </row>
    <row r="204" spans="1:125" x14ac:dyDescent="0.25">
      <c r="A204">
        <v>30</v>
      </c>
      <c r="B204" t="s">
        <v>217</v>
      </c>
      <c r="C204" t="s">
        <v>209</v>
      </c>
      <c r="D204">
        <v>30</v>
      </c>
      <c r="E204" t="s">
        <v>201</v>
      </c>
      <c r="N204">
        <v>36.25</v>
      </c>
      <c r="O204">
        <v>37.28</v>
      </c>
      <c r="P204">
        <v>64.040000000000006</v>
      </c>
      <c r="Q204">
        <v>65.64</v>
      </c>
      <c r="R204">
        <v>67.28</v>
      </c>
      <c r="S204">
        <v>68.97</v>
      </c>
      <c r="T204">
        <v>72.38</v>
      </c>
      <c r="U204">
        <v>74.19</v>
      </c>
      <c r="V204">
        <v>76.05</v>
      </c>
      <c r="W204">
        <v>77.94</v>
      </c>
      <c r="X204">
        <v>82.22</v>
      </c>
      <c r="Y204">
        <v>84.27</v>
      </c>
      <c r="Z204">
        <v>86.38</v>
      </c>
      <c r="AA204">
        <v>88.54</v>
      </c>
      <c r="AB204">
        <v>92.1</v>
      </c>
      <c r="AC204">
        <v>94.4</v>
      </c>
      <c r="AD204">
        <v>96.75</v>
      </c>
      <c r="AE204">
        <v>99.18</v>
      </c>
      <c r="AF204">
        <v>100.08</v>
      </c>
      <c r="AG204">
        <v>102.59</v>
      </c>
      <c r="AH204">
        <v>105.15</v>
      </c>
      <c r="AI204">
        <v>107.78</v>
      </c>
      <c r="AJ204">
        <v>110.9</v>
      </c>
      <c r="AK204">
        <v>113.67</v>
      </c>
      <c r="AL204">
        <v>116.51</v>
      </c>
      <c r="AM204">
        <v>119.43</v>
      </c>
      <c r="AN204">
        <v>121.74</v>
      </c>
      <c r="AO204">
        <v>124.79</v>
      </c>
      <c r="AP204">
        <v>127.9</v>
      </c>
      <c r="AQ204">
        <v>131.1</v>
      </c>
      <c r="AT204">
        <v>36.049999999999997</v>
      </c>
      <c r="AU204">
        <v>36.25</v>
      </c>
      <c r="AV204">
        <v>37.28</v>
      </c>
      <c r="AW204">
        <v>41.28</v>
      </c>
      <c r="AX204">
        <v>45.47</v>
      </c>
      <c r="AY204">
        <v>49.87</v>
      </c>
      <c r="AZ204">
        <v>54.49</v>
      </c>
      <c r="BA204">
        <v>59.33</v>
      </c>
      <c r="BB204">
        <v>64.400000000000006</v>
      </c>
      <c r="BC204">
        <v>69.72</v>
      </c>
      <c r="BD204">
        <v>75.290000000000006</v>
      </c>
      <c r="BE204">
        <v>81.12</v>
      </c>
      <c r="BF204">
        <v>84.27</v>
      </c>
      <c r="BG204">
        <v>86.38</v>
      </c>
      <c r="BH204">
        <v>88.54</v>
      </c>
      <c r="BI204">
        <v>92.1</v>
      </c>
      <c r="BJ204">
        <v>94.4</v>
      </c>
      <c r="BK204">
        <v>96.75</v>
      </c>
      <c r="BL204">
        <v>99.18</v>
      </c>
      <c r="BM204">
        <v>100.08</v>
      </c>
      <c r="BN204">
        <v>102.59</v>
      </c>
      <c r="BO204">
        <v>105.15</v>
      </c>
      <c r="BP204">
        <v>107.78</v>
      </c>
      <c r="BQ204">
        <v>110.9</v>
      </c>
      <c r="BR204">
        <v>113.67</v>
      </c>
      <c r="BS204">
        <v>116.51</v>
      </c>
      <c r="BT204">
        <v>119.43</v>
      </c>
      <c r="BU204">
        <v>121.74</v>
      </c>
      <c r="BV204">
        <v>124.79</v>
      </c>
      <c r="BW204">
        <v>127.9</v>
      </c>
      <c r="BX204">
        <v>131.1</v>
      </c>
      <c r="CC204">
        <v>30.935772154287633</v>
      </c>
      <c r="CD204">
        <v>31.62873345054367</v>
      </c>
      <c r="CE204">
        <v>32.337217079835852</v>
      </c>
      <c r="CF204">
        <v>33.061570742424166</v>
      </c>
      <c r="CG204">
        <v>33.802149927054465</v>
      </c>
      <c r="CJ204">
        <v>31.62873345054367</v>
      </c>
      <c r="CK204">
        <v>32.340000000000003</v>
      </c>
      <c r="CL204">
        <v>33.06</v>
      </c>
      <c r="CO204" t="s">
        <v>201</v>
      </c>
      <c r="CP204">
        <v>2.8413793103448309E-2</v>
      </c>
      <c r="CQ204">
        <v>0.71781115879828339</v>
      </c>
      <c r="CR204">
        <v>2.4984384759525205E-2</v>
      </c>
      <c r="CS204">
        <v>2.4984765386959179E-2</v>
      </c>
      <c r="CT204">
        <v>2.5118906064209242E-2</v>
      </c>
      <c r="CU204">
        <v>4.9441786283891495E-2</v>
      </c>
      <c r="CV204">
        <v>2.5006907985631422E-2</v>
      </c>
      <c r="CW204">
        <v>2.5070764253942574E-2</v>
      </c>
      <c r="CX204">
        <v>2.4852071005917169E-2</v>
      </c>
      <c r="CY204">
        <v>5.4914036438285879E-2</v>
      </c>
      <c r="CZ204">
        <v>2.4933106300170239E-2</v>
      </c>
      <c r="DA204">
        <v>2.5038566512400613E-2</v>
      </c>
      <c r="DB204">
        <v>2.5005788376939234E-2</v>
      </c>
      <c r="DC204">
        <v>4.0207815676530242E-2</v>
      </c>
      <c r="DD204">
        <v>2.4972855591748225E-2</v>
      </c>
      <c r="DE204">
        <v>2.4894067796610107E-2</v>
      </c>
      <c r="DF204">
        <v>2.5116279069767513E-2</v>
      </c>
      <c r="DG204">
        <v>9.0744101633392967E-3</v>
      </c>
      <c r="DH204">
        <v>2.5079936051159123E-2</v>
      </c>
      <c r="DI204">
        <v>2.4953699190954304E-2</v>
      </c>
      <c r="DJ204">
        <v>2.5011887779362769E-2</v>
      </c>
      <c r="DK204">
        <v>2.8947856745221792E-2</v>
      </c>
      <c r="DL204">
        <v>2.4977457168620341E-2</v>
      </c>
      <c r="DM204">
        <v>2.4984604557051142E-2</v>
      </c>
      <c r="DN204">
        <v>2.5062226418333205E-2</v>
      </c>
      <c r="DO204">
        <v>1.9341873901029791E-2</v>
      </c>
      <c r="DP204">
        <v>2.5053392475768124E-2</v>
      </c>
      <c r="DQ204">
        <v>2.4921868739482326E-2</v>
      </c>
      <c r="DR204">
        <v>2.5019546520719221E-2</v>
      </c>
      <c r="DU204">
        <v>1.0300000000000011</v>
      </c>
    </row>
    <row r="205" spans="1:125" x14ac:dyDescent="0.25">
      <c r="A205">
        <v>30</v>
      </c>
      <c r="B205" t="s">
        <v>217</v>
      </c>
      <c r="C205" t="s">
        <v>209</v>
      </c>
      <c r="D205">
        <v>30</v>
      </c>
      <c r="E205" t="s">
        <v>202</v>
      </c>
      <c r="N205">
        <v>5.69</v>
      </c>
      <c r="O205">
        <v>5.84</v>
      </c>
      <c r="P205">
        <v>9.5500000000000007</v>
      </c>
      <c r="Q205">
        <v>9.7899999999999991</v>
      </c>
      <c r="R205">
        <v>10.029999999999999</v>
      </c>
      <c r="S205">
        <v>10.29</v>
      </c>
      <c r="T205">
        <v>10.49</v>
      </c>
      <c r="U205">
        <v>10.76</v>
      </c>
      <c r="V205">
        <v>11.03</v>
      </c>
      <c r="W205">
        <v>11.3</v>
      </c>
      <c r="X205">
        <v>11.53</v>
      </c>
      <c r="Y205">
        <v>11.81</v>
      </c>
      <c r="Z205">
        <v>12.11</v>
      </c>
      <c r="AA205">
        <v>12.42</v>
      </c>
      <c r="AB205">
        <v>12.67</v>
      </c>
      <c r="AC205">
        <v>12.98</v>
      </c>
      <c r="AD205">
        <v>13.31</v>
      </c>
      <c r="AE205">
        <v>13.64</v>
      </c>
      <c r="AF205">
        <v>13.92</v>
      </c>
      <c r="AG205">
        <v>14.27</v>
      </c>
      <c r="AH205">
        <v>14.63</v>
      </c>
      <c r="AI205">
        <v>14.99</v>
      </c>
      <c r="AJ205">
        <v>15.29</v>
      </c>
      <c r="AK205">
        <v>15.68</v>
      </c>
      <c r="AL205">
        <v>16.07</v>
      </c>
      <c r="AM205">
        <v>16.47</v>
      </c>
      <c r="AN205">
        <v>16.809999999999999</v>
      </c>
      <c r="AO205">
        <v>17.22</v>
      </c>
      <c r="AP205">
        <v>17.649999999999999</v>
      </c>
      <c r="AQ205">
        <v>18.09</v>
      </c>
      <c r="AT205">
        <v>5.57</v>
      </c>
      <c r="AU205">
        <v>5.69</v>
      </c>
      <c r="AV205">
        <v>5.84</v>
      </c>
      <c r="AW205">
        <v>6.01</v>
      </c>
      <c r="AX205">
        <v>6.18</v>
      </c>
      <c r="AY205">
        <v>6.36</v>
      </c>
      <c r="AZ205">
        <v>6.54</v>
      </c>
      <c r="BA205">
        <v>6.73</v>
      </c>
      <c r="BB205">
        <v>6.92</v>
      </c>
      <c r="BC205">
        <v>7.12</v>
      </c>
      <c r="BD205">
        <v>7.32</v>
      </c>
      <c r="BE205">
        <v>7.53</v>
      </c>
      <c r="BF205">
        <v>10.7</v>
      </c>
      <c r="BG205">
        <v>12.11</v>
      </c>
      <c r="BH205">
        <v>12.42</v>
      </c>
      <c r="BI205">
        <v>12.67</v>
      </c>
      <c r="BJ205">
        <v>12.98</v>
      </c>
      <c r="BK205">
        <v>13.31</v>
      </c>
      <c r="BL205">
        <v>13.64</v>
      </c>
      <c r="BM205">
        <v>13.92</v>
      </c>
      <c r="BN205">
        <v>14.27</v>
      </c>
      <c r="BO205">
        <v>14.63</v>
      </c>
      <c r="BP205">
        <v>14.99</v>
      </c>
      <c r="BQ205">
        <v>15.29</v>
      </c>
      <c r="BR205">
        <v>15.68</v>
      </c>
      <c r="BS205">
        <v>16.07</v>
      </c>
      <c r="BT205">
        <v>16.47</v>
      </c>
      <c r="BU205">
        <v>16.809999999999999</v>
      </c>
      <c r="BV205">
        <v>17.22</v>
      </c>
      <c r="BW205">
        <v>17.649999999999999</v>
      </c>
      <c r="BX205">
        <v>18.09</v>
      </c>
      <c r="BZ205">
        <v>0.62494699288860922</v>
      </c>
      <c r="CC205">
        <v>4.1813963376044061</v>
      </c>
      <c r="CD205">
        <v>4.275059615566744</v>
      </c>
      <c r="CE205">
        <v>4.370820950955439</v>
      </c>
      <c r="CF205">
        <v>4.4687273402568399</v>
      </c>
      <c r="CG205">
        <v>4.5688268326785932</v>
      </c>
      <c r="CJ205">
        <v>4.275059615566744</v>
      </c>
      <c r="CK205">
        <v>4.37</v>
      </c>
      <c r="CL205">
        <v>4.47</v>
      </c>
      <c r="CO205" t="s">
        <v>202</v>
      </c>
      <c r="CP205">
        <v>2.6362038664323278E-2</v>
      </c>
      <c r="CQ205">
        <v>0.63527397260273988</v>
      </c>
      <c r="CR205">
        <v>2.5130890052355855E-2</v>
      </c>
      <c r="CS205">
        <v>2.4514811031664988E-2</v>
      </c>
      <c r="CT205">
        <v>2.5922233300099681E-2</v>
      </c>
      <c r="CU205">
        <v>1.9436345966958316E-2</v>
      </c>
      <c r="CV205">
        <v>2.5738798856053343E-2</v>
      </c>
      <c r="CW205">
        <v>2.5092936802973937E-2</v>
      </c>
      <c r="CX205">
        <v>2.4478694469628411E-2</v>
      </c>
      <c r="CY205">
        <v>2.0353982300884834E-2</v>
      </c>
      <c r="CZ205">
        <v>2.4284475281873472E-2</v>
      </c>
      <c r="DA205">
        <v>2.5402201524132001E-2</v>
      </c>
      <c r="DB205">
        <v>2.5598678777869571E-2</v>
      </c>
      <c r="DC205">
        <v>2.0128824476650563E-2</v>
      </c>
      <c r="DD205">
        <v>2.4467245461720639E-2</v>
      </c>
      <c r="DE205">
        <v>2.5423728813559327E-2</v>
      </c>
      <c r="DF205">
        <v>2.479338842975207E-2</v>
      </c>
      <c r="DG205">
        <v>2.0527859237536607E-2</v>
      </c>
      <c r="DH205">
        <v>2.5143678160919516E-2</v>
      </c>
      <c r="DI205">
        <v>2.522775052557822E-2</v>
      </c>
      <c r="DJ205">
        <v>2.4606971975392987E-2</v>
      </c>
      <c r="DK205">
        <v>2.0013342228152028E-2</v>
      </c>
      <c r="DL205">
        <v>2.5506867233485976E-2</v>
      </c>
      <c r="DM205">
        <v>2.4872448979591875E-2</v>
      </c>
      <c r="DN205">
        <v>2.4891101431238242E-2</v>
      </c>
      <c r="DO205">
        <v>2.0643594414086211E-2</v>
      </c>
      <c r="DP205">
        <v>2.4390243902439036E-2</v>
      </c>
      <c r="DQ205">
        <v>2.4970963995354225E-2</v>
      </c>
      <c r="DR205">
        <v>2.4929178470255033E-2</v>
      </c>
      <c r="DU205">
        <v>0.14999999999999947</v>
      </c>
    </row>
    <row r="206" spans="1:125" x14ac:dyDescent="0.25">
      <c r="A206" t="s">
        <v>218</v>
      </c>
      <c r="C206" t="s">
        <v>209</v>
      </c>
      <c r="D206" t="s">
        <v>218</v>
      </c>
      <c r="E206" t="s">
        <v>219</v>
      </c>
      <c r="CG206" t="s">
        <v>289</v>
      </c>
      <c r="CO206" t="s">
        <v>219</v>
      </c>
      <c r="DU206">
        <v>0</v>
      </c>
    </row>
    <row r="207" spans="1:125" x14ac:dyDescent="0.25">
      <c r="A207" t="s">
        <v>218</v>
      </c>
      <c r="B207" t="s">
        <v>219</v>
      </c>
      <c r="C207" t="s">
        <v>209</v>
      </c>
      <c r="D207" t="s">
        <v>218</v>
      </c>
      <c r="E207" t="s">
        <v>38</v>
      </c>
      <c r="F207" t="s">
        <v>128</v>
      </c>
      <c r="N207">
        <v>2.64</v>
      </c>
      <c r="O207">
        <v>2.71</v>
      </c>
      <c r="P207">
        <v>3.05</v>
      </c>
      <c r="Q207">
        <v>3.13</v>
      </c>
      <c r="R207">
        <v>3.21</v>
      </c>
      <c r="S207">
        <v>3.29</v>
      </c>
      <c r="T207">
        <v>3.5</v>
      </c>
      <c r="U207">
        <v>3.59</v>
      </c>
      <c r="V207">
        <v>3.68</v>
      </c>
      <c r="W207">
        <v>3.77</v>
      </c>
      <c r="X207">
        <v>4.16</v>
      </c>
      <c r="Y207">
        <v>4.26</v>
      </c>
      <c r="Z207">
        <v>4.37</v>
      </c>
      <c r="AA207">
        <v>4.4800000000000004</v>
      </c>
      <c r="AB207">
        <v>4.66</v>
      </c>
      <c r="AC207">
        <v>4.78</v>
      </c>
      <c r="AD207">
        <v>4.8899999999999997</v>
      </c>
      <c r="AE207">
        <v>5.0199999999999996</v>
      </c>
      <c r="AF207">
        <v>4.93</v>
      </c>
      <c r="AG207">
        <v>5.0599999999999996</v>
      </c>
      <c r="AH207">
        <v>5.18</v>
      </c>
      <c r="AI207">
        <v>5.31</v>
      </c>
      <c r="AJ207">
        <v>5.48</v>
      </c>
      <c r="AK207">
        <v>5.62</v>
      </c>
      <c r="AL207">
        <v>5.76</v>
      </c>
      <c r="AM207">
        <v>5.91</v>
      </c>
      <c r="AN207">
        <v>5.93</v>
      </c>
      <c r="AO207">
        <v>6.08</v>
      </c>
      <c r="AP207">
        <v>6.23</v>
      </c>
      <c r="AQ207">
        <v>6.38</v>
      </c>
      <c r="AT207">
        <v>3.21</v>
      </c>
      <c r="AU207">
        <v>2.64</v>
      </c>
      <c r="AV207">
        <v>2.71</v>
      </c>
      <c r="AW207">
        <v>3.05</v>
      </c>
      <c r="AX207">
        <v>3.13</v>
      </c>
      <c r="AY207">
        <v>3.21</v>
      </c>
      <c r="AZ207">
        <v>3.29</v>
      </c>
      <c r="BA207">
        <v>3.5</v>
      </c>
      <c r="BB207">
        <v>3.59</v>
      </c>
      <c r="BC207">
        <v>3.68</v>
      </c>
      <c r="BD207">
        <v>3.77</v>
      </c>
      <c r="BE207">
        <v>4.16</v>
      </c>
      <c r="BF207">
        <v>4.26</v>
      </c>
      <c r="BG207">
        <v>4.37</v>
      </c>
      <c r="BH207">
        <v>4.4800000000000004</v>
      </c>
      <c r="BI207">
        <v>4.66</v>
      </c>
      <c r="BJ207">
        <v>4.78</v>
      </c>
      <c r="BK207">
        <v>4.8899999999999997</v>
      </c>
      <c r="BL207">
        <v>5.0199999999999996</v>
      </c>
      <c r="BM207">
        <v>4.93</v>
      </c>
      <c r="BN207">
        <v>5.0599999999999996</v>
      </c>
      <c r="BO207">
        <v>5.18</v>
      </c>
      <c r="BP207">
        <v>5.31</v>
      </c>
      <c r="BQ207">
        <v>5.48</v>
      </c>
      <c r="BR207">
        <v>5.62</v>
      </c>
      <c r="BS207">
        <v>5.76</v>
      </c>
      <c r="BT207">
        <v>5.91</v>
      </c>
      <c r="BU207">
        <v>5.93</v>
      </c>
      <c r="BV207">
        <v>6.08</v>
      </c>
      <c r="BW207">
        <v>6.23</v>
      </c>
      <c r="BX207">
        <v>6.38</v>
      </c>
      <c r="CA207" t="s">
        <v>290</v>
      </c>
      <c r="CC207">
        <v>5.5211096251517597</v>
      </c>
      <c r="CD207">
        <v>5.6447824807551576</v>
      </c>
      <c r="CE207">
        <v>5.7712256083240741</v>
      </c>
      <c r="CF207">
        <v>5.9005010619505311</v>
      </c>
      <c r="CG207">
        <v>6.0326722857382231</v>
      </c>
      <c r="CJ207">
        <v>5.6447824807551576</v>
      </c>
      <c r="CK207">
        <v>5.77</v>
      </c>
      <c r="CL207">
        <v>5.9</v>
      </c>
      <c r="CO207" t="s">
        <v>38</v>
      </c>
      <c r="CP207">
        <v>2.6515151515151453E-2</v>
      </c>
      <c r="CQ207">
        <v>0.12546125461254606</v>
      </c>
      <c r="CR207">
        <v>2.6229508196721336E-2</v>
      </c>
      <c r="CS207">
        <v>2.5559105431309927E-2</v>
      </c>
      <c r="CT207">
        <v>2.4922118380062329E-2</v>
      </c>
      <c r="CU207">
        <v>6.3829787234042548E-2</v>
      </c>
      <c r="CV207">
        <v>2.5714285714285672E-2</v>
      </c>
      <c r="CW207">
        <v>2.5069637883008443E-2</v>
      </c>
      <c r="CX207">
        <v>2.4456521739130394E-2</v>
      </c>
      <c r="CY207">
        <v>0.10344827586206899</v>
      </c>
      <c r="CZ207">
        <v>2.4038461538461453E-2</v>
      </c>
      <c r="DA207">
        <v>2.5821596244131533E-2</v>
      </c>
      <c r="DB207">
        <v>2.5171624713958882E-2</v>
      </c>
      <c r="DC207">
        <v>4.0178571428571362E-2</v>
      </c>
      <c r="DD207">
        <v>2.5751072961373411E-2</v>
      </c>
      <c r="DE207">
        <v>2.301255230125511E-2</v>
      </c>
      <c r="DF207">
        <v>2.6584867075664601E-2</v>
      </c>
      <c r="DG207">
        <v>-1.7928286852589615E-2</v>
      </c>
      <c r="DH207">
        <v>2.636916835699795E-2</v>
      </c>
      <c r="DI207">
        <v>2.3715415019762869E-2</v>
      </c>
      <c r="DJ207">
        <v>2.5096525096525078E-2</v>
      </c>
      <c r="DK207">
        <v>3.2015065913371152E-2</v>
      </c>
      <c r="DL207">
        <v>2.5547445255474394E-2</v>
      </c>
      <c r="DM207">
        <v>2.4911032028469695E-2</v>
      </c>
      <c r="DN207">
        <v>2.604166666666673E-2</v>
      </c>
      <c r="DO207">
        <v>3.3840947546530582E-3</v>
      </c>
      <c r="DP207">
        <v>2.5295109612141715E-2</v>
      </c>
      <c r="DQ207">
        <v>2.4671052631579007E-2</v>
      </c>
      <c r="DR207">
        <v>2.4077046548956572E-2</v>
      </c>
      <c r="DU207">
        <v>6.999999999999984E-2</v>
      </c>
    </row>
    <row r="208" spans="1:125" x14ac:dyDescent="0.25">
      <c r="A208" t="s">
        <v>218</v>
      </c>
      <c r="B208" t="s">
        <v>219</v>
      </c>
      <c r="C208" t="s">
        <v>209</v>
      </c>
      <c r="D208" t="s">
        <v>218</v>
      </c>
      <c r="E208" t="s">
        <v>40</v>
      </c>
      <c r="N208">
        <v>0.63</v>
      </c>
      <c r="O208">
        <v>0.64</v>
      </c>
      <c r="P208">
        <v>0.66</v>
      </c>
      <c r="Q208">
        <v>0.67</v>
      </c>
      <c r="R208">
        <v>0.69</v>
      </c>
      <c r="S208">
        <v>0.71</v>
      </c>
      <c r="T208">
        <v>0.72</v>
      </c>
      <c r="U208">
        <v>0.74</v>
      </c>
      <c r="V208">
        <v>0.76</v>
      </c>
      <c r="W208">
        <v>0.78</v>
      </c>
      <c r="X208">
        <v>0.79</v>
      </c>
      <c r="Y208">
        <v>0.81</v>
      </c>
      <c r="Z208">
        <v>0.83</v>
      </c>
      <c r="AA208">
        <v>0.86</v>
      </c>
      <c r="AB208">
        <v>0.87</v>
      </c>
      <c r="AC208">
        <v>0.89</v>
      </c>
      <c r="AD208">
        <v>0.92</v>
      </c>
      <c r="AE208">
        <v>0.94</v>
      </c>
      <c r="AF208">
        <v>0.96</v>
      </c>
      <c r="AG208">
        <v>0.98</v>
      </c>
      <c r="AH208">
        <v>1.01</v>
      </c>
      <c r="AI208">
        <v>1.03</v>
      </c>
      <c r="AJ208">
        <v>1.05</v>
      </c>
      <c r="AK208">
        <v>1.08</v>
      </c>
      <c r="AL208">
        <v>1.1100000000000001</v>
      </c>
      <c r="AM208">
        <v>1.1299999999999999</v>
      </c>
      <c r="AN208">
        <v>1.1599999999999999</v>
      </c>
      <c r="AO208">
        <v>1.18</v>
      </c>
      <c r="AP208">
        <v>1.21</v>
      </c>
      <c r="AQ208">
        <v>1.24</v>
      </c>
      <c r="AT208">
        <v>0.61</v>
      </c>
      <c r="AU208">
        <v>0.63</v>
      </c>
      <c r="AV208">
        <v>0.64</v>
      </c>
      <c r="AW208">
        <v>0.66</v>
      </c>
      <c r="AX208">
        <v>0.67</v>
      </c>
      <c r="AY208">
        <v>0.69</v>
      </c>
      <c r="AZ208">
        <v>0.71</v>
      </c>
      <c r="BA208">
        <v>0.72</v>
      </c>
      <c r="BB208">
        <v>0.74</v>
      </c>
      <c r="BC208">
        <v>0.76</v>
      </c>
      <c r="BD208">
        <v>0.78</v>
      </c>
      <c r="BE208">
        <v>0.79</v>
      </c>
      <c r="BF208">
        <v>0.81</v>
      </c>
      <c r="BG208">
        <v>0.83</v>
      </c>
      <c r="BH208">
        <v>0.86</v>
      </c>
      <c r="BI208">
        <v>0.87</v>
      </c>
      <c r="BJ208">
        <v>0.89</v>
      </c>
      <c r="BK208">
        <v>0.92</v>
      </c>
      <c r="BL208">
        <v>0.94</v>
      </c>
      <c r="BM208">
        <v>0.96</v>
      </c>
      <c r="BN208">
        <v>0.98</v>
      </c>
      <c r="BO208">
        <v>1.01</v>
      </c>
      <c r="BP208">
        <v>1.03</v>
      </c>
      <c r="BQ208">
        <v>1.05</v>
      </c>
      <c r="BR208">
        <v>1.08</v>
      </c>
      <c r="BS208">
        <v>1.1100000000000001</v>
      </c>
      <c r="BT208">
        <v>1.1299999999999999</v>
      </c>
      <c r="BU208">
        <v>1.1599999999999999</v>
      </c>
      <c r="BV208">
        <v>1.18</v>
      </c>
      <c r="BW208">
        <v>1.21</v>
      </c>
      <c r="BX208">
        <v>1.24</v>
      </c>
      <c r="CC208">
        <v>0.640485046551868</v>
      </c>
      <c r="CD208">
        <v>0.65483191159462983</v>
      </c>
      <c r="CE208">
        <v>0.66950014641434941</v>
      </c>
      <c r="CF208">
        <v>0.68449694969403085</v>
      </c>
      <c r="CG208">
        <v>0.69982968136717716</v>
      </c>
      <c r="CJ208">
        <v>0.61672803839999635</v>
      </c>
      <c r="CK208">
        <v>0.63</v>
      </c>
      <c r="CL208">
        <v>0.64</v>
      </c>
      <c r="CO208" t="s">
        <v>40</v>
      </c>
      <c r="CP208">
        <v>1.5873015873015886E-2</v>
      </c>
      <c r="CQ208">
        <v>3.1250000000000028E-2</v>
      </c>
      <c r="CR208">
        <v>1.5151515151515164E-2</v>
      </c>
      <c r="CS208">
        <v>2.9850746268656577E-2</v>
      </c>
      <c r="CT208">
        <v>2.898550724637684E-2</v>
      </c>
      <c r="CU208">
        <v>1.4084507042253534E-2</v>
      </c>
      <c r="CV208">
        <v>2.7777777777777804E-2</v>
      </c>
      <c r="CW208">
        <v>2.7027027027027053E-2</v>
      </c>
      <c r="CX208">
        <v>2.6315789473684233E-2</v>
      </c>
      <c r="CY208">
        <v>1.2820512820512832E-2</v>
      </c>
      <c r="CZ208">
        <v>2.5316455696202552E-2</v>
      </c>
      <c r="DA208">
        <v>2.4691358024691242E-2</v>
      </c>
      <c r="DB208">
        <v>3.6144578313253045E-2</v>
      </c>
      <c r="DC208">
        <v>1.1627906976744196E-2</v>
      </c>
      <c r="DD208">
        <v>2.2988505747126457E-2</v>
      </c>
      <c r="DE208">
        <v>3.3707865168539353E-2</v>
      </c>
      <c r="DF208">
        <v>2.1739130434782507E-2</v>
      </c>
      <c r="DG208">
        <v>2.1276595744680871E-2</v>
      </c>
      <c r="DH208">
        <v>2.0833333333333353E-2</v>
      </c>
      <c r="DI208">
        <v>3.0612244897959211E-2</v>
      </c>
      <c r="DJ208">
        <v>1.980198019801982E-2</v>
      </c>
      <c r="DK208">
        <v>1.9417475728155355E-2</v>
      </c>
      <c r="DL208">
        <v>2.8571428571428595E-2</v>
      </c>
      <c r="DM208">
        <v>2.7777777777777801E-2</v>
      </c>
      <c r="DN208">
        <v>1.8018018018017834E-2</v>
      </c>
      <c r="DO208">
        <v>2.6548672566371709E-2</v>
      </c>
      <c r="DP208">
        <v>1.7241379310344845E-2</v>
      </c>
      <c r="DQ208">
        <v>2.5423728813559344E-2</v>
      </c>
      <c r="DR208">
        <v>2.4793388429752088E-2</v>
      </c>
      <c r="DU208">
        <v>1.0000000000000009E-2</v>
      </c>
    </row>
    <row r="209" spans="1:125" x14ac:dyDescent="0.25">
      <c r="A209" t="s">
        <v>218</v>
      </c>
      <c r="B209" t="s">
        <v>219</v>
      </c>
      <c r="C209" t="s">
        <v>209</v>
      </c>
      <c r="D209" t="s">
        <v>218</v>
      </c>
      <c r="E209" t="s">
        <v>42</v>
      </c>
      <c r="N209">
        <v>75.69</v>
      </c>
      <c r="O209">
        <v>77.87</v>
      </c>
      <c r="P209">
        <v>81.760000000000005</v>
      </c>
      <c r="Q209">
        <v>83.8</v>
      </c>
      <c r="R209">
        <v>85.9</v>
      </c>
      <c r="S209">
        <v>88.04</v>
      </c>
      <c r="T209">
        <v>91.8</v>
      </c>
      <c r="U209">
        <v>94.1</v>
      </c>
      <c r="V209">
        <v>96.45</v>
      </c>
      <c r="W209">
        <v>98.86</v>
      </c>
      <c r="X209">
        <v>103.36</v>
      </c>
      <c r="Y209">
        <v>105.95</v>
      </c>
      <c r="Z209">
        <v>108.59</v>
      </c>
      <c r="AA209">
        <v>111.31</v>
      </c>
      <c r="AB209">
        <v>115.37</v>
      </c>
      <c r="AC209">
        <v>118.25</v>
      </c>
      <c r="AD209">
        <v>121.21</v>
      </c>
      <c r="AE209">
        <v>124.24</v>
      </c>
      <c r="AF209">
        <v>125.99</v>
      </c>
      <c r="AG209">
        <v>129.13999999999999</v>
      </c>
      <c r="AH209">
        <v>132.36000000000001</v>
      </c>
      <c r="AI209">
        <v>135.66999999999999</v>
      </c>
      <c r="AJ209">
        <v>139.44999999999999</v>
      </c>
      <c r="AK209">
        <v>142.94</v>
      </c>
      <c r="AL209">
        <v>146.51</v>
      </c>
      <c r="AM209">
        <v>150.16999999999999</v>
      </c>
      <c r="AN209">
        <v>153.38</v>
      </c>
      <c r="AO209">
        <v>157.21</v>
      </c>
      <c r="AP209">
        <v>161.13999999999999</v>
      </c>
      <c r="AQ209">
        <v>165.17</v>
      </c>
      <c r="AT209">
        <v>62.4</v>
      </c>
      <c r="AU209">
        <v>67.62</v>
      </c>
      <c r="AV209">
        <v>72.41</v>
      </c>
      <c r="AW209">
        <v>77.150000000000006</v>
      </c>
      <c r="AX209">
        <v>82.38</v>
      </c>
      <c r="AY209">
        <v>85.9</v>
      </c>
      <c r="AZ209">
        <v>88.04</v>
      </c>
      <c r="BA209">
        <v>91.8</v>
      </c>
      <c r="BB209">
        <v>94.1</v>
      </c>
      <c r="BC209">
        <v>96.45</v>
      </c>
      <c r="BD209">
        <v>98.86</v>
      </c>
      <c r="BE209">
        <v>103.36</v>
      </c>
      <c r="BF209">
        <v>105.95</v>
      </c>
      <c r="BG209">
        <v>108.59</v>
      </c>
      <c r="BH209">
        <v>111.31</v>
      </c>
      <c r="BI209">
        <v>115.37</v>
      </c>
      <c r="BJ209">
        <v>118.25</v>
      </c>
      <c r="BK209">
        <v>121.21</v>
      </c>
      <c r="BL209">
        <v>124.24</v>
      </c>
      <c r="BM209">
        <v>125.99</v>
      </c>
      <c r="BN209">
        <v>129.13999999999999</v>
      </c>
      <c r="BO209">
        <v>132.36000000000001</v>
      </c>
      <c r="BP209">
        <v>135.66999999999999</v>
      </c>
      <c r="BQ209">
        <v>139.44999999999999</v>
      </c>
      <c r="BR209">
        <v>142.94</v>
      </c>
      <c r="BS209">
        <v>146.51</v>
      </c>
      <c r="BT209">
        <v>150.16999999999999</v>
      </c>
      <c r="BU209">
        <v>153.38</v>
      </c>
      <c r="BV209">
        <v>157.21</v>
      </c>
      <c r="BW209">
        <v>161.13999999999999</v>
      </c>
      <c r="BX209">
        <v>165.17</v>
      </c>
      <c r="CC209">
        <v>52.568400021145003</v>
      </c>
      <c r="CD209">
        <v>53.745932181618642</v>
      </c>
      <c r="CE209">
        <v>54.949841062486897</v>
      </c>
      <c r="CF209">
        <v>56.180717502286598</v>
      </c>
      <c r="CG209">
        <v>57.439165574337814</v>
      </c>
      <c r="CJ209">
        <v>43.94</v>
      </c>
      <c r="CK209">
        <v>47.41</v>
      </c>
      <c r="CL209">
        <v>51.02</v>
      </c>
      <c r="CO209" t="s">
        <v>42</v>
      </c>
      <c r="CP209">
        <v>2.8801691108468846E-2</v>
      </c>
      <c r="CQ209">
        <v>4.995505329395146E-2</v>
      </c>
      <c r="CR209">
        <v>2.4951076320939236E-2</v>
      </c>
      <c r="CS209">
        <v>2.5059665871121822E-2</v>
      </c>
      <c r="CT209">
        <v>2.4912689173457514E-2</v>
      </c>
      <c r="CU209">
        <v>4.2707860063607342E-2</v>
      </c>
      <c r="CV209">
        <v>2.5054466230936788E-2</v>
      </c>
      <c r="CW209">
        <v>2.4973432518597329E-2</v>
      </c>
      <c r="CX209">
        <v>2.4987039917055434E-2</v>
      </c>
      <c r="CY209">
        <v>4.5518915638276349E-2</v>
      </c>
      <c r="CZ209">
        <v>2.5058049535603748E-2</v>
      </c>
      <c r="DA209">
        <v>2.4917413874469094E-2</v>
      </c>
      <c r="DB209">
        <v>2.5048346993277456E-2</v>
      </c>
      <c r="DC209">
        <v>3.647471026861919E-2</v>
      </c>
      <c r="DD209">
        <v>2.4963162000520026E-2</v>
      </c>
      <c r="DE209">
        <v>2.5031712473572887E-2</v>
      </c>
      <c r="DF209">
        <v>2.4997937463905631E-2</v>
      </c>
      <c r="DG209">
        <v>1.4085640695428205E-2</v>
      </c>
      <c r="DH209">
        <v>2.5001984284466955E-2</v>
      </c>
      <c r="DI209">
        <v>2.4934179959733835E-2</v>
      </c>
      <c r="DJ209">
        <v>2.5007555152613884E-2</v>
      </c>
      <c r="DK209">
        <v>2.7861723299181851E-2</v>
      </c>
      <c r="DL209">
        <v>2.5026891358910071E-2</v>
      </c>
      <c r="DM209">
        <v>2.497551420176293E-2</v>
      </c>
      <c r="DN209">
        <v>2.4981229950174027E-2</v>
      </c>
      <c r="DO209">
        <v>2.1375774122661038E-2</v>
      </c>
      <c r="DP209">
        <v>2.4970661103142604E-2</v>
      </c>
      <c r="DQ209">
        <v>2.4998409770370704E-2</v>
      </c>
      <c r="DR209">
        <v>2.5009308675685748E-2</v>
      </c>
      <c r="DU209">
        <v>4.789999999999992</v>
      </c>
    </row>
    <row r="210" spans="1:125" x14ac:dyDescent="0.25">
      <c r="A210" t="s">
        <v>218</v>
      </c>
      <c r="B210" t="s">
        <v>219</v>
      </c>
      <c r="C210" t="s">
        <v>209</v>
      </c>
      <c r="D210" t="s">
        <v>218</v>
      </c>
      <c r="E210" t="s">
        <v>43</v>
      </c>
      <c r="N210">
        <v>101.64</v>
      </c>
      <c r="O210">
        <v>104.56</v>
      </c>
      <c r="P210">
        <v>111.28</v>
      </c>
      <c r="Q210">
        <v>114.06</v>
      </c>
      <c r="R210">
        <v>116.91</v>
      </c>
      <c r="S210">
        <v>119.83</v>
      </c>
      <c r="T210">
        <v>129.56</v>
      </c>
      <c r="U210">
        <v>132.79</v>
      </c>
      <c r="V210">
        <v>136.11000000000001</v>
      </c>
      <c r="W210">
        <v>139.52000000000001</v>
      </c>
      <c r="X210">
        <v>150.77000000000001</v>
      </c>
      <c r="Y210">
        <v>154.54</v>
      </c>
      <c r="Z210">
        <v>158.4</v>
      </c>
      <c r="AA210">
        <v>162.36000000000001</v>
      </c>
      <c r="AB210">
        <v>175.38</v>
      </c>
      <c r="AC210">
        <v>179.76</v>
      </c>
      <c r="AD210">
        <v>184.26</v>
      </c>
      <c r="AE210">
        <v>188.86</v>
      </c>
      <c r="AF210">
        <v>203.93</v>
      </c>
      <c r="AG210">
        <v>209.02</v>
      </c>
      <c r="AH210">
        <v>214.25</v>
      </c>
      <c r="AI210">
        <v>219.61</v>
      </c>
      <c r="AJ210">
        <v>237.03</v>
      </c>
      <c r="AK210">
        <v>242.95</v>
      </c>
      <c r="AL210">
        <v>249.03</v>
      </c>
      <c r="AM210">
        <v>255.25</v>
      </c>
      <c r="AN210">
        <v>275.41000000000003</v>
      </c>
      <c r="AO210">
        <v>282.29000000000002</v>
      </c>
      <c r="AP210">
        <v>289.35000000000002</v>
      </c>
      <c r="AQ210">
        <v>296.58</v>
      </c>
      <c r="AT210">
        <v>97.87</v>
      </c>
      <c r="AU210">
        <v>100.68</v>
      </c>
      <c r="AV210">
        <v>103.58</v>
      </c>
      <c r="AW210">
        <v>106.55</v>
      </c>
      <c r="AX210">
        <v>109.62</v>
      </c>
      <c r="AY210">
        <v>114.72</v>
      </c>
      <c r="AZ210">
        <v>119.83</v>
      </c>
      <c r="BA210">
        <v>125.21</v>
      </c>
      <c r="BB210">
        <v>132.52000000000001</v>
      </c>
      <c r="BC210">
        <v>136.11000000000001</v>
      </c>
      <c r="BD210">
        <v>139.52000000000001</v>
      </c>
      <c r="BE210">
        <v>145.26</v>
      </c>
      <c r="BF210">
        <v>153.6</v>
      </c>
      <c r="BG210">
        <v>158.4</v>
      </c>
      <c r="BH210">
        <v>162.36000000000001</v>
      </c>
      <c r="BI210">
        <v>170.23</v>
      </c>
      <c r="BJ210">
        <v>179.76</v>
      </c>
      <c r="BK210">
        <v>184.26</v>
      </c>
      <c r="BL210">
        <v>188.86</v>
      </c>
      <c r="BM210">
        <v>200.94</v>
      </c>
      <c r="BN210">
        <v>209.02</v>
      </c>
      <c r="BO210">
        <v>214.25</v>
      </c>
      <c r="BP210">
        <v>219.61</v>
      </c>
      <c r="BQ210">
        <v>231.17</v>
      </c>
      <c r="BR210">
        <v>242.95</v>
      </c>
      <c r="BS210">
        <v>249.03</v>
      </c>
      <c r="BT210">
        <v>255.25</v>
      </c>
      <c r="BU210">
        <v>269.60000000000002</v>
      </c>
      <c r="BV210">
        <v>282.29000000000002</v>
      </c>
      <c r="BW210">
        <v>289.35000000000002</v>
      </c>
      <c r="BX210">
        <v>296.58</v>
      </c>
      <c r="CC210">
        <v>89.059382668573249</v>
      </c>
      <c r="CD210">
        <v>91.054312840349283</v>
      </c>
      <c r="CE210">
        <v>93.093929447973096</v>
      </c>
      <c r="CF210">
        <v>95.179233467607673</v>
      </c>
      <c r="CG210">
        <v>97.311248297282077</v>
      </c>
      <c r="CJ210">
        <v>90.11999999999999</v>
      </c>
      <c r="CK210">
        <v>92.15</v>
      </c>
      <c r="CL210">
        <v>94.21</v>
      </c>
      <c r="CO210" t="s">
        <v>43</v>
      </c>
      <c r="CP210">
        <v>2.8728846910665108E-2</v>
      </c>
      <c r="CQ210">
        <v>6.4269319051262416E-2</v>
      </c>
      <c r="CR210">
        <v>2.4982027318475927E-2</v>
      </c>
      <c r="CS210">
        <v>2.4986849026827934E-2</v>
      </c>
      <c r="CT210">
        <v>2.4976477632366795E-2</v>
      </c>
      <c r="CU210">
        <v>8.119836434949515E-2</v>
      </c>
      <c r="CV210">
        <v>2.4930534115467657E-2</v>
      </c>
      <c r="CW210">
        <v>2.5001882671888107E-2</v>
      </c>
      <c r="CX210">
        <v>2.5053265740944797E-2</v>
      </c>
      <c r="CY210">
        <v>8.0633600917431186E-2</v>
      </c>
      <c r="CZ210">
        <v>2.5004974464415877E-2</v>
      </c>
      <c r="DA210">
        <v>2.4977352141840391E-2</v>
      </c>
      <c r="DB210">
        <v>2.500000000000005E-2</v>
      </c>
      <c r="DC210">
        <v>8.0192165558019099E-2</v>
      </c>
      <c r="DD210">
        <v>2.4974341430037607E-2</v>
      </c>
      <c r="DE210">
        <v>2.5033377837116157E-2</v>
      </c>
      <c r="DF210">
        <v>2.4964723759904609E-2</v>
      </c>
      <c r="DG210">
        <v>7.9794556814571593E-2</v>
      </c>
      <c r="DH210">
        <v>2.4959544941891842E-2</v>
      </c>
      <c r="DI210">
        <v>2.5021529040283177E-2</v>
      </c>
      <c r="DJ210">
        <v>2.5017502917152924E-2</v>
      </c>
      <c r="DK210">
        <v>7.9322435226082538E-2</v>
      </c>
      <c r="DL210">
        <v>2.4975741467324758E-2</v>
      </c>
      <c r="DM210">
        <v>2.5025725457913203E-2</v>
      </c>
      <c r="DN210">
        <v>2.4976910412400109E-2</v>
      </c>
      <c r="DO210">
        <v>7.8981390793339962E-2</v>
      </c>
      <c r="DP210">
        <v>2.4980937511346699E-2</v>
      </c>
      <c r="DQ210">
        <v>2.5009741754932875E-2</v>
      </c>
      <c r="DR210">
        <v>2.4987039917055334E-2</v>
      </c>
      <c r="DU210">
        <v>2.8999999999999915</v>
      </c>
    </row>
    <row r="211" spans="1:125" x14ac:dyDescent="0.25">
      <c r="A211" t="s">
        <v>218</v>
      </c>
      <c r="B211" t="s">
        <v>219</v>
      </c>
      <c r="C211" t="s">
        <v>209</v>
      </c>
      <c r="D211" t="s">
        <v>218</v>
      </c>
      <c r="E211" t="s">
        <v>201</v>
      </c>
      <c r="N211">
        <v>78.33</v>
      </c>
      <c r="O211">
        <v>80.58</v>
      </c>
      <c r="P211">
        <v>84.81</v>
      </c>
      <c r="Q211">
        <v>86.93</v>
      </c>
      <c r="R211">
        <v>89.11</v>
      </c>
      <c r="S211">
        <v>91.33</v>
      </c>
      <c r="T211">
        <v>95.3</v>
      </c>
      <c r="U211">
        <v>97.69</v>
      </c>
      <c r="V211">
        <v>100.13</v>
      </c>
      <c r="W211">
        <v>102.63</v>
      </c>
      <c r="X211">
        <v>107.52</v>
      </c>
      <c r="Y211">
        <v>110.21</v>
      </c>
      <c r="Z211">
        <v>112.96</v>
      </c>
      <c r="AA211">
        <v>115.79</v>
      </c>
      <c r="AB211">
        <v>120.03</v>
      </c>
      <c r="AC211">
        <v>123.03</v>
      </c>
      <c r="AD211">
        <v>126.1</v>
      </c>
      <c r="AE211">
        <v>129.26</v>
      </c>
      <c r="AF211">
        <v>130.91999999999999</v>
      </c>
      <c r="AG211">
        <v>134.19999999999999</v>
      </c>
      <c r="AH211">
        <v>137.54</v>
      </c>
      <c r="AI211">
        <v>140.97999999999999</v>
      </c>
      <c r="AJ211">
        <v>144.93</v>
      </c>
      <c r="AK211">
        <v>148.56</v>
      </c>
      <c r="AL211">
        <v>152.27000000000001</v>
      </c>
      <c r="AM211">
        <v>156.08000000000001</v>
      </c>
      <c r="AN211">
        <v>159.31</v>
      </c>
      <c r="AO211">
        <v>163.29</v>
      </c>
      <c r="AP211">
        <v>167.37</v>
      </c>
      <c r="AQ211">
        <v>171.55</v>
      </c>
      <c r="AT211">
        <v>65.61</v>
      </c>
      <c r="AU211">
        <v>70.260000000000005</v>
      </c>
      <c r="AV211">
        <v>75.12</v>
      </c>
      <c r="AW211">
        <v>80.2</v>
      </c>
      <c r="AX211">
        <v>85.51</v>
      </c>
      <c r="AY211">
        <v>89.11</v>
      </c>
      <c r="AZ211">
        <v>91.33</v>
      </c>
      <c r="BA211">
        <v>95.3</v>
      </c>
      <c r="BB211">
        <v>97.69</v>
      </c>
      <c r="BC211">
        <v>100.13</v>
      </c>
      <c r="BD211">
        <v>102.63</v>
      </c>
      <c r="BE211">
        <v>107.52</v>
      </c>
      <c r="BF211">
        <v>110.21</v>
      </c>
      <c r="BG211">
        <v>112.96</v>
      </c>
      <c r="BH211">
        <v>115.79</v>
      </c>
      <c r="BI211">
        <v>120.03</v>
      </c>
      <c r="BJ211">
        <v>123.03</v>
      </c>
      <c r="BK211">
        <v>126.1</v>
      </c>
      <c r="BL211">
        <v>129.26</v>
      </c>
      <c r="BM211">
        <v>130.91999999999999</v>
      </c>
      <c r="BN211">
        <v>134.19999999999999</v>
      </c>
      <c r="BO211">
        <v>137.54</v>
      </c>
      <c r="BP211">
        <v>140.97999999999999</v>
      </c>
      <c r="BQ211">
        <v>144.93</v>
      </c>
      <c r="BR211">
        <v>148.56</v>
      </c>
      <c r="BS211">
        <v>152.27000000000001</v>
      </c>
      <c r="BT211">
        <v>156.08000000000001</v>
      </c>
      <c r="BU211">
        <v>159.31</v>
      </c>
      <c r="BV211">
        <v>163.29</v>
      </c>
      <c r="BW211">
        <v>167.37</v>
      </c>
      <c r="BX211">
        <v>171.55</v>
      </c>
      <c r="CC211">
        <v>58.089509646296762</v>
      </c>
      <c r="CD211">
        <v>59.390714662373796</v>
      </c>
      <c r="CE211">
        <v>60.72106667081097</v>
      </c>
      <c r="CF211">
        <v>62.081218564237126</v>
      </c>
      <c r="CG211">
        <v>63.471837860076036</v>
      </c>
      <c r="CJ211">
        <v>49.584633292800007</v>
      </c>
      <c r="CK211">
        <v>53.179999999999993</v>
      </c>
      <c r="CL211">
        <v>56.92</v>
      </c>
      <c r="CO211" t="s">
        <v>201</v>
      </c>
      <c r="CP211">
        <v>2.8724626579854463E-2</v>
      </c>
      <c r="CQ211">
        <v>5.2494415487714122E-2</v>
      </c>
      <c r="CR211">
        <v>2.4997052234406372E-2</v>
      </c>
      <c r="CS211">
        <v>2.5077648682848182E-2</v>
      </c>
      <c r="CT211">
        <v>2.4913028840758602E-2</v>
      </c>
      <c r="CU211">
        <v>4.3468739735026816E-2</v>
      </c>
      <c r="CV211">
        <v>2.5078698845750268E-2</v>
      </c>
      <c r="CW211">
        <v>2.4976967959873045E-2</v>
      </c>
      <c r="CX211">
        <v>2.4967542195146311E-2</v>
      </c>
      <c r="CY211">
        <v>4.7646886875182703E-2</v>
      </c>
      <c r="CZ211">
        <v>2.5018601190476171E-2</v>
      </c>
      <c r="DA211">
        <v>2.4952363669358497E-2</v>
      </c>
      <c r="DB211">
        <v>2.5053116147308895E-2</v>
      </c>
      <c r="DC211">
        <v>3.6618015372657353E-2</v>
      </c>
      <c r="DD211">
        <v>2.4993751562109472E-2</v>
      </c>
      <c r="DE211">
        <v>2.4953263431683272E-2</v>
      </c>
      <c r="DF211">
        <v>2.5059476605868332E-2</v>
      </c>
      <c r="DG211">
        <v>1.2842333281757672E-2</v>
      </c>
      <c r="DH211">
        <v>2.5053467766575018E-2</v>
      </c>
      <c r="DI211">
        <v>2.4888226527570816E-2</v>
      </c>
      <c r="DJ211">
        <v>2.5010905918278304E-2</v>
      </c>
      <c r="DK211">
        <v>2.8018158604057437E-2</v>
      </c>
      <c r="DL211">
        <v>2.5046574208238429E-2</v>
      </c>
      <c r="DM211">
        <v>2.497307485191174E-2</v>
      </c>
      <c r="DN211">
        <v>2.5021343665856715E-2</v>
      </c>
      <c r="DO211">
        <v>2.0694515633008646E-2</v>
      </c>
      <c r="DP211">
        <v>2.4982738057874519E-2</v>
      </c>
      <c r="DQ211">
        <v>2.4986220834098922E-2</v>
      </c>
      <c r="DR211">
        <v>2.4974607157794149E-2</v>
      </c>
      <c r="DU211">
        <v>4.8599999999999994</v>
      </c>
    </row>
    <row r="212" spans="1:125" x14ac:dyDescent="0.25">
      <c r="A212" t="s">
        <v>218</v>
      </c>
      <c r="B212" t="s">
        <v>219</v>
      </c>
      <c r="C212" t="s">
        <v>209</v>
      </c>
      <c r="D212" t="s">
        <v>218</v>
      </c>
      <c r="E212" t="s">
        <v>202</v>
      </c>
      <c r="N212">
        <v>102.27</v>
      </c>
      <c r="O212">
        <v>105.2</v>
      </c>
      <c r="P212">
        <v>111.94</v>
      </c>
      <c r="Q212">
        <v>114.73</v>
      </c>
      <c r="R212">
        <v>117.6</v>
      </c>
      <c r="S212">
        <v>120.54</v>
      </c>
      <c r="T212">
        <v>130.28</v>
      </c>
      <c r="U212">
        <v>133.53</v>
      </c>
      <c r="V212">
        <v>136.87</v>
      </c>
      <c r="W212">
        <v>140.30000000000001</v>
      </c>
      <c r="X212">
        <v>151.56</v>
      </c>
      <c r="Y212">
        <v>155.35</v>
      </c>
      <c r="Z212">
        <v>159.22999999999999</v>
      </c>
      <c r="AA212">
        <v>163.22</v>
      </c>
      <c r="AB212">
        <v>176.25</v>
      </c>
      <c r="AC212">
        <v>180.65</v>
      </c>
      <c r="AD212">
        <v>185.18</v>
      </c>
      <c r="AE212">
        <v>189.8</v>
      </c>
      <c r="AF212">
        <v>204.89</v>
      </c>
      <c r="AG212">
        <v>210</v>
      </c>
      <c r="AH212">
        <v>215.26</v>
      </c>
      <c r="AI212">
        <v>220.64</v>
      </c>
      <c r="AJ212">
        <v>238.08</v>
      </c>
      <c r="AK212">
        <v>244.03</v>
      </c>
      <c r="AL212">
        <v>250.14</v>
      </c>
      <c r="AM212">
        <v>256.38</v>
      </c>
      <c r="AN212">
        <v>276.57</v>
      </c>
      <c r="AO212">
        <v>283.47000000000003</v>
      </c>
      <c r="AP212">
        <v>290.56</v>
      </c>
      <c r="AQ212">
        <v>297.82</v>
      </c>
      <c r="AT212">
        <v>98.48</v>
      </c>
      <c r="AU212">
        <v>101.31</v>
      </c>
      <c r="AV212">
        <v>104.22</v>
      </c>
      <c r="AW212">
        <v>107.21</v>
      </c>
      <c r="AX212">
        <v>110.29</v>
      </c>
      <c r="AY212">
        <v>115.41</v>
      </c>
      <c r="AZ212">
        <v>120.54</v>
      </c>
      <c r="BA212">
        <v>125.93</v>
      </c>
      <c r="BB212">
        <v>133.26</v>
      </c>
      <c r="BC212">
        <v>136.87</v>
      </c>
      <c r="BD212">
        <v>140.30000000000001</v>
      </c>
      <c r="BE212">
        <v>146.05000000000001</v>
      </c>
      <c r="BF212">
        <v>154.41</v>
      </c>
      <c r="BG212">
        <v>159.22999999999999</v>
      </c>
      <c r="BH212">
        <v>163.22</v>
      </c>
      <c r="BI212">
        <v>171.1</v>
      </c>
      <c r="BJ212">
        <v>180.65</v>
      </c>
      <c r="BK212">
        <v>185.18</v>
      </c>
      <c r="BL212">
        <v>189.8</v>
      </c>
      <c r="BM212">
        <v>201.9</v>
      </c>
      <c r="BN212">
        <v>210</v>
      </c>
      <c r="BO212">
        <v>215.26</v>
      </c>
      <c r="BP212">
        <v>220.64</v>
      </c>
      <c r="BQ212">
        <v>232.22</v>
      </c>
      <c r="BR212">
        <v>244.03</v>
      </c>
      <c r="BS212">
        <v>250.14</v>
      </c>
      <c r="BT212">
        <v>256.38</v>
      </c>
      <c r="BU212">
        <v>270.76</v>
      </c>
      <c r="BV212">
        <v>283.47000000000003</v>
      </c>
      <c r="BW212">
        <v>290.56</v>
      </c>
      <c r="BX212">
        <v>297.82</v>
      </c>
      <c r="BZ212">
        <v>0.62494699288860922</v>
      </c>
      <c r="CC212">
        <v>89.699867715125094</v>
      </c>
      <c r="CD212">
        <v>91.70914475194391</v>
      </c>
      <c r="CE212">
        <v>93.763429594387446</v>
      </c>
      <c r="CF212">
        <v>95.86373041730171</v>
      </c>
      <c r="CG212">
        <v>98.011077978649269</v>
      </c>
      <c r="CJ212">
        <v>90.74264578559999</v>
      </c>
      <c r="CK212">
        <v>92.78</v>
      </c>
      <c r="CL212">
        <v>94.85</v>
      </c>
      <c r="CO212" t="s">
        <v>202</v>
      </c>
      <c r="CP212">
        <v>2.8649652879632413E-2</v>
      </c>
      <c r="CQ212">
        <v>6.4068441064638729E-2</v>
      </c>
      <c r="CR212">
        <v>2.4924066464177295E-2</v>
      </c>
      <c r="CS212">
        <v>2.5015253203172581E-2</v>
      </c>
      <c r="CT212">
        <v>2.5000000000000102E-2</v>
      </c>
      <c r="CU212">
        <v>8.0803052928488425E-2</v>
      </c>
      <c r="CV212">
        <v>2.4946269573226897E-2</v>
      </c>
      <c r="CW212">
        <v>2.5013105669138048E-2</v>
      </c>
      <c r="CX212">
        <v>2.5060276174472176E-2</v>
      </c>
      <c r="CY212">
        <v>8.0256593014967861E-2</v>
      </c>
      <c r="CZ212">
        <v>2.5006598046978041E-2</v>
      </c>
      <c r="DA212">
        <v>2.4975860959124529E-2</v>
      </c>
      <c r="DB212">
        <v>2.5058092068077683E-2</v>
      </c>
      <c r="DC212">
        <v>7.983090307560349E-2</v>
      </c>
      <c r="DD212">
        <v>2.496453900709223E-2</v>
      </c>
      <c r="DE212">
        <v>2.5076114032659844E-2</v>
      </c>
      <c r="DF212">
        <v>2.4948698563559805E-2</v>
      </c>
      <c r="DG212">
        <v>7.9504741833508821E-2</v>
      </c>
      <c r="DH212">
        <v>2.4940211820977179E-2</v>
      </c>
      <c r="DI212">
        <v>2.5047619047619003E-2</v>
      </c>
      <c r="DJ212">
        <v>2.4993031682616351E-2</v>
      </c>
      <c r="DK212">
        <v>7.9042784626541102E-2</v>
      </c>
      <c r="DL212">
        <v>2.4991599462365541E-2</v>
      </c>
      <c r="DM212">
        <v>2.5037905175593105E-2</v>
      </c>
      <c r="DN212">
        <v>2.4946030223075115E-2</v>
      </c>
      <c r="DO212">
        <v>7.8750292534519067E-2</v>
      </c>
      <c r="DP212">
        <v>2.4948475973533044E-2</v>
      </c>
      <c r="DQ212">
        <v>2.501146505803074E-2</v>
      </c>
      <c r="DR212">
        <v>2.498623348017618E-2</v>
      </c>
      <c r="DU212">
        <v>2.9099999999999966</v>
      </c>
    </row>
    <row r="215" spans="1:125" x14ac:dyDescent="0.25">
      <c r="B215" t="s">
        <v>291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BD4D-0D6A-468D-94D0-40164A597914}">
  <sheetPr codeName="Sheet13"/>
  <dimension ref="A1:K142"/>
  <sheetViews>
    <sheetView topLeftCell="D109" workbookViewId="0">
      <selection activeCell="H264" sqref="H264"/>
    </sheetView>
  </sheetViews>
  <sheetFormatPr defaultRowHeight="15" x14ac:dyDescent="0.25"/>
  <cols>
    <col min="1" max="1" width="3" bestFit="1" customWidth="1"/>
    <col min="2" max="2" width="60.42578125" bestFit="1" customWidth="1"/>
    <col min="5" max="5" width="60.42578125" bestFit="1" customWidth="1"/>
    <col min="10" max="10" width="60.42578125" bestFit="1" customWidth="1"/>
    <col min="11" max="11" width="25" bestFit="1" customWidth="1"/>
  </cols>
  <sheetData>
    <row r="1" spans="1:11" x14ac:dyDescent="0.25">
      <c r="B1" t="s">
        <v>295</v>
      </c>
      <c r="E1" t="s">
        <v>296</v>
      </c>
    </row>
    <row r="2" spans="1:11" x14ac:dyDescent="0.25">
      <c r="A2" s="3" t="s">
        <v>297</v>
      </c>
      <c r="B2" t="s">
        <v>298</v>
      </c>
      <c r="D2" s="3" t="s">
        <v>297</v>
      </c>
      <c r="E2" t="s">
        <v>298</v>
      </c>
      <c r="I2" t="s">
        <v>122</v>
      </c>
      <c r="J2" t="s">
        <v>123</v>
      </c>
      <c r="K2" t="s">
        <v>1</v>
      </c>
    </row>
    <row r="3" spans="1:11" x14ac:dyDescent="0.25">
      <c r="A3" s="3">
        <v>1</v>
      </c>
      <c r="B3" t="s">
        <v>130</v>
      </c>
      <c r="D3" s="3">
        <v>1</v>
      </c>
      <c r="E3" t="s">
        <v>205</v>
      </c>
      <c r="I3">
        <v>1</v>
      </c>
      <c r="J3" t="s">
        <v>127</v>
      </c>
      <c r="K3" t="s">
        <v>342</v>
      </c>
    </row>
    <row r="4" spans="1:11" x14ac:dyDescent="0.25">
      <c r="A4" s="3">
        <f>1+A3</f>
        <v>2</v>
      </c>
      <c r="B4" t="s">
        <v>127</v>
      </c>
      <c r="D4" s="3">
        <f>1+D3</f>
        <v>2</v>
      </c>
      <c r="E4" t="s">
        <v>206</v>
      </c>
      <c r="I4">
        <v>1</v>
      </c>
      <c r="J4" t="s">
        <v>127</v>
      </c>
      <c r="K4" t="s">
        <v>342</v>
      </c>
    </row>
    <row r="5" spans="1:11" x14ac:dyDescent="0.25">
      <c r="A5" s="3">
        <f t="shared" ref="A5:A38" si="0">1+A4</f>
        <v>3</v>
      </c>
      <c r="B5" t="s">
        <v>132</v>
      </c>
      <c r="D5" s="3">
        <f t="shared" ref="D5:D15" si="1">1+D4</f>
        <v>3</v>
      </c>
      <c r="E5" t="s">
        <v>138</v>
      </c>
      <c r="I5">
        <v>1</v>
      </c>
      <c r="J5" t="s">
        <v>130</v>
      </c>
      <c r="K5" t="s">
        <v>342</v>
      </c>
    </row>
    <row r="6" spans="1:11" x14ac:dyDescent="0.25">
      <c r="A6" s="3">
        <f t="shared" si="0"/>
        <v>4</v>
      </c>
      <c r="B6" t="s">
        <v>134</v>
      </c>
      <c r="D6" s="3">
        <f t="shared" si="1"/>
        <v>4</v>
      </c>
      <c r="E6" t="s">
        <v>204</v>
      </c>
      <c r="I6">
        <v>1</v>
      </c>
      <c r="J6" t="s">
        <v>130</v>
      </c>
      <c r="K6" t="s">
        <v>342</v>
      </c>
    </row>
    <row r="7" spans="1:11" x14ac:dyDescent="0.25">
      <c r="A7" s="3">
        <f t="shared" si="0"/>
        <v>5</v>
      </c>
      <c r="B7" t="s">
        <v>135</v>
      </c>
      <c r="D7" s="3">
        <f t="shared" si="1"/>
        <v>5</v>
      </c>
      <c r="E7" t="s">
        <v>152</v>
      </c>
      <c r="I7">
        <v>2</v>
      </c>
      <c r="J7" t="s">
        <v>132</v>
      </c>
      <c r="K7" t="s">
        <v>341</v>
      </c>
    </row>
    <row r="8" spans="1:11" x14ac:dyDescent="0.25">
      <c r="A8" s="3">
        <f t="shared" si="0"/>
        <v>6</v>
      </c>
      <c r="B8" t="s">
        <v>200</v>
      </c>
      <c r="D8" s="3">
        <f t="shared" si="1"/>
        <v>6</v>
      </c>
      <c r="E8" t="s">
        <v>149</v>
      </c>
      <c r="I8">
        <v>2</v>
      </c>
      <c r="J8" t="s">
        <v>132</v>
      </c>
      <c r="K8" t="s">
        <v>341</v>
      </c>
    </row>
    <row r="9" spans="1:11" x14ac:dyDescent="0.25">
      <c r="A9" s="3">
        <f t="shared" si="0"/>
        <v>7</v>
      </c>
      <c r="B9" t="s">
        <v>141</v>
      </c>
      <c r="D9" s="3">
        <f t="shared" si="1"/>
        <v>7</v>
      </c>
      <c r="E9" t="s">
        <v>153</v>
      </c>
      <c r="I9">
        <v>3</v>
      </c>
      <c r="J9" t="s">
        <v>134</v>
      </c>
      <c r="K9" t="s">
        <v>345</v>
      </c>
    </row>
    <row r="10" spans="1:11" x14ac:dyDescent="0.25">
      <c r="A10" s="3">
        <f t="shared" si="0"/>
        <v>8</v>
      </c>
      <c r="B10" t="s">
        <v>140</v>
      </c>
      <c r="D10" s="3">
        <f t="shared" si="1"/>
        <v>8</v>
      </c>
      <c r="E10" t="s">
        <v>151</v>
      </c>
      <c r="I10">
        <v>3</v>
      </c>
      <c r="J10" t="s">
        <v>134</v>
      </c>
      <c r="K10" t="s">
        <v>345</v>
      </c>
    </row>
    <row r="11" spans="1:11" x14ac:dyDescent="0.25">
      <c r="A11" s="3">
        <f t="shared" si="0"/>
        <v>9</v>
      </c>
      <c r="B11" t="s">
        <v>144</v>
      </c>
      <c r="D11" s="3">
        <f t="shared" si="1"/>
        <v>9</v>
      </c>
      <c r="E11" t="s">
        <v>213</v>
      </c>
      <c r="I11">
        <v>4</v>
      </c>
      <c r="J11" t="s">
        <v>135</v>
      </c>
      <c r="K11" t="s">
        <v>343</v>
      </c>
    </row>
    <row r="12" spans="1:11" x14ac:dyDescent="0.25">
      <c r="A12" s="3">
        <f t="shared" si="0"/>
        <v>10</v>
      </c>
      <c r="B12" t="s">
        <v>147</v>
      </c>
      <c r="D12" s="3">
        <f t="shared" si="1"/>
        <v>10</v>
      </c>
      <c r="E12" t="s">
        <v>215</v>
      </c>
      <c r="I12">
        <v>4</v>
      </c>
      <c r="J12" t="s">
        <v>135</v>
      </c>
      <c r="K12" t="s">
        <v>343</v>
      </c>
    </row>
    <row r="13" spans="1:11" x14ac:dyDescent="0.25">
      <c r="A13" s="3">
        <f t="shared" si="0"/>
        <v>11</v>
      </c>
      <c r="B13" t="s">
        <v>157</v>
      </c>
      <c r="D13" s="3">
        <f t="shared" si="1"/>
        <v>11</v>
      </c>
      <c r="E13" t="s">
        <v>211</v>
      </c>
      <c r="I13">
        <v>5</v>
      </c>
      <c r="J13" t="s">
        <v>138</v>
      </c>
      <c r="K13" t="s">
        <v>344</v>
      </c>
    </row>
    <row r="14" spans="1:11" x14ac:dyDescent="0.25">
      <c r="A14" s="3">
        <f t="shared" si="0"/>
        <v>12</v>
      </c>
      <c r="B14" t="s">
        <v>158</v>
      </c>
      <c r="D14" s="3">
        <f t="shared" si="1"/>
        <v>12</v>
      </c>
      <c r="E14" t="s">
        <v>219</v>
      </c>
      <c r="I14">
        <v>5</v>
      </c>
      <c r="J14" t="s">
        <v>138</v>
      </c>
      <c r="K14" t="s">
        <v>344</v>
      </c>
    </row>
    <row r="15" spans="1:11" x14ac:dyDescent="0.25">
      <c r="A15" s="3">
        <f t="shared" si="0"/>
        <v>13</v>
      </c>
      <c r="B15" t="s">
        <v>155</v>
      </c>
      <c r="D15" s="3">
        <f t="shared" si="1"/>
        <v>13</v>
      </c>
      <c r="E15" t="s">
        <v>217</v>
      </c>
      <c r="I15">
        <v>6</v>
      </c>
      <c r="J15" t="s">
        <v>140</v>
      </c>
      <c r="K15" t="s">
        <v>346</v>
      </c>
    </row>
    <row r="16" spans="1:11" x14ac:dyDescent="0.25">
      <c r="A16" s="3">
        <f t="shared" si="0"/>
        <v>14</v>
      </c>
      <c r="B16" t="s">
        <v>160</v>
      </c>
      <c r="I16">
        <v>6</v>
      </c>
      <c r="J16" t="s">
        <v>140</v>
      </c>
      <c r="K16" t="s">
        <v>346</v>
      </c>
    </row>
    <row r="17" spans="1:11" x14ac:dyDescent="0.25">
      <c r="A17" s="3">
        <f t="shared" si="0"/>
        <v>15</v>
      </c>
      <c r="B17" t="s">
        <v>162</v>
      </c>
      <c r="I17">
        <v>6</v>
      </c>
      <c r="J17" t="s">
        <v>141</v>
      </c>
      <c r="K17" t="s">
        <v>346</v>
      </c>
    </row>
    <row r="18" spans="1:11" x14ac:dyDescent="0.25">
      <c r="A18" s="3">
        <f t="shared" si="0"/>
        <v>16</v>
      </c>
      <c r="B18" t="s">
        <v>164</v>
      </c>
      <c r="I18">
        <v>6</v>
      </c>
      <c r="J18" t="s">
        <v>141</v>
      </c>
      <c r="K18" t="s">
        <v>346</v>
      </c>
    </row>
    <row r="19" spans="1:11" x14ac:dyDescent="0.25">
      <c r="A19" s="3">
        <f t="shared" si="0"/>
        <v>17</v>
      </c>
      <c r="B19" t="s">
        <v>207</v>
      </c>
      <c r="I19">
        <v>7</v>
      </c>
      <c r="J19" t="s">
        <v>144</v>
      </c>
      <c r="K19" t="s">
        <v>144</v>
      </c>
    </row>
    <row r="20" spans="1:11" x14ac:dyDescent="0.25">
      <c r="A20" s="3">
        <f t="shared" si="0"/>
        <v>18</v>
      </c>
      <c r="B20" t="s">
        <v>166</v>
      </c>
      <c r="I20">
        <v>7</v>
      </c>
      <c r="J20" t="s">
        <v>144</v>
      </c>
      <c r="K20" t="s">
        <v>144</v>
      </c>
    </row>
    <row r="21" spans="1:11" x14ac:dyDescent="0.25">
      <c r="A21" s="3">
        <f t="shared" si="0"/>
        <v>19</v>
      </c>
      <c r="B21" t="s">
        <v>168</v>
      </c>
      <c r="I21">
        <v>8</v>
      </c>
      <c r="J21" t="s">
        <v>147</v>
      </c>
      <c r="K21" t="s">
        <v>146</v>
      </c>
    </row>
    <row r="22" spans="1:11" x14ac:dyDescent="0.25">
      <c r="A22" s="3">
        <f t="shared" si="0"/>
        <v>20</v>
      </c>
      <c r="B22" t="s">
        <v>172</v>
      </c>
      <c r="I22">
        <v>8</v>
      </c>
      <c r="J22" t="s">
        <v>147</v>
      </c>
      <c r="K22" t="s">
        <v>146</v>
      </c>
    </row>
    <row r="23" spans="1:11" x14ac:dyDescent="0.25">
      <c r="A23" s="3">
        <f t="shared" si="0"/>
        <v>21</v>
      </c>
      <c r="B23" t="s">
        <v>174</v>
      </c>
      <c r="I23">
        <v>9</v>
      </c>
      <c r="J23" t="s">
        <v>149</v>
      </c>
      <c r="K23" t="s">
        <v>356</v>
      </c>
    </row>
    <row r="24" spans="1:11" x14ac:dyDescent="0.25">
      <c r="A24" s="3">
        <f t="shared" si="0"/>
        <v>22</v>
      </c>
      <c r="B24" t="s">
        <v>176</v>
      </c>
      <c r="I24">
        <v>9</v>
      </c>
      <c r="J24" t="s">
        <v>149</v>
      </c>
      <c r="K24" t="s">
        <v>356</v>
      </c>
    </row>
    <row r="25" spans="1:11" x14ac:dyDescent="0.25">
      <c r="A25" s="3">
        <f t="shared" si="0"/>
        <v>23</v>
      </c>
      <c r="B25" t="s">
        <v>175</v>
      </c>
      <c r="I25">
        <v>9</v>
      </c>
      <c r="J25" t="s">
        <v>151</v>
      </c>
      <c r="K25" t="s">
        <v>356</v>
      </c>
    </row>
    <row r="26" spans="1:11" x14ac:dyDescent="0.25">
      <c r="A26" s="3">
        <f t="shared" si="0"/>
        <v>24</v>
      </c>
      <c r="B26" t="s">
        <v>177</v>
      </c>
      <c r="I26">
        <v>9</v>
      </c>
      <c r="J26" t="s">
        <v>151</v>
      </c>
      <c r="K26" t="s">
        <v>356</v>
      </c>
    </row>
    <row r="27" spans="1:11" x14ac:dyDescent="0.25">
      <c r="A27" s="3">
        <f t="shared" si="0"/>
        <v>25</v>
      </c>
      <c r="B27" t="s">
        <v>179</v>
      </c>
      <c r="I27">
        <v>9</v>
      </c>
      <c r="J27" t="s">
        <v>152</v>
      </c>
      <c r="K27" t="s">
        <v>356</v>
      </c>
    </row>
    <row r="28" spans="1:11" x14ac:dyDescent="0.25">
      <c r="A28" s="3">
        <f t="shared" si="0"/>
        <v>26</v>
      </c>
      <c r="B28" t="s">
        <v>181</v>
      </c>
      <c r="I28">
        <v>9</v>
      </c>
      <c r="J28" t="s">
        <v>152</v>
      </c>
      <c r="K28" t="s">
        <v>356</v>
      </c>
    </row>
    <row r="29" spans="1:11" x14ac:dyDescent="0.25">
      <c r="A29" s="3">
        <f t="shared" si="0"/>
        <v>27</v>
      </c>
      <c r="B29" t="s">
        <v>182</v>
      </c>
      <c r="I29">
        <v>9</v>
      </c>
      <c r="J29" t="s">
        <v>153</v>
      </c>
      <c r="K29" t="s">
        <v>356</v>
      </c>
    </row>
    <row r="30" spans="1:11" x14ac:dyDescent="0.25">
      <c r="A30" s="3">
        <f t="shared" si="0"/>
        <v>28</v>
      </c>
      <c r="B30" t="s">
        <v>186</v>
      </c>
      <c r="I30">
        <v>9</v>
      </c>
      <c r="J30" t="s">
        <v>153</v>
      </c>
      <c r="K30" t="s">
        <v>356</v>
      </c>
    </row>
    <row r="31" spans="1:11" x14ac:dyDescent="0.25">
      <c r="A31" s="3">
        <f t="shared" si="0"/>
        <v>29</v>
      </c>
      <c r="B31" t="s">
        <v>185</v>
      </c>
      <c r="I31">
        <v>10</v>
      </c>
      <c r="J31" t="s">
        <v>155</v>
      </c>
      <c r="K31" t="s">
        <v>347</v>
      </c>
    </row>
    <row r="32" spans="1:11" x14ac:dyDescent="0.25">
      <c r="A32" s="3">
        <f t="shared" si="0"/>
        <v>30</v>
      </c>
      <c r="B32" t="s">
        <v>184</v>
      </c>
      <c r="I32">
        <v>10</v>
      </c>
      <c r="J32" t="s">
        <v>155</v>
      </c>
      <c r="K32" t="s">
        <v>347</v>
      </c>
    </row>
    <row r="33" spans="1:11" x14ac:dyDescent="0.25">
      <c r="A33" s="3">
        <f t="shared" si="0"/>
        <v>31</v>
      </c>
      <c r="B33" t="s">
        <v>189</v>
      </c>
      <c r="I33">
        <v>10</v>
      </c>
      <c r="J33" t="s">
        <v>156</v>
      </c>
      <c r="K33" t="s">
        <v>347</v>
      </c>
    </row>
    <row r="34" spans="1:11" x14ac:dyDescent="0.25">
      <c r="A34" s="3">
        <f t="shared" si="0"/>
        <v>32</v>
      </c>
      <c r="B34" t="s">
        <v>192</v>
      </c>
      <c r="I34">
        <v>10</v>
      </c>
      <c r="J34" t="s">
        <v>157</v>
      </c>
      <c r="K34" t="s">
        <v>347</v>
      </c>
    </row>
    <row r="35" spans="1:11" x14ac:dyDescent="0.25">
      <c r="A35" s="3">
        <f t="shared" si="0"/>
        <v>33</v>
      </c>
      <c r="B35" t="s">
        <v>191</v>
      </c>
      <c r="I35">
        <v>10</v>
      </c>
      <c r="J35" t="s">
        <v>157</v>
      </c>
      <c r="K35" t="s">
        <v>347</v>
      </c>
    </row>
    <row r="36" spans="1:11" x14ac:dyDescent="0.25">
      <c r="A36" s="3">
        <f t="shared" si="0"/>
        <v>34</v>
      </c>
      <c r="B36" t="s">
        <v>196</v>
      </c>
      <c r="I36">
        <v>10</v>
      </c>
      <c r="J36" t="s">
        <v>158</v>
      </c>
      <c r="K36" t="s">
        <v>347</v>
      </c>
    </row>
    <row r="37" spans="1:11" x14ac:dyDescent="0.25">
      <c r="A37" s="3">
        <f t="shared" si="0"/>
        <v>35</v>
      </c>
      <c r="B37" t="s">
        <v>198</v>
      </c>
      <c r="I37">
        <v>10</v>
      </c>
      <c r="J37" t="s">
        <v>158</v>
      </c>
      <c r="K37" t="s">
        <v>347</v>
      </c>
    </row>
    <row r="38" spans="1:11" x14ac:dyDescent="0.25">
      <c r="A38" s="3">
        <f t="shared" si="0"/>
        <v>36</v>
      </c>
      <c r="B38" t="s">
        <v>194</v>
      </c>
      <c r="I38">
        <v>11</v>
      </c>
      <c r="J38" t="s">
        <v>160</v>
      </c>
      <c r="K38" t="s">
        <v>160</v>
      </c>
    </row>
    <row r="39" spans="1:11" x14ac:dyDescent="0.25">
      <c r="A39" s="3"/>
      <c r="I39">
        <v>11</v>
      </c>
      <c r="J39" t="s">
        <v>160</v>
      </c>
      <c r="K39" t="s">
        <v>160</v>
      </c>
    </row>
    <row r="40" spans="1:11" x14ac:dyDescent="0.25">
      <c r="A40" s="3"/>
      <c r="I40">
        <v>12</v>
      </c>
      <c r="J40" t="s">
        <v>162</v>
      </c>
      <c r="K40" t="s">
        <v>348</v>
      </c>
    </row>
    <row r="41" spans="1:11" x14ac:dyDescent="0.25">
      <c r="A41" s="3"/>
      <c r="I41">
        <v>12</v>
      </c>
      <c r="J41" t="s">
        <v>162</v>
      </c>
      <c r="K41" t="s">
        <v>348</v>
      </c>
    </row>
    <row r="42" spans="1:11" x14ac:dyDescent="0.25">
      <c r="A42" s="3"/>
      <c r="I42">
        <v>12</v>
      </c>
      <c r="J42" t="s">
        <v>164</v>
      </c>
      <c r="K42" t="s">
        <v>348</v>
      </c>
    </row>
    <row r="43" spans="1:11" x14ac:dyDescent="0.25">
      <c r="A43" s="3"/>
      <c r="I43">
        <v>12</v>
      </c>
      <c r="J43" t="s">
        <v>164</v>
      </c>
      <c r="K43" t="s">
        <v>348</v>
      </c>
    </row>
    <row r="44" spans="1:11" x14ac:dyDescent="0.25">
      <c r="A44" s="3"/>
      <c r="I44">
        <v>13</v>
      </c>
      <c r="J44" t="s">
        <v>166</v>
      </c>
      <c r="K44" t="s">
        <v>166</v>
      </c>
    </row>
    <row r="45" spans="1:11" x14ac:dyDescent="0.25">
      <c r="A45" s="3"/>
      <c r="I45">
        <v>13</v>
      </c>
      <c r="J45" t="s">
        <v>166</v>
      </c>
      <c r="K45" t="s">
        <v>166</v>
      </c>
    </row>
    <row r="46" spans="1:11" x14ac:dyDescent="0.25">
      <c r="A46" s="3"/>
      <c r="I46">
        <v>14</v>
      </c>
      <c r="J46" t="s">
        <v>168</v>
      </c>
      <c r="K46" t="s">
        <v>168</v>
      </c>
    </row>
    <row r="47" spans="1:11" x14ac:dyDescent="0.25">
      <c r="A47" s="3"/>
      <c r="I47">
        <v>14</v>
      </c>
      <c r="J47" t="s">
        <v>168</v>
      </c>
      <c r="K47" t="s">
        <v>168</v>
      </c>
    </row>
    <row r="48" spans="1:11" x14ac:dyDescent="0.25">
      <c r="A48" s="3"/>
      <c r="I48">
        <v>15</v>
      </c>
      <c r="J48" t="s">
        <v>172</v>
      </c>
      <c r="K48" t="s">
        <v>357</v>
      </c>
    </row>
    <row r="49" spans="1:11" x14ac:dyDescent="0.25">
      <c r="A49" s="3"/>
      <c r="I49">
        <v>15</v>
      </c>
      <c r="J49" t="s">
        <v>172</v>
      </c>
      <c r="K49" t="s">
        <v>357</v>
      </c>
    </row>
    <row r="50" spans="1:11" x14ac:dyDescent="0.25">
      <c r="A50" s="3"/>
      <c r="I50">
        <v>16</v>
      </c>
      <c r="J50" t="s">
        <v>174</v>
      </c>
      <c r="K50" t="s">
        <v>358</v>
      </c>
    </row>
    <row r="51" spans="1:11" x14ac:dyDescent="0.25">
      <c r="A51" s="3"/>
      <c r="I51">
        <v>16</v>
      </c>
      <c r="J51" t="s">
        <v>174</v>
      </c>
      <c r="K51" t="s">
        <v>358</v>
      </c>
    </row>
    <row r="52" spans="1:11" x14ac:dyDescent="0.25">
      <c r="A52" s="3"/>
      <c r="I52">
        <v>16</v>
      </c>
      <c r="J52" t="s">
        <v>175</v>
      </c>
      <c r="K52" t="s">
        <v>358</v>
      </c>
    </row>
    <row r="53" spans="1:11" x14ac:dyDescent="0.25">
      <c r="A53" s="3"/>
      <c r="I53">
        <v>16</v>
      </c>
      <c r="J53" t="s">
        <v>175</v>
      </c>
      <c r="K53" t="s">
        <v>358</v>
      </c>
    </row>
    <row r="54" spans="1:11" x14ac:dyDescent="0.25">
      <c r="A54" s="3"/>
      <c r="I54">
        <v>16</v>
      </c>
      <c r="J54" t="s">
        <v>176</v>
      </c>
      <c r="K54" t="s">
        <v>358</v>
      </c>
    </row>
    <row r="55" spans="1:11" x14ac:dyDescent="0.25">
      <c r="I55">
        <v>16</v>
      </c>
      <c r="J55" t="s">
        <v>176</v>
      </c>
      <c r="K55" t="s">
        <v>358</v>
      </c>
    </row>
    <row r="56" spans="1:11" x14ac:dyDescent="0.25">
      <c r="I56">
        <v>16</v>
      </c>
      <c r="J56" t="s">
        <v>177</v>
      </c>
      <c r="K56" t="s">
        <v>358</v>
      </c>
    </row>
    <row r="57" spans="1:11" x14ac:dyDescent="0.25">
      <c r="I57">
        <v>16</v>
      </c>
      <c r="J57" t="s">
        <v>177</v>
      </c>
      <c r="K57" t="s">
        <v>358</v>
      </c>
    </row>
    <row r="58" spans="1:11" x14ac:dyDescent="0.25">
      <c r="I58">
        <v>17</v>
      </c>
      <c r="J58" t="s">
        <v>179</v>
      </c>
      <c r="K58" t="s">
        <v>179</v>
      </c>
    </row>
    <row r="59" spans="1:11" x14ac:dyDescent="0.25">
      <c r="I59">
        <v>17</v>
      </c>
      <c r="J59" t="s">
        <v>179</v>
      </c>
      <c r="K59" t="s">
        <v>179</v>
      </c>
    </row>
    <row r="60" spans="1:11" x14ac:dyDescent="0.25">
      <c r="I60">
        <v>18</v>
      </c>
      <c r="J60" t="s">
        <v>181</v>
      </c>
      <c r="K60" t="s">
        <v>181</v>
      </c>
    </row>
    <row r="61" spans="1:11" x14ac:dyDescent="0.25">
      <c r="I61">
        <v>18</v>
      </c>
      <c r="J61" t="s">
        <v>181</v>
      </c>
      <c r="K61" t="s">
        <v>181</v>
      </c>
    </row>
    <row r="62" spans="1:11" x14ac:dyDescent="0.25">
      <c r="I62">
        <v>18</v>
      </c>
      <c r="J62" t="s">
        <v>182</v>
      </c>
      <c r="K62" t="s">
        <v>181</v>
      </c>
    </row>
    <row r="63" spans="1:11" x14ac:dyDescent="0.25">
      <c r="I63">
        <v>18</v>
      </c>
      <c r="J63" t="s">
        <v>182</v>
      </c>
      <c r="K63" t="s">
        <v>181</v>
      </c>
    </row>
    <row r="64" spans="1:11" x14ac:dyDescent="0.25">
      <c r="I64">
        <v>19</v>
      </c>
      <c r="J64" t="s">
        <v>184</v>
      </c>
      <c r="K64" t="s">
        <v>349</v>
      </c>
    </row>
    <row r="65" spans="9:11" x14ac:dyDescent="0.25">
      <c r="I65">
        <v>19</v>
      </c>
      <c r="J65" t="s">
        <v>184</v>
      </c>
      <c r="K65" t="s">
        <v>349</v>
      </c>
    </row>
    <row r="66" spans="9:11" x14ac:dyDescent="0.25">
      <c r="I66">
        <v>19</v>
      </c>
      <c r="J66" t="s">
        <v>185</v>
      </c>
      <c r="K66" t="s">
        <v>349</v>
      </c>
    </row>
    <row r="67" spans="9:11" x14ac:dyDescent="0.25">
      <c r="I67">
        <v>19</v>
      </c>
      <c r="J67" t="s">
        <v>185</v>
      </c>
      <c r="K67" t="s">
        <v>349</v>
      </c>
    </row>
    <row r="68" spans="9:11" x14ac:dyDescent="0.25">
      <c r="I68">
        <v>19</v>
      </c>
      <c r="J68" t="s">
        <v>186</v>
      </c>
      <c r="K68" t="s">
        <v>349</v>
      </c>
    </row>
    <row r="69" spans="9:11" x14ac:dyDescent="0.25">
      <c r="I69">
        <v>19</v>
      </c>
      <c r="J69" t="s">
        <v>186</v>
      </c>
      <c r="K69" t="s">
        <v>349</v>
      </c>
    </row>
    <row r="70" spans="9:11" x14ac:dyDescent="0.25">
      <c r="I70">
        <v>20</v>
      </c>
      <c r="J70" t="s">
        <v>189</v>
      </c>
      <c r="K70" t="s">
        <v>189</v>
      </c>
    </row>
    <row r="71" spans="9:11" x14ac:dyDescent="0.25">
      <c r="I71">
        <v>20</v>
      </c>
      <c r="J71" t="s">
        <v>189</v>
      </c>
      <c r="K71" t="s">
        <v>189</v>
      </c>
    </row>
    <row r="72" spans="9:11" x14ac:dyDescent="0.25">
      <c r="I72">
        <v>21</v>
      </c>
      <c r="J72" t="s">
        <v>191</v>
      </c>
      <c r="K72" t="s">
        <v>350</v>
      </c>
    </row>
    <row r="73" spans="9:11" x14ac:dyDescent="0.25">
      <c r="I73">
        <v>21</v>
      </c>
      <c r="J73" t="s">
        <v>191</v>
      </c>
      <c r="K73" t="s">
        <v>350</v>
      </c>
    </row>
    <row r="74" spans="9:11" x14ac:dyDescent="0.25">
      <c r="I74">
        <v>21</v>
      </c>
      <c r="J74" t="s">
        <v>192</v>
      </c>
      <c r="K74" t="s">
        <v>350</v>
      </c>
    </row>
    <row r="75" spans="9:11" x14ac:dyDescent="0.25">
      <c r="I75">
        <v>21</v>
      </c>
      <c r="J75" t="s">
        <v>192</v>
      </c>
      <c r="K75" t="s">
        <v>350</v>
      </c>
    </row>
    <row r="76" spans="9:11" x14ac:dyDescent="0.25">
      <c r="I76">
        <v>22</v>
      </c>
      <c r="J76" t="s">
        <v>194</v>
      </c>
      <c r="K76" t="s">
        <v>351</v>
      </c>
    </row>
    <row r="77" spans="9:11" x14ac:dyDescent="0.25">
      <c r="I77">
        <v>22</v>
      </c>
      <c r="J77" t="s">
        <v>194</v>
      </c>
      <c r="K77" t="s">
        <v>351</v>
      </c>
    </row>
    <row r="78" spans="9:11" x14ac:dyDescent="0.25">
      <c r="I78">
        <v>22</v>
      </c>
      <c r="J78" t="s">
        <v>196</v>
      </c>
      <c r="K78" t="s">
        <v>351</v>
      </c>
    </row>
    <row r="79" spans="9:11" x14ac:dyDescent="0.25">
      <c r="I79">
        <v>22</v>
      </c>
      <c r="J79" t="s">
        <v>196</v>
      </c>
      <c r="K79" t="s">
        <v>351</v>
      </c>
    </row>
    <row r="80" spans="9:11" x14ac:dyDescent="0.25">
      <c r="I80">
        <v>22</v>
      </c>
      <c r="J80" t="s">
        <v>198</v>
      </c>
      <c r="K80" t="s">
        <v>351</v>
      </c>
    </row>
    <row r="81" spans="9:11" x14ac:dyDescent="0.25">
      <c r="I81">
        <v>22</v>
      </c>
      <c r="J81" t="s">
        <v>198</v>
      </c>
      <c r="K81" t="s">
        <v>351</v>
      </c>
    </row>
    <row r="82" spans="9:11" x14ac:dyDescent="0.25">
      <c r="I82">
        <v>24</v>
      </c>
      <c r="J82" t="s">
        <v>200</v>
      </c>
      <c r="K82" t="s">
        <v>352</v>
      </c>
    </row>
    <row r="83" spans="9:11" x14ac:dyDescent="0.25">
      <c r="I83">
        <v>24</v>
      </c>
      <c r="J83" t="s">
        <v>200</v>
      </c>
      <c r="K83" t="s">
        <v>352</v>
      </c>
    </row>
    <row r="84" spans="9:11" x14ac:dyDescent="0.25">
      <c r="I84">
        <v>24</v>
      </c>
      <c r="J84" t="s">
        <v>200</v>
      </c>
      <c r="K84" t="s">
        <v>352</v>
      </c>
    </row>
    <row r="85" spans="9:11" x14ac:dyDescent="0.25">
      <c r="I85">
        <v>24</v>
      </c>
      <c r="J85" t="s">
        <v>200</v>
      </c>
      <c r="K85" t="s">
        <v>352</v>
      </c>
    </row>
    <row r="86" spans="9:11" x14ac:dyDescent="0.25">
      <c r="I86">
        <v>24</v>
      </c>
      <c r="J86" t="s">
        <v>200</v>
      </c>
      <c r="K86" t="s">
        <v>352</v>
      </c>
    </row>
    <row r="87" spans="9:11" x14ac:dyDescent="0.25">
      <c r="I87">
        <v>24</v>
      </c>
      <c r="J87" t="s">
        <v>200</v>
      </c>
      <c r="K87" t="s">
        <v>352</v>
      </c>
    </row>
    <row r="88" spans="9:11" x14ac:dyDescent="0.25">
      <c r="I88">
        <v>25</v>
      </c>
      <c r="J88" t="s">
        <v>204</v>
      </c>
      <c r="K88" t="s">
        <v>353</v>
      </c>
    </row>
    <row r="89" spans="9:11" x14ac:dyDescent="0.25">
      <c r="I89">
        <v>25</v>
      </c>
      <c r="J89" t="s">
        <v>204</v>
      </c>
      <c r="K89" t="s">
        <v>353</v>
      </c>
    </row>
    <row r="90" spans="9:11" x14ac:dyDescent="0.25">
      <c r="I90">
        <v>25</v>
      </c>
      <c r="J90" t="s">
        <v>204</v>
      </c>
      <c r="K90" t="s">
        <v>353</v>
      </c>
    </row>
    <row r="91" spans="9:11" x14ac:dyDescent="0.25">
      <c r="I91">
        <v>25</v>
      </c>
      <c r="J91" t="s">
        <v>204</v>
      </c>
      <c r="K91" t="s">
        <v>353</v>
      </c>
    </row>
    <row r="92" spans="9:11" x14ac:dyDescent="0.25">
      <c r="I92">
        <v>25</v>
      </c>
      <c r="J92" t="s">
        <v>204</v>
      </c>
      <c r="K92" t="s">
        <v>353</v>
      </c>
    </row>
    <row r="93" spans="9:11" x14ac:dyDescent="0.25">
      <c r="I93">
        <v>25</v>
      </c>
      <c r="J93" t="s">
        <v>204</v>
      </c>
      <c r="K93" t="s">
        <v>353</v>
      </c>
    </row>
    <row r="94" spans="9:11" x14ac:dyDescent="0.25">
      <c r="I94">
        <v>25</v>
      </c>
      <c r="J94" t="s">
        <v>205</v>
      </c>
      <c r="K94" t="s">
        <v>353</v>
      </c>
    </row>
    <row r="95" spans="9:11" x14ac:dyDescent="0.25">
      <c r="I95">
        <v>25</v>
      </c>
      <c r="J95" t="s">
        <v>205</v>
      </c>
      <c r="K95" t="s">
        <v>353</v>
      </c>
    </row>
    <row r="96" spans="9:11" x14ac:dyDescent="0.25">
      <c r="I96">
        <v>25</v>
      </c>
      <c r="J96" t="s">
        <v>205</v>
      </c>
      <c r="K96" t="s">
        <v>353</v>
      </c>
    </row>
    <row r="97" spans="9:11" x14ac:dyDescent="0.25">
      <c r="I97">
        <v>25</v>
      </c>
      <c r="J97" t="s">
        <v>205</v>
      </c>
      <c r="K97" t="s">
        <v>353</v>
      </c>
    </row>
    <row r="98" spans="9:11" x14ac:dyDescent="0.25">
      <c r="I98">
        <v>25</v>
      </c>
      <c r="J98" t="s">
        <v>205</v>
      </c>
      <c r="K98" t="s">
        <v>353</v>
      </c>
    </row>
    <row r="99" spans="9:11" x14ac:dyDescent="0.25">
      <c r="I99">
        <v>25</v>
      </c>
      <c r="J99" t="s">
        <v>205</v>
      </c>
      <c r="K99" t="s">
        <v>353</v>
      </c>
    </row>
    <row r="100" spans="9:11" x14ac:dyDescent="0.25">
      <c r="I100">
        <v>25</v>
      </c>
      <c r="J100" t="s">
        <v>206</v>
      </c>
      <c r="K100" t="s">
        <v>353</v>
      </c>
    </row>
    <row r="101" spans="9:11" x14ac:dyDescent="0.25">
      <c r="I101">
        <v>25</v>
      </c>
      <c r="J101" t="s">
        <v>206</v>
      </c>
      <c r="K101" t="s">
        <v>353</v>
      </c>
    </row>
    <row r="102" spans="9:11" x14ac:dyDescent="0.25">
      <c r="I102">
        <v>25</v>
      </c>
      <c r="J102" t="s">
        <v>206</v>
      </c>
      <c r="K102" t="s">
        <v>353</v>
      </c>
    </row>
    <row r="103" spans="9:11" x14ac:dyDescent="0.25">
      <c r="I103">
        <v>25</v>
      </c>
      <c r="J103" t="s">
        <v>206</v>
      </c>
      <c r="K103" t="s">
        <v>353</v>
      </c>
    </row>
    <row r="104" spans="9:11" x14ac:dyDescent="0.25">
      <c r="I104">
        <v>25</v>
      </c>
      <c r="J104" t="s">
        <v>206</v>
      </c>
      <c r="K104" t="s">
        <v>353</v>
      </c>
    </row>
    <row r="105" spans="9:11" x14ac:dyDescent="0.25">
      <c r="I105">
        <v>25</v>
      </c>
      <c r="J105" t="s">
        <v>206</v>
      </c>
      <c r="K105" t="s">
        <v>353</v>
      </c>
    </row>
    <row r="106" spans="9:11" x14ac:dyDescent="0.25">
      <c r="I106">
        <v>29</v>
      </c>
      <c r="J106" t="s">
        <v>207</v>
      </c>
      <c r="K106" t="s">
        <v>354</v>
      </c>
    </row>
    <row r="107" spans="9:11" x14ac:dyDescent="0.25">
      <c r="I107">
        <v>29</v>
      </c>
      <c r="J107" t="s">
        <v>207</v>
      </c>
      <c r="K107" t="s">
        <v>354</v>
      </c>
    </row>
    <row r="108" spans="9:11" x14ac:dyDescent="0.25">
      <c r="I108">
        <v>29</v>
      </c>
      <c r="J108" t="s">
        <v>207</v>
      </c>
      <c r="K108" t="s">
        <v>354</v>
      </c>
    </row>
    <row r="109" spans="9:11" x14ac:dyDescent="0.25">
      <c r="I109">
        <v>29</v>
      </c>
      <c r="J109" t="s">
        <v>207</v>
      </c>
      <c r="K109" t="s">
        <v>354</v>
      </c>
    </row>
    <row r="110" spans="9:11" x14ac:dyDescent="0.25">
      <c r="I110">
        <v>29</v>
      </c>
      <c r="J110" t="s">
        <v>207</v>
      </c>
      <c r="K110" t="s">
        <v>354</v>
      </c>
    </row>
    <row r="111" spans="9:11" x14ac:dyDescent="0.25">
      <c r="I111">
        <v>29</v>
      </c>
      <c r="J111" t="s">
        <v>207</v>
      </c>
      <c r="K111" t="s">
        <v>354</v>
      </c>
    </row>
    <row r="112" spans="9:11" x14ac:dyDescent="0.25">
      <c r="I112">
        <v>29</v>
      </c>
      <c r="J112" t="s">
        <v>207</v>
      </c>
      <c r="K112" t="s">
        <v>354</v>
      </c>
    </row>
    <row r="113" spans="9:11" x14ac:dyDescent="0.25">
      <c r="I113">
        <v>30</v>
      </c>
      <c r="J113" t="s">
        <v>211</v>
      </c>
      <c r="K113" t="s">
        <v>355</v>
      </c>
    </row>
    <row r="114" spans="9:11" x14ac:dyDescent="0.25">
      <c r="I114">
        <v>30</v>
      </c>
      <c r="J114" t="s">
        <v>211</v>
      </c>
      <c r="K114" t="s">
        <v>355</v>
      </c>
    </row>
    <row r="115" spans="9:11" x14ac:dyDescent="0.25">
      <c r="I115">
        <v>30</v>
      </c>
      <c r="J115" t="s">
        <v>211</v>
      </c>
      <c r="K115" t="s">
        <v>355</v>
      </c>
    </row>
    <row r="116" spans="9:11" x14ac:dyDescent="0.25">
      <c r="I116">
        <v>30</v>
      </c>
      <c r="J116" t="s">
        <v>211</v>
      </c>
      <c r="K116" t="s">
        <v>355</v>
      </c>
    </row>
    <row r="117" spans="9:11" x14ac:dyDescent="0.25">
      <c r="I117">
        <v>30</v>
      </c>
      <c r="J117" t="s">
        <v>211</v>
      </c>
      <c r="K117" t="s">
        <v>355</v>
      </c>
    </row>
    <row r="118" spans="9:11" x14ac:dyDescent="0.25">
      <c r="I118">
        <v>30</v>
      </c>
      <c r="J118" t="s">
        <v>211</v>
      </c>
      <c r="K118" t="s">
        <v>355</v>
      </c>
    </row>
    <row r="119" spans="9:11" x14ac:dyDescent="0.25">
      <c r="I119">
        <v>30</v>
      </c>
      <c r="J119" t="s">
        <v>213</v>
      </c>
      <c r="K119" t="s">
        <v>355</v>
      </c>
    </row>
    <row r="120" spans="9:11" x14ac:dyDescent="0.25">
      <c r="I120">
        <v>30</v>
      </c>
      <c r="J120" t="s">
        <v>213</v>
      </c>
      <c r="K120" t="s">
        <v>355</v>
      </c>
    </row>
    <row r="121" spans="9:11" x14ac:dyDescent="0.25">
      <c r="I121">
        <v>30</v>
      </c>
      <c r="J121" t="s">
        <v>213</v>
      </c>
      <c r="K121" t="s">
        <v>355</v>
      </c>
    </row>
    <row r="122" spans="9:11" x14ac:dyDescent="0.25">
      <c r="I122">
        <v>30</v>
      </c>
      <c r="J122" t="s">
        <v>213</v>
      </c>
      <c r="K122" t="s">
        <v>355</v>
      </c>
    </row>
    <row r="123" spans="9:11" x14ac:dyDescent="0.25">
      <c r="I123">
        <v>30</v>
      </c>
      <c r="J123" t="s">
        <v>213</v>
      </c>
      <c r="K123" t="s">
        <v>355</v>
      </c>
    </row>
    <row r="124" spans="9:11" x14ac:dyDescent="0.25">
      <c r="I124">
        <v>30</v>
      </c>
      <c r="J124" t="s">
        <v>213</v>
      </c>
      <c r="K124" t="s">
        <v>355</v>
      </c>
    </row>
    <row r="125" spans="9:11" x14ac:dyDescent="0.25">
      <c r="I125">
        <v>30</v>
      </c>
      <c r="J125" t="s">
        <v>215</v>
      </c>
      <c r="K125" t="s">
        <v>355</v>
      </c>
    </row>
    <row r="126" spans="9:11" x14ac:dyDescent="0.25">
      <c r="I126">
        <v>30</v>
      </c>
      <c r="J126" t="s">
        <v>215</v>
      </c>
      <c r="K126" t="s">
        <v>355</v>
      </c>
    </row>
    <row r="127" spans="9:11" x14ac:dyDescent="0.25">
      <c r="I127">
        <v>30</v>
      </c>
      <c r="J127" t="s">
        <v>215</v>
      </c>
      <c r="K127" t="s">
        <v>355</v>
      </c>
    </row>
    <row r="128" spans="9:11" x14ac:dyDescent="0.25">
      <c r="I128">
        <v>30</v>
      </c>
      <c r="J128" t="s">
        <v>215</v>
      </c>
      <c r="K128" t="s">
        <v>355</v>
      </c>
    </row>
    <row r="129" spans="9:11" x14ac:dyDescent="0.25">
      <c r="I129">
        <v>30</v>
      </c>
      <c r="J129" t="s">
        <v>215</v>
      </c>
      <c r="K129" t="s">
        <v>355</v>
      </c>
    </row>
    <row r="130" spans="9:11" x14ac:dyDescent="0.25">
      <c r="I130">
        <v>30</v>
      </c>
      <c r="J130" t="s">
        <v>215</v>
      </c>
      <c r="K130" t="s">
        <v>355</v>
      </c>
    </row>
    <row r="131" spans="9:11" x14ac:dyDescent="0.25">
      <c r="I131">
        <v>30</v>
      </c>
      <c r="J131" t="s">
        <v>217</v>
      </c>
      <c r="K131" t="s">
        <v>355</v>
      </c>
    </row>
    <row r="132" spans="9:11" x14ac:dyDescent="0.25">
      <c r="I132">
        <v>30</v>
      </c>
      <c r="J132" t="s">
        <v>217</v>
      </c>
      <c r="K132" t="s">
        <v>355</v>
      </c>
    </row>
    <row r="133" spans="9:11" x14ac:dyDescent="0.25">
      <c r="I133">
        <v>30</v>
      </c>
      <c r="J133" t="s">
        <v>217</v>
      </c>
      <c r="K133" t="s">
        <v>355</v>
      </c>
    </row>
    <row r="134" spans="9:11" x14ac:dyDescent="0.25">
      <c r="I134">
        <v>30</v>
      </c>
      <c r="J134" t="s">
        <v>217</v>
      </c>
      <c r="K134" t="s">
        <v>355</v>
      </c>
    </row>
    <row r="135" spans="9:11" x14ac:dyDescent="0.25">
      <c r="I135">
        <v>30</v>
      </c>
      <c r="J135" t="s">
        <v>217</v>
      </c>
      <c r="K135" t="s">
        <v>355</v>
      </c>
    </row>
    <row r="136" spans="9:11" x14ac:dyDescent="0.25">
      <c r="I136">
        <v>30</v>
      </c>
      <c r="J136" t="s">
        <v>217</v>
      </c>
      <c r="K136" t="s">
        <v>355</v>
      </c>
    </row>
    <row r="137" spans="9:11" x14ac:dyDescent="0.25">
      <c r="I137" t="s">
        <v>218</v>
      </c>
      <c r="J137" t="s">
        <v>219</v>
      </c>
      <c r="K137" t="s">
        <v>355</v>
      </c>
    </row>
    <row r="138" spans="9:11" x14ac:dyDescent="0.25">
      <c r="I138" t="s">
        <v>218</v>
      </c>
      <c r="J138" t="s">
        <v>219</v>
      </c>
      <c r="K138" t="s">
        <v>355</v>
      </c>
    </row>
    <row r="139" spans="9:11" x14ac:dyDescent="0.25">
      <c r="I139" t="s">
        <v>218</v>
      </c>
      <c r="J139" t="s">
        <v>219</v>
      </c>
      <c r="K139" t="s">
        <v>355</v>
      </c>
    </row>
    <row r="140" spans="9:11" x14ac:dyDescent="0.25">
      <c r="I140" t="s">
        <v>218</v>
      </c>
      <c r="J140" t="s">
        <v>219</v>
      </c>
      <c r="K140" t="s">
        <v>355</v>
      </c>
    </row>
    <row r="141" spans="9:11" x14ac:dyDescent="0.25">
      <c r="I141" t="s">
        <v>218</v>
      </c>
      <c r="J141" t="s">
        <v>219</v>
      </c>
      <c r="K141" t="s">
        <v>355</v>
      </c>
    </row>
    <row r="142" spans="9:11" x14ac:dyDescent="0.25">
      <c r="I142" t="s">
        <v>218</v>
      </c>
      <c r="J142" t="s">
        <v>219</v>
      </c>
      <c r="K142" t="s">
        <v>355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5B30-5973-40A6-A718-9DFF4B1B1B6F}">
  <sheetPr codeName="Sheet2">
    <pageSetUpPr fitToPage="1"/>
  </sheetPr>
  <dimension ref="B1:AR195"/>
  <sheetViews>
    <sheetView showGridLines="0" showRowColHeaders="0" topLeftCell="B1" zoomScaleNormal="100" zoomScaleSheetLayoutView="100" workbookViewId="0">
      <selection activeCell="H33" sqref="H33"/>
    </sheetView>
  </sheetViews>
  <sheetFormatPr defaultColWidth="0" defaultRowHeight="15" zeroHeight="1" x14ac:dyDescent="0.25"/>
  <cols>
    <col min="1" max="1" width="9.140625" hidden="1" customWidth="1"/>
    <col min="2" max="3" width="9.140625" customWidth="1"/>
    <col min="4" max="12" width="7.7109375" bestFit="1" customWidth="1"/>
    <col min="13" max="21" width="9.140625" customWidth="1"/>
    <col min="22" max="22" width="2.85546875" customWidth="1"/>
    <col min="23" max="44" width="0" hidden="1" customWidth="1"/>
    <col min="45" max="16384" width="9.140625" hidden="1"/>
  </cols>
  <sheetData>
    <row r="1" spans="2:2" x14ac:dyDescent="0.25"/>
    <row r="2" spans="2:2" x14ac:dyDescent="0.25"/>
    <row r="3" spans="2:2" x14ac:dyDescent="0.25"/>
    <row r="4" spans="2:2" x14ac:dyDescent="0.25"/>
    <row r="5" spans="2:2" x14ac:dyDescent="0.25"/>
    <row r="6" spans="2:2" x14ac:dyDescent="0.25"/>
    <row r="7" spans="2:2" x14ac:dyDescent="0.25"/>
    <row r="8" spans="2:2" x14ac:dyDescent="0.25"/>
    <row r="9" spans="2:2" x14ac:dyDescent="0.25"/>
    <row r="10" spans="2:2" x14ac:dyDescent="0.25">
      <c r="B10" s="48"/>
    </row>
    <row r="11" spans="2:2" x14ac:dyDescent="0.25"/>
    <row r="12" spans="2:2" x14ac:dyDescent="0.25"/>
    <row r="13" spans="2:2" x14ac:dyDescent="0.25"/>
    <row r="14" spans="2:2" x14ac:dyDescent="0.25"/>
    <row r="15" spans="2:2" ht="9" customHeight="1" x14ac:dyDescent="0.25"/>
    <row r="16" spans="2:2" x14ac:dyDescent="0.25"/>
    <row r="17" spans="8:8" x14ac:dyDescent="0.25"/>
    <row r="18" spans="8:8" x14ac:dyDescent="0.25"/>
    <row r="19" spans="8:8" x14ac:dyDescent="0.25"/>
    <row r="20" spans="8:8" x14ac:dyDescent="0.25"/>
    <row r="21" spans="8:8" x14ac:dyDescent="0.25"/>
    <row r="22" spans="8:8" x14ac:dyDescent="0.25"/>
    <row r="23" spans="8:8" x14ac:dyDescent="0.25"/>
    <row r="24" spans="8:8" x14ac:dyDescent="0.25"/>
    <row r="25" spans="8:8" x14ac:dyDescent="0.25"/>
    <row r="26" spans="8:8" x14ac:dyDescent="0.25"/>
    <row r="27" spans="8:8" x14ac:dyDescent="0.25"/>
    <row r="28" spans="8:8" x14ac:dyDescent="0.25"/>
    <row r="29" spans="8:8" x14ac:dyDescent="0.25"/>
    <row r="30" spans="8:8" x14ac:dyDescent="0.25"/>
    <row r="31" spans="8:8" x14ac:dyDescent="0.25">
      <c r="H31" s="140"/>
    </row>
    <row r="32" spans="8:8" x14ac:dyDescent="0.25"/>
    <row r="33" spans="8:8" x14ac:dyDescent="0.25">
      <c r="H33" s="140"/>
    </row>
    <row r="34" spans="8:8" x14ac:dyDescent="0.25"/>
    <row r="35" spans="8:8" x14ac:dyDescent="0.25"/>
    <row r="36" spans="8:8" x14ac:dyDescent="0.25"/>
    <row r="37" spans="8:8" x14ac:dyDescent="0.25"/>
    <row r="38" spans="8:8" x14ac:dyDescent="0.25"/>
    <row r="39" spans="8:8" x14ac:dyDescent="0.25"/>
    <row r="40" spans="8:8" x14ac:dyDescent="0.25"/>
    <row r="41" spans="8:8" x14ac:dyDescent="0.25"/>
    <row r="42" spans="8:8" x14ac:dyDescent="0.25"/>
    <row r="43" spans="8:8" x14ac:dyDescent="0.25"/>
    <row r="44" spans="8:8" x14ac:dyDescent="0.25"/>
    <row r="45" spans="8:8" ht="15" customHeight="1" x14ac:dyDescent="0.25"/>
    <row r="46" spans="8:8" x14ac:dyDescent="0.25"/>
    <row r="47" spans="8:8" ht="15" customHeight="1" x14ac:dyDescent="0.25"/>
    <row r="48" spans="8:8"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collapsed="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6" x14ac:dyDescent="0.25"/>
    <row r="98" spans="6:6" x14ac:dyDescent="0.25"/>
    <row r="99" spans="6:6" x14ac:dyDescent="0.25"/>
    <row r="100" spans="6:6" x14ac:dyDescent="0.25"/>
    <row r="101" spans="6:6" x14ac:dyDescent="0.25"/>
    <row r="102" spans="6:6" x14ac:dyDescent="0.25"/>
    <row r="103" spans="6:6" x14ac:dyDescent="0.25">
      <c r="F103" s="5"/>
    </row>
    <row r="104" spans="6:6" x14ac:dyDescent="0.25"/>
    <row r="105" spans="6:6" x14ac:dyDescent="0.25"/>
    <row r="106" spans="6:6" x14ac:dyDescent="0.25"/>
    <row r="107" spans="6:6" x14ac:dyDescent="0.25"/>
    <row r="108" spans="6:6" x14ac:dyDescent="0.25"/>
    <row r="109" spans="6:6" x14ac:dyDescent="0.25"/>
    <row r="110" spans="6:6" x14ac:dyDescent="0.25"/>
    <row r="111" spans="6:6" x14ac:dyDescent="0.25"/>
    <row r="112" spans="6:6" x14ac:dyDescent="0.25"/>
    <row r="113" spans="3:44" x14ac:dyDescent="0.25"/>
    <row r="114" spans="3:44" x14ac:dyDescent="0.25"/>
    <row r="115" spans="3:44" x14ac:dyDescent="0.25"/>
    <row r="116" spans="3:44" x14ac:dyDescent="0.25"/>
    <row r="117" spans="3:44" x14ac:dyDescent="0.25"/>
    <row r="118" spans="3:44" x14ac:dyDescent="0.25"/>
    <row r="119" spans="3:44" x14ac:dyDescent="0.25"/>
    <row r="120" spans="3:44" x14ac:dyDescent="0.25">
      <c r="C120" s="85"/>
    </row>
    <row r="121" spans="3:44" x14ac:dyDescent="0.25"/>
    <row r="122" spans="3:44" x14ac:dyDescent="0.25"/>
    <row r="125" spans="3:44" hidden="1" x14ac:dyDescent="0.25">
      <c r="AR125" t="str">
        <f>CONCATENATE("This chart compares transition prices for the ",'Calculations - negative balance'!$B$3," under two pricing approaches: Annuity and RAB with a 25-year depreciation period.")</f>
        <v>This chart compares transition prices for the Barker Barambah - Redgate Relift under two pricing approaches: Annuity and RAB with a 25-year depreciation period.</v>
      </c>
    </row>
    <row r="126" spans="3:44" hidden="1" x14ac:dyDescent="0.25">
      <c r="P126" s="3"/>
      <c r="Q126" s="3"/>
      <c r="R126" s="3"/>
      <c r="S126" s="3"/>
      <c r="T126" s="3"/>
      <c r="U126" s="3"/>
      <c r="AL126" s="3"/>
      <c r="AM126" s="3"/>
      <c r="AN126" s="3"/>
    </row>
    <row r="127" spans="3:44" hidden="1" x14ac:dyDescent="0.25">
      <c r="AR127" s="33" t="str">
        <f>'Calculations - negative balance'!H242</f>
        <v>This chart shows the nominal price difference between the Annuity approach and the RAB approach with a 25-year depreciation period for Barker Barambah - Redgate Relift</v>
      </c>
    </row>
    <row r="128" spans="3:44" hidden="1" x14ac:dyDescent="0.25">
      <c r="P128" s="3"/>
      <c r="Q128" s="3"/>
      <c r="R128" s="3"/>
      <c r="S128" s="3"/>
      <c r="T128" s="3"/>
      <c r="U128" s="3"/>
      <c r="AL128" s="3"/>
      <c r="AM128" s="3"/>
      <c r="AN128" s="3"/>
    </row>
    <row r="129" spans="16:44" hidden="1" x14ac:dyDescent="0.25">
      <c r="P129" s="3"/>
      <c r="Q129" s="3"/>
      <c r="R129" s="3"/>
      <c r="S129" s="3"/>
      <c r="T129" s="3"/>
      <c r="U129" s="3"/>
      <c r="AL129" s="3"/>
      <c r="AM129" s="3"/>
      <c r="AN129" s="3"/>
      <c r="AR129" t="str">
        <f>CONCATENATE("This chart compares transition prices for the ",'Calculations - negative balance'!$B$3," under two pricing approaches: Annuity and RAB with a 50-year depreciation period.")</f>
        <v>This chart compares transition prices for the Barker Barambah - Redgate Relift under two pricing approaches: Annuity and RAB with a 50-year depreciation period.</v>
      </c>
    </row>
    <row r="130" spans="16:44" hidden="1" x14ac:dyDescent="0.25">
      <c r="P130" s="3"/>
      <c r="Q130" s="3"/>
      <c r="R130" s="3"/>
      <c r="S130" s="3"/>
      <c r="T130" s="3"/>
      <c r="U130" s="3"/>
      <c r="AL130" s="3"/>
      <c r="AM130" s="3"/>
      <c r="AN130" s="3"/>
    </row>
    <row r="131" spans="16:44" hidden="1" x14ac:dyDescent="0.25">
      <c r="AR131" t="str">
        <f>'Calculations - negative balance'!H252</f>
        <v>This chart shows the nominal price difference between the Annuity approach and the RAB approach with a 50-year depreciation period for Barker Barambah - Redgate Relift</v>
      </c>
    </row>
    <row r="133" spans="16:44" hidden="1" x14ac:dyDescent="0.25">
      <c r="AR133" t="str">
        <f>'Calculations - negative balance'!H254</f>
        <v>Positive bars indicate that the RAB price is lower than the Annuity price in that year.</v>
      </c>
    </row>
    <row r="134" spans="16:44" hidden="1" x14ac:dyDescent="0.25">
      <c r="AR134" t="str">
        <f>'Calculations - negative balance'!H255</f>
        <v>Negative bars indicate that the Annuity price is lower than the RAB price in that year.</v>
      </c>
    </row>
    <row r="145" customFormat="1" x14ac:dyDescent="0.25"/>
    <row r="146" customFormat="1" x14ac:dyDescent="0.25"/>
    <row r="147" customFormat="1" x14ac:dyDescent="0.25"/>
    <row r="187" spans="7:13" hidden="1" x14ac:dyDescent="0.25">
      <c r="G187" s="201"/>
      <c r="H187" s="202"/>
      <c r="I187" s="202"/>
      <c r="J187" s="202"/>
      <c r="K187" s="202"/>
      <c r="L187" s="202"/>
      <c r="M187" s="202"/>
    </row>
    <row r="188" spans="7:13" hidden="1" x14ac:dyDescent="0.25">
      <c r="G188" s="202"/>
      <c r="H188" s="202"/>
      <c r="I188" s="202"/>
      <c r="J188" s="202"/>
      <c r="K188" s="202"/>
      <c r="L188" s="202"/>
      <c r="M188" s="202"/>
    </row>
    <row r="189" spans="7:13" hidden="1" x14ac:dyDescent="0.25">
      <c r="G189" s="202"/>
      <c r="H189" s="202"/>
      <c r="I189" s="202"/>
      <c r="J189" s="202"/>
      <c r="K189" s="202"/>
      <c r="L189" s="202"/>
      <c r="M189" s="202"/>
    </row>
    <row r="190" spans="7:13" hidden="1" x14ac:dyDescent="0.25">
      <c r="G190" s="202"/>
      <c r="H190" s="202"/>
      <c r="I190" s="202"/>
      <c r="J190" s="202"/>
      <c r="K190" s="202"/>
      <c r="L190" s="202"/>
      <c r="M190" s="202"/>
    </row>
    <row r="191" spans="7:13" hidden="1" x14ac:dyDescent="0.25">
      <c r="G191" s="202"/>
      <c r="H191" s="202"/>
      <c r="I191" s="202"/>
      <c r="J191" s="202"/>
      <c r="K191" s="202"/>
      <c r="L191" s="202"/>
      <c r="M191" s="202"/>
    </row>
    <row r="192" spans="7:13" hidden="1" x14ac:dyDescent="0.25">
      <c r="G192" s="202"/>
      <c r="H192" s="202"/>
      <c r="I192" s="202"/>
      <c r="J192" s="202"/>
      <c r="K192" s="202"/>
      <c r="L192" s="202"/>
      <c r="M192" s="202"/>
    </row>
    <row r="193" spans="7:13" hidden="1" x14ac:dyDescent="0.25">
      <c r="G193" s="202"/>
      <c r="H193" s="202"/>
      <c r="I193" s="202"/>
      <c r="J193" s="202"/>
      <c r="K193" s="202"/>
      <c r="L193" s="202"/>
      <c r="M193" s="202"/>
    </row>
    <row r="194" spans="7:13" x14ac:dyDescent="0.25"/>
    <row r="195" spans="7:13" x14ac:dyDescent="0.25"/>
  </sheetData>
  <sheetProtection algorithmName="SHA-512" hashValue="PYMhJ4cNdnCZ7W5Y/JnLavu45Iolz6KJ+3ZldW8GMI3M9HTWC49GWI9SrcG7LuOxaMZsol5KoH/F4QKZlw4N5g==" saltValue="Wx5o+Fz2g5QxJsUFHV/yQg==" spinCount="100000" sheet="1" objects="1" scenarios="1" selectLockedCells="1"/>
  <mergeCells count="1">
    <mergeCell ref="G187:M193"/>
  </mergeCells>
  <phoneticPr fontId="9" type="noConversion"/>
  <conditionalFormatting sqref="P128:U130 AL128:AN130">
    <cfRule type="cellIs" dxfId="80" priority="7" operator="equal">
      <formula>"T"</formula>
    </cfRule>
    <cfRule type="cellIs" dxfId="79" priority="8" operator="equal">
      <formula>"cr"</formula>
    </cfRule>
  </conditionalFormatting>
  <pageMargins left="0.70866141732283472" right="0.70866141732283472" top="0.74803149606299213" bottom="0.74803149606299213" header="0.31496062992125984" footer="0.31496062992125984"/>
  <pageSetup paperSize="8"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5" r:id="rId4" name="Drop Down 27">
              <controlPr defaultSize="0" autoLine="0" autoPict="0">
                <anchor moveWithCells="1">
                  <from>
                    <xdr:col>1</xdr:col>
                    <xdr:colOff>133350</xdr:colOff>
                    <xdr:row>22</xdr:row>
                    <xdr:rowOff>19050</xdr:rowOff>
                  </from>
                  <to>
                    <xdr:col>8</xdr:col>
                    <xdr:colOff>38100</xdr:colOff>
                    <xdr:row>23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F0FFAA7-A786-486B-92F3-059150027A9C}">
          <x14:formula1>
            <xm:f>'Tarrif group list'!$B$3:$B$38</xm:f>
          </x14:formula1>
          <xm:sqref>D116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A9F9-0E94-4065-A225-32C6B4EBD8B0}">
  <sheetPr codeName="Sheet3">
    <pageSetUpPr fitToPage="1"/>
  </sheetPr>
  <dimension ref="B1:AR198"/>
  <sheetViews>
    <sheetView showGridLines="0" showRowColHeaders="0" topLeftCell="B1" zoomScaleNormal="100" workbookViewId="0">
      <selection activeCell="H31" sqref="H31"/>
    </sheetView>
  </sheetViews>
  <sheetFormatPr defaultColWidth="0" defaultRowHeight="15" customHeight="1" zeroHeight="1" x14ac:dyDescent="0.25"/>
  <cols>
    <col min="1" max="1" width="9.140625" hidden="1" customWidth="1"/>
    <col min="2" max="3" width="9.140625" customWidth="1"/>
    <col min="4" max="12" width="7.7109375" bestFit="1" customWidth="1"/>
    <col min="13" max="21" width="9.140625" customWidth="1"/>
    <col min="22" max="22" width="3" customWidth="1"/>
    <col min="23" max="24" width="9.140625" hidden="1" customWidth="1"/>
    <col min="25" max="44" width="0" hidden="1" customWidth="1"/>
    <col min="45" max="16384" width="9.140625" hidden="1"/>
  </cols>
  <sheetData>
    <row r="1" spans="2:2" x14ac:dyDescent="0.25"/>
    <row r="2" spans="2:2" x14ac:dyDescent="0.25"/>
    <row r="3" spans="2:2" x14ac:dyDescent="0.25"/>
    <row r="4" spans="2:2" x14ac:dyDescent="0.25"/>
    <row r="5" spans="2:2" x14ac:dyDescent="0.25"/>
    <row r="6" spans="2:2" x14ac:dyDescent="0.25"/>
    <row r="7" spans="2:2" x14ac:dyDescent="0.25"/>
    <row r="8" spans="2:2" x14ac:dyDescent="0.25"/>
    <row r="9" spans="2:2" x14ac:dyDescent="0.25"/>
    <row r="10" spans="2:2" x14ac:dyDescent="0.25">
      <c r="B10" s="48"/>
    </row>
    <row r="11" spans="2:2" x14ac:dyDescent="0.25"/>
    <row r="12" spans="2:2" x14ac:dyDescent="0.25"/>
    <row r="13" spans="2:2" x14ac:dyDescent="0.25"/>
    <row r="14" spans="2:2" x14ac:dyDescent="0.25"/>
    <row r="15" spans="2:2" ht="9" customHeight="1" x14ac:dyDescent="0.25"/>
    <row r="16" spans="2:2" x14ac:dyDescent="0.25"/>
    <row r="17" spans="8:8" x14ac:dyDescent="0.25"/>
    <row r="18" spans="8:8" x14ac:dyDescent="0.25"/>
    <row r="19" spans="8:8" x14ac:dyDescent="0.25"/>
    <row r="20" spans="8:8" x14ac:dyDescent="0.25"/>
    <row r="21" spans="8:8" x14ac:dyDescent="0.25"/>
    <row r="22" spans="8:8" x14ac:dyDescent="0.25"/>
    <row r="23" spans="8:8" x14ac:dyDescent="0.25"/>
    <row r="24" spans="8:8" x14ac:dyDescent="0.25"/>
    <row r="25" spans="8:8" x14ac:dyDescent="0.25"/>
    <row r="26" spans="8:8" x14ac:dyDescent="0.25"/>
    <row r="27" spans="8:8" x14ac:dyDescent="0.25"/>
    <row r="28" spans="8:8" x14ac:dyDescent="0.25"/>
    <row r="29" spans="8:8" x14ac:dyDescent="0.25"/>
    <row r="30" spans="8:8" x14ac:dyDescent="0.25"/>
    <row r="31" spans="8:8" x14ac:dyDescent="0.25">
      <c r="H31" s="140"/>
    </row>
    <row r="32" spans="8:8" x14ac:dyDescent="0.25"/>
    <row r="33" spans="8:8" x14ac:dyDescent="0.25">
      <c r="H33" s="140"/>
    </row>
    <row r="34" spans="8:8" x14ac:dyDescent="0.25"/>
    <row r="35" spans="8:8" x14ac:dyDescent="0.25"/>
    <row r="36" spans="8:8" x14ac:dyDescent="0.25"/>
    <row r="37" spans="8:8" x14ac:dyDescent="0.25"/>
    <row r="38" spans="8:8" x14ac:dyDescent="0.25"/>
    <row r="39" spans="8:8" x14ac:dyDescent="0.25"/>
    <row r="40" spans="8:8" x14ac:dyDescent="0.25"/>
    <row r="41" spans="8:8" x14ac:dyDescent="0.25"/>
    <row r="42" spans="8:8" x14ac:dyDescent="0.25"/>
    <row r="43" spans="8:8" x14ac:dyDescent="0.25"/>
    <row r="44" spans="8:8" x14ac:dyDescent="0.25"/>
    <row r="45" spans="8:8" ht="15" customHeight="1" x14ac:dyDescent="0.25"/>
    <row r="46" spans="8:8" x14ac:dyDescent="0.25"/>
    <row r="47" spans="8:8" ht="15" customHeight="1" x14ac:dyDescent="0.25"/>
    <row r="48" spans="8: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collapsed="1" x14ac:dyDescent="0.25"/>
    <row r="89" x14ac:dyDescent="0.25"/>
    <row r="90" x14ac:dyDescent="0.25"/>
    <row r="91" x14ac:dyDescent="0.25"/>
    <row r="92" x14ac:dyDescent="0.25"/>
    <row r="93" x14ac:dyDescent="0.25"/>
    <row r="94" x14ac:dyDescent="0.25"/>
    <row r="95" x14ac:dyDescent="0.25"/>
    <row r="96" x14ac:dyDescent="0.25"/>
    <row r="97" spans="6:6" x14ac:dyDescent="0.25"/>
    <row r="98" spans="6:6" x14ac:dyDescent="0.25"/>
    <row r="99" spans="6:6" x14ac:dyDescent="0.25"/>
    <row r="100" spans="6:6" x14ac:dyDescent="0.25"/>
    <row r="101" spans="6:6" x14ac:dyDescent="0.25"/>
    <row r="102" spans="6:6" x14ac:dyDescent="0.25"/>
    <row r="103" spans="6:6" x14ac:dyDescent="0.25"/>
    <row r="104" spans="6:6" x14ac:dyDescent="0.25"/>
    <row r="105" spans="6:6" x14ac:dyDescent="0.25"/>
    <row r="106" spans="6:6" x14ac:dyDescent="0.25"/>
    <row r="107" spans="6:6" x14ac:dyDescent="0.25"/>
    <row r="108" spans="6:6" x14ac:dyDescent="0.25">
      <c r="F108" s="5"/>
    </row>
    <row r="109" spans="6:6" x14ac:dyDescent="0.25"/>
    <row r="110" spans="6:6" x14ac:dyDescent="0.25"/>
    <row r="111" spans="6:6" x14ac:dyDescent="0.25"/>
    <row r="112" spans="6:6" x14ac:dyDescent="0.25"/>
    <row r="113" spans="3:3" x14ac:dyDescent="0.25"/>
    <row r="114" spans="3:3" x14ac:dyDescent="0.25"/>
    <row r="115" spans="3:3" x14ac:dyDescent="0.25"/>
    <row r="116" spans="3:3" x14ac:dyDescent="0.25"/>
    <row r="117" spans="3:3" x14ac:dyDescent="0.25"/>
    <row r="118" spans="3:3" x14ac:dyDescent="0.25"/>
    <row r="119" spans="3:3" x14ac:dyDescent="0.25"/>
    <row r="120" spans="3:3" x14ac:dyDescent="0.25"/>
    <row r="121" spans="3:3" x14ac:dyDescent="0.25"/>
    <row r="122" spans="3:3" x14ac:dyDescent="0.25"/>
    <row r="123" spans="3:3" x14ac:dyDescent="0.25">
      <c r="C123" s="78"/>
    </row>
    <row r="124" spans="3:3" x14ac:dyDescent="0.25"/>
    <row r="125" spans="3:3" hidden="1" x14ac:dyDescent="0.25"/>
    <row r="126" spans="3:3" hidden="1" x14ac:dyDescent="0.25"/>
    <row r="127" spans="3:3" hidden="1" x14ac:dyDescent="0.25"/>
    <row r="128" spans="3:3" hidden="1" x14ac:dyDescent="0.25"/>
    <row r="129" spans="16:44" hidden="1" x14ac:dyDescent="0.25"/>
    <row r="130" spans="16:44" hidden="1" x14ac:dyDescent="0.25">
      <c r="AR130" t="str">
        <f>CONCATENATE("This chart compares transition prices for the ",'Calculations - negative balance'!$B$3," under two pricing approaches: Annuity and RAB with a 25-year depreciation period.")</f>
        <v>This chart compares transition prices for the Barker Barambah - Redgate Relift under two pricing approaches: Annuity and RAB with a 25-year depreciation period.</v>
      </c>
    </row>
    <row r="131" spans="16:44" hidden="1" x14ac:dyDescent="0.25">
      <c r="P131" s="3"/>
      <c r="Q131" s="3"/>
      <c r="R131" s="3"/>
      <c r="S131" s="3"/>
      <c r="T131" s="3"/>
      <c r="U131" s="3"/>
      <c r="AL131" s="3"/>
      <c r="AM131" s="3"/>
      <c r="AN131" s="3"/>
    </row>
    <row r="132" spans="16:44" hidden="1" x14ac:dyDescent="0.25">
      <c r="AR132" s="33" t="str">
        <f>'Calculations - negative balance'!H242</f>
        <v>This chart shows the nominal price difference between the Annuity approach and the RAB approach with a 25-year depreciation period for Barker Barambah - Redgate Relift</v>
      </c>
    </row>
    <row r="133" spans="16:44" hidden="1" x14ac:dyDescent="0.25">
      <c r="P133" s="3"/>
      <c r="Q133" s="3"/>
      <c r="R133" s="3"/>
      <c r="S133" s="3"/>
      <c r="T133" s="3"/>
      <c r="U133" s="3"/>
      <c r="AL133" s="3"/>
      <c r="AM133" s="3"/>
      <c r="AN133" s="3"/>
    </row>
    <row r="134" spans="16:44" hidden="1" x14ac:dyDescent="0.25">
      <c r="P134" s="3"/>
      <c r="Q134" s="3"/>
      <c r="R134" s="3"/>
      <c r="S134" s="3"/>
      <c r="T134" s="3"/>
      <c r="U134" s="3"/>
      <c r="AL134" s="3"/>
      <c r="AM134" s="3"/>
      <c r="AN134" s="3"/>
      <c r="AR134" t="str">
        <f>CONCATENATE("This chart compares transition prices for the ",'Calculations - negative balance'!$B$3," under two pricing approaches: Annuity and RAB with a 50-year depreciation period.")</f>
        <v>This chart compares transition prices for the Barker Barambah - Redgate Relift under two pricing approaches: Annuity and RAB with a 50-year depreciation period.</v>
      </c>
    </row>
    <row r="135" spans="16:44" hidden="1" x14ac:dyDescent="0.25">
      <c r="P135" s="3"/>
      <c r="Q135" s="3"/>
      <c r="R135" s="3"/>
      <c r="S135" s="3"/>
      <c r="T135" s="3"/>
      <c r="U135" s="3"/>
      <c r="AL135" s="3"/>
      <c r="AM135" s="3"/>
      <c r="AN135" s="3"/>
    </row>
    <row r="136" spans="16:44" hidden="1" x14ac:dyDescent="0.25">
      <c r="AR136" t="str">
        <f>'Calculations - negative balance'!H252</f>
        <v>This chart shows the nominal price difference between the Annuity approach and the RAB approach with a 50-year depreciation period for Barker Barambah - Redgate Relift</v>
      </c>
    </row>
    <row r="137" spans="16:44" hidden="1" x14ac:dyDescent="0.25"/>
    <row r="138" spans="16:44" hidden="1" x14ac:dyDescent="0.25">
      <c r="AR138" t="str">
        <f>'Calculations - negative balance'!H254</f>
        <v>Positive bars indicate that the RAB price is lower than the Annuity price in that year.</v>
      </c>
    </row>
    <row r="139" spans="16:44" hidden="1" x14ac:dyDescent="0.25">
      <c r="AR139" t="str">
        <f>'Calculations - negative balance'!H255</f>
        <v>Negative bars indicate that the Annuity price is lower than the RAB price in that year.</v>
      </c>
    </row>
    <row r="140" spans="16:44" hidden="1" x14ac:dyDescent="0.25"/>
    <row r="192" spans="7:13" hidden="1" x14ac:dyDescent="0.25">
      <c r="G192" s="201"/>
      <c r="H192" s="202"/>
      <c r="I192" s="202"/>
      <c r="J192" s="202"/>
      <c r="K192" s="202"/>
      <c r="L192" s="202"/>
      <c r="M192" s="202"/>
    </row>
    <row r="193" spans="7:13" hidden="1" x14ac:dyDescent="0.25">
      <c r="G193" s="202"/>
      <c r="H193" s="202"/>
      <c r="I193" s="202"/>
      <c r="J193" s="202"/>
      <c r="K193" s="202"/>
      <c r="L193" s="202"/>
      <c r="M193" s="202"/>
    </row>
    <row r="194" spans="7:13" hidden="1" x14ac:dyDescent="0.25">
      <c r="G194" s="202"/>
      <c r="H194" s="202"/>
      <c r="I194" s="202"/>
      <c r="J194" s="202"/>
      <c r="K194" s="202"/>
      <c r="L194" s="202"/>
      <c r="M194" s="202"/>
    </row>
    <row r="195" spans="7:13" hidden="1" x14ac:dyDescent="0.25">
      <c r="G195" s="202"/>
      <c r="H195" s="202"/>
      <c r="I195" s="202"/>
      <c r="J195" s="202"/>
      <c r="K195" s="202"/>
      <c r="L195" s="202"/>
      <c r="M195" s="202"/>
    </row>
    <row r="196" spans="7:13" hidden="1" x14ac:dyDescent="0.25">
      <c r="G196" s="202"/>
      <c r="H196" s="202"/>
      <c r="I196" s="202"/>
      <c r="J196" s="202"/>
      <c r="K196" s="202"/>
      <c r="L196" s="202"/>
      <c r="M196" s="202"/>
    </row>
    <row r="197" spans="7:13" hidden="1" x14ac:dyDescent="0.25">
      <c r="G197" s="202"/>
      <c r="H197" s="202"/>
      <c r="I197" s="202"/>
      <c r="J197" s="202"/>
      <c r="K197" s="202"/>
      <c r="L197" s="202"/>
      <c r="M197" s="202"/>
    </row>
    <row r="198" spans="7:13" hidden="1" x14ac:dyDescent="0.25">
      <c r="G198" s="202"/>
      <c r="H198" s="202"/>
      <c r="I198" s="202"/>
      <c r="J198" s="202"/>
      <c r="K198" s="202"/>
      <c r="L198" s="202"/>
      <c r="M198" s="202"/>
    </row>
  </sheetData>
  <sheetProtection algorithmName="SHA-512" hashValue="Z/13fyxNUM7IS1hWcVq0cTv9c5OEW5T/jHHPl9XRT2eFds6e+MtWJqhTK3vonRbunVxrwZhcg95TcAxZukw0xQ==" saltValue="eiUUZPt2GXL4bGTGAjQD1w==" spinCount="100000" sheet="1" objects="1" scenarios="1" selectLockedCells="1"/>
  <mergeCells count="1">
    <mergeCell ref="G192:M198"/>
  </mergeCells>
  <conditionalFormatting sqref="P133:U135 AL133:AN135">
    <cfRule type="cellIs" dxfId="78" priority="1" operator="equal">
      <formula>"T"</formula>
    </cfRule>
    <cfRule type="cellIs" dxfId="77" priority="2" operator="equal">
      <formula>"cr"</formula>
    </cfRule>
  </conditionalFormatting>
  <pageMargins left="0.70866141732283472" right="0.70866141732283472" top="0.74803149606299213" bottom="0.74803149606299213" header="0.31496062992125984" footer="0.31496062992125984"/>
  <pageSetup paperSize="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1</xdr:col>
                    <xdr:colOff>133350</xdr:colOff>
                    <xdr:row>22</xdr:row>
                    <xdr:rowOff>19050</xdr:rowOff>
                  </from>
                  <to>
                    <xdr:col>8</xdr:col>
                    <xdr:colOff>28575</xdr:colOff>
                    <xdr:row>23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6F4D497-A66A-4342-8F6C-4F35E47DFCCD}">
          <x14:formula1>
            <xm:f>'Tarrif group list'!$B$3:$B$38</xm:f>
          </x14:formula1>
          <xm:sqref>D121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3167D-483A-4978-BEF0-A92CABA0D832}">
  <dimension ref="A1"/>
  <sheetViews>
    <sheetView showGridLines="0" workbookViewId="0">
      <selection activeCell="J14" sqref="J14"/>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78829-4B11-464F-AA52-4311EA4BA0EF}">
  <sheetPr codeName="Sheet4"/>
  <dimension ref="A2:CW285"/>
  <sheetViews>
    <sheetView showGridLines="0" topLeftCell="A238" zoomScaleNormal="100" workbookViewId="0">
      <selection activeCell="L261" sqref="L261"/>
    </sheetView>
  </sheetViews>
  <sheetFormatPr defaultRowHeight="15" x14ac:dyDescent="0.25"/>
  <cols>
    <col min="2" max="2" width="30.5703125" bestFit="1" customWidth="1"/>
    <col min="3" max="3" width="15.5703125" customWidth="1"/>
    <col min="4" max="4" width="9.42578125" bestFit="1" customWidth="1"/>
    <col min="5" max="5" width="16" bestFit="1" customWidth="1"/>
    <col min="6" max="6" width="12.7109375" customWidth="1"/>
    <col min="7" max="7" width="10.28515625" bestFit="1" customWidth="1"/>
    <col min="8" max="8" width="7.7109375" bestFit="1" customWidth="1"/>
    <col min="9" max="9" width="9.28515625" bestFit="1" customWidth="1"/>
    <col min="10" max="10" width="14.7109375" bestFit="1" customWidth="1"/>
    <col min="11" max="13" width="14.42578125" bestFit="1" customWidth="1"/>
    <col min="14" max="14" width="15" bestFit="1" customWidth="1"/>
    <col min="15" max="15" width="9.42578125" bestFit="1" customWidth="1"/>
    <col min="16" max="16" width="12" bestFit="1" customWidth="1"/>
    <col min="17" max="17" width="9.7109375" bestFit="1" customWidth="1"/>
    <col min="18" max="18" width="9.5703125" bestFit="1" customWidth="1"/>
    <col min="19" max="19" width="28.85546875" bestFit="1" customWidth="1"/>
    <col min="20" max="20" width="8.28515625" bestFit="1" customWidth="1"/>
    <col min="21" max="29" width="7.85546875" bestFit="1" customWidth="1"/>
    <col min="30" max="30" width="10.5703125" bestFit="1" customWidth="1"/>
    <col min="31" max="31" width="17.7109375" bestFit="1" customWidth="1"/>
    <col min="32" max="33" width="9.7109375" bestFit="1" customWidth="1"/>
    <col min="34" max="34" width="0.5703125" customWidth="1"/>
    <col min="35" max="37" width="9.7109375" bestFit="1" customWidth="1"/>
    <col min="38" max="38" width="9.28515625" bestFit="1" customWidth="1"/>
    <col min="39" max="40" width="9.7109375" bestFit="1" customWidth="1"/>
    <col min="41" max="41" width="10.5703125" bestFit="1" customWidth="1"/>
    <col min="42" max="42" width="18" customWidth="1"/>
    <col min="43" max="59" width="7.42578125" customWidth="1"/>
    <col min="60" max="63" width="10.7109375" bestFit="1" customWidth="1"/>
    <col min="65" max="65" width="10" customWidth="1"/>
    <col min="66" max="66" width="3" customWidth="1"/>
    <col min="67" max="67" width="0.140625" customWidth="1"/>
    <col min="68" max="68" width="115" customWidth="1"/>
    <col min="69" max="69" width="0.140625" customWidth="1"/>
    <col min="70" max="70" width="3" customWidth="1"/>
    <col min="78" max="78" width="24.5703125" bestFit="1" customWidth="1"/>
    <col min="79" max="80" width="7.85546875" bestFit="1" customWidth="1"/>
    <col min="81" max="81" width="0.5703125" customWidth="1"/>
    <col min="82" max="88" width="7.85546875" bestFit="1" customWidth="1"/>
  </cols>
  <sheetData>
    <row r="2" spans="1:41" x14ac:dyDescent="0.25">
      <c r="B2" t="s">
        <v>0</v>
      </c>
      <c r="C2" t="s">
        <v>1</v>
      </c>
      <c r="D2" t="s">
        <v>359</v>
      </c>
    </row>
    <row r="3" spans="1:41" x14ac:dyDescent="0.25">
      <c r="A3">
        <v>1</v>
      </c>
      <c r="B3" s="36" t="str">
        <f>VLOOKUP(A3,'Tarrif group list'!$A$3:$B$51,2,0)</f>
        <v>Barker Barambah - Redgate Relift</v>
      </c>
      <c r="C3" s="36" t="str">
        <f>_xlfn.XLOOKUP(B3,'All Prices combined'!D:D,'All Prices combined'!E:E,,0,1)</f>
        <v>BBR - Barker Barambah WS</v>
      </c>
      <c r="D3" t="str">
        <f>VLOOKUP(B3,'Tarrif group list'!$J$3:$K$142,2,0)</f>
        <v>Barker Barambah</v>
      </c>
      <c r="G3" s="3"/>
      <c r="H3" s="3"/>
      <c r="I3" s="3"/>
    </row>
    <row r="4" spans="1:41" s="3" customFormat="1" x14ac:dyDescent="0.25">
      <c r="F4" s="1" t="s">
        <v>2</v>
      </c>
      <c r="G4" s="3">
        <v>1</v>
      </c>
      <c r="H4" s="3">
        <v>2</v>
      </c>
      <c r="I4" s="3">
        <v>1</v>
      </c>
      <c r="J4" s="3">
        <v>2</v>
      </c>
      <c r="K4" s="3">
        <v>1</v>
      </c>
      <c r="L4" s="3">
        <v>2</v>
      </c>
      <c r="M4" s="3">
        <v>3</v>
      </c>
      <c r="N4" s="3">
        <v>4</v>
      </c>
      <c r="O4" s="3">
        <f>K4</f>
        <v>1</v>
      </c>
      <c r="P4" s="3">
        <f t="shared" ref="P4:AM4" si="0">L4</f>
        <v>2</v>
      </c>
      <c r="Q4" s="3">
        <f t="shared" si="0"/>
        <v>3</v>
      </c>
      <c r="R4" s="3">
        <f t="shared" si="0"/>
        <v>4</v>
      </c>
      <c r="S4" s="3">
        <f t="shared" si="0"/>
        <v>1</v>
      </c>
      <c r="T4" s="3">
        <f t="shared" si="0"/>
        <v>2</v>
      </c>
      <c r="U4" s="3">
        <f t="shared" si="0"/>
        <v>3</v>
      </c>
      <c r="V4" s="3">
        <f t="shared" si="0"/>
        <v>4</v>
      </c>
      <c r="W4" s="3">
        <f t="shared" si="0"/>
        <v>1</v>
      </c>
      <c r="X4" s="3">
        <f t="shared" si="0"/>
        <v>2</v>
      </c>
      <c r="Y4" s="3">
        <f t="shared" si="0"/>
        <v>3</v>
      </c>
      <c r="Z4" s="3">
        <f t="shared" si="0"/>
        <v>4</v>
      </c>
      <c r="AA4" s="3">
        <f t="shared" si="0"/>
        <v>1</v>
      </c>
      <c r="AB4" s="3">
        <f t="shared" si="0"/>
        <v>2</v>
      </c>
      <c r="AC4" s="3">
        <f t="shared" si="0"/>
        <v>3</v>
      </c>
      <c r="AD4" s="3">
        <f t="shared" si="0"/>
        <v>4</v>
      </c>
      <c r="AE4" s="3">
        <f t="shared" si="0"/>
        <v>1</v>
      </c>
      <c r="AF4" s="3">
        <f t="shared" si="0"/>
        <v>2</v>
      </c>
      <c r="AG4" s="3">
        <f t="shared" si="0"/>
        <v>3</v>
      </c>
      <c r="AI4" s="3">
        <f>AD4</f>
        <v>4</v>
      </c>
      <c r="AJ4" s="3">
        <f>AE4</f>
        <v>1</v>
      </c>
      <c r="AK4" s="3">
        <f>AF4</f>
        <v>2</v>
      </c>
      <c r="AL4" s="3">
        <f>AG4</f>
        <v>3</v>
      </c>
      <c r="AM4" s="3">
        <f t="shared" si="0"/>
        <v>4</v>
      </c>
      <c r="AO4" s="26" t="s">
        <v>3</v>
      </c>
    </row>
    <row r="5" spans="1:41" x14ac:dyDescent="0.25">
      <c r="G5" t="s">
        <v>4</v>
      </c>
      <c r="H5" t="s">
        <v>5</v>
      </c>
      <c r="I5" t="s">
        <v>6</v>
      </c>
      <c r="J5" t="s">
        <v>7</v>
      </c>
      <c r="K5" t="s">
        <v>8</v>
      </c>
      <c r="L5" t="s">
        <v>9</v>
      </c>
      <c r="M5" t="s">
        <v>10</v>
      </c>
      <c r="N5" t="s">
        <v>11</v>
      </c>
      <c r="O5" t="s">
        <v>12</v>
      </c>
      <c r="P5" t="s">
        <v>13</v>
      </c>
      <c r="Q5" t="s">
        <v>14</v>
      </c>
      <c r="R5" t="s">
        <v>15</v>
      </c>
      <c r="S5" t="s">
        <v>16</v>
      </c>
      <c r="T5" t="s">
        <v>17</v>
      </c>
      <c r="U5" t="s">
        <v>18</v>
      </c>
      <c r="V5" t="s">
        <v>19</v>
      </c>
      <c r="W5" t="s">
        <v>20</v>
      </c>
      <c r="X5" t="s">
        <v>21</v>
      </c>
      <c r="Y5" t="s">
        <v>22</v>
      </c>
      <c r="Z5" t="s">
        <v>23</v>
      </c>
      <c r="AA5" t="s">
        <v>24</v>
      </c>
      <c r="AB5" t="s">
        <v>25</v>
      </c>
      <c r="AC5" t="s">
        <v>26</v>
      </c>
      <c r="AD5" t="s">
        <v>27</v>
      </c>
      <c r="AE5" t="s">
        <v>28</v>
      </c>
      <c r="AF5" t="s">
        <v>29</v>
      </c>
      <c r="AG5" t="s">
        <v>30</v>
      </c>
      <c r="AI5" t="s">
        <v>31</v>
      </c>
      <c r="AJ5" t="s">
        <v>32</v>
      </c>
      <c r="AK5" t="s">
        <v>33</v>
      </c>
      <c r="AL5" t="s">
        <v>34</v>
      </c>
      <c r="AM5" t="s">
        <v>35</v>
      </c>
      <c r="AO5" s="4">
        <v>3</v>
      </c>
    </row>
    <row r="6" spans="1:41" x14ac:dyDescent="0.25">
      <c r="C6" t="s">
        <v>36</v>
      </c>
      <c r="D6" t="s">
        <v>37</v>
      </c>
      <c r="E6" t="s">
        <v>38</v>
      </c>
      <c r="F6" t="s">
        <v>39</v>
      </c>
      <c r="G6" s="2"/>
      <c r="H6" s="2"/>
      <c r="I6" s="2">
        <f>SUMIFS('All Prices combined'!K:K,'All Prices combined'!$D:$D,'Calculations - negative balance'!$B$3,'All Prices combined'!$G:$G,'Calculations - negative balance'!$E6,'All Prices combined'!$B:$B,'Calculations - negative balance'!$D6)</f>
        <v>55.17</v>
      </c>
      <c r="J6" s="2">
        <f>SUMIFS('All Prices combined'!L:L,'All Prices combined'!$D:$D,'Calculations - negative balance'!$B$3,'All Prices combined'!$G:$G,'Calculations - negative balance'!$E6,'All Prices combined'!$B:$B,'Calculations - negative balance'!$D6)</f>
        <v>56.75</v>
      </c>
      <c r="K6" s="2">
        <f>SUMIFS('All Prices combined'!M:M,'All Prices combined'!$D:$D,'Calculations - negative balance'!$B$3,'All Prices combined'!$G:$G,'Calculations - negative balance'!$E6,'All Prices combined'!$B:$B,'Calculations - negative balance'!$D6)</f>
        <v>56.53</v>
      </c>
      <c r="L6" s="2">
        <f>SUMIFS('All Prices combined'!N:N,'All Prices combined'!$D:$D,'Calculations - negative balance'!$B$3,'All Prices combined'!$G:$G,'Calculations - negative balance'!$E6,'All Prices combined'!$B:$B,'Calculations - negative balance'!$D6)</f>
        <v>57.94</v>
      </c>
      <c r="M6" s="2">
        <f>SUMIFS('All Prices combined'!O:O,'All Prices combined'!$D:$D,'Calculations - negative balance'!$B$3,'All Prices combined'!$G:$G,'Calculations - negative balance'!$E6,'All Prices combined'!$B:$B,'Calculations - negative balance'!$D6)</f>
        <v>59.39</v>
      </c>
      <c r="N6" s="2">
        <f>SUMIFS('All Prices combined'!P:P,'All Prices combined'!$D:$D,'Calculations - negative balance'!$B$3,'All Prices combined'!$G:$G,'Calculations - negative balance'!$E6,'All Prices combined'!$B:$B,'Calculations - negative balance'!$D6)</f>
        <v>60.88</v>
      </c>
      <c r="O6" s="2">
        <f>SUMIFS('All Prices combined'!Q:Q,'All Prices combined'!$D:$D,'Calculations - negative balance'!$B$3,'All Prices combined'!$G:$G,'Calculations - negative balance'!$E6,'All Prices combined'!$B:$B,'Calculations - negative balance'!$D6)</f>
        <v>62.36</v>
      </c>
      <c r="P6" s="2">
        <f>SUMIFS('All Prices combined'!R:R,'All Prices combined'!$D:$D,'Calculations - negative balance'!$B$3,'All Prices combined'!$G:$G,'Calculations - negative balance'!$E6,'All Prices combined'!$B:$B,'Calculations - negative balance'!$D6)</f>
        <v>63.92</v>
      </c>
      <c r="Q6" s="2">
        <f>SUMIFS('All Prices combined'!S:S,'All Prices combined'!$D:$D,'Calculations - negative balance'!$B$3,'All Prices combined'!$G:$G,'Calculations - negative balance'!$E6,'All Prices combined'!$B:$B,'Calculations - negative balance'!$D6)</f>
        <v>65.510000000000005</v>
      </c>
      <c r="R6" s="2">
        <f>SUMIFS('All Prices combined'!T:T,'All Prices combined'!$D:$D,'Calculations - negative balance'!$B$3,'All Prices combined'!$G:$G,'Calculations - negative balance'!$E6,'All Prices combined'!$B:$B,'Calculations - negative balance'!$D6)</f>
        <v>67.150000000000006</v>
      </c>
      <c r="S6" s="2">
        <f>SUMIFS('All Prices combined'!U:U,'All Prices combined'!$D:$D,'Calculations - negative balance'!$B$3,'All Prices combined'!$G:$G,'Calculations - negative balance'!$E6,'All Prices combined'!$B:$B,'Calculations - negative balance'!$D6)</f>
        <v>68.790000000000006</v>
      </c>
      <c r="T6" s="2">
        <f>SUMIFS('All Prices combined'!V:V,'All Prices combined'!$D:$D,'Calculations - negative balance'!$B$3,'All Prices combined'!$G:$G,'Calculations - negative balance'!$E6,'All Prices combined'!$B:$B,'Calculations - negative balance'!$D6)</f>
        <v>70.510000000000005</v>
      </c>
      <c r="U6" s="2">
        <f>SUMIFS('All Prices combined'!W:W,'All Prices combined'!$D:$D,'Calculations - negative balance'!$B$3,'All Prices combined'!$G:$G,'Calculations - negative balance'!$E6,'All Prices combined'!$B:$B,'Calculations - negative balance'!$D6)</f>
        <v>72.27</v>
      </c>
      <c r="V6" s="2">
        <f>SUMIFS('All Prices combined'!X:X,'All Prices combined'!$D:$D,'Calculations - negative balance'!$B$3,'All Prices combined'!$G:$G,'Calculations - negative balance'!$E6,'All Prices combined'!$B:$B,'Calculations - negative balance'!$D6)</f>
        <v>74.08</v>
      </c>
      <c r="W6" s="2">
        <f>SUMIFS('All Prices combined'!Y:Y,'All Prices combined'!$D:$D,'Calculations - negative balance'!$B$3,'All Prices combined'!$G:$G,'Calculations - negative balance'!$E6,'All Prices combined'!$B:$B,'Calculations - negative balance'!$D6)</f>
        <v>75.89</v>
      </c>
      <c r="X6" s="2">
        <f>SUMIFS('All Prices combined'!Z:Z,'All Prices combined'!$D:$D,'Calculations - negative balance'!$B$3,'All Prices combined'!$G:$G,'Calculations - negative balance'!$E6,'All Prices combined'!$B:$B,'Calculations - negative balance'!$D6)</f>
        <v>77.78</v>
      </c>
      <c r="Y6" s="2">
        <f>SUMIFS('All Prices combined'!AA:AA,'All Prices combined'!$D:$D,'Calculations - negative balance'!$B$3,'All Prices combined'!$G:$G,'Calculations - negative balance'!$E6,'All Prices combined'!$B:$B,'Calculations - negative balance'!$D6)</f>
        <v>79.73</v>
      </c>
      <c r="Z6" s="2">
        <f>SUMIFS('All Prices combined'!AB:AB,'All Prices combined'!$D:$D,'Calculations - negative balance'!$B$3,'All Prices combined'!$G:$G,'Calculations - negative balance'!$E6,'All Prices combined'!$B:$B,'Calculations - negative balance'!$D6)</f>
        <v>81.72</v>
      </c>
      <c r="AA6" s="2">
        <f>SUMIFS('All Prices combined'!AC:AC,'All Prices combined'!$D:$D,'Calculations - negative balance'!$B$3,'All Prices combined'!$G:$G,'Calculations - negative balance'!$E6,'All Prices combined'!$B:$B,'Calculations - negative balance'!$D6)</f>
        <v>83.72</v>
      </c>
      <c r="AB6" s="2">
        <f>SUMIFS('All Prices combined'!AD:AD,'All Prices combined'!$D:$D,'Calculations - negative balance'!$B$3,'All Prices combined'!$G:$G,'Calculations - negative balance'!$E6,'All Prices combined'!$B:$B,'Calculations - negative balance'!$D6)</f>
        <v>85.81</v>
      </c>
      <c r="AC6" s="2">
        <f>SUMIFS('All Prices combined'!AE:AE,'All Prices combined'!$D:$D,'Calculations - negative balance'!$B$3,'All Prices combined'!$G:$G,'Calculations - negative balance'!$E6,'All Prices combined'!$B:$B,'Calculations - negative balance'!$D6)</f>
        <v>87.95</v>
      </c>
      <c r="AD6" s="2">
        <f>SUMIFS('All Prices combined'!AF:AF,'All Prices combined'!$D:$D,'Calculations - negative balance'!$B$3,'All Prices combined'!$G:$G,'Calculations - negative balance'!$E6,'All Prices combined'!$B:$B,'Calculations - negative balance'!$D6)</f>
        <v>90.15</v>
      </c>
      <c r="AE6" s="2">
        <f>SUMIFS('All Prices combined'!AG:AG,'All Prices combined'!$D:$D,'Calculations - negative balance'!$B$3,'All Prices combined'!$G:$G,'Calculations - negative balance'!$E6,'All Prices combined'!$B:$B,'Calculations - negative balance'!$D6)</f>
        <v>92.36</v>
      </c>
      <c r="AF6" s="2">
        <f>SUMIFS('All Prices combined'!AH:AH,'All Prices combined'!$D:$D,'Calculations - negative balance'!$B$3,'All Prices combined'!$G:$G,'Calculations - negative balance'!$E6,'All Prices combined'!$B:$B,'Calculations - negative balance'!$D6)</f>
        <v>94.67</v>
      </c>
      <c r="AG6" s="2">
        <f>SUMIFS('All Prices combined'!AI:AI,'All Prices combined'!$D:$D,'Calculations - negative balance'!$B$3,'All Prices combined'!$G:$G,'Calculations - negative balance'!$E6,'All Prices combined'!$B:$B,'Calculations - negative balance'!$D6)</f>
        <v>97.03</v>
      </c>
      <c r="AH6" s="2"/>
      <c r="AI6" s="2">
        <f>SUMIFS('All Prices combined'!AJ:AJ,'All Prices combined'!$D:$D,'Calculations - negative balance'!$B$3,'All Prices combined'!$G:$G,'Calculations - negative balance'!$E6,'All Prices combined'!$B:$B,'Calculations - negative balance'!$D6)</f>
        <v>99.46</v>
      </c>
      <c r="AJ6" s="2">
        <f>SUMIFS('All Prices combined'!AK:AK,'All Prices combined'!$D:$D,'Calculations - negative balance'!$B$3,'All Prices combined'!$G:$G,'Calculations - negative balance'!$E6,'All Prices combined'!$B:$B,'Calculations - negative balance'!$D6)</f>
        <v>101.89</v>
      </c>
      <c r="AK6" s="2">
        <f>SUMIFS('All Prices combined'!AL:AL,'All Prices combined'!$D:$D,'Calculations - negative balance'!$B$3,'All Prices combined'!$G:$G,'Calculations - negative balance'!$E6,'All Prices combined'!$B:$B,'Calculations - negative balance'!$D6)</f>
        <v>104.44</v>
      </c>
      <c r="AL6" s="2">
        <f>SUMIFS('All Prices combined'!AM:AM,'All Prices combined'!$D:$D,'Calculations - negative balance'!$B$3,'All Prices combined'!$G:$G,'Calculations - negative balance'!$E6,'All Prices combined'!$B:$B,'Calculations - negative balance'!$D6)</f>
        <v>107.05</v>
      </c>
      <c r="AM6" s="2">
        <f>SUMIFS('All Prices combined'!AN:AN,'All Prices combined'!$D:$D,'Calculations - negative balance'!$B$3,'All Prices combined'!$G:$G,'Calculations - negative balance'!$E6,'All Prices combined'!$B:$B,'Calculations - negative balance'!$D6)</f>
        <v>109.73</v>
      </c>
      <c r="AO6" s="4"/>
    </row>
    <row r="7" spans="1:41" x14ac:dyDescent="0.25">
      <c r="C7" t="s">
        <v>36</v>
      </c>
      <c r="D7" t="s">
        <v>37</v>
      </c>
      <c r="E7" t="s">
        <v>40</v>
      </c>
      <c r="F7" t="s">
        <v>41</v>
      </c>
      <c r="G7" s="2"/>
      <c r="H7" s="2"/>
      <c r="I7" s="2">
        <f>SUMIFS('All Prices combined'!K:K,'All Prices combined'!$D:$D,'Calculations - negative balance'!$B$3,'All Prices combined'!$G:$G,'Calculations - negative balance'!$E7,'All Prices combined'!$B:$B,'Calculations - negative balance'!$D7)</f>
        <v>38.11</v>
      </c>
      <c r="J7" s="2">
        <f>SUMIFS('All Prices combined'!L:L,'All Prices combined'!$D:$D,'Calculations - negative balance'!$B$3,'All Prices combined'!$G:$G,'Calculations - negative balance'!$E7,'All Prices combined'!$B:$B,'Calculations - negative balance'!$D7)</f>
        <v>39.200000000000003</v>
      </c>
      <c r="K7" s="2">
        <f>SUMIFS('All Prices combined'!M:M,'All Prices combined'!$D:$D,'Calculations - negative balance'!$B$3,'All Prices combined'!$G:$G,'Calculations - negative balance'!$E7,'All Prices combined'!$B:$B,'Calculations - negative balance'!$D7)</f>
        <v>39.99</v>
      </c>
      <c r="L7" s="2">
        <f>SUMIFS('All Prices combined'!N:N,'All Prices combined'!$D:$D,'Calculations - negative balance'!$B$3,'All Prices combined'!$G:$G,'Calculations - negative balance'!$E7,'All Prices combined'!$B:$B,'Calculations - negative balance'!$D7)</f>
        <v>40.99</v>
      </c>
      <c r="M7" s="2">
        <f>SUMIFS('All Prices combined'!O:O,'All Prices combined'!$D:$D,'Calculations - negative balance'!$B$3,'All Prices combined'!$G:$G,'Calculations - negative balance'!$E7,'All Prices combined'!$B:$B,'Calculations - negative balance'!$D7)</f>
        <v>42.01</v>
      </c>
      <c r="N7" s="2">
        <f>SUMIFS('All Prices combined'!P:P,'All Prices combined'!$D:$D,'Calculations - negative balance'!$B$3,'All Prices combined'!$G:$G,'Calculations - negative balance'!$E7,'All Prices combined'!$B:$B,'Calculations - negative balance'!$D7)</f>
        <v>43.06</v>
      </c>
      <c r="O7" s="2">
        <f>SUMIFS('All Prices combined'!Q:Q,'All Prices combined'!$D:$D,'Calculations - negative balance'!$B$3,'All Prices combined'!$G:$G,'Calculations - negative balance'!$E7,'All Prices combined'!$B:$B,'Calculations - negative balance'!$D7)</f>
        <v>44.02</v>
      </c>
      <c r="P7" s="2">
        <f>SUMIFS('All Prices combined'!R:R,'All Prices combined'!$D:$D,'Calculations - negative balance'!$B$3,'All Prices combined'!$G:$G,'Calculations - negative balance'!$E7,'All Prices combined'!$B:$B,'Calculations - negative balance'!$D7)</f>
        <v>45.12</v>
      </c>
      <c r="Q7" s="2">
        <f>SUMIFS('All Prices combined'!S:S,'All Prices combined'!$D:$D,'Calculations - negative balance'!$B$3,'All Prices combined'!$G:$G,'Calculations - negative balance'!$E7,'All Prices combined'!$B:$B,'Calculations - negative balance'!$D7)</f>
        <v>46.25</v>
      </c>
      <c r="R7" s="2">
        <f>SUMIFS('All Prices combined'!T:T,'All Prices combined'!$D:$D,'Calculations - negative balance'!$B$3,'All Prices combined'!$G:$G,'Calculations - negative balance'!$E7,'All Prices combined'!$B:$B,'Calculations - negative balance'!$D7)</f>
        <v>47.4</v>
      </c>
      <c r="S7" s="2">
        <f>SUMIFS('All Prices combined'!U:U,'All Prices combined'!$D:$D,'Calculations - negative balance'!$B$3,'All Prices combined'!$G:$G,'Calculations - negative balance'!$E7,'All Prices combined'!$B:$B,'Calculations - negative balance'!$D7)</f>
        <v>48.45</v>
      </c>
      <c r="T7" s="2">
        <f>SUMIFS('All Prices combined'!V:V,'All Prices combined'!$D:$D,'Calculations - negative balance'!$B$3,'All Prices combined'!$G:$G,'Calculations - negative balance'!$E7,'All Prices combined'!$B:$B,'Calculations - negative balance'!$D7)</f>
        <v>49.66</v>
      </c>
      <c r="U7" s="2">
        <f>SUMIFS('All Prices combined'!W:W,'All Prices combined'!$D:$D,'Calculations - negative balance'!$B$3,'All Prices combined'!$G:$G,'Calculations - negative balance'!$E7,'All Prices combined'!$B:$B,'Calculations - negative balance'!$D7)</f>
        <v>50.9</v>
      </c>
      <c r="V7" s="2">
        <f>SUMIFS('All Prices combined'!X:X,'All Prices combined'!$D:$D,'Calculations - negative balance'!$B$3,'All Prices combined'!$G:$G,'Calculations - negative balance'!$E7,'All Prices combined'!$B:$B,'Calculations - negative balance'!$D7)</f>
        <v>52.18</v>
      </c>
      <c r="W7" s="2">
        <f>SUMIFS('All Prices combined'!Y:Y,'All Prices combined'!$D:$D,'Calculations - negative balance'!$B$3,'All Prices combined'!$G:$G,'Calculations - negative balance'!$E7,'All Prices combined'!$B:$B,'Calculations - negative balance'!$D7)</f>
        <v>53.33</v>
      </c>
      <c r="X7" s="2">
        <f>SUMIFS('All Prices combined'!Z:Z,'All Prices combined'!$D:$D,'Calculations - negative balance'!$B$3,'All Prices combined'!$G:$G,'Calculations - negative balance'!$E7,'All Prices combined'!$B:$B,'Calculations - negative balance'!$D7)</f>
        <v>54.67</v>
      </c>
      <c r="Y7" s="2">
        <f>SUMIFS('All Prices combined'!AA:AA,'All Prices combined'!$D:$D,'Calculations - negative balance'!$B$3,'All Prices combined'!$G:$G,'Calculations - negative balance'!$E7,'All Prices combined'!$B:$B,'Calculations - negative balance'!$D7)</f>
        <v>56.03</v>
      </c>
      <c r="Z7" s="2">
        <f>SUMIFS('All Prices combined'!AB:AB,'All Prices combined'!$D:$D,'Calculations - negative balance'!$B$3,'All Prices combined'!$G:$G,'Calculations - negative balance'!$E7,'All Prices combined'!$B:$B,'Calculations - negative balance'!$D7)</f>
        <v>57.44</v>
      </c>
      <c r="AA7" s="2">
        <f>SUMIFS('All Prices combined'!AC:AC,'All Prices combined'!$D:$D,'Calculations - negative balance'!$B$3,'All Prices combined'!$G:$G,'Calculations - negative balance'!$E7,'All Prices combined'!$B:$B,'Calculations - negative balance'!$D7)</f>
        <v>58.71</v>
      </c>
      <c r="AB7" s="2">
        <f>SUMIFS('All Prices combined'!AD:AD,'All Prices combined'!$D:$D,'Calculations - negative balance'!$B$3,'All Prices combined'!$G:$G,'Calculations - negative balance'!$E7,'All Prices combined'!$B:$B,'Calculations - negative balance'!$D7)</f>
        <v>60.18</v>
      </c>
      <c r="AC7" s="2">
        <f>SUMIFS('All Prices combined'!AE:AE,'All Prices combined'!$D:$D,'Calculations - negative balance'!$B$3,'All Prices combined'!$G:$G,'Calculations - negative balance'!$E7,'All Prices combined'!$B:$B,'Calculations - negative balance'!$D7)</f>
        <v>61.68</v>
      </c>
      <c r="AD7" s="2">
        <f>SUMIFS('All Prices combined'!AF:AF,'All Prices combined'!$D:$D,'Calculations - negative balance'!$B$3,'All Prices combined'!$G:$G,'Calculations - negative balance'!$E7,'All Prices combined'!$B:$B,'Calculations - negative balance'!$D7)</f>
        <v>63.22</v>
      </c>
      <c r="AE7" s="2">
        <f>SUMIFS('All Prices combined'!AG:AG,'All Prices combined'!$D:$D,'Calculations - negative balance'!$B$3,'All Prices combined'!$G:$G,'Calculations - negative balance'!$E7,'All Prices combined'!$B:$B,'Calculations - negative balance'!$D7)</f>
        <v>64.62</v>
      </c>
      <c r="AF7" s="2">
        <f>SUMIFS('All Prices combined'!AH:AH,'All Prices combined'!$D:$D,'Calculations - negative balance'!$B$3,'All Prices combined'!$G:$G,'Calculations - negative balance'!$E7,'All Prices combined'!$B:$B,'Calculations - negative balance'!$D7)</f>
        <v>66.239999999999995</v>
      </c>
      <c r="AG7" s="2">
        <f>SUMIFS('All Prices combined'!AI:AI,'All Prices combined'!$D:$D,'Calculations - negative balance'!$B$3,'All Prices combined'!$G:$G,'Calculations - negative balance'!$E7,'All Prices combined'!$B:$B,'Calculations - negative balance'!$D7)</f>
        <v>67.900000000000006</v>
      </c>
      <c r="AH7" s="2"/>
      <c r="AI7" s="2">
        <f>SUMIFS('All Prices combined'!AJ:AJ,'All Prices combined'!$D:$D,'Calculations - negative balance'!$B$3,'All Prices combined'!$G:$G,'Calculations - negative balance'!$E7,'All Prices combined'!$B:$B,'Calculations - negative balance'!$D7)</f>
        <v>69.59</v>
      </c>
      <c r="AJ7" s="2">
        <f>SUMIFS('All Prices combined'!AK:AK,'All Prices combined'!$D:$D,'Calculations - negative balance'!$B$3,'All Prices combined'!$G:$G,'Calculations - negative balance'!$E7,'All Prices combined'!$B:$B,'Calculations - negative balance'!$D7)</f>
        <v>71.14</v>
      </c>
      <c r="AK7" s="2">
        <f>SUMIFS('All Prices combined'!AL:AL,'All Prices combined'!$D:$D,'Calculations - negative balance'!$B$3,'All Prices combined'!$G:$G,'Calculations - negative balance'!$E7,'All Prices combined'!$B:$B,'Calculations - negative balance'!$D7)</f>
        <v>72.91</v>
      </c>
      <c r="AL7" s="2">
        <f>SUMIFS('All Prices combined'!AM:AM,'All Prices combined'!$D:$D,'Calculations - negative balance'!$B$3,'All Prices combined'!$G:$G,'Calculations - negative balance'!$E7,'All Prices combined'!$B:$B,'Calculations - negative balance'!$D7)</f>
        <v>74.739999999999995</v>
      </c>
      <c r="AM7" s="2">
        <f>SUMIFS('All Prices combined'!AN:AN,'All Prices combined'!$D:$D,'Calculations - negative balance'!$B$3,'All Prices combined'!$G:$G,'Calculations - negative balance'!$E7,'All Prices combined'!$B:$B,'Calculations - negative balance'!$D7)</f>
        <v>76.61</v>
      </c>
      <c r="AO7" s="4"/>
    </row>
    <row r="8" spans="1:41" x14ac:dyDescent="0.25">
      <c r="C8" t="s">
        <v>36</v>
      </c>
      <c r="D8" t="s">
        <v>37</v>
      </c>
      <c r="E8" t="s">
        <v>42</v>
      </c>
      <c r="F8" t="s">
        <v>39</v>
      </c>
      <c r="G8" s="2"/>
      <c r="H8" s="2"/>
      <c r="I8" s="2">
        <f>SUMIFS('All Prices combined'!K:K,'All Prices combined'!$D:$D,'Calculations - negative balance'!$B$3,'All Prices combined'!$G:$G,'Calculations - negative balance'!$E8,'All Prices combined'!$B:$B,'Calculations - negative balance'!$D8)</f>
        <v>0</v>
      </c>
      <c r="J8" s="2">
        <f>SUMIFS('All Prices combined'!L:L,'All Prices combined'!$D:$D,'Calculations - negative balance'!$B$3,'All Prices combined'!$G:$G,'Calculations - negative balance'!$E8,'All Prices combined'!$B:$B,'Calculations - negative balance'!$D8)</f>
        <v>0</v>
      </c>
      <c r="K8" s="2">
        <f>SUMIFS('All Prices combined'!M:M,'All Prices combined'!$D:$D,'Calculations - negative balance'!$B$3,'All Prices combined'!$G:$G,'Calculations - negative balance'!$E8,'All Prices combined'!$B:$B,'Calculations - negative balance'!$D8)</f>
        <v>0</v>
      </c>
      <c r="L8" s="2">
        <f>SUMIFS('All Prices combined'!N:N,'All Prices combined'!$D:$D,'Calculations - negative balance'!$B$3,'All Prices combined'!$G:$G,'Calculations - negative balance'!$E8,'All Prices combined'!$B:$B,'Calculations - negative balance'!$D8)</f>
        <v>0</v>
      </c>
      <c r="M8" s="2">
        <f>SUMIFS('All Prices combined'!O:O,'All Prices combined'!$D:$D,'Calculations - negative balance'!$B$3,'All Prices combined'!$G:$G,'Calculations - negative balance'!$E8,'All Prices combined'!$B:$B,'Calculations - negative balance'!$D8)</f>
        <v>0</v>
      </c>
      <c r="N8" s="2">
        <f>SUMIFS('All Prices combined'!P:P,'All Prices combined'!$D:$D,'Calculations - negative balance'!$B$3,'All Prices combined'!$G:$G,'Calculations - negative balance'!$E8,'All Prices combined'!$B:$B,'Calculations - negative balance'!$D8)</f>
        <v>0</v>
      </c>
      <c r="O8" s="2">
        <f>SUMIFS('All Prices combined'!Q:Q,'All Prices combined'!$D:$D,'Calculations - negative balance'!$B$3,'All Prices combined'!$G:$G,'Calculations - negative balance'!$E8,'All Prices combined'!$B:$B,'Calculations - negative balance'!$D8)</f>
        <v>0</v>
      </c>
      <c r="P8" s="2">
        <f>SUMIFS('All Prices combined'!R:R,'All Prices combined'!$D:$D,'Calculations - negative balance'!$B$3,'All Prices combined'!$G:$G,'Calculations - negative balance'!$E8,'All Prices combined'!$B:$B,'Calculations - negative balance'!$D8)</f>
        <v>0</v>
      </c>
      <c r="Q8" s="2">
        <f>SUMIFS('All Prices combined'!S:S,'All Prices combined'!$D:$D,'Calculations - negative balance'!$B$3,'All Prices combined'!$G:$G,'Calculations - negative balance'!$E8,'All Prices combined'!$B:$B,'Calculations - negative balance'!$D8)</f>
        <v>0</v>
      </c>
      <c r="R8" s="2">
        <f>SUMIFS('All Prices combined'!T:T,'All Prices combined'!$D:$D,'Calculations - negative balance'!$B$3,'All Prices combined'!$G:$G,'Calculations - negative balance'!$E8,'All Prices combined'!$B:$B,'Calculations - negative balance'!$D8)</f>
        <v>0</v>
      </c>
      <c r="S8" s="2">
        <f>SUMIFS('All Prices combined'!U:U,'All Prices combined'!$D:$D,'Calculations - negative balance'!$B$3,'All Prices combined'!$G:$G,'Calculations - negative balance'!$E8,'All Prices combined'!$B:$B,'Calculations - negative balance'!$D8)</f>
        <v>0</v>
      </c>
      <c r="T8" s="2">
        <f>SUMIFS('All Prices combined'!V:V,'All Prices combined'!$D:$D,'Calculations - negative balance'!$B$3,'All Prices combined'!$G:$G,'Calculations - negative balance'!$E8,'All Prices combined'!$B:$B,'Calculations - negative balance'!$D8)</f>
        <v>0</v>
      </c>
      <c r="U8" s="2">
        <f>SUMIFS('All Prices combined'!W:W,'All Prices combined'!$D:$D,'Calculations - negative balance'!$B$3,'All Prices combined'!$G:$G,'Calculations - negative balance'!$E8,'All Prices combined'!$B:$B,'Calculations - negative balance'!$D8)</f>
        <v>0</v>
      </c>
      <c r="V8" s="2">
        <f>SUMIFS('All Prices combined'!X:X,'All Prices combined'!$D:$D,'Calculations - negative balance'!$B$3,'All Prices combined'!$G:$G,'Calculations - negative balance'!$E8,'All Prices combined'!$B:$B,'Calculations - negative balance'!$D8)</f>
        <v>0</v>
      </c>
      <c r="W8" s="2">
        <f>SUMIFS('All Prices combined'!Y:Y,'All Prices combined'!$D:$D,'Calculations - negative balance'!$B$3,'All Prices combined'!$G:$G,'Calculations - negative balance'!$E8,'All Prices combined'!$B:$B,'Calculations - negative balance'!$D8)</f>
        <v>0</v>
      </c>
      <c r="X8" s="2">
        <f>SUMIFS('All Prices combined'!Z:Z,'All Prices combined'!$D:$D,'Calculations - negative balance'!$B$3,'All Prices combined'!$G:$G,'Calculations - negative balance'!$E8,'All Prices combined'!$B:$B,'Calculations - negative balance'!$D8)</f>
        <v>0</v>
      </c>
      <c r="Y8" s="2">
        <f>SUMIFS('All Prices combined'!AA:AA,'All Prices combined'!$D:$D,'Calculations - negative balance'!$B$3,'All Prices combined'!$G:$G,'Calculations - negative balance'!$E8,'All Prices combined'!$B:$B,'Calculations - negative balance'!$D8)</f>
        <v>0</v>
      </c>
      <c r="Z8" s="2">
        <f>SUMIFS('All Prices combined'!AB:AB,'All Prices combined'!$D:$D,'Calculations - negative balance'!$B$3,'All Prices combined'!$G:$G,'Calculations - negative balance'!$E8,'All Prices combined'!$B:$B,'Calculations - negative balance'!$D8)</f>
        <v>0</v>
      </c>
      <c r="AA8" s="2">
        <f>SUMIFS('All Prices combined'!AC:AC,'All Prices combined'!$D:$D,'Calculations - negative balance'!$B$3,'All Prices combined'!$G:$G,'Calculations - negative balance'!$E8,'All Prices combined'!$B:$B,'Calculations - negative balance'!$D8)</f>
        <v>0</v>
      </c>
      <c r="AB8" s="2">
        <f>SUMIFS('All Prices combined'!AD:AD,'All Prices combined'!$D:$D,'Calculations - negative balance'!$B$3,'All Prices combined'!$G:$G,'Calculations - negative balance'!$E8,'All Prices combined'!$B:$B,'Calculations - negative balance'!$D8)</f>
        <v>0</v>
      </c>
      <c r="AC8" s="2">
        <f>SUMIFS('All Prices combined'!AE:AE,'All Prices combined'!$D:$D,'Calculations - negative balance'!$B$3,'All Prices combined'!$G:$G,'Calculations - negative balance'!$E8,'All Prices combined'!$B:$B,'Calculations - negative balance'!$D8)</f>
        <v>0</v>
      </c>
      <c r="AD8" s="2">
        <f>SUMIFS('All Prices combined'!AF:AF,'All Prices combined'!$D:$D,'Calculations - negative balance'!$B$3,'All Prices combined'!$G:$G,'Calculations - negative balance'!$E8,'All Prices combined'!$B:$B,'Calculations - negative balance'!$D8)</f>
        <v>0</v>
      </c>
      <c r="AE8" s="2">
        <f>SUMIFS('All Prices combined'!AG:AG,'All Prices combined'!$D:$D,'Calculations - negative balance'!$B$3,'All Prices combined'!$G:$G,'Calculations - negative balance'!$E8,'All Prices combined'!$B:$B,'Calculations - negative balance'!$D8)</f>
        <v>0</v>
      </c>
      <c r="AF8" s="2">
        <f>SUMIFS('All Prices combined'!AH:AH,'All Prices combined'!$D:$D,'Calculations - negative balance'!$B$3,'All Prices combined'!$G:$G,'Calculations - negative balance'!$E8,'All Prices combined'!$B:$B,'Calculations - negative balance'!$D8)</f>
        <v>0</v>
      </c>
      <c r="AG8" s="2">
        <f>SUMIFS('All Prices combined'!AI:AI,'All Prices combined'!$D:$D,'Calculations - negative balance'!$B$3,'All Prices combined'!$G:$G,'Calculations - negative balance'!$E8,'All Prices combined'!$B:$B,'Calculations - negative balance'!$D8)</f>
        <v>0</v>
      </c>
      <c r="AH8" s="2"/>
      <c r="AI8" s="2">
        <f>SUMIFS('All Prices combined'!AJ:AJ,'All Prices combined'!$D:$D,'Calculations - negative balance'!$B$3,'All Prices combined'!$G:$G,'Calculations - negative balance'!$E8,'All Prices combined'!$B:$B,'Calculations - negative balance'!$D8)</f>
        <v>0</v>
      </c>
      <c r="AJ8" s="2">
        <f>SUMIFS('All Prices combined'!AK:AK,'All Prices combined'!$D:$D,'Calculations - negative balance'!$B$3,'All Prices combined'!$G:$G,'Calculations - negative balance'!$E8,'All Prices combined'!$B:$B,'Calculations - negative balance'!$D8)</f>
        <v>0</v>
      </c>
      <c r="AK8" s="2">
        <f>SUMIFS('All Prices combined'!AL:AL,'All Prices combined'!$D:$D,'Calculations - negative balance'!$B$3,'All Prices combined'!$G:$G,'Calculations - negative balance'!$E8,'All Prices combined'!$B:$B,'Calculations - negative balance'!$D8)</f>
        <v>0</v>
      </c>
      <c r="AL8" s="2">
        <f>SUMIFS('All Prices combined'!AM:AM,'All Prices combined'!$D:$D,'Calculations - negative balance'!$B$3,'All Prices combined'!$G:$G,'Calculations - negative balance'!$E8,'All Prices combined'!$B:$B,'Calculations - negative balance'!$D8)</f>
        <v>0</v>
      </c>
      <c r="AM8" s="2">
        <f>SUMIFS('All Prices combined'!AN:AN,'All Prices combined'!$D:$D,'Calculations - negative balance'!$B$3,'All Prices combined'!$G:$G,'Calculations - negative balance'!$E8,'All Prices combined'!$B:$B,'Calculations - negative balance'!$D8)</f>
        <v>0</v>
      </c>
    </row>
    <row r="9" spans="1:41" x14ac:dyDescent="0.25">
      <c r="C9" t="s">
        <v>36</v>
      </c>
      <c r="D9" t="s">
        <v>37</v>
      </c>
      <c r="E9" t="s">
        <v>43</v>
      </c>
      <c r="F9" t="s">
        <v>41</v>
      </c>
      <c r="G9" s="2"/>
      <c r="H9" s="2"/>
      <c r="I9" s="2">
        <f>SUMIFS('All Prices combined'!K:K,'All Prices combined'!$D:$D,'Calculations - negative balance'!$B$3,'All Prices combined'!$G:$G,'Calculations - negative balance'!$E9,'All Prices combined'!$B:$B,'Calculations - negative balance'!$D9)</f>
        <v>0</v>
      </c>
      <c r="J9" s="2">
        <f>SUMIFS('All Prices combined'!L:L,'All Prices combined'!$D:$D,'Calculations - negative balance'!$B$3,'All Prices combined'!$G:$G,'Calculations - negative balance'!$E9,'All Prices combined'!$B:$B,'Calculations - negative balance'!$D9)</f>
        <v>0</v>
      </c>
      <c r="K9" s="2">
        <f>SUMIFS('All Prices combined'!M:M,'All Prices combined'!$D:$D,'Calculations - negative balance'!$B$3,'All Prices combined'!$G:$G,'Calculations - negative balance'!$E9,'All Prices combined'!$B:$B,'Calculations - negative balance'!$D9)</f>
        <v>0</v>
      </c>
      <c r="L9" s="2">
        <f>SUMIFS('All Prices combined'!N:N,'All Prices combined'!$D:$D,'Calculations - negative balance'!$B$3,'All Prices combined'!$G:$G,'Calculations - negative balance'!$E9,'All Prices combined'!$B:$B,'Calculations - negative balance'!$D9)</f>
        <v>0</v>
      </c>
      <c r="M9" s="2">
        <f>SUMIFS('All Prices combined'!O:O,'All Prices combined'!$D:$D,'Calculations - negative balance'!$B$3,'All Prices combined'!$G:$G,'Calculations - negative balance'!$E9,'All Prices combined'!$B:$B,'Calculations - negative balance'!$D9)</f>
        <v>0</v>
      </c>
      <c r="N9" s="2">
        <f>SUMIFS('All Prices combined'!P:P,'All Prices combined'!$D:$D,'Calculations - negative balance'!$B$3,'All Prices combined'!$G:$G,'Calculations - negative balance'!$E9,'All Prices combined'!$B:$B,'Calculations - negative balance'!$D9)</f>
        <v>0</v>
      </c>
      <c r="O9" s="2">
        <f>SUMIFS('All Prices combined'!Q:Q,'All Prices combined'!$D:$D,'Calculations - negative balance'!$B$3,'All Prices combined'!$G:$G,'Calculations - negative balance'!$E9,'All Prices combined'!$B:$B,'Calculations - negative balance'!$D9)</f>
        <v>0</v>
      </c>
      <c r="P9" s="2">
        <f>SUMIFS('All Prices combined'!R:R,'All Prices combined'!$D:$D,'Calculations - negative balance'!$B$3,'All Prices combined'!$G:$G,'Calculations - negative balance'!$E9,'All Prices combined'!$B:$B,'Calculations - negative balance'!$D9)</f>
        <v>0</v>
      </c>
      <c r="Q9" s="2">
        <f>SUMIFS('All Prices combined'!S:S,'All Prices combined'!$D:$D,'Calculations - negative balance'!$B$3,'All Prices combined'!$G:$G,'Calculations - negative balance'!$E9,'All Prices combined'!$B:$B,'Calculations - negative balance'!$D9)</f>
        <v>0</v>
      </c>
      <c r="R9" s="2">
        <f>SUMIFS('All Prices combined'!T:T,'All Prices combined'!$D:$D,'Calculations - negative balance'!$B$3,'All Prices combined'!$G:$G,'Calculations - negative balance'!$E9,'All Prices combined'!$B:$B,'Calculations - negative balance'!$D9)</f>
        <v>0</v>
      </c>
      <c r="S9" s="2">
        <f>SUMIFS('All Prices combined'!U:U,'All Prices combined'!$D:$D,'Calculations - negative balance'!$B$3,'All Prices combined'!$G:$G,'Calculations - negative balance'!$E9,'All Prices combined'!$B:$B,'Calculations - negative balance'!$D9)</f>
        <v>0</v>
      </c>
      <c r="T9" s="2">
        <f>SUMIFS('All Prices combined'!V:V,'All Prices combined'!$D:$D,'Calculations - negative balance'!$B$3,'All Prices combined'!$G:$G,'Calculations - negative balance'!$E9,'All Prices combined'!$B:$B,'Calculations - negative balance'!$D9)</f>
        <v>0</v>
      </c>
      <c r="U9" s="2">
        <f>SUMIFS('All Prices combined'!W:W,'All Prices combined'!$D:$D,'Calculations - negative balance'!$B$3,'All Prices combined'!$G:$G,'Calculations - negative balance'!$E9,'All Prices combined'!$B:$B,'Calculations - negative balance'!$D9)</f>
        <v>0</v>
      </c>
      <c r="V9" s="2">
        <f>SUMIFS('All Prices combined'!X:X,'All Prices combined'!$D:$D,'Calculations - negative balance'!$B$3,'All Prices combined'!$G:$G,'Calculations - negative balance'!$E9,'All Prices combined'!$B:$B,'Calculations - negative balance'!$D9)</f>
        <v>0</v>
      </c>
      <c r="W9" s="2">
        <f>SUMIFS('All Prices combined'!Y:Y,'All Prices combined'!$D:$D,'Calculations - negative balance'!$B$3,'All Prices combined'!$G:$G,'Calculations - negative balance'!$E9,'All Prices combined'!$B:$B,'Calculations - negative balance'!$D9)</f>
        <v>0</v>
      </c>
      <c r="X9" s="2">
        <f>SUMIFS('All Prices combined'!Z:Z,'All Prices combined'!$D:$D,'Calculations - negative balance'!$B$3,'All Prices combined'!$G:$G,'Calculations - negative balance'!$E9,'All Prices combined'!$B:$B,'Calculations - negative balance'!$D9)</f>
        <v>0</v>
      </c>
      <c r="Y9" s="2">
        <f>SUMIFS('All Prices combined'!AA:AA,'All Prices combined'!$D:$D,'Calculations - negative balance'!$B$3,'All Prices combined'!$G:$G,'Calculations - negative balance'!$E9,'All Prices combined'!$B:$B,'Calculations - negative balance'!$D9)</f>
        <v>0</v>
      </c>
      <c r="Z9" s="2">
        <f>SUMIFS('All Prices combined'!AB:AB,'All Prices combined'!$D:$D,'Calculations - negative balance'!$B$3,'All Prices combined'!$G:$G,'Calculations - negative balance'!$E9,'All Prices combined'!$B:$B,'Calculations - negative balance'!$D9)</f>
        <v>0</v>
      </c>
      <c r="AA9" s="2">
        <f>SUMIFS('All Prices combined'!AC:AC,'All Prices combined'!$D:$D,'Calculations - negative balance'!$B$3,'All Prices combined'!$G:$G,'Calculations - negative balance'!$E9,'All Prices combined'!$B:$B,'Calculations - negative balance'!$D9)</f>
        <v>0</v>
      </c>
      <c r="AB9" s="2">
        <f>SUMIFS('All Prices combined'!AD:AD,'All Prices combined'!$D:$D,'Calculations - negative balance'!$B$3,'All Prices combined'!$G:$G,'Calculations - negative balance'!$E9,'All Prices combined'!$B:$B,'Calculations - negative balance'!$D9)</f>
        <v>0</v>
      </c>
      <c r="AC9" s="2">
        <f>SUMIFS('All Prices combined'!AE:AE,'All Prices combined'!$D:$D,'Calculations - negative balance'!$B$3,'All Prices combined'!$G:$G,'Calculations - negative balance'!$E9,'All Prices combined'!$B:$B,'Calculations - negative balance'!$D9)</f>
        <v>0</v>
      </c>
      <c r="AD9" s="2">
        <f>SUMIFS('All Prices combined'!AF:AF,'All Prices combined'!$D:$D,'Calculations - negative balance'!$B$3,'All Prices combined'!$G:$G,'Calculations - negative balance'!$E9,'All Prices combined'!$B:$B,'Calculations - negative balance'!$D9)</f>
        <v>0</v>
      </c>
      <c r="AE9" s="2">
        <f>SUMIFS('All Prices combined'!AG:AG,'All Prices combined'!$D:$D,'Calculations - negative balance'!$B$3,'All Prices combined'!$G:$G,'Calculations - negative balance'!$E9,'All Prices combined'!$B:$B,'Calculations - negative balance'!$D9)</f>
        <v>0</v>
      </c>
      <c r="AF9" s="2">
        <f>SUMIFS('All Prices combined'!AH:AH,'All Prices combined'!$D:$D,'Calculations - negative balance'!$B$3,'All Prices combined'!$G:$G,'Calculations - negative balance'!$E9,'All Prices combined'!$B:$B,'Calculations - negative balance'!$D9)</f>
        <v>0</v>
      </c>
      <c r="AG9" s="2">
        <f>SUMIFS('All Prices combined'!AI:AI,'All Prices combined'!$D:$D,'Calculations - negative balance'!$B$3,'All Prices combined'!$G:$G,'Calculations - negative balance'!$E9,'All Prices combined'!$B:$B,'Calculations - negative balance'!$D9)</f>
        <v>0</v>
      </c>
      <c r="AH9" s="2"/>
      <c r="AI9" s="2">
        <f>SUMIFS('All Prices combined'!AJ:AJ,'All Prices combined'!$D:$D,'Calculations - negative balance'!$B$3,'All Prices combined'!$G:$G,'Calculations - negative balance'!$E9,'All Prices combined'!$B:$B,'Calculations - negative balance'!$D9)</f>
        <v>0</v>
      </c>
      <c r="AJ9" s="2">
        <f>SUMIFS('All Prices combined'!AK:AK,'All Prices combined'!$D:$D,'Calculations - negative balance'!$B$3,'All Prices combined'!$G:$G,'Calculations - negative balance'!$E9,'All Prices combined'!$B:$B,'Calculations - negative balance'!$D9)</f>
        <v>0</v>
      </c>
      <c r="AK9" s="2">
        <f>SUMIFS('All Prices combined'!AL:AL,'All Prices combined'!$D:$D,'Calculations - negative balance'!$B$3,'All Prices combined'!$G:$G,'Calculations - negative balance'!$E9,'All Prices combined'!$B:$B,'Calculations - negative balance'!$D9)</f>
        <v>0</v>
      </c>
      <c r="AL9" s="2">
        <f>SUMIFS('All Prices combined'!AM:AM,'All Prices combined'!$D:$D,'Calculations - negative balance'!$B$3,'All Prices combined'!$G:$G,'Calculations - negative balance'!$E9,'All Prices combined'!$B:$B,'Calculations - negative balance'!$D9)</f>
        <v>0</v>
      </c>
      <c r="AM9" s="2">
        <f>SUMIFS('All Prices combined'!AN:AN,'All Prices combined'!$D:$D,'Calculations - negative balance'!$B$3,'All Prices combined'!$G:$G,'Calculations - negative balance'!$E9,'All Prices combined'!$B:$B,'Calculations - negative balance'!$D9)</f>
        <v>0</v>
      </c>
    </row>
    <row r="10" spans="1:41" x14ac:dyDescent="0.25">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41" x14ac:dyDescent="0.25">
      <c r="C11" t="s">
        <v>36</v>
      </c>
      <c r="D11" t="s">
        <v>44</v>
      </c>
      <c r="E11" t="s">
        <v>38</v>
      </c>
      <c r="F11" t="s">
        <v>39</v>
      </c>
      <c r="G11" s="2"/>
      <c r="H11" s="2"/>
      <c r="I11" s="2">
        <f>SUMIFS('All Prices combined'!K:K,'All Prices combined'!$D:$D,'Calculations - negative balance'!$B$3,'All Prices combined'!$G:$G,'Calculations - negative balance'!$E11,'All Prices combined'!$B:$B,'Calculations - negative balance'!$D11)</f>
        <v>47</v>
      </c>
      <c r="J11" s="2">
        <f>SUMIFS('All Prices combined'!L:L,'All Prices combined'!$D:$D,'Calculations - negative balance'!$B$3,'All Prices combined'!$G:$G,'Calculations - negative balance'!$E11,'All Prices combined'!$B:$B,'Calculations - negative balance'!$D11)</f>
        <v>48.35</v>
      </c>
      <c r="K11" s="2">
        <f>SUMIFS('All Prices combined'!M:M,'All Prices combined'!$D:$D,'Calculations - negative balance'!$B$3,'All Prices combined'!$G:$G,'Calculations - negative balance'!$E11,'All Prices combined'!$B:$B,'Calculations - negative balance'!$D11)</f>
        <v>52.53</v>
      </c>
      <c r="L11" s="2">
        <f>SUMIFS('All Prices combined'!N:N,'All Prices combined'!$D:$D,'Calculations - negative balance'!$B$3,'All Prices combined'!$G:$G,'Calculations - negative balance'!$E11,'All Prices combined'!$B:$B,'Calculations - negative balance'!$D11)</f>
        <v>53.84</v>
      </c>
      <c r="M11" s="2">
        <f>SUMIFS('All Prices combined'!O:O,'All Prices combined'!$D:$D,'Calculations - negative balance'!$B$3,'All Prices combined'!$G:$G,'Calculations - negative balance'!$E11,'All Prices combined'!$B:$B,'Calculations - negative balance'!$D11)</f>
        <v>55.19</v>
      </c>
      <c r="N11" s="2">
        <f>SUMIFS('All Prices combined'!P:P,'All Prices combined'!$D:$D,'Calculations - negative balance'!$B$3,'All Prices combined'!$G:$G,'Calculations - negative balance'!$E11,'All Prices combined'!$B:$B,'Calculations - negative balance'!$D11)</f>
        <v>56.57</v>
      </c>
      <c r="O11" s="2">
        <f>SUMIFS('All Prices combined'!Q:Q,'All Prices combined'!$D:$D,'Calculations - negative balance'!$B$3,'All Prices combined'!$G:$G,'Calculations - negative balance'!$E11,'All Prices combined'!$B:$B,'Calculations - negative balance'!$D11)</f>
        <v>61.78</v>
      </c>
      <c r="P11" s="2">
        <f>SUMIFS('All Prices combined'!R:R,'All Prices combined'!$D:$D,'Calculations - negative balance'!$B$3,'All Prices combined'!$G:$G,'Calculations - negative balance'!$E11,'All Prices combined'!$B:$B,'Calculations - negative balance'!$D11)</f>
        <v>63.32</v>
      </c>
      <c r="Q11" s="2">
        <f>SUMIFS('All Prices combined'!S:S,'All Prices combined'!$D:$D,'Calculations - negative balance'!$B$3,'All Prices combined'!$G:$G,'Calculations - negative balance'!$E11,'All Prices combined'!$B:$B,'Calculations - negative balance'!$D11)</f>
        <v>64.91</v>
      </c>
      <c r="R11" s="2">
        <f>SUMIFS('All Prices combined'!T:T,'All Prices combined'!$D:$D,'Calculations - negative balance'!$B$3,'All Prices combined'!$G:$G,'Calculations - negative balance'!$E11,'All Prices combined'!$B:$B,'Calculations - negative balance'!$D11)</f>
        <v>66.53</v>
      </c>
      <c r="S11" s="2">
        <f>SUMIFS('All Prices combined'!U:U,'All Prices combined'!$D:$D,'Calculations - negative balance'!$B$3,'All Prices combined'!$G:$G,'Calculations - negative balance'!$E11,'All Prices combined'!$B:$B,'Calculations - negative balance'!$D11)</f>
        <v>67.430000000000007</v>
      </c>
      <c r="T11" s="2">
        <f>SUMIFS('All Prices combined'!V:V,'All Prices combined'!$D:$D,'Calculations - negative balance'!$B$3,'All Prices combined'!$G:$G,'Calculations - negative balance'!$E11,'All Prices combined'!$B:$B,'Calculations - negative balance'!$D11)</f>
        <v>69.11</v>
      </c>
      <c r="U11" s="2">
        <f>SUMIFS('All Prices combined'!W:W,'All Prices combined'!$D:$D,'Calculations - negative balance'!$B$3,'All Prices combined'!$G:$G,'Calculations - negative balance'!$E11,'All Prices combined'!$B:$B,'Calculations - negative balance'!$D11)</f>
        <v>70.84</v>
      </c>
      <c r="V11" s="2">
        <f>SUMIFS('All Prices combined'!X:X,'All Prices combined'!$D:$D,'Calculations - negative balance'!$B$3,'All Prices combined'!$G:$G,'Calculations - negative balance'!$E11,'All Prices combined'!$B:$B,'Calculations - negative balance'!$D11)</f>
        <v>72.61</v>
      </c>
      <c r="W11" s="2">
        <f>SUMIFS('All Prices combined'!Y:Y,'All Prices combined'!$D:$D,'Calculations - negative balance'!$B$3,'All Prices combined'!$G:$G,'Calculations - negative balance'!$E11,'All Prices combined'!$B:$B,'Calculations - negative balance'!$D11)</f>
        <v>75.69</v>
      </c>
      <c r="X11" s="2">
        <f>SUMIFS('All Prices combined'!Z:Z,'All Prices combined'!$D:$D,'Calculations - negative balance'!$B$3,'All Prices combined'!$G:$G,'Calculations - negative balance'!$E11,'All Prices combined'!$B:$B,'Calculations - negative balance'!$D11)</f>
        <v>77.58</v>
      </c>
      <c r="Y11" s="2">
        <f>SUMIFS('All Prices combined'!AA:AA,'All Prices combined'!$D:$D,'Calculations - negative balance'!$B$3,'All Prices combined'!$G:$G,'Calculations - negative balance'!$E11,'All Prices combined'!$B:$B,'Calculations - negative balance'!$D11)</f>
        <v>79.52</v>
      </c>
      <c r="Z11" s="2">
        <f>SUMIFS('All Prices combined'!AB:AB,'All Prices combined'!$D:$D,'Calculations - negative balance'!$B$3,'All Prices combined'!$G:$G,'Calculations - negative balance'!$E11,'All Prices combined'!$B:$B,'Calculations - negative balance'!$D11)</f>
        <v>81.510000000000005</v>
      </c>
      <c r="AA11" s="2">
        <f>SUMIFS('All Prices combined'!AC:AC,'All Prices combined'!$D:$D,'Calculations - negative balance'!$B$3,'All Prices combined'!$G:$G,'Calculations - negative balance'!$E11,'All Prices combined'!$B:$B,'Calculations - negative balance'!$D11)</f>
        <v>83.69</v>
      </c>
      <c r="AB11" s="2">
        <f>SUMIFS('All Prices combined'!AD:AD,'All Prices combined'!$D:$D,'Calculations - negative balance'!$B$3,'All Prices combined'!$G:$G,'Calculations - negative balance'!$E11,'All Prices combined'!$B:$B,'Calculations - negative balance'!$D11)</f>
        <v>85.78</v>
      </c>
      <c r="AC11" s="2">
        <f>SUMIFS('All Prices combined'!AE:AE,'All Prices combined'!$D:$D,'Calculations - negative balance'!$B$3,'All Prices combined'!$G:$G,'Calculations - negative balance'!$E11,'All Prices combined'!$B:$B,'Calculations - negative balance'!$D11)</f>
        <v>87.93</v>
      </c>
      <c r="AD11" s="2">
        <f>SUMIFS('All Prices combined'!AF:AF,'All Prices combined'!$D:$D,'Calculations - negative balance'!$B$3,'All Prices combined'!$G:$G,'Calculations - negative balance'!$E11,'All Prices combined'!$B:$B,'Calculations - negative balance'!$D11)</f>
        <v>90.13</v>
      </c>
      <c r="AE11" s="2">
        <f>SUMIFS('All Prices combined'!AG:AG,'All Prices combined'!$D:$D,'Calculations - negative balance'!$B$3,'All Prices combined'!$G:$G,'Calculations - negative balance'!$E11,'All Prices combined'!$B:$B,'Calculations - negative balance'!$D11)</f>
        <v>92.13</v>
      </c>
      <c r="AF11" s="2">
        <f>SUMIFS('All Prices combined'!AH:AH,'All Prices combined'!$D:$D,'Calculations - negative balance'!$B$3,'All Prices combined'!$G:$G,'Calculations - negative balance'!$E11,'All Prices combined'!$B:$B,'Calculations - negative balance'!$D11)</f>
        <v>94.43</v>
      </c>
      <c r="AG11" s="2">
        <f>SUMIFS('All Prices combined'!AI:AI,'All Prices combined'!$D:$D,'Calculations - negative balance'!$B$3,'All Prices combined'!$G:$G,'Calculations - negative balance'!$E11,'All Prices combined'!$B:$B,'Calculations - negative balance'!$D11)</f>
        <v>96.8</v>
      </c>
      <c r="AH11" s="2"/>
      <c r="AI11" s="2">
        <f>SUMIFS('All Prices combined'!AJ:AJ,'All Prices combined'!$D:$D,'Calculations - negative balance'!$B$3,'All Prices combined'!$G:$G,'Calculations - negative balance'!$E11,'All Prices combined'!$B:$B,'Calculations - negative balance'!$D11)</f>
        <v>99.22</v>
      </c>
      <c r="AJ11" s="2">
        <f>SUMIFS('All Prices combined'!AK:AK,'All Prices combined'!$D:$D,'Calculations - negative balance'!$B$3,'All Prices combined'!$G:$G,'Calculations - negative balance'!$E11,'All Prices combined'!$B:$B,'Calculations - negative balance'!$D11)</f>
        <v>97.99</v>
      </c>
      <c r="AK11" s="2">
        <f>SUMIFS('All Prices combined'!AL:AL,'All Prices combined'!$D:$D,'Calculations - negative balance'!$B$3,'All Prices combined'!$G:$G,'Calculations - negative balance'!$E11,'All Prices combined'!$B:$B,'Calculations - negative balance'!$D11)</f>
        <v>100.44</v>
      </c>
      <c r="AL11" s="2">
        <f>SUMIFS('All Prices combined'!AM:AM,'All Prices combined'!$D:$D,'Calculations - negative balance'!$B$3,'All Prices combined'!$G:$G,'Calculations - negative balance'!$E11,'All Prices combined'!$B:$B,'Calculations - negative balance'!$D11)</f>
        <v>102.95</v>
      </c>
      <c r="AM11" s="2">
        <f>SUMIFS('All Prices combined'!AN:AN,'All Prices combined'!$D:$D,'Calculations - negative balance'!$B$3,'All Prices combined'!$G:$G,'Calculations - negative balance'!$E11,'All Prices combined'!$B:$B,'Calculations - negative balance'!$D11)</f>
        <v>105.52</v>
      </c>
    </row>
    <row r="12" spans="1:41" x14ac:dyDescent="0.25">
      <c r="C12" t="s">
        <v>36</v>
      </c>
      <c r="D12" t="s">
        <v>44</v>
      </c>
      <c r="E12" t="s">
        <v>40</v>
      </c>
      <c r="F12" t="s">
        <v>41</v>
      </c>
      <c r="G12" s="2"/>
      <c r="H12" s="2"/>
      <c r="I12" s="2">
        <f>SUMIFS('All Prices combined'!K:K,'All Prices combined'!$D:$D,'Calculations - negative balance'!$B$3,'All Prices combined'!$G:$G,'Calculations - negative balance'!$E12,'All Prices combined'!$B:$B,'Calculations - negative balance'!$D12)</f>
        <v>38</v>
      </c>
      <c r="J12" s="2">
        <f>SUMIFS('All Prices combined'!L:L,'All Prices combined'!$D:$D,'Calculations - negative balance'!$B$3,'All Prices combined'!$G:$G,'Calculations - negative balance'!$E12,'All Prices combined'!$B:$B,'Calculations - negative balance'!$D12)</f>
        <v>39.090000000000003</v>
      </c>
      <c r="K12" s="2">
        <f>SUMIFS('All Prices combined'!M:M,'All Prices combined'!$D:$D,'Calculations - negative balance'!$B$3,'All Prices combined'!$G:$G,'Calculations - negative balance'!$E12,'All Prices combined'!$B:$B,'Calculations - negative balance'!$D12)</f>
        <v>39.99</v>
      </c>
      <c r="L12" s="2">
        <f>SUMIFS('All Prices combined'!N:N,'All Prices combined'!$D:$D,'Calculations - negative balance'!$B$3,'All Prices combined'!$G:$G,'Calculations - negative balance'!$E12,'All Prices combined'!$B:$B,'Calculations - negative balance'!$D12)</f>
        <v>40.99</v>
      </c>
      <c r="M12" s="2">
        <f>SUMIFS('All Prices combined'!O:O,'All Prices combined'!$D:$D,'Calculations - negative balance'!$B$3,'All Prices combined'!$G:$G,'Calculations - negative balance'!$E12,'All Prices combined'!$B:$B,'Calculations - negative balance'!$D12)</f>
        <v>42.01</v>
      </c>
      <c r="N12" s="2">
        <f>SUMIFS('All Prices combined'!P:P,'All Prices combined'!$D:$D,'Calculations - negative balance'!$B$3,'All Prices combined'!$G:$G,'Calculations - negative balance'!$E12,'All Prices combined'!$B:$B,'Calculations - negative balance'!$D12)</f>
        <v>43.06</v>
      </c>
      <c r="O12" s="2">
        <f>SUMIFS('All Prices combined'!Q:Q,'All Prices combined'!$D:$D,'Calculations - negative balance'!$B$3,'All Prices combined'!$G:$G,'Calculations - negative balance'!$E12,'All Prices combined'!$B:$B,'Calculations - negative balance'!$D12)</f>
        <v>44.26</v>
      </c>
      <c r="P12" s="2">
        <f>SUMIFS('All Prices combined'!R:R,'All Prices combined'!$D:$D,'Calculations - negative balance'!$B$3,'All Prices combined'!$G:$G,'Calculations - negative balance'!$E12,'All Prices combined'!$B:$B,'Calculations - negative balance'!$D12)</f>
        <v>45.37</v>
      </c>
      <c r="Q12" s="2">
        <f>SUMIFS('All Prices combined'!S:S,'All Prices combined'!$D:$D,'Calculations - negative balance'!$B$3,'All Prices combined'!$G:$G,'Calculations - negative balance'!$E12,'All Prices combined'!$B:$B,'Calculations - negative balance'!$D12)</f>
        <v>46.5</v>
      </c>
      <c r="R12" s="2">
        <f>SUMIFS('All Prices combined'!T:T,'All Prices combined'!$D:$D,'Calculations - negative balance'!$B$3,'All Prices combined'!$G:$G,'Calculations - negative balance'!$E12,'All Prices combined'!$B:$B,'Calculations - negative balance'!$D12)</f>
        <v>47.67</v>
      </c>
      <c r="S12" s="2">
        <f>SUMIFS('All Prices combined'!U:U,'All Prices combined'!$D:$D,'Calculations - negative balance'!$B$3,'All Prices combined'!$G:$G,'Calculations - negative balance'!$E12,'All Prices combined'!$B:$B,'Calculations - negative balance'!$D12)</f>
        <v>48.45</v>
      </c>
      <c r="T12" s="2">
        <f>SUMIFS('All Prices combined'!V:V,'All Prices combined'!$D:$D,'Calculations - negative balance'!$B$3,'All Prices combined'!$G:$G,'Calculations - negative balance'!$E12,'All Prices combined'!$B:$B,'Calculations - negative balance'!$D12)</f>
        <v>49.66</v>
      </c>
      <c r="U12" s="2">
        <f>SUMIFS('All Prices combined'!W:W,'All Prices combined'!$D:$D,'Calculations - negative balance'!$B$3,'All Prices combined'!$G:$G,'Calculations - negative balance'!$E12,'All Prices combined'!$B:$B,'Calculations - negative balance'!$D12)</f>
        <v>50.9</v>
      </c>
      <c r="V12" s="2">
        <f>SUMIFS('All Prices combined'!X:X,'All Prices combined'!$D:$D,'Calculations - negative balance'!$B$3,'All Prices combined'!$G:$G,'Calculations - negative balance'!$E12,'All Prices combined'!$B:$B,'Calculations - negative balance'!$D12)</f>
        <v>52.18</v>
      </c>
      <c r="W12" s="2">
        <f>SUMIFS('All Prices combined'!Y:Y,'All Prices combined'!$D:$D,'Calculations - negative balance'!$B$3,'All Prices combined'!$G:$G,'Calculations - negative balance'!$E12,'All Prices combined'!$B:$B,'Calculations - negative balance'!$D12)</f>
        <v>53.33</v>
      </c>
      <c r="X12" s="2">
        <f>SUMIFS('All Prices combined'!Z:Z,'All Prices combined'!$D:$D,'Calculations - negative balance'!$B$3,'All Prices combined'!$G:$G,'Calculations - negative balance'!$E12,'All Prices combined'!$B:$B,'Calculations - negative balance'!$D12)</f>
        <v>54.67</v>
      </c>
      <c r="Y12" s="2">
        <f>SUMIFS('All Prices combined'!AA:AA,'All Prices combined'!$D:$D,'Calculations - negative balance'!$B$3,'All Prices combined'!$G:$G,'Calculations - negative balance'!$E12,'All Prices combined'!$B:$B,'Calculations - negative balance'!$D12)</f>
        <v>56.03</v>
      </c>
      <c r="Z12" s="2">
        <f>SUMIFS('All Prices combined'!AB:AB,'All Prices combined'!$D:$D,'Calculations - negative balance'!$B$3,'All Prices combined'!$G:$G,'Calculations - negative balance'!$E12,'All Prices combined'!$B:$B,'Calculations - negative balance'!$D12)</f>
        <v>57.44</v>
      </c>
      <c r="AA12" s="2">
        <f>SUMIFS('All Prices combined'!AC:AC,'All Prices combined'!$D:$D,'Calculations - negative balance'!$B$3,'All Prices combined'!$G:$G,'Calculations - negative balance'!$E12,'All Prices combined'!$B:$B,'Calculations - negative balance'!$D12)</f>
        <v>58.71</v>
      </c>
      <c r="AB12" s="2">
        <f>SUMIFS('All Prices combined'!AD:AD,'All Prices combined'!$D:$D,'Calculations - negative balance'!$B$3,'All Prices combined'!$G:$G,'Calculations - negative balance'!$E12,'All Prices combined'!$B:$B,'Calculations - negative balance'!$D12)</f>
        <v>60.18</v>
      </c>
      <c r="AC12" s="2">
        <f>SUMIFS('All Prices combined'!AE:AE,'All Prices combined'!$D:$D,'Calculations - negative balance'!$B$3,'All Prices combined'!$G:$G,'Calculations - negative balance'!$E12,'All Prices combined'!$B:$B,'Calculations - negative balance'!$D12)</f>
        <v>61.68</v>
      </c>
      <c r="AD12" s="2">
        <f>SUMIFS('All Prices combined'!AF:AF,'All Prices combined'!$D:$D,'Calculations - negative balance'!$B$3,'All Prices combined'!$G:$G,'Calculations - negative balance'!$E12,'All Prices combined'!$B:$B,'Calculations - negative balance'!$D12)</f>
        <v>63.22</v>
      </c>
      <c r="AE12" s="2">
        <f>SUMIFS('All Prices combined'!AG:AG,'All Prices combined'!$D:$D,'Calculations - negative balance'!$B$3,'All Prices combined'!$G:$G,'Calculations - negative balance'!$E12,'All Prices combined'!$B:$B,'Calculations - negative balance'!$D12)</f>
        <v>64.62</v>
      </c>
      <c r="AF12" s="2">
        <f>SUMIFS('All Prices combined'!AH:AH,'All Prices combined'!$D:$D,'Calculations - negative balance'!$B$3,'All Prices combined'!$G:$G,'Calculations - negative balance'!$E12,'All Prices combined'!$B:$B,'Calculations - negative balance'!$D12)</f>
        <v>66.239999999999995</v>
      </c>
      <c r="AG12" s="2">
        <f>SUMIFS('All Prices combined'!AI:AI,'All Prices combined'!$D:$D,'Calculations - negative balance'!$B$3,'All Prices combined'!$G:$G,'Calculations - negative balance'!$E12,'All Prices combined'!$B:$B,'Calculations - negative balance'!$D12)</f>
        <v>67.900000000000006</v>
      </c>
      <c r="AH12" s="2"/>
      <c r="AI12" s="2">
        <f>SUMIFS('All Prices combined'!AJ:AJ,'All Prices combined'!$D:$D,'Calculations - negative balance'!$B$3,'All Prices combined'!$G:$G,'Calculations - negative balance'!$E12,'All Prices combined'!$B:$B,'Calculations - negative balance'!$D12)</f>
        <v>69.59</v>
      </c>
      <c r="AJ12" s="2">
        <f>SUMIFS('All Prices combined'!AK:AK,'All Prices combined'!$D:$D,'Calculations - negative balance'!$B$3,'All Prices combined'!$G:$G,'Calculations - negative balance'!$E12,'All Prices combined'!$B:$B,'Calculations - negative balance'!$D12)</f>
        <v>71.14</v>
      </c>
      <c r="AK12" s="2">
        <f>SUMIFS('All Prices combined'!AL:AL,'All Prices combined'!$D:$D,'Calculations - negative balance'!$B$3,'All Prices combined'!$G:$G,'Calculations - negative balance'!$E12,'All Prices combined'!$B:$B,'Calculations - negative balance'!$D12)</f>
        <v>72.91</v>
      </c>
      <c r="AL12" s="2">
        <f>SUMIFS('All Prices combined'!AM:AM,'All Prices combined'!$D:$D,'Calculations - negative balance'!$B$3,'All Prices combined'!$G:$G,'Calculations - negative balance'!$E12,'All Prices combined'!$B:$B,'Calculations - negative balance'!$D12)</f>
        <v>74.739999999999995</v>
      </c>
      <c r="AM12" s="2">
        <f>SUMIFS('All Prices combined'!AN:AN,'All Prices combined'!$D:$D,'Calculations - negative balance'!$B$3,'All Prices combined'!$G:$G,'Calculations - negative balance'!$E12,'All Prices combined'!$B:$B,'Calculations - negative balance'!$D12)</f>
        <v>76.61</v>
      </c>
    </row>
    <row r="13" spans="1:41" x14ac:dyDescent="0.25">
      <c r="C13" t="s">
        <v>36</v>
      </c>
      <c r="D13" t="s">
        <v>44</v>
      </c>
      <c r="E13" t="s">
        <v>42</v>
      </c>
      <c r="F13" t="s">
        <v>39</v>
      </c>
      <c r="G13" s="2"/>
      <c r="H13" s="2"/>
      <c r="I13" s="2">
        <f>SUMIFS('All Prices combined'!K:K,'All Prices combined'!$D:$D,'Calculations - negative balance'!$B$3,'All Prices combined'!$G:$G,'Calculations - negative balance'!$E13,'All Prices combined'!$B:$B,'Calculations - negative balance'!$D13)</f>
        <v>0</v>
      </c>
      <c r="J13" s="2">
        <f>SUMIFS('All Prices combined'!L:L,'All Prices combined'!$D:$D,'Calculations - negative balance'!$B$3,'All Prices combined'!$G:$G,'Calculations - negative balance'!$E13,'All Prices combined'!$B:$B,'Calculations - negative balance'!$D13)</f>
        <v>0</v>
      </c>
      <c r="K13" s="2">
        <f>SUMIFS('All Prices combined'!M:M,'All Prices combined'!$D:$D,'Calculations - negative balance'!$B$3,'All Prices combined'!$G:$G,'Calculations - negative balance'!$E13,'All Prices combined'!$B:$B,'Calculations - negative balance'!$D13)</f>
        <v>0</v>
      </c>
      <c r="L13" s="2">
        <f>SUMIFS('All Prices combined'!N:N,'All Prices combined'!$D:$D,'Calculations - negative balance'!$B$3,'All Prices combined'!$G:$G,'Calculations - negative balance'!$E13,'All Prices combined'!$B:$B,'Calculations - negative balance'!$D13)</f>
        <v>0</v>
      </c>
      <c r="M13" s="2">
        <f>SUMIFS('All Prices combined'!O:O,'All Prices combined'!$D:$D,'Calculations - negative balance'!$B$3,'All Prices combined'!$G:$G,'Calculations - negative balance'!$E13,'All Prices combined'!$B:$B,'Calculations - negative balance'!$D13)</f>
        <v>0</v>
      </c>
      <c r="N13" s="2">
        <f>SUMIFS('All Prices combined'!P:P,'All Prices combined'!$D:$D,'Calculations - negative balance'!$B$3,'All Prices combined'!$G:$G,'Calculations - negative balance'!$E13,'All Prices combined'!$B:$B,'Calculations - negative balance'!$D13)</f>
        <v>0</v>
      </c>
      <c r="O13" s="2">
        <f>SUMIFS('All Prices combined'!Q:Q,'All Prices combined'!$D:$D,'Calculations - negative balance'!$B$3,'All Prices combined'!$G:$G,'Calculations - negative balance'!$E13,'All Prices combined'!$B:$B,'Calculations - negative balance'!$D13)</f>
        <v>0</v>
      </c>
      <c r="P13" s="2">
        <f>SUMIFS('All Prices combined'!R:R,'All Prices combined'!$D:$D,'Calculations - negative balance'!$B$3,'All Prices combined'!$G:$G,'Calculations - negative balance'!$E13,'All Prices combined'!$B:$B,'Calculations - negative balance'!$D13)</f>
        <v>0</v>
      </c>
      <c r="Q13" s="2">
        <f>SUMIFS('All Prices combined'!S:S,'All Prices combined'!$D:$D,'Calculations - negative balance'!$B$3,'All Prices combined'!$G:$G,'Calculations - negative balance'!$E13,'All Prices combined'!$B:$B,'Calculations - negative balance'!$D13)</f>
        <v>0</v>
      </c>
      <c r="R13" s="2">
        <f>SUMIFS('All Prices combined'!T:T,'All Prices combined'!$D:$D,'Calculations - negative balance'!$B$3,'All Prices combined'!$G:$G,'Calculations - negative balance'!$E13,'All Prices combined'!$B:$B,'Calculations - negative balance'!$D13)</f>
        <v>0</v>
      </c>
      <c r="S13" s="2">
        <f>SUMIFS('All Prices combined'!U:U,'All Prices combined'!$D:$D,'Calculations - negative balance'!$B$3,'All Prices combined'!$G:$G,'Calculations - negative balance'!$E13,'All Prices combined'!$B:$B,'Calculations - negative balance'!$D13)</f>
        <v>0</v>
      </c>
      <c r="T13" s="2">
        <f>SUMIFS('All Prices combined'!V:V,'All Prices combined'!$D:$D,'Calculations - negative balance'!$B$3,'All Prices combined'!$G:$G,'Calculations - negative balance'!$E13,'All Prices combined'!$B:$B,'Calculations - negative balance'!$D13)</f>
        <v>0</v>
      </c>
      <c r="U13" s="2">
        <f>SUMIFS('All Prices combined'!W:W,'All Prices combined'!$D:$D,'Calculations - negative balance'!$B$3,'All Prices combined'!$G:$G,'Calculations - negative balance'!$E13,'All Prices combined'!$B:$B,'Calculations - negative balance'!$D13)</f>
        <v>0</v>
      </c>
      <c r="V13" s="2">
        <f>SUMIFS('All Prices combined'!X:X,'All Prices combined'!$D:$D,'Calculations - negative balance'!$B$3,'All Prices combined'!$G:$G,'Calculations - negative balance'!$E13,'All Prices combined'!$B:$B,'Calculations - negative balance'!$D13)</f>
        <v>0</v>
      </c>
      <c r="W13" s="2">
        <f>SUMIFS('All Prices combined'!Y:Y,'All Prices combined'!$D:$D,'Calculations - negative balance'!$B$3,'All Prices combined'!$G:$G,'Calculations - negative balance'!$E13,'All Prices combined'!$B:$B,'Calculations - negative balance'!$D13)</f>
        <v>0</v>
      </c>
      <c r="X13" s="2">
        <f>SUMIFS('All Prices combined'!Z:Z,'All Prices combined'!$D:$D,'Calculations - negative balance'!$B$3,'All Prices combined'!$G:$G,'Calculations - negative balance'!$E13,'All Prices combined'!$B:$B,'Calculations - negative balance'!$D13)</f>
        <v>0</v>
      </c>
      <c r="Y13" s="2">
        <f>SUMIFS('All Prices combined'!AA:AA,'All Prices combined'!$D:$D,'Calculations - negative balance'!$B$3,'All Prices combined'!$G:$G,'Calculations - negative balance'!$E13,'All Prices combined'!$B:$B,'Calculations - negative balance'!$D13)</f>
        <v>0</v>
      </c>
      <c r="Z13" s="2">
        <f>SUMIFS('All Prices combined'!AB:AB,'All Prices combined'!$D:$D,'Calculations - negative balance'!$B$3,'All Prices combined'!$G:$G,'Calculations - negative balance'!$E13,'All Prices combined'!$B:$B,'Calculations - negative balance'!$D13)</f>
        <v>0</v>
      </c>
      <c r="AA13" s="2">
        <f>SUMIFS('All Prices combined'!AC:AC,'All Prices combined'!$D:$D,'Calculations - negative balance'!$B$3,'All Prices combined'!$G:$G,'Calculations - negative balance'!$E13,'All Prices combined'!$B:$B,'Calculations - negative balance'!$D13)</f>
        <v>0</v>
      </c>
      <c r="AB13" s="2">
        <f>SUMIFS('All Prices combined'!AD:AD,'All Prices combined'!$D:$D,'Calculations - negative balance'!$B$3,'All Prices combined'!$G:$G,'Calculations - negative balance'!$E13,'All Prices combined'!$B:$B,'Calculations - negative balance'!$D13)</f>
        <v>0</v>
      </c>
      <c r="AC13" s="2">
        <f>SUMIFS('All Prices combined'!AE:AE,'All Prices combined'!$D:$D,'Calculations - negative balance'!$B$3,'All Prices combined'!$G:$G,'Calculations - negative balance'!$E13,'All Prices combined'!$B:$B,'Calculations - negative balance'!$D13)</f>
        <v>0</v>
      </c>
      <c r="AD13" s="2">
        <f>SUMIFS('All Prices combined'!AF:AF,'All Prices combined'!$D:$D,'Calculations - negative balance'!$B$3,'All Prices combined'!$G:$G,'Calculations - negative balance'!$E13,'All Prices combined'!$B:$B,'Calculations - negative balance'!$D13)</f>
        <v>0</v>
      </c>
      <c r="AE13" s="2">
        <f>SUMIFS('All Prices combined'!AG:AG,'All Prices combined'!$D:$D,'Calculations - negative balance'!$B$3,'All Prices combined'!$G:$G,'Calculations - negative balance'!$E13,'All Prices combined'!$B:$B,'Calculations - negative balance'!$D13)</f>
        <v>0</v>
      </c>
      <c r="AF13" s="2">
        <f>SUMIFS('All Prices combined'!AH:AH,'All Prices combined'!$D:$D,'Calculations - negative balance'!$B$3,'All Prices combined'!$G:$G,'Calculations - negative balance'!$E13,'All Prices combined'!$B:$B,'Calculations - negative balance'!$D13)</f>
        <v>0</v>
      </c>
      <c r="AG13" s="2">
        <f>SUMIFS('All Prices combined'!AI:AI,'All Prices combined'!$D:$D,'Calculations - negative balance'!$B$3,'All Prices combined'!$G:$G,'Calculations - negative balance'!$E13,'All Prices combined'!$B:$B,'Calculations - negative balance'!$D13)</f>
        <v>0</v>
      </c>
      <c r="AH13" s="2"/>
      <c r="AI13" s="2">
        <f>SUMIFS('All Prices combined'!AJ:AJ,'All Prices combined'!$D:$D,'Calculations - negative balance'!$B$3,'All Prices combined'!$G:$G,'Calculations - negative balance'!$E13,'All Prices combined'!$B:$B,'Calculations - negative balance'!$D13)</f>
        <v>0</v>
      </c>
      <c r="AJ13" s="2">
        <f>SUMIFS('All Prices combined'!AK:AK,'All Prices combined'!$D:$D,'Calculations - negative balance'!$B$3,'All Prices combined'!$G:$G,'Calculations - negative balance'!$E13,'All Prices combined'!$B:$B,'Calculations - negative balance'!$D13)</f>
        <v>0</v>
      </c>
      <c r="AK13" s="2">
        <f>SUMIFS('All Prices combined'!AL:AL,'All Prices combined'!$D:$D,'Calculations - negative balance'!$B$3,'All Prices combined'!$G:$G,'Calculations - negative balance'!$E13,'All Prices combined'!$B:$B,'Calculations - negative balance'!$D13)</f>
        <v>0</v>
      </c>
      <c r="AL13" s="2">
        <f>SUMIFS('All Prices combined'!AM:AM,'All Prices combined'!$D:$D,'Calculations - negative balance'!$B$3,'All Prices combined'!$G:$G,'Calculations - negative balance'!$E13,'All Prices combined'!$B:$B,'Calculations - negative balance'!$D13)</f>
        <v>0</v>
      </c>
      <c r="AM13" s="2">
        <f>SUMIFS('All Prices combined'!AN:AN,'All Prices combined'!$D:$D,'Calculations - negative balance'!$B$3,'All Prices combined'!$G:$G,'Calculations - negative balance'!$E13,'All Prices combined'!$B:$B,'Calculations - negative balance'!$D13)</f>
        <v>0</v>
      </c>
    </row>
    <row r="14" spans="1:41" x14ac:dyDescent="0.25">
      <c r="C14" t="s">
        <v>36</v>
      </c>
      <c r="D14" t="s">
        <v>44</v>
      </c>
      <c r="E14" t="s">
        <v>43</v>
      </c>
      <c r="F14" t="s">
        <v>41</v>
      </c>
      <c r="G14" s="2"/>
      <c r="H14" s="2"/>
      <c r="I14" s="2">
        <f>SUMIFS('All Prices combined'!K:K,'All Prices combined'!$D:$D,'Calculations - negative balance'!$B$3,'All Prices combined'!$G:$G,'Calculations - negative balance'!$E14,'All Prices combined'!$B:$B,'Calculations - negative balance'!$D14)</f>
        <v>0</v>
      </c>
      <c r="J14" s="2">
        <f>SUMIFS('All Prices combined'!L:L,'All Prices combined'!$D:$D,'Calculations - negative balance'!$B$3,'All Prices combined'!$G:$G,'Calculations - negative balance'!$E14,'All Prices combined'!$B:$B,'Calculations - negative balance'!$D14)</f>
        <v>0</v>
      </c>
      <c r="K14" s="2">
        <f>SUMIFS('All Prices combined'!M:M,'All Prices combined'!$D:$D,'Calculations - negative balance'!$B$3,'All Prices combined'!$G:$G,'Calculations - negative balance'!$E14,'All Prices combined'!$B:$B,'Calculations - negative balance'!$D14)</f>
        <v>0</v>
      </c>
      <c r="L14" s="2">
        <f>SUMIFS('All Prices combined'!N:N,'All Prices combined'!$D:$D,'Calculations - negative balance'!$B$3,'All Prices combined'!$G:$G,'Calculations - negative balance'!$E14,'All Prices combined'!$B:$B,'Calculations - negative balance'!$D14)</f>
        <v>0</v>
      </c>
      <c r="M14" s="2">
        <f>SUMIFS('All Prices combined'!O:O,'All Prices combined'!$D:$D,'Calculations - negative balance'!$B$3,'All Prices combined'!$G:$G,'Calculations - negative balance'!$E14,'All Prices combined'!$B:$B,'Calculations - negative balance'!$D14)</f>
        <v>0</v>
      </c>
      <c r="N14" s="2">
        <f>SUMIFS('All Prices combined'!P:P,'All Prices combined'!$D:$D,'Calculations - negative balance'!$B$3,'All Prices combined'!$G:$G,'Calculations - negative balance'!$E14,'All Prices combined'!$B:$B,'Calculations - negative balance'!$D14)</f>
        <v>0</v>
      </c>
      <c r="O14" s="2">
        <f>SUMIFS('All Prices combined'!Q:Q,'All Prices combined'!$D:$D,'Calculations - negative balance'!$B$3,'All Prices combined'!$G:$G,'Calculations - negative balance'!$E14,'All Prices combined'!$B:$B,'Calculations - negative balance'!$D14)</f>
        <v>0</v>
      </c>
      <c r="P14" s="2">
        <f>SUMIFS('All Prices combined'!R:R,'All Prices combined'!$D:$D,'Calculations - negative balance'!$B$3,'All Prices combined'!$G:$G,'Calculations - negative balance'!$E14,'All Prices combined'!$B:$B,'Calculations - negative balance'!$D14)</f>
        <v>0</v>
      </c>
      <c r="Q14" s="2">
        <f>SUMIFS('All Prices combined'!S:S,'All Prices combined'!$D:$D,'Calculations - negative balance'!$B$3,'All Prices combined'!$G:$G,'Calculations - negative balance'!$E14,'All Prices combined'!$B:$B,'Calculations - negative balance'!$D14)</f>
        <v>0</v>
      </c>
      <c r="R14" s="2">
        <f>SUMIFS('All Prices combined'!T:T,'All Prices combined'!$D:$D,'Calculations - negative balance'!$B$3,'All Prices combined'!$G:$G,'Calculations - negative balance'!$E14,'All Prices combined'!$B:$B,'Calculations - negative balance'!$D14)</f>
        <v>0</v>
      </c>
      <c r="S14" s="2">
        <f>SUMIFS('All Prices combined'!U:U,'All Prices combined'!$D:$D,'Calculations - negative balance'!$B$3,'All Prices combined'!$G:$G,'Calculations - negative balance'!$E14,'All Prices combined'!$B:$B,'Calculations - negative balance'!$D14)</f>
        <v>0</v>
      </c>
      <c r="T14" s="2">
        <f>SUMIFS('All Prices combined'!V:V,'All Prices combined'!$D:$D,'Calculations - negative balance'!$B$3,'All Prices combined'!$G:$G,'Calculations - negative balance'!$E14,'All Prices combined'!$B:$B,'Calculations - negative balance'!$D14)</f>
        <v>0</v>
      </c>
      <c r="U14" s="2">
        <f>SUMIFS('All Prices combined'!W:W,'All Prices combined'!$D:$D,'Calculations - negative balance'!$B$3,'All Prices combined'!$G:$G,'Calculations - negative balance'!$E14,'All Prices combined'!$B:$B,'Calculations - negative balance'!$D14)</f>
        <v>0</v>
      </c>
      <c r="V14" s="2">
        <f>SUMIFS('All Prices combined'!X:X,'All Prices combined'!$D:$D,'Calculations - negative balance'!$B$3,'All Prices combined'!$G:$G,'Calculations - negative balance'!$E14,'All Prices combined'!$B:$B,'Calculations - negative balance'!$D14)</f>
        <v>0</v>
      </c>
      <c r="W14" s="2">
        <f>SUMIFS('All Prices combined'!Y:Y,'All Prices combined'!$D:$D,'Calculations - negative balance'!$B$3,'All Prices combined'!$G:$G,'Calculations - negative balance'!$E14,'All Prices combined'!$B:$B,'Calculations - negative balance'!$D14)</f>
        <v>0</v>
      </c>
      <c r="X14" s="2">
        <f>SUMIFS('All Prices combined'!Z:Z,'All Prices combined'!$D:$D,'Calculations - negative balance'!$B$3,'All Prices combined'!$G:$G,'Calculations - negative balance'!$E14,'All Prices combined'!$B:$B,'Calculations - negative balance'!$D14)</f>
        <v>0</v>
      </c>
      <c r="Y14" s="2">
        <f>SUMIFS('All Prices combined'!AA:AA,'All Prices combined'!$D:$D,'Calculations - negative balance'!$B$3,'All Prices combined'!$G:$G,'Calculations - negative balance'!$E14,'All Prices combined'!$B:$B,'Calculations - negative balance'!$D14)</f>
        <v>0</v>
      </c>
      <c r="Z14" s="2">
        <f>SUMIFS('All Prices combined'!AB:AB,'All Prices combined'!$D:$D,'Calculations - negative balance'!$B$3,'All Prices combined'!$G:$G,'Calculations - negative balance'!$E14,'All Prices combined'!$B:$B,'Calculations - negative balance'!$D14)</f>
        <v>0</v>
      </c>
      <c r="AA14" s="2">
        <f>SUMIFS('All Prices combined'!AC:AC,'All Prices combined'!$D:$D,'Calculations - negative balance'!$B$3,'All Prices combined'!$G:$G,'Calculations - negative balance'!$E14,'All Prices combined'!$B:$B,'Calculations - negative balance'!$D14)</f>
        <v>0</v>
      </c>
      <c r="AB14" s="2">
        <f>SUMIFS('All Prices combined'!AD:AD,'All Prices combined'!$D:$D,'Calculations - negative balance'!$B$3,'All Prices combined'!$G:$G,'Calculations - negative balance'!$E14,'All Prices combined'!$B:$B,'Calculations - negative balance'!$D14)</f>
        <v>0</v>
      </c>
      <c r="AC14" s="2">
        <f>SUMIFS('All Prices combined'!AE:AE,'All Prices combined'!$D:$D,'Calculations - negative balance'!$B$3,'All Prices combined'!$G:$G,'Calculations - negative balance'!$E14,'All Prices combined'!$B:$B,'Calculations - negative balance'!$D14)</f>
        <v>0</v>
      </c>
      <c r="AD14" s="2">
        <f>SUMIFS('All Prices combined'!AF:AF,'All Prices combined'!$D:$D,'Calculations - negative balance'!$B$3,'All Prices combined'!$G:$G,'Calculations - negative balance'!$E14,'All Prices combined'!$B:$B,'Calculations - negative balance'!$D14)</f>
        <v>0</v>
      </c>
      <c r="AE14" s="2">
        <f>SUMIFS('All Prices combined'!AG:AG,'All Prices combined'!$D:$D,'Calculations - negative balance'!$B$3,'All Prices combined'!$G:$G,'Calculations - negative balance'!$E14,'All Prices combined'!$B:$B,'Calculations - negative balance'!$D14)</f>
        <v>0</v>
      </c>
      <c r="AF14" s="2">
        <f>SUMIFS('All Prices combined'!AH:AH,'All Prices combined'!$D:$D,'Calculations - negative balance'!$B$3,'All Prices combined'!$G:$G,'Calculations - negative balance'!$E14,'All Prices combined'!$B:$B,'Calculations - negative balance'!$D14)</f>
        <v>0</v>
      </c>
      <c r="AG14" s="2">
        <f>SUMIFS('All Prices combined'!AI:AI,'All Prices combined'!$D:$D,'Calculations - negative balance'!$B$3,'All Prices combined'!$G:$G,'Calculations - negative balance'!$E14,'All Prices combined'!$B:$B,'Calculations - negative balance'!$D14)</f>
        <v>0</v>
      </c>
      <c r="AH14" s="2"/>
      <c r="AI14" s="2">
        <f>SUMIFS('All Prices combined'!AJ:AJ,'All Prices combined'!$D:$D,'Calculations - negative balance'!$B$3,'All Prices combined'!$G:$G,'Calculations - negative balance'!$E14,'All Prices combined'!$B:$B,'Calculations - negative balance'!$D14)</f>
        <v>0</v>
      </c>
      <c r="AJ14" s="2">
        <f>SUMIFS('All Prices combined'!AK:AK,'All Prices combined'!$D:$D,'Calculations - negative balance'!$B$3,'All Prices combined'!$G:$G,'Calculations - negative balance'!$E14,'All Prices combined'!$B:$B,'Calculations - negative balance'!$D14)</f>
        <v>0</v>
      </c>
      <c r="AK14" s="2">
        <f>SUMIFS('All Prices combined'!AL:AL,'All Prices combined'!$D:$D,'Calculations - negative balance'!$B$3,'All Prices combined'!$G:$G,'Calculations - negative balance'!$E14,'All Prices combined'!$B:$B,'Calculations - negative balance'!$D14)</f>
        <v>0</v>
      </c>
      <c r="AL14" s="2">
        <f>SUMIFS('All Prices combined'!AM:AM,'All Prices combined'!$D:$D,'Calculations - negative balance'!$B$3,'All Prices combined'!$G:$G,'Calculations - negative balance'!$E14,'All Prices combined'!$B:$B,'Calculations - negative balance'!$D14)</f>
        <v>0</v>
      </c>
      <c r="AM14" s="2">
        <f>SUMIFS('All Prices combined'!AN:AN,'All Prices combined'!$D:$D,'Calculations - negative balance'!$B$3,'All Prices combined'!$G:$G,'Calculations - negative balance'!$E14,'All Prices combined'!$B:$B,'Calculations - negative balance'!$D14)</f>
        <v>0</v>
      </c>
    </row>
    <row r="15" spans="1:41" x14ac:dyDescent="0.25">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41" x14ac:dyDescent="0.25">
      <c r="C16" t="s">
        <v>36</v>
      </c>
      <c r="D16" t="s">
        <v>45</v>
      </c>
      <c r="E16" t="s">
        <v>38</v>
      </c>
      <c r="F16" t="s">
        <v>39</v>
      </c>
      <c r="G16" s="2"/>
      <c r="H16" s="2"/>
      <c r="I16" s="2">
        <f>SUMIFS('All Prices combined'!K:K,'All Prices combined'!$D:$D,'Calculations - negative balance'!$B$3,'All Prices combined'!$G:$G,'Calculations - negative balance'!$E16,'All Prices combined'!$B:$B,'Calculations - negative balance'!$D16)</f>
        <v>45.3</v>
      </c>
      <c r="J16" s="2">
        <f>SUMIFS('All Prices combined'!L:L,'All Prices combined'!$D:$D,'Calculations - negative balance'!$B$3,'All Prices combined'!$G:$G,'Calculations - negative balance'!$E16,'All Prices combined'!$B:$B,'Calculations - negative balance'!$D16)</f>
        <v>46.6</v>
      </c>
      <c r="K16" s="2">
        <f>SUMIFS('All Prices combined'!M:M,'All Prices combined'!$D:$D,'Calculations - negative balance'!$B$3,'All Prices combined'!$G:$G,'Calculations - negative balance'!$E16,'All Prices combined'!$B:$B,'Calculations - negative balance'!$D16)</f>
        <v>50.96</v>
      </c>
      <c r="L16" s="2">
        <f>SUMIFS('All Prices combined'!N:N,'All Prices combined'!$D:$D,'Calculations - negative balance'!$B$3,'All Prices combined'!$G:$G,'Calculations - negative balance'!$E16,'All Prices combined'!$B:$B,'Calculations - negative balance'!$D16)</f>
        <v>52.23</v>
      </c>
      <c r="M16" s="2">
        <f>SUMIFS('All Prices combined'!O:O,'All Prices combined'!$D:$D,'Calculations - negative balance'!$B$3,'All Prices combined'!$G:$G,'Calculations - negative balance'!$E16,'All Prices combined'!$B:$B,'Calculations - negative balance'!$D16)</f>
        <v>53.54</v>
      </c>
      <c r="N16" s="2">
        <f>SUMIFS('All Prices combined'!P:P,'All Prices combined'!$D:$D,'Calculations - negative balance'!$B$3,'All Prices combined'!$G:$G,'Calculations - negative balance'!$E16,'All Prices combined'!$B:$B,'Calculations - negative balance'!$D16)</f>
        <v>54.87</v>
      </c>
      <c r="O16" s="2">
        <f>SUMIFS('All Prices combined'!Q:Q,'All Prices combined'!$D:$D,'Calculations - negative balance'!$B$3,'All Prices combined'!$G:$G,'Calculations - negative balance'!$E16,'All Prices combined'!$B:$B,'Calculations - negative balance'!$D16)</f>
        <v>60.42</v>
      </c>
      <c r="P16" s="2">
        <f>SUMIFS('All Prices combined'!R:R,'All Prices combined'!$D:$D,'Calculations - negative balance'!$B$3,'All Prices combined'!$G:$G,'Calculations - negative balance'!$E16,'All Prices combined'!$B:$B,'Calculations - negative balance'!$D16)</f>
        <v>61.93</v>
      </c>
      <c r="Q16" s="2">
        <f>SUMIFS('All Prices combined'!S:S,'All Prices combined'!$D:$D,'Calculations - negative balance'!$B$3,'All Prices combined'!$G:$G,'Calculations - negative balance'!$E16,'All Prices combined'!$B:$B,'Calculations - negative balance'!$D16)</f>
        <v>63.48</v>
      </c>
      <c r="R16" s="2">
        <f>SUMIFS('All Prices combined'!T:T,'All Prices combined'!$D:$D,'Calculations - negative balance'!$B$3,'All Prices combined'!$G:$G,'Calculations - negative balance'!$E16,'All Prices combined'!$B:$B,'Calculations - negative balance'!$D16)</f>
        <v>65.069999999999993</v>
      </c>
      <c r="S16" s="2">
        <f>SUMIFS('All Prices combined'!U:U,'All Prices combined'!$D:$D,'Calculations - negative balance'!$B$3,'All Prices combined'!$G:$G,'Calculations - negative balance'!$E16,'All Prices combined'!$B:$B,'Calculations - negative balance'!$D16)</f>
        <v>66.23</v>
      </c>
      <c r="T16" s="2">
        <f>SUMIFS('All Prices combined'!V:V,'All Prices combined'!$D:$D,'Calculations - negative balance'!$B$3,'All Prices combined'!$G:$G,'Calculations - negative balance'!$E16,'All Prices combined'!$B:$B,'Calculations - negative balance'!$D16)</f>
        <v>67.89</v>
      </c>
      <c r="U16" s="2">
        <f>SUMIFS('All Prices combined'!W:W,'All Prices combined'!$D:$D,'Calculations - negative balance'!$B$3,'All Prices combined'!$G:$G,'Calculations - negative balance'!$E16,'All Prices combined'!$B:$B,'Calculations - negative balance'!$D16)</f>
        <v>69.59</v>
      </c>
      <c r="V16" s="2">
        <f>SUMIFS('All Prices combined'!X:X,'All Prices combined'!$D:$D,'Calculations - negative balance'!$B$3,'All Prices combined'!$G:$G,'Calculations - negative balance'!$E16,'All Prices combined'!$B:$B,'Calculations - negative balance'!$D16)</f>
        <v>71.33</v>
      </c>
      <c r="W16" s="2">
        <f>SUMIFS('All Prices combined'!Y:Y,'All Prices combined'!$D:$D,'Calculations - negative balance'!$B$3,'All Prices combined'!$G:$G,'Calculations - negative balance'!$E16,'All Prices combined'!$B:$B,'Calculations - negative balance'!$D16)</f>
        <v>74.77</v>
      </c>
      <c r="X16" s="2">
        <f>SUMIFS('All Prices combined'!Z:Z,'All Prices combined'!$D:$D,'Calculations - negative balance'!$B$3,'All Prices combined'!$G:$G,'Calculations - negative balance'!$E16,'All Prices combined'!$B:$B,'Calculations - negative balance'!$D16)</f>
        <v>76.64</v>
      </c>
      <c r="Y16" s="2">
        <f>SUMIFS('All Prices combined'!AA:AA,'All Prices combined'!$D:$D,'Calculations - negative balance'!$B$3,'All Prices combined'!$G:$G,'Calculations - negative balance'!$E16,'All Prices combined'!$B:$B,'Calculations - negative balance'!$D16)</f>
        <v>78.55</v>
      </c>
      <c r="Z16" s="2">
        <f>SUMIFS('All Prices combined'!AB:AB,'All Prices combined'!$D:$D,'Calculations - negative balance'!$B$3,'All Prices combined'!$G:$G,'Calculations - negative balance'!$E16,'All Prices combined'!$B:$B,'Calculations - negative balance'!$D16)</f>
        <v>80.52</v>
      </c>
      <c r="AA16" s="2">
        <f>SUMIFS('All Prices combined'!AC:AC,'All Prices combined'!$D:$D,'Calculations - negative balance'!$B$3,'All Prices combined'!$G:$G,'Calculations - negative balance'!$E16,'All Prices combined'!$B:$B,'Calculations - negative balance'!$D16)</f>
        <v>83.12</v>
      </c>
      <c r="AB16" s="2">
        <f>SUMIFS('All Prices combined'!AD:AD,'All Prices combined'!$D:$D,'Calculations - negative balance'!$B$3,'All Prices combined'!$G:$G,'Calculations - negative balance'!$E16,'All Prices combined'!$B:$B,'Calculations - negative balance'!$D16)</f>
        <v>85.2</v>
      </c>
      <c r="AC16" s="2">
        <f>SUMIFS('All Prices combined'!AE:AE,'All Prices combined'!$D:$D,'Calculations - negative balance'!$B$3,'All Prices combined'!$G:$G,'Calculations - negative balance'!$E16,'All Prices combined'!$B:$B,'Calculations - negative balance'!$D16)</f>
        <v>87.33</v>
      </c>
      <c r="AD16" s="2">
        <f>SUMIFS('All Prices combined'!AF:AF,'All Prices combined'!$D:$D,'Calculations - negative balance'!$B$3,'All Prices combined'!$G:$G,'Calculations - negative balance'!$E16,'All Prices combined'!$B:$B,'Calculations - negative balance'!$D16)</f>
        <v>89.51</v>
      </c>
      <c r="AE16" s="2">
        <f>SUMIFS('All Prices combined'!AG:AG,'All Prices combined'!$D:$D,'Calculations - negative balance'!$B$3,'All Prices combined'!$G:$G,'Calculations - negative balance'!$E16,'All Prices combined'!$B:$B,'Calculations - negative balance'!$D16)</f>
        <v>93.4</v>
      </c>
      <c r="AF16" s="2">
        <f>SUMIFS('All Prices combined'!AH:AH,'All Prices combined'!$D:$D,'Calculations - negative balance'!$B$3,'All Prices combined'!$G:$G,'Calculations - negative balance'!$E16,'All Prices combined'!$B:$B,'Calculations - negative balance'!$D16)</f>
        <v>95.73</v>
      </c>
      <c r="AG16" s="2">
        <f>SUMIFS('All Prices combined'!AI:AI,'All Prices combined'!$D:$D,'Calculations - negative balance'!$B$3,'All Prices combined'!$G:$G,'Calculations - negative balance'!$E16,'All Prices combined'!$B:$B,'Calculations - negative balance'!$D16)</f>
        <v>98.13</v>
      </c>
      <c r="AH16" s="2"/>
      <c r="AI16" s="2">
        <f>SUMIFS('All Prices combined'!AJ:AJ,'All Prices combined'!$D:$D,'Calculations - negative balance'!$B$3,'All Prices combined'!$G:$G,'Calculations - negative balance'!$E16,'All Prices combined'!$B:$B,'Calculations - negative balance'!$D16)</f>
        <v>100.58</v>
      </c>
      <c r="AJ16" s="2">
        <f>SUMIFS('All Prices combined'!AK:AK,'All Prices combined'!$D:$D,'Calculations - negative balance'!$B$3,'All Prices combined'!$G:$G,'Calculations - negative balance'!$E16,'All Prices combined'!$B:$B,'Calculations - negative balance'!$D16)</f>
        <v>103.14</v>
      </c>
      <c r="AK16" s="2">
        <f>SUMIFS('All Prices combined'!AL:AL,'All Prices combined'!$D:$D,'Calculations - negative balance'!$B$3,'All Prices combined'!$G:$G,'Calculations - negative balance'!$E16,'All Prices combined'!$B:$B,'Calculations - negative balance'!$D16)</f>
        <v>105.71</v>
      </c>
      <c r="AL16" s="2">
        <f>SUMIFS('All Prices combined'!AM:AM,'All Prices combined'!$D:$D,'Calculations - negative balance'!$B$3,'All Prices combined'!$G:$G,'Calculations - negative balance'!$E16,'All Prices combined'!$B:$B,'Calculations - negative balance'!$D16)</f>
        <v>108.36</v>
      </c>
      <c r="AM16" s="2">
        <f>SUMIFS('All Prices combined'!AN:AN,'All Prices combined'!$D:$D,'Calculations - negative balance'!$B$3,'All Prices combined'!$G:$G,'Calculations - negative balance'!$E16,'All Prices combined'!$B:$B,'Calculations - negative balance'!$D16)</f>
        <v>111.07</v>
      </c>
    </row>
    <row r="17" spans="3:39" x14ac:dyDescent="0.25">
      <c r="C17" t="s">
        <v>36</v>
      </c>
      <c r="D17" t="s">
        <v>45</v>
      </c>
      <c r="E17" t="s">
        <v>40</v>
      </c>
      <c r="F17" t="s">
        <v>41</v>
      </c>
      <c r="G17" s="2"/>
      <c r="H17" s="2"/>
      <c r="I17" s="2">
        <f>SUMIFS('All Prices combined'!K:K,'All Prices combined'!$D:$D,'Calculations - negative balance'!$B$3,'All Prices combined'!$G:$G,'Calculations - negative balance'!$E17,'All Prices combined'!$B:$B,'Calculations - negative balance'!$D17)</f>
        <v>38</v>
      </c>
      <c r="J17" s="2">
        <f>SUMIFS('All Prices combined'!L:L,'All Prices combined'!$D:$D,'Calculations - negative balance'!$B$3,'All Prices combined'!$G:$G,'Calculations - negative balance'!$E17,'All Prices combined'!$B:$B,'Calculations - negative balance'!$D17)</f>
        <v>39.090000000000003</v>
      </c>
      <c r="K17" s="2">
        <f>SUMIFS('All Prices combined'!M:M,'All Prices combined'!$D:$D,'Calculations - negative balance'!$B$3,'All Prices combined'!$G:$G,'Calculations - negative balance'!$E17,'All Prices combined'!$B:$B,'Calculations - negative balance'!$D17)</f>
        <v>39.99</v>
      </c>
      <c r="L17" s="2">
        <f>SUMIFS('All Prices combined'!N:N,'All Prices combined'!$D:$D,'Calculations - negative balance'!$B$3,'All Prices combined'!$G:$G,'Calculations - negative balance'!$E17,'All Prices combined'!$B:$B,'Calculations - negative balance'!$D17)</f>
        <v>40.99</v>
      </c>
      <c r="M17" s="2">
        <f>SUMIFS('All Prices combined'!O:O,'All Prices combined'!$D:$D,'Calculations - negative balance'!$B$3,'All Prices combined'!$G:$G,'Calculations - negative balance'!$E17,'All Prices combined'!$B:$B,'Calculations - negative balance'!$D17)</f>
        <v>42.01</v>
      </c>
      <c r="N17" s="2">
        <f>SUMIFS('All Prices combined'!P:P,'All Prices combined'!$D:$D,'Calculations - negative balance'!$B$3,'All Prices combined'!$G:$G,'Calculations - negative balance'!$E17,'All Prices combined'!$B:$B,'Calculations - negative balance'!$D17)</f>
        <v>43.06</v>
      </c>
      <c r="O17" s="2">
        <f>SUMIFS('All Prices combined'!Q:Q,'All Prices combined'!$D:$D,'Calculations - negative balance'!$B$3,'All Prices combined'!$G:$G,'Calculations - negative balance'!$E17,'All Prices combined'!$B:$B,'Calculations - negative balance'!$D17)</f>
        <v>44.26</v>
      </c>
      <c r="P17" s="2">
        <f>SUMIFS('All Prices combined'!R:R,'All Prices combined'!$D:$D,'Calculations - negative balance'!$B$3,'All Prices combined'!$G:$G,'Calculations - negative balance'!$E17,'All Prices combined'!$B:$B,'Calculations - negative balance'!$D17)</f>
        <v>45.37</v>
      </c>
      <c r="Q17" s="2">
        <f>SUMIFS('All Prices combined'!S:S,'All Prices combined'!$D:$D,'Calculations - negative balance'!$B$3,'All Prices combined'!$G:$G,'Calculations - negative balance'!$E17,'All Prices combined'!$B:$B,'Calculations - negative balance'!$D17)</f>
        <v>46.5</v>
      </c>
      <c r="R17" s="2">
        <f>SUMIFS('All Prices combined'!T:T,'All Prices combined'!$D:$D,'Calculations - negative balance'!$B$3,'All Prices combined'!$G:$G,'Calculations - negative balance'!$E17,'All Prices combined'!$B:$B,'Calculations - negative balance'!$D17)</f>
        <v>47.67</v>
      </c>
      <c r="S17" s="2">
        <f>SUMIFS('All Prices combined'!U:U,'All Prices combined'!$D:$D,'Calculations - negative balance'!$B$3,'All Prices combined'!$G:$G,'Calculations - negative balance'!$E17,'All Prices combined'!$B:$B,'Calculations - negative balance'!$D17)</f>
        <v>48.45</v>
      </c>
      <c r="T17" s="2">
        <f>SUMIFS('All Prices combined'!V:V,'All Prices combined'!$D:$D,'Calculations - negative balance'!$B$3,'All Prices combined'!$G:$G,'Calculations - negative balance'!$E17,'All Prices combined'!$B:$B,'Calculations - negative balance'!$D17)</f>
        <v>49.66</v>
      </c>
      <c r="U17" s="2">
        <f>SUMIFS('All Prices combined'!W:W,'All Prices combined'!$D:$D,'Calculations - negative balance'!$B$3,'All Prices combined'!$G:$G,'Calculations - negative balance'!$E17,'All Prices combined'!$B:$B,'Calculations - negative balance'!$D17)</f>
        <v>50.9</v>
      </c>
      <c r="V17" s="2">
        <f>SUMIFS('All Prices combined'!X:X,'All Prices combined'!$D:$D,'Calculations - negative balance'!$B$3,'All Prices combined'!$G:$G,'Calculations - negative balance'!$E17,'All Prices combined'!$B:$B,'Calculations - negative balance'!$D17)</f>
        <v>52.18</v>
      </c>
      <c r="W17" s="2">
        <f>SUMIFS('All Prices combined'!Y:Y,'All Prices combined'!$D:$D,'Calculations - negative balance'!$B$3,'All Prices combined'!$G:$G,'Calculations - negative balance'!$E17,'All Prices combined'!$B:$B,'Calculations - negative balance'!$D17)</f>
        <v>53.33</v>
      </c>
      <c r="X17" s="2">
        <f>SUMIFS('All Prices combined'!Z:Z,'All Prices combined'!$D:$D,'Calculations - negative balance'!$B$3,'All Prices combined'!$G:$G,'Calculations - negative balance'!$E17,'All Prices combined'!$B:$B,'Calculations - negative balance'!$D17)</f>
        <v>54.67</v>
      </c>
      <c r="Y17" s="2">
        <f>SUMIFS('All Prices combined'!AA:AA,'All Prices combined'!$D:$D,'Calculations - negative balance'!$B$3,'All Prices combined'!$G:$G,'Calculations - negative balance'!$E17,'All Prices combined'!$B:$B,'Calculations - negative balance'!$D17)</f>
        <v>56.03</v>
      </c>
      <c r="Z17" s="2">
        <f>SUMIFS('All Prices combined'!AB:AB,'All Prices combined'!$D:$D,'Calculations - negative balance'!$B$3,'All Prices combined'!$G:$G,'Calculations - negative balance'!$E17,'All Prices combined'!$B:$B,'Calculations - negative balance'!$D17)</f>
        <v>57.44</v>
      </c>
      <c r="AA17" s="2">
        <f>SUMIFS('All Prices combined'!AC:AC,'All Prices combined'!$D:$D,'Calculations - negative balance'!$B$3,'All Prices combined'!$G:$G,'Calculations - negative balance'!$E17,'All Prices combined'!$B:$B,'Calculations - negative balance'!$D17)</f>
        <v>58.71</v>
      </c>
      <c r="AB17" s="2">
        <f>SUMIFS('All Prices combined'!AD:AD,'All Prices combined'!$D:$D,'Calculations - negative balance'!$B$3,'All Prices combined'!$G:$G,'Calculations - negative balance'!$E17,'All Prices combined'!$B:$B,'Calculations - negative balance'!$D17)</f>
        <v>60.18</v>
      </c>
      <c r="AC17" s="2">
        <f>SUMIFS('All Prices combined'!AE:AE,'All Prices combined'!$D:$D,'Calculations - negative balance'!$B$3,'All Prices combined'!$G:$G,'Calculations - negative balance'!$E17,'All Prices combined'!$B:$B,'Calculations - negative balance'!$D17)</f>
        <v>61.68</v>
      </c>
      <c r="AD17" s="2">
        <f>SUMIFS('All Prices combined'!AF:AF,'All Prices combined'!$D:$D,'Calculations - negative balance'!$B$3,'All Prices combined'!$G:$G,'Calculations - negative balance'!$E17,'All Prices combined'!$B:$B,'Calculations - negative balance'!$D17)</f>
        <v>63.22</v>
      </c>
      <c r="AE17" s="2">
        <f>SUMIFS('All Prices combined'!AG:AG,'All Prices combined'!$D:$D,'Calculations - negative balance'!$B$3,'All Prices combined'!$G:$G,'Calculations - negative balance'!$E17,'All Prices combined'!$B:$B,'Calculations - negative balance'!$D17)</f>
        <v>64.62</v>
      </c>
      <c r="AF17" s="2">
        <f>SUMIFS('All Prices combined'!AH:AH,'All Prices combined'!$D:$D,'Calculations - negative balance'!$B$3,'All Prices combined'!$G:$G,'Calculations - negative balance'!$E17,'All Prices combined'!$B:$B,'Calculations - negative balance'!$D17)</f>
        <v>66.239999999999995</v>
      </c>
      <c r="AG17" s="2">
        <f>SUMIFS('All Prices combined'!AI:AI,'All Prices combined'!$D:$D,'Calculations - negative balance'!$B$3,'All Prices combined'!$G:$G,'Calculations - negative balance'!$E17,'All Prices combined'!$B:$B,'Calculations - negative balance'!$D17)</f>
        <v>67.900000000000006</v>
      </c>
      <c r="AH17" s="2"/>
      <c r="AI17" s="2">
        <f>SUMIFS('All Prices combined'!AJ:AJ,'All Prices combined'!$D:$D,'Calculations - negative balance'!$B$3,'All Prices combined'!$G:$G,'Calculations - negative balance'!$E17,'All Prices combined'!$B:$B,'Calculations - negative balance'!$D17)</f>
        <v>69.59</v>
      </c>
      <c r="AJ17" s="2">
        <f>SUMIFS('All Prices combined'!AK:AK,'All Prices combined'!$D:$D,'Calculations - negative balance'!$B$3,'All Prices combined'!$G:$G,'Calculations - negative balance'!$E17,'All Prices combined'!$B:$B,'Calculations - negative balance'!$D17)</f>
        <v>71.14</v>
      </c>
      <c r="AK17" s="2">
        <f>SUMIFS('All Prices combined'!AL:AL,'All Prices combined'!$D:$D,'Calculations - negative balance'!$B$3,'All Prices combined'!$G:$G,'Calculations - negative balance'!$E17,'All Prices combined'!$B:$B,'Calculations - negative balance'!$D17)</f>
        <v>72.91</v>
      </c>
      <c r="AL17" s="2">
        <f>SUMIFS('All Prices combined'!AM:AM,'All Prices combined'!$D:$D,'Calculations - negative balance'!$B$3,'All Prices combined'!$G:$G,'Calculations - negative balance'!$E17,'All Prices combined'!$B:$B,'Calculations - negative balance'!$D17)</f>
        <v>74.739999999999995</v>
      </c>
      <c r="AM17" s="2">
        <f>SUMIFS('All Prices combined'!AN:AN,'All Prices combined'!$D:$D,'Calculations - negative balance'!$B$3,'All Prices combined'!$G:$G,'Calculations - negative balance'!$E17,'All Prices combined'!$B:$B,'Calculations - negative balance'!$D17)</f>
        <v>76.61</v>
      </c>
    </row>
    <row r="18" spans="3:39" x14ac:dyDescent="0.25">
      <c r="C18" t="s">
        <v>36</v>
      </c>
      <c r="D18" t="s">
        <v>45</v>
      </c>
      <c r="E18" t="s">
        <v>42</v>
      </c>
      <c r="F18" t="s">
        <v>39</v>
      </c>
      <c r="G18" s="2"/>
      <c r="H18" s="2"/>
      <c r="I18" s="2">
        <f>SUMIFS('All Prices combined'!K:K,'All Prices combined'!$D:$D,'Calculations - negative balance'!$B$3,'All Prices combined'!$G:$G,'Calculations - negative balance'!$E18,'All Prices combined'!$B:$B,'Calculations - negative balance'!$D18)</f>
        <v>0</v>
      </c>
      <c r="J18" s="2">
        <f>SUMIFS('All Prices combined'!L:L,'All Prices combined'!$D:$D,'Calculations - negative balance'!$B$3,'All Prices combined'!$G:$G,'Calculations - negative balance'!$E18,'All Prices combined'!$B:$B,'Calculations - negative balance'!$D18)</f>
        <v>0</v>
      </c>
      <c r="K18" s="2">
        <f>SUMIFS('All Prices combined'!M:M,'All Prices combined'!$D:$D,'Calculations - negative balance'!$B$3,'All Prices combined'!$G:$G,'Calculations - negative balance'!$E18,'All Prices combined'!$B:$B,'Calculations - negative balance'!$D18)</f>
        <v>0</v>
      </c>
      <c r="L18" s="2">
        <f>SUMIFS('All Prices combined'!N:N,'All Prices combined'!$D:$D,'Calculations - negative balance'!$B$3,'All Prices combined'!$G:$G,'Calculations - negative balance'!$E18,'All Prices combined'!$B:$B,'Calculations - negative balance'!$D18)</f>
        <v>0</v>
      </c>
      <c r="M18" s="2">
        <f>SUMIFS('All Prices combined'!O:O,'All Prices combined'!$D:$D,'Calculations - negative balance'!$B$3,'All Prices combined'!$G:$G,'Calculations - negative balance'!$E18,'All Prices combined'!$B:$B,'Calculations - negative balance'!$D18)</f>
        <v>0</v>
      </c>
      <c r="N18" s="2">
        <f>SUMIFS('All Prices combined'!P:P,'All Prices combined'!$D:$D,'Calculations - negative balance'!$B$3,'All Prices combined'!$G:$G,'Calculations - negative balance'!$E18,'All Prices combined'!$B:$B,'Calculations - negative balance'!$D18)</f>
        <v>0</v>
      </c>
      <c r="O18" s="2">
        <f>SUMIFS('All Prices combined'!Q:Q,'All Prices combined'!$D:$D,'Calculations - negative balance'!$B$3,'All Prices combined'!$G:$G,'Calculations - negative balance'!$E18,'All Prices combined'!$B:$B,'Calculations - negative balance'!$D18)</f>
        <v>0</v>
      </c>
      <c r="P18" s="2">
        <f>SUMIFS('All Prices combined'!R:R,'All Prices combined'!$D:$D,'Calculations - negative balance'!$B$3,'All Prices combined'!$G:$G,'Calculations - negative balance'!$E18,'All Prices combined'!$B:$B,'Calculations - negative balance'!$D18)</f>
        <v>0</v>
      </c>
      <c r="Q18" s="2">
        <f>SUMIFS('All Prices combined'!S:S,'All Prices combined'!$D:$D,'Calculations - negative balance'!$B$3,'All Prices combined'!$G:$G,'Calculations - negative balance'!$E18,'All Prices combined'!$B:$B,'Calculations - negative balance'!$D18)</f>
        <v>0</v>
      </c>
      <c r="R18" s="2">
        <f>SUMIFS('All Prices combined'!T:T,'All Prices combined'!$D:$D,'Calculations - negative balance'!$B$3,'All Prices combined'!$G:$G,'Calculations - negative balance'!$E18,'All Prices combined'!$B:$B,'Calculations - negative balance'!$D18)</f>
        <v>0</v>
      </c>
      <c r="S18" s="2">
        <f>SUMIFS('All Prices combined'!U:U,'All Prices combined'!$D:$D,'Calculations - negative balance'!$B$3,'All Prices combined'!$G:$G,'Calculations - negative balance'!$E18,'All Prices combined'!$B:$B,'Calculations - negative balance'!$D18)</f>
        <v>0</v>
      </c>
      <c r="T18" s="2">
        <f>SUMIFS('All Prices combined'!V:V,'All Prices combined'!$D:$D,'Calculations - negative balance'!$B$3,'All Prices combined'!$G:$G,'Calculations - negative balance'!$E18,'All Prices combined'!$B:$B,'Calculations - negative balance'!$D18)</f>
        <v>0</v>
      </c>
      <c r="U18" s="2">
        <f>SUMIFS('All Prices combined'!W:W,'All Prices combined'!$D:$D,'Calculations - negative balance'!$B$3,'All Prices combined'!$G:$G,'Calculations - negative balance'!$E18,'All Prices combined'!$B:$B,'Calculations - negative balance'!$D18)</f>
        <v>0</v>
      </c>
      <c r="V18" s="2">
        <f>SUMIFS('All Prices combined'!X:X,'All Prices combined'!$D:$D,'Calculations - negative balance'!$B$3,'All Prices combined'!$G:$G,'Calculations - negative balance'!$E18,'All Prices combined'!$B:$B,'Calculations - negative balance'!$D18)</f>
        <v>0</v>
      </c>
      <c r="W18" s="2">
        <f>SUMIFS('All Prices combined'!Y:Y,'All Prices combined'!$D:$D,'Calculations - negative balance'!$B$3,'All Prices combined'!$G:$G,'Calculations - negative balance'!$E18,'All Prices combined'!$B:$B,'Calculations - negative balance'!$D18)</f>
        <v>0</v>
      </c>
      <c r="X18" s="2">
        <f>SUMIFS('All Prices combined'!Z:Z,'All Prices combined'!$D:$D,'Calculations - negative balance'!$B$3,'All Prices combined'!$G:$G,'Calculations - negative balance'!$E18,'All Prices combined'!$B:$B,'Calculations - negative balance'!$D18)</f>
        <v>0</v>
      </c>
      <c r="Y18" s="2">
        <f>SUMIFS('All Prices combined'!AA:AA,'All Prices combined'!$D:$D,'Calculations - negative balance'!$B$3,'All Prices combined'!$G:$G,'Calculations - negative balance'!$E18,'All Prices combined'!$B:$B,'Calculations - negative balance'!$D18)</f>
        <v>0</v>
      </c>
      <c r="Z18" s="2">
        <f>SUMIFS('All Prices combined'!AB:AB,'All Prices combined'!$D:$D,'Calculations - negative balance'!$B$3,'All Prices combined'!$G:$G,'Calculations - negative balance'!$E18,'All Prices combined'!$B:$B,'Calculations - negative balance'!$D18)</f>
        <v>0</v>
      </c>
      <c r="AA18" s="2">
        <f>SUMIFS('All Prices combined'!AC:AC,'All Prices combined'!$D:$D,'Calculations - negative balance'!$B$3,'All Prices combined'!$G:$G,'Calculations - negative balance'!$E18,'All Prices combined'!$B:$B,'Calculations - negative balance'!$D18)</f>
        <v>0</v>
      </c>
      <c r="AB18" s="2">
        <f>SUMIFS('All Prices combined'!AD:AD,'All Prices combined'!$D:$D,'Calculations - negative balance'!$B$3,'All Prices combined'!$G:$G,'Calculations - negative balance'!$E18,'All Prices combined'!$B:$B,'Calculations - negative balance'!$D18)</f>
        <v>0</v>
      </c>
      <c r="AC18" s="2">
        <f>SUMIFS('All Prices combined'!AE:AE,'All Prices combined'!$D:$D,'Calculations - negative balance'!$B$3,'All Prices combined'!$G:$G,'Calculations - negative balance'!$E18,'All Prices combined'!$B:$B,'Calculations - negative balance'!$D18)</f>
        <v>0</v>
      </c>
      <c r="AD18" s="2">
        <f>SUMIFS('All Prices combined'!AF:AF,'All Prices combined'!$D:$D,'Calculations - negative balance'!$B$3,'All Prices combined'!$G:$G,'Calculations - negative balance'!$E18,'All Prices combined'!$B:$B,'Calculations - negative balance'!$D18)</f>
        <v>0</v>
      </c>
      <c r="AE18" s="2">
        <f>SUMIFS('All Prices combined'!AG:AG,'All Prices combined'!$D:$D,'Calculations - negative balance'!$B$3,'All Prices combined'!$G:$G,'Calculations - negative balance'!$E18,'All Prices combined'!$B:$B,'Calculations - negative balance'!$D18)</f>
        <v>0</v>
      </c>
      <c r="AF18" s="2">
        <f>SUMIFS('All Prices combined'!AH:AH,'All Prices combined'!$D:$D,'Calculations - negative balance'!$B$3,'All Prices combined'!$G:$G,'Calculations - negative balance'!$E18,'All Prices combined'!$B:$B,'Calculations - negative balance'!$D18)</f>
        <v>0</v>
      </c>
      <c r="AG18" s="2">
        <f>SUMIFS('All Prices combined'!AI:AI,'All Prices combined'!$D:$D,'Calculations - negative balance'!$B$3,'All Prices combined'!$G:$G,'Calculations - negative balance'!$E18,'All Prices combined'!$B:$B,'Calculations - negative balance'!$D18)</f>
        <v>0</v>
      </c>
      <c r="AH18" s="2"/>
      <c r="AI18" s="2">
        <f>SUMIFS('All Prices combined'!AJ:AJ,'All Prices combined'!$D:$D,'Calculations - negative balance'!$B$3,'All Prices combined'!$G:$G,'Calculations - negative balance'!$E18,'All Prices combined'!$B:$B,'Calculations - negative balance'!$D18)</f>
        <v>0</v>
      </c>
      <c r="AJ18" s="2">
        <f>SUMIFS('All Prices combined'!AK:AK,'All Prices combined'!$D:$D,'Calculations - negative balance'!$B$3,'All Prices combined'!$G:$G,'Calculations - negative balance'!$E18,'All Prices combined'!$B:$B,'Calculations - negative balance'!$D18)</f>
        <v>0</v>
      </c>
      <c r="AK18" s="2">
        <f>SUMIFS('All Prices combined'!AL:AL,'All Prices combined'!$D:$D,'Calculations - negative balance'!$B$3,'All Prices combined'!$G:$G,'Calculations - negative balance'!$E18,'All Prices combined'!$B:$B,'Calculations - negative balance'!$D18)</f>
        <v>0</v>
      </c>
      <c r="AL18" s="2">
        <f>SUMIFS('All Prices combined'!AM:AM,'All Prices combined'!$D:$D,'Calculations - negative balance'!$B$3,'All Prices combined'!$G:$G,'Calculations - negative balance'!$E18,'All Prices combined'!$B:$B,'Calculations - negative balance'!$D18)</f>
        <v>0</v>
      </c>
      <c r="AM18" s="2">
        <f>SUMIFS('All Prices combined'!AN:AN,'All Prices combined'!$D:$D,'Calculations - negative balance'!$B$3,'All Prices combined'!$G:$G,'Calculations - negative balance'!$E18,'All Prices combined'!$B:$B,'Calculations - negative balance'!$D18)</f>
        <v>0</v>
      </c>
    </row>
    <row r="19" spans="3:39" x14ac:dyDescent="0.25">
      <c r="C19" t="s">
        <v>36</v>
      </c>
      <c r="D19" t="s">
        <v>45</v>
      </c>
      <c r="E19" t="s">
        <v>43</v>
      </c>
      <c r="F19" t="s">
        <v>41</v>
      </c>
      <c r="G19" s="2"/>
      <c r="H19" s="2"/>
      <c r="I19" s="2">
        <f>SUMIFS('All Prices combined'!K:K,'All Prices combined'!$D:$D,'Calculations - negative balance'!$B$3,'All Prices combined'!$G:$G,'Calculations - negative balance'!$E19,'All Prices combined'!$B:$B,'Calculations - negative balance'!$D19)</f>
        <v>0</v>
      </c>
      <c r="J19" s="2">
        <f>SUMIFS('All Prices combined'!L:L,'All Prices combined'!$D:$D,'Calculations - negative balance'!$B$3,'All Prices combined'!$G:$G,'Calculations - negative balance'!$E19,'All Prices combined'!$B:$B,'Calculations - negative balance'!$D19)</f>
        <v>0</v>
      </c>
      <c r="K19" s="2">
        <f>SUMIFS('All Prices combined'!M:M,'All Prices combined'!$D:$D,'Calculations - negative balance'!$B$3,'All Prices combined'!$G:$G,'Calculations - negative balance'!$E19,'All Prices combined'!$B:$B,'Calculations - negative balance'!$D19)</f>
        <v>0</v>
      </c>
      <c r="L19" s="2">
        <f>SUMIFS('All Prices combined'!N:N,'All Prices combined'!$D:$D,'Calculations - negative balance'!$B$3,'All Prices combined'!$G:$G,'Calculations - negative balance'!$E19,'All Prices combined'!$B:$B,'Calculations - negative balance'!$D19)</f>
        <v>0</v>
      </c>
      <c r="M19" s="2">
        <f>SUMIFS('All Prices combined'!O:O,'All Prices combined'!$D:$D,'Calculations - negative balance'!$B$3,'All Prices combined'!$G:$G,'Calculations - negative balance'!$E19,'All Prices combined'!$B:$B,'Calculations - negative balance'!$D19)</f>
        <v>0</v>
      </c>
      <c r="N19" s="2">
        <f>SUMIFS('All Prices combined'!P:P,'All Prices combined'!$D:$D,'Calculations - negative balance'!$B$3,'All Prices combined'!$G:$G,'Calculations - negative balance'!$E19,'All Prices combined'!$B:$B,'Calculations - negative balance'!$D19)</f>
        <v>0</v>
      </c>
      <c r="O19" s="2">
        <f>SUMIFS('All Prices combined'!Q:Q,'All Prices combined'!$D:$D,'Calculations - negative balance'!$B$3,'All Prices combined'!$G:$G,'Calculations - negative balance'!$E19,'All Prices combined'!$B:$B,'Calculations - negative balance'!$D19)</f>
        <v>0</v>
      </c>
      <c r="P19" s="2">
        <f>SUMIFS('All Prices combined'!R:R,'All Prices combined'!$D:$D,'Calculations - negative balance'!$B$3,'All Prices combined'!$G:$G,'Calculations - negative balance'!$E19,'All Prices combined'!$B:$B,'Calculations - negative balance'!$D19)</f>
        <v>0</v>
      </c>
      <c r="Q19" s="2">
        <f>SUMIFS('All Prices combined'!S:S,'All Prices combined'!$D:$D,'Calculations - negative balance'!$B$3,'All Prices combined'!$G:$G,'Calculations - negative balance'!$E19,'All Prices combined'!$B:$B,'Calculations - negative balance'!$D19)</f>
        <v>0</v>
      </c>
      <c r="R19" s="2">
        <f>SUMIFS('All Prices combined'!T:T,'All Prices combined'!$D:$D,'Calculations - negative balance'!$B$3,'All Prices combined'!$G:$G,'Calculations - negative balance'!$E19,'All Prices combined'!$B:$B,'Calculations - negative balance'!$D19)</f>
        <v>0</v>
      </c>
      <c r="S19" s="2">
        <f>SUMIFS('All Prices combined'!U:U,'All Prices combined'!$D:$D,'Calculations - negative balance'!$B$3,'All Prices combined'!$G:$G,'Calculations - negative balance'!$E19,'All Prices combined'!$B:$B,'Calculations - negative balance'!$D19)</f>
        <v>0</v>
      </c>
      <c r="T19" s="2">
        <f>SUMIFS('All Prices combined'!V:V,'All Prices combined'!$D:$D,'Calculations - negative balance'!$B$3,'All Prices combined'!$G:$G,'Calculations - negative balance'!$E19,'All Prices combined'!$B:$B,'Calculations - negative balance'!$D19)</f>
        <v>0</v>
      </c>
      <c r="U19" s="2">
        <f>SUMIFS('All Prices combined'!W:W,'All Prices combined'!$D:$D,'Calculations - negative balance'!$B$3,'All Prices combined'!$G:$G,'Calculations - negative balance'!$E19,'All Prices combined'!$B:$B,'Calculations - negative balance'!$D19)</f>
        <v>0</v>
      </c>
      <c r="V19" s="2">
        <f>SUMIFS('All Prices combined'!X:X,'All Prices combined'!$D:$D,'Calculations - negative balance'!$B$3,'All Prices combined'!$G:$G,'Calculations - negative balance'!$E19,'All Prices combined'!$B:$B,'Calculations - negative balance'!$D19)</f>
        <v>0</v>
      </c>
      <c r="W19" s="2">
        <f>SUMIFS('All Prices combined'!Y:Y,'All Prices combined'!$D:$D,'Calculations - negative balance'!$B$3,'All Prices combined'!$G:$G,'Calculations - negative balance'!$E19,'All Prices combined'!$B:$B,'Calculations - negative balance'!$D19)</f>
        <v>0</v>
      </c>
      <c r="X19" s="2">
        <f>SUMIFS('All Prices combined'!Z:Z,'All Prices combined'!$D:$D,'Calculations - negative balance'!$B$3,'All Prices combined'!$G:$G,'Calculations - negative balance'!$E19,'All Prices combined'!$B:$B,'Calculations - negative balance'!$D19)</f>
        <v>0</v>
      </c>
      <c r="Y19" s="2">
        <f>SUMIFS('All Prices combined'!AA:AA,'All Prices combined'!$D:$D,'Calculations - negative balance'!$B$3,'All Prices combined'!$G:$G,'Calculations - negative balance'!$E19,'All Prices combined'!$B:$B,'Calculations - negative balance'!$D19)</f>
        <v>0</v>
      </c>
      <c r="Z19" s="2">
        <f>SUMIFS('All Prices combined'!AB:AB,'All Prices combined'!$D:$D,'Calculations - negative balance'!$B$3,'All Prices combined'!$G:$G,'Calculations - negative balance'!$E19,'All Prices combined'!$B:$B,'Calculations - negative balance'!$D19)</f>
        <v>0</v>
      </c>
      <c r="AA19" s="2">
        <f>SUMIFS('All Prices combined'!AC:AC,'All Prices combined'!$D:$D,'Calculations - negative balance'!$B$3,'All Prices combined'!$G:$G,'Calculations - negative balance'!$E19,'All Prices combined'!$B:$B,'Calculations - negative balance'!$D19)</f>
        <v>0</v>
      </c>
      <c r="AB19" s="2">
        <f>SUMIFS('All Prices combined'!AD:AD,'All Prices combined'!$D:$D,'Calculations - negative balance'!$B$3,'All Prices combined'!$G:$G,'Calculations - negative balance'!$E19,'All Prices combined'!$B:$B,'Calculations - negative balance'!$D19)</f>
        <v>0</v>
      </c>
      <c r="AC19" s="2">
        <f>SUMIFS('All Prices combined'!AE:AE,'All Prices combined'!$D:$D,'Calculations - negative balance'!$B$3,'All Prices combined'!$G:$G,'Calculations - negative balance'!$E19,'All Prices combined'!$B:$B,'Calculations - negative balance'!$D19)</f>
        <v>0</v>
      </c>
      <c r="AD19" s="2">
        <f>SUMIFS('All Prices combined'!AF:AF,'All Prices combined'!$D:$D,'Calculations - negative balance'!$B$3,'All Prices combined'!$G:$G,'Calculations - negative balance'!$E19,'All Prices combined'!$B:$B,'Calculations - negative balance'!$D19)</f>
        <v>0</v>
      </c>
      <c r="AE19" s="2">
        <f>SUMIFS('All Prices combined'!AG:AG,'All Prices combined'!$D:$D,'Calculations - negative balance'!$B$3,'All Prices combined'!$G:$G,'Calculations - negative balance'!$E19,'All Prices combined'!$B:$B,'Calculations - negative balance'!$D19)</f>
        <v>0</v>
      </c>
      <c r="AF19" s="2">
        <f>SUMIFS('All Prices combined'!AH:AH,'All Prices combined'!$D:$D,'Calculations - negative balance'!$B$3,'All Prices combined'!$G:$G,'Calculations - negative balance'!$E19,'All Prices combined'!$B:$B,'Calculations - negative balance'!$D19)</f>
        <v>0</v>
      </c>
      <c r="AG19" s="2">
        <f>SUMIFS('All Prices combined'!AI:AI,'All Prices combined'!$D:$D,'Calculations - negative balance'!$B$3,'All Prices combined'!$G:$G,'Calculations - negative balance'!$E19,'All Prices combined'!$B:$B,'Calculations - negative balance'!$D19)</f>
        <v>0</v>
      </c>
      <c r="AH19" s="2"/>
      <c r="AI19" s="2">
        <f>SUMIFS('All Prices combined'!AJ:AJ,'All Prices combined'!$D:$D,'Calculations - negative balance'!$B$3,'All Prices combined'!$G:$G,'Calculations - negative balance'!$E19,'All Prices combined'!$B:$B,'Calculations - negative balance'!$D19)</f>
        <v>0</v>
      </c>
      <c r="AJ19" s="2">
        <f>SUMIFS('All Prices combined'!AK:AK,'All Prices combined'!$D:$D,'Calculations - negative balance'!$B$3,'All Prices combined'!$G:$G,'Calculations - negative balance'!$E19,'All Prices combined'!$B:$B,'Calculations - negative balance'!$D19)</f>
        <v>0</v>
      </c>
      <c r="AK19" s="2">
        <f>SUMIFS('All Prices combined'!AL:AL,'All Prices combined'!$D:$D,'Calculations - negative balance'!$B$3,'All Prices combined'!$G:$G,'Calculations - negative balance'!$E19,'All Prices combined'!$B:$B,'Calculations - negative balance'!$D19)</f>
        <v>0</v>
      </c>
      <c r="AL19" s="2">
        <f>SUMIFS('All Prices combined'!AM:AM,'All Prices combined'!$D:$D,'Calculations - negative balance'!$B$3,'All Prices combined'!$G:$G,'Calculations - negative balance'!$E19,'All Prices combined'!$B:$B,'Calculations - negative balance'!$D19)</f>
        <v>0</v>
      </c>
      <c r="AM19" s="2">
        <f>SUMIFS('All Prices combined'!AN:AN,'All Prices combined'!$D:$D,'Calculations - negative balance'!$B$3,'All Prices combined'!$G:$G,'Calculations - negative balance'!$E19,'All Prices combined'!$B:$B,'Calculations - negative balance'!$D19)</f>
        <v>0</v>
      </c>
    </row>
    <row r="20" spans="3:39" x14ac:dyDescent="0.25">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3:39" x14ac:dyDescent="0.25">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3:39" x14ac:dyDescent="0.25">
      <c r="C22" t="s">
        <v>46</v>
      </c>
      <c r="D22" t="s">
        <v>37</v>
      </c>
      <c r="E22" t="s">
        <v>38</v>
      </c>
      <c r="F22" t="s">
        <v>39</v>
      </c>
      <c r="G22" s="2"/>
      <c r="H22" s="2"/>
      <c r="I22" s="2">
        <f>SUMIFS('All Prices combined'!AR:AR,'All Prices combined'!$D:$D,'Calculations - negative balance'!$B$3,'All Prices combined'!$G:$G,'Calculations - negative balance'!$E22,'All Prices combined'!$B:$B,'Calculations - negative balance'!$D22)</f>
        <v>50.22</v>
      </c>
      <c r="J22" s="2">
        <f>SUMIFS('All Prices combined'!AS:AS,'All Prices combined'!$D:$D,'Calculations - negative balance'!$B$3,'All Prices combined'!$G:$G,'Calculations - negative balance'!$E22,'All Prices combined'!$B:$B,'Calculations - negative balance'!$D22)</f>
        <v>54.51</v>
      </c>
      <c r="K22" s="2">
        <f>SUMIFS('All Prices combined'!AT:AT,'All Prices combined'!$D:$D,'Calculations - negative balance'!$B$3,'All Prices combined'!$G:$G,'Calculations - negative balance'!$E22,'All Prices combined'!$B:$B,'Calculations - negative balance'!$D22)</f>
        <v>56.53</v>
      </c>
      <c r="L22" s="2">
        <f>SUMIFS('All Prices combined'!AU:AU,'All Prices combined'!$D:$D,'Calculations - negative balance'!$B$3,'All Prices combined'!$G:$G,'Calculations - negative balance'!$E22,'All Prices combined'!$B:$B,'Calculations - negative balance'!$D22)</f>
        <v>57.94</v>
      </c>
      <c r="M22" s="2">
        <f>SUMIFS('All Prices combined'!AV:AV,'All Prices combined'!$D:$D,'Calculations - negative balance'!$B$3,'All Prices combined'!$G:$G,'Calculations - negative balance'!$E22,'All Prices combined'!$B:$B,'Calculations - negative balance'!$D22)</f>
        <v>59.39</v>
      </c>
      <c r="N22" s="2">
        <f>SUMIFS('All Prices combined'!AW:AW,'All Prices combined'!$D:$D,'Calculations - negative balance'!$B$3,'All Prices combined'!$G:$G,'Calculations - negative balance'!$E22,'All Prices combined'!$B:$B,'Calculations - negative balance'!$D22)</f>
        <v>60.88</v>
      </c>
      <c r="O22" s="2">
        <f>SUMIFS('All Prices combined'!AX:AX,'All Prices combined'!$D:$D,'Calculations - negative balance'!$B$3,'All Prices combined'!$G:$G,'Calculations - negative balance'!$E22,'All Prices combined'!$B:$B,'Calculations - negative balance'!$D22)</f>
        <v>62.36</v>
      </c>
      <c r="P22" s="2">
        <f>SUMIFS('All Prices combined'!AY:AY,'All Prices combined'!$D:$D,'Calculations - negative balance'!$B$3,'All Prices combined'!$G:$G,'Calculations - negative balance'!$E22,'All Prices combined'!$B:$B,'Calculations - negative balance'!$D22)</f>
        <v>63.92</v>
      </c>
      <c r="Q22" s="2">
        <f>SUMIFS('All Prices combined'!AZ:AZ,'All Prices combined'!$D:$D,'Calculations - negative balance'!$B$3,'All Prices combined'!$G:$G,'Calculations - negative balance'!$E22,'All Prices combined'!$B:$B,'Calculations - negative balance'!$D22)</f>
        <v>65.510000000000005</v>
      </c>
      <c r="R22" s="2">
        <f>SUMIFS('All Prices combined'!BA:BA,'All Prices combined'!$D:$D,'Calculations - negative balance'!$B$3,'All Prices combined'!$G:$G,'Calculations - negative balance'!$E22,'All Prices combined'!$B:$B,'Calculations - negative balance'!$D22)</f>
        <v>67.150000000000006</v>
      </c>
      <c r="S22" s="2">
        <f>SUMIFS('All Prices combined'!BB:BB,'All Prices combined'!$D:$D,'Calculations - negative balance'!$B$3,'All Prices combined'!$G:$G,'Calculations - negative balance'!$E22,'All Prices combined'!$B:$B,'Calculations - negative balance'!$D22)</f>
        <v>68.790000000000006</v>
      </c>
      <c r="T22" s="2">
        <f>SUMIFS('All Prices combined'!BC:BC,'All Prices combined'!$D:$D,'Calculations - negative balance'!$B$3,'All Prices combined'!$G:$G,'Calculations - negative balance'!$E22,'All Prices combined'!$B:$B,'Calculations - negative balance'!$D22)</f>
        <v>70.510000000000005</v>
      </c>
      <c r="U22" s="2">
        <f>SUMIFS('All Prices combined'!BD:BD,'All Prices combined'!$D:$D,'Calculations - negative balance'!$B$3,'All Prices combined'!$G:$G,'Calculations - negative balance'!$E22,'All Prices combined'!$B:$B,'Calculations - negative balance'!$D22)</f>
        <v>72.27</v>
      </c>
      <c r="V22" s="2">
        <f>SUMIFS('All Prices combined'!BE:BE,'All Prices combined'!$D:$D,'Calculations - negative balance'!$B$3,'All Prices combined'!$G:$G,'Calculations - negative balance'!$E22,'All Prices combined'!$B:$B,'Calculations - negative balance'!$D22)</f>
        <v>74.08</v>
      </c>
      <c r="W22" s="2">
        <f>SUMIFS('All Prices combined'!BF:BF,'All Prices combined'!$D:$D,'Calculations - negative balance'!$B$3,'All Prices combined'!$G:$G,'Calculations - negative balance'!$E22,'All Prices combined'!$B:$B,'Calculations - negative balance'!$D22)</f>
        <v>75.89</v>
      </c>
      <c r="X22" s="2">
        <f>SUMIFS('All Prices combined'!BG:BG,'All Prices combined'!$D:$D,'Calculations - negative balance'!$B$3,'All Prices combined'!$G:$G,'Calculations - negative balance'!$E22,'All Prices combined'!$B:$B,'Calculations - negative balance'!$D22)</f>
        <v>77.78</v>
      </c>
      <c r="Y22" s="2">
        <f>SUMIFS('All Prices combined'!BH:BH,'All Prices combined'!$D:$D,'Calculations - negative balance'!$B$3,'All Prices combined'!$G:$G,'Calculations - negative balance'!$E22,'All Prices combined'!$B:$B,'Calculations - negative balance'!$D22)</f>
        <v>79.73</v>
      </c>
      <c r="Z22" s="2">
        <f>SUMIFS('All Prices combined'!BI:BI,'All Prices combined'!$D:$D,'Calculations - negative balance'!$B$3,'All Prices combined'!$G:$G,'Calculations - negative balance'!$E22,'All Prices combined'!$B:$B,'Calculations - negative balance'!$D22)</f>
        <v>81.72</v>
      </c>
      <c r="AA22" s="2">
        <f>SUMIFS('All Prices combined'!BJ:BJ,'All Prices combined'!$D:$D,'Calculations - negative balance'!$B$3,'All Prices combined'!$G:$G,'Calculations - negative balance'!$E22,'All Prices combined'!$B:$B,'Calculations - negative balance'!$D22)</f>
        <v>83.72</v>
      </c>
      <c r="AB22" s="2">
        <f>SUMIFS('All Prices combined'!BK:BK,'All Prices combined'!$D:$D,'Calculations - negative balance'!$B$3,'All Prices combined'!$G:$G,'Calculations - negative balance'!$E22,'All Prices combined'!$B:$B,'Calculations - negative balance'!$D22)</f>
        <v>85.81</v>
      </c>
      <c r="AC22" s="2">
        <f>SUMIFS('All Prices combined'!BL:BL,'All Prices combined'!$D:$D,'Calculations - negative balance'!$B$3,'All Prices combined'!$G:$G,'Calculations - negative balance'!$E22,'All Prices combined'!$B:$B,'Calculations - negative balance'!$D22)</f>
        <v>87.95</v>
      </c>
      <c r="AD22" s="2">
        <f>SUMIFS('All Prices combined'!BM:BM,'All Prices combined'!$D:$D,'Calculations - negative balance'!$B$3,'All Prices combined'!$G:$G,'Calculations - negative balance'!$E22,'All Prices combined'!$B:$B,'Calculations - negative balance'!$D22)</f>
        <v>90.15</v>
      </c>
      <c r="AE22" s="2">
        <f>SUMIFS('All Prices combined'!BN:BN,'All Prices combined'!$D:$D,'Calculations - negative balance'!$B$3,'All Prices combined'!$G:$G,'Calculations - negative balance'!$E22,'All Prices combined'!$B:$B,'Calculations - negative balance'!$D22)</f>
        <v>92.36</v>
      </c>
      <c r="AF22" s="2">
        <f>SUMIFS('All Prices combined'!BO:BO,'All Prices combined'!$D:$D,'Calculations - negative balance'!$B$3,'All Prices combined'!$G:$G,'Calculations - negative balance'!$E22,'All Prices combined'!$B:$B,'Calculations - negative balance'!$D22)</f>
        <v>94.67</v>
      </c>
      <c r="AG22" s="2">
        <f>SUMIFS('All Prices combined'!BP:BP,'All Prices combined'!$D:$D,'Calculations - negative balance'!$B$3,'All Prices combined'!$G:$G,'Calculations - negative balance'!$E22,'All Prices combined'!$B:$B,'Calculations - negative balance'!$D22)</f>
        <v>97.03</v>
      </c>
      <c r="AH22" s="2"/>
      <c r="AI22" s="2">
        <f>SUMIFS('All Prices combined'!BQ:BQ,'All Prices combined'!$D:$D,'Calculations - negative balance'!$B$3,'All Prices combined'!$G:$G,'Calculations - negative balance'!$E22,'All Prices combined'!$B:$B,'Calculations - negative balance'!$D22)</f>
        <v>99.46</v>
      </c>
      <c r="AJ22" s="2">
        <f>SUMIFS('All Prices combined'!BR:BR,'All Prices combined'!$D:$D,'Calculations - negative balance'!$B$3,'All Prices combined'!$G:$G,'Calculations - negative balance'!$E22,'All Prices combined'!$B:$B,'Calculations - negative balance'!$D22)</f>
        <v>101.89</v>
      </c>
      <c r="AK22" s="2">
        <f>SUMIFS('All Prices combined'!BS:BS,'All Prices combined'!$D:$D,'Calculations - negative balance'!$B$3,'All Prices combined'!$G:$G,'Calculations - negative balance'!$E22,'All Prices combined'!$B:$B,'Calculations - negative balance'!$D22)</f>
        <v>104.44</v>
      </c>
      <c r="AL22" s="2">
        <f>SUMIFS('All Prices combined'!BT:BT,'All Prices combined'!$D:$D,'Calculations - negative balance'!$B$3,'All Prices combined'!$G:$G,'Calculations - negative balance'!$E22,'All Prices combined'!$B:$B,'Calculations - negative balance'!$D22)</f>
        <v>107.05</v>
      </c>
      <c r="AM22" s="2">
        <f>SUMIFS('All Prices combined'!BU:BU,'All Prices combined'!$D:$D,'Calculations - negative balance'!$B$3,'All Prices combined'!$G:$G,'Calculations - negative balance'!$E22,'All Prices combined'!$B:$B,'Calculations - negative balance'!$D22)</f>
        <v>109.73</v>
      </c>
    </row>
    <row r="23" spans="3:39" x14ac:dyDescent="0.25">
      <c r="C23" t="s">
        <v>46</v>
      </c>
      <c r="D23" t="s">
        <v>37</v>
      </c>
      <c r="E23" t="s">
        <v>40</v>
      </c>
      <c r="F23" t="s">
        <v>41</v>
      </c>
      <c r="G23" s="2"/>
      <c r="H23" s="2"/>
      <c r="I23" s="2">
        <f>SUMIFS('All Prices combined'!AR:AR,'All Prices combined'!$D:$D,'Calculations - negative balance'!$B$3,'All Prices combined'!$G:$G,'Calculations - negative balance'!$E23,'All Prices combined'!$B:$B,'Calculations - negative balance'!$D23)</f>
        <v>26.84</v>
      </c>
      <c r="J23" s="2">
        <f>SUMIFS('All Prices combined'!AS:AS,'All Prices combined'!$D:$D,'Calculations - negative balance'!$B$3,'All Prices combined'!$G:$G,'Calculations - negative balance'!$E23,'All Prices combined'!$B:$B,'Calculations - negative balance'!$D23)</f>
        <v>27.61</v>
      </c>
      <c r="K23" s="2">
        <f>SUMIFS('All Prices combined'!AT:AT,'All Prices combined'!$D:$D,'Calculations - negative balance'!$B$3,'All Prices combined'!$G:$G,'Calculations - negative balance'!$E23,'All Prices combined'!$B:$B,'Calculations - negative balance'!$D23)</f>
        <v>30.87</v>
      </c>
      <c r="L23" s="2">
        <f>SUMIFS('All Prices combined'!AU:AU,'All Prices combined'!$D:$D,'Calculations - negative balance'!$B$3,'All Prices combined'!$G:$G,'Calculations - negative balance'!$E23,'All Prices combined'!$B:$B,'Calculations - negative balance'!$D23)</f>
        <v>34.979999999999997</v>
      </c>
      <c r="M23" s="2">
        <f>SUMIFS('All Prices combined'!AV:AV,'All Prices combined'!$D:$D,'Calculations - negative balance'!$B$3,'All Prices combined'!$G:$G,'Calculations - negative balance'!$E23,'All Prices combined'!$B:$B,'Calculations - negative balance'!$D23)</f>
        <v>39.29</v>
      </c>
      <c r="N23" s="2">
        <f>SUMIFS('All Prices combined'!AW:AW,'All Prices combined'!$D:$D,'Calculations - negative balance'!$B$3,'All Prices combined'!$G:$G,'Calculations - negative balance'!$E23,'All Prices combined'!$B:$B,'Calculations - negative balance'!$D23)</f>
        <v>43.06</v>
      </c>
      <c r="O23" s="2">
        <f>SUMIFS('All Prices combined'!AX:AX,'All Prices combined'!$D:$D,'Calculations - negative balance'!$B$3,'All Prices combined'!$G:$G,'Calculations - negative balance'!$E23,'All Prices combined'!$B:$B,'Calculations - negative balance'!$D23)</f>
        <v>44.02</v>
      </c>
      <c r="P23" s="2">
        <f>SUMIFS('All Prices combined'!AY:AY,'All Prices combined'!$D:$D,'Calculations - negative balance'!$B$3,'All Prices combined'!$G:$G,'Calculations - negative balance'!$E23,'All Prices combined'!$B:$B,'Calculations - negative balance'!$D23)</f>
        <v>45.12</v>
      </c>
      <c r="Q23" s="2">
        <f>SUMIFS('All Prices combined'!AZ:AZ,'All Prices combined'!$D:$D,'Calculations - negative balance'!$B$3,'All Prices combined'!$G:$G,'Calculations - negative balance'!$E23,'All Prices combined'!$B:$B,'Calculations - negative balance'!$D23)</f>
        <v>46.25</v>
      </c>
      <c r="R23" s="2">
        <f>SUMIFS('All Prices combined'!BA:BA,'All Prices combined'!$D:$D,'Calculations - negative balance'!$B$3,'All Prices combined'!$G:$G,'Calculations - negative balance'!$E23,'All Prices combined'!$B:$B,'Calculations - negative balance'!$D23)</f>
        <v>47.4</v>
      </c>
      <c r="S23" s="2">
        <f>SUMIFS('All Prices combined'!BB:BB,'All Prices combined'!$D:$D,'Calculations - negative balance'!$B$3,'All Prices combined'!$G:$G,'Calculations - negative balance'!$E23,'All Prices combined'!$B:$B,'Calculations - negative balance'!$D23)</f>
        <v>48.45</v>
      </c>
      <c r="T23" s="2">
        <f>SUMIFS('All Prices combined'!BC:BC,'All Prices combined'!$D:$D,'Calculations - negative balance'!$B$3,'All Prices combined'!$G:$G,'Calculations - negative balance'!$E23,'All Prices combined'!$B:$B,'Calculations - negative balance'!$D23)</f>
        <v>49.66</v>
      </c>
      <c r="U23" s="2">
        <f>SUMIFS('All Prices combined'!BD:BD,'All Prices combined'!$D:$D,'Calculations - negative balance'!$B$3,'All Prices combined'!$G:$G,'Calculations - negative balance'!$E23,'All Prices combined'!$B:$B,'Calculations - negative balance'!$D23)</f>
        <v>50.9</v>
      </c>
      <c r="V23" s="2">
        <f>SUMIFS('All Prices combined'!BE:BE,'All Prices combined'!$D:$D,'Calculations - negative balance'!$B$3,'All Prices combined'!$G:$G,'Calculations - negative balance'!$E23,'All Prices combined'!$B:$B,'Calculations - negative balance'!$D23)</f>
        <v>52.18</v>
      </c>
      <c r="W23" s="2">
        <f>SUMIFS('All Prices combined'!BF:BF,'All Prices combined'!$D:$D,'Calculations - negative balance'!$B$3,'All Prices combined'!$G:$G,'Calculations - negative balance'!$E23,'All Prices combined'!$B:$B,'Calculations - negative balance'!$D23)</f>
        <v>53.33</v>
      </c>
      <c r="X23" s="2">
        <f>SUMIFS('All Prices combined'!BG:BG,'All Prices combined'!$D:$D,'Calculations - negative balance'!$B$3,'All Prices combined'!$G:$G,'Calculations - negative balance'!$E23,'All Prices combined'!$B:$B,'Calculations - negative balance'!$D23)</f>
        <v>54.67</v>
      </c>
      <c r="Y23" s="2">
        <f>SUMIFS('All Prices combined'!BH:BH,'All Prices combined'!$D:$D,'Calculations - negative balance'!$B$3,'All Prices combined'!$G:$G,'Calculations - negative balance'!$E23,'All Prices combined'!$B:$B,'Calculations - negative balance'!$D23)</f>
        <v>56.03</v>
      </c>
      <c r="Z23" s="2">
        <f>SUMIFS('All Prices combined'!BI:BI,'All Prices combined'!$D:$D,'Calculations - negative balance'!$B$3,'All Prices combined'!$G:$G,'Calculations - negative balance'!$E23,'All Prices combined'!$B:$B,'Calculations - negative balance'!$D23)</f>
        <v>57.44</v>
      </c>
      <c r="AA23" s="2">
        <f>SUMIFS('All Prices combined'!BJ:BJ,'All Prices combined'!$D:$D,'Calculations - negative balance'!$B$3,'All Prices combined'!$G:$G,'Calculations - negative balance'!$E23,'All Prices combined'!$B:$B,'Calculations - negative balance'!$D23)</f>
        <v>58.71</v>
      </c>
      <c r="AB23" s="2">
        <f>SUMIFS('All Prices combined'!BK:BK,'All Prices combined'!$D:$D,'Calculations - negative balance'!$B$3,'All Prices combined'!$G:$G,'Calculations - negative balance'!$E23,'All Prices combined'!$B:$B,'Calculations - negative balance'!$D23)</f>
        <v>60.18</v>
      </c>
      <c r="AC23" s="2">
        <f>SUMIFS('All Prices combined'!BL:BL,'All Prices combined'!$D:$D,'Calculations - negative balance'!$B$3,'All Prices combined'!$G:$G,'Calculations - negative balance'!$E23,'All Prices combined'!$B:$B,'Calculations - negative balance'!$D23)</f>
        <v>61.68</v>
      </c>
      <c r="AD23" s="2">
        <f>SUMIFS('All Prices combined'!BM:BM,'All Prices combined'!$D:$D,'Calculations - negative balance'!$B$3,'All Prices combined'!$G:$G,'Calculations - negative balance'!$E23,'All Prices combined'!$B:$B,'Calculations - negative balance'!$D23)</f>
        <v>63.22</v>
      </c>
      <c r="AE23" s="2">
        <f>SUMIFS('All Prices combined'!BN:BN,'All Prices combined'!$D:$D,'Calculations - negative balance'!$B$3,'All Prices combined'!$G:$G,'Calculations - negative balance'!$E23,'All Prices combined'!$B:$B,'Calculations - negative balance'!$D23)</f>
        <v>64.62</v>
      </c>
      <c r="AF23" s="2">
        <f>SUMIFS('All Prices combined'!BO:BO,'All Prices combined'!$D:$D,'Calculations - negative balance'!$B$3,'All Prices combined'!$G:$G,'Calculations - negative balance'!$E23,'All Prices combined'!$B:$B,'Calculations - negative balance'!$D23)</f>
        <v>66.239999999999995</v>
      </c>
      <c r="AG23" s="2">
        <f>SUMIFS('All Prices combined'!BP:BP,'All Prices combined'!$D:$D,'Calculations - negative balance'!$B$3,'All Prices combined'!$G:$G,'Calculations - negative balance'!$E23,'All Prices combined'!$B:$B,'Calculations - negative balance'!$D23)</f>
        <v>67.900000000000006</v>
      </c>
      <c r="AH23" s="2"/>
      <c r="AI23" s="2">
        <f>SUMIFS('All Prices combined'!BQ:BQ,'All Prices combined'!$D:$D,'Calculations - negative balance'!$B$3,'All Prices combined'!$G:$G,'Calculations - negative balance'!$E23,'All Prices combined'!$B:$B,'Calculations - negative balance'!$D23)</f>
        <v>69.59</v>
      </c>
      <c r="AJ23" s="2">
        <f>SUMIFS('All Prices combined'!BR:BR,'All Prices combined'!$D:$D,'Calculations - negative balance'!$B$3,'All Prices combined'!$G:$G,'Calculations - negative balance'!$E23,'All Prices combined'!$B:$B,'Calculations - negative balance'!$D23)</f>
        <v>71.14</v>
      </c>
      <c r="AK23" s="2">
        <f>SUMIFS('All Prices combined'!BS:BS,'All Prices combined'!$D:$D,'Calculations - negative balance'!$B$3,'All Prices combined'!$G:$G,'Calculations - negative balance'!$E23,'All Prices combined'!$B:$B,'Calculations - negative balance'!$D23)</f>
        <v>72.91</v>
      </c>
      <c r="AL23" s="2">
        <f>SUMIFS('All Prices combined'!BT:BT,'All Prices combined'!$D:$D,'Calculations - negative balance'!$B$3,'All Prices combined'!$G:$G,'Calculations - negative balance'!$E23,'All Prices combined'!$B:$B,'Calculations - negative balance'!$D23)</f>
        <v>74.739999999999995</v>
      </c>
      <c r="AM23" s="2">
        <f>SUMIFS('All Prices combined'!BU:BU,'All Prices combined'!$D:$D,'Calculations - negative balance'!$B$3,'All Prices combined'!$G:$G,'Calculations - negative balance'!$E23,'All Prices combined'!$B:$B,'Calculations - negative balance'!$D23)</f>
        <v>76.61</v>
      </c>
    </row>
    <row r="24" spans="3:39" x14ac:dyDescent="0.25">
      <c r="C24" t="s">
        <v>46</v>
      </c>
      <c r="D24" t="s">
        <v>37</v>
      </c>
      <c r="E24" t="s">
        <v>42</v>
      </c>
      <c r="F24" t="s">
        <v>39</v>
      </c>
      <c r="G24" s="2"/>
      <c r="H24" s="2"/>
      <c r="I24" s="2">
        <f>SUMIFS('All Prices combined'!AR:AR,'All Prices combined'!$D:$D,'Calculations - negative balance'!$B$3,'All Prices combined'!$G:$G,'Calculations - negative balance'!$E24,'All Prices combined'!$B:$B,'Calculations - negative balance'!$D24)</f>
        <v>0</v>
      </c>
      <c r="J24" s="2">
        <f>SUMIFS('All Prices combined'!AS:AS,'All Prices combined'!$D:$D,'Calculations - negative balance'!$B$3,'All Prices combined'!$G:$G,'Calculations - negative balance'!$E24,'All Prices combined'!$B:$B,'Calculations - negative balance'!$D24)</f>
        <v>0</v>
      </c>
      <c r="K24" s="2">
        <f>SUMIFS('All Prices combined'!AT:AT,'All Prices combined'!$D:$D,'Calculations - negative balance'!$B$3,'All Prices combined'!$G:$G,'Calculations - negative balance'!$E24,'All Prices combined'!$B:$B,'Calculations - negative balance'!$D24)</f>
        <v>0</v>
      </c>
      <c r="L24" s="2">
        <f>SUMIFS('All Prices combined'!AU:AU,'All Prices combined'!$D:$D,'Calculations - negative balance'!$B$3,'All Prices combined'!$G:$G,'Calculations - negative balance'!$E24,'All Prices combined'!$B:$B,'Calculations - negative balance'!$D24)</f>
        <v>0</v>
      </c>
      <c r="M24" s="2">
        <f>SUMIFS('All Prices combined'!AV:AV,'All Prices combined'!$D:$D,'Calculations - negative balance'!$B$3,'All Prices combined'!$G:$G,'Calculations - negative balance'!$E24,'All Prices combined'!$B:$B,'Calculations - negative balance'!$D24)</f>
        <v>0</v>
      </c>
      <c r="N24" s="2">
        <f>SUMIFS('All Prices combined'!AW:AW,'All Prices combined'!$D:$D,'Calculations - negative balance'!$B$3,'All Prices combined'!$G:$G,'Calculations - negative balance'!$E24,'All Prices combined'!$B:$B,'Calculations - negative balance'!$D24)</f>
        <v>0</v>
      </c>
      <c r="O24" s="2">
        <f>SUMIFS('All Prices combined'!AX:AX,'All Prices combined'!$D:$D,'Calculations - negative balance'!$B$3,'All Prices combined'!$G:$G,'Calculations - negative balance'!$E24,'All Prices combined'!$B:$B,'Calculations - negative balance'!$D24)</f>
        <v>0</v>
      </c>
      <c r="P24" s="2">
        <f>SUMIFS('All Prices combined'!AY:AY,'All Prices combined'!$D:$D,'Calculations - negative balance'!$B$3,'All Prices combined'!$G:$G,'Calculations - negative balance'!$E24,'All Prices combined'!$B:$B,'Calculations - negative balance'!$D24)</f>
        <v>0</v>
      </c>
      <c r="Q24" s="2">
        <f>SUMIFS('All Prices combined'!AZ:AZ,'All Prices combined'!$D:$D,'Calculations - negative balance'!$B$3,'All Prices combined'!$G:$G,'Calculations - negative balance'!$E24,'All Prices combined'!$B:$B,'Calculations - negative balance'!$D24)</f>
        <v>0</v>
      </c>
      <c r="R24" s="2">
        <f>SUMIFS('All Prices combined'!BA:BA,'All Prices combined'!$D:$D,'Calculations - negative balance'!$B$3,'All Prices combined'!$G:$G,'Calculations - negative balance'!$E24,'All Prices combined'!$B:$B,'Calculations - negative balance'!$D24)</f>
        <v>0</v>
      </c>
      <c r="S24" s="2">
        <f>SUMIFS('All Prices combined'!BB:BB,'All Prices combined'!$D:$D,'Calculations - negative balance'!$B$3,'All Prices combined'!$G:$G,'Calculations - negative balance'!$E24,'All Prices combined'!$B:$B,'Calculations - negative balance'!$D24)</f>
        <v>0</v>
      </c>
      <c r="T24" s="2">
        <f>SUMIFS('All Prices combined'!BC:BC,'All Prices combined'!$D:$D,'Calculations - negative balance'!$B$3,'All Prices combined'!$G:$G,'Calculations - negative balance'!$E24,'All Prices combined'!$B:$B,'Calculations - negative balance'!$D24)</f>
        <v>0</v>
      </c>
      <c r="U24" s="2">
        <f>SUMIFS('All Prices combined'!BD:BD,'All Prices combined'!$D:$D,'Calculations - negative balance'!$B$3,'All Prices combined'!$G:$G,'Calculations - negative balance'!$E24,'All Prices combined'!$B:$B,'Calculations - negative balance'!$D24)</f>
        <v>0</v>
      </c>
      <c r="V24" s="2">
        <f>SUMIFS('All Prices combined'!BE:BE,'All Prices combined'!$D:$D,'Calculations - negative balance'!$B$3,'All Prices combined'!$G:$G,'Calculations - negative balance'!$E24,'All Prices combined'!$B:$B,'Calculations - negative balance'!$D24)</f>
        <v>0</v>
      </c>
      <c r="W24" s="2">
        <f>SUMIFS('All Prices combined'!BF:BF,'All Prices combined'!$D:$D,'Calculations - negative balance'!$B$3,'All Prices combined'!$G:$G,'Calculations - negative balance'!$E24,'All Prices combined'!$B:$B,'Calculations - negative balance'!$D24)</f>
        <v>0</v>
      </c>
      <c r="X24" s="2">
        <f>SUMIFS('All Prices combined'!BG:BG,'All Prices combined'!$D:$D,'Calculations - negative balance'!$B$3,'All Prices combined'!$G:$G,'Calculations - negative balance'!$E24,'All Prices combined'!$B:$B,'Calculations - negative balance'!$D24)</f>
        <v>0</v>
      </c>
      <c r="Y24" s="2">
        <f>SUMIFS('All Prices combined'!BH:BH,'All Prices combined'!$D:$D,'Calculations - negative balance'!$B$3,'All Prices combined'!$G:$G,'Calculations - negative balance'!$E24,'All Prices combined'!$B:$B,'Calculations - negative balance'!$D24)</f>
        <v>0</v>
      </c>
      <c r="Z24" s="2">
        <f>SUMIFS('All Prices combined'!BI:BI,'All Prices combined'!$D:$D,'Calculations - negative balance'!$B$3,'All Prices combined'!$G:$G,'Calculations - negative balance'!$E24,'All Prices combined'!$B:$B,'Calculations - negative balance'!$D24)</f>
        <v>0</v>
      </c>
      <c r="AA24" s="2">
        <f>SUMIFS('All Prices combined'!BJ:BJ,'All Prices combined'!$D:$D,'Calculations - negative balance'!$B$3,'All Prices combined'!$G:$G,'Calculations - negative balance'!$E24,'All Prices combined'!$B:$B,'Calculations - negative balance'!$D24)</f>
        <v>0</v>
      </c>
      <c r="AB24" s="2">
        <f>SUMIFS('All Prices combined'!BK:BK,'All Prices combined'!$D:$D,'Calculations - negative balance'!$B$3,'All Prices combined'!$G:$G,'Calculations - negative balance'!$E24,'All Prices combined'!$B:$B,'Calculations - negative balance'!$D24)</f>
        <v>0</v>
      </c>
      <c r="AC24" s="2">
        <f>SUMIFS('All Prices combined'!BL:BL,'All Prices combined'!$D:$D,'Calculations - negative balance'!$B$3,'All Prices combined'!$G:$G,'Calculations - negative balance'!$E24,'All Prices combined'!$B:$B,'Calculations - negative balance'!$D24)</f>
        <v>0</v>
      </c>
      <c r="AD24" s="2">
        <f>SUMIFS('All Prices combined'!BM:BM,'All Prices combined'!$D:$D,'Calculations - negative balance'!$B$3,'All Prices combined'!$G:$G,'Calculations - negative balance'!$E24,'All Prices combined'!$B:$B,'Calculations - negative balance'!$D24)</f>
        <v>0</v>
      </c>
      <c r="AE24" s="2">
        <f>SUMIFS('All Prices combined'!BN:BN,'All Prices combined'!$D:$D,'Calculations - negative balance'!$B$3,'All Prices combined'!$G:$G,'Calculations - negative balance'!$E24,'All Prices combined'!$B:$B,'Calculations - negative balance'!$D24)</f>
        <v>0</v>
      </c>
      <c r="AF24" s="2">
        <f>SUMIFS('All Prices combined'!BO:BO,'All Prices combined'!$D:$D,'Calculations - negative balance'!$B$3,'All Prices combined'!$G:$G,'Calculations - negative balance'!$E24,'All Prices combined'!$B:$B,'Calculations - negative balance'!$D24)</f>
        <v>0</v>
      </c>
      <c r="AG24" s="2">
        <f>SUMIFS('All Prices combined'!BP:BP,'All Prices combined'!$D:$D,'Calculations - negative balance'!$B$3,'All Prices combined'!$G:$G,'Calculations - negative balance'!$E24,'All Prices combined'!$B:$B,'Calculations - negative balance'!$D24)</f>
        <v>0</v>
      </c>
      <c r="AH24" s="2"/>
      <c r="AI24" s="2">
        <f>SUMIFS('All Prices combined'!BQ:BQ,'All Prices combined'!$D:$D,'Calculations - negative balance'!$B$3,'All Prices combined'!$G:$G,'Calculations - negative balance'!$E24,'All Prices combined'!$B:$B,'Calculations - negative balance'!$D24)</f>
        <v>0</v>
      </c>
      <c r="AJ24" s="2">
        <f>SUMIFS('All Prices combined'!BR:BR,'All Prices combined'!$D:$D,'Calculations - negative balance'!$B$3,'All Prices combined'!$G:$G,'Calculations - negative balance'!$E24,'All Prices combined'!$B:$B,'Calculations - negative balance'!$D24)</f>
        <v>0</v>
      </c>
      <c r="AK24" s="2">
        <f>SUMIFS('All Prices combined'!BS:BS,'All Prices combined'!$D:$D,'Calculations - negative balance'!$B$3,'All Prices combined'!$G:$G,'Calculations - negative balance'!$E24,'All Prices combined'!$B:$B,'Calculations - negative balance'!$D24)</f>
        <v>0</v>
      </c>
      <c r="AL24" s="2">
        <f>SUMIFS('All Prices combined'!BT:BT,'All Prices combined'!$D:$D,'Calculations - negative balance'!$B$3,'All Prices combined'!$G:$G,'Calculations - negative balance'!$E24,'All Prices combined'!$B:$B,'Calculations - negative balance'!$D24)</f>
        <v>0</v>
      </c>
      <c r="AM24" s="2">
        <f>SUMIFS('All Prices combined'!BU:BU,'All Prices combined'!$D:$D,'Calculations - negative balance'!$B$3,'All Prices combined'!$G:$G,'Calculations - negative balance'!$E24,'All Prices combined'!$B:$B,'Calculations - negative balance'!$D24)</f>
        <v>0</v>
      </c>
    </row>
    <row r="25" spans="3:39" x14ac:dyDescent="0.25">
      <c r="C25" t="s">
        <v>46</v>
      </c>
      <c r="D25" t="s">
        <v>37</v>
      </c>
      <c r="E25" t="s">
        <v>43</v>
      </c>
      <c r="F25" t="s">
        <v>41</v>
      </c>
      <c r="G25" s="2"/>
      <c r="H25" s="2"/>
      <c r="I25" s="2">
        <f>SUMIFS('All Prices combined'!AR:AR,'All Prices combined'!$D:$D,'Calculations - negative balance'!$B$3,'All Prices combined'!$G:$G,'Calculations - negative balance'!$E25,'All Prices combined'!$B:$B,'Calculations - negative balance'!$D25)</f>
        <v>0</v>
      </c>
      <c r="J25" s="2">
        <f>SUMIFS('All Prices combined'!AS:AS,'All Prices combined'!$D:$D,'Calculations - negative balance'!$B$3,'All Prices combined'!$G:$G,'Calculations - negative balance'!$E25,'All Prices combined'!$B:$B,'Calculations - negative balance'!$D25)</f>
        <v>0</v>
      </c>
      <c r="K25" s="2">
        <f>SUMIFS('All Prices combined'!AT:AT,'All Prices combined'!$D:$D,'Calculations - negative balance'!$B$3,'All Prices combined'!$G:$G,'Calculations - negative balance'!$E25,'All Prices combined'!$B:$B,'Calculations - negative balance'!$D25)</f>
        <v>0</v>
      </c>
      <c r="L25" s="2">
        <f>SUMIFS('All Prices combined'!AU:AU,'All Prices combined'!$D:$D,'Calculations - negative balance'!$B$3,'All Prices combined'!$G:$G,'Calculations - negative balance'!$E25,'All Prices combined'!$B:$B,'Calculations - negative balance'!$D25)</f>
        <v>0</v>
      </c>
      <c r="M25" s="2">
        <f>SUMIFS('All Prices combined'!AV:AV,'All Prices combined'!$D:$D,'Calculations - negative balance'!$B$3,'All Prices combined'!$G:$G,'Calculations - negative balance'!$E25,'All Prices combined'!$B:$B,'Calculations - negative balance'!$D25)</f>
        <v>0</v>
      </c>
      <c r="N25" s="2">
        <f>SUMIFS('All Prices combined'!AW:AW,'All Prices combined'!$D:$D,'Calculations - negative balance'!$B$3,'All Prices combined'!$G:$G,'Calculations - negative balance'!$E25,'All Prices combined'!$B:$B,'Calculations - negative balance'!$D25)</f>
        <v>0</v>
      </c>
      <c r="O25" s="2">
        <f>SUMIFS('All Prices combined'!AX:AX,'All Prices combined'!$D:$D,'Calculations - negative balance'!$B$3,'All Prices combined'!$G:$G,'Calculations - negative balance'!$E25,'All Prices combined'!$B:$B,'Calculations - negative balance'!$D25)</f>
        <v>0</v>
      </c>
      <c r="P25" s="2">
        <f>SUMIFS('All Prices combined'!AY:AY,'All Prices combined'!$D:$D,'Calculations - negative balance'!$B$3,'All Prices combined'!$G:$G,'Calculations - negative balance'!$E25,'All Prices combined'!$B:$B,'Calculations - negative balance'!$D25)</f>
        <v>0</v>
      </c>
      <c r="Q25" s="2">
        <f>SUMIFS('All Prices combined'!AZ:AZ,'All Prices combined'!$D:$D,'Calculations - negative balance'!$B$3,'All Prices combined'!$G:$G,'Calculations - negative balance'!$E25,'All Prices combined'!$B:$B,'Calculations - negative balance'!$D25)</f>
        <v>0</v>
      </c>
      <c r="R25" s="2">
        <f>SUMIFS('All Prices combined'!BA:BA,'All Prices combined'!$D:$D,'Calculations - negative balance'!$B$3,'All Prices combined'!$G:$G,'Calculations - negative balance'!$E25,'All Prices combined'!$B:$B,'Calculations - negative balance'!$D25)</f>
        <v>0</v>
      </c>
      <c r="S25" s="2">
        <f>SUMIFS('All Prices combined'!BB:BB,'All Prices combined'!$D:$D,'Calculations - negative balance'!$B$3,'All Prices combined'!$G:$G,'Calculations - negative balance'!$E25,'All Prices combined'!$B:$B,'Calculations - negative balance'!$D25)</f>
        <v>0</v>
      </c>
      <c r="T25" s="2">
        <f>SUMIFS('All Prices combined'!BC:BC,'All Prices combined'!$D:$D,'Calculations - negative balance'!$B$3,'All Prices combined'!$G:$G,'Calculations - negative balance'!$E25,'All Prices combined'!$B:$B,'Calculations - negative balance'!$D25)</f>
        <v>0</v>
      </c>
      <c r="U25" s="2">
        <f>SUMIFS('All Prices combined'!BD:BD,'All Prices combined'!$D:$D,'Calculations - negative balance'!$B$3,'All Prices combined'!$G:$G,'Calculations - negative balance'!$E25,'All Prices combined'!$B:$B,'Calculations - negative balance'!$D25)</f>
        <v>0</v>
      </c>
      <c r="V25" s="2">
        <f>SUMIFS('All Prices combined'!BE:BE,'All Prices combined'!$D:$D,'Calculations - negative balance'!$B$3,'All Prices combined'!$G:$G,'Calculations - negative balance'!$E25,'All Prices combined'!$B:$B,'Calculations - negative balance'!$D25)</f>
        <v>0</v>
      </c>
      <c r="W25" s="2">
        <f>SUMIFS('All Prices combined'!BF:BF,'All Prices combined'!$D:$D,'Calculations - negative balance'!$B$3,'All Prices combined'!$G:$G,'Calculations - negative balance'!$E25,'All Prices combined'!$B:$B,'Calculations - negative balance'!$D25)</f>
        <v>0</v>
      </c>
      <c r="X25" s="2">
        <f>SUMIFS('All Prices combined'!BG:BG,'All Prices combined'!$D:$D,'Calculations - negative balance'!$B$3,'All Prices combined'!$G:$G,'Calculations - negative balance'!$E25,'All Prices combined'!$B:$B,'Calculations - negative balance'!$D25)</f>
        <v>0</v>
      </c>
      <c r="Y25" s="2">
        <f>SUMIFS('All Prices combined'!BH:BH,'All Prices combined'!$D:$D,'Calculations - negative balance'!$B$3,'All Prices combined'!$G:$G,'Calculations - negative balance'!$E25,'All Prices combined'!$B:$B,'Calculations - negative balance'!$D25)</f>
        <v>0</v>
      </c>
      <c r="Z25" s="2">
        <f>SUMIFS('All Prices combined'!BI:BI,'All Prices combined'!$D:$D,'Calculations - negative balance'!$B$3,'All Prices combined'!$G:$G,'Calculations - negative balance'!$E25,'All Prices combined'!$B:$B,'Calculations - negative balance'!$D25)</f>
        <v>0</v>
      </c>
      <c r="AA25" s="2">
        <f>SUMIFS('All Prices combined'!BJ:BJ,'All Prices combined'!$D:$D,'Calculations - negative balance'!$B$3,'All Prices combined'!$G:$G,'Calculations - negative balance'!$E25,'All Prices combined'!$B:$B,'Calculations - negative balance'!$D25)</f>
        <v>0</v>
      </c>
      <c r="AB25" s="2">
        <f>SUMIFS('All Prices combined'!BK:BK,'All Prices combined'!$D:$D,'Calculations - negative balance'!$B$3,'All Prices combined'!$G:$G,'Calculations - negative balance'!$E25,'All Prices combined'!$B:$B,'Calculations - negative balance'!$D25)</f>
        <v>0</v>
      </c>
      <c r="AC25" s="2">
        <f>SUMIFS('All Prices combined'!BL:BL,'All Prices combined'!$D:$D,'Calculations - negative balance'!$B$3,'All Prices combined'!$G:$G,'Calculations - negative balance'!$E25,'All Prices combined'!$B:$B,'Calculations - negative balance'!$D25)</f>
        <v>0</v>
      </c>
      <c r="AD25" s="2">
        <f>SUMIFS('All Prices combined'!BM:BM,'All Prices combined'!$D:$D,'Calculations - negative balance'!$B$3,'All Prices combined'!$G:$G,'Calculations - negative balance'!$E25,'All Prices combined'!$B:$B,'Calculations - negative balance'!$D25)</f>
        <v>0</v>
      </c>
      <c r="AE25" s="2">
        <f>SUMIFS('All Prices combined'!BN:BN,'All Prices combined'!$D:$D,'Calculations - negative balance'!$B$3,'All Prices combined'!$G:$G,'Calculations - negative balance'!$E25,'All Prices combined'!$B:$B,'Calculations - negative balance'!$D25)</f>
        <v>0</v>
      </c>
      <c r="AF25" s="2">
        <f>SUMIFS('All Prices combined'!BO:BO,'All Prices combined'!$D:$D,'Calculations - negative balance'!$B$3,'All Prices combined'!$G:$G,'Calculations - negative balance'!$E25,'All Prices combined'!$B:$B,'Calculations - negative balance'!$D25)</f>
        <v>0</v>
      </c>
      <c r="AG25" s="2">
        <f>SUMIFS('All Prices combined'!BP:BP,'All Prices combined'!$D:$D,'Calculations - negative balance'!$B$3,'All Prices combined'!$G:$G,'Calculations - negative balance'!$E25,'All Prices combined'!$B:$B,'Calculations - negative balance'!$D25)</f>
        <v>0</v>
      </c>
      <c r="AH25" s="2"/>
      <c r="AI25" s="2">
        <f>SUMIFS('All Prices combined'!BQ:BQ,'All Prices combined'!$D:$D,'Calculations - negative balance'!$B$3,'All Prices combined'!$G:$G,'Calculations - negative balance'!$E25,'All Prices combined'!$B:$B,'Calculations - negative balance'!$D25)</f>
        <v>0</v>
      </c>
      <c r="AJ25" s="2">
        <f>SUMIFS('All Prices combined'!BR:BR,'All Prices combined'!$D:$D,'Calculations - negative balance'!$B$3,'All Prices combined'!$G:$G,'Calculations - negative balance'!$E25,'All Prices combined'!$B:$B,'Calculations - negative balance'!$D25)</f>
        <v>0</v>
      </c>
      <c r="AK25" s="2">
        <f>SUMIFS('All Prices combined'!BS:BS,'All Prices combined'!$D:$D,'Calculations - negative balance'!$B$3,'All Prices combined'!$G:$G,'Calculations - negative balance'!$E25,'All Prices combined'!$B:$B,'Calculations - negative balance'!$D25)</f>
        <v>0</v>
      </c>
      <c r="AL25" s="2">
        <f>SUMIFS('All Prices combined'!BT:BT,'All Prices combined'!$D:$D,'Calculations - negative balance'!$B$3,'All Prices combined'!$G:$G,'Calculations - negative balance'!$E25,'All Prices combined'!$B:$B,'Calculations - negative balance'!$D25)</f>
        <v>0</v>
      </c>
      <c r="AM25" s="2">
        <f>SUMIFS('All Prices combined'!BU:BU,'All Prices combined'!$D:$D,'Calculations - negative balance'!$B$3,'All Prices combined'!$G:$G,'Calculations - negative balance'!$E25,'All Prices combined'!$B:$B,'Calculations - negative balance'!$D25)</f>
        <v>0</v>
      </c>
    </row>
    <row r="27" spans="3:39" x14ac:dyDescent="0.25">
      <c r="C27" t="s">
        <v>46</v>
      </c>
      <c r="D27" t="s">
        <v>44</v>
      </c>
      <c r="E27" t="s">
        <v>38</v>
      </c>
      <c r="F27" t="s">
        <v>39</v>
      </c>
      <c r="G27" s="2"/>
      <c r="H27" s="2"/>
      <c r="I27" s="2">
        <f>SUMIFS('All Prices combined'!AR:AR,'All Prices combined'!$D:$D,'Calculations - negative balance'!$B$3,'All Prices combined'!$G:$G,'Calculations - negative balance'!$E27,'All Prices combined'!$B:$B,'Calculations - negative balance'!$D27)</f>
        <v>47</v>
      </c>
      <c r="J27" s="2">
        <f>SUMIFS('All Prices combined'!AS:AS,'All Prices combined'!$D:$D,'Calculations - negative balance'!$B$3,'All Prices combined'!$G:$G,'Calculations - negative balance'!$E27,'All Prices combined'!$B:$B,'Calculations - negative balance'!$D27)</f>
        <v>48.35</v>
      </c>
      <c r="K27" s="2">
        <f>SUMIFS('All Prices combined'!AT:AT,'All Prices combined'!$D:$D,'Calculations - negative balance'!$B$3,'All Prices combined'!$G:$G,'Calculations - negative balance'!$E27,'All Prices combined'!$B:$B,'Calculations - negative balance'!$D27)</f>
        <v>52.53</v>
      </c>
      <c r="L27" s="2">
        <f>SUMIFS('All Prices combined'!AU:AU,'All Prices combined'!$D:$D,'Calculations - negative balance'!$B$3,'All Prices combined'!$G:$G,'Calculations - negative balance'!$E27,'All Prices combined'!$B:$B,'Calculations - negative balance'!$D27)</f>
        <v>53.84</v>
      </c>
      <c r="M27" s="2">
        <f>SUMIFS('All Prices combined'!AV:AV,'All Prices combined'!$D:$D,'Calculations - negative balance'!$B$3,'All Prices combined'!$G:$G,'Calculations - negative balance'!$E27,'All Prices combined'!$B:$B,'Calculations - negative balance'!$D27)</f>
        <v>55.19</v>
      </c>
      <c r="N27" s="2">
        <f>SUMIFS('All Prices combined'!AW:AW,'All Prices combined'!$D:$D,'Calculations - negative balance'!$B$3,'All Prices combined'!$G:$G,'Calculations - negative balance'!$E27,'All Prices combined'!$B:$B,'Calculations - negative balance'!$D27)</f>
        <v>56.57</v>
      </c>
      <c r="O27" s="2">
        <f>SUMIFS('All Prices combined'!AX:AX,'All Prices combined'!$D:$D,'Calculations - negative balance'!$B$3,'All Prices combined'!$G:$G,'Calculations - negative balance'!$E27,'All Prices combined'!$B:$B,'Calculations - negative balance'!$D27)</f>
        <v>61.47</v>
      </c>
      <c r="P27" s="2">
        <f>SUMIFS('All Prices combined'!AY:AY,'All Prices combined'!$D:$D,'Calculations - negative balance'!$B$3,'All Prices combined'!$G:$G,'Calculations - negative balance'!$E27,'All Prices combined'!$B:$B,'Calculations - negative balance'!$D27)</f>
        <v>63.32</v>
      </c>
      <c r="Q27" s="2">
        <f>SUMIFS('All Prices combined'!AZ:AZ,'All Prices combined'!$D:$D,'Calculations - negative balance'!$B$3,'All Prices combined'!$G:$G,'Calculations - negative balance'!$E27,'All Prices combined'!$B:$B,'Calculations - negative balance'!$D27)</f>
        <v>64.91</v>
      </c>
      <c r="R27" s="2">
        <f>SUMIFS('All Prices combined'!BA:BA,'All Prices combined'!$D:$D,'Calculations - negative balance'!$B$3,'All Prices combined'!$G:$G,'Calculations - negative balance'!$E27,'All Prices combined'!$B:$B,'Calculations - negative balance'!$D27)</f>
        <v>66.53</v>
      </c>
      <c r="S27" s="2">
        <f>SUMIFS('All Prices combined'!BB:BB,'All Prices combined'!$D:$D,'Calculations - negative balance'!$B$3,'All Prices combined'!$G:$G,'Calculations - negative balance'!$E27,'All Prices combined'!$B:$B,'Calculations - negative balance'!$D27)</f>
        <v>67.430000000000007</v>
      </c>
      <c r="T27" s="2">
        <f>SUMIFS('All Prices combined'!BC:BC,'All Prices combined'!$D:$D,'Calculations - negative balance'!$B$3,'All Prices combined'!$G:$G,'Calculations - negative balance'!$E27,'All Prices combined'!$B:$B,'Calculations - negative balance'!$D27)</f>
        <v>69.11</v>
      </c>
      <c r="U27" s="2">
        <f>SUMIFS('All Prices combined'!BD:BD,'All Prices combined'!$D:$D,'Calculations - negative balance'!$B$3,'All Prices combined'!$G:$G,'Calculations - negative balance'!$E27,'All Prices combined'!$B:$B,'Calculations - negative balance'!$D27)</f>
        <v>70.84</v>
      </c>
      <c r="V27" s="2">
        <f>SUMIFS('All Prices combined'!BE:BE,'All Prices combined'!$D:$D,'Calculations - negative balance'!$B$3,'All Prices combined'!$G:$G,'Calculations - negative balance'!$E27,'All Prices combined'!$B:$B,'Calculations - negative balance'!$D27)</f>
        <v>72.61</v>
      </c>
      <c r="W27" s="2">
        <f>SUMIFS('All Prices combined'!BF:BF,'All Prices combined'!$D:$D,'Calculations - negative balance'!$B$3,'All Prices combined'!$G:$G,'Calculations - negative balance'!$E27,'All Prices combined'!$B:$B,'Calculations - negative balance'!$D27)</f>
        <v>75.69</v>
      </c>
      <c r="X27" s="2">
        <f>SUMIFS('All Prices combined'!BG:BG,'All Prices combined'!$D:$D,'Calculations - negative balance'!$B$3,'All Prices combined'!$G:$G,'Calculations - negative balance'!$E27,'All Prices combined'!$B:$B,'Calculations - negative balance'!$D27)</f>
        <v>77.58</v>
      </c>
      <c r="Y27" s="2">
        <f>SUMIFS('All Prices combined'!BH:BH,'All Prices combined'!$D:$D,'Calculations - negative balance'!$B$3,'All Prices combined'!$G:$G,'Calculations - negative balance'!$E27,'All Prices combined'!$B:$B,'Calculations - negative balance'!$D27)</f>
        <v>79.52</v>
      </c>
      <c r="Z27" s="2">
        <f>SUMIFS('All Prices combined'!BI:BI,'All Prices combined'!$D:$D,'Calculations - negative balance'!$B$3,'All Prices combined'!$G:$G,'Calculations - negative balance'!$E27,'All Prices combined'!$B:$B,'Calculations - negative balance'!$D27)</f>
        <v>81.510000000000005</v>
      </c>
      <c r="AA27" s="2">
        <f>SUMIFS('All Prices combined'!BJ:BJ,'All Prices combined'!$D:$D,'Calculations - negative balance'!$B$3,'All Prices combined'!$G:$G,'Calculations - negative balance'!$E27,'All Prices combined'!$B:$B,'Calculations - negative balance'!$D27)</f>
        <v>83.69</v>
      </c>
      <c r="AB27" s="2">
        <f>SUMIFS('All Prices combined'!BK:BK,'All Prices combined'!$D:$D,'Calculations - negative balance'!$B$3,'All Prices combined'!$G:$G,'Calculations - negative balance'!$E27,'All Prices combined'!$B:$B,'Calculations - negative balance'!$D27)</f>
        <v>85.78</v>
      </c>
      <c r="AC27" s="2">
        <f>SUMIFS('All Prices combined'!BL:BL,'All Prices combined'!$D:$D,'Calculations - negative balance'!$B$3,'All Prices combined'!$G:$G,'Calculations - negative balance'!$E27,'All Prices combined'!$B:$B,'Calculations - negative balance'!$D27)</f>
        <v>87.93</v>
      </c>
      <c r="AD27" s="2">
        <f>SUMIFS('All Prices combined'!BM:BM,'All Prices combined'!$D:$D,'Calculations - negative balance'!$B$3,'All Prices combined'!$G:$G,'Calculations - negative balance'!$E27,'All Prices combined'!$B:$B,'Calculations - negative balance'!$D27)</f>
        <v>90.13</v>
      </c>
      <c r="AE27" s="2">
        <f>SUMIFS('All Prices combined'!BN:BN,'All Prices combined'!$D:$D,'Calculations - negative balance'!$B$3,'All Prices combined'!$G:$G,'Calculations - negative balance'!$E27,'All Prices combined'!$B:$B,'Calculations - negative balance'!$D27)</f>
        <v>92.13</v>
      </c>
      <c r="AF27" s="2">
        <f>SUMIFS('All Prices combined'!BO:BO,'All Prices combined'!$D:$D,'Calculations - negative balance'!$B$3,'All Prices combined'!$G:$G,'Calculations - negative balance'!$E27,'All Prices combined'!$B:$B,'Calculations - negative balance'!$D27)</f>
        <v>94.43</v>
      </c>
      <c r="AG27" s="2">
        <f>SUMIFS('All Prices combined'!BP:BP,'All Prices combined'!$D:$D,'Calculations - negative balance'!$B$3,'All Prices combined'!$G:$G,'Calculations - negative balance'!$E27,'All Prices combined'!$B:$B,'Calculations - negative balance'!$D27)</f>
        <v>96.8</v>
      </c>
      <c r="AH27" s="2"/>
      <c r="AI27" s="2">
        <f>SUMIFS('All Prices combined'!BQ:BQ,'All Prices combined'!$D:$D,'Calculations - negative balance'!$B$3,'All Prices combined'!$G:$G,'Calculations - negative balance'!$E27,'All Prices combined'!$B:$B,'Calculations - negative balance'!$D27)</f>
        <v>99.22</v>
      </c>
      <c r="AJ27" s="2">
        <f>SUMIFS('All Prices combined'!BR:BR,'All Prices combined'!$D:$D,'Calculations - negative balance'!$B$3,'All Prices combined'!$G:$G,'Calculations - negative balance'!$E27,'All Prices combined'!$B:$B,'Calculations - negative balance'!$D27)</f>
        <v>97.99</v>
      </c>
      <c r="AK27" s="2">
        <f>SUMIFS('All Prices combined'!BS:BS,'All Prices combined'!$D:$D,'Calculations - negative balance'!$B$3,'All Prices combined'!$G:$G,'Calculations - negative balance'!$E27,'All Prices combined'!$B:$B,'Calculations - negative balance'!$D27)</f>
        <v>100.44</v>
      </c>
      <c r="AL27" s="2">
        <f>SUMIFS('All Prices combined'!BT:BT,'All Prices combined'!$D:$D,'Calculations - negative balance'!$B$3,'All Prices combined'!$G:$G,'Calculations - negative balance'!$E27,'All Prices combined'!$B:$B,'Calculations - negative balance'!$D27)</f>
        <v>102.95</v>
      </c>
      <c r="AM27" s="2">
        <f>SUMIFS('All Prices combined'!BU:BU,'All Prices combined'!$D:$D,'Calculations - negative balance'!$B$3,'All Prices combined'!$G:$G,'Calculations - negative balance'!$E27,'All Prices combined'!$B:$B,'Calculations - negative balance'!$D27)</f>
        <v>105.52</v>
      </c>
    </row>
    <row r="28" spans="3:39" x14ac:dyDescent="0.25">
      <c r="C28" t="s">
        <v>46</v>
      </c>
      <c r="D28" t="s">
        <v>44</v>
      </c>
      <c r="E28" t="s">
        <v>40</v>
      </c>
      <c r="F28" t="s">
        <v>41</v>
      </c>
      <c r="G28" s="2"/>
      <c r="H28" s="2"/>
      <c r="I28" s="2">
        <f>SUMIFS('All Prices combined'!AR:AR,'All Prices combined'!$D:$D,'Calculations - negative balance'!$B$3,'All Prices combined'!$G:$G,'Calculations - negative balance'!$E28,'All Prices combined'!$B:$B,'Calculations - negative balance'!$D28)</f>
        <v>30.06</v>
      </c>
      <c r="J28" s="2">
        <f>SUMIFS('All Prices combined'!AS:AS,'All Prices combined'!$D:$D,'Calculations - negative balance'!$B$3,'All Prices combined'!$G:$G,'Calculations - negative balance'!$E28,'All Prices combined'!$B:$B,'Calculations - negative balance'!$D28)</f>
        <v>33.770000000000003</v>
      </c>
      <c r="K28" s="2">
        <f>SUMIFS('All Prices combined'!AT:AT,'All Prices combined'!$D:$D,'Calculations - negative balance'!$B$3,'All Prices combined'!$G:$G,'Calculations - negative balance'!$E28,'All Prices combined'!$B:$B,'Calculations - negative balance'!$D28)</f>
        <v>34.869999999999997</v>
      </c>
      <c r="L28" s="2">
        <f>SUMIFS('All Prices combined'!AU:AU,'All Prices combined'!$D:$D,'Calculations - negative balance'!$B$3,'All Prices combined'!$G:$G,'Calculations - negative balance'!$E28,'All Prices combined'!$B:$B,'Calculations - negative balance'!$D28)</f>
        <v>39.08</v>
      </c>
      <c r="M28" s="2">
        <f>SUMIFS('All Prices combined'!AV:AV,'All Prices combined'!$D:$D,'Calculations - negative balance'!$B$3,'All Prices combined'!$G:$G,'Calculations - negative balance'!$E28,'All Prices combined'!$B:$B,'Calculations - negative balance'!$D28)</f>
        <v>42.01</v>
      </c>
      <c r="N28" s="2">
        <f>SUMIFS('All Prices combined'!AW:AW,'All Prices combined'!$D:$D,'Calculations - negative balance'!$B$3,'All Prices combined'!$G:$G,'Calculations - negative balance'!$E28,'All Prices combined'!$B:$B,'Calculations - negative balance'!$D28)</f>
        <v>43.06</v>
      </c>
      <c r="O28" s="2">
        <f>SUMIFS('All Prices combined'!AX:AX,'All Prices combined'!$D:$D,'Calculations - negative balance'!$B$3,'All Prices combined'!$G:$G,'Calculations - negative balance'!$E28,'All Prices combined'!$B:$B,'Calculations - negative balance'!$D28)</f>
        <v>44.3</v>
      </c>
      <c r="P28" s="2">
        <f>SUMIFS('All Prices combined'!AY:AY,'All Prices combined'!$D:$D,'Calculations - negative balance'!$B$3,'All Prices combined'!$G:$G,'Calculations - negative balance'!$E28,'All Prices combined'!$B:$B,'Calculations - negative balance'!$D28)</f>
        <v>45.37</v>
      </c>
      <c r="Q28" s="2">
        <f>SUMIFS('All Prices combined'!AZ:AZ,'All Prices combined'!$D:$D,'Calculations - negative balance'!$B$3,'All Prices combined'!$G:$G,'Calculations - negative balance'!$E28,'All Prices combined'!$B:$B,'Calculations - negative balance'!$D28)</f>
        <v>46.5</v>
      </c>
      <c r="R28" s="2">
        <f>SUMIFS('All Prices combined'!BA:BA,'All Prices combined'!$D:$D,'Calculations - negative balance'!$B$3,'All Prices combined'!$G:$G,'Calculations - negative balance'!$E28,'All Prices combined'!$B:$B,'Calculations - negative balance'!$D28)</f>
        <v>47.67</v>
      </c>
      <c r="S28" s="2">
        <f>SUMIFS('All Prices combined'!BB:BB,'All Prices combined'!$D:$D,'Calculations - negative balance'!$B$3,'All Prices combined'!$G:$G,'Calculations - negative balance'!$E28,'All Prices combined'!$B:$B,'Calculations - negative balance'!$D28)</f>
        <v>48.45</v>
      </c>
      <c r="T28" s="2">
        <f>SUMIFS('All Prices combined'!BC:BC,'All Prices combined'!$D:$D,'Calculations - negative balance'!$B$3,'All Prices combined'!$G:$G,'Calculations - negative balance'!$E28,'All Prices combined'!$B:$B,'Calculations - negative balance'!$D28)</f>
        <v>49.66</v>
      </c>
      <c r="U28" s="2">
        <f>SUMIFS('All Prices combined'!BD:BD,'All Prices combined'!$D:$D,'Calculations - negative balance'!$B$3,'All Prices combined'!$G:$G,'Calculations - negative balance'!$E28,'All Prices combined'!$B:$B,'Calculations - negative balance'!$D28)</f>
        <v>50.9</v>
      </c>
      <c r="V28" s="2">
        <f>SUMIFS('All Prices combined'!BE:BE,'All Prices combined'!$D:$D,'Calculations - negative balance'!$B$3,'All Prices combined'!$G:$G,'Calculations - negative balance'!$E28,'All Prices combined'!$B:$B,'Calculations - negative balance'!$D28)</f>
        <v>52.18</v>
      </c>
      <c r="W28" s="2">
        <f>SUMIFS('All Prices combined'!BF:BF,'All Prices combined'!$D:$D,'Calculations - negative balance'!$B$3,'All Prices combined'!$G:$G,'Calculations - negative balance'!$E28,'All Prices combined'!$B:$B,'Calculations - negative balance'!$D28)</f>
        <v>53.33</v>
      </c>
      <c r="X28" s="2">
        <f>SUMIFS('All Prices combined'!BG:BG,'All Prices combined'!$D:$D,'Calculations - negative balance'!$B$3,'All Prices combined'!$G:$G,'Calculations - negative balance'!$E28,'All Prices combined'!$B:$B,'Calculations - negative balance'!$D28)</f>
        <v>54.67</v>
      </c>
      <c r="Y28" s="2">
        <f>SUMIFS('All Prices combined'!BH:BH,'All Prices combined'!$D:$D,'Calculations - negative balance'!$B$3,'All Prices combined'!$G:$G,'Calculations - negative balance'!$E28,'All Prices combined'!$B:$B,'Calculations - negative balance'!$D28)</f>
        <v>56.03</v>
      </c>
      <c r="Z28" s="2">
        <f>SUMIFS('All Prices combined'!BI:BI,'All Prices combined'!$D:$D,'Calculations - negative balance'!$B$3,'All Prices combined'!$G:$G,'Calculations - negative balance'!$E28,'All Prices combined'!$B:$B,'Calculations - negative balance'!$D28)</f>
        <v>57.44</v>
      </c>
      <c r="AA28" s="2">
        <f>SUMIFS('All Prices combined'!BJ:BJ,'All Prices combined'!$D:$D,'Calculations - negative balance'!$B$3,'All Prices combined'!$G:$G,'Calculations - negative balance'!$E28,'All Prices combined'!$B:$B,'Calculations - negative balance'!$D28)</f>
        <v>58.71</v>
      </c>
      <c r="AB28" s="2">
        <f>SUMIFS('All Prices combined'!BK:BK,'All Prices combined'!$D:$D,'Calculations - negative balance'!$B$3,'All Prices combined'!$G:$G,'Calculations - negative balance'!$E28,'All Prices combined'!$B:$B,'Calculations - negative balance'!$D28)</f>
        <v>60.18</v>
      </c>
      <c r="AC28" s="2">
        <f>SUMIFS('All Prices combined'!BL:BL,'All Prices combined'!$D:$D,'Calculations - negative balance'!$B$3,'All Prices combined'!$G:$G,'Calculations - negative balance'!$E28,'All Prices combined'!$B:$B,'Calculations - negative balance'!$D28)</f>
        <v>61.68</v>
      </c>
      <c r="AD28" s="2">
        <f>SUMIFS('All Prices combined'!BM:BM,'All Prices combined'!$D:$D,'Calculations - negative balance'!$B$3,'All Prices combined'!$G:$G,'Calculations - negative balance'!$E28,'All Prices combined'!$B:$B,'Calculations - negative balance'!$D28)</f>
        <v>63.22</v>
      </c>
      <c r="AE28" s="2">
        <f>SUMIFS('All Prices combined'!BN:BN,'All Prices combined'!$D:$D,'Calculations - negative balance'!$B$3,'All Prices combined'!$G:$G,'Calculations - negative balance'!$E28,'All Prices combined'!$B:$B,'Calculations - negative balance'!$D28)</f>
        <v>64.62</v>
      </c>
      <c r="AF28" s="2">
        <f>SUMIFS('All Prices combined'!BO:BO,'All Prices combined'!$D:$D,'Calculations - negative balance'!$B$3,'All Prices combined'!$G:$G,'Calculations - negative balance'!$E28,'All Prices combined'!$B:$B,'Calculations - negative balance'!$D28)</f>
        <v>66.239999999999995</v>
      </c>
      <c r="AG28" s="2">
        <f>SUMIFS('All Prices combined'!BP:BP,'All Prices combined'!$D:$D,'Calculations - negative balance'!$B$3,'All Prices combined'!$G:$G,'Calculations - negative balance'!$E28,'All Prices combined'!$B:$B,'Calculations - negative balance'!$D28)</f>
        <v>67.900000000000006</v>
      </c>
      <c r="AH28" s="2"/>
      <c r="AI28" s="2">
        <f>SUMIFS('All Prices combined'!BQ:BQ,'All Prices combined'!$D:$D,'Calculations - negative balance'!$B$3,'All Prices combined'!$G:$G,'Calculations - negative balance'!$E28,'All Prices combined'!$B:$B,'Calculations - negative balance'!$D28)</f>
        <v>69.59</v>
      </c>
      <c r="AJ28" s="2">
        <f>SUMIFS('All Prices combined'!BR:BR,'All Prices combined'!$D:$D,'Calculations - negative balance'!$B$3,'All Prices combined'!$G:$G,'Calculations - negative balance'!$E28,'All Prices combined'!$B:$B,'Calculations - negative balance'!$D28)</f>
        <v>71.14</v>
      </c>
      <c r="AK28" s="2">
        <f>SUMIFS('All Prices combined'!BS:BS,'All Prices combined'!$D:$D,'Calculations - negative balance'!$B$3,'All Prices combined'!$G:$G,'Calculations - negative balance'!$E28,'All Prices combined'!$B:$B,'Calculations - negative balance'!$D28)</f>
        <v>72.91</v>
      </c>
      <c r="AL28" s="2">
        <f>SUMIFS('All Prices combined'!BT:BT,'All Prices combined'!$D:$D,'Calculations - negative balance'!$B$3,'All Prices combined'!$G:$G,'Calculations - negative balance'!$E28,'All Prices combined'!$B:$B,'Calculations - negative balance'!$D28)</f>
        <v>74.739999999999995</v>
      </c>
      <c r="AM28" s="2">
        <f>SUMIFS('All Prices combined'!BU:BU,'All Prices combined'!$D:$D,'Calculations - negative balance'!$B$3,'All Prices combined'!$G:$G,'Calculations - negative balance'!$E28,'All Prices combined'!$B:$B,'Calculations - negative balance'!$D28)</f>
        <v>76.61</v>
      </c>
    </row>
    <row r="29" spans="3:39" x14ac:dyDescent="0.25">
      <c r="C29" t="s">
        <v>46</v>
      </c>
      <c r="D29" t="s">
        <v>44</v>
      </c>
      <c r="E29" t="s">
        <v>42</v>
      </c>
      <c r="F29" t="s">
        <v>39</v>
      </c>
      <c r="G29" s="2"/>
      <c r="H29" s="2"/>
      <c r="I29" s="2">
        <f>SUMIFS('All Prices combined'!AR:AR,'All Prices combined'!$D:$D,'Calculations - negative balance'!$B$3,'All Prices combined'!$G:$G,'Calculations - negative balance'!$E29,'All Prices combined'!$B:$B,'Calculations - negative balance'!$D29)</f>
        <v>0</v>
      </c>
      <c r="J29" s="2">
        <f>SUMIFS('All Prices combined'!AS:AS,'All Prices combined'!$D:$D,'Calculations - negative balance'!$B$3,'All Prices combined'!$G:$G,'Calculations - negative balance'!$E29,'All Prices combined'!$B:$B,'Calculations - negative balance'!$D29)</f>
        <v>0</v>
      </c>
      <c r="K29" s="2">
        <f>SUMIFS('All Prices combined'!AT:AT,'All Prices combined'!$D:$D,'Calculations - negative balance'!$B$3,'All Prices combined'!$G:$G,'Calculations - negative balance'!$E29,'All Prices combined'!$B:$B,'Calculations - negative balance'!$D29)</f>
        <v>0</v>
      </c>
      <c r="L29" s="2">
        <f>SUMIFS('All Prices combined'!AU:AU,'All Prices combined'!$D:$D,'Calculations - negative balance'!$B$3,'All Prices combined'!$G:$G,'Calculations - negative balance'!$E29,'All Prices combined'!$B:$B,'Calculations - negative balance'!$D29)</f>
        <v>0</v>
      </c>
      <c r="M29" s="2">
        <f>SUMIFS('All Prices combined'!AV:AV,'All Prices combined'!$D:$D,'Calculations - negative balance'!$B$3,'All Prices combined'!$G:$G,'Calculations - negative balance'!$E29,'All Prices combined'!$B:$B,'Calculations - negative balance'!$D29)</f>
        <v>0</v>
      </c>
      <c r="N29" s="2">
        <f>SUMIFS('All Prices combined'!AW:AW,'All Prices combined'!$D:$D,'Calculations - negative balance'!$B$3,'All Prices combined'!$G:$G,'Calculations - negative balance'!$E29,'All Prices combined'!$B:$B,'Calculations - negative balance'!$D29)</f>
        <v>0</v>
      </c>
      <c r="O29" s="2">
        <f>SUMIFS('All Prices combined'!AX:AX,'All Prices combined'!$D:$D,'Calculations - negative balance'!$B$3,'All Prices combined'!$G:$G,'Calculations - negative balance'!$E29,'All Prices combined'!$B:$B,'Calculations - negative balance'!$D29)</f>
        <v>0</v>
      </c>
      <c r="P29" s="2">
        <f>SUMIFS('All Prices combined'!AY:AY,'All Prices combined'!$D:$D,'Calculations - negative balance'!$B$3,'All Prices combined'!$G:$G,'Calculations - negative balance'!$E29,'All Prices combined'!$B:$B,'Calculations - negative balance'!$D29)</f>
        <v>0</v>
      </c>
      <c r="Q29" s="2">
        <f>SUMIFS('All Prices combined'!AZ:AZ,'All Prices combined'!$D:$D,'Calculations - negative balance'!$B$3,'All Prices combined'!$G:$G,'Calculations - negative balance'!$E29,'All Prices combined'!$B:$B,'Calculations - negative balance'!$D29)</f>
        <v>0</v>
      </c>
      <c r="R29" s="2">
        <f>SUMIFS('All Prices combined'!BA:BA,'All Prices combined'!$D:$D,'Calculations - negative balance'!$B$3,'All Prices combined'!$G:$G,'Calculations - negative balance'!$E29,'All Prices combined'!$B:$B,'Calculations - negative balance'!$D29)</f>
        <v>0</v>
      </c>
      <c r="S29" s="2">
        <f>SUMIFS('All Prices combined'!BB:BB,'All Prices combined'!$D:$D,'Calculations - negative balance'!$B$3,'All Prices combined'!$G:$G,'Calculations - negative balance'!$E29,'All Prices combined'!$B:$B,'Calculations - negative balance'!$D29)</f>
        <v>0</v>
      </c>
      <c r="T29" s="2">
        <f>SUMIFS('All Prices combined'!BC:BC,'All Prices combined'!$D:$D,'Calculations - negative balance'!$B$3,'All Prices combined'!$G:$G,'Calculations - negative balance'!$E29,'All Prices combined'!$B:$B,'Calculations - negative balance'!$D29)</f>
        <v>0</v>
      </c>
      <c r="U29" s="2">
        <f>SUMIFS('All Prices combined'!BD:BD,'All Prices combined'!$D:$D,'Calculations - negative balance'!$B$3,'All Prices combined'!$G:$G,'Calculations - negative balance'!$E29,'All Prices combined'!$B:$B,'Calculations - negative balance'!$D29)</f>
        <v>0</v>
      </c>
      <c r="V29" s="2">
        <f>SUMIFS('All Prices combined'!BE:BE,'All Prices combined'!$D:$D,'Calculations - negative balance'!$B$3,'All Prices combined'!$G:$G,'Calculations - negative balance'!$E29,'All Prices combined'!$B:$B,'Calculations - negative balance'!$D29)</f>
        <v>0</v>
      </c>
      <c r="W29" s="2">
        <f>SUMIFS('All Prices combined'!BF:BF,'All Prices combined'!$D:$D,'Calculations - negative balance'!$B$3,'All Prices combined'!$G:$G,'Calculations - negative balance'!$E29,'All Prices combined'!$B:$B,'Calculations - negative balance'!$D29)</f>
        <v>0</v>
      </c>
      <c r="X29" s="2">
        <f>SUMIFS('All Prices combined'!BG:BG,'All Prices combined'!$D:$D,'Calculations - negative balance'!$B$3,'All Prices combined'!$G:$G,'Calculations - negative balance'!$E29,'All Prices combined'!$B:$B,'Calculations - negative balance'!$D29)</f>
        <v>0</v>
      </c>
      <c r="Y29" s="2">
        <f>SUMIFS('All Prices combined'!BH:BH,'All Prices combined'!$D:$D,'Calculations - negative balance'!$B$3,'All Prices combined'!$G:$G,'Calculations - negative balance'!$E29,'All Prices combined'!$B:$B,'Calculations - negative balance'!$D29)</f>
        <v>0</v>
      </c>
      <c r="Z29" s="2">
        <f>SUMIFS('All Prices combined'!BI:BI,'All Prices combined'!$D:$D,'Calculations - negative balance'!$B$3,'All Prices combined'!$G:$G,'Calculations - negative balance'!$E29,'All Prices combined'!$B:$B,'Calculations - negative balance'!$D29)</f>
        <v>0</v>
      </c>
      <c r="AA29" s="2">
        <f>SUMIFS('All Prices combined'!BJ:BJ,'All Prices combined'!$D:$D,'Calculations - negative balance'!$B$3,'All Prices combined'!$G:$G,'Calculations - negative balance'!$E29,'All Prices combined'!$B:$B,'Calculations - negative balance'!$D29)</f>
        <v>0</v>
      </c>
      <c r="AB29" s="2">
        <f>SUMIFS('All Prices combined'!BK:BK,'All Prices combined'!$D:$D,'Calculations - negative balance'!$B$3,'All Prices combined'!$G:$G,'Calculations - negative balance'!$E29,'All Prices combined'!$B:$B,'Calculations - negative balance'!$D29)</f>
        <v>0</v>
      </c>
      <c r="AC29" s="2">
        <f>SUMIFS('All Prices combined'!BL:BL,'All Prices combined'!$D:$D,'Calculations - negative balance'!$B$3,'All Prices combined'!$G:$G,'Calculations - negative balance'!$E29,'All Prices combined'!$B:$B,'Calculations - negative balance'!$D29)</f>
        <v>0</v>
      </c>
      <c r="AD29" s="2">
        <f>SUMIFS('All Prices combined'!BM:BM,'All Prices combined'!$D:$D,'Calculations - negative balance'!$B$3,'All Prices combined'!$G:$G,'Calculations - negative balance'!$E29,'All Prices combined'!$B:$B,'Calculations - negative balance'!$D29)</f>
        <v>0</v>
      </c>
      <c r="AE29" s="2">
        <f>SUMIFS('All Prices combined'!BN:BN,'All Prices combined'!$D:$D,'Calculations - negative balance'!$B$3,'All Prices combined'!$G:$G,'Calculations - negative balance'!$E29,'All Prices combined'!$B:$B,'Calculations - negative balance'!$D29)</f>
        <v>0</v>
      </c>
      <c r="AF29" s="2">
        <f>SUMIFS('All Prices combined'!BO:BO,'All Prices combined'!$D:$D,'Calculations - negative balance'!$B$3,'All Prices combined'!$G:$G,'Calculations - negative balance'!$E29,'All Prices combined'!$B:$B,'Calculations - negative balance'!$D29)</f>
        <v>0</v>
      </c>
      <c r="AG29" s="2">
        <f>SUMIFS('All Prices combined'!BP:BP,'All Prices combined'!$D:$D,'Calculations - negative balance'!$B$3,'All Prices combined'!$G:$G,'Calculations - negative balance'!$E29,'All Prices combined'!$B:$B,'Calculations - negative balance'!$D29)</f>
        <v>0</v>
      </c>
      <c r="AH29" s="2"/>
      <c r="AI29" s="2">
        <f>SUMIFS('All Prices combined'!BQ:BQ,'All Prices combined'!$D:$D,'Calculations - negative balance'!$B$3,'All Prices combined'!$G:$G,'Calculations - negative balance'!$E29,'All Prices combined'!$B:$B,'Calculations - negative balance'!$D29)</f>
        <v>0</v>
      </c>
      <c r="AJ29" s="2">
        <f>SUMIFS('All Prices combined'!BR:BR,'All Prices combined'!$D:$D,'Calculations - negative balance'!$B$3,'All Prices combined'!$G:$G,'Calculations - negative balance'!$E29,'All Prices combined'!$B:$B,'Calculations - negative balance'!$D29)</f>
        <v>0</v>
      </c>
      <c r="AK29" s="2">
        <f>SUMIFS('All Prices combined'!BS:BS,'All Prices combined'!$D:$D,'Calculations - negative balance'!$B$3,'All Prices combined'!$G:$G,'Calculations - negative balance'!$E29,'All Prices combined'!$B:$B,'Calculations - negative balance'!$D29)</f>
        <v>0</v>
      </c>
      <c r="AL29" s="2">
        <f>SUMIFS('All Prices combined'!BT:BT,'All Prices combined'!$D:$D,'Calculations - negative balance'!$B$3,'All Prices combined'!$G:$G,'Calculations - negative balance'!$E29,'All Prices combined'!$B:$B,'Calculations - negative balance'!$D29)</f>
        <v>0</v>
      </c>
      <c r="AM29" s="2">
        <f>SUMIFS('All Prices combined'!BU:BU,'All Prices combined'!$D:$D,'Calculations - negative balance'!$B$3,'All Prices combined'!$G:$G,'Calculations - negative balance'!$E29,'All Prices combined'!$B:$B,'Calculations - negative balance'!$D29)</f>
        <v>0</v>
      </c>
    </row>
    <row r="30" spans="3:39" x14ac:dyDescent="0.25">
      <c r="C30" t="s">
        <v>46</v>
      </c>
      <c r="D30" t="s">
        <v>44</v>
      </c>
      <c r="E30" t="s">
        <v>43</v>
      </c>
      <c r="F30" t="s">
        <v>41</v>
      </c>
      <c r="G30" s="2"/>
      <c r="H30" s="2"/>
      <c r="I30" s="2">
        <f>SUMIFS('All Prices combined'!AR:AR,'All Prices combined'!$D:$D,'Calculations - negative balance'!$B$3,'All Prices combined'!$G:$G,'Calculations - negative balance'!$E30,'All Prices combined'!$B:$B,'Calculations - negative balance'!$D30)</f>
        <v>0</v>
      </c>
      <c r="J30" s="2">
        <f>SUMIFS('All Prices combined'!AS:AS,'All Prices combined'!$D:$D,'Calculations - negative balance'!$B$3,'All Prices combined'!$G:$G,'Calculations - negative balance'!$E30,'All Prices combined'!$B:$B,'Calculations - negative balance'!$D30)</f>
        <v>0</v>
      </c>
      <c r="K30" s="2">
        <f>SUMIFS('All Prices combined'!AT:AT,'All Prices combined'!$D:$D,'Calculations - negative balance'!$B$3,'All Prices combined'!$G:$G,'Calculations - negative balance'!$E30,'All Prices combined'!$B:$B,'Calculations - negative balance'!$D30)</f>
        <v>0</v>
      </c>
      <c r="L30" s="2">
        <f>SUMIFS('All Prices combined'!AU:AU,'All Prices combined'!$D:$D,'Calculations - negative balance'!$B$3,'All Prices combined'!$G:$G,'Calculations - negative balance'!$E30,'All Prices combined'!$B:$B,'Calculations - negative balance'!$D30)</f>
        <v>0</v>
      </c>
      <c r="M30" s="2">
        <f>SUMIFS('All Prices combined'!AV:AV,'All Prices combined'!$D:$D,'Calculations - negative balance'!$B$3,'All Prices combined'!$G:$G,'Calculations - negative balance'!$E30,'All Prices combined'!$B:$B,'Calculations - negative balance'!$D30)</f>
        <v>0</v>
      </c>
      <c r="N30" s="2">
        <f>SUMIFS('All Prices combined'!AW:AW,'All Prices combined'!$D:$D,'Calculations - negative balance'!$B$3,'All Prices combined'!$G:$G,'Calculations - negative balance'!$E30,'All Prices combined'!$B:$B,'Calculations - negative balance'!$D30)</f>
        <v>0</v>
      </c>
      <c r="O30" s="2">
        <f>SUMIFS('All Prices combined'!AX:AX,'All Prices combined'!$D:$D,'Calculations - negative balance'!$B$3,'All Prices combined'!$G:$G,'Calculations - negative balance'!$E30,'All Prices combined'!$B:$B,'Calculations - negative balance'!$D30)</f>
        <v>0</v>
      </c>
      <c r="P30" s="2">
        <f>SUMIFS('All Prices combined'!AY:AY,'All Prices combined'!$D:$D,'Calculations - negative balance'!$B$3,'All Prices combined'!$G:$G,'Calculations - negative balance'!$E30,'All Prices combined'!$B:$B,'Calculations - negative balance'!$D30)</f>
        <v>0</v>
      </c>
      <c r="Q30" s="2">
        <f>SUMIFS('All Prices combined'!AZ:AZ,'All Prices combined'!$D:$D,'Calculations - negative balance'!$B$3,'All Prices combined'!$G:$G,'Calculations - negative balance'!$E30,'All Prices combined'!$B:$B,'Calculations - negative balance'!$D30)</f>
        <v>0</v>
      </c>
      <c r="R30" s="2">
        <f>SUMIFS('All Prices combined'!BA:BA,'All Prices combined'!$D:$D,'Calculations - negative balance'!$B$3,'All Prices combined'!$G:$G,'Calculations - negative balance'!$E30,'All Prices combined'!$B:$B,'Calculations - negative balance'!$D30)</f>
        <v>0</v>
      </c>
      <c r="S30" s="2">
        <f>SUMIFS('All Prices combined'!BB:BB,'All Prices combined'!$D:$D,'Calculations - negative balance'!$B$3,'All Prices combined'!$G:$G,'Calculations - negative balance'!$E30,'All Prices combined'!$B:$B,'Calculations - negative balance'!$D30)</f>
        <v>0</v>
      </c>
      <c r="T30" s="2">
        <f>SUMIFS('All Prices combined'!BC:BC,'All Prices combined'!$D:$D,'Calculations - negative balance'!$B$3,'All Prices combined'!$G:$G,'Calculations - negative balance'!$E30,'All Prices combined'!$B:$B,'Calculations - negative balance'!$D30)</f>
        <v>0</v>
      </c>
      <c r="U30" s="2">
        <f>SUMIFS('All Prices combined'!BD:BD,'All Prices combined'!$D:$D,'Calculations - negative balance'!$B$3,'All Prices combined'!$G:$G,'Calculations - negative balance'!$E30,'All Prices combined'!$B:$B,'Calculations - negative balance'!$D30)</f>
        <v>0</v>
      </c>
      <c r="V30" s="2">
        <f>SUMIFS('All Prices combined'!BE:BE,'All Prices combined'!$D:$D,'Calculations - negative balance'!$B$3,'All Prices combined'!$G:$G,'Calculations - negative balance'!$E30,'All Prices combined'!$B:$B,'Calculations - negative balance'!$D30)</f>
        <v>0</v>
      </c>
      <c r="W30" s="2">
        <f>SUMIFS('All Prices combined'!BF:BF,'All Prices combined'!$D:$D,'Calculations - negative balance'!$B$3,'All Prices combined'!$G:$G,'Calculations - negative balance'!$E30,'All Prices combined'!$B:$B,'Calculations - negative balance'!$D30)</f>
        <v>0</v>
      </c>
      <c r="X30" s="2">
        <f>SUMIFS('All Prices combined'!BG:BG,'All Prices combined'!$D:$D,'Calculations - negative balance'!$B$3,'All Prices combined'!$G:$G,'Calculations - negative balance'!$E30,'All Prices combined'!$B:$B,'Calculations - negative balance'!$D30)</f>
        <v>0</v>
      </c>
      <c r="Y30" s="2">
        <f>SUMIFS('All Prices combined'!BH:BH,'All Prices combined'!$D:$D,'Calculations - negative balance'!$B$3,'All Prices combined'!$G:$G,'Calculations - negative balance'!$E30,'All Prices combined'!$B:$B,'Calculations - negative balance'!$D30)</f>
        <v>0</v>
      </c>
      <c r="Z30" s="2">
        <f>SUMIFS('All Prices combined'!BI:BI,'All Prices combined'!$D:$D,'Calculations - negative balance'!$B$3,'All Prices combined'!$G:$G,'Calculations - negative balance'!$E30,'All Prices combined'!$B:$B,'Calculations - negative balance'!$D30)</f>
        <v>0</v>
      </c>
      <c r="AA30" s="2">
        <f>SUMIFS('All Prices combined'!BJ:BJ,'All Prices combined'!$D:$D,'Calculations - negative balance'!$B$3,'All Prices combined'!$G:$G,'Calculations - negative balance'!$E30,'All Prices combined'!$B:$B,'Calculations - negative balance'!$D30)</f>
        <v>0</v>
      </c>
      <c r="AB30" s="2">
        <f>SUMIFS('All Prices combined'!BK:BK,'All Prices combined'!$D:$D,'Calculations - negative balance'!$B$3,'All Prices combined'!$G:$G,'Calculations - negative balance'!$E30,'All Prices combined'!$B:$B,'Calculations - negative balance'!$D30)</f>
        <v>0</v>
      </c>
      <c r="AC30" s="2">
        <f>SUMIFS('All Prices combined'!BL:BL,'All Prices combined'!$D:$D,'Calculations - negative balance'!$B$3,'All Prices combined'!$G:$G,'Calculations - negative balance'!$E30,'All Prices combined'!$B:$B,'Calculations - negative balance'!$D30)</f>
        <v>0</v>
      </c>
      <c r="AD30" s="2">
        <f>SUMIFS('All Prices combined'!BM:BM,'All Prices combined'!$D:$D,'Calculations - negative balance'!$B$3,'All Prices combined'!$G:$G,'Calculations - negative balance'!$E30,'All Prices combined'!$B:$B,'Calculations - negative balance'!$D30)</f>
        <v>0</v>
      </c>
      <c r="AE30" s="2">
        <f>SUMIFS('All Prices combined'!BN:BN,'All Prices combined'!$D:$D,'Calculations - negative balance'!$B$3,'All Prices combined'!$G:$G,'Calculations - negative balance'!$E30,'All Prices combined'!$B:$B,'Calculations - negative balance'!$D30)</f>
        <v>0</v>
      </c>
      <c r="AF30" s="2">
        <f>SUMIFS('All Prices combined'!BO:BO,'All Prices combined'!$D:$D,'Calculations - negative balance'!$B$3,'All Prices combined'!$G:$G,'Calculations - negative balance'!$E30,'All Prices combined'!$B:$B,'Calculations - negative balance'!$D30)</f>
        <v>0</v>
      </c>
      <c r="AG30" s="2">
        <f>SUMIFS('All Prices combined'!BP:BP,'All Prices combined'!$D:$D,'Calculations - negative balance'!$B$3,'All Prices combined'!$G:$G,'Calculations - negative balance'!$E30,'All Prices combined'!$B:$B,'Calculations - negative balance'!$D30)</f>
        <v>0</v>
      </c>
      <c r="AH30" s="2"/>
      <c r="AI30" s="2">
        <f>SUMIFS('All Prices combined'!BQ:BQ,'All Prices combined'!$D:$D,'Calculations - negative balance'!$B$3,'All Prices combined'!$G:$G,'Calculations - negative balance'!$E30,'All Prices combined'!$B:$B,'Calculations - negative balance'!$D30)</f>
        <v>0</v>
      </c>
      <c r="AJ30" s="2">
        <f>SUMIFS('All Prices combined'!BR:BR,'All Prices combined'!$D:$D,'Calculations - negative balance'!$B$3,'All Prices combined'!$G:$G,'Calculations - negative balance'!$E30,'All Prices combined'!$B:$B,'Calculations - negative balance'!$D30)</f>
        <v>0</v>
      </c>
      <c r="AK30" s="2">
        <f>SUMIFS('All Prices combined'!BS:BS,'All Prices combined'!$D:$D,'Calculations - negative balance'!$B$3,'All Prices combined'!$G:$G,'Calculations - negative balance'!$E30,'All Prices combined'!$B:$B,'Calculations - negative balance'!$D30)</f>
        <v>0</v>
      </c>
      <c r="AL30" s="2">
        <f>SUMIFS('All Prices combined'!BT:BT,'All Prices combined'!$D:$D,'Calculations - negative balance'!$B$3,'All Prices combined'!$G:$G,'Calculations - negative balance'!$E30,'All Prices combined'!$B:$B,'Calculations - negative balance'!$D30)</f>
        <v>0</v>
      </c>
      <c r="AM30" s="2">
        <f>SUMIFS('All Prices combined'!BU:BU,'All Prices combined'!$D:$D,'Calculations - negative balance'!$B$3,'All Prices combined'!$G:$G,'Calculations - negative balance'!$E30,'All Prices combined'!$B:$B,'Calculations - negative balance'!$D30)</f>
        <v>0</v>
      </c>
    </row>
    <row r="32" spans="3:39" x14ac:dyDescent="0.25">
      <c r="C32" t="s">
        <v>46</v>
      </c>
      <c r="D32" t="s">
        <v>45</v>
      </c>
      <c r="E32" t="s">
        <v>38</v>
      </c>
      <c r="F32" t="s">
        <v>39</v>
      </c>
      <c r="G32" s="2"/>
      <c r="H32" s="2"/>
      <c r="I32" s="2">
        <f>SUMIFS('All Prices combined'!AR:AR,'All Prices combined'!$D:$D,'Calculations - negative balance'!$B$3,'All Prices combined'!$G:$G,'Calculations - negative balance'!$E32,'All Prices combined'!$B:$B,'Calculations - negative balance'!$D32)</f>
        <v>45.3</v>
      </c>
      <c r="J32" s="2">
        <f>SUMIFS('All Prices combined'!AS:AS,'All Prices combined'!$D:$D,'Calculations - negative balance'!$B$3,'All Prices combined'!$G:$G,'Calculations - negative balance'!$E32,'All Prices combined'!$B:$B,'Calculations - negative balance'!$D32)</f>
        <v>46.6</v>
      </c>
      <c r="K32" s="2">
        <f>SUMIFS('All Prices combined'!AT:AT,'All Prices combined'!$D:$D,'Calculations - negative balance'!$B$3,'All Prices combined'!$G:$G,'Calculations - negative balance'!$E32,'All Prices combined'!$B:$B,'Calculations - negative balance'!$D32)</f>
        <v>50.86</v>
      </c>
      <c r="L32" s="2">
        <f>SUMIFS('All Prices combined'!AU:AU,'All Prices combined'!$D:$D,'Calculations - negative balance'!$B$3,'All Prices combined'!$G:$G,'Calculations - negative balance'!$E32,'All Prices combined'!$B:$B,'Calculations - negative balance'!$D32)</f>
        <v>52.23</v>
      </c>
      <c r="M32" s="2">
        <f>SUMIFS('All Prices combined'!AV:AV,'All Prices combined'!$D:$D,'Calculations - negative balance'!$B$3,'All Prices combined'!$G:$G,'Calculations - negative balance'!$E32,'All Prices combined'!$B:$B,'Calculations - negative balance'!$D32)</f>
        <v>53.54</v>
      </c>
      <c r="N32" s="2">
        <f>SUMIFS('All Prices combined'!AW:AW,'All Prices combined'!$D:$D,'Calculations - negative balance'!$B$3,'All Prices combined'!$G:$G,'Calculations - negative balance'!$E32,'All Prices combined'!$B:$B,'Calculations - negative balance'!$D32)</f>
        <v>54.87</v>
      </c>
      <c r="O32" s="2">
        <f>SUMIFS('All Prices combined'!AX:AX,'All Prices combined'!$D:$D,'Calculations - negative balance'!$B$3,'All Prices combined'!$G:$G,'Calculations - negative balance'!$E32,'All Prices combined'!$B:$B,'Calculations - negative balance'!$D32)</f>
        <v>59.72</v>
      </c>
      <c r="P32" s="2">
        <f>SUMIFS('All Prices combined'!AY:AY,'All Prices combined'!$D:$D,'Calculations - negative balance'!$B$3,'All Prices combined'!$G:$G,'Calculations - negative balance'!$E32,'All Prices combined'!$B:$B,'Calculations - negative balance'!$D32)</f>
        <v>61.93</v>
      </c>
      <c r="Q32" s="2">
        <f>SUMIFS('All Prices combined'!AZ:AZ,'All Prices combined'!$D:$D,'Calculations - negative balance'!$B$3,'All Prices combined'!$G:$G,'Calculations - negative balance'!$E32,'All Prices combined'!$B:$B,'Calculations - negative balance'!$D32)</f>
        <v>63.48</v>
      </c>
      <c r="R32" s="2">
        <f>SUMIFS('All Prices combined'!BA:BA,'All Prices combined'!$D:$D,'Calculations - negative balance'!$B$3,'All Prices combined'!$G:$G,'Calculations - negative balance'!$E32,'All Prices combined'!$B:$B,'Calculations - negative balance'!$D32)</f>
        <v>65.069999999999993</v>
      </c>
      <c r="S32" s="2">
        <f>SUMIFS('All Prices combined'!BB:BB,'All Prices combined'!$D:$D,'Calculations - negative balance'!$B$3,'All Prices combined'!$G:$G,'Calculations - negative balance'!$E32,'All Prices combined'!$B:$B,'Calculations - negative balance'!$D32)</f>
        <v>66.23</v>
      </c>
      <c r="T32" s="2">
        <f>SUMIFS('All Prices combined'!BC:BC,'All Prices combined'!$D:$D,'Calculations - negative balance'!$B$3,'All Prices combined'!$G:$G,'Calculations - negative balance'!$E32,'All Prices combined'!$B:$B,'Calculations - negative balance'!$D32)</f>
        <v>67.89</v>
      </c>
      <c r="U32" s="2">
        <f>SUMIFS('All Prices combined'!BD:BD,'All Prices combined'!$D:$D,'Calculations - negative balance'!$B$3,'All Prices combined'!$G:$G,'Calculations - negative balance'!$E32,'All Prices combined'!$B:$B,'Calculations - negative balance'!$D32)</f>
        <v>69.59</v>
      </c>
      <c r="V32" s="2">
        <f>SUMIFS('All Prices combined'!BE:BE,'All Prices combined'!$D:$D,'Calculations - negative balance'!$B$3,'All Prices combined'!$G:$G,'Calculations - negative balance'!$E32,'All Prices combined'!$B:$B,'Calculations - negative balance'!$D32)</f>
        <v>71.33</v>
      </c>
      <c r="W32" s="2">
        <f>SUMIFS('All Prices combined'!BF:BF,'All Prices combined'!$D:$D,'Calculations - negative balance'!$B$3,'All Prices combined'!$G:$G,'Calculations - negative balance'!$E32,'All Prices combined'!$B:$B,'Calculations - negative balance'!$D32)</f>
        <v>74.77</v>
      </c>
      <c r="X32" s="2">
        <f>SUMIFS('All Prices combined'!BG:BG,'All Prices combined'!$D:$D,'Calculations - negative balance'!$B$3,'All Prices combined'!$G:$G,'Calculations - negative balance'!$E32,'All Prices combined'!$B:$B,'Calculations - negative balance'!$D32)</f>
        <v>76.64</v>
      </c>
      <c r="Y32" s="2">
        <f>SUMIFS('All Prices combined'!BH:BH,'All Prices combined'!$D:$D,'Calculations - negative balance'!$B$3,'All Prices combined'!$G:$G,'Calculations - negative balance'!$E32,'All Prices combined'!$B:$B,'Calculations - negative balance'!$D32)</f>
        <v>78.55</v>
      </c>
      <c r="Z32" s="2">
        <f>SUMIFS('All Prices combined'!BI:BI,'All Prices combined'!$D:$D,'Calculations - negative balance'!$B$3,'All Prices combined'!$G:$G,'Calculations - negative balance'!$E32,'All Prices combined'!$B:$B,'Calculations - negative balance'!$D32)</f>
        <v>80.52</v>
      </c>
      <c r="AA32" s="2">
        <f>SUMIFS('All Prices combined'!BJ:BJ,'All Prices combined'!$D:$D,'Calculations - negative balance'!$B$3,'All Prices combined'!$G:$G,'Calculations - negative balance'!$E32,'All Prices combined'!$B:$B,'Calculations - negative balance'!$D32)</f>
        <v>83.12</v>
      </c>
      <c r="AB32" s="2">
        <f>SUMIFS('All Prices combined'!BK:BK,'All Prices combined'!$D:$D,'Calculations - negative balance'!$B$3,'All Prices combined'!$G:$G,'Calculations - negative balance'!$E32,'All Prices combined'!$B:$B,'Calculations - negative balance'!$D32)</f>
        <v>85.2</v>
      </c>
      <c r="AC32" s="2">
        <f>SUMIFS('All Prices combined'!BL:BL,'All Prices combined'!$D:$D,'Calculations - negative balance'!$B$3,'All Prices combined'!$G:$G,'Calculations - negative balance'!$E32,'All Prices combined'!$B:$B,'Calculations - negative balance'!$D32)</f>
        <v>87.33</v>
      </c>
      <c r="AD32" s="2">
        <f>SUMIFS('All Prices combined'!BM:BM,'All Prices combined'!$D:$D,'Calculations - negative balance'!$B$3,'All Prices combined'!$G:$G,'Calculations - negative balance'!$E32,'All Prices combined'!$B:$B,'Calculations - negative balance'!$D32)</f>
        <v>89.51</v>
      </c>
      <c r="AE32" s="2">
        <f>SUMIFS('All Prices combined'!BN:BN,'All Prices combined'!$D:$D,'Calculations - negative balance'!$B$3,'All Prices combined'!$G:$G,'Calculations - negative balance'!$E32,'All Prices combined'!$B:$B,'Calculations - negative balance'!$D32)</f>
        <v>93.4</v>
      </c>
      <c r="AF32" s="2">
        <f>SUMIFS('All Prices combined'!BO:BO,'All Prices combined'!$D:$D,'Calculations - negative balance'!$B$3,'All Prices combined'!$G:$G,'Calculations - negative balance'!$E32,'All Prices combined'!$B:$B,'Calculations - negative balance'!$D32)</f>
        <v>95.73</v>
      </c>
      <c r="AG32" s="2">
        <f>SUMIFS('All Prices combined'!BP:BP,'All Prices combined'!$D:$D,'Calculations - negative balance'!$B$3,'All Prices combined'!$G:$G,'Calculations - negative balance'!$E32,'All Prices combined'!$B:$B,'Calculations - negative balance'!$D32)</f>
        <v>98.13</v>
      </c>
      <c r="AH32" s="2"/>
      <c r="AI32" s="2">
        <f>SUMIFS('All Prices combined'!BQ:BQ,'All Prices combined'!$D:$D,'Calculations - negative balance'!$B$3,'All Prices combined'!$G:$G,'Calculations - negative balance'!$E32,'All Prices combined'!$B:$B,'Calculations - negative balance'!$D32)</f>
        <v>100.58</v>
      </c>
      <c r="AJ32" s="2">
        <f>SUMIFS('All Prices combined'!BR:BR,'All Prices combined'!$D:$D,'Calculations - negative balance'!$B$3,'All Prices combined'!$G:$G,'Calculations - negative balance'!$E32,'All Prices combined'!$B:$B,'Calculations - negative balance'!$D32)</f>
        <v>103.14</v>
      </c>
      <c r="AK32" s="2">
        <f>SUMIFS('All Prices combined'!BS:BS,'All Prices combined'!$D:$D,'Calculations - negative balance'!$B$3,'All Prices combined'!$G:$G,'Calculations - negative balance'!$E32,'All Prices combined'!$B:$B,'Calculations - negative balance'!$D32)</f>
        <v>105.71</v>
      </c>
      <c r="AL32" s="2">
        <f>SUMIFS('All Prices combined'!BT:BT,'All Prices combined'!$D:$D,'Calculations - negative balance'!$B$3,'All Prices combined'!$G:$G,'Calculations - negative balance'!$E32,'All Prices combined'!$B:$B,'Calculations - negative balance'!$D32)</f>
        <v>108.36</v>
      </c>
      <c r="AM32" s="2">
        <f>SUMIFS('All Prices combined'!BU:BU,'All Prices combined'!$D:$D,'Calculations - negative balance'!$B$3,'All Prices combined'!$G:$G,'Calculations - negative balance'!$E32,'All Prices combined'!$B:$B,'Calculations - negative balance'!$D32)</f>
        <v>111.07</v>
      </c>
    </row>
    <row r="33" spans="3:39" x14ac:dyDescent="0.25">
      <c r="C33" t="s">
        <v>46</v>
      </c>
      <c r="D33" t="s">
        <v>45</v>
      </c>
      <c r="E33" t="s">
        <v>40</v>
      </c>
      <c r="F33" t="s">
        <v>41</v>
      </c>
      <c r="G33" s="2"/>
      <c r="H33" s="2"/>
      <c r="I33" s="2">
        <f>SUMIFS('All Prices combined'!AR:AR,'All Prices combined'!$D:$D,'Calculations - negative balance'!$B$3,'All Prices combined'!$G:$G,'Calculations - negative balance'!$E33,'All Prices combined'!$B:$B,'Calculations - negative balance'!$D33)</f>
        <v>31.76</v>
      </c>
      <c r="J33" s="2">
        <f>SUMIFS('All Prices combined'!AS:AS,'All Prices combined'!$D:$D,'Calculations - negative balance'!$B$3,'All Prices combined'!$G:$G,'Calculations - negative balance'!$E33,'All Prices combined'!$B:$B,'Calculations - negative balance'!$D33)</f>
        <v>35.520000000000003</v>
      </c>
      <c r="K33" s="2">
        <f>SUMIFS('All Prices combined'!AT:AT,'All Prices combined'!$D:$D,'Calculations - negative balance'!$B$3,'All Prices combined'!$G:$G,'Calculations - negative balance'!$E33,'All Prices combined'!$B:$B,'Calculations - negative balance'!$D33)</f>
        <v>36.54</v>
      </c>
      <c r="L33" s="2">
        <f>SUMIFS('All Prices combined'!AU:AU,'All Prices combined'!$D:$D,'Calculations - negative balance'!$B$3,'All Prices combined'!$G:$G,'Calculations - negative balance'!$E33,'All Prices combined'!$B:$B,'Calculations - negative balance'!$D33)</f>
        <v>40.69</v>
      </c>
      <c r="M33" s="2">
        <f>SUMIFS('All Prices combined'!AV:AV,'All Prices combined'!$D:$D,'Calculations - negative balance'!$B$3,'All Prices combined'!$G:$G,'Calculations - negative balance'!$E33,'All Prices combined'!$B:$B,'Calculations - negative balance'!$D33)</f>
        <v>42.01</v>
      </c>
      <c r="N33" s="2">
        <f>SUMIFS('All Prices combined'!AW:AW,'All Prices combined'!$D:$D,'Calculations - negative balance'!$B$3,'All Prices combined'!$G:$G,'Calculations - negative balance'!$E33,'All Prices combined'!$B:$B,'Calculations - negative balance'!$D33)</f>
        <v>43.06</v>
      </c>
      <c r="O33" s="2">
        <f>SUMIFS('All Prices combined'!AX:AX,'All Prices combined'!$D:$D,'Calculations - negative balance'!$B$3,'All Prices combined'!$G:$G,'Calculations - negative balance'!$E33,'All Prices combined'!$B:$B,'Calculations - negative balance'!$D33)</f>
        <v>44.3</v>
      </c>
      <c r="P33" s="2">
        <f>SUMIFS('All Prices combined'!AY:AY,'All Prices combined'!$D:$D,'Calculations - negative balance'!$B$3,'All Prices combined'!$G:$G,'Calculations - negative balance'!$E33,'All Prices combined'!$B:$B,'Calculations - negative balance'!$D33)</f>
        <v>45.37</v>
      </c>
      <c r="Q33" s="2">
        <f>SUMIFS('All Prices combined'!AZ:AZ,'All Prices combined'!$D:$D,'Calculations - negative balance'!$B$3,'All Prices combined'!$G:$G,'Calculations - negative balance'!$E33,'All Prices combined'!$B:$B,'Calculations - negative balance'!$D33)</f>
        <v>46.5</v>
      </c>
      <c r="R33" s="2">
        <f>SUMIFS('All Prices combined'!BA:BA,'All Prices combined'!$D:$D,'Calculations - negative balance'!$B$3,'All Prices combined'!$G:$G,'Calculations - negative balance'!$E33,'All Prices combined'!$B:$B,'Calculations - negative balance'!$D33)</f>
        <v>47.67</v>
      </c>
      <c r="S33" s="2">
        <f>SUMIFS('All Prices combined'!BB:BB,'All Prices combined'!$D:$D,'Calculations - negative balance'!$B$3,'All Prices combined'!$G:$G,'Calculations - negative balance'!$E33,'All Prices combined'!$B:$B,'Calculations - negative balance'!$D33)</f>
        <v>48.45</v>
      </c>
      <c r="T33" s="2">
        <f>SUMIFS('All Prices combined'!BC:BC,'All Prices combined'!$D:$D,'Calculations - negative balance'!$B$3,'All Prices combined'!$G:$G,'Calculations - negative balance'!$E33,'All Prices combined'!$B:$B,'Calculations - negative balance'!$D33)</f>
        <v>49.66</v>
      </c>
      <c r="U33" s="2">
        <f>SUMIFS('All Prices combined'!BD:BD,'All Prices combined'!$D:$D,'Calculations - negative balance'!$B$3,'All Prices combined'!$G:$G,'Calculations - negative balance'!$E33,'All Prices combined'!$B:$B,'Calculations - negative balance'!$D33)</f>
        <v>50.9</v>
      </c>
      <c r="V33" s="2">
        <f>SUMIFS('All Prices combined'!BE:BE,'All Prices combined'!$D:$D,'Calculations - negative balance'!$B$3,'All Prices combined'!$G:$G,'Calculations - negative balance'!$E33,'All Prices combined'!$B:$B,'Calculations - negative balance'!$D33)</f>
        <v>52.18</v>
      </c>
      <c r="W33" s="2">
        <f>SUMIFS('All Prices combined'!BF:BF,'All Prices combined'!$D:$D,'Calculations - negative balance'!$B$3,'All Prices combined'!$G:$G,'Calculations - negative balance'!$E33,'All Prices combined'!$B:$B,'Calculations - negative balance'!$D33)</f>
        <v>53.33</v>
      </c>
      <c r="X33" s="2">
        <f>SUMIFS('All Prices combined'!BG:BG,'All Prices combined'!$D:$D,'Calculations - negative balance'!$B$3,'All Prices combined'!$G:$G,'Calculations - negative balance'!$E33,'All Prices combined'!$B:$B,'Calculations - negative balance'!$D33)</f>
        <v>54.67</v>
      </c>
      <c r="Y33" s="2">
        <f>SUMIFS('All Prices combined'!BH:BH,'All Prices combined'!$D:$D,'Calculations - negative balance'!$B$3,'All Prices combined'!$G:$G,'Calculations - negative balance'!$E33,'All Prices combined'!$B:$B,'Calculations - negative balance'!$D33)</f>
        <v>56.03</v>
      </c>
      <c r="Z33" s="2">
        <f>SUMIFS('All Prices combined'!BI:BI,'All Prices combined'!$D:$D,'Calculations - negative balance'!$B$3,'All Prices combined'!$G:$G,'Calculations - negative balance'!$E33,'All Prices combined'!$B:$B,'Calculations - negative balance'!$D33)</f>
        <v>57.44</v>
      </c>
      <c r="AA33" s="2">
        <f>SUMIFS('All Prices combined'!BJ:BJ,'All Prices combined'!$D:$D,'Calculations - negative balance'!$B$3,'All Prices combined'!$G:$G,'Calculations - negative balance'!$E33,'All Prices combined'!$B:$B,'Calculations - negative balance'!$D33)</f>
        <v>58.71</v>
      </c>
      <c r="AB33" s="2">
        <f>SUMIFS('All Prices combined'!BK:BK,'All Prices combined'!$D:$D,'Calculations - negative balance'!$B$3,'All Prices combined'!$G:$G,'Calculations - negative balance'!$E33,'All Prices combined'!$B:$B,'Calculations - negative balance'!$D33)</f>
        <v>60.18</v>
      </c>
      <c r="AC33" s="2">
        <f>SUMIFS('All Prices combined'!BL:BL,'All Prices combined'!$D:$D,'Calculations - negative balance'!$B$3,'All Prices combined'!$G:$G,'Calculations - negative balance'!$E33,'All Prices combined'!$B:$B,'Calculations - negative balance'!$D33)</f>
        <v>61.68</v>
      </c>
      <c r="AD33" s="2">
        <f>SUMIFS('All Prices combined'!BM:BM,'All Prices combined'!$D:$D,'Calculations - negative balance'!$B$3,'All Prices combined'!$G:$G,'Calculations - negative balance'!$E33,'All Prices combined'!$B:$B,'Calculations - negative balance'!$D33)</f>
        <v>63.22</v>
      </c>
      <c r="AE33" s="2">
        <f>SUMIFS('All Prices combined'!BN:BN,'All Prices combined'!$D:$D,'Calculations - negative balance'!$B$3,'All Prices combined'!$G:$G,'Calculations - negative balance'!$E33,'All Prices combined'!$B:$B,'Calculations - negative balance'!$D33)</f>
        <v>64.62</v>
      </c>
      <c r="AF33" s="2">
        <f>SUMIFS('All Prices combined'!BO:BO,'All Prices combined'!$D:$D,'Calculations - negative balance'!$B$3,'All Prices combined'!$G:$G,'Calculations - negative balance'!$E33,'All Prices combined'!$B:$B,'Calculations - negative balance'!$D33)</f>
        <v>66.239999999999995</v>
      </c>
      <c r="AG33" s="2">
        <f>SUMIFS('All Prices combined'!BP:BP,'All Prices combined'!$D:$D,'Calculations - negative balance'!$B$3,'All Prices combined'!$G:$G,'Calculations - negative balance'!$E33,'All Prices combined'!$B:$B,'Calculations - negative balance'!$D33)</f>
        <v>67.900000000000006</v>
      </c>
      <c r="AH33" s="2"/>
      <c r="AI33" s="2">
        <f>SUMIFS('All Prices combined'!BQ:BQ,'All Prices combined'!$D:$D,'Calculations - negative balance'!$B$3,'All Prices combined'!$G:$G,'Calculations - negative balance'!$E33,'All Prices combined'!$B:$B,'Calculations - negative balance'!$D33)</f>
        <v>69.59</v>
      </c>
      <c r="AJ33" s="2">
        <f>SUMIFS('All Prices combined'!BR:BR,'All Prices combined'!$D:$D,'Calculations - negative balance'!$B$3,'All Prices combined'!$G:$G,'Calculations - negative balance'!$E33,'All Prices combined'!$B:$B,'Calculations - negative balance'!$D33)</f>
        <v>71.14</v>
      </c>
      <c r="AK33" s="2">
        <f>SUMIFS('All Prices combined'!BS:BS,'All Prices combined'!$D:$D,'Calculations - negative balance'!$B$3,'All Prices combined'!$G:$G,'Calculations - negative balance'!$E33,'All Prices combined'!$B:$B,'Calculations - negative balance'!$D33)</f>
        <v>72.91</v>
      </c>
      <c r="AL33" s="2">
        <f>SUMIFS('All Prices combined'!BT:BT,'All Prices combined'!$D:$D,'Calculations - negative balance'!$B$3,'All Prices combined'!$G:$G,'Calculations - negative balance'!$E33,'All Prices combined'!$B:$B,'Calculations - negative balance'!$D33)</f>
        <v>74.739999999999995</v>
      </c>
      <c r="AM33" s="2">
        <f>SUMIFS('All Prices combined'!BU:BU,'All Prices combined'!$D:$D,'Calculations - negative balance'!$B$3,'All Prices combined'!$G:$G,'Calculations - negative balance'!$E33,'All Prices combined'!$B:$B,'Calculations - negative balance'!$D33)</f>
        <v>76.61</v>
      </c>
    </row>
    <row r="34" spans="3:39" x14ac:dyDescent="0.25">
      <c r="C34" t="s">
        <v>46</v>
      </c>
      <c r="D34" t="s">
        <v>45</v>
      </c>
      <c r="E34" t="s">
        <v>42</v>
      </c>
      <c r="F34" t="s">
        <v>39</v>
      </c>
      <c r="G34" s="2"/>
      <c r="H34" s="2"/>
      <c r="I34" s="2">
        <f>SUMIFS('All Prices combined'!AR:AR,'All Prices combined'!$D:$D,'Calculations - negative balance'!$B$3,'All Prices combined'!$G:$G,'Calculations - negative balance'!$E34,'All Prices combined'!$B:$B,'Calculations - negative balance'!$D34)</f>
        <v>0</v>
      </c>
      <c r="J34" s="2">
        <f>SUMIFS('All Prices combined'!AS:AS,'All Prices combined'!$D:$D,'Calculations - negative balance'!$B$3,'All Prices combined'!$G:$G,'Calculations - negative balance'!$E34,'All Prices combined'!$B:$B,'Calculations - negative balance'!$D34)</f>
        <v>0</v>
      </c>
      <c r="K34" s="2">
        <f>SUMIFS('All Prices combined'!AT:AT,'All Prices combined'!$D:$D,'Calculations - negative balance'!$B$3,'All Prices combined'!$G:$G,'Calculations - negative balance'!$E34,'All Prices combined'!$B:$B,'Calculations - negative balance'!$D34)</f>
        <v>0</v>
      </c>
      <c r="L34" s="2">
        <f>SUMIFS('All Prices combined'!AU:AU,'All Prices combined'!$D:$D,'Calculations - negative balance'!$B$3,'All Prices combined'!$G:$G,'Calculations - negative balance'!$E34,'All Prices combined'!$B:$B,'Calculations - negative balance'!$D34)</f>
        <v>0</v>
      </c>
      <c r="M34" s="2">
        <f>SUMIFS('All Prices combined'!AV:AV,'All Prices combined'!$D:$D,'Calculations - negative balance'!$B$3,'All Prices combined'!$G:$G,'Calculations - negative balance'!$E34,'All Prices combined'!$B:$B,'Calculations - negative balance'!$D34)</f>
        <v>0</v>
      </c>
      <c r="N34" s="2">
        <f>SUMIFS('All Prices combined'!AW:AW,'All Prices combined'!$D:$D,'Calculations - negative balance'!$B$3,'All Prices combined'!$G:$G,'Calculations - negative balance'!$E34,'All Prices combined'!$B:$B,'Calculations - negative balance'!$D34)</f>
        <v>0</v>
      </c>
      <c r="O34" s="2">
        <f>SUMIFS('All Prices combined'!AX:AX,'All Prices combined'!$D:$D,'Calculations - negative balance'!$B$3,'All Prices combined'!$G:$G,'Calculations - negative balance'!$E34,'All Prices combined'!$B:$B,'Calculations - negative balance'!$D34)</f>
        <v>0</v>
      </c>
      <c r="P34" s="2">
        <f>SUMIFS('All Prices combined'!AY:AY,'All Prices combined'!$D:$D,'Calculations - negative balance'!$B$3,'All Prices combined'!$G:$G,'Calculations - negative balance'!$E34,'All Prices combined'!$B:$B,'Calculations - negative balance'!$D34)</f>
        <v>0</v>
      </c>
      <c r="Q34" s="2">
        <f>SUMIFS('All Prices combined'!AZ:AZ,'All Prices combined'!$D:$D,'Calculations - negative balance'!$B$3,'All Prices combined'!$G:$G,'Calculations - negative balance'!$E34,'All Prices combined'!$B:$B,'Calculations - negative balance'!$D34)</f>
        <v>0</v>
      </c>
      <c r="R34" s="2">
        <f>SUMIFS('All Prices combined'!BA:BA,'All Prices combined'!$D:$D,'Calculations - negative balance'!$B$3,'All Prices combined'!$G:$G,'Calculations - negative balance'!$E34,'All Prices combined'!$B:$B,'Calculations - negative balance'!$D34)</f>
        <v>0</v>
      </c>
      <c r="S34" s="2">
        <f>SUMIFS('All Prices combined'!BB:BB,'All Prices combined'!$D:$D,'Calculations - negative balance'!$B$3,'All Prices combined'!$G:$G,'Calculations - negative balance'!$E34,'All Prices combined'!$B:$B,'Calculations - negative balance'!$D34)</f>
        <v>0</v>
      </c>
      <c r="T34" s="2">
        <f>SUMIFS('All Prices combined'!BC:BC,'All Prices combined'!$D:$D,'Calculations - negative balance'!$B$3,'All Prices combined'!$G:$G,'Calculations - negative balance'!$E34,'All Prices combined'!$B:$B,'Calculations - negative balance'!$D34)</f>
        <v>0</v>
      </c>
      <c r="U34" s="2">
        <f>SUMIFS('All Prices combined'!BD:BD,'All Prices combined'!$D:$D,'Calculations - negative balance'!$B$3,'All Prices combined'!$G:$G,'Calculations - negative balance'!$E34,'All Prices combined'!$B:$B,'Calculations - negative balance'!$D34)</f>
        <v>0</v>
      </c>
      <c r="V34" s="2">
        <f>SUMIFS('All Prices combined'!BE:BE,'All Prices combined'!$D:$D,'Calculations - negative balance'!$B$3,'All Prices combined'!$G:$G,'Calculations - negative balance'!$E34,'All Prices combined'!$B:$B,'Calculations - negative balance'!$D34)</f>
        <v>0</v>
      </c>
      <c r="W34" s="2">
        <f>SUMIFS('All Prices combined'!BF:BF,'All Prices combined'!$D:$D,'Calculations - negative balance'!$B$3,'All Prices combined'!$G:$G,'Calculations - negative balance'!$E34,'All Prices combined'!$B:$B,'Calculations - negative balance'!$D34)</f>
        <v>0</v>
      </c>
      <c r="X34" s="2">
        <f>SUMIFS('All Prices combined'!BG:BG,'All Prices combined'!$D:$D,'Calculations - negative balance'!$B$3,'All Prices combined'!$G:$G,'Calculations - negative balance'!$E34,'All Prices combined'!$B:$B,'Calculations - negative balance'!$D34)</f>
        <v>0</v>
      </c>
      <c r="Y34" s="2">
        <f>SUMIFS('All Prices combined'!BH:BH,'All Prices combined'!$D:$D,'Calculations - negative balance'!$B$3,'All Prices combined'!$G:$G,'Calculations - negative balance'!$E34,'All Prices combined'!$B:$B,'Calculations - negative balance'!$D34)</f>
        <v>0</v>
      </c>
      <c r="Z34" s="2">
        <f>SUMIFS('All Prices combined'!BI:BI,'All Prices combined'!$D:$D,'Calculations - negative balance'!$B$3,'All Prices combined'!$G:$G,'Calculations - negative balance'!$E34,'All Prices combined'!$B:$B,'Calculations - negative balance'!$D34)</f>
        <v>0</v>
      </c>
      <c r="AA34" s="2">
        <f>SUMIFS('All Prices combined'!BJ:BJ,'All Prices combined'!$D:$D,'Calculations - negative balance'!$B$3,'All Prices combined'!$G:$G,'Calculations - negative balance'!$E34,'All Prices combined'!$B:$B,'Calculations - negative balance'!$D34)</f>
        <v>0</v>
      </c>
      <c r="AB34" s="2">
        <f>SUMIFS('All Prices combined'!BK:BK,'All Prices combined'!$D:$D,'Calculations - negative balance'!$B$3,'All Prices combined'!$G:$G,'Calculations - negative balance'!$E34,'All Prices combined'!$B:$B,'Calculations - negative balance'!$D34)</f>
        <v>0</v>
      </c>
      <c r="AC34" s="2">
        <f>SUMIFS('All Prices combined'!BL:BL,'All Prices combined'!$D:$D,'Calculations - negative balance'!$B$3,'All Prices combined'!$G:$G,'Calculations - negative balance'!$E34,'All Prices combined'!$B:$B,'Calculations - negative balance'!$D34)</f>
        <v>0</v>
      </c>
      <c r="AD34" s="2">
        <f>SUMIFS('All Prices combined'!BM:BM,'All Prices combined'!$D:$D,'Calculations - negative balance'!$B$3,'All Prices combined'!$G:$G,'Calculations - negative balance'!$E34,'All Prices combined'!$B:$B,'Calculations - negative balance'!$D34)</f>
        <v>0</v>
      </c>
      <c r="AE34" s="2">
        <f>SUMIFS('All Prices combined'!BN:BN,'All Prices combined'!$D:$D,'Calculations - negative balance'!$B$3,'All Prices combined'!$G:$G,'Calculations - negative balance'!$E34,'All Prices combined'!$B:$B,'Calculations - negative balance'!$D34)</f>
        <v>0</v>
      </c>
      <c r="AF34" s="2">
        <f>SUMIFS('All Prices combined'!BO:BO,'All Prices combined'!$D:$D,'Calculations - negative balance'!$B$3,'All Prices combined'!$G:$G,'Calculations - negative balance'!$E34,'All Prices combined'!$B:$B,'Calculations - negative balance'!$D34)</f>
        <v>0</v>
      </c>
      <c r="AG34" s="2">
        <f>SUMIFS('All Prices combined'!BP:BP,'All Prices combined'!$D:$D,'Calculations - negative balance'!$B$3,'All Prices combined'!$G:$G,'Calculations - negative balance'!$E34,'All Prices combined'!$B:$B,'Calculations - negative balance'!$D34)</f>
        <v>0</v>
      </c>
      <c r="AH34" s="2"/>
      <c r="AI34" s="2">
        <f>SUMIFS('All Prices combined'!BQ:BQ,'All Prices combined'!$D:$D,'Calculations - negative balance'!$B$3,'All Prices combined'!$G:$G,'Calculations - negative balance'!$E34,'All Prices combined'!$B:$B,'Calculations - negative balance'!$D34)</f>
        <v>0</v>
      </c>
      <c r="AJ34" s="2">
        <f>SUMIFS('All Prices combined'!BR:BR,'All Prices combined'!$D:$D,'Calculations - negative balance'!$B$3,'All Prices combined'!$G:$G,'Calculations - negative balance'!$E34,'All Prices combined'!$B:$B,'Calculations - negative balance'!$D34)</f>
        <v>0</v>
      </c>
      <c r="AK34" s="2">
        <f>SUMIFS('All Prices combined'!BS:BS,'All Prices combined'!$D:$D,'Calculations - negative balance'!$B$3,'All Prices combined'!$G:$G,'Calculations - negative balance'!$E34,'All Prices combined'!$B:$B,'Calculations - negative balance'!$D34)</f>
        <v>0</v>
      </c>
      <c r="AL34" s="2">
        <f>SUMIFS('All Prices combined'!BT:BT,'All Prices combined'!$D:$D,'Calculations - negative balance'!$B$3,'All Prices combined'!$G:$G,'Calculations - negative balance'!$E34,'All Prices combined'!$B:$B,'Calculations - negative balance'!$D34)</f>
        <v>0</v>
      </c>
      <c r="AM34" s="2">
        <f>SUMIFS('All Prices combined'!BU:BU,'All Prices combined'!$D:$D,'Calculations - negative balance'!$B$3,'All Prices combined'!$G:$G,'Calculations - negative balance'!$E34,'All Prices combined'!$B:$B,'Calculations - negative balance'!$D34)</f>
        <v>0</v>
      </c>
    </row>
    <row r="35" spans="3:39" x14ac:dyDescent="0.25">
      <c r="C35" t="s">
        <v>46</v>
      </c>
      <c r="D35" t="s">
        <v>45</v>
      </c>
      <c r="E35" t="s">
        <v>43</v>
      </c>
      <c r="F35" t="s">
        <v>41</v>
      </c>
      <c r="G35" s="2"/>
      <c r="H35" s="2"/>
      <c r="I35" s="2">
        <f>SUMIFS('All Prices combined'!AR:AR,'All Prices combined'!$D:$D,'Calculations - negative balance'!$B$3,'All Prices combined'!$G:$G,'Calculations - negative balance'!$E35,'All Prices combined'!$B:$B,'Calculations - negative balance'!$D35)</f>
        <v>0</v>
      </c>
      <c r="J35" s="2">
        <f>SUMIFS('All Prices combined'!AS:AS,'All Prices combined'!$D:$D,'Calculations - negative balance'!$B$3,'All Prices combined'!$G:$G,'Calculations - negative balance'!$E35,'All Prices combined'!$B:$B,'Calculations - negative balance'!$D35)</f>
        <v>0</v>
      </c>
      <c r="K35" s="2">
        <f>SUMIFS('All Prices combined'!AT:AT,'All Prices combined'!$D:$D,'Calculations - negative balance'!$B$3,'All Prices combined'!$G:$G,'Calculations - negative balance'!$E35,'All Prices combined'!$B:$B,'Calculations - negative balance'!$D35)</f>
        <v>0</v>
      </c>
      <c r="L35" s="2">
        <f>SUMIFS('All Prices combined'!AU:AU,'All Prices combined'!$D:$D,'Calculations - negative balance'!$B$3,'All Prices combined'!$G:$G,'Calculations - negative balance'!$E35,'All Prices combined'!$B:$B,'Calculations - negative balance'!$D35)</f>
        <v>0</v>
      </c>
      <c r="M35" s="2">
        <f>SUMIFS('All Prices combined'!AV:AV,'All Prices combined'!$D:$D,'Calculations - negative balance'!$B$3,'All Prices combined'!$G:$G,'Calculations - negative balance'!$E35,'All Prices combined'!$B:$B,'Calculations - negative balance'!$D35)</f>
        <v>0</v>
      </c>
      <c r="N35" s="2">
        <f>SUMIFS('All Prices combined'!AW:AW,'All Prices combined'!$D:$D,'Calculations - negative balance'!$B$3,'All Prices combined'!$G:$G,'Calculations - negative balance'!$E35,'All Prices combined'!$B:$B,'Calculations - negative balance'!$D35)</f>
        <v>0</v>
      </c>
      <c r="O35" s="2">
        <f>SUMIFS('All Prices combined'!AX:AX,'All Prices combined'!$D:$D,'Calculations - negative balance'!$B$3,'All Prices combined'!$G:$G,'Calculations - negative balance'!$E35,'All Prices combined'!$B:$B,'Calculations - negative balance'!$D35)</f>
        <v>0</v>
      </c>
      <c r="P35" s="2">
        <f>SUMIFS('All Prices combined'!AY:AY,'All Prices combined'!$D:$D,'Calculations - negative balance'!$B$3,'All Prices combined'!$G:$G,'Calculations - negative balance'!$E35,'All Prices combined'!$B:$B,'Calculations - negative balance'!$D35)</f>
        <v>0</v>
      </c>
      <c r="Q35" s="2">
        <f>SUMIFS('All Prices combined'!AZ:AZ,'All Prices combined'!$D:$D,'Calculations - negative balance'!$B$3,'All Prices combined'!$G:$G,'Calculations - negative balance'!$E35,'All Prices combined'!$B:$B,'Calculations - negative balance'!$D35)</f>
        <v>0</v>
      </c>
      <c r="R35" s="2">
        <f>SUMIFS('All Prices combined'!BA:BA,'All Prices combined'!$D:$D,'Calculations - negative balance'!$B$3,'All Prices combined'!$G:$G,'Calculations - negative balance'!$E35,'All Prices combined'!$B:$B,'Calculations - negative balance'!$D35)</f>
        <v>0</v>
      </c>
      <c r="S35" s="2">
        <f>SUMIFS('All Prices combined'!BB:BB,'All Prices combined'!$D:$D,'Calculations - negative balance'!$B$3,'All Prices combined'!$G:$G,'Calculations - negative balance'!$E35,'All Prices combined'!$B:$B,'Calculations - negative balance'!$D35)</f>
        <v>0</v>
      </c>
      <c r="T35" s="2">
        <f>SUMIFS('All Prices combined'!BC:BC,'All Prices combined'!$D:$D,'Calculations - negative balance'!$B$3,'All Prices combined'!$G:$G,'Calculations - negative balance'!$E35,'All Prices combined'!$B:$B,'Calculations - negative balance'!$D35)</f>
        <v>0</v>
      </c>
      <c r="U35" s="2">
        <f>SUMIFS('All Prices combined'!BD:BD,'All Prices combined'!$D:$D,'Calculations - negative balance'!$B$3,'All Prices combined'!$G:$G,'Calculations - negative balance'!$E35,'All Prices combined'!$B:$B,'Calculations - negative balance'!$D35)</f>
        <v>0</v>
      </c>
      <c r="V35" s="2">
        <f>SUMIFS('All Prices combined'!BE:BE,'All Prices combined'!$D:$D,'Calculations - negative balance'!$B$3,'All Prices combined'!$G:$G,'Calculations - negative balance'!$E35,'All Prices combined'!$B:$B,'Calculations - negative balance'!$D35)</f>
        <v>0</v>
      </c>
      <c r="W35" s="2">
        <f>SUMIFS('All Prices combined'!BF:BF,'All Prices combined'!$D:$D,'Calculations - negative balance'!$B$3,'All Prices combined'!$G:$G,'Calculations - negative balance'!$E35,'All Prices combined'!$B:$B,'Calculations - negative balance'!$D35)</f>
        <v>0</v>
      </c>
      <c r="X35" s="2">
        <f>SUMIFS('All Prices combined'!BG:BG,'All Prices combined'!$D:$D,'Calculations - negative balance'!$B$3,'All Prices combined'!$G:$G,'Calculations - negative balance'!$E35,'All Prices combined'!$B:$B,'Calculations - negative balance'!$D35)</f>
        <v>0</v>
      </c>
      <c r="Y35" s="2">
        <f>SUMIFS('All Prices combined'!BH:BH,'All Prices combined'!$D:$D,'Calculations - negative balance'!$B$3,'All Prices combined'!$G:$G,'Calculations - negative balance'!$E35,'All Prices combined'!$B:$B,'Calculations - negative balance'!$D35)</f>
        <v>0</v>
      </c>
      <c r="Z35" s="2">
        <f>SUMIFS('All Prices combined'!BI:BI,'All Prices combined'!$D:$D,'Calculations - negative balance'!$B$3,'All Prices combined'!$G:$G,'Calculations - negative balance'!$E35,'All Prices combined'!$B:$B,'Calculations - negative balance'!$D35)</f>
        <v>0</v>
      </c>
      <c r="AA35" s="2">
        <f>SUMIFS('All Prices combined'!BJ:BJ,'All Prices combined'!$D:$D,'Calculations - negative balance'!$B$3,'All Prices combined'!$G:$G,'Calculations - negative balance'!$E35,'All Prices combined'!$B:$B,'Calculations - negative balance'!$D35)</f>
        <v>0</v>
      </c>
      <c r="AB35" s="2">
        <f>SUMIFS('All Prices combined'!BK:BK,'All Prices combined'!$D:$D,'Calculations - negative balance'!$B$3,'All Prices combined'!$G:$G,'Calculations - negative balance'!$E35,'All Prices combined'!$B:$B,'Calculations - negative balance'!$D35)</f>
        <v>0</v>
      </c>
      <c r="AC35" s="2">
        <f>SUMIFS('All Prices combined'!BL:BL,'All Prices combined'!$D:$D,'Calculations - negative balance'!$B$3,'All Prices combined'!$G:$G,'Calculations - negative balance'!$E35,'All Prices combined'!$B:$B,'Calculations - negative balance'!$D35)</f>
        <v>0</v>
      </c>
      <c r="AD35" s="2">
        <f>SUMIFS('All Prices combined'!BM:BM,'All Prices combined'!$D:$D,'Calculations - negative balance'!$B$3,'All Prices combined'!$G:$G,'Calculations - negative balance'!$E35,'All Prices combined'!$B:$B,'Calculations - negative balance'!$D35)</f>
        <v>0</v>
      </c>
      <c r="AE35" s="2">
        <f>SUMIFS('All Prices combined'!BN:BN,'All Prices combined'!$D:$D,'Calculations - negative balance'!$B$3,'All Prices combined'!$G:$G,'Calculations - negative balance'!$E35,'All Prices combined'!$B:$B,'Calculations - negative balance'!$D35)</f>
        <v>0</v>
      </c>
      <c r="AF35" s="2">
        <f>SUMIFS('All Prices combined'!BO:BO,'All Prices combined'!$D:$D,'Calculations - negative balance'!$B$3,'All Prices combined'!$G:$G,'Calculations - negative balance'!$E35,'All Prices combined'!$B:$B,'Calculations - negative balance'!$D35)</f>
        <v>0</v>
      </c>
      <c r="AG35" s="2">
        <f>SUMIFS('All Prices combined'!BP:BP,'All Prices combined'!$D:$D,'Calculations - negative balance'!$B$3,'All Prices combined'!$G:$G,'Calculations - negative balance'!$E35,'All Prices combined'!$B:$B,'Calculations - negative balance'!$D35)</f>
        <v>0</v>
      </c>
      <c r="AH35" s="2"/>
      <c r="AI35" s="2">
        <f>SUMIFS('All Prices combined'!BQ:BQ,'All Prices combined'!$D:$D,'Calculations - negative balance'!$B$3,'All Prices combined'!$G:$G,'Calculations - negative balance'!$E35,'All Prices combined'!$B:$B,'Calculations - negative balance'!$D35)</f>
        <v>0</v>
      </c>
      <c r="AJ35" s="2">
        <f>SUMIFS('All Prices combined'!BR:BR,'All Prices combined'!$D:$D,'Calculations - negative balance'!$B$3,'All Prices combined'!$G:$G,'Calculations - negative balance'!$E35,'All Prices combined'!$B:$B,'Calculations - negative balance'!$D35)</f>
        <v>0</v>
      </c>
      <c r="AK35" s="2">
        <f>SUMIFS('All Prices combined'!BS:BS,'All Prices combined'!$D:$D,'Calculations - negative balance'!$B$3,'All Prices combined'!$G:$G,'Calculations - negative balance'!$E35,'All Prices combined'!$B:$B,'Calculations - negative balance'!$D35)</f>
        <v>0</v>
      </c>
      <c r="AL35" s="2">
        <f>SUMIFS('All Prices combined'!BT:BT,'All Prices combined'!$D:$D,'Calculations - negative balance'!$B$3,'All Prices combined'!$G:$G,'Calculations - negative balance'!$E35,'All Prices combined'!$B:$B,'Calculations - negative balance'!$D35)</f>
        <v>0</v>
      </c>
      <c r="AM35" s="2">
        <f>SUMIFS('All Prices combined'!BU:BU,'All Prices combined'!$D:$D,'Calculations - negative balance'!$B$3,'All Prices combined'!$G:$G,'Calculations - negative balance'!$E35,'All Prices combined'!$B:$B,'Calculations - negative balance'!$D35)</f>
        <v>0</v>
      </c>
    </row>
    <row r="36" spans="3:39" x14ac:dyDescent="0.25">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3:39" x14ac:dyDescent="0.25">
      <c r="C37" s="6" t="s">
        <v>47</v>
      </c>
      <c r="D37" s="5" t="s">
        <v>48</v>
      </c>
      <c r="G37" s="2" t="str">
        <f t="shared" ref="G37:H37" si="1">G5</f>
        <v>2025-26</v>
      </c>
      <c r="H37" s="2" t="str">
        <f t="shared" si="1"/>
        <v>2026-27</v>
      </c>
      <c r="I37" s="2" t="str">
        <f>I5</f>
        <v>2027-28</v>
      </c>
      <c r="J37" s="2" t="str">
        <f t="shared" ref="J37:AM37" si="2">J5</f>
        <v>2028-29</v>
      </c>
      <c r="K37" s="2" t="str">
        <f t="shared" si="2"/>
        <v>2029-30</v>
      </c>
      <c r="L37" s="2" t="str">
        <f t="shared" si="2"/>
        <v>2030-31</v>
      </c>
      <c r="M37" s="2" t="str">
        <f t="shared" si="2"/>
        <v>2031-32</v>
      </c>
      <c r="N37" s="2" t="str">
        <f t="shared" si="2"/>
        <v>2032-33</v>
      </c>
      <c r="O37" s="2" t="str">
        <f t="shared" si="2"/>
        <v>2033-34</v>
      </c>
      <c r="P37" s="2" t="str">
        <f t="shared" si="2"/>
        <v>2034-35</v>
      </c>
      <c r="Q37" s="2" t="str">
        <f t="shared" si="2"/>
        <v>2035-36</v>
      </c>
      <c r="R37" s="2" t="str">
        <f t="shared" si="2"/>
        <v>2036-37</v>
      </c>
      <c r="S37" s="2" t="str">
        <f t="shared" si="2"/>
        <v>2037-38</v>
      </c>
      <c r="T37" s="2" t="str">
        <f t="shared" si="2"/>
        <v>2038-39</v>
      </c>
      <c r="U37" s="2" t="str">
        <f t="shared" si="2"/>
        <v>2039-40</v>
      </c>
      <c r="V37" s="2" t="str">
        <f t="shared" si="2"/>
        <v>2040-41</v>
      </c>
      <c r="W37" s="2" t="str">
        <f t="shared" si="2"/>
        <v>2041-42</v>
      </c>
      <c r="X37" s="2" t="str">
        <f t="shared" si="2"/>
        <v>2042-43</v>
      </c>
      <c r="Y37" s="2" t="str">
        <f t="shared" si="2"/>
        <v>2043-44</v>
      </c>
      <c r="Z37" s="2" t="str">
        <f t="shared" si="2"/>
        <v>2044-45</v>
      </c>
      <c r="AA37" s="2" t="str">
        <f t="shared" si="2"/>
        <v>2045-46</v>
      </c>
      <c r="AB37" s="2" t="str">
        <f t="shared" si="2"/>
        <v>2046-47</v>
      </c>
      <c r="AC37" s="2" t="str">
        <f t="shared" si="2"/>
        <v>2047-48</v>
      </c>
      <c r="AD37" s="2" t="str">
        <f t="shared" si="2"/>
        <v>2048-49</v>
      </c>
      <c r="AE37" s="2" t="str">
        <f t="shared" si="2"/>
        <v>2049-50</v>
      </c>
      <c r="AF37" s="2" t="str">
        <f t="shared" si="2"/>
        <v>2050-51</v>
      </c>
      <c r="AG37" s="2" t="str">
        <f t="shared" si="2"/>
        <v>2051-52</v>
      </c>
      <c r="AH37" s="2"/>
      <c r="AI37" s="2" t="str">
        <f t="shared" si="2"/>
        <v>2052-53</v>
      </c>
      <c r="AJ37" s="2" t="str">
        <f t="shared" si="2"/>
        <v>2053-54</v>
      </c>
      <c r="AK37" s="2" t="str">
        <f t="shared" si="2"/>
        <v>2054-55</v>
      </c>
      <c r="AL37" s="2" t="str">
        <f t="shared" si="2"/>
        <v>2055-56</v>
      </c>
      <c r="AM37" s="2" t="str">
        <f t="shared" si="2"/>
        <v>2056-57</v>
      </c>
    </row>
    <row r="38" spans="3:39" x14ac:dyDescent="0.25">
      <c r="C38">
        <f>IF(I38="","",MATCH("Yes",$I38:$AM38,0)-1)</f>
        <v>2</v>
      </c>
      <c r="D38" t="s">
        <v>37</v>
      </c>
      <c r="E38" t="s">
        <v>38</v>
      </c>
      <c r="F38" t="s">
        <v>39</v>
      </c>
      <c r="G38" s="2" t="str">
        <f>IF(G6=0,"",IF(ROUND(G22-G6,2)=0,"Yes","No"))</f>
        <v/>
      </c>
      <c r="H38" s="2" t="str">
        <f t="shared" ref="H38:AM41" si="3">IF(H6=0,"",IF(ROUND(H22-H6,2)=0,"Yes","No"))</f>
        <v/>
      </c>
      <c r="I38" s="2" t="str">
        <f>IF(I6=0,"",IF(ROUND(I22-I6,2)=0,"Yes","No"))</f>
        <v>No</v>
      </c>
      <c r="J38" s="2" t="str">
        <f t="shared" si="3"/>
        <v>No</v>
      </c>
      <c r="K38" s="2" t="str">
        <f t="shared" si="3"/>
        <v>Yes</v>
      </c>
      <c r="L38" s="2" t="str">
        <f t="shared" si="3"/>
        <v>Yes</v>
      </c>
      <c r="M38" s="2" t="str">
        <f t="shared" si="3"/>
        <v>Yes</v>
      </c>
      <c r="N38" s="2" t="str">
        <f t="shared" si="3"/>
        <v>Yes</v>
      </c>
      <c r="O38" s="2" t="str">
        <f t="shared" si="3"/>
        <v>Yes</v>
      </c>
      <c r="P38" s="7" t="str">
        <f t="shared" si="3"/>
        <v>Yes</v>
      </c>
      <c r="Q38" s="2" t="str">
        <f t="shared" si="3"/>
        <v>Yes</v>
      </c>
      <c r="R38" s="2" t="str">
        <f t="shared" si="3"/>
        <v>Yes</v>
      </c>
      <c r="S38" s="2" t="str">
        <f t="shared" si="3"/>
        <v>Yes</v>
      </c>
      <c r="T38" s="2" t="str">
        <f t="shared" si="3"/>
        <v>Yes</v>
      </c>
      <c r="U38" s="2" t="str">
        <f t="shared" si="3"/>
        <v>Yes</v>
      </c>
      <c r="V38" s="2" t="str">
        <f t="shared" si="3"/>
        <v>Yes</v>
      </c>
      <c r="W38" s="2" t="str">
        <f t="shared" si="3"/>
        <v>Yes</v>
      </c>
      <c r="X38" s="2" t="str">
        <f t="shared" si="3"/>
        <v>Yes</v>
      </c>
      <c r="Y38" s="2" t="str">
        <f t="shared" si="3"/>
        <v>Yes</v>
      </c>
      <c r="Z38" s="2" t="str">
        <f t="shared" si="3"/>
        <v>Yes</v>
      </c>
      <c r="AA38" s="2" t="str">
        <f t="shared" si="3"/>
        <v>Yes</v>
      </c>
      <c r="AB38" s="2" t="str">
        <f t="shared" si="3"/>
        <v>Yes</v>
      </c>
      <c r="AC38" s="2" t="str">
        <f t="shared" si="3"/>
        <v>Yes</v>
      </c>
      <c r="AD38" s="2" t="str">
        <f t="shared" si="3"/>
        <v>Yes</v>
      </c>
      <c r="AE38" s="2" t="str">
        <f t="shared" si="3"/>
        <v>Yes</v>
      </c>
      <c r="AF38" s="2" t="str">
        <f t="shared" si="3"/>
        <v>Yes</v>
      </c>
      <c r="AG38" s="2" t="str">
        <f t="shared" si="3"/>
        <v>Yes</v>
      </c>
      <c r="AH38" s="2"/>
      <c r="AI38" s="2" t="str">
        <f t="shared" si="3"/>
        <v>Yes</v>
      </c>
      <c r="AJ38" s="2" t="str">
        <f t="shared" si="3"/>
        <v>Yes</v>
      </c>
      <c r="AK38" s="2" t="str">
        <f t="shared" si="3"/>
        <v>Yes</v>
      </c>
      <c r="AL38" s="2" t="str">
        <f t="shared" si="3"/>
        <v>Yes</v>
      </c>
      <c r="AM38" s="2" t="str">
        <f t="shared" si="3"/>
        <v>Yes</v>
      </c>
    </row>
    <row r="39" spans="3:39" x14ac:dyDescent="0.25">
      <c r="C39">
        <f t="shared" ref="C39:C41" si="4">IF(I39="","",MATCH("Yes",$I39:$AM39,0)-1)</f>
        <v>5</v>
      </c>
      <c r="D39" t="s">
        <v>37</v>
      </c>
      <c r="E39" t="s">
        <v>40</v>
      </c>
      <c r="F39" t="s">
        <v>41</v>
      </c>
      <c r="G39" s="2" t="str">
        <f t="shared" ref="G39:V41" si="5">IF(G7=0,"",IF(ROUND(G23-G7,2)=0,"Yes","No"))</f>
        <v/>
      </c>
      <c r="H39" s="2" t="str">
        <f t="shared" si="5"/>
        <v/>
      </c>
      <c r="I39" s="2" t="str">
        <f t="shared" si="5"/>
        <v>No</v>
      </c>
      <c r="J39" s="2" t="str">
        <f t="shared" si="5"/>
        <v>No</v>
      </c>
      <c r="K39" s="2" t="str">
        <f t="shared" si="5"/>
        <v>No</v>
      </c>
      <c r="L39" s="2" t="str">
        <f t="shared" si="5"/>
        <v>No</v>
      </c>
      <c r="M39" s="2" t="str">
        <f t="shared" si="5"/>
        <v>No</v>
      </c>
      <c r="N39" s="2" t="str">
        <f t="shared" si="5"/>
        <v>Yes</v>
      </c>
      <c r="O39" s="2" t="str">
        <f t="shared" si="5"/>
        <v>Yes</v>
      </c>
      <c r="P39" s="2" t="str">
        <f t="shared" si="5"/>
        <v>Yes</v>
      </c>
      <c r="Q39" s="2" t="str">
        <f t="shared" si="5"/>
        <v>Yes</v>
      </c>
      <c r="R39" s="2" t="str">
        <f t="shared" si="5"/>
        <v>Yes</v>
      </c>
      <c r="S39" s="2" t="str">
        <f t="shared" si="5"/>
        <v>Yes</v>
      </c>
      <c r="T39" s="2" t="str">
        <f t="shared" si="5"/>
        <v>Yes</v>
      </c>
      <c r="U39" s="2" t="str">
        <f t="shared" si="5"/>
        <v>Yes</v>
      </c>
      <c r="V39" s="2" t="str">
        <f t="shared" si="5"/>
        <v>Yes</v>
      </c>
      <c r="W39" s="2" t="str">
        <f t="shared" si="3"/>
        <v>Yes</v>
      </c>
      <c r="X39" s="2" t="str">
        <f t="shared" si="3"/>
        <v>Yes</v>
      </c>
      <c r="Y39" s="2" t="str">
        <f t="shared" si="3"/>
        <v>Yes</v>
      </c>
      <c r="Z39" s="2" t="str">
        <f t="shared" si="3"/>
        <v>Yes</v>
      </c>
      <c r="AA39" s="2" t="str">
        <f t="shared" si="3"/>
        <v>Yes</v>
      </c>
      <c r="AB39" s="2" t="str">
        <f t="shared" si="3"/>
        <v>Yes</v>
      </c>
      <c r="AC39" s="2" t="str">
        <f t="shared" si="3"/>
        <v>Yes</v>
      </c>
      <c r="AD39" s="2" t="str">
        <f t="shared" si="3"/>
        <v>Yes</v>
      </c>
      <c r="AE39" s="2" t="str">
        <f t="shared" si="3"/>
        <v>Yes</v>
      </c>
      <c r="AF39" s="2" t="str">
        <f t="shared" si="3"/>
        <v>Yes</v>
      </c>
      <c r="AG39" s="2" t="str">
        <f t="shared" si="3"/>
        <v>Yes</v>
      </c>
      <c r="AH39" s="2"/>
      <c r="AI39" s="2" t="str">
        <f t="shared" si="3"/>
        <v>Yes</v>
      </c>
      <c r="AJ39" s="2" t="str">
        <f t="shared" si="3"/>
        <v>Yes</v>
      </c>
      <c r="AK39" s="2" t="str">
        <f t="shared" si="3"/>
        <v>Yes</v>
      </c>
      <c r="AL39" s="2" t="str">
        <f t="shared" si="3"/>
        <v>Yes</v>
      </c>
      <c r="AM39" s="2" t="str">
        <f t="shared" si="3"/>
        <v>Yes</v>
      </c>
    </row>
    <row r="40" spans="3:39" x14ac:dyDescent="0.25">
      <c r="C40" t="str">
        <f t="shared" si="4"/>
        <v/>
      </c>
      <c r="D40" t="s">
        <v>37</v>
      </c>
      <c r="E40" t="s">
        <v>42</v>
      </c>
      <c r="F40" t="s">
        <v>39</v>
      </c>
      <c r="G40" s="2" t="str">
        <f t="shared" si="5"/>
        <v/>
      </c>
      <c r="H40" s="2" t="str">
        <f t="shared" si="3"/>
        <v/>
      </c>
      <c r="I40" s="2" t="str">
        <f t="shared" si="3"/>
        <v/>
      </c>
      <c r="J40" s="2" t="str">
        <f t="shared" si="3"/>
        <v/>
      </c>
      <c r="K40" s="2" t="str">
        <f t="shared" si="3"/>
        <v/>
      </c>
      <c r="L40" s="2" t="str">
        <f t="shared" si="3"/>
        <v/>
      </c>
      <c r="M40" s="2" t="str">
        <f t="shared" si="3"/>
        <v/>
      </c>
      <c r="N40" s="2" t="str">
        <f t="shared" si="3"/>
        <v/>
      </c>
      <c r="O40" s="2" t="str">
        <f t="shared" si="3"/>
        <v/>
      </c>
      <c r="P40" s="2" t="str">
        <f t="shared" si="3"/>
        <v/>
      </c>
      <c r="Q40" s="2" t="str">
        <f t="shared" si="3"/>
        <v/>
      </c>
      <c r="R40" s="2" t="str">
        <f t="shared" si="3"/>
        <v/>
      </c>
      <c r="S40" s="2" t="str">
        <f t="shared" si="3"/>
        <v/>
      </c>
      <c r="T40" s="2" t="str">
        <f t="shared" si="3"/>
        <v/>
      </c>
      <c r="U40" s="2" t="str">
        <f t="shared" si="3"/>
        <v/>
      </c>
      <c r="V40" s="2" t="str">
        <f t="shared" si="3"/>
        <v/>
      </c>
      <c r="W40" s="2" t="str">
        <f t="shared" si="3"/>
        <v/>
      </c>
      <c r="X40" s="2" t="str">
        <f t="shared" si="3"/>
        <v/>
      </c>
      <c r="Y40" s="2" t="str">
        <f t="shared" si="3"/>
        <v/>
      </c>
      <c r="Z40" s="2" t="str">
        <f t="shared" si="3"/>
        <v/>
      </c>
      <c r="AA40" s="2" t="str">
        <f t="shared" si="3"/>
        <v/>
      </c>
      <c r="AB40" s="2" t="str">
        <f t="shared" si="3"/>
        <v/>
      </c>
      <c r="AC40" s="2" t="str">
        <f t="shared" si="3"/>
        <v/>
      </c>
      <c r="AD40" s="2" t="str">
        <f t="shared" si="3"/>
        <v/>
      </c>
      <c r="AE40" s="2" t="str">
        <f t="shared" si="3"/>
        <v/>
      </c>
      <c r="AF40" s="2" t="str">
        <f t="shared" si="3"/>
        <v/>
      </c>
      <c r="AG40" s="2" t="str">
        <f t="shared" si="3"/>
        <v/>
      </c>
      <c r="AH40" s="2"/>
      <c r="AI40" s="2" t="str">
        <f t="shared" si="3"/>
        <v/>
      </c>
      <c r="AJ40" s="2" t="str">
        <f t="shared" si="3"/>
        <v/>
      </c>
      <c r="AK40" s="2" t="str">
        <f t="shared" si="3"/>
        <v/>
      </c>
      <c r="AL40" s="2" t="str">
        <f t="shared" si="3"/>
        <v/>
      </c>
      <c r="AM40" s="2" t="str">
        <f t="shared" si="3"/>
        <v/>
      </c>
    </row>
    <row r="41" spans="3:39" x14ac:dyDescent="0.25">
      <c r="C41" t="str">
        <f t="shared" si="4"/>
        <v/>
      </c>
      <c r="D41" t="s">
        <v>37</v>
      </c>
      <c r="E41" t="s">
        <v>43</v>
      </c>
      <c r="F41" t="s">
        <v>41</v>
      </c>
      <c r="G41" s="2" t="str">
        <f t="shared" si="5"/>
        <v/>
      </c>
      <c r="H41" s="2" t="str">
        <f t="shared" si="3"/>
        <v/>
      </c>
      <c r="I41" s="2" t="str">
        <f t="shared" si="3"/>
        <v/>
      </c>
      <c r="J41" s="2" t="str">
        <f t="shared" si="3"/>
        <v/>
      </c>
      <c r="K41" s="2" t="str">
        <f t="shared" si="3"/>
        <v/>
      </c>
      <c r="L41" s="2" t="str">
        <f t="shared" si="3"/>
        <v/>
      </c>
      <c r="M41" s="2" t="str">
        <f t="shared" si="3"/>
        <v/>
      </c>
      <c r="N41" s="2" t="str">
        <f t="shared" si="3"/>
        <v/>
      </c>
      <c r="O41" s="2" t="str">
        <f t="shared" si="3"/>
        <v/>
      </c>
      <c r="P41" s="2" t="str">
        <f t="shared" si="3"/>
        <v/>
      </c>
      <c r="Q41" s="2" t="str">
        <f t="shared" si="3"/>
        <v/>
      </c>
      <c r="R41" s="2" t="str">
        <f t="shared" si="3"/>
        <v/>
      </c>
      <c r="S41" s="2" t="str">
        <f t="shared" si="3"/>
        <v/>
      </c>
      <c r="T41" s="2" t="str">
        <f t="shared" si="3"/>
        <v/>
      </c>
      <c r="U41" s="2" t="str">
        <f t="shared" si="3"/>
        <v/>
      </c>
      <c r="V41" s="2" t="str">
        <f t="shared" si="3"/>
        <v/>
      </c>
      <c r="W41" s="2" t="str">
        <f t="shared" si="3"/>
        <v/>
      </c>
      <c r="X41" s="2" t="str">
        <f t="shared" si="3"/>
        <v/>
      </c>
      <c r="Y41" s="2" t="str">
        <f t="shared" si="3"/>
        <v/>
      </c>
      <c r="Z41" s="2" t="str">
        <f t="shared" si="3"/>
        <v/>
      </c>
      <c r="AA41" s="2" t="str">
        <f t="shared" si="3"/>
        <v/>
      </c>
      <c r="AB41" s="2" t="str">
        <f t="shared" si="3"/>
        <v/>
      </c>
      <c r="AC41" s="2" t="str">
        <f t="shared" si="3"/>
        <v/>
      </c>
      <c r="AD41" s="2" t="str">
        <f t="shared" si="3"/>
        <v/>
      </c>
      <c r="AE41" s="2" t="str">
        <f t="shared" si="3"/>
        <v/>
      </c>
      <c r="AF41" s="2" t="str">
        <f t="shared" si="3"/>
        <v/>
      </c>
      <c r="AG41" s="2" t="str">
        <f t="shared" si="3"/>
        <v/>
      </c>
      <c r="AH41" s="2"/>
      <c r="AI41" s="2" t="str">
        <f t="shared" si="3"/>
        <v/>
      </c>
      <c r="AJ41" s="2" t="str">
        <f t="shared" si="3"/>
        <v/>
      </c>
      <c r="AK41" s="2" t="str">
        <f t="shared" si="3"/>
        <v/>
      </c>
      <c r="AL41" s="2" t="str">
        <f t="shared" si="3"/>
        <v/>
      </c>
      <c r="AM41" s="2" t="str">
        <f t="shared" si="3"/>
        <v/>
      </c>
    </row>
    <row r="42" spans="3:39" x14ac:dyDescent="0.25">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3:39" x14ac:dyDescent="0.25">
      <c r="C43">
        <f>IF(I43="","",MATCH("Yes",$I43:$AM43,0)-1)</f>
        <v>0</v>
      </c>
      <c r="D43" t="s">
        <v>44</v>
      </c>
      <c r="E43" t="s">
        <v>38</v>
      </c>
      <c r="F43" t="s">
        <v>39</v>
      </c>
      <c r="G43" s="2" t="str">
        <f>IF(G11=0,"",IF(ROUND(G27-G11,2)=0,"Yes","No"))</f>
        <v/>
      </c>
      <c r="H43" s="2" t="str">
        <f t="shared" ref="H43:AM43" si="6">IF(H11=0,"",IF(ROUND(H27-H11,2)=0,"Yes","No"))</f>
        <v/>
      </c>
      <c r="I43" s="2" t="str">
        <f t="shared" si="6"/>
        <v>Yes</v>
      </c>
      <c r="J43" s="2" t="str">
        <f t="shared" si="6"/>
        <v>Yes</v>
      </c>
      <c r="K43" s="2" t="str">
        <f t="shared" si="6"/>
        <v>Yes</v>
      </c>
      <c r="L43" s="2" t="str">
        <f t="shared" si="6"/>
        <v>Yes</v>
      </c>
      <c r="M43" s="2" t="str">
        <f t="shared" si="6"/>
        <v>Yes</v>
      </c>
      <c r="N43" s="2" t="str">
        <f t="shared" si="6"/>
        <v>Yes</v>
      </c>
      <c r="O43" s="2" t="str">
        <f t="shared" si="6"/>
        <v>No</v>
      </c>
      <c r="P43" s="2" t="str">
        <f t="shared" si="6"/>
        <v>Yes</v>
      </c>
      <c r="Q43" s="2" t="str">
        <f t="shared" si="6"/>
        <v>Yes</v>
      </c>
      <c r="R43" s="2" t="str">
        <f t="shared" si="6"/>
        <v>Yes</v>
      </c>
      <c r="S43" s="2" t="str">
        <f t="shared" si="6"/>
        <v>Yes</v>
      </c>
      <c r="T43" s="2" t="str">
        <f t="shared" si="6"/>
        <v>Yes</v>
      </c>
      <c r="U43" s="2" t="str">
        <f t="shared" si="6"/>
        <v>Yes</v>
      </c>
      <c r="V43" s="2" t="str">
        <f t="shared" si="6"/>
        <v>Yes</v>
      </c>
      <c r="W43" s="2" t="str">
        <f t="shared" si="6"/>
        <v>Yes</v>
      </c>
      <c r="X43" s="2" t="str">
        <f t="shared" si="6"/>
        <v>Yes</v>
      </c>
      <c r="Y43" s="2" t="str">
        <f t="shared" si="6"/>
        <v>Yes</v>
      </c>
      <c r="Z43" s="2" t="str">
        <f t="shared" si="6"/>
        <v>Yes</v>
      </c>
      <c r="AA43" s="2" t="str">
        <f t="shared" si="6"/>
        <v>Yes</v>
      </c>
      <c r="AB43" s="2" t="str">
        <f t="shared" si="6"/>
        <v>Yes</v>
      </c>
      <c r="AC43" s="2" t="str">
        <f t="shared" si="6"/>
        <v>Yes</v>
      </c>
      <c r="AD43" s="2" t="str">
        <f t="shared" si="6"/>
        <v>Yes</v>
      </c>
      <c r="AE43" s="2" t="str">
        <f t="shared" si="6"/>
        <v>Yes</v>
      </c>
      <c r="AF43" s="2" t="str">
        <f t="shared" si="6"/>
        <v>Yes</v>
      </c>
      <c r="AG43" s="2" t="str">
        <f t="shared" si="6"/>
        <v>Yes</v>
      </c>
      <c r="AH43" s="2"/>
      <c r="AI43" s="2" t="str">
        <f t="shared" si="6"/>
        <v>Yes</v>
      </c>
      <c r="AJ43" s="2" t="str">
        <f t="shared" si="6"/>
        <v>Yes</v>
      </c>
      <c r="AK43" s="2" t="str">
        <f t="shared" si="6"/>
        <v>Yes</v>
      </c>
      <c r="AL43" s="2" t="str">
        <f t="shared" si="6"/>
        <v>Yes</v>
      </c>
      <c r="AM43" s="2" t="str">
        <f t="shared" si="6"/>
        <v>Yes</v>
      </c>
    </row>
    <row r="44" spans="3:39" x14ac:dyDescent="0.25">
      <c r="C44">
        <f t="shared" ref="C44:C46" si="7">IF(I44="","",MATCH("Yes",$I44:$AM44,0)-1)</f>
        <v>4</v>
      </c>
      <c r="D44" t="s">
        <v>44</v>
      </c>
      <c r="E44" t="s">
        <v>40</v>
      </c>
      <c r="F44" t="s">
        <v>41</v>
      </c>
      <c r="G44" s="2" t="str">
        <f t="shared" ref="G44:AM44" si="8">IF(G12=0,"",IF(ROUND(G28-G12,2)=0,"Yes","No"))</f>
        <v/>
      </c>
      <c r="H44" s="2" t="str">
        <f t="shared" si="8"/>
        <v/>
      </c>
      <c r="I44" s="2" t="str">
        <f t="shared" si="8"/>
        <v>No</v>
      </c>
      <c r="J44" s="2" t="str">
        <f t="shared" si="8"/>
        <v>No</v>
      </c>
      <c r="K44" s="2" t="str">
        <f t="shared" si="8"/>
        <v>No</v>
      </c>
      <c r="L44" s="2" t="str">
        <f t="shared" si="8"/>
        <v>No</v>
      </c>
      <c r="M44" s="2" t="str">
        <f t="shared" si="8"/>
        <v>Yes</v>
      </c>
      <c r="N44" s="2" t="str">
        <f t="shared" si="8"/>
        <v>Yes</v>
      </c>
      <c r="O44" s="2" t="str">
        <f t="shared" si="8"/>
        <v>No</v>
      </c>
      <c r="P44" s="2" t="str">
        <f t="shared" si="8"/>
        <v>Yes</v>
      </c>
      <c r="Q44" s="2" t="str">
        <f t="shared" si="8"/>
        <v>Yes</v>
      </c>
      <c r="R44" s="2" t="str">
        <f t="shared" si="8"/>
        <v>Yes</v>
      </c>
      <c r="S44" s="2" t="str">
        <f t="shared" si="8"/>
        <v>Yes</v>
      </c>
      <c r="T44" s="2" t="str">
        <f t="shared" si="8"/>
        <v>Yes</v>
      </c>
      <c r="U44" s="2" t="str">
        <f t="shared" si="8"/>
        <v>Yes</v>
      </c>
      <c r="V44" s="2" t="str">
        <f t="shared" si="8"/>
        <v>Yes</v>
      </c>
      <c r="W44" s="2" t="str">
        <f t="shared" si="8"/>
        <v>Yes</v>
      </c>
      <c r="X44" s="2" t="str">
        <f t="shared" si="8"/>
        <v>Yes</v>
      </c>
      <c r="Y44" s="2" t="str">
        <f t="shared" si="8"/>
        <v>Yes</v>
      </c>
      <c r="Z44" s="2" t="str">
        <f t="shared" si="8"/>
        <v>Yes</v>
      </c>
      <c r="AA44" s="2" t="str">
        <f t="shared" si="8"/>
        <v>Yes</v>
      </c>
      <c r="AB44" s="2" t="str">
        <f t="shared" si="8"/>
        <v>Yes</v>
      </c>
      <c r="AC44" s="2" t="str">
        <f t="shared" si="8"/>
        <v>Yes</v>
      </c>
      <c r="AD44" s="2" t="str">
        <f t="shared" si="8"/>
        <v>Yes</v>
      </c>
      <c r="AE44" s="2" t="str">
        <f t="shared" si="8"/>
        <v>Yes</v>
      </c>
      <c r="AF44" s="2" t="str">
        <f t="shared" si="8"/>
        <v>Yes</v>
      </c>
      <c r="AG44" s="2" t="str">
        <f t="shared" si="8"/>
        <v>Yes</v>
      </c>
      <c r="AH44" s="2"/>
      <c r="AI44" s="2" t="str">
        <f t="shared" si="8"/>
        <v>Yes</v>
      </c>
      <c r="AJ44" s="2" t="str">
        <f t="shared" si="8"/>
        <v>Yes</v>
      </c>
      <c r="AK44" s="2" t="str">
        <f t="shared" si="8"/>
        <v>Yes</v>
      </c>
      <c r="AL44" s="2" t="str">
        <f t="shared" si="8"/>
        <v>Yes</v>
      </c>
      <c r="AM44" s="2" t="str">
        <f t="shared" si="8"/>
        <v>Yes</v>
      </c>
    </row>
    <row r="45" spans="3:39" x14ac:dyDescent="0.25">
      <c r="C45" t="str">
        <f t="shared" si="7"/>
        <v/>
      </c>
      <c r="D45" t="s">
        <v>44</v>
      </c>
      <c r="E45" t="s">
        <v>42</v>
      </c>
      <c r="F45" t="s">
        <v>39</v>
      </c>
      <c r="G45" s="2" t="str">
        <f t="shared" ref="G45:AM45" si="9">IF(G13=0,"",IF(ROUND(G29-G13,2)=0,"Yes","No"))</f>
        <v/>
      </c>
      <c r="H45" s="2" t="str">
        <f t="shared" si="9"/>
        <v/>
      </c>
      <c r="I45" s="2" t="str">
        <f t="shared" si="9"/>
        <v/>
      </c>
      <c r="J45" s="2" t="str">
        <f t="shared" si="9"/>
        <v/>
      </c>
      <c r="K45" s="2" t="str">
        <f t="shared" si="9"/>
        <v/>
      </c>
      <c r="L45" s="2" t="str">
        <f t="shared" si="9"/>
        <v/>
      </c>
      <c r="M45" s="2" t="str">
        <f t="shared" si="9"/>
        <v/>
      </c>
      <c r="N45" s="2" t="str">
        <f t="shared" si="9"/>
        <v/>
      </c>
      <c r="O45" s="2" t="str">
        <f t="shared" si="9"/>
        <v/>
      </c>
      <c r="P45" s="2" t="str">
        <f t="shared" si="9"/>
        <v/>
      </c>
      <c r="Q45" s="2" t="str">
        <f t="shared" si="9"/>
        <v/>
      </c>
      <c r="R45" s="2" t="str">
        <f t="shared" si="9"/>
        <v/>
      </c>
      <c r="S45" s="2" t="str">
        <f t="shared" si="9"/>
        <v/>
      </c>
      <c r="T45" s="2" t="str">
        <f t="shared" si="9"/>
        <v/>
      </c>
      <c r="U45" s="2" t="str">
        <f t="shared" si="9"/>
        <v/>
      </c>
      <c r="V45" s="2" t="str">
        <f t="shared" si="9"/>
        <v/>
      </c>
      <c r="W45" s="2" t="str">
        <f t="shared" si="9"/>
        <v/>
      </c>
      <c r="X45" s="2" t="str">
        <f t="shared" si="9"/>
        <v/>
      </c>
      <c r="Y45" s="2" t="str">
        <f t="shared" si="9"/>
        <v/>
      </c>
      <c r="Z45" s="2" t="str">
        <f t="shared" si="9"/>
        <v/>
      </c>
      <c r="AA45" s="2" t="str">
        <f t="shared" si="9"/>
        <v/>
      </c>
      <c r="AB45" s="2" t="str">
        <f t="shared" si="9"/>
        <v/>
      </c>
      <c r="AC45" s="2" t="str">
        <f t="shared" si="9"/>
        <v/>
      </c>
      <c r="AD45" s="2" t="str">
        <f t="shared" si="9"/>
        <v/>
      </c>
      <c r="AE45" s="2" t="str">
        <f t="shared" si="9"/>
        <v/>
      </c>
      <c r="AF45" s="2" t="str">
        <f t="shared" si="9"/>
        <v/>
      </c>
      <c r="AG45" s="2" t="str">
        <f t="shared" si="9"/>
        <v/>
      </c>
      <c r="AH45" s="2"/>
      <c r="AI45" s="2" t="str">
        <f t="shared" si="9"/>
        <v/>
      </c>
      <c r="AJ45" s="2" t="str">
        <f t="shared" si="9"/>
        <v/>
      </c>
      <c r="AK45" s="2" t="str">
        <f t="shared" si="9"/>
        <v/>
      </c>
      <c r="AL45" s="2" t="str">
        <f t="shared" si="9"/>
        <v/>
      </c>
      <c r="AM45" s="2" t="str">
        <f t="shared" si="9"/>
        <v/>
      </c>
    </row>
    <row r="46" spans="3:39" x14ac:dyDescent="0.25">
      <c r="C46" t="str">
        <f t="shared" si="7"/>
        <v/>
      </c>
      <c r="D46" t="s">
        <v>44</v>
      </c>
      <c r="E46" t="s">
        <v>43</v>
      </c>
      <c r="F46" t="s">
        <v>41</v>
      </c>
      <c r="G46" s="2" t="str">
        <f t="shared" ref="G46:AM46" si="10">IF(G14=0,"",IF(ROUND(G30-G14,2)=0,"Yes","No"))</f>
        <v/>
      </c>
      <c r="H46" s="2" t="str">
        <f t="shared" si="10"/>
        <v/>
      </c>
      <c r="I46" s="2" t="str">
        <f t="shared" si="10"/>
        <v/>
      </c>
      <c r="J46" s="2" t="str">
        <f t="shared" si="10"/>
        <v/>
      </c>
      <c r="K46" s="2" t="str">
        <f t="shared" si="10"/>
        <v/>
      </c>
      <c r="L46" s="2" t="str">
        <f t="shared" si="10"/>
        <v/>
      </c>
      <c r="M46" s="2" t="str">
        <f t="shared" si="10"/>
        <v/>
      </c>
      <c r="N46" s="2" t="str">
        <f t="shared" si="10"/>
        <v/>
      </c>
      <c r="O46" s="2" t="str">
        <f t="shared" si="10"/>
        <v/>
      </c>
      <c r="P46" s="2" t="str">
        <f t="shared" si="10"/>
        <v/>
      </c>
      <c r="Q46" s="2" t="str">
        <f t="shared" si="10"/>
        <v/>
      </c>
      <c r="R46" s="2" t="str">
        <f t="shared" si="10"/>
        <v/>
      </c>
      <c r="S46" s="2" t="str">
        <f t="shared" si="10"/>
        <v/>
      </c>
      <c r="T46" s="2" t="str">
        <f t="shared" si="10"/>
        <v/>
      </c>
      <c r="U46" s="2" t="str">
        <f t="shared" si="10"/>
        <v/>
      </c>
      <c r="V46" s="2" t="str">
        <f t="shared" si="10"/>
        <v/>
      </c>
      <c r="W46" s="2" t="str">
        <f t="shared" si="10"/>
        <v/>
      </c>
      <c r="X46" s="2" t="str">
        <f t="shared" si="10"/>
        <v/>
      </c>
      <c r="Y46" s="2" t="str">
        <f t="shared" si="10"/>
        <v/>
      </c>
      <c r="Z46" s="2" t="str">
        <f t="shared" si="10"/>
        <v/>
      </c>
      <c r="AA46" s="2" t="str">
        <f t="shared" si="10"/>
        <v/>
      </c>
      <c r="AB46" s="2" t="str">
        <f t="shared" si="10"/>
        <v/>
      </c>
      <c r="AC46" s="2" t="str">
        <f t="shared" si="10"/>
        <v/>
      </c>
      <c r="AD46" s="2" t="str">
        <f t="shared" si="10"/>
        <v/>
      </c>
      <c r="AE46" s="2" t="str">
        <f t="shared" si="10"/>
        <v/>
      </c>
      <c r="AF46" s="2" t="str">
        <f t="shared" si="10"/>
        <v/>
      </c>
      <c r="AG46" s="2" t="str">
        <f t="shared" si="10"/>
        <v/>
      </c>
      <c r="AH46" s="2"/>
      <c r="AI46" s="2" t="str">
        <f t="shared" si="10"/>
        <v/>
      </c>
      <c r="AJ46" s="2" t="str">
        <f t="shared" si="10"/>
        <v/>
      </c>
      <c r="AK46" s="2" t="str">
        <f t="shared" si="10"/>
        <v/>
      </c>
      <c r="AL46" s="2" t="str">
        <f t="shared" si="10"/>
        <v/>
      </c>
      <c r="AM46" s="2" t="str">
        <f t="shared" si="10"/>
        <v/>
      </c>
    </row>
    <row r="47" spans="3:39" x14ac:dyDescent="0.25">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3:39" x14ac:dyDescent="0.25">
      <c r="C48">
        <f>IF(I48="","",MATCH("Yes",$I48:$AM48,0)-1)</f>
        <v>0</v>
      </c>
      <c r="D48" t="s">
        <v>45</v>
      </c>
      <c r="E48" t="s">
        <v>38</v>
      </c>
      <c r="F48" t="s">
        <v>39</v>
      </c>
      <c r="G48" s="2" t="str">
        <f>IF(G16=0,"",IF(ROUND(G32-G16,2)=0,"Yes","No"))</f>
        <v/>
      </c>
      <c r="H48" s="2" t="str">
        <f t="shared" ref="H48:AM48" si="11">IF(H16=0,"",IF(ROUND(H32-H16,2)=0,"Yes","No"))</f>
        <v/>
      </c>
      <c r="I48" s="2" t="str">
        <f t="shared" si="11"/>
        <v>Yes</v>
      </c>
      <c r="J48" s="2" t="str">
        <f t="shared" si="11"/>
        <v>Yes</v>
      </c>
      <c r="K48" s="2" t="str">
        <f t="shared" si="11"/>
        <v>No</v>
      </c>
      <c r="L48" s="2" t="str">
        <f t="shared" si="11"/>
        <v>Yes</v>
      </c>
      <c r="M48" s="2" t="str">
        <f t="shared" si="11"/>
        <v>Yes</v>
      </c>
      <c r="N48" s="2" t="str">
        <f t="shared" si="11"/>
        <v>Yes</v>
      </c>
      <c r="O48" s="2" t="str">
        <f t="shared" si="11"/>
        <v>No</v>
      </c>
      <c r="P48" s="2" t="str">
        <f t="shared" si="11"/>
        <v>Yes</v>
      </c>
      <c r="Q48" s="2" t="str">
        <f t="shared" si="11"/>
        <v>Yes</v>
      </c>
      <c r="R48" s="2" t="str">
        <f t="shared" si="11"/>
        <v>Yes</v>
      </c>
      <c r="S48" s="2" t="str">
        <f t="shared" si="11"/>
        <v>Yes</v>
      </c>
      <c r="T48" s="2" t="str">
        <f t="shared" si="11"/>
        <v>Yes</v>
      </c>
      <c r="U48" s="2" t="str">
        <f t="shared" si="11"/>
        <v>Yes</v>
      </c>
      <c r="V48" s="2" t="str">
        <f t="shared" si="11"/>
        <v>Yes</v>
      </c>
      <c r="W48" s="2" t="str">
        <f t="shared" si="11"/>
        <v>Yes</v>
      </c>
      <c r="X48" s="2" t="str">
        <f t="shared" si="11"/>
        <v>Yes</v>
      </c>
      <c r="Y48" s="2" t="str">
        <f t="shared" si="11"/>
        <v>Yes</v>
      </c>
      <c r="Z48" s="2" t="str">
        <f t="shared" si="11"/>
        <v>Yes</v>
      </c>
      <c r="AA48" s="2" t="str">
        <f t="shared" si="11"/>
        <v>Yes</v>
      </c>
      <c r="AB48" s="2" t="str">
        <f t="shared" si="11"/>
        <v>Yes</v>
      </c>
      <c r="AC48" s="2" t="str">
        <f t="shared" si="11"/>
        <v>Yes</v>
      </c>
      <c r="AD48" s="2" t="str">
        <f t="shared" si="11"/>
        <v>Yes</v>
      </c>
      <c r="AE48" s="2" t="str">
        <f t="shared" si="11"/>
        <v>Yes</v>
      </c>
      <c r="AF48" s="2" t="str">
        <f t="shared" si="11"/>
        <v>Yes</v>
      </c>
      <c r="AG48" s="2" t="str">
        <f t="shared" si="11"/>
        <v>Yes</v>
      </c>
      <c r="AH48" s="2"/>
      <c r="AI48" s="2" t="str">
        <f t="shared" si="11"/>
        <v>Yes</v>
      </c>
      <c r="AJ48" s="2" t="str">
        <f t="shared" si="11"/>
        <v>Yes</v>
      </c>
      <c r="AK48" s="2" t="str">
        <f t="shared" si="11"/>
        <v>Yes</v>
      </c>
      <c r="AL48" s="2" t="str">
        <f t="shared" si="11"/>
        <v>Yes</v>
      </c>
      <c r="AM48" s="2" t="str">
        <f t="shared" si="11"/>
        <v>Yes</v>
      </c>
    </row>
    <row r="49" spans="3:39" x14ac:dyDescent="0.25">
      <c r="C49">
        <f t="shared" ref="C49:C51" si="12">IF(I49="","",MATCH("Yes",$I49:$AM49,0)-1)</f>
        <v>4</v>
      </c>
      <c r="D49" t="s">
        <v>45</v>
      </c>
      <c r="E49" t="s">
        <v>40</v>
      </c>
      <c r="F49" t="s">
        <v>41</v>
      </c>
      <c r="G49" s="2" t="str">
        <f t="shared" ref="G49:AM49" si="13">IF(G17=0,"",IF(ROUND(G33-G17,2)=0,"Yes","No"))</f>
        <v/>
      </c>
      <c r="H49" s="2" t="str">
        <f t="shared" si="13"/>
        <v/>
      </c>
      <c r="I49" s="2" t="str">
        <f t="shared" si="13"/>
        <v>No</v>
      </c>
      <c r="J49" s="2" t="str">
        <f t="shared" si="13"/>
        <v>No</v>
      </c>
      <c r="K49" s="2" t="str">
        <f t="shared" si="13"/>
        <v>No</v>
      </c>
      <c r="L49" s="2" t="str">
        <f t="shared" si="13"/>
        <v>No</v>
      </c>
      <c r="M49" s="2" t="str">
        <f t="shared" si="13"/>
        <v>Yes</v>
      </c>
      <c r="N49" s="2" t="str">
        <f t="shared" si="13"/>
        <v>Yes</v>
      </c>
      <c r="O49" s="2" t="str">
        <f t="shared" si="13"/>
        <v>No</v>
      </c>
      <c r="P49" s="2" t="str">
        <f t="shared" si="13"/>
        <v>Yes</v>
      </c>
      <c r="Q49" s="2" t="str">
        <f t="shared" si="13"/>
        <v>Yes</v>
      </c>
      <c r="R49" s="2" t="str">
        <f t="shared" si="13"/>
        <v>Yes</v>
      </c>
      <c r="S49" s="2" t="str">
        <f t="shared" si="13"/>
        <v>Yes</v>
      </c>
      <c r="T49" s="2" t="str">
        <f t="shared" si="13"/>
        <v>Yes</v>
      </c>
      <c r="U49" s="2" t="str">
        <f t="shared" si="13"/>
        <v>Yes</v>
      </c>
      <c r="V49" s="2" t="str">
        <f t="shared" si="13"/>
        <v>Yes</v>
      </c>
      <c r="W49" s="2" t="str">
        <f t="shared" si="13"/>
        <v>Yes</v>
      </c>
      <c r="X49" s="2" t="str">
        <f t="shared" si="13"/>
        <v>Yes</v>
      </c>
      <c r="Y49" s="2" t="str">
        <f t="shared" si="13"/>
        <v>Yes</v>
      </c>
      <c r="Z49" s="2" t="str">
        <f t="shared" si="13"/>
        <v>Yes</v>
      </c>
      <c r="AA49" s="2" t="str">
        <f t="shared" si="13"/>
        <v>Yes</v>
      </c>
      <c r="AB49" s="2" t="str">
        <f t="shared" si="13"/>
        <v>Yes</v>
      </c>
      <c r="AC49" s="2" t="str">
        <f t="shared" si="13"/>
        <v>Yes</v>
      </c>
      <c r="AD49" s="2" t="str">
        <f t="shared" si="13"/>
        <v>Yes</v>
      </c>
      <c r="AE49" s="2" t="str">
        <f t="shared" si="13"/>
        <v>Yes</v>
      </c>
      <c r="AF49" s="2" t="str">
        <f t="shared" si="13"/>
        <v>Yes</v>
      </c>
      <c r="AG49" s="2" t="str">
        <f t="shared" si="13"/>
        <v>Yes</v>
      </c>
      <c r="AH49" s="2"/>
      <c r="AI49" s="2" t="str">
        <f t="shared" si="13"/>
        <v>Yes</v>
      </c>
      <c r="AJ49" s="2" t="str">
        <f t="shared" si="13"/>
        <v>Yes</v>
      </c>
      <c r="AK49" s="2" t="str">
        <f t="shared" si="13"/>
        <v>Yes</v>
      </c>
      <c r="AL49" s="2" t="str">
        <f t="shared" si="13"/>
        <v>Yes</v>
      </c>
      <c r="AM49" s="2" t="str">
        <f t="shared" si="13"/>
        <v>Yes</v>
      </c>
    </row>
    <row r="50" spans="3:39" x14ac:dyDescent="0.25">
      <c r="C50" t="str">
        <f t="shared" si="12"/>
        <v/>
      </c>
      <c r="D50" t="s">
        <v>45</v>
      </c>
      <c r="E50" t="s">
        <v>42</v>
      </c>
      <c r="F50" t="s">
        <v>39</v>
      </c>
      <c r="G50" s="2" t="str">
        <f t="shared" ref="G50:AM50" si="14">IF(G18=0,"",IF(ROUND(G34-G18,2)=0,"Yes","No"))</f>
        <v/>
      </c>
      <c r="H50" s="2" t="str">
        <f t="shared" si="14"/>
        <v/>
      </c>
      <c r="I50" s="2" t="str">
        <f t="shared" si="14"/>
        <v/>
      </c>
      <c r="J50" s="2" t="str">
        <f t="shared" si="14"/>
        <v/>
      </c>
      <c r="K50" s="2" t="str">
        <f t="shared" si="14"/>
        <v/>
      </c>
      <c r="L50" s="2" t="str">
        <f t="shared" si="14"/>
        <v/>
      </c>
      <c r="M50" s="2" t="str">
        <f t="shared" si="14"/>
        <v/>
      </c>
      <c r="N50" s="2" t="str">
        <f t="shared" si="14"/>
        <v/>
      </c>
      <c r="O50" s="2" t="str">
        <f t="shared" si="14"/>
        <v/>
      </c>
      <c r="P50" s="2" t="str">
        <f t="shared" si="14"/>
        <v/>
      </c>
      <c r="Q50" s="2" t="str">
        <f t="shared" si="14"/>
        <v/>
      </c>
      <c r="R50" s="2" t="str">
        <f t="shared" si="14"/>
        <v/>
      </c>
      <c r="S50" s="2" t="str">
        <f t="shared" si="14"/>
        <v/>
      </c>
      <c r="T50" s="2" t="str">
        <f t="shared" si="14"/>
        <v/>
      </c>
      <c r="U50" s="2" t="str">
        <f t="shared" si="14"/>
        <v/>
      </c>
      <c r="V50" s="2" t="str">
        <f t="shared" si="14"/>
        <v/>
      </c>
      <c r="W50" s="2" t="str">
        <f t="shared" si="14"/>
        <v/>
      </c>
      <c r="X50" s="2" t="str">
        <f t="shared" si="14"/>
        <v/>
      </c>
      <c r="Y50" s="2" t="str">
        <f t="shared" si="14"/>
        <v/>
      </c>
      <c r="Z50" s="2" t="str">
        <f t="shared" si="14"/>
        <v/>
      </c>
      <c r="AA50" s="2" t="str">
        <f t="shared" si="14"/>
        <v/>
      </c>
      <c r="AB50" s="2" t="str">
        <f t="shared" si="14"/>
        <v/>
      </c>
      <c r="AC50" s="2" t="str">
        <f t="shared" si="14"/>
        <v/>
      </c>
      <c r="AD50" s="2" t="str">
        <f t="shared" si="14"/>
        <v/>
      </c>
      <c r="AE50" s="2" t="str">
        <f t="shared" si="14"/>
        <v/>
      </c>
      <c r="AF50" s="2" t="str">
        <f t="shared" si="14"/>
        <v/>
      </c>
      <c r="AG50" s="2" t="str">
        <f t="shared" si="14"/>
        <v/>
      </c>
      <c r="AH50" s="2"/>
      <c r="AI50" s="2" t="str">
        <f t="shared" si="14"/>
        <v/>
      </c>
      <c r="AJ50" s="2" t="str">
        <f t="shared" si="14"/>
        <v/>
      </c>
      <c r="AK50" s="2" t="str">
        <f t="shared" si="14"/>
        <v/>
      </c>
      <c r="AL50" s="2" t="str">
        <f t="shared" si="14"/>
        <v/>
      </c>
      <c r="AM50" s="2" t="str">
        <f t="shared" si="14"/>
        <v/>
      </c>
    </row>
    <row r="51" spans="3:39" x14ac:dyDescent="0.25">
      <c r="C51" t="str">
        <f t="shared" si="12"/>
        <v/>
      </c>
      <c r="D51" t="s">
        <v>45</v>
      </c>
      <c r="E51" t="s">
        <v>43</v>
      </c>
      <c r="F51" t="s">
        <v>41</v>
      </c>
      <c r="G51" s="2" t="str">
        <f t="shared" ref="G51:AM51" si="15">IF(G19=0,"",IF(ROUND(G35-G19,2)=0,"Yes","No"))</f>
        <v/>
      </c>
      <c r="H51" s="2" t="str">
        <f t="shared" si="15"/>
        <v/>
      </c>
      <c r="I51" s="2" t="str">
        <f t="shared" si="15"/>
        <v/>
      </c>
      <c r="J51" s="2" t="str">
        <f t="shared" si="15"/>
        <v/>
      </c>
      <c r="K51" s="2" t="str">
        <f t="shared" si="15"/>
        <v/>
      </c>
      <c r="L51" s="2" t="str">
        <f t="shared" si="15"/>
        <v/>
      </c>
      <c r="M51" s="2" t="str">
        <f t="shared" si="15"/>
        <v/>
      </c>
      <c r="N51" s="2" t="str">
        <f t="shared" si="15"/>
        <v/>
      </c>
      <c r="O51" s="2" t="str">
        <f t="shared" si="15"/>
        <v/>
      </c>
      <c r="P51" s="2" t="str">
        <f t="shared" si="15"/>
        <v/>
      </c>
      <c r="Q51" s="2" t="str">
        <f t="shared" si="15"/>
        <v/>
      </c>
      <c r="R51" s="2" t="str">
        <f t="shared" si="15"/>
        <v/>
      </c>
      <c r="S51" s="2" t="str">
        <f t="shared" si="15"/>
        <v/>
      </c>
      <c r="T51" s="2" t="str">
        <f t="shared" si="15"/>
        <v/>
      </c>
      <c r="U51" s="2" t="str">
        <f t="shared" si="15"/>
        <v/>
      </c>
      <c r="V51" s="2" t="str">
        <f t="shared" si="15"/>
        <v/>
      </c>
      <c r="W51" s="2" t="str">
        <f t="shared" si="15"/>
        <v/>
      </c>
      <c r="X51" s="2" t="str">
        <f t="shared" si="15"/>
        <v/>
      </c>
      <c r="Y51" s="2" t="str">
        <f t="shared" si="15"/>
        <v/>
      </c>
      <c r="Z51" s="2" t="str">
        <f t="shared" si="15"/>
        <v/>
      </c>
      <c r="AA51" s="2" t="str">
        <f t="shared" si="15"/>
        <v/>
      </c>
      <c r="AB51" s="2" t="str">
        <f t="shared" si="15"/>
        <v/>
      </c>
      <c r="AC51" s="2" t="str">
        <f t="shared" si="15"/>
        <v/>
      </c>
      <c r="AD51" s="2" t="str">
        <f t="shared" si="15"/>
        <v/>
      </c>
      <c r="AE51" s="2" t="str">
        <f t="shared" si="15"/>
        <v/>
      </c>
      <c r="AF51" s="2" t="str">
        <f t="shared" si="15"/>
        <v/>
      </c>
      <c r="AG51" s="2" t="str">
        <f t="shared" si="15"/>
        <v/>
      </c>
      <c r="AH51" s="2"/>
      <c r="AI51" s="2" t="str">
        <f t="shared" si="15"/>
        <v/>
      </c>
      <c r="AJ51" s="2" t="str">
        <f t="shared" si="15"/>
        <v/>
      </c>
      <c r="AK51" s="2" t="str">
        <f t="shared" si="15"/>
        <v/>
      </c>
      <c r="AL51" s="2" t="str">
        <f t="shared" si="15"/>
        <v/>
      </c>
      <c r="AM51" s="2" t="str">
        <f t="shared" si="15"/>
        <v/>
      </c>
    </row>
    <row r="55" spans="3:39" x14ac:dyDescent="0.25">
      <c r="G55" s="3">
        <v>1</v>
      </c>
      <c r="H55" s="3">
        <v>2</v>
      </c>
      <c r="I55" s="3">
        <v>1</v>
      </c>
      <c r="J55" s="3">
        <v>2</v>
      </c>
      <c r="K55" s="3">
        <v>1</v>
      </c>
      <c r="L55" s="3">
        <v>2</v>
      </c>
      <c r="M55" s="3">
        <v>3</v>
      </c>
      <c r="N55" s="3">
        <v>4</v>
      </c>
      <c r="O55" s="3">
        <f>K55</f>
        <v>1</v>
      </c>
      <c r="P55" s="3">
        <f t="shared" ref="P55" si="16">L55</f>
        <v>2</v>
      </c>
      <c r="Q55" s="3">
        <f t="shared" ref="Q55" si="17">M55</f>
        <v>3</v>
      </c>
      <c r="R55" s="3">
        <f t="shared" ref="R55" si="18">N55</f>
        <v>4</v>
      </c>
      <c r="S55" s="3">
        <f t="shared" ref="S55" si="19">O55</f>
        <v>1</v>
      </c>
      <c r="T55" s="3">
        <f t="shared" ref="T55" si="20">P55</f>
        <v>2</v>
      </c>
      <c r="U55" s="3">
        <f t="shared" ref="U55" si="21">Q55</f>
        <v>3</v>
      </c>
      <c r="V55" s="3">
        <f t="shared" ref="V55" si="22">R55</f>
        <v>4</v>
      </c>
      <c r="W55" s="3">
        <f t="shared" ref="W55" si="23">S55</f>
        <v>1</v>
      </c>
      <c r="X55" s="3">
        <f t="shared" ref="X55" si="24">T55</f>
        <v>2</v>
      </c>
      <c r="Y55" s="3">
        <f t="shared" ref="Y55" si="25">U55</f>
        <v>3</v>
      </c>
      <c r="Z55" s="3">
        <f t="shared" ref="Z55" si="26">V55</f>
        <v>4</v>
      </c>
      <c r="AA55" s="3">
        <f t="shared" ref="AA55" si="27">W55</f>
        <v>1</v>
      </c>
      <c r="AB55" s="3">
        <f t="shared" ref="AB55" si="28">X55</f>
        <v>2</v>
      </c>
      <c r="AC55" s="3">
        <f t="shared" ref="AC55" si="29">Y55</f>
        <v>3</v>
      </c>
      <c r="AD55" s="3">
        <f t="shared" ref="AD55" si="30">Z55</f>
        <v>4</v>
      </c>
      <c r="AE55" s="3">
        <f t="shared" ref="AE55" si="31">AA55</f>
        <v>1</v>
      </c>
      <c r="AF55" s="3">
        <f t="shared" ref="AF55" si="32">AB55</f>
        <v>2</v>
      </c>
      <c r="AG55" s="3">
        <f t="shared" ref="AG55" si="33">AC55</f>
        <v>3</v>
      </c>
      <c r="AH55" s="3"/>
      <c r="AI55" s="3">
        <f t="shared" ref="AI55" si="34">AD55</f>
        <v>4</v>
      </c>
      <c r="AJ55" s="3">
        <f t="shared" ref="AJ55" si="35">AE55</f>
        <v>1</v>
      </c>
      <c r="AK55" s="3">
        <f t="shared" ref="AK55" si="36">AF55</f>
        <v>2</v>
      </c>
      <c r="AL55" s="3">
        <f t="shared" ref="AL55" si="37">AG55</f>
        <v>3</v>
      </c>
      <c r="AM55" s="3">
        <f t="shared" ref="AM55" si="38">AI55</f>
        <v>4</v>
      </c>
    </row>
    <row r="56" spans="3:39" x14ac:dyDescent="0.25">
      <c r="G56" t="str">
        <f t="shared" ref="G56:H56" si="39">G5</f>
        <v>2025-26</v>
      </c>
      <c r="H56" t="str">
        <f t="shared" si="39"/>
        <v>2026-27</v>
      </c>
      <c r="I56" t="str">
        <f>I5</f>
        <v>2027-28</v>
      </c>
      <c r="J56" t="str">
        <f t="shared" ref="J56:AM56" si="40">J5</f>
        <v>2028-29</v>
      </c>
      <c r="K56" t="str">
        <f t="shared" si="40"/>
        <v>2029-30</v>
      </c>
      <c r="L56" t="str">
        <f t="shared" si="40"/>
        <v>2030-31</v>
      </c>
      <c r="M56" t="str">
        <f t="shared" si="40"/>
        <v>2031-32</v>
      </c>
      <c r="N56" t="str">
        <f t="shared" si="40"/>
        <v>2032-33</v>
      </c>
      <c r="O56" t="str">
        <f t="shared" si="40"/>
        <v>2033-34</v>
      </c>
      <c r="P56" t="str">
        <f t="shared" si="40"/>
        <v>2034-35</v>
      </c>
      <c r="Q56" t="str">
        <f t="shared" si="40"/>
        <v>2035-36</v>
      </c>
      <c r="R56" t="str">
        <f t="shared" si="40"/>
        <v>2036-37</v>
      </c>
      <c r="S56" t="str">
        <f t="shared" si="40"/>
        <v>2037-38</v>
      </c>
      <c r="T56" t="str">
        <f t="shared" si="40"/>
        <v>2038-39</v>
      </c>
      <c r="U56" t="str">
        <f t="shared" si="40"/>
        <v>2039-40</v>
      </c>
      <c r="V56" t="str">
        <f t="shared" si="40"/>
        <v>2040-41</v>
      </c>
      <c r="W56" t="str">
        <f t="shared" si="40"/>
        <v>2041-42</v>
      </c>
      <c r="X56" t="str">
        <f t="shared" si="40"/>
        <v>2042-43</v>
      </c>
      <c r="Y56" t="str">
        <f t="shared" si="40"/>
        <v>2043-44</v>
      </c>
      <c r="Z56" t="str">
        <f t="shared" si="40"/>
        <v>2044-45</v>
      </c>
      <c r="AA56" t="str">
        <f t="shared" si="40"/>
        <v>2045-46</v>
      </c>
      <c r="AB56" t="str">
        <f t="shared" si="40"/>
        <v>2046-47</v>
      </c>
      <c r="AC56" t="str">
        <f t="shared" si="40"/>
        <v>2047-48</v>
      </c>
      <c r="AD56" t="str">
        <f t="shared" si="40"/>
        <v>2048-49</v>
      </c>
      <c r="AE56" t="str">
        <f t="shared" si="40"/>
        <v>2049-50</v>
      </c>
      <c r="AF56" t="str">
        <f t="shared" si="40"/>
        <v>2050-51</v>
      </c>
      <c r="AG56" t="str">
        <f t="shared" si="40"/>
        <v>2051-52</v>
      </c>
      <c r="AI56" t="str">
        <f t="shared" si="40"/>
        <v>2052-53</v>
      </c>
      <c r="AJ56" t="str">
        <f t="shared" si="40"/>
        <v>2053-54</v>
      </c>
      <c r="AK56" t="str">
        <f t="shared" si="40"/>
        <v>2054-55</v>
      </c>
      <c r="AL56" t="str">
        <f t="shared" si="40"/>
        <v>2055-56</v>
      </c>
      <c r="AM56" t="str">
        <f t="shared" si="40"/>
        <v>2056-57</v>
      </c>
    </row>
    <row r="57" spans="3:39" x14ac:dyDescent="0.25">
      <c r="C57" t="s">
        <v>36</v>
      </c>
      <c r="D57" t="s">
        <v>37</v>
      </c>
      <c r="F57" t="s">
        <v>39</v>
      </c>
      <c r="G57" s="2">
        <f>SUMIFS(G$6:G$35,$D$6:$D$35,$D57,$F$6:$F$35,$F57,$C$6:$C$35,$C57)</f>
        <v>0</v>
      </c>
      <c r="H57" s="2">
        <f t="shared" ref="H57:AM69" si="41">SUMIFS(H$6:H$35,$D$6:$D$35,$D57,$F$6:$F$35,$F57,$C$6:$C$35,$C57)</f>
        <v>0</v>
      </c>
      <c r="I57" s="2">
        <f t="shared" si="41"/>
        <v>55.17</v>
      </c>
      <c r="J57" s="2">
        <f t="shared" si="41"/>
        <v>56.75</v>
      </c>
      <c r="K57" s="2">
        <f t="shared" si="41"/>
        <v>56.53</v>
      </c>
      <c r="L57" s="2">
        <f t="shared" si="41"/>
        <v>57.94</v>
      </c>
      <c r="M57" s="2">
        <f t="shared" si="41"/>
        <v>59.39</v>
      </c>
      <c r="N57" s="2">
        <f t="shared" si="41"/>
        <v>60.88</v>
      </c>
      <c r="O57" s="2">
        <f t="shared" si="41"/>
        <v>62.36</v>
      </c>
      <c r="P57" s="2">
        <f t="shared" si="41"/>
        <v>63.92</v>
      </c>
      <c r="Q57" s="2">
        <f t="shared" si="41"/>
        <v>65.510000000000005</v>
      </c>
      <c r="R57" s="2">
        <f t="shared" si="41"/>
        <v>67.150000000000006</v>
      </c>
      <c r="S57" s="2">
        <f t="shared" si="41"/>
        <v>68.790000000000006</v>
      </c>
      <c r="T57" s="2">
        <f t="shared" si="41"/>
        <v>70.510000000000005</v>
      </c>
      <c r="U57" s="2">
        <f t="shared" si="41"/>
        <v>72.27</v>
      </c>
      <c r="V57" s="2">
        <f t="shared" si="41"/>
        <v>74.08</v>
      </c>
      <c r="W57" s="2">
        <f t="shared" si="41"/>
        <v>75.89</v>
      </c>
      <c r="X57" s="2">
        <f t="shared" si="41"/>
        <v>77.78</v>
      </c>
      <c r="Y57" s="2">
        <f t="shared" si="41"/>
        <v>79.73</v>
      </c>
      <c r="Z57" s="2">
        <f t="shared" si="41"/>
        <v>81.72</v>
      </c>
      <c r="AA57" s="2">
        <f t="shared" si="41"/>
        <v>83.72</v>
      </c>
      <c r="AB57" s="2">
        <f t="shared" si="41"/>
        <v>85.81</v>
      </c>
      <c r="AC57" s="2">
        <f t="shared" si="41"/>
        <v>87.95</v>
      </c>
      <c r="AD57" s="2">
        <f t="shared" si="41"/>
        <v>90.15</v>
      </c>
      <c r="AE57" s="2">
        <f t="shared" si="41"/>
        <v>92.36</v>
      </c>
      <c r="AF57" s="2">
        <f t="shared" si="41"/>
        <v>94.67</v>
      </c>
      <c r="AG57" s="2">
        <f t="shared" si="41"/>
        <v>97.03</v>
      </c>
      <c r="AH57" s="2"/>
      <c r="AI57" s="2">
        <f t="shared" si="41"/>
        <v>99.46</v>
      </c>
      <c r="AJ57" s="2">
        <f t="shared" si="41"/>
        <v>101.89</v>
      </c>
      <c r="AK57" s="2">
        <f t="shared" si="41"/>
        <v>104.44</v>
      </c>
      <c r="AL57" s="2">
        <f t="shared" si="41"/>
        <v>107.05</v>
      </c>
      <c r="AM57" s="2">
        <f t="shared" si="41"/>
        <v>109.73</v>
      </c>
    </row>
    <row r="58" spans="3:39" x14ac:dyDescent="0.25">
      <c r="C58" t="s">
        <v>36</v>
      </c>
      <c r="D58" t="s">
        <v>37</v>
      </c>
      <c r="F58" t="s">
        <v>41</v>
      </c>
      <c r="G58" s="2">
        <f>SUMIFS(G$6:G$35,$D$6:$D$35,$D58,$F$6:$F$35,$F58,$C$6:$C$35,$C58)</f>
        <v>0</v>
      </c>
      <c r="H58" s="2">
        <f t="shared" si="41"/>
        <v>0</v>
      </c>
      <c r="I58" s="2">
        <f t="shared" si="41"/>
        <v>38.11</v>
      </c>
      <c r="J58" s="2">
        <f t="shared" si="41"/>
        <v>39.200000000000003</v>
      </c>
      <c r="K58" s="2">
        <f t="shared" si="41"/>
        <v>39.99</v>
      </c>
      <c r="L58" s="2">
        <f t="shared" si="41"/>
        <v>40.99</v>
      </c>
      <c r="M58" s="2">
        <f t="shared" si="41"/>
        <v>42.01</v>
      </c>
      <c r="N58" s="2">
        <f t="shared" si="41"/>
        <v>43.06</v>
      </c>
      <c r="O58" s="2">
        <f t="shared" si="41"/>
        <v>44.02</v>
      </c>
      <c r="P58" s="2">
        <f t="shared" si="41"/>
        <v>45.12</v>
      </c>
      <c r="Q58" s="2">
        <f t="shared" si="41"/>
        <v>46.25</v>
      </c>
      <c r="R58" s="2">
        <f t="shared" si="41"/>
        <v>47.4</v>
      </c>
      <c r="S58" s="2">
        <f t="shared" si="41"/>
        <v>48.45</v>
      </c>
      <c r="T58" s="2">
        <f t="shared" si="41"/>
        <v>49.66</v>
      </c>
      <c r="U58" s="2">
        <f t="shared" si="41"/>
        <v>50.9</v>
      </c>
      <c r="V58" s="2">
        <f t="shared" si="41"/>
        <v>52.18</v>
      </c>
      <c r="W58" s="2">
        <f t="shared" si="41"/>
        <v>53.33</v>
      </c>
      <c r="X58" s="2">
        <f t="shared" si="41"/>
        <v>54.67</v>
      </c>
      <c r="Y58" s="2">
        <f t="shared" si="41"/>
        <v>56.03</v>
      </c>
      <c r="Z58" s="2">
        <f t="shared" si="41"/>
        <v>57.44</v>
      </c>
      <c r="AA58" s="2">
        <f t="shared" si="41"/>
        <v>58.71</v>
      </c>
      <c r="AB58" s="2">
        <f t="shared" si="41"/>
        <v>60.18</v>
      </c>
      <c r="AC58" s="2">
        <f t="shared" si="41"/>
        <v>61.68</v>
      </c>
      <c r="AD58" s="2">
        <f t="shared" si="41"/>
        <v>63.22</v>
      </c>
      <c r="AE58" s="2">
        <f t="shared" si="41"/>
        <v>64.62</v>
      </c>
      <c r="AF58" s="2">
        <f t="shared" si="41"/>
        <v>66.239999999999995</v>
      </c>
      <c r="AG58" s="2">
        <f t="shared" si="41"/>
        <v>67.900000000000006</v>
      </c>
      <c r="AH58" s="2"/>
      <c r="AI58" s="2">
        <f t="shared" si="41"/>
        <v>69.59</v>
      </c>
      <c r="AJ58" s="2">
        <f t="shared" si="41"/>
        <v>71.14</v>
      </c>
      <c r="AK58" s="2">
        <f t="shared" si="41"/>
        <v>72.91</v>
      </c>
      <c r="AL58" s="2">
        <f t="shared" si="41"/>
        <v>74.739999999999995</v>
      </c>
      <c r="AM58" s="2">
        <f t="shared" si="41"/>
        <v>76.61</v>
      </c>
    </row>
    <row r="60" spans="3:39" x14ac:dyDescent="0.25">
      <c r="C60" t="s">
        <v>36</v>
      </c>
      <c r="D60" t="s">
        <v>44</v>
      </c>
      <c r="F60" t="s">
        <v>39</v>
      </c>
      <c r="G60" s="2">
        <f>SUMIFS(G$6:G$35,$D$6:$D$35,$D60,$F$6:$F$35,$F60,$C$6:$C$35,$C60)</f>
        <v>0</v>
      </c>
      <c r="H60" s="2">
        <f t="shared" si="41"/>
        <v>0</v>
      </c>
      <c r="I60" s="2">
        <f t="shared" si="41"/>
        <v>47</v>
      </c>
      <c r="J60" s="2">
        <f t="shared" si="41"/>
        <v>48.35</v>
      </c>
      <c r="K60" s="2">
        <f t="shared" si="41"/>
        <v>52.53</v>
      </c>
      <c r="L60" s="2">
        <f t="shared" si="41"/>
        <v>53.84</v>
      </c>
      <c r="M60" s="2">
        <f t="shared" si="41"/>
        <v>55.19</v>
      </c>
      <c r="N60" s="2">
        <f t="shared" si="41"/>
        <v>56.57</v>
      </c>
      <c r="O60" s="2">
        <f t="shared" si="41"/>
        <v>61.78</v>
      </c>
      <c r="P60" s="2">
        <f t="shared" si="41"/>
        <v>63.32</v>
      </c>
      <c r="Q60" s="2">
        <f t="shared" si="41"/>
        <v>64.91</v>
      </c>
      <c r="R60" s="2">
        <f t="shared" si="41"/>
        <v>66.53</v>
      </c>
      <c r="S60" s="2">
        <f t="shared" si="41"/>
        <v>67.430000000000007</v>
      </c>
      <c r="T60" s="2">
        <f t="shared" si="41"/>
        <v>69.11</v>
      </c>
      <c r="U60" s="2">
        <f t="shared" si="41"/>
        <v>70.84</v>
      </c>
      <c r="V60" s="2">
        <f t="shared" si="41"/>
        <v>72.61</v>
      </c>
      <c r="W60" s="2">
        <f t="shared" si="41"/>
        <v>75.69</v>
      </c>
      <c r="X60" s="2">
        <f t="shared" si="41"/>
        <v>77.58</v>
      </c>
      <c r="Y60" s="2">
        <f t="shared" si="41"/>
        <v>79.52</v>
      </c>
      <c r="Z60" s="2">
        <f t="shared" si="41"/>
        <v>81.510000000000005</v>
      </c>
      <c r="AA60" s="2">
        <f t="shared" si="41"/>
        <v>83.69</v>
      </c>
      <c r="AB60" s="2">
        <f t="shared" si="41"/>
        <v>85.78</v>
      </c>
      <c r="AC60" s="2">
        <f t="shared" si="41"/>
        <v>87.93</v>
      </c>
      <c r="AD60" s="2">
        <f t="shared" si="41"/>
        <v>90.13</v>
      </c>
      <c r="AE60" s="2">
        <f t="shared" si="41"/>
        <v>92.13</v>
      </c>
      <c r="AF60" s="2">
        <f t="shared" si="41"/>
        <v>94.43</v>
      </c>
      <c r="AG60" s="2">
        <f t="shared" si="41"/>
        <v>96.8</v>
      </c>
      <c r="AH60" s="2"/>
      <c r="AI60" s="2">
        <f t="shared" si="41"/>
        <v>99.22</v>
      </c>
      <c r="AJ60" s="2">
        <f t="shared" si="41"/>
        <v>97.99</v>
      </c>
      <c r="AK60" s="2">
        <f t="shared" si="41"/>
        <v>100.44</v>
      </c>
      <c r="AL60" s="2">
        <f t="shared" si="41"/>
        <v>102.95</v>
      </c>
      <c r="AM60" s="2">
        <f t="shared" si="41"/>
        <v>105.52</v>
      </c>
    </row>
    <row r="61" spans="3:39" x14ac:dyDescent="0.25">
      <c r="C61" t="s">
        <v>36</v>
      </c>
      <c r="D61" t="s">
        <v>44</v>
      </c>
      <c r="F61" t="s">
        <v>41</v>
      </c>
      <c r="G61" s="2">
        <f>SUMIFS(G$6:G$35,$D$6:$D$35,$D61,$F$6:$F$35,$F61,$C$6:$C$35,$C61)</f>
        <v>0</v>
      </c>
      <c r="H61" s="2">
        <f t="shared" si="41"/>
        <v>0</v>
      </c>
      <c r="I61" s="2">
        <f t="shared" si="41"/>
        <v>38</v>
      </c>
      <c r="J61" s="2">
        <f t="shared" si="41"/>
        <v>39.090000000000003</v>
      </c>
      <c r="K61" s="2">
        <f t="shared" si="41"/>
        <v>39.99</v>
      </c>
      <c r="L61" s="2">
        <f t="shared" si="41"/>
        <v>40.99</v>
      </c>
      <c r="M61" s="2">
        <f t="shared" si="41"/>
        <v>42.01</v>
      </c>
      <c r="N61" s="2">
        <f t="shared" si="41"/>
        <v>43.06</v>
      </c>
      <c r="O61" s="2">
        <f t="shared" si="41"/>
        <v>44.26</v>
      </c>
      <c r="P61" s="2">
        <f t="shared" si="41"/>
        <v>45.37</v>
      </c>
      <c r="Q61" s="2">
        <f t="shared" si="41"/>
        <v>46.5</v>
      </c>
      <c r="R61" s="2">
        <f t="shared" si="41"/>
        <v>47.67</v>
      </c>
      <c r="S61" s="2">
        <f t="shared" si="41"/>
        <v>48.45</v>
      </c>
      <c r="T61" s="2">
        <f t="shared" si="41"/>
        <v>49.66</v>
      </c>
      <c r="U61" s="2">
        <f t="shared" si="41"/>
        <v>50.9</v>
      </c>
      <c r="V61" s="2">
        <f t="shared" si="41"/>
        <v>52.18</v>
      </c>
      <c r="W61" s="2">
        <f t="shared" si="41"/>
        <v>53.33</v>
      </c>
      <c r="X61" s="2">
        <f t="shared" si="41"/>
        <v>54.67</v>
      </c>
      <c r="Y61" s="2">
        <f t="shared" si="41"/>
        <v>56.03</v>
      </c>
      <c r="Z61" s="2">
        <f t="shared" si="41"/>
        <v>57.44</v>
      </c>
      <c r="AA61" s="2">
        <f t="shared" si="41"/>
        <v>58.71</v>
      </c>
      <c r="AB61" s="2">
        <f t="shared" si="41"/>
        <v>60.18</v>
      </c>
      <c r="AC61" s="2">
        <f t="shared" si="41"/>
        <v>61.68</v>
      </c>
      <c r="AD61" s="2">
        <f t="shared" si="41"/>
        <v>63.22</v>
      </c>
      <c r="AE61" s="2">
        <f t="shared" si="41"/>
        <v>64.62</v>
      </c>
      <c r="AF61" s="2">
        <f t="shared" si="41"/>
        <v>66.239999999999995</v>
      </c>
      <c r="AG61" s="2">
        <f t="shared" si="41"/>
        <v>67.900000000000006</v>
      </c>
      <c r="AH61" s="2"/>
      <c r="AI61" s="2">
        <f t="shared" si="41"/>
        <v>69.59</v>
      </c>
      <c r="AJ61" s="2">
        <f t="shared" si="41"/>
        <v>71.14</v>
      </c>
      <c r="AK61" s="2">
        <f t="shared" si="41"/>
        <v>72.91</v>
      </c>
      <c r="AL61" s="2">
        <f t="shared" si="41"/>
        <v>74.739999999999995</v>
      </c>
      <c r="AM61" s="2">
        <f t="shared" si="41"/>
        <v>76.61</v>
      </c>
    </row>
    <row r="63" spans="3:39" x14ac:dyDescent="0.25">
      <c r="C63" t="s">
        <v>36</v>
      </c>
      <c r="D63" t="s">
        <v>45</v>
      </c>
      <c r="F63" t="s">
        <v>39</v>
      </c>
      <c r="G63" s="2">
        <f>SUMIFS(G$6:G$35,$D$6:$D$35,$D63,$F$6:$F$35,$F63,$C$6:$C$35,$C63)</f>
        <v>0</v>
      </c>
      <c r="H63" s="2">
        <f t="shared" si="41"/>
        <v>0</v>
      </c>
      <c r="I63" s="2">
        <f t="shared" si="41"/>
        <v>45.3</v>
      </c>
      <c r="J63" s="2">
        <f t="shared" si="41"/>
        <v>46.6</v>
      </c>
      <c r="K63" s="2">
        <f t="shared" si="41"/>
        <v>50.96</v>
      </c>
      <c r="L63" s="2">
        <f t="shared" si="41"/>
        <v>52.23</v>
      </c>
      <c r="M63" s="2">
        <f t="shared" si="41"/>
        <v>53.54</v>
      </c>
      <c r="N63" s="2">
        <f t="shared" si="41"/>
        <v>54.87</v>
      </c>
      <c r="O63" s="2">
        <f t="shared" si="41"/>
        <v>60.42</v>
      </c>
      <c r="P63" s="2">
        <f t="shared" si="41"/>
        <v>61.93</v>
      </c>
      <c r="Q63" s="2">
        <f t="shared" si="41"/>
        <v>63.48</v>
      </c>
      <c r="R63" s="2">
        <f t="shared" si="41"/>
        <v>65.069999999999993</v>
      </c>
      <c r="S63" s="2">
        <f t="shared" si="41"/>
        <v>66.23</v>
      </c>
      <c r="T63" s="2">
        <f t="shared" si="41"/>
        <v>67.89</v>
      </c>
      <c r="U63" s="2">
        <f t="shared" si="41"/>
        <v>69.59</v>
      </c>
      <c r="V63" s="2">
        <f t="shared" si="41"/>
        <v>71.33</v>
      </c>
      <c r="W63" s="2">
        <f t="shared" si="41"/>
        <v>74.77</v>
      </c>
      <c r="X63" s="2">
        <f t="shared" si="41"/>
        <v>76.64</v>
      </c>
      <c r="Y63" s="2">
        <f t="shared" si="41"/>
        <v>78.55</v>
      </c>
      <c r="Z63" s="2">
        <f t="shared" si="41"/>
        <v>80.52</v>
      </c>
      <c r="AA63" s="2">
        <f t="shared" si="41"/>
        <v>83.12</v>
      </c>
      <c r="AB63" s="2">
        <f t="shared" si="41"/>
        <v>85.2</v>
      </c>
      <c r="AC63" s="2">
        <f t="shared" si="41"/>
        <v>87.33</v>
      </c>
      <c r="AD63" s="2">
        <f t="shared" si="41"/>
        <v>89.51</v>
      </c>
      <c r="AE63" s="2">
        <f t="shared" si="41"/>
        <v>93.4</v>
      </c>
      <c r="AF63" s="2">
        <f t="shared" si="41"/>
        <v>95.73</v>
      </c>
      <c r="AG63" s="2">
        <f t="shared" si="41"/>
        <v>98.13</v>
      </c>
      <c r="AH63" s="2"/>
      <c r="AI63" s="2">
        <f t="shared" si="41"/>
        <v>100.58</v>
      </c>
      <c r="AJ63" s="2">
        <f t="shared" si="41"/>
        <v>103.14</v>
      </c>
      <c r="AK63" s="2">
        <f t="shared" si="41"/>
        <v>105.71</v>
      </c>
      <c r="AL63" s="2">
        <f t="shared" si="41"/>
        <v>108.36</v>
      </c>
      <c r="AM63" s="2">
        <f t="shared" si="41"/>
        <v>111.07</v>
      </c>
    </row>
    <row r="64" spans="3:39" x14ac:dyDescent="0.25">
      <c r="C64" t="s">
        <v>36</v>
      </c>
      <c r="D64" t="s">
        <v>45</v>
      </c>
      <c r="F64" t="s">
        <v>41</v>
      </c>
      <c r="G64" s="2">
        <f>SUMIFS(G$6:G$35,$D$6:$D$35,$D64,$F$6:$F$35,$F64,$C$6:$C$35,$C64)</f>
        <v>0</v>
      </c>
      <c r="H64" s="2">
        <f t="shared" si="41"/>
        <v>0</v>
      </c>
      <c r="I64" s="2">
        <f t="shared" si="41"/>
        <v>38</v>
      </c>
      <c r="J64" s="2">
        <f t="shared" si="41"/>
        <v>39.090000000000003</v>
      </c>
      <c r="K64" s="2">
        <f t="shared" si="41"/>
        <v>39.99</v>
      </c>
      <c r="L64" s="2">
        <f t="shared" si="41"/>
        <v>40.99</v>
      </c>
      <c r="M64" s="2">
        <f t="shared" si="41"/>
        <v>42.01</v>
      </c>
      <c r="N64" s="2">
        <f t="shared" si="41"/>
        <v>43.06</v>
      </c>
      <c r="O64" s="2">
        <f t="shared" si="41"/>
        <v>44.26</v>
      </c>
      <c r="P64" s="2">
        <f t="shared" si="41"/>
        <v>45.37</v>
      </c>
      <c r="Q64" s="2">
        <f t="shared" si="41"/>
        <v>46.5</v>
      </c>
      <c r="R64" s="2">
        <f t="shared" si="41"/>
        <v>47.67</v>
      </c>
      <c r="S64" s="2">
        <f t="shared" si="41"/>
        <v>48.45</v>
      </c>
      <c r="T64" s="2">
        <f t="shared" si="41"/>
        <v>49.66</v>
      </c>
      <c r="U64" s="2">
        <f t="shared" si="41"/>
        <v>50.9</v>
      </c>
      <c r="V64" s="2">
        <f t="shared" si="41"/>
        <v>52.18</v>
      </c>
      <c r="W64" s="2">
        <f t="shared" si="41"/>
        <v>53.33</v>
      </c>
      <c r="X64" s="2">
        <f t="shared" si="41"/>
        <v>54.67</v>
      </c>
      <c r="Y64" s="2">
        <f t="shared" si="41"/>
        <v>56.03</v>
      </c>
      <c r="Z64" s="2">
        <f t="shared" si="41"/>
        <v>57.44</v>
      </c>
      <c r="AA64" s="2">
        <f t="shared" si="41"/>
        <v>58.71</v>
      </c>
      <c r="AB64" s="2">
        <f t="shared" si="41"/>
        <v>60.18</v>
      </c>
      <c r="AC64" s="2">
        <f t="shared" si="41"/>
        <v>61.68</v>
      </c>
      <c r="AD64" s="2">
        <f t="shared" si="41"/>
        <v>63.22</v>
      </c>
      <c r="AE64" s="2">
        <f t="shared" si="41"/>
        <v>64.62</v>
      </c>
      <c r="AF64" s="2">
        <f t="shared" si="41"/>
        <v>66.239999999999995</v>
      </c>
      <c r="AG64" s="2">
        <f t="shared" si="41"/>
        <v>67.900000000000006</v>
      </c>
      <c r="AH64" s="2"/>
      <c r="AI64" s="2">
        <f t="shared" si="41"/>
        <v>69.59</v>
      </c>
      <c r="AJ64" s="2">
        <f t="shared" si="41"/>
        <v>71.14</v>
      </c>
      <c r="AK64" s="2">
        <f t="shared" si="41"/>
        <v>72.91</v>
      </c>
      <c r="AL64" s="2">
        <f t="shared" si="41"/>
        <v>74.739999999999995</v>
      </c>
      <c r="AM64" s="2">
        <f t="shared" si="41"/>
        <v>76.61</v>
      </c>
    </row>
    <row r="66" spans="3:45" x14ac:dyDescent="0.25">
      <c r="C66" t="s">
        <v>46</v>
      </c>
      <c r="D66" t="s">
        <v>37</v>
      </c>
      <c r="F66" t="s">
        <v>39</v>
      </c>
      <c r="G66" s="2">
        <f>SUMIFS(G$6:G$35,$D$6:$D$35,$D66,$F$6:$F$35,$F66,$C$6:$C$35,$C66)</f>
        <v>0</v>
      </c>
      <c r="H66" s="2">
        <f t="shared" si="41"/>
        <v>0</v>
      </c>
      <c r="I66" s="2">
        <f t="shared" si="41"/>
        <v>50.22</v>
      </c>
      <c r="J66" s="2">
        <f t="shared" si="41"/>
        <v>54.51</v>
      </c>
      <c r="K66" s="2">
        <f t="shared" si="41"/>
        <v>56.53</v>
      </c>
      <c r="L66" s="2">
        <f t="shared" si="41"/>
        <v>57.94</v>
      </c>
      <c r="M66" s="2">
        <f t="shared" si="41"/>
        <v>59.39</v>
      </c>
      <c r="N66" s="2">
        <f t="shared" si="41"/>
        <v>60.88</v>
      </c>
      <c r="O66" s="2">
        <f t="shared" si="41"/>
        <v>62.36</v>
      </c>
      <c r="P66" s="2">
        <f t="shared" si="41"/>
        <v>63.92</v>
      </c>
      <c r="Q66" s="2">
        <f t="shared" si="41"/>
        <v>65.510000000000005</v>
      </c>
      <c r="R66" s="2">
        <f t="shared" si="41"/>
        <v>67.150000000000006</v>
      </c>
      <c r="S66" s="2">
        <f t="shared" si="41"/>
        <v>68.790000000000006</v>
      </c>
      <c r="T66" s="2">
        <f t="shared" si="41"/>
        <v>70.510000000000005</v>
      </c>
      <c r="U66" s="2">
        <f t="shared" si="41"/>
        <v>72.27</v>
      </c>
      <c r="V66" s="2">
        <f t="shared" si="41"/>
        <v>74.08</v>
      </c>
      <c r="W66" s="2">
        <f t="shared" si="41"/>
        <v>75.89</v>
      </c>
      <c r="X66" s="2">
        <f t="shared" si="41"/>
        <v>77.78</v>
      </c>
      <c r="Y66" s="2">
        <f t="shared" si="41"/>
        <v>79.73</v>
      </c>
      <c r="Z66" s="2">
        <f t="shared" si="41"/>
        <v>81.72</v>
      </c>
      <c r="AA66" s="2">
        <f t="shared" si="41"/>
        <v>83.72</v>
      </c>
      <c r="AB66" s="2">
        <f t="shared" si="41"/>
        <v>85.81</v>
      </c>
      <c r="AC66" s="2">
        <f t="shared" si="41"/>
        <v>87.95</v>
      </c>
      <c r="AD66" s="2">
        <f t="shared" si="41"/>
        <v>90.15</v>
      </c>
      <c r="AE66" s="169">
        <f t="shared" si="41"/>
        <v>92.36</v>
      </c>
      <c r="AF66" s="2">
        <f t="shared" si="41"/>
        <v>94.67</v>
      </c>
      <c r="AG66" s="2">
        <f t="shared" si="41"/>
        <v>97.03</v>
      </c>
      <c r="AH66" s="2"/>
      <c r="AI66" s="2">
        <f t="shared" si="41"/>
        <v>99.46</v>
      </c>
      <c r="AJ66" s="169">
        <f t="shared" si="41"/>
        <v>101.89</v>
      </c>
      <c r="AK66" s="2">
        <f t="shared" si="41"/>
        <v>104.44</v>
      </c>
      <c r="AL66" s="2">
        <f t="shared" si="41"/>
        <v>107.05</v>
      </c>
      <c r="AM66" s="2">
        <f t="shared" si="41"/>
        <v>109.73</v>
      </c>
      <c r="AO66" s="24"/>
      <c r="AP66" s="24"/>
      <c r="AS66" s="24"/>
    </row>
    <row r="67" spans="3:45" x14ac:dyDescent="0.25">
      <c r="C67" t="s">
        <v>46</v>
      </c>
      <c r="D67" t="s">
        <v>37</v>
      </c>
      <c r="F67" t="s">
        <v>41</v>
      </c>
      <c r="G67" s="2">
        <f>SUMIFS(G$6:G$35,$D$6:$D$35,$D67,$F$6:$F$35,$F67,$C$6:$C$35,$C67)</f>
        <v>0</v>
      </c>
      <c r="H67" s="2">
        <f t="shared" si="41"/>
        <v>0</v>
      </c>
      <c r="I67" s="2">
        <f t="shared" si="41"/>
        <v>26.84</v>
      </c>
      <c r="J67" s="2">
        <f t="shared" si="41"/>
        <v>27.61</v>
      </c>
      <c r="K67" s="2">
        <f t="shared" si="41"/>
        <v>30.87</v>
      </c>
      <c r="L67" s="2">
        <f t="shared" si="41"/>
        <v>34.979999999999997</v>
      </c>
      <c r="M67" s="2">
        <f t="shared" si="41"/>
        <v>39.29</v>
      </c>
      <c r="N67" s="2">
        <f t="shared" si="41"/>
        <v>43.06</v>
      </c>
      <c r="O67" s="2">
        <f t="shared" si="41"/>
        <v>44.02</v>
      </c>
      <c r="P67" s="2">
        <f t="shared" si="41"/>
        <v>45.12</v>
      </c>
      <c r="Q67" s="2">
        <f t="shared" si="41"/>
        <v>46.25</v>
      </c>
      <c r="R67" s="2">
        <f t="shared" si="41"/>
        <v>47.4</v>
      </c>
      <c r="S67" s="2">
        <f t="shared" si="41"/>
        <v>48.45</v>
      </c>
      <c r="T67" s="2">
        <f t="shared" si="41"/>
        <v>49.66</v>
      </c>
      <c r="U67" s="2">
        <f t="shared" si="41"/>
        <v>50.9</v>
      </c>
      <c r="V67" s="2">
        <f t="shared" si="41"/>
        <v>52.18</v>
      </c>
      <c r="W67" s="2">
        <f t="shared" si="41"/>
        <v>53.33</v>
      </c>
      <c r="X67" s="2">
        <f t="shared" si="41"/>
        <v>54.67</v>
      </c>
      <c r="Y67" s="2">
        <f t="shared" si="41"/>
        <v>56.03</v>
      </c>
      <c r="Z67" s="2">
        <f t="shared" si="41"/>
        <v>57.44</v>
      </c>
      <c r="AA67" s="2">
        <f t="shared" si="41"/>
        <v>58.71</v>
      </c>
      <c r="AB67" s="2">
        <f t="shared" si="41"/>
        <v>60.18</v>
      </c>
      <c r="AC67" s="2">
        <f t="shared" si="41"/>
        <v>61.68</v>
      </c>
      <c r="AD67" s="2">
        <f t="shared" si="41"/>
        <v>63.22</v>
      </c>
      <c r="AE67" s="2">
        <f t="shared" si="41"/>
        <v>64.62</v>
      </c>
      <c r="AF67" s="2">
        <f t="shared" si="41"/>
        <v>66.239999999999995</v>
      </c>
      <c r="AG67" s="2">
        <f t="shared" si="41"/>
        <v>67.900000000000006</v>
      </c>
      <c r="AH67" s="2"/>
      <c r="AI67" s="2">
        <f t="shared" si="41"/>
        <v>69.59</v>
      </c>
      <c r="AJ67" s="2">
        <f t="shared" si="41"/>
        <v>71.14</v>
      </c>
      <c r="AK67" s="2">
        <f t="shared" si="41"/>
        <v>72.91</v>
      </c>
      <c r="AL67" s="2">
        <f t="shared" si="41"/>
        <v>74.739999999999995</v>
      </c>
      <c r="AM67" s="2">
        <f t="shared" si="41"/>
        <v>76.61</v>
      </c>
      <c r="AO67" s="24"/>
      <c r="AP67" s="24"/>
      <c r="AS67" s="24"/>
    </row>
    <row r="68" spans="3:45" x14ac:dyDescent="0.25">
      <c r="AO68" s="24"/>
      <c r="AP68" s="24"/>
      <c r="AS68" s="24"/>
    </row>
    <row r="69" spans="3:45" x14ac:dyDescent="0.25">
      <c r="C69" t="s">
        <v>46</v>
      </c>
      <c r="D69" t="s">
        <v>44</v>
      </c>
      <c r="F69" t="s">
        <v>39</v>
      </c>
      <c r="G69" s="2">
        <f>SUMIFS(G$6:G$35,$D$6:$D$35,$D69,$F$6:$F$35,$F69,$C$6:$C$35,$C69)</f>
        <v>0</v>
      </c>
      <c r="H69" s="2">
        <f t="shared" si="41"/>
        <v>0</v>
      </c>
      <c r="I69" s="2">
        <f t="shared" si="41"/>
        <v>47</v>
      </c>
      <c r="J69" s="2">
        <f t="shared" si="41"/>
        <v>48.35</v>
      </c>
      <c r="K69" s="2">
        <f t="shared" si="41"/>
        <v>52.53</v>
      </c>
      <c r="L69" s="2">
        <f t="shared" si="41"/>
        <v>53.84</v>
      </c>
      <c r="M69" s="2">
        <f t="shared" si="41"/>
        <v>55.19</v>
      </c>
      <c r="N69" s="2">
        <f t="shared" si="41"/>
        <v>56.57</v>
      </c>
      <c r="O69" s="2">
        <f t="shared" ref="O69:AM69" si="42">SUMIFS(O$6:O$35,$D$6:$D$35,$D69,$F$6:$F$35,$F69,$C$6:$C$35,$C69)</f>
        <v>61.47</v>
      </c>
      <c r="P69" s="2">
        <f t="shared" si="42"/>
        <v>63.32</v>
      </c>
      <c r="Q69" s="2">
        <f t="shared" si="42"/>
        <v>64.91</v>
      </c>
      <c r="R69" s="2">
        <f t="shared" si="42"/>
        <v>66.53</v>
      </c>
      <c r="S69" s="2">
        <f t="shared" si="42"/>
        <v>67.430000000000007</v>
      </c>
      <c r="T69" s="2">
        <f t="shared" si="42"/>
        <v>69.11</v>
      </c>
      <c r="U69" s="2">
        <f t="shared" si="42"/>
        <v>70.84</v>
      </c>
      <c r="V69" s="2">
        <f t="shared" si="42"/>
        <v>72.61</v>
      </c>
      <c r="W69" s="2">
        <f t="shared" si="42"/>
        <v>75.69</v>
      </c>
      <c r="X69" s="2">
        <f t="shared" si="42"/>
        <v>77.58</v>
      </c>
      <c r="Y69" s="2">
        <f t="shared" si="42"/>
        <v>79.52</v>
      </c>
      <c r="Z69" s="2">
        <f t="shared" si="42"/>
        <v>81.510000000000005</v>
      </c>
      <c r="AA69" s="2">
        <f t="shared" si="42"/>
        <v>83.69</v>
      </c>
      <c r="AB69" s="2">
        <f t="shared" si="42"/>
        <v>85.78</v>
      </c>
      <c r="AC69" s="2">
        <f t="shared" si="42"/>
        <v>87.93</v>
      </c>
      <c r="AD69" s="2">
        <f t="shared" si="42"/>
        <v>90.13</v>
      </c>
      <c r="AE69" s="169">
        <f t="shared" si="42"/>
        <v>92.13</v>
      </c>
      <c r="AF69" s="2">
        <f t="shared" si="42"/>
        <v>94.43</v>
      </c>
      <c r="AG69" s="2">
        <f t="shared" si="42"/>
        <v>96.8</v>
      </c>
      <c r="AH69" s="2"/>
      <c r="AI69" s="2">
        <f t="shared" si="42"/>
        <v>99.22</v>
      </c>
      <c r="AJ69" s="169">
        <f t="shared" si="42"/>
        <v>97.99</v>
      </c>
      <c r="AK69" s="2">
        <f t="shared" si="42"/>
        <v>100.44</v>
      </c>
      <c r="AL69" s="2">
        <f t="shared" si="42"/>
        <v>102.95</v>
      </c>
      <c r="AM69" s="2">
        <f t="shared" si="42"/>
        <v>105.52</v>
      </c>
    </row>
    <row r="70" spans="3:45" x14ac:dyDescent="0.25">
      <c r="C70" t="s">
        <v>46</v>
      </c>
      <c r="D70" t="s">
        <v>44</v>
      </c>
      <c r="F70" t="s">
        <v>41</v>
      </c>
      <c r="G70" s="2">
        <f>SUMIFS(G$6:G$35,$D$6:$D$35,$D70,$F$6:$F$35,$F70,$C$6:$C$35,$C70)</f>
        <v>0</v>
      </c>
      <c r="H70" s="2">
        <f t="shared" ref="H70:AM70" si="43">SUMIFS(H$6:H$35,$D$6:$D$35,$D70,$F$6:$F$35,$F70,$C$6:$C$35,$C70)</f>
        <v>0</v>
      </c>
      <c r="I70" s="2">
        <f t="shared" si="43"/>
        <v>30.06</v>
      </c>
      <c r="J70" s="2">
        <f t="shared" si="43"/>
        <v>33.770000000000003</v>
      </c>
      <c r="K70" s="2">
        <f t="shared" si="43"/>
        <v>34.869999999999997</v>
      </c>
      <c r="L70" s="2">
        <f t="shared" si="43"/>
        <v>39.08</v>
      </c>
      <c r="M70" s="2">
        <f t="shared" si="43"/>
        <v>42.01</v>
      </c>
      <c r="N70" s="2">
        <f t="shared" si="43"/>
        <v>43.06</v>
      </c>
      <c r="O70" s="2">
        <f t="shared" si="43"/>
        <v>44.3</v>
      </c>
      <c r="P70" s="2">
        <f t="shared" si="43"/>
        <v>45.37</v>
      </c>
      <c r="Q70" s="2">
        <f t="shared" si="43"/>
        <v>46.5</v>
      </c>
      <c r="R70" s="2">
        <f t="shared" si="43"/>
        <v>47.67</v>
      </c>
      <c r="S70" s="2">
        <f t="shared" si="43"/>
        <v>48.45</v>
      </c>
      <c r="T70" s="2">
        <f t="shared" si="43"/>
        <v>49.66</v>
      </c>
      <c r="U70" s="2">
        <f t="shared" si="43"/>
        <v>50.9</v>
      </c>
      <c r="V70" s="2">
        <f t="shared" si="43"/>
        <v>52.18</v>
      </c>
      <c r="W70" s="2">
        <f t="shared" si="43"/>
        <v>53.33</v>
      </c>
      <c r="X70" s="2">
        <f t="shared" si="43"/>
        <v>54.67</v>
      </c>
      <c r="Y70" s="2">
        <f t="shared" si="43"/>
        <v>56.03</v>
      </c>
      <c r="Z70" s="2">
        <f t="shared" si="43"/>
        <v>57.44</v>
      </c>
      <c r="AA70" s="2">
        <f t="shared" si="43"/>
        <v>58.71</v>
      </c>
      <c r="AB70" s="2">
        <f t="shared" si="43"/>
        <v>60.18</v>
      </c>
      <c r="AC70" s="2">
        <f t="shared" si="43"/>
        <v>61.68</v>
      </c>
      <c r="AD70" s="2">
        <f t="shared" si="43"/>
        <v>63.22</v>
      </c>
      <c r="AE70" s="2">
        <f t="shared" si="43"/>
        <v>64.62</v>
      </c>
      <c r="AF70" s="2">
        <f t="shared" si="43"/>
        <v>66.239999999999995</v>
      </c>
      <c r="AG70" s="2">
        <f t="shared" si="43"/>
        <v>67.900000000000006</v>
      </c>
      <c r="AH70" s="2"/>
      <c r="AI70" s="2">
        <f t="shared" si="43"/>
        <v>69.59</v>
      </c>
      <c r="AJ70" s="2">
        <f t="shared" si="43"/>
        <v>71.14</v>
      </c>
      <c r="AK70" s="2">
        <f t="shared" si="43"/>
        <v>72.91</v>
      </c>
      <c r="AL70" s="2">
        <f t="shared" si="43"/>
        <v>74.739999999999995</v>
      </c>
      <c r="AM70" s="2">
        <f t="shared" si="43"/>
        <v>76.61</v>
      </c>
    </row>
    <row r="72" spans="3:45" x14ac:dyDescent="0.25">
      <c r="C72" t="s">
        <v>46</v>
      </c>
      <c r="D72" t="s">
        <v>45</v>
      </c>
      <c r="F72" t="s">
        <v>39</v>
      </c>
      <c r="G72" s="2">
        <f>SUMIFS(G$6:G$35,$D$6:$D$35,$D72,$F$6:$F$35,$F72,$C$6:$C$35,$C72)</f>
        <v>0</v>
      </c>
      <c r="H72" s="2">
        <f t="shared" ref="H72:AM73" si="44">SUMIFS(H$6:H$35,$D$6:$D$35,$D72,$F$6:$F$35,$F72,$C$6:$C$35,$C72)</f>
        <v>0</v>
      </c>
      <c r="I72" s="2">
        <f t="shared" si="44"/>
        <v>45.3</v>
      </c>
      <c r="J72" s="2">
        <f t="shared" si="44"/>
        <v>46.6</v>
      </c>
      <c r="K72" s="2">
        <f t="shared" si="44"/>
        <v>50.86</v>
      </c>
      <c r="L72" s="2">
        <f t="shared" si="44"/>
        <v>52.23</v>
      </c>
      <c r="M72" s="2">
        <f t="shared" si="44"/>
        <v>53.54</v>
      </c>
      <c r="N72" s="2">
        <f t="shared" si="44"/>
        <v>54.87</v>
      </c>
      <c r="O72" s="2">
        <f t="shared" si="44"/>
        <v>59.72</v>
      </c>
      <c r="P72" s="2">
        <f t="shared" si="44"/>
        <v>61.93</v>
      </c>
      <c r="Q72" s="2">
        <f t="shared" si="44"/>
        <v>63.48</v>
      </c>
      <c r="R72" s="2">
        <f t="shared" si="44"/>
        <v>65.069999999999993</v>
      </c>
      <c r="S72" s="2">
        <f t="shared" si="44"/>
        <v>66.23</v>
      </c>
      <c r="T72" s="2">
        <f t="shared" si="44"/>
        <v>67.89</v>
      </c>
      <c r="U72" s="2">
        <f t="shared" si="44"/>
        <v>69.59</v>
      </c>
      <c r="V72" s="2">
        <f t="shared" si="44"/>
        <v>71.33</v>
      </c>
      <c r="W72" s="2">
        <f t="shared" si="44"/>
        <v>74.77</v>
      </c>
      <c r="X72" s="2">
        <f t="shared" si="44"/>
        <v>76.64</v>
      </c>
      <c r="Y72" s="2">
        <f t="shared" si="44"/>
        <v>78.55</v>
      </c>
      <c r="Z72" s="2">
        <f t="shared" si="44"/>
        <v>80.52</v>
      </c>
      <c r="AA72" s="2">
        <f t="shared" si="44"/>
        <v>83.12</v>
      </c>
      <c r="AB72" s="2">
        <f t="shared" si="44"/>
        <v>85.2</v>
      </c>
      <c r="AC72" s="2">
        <f t="shared" si="44"/>
        <v>87.33</v>
      </c>
      <c r="AD72" s="2">
        <f t="shared" si="44"/>
        <v>89.51</v>
      </c>
      <c r="AE72" s="169">
        <f t="shared" si="44"/>
        <v>93.4</v>
      </c>
      <c r="AF72" s="2">
        <f t="shared" si="44"/>
        <v>95.73</v>
      </c>
      <c r="AG72" s="2">
        <f t="shared" si="44"/>
        <v>98.13</v>
      </c>
      <c r="AH72" s="2"/>
      <c r="AI72" s="2">
        <f t="shared" si="44"/>
        <v>100.58</v>
      </c>
      <c r="AJ72" s="169">
        <f t="shared" si="44"/>
        <v>103.14</v>
      </c>
      <c r="AK72" s="2">
        <f t="shared" si="44"/>
        <v>105.71</v>
      </c>
      <c r="AL72" s="2">
        <f t="shared" si="44"/>
        <v>108.36</v>
      </c>
      <c r="AM72" s="2">
        <f t="shared" si="44"/>
        <v>111.07</v>
      </c>
      <c r="AO72" s="24"/>
      <c r="AP72" s="24"/>
    </row>
    <row r="73" spans="3:45" x14ac:dyDescent="0.25">
      <c r="C73" t="s">
        <v>46</v>
      </c>
      <c r="D73" t="s">
        <v>45</v>
      </c>
      <c r="F73" t="s">
        <v>41</v>
      </c>
      <c r="G73" s="2">
        <f>SUMIFS(G$6:G$35,$D$6:$D$35,$D73,$F$6:$F$35,$F73,$C$6:$C$35,$C73)</f>
        <v>0</v>
      </c>
      <c r="H73" s="2">
        <f t="shared" si="44"/>
        <v>0</v>
      </c>
      <c r="I73" s="2">
        <f t="shared" si="44"/>
        <v>31.76</v>
      </c>
      <c r="J73" s="2">
        <f t="shared" si="44"/>
        <v>35.520000000000003</v>
      </c>
      <c r="K73" s="2">
        <f t="shared" si="44"/>
        <v>36.54</v>
      </c>
      <c r="L73" s="2">
        <f t="shared" si="44"/>
        <v>40.69</v>
      </c>
      <c r="M73" s="2">
        <f t="shared" si="44"/>
        <v>42.01</v>
      </c>
      <c r="N73" s="2">
        <f t="shared" si="44"/>
        <v>43.06</v>
      </c>
      <c r="O73" s="2">
        <f t="shared" si="44"/>
        <v>44.3</v>
      </c>
      <c r="P73" s="2">
        <f t="shared" si="44"/>
        <v>45.37</v>
      </c>
      <c r="Q73" s="2">
        <f t="shared" si="44"/>
        <v>46.5</v>
      </c>
      <c r="R73" s="2">
        <f t="shared" si="44"/>
        <v>47.67</v>
      </c>
      <c r="S73" s="2">
        <f t="shared" si="44"/>
        <v>48.45</v>
      </c>
      <c r="T73" s="2">
        <f t="shared" si="44"/>
        <v>49.66</v>
      </c>
      <c r="U73" s="2">
        <f t="shared" si="44"/>
        <v>50.9</v>
      </c>
      <c r="V73" s="2">
        <f t="shared" si="44"/>
        <v>52.18</v>
      </c>
      <c r="W73" s="2">
        <f t="shared" si="44"/>
        <v>53.33</v>
      </c>
      <c r="X73" s="2">
        <f t="shared" si="44"/>
        <v>54.67</v>
      </c>
      <c r="Y73" s="2">
        <f t="shared" si="44"/>
        <v>56.03</v>
      </c>
      <c r="Z73" s="2">
        <f t="shared" si="44"/>
        <v>57.44</v>
      </c>
      <c r="AA73" s="2">
        <f t="shared" si="44"/>
        <v>58.71</v>
      </c>
      <c r="AB73" s="2">
        <f t="shared" si="44"/>
        <v>60.18</v>
      </c>
      <c r="AC73" s="2">
        <f t="shared" si="44"/>
        <v>61.68</v>
      </c>
      <c r="AD73" s="2">
        <f t="shared" si="44"/>
        <v>63.22</v>
      </c>
      <c r="AE73" s="2">
        <f t="shared" si="44"/>
        <v>64.62</v>
      </c>
      <c r="AF73" s="2">
        <f t="shared" si="44"/>
        <v>66.239999999999995</v>
      </c>
      <c r="AG73" s="2">
        <f t="shared" si="44"/>
        <v>67.900000000000006</v>
      </c>
      <c r="AH73" s="2"/>
      <c r="AI73" s="2">
        <f t="shared" si="44"/>
        <v>69.59</v>
      </c>
      <c r="AJ73" s="2">
        <f t="shared" si="44"/>
        <v>71.14</v>
      </c>
      <c r="AK73" s="2">
        <f t="shared" si="44"/>
        <v>72.91</v>
      </c>
      <c r="AL73" s="2">
        <f t="shared" si="44"/>
        <v>74.739999999999995</v>
      </c>
      <c r="AM73" s="2">
        <f t="shared" si="44"/>
        <v>76.61</v>
      </c>
      <c r="AO73" s="24"/>
      <c r="AP73" s="24"/>
    </row>
    <row r="74" spans="3:45" x14ac:dyDescent="0.25">
      <c r="AO74" s="24"/>
      <c r="AP74" s="24"/>
    </row>
    <row r="75" spans="3:45" x14ac:dyDescent="0.25">
      <c r="AE75" s="24"/>
    </row>
    <row r="76" spans="3:45" x14ac:dyDescent="0.25">
      <c r="AE76" s="24"/>
    </row>
    <row r="77" spans="3:45" x14ac:dyDescent="0.25">
      <c r="C77" t="s">
        <v>49</v>
      </c>
    </row>
    <row r="78" spans="3:45" x14ac:dyDescent="0.25">
      <c r="C78" t="s">
        <v>46</v>
      </c>
      <c r="D78" t="s">
        <v>44</v>
      </c>
      <c r="F78" t="s">
        <v>39</v>
      </c>
      <c r="I78" t="str">
        <f>IF(I69&gt;I66,"Yes","No")</f>
        <v>No</v>
      </c>
      <c r="J78" t="str">
        <f t="shared" ref="J78:AM78" si="45">IF(J69&gt;J66,"Yes","No")</f>
        <v>No</v>
      </c>
      <c r="K78" t="str">
        <f t="shared" si="45"/>
        <v>No</v>
      </c>
      <c r="L78" t="str">
        <f t="shared" si="45"/>
        <v>No</v>
      </c>
      <c r="M78" t="str">
        <f t="shared" si="45"/>
        <v>No</v>
      </c>
      <c r="N78" t="str">
        <f t="shared" si="45"/>
        <v>No</v>
      </c>
      <c r="O78" t="str">
        <f t="shared" si="45"/>
        <v>No</v>
      </c>
      <c r="P78" t="str">
        <f t="shared" si="45"/>
        <v>No</v>
      </c>
      <c r="Q78" t="str">
        <f t="shared" si="45"/>
        <v>No</v>
      </c>
      <c r="R78" t="str">
        <f t="shared" si="45"/>
        <v>No</v>
      </c>
      <c r="S78" t="str">
        <f t="shared" si="45"/>
        <v>No</v>
      </c>
      <c r="T78" t="str">
        <f t="shared" si="45"/>
        <v>No</v>
      </c>
      <c r="U78" t="str">
        <f t="shared" si="45"/>
        <v>No</v>
      </c>
      <c r="V78" t="str">
        <f t="shared" si="45"/>
        <v>No</v>
      </c>
      <c r="W78" t="str">
        <f t="shared" si="45"/>
        <v>No</v>
      </c>
      <c r="X78" t="str">
        <f t="shared" si="45"/>
        <v>No</v>
      </c>
      <c r="Y78" t="str">
        <f t="shared" si="45"/>
        <v>No</v>
      </c>
      <c r="Z78" t="str">
        <f t="shared" si="45"/>
        <v>No</v>
      </c>
      <c r="AA78" t="str">
        <f t="shared" si="45"/>
        <v>No</v>
      </c>
      <c r="AB78" t="str">
        <f t="shared" si="45"/>
        <v>No</v>
      </c>
      <c r="AC78" t="str">
        <f t="shared" si="45"/>
        <v>No</v>
      </c>
      <c r="AD78" t="str">
        <f t="shared" si="45"/>
        <v>No</v>
      </c>
      <c r="AE78" t="str">
        <f t="shared" si="45"/>
        <v>No</v>
      </c>
      <c r="AF78" t="str">
        <f t="shared" si="45"/>
        <v>No</v>
      </c>
      <c r="AG78" t="str">
        <f t="shared" si="45"/>
        <v>No</v>
      </c>
      <c r="AI78" t="str">
        <f t="shared" si="45"/>
        <v>No</v>
      </c>
      <c r="AJ78" t="str">
        <f t="shared" si="45"/>
        <v>No</v>
      </c>
      <c r="AK78" t="str">
        <f t="shared" si="45"/>
        <v>No</v>
      </c>
      <c r="AL78" t="str">
        <f t="shared" si="45"/>
        <v>No</v>
      </c>
      <c r="AM78" t="str">
        <f t="shared" si="45"/>
        <v>No</v>
      </c>
    </row>
    <row r="79" spans="3:45" x14ac:dyDescent="0.25">
      <c r="C79" t="s">
        <v>46</v>
      </c>
      <c r="D79" t="s">
        <v>44</v>
      </c>
      <c r="F79" t="s">
        <v>41</v>
      </c>
      <c r="I79" t="str">
        <f>IF(I70&gt;I67,"Yes","No")</f>
        <v>Yes</v>
      </c>
      <c r="J79" t="str">
        <f t="shared" ref="J79:AM79" si="46">IF(J70&gt;J67,"Yes","No")</f>
        <v>Yes</v>
      </c>
      <c r="K79" t="str">
        <f t="shared" si="46"/>
        <v>Yes</v>
      </c>
      <c r="L79" t="str">
        <f t="shared" si="46"/>
        <v>Yes</v>
      </c>
      <c r="M79" t="str">
        <f t="shared" si="46"/>
        <v>Yes</v>
      </c>
      <c r="N79" t="str">
        <f t="shared" si="46"/>
        <v>No</v>
      </c>
      <c r="O79" t="str">
        <f t="shared" si="46"/>
        <v>Yes</v>
      </c>
      <c r="P79" t="str">
        <f t="shared" si="46"/>
        <v>Yes</v>
      </c>
      <c r="Q79" t="str">
        <f t="shared" si="46"/>
        <v>Yes</v>
      </c>
      <c r="R79" t="str">
        <f t="shared" si="46"/>
        <v>Yes</v>
      </c>
      <c r="S79" t="str">
        <f t="shared" si="46"/>
        <v>No</v>
      </c>
      <c r="T79" t="str">
        <f t="shared" si="46"/>
        <v>No</v>
      </c>
      <c r="U79" t="str">
        <f t="shared" si="46"/>
        <v>No</v>
      </c>
      <c r="V79" t="str">
        <f t="shared" si="46"/>
        <v>No</v>
      </c>
      <c r="W79" t="str">
        <f t="shared" si="46"/>
        <v>No</v>
      </c>
      <c r="X79" t="str">
        <f t="shared" si="46"/>
        <v>No</v>
      </c>
      <c r="Y79" t="str">
        <f t="shared" si="46"/>
        <v>No</v>
      </c>
      <c r="Z79" t="str">
        <f t="shared" si="46"/>
        <v>No</v>
      </c>
      <c r="AA79" t="str">
        <f t="shared" si="46"/>
        <v>No</v>
      </c>
      <c r="AB79" t="str">
        <f t="shared" si="46"/>
        <v>No</v>
      </c>
      <c r="AC79" t="str">
        <f t="shared" si="46"/>
        <v>No</v>
      </c>
      <c r="AD79" t="str">
        <f t="shared" si="46"/>
        <v>No</v>
      </c>
      <c r="AE79" t="str">
        <f t="shared" si="46"/>
        <v>No</v>
      </c>
      <c r="AF79" t="str">
        <f t="shared" si="46"/>
        <v>No</v>
      </c>
      <c r="AG79" t="str">
        <f t="shared" si="46"/>
        <v>No</v>
      </c>
      <c r="AI79" t="str">
        <f t="shared" si="46"/>
        <v>No</v>
      </c>
      <c r="AJ79" t="str">
        <f t="shared" si="46"/>
        <v>No</v>
      </c>
      <c r="AK79" t="str">
        <f t="shared" si="46"/>
        <v>No</v>
      </c>
      <c r="AL79" t="str">
        <f t="shared" si="46"/>
        <v>No</v>
      </c>
      <c r="AM79" t="str">
        <f t="shared" si="46"/>
        <v>No</v>
      </c>
    </row>
    <row r="83" spans="3:39" x14ac:dyDescent="0.25">
      <c r="I83" s="3">
        <v>1</v>
      </c>
      <c r="J83" s="3">
        <v>2</v>
      </c>
      <c r="K83" s="3">
        <v>1</v>
      </c>
      <c r="L83" s="3">
        <v>2</v>
      </c>
      <c r="M83" s="3">
        <v>3</v>
      </c>
      <c r="N83" s="3">
        <v>4</v>
      </c>
      <c r="O83" s="3">
        <f>K83</f>
        <v>1</v>
      </c>
      <c r="P83" s="3">
        <f t="shared" ref="P83" si="47">L83</f>
        <v>2</v>
      </c>
      <c r="Q83" s="3">
        <f t="shared" ref="Q83" si="48">M83</f>
        <v>3</v>
      </c>
      <c r="R83" s="3">
        <f t="shared" ref="R83" si="49">N83</f>
        <v>4</v>
      </c>
      <c r="S83" s="3">
        <f t="shared" ref="S83" si="50">O83</f>
        <v>1</v>
      </c>
      <c r="T83" s="3">
        <f t="shared" ref="T83" si="51">P83</f>
        <v>2</v>
      </c>
      <c r="U83" s="3">
        <f t="shared" ref="U83" si="52">Q83</f>
        <v>3</v>
      </c>
      <c r="V83" s="3">
        <f t="shared" ref="V83" si="53">R83</f>
        <v>4</v>
      </c>
      <c r="W83" s="3">
        <f t="shared" ref="W83" si="54">S83</f>
        <v>1</v>
      </c>
      <c r="X83" s="3">
        <f t="shared" ref="X83" si="55">T83</f>
        <v>2</v>
      </c>
      <c r="Y83" s="3">
        <f t="shared" ref="Y83" si="56">U83</f>
        <v>3</v>
      </c>
      <c r="Z83" s="3">
        <f t="shared" ref="Z83" si="57">V83</f>
        <v>4</v>
      </c>
      <c r="AA83" s="3">
        <f t="shared" ref="AA83" si="58">W83</f>
        <v>1</v>
      </c>
      <c r="AB83" s="3">
        <f t="shared" ref="AB83" si="59">X83</f>
        <v>2</v>
      </c>
      <c r="AC83" s="3">
        <f t="shared" ref="AC83" si="60">Y83</f>
        <v>3</v>
      </c>
      <c r="AD83" s="3">
        <f t="shared" ref="AD83" si="61">Z83</f>
        <v>4</v>
      </c>
      <c r="AE83" s="3">
        <f t="shared" ref="AE83" si="62">AA83</f>
        <v>1</v>
      </c>
      <c r="AF83" s="3">
        <f t="shared" ref="AF83" si="63">AB83</f>
        <v>2</v>
      </c>
      <c r="AG83" s="3">
        <f t="shared" ref="AG83" si="64">AC83</f>
        <v>3</v>
      </c>
      <c r="AH83" s="3"/>
      <c r="AI83" s="3">
        <f t="shared" ref="AI83" si="65">AD83</f>
        <v>4</v>
      </c>
      <c r="AJ83" s="3">
        <f t="shared" ref="AJ83" si="66">AE83</f>
        <v>1</v>
      </c>
      <c r="AK83" s="3">
        <f t="shared" ref="AK83" si="67">AF83</f>
        <v>2</v>
      </c>
      <c r="AL83" s="3">
        <f t="shared" ref="AL83" si="68">AG83</f>
        <v>3</v>
      </c>
      <c r="AM83" s="3">
        <f t="shared" ref="AM83" si="69">AI83</f>
        <v>4</v>
      </c>
    </row>
    <row r="84" spans="3:39" x14ac:dyDescent="0.25">
      <c r="I84" t="s">
        <v>6</v>
      </c>
      <c r="J84" t="s">
        <v>7</v>
      </c>
      <c r="K84" t="s">
        <v>8</v>
      </c>
      <c r="L84" t="s">
        <v>9</v>
      </c>
      <c r="M84" t="s">
        <v>10</v>
      </c>
      <c r="N84" t="s">
        <v>11</v>
      </c>
      <c r="O84" t="s">
        <v>12</v>
      </c>
      <c r="P84" t="s">
        <v>13</v>
      </c>
      <c r="Q84" t="s">
        <v>14</v>
      </c>
      <c r="R84" t="s">
        <v>15</v>
      </c>
      <c r="S84" t="s">
        <v>16</v>
      </c>
      <c r="T84" t="s">
        <v>17</v>
      </c>
      <c r="U84" t="s">
        <v>18</v>
      </c>
      <c r="V84" t="s">
        <v>19</v>
      </c>
      <c r="W84" t="s">
        <v>20</v>
      </c>
      <c r="X84" t="s">
        <v>21</v>
      </c>
      <c r="Y84" t="s">
        <v>22</v>
      </c>
      <c r="Z84" t="s">
        <v>23</v>
      </c>
      <c r="AA84" t="s">
        <v>24</v>
      </c>
      <c r="AB84" t="s">
        <v>25</v>
      </c>
      <c r="AC84" t="s">
        <v>26</v>
      </c>
      <c r="AD84" t="s">
        <v>27</v>
      </c>
      <c r="AE84" t="s">
        <v>28</v>
      </c>
      <c r="AF84" t="s">
        <v>29</v>
      </c>
      <c r="AG84" t="s">
        <v>30</v>
      </c>
      <c r="AI84" t="s">
        <v>31</v>
      </c>
      <c r="AJ84" t="s">
        <v>32</v>
      </c>
      <c r="AK84" t="s">
        <v>33</v>
      </c>
      <c r="AL84" t="s">
        <v>34</v>
      </c>
      <c r="AM84" t="s">
        <v>35</v>
      </c>
    </row>
    <row r="85" spans="3:39" x14ac:dyDescent="0.25">
      <c r="C85" t="s">
        <v>46</v>
      </c>
      <c r="D85" t="s">
        <v>37</v>
      </c>
      <c r="F85" t="s">
        <v>39</v>
      </c>
      <c r="I85" s="25" t="str">
        <f>IF(ROUND(ROUND(I66,2)-ROUND(I57,2),2)=0,"CR","T")</f>
        <v>T</v>
      </c>
      <c r="J85" s="25" t="str">
        <f t="shared" ref="J85:AM85" si="70">IF(ROUND(ROUND(J66,2)-ROUND(J57,2),2)=0,"CR","T")</f>
        <v>T</v>
      </c>
      <c r="K85" s="25" t="str">
        <f t="shared" si="70"/>
        <v>CR</v>
      </c>
      <c r="L85" s="25" t="str">
        <f t="shared" si="70"/>
        <v>CR</v>
      </c>
      <c r="M85" s="25" t="str">
        <f t="shared" si="70"/>
        <v>CR</v>
      </c>
      <c r="N85" s="25" t="str">
        <f t="shared" si="70"/>
        <v>CR</v>
      </c>
      <c r="O85" s="25" t="str">
        <f t="shared" si="70"/>
        <v>CR</v>
      </c>
      <c r="P85" s="25" t="str">
        <f t="shared" si="70"/>
        <v>CR</v>
      </c>
      <c r="Q85" s="25" t="str">
        <f t="shared" si="70"/>
        <v>CR</v>
      </c>
      <c r="R85" s="25" t="str">
        <f t="shared" si="70"/>
        <v>CR</v>
      </c>
      <c r="S85" s="25" t="str">
        <f t="shared" si="70"/>
        <v>CR</v>
      </c>
      <c r="T85" s="25" t="str">
        <f t="shared" si="70"/>
        <v>CR</v>
      </c>
      <c r="U85" s="25" t="str">
        <f t="shared" si="70"/>
        <v>CR</v>
      </c>
      <c r="V85" s="25" t="str">
        <f t="shared" si="70"/>
        <v>CR</v>
      </c>
      <c r="W85" s="25" t="str">
        <f t="shared" si="70"/>
        <v>CR</v>
      </c>
      <c r="X85" s="25" t="str">
        <f t="shared" si="70"/>
        <v>CR</v>
      </c>
      <c r="Y85" s="25" t="str">
        <f t="shared" si="70"/>
        <v>CR</v>
      </c>
      <c r="Z85" s="25" t="str">
        <f t="shared" si="70"/>
        <v>CR</v>
      </c>
      <c r="AA85" s="25" t="str">
        <f t="shared" si="70"/>
        <v>CR</v>
      </c>
      <c r="AB85" s="25" t="str">
        <f t="shared" si="70"/>
        <v>CR</v>
      </c>
      <c r="AC85" s="25" t="str">
        <f t="shared" si="70"/>
        <v>CR</v>
      </c>
      <c r="AD85" s="25" t="str">
        <f t="shared" si="70"/>
        <v>CR</v>
      </c>
      <c r="AE85" s="25" t="str">
        <f t="shared" si="70"/>
        <v>CR</v>
      </c>
      <c r="AF85" s="25" t="str">
        <f t="shared" si="70"/>
        <v>CR</v>
      </c>
      <c r="AG85" s="25" t="str">
        <f t="shared" si="70"/>
        <v>CR</v>
      </c>
      <c r="AH85" s="25"/>
      <c r="AI85" s="25" t="str">
        <f t="shared" si="70"/>
        <v>CR</v>
      </c>
      <c r="AJ85" s="25" t="str">
        <f t="shared" si="70"/>
        <v>CR</v>
      </c>
      <c r="AK85" s="25" t="str">
        <f t="shared" si="70"/>
        <v>CR</v>
      </c>
      <c r="AL85" s="25" t="str">
        <f t="shared" si="70"/>
        <v>CR</v>
      </c>
      <c r="AM85" s="25" t="str">
        <f t="shared" si="70"/>
        <v>CR</v>
      </c>
    </row>
    <row r="86" spans="3:39" x14ac:dyDescent="0.25">
      <c r="C86" t="s">
        <v>46</v>
      </c>
      <c r="D86" t="s">
        <v>37</v>
      </c>
      <c r="F86" t="s">
        <v>41</v>
      </c>
      <c r="I86" s="25" t="str">
        <f t="shared" ref="I86:AM86" si="71">IF(ROUND(ROUND(I67,2)-ROUND(I58,2),2)=0,"CR","T")</f>
        <v>T</v>
      </c>
      <c r="J86" s="25" t="str">
        <f t="shared" si="71"/>
        <v>T</v>
      </c>
      <c r="K86" s="25" t="str">
        <f t="shared" si="71"/>
        <v>T</v>
      </c>
      <c r="L86" s="25" t="str">
        <f t="shared" si="71"/>
        <v>T</v>
      </c>
      <c r="M86" s="25" t="str">
        <f t="shared" si="71"/>
        <v>T</v>
      </c>
      <c r="N86" s="25" t="str">
        <f t="shared" si="71"/>
        <v>CR</v>
      </c>
      <c r="O86" s="25" t="str">
        <f t="shared" si="71"/>
        <v>CR</v>
      </c>
      <c r="P86" s="25" t="str">
        <f t="shared" si="71"/>
        <v>CR</v>
      </c>
      <c r="Q86" s="25" t="str">
        <f t="shared" si="71"/>
        <v>CR</v>
      </c>
      <c r="R86" s="25" t="str">
        <f t="shared" si="71"/>
        <v>CR</v>
      </c>
      <c r="S86" s="25" t="str">
        <f t="shared" si="71"/>
        <v>CR</v>
      </c>
      <c r="T86" s="25" t="str">
        <f t="shared" si="71"/>
        <v>CR</v>
      </c>
      <c r="U86" s="25" t="str">
        <f t="shared" si="71"/>
        <v>CR</v>
      </c>
      <c r="V86" s="25" t="str">
        <f t="shared" si="71"/>
        <v>CR</v>
      </c>
      <c r="W86" s="25" t="str">
        <f t="shared" si="71"/>
        <v>CR</v>
      </c>
      <c r="X86" s="25" t="str">
        <f t="shared" si="71"/>
        <v>CR</v>
      </c>
      <c r="Y86" s="25" t="str">
        <f t="shared" si="71"/>
        <v>CR</v>
      </c>
      <c r="Z86" s="25" t="str">
        <f t="shared" si="71"/>
        <v>CR</v>
      </c>
      <c r="AA86" s="25" t="str">
        <f t="shared" si="71"/>
        <v>CR</v>
      </c>
      <c r="AB86" s="25" t="str">
        <f t="shared" si="71"/>
        <v>CR</v>
      </c>
      <c r="AC86" s="25" t="str">
        <f t="shared" si="71"/>
        <v>CR</v>
      </c>
      <c r="AD86" s="25" t="str">
        <f t="shared" si="71"/>
        <v>CR</v>
      </c>
      <c r="AE86" s="25" t="str">
        <f t="shared" si="71"/>
        <v>CR</v>
      </c>
      <c r="AF86" s="25" t="str">
        <f t="shared" si="71"/>
        <v>CR</v>
      </c>
      <c r="AG86" s="25" t="str">
        <f t="shared" si="71"/>
        <v>CR</v>
      </c>
      <c r="AH86" s="25"/>
      <c r="AI86" s="25" t="str">
        <f t="shared" si="71"/>
        <v>CR</v>
      </c>
      <c r="AJ86" s="25" t="str">
        <f t="shared" si="71"/>
        <v>CR</v>
      </c>
      <c r="AK86" s="25" t="str">
        <f t="shared" si="71"/>
        <v>CR</v>
      </c>
      <c r="AL86" s="25" t="str">
        <f t="shared" si="71"/>
        <v>CR</v>
      </c>
      <c r="AM86" s="25" t="str">
        <f t="shared" si="71"/>
        <v>CR</v>
      </c>
    </row>
    <row r="87" spans="3:39"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row>
    <row r="88" spans="3:39" x14ac:dyDescent="0.25">
      <c r="C88" t="s">
        <v>46</v>
      </c>
      <c r="D88" t="s">
        <v>44</v>
      </c>
      <c r="F88" t="s">
        <v>39</v>
      </c>
      <c r="I88" s="25" t="str">
        <f>IF(ROUND(ROUND(I69,2)-ROUND(I60,2),2)=0,"CR","T")</f>
        <v>CR</v>
      </c>
      <c r="J88" s="25" t="str">
        <f t="shared" ref="J88:AM88" si="72">IF(ROUND(ROUND(J69,2)-ROUND(J60,2),2)=0,"CR","T")</f>
        <v>CR</v>
      </c>
      <c r="K88" s="25" t="str">
        <f t="shared" si="72"/>
        <v>CR</v>
      </c>
      <c r="L88" s="25" t="str">
        <f t="shared" si="72"/>
        <v>CR</v>
      </c>
      <c r="M88" s="25" t="str">
        <f t="shared" si="72"/>
        <v>CR</v>
      </c>
      <c r="N88" s="25" t="str">
        <f t="shared" si="72"/>
        <v>CR</v>
      </c>
      <c r="O88" s="25" t="str">
        <f t="shared" si="72"/>
        <v>T</v>
      </c>
      <c r="P88" s="25" t="str">
        <f t="shared" si="72"/>
        <v>CR</v>
      </c>
      <c r="Q88" s="25" t="str">
        <f t="shared" si="72"/>
        <v>CR</v>
      </c>
      <c r="R88" s="25" t="str">
        <f t="shared" si="72"/>
        <v>CR</v>
      </c>
      <c r="S88" s="25" t="str">
        <f t="shared" si="72"/>
        <v>CR</v>
      </c>
      <c r="T88" s="25" t="str">
        <f t="shared" si="72"/>
        <v>CR</v>
      </c>
      <c r="U88" s="25" t="str">
        <f t="shared" si="72"/>
        <v>CR</v>
      </c>
      <c r="V88" s="25" t="str">
        <f t="shared" si="72"/>
        <v>CR</v>
      </c>
      <c r="W88" s="25" t="str">
        <f t="shared" si="72"/>
        <v>CR</v>
      </c>
      <c r="X88" s="25" t="str">
        <f t="shared" si="72"/>
        <v>CR</v>
      </c>
      <c r="Y88" s="25" t="str">
        <f t="shared" si="72"/>
        <v>CR</v>
      </c>
      <c r="Z88" s="25" t="str">
        <f t="shared" si="72"/>
        <v>CR</v>
      </c>
      <c r="AA88" s="25" t="str">
        <f t="shared" si="72"/>
        <v>CR</v>
      </c>
      <c r="AB88" s="25" t="str">
        <f t="shared" si="72"/>
        <v>CR</v>
      </c>
      <c r="AC88" s="25" t="str">
        <f t="shared" si="72"/>
        <v>CR</v>
      </c>
      <c r="AD88" s="25" t="str">
        <f t="shared" si="72"/>
        <v>CR</v>
      </c>
      <c r="AE88" s="25" t="str">
        <f t="shared" si="72"/>
        <v>CR</v>
      </c>
      <c r="AF88" s="25" t="str">
        <f t="shared" si="72"/>
        <v>CR</v>
      </c>
      <c r="AG88" s="25" t="str">
        <f t="shared" si="72"/>
        <v>CR</v>
      </c>
      <c r="AH88" s="25"/>
      <c r="AI88" s="25" t="str">
        <f t="shared" si="72"/>
        <v>CR</v>
      </c>
      <c r="AJ88" s="25" t="str">
        <f t="shared" si="72"/>
        <v>CR</v>
      </c>
      <c r="AK88" s="25" t="str">
        <f t="shared" si="72"/>
        <v>CR</v>
      </c>
      <c r="AL88" s="25" t="str">
        <f t="shared" si="72"/>
        <v>CR</v>
      </c>
      <c r="AM88" s="25" t="str">
        <f t="shared" si="72"/>
        <v>CR</v>
      </c>
    </row>
    <row r="89" spans="3:39" x14ac:dyDescent="0.25">
      <c r="C89" t="s">
        <v>46</v>
      </c>
      <c r="D89" t="s">
        <v>44</v>
      </c>
      <c r="F89" t="s">
        <v>41</v>
      </c>
      <c r="I89" s="25" t="str">
        <f t="shared" ref="I89:AM89" si="73">IF(ROUND(ROUND(I70,2)-ROUND(I61,2),2)=0,"CR","T")</f>
        <v>T</v>
      </c>
      <c r="J89" s="25" t="str">
        <f t="shared" si="73"/>
        <v>T</v>
      </c>
      <c r="K89" s="25" t="str">
        <f t="shared" si="73"/>
        <v>T</v>
      </c>
      <c r="L89" s="25" t="str">
        <f t="shared" si="73"/>
        <v>T</v>
      </c>
      <c r="M89" s="25" t="str">
        <f t="shared" si="73"/>
        <v>CR</v>
      </c>
      <c r="N89" s="25" t="str">
        <f t="shared" si="73"/>
        <v>CR</v>
      </c>
      <c r="O89" s="25" t="str">
        <f t="shared" si="73"/>
        <v>T</v>
      </c>
      <c r="P89" s="25" t="str">
        <f t="shared" si="73"/>
        <v>CR</v>
      </c>
      <c r="Q89" s="25" t="str">
        <f t="shared" si="73"/>
        <v>CR</v>
      </c>
      <c r="R89" s="25" t="str">
        <f t="shared" si="73"/>
        <v>CR</v>
      </c>
      <c r="S89" s="25" t="str">
        <f t="shared" si="73"/>
        <v>CR</v>
      </c>
      <c r="T89" s="25" t="str">
        <f t="shared" si="73"/>
        <v>CR</v>
      </c>
      <c r="U89" s="25" t="str">
        <f t="shared" si="73"/>
        <v>CR</v>
      </c>
      <c r="V89" s="25" t="str">
        <f t="shared" si="73"/>
        <v>CR</v>
      </c>
      <c r="W89" s="25" t="str">
        <f t="shared" si="73"/>
        <v>CR</v>
      </c>
      <c r="X89" s="25" t="str">
        <f t="shared" si="73"/>
        <v>CR</v>
      </c>
      <c r="Y89" s="25" t="str">
        <f t="shared" si="73"/>
        <v>CR</v>
      </c>
      <c r="Z89" s="25" t="str">
        <f t="shared" si="73"/>
        <v>CR</v>
      </c>
      <c r="AA89" s="25" t="str">
        <f t="shared" si="73"/>
        <v>CR</v>
      </c>
      <c r="AB89" s="25" t="str">
        <f t="shared" si="73"/>
        <v>CR</v>
      </c>
      <c r="AC89" s="25" t="str">
        <f t="shared" si="73"/>
        <v>CR</v>
      </c>
      <c r="AD89" s="25" t="str">
        <f t="shared" si="73"/>
        <v>CR</v>
      </c>
      <c r="AE89" s="25" t="str">
        <f t="shared" si="73"/>
        <v>CR</v>
      </c>
      <c r="AF89" s="25" t="str">
        <f t="shared" si="73"/>
        <v>CR</v>
      </c>
      <c r="AG89" s="25" t="str">
        <f t="shared" si="73"/>
        <v>CR</v>
      </c>
      <c r="AH89" s="25"/>
      <c r="AI89" s="25" t="str">
        <f t="shared" si="73"/>
        <v>CR</v>
      </c>
      <c r="AJ89" s="25" t="str">
        <f t="shared" si="73"/>
        <v>CR</v>
      </c>
      <c r="AK89" s="25" t="str">
        <f t="shared" si="73"/>
        <v>CR</v>
      </c>
      <c r="AL89" s="25" t="str">
        <f t="shared" si="73"/>
        <v>CR</v>
      </c>
      <c r="AM89" s="25" t="str">
        <f t="shared" si="73"/>
        <v>CR</v>
      </c>
    </row>
    <row r="90" spans="3:39"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row>
    <row r="91" spans="3:39" x14ac:dyDescent="0.25">
      <c r="C91" t="s">
        <v>46</v>
      </c>
      <c r="D91" t="s">
        <v>45</v>
      </c>
      <c r="F91" t="s">
        <v>39</v>
      </c>
      <c r="I91" s="25" t="str">
        <f>IF(ROUND(ROUND(I72,2)-ROUND(I63,2),2)=0,"CR","T")</f>
        <v>CR</v>
      </c>
      <c r="J91" s="25" t="str">
        <f t="shared" ref="J91:AM91" si="74">IF(ROUND(ROUND(J72,2)-ROUND(J63,2),2)=0,"CR","T")</f>
        <v>CR</v>
      </c>
      <c r="K91" s="25" t="str">
        <f t="shared" si="74"/>
        <v>T</v>
      </c>
      <c r="L91" s="25" t="str">
        <f t="shared" si="74"/>
        <v>CR</v>
      </c>
      <c r="M91" s="25" t="str">
        <f t="shared" si="74"/>
        <v>CR</v>
      </c>
      <c r="N91" s="25" t="str">
        <f t="shared" si="74"/>
        <v>CR</v>
      </c>
      <c r="O91" s="25" t="str">
        <f t="shared" si="74"/>
        <v>T</v>
      </c>
      <c r="P91" s="25" t="str">
        <f t="shared" si="74"/>
        <v>CR</v>
      </c>
      <c r="Q91" s="25" t="str">
        <f t="shared" si="74"/>
        <v>CR</v>
      </c>
      <c r="R91" s="25" t="str">
        <f t="shared" si="74"/>
        <v>CR</v>
      </c>
      <c r="S91" s="25" t="str">
        <f t="shared" si="74"/>
        <v>CR</v>
      </c>
      <c r="T91" s="25" t="str">
        <f t="shared" si="74"/>
        <v>CR</v>
      </c>
      <c r="U91" s="25" t="str">
        <f t="shared" si="74"/>
        <v>CR</v>
      </c>
      <c r="V91" s="25" t="str">
        <f t="shared" si="74"/>
        <v>CR</v>
      </c>
      <c r="W91" s="25" t="str">
        <f t="shared" si="74"/>
        <v>CR</v>
      </c>
      <c r="X91" s="25" t="str">
        <f t="shared" si="74"/>
        <v>CR</v>
      </c>
      <c r="Y91" s="25" t="str">
        <f t="shared" si="74"/>
        <v>CR</v>
      </c>
      <c r="Z91" s="25" t="str">
        <f t="shared" si="74"/>
        <v>CR</v>
      </c>
      <c r="AA91" s="25" t="str">
        <f t="shared" si="74"/>
        <v>CR</v>
      </c>
      <c r="AB91" s="25" t="str">
        <f t="shared" si="74"/>
        <v>CR</v>
      </c>
      <c r="AC91" s="25" t="str">
        <f t="shared" si="74"/>
        <v>CR</v>
      </c>
      <c r="AD91" s="25" t="str">
        <f t="shared" si="74"/>
        <v>CR</v>
      </c>
      <c r="AE91" s="25" t="str">
        <f t="shared" si="74"/>
        <v>CR</v>
      </c>
      <c r="AF91" s="25" t="str">
        <f t="shared" si="74"/>
        <v>CR</v>
      </c>
      <c r="AG91" s="25" t="str">
        <f t="shared" si="74"/>
        <v>CR</v>
      </c>
      <c r="AH91" s="25"/>
      <c r="AI91" s="25" t="str">
        <f t="shared" si="74"/>
        <v>CR</v>
      </c>
      <c r="AJ91" s="25" t="str">
        <f t="shared" si="74"/>
        <v>CR</v>
      </c>
      <c r="AK91" s="25" t="str">
        <f t="shared" si="74"/>
        <v>CR</v>
      </c>
      <c r="AL91" s="25" t="str">
        <f t="shared" si="74"/>
        <v>CR</v>
      </c>
      <c r="AM91" s="25" t="str">
        <f t="shared" si="74"/>
        <v>CR</v>
      </c>
    </row>
    <row r="92" spans="3:39" x14ac:dyDescent="0.25">
      <c r="C92" t="s">
        <v>46</v>
      </c>
      <c r="D92" t="s">
        <v>45</v>
      </c>
      <c r="F92" t="s">
        <v>41</v>
      </c>
      <c r="I92" s="25" t="str">
        <f t="shared" ref="I92:AM92" si="75">IF(ROUND(ROUND(I73,2)-ROUND(I64,2),2)=0,"CR","T")</f>
        <v>T</v>
      </c>
      <c r="J92" s="25" t="str">
        <f t="shared" si="75"/>
        <v>T</v>
      </c>
      <c r="K92" s="25" t="str">
        <f t="shared" si="75"/>
        <v>T</v>
      </c>
      <c r="L92" s="25" t="str">
        <f t="shared" si="75"/>
        <v>T</v>
      </c>
      <c r="M92" s="25" t="str">
        <f t="shared" si="75"/>
        <v>CR</v>
      </c>
      <c r="N92" s="25" t="str">
        <f t="shared" si="75"/>
        <v>CR</v>
      </c>
      <c r="O92" s="25" t="str">
        <f t="shared" si="75"/>
        <v>T</v>
      </c>
      <c r="P92" s="25" t="str">
        <f t="shared" si="75"/>
        <v>CR</v>
      </c>
      <c r="Q92" s="25" t="str">
        <f t="shared" si="75"/>
        <v>CR</v>
      </c>
      <c r="R92" s="25" t="str">
        <f t="shared" si="75"/>
        <v>CR</v>
      </c>
      <c r="S92" s="25" t="str">
        <f t="shared" si="75"/>
        <v>CR</v>
      </c>
      <c r="T92" s="25" t="str">
        <f t="shared" si="75"/>
        <v>CR</v>
      </c>
      <c r="U92" s="25" t="str">
        <f t="shared" si="75"/>
        <v>CR</v>
      </c>
      <c r="V92" s="25" t="str">
        <f t="shared" si="75"/>
        <v>CR</v>
      </c>
      <c r="W92" s="25" t="str">
        <f t="shared" si="75"/>
        <v>CR</v>
      </c>
      <c r="X92" s="25" t="str">
        <f t="shared" si="75"/>
        <v>CR</v>
      </c>
      <c r="Y92" s="25" t="str">
        <f t="shared" si="75"/>
        <v>CR</v>
      </c>
      <c r="Z92" s="25" t="str">
        <f t="shared" si="75"/>
        <v>CR</v>
      </c>
      <c r="AA92" s="25" t="str">
        <f t="shared" si="75"/>
        <v>CR</v>
      </c>
      <c r="AB92" s="25" t="str">
        <f t="shared" si="75"/>
        <v>CR</v>
      </c>
      <c r="AC92" s="25" t="str">
        <f t="shared" si="75"/>
        <v>CR</v>
      </c>
      <c r="AD92" s="25" t="str">
        <f t="shared" si="75"/>
        <v>CR</v>
      </c>
      <c r="AE92" s="25" t="str">
        <f t="shared" si="75"/>
        <v>CR</v>
      </c>
      <c r="AF92" s="25" t="str">
        <f t="shared" si="75"/>
        <v>CR</v>
      </c>
      <c r="AG92" s="25" t="str">
        <f t="shared" si="75"/>
        <v>CR</v>
      </c>
      <c r="AH92" s="25"/>
      <c r="AI92" s="25" t="str">
        <f t="shared" si="75"/>
        <v>CR</v>
      </c>
      <c r="AJ92" s="25" t="str">
        <f t="shared" si="75"/>
        <v>CR</v>
      </c>
      <c r="AK92" s="25" t="str">
        <f t="shared" si="75"/>
        <v>CR</v>
      </c>
      <c r="AL92" s="25" t="str">
        <f t="shared" si="75"/>
        <v>CR</v>
      </c>
      <c r="AM92" s="25" t="str">
        <f t="shared" si="75"/>
        <v>CR</v>
      </c>
    </row>
    <row r="98" spans="3:40" x14ac:dyDescent="0.25">
      <c r="C98" s="8"/>
      <c r="D98" s="9"/>
      <c r="E98" s="9"/>
      <c r="F98" s="9"/>
      <c r="G98" s="9"/>
      <c r="H98" s="10" t="s">
        <v>50</v>
      </c>
      <c r="I98" s="10" t="str">
        <f>CONCATENATE("Transition Price Comparison: Annuity vs. RAB (25-Year Depreciation) for ",B3)</f>
        <v>Transition Price Comparison: Annuity vs. RAB (25-Year Depreciation) for Barker Barambah - Redgate Relift</v>
      </c>
      <c r="J98" s="10"/>
      <c r="K98" s="10"/>
      <c r="L98" s="10"/>
      <c r="M98" s="10"/>
      <c r="N98" s="10"/>
      <c r="O98" s="10"/>
      <c r="P98" s="10"/>
      <c r="Q98" s="9"/>
      <c r="R98" s="9"/>
      <c r="S98" s="9"/>
      <c r="T98" s="9"/>
      <c r="U98" s="9"/>
      <c r="V98" s="9"/>
      <c r="W98" s="9"/>
      <c r="X98" s="9"/>
      <c r="Y98" s="9"/>
      <c r="Z98" s="9"/>
      <c r="AA98" s="9"/>
      <c r="AB98" s="9"/>
      <c r="AC98" s="9"/>
      <c r="AD98" s="9"/>
      <c r="AE98" s="9"/>
      <c r="AF98" s="9"/>
      <c r="AG98" s="9"/>
      <c r="AH98" s="9"/>
      <c r="AI98" s="9"/>
      <c r="AJ98" s="9"/>
      <c r="AK98" s="9"/>
      <c r="AL98" s="9"/>
      <c r="AM98" s="9"/>
      <c r="AN98" s="11"/>
    </row>
    <row r="99" spans="3:40" x14ac:dyDescent="0.25">
      <c r="C99" s="12"/>
      <c r="H99" s="13" t="s">
        <v>51</v>
      </c>
      <c r="I99" s="3">
        <f>I$55</f>
        <v>1</v>
      </c>
      <c r="J99" s="3">
        <f t="shared" ref="J99:AM99" si="76">J$55</f>
        <v>2</v>
      </c>
      <c r="K99" s="3">
        <f t="shared" si="76"/>
        <v>1</v>
      </c>
      <c r="L99" s="3">
        <f t="shared" si="76"/>
        <v>2</v>
      </c>
      <c r="M99" s="3">
        <f t="shared" si="76"/>
        <v>3</v>
      </c>
      <c r="N99" s="3">
        <f t="shared" si="76"/>
        <v>4</v>
      </c>
      <c r="O99" s="3">
        <f t="shared" si="76"/>
        <v>1</v>
      </c>
      <c r="P99" s="3">
        <f t="shared" si="76"/>
        <v>2</v>
      </c>
      <c r="Q99" s="3">
        <f t="shared" si="76"/>
        <v>3</v>
      </c>
      <c r="R99" s="3">
        <f t="shared" si="76"/>
        <v>4</v>
      </c>
      <c r="S99" s="3">
        <f t="shared" si="76"/>
        <v>1</v>
      </c>
      <c r="T99" s="3">
        <f t="shared" si="76"/>
        <v>2</v>
      </c>
      <c r="U99" s="3">
        <f t="shared" si="76"/>
        <v>3</v>
      </c>
      <c r="V99" s="3">
        <f t="shared" si="76"/>
        <v>4</v>
      </c>
      <c r="W99" s="3">
        <f t="shared" si="76"/>
        <v>1</v>
      </c>
      <c r="X99" s="3">
        <f t="shared" si="76"/>
        <v>2</v>
      </c>
      <c r="Y99" s="3">
        <f t="shared" si="76"/>
        <v>3</v>
      </c>
      <c r="Z99" s="3">
        <f t="shared" si="76"/>
        <v>4</v>
      </c>
      <c r="AA99" s="3">
        <f t="shared" si="76"/>
        <v>1</v>
      </c>
      <c r="AB99" s="3">
        <f t="shared" si="76"/>
        <v>2</v>
      </c>
      <c r="AC99" s="3">
        <f t="shared" si="76"/>
        <v>3</v>
      </c>
      <c r="AD99" s="3">
        <f t="shared" si="76"/>
        <v>4</v>
      </c>
      <c r="AE99" s="3">
        <f t="shared" si="76"/>
        <v>1</v>
      </c>
      <c r="AF99" s="3">
        <f t="shared" si="76"/>
        <v>2</v>
      </c>
      <c r="AG99" s="3">
        <f t="shared" si="76"/>
        <v>3</v>
      </c>
      <c r="AH99" s="3"/>
      <c r="AI99" s="3">
        <f t="shared" si="76"/>
        <v>4</v>
      </c>
      <c r="AJ99" s="3">
        <f t="shared" si="76"/>
        <v>1</v>
      </c>
      <c r="AK99" s="3">
        <f t="shared" si="76"/>
        <v>2</v>
      </c>
      <c r="AL99" s="3">
        <f t="shared" si="76"/>
        <v>3</v>
      </c>
      <c r="AM99" s="3">
        <f t="shared" si="76"/>
        <v>4</v>
      </c>
      <c r="AN99" s="14"/>
    </row>
    <row r="100" spans="3:40" x14ac:dyDescent="0.25">
      <c r="C100" s="12"/>
      <c r="G100" s="3"/>
      <c r="H100" s="3"/>
      <c r="I100" s="15" t="str">
        <f>I$56</f>
        <v>2027-28</v>
      </c>
      <c r="J100" s="15" t="str">
        <f t="shared" ref="J100:AM100" si="77">J$56</f>
        <v>2028-29</v>
      </c>
      <c r="K100" s="15" t="str">
        <f t="shared" si="77"/>
        <v>2029-30</v>
      </c>
      <c r="L100" s="15" t="str">
        <f t="shared" si="77"/>
        <v>2030-31</v>
      </c>
      <c r="M100" s="15" t="str">
        <f t="shared" si="77"/>
        <v>2031-32</v>
      </c>
      <c r="N100" s="15" t="str">
        <f t="shared" si="77"/>
        <v>2032-33</v>
      </c>
      <c r="O100" s="15" t="str">
        <f t="shared" si="77"/>
        <v>2033-34</v>
      </c>
      <c r="P100" s="15" t="str">
        <f t="shared" si="77"/>
        <v>2034-35</v>
      </c>
      <c r="Q100" s="15" t="str">
        <f t="shared" si="77"/>
        <v>2035-36</v>
      </c>
      <c r="R100" s="15" t="str">
        <f t="shared" si="77"/>
        <v>2036-37</v>
      </c>
      <c r="S100" s="15" t="str">
        <f t="shared" si="77"/>
        <v>2037-38</v>
      </c>
      <c r="T100" s="15" t="str">
        <f t="shared" si="77"/>
        <v>2038-39</v>
      </c>
      <c r="U100" s="15" t="str">
        <f t="shared" si="77"/>
        <v>2039-40</v>
      </c>
      <c r="V100" s="15" t="str">
        <f t="shared" si="77"/>
        <v>2040-41</v>
      </c>
      <c r="W100" s="15" t="str">
        <f t="shared" si="77"/>
        <v>2041-42</v>
      </c>
      <c r="X100" s="15" t="str">
        <f t="shared" si="77"/>
        <v>2042-43</v>
      </c>
      <c r="Y100" s="15" t="str">
        <f t="shared" si="77"/>
        <v>2043-44</v>
      </c>
      <c r="Z100" s="15" t="str">
        <f t="shared" si="77"/>
        <v>2044-45</v>
      </c>
      <c r="AA100" s="15" t="str">
        <f t="shared" si="77"/>
        <v>2045-46</v>
      </c>
      <c r="AB100" s="15" t="str">
        <f t="shared" si="77"/>
        <v>2046-47</v>
      </c>
      <c r="AC100" s="15" t="str">
        <f t="shared" si="77"/>
        <v>2047-48</v>
      </c>
      <c r="AD100" s="15" t="str">
        <f t="shared" si="77"/>
        <v>2048-49</v>
      </c>
      <c r="AE100" s="15" t="str">
        <f t="shared" si="77"/>
        <v>2049-50</v>
      </c>
      <c r="AF100" s="15" t="str">
        <f t="shared" si="77"/>
        <v>2050-51</v>
      </c>
      <c r="AG100" s="15" t="str">
        <f t="shared" si="77"/>
        <v>2051-52</v>
      </c>
      <c r="AH100" s="15"/>
      <c r="AI100" s="15" t="str">
        <f t="shared" si="77"/>
        <v>2052-53</v>
      </c>
      <c r="AJ100" s="15" t="str">
        <f t="shared" si="77"/>
        <v>2053-54</v>
      </c>
      <c r="AK100" s="15" t="str">
        <f t="shared" si="77"/>
        <v>2054-55</v>
      </c>
      <c r="AL100" s="15" t="str">
        <f t="shared" si="77"/>
        <v>2055-56</v>
      </c>
      <c r="AM100" s="15" t="str">
        <f t="shared" si="77"/>
        <v>2056-57</v>
      </c>
      <c r="AN100" s="14"/>
    </row>
    <row r="101" spans="3:40" x14ac:dyDescent="0.25">
      <c r="C101" s="12" t="s">
        <v>46</v>
      </c>
      <c r="D101" t="s">
        <v>37</v>
      </c>
      <c r="F101" t="s">
        <v>39</v>
      </c>
      <c r="H101" t="s">
        <v>52</v>
      </c>
      <c r="I101">
        <f>SUMIFS(I$57:I$73,$C$57:$C$73,$C101,$D$57:$D$73,$D101,$F$57:$F$73,$F101)</f>
        <v>50.22</v>
      </c>
      <c r="J101">
        <f t="shared" ref="J101:AM102" si="78">SUMIFS(J$57:J$73,$C$57:$C$73,$C101,$D$57:$D$73,$D101,$F$57:$F$73,$F101)</f>
        <v>54.51</v>
      </c>
      <c r="K101">
        <f t="shared" si="78"/>
        <v>56.53</v>
      </c>
      <c r="L101">
        <f t="shared" si="78"/>
        <v>57.94</v>
      </c>
      <c r="M101">
        <f t="shared" si="78"/>
        <v>59.39</v>
      </c>
      <c r="N101">
        <f t="shared" si="78"/>
        <v>60.88</v>
      </c>
      <c r="O101">
        <f t="shared" si="78"/>
        <v>62.36</v>
      </c>
      <c r="P101">
        <f t="shared" si="78"/>
        <v>63.92</v>
      </c>
      <c r="Q101">
        <f t="shared" si="78"/>
        <v>65.510000000000005</v>
      </c>
      <c r="R101">
        <f t="shared" si="78"/>
        <v>67.150000000000006</v>
      </c>
      <c r="S101">
        <f t="shared" si="78"/>
        <v>68.790000000000006</v>
      </c>
      <c r="T101">
        <f t="shared" si="78"/>
        <v>70.510000000000005</v>
      </c>
      <c r="U101">
        <f t="shared" si="78"/>
        <v>72.27</v>
      </c>
      <c r="V101">
        <f t="shared" si="78"/>
        <v>74.08</v>
      </c>
      <c r="W101">
        <f t="shared" si="78"/>
        <v>75.89</v>
      </c>
      <c r="X101">
        <f t="shared" si="78"/>
        <v>77.78</v>
      </c>
      <c r="Y101">
        <f t="shared" si="78"/>
        <v>79.73</v>
      </c>
      <c r="Z101">
        <f t="shared" si="78"/>
        <v>81.72</v>
      </c>
      <c r="AA101">
        <f t="shared" si="78"/>
        <v>83.72</v>
      </c>
      <c r="AB101">
        <f t="shared" si="78"/>
        <v>85.81</v>
      </c>
      <c r="AC101">
        <f t="shared" si="78"/>
        <v>87.95</v>
      </c>
      <c r="AD101">
        <f t="shared" si="78"/>
        <v>90.15</v>
      </c>
      <c r="AE101">
        <f t="shared" si="78"/>
        <v>92.36</v>
      </c>
      <c r="AF101">
        <f t="shared" si="78"/>
        <v>94.67</v>
      </c>
      <c r="AG101">
        <f t="shared" si="78"/>
        <v>97.03</v>
      </c>
      <c r="AI101">
        <f t="shared" si="78"/>
        <v>99.46</v>
      </c>
      <c r="AJ101">
        <f t="shared" si="78"/>
        <v>101.89</v>
      </c>
      <c r="AK101">
        <f t="shared" si="78"/>
        <v>104.44</v>
      </c>
      <c r="AL101">
        <f t="shared" si="78"/>
        <v>107.05</v>
      </c>
      <c r="AM101">
        <f t="shared" si="78"/>
        <v>109.73</v>
      </c>
      <c r="AN101" s="14"/>
    </row>
    <row r="102" spans="3:40" x14ac:dyDescent="0.25">
      <c r="C102" s="12" t="s">
        <v>46</v>
      </c>
      <c r="D102" t="s">
        <v>44</v>
      </c>
      <c r="F102" t="s">
        <v>39</v>
      </c>
      <c r="H102" t="s">
        <v>44</v>
      </c>
      <c r="I102">
        <f>SUMIFS(I$57:I$73,$C$57:$C$73,$C102,$D$57:$D$73,$D102,$F$57:$F$73,$F102)</f>
        <v>47</v>
      </c>
      <c r="J102">
        <f t="shared" si="78"/>
        <v>48.35</v>
      </c>
      <c r="K102">
        <f t="shared" si="78"/>
        <v>52.53</v>
      </c>
      <c r="L102">
        <f t="shared" si="78"/>
        <v>53.84</v>
      </c>
      <c r="M102">
        <f t="shared" si="78"/>
        <v>55.19</v>
      </c>
      <c r="N102">
        <f t="shared" si="78"/>
        <v>56.57</v>
      </c>
      <c r="O102">
        <f t="shared" si="78"/>
        <v>61.47</v>
      </c>
      <c r="P102">
        <f t="shared" si="78"/>
        <v>63.32</v>
      </c>
      <c r="Q102">
        <f t="shared" si="78"/>
        <v>64.91</v>
      </c>
      <c r="R102">
        <f t="shared" si="78"/>
        <v>66.53</v>
      </c>
      <c r="S102">
        <f t="shared" si="78"/>
        <v>67.430000000000007</v>
      </c>
      <c r="T102">
        <f t="shared" si="78"/>
        <v>69.11</v>
      </c>
      <c r="U102">
        <f t="shared" si="78"/>
        <v>70.84</v>
      </c>
      <c r="V102">
        <f t="shared" si="78"/>
        <v>72.61</v>
      </c>
      <c r="W102">
        <f t="shared" si="78"/>
        <v>75.69</v>
      </c>
      <c r="X102">
        <f t="shared" si="78"/>
        <v>77.58</v>
      </c>
      <c r="Y102">
        <f t="shared" si="78"/>
        <v>79.52</v>
      </c>
      <c r="Z102">
        <f t="shared" si="78"/>
        <v>81.510000000000005</v>
      </c>
      <c r="AA102">
        <f t="shared" si="78"/>
        <v>83.69</v>
      </c>
      <c r="AB102">
        <f t="shared" si="78"/>
        <v>85.78</v>
      </c>
      <c r="AC102">
        <f t="shared" si="78"/>
        <v>87.93</v>
      </c>
      <c r="AD102">
        <f t="shared" si="78"/>
        <v>90.13</v>
      </c>
      <c r="AE102">
        <f t="shared" si="78"/>
        <v>92.13</v>
      </c>
      <c r="AF102">
        <f t="shared" si="78"/>
        <v>94.43</v>
      </c>
      <c r="AG102">
        <f t="shared" si="78"/>
        <v>96.8</v>
      </c>
      <c r="AI102">
        <f t="shared" si="78"/>
        <v>99.22</v>
      </c>
      <c r="AJ102">
        <f t="shared" si="78"/>
        <v>97.99</v>
      </c>
      <c r="AK102">
        <f t="shared" si="78"/>
        <v>100.44</v>
      </c>
      <c r="AL102">
        <f t="shared" si="78"/>
        <v>102.95</v>
      </c>
      <c r="AM102">
        <f t="shared" si="78"/>
        <v>105.52</v>
      </c>
      <c r="AN102" s="14"/>
    </row>
    <row r="103" spans="3:40" x14ac:dyDescent="0.25">
      <c r="C103" s="12"/>
      <c r="I103" s="15"/>
      <c r="J103" s="15"/>
      <c r="K103" s="15"/>
      <c r="AN103" s="14"/>
    </row>
    <row r="104" spans="3:40" x14ac:dyDescent="0.25">
      <c r="C104" s="12"/>
      <c r="H104" s="13" t="s">
        <v>51</v>
      </c>
      <c r="I104" t="str">
        <f>I100</f>
        <v>2027-28</v>
      </c>
      <c r="J104" t="str">
        <f t="shared" ref="J104:AL104" si="79">J100</f>
        <v>2028-29</v>
      </c>
      <c r="K104" t="str">
        <f t="shared" si="79"/>
        <v>2029-30</v>
      </c>
      <c r="L104" t="str">
        <f t="shared" si="79"/>
        <v>2030-31</v>
      </c>
      <c r="M104" t="str">
        <f t="shared" si="79"/>
        <v>2031-32</v>
      </c>
      <c r="N104" t="str">
        <f t="shared" si="79"/>
        <v>2032-33</v>
      </c>
      <c r="O104" t="str">
        <f t="shared" si="79"/>
        <v>2033-34</v>
      </c>
      <c r="P104" t="str">
        <f t="shared" si="79"/>
        <v>2034-35</v>
      </c>
      <c r="Q104" t="str">
        <f t="shared" si="79"/>
        <v>2035-36</v>
      </c>
      <c r="R104" t="str">
        <f t="shared" si="79"/>
        <v>2036-37</v>
      </c>
      <c r="S104" t="str">
        <f t="shared" si="79"/>
        <v>2037-38</v>
      </c>
      <c r="T104" t="str">
        <f t="shared" si="79"/>
        <v>2038-39</v>
      </c>
      <c r="U104" t="str">
        <f t="shared" si="79"/>
        <v>2039-40</v>
      </c>
      <c r="V104" t="str">
        <f t="shared" si="79"/>
        <v>2040-41</v>
      </c>
      <c r="W104" t="str">
        <f t="shared" si="79"/>
        <v>2041-42</v>
      </c>
      <c r="X104" t="str">
        <f t="shared" si="79"/>
        <v>2042-43</v>
      </c>
      <c r="Y104" t="str">
        <f t="shared" si="79"/>
        <v>2043-44</v>
      </c>
      <c r="Z104" t="str">
        <f t="shared" si="79"/>
        <v>2044-45</v>
      </c>
      <c r="AA104" t="str">
        <f t="shared" si="79"/>
        <v>2045-46</v>
      </c>
      <c r="AB104" t="str">
        <f t="shared" si="79"/>
        <v>2046-47</v>
      </c>
      <c r="AC104" t="str">
        <f t="shared" si="79"/>
        <v>2047-48</v>
      </c>
      <c r="AD104" t="str">
        <f t="shared" si="79"/>
        <v>2048-49</v>
      </c>
      <c r="AE104" t="str">
        <f t="shared" si="79"/>
        <v>2049-50</v>
      </c>
      <c r="AF104" t="str">
        <f t="shared" si="79"/>
        <v>2050-51</v>
      </c>
      <c r="AG104" t="str">
        <f t="shared" si="79"/>
        <v>2051-52</v>
      </c>
      <c r="AI104" t="str">
        <f t="shared" si="79"/>
        <v>2052-53</v>
      </c>
      <c r="AJ104" t="str">
        <f t="shared" si="79"/>
        <v>2053-54</v>
      </c>
      <c r="AK104" t="str">
        <f t="shared" si="79"/>
        <v>2054-55</v>
      </c>
      <c r="AL104" t="str">
        <f t="shared" si="79"/>
        <v>2055-56</v>
      </c>
      <c r="AM104" t="str">
        <f>AM100</f>
        <v>2056-57</v>
      </c>
      <c r="AN104" s="14"/>
    </row>
    <row r="105" spans="3:40" x14ac:dyDescent="0.25">
      <c r="C105" s="12"/>
      <c r="H105" t="s">
        <v>53</v>
      </c>
      <c r="I105" s="16">
        <f>I101</f>
        <v>50.22</v>
      </c>
      <c r="J105">
        <f>J101</f>
        <v>54.51</v>
      </c>
      <c r="AN105" s="14"/>
    </row>
    <row r="106" spans="3:40" x14ac:dyDescent="0.25">
      <c r="C106" s="12"/>
      <c r="H106" t="s">
        <v>54</v>
      </c>
      <c r="K106" s="16">
        <f>K101</f>
        <v>56.53</v>
      </c>
      <c r="O106" s="16">
        <f>O101</f>
        <v>62.36</v>
      </c>
      <c r="S106" s="16">
        <f>S101</f>
        <v>68.790000000000006</v>
      </c>
      <c r="W106" s="16">
        <f>W101</f>
        <v>75.89</v>
      </c>
      <c r="AA106" s="16">
        <f>AA101</f>
        <v>83.72</v>
      </c>
      <c r="AE106" s="16">
        <f>AE101</f>
        <v>92.36</v>
      </c>
      <c r="AJ106" s="16">
        <f>AJ101</f>
        <v>101.89</v>
      </c>
      <c r="AN106" s="17"/>
    </row>
    <row r="107" spans="3:40" x14ac:dyDescent="0.25">
      <c r="C107" s="12"/>
      <c r="H107" t="s">
        <v>55</v>
      </c>
      <c r="I107" s="16"/>
      <c r="J107" s="16"/>
      <c r="K107" s="16"/>
      <c r="L107" s="16">
        <f>L101-L108</f>
        <v>56.53</v>
      </c>
      <c r="M107" s="16">
        <f>M101-M108</f>
        <v>57.94</v>
      </c>
      <c r="N107" s="16">
        <f>N101-N108</f>
        <v>59.39</v>
      </c>
      <c r="O107" s="16"/>
      <c r="P107" s="16">
        <f>P101-P108</f>
        <v>62.36</v>
      </c>
      <c r="Q107" s="16">
        <f>Q101-Q108</f>
        <v>63.92</v>
      </c>
      <c r="R107" s="16">
        <f>R101-R108</f>
        <v>65.510000000000005</v>
      </c>
      <c r="S107" s="16"/>
      <c r="T107" s="16">
        <f>T101-T108</f>
        <v>68.790000000000006</v>
      </c>
      <c r="U107" s="16">
        <f>U101-U108</f>
        <v>70.510000000000005</v>
      </c>
      <c r="V107" s="16">
        <f>V101-V108</f>
        <v>72.27</v>
      </c>
      <c r="W107" s="16"/>
      <c r="X107" s="16">
        <f>X101-X108</f>
        <v>75.89</v>
      </c>
      <c r="Y107" s="16">
        <f>Y101-Y108</f>
        <v>77.78</v>
      </c>
      <c r="Z107" s="16">
        <f>Z101-Z108</f>
        <v>79.73</v>
      </c>
      <c r="AA107" s="16"/>
      <c r="AB107" s="16">
        <f>AB101-AB108</f>
        <v>83.72</v>
      </c>
      <c r="AC107" s="16">
        <f>AC101-AC108</f>
        <v>85.81</v>
      </c>
      <c r="AD107" s="16">
        <f>AD101-AD108</f>
        <v>87.95</v>
      </c>
      <c r="AE107" s="16"/>
      <c r="AF107" s="16">
        <f>AF101-AF108</f>
        <v>92.36</v>
      </c>
      <c r="AG107" s="16">
        <f>AG101-AG108</f>
        <v>94.67</v>
      </c>
      <c r="AH107" s="16"/>
      <c r="AI107" s="16">
        <f>AI101-AI108</f>
        <v>97.03</v>
      </c>
      <c r="AJ107" s="16"/>
      <c r="AK107" s="16">
        <f>AK101-AK108</f>
        <v>101.89</v>
      </c>
      <c r="AL107" s="16">
        <f>AL101-AL108</f>
        <v>104.44</v>
      </c>
      <c r="AM107" s="16">
        <f>AM101-AM108</f>
        <v>107.05</v>
      </c>
      <c r="AN107" s="17"/>
    </row>
    <row r="108" spans="3:40" x14ac:dyDescent="0.25">
      <c r="C108" s="12"/>
      <c r="H108" t="s">
        <v>56</v>
      </c>
      <c r="I108" s="16"/>
      <c r="J108" s="16"/>
      <c r="K108" s="16"/>
      <c r="L108" s="16">
        <f>L101-K101</f>
        <v>1.4099999999999966</v>
      </c>
      <c r="M108" s="16">
        <f t="shared" ref="M108:N108" si="80">M101-L101</f>
        <v>1.4500000000000028</v>
      </c>
      <c r="N108" s="16">
        <f t="shared" si="80"/>
        <v>1.490000000000002</v>
      </c>
      <c r="O108" s="16"/>
      <c r="P108" s="16">
        <f>P101-O101</f>
        <v>1.5600000000000023</v>
      </c>
      <c r="Q108" s="16">
        <f t="shared" ref="Q108:R108" si="81">Q101-P101</f>
        <v>1.5900000000000034</v>
      </c>
      <c r="R108" s="16">
        <f t="shared" si="81"/>
        <v>1.6400000000000006</v>
      </c>
      <c r="S108" s="16"/>
      <c r="T108" s="16">
        <f>T101-S101</f>
        <v>1.7199999999999989</v>
      </c>
      <c r="U108" s="16">
        <f t="shared" ref="U108:V108" si="82">U101-T101</f>
        <v>1.7599999999999909</v>
      </c>
      <c r="V108" s="16">
        <f t="shared" si="82"/>
        <v>1.8100000000000023</v>
      </c>
      <c r="W108" s="16"/>
      <c r="X108" s="16">
        <f>X101-W101</f>
        <v>1.8900000000000006</v>
      </c>
      <c r="Y108" s="16">
        <f t="shared" ref="Y108:Z108" si="83">Y101-X101</f>
        <v>1.9500000000000028</v>
      </c>
      <c r="Z108" s="16">
        <f t="shared" si="83"/>
        <v>1.9899999999999949</v>
      </c>
      <c r="AA108" s="16"/>
      <c r="AB108" s="16">
        <f>AB101-AA101</f>
        <v>2.0900000000000034</v>
      </c>
      <c r="AC108" s="16">
        <f t="shared" ref="AC108:AD108" si="84">AC101-AB101</f>
        <v>2.1400000000000006</v>
      </c>
      <c r="AD108" s="16">
        <f t="shared" si="84"/>
        <v>2.2000000000000028</v>
      </c>
      <c r="AE108" s="16"/>
      <c r="AF108" s="16">
        <f>AF101-AE101</f>
        <v>2.3100000000000023</v>
      </c>
      <c r="AG108" s="16">
        <f t="shared" ref="AG108" si="85">AG101-AF101</f>
        <v>2.3599999999999994</v>
      </c>
      <c r="AH108" s="16"/>
      <c r="AI108" s="16">
        <f>AI101-AG101</f>
        <v>2.4299999999999926</v>
      </c>
      <c r="AJ108" s="16"/>
      <c r="AK108" s="16">
        <f>AK101-AJ101</f>
        <v>2.5499999999999972</v>
      </c>
      <c r="AL108" s="16">
        <f t="shared" ref="AL108:AM108" si="86">AL101-AK101</f>
        <v>2.6099999999999994</v>
      </c>
      <c r="AM108" s="16">
        <f t="shared" si="86"/>
        <v>2.6800000000000068</v>
      </c>
      <c r="AN108" s="17"/>
    </row>
    <row r="109" spans="3:40" x14ac:dyDescent="0.25">
      <c r="C109" s="12"/>
      <c r="H109" t="s">
        <v>57</v>
      </c>
      <c r="I109" s="16">
        <f>I102</f>
        <v>47</v>
      </c>
      <c r="J109" s="16">
        <f>J102</f>
        <v>48.35</v>
      </c>
      <c r="K109" s="16">
        <f>K110</f>
        <v>52.53</v>
      </c>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7"/>
    </row>
    <row r="110" spans="3:40" x14ac:dyDescent="0.25">
      <c r="C110" s="12"/>
      <c r="H110" t="s">
        <v>58</v>
      </c>
      <c r="I110" s="16"/>
      <c r="J110" s="16"/>
      <c r="K110" s="16">
        <f>K102</f>
        <v>52.53</v>
      </c>
      <c r="L110" s="16"/>
      <c r="M110" s="16"/>
      <c r="N110" s="16"/>
      <c r="O110" s="16">
        <f>O102</f>
        <v>61.47</v>
      </c>
      <c r="P110" s="16"/>
      <c r="Q110" s="16"/>
      <c r="R110" s="16"/>
      <c r="S110" s="16">
        <f>S102</f>
        <v>67.430000000000007</v>
      </c>
      <c r="T110" s="16"/>
      <c r="U110" s="16"/>
      <c r="V110" s="16"/>
      <c r="W110" s="16">
        <f>W102</f>
        <v>75.69</v>
      </c>
      <c r="X110" s="16"/>
      <c r="Y110" s="16"/>
      <c r="Z110" s="16"/>
      <c r="AA110" s="16">
        <f>AA102</f>
        <v>83.69</v>
      </c>
      <c r="AB110" s="16"/>
      <c r="AC110" s="16"/>
      <c r="AD110" s="16"/>
      <c r="AE110" s="16">
        <f>AE102</f>
        <v>92.13</v>
      </c>
      <c r="AF110" s="16"/>
      <c r="AG110" s="16"/>
      <c r="AH110" s="16"/>
      <c r="AI110" s="16"/>
      <c r="AJ110" s="16">
        <f>AJ102</f>
        <v>97.99</v>
      </c>
      <c r="AK110" s="16"/>
      <c r="AL110" s="16"/>
      <c r="AM110" s="16">
        <f>AM111</f>
        <v>105.52</v>
      </c>
      <c r="AN110" s="17"/>
    </row>
    <row r="111" spans="3:40" x14ac:dyDescent="0.25">
      <c r="C111" s="12"/>
      <c r="H111" t="s">
        <v>59</v>
      </c>
      <c r="I111" s="16"/>
      <c r="J111" s="16"/>
      <c r="K111" s="16">
        <f>K110</f>
        <v>52.53</v>
      </c>
      <c r="L111" s="16">
        <f>L102</f>
        <v>53.84</v>
      </c>
      <c r="M111" s="16">
        <f t="shared" ref="M111:N111" si="87">M102</f>
        <v>55.19</v>
      </c>
      <c r="N111" s="16">
        <f t="shared" si="87"/>
        <v>56.57</v>
      </c>
      <c r="O111" s="16">
        <f>O110</f>
        <v>61.47</v>
      </c>
      <c r="P111" s="16">
        <f>P102</f>
        <v>63.32</v>
      </c>
      <c r="Q111" s="16">
        <f t="shared" ref="Q111:R111" si="88">Q102</f>
        <v>64.91</v>
      </c>
      <c r="R111" s="16">
        <f t="shared" si="88"/>
        <v>66.53</v>
      </c>
      <c r="S111" s="16">
        <f>S110</f>
        <v>67.430000000000007</v>
      </c>
      <c r="T111" s="16">
        <f>T102</f>
        <v>69.11</v>
      </c>
      <c r="U111" s="16">
        <f t="shared" ref="U111:V111" si="89">U102</f>
        <v>70.84</v>
      </c>
      <c r="V111" s="16">
        <f t="shared" si="89"/>
        <v>72.61</v>
      </c>
      <c r="W111" s="16">
        <f>W110</f>
        <v>75.69</v>
      </c>
      <c r="X111" s="16">
        <f>X102</f>
        <v>77.58</v>
      </c>
      <c r="Y111" s="16">
        <f t="shared" ref="Y111:Z111" si="90">Y102</f>
        <v>79.52</v>
      </c>
      <c r="Z111" s="16">
        <f t="shared" si="90"/>
        <v>81.510000000000005</v>
      </c>
      <c r="AA111" s="16">
        <f>AA110</f>
        <v>83.69</v>
      </c>
      <c r="AB111" s="16">
        <f>AB102</f>
        <v>85.78</v>
      </c>
      <c r="AC111" s="16">
        <f t="shared" ref="AC111:AD111" si="91">AC102</f>
        <v>87.93</v>
      </c>
      <c r="AD111" s="16">
        <f t="shared" si="91"/>
        <v>90.13</v>
      </c>
      <c r="AE111" s="16">
        <f>AE110</f>
        <v>92.13</v>
      </c>
      <c r="AF111" s="16">
        <f>AF102</f>
        <v>94.43</v>
      </c>
      <c r="AG111" s="16">
        <f t="shared" ref="AG111:AI111" si="92">AG102</f>
        <v>96.8</v>
      </c>
      <c r="AH111" s="16"/>
      <c r="AI111" s="16">
        <f t="shared" si="92"/>
        <v>99.22</v>
      </c>
      <c r="AJ111" s="16">
        <f>AJ110</f>
        <v>97.99</v>
      </c>
      <c r="AK111" s="16">
        <f>AK102</f>
        <v>100.44</v>
      </c>
      <c r="AL111" s="16">
        <f t="shared" ref="AL111:AM111" si="93">AL102</f>
        <v>102.95</v>
      </c>
      <c r="AM111" s="16">
        <f t="shared" si="93"/>
        <v>105.52</v>
      </c>
      <c r="AN111" s="14"/>
    </row>
    <row r="112" spans="3:40" x14ac:dyDescent="0.25">
      <c r="C112" s="18"/>
      <c r="D112" s="19"/>
      <c r="E112" s="19"/>
      <c r="F112" s="19"/>
      <c r="G112" s="19"/>
      <c r="H112" s="19"/>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1"/>
    </row>
    <row r="114" spans="3:40" x14ac:dyDescent="0.25">
      <c r="C114" s="8"/>
      <c r="D114" s="9"/>
      <c r="E114" s="9"/>
      <c r="F114" s="9"/>
      <c r="G114" s="9"/>
      <c r="H114" s="10" t="s">
        <v>60</v>
      </c>
      <c r="I114" s="10" t="str">
        <f>CONCATENATE("Transition Price Comparison: Annuity vs. RAB (50-Year Depreciation) for ",B3)</f>
        <v>Transition Price Comparison: Annuity vs. RAB (50-Year Depreciation) for Barker Barambah - Redgate Relift</v>
      </c>
      <c r="J114" s="10"/>
      <c r="K114" s="10"/>
      <c r="L114" s="10"/>
      <c r="M114" s="10"/>
      <c r="N114" s="10"/>
      <c r="O114" s="10"/>
      <c r="P114" s="10"/>
      <c r="Q114" s="9"/>
      <c r="R114" s="9"/>
      <c r="S114" s="9"/>
      <c r="T114" s="9"/>
      <c r="U114" s="9"/>
      <c r="V114" s="9"/>
      <c r="W114" s="9"/>
      <c r="X114" s="9"/>
      <c r="Y114" s="9"/>
      <c r="Z114" s="9"/>
      <c r="AA114" s="9"/>
      <c r="AB114" s="9"/>
      <c r="AC114" s="9"/>
      <c r="AD114" s="9"/>
      <c r="AE114" s="9"/>
      <c r="AF114" s="9"/>
      <c r="AG114" s="9"/>
      <c r="AH114" s="9"/>
      <c r="AI114" s="9"/>
      <c r="AJ114" s="9"/>
      <c r="AK114" s="9"/>
      <c r="AL114" s="9"/>
      <c r="AM114" s="9"/>
      <c r="AN114" s="11"/>
    </row>
    <row r="115" spans="3:40" x14ac:dyDescent="0.25">
      <c r="C115" s="12"/>
      <c r="H115" s="13" t="s">
        <v>61</v>
      </c>
      <c r="I115" s="3">
        <f>I$55</f>
        <v>1</v>
      </c>
      <c r="J115" s="3">
        <f t="shared" ref="J115:AM115" si="94">J$55</f>
        <v>2</v>
      </c>
      <c r="K115" s="3">
        <f t="shared" si="94"/>
        <v>1</v>
      </c>
      <c r="L115" s="3">
        <f t="shared" si="94"/>
        <v>2</v>
      </c>
      <c r="M115" s="3">
        <f t="shared" si="94"/>
        <v>3</v>
      </c>
      <c r="N115" s="3">
        <f t="shared" si="94"/>
        <v>4</v>
      </c>
      <c r="O115" s="3">
        <f t="shared" si="94"/>
        <v>1</v>
      </c>
      <c r="P115" s="3">
        <f t="shared" si="94"/>
        <v>2</v>
      </c>
      <c r="Q115" s="3">
        <f t="shared" si="94"/>
        <v>3</v>
      </c>
      <c r="R115" s="3">
        <f t="shared" si="94"/>
        <v>4</v>
      </c>
      <c r="S115" s="3">
        <f t="shared" si="94"/>
        <v>1</v>
      </c>
      <c r="T115" s="3">
        <f t="shared" si="94"/>
        <v>2</v>
      </c>
      <c r="U115" s="3">
        <f t="shared" si="94"/>
        <v>3</v>
      </c>
      <c r="V115" s="3">
        <f t="shared" si="94"/>
        <v>4</v>
      </c>
      <c r="W115" s="3">
        <f t="shared" si="94"/>
        <v>1</v>
      </c>
      <c r="X115" s="3">
        <f t="shared" si="94"/>
        <v>2</v>
      </c>
      <c r="Y115" s="3">
        <f t="shared" si="94"/>
        <v>3</v>
      </c>
      <c r="Z115" s="3">
        <f t="shared" si="94"/>
        <v>4</v>
      </c>
      <c r="AA115" s="3">
        <f t="shared" si="94"/>
        <v>1</v>
      </c>
      <c r="AB115" s="3">
        <f t="shared" si="94"/>
        <v>2</v>
      </c>
      <c r="AC115" s="3">
        <f t="shared" si="94"/>
        <v>3</v>
      </c>
      <c r="AD115" s="3">
        <f t="shared" si="94"/>
        <v>4</v>
      </c>
      <c r="AE115" s="3">
        <f t="shared" si="94"/>
        <v>1</v>
      </c>
      <c r="AF115" s="3">
        <f t="shared" si="94"/>
        <v>2</v>
      </c>
      <c r="AG115" s="3">
        <f t="shared" si="94"/>
        <v>3</v>
      </c>
      <c r="AH115" s="3"/>
      <c r="AI115" s="3">
        <f t="shared" si="94"/>
        <v>4</v>
      </c>
      <c r="AJ115" s="3">
        <f t="shared" si="94"/>
        <v>1</v>
      </c>
      <c r="AK115" s="3">
        <f t="shared" si="94"/>
        <v>2</v>
      </c>
      <c r="AL115" s="3">
        <f t="shared" si="94"/>
        <v>3</v>
      </c>
      <c r="AM115" s="3">
        <f t="shared" si="94"/>
        <v>4</v>
      </c>
      <c r="AN115" s="14"/>
    </row>
    <row r="116" spans="3:40" x14ac:dyDescent="0.25">
      <c r="C116" s="12"/>
      <c r="G116" s="3"/>
      <c r="H116" s="3"/>
      <c r="I116" s="15" t="str">
        <f>I$56</f>
        <v>2027-28</v>
      </c>
      <c r="J116" s="15" t="str">
        <f t="shared" ref="J116:AM116" si="95">J$56</f>
        <v>2028-29</v>
      </c>
      <c r="K116" s="15" t="str">
        <f t="shared" si="95"/>
        <v>2029-30</v>
      </c>
      <c r="L116" s="15" t="str">
        <f t="shared" si="95"/>
        <v>2030-31</v>
      </c>
      <c r="M116" s="15" t="str">
        <f t="shared" si="95"/>
        <v>2031-32</v>
      </c>
      <c r="N116" s="15" t="str">
        <f t="shared" si="95"/>
        <v>2032-33</v>
      </c>
      <c r="O116" s="15" t="str">
        <f t="shared" si="95"/>
        <v>2033-34</v>
      </c>
      <c r="P116" s="15" t="str">
        <f t="shared" si="95"/>
        <v>2034-35</v>
      </c>
      <c r="Q116" s="15" t="str">
        <f t="shared" si="95"/>
        <v>2035-36</v>
      </c>
      <c r="R116" s="15" t="str">
        <f t="shared" si="95"/>
        <v>2036-37</v>
      </c>
      <c r="S116" s="15" t="str">
        <f t="shared" si="95"/>
        <v>2037-38</v>
      </c>
      <c r="T116" s="15" t="str">
        <f t="shared" si="95"/>
        <v>2038-39</v>
      </c>
      <c r="U116" s="15" t="str">
        <f t="shared" si="95"/>
        <v>2039-40</v>
      </c>
      <c r="V116" s="15" t="str">
        <f t="shared" si="95"/>
        <v>2040-41</v>
      </c>
      <c r="W116" s="15" t="str">
        <f t="shared" si="95"/>
        <v>2041-42</v>
      </c>
      <c r="X116" s="15" t="str">
        <f t="shared" si="95"/>
        <v>2042-43</v>
      </c>
      <c r="Y116" s="15" t="str">
        <f t="shared" si="95"/>
        <v>2043-44</v>
      </c>
      <c r="Z116" s="15" t="str">
        <f t="shared" si="95"/>
        <v>2044-45</v>
      </c>
      <c r="AA116" s="15" t="str">
        <f t="shared" si="95"/>
        <v>2045-46</v>
      </c>
      <c r="AB116" s="15" t="str">
        <f t="shared" si="95"/>
        <v>2046-47</v>
      </c>
      <c r="AC116" s="15" t="str">
        <f t="shared" si="95"/>
        <v>2047-48</v>
      </c>
      <c r="AD116" s="15" t="str">
        <f t="shared" si="95"/>
        <v>2048-49</v>
      </c>
      <c r="AE116" s="15" t="str">
        <f t="shared" si="95"/>
        <v>2049-50</v>
      </c>
      <c r="AF116" s="15" t="str">
        <f t="shared" si="95"/>
        <v>2050-51</v>
      </c>
      <c r="AG116" s="15" t="str">
        <f t="shared" si="95"/>
        <v>2051-52</v>
      </c>
      <c r="AH116" s="15"/>
      <c r="AI116" s="15" t="str">
        <f t="shared" si="95"/>
        <v>2052-53</v>
      </c>
      <c r="AJ116" s="15" t="str">
        <f t="shared" si="95"/>
        <v>2053-54</v>
      </c>
      <c r="AK116" s="15" t="str">
        <f t="shared" si="95"/>
        <v>2054-55</v>
      </c>
      <c r="AL116" s="15" t="str">
        <f t="shared" si="95"/>
        <v>2055-56</v>
      </c>
      <c r="AM116" s="15" t="str">
        <f t="shared" si="95"/>
        <v>2056-57</v>
      </c>
      <c r="AN116" s="14"/>
    </row>
    <row r="117" spans="3:40" x14ac:dyDescent="0.25">
      <c r="C117" s="12" t="s">
        <v>46</v>
      </c>
      <c r="D117" t="s">
        <v>37</v>
      </c>
      <c r="F117" t="s">
        <v>39</v>
      </c>
      <c r="H117" t="s">
        <v>52</v>
      </c>
      <c r="I117">
        <f>SUMIFS(I$57:I$73,$C$57:$C$73,$C117,$D$57:$D$73,$D117,$F$57:$F$73,$F117)</f>
        <v>50.22</v>
      </c>
      <c r="J117">
        <f t="shared" ref="J117:AM118" si="96">SUMIFS(J$57:J$73,$C$57:$C$73,$C117,$D$57:$D$73,$D117,$F$57:$F$73,$F117)</f>
        <v>54.51</v>
      </c>
      <c r="K117">
        <f t="shared" si="96"/>
        <v>56.53</v>
      </c>
      <c r="L117">
        <f t="shared" si="96"/>
        <v>57.94</v>
      </c>
      <c r="M117">
        <f t="shared" si="96"/>
        <v>59.39</v>
      </c>
      <c r="N117">
        <f t="shared" si="96"/>
        <v>60.88</v>
      </c>
      <c r="O117">
        <f t="shared" si="96"/>
        <v>62.36</v>
      </c>
      <c r="P117">
        <f t="shared" si="96"/>
        <v>63.92</v>
      </c>
      <c r="Q117">
        <f t="shared" si="96"/>
        <v>65.510000000000005</v>
      </c>
      <c r="R117">
        <f t="shared" si="96"/>
        <v>67.150000000000006</v>
      </c>
      <c r="S117">
        <f t="shared" si="96"/>
        <v>68.790000000000006</v>
      </c>
      <c r="T117">
        <f t="shared" si="96"/>
        <v>70.510000000000005</v>
      </c>
      <c r="U117">
        <f t="shared" si="96"/>
        <v>72.27</v>
      </c>
      <c r="V117">
        <f t="shared" si="96"/>
        <v>74.08</v>
      </c>
      <c r="W117">
        <f t="shared" si="96"/>
        <v>75.89</v>
      </c>
      <c r="X117">
        <f t="shared" si="96"/>
        <v>77.78</v>
      </c>
      <c r="Y117">
        <f t="shared" si="96"/>
        <v>79.73</v>
      </c>
      <c r="Z117">
        <f t="shared" si="96"/>
        <v>81.72</v>
      </c>
      <c r="AA117">
        <f t="shared" si="96"/>
        <v>83.72</v>
      </c>
      <c r="AB117">
        <f t="shared" si="96"/>
        <v>85.81</v>
      </c>
      <c r="AC117">
        <f t="shared" si="96"/>
        <v>87.95</v>
      </c>
      <c r="AD117">
        <f t="shared" si="96"/>
        <v>90.15</v>
      </c>
      <c r="AE117">
        <f t="shared" si="96"/>
        <v>92.36</v>
      </c>
      <c r="AF117">
        <f t="shared" si="96"/>
        <v>94.67</v>
      </c>
      <c r="AG117">
        <f t="shared" si="96"/>
        <v>97.03</v>
      </c>
      <c r="AI117">
        <f t="shared" si="96"/>
        <v>99.46</v>
      </c>
      <c r="AJ117">
        <f t="shared" si="96"/>
        <v>101.89</v>
      </c>
      <c r="AK117">
        <f t="shared" si="96"/>
        <v>104.44</v>
      </c>
      <c r="AL117">
        <f t="shared" si="96"/>
        <v>107.05</v>
      </c>
      <c r="AM117">
        <f t="shared" si="96"/>
        <v>109.73</v>
      </c>
      <c r="AN117" s="14"/>
    </row>
    <row r="118" spans="3:40" x14ac:dyDescent="0.25">
      <c r="C118" s="12" t="s">
        <v>46</v>
      </c>
      <c r="D118" t="s">
        <v>45</v>
      </c>
      <c r="F118" t="s">
        <v>39</v>
      </c>
      <c r="H118" t="s">
        <v>44</v>
      </c>
      <c r="I118">
        <f>SUMIFS(I$57:I$73,$C$57:$C$73,$C118,$D$57:$D$73,$D118,$F$57:$F$73,$F118)</f>
        <v>45.3</v>
      </c>
      <c r="J118">
        <f t="shared" si="96"/>
        <v>46.6</v>
      </c>
      <c r="K118">
        <f t="shared" si="96"/>
        <v>50.86</v>
      </c>
      <c r="L118">
        <f t="shared" si="96"/>
        <v>52.23</v>
      </c>
      <c r="M118">
        <f t="shared" si="96"/>
        <v>53.54</v>
      </c>
      <c r="N118">
        <f t="shared" si="96"/>
        <v>54.87</v>
      </c>
      <c r="O118">
        <f t="shared" si="96"/>
        <v>59.72</v>
      </c>
      <c r="P118">
        <f t="shared" si="96"/>
        <v>61.93</v>
      </c>
      <c r="Q118">
        <f t="shared" si="96"/>
        <v>63.48</v>
      </c>
      <c r="R118">
        <f t="shared" si="96"/>
        <v>65.069999999999993</v>
      </c>
      <c r="S118">
        <f t="shared" si="96"/>
        <v>66.23</v>
      </c>
      <c r="T118">
        <f t="shared" si="96"/>
        <v>67.89</v>
      </c>
      <c r="U118">
        <f t="shared" si="96"/>
        <v>69.59</v>
      </c>
      <c r="V118">
        <f t="shared" si="96"/>
        <v>71.33</v>
      </c>
      <c r="W118">
        <f t="shared" si="96"/>
        <v>74.77</v>
      </c>
      <c r="X118">
        <f t="shared" si="96"/>
        <v>76.64</v>
      </c>
      <c r="Y118">
        <f t="shared" si="96"/>
        <v>78.55</v>
      </c>
      <c r="Z118">
        <f t="shared" si="96"/>
        <v>80.52</v>
      </c>
      <c r="AA118">
        <f t="shared" si="96"/>
        <v>83.12</v>
      </c>
      <c r="AB118">
        <f t="shared" si="96"/>
        <v>85.2</v>
      </c>
      <c r="AC118">
        <f t="shared" si="96"/>
        <v>87.33</v>
      </c>
      <c r="AD118">
        <f t="shared" si="96"/>
        <v>89.51</v>
      </c>
      <c r="AE118">
        <f t="shared" si="96"/>
        <v>93.4</v>
      </c>
      <c r="AF118">
        <f t="shared" si="96"/>
        <v>95.73</v>
      </c>
      <c r="AG118">
        <f t="shared" si="96"/>
        <v>98.13</v>
      </c>
      <c r="AI118">
        <f t="shared" si="96"/>
        <v>100.58</v>
      </c>
      <c r="AJ118">
        <f t="shared" si="96"/>
        <v>103.14</v>
      </c>
      <c r="AK118">
        <f t="shared" si="96"/>
        <v>105.71</v>
      </c>
      <c r="AL118">
        <f t="shared" si="96"/>
        <v>108.36</v>
      </c>
      <c r="AM118">
        <f t="shared" si="96"/>
        <v>111.07</v>
      </c>
      <c r="AN118" s="14"/>
    </row>
    <row r="119" spans="3:40" x14ac:dyDescent="0.25">
      <c r="C119" s="12"/>
      <c r="I119" s="15"/>
      <c r="J119" s="15"/>
      <c r="K119" s="15"/>
      <c r="AN119" s="14"/>
    </row>
    <row r="120" spans="3:40" x14ac:dyDescent="0.25">
      <c r="C120" s="12"/>
      <c r="H120" s="13" t="s">
        <v>61</v>
      </c>
      <c r="I120" t="str">
        <f>I116</f>
        <v>2027-28</v>
      </c>
      <c r="J120" t="str">
        <f t="shared" ref="J120:AL120" si="97">J116</f>
        <v>2028-29</v>
      </c>
      <c r="K120" t="str">
        <f t="shared" si="97"/>
        <v>2029-30</v>
      </c>
      <c r="L120" t="str">
        <f t="shared" si="97"/>
        <v>2030-31</v>
      </c>
      <c r="M120" t="str">
        <f t="shared" si="97"/>
        <v>2031-32</v>
      </c>
      <c r="N120" t="str">
        <f t="shared" si="97"/>
        <v>2032-33</v>
      </c>
      <c r="O120" t="str">
        <f t="shared" si="97"/>
        <v>2033-34</v>
      </c>
      <c r="P120" t="str">
        <f t="shared" si="97"/>
        <v>2034-35</v>
      </c>
      <c r="Q120" t="str">
        <f t="shared" si="97"/>
        <v>2035-36</v>
      </c>
      <c r="R120" t="str">
        <f t="shared" si="97"/>
        <v>2036-37</v>
      </c>
      <c r="S120" t="str">
        <f t="shared" si="97"/>
        <v>2037-38</v>
      </c>
      <c r="T120" t="str">
        <f t="shared" si="97"/>
        <v>2038-39</v>
      </c>
      <c r="U120" t="str">
        <f t="shared" si="97"/>
        <v>2039-40</v>
      </c>
      <c r="V120" t="str">
        <f t="shared" si="97"/>
        <v>2040-41</v>
      </c>
      <c r="W120" t="str">
        <f t="shared" si="97"/>
        <v>2041-42</v>
      </c>
      <c r="X120" t="str">
        <f t="shared" si="97"/>
        <v>2042-43</v>
      </c>
      <c r="Y120" t="str">
        <f t="shared" si="97"/>
        <v>2043-44</v>
      </c>
      <c r="Z120" t="str">
        <f t="shared" si="97"/>
        <v>2044-45</v>
      </c>
      <c r="AA120" t="str">
        <f t="shared" si="97"/>
        <v>2045-46</v>
      </c>
      <c r="AB120" t="str">
        <f t="shared" si="97"/>
        <v>2046-47</v>
      </c>
      <c r="AC120" t="str">
        <f t="shared" si="97"/>
        <v>2047-48</v>
      </c>
      <c r="AD120" t="str">
        <f t="shared" si="97"/>
        <v>2048-49</v>
      </c>
      <c r="AE120" t="str">
        <f t="shared" si="97"/>
        <v>2049-50</v>
      </c>
      <c r="AF120" t="str">
        <f t="shared" si="97"/>
        <v>2050-51</v>
      </c>
      <c r="AG120" t="str">
        <f t="shared" si="97"/>
        <v>2051-52</v>
      </c>
      <c r="AI120" t="str">
        <f t="shared" si="97"/>
        <v>2052-53</v>
      </c>
      <c r="AJ120" t="str">
        <f t="shared" si="97"/>
        <v>2053-54</v>
      </c>
      <c r="AK120" t="str">
        <f t="shared" si="97"/>
        <v>2054-55</v>
      </c>
      <c r="AL120" t="str">
        <f t="shared" si="97"/>
        <v>2055-56</v>
      </c>
      <c r="AM120" t="str">
        <f>AM116</f>
        <v>2056-57</v>
      </c>
      <c r="AN120" s="14"/>
    </row>
    <row r="121" spans="3:40" x14ac:dyDescent="0.25">
      <c r="C121" s="12"/>
      <c r="H121" t="s">
        <v>53</v>
      </c>
      <c r="I121" s="16">
        <f>I117</f>
        <v>50.22</v>
      </c>
      <c r="J121">
        <f>J117</f>
        <v>54.51</v>
      </c>
      <c r="AN121" s="14"/>
    </row>
    <row r="122" spans="3:40" x14ac:dyDescent="0.25">
      <c r="C122" s="12"/>
      <c r="H122" t="s">
        <v>54</v>
      </c>
      <c r="K122" s="16">
        <f>K117</f>
        <v>56.53</v>
      </c>
      <c r="O122" s="16">
        <f>O117</f>
        <v>62.36</v>
      </c>
      <c r="S122" s="16">
        <f>S117</f>
        <v>68.790000000000006</v>
      </c>
      <c r="W122" s="16">
        <f>W117</f>
        <v>75.89</v>
      </c>
      <c r="AA122" s="16">
        <f>AA117</f>
        <v>83.72</v>
      </c>
      <c r="AE122" s="16">
        <f>AE117</f>
        <v>92.36</v>
      </c>
      <c r="AJ122" s="16">
        <f>AJ117</f>
        <v>101.89</v>
      </c>
      <c r="AN122" s="17"/>
    </row>
    <row r="123" spans="3:40" x14ac:dyDescent="0.25">
      <c r="C123" s="12"/>
      <c r="H123" t="s">
        <v>55</v>
      </c>
      <c r="I123" s="16"/>
      <c r="J123" s="16"/>
      <c r="K123" s="16"/>
      <c r="L123" s="16">
        <f>L117-L124</f>
        <v>56.53</v>
      </c>
      <c r="M123" s="16">
        <f>M117-M124</f>
        <v>57.94</v>
      </c>
      <c r="N123" s="16">
        <f>N117-N124</f>
        <v>59.39</v>
      </c>
      <c r="O123" s="16"/>
      <c r="P123" s="16">
        <f>P117-P124</f>
        <v>62.36</v>
      </c>
      <c r="Q123" s="16">
        <f>Q117-Q124</f>
        <v>63.92</v>
      </c>
      <c r="R123" s="16">
        <f>R117-R124</f>
        <v>65.510000000000005</v>
      </c>
      <c r="S123" s="16"/>
      <c r="T123" s="16">
        <f>T117-T124</f>
        <v>68.790000000000006</v>
      </c>
      <c r="U123" s="16">
        <f>U117-U124</f>
        <v>70.510000000000005</v>
      </c>
      <c r="V123" s="16">
        <f>V117-V124</f>
        <v>72.27</v>
      </c>
      <c r="W123" s="16"/>
      <c r="X123" s="16">
        <f>X117-X124</f>
        <v>75.89</v>
      </c>
      <c r="Y123" s="16">
        <f>Y117-Y124</f>
        <v>77.78</v>
      </c>
      <c r="Z123" s="16">
        <f>Z117-Z124</f>
        <v>79.73</v>
      </c>
      <c r="AA123" s="16"/>
      <c r="AB123" s="16">
        <f>AB117-AB124</f>
        <v>83.72</v>
      </c>
      <c r="AC123" s="16">
        <f>AC117-AC124</f>
        <v>85.81</v>
      </c>
      <c r="AD123" s="16">
        <f>AD117-AD124</f>
        <v>87.95</v>
      </c>
      <c r="AE123" s="16"/>
      <c r="AF123" s="16">
        <f>AF117-AF124</f>
        <v>92.36</v>
      </c>
      <c r="AG123" s="16">
        <f>AG117-AG124</f>
        <v>94.67</v>
      </c>
      <c r="AH123" s="16"/>
      <c r="AI123" s="16">
        <f>AI117-AI124</f>
        <v>97.03</v>
      </c>
      <c r="AJ123" s="16"/>
      <c r="AK123" s="16">
        <f>AK117-AK124</f>
        <v>101.89</v>
      </c>
      <c r="AL123" s="16">
        <f>AL117-AL124</f>
        <v>104.44</v>
      </c>
      <c r="AM123" s="16">
        <f>AM117-AM124</f>
        <v>107.05</v>
      </c>
      <c r="AN123" s="17"/>
    </row>
    <row r="124" spans="3:40" x14ac:dyDescent="0.25">
      <c r="C124" s="12"/>
      <c r="H124" t="s">
        <v>56</v>
      </c>
      <c r="I124" s="16"/>
      <c r="J124" s="16"/>
      <c r="K124" s="16"/>
      <c r="L124" s="16">
        <f>L117-K117</f>
        <v>1.4099999999999966</v>
      </c>
      <c r="M124" s="16">
        <f t="shared" ref="M124:N124" si="98">M117-L117</f>
        <v>1.4500000000000028</v>
      </c>
      <c r="N124" s="16">
        <f t="shared" si="98"/>
        <v>1.490000000000002</v>
      </c>
      <c r="O124" s="16"/>
      <c r="P124" s="16">
        <f>P117-O117</f>
        <v>1.5600000000000023</v>
      </c>
      <c r="Q124" s="16">
        <f t="shared" ref="Q124:R124" si="99">Q117-P117</f>
        <v>1.5900000000000034</v>
      </c>
      <c r="R124" s="16">
        <f t="shared" si="99"/>
        <v>1.6400000000000006</v>
      </c>
      <c r="S124" s="16"/>
      <c r="T124" s="16">
        <f>T117-S117</f>
        <v>1.7199999999999989</v>
      </c>
      <c r="U124" s="16">
        <f t="shared" ref="U124:V124" si="100">U117-T117</f>
        <v>1.7599999999999909</v>
      </c>
      <c r="V124" s="16">
        <f t="shared" si="100"/>
        <v>1.8100000000000023</v>
      </c>
      <c r="W124" s="16"/>
      <c r="X124" s="16">
        <f>X117-W117</f>
        <v>1.8900000000000006</v>
      </c>
      <c r="Y124" s="16">
        <f t="shared" ref="Y124:Z124" si="101">Y117-X117</f>
        <v>1.9500000000000028</v>
      </c>
      <c r="Z124" s="16">
        <f t="shared" si="101"/>
        <v>1.9899999999999949</v>
      </c>
      <c r="AA124" s="16"/>
      <c r="AB124" s="16">
        <f>AB117-AA117</f>
        <v>2.0900000000000034</v>
      </c>
      <c r="AC124" s="16">
        <f t="shared" ref="AC124:AD124" si="102">AC117-AB117</f>
        <v>2.1400000000000006</v>
      </c>
      <c r="AD124" s="16">
        <f t="shared" si="102"/>
        <v>2.2000000000000028</v>
      </c>
      <c r="AE124" s="16"/>
      <c r="AF124" s="16">
        <f>AF117-AE117</f>
        <v>2.3100000000000023</v>
      </c>
      <c r="AG124" s="16">
        <f t="shared" ref="AG124" si="103">AG117-AF117</f>
        <v>2.3599999999999994</v>
      </c>
      <c r="AH124" s="16"/>
      <c r="AI124" s="16">
        <f>AI117-AG117</f>
        <v>2.4299999999999926</v>
      </c>
      <c r="AJ124" s="16"/>
      <c r="AK124" s="16">
        <f>AK117-AJ117</f>
        <v>2.5499999999999972</v>
      </c>
      <c r="AL124" s="16">
        <f t="shared" ref="AL124:AM124" si="104">AL117-AK117</f>
        <v>2.6099999999999994</v>
      </c>
      <c r="AM124" s="16">
        <f t="shared" si="104"/>
        <v>2.6800000000000068</v>
      </c>
      <c r="AN124" s="17"/>
    </row>
    <row r="125" spans="3:40" x14ac:dyDescent="0.25">
      <c r="C125" s="12"/>
      <c r="H125" t="s">
        <v>57</v>
      </c>
      <c r="I125" s="16">
        <f>I118</f>
        <v>45.3</v>
      </c>
      <c r="J125" s="16">
        <f>J118</f>
        <v>46.6</v>
      </c>
      <c r="K125" s="16">
        <f>K126</f>
        <v>50.86</v>
      </c>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7"/>
    </row>
    <row r="126" spans="3:40" x14ac:dyDescent="0.25">
      <c r="C126" s="12"/>
      <c r="H126" t="s">
        <v>58</v>
      </c>
      <c r="I126" s="16"/>
      <c r="J126" s="16"/>
      <c r="K126" s="16">
        <f>K118</f>
        <v>50.86</v>
      </c>
      <c r="L126" s="16"/>
      <c r="M126" s="16"/>
      <c r="N126" s="16"/>
      <c r="O126" s="16">
        <f>O118</f>
        <v>59.72</v>
      </c>
      <c r="P126" s="16"/>
      <c r="Q126" s="16"/>
      <c r="R126" s="16"/>
      <c r="S126" s="16">
        <f>S118</f>
        <v>66.23</v>
      </c>
      <c r="T126" s="16"/>
      <c r="U126" s="16"/>
      <c r="V126" s="16"/>
      <c r="W126" s="16">
        <f>W118</f>
        <v>74.77</v>
      </c>
      <c r="X126" s="16"/>
      <c r="Y126" s="16"/>
      <c r="Z126" s="16"/>
      <c r="AA126" s="16">
        <f>AA118</f>
        <v>83.12</v>
      </c>
      <c r="AB126" s="16"/>
      <c r="AC126" s="16"/>
      <c r="AD126" s="16"/>
      <c r="AE126" s="16">
        <f>AE118</f>
        <v>93.4</v>
      </c>
      <c r="AF126" s="16"/>
      <c r="AG126" s="16"/>
      <c r="AH126" s="16"/>
      <c r="AI126" s="16"/>
      <c r="AJ126" s="16">
        <f>AJ118</f>
        <v>103.14</v>
      </c>
      <c r="AK126" s="16"/>
      <c r="AL126" s="16"/>
      <c r="AM126" s="16">
        <f>AM127</f>
        <v>111.07</v>
      </c>
      <c r="AN126" s="17"/>
    </row>
    <row r="127" spans="3:40" x14ac:dyDescent="0.25">
      <c r="C127" s="12"/>
      <c r="H127" t="s">
        <v>59</v>
      </c>
      <c r="I127" s="16"/>
      <c r="J127" s="16"/>
      <c r="K127" s="16">
        <f>K126</f>
        <v>50.86</v>
      </c>
      <c r="L127" s="16">
        <f>L118</f>
        <v>52.23</v>
      </c>
      <c r="M127" s="16">
        <f t="shared" ref="M127:N127" si="105">M118</f>
        <v>53.54</v>
      </c>
      <c r="N127" s="16">
        <f t="shared" si="105"/>
        <v>54.87</v>
      </c>
      <c r="O127" s="16">
        <f>O126</f>
        <v>59.72</v>
      </c>
      <c r="P127" s="16">
        <f>P118</f>
        <v>61.93</v>
      </c>
      <c r="Q127" s="16">
        <f t="shared" ref="Q127:R127" si="106">Q118</f>
        <v>63.48</v>
      </c>
      <c r="R127" s="16">
        <f t="shared" si="106"/>
        <v>65.069999999999993</v>
      </c>
      <c r="S127" s="16">
        <f>S126</f>
        <v>66.23</v>
      </c>
      <c r="T127" s="16">
        <f>T118</f>
        <v>67.89</v>
      </c>
      <c r="U127" s="16">
        <f t="shared" ref="U127:V127" si="107">U118</f>
        <v>69.59</v>
      </c>
      <c r="V127" s="16">
        <f t="shared" si="107"/>
        <v>71.33</v>
      </c>
      <c r="W127" s="16">
        <f>W126</f>
        <v>74.77</v>
      </c>
      <c r="X127" s="16">
        <f>X118</f>
        <v>76.64</v>
      </c>
      <c r="Y127" s="16">
        <f t="shared" ref="Y127:Z127" si="108">Y118</f>
        <v>78.55</v>
      </c>
      <c r="Z127" s="16">
        <f t="shared" si="108"/>
        <v>80.52</v>
      </c>
      <c r="AA127" s="16">
        <f>AA126</f>
        <v>83.12</v>
      </c>
      <c r="AB127" s="16">
        <f>AB118</f>
        <v>85.2</v>
      </c>
      <c r="AC127" s="16">
        <f t="shared" ref="AC127:AD127" si="109">AC118</f>
        <v>87.33</v>
      </c>
      <c r="AD127" s="16">
        <f t="shared" si="109"/>
        <v>89.51</v>
      </c>
      <c r="AE127" s="16">
        <f>AE126</f>
        <v>93.4</v>
      </c>
      <c r="AF127" s="16">
        <f>AF118</f>
        <v>95.73</v>
      </c>
      <c r="AG127" s="16">
        <f t="shared" ref="AG127:AI127" si="110">AG118</f>
        <v>98.13</v>
      </c>
      <c r="AH127" s="16"/>
      <c r="AI127" s="16">
        <f t="shared" si="110"/>
        <v>100.58</v>
      </c>
      <c r="AJ127" s="16">
        <f>AJ126</f>
        <v>103.14</v>
      </c>
      <c r="AK127" s="16">
        <f>AK118</f>
        <v>105.71</v>
      </c>
      <c r="AL127" s="16">
        <f t="shared" ref="AL127:AM127" si="111">AL118</f>
        <v>108.36</v>
      </c>
      <c r="AM127" s="16">
        <f t="shared" si="111"/>
        <v>111.07</v>
      </c>
      <c r="AN127" s="14"/>
    </row>
    <row r="128" spans="3:40" x14ac:dyDescent="0.25">
      <c r="C128" s="18"/>
      <c r="D128" s="19"/>
      <c r="E128" s="19"/>
      <c r="F128" s="19"/>
      <c r="G128" s="19"/>
      <c r="H128" s="19"/>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1"/>
    </row>
    <row r="130" spans="3:40" x14ac:dyDescent="0.25">
      <c r="C130" s="8"/>
      <c r="D130" s="9"/>
      <c r="E130" s="9"/>
      <c r="F130" s="9"/>
      <c r="G130" s="9"/>
      <c r="H130" s="10" t="s">
        <v>62</v>
      </c>
      <c r="I130" s="10" t="str">
        <f>CONCATENATE("Nominal Price Difference: Annuity vs. RAB (25-Year Depreciation) for ",$B$3)</f>
        <v>Nominal Price Difference: Annuity vs. RAB (25-Year Depreciation) for Barker Barambah - Redgate Relift</v>
      </c>
      <c r="J130" s="10"/>
      <c r="K130" s="10"/>
      <c r="L130" s="10"/>
      <c r="M130" s="10"/>
      <c r="N130" s="10"/>
      <c r="O130" s="10"/>
      <c r="P130" s="10"/>
      <c r="Q130" s="9"/>
      <c r="R130" s="9"/>
      <c r="S130" s="9"/>
      <c r="T130" s="9"/>
      <c r="U130" s="9"/>
      <c r="V130" s="9"/>
      <c r="W130" s="9"/>
      <c r="X130" s="9"/>
      <c r="Y130" s="9"/>
      <c r="Z130" s="9"/>
      <c r="AA130" s="9"/>
      <c r="AB130" s="9"/>
      <c r="AC130" s="9"/>
      <c r="AD130" s="9"/>
      <c r="AE130" s="9"/>
      <c r="AF130" s="9"/>
      <c r="AG130" s="9"/>
      <c r="AH130" s="9"/>
      <c r="AI130" s="9"/>
      <c r="AJ130" s="9"/>
      <c r="AK130" s="9"/>
      <c r="AL130" s="9"/>
      <c r="AM130" s="9"/>
      <c r="AN130" s="11"/>
    </row>
    <row r="131" spans="3:40" x14ac:dyDescent="0.25">
      <c r="C131" s="12"/>
      <c r="H131" s="13" t="s">
        <v>51</v>
      </c>
      <c r="I131" s="3">
        <f>I$55</f>
        <v>1</v>
      </c>
      <c r="J131" s="3">
        <f t="shared" ref="J131:AM131" si="112">J$55</f>
        <v>2</v>
      </c>
      <c r="K131" s="3">
        <f t="shared" si="112"/>
        <v>1</v>
      </c>
      <c r="L131" s="3">
        <f t="shared" si="112"/>
        <v>2</v>
      </c>
      <c r="M131" s="3">
        <f t="shared" si="112"/>
        <v>3</v>
      </c>
      <c r="N131" s="3">
        <f t="shared" si="112"/>
        <v>4</v>
      </c>
      <c r="O131" s="3">
        <f t="shared" si="112"/>
        <v>1</v>
      </c>
      <c r="P131" s="3">
        <f t="shared" si="112"/>
        <v>2</v>
      </c>
      <c r="Q131" s="3">
        <f t="shared" si="112"/>
        <v>3</v>
      </c>
      <c r="R131" s="3">
        <f t="shared" si="112"/>
        <v>4</v>
      </c>
      <c r="S131" s="3">
        <f t="shared" si="112"/>
        <v>1</v>
      </c>
      <c r="T131" s="3">
        <f t="shared" si="112"/>
        <v>2</v>
      </c>
      <c r="U131" s="3">
        <f t="shared" si="112"/>
        <v>3</v>
      </c>
      <c r="V131" s="3">
        <f t="shared" si="112"/>
        <v>4</v>
      </c>
      <c r="W131" s="3">
        <f t="shared" si="112"/>
        <v>1</v>
      </c>
      <c r="X131" s="3">
        <f t="shared" si="112"/>
        <v>2</v>
      </c>
      <c r="Y131" s="3">
        <f t="shared" si="112"/>
        <v>3</v>
      </c>
      <c r="Z131" s="3">
        <f t="shared" si="112"/>
        <v>4</v>
      </c>
      <c r="AA131" s="3">
        <f t="shared" si="112"/>
        <v>1</v>
      </c>
      <c r="AB131" s="3">
        <f t="shared" si="112"/>
        <v>2</v>
      </c>
      <c r="AC131" s="3">
        <f t="shared" si="112"/>
        <v>3</v>
      </c>
      <c r="AD131" s="3">
        <f t="shared" si="112"/>
        <v>4</v>
      </c>
      <c r="AE131" s="3">
        <f t="shared" si="112"/>
        <v>1</v>
      </c>
      <c r="AF131" s="3">
        <f t="shared" si="112"/>
        <v>2</v>
      </c>
      <c r="AG131" s="3">
        <f t="shared" si="112"/>
        <v>3</v>
      </c>
      <c r="AH131" s="3"/>
      <c r="AI131" s="3">
        <f t="shared" si="112"/>
        <v>4</v>
      </c>
      <c r="AJ131" s="3">
        <f t="shared" si="112"/>
        <v>1</v>
      </c>
      <c r="AK131" s="3">
        <f t="shared" si="112"/>
        <v>2</v>
      </c>
      <c r="AL131" s="3">
        <f t="shared" si="112"/>
        <v>3</v>
      </c>
      <c r="AM131" s="3">
        <f t="shared" si="112"/>
        <v>4</v>
      </c>
      <c r="AN131" s="14"/>
    </row>
    <row r="132" spans="3:40" x14ac:dyDescent="0.25">
      <c r="C132" s="12"/>
      <c r="G132" s="3"/>
      <c r="H132" s="3"/>
      <c r="I132" s="15" t="str">
        <f>I$56</f>
        <v>2027-28</v>
      </c>
      <c r="J132" s="15" t="str">
        <f t="shared" ref="J132:AM132" si="113">J$56</f>
        <v>2028-29</v>
      </c>
      <c r="K132" s="15" t="str">
        <f t="shared" si="113"/>
        <v>2029-30</v>
      </c>
      <c r="L132" s="15" t="str">
        <f t="shared" si="113"/>
        <v>2030-31</v>
      </c>
      <c r="M132" s="15" t="str">
        <f t="shared" si="113"/>
        <v>2031-32</v>
      </c>
      <c r="N132" s="15" t="str">
        <f t="shared" si="113"/>
        <v>2032-33</v>
      </c>
      <c r="O132" s="15" t="str">
        <f t="shared" si="113"/>
        <v>2033-34</v>
      </c>
      <c r="P132" s="15" t="str">
        <f t="shared" si="113"/>
        <v>2034-35</v>
      </c>
      <c r="Q132" s="15" t="str">
        <f t="shared" si="113"/>
        <v>2035-36</v>
      </c>
      <c r="R132" s="15" t="str">
        <f t="shared" si="113"/>
        <v>2036-37</v>
      </c>
      <c r="S132" s="15" t="str">
        <f t="shared" si="113"/>
        <v>2037-38</v>
      </c>
      <c r="T132" s="15" t="str">
        <f t="shared" si="113"/>
        <v>2038-39</v>
      </c>
      <c r="U132" s="15" t="str">
        <f t="shared" si="113"/>
        <v>2039-40</v>
      </c>
      <c r="V132" s="15" t="str">
        <f t="shared" si="113"/>
        <v>2040-41</v>
      </c>
      <c r="W132" s="15" t="str">
        <f t="shared" si="113"/>
        <v>2041-42</v>
      </c>
      <c r="X132" s="15" t="str">
        <f t="shared" si="113"/>
        <v>2042-43</v>
      </c>
      <c r="Y132" s="15" t="str">
        <f t="shared" si="113"/>
        <v>2043-44</v>
      </c>
      <c r="Z132" s="15" t="str">
        <f t="shared" si="113"/>
        <v>2044-45</v>
      </c>
      <c r="AA132" s="15" t="str">
        <f t="shared" si="113"/>
        <v>2045-46</v>
      </c>
      <c r="AB132" s="15" t="str">
        <f t="shared" si="113"/>
        <v>2046-47</v>
      </c>
      <c r="AC132" s="15" t="str">
        <f t="shared" si="113"/>
        <v>2047-48</v>
      </c>
      <c r="AD132" s="15" t="str">
        <f t="shared" si="113"/>
        <v>2048-49</v>
      </c>
      <c r="AE132" s="15" t="str">
        <f t="shared" si="113"/>
        <v>2049-50</v>
      </c>
      <c r="AF132" s="15" t="str">
        <f t="shared" si="113"/>
        <v>2050-51</v>
      </c>
      <c r="AG132" s="15" t="str">
        <f t="shared" si="113"/>
        <v>2051-52</v>
      </c>
      <c r="AH132" s="15"/>
      <c r="AI132" s="15" t="str">
        <f t="shared" si="113"/>
        <v>2052-53</v>
      </c>
      <c r="AJ132" s="15" t="str">
        <f t="shared" si="113"/>
        <v>2053-54</v>
      </c>
      <c r="AK132" s="15" t="str">
        <f t="shared" si="113"/>
        <v>2054-55</v>
      </c>
      <c r="AL132" s="15" t="str">
        <f t="shared" si="113"/>
        <v>2055-56</v>
      </c>
      <c r="AM132" s="15" t="str">
        <f t="shared" si="113"/>
        <v>2056-57</v>
      </c>
      <c r="AN132" s="14"/>
    </row>
    <row r="133" spans="3:40" x14ac:dyDescent="0.25">
      <c r="C133" s="12" t="s">
        <v>46</v>
      </c>
      <c r="D133" t="s">
        <v>37</v>
      </c>
      <c r="F133" t="s">
        <v>39</v>
      </c>
      <c r="H133" t="s">
        <v>63</v>
      </c>
      <c r="I133">
        <f>I$101-I$102</f>
        <v>3.2199999999999989</v>
      </c>
      <c r="J133">
        <f t="shared" ref="J133:AM133" si="114">J$101-J$102</f>
        <v>6.1599999999999966</v>
      </c>
      <c r="K133">
        <f t="shared" si="114"/>
        <v>4</v>
      </c>
      <c r="L133">
        <f t="shared" si="114"/>
        <v>4.0999999999999943</v>
      </c>
      <c r="M133">
        <f t="shared" si="114"/>
        <v>4.2000000000000028</v>
      </c>
      <c r="N133">
        <f t="shared" si="114"/>
        <v>4.3100000000000023</v>
      </c>
      <c r="O133">
        <f t="shared" si="114"/>
        <v>0.89000000000000057</v>
      </c>
      <c r="P133">
        <f t="shared" si="114"/>
        <v>0.60000000000000142</v>
      </c>
      <c r="Q133">
        <f t="shared" si="114"/>
        <v>0.60000000000000853</v>
      </c>
      <c r="R133">
        <f t="shared" si="114"/>
        <v>0.62000000000000455</v>
      </c>
      <c r="S133">
        <f t="shared" si="114"/>
        <v>1.3599999999999994</v>
      </c>
      <c r="T133">
        <f t="shared" si="114"/>
        <v>1.4000000000000057</v>
      </c>
      <c r="U133">
        <f t="shared" si="114"/>
        <v>1.4299999999999926</v>
      </c>
      <c r="V133">
        <f t="shared" si="114"/>
        <v>1.4699999999999989</v>
      </c>
      <c r="W133">
        <f t="shared" si="114"/>
        <v>0.20000000000000284</v>
      </c>
      <c r="X133">
        <f t="shared" si="114"/>
        <v>0.20000000000000284</v>
      </c>
      <c r="Y133">
        <f t="shared" si="114"/>
        <v>0.21000000000000796</v>
      </c>
      <c r="Z133">
        <f t="shared" si="114"/>
        <v>0.20999999999999375</v>
      </c>
      <c r="AA133">
        <f t="shared" si="114"/>
        <v>3.0000000000001137E-2</v>
      </c>
      <c r="AB133">
        <f t="shared" si="114"/>
        <v>3.0000000000001137E-2</v>
      </c>
      <c r="AC133">
        <f t="shared" si="114"/>
        <v>1.9999999999996021E-2</v>
      </c>
      <c r="AD133">
        <f t="shared" si="114"/>
        <v>2.0000000000010232E-2</v>
      </c>
      <c r="AE133">
        <f t="shared" si="114"/>
        <v>0.23000000000000398</v>
      </c>
      <c r="AF133">
        <f t="shared" si="114"/>
        <v>0.23999999999999488</v>
      </c>
      <c r="AG133">
        <f t="shared" si="114"/>
        <v>0.23000000000000398</v>
      </c>
      <c r="AI133">
        <f t="shared" si="114"/>
        <v>0.23999999999999488</v>
      </c>
      <c r="AJ133">
        <f t="shared" si="114"/>
        <v>3.9000000000000057</v>
      </c>
      <c r="AK133">
        <f t="shared" si="114"/>
        <v>4</v>
      </c>
      <c r="AL133">
        <f t="shared" si="114"/>
        <v>4.0999999999999943</v>
      </c>
      <c r="AM133">
        <f t="shared" si="114"/>
        <v>4.210000000000008</v>
      </c>
      <c r="AN133" s="14"/>
    </row>
    <row r="134" spans="3:40" x14ac:dyDescent="0.25">
      <c r="C134" s="12" t="s">
        <v>46</v>
      </c>
      <c r="D134" t="s">
        <v>44</v>
      </c>
      <c r="F134" t="s">
        <v>39</v>
      </c>
      <c r="AN134" s="14"/>
    </row>
    <row r="135" spans="3:40" x14ac:dyDescent="0.25">
      <c r="C135" s="12"/>
      <c r="I135" s="15" t="str">
        <f>I132</f>
        <v>2027-28</v>
      </c>
      <c r="J135" s="15" t="str">
        <f t="shared" ref="J135:AM135" si="115">J132</f>
        <v>2028-29</v>
      </c>
      <c r="K135" s="15" t="str">
        <f t="shared" si="115"/>
        <v>2029-30</v>
      </c>
      <c r="L135" s="15" t="str">
        <f t="shared" si="115"/>
        <v>2030-31</v>
      </c>
      <c r="M135" s="15" t="str">
        <f t="shared" si="115"/>
        <v>2031-32</v>
      </c>
      <c r="N135" s="15" t="str">
        <f t="shared" si="115"/>
        <v>2032-33</v>
      </c>
      <c r="O135" s="15" t="str">
        <f t="shared" si="115"/>
        <v>2033-34</v>
      </c>
      <c r="P135" s="15" t="str">
        <f t="shared" si="115"/>
        <v>2034-35</v>
      </c>
      <c r="Q135" s="15" t="str">
        <f t="shared" si="115"/>
        <v>2035-36</v>
      </c>
      <c r="R135" s="15" t="str">
        <f t="shared" si="115"/>
        <v>2036-37</v>
      </c>
      <c r="S135" s="15" t="str">
        <f t="shared" si="115"/>
        <v>2037-38</v>
      </c>
      <c r="T135" s="15" t="str">
        <f t="shared" si="115"/>
        <v>2038-39</v>
      </c>
      <c r="U135" s="15" t="str">
        <f t="shared" si="115"/>
        <v>2039-40</v>
      </c>
      <c r="V135" s="15" t="str">
        <f t="shared" si="115"/>
        <v>2040-41</v>
      </c>
      <c r="W135" s="15" t="str">
        <f t="shared" si="115"/>
        <v>2041-42</v>
      </c>
      <c r="X135" s="15" t="str">
        <f t="shared" si="115"/>
        <v>2042-43</v>
      </c>
      <c r="Y135" s="15" t="str">
        <f t="shared" si="115"/>
        <v>2043-44</v>
      </c>
      <c r="Z135" s="15" t="str">
        <f t="shared" si="115"/>
        <v>2044-45</v>
      </c>
      <c r="AA135" s="15" t="str">
        <f t="shared" si="115"/>
        <v>2045-46</v>
      </c>
      <c r="AB135" s="15" t="str">
        <f t="shared" si="115"/>
        <v>2046-47</v>
      </c>
      <c r="AC135" s="15" t="str">
        <f t="shared" si="115"/>
        <v>2047-48</v>
      </c>
      <c r="AD135" s="15" t="str">
        <f t="shared" si="115"/>
        <v>2048-49</v>
      </c>
      <c r="AE135" s="15" t="str">
        <f t="shared" si="115"/>
        <v>2049-50</v>
      </c>
      <c r="AF135" s="15" t="str">
        <f t="shared" si="115"/>
        <v>2050-51</v>
      </c>
      <c r="AG135" s="15" t="str">
        <f t="shared" si="115"/>
        <v>2051-52</v>
      </c>
      <c r="AH135" s="15"/>
      <c r="AI135" s="15" t="str">
        <f t="shared" si="115"/>
        <v>2052-53</v>
      </c>
      <c r="AJ135" s="15" t="str">
        <f t="shared" si="115"/>
        <v>2053-54</v>
      </c>
      <c r="AK135" s="15" t="str">
        <f t="shared" si="115"/>
        <v>2054-55</v>
      </c>
      <c r="AL135" s="15" t="str">
        <f t="shared" si="115"/>
        <v>2055-56</v>
      </c>
      <c r="AM135" s="15" t="str">
        <f t="shared" si="115"/>
        <v>2056-57</v>
      </c>
      <c r="AN135" s="14"/>
    </row>
    <row r="136" spans="3:40" x14ac:dyDescent="0.25">
      <c r="C136" s="12"/>
      <c r="H136" t="s">
        <v>64</v>
      </c>
      <c r="I136">
        <f>IF(I$133&lt;0,I$133,0)</f>
        <v>0</v>
      </c>
      <c r="J136">
        <f t="shared" ref="J136:AM136" si="116">IF(J$133&lt;0,J$133,0)</f>
        <v>0</v>
      </c>
      <c r="K136">
        <f t="shared" si="116"/>
        <v>0</v>
      </c>
      <c r="L136">
        <f t="shared" si="116"/>
        <v>0</v>
      </c>
      <c r="M136">
        <f t="shared" si="116"/>
        <v>0</v>
      </c>
      <c r="N136">
        <f t="shared" si="116"/>
        <v>0</v>
      </c>
      <c r="O136">
        <f t="shared" si="116"/>
        <v>0</v>
      </c>
      <c r="P136">
        <f t="shared" si="116"/>
        <v>0</v>
      </c>
      <c r="Q136">
        <f t="shared" si="116"/>
        <v>0</v>
      </c>
      <c r="R136">
        <f t="shared" si="116"/>
        <v>0</v>
      </c>
      <c r="S136">
        <f t="shared" si="116"/>
        <v>0</v>
      </c>
      <c r="T136">
        <f t="shared" si="116"/>
        <v>0</v>
      </c>
      <c r="U136">
        <f t="shared" si="116"/>
        <v>0</v>
      </c>
      <c r="V136">
        <f t="shared" si="116"/>
        <v>0</v>
      </c>
      <c r="W136">
        <f t="shared" si="116"/>
        <v>0</v>
      </c>
      <c r="X136">
        <f t="shared" si="116"/>
        <v>0</v>
      </c>
      <c r="Y136">
        <f t="shared" si="116"/>
        <v>0</v>
      </c>
      <c r="Z136">
        <f t="shared" si="116"/>
        <v>0</v>
      </c>
      <c r="AA136">
        <f t="shared" si="116"/>
        <v>0</v>
      </c>
      <c r="AB136">
        <f t="shared" si="116"/>
        <v>0</v>
      </c>
      <c r="AC136">
        <f t="shared" si="116"/>
        <v>0</v>
      </c>
      <c r="AD136">
        <f t="shared" si="116"/>
        <v>0</v>
      </c>
      <c r="AE136">
        <f t="shared" si="116"/>
        <v>0</v>
      </c>
      <c r="AF136">
        <f t="shared" si="116"/>
        <v>0</v>
      </c>
      <c r="AG136">
        <f t="shared" si="116"/>
        <v>0</v>
      </c>
      <c r="AI136">
        <f t="shared" si="116"/>
        <v>0</v>
      </c>
      <c r="AJ136">
        <f t="shared" si="116"/>
        <v>0</v>
      </c>
      <c r="AK136">
        <f t="shared" si="116"/>
        <v>0</v>
      </c>
      <c r="AL136">
        <f t="shared" si="116"/>
        <v>0</v>
      </c>
      <c r="AM136">
        <f t="shared" si="116"/>
        <v>0</v>
      </c>
      <c r="AN136" s="14"/>
    </row>
    <row r="137" spans="3:40" x14ac:dyDescent="0.25">
      <c r="C137" s="18"/>
      <c r="D137" s="19"/>
      <c r="E137" s="19"/>
      <c r="F137" s="19"/>
      <c r="G137" s="19"/>
      <c r="H137" s="19" t="s">
        <v>65</v>
      </c>
      <c r="I137" s="19">
        <f>IF(I$133&gt;0,I$133,0)</f>
        <v>3.2199999999999989</v>
      </c>
      <c r="J137" s="19">
        <f t="shared" ref="J137:AM137" si="117">IF(J$133&gt;0,J$133,0)</f>
        <v>6.1599999999999966</v>
      </c>
      <c r="K137" s="19">
        <f t="shared" si="117"/>
        <v>4</v>
      </c>
      <c r="L137" s="19">
        <f t="shared" si="117"/>
        <v>4.0999999999999943</v>
      </c>
      <c r="M137" s="19">
        <f t="shared" si="117"/>
        <v>4.2000000000000028</v>
      </c>
      <c r="N137" s="19">
        <f t="shared" si="117"/>
        <v>4.3100000000000023</v>
      </c>
      <c r="O137" s="19">
        <f t="shared" si="117"/>
        <v>0.89000000000000057</v>
      </c>
      <c r="P137" s="19">
        <f t="shared" si="117"/>
        <v>0.60000000000000142</v>
      </c>
      <c r="Q137" s="19">
        <f t="shared" si="117"/>
        <v>0.60000000000000853</v>
      </c>
      <c r="R137" s="19">
        <f t="shared" si="117"/>
        <v>0.62000000000000455</v>
      </c>
      <c r="S137" s="19">
        <f t="shared" si="117"/>
        <v>1.3599999999999994</v>
      </c>
      <c r="T137" s="19">
        <f t="shared" si="117"/>
        <v>1.4000000000000057</v>
      </c>
      <c r="U137" s="19">
        <f t="shared" si="117"/>
        <v>1.4299999999999926</v>
      </c>
      <c r="V137" s="19">
        <f t="shared" si="117"/>
        <v>1.4699999999999989</v>
      </c>
      <c r="W137" s="19">
        <f t="shared" si="117"/>
        <v>0.20000000000000284</v>
      </c>
      <c r="X137" s="19">
        <f t="shared" si="117"/>
        <v>0.20000000000000284</v>
      </c>
      <c r="Y137" s="19">
        <f t="shared" si="117"/>
        <v>0.21000000000000796</v>
      </c>
      <c r="Z137" s="19">
        <f t="shared" si="117"/>
        <v>0.20999999999999375</v>
      </c>
      <c r="AA137" s="19">
        <f t="shared" si="117"/>
        <v>3.0000000000001137E-2</v>
      </c>
      <c r="AB137" s="19">
        <f t="shared" si="117"/>
        <v>3.0000000000001137E-2</v>
      </c>
      <c r="AC137" s="19">
        <f t="shared" si="117"/>
        <v>1.9999999999996021E-2</v>
      </c>
      <c r="AD137" s="19">
        <f t="shared" si="117"/>
        <v>2.0000000000010232E-2</v>
      </c>
      <c r="AE137" s="19">
        <f t="shared" si="117"/>
        <v>0.23000000000000398</v>
      </c>
      <c r="AF137" s="19">
        <f t="shared" si="117"/>
        <v>0.23999999999999488</v>
      </c>
      <c r="AG137" s="19">
        <f t="shared" si="117"/>
        <v>0.23000000000000398</v>
      </c>
      <c r="AH137" s="19"/>
      <c r="AI137" s="19">
        <f t="shared" si="117"/>
        <v>0.23999999999999488</v>
      </c>
      <c r="AJ137" s="19">
        <f t="shared" si="117"/>
        <v>3.9000000000000057</v>
      </c>
      <c r="AK137" s="19">
        <f t="shared" si="117"/>
        <v>4</v>
      </c>
      <c r="AL137" s="19">
        <f t="shared" si="117"/>
        <v>4.0999999999999943</v>
      </c>
      <c r="AM137" s="19">
        <f t="shared" si="117"/>
        <v>4.210000000000008</v>
      </c>
      <c r="AN137" s="21"/>
    </row>
    <row r="138" spans="3:40" x14ac:dyDescent="0.25">
      <c r="O138" s="16"/>
      <c r="S138" s="16"/>
      <c r="W138" s="16"/>
      <c r="AA138" s="16"/>
      <c r="AE138" s="16"/>
      <c r="AJ138" s="16"/>
      <c r="AN138" s="16"/>
    </row>
    <row r="139" spans="3:40" x14ac:dyDescent="0.25">
      <c r="C139" s="8"/>
      <c r="D139" s="9"/>
      <c r="E139" s="9"/>
      <c r="F139" s="9"/>
      <c r="G139" s="9"/>
      <c r="H139" s="10" t="s">
        <v>66</v>
      </c>
      <c r="I139" s="10" t="str">
        <f>CONCATENATE("Nominal Price Difference: Annuity vs. RAB (50-Year Depreciation) for ",$B$3)</f>
        <v>Nominal Price Difference: Annuity vs. RAB (50-Year Depreciation) for Barker Barambah - Redgate Relift</v>
      </c>
      <c r="J139" s="10"/>
      <c r="K139" s="10"/>
      <c r="L139" s="10"/>
      <c r="M139" s="10"/>
      <c r="N139" s="10"/>
      <c r="O139" s="10"/>
      <c r="P139" s="10"/>
      <c r="Q139" s="9"/>
      <c r="R139" s="9"/>
      <c r="S139" s="9"/>
      <c r="T139" s="9"/>
      <c r="U139" s="9"/>
      <c r="V139" s="9"/>
      <c r="W139" s="9"/>
      <c r="X139" s="9"/>
      <c r="Y139" s="9"/>
      <c r="Z139" s="9"/>
      <c r="AA139" s="9"/>
      <c r="AB139" s="9"/>
      <c r="AC139" s="9"/>
      <c r="AD139" s="9"/>
      <c r="AE139" s="9"/>
      <c r="AF139" s="9"/>
      <c r="AG139" s="9"/>
      <c r="AH139" s="9"/>
      <c r="AI139" s="9"/>
      <c r="AJ139" s="9"/>
      <c r="AK139" s="9"/>
      <c r="AL139" s="9"/>
      <c r="AM139" s="9"/>
      <c r="AN139" s="11"/>
    </row>
    <row r="140" spans="3:40" x14ac:dyDescent="0.25">
      <c r="C140" s="12"/>
      <c r="H140" s="13"/>
      <c r="I140" s="3">
        <f>I$55</f>
        <v>1</v>
      </c>
      <c r="J140" s="3">
        <f t="shared" ref="J140:AM140" si="118">J$55</f>
        <v>2</v>
      </c>
      <c r="K140" s="3">
        <f t="shared" si="118"/>
        <v>1</v>
      </c>
      <c r="L140" s="3">
        <f t="shared" si="118"/>
        <v>2</v>
      </c>
      <c r="M140" s="3">
        <f t="shared" si="118"/>
        <v>3</v>
      </c>
      <c r="N140" s="3">
        <f t="shared" si="118"/>
        <v>4</v>
      </c>
      <c r="O140" s="3">
        <f t="shared" si="118"/>
        <v>1</v>
      </c>
      <c r="P140" s="3">
        <f t="shared" si="118"/>
        <v>2</v>
      </c>
      <c r="Q140" s="3">
        <f t="shared" si="118"/>
        <v>3</v>
      </c>
      <c r="R140" s="3">
        <f t="shared" si="118"/>
        <v>4</v>
      </c>
      <c r="S140" s="3">
        <f t="shared" si="118"/>
        <v>1</v>
      </c>
      <c r="T140" s="3">
        <f t="shared" si="118"/>
        <v>2</v>
      </c>
      <c r="U140" s="3">
        <f t="shared" si="118"/>
        <v>3</v>
      </c>
      <c r="V140" s="3">
        <f t="shared" si="118"/>
        <v>4</v>
      </c>
      <c r="W140" s="3">
        <f t="shared" si="118"/>
        <v>1</v>
      </c>
      <c r="X140" s="3">
        <f t="shared" si="118"/>
        <v>2</v>
      </c>
      <c r="Y140" s="3">
        <f t="shared" si="118"/>
        <v>3</v>
      </c>
      <c r="Z140" s="3">
        <f t="shared" si="118"/>
        <v>4</v>
      </c>
      <c r="AA140" s="3">
        <f t="shared" si="118"/>
        <v>1</v>
      </c>
      <c r="AB140" s="3">
        <f t="shared" si="118"/>
        <v>2</v>
      </c>
      <c r="AC140" s="3">
        <f t="shared" si="118"/>
        <v>3</v>
      </c>
      <c r="AD140" s="3">
        <f t="shared" si="118"/>
        <v>4</v>
      </c>
      <c r="AE140" s="3">
        <f t="shared" si="118"/>
        <v>1</v>
      </c>
      <c r="AF140" s="3">
        <f t="shared" si="118"/>
        <v>2</v>
      </c>
      <c r="AG140" s="3">
        <f t="shared" si="118"/>
        <v>3</v>
      </c>
      <c r="AH140" s="3"/>
      <c r="AI140" s="3">
        <f t="shared" si="118"/>
        <v>4</v>
      </c>
      <c r="AJ140" s="3">
        <f t="shared" si="118"/>
        <v>1</v>
      </c>
      <c r="AK140" s="3">
        <f t="shared" si="118"/>
        <v>2</v>
      </c>
      <c r="AL140" s="3">
        <f t="shared" si="118"/>
        <v>3</v>
      </c>
      <c r="AM140" s="3">
        <f t="shared" si="118"/>
        <v>4</v>
      </c>
      <c r="AN140" s="14"/>
    </row>
    <row r="141" spans="3:40" x14ac:dyDescent="0.25">
      <c r="C141" s="12"/>
      <c r="G141" s="3"/>
      <c r="H141" s="3"/>
      <c r="I141" s="15" t="str">
        <f>I$56</f>
        <v>2027-28</v>
      </c>
      <c r="J141" s="15" t="str">
        <f t="shared" ref="J141:AM141" si="119">J$56</f>
        <v>2028-29</v>
      </c>
      <c r="K141" s="15" t="str">
        <f t="shared" si="119"/>
        <v>2029-30</v>
      </c>
      <c r="L141" s="15" t="str">
        <f t="shared" si="119"/>
        <v>2030-31</v>
      </c>
      <c r="M141" s="15" t="str">
        <f t="shared" si="119"/>
        <v>2031-32</v>
      </c>
      <c r="N141" s="15" t="str">
        <f t="shared" si="119"/>
        <v>2032-33</v>
      </c>
      <c r="O141" s="15" t="str">
        <f t="shared" si="119"/>
        <v>2033-34</v>
      </c>
      <c r="P141" s="15" t="str">
        <f t="shared" si="119"/>
        <v>2034-35</v>
      </c>
      <c r="Q141" s="15" t="str">
        <f t="shared" si="119"/>
        <v>2035-36</v>
      </c>
      <c r="R141" s="15" t="str">
        <f t="shared" si="119"/>
        <v>2036-37</v>
      </c>
      <c r="S141" s="15" t="str">
        <f t="shared" si="119"/>
        <v>2037-38</v>
      </c>
      <c r="T141" s="15" t="str">
        <f t="shared" si="119"/>
        <v>2038-39</v>
      </c>
      <c r="U141" s="15" t="str">
        <f t="shared" si="119"/>
        <v>2039-40</v>
      </c>
      <c r="V141" s="15" t="str">
        <f t="shared" si="119"/>
        <v>2040-41</v>
      </c>
      <c r="W141" s="15" t="str">
        <f t="shared" si="119"/>
        <v>2041-42</v>
      </c>
      <c r="X141" s="15" t="str">
        <f t="shared" si="119"/>
        <v>2042-43</v>
      </c>
      <c r="Y141" s="15" t="str">
        <f t="shared" si="119"/>
        <v>2043-44</v>
      </c>
      <c r="Z141" s="15" t="str">
        <f t="shared" si="119"/>
        <v>2044-45</v>
      </c>
      <c r="AA141" s="15" t="str">
        <f t="shared" si="119"/>
        <v>2045-46</v>
      </c>
      <c r="AB141" s="15" t="str">
        <f t="shared" si="119"/>
        <v>2046-47</v>
      </c>
      <c r="AC141" s="15" t="str">
        <f t="shared" si="119"/>
        <v>2047-48</v>
      </c>
      <c r="AD141" s="15" t="str">
        <f t="shared" si="119"/>
        <v>2048-49</v>
      </c>
      <c r="AE141" s="15" t="str">
        <f t="shared" si="119"/>
        <v>2049-50</v>
      </c>
      <c r="AF141" s="15" t="str">
        <f t="shared" si="119"/>
        <v>2050-51</v>
      </c>
      <c r="AG141" s="15" t="str">
        <f t="shared" si="119"/>
        <v>2051-52</v>
      </c>
      <c r="AH141" s="15"/>
      <c r="AI141" s="15" t="str">
        <f t="shared" si="119"/>
        <v>2052-53</v>
      </c>
      <c r="AJ141" s="15" t="str">
        <f t="shared" si="119"/>
        <v>2053-54</v>
      </c>
      <c r="AK141" s="15" t="str">
        <f t="shared" si="119"/>
        <v>2054-55</v>
      </c>
      <c r="AL141" s="15" t="str">
        <f t="shared" si="119"/>
        <v>2055-56</v>
      </c>
      <c r="AM141" s="15" t="str">
        <f t="shared" si="119"/>
        <v>2056-57</v>
      </c>
      <c r="AN141" s="14"/>
    </row>
    <row r="142" spans="3:40" x14ac:dyDescent="0.25">
      <c r="C142" s="12" t="s">
        <v>46</v>
      </c>
      <c r="D142" t="s">
        <v>37</v>
      </c>
      <c r="F142" t="s">
        <v>39</v>
      </c>
      <c r="H142" t="s">
        <v>63</v>
      </c>
      <c r="I142">
        <f>I$117-I$118</f>
        <v>4.9200000000000017</v>
      </c>
      <c r="J142">
        <f t="shared" ref="J142:AM142" si="120">J$117-J$118</f>
        <v>7.9099999999999966</v>
      </c>
      <c r="K142">
        <f t="shared" si="120"/>
        <v>5.6700000000000017</v>
      </c>
      <c r="L142">
        <f t="shared" si="120"/>
        <v>5.7100000000000009</v>
      </c>
      <c r="M142">
        <f t="shared" si="120"/>
        <v>5.8500000000000014</v>
      </c>
      <c r="N142">
        <f t="shared" si="120"/>
        <v>6.0100000000000051</v>
      </c>
      <c r="O142">
        <f t="shared" si="120"/>
        <v>2.6400000000000006</v>
      </c>
      <c r="P142">
        <f t="shared" si="120"/>
        <v>1.990000000000002</v>
      </c>
      <c r="Q142">
        <f t="shared" si="120"/>
        <v>2.0300000000000082</v>
      </c>
      <c r="R142">
        <f t="shared" si="120"/>
        <v>2.0800000000000125</v>
      </c>
      <c r="S142">
        <f t="shared" si="120"/>
        <v>2.5600000000000023</v>
      </c>
      <c r="T142">
        <f t="shared" si="120"/>
        <v>2.6200000000000045</v>
      </c>
      <c r="U142">
        <f t="shared" si="120"/>
        <v>2.6799999999999926</v>
      </c>
      <c r="V142">
        <f t="shared" si="120"/>
        <v>2.75</v>
      </c>
      <c r="W142">
        <f t="shared" si="120"/>
        <v>1.1200000000000045</v>
      </c>
      <c r="X142">
        <f t="shared" si="120"/>
        <v>1.1400000000000006</v>
      </c>
      <c r="Y142">
        <f t="shared" si="120"/>
        <v>1.1800000000000068</v>
      </c>
      <c r="Z142">
        <f t="shared" si="120"/>
        <v>1.2000000000000028</v>
      </c>
      <c r="AA142">
        <f t="shared" si="120"/>
        <v>0.59999999999999432</v>
      </c>
      <c r="AB142">
        <f t="shared" si="120"/>
        <v>0.60999999999999943</v>
      </c>
      <c r="AC142">
        <f t="shared" si="120"/>
        <v>0.62000000000000455</v>
      </c>
      <c r="AD142">
        <f t="shared" si="120"/>
        <v>0.64000000000000057</v>
      </c>
      <c r="AE142">
        <f t="shared" si="120"/>
        <v>-1.0400000000000063</v>
      </c>
      <c r="AF142">
        <f t="shared" si="120"/>
        <v>-1.0600000000000023</v>
      </c>
      <c r="AG142">
        <f t="shared" si="120"/>
        <v>-1.0999999999999943</v>
      </c>
      <c r="AI142">
        <f t="shared" si="120"/>
        <v>-1.1200000000000045</v>
      </c>
      <c r="AJ142">
        <f t="shared" si="120"/>
        <v>-1.25</v>
      </c>
      <c r="AK142">
        <f t="shared" si="120"/>
        <v>-1.269999999999996</v>
      </c>
      <c r="AL142">
        <f t="shared" si="120"/>
        <v>-1.3100000000000023</v>
      </c>
      <c r="AM142">
        <f t="shared" si="120"/>
        <v>-1.3399999999999892</v>
      </c>
      <c r="AN142" s="14"/>
    </row>
    <row r="143" spans="3:40" x14ac:dyDescent="0.25">
      <c r="C143" s="12" t="s">
        <v>46</v>
      </c>
      <c r="D143" t="s">
        <v>44</v>
      </c>
      <c r="F143" t="s">
        <v>39</v>
      </c>
      <c r="AN143" s="14"/>
    </row>
    <row r="144" spans="3:40" x14ac:dyDescent="0.25">
      <c r="C144" s="12"/>
      <c r="I144" s="15" t="str">
        <f>I141</f>
        <v>2027-28</v>
      </c>
      <c r="J144" s="15" t="str">
        <f t="shared" ref="J144:AM144" si="121">J141</f>
        <v>2028-29</v>
      </c>
      <c r="K144" s="15" t="str">
        <f t="shared" si="121"/>
        <v>2029-30</v>
      </c>
      <c r="L144" s="15" t="str">
        <f t="shared" si="121"/>
        <v>2030-31</v>
      </c>
      <c r="M144" s="15" t="str">
        <f t="shared" si="121"/>
        <v>2031-32</v>
      </c>
      <c r="N144" s="15" t="str">
        <f t="shared" si="121"/>
        <v>2032-33</v>
      </c>
      <c r="O144" s="15" t="str">
        <f t="shared" si="121"/>
        <v>2033-34</v>
      </c>
      <c r="P144" s="15" t="str">
        <f t="shared" si="121"/>
        <v>2034-35</v>
      </c>
      <c r="Q144" s="15" t="str">
        <f t="shared" si="121"/>
        <v>2035-36</v>
      </c>
      <c r="R144" s="15" t="str">
        <f t="shared" si="121"/>
        <v>2036-37</v>
      </c>
      <c r="S144" s="15" t="str">
        <f t="shared" si="121"/>
        <v>2037-38</v>
      </c>
      <c r="T144" s="15" t="str">
        <f t="shared" si="121"/>
        <v>2038-39</v>
      </c>
      <c r="U144" s="15" t="str">
        <f t="shared" si="121"/>
        <v>2039-40</v>
      </c>
      <c r="V144" s="15" t="str">
        <f t="shared" si="121"/>
        <v>2040-41</v>
      </c>
      <c r="W144" s="15" t="str">
        <f t="shared" si="121"/>
        <v>2041-42</v>
      </c>
      <c r="X144" s="15" t="str">
        <f t="shared" si="121"/>
        <v>2042-43</v>
      </c>
      <c r="Y144" s="15" t="str">
        <f t="shared" si="121"/>
        <v>2043-44</v>
      </c>
      <c r="Z144" s="15" t="str">
        <f t="shared" si="121"/>
        <v>2044-45</v>
      </c>
      <c r="AA144" s="15" t="str">
        <f t="shared" si="121"/>
        <v>2045-46</v>
      </c>
      <c r="AB144" s="15" t="str">
        <f t="shared" si="121"/>
        <v>2046-47</v>
      </c>
      <c r="AC144" s="15" t="str">
        <f t="shared" si="121"/>
        <v>2047-48</v>
      </c>
      <c r="AD144" s="15" t="str">
        <f t="shared" si="121"/>
        <v>2048-49</v>
      </c>
      <c r="AE144" s="15" t="str">
        <f t="shared" si="121"/>
        <v>2049-50</v>
      </c>
      <c r="AF144" s="15" t="str">
        <f t="shared" si="121"/>
        <v>2050-51</v>
      </c>
      <c r="AG144" s="15" t="str">
        <f t="shared" si="121"/>
        <v>2051-52</v>
      </c>
      <c r="AH144" s="15"/>
      <c r="AI144" s="15" t="str">
        <f t="shared" si="121"/>
        <v>2052-53</v>
      </c>
      <c r="AJ144" s="15" t="str">
        <f t="shared" si="121"/>
        <v>2053-54</v>
      </c>
      <c r="AK144" s="15" t="str">
        <f t="shared" si="121"/>
        <v>2054-55</v>
      </c>
      <c r="AL144" s="15" t="str">
        <f t="shared" si="121"/>
        <v>2055-56</v>
      </c>
      <c r="AM144" s="15" t="str">
        <f t="shared" si="121"/>
        <v>2056-57</v>
      </c>
      <c r="AN144" s="14"/>
    </row>
    <row r="145" spans="3:40" x14ac:dyDescent="0.25">
      <c r="C145" s="12"/>
      <c r="H145" t="s">
        <v>64</v>
      </c>
      <c r="I145">
        <f>IF(I$142&lt;0,I$142,0)</f>
        <v>0</v>
      </c>
      <c r="J145">
        <f t="shared" ref="J145:AM145" si="122">IF(J$142&lt;0,J$142,0)</f>
        <v>0</v>
      </c>
      <c r="K145">
        <f t="shared" si="122"/>
        <v>0</v>
      </c>
      <c r="L145">
        <f t="shared" si="122"/>
        <v>0</v>
      </c>
      <c r="M145">
        <f t="shared" si="122"/>
        <v>0</v>
      </c>
      <c r="N145">
        <f t="shared" si="122"/>
        <v>0</v>
      </c>
      <c r="O145">
        <f t="shared" si="122"/>
        <v>0</v>
      </c>
      <c r="P145">
        <f t="shared" si="122"/>
        <v>0</v>
      </c>
      <c r="Q145">
        <f t="shared" si="122"/>
        <v>0</v>
      </c>
      <c r="R145">
        <f t="shared" si="122"/>
        <v>0</v>
      </c>
      <c r="S145">
        <f t="shared" si="122"/>
        <v>0</v>
      </c>
      <c r="T145">
        <f t="shared" si="122"/>
        <v>0</v>
      </c>
      <c r="U145">
        <f t="shared" si="122"/>
        <v>0</v>
      </c>
      <c r="V145">
        <f t="shared" si="122"/>
        <v>0</v>
      </c>
      <c r="W145">
        <f t="shared" si="122"/>
        <v>0</v>
      </c>
      <c r="X145">
        <f t="shared" si="122"/>
        <v>0</v>
      </c>
      <c r="Y145">
        <f t="shared" si="122"/>
        <v>0</v>
      </c>
      <c r="Z145">
        <f t="shared" si="122"/>
        <v>0</v>
      </c>
      <c r="AA145">
        <f t="shared" si="122"/>
        <v>0</v>
      </c>
      <c r="AB145">
        <f t="shared" si="122"/>
        <v>0</v>
      </c>
      <c r="AC145">
        <f t="shared" si="122"/>
        <v>0</v>
      </c>
      <c r="AD145">
        <f t="shared" si="122"/>
        <v>0</v>
      </c>
      <c r="AE145">
        <f t="shared" si="122"/>
        <v>-1.0400000000000063</v>
      </c>
      <c r="AF145">
        <f t="shared" si="122"/>
        <v>-1.0600000000000023</v>
      </c>
      <c r="AG145">
        <f t="shared" si="122"/>
        <v>-1.0999999999999943</v>
      </c>
      <c r="AI145">
        <f t="shared" si="122"/>
        <v>-1.1200000000000045</v>
      </c>
      <c r="AJ145">
        <f t="shared" si="122"/>
        <v>-1.25</v>
      </c>
      <c r="AK145">
        <f t="shared" si="122"/>
        <v>-1.269999999999996</v>
      </c>
      <c r="AL145">
        <f t="shared" si="122"/>
        <v>-1.3100000000000023</v>
      </c>
      <c r="AM145">
        <f t="shared" si="122"/>
        <v>-1.3399999999999892</v>
      </c>
      <c r="AN145" s="14"/>
    </row>
    <row r="146" spans="3:40" x14ac:dyDescent="0.25">
      <c r="C146" s="18"/>
      <c r="D146" s="19"/>
      <c r="E146" s="19"/>
      <c r="F146" s="19"/>
      <c r="G146" s="19"/>
      <c r="H146" s="19" t="s">
        <v>65</v>
      </c>
      <c r="I146" s="19">
        <f>IF(I$142&gt;0,I$142,0)</f>
        <v>4.9200000000000017</v>
      </c>
      <c r="J146" s="19">
        <f t="shared" ref="J146:AM146" si="123">IF(J$142&gt;0,J$142,0)</f>
        <v>7.9099999999999966</v>
      </c>
      <c r="K146" s="19">
        <f t="shared" si="123"/>
        <v>5.6700000000000017</v>
      </c>
      <c r="L146" s="19">
        <f t="shared" si="123"/>
        <v>5.7100000000000009</v>
      </c>
      <c r="M146" s="19">
        <f t="shared" si="123"/>
        <v>5.8500000000000014</v>
      </c>
      <c r="N146" s="19">
        <f t="shared" si="123"/>
        <v>6.0100000000000051</v>
      </c>
      <c r="O146" s="19">
        <f t="shared" si="123"/>
        <v>2.6400000000000006</v>
      </c>
      <c r="P146" s="19">
        <f t="shared" si="123"/>
        <v>1.990000000000002</v>
      </c>
      <c r="Q146" s="19">
        <f t="shared" si="123"/>
        <v>2.0300000000000082</v>
      </c>
      <c r="R146" s="19">
        <f t="shared" si="123"/>
        <v>2.0800000000000125</v>
      </c>
      <c r="S146" s="19">
        <f t="shared" si="123"/>
        <v>2.5600000000000023</v>
      </c>
      <c r="T146" s="19">
        <f t="shared" si="123"/>
        <v>2.6200000000000045</v>
      </c>
      <c r="U146" s="19">
        <f t="shared" si="123"/>
        <v>2.6799999999999926</v>
      </c>
      <c r="V146" s="19">
        <f t="shared" si="123"/>
        <v>2.75</v>
      </c>
      <c r="W146" s="19">
        <f t="shared" si="123"/>
        <v>1.1200000000000045</v>
      </c>
      <c r="X146" s="19">
        <f t="shared" si="123"/>
        <v>1.1400000000000006</v>
      </c>
      <c r="Y146" s="19">
        <f t="shared" si="123"/>
        <v>1.1800000000000068</v>
      </c>
      <c r="Z146" s="19">
        <f t="shared" si="123"/>
        <v>1.2000000000000028</v>
      </c>
      <c r="AA146" s="19">
        <f t="shared" si="123"/>
        <v>0.59999999999999432</v>
      </c>
      <c r="AB146" s="19">
        <f t="shared" si="123"/>
        <v>0.60999999999999943</v>
      </c>
      <c r="AC146" s="19">
        <f t="shared" si="123"/>
        <v>0.62000000000000455</v>
      </c>
      <c r="AD146" s="19">
        <f t="shared" si="123"/>
        <v>0.64000000000000057</v>
      </c>
      <c r="AE146" s="19">
        <f t="shared" si="123"/>
        <v>0</v>
      </c>
      <c r="AF146" s="19">
        <f t="shared" si="123"/>
        <v>0</v>
      </c>
      <c r="AG146" s="19">
        <f t="shared" si="123"/>
        <v>0</v>
      </c>
      <c r="AH146" s="19"/>
      <c r="AI146" s="19">
        <f t="shared" si="123"/>
        <v>0</v>
      </c>
      <c r="AJ146" s="19">
        <f t="shared" si="123"/>
        <v>0</v>
      </c>
      <c r="AK146" s="19">
        <f t="shared" si="123"/>
        <v>0</v>
      </c>
      <c r="AL146" s="19">
        <f t="shared" si="123"/>
        <v>0</v>
      </c>
      <c r="AM146" s="19">
        <f t="shared" si="123"/>
        <v>0</v>
      </c>
      <c r="AN146" s="21"/>
    </row>
    <row r="147" spans="3:40" x14ac:dyDescent="0.25">
      <c r="O147" s="16"/>
      <c r="S147" s="16"/>
      <c r="W147" s="16"/>
      <c r="AA147" s="16"/>
      <c r="AE147" s="16"/>
      <c r="AJ147" s="16"/>
      <c r="AN147" s="16"/>
    </row>
    <row r="148" spans="3:40" x14ac:dyDescent="0.25">
      <c r="O148" s="16"/>
      <c r="S148" s="16"/>
      <c r="W148" s="16"/>
      <c r="AA148" s="16"/>
      <c r="AE148" s="16"/>
      <c r="AJ148" s="16"/>
      <c r="AN148" s="16"/>
    </row>
    <row r="149" spans="3:40" x14ac:dyDescent="0.25">
      <c r="O149" s="16"/>
      <c r="S149" s="16"/>
      <c r="W149" s="16"/>
      <c r="AA149" s="16"/>
      <c r="AE149" s="16"/>
      <c r="AJ149" s="16"/>
      <c r="AN149" s="16"/>
    </row>
    <row r="150" spans="3:40" x14ac:dyDescent="0.25">
      <c r="O150" s="16"/>
      <c r="S150" s="16"/>
      <c r="W150" s="16"/>
      <c r="AA150" s="16"/>
      <c r="AE150" s="16"/>
      <c r="AJ150" s="16"/>
      <c r="AN150" s="16"/>
    </row>
    <row r="151" spans="3:40" x14ac:dyDescent="0.25">
      <c r="C151" s="5" t="s">
        <v>67</v>
      </c>
      <c r="I151" s="23">
        <v>2.7999999999999997E-2</v>
      </c>
      <c r="J151" s="23">
        <v>2.6499999999999996E-2</v>
      </c>
      <c r="K151" s="23">
        <v>2.5000000000000001E-2</v>
      </c>
      <c r="L151" s="23">
        <v>2.5000000000000001E-2</v>
      </c>
      <c r="M151" s="23">
        <v>2.5000000000000001E-2</v>
      </c>
      <c r="N151" s="23">
        <v>2.5000000000000001E-2</v>
      </c>
      <c r="O151" s="23">
        <v>2.5000000000000001E-2</v>
      </c>
      <c r="P151" s="23">
        <v>2.5000000000000001E-2</v>
      </c>
      <c r="Q151" s="23">
        <v>2.5000000000000001E-2</v>
      </c>
      <c r="R151" s="23">
        <v>2.5000000000000001E-2</v>
      </c>
      <c r="S151" s="23">
        <v>2.5000000000000001E-2</v>
      </c>
      <c r="T151" s="23">
        <v>2.5000000000000001E-2</v>
      </c>
      <c r="U151" s="23">
        <v>2.5000000000000001E-2</v>
      </c>
      <c r="V151" s="23">
        <v>2.5000000000000001E-2</v>
      </c>
      <c r="W151" s="23">
        <v>2.5000000000000001E-2</v>
      </c>
      <c r="X151" s="23">
        <v>2.5000000000000001E-2</v>
      </c>
      <c r="Y151" s="23">
        <v>2.5000000000000001E-2</v>
      </c>
      <c r="Z151" s="23">
        <v>2.5000000000000001E-2</v>
      </c>
      <c r="AA151" s="23">
        <v>2.5000000000000001E-2</v>
      </c>
      <c r="AB151" s="23">
        <v>2.5000000000000001E-2</v>
      </c>
      <c r="AC151" s="23">
        <v>2.5000000000000001E-2</v>
      </c>
      <c r="AD151" s="23">
        <v>2.5000000000000001E-2</v>
      </c>
      <c r="AE151" s="23">
        <v>2.5000000000000001E-2</v>
      </c>
      <c r="AF151" s="23">
        <v>2.5000000000000001E-2</v>
      </c>
      <c r="AG151" s="23">
        <v>2.5000000000000001E-2</v>
      </c>
      <c r="AH151" s="23"/>
      <c r="AI151" s="23">
        <v>2.5000000000000001E-2</v>
      </c>
      <c r="AJ151" s="23">
        <v>2.5000000000000001E-2</v>
      </c>
      <c r="AK151" s="23">
        <v>2.5000000000000001E-2</v>
      </c>
      <c r="AL151" s="23">
        <v>2.5000000000000001E-2</v>
      </c>
      <c r="AM151" s="23">
        <v>2.5000000000000001E-2</v>
      </c>
      <c r="AN151" s="23">
        <v>2.5000000000000001E-2</v>
      </c>
    </row>
    <row r="152" spans="3:40" x14ac:dyDescent="0.25">
      <c r="I152" s="16"/>
      <c r="J152" s="16"/>
      <c r="K152" s="16">
        <v>1</v>
      </c>
      <c r="L152" s="16">
        <f>K152+1</f>
        <v>2</v>
      </c>
      <c r="M152" s="16">
        <f t="shared" ref="M152:AN152" si="124">L152+1</f>
        <v>3</v>
      </c>
      <c r="N152" s="16">
        <f t="shared" si="124"/>
        <v>4</v>
      </c>
      <c r="O152" s="16">
        <f t="shared" si="124"/>
        <v>5</v>
      </c>
      <c r="P152" s="16">
        <f t="shared" si="124"/>
        <v>6</v>
      </c>
      <c r="Q152" s="16">
        <f t="shared" si="124"/>
        <v>7</v>
      </c>
      <c r="R152" s="16">
        <f t="shared" si="124"/>
        <v>8</v>
      </c>
      <c r="S152" s="16">
        <f t="shared" si="124"/>
        <v>9</v>
      </c>
      <c r="T152" s="16">
        <f t="shared" si="124"/>
        <v>10</v>
      </c>
      <c r="U152" s="16">
        <f t="shared" si="124"/>
        <v>11</v>
      </c>
      <c r="V152" s="16">
        <f t="shared" si="124"/>
        <v>12</v>
      </c>
      <c r="W152" s="16">
        <f t="shared" si="124"/>
        <v>13</v>
      </c>
      <c r="X152" s="16">
        <f t="shared" si="124"/>
        <v>14</v>
      </c>
      <c r="Y152" s="16">
        <f t="shared" si="124"/>
        <v>15</v>
      </c>
      <c r="Z152" s="16">
        <f t="shared" si="124"/>
        <v>16</v>
      </c>
      <c r="AA152" s="16">
        <f t="shared" si="124"/>
        <v>17</v>
      </c>
      <c r="AB152" s="16">
        <f t="shared" si="124"/>
        <v>18</v>
      </c>
      <c r="AC152" s="16">
        <f t="shared" si="124"/>
        <v>19</v>
      </c>
      <c r="AD152" s="16">
        <f t="shared" si="124"/>
        <v>20</v>
      </c>
      <c r="AE152" s="16">
        <f t="shared" si="124"/>
        <v>21</v>
      </c>
      <c r="AF152" s="16">
        <f t="shared" si="124"/>
        <v>22</v>
      </c>
      <c r="AG152" s="16">
        <f t="shared" si="124"/>
        <v>23</v>
      </c>
      <c r="AH152" s="16"/>
      <c r="AI152" s="16">
        <f>AG152+1</f>
        <v>24</v>
      </c>
      <c r="AJ152" s="16">
        <f t="shared" si="124"/>
        <v>25</v>
      </c>
      <c r="AK152" s="16">
        <f t="shared" si="124"/>
        <v>26</v>
      </c>
      <c r="AL152" s="16">
        <f t="shared" si="124"/>
        <v>27</v>
      </c>
      <c r="AM152" s="16">
        <f t="shared" si="124"/>
        <v>28</v>
      </c>
      <c r="AN152" s="16">
        <f t="shared" si="124"/>
        <v>29</v>
      </c>
    </row>
    <row r="153" spans="3:40" x14ac:dyDescent="0.25">
      <c r="C153" s="8"/>
      <c r="D153" s="9"/>
      <c r="E153" s="9"/>
      <c r="F153" s="9"/>
      <c r="G153" s="9"/>
      <c r="H153" s="10" t="s">
        <v>62</v>
      </c>
      <c r="I153" s="10" t="str">
        <f>CONCATENATE($B$3," --&gt; ∆ RAB &amp; Annuity transition prices (real)")</f>
        <v>Barker Barambah - Redgate Relift --&gt; ∆ RAB &amp; Annuity transition prices (real)</v>
      </c>
      <c r="J153" s="10"/>
      <c r="K153" s="10"/>
      <c r="L153" s="10"/>
      <c r="M153" s="10"/>
      <c r="N153" s="10"/>
      <c r="O153" s="10"/>
      <c r="P153" s="10"/>
      <c r="Q153" s="9"/>
      <c r="R153" s="9"/>
      <c r="S153" s="9"/>
      <c r="T153" s="9"/>
      <c r="U153" s="9"/>
      <c r="V153" s="9"/>
      <c r="W153" s="9"/>
      <c r="X153" s="9"/>
      <c r="Y153" s="9"/>
      <c r="Z153" s="9"/>
      <c r="AA153" s="9"/>
      <c r="AB153" s="9"/>
      <c r="AC153" s="9"/>
      <c r="AD153" s="9"/>
      <c r="AE153" s="9"/>
      <c r="AF153" s="9"/>
      <c r="AG153" s="9"/>
      <c r="AH153" s="9"/>
      <c r="AI153" s="9"/>
      <c r="AJ153" s="9"/>
      <c r="AK153" s="9"/>
      <c r="AL153" s="9"/>
      <c r="AM153" s="9"/>
      <c r="AN153" s="11"/>
    </row>
    <row r="154" spans="3:40" x14ac:dyDescent="0.25">
      <c r="C154" s="12"/>
      <c r="H154" s="13" t="s">
        <v>51</v>
      </c>
      <c r="I154" s="3">
        <f>I$55</f>
        <v>1</v>
      </c>
      <c r="J154" s="3">
        <f t="shared" ref="J154:AM154" si="125">J$55</f>
        <v>2</v>
      </c>
      <c r="K154" s="3">
        <f t="shared" si="125"/>
        <v>1</v>
      </c>
      <c r="L154" s="3">
        <f t="shared" si="125"/>
        <v>2</v>
      </c>
      <c r="M154" s="3">
        <f t="shared" si="125"/>
        <v>3</v>
      </c>
      <c r="N154" s="3">
        <f t="shared" si="125"/>
        <v>4</v>
      </c>
      <c r="O154" s="3">
        <f t="shared" si="125"/>
        <v>1</v>
      </c>
      <c r="P154" s="3">
        <f t="shared" si="125"/>
        <v>2</v>
      </c>
      <c r="Q154" s="3">
        <f t="shared" si="125"/>
        <v>3</v>
      </c>
      <c r="R154" s="3">
        <f t="shared" si="125"/>
        <v>4</v>
      </c>
      <c r="S154" s="3">
        <f t="shared" si="125"/>
        <v>1</v>
      </c>
      <c r="T154" s="3">
        <f t="shared" si="125"/>
        <v>2</v>
      </c>
      <c r="U154" s="3">
        <f t="shared" si="125"/>
        <v>3</v>
      </c>
      <c r="V154" s="3">
        <f t="shared" si="125"/>
        <v>4</v>
      </c>
      <c r="W154" s="3">
        <f t="shared" si="125"/>
        <v>1</v>
      </c>
      <c r="X154" s="3">
        <f t="shared" si="125"/>
        <v>2</v>
      </c>
      <c r="Y154" s="3">
        <f t="shared" si="125"/>
        <v>3</v>
      </c>
      <c r="Z154" s="3">
        <f t="shared" si="125"/>
        <v>4</v>
      </c>
      <c r="AA154" s="3">
        <f t="shared" si="125"/>
        <v>1</v>
      </c>
      <c r="AB154" s="3">
        <f t="shared" si="125"/>
        <v>2</v>
      </c>
      <c r="AC154" s="3">
        <f t="shared" si="125"/>
        <v>3</v>
      </c>
      <c r="AD154" s="3">
        <f t="shared" si="125"/>
        <v>4</v>
      </c>
      <c r="AE154" s="3">
        <f t="shared" si="125"/>
        <v>1</v>
      </c>
      <c r="AF154" s="3">
        <f t="shared" si="125"/>
        <v>2</v>
      </c>
      <c r="AG154" s="3">
        <f t="shared" si="125"/>
        <v>3</v>
      </c>
      <c r="AH154" s="3"/>
      <c r="AI154" s="3">
        <f t="shared" si="125"/>
        <v>4</v>
      </c>
      <c r="AJ154" s="3">
        <f t="shared" si="125"/>
        <v>1</v>
      </c>
      <c r="AK154" s="3">
        <f t="shared" si="125"/>
        <v>2</v>
      </c>
      <c r="AL154" s="3">
        <f t="shared" si="125"/>
        <v>3</v>
      </c>
      <c r="AM154" s="3">
        <f t="shared" si="125"/>
        <v>4</v>
      </c>
      <c r="AN154" s="14"/>
    </row>
    <row r="155" spans="3:40" x14ac:dyDescent="0.25">
      <c r="C155" s="12"/>
      <c r="G155" s="3"/>
      <c r="H155" s="3"/>
      <c r="I155" s="15" t="str">
        <f>I$56</f>
        <v>2027-28</v>
      </c>
      <c r="J155" s="15" t="str">
        <f t="shared" ref="J155:AM155" si="126">J$56</f>
        <v>2028-29</v>
      </c>
      <c r="K155" s="15" t="str">
        <f t="shared" si="126"/>
        <v>2029-30</v>
      </c>
      <c r="L155" s="15" t="str">
        <f t="shared" si="126"/>
        <v>2030-31</v>
      </c>
      <c r="M155" s="15" t="str">
        <f t="shared" si="126"/>
        <v>2031-32</v>
      </c>
      <c r="N155" s="15" t="str">
        <f t="shared" si="126"/>
        <v>2032-33</v>
      </c>
      <c r="O155" s="15" t="str">
        <f t="shared" si="126"/>
        <v>2033-34</v>
      </c>
      <c r="P155" s="15" t="str">
        <f t="shared" si="126"/>
        <v>2034-35</v>
      </c>
      <c r="Q155" s="15" t="str">
        <f t="shared" si="126"/>
        <v>2035-36</v>
      </c>
      <c r="R155" s="15" t="str">
        <f t="shared" si="126"/>
        <v>2036-37</v>
      </c>
      <c r="S155" s="15" t="str">
        <f t="shared" si="126"/>
        <v>2037-38</v>
      </c>
      <c r="T155" s="15" t="str">
        <f t="shared" si="126"/>
        <v>2038-39</v>
      </c>
      <c r="U155" s="15" t="str">
        <f t="shared" si="126"/>
        <v>2039-40</v>
      </c>
      <c r="V155" s="15" t="str">
        <f t="shared" si="126"/>
        <v>2040-41</v>
      </c>
      <c r="W155" s="15" t="str">
        <f t="shared" si="126"/>
        <v>2041-42</v>
      </c>
      <c r="X155" s="15" t="str">
        <f t="shared" si="126"/>
        <v>2042-43</v>
      </c>
      <c r="Y155" s="15" t="str">
        <f t="shared" si="126"/>
        <v>2043-44</v>
      </c>
      <c r="Z155" s="15" t="str">
        <f t="shared" si="126"/>
        <v>2044-45</v>
      </c>
      <c r="AA155" s="15" t="str">
        <f t="shared" si="126"/>
        <v>2045-46</v>
      </c>
      <c r="AB155" s="15" t="str">
        <f t="shared" si="126"/>
        <v>2046-47</v>
      </c>
      <c r="AC155" s="15" t="str">
        <f t="shared" si="126"/>
        <v>2047-48</v>
      </c>
      <c r="AD155" s="15" t="str">
        <f t="shared" si="126"/>
        <v>2048-49</v>
      </c>
      <c r="AE155" s="15" t="str">
        <f t="shared" si="126"/>
        <v>2049-50</v>
      </c>
      <c r="AF155" s="15" t="str">
        <f t="shared" si="126"/>
        <v>2050-51</v>
      </c>
      <c r="AG155" s="15" t="str">
        <f t="shared" si="126"/>
        <v>2051-52</v>
      </c>
      <c r="AH155" s="15"/>
      <c r="AI155" s="15" t="str">
        <f t="shared" si="126"/>
        <v>2052-53</v>
      </c>
      <c r="AJ155" s="15" t="str">
        <f t="shared" si="126"/>
        <v>2053-54</v>
      </c>
      <c r="AK155" s="15" t="str">
        <f t="shared" si="126"/>
        <v>2054-55</v>
      </c>
      <c r="AL155" s="15" t="str">
        <f t="shared" si="126"/>
        <v>2055-56</v>
      </c>
      <c r="AM155" s="15" t="str">
        <f t="shared" si="126"/>
        <v>2056-57</v>
      </c>
      <c r="AN155" s="14"/>
    </row>
    <row r="156" spans="3:40" x14ac:dyDescent="0.25">
      <c r="C156" s="12" t="s">
        <v>46</v>
      </c>
      <c r="D156" t="s">
        <v>37</v>
      </c>
      <c r="F156" t="s">
        <v>39</v>
      </c>
      <c r="H156" t="s">
        <v>68</v>
      </c>
      <c r="I156">
        <f>I$101-I$102</f>
        <v>3.2199999999999989</v>
      </c>
      <c r="J156">
        <f t="shared" ref="J156:AM156" si="127">J$101-J$102</f>
        <v>6.1599999999999966</v>
      </c>
      <c r="K156">
        <f t="shared" si="127"/>
        <v>4</v>
      </c>
      <c r="L156">
        <f t="shared" si="127"/>
        <v>4.0999999999999943</v>
      </c>
      <c r="M156">
        <f t="shared" si="127"/>
        <v>4.2000000000000028</v>
      </c>
      <c r="N156">
        <f t="shared" si="127"/>
        <v>4.3100000000000023</v>
      </c>
      <c r="O156">
        <f t="shared" si="127"/>
        <v>0.89000000000000057</v>
      </c>
      <c r="P156">
        <f t="shared" si="127"/>
        <v>0.60000000000000142</v>
      </c>
      <c r="Q156">
        <f t="shared" si="127"/>
        <v>0.60000000000000853</v>
      </c>
      <c r="R156">
        <f t="shared" si="127"/>
        <v>0.62000000000000455</v>
      </c>
      <c r="S156">
        <f t="shared" si="127"/>
        <v>1.3599999999999994</v>
      </c>
      <c r="T156">
        <f t="shared" si="127"/>
        <v>1.4000000000000057</v>
      </c>
      <c r="U156">
        <f t="shared" si="127"/>
        <v>1.4299999999999926</v>
      </c>
      <c r="V156">
        <f t="shared" si="127"/>
        <v>1.4699999999999989</v>
      </c>
      <c r="W156">
        <f t="shared" si="127"/>
        <v>0.20000000000000284</v>
      </c>
      <c r="X156">
        <f t="shared" si="127"/>
        <v>0.20000000000000284</v>
      </c>
      <c r="Y156">
        <f t="shared" si="127"/>
        <v>0.21000000000000796</v>
      </c>
      <c r="Z156">
        <f t="shared" si="127"/>
        <v>0.20999999999999375</v>
      </c>
      <c r="AA156">
        <f t="shared" si="127"/>
        <v>3.0000000000001137E-2</v>
      </c>
      <c r="AB156">
        <f t="shared" si="127"/>
        <v>3.0000000000001137E-2</v>
      </c>
      <c r="AC156">
        <f t="shared" si="127"/>
        <v>1.9999999999996021E-2</v>
      </c>
      <c r="AD156">
        <f t="shared" si="127"/>
        <v>2.0000000000010232E-2</v>
      </c>
      <c r="AE156">
        <f t="shared" si="127"/>
        <v>0.23000000000000398</v>
      </c>
      <c r="AF156">
        <f t="shared" si="127"/>
        <v>0.23999999999999488</v>
      </c>
      <c r="AG156">
        <f t="shared" si="127"/>
        <v>0.23000000000000398</v>
      </c>
      <c r="AI156">
        <f t="shared" si="127"/>
        <v>0.23999999999999488</v>
      </c>
      <c r="AJ156">
        <f t="shared" si="127"/>
        <v>3.9000000000000057</v>
      </c>
      <c r="AK156">
        <f t="shared" si="127"/>
        <v>4</v>
      </c>
      <c r="AL156">
        <f t="shared" si="127"/>
        <v>4.0999999999999943</v>
      </c>
      <c r="AM156">
        <f t="shared" si="127"/>
        <v>4.210000000000008</v>
      </c>
      <c r="AN156" s="14"/>
    </row>
    <row r="157" spans="3:40" ht="14.25" customHeight="1" x14ac:dyDescent="0.25">
      <c r="C157" s="12" t="s">
        <v>46</v>
      </c>
      <c r="D157" t="s">
        <v>44</v>
      </c>
      <c r="F157" t="s">
        <v>39</v>
      </c>
      <c r="AN157" s="14"/>
    </row>
    <row r="158" spans="3:40" ht="14.25" customHeight="1" x14ac:dyDescent="0.25">
      <c r="C158" s="12"/>
      <c r="H158" t="s">
        <v>69</v>
      </c>
      <c r="I158">
        <f>I156</f>
        <v>3.2199999999999989</v>
      </c>
      <c r="J158">
        <f>J156/(1+$I$151)*(1+$J$151)</f>
        <v>6.1510116731517472</v>
      </c>
      <c r="K158" s="24">
        <f>K156/((1+$I$151)*(1+$J$151)*(1+K151)^K152)</f>
        <v>3.6981460408041418</v>
      </c>
      <c r="L158" s="24">
        <f t="shared" ref="L158:AM158" si="128">L156/((1+$I$151)*(1+$J$151)*(1+L151)^L152)</f>
        <v>3.6981460408041364</v>
      </c>
      <c r="M158" s="24">
        <f t="shared" si="128"/>
        <v>3.6959460729036069</v>
      </c>
      <c r="N158" s="24">
        <f t="shared" si="128"/>
        <v>3.7002386931973383</v>
      </c>
      <c r="O158" s="24">
        <f t="shared" si="128"/>
        <v>0.74545015832621409</v>
      </c>
      <c r="P158" s="24">
        <f t="shared" si="128"/>
        <v>0.49029333515563639</v>
      </c>
      <c r="Q158" s="24">
        <f t="shared" si="128"/>
        <v>0.47833496112745572</v>
      </c>
      <c r="R158" s="24">
        <f t="shared" si="128"/>
        <v>0.48222386325043992</v>
      </c>
      <c r="S158" s="24">
        <f t="shared" si="128"/>
        <v>1.0319818316610436</v>
      </c>
      <c r="T158" s="24">
        <f t="shared" si="128"/>
        <v>1.036423647292301</v>
      </c>
      <c r="U158" s="24">
        <f t="shared" si="128"/>
        <v>1.0328124150717608</v>
      </c>
      <c r="V158" s="24">
        <f t="shared" si="128"/>
        <v>1.0358070954497665</v>
      </c>
      <c r="W158" s="24">
        <f t="shared" si="128"/>
        <v>0.1374889126198483</v>
      </c>
      <c r="X158" s="24">
        <f t="shared" si="128"/>
        <v>0.13413552450716909</v>
      </c>
      <c r="Y158" s="24">
        <f t="shared" si="128"/>
        <v>0.13740712266588376</v>
      </c>
      <c r="Z158" s="24">
        <f t="shared" si="128"/>
        <v>0.13405572943012145</v>
      </c>
      <c r="AA158" s="24">
        <f t="shared" si="128"/>
        <v>1.868372535611575E-2</v>
      </c>
      <c r="AB158" s="24">
        <f t="shared" si="128"/>
        <v>1.8228024737673904E-2</v>
      </c>
      <c r="AC158" s="24">
        <f t="shared" si="128"/>
        <v>1.1855625845638755E-2</v>
      </c>
      <c r="AD158" s="24">
        <f t="shared" si="128"/>
        <v>1.1566464239655787E-2</v>
      </c>
      <c r="AE158" s="24">
        <f t="shared" si="128"/>
        <v>0.1297700865911959</v>
      </c>
      <c r="AF158" s="24">
        <f t="shared" si="128"/>
        <v>0.13210952611616464</v>
      </c>
      <c r="AG158" s="24">
        <f t="shared" si="128"/>
        <v>0.12351703661267903</v>
      </c>
      <c r="AH158" s="24"/>
      <c r="AI158" s="24">
        <f t="shared" si="128"/>
        <v>0.12574374883156658</v>
      </c>
      <c r="AJ158" s="24">
        <f t="shared" si="128"/>
        <v>1.9934984570858578</v>
      </c>
      <c r="AK158" s="24">
        <f t="shared" si="128"/>
        <v>1.9947451728188665</v>
      </c>
      <c r="AL158" s="24">
        <f t="shared" si="128"/>
        <v>1.9947451728188639</v>
      </c>
      <c r="AM158" s="24">
        <f t="shared" si="128"/>
        <v>1.9983050987667923</v>
      </c>
      <c r="AN158" s="14"/>
    </row>
    <row r="159" spans="3:40" ht="14.25" customHeight="1" x14ac:dyDescent="0.25">
      <c r="C159" s="12"/>
      <c r="AN159" s="14"/>
    </row>
    <row r="160" spans="3:40" x14ac:dyDescent="0.25">
      <c r="C160" s="12"/>
      <c r="I160" s="15" t="str">
        <f>I155</f>
        <v>2027-28</v>
      </c>
      <c r="J160" s="15" t="str">
        <f t="shared" ref="J160:AM160" si="129">J155</f>
        <v>2028-29</v>
      </c>
      <c r="K160" s="15" t="str">
        <f t="shared" si="129"/>
        <v>2029-30</v>
      </c>
      <c r="L160" s="15" t="str">
        <f t="shared" si="129"/>
        <v>2030-31</v>
      </c>
      <c r="M160" s="15" t="str">
        <f t="shared" si="129"/>
        <v>2031-32</v>
      </c>
      <c r="N160" s="15" t="str">
        <f t="shared" si="129"/>
        <v>2032-33</v>
      </c>
      <c r="O160" s="15" t="str">
        <f t="shared" si="129"/>
        <v>2033-34</v>
      </c>
      <c r="P160" s="15" t="str">
        <f t="shared" si="129"/>
        <v>2034-35</v>
      </c>
      <c r="Q160" s="15" t="str">
        <f t="shared" si="129"/>
        <v>2035-36</v>
      </c>
      <c r="R160" s="15" t="str">
        <f t="shared" si="129"/>
        <v>2036-37</v>
      </c>
      <c r="S160" s="15" t="str">
        <f t="shared" si="129"/>
        <v>2037-38</v>
      </c>
      <c r="T160" s="15" t="str">
        <f t="shared" si="129"/>
        <v>2038-39</v>
      </c>
      <c r="U160" s="15" t="str">
        <f t="shared" si="129"/>
        <v>2039-40</v>
      </c>
      <c r="V160" s="15" t="str">
        <f t="shared" si="129"/>
        <v>2040-41</v>
      </c>
      <c r="W160" s="15" t="str">
        <f t="shared" si="129"/>
        <v>2041-42</v>
      </c>
      <c r="X160" s="15" t="str">
        <f t="shared" si="129"/>
        <v>2042-43</v>
      </c>
      <c r="Y160" s="15" t="str">
        <f t="shared" si="129"/>
        <v>2043-44</v>
      </c>
      <c r="Z160" s="15" t="str">
        <f t="shared" si="129"/>
        <v>2044-45</v>
      </c>
      <c r="AA160" s="15" t="str">
        <f t="shared" si="129"/>
        <v>2045-46</v>
      </c>
      <c r="AB160" s="15" t="str">
        <f t="shared" si="129"/>
        <v>2046-47</v>
      </c>
      <c r="AC160" s="15" t="str">
        <f t="shared" si="129"/>
        <v>2047-48</v>
      </c>
      <c r="AD160" s="15" t="str">
        <f t="shared" si="129"/>
        <v>2048-49</v>
      </c>
      <c r="AE160" s="15" t="str">
        <f t="shared" si="129"/>
        <v>2049-50</v>
      </c>
      <c r="AF160" s="15" t="str">
        <f t="shared" si="129"/>
        <v>2050-51</v>
      </c>
      <c r="AG160" s="15" t="str">
        <f t="shared" si="129"/>
        <v>2051-52</v>
      </c>
      <c r="AH160" s="15"/>
      <c r="AI160" s="15" t="str">
        <f t="shared" si="129"/>
        <v>2052-53</v>
      </c>
      <c r="AJ160" s="15" t="str">
        <f t="shared" si="129"/>
        <v>2053-54</v>
      </c>
      <c r="AK160" s="15" t="str">
        <f t="shared" si="129"/>
        <v>2054-55</v>
      </c>
      <c r="AL160" s="15" t="str">
        <f t="shared" si="129"/>
        <v>2055-56</v>
      </c>
      <c r="AM160" s="15" t="str">
        <f t="shared" si="129"/>
        <v>2056-57</v>
      </c>
      <c r="AN160" s="14"/>
    </row>
    <row r="161" spans="3:65" x14ac:dyDescent="0.25">
      <c r="C161" s="12"/>
      <c r="H161" t="s">
        <v>64</v>
      </c>
      <c r="I161">
        <f>IF(I$158&lt;0,I$158,0)</f>
        <v>0</v>
      </c>
      <c r="J161">
        <f t="shared" ref="J161:AM161" si="130">IF(J$158&lt;0,J$158,0)</f>
        <v>0</v>
      </c>
      <c r="K161">
        <f t="shared" si="130"/>
        <v>0</v>
      </c>
      <c r="L161">
        <f t="shared" si="130"/>
        <v>0</v>
      </c>
      <c r="M161">
        <f t="shared" si="130"/>
        <v>0</v>
      </c>
      <c r="N161">
        <f t="shared" si="130"/>
        <v>0</v>
      </c>
      <c r="O161">
        <f t="shared" si="130"/>
        <v>0</v>
      </c>
      <c r="P161">
        <f t="shared" si="130"/>
        <v>0</v>
      </c>
      <c r="Q161">
        <f t="shared" si="130"/>
        <v>0</v>
      </c>
      <c r="R161">
        <f t="shared" si="130"/>
        <v>0</v>
      </c>
      <c r="S161">
        <f t="shared" si="130"/>
        <v>0</v>
      </c>
      <c r="T161">
        <f t="shared" si="130"/>
        <v>0</v>
      </c>
      <c r="U161">
        <f t="shared" si="130"/>
        <v>0</v>
      </c>
      <c r="V161">
        <f t="shared" si="130"/>
        <v>0</v>
      </c>
      <c r="W161">
        <f t="shared" si="130"/>
        <v>0</v>
      </c>
      <c r="X161">
        <f t="shared" si="130"/>
        <v>0</v>
      </c>
      <c r="Y161">
        <f t="shared" si="130"/>
        <v>0</v>
      </c>
      <c r="Z161">
        <f t="shared" si="130"/>
        <v>0</v>
      </c>
      <c r="AA161">
        <f t="shared" si="130"/>
        <v>0</v>
      </c>
      <c r="AB161">
        <f t="shared" si="130"/>
        <v>0</v>
      </c>
      <c r="AC161">
        <f t="shared" si="130"/>
        <v>0</v>
      </c>
      <c r="AD161">
        <f t="shared" si="130"/>
        <v>0</v>
      </c>
      <c r="AE161">
        <f t="shared" si="130"/>
        <v>0</v>
      </c>
      <c r="AF161">
        <f t="shared" si="130"/>
        <v>0</v>
      </c>
      <c r="AG161">
        <f t="shared" si="130"/>
        <v>0</v>
      </c>
      <c r="AI161">
        <f t="shared" si="130"/>
        <v>0</v>
      </c>
      <c r="AJ161">
        <f t="shared" si="130"/>
        <v>0</v>
      </c>
      <c r="AK161">
        <f t="shared" si="130"/>
        <v>0</v>
      </c>
      <c r="AL161">
        <f t="shared" si="130"/>
        <v>0</v>
      </c>
      <c r="AM161">
        <f t="shared" si="130"/>
        <v>0</v>
      </c>
      <c r="AN161" s="14"/>
    </row>
    <row r="162" spans="3:65" x14ac:dyDescent="0.25">
      <c r="C162" s="18"/>
      <c r="D162" s="19"/>
      <c r="E162" s="19"/>
      <c r="F162" s="19"/>
      <c r="G162" s="19"/>
      <c r="H162" s="19" t="s">
        <v>65</v>
      </c>
      <c r="I162" s="19">
        <f>IF(I$158&gt;0,I$158,0)</f>
        <v>3.2199999999999989</v>
      </c>
      <c r="J162" s="19">
        <f t="shared" ref="J162:AM162" si="131">IF(J$158&gt;0,J$158,0)</f>
        <v>6.1510116731517472</v>
      </c>
      <c r="K162" s="19">
        <f t="shared" si="131"/>
        <v>3.6981460408041418</v>
      </c>
      <c r="L162" s="19">
        <f t="shared" si="131"/>
        <v>3.6981460408041364</v>
      </c>
      <c r="M162" s="19">
        <f t="shared" si="131"/>
        <v>3.6959460729036069</v>
      </c>
      <c r="N162" s="19">
        <f t="shared" si="131"/>
        <v>3.7002386931973383</v>
      </c>
      <c r="O162" s="19">
        <f t="shared" si="131"/>
        <v>0.74545015832621409</v>
      </c>
      <c r="P162" s="19">
        <f t="shared" si="131"/>
        <v>0.49029333515563639</v>
      </c>
      <c r="Q162" s="19">
        <f t="shared" si="131"/>
        <v>0.47833496112745572</v>
      </c>
      <c r="R162" s="19">
        <f t="shared" si="131"/>
        <v>0.48222386325043992</v>
      </c>
      <c r="S162" s="19">
        <f t="shared" si="131"/>
        <v>1.0319818316610436</v>
      </c>
      <c r="T162" s="19">
        <f t="shared" si="131"/>
        <v>1.036423647292301</v>
      </c>
      <c r="U162" s="19">
        <f t="shared" si="131"/>
        <v>1.0328124150717608</v>
      </c>
      <c r="V162" s="19">
        <f t="shared" si="131"/>
        <v>1.0358070954497665</v>
      </c>
      <c r="W162" s="19">
        <f t="shared" si="131"/>
        <v>0.1374889126198483</v>
      </c>
      <c r="X162" s="19">
        <f t="shared" si="131"/>
        <v>0.13413552450716909</v>
      </c>
      <c r="Y162" s="19">
        <f t="shared" si="131"/>
        <v>0.13740712266588376</v>
      </c>
      <c r="Z162" s="19">
        <f t="shared" si="131"/>
        <v>0.13405572943012145</v>
      </c>
      <c r="AA162" s="19">
        <f t="shared" si="131"/>
        <v>1.868372535611575E-2</v>
      </c>
      <c r="AB162" s="19">
        <f t="shared" si="131"/>
        <v>1.8228024737673904E-2</v>
      </c>
      <c r="AC162" s="19">
        <f t="shared" si="131"/>
        <v>1.1855625845638755E-2</v>
      </c>
      <c r="AD162" s="19">
        <f t="shared" si="131"/>
        <v>1.1566464239655787E-2</v>
      </c>
      <c r="AE162" s="19">
        <f t="shared" si="131"/>
        <v>0.1297700865911959</v>
      </c>
      <c r="AF162" s="19">
        <f t="shared" si="131"/>
        <v>0.13210952611616464</v>
      </c>
      <c r="AG162" s="19">
        <f t="shared" si="131"/>
        <v>0.12351703661267903</v>
      </c>
      <c r="AH162" s="19"/>
      <c r="AI162" s="19">
        <f t="shared" si="131"/>
        <v>0.12574374883156658</v>
      </c>
      <c r="AJ162" s="19">
        <f t="shared" si="131"/>
        <v>1.9934984570858578</v>
      </c>
      <c r="AK162" s="19">
        <f t="shared" si="131"/>
        <v>1.9947451728188665</v>
      </c>
      <c r="AL162" s="19">
        <f t="shared" si="131"/>
        <v>1.9947451728188639</v>
      </c>
      <c r="AM162" s="19">
        <f t="shared" si="131"/>
        <v>1.9983050987667923</v>
      </c>
      <c r="AN162" s="21"/>
    </row>
    <row r="163" spans="3:65" x14ac:dyDescent="0.25">
      <c r="G163" s="3"/>
      <c r="H163" s="3"/>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row>
    <row r="166" spans="3:65" x14ac:dyDescent="0.25">
      <c r="I166" s="15"/>
      <c r="J166" s="15"/>
      <c r="K166" s="15"/>
    </row>
    <row r="167" spans="3:65" ht="15.75" x14ac:dyDescent="0.25">
      <c r="U167" t="s">
        <v>70</v>
      </c>
      <c r="AE167" s="88" t="s">
        <v>71</v>
      </c>
      <c r="AF167" s="117"/>
      <c r="AG167" s="117"/>
      <c r="AH167" s="117"/>
      <c r="AI167" s="117"/>
      <c r="AJ167" s="117"/>
      <c r="AK167" s="117"/>
      <c r="AL167" s="117"/>
      <c r="AM167" s="117"/>
      <c r="AN167" s="117"/>
      <c r="AO167" s="117"/>
    </row>
    <row r="168" spans="3:65" x14ac:dyDescent="0.25">
      <c r="U168" s="115" t="s">
        <v>72</v>
      </c>
      <c r="V168" s="116"/>
      <c r="W168" s="116"/>
      <c r="X168" s="116"/>
      <c r="Y168" s="116"/>
      <c r="Z168" s="116"/>
      <c r="AA168" s="116"/>
      <c r="AB168" s="116"/>
      <c r="AC168" s="116"/>
      <c r="AE168" s="105"/>
      <c r="AF168" s="106"/>
      <c r="AG168" s="107"/>
      <c r="AH168" s="107"/>
      <c r="AI168" s="107"/>
      <c r="AJ168" s="107"/>
      <c r="AK168" s="107"/>
      <c r="AL168" s="107"/>
      <c r="AM168" s="107"/>
      <c r="AN168" s="107"/>
      <c r="AO168" s="108"/>
      <c r="AP168" s="3"/>
      <c r="BH168" s="3"/>
      <c r="BI168" s="3"/>
      <c r="BJ168" s="3"/>
      <c r="BK168" s="3"/>
      <c r="BL168" s="3"/>
      <c r="BM168" s="3"/>
    </row>
    <row r="169" spans="3:65" x14ac:dyDescent="0.25">
      <c r="O169" s="22"/>
      <c r="U169" s="117" t="str">
        <f>'Calculations - negative balance'!I84</f>
        <v>2027-28</v>
      </c>
      <c r="V169" s="117" t="str">
        <f>'Calculations - negative balance'!J84</f>
        <v>2028-29</v>
      </c>
      <c r="W169" s="117" t="str">
        <f>'Calculations - negative balance'!K84</f>
        <v>2029-30</v>
      </c>
      <c r="X169" s="117" t="str">
        <f>'Calculations - negative balance'!O84</f>
        <v>2033-34</v>
      </c>
      <c r="Y169" s="117" t="str">
        <f>'Calculations - negative balance'!S84</f>
        <v>2037-38</v>
      </c>
      <c r="Z169" s="117" t="str">
        <f>'Calculations - negative balance'!W84</f>
        <v>2041-42</v>
      </c>
      <c r="AA169" s="117" t="str">
        <f>'Calculations - negative balance'!AA84</f>
        <v>2045-46</v>
      </c>
      <c r="AB169" s="117" t="str">
        <f>'Calculations - negative balance'!AE84</f>
        <v>2049-50</v>
      </c>
      <c r="AC169" s="117" t="str">
        <f>'Calculations - negative balance'!AJ84</f>
        <v>2053-54</v>
      </c>
      <c r="AE169" s="109"/>
      <c r="AF169" s="110" t="str">
        <f>I5</f>
        <v>2027-28</v>
      </c>
      <c r="AG169" s="110" t="str">
        <f>J5</f>
        <v>2028-29</v>
      </c>
      <c r="AH169" s="98"/>
      <c r="AI169" s="135" t="str">
        <f>K5</f>
        <v>2029-30</v>
      </c>
      <c r="AJ169" s="135" t="str">
        <f>O5</f>
        <v>2033-34</v>
      </c>
      <c r="AK169" s="135" t="str">
        <f>S5</f>
        <v>2037-38</v>
      </c>
      <c r="AL169" s="135" t="str">
        <f>W5</f>
        <v>2041-42</v>
      </c>
      <c r="AM169" s="135" t="str">
        <f>AA5</f>
        <v>2045-46</v>
      </c>
      <c r="AN169" s="135" t="str">
        <f>AE5</f>
        <v>2049-50</v>
      </c>
      <c r="AO169" s="135" t="str">
        <f>AJ5</f>
        <v>2053-54</v>
      </c>
    </row>
    <row r="170" spans="3:65" x14ac:dyDescent="0.25">
      <c r="L170" s="22"/>
      <c r="M170" s="22"/>
      <c r="N170" s="22"/>
      <c r="O170" s="22"/>
      <c r="U170" s="118" t="str">
        <f>IF(OR('Calculations - negative balance'!$AO$5=1,'Calculations - negative balance'!$AO$5=2,'Calculations - negative balance'!$AO$5=3),'Calculations - negative balance'!I85)</f>
        <v>T</v>
      </c>
      <c r="V170" s="119" t="str">
        <f>IF(OR('Calculations - negative balance'!$AO$5=1,'Calculations - negative balance'!$AO$5=2,'Calculations - negative balance'!$AO$5=3),'Calculations - negative balance'!J85)</f>
        <v>T</v>
      </c>
      <c r="W170" s="119" t="str">
        <f>IF(OR('Calculations - negative balance'!$AO$5=1,'Calculations - negative balance'!$AO$5=2,'Calculations - negative balance'!$AO$5=3),'Calculations - negative balance'!K85)</f>
        <v>CR</v>
      </c>
      <c r="X170" s="119" t="str">
        <f>IF(OR('Calculations - negative balance'!$AO$5=1,'Calculations - negative balance'!$AO$5=2,'Calculations - negative balance'!$AO$5=3),'Calculations - negative balance'!O85)</f>
        <v>CR</v>
      </c>
      <c r="Y170" s="119" t="str">
        <f>IF(OR('Calculations - negative balance'!$AO$5=1,'Calculations - negative balance'!$AO$5=2,'Calculations - negative balance'!$AO$5=3),'Calculations - negative balance'!S85)</f>
        <v>CR</v>
      </c>
      <c r="Z170" s="119" t="str">
        <f>IF(OR('Calculations - negative balance'!$AO$5=1,'Calculations - negative balance'!$AO$5=2,'Calculations - negative balance'!$AO$5=3),'Calculations - negative balance'!W85)</f>
        <v>CR</v>
      </c>
      <c r="AA170" s="119" t="str">
        <f>IF(OR('Calculations - negative balance'!$AO$5=1,'Calculations - negative balance'!$AO$5=2,'Calculations - negative balance'!$AO$5=3),'Calculations - negative balance'!AA85)</f>
        <v>CR</v>
      </c>
      <c r="AB170" s="119" t="str">
        <f>IF(OR('Calculations - negative balance'!$AO$5=1,'Calculations - negative balance'!$AO$5=2,'Calculations - negative balance'!$AO$5=3),'Calculations - negative balance'!AE85)</f>
        <v>CR</v>
      </c>
      <c r="AC170" s="120" t="str">
        <f>IF(OR('Calculations - negative balance'!$AO$5=1,'Calculations - negative balance'!$AO$5=2,'Calculations - negative balance'!$AO$5=3),'Calculations - negative balance'!AJ85)</f>
        <v>CR</v>
      </c>
      <c r="AD170" s="22"/>
      <c r="AE170" s="111" t="s">
        <v>73</v>
      </c>
      <c r="AF170" s="112">
        <f>I66</f>
        <v>50.22</v>
      </c>
      <c r="AG170" s="112">
        <f>J66</f>
        <v>54.51</v>
      </c>
      <c r="AH170" s="101"/>
      <c r="AI170" s="112">
        <f>K66</f>
        <v>56.53</v>
      </c>
      <c r="AJ170" s="112">
        <f>O66</f>
        <v>62.36</v>
      </c>
      <c r="AK170" s="112">
        <f>S66</f>
        <v>68.790000000000006</v>
      </c>
      <c r="AL170" s="112">
        <f>W66</f>
        <v>75.89</v>
      </c>
      <c r="AM170" s="112">
        <f>AA66</f>
        <v>83.72</v>
      </c>
      <c r="AN170" s="112">
        <f>AE66</f>
        <v>92.36</v>
      </c>
      <c r="AO170" s="112">
        <f>AJ66</f>
        <v>101.89</v>
      </c>
      <c r="AP170" s="22"/>
      <c r="BH170" s="22"/>
      <c r="BI170" s="22"/>
      <c r="BJ170" s="22"/>
      <c r="BK170" s="22"/>
      <c r="BL170" s="22"/>
      <c r="BM170" s="22"/>
    </row>
    <row r="171" spans="3:65" x14ac:dyDescent="0.25">
      <c r="L171" s="22"/>
      <c r="M171" s="22"/>
      <c r="N171" s="22"/>
      <c r="O171" s="22"/>
      <c r="U171" s="138" t="str">
        <f>IF(OR('Calculations - negative balance'!$AO$5=2,'Calculations - negative balance'!$AO$5=3),'Calculations - negative balance'!I88,"")</f>
        <v>CR</v>
      </c>
      <c r="V171" s="116" t="str">
        <f>IF(OR('Calculations - negative balance'!$AO$5=2,'Calculations - negative balance'!$AO$5=3),'Calculations - negative balance'!J88,"")</f>
        <v>CR</v>
      </c>
      <c r="W171" s="116" t="str">
        <f>IF(OR('Calculations - negative balance'!$AO$5=2,'Calculations - negative balance'!$AO$5=3),'Calculations - negative balance'!K88,"")</f>
        <v>CR</v>
      </c>
      <c r="X171" s="116" t="str">
        <f>IF(OR('Calculations - negative balance'!$AO$5=2,'Calculations - negative balance'!$AO$5=3),'Calculations - negative balance'!O88,"")</f>
        <v>T</v>
      </c>
      <c r="Y171" s="116" t="str">
        <f>IF(OR('Calculations - negative balance'!$AO$5=2,'Calculations - negative balance'!$AO$5=3),'Calculations - negative balance'!S88,"")</f>
        <v>CR</v>
      </c>
      <c r="Z171" s="116" t="str">
        <f>IF(OR('Calculations - negative balance'!$AO$5=2,'Calculations - negative balance'!$AO$5=3),'Calculations - negative balance'!W88,"")</f>
        <v>CR</v>
      </c>
      <c r="AA171" s="116" t="str">
        <f>IF(OR('Calculations - negative balance'!$AO$5=2,'Calculations - negative balance'!$AO$5=3),'Calculations - negative balance'!AA88,"")</f>
        <v>CR</v>
      </c>
      <c r="AB171" s="116" t="str">
        <f>IF(OR('Calculations - negative balance'!$AO$5=2,'Calculations - negative balance'!$AO$5=3),'Calculations - negative balance'!AE88,"")</f>
        <v>CR</v>
      </c>
      <c r="AC171" s="139" t="str">
        <f>IF(OR('Calculations - negative balance'!$AO$5=2,'Calculations - negative balance'!$AO$5=3),'Calculations - negative balance'!AJ88,"")</f>
        <v>CR</v>
      </c>
      <c r="AD171" s="22"/>
      <c r="AE171" s="111" t="str">
        <f>IFERROR(IF(MATCH($C$3,'Volumetric Rebate'!$B$2:$B$5,0)&gt;0,"RAB fixed"),"RAB Short fixed")</f>
        <v>RAB Short fixed</v>
      </c>
      <c r="AF171" s="112">
        <f>I69</f>
        <v>47</v>
      </c>
      <c r="AG171" s="112">
        <f>J69</f>
        <v>48.35</v>
      </c>
      <c r="AH171" s="101"/>
      <c r="AI171" s="112">
        <f>K69</f>
        <v>52.53</v>
      </c>
      <c r="AJ171" s="112">
        <f>O69</f>
        <v>61.47</v>
      </c>
      <c r="AK171" s="112">
        <f>S69</f>
        <v>67.430000000000007</v>
      </c>
      <c r="AL171" s="112">
        <f>W69</f>
        <v>75.69</v>
      </c>
      <c r="AM171" s="112">
        <f>AA69</f>
        <v>83.69</v>
      </c>
      <c r="AN171" s="112">
        <f>AE69</f>
        <v>92.13</v>
      </c>
      <c r="AO171" s="112">
        <f>AJ69</f>
        <v>97.99</v>
      </c>
      <c r="AP171" s="22"/>
      <c r="BH171" s="22"/>
      <c r="BI171" s="22"/>
      <c r="BJ171" s="22"/>
      <c r="BK171" s="22"/>
      <c r="BL171" s="22"/>
      <c r="BM171" s="22"/>
    </row>
    <row r="172" spans="3:65" x14ac:dyDescent="0.25">
      <c r="L172" s="22"/>
      <c r="M172" s="22"/>
      <c r="N172" s="22"/>
      <c r="O172" s="22"/>
      <c r="P172" s="22"/>
      <c r="Q172" s="22"/>
      <c r="R172" s="22"/>
      <c r="S172" s="22"/>
      <c r="T172" s="22"/>
      <c r="U172" s="121" t="str">
        <f>IF('Calculations - negative balance'!$AO$5=3,'Calculations - negative balance'!I91,"")</f>
        <v>CR</v>
      </c>
      <c r="V172" s="122" t="str">
        <f>IF('Calculations - negative balance'!$AO$5=3,'Calculations - negative balance'!J91,"")</f>
        <v>CR</v>
      </c>
      <c r="W172" s="122" t="str">
        <f>IF('Calculations - negative balance'!$AO$5=3,'Calculations - negative balance'!K91,"")</f>
        <v>T</v>
      </c>
      <c r="X172" s="122" t="str">
        <f>IF('Calculations - negative balance'!$AO$5=3,'Calculations - negative balance'!O91,"")</f>
        <v>T</v>
      </c>
      <c r="Y172" s="122" t="str">
        <f>IF('Calculations - negative balance'!$AO$5=3,'Calculations - negative balance'!S91,"")</f>
        <v>CR</v>
      </c>
      <c r="Z172" s="122" t="str">
        <f>IF('Calculations - negative balance'!$AO$5=3,'Calculations - negative balance'!W91,"")</f>
        <v>CR</v>
      </c>
      <c r="AA172" s="122" t="str">
        <f>IF('Calculations - negative balance'!$AO$5=3,'Calculations - negative balance'!AA91,"")</f>
        <v>CR</v>
      </c>
      <c r="AB172" s="122" t="str">
        <f>IF('Calculations - negative balance'!$AO$5=3,'Calculations - negative balance'!AE91,"")</f>
        <v>CR</v>
      </c>
      <c r="AC172" s="123" t="str">
        <f>IF('Calculations - negative balance'!$AO$5=3,'Calculations - negative balance'!AJ91,"")</f>
        <v>CR</v>
      </c>
      <c r="AD172" s="22"/>
      <c r="AE172" s="113" t="s">
        <v>74</v>
      </c>
      <c r="AF172" s="114">
        <f>AF171-AF170</f>
        <v>-3.2199999999999989</v>
      </c>
      <c r="AG172" s="114">
        <f>AG171-AG170</f>
        <v>-6.1599999999999966</v>
      </c>
      <c r="AH172" s="104"/>
      <c r="AI172" s="114">
        <f t="shared" ref="AI172:AO172" si="132">AI171-AI170</f>
        <v>-4</v>
      </c>
      <c r="AJ172" s="114">
        <f t="shared" si="132"/>
        <v>-0.89000000000000057</v>
      </c>
      <c r="AK172" s="114">
        <f t="shared" si="132"/>
        <v>-1.3599999999999994</v>
      </c>
      <c r="AL172" s="114">
        <f t="shared" si="132"/>
        <v>-0.20000000000000284</v>
      </c>
      <c r="AM172" s="114">
        <f t="shared" si="132"/>
        <v>-3.0000000000001137E-2</v>
      </c>
      <c r="AN172" s="114">
        <f t="shared" si="132"/>
        <v>-0.23000000000000398</v>
      </c>
      <c r="AO172" s="114">
        <f t="shared" si="132"/>
        <v>-3.9000000000000057</v>
      </c>
    </row>
    <row r="173" spans="3:65" x14ac:dyDescent="0.25">
      <c r="I173" s="22"/>
      <c r="J173" s="22"/>
      <c r="K173" s="22"/>
      <c r="L173" s="22"/>
      <c r="M173" s="22"/>
      <c r="N173" s="22"/>
      <c r="O173" s="22"/>
      <c r="P173" s="22"/>
      <c r="Q173" s="22"/>
      <c r="R173" s="22"/>
      <c r="S173" s="22"/>
      <c r="T173" s="22"/>
      <c r="U173" s="22"/>
      <c r="V173" s="22"/>
      <c r="W173" s="22"/>
      <c r="X173" s="22"/>
      <c r="Y173" s="22"/>
      <c r="Z173" s="22"/>
      <c r="AA173" s="22"/>
      <c r="AB173" s="22"/>
      <c r="AC173" s="22"/>
      <c r="AD173" s="22"/>
      <c r="AE173" s="136"/>
      <c r="AF173" s="136"/>
      <c r="AG173" s="136"/>
      <c r="AH173" s="131"/>
      <c r="AI173" s="135"/>
      <c r="AJ173" s="135"/>
      <c r="AK173" s="135"/>
      <c r="AL173" s="135"/>
      <c r="AM173" s="135"/>
      <c r="AN173" s="135"/>
      <c r="AO173" s="135"/>
    </row>
    <row r="174" spans="3:65" x14ac:dyDescent="0.25">
      <c r="I174" s="22"/>
      <c r="J174" s="22"/>
      <c r="K174" s="22"/>
      <c r="L174" s="22"/>
      <c r="M174" s="22"/>
      <c r="N174" s="22"/>
      <c r="O174" s="22"/>
      <c r="P174" s="22"/>
      <c r="Q174" s="22"/>
      <c r="R174" s="22"/>
      <c r="S174" s="22"/>
      <c r="T174" s="22"/>
      <c r="U174" s="22"/>
      <c r="V174" s="22"/>
      <c r="W174" s="22"/>
      <c r="X174" s="22"/>
      <c r="Y174" s="22"/>
      <c r="Z174" s="22"/>
      <c r="AA174" s="22"/>
      <c r="AB174" s="22"/>
      <c r="AC174" s="22"/>
      <c r="AD174" s="22"/>
      <c r="AE174" s="115" t="str">
        <f>IFERROR(IF(MATCH($C$3,'Volumetric Rebate'!$B$2:$B$5,0)&gt;0,""),"RAB Long fixed")</f>
        <v>RAB Long fixed</v>
      </c>
      <c r="AF174" s="104">
        <f>IFERROR(IF(MATCH($C$3,'Volumetric Rebate'!$B$2:$B$5,0)&gt;0,""),I72)</f>
        <v>45.3</v>
      </c>
      <c r="AG174" s="104">
        <f>IFERROR(IF(MATCH($C$3,'Volumetric Rebate'!$B$2:$B$5,0)&gt;0,""),J72)</f>
        <v>46.6</v>
      </c>
      <c r="AH174" s="104"/>
      <c r="AI174" s="104">
        <f>IFERROR(IF(MATCH($C$3,'Volumetric Rebate'!$B$2:$B$5,0)&gt;0,""),K72)</f>
        <v>50.86</v>
      </c>
      <c r="AJ174" s="104">
        <f>IFERROR(IF(MATCH($C$3,'Volumetric Rebate'!$B$2:$B$5,0)&gt;0,""),O72)</f>
        <v>59.72</v>
      </c>
      <c r="AK174" s="104">
        <f>IFERROR(IF(MATCH($C$3,'Volumetric Rebate'!$B$2:$B$5,0)&gt;0,""),S72)</f>
        <v>66.23</v>
      </c>
      <c r="AL174" s="104">
        <f>IFERROR(IF(MATCH($C$3,'Volumetric Rebate'!$B$2:$B$5,0)&gt;0,""),W72)</f>
        <v>74.77</v>
      </c>
      <c r="AM174" s="104">
        <f>IFERROR(IF(MATCH($C$3,'Volumetric Rebate'!$B$2:$B$5,0)&gt;0,""),AA72)</f>
        <v>83.12</v>
      </c>
      <c r="AN174" s="104">
        <f>IFERROR(IF(MATCH($C$3,'Volumetric Rebate'!$B$2:$B$5,0)&gt;0,""),AE72)</f>
        <v>93.4</v>
      </c>
      <c r="AO174" s="137">
        <f>IFERROR(IF(MATCH($C$3,'Volumetric Rebate'!$B$2:$B$5,0)&gt;0,""),AJ72)</f>
        <v>103.14</v>
      </c>
      <c r="AP174" s="22"/>
      <c r="BH174" s="22"/>
      <c r="BI174" s="22"/>
      <c r="BJ174" s="22"/>
      <c r="BK174" s="22"/>
      <c r="BL174" s="22"/>
      <c r="BM174" s="22"/>
    </row>
    <row r="175" spans="3:65" x14ac:dyDescent="0.25">
      <c r="I175" s="22"/>
      <c r="J175" s="22"/>
      <c r="K175" s="22"/>
      <c r="L175" s="22"/>
      <c r="M175" s="22"/>
      <c r="N175" s="22"/>
      <c r="O175" s="22"/>
      <c r="P175" s="22"/>
      <c r="Q175" s="22"/>
      <c r="R175" s="22"/>
      <c r="S175" s="22"/>
      <c r="T175" s="22"/>
      <c r="U175" s="22"/>
      <c r="V175" s="22"/>
      <c r="W175" s="22"/>
      <c r="X175" s="22"/>
      <c r="Y175" s="22"/>
      <c r="Z175" s="22"/>
      <c r="AA175" s="22"/>
      <c r="AB175" s="22"/>
      <c r="AC175" s="22"/>
      <c r="AD175" s="22"/>
      <c r="AE175" s="115" t="str">
        <f>IFERROR(IF(MATCH($C$3,'Volumetric Rebate'!$B$2:$B$5,0)&gt;0,""),"∆ Annuity &amp;RAB")</f>
        <v>∆ Annuity &amp;RAB</v>
      </c>
      <c r="AF175" s="114">
        <f>AF174-AF170</f>
        <v>-4.9200000000000017</v>
      </c>
      <c r="AG175" s="114">
        <f>AG174-AG170</f>
        <v>-7.9099999999999966</v>
      </c>
      <c r="AH175" s="104"/>
      <c r="AI175" s="114">
        <f>AI174-AI170</f>
        <v>-5.6700000000000017</v>
      </c>
      <c r="AJ175" s="114">
        <f t="shared" ref="AJ175:AO175" si="133">AJ174-AJ170</f>
        <v>-2.6400000000000006</v>
      </c>
      <c r="AK175" s="114">
        <f t="shared" si="133"/>
        <v>-2.5600000000000023</v>
      </c>
      <c r="AL175" s="114">
        <f t="shared" si="133"/>
        <v>-1.1200000000000045</v>
      </c>
      <c r="AM175" s="114">
        <f t="shared" si="133"/>
        <v>-0.59999999999999432</v>
      </c>
      <c r="AN175" s="114">
        <f t="shared" si="133"/>
        <v>1.0400000000000063</v>
      </c>
      <c r="AO175" s="114">
        <f t="shared" si="133"/>
        <v>1.25</v>
      </c>
      <c r="AP175" s="22"/>
      <c r="BH175" s="22"/>
      <c r="BI175" s="22"/>
      <c r="BJ175" s="22"/>
      <c r="BK175" s="22"/>
      <c r="BL175" s="22"/>
      <c r="BM175" s="22"/>
    </row>
    <row r="176" spans="3:65" x14ac:dyDescent="0.25">
      <c r="C176" t="s">
        <v>75</v>
      </c>
      <c r="AE176" s="45"/>
      <c r="AF176" s="22"/>
      <c r="AG176" s="22"/>
      <c r="AH176" s="22"/>
      <c r="AI176" s="22"/>
      <c r="AJ176" s="22"/>
      <c r="AK176" s="22"/>
      <c r="AL176" s="22"/>
      <c r="AM176" s="22"/>
      <c r="AN176" s="22"/>
    </row>
    <row r="177" spans="3:101" x14ac:dyDescent="0.25">
      <c r="C177" t="s">
        <v>76</v>
      </c>
      <c r="D177">
        <f>'RAB - negative balance'!$H$31</f>
        <v>0</v>
      </c>
      <c r="AE177" s="117" t="s">
        <v>77</v>
      </c>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row>
    <row r="178" spans="3:101" x14ac:dyDescent="0.25">
      <c r="C178" t="s">
        <v>78</v>
      </c>
      <c r="D178">
        <f>'RAB - negative balance'!$H$33</f>
        <v>0</v>
      </c>
      <c r="AE178" s="156" t="str">
        <f>IFERROR(IF(MATCH($C$3,'Volumetric Rebate'!$B$2:$B$5,0)&gt;0,$AE$182),$AE$181)</f>
        <v>The invoice calculator models the financial impact of Annuity approach vs RAB approach using 25-year and 50-year asset depreciation periods. The calculator helps assess how different pricing strategies affect customer invoices over time, supporting transparent and informed decision-making.</v>
      </c>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row>
    <row r="179" spans="3:101" x14ac:dyDescent="0.25">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row>
    <row r="180" spans="3:101" x14ac:dyDescent="0.25">
      <c r="I180">
        <v>1</v>
      </c>
      <c r="J180">
        <v>2</v>
      </c>
      <c r="K180">
        <v>1</v>
      </c>
      <c r="L180">
        <v>1</v>
      </c>
      <c r="M180">
        <v>1</v>
      </c>
      <c r="N180">
        <v>1</v>
      </c>
      <c r="O180">
        <v>1</v>
      </c>
      <c r="P180">
        <v>1</v>
      </c>
      <c r="Q180">
        <v>1</v>
      </c>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row>
    <row r="181" spans="3:101" x14ac:dyDescent="0.25">
      <c r="I181" t="s">
        <v>6</v>
      </c>
      <c r="J181" t="s">
        <v>7</v>
      </c>
      <c r="K181" t="s">
        <v>8</v>
      </c>
      <c r="L181" t="s">
        <v>12</v>
      </c>
      <c r="M181" t="s">
        <v>16</v>
      </c>
      <c r="N181" t="s">
        <v>20</v>
      </c>
      <c r="O181" t="s">
        <v>24</v>
      </c>
      <c r="P181" t="s">
        <v>28</v>
      </c>
      <c r="Q181" t="s">
        <v>32</v>
      </c>
      <c r="AE181" s="156" t="s">
        <v>302</v>
      </c>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row>
    <row r="182" spans="3:101" x14ac:dyDescent="0.25">
      <c r="D182" t="s">
        <v>46</v>
      </c>
      <c r="E182" t="s">
        <v>37</v>
      </c>
      <c r="G182" t="s">
        <v>39</v>
      </c>
      <c r="I182" s="27">
        <f>I66*$D$177</f>
        <v>0</v>
      </c>
      <c r="J182" s="27">
        <f t="shared" ref="J182:K182" si="134">J66*$D$177</f>
        <v>0</v>
      </c>
      <c r="K182" s="27">
        <f t="shared" si="134"/>
        <v>0</v>
      </c>
      <c r="L182" s="27">
        <f>O66*$D$177</f>
        <v>0</v>
      </c>
      <c r="M182" s="27">
        <f>S66*$D$177</f>
        <v>0</v>
      </c>
      <c r="N182" s="27">
        <f>W66*$D$177</f>
        <v>0</v>
      </c>
      <c r="O182" s="27">
        <f>AA66*$D$177</f>
        <v>0</v>
      </c>
      <c r="P182" s="27">
        <f>AE66*$D$177</f>
        <v>0</v>
      </c>
      <c r="Q182" s="27">
        <f>AJ66*$D$177</f>
        <v>0</v>
      </c>
      <c r="R182" s="27"/>
      <c r="S182" s="27"/>
      <c r="AE182" s="117" t="s">
        <v>80</v>
      </c>
      <c r="AF182" s="117"/>
      <c r="AG182" s="117"/>
      <c r="AH182" s="117"/>
      <c r="AI182" s="117"/>
      <c r="AJ182" s="117"/>
      <c r="AK182" s="157"/>
      <c r="AL182" s="157"/>
      <c r="AM182" s="157"/>
      <c r="AN182" s="117"/>
      <c r="AO182" s="158"/>
      <c r="AP182" s="159"/>
      <c r="AQ182" s="159"/>
      <c r="AR182" s="159"/>
      <c r="AS182" s="159"/>
      <c r="AT182" s="159"/>
      <c r="AU182" s="159"/>
      <c r="AV182" s="159"/>
      <c r="AW182" s="159"/>
      <c r="AX182" s="159"/>
      <c r="AY182" s="159"/>
      <c r="AZ182" s="159"/>
      <c r="BA182" s="159"/>
      <c r="BB182" s="159"/>
      <c r="BC182" s="159"/>
      <c r="BD182" s="159"/>
      <c r="BE182" s="159"/>
      <c r="BF182" s="159"/>
      <c r="BG182" s="159"/>
    </row>
    <row r="183" spans="3:101" x14ac:dyDescent="0.25">
      <c r="D183" t="s">
        <v>46</v>
      </c>
      <c r="E183" t="s">
        <v>37</v>
      </c>
      <c r="G183" t="s">
        <v>41</v>
      </c>
      <c r="I183" s="27">
        <f>I67*$D$178</f>
        <v>0</v>
      </c>
      <c r="J183" s="27">
        <f t="shared" ref="J183:K183" si="135">J67*$D$178</f>
        <v>0</v>
      </c>
      <c r="K183" s="27">
        <f t="shared" si="135"/>
        <v>0</v>
      </c>
      <c r="L183" s="27">
        <f>O67*$D$178</f>
        <v>0</v>
      </c>
      <c r="M183" s="27">
        <f>S67*$D$178</f>
        <v>0</v>
      </c>
      <c r="N183" s="27">
        <f>W67*$D$178</f>
        <v>0</v>
      </c>
      <c r="O183" s="27">
        <f>AA67*$D$178</f>
        <v>0</v>
      </c>
      <c r="P183" s="27">
        <f>AE67*$D$178</f>
        <v>0</v>
      </c>
      <c r="Q183" s="27">
        <f>AJ67*$D$178</f>
        <v>0</v>
      </c>
      <c r="R183" s="27"/>
      <c r="S183" s="27"/>
      <c r="AE183" s="117"/>
      <c r="AF183" s="117"/>
      <c r="AG183" s="117"/>
      <c r="AH183" s="117"/>
      <c r="AI183" s="117"/>
      <c r="AJ183" s="117"/>
      <c r="AK183" s="157"/>
      <c r="AL183" s="157"/>
      <c r="AM183" s="15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row>
    <row r="184" spans="3:101" x14ac:dyDescent="0.25">
      <c r="D184" t="s">
        <v>46</v>
      </c>
      <c r="E184" t="s">
        <v>37</v>
      </c>
      <c r="G184" s="5" t="s">
        <v>81</v>
      </c>
      <c r="H184" s="5"/>
      <c r="I184" s="28">
        <f>SUM(I182:I183)</f>
        <v>0</v>
      </c>
      <c r="J184" s="28">
        <f t="shared" ref="J184:K184" si="136">SUM(J182:J183)</f>
        <v>0</v>
      </c>
      <c r="K184" s="28">
        <f t="shared" si="136"/>
        <v>0</v>
      </c>
      <c r="L184" s="28">
        <f>SUM(L182:L183)</f>
        <v>0</v>
      </c>
      <c r="M184" s="28">
        <f>SUM(M182:M183)</f>
        <v>0</v>
      </c>
      <c r="N184" s="28">
        <f>SUM(N182:N183)</f>
        <v>0</v>
      </c>
      <c r="O184" s="28">
        <f>SUM(O182:O183)</f>
        <v>0</v>
      </c>
      <c r="P184" s="28">
        <f>SUM(P182:P183)</f>
        <v>0</v>
      </c>
      <c r="Q184" s="28">
        <f t="shared" ref="Q184" si="137">SUM(Q182:Q183)</f>
        <v>0</v>
      </c>
      <c r="R184" s="27"/>
      <c r="S184" s="27"/>
      <c r="AE184" s="117"/>
      <c r="AF184" s="117"/>
      <c r="AG184" s="117"/>
      <c r="AH184" s="117"/>
      <c r="AI184" s="117"/>
      <c r="AJ184" s="117"/>
      <c r="AK184" s="117"/>
      <c r="AL184" s="157"/>
      <c r="AM184" s="15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row>
    <row r="185" spans="3:101" ht="15.75" x14ac:dyDescent="0.25">
      <c r="I185" s="27"/>
      <c r="J185" s="27"/>
      <c r="K185" s="27"/>
      <c r="L185" s="27"/>
      <c r="M185" s="27"/>
      <c r="N185" s="27"/>
      <c r="O185" s="27"/>
      <c r="P185" s="27"/>
      <c r="Q185" s="27"/>
      <c r="R185" s="27"/>
      <c r="S185" s="27"/>
      <c r="AE185" s="88" t="s">
        <v>82</v>
      </c>
      <c r="AF185" s="117"/>
      <c r="AG185" s="117"/>
      <c r="AH185" s="117"/>
      <c r="AI185" s="117"/>
      <c r="AJ185" s="117"/>
      <c r="AK185" s="27"/>
      <c r="AL185" s="117"/>
      <c r="AM185" s="117"/>
      <c r="AN185" s="117"/>
      <c r="AO185" s="117"/>
    </row>
    <row r="186" spans="3:101" x14ac:dyDescent="0.25">
      <c r="D186" t="s">
        <v>46</v>
      </c>
      <c r="E186" t="s">
        <v>44</v>
      </c>
      <c r="G186" t="s">
        <v>39</v>
      </c>
      <c r="I186" s="27">
        <f>I69*$D$177</f>
        <v>0</v>
      </c>
      <c r="J186" s="27">
        <f t="shared" ref="J186:K186" si="138">J69*$D$177</f>
        <v>0</v>
      </c>
      <c r="K186" s="27">
        <f t="shared" si="138"/>
        <v>0</v>
      </c>
      <c r="L186" s="27">
        <f>O69*$D$177</f>
        <v>0</v>
      </c>
      <c r="M186" s="27">
        <f>S69*$D$177</f>
        <v>0</v>
      </c>
      <c r="N186" s="27">
        <f>W69*$D$177</f>
        <v>0</v>
      </c>
      <c r="O186" s="27">
        <f>AA69*$D$177</f>
        <v>0</v>
      </c>
      <c r="P186" s="27">
        <f>AE69*$D$177</f>
        <v>0</v>
      </c>
      <c r="Q186" s="27">
        <f>AJ69*$D$177</f>
        <v>0</v>
      </c>
      <c r="R186" s="27"/>
      <c r="S186" s="27"/>
      <c r="AE186" s="92"/>
      <c r="AF186" s="94"/>
      <c r="AG186" s="94"/>
      <c r="AH186" s="94"/>
      <c r="AI186" s="124"/>
      <c r="AJ186" s="124"/>
      <c r="AK186" s="124"/>
      <c r="AL186" s="124"/>
      <c r="AM186" s="124"/>
      <c r="AN186" s="124"/>
      <c r="AO186" s="125"/>
    </row>
    <row r="187" spans="3:101" x14ac:dyDescent="0.25">
      <c r="D187" t="s">
        <v>46</v>
      </c>
      <c r="E187" t="s">
        <v>44</v>
      </c>
      <c r="G187" t="s">
        <v>41</v>
      </c>
      <c r="I187" s="27">
        <f>I70*$D$178</f>
        <v>0</v>
      </c>
      <c r="J187" s="27">
        <f t="shared" ref="J187:K187" si="139">J70*$D$178</f>
        <v>0</v>
      </c>
      <c r="K187" s="27">
        <f t="shared" si="139"/>
        <v>0</v>
      </c>
      <c r="L187" s="27">
        <f>O70*$D$178</f>
        <v>0</v>
      </c>
      <c r="M187" s="27">
        <f>S70*$D$178</f>
        <v>0</v>
      </c>
      <c r="N187" s="27">
        <f>W70*$D$178</f>
        <v>0</v>
      </c>
      <c r="O187" s="27">
        <f>AA70*$D$178</f>
        <v>0</v>
      </c>
      <c r="P187" s="27">
        <f>AE70*$D$178</f>
        <v>0</v>
      </c>
      <c r="Q187" s="27">
        <f>AJ70*$D$178</f>
        <v>0</v>
      </c>
      <c r="R187" s="27"/>
      <c r="AE187" s="126"/>
      <c r="AF187" s="127" t="s">
        <v>6</v>
      </c>
      <c r="AG187" s="127" t="s">
        <v>7</v>
      </c>
      <c r="AH187" s="98"/>
      <c r="AI187" s="128" t="s">
        <v>8</v>
      </c>
      <c r="AJ187" s="128" t="s">
        <v>12</v>
      </c>
      <c r="AK187" s="128" t="s">
        <v>16</v>
      </c>
      <c r="AL187" s="128" t="s">
        <v>20</v>
      </c>
      <c r="AM187" s="128" t="s">
        <v>24</v>
      </c>
      <c r="AN187" s="128" t="s">
        <v>28</v>
      </c>
      <c r="AO187" s="128" t="s">
        <v>32</v>
      </c>
    </row>
    <row r="188" spans="3:101" x14ac:dyDescent="0.25">
      <c r="D188" t="s">
        <v>46</v>
      </c>
      <c r="E188" t="s">
        <v>44</v>
      </c>
      <c r="G188" s="5" t="s">
        <v>81</v>
      </c>
      <c r="H188" s="5"/>
      <c r="I188" s="28">
        <f>SUM(I186:I187)</f>
        <v>0</v>
      </c>
      <c r="J188" s="28">
        <f t="shared" ref="J188" si="140">SUM(J186:J187)</f>
        <v>0</v>
      </c>
      <c r="K188" s="28">
        <f t="shared" ref="K188" si="141">SUM(K186:K187)</f>
        <v>0</v>
      </c>
      <c r="L188" s="28">
        <f t="shared" ref="L188" si="142">SUM(L186:L187)</f>
        <v>0</v>
      </c>
      <c r="M188" s="28">
        <f t="shared" ref="M188" si="143">SUM(M186:M187)</f>
        <v>0</v>
      </c>
      <c r="N188" s="28">
        <f t="shared" ref="N188" si="144">SUM(N186:N187)</f>
        <v>0</v>
      </c>
      <c r="O188" s="28">
        <f t="shared" ref="O188" si="145">SUM(O186:O187)</f>
        <v>0</v>
      </c>
      <c r="P188" s="28">
        <f t="shared" ref="P188" si="146">SUM(P186:P187)</f>
        <v>0</v>
      </c>
      <c r="Q188" s="28">
        <f t="shared" ref="Q188" si="147">SUM(Q186:Q187)</f>
        <v>0</v>
      </c>
      <c r="R188" s="27"/>
      <c r="S188" s="27"/>
      <c r="AE188" s="99" t="s">
        <v>73</v>
      </c>
      <c r="AF188" s="100">
        <f>I57</f>
        <v>55.17</v>
      </c>
      <c r="AG188" s="100">
        <f>J57</f>
        <v>56.75</v>
      </c>
      <c r="AH188" s="101"/>
      <c r="AI188" s="129">
        <f>K57</f>
        <v>56.53</v>
      </c>
      <c r="AJ188" s="129">
        <f>O57</f>
        <v>62.36</v>
      </c>
      <c r="AK188" s="129">
        <f>S57</f>
        <v>68.790000000000006</v>
      </c>
      <c r="AL188" s="129">
        <f>W57</f>
        <v>75.89</v>
      </c>
      <c r="AM188" s="129">
        <f>AA57</f>
        <v>83.72</v>
      </c>
      <c r="AN188" s="129">
        <f>AE57</f>
        <v>92.36</v>
      </c>
      <c r="AO188" s="129">
        <f>AJ57</f>
        <v>101.89</v>
      </c>
    </row>
    <row r="189" spans="3:101" x14ac:dyDescent="0.25">
      <c r="I189" s="27"/>
      <c r="J189" s="27"/>
      <c r="K189" s="27"/>
      <c r="L189" s="27"/>
      <c r="M189" s="27"/>
      <c r="N189" s="27"/>
      <c r="O189" s="27"/>
      <c r="P189" s="27"/>
      <c r="Q189" s="27"/>
      <c r="R189" s="27"/>
      <c r="S189" s="27"/>
      <c r="AE189" s="99" t="str">
        <f>IFERROR(IF(MATCH($C$3,'Volumetric Rebate'!$B$2:$B$5,0)&gt;0,"RAB fixed"),"RAB Short fixed")</f>
        <v>RAB Short fixed</v>
      </c>
      <c r="AF189" s="100">
        <f>I60</f>
        <v>47</v>
      </c>
      <c r="AG189" s="100">
        <f>J60</f>
        <v>48.35</v>
      </c>
      <c r="AH189" s="101"/>
      <c r="AI189" s="129">
        <f>K60</f>
        <v>52.53</v>
      </c>
      <c r="AJ189" s="129">
        <f>O60</f>
        <v>61.78</v>
      </c>
      <c r="AK189" s="129">
        <f>S60</f>
        <v>67.430000000000007</v>
      </c>
      <c r="AL189" s="129">
        <f>W60</f>
        <v>75.69</v>
      </c>
      <c r="AM189" s="129">
        <f>AA60</f>
        <v>83.69</v>
      </c>
      <c r="AN189" s="129">
        <f>AE60</f>
        <v>92.13</v>
      </c>
      <c r="AO189" s="129">
        <f>AJ60</f>
        <v>97.99</v>
      </c>
    </row>
    <row r="190" spans="3:101" x14ac:dyDescent="0.25">
      <c r="D190" t="s">
        <v>46</v>
      </c>
      <c r="E190" t="s">
        <v>45</v>
      </c>
      <c r="G190" t="s">
        <v>39</v>
      </c>
      <c r="I190" s="27">
        <f>I72*$D$177</f>
        <v>0</v>
      </c>
      <c r="J190" s="27">
        <f t="shared" ref="J190:K190" si="148">J72*$D$177</f>
        <v>0</v>
      </c>
      <c r="K190" s="27">
        <f t="shared" si="148"/>
        <v>0</v>
      </c>
      <c r="L190" s="27">
        <f>O72*$D$177</f>
        <v>0</v>
      </c>
      <c r="M190" s="27">
        <f>S72*$D$177</f>
        <v>0</v>
      </c>
      <c r="N190" s="27">
        <f>W72*$D$177</f>
        <v>0</v>
      </c>
      <c r="O190" s="27">
        <f>AA72*$D$177</f>
        <v>0</v>
      </c>
      <c r="P190" s="27">
        <f>AE72*$D$177</f>
        <v>0</v>
      </c>
      <c r="Q190" s="27">
        <f>AJ72*$D$177</f>
        <v>0</v>
      </c>
      <c r="R190" s="27"/>
      <c r="S190" s="27"/>
      <c r="AE190" s="102" t="s">
        <v>74</v>
      </c>
      <c r="AF190" s="103">
        <f>AF189-AF188</f>
        <v>-8.1700000000000017</v>
      </c>
      <c r="AG190" s="103">
        <f>AG189-AG188</f>
        <v>-8.3999999999999986</v>
      </c>
      <c r="AH190" s="104"/>
      <c r="AI190" s="103">
        <f t="shared" ref="AI190:AO190" si="149">AI189-AI188</f>
        <v>-4</v>
      </c>
      <c r="AJ190" s="103">
        <f t="shared" si="149"/>
        <v>-0.57999999999999829</v>
      </c>
      <c r="AK190" s="103">
        <f t="shared" si="149"/>
        <v>-1.3599999999999994</v>
      </c>
      <c r="AL190" s="103">
        <f t="shared" si="149"/>
        <v>-0.20000000000000284</v>
      </c>
      <c r="AM190" s="103">
        <f t="shared" si="149"/>
        <v>-3.0000000000001137E-2</v>
      </c>
      <c r="AN190" s="103">
        <f t="shared" si="149"/>
        <v>-0.23000000000000398</v>
      </c>
      <c r="AO190" s="103">
        <f t="shared" si="149"/>
        <v>-3.9000000000000057</v>
      </c>
    </row>
    <row r="191" spans="3:101" x14ac:dyDescent="0.25">
      <c r="D191" t="s">
        <v>46</v>
      </c>
      <c r="E191" t="s">
        <v>45</v>
      </c>
      <c r="G191" t="s">
        <v>41</v>
      </c>
      <c r="I191" s="27">
        <f>I73*$D$178</f>
        <v>0</v>
      </c>
      <c r="J191" s="27">
        <f t="shared" ref="J191:K191" si="150">J73*$D$178</f>
        <v>0</v>
      </c>
      <c r="K191" s="27">
        <f t="shared" si="150"/>
        <v>0</v>
      </c>
      <c r="L191" s="27">
        <f>O73*$D$178</f>
        <v>0</v>
      </c>
      <c r="M191" s="27">
        <f>S73*$D$178</f>
        <v>0</v>
      </c>
      <c r="N191" s="27">
        <f>W73*$D$178</f>
        <v>0</v>
      </c>
      <c r="O191" s="27">
        <f>AA73*$D$178</f>
        <v>0</v>
      </c>
      <c r="P191" s="27">
        <f>AE73*$D$178</f>
        <v>0</v>
      </c>
      <c r="Q191" s="27">
        <f>AJ73*$D$178</f>
        <v>0</v>
      </c>
      <c r="R191" s="27"/>
      <c r="S191" s="27"/>
      <c r="T191" t="s">
        <v>6</v>
      </c>
      <c r="U191" t="s">
        <v>7</v>
      </c>
      <c r="V191" t="s">
        <v>8</v>
      </c>
      <c r="W191" t="s">
        <v>9</v>
      </c>
      <c r="X191" t="s">
        <v>10</v>
      </c>
      <c r="Y191" t="s">
        <v>11</v>
      </c>
      <c r="Z191" t="s">
        <v>12</v>
      </c>
      <c r="AA191" t="s">
        <v>13</v>
      </c>
      <c r="AE191" s="130"/>
      <c r="AF191" s="130"/>
      <c r="AG191" s="130"/>
      <c r="AH191" s="131"/>
      <c r="AI191" s="128"/>
      <c r="AJ191" s="128"/>
      <c r="AK191" s="128"/>
      <c r="AL191" s="128"/>
      <c r="AM191" s="128"/>
      <c r="AN191" s="128"/>
      <c r="AO191" s="128"/>
      <c r="CA191" s="3"/>
      <c r="CB191" s="3"/>
      <c r="CC191" s="3"/>
      <c r="CD191" s="3"/>
      <c r="CE191" s="3"/>
      <c r="CF191" s="3"/>
      <c r="CG191" s="3"/>
      <c r="CH191" s="3"/>
      <c r="CI191" s="3"/>
      <c r="CJ191" s="64"/>
      <c r="CK191" s="64"/>
      <c r="CN191" s="3"/>
      <c r="CO191" s="3"/>
      <c r="CP191" s="3"/>
      <c r="CQ191" s="3"/>
      <c r="CR191" s="3"/>
      <c r="CS191" s="3"/>
      <c r="CT191" s="3"/>
      <c r="CU191" s="3"/>
      <c r="CV191" s="3"/>
    </row>
    <row r="192" spans="3:101" x14ac:dyDescent="0.25">
      <c r="D192" t="s">
        <v>46</v>
      </c>
      <c r="E192" t="s">
        <v>45</v>
      </c>
      <c r="G192" s="5" t="s">
        <v>81</v>
      </c>
      <c r="H192" s="5"/>
      <c r="I192" s="28">
        <f>SUM(I190:I191)</f>
        <v>0</v>
      </c>
      <c r="J192" s="28">
        <f t="shared" ref="J192" si="151">SUM(J190:J191)</f>
        <v>0</v>
      </c>
      <c r="K192" s="28">
        <f t="shared" ref="K192" si="152">SUM(K190:K191)</f>
        <v>0</v>
      </c>
      <c r="L192" s="28">
        <f t="shared" ref="L192" si="153">SUM(L190:L191)</f>
        <v>0</v>
      </c>
      <c r="M192" s="28">
        <f t="shared" ref="M192" si="154">SUM(M190:M191)</f>
        <v>0</v>
      </c>
      <c r="N192" s="28">
        <f t="shared" ref="N192" si="155">SUM(N190:N191)</f>
        <v>0</v>
      </c>
      <c r="O192" s="28">
        <f t="shared" ref="O192" si="156">SUM(O190:O191)</f>
        <v>0</v>
      </c>
      <c r="P192" s="28">
        <f t="shared" ref="P192" si="157">SUM(P190:P191)</f>
        <v>0</v>
      </c>
      <c r="Q192" s="28">
        <f t="shared" ref="Q192" si="158">SUM(Q190:Q191)</f>
        <v>0</v>
      </c>
      <c r="R192" s="27"/>
      <c r="S192" s="27" t="b">
        <f>IFERROR(MATCH('Calculations - negative balance'!$C$3,'Volumetric Rebate'!$F$34:$F$37,0),0)&gt;0</f>
        <v>0</v>
      </c>
      <c r="AE192" s="132" t="str">
        <f>IFERROR(IF(MATCH($C$3,'Volumetric Rebate'!$B$2:$B$5,0)&gt;0,""),"RAB Long fixed")</f>
        <v>RAB Long fixed</v>
      </c>
      <c r="AF192" s="103">
        <f>IFERROR(IF(MATCH($C$3,'Volumetric Rebate'!$B$2:$B$5,0)&gt;0,""),I63)</f>
        <v>45.3</v>
      </c>
      <c r="AG192" s="103">
        <f>IFERROR(IF(MATCH($C$3,'Volumetric Rebate'!$B$2:$B$5,0)&gt;0,""),J63)</f>
        <v>46.6</v>
      </c>
      <c r="AH192" s="104"/>
      <c r="AI192" s="133">
        <f>IFERROR(IF(MATCH($C$3,'Volumetric Rebate'!$B$2:$B$5,0)&gt;0,""),K63)</f>
        <v>50.96</v>
      </c>
      <c r="AJ192" s="133">
        <f>IFERROR(IF(MATCH($C$3,'Volumetric Rebate'!$B$2:$B$5,0)&gt;0,""),O63)</f>
        <v>60.42</v>
      </c>
      <c r="AK192" s="133">
        <f>IFERROR(IF(MATCH($C$3,'Volumetric Rebate'!$B$2:$B$5,0)&gt;0,""),S63)</f>
        <v>66.23</v>
      </c>
      <c r="AL192" s="133">
        <f>IFERROR(IF(MATCH($C$3,'Volumetric Rebate'!$B$2:$B$5,0)&gt;0,""),W63)</f>
        <v>74.77</v>
      </c>
      <c r="AM192" s="133">
        <f>IFERROR(IF(MATCH($C$3,'Volumetric Rebate'!$B$2:$B$5,0)&gt;0,""),AA63)</f>
        <v>83.12</v>
      </c>
      <c r="AN192" s="133">
        <f>IFERROR(IF(MATCH($C$3,'Volumetric Rebate'!$B$2:$B$5,0)&gt;0,""),AE63)</f>
        <v>93.4</v>
      </c>
      <c r="AO192" s="134">
        <f>IFERROR(IF(MATCH($C$3,'Volumetric Rebate'!$B$2:$B$5,0)&gt;0,""),AJ63)</f>
        <v>103.14</v>
      </c>
      <c r="CA192" s="3"/>
      <c r="CB192" s="3"/>
      <c r="CD192" s="3"/>
      <c r="CE192" s="3"/>
      <c r="CF192" s="3"/>
      <c r="CG192" s="3"/>
      <c r="CH192" s="3"/>
      <c r="CI192" s="3"/>
      <c r="CJ192" s="3"/>
      <c r="CK192" s="64"/>
      <c r="CN192" s="3"/>
      <c r="CO192" s="3"/>
      <c r="CQ192" s="3"/>
      <c r="CR192" s="3"/>
      <c r="CS192" s="3"/>
      <c r="CT192" s="3"/>
      <c r="CU192" s="3"/>
      <c r="CV192" s="3"/>
      <c r="CW192" s="3"/>
    </row>
    <row r="193" spans="3:101" x14ac:dyDescent="0.25">
      <c r="I193" s="3"/>
      <c r="J193" s="3"/>
      <c r="K193" s="3"/>
      <c r="L193" s="3"/>
      <c r="M193" s="3"/>
      <c r="N193" s="3"/>
      <c r="O193" s="3"/>
      <c r="P193" s="3"/>
      <c r="Q193" s="3"/>
      <c r="R193" s="64"/>
      <c r="S193" s="64"/>
      <c r="T193" s="64"/>
      <c r="AA193" s="64"/>
      <c r="AB193" s="64"/>
      <c r="AC193" s="64"/>
      <c r="AE193" s="132" t="str">
        <f>IFERROR(IF(MATCH($C$3,'Volumetric Rebate'!$B$2:$B$5,0)&gt;0,""),"∆ Annuity &amp;RAB")</f>
        <v>∆ Annuity &amp;RAB</v>
      </c>
      <c r="AF193" s="103">
        <f>AF192-AF188</f>
        <v>-9.8700000000000045</v>
      </c>
      <c r="AG193" s="103">
        <f>AG192-AG188</f>
        <v>-10.149999999999999</v>
      </c>
      <c r="AH193" s="104"/>
      <c r="AI193" s="103">
        <f t="shared" ref="AI193:AO193" si="159">AI192-AI188</f>
        <v>-5.57</v>
      </c>
      <c r="AJ193" s="103">
        <f t="shared" si="159"/>
        <v>-1.9399999999999977</v>
      </c>
      <c r="AK193" s="103">
        <f t="shared" si="159"/>
        <v>-2.5600000000000023</v>
      </c>
      <c r="AL193" s="103">
        <f t="shared" si="159"/>
        <v>-1.1200000000000045</v>
      </c>
      <c r="AM193" s="103">
        <f t="shared" si="159"/>
        <v>-0.59999999999999432</v>
      </c>
      <c r="AN193" s="103">
        <f t="shared" si="159"/>
        <v>1.0400000000000063</v>
      </c>
      <c r="AO193" s="103">
        <f t="shared" si="159"/>
        <v>1.25</v>
      </c>
      <c r="BC193" t="str">
        <f>IF(IFERROR(MATCH($C$3,'Volumetric Rebate'!$F$34:$F$37,0),0)&gt;0,"Estimated rebate comparison","")</f>
        <v/>
      </c>
      <c r="BZ193" s="117"/>
      <c r="CA193" s="116"/>
      <c r="CB193" s="116"/>
      <c r="CC193" s="117"/>
      <c r="CD193" s="116" t="s">
        <v>83</v>
      </c>
      <c r="CE193" s="116" t="s">
        <v>84</v>
      </c>
      <c r="CF193" s="116" t="s">
        <v>85</v>
      </c>
      <c r="CG193" s="116" t="s">
        <v>86</v>
      </c>
      <c r="CH193" s="116" t="s">
        <v>87</v>
      </c>
      <c r="CI193" s="116" t="s">
        <v>88</v>
      </c>
      <c r="CJ193" s="116" t="s">
        <v>89</v>
      </c>
      <c r="CM193" s="38"/>
      <c r="CN193" s="38"/>
      <c r="CO193" s="38"/>
      <c r="CQ193" s="3"/>
      <c r="CR193" s="3"/>
      <c r="CS193" s="3"/>
      <c r="CT193" s="3"/>
      <c r="CU193" s="3"/>
      <c r="CV193" s="3"/>
      <c r="CW193" s="3"/>
    </row>
    <row r="194" spans="3:101" ht="17.25" x14ac:dyDescent="0.4">
      <c r="S194" s="64"/>
      <c r="T194" s="64"/>
      <c r="AA194" s="64"/>
      <c r="AB194" s="64"/>
      <c r="AC194" s="64"/>
      <c r="BZ194" s="145" t="s">
        <v>90</v>
      </c>
      <c r="CA194" s="146" t="s">
        <v>6</v>
      </c>
      <c r="CB194" s="146" t="s">
        <v>7</v>
      </c>
      <c r="CC194" s="117"/>
      <c r="CD194" s="147" t="s">
        <v>8</v>
      </c>
      <c r="CE194" s="148" t="s">
        <v>12</v>
      </c>
      <c r="CF194" s="149" t="s">
        <v>16</v>
      </c>
      <c r="CG194" s="150" t="s">
        <v>20</v>
      </c>
      <c r="CH194" s="151" t="s">
        <v>24</v>
      </c>
      <c r="CI194" s="152" t="s">
        <v>28</v>
      </c>
      <c r="CJ194" s="153" t="s">
        <v>32</v>
      </c>
      <c r="CM194" s="39"/>
      <c r="CN194" s="34"/>
      <c r="CO194" s="34"/>
      <c r="CQ194" s="34"/>
      <c r="CR194" s="34"/>
      <c r="CS194" s="34"/>
      <c r="CT194" s="34"/>
      <c r="CU194" s="34"/>
      <c r="CV194" s="34"/>
      <c r="CW194" s="34"/>
    </row>
    <row r="195" spans="3:101" ht="17.25" x14ac:dyDescent="0.4">
      <c r="AB195" s="66"/>
      <c r="AC195" s="66"/>
      <c r="AD195" s="38"/>
      <c r="AE195" s="38"/>
      <c r="BC195" t="str">
        <f>IF(IFERROR(MATCH($C$3,'Volumetric Rebate'!$F$34:$F$37,0),0)&gt;0,"Annuity positive balance rebate","")</f>
        <v/>
      </c>
      <c r="BD195" t="str">
        <f>IF(IFERROR(MATCH($C$3,'Volumetric Rebate'!$F$34:$F$37,0),0)&gt;0,'Volumetric Rebate'!G33,"")</f>
        <v/>
      </c>
      <c r="BE195" t="str">
        <f>IF(IFERROR(MATCH($C$3,'Volumetric Rebate'!$F$34:$F$37,0),0)&gt;0,'Volumetric Rebate'!H33,"")</f>
        <v/>
      </c>
      <c r="BF195" t="str">
        <f>IF(IFERROR(MATCH($C$3,'Volumetric Rebate'!$F$34:$F$37,0),0)&gt;0,'Volumetric Rebate'!I33,"")</f>
        <v/>
      </c>
      <c r="BG195" t="str">
        <f>IF(IFERROR(MATCH($C$3,'Volumetric Rebate'!$F$34:$F$37,0),0)&gt;0,'Volumetric Rebate'!J33,"")</f>
        <v/>
      </c>
      <c r="BH195" s="63" t="str">
        <f>IF(IFERROR(MATCH($C$3,'Volumetric Rebate'!$F$34:$F$37,0),0)&gt;0,'Volumetric Rebate'!K33,"")</f>
        <v/>
      </c>
      <c r="BI195" s="63" t="str">
        <f>IF(IFERROR(MATCH($C$3,'Volumetric Rebate'!$F$34:$F$37,0),0)&gt;0,'Volumetric Rebate'!L33,"")</f>
        <v/>
      </c>
      <c r="BJ195" s="63" t="str">
        <f>IF(IFERROR(MATCH($C$3,'Volumetric Rebate'!$F$34:$F$37,0),0)&gt;0,'Volumetric Rebate'!M33,"")</f>
        <v/>
      </c>
      <c r="BK195" s="65" t="str">
        <f>IF(IFERROR(MATCH($C$3,'Volumetric Rebate'!$F$34:$F$37,0),0)&gt;0,'Volumetric Rebate'!N33,"")</f>
        <v/>
      </c>
      <c r="BZ195" s="154" t="s">
        <v>37</v>
      </c>
      <c r="CA195" s="155">
        <f>I184</f>
        <v>0</v>
      </c>
      <c r="CB195" s="155">
        <f>J184</f>
        <v>0</v>
      </c>
      <c r="CC195" s="117"/>
      <c r="CD195" s="155">
        <f t="shared" ref="CD195:CJ195" si="160">K184</f>
        <v>0</v>
      </c>
      <c r="CE195" s="155">
        <f t="shared" si="160"/>
        <v>0</v>
      </c>
      <c r="CF195" s="155">
        <f t="shared" si="160"/>
        <v>0</v>
      </c>
      <c r="CG195" s="155">
        <f t="shared" si="160"/>
        <v>0</v>
      </c>
      <c r="CH195" s="155">
        <f t="shared" si="160"/>
        <v>0</v>
      </c>
      <c r="CI195" s="155">
        <f t="shared" si="160"/>
        <v>0</v>
      </c>
      <c r="CJ195" s="155">
        <f t="shared" si="160"/>
        <v>0</v>
      </c>
      <c r="CM195" s="39"/>
      <c r="CN195" s="34"/>
      <c r="CO195" s="34"/>
      <c r="CQ195" s="34"/>
      <c r="CR195" s="34"/>
      <c r="CS195" s="34"/>
      <c r="CT195" s="34"/>
      <c r="CU195" s="34"/>
      <c r="CV195" s="34"/>
      <c r="CW195" s="34"/>
    </row>
    <row r="196" spans="3:101" ht="17.25" x14ac:dyDescent="0.4">
      <c r="D196" s="36"/>
      <c r="AB196" s="68"/>
      <c r="AC196" s="68"/>
      <c r="AD196" s="34"/>
      <c r="AE196" s="34"/>
      <c r="BC196" t="str">
        <f>IF(IFERROR(MATCH($C$3,'Volumetric Rebate'!$F$34:$F$37,0),0)&gt;0,"4 Years Rebate","")</f>
        <v/>
      </c>
      <c r="BD196" t="str">
        <f>IF(IFERROR(MATCH($C$3,'Volumetric Rebate'!$F$34:$F$37,0),0)&gt;0,SUMIFS('Volumetric Rebate'!$G$44:$G$69,'Volumetric Rebate'!$E$44:$E$69,'Calculations - negative balance'!$B$3,'Volumetric Rebate'!$F$44:$F$69,'Calculations - negative balance'!$BC196)*'RAB - negative balance'!$H$31,"")</f>
        <v/>
      </c>
      <c r="BE196" t="str">
        <f>IF(IFERROR(MATCH($C$3,'Volumetric Rebate'!$F$34:$F$37,0),0)&gt;0,SUMIFS('Volumetric Rebate'!$G$44:$G$69,'Volumetric Rebate'!$E$44:$E$69,'Calculations - negative balance'!$B$3,'Volumetric Rebate'!$F$44:$F$69,'Calculations - negative balance'!$BC196)*'RAB - negative balance'!$H$31,"")</f>
        <v/>
      </c>
      <c r="BF196" t="str">
        <f>IF(IFERROR(MATCH($C$3,'Volumetric Rebate'!$F$34:$F$37,0),0)&gt;0,SUMIFS('Volumetric Rebate'!$G$44:$G$69,'Volumetric Rebate'!$E$44:$E$69,'Calculations - negative balance'!$B$3,'Volumetric Rebate'!$F$44:$F$69,'Calculations - negative balance'!$BC196)*'RAB - negative balance'!$H$31,"")</f>
        <v/>
      </c>
      <c r="BG196" t="str">
        <f>IF(IFERROR(MATCH($C$3,'Volumetric Rebate'!$F$34:$F$37,0),0)&gt;0,SUMIFS('Volumetric Rebate'!$G$44:$G$69,'Volumetric Rebate'!$E$44:$E$69,'Calculations - negative balance'!$B$3,'Volumetric Rebate'!$F$44:$F$69,'Calculations - negative balance'!$BC196)*'RAB - negative balance'!$H$31,"")</f>
        <v/>
      </c>
      <c r="BH196" s="75" t="str">
        <f>IF(IFERROR(MATCH($C$3,'Volumetric Rebate'!$F$34:$F$37,0),0)&gt;0,SUMIFS('Volumetric Rebate'!$G$44:$G$69,'Volumetric Rebate'!$E$44:$E$69,'Calculations - negative balance'!$B$3,'Volumetric Rebate'!$F$44:$F$69,'Calculations - negative balance'!$BC196)*'RAB - negative balance'!$H$31,"")</f>
        <v/>
      </c>
      <c r="BI196" s="75" t="str">
        <f>IF(IFERROR(MATCH($C$3,'Volumetric Rebate'!$F$34:$F$37,0),0)&gt;0,SUMIFS('Volumetric Rebate'!$G$44:$G$69,'Volumetric Rebate'!$E$44:$E$69,'Calculations - negative balance'!$B$3,'Volumetric Rebate'!$F$44:$F$69,'Calculations - negative balance'!$BC196)*'RAB - negative balance'!$H$31,"")</f>
        <v/>
      </c>
      <c r="BJ196" s="75" t="str">
        <f>IF(IFERROR(MATCH($C$3,'Volumetric Rebate'!$F$34:$F$37,0),0)&gt;0,SUMIFS('Volumetric Rebate'!$G$44:$G$69,'Volumetric Rebate'!$E$44:$E$69,'Calculations - negative balance'!$B$3,'Volumetric Rebate'!$F$44:$F$69,'Calculations - negative balance'!$BC196)*'RAB - negative balance'!$H$31,"")</f>
        <v/>
      </c>
      <c r="BK196" s="75" t="str">
        <f>IF(IFERROR(MATCH($C$3,'Volumetric Rebate'!$F$34:$F$37,0),0)&gt;0,SUMIFS('Volumetric Rebate'!$G$44:$G$69,'Volumetric Rebate'!$E$44:$E$69,'Calculations - negative balance'!$B$3,'Volumetric Rebate'!$F$44:$F$69,'Calculations - negative balance'!$BC196)*'RAB - negative balance'!$H$31,"")</f>
        <v/>
      </c>
      <c r="BZ196" s="154" t="str">
        <f>IFERROR(IF(MATCH($C$3,'Volumetric Rebate'!$F$18:$F$21,0)&gt;0,"RAB"),"RAB Short")</f>
        <v>RAB Short</v>
      </c>
      <c r="CA196" s="155">
        <f>I188</f>
        <v>0</v>
      </c>
      <c r="CB196" s="155">
        <f>J188</f>
        <v>0</v>
      </c>
      <c r="CC196" s="117"/>
      <c r="CD196" s="155">
        <f t="shared" ref="CD196:CJ196" si="161">K188</f>
        <v>0</v>
      </c>
      <c r="CE196" s="155">
        <f t="shared" si="161"/>
        <v>0</v>
      </c>
      <c r="CF196" s="155">
        <f t="shared" si="161"/>
        <v>0</v>
      </c>
      <c r="CG196" s="155">
        <f t="shared" si="161"/>
        <v>0</v>
      </c>
      <c r="CH196" s="155">
        <f t="shared" si="161"/>
        <v>0</v>
      </c>
      <c r="CI196" s="155">
        <f t="shared" si="161"/>
        <v>0</v>
      </c>
      <c r="CJ196" s="155">
        <f t="shared" si="161"/>
        <v>0</v>
      </c>
      <c r="CM196" s="39"/>
      <c r="CN196" s="34"/>
      <c r="CO196" s="34"/>
      <c r="CQ196" s="34"/>
      <c r="CR196" s="34"/>
      <c r="CS196" s="34"/>
      <c r="CT196" s="34"/>
      <c r="CU196" s="34"/>
      <c r="CV196" s="34"/>
      <c r="CW196" s="34"/>
    </row>
    <row r="197" spans="3:101" ht="17.25" x14ac:dyDescent="0.4">
      <c r="AB197" s="68"/>
      <c r="AC197" s="68"/>
      <c r="AD197" s="34"/>
      <c r="AE197" s="34"/>
      <c r="BC197" t="str">
        <f>IF(IFERROR(MATCH($C$3,'Volumetric Rebate'!$F$34:$F$37,0),0)&gt;0,"8 Years Rebate","")</f>
        <v/>
      </c>
      <c r="BD197" t="str">
        <f>IF(IFERROR(MATCH($C$3,'Volumetric Rebate'!$F$34:$F$37,0),0)&gt;0,SUMIFS('Volumetric Rebate'!$G$44:$G$69,'Volumetric Rebate'!$E$44:$E$69,'Calculations - negative balance'!$B$3,'Volumetric Rebate'!$F$44:$F$69,'Calculations - negative balance'!$BC197)*'RAB - negative balance'!$H$31,"")</f>
        <v/>
      </c>
      <c r="BE197" t="str">
        <f>IF(IFERROR(MATCH($C$3,'Volumetric Rebate'!$F$34:$F$37,0),0)&gt;0,SUMIFS('Volumetric Rebate'!$G$44:$G$69,'Volumetric Rebate'!$E$44:$E$69,'Calculations - negative balance'!$B$3,'Volumetric Rebate'!$F$44:$F$69,'Calculations - negative balance'!$BC197)*'RAB - negative balance'!$H$31,"")</f>
        <v/>
      </c>
      <c r="BF197" t="str">
        <f>IF(IFERROR(MATCH($C$3,'Volumetric Rebate'!$F$34:$F$37,0),0)&gt;0,SUMIFS('Volumetric Rebate'!$G$44:$G$69,'Volumetric Rebate'!$E$44:$E$69,'Calculations - negative balance'!$B$3,'Volumetric Rebate'!$F$44:$F$69,'Calculations - negative balance'!$BC197)*'RAB - negative balance'!$H$31,"")</f>
        <v/>
      </c>
      <c r="BG197" t="str">
        <f>IF(IFERROR(MATCH($C$3,'Volumetric Rebate'!$F$34:$F$37,0),0)&gt;0,SUMIFS('Volumetric Rebate'!$G$44:$G$69,'Volumetric Rebate'!$E$44:$E$69,'Calculations - negative balance'!$B$3,'Volumetric Rebate'!$F$44:$F$69,'Calculations - negative balance'!$BC197)*'RAB - negative balance'!$H$31,"")</f>
        <v/>
      </c>
      <c r="BH197" s="75" t="str">
        <f>IF(IFERROR(MATCH($C$3,'Volumetric Rebate'!$F$34:$F$37,0),0)&gt;0,SUMIFS('Volumetric Rebate'!$G$44:$G$69,'Volumetric Rebate'!$E$44:$E$69,'Calculations - negative balance'!$B$3,'Volumetric Rebate'!$F$44:$F$69,'Calculations - negative balance'!$BC197)*'RAB - negative balance'!$H$31,"")</f>
        <v/>
      </c>
      <c r="BI197" s="75" t="str">
        <f>IF(IFERROR(MATCH($C$3,'Volumetric Rebate'!$F$34:$F$37,0),0)&gt;0,SUMIFS('Volumetric Rebate'!$G$44:$G$69,'Volumetric Rebate'!$E$44:$E$69,'Calculations - negative balance'!$B$3,'Volumetric Rebate'!$F$44:$F$69,'Calculations - negative balance'!$BC197)*'RAB - negative balance'!$H$31,"")</f>
        <v/>
      </c>
      <c r="BJ197" s="75" t="str">
        <f>IF(IFERROR(MATCH($C$3,'Volumetric Rebate'!$F$34:$F$37,0),0)&gt;0,SUMIFS('Volumetric Rebate'!$G$44:$G$69,'Volumetric Rebate'!$E$44:$E$69,'Calculations - negative balance'!$B$3,'Volumetric Rebate'!$F$44:$F$69,'Calculations - negative balance'!$BC197)*'RAB - negative balance'!$H$31,"")</f>
        <v/>
      </c>
      <c r="BK197" s="75" t="str">
        <f>IF(IFERROR(MATCH($C$3,'Volumetric Rebate'!$F$34:$F$37,0),0)&gt;0,SUMIFS('Volumetric Rebate'!$G$44:$G$69,'Volumetric Rebate'!$E$44:$E$69,'Calculations - negative balance'!$B$3,'Volumetric Rebate'!$F$44:$F$69,'Calculations - negative balance'!$BC197)*'RAB - negative balance'!$H$31,"")</f>
        <v/>
      </c>
      <c r="BZ197" s="154" t="s">
        <v>300</v>
      </c>
      <c r="CA197" s="155">
        <f>CA$195-CA196</f>
        <v>0</v>
      </c>
      <c r="CB197" s="155">
        <f>CB$195-CB196</f>
        <v>0</v>
      </c>
      <c r="CC197" s="117"/>
      <c r="CD197" s="155">
        <f t="shared" ref="CD197:CJ197" si="162">CD$195-CD196</f>
        <v>0</v>
      </c>
      <c r="CE197" s="155">
        <f t="shared" si="162"/>
        <v>0</v>
      </c>
      <c r="CF197" s="155">
        <f t="shared" si="162"/>
        <v>0</v>
      </c>
      <c r="CG197" s="155">
        <f t="shared" si="162"/>
        <v>0</v>
      </c>
      <c r="CH197" s="155">
        <f t="shared" si="162"/>
        <v>0</v>
      </c>
      <c r="CI197" s="155">
        <f t="shared" si="162"/>
        <v>0</v>
      </c>
      <c r="CJ197" s="155">
        <f t="shared" si="162"/>
        <v>0</v>
      </c>
      <c r="CM197" s="39"/>
      <c r="CN197" s="34"/>
      <c r="CO197" s="34"/>
      <c r="CP197" s="34"/>
      <c r="CQ197" s="34"/>
      <c r="CR197" s="34"/>
      <c r="CS197" s="34"/>
      <c r="CT197" s="34"/>
      <c r="CU197" s="34"/>
      <c r="CV197" s="34"/>
    </row>
    <row r="198" spans="3:101" ht="17.25" x14ac:dyDescent="0.4">
      <c r="AB198" s="68"/>
      <c r="AC198" s="68"/>
      <c r="AD198" s="34"/>
      <c r="AE198" s="34"/>
      <c r="BH198" s="75"/>
      <c r="BI198" s="75"/>
      <c r="BJ198" s="75"/>
      <c r="BK198" s="75"/>
      <c r="BZ198" s="145"/>
      <c r="CA198" s="146"/>
      <c r="CB198" s="146"/>
      <c r="CC198" s="117"/>
      <c r="CD198" s="147"/>
      <c r="CE198" s="148"/>
      <c r="CF198" s="149"/>
      <c r="CG198" s="150"/>
      <c r="CH198" s="151"/>
      <c r="CI198" s="152"/>
      <c r="CJ198" s="153"/>
      <c r="CM198" s="39"/>
      <c r="CN198" s="34"/>
      <c r="CO198" s="34"/>
      <c r="CP198" s="34"/>
      <c r="CQ198" s="34"/>
      <c r="CR198" s="34"/>
      <c r="CS198" s="34"/>
      <c r="CT198" s="34"/>
      <c r="CU198" s="34"/>
      <c r="CV198" s="34"/>
    </row>
    <row r="199" spans="3:101" ht="17.25" x14ac:dyDescent="0.4">
      <c r="C199" t="str">
        <f>CONCATENATE(C3,"- RAB balance at 30 years - unrecovered amount is:")</f>
        <v>BBR - Barker Barambah WS- RAB balance at 30 years - unrecovered amount is:</v>
      </c>
      <c r="AB199" s="68"/>
      <c r="AC199" s="68"/>
      <c r="AD199" s="34"/>
      <c r="AE199" s="34"/>
      <c r="BH199" s="75"/>
      <c r="BI199" s="75"/>
      <c r="BJ199" s="75"/>
      <c r="BK199" s="75"/>
      <c r="BZ199" s="154" t="s">
        <v>45</v>
      </c>
      <c r="CA199" s="155">
        <f>I192</f>
        <v>0</v>
      </c>
      <c r="CB199" s="155">
        <f>J192</f>
        <v>0</v>
      </c>
      <c r="CC199" s="117"/>
      <c r="CD199" s="155">
        <f t="shared" ref="CD199:CJ199" si="163">K192</f>
        <v>0</v>
      </c>
      <c r="CE199" s="155">
        <f t="shared" si="163"/>
        <v>0</v>
      </c>
      <c r="CF199" s="155">
        <f t="shared" si="163"/>
        <v>0</v>
      </c>
      <c r="CG199" s="155">
        <f t="shared" si="163"/>
        <v>0</v>
      </c>
      <c r="CH199" s="155">
        <f t="shared" si="163"/>
        <v>0</v>
      </c>
      <c r="CI199" s="155">
        <f t="shared" si="163"/>
        <v>0</v>
      </c>
      <c r="CJ199" s="155">
        <f t="shared" si="163"/>
        <v>0</v>
      </c>
      <c r="CM199" s="39"/>
      <c r="CN199" s="34"/>
      <c r="CO199" s="34"/>
      <c r="CP199" s="34"/>
      <c r="CQ199" s="34"/>
      <c r="CR199" s="34"/>
      <c r="CS199" s="34"/>
      <c r="CT199" s="34"/>
      <c r="CU199" s="34"/>
      <c r="CV199" s="34"/>
    </row>
    <row r="200" spans="3:101" ht="17.25" x14ac:dyDescent="0.4">
      <c r="I200" s="34"/>
      <c r="J200" s="34"/>
      <c r="K200" s="34"/>
      <c r="L200" s="34"/>
      <c r="M200" s="34"/>
      <c r="N200" s="34"/>
      <c r="O200" s="34"/>
      <c r="P200" s="34"/>
      <c r="Q200" s="34"/>
      <c r="W200" s="39"/>
      <c r="X200" s="34"/>
      <c r="Y200" s="34"/>
      <c r="Z200" s="34"/>
      <c r="AA200" s="34"/>
      <c r="AB200" s="34"/>
      <c r="AC200" s="34"/>
      <c r="AD200" s="34"/>
      <c r="AE200" s="34"/>
      <c r="BZ200" s="154" t="s">
        <v>301</v>
      </c>
      <c r="CA200" s="155">
        <f>CA$195-CA199</f>
        <v>0</v>
      </c>
      <c r="CB200" s="155">
        <f>CB$195-CB199</f>
        <v>0</v>
      </c>
      <c r="CC200" s="117"/>
      <c r="CD200" s="155">
        <f t="shared" ref="CD200:CJ200" si="164">CD$195-CD199</f>
        <v>0</v>
      </c>
      <c r="CE200" s="155">
        <f t="shared" si="164"/>
        <v>0</v>
      </c>
      <c r="CF200" s="155">
        <f t="shared" si="164"/>
        <v>0</v>
      </c>
      <c r="CG200" s="155">
        <f t="shared" si="164"/>
        <v>0</v>
      </c>
      <c r="CH200" s="155">
        <f t="shared" si="164"/>
        <v>0</v>
      </c>
      <c r="CI200" s="155">
        <f t="shared" si="164"/>
        <v>0</v>
      </c>
      <c r="CJ200" s="155">
        <f t="shared" si="164"/>
        <v>0</v>
      </c>
      <c r="CN200" s="3"/>
      <c r="CO200" s="3"/>
      <c r="CQ200" s="3"/>
      <c r="CR200" s="3"/>
      <c r="CS200" s="3"/>
      <c r="CT200" s="3"/>
      <c r="CU200" s="3"/>
      <c r="CV200" s="3"/>
      <c r="CW200" s="3"/>
    </row>
    <row r="201" spans="3:101" ht="17.25" x14ac:dyDescent="0.4">
      <c r="H201" s="39"/>
      <c r="I201" s="34"/>
      <c r="J201" s="34"/>
      <c r="K201" s="34"/>
      <c r="L201" s="34"/>
      <c r="M201" s="34"/>
      <c r="N201" s="34"/>
      <c r="O201" s="34"/>
      <c r="P201" s="34"/>
      <c r="Q201" s="34"/>
      <c r="W201" s="39"/>
      <c r="X201" s="34"/>
      <c r="Y201" s="34"/>
      <c r="Z201" s="34"/>
      <c r="AA201" s="34"/>
      <c r="AB201" s="34"/>
      <c r="AC201" s="34"/>
      <c r="AD201" s="34"/>
      <c r="AE201" s="34"/>
      <c r="BZ201" s="39"/>
      <c r="CA201" s="34"/>
      <c r="CB201" s="34"/>
      <c r="CD201" s="34"/>
      <c r="CE201" s="34"/>
      <c r="CF201" s="34"/>
      <c r="CG201" s="34"/>
      <c r="CH201" s="34"/>
      <c r="CI201" s="34"/>
      <c r="CJ201" s="34"/>
      <c r="CM201" s="38"/>
      <c r="CN201" s="38"/>
      <c r="CO201" s="38"/>
      <c r="CQ201" s="3"/>
      <c r="CR201" s="3"/>
      <c r="CS201" s="3"/>
      <c r="CT201" s="3"/>
      <c r="CU201" s="3"/>
      <c r="CV201" s="3"/>
      <c r="CW201" s="3"/>
    </row>
    <row r="202" spans="3:101" ht="17.25" x14ac:dyDescent="0.4">
      <c r="H202" s="39"/>
      <c r="I202" s="34"/>
      <c r="J202" s="34"/>
      <c r="K202" s="34"/>
      <c r="L202" s="34"/>
      <c r="M202" s="34"/>
      <c r="N202" s="34"/>
      <c r="O202" s="34"/>
      <c r="P202" s="34"/>
      <c r="Q202" s="34"/>
      <c r="W202" s="39"/>
      <c r="X202" s="34"/>
      <c r="Y202" s="34"/>
      <c r="Z202" s="34"/>
      <c r="AA202" s="34"/>
      <c r="AB202" s="34"/>
      <c r="AC202" s="34"/>
      <c r="AD202" s="34"/>
      <c r="AE202" s="34"/>
      <c r="BZ202" s="39"/>
      <c r="CA202" s="34"/>
      <c r="CB202" s="34"/>
      <c r="CD202" s="34"/>
      <c r="CE202" s="34"/>
      <c r="CF202" s="34"/>
      <c r="CG202" s="34"/>
      <c r="CH202" s="34"/>
      <c r="CI202" s="34"/>
      <c r="CJ202" s="34"/>
      <c r="CM202" s="39"/>
      <c r="CN202" s="34"/>
      <c r="CO202" s="34"/>
      <c r="CQ202" s="34"/>
      <c r="CR202" s="34"/>
      <c r="CS202" s="34"/>
      <c r="CT202" s="34"/>
      <c r="CU202" s="34"/>
      <c r="CV202" s="34"/>
      <c r="CW202" s="34"/>
    </row>
    <row r="203" spans="3:101" ht="17.25" x14ac:dyDescent="0.4">
      <c r="H203" s="39"/>
      <c r="I203" s="34"/>
      <c r="J203" s="34"/>
      <c r="K203" s="34"/>
      <c r="L203" s="34"/>
      <c r="M203" s="34"/>
      <c r="N203" s="34"/>
      <c r="O203" s="34"/>
      <c r="P203" s="34"/>
      <c r="Q203" s="34"/>
      <c r="W203" s="39"/>
      <c r="X203" s="34"/>
      <c r="Y203" s="34"/>
      <c r="Z203" s="34"/>
      <c r="AA203" s="34"/>
      <c r="AB203" s="34"/>
      <c r="AC203" s="34"/>
      <c r="AD203" s="34"/>
      <c r="AE203" s="34"/>
      <c r="BZ203" s="39"/>
      <c r="CA203" s="34"/>
      <c r="CB203" s="34"/>
      <c r="CD203" s="34"/>
      <c r="CE203" s="34"/>
      <c r="CF203" s="34"/>
      <c r="CG203" s="34"/>
      <c r="CH203" s="34"/>
      <c r="CI203" s="34"/>
      <c r="CJ203" s="34"/>
      <c r="CM203" s="39"/>
      <c r="CN203" s="34"/>
      <c r="CO203" s="34"/>
      <c r="CQ203" s="34"/>
      <c r="CR203" s="34"/>
      <c r="CS203" s="34"/>
      <c r="CT203" s="34"/>
      <c r="CU203" s="34"/>
      <c r="CV203" s="34"/>
      <c r="CW203" s="34"/>
    </row>
    <row r="204" spans="3:101" ht="17.25" x14ac:dyDescent="0.4">
      <c r="BZ204" s="39"/>
      <c r="CA204" s="34"/>
      <c r="CB204" s="34"/>
      <c r="CC204" s="34"/>
      <c r="CD204" s="34"/>
      <c r="CE204" s="34"/>
      <c r="CF204" s="34"/>
      <c r="CG204" s="34"/>
      <c r="CH204" s="34"/>
      <c r="CI204" s="34"/>
    </row>
    <row r="205" spans="3:101" x14ac:dyDescent="0.25">
      <c r="K205" t="s">
        <v>91</v>
      </c>
      <c r="L205" t="s">
        <v>92</v>
      </c>
    </row>
    <row r="206" spans="3:101" x14ac:dyDescent="0.25">
      <c r="H206" s="35" t="s">
        <v>93</v>
      </c>
      <c r="I206" s="35" t="s">
        <v>37</v>
      </c>
      <c r="J206" s="35" t="s">
        <v>94</v>
      </c>
      <c r="K206" s="35" t="s">
        <v>95</v>
      </c>
      <c r="L206" s="35" t="s">
        <v>96</v>
      </c>
      <c r="M206" s="35" t="s">
        <v>97</v>
      </c>
      <c r="N206" s="35" t="s">
        <v>98</v>
      </c>
      <c r="O206" s="35" t="s">
        <v>99</v>
      </c>
      <c r="P206" s="35" t="s">
        <v>100</v>
      </c>
      <c r="Q206" s="35" t="s">
        <v>101</v>
      </c>
      <c r="R206" s="79" t="s">
        <v>102</v>
      </c>
      <c r="W206" s="38"/>
      <c r="X206" s="38"/>
      <c r="Y206" s="38"/>
      <c r="Z206" s="38"/>
      <c r="AA206" s="38"/>
      <c r="AB206" s="38"/>
      <c r="AC206" s="38"/>
      <c r="AD206" s="38"/>
      <c r="AE206" s="38"/>
    </row>
    <row r="207" spans="3:101" ht="17.25" x14ac:dyDescent="0.4">
      <c r="G207" t="s">
        <v>6</v>
      </c>
      <c r="H207" s="37" t="s">
        <v>103</v>
      </c>
      <c r="I207" s="29">
        <f t="shared" ref="I207:I215" si="165">INDEX($CA$195:$CJ$195,1,MATCH(G207,$CA$194:$CJ$194,0))</f>
        <v>0</v>
      </c>
      <c r="J207" s="29">
        <f t="shared" ref="J207:J215" si="166">INDEX($CA$196:$CJ$196,1,MATCH(G207,$CA$194:$CJ$194,0))</f>
        <v>0</v>
      </c>
      <c r="K207" s="29" t="e">
        <f>IF(ROUND($I207-$J207,2)&gt;0,$J207,NA())</f>
        <v>#N/A</v>
      </c>
      <c r="L207" s="29" t="e">
        <f>IF(ROUND($I207-$J207,2)&lt;0,$J207,NA())</f>
        <v>#N/A</v>
      </c>
      <c r="M207" s="29">
        <f>IF(I207=J207,J207,NA())</f>
        <v>0</v>
      </c>
      <c r="N207" s="29">
        <f>I207-J207</f>
        <v>0</v>
      </c>
      <c r="O207" s="29">
        <f>R207*0.1</f>
        <v>0</v>
      </c>
      <c r="P207" s="29"/>
      <c r="Q207" s="34"/>
      <c r="R207" s="34">
        <f>IFERROR(K207,0)+IFERROR(L207,0)+IFERROR(M207,0)</f>
        <v>0</v>
      </c>
      <c r="W207" s="40"/>
      <c r="Y207" s="41"/>
      <c r="Z207" s="40"/>
      <c r="AA207" s="34"/>
      <c r="AB207" s="34"/>
      <c r="AC207" s="34"/>
      <c r="AD207" s="34"/>
      <c r="AE207" s="34"/>
      <c r="AF207" s="34"/>
      <c r="AG207" s="34"/>
      <c r="AH207" s="34"/>
    </row>
    <row r="208" spans="3:101" x14ac:dyDescent="0.25">
      <c r="G208" t="s">
        <v>7</v>
      </c>
      <c r="H208" s="37" t="s">
        <v>104</v>
      </c>
      <c r="I208" s="29">
        <f t="shared" si="165"/>
        <v>0</v>
      </c>
      <c r="J208" s="29">
        <f t="shared" si="166"/>
        <v>0</v>
      </c>
      <c r="K208" s="29" t="e">
        <f t="shared" ref="K208:K215" si="167">IF(ROUND($I208-$J208,2)&gt;0,$J208,NA())</f>
        <v>#N/A</v>
      </c>
      <c r="L208" s="29" t="e">
        <f t="shared" ref="L208:L215" si="168">IF(ROUND($I208-$J208,2)&lt;0,$J208,NA())</f>
        <v>#N/A</v>
      </c>
      <c r="M208" s="29">
        <f t="shared" ref="M208:M215" si="169">IF(I208=J208,J208,NA())</f>
        <v>0</v>
      </c>
      <c r="N208" s="29">
        <f t="shared" ref="N208:N215" si="170">I208-J208</f>
        <v>0</v>
      </c>
      <c r="O208" s="29">
        <f t="shared" ref="O208:O215" si="171">R208*0.1</f>
        <v>0</v>
      </c>
      <c r="P208" s="29"/>
      <c r="Q208" s="34"/>
      <c r="R208" s="34">
        <f t="shared" ref="R208:R215" si="172">IFERROR(K208,0)+IFERROR(L208,0)+IFERROR(M208,0)</f>
        <v>0</v>
      </c>
      <c r="W208" s="38"/>
      <c r="X208" s="34"/>
      <c r="Y208" s="34"/>
      <c r="Z208" s="34"/>
      <c r="AA208" s="34"/>
      <c r="AB208" s="34"/>
      <c r="AC208" s="34"/>
      <c r="AD208" s="42"/>
      <c r="AE208" s="43"/>
      <c r="AF208" s="34"/>
      <c r="AG208" s="34"/>
      <c r="AH208" s="34"/>
      <c r="AK208" s="44"/>
    </row>
    <row r="209" spans="7:69" x14ac:dyDescent="0.25">
      <c r="G209" t="s">
        <v>8</v>
      </c>
      <c r="H209" s="37" t="s">
        <v>105</v>
      </c>
      <c r="I209" s="29">
        <f t="shared" si="165"/>
        <v>0</v>
      </c>
      <c r="J209" s="29">
        <f t="shared" si="166"/>
        <v>0</v>
      </c>
      <c r="K209" s="29" t="e">
        <f t="shared" si="167"/>
        <v>#N/A</v>
      </c>
      <c r="L209" s="29" t="e">
        <f t="shared" si="168"/>
        <v>#N/A</v>
      </c>
      <c r="M209" s="29">
        <f t="shared" si="169"/>
        <v>0</v>
      </c>
      <c r="N209" s="29">
        <f t="shared" si="170"/>
        <v>0</v>
      </c>
      <c r="O209" s="29">
        <f t="shared" si="171"/>
        <v>0</v>
      </c>
      <c r="P209" s="29"/>
      <c r="Q209" s="34"/>
      <c r="R209" s="34">
        <f t="shared" si="172"/>
        <v>0</v>
      </c>
      <c r="W209" s="38"/>
      <c r="X209" s="34"/>
      <c r="Y209" s="34"/>
      <c r="Z209" s="34"/>
      <c r="AA209" s="34"/>
      <c r="AB209" s="34"/>
      <c r="AC209" s="34"/>
      <c r="AD209" s="42"/>
      <c r="AE209" s="34"/>
      <c r="AF209" s="34"/>
      <c r="AG209" s="34"/>
      <c r="AH209" s="34"/>
    </row>
    <row r="210" spans="7:69" x14ac:dyDescent="0.25">
      <c r="G210" t="s">
        <v>12</v>
      </c>
      <c r="H210" s="37" t="s">
        <v>106</v>
      </c>
      <c r="I210" s="29">
        <f t="shared" si="165"/>
        <v>0</v>
      </c>
      <c r="J210" s="29">
        <f t="shared" si="166"/>
        <v>0</v>
      </c>
      <c r="K210" s="29" t="e">
        <f t="shared" si="167"/>
        <v>#N/A</v>
      </c>
      <c r="L210" s="29" t="e">
        <f t="shared" si="168"/>
        <v>#N/A</v>
      </c>
      <c r="M210" s="29">
        <f t="shared" si="169"/>
        <v>0</v>
      </c>
      <c r="N210" s="29">
        <f t="shared" si="170"/>
        <v>0</v>
      </c>
      <c r="O210" s="29">
        <f t="shared" si="171"/>
        <v>0</v>
      </c>
      <c r="P210" s="29"/>
      <c r="Q210" s="34"/>
      <c r="R210" s="34">
        <f t="shared" si="172"/>
        <v>0</v>
      </c>
      <c r="W210" s="38"/>
      <c r="X210" s="34"/>
      <c r="Y210" s="34"/>
      <c r="Z210" s="34"/>
      <c r="AA210" s="34"/>
      <c r="AB210" s="34"/>
      <c r="AC210" s="34"/>
      <c r="AD210" s="42"/>
      <c r="AE210" s="34"/>
      <c r="AF210" s="34"/>
      <c r="AG210" s="34"/>
      <c r="AH210" s="34"/>
    </row>
    <row r="211" spans="7:69" x14ac:dyDescent="0.25">
      <c r="G211" t="s">
        <v>16</v>
      </c>
      <c r="H211" s="37" t="s">
        <v>107</v>
      </c>
      <c r="I211" s="29">
        <f t="shared" si="165"/>
        <v>0</v>
      </c>
      <c r="J211" s="29">
        <f t="shared" si="166"/>
        <v>0</v>
      </c>
      <c r="K211" s="29" t="e">
        <f t="shared" si="167"/>
        <v>#N/A</v>
      </c>
      <c r="L211" s="29" t="e">
        <f t="shared" si="168"/>
        <v>#N/A</v>
      </c>
      <c r="M211" s="29">
        <f t="shared" si="169"/>
        <v>0</v>
      </c>
      <c r="N211" s="29">
        <f t="shared" si="170"/>
        <v>0</v>
      </c>
      <c r="O211" s="29">
        <f t="shared" si="171"/>
        <v>0</v>
      </c>
      <c r="P211" s="29"/>
      <c r="Q211" s="34"/>
      <c r="R211" s="34">
        <f t="shared" si="172"/>
        <v>0</v>
      </c>
      <c r="W211" s="38"/>
      <c r="X211" s="34"/>
      <c r="Y211" s="34"/>
      <c r="Z211" s="34"/>
      <c r="AA211" s="34"/>
      <c r="AB211" s="34"/>
      <c r="AC211" s="34"/>
      <c r="AD211" s="42"/>
      <c r="AE211" s="34"/>
      <c r="AF211" s="34"/>
      <c r="AG211" s="34"/>
      <c r="AH211" s="34"/>
    </row>
    <row r="212" spans="7:69" x14ac:dyDescent="0.25">
      <c r="G212" t="s">
        <v>20</v>
      </c>
      <c r="H212" s="37" t="s">
        <v>108</v>
      </c>
      <c r="I212" s="29">
        <f t="shared" si="165"/>
        <v>0</v>
      </c>
      <c r="J212" s="29">
        <f t="shared" si="166"/>
        <v>0</v>
      </c>
      <c r="K212" s="29" t="e">
        <f t="shared" si="167"/>
        <v>#N/A</v>
      </c>
      <c r="L212" s="29" t="e">
        <f t="shared" si="168"/>
        <v>#N/A</v>
      </c>
      <c r="M212" s="29">
        <f t="shared" si="169"/>
        <v>0</v>
      </c>
      <c r="N212" s="29">
        <f t="shared" si="170"/>
        <v>0</v>
      </c>
      <c r="O212" s="29">
        <f t="shared" si="171"/>
        <v>0</v>
      </c>
      <c r="P212" s="29"/>
      <c r="R212" s="34">
        <f t="shared" si="172"/>
        <v>0</v>
      </c>
      <c r="W212" s="38"/>
      <c r="X212" s="34"/>
      <c r="Y212" s="34"/>
      <c r="Z212" s="34"/>
      <c r="AA212" s="34"/>
      <c r="AB212" s="34"/>
      <c r="AC212" s="34"/>
      <c r="AD212" s="42"/>
    </row>
    <row r="213" spans="7:69" x14ac:dyDescent="0.25">
      <c r="G213" t="s">
        <v>24</v>
      </c>
      <c r="H213" s="37" t="s">
        <v>109</v>
      </c>
      <c r="I213" s="29">
        <f t="shared" si="165"/>
        <v>0</v>
      </c>
      <c r="J213" s="29">
        <f t="shared" si="166"/>
        <v>0</v>
      </c>
      <c r="K213" s="29" t="e">
        <f t="shared" si="167"/>
        <v>#N/A</v>
      </c>
      <c r="L213" s="29" t="e">
        <f t="shared" si="168"/>
        <v>#N/A</v>
      </c>
      <c r="M213" s="29">
        <f t="shared" si="169"/>
        <v>0</v>
      </c>
      <c r="N213" s="29">
        <f t="shared" si="170"/>
        <v>0</v>
      </c>
      <c r="O213" s="29">
        <f t="shared" si="171"/>
        <v>0</v>
      </c>
      <c r="P213" s="29"/>
      <c r="R213" s="34">
        <f t="shared" si="172"/>
        <v>0</v>
      </c>
      <c r="W213" s="38"/>
      <c r="X213" s="34"/>
      <c r="Y213" s="34"/>
      <c r="Z213" s="34"/>
      <c r="AA213" s="34"/>
      <c r="AB213" s="34"/>
      <c r="AC213" s="34"/>
      <c r="AD213" s="42"/>
    </row>
    <row r="214" spans="7:69" ht="22.5" customHeight="1" x14ac:dyDescent="0.25">
      <c r="G214" t="s">
        <v>28</v>
      </c>
      <c r="H214" s="37" t="s">
        <v>110</v>
      </c>
      <c r="I214" s="29">
        <f t="shared" si="165"/>
        <v>0</v>
      </c>
      <c r="J214" s="29">
        <f t="shared" si="166"/>
        <v>0</v>
      </c>
      <c r="K214" s="29" t="e">
        <f t="shared" si="167"/>
        <v>#N/A</v>
      </c>
      <c r="L214" s="29" t="e">
        <f t="shared" si="168"/>
        <v>#N/A</v>
      </c>
      <c r="M214" s="29">
        <f t="shared" si="169"/>
        <v>0</v>
      </c>
      <c r="N214" s="29">
        <f t="shared" si="170"/>
        <v>0</v>
      </c>
      <c r="O214" s="29">
        <f t="shared" si="171"/>
        <v>0</v>
      </c>
      <c r="P214" s="29"/>
      <c r="R214" s="34">
        <f t="shared" si="172"/>
        <v>0</v>
      </c>
      <c r="W214" s="38"/>
      <c r="X214" s="34"/>
      <c r="Y214" s="34"/>
      <c r="Z214" s="34"/>
      <c r="AA214" s="34"/>
      <c r="AB214" s="34"/>
      <c r="AC214" s="34"/>
      <c r="AD214" s="42"/>
      <c r="AQ214" s="82"/>
      <c r="AR214" s="82"/>
      <c r="AS214" s="82"/>
      <c r="AT214" s="82"/>
      <c r="AU214" s="82"/>
      <c r="AV214" s="82"/>
      <c r="AW214" s="82"/>
      <c r="AX214" s="82"/>
      <c r="AY214" s="82"/>
      <c r="AZ214" s="82"/>
      <c r="BA214" s="82"/>
      <c r="BB214" s="82"/>
      <c r="BC214" s="82"/>
      <c r="BD214" s="82"/>
      <c r="BE214" s="82"/>
      <c r="BF214" s="82"/>
      <c r="BG214" s="82"/>
    </row>
    <row r="215" spans="7:69" x14ac:dyDescent="0.25">
      <c r="G215" t="s">
        <v>32</v>
      </c>
      <c r="H215" s="37" t="s">
        <v>111</v>
      </c>
      <c r="I215" s="29">
        <f t="shared" si="165"/>
        <v>0</v>
      </c>
      <c r="J215" s="29">
        <f t="shared" si="166"/>
        <v>0</v>
      </c>
      <c r="K215" s="29" t="e">
        <f t="shared" si="167"/>
        <v>#N/A</v>
      </c>
      <c r="L215" s="29" t="e">
        <f t="shared" si="168"/>
        <v>#N/A</v>
      </c>
      <c r="M215" s="29">
        <f t="shared" si="169"/>
        <v>0</v>
      </c>
      <c r="N215" s="29">
        <f t="shared" si="170"/>
        <v>0</v>
      </c>
      <c r="O215" s="29">
        <f t="shared" si="171"/>
        <v>0</v>
      </c>
      <c r="P215" s="29"/>
      <c r="R215" s="34">
        <f t="shared" si="172"/>
        <v>0</v>
      </c>
      <c r="W215" s="38"/>
      <c r="X215" s="34"/>
      <c r="Y215" s="34"/>
      <c r="Z215" s="34"/>
      <c r="AA215" s="34"/>
      <c r="AB215" s="34"/>
      <c r="AC215" s="34"/>
      <c r="AD215" s="42"/>
      <c r="AN215" s="47"/>
      <c r="AP215" s="89" t="str">
        <f>BZ195</f>
        <v>Annuity</v>
      </c>
      <c r="AQ215" s="168" cm="1">
        <f t="array" ref="AQ215:AY215">TRANSPOSE(I207:I215)</f>
        <v>0</v>
      </c>
      <c r="AR215" s="168">
        <v>0</v>
      </c>
      <c r="AS215" s="168">
        <v>0</v>
      </c>
      <c r="AT215" s="168">
        <v>0</v>
      </c>
      <c r="AU215" s="168">
        <v>0</v>
      </c>
      <c r="AV215" s="168">
        <v>0</v>
      </c>
      <c r="AW215" s="168">
        <v>0</v>
      </c>
      <c r="AX215" s="168">
        <v>0</v>
      </c>
      <c r="AY215" s="168">
        <v>0</v>
      </c>
      <c r="AZ215" s="167"/>
      <c r="BA215" s="167"/>
      <c r="BB215" s="167"/>
      <c r="BC215" s="167"/>
      <c r="BD215" s="167"/>
      <c r="BE215" s="167"/>
      <c r="BF215" s="167"/>
      <c r="BG215" s="167"/>
      <c r="BH215" s="167"/>
      <c r="BI215" s="167"/>
    </row>
    <row r="216" spans="7:69" x14ac:dyDescent="0.25">
      <c r="G216" t="s">
        <v>102</v>
      </c>
      <c r="H216" s="80"/>
      <c r="P216" s="34">
        <f>MAX($R$207:$R$229)*1.11</f>
        <v>0</v>
      </c>
      <c r="W216" s="38"/>
      <c r="X216" s="34"/>
      <c r="Y216" s="34"/>
      <c r="Z216" s="34"/>
      <c r="AA216" s="34"/>
      <c r="AB216" s="34"/>
      <c r="AC216" s="34"/>
      <c r="AD216" s="42"/>
      <c r="AP216" s="89" t="str">
        <f>BZ196</f>
        <v>RAB Short</v>
      </c>
      <c r="AQ216" s="168" cm="1">
        <f t="array" ref="AQ216:AY216">TRANSPOSE(J207:J215)</f>
        <v>0</v>
      </c>
      <c r="AR216" s="168">
        <v>0</v>
      </c>
      <c r="AS216" s="168">
        <v>0</v>
      </c>
      <c r="AT216" s="168">
        <v>0</v>
      </c>
      <c r="AU216" s="168">
        <v>0</v>
      </c>
      <c r="AV216" s="168">
        <v>0</v>
      </c>
      <c r="AW216" s="168">
        <v>0</v>
      </c>
      <c r="AX216" s="168">
        <v>0</v>
      </c>
      <c r="AY216" s="168">
        <v>0</v>
      </c>
      <c r="AZ216" s="167"/>
      <c r="BA216" s="167"/>
      <c r="BB216" s="167"/>
      <c r="BC216" s="167"/>
      <c r="BD216" s="167"/>
      <c r="BE216" s="167"/>
      <c r="BF216" s="167"/>
      <c r="BG216" s="167"/>
      <c r="BH216" s="167"/>
      <c r="BI216" s="167"/>
    </row>
    <row r="217" spans="7:69" x14ac:dyDescent="0.25">
      <c r="AP217" s="89" t="s">
        <v>112</v>
      </c>
      <c r="AQ217" s="168">
        <f>AQ216-AQ215</f>
        <v>0</v>
      </c>
      <c r="AR217" s="168">
        <f t="shared" ref="AR217:AY217" si="173">AR216-AR215</f>
        <v>0</v>
      </c>
      <c r="AS217" s="168">
        <f t="shared" si="173"/>
        <v>0</v>
      </c>
      <c r="AT217" s="168">
        <f t="shared" si="173"/>
        <v>0</v>
      </c>
      <c r="AU217" s="168">
        <f t="shared" si="173"/>
        <v>0</v>
      </c>
      <c r="AV217" s="168">
        <f t="shared" si="173"/>
        <v>0</v>
      </c>
      <c r="AW217" s="168">
        <f t="shared" si="173"/>
        <v>0</v>
      </c>
      <c r="AX217" s="168">
        <f t="shared" si="173"/>
        <v>0</v>
      </c>
      <c r="AY217" s="168">
        <f t="shared" si="173"/>
        <v>0</v>
      </c>
      <c r="AZ217" s="167"/>
      <c r="BA217" s="167"/>
      <c r="BB217" s="167"/>
      <c r="BC217" s="167"/>
      <c r="BD217" s="167"/>
      <c r="BE217" s="167"/>
      <c r="BF217" s="167"/>
      <c r="BG217" s="167"/>
      <c r="BH217" s="167"/>
      <c r="BI217" s="167"/>
    </row>
    <row r="218" spans="7:69" ht="6.75" customHeight="1" x14ac:dyDescent="0.25">
      <c r="W218" s="38"/>
      <c r="X218" s="34"/>
      <c r="Y218" s="34"/>
      <c r="Z218" s="34"/>
      <c r="AA218" s="34"/>
      <c r="AB218" s="34"/>
      <c r="AC218" s="34"/>
      <c r="AD218" s="42"/>
    </row>
    <row r="219" spans="7:69" x14ac:dyDescent="0.25">
      <c r="K219" t="s">
        <v>91</v>
      </c>
      <c r="L219" t="s">
        <v>92</v>
      </c>
    </row>
    <row r="220" spans="7:69" x14ac:dyDescent="0.25">
      <c r="H220" s="35" t="s">
        <v>93</v>
      </c>
      <c r="I220" s="35" t="s">
        <v>37</v>
      </c>
      <c r="J220" s="35" t="s">
        <v>94</v>
      </c>
      <c r="K220" s="35" t="s">
        <v>95</v>
      </c>
      <c r="L220" s="35" t="s">
        <v>96</v>
      </c>
      <c r="M220" s="35" t="s">
        <v>97</v>
      </c>
      <c r="N220" s="35" t="s">
        <v>98</v>
      </c>
      <c r="O220" s="35" t="s">
        <v>99</v>
      </c>
      <c r="P220" s="35" t="s">
        <v>100</v>
      </c>
      <c r="AQ220" s="170"/>
    </row>
    <row r="221" spans="7:69" x14ac:dyDescent="0.25">
      <c r="G221" t="s">
        <v>6</v>
      </c>
      <c r="H221" s="37" t="s">
        <v>103</v>
      </c>
      <c r="I221" s="29">
        <f>INDEX($CA$195:$CJ$195,1,MATCH(G221,$CA$194:$CJ$194,0))</f>
        <v>0</v>
      </c>
      <c r="J221" s="29">
        <f t="shared" ref="J221:J229" si="174">INDEX($CA$199:$CJ$199,1,MATCH(G221,$CA$194:$CJ$194,0))</f>
        <v>0</v>
      </c>
      <c r="K221" s="29" t="e">
        <f>IF(ROUND($I221-$J221,2)&gt;0,$J221,NA())</f>
        <v>#N/A</v>
      </c>
      <c r="L221" s="29" t="e">
        <f>IF(ROUND($I221-$J221,2)&lt;0,$J221,NA())</f>
        <v>#N/A</v>
      </c>
      <c r="M221" s="29">
        <f>IF(I221=J221,J221,NA())</f>
        <v>0</v>
      </c>
      <c r="N221" s="29">
        <f>IFERROR(I221-J221,0)</f>
        <v>0</v>
      </c>
      <c r="O221" s="29">
        <f>R221*0.1</f>
        <v>0</v>
      </c>
      <c r="P221" s="29"/>
      <c r="R221" s="34">
        <f t="shared" ref="R221:R230" si="175">IFERROR(K221,0)+IFERROR(L221,0)+IFERROR(M221,0)</f>
        <v>0</v>
      </c>
    </row>
    <row r="222" spans="7:69" x14ac:dyDescent="0.25">
      <c r="G222" t="s">
        <v>7</v>
      </c>
      <c r="H222" s="37" t="s">
        <v>104</v>
      </c>
      <c r="I222" s="29">
        <f t="shared" ref="I222:I229" si="176">INDEX($CA$195:$CJ$195,1,MATCH(G222,$CA$194:$CJ$194,0))</f>
        <v>0</v>
      </c>
      <c r="J222" s="29">
        <f t="shared" si="174"/>
        <v>0</v>
      </c>
      <c r="K222" s="29" t="e">
        <f t="shared" ref="K222:K229" si="177">IF(ROUND($I222-$J222,2)&gt;0,$J222,NA())</f>
        <v>#N/A</v>
      </c>
      <c r="L222" s="29" t="e">
        <f t="shared" ref="L222:L229" si="178">IF(ROUND($I222-$J222,2)&lt;0,$J222,NA())</f>
        <v>#N/A</v>
      </c>
      <c r="M222" s="29">
        <f t="shared" ref="M222:M229" si="179">IF(I222=J222,J222,NA())</f>
        <v>0</v>
      </c>
      <c r="N222" s="29">
        <f t="shared" ref="N222:N229" si="180">IFERROR(I222-J222,0)</f>
        <v>0</v>
      </c>
      <c r="O222" s="29">
        <f t="shared" ref="O222:O229" si="181">R222*0.1</f>
        <v>0</v>
      </c>
      <c r="P222" s="29"/>
      <c r="R222" s="34">
        <f t="shared" si="175"/>
        <v>0</v>
      </c>
    </row>
    <row r="223" spans="7:69" x14ac:dyDescent="0.25">
      <c r="G223" t="s">
        <v>8</v>
      </c>
      <c r="H223" s="37" t="s">
        <v>105</v>
      </c>
      <c r="I223" s="29">
        <f t="shared" si="176"/>
        <v>0</v>
      </c>
      <c r="J223" s="29">
        <f t="shared" si="174"/>
        <v>0</v>
      </c>
      <c r="K223" s="29" t="e">
        <f t="shared" si="177"/>
        <v>#N/A</v>
      </c>
      <c r="L223" s="29" t="e">
        <f t="shared" si="178"/>
        <v>#N/A</v>
      </c>
      <c r="M223" s="29">
        <f t="shared" si="179"/>
        <v>0</v>
      </c>
      <c r="N223" s="29">
        <f t="shared" si="180"/>
        <v>0</v>
      </c>
      <c r="O223" s="29">
        <f t="shared" si="181"/>
        <v>0</v>
      </c>
      <c r="P223" s="29"/>
      <c r="R223" s="34">
        <f t="shared" si="175"/>
        <v>0</v>
      </c>
    </row>
    <row r="224" spans="7:69" x14ac:dyDescent="0.25">
      <c r="G224" t="s">
        <v>12</v>
      </c>
      <c r="H224" s="37" t="s">
        <v>106</v>
      </c>
      <c r="I224" s="29">
        <f t="shared" si="176"/>
        <v>0</v>
      </c>
      <c r="J224" s="29">
        <f t="shared" si="174"/>
        <v>0</v>
      </c>
      <c r="K224" s="29" t="e">
        <f t="shared" si="177"/>
        <v>#N/A</v>
      </c>
      <c r="L224" s="29" t="e">
        <f t="shared" si="178"/>
        <v>#N/A</v>
      </c>
      <c r="M224" s="29">
        <f t="shared" si="179"/>
        <v>0</v>
      </c>
      <c r="N224" s="29">
        <f t="shared" si="180"/>
        <v>0</v>
      </c>
      <c r="O224" s="29">
        <f t="shared" si="181"/>
        <v>0</v>
      </c>
      <c r="P224" s="29"/>
      <c r="R224" s="34">
        <f t="shared" si="175"/>
        <v>0</v>
      </c>
      <c r="BH224" s="89"/>
      <c r="BI224" s="90"/>
      <c r="BJ224" s="90"/>
      <c r="BK224" s="90"/>
      <c r="BL224" s="90"/>
      <c r="BM224" s="90"/>
      <c r="BN224" s="90"/>
      <c r="BO224" s="90"/>
      <c r="BP224" s="90"/>
      <c r="BQ224" s="90"/>
    </row>
    <row r="225" spans="7:69" x14ac:dyDescent="0.25">
      <c r="G225" t="s">
        <v>16</v>
      </c>
      <c r="H225" s="37" t="s">
        <v>107</v>
      </c>
      <c r="I225" s="29">
        <f t="shared" si="176"/>
        <v>0</v>
      </c>
      <c r="J225" s="29">
        <f t="shared" si="174"/>
        <v>0</v>
      </c>
      <c r="K225" s="29" t="e">
        <f t="shared" si="177"/>
        <v>#N/A</v>
      </c>
      <c r="L225" s="29" t="e">
        <f t="shared" si="178"/>
        <v>#N/A</v>
      </c>
      <c r="M225" s="29">
        <f t="shared" si="179"/>
        <v>0</v>
      </c>
      <c r="N225" s="29">
        <f t="shared" si="180"/>
        <v>0</v>
      </c>
      <c r="O225" s="29">
        <f t="shared" si="181"/>
        <v>0</v>
      </c>
      <c r="P225" s="29"/>
      <c r="R225" s="34">
        <f t="shared" si="175"/>
        <v>0</v>
      </c>
      <c r="BH225" s="89"/>
      <c r="BI225" s="90"/>
      <c r="BJ225" s="90"/>
      <c r="BK225" s="90"/>
      <c r="BL225" s="90"/>
      <c r="BM225" s="90"/>
      <c r="BN225" s="90"/>
      <c r="BO225" s="90"/>
      <c r="BP225" s="90"/>
      <c r="BQ225" s="90"/>
    </row>
    <row r="226" spans="7:69" ht="17.25" x14ac:dyDescent="0.4">
      <c r="G226" t="s">
        <v>20</v>
      </c>
      <c r="H226" s="37" t="s">
        <v>108</v>
      </c>
      <c r="I226" s="29">
        <f t="shared" si="176"/>
        <v>0</v>
      </c>
      <c r="J226" s="29">
        <f t="shared" si="174"/>
        <v>0</v>
      </c>
      <c r="K226" s="29" t="e">
        <f t="shared" si="177"/>
        <v>#N/A</v>
      </c>
      <c r="L226" s="29" t="e">
        <f t="shared" si="178"/>
        <v>#N/A</v>
      </c>
      <c r="M226" s="29">
        <f t="shared" si="179"/>
        <v>0</v>
      </c>
      <c r="N226" s="29">
        <f t="shared" si="180"/>
        <v>0</v>
      </c>
      <c r="O226" s="29">
        <f t="shared" si="181"/>
        <v>0</v>
      </c>
      <c r="P226" s="29"/>
      <c r="R226" s="34">
        <f t="shared" si="175"/>
        <v>0</v>
      </c>
      <c r="AP226" s="46"/>
    </row>
    <row r="227" spans="7:69" x14ac:dyDescent="0.25">
      <c r="G227" t="s">
        <v>24</v>
      </c>
      <c r="H227" s="37" t="s">
        <v>109</v>
      </c>
      <c r="I227" s="29">
        <f t="shared" si="176"/>
        <v>0</v>
      </c>
      <c r="J227" s="29">
        <f t="shared" si="174"/>
        <v>0</v>
      </c>
      <c r="K227" s="29" t="e">
        <f t="shared" si="177"/>
        <v>#N/A</v>
      </c>
      <c r="L227" s="29" t="e">
        <f t="shared" si="178"/>
        <v>#N/A</v>
      </c>
      <c r="M227" s="29">
        <f t="shared" si="179"/>
        <v>0</v>
      </c>
      <c r="N227" s="29">
        <f t="shared" si="180"/>
        <v>0</v>
      </c>
      <c r="O227" s="29">
        <f t="shared" si="181"/>
        <v>0</v>
      </c>
      <c r="P227" s="29"/>
      <c r="R227" s="34">
        <f t="shared" si="175"/>
        <v>0</v>
      </c>
    </row>
    <row r="228" spans="7:69" x14ac:dyDescent="0.25">
      <c r="G228" t="s">
        <v>28</v>
      </c>
      <c r="H228" s="37" t="s">
        <v>110</v>
      </c>
      <c r="I228" s="29">
        <f t="shared" si="176"/>
        <v>0</v>
      </c>
      <c r="J228" s="29">
        <f t="shared" si="174"/>
        <v>0</v>
      </c>
      <c r="K228" s="29" t="e">
        <f t="shared" si="177"/>
        <v>#N/A</v>
      </c>
      <c r="L228" s="29" t="e">
        <f t="shared" si="178"/>
        <v>#N/A</v>
      </c>
      <c r="M228" s="29">
        <f t="shared" si="179"/>
        <v>0</v>
      </c>
      <c r="N228" s="29">
        <f t="shared" si="180"/>
        <v>0</v>
      </c>
      <c r="O228" s="29">
        <f t="shared" si="181"/>
        <v>0</v>
      </c>
      <c r="P228" s="29"/>
      <c r="R228" s="34">
        <f t="shared" si="175"/>
        <v>0</v>
      </c>
    </row>
    <row r="229" spans="7:69" x14ac:dyDescent="0.25">
      <c r="G229" t="s">
        <v>32</v>
      </c>
      <c r="H229" s="37" t="s">
        <v>111</v>
      </c>
      <c r="I229" s="29">
        <f t="shared" si="176"/>
        <v>0</v>
      </c>
      <c r="J229" s="29">
        <f t="shared" si="174"/>
        <v>0</v>
      </c>
      <c r="K229" s="29" t="e">
        <f t="shared" si="177"/>
        <v>#N/A</v>
      </c>
      <c r="L229" s="29" t="e">
        <f t="shared" si="178"/>
        <v>#N/A</v>
      </c>
      <c r="M229" s="29">
        <f t="shared" si="179"/>
        <v>0</v>
      </c>
      <c r="N229" s="29">
        <f t="shared" si="180"/>
        <v>0</v>
      </c>
      <c r="O229" s="29">
        <f t="shared" si="181"/>
        <v>0</v>
      </c>
      <c r="P229" s="29"/>
      <c r="R229" s="34">
        <f t="shared" si="175"/>
        <v>0</v>
      </c>
    </row>
    <row r="230" spans="7:69" x14ac:dyDescent="0.25">
      <c r="G230" t="s">
        <v>102</v>
      </c>
      <c r="H230" s="80"/>
      <c r="I230" s="34"/>
      <c r="J230" s="81"/>
      <c r="K230" s="81"/>
      <c r="L230" s="81"/>
      <c r="M230" s="81"/>
      <c r="N230" s="81"/>
      <c r="O230" s="81"/>
      <c r="P230" s="34">
        <f>MAX($R$207:$R$229)*1.11</f>
        <v>0</v>
      </c>
      <c r="R230" s="34">
        <f t="shared" si="175"/>
        <v>0</v>
      </c>
    </row>
    <row r="231" spans="7:69" x14ac:dyDescent="0.25">
      <c r="I231" s="34"/>
    </row>
    <row r="232" spans="7:69" x14ac:dyDescent="0.25">
      <c r="H232" s="36" t="str">
        <f>IF(IFERROR(MATCH('Calculations - negative balance'!$C$3,'Volumetric Rebate'!$F$34:$F$37,0),0)&gt;0,"Chart not applicable","Long-Term Invoice Forecast Annuity vs RAB (50 years depreciation rate)")</f>
        <v>Long-Term Invoice Forecast Annuity vs RAB (50 years depreciation rate)</v>
      </c>
      <c r="I232" s="34"/>
    </row>
    <row r="240" spans="7:69" x14ac:dyDescent="0.25">
      <c r="H240" s="5" t="s">
        <v>113</v>
      </c>
    </row>
    <row r="241" spans="8:71" x14ac:dyDescent="0.25">
      <c r="H241" s="8"/>
      <c r="I241" s="9"/>
      <c r="J241" s="9"/>
      <c r="K241" s="9"/>
      <c r="L241" s="9"/>
      <c r="M241" s="9"/>
      <c r="N241" s="9"/>
      <c r="O241" s="9"/>
      <c r="P241" s="9"/>
      <c r="Q241" s="9"/>
      <c r="R241" s="9"/>
      <c r="S241" s="9"/>
      <c r="T241" s="11"/>
    </row>
    <row r="242" spans="8:71" x14ac:dyDescent="0.25">
      <c r="H242" s="12" t="str">
        <f>CONCATENATE("This chart shows the nominal price difference between the Annuity approach and the RAB approach with a 25-year depreciation period for ",$B$3)</f>
        <v>This chart shows the nominal price difference between the Annuity approach and the RAB approach with a 25-year depreciation period for Barker Barambah - Redgate Relift</v>
      </c>
      <c r="T242" s="14"/>
    </row>
    <row r="243" spans="8:71" x14ac:dyDescent="0.25">
      <c r="H243" s="31"/>
      <c r="T243" s="14"/>
      <c r="AQ243" s="165"/>
      <c r="AR243" s="83"/>
      <c r="AS243" s="83"/>
      <c r="AT243" s="83"/>
      <c r="AU243" s="83"/>
      <c r="AV243" s="83"/>
      <c r="AW243" s="83"/>
      <c r="AX243" s="83"/>
      <c r="AY243" s="83"/>
      <c r="AZ243" s="165"/>
      <c r="BA243" s="83"/>
      <c r="BB243" s="83"/>
      <c r="BC243" s="83"/>
      <c r="BD243" s="83"/>
      <c r="BE243" s="83"/>
      <c r="BF243" s="83"/>
      <c r="BG243" s="83"/>
    </row>
    <row r="244" spans="8:71" x14ac:dyDescent="0.25">
      <c r="H244" s="37" t="s">
        <v>114</v>
      </c>
      <c r="I244" s="29"/>
      <c r="J244" s="29"/>
      <c r="K244" s="29"/>
      <c r="L244" s="29"/>
      <c r="M244" s="29"/>
      <c r="N244" s="29"/>
      <c r="O244" s="29"/>
      <c r="P244" s="29"/>
      <c r="R244" s="34"/>
      <c r="W244" s="38"/>
      <c r="X244" s="34"/>
      <c r="Y244" s="34"/>
      <c r="Z244" s="34"/>
      <c r="AA244" s="34"/>
      <c r="AB244" s="34"/>
      <c r="AC244" s="34"/>
      <c r="AD244" s="42"/>
      <c r="AN244" s="47"/>
      <c r="AP244" s="166"/>
      <c r="AQ244" s="168" cm="1">
        <f t="array" ref="AQ244:AY244">TRANSPOSE(I221:I229)</f>
        <v>0</v>
      </c>
      <c r="AR244" s="168">
        <v>0</v>
      </c>
      <c r="AS244" s="168">
        <v>0</v>
      </c>
      <c r="AT244" s="168">
        <v>0</v>
      </c>
      <c r="AU244" s="168">
        <v>0</v>
      </c>
      <c r="AV244" s="168">
        <v>0</v>
      </c>
      <c r="AW244" s="168">
        <v>0</v>
      </c>
      <c r="AX244" s="168">
        <v>0</v>
      </c>
      <c r="AY244" s="168">
        <v>0</v>
      </c>
      <c r="AZ244" s="167"/>
      <c r="BA244" s="167"/>
      <c r="BB244" s="167"/>
      <c r="BC244" s="167"/>
      <c r="BD244" s="167"/>
      <c r="BE244" s="167"/>
      <c r="BF244" s="167"/>
      <c r="BG244" s="167"/>
      <c r="BH244" s="167"/>
      <c r="BI244" s="167"/>
    </row>
    <row r="245" spans="8:71" x14ac:dyDescent="0.25">
      <c r="H245" s="80" t="s">
        <v>115</v>
      </c>
      <c r="P245" s="34"/>
      <c r="W245" s="38"/>
      <c r="X245" s="34"/>
      <c r="Y245" s="34"/>
      <c r="Z245" s="34"/>
      <c r="AA245" s="34"/>
      <c r="AB245" s="34"/>
      <c r="AC245" s="34"/>
      <c r="AD245" s="42"/>
      <c r="AP245" s="166"/>
      <c r="AQ245" s="168" cm="1">
        <f t="array" ref="AQ245:AY245">TRANSPOSE(J221:J229)</f>
        <v>0</v>
      </c>
      <c r="AR245" s="168">
        <v>0</v>
      </c>
      <c r="AS245" s="168">
        <v>0</v>
      </c>
      <c r="AT245" s="168">
        <v>0</v>
      </c>
      <c r="AU245" s="168">
        <v>0</v>
      </c>
      <c r="AV245" s="168">
        <v>0</v>
      </c>
      <c r="AW245" s="168">
        <v>0</v>
      </c>
      <c r="AX245" s="168">
        <v>0</v>
      </c>
      <c r="AY245" s="168">
        <v>0</v>
      </c>
      <c r="AZ245" s="167"/>
      <c r="BA245" s="167"/>
      <c r="BB245" s="167"/>
      <c r="BC245" s="167"/>
      <c r="BD245" s="167"/>
      <c r="BE245" s="167"/>
      <c r="BF245" s="167"/>
      <c r="BG245" s="167"/>
      <c r="BH245" s="167"/>
      <c r="BI245" s="167"/>
    </row>
    <row r="246" spans="8:71" x14ac:dyDescent="0.25">
      <c r="AP246" s="166"/>
      <c r="AQ246" s="168">
        <f t="shared" ref="AQ246:AY246" si="182">AQ245-AQ244</f>
        <v>0</v>
      </c>
      <c r="AR246" s="168">
        <f t="shared" si="182"/>
        <v>0</v>
      </c>
      <c r="AS246" s="168">
        <f t="shared" si="182"/>
        <v>0</v>
      </c>
      <c r="AT246" s="168">
        <f t="shared" si="182"/>
        <v>0</v>
      </c>
      <c r="AU246" s="168">
        <f t="shared" si="182"/>
        <v>0</v>
      </c>
      <c r="AV246" s="168">
        <f t="shared" si="182"/>
        <v>0</v>
      </c>
      <c r="AW246" s="168">
        <f t="shared" si="182"/>
        <v>0</v>
      </c>
      <c r="AX246" s="168">
        <f t="shared" si="182"/>
        <v>0</v>
      </c>
      <c r="AY246" s="168">
        <f t="shared" si="182"/>
        <v>0</v>
      </c>
      <c r="AZ246" s="167"/>
      <c r="BA246" s="167"/>
      <c r="BB246" s="167"/>
      <c r="BC246" s="167"/>
      <c r="BD246" s="167"/>
      <c r="BE246" s="167"/>
      <c r="BF246" s="167"/>
      <c r="BG246" s="167"/>
      <c r="BH246" s="167"/>
      <c r="BI246" s="167"/>
    </row>
    <row r="247" spans="8:71" x14ac:dyDescent="0.25">
      <c r="H247" s="18"/>
      <c r="I247" s="19"/>
      <c r="J247" s="19"/>
      <c r="K247" s="19"/>
      <c r="L247" s="19"/>
      <c r="M247" s="19"/>
      <c r="N247" s="19"/>
      <c r="O247" s="19"/>
      <c r="P247" s="19"/>
      <c r="Q247" s="19"/>
      <c r="R247" s="19"/>
      <c r="S247" s="19"/>
      <c r="T247" s="21"/>
    </row>
    <row r="250" spans="8:71" x14ac:dyDescent="0.25">
      <c r="H250" s="5" t="s">
        <v>116</v>
      </c>
    </row>
    <row r="251" spans="8:71" x14ac:dyDescent="0.25">
      <c r="H251" s="8"/>
      <c r="I251" s="9"/>
      <c r="J251" s="9"/>
      <c r="K251" s="9"/>
      <c r="L251" s="9"/>
      <c r="M251" s="9"/>
      <c r="N251" s="9"/>
      <c r="O251" s="9"/>
      <c r="P251" s="9"/>
      <c r="Q251" s="9"/>
      <c r="R251" s="9"/>
      <c r="S251" s="9"/>
      <c r="T251" s="11"/>
    </row>
    <row r="252" spans="8:71" x14ac:dyDescent="0.25">
      <c r="H252" s="12" t="str">
        <f>CONCATENATE("This chart shows the nominal price difference between the Annuity approach and the RAB approach with a 50-year depreciation period for ",$B$3)</f>
        <v>This chart shows the nominal price difference between the Annuity approach and the RAB approach with a 50-year depreciation period for Barker Barambah - Redgate Relift</v>
      </c>
      <c r="T252" s="14"/>
      <c r="BH252" s="117"/>
      <c r="BI252" s="117"/>
      <c r="BJ252" s="117"/>
      <c r="BK252" s="117"/>
      <c r="BL252" s="117"/>
      <c r="BM252" s="117"/>
      <c r="BN252" s="117"/>
      <c r="BO252" s="117"/>
      <c r="BP252" s="117"/>
      <c r="BQ252" s="117"/>
      <c r="BR252" s="117"/>
      <c r="BS252" s="117"/>
    </row>
    <row r="253" spans="8:71" x14ac:dyDescent="0.25">
      <c r="H253" s="31"/>
      <c r="T253" s="14"/>
      <c r="BH253" s="117"/>
      <c r="BI253" s="117"/>
      <c r="BJ253" s="117"/>
      <c r="BK253" s="117"/>
      <c r="BL253" s="117"/>
      <c r="BM253" s="117"/>
      <c r="BN253" s="117"/>
      <c r="BO253" s="117"/>
      <c r="BP253" s="117"/>
      <c r="BQ253" s="117"/>
      <c r="BR253" s="117"/>
      <c r="BS253" s="117"/>
    </row>
    <row r="254" spans="8:71" x14ac:dyDescent="0.25">
      <c r="H254" s="32" t="s">
        <v>114</v>
      </c>
      <c r="T254" s="14"/>
      <c r="BH254" s="117"/>
      <c r="BI254" s="117"/>
      <c r="BJ254" s="117"/>
      <c r="BK254" s="117"/>
      <c r="BL254" s="117"/>
      <c r="BM254" s="117"/>
      <c r="BN254" s="117"/>
      <c r="BO254" s="117"/>
      <c r="BP254" s="117"/>
      <c r="BQ254" s="117"/>
      <c r="BR254" s="117"/>
      <c r="BS254" s="117"/>
    </row>
    <row r="255" spans="8:71" x14ac:dyDescent="0.25">
      <c r="H255" s="32" t="s">
        <v>115</v>
      </c>
      <c r="T255" s="14"/>
      <c r="BH255" s="117"/>
      <c r="BI255" s="117"/>
      <c r="BJ255" s="117"/>
      <c r="BK255" s="117"/>
      <c r="BL255" s="117"/>
      <c r="BM255" s="117"/>
      <c r="BN255" s="117"/>
      <c r="BO255" s="117"/>
      <c r="BP255" s="117"/>
      <c r="BQ255" s="117"/>
      <c r="BR255" s="117"/>
      <c r="BS255" s="117"/>
    </row>
    <row r="256" spans="8:71" x14ac:dyDescent="0.25">
      <c r="H256" s="12"/>
      <c r="T256" s="14"/>
      <c r="BH256" s="117"/>
      <c r="BI256" s="117"/>
      <c r="BJ256" s="117"/>
      <c r="BK256" s="117"/>
      <c r="BL256" s="117"/>
      <c r="BM256" s="117"/>
      <c r="BN256" s="117"/>
      <c r="BO256" s="117"/>
      <c r="BP256" s="117"/>
      <c r="BQ256" s="117"/>
      <c r="BR256" s="117"/>
      <c r="BS256" s="117"/>
    </row>
    <row r="257" spans="8:71" x14ac:dyDescent="0.25">
      <c r="H257" s="18"/>
      <c r="I257" s="19"/>
      <c r="J257" s="19"/>
      <c r="K257" s="19"/>
      <c r="L257" s="19"/>
      <c r="M257" s="19"/>
      <c r="N257" s="19"/>
      <c r="O257" s="19"/>
      <c r="P257" s="19"/>
      <c r="Q257" s="19"/>
      <c r="R257" s="19"/>
      <c r="S257" s="19"/>
      <c r="T257" s="21"/>
      <c r="BH257" s="117"/>
      <c r="BI257" s="117"/>
      <c r="BJ257" s="117"/>
      <c r="BK257" s="117"/>
      <c r="BL257" s="117"/>
      <c r="BM257" s="117"/>
      <c r="BN257" s="117"/>
      <c r="BO257" s="117"/>
      <c r="BP257" s="117"/>
      <c r="BQ257" s="117"/>
      <c r="BR257" s="117"/>
      <c r="BS257" s="117"/>
    </row>
    <row r="258" spans="8:71" x14ac:dyDescent="0.25">
      <c r="BH258" s="117"/>
      <c r="BI258" s="117"/>
      <c r="BJ258" s="117"/>
      <c r="BK258" s="117"/>
      <c r="BL258" s="117"/>
      <c r="BM258" s="117"/>
      <c r="BN258" s="117"/>
      <c r="BO258" s="117"/>
      <c r="BP258" s="117"/>
      <c r="BQ258" s="117"/>
      <c r="BR258" s="117"/>
      <c r="BS258" s="117"/>
    </row>
    <row r="259" spans="8:71" ht="16.5" x14ac:dyDescent="0.25">
      <c r="H259" s="189"/>
      <c r="BH259" s="117"/>
      <c r="BI259" s="117"/>
      <c r="BJ259" s="117"/>
      <c r="BK259" s="117"/>
      <c r="BL259" s="117"/>
      <c r="BM259" s="117"/>
      <c r="BN259" s="117"/>
      <c r="BO259" s="117"/>
      <c r="BP259" s="117"/>
      <c r="BQ259" s="117"/>
      <c r="BR259" s="117"/>
      <c r="BS259" s="117"/>
    </row>
    <row r="260" spans="8:71" x14ac:dyDescent="0.25">
      <c r="H260" s="117"/>
      <c r="I260" s="117"/>
      <c r="J260" s="117"/>
      <c r="K260" s="117"/>
      <c r="L260" s="117" t="s">
        <v>340</v>
      </c>
      <c r="M260" s="117"/>
      <c r="N260" s="117"/>
      <c r="BH260" s="117"/>
      <c r="BI260" s="117"/>
      <c r="BJ260" s="117"/>
      <c r="BK260" s="117"/>
      <c r="BL260" s="117"/>
      <c r="BM260" s="117"/>
      <c r="BN260" s="117"/>
      <c r="BO260" s="117"/>
      <c r="BP260" s="117"/>
      <c r="BQ260" s="117"/>
      <c r="BR260" s="117"/>
      <c r="BS260" s="117"/>
    </row>
    <row r="261" spans="8:71" x14ac:dyDescent="0.25">
      <c r="H261" s="117" t="s">
        <v>337</v>
      </c>
      <c r="I261" s="117"/>
      <c r="J261" s="117" t="s">
        <v>338</v>
      </c>
      <c r="K261" s="117">
        <f>ROUND('RAB Closing Balance '!E1/1000,2)</f>
        <v>12.24</v>
      </c>
      <c r="L261" s="117">
        <f>SUMIFS('RAB Closing Balance '!$D$80:$D$107,'RAB Closing Balance '!$C$80:$C$107,'Calculations - negative balance'!$C$3)</f>
        <v>2102</v>
      </c>
      <c r="M261" s="117"/>
      <c r="N261" s="117"/>
      <c r="BH261" s="117"/>
      <c r="BI261" s="117"/>
      <c r="BJ261" s="117"/>
      <c r="BK261" s="117"/>
      <c r="BL261" s="117"/>
      <c r="BM261" s="117"/>
      <c r="BN261" s="117"/>
      <c r="BO261" s="117"/>
      <c r="BP261" s="117"/>
      <c r="BQ261" s="117"/>
      <c r="BR261" s="117"/>
      <c r="BS261" s="117"/>
    </row>
    <row r="262" spans="8:71" x14ac:dyDescent="0.25">
      <c r="H262" s="117"/>
      <c r="I262" s="117"/>
      <c r="J262" s="117" t="s">
        <v>339</v>
      </c>
      <c r="K262" s="117">
        <f>ROUND('RAB Closing Balance '!E2/1000,2)</f>
        <v>15.52</v>
      </c>
      <c r="L262" s="117"/>
      <c r="M262" s="117"/>
      <c r="N262" s="117"/>
      <c r="BH262" s="117"/>
      <c r="BI262" s="117"/>
      <c r="BJ262" s="117"/>
      <c r="BK262" s="117"/>
      <c r="BL262" s="117"/>
      <c r="BM262" s="117"/>
      <c r="BN262" s="117"/>
      <c r="BO262" s="117"/>
      <c r="BP262" s="160" t="s">
        <v>117</v>
      </c>
      <c r="BQ262" s="117"/>
      <c r="BR262" s="117"/>
      <c r="BS262" s="117"/>
    </row>
    <row r="263" spans="8:71" x14ac:dyDescent="0.25">
      <c r="H263" s="117"/>
      <c r="I263" s="117"/>
      <c r="J263" s="117"/>
      <c r="K263" s="117"/>
      <c r="L263" s="117"/>
      <c r="M263" s="117"/>
      <c r="N263" s="117"/>
      <c r="BH263" s="117"/>
      <c r="BI263" s="117"/>
      <c r="BJ263" s="117"/>
      <c r="BK263" s="117"/>
      <c r="BL263" s="117"/>
      <c r="BM263" s="117"/>
      <c r="BN263" s="117"/>
      <c r="BO263" s="117"/>
      <c r="BP263" s="117"/>
      <c r="BQ263" s="117"/>
      <c r="BR263" s="117"/>
      <c r="BS263" s="117"/>
    </row>
    <row r="264" spans="8:71" x14ac:dyDescent="0.25">
      <c r="H264" s="117" t="str">
        <f>CONCATENATE($D$3,"'s RAB closing balance in the 2057 financial year will be $",$K$261," million if the initial balance is depreciated over 25 years, or $",$K$262," million if depreciated over 50 years. This amount represents the outstanding capital cost yet to be recovered. If no additional expenditure occurs, ",$D$3,"’s closing balance will be fully repaid by ",$L$261,".")</f>
        <v>Barker Barambah's RAB closing balance in the 2057 financial year will be $12.24 million if the initial balance is depreciated over 25 years, or $15.52 million if depreciated over 50 years. This amount represents the outstanding capital cost yet to be recovered. If no additional expenditure occurs, Barker Barambah’s closing balance will be fully repaid by 2102.</v>
      </c>
      <c r="BH264" s="117"/>
      <c r="BI264" s="117"/>
      <c r="BJ264" s="117"/>
      <c r="BK264" s="117"/>
      <c r="BL264" s="117"/>
      <c r="BM264" s="117"/>
      <c r="BN264" s="117"/>
      <c r="BO264" s="117"/>
      <c r="BP264" s="117"/>
      <c r="BQ264" s="117"/>
      <c r="BR264" s="117"/>
      <c r="BS264" s="117"/>
    </row>
    <row r="265" spans="8:71" x14ac:dyDescent="0.25">
      <c r="BH265" s="117"/>
      <c r="BI265" s="117"/>
      <c r="BJ265" s="117"/>
      <c r="BK265" s="117"/>
      <c r="BL265" s="117"/>
      <c r="BM265" s="117"/>
      <c r="BN265" s="117"/>
      <c r="BO265" s="117"/>
      <c r="BP265" s="117"/>
      <c r="BQ265" s="117"/>
      <c r="BR265" s="117"/>
      <c r="BS265" s="117"/>
    </row>
    <row r="266" spans="8:71" ht="0.95" customHeight="1" x14ac:dyDescent="0.25">
      <c r="BH266" s="117"/>
      <c r="BI266" s="117"/>
      <c r="BJ266" s="117"/>
      <c r="BK266" s="117"/>
      <c r="BL266" s="117"/>
      <c r="BM266" s="117"/>
      <c r="BN266" s="117"/>
      <c r="BO266" s="117"/>
      <c r="BP266" s="117"/>
      <c r="BQ266" s="117"/>
      <c r="BR266" s="117"/>
      <c r="BS266" s="117"/>
    </row>
    <row r="267" spans="8:71" ht="5.25" customHeight="1" x14ac:dyDescent="0.25">
      <c r="BH267" s="117"/>
      <c r="BI267" s="117"/>
      <c r="BJ267" s="117"/>
      <c r="BK267" s="117"/>
      <c r="BL267" s="117"/>
      <c r="BM267" s="117"/>
      <c r="BN267" s="116"/>
      <c r="BO267" s="117"/>
      <c r="BP267" s="116"/>
      <c r="BQ267" s="117"/>
      <c r="BR267" s="116"/>
      <c r="BS267" s="117"/>
    </row>
    <row r="268" spans="8:71" x14ac:dyDescent="0.25">
      <c r="BH268" s="117"/>
      <c r="BI268" s="117"/>
      <c r="BJ268" s="117"/>
      <c r="BK268" s="117"/>
      <c r="BL268" s="117"/>
      <c r="BM268" s="117"/>
      <c r="BN268" s="117"/>
      <c r="BO268" s="117"/>
      <c r="BP268" s="161" t="str">
        <f>IFERROR(IF(MATCH($C$3,'Volumetric Rebate'!$B$2:$B$5,0)&gt;0,"The estimated rebate comparison table shows the rebate options available from the annuity positive balance. It helps customers decide how long they want the rebate period to be."),"")</f>
        <v/>
      </c>
      <c r="BQ268" s="117"/>
      <c r="BR268" s="117"/>
      <c r="BS268" s="117"/>
    </row>
    <row r="269" spans="8:71" ht="6.75" customHeight="1" x14ac:dyDescent="0.25">
      <c r="BH269" s="117"/>
      <c r="BI269" s="117"/>
      <c r="BJ269" s="117"/>
      <c r="BK269" s="117"/>
      <c r="BL269" s="117"/>
      <c r="BM269" s="117"/>
      <c r="BN269" s="162"/>
      <c r="BO269" s="117"/>
      <c r="BP269" s="163"/>
      <c r="BQ269" s="117"/>
      <c r="BR269" s="162"/>
      <c r="BS269" s="117"/>
    </row>
    <row r="270" spans="8:71" x14ac:dyDescent="0.25">
      <c r="BH270" s="117"/>
      <c r="BI270" s="117"/>
      <c r="BJ270" s="117"/>
      <c r="BK270" s="117"/>
      <c r="BL270" s="117"/>
      <c r="BM270" s="117"/>
      <c r="BN270" s="162"/>
      <c r="BO270" s="117"/>
      <c r="BP270" s="164" t="str">
        <f>IFERROR(IF(MATCH($C$3,'Volumetric Rebate'!$B$2:$B$5,0)&gt;0,"4-year rebate: Higher annual rebate amounts, but only for the first four years."),"")</f>
        <v/>
      </c>
      <c r="BQ270" s="117"/>
      <c r="BR270" s="162"/>
      <c r="BS270" s="117"/>
    </row>
    <row r="271" spans="8:71" x14ac:dyDescent="0.25">
      <c r="BH271" s="117"/>
      <c r="BI271" s="117"/>
      <c r="BJ271" s="117"/>
      <c r="BK271" s="117"/>
      <c r="BL271" s="117"/>
      <c r="BM271" s="117"/>
      <c r="BN271" s="117"/>
      <c r="BO271" s="117"/>
      <c r="BP271" s="164" t="str">
        <f>IFERROR(IF(MATCH($C$3,'Volumetric Rebate'!$B$2:$B$5,0)&gt;0,"8-year rebate: Lower annual rebate amounts, spread over eight years for a longer benefit."),"")</f>
        <v/>
      </c>
      <c r="BQ271" s="117"/>
      <c r="BR271" s="117"/>
      <c r="BS271" s="117"/>
    </row>
    <row r="272" spans="8:71" ht="9.75" customHeight="1" x14ac:dyDescent="0.25">
      <c r="BH272" s="117"/>
      <c r="BI272" s="117"/>
      <c r="BJ272" s="117"/>
      <c r="BK272" s="117"/>
      <c r="BL272" s="117"/>
      <c r="BM272" s="117"/>
      <c r="BN272" s="117"/>
      <c r="BO272" s="117"/>
      <c r="BP272" s="161"/>
      <c r="BQ272" s="117"/>
      <c r="BR272" s="117"/>
      <c r="BS272" s="117"/>
    </row>
    <row r="273" spans="60:71" x14ac:dyDescent="0.25">
      <c r="BH273" s="117"/>
      <c r="BI273" s="117"/>
      <c r="BJ273" s="117"/>
      <c r="BK273" s="117"/>
      <c r="BL273" s="117"/>
      <c r="BM273" s="117"/>
      <c r="BN273" s="162"/>
      <c r="BO273" s="117"/>
      <c r="BP273" s="161" t="str">
        <f>IFERROR(IF(MATCH($C$3,'Volumetric Rebate'!$B$2:$B$5,0)&gt;0,"The rebate values are calculated based on the selected level of water access entitlements. Choosing between these options depends on whether you prefer larger short-term rebates or smaller rebates over a longer period."),"")</f>
        <v/>
      </c>
      <c r="BQ273" s="117"/>
      <c r="BR273" s="162"/>
      <c r="BS273" s="117"/>
    </row>
    <row r="274" spans="60:71" ht="5.25" customHeight="1" x14ac:dyDescent="0.25">
      <c r="BH274" s="117"/>
      <c r="BI274" s="117"/>
      <c r="BJ274" s="117"/>
      <c r="BK274" s="117"/>
      <c r="BL274" s="117"/>
      <c r="BM274" s="117"/>
      <c r="BN274" s="162"/>
      <c r="BO274" s="117"/>
      <c r="BP274" s="162"/>
      <c r="BQ274" s="117"/>
      <c r="BR274" s="162"/>
      <c r="BS274" s="117"/>
    </row>
    <row r="275" spans="60:71" ht="0.95" customHeight="1" x14ac:dyDescent="0.25">
      <c r="BH275" s="117"/>
      <c r="BI275" s="117"/>
      <c r="BJ275" s="117"/>
      <c r="BK275" s="117"/>
      <c r="BL275" s="117"/>
      <c r="BM275" s="117"/>
      <c r="BN275" s="117"/>
      <c r="BO275" s="117"/>
      <c r="BP275" s="117"/>
      <c r="BQ275" s="117"/>
      <c r="BR275" s="117"/>
      <c r="BS275" s="117"/>
    </row>
    <row r="276" spans="60:71" x14ac:dyDescent="0.25">
      <c r="BH276" s="117"/>
      <c r="BI276" s="117"/>
      <c r="BJ276" s="117"/>
      <c r="BK276" s="117"/>
      <c r="BL276" s="117"/>
      <c r="BM276" s="117"/>
      <c r="BN276" s="117"/>
      <c r="BO276" s="117"/>
      <c r="BP276" s="117"/>
      <c r="BQ276" s="117"/>
      <c r="BR276" s="117"/>
      <c r="BS276" s="117"/>
    </row>
    <row r="277" spans="60:71" x14ac:dyDescent="0.25">
      <c r="BH277" s="117"/>
      <c r="BI277" s="117"/>
      <c r="BJ277" s="117"/>
      <c r="BK277" s="117"/>
      <c r="BL277" s="117"/>
      <c r="BM277" s="117"/>
      <c r="BN277" s="117"/>
      <c r="BO277" s="117"/>
      <c r="BP277" s="117"/>
      <c r="BQ277" s="117"/>
      <c r="BR277" s="117"/>
      <c r="BS277" s="117"/>
    </row>
    <row r="278" spans="60:71" x14ac:dyDescent="0.25">
      <c r="BH278" s="117"/>
      <c r="BI278" s="117"/>
      <c r="BJ278" s="117"/>
      <c r="BK278" s="117"/>
      <c r="BL278" s="117"/>
      <c r="BM278" s="117"/>
      <c r="BN278" s="117"/>
      <c r="BO278" s="117"/>
      <c r="BP278" s="117"/>
      <c r="BQ278" s="117"/>
      <c r="BR278" s="117"/>
      <c r="BS278" s="117"/>
    </row>
    <row r="279" spans="60:71" x14ac:dyDescent="0.25">
      <c r="BH279" s="117"/>
      <c r="BI279" s="117"/>
      <c r="BJ279" s="117"/>
      <c r="BK279" s="117"/>
      <c r="BL279" s="117"/>
      <c r="BM279" s="117"/>
      <c r="BN279" s="117"/>
      <c r="BO279" s="117"/>
      <c r="BP279" s="117"/>
      <c r="BQ279" s="117"/>
      <c r="BR279" s="117"/>
      <c r="BS279" s="117"/>
    </row>
    <row r="280" spans="60:71" x14ac:dyDescent="0.25">
      <c r="BH280" s="117"/>
      <c r="BI280" s="117"/>
      <c r="BJ280" s="117"/>
      <c r="BK280" s="117"/>
      <c r="BL280" s="117"/>
      <c r="BM280" s="117"/>
      <c r="BN280" s="117"/>
      <c r="BO280" s="117"/>
      <c r="BP280" s="117"/>
      <c r="BQ280" s="117"/>
      <c r="BR280" s="117"/>
      <c r="BS280" s="117"/>
    </row>
    <row r="281" spans="60:71" x14ac:dyDescent="0.25">
      <c r="BH281" s="117"/>
      <c r="BI281" s="117"/>
      <c r="BJ281" s="117"/>
      <c r="BK281" s="117"/>
      <c r="BL281" s="117"/>
      <c r="BM281" s="117"/>
      <c r="BN281" s="117"/>
      <c r="BO281" s="117"/>
      <c r="BP281" s="117"/>
      <c r="BQ281" s="117"/>
      <c r="BR281" s="117"/>
      <c r="BS281" s="117"/>
    </row>
    <row r="282" spans="60:71" x14ac:dyDescent="0.25">
      <c r="BH282" s="117"/>
      <c r="BI282" s="117"/>
      <c r="BJ282" s="117"/>
      <c r="BK282" s="117"/>
      <c r="BL282" s="117"/>
      <c r="BM282" s="117"/>
      <c r="BN282" s="117"/>
      <c r="BO282" s="117"/>
      <c r="BP282" s="117"/>
      <c r="BQ282" s="117"/>
      <c r="BR282" s="117"/>
      <c r="BS282" s="117"/>
    </row>
    <row r="283" spans="60:71" x14ac:dyDescent="0.25">
      <c r="BH283" s="117"/>
      <c r="BI283" s="117"/>
      <c r="BJ283" s="117"/>
      <c r="BK283" s="117"/>
      <c r="BL283" s="117"/>
      <c r="BM283" s="117"/>
      <c r="BN283" s="117"/>
      <c r="BO283" s="117"/>
      <c r="BP283" s="117"/>
      <c r="BQ283" s="117"/>
      <c r="BR283" s="117"/>
      <c r="BS283" s="117"/>
    </row>
    <row r="284" spans="60:71" x14ac:dyDescent="0.25">
      <c r="BH284" s="117"/>
      <c r="BI284" s="117"/>
      <c r="BJ284" s="117"/>
      <c r="BK284" s="117"/>
      <c r="BL284" s="117"/>
      <c r="BM284" s="117"/>
      <c r="BN284" s="117"/>
      <c r="BO284" s="117"/>
      <c r="BP284" s="117"/>
      <c r="BQ284" s="117"/>
      <c r="BR284" s="117"/>
      <c r="BS284" s="117"/>
    </row>
    <row r="285" spans="60:71" x14ac:dyDescent="0.25">
      <c r="BH285" s="117"/>
      <c r="BI285" s="117"/>
      <c r="BJ285" s="117"/>
      <c r="BK285" s="117"/>
      <c r="BL285" s="117"/>
      <c r="BM285" s="117"/>
      <c r="BN285" s="117"/>
      <c r="BO285" s="117"/>
      <c r="BP285" s="117"/>
      <c r="BQ285" s="117"/>
      <c r="BR285" s="117"/>
      <c r="BS285" s="117"/>
    </row>
  </sheetData>
  <phoneticPr fontId="9" type="noConversion"/>
  <conditionalFormatting sqref="G4:AM4">
    <cfRule type="cellIs" dxfId="76" priority="129" operator="equal">
      <formula>1</formula>
    </cfRule>
  </conditionalFormatting>
  <conditionalFormatting sqref="G55:AM55">
    <cfRule type="cellIs" dxfId="75" priority="127" operator="equal">
      <formula>1</formula>
    </cfRule>
  </conditionalFormatting>
  <conditionalFormatting sqref="I38:AM51">
    <cfRule type="cellIs" dxfId="74" priority="128" operator="equal">
      <formula>"Yes"</formula>
    </cfRule>
  </conditionalFormatting>
  <conditionalFormatting sqref="I83:AM83">
    <cfRule type="cellIs" dxfId="73" priority="119" operator="equal">
      <formula>1</formula>
    </cfRule>
  </conditionalFormatting>
  <conditionalFormatting sqref="I99:AM99">
    <cfRule type="cellIs" dxfId="72" priority="126" operator="equal">
      <formula>1</formula>
    </cfRule>
  </conditionalFormatting>
  <conditionalFormatting sqref="I115:AM115">
    <cfRule type="cellIs" dxfId="71" priority="124" operator="equal">
      <formula>1</formula>
    </cfRule>
  </conditionalFormatting>
  <conditionalFormatting sqref="I131:AM131">
    <cfRule type="cellIs" dxfId="70" priority="123" operator="equal">
      <formula>1</formula>
    </cfRule>
  </conditionalFormatting>
  <conditionalFormatting sqref="I140:AM140">
    <cfRule type="cellIs" dxfId="69" priority="116" operator="equal">
      <formula>1</formula>
    </cfRule>
  </conditionalFormatting>
  <conditionalFormatting sqref="I154:AM154">
    <cfRule type="cellIs" dxfId="68" priority="120" operator="equal">
      <formula>1</formula>
    </cfRule>
  </conditionalFormatting>
  <conditionalFormatting sqref="U170:AC172">
    <cfRule type="cellIs" dxfId="67" priority="43" operator="equal">
      <formula>"cr"</formula>
    </cfRule>
    <cfRule type="cellIs" dxfId="66" priority="42" operator="equal">
      <formula>"T"</formula>
    </cfRule>
  </conditionalFormatting>
  <conditionalFormatting sqref="AF172:AO172">
    <cfRule type="cellIs" dxfId="63" priority="29" operator="lessThan">
      <formula>0</formula>
    </cfRule>
    <cfRule type="cellIs" dxfId="62" priority="28" operator="greaterThan">
      <formula>0</formula>
    </cfRule>
  </conditionalFormatting>
  <conditionalFormatting sqref="AF175:AO175">
    <cfRule type="cellIs" dxfId="61" priority="27" operator="lessThan">
      <formula>0</formula>
    </cfRule>
    <cfRule type="cellIs" dxfId="60" priority="26" operator="greaterThan">
      <formula>0</formula>
    </cfRule>
  </conditionalFormatting>
  <conditionalFormatting sqref="AF190:AO190">
    <cfRule type="cellIs" dxfId="59" priority="25" operator="lessThan">
      <formula>0</formula>
    </cfRule>
    <cfRule type="cellIs" dxfId="58" priority="24" operator="greaterThan">
      <formula>0</formula>
    </cfRule>
  </conditionalFormatting>
  <conditionalFormatting sqref="AF193:AO193">
    <cfRule type="cellIs" dxfId="57" priority="23" operator="lessThan">
      <formula>0</formula>
    </cfRule>
    <cfRule type="cellIs" dxfId="56" priority="22" operator="greaterThan">
      <formula>0</formula>
    </cfRule>
  </conditionalFormatting>
  <conditionalFormatting sqref="AQ214:BG214">
    <cfRule type="cellIs" dxfId="54" priority="21" operator="lessThan">
      <formula>0</formula>
    </cfRule>
  </conditionalFormatting>
  <conditionalFormatting sqref="AQ217:BI217">
    <cfRule type="cellIs" dxfId="53" priority="6" operator="lessThan">
      <formula>0</formula>
    </cfRule>
    <cfRule type="cellIs" dxfId="52" priority="5" operator="greaterThan">
      <formula>0</formula>
    </cfRule>
  </conditionalFormatting>
  <conditionalFormatting sqref="AQ244:BI245">
    <cfRule type="cellIs" dxfId="51" priority="11" operator="lessThan">
      <formula>0</formula>
    </cfRule>
  </conditionalFormatting>
  <conditionalFormatting sqref="AQ246:BI246">
    <cfRule type="cellIs" dxfId="50" priority="9" operator="greaterThan">
      <formula>0</formula>
    </cfRule>
    <cfRule type="cellIs" dxfId="49" priority="10" operator="lessThan">
      <formula>0</formula>
    </cfRule>
  </conditionalFormatting>
  <conditionalFormatting sqref="AZ215:BI216">
    <cfRule type="cellIs" dxfId="48" priority="7" operator="lessThan">
      <formula>0</formula>
    </cfRule>
  </conditionalFormatting>
  <conditionalFormatting sqref="BI224:BQ225">
    <cfRule type="cellIs" dxfId="45" priority="16" operator="lessThan">
      <formula>0</formula>
    </cfRule>
  </conditionalFormatting>
  <conditionalFormatting sqref="CM194:CO196 CQ195:CQ196 CM197:CV199 H199:Q199 I200:Q200 CM202:CO203 BZ203:CB203 CD203 CQ203 BZ204:CI204">
    <cfRule type="expression" dxfId="40" priority="110">
      <formula>LEN(INDEX(H:H,ROW(),1))&gt;0</formula>
    </cfRule>
  </conditionalFormatting>
  <conditionalFormatting sqref="CM196:CO196 CQ196 CM197:CV199 H199:Q199 I200:Q200 BZ203:CB203 CD203 BZ204:CI204">
    <cfRule type="expression" dxfId="39" priority="111">
      <formula>LEN(INDEX(H:H,ROW(),1))=0</formula>
    </cfRule>
  </conditionalFormatting>
  <conditionalFormatting sqref="CQ194:CW194 CR195:CW196 CQ202:CW202 CE203:CJ203 CR203:CW203">
    <cfRule type="expression" dxfId="38" priority="131">
      <formula>LEN(INDEX(CD:CD,ROW(),1))&gt;0</formula>
    </cfRule>
  </conditionalFormatting>
  <conditionalFormatting sqref="CR196:CW196 CE203:CJ203">
    <cfRule type="expression" dxfId="37" priority="137">
      <formula>LEN(INDEX(CD:CD,ROW(),1))=0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8" id="{0E6B71BC-C1CA-4F1D-80AA-581E569EF222}">
            <xm:f>IFERROR(IF(MATCH($C$3,'Volumetric Rebate'!$B$2:$B$5,0)&gt;0,1),0)=0</xm:f>
            <x14:dxf>
              <fill>
                <patternFill>
                  <bgColor theme="6"/>
                </patternFill>
              </fill>
              <border>
                <left style="thin">
                  <color theme="6"/>
                </left>
                <right style="thin">
                  <color theme="6"/>
                </right>
                <top style="thin">
                  <color theme="6"/>
                </top>
                <bottom style="thin">
                  <color theme="6"/>
                </bottom>
              </border>
            </x14:dxf>
          </x14:cfRule>
          <xm:sqref>AE173:AG173</xm:sqref>
        </x14:conditionalFormatting>
        <x14:conditionalFormatting xmlns:xm="http://schemas.microsoft.com/office/excel/2006/main">
          <x14:cfRule type="expression" priority="87" id="{C5D8CAC4-A9A8-4E5A-9A7B-B8252FC14A49}">
            <xm:f>IFERROR(IF(MATCH($C$3,'Volumetric Rebate'!$B$2:$B$5,0)&gt;0,1),0)=0</xm:f>
            <x14:dxf>
              <font>
                <color theme="1"/>
              </font>
              <fill>
                <patternFill>
                  <bgColor theme="0"/>
                </patternFill>
              </fill>
              <border>
                <left style="thin">
                  <color theme="6"/>
                </left>
                <right style="thin">
                  <color theme="6"/>
                </right>
                <top style="thin">
                  <color theme="6"/>
                </top>
                <bottom style="thin">
                  <color theme="6"/>
                </bottom>
                <vertical/>
                <horizontal/>
              </border>
            </x14:dxf>
          </x14:cfRule>
          <xm:sqref>AE174:AG174 AI174:AO174 AE175</xm:sqref>
        </x14:conditionalFormatting>
        <x14:conditionalFormatting xmlns:xm="http://schemas.microsoft.com/office/excel/2006/main">
          <x14:cfRule type="expression" priority="101" id="{6A4C0B40-267A-4DA3-856F-3425DE28BFF6}">
            <xm:f>IFERROR(MATCH($C$3,'Volumetric Rebate'!$F$34:$F$37,0),0)&gt;0</xm:f>
            <x14:dxf>
              <font>
                <color theme="1"/>
              </font>
              <fill>
                <patternFill>
                  <bgColor theme="0"/>
                </patternFill>
              </fill>
              <border>
                <left/>
                <right/>
                <top/>
                <bottom/>
                <vertical/>
                <horizontal/>
              </border>
            </x14:dxf>
          </x14:cfRule>
          <xm:sqref>AO182:BG182</xm:sqref>
        </x14:conditionalFormatting>
        <x14:conditionalFormatting xmlns:xm="http://schemas.microsoft.com/office/excel/2006/main">
          <x14:cfRule type="expression" priority="109" id="{B8B744DF-D92A-4813-AB73-E32AC95069B5}">
            <xm:f>IFERROR(MATCH($C$3,'Volumetric Rebate'!$F$34:$F$37,0),0)&gt;0</xm:f>
            <x14:dxf>
              <font>
                <color theme="0"/>
              </font>
              <fill>
                <patternFill>
                  <bgColor theme="3"/>
                </patternFill>
              </fill>
              <border>
                <left style="thin">
                  <color theme="3"/>
                </left>
                <right style="thin">
                  <color theme="3"/>
                </right>
                <top style="thin">
                  <color theme="3"/>
                </top>
                <bottom style="thin">
                  <color theme="3"/>
                </bottom>
                <vertical/>
                <horizontal/>
              </border>
            </x14:dxf>
          </x14:cfRule>
          <xm:sqref>BH195:BK195</xm:sqref>
        </x14:conditionalFormatting>
        <x14:conditionalFormatting xmlns:xm="http://schemas.microsoft.com/office/excel/2006/main">
          <x14:cfRule type="expression" priority="108" id="{D909399C-DFA7-4C28-8B02-C1ABB9A79483}">
            <xm:f>IFERROR(MATCH($C$3,'Volumetric Rebate'!$F$34:$F$37,0),0)&gt;0</xm:f>
            <x14:dxf>
              <font>
                <color theme="1"/>
              </font>
              <border>
                <left style="thin">
                  <color theme="3"/>
                </left>
                <right style="thin">
                  <color theme="3"/>
                </right>
                <top style="thin">
                  <color theme="3"/>
                </top>
                <bottom style="thin">
                  <color theme="3"/>
                </bottom>
                <vertical/>
                <horizontal/>
              </border>
            </x14:dxf>
          </x14:cfRule>
          <xm:sqref>BH196:BK199</xm:sqref>
        </x14:conditionalFormatting>
        <x14:conditionalFormatting xmlns:xm="http://schemas.microsoft.com/office/excel/2006/main">
          <x14:cfRule type="expression" priority="96" id="{C45A5D3C-4227-4108-89F8-CD95279EAAF5}">
            <xm:f>MATCH($C$3,'Volumetric Rebate'!$B$2:$B$5,0)&gt;0</xm:f>
            <x14:dxf>
              <fill>
                <patternFill>
                  <bgColor theme="3"/>
                </patternFill>
              </fill>
            </x14:dxf>
          </x14:cfRule>
          <xm:sqref>BO266:BO274</xm:sqref>
        </x14:conditionalFormatting>
        <x14:conditionalFormatting xmlns:xm="http://schemas.microsoft.com/office/excel/2006/main">
          <x14:cfRule type="expression" priority="95" id="{A02CD615-2577-4779-881E-B02173A4ADBF}">
            <xm:f>MATCH($C$3,'Volumetric Rebate'!$B$2:$B$5,0)&gt;0</xm:f>
            <x14:dxf>
              <fill>
                <patternFill>
                  <bgColor theme="3"/>
                </patternFill>
              </fill>
            </x14:dxf>
          </x14:cfRule>
          <xm:sqref>BO275:BP275</xm:sqref>
        </x14:conditionalFormatting>
        <x14:conditionalFormatting xmlns:xm="http://schemas.microsoft.com/office/excel/2006/main">
          <x14:cfRule type="expression" priority="97" id="{0A93806E-BD76-4852-92CF-0ABC2D4A1181}">
            <xm:f>MATCH($C$3,'Volumetric Rebate'!$B$2:$B$5,0)&gt;0</xm:f>
            <x14:dxf>
              <fill>
                <patternFill>
                  <bgColor theme="3"/>
                </patternFill>
              </fill>
            </x14:dxf>
          </x14:cfRule>
          <xm:sqref>BP266</xm:sqref>
        </x14:conditionalFormatting>
        <x14:conditionalFormatting xmlns:xm="http://schemas.microsoft.com/office/excel/2006/main">
          <x14:cfRule type="expression" priority="94" id="{37FE4DEE-5298-4078-BD0B-42652C46940B}">
            <xm:f>MATCH($C$3,'Volumetric Rebate'!$B$2:$B$5,0)&gt;0</xm:f>
            <x14:dxf>
              <fill>
                <patternFill>
                  <bgColor theme="3"/>
                </patternFill>
              </fill>
            </x14:dxf>
          </x14:cfRule>
          <xm:sqref>BQ266:BQ275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9ABF5-66F9-483A-9209-8D9DB1E8FFE5}">
  <sheetPr codeName="Sheet5"/>
  <dimension ref="A2:CW275"/>
  <sheetViews>
    <sheetView showGridLines="0" topLeftCell="A228" zoomScale="70" zoomScaleNormal="70" workbookViewId="0">
      <selection activeCell="L261" sqref="L261"/>
    </sheetView>
  </sheetViews>
  <sheetFormatPr defaultRowHeight="15" x14ac:dyDescent="0.25"/>
  <cols>
    <col min="2" max="2" width="30.5703125" bestFit="1" customWidth="1"/>
    <col min="3" max="3" width="15.5703125" customWidth="1"/>
    <col min="4" max="4" width="9.42578125" bestFit="1" customWidth="1"/>
    <col min="5" max="5" width="16" bestFit="1" customWidth="1"/>
    <col min="6" max="6" width="12.7109375" customWidth="1"/>
    <col min="7" max="7" width="10.28515625" bestFit="1" customWidth="1"/>
    <col min="8" max="8" width="7.7109375" bestFit="1" customWidth="1"/>
    <col min="9" max="9" width="9.28515625" bestFit="1" customWidth="1"/>
    <col min="10" max="10" width="14.7109375" bestFit="1" customWidth="1"/>
    <col min="11" max="13" width="14.42578125" bestFit="1" customWidth="1"/>
    <col min="14" max="14" width="15" bestFit="1" customWidth="1"/>
    <col min="15" max="15" width="9.42578125" bestFit="1" customWidth="1"/>
    <col min="16" max="16" width="7.5703125" bestFit="1" customWidth="1"/>
    <col min="17" max="17" width="9.7109375" bestFit="1" customWidth="1"/>
    <col min="18" max="18" width="9.5703125" bestFit="1" customWidth="1"/>
    <col min="19" max="19" width="28.85546875" bestFit="1" customWidth="1"/>
    <col min="20" max="20" width="8.28515625" bestFit="1" customWidth="1"/>
    <col min="21" max="29" width="7.85546875" bestFit="1" customWidth="1"/>
    <col min="30" max="30" width="10.5703125" bestFit="1" customWidth="1"/>
    <col min="31" max="31" width="24.5703125" customWidth="1"/>
    <col min="32" max="33" width="7.85546875" customWidth="1"/>
    <col min="34" max="34" width="0.5703125" customWidth="1"/>
    <col min="35" max="41" width="7.85546875" customWidth="1"/>
    <col min="42" max="42" width="18" customWidth="1"/>
    <col min="43" max="51" width="7.42578125" customWidth="1"/>
    <col min="52" max="52" width="9.140625" customWidth="1"/>
    <col min="55" max="55" width="30" customWidth="1"/>
    <col min="56" max="58" width="9.7109375" bestFit="1" customWidth="1"/>
    <col min="59" max="60" width="9.28515625" bestFit="1" customWidth="1"/>
    <col min="61" max="63" width="9.7109375" bestFit="1" customWidth="1"/>
    <col min="65" max="65" width="10" customWidth="1"/>
    <col min="66" max="66" width="3" customWidth="1"/>
    <col min="67" max="67" width="0.140625" customWidth="1"/>
    <col min="68" max="68" width="115" customWidth="1"/>
    <col min="69" max="69" width="0.140625" customWidth="1"/>
    <col min="70" max="70" width="3" customWidth="1"/>
    <col min="78" max="78" width="24.5703125" bestFit="1" customWidth="1"/>
    <col min="79" max="80" width="7.85546875" bestFit="1" customWidth="1"/>
    <col min="81" max="81" width="0.5703125" customWidth="1"/>
    <col min="82" max="88" width="7.85546875" bestFit="1" customWidth="1"/>
  </cols>
  <sheetData>
    <row r="2" spans="1:41" x14ac:dyDescent="0.25">
      <c r="B2" t="s">
        <v>0</v>
      </c>
      <c r="C2" t="s">
        <v>1</v>
      </c>
      <c r="D2" t="s">
        <v>359</v>
      </c>
    </row>
    <row r="3" spans="1:41" x14ac:dyDescent="0.25">
      <c r="A3">
        <v>1</v>
      </c>
      <c r="B3" s="36" t="str">
        <f>VLOOKUP(A3,'Tarrif group list'!$D$3:$E$15,2,0)</f>
        <v>Burdekin - Giru Groundwater</v>
      </c>
      <c r="C3" s="36" t="str">
        <f>_xlfn.XLOOKUP(B3,'All Prices combined'!D:D,'All Prices combined'!E:E,,0,1)</f>
        <v>AIE - Burdekin IS</v>
      </c>
      <c r="D3" t="str">
        <f>VLOOKUP(B3,'Tarrif group list'!$J$3:$K$142,2,0)</f>
        <v>Burdekin Distribution</v>
      </c>
      <c r="G3" s="3"/>
      <c r="H3" s="3"/>
      <c r="I3" s="3"/>
    </row>
    <row r="4" spans="1:41" s="3" customFormat="1" x14ac:dyDescent="0.25">
      <c r="F4" s="1" t="s">
        <v>2</v>
      </c>
      <c r="G4" s="3">
        <v>1</v>
      </c>
      <c r="H4" s="3">
        <v>2</v>
      </c>
      <c r="I4" s="3">
        <v>1</v>
      </c>
      <c r="J4" s="3">
        <v>2</v>
      </c>
      <c r="K4" s="3">
        <v>1</v>
      </c>
      <c r="L4" s="3">
        <v>2</v>
      </c>
      <c r="M4" s="3">
        <v>3</v>
      </c>
      <c r="N4" s="3">
        <v>4</v>
      </c>
      <c r="O4" s="3">
        <f>K4</f>
        <v>1</v>
      </c>
      <c r="P4" s="3">
        <f t="shared" ref="P4:AM4" si="0">L4</f>
        <v>2</v>
      </c>
      <c r="Q4" s="3">
        <f t="shared" si="0"/>
        <v>3</v>
      </c>
      <c r="R4" s="3">
        <f t="shared" si="0"/>
        <v>4</v>
      </c>
      <c r="S4" s="3">
        <f t="shared" si="0"/>
        <v>1</v>
      </c>
      <c r="T4" s="3">
        <f t="shared" si="0"/>
        <v>2</v>
      </c>
      <c r="U4" s="3">
        <f t="shared" si="0"/>
        <v>3</v>
      </c>
      <c r="V4" s="3">
        <f t="shared" si="0"/>
        <v>4</v>
      </c>
      <c r="W4" s="3">
        <f t="shared" si="0"/>
        <v>1</v>
      </c>
      <c r="X4" s="3">
        <f t="shared" si="0"/>
        <v>2</v>
      </c>
      <c r="Y4" s="3">
        <f t="shared" si="0"/>
        <v>3</v>
      </c>
      <c r="Z4" s="3">
        <f t="shared" si="0"/>
        <v>4</v>
      </c>
      <c r="AA4" s="3">
        <f t="shared" si="0"/>
        <v>1</v>
      </c>
      <c r="AB4" s="3">
        <f t="shared" si="0"/>
        <v>2</v>
      </c>
      <c r="AC4" s="3">
        <f t="shared" si="0"/>
        <v>3</v>
      </c>
      <c r="AD4" s="3">
        <f t="shared" si="0"/>
        <v>4</v>
      </c>
      <c r="AE4" s="3">
        <f t="shared" si="0"/>
        <v>1</v>
      </c>
      <c r="AF4" s="3">
        <f t="shared" si="0"/>
        <v>2</v>
      </c>
      <c r="AG4" s="3">
        <f t="shared" si="0"/>
        <v>3</v>
      </c>
      <c r="AI4" s="3">
        <f>AD4</f>
        <v>4</v>
      </c>
      <c r="AJ4" s="3">
        <f>AE4</f>
        <v>1</v>
      </c>
      <c r="AK4" s="3">
        <f>AF4</f>
        <v>2</v>
      </c>
      <c r="AL4" s="3">
        <f>AG4</f>
        <v>3</v>
      </c>
      <c r="AM4" s="3">
        <f t="shared" si="0"/>
        <v>4</v>
      </c>
      <c r="AO4" s="26" t="s">
        <v>3</v>
      </c>
    </row>
    <row r="5" spans="1:41" x14ac:dyDescent="0.25">
      <c r="G5" t="s">
        <v>4</v>
      </c>
      <c r="H5" t="s">
        <v>5</v>
      </c>
      <c r="I5" t="s">
        <v>6</v>
      </c>
      <c r="J5" t="s">
        <v>7</v>
      </c>
      <c r="K5" t="s">
        <v>8</v>
      </c>
      <c r="L5" t="s">
        <v>9</v>
      </c>
      <c r="M5" t="s">
        <v>10</v>
      </c>
      <c r="N5" t="s">
        <v>11</v>
      </c>
      <c r="O5" t="s">
        <v>12</v>
      </c>
      <c r="P5" t="s">
        <v>13</v>
      </c>
      <c r="Q5" t="s">
        <v>14</v>
      </c>
      <c r="R5" t="s">
        <v>15</v>
      </c>
      <c r="S5" t="s">
        <v>16</v>
      </c>
      <c r="T5" t="s">
        <v>17</v>
      </c>
      <c r="U5" t="s">
        <v>18</v>
      </c>
      <c r="V5" t="s">
        <v>19</v>
      </c>
      <c r="W5" t="s">
        <v>20</v>
      </c>
      <c r="X5" t="s">
        <v>21</v>
      </c>
      <c r="Y5" t="s">
        <v>22</v>
      </c>
      <c r="Z5" t="s">
        <v>23</v>
      </c>
      <c r="AA5" t="s">
        <v>24</v>
      </c>
      <c r="AB5" t="s">
        <v>25</v>
      </c>
      <c r="AC5" t="s">
        <v>26</v>
      </c>
      <c r="AD5" t="s">
        <v>27</v>
      </c>
      <c r="AE5" t="s">
        <v>28</v>
      </c>
      <c r="AF5" t="s">
        <v>29</v>
      </c>
      <c r="AG5" t="s">
        <v>30</v>
      </c>
      <c r="AI5" t="s">
        <v>31</v>
      </c>
      <c r="AJ5" t="s">
        <v>32</v>
      </c>
      <c r="AK5" t="s">
        <v>33</v>
      </c>
      <c r="AL5" t="s">
        <v>34</v>
      </c>
      <c r="AM5" t="s">
        <v>35</v>
      </c>
      <c r="AO5" s="4">
        <v>2</v>
      </c>
    </row>
    <row r="6" spans="1:41" x14ac:dyDescent="0.25">
      <c r="C6" t="s">
        <v>36</v>
      </c>
      <c r="D6" t="s">
        <v>37</v>
      </c>
      <c r="E6" t="s">
        <v>38</v>
      </c>
      <c r="F6" t="s">
        <v>39</v>
      </c>
      <c r="G6" s="2"/>
      <c r="H6" s="2"/>
      <c r="I6" s="2">
        <f>SUMIFS('All Prices combined'!K:K,'All Prices combined'!$D:$D,'Calculations - positive bal'!$B$3,'All Prices combined'!$G:$G,'Calculations - positive bal'!$E6,'All Prices combined'!$B:$B,'Calculations - positive bal'!$D6)</f>
        <v>5.95</v>
      </c>
      <c r="J6" s="2">
        <f>SUMIFS('All Prices combined'!L:L,'All Prices combined'!$D:$D,'Calculations - positive bal'!$B$3,'All Prices combined'!$G:$G,'Calculations - positive bal'!$E6,'All Prices combined'!$B:$B,'Calculations - positive bal'!$D6)</f>
        <v>6.12</v>
      </c>
      <c r="K6" s="2">
        <f>SUMIFS('All Prices combined'!M:M,'All Prices combined'!$D:$D,'Calculations - positive bal'!$B$3,'All Prices combined'!$G:$G,'Calculations - positive bal'!$E6,'All Prices combined'!$B:$B,'Calculations - positive bal'!$D6)</f>
        <v>5.93</v>
      </c>
      <c r="L6" s="2">
        <f>SUMIFS('All Prices combined'!N:N,'All Prices combined'!$D:$D,'Calculations - positive bal'!$B$3,'All Prices combined'!$G:$G,'Calculations - positive bal'!$E6,'All Prices combined'!$B:$B,'Calculations - positive bal'!$D6)</f>
        <v>6.08</v>
      </c>
      <c r="M6" s="2">
        <f>SUMIFS('All Prices combined'!O:O,'All Prices combined'!$D:$D,'Calculations - positive bal'!$B$3,'All Prices combined'!$G:$G,'Calculations - positive bal'!$E6,'All Prices combined'!$B:$B,'Calculations - positive bal'!$D6)</f>
        <v>6.24</v>
      </c>
      <c r="N6" s="2">
        <f>SUMIFS('All Prices combined'!P:P,'All Prices combined'!$D:$D,'Calculations - positive bal'!$B$3,'All Prices combined'!$G:$G,'Calculations - positive bal'!$E6,'All Prices combined'!$B:$B,'Calculations - positive bal'!$D6)</f>
        <v>6.39</v>
      </c>
      <c r="O6" s="2">
        <f>SUMIFS('All Prices combined'!Q:Q,'All Prices combined'!$D:$D,'Calculations - positive bal'!$B$3,'All Prices combined'!$G:$G,'Calculations - positive bal'!$E6,'All Prices combined'!$B:$B,'Calculations - positive bal'!$D6)</f>
        <v>6.54</v>
      </c>
      <c r="P6" s="2">
        <f>SUMIFS('All Prices combined'!R:R,'All Prices combined'!$D:$D,'Calculations - positive bal'!$B$3,'All Prices combined'!$G:$G,'Calculations - positive bal'!$E6,'All Prices combined'!$B:$B,'Calculations - positive bal'!$D6)</f>
        <v>6.71</v>
      </c>
      <c r="Q6" s="2">
        <f>SUMIFS('All Prices combined'!S:S,'All Prices combined'!$D:$D,'Calculations - positive bal'!$B$3,'All Prices combined'!$G:$G,'Calculations - positive bal'!$E6,'All Prices combined'!$B:$B,'Calculations - positive bal'!$D6)</f>
        <v>6.87</v>
      </c>
      <c r="R6" s="2">
        <f>SUMIFS('All Prices combined'!T:T,'All Prices combined'!$D:$D,'Calculations - positive bal'!$B$3,'All Prices combined'!$G:$G,'Calculations - positive bal'!$E6,'All Prices combined'!$B:$B,'Calculations - positive bal'!$D6)</f>
        <v>7.05</v>
      </c>
      <c r="S6" s="2">
        <f>SUMIFS('All Prices combined'!U:U,'All Prices combined'!$D:$D,'Calculations - positive bal'!$B$3,'All Prices combined'!$G:$G,'Calculations - positive bal'!$E6,'All Prices combined'!$B:$B,'Calculations - positive bal'!$D6)</f>
        <v>7.21</v>
      </c>
      <c r="T6" s="2">
        <f>SUMIFS('All Prices combined'!V:V,'All Prices combined'!$D:$D,'Calculations - positive bal'!$B$3,'All Prices combined'!$G:$G,'Calculations - positive bal'!$E6,'All Prices combined'!$B:$B,'Calculations - positive bal'!$D6)</f>
        <v>7.39</v>
      </c>
      <c r="U6" s="2">
        <f>SUMIFS('All Prices combined'!W:W,'All Prices combined'!$D:$D,'Calculations - positive bal'!$B$3,'All Prices combined'!$G:$G,'Calculations - positive bal'!$E6,'All Prices combined'!$B:$B,'Calculations - positive bal'!$D6)</f>
        <v>7.58</v>
      </c>
      <c r="V6" s="2">
        <f>SUMIFS('All Prices combined'!X:X,'All Prices combined'!$D:$D,'Calculations - positive bal'!$B$3,'All Prices combined'!$G:$G,'Calculations - positive bal'!$E6,'All Prices combined'!$B:$B,'Calculations - positive bal'!$D6)</f>
        <v>7.77</v>
      </c>
      <c r="W6" s="2">
        <f>SUMIFS('All Prices combined'!Y:Y,'All Prices combined'!$D:$D,'Calculations - positive bal'!$B$3,'All Prices combined'!$G:$G,'Calculations - positive bal'!$E6,'All Prices combined'!$B:$B,'Calculations - positive bal'!$D6)</f>
        <v>7.95</v>
      </c>
      <c r="X6" s="2">
        <f>SUMIFS('All Prices combined'!Z:Z,'All Prices combined'!$D:$D,'Calculations - positive bal'!$B$3,'All Prices combined'!$G:$G,'Calculations - positive bal'!$E6,'All Prices combined'!$B:$B,'Calculations - positive bal'!$D6)</f>
        <v>8.15</v>
      </c>
      <c r="Y6" s="2">
        <f>SUMIFS('All Prices combined'!AA:AA,'All Prices combined'!$D:$D,'Calculations - positive bal'!$B$3,'All Prices combined'!$G:$G,'Calculations - positive bal'!$E6,'All Prices combined'!$B:$B,'Calculations - positive bal'!$D6)</f>
        <v>8.35</v>
      </c>
      <c r="Z6" s="2">
        <f>SUMIFS('All Prices combined'!AB:AB,'All Prices combined'!$D:$D,'Calculations - positive bal'!$B$3,'All Prices combined'!$G:$G,'Calculations - positive bal'!$E6,'All Prices combined'!$B:$B,'Calculations - positive bal'!$D6)</f>
        <v>8.56</v>
      </c>
      <c r="AA6" s="2">
        <f>SUMIFS('All Prices combined'!AC:AC,'All Prices combined'!$D:$D,'Calculations - positive bal'!$B$3,'All Prices combined'!$G:$G,'Calculations - positive bal'!$E6,'All Prices combined'!$B:$B,'Calculations - positive bal'!$D6)</f>
        <v>8.77</v>
      </c>
      <c r="AB6" s="2">
        <f>SUMIFS('All Prices combined'!AD:AD,'All Prices combined'!$D:$D,'Calculations - positive bal'!$B$3,'All Prices combined'!$G:$G,'Calculations - positive bal'!$E6,'All Prices combined'!$B:$B,'Calculations - positive bal'!$D6)</f>
        <v>8.99</v>
      </c>
      <c r="AC6" s="2">
        <f>SUMIFS('All Prices combined'!AE:AE,'All Prices combined'!$D:$D,'Calculations - positive bal'!$B$3,'All Prices combined'!$G:$G,'Calculations - positive bal'!$E6,'All Prices combined'!$B:$B,'Calculations - positive bal'!$D6)</f>
        <v>9.2100000000000009</v>
      </c>
      <c r="AD6" s="2">
        <f>SUMIFS('All Prices combined'!AF:AF,'All Prices combined'!$D:$D,'Calculations - positive bal'!$B$3,'All Prices combined'!$G:$G,'Calculations - positive bal'!$E6,'All Prices combined'!$B:$B,'Calculations - positive bal'!$D6)</f>
        <v>9.44</v>
      </c>
      <c r="AE6" s="2">
        <f>SUMIFS('All Prices combined'!AG:AG,'All Prices combined'!$D:$D,'Calculations - positive bal'!$B$3,'All Prices combined'!$G:$G,'Calculations - positive bal'!$E6,'All Prices combined'!$B:$B,'Calculations - positive bal'!$D6)</f>
        <v>9.67</v>
      </c>
      <c r="AF6" s="2">
        <f>SUMIFS('All Prices combined'!AH:AH,'All Prices combined'!$D:$D,'Calculations - positive bal'!$B$3,'All Prices combined'!$G:$G,'Calculations - positive bal'!$E6,'All Prices combined'!$B:$B,'Calculations - positive bal'!$D6)</f>
        <v>9.91</v>
      </c>
      <c r="AG6" s="2">
        <f>SUMIFS('All Prices combined'!AI:AI,'All Prices combined'!$D:$D,'Calculations - positive bal'!$B$3,'All Prices combined'!$G:$G,'Calculations - positive bal'!$E6,'All Prices combined'!$B:$B,'Calculations - positive bal'!$D6)</f>
        <v>10.16</v>
      </c>
      <c r="AH6" s="2"/>
      <c r="AI6" s="2">
        <f>SUMIFS('All Prices combined'!AJ:AJ,'All Prices combined'!$D:$D,'Calculations - positive bal'!$B$3,'All Prices combined'!$G:$G,'Calculations - positive bal'!$E6,'All Prices combined'!$B:$B,'Calculations - positive bal'!$D6)</f>
        <v>10.41</v>
      </c>
      <c r="AJ6" s="2">
        <f>SUMIFS('All Prices combined'!AK:AK,'All Prices combined'!$D:$D,'Calculations - positive bal'!$B$3,'All Prices combined'!$G:$G,'Calculations - positive bal'!$E6,'All Prices combined'!$B:$B,'Calculations - positive bal'!$D6)</f>
        <v>10.66</v>
      </c>
      <c r="AK6" s="2">
        <f>SUMIFS('All Prices combined'!AL:AL,'All Prices combined'!$D:$D,'Calculations - positive bal'!$B$3,'All Prices combined'!$G:$G,'Calculations - positive bal'!$E6,'All Prices combined'!$B:$B,'Calculations - positive bal'!$D6)</f>
        <v>10.92</v>
      </c>
      <c r="AL6" s="2">
        <f>SUMIFS('All Prices combined'!AM:AM,'All Prices combined'!$D:$D,'Calculations - positive bal'!$B$3,'All Prices combined'!$G:$G,'Calculations - positive bal'!$E6,'All Prices combined'!$B:$B,'Calculations - positive bal'!$D6)</f>
        <v>11.2</v>
      </c>
      <c r="AM6" s="2">
        <f>SUMIFS('All Prices combined'!AN:AN,'All Prices combined'!$D:$D,'Calculations - positive bal'!$B$3,'All Prices combined'!$G:$G,'Calculations - positive bal'!$E6,'All Prices combined'!$B:$B,'Calculations - positive bal'!$D6)</f>
        <v>11.48</v>
      </c>
      <c r="AO6" s="4"/>
    </row>
    <row r="7" spans="1:41" x14ac:dyDescent="0.25">
      <c r="C7" t="s">
        <v>36</v>
      </c>
      <c r="D7" t="s">
        <v>37</v>
      </c>
      <c r="E7" t="s">
        <v>40</v>
      </c>
      <c r="F7" t="s">
        <v>41</v>
      </c>
      <c r="G7" s="2"/>
      <c r="H7" s="2"/>
      <c r="I7" s="2">
        <f>SUMIFS('All Prices combined'!K:K,'All Prices combined'!$D:$D,'Calculations - positive bal'!$B$3,'All Prices combined'!$G:$G,'Calculations - positive bal'!$E7,'All Prices combined'!$B:$B,'Calculations - positive bal'!$D7)</f>
        <v>0.81</v>
      </c>
      <c r="J7" s="2">
        <f>SUMIFS('All Prices combined'!L:L,'All Prices combined'!$D:$D,'Calculations - positive bal'!$B$3,'All Prices combined'!$G:$G,'Calculations - positive bal'!$E7,'All Prices combined'!$B:$B,'Calculations - positive bal'!$D7)</f>
        <v>0.84</v>
      </c>
      <c r="K7" s="2">
        <f>SUMIFS('All Prices combined'!M:M,'All Prices combined'!$D:$D,'Calculations - positive bal'!$B$3,'All Prices combined'!$G:$G,'Calculations - positive bal'!$E7,'All Prices combined'!$B:$B,'Calculations - positive bal'!$D7)</f>
        <v>0.85</v>
      </c>
      <c r="L7" s="2">
        <f>SUMIFS('All Prices combined'!N:N,'All Prices combined'!$D:$D,'Calculations - positive bal'!$B$3,'All Prices combined'!$G:$G,'Calculations - positive bal'!$E7,'All Prices combined'!$B:$B,'Calculations - positive bal'!$D7)</f>
        <v>0.87</v>
      </c>
      <c r="M7" s="2">
        <f>SUMIFS('All Prices combined'!O:O,'All Prices combined'!$D:$D,'Calculations - positive bal'!$B$3,'All Prices combined'!$G:$G,'Calculations - positive bal'!$E7,'All Prices combined'!$B:$B,'Calculations - positive bal'!$D7)</f>
        <v>0.9</v>
      </c>
      <c r="N7" s="2">
        <f>SUMIFS('All Prices combined'!P:P,'All Prices combined'!$D:$D,'Calculations - positive bal'!$B$3,'All Prices combined'!$G:$G,'Calculations - positive bal'!$E7,'All Prices combined'!$B:$B,'Calculations - positive bal'!$D7)</f>
        <v>0.92</v>
      </c>
      <c r="O7" s="2">
        <f>SUMIFS('All Prices combined'!Q:Q,'All Prices combined'!$D:$D,'Calculations - positive bal'!$B$3,'All Prices combined'!$G:$G,'Calculations - positive bal'!$E7,'All Prices combined'!$B:$B,'Calculations - positive bal'!$D7)</f>
        <v>0.94</v>
      </c>
      <c r="P7" s="2">
        <f>SUMIFS('All Prices combined'!R:R,'All Prices combined'!$D:$D,'Calculations - positive bal'!$B$3,'All Prices combined'!$G:$G,'Calculations - positive bal'!$E7,'All Prices combined'!$B:$B,'Calculations - positive bal'!$D7)</f>
        <v>0.96</v>
      </c>
      <c r="Q7" s="2">
        <f>SUMIFS('All Prices combined'!S:S,'All Prices combined'!$D:$D,'Calculations - positive bal'!$B$3,'All Prices combined'!$G:$G,'Calculations - positive bal'!$E7,'All Prices combined'!$B:$B,'Calculations - positive bal'!$D7)</f>
        <v>0.98</v>
      </c>
      <c r="R7" s="2">
        <f>SUMIFS('All Prices combined'!T:T,'All Prices combined'!$D:$D,'Calculations - positive bal'!$B$3,'All Prices combined'!$G:$G,'Calculations - positive bal'!$E7,'All Prices combined'!$B:$B,'Calculations - positive bal'!$D7)</f>
        <v>1.01</v>
      </c>
      <c r="S7" s="2">
        <f>SUMIFS('All Prices combined'!U:U,'All Prices combined'!$D:$D,'Calculations - positive bal'!$B$3,'All Prices combined'!$G:$G,'Calculations - positive bal'!$E7,'All Prices combined'!$B:$B,'Calculations - positive bal'!$D7)</f>
        <v>1.03</v>
      </c>
      <c r="T7" s="2">
        <f>SUMIFS('All Prices combined'!V:V,'All Prices combined'!$D:$D,'Calculations - positive bal'!$B$3,'All Prices combined'!$G:$G,'Calculations - positive bal'!$E7,'All Prices combined'!$B:$B,'Calculations - positive bal'!$D7)</f>
        <v>1.05</v>
      </c>
      <c r="U7" s="2">
        <f>SUMIFS('All Prices combined'!W:W,'All Prices combined'!$D:$D,'Calculations - positive bal'!$B$3,'All Prices combined'!$G:$G,'Calculations - positive bal'!$E7,'All Prices combined'!$B:$B,'Calculations - positive bal'!$D7)</f>
        <v>1.08</v>
      </c>
      <c r="V7" s="2">
        <f>SUMIFS('All Prices combined'!X:X,'All Prices combined'!$D:$D,'Calculations - positive bal'!$B$3,'All Prices combined'!$G:$G,'Calculations - positive bal'!$E7,'All Prices combined'!$B:$B,'Calculations - positive bal'!$D7)</f>
        <v>1.1100000000000001</v>
      </c>
      <c r="W7" s="2">
        <f>SUMIFS('All Prices combined'!Y:Y,'All Prices combined'!$D:$D,'Calculations - positive bal'!$B$3,'All Prices combined'!$G:$G,'Calculations - positive bal'!$E7,'All Prices combined'!$B:$B,'Calculations - positive bal'!$D7)</f>
        <v>1.1299999999999999</v>
      </c>
      <c r="X7" s="2">
        <f>SUMIFS('All Prices combined'!Z:Z,'All Prices combined'!$D:$D,'Calculations - positive bal'!$B$3,'All Prices combined'!$G:$G,'Calculations - positive bal'!$E7,'All Prices combined'!$B:$B,'Calculations - positive bal'!$D7)</f>
        <v>1.1599999999999999</v>
      </c>
      <c r="Y7" s="2">
        <f>SUMIFS('All Prices combined'!AA:AA,'All Prices combined'!$D:$D,'Calculations - positive bal'!$B$3,'All Prices combined'!$G:$G,'Calculations - positive bal'!$E7,'All Prices combined'!$B:$B,'Calculations - positive bal'!$D7)</f>
        <v>1.19</v>
      </c>
      <c r="Z7" s="2">
        <f>SUMIFS('All Prices combined'!AB:AB,'All Prices combined'!$D:$D,'Calculations - positive bal'!$B$3,'All Prices combined'!$G:$G,'Calculations - positive bal'!$E7,'All Prices combined'!$B:$B,'Calculations - positive bal'!$D7)</f>
        <v>1.22</v>
      </c>
      <c r="AA7" s="2">
        <f>SUMIFS('All Prices combined'!AC:AC,'All Prices combined'!$D:$D,'Calculations - positive bal'!$B$3,'All Prices combined'!$G:$G,'Calculations - positive bal'!$E7,'All Prices combined'!$B:$B,'Calculations - positive bal'!$D7)</f>
        <v>1.24</v>
      </c>
      <c r="AB7" s="2">
        <f>SUMIFS('All Prices combined'!AD:AD,'All Prices combined'!$D:$D,'Calculations - positive bal'!$B$3,'All Prices combined'!$G:$G,'Calculations - positive bal'!$E7,'All Prices combined'!$B:$B,'Calculations - positive bal'!$D7)</f>
        <v>1.27</v>
      </c>
      <c r="AC7" s="2">
        <f>SUMIFS('All Prices combined'!AE:AE,'All Prices combined'!$D:$D,'Calculations - positive bal'!$B$3,'All Prices combined'!$G:$G,'Calculations - positive bal'!$E7,'All Prices combined'!$B:$B,'Calculations - positive bal'!$D7)</f>
        <v>1.3</v>
      </c>
      <c r="AD7" s="2">
        <f>SUMIFS('All Prices combined'!AF:AF,'All Prices combined'!$D:$D,'Calculations - positive bal'!$B$3,'All Prices combined'!$G:$G,'Calculations - positive bal'!$E7,'All Prices combined'!$B:$B,'Calculations - positive bal'!$D7)</f>
        <v>1.34</v>
      </c>
      <c r="AE7" s="2">
        <f>SUMIFS('All Prices combined'!AG:AG,'All Prices combined'!$D:$D,'Calculations - positive bal'!$B$3,'All Prices combined'!$G:$G,'Calculations - positive bal'!$E7,'All Prices combined'!$B:$B,'Calculations - positive bal'!$D7)</f>
        <v>1.36</v>
      </c>
      <c r="AF7" s="2">
        <f>SUMIFS('All Prices combined'!AH:AH,'All Prices combined'!$D:$D,'Calculations - positive bal'!$B$3,'All Prices combined'!$G:$G,'Calculations - positive bal'!$E7,'All Prices combined'!$B:$B,'Calculations - positive bal'!$D7)</f>
        <v>1.4</v>
      </c>
      <c r="AG7" s="2">
        <f>SUMIFS('All Prices combined'!AI:AI,'All Prices combined'!$D:$D,'Calculations - positive bal'!$B$3,'All Prices combined'!$G:$G,'Calculations - positive bal'!$E7,'All Prices combined'!$B:$B,'Calculations - positive bal'!$D7)</f>
        <v>1.43</v>
      </c>
      <c r="AH7" s="2"/>
      <c r="AI7" s="2">
        <f>SUMIFS('All Prices combined'!AJ:AJ,'All Prices combined'!$D:$D,'Calculations - positive bal'!$B$3,'All Prices combined'!$G:$G,'Calculations - positive bal'!$E7,'All Prices combined'!$B:$B,'Calculations - positive bal'!$D7)</f>
        <v>1.47</v>
      </c>
      <c r="AJ7" s="2">
        <f>SUMIFS('All Prices combined'!AK:AK,'All Prices combined'!$D:$D,'Calculations - positive bal'!$B$3,'All Prices combined'!$G:$G,'Calculations - positive bal'!$E7,'All Prices combined'!$B:$B,'Calculations - positive bal'!$D7)</f>
        <v>1.5</v>
      </c>
      <c r="AK7" s="2">
        <f>SUMIFS('All Prices combined'!AL:AL,'All Prices combined'!$D:$D,'Calculations - positive bal'!$B$3,'All Prices combined'!$G:$G,'Calculations - positive bal'!$E7,'All Prices combined'!$B:$B,'Calculations - positive bal'!$D7)</f>
        <v>1.53</v>
      </c>
      <c r="AL7" s="2">
        <f>SUMIFS('All Prices combined'!AM:AM,'All Prices combined'!$D:$D,'Calculations - positive bal'!$B$3,'All Prices combined'!$G:$G,'Calculations - positive bal'!$E7,'All Prices combined'!$B:$B,'Calculations - positive bal'!$D7)</f>
        <v>1.57</v>
      </c>
      <c r="AM7" s="2">
        <f>SUMIFS('All Prices combined'!AN:AN,'All Prices combined'!$D:$D,'Calculations - positive bal'!$B$3,'All Prices combined'!$G:$G,'Calculations - positive bal'!$E7,'All Prices combined'!$B:$B,'Calculations - positive bal'!$D7)</f>
        <v>1.61</v>
      </c>
      <c r="AO7" s="4"/>
    </row>
    <row r="8" spans="1:41" x14ac:dyDescent="0.25">
      <c r="C8" t="s">
        <v>36</v>
      </c>
      <c r="D8" t="s">
        <v>37</v>
      </c>
      <c r="E8" t="s">
        <v>42</v>
      </c>
      <c r="F8" t="s">
        <v>39</v>
      </c>
      <c r="G8" s="2"/>
      <c r="H8" s="2"/>
      <c r="I8" s="2">
        <f>SUMIFS('All Prices combined'!K:K,'All Prices combined'!$D:$D,'Calculations - positive bal'!$B$3,'All Prices combined'!$G:$G,'Calculations - positive bal'!$E8,'All Prices combined'!$B:$B,'Calculations - positive bal'!$D8)</f>
        <v>52.39</v>
      </c>
      <c r="J8" s="2">
        <f>SUMIFS('All Prices combined'!L:L,'All Prices combined'!$D:$D,'Calculations - positive bal'!$B$3,'All Prices combined'!$G:$G,'Calculations - positive bal'!$E8,'All Prices combined'!$B:$B,'Calculations - positive bal'!$D8)</f>
        <v>53.89</v>
      </c>
      <c r="K8" s="2">
        <f>SUMIFS('All Prices combined'!M:M,'All Prices combined'!$D:$D,'Calculations - positive bal'!$B$3,'All Prices combined'!$G:$G,'Calculations - positive bal'!$E8,'All Prices combined'!$B:$B,'Calculations - positive bal'!$D8)</f>
        <v>55.89</v>
      </c>
      <c r="L8" s="2">
        <f>SUMIFS('All Prices combined'!N:N,'All Prices combined'!$D:$D,'Calculations - positive bal'!$B$3,'All Prices combined'!$G:$G,'Calculations - positive bal'!$E8,'All Prices combined'!$B:$B,'Calculations - positive bal'!$D8)</f>
        <v>57.29</v>
      </c>
      <c r="M8" s="2">
        <f>SUMIFS('All Prices combined'!O:O,'All Prices combined'!$D:$D,'Calculations - positive bal'!$B$3,'All Prices combined'!$G:$G,'Calculations - positive bal'!$E8,'All Prices combined'!$B:$B,'Calculations - positive bal'!$D8)</f>
        <v>58.72</v>
      </c>
      <c r="N8" s="2">
        <f>SUMIFS('All Prices combined'!P:P,'All Prices combined'!$D:$D,'Calculations - positive bal'!$B$3,'All Prices combined'!$G:$G,'Calculations - positive bal'!$E8,'All Prices combined'!$B:$B,'Calculations - positive bal'!$D8)</f>
        <v>60.19</v>
      </c>
      <c r="O8" s="2">
        <f>SUMIFS('All Prices combined'!Q:Q,'All Prices combined'!$D:$D,'Calculations - positive bal'!$B$3,'All Prices combined'!$G:$G,'Calculations - positive bal'!$E8,'All Prices combined'!$B:$B,'Calculations - positive bal'!$D8)</f>
        <v>61.53</v>
      </c>
      <c r="P8" s="2">
        <f>SUMIFS('All Prices combined'!R:R,'All Prices combined'!$D:$D,'Calculations - positive bal'!$B$3,'All Prices combined'!$G:$G,'Calculations - positive bal'!$E8,'All Prices combined'!$B:$B,'Calculations - positive bal'!$D8)</f>
        <v>63.07</v>
      </c>
      <c r="Q8" s="2">
        <f>SUMIFS('All Prices combined'!S:S,'All Prices combined'!$D:$D,'Calculations - positive bal'!$B$3,'All Prices combined'!$G:$G,'Calculations - positive bal'!$E8,'All Prices combined'!$B:$B,'Calculations - positive bal'!$D8)</f>
        <v>64.64</v>
      </c>
      <c r="R8" s="2">
        <f>SUMIFS('All Prices combined'!T:T,'All Prices combined'!$D:$D,'Calculations - positive bal'!$B$3,'All Prices combined'!$G:$G,'Calculations - positive bal'!$E8,'All Prices combined'!$B:$B,'Calculations - positive bal'!$D8)</f>
        <v>66.260000000000005</v>
      </c>
      <c r="S8" s="2">
        <f>SUMIFS('All Prices combined'!U:U,'All Prices combined'!$D:$D,'Calculations - positive bal'!$B$3,'All Prices combined'!$G:$G,'Calculations - positive bal'!$E8,'All Prices combined'!$B:$B,'Calculations - positive bal'!$D8)</f>
        <v>67.73</v>
      </c>
      <c r="T8" s="2">
        <f>SUMIFS('All Prices combined'!V:V,'All Prices combined'!$D:$D,'Calculations - positive bal'!$B$3,'All Prices combined'!$G:$G,'Calculations - positive bal'!$E8,'All Prices combined'!$B:$B,'Calculations - positive bal'!$D8)</f>
        <v>69.42</v>
      </c>
      <c r="U8" s="2">
        <f>SUMIFS('All Prices combined'!W:W,'All Prices combined'!$D:$D,'Calculations - positive bal'!$B$3,'All Prices combined'!$G:$G,'Calculations - positive bal'!$E8,'All Prices combined'!$B:$B,'Calculations - positive bal'!$D8)</f>
        <v>71.16</v>
      </c>
      <c r="V8" s="2">
        <f>SUMIFS('All Prices combined'!X:X,'All Prices combined'!$D:$D,'Calculations - positive bal'!$B$3,'All Prices combined'!$G:$G,'Calculations - positive bal'!$E8,'All Prices combined'!$B:$B,'Calculations - positive bal'!$D8)</f>
        <v>72.94</v>
      </c>
      <c r="W8" s="2">
        <f>SUMIFS('All Prices combined'!Y:Y,'All Prices combined'!$D:$D,'Calculations - positive bal'!$B$3,'All Prices combined'!$G:$G,'Calculations - positive bal'!$E8,'All Prices combined'!$B:$B,'Calculations - positive bal'!$D8)</f>
        <v>74.56</v>
      </c>
      <c r="X8" s="2">
        <f>SUMIFS('All Prices combined'!Z:Z,'All Prices combined'!$D:$D,'Calculations - positive bal'!$B$3,'All Prices combined'!$G:$G,'Calculations - positive bal'!$E8,'All Prices combined'!$B:$B,'Calculations - positive bal'!$D8)</f>
        <v>76.430000000000007</v>
      </c>
      <c r="Y8" s="2">
        <f>SUMIFS('All Prices combined'!AA:AA,'All Prices combined'!$D:$D,'Calculations - positive bal'!$B$3,'All Prices combined'!$G:$G,'Calculations - positive bal'!$E8,'All Prices combined'!$B:$B,'Calculations - positive bal'!$D8)</f>
        <v>78.34</v>
      </c>
      <c r="Z8" s="2">
        <f>SUMIFS('All Prices combined'!AB:AB,'All Prices combined'!$D:$D,'Calculations - positive bal'!$B$3,'All Prices combined'!$G:$G,'Calculations - positive bal'!$E8,'All Prices combined'!$B:$B,'Calculations - positive bal'!$D8)</f>
        <v>80.290000000000006</v>
      </c>
      <c r="AA8" s="2">
        <f>SUMIFS('All Prices combined'!AC:AC,'All Prices combined'!$D:$D,'Calculations - positive bal'!$B$3,'All Prices combined'!$G:$G,'Calculations - positive bal'!$E8,'All Prices combined'!$B:$B,'Calculations - positive bal'!$D8)</f>
        <v>82.08</v>
      </c>
      <c r="AB8" s="2">
        <f>SUMIFS('All Prices combined'!AD:AD,'All Prices combined'!$D:$D,'Calculations - positive bal'!$B$3,'All Prices combined'!$G:$G,'Calculations - positive bal'!$E8,'All Prices combined'!$B:$B,'Calculations - positive bal'!$D8)</f>
        <v>84.13</v>
      </c>
      <c r="AC8" s="2">
        <f>SUMIFS('All Prices combined'!AE:AE,'All Prices combined'!$D:$D,'Calculations - positive bal'!$B$3,'All Prices combined'!$G:$G,'Calculations - positive bal'!$E8,'All Prices combined'!$B:$B,'Calculations - positive bal'!$D8)</f>
        <v>86.24</v>
      </c>
      <c r="AD8" s="2">
        <f>SUMIFS('All Prices combined'!AF:AF,'All Prices combined'!$D:$D,'Calculations - positive bal'!$B$3,'All Prices combined'!$G:$G,'Calculations - positive bal'!$E8,'All Prices combined'!$B:$B,'Calculations - positive bal'!$D8)</f>
        <v>88.39</v>
      </c>
      <c r="AE8" s="2">
        <f>SUMIFS('All Prices combined'!AG:AG,'All Prices combined'!$D:$D,'Calculations - positive bal'!$B$3,'All Prices combined'!$G:$G,'Calculations - positive bal'!$E8,'All Prices combined'!$B:$B,'Calculations - positive bal'!$D8)</f>
        <v>90.36</v>
      </c>
      <c r="AF8" s="2">
        <f>SUMIFS('All Prices combined'!AH:AH,'All Prices combined'!$D:$D,'Calculations - positive bal'!$B$3,'All Prices combined'!$G:$G,'Calculations - positive bal'!$E8,'All Prices combined'!$B:$B,'Calculations - positive bal'!$D8)</f>
        <v>92.62</v>
      </c>
      <c r="AG8" s="2">
        <f>SUMIFS('All Prices combined'!AI:AI,'All Prices combined'!$D:$D,'Calculations - positive bal'!$B$3,'All Prices combined'!$G:$G,'Calculations - positive bal'!$E8,'All Prices combined'!$B:$B,'Calculations - positive bal'!$D8)</f>
        <v>94.94</v>
      </c>
      <c r="AH8" s="2"/>
      <c r="AI8" s="2">
        <f>SUMIFS('All Prices combined'!AJ:AJ,'All Prices combined'!$D:$D,'Calculations - positive bal'!$B$3,'All Prices combined'!$G:$G,'Calculations - positive bal'!$E8,'All Prices combined'!$B:$B,'Calculations - positive bal'!$D8)</f>
        <v>97.31</v>
      </c>
      <c r="AJ8" s="2">
        <f>SUMIFS('All Prices combined'!AK:AK,'All Prices combined'!$D:$D,'Calculations - positive bal'!$B$3,'All Prices combined'!$G:$G,'Calculations - positive bal'!$E8,'All Prices combined'!$B:$B,'Calculations - positive bal'!$D8)</f>
        <v>99.48</v>
      </c>
      <c r="AK8" s="2">
        <f>SUMIFS('All Prices combined'!AL:AL,'All Prices combined'!$D:$D,'Calculations - positive bal'!$B$3,'All Prices combined'!$G:$G,'Calculations - positive bal'!$E8,'All Prices combined'!$B:$B,'Calculations - positive bal'!$D8)</f>
        <v>101.97</v>
      </c>
      <c r="AL8" s="2">
        <f>SUMIFS('All Prices combined'!AM:AM,'All Prices combined'!$D:$D,'Calculations - positive bal'!$B$3,'All Prices combined'!$G:$G,'Calculations - positive bal'!$E8,'All Prices combined'!$B:$B,'Calculations - positive bal'!$D8)</f>
        <v>104.52</v>
      </c>
      <c r="AM8" s="2">
        <f>SUMIFS('All Prices combined'!AN:AN,'All Prices combined'!$D:$D,'Calculations - positive bal'!$B$3,'All Prices combined'!$G:$G,'Calculations - positive bal'!$E8,'All Prices combined'!$B:$B,'Calculations - positive bal'!$D8)</f>
        <v>107.13</v>
      </c>
    </row>
    <row r="9" spans="1:41" x14ac:dyDescent="0.25">
      <c r="C9" t="s">
        <v>36</v>
      </c>
      <c r="D9" t="s">
        <v>37</v>
      </c>
      <c r="E9" t="s">
        <v>43</v>
      </c>
      <c r="F9" t="s">
        <v>41</v>
      </c>
      <c r="G9" s="2"/>
      <c r="H9" s="2"/>
      <c r="I9" s="2">
        <f>SUMIFS('All Prices combined'!K:K,'All Prices combined'!$D:$D,'Calculations - positive bal'!$B$3,'All Prices combined'!$G:$G,'Calculations - positive bal'!$E9,'All Prices combined'!$B:$B,'Calculations - positive bal'!$D9)</f>
        <v>22.93</v>
      </c>
      <c r="J9" s="2">
        <f>SUMIFS('All Prices combined'!L:L,'All Prices combined'!$D:$D,'Calculations - positive bal'!$B$3,'All Prices combined'!$G:$G,'Calculations - positive bal'!$E9,'All Prices combined'!$B:$B,'Calculations - positive bal'!$D9)</f>
        <v>23.59</v>
      </c>
      <c r="K9" s="2">
        <f>SUMIFS('All Prices combined'!M:M,'All Prices combined'!$D:$D,'Calculations - positive bal'!$B$3,'All Prices combined'!$G:$G,'Calculations - positive bal'!$E9,'All Prices combined'!$B:$B,'Calculations - positive bal'!$D9)</f>
        <v>24.66</v>
      </c>
      <c r="L9" s="2">
        <f>SUMIFS('All Prices combined'!N:N,'All Prices combined'!$D:$D,'Calculations - positive bal'!$B$3,'All Prices combined'!$G:$G,'Calculations - positive bal'!$E9,'All Prices combined'!$B:$B,'Calculations - positive bal'!$D9)</f>
        <v>25.27</v>
      </c>
      <c r="M9" s="2">
        <f>SUMIFS('All Prices combined'!O:O,'All Prices combined'!$D:$D,'Calculations - positive bal'!$B$3,'All Prices combined'!$G:$G,'Calculations - positive bal'!$E9,'All Prices combined'!$B:$B,'Calculations - positive bal'!$D9)</f>
        <v>25.9</v>
      </c>
      <c r="N9" s="2">
        <f>SUMIFS('All Prices combined'!P:P,'All Prices combined'!$D:$D,'Calculations - positive bal'!$B$3,'All Prices combined'!$G:$G,'Calculations - positive bal'!$E9,'All Prices combined'!$B:$B,'Calculations - positive bal'!$D9)</f>
        <v>26.55</v>
      </c>
      <c r="O9" s="2">
        <f>SUMIFS('All Prices combined'!Q:Q,'All Prices combined'!$D:$D,'Calculations - positive bal'!$B$3,'All Prices combined'!$G:$G,'Calculations - positive bal'!$E9,'All Prices combined'!$B:$B,'Calculations - positive bal'!$D9)</f>
        <v>27.86</v>
      </c>
      <c r="P9" s="2">
        <f>SUMIFS('All Prices combined'!R:R,'All Prices combined'!$D:$D,'Calculations - positive bal'!$B$3,'All Prices combined'!$G:$G,'Calculations - positive bal'!$E9,'All Prices combined'!$B:$B,'Calculations - positive bal'!$D9)</f>
        <v>28.56</v>
      </c>
      <c r="Q9" s="2">
        <f>SUMIFS('All Prices combined'!S:S,'All Prices combined'!$D:$D,'Calculations - positive bal'!$B$3,'All Prices combined'!$G:$G,'Calculations - positive bal'!$E9,'All Prices combined'!$B:$B,'Calculations - positive bal'!$D9)</f>
        <v>29.27</v>
      </c>
      <c r="R9" s="2">
        <f>SUMIFS('All Prices combined'!T:T,'All Prices combined'!$D:$D,'Calculations - positive bal'!$B$3,'All Prices combined'!$G:$G,'Calculations - positive bal'!$E9,'All Prices combined'!$B:$B,'Calculations - positive bal'!$D9)</f>
        <v>30</v>
      </c>
      <c r="S9" s="2">
        <f>SUMIFS('All Prices combined'!U:U,'All Prices combined'!$D:$D,'Calculations - positive bal'!$B$3,'All Prices combined'!$G:$G,'Calculations - positive bal'!$E9,'All Prices combined'!$B:$B,'Calculations - positive bal'!$D9)</f>
        <v>31.49</v>
      </c>
      <c r="T9" s="2">
        <f>SUMIFS('All Prices combined'!V:V,'All Prices combined'!$D:$D,'Calculations - positive bal'!$B$3,'All Prices combined'!$G:$G,'Calculations - positive bal'!$E9,'All Prices combined'!$B:$B,'Calculations - positive bal'!$D9)</f>
        <v>32.28</v>
      </c>
      <c r="U9" s="2">
        <f>SUMIFS('All Prices combined'!W:W,'All Prices combined'!$D:$D,'Calculations - positive bal'!$B$3,'All Prices combined'!$G:$G,'Calculations - positive bal'!$E9,'All Prices combined'!$B:$B,'Calculations - positive bal'!$D9)</f>
        <v>33.090000000000003</v>
      </c>
      <c r="V9" s="2">
        <f>SUMIFS('All Prices combined'!X:X,'All Prices combined'!$D:$D,'Calculations - positive bal'!$B$3,'All Prices combined'!$G:$G,'Calculations - positive bal'!$E9,'All Prices combined'!$B:$B,'Calculations - positive bal'!$D9)</f>
        <v>33.909999999999997</v>
      </c>
      <c r="W9" s="2">
        <f>SUMIFS('All Prices combined'!Y:Y,'All Prices combined'!$D:$D,'Calculations - positive bal'!$B$3,'All Prices combined'!$G:$G,'Calculations - positive bal'!$E9,'All Prices combined'!$B:$B,'Calculations - positive bal'!$D9)</f>
        <v>35.6</v>
      </c>
      <c r="X9" s="2">
        <f>SUMIFS('All Prices combined'!Z:Z,'All Prices combined'!$D:$D,'Calculations - positive bal'!$B$3,'All Prices combined'!$G:$G,'Calculations - positive bal'!$E9,'All Prices combined'!$B:$B,'Calculations - positive bal'!$D9)</f>
        <v>36.49</v>
      </c>
      <c r="Y9" s="2">
        <f>SUMIFS('All Prices combined'!AA:AA,'All Prices combined'!$D:$D,'Calculations - positive bal'!$B$3,'All Prices combined'!$G:$G,'Calculations - positive bal'!$E9,'All Prices combined'!$B:$B,'Calculations - positive bal'!$D9)</f>
        <v>37.4</v>
      </c>
      <c r="Z9" s="2">
        <f>SUMIFS('All Prices combined'!AB:AB,'All Prices combined'!$D:$D,'Calculations - positive bal'!$B$3,'All Prices combined'!$G:$G,'Calculations - positive bal'!$E9,'All Prices combined'!$B:$B,'Calculations - positive bal'!$D9)</f>
        <v>38.340000000000003</v>
      </c>
      <c r="AA9" s="2">
        <f>SUMIFS('All Prices combined'!AC:AC,'All Prices combined'!$D:$D,'Calculations - positive bal'!$B$3,'All Prices combined'!$G:$G,'Calculations - positive bal'!$E9,'All Prices combined'!$B:$B,'Calculations - positive bal'!$D9)</f>
        <v>43.47</v>
      </c>
      <c r="AB9" s="2">
        <f>SUMIFS('All Prices combined'!AD:AD,'All Prices combined'!$D:$D,'Calculations - positive bal'!$B$3,'All Prices combined'!$G:$G,'Calculations - positive bal'!$E9,'All Prices combined'!$B:$B,'Calculations - positive bal'!$D9)</f>
        <v>44.55</v>
      </c>
      <c r="AC9" s="2">
        <f>SUMIFS('All Prices combined'!AE:AE,'All Prices combined'!$D:$D,'Calculations - positive bal'!$B$3,'All Prices combined'!$G:$G,'Calculations - positive bal'!$E9,'All Prices combined'!$B:$B,'Calculations - positive bal'!$D9)</f>
        <v>45.67</v>
      </c>
      <c r="AD9" s="2">
        <f>SUMIFS('All Prices combined'!AF:AF,'All Prices combined'!$D:$D,'Calculations - positive bal'!$B$3,'All Prices combined'!$G:$G,'Calculations - positive bal'!$E9,'All Prices combined'!$B:$B,'Calculations - positive bal'!$D9)</f>
        <v>46.81</v>
      </c>
      <c r="AE9" s="2">
        <f>SUMIFS('All Prices combined'!AG:AG,'All Prices combined'!$D:$D,'Calculations - positive bal'!$B$3,'All Prices combined'!$G:$G,'Calculations - positive bal'!$E9,'All Prices combined'!$B:$B,'Calculations - positive bal'!$D9)</f>
        <v>49.15</v>
      </c>
      <c r="AF9" s="2">
        <f>SUMIFS('All Prices combined'!AH:AH,'All Prices combined'!$D:$D,'Calculations - positive bal'!$B$3,'All Prices combined'!$G:$G,'Calculations - positive bal'!$E9,'All Prices combined'!$B:$B,'Calculations - positive bal'!$D9)</f>
        <v>50.38</v>
      </c>
      <c r="AG9" s="2">
        <f>SUMIFS('All Prices combined'!AI:AI,'All Prices combined'!$D:$D,'Calculations - positive bal'!$B$3,'All Prices combined'!$G:$G,'Calculations - positive bal'!$E9,'All Prices combined'!$B:$B,'Calculations - positive bal'!$D9)</f>
        <v>51.64</v>
      </c>
      <c r="AH9" s="2"/>
      <c r="AI9" s="2">
        <f>SUMIFS('All Prices combined'!AJ:AJ,'All Prices combined'!$D:$D,'Calculations - positive bal'!$B$3,'All Prices combined'!$G:$G,'Calculations - positive bal'!$E9,'All Prices combined'!$B:$B,'Calculations - positive bal'!$D9)</f>
        <v>52.93</v>
      </c>
      <c r="AJ9" s="2">
        <f>SUMIFS('All Prices combined'!AK:AK,'All Prices combined'!$D:$D,'Calculations - positive bal'!$B$3,'All Prices combined'!$G:$G,'Calculations - positive bal'!$E9,'All Prices combined'!$B:$B,'Calculations - positive bal'!$D9)</f>
        <v>55.59</v>
      </c>
      <c r="AK9" s="2">
        <f>SUMIFS('All Prices combined'!AL:AL,'All Prices combined'!$D:$D,'Calculations - positive bal'!$B$3,'All Prices combined'!$G:$G,'Calculations - positive bal'!$E9,'All Prices combined'!$B:$B,'Calculations - positive bal'!$D9)</f>
        <v>56.98</v>
      </c>
      <c r="AL9" s="2">
        <f>SUMIFS('All Prices combined'!AM:AM,'All Prices combined'!$D:$D,'Calculations - positive bal'!$B$3,'All Prices combined'!$G:$G,'Calculations - positive bal'!$E9,'All Prices combined'!$B:$B,'Calculations - positive bal'!$D9)</f>
        <v>58.4</v>
      </c>
      <c r="AM9" s="2">
        <f>SUMIFS('All Prices combined'!AN:AN,'All Prices combined'!$D:$D,'Calculations - positive bal'!$B$3,'All Prices combined'!$G:$G,'Calculations - positive bal'!$E9,'All Prices combined'!$B:$B,'Calculations - positive bal'!$D9)</f>
        <v>59.86</v>
      </c>
    </row>
    <row r="10" spans="1:41" x14ac:dyDescent="0.25">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41" x14ac:dyDescent="0.25">
      <c r="C11" t="s">
        <v>36</v>
      </c>
      <c r="D11" t="s">
        <v>44</v>
      </c>
      <c r="E11" t="s">
        <v>38</v>
      </c>
      <c r="F11" t="s">
        <v>39</v>
      </c>
      <c r="G11" s="2"/>
      <c r="H11" s="2"/>
      <c r="I11" s="2">
        <f>SUMIFS('All Prices combined'!K:K,'All Prices combined'!$D:$D,'Calculations - positive bal'!$B$3,'All Prices combined'!$G:$G,'Calculations - positive bal'!$E11,'All Prices combined'!$B:$B,'Calculations - positive bal'!$D11)</f>
        <v>4.97</v>
      </c>
      <c r="J11" s="2">
        <f>SUMIFS('All Prices combined'!L:L,'All Prices combined'!$D:$D,'Calculations - positive bal'!$B$3,'All Prices combined'!$G:$G,'Calculations - positive bal'!$E11,'All Prices combined'!$B:$B,'Calculations - positive bal'!$D11)</f>
        <v>5.1100000000000003</v>
      </c>
      <c r="K11" s="2">
        <f>SUMIFS('All Prices combined'!M:M,'All Prices combined'!$D:$D,'Calculations - positive bal'!$B$3,'All Prices combined'!$G:$G,'Calculations - positive bal'!$E11,'All Prices combined'!$B:$B,'Calculations - positive bal'!$D11)</f>
        <v>5.19</v>
      </c>
      <c r="L11" s="2">
        <f>SUMIFS('All Prices combined'!N:N,'All Prices combined'!$D:$D,'Calculations - positive bal'!$B$3,'All Prices combined'!$G:$G,'Calculations - positive bal'!$E11,'All Prices combined'!$B:$B,'Calculations - positive bal'!$D11)</f>
        <v>5.32</v>
      </c>
      <c r="M11" s="2">
        <f>SUMIFS('All Prices combined'!O:O,'All Prices combined'!$D:$D,'Calculations - positive bal'!$B$3,'All Prices combined'!$G:$G,'Calculations - positive bal'!$E11,'All Prices combined'!$B:$B,'Calculations - positive bal'!$D11)</f>
        <v>5.45</v>
      </c>
      <c r="N11" s="2">
        <f>SUMIFS('All Prices combined'!P:P,'All Prices combined'!$D:$D,'Calculations - positive bal'!$B$3,'All Prices combined'!$G:$G,'Calculations - positive bal'!$E11,'All Prices combined'!$B:$B,'Calculations - positive bal'!$D11)</f>
        <v>5.59</v>
      </c>
      <c r="O11" s="2">
        <f>SUMIFS('All Prices combined'!Q:Q,'All Prices combined'!$D:$D,'Calculations - positive bal'!$B$3,'All Prices combined'!$G:$G,'Calculations - positive bal'!$E11,'All Prices combined'!$B:$B,'Calculations - positive bal'!$D11)</f>
        <v>6.11</v>
      </c>
      <c r="P11" s="2">
        <f>SUMIFS('All Prices combined'!R:R,'All Prices combined'!$D:$D,'Calculations - positive bal'!$B$3,'All Prices combined'!$G:$G,'Calculations - positive bal'!$E11,'All Prices combined'!$B:$B,'Calculations - positive bal'!$D11)</f>
        <v>6.26</v>
      </c>
      <c r="Q11" s="2">
        <f>SUMIFS('All Prices combined'!S:S,'All Prices combined'!$D:$D,'Calculations - positive bal'!$B$3,'All Prices combined'!$G:$G,'Calculations - positive bal'!$E11,'All Prices combined'!$B:$B,'Calculations - positive bal'!$D11)</f>
        <v>6.42</v>
      </c>
      <c r="R11" s="2">
        <f>SUMIFS('All Prices combined'!T:T,'All Prices combined'!$D:$D,'Calculations - positive bal'!$B$3,'All Prices combined'!$G:$G,'Calculations - positive bal'!$E11,'All Prices combined'!$B:$B,'Calculations - positive bal'!$D11)</f>
        <v>6.58</v>
      </c>
      <c r="S11" s="2">
        <f>SUMIFS('All Prices combined'!U:U,'All Prices combined'!$D:$D,'Calculations - positive bal'!$B$3,'All Prices combined'!$G:$G,'Calculations - positive bal'!$E11,'All Prices combined'!$B:$B,'Calculations - positive bal'!$D11)</f>
        <v>6.98</v>
      </c>
      <c r="T11" s="2">
        <f>SUMIFS('All Prices combined'!V:V,'All Prices combined'!$D:$D,'Calculations - positive bal'!$B$3,'All Prices combined'!$G:$G,'Calculations - positive bal'!$E11,'All Prices combined'!$B:$B,'Calculations - positive bal'!$D11)</f>
        <v>7.15</v>
      </c>
      <c r="U11" s="2">
        <f>SUMIFS('All Prices combined'!W:W,'All Prices combined'!$D:$D,'Calculations - positive bal'!$B$3,'All Prices combined'!$G:$G,'Calculations - positive bal'!$E11,'All Prices combined'!$B:$B,'Calculations - positive bal'!$D11)</f>
        <v>7.33</v>
      </c>
      <c r="V11" s="2">
        <f>SUMIFS('All Prices combined'!X:X,'All Prices combined'!$D:$D,'Calculations - positive bal'!$B$3,'All Prices combined'!$G:$G,'Calculations - positive bal'!$E11,'All Prices combined'!$B:$B,'Calculations - positive bal'!$D11)</f>
        <v>7.52</v>
      </c>
      <c r="W11" s="2">
        <f>SUMIFS('All Prices combined'!Y:Y,'All Prices combined'!$D:$D,'Calculations - positive bal'!$B$3,'All Prices combined'!$G:$G,'Calculations - positive bal'!$E11,'All Prices combined'!$B:$B,'Calculations - positive bal'!$D11)</f>
        <v>7.99</v>
      </c>
      <c r="X11" s="2">
        <f>SUMIFS('All Prices combined'!Z:Z,'All Prices combined'!$D:$D,'Calculations - positive bal'!$B$3,'All Prices combined'!$G:$G,'Calculations - positive bal'!$E11,'All Prices combined'!$B:$B,'Calculations - positive bal'!$D11)</f>
        <v>8.19</v>
      </c>
      <c r="Y11" s="2">
        <f>SUMIFS('All Prices combined'!AA:AA,'All Prices combined'!$D:$D,'Calculations - positive bal'!$B$3,'All Prices combined'!$G:$G,'Calculations - positive bal'!$E11,'All Prices combined'!$B:$B,'Calculations - positive bal'!$D11)</f>
        <v>8.4</v>
      </c>
      <c r="Z11" s="2">
        <f>SUMIFS('All Prices combined'!AB:AB,'All Prices combined'!$D:$D,'Calculations - positive bal'!$B$3,'All Prices combined'!$G:$G,'Calculations - positive bal'!$E11,'All Prices combined'!$B:$B,'Calculations - positive bal'!$D11)</f>
        <v>8.61</v>
      </c>
      <c r="AA11" s="2">
        <f>SUMIFS('All Prices combined'!AC:AC,'All Prices combined'!$D:$D,'Calculations - positive bal'!$B$3,'All Prices combined'!$G:$G,'Calculations - positive bal'!$E11,'All Prices combined'!$B:$B,'Calculations - positive bal'!$D11)</f>
        <v>9.1999999999999993</v>
      </c>
      <c r="AB11" s="2">
        <f>SUMIFS('All Prices combined'!AD:AD,'All Prices combined'!$D:$D,'Calculations - positive bal'!$B$3,'All Prices combined'!$G:$G,'Calculations - positive bal'!$E11,'All Prices combined'!$B:$B,'Calculations - positive bal'!$D11)</f>
        <v>9.43</v>
      </c>
      <c r="AC11" s="2">
        <f>SUMIFS('All Prices combined'!AE:AE,'All Prices combined'!$D:$D,'Calculations - positive bal'!$B$3,'All Prices combined'!$G:$G,'Calculations - positive bal'!$E11,'All Prices combined'!$B:$B,'Calculations - positive bal'!$D11)</f>
        <v>9.67</v>
      </c>
      <c r="AD11" s="2">
        <f>SUMIFS('All Prices combined'!AF:AF,'All Prices combined'!$D:$D,'Calculations - positive bal'!$B$3,'All Prices combined'!$G:$G,'Calculations - positive bal'!$E11,'All Prices combined'!$B:$B,'Calculations - positive bal'!$D11)</f>
        <v>9.91</v>
      </c>
      <c r="AE11" s="2">
        <f>SUMIFS('All Prices combined'!AG:AG,'All Prices combined'!$D:$D,'Calculations - positive bal'!$B$3,'All Prices combined'!$G:$G,'Calculations - positive bal'!$E11,'All Prices combined'!$B:$B,'Calculations - positive bal'!$D11)</f>
        <v>10.56</v>
      </c>
      <c r="AF11" s="2">
        <f>SUMIFS('All Prices combined'!AH:AH,'All Prices combined'!$D:$D,'Calculations - positive bal'!$B$3,'All Prices combined'!$G:$G,'Calculations - positive bal'!$E11,'All Prices combined'!$B:$B,'Calculations - positive bal'!$D11)</f>
        <v>10.82</v>
      </c>
      <c r="AG11" s="2">
        <f>SUMIFS('All Prices combined'!AI:AI,'All Prices combined'!$D:$D,'Calculations - positive bal'!$B$3,'All Prices combined'!$G:$G,'Calculations - positive bal'!$E11,'All Prices combined'!$B:$B,'Calculations - positive bal'!$D11)</f>
        <v>11.09</v>
      </c>
      <c r="AH11" s="2"/>
      <c r="AI11" s="2">
        <f>SUMIFS('All Prices combined'!AJ:AJ,'All Prices combined'!$D:$D,'Calculations - positive bal'!$B$3,'All Prices combined'!$G:$G,'Calculations - positive bal'!$E11,'All Prices combined'!$B:$B,'Calculations - positive bal'!$D11)</f>
        <v>11.37</v>
      </c>
      <c r="AJ11" s="2">
        <f>SUMIFS('All Prices combined'!AK:AK,'All Prices combined'!$D:$D,'Calculations - positive bal'!$B$3,'All Prices combined'!$G:$G,'Calculations - positive bal'!$E11,'All Prices combined'!$B:$B,'Calculations - positive bal'!$D11)</f>
        <v>12.32</v>
      </c>
      <c r="AK11" s="2">
        <f>SUMIFS('All Prices combined'!AL:AL,'All Prices combined'!$D:$D,'Calculations - positive bal'!$B$3,'All Prices combined'!$G:$G,'Calculations - positive bal'!$E11,'All Prices combined'!$B:$B,'Calculations - positive bal'!$D11)</f>
        <v>12.63</v>
      </c>
      <c r="AL11" s="2">
        <f>SUMIFS('All Prices combined'!AM:AM,'All Prices combined'!$D:$D,'Calculations - positive bal'!$B$3,'All Prices combined'!$G:$G,'Calculations - positive bal'!$E11,'All Prices combined'!$B:$B,'Calculations - positive bal'!$D11)</f>
        <v>12.94</v>
      </c>
      <c r="AM11" s="2">
        <f>SUMIFS('All Prices combined'!AN:AN,'All Prices combined'!$D:$D,'Calculations - positive bal'!$B$3,'All Prices combined'!$G:$G,'Calculations - positive bal'!$E11,'All Prices combined'!$B:$B,'Calculations - positive bal'!$D11)</f>
        <v>13.27</v>
      </c>
    </row>
    <row r="12" spans="1:41" x14ac:dyDescent="0.25">
      <c r="C12" t="s">
        <v>36</v>
      </c>
      <c r="D12" t="s">
        <v>44</v>
      </c>
      <c r="E12" t="s">
        <v>40</v>
      </c>
      <c r="F12" t="s">
        <v>41</v>
      </c>
      <c r="G12" s="2"/>
      <c r="H12" s="2"/>
      <c r="I12" s="2">
        <f>SUMIFS('All Prices combined'!K:K,'All Prices combined'!$D:$D,'Calculations - positive bal'!$B$3,'All Prices combined'!$G:$G,'Calculations - positive bal'!$E12,'All Prices combined'!$B:$B,'Calculations - positive bal'!$D12)</f>
        <v>0.81</v>
      </c>
      <c r="J12" s="2">
        <f>SUMIFS('All Prices combined'!L:L,'All Prices combined'!$D:$D,'Calculations - positive bal'!$B$3,'All Prices combined'!$G:$G,'Calculations - positive bal'!$E12,'All Prices combined'!$B:$B,'Calculations - positive bal'!$D12)</f>
        <v>0.83</v>
      </c>
      <c r="K12" s="2">
        <f>SUMIFS('All Prices combined'!M:M,'All Prices combined'!$D:$D,'Calculations - positive bal'!$B$3,'All Prices combined'!$G:$G,'Calculations - positive bal'!$E12,'All Prices combined'!$B:$B,'Calculations - positive bal'!$D12)</f>
        <v>0.85</v>
      </c>
      <c r="L12" s="2">
        <f>SUMIFS('All Prices combined'!N:N,'All Prices combined'!$D:$D,'Calculations - positive bal'!$B$3,'All Prices combined'!$G:$G,'Calculations - positive bal'!$E12,'All Prices combined'!$B:$B,'Calculations - positive bal'!$D12)</f>
        <v>0.87</v>
      </c>
      <c r="M12" s="2">
        <f>SUMIFS('All Prices combined'!O:O,'All Prices combined'!$D:$D,'Calculations - positive bal'!$B$3,'All Prices combined'!$G:$G,'Calculations - positive bal'!$E12,'All Prices combined'!$B:$B,'Calculations - positive bal'!$D12)</f>
        <v>0.9</v>
      </c>
      <c r="N12" s="2">
        <f>SUMIFS('All Prices combined'!P:P,'All Prices combined'!$D:$D,'Calculations - positive bal'!$B$3,'All Prices combined'!$G:$G,'Calculations - positive bal'!$E12,'All Prices combined'!$B:$B,'Calculations - positive bal'!$D12)</f>
        <v>0.92</v>
      </c>
      <c r="O12" s="2">
        <f>SUMIFS('All Prices combined'!Q:Q,'All Prices combined'!$D:$D,'Calculations - positive bal'!$B$3,'All Prices combined'!$G:$G,'Calculations - positive bal'!$E12,'All Prices combined'!$B:$B,'Calculations - positive bal'!$D12)</f>
        <v>0.94</v>
      </c>
      <c r="P12" s="2">
        <f>SUMIFS('All Prices combined'!R:R,'All Prices combined'!$D:$D,'Calculations - positive bal'!$B$3,'All Prices combined'!$G:$G,'Calculations - positive bal'!$E12,'All Prices combined'!$B:$B,'Calculations - positive bal'!$D12)</f>
        <v>0.96</v>
      </c>
      <c r="Q12" s="2">
        <f>SUMIFS('All Prices combined'!S:S,'All Prices combined'!$D:$D,'Calculations - positive bal'!$B$3,'All Prices combined'!$G:$G,'Calculations - positive bal'!$E12,'All Prices combined'!$B:$B,'Calculations - positive bal'!$D12)</f>
        <v>0.98</v>
      </c>
      <c r="R12" s="2">
        <f>SUMIFS('All Prices combined'!T:T,'All Prices combined'!$D:$D,'Calculations - positive bal'!$B$3,'All Prices combined'!$G:$G,'Calculations - positive bal'!$E12,'All Prices combined'!$B:$B,'Calculations - positive bal'!$D12)</f>
        <v>1.01</v>
      </c>
      <c r="S12" s="2">
        <f>SUMIFS('All Prices combined'!U:U,'All Prices combined'!$D:$D,'Calculations - positive bal'!$B$3,'All Prices combined'!$G:$G,'Calculations - positive bal'!$E12,'All Prices combined'!$B:$B,'Calculations - positive bal'!$D12)</f>
        <v>1.03</v>
      </c>
      <c r="T12" s="2">
        <f>SUMIFS('All Prices combined'!V:V,'All Prices combined'!$D:$D,'Calculations - positive bal'!$B$3,'All Prices combined'!$G:$G,'Calculations - positive bal'!$E12,'All Prices combined'!$B:$B,'Calculations - positive bal'!$D12)</f>
        <v>1.05</v>
      </c>
      <c r="U12" s="2">
        <f>SUMIFS('All Prices combined'!W:W,'All Prices combined'!$D:$D,'Calculations - positive bal'!$B$3,'All Prices combined'!$G:$G,'Calculations - positive bal'!$E12,'All Prices combined'!$B:$B,'Calculations - positive bal'!$D12)</f>
        <v>1.08</v>
      </c>
      <c r="V12" s="2">
        <f>SUMIFS('All Prices combined'!X:X,'All Prices combined'!$D:$D,'Calculations - positive bal'!$B$3,'All Prices combined'!$G:$G,'Calculations - positive bal'!$E12,'All Prices combined'!$B:$B,'Calculations - positive bal'!$D12)</f>
        <v>1.1100000000000001</v>
      </c>
      <c r="W12" s="2">
        <f>SUMIFS('All Prices combined'!Y:Y,'All Prices combined'!$D:$D,'Calculations - positive bal'!$B$3,'All Prices combined'!$G:$G,'Calculations - positive bal'!$E12,'All Prices combined'!$B:$B,'Calculations - positive bal'!$D12)</f>
        <v>1.1299999999999999</v>
      </c>
      <c r="X12" s="2">
        <f>SUMIFS('All Prices combined'!Z:Z,'All Prices combined'!$D:$D,'Calculations - positive bal'!$B$3,'All Prices combined'!$G:$G,'Calculations - positive bal'!$E12,'All Prices combined'!$B:$B,'Calculations - positive bal'!$D12)</f>
        <v>1.1599999999999999</v>
      </c>
      <c r="Y12" s="2">
        <f>SUMIFS('All Prices combined'!AA:AA,'All Prices combined'!$D:$D,'Calculations - positive bal'!$B$3,'All Prices combined'!$G:$G,'Calculations - positive bal'!$E12,'All Prices combined'!$B:$B,'Calculations - positive bal'!$D12)</f>
        <v>1.19</v>
      </c>
      <c r="Z12" s="2">
        <f>SUMIFS('All Prices combined'!AB:AB,'All Prices combined'!$D:$D,'Calculations - positive bal'!$B$3,'All Prices combined'!$G:$G,'Calculations - positive bal'!$E12,'All Prices combined'!$B:$B,'Calculations - positive bal'!$D12)</f>
        <v>1.22</v>
      </c>
      <c r="AA12" s="2">
        <f>SUMIFS('All Prices combined'!AC:AC,'All Prices combined'!$D:$D,'Calculations - positive bal'!$B$3,'All Prices combined'!$G:$G,'Calculations - positive bal'!$E12,'All Prices combined'!$B:$B,'Calculations - positive bal'!$D12)</f>
        <v>1.24</v>
      </c>
      <c r="AB12" s="2">
        <f>SUMIFS('All Prices combined'!AD:AD,'All Prices combined'!$D:$D,'Calculations - positive bal'!$B$3,'All Prices combined'!$G:$G,'Calculations - positive bal'!$E12,'All Prices combined'!$B:$B,'Calculations - positive bal'!$D12)</f>
        <v>1.27</v>
      </c>
      <c r="AC12" s="2">
        <f>SUMIFS('All Prices combined'!AE:AE,'All Prices combined'!$D:$D,'Calculations - positive bal'!$B$3,'All Prices combined'!$G:$G,'Calculations - positive bal'!$E12,'All Prices combined'!$B:$B,'Calculations - positive bal'!$D12)</f>
        <v>1.3</v>
      </c>
      <c r="AD12" s="2">
        <f>SUMIFS('All Prices combined'!AF:AF,'All Prices combined'!$D:$D,'Calculations - positive bal'!$B$3,'All Prices combined'!$G:$G,'Calculations - positive bal'!$E12,'All Prices combined'!$B:$B,'Calculations - positive bal'!$D12)</f>
        <v>1.34</v>
      </c>
      <c r="AE12" s="2">
        <f>SUMIFS('All Prices combined'!AG:AG,'All Prices combined'!$D:$D,'Calculations - positive bal'!$B$3,'All Prices combined'!$G:$G,'Calculations - positive bal'!$E12,'All Prices combined'!$B:$B,'Calculations - positive bal'!$D12)</f>
        <v>1.36</v>
      </c>
      <c r="AF12" s="2">
        <f>SUMIFS('All Prices combined'!AH:AH,'All Prices combined'!$D:$D,'Calculations - positive bal'!$B$3,'All Prices combined'!$G:$G,'Calculations - positive bal'!$E12,'All Prices combined'!$B:$B,'Calculations - positive bal'!$D12)</f>
        <v>1.4</v>
      </c>
      <c r="AG12" s="2">
        <f>SUMIFS('All Prices combined'!AI:AI,'All Prices combined'!$D:$D,'Calculations - positive bal'!$B$3,'All Prices combined'!$G:$G,'Calculations - positive bal'!$E12,'All Prices combined'!$B:$B,'Calculations - positive bal'!$D12)</f>
        <v>1.43</v>
      </c>
      <c r="AH12" s="2"/>
      <c r="AI12" s="2">
        <f>SUMIFS('All Prices combined'!AJ:AJ,'All Prices combined'!$D:$D,'Calculations - positive bal'!$B$3,'All Prices combined'!$G:$G,'Calculations - positive bal'!$E12,'All Prices combined'!$B:$B,'Calculations - positive bal'!$D12)</f>
        <v>1.47</v>
      </c>
      <c r="AJ12" s="2">
        <f>SUMIFS('All Prices combined'!AK:AK,'All Prices combined'!$D:$D,'Calculations - positive bal'!$B$3,'All Prices combined'!$G:$G,'Calculations - positive bal'!$E12,'All Prices combined'!$B:$B,'Calculations - positive bal'!$D12)</f>
        <v>1.5</v>
      </c>
      <c r="AK12" s="2">
        <f>SUMIFS('All Prices combined'!AL:AL,'All Prices combined'!$D:$D,'Calculations - positive bal'!$B$3,'All Prices combined'!$G:$G,'Calculations - positive bal'!$E12,'All Prices combined'!$B:$B,'Calculations - positive bal'!$D12)</f>
        <v>1.53</v>
      </c>
      <c r="AL12" s="2">
        <f>SUMIFS('All Prices combined'!AM:AM,'All Prices combined'!$D:$D,'Calculations - positive bal'!$B$3,'All Prices combined'!$G:$G,'Calculations - positive bal'!$E12,'All Prices combined'!$B:$B,'Calculations - positive bal'!$D12)</f>
        <v>1.57</v>
      </c>
      <c r="AM12" s="2">
        <f>SUMIFS('All Prices combined'!AN:AN,'All Prices combined'!$D:$D,'Calculations - positive bal'!$B$3,'All Prices combined'!$G:$G,'Calculations - positive bal'!$E12,'All Prices combined'!$B:$B,'Calculations - positive bal'!$D12)</f>
        <v>1.61</v>
      </c>
    </row>
    <row r="13" spans="1:41" x14ac:dyDescent="0.25">
      <c r="C13" t="s">
        <v>36</v>
      </c>
      <c r="D13" t="s">
        <v>44</v>
      </c>
      <c r="E13" t="s">
        <v>42</v>
      </c>
      <c r="F13" t="s">
        <v>39</v>
      </c>
      <c r="G13" s="2"/>
      <c r="H13" s="2"/>
      <c r="I13" s="2">
        <f>SUMIFS('All Prices combined'!K:K,'All Prices combined'!$D:$D,'Calculations - positive bal'!$B$3,'All Prices combined'!$G:$G,'Calculations - positive bal'!$E13,'All Prices combined'!$B:$B,'Calculations - positive bal'!$D13)</f>
        <v>43.8</v>
      </c>
      <c r="J13" s="2">
        <f>SUMIFS('All Prices combined'!L:L,'All Prices combined'!$D:$D,'Calculations - positive bal'!$B$3,'All Prices combined'!$G:$G,'Calculations - positive bal'!$E13,'All Prices combined'!$B:$B,'Calculations - positive bal'!$D13)</f>
        <v>45.06</v>
      </c>
      <c r="K13" s="2">
        <f>SUMIFS('All Prices combined'!M:M,'All Prices combined'!$D:$D,'Calculations - positive bal'!$B$3,'All Prices combined'!$G:$G,'Calculations - positive bal'!$E13,'All Prices combined'!$B:$B,'Calculations - positive bal'!$D13)</f>
        <v>49.32</v>
      </c>
      <c r="L13" s="2">
        <f>SUMIFS('All Prices combined'!N:N,'All Prices combined'!$D:$D,'Calculations - positive bal'!$B$3,'All Prices combined'!$G:$G,'Calculations - positive bal'!$E13,'All Prices combined'!$B:$B,'Calculations - positive bal'!$D13)</f>
        <v>50.55</v>
      </c>
      <c r="M13" s="2">
        <f>SUMIFS('All Prices combined'!O:O,'All Prices combined'!$D:$D,'Calculations - positive bal'!$B$3,'All Prices combined'!$G:$G,'Calculations - positive bal'!$E13,'All Prices combined'!$B:$B,'Calculations - positive bal'!$D13)</f>
        <v>51.81</v>
      </c>
      <c r="N13" s="2">
        <f>SUMIFS('All Prices combined'!P:P,'All Prices combined'!$D:$D,'Calculations - positive bal'!$B$3,'All Prices combined'!$G:$G,'Calculations - positive bal'!$E13,'All Prices combined'!$B:$B,'Calculations - positive bal'!$D13)</f>
        <v>53.11</v>
      </c>
      <c r="O13" s="2">
        <f>SUMIFS('All Prices combined'!Q:Q,'All Prices combined'!$D:$D,'Calculations - positive bal'!$B$3,'All Prices combined'!$G:$G,'Calculations - positive bal'!$E13,'All Prices combined'!$B:$B,'Calculations - positive bal'!$D13)</f>
        <v>57.02</v>
      </c>
      <c r="P13" s="2">
        <f>SUMIFS('All Prices combined'!R:R,'All Prices combined'!$D:$D,'Calculations - positive bal'!$B$3,'All Prices combined'!$G:$G,'Calculations - positive bal'!$E13,'All Prices combined'!$B:$B,'Calculations - positive bal'!$D13)</f>
        <v>58.45</v>
      </c>
      <c r="Q13" s="2">
        <f>SUMIFS('All Prices combined'!S:S,'All Prices combined'!$D:$D,'Calculations - positive bal'!$B$3,'All Prices combined'!$G:$G,'Calculations - positive bal'!$E13,'All Prices combined'!$B:$B,'Calculations - positive bal'!$D13)</f>
        <v>59.91</v>
      </c>
      <c r="R13" s="2">
        <f>SUMIFS('All Prices combined'!T:T,'All Prices combined'!$D:$D,'Calculations - positive bal'!$B$3,'All Prices combined'!$G:$G,'Calculations - positive bal'!$E13,'All Prices combined'!$B:$B,'Calculations - positive bal'!$D13)</f>
        <v>61.41</v>
      </c>
      <c r="S13" s="2">
        <f>SUMIFS('All Prices combined'!U:U,'All Prices combined'!$D:$D,'Calculations - positive bal'!$B$3,'All Prices combined'!$G:$G,'Calculations - positive bal'!$E13,'All Prices combined'!$B:$B,'Calculations - positive bal'!$D13)</f>
        <v>65.37</v>
      </c>
      <c r="T13" s="2">
        <f>SUMIFS('All Prices combined'!V:V,'All Prices combined'!$D:$D,'Calculations - positive bal'!$B$3,'All Prices combined'!$G:$G,'Calculations - positive bal'!$E13,'All Prices combined'!$B:$B,'Calculations - positive bal'!$D13)</f>
        <v>67</v>
      </c>
      <c r="U13" s="2">
        <f>SUMIFS('All Prices combined'!W:W,'All Prices combined'!$D:$D,'Calculations - positive bal'!$B$3,'All Prices combined'!$G:$G,'Calculations - positive bal'!$E13,'All Prices combined'!$B:$B,'Calculations - positive bal'!$D13)</f>
        <v>68.680000000000007</v>
      </c>
      <c r="V13" s="2">
        <f>SUMIFS('All Prices combined'!X:X,'All Prices combined'!$D:$D,'Calculations - positive bal'!$B$3,'All Prices combined'!$G:$G,'Calculations - positive bal'!$E13,'All Prices combined'!$B:$B,'Calculations - positive bal'!$D13)</f>
        <v>70.400000000000006</v>
      </c>
      <c r="W13" s="2">
        <f>SUMIFS('All Prices combined'!Y:Y,'All Prices combined'!$D:$D,'Calculations - positive bal'!$B$3,'All Prices combined'!$G:$G,'Calculations - positive bal'!$E13,'All Prices combined'!$B:$B,'Calculations - positive bal'!$D13)</f>
        <v>74.44</v>
      </c>
      <c r="X13" s="2">
        <f>SUMIFS('All Prices combined'!Z:Z,'All Prices combined'!$D:$D,'Calculations - positive bal'!$B$3,'All Prices combined'!$G:$G,'Calculations - positive bal'!$E13,'All Prices combined'!$B:$B,'Calculations - positive bal'!$D13)</f>
        <v>76.3</v>
      </c>
      <c r="Y13" s="2">
        <f>SUMIFS('All Prices combined'!AA:AA,'All Prices combined'!$D:$D,'Calculations - positive bal'!$B$3,'All Prices combined'!$G:$G,'Calculations - positive bal'!$E13,'All Prices combined'!$B:$B,'Calculations - positive bal'!$D13)</f>
        <v>78.209999999999994</v>
      </c>
      <c r="Z13" s="2">
        <f>SUMIFS('All Prices combined'!AB:AB,'All Prices combined'!$D:$D,'Calculations - positive bal'!$B$3,'All Prices combined'!$G:$G,'Calculations - positive bal'!$E13,'All Prices combined'!$B:$B,'Calculations - positive bal'!$D13)</f>
        <v>80.16</v>
      </c>
      <c r="AA13" s="2">
        <f>SUMIFS('All Prices combined'!AC:AC,'All Prices combined'!$D:$D,'Calculations - positive bal'!$B$3,'All Prices combined'!$G:$G,'Calculations - positive bal'!$E13,'All Prices combined'!$B:$B,'Calculations - positive bal'!$D13)</f>
        <v>84.77</v>
      </c>
      <c r="AB13" s="2">
        <f>SUMIFS('All Prices combined'!AD:AD,'All Prices combined'!$D:$D,'Calculations - positive bal'!$B$3,'All Prices combined'!$G:$G,'Calculations - positive bal'!$E13,'All Prices combined'!$B:$B,'Calculations - positive bal'!$D13)</f>
        <v>86.89</v>
      </c>
      <c r="AC13" s="2">
        <f>SUMIFS('All Prices combined'!AE:AE,'All Prices combined'!$D:$D,'Calculations - positive bal'!$B$3,'All Prices combined'!$G:$G,'Calculations - positive bal'!$E13,'All Prices combined'!$B:$B,'Calculations - positive bal'!$D13)</f>
        <v>89.06</v>
      </c>
      <c r="AD13" s="2">
        <f>SUMIFS('All Prices combined'!AF:AF,'All Prices combined'!$D:$D,'Calculations - positive bal'!$B$3,'All Prices combined'!$G:$G,'Calculations - positive bal'!$E13,'All Prices combined'!$B:$B,'Calculations - positive bal'!$D13)</f>
        <v>91.29</v>
      </c>
      <c r="AE13" s="2">
        <f>SUMIFS('All Prices combined'!AG:AG,'All Prices combined'!$D:$D,'Calculations - positive bal'!$B$3,'All Prices combined'!$G:$G,'Calculations - positive bal'!$E13,'All Prices combined'!$B:$B,'Calculations - positive bal'!$D13)</f>
        <v>95.85</v>
      </c>
      <c r="AF13" s="2">
        <f>SUMIFS('All Prices combined'!AH:AH,'All Prices combined'!$D:$D,'Calculations - positive bal'!$B$3,'All Prices combined'!$G:$G,'Calculations - positive bal'!$E13,'All Prices combined'!$B:$B,'Calculations - positive bal'!$D13)</f>
        <v>98.25</v>
      </c>
      <c r="AG13" s="2">
        <f>SUMIFS('All Prices combined'!AI:AI,'All Prices combined'!$D:$D,'Calculations - positive bal'!$B$3,'All Prices combined'!$G:$G,'Calculations - positive bal'!$E13,'All Prices combined'!$B:$B,'Calculations - positive bal'!$D13)</f>
        <v>100.7</v>
      </c>
      <c r="AH13" s="2"/>
      <c r="AI13" s="2">
        <f>SUMIFS('All Prices combined'!AJ:AJ,'All Prices combined'!$D:$D,'Calculations - positive bal'!$B$3,'All Prices combined'!$G:$G,'Calculations - positive bal'!$E13,'All Prices combined'!$B:$B,'Calculations - positive bal'!$D13)</f>
        <v>103.22</v>
      </c>
      <c r="AJ13" s="2">
        <f>SUMIFS('All Prices combined'!AK:AK,'All Prices combined'!$D:$D,'Calculations - positive bal'!$B$3,'All Prices combined'!$G:$G,'Calculations - positive bal'!$E13,'All Prices combined'!$B:$B,'Calculations - positive bal'!$D13)</f>
        <v>106.53</v>
      </c>
      <c r="AK13" s="2">
        <f>SUMIFS('All Prices combined'!AL:AL,'All Prices combined'!$D:$D,'Calculations - positive bal'!$B$3,'All Prices combined'!$G:$G,'Calculations - positive bal'!$E13,'All Prices combined'!$B:$B,'Calculations - positive bal'!$D13)</f>
        <v>109.19</v>
      </c>
      <c r="AL13" s="2">
        <f>SUMIFS('All Prices combined'!AM:AM,'All Prices combined'!$D:$D,'Calculations - positive bal'!$B$3,'All Prices combined'!$G:$G,'Calculations - positive bal'!$E13,'All Prices combined'!$B:$B,'Calculations - positive bal'!$D13)</f>
        <v>111.92</v>
      </c>
      <c r="AM13" s="2">
        <f>SUMIFS('All Prices combined'!AN:AN,'All Prices combined'!$D:$D,'Calculations - positive bal'!$B$3,'All Prices combined'!$G:$G,'Calculations - positive bal'!$E13,'All Prices combined'!$B:$B,'Calculations - positive bal'!$D13)</f>
        <v>114.72</v>
      </c>
    </row>
    <row r="14" spans="1:41" x14ac:dyDescent="0.25">
      <c r="C14" t="s">
        <v>36</v>
      </c>
      <c r="D14" t="s">
        <v>44</v>
      </c>
      <c r="E14" t="s">
        <v>43</v>
      </c>
      <c r="F14" t="s">
        <v>41</v>
      </c>
      <c r="G14" s="2"/>
      <c r="H14" s="2"/>
      <c r="I14" s="2">
        <f>SUMIFS('All Prices combined'!K:K,'All Prices combined'!$D:$D,'Calculations - positive bal'!$B$3,'All Prices combined'!$G:$G,'Calculations - positive bal'!$E14,'All Prices combined'!$B:$B,'Calculations - positive bal'!$D14)</f>
        <v>23.14</v>
      </c>
      <c r="J14" s="2">
        <f>SUMIFS('All Prices combined'!L:L,'All Prices combined'!$D:$D,'Calculations - positive bal'!$B$3,'All Prices combined'!$G:$G,'Calculations - positive bal'!$E14,'All Prices combined'!$B:$B,'Calculations - positive bal'!$D14)</f>
        <v>23.8</v>
      </c>
      <c r="K14" s="2">
        <f>SUMIFS('All Prices combined'!M:M,'All Prices combined'!$D:$D,'Calculations - positive bal'!$B$3,'All Prices combined'!$G:$G,'Calculations - positive bal'!$E14,'All Prices combined'!$B:$B,'Calculations - positive bal'!$D14)</f>
        <v>24.66</v>
      </c>
      <c r="L14" s="2">
        <f>SUMIFS('All Prices combined'!N:N,'All Prices combined'!$D:$D,'Calculations - positive bal'!$B$3,'All Prices combined'!$G:$G,'Calculations - positive bal'!$E14,'All Prices combined'!$B:$B,'Calculations - positive bal'!$D14)</f>
        <v>25.27</v>
      </c>
      <c r="M14" s="2">
        <f>SUMIFS('All Prices combined'!O:O,'All Prices combined'!$D:$D,'Calculations - positive bal'!$B$3,'All Prices combined'!$G:$G,'Calculations - positive bal'!$E14,'All Prices combined'!$B:$B,'Calculations - positive bal'!$D14)</f>
        <v>25.9</v>
      </c>
      <c r="N14" s="2">
        <f>SUMIFS('All Prices combined'!P:P,'All Prices combined'!$D:$D,'Calculations - positive bal'!$B$3,'All Prices combined'!$G:$G,'Calculations - positive bal'!$E14,'All Prices combined'!$B:$B,'Calculations - positive bal'!$D14)</f>
        <v>26.55</v>
      </c>
      <c r="O14" s="2">
        <f>SUMIFS('All Prices combined'!Q:Q,'All Prices combined'!$D:$D,'Calculations - positive bal'!$B$3,'All Prices combined'!$G:$G,'Calculations - positive bal'!$E14,'All Prices combined'!$B:$B,'Calculations - positive bal'!$D14)</f>
        <v>27.86</v>
      </c>
      <c r="P14" s="2">
        <f>SUMIFS('All Prices combined'!R:R,'All Prices combined'!$D:$D,'Calculations - positive bal'!$B$3,'All Prices combined'!$G:$G,'Calculations - positive bal'!$E14,'All Prices combined'!$B:$B,'Calculations - positive bal'!$D14)</f>
        <v>28.56</v>
      </c>
      <c r="Q14" s="2">
        <f>SUMIFS('All Prices combined'!S:S,'All Prices combined'!$D:$D,'Calculations - positive bal'!$B$3,'All Prices combined'!$G:$G,'Calculations - positive bal'!$E14,'All Prices combined'!$B:$B,'Calculations - positive bal'!$D14)</f>
        <v>29.27</v>
      </c>
      <c r="R14" s="2">
        <f>SUMIFS('All Prices combined'!T:T,'All Prices combined'!$D:$D,'Calculations - positive bal'!$B$3,'All Prices combined'!$G:$G,'Calculations - positive bal'!$E14,'All Prices combined'!$B:$B,'Calculations - positive bal'!$D14)</f>
        <v>30</v>
      </c>
      <c r="S14" s="2">
        <f>SUMIFS('All Prices combined'!U:U,'All Prices combined'!$D:$D,'Calculations - positive bal'!$B$3,'All Prices combined'!$G:$G,'Calculations - positive bal'!$E14,'All Prices combined'!$B:$B,'Calculations - positive bal'!$D14)</f>
        <v>34.01</v>
      </c>
      <c r="T14" s="2">
        <f>SUMIFS('All Prices combined'!V:V,'All Prices combined'!$D:$D,'Calculations - positive bal'!$B$3,'All Prices combined'!$G:$G,'Calculations - positive bal'!$E14,'All Prices combined'!$B:$B,'Calculations - positive bal'!$D14)</f>
        <v>34.86</v>
      </c>
      <c r="U14" s="2">
        <f>SUMIFS('All Prices combined'!W:W,'All Prices combined'!$D:$D,'Calculations - positive bal'!$B$3,'All Prices combined'!$G:$G,'Calculations - positive bal'!$E14,'All Prices combined'!$B:$B,'Calculations - positive bal'!$D14)</f>
        <v>35.729999999999997</v>
      </c>
      <c r="V14" s="2">
        <f>SUMIFS('All Prices combined'!X:X,'All Prices combined'!$D:$D,'Calculations - positive bal'!$B$3,'All Prices combined'!$G:$G,'Calculations - positive bal'!$E14,'All Prices combined'!$B:$B,'Calculations - positive bal'!$D14)</f>
        <v>36.619999999999997</v>
      </c>
      <c r="W14" s="2">
        <f>SUMIFS('All Prices combined'!Y:Y,'All Prices combined'!$D:$D,'Calculations - positive bal'!$B$3,'All Prices combined'!$G:$G,'Calculations - positive bal'!$E14,'All Prices combined'!$B:$B,'Calculations - positive bal'!$D14)</f>
        <v>38.44</v>
      </c>
      <c r="X14" s="2">
        <f>SUMIFS('All Prices combined'!Z:Z,'All Prices combined'!$D:$D,'Calculations - positive bal'!$B$3,'All Prices combined'!$G:$G,'Calculations - positive bal'!$E14,'All Prices combined'!$B:$B,'Calculations - positive bal'!$D14)</f>
        <v>39.4</v>
      </c>
      <c r="Y14" s="2">
        <f>SUMIFS('All Prices combined'!AA:AA,'All Prices combined'!$D:$D,'Calculations - positive bal'!$B$3,'All Prices combined'!$G:$G,'Calculations - positive bal'!$E14,'All Prices combined'!$B:$B,'Calculations - positive bal'!$D14)</f>
        <v>40.39</v>
      </c>
      <c r="Z14" s="2">
        <f>SUMIFS('All Prices combined'!AB:AB,'All Prices combined'!$D:$D,'Calculations - positive bal'!$B$3,'All Prices combined'!$G:$G,'Calculations - positive bal'!$E14,'All Prices combined'!$B:$B,'Calculations - positive bal'!$D14)</f>
        <v>41.4</v>
      </c>
      <c r="AA14" s="2">
        <f>SUMIFS('All Prices combined'!AC:AC,'All Prices combined'!$D:$D,'Calculations - positive bal'!$B$3,'All Prices combined'!$G:$G,'Calculations - positive bal'!$E14,'All Prices combined'!$B:$B,'Calculations - positive bal'!$D14)</f>
        <v>43.47</v>
      </c>
      <c r="AB14" s="2">
        <f>SUMIFS('All Prices combined'!AD:AD,'All Prices combined'!$D:$D,'Calculations - positive bal'!$B$3,'All Prices combined'!$G:$G,'Calculations - positive bal'!$E14,'All Prices combined'!$B:$B,'Calculations - positive bal'!$D14)</f>
        <v>44.55</v>
      </c>
      <c r="AC14" s="2">
        <f>SUMIFS('All Prices combined'!AE:AE,'All Prices combined'!$D:$D,'Calculations - positive bal'!$B$3,'All Prices combined'!$G:$G,'Calculations - positive bal'!$E14,'All Prices combined'!$B:$B,'Calculations - positive bal'!$D14)</f>
        <v>45.67</v>
      </c>
      <c r="AD14" s="2">
        <f>SUMIFS('All Prices combined'!AF:AF,'All Prices combined'!$D:$D,'Calculations - positive bal'!$B$3,'All Prices combined'!$G:$G,'Calculations - positive bal'!$E14,'All Prices combined'!$B:$B,'Calculations - positive bal'!$D14)</f>
        <v>46.81</v>
      </c>
      <c r="AE14" s="2">
        <f>SUMIFS('All Prices combined'!AG:AG,'All Prices combined'!$D:$D,'Calculations - positive bal'!$B$3,'All Prices combined'!$G:$G,'Calculations - positive bal'!$E14,'All Prices combined'!$B:$B,'Calculations - positive bal'!$D14)</f>
        <v>49.15</v>
      </c>
      <c r="AF14" s="2">
        <f>SUMIFS('All Prices combined'!AH:AH,'All Prices combined'!$D:$D,'Calculations - positive bal'!$B$3,'All Prices combined'!$G:$G,'Calculations - positive bal'!$E14,'All Prices combined'!$B:$B,'Calculations - positive bal'!$D14)</f>
        <v>50.38</v>
      </c>
      <c r="AG14" s="2">
        <f>SUMIFS('All Prices combined'!AI:AI,'All Prices combined'!$D:$D,'Calculations - positive bal'!$B$3,'All Prices combined'!$G:$G,'Calculations - positive bal'!$E14,'All Prices combined'!$B:$B,'Calculations - positive bal'!$D14)</f>
        <v>51.64</v>
      </c>
      <c r="AH14" s="2"/>
      <c r="AI14" s="2">
        <f>SUMIFS('All Prices combined'!AJ:AJ,'All Prices combined'!$D:$D,'Calculations - positive bal'!$B$3,'All Prices combined'!$G:$G,'Calculations - positive bal'!$E14,'All Prices combined'!$B:$B,'Calculations - positive bal'!$D14)</f>
        <v>52.93</v>
      </c>
      <c r="AJ14" s="2">
        <f>SUMIFS('All Prices combined'!AK:AK,'All Prices combined'!$D:$D,'Calculations - positive bal'!$B$3,'All Prices combined'!$G:$G,'Calculations - positive bal'!$E14,'All Prices combined'!$B:$B,'Calculations - positive bal'!$D14)</f>
        <v>55.59</v>
      </c>
      <c r="AK14" s="2">
        <f>SUMIFS('All Prices combined'!AL:AL,'All Prices combined'!$D:$D,'Calculations - positive bal'!$B$3,'All Prices combined'!$G:$G,'Calculations - positive bal'!$E14,'All Prices combined'!$B:$B,'Calculations - positive bal'!$D14)</f>
        <v>56.98</v>
      </c>
      <c r="AL14" s="2">
        <f>SUMIFS('All Prices combined'!AM:AM,'All Prices combined'!$D:$D,'Calculations - positive bal'!$B$3,'All Prices combined'!$G:$G,'Calculations - positive bal'!$E14,'All Prices combined'!$B:$B,'Calculations - positive bal'!$D14)</f>
        <v>58.4</v>
      </c>
      <c r="AM14" s="2">
        <f>SUMIFS('All Prices combined'!AN:AN,'All Prices combined'!$D:$D,'Calculations - positive bal'!$B$3,'All Prices combined'!$G:$G,'Calculations - positive bal'!$E14,'All Prices combined'!$B:$B,'Calculations - positive bal'!$D14)</f>
        <v>59.86</v>
      </c>
    </row>
    <row r="15" spans="1:41" x14ac:dyDescent="0.25">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41" x14ac:dyDescent="0.25">
      <c r="C16" t="s">
        <v>36</v>
      </c>
      <c r="D16" t="s">
        <v>45</v>
      </c>
      <c r="E16" t="s">
        <v>38</v>
      </c>
      <c r="F16" t="s">
        <v>39</v>
      </c>
      <c r="G16" s="2"/>
      <c r="H16" s="2"/>
      <c r="I16" s="2">
        <f>SUMIFS('All Prices combined'!K:K,'All Prices combined'!$D:$D,'Calculations - positive bal'!$B$3,'All Prices combined'!$G:$G,'Calculations - positive bal'!$E16,'All Prices combined'!$B:$B,'Calculations - positive bal'!$D16)</f>
        <v>4.97</v>
      </c>
      <c r="J16" s="2">
        <f>SUMIFS('All Prices combined'!L:L,'All Prices combined'!$D:$D,'Calculations - positive bal'!$B$3,'All Prices combined'!$G:$G,'Calculations - positive bal'!$E16,'All Prices combined'!$B:$B,'Calculations - positive bal'!$D16)</f>
        <v>5.1100000000000003</v>
      </c>
      <c r="K16" s="2">
        <f>SUMIFS('All Prices combined'!M:M,'All Prices combined'!$D:$D,'Calculations - positive bal'!$B$3,'All Prices combined'!$G:$G,'Calculations - positive bal'!$E16,'All Prices combined'!$B:$B,'Calculations - positive bal'!$D16)</f>
        <v>5.19</v>
      </c>
      <c r="L16" s="2">
        <f>SUMIFS('All Prices combined'!N:N,'All Prices combined'!$D:$D,'Calculations - positive bal'!$B$3,'All Prices combined'!$G:$G,'Calculations - positive bal'!$E16,'All Prices combined'!$B:$B,'Calculations - positive bal'!$D16)</f>
        <v>5.32</v>
      </c>
      <c r="M16" s="2">
        <f>SUMIFS('All Prices combined'!O:O,'All Prices combined'!$D:$D,'Calculations - positive bal'!$B$3,'All Prices combined'!$G:$G,'Calculations - positive bal'!$E16,'All Prices combined'!$B:$B,'Calculations - positive bal'!$D16)</f>
        <v>5.45</v>
      </c>
      <c r="N16" s="2">
        <f>SUMIFS('All Prices combined'!P:P,'All Prices combined'!$D:$D,'Calculations - positive bal'!$B$3,'All Prices combined'!$G:$G,'Calculations - positive bal'!$E16,'All Prices combined'!$B:$B,'Calculations - positive bal'!$D16)</f>
        <v>5.59</v>
      </c>
      <c r="O16" s="2">
        <f>SUMIFS('All Prices combined'!Q:Q,'All Prices combined'!$D:$D,'Calculations - positive bal'!$B$3,'All Prices combined'!$G:$G,'Calculations - positive bal'!$E16,'All Prices combined'!$B:$B,'Calculations - positive bal'!$D16)</f>
        <v>6.11</v>
      </c>
      <c r="P16" s="2">
        <f>SUMIFS('All Prices combined'!R:R,'All Prices combined'!$D:$D,'Calculations - positive bal'!$B$3,'All Prices combined'!$G:$G,'Calculations - positive bal'!$E16,'All Prices combined'!$B:$B,'Calculations - positive bal'!$D16)</f>
        <v>6.26</v>
      </c>
      <c r="Q16" s="2">
        <f>SUMIFS('All Prices combined'!S:S,'All Prices combined'!$D:$D,'Calculations - positive bal'!$B$3,'All Prices combined'!$G:$G,'Calculations - positive bal'!$E16,'All Prices combined'!$B:$B,'Calculations - positive bal'!$D16)</f>
        <v>6.42</v>
      </c>
      <c r="R16" s="2">
        <f>SUMIFS('All Prices combined'!T:T,'All Prices combined'!$D:$D,'Calculations - positive bal'!$B$3,'All Prices combined'!$G:$G,'Calculations - positive bal'!$E16,'All Prices combined'!$B:$B,'Calculations - positive bal'!$D16)</f>
        <v>6.58</v>
      </c>
      <c r="S16" s="2">
        <f>SUMIFS('All Prices combined'!U:U,'All Prices combined'!$D:$D,'Calculations - positive bal'!$B$3,'All Prices combined'!$G:$G,'Calculations - positive bal'!$E16,'All Prices combined'!$B:$B,'Calculations - positive bal'!$D16)</f>
        <v>6.98</v>
      </c>
      <c r="T16" s="2">
        <f>SUMIFS('All Prices combined'!V:V,'All Prices combined'!$D:$D,'Calculations - positive bal'!$B$3,'All Prices combined'!$G:$G,'Calculations - positive bal'!$E16,'All Prices combined'!$B:$B,'Calculations - positive bal'!$D16)</f>
        <v>7.15</v>
      </c>
      <c r="U16" s="2">
        <f>SUMIFS('All Prices combined'!W:W,'All Prices combined'!$D:$D,'Calculations - positive bal'!$B$3,'All Prices combined'!$G:$G,'Calculations - positive bal'!$E16,'All Prices combined'!$B:$B,'Calculations - positive bal'!$D16)</f>
        <v>7.33</v>
      </c>
      <c r="V16" s="2">
        <f>SUMIFS('All Prices combined'!X:X,'All Prices combined'!$D:$D,'Calculations - positive bal'!$B$3,'All Prices combined'!$G:$G,'Calculations - positive bal'!$E16,'All Prices combined'!$B:$B,'Calculations - positive bal'!$D16)</f>
        <v>7.52</v>
      </c>
      <c r="W16" s="2">
        <f>SUMIFS('All Prices combined'!Y:Y,'All Prices combined'!$D:$D,'Calculations - positive bal'!$B$3,'All Prices combined'!$G:$G,'Calculations - positive bal'!$E16,'All Prices combined'!$B:$B,'Calculations - positive bal'!$D16)</f>
        <v>7.99</v>
      </c>
      <c r="X16" s="2">
        <f>SUMIFS('All Prices combined'!Z:Z,'All Prices combined'!$D:$D,'Calculations - positive bal'!$B$3,'All Prices combined'!$G:$G,'Calculations - positive bal'!$E16,'All Prices combined'!$B:$B,'Calculations - positive bal'!$D16)</f>
        <v>8.19</v>
      </c>
      <c r="Y16" s="2">
        <f>SUMIFS('All Prices combined'!AA:AA,'All Prices combined'!$D:$D,'Calculations - positive bal'!$B$3,'All Prices combined'!$G:$G,'Calculations - positive bal'!$E16,'All Prices combined'!$B:$B,'Calculations - positive bal'!$D16)</f>
        <v>8.4</v>
      </c>
      <c r="Z16" s="2">
        <f>SUMIFS('All Prices combined'!AB:AB,'All Prices combined'!$D:$D,'Calculations - positive bal'!$B$3,'All Prices combined'!$G:$G,'Calculations - positive bal'!$E16,'All Prices combined'!$B:$B,'Calculations - positive bal'!$D16)</f>
        <v>8.61</v>
      </c>
      <c r="AA16" s="2">
        <f>SUMIFS('All Prices combined'!AC:AC,'All Prices combined'!$D:$D,'Calculations - positive bal'!$B$3,'All Prices combined'!$G:$G,'Calculations - positive bal'!$E16,'All Prices combined'!$B:$B,'Calculations - positive bal'!$D16)</f>
        <v>9.1999999999999993</v>
      </c>
      <c r="AB16" s="2">
        <f>SUMIFS('All Prices combined'!AD:AD,'All Prices combined'!$D:$D,'Calculations - positive bal'!$B$3,'All Prices combined'!$G:$G,'Calculations - positive bal'!$E16,'All Prices combined'!$B:$B,'Calculations - positive bal'!$D16)</f>
        <v>9.43</v>
      </c>
      <c r="AC16" s="2">
        <f>SUMIFS('All Prices combined'!AE:AE,'All Prices combined'!$D:$D,'Calculations - positive bal'!$B$3,'All Prices combined'!$G:$G,'Calculations - positive bal'!$E16,'All Prices combined'!$B:$B,'Calculations - positive bal'!$D16)</f>
        <v>9.67</v>
      </c>
      <c r="AD16" s="2">
        <f>SUMIFS('All Prices combined'!AF:AF,'All Prices combined'!$D:$D,'Calculations - positive bal'!$B$3,'All Prices combined'!$G:$G,'Calculations - positive bal'!$E16,'All Prices combined'!$B:$B,'Calculations - positive bal'!$D16)</f>
        <v>9.91</v>
      </c>
      <c r="AE16" s="2">
        <f>SUMIFS('All Prices combined'!AG:AG,'All Prices combined'!$D:$D,'Calculations - positive bal'!$B$3,'All Prices combined'!$G:$G,'Calculations - positive bal'!$E16,'All Prices combined'!$B:$B,'Calculations - positive bal'!$D16)</f>
        <v>10.56</v>
      </c>
      <c r="AF16" s="2">
        <f>SUMIFS('All Prices combined'!AH:AH,'All Prices combined'!$D:$D,'Calculations - positive bal'!$B$3,'All Prices combined'!$G:$G,'Calculations - positive bal'!$E16,'All Prices combined'!$B:$B,'Calculations - positive bal'!$D16)</f>
        <v>10.82</v>
      </c>
      <c r="AG16" s="2">
        <f>SUMIFS('All Prices combined'!AI:AI,'All Prices combined'!$D:$D,'Calculations - positive bal'!$B$3,'All Prices combined'!$G:$G,'Calculations - positive bal'!$E16,'All Prices combined'!$B:$B,'Calculations - positive bal'!$D16)</f>
        <v>11.09</v>
      </c>
      <c r="AH16" s="2"/>
      <c r="AI16" s="2">
        <f>SUMIFS('All Prices combined'!AJ:AJ,'All Prices combined'!$D:$D,'Calculations - positive bal'!$B$3,'All Prices combined'!$G:$G,'Calculations - positive bal'!$E16,'All Prices combined'!$B:$B,'Calculations - positive bal'!$D16)</f>
        <v>11.37</v>
      </c>
      <c r="AJ16" s="2">
        <f>SUMIFS('All Prices combined'!AK:AK,'All Prices combined'!$D:$D,'Calculations - positive bal'!$B$3,'All Prices combined'!$G:$G,'Calculations - positive bal'!$E16,'All Prices combined'!$B:$B,'Calculations - positive bal'!$D16)</f>
        <v>12.32</v>
      </c>
      <c r="AK16" s="2">
        <f>SUMIFS('All Prices combined'!AL:AL,'All Prices combined'!$D:$D,'Calculations - positive bal'!$B$3,'All Prices combined'!$G:$G,'Calculations - positive bal'!$E16,'All Prices combined'!$B:$B,'Calculations - positive bal'!$D16)</f>
        <v>12.63</v>
      </c>
      <c r="AL16" s="2">
        <f>SUMIFS('All Prices combined'!AM:AM,'All Prices combined'!$D:$D,'Calculations - positive bal'!$B$3,'All Prices combined'!$G:$G,'Calculations - positive bal'!$E16,'All Prices combined'!$B:$B,'Calculations - positive bal'!$D16)</f>
        <v>12.94</v>
      </c>
      <c r="AM16" s="2">
        <f>SUMIFS('All Prices combined'!AN:AN,'All Prices combined'!$D:$D,'Calculations - positive bal'!$B$3,'All Prices combined'!$G:$G,'Calculations - positive bal'!$E16,'All Prices combined'!$B:$B,'Calculations - positive bal'!$D16)</f>
        <v>13.27</v>
      </c>
    </row>
    <row r="17" spans="3:39" x14ac:dyDescent="0.25">
      <c r="C17" t="s">
        <v>36</v>
      </c>
      <c r="D17" t="s">
        <v>45</v>
      </c>
      <c r="E17" t="s">
        <v>40</v>
      </c>
      <c r="F17" t="s">
        <v>41</v>
      </c>
      <c r="G17" s="2"/>
      <c r="H17" s="2"/>
      <c r="I17" s="2">
        <f>SUMIFS('All Prices combined'!K:K,'All Prices combined'!$D:$D,'Calculations - positive bal'!$B$3,'All Prices combined'!$G:$G,'Calculations - positive bal'!$E17,'All Prices combined'!$B:$B,'Calculations - positive bal'!$D17)</f>
        <v>0.81</v>
      </c>
      <c r="J17" s="2">
        <f>SUMIFS('All Prices combined'!L:L,'All Prices combined'!$D:$D,'Calculations - positive bal'!$B$3,'All Prices combined'!$G:$G,'Calculations - positive bal'!$E17,'All Prices combined'!$B:$B,'Calculations - positive bal'!$D17)</f>
        <v>0.83</v>
      </c>
      <c r="K17" s="2">
        <f>SUMIFS('All Prices combined'!M:M,'All Prices combined'!$D:$D,'Calculations - positive bal'!$B$3,'All Prices combined'!$G:$G,'Calculations - positive bal'!$E17,'All Prices combined'!$B:$B,'Calculations - positive bal'!$D17)</f>
        <v>0.85</v>
      </c>
      <c r="L17" s="2">
        <f>SUMIFS('All Prices combined'!N:N,'All Prices combined'!$D:$D,'Calculations - positive bal'!$B$3,'All Prices combined'!$G:$G,'Calculations - positive bal'!$E17,'All Prices combined'!$B:$B,'Calculations - positive bal'!$D17)</f>
        <v>0.87</v>
      </c>
      <c r="M17" s="2">
        <f>SUMIFS('All Prices combined'!O:O,'All Prices combined'!$D:$D,'Calculations - positive bal'!$B$3,'All Prices combined'!$G:$G,'Calculations - positive bal'!$E17,'All Prices combined'!$B:$B,'Calculations - positive bal'!$D17)</f>
        <v>0.9</v>
      </c>
      <c r="N17" s="2">
        <f>SUMIFS('All Prices combined'!P:P,'All Prices combined'!$D:$D,'Calculations - positive bal'!$B$3,'All Prices combined'!$G:$G,'Calculations - positive bal'!$E17,'All Prices combined'!$B:$B,'Calculations - positive bal'!$D17)</f>
        <v>0.92</v>
      </c>
      <c r="O17" s="2">
        <f>SUMIFS('All Prices combined'!Q:Q,'All Prices combined'!$D:$D,'Calculations - positive bal'!$B$3,'All Prices combined'!$G:$G,'Calculations - positive bal'!$E17,'All Prices combined'!$B:$B,'Calculations - positive bal'!$D17)</f>
        <v>0.94</v>
      </c>
      <c r="P17" s="2">
        <f>SUMIFS('All Prices combined'!R:R,'All Prices combined'!$D:$D,'Calculations - positive bal'!$B$3,'All Prices combined'!$G:$G,'Calculations - positive bal'!$E17,'All Prices combined'!$B:$B,'Calculations - positive bal'!$D17)</f>
        <v>0.96</v>
      </c>
      <c r="Q17" s="2">
        <f>SUMIFS('All Prices combined'!S:S,'All Prices combined'!$D:$D,'Calculations - positive bal'!$B$3,'All Prices combined'!$G:$G,'Calculations - positive bal'!$E17,'All Prices combined'!$B:$B,'Calculations - positive bal'!$D17)</f>
        <v>0.98</v>
      </c>
      <c r="R17" s="2">
        <f>SUMIFS('All Prices combined'!T:T,'All Prices combined'!$D:$D,'Calculations - positive bal'!$B$3,'All Prices combined'!$G:$G,'Calculations - positive bal'!$E17,'All Prices combined'!$B:$B,'Calculations - positive bal'!$D17)</f>
        <v>1.01</v>
      </c>
      <c r="S17" s="2">
        <f>SUMIFS('All Prices combined'!U:U,'All Prices combined'!$D:$D,'Calculations - positive bal'!$B$3,'All Prices combined'!$G:$G,'Calculations - positive bal'!$E17,'All Prices combined'!$B:$B,'Calculations - positive bal'!$D17)</f>
        <v>1.03</v>
      </c>
      <c r="T17" s="2">
        <f>SUMIFS('All Prices combined'!V:V,'All Prices combined'!$D:$D,'Calculations - positive bal'!$B$3,'All Prices combined'!$G:$G,'Calculations - positive bal'!$E17,'All Prices combined'!$B:$B,'Calculations - positive bal'!$D17)</f>
        <v>1.05</v>
      </c>
      <c r="U17" s="2">
        <f>SUMIFS('All Prices combined'!W:W,'All Prices combined'!$D:$D,'Calculations - positive bal'!$B$3,'All Prices combined'!$G:$G,'Calculations - positive bal'!$E17,'All Prices combined'!$B:$B,'Calculations - positive bal'!$D17)</f>
        <v>1.08</v>
      </c>
      <c r="V17" s="2">
        <f>SUMIFS('All Prices combined'!X:X,'All Prices combined'!$D:$D,'Calculations - positive bal'!$B$3,'All Prices combined'!$G:$G,'Calculations - positive bal'!$E17,'All Prices combined'!$B:$B,'Calculations - positive bal'!$D17)</f>
        <v>1.1100000000000001</v>
      </c>
      <c r="W17" s="2">
        <f>SUMIFS('All Prices combined'!Y:Y,'All Prices combined'!$D:$D,'Calculations - positive bal'!$B$3,'All Prices combined'!$G:$G,'Calculations - positive bal'!$E17,'All Prices combined'!$B:$B,'Calculations - positive bal'!$D17)</f>
        <v>1.1299999999999999</v>
      </c>
      <c r="X17" s="2">
        <f>SUMIFS('All Prices combined'!Z:Z,'All Prices combined'!$D:$D,'Calculations - positive bal'!$B$3,'All Prices combined'!$G:$G,'Calculations - positive bal'!$E17,'All Prices combined'!$B:$B,'Calculations - positive bal'!$D17)</f>
        <v>1.1599999999999999</v>
      </c>
      <c r="Y17" s="2">
        <f>SUMIFS('All Prices combined'!AA:AA,'All Prices combined'!$D:$D,'Calculations - positive bal'!$B$3,'All Prices combined'!$G:$G,'Calculations - positive bal'!$E17,'All Prices combined'!$B:$B,'Calculations - positive bal'!$D17)</f>
        <v>1.19</v>
      </c>
      <c r="Z17" s="2">
        <f>SUMIFS('All Prices combined'!AB:AB,'All Prices combined'!$D:$D,'Calculations - positive bal'!$B$3,'All Prices combined'!$G:$G,'Calculations - positive bal'!$E17,'All Prices combined'!$B:$B,'Calculations - positive bal'!$D17)</f>
        <v>1.22</v>
      </c>
      <c r="AA17" s="2">
        <f>SUMIFS('All Prices combined'!AC:AC,'All Prices combined'!$D:$D,'Calculations - positive bal'!$B$3,'All Prices combined'!$G:$G,'Calculations - positive bal'!$E17,'All Prices combined'!$B:$B,'Calculations - positive bal'!$D17)</f>
        <v>1.24</v>
      </c>
      <c r="AB17" s="2">
        <f>SUMIFS('All Prices combined'!AD:AD,'All Prices combined'!$D:$D,'Calculations - positive bal'!$B$3,'All Prices combined'!$G:$G,'Calculations - positive bal'!$E17,'All Prices combined'!$B:$B,'Calculations - positive bal'!$D17)</f>
        <v>1.27</v>
      </c>
      <c r="AC17" s="2">
        <f>SUMIFS('All Prices combined'!AE:AE,'All Prices combined'!$D:$D,'Calculations - positive bal'!$B$3,'All Prices combined'!$G:$G,'Calculations - positive bal'!$E17,'All Prices combined'!$B:$B,'Calculations - positive bal'!$D17)</f>
        <v>1.3</v>
      </c>
      <c r="AD17" s="2">
        <f>SUMIFS('All Prices combined'!AF:AF,'All Prices combined'!$D:$D,'Calculations - positive bal'!$B$3,'All Prices combined'!$G:$G,'Calculations - positive bal'!$E17,'All Prices combined'!$B:$B,'Calculations - positive bal'!$D17)</f>
        <v>1.34</v>
      </c>
      <c r="AE17" s="2">
        <f>SUMIFS('All Prices combined'!AG:AG,'All Prices combined'!$D:$D,'Calculations - positive bal'!$B$3,'All Prices combined'!$G:$G,'Calculations - positive bal'!$E17,'All Prices combined'!$B:$B,'Calculations - positive bal'!$D17)</f>
        <v>1.36</v>
      </c>
      <c r="AF17" s="2">
        <f>SUMIFS('All Prices combined'!AH:AH,'All Prices combined'!$D:$D,'Calculations - positive bal'!$B$3,'All Prices combined'!$G:$G,'Calculations - positive bal'!$E17,'All Prices combined'!$B:$B,'Calculations - positive bal'!$D17)</f>
        <v>1.4</v>
      </c>
      <c r="AG17" s="2">
        <f>SUMIFS('All Prices combined'!AI:AI,'All Prices combined'!$D:$D,'Calculations - positive bal'!$B$3,'All Prices combined'!$G:$G,'Calculations - positive bal'!$E17,'All Prices combined'!$B:$B,'Calculations - positive bal'!$D17)</f>
        <v>1.43</v>
      </c>
      <c r="AH17" s="2"/>
      <c r="AI17" s="2">
        <f>SUMIFS('All Prices combined'!AJ:AJ,'All Prices combined'!$D:$D,'Calculations - positive bal'!$B$3,'All Prices combined'!$G:$G,'Calculations - positive bal'!$E17,'All Prices combined'!$B:$B,'Calculations - positive bal'!$D17)</f>
        <v>1.47</v>
      </c>
      <c r="AJ17" s="2">
        <f>SUMIFS('All Prices combined'!AK:AK,'All Prices combined'!$D:$D,'Calculations - positive bal'!$B$3,'All Prices combined'!$G:$G,'Calculations - positive bal'!$E17,'All Prices combined'!$B:$B,'Calculations - positive bal'!$D17)</f>
        <v>1.5</v>
      </c>
      <c r="AK17" s="2">
        <f>SUMIFS('All Prices combined'!AL:AL,'All Prices combined'!$D:$D,'Calculations - positive bal'!$B$3,'All Prices combined'!$G:$G,'Calculations - positive bal'!$E17,'All Prices combined'!$B:$B,'Calculations - positive bal'!$D17)</f>
        <v>1.53</v>
      </c>
      <c r="AL17" s="2">
        <f>SUMIFS('All Prices combined'!AM:AM,'All Prices combined'!$D:$D,'Calculations - positive bal'!$B$3,'All Prices combined'!$G:$G,'Calculations - positive bal'!$E17,'All Prices combined'!$B:$B,'Calculations - positive bal'!$D17)</f>
        <v>1.57</v>
      </c>
      <c r="AM17" s="2">
        <f>SUMIFS('All Prices combined'!AN:AN,'All Prices combined'!$D:$D,'Calculations - positive bal'!$B$3,'All Prices combined'!$G:$G,'Calculations - positive bal'!$E17,'All Prices combined'!$B:$B,'Calculations - positive bal'!$D17)</f>
        <v>1.61</v>
      </c>
    </row>
    <row r="18" spans="3:39" x14ac:dyDescent="0.25">
      <c r="C18" t="s">
        <v>36</v>
      </c>
      <c r="D18" t="s">
        <v>45</v>
      </c>
      <c r="E18" t="s">
        <v>42</v>
      </c>
      <c r="F18" t="s">
        <v>39</v>
      </c>
      <c r="G18" s="2"/>
      <c r="H18" s="2"/>
      <c r="I18" s="2">
        <f>SUMIFS('All Prices combined'!K:K,'All Prices combined'!$D:$D,'Calculations - positive bal'!$B$3,'All Prices combined'!$G:$G,'Calculations - positive bal'!$E18,'All Prices combined'!$B:$B,'Calculations - positive bal'!$D18)</f>
        <v>43.8</v>
      </c>
      <c r="J18" s="2">
        <f>SUMIFS('All Prices combined'!L:L,'All Prices combined'!$D:$D,'Calculations - positive bal'!$B$3,'All Prices combined'!$G:$G,'Calculations - positive bal'!$E18,'All Prices combined'!$B:$B,'Calculations - positive bal'!$D18)</f>
        <v>45.06</v>
      </c>
      <c r="K18" s="2">
        <f>SUMIFS('All Prices combined'!M:M,'All Prices combined'!$D:$D,'Calculations - positive bal'!$B$3,'All Prices combined'!$G:$G,'Calculations - positive bal'!$E18,'All Prices combined'!$B:$B,'Calculations - positive bal'!$D18)</f>
        <v>49.32</v>
      </c>
      <c r="L18" s="2">
        <f>SUMIFS('All Prices combined'!N:N,'All Prices combined'!$D:$D,'Calculations - positive bal'!$B$3,'All Prices combined'!$G:$G,'Calculations - positive bal'!$E18,'All Prices combined'!$B:$B,'Calculations - positive bal'!$D18)</f>
        <v>50.55</v>
      </c>
      <c r="M18" s="2">
        <f>SUMIFS('All Prices combined'!O:O,'All Prices combined'!$D:$D,'Calculations - positive bal'!$B$3,'All Prices combined'!$G:$G,'Calculations - positive bal'!$E18,'All Prices combined'!$B:$B,'Calculations - positive bal'!$D18)</f>
        <v>51.81</v>
      </c>
      <c r="N18" s="2">
        <f>SUMIFS('All Prices combined'!P:P,'All Prices combined'!$D:$D,'Calculations - positive bal'!$B$3,'All Prices combined'!$G:$G,'Calculations - positive bal'!$E18,'All Prices combined'!$B:$B,'Calculations - positive bal'!$D18)</f>
        <v>53.11</v>
      </c>
      <c r="O18" s="2">
        <f>SUMIFS('All Prices combined'!Q:Q,'All Prices combined'!$D:$D,'Calculations - positive bal'!$B$3,'All Prices combined'!$G:$G,'Calculations - positive bal'!$E18,'All Prices combined'!$B:$B,'Calculations - positive bal'!$D18)</f>
        <v>57.02</v>
      </c>
      <c r="P18" s="2">
        <f>SUMIFS('All Prices combined'!R:R,'All Prices combined'!$D:$D,'Calculations - positive bal'!$B$3,'All Prices combined'!$G:$G,'Calculations - positive bal'!$E18,'All Prices combined'!$B:$B,'Calculations - positive bal'!$D18)</f>
        <v>58.45</v>
      </c>
      <c r="Q18" s="2">
        <f>SUMIFS('All Prices combined'!S:S,'All Prices combined'!$D:$D,'Calculations - positive bal'!$B$3,'All Prices combined'!$G:$G,'Calculations - positive bal'!$E18,'All Prices combined'!$B:$B,'Calculations - positive bal'!$D18)</f>
        <v>59.91</v>
      </c>
      <c r="R18" s="2">
        <f>SUMIFS('All Prices combined'!T:T,'All Prices combined'!$D:$D,'Calculations - positive bal'!$B$3,'All Prices combined'!$G:$G,'Calculations - positive bal'!$E18,'All Prices combined'!$B:$B,'Calculations - positive bal'!$D18)</f>
        <v>61.41</v>
      </c>
      <c r="S18" s="2">
        <f>SUMIFS('All Prices combined'!U:U,'All Prices combined'!$D:$D,'Calculations - positive bal'!$B$3,'All Prices combined'!$G:$G,'Calculations - positive bal'!$E18,'All Prices combined'!$B:$B,'Calculations - positive bal'!$D18)</f>
        <v>65.37</v>
      </c>
      <c r="T18" s="2">
        <f>SUMIFS('All Prices combined'!V:V,'All Prices combined'!$D:$D,'Calculations - positive bal'!$B$3,'All Prices combined'!$G:$G,'Calculations - positive bal'!$E18,'All Prices combined'!$B:$B,'Calculations - positive bal'!$D18)</f>
        <v>67</v>
      </c>
      <c r="U18" s="2">
        <f>SUMIFS('All Prices combined'!W:W,'All Prices combined'!$D:$D,'Calculations - positive bal'!$B$3,'All Prices combined'!$G:$G,'Calculations - positive bal'!$E18,'All Prices combined'!$B:$B,'Calculations - positive bal'!$D18)</f>
        <v>68.680000000000007</v>
      </c>
      <c r="V18" s="2">
        <f>SUMIFS('All Prices combined'!X:X,'All Prices combined'!$D:$D,'Calculations - positive bal'!$B$3,'All Prices combined'!$G:$G,'Calculations - positive bal'!$E18,'All Prices combined'!$B:$B,'Calculations - positive bal'!$D18)</f>
        <v>70.400000000000006</v>
      </c>
      <c r="W18" s="2">
        <f>SUMIFS('All Prices combined'!Y:Y,'All Prices combined'!$D:$D,'Calculations - positive bal'!$B$3,'All Prices combined'!$G:$G,'Calculations - positive bal'!$E18,'All Prices combined'!$B:$B,'Calculations - positive bal'!$D18)</f>
        <v>74.44</v>
      </c>
      <c r="X18" s="2">
        <f>SUMIFS('All Prices combined'!Z:Z,'All Prices combined'!$D:$D,'Calculations - positive bal'!$B$3,'All Prices combined'!$G:$G,'Calculations - positive bal'!$E18,'All Prices combined'!$B:$B,'Calculations - positive bal'!$D18)</f>
        <v>76.3</v>
      </c>
      <c r="Y18" s="2">
        <f>SUMIFS('All Prices combined'!AA:AA,'All Prices combined'!$D:$D,'Calculations - positive bal'!$B$3,'All Prices combined'!$G:$G,'Calculations - positive bal'!$E18,'All Prices combined'!$B:$B,'Calculations - positive bal'!$D18)</f>
        <v>78.209999999999994</v>
      </c>
      <c r="Z18" s="2">
        <f>SUMIFS('All Prices combined'!AB:AB,'All Prices combined'!$D:$D,'Calculations - positive bal'!$B$3,'All Prices combined'!$G:$G,'Calculations - positive bal'!$E18,'All Prices combined'!$B:$B,'Calculations - positive bal'!$D18)</f>
        <v>80.16</v>
      </c>
      <c r="AA18" s="2">
        <f>SUMIFS('All Prices combined'!AC:AC,'All Prices combined'!$D:$D,'Calculations - positive bal'!$B$3,'All Prices combined'!$G:$G,'Calculations - positive bal'!$E18,'All Prices combined'!$B:$B,'Calculations - positive bal'!$D18)</f>
        <v>84.77</v>
      </c>
      <c r="AB18" s="2">
        <f>SUMIFS('All Prices combined'!AD:AD,'All Prices combined'!$D:$D,'Calculations - positive bal'!$B$3,'All Prices combined'!$G:$G,'Calculations - positive bal'!$E18,'All Prices combined'!$B:$B,'Calculations - positive bal'!$D18)</f>
        <v>86.89</v>
      </c>
      <c r="AC18" s="2">
        <f>SUMIFS('All Prices combined'!AE:AE,'All Prices combined'!$D:$D,'Calculations - positive bal'!$B$3,'All Prices combined'!$G:$G,'Calculations - positive bal'!$E18,'All Prices combined'!$B:$B,'Calculations - positive bal'!$D18)</f>
        <v>89.06</v>
      </c>
      <c r="AD18" s="2">
        <f>SUMIFS('All Prices combined'!AF:AF,'All Prices combined'!$D:$D,'Calculations - positive bal'!$B$3,'All Prices combined'!$G:$G,'Calculations - positive bal'!$E18,'All Prices combined'!$B:$B,'Calculations - positive bal'!$D18)</f>
        <v>91.29</v>
      </c>
      <c r="AE18" s="2">
        <f>SUMIFS('All Prices combined'!AG:AG,'All Prices combined'!$D:$D,'Calculations - positive bal'!$B$3,'All Prices combined'!$G:$G,'Calculations - positive bal'!$E18,'All Prices combined'!$B:$B,'Calculations - positive bal'!$D18)</f>
        <v>95.85</v>
      </c>
      <c r="AF18" s="2">
        <f>SUMIFS('All Prices combined'!AH:AH,'All Prices combined'!$D:$D,'Calculations - positive bal'!$B$3,'All Prices combined'!$G:$G,'Calculations - positive bal'!$E18,'All Prices combined'!$B:$B,'Calculations - positive bal'!$D18)</f>
        <v>98.25</v>
      </c>
      <c r="AG18" s="2">
        <f>SUMIFS('All Prices combined'!AI:AI,'All Prices combined'!$D:$D,'Calculations - positive bal'!$B$3,'All Prices combined'!$G:$G,'Calculations - positive bal'!$E18,'All Prices combined'!$B:$B,'Calculations - positive bal'!$D18)</f>
        <v>100.7</v>
      </c>
      <c r="AH18" s="2"/>
      <c r="AI18" s="2">
        <f>SUMIFS('All Prices combined'!AJ:AJ,'All Prices combined'!$D:$D,'Calculations - positive bal'!$B$3,'All Prices combined'!$G:$G,'Calculations - positive bal'!$E18,'All Prices combined'!$B:$B,'Calculations - positive bal'!$D18)</f>
        <v>103.22</v>
      </c>
      <c r="AJ18" s="2">
        <f>SUMIFS('All Prices combined'!AK:AK,'All Prices combined'!$D:$D,'Calculations - positive bal'!$B$3,'All Prices combined'!$G:$G,'Calculations - positive bal'!$E18,'All Prices combined'!$B:$B,'Calculations - positive bal'!$D18)</f>
        <v>106.53</v>
      </c>
      <c r="AK18" s="2">
        <f>SUMIFS('All Prices combined'!AL:AL,'All Prices combined'!$D:$D,'Calculations - positive bal'!$B$3,'All Prices combined'!$G:$G,'Calculations - positive bal'!$E18,'All Prices combined'!$B:$B,'Calculations - positive bal'!$D18)</f>
        <v>109.19</v>
      </c>
      <c r="AL18" s="2">
        <f>SUMIFS('All Prices combined'!AM:AM,'All Prices combined'!$D:$D,'Calculations - positive bal'!$B$3,'All Prices combined'!$G:$G,'Calculations - positive bal'!$E18,'All Prices combined'!$B:$B,'Calculations - positive bal'!$D18)</f>
        <v>111.92</v>
      </c>
      <c r="AM18" s="2">
        <f>SUMIFS('All Prices combined'!AN:AN,'All Prices combined'!$D:$D,'Calculations - positive bal'!$B$3,'All Prices combined'!$G:$G,'Calculations - positive bal'!$E18,'All Prices combined'!$B:$B,'Calculations - positive bal'!$D18)</f>
        <v>114.72</v>
      </c>
    </row>
    <row r="19" spans="3:39" x14ac:dyDescent="0.25">
      <c r="C19" t="s">
        <v>36</v>
      </c>
      <c r="D19" t="s">
        <v>45</v>
      </c>
      <c r="E19" t="s">
        <v>43</v>
      </c>
      <c r="F19" t="s">
        <v>41</v>
      </c>
      <c r="G19" s="2"/>
      <c r="H19" s="2"/>
      <c r="I19" s="2">
        <f>SUMIFS('All Prices combined'!K:K,'All Prices combined'!$D:$D,'Calculations - positive bal'!$B$3,'All Prices combined'!$G:$G,'Calculations - positive bal'!$E19,'All Prices combined'!$B:$B,'Calculations - positive bal'!$D19)</f>
        <v>23.14</v>
      </c>
      <c r="J19" s="2">
        <f>SUMIFS('All Prices combined'!L:L,'All Prices combined'!$D:$D,'Calculations - positive bal'!$B$3,'All Prices combined'!$G:$G,'Calculations - positive bal'!$E19,'All Prices combined'!$B:$B,'Calculations - positive bal'!$D19)</f>
        <v>23.8</v>
      </c>
      <c r="K19" s="2">
        <f>SUMIFS('All Prices combined'!M:M,'All Prices combined'!$D:$D,'Calculations - positive bal'!$B$3,'All Prices combined'!$G:$G,'Calculations - positive bal'!$E19,'All Prices combined'!$B:$B,'Calculations - positive bal'!$D19)</f>
        <v>24.66</v>
      </c>
      <c r="L19" s="2">
        <f>SUMIFS('All Prices combined'!N:N,'All Prices combined'!$D:$D,'Calculations - positive bal'!$B$3,'All Prices combined'!$G:$G,'Calculations - positive bal'!$E19,'All Prices combined'!$B:$B,'Calculations - positive bal'!$D19)</f>
        <v>25.27</v>
      </c>
      <c r="M19" s="2">
        <f>SUMIFS('All Prices combined'!O:O,'All Prices combined'!$D:$D,'Calculations - positive bal'!$B$3,'All Prices combined'!$G:$G,'Calculations - positive bal'!$E19,'All Prices combined'!$B:$B,'Calculations - positive bal'!$D19)</f>
        <v>25.9</v>
      </c>
      <c r="N19" s="2">
        <f>SUMIFS('All Prices combined'!P:P,'All Prices combined'!$D:$D,'Calculations - positive bal'!$B$3,'All Prices combined'!$G:$G,'Calculations - positive bal'!$E19,'All Prices combined'!$B:$B,'Calculations - positive bal'!$D19)</f>
        <v>26.55</v>
      </c>
      <c r="O19" s="2">
        <f>SUMIFS('All Prices combined'!Q:Q,'All Prices combined'!$D:$D,'Calculations - positive bal'!$B$3,'All Prices combined'!$G:$G,'Calculations - positive bal'!$E19,'All Prices combined'!$B:$B,'Calculations - positive bal'!$D19)</f>
        <v>27.86</v>
      </c>
      <c r="P19" s="2">
        <f>SUMIFS('All Prices combined'!R:R,'All Prices combined'!$D:$D,'Calculations - positive bal'!$B$3,'All Prices combined'!$G:$G,'Calculations - positive bal'!$E19,'All Prices combined'!$B:$B,'Calculations - positive bal'!$D19)</f>
        <v>28.56</v>
      </c>
      <c r="Q19" s="2">
        <f>SUMIFS('All Prices combined'!S:S,'All Prices combined'!$D:$D,'Calculations - positive bal'!$B$3,'All Prices combined'!$G:$G,'Calculations - positive bal'!$E19,'All Prices combined'!$B:$B,'Calculations - positive bal'!$D19)</f>
        <v>29.27</v>
      </c>
      <c r="R19" s="2">
        <f>SUMIFS('All Prices combined'!T:T,'All Prices combined'!$D:$D,'Calculations - positive bal'!$B$3,'All Prices combined'!$G:$G,'Calculations - positive bal'!$E19,'All Prices combined'!$B:$B,'Calculations - positive bal'!$D19)</f>
        <v>30</v>
      </c>
      <c r="S19" s="2">
        <f>SUMIFS('All Prices combined'!U:U,'All Prices combined'!$D:$D,'Calculations - positive bal'!$B$3,'All Prices combined'!$G:$G,'Calculations - positive bal'!$E19,'All Prices combined'!$B:$B,'Calculations - positive bal'!$D19)</f>
        <v>34.01</v>
      </c>
      <c r="T19" s="2">
        <f>SUMIFS('All Prices combined'!V:V,'All Prices combined'!$D:$D,'Calculations - positive bal'!$B$3,'All Prices combined'!$G:$G,'Calculations - positive bal'!$E19,'All Prices combined'!$B:$B,'Calculations - positive bal'!$D19)</f>
        <v>34.86</v>
      </c>
      <c r="U19" s="2">
        <f>SUMIFS('All Prices combined'!W:W,'All Prices combined'!$D:$D,'Calculations - positive bal'!$B$3,'All Prices combined'!$G:$G,'Calculations - positive bal'!$E19,'All Prices combined'!$B:$B,'Calculations - positive bal'!$D19)</f>
        <v>35.729999999999997</v>
      </c>
      <c r="V19" s="2">
        <f>SUMIFS('All Prices combined'!X:X,'All Prices combined'!$D:$D,'Calculations - positive bal'!$B$3,'All Prices combined'!$G:$G,'Calculations - positive bal'!$E19,'All Prices combined'!$B:$B,'Calculations - positive bal'!$D19)</f>
        <v>36.619999999999997</v>
      </c>
      <c r="W19" s="2">
        <f>SUMIFS('All Prices combined'!Y:Y,'All Prices combined'!$D:$D,'Calculations - positive bal'!$B$3,'All Prices combined'!$G:$G,'Calculations - positive bal'!$E19,'All Prices combined'!$B:$B,'Calculations - positive bal'!$D19)</f>
        <v>38.44</v>
      </c>
      <c r="X19" s="2">
        <f>SUMIFS('All Prices combined'!Z:Z,'All Prices combined'!$D:$D,'Calculations - positive bal'!$B$3,'All Prices combined'!$G:$G,'Calculations - positive bal'!$E19,'All Prices combined'!$B:$B,'Calculations - positive bal'!$D19)</f>
        <v>39.4</v>
      </c>
      <c r="Y19" s="2">
        <f>SUMIFS('All Prices combined'!AA:AA,'All Prices combined'!$D:$D,'Calculations - positive bal'!$B$3,'All Prices combined'!$G:$G,'Calculations - positive bal'!$E19,'All Prices combined'!$B:$B,'Calculations - positive bal'!$D19)</f>
        <v>40.39</v>
      </c>
      <c r="Z19" s="2">
        <f>SUMIFS('All Prices combined'!AB:AB,'All Prices combined'!$D:$D,'Calculations - positive bal'!$B$3,'All Prices combined'!$G:$G,'Calculations - positive bal'!$E19,'All Prices combined'!$B:$B,'Calculations - positive bal'!$D19)</f>
        <v>41.4</v>
      </c>
      <c r="AA19" s="2">
        <f>SUMIFS('All Prices combined'!AC:AC,'All Prices combined'!$D:$D,'Calculations - positive bal'!$B$3,'All Prices combined'!$G:$G,'Calculations - positive bal'!$E19,'All Prices combined'!$B:$B,'Calculations - positive bal'!$D19)</f>
        <v>43.47</v>
      </c>
      <c r="AB19" s="2">
        <f>SUMIFS('All Prices combined'!AD:AD,'All Prices combined'!$D:$D,'Calculations - positive bal'!$B$3,'All Prices combined'!$G:$G,'Calculations - positive bal'!$E19,'All Prices combined'!$B:$B,'Calculations - positive bal'!$D19)</f>
        <v>44.55</v>
      </c>
      <c r="AC19" s="2">
        <f>SUMIFS('All Prices combined'!AE:AE,'All Prices combined'!$D:$D,'Calculations - positive bal'!$B$3,'All Prices combined'!$G:$G,'Calculations - positive bal'!$E19,'All Prices combined'!$B:$B,'Calculations - positive bal'!$D19)</f>
        <v>45.67</v>
      </c>
      <c r="AD19" s="2">
        <f>SUMIFS('All Prices combined'!AF:AF,'All Prices combined'!$D:$D,'Calculations - positive bal'!$B$3,'All Prices combined'!$G:$G,'Calculations - positive bal'!$E19,'All Prices combined'!$B:$B,'Calculations - positive bal'!$D19)</f>
        <v>46.81</v>
      </c>
      <c r="AE19" s="2">
        <f>SUMIFS('All Prices combined'!AG:AG,'All Prices combined'!$D:$D,'Calculations - positive bal'!$B$3,'All Prices combined'!$G:$G,'Calculations - positive bal'!$E19,'All Prices combined'!$B:$B,'Calculations - positive bal'!$D19)</f>
        <v>49.15</v>
      </c>
      <c r="AF19" s="2">
        <f>SUMIFS('All Prices combined'!AH:AH,'All Prices combined'!$D:$D,'Calculations - positive bal'!$B$3,'All Prices combined'!$G:$G,'Calculations - positive bal'!$E19,'All Prices combined'!$B:$B,'Calculations - positive bal'!$D19)</f>
        <v>50.38</v>
      </c>
      <c r="AG19" s="2">
        <f>SUMIFS('All Prices combined'!AI:AI,'All Prices combined'!$D:$D,'Calculations - positive bal'!$B$3,'All Prices combined'!$G:$G,'Calculations - positive bal'!$E19,'All Prices combined'!$B:$B,'Calculations - positive bal'!$D19)</f>
        <v>51.64</v>
      </c>
      <c r="AH19" s="2"/>
      <c r="AI19" s="2">
        <f>SUMIFS('All Prices combined'!AJ:AJ,'All Prices combined'!$D:$D,'Calculations - positive bal'!$B$3,'All Prices combined'!$G:$G,'Calculations - positive bal'!$E19,'All Prices combined'!$B:$B,'Calculations - positive bal'!$D19)</f>
        <v>52.93</v>
      </c>
      <c r="AJ19" s="2">
        <f>SUMIFS('All Prices combined'!AK:AK,'All Prices combined'!$D:$D,'Calculations - positive bal'!$B$3,'All Prices combined'!$G:$G,'Calculations - positive bal'!$E19,'All Prices combined'!$B:$B,'Calculations - positive bal'!$D19)</f>
        <v>55.59</v>
      </c>
      <c r="AK19" s="2">
        <f>SUMIFS('All Prices combined'!AL:AL,'All Prices combined'!$D:$D,'Calculations - positive bal'!$B$3,'All Prices combined'!$G:$G,'Calculations - positive bal'!$E19,'All Prices combined'!$B:$B,'Calculations - positive bal'!$D19)</f>
        <v>56.98</v>
      </c>
      <c r="AL19" s="2">
        <f>SUMIFS('All Prices combined'!AM:AM,'All Prices combined'!$D:$D,'Calculations - positive bal'!$B$3,'All Prices combined'!$G:$G,'Calculations - positive bal'!$E19,'All Prices combined'!$B:$B,'Calculations - positive bal'!$D19)</f>
        <v>58.4</v>
      </c>
      <c r="AM19" s="2">
        <f>SUMIFS('All Prices combined'!AN:AN,'All Prices combined'!$D:$D,'Calculations - positive bal'!$B$3,'All Prices combined'!$G:$G,'Calculations - positive bal'!$E19,'All Prices combined'!$B:$B,'Calculations - positive bal'!$D19)</f>
        <v>59.86</v>
      </c>
    </row>
    <row r="20" spans="3:39" x14ac:dyDescent="0.25">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3:39" x14ac:dyDescent="0.25">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3:39" x14ac:dyDescent="0.25">
      <c r="C22" t="s">
        <v>46</v>
      </c>
      <c r="D22" t="s">
        <v>37</v>
      </c>
      <c r="E22" t="s">
        <v>38</v>
      </c>
      <c r="F22" t="s">
        <v>39</v>
      </c>
      <c r="G22" s="2"/>
      <c r="H22" s="2"/>
      <c r="I22" s="2">
        <f>SUMIFS('All Prices combined'!AR:AR,'All Prices combined'!$D:$D,'Calculations - positive bal'!$B$3,'All Prices combined'!$G:$G,'Calculations - positive bal'!$E22,'All Prices combined'!$B:$B,'Calculations - positive bal'!$D22)</f>
        <v>5.95</v>
      </c>
      <c r="J22" s="2">
        <f>SUMIFS('All Prices combined'!AS:AS,'All Prices combined'!$D:$D,'Calculations - positive bal'!$B$3,'All Prices combined'!$G:$G,'Calculations - positive bal'!$E22,'All Prices combined'!$B:$B,'Calculations - positive bal'!$D22)</f>
        <v>6.12</v>
      </c>
      <c r="K22" s="2">
        <f>SUMIFS('All Prices combined'!AT:AT,'All Prices combined'!$D:$D,'Calculations - positive bal'!$B$3,'All Prices combined'!$G:$G,'Calculations - positive bal'!$E22,'All Prices combined'!$B:$B,'Calculations - positive bal'!$D22)</f>
        <v>5.93</v>
      </c>
      <c r="L22" s="2">
        <f>SUMIFS('All Prices combined'!AU:AU,'All Prices combined'!$D:$D,'Calculations - positive bal'!$B$3,'All Prices combined'!$G:$G,'Calculations - positive bal'!$E22,'All Prices combined'!$B:$B,'Calculations - positive bal'!$D22)</f>
        <v>6.08</v>
      </c>
      <c r="M22" s="2">
        <f>SUMIFS('All Prices combined'!AV:AV,'All Prices combined'!$D:$D,'Calculations - positive bal'!$B$3,'All Prices combined'!$G:$G,'Calculations - positive bal'!$E22,'All Prices combined'!$B:$B,'Calculations - positive bal'!$D22)</f>
        <v>6.24</v>
      </c>
      <c r="N22" s="2">
        <f>SUMIFS('All Prices combined'!AW:AW,'All Prices combined'!$D:$D,'Calculations - positive bal'!$B$3,'All Prices combined'!$G:$G,'Calculations - positive bal'!$E22,'All Prices combined'!$B:$B,'Calculations - positive bal'!$D22)</f>
        <v>6.39</v>
      </c>
      <c r="O22" s="2">
        <f>SUMIFS('All Prices combined'!AX:AX,'All Prices combined'!$D:$D,'Calculations - positive bal'!$B$3,'All Prices combined'!$G:$G,'Calculations - positive bal'!$E22,'All Prices combined'!$B:$B,'Calculations - positive bal'!$D22)</f>
        <v>6.54</v>
      </c>
      <c r="P22" s="2">
        <f>SUMIFS('All Prices combined'!AY:AY,'All Prices combined'!$D:$D,'Calculations - positive bal'!$B$3,'All Prices combined'!$G:$G,'Calculations - positive bal'!$E22,'All Prices combined'!$B:$B,'Calculations - positive bal'!$D22)</f>
        <v>6.71</v>
      </c>
      <c r="Q22" s="2">
        <f>SUMIFS('All Prices combined'!AZ:AZ,'All Prices combined'!$D:$D,'Calculations - positive bal'!$B$3,'All Prices combined'!$G:$G,'Calculations - positive bal'!$E22,'All Prices combined'!$B:$B,'Calculations - positive bal'!$D22)</f>
        <v>6.87</v>
      </c>
      <c r="R22" s="2">
        <f>SUMIFS('All Prices combined'!BA:BA,'All Prices combined'!$D:$D,'Calculations - positive bal'!$B$3,'All Prices combined'!$G:$G,'Calculations - positive bal'!$E22,'All Prices combined'!$B:$B,'Calculations - positive bal'!$D22)</f>
        <v>7.05</v>
      </c>
      <c r="S22" s="2">
        <f>SUMIFS('All Prices combined'!BB:BB,'All Prices combined'!$D:$D,'Calculations - positive bal'!$B$3,'All Prices combined'!$G:$G,'Calculations - positive bal'!$E22,'All Prices combined'!$B:$B,'Calculations - positive bal'!$D22)</f>
        <v>7.21</v>
      </c>
      <c r="T22" s="2">
        <f>SUMIFS('All Prices combined'!BC:BC,'All Prices combined'!$D:$D,'Calculations - positive bal'!$B$3,'All Prices combined'!$G:$G,'Calculations - positive bal'!$E22,'All Prices combined'!$B:$B,'Calculations - positive bal'!$D22)</f>
        <v>7.39</v>
      </c>
      <c r="U22" s="2">
        <f>SUMIFS('All Prices combined'!BD:BD,'All Prices combined'!$D:$D,'Calculations - positive bal'!$B$3,'All Prices combined'!$G:$G,'Calculations - positive bal'!$E22,'All Prices combined'!$B:$B,'Calculations - positive bal'!$D22)</f>
        <v>7.58</v>
      </c>
      <c r="V22" s="2">
        <f>SUMIFS('All Prices combined'!BE:BE,'All Prices combined'!$D:$D,'Calculations - positive bal'!$B$3,'All Prices combined'!$G:$G,'Calculations - positive bal'!$E22,'All Prices combined'!$B:$B,'Calculations - positive bal'!$D22)</f>
        <v>7.77</v>
      </c>
      <c r="W22" s="2">
        <f>SUMIFS('All Prices combined'!BF:BF,'All Prices combined'!$D:$D,'Calculations - positive bal'!$B$3,'All Prices combined'!$G:$G,'Calculations - positive bal'!$E22,'All Prices combined'!$B:$B,'Calculations - positive bal'!$D22)</f>
        <v>7.95</v>
      </c>
      <c r="X22" s="2">
        <f>SUMIFS('All Prices combined'!BG:BG,'All Prices combined'!$D:$D,'Calculations - positive bal'!$B$3,'All Prices combined'!$G:$G,'Calculations - positive bal'!$E22,'All Prices combined'!$B:$B,'Calculations - positive bal'!$D22)</f>
        <v>8.15</v>
      </c>
      <c r="Y22" s="2">
        <f>SUMIFS('All Prices combined'!BH:BH,'All Prices combined'!$D:$D,'Calculations - positive bal'!$B$3,'All Prices combined'!$G:$G,'Calculations - positive bal'!$E22,'All Prices combined'!$B:$B,'Calculations - positive bal'!$D22)</f>
        <v>8.35</v>
      </c>
      <c r="Z22" s="2">
        <f>SUMIFS('All Prices combined'!BI:BI,'All Prices combined'!$D:$D,'Calculations - positive bal'!$B$3,'All Prices combined'!$G:$G,'Calculations - positive bal'!$E22,'All Prices combined'!$B:$B,'Calculations - positive bal'!$D22)</f>
        <v>8.56</v>
      </c>
      <c r="AA22" s="2">
        <f>SUMIFS('All Prices combined'!BJ:BJ,'All Prices combined'!$D:$D,'Calculations - positive bal'!$B$3,'All Prices combined'!$G:$G,'Calculations - positive bal'!$E22,'All Prices combined'!$B:$B,'Calculations - positive bal'!$D22)</f>
        <v>8.77</v>
      </c>
      <c r="AB22" s="2">
        <f>SUMIFS('All Prices combined'!BK:BK,'All Prices combined'!$D:$D,'Calculations - positive bal'!$B$3,'All Prices combined'!$G:$G,'Calculations - positive bal'!$E22,'All Prices combined'!$B:$B,'Calculations - positive bal'!$D22)</f>
        <v>8.99</v>
      </c>
      <c r="AC22" s="2">
        <f>SUMIFS('All Prices combined'!BL:BL,'All Prices combined'!$D:$D,'Calculations - positive bal'!$B$3,'All Prices combined'!$G:$G,'Calculations - positive bal'!$E22,'All Prices combined'!$B:$B,'Calculations - positive bal'!$D22)</f>
        <v>9.2100000000000009</v>
      </c>
      <c r="AD22" s="2">
        <f>SUMIFS('All Prices combined'!BM:BM,'All Prices combined'!$D:$D,'Calculations - positive bal'!$B$3,'All Prices combined'!$G:$G,'Calculations - positive bal'!$E22,'All Prices combined'!$B:$B,'Calculations - positive bal'!$D22)</f>
        <v>9.44</v>
      </c>
      <c r="AE22" s="2">
        <f>SUMIFS('All Prices combined'!BN:BN,'All Prices combined'!$D:$D,'Calculations - positive bal'!$B$3,'All Prices combined'!$G:$G,'Calculations - positive bal'!$E22,'All Prices combined'!$B:$B,'Calculations - positive bal'!$D22)</f>
        <v>9.67</v>
      </c>
      <c r="AF22" s="2">
        <f>SUMIFS('All Prices combined'!BO:BO,'All Prices combined'!$D:$D,'Calculations - positive bal'!$B$3,'All Prices combined'!$G:$G,'Calculations - positive bal'!$E22,'All Prices combined'!$B:$B,'Calculations - positive bal'!$D22)</f>
        <v>9.91</v>
      </c>
      <c r="AG22" s="2">
        <f>SUMIFS('All Prices combined'!BP:BP,'All Prices combined'!$D:$D,'Calculations - positive bal'!$B$3,'All Prices combined'!$G:$G,'Calculations - positive bal'!$E22,'All Prices combined'!$B:$B,'Calculations - positive bal'!$D22)</f>
        <v>10.16</v>
      </c>
      <c r="AH22" s="2"/>
      <c r="AI22" s="2">
        <f>SUMIFS('All Prices combined'!BQ:BQ,'All Prices combined'!$D:$D,'Calculations - positive bal'!$B$3,'All Prices combined'!$G:$G,'Calculations - positive bal'!$E22,'All Prices combined'!$B:$B,'Calculations - positive bal'!$D22)</f>
        <v>10.41</v>
      </c>
      <c r="AJ22" s="2">
        <f>SUMIFS('All Prices combined'!BR:BR,'All Prices combined'!$D:$D,'Calculations - positive bal'!$B$3,'All Prices combined'!$G:$G,'Calculations - positive bal'!$E22,'All Prices combined'!$B:$B,'Calculations - positive bal'!$D22)</f>
        <v>10.66</v>
      </c>
      <c r="AK22" s="2">
        <f>SUMIFS('All Prices combined'!BS:BS,'All Prices combined'!$D:$D,'Calculations - positive bal'!$B$3,'All Prices combined'!$G:$G,'Calculations - positive bal'!$E22,'All Prices combined'!$B:$B,'Calculations - positive bal'!$D22)</f>
        <v>10.92</v>
      </c>
      <c r="AL22" s="2">
        <f>SUMIFS('All Prices combined'!BT:BT,'All Prices combined'!$D:$D,'Calculations - positive bal'!$B$3,'All Prices combined'!$G:$G,'Calculations - positive bal'!$E22,'All Prices combined'!$B:$B,'Calculations - positive bal'!$D22)</f>
        <v>11.2</v>
      </c>
      <c r="AM22" s="2">
        <f>SUMIFS('All Prices combined'!BU:BU,'All Prices combined'!$D:$D,'Calculations - positive bal'!$B$3,'All Prices combined'!$G:$G,'Calculations - positive bal'!$E22,'All Prices combined'!$B:$B,'Calculations - positive bal'!$D22)</f>
        <v>11.48</v>
      </c>
    </row>
    <row r="23" spans="3:39" x14ac:dyDescent="0.25">
      <c r="C23" t="s">
        <v>46</v>
      </c>
      <c r="D23" t="s">
        <v>37</v>
      </c>
      <c r="E23" t="s">
        <v>40</v>
      </c>
      <c r="F23" t="s">
        <v>41</v>
      </c>
      <c r="G23" s="2"/>
      <c r="H23" s="2"/>
      <c r="I23" s="2">
        <f>SUMIFS('All Prices combined'!AR:AR,'All Prices combined'!$D:$D,'Calculations - positive bal'!$B$3,'All Prices combined'!$G:$G,'Calculations - positive bal'!$E23,'All Prices combined'!$B:$B,'Calculations - positive bal'!$D23)</f>
        <v>0.39</v>
      </c>
      <c r="J23" s="2">
        <f>SUMIFS('All Prices combined'!AS:AS,'All Prices combined'!$D:$D,'Calculations - positive bal'!$B$3,'All Prices combined'!$G:$G,'Calculations - positive bal'!$E23,'All Prices combined'!$B:$B,'Calculations - positive bal'!$D23)</f>
        <v>0.4</v>
      </c>
      <c r="K23" s="2">
        <f>SUMIFS('All Prices combined'!AT:AT,'All Prices combined'!$D:$D,'Calculations - positive bal'!$B$3,'All Prices combined'!$G:$G,'Calculations - positive bal'!$E23,'All Prices combined'!$B:$B,'Calculations - positive bal'!$D23)</f>
        <v>0.41</v>
      </c>
      <c r="L23" s="2">
        <f>SUMIFS('All Prices combined'!AU:AU,'All Prices combined'!$D:$D,'Calculations - positive bal'!$B$3,'All Prices combined'!$G:$G,'Calculations - positive bal'!$E23,'All Prices combined'!$B:$B,'Calculations - positive bal'!$D23)</f>
        <v>0.42</v>
      </c>
      <c r="M23" s="2">
        <f>SUMIFS('All Prices combined'!AV:AV,'All Prices combined'!$D:$D,'Calculations - positive bal'!$B$3,'All Prices combined'!$G:$G,'Calculations - positive bal'!$E23,'All Prices combined'!$B:$B,'Calculations - positive bal'!$D23)</f>
        <v>0.44</v>
      </c>
      <c r="N23" s="2">
        <f>SUMIFS('All Prices combined'!AW:AW,'All Prices combined'!$D:$D,'Calculations - positive bal'!$B$3,'All Prices combined'!$G:$G,'Calculations - positive bal'!$E23,'All Prices combined'!$B:$B,'Calculations - positive bal'!$D23)</f>
        <v>0.92</v>
      </c>
      <c r="O23" s="2">
        <f>SUMIFS('All Prices combined'!AX:AX,'All Prices combined'!$D:$D,'Calculations - positive bal'!$B$3,'All Prices combined'!$G:$G,'Calculations - positive bal'!$E23,'All Prices combined'!$B:$B,'Calculations - positive bal'!$D23)</f>
        <v>0.94</v>
      </c>
      <c r="P23" s="2">
        <f>SUMIFS('All Prices combined'!AY:AY,'All Prices combined'!$D:$D,'Calculations - positive bal'!$B$3,'All Prices combined'!$G:$G,'Calculations - positive bal'!$E23,'All Prices combined'!$B:$B,'Calculations - positive bal'!$D23)</f>
        <v>0.96</v>
      </c>
      <c r="Q23" s="2">
        <f>SUMIFS('All Prices combined'!AZ:AZ,'All Prices combined'!$D:$D,'Calculations - positive bal'!$B$3,'All Prices combined'!$G:$G,'Calculations - positive bal'!$E23,'All Prices combined'!$B:$B,'Calculations - positive bal'!$D23)</f>
        <v>0.98</v>
      </c>
      <c r="R23" s="2">
        <f>SUMIFS('All Prices combined'!BA:BA,'All Prices combined'!$D:$D,'Calculations - positive bal'!$B$3,'All Prices combined'!$G:$G,'Calculations - positive bal'!$E23,'All Prices combined'!$B:$B,'Calculations - positive bal'!$D23)</f>
        <v>1.01</v>
      </c>
      <c r="S23" s="2">
        <f>SUMIFS('All Prices combined'!BB:BB,'All Prices combined'!$D:$D,'Calculations - positive bal'!$B$3,'All Prices combined'!$G:$G,'Calculations - positive bal'!$E23,'All Prices combined'!$B:$B,'Calculations - positive bal'!$D23)</f>
        <v>1.03</v>
      </c>
      <c r="T23" s="2">
        <f>SUMIFS('All Prices combined'!BC:BC,'All Prices combined'!$D:$D,'Calculations - positive bal'!$B$3,'All Prices combined'!$G:$G,'Calculations - positive bal'!$E23,'All Prices combined'!$B:$B,'Calculations - positive bal'!$D23)</f>
        <v>1.05</v>
      </c>
      <c r="U23" s="2">
        <f>SUMIFS('All Prices combined'!BD:BD,'All Prices combined'!$D:$D,'Calculations - positive bal'!$B$3,'All Prices combined'!$G:$G,'Calculations - positive bal'!$E23,'All Prices combined'!$B:$B,'Calculations - positive bal'!$D23)</f>
        <v>1.08</v>
      </c>
      <c r="V23" s="2">
        <f>SUMIFS('All Prices combined'!BE:BE,'All Prices combined'!$D:$D,'Calculations - positive bal'!$B$3,'All Prices combined'!$G:$G,'Calculations - positive bal'!$E23,'All Prices combined'!$B:$B,'Calculations - positive bal'!$D23)</f>
        <v>1.1100000000000001</v>
      </c>
      <c r="W23" s="2">
        <f>SUMIFS('All Prices combined'!BF:BF,'All Prices combined'!$D:$D,'Calculations - positive bal'!$B$3,'All Prices combined'!$G:$G,'Calculations - positive bal'!$E23,'All Prices combined'!$B:$B,'Calculations - positive bal'!$D23)</f>
        <v>1.1299999999999999</v>
      </c>
      <c r="X23" s="2">
        <f>SUMIFS('All Prices combined'!BG:BG,'All Prices combined'!$D:$D,'Calculations - positive bal'!$B$3,'All Prices combined'!$G:$G,'Calculations - positive bal'!$E23,'All Prices combined'!$B:$B,'Calculations - positive bal'!$D23)</f>
        <v>1.1599999999999999</v>
      </c>
      <c r="Y23" s="2">
        <f>SUMIFS('All Prices combined'!BH:BH,'All Prices combined'!$D:$D,'Calculations - positive bal'!$B$3,'All Prices combined'!$G:$G,'Calculations - positive bal'!$E23,'All Prices combined'!$B:$B,'Calculations - positive bal'!$D23)</f>
        <v>1.19</v>
      </c>
      <c r="Z23" s="2">
        <f>SUMIFS('All Prices combined'!BI:BI,'All Prices combined'!$D:$D,'Calculations - positive bal'!$B$3,'All Prices combined'!$G:$G,'Calculations - positive bal'!$E23,'All Prices combined'!$B:$B,'Calculations - positive bal'!$D23)</f>
        <v>1.22</v>
      </c>
      <c r="AA23" s="2">
        <f>SUMIFS('All Prices combined'!BJ:BJ,'All Prices combined'!$D:$D,'Calculations - positive bal'!$B$3,'All Prices combined'!$G:$G,'Calculations - positive bal'!$E23,'All Prices combined'!$B:$B,'Calculations - positive bal'!$D23)</f>
        <v>1.24</v>
      </c>
      <c r="AB23" s="2">
        <f>SUMIFS('All Prices combined'!BK:BK,'All Prices combined'!$D:$D,'Calculations - positive bal'!$B$3,'All Prices combined'!$G:$G,'Calculations - positive bal'!$E23,'All Prices combined'!$B:$B,'Calculations - positive bal'!$D23)</f>
        <v>1.27</v>
      </c>
      <c r="AC23" s="2">
        <f>SUMIFS('All Prices combined'!BL:BL,'All Prices combined'!$D:$D,'Calculations - positive bal'!$B$3,'All Prices combined'!$G:$G,'Calculations - positive bal'!$E23,'All Prices combined'!$B:$B,'Calculations - positive bal'!$D23)</f>
        <v>1.3</v>
      </c>
      <c r="AD23" s="2">
        <f>SUMIFS('All Prices combined'!BM:BM,'All Prices combined'!$D:$D,'Calculations - positive bal'!$B$3,'All Prices combined'!$G:$G,'Calculations - positive bal'!$E23,'All Prices combined'!$B:$B,'Calculations - positive bal'!$D23)</f>
        <v>1.34</v>
      </c>
      <c r="AE23" s="2">
        <f>SUMIFS('All Prices combined'!BN:BN,'All Prices combined'!$D:$D,'Calculations - positive bal'!$B$3,'All Prices combined'!$G:$G,'Calculations - positive bal'!$E23,'All Prices combined'!$B:$B,'Calculations - positive bal'!$D23)</f>
        <v>1.36</v>
      </c>
      <c r="AF23" s="2">
        <f>SUMIFS('All Prices combined'!BO:BO,'All Prices combined'!$D:$D,'Calculations - positive bal'!$B$3,'All Prices combined'!$G:$G,'Calculations - positive bal'!$E23,'All Prices combined'!$B:$B,'Calculations - positive bal'!$D23)</f>
        <v>1.4</v>
      </c>
      <c r="AG23" s="2">
        <f>SUMIFS('All Prices combined'!BP:BP,'All Prices combined'!$D:$D,'Calculations - positive bal'!$B$3,'All Prices combined'!$G:$G,'Calculations - positive bal'!$E23,'All Prices combined'!$B:$B,'Calculations - positive bal'!$D23)</f>
        <v>1.43</v>
      </c>
      <c r="AH23" s="2"/>
      <c r="AI23" s="2">
        <f>SUMIFS('All Prices combined'!BQ:BQ,'All Prices combined'!$D:$D,'Calculations - positive bal'!$B$3,'All Prices combined'!$G:$G,'Calculations - positive bal'!$E23,'All Prices combined'!$B:$B,'Calculations - positive bal'!$D23)</f>
        <v>1.47</v>
      </c>
      <c r="AJ23" s="2">
        <f>SUMIFS('All Prices combined'!BR:BR,'All Prices combined'!$D:$D,'Calculations - positive bal'!$B$3,'All Prices combined'!$G:$G,'Calculations - positive bal'!$E23,'All Prices combined'!$B:$B,'Calculations - positive bal'!$D23)</f>
        <v>1.5</v>
      </c>
      <c r="AK23" s="2">
        <f>SUMIFS('All Prices combined'!BS:BS,'All Prices combined'!$D:$D,'Calculations - positive bal'!$B$3,'All Prices combined'!$G:$G,'Calculations - positive bal'!$E23,'All Prices combined'!$B:$B,'Calculations - positive bal'!$D23)</f>
        <v>1.53</v>
      </c>
      <c r="AL23" s="2">
        <f>SUMIFS('All Prices combined'!BT:BT,'All Prices combined'!$D:$D,'Calculations - positive bal'!$B$3,'All Prices combined'!$G:$G,'Calculations - positive bal'!$E23,'All Prices combined'!$B:$B,'Calculations - positive bal'!$D23)</f>
        <v>1.57</v>
      </c>
      <c r="AM23" s="2">
        <f>SUMIFS('All Prices combined'!BU:BU,'All Prices combined'!$D:$D,'Calculations - positive bal'!$B$3,'All Prices combined'!$G:$G,'Calculations - positive bal'!$E23,'All Prices combined'!$B:$B,'Calculations - positive bal'!$D23)</f>
        <v>1.61</v>
      </c>
    </row>
    <row r="24" spans="3:39" x14ac:dyDescent="0.25">
      <c r="C24" t="s">
        <v>46</v>
      </c>
      <c r="D24" t="s">
        <v>37</v>
      </c>
      <c r="E24" t="s">
        <v>42</v>
      </c>
      <c r="F24" t="s">
        <v>39</v>
      </c>
      <c r="G24" s="2"/>
      <c r="H24" s="2"/>
      <c r="I24" s="2">
        <f>SUMIFS('All Prices combined'!AR:AR,'All Prices combined'!$D:$D,'Calculations - positive bal'!$B$3,'All Prices combined'!$G:$G,'Calculations - positive bal'!$E24,'All Prices combined'!$B:$B,'Calculations - positive bal'!$D24)</f>
        <v>38.81</v>
      </c>
      <c r="J24" s="2">
        <f>SUMIFS('All Prices combined'!AS:AS,'All Prices combined'!$D:$D,'Calculations - positive bal'!$B$3,'All Prices combined'!$G:$G,'Calculations - positive bal'!$E24,'All Prices combined'!$B:$B,'Calculations - positive bal'!$D24)</f>
        <v>42.77</v>
      </c>
      <c r="K24" s="2">
        <f>SUMIFS('All Prices combined'!AT:AT,'All Prices combined'!$D:$D,'Calculations - positive bal'!$B$3,'All Prices combined'!$G:$G,'Calculations - positive bal'!$E24,'All Prices combined'!$B:$B,'Calculations - positive bal'!$D24)</f>
        <v>47.29</v>
      </c>
      <c r="L24" s="2">
        <f>SUMIFS('All Prices combined'!AU:AU,'All Prices combined'!$D:$D,'Calculations - positive bal'!$B$3,'All Prices combined'!$G:$G,'Calculations - positive bal'!$E24,'All Prices combined'!$B:$B,'Calculations - positive bal'!$D24)</f>
        <v>51.68</v>
      </c>
      <c r="M24" s="2">
        <f>SUMIFS('All Prices combined'!AV:AV,'All Prices combined'!$D:$D,'Calculations - positive bal'!$B$3,'All Prices combined'!$G:$G,'Calculations - positive bal'!$E24,'All Prices combined'!$B:$B,'Calculations - positive bal'!$D24)</f>
        <v>56.27</v>
      </c>
      <c r="N24" s="2">
        <f>SUMIFS('All Prices combined'!AW:AW,'All Prices combined'!$D:$D,'Calculations - positive bal'!$B$3,'All Prices combined'!$G:$G,'Calculations - positive bal'!$E24,'All Prices combined'!$B:$B,'Calculations - positive bal'!$D24)</f>
        <v>60.19</v>
      </c>
      <c r="O24" s="2">
        <f>SUMIFS('All Prices combined'!AX:AX,'All Prices combined'!$D:$D,'Calculations - positive bal'!$B$3,'All Prices combined'!$G:$G,'Calculations - positive bal'!$E24,'All Prices combined'!$B:$B,'Calculations - positive bal'!$D24)</f>
        <v>61.53</v>
      </c>
      <c r="P24" s="2">
        <f>SUMIFS('All Prices combined'!AY:AY,'All Prices combined'!$D:$D,'Calculations - positive bal'!$B$3,'All Prices combined'!$G:$G,'Calculations - positive bal'!$E24,'All Prices combined'!$B:$B,'Calculations - positive bal'!$D24)</f>
        <v>63.07</v>
      </c>
      <c r="Q24" s="2">
        <f>SUMIFS('All Prices combined'!AZ:AZ,'All Prices combined'!$D:$D,'Calculations - positive bal'!$B$3,'All Prices combined'!$G:$G,'Calculations - positive bal'!$E24,'All Prices combined'!$B:$B,'Calculations - positive bal'!$D24)</f>
        <v>64.64</v>
      </c>
      <c r="R24" s="2">
        <f>SUMIFS('All Prices combined'!BA:BA,'All Prices combined'!$D:$D,'Calculations - positive bal'!$B$3,'All Prices combined'!$G:$G,'Calculations - positive bal'!$E24,'All Prices combined'!$B:$B,'Calculations - positive bal'!$D24)</f>
        <v>66.260000000000005</v>
      </c>
      <c r="S24" s="2">
        <f>SUMIFS('All Prices combined'!BB:BB,'All Prices combined'!$D:$D,'Calculations - positive bal'!$B$3,'All Prices combined'!$G:$G,'Calculations - positive bal'!$E24,'All Prices combined'!$B:$B,'Calculations - positive bal'!$D24)</f>
        <v>67.73</v>
      </c>
      <c r="T24" s="2">
        <f>SUMIFS('All Prices combined'!BC:BC,'All Prices combined'!$D:$D,'Calculations - positive bal'!$B$3,'All Prices combined'!$G:$G,'Calculations - positive bal'!$E24,'All Prices combined'!$B:$B,'Calculations - positive bal'!$D24)</f>
        <v>69.42</v>
      </c>
      <c r="U24" s="2">
        <f>SUMIFS('All Prices combined'!BD:BD,'All Prices combined'!$D:$D,'Calculations - positive bal'!$B$3,'All Prices combined'!$G:$G,'Calculations - positive bal'!$E24,'All Prices combined'!$B:$B,'Calculations - positive bal'!$D24)</f>
        <v>71.16</v>
      </c>
      <c r="V24" s="2">
        <f>SUMIFS('All Prices combined'!BE:BE,'All Prices combined'!$D:$D,'Calculations - positive bal'!$B$3,'All Prices combined'!$G:$G,'Calculations - positive bal'!$E24,'All Prices combined'!$B:$B,'Calculations - positive bal'!$D24)</f>
        <v>72.94</v>
      </c>
      <c r="W24" s="2">
        <f>SUMIFS('All Prices combined'!BF:BF,'All Prices combined'!$D:$D,'Calculations - positive bal'!$B$3,'All Prices combined'!$G:$G,'Calculations - positive bal'!$E24,'All Prices combined'!$B:$B,'Calculations - positive bal'!$D24)</f>
        <v>74.56</v>
      </c>
      <c r="X24" s="2">
        <f>SUMIFS('All Prices combined'!BG:BG,'All Prices combined'!$D:$D,'Calculations - positive bal'!$B$3,'All Prices combined'!$G:$G,'Calculations - positive bal'!$E24,'All Prices combined'!$B:$B,'Calculations - positive bal'!$D24)</f>
        <v>76.430000000000007</v>
      </c>
      <c r="Y24" s="2">
        <f>SUMIFS('All Prices combined'!BH:BH,'All Prices combined'!$D:$D,'Calculations - positive bal'!$B$3,'All Prices combined'!$G:$G,'Calculations - positive bal'!$E24,'All Prices combined'!$B:$B,'Calculations - positive bal'!$D24)</f>
        <v>78.34</v>
      </c>
      <c r="Z24" s="2">
        <f>SUMIFS('All Prices combined'!BI:BI,'All Prices combined'!$D:$D,'Calculations - positive bal'!$B$3,'All Prices combined'!$G:$G,'Calculations - positive bal'!$E24,'All Prices combined'!$B:$B,'Calculations - positive bal'!$D24)</f>
        <v>80.290000000000006</v>
      </c>
      <c r="AA24" s="2">
        <f>SUMIFS('All Prices combined'!BJ:BJ,'All Prices combined'!$D:$D,'Calculations - positive bal'!$B$3,'All Prices combined'!$G:$G,'Calculations - positive bal'!$E24,'All Prices combined'!$B:$B,'Calculations - positive bal'!$D24)</f>
        <v>82.08</v>
      </c>
      <c r="AB24" s="2">
        <f>SUMIFS('All Prices combined'!BK:BK,'All Prices combined'!$D:$D,'Calculations - positive bal'!$B$3,'All Prices combined'!$G:$G,'Calculations - positive bal'!$E24,'All Prices combined'!$B:$B,'Calculations - positive bal'!$D24)</f>
        <v>84.13</v>
      </c>
      <c r="AC24" s="2">
        <f>SUMIFS('All Prices combined'!BL:BL,'All Prices combined'!$D:$D,'Calculations - positive bal'!$B$3,'All Prices combined'!$G:$G,'Calculations - positive bal'!$E24,'All Prices combined'!$B:$B,'Calculations - positive bal'!$D24)</f>
        <v>86.24</v>
      </c>
      <c r="AD24" s="2">
        <f>SUMIFS('All Prices combined'!BM:BM,'All Prices combined'!$D:$D,'Calculations - positive bal'!$B$3,'All Prices combined'!$G:$G,'Calculations - positive bal'!$E24,'All Prices combined'!$B:$B,'Calculations - positive bal'!$D24)</f>
        <v>88.39</v>
      </c>
      <c r="AE24" s="2">
        <f>SUMIFS('All Prices combined'!BN:BN,'All Prices combined'!$D:$D,'Calculations - positive bal'!$B$3,'All Prices combined'!$G:$G,'Calculations - positive bal'!$E24,'All Prices combined'!$B:$B,'Calculations - positive bal'!$D24)</f>
        <v>90.36</v>
      </c>
      <c r="AF24" s="2">
        <f>SUMIFS('All Prices combined'!BO:BO,'All Prices combined'!$D:$D,'Calculations - positive bal'!$B$3,'All Prices combined'!$G:$G,'Calculations - positive bal'!$E24,'All Prices combined'!$B:$B,'Calculations - positive bal'!$D24)</f>
        <v>92.62</v>
      </c>
      <c r="AG24" s="2">
        <f>SUMIFS('All Prices combined'!BP:BP,'All Prices combined'!$D:$D,'Calculations - positive bal'!$B$3,'All Prices combined'!$G:$G,'Calculations - positive bal'!$E24,'All Prices combined'!$B:$B,'Calculations - positive bal'!$D24)</f>
        <v>94.94</v>
      </c>
      <c r="AH24" s="2"/>
      <c r="AI24" s="2">
        <f>SUMIFS('All Prices combined'!BQ:BQ,'All Prices combined'!$D:$D,'Calculations - positive bal'!$B$3,'All Prices combined'!$G:$G,'Calculations - positive bal'!$E24,'All Prices combined'!$B:$B,'Calculations - positive bal'!$D24)</f>
        <v>97.31</v>
      </c>
      <c r="AJ24" s="2">
        <f>SUMIFS('All Prices combined'!BR:BR,'All Prices combined'!$D:$D,'Calculations - positive bal'!$B$3,'All Prices combined'!$G:$G,'Calculations - positive bal'!$E24,'All Prices combined'!$B:$B,'Calculations - positive bal'!$D24)</f>
        <v>99.48</v>
      </c>
      <c r="AK24" s="2">
        <f>SUMIFS('All Prices combined'!BS:BS,'All Prices combined'!$D:$D,'Calculations - positive bal'!$B$3,'All Prices combined'!$G:$G,'Calculations - positive bal'!$E24,'All Prices combined'!$B:$B,'Calculations - positive bal'!$D24)</f>
        <v>101.97</v>
      </c>
      <c r="AL24" s="2">
        <f>SUMIFS('All Prices combined'!BT:BT,'All Prices combined'!$D:$D,'Calculations - positive bal'!$B$3,'All Prices combined'!$G:$G,'Calculations - positive bal'!$E24,'All Prices combined'!$B:$B,'Calculations - positive bal'!$D24)</f>
        <v>104.52</v>
      </c>
      <c r="AM24" s="2">
        <f>SUMIFS('All Prices combined'!BU:BU,'All Prices combined'!$D:$D,'Calculations - positive bal'!$B$3,'All Prices combined'!$G:$G,'Calculations - positive bal'!$E24,'All Prices combined'!$B:$B,'Calculations - positive bal'!$D24)</f>
        <v>107.13</v>
      </c>
    </row>
    <row r="25" spans="3:39" x14ac:dyDescent="0.25">
      <c r="C25" t="s">
        <v>46</v>
      </c>
      <c r="D25" t="s">
        <v>37</v>
      </c>
      <c r="E25" t="s">
        <v>43</v>
      </c>
      <c r="F25" t="s">
        <v>41</v>
      </c>
      <c r="G25" s="2"/>
      <c r="H25" s="2"/>
      <c r="I25" s="2">
        <f>SUMIFS('All Prices combined'!AR:AR,'All Prices combined'!$D:$D,'Calculations - positive bal'!$B$3,'All Prices combined'!$G:$G,'Calculations - positive bal'!$E25,'All Prices combined'!$B:$B,'Calculations - positive bal'!$D25)</f>
        <v>17.89</v>
      </c>
      <c r="J25" s="2">
        <f>SUMIFS('All Prices combined'!AS:AS,'All Prices combined'!$D:$D,'Calculations - positive bal'!$B$3,'All Prices combined'!$G:$G,'Calculations - positive bal'!$E25,'All Prices combined'!$B:$B,'Calculations - positive bal'!$D25)</f>
        <v>18.399999999999999</v>
      </c>
      <c r="K25" s="2">
        <f>SUMIFS('All Prices combined'!AT:AT,'All Prices combined'!$D:$D,'Calculations - positive bal'!$B$3,'All Prices combined'!$G:$G,'Calculations - positive bal'!$E25,'All Prices combined'!$B:$B,'Calculations - positive bal'!$D25)</f>
        <v>18.93</v>
      </c>
      <c r="L25" s="2">
        <f>SUMIFS('All Prices combined'!AU:AU,'All Prices combined'!$D:$D,'Calculations - positive bal'!$B$3,'All Prices combined'!$G:$G,'Calculations - positive bal'!$E25,'All Prices combined'!$B:$B,'Calculations - positive bal'!$D25)</f>
        <v>19.48</v>
      </c>
      <c r="M25" s="2">
        <f>SUMIFS('All Prices combined'!AV:AV,'All Prices combined'!$D:$D,'Calculations - positive bal'!$B$3,'All Prices combined'!$G:$G,'Calculations - positive bal'!$E25,'All Prices combined'!$B:$B,'Calculations - positive bal'!$D25)</f>
        <v>20.03</v>
      </c>
      <c r="N25" s="2">
        <f>SUMIFS('All Prices combined'!AW:AW,'All Prices combined'!$D:$D,'Calculations - positive bal'!$B$3,'All Prices combined'!$G:$G,'Calculations - positive bal'!$E25,'All Prices combined'!$B:$B,'Calculations - positive bal'!$D25)</f>
        <v>21.05</v>
      </c>
      <c r="O25" s="2">
        <f>SUMIFS('All Prices combined'!AX:AX,'All Prices combined'!$D:$D,'Calculations - positive bal'!$B$3,'All Prices combined'!$G:$G,'Calculations - positive bal'!$E25,'All Prices combined'!$B:$B,'Calculations - positive bal'!$D25)</f>
        <v>25.36</v>
      </c>
      <c r="P25" s="2">
        <f>SUMIFS('All Prices combined'!AY:AY,'All Prices combined'!$D:$D,'Calculations - positive bal'!$B$3,'All Prices combined'!$G:$G,'Calculations - positive bal'!$E25,'All Prices combined'!$B:$B,'Calculations - positive bal'!$D25)</f>
        <v>28.56</v>
      </c>
      <c r="Q25" s="2">
        <f>SUMIFS('All Prices combined'!AZ:AZ,'All Prices combined'!$D:$D,'Calculations - positive bal'!$B$3,'All Prices combined'!$G:$G,'Calculations - positive bal'!$E25,'All Prices combined'!$B:$B,'Calculations - positive bal'!$D25)</f>
        <v>29.27</v>
      </c>
      <c r="R25" s="2">
        <f>SUMIFS('All Prices combined'!BA:BA,'All Prices combined'!$D:$D,'Calculations - positive bal'!$B$3,'All Prices combined'!$G:$G,'Calculations - positive bal'!$E25,'All Prices combined'!$B:$B,'Calculations - positive bal'!$D25)</f>
        <v>30</v>
      </c>
      <c r="S25" s="2">
        <f>SUMIFS('All Prices combined'!BB:BB,'All Prices combined'!$D:$D,'Calculations - positive bal'!$B$3,'All Prices combined'!$G:$G,'Calculations - positive bal'!$E25,'All Prices combined'!$B:$B,'Calculations - positive bal'!$D25)</f>
        <v>31.49</v>
      </c>
      <c r="T25" s="2">
        <f>SUMIFS('All Prices combined'!BC:BC,'All Prices combined'!$D:$D,'Calculations - positive bal'!$B$3,'All Prices combined'!$G:$G,'Calculations - positive bal'!$E25,'All Prices combined'!$B:$B,'Calculations - positive bal'!$D25)</f>
        <v>32.28</v>
      </c>
      <c r="U25" s="2">
        <f>SUMIFS('All Prices combined'!BD:BD,'All Prices combined'!$D:$D,'Calculations - positive bal'!$B$3,'All Prices combined'!$G:$G,'Calculations - positive bal'!$E25,'All Prices combined'!$B:$B,'Calculations - positive bal'!$D25)</f>
        <v>33.090000000000003</v>
      </c>
      <c r="V25" s="2">
        <f>SUMIFS('All Prices combined'!BE:BE,'All Prices combined'!$D:$D,'Calculations - positive bal'!$B$3,'All Prices combined'!$G:$G,'Calculations - positive bal'!$E25,'All Prices combined'!$B:$B,'Calculations - positive bal'!$D25)</f>
        <v>33.909999999999997</v>
      </c>
      <c r="W25" s="2">
        <f>SUMIFS('All Prices combined'!BF:BF,'All Prices combined'!$D:$D,'Calculations - positive bal'!$B$3,'All Prices combined'!$G:$G,'Calculations - positive bal'!$E25,'All Prices combined'!$B:$B,'Calculations - positive bal'!$D25)</f>
        <v>35.6</v>
      </c>
      <c r="X25" s="2">
        <f>SUMIFS('All Prices combined'!BG:BG,'All Prices combined'!$D:$D,'Calculations - positive bal'!$B$3,'All Prices combined'!$G:$G,'Calculations - positive bal'!$E25,'All Prices combined'!$B:$B,'Calculations - positive bal'!$D25)</f>
        <v>36.49</v>
      </c>
      <c r="Y25" s="2">
        <f>SUMIFS('All Prices combined'!BH:BH,'All Prices combined'!$D:$D,'Calculations - positive bal'!$B$3,'All Prices combined'!$G:$G,'Calculations - positive bal'!$E25,'All Prices combined'!$B:$B,'Calculations - positive bal'!$D25)</f>
        <v>37.4</v>
      </c>
      <c r="Z25" s="2">
        <f>SUMIFS('All Prices combined'!BI:BI,'All Prices combined'!$D:$D,'Calculations - positive bal'!$B$3,'All Prices combined'!$G:$G,'Calculations - positive bal'!$E25,'All Prices combined'!$B:$B,'Calculations - positive bal'!$D25)</f>
        <v>38.340000000000003</v>
      </c>
      <c r="AA25" s="2">
        <f>SUMIFS('All Prices combined'!BJ:BJ,'All Prices combined'!$D:$D,'Calculations - positive bal'!$B$3,'All Prices combined'!$G:$G,'Calculations - positive bal'!$E25,'All Prices combined'!$B:$B,'Calculations - positive bal'!$D25)</f>
        <v>43.47</v>
      </c>
      <c r="AB25" s="2">
        <f>SUMIFS('All Prices combined'!BK:BK,'All Prices combined'!$D:$D,'Calculations - positive bal'!$B$3,'All Prices combined'!$G:$G,'Calculations - positive bal'!$E25,'All Prices combined'!$B:$B,'Calculations - positive bal'!$D25)</f>
        <v>44.55</v>
      </c>
      <c r="AC25" s="2">
        <f>SUMIFS('All Prices combined'!BL:BL,'All Prices combined'!$D:$D,'Calculations - positive bal'!$B$3,'All Prices combined'!$G:$G,'Calculations - positive bal'!$E25,'All Prices combined'!$B:$B,'Calculations - positive bal'!$D25)</f>
        <v>45.67</v>
      </c>
      <c r="AD25" s="2">
        <f>SUMIFS('All Prices combined'!BM:BM,'All Prices combined'!$D:$D,'Calculations - positive bal'!$B$3,'All Prices combined'!$G:$G,'Calculations - positive bal'!$E25,'All Prices combined'!$B:$B,'Calculations - positive bal'!$D25)</f>
        <v>46.81</v>
      </c>
      <c r="AE25" s="2">
        <f>SUMIFS('All Prices combined'!BN:BN,'All Prices combined'!$D:$D,'Calculations - positive bal'!$B$3,'All Prices combined'!$G:$G,'Calculations - positive bal'!$E25,'All Prices combined'!$B:$B,'Calculations - positive bal'!$D25)</f>
        <v>49.15</v>
      </c>
      <c r="AF25" s="2">
        <f>SUMIFS('All Prices combined'!BO:BO,'All Prices combined'!$D:$D,'Calculations - positive bal'!$B$3,'All Prices combined'!$G:$G,'Calculations - positive bal'!$E25,'All Prices combined'!$B:$B,'Calculations - positive bal'!$D25)</f>
        <v>50.38</v>
      </c>
      <c r="AG25" s="2">
        <f>SUMIFS('All Prices combined'!BP:BP,'All Prices combined'!$D:$D,'Calculations - positive bal'!$B$3,'All Prices combined'!$G:$G,'Calculations - positive bal'!$E25,'All Prices combined'!$B:$B,'Calculations - positive bal'!$D25)</f>
        <v>51.64</v>
      </c>
      <c r="AH25" s="2"/>
      <c r="AI25" s="2">
        <f>SUMIFS('All Prices combined'!BQ:BQ,'All Prices combined'!$D:$D,'Calculations - positive bal'!$B$3,'All Prices combined'!$G:$G,'Calculations - positive bal'!$E25,'All Prices combined'!$B:$B,'Calculations - positive bal'!$D25)</f>
        <v>52.93</v>
      </c>
      <c r="AJ25" s="2">
        <f>SUMIFS('All Prices combined'!BR:BR,'All Prices combined'!$D:$D,'Calculations - positive bal'!$B$3,'All Prices combined'!$G:$G,'Calculations - positive bal'!$E25,'All Prices combined'!$B:$B,'Calculations - positive bal'!$D25)</f>
        <v>55.59</v>
      </c>
      <c r="AK25" s="2">
        <f>SUMIFS('All Prices combined'!BS:BS,'All Prices combined'!$D:$D,'Calculations - positive bal'!$B$3,'All Prices combined'!$G:$G,'Calculations - positive bal'!$E25,'All Prices combined'!$B:$B,'Calculations - positive bal'!$D25)</f>
        <v>56.98</v>
      </c>
      <c r="AL25" s="2">
        <f>SUMIFS('All Prices combined'!BT:BT,'All Prices combined'!$D:$D,'Calculations - positive bal'!$B$3,'All Prices combined'!$G:$G,'Calculations - positive bal'!$E25,'All Prices combined'!$B:$B,'Calculations - positive bal'!$D25)</f>
        <v>58.4</v>
      </c>
      <c r="AM25" s="2">
        <f>SUMIFS('All Prices combined'!BU:BU,'All Prices combined'!$D:$D,'Calculations - positive bal'!$B$3,'All Prices combined'!$G:$G,'Calculations - positive bal'!$E25,'All Prices combined'!$B:$B,'Calculations - positive bal'!$D25)</f>
        <v>59.86</v>
      </c>
    </row>
    <row r="27" spans="3:39" x14ac:dyDescent="0.25">
      <c r="C27" t="s">
        <v>46</v>
      </c>
      <c r="D27" t="s">
        <v>44</v>
      </c>
      <c r="E27" t="s">
        <v>38</v>
      </c>
      <c r="F27" t="s">
        <v>39</v>
      </c>
      <c r="G27" s="2"/>
      <c r="H27" s="2"/>
      <c r="I27" s="2">
        <f>SUMIFS('All Prices combined'!AR:AR,'All Prices combined'!$D:$D,'Calculations - positive bal'!$B$3,'All Prices combined'!$G:$G,'Calculations - positive bal'!$E27,'All Prices combined'!$B:$B,'Calculations - positive bal'!$D27)</f>
        <v>4.97</v>
      </c>
      <c r="J27" s="2">
        <f>SUMIFS('All Prices combined'!AS:AS,'All Prices combined'!$D:$D,'Calculations - positive bal'!$B$3,'All Prices combined'!$G:$G,'Calculations - positive bal'!$E27,'All Prices combined'!$B:$B,'Calculations - positive bal'!$D27)</f>
        <v>5.1100000000000003</v>
      </c>
      <c r="K27" s="2">
        <f>SUMIFS('All Prices combined'!AT:AT,'All Prices combined'!$D:$D,'Calculations - positive bal'!$B$3,'All Prices combined'!$G:$G,'Calculations - positive bal'!$E27,'All Prices combined'!$B:$B,'Calculations - positive bal'!$D27)</f>
        <v>5.19</v>
      </c>
      <c r="L27" s="2">
        <f>SUMIFS('All Prices combined'!AU:AU,'All Prices combined'!$D:$D,'Calculations - positive bal'!$B$3,'All Prices combined'!$G:$G,'Calculations - positive bal'!$E27,'All Prices combined'!$B:$B,'Calculations - positive bal'!$D27)</f>
        <v>5.32</v>
      </c>
      <c r="M27" s="2">
        <f>SUMIFS('All Prices combined'!AV:AV,'All Prices combined'!$D:$D,'Calculations - positive bal'!$B$3,'All Prices combined'!$G:$G,'Calculations - positive bal'!$E27,'All Prices combined'!$B:$B,'Calculations - positive bal'!$D27)</f>
        <v>5.45</v>
      </c>
      <c r="N27" s="2">
        <f>SUMIFS('All Prices combined'!AW:AW,'All Prices combined'!$D:$D,'Calculations - positive bal'!$B$3,'All Prices combined'!$G:$G,'Calculations - positive bal'!$E27,'All Prices combined'!$B:$B,'Calculations - positive bal'!$D27)</f>
        <v>5.59</v>
      </c>
      <c r="O27" s="2">
        <f>SUMIFS('All Prices combined'!AX:AX,'All Prices combined'!$D:$D,'Calculations - positive bal'!$B$3,'All Prices combined'!$G:$G,'Calculations - positive bal'!$E27,'All Prices combined'!$B:$B,'Calculations - positive bal'!$D27)</f>
        <v>6.11</v>
      </c>
      <c r="P27" s="2">
        <f>SUMIFS('All Prices combined'!AY:AY,'All Prices combined'!$D:$D,'Calculations - positive bal'!$B$3,'All Prices combined'!$G:$G,'Calculations - positive bal'!$E27,'All Prices combined'!$B:$B,'Calculations - positive bal'!$D27)</f>
        <v>6.26</v>
      </c>
      <c r="Q27" s="2">
        <f>SUMIFS('All Prices combined'!AZ:AZ,'All Prices combined'!$D:$D,'Calculations - positive bal'!$B$3,'All Prices combined'!$G:$G,'Calculations - positive bal'!$E27,'All Prices combined'!$B:$B,'Calculations - positive bal'!$D27)</f>
        <v>6.42</v>
      </c>
      <c r="R27" s="2">
        <f>SUMIFS('All Prices combined'!BA:BA,'All Prices combined'!$D:$D,'Calculations - positive bal'!$B$3,'All Prices combined'!$G:$G,'Calculations - positive bal'!$E27,'All Prices combined'!$B:$B,'Calculations - positive bal'!$D27)</f>
        <v>6.58</v>
      </c>
      <c r="S27" s="2">
        <f>SUMIFS('All Prices combined'!BB:BB,'All Prices combined'!$D:$D,'Calculations - positive bal'!$B$3,'All Prices combined'!$G:$G,'Calculations - positive bal'!$E27,'All Prices combined'!$B:$B,'Calculations - positive bal'!$D27)</f>
        <v>6.98</v>
      </c>
      <c r="T27" s="2">
        <f>SUMIFS('All Prices combined'!BC:BC,'All Prices combined'!$D:$D,'Calculations - positive bal'!$B$3,'All Prices combined'!$G:$G,'Calculations - positive bal'!$E27,'All Prices combined'!$B:$B,'Calculations - positive bal'!$D27)</f>
        <v>7.15</v>
      </c>
      <c r="U27" s="2">
        <f>SUMIFS('All Prices combined'!BD:BD,'All Prices combined'!$D:$D,'Calculations - positive bal'!$B$3,'All Prices combined'!$G:$G,'Calculations - positive bal'!$E27,'All Prices combined'!$B:$B,'Calculations - positive bal'!$D27)</f>
        <v>7.33</v>
      </c>
      <c r="V27" s="2">
        <f>SUMIFS('All Prices combined'!BE:BE,'All Prices combined'!$D:$D,'Calculations - positive bal'!$B$3,'All Prices combined'!$G:$G,'Calculations - positive bal'!$E27,'All Prices combined'!$B:$B,'Calculations - positive bal'!$D27)</f>
        <v>7.52</v>
      </c>
      <c r="W27" s="2">
        <f>SUMIFS('All Prices combined'!BF:BF,'All Prices combined'!$D:$D,'Calculations - positive bal'!$B$3,'All Prices combined'!$G:$G,'Calculations - positive bal'!$E27,'All Prices combined'!$B:$B,'Calculations - positive bal'!$D27)</f>
        <v>7.99</v>
      </c>
      <c r="X27" s="2">
        <f>SUMIFS('All Prices combined'!BG:BG,'All Prices combined'!$D:$D,'Calculations - positive bal'!$B$3,'All Prices combined'!$G:$G,'Calculations - positive bal'!$E27,'All Prices combined'!$B:$B,'Calculations - positive bal'!$D27)</f>
        <v>8.19</v>
      </c>
      <c r="Y27" s="2">
        <f>SUMIFS('All Prices combined'!BH:BH,'All Prices combined'!$D:$D,'Calculations - positive bal'!$B$3,'All Prices combined'!$G:$G,'Calculations - positive bal'!$E27,'All Prices combined'!$B:$B,'Calculations - positive bal'!$D27)</f>
        <v>8.4</v>
      </c>
      <c r="Z27" s="2">
        <f>SUMIFS('All Prices combined'!BI:BI,'All Prices combined'!$D:$D,'Calculations - positive bal'!$B$3,'All Prices combined'!$G:$G,'Calculations - positive bal'!$E27,'All Prices combined'!$B:$B,'Calculations - positive bal'!$D27)</f>
        <v>8.61</v>
      </c>
      <c r="AA27" s="2">
        <f>SUMIFS('All Prices combined'!BJ:BJ,'All Prices combined'!$D:$D,'Calculations - positive bal'!$B$3,'All Prices combined'!$G:$G,'Calculations - positive bal'!$E27,'All Prices combined'!$B:$B,'Calculations - positive bal'!$D27)</f>
        <v>9.1999999999999993</v>
      </c>
      <c r="AB27" s="2">
        <f>SUMIFS('All Prices combined'!BK:BK,'All Prices combined'!$D:$D,'Calculations - positive bal'!$B$3,'All Prices combined'!$G:$G,'Calculations - positive bal'!$E27,'All Prices combined'!$B:$B,'Calculations - positive bal'!$D27)</f>
        <v>9.43</v>
      </c>
      <c r="AC27" s="2">
        <f>SUMIFS('All Prices combined'!BL:BL,'All Prices combined'!$D:$D,'Calculations - positive bal'!$B$3,'All Prices combined'!$G:$G,'Calculations - positive bal'!$E27,'All Prices combined'!$B:$B,'Calculations - positive bal'!$D27)</f>
        <v>9.67</v>
      </c>
      <c r="AD27" s="2">
        <f>SUMIFS('All Prices combined'!BM:BM,'All Prices combined'!$D:$D,'Calculations - positive bal'!$B$3,'All Prices combined'!$G:$G,'Calculations - positive bal'!$E27,'All Prices combined'!$B:$B,'Calculations - positive bal'!$D27)</f>
        <v>9.91</v>
      </c>
      <c r="AE27" s="2">
        <f>SUMIFS('All Prices combined'!BN:BN,'All Prices combined'!$D:$D,'Calculations - positive bal'!$B$3,'All Prices combined'!$G:$G,'Calculations - positive bal'!$E27,'All Prices combined'!$B:$B,'Calculations - positive bal'!$D27)</f>
        <v>10.56</v>
      </c>
      <c r="AF27" s="2">
        <f>SUMIFS('All Prices combined'!BO:BO,'All Prices combined'!$D:$D,'Calculations - positive bal'!$B$3,'All Prices combined'!$G:$G,'Calculations - positive bal'!$E27,'All Prices combined'!$B:$B,'Calculations - positive bal'!$D27)</f>
        <v>10.82</v>
      </c>
      <c r="AG27" s="2">
        <f>SUMIFS('All Prices combined'!BP:BP,'All Prices combined'!$D:$D,'Calculations - positive bal'!$B$3,'All Prices combined'!$G:$G,'Calculations - positive bal'!$E27,'All Prices combined'!$B:$B,'Calculations - positive bal'!$D27)</f>
        <v>11.09</v>
      </c>
      <c r="AH27" s="2"/>
      <c r="AI27" s="2">
        <f>SUMIFS('All Prices combined'!BQ:BQ,'All Prices combined'!$D:$D,'Calculations - positive bal'!$B$3,'All Prices combined'!$G:$G,'Calculations - positive bal'!$E27,'All Prices combined'!$B:$B,'Calculations - positive bal'!$D27)</f>
        <v>11.37</v>
      </c>
      <c r="AJ27" s="2">
        <f>SUMIFS('All Prices combined'!BR:BR,'All Prices combined'!$D:$D,'Calculations - positive bal'!$B$3,'All Prices combined'!$G:$G,'Calculations - positive bal'!$E27,'All Prices combined'!$B:$B,'Calculations - positive bal'!$D27)</f>
        <v>12.32</v>
      </c>
      <c r="AK27" s="2">
        <f>SUMIFS('All Prices combined'!BS:BS,'All Prices combined'!$D:$D,'Calculations - positive bal'!$B$3,'All Prices combined'!$G:$G,'Calculations - positive bal'!$E27,'All Prices combined'!$B:$B,'Calculations - positive bal'!$D27)</f>
        <v>12.63</v>
      </c>
      <c r="AL27" s="2">
        <f>SUMIFS('All Prices combined'!BT:BT,'All Prices combined'!$D:$D,'Calculations - positive bal'!$B$3,'All Prices combined'!$G:$G,'Calculations - positive bal'!$E27,'All Prices combined'!$B:$B,'Calculations - positive bal'!$D27)</f>
        <v>12.94</v>
      </c>
      <c r="AM27" s="2">
        <f>SUMIFS('All Prices combined'!BU:BU,'All Prices combined'!$D:$D,'Calculations - positive bal'!$B$3,'All Prices combined'!$G:$G,'Calculations - positive bal'!$E27,'All Prices combined'!$B:$B,'Calculations - positive bal'!$D27)</f>
        <v>13.27</v>
      </c>
    </row>
    <row r="28" spans="3:39" x14ac:dyDescent="0.25">
      <c r="C28" t="s">
        <v>46</v>
      </c>
      <c r="D28" t="s">
        <v>44</v>
      </c>
      <c r="E28" t="s">
        <v>40</v>
      </c>
      <c r="F28" t="s">
        <v>41</v>
      </c>
      <c r="G28" s="2"/>
      <c r="H28" s="2"/>
      <c r="I28" s="2">
        <f>SUMIFS('All Prices combined'!AR:AR,'All Prices combined'!$D:$D,'Calculations - positive bal'!$B$3,'All Prices combined'!$G:$G,'Calculations - positive bal'!$E28,'All Prices combined'!$B:$B,'Calculations - positive bal'!$D28)</f>
        <v>0.39</v>
      </c>
      <c r="J28" s="2">
        <f>SUMIFS('All Prices combined'!AS:AS,'All Prices combined'!$D:$D,'Calculations - positive bal'!$B$3,'All Prices combined'!$G:$G,'Calculations - positive bal'!$E28,'All Prices combined'!$B:$B,'Calculations - positive bal'!$D28)</f>
        <v>0.4</v>
      </c>
      <c r="K28" s="2">
        <f>SUMIFS('All Prices combined'!AT:AT,'All Prices combined'!$D:$D,'Calculations - positive bal'!$B$3,'All Prices combined'!$G:$G,'Calculations - positive bal'!$E28,'All Prices combined'!$B:$B,'Calculations - positive bal'!$D28)</f>
        <v>0.41</v>
      </c>
      <c r="L28" s="2">
        <f>SUMIFS('All Prices combined'!AU:AU,'All Prices combined'!$D:$D,'Calculations - positive bal'!$B$3,'All Prices combined'!$G:$G,'Calculations - positive bal'!$E28,'All Prices combined'!$B:$B,'Calculations - positive bal'!$D28)</f>
        <v>0.87</v>
      </c>
      <c r="M28" s="2">
        <f>SUMIFS('All Prices combined'!AV:AV,'All Prices combined'!$D:$D,'Calculations - positive bal'!$B$3,'All Prices combined'!$G:$G,'Calculations - positive bal'!$E28,'All Prices combined'!$B:$B,'Calculations - positive bal'!$D28)</f>
        <v>0.9</v>
      </c>
      <c r="N28" s="2">
        <f>SUMIFS('All Prices combined'!AW:AW,'All Prices combined'!$D:$D,'Calculations - positive bal'!$B$3,'All Prices combined'!$G:$G,'Calculations - positive bal'!$E28,'All Prices combined'!$B:$B,'Calculations - positive bal'!$D28)</f>
        <v>0.92</v>
      </c>
      <c r="O28" s="2">
        <f>SUMIFS('All Prices combined'!AX:AX,'All Prices combined'!$D:$D,'Calculations - positive bal'!$B$3,'All Prices combined'!$G:$G,'Calculations - positive bal'!$E28,'All Prices combined'!$B:$B,'Calculations - positive bal'!$D28)</f>
        <v>0.94</v>
      </c>
      <c r="P28" s="2">
        <f>SUMIFS('All Prices combined'!AY:AY,'All Prices combined'!$D:$D,'Calculations - positive bal'!$B$3,'All Prices combined'!$G:$G,'Calculations - positive bal'!$E28,'All Prices combined'!$B:$B,'Calculations - positive bal'!$D28)</f>
        <v>0.96</v>
      </c>
      <c r="Q28" s="2">
        <f>SUMIFS('All Prices combined'!AZ:AZ,'All Prices combined'!$D:$D,'Calculations - positive bal'!$B$3,'All Prices combined'!$G:$G,'Calculations - positive bal'!$E28,'All Prices combined'!$B:$B,'Calculations - positive bal'!$D28)</f>
        <v>0.98</v>
      </c>
      <c r="R28" s="2">
        <f>SUMIFS('All Prices combined'!BA:BA,'All Prices combined'!$D:$D,'Calculations - positive bal'!$B$3,'All Prices combined'!$G:$G,'Calculations - positive bal'!$E28,'All Prices combined'!$B:$B,'Calculations - positive bal'!$D28)</f>
        <v>1.01</v>
      </c>
      <c r="S28" s="2">
        <f>SUMIFS('All Prices combined'!BB:BB,'All Prices combined'!$D:$D,'Calculations - positive bal'!$B$3,'All Prices combined'!$G:$G,'Calculations - positive bal'!$E28,'All Prices combined'!$B:$B,'Calculations - positive bal'!$D28)</f>
        <v>1.03</v>
      </c>
      <c r="T28" s="2">
        <f>SUMIFS('All Prices combined'!BC:BC,'All Prices combined'!$D:$D,'Calculations - positive bal'!$B$3,'All Prices combined'!$G:$G,'Calculations - positive bal'!$E28,'All Prices combined'!$B:$B,'Calculations - positive bal'!$D28)</f>
        <v>1.05</v>
      </c>
      <c r="U28" s="2">
        <f>SUMIFS('All Prices combined'!BD:BD,'All Prices combined'!$D:$D,'Calculations - positive bal'!$B$3,'All Prices combined'!$G:$G,'Calculations - positive bal'!$E28,'All Prices combined'!$B:$B,'Calculations - positive bal'!$D28)</f>
        <v>1.08</v>
      </c>
      <c r="V28" s="2">
        <f>SUMIFS('All Prices combined'!BE:BE,'All Prices combined'!$D:$D,'Calculations - positive bal'!$B$3,'All Prices combined'!$G:$G,'Calculations - positive bal'!$E28,'All Prices combined'!$B:$B,'Calculations - positive bal'!$D28)</f>
        <v>1.1100000000000001</v>
      </c>
      <c r="W28" s="2">
        <f>SUMIFS('All Prices combined'!BF:BF,'All Prices combined'!$D:$D,'Calculations - positive bal'!$B$3,'All Prices combined'!$G:$G,'Calculations - positive bal'!$E28,'All Prices combined'!$B:$B,'Calculations - positive bal'!$D28)</f>
        <v>1.1299999999999999</v>
      </c>
      <c r="X28" s="2">
        <f>SUMIFS('All Prices combined'!BG:BG,'All Prices combined'!$D:$D,'Calculations - positive bal'!$B$3,'All Prices combined'!$G:$G,'Calculations - positive bal'!$E28,'All Prices combined'!$B:$B,'Calculations - positive bal'!$D28)</f>
        <v>1.1599999999999999</v>
      </c>
      <c r="Y28" s="2">
        <f>SUMIFS('All Prices combined'!BH:BH,'All Prices combined'!$D:$D,'Calculations - positive bal'!$B$3,'All Prices combined'!$G:$G,'Calculations - positive bal'!$E28,'All Prices combined'!$B:$B,'Calculations - positive bal'!$D28)</f>
        <v>1.19</v>
      </c>
      <c r="Z28" s="2">
        <f>SUMIFS('All Prices combined'!BI:BI,'All Prices combined'!$D:$D,'Calculations - positive bal'!$B$3,'All Prices combined'!$G:$G,'Calculations - positive bal'!$E28,'All Prices combined'!$B:$B,'Calculations - positive bal'!$D28)</f>
        <v>1.22</v>
      </c>
      <c r="AA28" s="2">
        <f>SUMIFS('All Prices combined'!BJ:BJ,'All Prices combined'!$D:$D,'Calculations - positive bal'!$B$3,'All Prices combined'!$G:$G,'Calculations - positive bal'!$E28,'All Prices combined'!$B:$B,'Calculations - positive bal'!$D28)</f>
        <v>1.24</v>
      </c>
      <c r="AB28" s="2">
        <f>SUMIFS('All Prices combined'!BK:BK,'All Prices combined'!$D:$D,'Calculations - positive bal'!$B$3,'All Prices combined'!$G:$G,'Calculations - positive bal'!$E28,'All Prices combined'!$B:$B,'Calculations - positive bal'!$D28)</f>
        <v>1.27</v>
      </c>
      <c r="AC28" s="2">
        <f>SUMIFS('All Prices combined'!BL:BL,'All Prices combined'!$D:$D,'Calculations - positive bal'!$B$3,'All Prices combined'!$G:$G,'Calculations - positive bal'!$E28,'All Prices combined'!$B:$B,'Calculations - positive bal'!$D28)</f>
        <v>1.3</v>
      </c>
      <c r="AD28" s="2">
        <f>SUMIFS('All Prices combined'!BM:BM,'All Prices combined'!$D:$D,'Calculations - positive bal'!$B$3,'All Prices combined'!$G:$G,'Calculations - positive bal'!$E28,'All Prices combined'!$B:$B,'Calculations - positive bal'!$D28)</f>
        <v>1.34</v>
      </c>
      <c r="AE28" s="2">
        <f>SUMIFS('All Prices combined'!BN:BN,'All Prices combined'!$D:$D,'Calculations - positive bal'!$B$3,'All Prices combined'!$G:$G,'Calculations - positive bal'!$E28,'All Prices combined'!$B:$B,'Calculations - positive bal'!$D28)</f>
        <v>1.36</v>
      </c>
      <c r="AF28" s="2">
        <f>SUMIFS('All Prices combined'!BO:BO,'All Prices combined'!$D:$D,'Calculations - positive bal'!$B$3,'All Prices combined'!$G:$G,'Calculations - positive bal'!$E28,'All Prices combined'!$B:$B,'Calculations - positive bal'!$D28)</f>
        <v>1.4</v>
      </c>
      <c r="AG28" s="2">
        <f>SUMIFS('All Prices combined'!BP:BP,'All Prices combined'!$D:$D,'Calculations - positive bal'!$B$3,'All Prices combined'!$G:$G,'Calculations - positive bal'!$E28,'All Prices combined'!$B:$B,'Calculations - positive bal'!$D28)</f>
        <v>1.43</v>
      </c>
      <c r="AH28" s="2"/>
      <c r="AI28" s="2">
        <f>SUMIFS('All Prices combined'!BQ:BQ,'All Prices combined'!$D:$D,'Calculations - positive bal'!$B$3,'All Prices combined'!$G:$G,'Calculations - positive bal'!$E28,'All Prices combined'!$B:$B,'Calculations - positive bal'!$D28)</f>
        <v>1.47</v>
      </c>
      <c r="AJ28" s="2">
        <f>SUMIFS('All Prices combined'!BR:BR,'All Prices combined'!$D:$D,'Calculations - positive bal'!$B$3,'All Prices combined'!$G:$G,'Calculations - positive bal'!$E28,'All Prices combined'!$B:$B,'Calculations - positive bal'!$D28)</f>
        <v>1.5</v>
      </c>
      <c r="AK28" s="2">
        <f>SUMIFS('All Prices combined'!BS:BS,'All Prices combined'!$D:$D,'Calculations - positive bal'!$B$3,'All Prices combined'!$G:$G,'Calculations - positive bal'!$E28,'All Prices combined'!$B:$B,'Calculations - positive bal'!$D28)</f>
        <v>1.53</v>
      </c>
      <c r="AL28" s="2">
        <f>SUMIFS('All Prices combined'!BT:BT,'All Prices combined'!$D:$D,'Calculations - positive bal'!$B$3,'All Prices combined'!$G:$G,'Calculations - positive bal'!$E28,'All Prices combined'!$B:$B,'Calculations - positive bal'!$D28)</f>
        <v>1.57</v>
      </c>
      <c r="AM28" s="2">
        <f>SUMIFS('All Prices combined'!BU:BU,'All Prices combined'!$D:$D,'Calculations - positive bal'!$B$3,'All Prices combined'!$G:$G,'Calculations - positive bal'!$E28,'All Prices combined'!$B:$B,'Calculations - positive bal'!$D28)</f>
        <v>1.61</v>
      </c>
    </row>
    <row r="29" spans="3:39" x14ac:dyDescent="0.25">
      <c r="C29" t="s">
        <v>46</v>
      </c>
      <c r="D29" t="s">
        <v>44</v>
      </c>
      <c r="E29" t="s">
        <v>42</v>
      </c>
      <c r="F29" t="s">
        <v>39</v>
      </c>
      <c r="G29" s="2"/>
      <c r="H29" s="2"/>
      <c r="I29" s="2">
        <f>SUMIFS('All Prices combined'!AR:AR,'All Prices combined'!$D:$D,'Calculations - positive bal'!$B$3,'All Prices combined'!$G:$G,'Calculations - positive bal'!$E29,'All Prices combined'!$B:$B,'Calculations - positive bal'!$D29)</f>
        <v>39.79</v>
      </c>
      <c r="J29" s="2">
        <f>SUMIFS('All Prices combined'!AS:AS,'All Prices combined'!$D:$D,'Calculations - positive bal'!$B$3,'All Prices combined'!$G:$G,'Calculations - positive bal'!$E29,'All Prices combined'!$B:$B,'Calculations - positive bal'!$D29)</f>
        <v>43.78</v>
      </c>
      <c r="K29" s="2">
        <f>SUMIFS('All Prices combined'!AT:AT,'All Prices combined'!$D:$D,'Calculations - positive bal'!$B$3,'All Prices combined'!$G:$G,'Calculations - positive bal'!$E29,'All Prices combined'!$B:$B,'Calculations - positive bal'!$D29)</f>
        <v>48.03</v>
      </c>
      <c r="L29" s="2">
        <f>SUMIFS('All Prices combined'!AU:AU,'All Prices combined'!$D:$D,'Calculations - positive bal'!$B$3,'All Prices combined'!$G:$G,'Calculations - positive bal'!$E29,'All Prices combined'!$B:$B,'Calculations - positive bal'!$D29)</f>
        <v>50.55</v>
      </c>
      <c r="M29" s="2">
        <f>SUMIFS('All Prices combined'!AV:AV,'All Prices combined'!$D:$D,'Calculations - positive bal'!$B$3,'All Prices combined'!$G:$G,'Calculations - positive bal'!$E29,'All Prices combined'!$B:$B,'Calculations - positive bal'!$D29)</f>
        <v>51.81</v>
      </c>
      <c r="N29" s="2">
        <f>SUMIFS('All Prices combined'!AW:AW,'All Prices combined'!$D:$D,'Calculations - positive bal'!$B$3,'All Prices combined'!$G:$G,'Calculations - positive bal'!$E29,'All Prices combined'!$B:$B,'Calculations - positive bal'!$D29)</f>
        <v>53.11</v>
      </c>
      <c r="O29" s="2">
        <f>SUMIFS('All Prices combined'!AX:AX,'All Prices combined'!$D:$D,'Calculations - positive bal'!$B$3,'All Prices combined'!$G:$G,'Calculations - positive bal'!$E29,'All Prices combined'!$B:$B,'Calculations - positive bal'!$D29)</f>
        <v>57.02</v>
      </c>
      <c r="P29" s="2">
        <f>SUMIFS('All Prices combined'!AY:AY,'All Prices combined'!$D:$D,'Calculations - positive bal'!$B$3,'All Prices combined'!$G:$G,'Calculations - positive bal'!$E29,'All Prices combined'!$B:$B,'Calculations - positive bal'!$D29)</f>
        <v>58.45</v>
      </c>
      <c r="Q29" s="2">
        <f>SUMIFS('All Prices combined'!AZ:AZ,'All Prices combined'!$D:$D,'Calculations - positive bal'!$B$3,'All Prices combined'!$G:$G,'Calculations - positive bal'!$E29,'All Prices combined'!$B:$B,'Calculations - positive bal'!$D29)</f>
        <v>59.91</v>
      </c>
      <c r="R29" s="2">
        <f>SUMIFS('All Prices combined'!BA:BA,'All Prices combined'!$D:$D,'Calculations - positive bal'!$B$3,'All Prices combined'!$G:$G,'Calculations - positive bal'!$E29,'All Prices combined'!$B:$B,'Calculations - positive bal'!$D29)</f>
        <v>61.41</v>
      </c>
      <c r="S29" s="2">
        <f>SUMIFS('All Prices combined'!BB:BB,'All Prices combined'!$D:$D,'Calculations - positive bal'!$B$3,'All Prices combined'!$G:$G,'Calculations - positive bal'!$E29,'All Prices combined'!$B:$B,'Calculations - positive bal'!$D29)</f>
        <v>65.37</v>
      </c>
      <c r="T29" s="2">
        <f>SUMIFS('All Prices combined'!BC:BC,'All Prices combined'!$D:$D,'Calculations - positive bal'!$B$3,'All Prices combined'!$G:$G,'Calculations - positive bal'!$E29,'All Prices combined'!$B:$B,'Calculations - positive bal'!$D29)</f>
        <v>67</v>
      </c>
      <c r="U29" s="2">
        <f>SUMIFS('All Prices combined'!BD:BD,'All Prices combined'!$D:$D,'Calculations - positive bal'!$B$3,'All Prices combined'!$G:$G,'Calculations - positive bal'!$E29,'All Prices combined'!$B:$B,'Calculations - positive bal'!$D29)</f>
        <v>68.680000000000007</v>
      </c>
      <c r="V29" s="2">
        <f>SUMIFS('All Prices combined'!BE:BE,'All Prices combined'!$D:$D,'Calculations - positive bal'!$B$3,'All Prices combined'!$G:$G,'Calculations - positive bal'!$E29,'All Prices combined'!$B:$B,'Calculations - positive bal'!$D29)</f>
        <v>70.400000000000006</v>
      </c>
      <c r="W29" s="2">
        <f>SUMIFS('All Prices combined'!BF:BF,'All Prices combined'!$D:$D,'Calculations - positive bal'!$B$3,'All Prices combined'!$G:$G,'Calculations - positive bal'!$E29,'All Prices combined'!$B:$B,'Calculations - positive bal'!$D29)</f>
        <v>74.44</v>
      </c>
      <c r="X29" s="2">
        <f>SUMIFS('All Prices combined'!BG:BG,'All Prices combined'!$D:$D,'Calculations - positive bal'!$B$3,'All Prices combined'!$G:$G,'Calculations - positive bal'!$E29,'All Prices combined'!$B:$B,'Calculations - positive bal'!$D29)</f>
        <v>76.3</v>
      </c>
      <c r="Y29" s="2">
        <f>SUMIFS('All Prices combined'!BH:BH,'All Prices combined'!$D:$D,'Calculations - positive bal'!$B$3,'All Prices combined'!$G:$G,'Calculations - positive bal'!$E29,'All Prices combined'!$B:$B,'Calculations - positive bal'!$D29)</f>
        <v>78.209999999999994</v>
      </c>
      <c r="Z29" s="2">
        <f>SUMIFS('All Prices combined'!BI:BI,'All Prices combined'!$D:$D,'Calculations - positive bal'!$B$3,'All Prices combined'!$G:$G,'Calculations - positive bal'!$E29,'All Prices combined'!$B:$B,'Calculations - positive bal'!$D29)</f>
        <v>80.16</v>
      </c>
      <c r="AA29" s="2">
        <f>SUMIFS('All Prices combined'!BJ:BJ,'All Prices combined'!$D:$D,'Calculations - positive bal'!$B$3,'All Prices combined'!$G:$G,'Calculations - positive bal'!$E29,'All Prices combined'!$B:$B,'Calculations - positive bal'!$D29)</f>
        <v>84.77</v>
      </c>
      <c r="AB29" s="2">
        <f>SUMIFS('All Prices combined'!BK:BK,'All Prices combined'!$D:$D,'Calculations - positive bal'!$B$3,'All Prices combined'!$G:$G,'Calculations - positive bal'!$E29,'All Prices combined'!$B:$B,'Calculations - positive bal'!$D29)</f>
        <v>86.89</v>
      </c>
      <c r="AC29" s="2">
        <f>SUMIFS('All Prices combined'!BL:BL,'All Prices combined'!$D:$D,'Calculations - positive bal'!$B$3,'All Prices combined'!$G:$G,'Calculations - positive bal'!$E29,'All Prices combined'!$B:$B,'Calculations - positive bal'!$D29)</f>
        <v>89.06</v>
      </c>
      <c r="AD29" s="2">
        <f>SUMIFS('All Prices combined'!BM:BM,'All Prices combined'!$D:$D,'Calculations - positive bal'!$B$3,'All Prices combined'!$G:$G,'Calculations - positive bal'!$E29,'All Prices combined'!$B:$B,'Calculations - positive bal'!$D29)</f>
        <v>91.29</v>
      </c>
      <c r="AE29" s="2">
        <f>SUMIFS('All Prices combined'!BN:BN,'All Prices combined'!$D:$D,'Calculations - positive bal'!$B$3,'All Prices combined'!$G:$G,'Calculations - positive bal'!$E29,'All Prices combined'!$B:$B,'Calculations - positive bal'!$D29)</f>
        <v>95.85</v>
      </c>
      <c r="AF29" s="2">
        <f>SUMIFS('All Prices combined'!BO:BO,'All Prices combined'!$D:$D,'Calculations - positive bal'!$B$3,'All Prices combined'!$G:$G,'Calculations - positive bal'!$E29,'All Prices combined'!$B:$B,'Calculations - positive bal'!$D29)</f>
        <v>98.25</v>
      </c>
      <c r="AG29" s="2">
        <f>SUMIFS('All Prices combined'!BP:BP,'All Prices combined'!$D:$D,'Calculations - positive bal'!$B$3,'All Prices combined'!$G:$G,'Calculations - positive bal'!$E29,'All Prices combined'!$B:$B,'Calculations - positive bal'!$D29)</f>
        <v>100.7</v>
      </c>
      <c r="AH29" s="2"/>
      <c r="AI29" s="2">
        <f>SUMIFS('All Prices combined'!BQ:BQ,'All Prices combined'!$D:$D,'Calculations - positive bal'!$B$3,'All Prices combined'!$G:$G,'Calculations - positive bal'!$E29,'All Prices combined'!$B:$B,'Calculations - positive bal'!$D29)</f>
        <v>103.22</v>
      </c>
      <c r="AJ29" s="2">
        <f>SUMIFS('All Prices combined'!BR:BR,'All Prices combined'!$D:$D,'Calculations - positive bal'!$B$3,'All Prices combined'!$G:$G,'Calculations - positive bal'!$E29,'All Prices combined'!$B:$B,'Calculations - positive bal'!$D29)</f>
        <v>106.53</v>
      </c>
      <c r="AK29" s="2">
        <f>SUMIFS('All Prices combined'!BS:BS,'All Prices combined'!$D:$D,'Calculations - positive bal'!$B$3,'All Prices combined'!$G:$G,'Calculations - positive bal'!$E29,'All Prices combined'!$B:$B,'Calculations - positive bal'!$D29)</f>
        <v>109.19</v>
      </c>
      <c r="AL29" s="2">
        <f>SUMIFS('All Prices combined'!BT:BT,'All Prices combined'!$D:$D,'Calculations - positive bal'!$B$3,'All Prices combined'!$G:$G,'Calculations - positive bal'!$E29,'All Prices combined'!$B:$B,'Calculations - positive bal'!$D29)</f>
        <v>111.92</v>
      </c>
      <c r="AM29" s="2">
        <f>SUMIFS('All Prices combined'!BU:BU,'All Prices combined'!$D:$D,'Calculations - positive bal'!$B$3,'All Prices combined'!$G:$G,'Calculations - positive bal'!$E29,'All Prices combined'!$B:$B,'Calculations - positive bal'!$D29)</f>
        <v>114.72</v>
      </c>
    </row>
    <row r="30" spans="3:39" x14ac:dyDescent="0.25">
      <c r="C30" t="s">
        <v>46</v>
      </c>
      <c r="D30" t="s">
        <v>44</v>
      </c>
      <c r="E30" t="s">
        <v>43</v>
      </c>
      <c r="F30" t="s">
        <v>41</v>
      </c>
      <c r="G30" s="2"/>
      <c r="H30" s="2"/>
      <c r="I30" s="2">
        <f>SUMIFS('All Prices combined'!AR:AR,'All Prices combined'!$D:$D,'Calculations - positive bal'!$B$3,'All Prices combined'!$G:$G,'Calculations - positive bal'!$E30,'All Prices combined'!$B:$B,'Calculations - positive bal'!$D30)</f>
        <v>17.89</v>
      </c>
      <c r="J30" s="2">
        <f>SUMIFS('All Prices combined'!AS:AS,'All Prices combined'!$D:$D,'Calculations - positive bal'!$B$3,'All Prices combined'!$G:$G,'Calculations - positive bal'!$E30,'All Prices combined'!$B:$B,'Calculations - positive bal'!$D30)</f>
        <v>18.399999999999999</v>
      </c>
      <c r="K30" s="2">
        <f>SUMIFS('All Prices combined'!AT:AT,'All Prices combined'!$D:$D,'Calculations - positive bal'!$B$3,'All Prices combined'!$G:$G,'Calculations - positive bal'!$E30,'All Prices combined'!$B:$B,'Calculations - positive bal'!$D30)</f>
        <v>18.93</v>
      </c>
      <c r="L30" s="2">
        <f>SUMIFS('All Prices combined'!AU:AU,'All Prices combined'!$D:$D,'Calculations - positive bal'!$B$3,'All Prices combined'!$G:$G,'Calculations - positive bal'!$E30,'All Prices combined'!$B:$B,'Calculations - positive bal'!$D30)</f>
        <v>20.91</v>
      </c>
      <c r="M30" s="2">
        <f>SUMIFS('All Prices combined'!AV:AV,'All Prices combined'!$D:$D,'Calculations - positive bal'!$B$3,'All Prices combined'!$G:$G,'Calculations - positive bal'!$E30,'All Prices combined'!$B:$B,'Calculations - positive bal'!$D30)</f>
        <v>24.81</v>
      </c>
      <c r="N30" s="2">
        <f>SUMIFS('All Prices combined'!AW:AW,'All Prices combined'!$D:$D,'Calculations - positive bal'!$B$3,'All Prices combined'!$G:$G,'Calculations - positive bal'!$E30,'All Prices combined'!$B:$B,'Calculations - positive bal'!$D30)</f>
        <v>26.55</v>
      </c>
      <c r="O30" s="2">
        <f>SUMIFS('All Prices combined'!AX:AX,'All Prices combined'!$D:$D,'Calculations - positive bal'!$B$3,'All Prices combined'!$G:$G,'Calculations - positive bal'!$E30,'All Prices combined'!$B:$B,'Calculations - positive bal'!$D30)</f>
        <v>27.85</v>
      </c>
      <c r="P30" s="2">
        <f>SUMIFS('All Prices combined'!AY:AY,'All Prices combined'!$D:$D,'Calculations - positive bal'!$B$3,'All Prices combined'!$G:$G,'Calculations - positive bal'!$E30,'All Prices combined'!$B:$B,'Calculations - positive bal'!$D30)</f>
        <v>28.56</v>
      </c>
      <c r="Q30" s="2">
        <f>SUMIFS('All Prices combined'!AZ:AZ,'All Prices combined'!$D:$D,'Calculations - positive bal'!$B$3,'All Prices combined'!$G:$G,'Calculations - positive bal'!$E30,'All Prices combined'!$B:$B,'Calculations - positive bal'!$D30)</f>
        <v>29.27</v>
      </c>
      <c r="R30" s="2">
        <f>SUMIFS('All Prices combined'!BA:BA,'All Prices combined'!$D:$D,'Calculations - positive bal'!$B$3,'All Prices combined'!$G:$G,'Calculations - positive bal'!$E30,'All Prices combined'!$B:$B,'Calculations - positive bal'!$D30)</f>
        <v>30</v>
      </c>
      <c r="S30" s="2">
        <f>SUMIFS('All Prices combined'!BB:BB,'All Prices combined'!$D:$D,'Calculations - positive bal'!$B$3,'All Prices combined'!$G:$G,'Calculations - positive bal'!$E30,'All Prices combined'!$B:$B,'Calculations - positive bal'!$D30)</f>
        <v>32.130000000000003</v>
      </c>
      <c r="T30" s="2">
        <f>SUMIFS('All Prices combined'!BC:BC,'All Prices combined'!$D:$D,'Calculations - positive bal'!$B$3,'All Prices combined'!$G:$G,'Calculations - positive bal'!$E30,'All Prices combined'!$B:$B,'Calculations - positive bal'!$D30)</f>
        <v>34.86</v>
      </c>
      <c r="U30" s="2">
        <f>SUMIFS('All Prices combined'!BD:BD,'All Prices combined'!$D:$D,'Calculations - positive bal'!$B$3,'All Prices combined'!$G:$G,'Calculations - positive bal'!$E30,'All Prices combined'!$B:$B,'Calculations - positive bal'!$D30)</f>
        <v>35.729999999999997</v>
      </c>
      <c r="V30" s="2">
        <f>SUMIFS('All Prices combined'!BE:BE,'All Prices combined'!$D:$D,'Calculations - positive bal'!$B$3,'All Prices combined'!$G:$G,'Calculations - positive bal'!$E30,'All Prices combined'!$B:$B,'Calculations - positive bal'!$D30)</f>
        <v>36.619999999999997</v>
      </c>
      <c r="W30" s="2">
        <f>SUMIFS('All Prices combined'!BF:BF,'All Prices combined'!$D:$D,'Calculations - positive bal'!$B$3,'All Prices combined'!$G:$G,'Calculations - positive bal'!$E30,'All Prices combined'!$B:$B,'Calculations - positive bal'!$D30)</f>
        <v>38.44</v>
      </c>
      <c r="X30" s="2">
        <f>SUMIFS('All Prices combined'!BG:BG,'All Prices combined'!$D:$D,'Calculations - positive bal'!$B$3,'All Prices combined'!$G:$G,'Calculations - positive bal'!$E30,'All Prices combined'!$B:$B,'Calculations - positive bal'!$D30)</f>
        <v>39.4</v>
      </c>
      <c r="Y30" s="2">
        <f>SUMIFS('All Prices combined'!BH:BH,'All Prices combined'!$D:$D,'Calculations - positive bal'!$B$3,'All Prices combined'!$G:$G,'Calculations - positive bal'!$E30,'All Prices combined'!$B:$B,'Calculations - positive bal'!$D30)</f>
        <v>40.39</v>
      </c>
      <c r="Z30" s="2">
        <f>SUMIFS('All Prices combined'!BI:BI,'All Prices combined'!$D:$D,'Calculations - positive bal'!$B$3,'All Prices combined'!$G:$G,'Calculations - positive bal'!$E30,'All Prices combined'!$B:$B,'Calculations - positive bal'!$D30)</f>
        <v>41.4</v>
      </c>
      <c r="AA30" s="2">
        <f>SUMIFS('All Prices combined'!BJ:BJ,'All Prices combined'!$D:$D,'Calculations - positive bal'!$B$3,'All Prices combined'!$G:$G,'Calculations - positive bal'!$E30,'All Prices combined'!$B:$B,'Calculations - positive bal'!$D30)</f>
        <v>43.47</v>
      </c>
      <c r="AB30" s="2">
        <f>SUMIFS('All Prices combined'!BK:BK,'All Prices combined'!$D:$D,'Calculations - positive bal'!$B$3,'All Prices combined'!$G:$G,'Calculations - positive bal'!$E30,'All Prices combined'!$B:$B,'Calculations - positive bal'!$D30)</f>
        <v>44.55</v>
      </c>
      <c r="AC30" s="2">
        <f>SUMIFS('All Prices combined'!BL:BL,'All Prices combined'!$D:$D,'Calculations - positive bal'!$B$3,'All Prices combined'!$G:$G,'Calculations - positive bal'!$E30,'All Prices combined'!$B:$B,'Calculations - positive bal'!$D30)</f>
        <v>45.67</v>
      </c>
      <c r="AD30" s="2">
        <f>SUMIFS('All Prices combined'!BM:BM,'All Prices combined'!$D:$D,'Calculations - positive bal'!$B$3,'All Prices combined'!$G:$G,'Calculations - positive bal'!$E30,'All Prices combined'!$B:$B,'Calculations - positive bal'!$D30)</f>
        <v>46.81</v>
      </c>
      <c r="AE30" s="2">
        <f>SUMIFS('All Prices combined'!BN:BN,'All Prices combined'!$D:$D,'Calculations - positive bal'!$B$3,'All Prices combined'!$G:$G,'Calculations - positive bal'!$E30,'All Prices combined'!$B:$B,'Calculations - positive bal'!$D30)</f>
        <v>49.15</v>
      </c>
      <c r="AF30" s="2">
        <f>SUMIFS('All Prices combined'!BO:BO,'All Prices combined'!$D:$D,'Calculations - positive bal'!$B$3,'All Prices combined'!$G:$G,'Calculations - positive bal'!$E30,'All Prices combined'!$B:$B,'Calculations - positive bal'!$D30)</f>
        <v>50.38</v>
      </c>
      <c r="AG30" s="2">
        <f>SUMIFS('All Prices combined'!BP:BP,'All Prices combined'!$D:$D,'Calculations - positive bal'!$B$3,'All Prices combined'!$G:$G,'Calculations - positive bal'!$E30,'All Prices combined'!$B:$B,'Calculations - positive bal'!$D30)</f>
        <v>51.64</v>
      </c>
      <c r="AH30" s="2"/>
      <c r="AI30" s="2">
        <f>SUMIFS('All Prices combined'!BQ:BQ,'All Prices combined'!$D:$D,'Calculations - positive bal'!$B$3,'All Prices combined'!$G:$G,'Calculations - positive bal'!$E30,'All Prices combined'!$B:$B,'Calculations - positive bal'!$D30)</f>
        <v>52.93</v>
      </c>
      <c r="AJ30" s="2">
        <f>SUMIFS('All Prices combined'!BR:BR,'All Prices combined'!$D:$D,'Calculations - positive bal'!$B$3,'All Prices combined'!$G:$G,'Calculations - positive bal'!$E30,'All Prices combined'!$B:$B,'Calculations - positive bal'!$D30)</f>
        <v>55.59</v>
      </c>
      <c r="AK30" s="2">
        <f>SUMIFS('All Prices combined'!BS:BS,'All Prices combined'!$D:$D,'Calculations - positive bal'!$B$3,'All Prices combined'!$G:$G,'Calculations - positive bal'!$E30,'All Prices combined'!$B:$B,'Calculations - positive bal'!$D30)</f>
        <v>56.98</v>
      </c>
      <c r="AL30" s="2">
        <f>SUMIFS('All Prices combined'!BT:BT,'All Prices combined'!$D:$D,'Calculations - positive bal'!$B$3,'All Prices combined'!$G:$G,'Calculations - positive bal'!$E30,'All Prices combined'!$B:$B,'Calculations - positive bal'!$D30)</f>
        <v>58.4</v>
      </c>
      <c r="AM30" s="2">
        <f>SUMIFS('All Prices combined'!BU:BU,'All Prices combined'!$D:$D,'Calculations - positive bal'!$B$3,'All Prices combined'!$G:$G,'Calculations - positive bal'!$E30,'All Prices combined'!$B:$B,'Calculations - positive bal'!$D30)</f>
        <v>59.86</v>
      </c>
    </row>
    <row r="32" spans="3:39" x14ac:dyDescent="0.25">
      <c r="C32" t="s">
        <v>46</v>
      </c>
      <c r="D32" t="s">
        <v>45</v>
      </c>
      <c r="E32" t="s">
        <v>38</v>
      </c>
      <c r="F32" t="s">
        <v>39</v>
      </c>
      <c r="G32" s="2"/>
      <c r="H32" s="2"/>
      <c r="I32" s="2">
        <f>SUMIFS('All Prices combined'!AR:AR,'All Prices combined'!$D:$D,'Calculations - positive bal'!$B$3,'All Prices combined'!$G:$G,'Calculations - positive bal'!$E32,'All Prices combined'!$B:$B,'Calculations - positive bal'!$D32)</f>
        <v>4.97</v>
      </c>
      <c r="J32" s="2">
        <f>SUMIFS('All Prices combined'!AS:AS,'All Prices combined'!$D:$D,'Calculations - positive bal'!$B$3,'All Prices combined'!$G:$G,'Calculations - positive bal'!$E32,'All Prices combined'!$B:$B,'Calculations - positive bal'!$D32)</f>
        <v>5.1100000000000003</v>
      </c>
      <c r="K32" s="2">
        <f>SUMIFS('All Prices combined'!AT:AT,'All Prices combined'!$D:$D,'Calculations - positive bal'!$B$3,'All Prices combined'!$G:$G,'Calculations - positive bal'!$E32,'All Prices combined'!$B:$B,'Calculations - positive bal'!$D32)</f>
        <v>5.19</v>
      </c>
      <c r="L32" s="2">
        <f>SUMIFS('All Prices combined'!AU:AU,'All Prices combined'!$D:$D,'Calculations - positive bal'!$B$3,'All Prices combined'!$G:$G,'Calculations - positive bal'!$E32,'All Prices combined'!$B:$B,'Calculations - positive bal'!$D32)</f>
        <v>5.32</v>
      </c>
      <c r="M32" s="2">
        <f>SUMIFS('All Prices combined'!AV:AV,'All Prices combined'!$D:$D,'Calculations - positive bal'!$B$3,'All Prices combined'!$G:$G,'Calculations - positive bal'!$E32,'All Prices combined'!$B:$B,'Calculations - positive bal'!$D32)</f>
        <v>5.45</v>
      </c>
      <c r="N32" s="2">
        <f>SUMIFS('All Prices combined'!AW:AW,'All Prices combined'!$D:$D,'Calculations - positive bal'!$B$3,'All Prices combined'!$G:$G,'Calculations - positive bal'!$E32,'All Prices combined'!$B:$B,'Calculations - positive bal'!$D32)</f>
        <v>5.59</v>
      </c>
      <c r="O32" s="2">
        <f>SUMIFS('All Prices combined'!AX:AX,'All Prices combined'!$D:$D,'Calculations - positive bal'!$B$3,'All Prices combined'!$G:$G,'Calculations - positive bal'!$E32,'All Prices combined'!$B:$B,'Calculations - positive bal'!$D32)</f>
        <v>6.11</v>
      </c>
      <c r="P32" s="2">
        <f>SUMIFS('All Prices combined'!AY:AY,'All Prices combined'!$D:$D,'Calculations - positive bal'!$B$3,'All Prices combined'!$G:$G,'Calculations - positive bal'!$E32,'All Prices combined'!$B:$B,'Calculations - positive bal'!$D32)</f>
        <v>6.26</v>
      </c>
      <c r="Q32" s="2">
        <f>SUMIFS('All Prices combined'!AZ:AZ,'All Prices combined'!$D:$D,'Calculations - positive bal'!$B$3,'All Prices combined'!$G:$G,'Calculations - positive bal'!$E32,'All Prices combined'!$B:$B,'Calculations - positive bal'!$D32)</f>
        <v>6.42</v>
      </c>
      <c r="R32" s="2">
        <f>SUMIFS('All Prices combined'!BA:BA,'All Prices combined'!$D:$D,'Calculations - positive bal'!$B$3,'All Prices combined'!$G:$G,'Calculations - positive bal'!$E32,'All Prices combined'!$B:$B,'Calculations - positive bal'!$D32)</f>
        <v>6.58</v>
      </c>
      <c r="S32" s="2">
        <f>SUMIFS('All Prices combined'!BB:BB,'All Prices combined'!$D:$D,'Calculations - positive bal'!$B$3,'All Prices combined'!$G:$G,'Calculations - positive bal'!$E32,'All Prices combined'!$B:$B,'Calculations - positive bal'!$D32)</f>
        <v>6.98</v>
      </c>
      <c r="T32" s="2">
        <f>SUMIFS('All Prices combined'!BC:BC,'All Prices combined'!$D:$D,'Calculations - positive bal'!$B$3,'All Prices combined'!$G:$G,'Calculations - positive bal'!$E32,'All Prices combined'!$B:$B,'Calculations - positive bal'!$D32)</f>
        <v>7.15</v>
      </c>
      <c r="U32" s="2">
        <f>SUMIFS('All Prices combined'!BD:BD,'All Prices combined'!$D:$D,'Calculations - positive bal'!$B$3,'All Prices combined'!$G:$G,'Calculations - positive bal'!$E32,'All Prices combined'!$B:$B,'Calculations - positive bal'!$D32)</f>
        <v>7.33</v>
      </c>
      <c r="V32" s="2">
        <f>SUMIFS('All Prices combined'!BE:BE,'All Prices combined'!$D:$D,'Calculations - positive bal'!$B$3,'All Prices combined'!$G:$G,'Calculations - positive bal'!$E32,'All Prices combined'!$B:$B,'Calculations - positive bal'!$D32)</f>
        <v>7.52</v>
      </c>
      <c r="W32" s="2">
        <f>SUMIFS('All Prices combined'!BF:BF,'All Prices combined'!$D:$D,'Calculations - positive bal'!$B$3,'All Prices combined'!$G:$G,'Calculations - positive bal'!$E32,'All Prices combined'!$B:$B,'Calculations - positive bal'!$D32)</f>
        <v>7.99</v>
      </c>
      <c r="X32" s="2">
        <f>SUMIFS('All Prices combined'!BG:BG,'All Prices combined'!$D:$D,'Calculations - positive bal'!$B$3,'All Prices combined'!$G:$G,'Calculations - positive bal'!$E32,'All Prices combined'!$B:$B,'Calculations - positive bal'!$D32)</f>
        <v>8.19</v>
      </c>
      <c r="Y32" s="2">
        <f>SUMIFS('All Prices combined'!BH:BH,'All Prices combined'!$D:$D,'Calculations - positive bal'!$B$3,'All Prices combined'!$G:$G,'Calculations - positive bal'!$E32,'All Prices combined'!$B:$B,'Calculations - positive bal'!$D32)</f>
        <v>8.4</v>
      </c>
      <c r="Z32" s="2">
        <f>SUMIFS('All Prices combined'!BI:BI,'All Prices combined'!$D:$D,'Calculations - positive bal'!$B$3,'All Prices combined'!$G:$G,'Calculations - positive bal'!$E32,'All Prices combined'!$B:$B,'Calculations - positive bal'!$D32)</f>
        <v>8.61</v>
      </c>
      <c r="AA32" s="2">
        <f>SUMIFS('All Prices combined'!BJ:BJ,'All Prices combined'!$D:$D,'Calculations - positive bal'!$B$3,'All Prices combined'!$G:$G,'Calculations - positive bal'!$E32,'All Prices combined'!$B:$B,'Calculations - positive bal'!$D32)</f>
        <v>9.1999999999999993</v>
      </c>
      <c r="AB32" s="2">
        <f>SUMIFS('All Prices combined'!BK:BK,'All Prices combined'!$D:$D,'Calculations - positive bal'!$B$3,'All Prices combined'!$G:$G,'Calculations - positive bal'!$E32,'All Prices combined'!$B:$B,'Calculations - positive bal'!$D32)</f>
        <v>9.43</v>
      </c>
      <c r="AC32" s="2">
        <f>SUMIFS('All Prices combined'!BL:BL,'All Prices combined'!$D:$D,'Calculations - positive bal'!$B$3,'All Prices combined'!$G:$G,'Calculations - positive bal'!$E32,'All Prices combined'!$B:$B,'Calculations - positive bal'!$D32)</f>
        <v>9.67</v>
      </c>
      <c r="AD32" s="2">
        <f>SUMIFS('All Prices combined'!BM:BM,'All Prices combined'!$D:$D,'Calculations - positive bal'!$B$3,'All Prices combined'!$G:$G,'Calculations - positive bal'!$E32,'All Prices combined'!$B:$B,'Calculations - positive bal'!$D32)</f>
        <v>9.91</v>
      </c>
      <c r="AE32" s="2">
        <f>SUMIFS('All Prices combined'!BN:BN,'All Prices combined'!$D:$D,'Calculations - positive bal'!$B$3,'All Prices combined'!$G:$G,'Calculations - positive bal'!$E32,'All Prices combined'!$B:$B,'Calculations - positive bal'!$D32)</f>
        <v>10.56</v>
      </c>
      <c r="AF32" s="2">
        <f>SUMIFS('All Prices combined'!BO:BO,'All Prices combined'!$D:$D,'Calculations - positive bal'!$B$3,'All Prices combined'!$G:$G,'Calculations - positive bal'!$E32,'All Prices combined'!$B:$B,'Calculations - positive bal'!$D32)</f>
        <v>10.82</v>
      </c>
      <c r="AG32" s="2">
        <f>SUMIFS('All Prices combined'!BP:BP,'All Prices combined'!$D:$D,'Calculations - positive bal'!$B$3,'All Prices combined'!$G:$G,'Calculations - positive bal'!$E32,'All Prices combined'!$B:$B,'Calculations - positive bal'!$D32)</f>
        <v>11.09</v>
      </c>
      <c r="AH32" s="2"/>
      <c r="AI32" s="2">
        <f>SUMIFS('All Prices combined'!BQ:BQ,'All Prices combined'!$D:$D,'Calculations - positive bal'!$B$3,'All Prices combined'!$G:$G,'Calculations - positive bal'!$E32,'All Prices combined'!$B:$B,'Calculations - positive bal'!$D32)</f>
        <v>11.37</v>
      </c>
      <c r="AJ32" s="2">
        <f>SUMIFS('All Prices combined'!BR:BR,'All Prices combined'!$D:$D,'Calculations - positive bal'!$B$3,'All Prices combined'!$G:$G,'Calculations - positive bal'!$E32,'All Prices combined'!$B:$B,'Calculations - positive bal'!$D32)</f>
        <v>12.32</v>
      </c>
      <c r="AK32" s="2">
        <f>SUMIFS('All Prices combined'!BS:BS,'All Prices combined'!$D:$D,'Calculations - positive bal'!$B$3,'All Prices combined'!$G:$G,'Calculations - positive bal'!$E32,'All Prices combined'!$B:$B,'Calculations - positive bal'!$D32)</f>
        <v>12.63</v>
      </c>
      <c r="AL32" s="2">
        <f>SUMIFS('All Prices combined'!BT:BT,'All Prices combined'!$D:$D,'Calculations - positive bal'!$B$3,'All Prices combined'!$G:$G,'Calculations - positive bal'!$E32,'All Prices combined'!$B:$B,'Calculations - positive bal'!$D32)</f>
        <v>12.94</v>
      </c>
      <c r="AM32" s="2">
        <f>SUMIFS('All Prices combined'!BU:BU,'All Prices combined'!$D:$D,'Calculations - positive bal'!$B$3,'All Prices combined'!$G:$G,'Calculations - positive bal'!$E32,'All Prices combined'!$B:$B,'Calculations - positive bal'!$D32)</f>
        <v>13.27</v>
      </c>
    </row>
    <row r="33" spans="3:39" x14ac:dyDescent="0.25">
      <c r="C33" t="s">
        <v>46</v>
      </c>
      <c r="D33" t="s">
        <v>45</v>
      </c>
      <c r="E33" t="s">
        <v>40</v>
      </c>
      <c r="F33" t="s">
        <v>41</v>
      </c>
      <c r="G33" s="2"/>
      <c r="H33" s="2"/>
      <c r="I33" s="2">
        <f>SUMIFS('All Prices combined'!AR:AR,'All Prices combined'!$D:$D,'Calculations - positive bal'!$B$3,'All Prices combined'!$G:$G,'Calculations - positive bal'!$E33,'All Prices combined'!$B:$B,'Calculations - positive bal'!$D33)</f>
        <v>0.39</v>
      </c>
      <c r="J33" s="2">
        <f>SUMIFS('All Prices combined'!AS:AS,'All Prices combined'!$D:$D,'Calculations - positive bal'!$B$3,'All Prices combined'!$G:$G,'Calculations - positive bal'!$E33,'All Prices combined'!$B:$B,'Calculations - positive bal'!$D33)</f>
        <v>0.4</v>
      </c>
      <c r="K33" s="2">
        <f>SUMIFS('All Prices combined'!AT:AT,'All Prices combined'!$D:$D,'Calculations - positive bal'!$B$3,'All Prices combined'!$G:$G,'Calculations - positive bal'!$E33,'All Prices combined'!$B:$B,'Calculations - positive bal'!$D33)</f>
        <v>0.41</v>
      </c>
      <c r="L33" s="2">
        <f>SUMIFS('All Prices combined'!AU:AU,'All Prices combined'!$D:$D,'Calculations - positive bal'!$B$3,'All Prices combined'!$G:$G,'Calculations - positive bal'!$E33,'All Prices combined'!$B:$B,'Calculations - positive bal'!$D33)</f>
        <v>0.87</v>
      </c>
      <c r="M33" s="2">
        <f>SUMIFS('All Prices combined'!AV:AV,'All Prices combined'!$D:$D,'Calculations - positive bal'!$B$3,'All Prices combined'!$G:$G,'Calculations - positive bal'!$E33,'All Prices combined'!$B:$B,'Calculations - positive bal'!$D33)</f>
        <v>0.9</v>
      </c>
      <c r="N33" s="2">
        <f>SUMIFS('All Prices combined'!AW:AW,'All Prices combined'!$D:$D,'Calculations - positive bal'!$B$3,'All Prices combined'!$G:$G,'Calculations - positive bal'!$E33,'All Prices combined'!$B:$B,'Calculations - positive bal'!$D33)</f>
        <v>0.92</v>
      </c>
      <c r="O33" s="2">
        <f>SUMIFS('All Prices combined'!AX:AX,'All Prices combined'!$D:$D,'Calculations - positive bal'!$B$3,'All Prices combined'!$G:$G,'Calculations - positive bal'!$E33,'All Prices combined'!$B:$B,'Calculations - positive bal'!$D33)</f>
        <v>0.94</v>
      </c>
      <c r="P33" s="2">
        <f>SUMIFS('All Prices combined'!AY:AY,'All Prices combined'!$D:$D,'Calculations - positive bal'!$B$3,'All Prices combined'!$G:$G,'Calculations - positive bal'!$E33,'All Prices combined'!$B:$B,'Calculations - positive bal'!$D33)</f>
        <v>0.96</v>
      </c>
      <c r="Q33" s="2">
        <f>SUMIFS('All Prices combined'!AZ:AZ,'All Prices combined'!$D:$D,'Calculations - positive bal'!$B$3,'All Prices combined'!$G:$G,'Calculations - positive bal'!$E33,'All Prices combined'!$B:$B,'Calculations - positive bal'!$D33)</f>
        <v>0.98</v>
      </c>
      <c r="R33" s="2">
        <f>SUMIFS('All Prices combined'!BA:BA,'All Prices combined'!$D:$D,'Calculations - positive bal'!$B$3,'All Prices combined'!$G:$G,'Calculations - positive bal'!$E33,'All Prices combined'!$B:$B,'Calculations - positive bal'!$D33)</f>
        <v>1.01</v>
      </c>
      <c r="S33" s="2">
        <f>SUMIFS('All Prices combined'!BB:BB,'All Prices combined'!$D:$D,'Calculations - positive bal'!$B$3,'All Prices combined'!$G:$G,'Calculations - positive bal'!$E33,'All Prices combined'!$B:$B,'Calculations - positive bal'!$D33)</f>
        <v>1.03</v>
      </c>
      <c r="T33" s="2">
        <f>SUMIFS('All Prices combined'!BC:BC,'All Prices combined'!$D:$D,'Calculations - positive bal'!$B$3,'All Prices combined'!$G:$G,'Calculations - positive bal'!$E33,'All Prices combined'!$B:$B,'Calculations - positive bal'!$D33)</f>
        <v>1.05</v>
      </c>
      <c r="U33" s="2">
        <f>SUMIFS('All Prices combined'!BD:BD,'All Prices combined'!$D:$D,'Calculations - positive bal'!$B$3,'All Prices combined'!$G:$G,'Calculations - positive bal'!$E33,'All Prices combined'!$B:$B,'Calculations - positive bal'!$D33)</f>
        <v>1.08</v>
      </c>
      <c r="V33" s="2">
        <f>SUMIFS('All Prices combined'!BE:BE,'All Prices combined'!$D:$D,'Calculations - positive bal'!$B$3,'All Prices combined'!$G:$G,'Calculations - positive bal'!$E33,'All Prices combined'!$B:$B,'Calculations - positive bal'!$D33)</f>
        <v>1.1100000000000001</v>
      </c>
      <c r="W33" s="2">
        <f>SUMIFS('All Prices combined'!BF:BF,'All Prices combined'!$D:$D,'Calculations - positive bal'!$B$3,'All Prices combined'!$G:$G,'Calculations - positive bal'!$E33,'All Prices combined'!$B:$B,'Calculations - positive bal'!$D33)</f>
        <v>1.1299999999999999</v>
      </c>
      <c r="X33" s="2">
        <f>SUMIFS('All Prices combined'!BG:BG,'All Prices combined'!$D:$D,'Calculations - positive bal'!$B$3,'All Prices combined'!$G:$G,'Calculations - positive bal'!$E33,'All Prices combined'!$B:$B,'Calculations - positive bal'!$D33)</f>
        <v>1.1599999999999999</v>
      </c>
      <c r="Y33" s="2">
        <f>SUMIFS('All Prices combined'!BH:BH,'All Prices combined'!$D:$D,'Calculations - positive bal'!$B$3,'All Prices combined'!$G:$G,'Calculations - positive bal'!$E33,'All Prices combined'!$B:$B,'Calculations - positive bal'!$D33)</f>
        <v>1.19</v>
      </c>
      <c r="Z33" s="2">
        <f>SUMIFS('All Prices combined'!BI:BI,'All Prices combined'!$D:$D,'Calculations - positive bal'!$B$3,'All Prices combined'!$G:$G,'Calculations - positive bal'!$E33,'All Prices combined'!$B:$B,'Calculations - positive bal'!$D33)</f>
        <v>1.22</v>
      </c>
      <c r="AA33" s="2">
        <f>SUMIFS('All Prices combined'!BJ:BJ,'All Prices combined'!$D:$D,'Calculations - positive bal'!$B$3,'All Prices combined'!$G:$G,'Calculations - positive bal'!$E33,'All Prices combined'!$B:$B,'Calculations - positive bal'!$D33)</f>
        <v>1.24</v>
      </c>
      <c r="AB33" s="2">
        <f>SUMIFS('All Prices combined'!BK:BK,'All Prices combined'!$D:$D,'Calculations - positive bal'!$B$3,'All Prices combined'!$G:$G,'Calculations - positive bal'!$E33,'All Prices combined'!$B:$B,'Calculations - positive bal'!$D33)</f>
        <v>1.27</v>
      </c>
      <c r="AC33" s="2">
        <f>SUMIFS('All Prices combined'!BL:BL,'All Prices combined'!$D:$D,'Calculations - positive bal'!$B$3,'All Prices combined'!$G:$G,'Calculations - positive bal'!$E33,'All Prices combined'!$B:$B,'Calculations - positive bal'!$D33)</f>
        <v>1.3</v>
      </c>
      <c r="AD33" s="2">
        <f>SUMIFS('All Prices combined'!BM:BM,'All Prices combined'!$D:$D,'Calculations - positive bal'!$B$3,'All Prices combined'!$G:$G,'Calculations - positive bal'!$E33,'All Prices combined'!$B:$B,'Calculations - positive bal'!$D33)</f>
        <v>1.34</v>
      </c>
      <c r="AE33" s="2">
        <f>SUMIFS('All Prices combined'!BN:BN,'All Prices combined'!$D:$D,'Calculations - positive bal'!$B$3,'All Prices combined'!$G:$G,'Calculations - positive bal'!$E33,'All Prices combined'!$B:$B,'Calculations - positive bal'!$D33)</f>
        <v>1.36</v>
      </c>
      <c r="AF33" s="2">
        <f>SUMIFS('All Prices combined'!BO:BO,'All Prices combined'!$D:$D,'Calculations - positive bal'!$B$3,'All Prices combined'!$G:$G,'Calculations - positive bal'!$E33,'All Prices combined'!$B:$B,'Calculations - positive bal'!$D33)</f>
        <v>1.4</v>
      </c>
      <c r="AG33" s="2">
        <f>SUMIFS('All Prices combined'!BP:BP,'All Prices combined'!$D:$D,'Calculations - positive bal'!$B$3,'All Prices combined'!$G:$G,'Calculations - positive bal'!$E33,'All Prices combined'!$B:$B,'Calculations - positive bal'!$D33)</f>
        <v>1.43</v>
      </c>
      <c r="AH33" s="2"/>
      <c r="AI33" s="2">
        <f>SUMIFS('All Prices combined'!BQ:BQ,'All Prices combined'!$D:$D,'Calculations - positive bal'!$B$3,'All Prices combined'!$G:$G,'Calculations - positive bal'!$E33,'All Prices combined'!$B:$B,'Calculations - positive bal'!$D33)</f>
        <v>1.47</v>
      </c>
      <c r="AJ33" s="2">
        <f>SUMIFS('All Prices combined'!BR:BR,'All Prices combined'!$D:$D,'Calculations - positive bal'!$B$3,'All Prices combined'!$G:$G,'Calculations - positive bal'!$E33,'All Prices combined'!$B:$B,'Calculations - positive bal'!$D33)</f>
        <v>1.5</v>
      </c>
      <c r="AK33" s="2">
        <f>SUMIFS('All Prices combined'!BS:BS,'All Prices combined'!$D:$D,'Calculations - positive bal'!$B$3,'All Prices combined'!$G:$G,'Calculations - positive bal'!$E33,'All Prices combined'!$B:$B,'Calculations - positive bal'!$D33)</f>
        <v>1.53</v>
      </c>
      <c r="AL33" s="2">
        <f>SUMIFS('All Prices combined'!BT:BT,'All Prices combined'!$D:$D,'Calculations - positive bal'!$B$3,'All Prices combined'!$G:$G,'Calculations - positive bal'!$E33,'All Prices combined'!$B:$B,'Calculations - positive bal'!$D33)</f>
        <v>1.57</v>
      </c>
      <c r="AM33" s="2">
        <f>SUMIFS('All Prices combined'!BU:BU,'All Prices combined'!$D:$D,'Calculations - positive bal'!$B$3,'All Prices combined'!$G:$G,'Calculations - positive bal'!$E33,'All Prices combined'!$B:$B,'Calculations - positive bal'!$D33)</f>
        <v>1.61</v>
      </c>
    </row>
    <row r="34" spans="3:39" x14ac:dyDescent="0.25">
      <c r="C34" t="s">
        <v>46</v>
      </c>
      <c r="D34" t="s">
        <v>45</v>
      </c>
      <c r="E34" t="s">
        <v>42</v>
      </c>
      <c r="F34" t="s">
        <v>39</v>
      </c>
      <c r="G34" s="2"/>
      <c r="H34" s="2"/>
      <c r="I34" s="2">
        <f>SUMIFS('All Prices combined'!AR:AR,'All Prices combined'!$D:$D,'Calculations - positive bal'!$B$3,'All Prices combined'!$G:$G,'Calculations - positive bal'!$E34,'All Prices combined'!$B:$B,'Calculations - positive bal'!$D34)</f>
        <v>39.79</v>
      </c>
      <c r="J34" s="2">
        <f>SUMIFS('All Prices combined'!AS:AS,'All Prices combined'!$D:$D,'Calculations - positive bal'!$B$3,'All Prices combined'!$G:$G,'Calculations - positive bal'!$E34,'All Prices combined'!$B:$B,'Calculations - positive bal'!$D34)</f>
        <v>43.78</v>
      </c>
      <c r="K34" s="2">
        <f>SUMIFS('All Prices combined'!AT:AT,'All Prices combined'!$D:$D,'Calculations - positive bal'!$B$3,'All Prices combined'!$G:$G,'Calculations - positive bal'!$E34,'All Prices combined'!$B:$B,'Calculations - positive bal'!$D34)</f>
        <v>48.03</v>
      </c>
      <c r="L34" s="2">
        <f>SUMIFS('All Prices combined'!AU:AU,'All Prices combined'!$D:$D,'Calculations - positive bal'!$B$3,'All Prices combined'!$G:$G,'Calculations - positive bal'!$E34,'All Prices combined'!$B:$B,'Calculations - positive bal'!$D34)</f>
        <v>50.55</v>
      </c>
      <c r="M34" s="2">
        <f>SUMIFS('All Prices combined'!AV:AV,'All Prices combined'!$D:$D,'Calculations - positive bal'!$B$3,'All Prices combined'!$G:$G,'Calculations - positive bal'!$E34,'All Prices combined'!$B:$B,'Calculations - positive bal'!$D34)</f>
        <v>51.81</v>
      </c>
      <c r="N34" s="2">
        <f>SUMIFS('All Prices combined'!AW:AW,'All Prices combined'!$D:$D,'Calculations - positive bal'!$B$3,'All Prices combined'!$G:$G,'Calculations - positive bal'!$E34,'All Prices combined'!$B:$B,'Calculations - positive bal'!$D34)</f>
        <v>53.11</v>
      </c>
      <c r="O34" s="2">
        <f>SUMIFS('All Prices combined'!AX:AX,'All Prices combined'!$D:$D,'Calculations - positive bal'!$B$3,'All Prices combined'!$G:$G,'Calculations - positive bal'!$E34,'All Prices combined'!$B:$B,'Calculations - positive bal'!$D34)</f>
        <v>57.02</v>
      </c>
      <c r="P34" s="2">
        <f>SUMIFS('All Prices combined'!AY:AY,'All Prices combined'!$D:$D,'Calculations - positive bal'!$B$3,'All Prices combined'!$G:$G,'Calculations - positive bal'!$E34,'All Prices combined'!$B:$B,'Calculations - positive bal'!$D34)</f>
        <v>58.45</v>
      </c>
      <c r="Q34" s="2">
        <f>SUMIFS('All Prices combined'!AZ:AZ,'All Prices combined'!$D:$D,'Calculations - positive bal'!$B$3,'All Prices combined'!$G:$G,'Calculations - positive bal'!$E34,'All Prices combined'!$B:$B,'Calculations - positive bal'!$D34)</f>
        <v>59.91</v>
      </c>
      <c r="R34" s="2">
        <f>SUMIFS('All Prices combined'!BA:BA,'All Prices combined'!$D:$D,'Calculations - positive bal'!$B$3,'All Prices combined'!$G:$G,'Calculations - positive bal'!$E34,'All Prices combined'!$B:$B,'Calculations - positive bal'!$D34)</f>
        <v>61.41</v>
      </c>
      <c r="S34" s="2">
        <f>SUMIFS('All Prices combined'!BB:BB,'All Prices combined'!$D:$D,'Calculations - positive bal'!$B$3,'All Prices combined'!$G:$G,'Calculations - positive bal'!$E34,'All Prices combined'!$B:$B,'Calculations - positive bal'!$D34)</f>
        <v>65.37</v>
      </c>
      <c r="T34" s="2">
        <f>SUMIFS('All Prices combined'!BC:BC,'All Prices combined'!$D:$D,'Calculations - positive bal'!$B$3,'All Prices combined'!$G:$G,'Calculations - positive bal'!$E34,'All Prices combined'!$B:$B,'Calculations - positive bal'!$D34)</f>
        <v>67</v>
      </c>
      <c r="U34" s="2">
        <f>SUMIFS('All Prices combined'!BD:BD,'All Prices combined'!$D:$D,'Calculations - positive bal'!$B$3,'All Prices combined'!$G:$G,'Calculations - positive bal'!$E34,'All Prices combined'!$B:$B,'Calculations - positive bal'!$D34)</f>
        <v>68.680000000000007</v>
      </c>
      <c r="V34" s="2">
        <f>SUMIFS('All Prices combined'!BE:BE,'All Prices combined'!$D:$D,'Calculations - positive bal'!$B$3,'All Prices combined'!$G:$G,'Calculations - positive bal'!$E34,'All Prices combined'!$B:$B,'Calculations - positive bal'!$D34)</f>
        <v>70.400000000000006</v>
      </c>
      <c r="W34" s="2">
        <f>SUMIFS('All Prices combined'!BF:BF,'All Prices combined'!$D:$D,'Calculations - positive bal'!$B$3,'All Prices combined'!$G:$G,'Calculations - positive bal'!$E34,'All Prices combined'!$B:$B,'Calculations - positive bal'!$D34)</f>
        <v>74.44</v>
      </c>
      <c r="X34" s="2">
        <f>SUMIFS('All Prices combined'!BG:BG,'All Prices combined'!$D:$D,'Calculations - positive bal'!$B$3,'All Prices combined'!$G:$G,'Calculations - positive bal'!$E34,'All Prices combined'!$B:$B,'Calculations - positive bal'!$D34)</f>
        <v>76.3</v>
      </c>
      <c r="Y34" s="2">
        <f>SUMIFS('All Prices combined'!BH:BH,'All Prices combined'!$D:$D,'Calculations - positive bal'!$B$3,'All Prices combined'!$G:$G,'Calculations - positive bal'!$E34,'All Prices combined'!$B:$B,'Calculations - positive bal'!$D34)</f>
        <v>78.209999999999994</v>
      </c>
      <c r="Z34" s="2">
        <f>SUMIFS('All Prices combined'!BI:BI,'All Prices combined'!$D:$D,'Calculations - positive bal'!$B$3,'All Prices combined'!$G:$G,'Calculations - positive bal'!$E34,'All Prices combined'!$B:$B,'Calculations - positive bal'!$D34)</f>
        <v>80.16</v>
      </c>
      <c r="AA34" s="2">
        <f>SUMIFS('All Prices combined'!BJ:BJ,'All Prices combined'!$D:$D,'Calculations - positive bal'!$B$3,'All Prices combined'!$G:$G,'Calculations - positive bal'!$E34,'All Prices combined'!$B:$B,'Calculations - positive bal'!$D34)</f>
        <v>84.77</v>
      </c>
      <c r="AB34" s="2">
        <f>SUMIFS('All Prices combined'!BK:BK,'All Prices combined'!$D:$D,'Calculations - positive bal'!$B$3,'All Prices combined'!$G:$G,'Calculations - positive bal'!$E34,'All Prices combined'!$B:$B,'Calculations - positive bal'!$D34)</f>
        <v>86.89</v>
      </c>
      <c r="AC34" s="2">
        <f>SUMIFS('All Prices combined'!BL:BL,'All Prices combined'!$D:$D,'Calculations - positive bal'!$B$3,'All Prices combined'!$G:$G,'Calculations - positive bal'!$E34,'All Prices combined'!$B:$B,'Calculations - positive bal'!$D34)</f>
        <v>89.06</v>
      </c>
      <c r="AD34" s="2">
        <f>SUMIFS('All Prices combined'!BM:BM,'All Prices combined'!$D:$D,'Calculations - positive bal'!$B$3,'All Prices combined'!$G:$G,'Calculations - positive bal'!$E34,'All Prices combined'!$B:$B,'Calculations - positive bal'!$D34)</f>
        <v>91.29</v>
      </c>
      <c r="AE34" s="2">
        <f>SUMIFS('All Prices combined'!BN:BN,'All Prices combined'!$D:$D,'Calculations - positive bal'!$B$3,'All Prices combined'!$G:$G,'Calculations - positive bal'!$E34,'All Prices combined'!$B:$B,'Calculations - positive bal'!$D34)</f>
        <v>95.85</v>
      </c>
      <c r="AF34" s="2">
        <f>SUMIFS('All Prices combined'!BO:BO,'All Prices combined'!$D:$D,'Calculations - positive bal'!$B$3,'All Prices combined'!$G:$G,'Calculations - positive bal'!$E34,'All Prices combined'!$B:$B,'Calculations - positive bal'!$D34)</f>
        <v>98.25</v>
      </c>
      <c r="AG34" s="2">
        <f>SUMIFS('All Prices combined'!BP:BP,'All Prices combined'!$D:$D,'Calculations - positive bal'!$B$3,'All Prices combined'!$G:$G,'Calculations - positive bal'!$E34,'All Prices combined'!$B:$B,'Calculations - positive bal'!$D34)</f>
        <v>100.7</v>
      </c>
      <c r="AH34" s="2"/>
      <c r="AI34" s="2">
        <f>SUMIFS('All Prices combined'!BQ:BQ,'All Prices combined'!$D:$D,'Calculations - positive bal'!$B$3,'All Prices combined'!$G:$G,'Calculations - positive bal'!$E34,'All Prices combined'!$B:$B,'Calculations - positive bal'!$D34)</f>
        <v>103.22</v>
      </c>
      <c r="AJ34" s="2">
        <f>SUMIFS('All Prices combined'!BR:BR,'All Prices combined'!$D:$D,'Calculations - positive bal'!$B$3,'All Prices combined'!$G:$G,'Calculations - positive bal'!$E34,'All Prices combined'!$B:$B,'Calculations - positive bal'!$D34)</f>
        <v>106.53</v>
      </c>
      <c r="AK34" s="2">
        <f>SUMIFS('All Prices combined'!BS:BS,'All Prices combined'!$D:$D,'Calculations - positive bal'!$B$3,'All Prices combined'!$G:$G,'Calculations - positive bal'!$E34,'All Prices combined'!$B:$B,'Calculations - positive bal'!$D34)</f>
        <v>109.19</v>
      </c>
      <c r="AL34" s="2">
        <f>SUMIFS('All Prices combined'!BT:BT,'All Prices combined'!$D:$D,'Calculations - positive bal'!$B$3,'All Prices combined'!$G:$G,'Calculations - positive bal'!$E34,'All Prices combined'!$B:$B,'Calculations - positive bal'!$D34)</f>
        <v>111.92</v>
      </c>
      <c r="AM34" s="2">
        <f>SUMIFS('All Prices combined'!BU:BU,'All Prices combined'!$D:$D,'Calculations - positive bal'!$B$3,'All Prices combined'!$G:$G,'Calculations - positive bal'!$E34,'All Prices combined'!$B:$B,'Calculations - positive bal'!$D34)</f>
        <v>114.72</v>
      </c>
    </row>
    <row r="35" spans="3:39" x14ac:dyDescent="0.25">
      <c r="C35" t="s">
        <v>46</v>
      </c>
      <c r="D35" t="s">
        <v>45</v>
      </c>
      <c r="E35" t="s">
        <v>43</v>
      </c>
      <c r="F35" t="s">
        <v>41</v>
      </c>
      <c r="G35" s="2"/>
      <c r="H35" s="2"/>
      <c r="I35" s="2">
        <f>SUMIFS('All Prices combined'!AR:AR,'All Prices combined'!$D:$D,'Calculations - positive bal'!$B$3,'All Prices combined'!$G:$G,'Calculations - positive bal'!$E35,'All Prices combined'!$B:$B,'Calculations - positive bal'!$D35)</f>
        <v>17.89</v>
      </c>
      <c r="J35" s="2">
        <f>SUMIFS('All Prices combined'!AS:AS,'All Prices combined'!$D:$D,'Calculations - positive bal'!$B$3,'All Prices combined'!$G:$G,'Calculations - positive bal'!$E35,'All Prices combined'!$B:$B,'Calculations - positive bal'!$D35)</f>
        <v>18.399999999999999</v>
      </c>
      <c r="K35" s="2">
        <f>SUMIFS('All Prices combined'!AT:AT,'All Prices combined'!$D:$D,'Calculations - positive bal'!$B$3,'All Prices combined'!$G:$G,'Calculations - positive bal'!$E35,'All Prices combined'!$B:$B,'Calculations - positive bal'!$D35)</f>
        <v>18.93</v>
      </c>
      <c r="L35" s="2">
        <f>SUMIFS('All Prices combined'!AU:AU,'All Prices combined'!$D:$D,'Calculations - positive bal'!$B$3,'All Prices combined'!$G:$G,'Calculations - positive bal'!$E35,'All Prices combined'!$B:$B,'Calculations - positive bal'!$D35)</f>
        <v>20.91</v>
      </c>
      <c r="M35" s="2">
        <f>SUMIFS('All Prices combined'!AV:AV,'All Prices combined'!$D:$D,'Calculations - positive bal'!$B$3,'All Prices combined'!$G:$G,'Calculations - positive bal'!$E35,'All Prices combined'!$B:$B,'Calculations - positive bal'!$D35)</f>
        <v>24.81</v>
      </c>
      <c r="N35" s="2">
        <f>SUMIFS('All Prices combined'!AW:AW,'All Prices combined'!$D:$D,'Calculations - positive bal'!$B$3,'All Prices combined'!$G:$G,'Calculations - positive bal'!$E35,'All Prices combined'!$B:$B,'Calculations - positive bal'!$D35)</f>
        <v>26.55</v>
      </c>
      <c r="O35" s="2">
        <f>SUMIFS('All Prices combined'!AX:AX,'All Prices combined'!$D:$D,'Calculations - positive bal'!$B$3,'All Prices combined'!$G:$G,'Calculations - positive bal'!$E35,'All Prices combined'!$B:$B,'Calculations - positive bal'!$D35)</f>
        <v>27.85</v>
      </c>
      <c r="P35" s="2">
        <f>SUMIFS('All Prices combined'!AY:AY,'All Prices combined'!$D:$D,'Calculations - positive bal'!$B$3,'All Prices combined'!$G:$G,'Calculations - positive bal'!$E35,'All Prices combined'!$B:$B,'Calculations - positive bal'!$D35)</f>
        <v>28.56</v>
      </c>
      <c r="Q35" s="2">
        <f>SUMIFS('All Prices combined'!AZ:AZ,'All Prices combined'!$D:$D,'Calculations - positive bal'!$B$3,'All Prices combined'!$G:$G,'Calculations - positive bal'!$E35,'All Prices combined'!$B:$B,'Calculations - positive bal'!$D35)</f>
        <v>29.27</v>
      </c>
      <c r="R35" s="2">
        <f>SUMIFS('All Prices combined'!BA:BA,'All Prices combined'!$D:$D,'Calculations - positive bal'!$B$3,'All Prices combined'!$G:$G,'Calculations - positive bal'!$E35,'All Prices combined'!$B:$B,'Calculations - positive bal'!$D35)</f>
        <v>30</v>
      </c>
      <c r="S35" s="2">
        <f>SUMIFS('All Prices combined'!BB:BB,'All Prices combined'!$D:$D,'Calculations - positive bal'!$B$3,'All Prices combined'!$G:$G,'Calculations - positive bal'!$E35,'All Prices combined'!$B:$B,'Calculations - positive bal'!$D35)</f>
        <v>32.130000000000003</v>
      </c>
      <c r="T35" s="2">
        <f>SUMIFS('All Prices combined'!BC:BC,'All Prices combined'!$D:$D,'Calculations - positive bal'!$B$3,'All Prices combined'!$G:$G,'Calculations - positive bal'!$E35,'All Prices combined'!$B:$B,'Calculations - positive bal'!$D35)</f>
        <v>34.86</v>
      </c>
      <c r="U35" s="2">
        <f>SUMIFS('All Prices combined'!BD:BD,'All Prices combined'!$D:$D,'Calculations - positive bal'!$B$3,'All Prices combined'!$G:$G,'Calculations - positive bal'!$E35,'All Prices combined'!$B:$B,'Calculations - positive bal'!$D35)</f>
        <v>35.729999999999997</v>
      </c>
      <c r="V35" s="2">
        <f>SUMIFS('All Prices combined'!BE:BE,'All Prices combined'!$D:$D,'Calculations - positive bal'!$B$3,'All Prices combined'!$G:$G,'Calculations - positive bal'!$E35,'All Prices combined'!$B:$B,'Calculations - positive bal'!$D35)</f>
        <v>36.619999999999997</v>
      </c>
      <c r="W35" s="2">
        <f>SUMIFS('All Prices combined'!BF:BF,'All Prices combined'!$D:$D,'Calculations - positive bal'!$B$3,'All Prices combined'!$G:$G,'Calculations - positive bal'!$E35,'All Prices combined'!$B:$B,'Calculations - positive bal'!$D35)</f>
        <v>38.44</v>
      </c>
      <c r="X35" s="2">
        <f>SUMIFS('All Prices combined'!BG:BG,'All Prices combined'!$D:$D,'Calculations - positive bal'!$B$3,'All Prices combined'!$G:$G,'Calculations - positive bal'!$E35,'All Prices combined'!$B:$B,'Calculations - positive bal'!$D35)</f>
        <v>39.4</v>
      </c>
      <c r="Y35" s="2">
        <f>SUMIFS('All Prices combined'!BH:BH,'All Prices combined'!$D:$D,'Calculations - positive bal'!$B$3,'All Prices combined'!$G:$G,'Calculations - positive bal'!$E35,'All Prices combined'!$B:$B,'Calculations - positive bal'!$D35)</f>
        <v>40.39</v>
      </c>
      <c r="Z35" s="2">
        <f>SUMIFS('All Prices combined'!BI:BI,'All Prices combined'!$D:$D,'Calculations - positive bal'!$B$3,'All Prices combined'!$G:$G,'Calculations - positive bal'!$E35,'All Prices combined'!$B:$B,'Calculations - positive bal'!$D35)</f>
        <v>41.4</v>
      </c>
      <c r="AA35" s="2">
        <f>SUMIFS('All Prices combined'!BJ:BJ,'All Prices combined'!$D:$D,'Calculations - positive bal'!$B$3,'All Prices combined'!$G:$G,'Calculations - positive bal'!$E35,'All Prices combined'!$B:$B,'Calculations - positive bal'!$D35)</f>
        <v>43.47</v>
      </c>
      <c r="AB35" s="2">
        <f>SUMIFS('All Prices combined'!BK:BK,'All Prices combined'!$D:$D,'Calculations - positive bal'!$B$3,'All Prices combined'!$G:$G,'Calculations - positive bal'!$E35,'All Prices combined'!$B:$B,'Calculations - positive bal'!$D35)</f>
        <v>44.55</v>
      </c>
      <c r="AC35" s="2">
        <f>SUMIFS('All Prices combined'!BL:BL,'All Prices combined'!$D:$D,'Calculations - positive bal'!$B$3,'All Prices combined'!$G:$G,'Calculations - positive bal'!$E35,'All Prices combined'!$B:$B,'Calculations - positive bal'!$D35)</f>
        <v>45.67</v>
      </c>
      <c r="AD35" s="2">
        <f>SUMIFS('All Prices combined'!BM:BM,'All Prices combined'!$D:$D,'Calculations - positive bal'!$B$3,'All Prices combined'!$G:$G,'Calculations - positive bal'!$E35,'All Prices combined'!$B:$B,'Calculations - positive bal'!$D35)</f>
        <v>46.81</v>
      </c>
      <c r="AE35" s="2">
        <f>SUMIFS('All Prices combined'!BN:BN,'All Prices combined'!$D:$D,'Calculations - positive bal'!$B$3,'All Prices combined'!$G:$G,'Calculations - positive bal'!$E35,'All Prices combined'!$B:$B,'Calculations - positive bal'!$D35)</f>
        <v>49.15</v>
      </c>
      <c r="AF35" s="2">
        <f>SUMIFS('All Prices combined'!BO:BO,'All Prices combined'!$D:$D,'Calculations - positive bal'!$B$3,'All Prices combined'!$G:$G,'Calculations - positive bal'!$E35,'All Prices combined'!$B:$B,'Calculations - positive bal'!$D35)</f>
        <v>50.38</v>
      </c>
      <c r="AG35" s="2">
        <f>SUMIFS('All Prices combined'!BP:BP,'All Prices combined'!$D:$D,'Calculations - positive bal'!$B$3,'All Prices combined'!$G:$G,'Calculations - positive bal'!$E35,'All Prices combined'!$B:$B,'Calculations - positive bal'!$D35)</f>
        <v>51.64</v>
      </c>
      <c r="AH35" s="2"/>
      <c r="AI35" s="2">
        <f>SUMIFS('All Prices combined'!BQ:BQ,'All Prices combined'!$D:$D,'Calculations - positive bal'!$B$3,'All Prices combined'!$G:$G,'Calculations - positive bal'!$E35,'All Prices combined'!$B:$B,'Calculations - positive bal'!$D35)</f>
        <v>52.93</v>
      </c>
      <c r="AJ35" s="2">
        <f>SUMIFS('All Prices combined'!BR:BR,'All Prices combined'!$D:$D,'Calculations - positive bal'!$B$3,'All Prices combined'!$G:$G,'Calculations - positive bal'!$E35,'All Prices combined'!$B:$B,'Calculations - positive bal'!$D35)</f>
        <v>55.59</v>
      </c>
      <c r="AK35" s="2">
        <f>SUMIFS('All Prices combined'!BS:BS,'All Prices combined'!$D:$D,'Calculations - positive bal'!$B$3,'All Prices combined'!$G:$G,'Calculations - positive bal'!$E35,'All Prices combined'!$B:$B,'Calculations - positive bal'!$D35)</f>
        <v>56.98</v>
      </c>
      <c r="AL35" s="2">
        <f>SUMIFS('All Prices combined'!BT:BT,'All Prices combined'!$D:$D,'Calculations - positive bal'!$B$3,'All Prices combined'!$G:$G,'Calculations - positive bal'!$E35,'All Prices combined'!$B:$B,'Calculations - positive bal'!$D35)</f>
        <v>58.4</v>
      </c>
      <c r="AM35" s="2">
        <f>SUMIFS('All Prices combined'!BU:BU,'All Prices combined'!$D:$D,'Calculations - positive bal'!$B$3,'All Prices combined'!$G:$G,'Calculations - positive bal'!$E35,'All Prices combined'!$B:$B,'Calculations - positive bal'!$D35)</f>
        <v>59.86</v>
      </c>
    </row>
    <row r="36" spans="3:39" x14ac:dyDescent="0.25">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3:39" x14ac:dyDescent="0.25">
      <c r="C37" s="6" t="s">
        <v>47</v>
      </c>
      <c r="D37" s="5" t="s">
        <v>48</v>
      </c>
      <c r="G37" s="2" t="str">
        <f t="shared" ref="G37:H37" si="1">G5</f>
        <v>2025-26</v>
      </c>
      <c r="H37" s="2" t="str">
        <f t="shared" si="1"/>
        <v>2026-27</v>
      </c>
      <c r="I37" s="2" t="str">
        <f>I5</f>
        <v>2027-28</v>
      </c>
      <c r="J37" s="2" t="str">
        <f t="shared" ref="J37:AM37" si="2">J5</f>
        <v>2028-29</v>
      </c>
      <c r="K37" s="2" t="str">
        <f t="shared" si="2"/>
        <v>2029-30</v>
      </c>
      <c r="L37" s="2" t="str">
        <f t="shared" si="2"/>
        <v>2030-31</v>
      </c>
      <c r="M37" s="2" t="str">
        <f t="shared" si="2"/>
        <v>2031-32</v>
      </c>
      <c r="N37" s="2" t="str">
        <f t="shared" si="2"/>
        <v>2032-33</v>
      </c>
      <c r="O37" s="2" t="str">
        <f t="shared" si="2"/>
        <v>2033-34</v>
      </c>
      <c r="P37" s="2" t="str">
        <f t="shared" si="2"/>
        <v>2034-35</v>
      </c>
      <c r="Q37" s="2" t="str">
        <f t="shared" si="2"/>
        <v>2035-36</v>
      </c>
      <c r="R37" s="2" t="str">
        <f t="shared" si="2"/>
        <v>2036-37</v>
      </c>
      <c r="S37" s="2" t="str">
        <f t="shared" si="2"/>
        <v>2037-38</v>
      </c>
      <c r="T37" s="2" t="str">
        <f t="shared" si="2"/>
        <v>2038-39</v>
      </c>
      <c r="U37" s="2" t="str">
        <f t="shared" si="2"/>
        <v>2039-40</v>
      </c>
      <c r="V37" s="2" t="str">
        <f t="shared" si="2"/>
        <v>2040-41</v>
      </c>
      <c r="W37" s="2" t="str">
        <f t="shared" si="2"/>
        <v>2041-42</v>
      </c>
      <c r="X37" s="2" t="str">
        <f t="shared" si="2"/>
        <v>2042-43</v>
      </c>
      <c r="Y37" s="2" t="str">
        <f t="shared" si="2"/>
        <v>2043-44</v>
      </c>
      <c r="Z37" s="2" t="str">
        <f t="shared" si="2"/>
        <v>2044-45</v>
      </c>
      <c r="AA37" s="2" t="str">
        <f t="shared" si="2"/>
        <v>2045-46</v>
      </c>
      <c r="AB37" s="2" t="str">
        <f t="shared" si="2"/>
        <v>2046-47</v>
      </c>
      <c r="AC37" s="2" t="str">
        <f t="shared" si="2"/>
        <v>2047-48</v>
      </c>
      <c r="AD37" s="2" t="str">
        <f t="shared" si="2"/>
        <v>2048-49</v>
      </c>
      <c r="AE37" s="2" t="str">
        <f t="shared" si="2"/>
        <v>2049-50</v>
      </c>
      <c r="AF37" s="2" t="str">
        <f t="shared" si="2"/>
        <v>2050-51</v>
      </c>
      <c r="AG37" s="2" t="str">
        <f t="shared" si="2"/>
        <v>2051-52</v>
      </c>
      <c r="AH37" s="2"/>
      <c r="AI37" s="2" t="str">
        <f t="shared" si="2"/>
        <v>2052-53</v>
      </c>
      <c r="AJ37" s="2" t="str">
        <f t="shared" si="2"/>
        <v>2053-54</v>
      </c>
      <c r="AK37" s="2" t="str">
        <f t="shared" si="2"/>
        <v>2054-55</v>
      </c>
      <c r="AL37" s="2" t="str">
        <f t="shared" si="2"/>
        <v>2055-56</v>
      </c>
      <c r="AM37" s="2" t="str">
        <f t="shared" si="2"/>
        <v>2056-57</v>
      </c>
    </row>
    <row r="38" spans="3:39" x14ac:dyDescent="0.25">
      <c r="C38">
        <f>IF(I38="","",MATCH("Yes",$I38:$AM38,0)-1)</f>
        <v>0</v>
      </c>
      <c r="D38" t="s">
        <v>37</v>
      </c>
      <c r="E38" t="s">
        <v>38</v>
      </c>
      <c r="F38" t="s">
        <v>39</v>
      </c>
      <c r="G38" s="2" t="str">
        <f>IF(G6=0,"",IF(ROUND(G22-G6,2)=0,"Yes","No"))</f>
        <v/>
      </c>
      <c r="H38" s="2" t="str">
        <f t="shared" ref="H38:AM41" si="3">IF(H6=0,"",IF(ROUND(H22-H6,2)=0,"Yes","No"))</f>
        <v/>
      </c>
      <c r="I38" s="2" t="str">
        <f>IF(I6=0,"",IF(ROUND(I22-I6,2)=0,"Yes","No"))</f>
        <v>Yes</v>
      </c>
      <c r="J38" s="2" t="str">
        <f t="shared" si="3"/>
        <v>Yes</v>
      </c>
      <c r="K38" s="2" t="str">
        <f t="shared" si="3"/>
        <v>Yes</v>
      </c>
      <c r="L38" s="2" t="str">
        <f t="shared" si="3"/>
        <v>Yes</v>
      </c>
      <c r="M38" s="2" t="str">
        <f t="shared" si="3"/>
        <v>Yes</v>
      </c>
      <c r="N38" s="2" t="str">
        <f t="shared" si="3"/>
        <v>Yes</v>
      </c>
      <c r="O38" s="2" t="str">
        <f t="shared" si="3"/>
        <v>Yes</v>
      </c>
      <c r="P38" s="7" t="str">
        <f t="shared" si="3"/>
        <v>Yes</v>
      </c>
      <c r="Q38" s="2" t="str">
        <f t="shared" si="3"/>
        <v>Yes</v>
      </c>
      <c r="R38" s="2" t="str">
        <f t="shared" si="3"/>
        <v>Yes</v>
      </c>
      <c r="S38" s="2" t="str">
        <f t="shared" si="3"/>
        <v>Yes</v>
      </c>
      <c r="T38" s="2" t="str">
        <f t="shared" si="3"/>
        <v>Yes</v>
      </c>
      <c r="U38" s="2" t="str">
        <f t="shared" si="3"/>
        <v>Yes</v>
      </c>
      <c r="V38" s="2" t="str">
        <f t="shared" si="3"/>
        <v>Yes</v>
      </c>
      <c r="W38" s="2" t="str">
        <f t="shared" si="3"/>
        <v>Yes</v>
      </c>
      <c r="X38" s="2" t="str">
        <f t="shared" si="3"/>
        <v>Yes</v>
      </c>
      <c r="Y38" s="2" t="str">
        <f t="shared" si="3"/>
        <v>Yes</v>
      </c>
      <c r="Z38" s="2" t="str">
        <f t="shared" si="3"/>
        <v>Yes</v>
      </c>
      <c r="AA38" s="2" t="str">
        <f t="shared" si="3"/>
        <v>Yes</v>
      </c>
      <c r="AB38" s="2" t="str">
        <f t="shared" si="3"/>
        <v>Yes</v>
      </c>
      <c r="AC38" s="2" t="str">
        <f t="shared" si="3"/>
        <v>Yes</v>
      </c>
      <c r="AD38" s="2" t="str">
        <f t="shared" si="3"/>
        <v>Yes</v>
      </c>
      <c r="AE38" s="2" t="str">
        <f t="shared" si="3"/>
        <v>Yes</v>
      </c>
      <c r="AF38" s="2" t="str">
        <f t="shared" si="3"/>
        <v>Yes</v>
      </c>
      <c r="AG38" s="2" t="str">
        <f t="shared" si="3"/>
        <v>Yes</v>
      </c>
      <c r="AH38" s="2"/>
      <c r="AI38" s="2" t="str">
        <f t="shared" si="3"/>
        <v>Yes</v>
      </c>
      <c r="AJ38" s="2" t="str">
        <f t="shared" si="3"/>
        <v>Yes</v>
      </c>
      <c r="AK38" s="2" t="str">
        <f t="shared" si="3"/>
        <v>Yes</v>
      </c>
      <c r="AL38" s="2" t="str">
        <f t="shared" si="3"/>
        <v>Yes</v>
      </c>
      <c r="AM38" s="2" t="str">
        <f t="shared" si="3"/>
        <v>Yes</v>
      </c>
    </row>
    <row r="39" spans="3:39" x14ac:dyDescent="0.25">
      <c r="C39">
        <f t="shared" ref="C39:C41" si="4">IF(I39="","",MATCH("Yes",$I39:$AM39,0)-1)</f>
        <v>5</v>
      </c>
      <c r="D39" t="s">
        <v>37</v>
      </c>
      <c r="E39" t="s">
        <v>40</v>
      </c>
      <c r="F39" t="s">
        <v>41</v>
      </c>
      <c r="G39" s="2" t="str">
        <f t="shared" ref="G39:V41" si="5">IF(G7=0,"",IF(ROUND(G23-G7,2)=0,"Yes","No"))</f>
        <v/>
      </c>
      <c r="H39" s="2" t="str">
        <f t="shared" si="5"/>
        <v/>
      </c>
      <c r="I39" s="2" t="str">
        <f t="shared" si="5"/>
        <v>No</v>
      </c>
      <c r="J39" s="2" t="str">
        <f t="shared" si="5"/>
        <v>No</v>
      </c>
      <c r="K39" s="2" t="str">
        <f t="shared" si="5"/>
        <v>No</v>
      </c>
      <c r="L39" s="2" t="str">
        <f t="shared" si="5"/>
        <v>No</v>
      </c>
      <c r="M39" s="2" t="str">
        <f t="shared" si="5"/>
        <v>No</v>
      </c>
      <c r="N39" s="2" t="str">
        <f t="shared" si="5"/>
        <v>Yes</v>
      </c>
      <c r="O39" s="2" t="str">
        <f t="shared" si="5"/>
        <v>Yes</v>
      </c>
      <c r="P39" s="2" t="str">
        <f t="shared" si="5"/>
        <v>Yes</v>
      </c>
      <c r="Q39" s="2" t="str">
        <f t="shared" si="5"/>
        <v>Yes</v>
      </c>
      <c r="R39" s="2" t="str">
        <f t="shared" si="5"/>
        <v>Yes</v>
      </c>
      <c r="S39" s="2" t="str">
        <f t="shared" si="5"/>
        <v>Yes</v>
      </c>
      <c r="T39" s="2" t="str">
        <f t="shared" si="5"/>
        <v>Yes</v>
      </c>
      <c r="U39" s="2" t="str">
        <f t="shared" si="5"/>
        <v>Yes</v>
      </c>
      <c r="V39" s="2" t="str">
        <f t="shared" si="5"/>
        <v>Yes</v>
      </c>
      <c r="W39" s="2" t="str">
        <f t="shared" si="3"/>
        <v>Yes</v>
      </c>
      <c r="X39" s="2" t="str">
        <f t="shared" si="3"/>
        <v>Yes</v>
      </c>
      <c r="Y39" s="2" t="str">
        <f t="shared" si="3"/>
        <v>Yes</v>
      </c>
      <c r="Z39" s="2" t="str">
        <f t="shared" si="3"/>
        <v>Yes</v>
      </c>
      <c r="AA39" s="2" t="str">
        <f t="shared" si="3"/>
        <v>Yes</v>
      </c>
      <c r="AB39" s="2" t="str">
        <f t="shared" si="3"/>
        <v>Yes</v>
      </c>
      <c r="AC39" s="2" t="str">
        <f t="shared" si="3"/>
        <v>Yes</v>
      </c>
      <c r="AD39" s="2" t="str">
        <f t="shared" si="3"/>
        <v>Yes</v>
      </c>
      <c r="AE39" s="2" t="str">
        <f t="shared" si="3"/>
        <v>Yes</v>
      </c>
      <c r="AF39" s="2" t="str">
        <f t="shared" si="3"/>
        <v>Yes</v>
      </c>
      <c r="AG39" s="2" t="str">
        <f t="shared" si="3"/>
        <v>Yes</v>
      </c>
      <c r="AH39" s="2"/>
      <c r="AI39" s="2" t="str">
        <f t="shared" si="3"/>
        <v>Yes</v>
      </c>
      <c r="AJ39" s="2" t="str">
        <f t="shared" si="3"/>
        <v>Yes</v>
      </c>
      <c r="AK39" s="2" t="str">
        <f t="shared" si="3"/>
        <v>Yes</v>
      </c>
      <c r="AL39" s="2" t="str">
        <f t="shared" si="3"/>
        <v>Yes</v>
      </c>
      <c r="AM39" s="2" t="str">
        <f t="shared" si="3"/>
        <v>Yes</v>
      </c>
    </row>
    <row r="40" spans="3:39" x14ac:dyDescent="0.25">
      <c r="C40">
        <f t="shared" si="4"/>
        <v>5</v>
      </c>
      <c r="D40" t="s">
        <v>37</v>
      </c>
      <c r="E40" t="s">
        <v>42</v>
      </c>
      <c r="F40" t="s">
        <v>39</v>
      </c>
      <c r="G40" s="2" t="str">
        <f t="shared" si="5"/>
        <v/>
      </c>
      <c r="H40" s="2" t="str">
        <f t="shared" si="3"/>
        <v/>
      </c>
      <c r="I40" s="2" t="str">
        <f t="shared" si="3"/>
        <v>No</v>
      </c>
      <c r="J40" s="2" t="str">
        <f t="shared" si="3"/>
        <v>No</v>
      </c>
      <c r="K40" s="2" t="str">
        <f t="shared" si="3"/>
        <v>No</v>
      </c>
      <c r="L40" s="2" t="str">
        <f t="shared" si="3"/>
        <v>No</v>
      </c>
      <c r="M40" s="2" t="str">
        <f t="shared" si="3"/>
        <v>No</v>
      </c>
      <c r="N40" s="2" t="str">
        <f t="shared" si="3"/>
        <v>Yes</v>
      </c>
      <c r="O40" s="2" t="str">
        <f t="shared" si="3"/>
        <v>Yes</v>
      </c>
      <c r="P40" s="2" t="str">
        <f t="shared" si="3"/>
        <v>Yes</v>
      </c>
      <c r="Q40" s="2" t="str">
        <f t="shared" si="3"/>
        <v>Yes</v>
      </c>
      <c r="R40" s="2" t="str">
        <f t="shared" si="3"/>
        <v>Yes</v>
      </c>
      <c r="S40" s="2" t="str">
        <f t="shared" si="3"/>
        <v>Yes</v>
      </c>
      <c r="T40" s="2" t="str">
        <f t="shared" si="3"/>
        <v>Yes</v>
      </c>
      <c r="U40" s="2" t="str">
        <f t="shared" si="3"/>
        <v>Yes</v>
      </c>
      <c r="V40" s="2" t="str">
        <f t="shared" si="3"/>
        <v>Yes</v>
      </c>
      <c r="W40" s="2" t="str">
        <f t="shared" si="3"/>
        <v>Yes</v>
      </c>
      <c r="X40" s="2" t="str">
        <f t="shared" si="3"/>
        <v>Yes</v>
      </c>
      <c r="Y40" s="2" t="str">
        <f t="shared" si="3"/>
        <v>Yes</v>
      </c>
      <c r="Z40" s="2" t="str">
        <f t="shared" si="3"/>
        <v>Yes</v>
      </c>
      <c r="AA40" s="2" t="str">
        <f t="shared" si="3"/>
        <v>Yes</v>
      </c>
      <c r="AB40" s="2" t="str">
        <f t="shared" si="3"/>
        <v>Yes</v>
      </c>
      <c r="AC40" s="2" t="str">
        <f t="shared" si="3"/>
        <v>Yes</v>
      </c>
      <c r="AD40" s="2" t="str">
        <f t="shared" si="3"/>
        <v>Yes</v>
      </c>
      <c r="AE40" s="2" t="str">
        <f t="shared" si="3"/>
        <v>Yes</v>
      </c>
      <c r="AF40" s="2" t="str">
        <f t="shared" si="3"/>
        <v>Yes</v>
      </c>
      <c r="AG40" s="2" t="str">
        <f t="shared" si="3"/>
        <v>Yes</v>
      </c>
      <c r="AH40" s="2"/>
      <c r="AI40" s="2" t="str">
        <f t="shared" si="3"/>
        <v>Yes</v>
      </c>
      <c r="AJ40" s="2" t="str">
        <f t="shared" si="3"/>
        <v>Yes</v>
      </c>
      <c r="AK40" s="2" t="str">
        <f t="shared" si="3"/>
        <v>Yes</v>
      </c>
      <c r="AL40" s="2" t="str">
        <f t="shared" si="3"/>
        <v>Yes</v>
      </c>
      <c r="AM40" s="2" t="str">
        <f t="shared" si="3"/>
        <v>Yes</v>
      </c>
    </row>
    <row r="41" spans="3:39" x14ac:dyDescent="0.25">
      <c r="C41">
        <f t="shared" si="4"/>
        <v>7</v>
      </c>
      <c r="D41" t="s">
        <v>37</v>
      </c>
      <c r="E41" t="s">
        <v>43</v>
      </c>
      <c r="F41" t="s">
        <v>41</v>
      </c>
      <c r="G41" s="2" t="str">
        <f t="shared" si="5"/>
        <v/>
      </c>
      <c r="H41" s="2" t="str">
        <f t="shared" si="3"/>
        <v/>
      </c>
      <c r="I41" s="2" t="str">
        <f t="shared" si="3"/>
        <v>No</v>
      </c>
      <c r="J41" s="2" t="str">
        <f t="shared" si="3"/>
        <v>No</v>
      </c>
      <c r="K41" s="2" t="str">
        <f t="shared" si="3"/>
        <v>No</v>
      </c>
      <c r="L41" s="2" t="str">
        <f t="shared" si="3"/>
        <v>No</v>
      </c>
      <c r="M41" s="2" t="str">
        <f t="shared" si="3"/>
        <v>No</v>
      </c>
      <c r="N41" s="2" t="str">
        <f t="shared" si="3"/>
        <v>No</v>
      </c>
      <c r="O41" s="2" t="str">
        <f t="shared" si="3"/>
        <v>No</v>
      </c>
      <c r="P41" s="2" t="str">
        <f t="shared" si="3"/>
        <v>Yes</v>
      </c>
      <c r="Q41" s="2" t="str">
        <f t="shared" si="3"/>
        <v>Yes</v>
      </c>
      <c r="R41" s="2" t="str">
        <f t="shared" si="3"/>
        <v>Yes</v>
      </c>
      <c r="S41" s="2" t="str">
        <f t="shared" si="3"/>
        <v>Yes</v>
      </c>
      <c r="T41" s="2" t="str">
        <f t="shared" si="3"/>
        <v>Yes</v>
      </c>
      <c r="U41" s="2" t="str">
        <f t="shared" si="3"/>
        <v>Yes</v>
      </c>
      <c r="V41" s="2" t="str">
        <f t="shared" si="3"/>
        <v>Yes</v>
      </c>
      <c r="W41" s="2" t="str">
        <f t="shared" si="3"/>
        <v>Yes</v>
      </c>
      <c r="X41" s="2" t="str">
        <f t="shared" si="3"/>
        <v>Yes</v>
      </c>
      <c r="Y41" s="2" t="str">
        <f t="shared" si="3"/>
        <v>Yes</v>
      </c>
      <c r="Z41" s="2" t="str">
        <f t="shared" si="3"/>
        <v>Yes</v>
      </c>
      <c r="AA41" s="2" t="str">
        <f t="shared" si="3"/>
        <v>Yes</v>
      </c>
      <c r="AB41" s="2" t="str">
        <f t="shared" si="3"/>
        <v>Yes</v>
      </c>
      <c r="AC41" s="2" t="str">
        <f t="shared" si="3"/>
        <v>Yes</v>
      </c>
      <c r="AD41" s="2" t="str">
        <f t="shared" si="3"/>
        <v>Yes</v>
      </c>
      <c r="AE41" s="2" t="str">
        <f t="shared" si="3"/>
        <v>Yes</v>
      </c>
      <c r="AF41" s="2" t="str">
        <f t="shared" si="3"/>
        <v>Yes</v>
      </c>
      <c r="AG41" s="2" t="str">
        <f t="shared" si="3"/>
        <v>Yes</v>
      </c>
      <c r="AH41" s="2"/>
      <c r="AI41" s="2" t="str">
        <f t="shared" si="3"/>
        <v>Yes</v>
      </c>
      <c r="AJ41" s="2" t="str">
        <f t="shared" si="3"/>
        <v>Yes</v>
      </c>
      <c r="AK41" s="2" t="str">
        <f t="shared" si="3"/>
        <v>Yes</v>
      </c>
      <c r="AL41" s="2" t="str">
        <f t="shared" si="3"/>
        <v>Yes</v>
      </c>
      <c r="AM41" s="2" t="str">
        <f t="shared" si="3"/>
        <v>Yes</v>
      </c>
    </row>
    <row r="42" spans="3:39" x14ac:dyDescent="0.25">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3:39" x14ac:dyDescent="0.25">
      <c r="C43">
        <f>IF(I43="","",MATCH("Yes",$I43:$AM43,0)-1)</f>
        <v>0</v>
      </c>
      <c r="D43" t="s">
        <v>44</v>
      </c>
      <c r="E43" t="s">
        <v>38</v>
      </c>
      <c r="F43" t="s">
        <v>39</v>
      </c>
      <c r="G43" s="2" t="str">
        <f>IF(G11=0,"",IF(ROUND(G27-G11,2)=0,"Yes","No"))</f>
        <v/>
      </c>
      <c r="H43" s="2" t="str">
        <f t="shared" ref="H43:AM43" si="6">IF(H11=0,"",IF(ROUND(H27-H11,2)=0,"Yes","No"))</f>
        <v/>
      </c>
      <c r="I43" s="2" t="str">
        <f t="shared" si="6"/>
        <v>Yes</v>
      </c>
      <c r="J43" s="2" t="str">
        <f t="shared" si="6"/>
        <v>Yes</v>
      </c>
      <c r="K43" s="2" t="str">
        <f t="shared" si="6"/>
        <v>Yes</v>
      </c>
      <c r="L43" s="2" t="str">
        <f t="shared" si="6"/>
        <v>Yes</v>
      </c>
      <c r="M43" s="2" t="str">
        <f t="shared" si="6"/>
        <v>Yes</v>
      </c>
      <c r="N43" s="2" t="str">
        <f t="shared" si="6"/>
        <v>Yes</v>
      </c>
      <c r="O43" s="2" t="str">
        <f t="shared" si="6"/>
        <v>Yes</v>
      </c>
      <c r="P43" s="2" t="str">
        <f t="shared" si="6"/>
        <v>Yes</v>
      </c>
      <c r="Q43" s="2" t="str">
        <f t="shared" si="6"/>
        <v>Yes</v>
      </c>
      <c r="R43" s="2" t="str">
        <f t="shared" si="6"/>
        <v>Yes</v>
      </c>
      <c r="S43" s="2" t="str">
        <f t="shared" si="6"/>
        <v>Yes</v>
      </c>
      <c r="T43" s="2" t="str">
        <f t="shared" si="6"/>
        <v>Yes</v>
      </c>
      <c r="U43" s="2" t="str">
        <f t="shared" si="6"/>
        <v>Yes</v>
      </c>
      <c r="V43" s="2" t="str">
        <f t="shared" si="6"/>
        <v>Yes</v>
      </c>
      <c r="W43" s="2" t="str">
        <f t="shared" si="6"/>
        <v>Yes</v>
      </c>
      <c r="X43" s="2" t="str">
        <f t="shared" si="6"/>
        <v>Yes</v>
      </c>
      <c r="Y43" s="2" t="str">
        <f t="shared" si="6"/>
        <v>Yes</v>
      </c>
      <c r="Z43" s="2" t="str">
        <f t="shared" si="6"/>
        <v>Yes</v>
      </c>
      <c r="AA43" s="2" t="str">
        <f t="shared" si="6"/>
        <v>Yes</v>
      </c>
      <c r="AB43" s="2" t="str">
        <f t="shared" si="6"/>
        <v>Yes</v>
      </c>
      <c r="AC43" s="2" t="str">
        <f t="shared" si="6"/>
        <v>Yes</v>
      </c>
      <c r="AD43" s="2" t="str">
        <f t="shared" si="6"/>
        <v>Yes</v>
      </c>
      <c r="AE43" s="2" t="str">
        <f t="shared" si="6"/>
        <v>Yes</v>
      </c>
      <c r="AF43" s="2" t="str">
        <f t="shared" si="6"/>
        <v>Yes</v>
      </c>
      <c r="AG43" s="2" t="str">
        <f t="shared" si="6"/>
        <v>Yes</v>
      </c>
      <c r="AH43" s="2"/>
      <c r="AI43" s="2" t="str">
        <f t="shared" si="6"/>
        <v>Yes</v>
      </c>
      <c r="AJ43" s="2" t="str">
        <f t="shared" si="6"/>
        <v>Yes</v>
      </c>
      <c r="AK43" s="2" t="str">
        <f t="shared" si="6"/>
        <v>Yes</v>
      </c>
      <c r="AL43" s="2" t="str">
        <f t="shared" si="6"/>
        <v>Yes</v>
      </c>
      <c r="AM43" s="2" t="str">
        <f t="shared" si="6"/>
        <v>Yes</v>
      </c>
    </row>
    <row r="44" spans="3:39" x14ac:dyDescent="0.25">
      <c r="C44">
        <f t="shared" ref="C44:C46" si="7">IF(I44="","",MATCH("Yes",$I44:$AM44,0)-1)</f>
        <v>3</v>
      </c>
      <c r="D44" t="s">
        <v>44</v>
      </c>
      <c r="E44" t="s">
        <v>40</v>
      </c>
      <c r="F44" t="s">
        <v>41</v>
      </c>
      <c r="G44" s="2" t="str">
        <f t="shared" ref="G44:AM46" si="8">IF(G12=0,"",IF(ROUND(G28-G12,2)=0,"Yes","No"))</f>
        <v/>
      </c>
      <c r="H44" s="2" t="str">
        <f t="shared" si="8"/>
        <v/>
      </c>
      <c r="I44" s="2" t="str">
        <f t="shared" si="8"/>
        <v>No</v>
      </c>
      <c r="J44" s="2" t="str">
        <f t="shared" si="8"/>
        <v>No</v>
      </c>
      <c r="K44" s="2" t="str">
        <f t="shared" si="8"/>
        <v>No</v>
      </c>
      <c r="L44" s="2" t="str">
        <f t="shared" si="8"/>
        <v>Yes</v>
      </c>
      <c r="M44" s="2" t="str">
        <f t="shared" si="8"/>
        <v>Yes</v>
      </c>
      <c r="N44" s="2" t="str">
        <f t="shared" si="8"/>
        <v>Yes</v>
      </c>
      <c r="O44" s="2" t="str">
        <f t="shared" si="8"/>
        <v>Yes</v>
      </c>
      <c r="P44" s="2" t="str">
        <f t="shared" si="8"/>
        <v>Yes</v>
      </c>
      <c r="Q44" s="2" t="str">
        <f t="shared" si="8"/>
        <v>Yes</v>
      </c>
      <c r="R44" s="2" t="str">
        <f t="shared" si="8"/>
        <v>Yes</v>
      </c>
      <c r="S44" s="2" t="str">
        <f t="shared" si="8"/>
        <v>Yes</v>
      </c>
      <c r="T44" s="2" t="str">
        <f t="shared" si="8"/>
        <v>Yes</v>
      </c>
      <c r="U44" s="2" t="str">
        <f t="shared" si="8"/>
        <v>Yes</v>
      </c>
      <c r="V44" s="2" t="str">
        <f t="shared" si="8"/>
        <v>Yes</v>
      </c>
      <c r="W44" s="2" t="str">
        <f t="shared" si="8"/>
        <v>Yes</v>
      </c>
      <c r="X44" s="2" t="str">
        <f t="shared" si="8"/>
        <v>Yes</v>
      </c>
      <c r="Y44" s="2" t="str">
        <f t="shared" si="8"/>
        <v>Yes</v>
      </c>
      <c r="Z44" s="2" t="str">
        <f t="shared" si="8"/>
        <v>Yes</v>
      </c>
      <c r="AA44" s="2" t="str">
        <f t="shared" si="8"/>
        <v>Yes</v>
      </c>
      <c r="AB44" s="2" t="str">
        <f t="shared" si="8"/>
        <v>Yes</v>
      </c>
      <c r="AC44" s="2" t="str">
        <f t="shared" si="8"/>
        <v>Yes</v>
      </c>
      <c r="AD44" s="2" t="str">
        <f t="shared" si="8"/>
        <v>Yes</v>
      </c>
      <c r="AE44" s="2" t="str">
        <f t="shared" si="8"/>
        <v>Yes</v>
      </c>
      <c r="AF44" s="2" t="str">
        <f t="shared" si="8"/>
        <v>Yes</v>
      </c>
      <c r="AG44" s="2" t="str">
        <f t="shared" si="8"/>
        <v>Yes</v>
      </c>
      <c r="AH44" s="2"/>
      <c r="AI44" s="2" t="str">
        <f t="shared" si="8"/>
        <v>Yes</v>
      </c>
      <c r="AJ44" s="2" t="str">
        <f t="shared" si="8"/>
        <v>Yes</v>
      </c>
      <c r="AK44" s="2" t="str">
        <f t="shared" si="8"/>
        <v>Yes</v>
      </c>
      <c r="AL44" s="2" t="str">
        <f t="shared" si="8"/>
        <v>Yes</v>
      </c>
      <c r="AM44" s="2" t="str">
        <f t="shared" si="8"/>
        <v>Yes</v>
      </c>
    </row>
    <row r="45" spans="3:39" x14ac:dyDescent="0.25">
      <c r="C45">
        <f t="shared" si="7"/>
        <v>3</v>
      </c>
      <c r="D45" t="s">
        <v>44</v>
      </c>
      <c r="E45" t="s">
        <v>42</v>
      </c>
      <c r="F45" t="s">
        <v>39</v>
      </c>
      <c r="G45" s="2" t="str">
        <f t="shared" si="8"/>
        <v/>
      </c>
      <c r="H45" s="2" t="str">
        <f t="shared" si="8"/>
        <v/>
      </c>
      <c r="I45" s="2" t="str">
        <f t="shared" si="8"/>
        <v>No</v>
      </c>
      <c r="J45" s="2" t="str">
        <f t="shared" si="8"/>
        <v>No</v>
      </c>
      <c r="K45" s="2" t="str">
        <f t="shared" si="8"/>
        <v>No</v>
      </c>
      <c r="L45" s="2" t="str">
        <f t="shared" si="8"/>
        <v>Yes</v>
      </c>
      <c r="M45" s="2" t="str">
        <f t="shared" si="8"/>
        <v>Yes</v>
      </c>
      <c r="N45" s="2" t="str">
        <f t="shared" si="8"/>
        <v>Yes</v>
      </c>
      <c r="O45" s="2" t="str">
        <f t="shared" si="8"/>
        <v>Yes</v>
      </c>
      <c r="P45" s="2" t="str">
        <f t="shared" si="8"/>
        <v>Yes</v>
      </c>
      <c r="Q45" s="2" t="str">
        <f t="shared" si="8"/>
        <v>Yes</v>
      </c>
      <c r="R45" s="2" t="str">
        <f t="shared" si="8"/>
        <v>Yes</v>
      </c>
      <c r="S45" s="2" t="str">
        <f t="shared" si="8"/>
        <v>Yes</v>
      </c>
      <c r="T45" s="2" t="str">
        <f t="shared" si="8"/>
        <v>Yes</v>
      </c>
      <c r="U45" s="2" t="str">
        <f t="shared" si="8"/>
        <v>Yes</v>
      </c>
      <c r="V45" s="2" t="str">
        <f t="shared" si="8"/>
        <v>Yes</v>
      </c>
      <c r="W45" s="2" t="str">
        <f t="shared" si="8"/>
        <v>Yes</v>
      </c>
      <c r="X45" s="2" t="str">
        <f t="shared" si="8"/>
        <v>Yes</v>
      </c>
      <c r="Y45" s="2" t="str">
        <f t="shared" si="8"/>
        <v>Yes</v>
      </c>
      <c r="Z45" s="2" t="str">
        <f t="shared" si="8"/>
        <v>Yes</v>
      </c>
      <c r="AA45" s="2" t="str">
        <f t="shared" si="8"/>
        <v>Yes</v>
      </c>
      <c r="AB45" s="2" t="str">
        <f t="shared" si="8"/>
        <v>Yes</v>
      </c>
      <c r="AC45" s="2" t="str">
        <f t="shared" si="8"/>
        <v>Yes</v>
      </c>
      <c r="AD45" s="2" t="str">
        <f t="shared" si="8"/>
        <v>Yes</v>
      </c>
      <c r="AE45" s="2" t="str">
        <f t="shared" si="8"/>
        <v>Yes</v>
      </c>
      <c r="AF45" s="2" t="str">
        <f t="shared" si="8"/>
        <v>Yes</v>
      </c>
      <c r="AG45" s="2" t="str">
        <f t="shared" si="8"/>
        <v>Yes</v>
      </c>
      <c r="AH45" s="2"/>
      <c r="AI45" s="2" t="str">
        <f t="shared" si="8"/>
        <v>Yes</v>
      </c>
      <c r="AJ45" s="2" t="str">
        <f t="shared" si="8"/>
        <v>Yes</v>
      </c>
      <c r="AK45" s="2" t="str">
        <f t="shared" si="8"/>
        <v>Yes</v>
      </c>
      <c r="AL45" s="2" t="str">
        <f t="shared" si="8"/>
        <v>Yes</v>
      </c>
      <c r="AM45" s="2" t="str">
        <f t="shared" si="8"/>
        <v>Yes</v>
      </c>
    </row>
    <row r="46" spans="3:39" x14ac:dyDescent="0.25">
      <c r="C46">
        <f t="shared" si="7"/>
        <v>5</v>
      </c>
      <c r="D46" t="s">
        <v>44</v>
      </c>
      <c r="E46" t="s">
        <v>43</v>
      </c>
      <c r="F46" t="s">
        <v>41</v>
      </c>
      <c r="G46" s="2" t="str">
        <f t="shared" si="8"/>
        <v/>
      </c>
      <c r="H46" s="2" t="str">
        <f t="shared" si="8"/>
        <v/>
      </c>
      <c r="I46" s="2" t="str">
        <f t="shared" si="8"/>
        <v>No</v>
      </c>
      <c r="J46" s="2" t="str">
        <f t="shared" si="8"/>
        <v>No</v>
      </c>
      <c r="K46" s="2" t="str">
        <f t="shared" si="8"/>
        <v>No</v>
      </c>
      <c r="L46" s="2" t="str">
        <f t="shared" si="8"/>
        <v>No</v>
      </c>
      <c r="M46" s="2" t="str">
        <f t="shared" si="8"/>
        <v>No</v>
      </c>
      <c r="N46" s="2" t="str">
        <f t="shared" si="8"/>
        <v>Yes</v>
      </c>
      <c r="O46" s="2" t="str">
        <f t="shared" si="8"/>
        <v>No</v>
      </c>
      <c r="P46" s="2" t="str">
        <f t="shared" si="8"/>
        <v>Yes</v>
      </c>
      <c r="Q46" s="2" t="str">
        <f t="shared" si="8"/>
        <v>Yes</v>
      </c>
      <c r="R46" s="2" t="str">
        <f t="shared" si="8"/>
        <v>Yes</v>
      </c>
      <c r="S46" s="2" t="str">
        <f t="shared" si="8"/>
        <v>No</v>
      </c>
      <c r="T46" s="2" t="str">
        <f t="shared" si="8"/>
        <v>Yes</v>
      </c>
      <c r="U46" s="2" t="str">
        <f t="shared" si="8"/>
        <v>Yes</v>
      </c>
      <c r="V46" s="2" t="str">
        <f t="shared" si="8"/>
        <v>Yes</v>
      </c>
      <c r="W46" s="2" t="str">
        <f t="shared" si="8"/>
        <v>Yes</v>
      </c>
      <c r="X46" s="2" t="str">
        <f t="shared" si="8"/>
        <v>Yes</v>
      </c>
      <c r="Y46" s="2" t="str">
        <f t="shared" si="8"/>
        <v>Yes</v>
      </c>
      <c r="Z46" s="2" t="str">
        <f t="shared" si="8"/>
        <v>Yes</v>
      </c>
      <c r="AA46" s="2" t="str">
        <f t="shared" si="8"/>
        <v>Yes</v>
      </c>
      <c r="AB46" s="2" t="str">
        <f t="shared" si="8"/>
        <v>Yes</v>
      </c>
      <c r="AC46" s="2" t="str">
        <f t="shared" si="8"/>
        <v>Yes</v>
      </c>
      <c r="AD46" s="2" t="str">
        <f t="shared" si="8"/>
        <v>Yes</v>
      </c>
      <c r="AE46" s="2" t="str">
        <f t="shared" si="8"/>
        <v>Yes</v>
      </c>
      <c r="AF46" s="2" t="str">
        <f t="shared" si="8"/>
        <v>Yes</v>
      </c>
      <c r="AG46" s="2" t="str">
        <f t="shared" si="8"/>
        <v>Yes</v>
      </c>
      <c r="AH46" s="2"/>
      <c r="AI46" s="2" t="str">
        <f t="shared" si="8"/>
        <v>Yes</v>
      </c>
      <c r="AJ46" s="2" t="str">
        <f t="shared" si="8"/>
        <v>Yes</v>
      </c>
      <c r="AK46" s="2" t="str">
        <f t="shared" si="8"/>
        <v>Yes</v>
      </c>
      <c r="AL46" s="2" t="str">
        <f t="shared" si="8"/>
        <v>Yes</v>
      </c>
      <c r="AM46" s="2" t="str">
        <f t="shared" si="8"/>
        <v>Yes</v>
      </c>
    </row>
    <row r="47" spans="3:39" x14ac:dyDescent="0.25">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3:39" x14ac:dyDescent="0.25">
      <c r="C48">
        <f>IF(I48="","",MATCH("Yes",$I48:$AM48,0)-1)</f>
        <v>0</v>
      </c>
      <c r="D48" t="s">
        <v>45</v>
      </c>
      <c r="E48" t="s">
        <v>38</v>
      </c>
      <c r="F48" t="s">
        <v>39</v>
      </c>
      <c r="G48" s="2" t="str">
        <f>IF(G16=0,"",IF(ROUND(G32-G16,2)=0,"Yes","No"))</f>
        <v/>
      </c>
      <c r="H48" s="2" t="str">
        <f t="shared" ref="H48:AM48" si="9">IF(H16=0,"",IF(ROUND(H32-H16,2)=0,"Yes","No"))</f>
        <v/>
      </c>
      <c r="I48" s="2" t="str">
        <f t="shared" si="9"/>
        <v>Yes</v>
      </c>
      <c r="J48" s="2" t="str">
        <f t="shared" si="9"/>
        <v>Yes</v>
      </c>
      <c r="K48" s="2" t="str">
        <f t="shared" si="9"/>
        <v>Yes</v>
      </c>
      <c r="L48" s="2" t="str">
        <f t="shared" si="9"/>
        <v>Yes</v>
      </c>
      <c r="M48" s="2" t="str">
        <f t="shared" si="9"/>
        <v>Yes</v>
      </c>
      <c r="N48" s="2" t="str">
        <f t="shared" si="9"/>
        <v>Yes</v>
      </c>
      <c r="O48" s="2" t="str">
        <f t="shared" si="9"/>
        <v>Yes</v>
      </c>
      <c r="P48" s="2" t="str">
        <f t="shared" si="9"/>
        <v>Yes</v>
      </c>
      <c r="Q48" s="2" t="str">
        <f t="shared" si="9"/>
        <v>Yes</v>
      </c>
      <c r="R48" s="2" t="str">
        <f t="shared" si="9"/>
        <v>Yes</v>
      </c>
      <c r="S48" s="2" t="str">
        <f t="shared" si="9"/>
        <v>Yes</v>
      </c>
      <c r="T48" s="2" t="str">
        <f t="shared" si="9"/>
        <v>Yes</v>
      </c>
      <c r="U48" s="2" t="str">
        <f t="shared" si="9"/>
        <v>Yes</v>
      </c>
      <c r="V48" s="2" t="str">
        <f t="shared" si="9"/>
        <v>Yes</v>
      </c>
      <c r="W48" s="2" t="str">
        <f t="shared" si="9"/>
        <v>Yes</v>
      </c>
      <c r="X48" s="2" t="str">
        <f t="shared" si="9"/>
        <v>Yes</v>
      </c>
      <c r="Y48" s="2" t="str">
        <f t="shared" si="9"/>
        <v>Yes</v>
      </c>
      <c r="Z48" s="2" t="str">
        <f t="shared" si="9"/>
        <v>Yes</v>
      </c>
      <c r="AA48" s="2" t="str">
        <f t="shared" si="9"/>
        <v>Yes</v>
      </c>
      <c r="AB48" s="2" t="str">
        <f t="shared" si="9"/>
        <v>Yes</v>
      </c>
      <c r="AC48" s="2" t="str">
        <f t="shared" si="9"/>
        <v>Yes</v>
      </c>
      <c r="AD48" s="2" t="str">
        <f t="shared" si="9"/>
        <v>Yes</v>
      </c>
      <c r="AE48" s="2" t="str">
        <f t="shared" si="9"/>
        <v>Yes</v>
      </c>
      <c r="AF48" s="2" t="str">
        <f t="shared" si="9"/>
        <v>Yes</v>
      </c>
      <c r="AG48" s="2" t="str">
        <f t="shared" si="9"/>
        <v>Yes</v>
      </c>
      <c r="AH48" s="2"/>
      <c r="AI48" s="2" t="str">
        <f t="shared" si="9"/>
        <v>Yes</v>
      </c>
      <c r="AJ48" s="2" t="str">
        <f t="shared" si="9"/>
        <v>Yes</v>
      </c>
      <c r="AK48" s="2" t="str">
        <f t="shared" si="9"/>
        <v>Yes</v>
      </c>
      <c r="AL48" s="2" t="str">
        <f t="shared" si="9"/>
        <v>Yes</v>
      </c>
      <c r="AM48" s="2" t="str">
        <f t="shared" si="9"/>
        <v>Yes</v>
      </c>
    </row>
    <row r="49" spans="3:39" x14ac:dyDescent="0.25">
      <c r="C49">
        <f t="shared" ref="C49:C51" si="10">IF(I49="","",MATCH("Yes",$I49:$AM49,0)-1)</f>
        <v>3</v>
      </c>
      <c r="D49" t="s">
        <v>45</v>
      </c>
      <c r="E49" t="s">
        <v>40</v>
      </c>
      <c r="F49" t="s">
        <v>41</v>
      </c>
      <c r="G49" s="2" t="str">
        <f t="shared" ref="G49:AM51" si="11">IF(G17=0,"",IF(ROUND(G33-G17,2)=0,"Yes","No"))</f>
        <v/>
      </c>
      <c r="H49" s="2" t="str">
        <f t="shared" si="11"/>
        <v/>
      </c>
      <c r="I49" s="2" t="str">
        <f t="shared" si="11"/>
        <v>No</v>
      </c>
      <c r="J49" s="2" t="str">
        <f t="shared" si="11"/>
        <v>No</v>
      </c>
      <c r="K49" s="2" t="str">
        <f t="shared" si="11"/>
        <v>No</v>
      </c>
      <c r="L49" s="2" t="str">
        <f t="shared" si="11"/>
        <v>Yes</v>
      </c>
      <c r="M49" s="2" t="str">
        <f t="shared" si="11"/>
        <v>Yes</v>
      </c>
      <c r="N49" s="2" t="str">
        <f t="shared" si="11"/>
        <v>Yes</v>
      </c>
      <c r="O49" s="2" t="str">
        <f t="shared" si="11"/>
        <v>Yes</v>
      </c>
      <c r="P49" s="2" t="str">
        <f t="shared" si="11"/>
        <v>Yes</v>
      </c>
      <c r="Q49" s="2" t="str">
        <f t="shared" si="11"/>
        <v>Yes</v>
      </c>
      <c r="R49" s="2" t="str">
        <f t="shared" si="11"/>
        <v>Yes</v>
      </c>
      <c r="S49" s="2" t="str">
        <f t="shared" si="11"/>
        <v>Yes</v>
      </c>
      <c r="T49" s="2" t="str">
        <f t="shared" si="11"/>
        <v>Yes</v>
      </c>
      <c r="U49" s="2" t="str">
        <f t="shared" si="11"/>
        <v>Yes</v>
      </c>
      <c r="V49" s="2" t="str">
        <f t="shared" si="11"/>
        <v>Yes</v>
      </c>
      <c r="W49" s="2" t="str">
        <f t="shared" si="11"/>
        <v>Yes</v>
      </c>
      <c r="X49" s="2" t="str">
        <f t="shared" si="11"/>
        <v>Yes</v>
      </c>
      <c r="Y49" s="2" t="str">
        <f t="shared" si="11"/>
        <v>Yes</v>
      </c>
      <c r="Z49" s="2" t="str">
        <f t="shared" si="11"/>
        <v>Yes</v>
      </c>
      <c r="AA49" s="2" t="str">
        <f t="shared" si="11"/>
        <v>Yes</v>
      </c>
      <c r="AB49" s="2" t="str">
        <f t="shared" si="11"/>
        <v>Yes</v>
      </c>
      <c r="AC49" s="2" t="str">
        <f t="shared" si="11"/>
        <v>Yes</v>
      </c>
      <c r="AD49" s="2" t="str">
        <f t="shared" si="11"/>
        <v>Yes</v>
      </c>
      <c r="AE49" s="2" t="str">
        <f t="shared" si="11"/>
        <v>Yes</v>
      </c>
      <c r="AF49" s="2" t="str">
        <f t="shared" si="11"/>
        <v>Yes</v>
      </c>
      <c r="AG49" s="2" t="str">
        <f t="shared" si="11"/>
        <v>Yes</v>
      </c>
      <c r="AH49" s="2"/>
      <c r="AI49" s="2" t="str">
        <f t="shared" si="11"/>
        <v>Yes</v>
      </c>
      <c r="AJ49" s="2" t="str">
        <f t="shared" si="11"/>
        <v>Yes</v>
      </c>
      <c r="AK49" s="2" t="str">
        <f t="shared" si="11"/>
        <v>Yes</v>
      </c>
      <c r="AL49" s="2" t="str">
        <f t="shared" si="11"/>
        <v>Yes</v>
      </c>
      <c r="AM49" s="2" t="str">
        <f t="shared" si="11"/>
        <v>Yes</v>
      </c>
    </row>
    <row r="50" spans="3:39" x14ac:dyDescent="0.25">
      <c r="C50">
        <f t="shared" si="10"/>
        <v>3</v>
      </c>
      <c r="D50" t="s">
        <v>45</v>
      </c>
      <c r="E50" t="s">
        <v>42</v>
      </c>
      <c r="F50" t="s">
        <v>39</v>
      </c>
      <c r="G50" s="2" t="str">
        <f t="shared" si="11"/>
        <v/>
      </c>
      <c r="H50" s="2" t="str">
        <f t="shared" si="11"/>
        <v/>
      </c>
      <c r="I50" s="2" t="str">
        <f t="shared" si="11"/>
        <v>No</v>
      </c>
      <c r="J50" s="2" t="str">
        <f t="shared" si="11"/>
        <v>No</v>
      </c>
      <c r="K50" s="2" t="str">
        <f t="shared" si="11"/>
        <v>No</v>
      </c>
      <c r="L50" s="2" t="str">
        <f t="shared" si="11"/>
        <v>Yes</v>
      </c>
      <c r="M50" s="2" t="str">
        <f t="shared" si="11"/>
        <v>Yes</v>
      </c>
      <c r="N50" s="2" t="str">
        <f t="shared" si="11"/>
        <v>Yes</v>
      </c>
      <c r="O50" s="2" t="str">
        <f t="shared" si="11"/>
        <v>Yes</v>
      </c>
      <c r="P50" s="2" t="str">
        <f t="shared" si="11"/>
        <v>Yes</v>
      </c>
      <c r="Q50" s="2" t="str">
        <f t="shared" si="11"/>
        <v>Yes</v>
      </c>
      <c r="R50" s="2" t="str">
        <f t="shared" si="11"/>
        <v>Yes</v>
      </c>
      <c r="S50" s="2" t="str">
        <f t="shared" si="11"/>
        <v>Yes</v>
      </c>
      <c r="T50" s="2" t="str">
        <f t="shared" si="11"/>
        <v>Yes</v>
      </c>
      <c r="U50" s="2" t="str">
        <f t="shared" si="11"/>
        <v>Yes</v>
      </c>
      <c r="V50" s="2" t="str">
        <f t="shared" si="11"/>
        <v>Yes</v>
      </c>
      <c r="W50" s="2" t="str">
        <f t="shared" si="11"/>
        <v>Yes</v>
      </c>
      <c r="X50" s="2" t="str">
        <f t="shared" si="11"/>
        <v>Yes</v>
      </c>
      <c r="Y50" s="2" t="str">
        <f t="shared" si="11"/>
        <v>Yes</v>
      </c>
      <c r="Z50" s="2" t="str">
        <f t="shared" si="11"/>
        <v>Yes</v>
      </c>
      <c r="AA50" s="2" t="str">
        <f t="shared" si="11"/>
        <v>Yes</v>
      </c>
      <c r="AB50" s="2" t="str">
        <f t="shared" si="11"/>
        <v>Yes</v>
      </c>
      <c r="AC50" s="2" t="str">
        <f t="shared" si="11"/>
        <v>Yes</v>
      </c>
      <c r="AD50" s="2" t="str">
        <f t="shared" si="11"/>
        <v>Yes</v>
      </c>
      <c r="AE50" s="2" t="str">
        <f t="shared" si="11"/>
        <v>Yes</v>
      </c>
      <c r="AF50" s="2" t="str">
        <f t="shared" si="11"/>
        <v>Yes</v>
      </c>
      <c r="AG50" s="2" t="str">
        <f t="shared" si="11"/>
        <v>Yes</v>
      </c>
      <c r="AH50" s="2"/>
      <c r="AI50" s="2" t="str">
        <f t="shared" si="11"/>
        <v>Yes</v>
      </c>
      <c r="AJ50" s="2" t="str">
        <f t="shared" si="11"/>
        <v>Yes</v>
      </c>
      <c r="AK50" s="2" t="str">
        <f t="shared" si="11"/>
        <v>Yes</v>
      </c>
      <c r="AL50" s="2" t="str">
        <f t="shared" si="11"/>
        <v>Yes</v>
      </c>
      <c r="AM50" s="2" t="str">
        <f t="shared" si="11"/>
        <v>Yes</v>
      </c>
    </row>
    <row r="51" spans="3:39" x14ac:dyDescent="0.25">
      <c r="C51">
        <f t="shared" si="10"/>
        <v>5</v>
      </c>
      <c r="D51" t="s">
        <v>45</v>
      </c>
      <c r="E51" t="s">
        <v>43</v>
      </c>
      <c r="F51" t="s">
        <v>41</v>
      </c>
      <c r="G51" s="2" t="str">
        <f t="shared" si="11"/>
        <v/>
      </c>
      <c r="H51" s="2" t="str">
        <f t="shared" si="11"/>
        <v/>
      </c>
      <c r="I51" s="2" t="str">
        <f t="shared" si="11"/>
        <v>No</v>
      </c>
      <c r="J51" s="2" t="str">
        <f t="shared" si="11"/>
        <v>No</v>
      </c>
      <c r="K51" s="2" t="str">
        <f t="shared" si="11"/>
        <v>No</v>
      </c>
      <c r="L51" s="2" t="str">
        <f t="shared" si="11"/>
        <v>No</v>
      </c>
      <c r="M51" s="2" t="str">
        <f t="shared" si="11"/>
        <v>No</v>
      </c>
      <c r="N51" s="2" t="str">
        <f t="shared" si="11"/>
        <v>Yes</v>
      </c>
      <c r="O51" s="2" t="str">
        <f t="shared" si="11"/>
        <v>No</v>
      </c>
      <c r="P51" s="2" t="str">
        <f t="shared" si="11"/>
        <v>Yes</v>
      </c>
      <c r="Q51" s="2" t="str">
        <f t="shared" si="11"/>
        <v>Yes</v>
      </c>
      <c r="R51" s="2" t="str">
        <f t="shared" si="11"/>
        <v>Yes</v>
      </c>
      <c r="S51" s="2" t="str">
        <f t="shared" si="11"/>
        <v>No</v>
      </c>
      <c r="T51" s="2" t="str">
        <f t="shared" si="11"/>
        <v>Yes</v>
      </c>
      <c r="U51" s="2" t="str">
        <f t="shared" si="11"/>
        <v>Yes</v>
      </c>
      <c r="V51" s="2" t="str">
        <f t="shared" si="11"/>
        <v>Yes</v>
      </c>
      <c r="W51" s="2" t="str">
        <f t="shared" si="11"/>
        <v>Yes</v>
      </c>
      <c r="X51" s="2" t="str">
        <f t="shared" si="11"/>
        <v>Yes</v>
      </c>
      <c r="Y51" s="2" t="str">
        <f t="shared" si="11"/>
        <v>Yes</v>
      </c>
      <c r="Z51" s="2" t="str">
        <f t="shared" si="11"/>
        <v>Yes</v>
      </c>
      <c r="AA51" s="2" t="str">
        <f t="shared" si="11"/>
        <v>Yes</v>
      </c>
      <c r="AB51" s="2" t="str">
        <f t="shared" si="11"/>
        <v>Yes</v>
      </c>
      <c r="AC51" s="2" t="str">
        <f t="shared" si="11"/>
        <v>Yes</v>
      </c>
      <c r="AD51" s="2" t="str">
        <f t="shared" si="11"/>
        <v>Yes</v>
      </c>
      <c r="AE51" s="2" t="str">
        <f t="shared" si="11"/>
        <v>Yes</v>
      </c>
      <c r="AF51" s="2" t="str">
        <f t="shared" si="11"/>
        <v>Yes</v>
      </c>
      <c r="AG51" s="2" t="str">
        <f t="shared" si="11"/>
        <v>Yes</v>
      </c>
      <c r="AH51" s="2"/>
      <c r="AI51" s="2" t="str">
        <f t="shared" si="11"/>
        <v>Yes</v>
      </c>
      <c r="AJ51" s="2" t="str">
        <f t="shared" si="11"/>
        <v>Yes</v>
      </c>
      <c r="AK51" s="2" t="str">
        <f t="shared" si="11"/>
        <v>Yes</v>
      </c>
      <c r="AL51" s="2" t="str">
        <f t="shared" si="11"/>
        <v>Yes</v>
      </c>
      <c r="AM51" s="2" t="str">
        <f t="shared" si="11"/>
        <v>Yes</v>
      </c>
    </row>
    <row r="55" spans="3:39" x14ac:dyDescent="0.25">
      <c r="G55" s="3">
        <v>1</v>
      </c>
      <c r="H55" s="3">
        <v>2</v>
      </c>
      <c r="I55" s="3">
        <v>1</v>
      </c>
      <c r="J55" s="3">
        <v>2</v>
      </c>
      <c r="K55" s="3">
        <v>1</v>
      </c>
      <c r="L55" s="3">
        <v>2</v>
      </c>
      <c r="M55" s="3">
        <v>3</v>
      </c>
      <c r="N55" s="3">
        <v>4</v>
      </c>
      <c r="O55" s="3">
        <f>K55</f>
        <v>1</v>
      </c>
      <c r="P55" s="3">
        <f t="shared" ref="P55:AG55" si="12">L55</f>
        <v>2</v>
      </c>
      <c r="Q55" s="3">
        <f t="shared" si="12"/>
        <v>3</v>
      </c>
      <c r="R55" s="3">
        <f t="shared" si="12"/>
        <v>4</v>
      </c>
      <c r="S55" s="3">
        <f t="shared" si="12"/>
        <v>1</v>
      </c>
      <c r="T55" s="3">
        <f t="shared" si="12"/>
        <v>2</v>
      </c>
      <c r="U55" s="3">
        <f t="shared" si="12"/>
        <v>3</v>
      </c>
      <c r="V55" s="3">
        <f t="shared" si="12"/>
        <v>4</v>
      </c>
      <c r="W55" s="3">
        <f t="shared" si="12"/>
        <v>1</v>
      </c>
      <c r="X55" s="3">
        <f t="shared" si="12"/>
        <v>2</v>
      </c>
      <c r="Y55" s="3">
        <f t="shared" si="12"/>
        <v>3</v>
      </c>
      <c r="Z55" s="3">
        <f t="shared" si="12"/>
        <v>4</v>
      </c>
      <c r="AA55" s="3">
        <f t="shared" si="12"/>
        <v>1</v>
      </c>
      <c r="AB55" s="3">
        <f t="shared" si="12"/>
        <v>2</v>
      </c>
      <c r="AC55" s="3">
        <f t="shared" si="12"/>
        <v>3</v>
      </c>
      <c r="AD55" s="3">
        <f t="shared" si="12"/>
        <v>4</v>
      </c>
      <c r="AE55" s="3">
        <f t="shared" si="12"/>
        <v>1</v>
      </c>
      <c r="AF55" s="3">
        <f t="shared" si="12"/>
        <v>2</v>
      </c>
      <c r="AG55" s="3">
        <f t="shared" si="12"/>
        <v>3</v>
      </c>
      <c r="AH55" s="3"/>
      <c r="AI55" s="3">
        <f t="shared" ref="AI55:AL55" si="13">AD55</f>
        <v>4</v>
      </c>
      <c r="AJ55" s="3">
        <f t="shared" si="13"/>
        <v>1</v>
      </c>
      <c r="AK55" s="3">
        <f t="shared" si="13"/>
        <v>2</v>
      </c>
      <c r="AL55" s="3">
        <f t="shared" si="13"/>
        <v>3</v>
      </c>
      <c r="AM55" s="3">
        <f t="shared" ref="AM55" si="14">AI55</f>
        <v>4</v>
      </c>
    </row>
    <row r="56" spans="3:39" x14ac:dyDescent="0.25">
      <c r="G56" t="str">
        <f t="shared" ref="G56:H56" si="15">G5</f>
        <v>2025-26</v>
      </c>
      <c r="H56" t="str">
        <f t="shared" si="15"/>
        <v>2026-27</v>
      </c>
      <c r="I56" t="str">
        <f>I5</f>
        <v>2027-28</v>
      </c>
      <c r="J56" t="str">
        <f t="shared" ref="J56:AM56" si="16">J5</f>
        <v>2028-29</v>
      </c>
      <c r="K56" t="str">
        <f t="shared" si="16"/>
        <v>2029-30</v>
      </c>
      <c r="L56" t="str">
        <f t="shared" si="16"/>
        <v>2030-31</v>
      </c>
      <c r="M56" t="str">
        <f t="shared" si="16"/>
        <v>2031-32</v>
      </c>
      <c r="N56" t="str">
        <f t="shared" si="16"/>
        <v>2032-33</v>
      </c>
      <c r="O56" t="str">
        <f t="shared" si="16"/>
        <v>2033-34</v>
      </c>
      <c r="P56" t="str">
        <f t="shared" si="16"/>
        <v>2034-35</v>
      </c>
      <c r="Q56" t="str">
        <f t="shared" si="16"/>
        <v>2035-36</v>
      </c>
      <c r="R56" t="str">
        <f t="shared" si="16"/>
        <v>2036-37</v>
      </c>
      <c r="S56" t="str">
        <f t="shared" si="16"/>
        <v>2037-38</v>
      </c>
      <c r="T56" t="str">
        <f t="shared" si="16"/>
        <v>2038-39</v>
      </c>
      <c r="U56" t="str">
        <f t="shared" si="16"/>
        <v>2039-40</v>
      </c>
      <c r="V56" t="str">
        <f t="shared" si="16"/>
        <v>2040-41</v>
      </c>
      <c r="W56" t="str">
        <f t="shared" si="16"/>
        <v>2041-42</v>
      </c>
      <c r="X56" t="str">
        <f t="shared" si="16"/>
        <v>2042-43</v>
      </c>
      <c r="Y56" t="str">
        <f t="shared" si="16"/>
        <v>2043-44</v>
      </c>
      <c r="Z56" t="str">
        <f t="shared" si="16"/>
        <v>2044-45</v>
      </c>
      <c r="AA56" t="str">
        <f t="shared" si="16"/>
        <v>2045-46</v>
      </c>
      <c r="AB56" t="str">
        <f t="shared" si="16"/>
        <v>2046-47</v>
      </c>
      <c r="AC56" t="str">
        <f t="shared" si="16"/>
        <v>2047-48</v>
      </c>
      <c r="AD56" t="str">
        <f t="shared" si="16"/>
        <v>2048-49</v>
      </c>
      <c r="AE56" t="str">
        <f t="shared" si="16"/>
        <v>2049-50</v>
      </c>
      <c r="AF56" t="str">
        <f t="shared" si="16"/>
        <v>2050-51</v>
      </c>
      <c r="AG56" t="str">
        <f t="shared" si="16"/>
        <v>2051-52</v>
      </c>
      <c r="AI56" t="str">
        <f t="shared" si="16"/>
        <v>2052-53</v>
      </c>
      <c r="AJ56" t="str">
        <f t="shared" si="16"/>
        <v>2053-54</v>
      </c>
      <c r="AK56" t="str">
        <f t="shared" si="16"/>
        <v>2054-55</v>
      </c>
      <c r="AL56" t="str">
        <f t="shared" si="16"/>
        <v>2055-56</v>
      </c>
      <c r="AM56" t="str">
        <f t="shared" si="16"/>
        <v>2056-57</v>
      </c>
    </row>
    <row r="57" spans="3:39" x14ac:dyDescent="0.25">
      <c r="C57" t="s">
        <v>36</v>
      </c>
      <c r="D57" t="s">
        <v>37</v>
      </c>
      <c r="F57" t="s">
        <v>39</v>
      </c>
      <c r="G57" s="2">
        <f>SUMIFS(G$6:G$35,$D$6:$D$35,$D57,$F$6:$F$35,$F57,$C$6:$C$35,$C57)</f>
        <v>0</v>
      </c>
      <c r="H57" s="2">
        <f t="shared" ref="H57:AM69" si="17">SUMIFS(H$6:H$35,$D$6:$D$35,$D57,$F$6:$F$35,$F57,$C$6:$C$35,$C57)</f>
        <v>0</v>
      </c>
      <c r="I57" s="2">
        <f t="shared" si="17"/>
        <v>58.34</v>
      </c>
      <c r="J57" s="2">
        <f t="shared" si="17"/>
        <v>60.01</v>
      </c>
      <c r="K57" s="2">
        <f t="shared" si="17"/>
        <v>61.82</v>
      </c>
      <c r="L57" s="2">
        <f t="shared" si="17"/>
        <v>63.37</v>
      </c>
      <c r="M57" s="2">
        <f t="shared" si="17"/>
        <v>64.959999999999994</v>
      </c>
      <c r="N57" s="2">
        <f t="shared" si="17"/>
        <v>66.58</v>
      </c>
      <c r="O57" s="2">
        <f t="shared" si="17"/>
        <v>68.070000000000007</v>
      </c>
      <c r="P57" s="2">
        <f t="shared" si="17"/>
        <v>69.78</v>
      </c>
      <c r="Q57" s="2">
        <f t="shared" si="17"/>
        <v>71.510000000000005</v>
      </c>
      <c r="R57" s="2">
        <f t="shared" si="17"/>
        <v>73.31</v>
      </c>
      <c r="S57" s="2">
        <f t="shared" si="17"/>
        <v>74.94</v>
      </c>
      <c r="T57" s="2">
        <f t="shared" si="17"/>
        <v>76.81</v>
      </c>
      <c r="U57" s="2">
        <f t="shared" si="17"/>
        <v>78.739999999999995</v>
      </c>
      <c r="V57" s="2">
        <f t="shared" si="17"/>
        <v>80.709999999999994</v>
      </c>
      <c r="W57" s="2">
        <f t="shared" si="17"/>
        <v>82.51</v>
      </c>
      <c r="X57" s="2">
        <f t="shared" si="17"/>
        <v>84.580000000000013</v>
      </c>
      <c r="Y57" s="2">
        <f t="shared" si="17"/>
        <v>86.69</v>
      </c>
      <c r="Z57" s="2">
        <f t="shared" si="17"/>
        <v>88.850000000000009</v>
      </c>
      <c r="AA57" s="2">
        <f t="shared" si="17"/>
        <v>90.85</v>
      </c>
      <c r="AB57" s="2">
        <f t="shared" si="17"/>
        <v>93.11999999999999</v>
      </c>
      <c r="AC57" s="2">
        <f t="shared" si="17"/>
        <v>95.449999999999989</v>
      </c>
      <c r="AD57" s="2">
        <f t="shared" si="17"/>
        <v>97.83</v>
      </c>
      <c r="AE57" s="2">
        <f t="shared" si="17"/>
        <v>100.03</v>
      </c>
      <c r="AF57" s="2">
        <f t="shared" si="17"/>
        <v>102.53</v>
      </c>
      <c r="AG57" s="2">
        <f t="shared" si="17"/>
        <v>105.1</v>
      </c>
      <c r="AH57" s="2"/>
      <c r="AI57" s="2">
        <f t="shared" si="17"/>
        <v>107.72</v>
      </c>
      <c r="AJ57" s="2">
        <f t="shared" si="17"/>
        <v>110.14</v>
      </c>
      <c r="AK57" s="2">
        <f t="shared" si="17"/>
        <v>112.89</v>
      </c>
      <c r="AL57" s="2">
        <f t="shared" si="17"/>
        <v>115.72</v>
      </c>
      <c r="AM57" s="2">
        <f t="shared" si="17"/>
        <v>118.61</v>
      </c>
    </row>
    <row r="58" spans="3:39" x14ac:dyDescent="0.25">
      <c r="C58" t="s">
        <v>36</v>
      </c>
      <c r="D58" t="s">
        <v>37</v>
      </c>
      <c r="F58" t="s">
        <v>41</v>
      </c>
      <c r="G58" s="2">
        <f>SUMIFS(G$6:G$35,$D$6:$D$35,$D58,$F$6:$F$35,$F58,$C$6:$C$35,$C58)</f>
        <v>0</v>
      </c>
      <c r="H58" s="2">
        <f t="shared" si="17"/>
        <v>0</v>
      </c>
      <c r="I58" s="2">
        <f t="shared" si="17"/>
        <v>23.74</v>
      </c>
      <c r="J58" s="2">
        <f t="shared" si="17"/>
        <v>24.43</v>
      </c>
      <c r="K58" s="2">
        <f t="shared" si="17"/>
        <v>25.51</v>
      </c>
      <c r="L58" s="2">
        <f t="shared" si="17"/>
        <v>26.14</v>
      </c>
      <c r="M58" s="2">
        <f t="shared" si="17"/>
        <v>26.799999999999997</v>
      </c>
      <c r="N58" s="2">
        <f t="shared" si="17"/>
        <v>27.470000000000002</v>
      </c>
      <c r="O58" s="2">
        <f t="shared" si="17"/>
        <v>28.8</v>
      </c>
      <c r="P58" s="2">
        <f t="shared" si="17"/>
        <v>29.52</v>
      </c>
      <c r="Q58" s="2">
        <f t="shared" si="17"/>
        <v>30.25</v>
      </c>
      <c r="R58" s="2">
        <f t="shared" si="17"/>
        <v>31.01</v>
      </c>
      <c r="S58" s="2">
        <f t="shared" si="17"/>
        <v>32.519999999999996</v>
      </c>
      <c r="T58" s="2">
        <f t="shared" si="17"/>
        <v>33.33</v>
      </c>
      <c r="U58" s="2">
        <f t="shared" si="17"/>
        <v>34.17</v>
      </c>
      <c r="V58" s="2">
        <f t="shared" si="17"/>
        <v>35.019999999999996</v>
      </c>
      <c r="W58" s="2">
        <f t="shared" si="17"/>
        <v>36.730000000000004</v>
      </c>
      <c r="X58" s="2">
        <f t="shared" si="17"/>
        <v>37.65</v>
      </c>
      <c r="Y58" s="2">
        <f t="shared" si="17"/>
        <v>38.589999999999996</v>
      </c>
      <c r="Z58" s="2">
        <f t="shared" si="17"/>
        <v>39.56</v>
      </c>
      <c r="AA58" s="2">
        <f t="shared" si="17"/>
        <v>44.71</v>
      </c>
      <c r="AB58" s="2">
        <f t="shared" si="17"/>
        <v>45.82</v>
      </c>
      <c r="AC58" s="2">
        <f t="shared" si="17"/>
        <v>46.97</v>
      </c>
      <c r="AD58" s="2">
        <f t="shared" si="17"/>
        <v>48.150000000000006</v>
      </c>
      <c r="AE58" s="2">
        <f t="shared" si="17"/>
        <v>50.51</v>
      </c>
      <c r="AF58" s="2">
        <f t="shared" si="17"/>
        <v>51.78</v>
      </c>
      <c r="AG58" s="2">
        <f t="shared" si="17"/>
        <v>53.07</v>
      </c>
      <c r="AH58" s="2"/>
      <c r="AI58" s="2">
        <f t="shared" si="17"/>
        <v>54.4</v>
      </c>
      <c r="AJ58" s="2">
        <f t="shared" si="17"/>
        <v>57.09</v>
      </c>
      <c r="AK58" s="2">
        <f t="shared" si="17"/>
        <v>58.51</v>
      </c>
      <c r="AL58" s="2">
        <f t="shared" si="17"/>
        <v>59.97</v>
      </c>
      <c r="AM58" s="2">
        <f t="shared" si="17"/>
        <v>61.47</v>
      </c>
    </row>
    <row r="60" spans="3:39" x14ac:dyDescent="0.25">
      <c r="C60" t="s">
        <v>36</v>
      </c>
      <c r="D60" t="s">
        <v>44</v>
      </c>
      <c r="F60" t="s">
        <v>39</v>
      </c>
      <c r="G60" s="2">
        <f>SUMIFS(G$6:G$35,$D$6:$D$35,$D60,$F$6:$F$35,$F60,$C$6:$C$35,$C60)</f>
        <v>0</v>
      </c>
      <c r="H60" s="2">
        <f t="shared" si="17"/>
        <v>0</v>
      </c>
      <c r="I60" s="2">
        <f t="shared" si="17"/>
        <v>48.769999999999996</v>
      </c>
      <c r="J60" s="2">
        <f t="shared" si="17"/>
        <v>50.17</v>
      </c>
      <c r="K60" s="2">
        <f t="shared" si="17"/>
        <v>54.51</v>
      </c>
      <c r="L60" s="2">
        <f t="shared" si="17"/>
        <v>55.87</v>
      </c>
      <c r="M60" s="2">
        <f t="shared" si="17"/>
        <v>57.260000000000005</v>
      </c>
      <c r="N60" s="2">
        <f t="shared" si="17"/>
        <v>58.7</v>
      </c>
      <c r="O60" s="2">
        <f t="shared" si="17"/>
        <v>63.13</v>
      </c>
      <c r="P60" s="2">
        <f t="shared" si="17"/>
        <v>64.710000000000008</v>
      </c>
      <c r="Q60" s="2">
        <f t="shared" si="17"/>
        <v>66.33</v>
      </c>
      <c r="R60" s="2">
        <f t="shared" si="17"/>
        <v>67.989999999999995</v>
      </c>
      <c r="S60" s="2">
        <f t="shared" si="17"/>
        <v>72.350000000000009</v>
      </c>
      <c r="T60" s="2">
        <f t="shared" si="17"/>
        <v>74.150000000000006</v>
      </c>
      <c r="U60" s="2">
        <f t="shared" si="17"/>
        <v>76.010000000000005</v>
      </c>
      <c r="V60" s="2">
        <f t="shared" si="17"/>
        <v>77.92</v>
      </c>
      <c r="W60" s="2">
        <f t="shared" si="17"/>
        <v>82.429999999999993</v>
      </c>
      <c r="X60" s="2">
        <f t="shared" si="17"/>
        <v>84.49</v>
      </c>
      <c r="Y60" s="2">
        <f t="shared" si="17"/>
        <v>86.61</v>
      </c>
      <c r="Z60" s="2">
        <f t="shared" si="17"/>
        <v>88.77</v>
      </c>
      <c r="AA60" s="2">
        <f t="shared" si="17"/>
        <v>93.97</v>
      </c>
      <c r="AB60" s="2">
        <f t="shared" si="17"/>
        <v>96.32</v>
      </c>
      <c r="AC60" s="2">
        <f t="shared" si="17"/>
        <v>98.73</v>
      </c>
      <c r="AD60" s="2">
        <f t="shared" si="17"/>
        <v>101.2</v>
      </c>
      <c r="AE60" s="2">
        <f t="shared" si="17"/>
        <v>106.41</v>
      </c>
      <c r="AF60" s="2">
        <f t="shared" si="17"/>
        <v>109.07</v>
      </c>
      <c r="AG60" s="2">
        <f t="shared" si="17"/>
        <v>111.79</v>
      </c>
      <c r="AH60" s="2"/>
      <c r="AI60" s="2">
        <f t="shared" si="17"/>
        <v>114.59</v>
      </c>
      <c r="AJ60" s="2">
        <f t="shared" si="17"/>
        <v>118.85</v>
      </c>
      <c r="AK60" s="2">
        <f t="shared" si="17"/>
        <v>121.82</v>
      </c>
      <c r="AL60" s="2">
        <f t="shared" si="17"/>
        <v>124.86</v>
      </c>
      <c r="AM60" s="2">
        <f t="shared" si="17"/>
        <v>127.99</v>
      </c>
    </row>
    <row r="61" spans="3:39" x14ac:dyDescent="0.25">
      <c r="C61" t="s">
        <v>36</v>
      </c>
      <c r="D61" t="s">
        <v>44</v>
      </c>
      <c r="F61" t="s">
        <v>41</v>
      </c>
      <c r="G61" s="2">
        <f>SUMIFS(G$6:G$35,$D$6:$D$35,$D61,$F$6:$F$35,$F61,$C$6:$C$35,$C61)</f>
        <v>0</v>
      </c>
      <c r="H61" s="2">
        <f t="shared" si="17"/>
        <v>0</v>
      </c>
      <c r="I61" s="2">
        <f t="shared" si="17"/>
        <v>23.95</v>
      </c>
      <c r="J61" s="2">
        <f t="shared" si="17"/>
        <v>24.63</v>
      </c>
      <c r="K61" s="2">
        <f t="shared" si="17"/>
        <v>25.51</v>
      </c>
      <c r="L61" s="2">
        <f t="shared" si="17"/>
        <v>26.14</v>
      </c>
      <c r="M61" s="2">
        <f t="shared" si="17"/>
        <v>26.799999999999997</v>
      </c>
      <c r="N61" s="2">
        <f t="shared" si="17"/>
        <v>27.470000000000002</v>
      </c>
      <c r="O61" s="2">
        <f t="shared" si="17"/>
        <v>28.8</v>
      </c>
      <c r="P61" s="2">
        <f t="shared" si="17"/>
        <v>29.52</v>
      </c>
      <c r="Q61" s="2">
        <f t="shared" si="17"/>
        <v>30.25</v>
      </c>
      <c r="R61" s="2">
        <f t="shared" si="17"/>
        <v>31.01</v>
      </c>
      <c r="S61" s="2">
        <f t="shared" si="17"/>
        <v>35.04</v>
      </c>
      <c r="T61" s="2">
        <f t="shared" si="17"/>
        <v>35.909999999999997</v>
      </c>
      <c r="U61" s="2">
        <f t="shared" si="17"/>
        <v>36.809999999999995</v>
      </c>
      <c r="V61" s="2">
        <f t="shared" si="17"/>
        <v>37.729999999999997</v>
      </c>
      <c r="W61" s="2">
        <f t="shared" si="17"/>
        <v>39.57</v>
      </c>
      <c r="X61" s="2">
        <f t="shared" si="17"/>
        <v>40.559999999999995</v>
      </c>
      <c r="Y61" s="2">
        <f t="shared" si="17"/>
        <v>41.58</v>
      </c>
      <c r="Z61" s="2">
        <f t="shared" si="17"/>
        <v>42.62</v>
      </c>
      <c r="AA61" s="2">
        <f t="shared" si="17"/>
        <v>44.71</v>
      </c>
      <c r="AB61" s="2">
        <f t="shared" si="17"/>
        <v>45.82</v>
      </c>
      <c r="AC61" s="2">
        <f t="shared" si="17"/>
        <v>46.97</v>
      </c>
      <c r="AD61" s="2">
        <f t="shared" si="17"/>
        <v>48.150000000000006</v>
      </c>
      <c r="AE61" s="2">
        <f t="shared" si="17"/>
        <v>50.51</v>
      </c>
      <c r="AF61" s="2">
        <f t="shared" si="17"/>
        <v>51.78</v>
      </c>
      <c r="AG61" s="2">
        <f t="shared" si="17"/>
        <v>53.07</v>
      </c>
      <c r="AH61" s="2"/>
      <c r="AI61" s="2">
        <f t="shared" si="17"/>
        <v>54.4</v>
      </c>
      <c r="AJ61" s="2">
        <f t="shared" si="17"/>
        <v>57.09</v>
      </c>
      <c r="AK61" s="2">
        <f t="shared" si="17"/>
        <v>58.51</v>
      </c>
      <c r="AL61" s="2">
        <f t="shared" si="17"/>
        <v>59.97</v>
      </c>
      <c r="AM61" s="2">
        <f t="shared" si="17"/>
        <v>61.47</v>
      </c>
    </row>
    <row r="63" spans="3:39" x14ac:dyDescent="0.25">
      <c r="C63" t="s">
        <v>36</v>
      </c>
      <c r="D63" t="s">
        <v>45</v>
      </c>
      <c r="F63" t="s">
        <v>39</v>
      </c>
      <c r="G63" s="2">
        <f>SUMIFS(G$6:G$35,$D$6:$D$35,$D63,$F$6:$F$35,$F63,$C$6:$C$35,$C63)</f>
        <v>0</v>
      </c>
      <c r="H63" s="2">
        <f t="shared" si="17"/>
        <v>0</v>
      </c>
      <c r="I63" s="2">
        <f t="shared" si="17"/>
        <v>48.769999999999996</v>
      </c>
      <c r="J63" s="2">
        <f t="shared" si="17"/>
        <v>50.17</v>
      </c>
      <c r="K63" s="2">
        <f t="shared" si="17"/>
        <v>54.51</v>
      </c>
      <c r="L63" s="2">
        <f t="shared" si="17"/>
        <v>55.87</v>
      </c>
      <c r="M63" s="2">
        <f t="shared" si="17"/>
        <v>57.260000000000005</v>
      </c>
      <c r="N63" s="2">
        <f t="shared" si="17"/>
        <v>58.7</v>
      </c>
      <c r="O63" s="2">
        <f t="shared" si="17"/>
        <v>63.13</v>
      </c>
      <c r="P63" s="2">
        <f t="shared" si="17"/>
        <v>64.710000000000008</v>
      </c>
      <c r="Q63" s="2">
        <f t="shared" si="17"/>
        <v>66.33</v>
      </c>
      <c r="R63" s="2">
        <f t="shared" si="17"/>
        <v>67.989999999999995</v>
      </c>
      <c r="S63" s="2">
        <f t="shared" si="17"/>
        <v>72.350000000000009</v>
      </c>
      <c r="T63" s="2">
        <f t="shared" si="17"/>
        <v>74.150000000000006</v>
      </c>
      <c r="U63" s="2">
        <f t="shared" si="17"/>
        <v>76.010000000000005</v>
      </c>
      <c r="V63" s="2">
        <f t="shared" si="17"/>
        <v>77.92</v>
      </c>
      <c r="W63" s="2">
        <f t="shared" si="17"/>
        <v>82.429999999999993</v>
      </c>
      <c r="X63" s="2">
        <f t="shared" si="17"/>
        <v>84.49</v>
      </c>
      <c r="Y63" s="2">
        <f t="shared" si="17"/>
        <v>86.61</v>
      </c>
      <c r="Z63" s="2">
        <f t="shared" si="17"/>
        <v>88.77</v>
      </c>
      <c r="AA63" s="2">
        <f t="shared" si="17"/>
        <v>93.97</v>
      </c>
      <c r="AB63" s="2">
        <f t="shared" si="17"/>
        <v>96.32</v>
      </c>
      <c r="AC63" s="2">
        <f t="shared" si="17"/>
        <v>98.73</v>
      </c>
      <c r="AD63" s="2">
        <f t="shared" si="17"/>
        <v>101.2</v>
      </c>
      <c r="AE63" s="2">
        <f t="shared" si="17"/>
        <v>106.41</v>
      </c>
      <c r="AF63" s="2">
        <f t="shared" si="17"/>
        <v>109.07</v>
      </c>
      <c r="AG63" s="2">
        <f t="shared" si="17"/>
        <v>111.79</v>
      </c>
      <c r="AH63" s="2"/>
      <c r="AI63" s="2">
        <f t="shared" si="17"/>
        <v>114.59</v>
      </c>
      <c r="AJ63" s="2">
        <f t="shared" si="17"/>
        <v>118.85</v>
      </c>
      <c r="AK63" s="2">
        <f t="shared" si="17"/>
        <v>121.82</v>
      </c>
      <c r="AL63" s="2">
        <f t="shared" si="17"/>
        <v>124.86</v>
      </c>
      <c r="AM63" s="2">
        <f t="shared" si="17"/>
        <v>127.99</v>
      </c>
    </row>
    <row r="64" spans="3:39" x14ac:dyDescent="0.25">
      <c r="C64" t="s">
        <v>36</v>
      </c>
      <c r="D64" t="s">
        <v>45</v>
      </c>
      <c r="F64" t="s">
        <v>41</v>
      </c>
      <c r="G64" s="2">
        <f>SUMIFS(G$6:G$35,$D$6:$D$35,$D64,$F$6:$F$35,$F64,$C$6:$C$35,$C64)</f>
        <v>0</v>
      </c>
      <c r="H64" s="2">
        <f t="shared" si="17"/>
        <v>0</v>
      </c>
      <c r="I64" s="2">
        <f t="shared" si="17"/>
        <v>23.95</v>
      </c>
      <c r="J64" s="2">
        <f t="shared" si="17"/>
        <v>24.63</v>
      </c>
      <c r="K64" s="2">
        <f t="shared" si="17"/>
        <v>25.51</v>
      </c>
      <c r="L64" s="2">
        <f t="shared" si="17"/>
        <v>26.14</v>
      </c>
      <c r="M64" s="2">
        <f t="shared" si="17"/>
        <v>26.799999999999997</v>
      </c>
      <c r="N64" s="2">
        <f t="shared" si="17"/>
        <v>27.470000000000002</v>
      </c>
      <c r="O64" s="2">
        <f t="shared" si="17"/>
        <v>28.8</v>
      </c>
      <c r="P64" s="2">
        <f t="shared" si="17"/>
        <v>29.52</v>
      </c>
      <c r="Q64" s="2">
        <f t="shared" si="17"/>
        <v>30.25</v>
      </c>
      <c r="R64" s="2">
        <f t="shared" si="17"/>
        <v>31.01</v>
      </c>
      <c r="S64" s="2">
        <f t="shared" si="17"/>
        <v>35.04</v>
      </c>
      <c r="T64" s="2">
        <f t="shared" si="17"/>
        <v>35.909999999999997</v>
      </c>
      <c r="U64" s="2">
        <f t="shared" si="17"/>
        <v>36.809999999999995</v>
      </c>
      <c r="V64" s="2">
        <f t="shared" si="17"/>
        <v>37.729999999999997</v>
      </c>
      <c r="W64" s="2">
        <f t="shared" si="17"/>
        <v>39.57</v>
      </c>
      <c r="X64" s="2">
        <f t="shared" si="17"/>
        <v>40.559999999999995</v>
      </c>
      <c r="Y64" s="2">
        <f t="shared" si="17"/>
        <v>41.58</v>
      </c>
      <c r="Z64" s="2">
        <f t="shared" si="17"/>
        <v>42.62</v>
      </c>
      <c r="AA64" s="2">
        <f t="shared" si="17"/>
        <v>44.71</v>
      </c>
      <c r="AB64" s="2">
        <f t="shared" si="17"/>
        <v>45.82</v>
      </c>
      <c r="AC64" s="2">
        <f t="shared" si="17"/>
        <v>46.97</v>
      </c>
      <c r="AD64" s="2">
        <f t="shared" si="17"/>
        <v>48.150000000000006</v>
      </c>
      <c r="AE64" s="2">
        <f t="shared" si="17"/>
        <v>50.51</v>
      </c>
      <c r="AF64" s="2">
        <f t="shared" si="17"/>
        <v>51.78</v>
      </c>
      <c r="AG64" s="2">
        <f t="shared" si="17"/>
        <v>53.07</v>
      </c>
      <c r="AH64" s="2"/>
      <c r="AI64" s="2">
        <f t="shared" si="17"/>
        <v>54.4</v>
      </c>
      <c r="AJ64" s="2">
        <f t="shared" si="17"/>
        <v>57.09</v>
      </c>
      <c r="AK64" s="2">
        <f t="shared" si="17"/>
        <v>58.51</v>
      </c>
      <c r="AL64" s="2">
        <f t="shared" si="17"/>
        <v>59.97</v>
      </c>
      <c r="AM64" s="2">
        <f t="shared" si="17"/>
        <v>61.47</v>
      </c>
    </row>
    <row r="66" spans="3:39" x14ac:dyDescent="0.25">
      <c r="C66" t="s">
        <v>46</v>
      </c>
      <c r="D66" t="s">
        <v>37</v>
      </c>
      <c r="F66" t="s">
        <v>39</v>
      </c>
      <c r="G66" s="2">
        <f>SUMIFS(G$6:G$35,$D$6:$D$35,$D66,$F$6:$F$35,$F66,$C$6:$C$35,$C66)</f>
        <v>0</v>
      </c>
      <c r="H66" s="2">
        <f t="shared" si="17"/>
        <v>0</v>
      </c>
      <c r="I66" s="2">
        <f t="shared" si="17"/>
        <v>44.760000000000005</v>
      </c>
      <c r="J66" s="2">
        <f t="shared" si="17"/>
        <v>48.89</v>
      </c>
      <c r="K66" s="2">
        <f t="shared" si="17"/>
        <v>53.22</v>
      </c>
      <c r="L66" s="2">
        <f t="shared" si="17"/>
        <v>57.76</v>
      </c>
      <c r="M66" s="2">
        <f t="shared" si="17"/>
        <v>62.510000000000005</v>
      </c>
      <c r="N66" s="2">
        <f t="shared" si="17"/>
        <v>66.58</v>
      </c>
      <c r="O66" s="2">
        <f t="shared" si="17"/>
        <v>68.070000000000007</v>
      </c>
      <c r="P66" s="2">
        <f t="shared" si="17"/>
        <v>69.78</v>
      </c>
      <c r="Q66" s="2">
        <f t="shared" si="17"/>
        <v>71.510000000000005</v>
      </c>
      <c r="R66" s="2">
        <f t="shared" si="17"/>
        <v>73.31</v>
      </c>
      <c r="S66" s="2">
        <f t="shared" si="17"/>
        <v>74.94</v>
      </c>
      <c r="T66" s="2">
        <f t="shared" si="17"/>
        <v>76.81</v>
      </c>
      <c r="U66" s="2">
        <f t="shared" si="17"/>
        <v>78.739999999999995</v>
      </c>
      <c r="V66" s="2">
        <f t="shared" si="17"/>
        <v>80.709999999999994</v>
      </c>
      <c r="W66" s="2">
        <f t="shared" si="17"/>
        <v>82.51</v>
      </c>
      <c r="X66" s="2">
        <f t="shared" si="17"/>
        <v>84.580000000000013</v>
      </c>
      <c r="Y66" s="2">
        <f t="shared" si="17"/>
        <v>86.69</v>
      </c>
      <c r="Z66" s="2">
        <f t="shared" si="17"/>
        <v>88.850000000000009</v>
      </c>
      <c r="AA66" s="2">
        <f t="shared" si="17"/>
        <v>90.85</v>
      </c>
      <c r="AB66" s="2">
        <f t="shared" si="17"/>
        <v>93.11999999999999</v>
      </c>
      <c r="AC66" s="2">
        <f t="shared" si="17"/>
        <v>95.449999999999989</v>
      </c>
      <c r="AD66" s="2">
        <f t="shared" si="17"/>
        <v>97.83</v>
      </c>
      <c r="AE66" s="2">
        <f t="shared" si="17"/>
        <v>100.03</v>
      </c>
      <c r="AF66" s="2">
        <f t="shared" si="17"/>
        <v>102.53</v>
      </c>
      <c r="AG66" s="2">
        <f t="shared" si="17"/>
        <v>105.1</v>
      </c>
      <c r="AH66" s="2"/>
      <c r="AI66" s="2">
        <f t="shared" si="17"/>
        <v>107.72</v>
      </c>
      <c r="AJ66" s="2">
        <f t="shared" si="17"/>
        <v>110.14</v>
      </c>
      <c r="AK66" s="2">
        <f t="shared" si="17"/>
        <v>112.89</v>
      </c>
      <c r="AL66" s="2">
        <f t="shared" si="17"/>
        <v>115.72</v>
      </c>
      <c r="AM66" s="2">
        <f t="shared" si="17"/>
        <v>118.61</v>
      </c>
    </row>
    <row r="67" spans="3:39" x14ac:dyDescent="0.25">
      <c r="C67" t="s">
        <v>46</v>
      </c>
      <c r="D67" t="s">
        <v>37</v>
      </c>
      <c r="F67" t="s">
        <v>41</v>
      </c>
      <c r="G67" s="2">
        <f>SUMIFS(G$6:G$35,$D$6:$D$35,$D67,$F$6:$F$35,$F67,$C$6:$C$35,$C67)</f>
        <v>0</v>
      </c>
      <c r="H67" s="2">
        <f t="shared" si="17"/>
        <v>0</v>
      </c>
      <c r="I67" s="2">
        <f t="shared" si="17"/>
        <v>18.28</v>
      </c>
      <c r="J67" s="2">
        <f t="shared" si="17"/>
        <v>18.799999999999997</v>
      </c>
      <c r="K67" s="2">
        <f t="shared" si="17"/>
        <v>19.34</v>
      </c>
      <c r="L67" s="2">
        <f t="shared" si="17"/>
        <v>19.900000000000002</v>
      </c>
      <c r="M67" s="2">
        <f t="shared" si="17"/>
        <v>20.470000000000002</v>
      </c>
      <c r="N67" s="2">
        <f t="shared" si="17"/>
        <v>21.970000000000002</v>
      </c>
      <c r="O67" s="2">
        <f t="shared" si="17"/>
        <v>26.3</v>
      </c>
      <c r="P67" s="2">
        <f t="shared" si="17"/>
        <v>29.52</v>
      </c>
      <c r="Q67" s="2">
        <f t="shared" si="17"/>
        <v>30.25</v>
      </c>
      <c r="R67" s="2">
        <f t="shared" si="17"/>
        <v>31.01</v>
      </c>
      <c r="S67" s="2">
        <f t="shared" si="17"/>
        <v>32.519999999999996</v>
      </c>
      <c r="T67" s="2">
        <f t="shared" si="17"/>
        <v>33.33</v>
      </c>
      <c r="U67" s="2">
        <f t="shared" si="17"/>
        <v>34.17</v>
      </c>
      <c r="V67" s="2">
        <f t="shared" si="17"/>
        <v>35.019999999999996</v>
      </c>
      <c r="W67" s="2">
        <f t="shared" si="17"/>
        <v>36.730000000000004</v>
      </c>
      <c r="X67" s="2">
        <f t="shared" si="17"/>
        <v>37.65</v>
      </c>
      <c r="Y67" s="2">
        <f t="shared" si="17"/>
        <v>38.589999999999996</v>
      </c>
      <c r="Z67" s="2">
        <f t="shared" si="17"/>
        <v>39.56</v>
      </c>
      <c r="AA67" s="2">
        <f t="shared" si="17"/>
        <v>44.71</v>
      </c>
      <c r="AB67" s="2">
        <f t="shared" si="17"/>
        <v>45.82</v>
      </c>
      <c r="AC67" s="2">
        <f t="shared" si="17"/>
        <v>46.97</v>
      </c>
      <c r="AD67" s="2">
        <f t="shared" si="17"/>
        <v>48.150000000000006</v>
      </c>
      <c r="AE67" s="2">
        <f t="shared" si="17"/>
        <v>50.51</v>
      </c>
      <c r="AF67" s="2">
        <f t="shared" si="17"/>
        <v>51.78</v>
      </c>
      <c r="AG67" s="2">
        <f t="shared" si="17"/>
        <v>53.07</v>
      </c>
      <c r="AH67" s="2"/>
      <c r="AI67" s="2">
        <f t="shared" si="17"/>
        <v>54.4</v>
      </c>
      <c r="AJ67" s="2">
        <f t="shared" si="17"/>
        <v>57.09</v>
      </c>
      <c r="AK67" s="2">
        <f t="shared" si="17"/>
        <v>58.51</v>
      </c>
      <c r="AL67" s="2">
        <f t="shared" si="17"/>
        <v>59.97</v>
      </c>
      <c r="AM67" s="2">
        <f t="shared" si="17"/>
        <v>61.47</v>
      </c>
    </row>
    <row r="69" spans="3:39" x14ac:dyDescent="0.25">
      <c r="C69" t="s">
        <v>46</v>
      </c>
      <c r="D69" t="s">
        <v>44</v>
      </c>
      <c r="F69" t="s">
        <v>39</v>
      </c>
      <c r="G69" s="2">
        <f>SUMIFS(G$6:G$35,$D$6:$D$35,$D69,$F$6:$F$35,$F69,$C$6:$C$35,$C69)</f>
        <v>0</v>
      </c>
      <c r="H69" s="2">
        <f t="shared" si="17"/>
        <v>0</v>
      </c>
      <c r="I69" s="2">
        <f t="shared" si="17"/>
        <v>44.76</v>
      </c>
      <c r="J69" s="2">
        <f t="shared" si="17"/>
        <v>48.89</v>
      </c>
      <c r="K69" s="2">
        <f t="shared" si="17"/>
        <v>53.22</v>
      </c>
      <c r="L69" s="2">
        <f t="shared" si="17"/>
        <v>55.87</v>
      </c>
      <c r="M69" s="2">
        <f t="shared" si="17"/>
        <v>57.260000000000005</v>
      </c>
      <c r="N69" s="2">
        <f t="shared" si="17"/>
        <v>58.7</v>
      </c>
      <c r="O69" s="2">
        <f t="shared" ref="O69:AM69" si="18">SUMIFS(O$6:O$35,$D$6:$D$35,$D69,$F$6:$F$35,$F69,$C$6:$C$35,$C69)</f>
        <v>63.13</v>
      </c>
      <c r="P69" s="2">
        <f t="shared" si="18"/>
        <v>64.710000000000008</v>
      </c>
      <c r="Q69" s="2">
        <f t="shared" si="18"/>
        <v>66.33</v>
      </c>
      <c r="R69" s="2">
        <f t="shared" si="18"/>
        <v>67.989999999999995</v>
      </c>
      <c r="S69" s="2">
        <f t="shared" si="18"/>
        <v>72.350000000000009</v>
      </c>
      <c r="T69" s="2">
        <f t="shared" si="18"/>
        <v>74.150000000000006</v>
      </c>
      <c r="U69" s="2">
        <f t="shared" si="18"/>
        <v>76.010000000000005</v>
      </c>
      <c r="V69" s="2">
        <f t="shared" si="18"/>
        <v>77.92</v>
      </c>
      <c r="W69" s="2">
        <f t="shared" si="18"/>
        <v>82.429999999999993</v>
      </c>
      <c r="X69" s="2">
        <f t="shared" si="18"/>
        <v>84.49</v>
      </c>
      <c r="Y69" s="2">
        <f t="shared" si="18"/>
        <v>86.61</v>
      </c>
      <c r="Z69" s="2">
        <f t="shared" si="18"/>
        <v>88.77</v>
      </c>
      <c r="AA69" s="2">
        <f t="shared" si="18"/>
        <v>93.97</v>
      </c>
      <c r="AB69" s="2">
        <f t="shared" si="18"/>
        <v>96.32</v>
      </c>
      <c r="AC69" s="2">
        <f t="shared" si="18"/>
        <v>98.73</v>
      </c>
      <c r="AD69" s="2">
        <f t="shared" si="18"/>
        <v>101.2</v>
      </c>
      <c r="AE69" s="2">
        <f t="shared" si="18"/>
        <v>106.41</v>
      </c>
      <c r="AF69" s="2">
        <f t="shared" si="18"/>
        <v>109.07</v>
      </c>
      <c r="AG69" s="2">
        <f t="shared" si="18"/>
        <v>111.79</v>
      </c>
      <c r="AH69" s="2"/>
      <c r="AI69" s="2">
        <f t="shared" si="18"/>
        <v>114.59</v>
      </c>
      <c r="AJ69" s="2">
        <f t="shared" si="18"/>
        <v>118.85</v>
      </c>
      <c r="AK69" s="2">
        <f t="shared" si="18"/>
        <v>121.82</v>
      </c>
      <c r="AL69" s="2">
        <f t="shared" si="18"/>
        <v>124.86</v>
      </c>
      <c r="AM69" s="2">
        <f t="shared" si="18"/>
        <v>127.99</v>
      </c>
    </row>
    <row r="70" spans="3:39" x14ac:dyDescent="0.25">
      <c r="C70" t="s">
        <v>46</v>
      </c>
      <c r="D70" t="s">
        <v>44</v>
      </c>
      <c r="F70" t="s">
        <v>41</v>
      </c>
      <c r="G70" s="2">
        <f>SUMIFS(G$6:G$35,$D$6:$D$35,$D70,$F$6:$F$35,$F70,$C$6:$C$35,$C70)</f>
        <v>0</v>
      </c>
      <c r="H70" s="2">
        <f t="shared" ref="H70:AM70" si="19">SUMIFS(H$6:H$35,$D$6:$D$35,$D70,$F$6:$F$35,$F70,$C$6:$C$35,$C70)</f>
        <v>0</v>
      </c>
      <c r="I70" s="2">
        <f t="shared" si="19"/>
        <v>18.28</v>
      </c>
      <c r="J70" s="2">
        <f t="shared" si="19"/>
        <v>18.799999999999997</v>
      </c>
      <c r="K70" s="2">
        <f t="shared" si="19"/>
        <v>19.34</v>
      </c>
      <c r="L70" s="2">
        <f t="shared" si="19"/>
        <v>21.78</v>
      </c>
      <c r="M70" s="2">
        <f t="shared" si="19"/>
        <v>25.709999999999997</v>
      </c>
      <c r="N70" s="2">
        <f t="shared" si="19"/>
        <v>27.470000000000002</v>
      </c>
      <c r="O70" s="2">
        <f t="shared" si="19"/>
        <v>28.790000000000003</v>
      </c>
      <c r="P70" s="2">
        <f t="shared" si="19"/>
        <v>29.52</v>
      </c>
      <c r="Q70" s="2">
        <f t="shared" si="19"/>
        <v>30.25</v>
      </c>
      <c r="R70" s="2">
        <f t="shared" si="19"/>
        <v>31.01</v>
      </c>
      <c r="S70" s="2">
        <f t="shared" si="19"/>
        <v>33.160000000000004</v>
      </c>
      <c r="T70" s="2">
        <f t="shared" si="19"/>
        <v>35.909999999999997</v>
      </c>
      <c r="U70" s="2">
        <f t="shared" si="19"/>
        <v>36.809999999999995</v>
      </c>
      <c r="V70" s="2">
        <f t="shared" si="19"/>
        <v>37.729999999999997</v>
      </c>
      <c r="W70" s="2">
        <f t="shared" si="19"/>
        <v>39.57</v>
      </c>
      <c r="X70" s="2">
        <f t="shared" si="19"/>
        <v>40.559999999999995</v>
      </c>
      <c r="Y70" s="2">
        <f t="shared" si="19"/>
        <v>41.58</v>
      </c>
      <c r="Z70" s="2">
        <f t="shared" si="19"/>
        <v>42.62</v>
      </c>
      <c r="AA70" s="2">
        <f t="shared" si="19"/>
        <v>44.71</v>
      </c>
      <c r="AB70" s="2">
        <f t="shared" si="19"/>
        <v>45.82</v>
      </c>
      <c r="AC70" s="2">
        <f t="shared" si="19"/>
        <v>46.97</v>
      </c>
      <c r="AD70" s="2">
        <f t="shared" si="19"/>
        <v>48.150000000000006</v>
      </c>
      <c r="AE70" s="2">
        <f t="shared" si="19"/>
        <v>50.51</v>
      </c>
      <c r="AF70" s="2">
        <f t="shared" si="19"/>
        <v>51.78</v>
      </c>
      <c r="AG70" s="2">
        <f t="shared" si="19"/>
        <v>53.07</v>
      </c>
      <c r="AH70" s="2"/>
      <c r="AI70" s="2">
        <f t="shared" si="19"/>
        <v>54.4</v>
      </c>
      <c r="AJ70" s="2">
        <f t="shared" si="19"/>
        <v>57.09</v>
      </c>
      <c r="AK70" s="2">
        <f t="shared" si="19"/>
        <v>58.51</v>
      </c>
      <c r="AL70" s="2">
        <f t="shared" si="19"/>
        <v>59.97</v>
      </c>
      <c r="AM70" s="2">
        <f t="shared" si="19"/>
        <v>61.47</v>
      </c>
    </row>
    <row r="72" spans="3:39" x14ac:dyDescent="0.25">
      <c r="C72" t="s">
        <v>46</v>
      </c>
      <c r="D72" t="s">
        <v>45</v>
      </c>
      <c r="F72" t="s">
        <v>39</v>
      </c>
      <c r="G72" s="2">
        <f>SUMIFS(G$6:G$35,$D$6:$D$35,$D72,$F$6:$F$35,$F72,$C$6:$C$35,$C72)</f>
        <v>0</v>
      </c>
      <c r="H72" s="2">
        <f t="shared" ref="H72:AM73" si="20">SUMIFS(H$6:H$35,$D$6:$D$35,$D72,$F$6:$F$35,$F72,$C$6:$C$35,$C72)</f>
        <v>0</v>
      </c>
      <c r="I72" s="2">
        <f t="shared" si="20"/>
        <v>44.76</v>
      </c>
      <c r="J72" s="2">
        <f t="shared" si="20"/>
        <v>48.89</v>
      </c>
      <c r="K72" s="2">
        <f t="shared" si="20"/>
        <v>53.22</v>
      </c>
      <c r="L72" s="2">
        <f t="shared" si="20"/>
        <v>55.87</v>
      </c>
      <c r="M72" s="2">
        <f t="shared" si="20"/>
        <v>57.260000000000005</v>
      </c>
      <c r="N72" s="2">
        <f t="shared" si="20"/>
        <v>58.7</v>
      </c>
      <c r="O72" s="2">
        <f t="shared" si="20"/>
        <v>63.13</v>
      </c>
      <c r="P72" s="2">
        <f t="shared" si="20"/>
        <v>64.710000000000008</v>
      </c>
      <c r="Q72" s="2">
        <f t="shared" si="20"/>
        <v>66.33</v>
      </c>
      <c r="R72" s="2">
        <f t="shared" si="20"/>
        <v>67.989999999999995</v>
      </c>
      <c r="S72" s="2">
        <f t="shared" si="20"/>
        <v>72.350000000000009</v>
      </c>
      <c r="T72" s="2">
        <f t="shared" si="20"/>
        <v>74.150000000000006</v>
      </c>
      <c r="U72" s="2">
        <f t="shared" si="20"/>
        <v>76.010000000000005</v>
      </c>
      <c r="V72" s="2">
        <f t="shared" si="20"/>
        <v>77.92</v>
      </c>
      <c r="W72" s="2">
        <f t="shared" si="20"/>
        <v>82.429999999999993</v>
      </c>
      <c r="X72" s="2">
        <f t="shared" si="20"/>
        <v>84.49</v>
      </c>
      <c r="Y72" s="2">
        <f t="shared" si="20"/>
        <v>86.61</v>
      </c>
      <c r="Z72" s="2">
        <f t="shared" si="20"/>
        <v>88.77</v>
      </c>
      <c r="AA72" s="2">
        <f t="shared" si="20"/>
        <v>93.97</v>
      </c>
      <c r="AB72" s="2">
        <f t="shared" si="20"/>
        <v>96.32</v>
      </c>
      <c r="AC72" s="2">
        <f t="shared" si="20"/>
        <v>98.73</v>
      </c>
      <c r="AD72" s="2">
        <f t="shared" si="20"/>
        <v>101.2</v>
      </c>
      <c r="AE72" s="2">
        <f t="shared" si="20"/>
        <v>106.41</v>
      </c>
      <c r="AF72" s="2">
        <f t="shared" si="20"/>
        <v>109.07</v>
      </c>
      <c r="AG72" s="2">
        <f t="shared" si="20"/>
        <v>111.79</v>
      </c>
      <c r="AH72" s="2"/>
      <c r="AI72" s="2">
        <f t="shared" si="20"/>
        <v>114.59</v>
      </c>
      <c r="AJ72" s="2">
        <f t="shared" si="20"/>
        <v>118.85</v>
      </c>
      <c r="AK72" s="2">
        <f t="shared" si="20"/>
        <v>121.82</v>
      </c>
      <c r="AL72" s="2">
        <f t="shared" si="20"/>
        <v>124.86</v>
      </c>
      <c r="AM72" s="2">
        <f t="shared" si="20"/>
        <v>127.99</v>
      </c>
    </row>
    <row r="73" spans="3:39" x14ac:dyDescent="0.25">
      <c r="C73" t="s">
        <v>46</v>
      </c>
      <c r="D73" t="s">
        <v>45</v>
      </c>
      <c r="F73" t="s">
        <v>41</v>
      </c>
      <c r="G73" s="2">
        <f>SUMIFS(G$6:G$35,$D$6:$D$35,$D73,$F$6:$F$35,$F73,$C$6:$C$35,$C73)</f>
        <v>0</v>
      </c>
      <c r="H73" s="2">
        <f t="shared" si="20"/>
        <v>0</v>
      </c>
      <c r="I73" s="2">
        <f t="shared" si="20"/>
        <v>18.28</v>
      </c>
      <c r="J73" s="2">
        <f t="shared" si="20"/>
        <v>18.799999999999997</v>
      </c>
      <c r="K73" s="2">
        <f t="shared" si="20"/>
        <v>19.34</v>
      </c>
      <c r="L73" s="2">
        <f t="shared" si="20"/>
        <v>21.78</v>
      </c>
      <c r="M73" s="2">
        <f t="shared" si="20"/>
        <v>25.709999999999997</v>
      </c>
      <c r="N73" s="2">
        <f t="shared" si="20"/>
        <v>27.470000000000002</v>
      </c>
      <c r="O73" s="2">
        <f t="shared" si="20"/>
        <v>28.790000000000003</v>
      </c>
      <c r="P73" s="2">
        <f t="shared" si="20"/>
        <v>29.52</v>
      </c>
      <c r="Q73" s="2">
        <f t="shared" si="20"/>
        <v>30.25</v>
      </c>
      <c r="R73" s="2">
        <f t="shared" si="20"/>
        <v>31.01</v>
      </c>
      <c r="S73" s="2">
        <f t="shared" si="20"/>
        <v>33.160000000000004</v>
      </c>
      <c r="T73" s="2">
        <f t="shared" si="20"/>
        <v>35.909999999999997</v>
      </c>
      <c r="U73" s="2">
        <f t="shared" si="20"/>
        <v>36.809999999999995</v>
      </c>
      <c r="V73" s="2">
        <f t="shared" si="20"/>
        <v>37.729999999999997</v>
      </c>
      <c r="W73" s="2">
        <f t="shared" si="20"/>
        <v>39.57</v>
      </c>
      <c r="X73" s="2">
        <f t="shared" si="20"/>
        <v>40.559999999999995</v>
      </c>
      <c r="Y73" s="2">
        <f t="shared" si="20"/>
        <v>41.58</v>
      </c>
      <c r="Z73" s="2">
        <f t="shared" si="20"/>
        <v>42.62</v>
      </c>
      <c r="AA73" s="2">
        <f t="shared" si="20"/>
        <v>44.71</v>
      </c>
      <c r="AB73" s="2">
        <f t="shared" si="20"/>
        <v>45.82</v>
      </c>
      <c r="AC73" s="2">
        <f t="shared" si="20"/>
        <v>46.97</v>
      </c>
      <c r="AD73" s="2">
        <f t="shared" si="20"/>
        <v>48.150000000000006</v>
      </c>
      <c r="AE73" s="2">
        <f t="shared" si="20"/>
        <v>50.51</v>
      </c>
      <c r="AF73" s="2">
        <f t="shared" si="20"/>
        <v>51.78</v>
      </c>
      <c r="AG73" s="2">
        <f t="shared" si="20"/>
        <v>53.07</v>
      </c>
      <c r="AH73" s="2"/>
      <c r="AI73" s="2">
        <f t="shared" si="20"/>
        <v>54.4</v>
      </c>
      <c r="AJ73" s="2">
        <f t="shared" si="20"/>
        <v>57.09</v>
      </c>
      <c r="AK73" s="2">
        <f t="shared" si="20"/>
        <v>58.51</v>
      </c>
      <c r="AL73" s="2">
        <f t="shared" si="20"/>
        <v>59.97</v>
      </c>
      <c r="AM73" s="2">
        <f t="shared" si="20"/>
        <v>61.47</v>
      </c>
    </row>
    <row r="77" spans="3:39" x14ac:dyDescent="0.25">
      <c r="C77" t="s">
        <v>49</v>
      </c>
    </row>
    <row r="78" spans="3:39" x14ac:dyDescent="0.25">
      <c r="C78" t="s">
        <v>46</v>
      </c>
      <c r="D78" t="s">
        <v>44</v>
      </c>
      <c r="F78" t="s">
        <v>39</v>
      </c>
      <c r="I78" t="str">
        <f>IF(I69&gt;I66,"Yes","No")</f>
        <v>No</v>
      </c>
      <c r="J78" t="str">
        <f t="shared" ref="J78:AM79" si="21">IF(J69&gt;J66,"Yes","No")</f>
        <v>No</v>
      </c>
      <c r="K78" t="str">
        <f t="shared" si="21"/>
        <v>No</v>
      </c>
      <c r="L78" t="str">
        <f t="shared" si="21"/>
        <v>No</v>
      </c>
      <c r="M78" t="str">
        <f t="shared" si="21"/>
        <v>No</v>
      </c>
      <c r="N78" t="str">
        <f t="shared" si="21"/>
        <v>No</v>
      </c>
      <c r="O78" t="str">
        <f t="shared" si="21"/>
        <v>No</v>
      </c>
      <c r="P78" t="str">
        <f t="shared" si="21"/>
        <v>No</v>
      </c>
      <c r="Q78" t="str">
        <f t="shared" si="21"/>
        <v>No</v>
      </c>
      <c r="R78" t="str">
        <f t="shared" si="21"/>
        <v>No</v>
      </c>
      <c r="S78" t="str">
        <f t="shared" si="21"/>
        <v>No</v>
      </c>
      <c r="T78" t="str">
        <f t="shared" si="21"/>
        <v>No</v>
      </c>
      <c r="U78" t="str">
        <f t="shared" si="21"/>
        <v>No</v>
      </c>
      <c r="V78" t="str">
        <f t="shared" si="21"/>
        <v>No</v>
      </c>
      <c r="W78" t="str">
        <f t="shared" si="21"/>
        <v>No</v>
      </c>
      <c r="X78" t="str">
        <f t="shared" si="21"/>
        <v>No</v>
      </c>
      <c r="Y78" t="str">
        <f t="shared" si="21"/>
        <v>No</v>
      </c>
      <c r="Z78" t="str">
        <f t="shared" si="21"/>
        <v>No</v>
      </c>
      <c r="AA78" t="str">
        <f t="shared" si="21"/>
        <v>Yes</v>
      </c>
      <c r="AB78" t="str">
        <f t="shared" si="21"/>
        <v>Yes</v>
      </c>
      <c r="AC78" t="str">
        <f t="shared" si="21"/>
        <v>Yes</v>
      </c>
      <c r="AD78" t="str">
        <f t="shared" si="21"/>
        <v>Yes</v>
      </c>
      <c r="AE78" t="str">
        <f t="shared" si="21"/>
        <v>Yes</v>
      </c>
      <c r="AF78" t="str">
        <f t="shared" si="21"/>
        <v>Yes</v>
      </c>
      <c r="AG78" t="str">
        <f t="shared" si="21"/>
        <v>Yes</v>
      </c>
      <c r="AI78" t="str">
        <f t="shared" si="21"/>
        <v>Yes</v>
      </c>
      <c r="AJ78" t="str">
        <f t="shared" si="21"/>
        <v>Yes</v>
      </c>
      <c r="AK78" t="str">
        <f t="shared" si="21"/>
        <v>Yes</v>
      </c>
      <c r="AL78" t="str">
        <f t="shared" si="21"/>
        <v>Yes</v>
      </c>
      <c r="AM78" t="str">
        <f t="shared" si="21"/>
        <v>Yes</v>
      </c>
    </row>
    <row r="79" spans="3:39" x14ac:dyDescent="0.25">
      <c r="C79" t="s">
        <v>46</v>
      </c>
      <c r="D79" t="s">
        <v>44</v>
      </c>
      <c r="F79" t="s">
        <v>41</v>
      </c>
      <c r="I79" t="str">
        <f>IF(I70&gt;I67,"Yes","No")</f>
        <v>No</v>
      </c>
      <c r="J79" t="str">
        <f t="shared" si="21"/>
        <v>No</v>
      </c>
      <c r="K79" t="str">
        <f t="shared" si="21"/>
        <v>No</v>
      </c>
      <c r="L79" t="str">
        <f t="shared" si="21"/>
        <v>Yes</v>
      </c>
      <c r="M79" t="str">
        <f t="shared" si="21"/>
        <v>Yes</v>
      </c>
      <c r="N79" t="str">
        <f t="shared" si="21"/>
        <v>Yes</v>
      </c>
      <c r="O79" t="str">
        <f t="shared" si="21"/>
        <v>Yes</v>
      </c>
      <c r="P79" t="str">
        <f t="shared" si="21"/>
        <v>No</v>
      </c>
      <c r="Q79" t="str">
        <f t="shared" si="21"/>
        <v>No</v>
      </c>
      <c r="R79" t="str">
        <f t="shared" si="21"/>
        <v>No</v>
      </c>
      <c r="S79" t="str">
        <f t="shared" si="21"/>
        <v>Yes</v>
      </c>
      <c r="T79" t="str">
        <f t="shared" si="21"/>
        <v>Yes</v>
      </c>
      <c r="U79" t="str">
        <f t="shared" si="21"/>
        <v>Yes</v>
      </c>
      <c r="V79" t="str">
        <f t="shared" si="21"/>
        <v>Yes</v>
      </c>
      <c r="W79" t="str">
        <f t="shared" si="21"/>
        <v>Yes</v>
      </c>
      <c r="X79" t="str">
        <f t="shared" si="21"/>
        <v>Yes</v>
      </c>
      <c r="Y79" t="str">
        <f t="shared" si="21"/>
        <v>Yes</v>
      </c>
      <c r="Z79" t="str">
        <f t="shared" si="21"/>
        <v>Yes</v>
      </c>
      <c r="AA79" t="str">
        <f t="shared" si="21"/>
        <v>No</v>
      </c>
      <c r="AB79" t="str">
        <f t="shared" si="21"/>
        <v>No</v>
      </c>
      <c r="AC79" t="str">
        <f t="shared" si="21"/>
        <v>No</v>
      </c>
      <c r="AD79" t="str">
        <f t="shared" si="21"/>
        <v>No</v>
      </c>
      <c r="AE79" t="str">
        <f t="shared" si="21"/>
        <v>No</v>
      </c>
      <c r="AF79" t="str">
        <f t="shared" si="21"/>
        <v>No</v>
      </c>
      <c r="AG79" t="str">
        <f t="shared" si="21"/>
        <v>No</v>
      </c>
      <c r="AI79" t="str">
        <f t="shared" si="21"/>
        <v>No</v>
      </c>
      <c r="AJ79" t="str">
        <f t="shared" si="21"/>
        <v>No</v>
      </c>
      <c r="AK79" t="str">
        <f t="shared" si="21"/>
        <v>No</v>
      </c>
      <c r="AL79" t="str">
        <f t="shared" si="21"/>
        <v>No</v>
      </c>
      <c r="AM79" t="str">
        <f t="shared" si="21"/>
        <v>No</v>
      </c>
    </row>
    <row r="83" spans="3:39" x14ac:dyDescent="0.25">
      <c r="I83" s="3">
        <v>1</v>
      </c>
      <c r="J83" s="3">
        <v>2</v>
      </c>
      <c r="K83" s="3">
        <v>1</v>
      </c>
      <c r="L83" s="3">
        <v>2</v>
      </c>
      <c r="M83" s="3">
        <v>3</v>
      </c>
      <c r="N83" s="3">
        <v>4</v>
      </c>
      <c r="O83" s="3">
        <f>K83</f>
        <v>1</v>
      </c>
      <c r="P83" s="3">
        <f t="shared" ref="P83:AG83" si="22">L83</f>
        <v>2</v>
      </c>
      <c r="Q83" s="3">
        <f t="shared" si="22"/>
        <v>3</v>
      </c>
      <c r="R83" s="3">
        <f t="shared" si="22"/>
        <v>4</v>
      </c>
      <c r="S83" s="3">
        <f t="shared" si="22"/>
        <v>1</v>
      </c>
      <c r="T83" s="3">
        <f t="shared" si="22"/>
        <v>2</v>
      </c>
      <c r="U83" s="3">
        <f t="shared" si="22"/>
        <v>3</v>
      </c>
      <c r="V83" s="3">
        <f t="shared" si="22"/>
        <v>4</v>
      </c>
      <c r="W83" s="3">
        <f t="shared" si="22"/>
        <v>1</v>
      </c>
      <c r="X83" s="3">
        <f t="shared" si="22"/>
        <v>2</v>
      </c>
      <c r="Y83" s="3">
        <f t="shared" si="22"/>
        <v>3</v>
      </c>
      <c r="Z83" s="3">
        <f t="shared" si="22"/>
        <v>4</v>
      </c>
      <c r="AA83" s="3">
        <f t="shared" si="22"/>
        <v>1</v>
      </c>
      <c r="AB83" s="3">
        <f t="shared" si="22"/>
        <v>2</v>
      </c>
      <c r="AC83" s="3">
        <f t="shared" si="22"/>
        <v>3</v>
      </c>
      <c r="AD83" s="3">
        <f t="shared" si="22"/>
        <v>4</v>
      </c>
      <c r="AE83" s="3">
        <f t="shared" si="22"/>
        <v>1</v>
      </c>
      <c r="AF83" s="3">
        <f t="shared" si="22"/>
        <v>2</v>
      </c>
      <c r="AG83" s="3">
        <f t="shared" si="22"/>
        <v>3</v>
      </c>
      <c r="AH83" s="3"/>
      <c r="AI83" s="3">
        <f t="shared" ref="AI83:AL83" si="23">AD83</f>
        <v>4</v>
      </c>
      <c r="AJ83" s="3">
        <f t="shared" si="23"/>
        <v>1</v>
      </c>
      <c r="AK83" s="3">
        <f t="shared" si="23"/>
        <v>2</v>
      </c>
      <c r="AL83" s="3">
        <f t="shared" si="23"/>
        <v>3</v>
      </c>
      <c r="AM83" s="3">
        <f t="shared" ref="AM83" si="24">AI83</f>
        <v>4</v>
      </c>
    </row>
    <row r="84" spans="3:39" x14ac:dyDescent="0.25">
      <c r="I84" t="s">
        <v>6</v>
      </c>
      <c r="J84" t="s">
        <v>7</v>
      </c>
      <c r="K84" t="s">
        <v>8</v>
      </c>
      <c r="L84" t="s">
        <v>9</v>
      </c>
      <c r="M84" t="s">
        <v>10</v>
      </c>
      <c r="N84" t="s">
        <v>11</v>
      </c>
      <c r="O84" t="s">
        <v>12</v>
      </c>
      <c r="P84" t="s">
        <v>13</v>
      </c>
      <c r="Q84" t="s">
        <v>14</v>
      </c>
      <c r="R84" t="s">
        <v>15</v>
      </c>
      <c r="S84" t="s">
        <v>16</v>
      </c>
      <c r="T84" t="s">
        <v>17</v>
      </c>
      <c r="U84" t="s">
        <v>18</v>
      </c>
      <c r="V84" t="s">
        <v>19</v>
      </c>
      <c r="W84" t="s">
        <v>20</v>
      </c>
      <c r="X84" t="s">
        <v>21</v>
      </c>
      <c r="Y84" t="s">
        <v>22</v>
      </c>
      <c r="Z84" t="s">
        <v>23</v>
      </c>
      <c r="AA84" t="s">
        <v>24</v>
      </c>
      <c r="AB84" t="s">
        <v>25</v>
      </c>
      <c r="AC84" t="s">
        <v>26</v>
      </c>
      <c r="AD84" t="s">
        <v>27</v>
      </c>
      <c r="AE84" t="s">
        <v>28</v>
      </c>
      <c r="AF84" t="s">
        <v>29</v>
      </c>
      <c r="AG84" t="s">
        <v>30</v>
      </c>
      <c r="AI84" t="s">
        <v>31</v>
      </c>
      <c r="AJ84" t="s">
        <v>32</v>
      </c>
      <c r="AK84" t="s">
        <v>33</v>
      </c>
      <c r="AL84" t="s">
        <v>34</v>
      </c>
      <c r="AM84" t="s">
        <v>35</v>
      </c>
    </row>
    <row r="85" spans="3:39" x14ac:dyDescent="0.25">
      <c r="C85" t="s">
        <v>46</v>
      </c>
      <c r="D85" t="s">
        <v>37</v>
      </c>
      <c r="F85" t="s">
        <v>39</v>
      </c>
      <c r="I85" s="25" t="str">
        <f>IF(ROUND(ROUND(I66,2)-ROUND(I57,2),2)=0,"CR","T")</f>
        <v>T</v>
      </c>
      <c r="J85" s="25" t="str">
        <f t="shared" ref="J85:AM85" si="25">IF(ROUND(ROUND(J66,2)-ROUND(J57,2),2)=0,"CR","T")</f>
        <v>T</v>
      </c>
      <c r="K85" s="25" t="str">
        <f t="shared" si="25"/>
        <v>T</v>
      </c>
      <c r="L85" s="25" t="str">
        <f t="shared" si="25"/>
        <v>T</v>
      </c>
      <c r="M85" s="25" t="str">
        <f t="shared" si="25"/>
        <v>T</v>
      </c>
      <c r="N85" s="25" t="str">
        <f t="shared" si="25"/>
        <v>CR</v>
      </c>
      <c r="O85" s="25" t="str">
        <f t="shared" si="25"/>
        <v>CR</v>
      </c>
      <c r="P85" s="25" t="str">
        <f t="shared" si="25"/>
        <v>CR</v>
      </c>
      <c r="Q85" s="25" t="str">
        <f t="shared" si="25"/>
        <v>CR</v>
      </c>
      <c r="R85" s="25" t="str">
        <f t="shared" si="25"/>
        <v>CR</v>
      </c>
      <c r="S85" s="25" t="str">
        <f t="shared" si="25"/>
        <v>CR</v>
      </c>
      <c r="T85" s="25" t="str">
        <f t="shared" si="25"/>
        <v>CR</v>
      </c>
      <c r="U85" s="25" t="str">
        <f t="shared" si="25"/>
        <v>CR</v>
      </c>
      <c r="V85" s="25" t="str">
        <f t="shared" si="25"/>
        <v>CR</v>
      </c>
      <c r="W85" s="25" t="str">
        <f t="shared" si="25"/>
        <v>CR</v>
      </c>
      <c r="X85" s="25" t="str">
        <f t="shared" si="25"/>
        <v>CR</v>
      </c>
      <c r="Y85" s="25" t="str">
        <f t="shared" si="25"/>
        <v>CR</v>
      </c>
      <c r="Z85" s="25" t="str">
        <f t="shared" si="25"/>
        <v>CR</v>
      </c>
      <c r="AA85" s="25" t="str">
        <f t="shared" si="25"/>
        <v>CR</v>
      </c>
      <c r="AB85" s="25" t="str">
        <f t="shared" si="25"/>
        <v>CR</v>
      </c>
      <c r="AC85" s="25" t="str">
        <f t="shared" si="25"/>
        <v>CR</v>
      </c>
      <c r="AD85" s="25" t="str">
        <f t="shared" si="25"/>
        <v>CR</v>
      </c>
      <c r="AE85" s="25" t="str">
        <f t="shared" si="25"/>
        <v>CR</v>
      </c>
      <c r="AF85" s="25" t="str">
        <f t="shared" si="25"/>
        <v>CR</v>
      </c>
      <c r="AG85" s="25" t="str">
        <f t="shared" si="25"/>
        <v>CR</v>
      </c>
      <c r="AH85" s="25"/>
      <c r="AI85" s="25" t="str">
        <f t="shared" si="25"/>
        <v>CR</v>
      </c>
      <c r="AJ85" s="25" t="str">
        <f t="shared" si="25"/>
        <v>CR</v>
      </c>
      <c r="AK85" s="25" t="str">
        <f t="shared" si="25"/>
        <v>CR</v>
      </c>
      <c r="AL85" s="25" t="str">
        <f t="shared" si="25"/>
        <v>CR</v>
      </c>
      <c r="AM85" s="25" t="str">
        <f t="shared" si="25"/>
        <v>CR</v>
      </c>
    </row>
    <row r="86" spans="3:39" x14ac:dyDescent="0.25">
      <c r="C86" t="s">
        <v>46</v>
      </c>
      <c r="D86" t="s">
        <v>37</v>
      </c>
      <c r="F86" t="s">
        <v>41</v>
      </c>
      <c r="I86" s="25" t="str">
        <f t="shared" ref="I86:AM86" si="26">IF(ROUND(ROUND(I67,2)-ROUND(I58,2),2)=0,"CR","T")</f>
        <v>T</v>
      </c>
      <c r="J86" s="25" t="str">
        <f t="shared" si="26"/>
        <v>T</v>
      </c>
      <c r="K86" s="25" t="str">
        <f t="shared" si="26"/>
        <v>T</v>
      </c>
      <c r="L86" s="25" t="str">
        <f t="shared" si="26"/>
        <v>T</v>
      </c>
      <c r="M86" s="25" t="str">
        <f t="shared" si="26"/>
        <v>T</v>
      </c>
      <c r="N86" s="25" t="str">
        <f t="shared" si="26"/>
        <v>T</v>
      </c>
      <c r="O86" s="25" t="str">
        <f t="shared" si="26"/>
        <v>T</v>
      </c>
      <c r="P86" s="25" t="str">
        <f t="shared" si="26"/>
        <v>CR</v>
      </c>
      <c r="Q86" s="25" t="str">
        <f t="shared" si="26"/>
        <v>CR</v>
      </c>
      <c r="R86" s="25" t="str">
        <f t="shared" si="26"/>
        <v>CR</v>
      </c>
      <c r="S86" s="25" t="str">
        <f t="shared" si="26"/>
        <v>CR</v>
      </c>
      <c r="T86" s="25" t="str">
        <f t="shared" si="26"/>
        <v>CR</v>
      </c>
      <c r="U86" s="25" t="str">
        <f t="shared" si="26"/>
        <v>CR</v>
      </c>
      <c r="V86" s="25" t="str">
        <f t="shared" si="26"/>
        <v>CR</v>
      </c>
      <c r="W86" s="25" t="str">
        <f t="shared" si="26"/>
        <v>CR</v>
      </c>
      <c r="X86" s="25" t="str">
        <f t="shared" si="26"/>
        <v>CR</v>
      </c>
      <c r="Y86" s="25" t="str">
        <f t="shared" si="26"/>
        <v>CR</v>
      </c>
      <c r="Z86" s="25" t="str">
        <f t="shared" si="26"/>
        <v>CR</v>
      </c>
      <c r="AA86" s="25" t="str">
        <f t="shared" si="26"/>
        <v>CR</v>
      </c>
      <c r="AB86" s="25" t="str">
        <f t="shared" si="26"/>
        <v>CR</v>
      </c>
      <c r="AC86" s="25" t="str">
        <f t="shared" si="26"/>
        <v>CR</v>
      </c>
      <c r="AD86" s="25" t="str">
        <f t="shared" si="26"/>
        <v>CR</v>
      </c>
      <c r="AE86" s="25" t="str">
        <f t="shared" si="26"/>
        <v>CR</v>
      </c>
      <c r="AF86" s="25" t="str">
        <f t="shared" si="26"/>
        <v>CR</v>
      </c>
      <c r="AG86" s="25" t="str">
        <f t="shared" si="26"/>
        <v>CR</v>
      </c>
      <c r="AH86" s="25"/>
      <c r="AI86" s="25" t="str">
        <f t="shared" si="26"/>
        <v>CR</v>
      </c>
      <c r="AJ86" s="25" t="str">
        <f t="shared" si="26"/>
        <v>CR</v>
      </c>
      <c r="AK86" s="25" t="str">
        <f t="shared" si="26"/>
        <v>CR</v>
      </c>
      <c r="AL86" s="25" t="str">
        <f t="shared" si="26"/>
        <v>CR</v>
      </c>
      <c r="AM86" s="25" t="str">
        <f t="shared" si="26"/>
        <v>CR</v>
      </c>
    </row>
    <row r="87" spans="3:39"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row>
    <row r="88" spans="3:39" x14ac:dyDescent="0.25">
      <c r="C88" t="s">
        <v>46</v>
      </c>
      <c r="D88" t="s">
        <v>44</v>
      </c>
      <c r="F88" t="s">
        <v>39</v>
      </c>
      <c r="I88" s="25" t="str">
        <f>IF(ROUND(ROUND(I69,2)-ROUND(I60,2),2)=0,"CR","T")</f>
        <v>T</v>
      </c>
      <c r="J88" s="25" t="str">
        <f t="shared" ref="J88:AM88" si="27">IF(ROUND(ROUND(J69,2)-ROUND(J60,2),2)=0,"CR","T")</f>
        <v>T</v>
      </c>
      <c r="K88" s="25" t="str">
        <f t="shared" si="27"/>
        <v>T</v>
      </c>
      <c r="L88" s="25" t="str">
        <f t="shared" si="27"/>
        <v>CR</v>
      </c>
      <c r="M88" s="25" t="str">
        <f t="shared" si="27"/>
        <v>CR</v>
      </c>
      <c r="N88" s="25" t="str">
        <f t="shared" si="27"/>
        <v>CR</v>
      </c>
      <c r="O88" s="25" t="str">
        <f t="shared" si="27"/>
        <v>CR</v>
      </c>
      <c r="P88" s="25" t="str">
        <f t="shared" si="27"/>
        <v>CR</v>
      </c>
      <c r="Q88" s="25" t="str">
        <f t="shared" si="27"/>
        <v>CR</v>
      </c>
      <c r="R88" s="25" t="str">
        <f t="shared" si="27"/>
        <v>CR</v>
      </c>
      <c r="S88" s="25" t="str">
        <f t="shared" si="27"/>
        <v>CR</v>
      </c>
      <c r="T88" s="25" t="str">
        <f t="shared" si="27"/>
        <v>CR</v>
      </c>
      <c r="U88" s="25" t="str">
        <f t="shared" si="27"/>
        <v>CR</v>
      </c>
      <c r="V88" s="25" t="str">
        <f t="shared" si="27"/>
        <v>CR</v>
      </c>
      <c r="W88" s="25" t="str">
        <f t="shared" si="27"/>
        <v>CR</v>
      </c>
      <c r="X88" s="25" t="str">
        <f t="shared" si="27"/>
        <v>CR</v>
      </c>
      <c r="Y88" s="25" t="str">
        <f t="shared" si="27"/>
        <v>CR</v>
      </c>
      <c r="Z88" s="25" t="str">
        <f t="shared" si="27"/>
        <v>CR</v>
      </c>
      <c r="AA88" s="25" t="str">
        <f t="shared" si="27"/>
        <v>CR</v>
      </c>
      <c r="AB88" s="25" t="str">
        <f t="shared" si="27"/>
        <v>CR</v>
      </c>
      <c r="AC88" s="25" t="str">
        <f t="shared" si="27"/>
        <v>CR</v>
      </c>
      <c r="AD88" s="25" t="str">
        <f t="shared" si="27"/>
        <v>CR</v>
      </c>
      <c r="AE88" s="25" t="str">
        <f t="shared" si="27"/>
        <v>CR</v>
      </c>
      <c r="AF88" s="25" t="str">
        <f t="shared" si="27"/>
        <v>CR</v>
      </c>
      <c r="AG88" s="25" t="str">
        <f t="shared" si="27"/>
        <v>CR</v>
      </c>
      <c r="AH88" s="25"/>
      <c r="AI88" s="25" t="str">
        <f t="shared" si="27"/>
        <v>CR</v>
      </c>
      <c r="AJ88" s="25" t="str">
        <f t="shared" si="27"/>
        <v>CR</v>
      </c>
      <c r="AK88" s="25" t="str">
        <f t="shared" si="27"/>
        <v>CR</v>
      </c>
      <c r="AL88" s="25" t="str">
        <f t="shared" si="27"/>
        <v>CR</v>
      </c>
      <c r="AM88" s="25" t="str">
        <f t="shared" si="27"/>
        <v>CR</v>
      </c>
    </row>
    <row r="89" spans="3:39" x14ac:dyDescent="0.25">
      <c r="C89" t="s">
        <v>46</v>
      </c>
      <c r="D89" t="s">
        <v>44</v>
      </c>
      <c r="F89" t="s">
        <v>41</v>
      </c>
      <c r="I89" s="25" t="str">
        <f t="shared" ref="I89:AM89" si="28">IF(ROUND(ROUND(I70,2)-ROUND(I61,2),2)=0,"CR","T")</f>
        <v>T</v>
      </c>
      <c r="J89" s="25" t="str">
        <f t="shared" si="28"/>
        <v>T</v>
      </c>
      <c r="K89" s="25" t="str">
        <f t="shared" si="28"/>
        <v>T</v>
      </c>
      <c r="L89" s="25" t="str">
        <f t="shared" si="28"/>
        <v>T</v>
      </c>
      <c r="M89" s="25" t="str">
        <f t="shared" si="28"/>
        <v>T</v>
      </c>
      <c r="N89" s="25" t="str">
        <f t="shared" si="28"/>
        <v>CR</v>
      </c>
      <c r="O89" s="25" t="str">
        <f t="shared" si="28"/>
        <v>T</v>
      </c>
      <c r="P89" s="25" t="str">
        <f t="shared" si="28"/>
        <v>CR</v>
      </c>
      <c r="Q89" s="25" t="str">
        <f t="shared" si="28"/>
        <v>CR</v>
      </c>
      <c r="R89" s="25" t="str">
        <f t="shared" si="28"/>
        <v>CR</v>
      </c>
      <c r="S89" s="25" t="str">
        <f t="shared" si="28"/>
        <v>T</v>
      </c>
      <c r="T89" s="25" t="str">
        <f t="shared" si="28"/>
        <v>CR</v>
      </c>
      <c r="U89" s="25" t="str">
        <f t="shared" si="28"/>
        <v>CR</v>
      </c>
      <c r="V89" s="25" t="str">
        <f t="shared" si="28"/>
        <v>CR</v>
      </c>
      <c r="W89" s="25" t="str">
        <f t="shared" si="28"/>
        <v>CR</v>
      </c>
      <c r="X89" s="25" t="str">
        <f t="shared" si="28"/>
        <v>CR</v>
      </c>
      <c r="Y89" s="25" t="str">
        <f t="shared" si="28"/>
        <v>CR</v>
      </c>
      <c r="Z89" s="25" t="str">
        <f t="shared" si="28"/>
        <v>CR</v>
      </c>
      <c r="AA89" s="25" t="str">
        <f t="shared" si="28"/>
        <v>CR</v>
      </c>
      <c r="AB89" s="25" t="str">
        <f t="shared" si="28"/>
        <v>CR</v>
      </c>
      <c r="AC89" s="25" t="str">
        <f t="shared" si="28"/>
        <v>CR</v>
      </c>
      <c r="AD89" s="25" t="str">
        <f t="shared" si="28"/>
        <v>CR</v>
      </c>
      <c r="AE89" s="25" t="str">
        <f t="shared" si="28"/>
        <v>CR</v>
      </c>
      <c r="AF89" s="25" t="str">
        <f t="shared" si="28"/>
        <v>CR</v>
      </c>
      <c r="AG89" s="25" t="str">
        <f t="shared" si="28"/>
        <v>CR</v>
      </c>
      <c r="AH89" s="25"/>
      <c r="AI89" s="25" t="str">
        <f t="shared" si="28"/>
        <v>CR</v>
      </c>
      <c r="AJ89" s="25" t="str">
        <f t="shared" si="28"/>
        <v>CR</v>
      </c>
      <c r="AK89" s="25" t="str">
        <f t="shared" si="28"/>
        <v>CR</v>
      </c>
      <c r="AL89" s="25" t="str">
        <f t="shared" si="28"/>
        <v>CR</v>
      </c>
      <c r="AM89" s="25" t="str">
        <f t="shared" si="28"/>
        <v>CR</v>
      </c>
    </row>
    <row r="90" spans="3:39"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row>
    <row r="91" spans="3:39" x14ac:dyDescent="0.25">
      <c r="C91" t="s">
        <v>46</v>
      </c>
      <c r="D91" t="s">
        <v>45</v>
      </c>
      <c r="F91" t="s">
        <v>39</v>
      </c>
      <c r="I91" s="25" t="str">
        <f>IF(ROUND(ROUND(I72,2)-ROUND(I63,2),2)=0,"CR","T")</f>
        <v>T</v>
      </c>
      <c r="J91" s="25" t="str">
        <f t="shared" ref="J91:AM91" si="29">IF(ROUND(ROUND(J72,2)-ROUND(J63,2),2)=0,"CR","T")</f>
        <v>T</v>
      </c>
      <c r="K91" s="25" t="str">
        <f t="shared" si="29"/>
        <v>T</v>
      </c>
      <c r="L91" s="25" t="str">
        <f t="shared" si="29"/>
        <v>CR</v>
      </c>
      <c r="M91" s="25" t="str">
        <f t="shared" si="29"/>
        <v>CR</v>
      </c>
      <c r="N91" s="25" t="str">
        <f t="shared" si="29"/>
        <v>CR</v>
      </c>
      <c r="O91" s="25" t="str">
        <f t="shared" si="29"/>
        <v>CR</v>
      </c>
      <c r="P91" s="25" t="str">
        <f t="shared" si="29"/>
        <v>CR</v>
      </c>
      <c r="Q91" s="25" t="str">
        <f t="shared" si="29"/>
        <v>CR</v>
      </c>
      <c r="R91" s="25" t="str">
        <f t="shared" si="29"/>
        <v>CR</v>
      </c>
      <c r="S91" s="25" t="str">
        <f t="shared" si="29"/>
        <v>CR</v>
      </c>
      <c r="T91" s="25" t="str">
        <f t="shared" si="29"/>
        <v>CR</v>
      </c>
      <c r="U91" s="25" t="str">
        <f t="shared" si="29"/>
        <v>CR</v>
      </c>
      <c r="V91" s="25" t="str">
        <f t="shared" si="29"/>
        <v>CR</v>
      </c>
      <c r="W91" s="25" t="str">
        <f t="shared" si="29"/>
        <v>CR</v>
      </c>
      <c r="X91" s="25" t="str">
        <f t="shared" si="29"/>
        <v>CR</v>
      </c>
      <c r="Y91" s="25" t="str">
        <f t="shared" si="29"/>
        <v>CR</v>
      </c>
      <c r="Z91" s="25" t="str">
        <f t="shared" si="29"/>
        <v>CR</v>
      </c>
      <c r="AA91" s="25" t="str">
        <f t="shared" si="29"/>
        <v>CR</v>
      </c>
      <c r="AB91" s="25" t="str">
        <f t="shared" si="29"/>
        <v>CR</v>
      </c>
      <c r="AC91" s="25" t="str">
        <f t="shared" si="29"/>
        <v>CR</v>
      </c>
      <c r="AD91" s="25" t="str">
        <f t="shared" si="29"/>
        <v>CR</v>
      </c>
      <c r="AE91" s="25" t="str">
        <f t="shared" si="29"/>
        <v>CR</v>
      </c>
      <c r="AF91" s="25" t="str">
        <f t="shared" si="29"/>
        <v>CR</v>
      </c>
      <c r="AG91" s="25" t="str">
        <f t="shared" si="29"/>
        <v>CR</v>
      </c>
      <c r="AH91" s="25"/>
      <c r="AI91" s="25" t="str">
        <f t="shared" si="29"/>
        <v>CR</v>
      </c>
      <c r="AJ91" s="25" t="str">
        <f t="shared" si="29"/>
        <v>CR</v>
      </c>
      <c r="AK91" s="25" t="str">
        <f t="shared" si="29"/>
        <v>CR</v>
      </c>
      <c r="AL91" s="25" t="str">
        <f t="shared" si="29"/>
        <v>CR</v>
      </c>
      <c r="AM91" s="25" t="str">
        <f t="shared" si="29"/>
        <v>CR</v>
      </c>
    </row>
    <row r="92" spans="3:39" x14ac:dyDescent="0.25">
      <c r="C92" t="s">
        <v>46</v>
      </c>
      <c r="D92" t="s">
        <v>45</v>
      </c>
      <c r="F92" t="s">
        <v>41</v>
      </c>
      <c r="I92" s="25" t="str">
        <f t="shared" ref="I92:AM92" si="30">IF(ROUND(ROUND(I73,2)-ROUND(I64,2),2)=0,"CR","T")</f>
        <v>T</v>
      </c>
      <c r="J92" s="25" t="str">
        <f t="shared" si="30"/>
        <v>T</v>
      </c>
      <c r="K92" s="25" t="str">
        <f t="shared" si="30"/>
        <v>T</v>
      </c>
      <c r="L92" s="25" t="str">
        <f t="shared" si="30"/>
        <v>T</v>
      </c>
      <c r="M92" s="25" t="str">
        <f t="shared" si="30"/>
        <v>T</v>
      </c>
      <c r="N92" s="25" t="str">
        <f t="shared" si="30"/>
        <v>CR</v>
      </c>
      <c r="O92" s="25" t="str">
        <f t="shared" si="30"/>
        <v>T</v>
      </c>
      <c r="P92" s="25" t="str">
        <f t="shared" si="30"/>
        <v>CR</v>
      </c>
      <c r="Q92" s="25" t="str">
        <f t="shared" si="30"/>
        <v>CR</v>
      </c>
      <c r="R92" s="25" t="str">
        <f t="shared" si="30"/>
        <v>CR</v>
      </c>
      <c r="S92" s="25" t="str">
        <f t="shared" si="30"/>
        <v>T</v>
      </c>
      <c r="T92" s="25" t="str">
        <f t="shared" si="30"/>
        <v>CR</v>
      </c>
      <c r="U92" s="25" t="str">
        <f t="shared" si="30"/>
        <v>CR</v>
      </c>
      <c r="V92" s="25" t="str">
        <f t="shared" si="30"/>
        <v>CR</v>
      </c>
      <c r="W92" s="25" t="str">
        <f t="shared" si="30"/>
        <v>CR</v>
      </c>
      <c r="X92" s="25" t="str">
        <f t="shared" si="30"/>
        <v>CR</v>
      </c>
      <c r="Y92" s="25" t="str">
        <f t="shared" si="30"/>
        <v>CR</v>
      </c>
      <c r="Z92" s="25" t="str">
        <f t="shared" si="30"/>
        <v>CR</v>
      </c>
      <c r="AA92" s="25" t="str">
        <f t="shared" si="30"/>
        <v>CR</v>
      </c>
      <c r="AB92" s="25" t="str">
        <f t="shared" si="30"/>
        <v>CR</v>
      </c>
      <c r="AC92" s="25" t="str">
        <f t="shared" si="30"/>
        <v>CR</v>
      </c>
      <c r="AD92" s="25" t="str">
        <f t="shared" si="30"/>
        <v>CR</v>
      </c>
      <c r="AE92" s="25" t="str">
        <f t="shared" si="30"/>
        <v>CR</v>
      </c>
      <c r="AF92" s="25" t="str">
        <f t="shared" si="30"/>
        <v>CR</v>
      </c>
      <c r="AG92" s="25" t="str">
        <f t="shared" si="30"/>
        <v>CR</v>
      </c>
      <c r="AH92" s="25"/>
      <c r="AI92" s="25" t="str">
        <f t="shared" si="30"/>
        <v>CR</v>
      </c>
      <c r="AJ92" s="25" t="str">
        <f t="shared" si="30"/>
        <v>CR</v>
      </c>
      <c r="AK92" s="25" t="str">
        <f t="shared" si="30"/>
        <v>CR</v>
      </c>
      <c r="AL92" s="25" t="str">
        <f t="shared" si="30"/>
        <v>CR</v>
      </c>
      <c r="AM92" s="25" t="str">
        <f t="shared" si="30"/>
        <v>CR</v>
      </c>
    </row>
    <row r="98" spans="3:40" x14ac:dyDescent="0.25">
      <c r="C98" s="8"/>
      <c r="D98" s="9"/>
      <c r="E98" s="9"/>
      <c r="F98" s="9"/>
      <c r="G98" s="9"/>
      <c r="H98" s="10" t="s">
        <v>50</v>
      </c>
      <c r="I98" s="10" t="str">
        <f>CONCATENATE("Transition Price Comparison: Annuity vs. RAB (25-Year Depreciation) for ",B3)</f>
        <v>Transition Price Comparison: Annuity vs. RAB (25-Year Depreciation) for Burdekin - Giru Groundwater</v>
      </c>
      <c r="J98" s="10"/>
      <c r="K98" s="10"/>
      <c r="L98" s="10"/>
      <c r="M98" s="10"/>
      <c r="N98" s="10"/>
      <c r="O98" s="10"/>
      <c r="P98" s="10"/>
      <c r="Q98" s="9"/>
      <c r="R98" s="9"/>
      <c r="S98" s="9"/>
      <c r="T98" s="9"/>
      <c r="U98" s="9"/>
      <c r="V98" s="9"/>
      <c r="W98" s="9"/>
      <c r="X98" s="9"/>
      <c r="Y98" s="9"/>
      <c r="Z98" s="9"/>
      <c r="AA98" s="9"/>
      <c r="AB98" s="9"/>
      <c r="AC98" s="9"/>
      <c r="AD98" s="9"/>
      <c r="AE98" s="9"/>
      <c r="AF98" s="9"/>
      <c r="AG98" s="9"/>
      <c r="AH98" s="9"/>
      <c r="AI98" s="9"/>
      <c r="AJ98" s="9"/>
      <c r="AK98" s="9"/>
      <c r="AL98" s="9"/>
      <c r="AM98" s="9"/>
      <c r="AN98" s="11"/>
    </row>
    <row r="99" spans="3:40" x14ac:dyDescent="0.25">
      <c r="C99" s="12"/>
      <c r="H99" s="13" t="s">
        <v>51</v>
      </c>
      <c r="I99" s="3">
        <f>I$55</f>
        <v>1</v>
      </c>
      <c r="J99" s="3">
        <f t="shared" ref="J99:AM99" si="31">J$55</f>
        <v>2</v>
      </c>
      <c r="K99" s="3">
        <f t="shared" si="31"/>
        <v>1</v>
      </c>
      <c r="L99" s="3">
        <f t="shared" si="31"/>
        <v>2</v>
      </c>
      <c r="M99" s="3">
        <f t="shared" si="31"/>
        <v>3</v>
      </c>
      <c r="N99" s="3">
        <f t="shared" si="31"/>
        <v>4</v>
      </c>
      <c r="O99" s="3">
        <f t="shared" si="31"/>
        <v>1</v>
      </c>
      <c r="P99" s="3">
        <f t="shared" si="31"/>
        <v>2</v>
      </c>
      <c r="Q99" s="3">
        <f t="shared" si="31"/>
        <v>3</v>
      </c>
      <c r="R99" s="3">
        <f t="shared" si="31"/>
        <v>4</v>
      </c>
      <c r="S99" s="3">
        <f t="shared" si="31"/>
        <v>1</v>
      </c>
      <c r="T99" s="3">
        <f t="shared" si="31"/>
        <v>2</v>
      </c>
      <c r="U99" s="3">
        <f t="shared" si="31"/>
        <v>3</v>
      </c>
      <c r="V99" s="3">
        <f t="shared" si="31"/>
        <v>4</v>
      </c>
      <c r="W99" s="3">
        <f t="shared" si="31"/>
        <v>1</v>
      </c>
      <c r="X99" s="3">
        <f t="shared" si="31"/>
        <v>2</v>
      </c>
      <c r="Y99" s="3">
        <f t="shared" si="31"/>
        <v>3</v>
      </c>
      <c r="Z99" s="3">
        <f t="shared" si="31"/>
        <v>4</v>
      </c>
      <c r="AA99" s="3">
        <f t="shared" si="31"/>
        <v>1</v>
      </c>
      <c r="AB99" s="3">
        <f t="shared" si="31"/>
        <v>2</v>
      </c>
      <c r="AC99" s="3">
        <f t="shared" si="31"/>
        <v>3</v>
      </c>
      <c r="AD99" s="3">
        <f t="shared" si="31"/>
        <v>4</v>
      </c>
      <c r="AE99" s="3">
        <f t="shared" si="31"/>
        <v>1</v>
      </c>
      <c r="AF99" s="3">
        <f t="shared" si="31"/>
        <v>2</v>
      </c>
      <c r="AG99" s="3">
        <f t="shared" si="31"/>
        <v>3</v>
      </c>
      <c r="AH99" s="3"/>
      <c r="AI99" s="3">
        <f t="shared" si="31"/>
        <v>4</v>
      </c>
      <c r="AJ99" s="3">
        <f t="shared" si="31"/>
        <v>1</v>
      </c>
      <c r="AK99" s="3">
        <f t="shared" si="31"/>
        <v>2</v>
      </c>
      <c r="AL99" s="3">
        <f t="shared" si="31"/>
        <v>3</v>
      </c>
      <c r="AM99" s="3">
        <f t="shared" si="31"/>
        <v>4</v>
      </c>
      <c r="AN99" s="14"/>
    </row>
    <row r="100" spans="3:40" x14ac:dyDescent="0.25">
      <c r="C100" s="12"/>
      <c r="G100" s="3"/>
      <c r="H100" s="3"/>
      <c r="I100" s="15" t="str">
        <f>I$56</f>
        <v>2027-28</v>
      </c>
      <c r="J100" s="15" t="str">
        <f t="shared" ref="J100:AM100" si="32">J$56</f>
        <v>2028-29</v>
      </c>
      <c r="K100" s="15" t="str">
        <f t="shared" si="32"/>
        <v>2029-30</v>
      </c>
      <c r="L100" s="15" t="str">
        <f t="shared" si="32"/>
        <v>2030-31</v>
      </c>
      <c r="M100" s="15" t="str">
        <f t="shared" si="32"/>
        <v>2031-32</v>
      </c>
      <c r="N100" s="15" t="str">
        <f t="shared" si="32"/>
        <v>2032-33</v>
      </c>
      <c r="O100" s="15" t="str">
        <f t="shared" si="32"/>
        <v>2033-34</v>
      </c>
      <c r="P100" s="15" t="str">
        <f t="shared" si="32"/>
        <v>2034-35</v>
      </c>
      <c r="Q100" s="15" t="str">
        <f t="shared" si="32"/>
        <v>2035-36</v>
      </c>
      <c r="R100" s="15" t="str">
        <f t="shared" si="32"/>
        <v>2036-37</v>
      </c>
      <c r="S100" s="15" t="str">
        <f t="shared" si="32"/>
        <v>2037-38</v>
      </c>
      <c r="T100" s="15" t="str">
        <f t="shared" si="32"/>
        <v>2038-39</v>
      </c>
      <c r="U100" s="15" t="str">
        <f t="shared" si="32"/>
        <v>2039-40</v>
      </c>
      <c r="V100" s="15" t="str">
        <f t="shared" si="32"/>
        <v>2040-41</v>
      </c>
      <c r="W100" s="15" t="str">
        <f t="shared" si="32"/>
        <v>2041-42</v>
      </c>
      <c r="X100" s="15" t="str">
        <f t="shared" si="32"/>
        <v>2042-43</v>
      </c>
      <c r="Y100" s="15" t="str">
        <f t="shared" si="32"/>
        <v>2043-44</v>
      </c>
      <c r="Z100" s="15" t="str">
        <f t="shared" si="32"/>
        <v>2044-45</v>
      </c>
      <c r="AA100" s="15" t="str">
        <f t="shared" si="32"/>
        <v>2045-46</v>
      </c>
      <c r="AB100" s="15" t="str">
        <f t="shared" si="32"/>
        <v>2046-47</v>
      </c>
      <c r="AC100" s="15" t="str">
        <f t="shared" si="32"/>
        <v>2047-48</v>
      </c>
      <c r="AD100" s="15" t="str">
        <f t="shared" si="32"/>
        <v>2048-49</v>
      </c>
      <c r="AE100" s="15" t="str">
        <f t="shared" si="32"/>
        <v>2049-50</v>
      </c>
      <c r="AF100" s="15" t="str">
        <f t="shared" si="32"/>
        <v>2050-51</v>
      </c>
      <c r="AG100" s="15" t="str">
        <f t="shared" si="32"/>
        <v>2051-52</v>
      </c>
      <c r="AH100" s="15"/>
      <c r="AI100" s="15" t="str">
        <f t="shared" si="32"/>
        <v>2052-53</v>
      </c>
      <c r="AJ100" s="15" t="str">
        <f t="shared" si="32"/>
        <v>2053-54</v>
      </c>
      <c r="AK100" s="15" t="str">
        <f t="shared" si="32"/>
        <v>2054-55</v>
      </c>
      <c r="AL100" s="15" t="str">
        <f t="shared" si="32"/>
        <v>2055-56</v>
      </c>
      <c r="AM100" s="15" t="str">
        <f t="shared" si="32"/>
        <v>2056-57</v>
      </c>
      <c r="AN100" s="14"/>
    </row>
    <row r="101" spans="3:40" x14ac:dyDescent="0.25">
      <c r="C101" s="12" t="s">
        <v>46</v>
      </c>
      <c r="D101" t="s">
        <v>37</v>
      </c>
      <c r="F101" t="s">
        <v>39</v>
      </c>
      <c r="H101" t="s">
        <v>52</v>
      </c>
      <c r="I101">
        <f>SUMIFS(I$57:I$73,$C$57:$C$73,$C101,$D$57:$D$73,$D101,$F$57:$F$73,$F101)</f>
        <v>44.760000000000005</v>
      </c>
      <c r="J101">
        <f t="shared" ref="J101:AM102" si="33">SUMIFS(J$57:J$73,$C$57:$C$73,$C101,$D$57:$D$73,$D101,$F$57:$F$73,$F101)</f>
        <v>48.89</v>
      </c>
      <c r="K101">
        <f t="shared" si="33"/>
        <v>53.22</v>
      </c>
      <c r="L101">
        <f t="shared" si="33"/>
        <v>57.76</v>
      </c>
      <c r="M101">
        <f t="shared" si="33"/>
        <v>62.510000000000005</v>
      </c>
      <c r="N101">
        <f t="shared" si="33"/>
        <v>66.58</v>
      </c>
      <c r="O101">
        <f t="shared" si="33"/>
        <v>68.070000000000007</v>
      </c>
      <c r="P101">
        <f t="shared" si="33"/>
        <v>69.78</v>
      </c>
      <c r="Q101">
        <f t="shared" si="33"/>
        <v>71.510000000000005</v>
      </c>
      <c r="R101">
        <f t="shared" si="33"/>
        <v>73.31</v>
      </c>
      <c r="S101">
        <f t="shared" si="33"/>
        <v>74.94</v>
      </c>
      <c r="T101">
        <f t="shared" si="33"/>
        <v>76.81</v>
      </c>
      <c r="U101">
        <f t="shared" si="33"/>
        <v>78.739999999999995</v>
      </c>
      <c r="V101">
        <f t="shared" si="33"/>
        <v>80.709999999999994</v>
      </c>
      <c r="W101">
        <f t="shared" si="33"/>
        <v>82.51</v>
      </c>
      <c r="X101">
        <f t="shared" si="33"/>
        <v>84.580000000000013</v>
      </c>
      <c r="Y101">
        <f t="shared" si="33"/>
        <v>86.69</v>
      </c>
      <c r="Z101">
        <f t="shared" si="33"/>
        <v>88.850000000000009</v>
      </c>
      <c r="AA101">
        <f t="shared" si="33"/>
        <v>90.85</v>
      </c>
      <c r="AB101">
        <f t="shared" si="33"/>
        <v>93.11999999999999</v>
      </c>
      <c r="AC101">
        <f t="shared" si="33"/>
        <v>95.449999999999989</v>
      </c>
      <c r="AD101">
        <f t="shared" si="33"/>
        <v>97.83</v>
      </c>
      <c r="AE101">
        <f t="shared" si="33"/>
        <v>100.03</v>
      </c>
      <c r="AF101">
        <f t="shared" si="33"/>
        <v>102.53</v>
      </c>
      <c r="AG101">
        <f t="shared" si="33"/>
        <v>105.1</v>
      </c>
      <c r="AI101">
        <f t="shared" si="33"/>
        <v>107.72</v>
      </c>
      <c r="AJ101">
        <f t="shared" si="33"/>
        <v>110.14</v>
      </c>
      <c r="AK101">
        <f t="shared" si="33"/>
        <v>112.89</v>
      </c>
      <c r="AL101">
        <f t="shared" si="33"/>
        <v>115.72</v>
      </c>
      <c r="AM101">
        <f t="shared" si="33"/>
        <v>118.61</v>
      </c>
      <c r="AN101" s="14"/>
    </row>
    <row r="102" spans="3:40" x14ac:dyDescent="0.25">
      <c r="C102" s="12" t="s">
        <v>46</v>
      </c>
      <c r="D102" t="s">
        <v>44</v>
      </c>
      <c r="F102" t="s">
        <v>39</v>
      </c>
      <c r="H102" t="s">
        <v>44</v>
      </c>
      <c r="I102">
        <f>SUMIFS(I$57:I$73,$C$57:$C$73,$C102,$D$57:$D$73,$D102,$F$57:$F$73,$F102)</f>
        <v>44.76</v>
      </c>
      <c r="J102">
        <f t="shared" si="33"/>
        <v>48.89</v>
      </c>
      <c r="K102">
        <f t="shared" si="33"/>
        <v>53.22</v>
      </c>
      <c r="L102">
        <f t="shared" si="33"/>
        <v>55.87</v>
      </c>
      <c r="M102">
        <f t="shared" si="33"/>
        <v>57.260000000000005</v>
      </c>
      <c r="N102">
        <f t="shared" si="33"/>
        <v>58.7</v>
      </c>
      <c r="O102">
        <f t="shared" si="33"/>
        <v>63.13</v>
      </c>
      <c r="P102">
        <f t="shared" si="33"/>
        <v>64.710000000000008</v>
      </c>
      <c r="Q102">
        <f t="shared" si="33"/>
        <v>66.33</v>
      </c>
      <c r="R102">
        <f t="shared" si="33"/>
        <v>67.989999999999995</v>
      </c>
      <c r="S102">
        <f t="shared" si="33"/>
        <v>72.350000000000009</v>
      </c>
      <c r="T102">
        <f t="shared" si="33"/>
        <v>74.150000000000006</v>
      </c>
      <c r="U102">
        <f t="shared" si="33"/>
        <v>76.010000000000005</v>
      </c>
      <c r="V102">
        <f t="shared" si="33"/>
        <v>77.92</v>
      </c>
      <c r="W102">
        <f t="shared" si="33"/>
        <v>82.429999999999993</v>
      </c>
      <c r="X102">
        <f t="shared" si="33"/>
        <v>84.49</v>
      </c>
      <c r="Y102">
        <f t="shared" si="33"/>
        <v>86.61</v>
      </c>
      <c r="Z102">
        <f t="shared" si="33"/>
        <v>88.77</v>
      </c>
      <c r="AA102">
        <f t="shared" si="33"/>
        <v>93.97</v>
      </c>
      <c r="AB102">
        <f t="shared" si="33"/>
        <v>96.32</v>
      </c>
      <c r="AC102">
        <f t="shared" si="33"/>
        <v>98.73</v>
      </c>
      <c r="AD102">
        <f t="shared" si="33"/>
        <v>101.2</v>
      </c>
      <c r="AE102">
        <f t="shared" si="33"/>
        <v>106.41</v>
      </c>
      <c r="AF102">
        <f t="shared" si="33"/>
        <v>109.07</v>
      </c>
      <c r="AG102">
        <f t="shared" si="33"/>
        <v>111.79</v>
      </c>
      <c r="AI102">
        <f t="shared" si="33"/>
        <v>114.59</v>
      </c>
      <c r="AJ102">
        <f t="shared" si="33"/>
        <v>118.85</v>
      </c>
      <c r="AK102">
        <f t="shared" si="33"/>
        <v>121.82</v>
      </c>
      <c r="AL102">
        <f t="shared" si="33"/>
        <v>124.86</v>
      </c>
      <c r="AM102">
        <f t="shared" si="33"/>
        <v>127.99</v>
      </c>
      <c r="AN102" s="14"/>
    </row>
    <row r="103" spans="3:40" x14ac:dyDescent="0.25">
      <c r="C103" s="12"/>
      <c r="I103" s="15"/>
      <c r="J103" s="15"/>
      <c r="K103" s="15"/>
      <c r="AN103" s="14"/>
    </row>
    <row r="104" spans="3:40" x14ac:dyDescent="0.25">
      <c r="C104" s="12"/>
      <c r="H104" s="13" t="s">
        <v>51</v>
      </c>
      <c r="I104" t="str">
        <f>I100</f>
        <v>2027-28</v>
      </c>
      <c r="J104" t="str">
        <f t="shared" ref="J104:AL104" si="34">J100</f>
        <v>2028-29</v>
      </c>
      <c r="K104" t="str">
        <f t="shared" si="34"/>
        <v>2029-30</v>
      </c>
      <c r="L104" t="str">
        <f t="shared" si="34"/>
        <v>2030-31</v>
      </c>
      <c r="M104" t="str">
        <f t="shared" si="34"/>
        <v>2031-32</v>
      </c>
      <c r="N104" t="str">
        <f t="shared" si="34"/>
        <v>2032-33</v>
      </c>
      <c r="O104" t="str">
        <f t="shared" si="34"/>
        <v>2033-34</v>
      </c>
      <c r="P104" t="str">
        <f t="shared" si="34"/>
        <v>2034-35</v>
      </c>
      <c r="Q104" t="str">
        <f t="shared" si="34"/>
        <v>2035-36</v>
      </c>
      <c r="R104" t="str">
        <f t="shared" si="34"/>
        <v>2036-37</v>
      </c>
      <c r="S104" t="str">
        <f t="shared" si="34"/>
        <v>2037-38</v>
      </c>
      <c r="T104" t="str">
        <f t="shared" si="34"/>
        <v>2038-39</v>
      </c>
      <c r="U104" t="str">
        <f t="shared" si="34"/>
        <v>2039-40</v>
      </c>
      <c r="V104" t="str">
        <f t="shared" si="34"/>
        <v>2040-41</v>
      </c>
      <c r="W104" t="str">
        <f t="shared" si="34"/>
        <v>2041-42</v>
      </c>
      <c r="X104" t="str">
        <f t="shared" si="34"/>
        <v>2042-43</v>
      </c>
      <c r="Y104" t="str">
        <f t="shared" si="34"/>
        <v>2043-44</v>
      </c>
      <c r="Z104" t="str">
        <f t="shared" si="34"/>
        <v>2044-45</v>
      </c>
      <c r="AA104" t="str">
        <f t="shared" si="34"/>
        <v>2045-46</v>
      </c>
      <c r="AB104" t="str">
        <f t="shared" si="34"/>
        <v>2046-47</v>
      </c>
      <c r="AC104" t="str">
        <f t="shared" si="34"/>
        <v>2047-48</v>
      </c>
      <c r="AD104" t="str">
        <f t="shared" si="34"/>
        <v>2048-49</v>
      </c>
      <c r="AE104" t="str">
        <f t="shared" si="34"/>
        <v>2049-50</v>
      </c>
      <c r="AF104" t="str">
        <f t="shared" si="34"/>
        <v>2050-51</v>
      </c>
      <c r="AG104" t="str">
        <f t="shared" si="34"/>
        <v>2051-52</v>
      </c>
      <c r="AI104" t="str">
        <f t="shared" si="34"/>
        <v>2052-53</v>
      </c>
      <c r="AJ104" t="str">
        <f t="shared" si="34"/>
        <v>2053-54</v>
      </c>
      <c r="AK104" t="str">
        <f t="shared" si="34"/>
        <v>2054-55</v>
      </c>
      <c r="AL104" t="str">
        <f t="shared" si="34"/>
        <v>2055-56</v>
      </c>
      <c r="AM104" t="str">
        <f>AM100</f>
        <v>2056-57</v>
      </c>
      <c r="AN104" s="14"/>
    </row>
    <row r="105" spans="3:40" x14ac:dyDescent="0.25">
      <c r="C105" s="12"/>
      <c r="H105" t="s">
        <v>53</v>
      </c>
      <c r="I105" s="16">
        <f>I101</f>
        <v>44.760000000000005</v>
      </c>
      <c r="J105">
        <f>J101</f>
        <v>48.89</v>
      </c>
      <c r="AN105" s="14"/>
    </row>
    <row r="106" spans="3:40" x14ac:dyDescent="0.25">
      <c r="C106" s="12"/>
      <c r="H106" t="s">
        <v>54</v>
      </c>
      <c r="K106" s="16">
        <f>K101</f>
        <v>53.22</v>
      </c>
      <c r="O106" s="16">
        <f>O101</f>
        <v>68.070000000000007</v>
      </c>
      <c r="S106" s="16">
        <f>S101</f>
        <v>74.94</v>
      </c>
      <c r="W106" s="16">
        <f>W101</f>
        <v>82.51</v>
      </c>
      <c r="AA106" s="16">
        <f>AA101</f>
        <v>90.85</v>
      </c>
      <c r="AE106" s="16">
        <f>AE101</f>
        <v>100.03</v>
      </c>
      <c r="AJ106" s="16">
        <f>AJ101</f>
        <v>110.14</v>
      </c>
      <c r="AN106" s="17"/>
    </row>
    <row r="107" spans="3:40" x14ac:dyDescent="0.25">
      <c r="C107" s="12"/>
      <c r="H107" t="s">
        <v>55</v>
      </c>
      <c r="I107" s="16"/>
      <c r="J107" s="16"/>
      <c r="K107" s="16"/>
      <c r="L107" s="16">
        <f>L101-L108</f>
        <v>53.22</v>
      </c>
      <c r="M107" s="16">
        <f>M101-M108</f>
        <v>57.76</v>
      </c>
      <c r="N107" s="16">
        <f>N101-N108</f>
        <v>62.510000000000005</v>
      </c>
      <c r="O107" s="16"/>
      <c r="P107" s="16">
        <f>P101-P108</f>
        <v>68.070000000000007</v>
      </c>
      <c r="Q107" s="16">
        <f>Q101-Q108</f>
        <v>69.78</v>
      </c>
      <c r="R107" s="16">
        <f>R101-R108</f>
        <v>71.510000000000005</v>
      </c>
      <c r="S107" s="16"/>
      <c r="T107" s="16">
        <f>T101-T108</f>
        <v>74.94</v>
      </c>
      <c r="U107" s="16">
        <f>U101-U108</f>
        <v>76.81</v>
      </c>
      <c r="V107" s="16">
        <f>V101-V108</f>
        <v>78.739999999999995</v>
      </c>
      <c r="W107" s="16"/>
      <c r="X107" s="16">
        <f>X101-X108</f>
        <v>82.51</v>
      </c>
      <c r="Y107" s="16">
        <f>Y101-Y108</f>
        <v>84.580000000000013</v>
      </c>
      <c r="Z107" s="16">
        <f>Z101-Z108</f>
        <v>86.69</v>
      </c>
      <c r="AA107" s="16"/>
      <c r="AB107" s="16">
        <f>AB101-AB108</f>
        <v>90.85</v>
      </c>
      <c r="AC107" s="16">
        <f>AC101-AC108</f>
        <v>93.11999999999999</v>
      </c>
      <c r="AD107" s="16">
        <f>AD101-AD108</f>
        <v>95.449999999999989</v>
      </c>
      <c r="AE107" s="16"/>
      <c r="AF107" s="16">
        <f>AF101-AF108</f>
        <v>100.03</v>
      </c>
      <c r="AG107" s="16">
        <f>AG101-AG108</f>
        <v>102.53</v>
      </c>
      <c r="AH107" s="16"/>
      <c r="AI107" s="16">
        <f>AI101-AI108</f>
        <v>105.1</v>
      </c>
      <c r="AJ107" s="16"/>
      <c r="AK107" s="16">
        <f>AK101-AK108</f>
        <v>110.14</v>
      </c>
      <c r="AL107" s="16">
        <f>AL101-AL108</f>
        <v>112.89</v>
      </c>
      <c r="AM107" s="16">
        <f>AM101-AM108</f>
        <v>115.72</v>
      </c>
      <c r="AN107" s="17"/>
    </row>
    <row r="108" spans="3:40" x14ac:dyDescent="0.25">
      <c r="C108" s="12"/>
      <c r="H108" t="s">
        <v>56</v>
      </c>
      <c r="I108" s="16"/>
      <c r="J108" s="16"/>
      <c r="K108" s="16"/>
      <c r="L108" s="16">
        <f>L101-K101</f>
        <v>4.5399999999999991</v>
      </c>
      <c r="M108" s="16">
        <f t="shared" ref="M108:N108" si="35">M101-L101</f>
        <v>4.7500000000000071</v>
      </c>
      <c r="N108" s="16">
        <f t="shared" si="35"/>
        <v>4.0699999999999932</v>
      </c>
      <c r="O108" s="16"/>
      <c r="P108" s="16">
        <f>P101-O101</f>
        <v>1.7099999999999937</v>
      </c>
      <c r="Q108" s="16">
        <f t="shared" ref="Q108:R108" si="36">Q101-P101</f>
        <v>1.730000000000004</v>
      </c>
      <c r="R108" s="16">
        <f t="shared" si="36"/>
        <v>1.7999999999999972</v>
      </c>
      <c r="S108" s="16"/>
      <c r="T108" s="16">
        <f>T101-S101</f>
        <v>1.8700000000000045</v>
      </c>
      <c r="U108" s="16">
        <f t="shared" ref="U108:V108" si="37">U101-T101</f>
        <v>1.9299999999999926</v>
      </c>
      <c r="V108" s="16">
        <f t="shared" si="37"/>
        <v>1.9699999999999989</v>
      </c>
      <c r="W108" s="16"/>
      <c r="X108" s="16">
        <f>X101-W101</f>
        <v>2.0700000000000074</v>
      </c>
      <c r="Y108" s="16">
        <f t="shared" ref="Y108:Z108" si="38">Y101-X101</f>
        <v>2.1099999999999852</v>
      </c>
      <c r="Z108" s="16">
        <f t="shared" si="38"/>
        <v>2.1600000000000108</v>
      </c>
      <c r="AA108" s="16"/>
      <c r="AB108" s="16">
        <f>AB101-AA101</f>
        <v>2.269999999999996</v>
      </c>
      <c r="AC108" s="16">
        <f t="shared" ref="AC108:AD108" si="39">AC101-AB101</f>
        <v>2.3299999999999983</v>
      </c>
      <c r="AD108" s="16">
        <f t="shared" si="39"/>
        <v>2.3800000000000097</v>
      </c>
      <c r="AE108" s="16"/>
      <c r="AF108" s="16">
        <f>AF101-AE101</f>
        <v>2.5</v>
      </c>
      <c r="AG108" s="16">
        <f t="shared" ref="AG108" si="40">AG101-AF101</f>
        <v>2.5699999999999932</v>
      </c>
      <c r="AH108" s="16"/>
      <c r="AI108" s="16">
        <f>AI101-AG101</f>
        <v>2.6200000000000045</v>
      </c>
      <c r="AJ108" s="16"/>
      <c r="AK108" s="16">
        <f>AK101-AJ101</f>
        <v>2.75</v>
      </c>
      <c r="AL108" s="16">
        <f t="shared" ref="AL108:AM108" si="41">AL101-AK101</f>
        <v>2.8299999999999983</v>
      </c>
      <c r="AM108" s="16">
        <f t="shared" si="41"/>
        <v>2.8900000000000006</v>
      </c>
      <c r="AN108" s="17"/>
    </row>
    <row r="109" spans="3:40" x14ac:dyDescent="0.25">
      <c r="C109" s="12"/>
      <c r="H109" t="s">
        <v>57</v>
      </c>
      <c r="I109" s="16">
        <f>I102</f>
        <v>44.76</v>
      </c>
      <c r="J109" s="16">
        <f>J102</f>
        <v>48.89</v>
      </c>
      <c r="K109" s="16">
        <f>K110</f>
        <v>53.22</v>
      </c>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7"/>
    </row>
    <row r="110" spans="3:40" x14ac:dyDescent="0.25">
      <c r="C110" s="12"/>
      <c r="H110" t="s">
        <v>58</v>
      </c>
      <c r="I110" s="16"/>
      <c r="J110" s="16"/>
      <c r="K110" s="16">
        <f>K102</f>
        <v>53.22</v>
      </c>
      <c r="L110" s="16"/>
      <c r="M110" s="16"/>
      <c r="N110" s="16"/>
      <c r="O110" s="16">
        <f>O102</f>
        <v>63.13</v>
      </c>
      <c r="P110" s="16"/>
      <c r="Q110" s="16"/>
      <c r="R110" s="16"/>
      <c r="S110" s="16">
        <f>S102</f>
        <v>72.350000000000009</v>
      </c>
      <c r="T110" s="16"/>
      <c r="U110" s="16"/>
      <c r="V110" s="16"/>
      <c r="W110" s="16">
        <f>W102</f>
        <v>82.429999999999993</v>
      </c>
      <c r="X110" s="16"/>
      <c r="Y110" s="16"/>
      <c r="Z110" s="16"/>
      <c r="AA110" s="16">
        <f>AA102</f>
        <v>93.97</v>
      </c>
      <c r="AB110" s="16"/>
      <c r="AC110" s="16"/>
      <c r="AD110" s="16"/>
      <c r="AE110" s="16">
        <f>AE102</f>
        <v>106.41</v>
      </c>
      <c r="AF110" s="16"/>
      <c r="AG110" s="16"/>
      <c r="AH110" s="16"/>
      <c r="AI110" s="16"/>
      <c r="AJ110" s="16">
        <f>AJ102</f>
        <v>118.85</v>
      </c>
      <c r="AK110" s="16"/>
      <c r="AL110" s="16"/>
      <c r="AM110" s="16">
        <f>AM111</f>
        <v>127.99</v>
      </c>
      <c r="AN110" s="17"/>
    </row>
    <row r="111" spans="3:40" x14ac:dyDescent="0.25">
      <c r="C111" s="12"/>
      <c r="H111" t="s">
        <v>59</v>
      </c>
      <c r="I111" s="16"/>
      <c r="J111" s="16"/>
      <c r="K111" s="16">
        <f>K110</f>
        <v>53.22</v>
      </c>
      <c r="L111" s="16">
        <f>L102</f>
        <v>55.87</v>
      </c>
      <c r="M111" s="16">
        <f t="shared" ref="M111:N111" si="42">M102</f>
        <v>57.260000000000005</v>
      </c>
      <c r="N111" s="16">
        <f t="shared" si="42"/>
        <v>58.7</v>
      </c>
      <c r="O111" s="16">
        <f>O110</f>
        <v>63.13</v>
      </c>
      <c r="P111" s="16">
        <f>P102</f>
        <v>64.710000000000008</v>
      </c>
      <c r="Q111" s="16">
        <f t="shared" ref="Q111:R111" si="43">Q102</f>
        <v>66.33</v>
      </c>
      <c r="R111" s="16">
        <f t="shared" si="43"/>
        <v>67.989999999999995</v>
      </c>
      <c r="S111" s="16">
        <f>S110</f>
        <v>72.350000000000009</v>
      </c>
      <c r="T111" s="16">
        <f>T102</f>
        <v>74.150000000000006</v>
      </c>
      <c r="U111" s="16">
        <f t="shared" ref="U111:V111" si="44">U102</f>
        <v>76.010000000000005</v>
      </c>
      <c r="V111" s="16">
        <f t="shared" si="44"/>
        <v>77.92</v>
      </c>
      <c r="W111" s="16">
        <f>W110</f>
        <v>82.429999999999993</v>
      </c>
      <c r="X111" s="16">
        <f>X102</f>
        <v>84.49</v>
      </c>
      <c r="Y111" s="16">
        <f t="shared" ref="Y111:Z111" si="45">Y102</f>
        <v>86.61</v>
      </c>
      <c r="Z111" s="16">
        <f t="shared" si="45"/>
        <v>88.77</v>
      </c>
      <c r="AA111" s="16">
        <f>AA110</f>
        <v>93.97</v>
      </c>
      <c r="AB111" s="16">
        <f>AB102</f>
        <v>96.32</v>
      </c>
      <c r="AC111" s="16">
        <f t="shared" ref="AC111:AD111" si="46">AC102</f>
        <v>98.73</v>
      </c>
      <c r="AD111" s="16">
        <f t="shared" si="46"/>
        <v>101.2</v>
      </c>
      <c r="AE111" s="16">
        <f>AE110</f>
        <v>106.41</v>
      </c>
      <c r="AF111" s="16">
        <f>AF102</f>
        <v>109.07</v>
      </c>
      <c r="AG111" s="16">
        <f t="shared" ref="AG111:AI111" si="47">AG102</f>
        <v>111.79</v>
      </c>
      <c r="AH111" s="16"/>
      <c r="AI111" s="16">
        <f t="shared" si="47"/>
        <v>114.59</v>
      </c>
      <c r="AJ111" s="16">
        <f>AJ110</f>
        <v>118.85</v>
      </c>
      <c r="AK111" s="16">
        <f>AK102</f>
        <v>121.82</v>
      </c>
      <c r="AL111" s="16">
        <f t="shared" ref="AL111:AM111" si="48">AL102</f>
        <v>124.86</v>
      </c>
      <c r="AM111" s="16">
        <f t="shared" si="48"/>
        <v>127.99</v>
      </c>
      <c r="AN111" s="14"/>
    </row>
    <row r="112" spans="3:40" x14ac:dyDescent="0.25">
      <c r="C112" s="18"/>
      <c r="D112" s="19"/>
      <c r="E112" s="19"/>
      <c r="F112" s="19"/>
      <c r="G112" s="19"/>
      <c r="H112" s="19"/>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1"/>
    </row>
    <row r="114" spans="3:40" x14ac:dyDescent="0.25">
      <c r="C114" s="8"/>
      <c r="D114" s="9"/>
      <c r="E114" s="9"/>
      <c r="F114" s="9"/>
      <c r="G114" s="9"/>
      <c r="H114" s="10" t="s">
        <v>60</v>
      </c>
      <c r="I114" s="10" t="str">
        <f>CONCATENATE("Transition Price Comparison: Annuity vs. RAB (50-Year Depreciation) for ",B3)</f>
        <v>Transition Price Comparison: Annuity vs. RAB (50-Year Depreciation) for Burdekin - Giru Groundwater</v>
      </c>
      <c r="J114" s="10"/>
      <c r="K114" s="10"/>
      <c r="L114" s="10"/>
      <c r="M114" s="10"/>
      <c r="N114" s="10"/>
      <c r="O114" s="10"/>
      <c r="P114" s="10"/>
      <c r="Q114" s="9"/>
      <c r="R114" s="9"/>
      <c r="S114" s="9"/>
      <c r="T114" s="9"/>
      <c r="U114" s="9"/>
      <c r="V114" s="9"/>
      <c r="W114" s="9"/>
      <c r="X114" s="9"/>
      <c r="Y114" s="9"/>
      <c r="Z114" s="9"/>
      <c r="AA114" s="9"/>
      <c r="AB114" s="9"/>
      <c r="AC114" s="9"/>
      <c r="AD114" s="9"/>
      <c r="AE114" s="9"/>
      <c r="AF114" s="9"/>
      <c r="AG114" s="9"/>
      <c r="AH114" s="9"/>
      <c r="AI114" s="9"/>
      <c r="AJ114" s="9"/>
      <c r="AK114" s="9"/>
      <c r="AL114" s="9"/>
      <c r="AM114" s="9"/>
      <c r="AN114" s="11"/>
    </row>
    <row r="115" spans="3:40" x14ac:dyDescent="0.25">
      <c r="C115" s="12"/>
      <c r="H115" s="13" t="s">
        <v>61</v>
      </c>
      <c r="I115" s="3">
        <f>I$55</f>
        <v>1</v>
      </c>
      <c r="J115" s="3">
        <f t="shared" ref="J115:AM115" si="49">J$55</f>
        <v>2</v>
      </c>
      <c r="K115" s="3">
        <f t="shared" si="49"/>
        <v>1</v>
      </c>
      <c r="L115" s="3">
        <f t="shared" si="49"/>
        <v>2</v>
      </c>
      <c r="M115" s="3">
        <f t="shared" si="49"/>
        <v>3</v>
      </c>
      <c r="N115" s="3">
        <f t="shared" si="49"/>
        <v>4</v>
      </c>
      <c r="O115" s="3">
        <f t="shared" si="49"/>
        <v>1</v>
      </c>
      <c r="P115" s="3">
        <f t="shared" si="49"/>
        <v>2</v>
      </c>
      <c r="Q115" s="3">
        <f t="shared" si="49"/>
        <v>3</v>
      </c>
      <c r="R115" s="3">
        <f t="shared" si="49"/>
        <v>4</v>
      </c>
      <c r="S115" s="3">
        <f t="shared" si="49"/>
        <v>1</v>
      </c>
      <c r="T115" s="3">
        <f t="shared" si="49"/>
        <v>2</v>
      </c>
      <c r="U115" s="3">
        <f t="shared" si="49"/>
        <v>3</v>
      </c>
      <c r="V115" s="3">
        <f t="shared" si="49"/>
        <v>4</v>
      </c>
      <c r="W115" s="3">
        <f t="shared" si="49"/>
        <v>1</v>
      </c>
      <c r="X115" s="3">
        <f t="shared" si="49"/>
        <v>2</v>
      </c>
      <c r="Y115" s="3">
        <f t="shared" si="49"/>
        <v>3</v>
      </c>
      <c r="Z115" s="3">
        <f t="shared" si="49"/>
        <v>4</v>
      </c>
      <c r="AA115" s="3">
        <f t="shared" si="49"/>
        <v>1</v>
      </c>
      <c r="AB115" s="3">
        <f t="shared" si="49"/>
        <v>2</v>
      </c>
      <c r="AC115" s="3">
        <f t="shared" si="49"/>
        <v>3</v>
      </c>
      <c r="AD115" s="3">
        <f t="shared" si="49"/>
        <v>4</v>
      </c>
      <c r="AE115" s="3">
        <f t="shared" si="49"/>
        <v>1</v>
      </c>
      <c r="AF115" s="3">
        <f t="shared" si="49"/>
        <v>2</v>
      </c>
      <c r="AG115" s="3">
        <f t="shared" si="49"/>
        <v>3</v>
      </c>
      <c r="AH115" s="3"/>
      <c r="AI115" s="3">
        <f t="shared" si="49"/>
        <v>4</v>
      </c>
      <c r="AJ115" s="3">
        <f t="shared" si="49"/>
        <v>1</v>
      </c>
      <c r="AK115" s="3">
        <f t="shared" si="49"/>
        <v>2</v>
      </c>
      <c r="AL115" s="3">
        <f t="shared" si="49"/>
        <v>3</v>
      </c>
      <c r="AM115" s="3">
        <f t="shared" si="49"/>
        <v>4</v>
      </c>
      <c r="AN115" s="14"/>
    </row>
    <row r="116" spans="3:40" x14ac:dyDescent="0.25">
      <c r="C116" s="12"/>
      <c r="G116" s="3"/>
      <c r="H116" s="3"/>
      <c r="I116" s="15" t="str">
        <f>I$56</f>
        <v>2027-28</v>
      </c>
      <c r="J116" s="15" t="str">
        <f t="shared" ref="J116:AM116" si="50">J$56</f>
        <v>2028-29</v>
      </c>
      <c r="K116" s="15" t="str">
        <f t="shared" si="50"/>
        <v>2029-30</v>
      </c>
      <c r="L116" s="15" t="str">
        <f t="shared" si="50"/>
        <v>2030-31</v>
      </c>
      <c r="M116" s="15" t="str">
        <f t="shared" si="50"/>
        <v>2031-32</v>
      </c>
      <c r="N116" s="15" t="str">
        <f t="shared" si="50"/>
        <v>2032-33</v>
      </c>
      <c r="O116" s="15" t="str">
        <f t="shared" si="50"/>
        <v>2033-34</v>
      </c>
      <c r="P116" s="15" t="str">
        <f t="shared" si="50"/>
        <v>2034-35</v>
      </c>
      <c r="Q116" s="15" t="str">
        <f t="shared" si="50"/>
        <v>2035-36</v>
      </c>
      <c r="R116" s="15" t="str">
        <f t="shared" si="50"/>
        <v>2036-37</v>
      </c>
      <c r="S116" s="15" t="str">
        <f t="shared" si="50"/>
        <v>2037-38</v>
      </c>
      <c r="T116" s="15" t="str">
        <f t="shared" si="50"/>
        <v>2038-39</v>
      </c>
      <c r="U116" s="15" t="str">
        <f t="shared" si="50"/>
        <v>2039-40</v>
      </c>
      <c r="V116" s="15" t="str">
        <f t="shared" si="50"/>
        <v>2040-41</v>
      </c>
      <c r="W116" s="15" t="str">
        <f t="shared" si="50"/>
        <v>2041-42</v>
      </c>
      <c r="X116" s="15" t="str">
        <f t="shared" si="50"/>
        <v>2042-43</v>
      </c>
      <c r="Y116" s="15" t="str">
        <f t="shared" si="50"/>
        <v>2043-44</v>
      </c>
      <c r="Z116" s="15" t="str">
        <f t="shared" si="50"/>
        <v>2044-45</v>
      </c>
      <c r="AA116" s="15" t="str">
        <f t="shared" si="50"/>
        <v>2045-46</v>
      </c>
      <c r="AB116" s="15" t="str">
        <f t="shared" si="50"/>
        <v>2046-47</v>
      </c>
      <c r="AC116" s="15" t="str">
        <f t="shared" si="50"/>
        <v>2047-48</v>
      </c>
      <c r="AD116" s="15" t="str">
        <f t="shared" si="50"/>
        <v>2048-49</v>
      </c>
      <c r="AE116" s="15" t="str">
        <f t="shared" si="50"/>
        <v>2049-50</v>
      </c>
      <c r="AF116" s="15" t="str">
        <f t="shared" si="50"/>
        <v>2050-51</v>
      </c>
      <c r="AG116" s="15" t="str">
        <f t="shared" si="50"/>
        <v>2051-52</v>
      </c>
      <c r="AH116" s="15"/>
      <c r="AI116" s="15" t="str">
        <f t="shared" si="50"/>
        <v>2052-53</v>
      </c>
      <c r="AJ116" s="15" t="str">
        <f t="shared" si="50"/>
        <v>2053-54</v>
      </c>
      <c r="AK116" s="15" t="str">
        <f t="shared" si="50"/>
        <v>2054-55</v>
      </c>
      <c r="AL116" s="15" t="str">
        <f t="shared" si="50"/>
        <v>2055-56</v>
      </c>
      <c r="AM116" s="15" t="str">
        <f t="shared" si="50"/>
        <v>2056-57</v>
      </c>
      <c r="AN116" s="14"/>
    </row>
    <row r="117" spans="3:40" x14ac:dyDescent="0.25">
      <c r="C117" s="12" t="s">
        <v>46</v>
      </c>
      <c r="D117" t="s">
        <v>37</v>
      </c>
      <c r="F117" t="s">
        <v>39</v>
      </c>
      <c r="H117" t="s">
        <v>52</v>
      </c>
      <c r="I117">
        <f>SUMIFS(I$57:I$73,$C$57:$C$73,$C117,$D$57:$D$73,$D117,$F$57:$F$73,$F117)</f>
        <v>44.760000000000005</v>
      </c>
      <c r="J117">
        <f t="shared" ref="J117:AM118" si="51">SUMIFS(J$57:J$73,$C$57:$C$73,$C117,$D$57:$D$73,$D117,$F$57:$F$73,$F117)</f>
        <v>48.89</v>
      </c>
      <c r="K117">
        <f t="shared" si="51"/>
        <v>53.22</v>
      </c>
      <c r="L117">
        <f t="shared" si="51"/>
        <v>57.76</v>
      </c>
      <c r="M117">
        <f t="shared" si="51"/>
        <v>62.510000000000005</v>
      </c>
      <c r="N117">
        <f t="shared" si="51"/>
        <v>66.58</v>
      </c>
      <c r="O117">
        <f t="shared" si="51"/>
        <v>68.070000000000007</v>
      </c>
      <c r="P117">
        <f t="shared" si="51"/>
        <v>69.78</v>
      </c>
      <c r="Q117">
        <f t="shared" si="51"/>
        <v>71.510000000000005</v>
      </c>
      <c r="R117">
        <f t="shared" si="51"/>
        <v>73.31</v>
      </c>
      <c r="S117">
        <f t="shared" si="51"/>
        <v>74.94</v>
      </c>
      <c r="T117">
        <f t="shared" si="51"/>
        <v>76.81</v>
      </c>
      <c r="U117">
        <f t="shared" si="51"/>
        <v>78.739999999999995</v>
      </c>
      <c r="V117">
        <f t="shared" si="51"/>
        <v>80.709999999999994</v>
      </c>
      <c r="W117">
        <f t="shared" si="51"/>
        <v>82.51</v>
      </c>
      <c r="X117">
        <f t="shared" si="51"/>
        <v>84.580000000000013</v>
      </c>
      <c r="Y117">
        <f t="shared" si="51"/>
        <v>86.69</v>
      </c>
      <c r="Z117">
        <f t="shared" si="51"/>
        <v>88.850000000000009</v>
      </c>
      <c r="AA117">
        <f t="shared" si="51"/>
        <v>90.85</v>
      </c>
      <c r="AB117">
        <f t="shared" si="51"/>
        <v>93.11999999999999</v>
      </c>
      <c r="AC117">
        <f t="shared" si="51"/>
        <v>95.449999999999989</v>
      </c>
      <c r="AD117">
        <f t="shared" si="51"/>
        <v>97.83</v>
      </c>
      <c r="AE117">
        <f t="shared" si="51"/>
        <v>100.03</v>
      </c>
      <c r="AF117">
        <f t="shared" si="51"/>
        <v>102.53</v>
      </c>
      <c r="AG117">
        <f t="shared" si="51"/>
        <v>105.1</v>
      </c>
      <c r="AI117">
        <f t="shared" si="51"/>
        <v>107.72</v>
      </c>
      <c r="AJ117">
        <f t="shared" si="51"/>
        <v>110.14</v>
      </c>
      <c r="AK117">
        <f t="shared" si="51"/>
        <v>112.89</v>
      </c>
      <c r="AL117">
        <f t="shared" si="51"/>
        <v>115.72</v>
      </c>
      <c r="AM117">
        <f t="shared" si="51"/>
        <v>118.61</v>
      </c>
      <c r="AN117" s="14"/>
    </row>
    <row r="118" spans="3:40" x14ac:dyDescent="0.25">
      <c r="C118" s="12" t="s">
        <v>46</v>
      </c>
      <c r="D118" t="s">
        <v>45</v>
      </c>
      <c r="F118" t="s">
        <v>39</v>
      </c>
      <c r="H118" t="s">
        <v>44</v>
      </c>
      <c r="I118">
        <f>SUMIFS(I$57:I$73,$C$57:$C$73,$C118,$D$57:$D$73,$D118,$F$57:$F$73,$F118)</f>
        <v>44.76</v>
      </c>
      <c r="J118">
        <f t="shared" si="51"/>
        <v>48.89</v>
      </c>
      <c r="K118">
        <f t="shared" si="51"/>
        <v>53.22</v>
      </c>
      <c r="L118">
        <f t="shared" si="51"/>
        <v>55.87</v>
      </c>
      <c r="M118">
        <f t="shared" si="51"/>
        <v>57.260000000000005</v>
      </c>
      <c r="N118">
        <f t="shared" si="51"/>
        <v>58.7</v>
      </c>
      <c r="O118">
        <f t="shared" si="51"/>
        <v>63.13</v>
      </c>
      <c r="P118">
        <f t="shared" si="51"/>
        <v>64.710000000000008</v>
      </c>
      <c r="Q118">
        <f t="shared" si="51"/>
        <v>66.33</v>
      </c>
      <c r="R118">
        <f t="shared" si="51"/>
        <v>67.989999999999995</v>
      </c>
      <c r="S118">
        <f t="shared" si="51"/>
        <v>72.350000000000009</v>
      </c>
      <c r="T118">
        <f t="shared" si="51"/>
        <v>74.150000000000006</v>
      </c>
      <c r="U118">
        <f t="shared" si="51"/>
        <v>76.010000000000005</v>
      </c>
      <c r="V118">
        <f t="shared" si="51"/>
        <v>77.92</v>
      </c>
      <c r="W118">
        <f t="shared" si="51"/>
        <v>82.429999999999993</v>
      </c>
      <c r="X118">
        <f t="shared" si="51"/>
        <v>84.49</v>
      </c>
      <c r="Y118">
        <f t="shared" si="51"/>
        <v>86.61</v>
      </c>
      <c r="Z118">
        <f t="shared" si="51"/>
        <v>88.77</v>
      </c>
      <c r="AA118">
        <f t="shared" si="51"/>
        <v>93.97</v>
      </c>
      <c r="AB118">
        <f t="shared" si="51"/>
        <v>96.32</v>
      </c>
      <c r="AC118">
        <f t="shared" si="51"/>
        <v>98.73</v>
      </c>
      <c r="AD118">
        <f t="shared" si="51"/>
        <v>101.2</v>
      </c>
      <c r="AE118">
        <f t="shared" si="51"/>
        <v>106.41</v>
      </c>
      <c r="AF118">
        <f t="shared" si="51"/>
        <v>109.07</v>
      </c>
      <c r="AG118">
        <f t="shared" si="51"/>
        <v>111.79</v>
      </c>
      <c r="AI118">
        <f t="shared" si="51"/>
        <v>114.59</v>
      </c>
      <c r="AJ118">
        <f t="shared" si="51"/>
        <v>118.85</v>
      </c>
      <c r="AK118">
        <f t="shared" si="51"/>
        <v>121.82</v>
      </c>
      <c r="AL118">
        <f t="shared" si="51"/>
        <v>124.86</v>
      </c>
      <c r="AM118">
        <f t="shared" si="51"/>
        <v>127.99</v>
      </c>
      <c r="AN118" s="14"/>
    </row>
    <row r="119" spans="3:40" x14ac:dyDescent="0.25">
      <c r="C119" s="12"/>
      <c r="I119" s="15"/>
      <c r="J119" s="15"/>
      <c r="K119" s="15"/>
      <c r="AN119" s="14"/>
    </row>
    <row r="120" spans="3:40" x14ac:dyDescent="0.25">
      <c r="C120" s="12"/>
      <c r="H120" s="13" t="s">
        <v>61</v>
      </c>
      <c r="I120" t="str">
        <f>I116</f>
        <v>2027-28</v>
      </c>
      <c r="J120" t="str">
        <f t="shared" ref="J120:AL120" si="52">J116</f>
        <v>2028-29</v>
      </c>
      <c r="K120" t="str">
        <f t="shared" si="52"/>
        <v>2029-30</v>
      </c>
      <c r="L120" t="str">
        <f t="shared" si="52"/>
        <v>2030-31</v>
      </c>
      <c r="M120" t="str">
        <f t="shared" si="52"/>
        <v>2031-32</v>
      </c>
      <c r="N120" t="str">
        <f t="shared" si="52"/>
        <v>2032-33</v>
      </c>
      <c r="O120" t="str">
        <f t="shared" si="52"/>
        <v>2033-34</v>
      </c>
      <c r="P120" t="str">
        <f t="shared" si="52"/>
        <v>2034-35</v>
      </c>
      <c r="Q120" t="str">
        <f t="shared" si="52"/>
        <v>2035-36</v>
      </c>
      <c r="R120" t="str">
        <f t="shared" si="52"/>
        <v>2036-37</v>
      </c>
      <c r="S120" t="str">
        <f t="shared" si="52"/>
        <v>2037-38</v>
      </c>
      <c r="T120" t="str">
        <f t="shared" si="52"/>
        <v>2038-39</v>
      </c>
      <c r="U120" t="str">
        <f t="shared" si="52"/>
        <v>2039-40</v>
      </c>
      <c r="V120" t="str">
        <f t="shared" si="52"/>
        <v>2040-41</v>
      </c>
      <c r="W120" t="str">
        <f t="shared" si="52"/>
        <v>2041-42</v>
      </c>
      <c r="X120" t="str">
        <f t="shared" si="52"/>
        <v>2042-43</v>
      </c>
      <c r="Y120" t="str">
        <f t="shared" si="52"/>
        <v>2043-44</v>
      </c>
      <c r="Z120" t="str">
        <f t="shared" si="52"/>
        <v>2044-45</v>
      </c>
      <c r="AA120" t="str">
        <f t="shared" si="52"/>
        <v>2045-46</v>
      </c>
      <c r="AB120" t="str">
        <f t="shared" si="52"/>
        <v>2046-47</v>
      </c>
      <c r="AC120" t="str">
        <f t="shared" si="52"/>
        <v>2047-48</v>
      </c>
      <c r="AD120" t="str">
        <f t="shared" si="52"/>
        <v>2048-49</v>
      </c>
      <c r="AE120" t="str">
        <f t="shared" si="52"/>
        <v>2049-50</v>
      </c>
      <c r="AF120" t="str">
        <f t="shared" si="52"/>
        <v>2050-51</v>
      </c>
      <c r="AG120" t="str">
        <f t="shared" si="52"/>
        <v>2051-52</v>
      </c>
      <c r="AI120" t="str">
        <f t="shared" si="52"/>
        <v>2052-53</v>
      </c>
      <c r="AJ120" t="str">
        <f t="shared" si="52"/>
        <v>2053-54</v>
      </c>
      <c r="AK120" t="str">
        <f t="shared" si="52"/>
        <v>2054-55</v>
      </c>
      <c r="AL120" t="str">
        <f t="shared" si="52"/>
        <v>2055-56</v>
      </c>
      <c r="AM120" t="str">
        <f>AM116</f>
        <v>2056-57</v>
      </c>
      <c r="AN120" s="14"/>
    </row>
    <row r="121" spans="3:40" x14ac:dyDescent="0.25">
      <c r="C121" s="12"/>
      <c r="H121" t="s">
        <v>53</v>
      </c>
      <c r="I121" s="16">
        <f>I117</f>
        <v>44.760000000000005</v>
      </c>
      <c r="J121">
        <f>J117</f>
        <v>48.89</v>
      </c>
      <c r="AN121" s="14"/>
    </row>
    <row r="122" spans="3:40" x14ac:dyDescent="0.25">
      <c r="C122" s="12"/>
      <c r="H122" t="s">
        <v>54</v>
      </c>
      <c r="K122" s="16">
        <f>K117</f>
        <v>53.22</v>
      </c>
      <c r="O122" s="16">
        <f>O117</f>
        <v>68.070000000000007</v>
      </c>
      <c r="S122" s="16">
        <f>S117</f>
        <v>74.94</v>
      </c>
      <c r="W122" s="16">
        <f>W117</f>
        <v>82.51</v>
      </c>
      <c r="AA122" s="16">
        <f>AA117</f>
        <v>90.85</v>
      </c>
      <c r="AE122" s="16">
        <f>AE117</f>
        <v>100.03</v>
      </c>
      <c r="AJ122" s="16">
        <f>AJ117</f>
        <v>110.14</v>
      </c>
      <c r="AN122" s="17"/>
    </row>
    <row r="123" spans="3:40" x14ac:dyDescent="0.25">
      <c r="C123" s="12"/>
      <c r="H123" t="s">
        <v>55</v>
      </c>
      <c r="I123" s="16"/>
      <c r="J123" s="16"/>
      <c r="K123" s="16"/>
      <c r="L123" s="16">
        <f>L117-L124</f>
        <v>53.22</v>
      </c>
      <c r="M123" s="16">
        <f>M117-M124</f>
        <v>57.76</v>
      </c>
      <c r="N123" s="16">
        <f>N117-N124</f>
        <v>62.510000000000005</v>
      </c>
      <c r="O123" s="16"/>
      <c r="P123" s="16">
        <f>P117-P124</f>
        <v>68.070000000000007</v>
      </c>
      <c r="Q123" s="16">
        <f>Q117-Q124</f>
        <v>69.78</v>
      </c>
      <c r="R123" s="16">
        <f>R117-R124</f>
        <v>71.510000000000005</v>
      </c>
      <c r="S123" s="16"/>
      <c r="T123" s="16">
        <f>T117-T124</f>
        <v>74.94</v>
      </c>
      <c r="U123" s="16">
        <f>U117-U124</f>
        <v>76.81</v>
      </c>
      <c r="V123" s="16">
        <f>V117-V124</f>
        <v>78.739999999999995</v>
      </c>
      <c r="W123" s="16"/>
      <c r="X123" s="16">
        <f>X117-X124</f>
        <v>82.51</v>
      </c>
      <c r="Y123" s="16">
        <f>Y117-Y124</f>
        <v>84.580000000000013</v>
      </c>
      <c r="Z123" s="16">
        <f>Z117-Z124</f>
        <v>86.69</v>
      </c>
      <c r="AA123" s="16"/>
      <c r="AB123" s="16">
        <f>AB117-AB124</f>
        <v>90.85</v>
      </c>
      <c r="AC123" s="16">
        <f>AC117-AC124</f>
        <v>93.11999999999999</v>
      </c>
      <c r="AD123" s="16">
        <f>AD117-AD124</f>
        <v>95.449999999999989</v>
      </c>
      <c r="AE123" s="16"/>
      <c r="AF123" s="16">
        <f>AF117-AF124</f>
        <v>100.03</v>
      </c>
      <c r="AG123" s="16">
        <f>AG117-AG124</f>
        <v>102.53</v>
      </c>
      <c r="AH123" s="16"/>
      <c r="AI123" s="16">
        <f>AI117-AI124</f>
        <v>105.1</v>
      </c>
      <c r="AJ123" s="16"/>
      <c r="AK123" s="16">
        <f>AK117-AK124</f>
        <v>110.14</v>
      </c>
      <c r="AL123" s="16">
        <f>AL117-AL124</f>
        <v>112.89</v>
      </c>
      <c r="AM123" s="16">
        <f>AM117-AM124</f>
        <v>115.72</v>
      </c>
      <c r="AN123" s="17"/>
    </row>
    <row r="124" spans="3:40" x14ac:dyDescent="0.25">
      <c r="C124" s="12"/>
      <c r="H124" t="s">
        <v>56</v>
      </c>
      <c r="I124" s="16"/>
      <c r="J124" s="16"/>
      <c r="K124" s="16"/>
      <c r="L124" s="16">
        <f>L117-K117</f>
        <v>4.5399999999999991</v>
      </c>
      <c r="M124" s="16">
        <f t="shared" ref="M124:N124" si="53">M117-L117</f>
        <v>4.7500000000000071</v>
      </c>
      <c r="N124" s="16">
        <f t="shared" si="53"/>
        <v>4.0699999999999932</v>
      </c>
      <c r="O124" s="16"/>
      <c r="P124" s="16">
        <f>P117-O117</f>
        <v>1.7099999999999937</v>
      </c>
      <c r="Q124" s="16">
        <f t="shared" ref="Q124:R124" si="54">Q117-P117</f>
        <v>1.730000000000004</v>
      </c>
      <c r="R124" s="16">
        <f t="shared" si="54"/>
        <v>1.7999999999999972</v>
      </c>
      <c r="S124" s="16"/>
      <c r="T124" s="16">
        <f>T117-S117</f>
        <v>1.8700000000000045</v>
      </c>
      <c r="U124" s="16">
        <f t="shared" ref="U124:V124" si="55">U117-T117</f>
        <v>1.9299999999999926</v>
      </c>
      <c r="V124" s="16">
        <f t="shared" si="55"/>
        <v>1.9699999999999989</v>
      </c>
      <c r="W124" s="16"/>
      <c r="X124" s="16">
        <f>X117-W117</f>
        <v>2.0700000000000074</v>
      </c>
      <c r="Y124" s="16">
        <f t="shared" ref="Y124:Z124" si="56">Y117-X117</f>
        <v>2.1099999999999852</v>
      </c>
      <c r="Z124" s="16">
        <f t="shared" si="56"/>
        <v>2.1600000000000108</v>
      </c>
      <c r="AA124" s="16"/>
      <c r="AB124" s="16">
        <f>AB117-AA117</f>
        <v>2.269999999999996</v>
      </c>
      <c r="AC124" s="16">
        <f t="shared" ref="AC124:AD124" si="57">AC117-AB117</f>
        <v>2.3299999999999983</v>
      </c>
      <c r="AD124" s="16">
        <f t="shared" si="57"/>
        <v>2.3800000000000097</v>
      </c>
      <c r="AE124" s="16"/>
      <c r="AF124" s="16">
        <f>AF117-AE117</f>
        <v>2.5</v>
      </c>
      <c r="AG124" s="16">
        <f t="shared" ref="AG124" si="58">AG117-AF117</f>
        <v>2.5699999999999932</v>
      </c>
      <c r="AH124" s="16"/>
      <c r="AI124" s="16">
        <f>AI117-AG117</f>
        <v>2.6200000000000045</v>
      </c>
      <c r="AJ124" s="16"/>
      <c r="AK124" s="16">
        <f>AK117-AJ117</f>
        <v>2.75</v>
      </c>
      <c r="AL124" s="16">
        <f t="shared" ref="AL124:AM124" si="59">AL117-AK117</f>
        <v>2.8299999999999983</v>
      </c>
      <c r="AM124" s="16">
        <f t="shared" si="59"/>
        <v>2.8900000000000006</v>
      </c>
      <c r="AN124" s="17"/>
    </row>
    <row r="125" spans="3:40" x14ac:dyDescent="0.25">
      <c r="C125" s="12"/>
      <c r="H125" t="s">
        <v>57</v>
      </c>
      <c r="I125" s="16">
        <f>I118</f>
        <v>44.76</v>
      </c>
      <c r="J125" s="16">
        <f>J118</f>
        <v>48.89</v>
      </c>
      <c r="K125" s="16">
        <f>K126</f>
        <v>53.22</v>
      </c>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7"/>
    </row>
    <row r="126" spans="3:40" x14ac:dyDescent="0.25">
      <c r="C126" s="12"/>
      <c r="H126" t="s">
        <v>58</v>
      </c>
      <c r="I126" s="16"/>
      <c r="J126" s="16"/>
      <c r="K126" s="16">
        <f>K118</f>
        <v>53.22</v>
      </c>
      <c r="L126" s="16"/>
      <c r="M126" s="16"/>
      <c r="N126" s="16"/>
      <c r="O126" s="16">
        <f>O118</f>
        <v>63.13</v>
      </c>
      <c r="P126" s="16"/>
      <c r="Q126" s="16"/>
      <c r="R126" s="16"/>
      <c r="S126" s="16">
        <f>S118</f>
        <v>72.350000000000009</v>
      </c>
      <c r="T126" s="16"/>
      <c r="U126" s="16"/>
      <c r="V126" s="16"/>
      <c r="W126" s="16">
        <f>W118</f>
        <v>82.429999999999993</v>
      </c>
      <c r="X126" s="16"/>
      <c r="Y126" s="16"/>
      <c r="Z126" s="16"/>
      <c r="AA126" s="16">
        <f>AA118</f>
        <v>93.97</v>
      </c>
      <c r="AB126" s="16"/>
      <c r="AC126" s="16"/>
      <c r="AD126" s="16"/>
      <c r="AE126" s="16">
        <f>AE118</f>
        <v>106.41</v>
      </c>
      <c r="AF126" s="16"/>
      <c r="AG126" s="16"/>
      <c r="AH126" s="16"/>
      <c r="AI126" s="16"/>
      <c r="AJ126" s="16">
        <f>AJ118</f>
        <v>118.85</v>
      </c>
      <c r="AK126" s="16"/>
      <c r="AL126" s="16"/>
      <c r="AM126" s="16">
        <f>AM127</f>
        <v>127.99</v>
      </c>
      <c r="AN126" s="17"/>
    </row>
    <row r="127" spans="3:40" x14ac:dyDescent="0.25">
      <c r="C127" s="12"/>
      <c r="H127" t="s">
        <v>59</v>
      </c>
      <c r="I127" s="16"/>
      <c r="J127" s="16"/>
      <c r="K127" s="16">
        <f>K126</f>
        <v>53.22</v>
      </c>
      <c r="L127" s="16">
        <f>L118</f>
        <v>55.87</v>
      </c>
      <c r="M127" s="16">
        <f t="shared" ref="M127:N127" si="60">M118</f>
        <v>57.260000000000005</v>
      </c>
      <c r="N127" s="16">
        <f t="shared" si="60"/>
        <v>58.7</v>
      </c>
      <c r="O127" s="16">
        <f>O126</f>
        <v>63.13</v>
      </c>
      <c r="P127" s="16">
        <f>P118</f>
        <v>64.710000000000008</v>
      </c>
      <c r="Q127" s="16">
        <f t="shared" ref="Q127:R127" si="61">Q118</f>
        <v>66.33</v>
      </c>
      <c r="R127" s="16">
        <f t="shared" si="61"/>
        <v>67.989999999999995</v>
      </c>
      <c r="S127" s="16">
        <f>S126</f>
        <v>72.350000000000009</v>
      </c>
      <c r="T127" s="16">
        <f>T118</f>
        <v>74.150000000000006</v>
      </c>
      <c r="U127" s="16">
        <f t="shared" ref="U127:V127" si="62">U118</f>
        <v>76.010000000000005</v>
      </c>
      <c r="V127" s="16">
        <f t="shared" si="62"/>
        <v>77.92</v>
      </c>
      <c r="W127" s="16">
        <f>W126</f>
        <v>82.429999999999993</v>
      </c>
      <c r="X127" s="16">
        <f>X118</f>
        <v>84.49</v>
      </c>
      <c r="Y127" s="16">
        <f t="shared" ref="Y127:Z127" si="63">Y118</f>
        <v>86.61</v>
      </c>
      <c r="Z127" s="16">
        <f t="shared" si="63"/>
        <v>88.77</v>
      </c>
      <c r="AA127" s="16">
        <f>AA126</f>
        <v>93.97</v>
      </c>
      <c r="AB127" s="16">
        <f>AB118</f>
        <v>96.32</v>
      </c>
      <c r="AC127" s="16">
        <f t="shared" ref="AC127:AD127" si="64">AC118</f>
        <v>98.73</v>
      </c>
      <c r="AD127" s="16">
        <f t="shared" si="64"/>
        <v>101.2</v>
      </c>
      <c r="AE127" s="16">
        <f>AE126</f>
        <v>106.41</v>
      </c>
      <c r="AF127" s="16">
        <f>AF118</f>
        <v>109.07</v>
      </c>
      <c r="AG127" s="16">
        <f t="shared" ref="AG127:AI127" si="65">AG118</f>
        <v>111.79</v>
      </c>
      <c r="AH127" s="16"/>
      <c r="AI127" s="16">
        <f t="shared" si="65"/>
        <v>114.59</v>
      </c>
      <c r="AJ127" s="16">
        <f>AJ126</f>
        <v>118.85</v>
      </c>
      <c r="AK127" s="16">
        <f>AK118</f>
        <v>121.82</v>
      </c>
      <c r="AL127" s="16">
        <f t="shared" ref="AL127:AM127" si="66">AL118</f>
        <v>124.86</v>
      </c>
      <c r="AM127" s="16">
        <f t="shared" si="66"/>
        <v>127.99</v>
      </c>
      <c r="AN127" s="14"/>
    </row>
    <row r="128" spans="3:40" x14ac:dyDescent="0.25">
      <c r="C128" s="18"/>
      <c r="D128" s="19"/>
      <c r="E128" s="19"/>
      <c r="F128" s="19"/>
      <c r="G128" s="19"/>
      <c r="H128" s="19"/>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1"/>
    </row>
    <row r="130" spans="3:40" x14ac:dyDescent="0.25">
      <c r="C130" s="8"/>
      <c r="D130" s="9"/>
      <c r="E130" s="9"/>
      <c r="F130" s="9"/>
      <c r="G130" s="9"/>
      <c r="H130" s="10" t="s">
        <v>62</v>
      </c>
      <c r="I130" s="10" t="str">
        <f>CONCATENATE("Nominal Price Difference: Annuity vs. RAB (25-Year Depreciation) for ",$B$3)</f>
        <v>Nominal Price Difference: Annuity vs. RAB (25-Year Depreciation) for Burdekin - Giru Groundwater</v>
      </c>
      <c r="J130" s="10"/>
      <c r="K130" s="10"/>
      <c r="L130" s="10"/>
      <c r="M130" s="10"/>
      <c r="N130" s="10"/>
      <c r="O130" s="10"/>
      <c r="P130" s="10"/>
      <c r="Q130" s="9"/>
      <c r="R130" s="9"/>
      <c r="S130" s="9"/>
      <c r="T130" s="9"/>
      <c r="U130" s="9"/>
      <c r="V130" s="9"/>
      <c r="W130" s="9"/>
      <c r="X130" s="9"/>
      <c r="Y130" s="9"/>
      <c r="Z130" s="9"/>
      <c r="AA130" s="9"/>
      <c r="AB130" s="9"/>
      <c r="AC130" s="9"/>
      <c r="AD130" s="9"/>
      <c r="AE130" s="9"/>
      <c r="AF130" s="9"/>
      <c r="AG130" s="9"/>
      <c r="AH130" s="9"/>
      <c r="AI130" s="9"/>
      <c r="AJ130" s="9"/>
      <c r="AK130" s="9"/>
      <c r="AL130" s="9"/>
      <c r="AM130" s="9"/>
      <c r="AN130" s="11"/>
    </row>
    <row r="131" spans="3:40" x14ac:dyDescent="0.25">
      <c r="C131" s="12"/>
      <c r="H131" s="13" t="s">
        <v>51</v>
      </c>
      <c r="I131" s="3">
        <f>I$55</f>
        <v>1</v>
      </c>
      <c r="J131" s="3">
        <f t="shared" ref="J131:AM131" si="67">J$55</f>
        <v>2</v>
      </c>
      <c r="K131" s="3">
        <f t="shared" si="67"/>
        <v>1</v>
      </c>
      <c r="L131" s="3">
        <f t="shared" si="67"/>
        <v>2</v>
      </c>
      <c r="M131" s="3">
        <f t="shared" si="67"/>
        <v>3</v>
      </c>
      <c r="N131" s="3">
        <f t="shared" si="67"/>
        <v>4</v>
      </c>
      <c r="O131" s="3">
        <f t="shared" si="67"/>
        <v>1</v>
      </c>
      <c r="P131" s="3">
        <f t="shared" si="67"/>
        <v>2</v>
      </c>
      <c r="Q131" s="3">
        <f t="shared" si="67"/>
        <v>3</v>
      </c>
      <c r="R131" s="3">
        <f t="shared" si="67"/>
        <v>4</v>
      </c>
      <c r="S131" s="3">
        <f t="shared" si="67"/>
        <v>1</v>
      </c>
      <c r="T131" s="3">
        <f t="shared" si="67"/>
        <v>2</v>
      </c>
      <c r="U131" s="3">
        <f t="shared" si="67"/>
        <v>3</v>
      </c>
      <c r="V131" s="3">
        <f t="shared" si="67"/>
        <v>4</v>
      </c>
      <c r="W131" s="3">
        <f t="shared" si="67"/>
        <v>1</v>
      </c>
      <c r="X131" s="3">
        <f t="shared" si="67"/>
        <v>2</v>
      </c>
      <c r="Y131" s="3">
        <f t="shared" si="67"/>
        <v>3</v>
      </c>
      <c r="Z131" s="3">
        <f t="shared" si="67"/>
        <v>4</v>
      </c>
      <c r="AA131" s="3">
        <f t="shared" si="67"/>
        <v>1</v>
      </c>
      <c r="AB131" s="3">
        <f t="shared" si="67"/>
        <v>2</v>
      </c>
      <c r="AC131" s="3">
        <f t="shared" si="67"/>
        <v>3</v>
      </c>
      <c r="AD131" s="3">
        <f t="shared" si="67"/>
        <v>4</v>
      </c>
      <c r="AE131" s="3">
        <f t="shared" si="67"/>
        <v>1</v>
      </c>
      <c r="AF131" s="3">
        <f t="shared" si="67"/>
        <v>2</v>
      </c>
      <c r="AG131" s="3">
        <f t="shared" si="67"/>
        <v>3</v>
      </c>
      <c r="AH131" s="3"/>
      <c r="AI131" s="3">
        <f t="shared" si="67"/>
        <v>4</v>
      </c>
      <c r="AJ131" s="3">
        <f t="shared" si="67"/>
        <v>1</v>
      </c>
      <c r="AK131" s="3">
        <f t="shared" si="67"/>
        <v>2</v>
      </c>
      <c r="AL131" s="3">
        <f t="shared" si="67"/>
        <v>3</v>
      </c>
      <c r="AM131" s="3">
        <f t="shared" si="67"/>
        <v>4</v>
      </c>
      <c r="AN131" s="14"/>
    </row>
    <row r="132" spans="3:40" x14ac:dyDescent="0.25">
      <c r="C132" s="12"/>
      <c r="G132" s="3"/>
      <c r="H132" s="3"/>
      <c r="I132" s="15" t="str">
        <f>I$56</f>
        <v>2027-28</v>
      </c>
      <c r="J132" s="15" t="str">
        <f t="shared" ref="J132:AM132" si="68">J$56</f>
        <v>2028-29</v>
      </c>
      <c r="K132" s="15" t="str">
        <f t="shared" si="68"/>
        <v>2029-30</v>
      </c>
      <c r="L132" s="15" t="str">
        <f t="shared" si="68"/>
        <v>2030-31</v>
      </c>
      <c r="M132" s="15" t="str">
        <f t="shared" si="68"/>
        <v>2031-32</v>
      </c>
      <c r="N132" s="15" t="str">
        <f t="shared" si="68"/>
        <v>2032-33</v>
      </c>
      <c r="O132" s="15" t="str">
        <f t="shared" si="68"/>
        <v>2033-34</v>
      </c>
      <c r="P132" s="15" t="str">
        <f t="shared" si="68"/>
        <v>2034-35</v>
      </c>
      <c r="Q132" s="15" t="str">
        <f t="shared" si="68"/>
        <v>2035-36</v>
      </c>
      <c r="R132" s="15" t="str">
        <f t="shared" si="68"/>
        <v>2036-37</v>
      </c>
      <c r="S132" s="15" t="str">
        <f t="shared" si="68"/>
        <v>2037-38</v>
      </c>
      <c r="T132" s="15" t="str">
        <f t="shared" si="68"/>
        <v>2038-39</v>
      </c>
      <c r="U132" s="15" t="str">
        <f t="shared" si="68"/>
        <v>2039-40</v>
      </c>
      <c r="V132" s="15" t="str">
        <f t="shared" si="68"/>
        <v>2040-41</v>
      </c>
      <c r="W132" s="15" t="str">
        <f t="shared" si="68"/>
        <v>2041-42</v>
      </c>
      <c r="X132" s="15" t="str">
        <f t="shared" si="68"/>
        <v>2042-43</v>
      </c>
      <c r="Y132" s="15" t="str">
        <f t="shared" si="68"/>
        <v>2043-44</v>
      </c>
      <c r="Z132" s="15" t="str">
        <f t="shared" si="68"/>
        <v>2044-45</v>
      </c>
      <c r="AA132" s="15" t="str">
        <f t="shared" si="68"/>
        <v>2045-46</v>
      </c>
      <c r="AB132" s="15" t="str">
        <f t="shared" si="68"/>
        <v>2046-47</v>
      </c>
      <c r="AC132" s="15" t="str">
        <f t="shared" si="68"/>
        <v>2047-48</v>
      </c>
      <c r="AD132" s="15" t="str">
        <f t="shared" si="68"/>
        <v>2048-49</v>
      </c>
      <c r="AE132" s="15" t="str">
        <f t="shared" si="68"/>
        <v>2049-50</v>
      </c>
      <c r="AF132" s="15" t="str">
        <f t="shared" si="68"/>
        <v>2050-51</v>
      </c>
      <c r="AG132" s="15" t="str">
        <f t="shared" si="68"/>
        <v>2051-52</v>
      </c>
      <c r="AH132" s="15"/>
      <c r="AI132" s="15" t="str">
        <f t="shared" si="68"/>
        <v>2052-53</v>
      </c>
      <c r="AJ132" s="15" t="str">
        <f t="shared" si="68"/>
        <v>2053-54</v>
      </c>
      <c r="AK132" s="15" t="str">
        <f t="shared" si="68"/>
        <v>2054-55</v>
      </c>
      <c r="AL132" s="15" t="str">
        <f t="shared" si="68"/>
        <v>2055-56</v>
      </c>
      <c r="AM132" s="15" t="str">
        <f t="shared" si="68"/>
        <v>2056-57</v>
      </c>
      <c r="AN132" s="14"/>
    </row>
    <row r="133" spans="3:40" x14ac:dyDescent="0.25">
      <c r="C133" s="12" t="s">
        <v>46</v>
      </c>
      <c r="D133" t="s">
        <v>37</v>
      </c>
      <c r="F133" t="s">
        <v>39</v>
      </c>
      <c r="H133" t="s">
        <v>63</v>
      </c>
      <c r="I133">
        <f>I$101-I$102</f>
        <v>0</v>
      </c>
      <c r="J133">
        <f t="shared" ref="J133:AM133" si="69">J$101-J$102</f>
        <v>0</v>
      </c>
      <c r="K133">
        <f t="shared" si="69"/>
        <v>0</v>
      </c>
      <c r="L133">
        <f t="shared" si="69"/>
        <v>1.8900000000000006</v>
      </c>
      <c r="M133">
        <f t="shared" si="69"/>
        <v>5.25</v>
      </c>
      <c r="N133">
        <f t="shared" si="69"/>
        <v>7.8799999999999955</v>
      </c>
      <c r="O133">
        <f t="shared" si="69"/>
        <v>4.9400000000000048</v>
      </c>
      <c r="P133">
        <f t="shared" si="69"/>
        <v>5.0699999999999932</v>
      </c>
      <c r="Q133">
        <f t="shared" si="69"/>
        <v>5.1800000000000068</v>
      </c>
      <c r="R133">
        <f t="shared" si="69"/>
        <v>5.3200000000000074</v>
      </c>
      <c r="S133">
        <f t="shared" si="69"/>
        <v>2.5899999999999892</v>
      </c>
      <c r="T133">
        <f t="shared" si="69"/>
        <v>2.6599999999999966</v>
      </c>
      <c r="U133">
        <f t="shared" si="69"/>
        <v>2.7299999999999898</v>
      </c>
      <c r="V133">
        <f t="shared" si="69"/>
        <v>2.789999999999992</v>
      </c>
      <c r="W133">
        <f t="shared" si="69"/>
        <v>8.0000000000012506E-2</v>
      </c>
      <c r="X133">
        <f t="shared" si="69"/>
        <v>9.0000000000017621E-2</v>
      </c>
      <c r="Y133">
        <f t="shared" si="69"/>
        <v>7.9999999999998295E-2</v>
      </c>
      <c r="Z133">
        <f t="shared" si="69"/>
        <v>8.0000000000012506E-2</v>
      </c>
      <c r="AA133">
        <f t="shared" si="69"/>
        <v>-3.1200000000000045</v>
      </c>
      <c r="AB133">
        <f t="shared" si="69"/>
        <v>-3.2000000000000028</v>
      </c>
      <c r="AC133">
        <f t="shared" si="69"/>
        <v>-3.2800000000000153</v>
      </c>
      <c r="AD133">
        <f t="shared" si="69"/>
        <v>-3.3700000000000045</v>
      </c>
      <c r="AE133">
        <f t="shared" si="69"/>
        <v>-6.3799999999999955</v>
      </c>
      <c r="AF133">
        <f t="shared" si="69"/>
        <v>-6.539999999999992</v>
      </c>
      <c r="AG133">
        <f t="shared" si="69"/>
        <v>-6.6900000000000119</v>
      </c>
      <c r="AI133">
        <f t="shared" si="69"/>
        <v>-6.8700000000000045</v>
      </c>
      <c r="AJ133">
        <f t="shared" si="69"/>
        <v>-8.7099999999999937</v>
      </c>
      <c r="AK133">
        <f t="shared" si="69"/>
        <v>-8.9299999999999926</v>
      </c>
      <c r="AL133">
        <f t="shared" si="69"/>
        <v>-9.14</v>
      </c>
      <c r="AM133">
        <f t="shared" si="69"/>
        <v>-9.3799999999999955</v>
      </c>
      <c r="AN133" s="14"/>
    </row>
    <row r="134" spans="3:40" x14ac:dyDescent="0.25">
      <c r="C134" s="12" t="s">
        <v>46</v>
      </c>
      <c r="D134" t="s">
        <v>44</v>
      </c>
      <c r="F134" t="s">
        <v>39</v>
      </c>
      <c r="AN134" s="14"/>
    </row>
    <row r="135" spans="3:40" x14ac:dyDescent="0.25">
      <c r="C135" s="12"/>
      <c r="I135" s="15" t="str">
        <f>I132</f>
        <v>2027-28</v>
      </c>
      <c r="J135" s="15" t="str">
        <f t="shared" ref="J135:AM135" si="70">J132</f>
        <v>2028-29</v>
      </c>
      <c r="K135" s="15" t="str">
        <f t="shared" si="70"/>
        <v>2029-30</v>
      </c>
      <c r="L135" s="15" t="str">
        <f t="shared" si="70"/>
        <v>2030-31</v>
      </c>
      <c r="M135" s="15" t="str">
        <f t="shared" si="70"/>
        <v>2031-32</v>
      </c>
      <c r="N135" s="15" t="str">
        <f t="shared" si="70"/>
        <v>2032-33</v>
      </c>
      <c r="O135" s="15" t="str">
        <f t="shared" si="70"/>
        <v>2033-34</v>
      </c>
      <c r="P135" s="15" t="str">
        <f t="shared" si="70"/>
        <v>2034-35</v>
      </c>
      <c r="Q135" s="15" t="str">
        <f t="shared" si="70"/>
        <v>2035-36</v>
      </c>
      <c r="R135" s="15" t="str">
        <f t="shared" si="70"/>
        <v>2036-37</v>
      </c>
      <c r="S135" s="15" t="str">
        <f t="shared" si="70"/>
        <v>2037-38</v>
      </c>
      <c r="T135" s="15" t="str">
        <f t="shared" si="70"/>
        <v>2038-39</v>
      </c>
      <c r="U135" s="15" t="str">
        <f t="shared" si="70"/>
        <v>2039-40</v>
      </c>
      <c r="V135" s="15" t="str">
        <f t="shared" si="70"/>
        <v>2040-41</v>
      </c>
      <c r="W135" s="15" t="str">
        <f t="shared" si="70"/>
        <v>2041-42</v>
      </c>
      <c r="X135" s="15" t="str">
        <f t="shared" si="70"/>
        <v>2042-43</v>
      </c>
      <c r="Y135" s="15" t="str">
        <f t="shared" si="70"/>
        <v>2043-44</v>
      </c>
      <c r="Z135" s="15" t="str">
        <f t="shared" si="70"/>
        <v>2044-45</v>
      </c>
      <c r="AA135" s="15" t="str">
        <f t="shared" si="70"/>
        <v>2045-46</v>
      </c>
      <c r="AB135" s="15" t="str">
        <f t="shared" si="70"/>
        <v>2046-47</v>
      </c>
      <c r="AC135" s="15" t="str">
        <f t="shared" si="70"/>
        <v>2047-48</v>
      </c>
      <c r="AD135" s="15" t="str">
        <f t="shared" si="70"/>
        <v>2048-49</v>
      </c>
      <c r="AE135" s="15" t="str">
        <f t="shared" si="70"/>
        <v>2049-50</v>
      </c>
      <c r="AF135" s="15" t="str">
        <f t="shared" si="70"/>
        <v>2050-51</v>
      </c>
      <c r="AG135" s="15" t="str">
        <f t="shared" si="70"/>
        <v>2051-52</v>
      </c>
      <c r="AH135" s="15"/>
      <c r="AI135" s="15" t="str">
        <f t="shared" si="70"/>
        <v>2052-53</v>
      </c>
      <c r="AJ135" s="15" t="str">
        <f t="shared" si="70"/>
        <v>2053-54</v>
      </c>
      <c r="AK135" s="15" t="str">
        <f t="shared" si="70"/>
        <v>2054-55</v>
      </c>
      <c r="AL135" s="15" t="str">
        <f t="shared" si="70"/>
        <v>2055-56</v>
      </c>
      <c r="AM135" s="15" t="str">
        <f t="shared" si="70"/>
        <v>2056-57</v>
      </c>
      <c r="AN135" s="14"/>
    </row>
    <row r="136" spans="3:40" x14ac:dyDescent="0.25">
      <c r="C136" s="12"/>
      <c r="H136" t="s">
        <v>64</v>
      </c>
      <c r="I136">
        <f>IF(I$133&lt;0,I$133,0)</f>
        <v>0</v>
      </c>
      <c r="J136">
        <f t="shared" ref="J136:AM136" si="71">IF(J$133&lt;0,J$133,0)</f>
        <v>0</v>
      </c>
      <c r="K136">
        <f t="shared" si="71"/>
        <v>0</v>
      </c>
      <c r="L136">
        <f t="shared" si="71"/>
        <v>0</v>
      </c>
      <c r="M136">
        <f t="shared" si="71"/>
        <v>0</v>
      </c>
      <c r="N136">
        <f t="shared" si="71"/>
        <v>0</v>
      </c>
      <c r="O136">
        <f t="shared" si="71"/>
        <v>0</v>
      </c>
      <c r="P136">
        <f t="shared" si="71"/>
        <v>0</v>
      </c>
      <c r="Q136">
        <f t="shared" si="71"/>
        <v>0</v>
      </c>
      <c r="R136">
        <f t="shared" si="71"/>
        <v>0</v>
      </c>
      <c r="S136">
        <f t="shared" si="71"/>
        <v>0</v>
      </c>
      <c r="T136">
        <f t="shared" si="71"/>
        <v>0</v>
      </c>
      <c r="U136">
        <f t="shared" si="71"/>
        <v>0</v>
      </c>
      <c r="V136">
        <f t="shared" si="71"/>
        <v>0</v>
      </c>
      <c r="W136">
        <f t="shared" si="71"/>
        <v>0</v>
      </c>
      <c r="X136">
        <f t="shared" si="71"/>
        <v>0</v>
      </c>
      <c r="Y136">
        <f t="shared" si="71"/>
        <v>0</v>
      </c>
      <c r="Z136">
        <f t="shared" si="71"/>
        <v>0</v>
      </c>
      <c r="AA136">
        <f t="shared" si="71"/>
        <v>-3.1200000000000045</v>
      </c>
      <c r="AB136">
        <f t="shared" si="71"/>
        <v>-3.2000000000000028</v>
      </c>
      <c r="AC136">
        <f t="shared" si="71"/>
        <v>-3.2800000000000153</v>
      </c>
      <c r="AD136">
        <f t="shared" si="71"/>
        <v>-3.3700000000000045</v>
      </c>
      <c r="AE136">
        <f t="shared" si="71"/>
        <v>-6.3799999999999955</v>
      </c>
      <c r="AF136">
        <f t="shared" si="71"/>
        <v>-6.539999999999992</v>
      </c>
      <c r="AG136">
        <f t="shared" si="71"/>
        <v>-6.6900000000000119</v>
      </c>
      <c r="AI136">
        <f t="shared" si="71"/>
        <v>-6.8700000000000045</v>
      </c>
      <c r="AJ136">
        <f t="shared" si="71"/>
        <v>-8.7099999999999937</v>
      </c>
      <c r="AK136">
        <f t="shared" si="71"/>
        <v>-8.9299999999999926</v>
      </c>
      <c r="AL136">
        <f t="shared" si="71"/>
        <v>-9.14</v>
      </c>
      <c r="AM136">
        <f t="shared" si="71"/>
        <v>-9.3799999999999955</v>
      </c>
      <c r="AN136" s="14"/>
    </row>
    <row r="137" spans="3:40" x14ac:dyDescent="0.25">
      <c r="C137" s="18"/>
      <c r="D137" s="19"/>
      <c r="E137" s="19"/>
      <c r="F137" s="19"/>
      <c r="G137" s="19"/>
      <c r="H137" s="19" t="s">
        <v>65</v>
      </c>
      <c r="I137" s="19">
        <f>IF(I$133&gt;0,I$133,0)</f>
        <v>0</v>
      </c>
      <c r="J137" s="19">
        <f t="shared" ref="J137:AM137" si="72">IF(J$133&gt;0,J$133,0)</f>
        <v>0</v>
      </c>
      <c r="K137" s="19">
        <f t="shared" si="72"/>
        <v>0</v>
      </c>
      <c r="L137" s="19">
        <f t="shared" si="72"/>
        <v>1.8900000000000006</v>
      </c>
      <c r="M137" s="19">
        <f t="shared" si="72"/>
        <v>5.25</v>
      </c>
      <c r="N137" s="19">
        <f t="shared" si="72"/>
        <v>7.8799999999999955</v>
      </c>
      <c r="O137" s="19">
        <f t="shared" si="72"/>
        <v>4.9400000000000048</v>
      </c>
      <c r="P137" s="19">
        <f t="shared" si="72"/>
        <v>5.0699999999999932</v>
      </c>
      <c r="Q137" s="19">
        <f t="shared" si="72"/>
        <v>5.1800000000000068</v>
      </c>
      <c r="R137" s="19">
        <f t="shared" si="72"/>
        <v>5.3200000000000074</v>
      </c>
      <c r="S137" s="19">
        <f t="shared" si="72"/>
        <v>2.5899999999999892</v>
      </c>
      <c r="T137" s="19">
        <f t="shared" si="72"/>
        <v>2.6599999999999966</v>
      </c>
      <c r="U137" s="19">
        <f t="shared" si="72"/>
        <v>2.7299999999999898</v>
      </c>
      <c r="V137" s="19">
        <f t="shared" si="72"/>
        <v>2.789999999999992</v>
      </c>
      <c r="W137" s="19">
        <f t="shared" si="72"/>
        <v>8.0000000000012506E-2</v>
      </c>
      <c r="X137" s="19">
        <f t="shared" si="72"/>
        <v>9.0000000000017621E-2</v>
      </c>
      <c r="Y137" s="19">
        <f t="shared" si="72"/>
        <v>7.9999999999998295E-2</v>
      </c>
      <c r="Z137" s="19">
        <f t="shared" si="72"/>
        <v>8.0000000000012506E-2</v>
      </c>
      <c r="AA137" s="19">
        <f t="shared" si="72"/>
        <v>0</v>
      </c>
      <c r="AB137" s="19">
        <f t="shared" si="72"/>
        <v>0</v>
      </c>
      <c r="AC137" s="19">
        <f t="shared" si="72"/>
        <v>0</v>
      </c>
      <c r="AD137" s="19">
        <f t="shared" si="72"/>
        <v>0</v>
      </c>
      <c r="AE137" s="19">
        <f t="shared" si="72"/>
        <v>0</v>
      </c>
      <c r="AF137" s="19">
        <f t="shared" si="72"/>
        <v>0</v>
      </c>
      <c r="AG137" s="19">
        <f t="shared" si="72"/>
        <v>0</v>
      </c>
      <c r="AH137" s="19"/>
      <c r="AI137" s="19">
        <f t="shared" si="72"/>
        <v>0</v>
      </c>
      <c r="AJ137" s="19">
        <f t="shared" si="72"/>
        <v>0</v>
      </c>
      <c r="AK137" s="19">
        <f t="shared" si="72"/>
        <v>0</v>
      </c>
      <c r="AL137" s="19">
        <f t="shared" si="72"/>
        <v>0</v>
      </c>
      <c r="AM137" s="19">
        <f t="shared" si="72"/>
        <v>0</v>
      </c>
      <c r="AN137" s="21"/>
    </row>
    <row r="138" spans="3:40" x14ac:dyDescent="0.25">
      <c r="O138" s="16"/>
      <c r="S138" s="16"/>
      <c r="W138" s="16"/>
      <c r="AA138" s="16"/>
      <c r="AE138" s="16"/>
      <c r="AJ138" s="16"/>
      <c r="AN138" s="16"/>
    </row>
    <row r="139" spans="3:40" x14ac:dyDescent="0.25">
      <c r="C139" s="8"/>
      <c r="D139" s="9"/>
      <c r="E139" s="9"/>
      <c r="F139" s="9"/>
      <c r="G139" s="9"/>
      <c r="H139" s="10" t="s">
        <v>66</v>
      </c>
      <c r="I139" s="10" t="str">
        <f>CONCATENATE("Nominal Price Difference: Annuity vs. RAB (50-Year Depreciation) for ",$B$3)</f>
        <v>Nominal Price Difference: Annuity vs. RAB (50-Year Depreciation) for Burdekin - Giru Groundwater</v>
      </c>
      <c r="J139" s="10"/>
      <c r="K139" s="10"/>
      <c r="L139" s="10"/>
      <c r="M139" s="10"/>
      <c r="N139" s="10"/>
      <c r="O139" s="10"/>
      <c r="P139" s="10"/>
      <c r="Q139" s="9"/>
      <c r="R139" s="9"/>
      <c r="S139" s="9"/>
      <c r="T139" s="9"/>
      <c r="U139" s="9"/>
      <c r="V139" s="9"/>
      <c r="W139" s="9"/>
      <c r="X139" s="9"/>
      <c r="Y139" s="9"/>
      <c r="Z139" s="9"/>
      <c r="AA139" s="9"/>
      <c r="AB139" s="9"/>
      <c r="AC139" s="9"/>
      <c r="AD139" s="9"/>
      <c r="AE139" s="9"/>
      <c r="AF139" s="9"/>
      <c r="AG139" s="9"/>
      <c r="AH139" s="9"/>
      <c r="AI139" s="9"/>
      <c r="AJ139" s="9"/>
      <c r="AK139" s="9"/>
      <c r="AL139" s="9"/>
      <c r="AM139" s="9"/>
      <c r="AN139" s="11"/>
    </row>
    <row r="140" spans="3:40" x14ac:dyDescent="0.25">
      <c r="C140" s="12"/>
      <c r="H140" s="13"/>
      <c r="I140" s="3">
        <f>I$55</f>
        <v>1</v>
      </c>
      <c r="J140" s="3">
        <f t="shared" ref="J140:AM140" si="73">J$55</f>
        <v>2</v>
      </c>
      <c r="K140" s="3">
        <f t="shared" si="73"/>
        <v>1</v>
      </c>
      <c r="L140" s="3">
        <f t="shared" si="73"/>
        <v>2</v>
      </c>
      <c r="M140" s="3">
        <f t="shared" si="73"/>
        <v>3</v>
      </c>
      <c r="N140" s="3">
        <f t="shared" si="73"/>
        <v>4</v>
      </c>
      <c r="O140" s="3">
        <f t="shared" si="73"/>
        <v>1</v>
      </c>
      <c r="P140" s="3">
        <f t="shared" si="73"/>
        <v>2</v>
      </c>
      <c r="Q140" s="3">
        <f t="shared" si="73"/>
        <v>3</v>
      </c>
      <c r="R140" s="3">
        <f t="shared" si="73"/>
        <v>4</v>
      </c>
      <c r="S140" s="3">
        <f t="shared" si="73"/>
        <v>1</v>
      </c>
      <c r="T140" s="3">
        <f t="shared" si="73"/>
        <v>2</v>
      </c>
      <c r="U140" s="3">
        <f t="shared" si="73"/>
        <v>3</v>
      </c>
      <c r="V140" s="3">
        <f t="shared" si="73"/>
        <v>4</v>
      </c>
      <c r="W140" s="3">
        <f t="shared" si="73"/>
        <v>1</v>
      </c>
      <c r="X140" s="3">
        <f t="shared" si="73"/>
        <v>2</v>
      </c>
      <c r="Y140" s="3">
        <f t="shared" si="73"/>
        <v>3</v>
      </c>
      <c r="Z140" s="3">
        <f t="shared" si="73"/>
        <v>4</v>
      </c>
      <c r="AA140" s="3">
        <f t="shared" si="73"/>
        <v>1</v>
      </c>
      <c r="AB140" s="3">
        <f t="shared" si="73"/>
        <v>2</v>
      </c>
      <c r="AC140" s="3">
        <f t="shared" si="73"/>
        <v>3</v>
      </c>
      <c r="AD140" s="3">
        <f t="shared" si="73"/>
        <v>4</v>
      </c>
      <c r="AE140" s="3">
        <f t="shared" si="73"/>
        <v>1</v>
      </c>
      <c r="AF140" s="3">
        <f t="shared" si="73"/>
        <v>2</v>
      </c>
      <c r="AG140" s="3">
        <f t="shared" si="73"/>
        <v>3</v>
      </c>
      <c r="AH140" s="3"/>
      <c r="AI140" s="3">
        <f t="shared" si="73"/>
        <v>4</v>
      </c>
      <c r="AJ140" s="3">
        <f t="shared" si="73"/>
        <v>1</v>
      </c>
      <c r="AK140" s="3">
        <f t="shared" si="73"/>
        <v>2</v>
      </c>
      <c r="AL140" s="3">
        <f t="shared" si="73"/>
        <v>3</v>
      </c>
      <c r="AM140" s="3">
        <f t="shared" si="73"/>
        <v>4</v>
      </c>
      <c r="AN140" s="14"/>
    </row>
    <row r="141" spans="3:40" x14ac:dyDescent="0.25">
      <c r="C141" s="12"/>
      <c r="G141" s="3"/>
      <c r="H141" s="3"/>
      <c r="I141" s="15" t="str">
        <f>I$56</f>
        <v>2027-28</v>
      </c>
      <c r="J141" s="15" t="str">
        <f t="shared" ref="J141:AM141" si="74">J$56</f>
        <v>2028-29</v>
      </c>
      <c r="K141" s="15" t="str">
        <f t="shared" si="74"/>
        <v>2029-30</v>
      </c>
      <c r="L141" s="15" t="str">
        <f t="shared" si="74"/>
        <v>2030-31</v>
      </c>
      <c r="M141" s="15" t="str">
        <f t="shared" si="74"/>
        <v>2031-32</v>
      </c>
      <c r="N141" s="15" t="str">
        <f t="shared" si="74"/>
        <v>2032-33</v>
      </c>
      <c r="O141" s="15" t="str">
        <f t="shared" si="74"/>
        <v>2033-34</v>
      </c>
      <c r="P141" s="15" t="str">
        <f t="shared" si="74"/>
        <v>2034-35</v>
      </c>
      <c r="Q141" s="15" t="str">
        <f t="shared" si="74"/>
        <v>2035-36</v>
      </c>
      <c r="R141" s="15" t="str">
        <f t="shared" si="74"/>
        <v>2036-37</v>
      </c>
      <c r="S141" s="15" t="str">
        <f t="shared" si="74"/>
        <v>2037-38</v>
      </c>
      <c r="T141" s="15" t="str">
        <f t="shared" si="74"/>
        <v>2038-39</v>
      </c>
      <c r="U141" s="15" t="str">
        <f t="shared" si="74"/>
        <v>2039-40</v>
      </c>
      <c r="V141" s="15" t="str">
        <f t="shared" si="74"/>
        <v>2040-41</v>
      </c>
      <c r="W141" s="15" t="str">
        <f t="shared" si="74"/>
        <v>2041-42</v>
      </c>
      <c r="X141" s="15" t="str">
        <f t="shared" si="74"/>
        <v>2042-43</v>
      </c>
      <c r="Y141" s="15" t="str">
        <f t="shared" si="74"/>
        <v>2043-44</v>
      </c>
      <c r="Z141" s="15" t="str">
        <f t="shared" si="74"/>
        <v>2044-45</v>
      </c>
      <c r="AA141" s="15" t="str">
        <f t="shared" si="74"/>
        <v>2045-46</v>
      </c>
      <c r="AB141" s="15" t="str">
        <f t="shared" si="74"/>
        <v>2046-47</v>
      </c>
      <c r="AC141" s="15" t="str">
        <f t="shared" si="74"/>
        <v>2047-48</v>
      </c>
      <c r="AD141" s="15" t="str">
        <f t="shared" si="74"/>
        <v>2048-49</v>
      </c>
      <c r="AE141" s="15" t="str">
        <f t="shared" si="74"/>
        <v>2049-50</v>
      </c>
      <c r="AF141" s="15" t="str">
        <f t="shared" si="74"/>
        <v>2050-51</v>
      </c>
      <c r="AG141" s="15" t="str">
        <f t="shared" si="74"/>
        <v>2051-52</v>
      </c>
      <c r="AH141" s="15"/>
      <c r="AI141" s="15" t="str">
        <f t="shared" si="74"/>
        <v>2052-53</v>
      </c>
      <c r="AJ141" s="15" t="str">
        <f t="shared" si="74"/>
        <v>2053-54</v>
      </c>
      <c r="AK141" s="15" t="str">
        <f t="shared" si="74"/>
        <v>2054-55</v>
      </c>
      <c r="AL141" s="15" t="str">
        <f t="shared" si="74"/>
        <v>2055-56</v>
      </c>
      <c r="AM141" s="15" t="str">
        <f t="shared" si="74"/>
        <v>2056-57</v>
      </c>
      <c r="AN141" s="14"/>
    </row>
    <row r="142" spans="3:40" x14ac:dyDescent="0.25">
      <c r="C142" s="12" t="s">
        <v>46</v>
      </c>
      <c r="D142" t="s">
        <v>37</v>
      </c>
      <c r="F142" t="s">
        <v>39</v>
      </c>
      <c r="H142" t="s">
        <v>63</v>
      </c>
      <c r="I142">
        <f>I$117-I$118</f>
        <v>0</v>
      </c>
      <c r="J142">
        <f t="shared" ref="J142:AM142" si="75">J$117-J$118</f>
        <v>0</v>
      </c>
      <c r="K142">
        <f t="shared" si="75"/>
        <v>0</v>
      </c>
      <c r="L142">
        <f t="shared" si="75"/>
        <v>1.8900000000000006</v>
      </c>
      <c r="M142">
        <f t="shared" si="75"/>
        <v>5.25</v>
      </c>
      <c r="N142">
        <f t="shared" si="75"/>
        <v>7.8799999999999955</v>
      </c>
      <c r="O142">
        <f t="shared" si="75"/>
        <v>4.9400000000000048</v>
      </c>
      <c r="P142">
        <f t="shared" si="75"/>
        <v>5.0699999999999932</v>
      </c>
      <c r="Q142">
        <f t="shared" si="75"/>
        <v>5.1800000000000068</v>
      </c>
      <c r="R142">
        <f t="shared" si="75"/>
        <v>5.3200000000000074</v>
      </c>
      <c r="S142">
        <f t="shared" si="75"/>
        <v>2.5899999999999892</v>
      </c>
      <c r="T142">
        <f t="shared" si="75"/>
        <v>2.6599999999999966</v>
      </c>
      <c r="U142">
        <f t="shared" si="75"/>
        <v>2.7299999999999898</v>
      </c>
      <c r="V142">
        <f t="shared" si="75"/>
        <v>2.789999999999992</v>
      </c>
      <c r="W142">
        <f t="shared" si="75"/>
        <v>8.0000000000012506E-2</v>
      </c>
      <c r="X142">
        <f t="shared" si="75"/>
        <v>9.0000000000017621E-2</v>
      </c>
      <c r="Y142">
        <f t="shared" si="75"/>
        <v>7.9999999999998295E-2</v>
      </c>
      <c r="Z142">
        <f t="shared" si="75"/>
        <v>8.0000000000012506E-2</v>
      </c>
      <c r="AA142">
        <f t="shared" si="75"/>
        <v>-3.1200000000000045</v>
      </c>
      <c r="AB142">
        <f t="shared" si="75"/>
        <v>-3.2000000000000028</v>
      </c>
      <c r="AC142">
        <f t="shared" si="75"/>
        <v>-3.2800000000000153</v>
      </c>
      <c r="AD142">
        <f t="shared" si="75"/>
        <v>-3.3700000000000045</v>
      </c>
      <c r="AE142">
        <f t="shared" si="75"/>
        <v>-6.3799999999999955</v>
      </c>
      <c r="AF142">
        <f t="shared" si="75"/>
        <v>-6.539999999999992</v>
      </c>
      <c r="AG142">
        <f t="shared" si="75"/>
        <v>-6.6900000000000119</v>
      </c>
      <c r="AI142">
        <f t="shared" si="75"/>
        <v>-6.8700000000000045</v>
      </c>
      <c r="AJ142">
        <f t="shared" si="75"/>
        <v>-8.7099999999999937</v>
      </c>
      <c r="AK142">
        <f t="shared" si="75"/>
        <v>-8.9299999999999926</v>
      </c>
      <c r="AL142">
        <f t="shared" si="75"/>
        <v>-9.14</v>
      </c>
      <c r="AM142">
        <f t="shared" si="75"/>
        <v>-9.3799999999999955</v>
      </c>
      <c r="AN142" s="14"/>
    </row>
    <row r="143" spans="3:40" x14ac:dyDescent="0.25">
      <c r="C143" s="12" t="s">
        <v>46</v>
      </c>
      <c r="D143" t="s">
        <v>44</v>
      </c>
      <c r="F143" t="s">
        <v>39</v>
      </c>
      <c r="AN143" s="14"/>
    </row>
    <row r="144" spans="3:40" x14ac:dyDescent="0.25">
      <c r="C144" s="12"/>
      <c r="I144" s="15" t="str">
        <f>I141</f>
        <v>2027-28</v>
      </c>
      <c r="J144" s="15" t="str">
        <f t="shared" ref="J144:AM144" si="76">J141</f>
        <v>2028-29</v>
      </c>
      <c r="K144" s="15" t="str">
        <f t="shared" si="76"/>
        <v>2029-30</v>
      </c>
      <c r="L144" s="15" t="str">
        <f t="shared" si="76"/>
        <v>2030-31</v>
      </c>
      <c r="M144" s="15" t="str">
        <f t="shared" si="76"/>
        <v>2031-32</v>
      </c>
      <c r="N144" s="15" t="str">
        <f t="shared" si="76"/>
        <v>2032-33</v>
      </c>
      <c r="O144" s="15" t="str">
        <f t="shared" si="76"/>
        <v>2033-34</v>
      </c>
      <c r="P144" s="15" t="str">
        <f t="shared" si="76"/>
        <v>2034-35</v>
      </c>
      <c r="Q144" s="15" t="str">
        <f t="shared" si="76"/>
        <v>2035-36</v>
      </c>
      <c r="R144" s="15" t="str">
        <f t="shared" si="76"/>
        <v>2036-37</v>
      </c>
      <c r="S144" s="15" t="str">
        <f t="shared" si="76"/>
        <v>2037-38</v>
      </c>
      <c r="T144" s="15" t="str">
        <f t="shared" si="76"/>
        <v>2038-39</v>
      </c>
      <c r="U144" s="15" t="str">
        <f t="shared" si="76"/>
        <v>2039-40</v>
      </c>
      <c r="V144" s="15" t="str">
        <f t="shared" si="76"/>
        <v>2040-41</v>
      </c>
      <c r="W144" s="15" t="str">
        <f t="shared" si="76"/>
        <v>2041-42</v>
      </c>
      <c r="X144" s="15" t="str">
        <f t="shared" si="76"/>
        <v>2042-43</v>
      </c>
      <c r="Y144" s="15" t="str">
        <f t="shared" si="76"/>
        <v>2043-44</v>
      </c>
      <c r="Z144" s="15" t="str">
        <f t="shared" si="76"/>
        <v>2044-45</v>
      </c>
      <c r="AA144" s="15" t="str">
        <f t="shared" si="76"/>
        <v>2045-46</v>
      </c>
      <c r="AB144" s="15" t="str">
        <f t="shared" si="76"/>
        <v>2046-47</v>
      </c>
      <c r="AC144" s="15" t="str">
        <f t="shared" si="76"/>
        <v>2047-48</v>
      </c>
      <c r="AD144" s="15" t="str">
        <f t="shared" si="76"/>
        <v>2048-49</v>
      </c>
      <c r="AE144" s="15" t="str">
        <f t="shared" si="76"/>
        <v>2049-50</v>
      </c>
      <c r="AF144" s="15" t="str">
        <f t="shared" si="76"/>
        <v>2050-51</v>
      </c>
      <c r="AG144" s="15" t="str">
        <f t="shared" si="76"/>
        <v>2051-52</v>
      </c>
      <c r="AH144" s="15"/>
      <c r="AI144" s="15" t="str">
        <f t="shared" si="76"/>
        <v>2052-53</v>
      </c>
      <c r="AJ144" s="15" t="str">
        <f t="shared" si="76"/>
        <v>2053-54</v>
      </c>
      <c r="AK144" s="15" t="str">
        <f t="shared" si="76"/>
        <v>2054-55</v>
      </c>
      <c r="AL144" s="15" t="str">
        <f t="shared" si="76"/>
        <v>2055-56</v>
      </c>
      <c r="AM144" s="15" t="str">
        <f t="shared" si="76"/>
        <v>2056-57</v>
      </c>
      <c r="AN144" s="14"/>
    </row>
    <row r="145" spans="3:40" x14ac:dyDescent="0.25">
      <c r="C145" s="12"/>
      <c r="H145" t="s">
        <v>64</v>
      </c>
      <c r="I145">
        <f>IF(I$142&lt;0,I$142,0)</f>
        <v>0</v>
      </c>
      <c r="J145">
        <f t="shared" ref="J145:AM145" si="77">IF(J$142&lt;0,J$142,0)</f>
        <v>0</v>
      </c>
      <c r="K145">
        <f t="shared" si="77"/>
        <v>0</v>
      </c>
      <c r="L145">
        <f t="shared" si="77"/>
        <v>0</v>
      </c>
      <c r="M145">
        <f t="shared" si="77"/>
        <v>0</v>
      </c>
      <c r="N145">
        <f t="shared" si="77"/>
        <v>0</v>
      </c>
      <c r="O145">
        <f t="shared" si="77"/>
        <v>0</v>
      </c>
      <c r="P145">
        <f t="shared" si="77"/>
        <v>0</v>
      </c>
      <c r="Q145">
        <f t="shared" si="77"/>
        <v>0</v>
      </c>
      <c r="R145">
        <f t="shared" si="77"/>
        <v>0</v>
      </c>
      <c r="S145">
        <f t="shared" si="77"/>
        <v>0</v>
      </c>
      <c r="T145">
        <f t="shared" si="77"/>
        <v>0</v>
      </c>
      <c r="U145">
        <f t="shared" si="77"/>
        <v>0</v>
      </c>
      <c r="V145">
        <f t="shared" si="77"/>
        <v>0</v>
      </c>
      <c r="W145">
        <f t="shared" si="77"/>
        <v>0</v>
      </c>
      <c r="X145">
        <f t="shared" si="77"/>
        <v>0</v>
      </c>
      <c r="Y145">
        <f t="shared" si="77"/>
        <v>0</v>
      </c>
      <c r="Z145">
        <f t="shared" si="77"/>
        <v>0</v>
      </c>
      <c r="AA145">
        <f t="shared" si="77"/>
        <v>-3.1200000000000045</v>
      </c>
      <c r="AB145">
        <f t="shared" si="77"/>
        <v>-3.2000000000000028</v>
      </c>
      <c r="AC145">
        <f t="shared" si="77"/>
        <v>-3.2800000000000153</v>
      </c>
      <c r="AD145">
        <f t="shared" si="77"/>
        <v>-3.3700000000000045</v>
      </c>
      <c r="AE145">
        <f t="shared" si="77"/>
        <v>-6.3799999999999955</v>
      </c>
      <c r="AF145">
        <f t="shared" si="77"/>
        <v>-6.539999999999992</v>
      </c>
      <c r="AG145">
        <f t="shared" si="77"/>
        <v>-6.6900000000000119</v>
      </c>
      <c r="AI145">
        <f t="shared" si="77"/>
        <v>-6.8700000000000045</v>
      </c>
      <c r="AJ145">
        <f t="shared" si="77"/>
        <v>-8.7099999999999937</v>
      </c>
      <c r="AK145">
        <f t="shared" si="77"/>
        <v>-8.9299999999999926</v>
      </c>
      <c r="AL145">
        <f t="shared" si="77"/>
        <v>-9.14</v>
      </c>
      <c r="AM145">
        <f t="shared" si="77"/>
        <v>-9.3799999999999955</v>
      </c>
      <c r="AN145" s="14"/>
    </row>
    <row r="146" spans="3:40" x14ac:dyDescent="0.25">
      <c r="C146" s="18"/>
      <c r="D146" s="19"/>
      <c r="E146" s="19"/>
      <c r="F146" s="19"/>
      <c r="G146" s="19"/>
      <c r="H146" s="19" t="s">
        <v>65</v>
      </c>
      <c r="I146" s="19">
        <f>IF(I$142&gt;0,I$142,0)</f>
        <v>0</v>
      </c>
      <c r="J146" s="19">
        <f t="shared" ref="J146:AM146" si="78">IF(J$142&gt;0,J$142,0)</f>
        <v>0</v>
      </c>
      <c r="K146" s="19">
        <f t="shared" si="78"/>
        <v>0</v>
      </c>
      <c r="L146" s="19">
        <f t="shared" si="78"/>
        <v>1.8900000000000006</v>
      </c>
      <c r="M146" s="19">
        <f t="shared" si="78"/>
        <v>5.25</v>
      </c>
      <c r="N146" s="19">
        <f t="shared" si="78"/>
        <v>7.8799999999999955</v>
      </c>
      <c r="O146" s="19">
        <f t="shared" si="78"/>
        <v>4.9400000000000048</v>
      </c>
      <c r="P146" s="19">
        <f t="shared" si="78"/>
        <v>5.0699999999999932</v>
      </c>
      <c r="Q146" s="19">
        <f t="shared" si="78"/>
        <v>5.1800000000000068</v>
      </c>
      <c r="R146" s="19">
        <f t="shared" si="78"/>
        <v>5.3200000000000074</v>
      </c>
      <c r="S146" s="19">
        <f t="shared" si="78"/>
        <v>2.5899999999999892</v>
      </c>
      <c r="T146" s="19">
        <f t="shared" si="78"/>
        <v>2.6599999999999966</v>
      </c>
      <c r="U146" s="19">
        <f t="shared" si="78"/>
        <v>2.7299999999999898</v>
      </c>
      <c r="V146" s="19">
        <f t="shared" si="78"/>
        <v>2.789999999999992</v>
      </c>
      <c r="W146" s="19">
        <f t="shared" si="78"/>
        <v>8.0000000000012506E-2</v>
      </c>
      <c r="X146" s="19">
        <f t="shared" si="78"/>
        <v>9.0000000000017621E-2</v>
      </c>
      <c r="Y146" s="19">
        <f t="shared" si="78"/>
        <v>7.9999999999998295E-2</v>
      </c>
      <c r="Z146" s="19">
        <f t="shared" si="78"/>
        <v>8.0000000000012506E-2</v>
      </c>
      <c r="AA146" s="19">
        <f t="shared" si="78"/>
        <v>0</v>
      </c>
      <c r="AB146" s="19">
        <f t="shared" si="78"/>
        <v>0</v>
      </c>
      <c r="AC146" s="19">
        <f t="shared" si="78"/>
        <v>0</v>
      </c>
      <c r="AD146" s="19">
        <f t="shared" si="78"/>
        <v>0</v>
      </c>
      <c r="AE146" s="19">
        <f t="shared" si="78"/>
        <v>0</v>
      </c>
      <c r="AF146" s="19">
        <f t="shared" si="78"/>
        <v>0</v>
      </c>
      <c r="AG146" s="19">
        <f t="shared" si="78"/>
        <v>0</v>
      </c>
      <c r="AH146" s="19"/>
      <c r="AI146" s="19">
        <f t="shared" si="78"/>
        <v>0</v>
      </c>
      <c r="AJ146" s="19">
        <f t="shared" si="78"/>
        <v>0</v>
      </c>
      <c r="AK146" s="19">
        <f t="shared" si="78"/>
        <v>0</v>
      </c>
      <c r="AL146" s="19">
        <f t="shared" si="78"/>
        <v>0</v>
      </c>
      <c r="AM146" s="19">
        <f t="shared" si="78"/>
        <v>0</v>
      </c>
      <c r="AN146" s="21"/>
    </row>
    <row r="147" spans="3:40" x14ac:dyDescent="0.25">
      <c r="O147" s="16"/>
      <c r="S147" s="16"/>
      <c r="W147" s="16"/>
      <c r="AA147" s="16"/>
      <c r="AE147" s="16"/>
      <c r="AJ147" s="16"/>
      <c r="AN147" s="16"/>
    </row>
    <row r="148" spans="3:40" x14ac:dyDescent="0.25">
      <c r="O148" s="16"/>
      <c r="S148" s="16"/>
      <c r="W148" s="16"/>
      <c r="AA148" s="16"/>
      <c r="AE148" s="16"/>
      <c r="AJ148" s="16"/>
      <c r="AN148" s="16"/>
    </row>
    <row r="149" spans="3:40" x14ac:dyDescent="0.25">
      <c r="O149" s="16"/>
      <c r="S149" s="16"/>
      <c r="W149" s="16"/>
      <c r="AA149" s="16"/>
      <c r="AE149" s="16"/>
      <c r="AJ149" s="16"/>
      <c r="AN149" s="16"/>
    </row>
    <row r="150" spans="3:40" x14ac:dyDescent="0.25">
      <c r="O150" s="16"/>
      <c r="S150" s="16"/>
      <c r="W150" s="16"/>
      <c r="AA150" s="16"/>
      <c r="AE150" s="16"/>
      <c r="AJ150" s="16"/>
      <c r="AN150" s="16"/>
    </row>
    <row r="151" spans="3:40" x14ac:dyDescent="0.25">
      <c r="C151" s="5" t="s">
        <v>67</v>
      </c>
      <c r="I151" s="23">
        <v>2.7999999999999997E-2</v>
      </c>
      <c r="J151" s="23">
        <v>2.6499999999999996E-2</v>
      </c>
      <c r="K151" s="23">
        <v>2.5000000000000001E-2</v>
      </c>
      <c r="L151" s="23">
        <v>2.5000000000000001E-2</v>
      </c>
      <c r="M151" s="23">
        <v>2.5000000000000001E-2</v>
      </c>
      <c r="N151" s="23">
        <v>2.5000000000000001E-2</v>
      </c>
      <c r="O151" s="23">
        <v>2.5000000000000001E-2</v>
      </c>
      <c r="P151" s="23">
        <v>2.5000000000000001E-2</v>
      </c>
      <c r="Q151" s="23">
        <v>2.5000000000000001E-2</v>
      </c>
      <c r="R151" s="23">
        <v>2.5000000000000001E-2</v>
      </c>
      <c r="S151" s="23">
        <v>2.5000000000000001E-2</v>
      </c>
      <c r="T151" s="23">
        <v>2.5000000000000001E-2</v>
      </c>
      <c r="U151" s="23">
        <v>2.5000000000000001E-2</v>
      </c>
      <c r="V151" s="23">
        <v>2.5000000000000001E-2</v>
      </c>
      <c r="W151" s="23">
        <v>2.5000000000000001E-2</v>
      </c>
      <c r="X151" s="23">
        <v>2.5000000000000001E-2</v>
      </c>
      <c r="Y151" s="23">
        <v>2.5000000000000001E-2</v>
      </c>
      <c r="Z151" s="23">
        <v>2.5000000000000001E-2</v>
      </c>
      <c r="AA151" s="23">
        <v>2.5000000000000001E-2</v>
      </c>
      <c r="AB151" s="23">
        <v>2.5000000000000001E-2</v>
      </c>
      <c r="AC151" s="23">
        <v>2.5000000000000001E-2</v>
      </c>
      <c r="AD151" s="23">
        <v>2.5000000000000001E-2</v>
      </c>
      <c r="AE151" s="23">
        <v>2.5000000000000001E-2</v>
      </c>
      <c r="AF151" s="23">
        <v>2.5000000000000001E-2</v>
      </c>
      <c r="AG151" s="23">
        <v>2.5000000000000001E-2</v>
      </c>
      <c r="AH151" s="23"/>
      <c r="AI151" s="23">
        <v>2.5000000000000001E-2</v>
      </c>
      <c r="AJ151" s="23">
        <v>2.5000000000000001E-2</v>
      </c>
      <c r="AK151" s="23">
        <v>2.5000000000000001E-2</v>
      </c>
      <c r="AL151" s="23">
        <v>2.5000000000000001E-2</v>
      </c>
      <c r="AM151" s="23">
        <v>2.5000000000000001E-2</v>
      </c>
      <c r="AN151" s="23">
        <v>2.5000000000000001E-2</v>
      </c>
    </row>
    <row r="152" spans="3:40" x14ac:dyDescent="0.25">
      <c r="I152" s="16"/>
      <c r="J152" s="16"/>
      <c r="K152" s="16">
        <v>1</v>
      </c>
      <c r="L152" s="16">
        <f>K152+1</f>
        <v>2</v>
      </c>
      <c r="M152" s="16">
        <f t="shared" ref="M152:AN152" si="79">L152+1</f>
        <v>3</v>
      </c>
      <c r="N152" s="16">
        <f t="shared" si="79"/>
        <v>4</v>
      </c>
      <c r="O152" s="16">
        <f t="shared" si="79"/>
        <v>5</v>
      </c>
      <c r="P152" s="16">
        <f t="shared" si="79"/>
        <v>6</v>
      </c>
      <c r="Q152" s="16">
        <f t="shared" si="79"/>
        <v>7</v>
      </c>
      <c r="R152" s="16">
        <f t="shared" si="79"/>
        <v>8</v>
      </c>
      <c r="S152" s="16">
        <f t="shared" si="79"/>
        <v>9</v>
      </c>
      <c r="T152" s="16">
        <f t="shared" si="79"/>
        <v>10</v>
      </c>
      <c r="U152" s="16">
        <f t="shared" si="79"/>
        <v>11</v>
      </c>
      <c r="V152" s="16">
        <f t="shared" si="79"/>
        <v>12</v>
      </c>
      <c r="W152" s="16">
        <f t="shared" si="79"/>
        <v>13</v>
      </c>
      <c r="X152" s="16">
        <f t="shared" si="79"/>
        <v>14</v>
      </c>
      <c r="Y152" s="16">
        <f t="shared" si="79"/>
        <v>15</v>
      </c>
      <c r="Z152" s="16">
        <f t="shared" si="79"/>
        <v>16</v>
      </c>
      <c r="AA152" s="16">
        <f t="shared" si="79"/>
        <v>17</v>
      </c>
      <c r="AB152" s="16">
        <f t="shared" si="79"/>
        <v>18</v>
      </c>
      <c r="AC152" s="16">
        <f t="shared" si="79"/>
        <v>19</v>
      </c>
      <c r="AD152" s="16">
        <f t="shared" si="79"/>
        <v>20</v>
      </c>
      <c r="AE152" s="16">
        <f t="shared" si="79"/>
        <v>21</v>
      </c>
      <c r="AF152" s="16">
        <f t="shared" si="79"/>
        <v>22</v>
      </c>
      <c r="AG152" s="16">
        <f t="shared" si="79"/>
        <v>23</v>
      </c>
      <c r="AH152" s="16"/>
      <c r="AI152" s="16">
        <f>AG152+1</f>
        <v>24</v>
      </c>
      <c r="AJ152" s="16">
        <f t="shared" si="79"/>
        <v>25</v>
      </c>
      <c r="AK152" s="16">
        <f t="shared" si="79"/>
        <v>26</v>
      </c>
      <c r="AL152" s="16">
        <f t="shared" si="79"/>
        <v>27</v>
      </c>
      <c r="AM152" s="16">
        <f t="shared" si="79"/>
        <v>28</v>
      </c>
      <c r="AN152" s="16">
        <f t="shared" si="79"/>
        <v>29</v>
      </c>
    </row>
    <row r="153" spans="3:40" x14ac:dyDescent="0.25">
      <c r="C153" s="8"/>
      <c r="D153" s="9"/>
      <c r="E153" s="9"/>
      <c r="F153" s="9"/>
      <c r="G153" s="9"/>
      <c r="H153" s="10" t="s">
        <v>62</v>
      </c>
      <c r="I153" s="10" t="str">
        <f>CONCATENATE($B$3," --&gt; ∆ RAB &amp; Annuity transition prices (real)")</f>
        <v>Burdekin - Giru Groundwater --&gt; ∆ RAB &amp; Annuity transition prices (real)</v>
      </c>
      <c r="J153" s="10"/>
      <c r="K153" s="10"/>
      <c r="L153" s="10"/>
      <c r="M153" s="10"/>
      <c r="N153" s="10"/>
      <c r="O153" s="10"/>
      <c r="P153" s="10"/>
      <c r="Q153" s="9"/>
      <c r="R153" s="9"/>
      <c r="S153" s="9"/>
      <c r="T153" s="9"/>
      <c r="U153" s="9"/>
      <c r="V153" s="9"/>
      <c r="W153" s="9"/>
      <c r="X153" s="9"/>
      <c r="Y153" s="9"/>
      <c r="Z153" s="9"/>
      <c r="AA153" s="9"/>
      <c r="AB153" s="9"/>
      <c r="AC153" s="9"/>
      <c r="AD153" s="9"/>
      <c r="AE153" s="9"/>
      <c r="AF153" s="9"/>
      <c r="AG153" s="9"/>
      <c r="AH153" s="9"/>
      <c r="AI153" s="9"/>
      <c r="AJ153" s="9"/>
      <c r="AK153" s="9"/>
      <c r="AL153" s="9"/>
      <c r="AM153" s="9"/>
      <c r="AN153" s="11"/>
    </row>
    <row r="154" spans="3:40" x14ac:dyDescent="0.25">
      <c r="C154" s="12"/>
      <c r="H154" s="13" t="s">
        <v>51</v>
      </c>
      <c r="I154" s="3">
        <f>I$55</f>
        <v>1</v>
      </c>
      <c r="J154" s="3">
        <f t="shared" ref="J154:AM154" si="80">J$55</f>
        <v>2</v>
      </c>
      <c r="K154" s="3">
        <f t="shared" si="80"/>
        <v>1</v>
      </c>
      <c r="L154" s="3">
        <f t="shared" si="80"/>
        <v>2</v>
      </c>
      <c r="M154" s="3">
        <f t="shared" si="80"/>
        <v>3</v>
      </c>
      <c r="N154" s="3">
        <f t="shared" si="80"/>
        <v>4</v>
      </c>
      <c r="O154" s="3">
        <f t="shared" si="80"/>
        <v>1</v>
      </c>
      <c r="P154" s="3">
        <f t="shared" si="80"/>
        <v>2</v>
      </c>
      <c r="Q154" s="3">
        <f t="shared" si="80"/>
        <v>3</v>
      </c>
      <c r="R154" s="3">
        <f t="shared" si="80"/>
        <v>4</v>
      </c>
      <c r="S154" s="3">
        <f t="shared" si="80"/>
        <v>1</v>
      </c>
      <c r="T154" s="3">
        <f t="shared" si="80"/>
        <v>2</v>
      </c>
      <c r="U154" s="3">
        <f t="shared" si="80"/>
        <v>3</v>
      </c>
      <c r="V154" s="3">
        <f t="shared" si="80"/>
        <v>4</v>
      </c>
      <c r="W154" s="3">
        <f t="shared" si="80"/>
        <v>1</v>
      </c>
      <c r="X154" s="3">
        <f t="shared" si="80"/>
        <v>2</v>
      </c>
      <c r="Y154" s="3">
        <f t="shared" si="80"/>
        <v>3</v>
      </c>
      <c r="Z154" s="3">
        <f t="shared" si="80"/>
        <v>4</v>
      </c>
      <c r="AA154" s="3">
        <f t="shared" si="80"/>
        <v>1</v>
      </c>
      <c r="AB154" s="3">
        <f t="shared" si="80"/>
        <v>2</v>
      </c>
      <c r="AC154" s="3">
        <f t="shared" si="80"/>
        <v>3</v>
      </c>
      <c r="AD154" s="3">
        <f t="shared" si="80"/>
        <v>4</v>
      </c>
      <c r="AE154" s="3">
        <f t="shared" si="80"/>
        <v>1</v>
      </c>
      <c r="AF154" s="3">
        <f t="shared" si="80"/>
        <v>2</v>
      </c>
      <c r="AG154" s="3">
        <f t="shared" si="80"/>
        <v>3</v>
      </c>
      <c r="AH154" s="3"/>
      <c r="AI154" s="3">
        <f t="shared" si="80"/>
        <v>4</v>
      </c>
      <c r="AJ154" s="3">
        <f t="shared" si="80"/>
        <v>1</v>
      </c>
      <c r="AK154" s="3">
        <f t="shared" si="80"/>
        <v>2</v>
      </c>
      <c r="AL154" s="3">
        <f t="shared" si="80"/>
        <v>3</v>
      </c>
      <c r="AM154" s="3">
        <f t="shared" si="80"/>
        <v>4</v>
      </c>
      <c r="AN154" s="14"/>
    </row>
    <row r="155" spans="3:40" x14ac:dyDescent="0.25">
      <c r="C155" s="12"/>
      <c r="G155" s="3"/>
      <c r="H155" s="3"/>
      <c r="I155" s="15" t="str">
        <f>I$56</f>
        <v>2027-28</v>
      </c>
      <c r="J155" s="15" t="str">
        <f t="shared" ref="J155:AM155" si="81">J$56</f>
        <v>2028-29</v>
      </c>
      <c r="K155" s="15" t="str">
        <f t="shared" si="81"/>
        <v>2029-30</v>
      </c>
      <c r="L155" s="15" t="str">
        <f t="shared" si="81"/>
        <v>2030-31</v>
      </c>
      <c r="M155" s="15" t="str">
        <f t="shared" si="81"/>
        <v>2031-32</v>
      </c>
      <c r="N155" s="15" t="str">
        <f t="shared" si="81"/>
        <v>2032-33</v>
      </c>
      <c r="O155" s="15" t="str">
        <f t="shared" si="81"/>
        <v>2033-34</v>
      </c>
      <c r="P155" s="15" t="str">
        <f t="shared" si="81"/>
        <v>2034-35</v>
      </c>
      <c r="Q155" s="15" t="str">
        <f t="shared" si="81"/>
        <v>2035-36</v>
      </c>
      <c r="R155" s="15" t="str">
        <f t="shared" si="81"/>
        <v>2036-37</v>
      </c>
      <c r="S155" s="15" t="str">
        <f t="shared" si="81"/>
        <v>2037-38</v>
      </c>
      <c r="T155" s="15" t="str">
        <f t="shared" si="81"/>
        <v>2038-39</v>
      </c>
      <c r="U155" s="15" t="str">
        <f t="shared" si="81"/>
        <v>2039-40</v>
      </c>
      <c r="V155" s="15" t="str">
        <f t="shared" si="81"/>
        <v>2040-41</v>
      </c>
      <c r="W155" s="15" t="str">
        <f t="shared" si="81"/>
        <v>2041-42</v>
      </c>
      <c r="X155" s="15" t="str">
        <f t="shared" si="81"/>
        <v>2042-43</v>
      </c>
      <c r="Y155" s="15" t="str">
        <f t="shared" si="81"/>
        <v>2043-44</v>
      </c>
      <c r="Z155" s="15" t="str">
        <f t="shared" si="81"/>
        <v>2044-45</v>
      </c>
      <c r="AA155" s="15" t="str">
        <f t="shared" si="81"/>
        <v>2045-46</v>
      </c>
      <c r="AB155" s="15" t="str">
        <f t="shared" si="81"/>
        <v>2046-47</v>
      </c>
      <c r="AC155" s="15" t="str">
        <f t="shared" si="81"/>
        <v>2047-48</v>
      </c>
      <c r="AD155" s="15" t="str">
        <f t="shared" si="81"/>
        <v>2048-49</v>
      </c>
      <c r="AE155" s="15" t="str">
        <f t="shared" si="81"/>
        <v>2049-50</v>
      </c>
      <c r="AF155" s="15" t="str">
        <f t="shared" si="81"/>
        <v>2050-51</v>
      </c>
      <c r="AG155" s="15" t="str">
        <f t="shared" si="81"/>
        <v>2051-52</v>
      </c>
      <c r="AH155" s="15"/>
      <c r="AI155" s="15" t="str">
        <f t="shared" si="81"/>
        <v>2052-53</v>
      </c>
      <c r="AJ155" s="15" t="str">
        <f t="shared" si="81"/>
        <v>2053-54</v>
      </c>
      <c r="AK155" s="15" t="str">
        <f t="shared" si="81"/>
        <v>2054-55</v>
      </c>
      <c r="AL155" s="15" t="str">
        <f t="shared" si="81"/>
        <v>2055-56</v>
      </c>
      <c r="AM155" s="15" t="str">
        <f t="shared" si="81"/>
        <v>2056-57</v>
      </c>
      <c r="AN155" s="14"/>
    </row>
    <row r="156" spans="3:40" x14ac:dyDescent="0.25">
      <c r="C156" s="12" t="s">
        <v>46</v>
      </c>
      <c r="D156" t="s">
        <v>37</v>
      </c>
      <c r="F156" t="s">
        <v>39</v>
      </c>
      <c r="H156" t="s">
        <v>68</v>
      </c>
      <c r="I156">
        <f>I$101-I$102</f>
        <v>0</v>
      </c>
      <c r="J156">
        <f t="shared" ref="J156:AM156" si="82">J$101-J$102</f>
        <v>0</v>
      </c>
      <c r="K156">
        <f t="shared" si="82"/>
        <v>0</v>
      </c>
      <c r="L156">
        <f t="shared" si="82"/>
        <v>1.8900000000000006</v>
      </c>
      <c r="M156">
        <f t="shared" si="82"/>
        <v>5.25</v>
      </c>
      <c r="N156">
        <f t="shared" si="82"/>
        <v>7.8799999999999955</v>
      </c>
      <c r="O156">
        <f t="shared" si="82"/>
        <v>4.9400000000000048</v>
      </c>
      <c r="P156">
        <f t="shared" si="82"/>
        <v>5.0699999999999932</v>
      </c>
      <c r="Q156">
        <f t="shared" si="82"/>
        <v>5.1800000000000068</v>
      </c>
      <c r="R156">
        <f t="shared" si="82"/>
        <v>5.3200000000000074</v>
      </c>
      <c r="S156">
        <f t="shared" si="82"/>
        <v>2.5899999999999892</v>
      </c>
      <c r="T156">
        <f t="shared" si="82"/>
        <v>2.6599999999999966</v>
      </c>
      <c r="U156">
        <f t="shared" si="82"/>
        <v>2.7299999999999898</v>
      </c>
      <c r="V156">
        <f t="shared" si="82"/>
        <v>2.789999999999992</v>
      </c>
      <c r="W156">
        <f t="shared" si="82"/>
        <v>8.0000000000012506E-2</v>
      </c>
      <c r="X156">
        <f t="shared" si="82"/>
        <v>9.0000000000017621E-2</v>
      </c>
      <c r="Y156">
        <f t="shared" si="82"/>
        <v>7.9999999999998295E-2</v>
      </c>
      <c r="Z156">
        <f t="shared" si="82"/>
        <v>8.0000000000012506E-2</v>
      </c>
      <c r="AA156">
        <f t="shared" si="82"/>
        <v>-3.1200000000000045</v>
      </c>
      <c r="AB156">
        <f t="shared" si="82"/>
        <v>-3.2000000000000028</v>
      </c>
      <c r="AC156">
        <f t="shared" si="82"/>
        <v>-3.2800000000000153</v>
      </c>
      <c r="AD156">
        <f t="shared" si="82"/>
        <v>-3.3700000000000045</v>
      </c>
      <c r="AE156">
        <f t="shared" si="82"/>
        <v>-6.3799999999999955</v>
      </c>
      <c r="AF156">
        <f t="shared" si="82"/>
        <v>-6.539999999999992</v>
      </c>
      <c r="AG156">
        <f t="shared" si="82"/>
        <v>-6.6900000000000119</v>
      </c>
      <c r="AI156">
        <f t="shared" si="82"/>
        <v>-6.8700000000000045</v>
      </c>
      <c r="AJ156">
        <f t="shared" si="82"/>
        <v>-8.7099999999999937</v>
      </c>
      <c r="AK156">
        <f t="shared" si="82"/>
        <v>-8.9299999999999926</v>
      </c>
      <c r="AL156">
        <f t="shared" si="82"/>
        <v>-9.14</v>
      </c>
      <c r="AM156">
        <f t="shared" si="82"/>
        <v>-9.3799999999999955</v>
      </c>
      <c r="AN156" s="14"/>
    </row>
    <row r="157" spans="3:40" ht="14.25" customHeight="1" x14ac:dyDescent="0.25">
      <c r="C157" s="12" t="s">
        <v>46</v>
      </c>
      <c r="D157" t="s">
        <v>44</v>
      </c>
      <c r="F157" t="s">
        <v>39</v>
      </c>
      <c r="AN157" s="14"/>
    </row>
    <row r="158" spans="3:40" ht="14.25" customHeight="1" x14ac:dyDescent="0.25">
      <c r="C158" s="12"/>
      <c r="H158" t="s">
        <v>69</v>
      </c>
      <c r="I158">
        <f>I156</f>
        <v>0</v>
      </c>
      <c r="J158">
        <f>J156/(1+$I$151)*(1+$J$151)</f>
        <v>0</v>
      </c>
      <c r="K158" s="24">
        <f>K156/((1+$I$151)*(1+$J$151)*(1+K151)^K152)</f>
        <v>0</v>
      </c>
      <c r="L158" s="24">
        <f t="shared" ref="L158:AM158" si="83">L156/((1+$I$151)*(1+$J$151)*(1+L151)^L152)</f>
        <v>1.7047551261267877</v>
      </c>
      <c r="M158" s="24">
        <f t="shared" si="83"/>
        <v>4.6199325911295057</v>
      </c>
      <c r="N158" s="24">
        <f t="shared" si="83"/>
        <v>6.7651695829222724</v>
      </c>
      <c r="O158" s="24">
        <f t="shared" si="83"/>
        <v>4.1376671709342681</v>
      </c>
      <c r="P158" s="24">
        <f t="shared" si="83"/>
        <v>4.1429786820651122</v>
      </c>
      <c r="Q158" s="24">
        <f t="shared" si="83"/>
        <v>4.1296251644003146</v>
      </c>
      <c r="R158" s="24">
        <f t="shared" si="83"/>
        <v>4.1377918588585887</v>
      </c>
      <c r="S158" s="24">
        <f t="shared" si="83"/>
        <v>1.9653183411780097</v>
      </c>
      <c r="T158" s="24">
        <f t="shared" si="83"/>
        <v>1.9692049298553613</v>
      </c>
      <c r="U158" s="24">
        <f t="shared" si="83"/>
        <v>1.9717327924097281</v>
      </c>
      <c r="V158" s="24">
        <f t="shared" si="83"/>
        <v>1.9659195893230221</v>
      </c>
      <c r="W158" s="24">
        <f t="shared" si="83"/>
        <v>5.4995565047947136E-2</v>
      </c>
      <c r="X158" s="24">
        <f t="shared" si="83"/>
        <v>6.036098602823705E-2</v>
      </c>
      <c r="Y158" s="24">
        <f t="shared" si="83"/>
        <v>5.2345570539381193E-2</v>
      </c>
      <c r="Z158" s="24">
        <f t="shared" si="83"/>
        <v>5.1068849306722432E-2</v>
      </c>
      <c r="AA158" s="24">
        <f t="shared" si="83"/>
        <v>-1.9431074370359673</v>
      </c>
      <c r="AB158" s="24">
        <f t="shared" si="83"/>
        <v>-1.9443226386851444</v>
      </c>
      <c r="AC158" s="24">
        <f t="shared" si="83"/>
        <v>-1.944322638685152</v>
      </c>
      <c r="AD158" s="24">
        <f t="shared" si="83"/>
        <v>-1.9489492243810056</v>
      </c>
      <c r="AE158" s="24">
        <f t="shared" si="83"/>
        <v>-3.5997093584861521</v>
      </c>
      <c r="AF158" s="24">
        <f t="shared" si="83"/>
        <v>-3.5999845866655593</v>
      </c>
      <c r="AG158" s="24">
        <f t="shared" si="83"/>
        <v>-3.5927346736469996</v>
      </c>
      <c r="AH158" s="24"/>
      <c r="AI158" s="24">
        <f t="shared" si="83"/>
        <v>-3.5994148103036729</v>
      </c>
      <c r="AJ158" s="24">
        <f t="shared" si="83"/>
        <v>-4.4521465541584062</v>
      </c>
      <c r="AK158" s="24">
        <f t="shared" si="83"/>
        <v>-4.4532685983181155</v>
      </c>
      <c r="AL158" s="24">
        <f t="shared" si="83"/>
        <v>-4.4468221657474247</v>
      </c>
      <c r="AM158" s="24">
        <f t="shared" si="83"/>
        <v>-4.4522807188675699</v>
      </c>
      <c r="AN158" s="14"/>
    </row>
    <row r="159" spans="3:40" ht="14.25" customHeight="1" x14ac:dyDescent="0.25">
      <c r="C159" s="12"/>
      <c r="AN159" s="14"/>
    </row>
    <row r="160" spans="3:40" x14ac:dyDescent="0.25">
      <c r="C160" s="12"/>
      <c r="I160" s="15" t="str">
        <f>I155</f>
        <v>2027-28</v>
      </c>
      <c r="J160" s="15" t="str">
        <f t="shared" ref="J160:AM160" si="84">J155</f>
        <v>2028-29</v>
      </c>
      <c r="K160" s="15" t="str">
        <f t="shared" si="84"/>
        <v>2029-30</v>
      </c>
      <c r="L160" s="15" t="str">
        <f t="shared" si="84"/>
        <v>2030-31</v>
      </c>
      <c r="M160" s="15" t="str">
        <f t="shared" si="84"/>
        <v>2031-32</v>
      </c>
      <c r="N160" s="15" t="str">
        <f t="shared" si="84"/>
        <v>2032-33</v>
      </c>
      <c r="O160" s="15" t="str">
        <f t="shared" si="84"/>
        <v>2033-34</v>
      </c>
      <c r="P160" s="15" t="str">
        <f t="shared" si="84"/>
        <v>2034-35</v>
      </c>
      <c r="Q160" s="15" t="str">
        <f t="shared" si="84"/>
        <v>2035-36</v>
      </c>
      <c r="R160" s="15" t="str">
        <f t="shared" si="84"/>
        <v>2036-37</v>
      </c>
      <c r="S160" s="15" t="str">
        <f t="shared" si="84"/>
        <v>2037-38</v>
      </c>
      <c r="T160" s="15" t="str">
        <f t="shared" si="84"/>
        <v>2038-39</v>
      </c>
      <c r="U160" s="15" t="str">
        <f t="shared" si="84"/>
        <v>2039-40</v>
      </c>
      <c r="V160" s="15" t="str">
        <f t="shared" si="84"/>
        <v>2040-41</v>
      </c>
      <c r="W160" s="15" t="str">
        <f t="shared" si="84"/>
        <v>2041-42</v>
      </c>
      <c r="X160" s="15" t="str">
        <f t="shared" si="84"/>
        <v>2042-43</v>
      </c>
      <c r="Y160" s="15" t="str">
        <f t="shared" si="84"/>
        <v>2043-44</v>
      </c>
      <c r="Z160" s="15" t="str">
        <f t="shared" si="84"/>
        <v>2044-45</v>
      </c>
      <c r="AA160" s="15" t="str">
        <f t="shared" si="84"/>
        <v>2045-46</v>
      </c>
      <c r="AB160" s="15" t="str">
        <f t="shared" si="84"/>
        <v>2046-47</v>
      </c>
      <c r="AC160" s="15" t="str">
        <f t="shared" si="84"/>
        <v>2047-48</v>
      </c>
      <c r="AD160" s="15" t="str">
        <f t="shared" si="84"/>
        <v>2048-49</v>
      </c>
      <c r="AE160" s="15" t="str">
        <f t="shared" si="84"/>
        <v>2049-50</v>
      </c>
      <c r="AF160" s="15" t="str">
        <f t="shared" si="84"/>
        <v>2050-51</v>
      </c>
      <c r="AG160" s="15" t="str">
        <f t="shared" si="84"/>
        <v>2051-52</v>
      </c>
      <c r="AH160" s="15"/>
      <c r="AI160" s="15" t="str">
        <f t="shared" si="84"/>
        <v>2052-53</v>
      </c>
      <c r="AJ160" s="15" t="str">
        <f t="shared" si="84"/>
        <v>2053-54</v>
      </c>
      <c r="AK160" s="15" t="str">
        <f t="shared" si="84"/>
        <v>2054-55</v>
      </c>
      <c r="AL160" s="15" t="str">
        <f t="shared" si="84"/>
        <v>2055-56</v>
      </c>
      <c r="AM160" s="15" t="str">
        <f t="shared" si="84"/>
        <v>2056-57</v>
      </c>
      <c r="AN160" s="14"/>
    </row>
    <row r="161" spans="3:65" x14ac:dyDescent="0.25">
      <c r="C161" s="12"/>
      <c r="H161" t="s">
        <v>64</v>
      </c>
      <c r="I161">
        <f>IF(I$158&lt;0,I$158,0)</f>
        <v>0</v>
      </c>
      <c r="J161">
        <f t="shared" ref="J161:AM161" si="85">IF(J$158&lt;0,J$158,0)</f>
        <v>0</v>
      </c>
      <c r="K161">
        <f t="shared" si="85"/>
        <v>0</v>
      </c>
      <c r="L161">
        <f t="shared" si="85"/>
        <v>0</v>
      </c>
      <c r="M161">
        <f t="shared" si="85"/>
        <v>0</v>
      </c>
      <c r="N161">
        <f t="shared" si="85"/>
        <v>0</v>
      </c>
      <c r="O161">
        <f t="shared" si="85"/>
        <v>0</v>
      </c>
      <c r="P161">
        <f t="shared" si="85"/>
        <v>0</v>
      </c>
      <c r="Q161">
        <f t="shared" si="85"/>
        <v>0</v>
      </c>
      <c r="R161">
        <f t="shared" si="85"/>
        <v>0</v>
      </c>
      <c r="S161">
        <f t="shared" si="85"/>
        <v>0</v>
      </c>
      <c r="T161">
        <f t="shared" si="85"/>
        <v>0</v>
      </c>
      <c r="U161">
        <f t="shared" si="85"/>
        <v>0</v>
      </c>
      <c r="V161">
        <f t="shared" si="85"/>
        <v>0</v>
      </c>
      <c r="W161">
        <f t="shared" si="85"/>
        <v>0</v>
      </c>
      <c r="X161">
        <f t="shared" si="85"/>
        <v>0</v>
      </c>
      <c r="Y161">
        <f t="shared" si="85"/>
        <v>0</v>
      </c>
      <c r="Z161">
        <f t="shared" si="85"/>
        <v>0</v>
      </c>
      <c r="AA161">
        <f t="shared" si="85"/>
        <v>-1.9431074370359673</v>
      </c>
      <c r="AB161">
        <f t="shared" si="85"/>
        <v>-1.9443226386851444</v>
      </c>
      <c r="AC161">
        <f t="shared" si="85"/>
        <v>-1.944322638685152</v>
      </c>
      <c r="AD161">
        <f t="shared" si="85"/>
        <v>-1.9489492243810056</v>
      </c>
      <c r="AE161">
        <f t="shared" si="85"/>
        <v>-3.5997093584861521</v>
      </c>
      <c r="AF161">
        <f t="shared" si="85"/>
        <v>-3.5999845866655593</v>
      </c>
      <c r="AG161">
        <f t="shared" si="85"/>
        <v>-3.5927346736469996</v>
      </c>
      <c r="AI161">
        <f t="shared" si="85"/>
        <v>-3.5994148103036729</v>
      </c>
      <c r="AJ161">
        <f t="shared" si="85"/>
        <v>-4.4521465541584062</v>
      </c>
      <c r="AK161">
        <f t="shared" si="85"/>
        <v>-4.4532685983181155</v>
      </c>
      <c r="AL161">
        <f t="shared" si="85"/>
        <v>-4.4468221657474247</v>
      </c>
      <c r="AM161">
        <f t="shared" si="85"/>
        <v>-4.4522807188675699</v>
      </c>
      <c r="AN161" s="14"/>
    </row>
    <row r="162" spans="3:65" x14ac:dyDescent="0.25">
      <c r="C162" s="18"/>
      <c r="D162" s="19"/>
      <c r="E162" s="19"/>
      <c r="F162" s="19"/>
      <c r="G162" s="19"/>
      <c r="H162" s="19" t="s">
        <v>65</v>
      </c>
      <c r="I162" s="19">
        <f>IF(I$158&gt;0,I$158,0)</f>
        <v>0</v>
      </c>
      <c r="J162" s="19">
        <f t="shared" ref="J162:AM162" si="86">IF(J$158&gt;0,J$158,0)</f>
        <v>0</v>
      </c>
      <c r="K162" s="19">
        <f t="shared" si="86"/>
        <v>0</v>
      </c>
      <c r="L162" s="19">
        <f t="shared" si="86"/>
        <v>1.7047551261267877</v>
      </c>
      <c r="M162" s="19">
        <f t="shared" si="86"/>
        <v>4.6199325911295057</v>
      </c>
      <c r="N162" s="19">
        <f t="shared" si="86"/>
        <v>6.7651695829222724</v>
      </c>
      <c r="O162" s="19">
        <f t="shared" si="86"/>
        <v>4.1376671709342681</v>
      </c>
      <c r="P162" s="19">
        <f t="shared" si="86"/>
        <v>4.1429786820651122</v>
      </c>
      <c r="Q162" s="19">
        <f t="shared" si="86"/>
        <v>4.1296251644003146</v>
      </c>
      <c r="R162" s="19">
        <f t="shared" si="86"/>
        <v>4.1377918588585887</v>
      </c>
      <c r="S162" s="19">
        <f t="shared" si="86"/>
        <v>1.9653183411780097</v>
      </c>
      <c r="T162" s="19">
        <f t="shared" si="86"/>
        <v>1.9692049298553613</v>
      </c>
      <c r="U162" s="19">
        <f t="shared" si="86"/>
        <v>1.9717327924097281</v>
      </c>
      <c r="V162" s="19">
        <f t="shared" si="86"/>
        <v>1.9659195893230221</v>
      </c>
      <c r="W162" s="19">
        <f t="shared" si="86"/>
        <v>5.4995565047947136E-2</v>
      </c>
      <c r="X162" s="19">
        <f t="shared" si="86"/>
        <v>6.036098602823705E-2</v>
      </c>
      <c r="Y162" s="19">
        <f t="shared" si="86"/>
        <v>5.2345570539381193E-2</v>
      </c>
      <c r="Z162" s="19">
        <f t="shared" si="86"/>
        <v>5.1068849306722432E-2</v>
      </c>
      <c r="AA162" s="19">
        <f t="shared" si="86"/>
        <v>0</v>
      </c>
      <c r="AB162" s="19">
        <f t="shared" si="86"/>
        <v>0</v>
      </c>
      <c r="AC162" s="19">
        <f t="shared" si="86"/>
        <v>0</v>
      </c>
      <c r="AD162" s="19">
        <f t="shared" si="86"/>
        <v>0</v>
      </c>
      <c r="AE162" s="19">
        <f t="shared" si="86"/>
        <v>0</v>
      </c>
      <c r="AF162" s="19">
        <f t="shared" si="86"/>
        <v>0</v>
      </c>
      <c r="AG162" s="19">
        <f t="shared" si="86"/>
        <v>0</v>
      </c>
      <c r="AH162" s="19"/>
      <c r="AI162" s="19">
        <f t="shared" si="86"/>
        <v>0</v>
      </c>
      <c r="AJ162" s="19">
        <f t="shared" si="86"/>
        <v>0</v>
      </c>
      <c r="AK162" s="19">
        <f t="shared" si="86"/>
        <v>0</v>
      </c>
      <c r="AL162" s="19">
        <f t="shared" si="86"/>
        <v>0</v>
      </c>
      <c r="AM162" s="19">
        <f t="shared" si="86"/>
        <v>0</v>
      </c>
      <c r="AN162" s="21"/>
    </row>
    <row r="163" spans="3:65" x14ac:dyDescent="0.25">
      <c r="G163" s="3"/>
      <c r="H163" s="3"/>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row>
    <row r="166" spans="3:65" x14ac:dyDescent="0.25">
      <c r="I166" s="15"/>
      <c r="J166" s="15"/>
      <c r="K166" s="15"/>
    </row>
    <row r="167" spans="3:65" ht="15.75" x14ac:dyDescent="0.25">
      <c r="U167" t="s">
        <v>70</v>
      </c>
      <c r="AE167" s="88" t="s">
        <v>71</v>
      </c>
      <c r="AP167" s="3"/>
    </row>
    <row r="168" spans="3:65" x14ac:dyDescent="0.25">
      <c r="U168" s="115" t="s">
        <v>72</v>
      </c>
      <c r="V168" s="116"/>
      <c r="W168" s="116"/>
      <c r="X168" s="116"/>
      <c r="Y168" s="116"/>
      <c r="Z168" s="116"/>
      <c r="AA168" s="116"/>
      <c r="AB168" s="116"/>
      <c r="AC168" s="116"/>
      <c r="AE168" s="105"/>
      <c r="AF168" s="106" t="s">
        <v>72</v>
      </c>
      <c r="AG168" s="107"/>
      <c r="AH168" s="107"/>
      <c r="AI168" s="107"/>
      <c r="AJ168" s="107"/>
      <c r="AK168" s="107"/>
      <c r="AL168" s="107"/>
      <c r="AM168" s="107"/>
      <c r="AN168" s="107"/>
      <c r="AO168" s="108"/>
      <c r="BH168" s="3"/>
      <c r="BI168" s="3"/>
      <c r="BJ168" s="3"/>
      <c r="BK168" s="3"/>
      <c r="BL168" s="3"/>
      <c r="BM168" s="3"/>
    </row>
    <row r="169" spans="3:65" x14ac:dyDescent="0.25">
      <c r="O169" s="22"/>
      <c r="U169" s="117" t="str">
        <f>'Calculations - positive bal'!I84</f>
        <v>2027-28</v>
      </c>
      <c r="V169" s="117" t="str">
        <f>'Calculations - positive bal'!J84</f>
        <v>2028-29</v>
      </c>
      <c r="W169" s="117" t="str">
        <f>'Calculations - positive bal'!K84</f>
        <v>2029-30</v>
      </c>
      <c r="X169" s="117" t="str">
        <f>'Calculations - positive bal'!O84</f>
        <v>2033-34</v>
      </c>
      <c r="Y169" s="117" t="str">
        <f>'Calculations - positive bal'!S84</f>
        <v>2037-38</v>
      </c>
      <c r="Z169" s="117" t="str">
        <f>'Calculations - positive bal'!W84</f>
        <v>2041-42</v>
      </c>
      <c r="AA169" s="117" t="str">
        <f>'Calculations - positive bal'!AA84</f>
        <v>2045-46</v>
      </c>
      <c r="AB169" s="117" t="str">
        <f>'Calculations - positive bal'!AE84</f>
        <v>2049-50</v>
      </c>
      <c r="AC169" s="117" t="str">
        <f>'Calculations - positive bal'!AJ84</f>
        <v>2053-54</v>
      </c>
      <c r="AE169" s="109"/>
      <c r="AF169" s="110" t="str">
        <f>I5</f>
        <v>2027-28</v>
      </c>
      <c r="AG169" s="110" t="str">
        <f>J5</f>
        <v>2028-29</v>
      </c>
      <c r="AH169" s="98"/>
      <c r="AI169" s="110" t="str">
        <f>K5</f>
        <v>2029-30</v>
      </c>
      <c r="AJ169" s="110" t="str">
        <f>O5</f>
        <v>2033-34</v>
      </c>
      <c r="AK169" s="110" t="str">
        <f>S5</f>
        <v>2037-38</v>
      </c>
      <c r="AL169" s="110" t="str">
        <f>W5</f>
        <v>2041-42</v>
      </c>
      <c r="AM169" s="110" t="str">
        <f>AA5</f>
        <v>2045-46</v>
      </c>
      <c r="AN169" s="110" t="str">
        <f>AE5</f>
        <v>2049-50</v>
      </c>
      <c r="AO169" s="110" t="str">
        <f>AJ5</f>
        <v>2053-54</v>
      </c>
    </row>
    <row r="170" spans="3:65" x14ac:dyDescent="0.25">
      <c r="L170" s="22"/>
      <c r="M170" s="22"/>
      <c r="N170" s="22"/>
      <c r="O170" s="22"/>
      <c r="U170" s="118" t="str">
        <f>IF(OR('Calculations - positive bal'!$AO$5=1,'Calculations - positive bal'!$AO$5=2,'Calculations - positive bal'!$AO$5=3),'Calculations - positive bal'!I85)</f>
        <v>T</v>
      </c>
      <c r="V170" s="119" t="str">
        <f>IF(OR('Calculations - positive bal'!$AO$5=1,'Calculations - positive bal'!$AO$5=2,'Calculations - positive bal'!$AO$5=3),'Calculations - positive bal'!J85)</f>
        <v>T</v>
      </c>
      <c r="W170" s="119" t="str">
        <f>IF(OR('Calculations - positive bal'!$AO$5=1,'Calculations - positive bal'!$AO$5=2,'Calculations - positive bal'!$AO$5=3),'Calculations - positive bal'!K85)</f>
        <v>T</v>
      </c>
      <c r="X170" s="119" t="str">
        <f>IF(OR('Calculations - positive bal'!$AO$5=1,'Calculations - positive bal'!$AO$5=2,'Calculations - positive bal'!$AO$5=3),'Calculations - positive bal'!O85)</f>
        <v>CR</v>
      </c>
      <c r="Y170" s="119" t="str">
        <f>IF(OR('Calculations - positive bal'!$AO$5=1,'Calculations - positive bal'!$AO$5=2,'Calculations - positive bal'!$AO$5=3),'Calculations - positive bal'!S85)</f>
        <v>CR</v>
      </c>
      <c r="Z170" s="119" t="str">
        <f>IF(OR('Calculations - positive bal'!$AO$5=1,'Calculations - positive bal'!$AO$5=2,'Calculations - positive bal'!$AO$5=3),'Calculations - positive bal'!W85)</f>
        <v>CR</v>
      </c>
      <c r="AA170" s="119" t="str">
        <f>IF(OR('Calculations - positive bal'!$AO$5=1,'Calculations - positive bal'!$AO$5=2,'Calculations - positive bal'!$AO$5=3),'Calculations - positive bal'!AA85)</f>
        <v>CR</v>
      </c>
      <c r="AB170" s="119" t="str">
        <f>IF(OR('Calculations - positive bal'!$AO$5=1,'Calculations - positive bal'!$AO$5=2,'Calculations - positive bal'!$AO$5=3),'Calculations - positive bal'!AE85)</f>
        <v>CR</v>
      </c>
      <c r="AC170" s="120" t="str">
        <f>IF(OR('Calculations - positive bal'!$AO$5=1,'Calculations - positive bal'!$AO$5=2,'Calculations - positive bal'!$AO$5=3),'Calculations - positive bal'!AJ85)</f>
        <v>CR</v>
      </c>
      <c r="AD170" s="22"/>
      <c r="AE170" s="111" t="s">
        <v>73</v>
      </c>
      <c r="AF170" s="112">
        <f>I66</f>
        <v>44.760000000000005</v>
      </c>
      <c r="AG170" s="112">
        <f>J66</f>
        <v>48.89</v>
      </c>
      <c r="AH170" s="101"/>
      <c r="AI170" s="112">
        <f>K66</f>
        <v>53.22</v>
      </c>
      <c r="AJ170" s="112">
        <f>O66</f>
        <v>68.070000000000007</v>
      </c>
      <c r="AK170" s="112">
        <f>S66</f>
        <v>74.94</v>
      </c>
      <c r="AL170" s="112">
        <f>W66</f>
        <v>82.51</v>
      </c>
      <c r="AM170" s="112">
        <f>AA66</f>
        <v>90.85</v>
      </c>
      <c r="AN170" s="112">
        <f>AE66</f>
        <v>100.03</v>
      </c>
      <c r="AO170" s="112">
        <f>AJ66</f>
        <v>110.14</v>
      </c>
      <c r="AP170" s="22"/>
      <c r="BH170" s="22"/>
      <c r="BI170" s="22"/>
      <c r="BJ170" s="22"/>
      <c r="BK170" s="22"/>
      <c r="BL170" s="22"/>
      <c r="BM170" s="22"/>
    </row>
    <row r="171" spans="3:65" x14ac:dyDescent="0.25">
      <c r="L171" s="22"/>
      <c r="M171" s="22"/>
      <c r="N171" s="22"/>
      <c r="O171" s="22"/>
      <c r="U171" s="121" t="str">
        <f>IF(OR('Calculations - positive bal'!$AO$5=2,'Calculations - positive bal'!$AO$5=3),'Calculations - positive bal'!I88,"")</f>
        <v>T</v>
      </c>
      <c r="V171" s="122" t="str">
        <f>IF(OR('Calculations - positive bal'!$AO$5=2,'Calculations - positive bal'!$AO$5=3),'Calculations - positive bal'!J88,"")</f>
        <v>T</v>
      </c>
      <c r="W171" s="122" t="str">
        <f>IF(OR('Calculations - positive bal'!$AO$5=2,'Calculations - positive bal'!$AO$5=3),'Calculations - positive bal'!K88,"")</f>
        <v>T</v>
      </c>
      <c r="X171" s="122" t="str">
        <f>IF(OR('Calculations - positive bal'!$AO$5=2,'Calculations - positive bal'!$AO$5=3),'Calculations - positive bal'!O88,"")</f>
        <v>CR</v>
      </c>
      <c r="Y171" s="122" t="str">
        <f>IF(OR('Calculations - positive bal'!$AO$5=2,'Calculations - positive bal'!$AO$5=3),'Calculations - positive bal'!S88,"")</f>
        <v>CR</v>
      </c>
      <c r="Z171" s="122" t="str">
        <f>IF(OR('Calculations - positive bal'!$AO$5=2,'Calculations - positive bal'!$AO$5=3),'Calculations - positive bal'!W88,"")</f>
        <v>CR</v>
      </c>
      <c r="AA171" s="122" t="str">
        <f>IF(OR('Calculations - positive bal'!$AO$5=2,'Calculations - positive bal'!$AO$5=3),'Calculations - positive bal'!AA88,"")</f>
        <v>CR</v>
      </c>
      <c r="AB171" s="122" t="str">
        <f>IF(OR('Calculations - positive bal'!$AO$5=2,'Calculations - positive bal'!$AO$5=3),'Calculations - positive bal'!AE88,"")</f>
        <v>CR</v>
      </c>
      <c r="AC171" s="123" t="str">
        <f>IF(OR('Calculations - positive bal'!$AO$5=2,'Calculations - positive bal'!$AO$5=3),'Calculations - positive bal'!AJ88,"")</f>
        <v>CR</v>
      </c>
      <c r="AD171" s="22"/>
      <c r="AE171" s="111" t="str">
        <f>IFERROR(IF(MATCH($C$3,'Volumetric Rebate'!$B$2:$B$5,0)&gt;0,"RAB fixed"),"RAB Short fixed")</f>
        <v>RAB fixed</v>
      </c>
      <c r="AF171" s="112">
        <f>I69</f>
        <v>44.76</v>
      </c>
      <c r="AG171" s="112">
        <f>J69</f>
        <v>48.89</v>
      </c>
      <c r="AH171" s="101"/>
      <c r="AI171" s="112">
        <f>K69</f>
        <v>53.22</v>
      </c>
      <c r="AJ171" s="112">
        <f>O69</f>
        <v>63.13</v>
      </c>
      <c r="AK171" s="112">
        <f>S69</f>
        <v>72.350000000000009</v>
      </c>
      <c r="AL171" s="112">
        <f>W69</f>
        <v>82.429999999999993</v>
      </c>
      <c r="AM171" s="112">
        <f>AA69</f>
        <v>93.97</v>
      </c>
      <c r="AN171" s="112">
        <f>AE69</f>
        <v>106.41</v>
      </c>
      <c r="AO171" s="112">
        <f>AJ69</f>
        <v>118.85</v>
      </c>
      <c r="AP171" s="22"/>
      <c r="BH171" s="22"/>
      <c r="BI171" s="22"/>
      <c r="BJ171" s="22"/>
      <c r="BK171" s="22"/>
      <c r="BL171" s="22"/>
      <c r="BM171" s="22"/>
    </row>
    <row r="172" spans="3:65" x14ac:dyDescent="0.25">
      <c r="L172" s="22"/>
      <c r="M172" s="22"/>
      <c r="N172" s="22"/>
      <c r="O172" s="22"/>
      <c r="P172" s="22"/>
      <c r="Q172" s="22"/>
      <c r="R172" s="22"/>
      <c r="S172" s="22"/>
      <c r="T172" s="22"/>
      <c r="U172" s="3" t="str">
        <f>IF('Calculations - positive bal'!$AO$5=3,'Calculations - positive bal'!I91,"")</f>
        <v/>
      </c>
      <c r="V172" s="3" t="str">
        <f>IF('Calculations - positive bal'!$AO$5=3,'Calculations - positive bal'!J91,"")</f>
        <v/>
      </c>
      <c r="W172" s="3" t="str">
        <f>IF('Calculations - positive bal'!$AO$5=3,'Calculations - positive bal'!K91,"")</f>
        <v/>
      </c>
      <c r="X172" s="3" t="str">
        <f>IF('Calculations - positive bal'!$AO$5=3,'Calculations - positive bal'!O91,"")</f>
        <v/>
      </c>
      <c r="Y172" s="3" t="str">
        <f>IF('Calculations - positive bal'!$AO$5=3,'Calculations - positive bal'!S91,"")</f>
        <v/>
      </c>
      <c r="Z172" s="3" t="str">
        <f>IF('Calculations - positive bal'!$AO$5=3,'Calculations - positive bal'!W91,"")</f>
        <v/>
      </c>
      <c r="AA172" s="3" t="str">
        <f>IF('Calculations - positive bal'!$AO$5=3,'Calculations - positive bal'!AA91,"")</f>
        <v/>
      </c>
      <c r="AB172" s="3" t="str">
        <f>IF('Calculations - positive bal'!$AO$5=3,'Calculations - positive bal'!AE91,"")</f>
        <v/>
      </c>
      <c r="AC172" s="3" t="str">
        <f>IF('Calculations - positive bal'!$AO$5=3,'Calculations - positive bal'!AJ91,"")</f>
        <v/>
      </c>
      <c r="AD172" s="22"/>
      <c r="AE172" s="113" t="s">
        <v>74</v>
      </c>
      <c r="AF172" s="114">
        <f>AF171-AF170</f>
        <v>0</v>
      </c>
      <c r="AG172" s="114">
        <f>AG171-AG170</f>
        <v>0</v>
      </c>
      <c r="AH172" s="104"/>
      <c r="AI172" s="114">
        <f t="shared" ref="AI172:AO172" si="87">AI171-AI170</f>
        <v>0</v>
      </c>
      <c r="AJ172" s="114">
        <f t="shared" si="87"/>
        <v>-4.9400000000000048</v>
      </c>
      <c r="AK172" s="114">
        <f t="shared" si="87"/>
        <v>-2.5899999999999892</v>
      </c>
      <c r="AL172" s="114">
        <f t="shared" si="87"/>
        <v>-8.0000000000012506E-2</v>
      </c>
      <c r="AM172" s="114">
        <f t="shared" si="87"/>
        <v>3.1200000000000045</v>
      </c>
      <c r="AN172" s="114">
        <f t="shared" si="87"/>
        <v>6.3799999999999955</v>
      </c>
      <c r="AO172" s="114">
        <f t="shared" si="87"/>
        <v>8.7099999999999937</v>
      </c>
    </row>
    <row r="173" spans="3:65" x14ac:dyDescent="0.25">
      <c r="I173" s="22"/>
      <c r="J173" s="22"/>
      <c r="K173" s="22"/>
      <c r="L173" s="22"/>
      <c r="M173" s="22"/>
      <c r="N173" s="22"/>
      <c r="O173" s="22"/>
      <c r="P173" s="22"/>
      <c r="Q173" s="22"/>
      <c r="R173" s="22"/>
      <c r="S173" s="22"/>
      <c r="T173" s="22"/>
      <c r="U173" s="22"/>
      <c r="V173" s="22"/>
      <c r="W173" s="22"/>
      <c r="X173" s="22"/>
      <c r="Y173" s="22"/>
      <c r="Z173" s="22"/>
      <c r="AA173" s="22"/>
      <c r="AB173" s="22"/>
      <c r="AC173" s="22"/>
      <c r="AD173" s="22"/>
      <c r="AE173" s="63"/>
      <c r="AF173" s="63"/>
      <c r="AG173" s="63"/>
      <c r="AH173" s="63"/>
      <c r="AI173" s="63"/>
      <c r="AJ173" s="63"/>
      <c r="AK173" s="63"/>
      <c r="AL173" s="63"/>
      <c r="AM173" s="63"/>
      <c r="AN173" s="63"/>
      <c r="AO173" s="63"/>
    </row>
    <row r="174" spans="3:65" x14ac:dyDescent="0.25">
      <c r="I174" s="22"/>
      <c r="J174" s="22"/>
      <c r="K174" s="22"/>
      <c r="L174" s="22"/>
      <c r="M174" s="22"/>
      <c r="N174" s="22"/>
      <c r="O174" s="22"/>
      <c r="P174" s="22"/>
      <c r="Q174" s="22"/>
      <c r="R174" s="22"/>
      <c r="S174" s="22"/>
      <c r="T174" s="22"/>
      <c r="U174" s="22"/>
      <c r="V174" s="22"/>
      <c r="W174" s="22"/>
      <c r="X174" s="22"/>
      <c r="Y174" s="22"/>
      <c r="Z174" s="22"/>
      <c r="AA174" s="22"/>
      <c r="AB174" s="22"/>
      <c r="AC174" s="22"/>
      <c r="AD174" s="22"/>
      <c r="AE174" s="1" t="str">
        <f>IFERROR(IF(MATCH($C$3,'Volumetric Rebate'!$B$2:$B$5,0)&gt;0,""),"RAB Long fixed")</f>
        <v/>
      </c>
      <c r="AF174" s="70" t="str">
        <f>IFERROR(IF(MATCH($C$3,'Volumetric Rebate'!$B$2:$B$5,0)&gt;0,""),I72)</f>
        <v/>
      </c>
      <c r="AG174" s="70" t="str">
        <f>IFERROR(IF(MATCH($C$3,'Volumetric Rebate'!$B$2:$B$5,0)&gt;0,""),J72)</f>
        <v/>
      </c>
      <c r="AH174" s="70"/>
      <c r="AI174" s="70" t="str">
        <f>IFERROR(IF(MATCH($C$3,'Volumetric Rebate'!$B$2:$B$5,0)&gt;0,""),K72)</f>
        <v/>
      </c>
      <c r="AJ174" s="70" t="str">
        <f>IFERROR(IF(MATCH($C$3,'Volumetric Rebate'!$B$2:$B$5,0)&gt;0,""),O72)</f>
        <v/>
      </c>
      <c r="AK174" s="70" t="str">
        <f>IFERROR(IF(MATCH($C$3,'Volumetric Rebate'!$B$2:$B$5,0)&gt;0,""),S72)</f>
        <v/>
      </c>
      <c r="AL174" s="70" t="str">
        <f>IFERROR(IF(MATCH($C$3,'Volumetric Rebate'!$B$2:$B$5,0)&gt;0,""),W72)</f>
        <v/>
      </c>
      <c r="AM174" s="70" t="str">
        <f>IFERROR(IF(MATCH($C$3,'Volumetric Rebate'!$B$2:$B$5,0)&gt;0,""),AA72)</f>
        <v/>
      </c>
      <c r="AN174" s="70" t="str">
        <f>IFERROR(IF(MATCH($C$3,'Volumetric Rebate'!$B$2:$B$5,0)&gt;0,""),AE72)</f>
        <v/>
      </c>
      <c r="AO174" s="62" t="str">
        <f>IFERROR(IF(MATCH($C$3,'Volumetric Rebate'!$B$2:$B$5,0)&gt;0,""),AJ72)</f>
        <v/>
      </c>
      <c r="AP174" s="22"/>
      <c r="BH174" s="22"/>
      <c r="BI174" s="22"/>
      <c r="BJ174" s="22"/>
      <c r="BK174" s="22"/>
      <c r="BL174" s="22"/>
      <c r="BM174" s="22"/>
    </row>
    <row r="175" spans="3:65" x14ac:dyDescent="0.25">
      <c r="I175" s="22"/>
      <c r="J175" s="22"/>
      <c r="K175" s="22"/>
      <c r="L175" s="22"/>
      <c r="M175" s="22"/>
      <c r="N175" s="22"/>
      <c r="O175" s="22"/>
      <c r="P175" s="22"/>
      <c r="Q175" s="22"/>
      <c r="R175" s="22"/>
      <c r="S175" s="22"/>
      <c r="T175" s="22"/>
      <c r="U175" s="22"/>
      <c r="V175" s="22"/>
      <c r="W175" s="22"/>
      <c r="X175" s="22"/>
      <c r="Y175" s="22"/>
      <c r="Z175" s="22"/>
      <c r="AA175" s="22"/>
      <c r="AB175" s="22"/>
      <c r="AC175" s="22"/>
      <c r="AD175" s="22"/>
      <c r="AE175" s="1" t="str">
        <f>IFERROR(IF(MATCH($C$3,'Volumetric Rebate'!$B$2:$B$5,0)&gt;0,""),"∆ Annuity &amp;RAB")</f>
        <v/>
      </c>
      <c r="AF175" s="70" t="str">
        <f>IFERROR(IF(MATCH($C$3,'Volumetric Rebate'!$B$2:$B$5,0)&gt;0,""),IFERROR(AF170-AF174,""))</f>
        <v/>
      </c>
      <c r="AG175" s="70" t="str">
        <f>IFERROR(IF(MATCH($C$3,'Volumetric Rebate'!$B$2:$B$5,0)&gt;0,""),IFERROR(AG170-AG174,""))</f>
        <v/>
      </c>
      <c r="AH175" s="70"/>
      <c r="AI175" s="70" t="str">
        <f>IFERROR(IF(MATCH($C$3,'Volumetric Rebate'!$B$2:$B$5,0)&gt;0,""),IFERROR(AI170-AI174,""))</f>
        <v/>
      </c>
      <c r="AJ175" s="70" t="str">
        <f>IFERROR(IF(MATCH($C$3,'Volumetric Rebate'!$B$2:$B$5,0)&gt;0,""),IFERROR(AJ170-AJ174,""))</f>
        <v/>
      </c>
      <c r="AK175" s="70" t="str">
        <f>IFERROR(IF(MATCH($C$3,'Volumetric Rebate'!$B$2:$B$5,0)&gt;0,""),IFERROR(AK170-AK174,""))</f>
        <v/>
      </c>
      <c r="AL175" s="70" t="str">
        <f>IFERROR(IF(MATCH($C$3,'Volumetric Rebate'!$B$2:$B$5,0)&gt;0,""),IFERROR(AL170-AL174,""))</f>
        <v/>
      </c>
      <c r="AM175" s="70" t="str">
        <f>IFERROR(IF(MATCH($C$3,'Volumetric Rebate'!$B$2:$B$5,0)&gt;0,""),IFERROR(AM170-AM174,""))</f>
        <v/>
      </c>
      <c r="AN175" s="70" t="str">
        <f>IFERROR(IF(MATCH($C$3,'Volumetric Rebate'!$B$2:$B$5,0)&gt;0,""),IFERROR(AN170-AN174,""))</f>
        <v/>
      </c>
      <c r="AO175" s="70" t="str">
        <f>IFERROR(IF(MATCH($C$3,'Volumetric Rebate'!$B$2:$B$5,0)&gt;0,""),IFERROR(AO170-AO174,""))</f>
        <v/>
      </c>
      <c r="AP175" s="22"/>
      <c r="BH175" s="22"/>
      <c r="BI175" s="22"/>
      <c r="BJ175" s="22"/>
      <c r="BK175" s="22"/>
      <c r="BL175" s="22"/>
      <c r="BM175" s="22"/>
    </row>
    <row r="176" spans="3:65" x14ac:dyDescent="0.25">
      <c r="C176" t="s">
        <v>75</v>
      </c>
      <c r="AE176" s="45"/>
      <c r="AF176" s="22"/>
      <c r="AG176" s="22"/>
      <c r="AH176" s="22"/>
      <c r="AI176" s="22"/>
      <c r="AJ176" s="22"/>
      <c r="AK176" s="22"/>
      <c r="AL176" s="22"/>
      <c r="AM176" s="22"/>
      <c r="AN176" s="22"/>
    </row>
    <row r="177" spans="3:101" x14ac:dyDescent="0.25">
      <c r="C177" t="s">
        <v>76</v>
      </c>
      <c r="D177">
        <f>'RAB - positive balance'!H31</f>
        <v>0</v>
      </c>
      <c r="AE177" t="s">
        <v>77</v>
      </c>
    </row>
    <row r="178" spans="3:101" x14ac:dyDescent="0.25">
      <c r="C178" t="s">
        <v>78</v>
      </c>
      <c r="D178">
        <f>'RAB - positive balance'!H33</f>
        <v>0</v>
      </c>
      <c r="AE178" s="76" t="str">
        <f>IFERROR(IF(MATCH($C$3,'Volumetric Rebate'!$B$2:$B$5,0)&gt;0,$AE$182),$AE$181)</f>
        <v>The invoice calculator models the financial impact of Annuity approach vs RAB approach. The calculator helps assess how different pricing strategies affect customer invoices over time, supporting transparent and informed decision-making.</v>
      </c>
    </row>
    <row r="180" spans="3:101" x14ac:dyDescent="0.25">
      <c r="I180">
        <v>1</v>
      </c>
      <c r="J180">
        <v>2</v>
      </c>
      <c r="K180">
        <v>1</v>
      </c>
      <c r="L180">
        <v>1</v>
      </c>
      <c r="M180">
        <v>1</v>
      </c>
      <c r="N180">
        <v>1</v>
      </c>
      <c r="O180">
        <v>1</v>
      </c>
      <c r="P180">
        <v>1</v>
      </c>
      <c r="Q180">
        <v>1</v>
      </c>
    </row>
    <row r="181" spans="3:101" x14ac:dyDescent="0.25">
      <c r="I181" t="s">
        <v>6</v>
      </c>
      <c r="J181" t="s">
        <v>7</v>
      </c>
      <c r="K181" t="s">
        <v>8</v>
      </c>
      <c r="L181" t="s">
        <v>12</v>
      </c>
      <c r="M181" t="s">
        <v>16</v>
      </c>
      <c r="N181" t="s">
        <v>20</v>
      </c>
      <c r="O181" t="s">
        <v>24</v>
      </c>
      <c r="P181" t="s">
        <v>28</v>
      </c>
      <c r="Q181" t="s">
        <v>32</v>
      </c>
      <c r="AE181" s="76" t="s">
        <v>79</v>
      </c>
    </row>
    <row r="182" spans="3:101" x14ac:dyDescent="0.25">
      <c r="D182" t="s">
        <v>46</v>
      </c>
      <c r="E182" t="s">
        <v>37</v>
      </c>
      <c r="G182" t="s">
        <v>39</v>
      </c>
      <c r="I182" s="27">
        <f>I66*$D$177</f>
        <v>0</v>
      </c>
      <c r="J182" s="27">
        <f t="shared" ref="J182:K182" si="88">J66*$D$177</f>
        <v>0</v>
      </c>
      <c r="K182" s="27">
        <f t="shared" si="88"/>
        <v>0</v>
      </c>
      <c r="L182" s="27">
        <f>O66*$D$177</f>
        <v>0</v>
      </c>
      <c r="M182" s="27">
        <f>S66*$D$177</f>
        <v>0</v>
      </c>
      <c r="N182" s="27">
        <f>W66*$D$177</f>
        <v>0</v>
      </c>
      <c r="O182" s="27">
        <f>AA66*$D$177</f>
        <v>0</v>
      </c>
      <c r="P182" s="27">
        <f>AE66*$D$177</f>
        <v>0</v>
      </c>
      <c r="Q182" s="27">
        <f>AJ66*$D$177</f>
        <v>0</v>
      </c>
      <c r="R182" s="27"/>
      <c r="S182" s="27"/>
      <c r="AE182" s="77" t="s">
        <v>80</v>
      </c>
      <c r="AK182" s="27"/>
      <c r="AL182" s="27"/>
      <c r="AM182" s="27"/>
      <c r="AO182" s="67"/>
      <c r="AP182" s="69"/>
      <c r="AQ182" s="69"/>
      <c r="AR182" s="69"/>
      <c r="AS182" s="69"/>
      <c r="AT182" s="69"/>
      <c r="AU182" s="69"/>
      <c r="AV182" s="69"/>
      <c r="AW182" s="69"/>
      <c r="AX182" s="69"/>
      <c r="AY182" s="69"/>
    </row>
    <row r="183" spans="3:101" x14ac:dyDescent="0.25">
      <c r="D183" t="s">
        <v>46</v>
      </c>
      <c r="E183" t="s">
        <v>37</v>
      </c>
      <c r="G183" t="s">
        <v>41</v>
      </c>
      <c r="I183" s="27">
        <f>I67*$D$178</f>
        <v>0</v>
      </c>
      <c r="J183" s="27">
        <f t="shared" ref="J183:K183" si="89">J67*$D$178</f>
        <v>0</v>
      </c>
      <c r="K183" s="27">
        <f t="shared" si="89"/>
        <v>0</v>
      </c>
      <c r="L183" s="27">
        <f>O67*$D$178</f>
        <v>0</v>
      </c>
      <c r="M183" s="27">
        <f>S67*$D$178</f>
        <v>0</v>
      </c>
      <c r="N183" s="27">
        <f>W67*$D$178</f>
        <v>0</v>
      </c>
      <c r="O183" s="27">
        <f>AA67*$D$178</f>
        <v>0</v>
      </c>
      <c r="P183" s="27">
        <f>AE67*$D$178</f>
        <v>0</v>
      </c>
      <c r="Q183" s="27">
        <f>AJ67*$D$178</f>
        <v>0</v>
      </c>
      <c r="R183" s="27"/>
      <c r="S183" s="27"/>
      <c r="AK183" s="27"/>
      <c r="AL183" s="27"/>
      <c r="AM183" s="27"/>
    </row>
    <row r="184" spans="3:101" x14ac:dyDescent="0.25">
      <c r="D184" t="s">
        <v>46</v>
      </c>
      <c r="E184" t="s">
        <v>37</v>
      </c>
      <c r="G184" s="5" t="s">
        <v>81</v>
      </c>
      <c r="H184" s="5"/>
      <c r="I184" s="28">
        <f>SUM(I182:I183)</f>
        <v>0</v>
      </c>
      <c r="J184" s="28">
        <f t="shared" ref="J184:K184" si="90">SUM(J182:J183)</f>
        <v>0</v>
      </c>
      <c r="K184" s="28">
        <f t="shared" si="90"/>
        <v>0</v>
      </c>
      <c r="L184" s="28">
        <f>SUM(L182:L183)</f>
        <v>0</v>
      </c>
      <c r="M184" s="28">
        <f>SUM(M182:M183)</f>
        <v>0</v>
      </c>
      <c r="N184" s="28">
        <f>SUM(N182:N183)</f>
        <v>0</v>
      </c>
      <c r="O184" s="28">
        <f>SUM(O182:O183)</f>
        <v>0</v>
      </c>
      <c r="P184" s="28">
        <f>SUM(P182:P183)</f>
        <v>0</v>
      </c>
      <c r="Q184" s="28">
        <f t="shared" ref="Q184" si="91">SUM(Q182:Q183)</f>
        <v>0</v>
      </c>
      <c r="R184" s="27"/>
      <c r="S184" s="27"/>
      <c r="AK184" s="27"/>
      <c r="AL184" s="27"/>
      <c r="AM184" s="27"/>
    </row>
    <row r="185" spans="3:101" ht="15.75" x14ac:dyDescent="0.25">
      <c r="I185" s="27"/>
      <c r="J185" s="27"/>
      <c r="K185" s="27"/>
      <c r="L185" s="27"/>
      <c r="M185" s="27"/>
      <c r="N185" s="27"/>
      <c r="O185" s="27"/>
      <c r="P185" s="27"/>
      <c r="Q185" s="27"/>
      <c r="R185" s="27"/>
      <c r="S185" s="27"/>
      <c r="AE185" s="88" t="s">
        <v>82</v>
      </c>
    </row>
    <row r="186" spans="3:101" x14ac:dyDescent="0.25">
      <c r="D186" t="s">
        <v>46</v>
      </c>
      <c r="E186" t="s">
        <v>44</v>
      </c>
      <c r="G186" t="s">
        <v>39</v>
      </c>
      <c r="I186" s="27">
        <f>I69*$D$177</f>
        <v>0</v>
      </c>
      <c r="J186" s="27">
        <f t="shared" ref="J186:K186" si="92">J69*$D$177</f>
        <v>0</v>
      </c>
      <c r="K186" s="27">
        <f t="shared" si="92"/>
        <v>0</v>
      </c>
      <c r="L186" s="27">
        <f>O69*$D$177</f>
        <v>0</v>
      </c>
      <c r="M186" s="27">
        <f>S69*$D$177</f>
        <v>0</v>
      </c>
      <c r="N186" s="27">
        <f>W69*$D$177</f>
        <v>0</v>
      </c>
      <c r="O186" s="27">
        <f>AA69*$D$177</f>
        <v>0</v>
      </c>
      <c r="P186" s="27">
        <f>AE69*$D$177</f>
        <v>0</v>
      </c>
      <c r="Q186" s="27">
        <f>AJ69*$D$177</f>
        <v>0</v>
      </c>
      <c r="R186" s="27"/>
      <c r="S186" s="27"/>
      <c r="AE186" s="92"/>
      <c r="AF186" s="93" t="s">
        <v>72</v>
      </c>
      <c r="AG186" s="94"/>
      <c r="AH186" s="94"/>
      <c r="AI186" s="94"/>
      <c r="AJ186" s="94"/>
      <c r="AK186" s="94"/>
      <c r="AL186" s="94"/>
      <c r="AM186" s="94"/>
      <c r="AN186" s="94"/>
      <c r="AO186" s="95"/>
    </row>
    <row r="187" spans="3:101" x14ac:dyDescent="0.25">
      <c r="D187" t="s">
        <v>46</v>
      </c>
      <c r="E187" t="s">
        <v>44</v>
      </c>
      <c r="G187" t="s">
        <v>41</v>
      </c>
      <c r="I187" s="27">
        <f>I70*$D$178</f>
        <v>0</v>
      </c>
      <c r="J187" s="27">
        <f t="shared" ref="J187:K187" si="93">J70*$D$178</f>
        <v>0</v>
      </c>
      <c r="K187" s="27">
        <f t="shared" si="93"/>
        <v>0</v>
      </c>
      <c r="L187" s="27">
        <f>O70*$D$178</f>
        <v>0</v>
      </c>
      <c r="M187" s="27">
        <f>S70*$D$178</f>
        <v>0</v>
      </c>
      <c r="N187" s="27">
        <f>W70*$D$178</f>
        <v>0</v>
      </c>
      <c r="O187" s="27">
        <f>AA70*$D$178</f>
        <v>0</v>
      </c>
      <c r="P187" s="27">
        <f>AE70*$D$178</f>
        <v>0</v>
      </c>
      <c r="Q187" s="27">
        <f>AJ70*$D$178</f>
        <v>0</v>
      </c>
      <c r="R187" s="27"/>
      <c r="AE187" s="96"/>
      <c r="AF187" s="97" t="s">
        <v>6</v>
      </c>
      <c r="AG187" s="97" t="s">
        <v>7</v>
      </c>
      <c r="AH187" s="98"/>
      <c r="AI187" s="97" t="s">
        <v>8</v>
      </c>
      <c r="AJ187" s="97" t="s">
        <v>12</v>
      </c>
      <c r="AK187" s="97" t="s">
        <v>16</v>
      </c>
      <c r="AL187" s="97" t="s">
        <v>20</v>
      </c>
      <c r="AM187" s="97" t="s">
        <v>24</v>
      </c>
      <c r="AN187" s="97" t="s">
        <v>28</v>
      </c>
      <c r="AO187" s="97" t="s">
        <v>32</v>
      </c>
    </row>
    <row r="188" spans="3:101" x14ac:dyDescent="0.25">
      <c r="D188" t="s">
        <v>46</v>
      </c>
      <c r="E188" t="s">
        <v>44</v>
      </c>
      <c r="G188" s="5" t="s">
        <v>81</v>
      </c>
      <c r="H188" s="5"/>
      <c r="I188" s="28">
        <f>SUM(I186:I187)</f>
        <v>0</v>
      </c>
      <c r="J188" s="28">
        <f t="shared" ref="J188:Q188" si="94">SUM(J186:J187)</f>
        <v>0</v>
      </c>
      <c r="K188" s="28">
        <f t="shared" si="94"/>
        <v>0</v>
      </c>
      <c r="L188" s="28">
        <f t="shared" si="94"/>
        <v>0</v>
      </c>
      <c r="M188" s="28">
        <f t="shared" si="94"/>
        <v>0</v>
      </c>
      <c r="N188" s="28">
        <f t="shared" si="94"/>
        <v>0</v>
      </c>
      <c r="O188" s="28">
        <f t="shared" si="94"/>
        <v>0</v>
      </c>
      <c r="P188" s="28">
        <f t="shared" si="94"/>
        <v>0</v>
      </c>
      <c r="Q188" s="28">
        <f t="shared" si="94"/>
        <v>0</v>
      </c>
      <c r="R188" s="27"/>
      <c r="S188" s="27"/>
      <c r="AE188" s="99" t="s">
        <v>73</v>
      </c>
      <c r="AF188" s="100">
        <f>I57</f>
        <v>58.34</v>
      </c>
      <c r="AG188" s="100">
        <f>J57</f>
        <v>60.01</v>
      </c>
      <c r="AH188" s="101"/>
      <c r="AI188" s="100">
        <f>K57</f>
        <v>61.82</v>
      </c>
      <c r="AJ188" s="100">
        <f>O57</f>
        <v>68.070000000000007</v>
      </c>
      <c r="AK188" s="100">
        <f>S57</f>
        <v>74.94</v>
      </c>
      <c r="AL188" s="100">
        <f>W57</f>
        <v>82.51</v>
      </c>
      <c r="AM188" s="100">
        <f>AA57</f>
        <v>90.85</v>
      </c>
      <c r="AN188" s="100">
        <f>AE57</f>
        <v>100.03</v>
      </c>
      <c r="AO188" s="100">
        <f>AJ57</f>
        <v>110.14</v>
      </c>
    </row>
    <row r="189" spans="3:101" x14ac:dyDescent="0.25">
      <c r="I189" s="27"/>
      <c r="J189" s="27"/>
      <c r="K189" s="27"/>
      <c r="L189" s="27"/>
      <c r="M189" s="27"/>
      <c r="N189" s="27"/>
      <c r="O189" s="27"/>
      <c r="P189" s="27"/>
      <c r="Q189" s="27"/>
      <c r="R189" s="27"/>
      <c r="S189" s="27"/>
      <c r="AE189" s="99" t="str">
        <f>IFERROR(IF(MATCH($C$3,'Volumetric Rebate'!$B$2:$B$5,0)&gt;0,"RAB fixed"),"RAB Short fixed")</f>
        <v>RAB fixed</v>
      </c>
      <c r="AF189" s="100">
        <f>I60</f>
        <v>48.769999999999996</v>
      </c>
      <c r="AG189" s="100">
        <f>J60</f>
        <v>50.17</v>
      </c>
      <c r="AH189" s="101"/>
      <c r="AI189" s="100">
        <f>K60</f>
        <v>54.51</v>
      </c>
      <c r="AJ189" s="100">
        <f>O60</f>
        <v>63.13</v>
      </c>
      <c r="AK189" s="100">
        <f>S60</f>
        <v>72.350000000000009</v>
      </c>
      <c r="AL189" s="100">
        <f>W60</f>
        <v>82.429999999999993</v>
      </c>
      <c r="AM189" s="100">
        <f>AA60</f>
        <v>93.97</v>
      </c>
      <c r="AN189" s="100">
        <f>AE60</f>
        <v>106.41</v>
      </c>
      <c r="AO189" s="100">
        <f>AJ60</f>
        <v>118.85</v>
      </c>
    </row>
    <row r="190" spans="3:101" x14ac:dyDescent="0.25">
      <c r="D190" t="s">
        <v>46</v>
      </c>
      <c r="E190" t="s">
        <v>45</v>
      </c>
      <c r="G190" t="s">
        <v>39</v>
      </c>
      <c r="I190" s="27">
        <f>I72*$D$177</f>
        <v>0</v>
      </c>
      <c r="J190" s="27">
        <f t="shared" ref="J190:K190" si="95">J72*$D$177</f>
        <v>0</v>
      </c>
      <c r="K190" s="27">
        <f t="shared" si="95"/>
        <v>0</v>
      </c>
      <c r="L190" s="27">
        <f>O72*$D$177</f>
        <v>0</v>
      </c>
      <c r="M190" s="27">
        <f>S72*$D$177</f>
        <v>0</v>
      </c>
      <c r="N190" s="27">
        <f>W72*$D$177</f>
        <v>0</v>
      </c>
      <c r="O190" s="27">
        <f>AA72*$D$177</f>
        <v>0</v>
      </c>
      <c r="P190" s="27">
        <f>AE72*$D$177</f>
        <v>0</v>
      </c>
      <c r="Q190" s="27">
        <f>AJ72*$D$177</f>
        <v>0</v>
      </c>
      <c r="R190" s="27"/>
      <c r="S190" s="27"/>
      <c r="AE190" s="102" t="s">
        <v>74</v>
      </c>
      <c r="AF190" s="103">
        <f>AF189-AF188</f>
        <v>-9.5700000000000074</v>
      </c>
      <c r="AG190" s="103">
        <f>AG189-AG188</f>
        <v>-9.8399999999999963</v>
      </c>
      <c r="AH190" s="104"/>
      <c r="AI190" s="103">
        <f t="shared" ref="AI190:AO190" si="96">AI189-AI188</f>
        <v>-7.3100000000000023</v>
      </c>
      <c r="AJ190" s="103">
        <f t="shared" si="96"/>
        <v>-4.9400000000000048</v>
      </c>
      <c r="AK190" s="103">
        <f t="shared" si="96"/>
        <v>-2.5899999999999892</v>
      </c>
      <c r="AL190" s="103">
        <f t="shared" si="96"/>
        <v>-8.0000000000012506E-2</v>
      </c>
      <c r="AM190" s="103">
        <f t="shared" si="96"/>
        <v>3.1200000000000045</v>
      </c>
      <c r="AN190" s="103">
        <f t="shared" si="96"/>
        <v>6.3799999999999955</v>
      </c>
      <c r="AO190" s="103">
        <f t="shared" si="96"/>
        <v>8.7099999999999937</v>
      </c>
    </row>
    <row r="191" spans="3:101" x14ac:dyDescent="0.25">
      <c r="D191" t="s">
        <v>46</v>
      </c>
      <c r="E191" t="s">
        <v>45</v>
      </c>
      <c r="G191" t="s">
        <v>41</v>
      </c>
      <c r="I191" s="27">
        <f>I73*$D$178</f>
        <v>0</v>
      </c>
      <c r="J191" s="27">
        <f t="shared" ref="J191:K191" si="97">J73*$D$178</f>
        <v>0</v>
      </c>
      <c r="K191" s="27">
        <f t="shared" si="97"/>
        <v>0</v>
      </c>
      <c r="L191" s="27">
        <f>O73*$D$178</f>
        <v>0</v>
      </c>
      <c r="M191" s="27">
        <f>S73*$D$178</f>
        <v>0</v>
      </c>
      <c r="N191" s="27">
        <f>W73*$D$178</f>
        <v>0</v>
      </c>
      <c r="O191" s="27">
        <f>AA73*$D$178</f>
        <v>0</v>
      </c>
      <c r="P191" s="27">
        <f>AE73*$D$178</f>
        <v>0</v>
      </c>
      <c r="Q191" s="27">
        <f>AJ73*$D$178</f>
        <v>0</v>
      </c>
      <c r="R191" s="27"/>
      <c r="S191" s="27"/>
      <c r="T191" t="s">
        <v>6</v>
      </c>
      <c r="U191" t="s">
        <v>7</v>
      </c>
      <c r="V191" t="s">
        <v>8</v>
      </c>
      <c r="W191" t="s">
        <v>9</v>
      </c>
      <c r="X191" t="s">
        <v>10</v>
      </c>
      <c r="Y191" t="s">
        <v>11</v>
      </c>
      <c r="Z191" t="s">
        <v>12</v>
      </c>
      <c r="AA191" t="s">
        <v>13</v>
      </c>
      <c r="AE191" s="63"/>
      <c r="AF191" s="63"/>
      <c r="AG191" s="63"/>
      <c r="AH191" s="63"/>
      <c r="AI191" s="63"/>
      <c r="AJ191" s="63"/>
      <c r="AK191" s="63"/>
      <c r="AL191" s="63"/>
      <c r="AM191" s="63"/>
      <c r="AN191" s="63"/>
      <c r="AO191" s="63"/>
      <c r="CA191" s="3"/>
      <c r="CB191" s="3"/>
      <c r="CC191" s="3"/>
      <c r="CD191" s="3"/>
      <c r="CE191" s="3"/>
      <c r="CF191" s="3"/>
      <c r="CG191" s="3"/>
      <c r="CH191" s="3"/>
      <c r="CI191" s="3"/>
      <c r="CJ191" s="64"/>
      <c r="CK191" s="64"/>
      <c r="CN191" s="3"/>
      <c r="CO191" s="3"/>
      <c r="CP191" s="3"/>
      <c r="CQ191" s="3"/>
      <c r="CR191" s="3"/>
      <c r="CS191" s="3"/>
      <c r="CT191" s="3"/>
      <c r="CU191" s="3"/>
      <c r="CV191" s="3"/>
    </row>
    <row r="192" spans="3:101" x14ac:dyDescent="0.25">
      <c r="D192" t="s">
        <v>46</v>
      </c>
      <c r="E192" t="s">
        <v>45</v>
      </c>
      <c r="G192" s="5" t="s">
        <v>81</v>
      </c>
      <c r="H192" s="5"/>
      <c r="I192" s="28">
        <f>SUM(I190:I191)</f>
        <v>0</v>
      </c>
      <c r="J192" s="28">
        <f t="shared" ref="J192:Q192" si="98">SUM(J190:J191)</f>
        <v>0</v>
      </c>
      <c r="K192" s="28">
        <f t="shared" si="98"/>
        <v>0</v>
      </c>
      <c r="L192" s="28">
        <f t="shared" si="98"/>
        <v>0</v>
      </c>
      <c r="M192" s="28">
        <f t="shared" si="98"/>
        <v>0</v>
      </c>
      <c r="N192" s="28">
        <f t="shared" si="98"/>
        <v>0</v>
      </c>
      <c r="O192" s="28">
        <f t="shared" si="98"/>
        <v>0</v>
      </c>
      <c r="P192" s="28">
        <f t="shared" si="98"/>
        <v>0</v>
      </c>
      <c r="Q192" s="28">
        <f t="shared" si="98"/>
        <v>0</v>
      </c>
      <c r="R192" s="27"/>
      <c r="S192" s="27" t="b">
        <f>IFERROR(MATCH('Calculations - positive bal'!$C$3,'Volumetric Rebate'!$F$34:$F$37,0),0)&gt;0</f>
        <v>1</v>
      </c>
      <c r="AE192" s="1"/>
      <c r="AF192" s="70"/>
      <c r="AG192" s="70"/>
      <c r="AH192" s="70"/>
      <c r="AI192" s="70"/>
      <c r="AJ192" s="70"/>
      <c r="AK192" s="70"/>
      <c r="AL192" s="70"/>
      <c r="AM192" s="70"/>
      <c r="AN192" s="70"/>
      <c r="AO192" s="62"/>
      <c r="CA192" s="3"/>
      <c r="CB192" s="3"/>
      <c r="CD192" s="3"/>
      <c r="CE192" s="3"/>
      <c r="CF192" s="3"/>
      <c r="CG192" s="3"/>
      <c r="CH192" s="3"/>
      <c r="CI192" s="3"/>
      <c r="CJ192" s="3"/>
      <c r="CK192" s="64"/>
      <c r="CN192" s="3"/>
      <c r="CO192" s="3"/>
      <c r="CQ192" s="3"/>
      <c r="CR192" s="3"/>
      <c r="CS192" s="3"/>
      <c r="CT192" s="3"/>
      <c r="CU192" s="3"/>
      <c r="CV192" s="3"/>
      <c r="CW192" s="3"/>
    </row>
    <row r="193" spans="4:101" x14ac:dyDescent="0.25">
      <c r="I193" s="3"/>
      <c r="J193" s="3"/>
      <c r="K193" s="3"/>
      <c r="L193" s="3"/>
      <c r="M193" s="3"/>
      <c r="N193" s="3"/>
      <c r="O193" s="3"/>
      <c r="P193" s="3"/>
      <c r="Q193" s="3"/>
      <c r="R193" s="64"/>
      <c r="S193" s="64"/>
      <c r="T193" s="64"/>
      <c r="AA193" s="64"/>
      <c r="AB193" s="64"/>
      <c r="AC193" s="64"/>
      <c r="AE193" s="1"/>
      <c r="AF193" s="70"/>
      <c r="AG193" s="70"/>
      <c r="AH193" s="70"/>
      <c r="AI193" s="70"/>
      <c r="AJ193" s="70"/>
      <c r="AK193" s="70"/>
      <c r="AL193" s="70"/>
      <c r="AM193" s="70"/>
      <c r="AN193" s="70"/>
      <c r="AO193" s="70"/>
      <c r="BZ193" s="117"/>
      <c r="CA193" s="116"/>
      <c r="CB193" s="116"/>
      <c r="CC193" s="117"/>
      <c r="CD193" s="116" t="s">
        <v>83</v>
      </c>
      <c r="CE193" s="116" t="s">
        <v>84</v>
      </c>
      <c r="CF193" s="116" t="s">
        <v>85</v>
      </c>
      <c r="CG193" s="116" t="s">
        <v>86</v>
      </c>
      <c r="CH193" s="116" t="s">
        <v>87</v>
      </c>
      <c r="CI193" s="116" t="s">
        <v>88</v>
      </c>
      <c r="CJ193" s="116" t="s">
        <v>89</v>
      </c>
      <c r="CM193" s="38"/>
      <c r="CN193" s="38"/>
      <c r="CO193" s="38"/>
      <c r="CQ193" s="3"/>
      <c r="CR193" s="3"/>
      <c r="CS193" s="3"/>
      <c r="CT193" s="3"/>
      <c r="CU193" s="3"/>
      <c r="CV193" s="3"/>
      <c r="CW193" s="3"/>
    </row>
    <row r="194" spans="4:101" ht="18" x14ac:dyDescent="0.4">
      <c r="S194" s="64"/>
      <c r="T194" s="64"/>
      <c r="AA194" s="64"/>
      <c r="AB194" s="64"/>
      <c r="AC194" s="64"/>
      <c r="BC194" s="91" t="str">
        <f>IF(IFERROR(MATCH($C$3,'Volumetric Rebate'!$F$34:$F$37,0),0)&gt;0,"Estimated rebate comparison","")</f>
        <v>Estimated rebate comparison</v>
      </c>
      <c r="BZ194" s="145" t="s">
        <v>90</v>
      </c>
      <c r="CA194" s="146" t="s">
        <v>6</v>
      </c>
      <c r="CB194" s="146" t="s">
        <v>7</v>
      </c>
      <c r="CC194" s="117"/>
      <c r="CD194" s="147" t="s">
        <v>8</v>
      </c>
      <c r="CE194" s="148" t="s">
        <v>12</v>
      </c>
      <c r="CF194" s="149" t="s">
        <v>16</v>
      </c>
      <c r="CG194" s="150" t="s">
        <v>20</v>
      </c>
      <c r="CH194" s="151" t="s">
        <v>24</v>
      </c>
      <c r="CI194" s="152" t="s">
        <v>28</v>
      </c>
      <c r="CJ194" s="153" t="s">
        <v>32</v>
      </c>
      <c r="CM194" s="39"/>
      <c r="CN194" s="34"/>
      <c r="CO194" s="34"/>
      <c r="CQ194" s="34"/>
      <c r="CR194" s="34"/>
      <c r="CS194" s="34"/>
      <c r="CT194" s="34"/>
      <c r="CU194" s="34"/>
      <c r="CV194" s="34"/>
      <c r="CW194" s="34"/>
    </row>
    <row r="195" spans="4:101" ht="17.25" x14ac:dyDescent="0.4">
      <c r="AB195" s="66"/>
      <c r="AC195" s="66"/>
      <c r="AD195" s="38"/>
      <c r="AE195" s="38"/>
      <c r="AF195" s="38"/>
      <c r="BC195" s="142" t="str">
        <f>IF(IFERROR(MATCH($C$3,'Volumetric Rebate'!$F$34:$F$37,0),0)&gt;0,"Annuity positive balance rebate","")</f>
        <v>Annuity positive balance rebate</v>
      </c>
      <c r="BD195" s="142" t="str">
        <f>IF(IFERROR(MATCH($C$3,'Volumetric Rebate'!$F$34:$F$37,0),0)&gt;0,'Volumetric Rebate'!G33,"")</f>
        <v>2027-28</v>
      </c>
      <c r="BE195" s="142" t="str">
        <f>IF(IFERROR(MATCH($C$3,'Volumetric Rebate'!$F$34:$F$37,0),0)&gt;0,'Volumetric Rebate'!H33,"")</f>
        <v>2028-29</v>
      </c>
      <c r="BF195" s="142" t="str">
        <f>IF(IFERROR(MATCH($C$3,'Volumetric Rebate'!$F$34:$F$37,0),0)&gt;0,'Volumetric Rebate'!I33,"")</f>
        <v>2029-30</v>
      </c>
      <c r="BG195" s="142" t="str">
        <f>IF(IFERROR(MATCH($C$3,'Volumetric Rebate'!$F$34:$F$37,0),0)&gt;0,'Volumetric Rebate'!J33,"")</f>
        <v>2030-31</v>
      </c>
      <c r="BH195" s="142" t="str">
        <f>IF(IFERROR(MATCH($C$3,'Volumetric Rebate'!$F$34:$F$37,0),0)&gt;0,'Volumetric Rebate'!K33,"")</f>
        <v>2031-32</v>
      </c>
      <c r="BI195" s="142" t="str">
        <f>IF(IFERROR(MATCH($C$3,'Volumetric Rebate'!$F$34:$F$37,0),0)&gt;0,'Volumetric Rebate'!L33,"")</f>
        <v>2032-33</v>
      </c>
      <c r="BJ195" s="142" t="str">
        <f>IF(IFERROR(MATCH($C$3,'Volumetric Rebate'!$F$34:$F$37,0),0)&gt;0,'Volumetric Rebate'!M33,"")</f>
        <v>2033-34</v>
      </c>
      <c r="BK195" s="142" t="str">
        <f>IF(IFERROR(MATCH($C$3,'Volumetric Rebate'!$F$34:$F$37,0),0)&gt;0,'Volumetric Rebate'!N33,"")</f>
        <v>2034-35</v>
      </c>
      <c r="BZ195" s="154" t="s">
        <v>37</v>
      </c>
      <c r="CA195" s="155">
        <f>I184</f>
        <v>0</v>
      </c>
      <c r="CB195" s="155">
        <f>J184</f>
        <v>0</v>
      </c>
      <c r="CC195" s="117"/>
      <c r="CD195" s="155">
        <f t="shared" ref="CD195:CJ195" si="99">K184</f>
        <v>0</v>
      </c>
      <c r="CE195" s="155">
        <f t="shared" si="99"/>
        <v>0</v>
      </c>
      <c r="CF195" s="155">
        <f t="shared" si="99"/>
        <v>0</v>
      </c>
      <c r="CG195" s="155">
        <f t="shared" si="99"/>
        <v>0</v>
      </c>
      <c r="CH195" s="155">
        <f t="shared" si="99"/>
        <v>0</v>
      </c>
      <c r="CI195" s="155">
        <f t="shared" si="99"/>
        <v>0</v>
      </c>
      <c r="CJ195" s="155">
        <f t="shared" si="99"/>
        <v>0</v>
      </c>
      <c r="CM195" s="39"/>
      <c r="CN195" s="34"/>
      <c r="CO195" s="34"/>
      <c r="CQ195" s="34"/>
      <c r="CR195" s="34"/>
      <c r="CS195" s="34"/>
      <c r="CT195" s="34"/>
      <c r="CU195" s="34"/>
      <c r="CV195" s="34"/>
      <c r="CW195" s="34"/>
    </row>
    <row r="196" spans="4:101" ht="17.25" x14ac:dyDescent="0.4">
      <c r="D196" s="36"/>
      <c r="AB196" s="68"/>
      <c r="AC196" s="68"/>
      <c r="AD196" s="34"/>
      <c r="AE196" s="34"/>
      <c r="AF196" s="34"/>
      <c r="BC196" s="143" t="str">
        <f>IF(IFERROR(MATCH($C$3,'Volumetric Rebate'!$F$34:$F$37,0),0)&gt;0,"4 Years Rebate","")</f>
        <v>4 Years Rebate</v>
      </c>
      <c r="BD196" s="141">
        <f>IF(IFERROR(MATCH($C$3,'Volumetric Rebate'!$F$34:$F$37,0),0)&gt;0,SUMIFS('Volumetric Rebate'!G$44:G$69,'Volumetric Rebate'!$E$44:$E$69,'Calculations - positive bal'!$B$3,'Volumetric Rebate'!$F$44:$F$69,'Calculations - positive bal'!$BC196)*$D$177,"")</f>
        <v>0</v>
      </c>
      <c r="BE196" s="141">
        <f>IF(IFERROR(MATCH($C$3,'Volumetric Rebate'!$F$34:$F$37,0),0)&gt;0,SUMIFS('Volumetric Rebate'!H$44:H$69,'Volumetric Rebate'!$E$44:$E$69,'Calculations - positive bal'!$B$3,'Volumetric Rebate'!$F$44:$F$69,'Calculations - positive bal'!$BC196)*$D$177,"")</f>
        <v>0</v>
      </c>
      <c r="BF196" s="141">
        <f>IF(IFERROR(MATCH($C$3,'Volumetric Rebate'!$F$34:$F$37,0),0)&gt;0,SUMIFS('Volumetric Rebate'!I$44:I$69,'Volumetric Rebate'!$E$44:$E$69,'Calculations - positive bal'!$B$3,'Volumetric Rebate'!$F$44:$F$69,'Calculations - positive bal'!$BC196)*$D$177,"")</f>
        <v>0</v>
      </c>
      <c r="BG196" s="141">
        <f>IF(IFERROR(MATCH($C$3,'Volumetric Rebate'!$F$34:$F$37,0),0)&gt;0,SUMIFS('Volumetric Rebate'!J$44:J$69,'Volumetric Rebate'!$E$44:$E$69,'Calculations - positive bal'!$B$3,'Volumetric Rebate'!$F$44:$F$69,'Calculations - positive bal'!$BC196)*$D$177,"")</f>
        <v>0</v>
      </c>
      <c r="BH196" s="141">
        <f>IF(IFERROR(MATCH($C$3,'Volumetric Rebate'!$F$34:$F$37,0),0)&gt;0,SUMIFS('Volumetric Rebate'!K$44:K$69,'Volumetric Rebate'!$E$44:$E$69,'Calculations - positive bal'!$B$3,'Volumetric Rebate'!$F$44:$F$69,'Calculations - positive bal'!$BC196)*$D$177,"")</f>
        <v>0</v>
      </c>
      <c r="BI196" s="141">
        <f>IF(IFERROR(MATCH($C$3,'Volumetric Rebate'!$F$34:$F$37,0),0)&gt;0,SUMIFS('Volumetric Rebate'!L$44:L$69,'Volumetric Rebate'!$E$44:$E$69,'Calculations - positive bal'!$B$3,'Volumetric Rebate'!$F$44:$F$69,'Calculations - positive bal'!$BC196)*$D$177,"")</f>
        <v>0</v>
      </c>
      <c r="BJ196" s="141">
        <f>IF(IFERROR(MATCH($C$3,'Volumetric Rebate'!$F$34:$F$37,0),0)&gt;0,SUMIFS('Volumetric Rebate'!M$44:M$69,'Volumetric Rebate'!$E$44:$E$69,'Calculations - positive bal'!$B$3,'Volumetric Rebate'!$F$44:$F$69,'Calculations - positive bal'!$BC196)*$D$177,"")</f>
        <v>0</v>
      </c>
      <c r="BK196" s="141">
        <f>IF(IFERROR(MATCH($C$3,'Volumetric Rebate'!$F$34:$F$37,0),0)&gt;0,SUMIFS('Volumetric Rebate'!N$44:N$69,'Volumetric Rebate'!$E$44:$E$69,'Calculations - positive bal'!$B$3,'Volumetric Rebate'!$F$44:$F$69,'Calculations - positive bal'!$BC196)*$D$177,"")</f>
        <v>0</v>
      </c>
      <c r="BZ196" s="154" t="str">
        <f>IFERROR(IF(MATCH($C$3,'Volumetric Rebate'!$F$18:$F$21,0)&gt;0,"RAB"),"RAB Short")</f>
        <v>RAB</v>
      </c>
      <c r="CA196" s="155">
        <f>I188</f>
        <v>0</v>
      </c>
      <c r="CB196" s="155">
        <f>J188</f>
        <v>0</v>
      </c>
      <c r="CC196" s="117"/>
      <c r="CD196" s="155">
        <f t="shared" ref="CD196:CJ196" si="100">K188</f>
        <v>0</v>
      </c>
      <c r="CE196" s="155">
        <f t="shared" si="100"/>
        <v>0</v>
      </c>
      <c r="CF196" s="155">
        <f t="shared" si="100"/>
        <v>0</v>
      </c>
      <c r="CG196" s="155">
        <f t="shared" si="100"/>
        <v>0</v>
      </c>
      <c r="CH196" s="155">
        <f t="shared" si="100"/>
        <v>0</v>
      </c>
      <c r="CI196" s="155">
        <f t="shared" si="100"/>
        <v>0</v>
      </c>
      <c r="CJ196" s="155">
        <f t="shared" si="100"/>
        <v>0</v>
      </c>
      <c r="CM196" s="39"/>
      <c r="CN196" s="34"/>
      <c r="CO196" s="34"/>
      <c r="CQ196" s="34"/>
      <c r="CR196" s="34"/>
      <c r="CS196" s="34"/>
      <c r="CT196" s="34"/>
      <c r="CU196" s="34"/>
      <c r="CV196" s="34"/>
      <c r="CW196" s="34"/>
    </row>
    <row r="197" spans="4:101" ht="17.25" x14ac:dyDescent="0.4">
      <c r="AB197" s="68"/>
      <c r="AC197" s="68"/>
      <c r="AD197" s="34"/>
      <c r="AE197" s="34"/>
      <c r="AF197" s="34"/>
      <c r="BC197" s="144" t="str">
        <f>IF(IFERROR(MATCH($C$3,'Volumetric Rebate'!$F$34:$F$37,0),0)&gt;0,"8 Years Rebate","")</f>
        <v>8 Years Rebate</v>
      </c>
      <c r="BD197" s="141">
        <f>IF(IFERROR(MATCH($C$3,'Volumetric Rebate'!$F$34:$F$37,0),0)&gt;0,SUMIFS('Volumetric Rebate'!G$44:G$69,'Volumetric Rebate'!$E$44:$E$69,'Calculations - positive bal'!$B$3,'Volumetric Rebate'!$F$44:$F$69,'Calculations - positive bal'!$BC197)*$D$177,"")</f>
        <v>0</v>
      </c>
      <c r="BE197" s="141">
        <f>IF(IFERROR(MATCH($C$3,'Volumetric Rebate'!$F$34:$F$37,0),0)&gt;0,SUMIFS('Volumetric Rebate'!H$44:H$69,'Volumetric Rebate'!$E$44:$E$69,'Calculations - positive bal'!$B$3,'Volumetric Rebate'!$F$44:$F$69,'Calculations - positive bal'!$BC197)*$D$177,"")</f>
        <v>0</v>
      </c>
      <c r="BF197" s="141">
        <f>IF(IFERROR(MATCH($C$3,'Volumetric Rebate'!$F$34:$F$37,0),0)&gt;0,SUMIFS('Volumetric Rebate'!I$44:I$69,'Volumetric Rebate'!$E$44:$E$69,'Calculations - positive bal'!$B$3,'Volumetric Rebate'!$F$44:$F$69,'Calculations - positive bal'!$BC197)*$D$177,"")</f>
        <v>0</v>
      </c>
      <c r="BG197" s="141">
        <f>IF(IFERROR(MATCH($C$3,'Volumetric Rebate'!$F$34:$F$37,0),0)&gt;0,SUMIFS('Volumetric Rebate'!J$44:J$69,'Volumetric Rebate'!$E$44:$E$69,'Calculations - positive bal'!$B$3,'Volumetric Rebate'!$F$44:$F$69,'Calculations - positive bal'!$BC197)*$D$177,"")</f>
        <v>0</v>
      </c>
      <c r="BH197" s="141">
        <f>IF(IFERROR(MATCH($C$3,'Volumetric Rebate'!$F$34:$F$37,0),0)&gt;0,SUMIFS('Volumetric Rebate'!K$44:K$69,'Volumetric Rebate'!$E$44:$E$69,'Calculations - positive bal'!$B$3,'Volumetric Rebate'!$F$44:$F$69,'Calculations - positive bal'!$BC197)*$D$177,"")</f>
        <v>0</v>
      </c>
      <c r="BI197" s="141">
        <f>IF(IFERROR(MATCH($C$3,'Volumetric Rebate'!$F$34:$F$37,0),0)&gt;0,SUMIFS('Volumetric Rebate'!L$44:L$69,'Volumetric Rebate'!$E$44:$E$69,'Calculations - positive bal'!$B$3,'Volumetric Rebate'!$F$44:$F$69,'Calculations - positive bal'!$BC197)*$D$177,"")</f>
        <v>0</v>
      </c>
      <c r="BJ197" s="141">
        <f>IF(IFERROR(MATCH($C$3,'Volumetric Rebate'!$F$34:$F$37,0),0)&gt;0,SUMIFS('Volumetric Rebate'!M$44:M$69,'Volumetric Rebate'!$E$44:$E$69,'Calculations - positive bal'!$B$3,'Volumetric Rebate'!$F$44:$F$69,'Calculations - positive bal'!$BC197)*$D$177,"")</f>
        <v>0</v>
      </c>
      <c r="BK197" s="141">
        <f>IF(IFERROR(MATCH($C$3,'Volumetric Rebate'!$F$34:$F$37,0),0)&gt;0,SUMIFS('Volumetric Rebate'!N$44:N$69,'Volumetric Rebate'!$E$44:$E$69,'Calculations - positive bal'!$B$3,'Volumetric Rebate'!$F$44:$F$69,'Calculations - positive bal'!$BC197)*$D$177,"")</f>
        <v>0</v>
      </c>
      <c r="BZ197" s="154" t="s">
        <v>300</v>
      </c>
      <c r="CA197" s="155">
        <f>CA$195-CA196</f>
        <v>0</v>
      </c>
      <c r="CB197" s="155">
        <f>CB$195-CB196</f>
        <v>0</v>
      </c>
      <c r="CC197" s="117"/>
      <c r="CD197" s="155">
        <f t="shared" ref="CD197:CJ197" si="101">CD$195-CD196</f>
        <v>0</v>
      </c>
      <c r="CE197" s="155">
        <f t="shared" si="101"/>
        <v>0</v>
      </c>
      <c r="CF197" s="155">
        <f t="shared" si="101"/>
        <v>0</v>
      </c>
      <c r="CG197" s="155">
        <f t="shared" si="101"/>
        <v>0</v>
      </c>
      <c r="CH197" s="155">
        <f t="shared" si="101"/>
        <v>0</v>
      </c>
      <c r="CI197" s="155">
        <f t="shared" si="101"/>
        <v>0</v>
      </c>
      <c r="CJ197" s="155">
        <f t="shared" si="101"/>
        <v>0</v>
      </c>
      <c r="CM197" s="39"/>
      <c r="CN197" s="34"/>
      <c r="CO197" s="34"/>
      <c r="CP197" s="34"/>
      <c r="CQ197" s="34"/>
      <c r="CR197" s="34"/>
      <c r="CS197" s="34"/>
      <c r="CT197" s="34"/>
      <c r="CU197" s="34"/>
      <c r="CV197" s="34"/>
    </row>
    <row r="198" spans="4:101" ht="17.25" x14ac:dyDescent="0.4">
      <c r="AB198" s="68"/>
      <c r="AC198" s="68"/>
      <c r="AD198" s="34"/>
      <c r="AE198" s="34"/>
      <c r="AF198" s="34"/>
      <c r="BC198" s="62"/>
      <c r="BD198" s="75"/>
      <c r="BE198" s="75"/>
      <c r="BF198" s="75"/>
      <c r="BG198" s="75"/>
      <c r="BH198" s="75"/>
      <c r="BI198" s="75"/>
      <c r="BJ198" s="75"/>
      <c r="BK198" s="75"/>
      <c r="BZ198" s="145"/>
      <c r="CA198" s="146"/>
      <c r="CB198" s="146"/>
      <c r="CC198" s="117"/>
      <c r="CD198" s="147"/>
      <c r="CE198" s="148"/>
      <c r="CF198" s="149"/>
      <c r="CG198" s="150"/>
      <c r="CH198" s="151"/>
      <c r="CI198" s="152"/>
      <c r="CJ198" s="153"/>
      <c r="CM198" s="39"/>
      <c r="CN198" s="34"/>
      <c r="CO198" s="34"/>
      <c r="CP198" s="34"/>
      <c r="CQ198" s="34"/>
      <c r="CR198" s="34"/>
      <c r="CS198" s="34"/>
      <c r="CT198" s="34"/>
      <c r="CU198" s="34"/>
      <c r="CV198" s="34"/>
    </row>
    <row r="199" spans="4:101" ht="17.25" x14ac:dyDescent="0.4">
      <c r="AB199" s="68"/>
      <c r="AC199" s="68"/>
      <c r="AD199" s="34"/>
      <c r="AE199" s="34"/>
      <c r="AF199" s="34"/>
      <c r="BC199" s="62"/>
      <c r="BD199" s="75"/>
      <c r="BE199" s="75"/>
      <c r="BF199" s="75"/>
      <c r="BG199" s="75"/>
      <c r="BH199" s="75"/>
      <c r="BI199" s="75"/>
      <c r="BJ199" s="75"/>
      <c r="BK199" s="75"/>
      <c r="BZ199" s="154" t="s">
        <v>45</v>
      </c>
      <c r="CA199" s="155">
        <f>I192</f>
        <v>0</v>
      </c>
      <c r="CB199" s="155">
        <f>J192</f>
        <v>0</v>
      </c>
      <c r="CC199" s="117"/>
      <c r="CD199" s="155">
        <f t="shared" ref="CD199:CJ199" si="102">K192</f>
        <v>0</v>
      </c>
      <c r="CE199" s="155">
        <f t="shared" si="102"/>
        <v>0</v>
      </c>
      <c r="CF199" s="155">
        <f t="shared" si="102"/>
        <v>0</v>
      </c>
      <c r="CG199" s="155">
        <f t="shared" si="102"/>
        <v>0</v>
      </c>
      <c r="CH199" s="155">
        <f t="shared" si="102"/>
        <v>0</v>
      </c>
      <c r="CI199" s="155">
        <f t="shared" si="102"/>
        <v>0</v>
      </c>
      <c r="CJ199" s="155">
        <f t="shared" si="102"/>
        <v>0</v>
      </c>
      <c r="CM199" s="39"/>
      <c r="CN199" s="34"/>
      <c r="CO199" s="34"/>
      <c r="CP199" s="34"/>
      <c r="CQ199" s="34"/>
      <c r="CR199" s="34"/>
      <c r="CS199" s="34"/>
      <c r="CT199" s="34"/>
      <c r="CU199" s="34"/>
      <c r="CV199" s="34"/>
    </row>
    <row r="200" spans="4:101" ht="17.25" x14ac:dyDescent="0.4">
      <c r="I200" s="34"/>
      <c r="J200" s="34"/>
      <c r="K200" s="34"/>
      <c r="L200" s="34"/>
      <c r="M200" s="34"/>
      <c r="N200" s="34"/>
      <c r="O200" s="34"/>
      <c r="P200" s="34"/>
      <c r="Q200" s="34"/>
      <c r="W200" s="39"/>
      <c r="X200" s="34"/>
      <c r="Y200" s="34"/>
      <c r="Z200" s="34"/>
      <c r="AA200" s="34"/>
      <c r="AB200" s="34"/>
      <c r="AC200" s="34"/>
      <c r="AD200" s="34"/>
      <c r="AE200" s="34"/>
      <c r="AF200" s="34"/>
      <c r="BZ200" s="154" t="s">
        <v>301</v>
      </c>
      <c r="CA200" s="155">
        <f>CA$195-CA199</f>
        <v>0</v>
      </c>
      <c r="CB200" s="155">
        <f>CB$195-CB199</f>
        <v>0</v>
      </c>
      <c r="CC200" s="117"/>
      <c r="CD200" s="155">
        <f t="shared" ref="CD200:CJ200" si="103">CD$195-CD199</f>
        <v>0</v>
      </c>
      <c r="CE200" s="155">
        <f t="shared" si="103"/>
        <v>0</v>
      </c>
      <c r="CF200" s="155">
        <f t="shared" si="103"/>
        <v>0</v>
      </c>
      <c r="CG200" s="155">
        <f t="shared" si="103"/>
        <v>0</v>
      </c>
      <c r="CH200" s="155">
        <f t="shared" si="103"/>
        <v>0</v>
      </c>
      <c r="CI200" s="155">
        <f t="shared" si="103"/>
        <v>0</v>
      </c>
      <c r="CJ200" s="155">
        <f t="shared" si="103"/>
        <v>0</v>
      </c>
      <c r="CN200" s="3"/>
      <c r="CO200" s="3"/>
      <c r="CQ200" s="3"/>
      <c r="CR200" s="3"/>
      <c r="CS200" s="3"/>
      <c r="CT200" s="3"/>
      <c r="CU200" s="3"/>
      <c r="CV200" s="3"/>
      <c r="CW200" s="3"/>
    </row>
    <row r="201" spans="4:101" ht="17.25" x14ac:dyDescent="0.4">
      <c r="H201" s="39"/>
      <c r="I201" s="34"/>
      <c r="J201" s="34"/>
      <c r="K201" s="34"/>
      <c r="L201" s="34"/>
      <c r="M201" s="34"/>
      <c r="N201" s="34"/>
      <c r="O201" s="34"/>
      <c r="P201" s="34"/>
      <c r="Q201" s="34"/>
      <c r="W201" s="39"/>
      <c r="X201" s="34"/>
      <c r="Y201" s="34"/>
      <c r="Z201" s="34"/>
      <c r="AA201" s="34"/>
      <c r="AB201" s="34"/>
      <c r="AC201" s="34"/>
      <c r="AD201" s="34"/>
      <c r="AE201" s="34"/>
      <c r="AF201" s="34"/>
      <c r="BZ201" s="39"/>
      <c r="CA201" s="34"/>
      <c r="CB201" s="34"/>
      <c r="CD201" s="34"/>
      <c r="CE201" s="34"/>
      <c r="CF201" s="34"/>
      <c r="CG201" s="34"/>
      <c r="CH201" s="34"/>
      <c r="CI201" s="34"/>
      <c r="CJ201" s="34"/>
      <c r="CM201" s="38"/>
      <c r="CN201" s="38"/>
      <c r="CO201" s="38"/>
      <c r="CQ201" s="3"/>
      <c r="CR201" s="3"/>
      <c r="CS201" s="3"/>
      <c r="CT201" s="3"/>
      <c r="CU201" s="3"/>
      <c r="CV201" s="3"/>
      <c r="CW201" s="3"/>
    </row>
    <row r="202" spans="4:101" ht="17.25" x14ac:dyDescent="0.4">
      <c r="H202" s="39"/>
      <c r="I202" s="34"/>
      <c r="J202" s="34"/>
      <c r="K202" s="34"/>
      <c r="L202" s="34"/>
      <c r="M202" s="34"/>
      <c r="N202" s="34"/>
      <c r="O202" s="34"/>
      <c r="P202" s="34"/>
      <c r="Q202" s="34"/>
      <c r="W202" s="39"/>
      <c r="X202" s="34"/>
      <c r="Y202" s="34"/>
      <c r="Z202" s="34"/>
      <c r="AA202" s="34"/>
      <c r="AB202" s="34"/>
      <c r="AC202" s="34"/>
      <c r="AD202" s="34"/>
      <c r="AE202" s="34"/>
      <c r="AF202" s="34"/>
      <c r="BZ202" s="39"/>
      <c r="CA202" s="34"/>
      <c r="CB202" s="34"/>
      <c r="CD202" s="34"/>
      <c r="CE202" s="34"/>
      <c r="CF202" s="34"/>
      <c r="CG202" s="34"/>
      <c r="CH202" s="34"/>
      <c r="CI202" s="34"/>
      <c r="CJ202" s="34"/>
      <c r="CM202" s="39"/>
      <c r="CN202" s="34"/>
      <c r="CO202" s="34"/>
      <c r="CQ202" s="34"/>
      <c r="CR202" s="34"/>
      <c r="CS202" s="34"/>
      <c r="CT202" s="34"/>
      <c r="CU202" s="34"/>
      <c r="CV202" s="34"/>
      <c r="CW202" s="34"/>
    </row>
    <row r="203" spans="4:101" ht="17.25" x14ac:dyDescent="0.4">
      <c r="H203" s="39"/>
      <c r="I203" s="34"/>
      <c r="J203" s="34"/>
      <c r="K203" s="34"/>
      <c r="L203" s="34"/>
      <c r="M203" s="34"/>
      <c r="N203" s="34"/>
      <c r="O203" s="34"/>
      <c r="P203" s="34"/>
      <c r="Q203" s="34"/>
      <c r="W203" s="39"/>
      <c r="X203" s="34"/>
      <c r="Y203" s="34"/>
      <c r="Z203" s="34"/>
      <c r="AA203" s="34"/>
      <c r="AB203" s="34"/>
      <c r="AC203" s="34"/>
      <c r="AD203" s="34"/>
      <c r="AE203" s="34"/>
      <c r="AF203" s="34"/>
      <c r="BZ203" s="39"/>
      <c r="CA203" s="34"/>
      <c r="CB203" s="34"/>
      <c r="CD203" s="34"/>
      <c r="CE203" s="34"/>
      <c r="CF203" s="34"/>
      <c r="CG203" s="34"/>
      <c r="CH203" s="34"/>
      <c r="CI203" s="34"/>
      <c r="CJ203" s="34"/>
      <c r="CM203" s="39"/>
      <c r="CN203" s="34"/>
      <c r="CO203" s="34"/>
      <c r="CQ203" s="34"/>
      <c r="CR203" s="34"/>
      <c r="CS203" s="34"/>
      <c r="CT203" s="34"/>
      <c r="CU203" s="34"/>
      <c r="CV203" s="34"/>
      <c r="CW203" s="34"/>
    </row>
    <row r="204" spans="4:101" ht="17.25" x14ac:dyDescent="0.4">
      <c r="BZ204" s="39"/>
      <c r="CA204" s="34"/>
      <c r="CB204" s="34"/>
      <c r="CC204" s="34"/>
      <c r="CD204" s="34"/>
      <c r="CE204" s="34"/>
      <c r="CF204" s="34"/>
      <c r="CG204" s="34"/>
      <c r="CH204" s="34"/>
      <c r="CI204" s="34"/>
    </row>
    <row r="205" spans="4:101" x14ac:dyDescent="0.25">
      <c r="K205" t="s">
        <v>91</v>
      </c>
      <c r="L205" t="s">
        <v>92</v>
      </c>
    </row>
    <row r="206" spans="4:101" x14ac:dyDescent="0.25">
      <c r="H206" s="35" t="s">
        <v>93</v>
      </c>
      <c r="I206" s="35" t="s">
        <v>37</v>
      </c>
      <c r="J206" s="35" t="s">
        <v>94</v>
      </c>
      <c r="K206" s="35" t="s">
        <v>95</v>
      </c>
      <c r="L206" s="35" t="s">
        <v>96</v>
      </c>
      <c r="M206" s="35" t="s">
        <v>97</v>
      </c>
      <c r="N206" s="35" t="s">
        <v>98</v>
      </c>
      <c r="O206" s="35" t="s">
        <v>99</v>
      </c>
      <c r="P206" s="35" t="s">
        <v>100</v>
      </c>
      <c r="Q206" s="35" t="s">
        <v>101</v>
      </c>
      <c r="R206" s="79" t="s">
        <v>102</v>
      </c>
      <c r="W206" s="38"/>
      <c r="X206" s="38"/>
      <c r="Y206" s="38"/>
      <c r="Z206" s="38"/>
      <c r="AA206" s="38"/>
      <c r="AB206" s="38"/>
      <c r="AC206" s="38"/>
      <c r="AD206" s="38"/>
      <c r="AE206" s="38"/>
      <c r="AF206" s="38"/>
    </row>
    <row r="207" spans="4:101" ht="17.25" x14ac:dyDescent="0.4">
      <c r="G207" t="s">
        <v>6</v>
      </c>
      <c r="H207" s="37" t="s">
        <v>103</v>
      </c>
      <c r="I207" s="29">
        <f t="shared" ref="I207:I215" si="104">INDEX($CA$195:$CJ$195,1,MATCH(G207,$CA$194:$CJ$194,0))</f>
        <v>0</v>
      </c>
      <c r="J207" s="29">
        <f t="shared" ref="J207:J215" si="105">INDEX($CA$196:$CJ$196,1,MATCH(G207,$CA$194:$CJ$194,0))</f>
        <v>0</v>
      </c>
      <c r="K207" s="29" t="e">
        <f>IF(ROUND($I207-$J207,2)&gt;0,$J207,NA())</f>
        <v>#N/A</v>
      </c>
      <c r="L207" s="29" t="e">
        <f>IF(ROUND($I207-$J207,2)&lt;0,$J207,NA())</f>
        <v>#N/A</v>
      </c>
      <c r="M207" s="29">
        <f>IF(I207=J207,J207,NA())</f>
        <v>0</v>
      </c>
      <c r="N207" s="29">
        <f>I207-J207</f>
        <v>0</v>
      </c>
      <c r="O207" s="29">
        <f>R207*0.1</f>
        <v>0</v>
      </c>
      <c r="P207" s="29"/>
      <c r="Q207" s="34"/>
      <c r="R207" s="34">
        <f>IFERROR(K207,0)+IFERROR(L207,0)+IFERROR(M207,0)</f>
        <v>0</v>
      </c>
      <c r="W207" s="40"/>
      <c r="Y207" s="41"/>
      <c r="Z207" s="40"/>
      <c r="AA207" s="34"/>
      <c r="AB207" s="34"/>
      <c r="AC207" s="34"/>
      <c r="AD207" s="34"/>
      <c r="AE207" s="34"/>
      <c r="AF207" s="34"/>
      <c r="AG207" s="34"/>
      <c r="AH207" s="34"/>
    </row>
    <row r="208" spans="4:101" x14ac:dyDescent="0.25">
      <c r="G208" t="s">
        <v>7</v>
      </c>
      <c r="H208" s="37" t="s">
        <v>104</v>
      </c>
      <c r="I208" s="29">
        <f t="shared" si="104"/>
        <v>0</v>
      </c>
      <c r="J208" s="29">
        <f t="shared" si="105"/>
        <v>0</v>
      </c>
      <c r="K208" s="29" t="e">
        <f t="shared" ref="K208:K215" si="106">IF(ROUND($I208-$J208,2)&gt;0,$J208,NA())</f>
        <v>#N/A</v>
      </c>
      <c r="L208" s="29" t="e">
        <f t="shared" ref="L208:L215" si="107">IF(ROUND($I208-$J208,2)&lt;0,$J208,NA())</f>
        <v>#N/A</v>
      </c>
      <c r="M208" s="29">
        <f t="shared" ref="M208:M215" si="108">IF(I208=J208,J208,NA())</f>
        <v>0</v>
      </c>
      <c r="N208" s="29">
        <f t="shared" ref="N208:N215" si="109">I208-J208</f>
        <v>0</v>
      </c>
      <c r="O208" s="29">
        <f t="shared" ref="O208:O215" si="110">R208*0.1</f>
        <v>0</v>
      </c>
      <c r="P208" s="29"/>
      <c r="Q208" s="34"/>
      <c r="R208" s="34">
        <f t="shared" ref="R208:R215" si="111">IFERROR(K208,0)+IFERROR(L208,0)+IFERROR(M208,0)</f>
        <v>0</v>
      </c>
      <c r="W208" s="38"/>
      <c r="X208" s="34"/>
      <c r="Y208" s="34"/>
      <c r="Z208" s="34"/>
      <c r="AA208" s="34"/>
      <c r="AB208" s="34"/>
      <c r="AC208" s="34"/>
      <c r="AD208" s="42"/>
      <c r="AE208" s="43"/>
      <c r="AF208" s="43"/>
      <c r="AG208" s="34"/>
      <c r="AH208" s="34"/>
      <c r="AK208" s="44"/>
    </row>
    <row r="209" spans="7:51" x14ac:dyDescent="0.25">
      <c r="G209" t="s">
        <v>8</v>
      </c>
      <c r="H209" s="37" t="s">
        <v>105</v>
      </c>
      <c r="I209" s="29">
        <f t="shared" si="104"/>
        <v>0</v>
      </c>
      <c r="J209" s="29">
        <f t="shared" si="105"/>
        <v>0</v>
      </c>
      <c r="K209" s="29" t="e">
        <f t="shared" si="106"/>
        <v>#N/A</v>
      </c>
      <c r="L209" s="29" t="e">
        <f t="shared" si="107"/>
        <v>#N/A</v>
      </c>
      <c r="M209" s="29">
        <f t="shared" si="108"/>
        <v>0</v>
      </c>
      <c r="N209" s="29">
        <f t="shared" si="109"/>
        <v>0</v>
      </c>
      <c r="O209" s="29">
        <f t="shared" si="110"/>
        <v>0</v>
      </c>
      <c r="P209" s="29"/>
      <c r="Q209" s="34"/>
      <c r="R209" s="34">
        <f t="shared" si="111"/>
        <v>0</v>
      </c>
      <c r="W209" s="38"/>
      <c r="X209" s="34"/>
      <c r="Y209" s="34"/>
      <c r="Z209" s="34"/>
      <c r="AA209" s="34"/>
      <c r="AB209" s="34"/>
      <c r="AC209" s="34"/>
      <c r="AD209" s="42"/>
      <c r="AE209" s="34"/>
      <c r="AF209" s="34"/>
      <c r="AG209" s="34"/>
      <c r="AH209" s="34"/>
    </row>
    <row r="210" spans="7:51" x14ac:dyDescent="0.25">
      <c r="G210" t="s">
        <v>12</v>
      </c>
      <c r="H210" s="37" t="s">
        <v>106</v>
      </c>
      <c r="I210" s="29">
        <f t="shared" si="104"/>
        <v>0</v>
      </c>
      <c r="J210" s="29">
        <f t="shared" si="105"/>
        <v>0</v>
      </c>
      <c r="K210" s="29" t="e">
        <f t="shared" si="106"/>
        <v>#N/A</v>
      </c>
      <c r="L210" s="29" t="e">
        <f t="shared" si="107"/>
        <v>#N/A</v>
      </c>
      <c r="M210" s="29">
        <f t="shared" si="108"/>
        <v>0</v>
      </c>
      <c r="N210" s="29">
        <f t="shared" si="109"/>
        <v>0</v>
      </c>
      <c r="O210" s="29">
        <f t="shared" si="110"/>
        <v>0</v>
      </c>
      <c r="P210" s="29"/>
      <c r="Q210" s="34"/>
      <c r="R210" s="34">
        <f t="shared" si="111"/>
        <v>0</v>
      </c>
      <c r="W210" s="38"/>
      <c r="X210" s="34"/>
      <c r="Y210" s="34"/>
      <c r="Z210" s="34"/>
      <c r="AA210" s="34"/>
      <c r="AB210" s="34"/>
      <c r="AC210" s="34"/>
      <c r="AD210" s="42"/>
      <c r="AE210" s="34"/>
      <c r="AF210" s="34"/>
      <c r="AG210" s="34"/>
      <c r="AH210" s="34"/>
    </row>
    <row r="211" spans="7:51" x14ac:dyDescent="0.25">
      <c r="G211" t="s">
        <v>16</v>
      </c>
      <c r="H211" s="37" t="s">
        <v>107</v>
      </c>
      <c r="I211" s="29">
        <f t="shared" si="104"/>
        <v>0</v>
      </c>
      <c r="J211" s="29">
        <f t="shared" si="105"/>
        <v>0</v>
      </c>
      <c r="K211" s="29" t="e">
        <f t="shared" si="106"/>
        <v>#N/A</v>
      </c>
      <c r="L211" s="29" t="e">
        <f t="shared" si="107"/>
        <v>#N/A</v>
      </c>
      <c r="M211" s="29">
        <f t="shared" si="108"/>
        <v>0</v>
      </c>
      <c r="N211" s="29">
        <f t="shared" si="109"/>
        <v>0</v>
      </c>
      <c r="O211" s="29">
        <f t="shared" si="110"/>
        <v>0</v>
      </c>
      <c r="P211" s="29"/>
      <c r="Q211" s="34"/>
      <c r="R211" s="34">
        <f t="shared" si="111"/>
        <v>0</v>
      </c>
      <c r="W211" s="38"/>
      <c r="X211" s="34"/>
      <c r="Y211" s="34"/>
      <c r="Z211" s="34"/>
      <c r="AA211" s="34"/>
      <c r="AB211" s="34"/>
      <c r="AC211" s="34"/>
      <c r="AD211" s="42"/>
      <c r="AE211" s="34"/>
      <c r="AF211" s="34"/>
      <c r="AG211" s="34"/>
      <c r="AH211" s="34"/>
    </row>
    <row r="212" spans="7:51" x14ac:dyDescent="0.25">
      <c r="G212" t="s">
        <v>20</v>
      </c>
      <c r="H212" s="37" t="s">
        <v>108</v>
      </c>
      <c r="I212" s="29">
        <f t="shared" si="104"/>
        <v>0</v>
      </c>
      <c r="J212" s="29">
        <f t="shared" si="105"/>
        <v>0</v>
      </c>
      <c r="K212" s="29" t="e">
        <f t="shared" si="106"/>
        <v>#N/A</v>
      </c>
      <c r="L212" s="29" t="e">
        <f t="shared" si="107"/>
        <v>#N/A</v>
      </c>
      <c r="M212" s="29">
        <f t="shared" si="108"/>
        <v>0</v>
      </c>
      <c r="N212" s="29">
        <f t="shared" si="109"/>
        <v>0</v>
      </c>
      <c r="O212" s="29">
        <f t="shared" si="110"/>
        <v>0</v>
      </c>
      <c r="P212" s="29"/>
      <c r="R212" s="34">
        <f t="shared" si="111"/>
        <v>0</v>
      </c>
      <c r="W212" s="38"/>
      <c r="X212" s="34"/>
      <c r="Y212" s="34"/>
      <c r="Z212" s="34"/>
      <c r="AA212" s="34"/>
      <c r="AB212" s="34"/>
      <c r="AC212" s="34"/>
      <c r="AD212" s="42"/>
    </row>
    <row r="213" spans="7:51" x14ac:dyDescent="0.25">
      <c r="G213" t="s">
        <v>24</v>
      </c>
      <c r="H213" s="37" t="s">
        <v>109</v>
      </c>
      <c r="I213" s="29">
        <f t="shared" si="104"/>
        <v>0</v>
      </c>
      <c r="J213" s="29">
        <f t="shared" si="105"/>
        <v>0</v>
      </c>
      <c r="K213" s="29" t="e">
        <f t="shared" si="106"/>
        <v>#N/A</v>
      </c>
      <c r="L213" s="29" t="e">
        <f t="shared" si="107"/>
        <v>#N/A</v>
      </c>
      <c r="M213" s="29">
        <f t="shared" si="108"/>
        <v>0</v>
      </c>
      <c r="N213" s="29">
        <f t="shared" si="109"/>
        <v>0</v>
      </c>
      <c r="O213" s="29">
        <f t="shared" si="110"/>
        <v>0</v>
      </c>
      <c r="P213" s="29"/>
      <c r="R213" s="34">
        <f t="shared" si="111"/>
        <v>0</v>
      </c>
      <c r="W213" s="38"/>
      <c r="X213" s="34"/>
      <c r="Y213" s="34"/>
      <c r="Z213" s="34"/>
      <c r="AA213" s="34"/>
      <c r="AB213" s="34"/>
      <c r="AC213" s="34"/>
      <c r="AD213" s="42"/>
    </row>
    <row r="214" spans="7:51" ht="22.5" customHeight="1" x14ac:dyDescent="0.25">
      <c r="G214" t="s">
        <v>28</v>
      </c>
      <c r="H214" s="37" t="s">
        <v>110</v>
      </c>
      <c r="I214" s="29">
        <f t="shared" si="104"/>
        <v>0</v>
      </c>
      <c r="J214" s="29">
        <f t="shared" si="105"/>
        <v>0</v>
      </c>
      <c r="K214" s="29" t="e">
        <f t="shared" si="106"/>
        <v>#N/A</v>
      </c>
      <c r="L214" s="29" t="e">
        <f t="shared" si="107"/>
        <v>#N/A</v>
      </c>
      <c r="M214" s="29">
        <f t="shared" si="108"/>
        <v>0</v>
      </c>
      <c r="N214" s="29">
        <f t="shared" si="109"/>
        <v>0</v>
      </c>
      <c r="O214" s="29">
        <f t="shared" si="110"/>
        <v>0</v>
      </c>
      <c r="P214" s="29"/>
      <c r="R214" s="34">
        <f t="shared" si="111"/>
        <v>0</v>
      </c>
      <c r="W214" s="38"/>
      <c r="X214" s="34"/>
      <c r="Y214" s="34"/>
      <c r="Z214" s="34"/>
      <c r="AA214" s="34"/>
      <c r="AB214" s="34"/>
      <c r="AC214" s="34"/>
      <c r="AD214" s="42"/>
      <c r="AQ214" s="82"/>
      <c r="AR214" s="82"/>
      <c r="AS214" s="82"/>
      <c r="AT214" s="82"/>
      <c r="AU214" s="82"/>
      <c r="AV214" s="82"/>
      <c r="AW214" s="82"/>
      <c r="AX214" s="82"/>
      <c r="AY214" s="82"/>
    </row>
    <row r="215" spans="7:51" x14ac:dyDescent="0.25">
      <c r="G215" t="s">
        <v>32</v>
      </c>
      <c r="H215" s="37" t="s">
        <v>111</v>
      </c>
      <c r="I215" s="29">
        <f t="shared" si="104"/>
        <v>0</v>
      </c>
      <c r="J215" s="29">
        <f t="shared" si="105"/>
        <v>0</v>
      </c>
      <c r="K215" s="29" t="e">
        <f t="shared" si="106"/>
        <v>#N/A</v>
      </c>
      <c r="L215" s="29" t="e">
        <f t="shared" si="107"/>
        <v>#N/A</v>
      </c>
      <c r="M215" s="29">
        <f t="shared" si="108"/>
        <v>0</v>
      </c>
      <c r="N215" s="29">
        <f t="shared" si="109"/>
        <v>0</v>
      </c>
      <c r="O215" s="29">
        <f t="shared" si="110"/>
        <v>0</v>
      </c>
      <c r="P215" s="29"/>
      <c r="R215" s="34">
        <f t="shared" si="111"/>
        <v>0</v>
      </c>
      <c r="W215" s="38"/>
      <c r="X215" s="34"/>
      <c r="Y215" s="34"/>
      <c r="Z215" s="34"/>
      <c r="AA215" s="34"/>
      <c r="AB215" s="34"/>
      <c r="AC215" s="34"/>
      <c r="AD215" s="42"/>
      <c r="AN215" s="47"/>
      <c r="AP215" s="89" t="str">
        <f>BZ195</f>
        <v>Annuity</v>
      </c>
      <c r="AQ215" s="168" cm="1">
        <f t="array" ref="AQ215:AY215">TRANSPOSE(I207:I215)</f>
        <v>0</v>
      </c>
      <c r="AR215" s="168">
        <v>0</v>
      </c>
      <c r="AS215" s="168">
        <v>0</v>
      </c>
      <c r="AT215" s="168">
        <v>0</v>
      </c>
      <c r="AU215" s="168">
        <v>0</v>
      </c>
      <c r="AV215" s="168">
        <v>0</v>
      </c>
      <c r="AW215" s="168">
        <v>0</v>
      </c>
      <c r="AX215" s="168">
        <v>0</v>
      </c>
      <c r="AY215" s="168">
        <v>0</v>
      </c>
    </row>
    <row r="216" spans="7:51" x14ac:dyDescent="0.25">
      <c r="G216" t="s">
        <v>102</v>
      </c>
      <c r="H216" s="80"/>
      <c r="P216" s="34">
        <f>MAX($R$207:$R$229)</f>
        <v>0</v>
      </c>
      <c r="W216" s="38"/>
      <c r="X216" s="34"/>
      <c r="Y216" s="34"/>
      <c r="Z216" s="34"/>
      <c r="AA216" s="34"/>
      <c r="AB216" s="34"/>
      <c r="AC216" s="34"/>
      <c r="AD216" s="42"/>
      <c r="AP216" s="89" t="str">
        <f>BZ196</f>
        <v>RAB</v>
      </c>
      <c r="AQ216" s="168" cm="1">
        <f t="array" ref="AQ216:AY216">TRANSPOSE(J207:J215)</f>
        <v>0</v>
      </c>
      <c r="AR216" s="168">
        <v>0</v>
      </c>
      <c r="AS216" s="168">
        <v>0</v>
      </c>
      <c r="AT216" s="168">
        <v>0</v>
      </c>
      <c r="AU216" s="168">
        <v>0</v>
      </c>
      <c r="AV216" s="168">
        <v>0</v>
      </c>
      <c r="AW216" s="168">
        <v>0</v>
      </c>
      <c r="AX216" s="168">
        <v>0</v>
      </c>
      <c r="AY216" s="168">
        <v>0</v>
      </c>
    </row>
    <row r="217" spans="7:51" x14ac:dyDescent="0.25">
      <c r="AP217" s="89" t="s">
        <v>112</v>
      </c>
      <c r="AQ217" s="168">
        <f>AQ216-AQ215</f>
        <v>0</v>
      </c>
      <c r="AR217" s="168">
        <f t="shared" ref="AR217:AY217" si="112">AR216-AR215</f>
        <v>0</v>
      </c>
      <c r="AS217" s="168">
        <f t="shared" si="112"/>
        <v>0</v>
      </c>
      <c r="AT217" s="168">
        <f t="shared" si="112"/>
        <v>0</v>
      </c>
      <c r="AU217" s="168">
        <f t="shared" si="112"/>
        <v>0</v>
      </c>
      <c r="AV217" s="168">
        <f t="shared" si="112"/>
        <v>0</v>
      </c>
      <c r="AW217" s="168">
        <f t="shared" si="112"/>
        <v>0</v>
      </c>
      <c r="AX217" s="168">
        <f t="shared" si="112"/>
        <v>0</v>
      </c>
      <c r="AY217" s="168">
        <f t="shared" si="112"/>
        <v>0</v>
      </c>
    </row>
    <row r="218" spans="7:51" ht="6.75" customHeight="1" x14ac:dyDescent="0.25">
      <c r="W218" s="38"/>
      <c r="X218" s="34"/>
      <c r="Y218" s="34"/>
      <c r="Z218" s="34"/>
      <c r="AA218" s="34"/>
      <c r="AB218" s="34"/>
      <c r="AC218" s="34"/>
      <c r="AD218" s="42"/>
    </row>
    <row r="219" spans="7:51" x14ac:dyDescent="0.25">
      <c r="K219" t="s">
        <v>91</v>
      </c>
      <c r="L219" t="s">
        <v>92</v>
      </c>
    </row>
    <row r="220" spans="7:51" x14ac:dyDescent="0.25">
      <c r="H220" s="35" t="s">
        <v>93</v>
      </c>
      <c r="I220" s="35" t="s">
        <v>37</v>
      </c>
      <c r="J220" s="35" t="s">
        <v>94</v>
      </c>
      <c r="K220" s="35" t="s">
        <v>95</v>
      </c>
      <c r="L220" s="35" t="s">
        <v>96</v>
      </c>
      <c r="M220" s="35" t="s">
        <v>97</v>
      </c>
      <c r="N220" s="35" t="s">
        <v>98</v>
      </c>
      <c r="O220" s="35" t="s">
        <v>99</v>
      </c>
      <c r="P220" s="35" t="s">
        <v>100</v>
      </c>
    </row>
    <row r="221" spans="7:51" x14ac:dyDescent="0.25">
      <c r="G221" t="s">
        <v>6</v>
      </c>
      <c r="H221" s="37" t="s">
        <v>103</v>
      </c>
      <c r="I221" s="29">
        <f>INDEX($CA$195:$CJ$195,1,MATCH(G221,$CA$194:$CJ$194,0))</f>
        <v>0</v>
      </c>
      <c r="J221" s="29">
        <f t="shared" ref="J221:J229" si="113">INDEX($CA$199:$CJ$199,1,MATCH(G221,$CA$194:$CJ$194,0))</f>
        <v>0</v>
      </c>
      <c r="K221" s="29" t="e">
        <f>IF(ROUND($I221-$J221,2)&gt;0,$J221,NA())</f>
        <v>#N/A</v>
      </c>
      <c r="L221" s="29" t="e">
        <f>IF(ROUND($I221-$J221,2)&lt;0,$J221,NA())</f>
        <v>#N/A</v>
      </c>
      <c r="M221" s="29">
        <f>IF(I221=J221,J221,NA())</f>
        <v>0</v>
      </c>
      <c r="N221" s="29">
        <f>IFERROR(I221-J221,0)</f>
        <v>0</v>
      </c>
      <c r="O221" s="29">
        <f>R221*0.1</f>
        <v>0</v>
      </c>
      <c r="P221" s="29"/>
      <c r="R221" s="34">
        <f t="shared" ref="R221:R230" si="114">IFERROR(K221,0)+IFERROR(L221,0)+IFERROR(M221,0)</f>
        <v>0</v>
      </c>
    </row>
    <row r="222" spans="7:51" x14ac:dyDescent="0.25">
      <c r="G222" t="s">
        <v>7</v>
      </c>
      <c r="H222" s="37" t="s">
        <v>104</v>
      </c>
      <c r="I222" s="29">
        <f t="shared" ref="I222:I229" si="115">INDEX($CA$195:$CJ$195,1,MATCH(G222,$CA$194:$CJ$194,0))</f>
        <v>0</v>
      </c>
      <c r="J222" s="29">
        <f t="shared" si="113"/>
        <v>0</v>
      </c>
      <c r="K222" s="29" t="e">
        <f t="shared" ref="K222:K229" si="116">IF(ROUND($I222-$J222,2)&gt;0,$J222,NA())</f>
        <v>#N/A</v>
      </c>
      <c r="L222" s="29" t="e">
        <f t="shared" ref="L222:L229" si="117">IF(ROUND($I222-$J222,2)&lt;0,$J222,NA())</f>
        <v>#N/A</v>
      </c>
      <c r="M222" s="29">
        <f t="shared" ref="M222:M229" si="118">IF(I222=J222,J222,NA())</f>
        <v>0</v>
      </c>
      <c r="N222" s="29">
        <f t="shared" ref="N222:N229" si="119">IFERROR(I222-J222,0)</f>
        <v>0</v>
      </c>
      <c r="O222" s="29">
        <f t="shared" ref="O222:O229" si="120">R222*0.1</f>
        <v>0</v>
      </c>
      <c r="P222" s="29"/>
      <c r="R222" s="34">
        <f t="shared" si="114"/>
        <v>0</v>
      </c>
    </row>
    <row r="223" spans="7:51" x14ac:dyDescent="0.25">
      <c r="G223" t="s">
        <v>8</v>
      </c>
      <c r="H223" s="37" t="s">
        <v>105</v>
      </c>
      <c r="I223" s="29">
        <f t="shared" si="115"/>
        <v>0</v>
      </c>
      <c r="J223" s="29">
        <f t="shared" si="113"/>
        <v>0</v>
      </c>
      <c r="K223" s="29" t="e">
        <f t="shared" si="116"/>
        <v>#N/A</v>
      </c>
      <c r="L223" s="29" t="e">
        <f t="shared" si="117"/>
        <v>#N/A</v>
      </c>
      <c r="M223" s="29">
        <f t="shared" si="118"/>
        <v>0</v>
      </c>
      <c r="N223" s="29">
        <f t="shared" si="119"/>
        <v>0</v>
      </c>
      <c r="O223" s="29">
        <f t="shared" si="120"/>
        <v>0</v>
      </c>
      <c r="P223" s="29"/>
      <c r="R223" s="34">
        <f t="shared" si="114"/>
        <v>0</v>
      </c>
    </row>
    <row r="224" spans="7:51" x14ac:dyDescent="0.25">
      <c r="G224" t="s">
        <v>12</v>
      </c>
      <c r="H224" s="37" t="s">
        <v>106</v>
      </c>
      <c r="I224" s="29">
        <f t="shared" si="115"/>
        <v>0</v>
      </c>
      <c r="J224" s="29">
        <f t="shared" si="113"/>
        <v>0</v>
      </c>
      <c r="K224" s="29" t="e">
        <f t="shared" si="116"/>
        <v>#N/A</v>
      </c>
      <c r="L224" s="29" t="e">
        <f t="shared" si="117"/>
        <v>#N/A</v>
      </c>
      <c r="M224" s="29">
        <f t="shared" si="118"/>
        <v>0</v>
      </c>
      <c r="N224" s="29">
        <f t="shared" si="119"/>
        <v>0</v>
      </c>
      <c r="O224" s="29">
        <f t="shared" si="120"/>
        <v>0</v>
      </c>
      <c r="P224" s="29"/>
      <c r="R224" s="34">
        <f t="shared" si="114"/>
        <v>0</v>
      </c>
    </row>
    <row r="225" spans="7:42" x14ac:dyDescent="0.25">
      <c r="G225" t="s">
        <v>16</v>
      </c>
      <c r="H225" s="37" t="s">
        <v>107</v>
      </c>
      <c r="I225" s="29">
        <f t="shared" si="115"/>
        <v>0</v>
      </c>
      <c r="J225" s="29">
        <f t="shared" si="113"/>
        <v>0</v>
      </c>
      <c r="K225" s="29" t="e">
        <f t="shared" si="116"/>
        <v>#N/A</v>
      </c>
      <c r="L225" s="29" t="e">
        <f t="shared" si="117"/>
        <v>#N/A</v>
      </c>
      <c r="M225" s="29">
        <f t="shared" si="118"/>
        <v>0</v>
      </c>
      <c r="N225" s="29">
        <f t="shared" si="119"/>
        <v>0</v>
      </c>
      <c r="O225" s="29">
        <f t="shared" si="120"/>
        <v>0</v>
      </c>
      <c r="P225" s="29"/>
      <c r="R225" s="34">
        <f t="shared" si="114"/>
        <v>0</v>
      </c>
    </row>
    <row r="226" spans="7:42" ht="17.25" x14ac:dyDescent="0.4">
      <c r="G226" t="s">
        <v>20</v>
      </c>
      <c r="H226" s="37" t="s">
        <v>108</v>
      </c>
      <c r="I226" s="29">
        <f t="shared" si="115"/>
        <v>0</v>
      </c>
      <c r="J226" s="29">
        <f t="shared" si="113"/>
        <v>0</v>
      </c>
      <c r="K226" s="29" t="e">
        <f t="shared" si="116"/>
        <v>#N/A</v>
      </c>
      <c r="L226" s="29" t="e">
        <f t="shared" si="117"/>
        <v>#N/A</v>
      </c>
      <c r="M226" s="29">
        <f t="shared" si="118"/>
        <v>0</v>
      </c>
      <c r="N226" s="29">
        <f t="shared" si="119"/>
        <v>0</v>
      </c>
      <c r="O226" s="29">
        <f t="shared" si="120"/>
        <v>0</v>
      </c>
      <c r="P226" s="29"/>
      <c r="R226" s="34">
        <f t="shared" si="114"/>
        <v>0</v>
      </c>
      <c r="AP226" s="46"/>
    </row>
    <row r="227" spans="7:42" x14ac:dyDescent="0.25">
      <c r="G227" t="s">
        <v>24</v>
      </c>
      <c r="H227" s="37" t="s">
        <v>109</v>
      </c>
      <c r="I227" s="29">
        <f t="shared" si="115"/>
        <v>0</v>
      </c>
      <c r="J227" s="29">
        <f t="shared" si="113"/>
        <v>0</v>
      </c>
      <c r="K227" s="29" t="e">
        <f t="shared" si="116"/>
        <v>#N/A</v>
      </c>
      <c r="L227" s="29" t="e">
        <f t="shared" si="117"/>
        <v>#N/A</v>
      </c>
      <c r="M227" s="29">
        <f t="shared" si="118"/>
        <v>0</v>
      </c>
      <c r="N227" s="29">
        <f t="shared" si="119"/>
        <v>0</v>
      </c>
      <c r="O227" s="29">
        <f t="shared" si="120"/>
        <v>0</v>
      </c>
      <c r="P227" s="29"/>
      <c r="R227" s="34">
        <f t="shared" si="114"/>
        <v>0</v>
      </c>
    </row>
    <row r="228" spans="7:42" x14ac:dyDescent="0.25">
      <c r="G228" t="s">
        <v>28</v>
      </c>
      <c r="H228" s="37" t="s">
        <v>110</v>
      </c>
      <c r="I228" s="29">
        <f t="shared" si="115"/>
        <v>0</v>
      </c>
      <c r="J228" s="29">
        <f t="shared" si="113"/>
        <v>0</v>
      </c>
      <c r="K228" s="29" t="e">
        <f t="shared" si="116"/>
        <v>#N/A</v>
      </c>
      <c r="L228" s="29" t="e">
        <f t="shared" si="117"/>
        <v>#N/A</v>
      </c>
      <c r="M228" s="29">
        <f t="shared" si="118"/>
        <v>0</v>
      </c>
      <c r="N228" s="29">
        <f t="shared" si="119"/>
        <v>0</v>
      </c>
      <c r="O228" s="29">
        <f t="shared" si="120"/>
        <v>0</v>
      </c>
      <c r="P228" s="29"/>
      <c r="R228" s="34">
        <f t="shared" si="114"/>
        <v>0</v>
      </c>
    </row>
    <row r="229" spans="7:42" x14ac:dyDescent="0.25">
      <c r="G229" t="s">
        <v>32</v>
      </c>
      <c r="H229" s="37" t="s">
        <v>111</v>
      </c>
      <c r="I229" s="29">
        <f t="shared" si="115"/>
        <v>0</v>
      </c>
      <c r="J229" s="29">
        <f t="shared" si="113"/>
        <v>0</v>
      </c>
      <c r="K229" s="29" t="e">
        <f t="shared" si="116"/>
        <v>#N/A</v>
      </c>
      <c r="L229" s="29" t="e">
        <f t="shared" si="117"/>
        <v>#N/A</v>
      </c>
      <c r="M229" s="29">
        <f t="shared" si="118"/>
        <v>0</v>
      </c>
      <c r="N229" s="29">
        <f t="shared" si="119"/>
        <v>0</v>
      </c>
      <c r="O229" s="29">
        <f t="shared" si="120"/>
        <v>0</v>
      </c>
      <c r="P229" s="29"/>
      <c r="R229" s="34">
        <f t="shared" si="114"/>
        <v>0</v>
      </c>
    </row>
    <row r="230" spans="7:42" x14ac:dyDescent="0.25">
      <c r="G230" t="s">
        <v>102</v>
      </c>
      <c r="H230" s="80"/>
      <c r="I230" s="34"/>
      <c r="J230" s="81"/>
      <c r="K230" s="81"/>
      <c r="L230" s="81"/>
      <c r="M230" s="81"/>
      <c r="N230" s="81"/>
      <c r="O230" s="81"/>
      <c r="P230" s="34">
        <f>MAX($R$207:$R$229)</f>
        <v>0</v>
      </c>
      <c r="R230" s="34">
        <f t="shared" si="114"/>
        <v>0</v>
      </c>
    </row>
    <row r="231" spans="7:42" x14ac:dyDescent="0.25">
      <c r="I231" s="34"/>
    </row>
    <row r="232" spans="7:42" x14ac:dyDescent="0.25">
      <c r="H232" s="36" t="str">
        <f>IF(IFERROR(MATCH('Calculations - positive bal'!$C$3,'Volumetric Rebate'!$F$34:$F$37,0),0)&gt;0,"Chart not applicable","Long-Term Bill Forecast Annuity vs RAB (50 years depreciation rate)")</f>
        <v>Chart not applicable</v>
      </c>
      <c r="I232" s="34"/>
    </row>
    <row r="240" spans="7:42" x14ac:dyDescent="0.25">
      <c r="H240" s="5" t="s">
        <v>113</v>
      </c>
    </row>
    <row r="241" spans="8:51" x14ac:dyDescent="0.25">
      <c r="H241" s="8"/>
      <c r="I241" s="9"/>
      <c r="J241" s="9"/>
      <c r="K241" s="9"/>
      <c r="L241" s="9"/>
      <c r="M241" s="9"/>
      <c r="N241" s="9"/>
      <c r="O241" s="9"/>
      <c r="P241" s="9"/>
      <c r="Q241" s="9"/>
      <c r="R241" s="9"/>
      <c r="S241" s="9"/>
      <c r="T241" s="11"/>
    </row>
    <row r="242" spans="8:51" x14ac:dyDescent="0.25">
      <c r="H242" s="12" t="str">
        <f>CONCATENATE("This chart shows the nominal price difference between the Annuity approach and the RAB approach with a 25-year depreciation period for ",$B$3)</f>
        <v>This chart shows the nominal price difference between the Annuity approach and the RAB approach with a 25-year depreciation period for Burdekin - Giru Groundwater</v>
      </c>
      <c r="T242" s="14"/>
    </row>
    <row r="243" spans="8:51" x14ac:dyDescent="0.25">
      <c r="H243" s="31"/>
      <c r="T243" s="14"/>
      <c r="AQ243" s="83"/>
      <c r="AR243" s="83"/>
      <c r="AS243" s="83"/>
      <c r="AT243" s="83"/>
      <c r="AU243" s="83"/>
      <c r="AV243" s="83"/>
      <c r="AW243" s="83"/>
      <c r="AX243" s="83"/>
      <c r="AY243" s="83"/>
    </row>
    <row r="244" spans="8:51" ht="17.25" x14ac:dyDescent="0.4">
      <c r="H244" s="37" t="s">
        <v>114</v>
      </c>
      <c r="I244" s="29"/>
      <c r="J244" s="29"/>
      <c r="K244" s="29"/>
      <c r="L244" s="29"/>
      <c r="M244" s="29"/>
      <c r="N244" s="29"/>
      <c r="O244" s="29"/>
      <c r="P244" s="29"/>
      <c r="R244" s="34"/>
      <c r="W244" s="38"/>
      <c r="X244" s="34"/>
      <c r="Y244" s="34"/>
      <c r="Z244" s="34"/>
      <c r="AA244" s="34"/>
      <c r="AB244" s="34"/>
      <c r="AC244" s="34"/>
      <c r="AD244" s="42"/>
      <c r="AN244" s="47"/>
      <c r="AP244" s="84"/>
      <c r="AQ244" s="86" cm="1">
        <f t="array" ref="AQ244:AY244">TRANSPOSE(I221:I229)</f>
        <v>0</v>
      </c>
      <c r="AR244" s="86">
        <v>0</v>
      </c>
      <c r="AS244" s="86">
        <v>0</v>
      </c>
      <c r="AT244" s="86">
        <v>0</v>
      </c>
      <c r="AU244" s="86">
        <v>0</v>
      </c>
      <c r="AV244" s="86">
        <v>0</v>
      </c>
      <c r="AW244" s="86">
        <v>0</v>
      </c>
      <c r="AX244" s="86">
        <v>0</v>
      </c>
      <c r="AY244" s="86">
        <v>0</v>
      </c>
    </row>
    <row r="245" spans="8:51" ht="17.25" x14ac:dyDescent="0.4">
      <c r="H245" s="80" t="s">
        <v>115</v>
      </c>
      <c r="P245" s="34"/>
      <c r="W245" s="38"/>
      <c r="X245" s="34"/>
      <c r="Y245" s="34"/>
      <c r="Z245" s="34"/>
      <c r="AA245" s="34"/>
      <c r="AB245" s="34"/>
      <c r="AC245" s="34"/>
      <c r="AD245" s="42"/>
      <c r="AP245" s="84"/>
      <c r="AQ245" s="86" cm="1">
        <f t="array" ref="AQ245:AY245">TRANSPOSE(J221:J229)</f>
        <v>0</v>
      </c>
      <c r="AR245" s="86">
        <v>0</v>
      </c>
      <c r="AS245" s="86">
        <v>0</v>
      </c>
      <c r="AT245" s="86">
        <v>0</v>
      </c>
      <c r="AU245" s="86">
        <v>0</v>
      </c>
      <c r="AV245" s="86">
        <v>0</v>
      </c>
      <c r="AW245" s="86">
        <v>0</v>
      </c>
      <c r="AX245" s="86">
        <v>0</v>
      </c>
      <c r="AY245" s="86">
        <v>0</v>
      </c>
    </row>
    <row r="246" spans="8:51" ht="17.25" x14ac:dyDescent="0.4">
      <c r="AP246" s="84"/>
      <c r="AQ246" s="86">
        <f>AQ245-AQ244</f>
        <v>0</v>
      </c>
      <c r="AR246" s="86">
        <f t="shared" ref="AR246:AY246" si="121">AR245-AR244</f>
        <v>0</v>
      </c>
      <c r="AS246" s="86">
        <f t="shared" si="121"/>
        <v>0</v>
      </c>
      <c r="AT246" s="86">
        <f t="shared" si="121"/>
        <v>0</v>
      </c>
      <c r="AU246" s="86">
        <f t="shared" si="121"/>
        <v>0</v>
      </c>
      <c r="AV246" s="86">
        <f t="shared" si="121"/>
        <v>0</v>
      </c>
      <c r="AW246" s="86">
        <f t="shared" si="121"/>
        <v>0</v>
      </c>
      <c r="AX246" s="86">
        <f t="shared" si="121"/>
        <v>0</v>
      </c>
      <c r="AY246" s="86">
        <f t="shared" si="121"/>
        <v>0</v>
      </c>
    </row>
    <row r="247" spans="8:51" x14ac:dyDescent="0.25">
      <c r="H247" s="18"/>
      <c r="I247" s="19"/>
      <c r="J247" s="19"/>
      <c r="K247" s="19"/>
      <c r="L247" s="19"/>
      <c r="M247" s="19"/>
      <c r="N247" s="19"/>
      <c r="O247" s="19"/>
      <c r="P247" s="19"/>
      <c r="Q247" s="19"/>
      <c r="R247" s="19"/>
      <c r="S247" s="19"/>
      <c r="T247" s="21"/>
    </row>
    <row r="250" spans="8:51" x14ac:dyDescent="0.25">
      <c r="H250" s="5" t="s">
        <v>116</v>
      </c>
    </row>
    <row r="251" spans="8:51" x14ac:dyDescent="0.25">
      <c r="H251" s="8"/>
      <c r="I251" s="9"/>
      <c r="J251" s="9"/>
      <c r="K251" s="9"/>
      <c r="L251" s="9"/>
      <c r="M251" s="9"/>
      <c r="N251" s="9"/>
      <c r="O251" s="9"/>
      <c r="P251" s="9"/>
      <c r="Q251" s="9"/>
      <c r="R251" s="9"/>
      <c r="S251" s="9"/>
      <c r="T251" s="11"/>
    </row>
    <row r="252" spans="8:51" x14ac:dyDescent="0.25">
      <c r="H252" s="12" t="str">
        <f>CONCATENATE("This chart shows the nominal price difference between the Annuity approach and the RAB approach with a 50-year depreciation period for ",$B$3)</f>
        <v>This chart shows the nominal price difference between the Annuity approach and the RAB approach with a 50-year depreciation period for Burdekin - Giru Groundwater</v>
      </c>
      <c r="T252" s="14"/>
    </row>
    <row r="253" spans="8:51" x14ac:dyDescent="0.25">
      <c r="H253" s="31"/>
      <c r="T253" s="14"/>
    </row>
    <row r="254" spans="8:51" x14ac:dyDescent="0.25">
      <c r="H254" s="32" t="s">
        <v>114</v>
      </c>
      <c r="T254" s="14"/>
    </row>
    <row r="255" spans="8:51" x14ac:dyDescent="0.25">
      <c r="H255" s="32" t="s">
        <v>115</v>
      </c>
      <c r="T255" s="14"/>
    </row>
    <row r="256" spans="8:51" x14ac:dyDescent="0.25">
      <c r="H256" s="12"/>
      <c r="T256" s="14"/>
    </row>
    <row r="257" spans="8:70" x14ac:dyDescent="0.25">
      <c r="H257" s="18"/>
      <c r="I257" s="19"/>
      <c r="J257" s="19"/>
      <c r="K257" s="19"/>
      <c r="L257" s="19"/>
      <c r="M257" s="19"/>
      <c r="N257" s="19"/>
      <c r="O257" s="19"/>
      <c r="P257" s="19"/>
      <c r="Q257" s="19"/>
      <c r="R257" s="19"/>
      <c r="S257" s="19"/>
      <c r="T257" s="21"/>
    </row>
    <row r="259" spans="8:70" x14ac:dyDescent="0.25">
      <c r="H259" s="117"/>
      <c r="I259" s="117"/>
      <c r="J259" s="117"/>
      <c r="K259" s="117"/>
      <c r="L259" s="117"/>
      <c r="M259" s="117"/>
      <c r="N259" s="117"/>
    </row>
    <row r="260" spans="8:70" x14ac:dyDescent="0.25">
      <c r="H260" s="117"/>
      <c r="I260" s="117"/>
      <c r="J260" s="117"/>
      <c r="K260" s="117"/>
      <c r="L260" s="117" t="s">
        <v>340</v>
      </c>
      <c r="M260" s="117"/>
      <c r="N260" s="117"/>
    </row>
    <row r="261" spans="8:70" x14ac:dyDescent="0.25">
      <c r="H261" s="117" t="s">
        <v>337</v>
      </c>
      <c r="I261" s="117"/>
      <c r="J261" s="117" t="s">
        <v>338</v>
      </c>
      <c r="K261" s="117">
        <f>ROUND('RAB Closing Balance '!E3/1000,2)</f>
        <v>108.13</v>
      </c>
      <c r="L261" s="117">
        <f>SUMIFS('RAB Closing Balance '!$D$80:$D$107,'RAB Closing Balance '!$C$80:$C$107,$C$3)</f>
        <v>2109</v>
      </c>
      <c r="M261" s="117"/>
      <c r="N261" s="117"/>
    </row>
    <row r="262" spans="8:70" x14ac:dyDescent="0.25">
      <c r="BP262" s="33" t="s">
        <v>117</v>
      </c>
    </row>
    <row r="264" spans="8:70" x14ac:dyDescent="0.25">
      <c r="H264" s="117" t="str">
        <f>CONCATENATE($D$3,"'s RAB closing balance in the 2057 financial year will be $",$K$261," million. This amount represents the outstanding capital cost yet to be recovered. If no additional expenditure occurs, ",$D$3,"'s closing balance will be fully repaid by ",$L$261,".")</f>
        <v>Burdekin Distribution's RAB closing balance in the 2057 financial year will be $108.13 million. This amount represents the outstanding capital cost yet to be recovered. If no additional expenditure occurs, Burdekin Distribution's closing balance will be fully repaid by 2109.</v>
      </c>
    </row>
    <row r="266" spans="8:70" ht="0.95" customHeight="1" x14ac:dyDescent="0.25"/>
    <row r="267" spans="8:70" ht="5.25" customHeight="1" x14ac:dyDescent="0.25">
      <c r="BN267" s="3"/>
      <c r="BP267" s="3"/>
      <c r="BR267" s="3"/>
    </row>
    <row r="268" spans="8:70" ht="30" x14ac:dyDescent="0.25">
      <c r="BP268" s="71" t="str">
        <f>IFERROR(IF(MATCH($C$3,'Volumetric Rebate'!$B$2:$B$5,0)&gt;0,"The estimated rebate comparison table shows the rebate options available from the annuity positive balance. It helps customers decide how long they want the rebate period to be."),"")</f>
        <v>The estimated rebate comparison table shows the rebate options available from the annuity positive balance. It helps customers decide how long they want the rebate period to be.</v>
      </c>
    </row>
    <row r="269" spans="8:70" ht="6.75" customHeight="1" x14ac:dyDescent="0.25">
      <c r="BN269" s="22"/>
      <c r="BP269" s="72"/>
      <c r="BR269" s="22"/>
    </row>
    <row r="270" spans="8:70" x14ac:dyDescent="0.25">
      <c r="BN270" s="22"/>
      <c r="BP270" s="73" t="str">
        <f>IFERROR(IF(MATCH($C$3,'Volumetric Rebate'!$B$2:$B$5,0)&gt;0,"4-year rebate: Higher annual rebate amounts, but only for the first four years."),"")</f>
        <v>4-year rebate: Higher annual rebate amounts, but only for the first four years.</v>
      </c>
      <c r="BR270" s="22"/>
    </row>
    <row r="271" spans="8:70" x14ac:dyDescent="0.25">
      <c r="BP271" s="73" t="str">
        <f>IFERROR(IF(MATCH($C$3,'Volumetric Rebate'!$B$2:$B$5,0)&gt;0,"8-year rebate: Lower annual rebate amounts, spread over eight years for a longer benefit."),"")</f>
        <v>8-year rebate: Lower annual rebate amounts, spread over eight years for a longer benefit.</v>
      </c>
    </row>
    <row r="272" spans="8:70" ht="9.75" customHeight="1" x14ac:dyDescent="0.25">
      <c r="BP272" s="71"/>
    </row>
    <row r="273" spans="66:70" ht="30" x14ac:dyDescent="0.25">
      <c r="BN273" s="22"/>
      <c r="BP273" s="71" t="str">
        <f>IFERROR(IF(MATCH($C$3,'Volumetric Rebate'!$B$2:$B$5,0)&gt;0,"The rebate values are calculated based on the selected level of water access entitlements. Choosing between these options depends on whether you prefer larger short-term rebates or smaller rebates over a longer period."),"")</f>
        <v>The rebate values are calculated based on the selected level of water access entitlements. Choosing between these options depends on whether you prefer larger short-term rebates or smaller rebates over a longer period.</v>
      </c>
      <c r="BR273" s="22"/>
    </row>
    <row r="274" spans="66:70" ht="5.25" customHeight="1" x14ac:dyDescent="0.25">
      <c r="BN274" s="22"/>
      <c r="BP274" s="22"/>
      <c r="BR274" s="22"/>
    </row>
    <row r="275" spans="66:70" ht="0.95" customHeight="1" x14ac:dyDescent="0.25"/>
  </sheetData>
  <conditionalFormatting sqref="G4:AM4">
    <cfRule type="cellIs" dxfId="36" priority="37" operator="equal">
      <formula>1</formula>
    </cfRule>
  </conditionalFormatting>
  <conditionalFormatting sqref="G55:AM55">
    <cfRule type="cellIs" dxfId="35" priority="35" operator="equal">
      <formula>1</formula>
    </cfRule>
  </conditionalFormatting>
  <conditionalFormatting sqref="I38:AM51">
    <cfRule type="cellIs" dxfId="34" priority="36" operator="equal">
      <formula>"Yes"</formula>
    </cfRule>
  </conditionalFormatting>
  <conditionalFormatting sqref="I83:AM83">
    <cfRule type="cellIs" dxfId="33" priority="30" operator="equal">
      <formula>1</formula>
    </cfRule>
  </conditionalFormatting>
  <conditionalFormatting sqref="I99:AM99">
    <cfRule type="cellIs" dxfId="32" priority="34" operator="equal">
      <formula>1</formula>
    </cfRule>
  </conditionalFormatting>
  <conditionalFormatting sqref="I115:AM115">
    <cfRule type="cellIs" dxfId="31" priority="33" operator="equal">
      <formula>1</formula>
    </cfRule>
  </conditionalFormatting>
  <conditionalFormatting sqref="I131:AM131">
    <cfRule type="cellIs" dxfId="30" priority="32" operator="equal">
      <formula>1</formula>
    </cfRule>
  </conditionalFormatting>
  <conditionalFormatting sqref="I140:AM140">
    <cfRule type="cellIs" dxfId="29" priority="27" operator="equal">
      <formula>1</formula>
    </cfRule>
  </conditionalFormatting>
  <conditionalFormatting sqref="I154:AM154">
    <cfRule type="cellIs" dxfId="28" priority="31" operator="equal">
      <formula>1</formula>
    </cfRule>
  </conditionalFormatting>
  <conditionalFormatting sqref="U170:AC172">
    <cfRule type="cellIs" dxfId="27" priority="28" operator="equal">
      <formula>"T"</formula>
    </cfRule>
    <cfRule type="cellIs" dxfId="26" priority="29" operator="equal">
      <formula>"cr"</formula>
    </cfRule>
  </conditionalFormatting>
  <conditionalFormatting sqref="AF175:AG175 AI175:AO175">
    <cfRule type="expression" dxfId="23" priority="11">
      <formula>""""""</formula>
    </cfRule>
    <cfRule type="expression" dxfId="22" priority="12">
      <formula>LEN(INDEX(AF:AF,ROW(),))&lt;0</formula>
    </cfRule>
    <cfRule type="expression" dxfId="21" priority="13">
      <formula>LEN(INDEX(AF:AF,ROW(),))&gt;0</formula>
    </cfRule>
  </conditionalFormatting>
  <conditionalFormatting sqref="AF172:AO172">
    <cfRule type="cellIs" dxfId="20" priority="16" operator="greaterThan">
      <formula>0</formula>
    </cfRule>
    <cfRule type="cellIs" dxfId="19" priority="17" operator="lessThan">
      <formula>0</formula>
    </cfRule>
  </conditionalFormatting>
  <conditionalFormatting sqref="AF190:AO190">
    <cfRule type="cellIs" dxfId="18" priority="3" operator="lessThan">
      <formula>0</formula>
    </cfRule>
    <cfRule type="cellIs" dxfId="17" priority="4" operator="greaterThan">
      <formula>0</formula>
    </cfRule>
  </conditionalFormatting>
  <conditionalFormatting sqref="AF193:AO193">
    <cfRule type="cellIs" dxfId="16" priority="1" operator="greaterThan">
      <formula>0</formula>
    </cfRule>
    <cfRule type="cellIs" dxfId="15" priority="2" operator="lessThan">
      <formula>0</formula>
    </cfRule>
  </conditionalFormatting>
  <conditionalFormatting sqref="AQ214:AY216">
    <cfRule type="cellIs" dxfId="13" priority="10" operator="lessThan">
      <formula>0</formula>
    </cfRule>
  </conditionalFormatting>
  <conditionalFormatting sqref="AQ217:AY217">
    <cfRule type="cellIs" dxfId="12" priority="7" operator="greaterThan">
      <formula>0</formula>
    </cfRule>
    <cfRule type="cellIs" dxfId="11" priority="8" operator="lessThan">
      <formula>0</formula>
    </cfRule>
  </conditionalFormatting>
  <conditionalFormatting sqref="AQ244:AY245">
    <cfRule type="cellIs" dxfId="10" priority="9" operator="lessThan">
      <formula>0</formula>
    </cfRule>
  </conditionalFormatting>
  <conditionalFormatting sqref="AQ246:AY246">
    <cfRule type="cellIs" dxfId="9" priority="5" operator="greaterThan">
      <formula>0</formula>
    </cfRule>
    <cfRule type="cellIs" dxfId="8" priority="6" operator="lessThan">
      <formula>0</formula>
    </cfRule>
  </conditionalFormatting>
  <conditionalFormatting sqref="CM194:CO196 CQ195:CQ196 CM197:CV199 H199:Q199 I200:Q200 CM202:CO203 BZ203:CB203 CD203 CQ203 BZ204:CI204">
    <cfRule type="expression" dxfId="3" priority="25">
      <formula>LEN(INDEX(H:H,ROW(),1))&gt;0</formula>
    </cfRule>
  </conditionalFormatting>
  <conditionalFormatting sqref="CM196:CO196 CQ196 CM197:CV199 H199:Q199 I200:Q200 BZ203:CB203 CD203 BZ204:CI204">
    <cfRule type="expression" dxfId="2" priority="26">
      <formula>LEN(INDEX(H:H,ROW(),1))=0</formula>
    </cfRule>
  </conditionalFormatting>
  <conditionalFormatting sqref="CQ194:CW194 CR195:CW196 CQ202:CW202 CE203:CJ203 CR203:CW203">
    <cfRule type="expression" dxfId="1" priority="38">
      <formula>LEN(INDEX(CD:CD,ROW(),1))&gt;0</formula>
    </cfRule>
  </conditionalFormatting>
  <conditionalFormatting sqref="CR196:CW196 CE203:CJ203">
    <cfRule type="expression" dxfId="0" priority="39">
      <formula>LEN(INDEX(CD:CD,ROW(),1))=0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 id="{FC0A2382-A683-42AF-83D5-44CC465842F7}">
            <xm:f>IFERROR(IF(MATCH($C$3,'Volumetric Rebate'!$B$2:$B$5,0)&gt;0,1),0)=0</xm:f>
            <x14:dxf>
              <fill>
                <patternFill>
                  <bgColor theme="6"/>
                </patternFill>
              </fill>
              <border>
                <left style="thin">
                  <color theme="6"/>
                </left>
                <right style="thin">
                  <color theme="6"/>
                </right>
                <top style="thin">
                  <color theme="6"/>
                </top>
                <bottom style="thin">
                  <color theme="6"/>
                </bottom>
              </border>
            </x14:dxf>
          </x14:cfRule>
          <xm:sqref>AE173:AG173 AI173:AO173</xm:sqref>
        </x14:conditionalFormatting>
        <x14:conditionalFormatting xmlns:xm="http://schemas.microsoft.com/office/excel/2006/main">
          <x14:cfRule type="expression" priority="14" id="{CA01E8D3-6E85-49F2-BB24-A1421581B863}">
            <xm:f>IFERROR(IF(MATCH($C$3,'Volumetric Rebate'!$B$2:$B$5,0)&gt;0,1),0)=0</xm:f>
            <x14:dxf>
              <font>
                <color theme="1"/>
              </font>
              <fill>
                <patternFill>
                  <bgColor theme="0"/>
                </patternFill>
              </fill>
              <border>
                <left style="thin">
                  <color theme="6"/>
                </left>
                <right style="thin">
                  <color theme="6"/>
                </right>
                <top style="thin">
                  <color theme="6"/>
                </top>
                <bottom style="thin">
                  <color theme="6"/>
                </bottom>
                <vertical/>
                <horizontal/>
              </border>
            </x14:dxf>
          </x14:cfRule>
          <xm:sqref>AE174:AG175 AI174:AO175</xm:sqref>
        </x14:conditionalFormatting>
        <x14:conditionalFormatting xmlns:xm="http://schemas.microsoft.com/office/excel/2006/main">
          <x14:cfRule type="expression" priority="22" id="{BFE0F991-B2F7-49C2-9774-4E702F9194AB}">
            <xm:f>IFERROR(MATCH($C$3,'Volumetric Rebate'!$F$34:$F$37,0),0)&gt;0</xm:f>
            <x14:dxf>
              <font>
                <color theme="1"/>
              </font>
              <fill>
                <patternFill>
                  <bgColor theme="0"/>
                </patternFill>
              </fill>
              <border>
                <left/>
                <right/>
                <top/>
                <bottom/>
                <vertical/>
                <horizontal/>
              </border>
            </x14:dxf>
          </x14:cfRule>
          <xm:sqref>AO182:AY182</xm:sqref>
        </x14:conditionalFormatting>
        <x14:conditionalFormatting xmlns:xm="http://schemas.microsoft.com/office/excel/2006/main">
          <x14:cfRule type="expression" priority="20" id="{16ACE0B2-38F7-4A52-AE3E-9CBFA9B1A09E}">
            <xm:f>MATCH($C$3,'Volumetric Rebate'!$B$2:$B$5,0)&gt;0</xm:f>
            <x14:dxf>
              <fill>
                <patternFill>
                  <bgColor theme="3"/>
                </patternFill>
              </fill>
            </x14:dxf>
          </x14:cfRule>
          <xm:sqref>BO266:BO274</xm:sqref>
        </x14:conditionalFormatting>
        <x14:conditionalFormatting xmlns:xm="http://schemas.microsoft.com/office/excel/2006/main">
          <x14:cfRule type="expression" priority="19" id="{03B1010A-EE57-4C97-9AF0-A47BBA9B1FF7}">
            <xm:f>MATCH($C$3,'Volumetric Rebate'!$B$2:$B$5,0)&gt;0</xm:f>
            <x14:dxf>
              <fill>
                <patternFill>
                  <bgColor theme="3"/>
                </patternFill>
              </fill>
            </x14:dxf>
          </x14:cfRule>
          <xm:sqref>BO275:BP275</xm:sqref>
        </x14:conditionalFormatting>
        <x14:conditionalFormatting xmlns:xm="http://schemas.microsoft.com/office/excel/2006/main">
          <x14:cfRule type="expression" priority="21" id="{21AFAEDB-7CAA-4C43-B999-5BBD699F8D3E}">
            <xm:f>MATCH($C$3,'Volumetric Rebate'!$B$2:$B$5,0)&gt;0</xm:f>
            <x14:dxf>
              <fill>
                <patternFill>
                  <bgColor theme="3"/>
                </patternFill>
              </fill>
            </x14:dxf>
          </x14:cfRule>
          <xm:sqref>BP266</xm:sqref>
        </x14:conditionalFormatting>
        <x14:conditionalFormatting xmlns:xm="http://schemas.microsoft.com/office/excel/2006/main">
          <x14:cfRule type="expression" priority="18" id="{06E27A27-5785-4CCE-B940-E273EE02A1E0}">
            <xm:f>MATCH($C$3,'Volumetric Rebate'!$B$2:$B$5,0)&gt;0</xm:f>
            <x14:dxf>
              <fill>
                <patternFill>
                  <bgColor theme="3"/>
                </patternFill>
              </fill>
            </x14:dxf>
          </x14:cfRule>
          <xm:sqref>BQ266:BQ275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A22BA-6FDF-437C-BF0A-067F00FC9217}">
  <sheetPr codeName="Sheet6">
    <tabColor theme="6" tint="0.59999389629810485"/>
  </sheetPr>
  <dimension ref="A1"/>
  <sheetViews>
    <sheetView showGridLines="0" workbookViewId="0">
      <selection activeCell="W181" sqref="W181"/>
    </sheetView>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E6C01-A0FD-41E9-BCC5-8DD2009DF396}">
  <sheetPr codeName="Sheet7">
    <tabColor theme="4" tint="0.89999084444715716"/>
  </sheetPr>
  <dimension ref="B3:BU577"/>
  <sheetViews>
    <sheetView workbookViewId="0">
      <pane ySplit="4" topLeftCell="A5" activePane="bottomLeft" state="frozen"/>
      <selection activeCell="H264" sqref="H264"/>
      <selection pane="bottomLeft" activeCell="J6" sqref="J6"/>
    </sheetView>
  </sheetViews>
  <sheetFormatPr defaultRowHeight="15" x14ac:dyDescent="0.25"/>
  <cols>
    <col min="2" max="2" width="9.28515625" customWidth="1"/>
    <col min="3" max="3" width="9.5703125" customWidth="1"/>
    <col min="4" max="4" width="60.42578125" bestFit="1" customWidth="1"/>
    <col min="5" max="5" width="25" bestFit="1" customWidth="1"/>
    <col min="6" max="6" width="5.42578125" bestFit="1" customWidth="1"/>
    <col min="7" max="7" width="34.140625" customWidth="1"/>
    <col min="8" max="8" width="15" bestFit="1" customWidth="1"/>
  </cols>
  <sheetData>
    <row r="3" spans="2:73" x14ac:dyDescent="0.25">
      <c r="I3" t="s">
        <v>118</v>
      </c>
      <c r="AO3" t="s">
        <v>119</v>
      </c>
      <c r="AP3" t="s">
        <v>120</v>
      </c>
    </row>
    <row r="4" spans="2:73" x14ac:dyDescent="0.25">
      <c r="B4" t="s">
        <v>121</v>
      </c>
      <c r="C4" t="s">
        <v>122</v>
      </c>
      <c r="D4" t="s">
        <v>123</v>
      </c>
      <c r="E4" t="s">
        <v>1</v>
      </c>
      <c r="F4" t="s">
        <v>124</v>
      </c>
      <c r="G4" t="s">
        <v>1</v>
      </c>
      <c r="H4" t="s">
        <v>125</v>
      </c>
      <c r="I4" t="s">
        <v>4</v>
      </c>
      <c r="J4" t="s">
        <v>5</v>
      </c>
      <c r="K4" t="s">
        <v>6</v>
      </c>
      <c r="L4" t="s">
        <v>7</v>
      </c>
      <c r="M4" t="s">
        <v>8</v>
      </c>
      <c r="N4" t="s">
        <v>9</v>
      </c>
      <c r="O4" t="s">
        <v>10</v>
      </c>
      <c r="P4" t="s">
        <v>11</v>
      </c>
      <c r="Q4" t="s">
        <v>12</v>
      </c>
      <c r="R4" t="s">
        <v>13</v>
      </c>
      <c r="S4" t="s">
        <v>14</v>
      </c>
      <c r="T4" t="s">
        <v>15</v>
      </c>
      <c r="U4" t="s">
        <v>16</v>
      </c>
      <c r="V4" t="s">
        <v>17</v>
      </c>
      <c r="W4" t="s">
        <v>18</v>
      </c>
      <c r="X4" t="s">
        <v>19</v>
      </c>
      <c r="Y4" t="s">
        <v>20</v>
      </c>
      <c r="Z4" t="s">
        <v>21</v>
      </c>
      <c r="AA4" t="s">
        <v>22</v>
      </c>
      <c r="AB4" t="s">
        <v>23</v>
      </c>
      <c r="AC4" t="s">
        <v>24</v>
      </c>
      <c r="AD4" t="s">
        <v>25</v>
      </c>
      <c r="AE4" t="s">
        <v>26</v>
      </c>
      <c r="AF4" t="s">
        <v>27</v>
      </c>
      <c r="AG4" t="s">
        <v>28</v>
      </c>
      <c r="AH4" t="s">
        <v>29</v>
      </c>
      <c r="AI4" t="s">
        <v>30</v>
      </c>
      <c r="AJ4" t="s">
        <v>31</v>
      </c>
      <c r="AK4" t="s">
        <v>32</v>
      </c>
      <c r="AL4" t="s">
        <v>33</v>
      </c>
      <c r="AM4" t="s">
        <v>34</v>
      </c>
      <c r="AN4" t="s">
        <v>35</v>
      </c>
      <c r="AO4">
        <v>2025</v>
      </c>
      <c r="AP4" t="s">
        <v>4</v>
      </c>
      <c r="AQ4" t="s">
        <v>5</v>
      </c>
      <c r="AR4" t="s">
        <v>6</v>
      </c>
      <c r="AS4" t="s">
        <v>7</v>
      </c>
      <c r="AT4" t="s">
        <v>8</v>
      </c>
      <c r="AU4" t="s">
        <v>9</v>
      </c>
      <c r="AV4" t="s">
        <v>10</v>
      </c>
      <c r="AW4" t="s">
        <v>11</v>
      </c>
      <c r="AX4" t="s">
        <v>12</v>
      </c>
      <c r="AY4" t="s">
        <v>13</v>
      </c>
      <c r="AZ4" t="s">
        <v>14</v>
      </c>
      <c r="BA4" t="s">
        <v>15</v>
      </c>
      <c r="BB4" t="s">
        <v>16</v>
      </c>
      <c r="BC4" t="s">
        <v>17</v>
      </c>
      <c r="BD4" t="s">
        <v>18</v>
      </c>
      <c r="BE4" t="s">
        <v>19</v>
      </c>
      <c r="BF4" t="s">
        <v>20</v>
      </c>
      <c r="BG4" t="s">
        <v>21</v>
      </c>
      <c r="BH4" t="s">
        <v>22</v>
      </c>
      <c r="BI4" t="s">
        <v>23</v>
      </c>
      <c r="BJ4" t="s">
        <v>24</v>
      </c>
      <c r="BK4" t="s">
        <v>25</v>
      </c>
      <c r="BL4" t="s">
        <v>26</v>
      </c>
      <c r="BM4" t="s">
        <v>27</v>
      </c>
      <c r="BN4" t="s">
        <v>28</v>
      </c>
      <c r="BO4" t="s">
        <v>29</v>
      </c>
      <c r="BP4" t="s">
        <v>30</v>
      </c>
      <c r="BQ4" t="s">
        <v>31</v>
      </c>
      <c r="BR4" t="s">
        <v>32</v>
      </c>
      <c r="BS4" t="s">
        <v>33</v>
      </c>
      <c r="BT4" t="s">
        <v>34</v>
      </c>
      <c r="BU4" t="s">
        <v>35</v>
      </c>
    </row>
    <row r="5" spans="2:73" x14ac:dyDescent="0.25">
      <c r="B5" t="s">
        <v>37</v>
      </c>
      <c r="C5" s="1">
        <v>1</v>
      </c>
      <c r="D5" s="1"/>
      <c r="E5" s="1" t="s">
        <v>126</v>
      </c>
      <c r="F5" s="1">
        <v>1</v>
      </c>
      <c r="G5" s="1" t="s">
        <v>127</v>
      </c>
      <c r="H5" s="1"/>
      <c r="I5" s="2">
        <f>ROUND(IF($B5="Annuity",SUMIFS('Annuity Prices'!L:L,'Annuity Prices'!$B:$B,$D5,'Annuity Prices'!$E:$E,$G5),IF($B5="RAB Short",SUMIFS('RAB Prices Short'!L:L,'RAB Prices Short'!$B:$B,'All Prices combined'!$D5,'RAB Prices Short'!$E:$E,'All Prices combined'!$G5),IF($B5="RAB Long",SUMIFS('RAB Prices Long'!L:L,'RAB Prices Long'!$B:$B,'All Prices combined'!$D5,'RAB Prices Long'!$E:$E,'All Prices combined'!$G5)))),2)</f>
        <v>0</v>
      </c>
      <c r="J5" s="2">
        <f>ROUND(IF($B5="Annuity",SUMIFS('Annuity Prices'!M:M,'Annuity Prices'!$B:$B,$D5,'Annuity Prices'!$E:$E,$G5),IF($B5="RAB Short",SUMIFS('RAB Prices Short'!M:M,'RAB Prices Short'!$B:$B,'All Prices combined'!$D5,'RAB Prices Short'!$E:$E,'All Prices combined'!$G5),IF($B5="RAB Long",SUMIFS('RAB Prices Long'!M:M,'RAB Prices Long'!$B:$B,'All Prices combined'!$D5,'RAB Prices Long'!$E:$E,'All Prices combined'!$G5)))),2)</f>
        <v>0</v>
      </c>
      <c r="K5" s="2">
        <f>ROUND(IF($B5="Annuity",SUMIFS('Annuity Prices'!N:N,'Annuity Prices'!$B:$B,$D5,'Annuity Prices'!$E:$E,$G5),IF($B5="RAB Short",SUMIFS('RAB Prices Short'!N:N,'RAB Prices Short'!$B:$B,'All Prices combined'!$D5,'RAB Prices Short'!$E:$E,'All Prices combined'!$G5),IF($B5="RAB Long",SUMIFS('RAB Prices Long'!N:N,'RAB Prices Long'!$B:$B,'All Prices combined'!$D5,'RAB Prices Long'!$E:$E,'All Prices combined'!$G5)))),2)</f>
        <v>0</v>
      </c>
      <c r="L5" s="2">
        <f>ROUND(IF($B5="Annuity",SUMIFS('Annuity Prices'!O:O,'Annuity Prices'!$B:$B,$D5,'Annuity Prices'!$E:$E,$G5),IF($B5="RAB Short",SUMIFS('RAB Prices Short'!O:O,'RAB Prices Short'!$B:$B,'All Prices combined'!$D5,'RAB Prices Short'!$E:$E,'All Prices combined'!$G5),IF($B5="RAB Long",SUMIFS('RAB Prices Long'!O:O,'RAB Prices Long'!$B:$B,'All Prices combined'!$D5,'RAB Prices Long'!$E:$E,'All Prices combined'!$G5)))),2)</f>
        <v>0</v>
      </c>
      <c r="M5" s="2">
        <f>ROUND(IF($B5="Annuity",SUMIFS('Annuity Prices'!P:P,'Annuity Prices'!$B:$B,$D5,'Annuity Prices'!$E:$E,$G5),IF($B5="RAB Short",SUMIFS('RAB Prices Short'!P:P,'RAB Prices Short'!$B:$B,'All Prices combined'!$D5,'RAB Prices Short'!$E:$E,'All Prices combined'!$G5),IF($B5="RAB Long",SUMIFS('RAB Prices Long'!P:P,'RAB Prices Long'!$B:$B,'All Prices combined'!$D5,'RAB Prices Long'!$E:$E,'All Prices combined'!$G5)))),2)</f>
        <v>0</v>
      </c>
      <c r="N5" s="2">
        <f>ROUND(IF($B5="Annuity",SUMIFS('Annuity Prices'!Q:Q,'Annuity Prices'!$B:$B,$D5,'Annuity Prices'!$E:$E,$G5),IF($B5="RAB Short",SUMIFS('RAB Prices Short'!Q:Q,'RAB Prices Short'!$B:$B,'All Prices combined'!$D5,'RAB Prices Short'!$E:$E,'All Prices combined'!$G5),IF($B5="RAB Long",SUMIFS('RAB Prices Long'!Q:Q,'RAB Prices Long'!$B:$B,'All Prices combined'!$D5,'RAB Prices Long'!$E:$E,'All Prices combined'!$G5)))),2)</f>
        <v>0</v>
      </c>
      <c r="O5" s="2">
        <f>ROUND(IF($B5="Annuity",SUMIFS('Annuity Prices'!R:R,'Annuity Prices'!$B:$B,$D5,'Annuity Prices'!$E:$E,$G5),IF($B5="RAB Short",SUMIFS('RAB Prices Short'!R:R,'RAB Prices Short'!$B:$B,'All Prices combined'!$D5,'RAB Prices Short'!$E:$E,'All Prices combined'!$G5),IF($B5="RAB Long",SUMIFS('RAB Prices Long'!R:R,'RAB Prices Long'!$B:$B,'All Prices combined'!$D5,'RAB Prices Long'!$E:$E,'All Prices combined'!$G5)))),2)</f>
        <v>0</v>
      </c>
      <c r="P5" s="2">
        <f>ROUND(IF($B5="Annuity",SUMIFS('Annuity Prices'!S:S,'Annuity Prices'!$B:$B,$D5,'Annuity Prices'!$E:$E,$G5),IF($B5="RAB Short",SUMIFS('RAB Prices Short'!S:S,'RAB Prices Short'!$B:$B,'All Prices combined'!$D5,'RAB Prices Short'!$E:$E,'All Prices combined'!$G5),IF($B5="RAB Long",SUMIFS('RAB Prices Long'!S:S,'RAB Prices Long'!$B:$B,'All Prices combined'!$D5,'RAB Prices Long'!$E:$E,'All Prices combined'!$G5)))),2)</f>
        <v>0</v>
      </c>
      <c r="Q5" s="2">
        <f>ROUND(IF($B5="Annuity",SUMIFS('Annuity Prices'!T:T,'Annuity Prices'!$B:$B,$D5,'Annuity Prices'!$E:$E,$G5),IF($B5="RAB Short",SUMIFS('RAB Prices Short'!T:T,'RAB Prices Short'!$B:$B,'All Prices combined'!$D5,'RAB Prices Short'!$E:$E,'All Prices combined'!$G5),IF($B5="RAB Long",SUMIFS('RAB Prices Long'!T:T,'RAB Prices Long'!$B:$B,'All Prices combined'!$D5,'RAB Prices Long'!$E:$E,'All Prices combined'!$G5)))),2)</f>
        <v>0</v>
      </c>
      <c r="R5" s="2">
        <f>ROUND(IF($B5="Annuity",SUMIFS('Annuity Prices'!U:U,'Annuity Prices'!$B:$B,$D5,'Annuity Prices'!$E:$E,$G5),IF($B5="RAB Short",SUMIFS('RAB Prices Short'!U:U,'RAB Prices Short'!$B:$B,'All Prices combined'!$D5,'RAB Prices Short'!$E:$E,'All Prices combined'!$G5),IF($B5="RAB Long",SUMIFS('RAB Prices Long'!U:U,'RAB Prices Long'!$B:$B,'All Prices combined'!$D5,'RAB Prices Long'!$E:$E,'All Prices combined'!$G5)))),2)</f>
        <v>0</v>
      </c>
      <c r="S5" s="2">
        <f>ROUND(IF($B5="Annuity",SUMIFS('Annuity Prices'!V:V,'Annuity Prices'!$B:$B,$D5,'Annuity Prices'!$E:$E,$G5),IF($B5="RAB Short",SUMIFS('RAB Prices Short'!V:V,'RAB Prices Short'!$B:$B,'All Prices combined'!$D5,'RAB Prices Short'!$E:$E,'All Prices combined'!$G5),IF($B5="RAB Long",SUMIFS('RAB Prices Long'!V:V,'RAB Prices Long'!$B:$B,'All Prices combined'!$D5,'RAB Prices Long'!$E:$E,'All Prices combined'!$G5)))),2)</f>
        <v>0</v>
      </c>
      <c r="T5" s="2">
        <f>ROUND(IF($B5="Annuity",SUMIFS('Annuity Prices'!W:W,'Annuity Prices'!$B:$B,$D5,'Annuity Prices'!$E:$E,$G5),IF($B5="RAB Short",SUMIFS('RAB Prices Short'!W:W,'RAB Prices Short'!$B:$B,'All Prices combined'!$D5,'RAB Prices Short'!$E:$E,'All Prices combined'!$G5),IF($B5="RAB Long",SUMIFS('RAB Prices Long'!W:W,'RAB Prices Long'!$B:$B,'All Prices combined'!$D5,'RAB Prices Long'!$E:$E,'All Prices combined'!$G5)))),2)</f>
        <v>0</v>
      </c>
      <c r="U5" s="2">
        <f>ROUND(IF($B5="Annuity",SUMIFS('Annuity Prices'!X:X,'Annuity Prices'!$B:$B,$D5,'Annuity Prices'!$E:$E,$G5),IF($B5="RAB Short",SUMIFS('RAB Prices Short'!X:X,'RAB Prices Short'!$B:$B,'All Prices combined'!$D5,'RAB Prices Short'!$E:$E,'All Prices combined'!$G5),IF($B5="RAB Long",SUMIFS('RAB Prices Long'!X:X,'RAB Prices Long'!$B:$B,'All Prices combined'!$D5,'RAB Prices Long'!$E:$E,'All Prices combined'!$G5)))),2)</f>
        <v>0</v>
      </c>
      <c r="V5" s="2">
        <f>ROUND(IF($B5="Annuity",SUMIFS('Annuity Prices'!Y:Y,'Annuity Prices'!$B:$B,$D5,'Annuity Prices'!$E:$E,$G5),IF($B5="RAB Short",SUMIFS('RAB Prices Short'!Y:Y,'RAB Prices Short'!$B:$B,'All Prices combined'!$D5,'RAB Prices Short'!$E:$E,'All Prices combined'!$G5),IF($B5="RAB Long",SUMIFS('RAB Prices Long'!Y:Y,'RAB Prices Long'!$B:$B,'All Prices combined'!$D5,'RAB Prices Long'!$E:$E,'All Prices combined'!$G5)))),2)</f>
        <v>0</v>
      </c>
      <c r="W5" s="2">
        <f>ROUND(IF($B5="Annuity",SUMIFS('Annuity Prices'!Z:Z,'Annuity Prices'!$B:$B,$D5,'Annuity Prices'!$E:$E,$G5),IF($B5="RAB Short",SUMIFS('RAB Prices Short'!Z:Z,'RAB Prices Short'!$B:$B,'All Prices combined'!$D5,'RAB Prices Short'!$E:$E,'All Prices combined'!$G5),IF($B5="RAB Long",SUMIFS('RAB Prices Long'!Z:Z,'RAB Prices Long'!$B:$B,'All Prices combined'!$D5,'RAB Prices Long'!$E:$E,'All Prices combined'!$G5)))),2)</f>
        <v>0</v>
      </c>
      <c r="X5" s="2">
        <f>ROUND(IF($B5="Annuity",SUMIFS('Annuity Prices'!AA:AA,'Annuity Prices'!$B:$B,$D5,'Annuity Prices'!$E:$E,$G5),IF($B5="RAB Short",SUMIFS('RAB Prices Short'!AA:AA,'RAB Prices Short'!$B:$B,'All Prices combined'!$D5,'RAB Prices Short'!$E:$E,'All Prices combined'!$G5),IF($B5="RAB Long",SUMIFS('RAB Prices Long'!AA:AA,'RAB Prices Long'!$B:$B,'All Prices combined'!$D5,'RAB Prices Long'!$E:$E,'All Prices combined'!$G5)))),2)</f>
        <v>0</v>
      </c>
      <c r="Y5" s="2">
        <f>ROUND(IF($B5="Annuity",SUMIFS('Annuity Prices'!AB:AB,'Annuity Prices'!$B:$B,$D5,'Annuity Prices'!$E:$E,$G5),IF($B5="RAB Short",SUMIFS('RAB Prices Short'!AB:AB,'RAB Prices Short'!$B:$B,'All Prices combined'!$D5,'RAB Prices Short'!$E:$E,'All Prices combined'!$G5),IF($B5="RAB Long",SUMIFS('RAB Prices Long'!AB:AB,'RAB Prices Long'!$B:$B,'All Prices combined'!$D5,'RAB Prices Long'!$E:$E,'All Prices combined'!$G5)))),2)</f>
        <v>0</v>
      </c>
      <c r="Z5" s="2">
        <f>ROUND(IF($B5="Annuity",SUMIFS('Annuity Prices'!AC:AC,'Annuity Prices'!$B:$B,$D5,'Annuity Prices'!$E:$E,$G5),IF($B5="RAB Short",SUMIFS('RAB Prices Short'!AC:AC,'RAB Prices Short'!$B:$B,'All Prices combined'!$D5,'RAB Prices Short'!$E:$E,'All Prices combined'!$G5),IF($B5="RAB Long",SUMIFS('RAB Prices Long'!AC:AC,'RAB Prices Long'!$B:$B,'All Prices combined'!$D5,'RAB Prices Long'!$E:$E,'All Prices combined'!$G5)))),2)</f>
        <v>0</v>
      </c>
      <c r="AA5" s="2">
        <f>ROUND(IF($B5="Annuity",SUMIFS('Annuity Prices'!AD:AD,'Annuity Prices'!$B:$B,$D5,'Annuity Prices'!$E:$E,$G5),IF($B5="RAB Short",SUMIFS('RAB Prices Short'!AD:AD,'RAB Prices Short'!$B:$B,'All Prices combined'!$D5,'RAB Prices Short'!$E:$E,'All Prices combined'!$G5),IF($B5="RAB Long",SUMIFS('RAB Prices Long'!AD:AD,'RAB Prices Long'!$B:$B,'All Prices combined'!$D5,'RAB Prices Long'!$E:$E,'All Prices combined'!$G5)))),2)</f>
        <v>0</v>
      </c>
      <c r="AB5" s="2">
        <f>ROUND(IF($B5="Annuity",SUMIFS('Annuity Prices'!AE:AE,'Annuity Prices'!$B:$B,$D5,'Annuity Prices'!$E:$E,$G5),IF($B5="RAB Short",SUMIFS('RAB Prices Short'!AE:AE,'RAB Prices Short'!$B:$B,'All Prices combined'!$D5,'RAB Prices Short'!$E:$E,'All Prices combined'!$G5),IF($B5="RAB Long",SUMIFS('RAB Prices Long'!AE:AE,'RAB Prices Long'!$B:$B,'All Prices combined'!$D5,'RAB Prices Long'!$E:$E,'All Prices combined'!$G5)))),2)</f>
        <v>0</v>
      </c>
      <c r="AC5" s="2">
        <f>ROUND(IF($B5="Annuity",SUMIFS('Annuity Prices'!AF:AF,'Annuity Prices'!$B:$B,$D5,'Annuity Prices'!$E:$E,$G5),IF($B5="RAB Short",SUMIFS('RAB Prices Short'!AF:AF,'RAB Prices Short'!$B:$B,'All Prices combined'!$D5,'RAB Prices Short'!$E:$E,'All Prices combined'!$G5),IF($B5="RAB Long",SUMIFS('RAB Prices Long'!AF:AF,'RAB Prices Long'!$B:$B,'All Prices combined'!$D5,'RAB Prices Long'!$E:$E,'All Prices combined'!$G5)))),2)</f>
        <v>0</v>
      </c>
      <c r="AD5" s="2">
        <f>ROUND(IF($B5="Annuity",SUMIFS('Annuity Prices'!AG:AG,'Annuity Prices'!$B:$B,$D5,'Annuity Prices'!$E:$E,$G5),IF($B5="RAB Short",SUMIFS('RAB Prices Short'!AG:AG,'RAB Prices Short'!$B:$B,'All Prices combined'!$D5,'RAB Prices Short'!$E:$E,'All Prices combined'!$G5),IF($B5="RAB Long",SUMIFS('RAB Prices Long'!AG:AG,'RAB Prices Long'!$B:$B,'All Prices combined'!$D5,'RAB Prices Long'!$E:$E,'All Prices combined'!$G5)))),2)</f>
        <v>0</v>
      </c>
      <c r="AE5" s="2">
        <f>ROUND(IF($B5="Annuity",SUMIFS('Annuity Prices'!AH:AH,'Annuity Prices'!$B:$B,$D5,'Annuity Prices'!$E:$E,$G5),IF($B5="RAB Short",SUMIFS('RAB Prices Short'!AH:AH,'RAB Prices Short'!$B:$B,'All Prices combined'!$D5,'RAB Prices Short'!$E:$E,'All Prices combined'!$G5),IF($B5="RAB Long",SUMIFS('RAB Prices Long'!AH:AH,'RAB Prices Long'!$B:$B,'All Prices combined'!$D5,'RAB Prices Long'!$E:$E,'All Prices combined'!$G5)))),2)</f>
        <v>0</v>
      </c>
      <c r="AF5" s="2">
        <f>ROUND(IF($B5="Annuity",SUMIFS('Annuity Prices'!AI:AI,'Annuity Prices'!$B:$B,$D5,'Annuity Prices'!$E:$E,$G5),IF($B5="RAB Short",SUMIFS('RAB Prices Short'!AI:AI,'RAB Prices Short'!$B:$B,'All Prices combined'!$D5,'RAB Prices Short'!$E:$E,'All Prices combined'!$G5),IF($B5="RAB Long",SUMIFS('RAB Prices Long'!AI:AI,'RAB Prices Long'!$B:$B,'All Prices combined'!$D5,'RAB Prices Long'!$E:$E,'All Prices combined'!$G5)))),2)</f>
        <v>0</v>
      </c>
      <c r="AG5" s="2">
        <f>ROUND(IF($B5="Annuity",SUMIFS('Annuity Prices'!AJ:AJ,'Annuity Prices'!$B:$B,$D5,'Annuity Prices'!$E:$E,$G5),IF($B5="RAB Short",SUMIFS('RAB Prices Short'!AJ:AJ,'RAB Prices Short'!$B:$B,'All Prices combined'!$D5,'RAB Prices Short'!$E:$E,'All Prices combined'!$G5),IF($B5="RAB Long",SUMIFS('RAB Prices Long'!AJ:AJ,'RAB Prices Long'!$B:$B,'All Prices combined'!$D5,'RAB Prices Long'!$E:$E,'All Prices combined'!$G5)))),2)</f>
        <v>0</v>
      </c>
      <c r="AH5" s="2">
        <f>ROUND(IF($B5="Annuity",SUMIFS('Annuity Prices'!AK:AK,'Annuity Prices'!$B:$B,$D5,'Annuity Prices'!$E:$E,$G5),IF($B5="RAB Short",SUMIFS('RAB Prices Short'!AK:AK,'RAB Prices Short'!$B:$B,'All Prices combined'!$D5,'RAB Prices Short'!$E:$E,'All Prices combined'!$G5),IF($B5="RAB Long",SUMIFS('RAB Prices Long'!AK:AK,'RAB Prices Long'!$B:$B,'All Prices combined'!$D5,'RAB Prices Long'!$E:$E,'All Prices combined'!$G5)))),2)</f>
        <v>0</v>
      </c>
      <c r="AI5" s="2">
        <f>ROUND(IF($B5="Annuity",SUMIFS('Annuity Prices'!AL:AL,'Annuity Prices'!$B:$B,$D5,'Annuity Prices'!$E:$E,$G5),IF($B5="RAB Short",SUMIFS('RAB Prices Short'!AL:AL,'RAB Prices Short'!$B:$B,'All Prices combined'!$D5,'RAB Prices Short'!$E:$E,'All Prices combined'!$G5),IF($B5="RAB Long",SUMIFS('RAB Prices Long'!AL:AL,'RAB Prices Long'!$B:$B,'All Prices combined'!$D5,'RAB Prices Long'!$E:$E,'All Prices combined'!$G5)))),2)</f>
        <v>0</v>
      </c>
      <c r="AJ5" s="2">
        <f>ROUND(IF($B5="Annuity",SUMIFS('Annuity Prices'!AM:AM,'Annuity Prices'!$B:$B,$D5,'Annuity Prices'!$E:$E,$G5),IF($B5="RAB Short",SUMIFS('RAB Prices Short'!AM:AM,'RAB Prices Short'!$B:$B,'All Prices combined'!$D5,'RAB Prices Short'!$E:$E,'All Prices combined'!$G5),IF($B5="RAB Long",SUMIFS('RAB Prices Long'!AM:AM,'RAB Prices Long'!$B:$B,'All Prices combined'!$D5,'RAB Prices Long'!$E:$E,'All Prices combined'!$G5)))),2)</f>
        <v>0</v>
      </c>
      <c r="AK5" s="2">
        <f>ROUND(IF($B5="Annuity",SUMIFS('Annuity Prices'!AN:AN,'Annuity Prices'!$B:$B,$D5,'Annuity Prices'!$E:$E,$G5),IF($B5="RAB Short",SUMIFS('RAB Prices Short'!AN:AN,'RAB Prices Short'!$B:$B,'All Prices combined'!$D5,'RAB Prices Short'!$E:$E,'All Prices combined'!$G5),IF($B5="RAB Long",SUMIFS('RAB Prices Long'!AN:AN,'RAB Prices Long'!$B:$B,'All Prices combined'!$D5,'RAB Prices Long'!$E:$E,'All Prices combined'!$G5)))),2)</f>
        <v>0</v>
      </c>
      <c r="AL5" s="2">
        <f>ROUND(IF($B5="Annuity",SUMIFS('Annuity Prices'!AO:AO,'Annuity Prices'!$B:$B,$D5,'Annuity Prices'!$E:$E,$G5),IF($B5="RAB Short",SUMIFS('RAB Prices Short'!AO:AO,'RAB Prices Short'!$B:$B,'All Prices combined'!$D5,'RAB Prices Short'!$E:$E,'All Prices combined'!$G5),IF($B5="RAB Long",SUMIFS('RAB Prices Long'!AO:AO,'RAB Prices Long'!$B:$B,'All Prices combined'!$D5,'RAB Prices Long'!$E:$E,'All Prices combined'!$G5)))),2)</f>
        <v>0</v>
      </c>
      <c r="AM5" s="2">
        <f>ROUND(IF($B5="Annuity",SUMIFS('Annuity Prices'!AP:AP,'Annuity Prices'!$B:$B,$D5,'Annuity Prices'!$E:$E,$G5),IF($B5="RAB Short",SUMIFS('RAB Prices Short'!AP:AP,'RAB Prices Short'!$B:$B,'All Prices combined'!$D5,'RAB Prices Short'!$E:$E,'All Prices combined'!$G5),IF($B5="RAB Long",SUMIFS('RAB Prices Long'!AP:AP,'RAB Prices Long'!$B:$B,'All Prices combined'!$D5,'RAB Prices Long'!$E:$E,'All Prices combined'!$G5)))),2)</f>
        <v>0</v>
      </c>
      <c r="AN5" s="2">
        <f>ROUND(IF($B5="Annuity",SUMIFS('Annuity Prices'!AQ:AQ,'Annuity Prices'!$B:$B,$D5,'Annuity Prices'!$E:$E,$G5),IF($B5="RAB Short",SUMIFS('RAB Prices Short'!AQ:AQ,'RAB Prices Short'!$B:$B,'All Prices combined'!$D5,'RAB Prices Short'!$E:$E,'All Prices combined'!$G5),IF($B5="RAB Long",SUMIFS('RAB Prices Long'!AQ:AQ,'RAB Prices Long'!$B:$B,'All Prices combined'!$D5,'RAB Prices Long'!$E:$E,'All Prices combined'!$G5)))),2)</f>
        <v>0</v>
      </c>
      <c r="AO5" s="2">
        <f>ROUND(IF($B5="Annuity",SUMIFS('Annuity Prices'!AR:AR,'Annuity Prices'!$B:$B,$D5,'Annuity Prices'!$E:$E,$G5),IF($B5="RAB Short",SUMIFS('RAB Prices Short'!AR:AR,'RAB Prices Short'!$B:$B,'All Prices combined'!$D5,'RAB Prices Short'!$E:$E,'All Prices combined'!$G5),IF($B5="RAB Long",SUMIFS('RAB Prices Long'!AR:AR,'RAB Prices Long'!$B:$B,'All Prices combined'!$D5,'RAB Prices Long'!$E:$E,'All Prices combined'!$G5)))),2)</f>
        <v>0</v>
      </c>
      <c r="AP5" s="2">
        <f>ROUND(IF($B5="Annuity",SUMIFS('Annuity Prices'!AS:AS,'Annuity Prices'!$B:$B,$D5,'Annuity Prices'!$E:$E,$G5),IF($B5="RAB Short",SUMIFS('RAB Prices Short'!AS:AS,'RAB Prices Short'!$B:$B,'All Prices combined'!$D5,'RAB Prices Short'!$E:$E,'All Prices combined'!$G5),IF($B5="RAB Long",SUMIFS('RAB Prices Long'!AS:AS,'RAB Prices Long'!$B:$B,'All Prices combined'!$D5,'RAB Prices Long'!$E:$E,'All Prices combined'!$G5)))),2)</f>
        <v>0</v>
      </c>
      <c r="AQ5" s="2">
        <f>ROUND(IF($B5="Annuity",SUMIFS('Annuity Prices'!AT:AT,'Annuity Prices'!$B:$B,$D5,'Annuity Prices'!$E:$E,$G5),IF($B5="RAB Short",SUMIFS('RAB Prices Short'!AT:AT,'RAB Prices Short'!$B:$B,'All Prices combined'!$D5,'RAB Prices Short'!$E:$E,'All Prices combined'!$G5),IF($B5="RAB Long",SUMIFS('RAB Prices Long'!AT:AT,'RAB Prices Long'!$B:$B,'All Prices combined'!$D5,'RAB Prices Long'!$E:$E,'All Prices combined'!$G5)))),2)</f>
        <v>0</v>
      </c>
      <c r="AR5" s="2">
        <f>ROUND(IF($B5="Annuity",SUMIFS('Annuity Prices'!AU:AU,'Annuity Prices'!$B:$B,$D5,'Annuity Prices'!$E:$E,$G5),IF($B5="RAB Short",SUMIFS('RAB Prices Short'!AU:AU,'RAB Prices Short'!$B:$B,'All Prices combined'!$D5,'RAB Prices Short'!$E:$E,'All Prices combined'!$G5),IF($B5="RAB Long",SUMIFS('RAB Prices Long'!AU:AU,'RAB Prices Long'!$B:$B,'All Prices combined'!$D5,'RAB Prices Long'!$E:$E,'All Prices combined'!$G5)))),2)</f>
        <v>0</v>
      </c>
      <c r="AS5" s="2">
        <f>ROUND(IF($B5="Annuity",SUMIFS('Annuity Prices'!AV:AV,'Annuity Prices'!$B:$B,$D5,'Annuity Prices'!$E:$E,$G5),IF($B5="RAB Short",SUMIFS('RAB Prices Short'!AV:AV,'RAB Prices Short'!$B:$B,'All Prices combined'!$D5,'RAB Prices Short'!$E:$E,'All Prices combined'!$G5),IF($B5="RAB Long",SUMIFS('RAB Prices Long'!AV:AV,'RAB Prices Long'!$B:$B,'All Prices combined'!$D5,'RAB Prices Long'!$E:$E,'All Prices combined'!$G5)))),2)</f>
        <v>0</v>
      </c>
      <c r="AT5" s="2">
        <f>ROUND(IF($B5="Annuity",SUMIFS('Annuity Prices'!AW:AW,'Annuity Prices'!$B:$B,$D5,'Annuity Prices'!$E:$E,$G5),IF($B5="RAB Short",SUMIFS('RAB Prices Short'!AW:AW,'RAB Prices Short'!$B:$B,'All Prices combined'!$D5,'RAB Prices Short'!$E:$E,'All Prices combined'!$G5),IF($B5="RAB Long",SUMIFS('RAB Prices Long'!AW:AW,'RAB Prices Long'!$B:$B,'All Prices combined'!$D5,'RAB Prices Long'!$E:$E,'All Prices combined'!$G5)))),2)</f>
        <v>0</v>
      </c>
      <c r="AU5" s="2">
        <f>ROUND(IF($B5="Annuity",SUMIFS('Annuity Prices'!AX:AX,'Annuity Prices'!$B:$B,$D5,'Annuity Prices'!$E:$E,$G5),IF($B5="RAB Short",SUMIFS('RAB Prices Short'!AX:AX,'RAB Prices Short'!$B:$B,'All Prices combined'!$D5,'RAB Prices Short'!$E:$E,'All Prices combined'!$G5),IF($B5="RAB Long",SUMIFS('RAB Prices Long'!AX:AX,'RAB Prices Long'!$B:$B,'All Prices combined'!$D5,'RAB Prices Long'!$E:$E,'All Prices combined'!$G5)))),2)</f>
        <v>0</v>
      </c>
      <c r="AV5" s="2">
        <f>ROUND(IF($B5="Annuity",SUMIFS('Annuity Prices'!AY:AY,'Annuity Prices'!$B:$B,$D5,'Annuity Prices'!$E:$E,$G5),IF($B5="RAB Short",SUMIFS('RAB Prices Short'!AY:AY,'RAB Prices Short'!$B:$B,'All Prices combined'!$D5,'RAB Prices Short'!$E:$E,'All Prices combined'!$G5),IF($B5="RAB Long",SUMIFS('RAB Prices Long'!AY:AY,'RAB Prices Long'!$B:$B,'All Prices combined'!$D5,'RAB Prices Long'!$E:$E,'All Prices combined'!$G5)))),2)</f>
        <v>0</v>
      </c>
      <c r="AW5" s="2">
        <f>ROUND(IF($B5="Annuity",SUMIFS('Annuity Prices'!AZ:AZ,'Annuity Prices'!$B:$B,$D5,'Annuity Prices'!$E:$E,$G5),IF($B5="RAB Short",SUMIFS('RAB Prices Short'!AZ:AZ,'RAB Prices Short'!$B:$B,'All Prices combined'!$D5,'RAB Prices Short'!$E:$E,'All Prices combined'!$G5),IF($B5="RAB Long",SUMIFS('RAB Prices Long'!AZ:AZ,'RAB Prices Long'!$B:$B,'All Prices combined'!$D5,'RAB Prices Long'!$E:$E,'All Prices combined'!$G5)))),2)</f>
        <v>0</v>
      </c>
      <c r="AX5" s="2">
        <f>ROUND(IF($B5="Annuity",SUMIFS('Annuity Prices'!BA:BA,'Annuity Prices'!$B:$B,$D5,'Annuity Prices'!$E:$E,$G5),IF($B5="RAB Short",SUMIFS('RAB Prices Short'!BA:BA,'RAB Prices Short'!$B:$B,'All Prices combined'!$D5,'RAB Prices Short'!$E:$E,'All Prices combined'!$G5),IF($B5="RAB Long",SUMIFS('RAB Prices Long'!BA:BA,'RAB Prices Long'!$B:$B,'All Prices combined'!$D5,'RAB Prices Long'!$E:$E,'All Prices combined'!$G5)))),2)</f>
        <v>0</v>
      </c>
      <c r="AY5" s="2">
        <f>ROUND(IF($B5="Annuity",SUMIFS('Annuity Prices'!BB:BB,'Annuity Prices'!$B:$B,$D5,'Annuity Prices'!$E:$E,$G5),IF($B5="RAB Short",SUMIFS('RAB Prices Short'!BB:BB,'RAB Prices Short'!$B:$B,'All Prices combined'!$D5,'RAB Prices Short'!$E:$E,'All Prices combined'!$G5),IF($B5="RAB Long",SUMIFS('RAB Prices Long'!BB:BB,'RAB Prices Long'!$B:$B,'All Prices combined'!$D5,'RAB Prices Long'!$E:$E,'All Prices combined'!$G5)))),2)</f>
        <v>0</v>
      </c>
      <c r="AZ5" s="2">
        <f>ROUND(IF($B5="Annuity",SUMIFS('Annuity Prices'!BC:BC,'Annuity Prices'!$B:$B,$D5,'Annuity Prices'!$E:$E,$G5),IF($B5="RAB Short",SUMIFS('RAB Prices Short'!BC:BC,'RAB Prices Short'!$B:$B,'All Prices combined'!$D5,'RAB Prices Short'!$E:$E,'All Prices combined'!$G5),IF($B5="RAB Long",SUMIFS('RAB Prices Long'!BC:BC,'RAB Prices Long'!$B:$B,'All Prices combined'!$D5,'RAB Prices Long'!$E:$E,'All Prices combined'!$G5)))),2)</f>
        <v>0</v>
      </c>
      <c r="BA5" s="2">
        <f>ROUND(IF($B5="Annuity",SUMIFS('Annuity Prices'!BD:BD,'Annuity Prices'!$B:$B,$D5,'Annuity Prices'!$E:$E,$G5),IF($B5="RAB Short",SUMIFS('RAB Prices Short'!BD:BD,'RAB Prices Short'!$B:$B,'All Prices combined'!$D5,'RAB Prices Short'!$E:$E,'All Prices combined'!$G5),IF($B5="RAB Long",SUMIFS('RAB Prices Long'!BD:BD,'RAB Prices Long'!$B:$B,'All Prices combined'!$D5,'RAB Prices Long'!$E:$E,'All Prices combined'!$G5)))),2)</f>
        <v>0</v>
      </c>
      <c r="BB5" s="2">
        <f>ROUND(IF($B5="Annuity",SUMIFS('Annuity Prices'!BE:BE,'Annuity Prices'!$B:$B,$D5,'Annuity Prices'!$E:$E,$G5),IF($B5="RAB Short",SUMIFS('RAB Prices Short'!BE:BE,'RAB Prices Short'!$B:$B,'All Prices combined'!$D5,'RAB Prices Short'!$E:$E,'All Prices combined'!$G5),IF($B5="RAB Long",SUMIFS('RAB Prices Long'!BE:BE,'RAB Prices Long'!$B:$B,'All Prices combined'!$D5,'RAB Prices Long'!$E:$E,'All Prices combined'!$G5)))),2)</f>
        <v>0</v>
      </c>
      <c r="BC5" s="2">
        <f>ROUND(IF($B5="Annuity",SUMIFS('Annuity Prices'!BF:BF,'Annuity Prices'!$B:$B,$D5,'Annuity Prices'!$E:$E,$G5),IF($B5="RAB Short",SUMIFS('RAB Prices Short'!BF:BF,'RAB Prices Short'!$B:$B,'All Prices combined'!$D5,'RAB Prices Short'!$E:$E,'All Prices combined'!$G5),IF($B5="RAB Long",SUMIFS('RAB Prices Long'!BF:BF,'RAB Prices Long'!$B:$B,'All Prices combined'!$D5,'RAB Prices Long'!$E:$E,'All Prices combined'!$G5)))),2)</f>
        <v>0</v>
      </c>
      <c r="BD5" s="2">
        <f>ROUND(IF($B5="Annuity",SUMIFS('Annuity Prices'!BG:BG,'Annuity Prices'!$B:$B,$D5,'Annuity Prices'!$E:$E,$G5),IF($B5="RAB Short",SUMIFS('RAB Prices Short'!BG:BG,'RAB Prices Short'!$B:$B,'All Prices combined'!$D5,'RAB Prices Short'!$E:$E,'All Prices combined'!$G5),IF($B5="RAB Long",SUMIFS('RAB Prices Long'!BG:BG,'RAB Prices Long'!$B:$B,'All Prices combined'!$D5,'RAB Prices Long'!$E:$E,'All Prices combined'!$G5)))),2)</f>
        <v>0</v>
      </c>
      <c r="BE5" s="2">
        <f>ROUND(IF($B5="Annuity",SUMIFS('Annuity Prices'!BH:BH,'Annuity Prices'!$B:$B,$D5,'Annuity Prices'!$E:$E,$G5),IF($B5="RAB Short",SUMIFS('RAB Prices Short'!BH:BH,'RAB Prices Short'!$B:$B,'All Prices combined'!$D5,'RAB Prices Short'!$E:$E,'All Prices combined'!$G5),IF($B5="RAB Long",SUMIFS('RAB Prices Long'!BH:BH,'RAB Prices Long'!$B:$B,'All Prices combined'!$D5,'RAB Prices Long'!$E:$E,'All Prices combined'!$G5)))),2)</f>
        <v>0</v>
      </c>
      <c r="BF5" s="2">
        <f>ROUND(IF($B5="Annuity",SUMIFS('Annuity Prices'!BI:BI,'Annuity Prices'!$B:$B,$D5,'Annuity Prices'!$E:$E,$G5),IF($B5="RAB Short",SUMIFS('RAB Prices Short'!BI:BI,'RAB Prices Short'!$B:$B,'All Prices combined'!$D5,'RAB Prices Short'!$E:$E,'All Prices combined'!$G5),IF($B5="RAB Long",SUMIFS('RAB Prices Long'!BI:BI,'RAB Prices Long'!$B:$B,'All Prices combined'!$D5,'RAB Prices Long'!$E:$E,'All Prices combined'!$G5)))),2)</f>
        <v>0</v>
      </c>
      <c r="BG5" s="2">
        <f>ROUND(IF($B5="Annuity",SUMIFS('Annuity Prices'!BJ:BJ,'Annuity Prices'!$B:$B,$D5,'Annuity Prices'!$E:$E,$G5),IF($B5="RAB Short",SUMIFS('RAB Prices Short'!BJ:BJ,'RAB Prices Short'!$B:$B,'All Prices combined'!$D5,'RAB Prices Short'!$E:$E,'All Prices combined'!$G5),IF($B5="RAB Long",SUMIFS('RAB Prices Long'!BJ:BJ,'RAB Prices Long'!$B:$B,'All Prices combined'!$D5,'RAB Prices Long'!$E:$E,'All Prices combined'!$G5)))),2)</f>
        <v>0</v>
      </c>
      <c r="BH5" s="2">
        <f>ROUND(IF($B5="Annuity",SUMIFS('Annuity Prices'!BK:BK,'Annuity Prices'!$B:$B,$D5,'Annuity Prices'!$E:$E,$G5),IF($B5="RAB Short",SUMIFS('RAB Prices Short'!BK:BK,'RAB Prices Short'!$B:$B,'All Prices combined'!$D5,'RAB Prices Short'!$E:$E,'All Prices combined'!$G5),IF($B5="RAB Long",SUMIFS('RAB Prices Long'!BK:BK,'RAB Prices Long'!$B:$B,'All Prices combined'!$D5,'RAB Prices Long'!$E:$E,'All Prices combined'!$G5)))),2)</f>
        <v>0</v>
      </c>
      <c r="BI5" s="2">
        <f>ROUND(IF($B5="Annuity",SUMIFS('Annuity Prices'!BL:BL,'Annuity Prices'!$B:$B,$D5,'Annuity Prices'!$E:$E,$G5),IF($B5="RAB Short",SUMIFS('RAB Prices Short'!BL:BL,'RAB Prices Short'!$B:$B,'All Prices combined'!$D5,'RAB Prices Short'!$E:$E,'All Prices combined'!$G5),IF($B5="RAB Long",SUMIFS('RAB Prices Long'!BL:BL,'RAB Prices Long'!$B:$B,'All Prices combined'!$D5,'RAB Prices Long'!$E:$E,'All Prices combined'!$G5)))),2)</f>
        <v>0</v>
      </c>
      <c r="BJ5" s="2">
        <f>ROUND(IF($B5="Annuity",SUMIFS('Annuity Prices'!BM:BM,'Annuity Prices'!$B:$B,$D5,'Annuity Prices'!$E:$E,$G5),IF($B5="RAB Short",SUMIFS('RAB Prices Short'!BM:BM,'RAB Prices Short'!$B:$B,'All Prices combined'!$D5,'RAB Prices Short'!$E:$E,'All Prices combined'!$G5),IF($B5="RAB Long",SUMIFS('RAB Prices Long'!BM:BM,'RAB Prices Long'!$B:$B,'All Prices combined'!$D5,'RAB Prices Long'!$E:$E,'All Prices combined'!$G5)))),2)</f>
        <v>0</v>
      </c>
      <c r="BK5" s="2">
        <f>ROUND(IF($B5="Annuity",SUMIFS('Annuity Prices'!BN:BN,'Annuity Prices'!$B:$B,$D5,'Annuity Prices'!$E:$E,$G5),IF($B5="RAB Short",SUMIFS('RAB Prices Short'!BN:BN,'RAB Prices Short'!$B:$B,'All Prices combined'!$D5,'RAB Prices Short'!$E:$E,'All Prices combined'!$G5),IF($B5="RAB Long",SUMIFS('RAB Prices Long'!BN:BN,'RAB Prices Long'!$B:$B,'All Prices combined'!$D5,'RAB Prices Long'!$E:$E,'All Prices combined'!$G5)))),2)</f>
        <v>0</v>
      </c>
      <c r="BL5" s="2">
        <f>ROUND(IF($B5="Annuity",SUMIFS('Annuity Prices'!BO:BO,'Annuity Prices'!$B:$B,$D5,'Annuity Prices'!$E:$E,$G5),IF($B5="RAB Short",SUMIFS('RAB Prices Short'!BO:BO,'RAB Prices Short'!$B:$B,'All Prices combined'!$D5,'RAB Prices Short'!$E:$E,'All Prices combined'!$G5),IF($B5="RAB Long",SUMIFS('RAB Prices Long'!BO:BO,'RAB Prices Long'!$B:$B,'All Prices combined'!$D5,'RAB Prices Long'!$E:$E,'All Prices combined'!$G5)))),2)</f>
        <v>0</v>
      </c>
      <c r="BM5" s="2">
        <f>ROUND(IF($B5="Annuity",SUMIFS('Annuity Prices'!BP:BP,'Annuity Prices'!$B:$B,$D5,'Annuity Prices'!$E:$E,$G5),IF($B5="RAB Short",SUMIFS('RAB Prices Short'!BP:BP,'RAB Prices Short'!$B:$B,'All Prices combined'!$D5,'RAB Prices Short'!$E:$E,'All Prices combined'!$G5),IF($B5="RAB Long",SUMIFS('RAB Prices Long'!BP:BP,'RAB Prices Long'!$B:$B,'All Prices combined'!$D5,'RAB Prices Long'!$E:$E,'All Prices combined'!$G5)))),2)</f>
        <v>0</v>
      </c>
      <c r="BN5" s="2">
        <f>ROUND(IF($B5="Annuity",SUMIFS('Annuity Prices'!BQ:BQ,'Annuity Prices'!$B:$B,$D5,'Annuity Prices'!$E:$E,$G5),IF($B5="RAB Short",SUMIFS('RAB Prices Short'!BQ:BQ,'RAB Prices Short'!$B:$B,'All Prices combined'!$D5,'RAB Prices Short'!$E:$E,'All Prices combined'!$G5),IF($B5="RAB Long",SUMIFS('RAB Prices Long'!BQ:BQ,'RAB Prices Long'!$B:$B,'All Prices combined'!$D5,'RAB Prices Long'!$E:$E,'All Prices combined'!$G5)))),2)</f>
        <v>0</v>
      </c>
      <c r="BO5" s="2">
        <f>ROUND(IF($B5="Annuity",SUMIFS('Annuity Prices'!BR:BR,'Annuity Prices'!$B:$B,$D5,'Annuity Prices'!$E:$E,$G5),IF($B5="RAB Short",SUMIFS('RAB Prices Short'!BR:BR,'RAB Prices Short'!$B:$B,'All Prices combined'!$D5,'RAB Prices Short'!$E:$E,'All Prices combined'!$G5),IF($B5="RAB Long",SUMIFS('RAB Prices Long'!BR:BR,'RAB Prices Long'!$B:$B,'All Prices combined'!$D5,'RAB Prices Long'!$E:$E,'All Prices combined'!$G5)))),2)</f>
        <v>0</v>
      </c>
      <c r="BP5" s="2">
        <f>ROUND(IF($B5="Annuity",SUMIFS('Annuity Prices'!BS:BS,'Annuity Prices'!$B:$B,$D5,'Annuity Prices'!$E:$E,$G5),IF($B5="RAB Short",SUMIFS('RAB Prices Short'!BS:BS,'RAB Prices Short'!$B:$B,'All Prices combined'!$D5,'RAB Prices Short'!$E:$E,'All Prices combined'!$G5),IF($B5="RAB Long",SUMIFS('RAB Prices Long'!BS:BS,'RAB Prices Long'!$B:$B,'All Prices combined'!$D5,'RAB Prices Long'!$E:$E,'All Prices combined'!$G5)))),2)</f>
        <v>0</v>
      </c>
      <c r="BQ5" s="2">
        <f>ROUND(IF($B5="Annuity",SUMIFS('Annuity Prices'!BT:BT,'Annuity Prices'!$B:$B,$D5,'Annuity Prices'!$E:$E,$G5),IF($B5="RAB Short",SUMIFS('RAB Prices Short'!BT:BT,'RAB Prices Short'!$B:$B,'All Prices combined'!$D5,'RAB Prices Short'!$E:$E,'All Prices combined'!$G5),IF($B5="RAB Long",SUMIFS('RAB Prices Long'!BT:BT,'RAB Prices Long'!$B:$B,'All Prices combined'!$D5,'RAB Prices Long'!$E:$E,'All Prices combined'!$G5)))),2)</f>
        <v>0</v>
      </c>
      <c r="BR5" s="2">
        <f>ROUND(IF($B5="Annuity",SUMIFS('Annuity Prices'!BU:BU,'Annuity Prices'!$B:$B,$D5,'Annuity Prices'!$E:$E,$G5),IF($B5="RAB Short",SUMIFS('RAB Prices Short'!BU:BU,'RAB Prices Short'!$B:$B,'All Prices combined'!$D5,'RAB Prices Short'!$E:$E,'All Prices combined'!$G5),IF($B5="RAB Long",SUMIFS('RAB Prices Long'!BU:BU,'RAB Prices Long'!$B:$B,'All Prices combined'!$D5,'RAB Prices Long'!$E:$E,'All Prices combined'!$G5)))),2)</f>
        <v>0</v>
      </c>
      <c r="BS5" s="2">
        <f>ROUND(IF($B5="Annuity",SUMIFS('Annuity Prices'!BV:BV,'Annuity Prices'!$B:$B,$D5,'Annuity Prices'!$E:$E,$G5),IF($B5="RAB Short",SUMIFS('RAB Prices Short'!BV:BV,'RAB Prices Short'!$B:$B,'All Prices combined'!$D5,'RAB Prices Short'!$E:$E,'All Prices combined'!$G5),IF($B5="RAB Long",SUMIFS('RAB Prices Long'!BV:BV,'RAB Prices Long'!$B:$B,'All Prices combined'!$D5,'RAB Prices Long'!$E:$E,'All Prices combined'!$G5)))),2)</f>
        <v>0</v>
      </c>
      <c r="BT5" s="2">
        <f>ROUND(IF($B5="Annuity",SUMIFS('Annuity Prices'!BW:BW,'Annuity Prices'!$B:$B,$D5,'Annuity Prices'!$E:$E,$G5),IF($B5="RAB Short",SUMIFS('RAB Prices Short'!BW:BW,'RAB Prices Short'!$B:$B,'All Prices combined'!$D5,'RAB Prices Short'!$E:$E,'All Prices combined'!$G5),IF($B5="RAB Long",SUMIFS('RAB Prices Long'!BW:BW,'RAB Prices Long'!$B:$B,'All Prices combined'!$D5,'RAB Prices Long'!$E:$E,'All Prices combined'!$G5)))),2)</f>
        <v>0</v>
      </c>
      <c r="BU5" s="2">
        <f>ROUND(IF($B5="Annuity",SUMIFS('Annuity Prices'!BX:BX,'Annuity Prices'!$B:$B,$D5,'Annuity Prices'!$E:$E,$G5),IF($B5="RAB Short",SUMIFS('RAB Prices Short'!BX:BX,'RAB Prices Short'!$B:$B,'All Prices combined'!$D5,'RAB Prices Short'!$E:$E,'All Prices combined'!$G5),IF($B5="RAB Long",SUMIFS('RAB Prices Long'!BX:BX,'RAB Prices Long'!$B:$B,'All Prices combined'!$D5,'RAB Prices Long'!$E:$E,'All Prices combined'!$G5)))),2)</f>
        <v>0</v>
      </c>
    </row>
    <row r="6" spans="2:73" x14ac:dyDescent="0.25">
      <c r="B6" t="s">
        <v>37</v>
      </c>
      <c r="C6" s="1">
        <v>1</v>
      </c>
      <c r="D6" s="1" t="s">
        <v>127</v>
      </c>
      <c r="E6" s="1" t="s">
        <v>126</v>
      </c>
      <c r="F6" s="1">
        <v>1</v>
      </c>
      <c r="G6" s="1" t="s">
        <v>38</v>
      </c>
      <c r="H6" s="1" t="s">
        <v>128</v>
      </c>
      <c r="I6" s="2">
        <f>ROUND(IF($B6="Annuity",SUMIFS('Annuity Prices'!L:L,'Annuity Prices'!$B:$B,$D6,'Annuity Prices'!$E:$E,$G6),IF($B6="RAB Short",SUMIFS('RAB Prices Short'!L:L,'RAB Prices Short'!$B:$B,'All Prices combined'!$D6,'RAB Prices Short'!$E:$E,'All Prices combined'!$G6),IF($B6="RAB Long",SUMIFS('RAB Prices Long'!L:L,'RAB Prices Long'!$B:$B,'All Prices combined'!$D6,'RAB Prices Long'!$E:$E,'All Prices combined'!$G6)))),2)</f>
        <v>51.51</v>
      </c>
      <c r="J6" s="2">
        <f>ROUND(IF($B6="Annuity",SUMIFS('Annuity Prices'!M:M,'Annuity Prices'!$B:$B,$D6,'Annuity Prices'!$E:$E,$G6),IF($B6="RAB Short",SUMIFS('RAB Prices Short'!M:M,'RAB Prices Short'!$B:$B,'All Prices combined'!$D6,'RAB Prices Short'!$E:$E,'All Prices combined'!$G6),IF($B6="RAB Long",SUMIFS('RAB Prices Long'!M:M,'RAB Prices Long'!$B:$B,'All Prices combined'!$D6,'RAB Prices Long'!$E:$E,'All Prices combined'!$G6)))),2)</f>
        <v>52.99</v>
      </c>
      <c r="K6" s="2">
        <f>ROUND(IF($B6="Annuity",SUMIFS('Annuity Prices'!N:N,'Annuity Prices'!$B:$B,$D6,'Annuity Prices'!$E:$E,$G6),IF($B6="RAB Short",SUMIFS('RAB Prices Short'!N:N,'RAB Prices Short'!$B:$B,'All Prices combined'!$D6,'RAB Prices Short'!$E:$E,'All Prices combined'!$G6),IF($B6="RAB Long",SUMIFS('RAB Prices Long'!N:N,'RAB Prices Long'!$B:$B,'All Prices combined'!$D6,'RAB Prices Long'!$E:$E,'All Prices combined'!$G6)))),2)</f>
        <v>54.51</v>
      </c>
      <c r="L6" s="2">
        <f>ROUND(IF($B6="Annuity",SUMIFS('Annuity Prices'!O:O,'Annuity Prices'!$B:$B,$D6,'Annuity Prices'!$E:$E,$G6),IF($B6="RAB Short",SUMIFS('RAB Prices Short'!O:O,'RAB Prices Short'!$B:$B,'All Prices combined'!$D6,'RAB Prices Short'!$E:$E,'All Prices combined'!$G6),IF($B6="RAB Long",SUMIFS('RAB Prices Long'!O:O,'RAB Prices Long'!$B:$B,'All Prices combined'!$D6,'RAB Prices Long'!$E:$E,'All Prices combined'!$G6)))),2)</f>
        <v>56.07</v>
      </c>
      <c r="M6" s="2">
        <f>ROUND(IF($B6="Annuity",SUMIFS('Annuity Prices'!P:P,'Annuity Prices'!$B:$B,$D6,'Annuity Prices'!$E:$E,$G6),IF($B6="RAB Short",SUMIFS('RAB Prices Short'!P:P,'RAB Prices Short'!$B:$B,'All Prices combined'!$D6,'RAB Prices Short'!$E:$E,'All Prices combined'!$G6),IF($B6="RAB Long",SUMIFS('RAB Prices Long'!P:P,'RAB Prices Long'!$B:$B,'All Prices combined'!$D6,'RAB Prices Long'!$E:$E,'All Prices combined'!$G6)))),2)</f>
        <v>55.86</v>
      </c>
      <c r="N6" s="2">
        <f>ROUND(IF($B6="Annuity",SUMIFS('Annuity Prices'!Q:Q,'Annuity Prices'!$B:$B,$D6,'Annuity Prices'!$E:$E,$G6),IF($B6="RAB Short",SUMIFS('RAB Prices Short'!Q:Q,'RAB Prices Short'!$B:$B,'All Prices combined'!$D6,'RAB Prices Short'!$E:$E,'All Prices combined'!$G6),IF($B6="RAB Long",SUMIFS('RAB Prices Long'!Q:Q,'RAB Prices Long'!$B:$B,'All Prices combined'!$D6,'RAB Prices Long'!$E:$E,'All Prices combined'!$G6)))),2)</f>
        <v>57.26</v>
      </c>
      <c r="O6" s="2">
        <f>ROUND(IF($B6="Annuity",SUMIFS('Annuity Prices'!R:R,'Annuity Prices'!$B:$B,$D6,'Annuity Prices'!$E:$E,$G6),IF($B6="RAB Short",SUMIFS('RAB Prices Short'!R:R,'RAB Prices Short'!$B:$B,'All Prices combined'!$D6,'RAB Prices Short'!$E:$E,'All Prices combined'!$G6),IF($B6="RAB Long",SUMIFS('RAB Prices Long'!R:R,'RAB Prices Long'!$B:$B,'All Prices combined'!$D6,'RAB Prices Long'!$E:$E,'All Prices combined'!$G6)))),2)</f>
        <v>58.69</v>
      </c>
      <c r="P6" s="2">
        <f>ROUND(IF($B6="Annuity",SUMIFS('Annuity Prices'!S:S,'Annuity Prices'!$B:$B,$D6,'Annuity Prices'!$E:$E,$G6),IF($B6="RAB Short",SUMIFS('RAB Prices Short'!S:S,'RAB Prices Short'!$B:$B,'All Prices combined'!$D6,'RAB Prices Short'!$E:$E,'All Prices combined'!$G6),IF($B6="RAB Long",SUMIFS('RAB Prices Long'!S:S,'RAB Prices Long'!$B:$B,'All Prices combined'!$D6,'RAB Prices Long'!$E:$E,'All Prices combined'!$G6)))),2)</f>
        <v>60.16</v>
      </c>
      <c r="Q6" s="2">
        <f>ROUND(IF($B6="Annuity",SUMIFS('Annuity Prices'!T:T,'Annuity Prices'!$B:$B,$D6,'Annuity Prices'!$E:$E,$G6),IF($B6="RAB Short",SUMIFS('RAB Prices Short'!T:T,'RAB Prices Short'!$B:$B,'All Prices combined'!$D6,'RAB Prices Short'!$E:$E,'All Prices combined'!$G6),IF($B6="RAB Long",SUMIFS('RAB Prices Long'!T:T,'RAB Prices Long'!$B:$B,'All Prices combined'!$D6,'RAB Prices Long'!$E:$E,'All Prices combined'!$G6)))),2)</f>
        <v>61.62</v>
      </c>
      <c r="R6" s="2">
        <f>ROUND(IF($B6="Annuity",SUMIFS('Annuity Prices'!U:U,'Annuity Prices'!$B:$B,$D6,'Annuity Prices'!$E:$E,$G6),IF($B6="RAB Short",SUMIFS('RAB Prices Short'!U:U,'RAB Prices Short'!$B:$B,'All Prices combined'!$D6,'RAB Prices Short'!$E:$E,'All Prices combined'!$G6),IF($B6="RAB Long",SUMIFS('RAB Prices Long'!U:U,'RAB Prices Long'!$B:$B,'All Prices combined'!$D6,'RAB Prices Long'!$E:$E,'All Prices combined'!$G6)))),2)</f>
        <v>63.16</v>
      </c>
      <c r="S6" s="2">
        <f>ROUND(IF($B6="Annuity",SUMIFS('Annuity Prices'!V:V,'Annuity Prices'!$B:$B,$D6,'Annuity Prices'!$E:$E,$G6),IF($B6="RAB Short",SUMIFS('RAB Prices Short'!V:V,'RAB Prices Short'!$B:$B,'All Prices combined'!$D6,'RAB Prices Short'!$E:$E,'All Prices combined'!$G6),IF($B6="RAB Long",SUMIFS('RAB Prices Long'!V:V,'RAB Prices Long'!$B:$B,'All Prices combined'!$D6,'RAB Prices Long'!$E:$E,'All Prices combined'!$G6)))),2)</f>
        <v>64.739999999999995</v>
      </c>
      <c r="T6" s="2">
        <f>ROUND(IF($B6="Annuity",SUMIFS('Annuity Prices'!W:W,'Annuity Prices'!$B:$B,$D6,'Annuity Prices'!$E:$E,$G6),IF($B6="RAB Short",SUMIFS('RAB Prices Short'!W:W,'RAB Prices Short'!$B:$B,'All Prices combined'!$D6,'RAB Prices Short'!$E:$E,'All Prices combined'!$G6),IF($B6="RAB Long",SUMIFS('RAB Prices Long'!W:W,'RAB Prices Long'!$B:$B,'All Prices combined'!$D6,'RAB Prices Long'!$E:$E,'All Prices combined'!$G6)))),2)</f>
        <v>66.36</v>
      </c>
      <c r="U6" s="2">
        <f>ROUND(IF($B6="Annuity",SUMIFS('Annuity Prices'!X:X,'Annuity Prices'!$B:$B,$D6,'Annuity Prices'!$E:$E,$G6),IF($B6="RAB Short",SUMIFS('RAB Prices Short'!X:X,'RAB Prices Short'!$B:$B,'All Prices combined'!$D6,'RAB Prices Short'!$E:$E,'All Prices combined'!$G6),IF($B6="RAB Long",SUMIFS('RAB Prices Long'!X:X,'RAB Prices Long'!$B:$B,'All Prices combined'!$D6,'RAB Prices Long'!$E:$E,'All Prices combined'!$G6)))),2)</f>
        <v>67.97</v>
      </c>
      <c r="V6" s="2">
        <f>ROUND(IF($B6="Annuity",SUMIFS('Annuity Prices'!Y:Y,'Annuity Prices'!$B:$B,$D6,'Annuity Prices'!$E:$E,$G6),IF($B6="RAB Short",SUMIFS('RAB Prices Short'!Y:Y,'RAB Prices Short'!$B:$B,'All Prices combined'!$D6,'RAB Prices Short'!$E:$E,'All Prices combined'!$G6),IF($B6="RAB Long",SUMIFS('RAB Prices Long'!Y:Y,'RAB Prices Long'!$B:$B,'All Prices combined'!$D6,'RAB Prices Long'!$E:$E,'All Prices combined'!$G6)))),2)</f>
        <v>69.67</v>
      </c>
      <c r="W6" s="2">
        <f>ROUND(IF($B6="Annuity",SUMIFS('Annuity Prices'!Z:Z,'Annuity Prices'!$B:$B,$D6,'Annuity Prices'!$E:$E,$G6),IF($B6="RAB Short",SUMIFS('RAB Prices Short'!Z:Z,'RAB Prices Short'!$B:$B,'All Prices combined'!$D6,'RAB Prices Short'!$E:$E,'All Prices combined'!$G6),IF($B6="RAB Long",SUMIFS('RAB Prices Long'!Z:Z,'RAB Prices Long'!$B:$B,'All Prices combined'!$D6,'RAB Prices Long'!$E:$E,'All Prices combined'!$G6)))),2)</f>
        <v>71.42</v>
      </c>
      <c r="X6" s="2">
        <f>ROUND(IF($B6="Annuity",SUMIFS('Annuity Prices'!AA:AA,'Annuity Prices'!$B:$B,$D6,'Annuity Prices'!$E:$E,$G6),IF($B6="RAB Short",SUMIFS('RAB Prices Short'!AA:AA,'RAB Prices Short'!$B:$B,'All Prices combined'!$D6,'RAB Prices Short'!$E:$E,'All Prices combined'!$G6),IF($B6="RAB Long",SUMIFS('RAB Prices Long'!AA:AA,'RAB Prices Long'!$B:$B,'All Prices combined'!$D6,'RAB Prices Long'!$E:$E,'All Prices combined'!$G6)))),2)</f>
        <v>73.2</v>
      </c>
      <c r="Y6" s="2">
        <f>ROUND(IF($B6="Annuity",SUMIFS('Annuity Prices'!AB:AB,'Annuity Prices'!$B:$B,$D6,'Annuity Prices'!$E:$E,$G6),IF($B6="RAB Short",SUMIFS('RAB Prices Short'!AB:AB,'RAB Prices Short'!$B:$B,'All Prices combined'!$D6,'RAB Prices Short'!$E:$E,'All Prices combined'!$G6),IF($B6="RAB Long",SUMIFS('RAB Prices Long'!AB:AB,'RAB Prices Long'!$B:$B,'All Prices combined'!$D6,'RAB Prices Long'!$E:$E,'All Prices combined'!$G6)))),2)</f>
        <v>74.989999999999995</v>
      </c>
      <c r="Z6" s="2">
        <f>ROUND(IF($B6="Annuity",SUMIFS('Annuity Prices'!AC:AC,'Annuity Prices'!$B:$B,$D6,'Annuity Prices'!$E:$E,$G6),IF($B6="RAB Short",SUMIFS('RAB Prices Short'!AC:AC,'RAB Prices Short'!$B:$B,'All Prices combined'!$D6,'RAB Prices Short'!$E:$E,'All Prices combined'!$G6),IF($B6="RAB Long",SUMIFS('RAB Prices Long'!AC:AC,'RAB Prices Long'!$B:$B,'All Prices combined'!$D6,'RAB Prices Long'!$E:$E,'All Prices combined'!$G6)))),2)</f>
        <v>76.86</v>
      </c>
      <c r="AA6" s="2">
        <f>ROUND(IF($B6="Annuity",SUMIFS('Annuity Prices'!AD:AD,'Annuity Prices'!$B:$B,$D6,'Annuity Prices'!$E:$E,$G6),IF($B6="RAB Short",SUMIFS('RAB Prices Short'!AD:AD,'RAB Prices Short'!$B:$B,'All Prices combined'!$D6,'RAB Prices Short'!$E:$E,'All Prices combined'!$G6),IF($B6="RAB Long",SUMIFS('RAB Prices Long'!AD:AD,'RAB Prices Long'!$B:$B,'All Prices combined'!$D6,'RAB Prices Long'!$E:$E,'All Prices combined'!$G6)))),2)</f>
        <v>78.78</v>
      </c>
      <c r="AB6" s="2">
        <f>ROUND(IF($B6="Annuity",SUMIFS('Annuity Prices'!AE:AE,'Annuity Prices'!$B:$B,$D6,'Annuity Prices'!$E:$E,$G6),IF($B6="RAB Short",SUMIFS('RAB Prices Short'!AE:AE,'RAB Prices Short'!$B:$B,'All Prices combined'!$D6,'RAB Prices Short'!$E:$E,'All Prices combined'!$G6),IF($B6="RAB Long",SUMIFS('RAB Prices Long'!AE:AE,'RAB Prices Long'!$B:$B,'All Prices combined'!$D6,'RAB Prices Long'!$E:$E,'All Prices combined'!$G6)))),2)</f>
        <v>80.75</v>
      </c>
      <c r="AC6" s="2">
        <f>ROUND(IF($B6="Annuity",SUMIFS('Annuity Prices'!AF:AF,'Annuity Prices'!$B:$B,$D6,'Annuity Prices'!$E:$E,$G6),IF($B6="RAB Short",SUMIFS('RAB Prices Short'!AF:AF,'RAB Prices Short'!$B:$B,'All Prices combined'!$D6,'RAB Prices Short'!$E:$E,'All Prices combined'!$G6),IF($B6="RAB Long",SUMIFS('RAB Prices Long'!AF:AF,'RAB Prices Long'!$B:$B,'All Prices combined'!$D6,'RAB Prices Long'!$E:$E,'All Prices combined'!$G6)))),2)</f>
        <v>82.72</v>
      </c>
      <c r="AD6" s="2">
        <f>ROUND(IF($B6="Annuity",SUMIFS('Annuity Prices'!AG:AG,'Annuity Prices'!$B:$B,$D6,'Annuity Prices'!$E:$E,$G6),IF($B6="RAB Short",SUMIFS('RAB Prices Short'!AG:AG,'RAB Prices Short'!$B:$B,'All Prices combined'!$D6,'RAB Prices Short'!$E:$E,'All Prices combined'!$G6),IF($B6="RAB Long",SUMIFS('RAB Prices Long'!AG:AG,'RAB Prices Long'!$B:$B,'All Prices combined'!$D6,'RAB Prices Long'!$E:$E,'All Prices combined'!$G6)))),2)</f>
        <v>84.79</v>
      </c>
      <c r="AE6" s="2">
        <f>ROUND(IF($B6="Annuity",SUMIFS('Annuity Prices'!AH:AH,'Annuity Prices'!$B:$B,$D6,'Annuity Prices'!$E:$E,$G6),IF($B6="RAB Short",SUMIFS('RAB Prices Short'!AH:AH,'RAB Prices Short'!$B:$B,'All Prices combined'!$D6,'RAB Prices Short'!$E:$E,'All Prices combined'!$G6),IF($B6="RAB Long",SUMIFS('RAB Prices Long'!AH:AH,'RAB Prices Long'!$B:$B,'All Prices combined'!$D6,'RAB Prices Long'!$E:$E,'All Prices combined'!$G6)))),2)</f>
        <v>86.91</v>
      </c>
      <c r="AF6" s="2">
        <f>ROUND(IF($B6="Annuity",SUMIFS('Annuity Prices'!AI:AI,'Annuity Prices'!$B:$B,$D6,'Annuity Prices'!$E:$E,$G6),IF($B6="RAB Short",SUMIFS('RAB Prices Short'!AI:AI,'RAB Prices Short'!$B:$B,'All Prices combined'!$D6,'RAB Prices Short'!$E:$E,'All Prices combined'!$G6),IF($B6="RAB Long",SUMIFS('RAB Prices Long'!AI:AI,'RAB Prices Long'!$B:$B,'All Prices combined'!$D6,'RAB Prices Long'!$E:$E,'All Prices combined'!$G6)))),2)</f>
        <v>89.08</v>
      </c>
      <c r="AG6" s="2">
        <f>ROUND(IF($B6="Annuity",SUMIFS('Annuity Prices'!AJ:AJ,'Annuity Prices'!$B:$B,$D6,'Annuity Prices'!$E:$E,$G6),IF($B6="RAB Short",SUMIFS('RAB Prices Short'!AJ:AJ,'RAB Prices Short'!$B:$B,'All Prices combined'!$D6,'RAB Prices Short'!$E:$E,'All Prices combined'!$G6),IF($B6="RAB Long",SUMIFS('RAB Prices Long'!AJ:AJ,'RAB Prices Long'!$B:$B,'All Prices combined'!$D6,'RAB Prices Long'!$E:$E,'All Prices combined'!$G6)))),2)</f>
        <v>91.26</v>
      </c>
      <c r="AH6" s="2">
        <f>ROUND(IF($B6="Annuity",SUMIFS('Annuity Prices'!AK:AK,'Annuity Prices'!$B:$B,$D6,'Annuity Prices'!$E:$E,$G6),IF($B6="RAB Short",SUMIFS('RAB Prices Short'!AK:AK,'RAB Prices Short'!$B:$B,'All Prices combined'!$D6,'RAB Prices Short'!$E:$E,'All Prices combined'!$G6),IF($B6="RAB Long",SUMIFS('RAB Prices Long'!AK:AK,'RAB Prices Long'!$B:$B,'All Prices combined'!$D6,'RAB Prices Long'!$E:$E,'All Prices combined'!$G6)))),2)</f>
        <v>93.54</v>
      </c>
      <c r="AI6" s="2">
        <f>ROUND(IF($B6="Annuity",SUMIFS('Annuity Prices'!AL:AL,'Annuity Prices'!$B:$B,$D6,'Annuity Prices'!$E:$E,$G6),IF($B6="RAB Short",SUMIFS('RAB Prices Short'!AL:AL,'RAB Prices Short'!$B:$B,'All Prices combined'!$D6,'RAB Prices Short'!$E:$E,'All Prices combined'!$G6),IF($B6="RAB Long",SUMIFS('RAB Prices Long'!AL:AL,'RAB Prices Long'!$B:$B,'All Prices combined'!$D6,'RAB Prices Long'!$E:$E,'All Prices combined'!$G6)))),2)</f>
        <v>95.88</v>
      </c>
      <c r="AJ6" s="2">
        <f>ROUND(IF($B6="Annuity",SUMIFS('Annuity Prices'!AM:AM,'Annuity Prices'!$B:$B,$D6,'Annuity Prices'!$E:$E,$G6),IF($B6="RAB Short",SUMIFS('RAB Prices Short'!AM:AM,'RAB Prices Short'!$B:$B,'All Prices combined'!$D6,'RAB Prices Short'!$E:$E,'All Prices combined'!$G6),IF($B6="RAB Long",SUMIFS('RAB Prices Long'!AM:AM,'RAB Prices Long'!$B:$B,'All Prices combined'!$D6,'RAB Prices Long'!$E:$E,'All Prices combined'!$G6)))),2)</f>
        <v>98.28</v>
      </c>
      <c r="AK6" s="2">
        <f>ROUND(IF($B6="Annuity",SUMIFS('Annuity Prices'!AN:AN,'Annuity Prices'!$B:$B,$D6,'Annuity Prices'!$E:$E,$G6),IF($B6="RAB Short",SUMIFS('RAB Prices Short'!AN:AN,'RAB Prices Short'!$B:$B,'All Prices combined'!$D6,'RAB Prices Short'!$E:$E,'All Prices combined'!$G6),IF($B6="RAB Long",SUMIFS('RAB Prices Long'!AN:AN,'RAB Prices Long'!$B:$B,'All Prices combined'!$D6,'RAB Prices Long'!$E:$E,'All Prices combined'!$G6)))),2)</f>
        <v>100.68</v>
      </c>
      <c r="AL6" s="2">
        <f>ROUND(IF($B6="Annuity",SUMIFS('Annuity Prices'!AO:AO,'Annuity Prices'!$B:$B,$D6,'Annuity Prices'!$E:$E,$G6),IF($B6="RAB Short",SUMIFS('RAB Prices Short'!AO:AO,'RAB Prices Short'!$B:$B,'All Prices combined'!$D6,'RAB Prices Short'!$E:$E,'All Prices combined'!$G6),IF($B6="RAB Long",SUMIFS('RAB Prices Long'!AO:AO,'RAB Prices Long'!$B:$B,'All Prices combined'!$D6,'RAB Prices Long'!$E:$E,'All Prices combined'!$G6)))),2)</f>
        <v>103.2</v>
      </c>
      <c r="AM6" s="2">
        <f>ROUND(IF($B6="Annuity",SUMIFS('Annuity Prices'!AP:AP,'Annuity Prices'!$B:$B,$D6,'Annuity Prices'!$E:$E,$G6),IF($B6="RAB Short",SUMIFS('RAB Prices Short'!AP:AP,'RAB Prices Short'!$B:$B,'All Prices combined'!$D6,'RAB Prices Short'!$E:$E,'All Prices combined'!$G6),IF($B6="RAB Long",SUMIFS('RAB Prices Long'!AP:AP,'RAB Prices Long'!$B:$B,'All Prices combined'!$D6,'RAB Prices Long'!$E:$E,'All Prices combined'!$G6)))),2)</f>
        <v>105.78</v>
      </c>
      <c r="AN6" s="2">
        <f>ROUND(IF($B6="Annuity",SUMIFS('Annuity Prices'!AQ:AQ,'Annuity Prices'!$B:$B,$D6,'Annuity Prices'!$E:$E,$G6),IF($B6="RAB Short",SUMIFS('RAB Prices Short'!AQ:AQ,'RAB Prices Short'!$B:$B,'All Prices combined'!$D6,'RAB Prices Short'!$E:$E,'All Prices combined'!$G6),IF($B6="RAB Long",SUMIFS('RAB Prices Long'!AQ:AQ,'RAB Prices Long'!$B:$B,'All Prices combined'!$D6,'RAB Prices Long'!$E:$E,'All Prices combined'!$G6)))),2)</f>
        <v>108.42</v>
      </c>
      <c r="AO6" s="2">
        <f>ROUND(IF($B6="Annuity",SUMIFS('Annuity Prices'!AR:AR,'Annuity Prices'!$B:$B,$D6,'Annuity Prices'!$E:$E,$G6),IF($B6="RAB Short",SUMIFS('RAB Prices Short'!AR:AR,'RAB Prices Short'!$B:$B,'All Prices combined'!$D6,'RAB Prices Short'!$E:$E,'All Prices combined'!$G6),IF($B6="RAB Long",SUMIFS('RAB Prices Long'!AR:AR,'RAB Prices Long'!$B:$B,'All Prices combined'!$D6,'RAB Prices Long'!$E:$E,'All Prices combined'!$G6)))),2)</f>
        <v>38.51</v>
      </c>
      <c r="AP6" s="2">
        <f>ROUND(IF($B6="Annuity",SUMIFS('Annuity Prices'!AS:AS,'Annuity Prices'!$B:$B,$D6,'Annuity Prices'!$E:$E,$G6),IF($B6="RAB Short",SUMIFS('RAB Prices Short'!AS:AS,'RAB Prices Short'!$B:$B,'All Prices combined'!$D6,'RAB Prices Short'!$E:$E,'All Prices combined'!$G6),IF($B6="RAB Long",SUMIFS('RAB Prices Long'!AS:AS,'RAB Prices Long'!$B:$B,'All Prices combined'!$D6,'RAB Prices Long'!$E:$E,'All Prices combined'!$G6)))),2)</f>
        <v>42.23</v>
      </c>
      <c r="AQ6" s="2">
        <f>ROUND(IF($B6="Annuity",SUMIFS('Annuity Prices'!AT:AT,'Annuity Prices'!$B:$B,$D6,'Annuity Prices'!$E:$E,$G6),IF($B6="RAB Short",SUMIFS('RAB Prices Short'!AT:AT,'RAB Prices Short'!$B:$B,'All Prices combined'!$D6,'RAB Prices Short'!$E:$E,'All Prices combined'!$G6),IF($B6="RAB Long",SUMIFS('RAB Prices Long'!AT:AT,'RAB Prices Long'!$B:$B,'All Prices combined'!$D6,'RAB Prices Long'!$E:$E,'All Prices combined'!$G6)))),2)</f>
        <v>46.13</v>
      </c>
      <c r="AR6" s="2">
        <f>ROUND(IF($B6="Annuity",SUMIFS('Annuity Prices'!AU:AU,'Annuity Prices'!$B:$B,$D6,'Annuity Prices'!$E:$E,$G6),IF($B6="RAB Short",SUMIFS('RAB Prices Short'!AU:AU,'RAB Prices Short'!$B:$B,'All Prices combined'!$D6,'RAB Prices Short'!$E:$E,'All Prices combined'!$G6),IF($B6="RAB Long",SUMIFS('RAB Prices Long'!AU:AU,'RAB Prices Long'!$B:$B,'All Prices combined'!$D6,'RAB Prices Long'!$E:$E,'All Prices combined'!$G6)))),2)</f>
        <v>50.22</v>
      </c>
      <c r="AS6" s="2">
        <f>ROUND(IF($B6="Annuity",SUMIFS('Annuity Prices'!AV:AV,'Annuity Prices'!$B:$B,$D6,'Annuity Prices'!$E:$E,$G6),IF($B6="RAB Short",SUMIFS('RAB Prices Short'!AV:AV,'RAB Prices Short'!$B:$B,'All Prices combined'!$D6,'RAB Prices Short'!$E:$E,'All Prices combined'!$G6),IF($B6="RAB Long",SUMIFS('RAB Prices Long'!AV:AV,'RAB Prices Long'!$B:$B,'All Prices combined'!$D6,'RAB Prices Long'!$E:$E,'All Prices combined'!$G6)))),2)</f>
        <v>54.51</v>
      </c>
      <c r="AT6" s="2">
        <f>ROUND(IF($B6="Annuity",SUMIFS('Annuity Prices'!AW:AW,'Annuity Prices'!$B:$B,$D6,'Annuity Prices'!$E:$E,$G6),IF($B6="RAB Short",SUMIFS('RAB Prices Short'!AW:AW,'RAB Prices Short'!$B:$B,'All Prices combined'!$D6,'RAB Prices Short'!$E:$E,'All Prices combined'!$G6),IF($B6="RAB Long",SUMIFS('RAB Prices Long'!AW:AW,'RAB Prices Long'!$B:$B,'All Prices combined'!$D6,'RAB Prices Long'!$E:$E,'All Prices combined'!$G6)))),2)</f>
        <v>55.86</v>
      </c>
      <c r="AU6" s="2">
        <f>ROUND(IF($B6="Annuity",SUMIFS('Annuity Prices'!AX:AX,'Annuity Prices'!$B:$B,$D6,'Annuity Prices'!$E:$E,$G6),IF($B6="RAB Short",SUMIFS('RAB Prices Short'!AX:AX,'RAB Prices Short'!$B:$B,'All Prices combined'!$D6,'RAB Prices Short'!$E:$E,'All Prices combined'!$G6),IF($B6="RAB Long",SUMIFS('RAB Prices Long'!AX:AX,'RAB Prices Long'!$B:$B,'All Prices combined'!$D6,'RAB Prices Long'!$E:$E,'All Prices combined'!$G6)))),2)</f>
        <v>57.26</v>
      </c>
      <c r="AV6" s="2">
        <f>ROUND(IF($B6="Annuity",SUMIFS('Annuity Prices'!AY:AY,'Annuity Prices'!$B:$B,$D6,'Annuity Prices'!$E:$E,$G6),IF($B6="RAB Short",SUMIFS('RAB Prices Short'!AY:AY,'RAB Prices Short'!$B:$B,'All Prices combined'!$D6,'RAB Prices Short'!$E:$E,'All Prices combined'!$G6),IF($B6="RAB Long",SUMIFS('RAB Prices Long'!AY:AY,'RAB Prices Long'!$B:$B,'All Prices combined'!$D6,'RAB Prices Long'!$E:$E,'All Prices combined'!$G6)))),2)</f>
        <v>58.69</v>
      </c>
      <c r="AW6" s="2">
        <f>ROUND(IF($B6="Annuity",SUMIFS('Annuity Prices'!AZ:AZ,'Annuity Prices'!$B:$B,$D6,'Annuity Prices'!$E:$E,$G6),IF($B6="RAB Short",SUMIFS('RAB Prices Short'!AZ:AZ,'RAB Prices Short'!$B:$B,'All Prices combined'!$D6,'RAB Prices Short'!$E:$E,'All Prices combined'!$G6),IF($B6="RAB Long",SUMIFS('RAB Prices Long'!AZ:AZ,'RAB Prices Long'!$B:$B,'All Prices combined'!$D6,'RAB Prices Long'!$E:$E,'All Prices combined'!$G6)))),2)</f>
        <v>60.16</v>
      </c>
      <c r="AX6" s="2">
        <f>ROUND(IF($B6="Annuity",SUMIFS('Annuity Prices'!BA:BA,'Annuity Prices'!$B:$B,$D6,'Annuity Prices'!$E:$E,$G6),IF($B6="RAB Short",SUMIFS('RAB Prices Short'!BA:BA,'RAB Prices Short'!$B:$B,'All Prices combined'!$D6,'RAB Prices Short'!$E:$E,'All Prices combined'!$G6),IF($B6="RAB Long",SUMIFS('RAB Prices Long'!BA:BA,'RAB Prices Long'!$B:$B,'All Prices combined'!$D6,'RAB Prices Long'!$E:$E,'All Prices combined'!$G6)))),2)</f>
        <v>61.62</v>
      </c>
      <c r="AY6" s="2">
        <f>ROUND(IF($B6="Annuity",SUMIFS('Annuity Prices'!BB:BB,'Annuity Prices'!$B:$B,$D6,'Annuity Prices'!$E:$E,$G6),IF($B6="RAB Short",SUMIFS('RAB Prices Short'!BB:BB,'RAB Prices Short'!$B:$B,'All Prices combined'!$D6,'RAB Prices Short'!$E:$E,'All Prices combined'!$G6),IF($B6="RAB Long",SUMIFS('RAB Prices Long'!BB:BB,'RAB Prices Long'!$B:$B,'All Prices combined'!$D6,'RAB Prices Long'!$E:$E,'All Prices combined'!$G6)))),2)</f>
        <v>63.16</v>
      </c>
      <c r="AZ6" s="2">
        <f>ROUND(IF($B6="Annuity",SUMIFS('Annuity Prices'!BC:BC,'Annuity Prices'!$B:$B,$D6,'Annuity Prices'!$E:$E,$G6),IF($B6="RAB Short",SUMIFS('RAB Prices Short'!BC:BC,'RAB Prices Short'!$B:$B,'All Prices combined'!$D6,'RAB Prices Short'!$E:$E,'All Prices combined'!$G6),IF($B6="RAB Long",SUMIFS('RAB Prices Long'!BC:BC,'RAB Prices Long'!$B:$B,'All Prices combined'!$D6,'RAB Prices Long'!$E:$E,'All Prices combined'!$G6)))),2)</f>
        <v>64.739999999999995</v>
      </c>
      <c r="BA6" s="2">
        <f>ROUND(IF($B6="Annuity",SUMIFS('Annuity Prices'!BD:BD,'Annuity Prices'!$B:$B,$D6,'Annuity Prices'!$E:$E,$G6),IF($B6="RAB Short",SUMIFS('RAB Prices Short'!BD:BD,'RAB Prices Short'!$B:$B,'All Prices combined'!$D6,'RAB Prices Short'!$E:$E,'All Prices combined'!$G6),IF($B6="RAB Long",SUMIFS('RAB Prices Long'!BD:BD,'RAB Prices Long'!$B:$B,'All Prices combined'!$D6,'RAB Prices Long'!$E:$E,'All Prices combined'!$G6)))),2)</f>
        <v>66.36</v>
      </c>
      <c r="BB6" s="2">
        <f>ROUND(IF($B6="Annuity",SUMIFS('Annuity Prices'!BE:BE,'Annuity Prices'!$B:$B,$D6,'Annuity Prices'!$E:$E,$G6),IF($B6="RAB Short",SUMIFS('RAB Prices Short'!BE:BE,'RAB Prices Short'!$B:$B,'All Prices combined'!$D6,'RAB Prices Short'!$E:$E,'All Prices combined'!$G6),IF($B6="RAB Long",SUMIFS('RAB Prices Long'!BE:BE,'RAB Prices Long'!$B:$B,'All Prices combined'!$D6,'RAB Prices Long'!$E:$E,'All Prices combined'!$G6)))),2)</f>
        <v>67.97</v>
      </c>
      <c r="BC6" s="2">
        <f>ROUND(IF($B6="Annuity",SUMIFS('Annuity Prices'!BF:BF,'Annuity Prices'!$B:$B,$D6,'Annuity Prices'!$E:$E,$G6),IF($B6="RAB Short",SUMIFS('RAB Prices Short'!BF:BF,'RAB Prices Short'!$B:$B,'All Prices combined'!$D6,'RAB Prices Short'!$E:$E,'All Prices combined'!$G6),IF($B6="RAB Long",SUMIFS('RAB Prices Long'!BF:BF,'RAB Prices Long'!$B:$B,'All Prices combined'!$D6,'RAB Prices Long'!$E:$E,'All Prices combined'!$G6)))),2)</f>
        <v>69.67</v>
      </c>
      <c r="BD6" s="2">
        <f>ROUND(IF($B6="Annuity",SUMIFS('Annuity Prices'!BG:BG,'Annuity Prices'!$B:$B,$D6,'Annuity Prices'!$E:$E,$G6),IF($B6="RAB Short",SUMIFS('RAB Prices Short'!BG:BG,'RAB Prices Short'!$B:$B,'All Prices combined'!$D6,'RAB Prices Short'!$E:$E,'All Prices combined'!$G6),IF($B6="RAB Long",SUMIFS('RAB Prices Long'!BG:BG,'RAB Prices Long'!$B:$B,'All Prices combined'!$D6,'RAB Prices Long'!$E:$E,'All Prices combined'!$G6)))),2)</f>
        <v>71.42</v>
      </c>
      <c r="BE6" s="2">
        <f>ROUND(IF($B6="Annuity",SUMIFS('Annuity Prices'!BH:BH,'Annuity Prices'!$B:$B,$D6,'Annuity Prices'!$E:$E,$G6),IF($B6="RAB Short",SUMIFS('RAB Prices Short'!BH:BH,'RAB Prices Short'!$B:$B,'All Prices combined'!$D6,'RAB Prices Short'!$E:$E,'All Prices combined'!$G6),IF($B6="RAB Long",SUMIFS('RAB Prices Long'!BH:BH,'RAB Prices Long'!$B:$B,'All Prices combined'!$D6,'RAB Prices Long'!$E:$E,'All Prices combined'!$G6)))),2)</f>
        <v>73.2</v>
      </c>
      <c r="BF6" s="2">
        <f>ROUND(IF($B6="Annuity",SUMIFS('Annuity Prices'!BI:BI,'Annuity Prices'!$B:$B,$D6,'Annuity Prices'!$E:$E,$G6),IF($B6="RAB Short",SUMIFS('RAB Prices Short'!BI:BI,'RAB Prices Short'!$B:$B,'All Prices combined'!$D6,'RAB Prices Short'!$E:$E,'All Prices combined'!$G6),IF($B6="RAB Long",SUMIFS('RAB Prices Long'!BI:BI,'RAB Prices Long'!$B:$B,'All Prices combined'!$D6,'RAB Prices Long'!$E:$E,'All Prices combined'!$G6)))),2)</f>
        <v>74.989999999999995</v>
      </c>
      <c r="BG6" s="2">
        <f>ROUND(IF($B6="Annuity",SUMIFS('Annuity Prices'!BJ:BJ,'Annuity Prices'!$B:$B,$D6,'Annuity Prices'!$E:$E,$G6),IF($B6="RAB Short",SUMIFS('RAB Prices Short'!BJ:BJ,'RAB Prices Short'!$B:$B,'All Prices combined'!$D6,'RAB Prices Short'!$E:$E,'All Prices combined'!$G6),IF($B6="RAB Long",SUMIFS('RAB Prices Long'!BJ:BJ,'RAB Prices Long'!$B:$B,'All Prices combined'!$D6,'RAB Prices Long'!$E:$E,'All Prices combined'!$G6)))),2)</f>
        <v>76.86</v>
      </c>
      <c r="BH6" s="2">
        <f>ROUND(IF($B6="Annuity",SUMIFS('Annuity Prices'!BK:BK,'Annuity Prices'!$B:$B,$D6,'Annuity Prices'!$E:$E,$G6),IF($B6="RAB Short",SUMIFS('RAB Prices Short'!BK:BK,'RAB Prices Short'!$B:$B,'All Prices combined'!$D6,'RAB Prices Short'!$E:$E,'All Prices combined'!$G6),IF($B6="RAB Long",SUMIFS('RAB Prices Long'!BK:BK,'RAB Prices Long'!$B:$B,'All Prices combined'!$D6,'RAB Prices Long'!$E:$E,'All Prices combined'!$G6)))),2)</f>
        <v>78.78</v>
      </c>
      <c r="BI6" s="2">
        <f>ROUND(IF($B6="Annuity",SUMIFS('Annuity Prices'!BL:BL,'Annuity Prices'!$B:$B,$D6,'Annuity Prices'!$E:$E,$G6),IF($B6="RAB Short",SUMIFS('RAB Prices Short'!BL:BL,'RAB Prices Short'!$B:$B,'All Prices combined'!$D6,'RAB Prices Short'!$E:$E,'All Prices combined'!$G6),IF($B6="RAB Long",SUMIFS('RAB Prices Long'!BL:BL,'RAB Prices Long'!$B:$B,'All Prices combined'!$D6,'RAB Prices Long'!$E:$E,'All Prices combined'!$G6)))),2)</f>
        <v>80.75</v>
      </c>
      <c r="BJ6" s="2">
        <f>ROUND(IF($B6="Annuity",SUMIFS('Annuity Prices'!BM:BM,'Annuity Prices'!$B:$B,$D6,'Annuity Prices'!$E:$E,$G6),IF($B6="RAB Short",SUMIFS('RAB Prices Short'!BM:BM,'RAB Prices Short'!$B:$B,'All Prices combined'!$D6,'RAB Prices Short'!$E:$E,'All Prices combined'!$G6),IF($B6="RAB Long",SUMIFS('RAB Prices Long'!BM:BM,'RAB Prices Long'!$B:$B,'All Prices combined'!$D6,'RAB Prices Long'!$E:$E,'All Prices combined'!$G6)))),2)</f>
        <v>82.72</v>
      </c>
      <c r="BK6" s="2">
        <f>ROUND(IF($B6="Annuity",SUMIFS('Annuity Prices'!BN:BN,'Annuity Prices'!$B:$B,$D6,'Annuity Prices'!$E:$E,$G6),IF($B6="RAB Short",SUMIFS('RAB Prices Short'!BN:BN,'RAB Prices Short'!$B:$B,'All Prices combined'!$D6,'RAB Prices Short'!$E:$E,'All Prices combined'!$G6),IF($B6="RAB Long",SUMIFS('RAB Prices Long'!BN:BN,'RAB Prices Long'!$B:$B,'All Prices combined'!$D6,'RAB Prices Long'!$E:$E,'All Prices combined'!$G6)))),2)</f>
        <v>84.79</v>
      </c>
      <c r="BL6" s="2">
        <f>ROUND(IF($B6="Annuity",SUMIFS('Annuity Prices'!BO:BO,'Annuity Prices'!$B:$B,$D6,'Annuity Prices'!$E:$E,$G6),IF($B6="RAB Short",SUMIFS('RAB Prices Short'!BO:BO,'RAB Prices Short'!$B:$B,'All Prices combined'!$D6,'RAB Prices Short'!$E:$E,'All Prices combined'!$G6),IF($B6="RAB Long",SUMIFS('RAB Prices Long'!BO:BO,'RAB Prices Long'!$B:$B,'All Prices combined'!$D6,'RAB Prices Long'!$E:$E,'All Prices combined'!$G6)))),2)</f>
        <v>86.91</v>
      </c>
      <c r="BM6" s="2">
        <f>ROUND(IF($B6="Annuity",SUMIFS('Annuity Prices'!BP:BP,'Annuity Prices'!$B:$B,$D6,'Annuity Prices'!$E:$E,$G6),IF($B6="RAB Short",SUMIFS('RAB Prices Short'!BP:BP,'RAB Prices Short'!$B:$B,'All Prices combined'!$D6,'RAB Prices Short'!$E:$E,'All Prices combined'!$G6),IF($B6="RAB Long",SUMIFS('RAB Prices Long'!BP:BP,'RAB Prices Long'!$B:$B,'All Prices combined'!$D6,'RAB Prices Long'!$E:$E,'All Prices combined'!$G6)))),2)</f>
        <v>89.08</v>
      </c>
      <c r="BN6" s="2">
        <f>ROUND(IF($B6="Annuity",SUMIFS('Annuity Prices'!BQ:BQ,'Annuity Prices'!$B:$B,$D6,'Annuity Prices'!$E:$E,$G6),IF($B6="RAB Short",SUMIFS('RAB Prices Short'!BQ:BQ,'RAB Prices Short'!$B:$B,'All Prices combined'!$D6,'RAB Prices Short'!$E:$E,'All Prices combined'!$G6),IF($B6="RAB Long",SUMIFS('RAB Prices Long'!BQ:BQ,'RAB Prices Long'!$B:$B,'All Prices combined'!$D6,'RAB Prices Long'!$E:$E,'All Prices combined'!$G6)))),2)</f>
        <v>91.26</v>
      </c>
      <c r="BO6" s="2">
        <f>ROUND(IF($B6="Annuity",SUMIFS('Annuity Prices'!BR:BR,'Annuity Prices'!$B:$B,$D6,'Annuity Prices'!$E:$E,$G6),IF($B6="RAB Short",SUMIFS('RAB Prices Short'!BR:BR,'RAB Prices Short'!$B:$B,'All Prices combined'!$D6,'RAB Prices Short'!$E:$E,'All Prices combined'!$G6),IF($B6="RAB Long",SUMIFS('RAB Prices Long'!BR:BR,'RAB Prices Long'!$B:$B,'All Prices combined'!$D6,'RAB Prices Long'!$E:$E,'All Prices combined'!$G6)))),2)</f>
        <v>93.54</v>
      </c>
      <c r="BP6" s="2">
        <f>ROUND(IF($B6="Annuity",SUMIFS('Annuity Prices'!BS:BS,'Annuity Prices'!$B:$B,$D6,'Annuity Prices'!$E:$E,$G6),IF($B6="RAB Short",SUMIFS('RAB Prices Short'!BS:BS,'RAB Prices Short'!$B:$B,'All Prices combined'!$D6,'RAB Prices Short'!$E:$E,'All Prices combined'!$G6),IF($B6="RAB Long",SUMIFS('RAB Prices Long'!BS:BS,'RAB Prices Long'!$B:$B,'All Prices combined'!$D6,'RAB Prices Long'!$E:$E,'All Prices combined'!$G6)))),2)</f>
        <v>95.88</v>
      </c>
      <c r="BQ6" s="2">
        <f>ROUND(IF($B6="Annuity",SUMIFS('Annuity Prices'!BT:BT,'Annuity Prices'!$B:$B,$D6,'Annuity Prices'!$E:$E,$G6),IF($B6="RAB Short",SUMIFS('RAB Prices Short'!BT:BT,'RAB Prices Short'!$B:$B,'All Prices combined'!$D6,'RAB Prices Short'!$E:$E,'All Prices combined'!$G6),IF($B6="RAB Long",SUMIFS('RAB Prices Long'!BT:BT,'RAB Prices Long'!$B:$B,'All Prices combined'!$D6,'RAB Prices Long'!$E:$E,'All Prices combined'!$G6)))),2)</f>
        <v>98.28</v>
      </c>
      <c r="BR6" s="2">
        <f>ROUND(IF($B6="Annuity",SUMIFS('Annuity Prices'!BU:BU,'Annuity Prices'!$B:$B,$D6,'Annuity Prices'!$E:$E,$G6),IF($B6="RAB Short",SUMIFS('RAB Prices Short'!BU:BU,'RAB Prices Short'!$B:$B,'All Prices combined'!$D6,'RAB Prices Short'!$E:$E,'All Prices combined'!$G6),IF($B6="RAB Long",SUMIFS('RAB Prices Long'!BU:BU,'RAB Prices Long'!$B:$B,'All Prices combined'!$D6,'RAB Prices Long'!$E:$E,'All Prices combined'!$G6)))),2)</f>
        <v>100.68</v>
      </c>
      <c r="BS6" s="2">
        <f>ROUND(IF($B6="Annuity",SUMIFS('Annuity Prices'!BV:BV,'Annuity Prices'!$B:$B,$D6,'Annuity Prices'!$E:$E,$G6),IF($B6="RAB Short",SUMIFS('RAB Prices Short'!BV:BV,'RAB Prices Short'!$B:$B,'All Prices combined'!$D6,'RAB Prices Short'!$E:$E,'All Prices combined'!$G6),IF($B6="RAB Long",SUMIFS('RAB Prices Long'!BV:BV,'RAB Prices Long'!$B:$B,'All Prices combined'!$D6,'RAB Prices Long'!$E:$E,'All Prices combined'!$G6)))),2)</f>
        <v>103.2</v>
      </c>
      <c r="BT6" s="2">
        <f>ROUND(IF($B6="Annuity",SUMIFS('Annuity Prices'!BW:BW,'Annuity Prices'!$B:$B,$D6,'Annuity Prices'!$E:$E,$G6),IF($B6="RAB Short",SUMIFS('RAB Prices Short'!BW:BW,'RAB Prices Short'!$B:$B,'All Prices combined'!$D6,'RAB Prices Short'!$E:$E,'All Prices combined'!$G6),IF($B6="RAB Long",SUMIFS('RAB Prices Long'!BW:BW,'RAB Prices Long'!$B:$B,'All Prices combined'!$D6,'RAB Prices Long'!$E:$E,'All Prices combined'!$G6)))),2)</f>
        <v>105.78</v>
      </c>
      <c r="BU6" s="2">
        <f>ROUND(IF($B6="Annuity",SUMIFS('Annuity Prices'!BX:BX,'Annuity Prices'!$B:$B,$D6,'Annuity Prices'!$E:$E,$G6),IF($B6="RAB Short",SUMIFS('RAB Prices Short'!BX:BX,'RAB Prices Short'!$B:$B,'All Prices combined'!$D6,'RAB Prices Short'!$E:$E,'All Prices combined'!$G6),IF($B6="RAB Long",SUMIFS('RAB Prices Long'!BX:BX,'RAB Prices Long'!$B:$B,'All Prices combined'!$D6,'RAB Prices Long'!$E:$E,'All Prices combined'!$G6)))),2)</f>
        <v>108.42</v>
      </c>
    </row>
    <row r="7" spans="2:73" x14ac:dyDescent="0.25">
      <c r="B7" t="s">
        <v>37</v>
      </c>
      <c r="C7" s="1">
        <v>1</v>
      </c>
      <c r="D7" s="1" t="s">
        <v>127</v>
      </c>
      <c r="E7" s="1" t="s">
        <v>126</v>
      </c>
      <c r="F7" s="1">
        <v>1</v>
      </c>
      <c r="G7" s="1" t="s">
        <v>40</v>
      </c>
      <c r="H7" s="1"/>
      <c r="I7" s="2">
        <f>ROUND(IF($B7="Annuity",SUMIFS('Annuity Prices'!L:L,'Annuity Prices'!$B:$B,$D7,'Annuity Prices'!$E:$E,$G7),IF($B7="RAB Short",SUMIFS('RAB Prices Short'!L:L,'RAB Prices Short'!$B:$B,'All Prices combined'!$D7,'RAB Prices Short'!$E:$E,'All Prices combined'!$G7),IF($B7="RAB Long",SUMIFS('RAB Prices Long'!L:L,'RAB Prices Long'!$B:$B,'All Prices combined'!$D7,'RAB Prices Long'!$E:$E,'All Prices combined'!$G7)))),2)</f>
        <v>8.8000000000000007</v>
      </c>
      <c r="J7" s="2">
        <f>ROUND(IF($B7="Annuity",SUMIFS('Annuity Prices'!M:M,'Annuity Prices'!$B:$B,$D7,'Annuity Prices'!$E:$E,$G7),IF($B7="RAB Short",SUMIFS('RAB Prices Short'!M:M,'RAB Prices Short'!$B:$B,'All Prices combined'!$D7,'RAB Prices Short'!$E:$E,'All Prices combined'!$G7),IF($B7="RAB Long",SUMIFS('RAB Prices Long'!M:M,'RAB Prices Long'!$B:$B,'All Prices combined'!$D7,'RAB Prices Long'!$E:$E,'All Prices combined'!$G7)))),2)</f>
        <v>9.0500000000000007</v>
      </c>
      <c r="K7" s="2">
        <f>ROUND(IF($B7="Annuity",SUMIFS('Annuity Prices'!N:N,'Annuity Prices'!$B:$B,$D7,'Annuity Prices'!$E:$E,$G7),IF($B7="RAB Short",SUMIFS('RAB Prices Short'!N:N,'RAB Prices Short'!$B:$B,'All Prices combined'!$D7,'RAB Prices Short'!$E:$E,'All Prices combined'!$G7),IF($B7="RAB Long",SUMIFS('RAB Prices Long'!N:N,'RAB Prices Long'!$B:$B,'All Prices combined'!$D7,'RAB Prices Long'!$E:$E,'All Prices combined'!$G7)))),2)</f>
        <v>9.31</v>
      </c>
      <c r="L7" s="2">
        <f>ROUND(IF($B7="Annuity",SUMIFS('Annuity Prices'!O:O,'Annuity Prices'!$B:$B,$D7,'Annuity Prices'!$E:$E,$G7),IF($B7="RAB Short",SUMIFS('RAB Prices Short'!O:O,'RAB Prices Short'!$B:$B,'All Prices combined'!$D7,'RAB Prices Short'!$E:$E,'All Prices combined'!$G7),IF($B7="RAB Long",SUMIFS('RAB Prices Long'!O:O,'RAB Prices Long'!$B:$B,'All Prices combined'!$D7,'RAB Prices Long'!$E:$E,'All Prices combined'!$G7)))),2)</f>
        <v>9.58</v>
      </c>
      <c r="M7" s="2">
        <f>ROUND(IF($B7="Annuity",SUMIFS('Annuity Prices'!P:P,'Annuity Prices'!$B:$B,$D7,'Annuity Prices'!$E:$E,$G7),IF($B7="RAB Short",SUMIFS('RAB Prices Short'!P:P,'RAB Prices Short'!$B:$B,'All Prices combined'!$D7,'RAB Prices Short'!$E:$E,'All Prices combined'!$G7),IF($B7="RAB Long",SUMIFS('RAB Prices Long'!P:P,'RAB Prices Long'!$B:$B,'All Prices combined'!$D7,'RAB Prices Long'!$E:$E,'All Prices combined'!$G7)))),2)</f>
        <v>9.75</v>
      </c>
      <c r="N7" s="2">
        <f>ROUND(IF($B7="Annuity",SUMIFS('Annuity Prices'!Q:Q,'Annuity Prices'!$B:$B,$D7,'Annuity Prices'!$E:$E,$G7),IF($B7="RAB Short",SUMIFS('RAB Prices Short'!Q:Q,'RAB Prices Short'!$B:$B,'All Prices combined'!$D7,'RAB Prices Short'!$E:$E,'All Prices combined'!$G7),IF($B7="RAB Long",SUMIFS('RAB Prices Long'!Q:Q,'RAB Prices Long'!$B:$B,'All Prices combined'!$D7,'RAB Prices Long'!$E:$E,'All Prices combined'!$G7)))),2)</f>
        <v>9.99</v>
      </c>
      <c r="O7" s="2">
        <f>ROUND(IF($B7="Annuity",SUMIFS('Annuity Prices'!R:R,'Annuity Prices'!$B:$B,$D7,'Annuity Prices'!$E:$E,$G7),IF($B7="RAB Short",SUMIFS('RAB Prices Short'!R:R,'RAB Prices Short'!$B:$B,'All Prices combined'!$D7,'RAB Prices Short'!$E:$E,'All Prices combined'!$G7),IF($B7="RAB Long",SUMIFS('RAB Prices Long'!R:R,'RAB Prices Long'!$B:$B,'All Prices combined'!$D7,'RAB Prices Long'!$E:$E,'All Prices combined'!$G7)))),2)</f>
        <v>10.24</v>
      </c>
      <c r="P7" s="2">
        <f>ROUND(IF($B7="Annuity",SUMIFS('Annuity Prices'!S:S,'Annuity Prices'!$B:$B,$D7,'Annuity Prices'!$E:$E,$G7),IF($B7="RAB Short",SUMIFS('RAB Prices Short'!S:S,'RAB Prices Short'!$B:$B,'All Prices combined'!$D7,'RAB Prices Short'!$E:$E,'All Prices combined'!$G7),IF($B7="RAB Long",SUMIFS('RAB Prices Long'!S:S,'RAB Prices Long'!$B:$B,'All Prices combined'!$D7,'RAB Prices Long'!$E:$E,'All Prices combined'!$G7)))),2)</f>
        <v>10.5</v>
      </c>
      <c r="Q7" s="2">
        <f>ROUND(IF($B7="Annuity",SUMIFS('Annuity Prices'!T:T,'Annuity Prices'!$B:$B,$D7,'Annuity Prices'!$E:$E,$G7),IF($B7="RAB Short",SUMIFS('RAB Prices Short'!T:T,'RAB Prices Short'!$B:$B,'All Prices combined'!$D7,'RAB Prices Short'!$E:$E,'All Prices combined'!$G7),IF($B7="RAB Long",SUMIFS('RAB Prices Long'!T:T,'RAB Prices Long'!$B:$B,'All Prices combined'!$D7,'RAB Prices Long'!$E:$E,'All Prices combined'!$G7)))),2)</f>
        <v>10.71</v>
      </c>
      <c r="R7" s="2">
        <f>ROUND(IF($B7="Annuity",SUMIFS('Annuity Prices'!U:U,'Annuity Prices'!$B:$B,$D7,'Annuity Prices'!$E:$E,$G7),IF($B7="RAB Short",SUMIFS('RAB Prices Short'!U:U,'RAB Prices Short'!$B:$B,'All Prices combined'!$D7,'RAB Prices Short'!$E:$E,'All Prices combined'!$G7),IF($B7="RAB Long",SUMIFS('RAB Prices Long'!U:U,'RAB Prices Long'!$B:$B,'All Prices combined'!$D7,'RAB Prices Long'!$E:$E,'All Prices combined'!$G7)))),2)</f>
        <v>10.97</v>
      </c>
      <c r="S7" s="2">
        <f>ROUND(IF($B7="Annuity",SUMIFS('Annuity Prices'!V:V,'Annuity Prices'!$B:$B,$D7,'Annuity Prices'!$E:$E,$G7),IF($B7="RAB Short",SUMIFS('RAB Prices Short'!V:V,'RAB Prices Short'!$B:$B,'All Prices combined'!$D7,'RAB Prices Short'!$E:$E,'All Prices combined'!$G7),IF($B7="RAB Long",SUMIFS('RAB Prices Long'!V:V,'RAB Prices Long'!$B:$B,'All Prices combined'!$D7,'RAB Prices Long'!$E:$E,'All Prices combined'!$G7)))),2)</f>
        <v>11.25</v>
      </c>
      <c r="T7" s="2">
        <f>ROUND(IF($B7="Annuity",SUMIFS('Annuity Prices'!W:W,'Annuity Prices'!$B:$B,$D7,'Annuity Prices'!$E:$E,$G7),IF($B7="RAB Short",SUMIFS('RAB Prices Short'!W:W,'RAB Prices Short'!$B:$B,'All Prices combined'!$D7,'RAB Prices Short'!$E:$E,'All Prices combined'!$G7),IF($B7="RAB Long",SUMIFS('RAB Prices Long'!W:W,'RAB Prices Long'!$B:$B,'All Prices combined'!$D7,'RAB Prices Long'!$E:$E,'All Prices combined'!$G7)))),2)</f>
        <v>11.53</v>
      </c>
      <c r="U7" s="2">
        <f>ROUND(IF($B7="Annuity",SUMIFS('Annuity Prices'!X:X,'Annuity Prices'!$B:$B,$D7,'Annuity Prices'!$E:$E,$G7),IF($B7="RAB Short",SUMIFS('RAB Prices Short'!X:X,'RAB Prices Short'!$B:$B,'All Prices combined'!$D7,'RAB Prices Short'!$E:$E,'All Prices combined'!$G7),IF($B7="RAB Long",SUMIFS('RAB Prices Long'!X:X,'RAB Prices Long'!$B:$B,'All Prices combined'!$D7,'RAB Prices Long'!$E:$E,'All Prices combined'!$G7)))),2)</f>
        <v>11.76</v>
      </c>
      <c r="V7" s="2">
        <f>ROUND(IF($B7="Annuity",SUMIFS('Annuity Prices'!Y:Y,'Annuity Prices'!$B:$B,$D7,'Annuity Prices'!$E:$E,$G7),IF($B7="RAB Short",SUMIFS('RAB Prices Short'!Y:Y,'RAB Prices Short'!$B:$B,'All Prices combined'!$D7,'RAB Prices Short'!$E:$E,'All Prices combined'!$G7),IF($B7="RAB Long",SUMIFS('RAB Prices Long'!Y:Y,'RAB Prices Long'!$B:$B,'All Prices combined'!$D7,'RAB Prices Long'!$E:$E,'All Prices combined'!$G7)))),2)</f>
        <v>12.05</v>
      </c>
      <c r="W7" s="2">
        <f>ROUND(IF($B7="Annuity",SUMIFS('Annuity Prices'!Z:Z,'Annuity Prices'!$B:$B,$D7,'Annuity Prices'!$E:$E,$G7),IF($B7="RAB Short",SUMIFS('RAB Prices Short'!Z:Z,'RAB Prices Short'!$B:$B,'All Prices combined'!$D7,'RAB Prices Short'!$E:$E,'All Prices combined'!$G7),IF($B7="RAB Long",SUMIFS('RAB Prices Long'!Z:Z,'RAB Prices Long'!$B:$B,'All Prices combined'!$D7,'RAB Prices Long'!$E:$E,'All Prices combined'!$G7)))),2)</f>
        <v>12.35</v>
      </c>
      <c r="X7" s="2">
        <f>ROUND(IF($B7="Annuity",SUMIFS('Annuity Prices'!AA:AA,'Annuity Prices'!$B:$B,$D7,'Annuity Prices'!$E:$E,$G7),IF($B7="RAB Short",SUMIFS('RAB Prices Short'!AA:AA,'RAB Prices Short'!$B:$B,'All Prices combined'!$D7,'RAB Prices Short'!$E:$E,'All Prices combined'!$G7),IF($B7="RAB Long",SUMIFS('RAB Prices Long'!AA:AA,'RAB Prices Long'!$B:$B,'All Prices combined'!$D7,'RAB Prices Long'!$E:$E,'All Prices combined'!$G7)))),2)</f>
        <v>12.66</v>
      </c>
      <c r="Y7" s="2">
        <f>ROUND(IF($B7="Annuity",SUMIFS('Annuity Prices'!AB:AB,'Annuity Prices'!$B:$B,$D7,'Annuity Prices'!$E:$E,$G7),IF($B7="RAB Short",SUMIFS('RAB Prices Short'!AB:AB,'RAB Prices Short'!$B:$B,'All Prices combined'!$D7,'RAB Prices Short'!$E:$E,'All Prices combined'!$G7),IF($B7="RAB Long",SUMIFS('RAB Prices Long'!AB:AB,'RAB Prices Long'!$B:$B,'All Prices combined'!$D7,'RAB Prices Long'!$E:$E,'All Prices combined'!$G7)))),2)</f>
        <v>12.91</v>
      </c>
      <c r="Z7" s="2">
        <f>ROUND(IF($B7="Annuity",SUMIFS('Annuity Prices'!AC:AC,'Annuity Prices'!$B:$B,$D7,'Annuity Prices'!$E:$E,$G7),IF($B7="RAB Short",SUMIFS('RAB Prices Short'!AC:AC,'RAB Prices Short'!$B:$B,'All Prices combined'!$D7,'RAB Prices Short'!$E:$E,'All Prices combined'!$G7),IF($B7="RAB Long",SUMIFS('RAB Prices Long'!AC:AC,'RAB Prices Long'!$B:$B,'All Prices combined'!$D7,'RAB Prices Long'!$E:$E,'All Prices combined'!$G7)))),2)</f>
        <v>13.24</v>
      </c>
      <c r="AA7" s="2">
        <f>ROUND(IF($B7="Annuity",SUMIFS('Annuity Prices'!AD:AD,'Annuity Prices'!$B:$B,$D7,'Annuity Prices'!$E:$E,$G7),IF($B7="RAB Short",SUMIFS('RAB Prices Short'!AD:AD,'RAB Prices Short'!$B:$B,'All Prices combined'!$D7,'RAB Prices Short'!$E:$E,'All Prices combined'!$G7),IF($B7="RAB Long",SUMIFS('RAB Prices Long'!AD:AD,'RAB Prices Long'!$B:$B,'All Prices combined'!$D7,'RAB Prices Long'!$E:$E,'All Prices combined'!$G7)))),2)</f>
        <v>13.57</v>
      </c>
      <c r="AB7" s="2">
        <f>ROUND(IF($B7="Annuity",SUMIFS('Annuity Prices'!AE:AE,'Annuity Prices'!$B:$B,$D7,'Annuity Prices'!$E:$E,$G7),IF($B7="RAB Short",SUMIFS('RAB Prices Short'!AE:AE,'RAB Prices Short'!$B:$B,'All Prices combined'!$D7,'RAB Prices Short'!$E:$E,'All Prices combined'!$G7),IF($B7="RAB Long",SUMIFS('RAB Prices Long'!AE:AE,'RAB Prices Long'!$B:$B,'All Prices combined'!$D7,'RAB Prices Long'!$E:$E,'All Prices combined'!$G7)))),2)</f>
        <v>13.91</v>
      </c>
      <c r="AC7" s="2">
        <f>ROUND(IF($B7="Annuity",SUMIFS('Annuity Prices'!AF:AF,'Annuity Prices'!$B:$B,$D7,'Annuity Prices'!$E:$E,$G7),IF($B7="RAB Short",SUMIFS('RAB Prices Short'!AF:AF,'RAB Prices Short'!$B:$B,'All Prices combined'!$D7,'RAB Prices Short'!$E:$E,'All Prices combined'!$G7),IF($B7="RAB Long",SUMIFS('RAB Prices Long'!AF:AF,'RAB Prices Long'!$B:$B,'All Prices combined'!$D7,'RAB Prices Long'!$E:$E,'All Prices combined'!$G7)))),2)</f>
        <v>14.18</v>
      </c>
      <c r="AD7" s="2">
        <f>ROUND(IF($B7="Annuity",SUMIFS('Annuity Prices'!AG:AG,'Annuity Prices'!$B:$B,$D7,'Annuity Prices'!$E:$E,$G7),IF($B7="RAB Short",SUMIFS('RAB Prices Short'!AG:AG,'RAB Prices Short'!$B:$B,'All Prices combined'!$D7,'RAB Prices Short'!$E:$E,'All Prices combined'!$G7),IF($B7="RAB Long",SUMIFS('RAB Prices Long'!AG:AG,'RAB Prices Long'!$B:$B,'All Prices combined'!$D7,'RAB Prices Long'!$E:$E,'All Prices combined'!$G7)))),2)</f>
        <v>14.54</v>
      </c>
      <c r="AE7" s="2">
        <f>ROUND(IF($B7="Annuity",SUMIFS('Annuity Prices'!AH:AH,'Annuity Prices'!$B:$B,$D7,'Annuity Prices'!$E:$E,$G7),IF($B7="RAB Short",SUMIFS('RAB Prices Short'!AH:AH,'RAB Prices Short'!$B:$B,'All Prices combined'!$D7,'RAB Prices Short'!$E:$E,'All Prices combined'!$G7),IF($B7="RAB Long",SUMIFS('RAB Prices Long'!AH:AH,'RAB Prices Long'!$B:$B,'All Prices combined'!$D7,'RAB Prices Long'!$E:$E,'All Prices combined'!$G7)))),2)</f>
        <v>14.9</v>
      </c>
      <c r="AF7" s="2">
        <f>ROUND(IF($B7="Annuity",SUMIFS('Annuity Prices'!AI:AI,'Annuity Prices'!$B:$B,$D7,'Annuity Prices'!$E:$E,$G7),IF($B7="RAB Short",SUMIFS('RAB Prices Short'!AI:AI,'RAB Prices Short'!$B:$B,'All Prices combined'!$D7,'RAB Prices Short'!$E:$E,'All Prices combined'!$G7),IF($B7="RAB Long",SUMIFS('RAB Prices Long'!AI:AI,'RAB Prices Long'!$B:$B,'All Prices combined'!$D7,'RAB Prices Long'!$E:$E,'All Prices combined'!$G7)))),2)</f>
        <v>15.27</v>
      </c>
      <c r="AG7" s="2">
        <f>ROUND(IF($B7="Annuity",SUMIFS('Annuity Prices'!AJ:AJ,'Annuity Prices'!$B:$B,$D7,'Annuity Prices'!$E:$E,$G7),IF($B7="RAB Short",SUMIFS('RAB Prices Short'!AJ:AJ,'RAB Prices Short'!$B:$B,'All Prices combined'!$D7,'RAB Prices Short'!$E:$E,'All Prices combined'!$G7),IF($B7="RAB Long",SUMIFS('RAB Prices Long'!AJ:AJ,'RAB Prices Long'!$B:$B,'All Prices combined'!$D7,'RAB Prices Long'!$E:$E,'All Prices combined'!$G7)))),2)</f>
        <v>15.58</v>
      </c>
      <c r="AH7" s="2">
        <f>ROUND(IF($B7="Annuity",SUMIFS('Annuity Prices'!AK:AK,'Annuity Prices'!$B:$B,$D7,'Annuity Prices'!$E:$E,$G7),IF($B7="RAB Short",SUMIFS('RAB Prices Short'!AK:AK,'RAB Prices Short'!$B:$B,'All Prices combined'!$D7,'RAB Prices Short'!$E:$E,'All Prices combined'!$G7),IF($B7="RAB Long",SUMIFS('RAB Prices Long'!AK:AK,'RAB Prices Long'!$B:$B,'All Prices combined'!$D7,'RAB Prices Long'!$E:$E,'All Prices combined'!$G7)))),2)</f>
        <v>15.97</v>
      </c>
      <c r="AI7" s="2">
        <f>ROUND(IF($B7="Annuity",SUMIFS('Annuity Prices'!AL:AL,'Annuity Prices'!$B:$B,$D7,'Annuity Prices'!$E:$E,$G7),IF($B7="RAB Short",SUMIFS('RAB Prices Short'!AL:AL,'RAB Prices Short'!$B:$B,'All Prices combined'!$D7,'RAB Prices Short'!$E:$E,'All Prices combined'!$G7),IF($B7="RAB Long",SUMIFS('RAB Prices Long'!AL:AL,'RAB Prices Long'!$B:$B,'All Prices combined'!$D7,'RAB Prices Long'!$E:$E,'All Prices combined'!$G7)))),2)</f>
        <v>16.37</v>
      </c>
      <c r="AJ7" s="2">
        <f>ROUND(IF($B7="Annuity",SUMIFS('Annuity Prices'!AM:AM,'Annuity Prices'!$B:$B,$D7,'Annuity Prices'!$E:$E,$G7),IF($B7="RAB Short",SUMIFS('RAB Prices Short'!AM:AM,'RAB Prices Short'!$B:$B,'All Prices combined'!$D7,'RAB Prices Short'!$E:$E,'All Prices combined'!$G7),IF($B7="RAB Long",SUMIFS('RAB Prices Long'!AM:AM,'RAB Prices Long'!$B:$B,'All Prices combined'!$D7,'RAB Prices Long'!$E:$E,'All Prices combined'!$G7)))),2)</f>
        <v>16.78</v>
      </c>
      <c r="AK7" s="2">
        <f>ROUND(IF($B7="Annuity",SUMIFS('Annuity Prices'!AN:AN,'Annuity Prices'!$B:$B,$D7,'Annuity Prices'!$E:$E,$G7),IF($B7="RAB Short",SUMIFS('RAB Prices Short'!AN:AN,'RAB Prices Short'!$B:$B,'All Prices combined'!$D7,'RAB Prices Short'!$E:$E,'All Prices combined'!$G7),IF($B7="RAB Long",SUMIFS('RAB Prices Long'!AN:AN,'RAB Prices Long'!$B:$B,'All Prices combined'!$D7,'RAB Prices Long'!$E:$E,'All Prices combined'!$G7)))),2)</f>
        <v>17.11</v>
      </c>
      <c r="AL7" s="2">
        <f>ROUND(IF($B7="Annuity",SUMIFS('Annuity Prices'!AO:AO,'Annuity Prices'!$B:$B,$D7,'Annuity Prices'!$E:$E,$G7),IF($B7="RAB Short",SUMIFS('RAB Prices Short'!AO:AO,'RAB Prices Short'!$B:$B,'All Prices combined'!$D7,'RAB Prices Short'!$E:$E,'All Prices combined'!$G7),IF($B7="RAB Long",SUMIFS('RAB Prices Long'!AO:AO,'RAB Prices Long'!$B:$B,'All Prices combined'!$D7,'RAB Prices Long'!$E:$E,'All Prices combined'!$G7)))),2)</f>
        <v>17.54</v>
      </c>
      <c r="AM7" s="2">
        <f>ROUND(IF($B7="Annuity",SUMIFS('Annuity Prices'!AP:AP,'Annuity Prices'!$B:$B,$D7,'Annuity Prices'!$E:$E,$G7),IF($B7="RAB Short",SUMIFS('RAB Prices Short'!AP:AP,'RAB Prices Short'!$B:$B,'All Prices combined'!$D7,'RAB Prices Short'!$E:$E,'All Prices combined'!$G7),IF($B7="RAB Long",SUMIFS('RAB Prices Long'!AP:AP,'RAB Prices Long'!$B:$B,'All Prices combined'!$D7,'RAB Prices Long'!$E:$E,'All Prices combined'!$G7)))),2)</f>
        <v>17.98</v>
      </c>
      <c r="AN7" s="2">
        <f>ROUND(IF($B7="Annuity",SUMIFS('Annuity Prices'!AQ:AQ,'Annuity Prices'!$B:$B,$D7,'Annuity Prices'!$E:$E,$G7),IF($B7="RAB Short",SUMIFS('RAB Prices Short'!AQ:AQ,'RAB Prices Short'!$B:$B,'All Prices combined'!$D7,'RAB Prices Short'!$E:$E,'All Prices combined'!$G7),IF($B7="RAB Long",SUMIFS('RAB Prices Long'!AQ:AQ,'RAB Prices Long'!$B:$B,'All Prices combined'!$D7,'RAB Prices Long'!$E:$E,'All Prices combined'!$G7)))),2)</f>
        <v>18.43</v>
      </c>
      <c r="AO7" s="2">
        <f>ROUND(IF($B7="Annuity",SUMIFS('Annuity Prices'!AR:AR,'Annuity Prices'!$B:$B,$D7,'Annuity Prices'!$E:$E,$G7),IF($B7="RAB Short",SUMIFS('RAB Prices Short'!AR:AR,'RAB Prices Short'!$B:$B,'All Prices combined'!$D7,'RAB Prices Short'!$E:$E,'All Prices combined'!$G7),IF($B7="RAB Long",SUMIFS('RAB Prices Long'!AR:AR,'RAB Prices Long'!$B:$B,'All Prices combined'!$D7,'RAB Prices Long'!$E:$E,'All Prices combined'!$G7)))),2)</f>
        <v>4.55</v>
      </c>
      <c r="AP7" s="2">
        <f>ROUND(IF($B7="Annuity",SUMIFS('Annuity Prices'!AS:AS,'Annuity Prices'!$B:$B,$D7,'Annuity Prices'!$E:$E,$G7),IF($B7="RAB Short",SUMIFS('RAB Prices Short'!AS:AS,'RAB Prices Short'!$B:$B,'All Prices combined'!$D7,'RAB Prices Short'!$E:$E,'All Prices combined'!$G7),IF($B7="RAB Long",SUMIFS('RAB Prices Long'!AS:AS,'RAB Prices Long'!$B:$B,'All Prices combined'!$D7,'RAB Prices Long'!$E:$E,'All Prices combined'!$G7)))),2)</f>
        <v>4.68</v>
      </c>
      <c r="AQ7" s="2">
        <f>ROUND(IF($B7="Annuity",SUMIFS('Annuity Prices'!AT:AT,'Annuity Prices'!$B:$B,$D7,'Annuity Prices'!$E:$E,$G7),IF($B7="RAB Short",SUMIFS('RAB Prices Short'!AT:AT,'RAB Prices Short'!$B:$B,'All Prices combined'!$D7,'RAB Prices Short'!$E:$E,'All Prices combined'!$G7),IF($B7="RAB Long",SUMIFS('RAB Prices Long'!AT:AT,'RAB Prices Long'!$B:$B,'All Prices combined'!$D7,'RAB Prices Long'!$E:$E,'All Prices combined'!$G7)))),2)</f>
        <v>4.8099999999999996</v>
      </c>
      <c r="AR7" s="2">
        <f>ROUND(IF($B7="Annuity",SUMIFS('Annuity Prices'!AU:AU,'Annuity Prices'!$B:$B,$D7,'Annuity Prices'!$E:$E,$G7),IF($B7="RAB Short",SUMIFS('RAB Prices Short'!AU:AU,'RAB Prices Short'!$B:$B,'All Prices combined'!$D7,'RAB Prices Short'!$E:$E,'All Prices combined'!$G7),IF($B7="RAB Long",SUMIFS('RAB Prices Long'!AU:AU,'RAB Prices Long'!$B:$B,'All Prices combined'!$D7,'RAB Prices Long'!$E:$E,'All Prices combined'!$G7)))),2)</f>
        <v>4.95</v>
      </c>
      <c r="AS7" s="2">
        <f>ROUND(IF($B7="Annuity",SUMIFS('Annuity Prices'!AV:AV,'Annuity Prices'!$B:$B,$D7,'Annuity Prices'!$E:$E,$G7),IF($B7="RAB Short",SUMIFS('RAB Prices Short'!AV:AV,'RAB Prices Short'!$B:$B,'All Prices combined'!$D7,'RAB Prices Short'!$E:$E,'All Prices combined'!$G7),IF($B7="RAB Long",SUMIFS('RAB Prices Long'!AV:AV,'RAB Prices Long'!$B:$B,'All Prices combined'!$D7,'RAB Prices Long'!$E:$E,'All Prices combined'!$G7)))),2)</f>
        <v>5.09</v>
      </c>
      <c r="AT7" s="2">
        <f>ROUND(IF($B7="Annuity",SUMIFS('Annuity Prices'!AW:AW,'Annuity Prices'!$B:$B,$D7,'Annuity Prices'!$E:$E,$G7),IF($B7="RAB Short",SUMIFS('RAB Prices Short'!AW:AW,'RAB Prices Short'!$B:$B,'All Prices combined'!$D7,'RAB Prices Short'!$E:$E,'All Prices combined'!$G7),IF($B7="RAB Long",SUMIFS('RAB Prices Long'!AW:AW,'RAB Prices Long'!$B:$B,'All Prices combined'!$D7,'RAB Prices Long'!$E:$E,'All Prices combined'!$G7)))),2)</f>
        <v>8.3800000000000008</v>
      </c>
      <c r="AU7" s="2">
        <f>ROUND(IF($B7="Annuity",SUMIFS('Annuity Prices'!AX:AX,'Annuity Prices'!$B:$B,$D7,'Annuity Prices'!$E:$E,$G7),IF($B7="RAB Short",SUMIFS('RAB Prices Short'!AX:AX,'RAB Prices Short'!$B:$B,'All Prices combined'!$D7,'RAB Prices Short'!$E:$E,'All Prices combined'!$G7),IF($B7="RAB Long",SUMIFS('RAB Prices Long'!AX:AX,'RAB Prices Long'!$B:$B,'All Prices combined'!$D7,'RAB Prices Long'!$E:$E,'All Prices combined'!$G7)))),2)</f>
        <v>9.99</v>
      </c>
      <c r="AV7" s="2">
        <f>ROUND(IF($B7="Annuity",SUMIFS('Annuity Prices'!AY:AY,'Annuity Prices'!$B:$B,$D7,'Annuity Prices'!$E:$E,$G7),IF($B7="RAB Short",SUMIFS('RAB Prices Short'!AY:AY,'RAB Prices Short'!$B:$B,'All Prices combined'!$D7,'RAB Prices Short'!$E:$E,'All Prices combined'!$G7),IF($B7="RAB Long",SUMIFS('RAB Prices Long'!AY:AY,'RAB Prices Long'!$B:$B,'All Prices combined'!$D7,'RAB Prices Long'!$E:$E,'All Prices combined'!$G7)))),2)</f>
        <v>10.24</v>
      </c>
      <c r="AW7" s="2">
        <f>ROUND(IF($B7="Annuity",SUMIFS('Annuity Prices'!AZ:AZ,'Annuity Prices'!$B:$B,$D7,'Annuity Prices'!$E:$E,$G7),IF($B7="RAB Short",SUMIFS('RAB Prices Short'!AZ:AZ,'RAB Prices Short'!$B:$B,'All Prices combined'!$D7,'RAB Prices Short'!$E:$E,'All Prices combined'!$G7),IF($B7="RAB Long",SUMIFS('RAB Prices Long'!AZ:AZ,'RAB Prices Long'!$B:$B,'All Prices combined'!$D7,'RAB Prices Long'!$E:$E,'All Prices combined'!$G7)))),2)</f>
        <v>10.5</v>
      </c>
      <c r="AX7" s="2">
        <f>ROUND(IF($B7="Annuity",SUMIFS('Annuity Prices'!BA:BA,'Annuity Prices'!$B:$B,$D7,'Annuity Prices'!$E:$E,$G7),IF($B7="RAB Short",SUMIFS('RAB Prices Short'!BA:BA,'RAB Prices Short'!$B:$B,'All Prices combined'!$D7,'RAB Prices Short'!$E:$E,'All Prices combined'!$G7),IF($B7="RAB Long",SUMIFS('RAB Prices Long'!BA:BA,'RAB Prices Long'!$B:$B,'All Prices combined'!$D7,'RAB Prices Long'!$E:$E,'All Prices combined'!$G7)))),2)</f>
        <v>10.71</v>
      </c>
      <c r="AY7" s="2">
        <f>ROUND(IF($B7="Annuity",SUMIFS('Annuity Prices'!BB:BB,'Annuity Prices'!$B:$B,$D7,'Annuity Prices'!$E:$E,$G7),IF($B7="RAB Short",SUMIFS('RAB Prices Short'!BB:BB,'RAB Prices Short'!$B:$B,'All Prices combined'!$D7,'RAB Prices Short'!$E:$E,'All Prices combined'!$G7),IF($B7="RAB Long",SUMIFS('RAB Prices Long'!BB:BB,'RAB Prices Long'!$B:$B,'All Prices combined'!$D7,'RAB Prices Long'!$E:$E,'All Prices combined'!$G7)))),2)</f>
        <v>10.97</v>
      </c>
      <c r="AZ7" s="2">
        <f>ROUND(IF($B7="Annuity",SUMIFS('Annuity Prices'!BC:BC,'Annuity Prices'!$B:$B,$D7,'Annuity Prices'!$E:$E,$G7),IF($B7="RAB Short",SUMIFS('RAB Prices Short'!BC:BC,'RAB Prices Short'!$B:$B,'All Prices combined'!$D7,'RAB Prices Short'!$E:$E,'All Prices combined'!$G7),IF($B7="RAB Long",SUMIFS('RAB Prices Long'!BC:BC,'RAB Prices Long'!$B:$B,'All Prices combined'!$D7,'RAB Prices Long'!$E:$E,'All Prices combined'!$G7)))),2)</f>
        <v>11.25</v>
      </c>
      <c r="BA7" s="2">
        <f>ROUND(IF($B7="Annuity",SUMIFS('Annuity Prices'!BD:BD,'Annuity Prices'!$B:$B,$D7,'Annuity Prices'!$E:$E,$G7),IF($B7="RAB Short",SUMIFS('RAB Prices Short'!BD:BD,'RAB Prices Short'!$B:$B,'All Prices combined'!$D7,'RAB Prices Short'!$E:$E,'All Prices combined'!$G7),IF($B7="RAB Long",SUMIFS('RAB Prices Long'!BD:BD,'RAB Prices Long'!$B:$B,'All Prices combined'!$D7,'RAB Prices Long'!$E:$E,'All Prices combined'!$G7)))),2)</f>
        <v>11.53</v>
      </c>
      <c r="BB7" s="2">
        <f>ROUND(IF($B7="Annuity",SUMIFS('Annuity Prices'!BE:BE,'Annuity Prices'!$B:$B,$D7,'Annuity Prices'!$E:$E,$G7),IF($B7="RAB Short",SUMIFS('RAB Prices Short'!BE:BE,'RAB Prices Short'!$B:$B,'All Prices combined'!$D7,'RAB Prices Short'!$E:$E,'All Prices combined'!$G7),IF($B7="RAB Long",SUMIFS('RAB Prices Long'!BE:BE,'RAB Prices Long'!$B:$B,'All Prices combined'!$D7,'RAB Prices Long'!$E:$E,'All Prices combined'!$G7)))),2)</f>
        <v>11.76</v>
      </c>
      <c r="BC7" s="2">
        <f>ROUND(IF($B7="Annuity",SUMIFS('Annuity Prices'!BF:BF,'Annuity Prices'!$B:$B,$D7,'Annuity Prices'!$E:$E,$G7),IF($B7="RAB Short",SUMIFS('RAB Prices Short'!BF:BF,'RAB Prices Short'!$B:$B,'All Prices combined'!$D7,'RAB Prices Short'!$E:$E,'All Prices combined'!$G7),IF($B7="RAB Long",SUMIFS('RAB Prices Long'!BF:BF,'RAB Prices Long'!$B:$B,'All Prices combined'!$D7,'RAB Prices Long'!$E:$E,'All Prices combined'!$G7)))),2)</f>
        <v>12.05</v>
      </c>
      <c r="BD7" s="2">
        <f>ROUND(IF($B7="Annuity",SUMIFS('Annuity Prices'!BG:BG,'Annuity Prices'!$B:$B,$D7,'Annuity Prices'!$E:$E,$G7),IF($B7="RAB Short",SUMIFS('RAB Prices Short'!BG:BG,'RAB Prices Short'!$B:$B,'All Prices combined'!$D7,'RAB Prices Short'!$E:$E,'All Prices combined'!$G7),IF($B7="RAB Long",SUMIFS('RAB Prices Long'!BG:BG,'RAB Prices Long'!$B:$B,'All Prices combined'!$D7,'RAB Prices Long'!$E:$E,'All Prices combined'!$G7)))),2)</f>
        <v>12.35</v>
      </c>
      <c r="BE7" s="2">
        <f>ROUND(IF($B7="Annuity",SUMIFS('Annuity Prices'!BH:BH,'Annuity Prices'!$B:$B,$D7,'Annuity Prices'!$E:$E,$G7),IF($B7="RAB Short",SUMIFS('RAB Prices Short'!BH:BH,'RAB Prices Short'!$B:$B,'All Prices combined'!$D7,'RAB Prices Short'!$E:$E,'All Prices combined'!$G7),IF($B7="RAB Long",SUMIFS('RAB Prices Long'!BH:BH,'RAB Prices Long'!$B:$B,'All Prices combined'!$D7,'RAB Prices Long'!$E:$E,'All Prices combined'!$G7)))),2)</f>
        <v>12.66</v>
      </c>
      <c r="BF7" s="2">
        <f>ROUND(IF($B7="Annuity",SUMIFS('Annuity Prices'!BI:BI,'Annuity Prices'!$B:$B,$D7,'Annuity Prices'!$E:$E,$G7),IF($B7="RAB Short",SUMIFS('RAB Prices Short'!BI:BI,'RAB Prices Short'!$B:$B,'All Prices combined'!$D7,'RAB Prices Short'!$E:$E,'All Prices combined'!$G7),IF($B7="RAB Long",SUMIFS('RAB Prices Long'!BI:BI,'RAB Prices Long'!$B:$B,'All Prices combined'!$D7,'RAB Prices Long'!$E:$E,'All Prices combined'!$G7)))),2)</f>
        <v>12.91</v>
      </c>
      <c r="BG7" s="2">
        <f>ROUND(IF($B7="Annuity",SUMIFS('Annuity Prices'!BJ:BJ,'Annuity Prices'!$B:$B,$D7,'Annuity Prices'!$E:$E,$G7),IF($B7="RAB Short",SUMIFS('RAB Prices Short'!BJ:BJ,'RAB Prices Short'!$B:$B,'All Prices combined'!$D7,'RAB Prices Short'!$E:$E,'All Prices combined'!$G7),IF($B7="RAB Long",SUMIFS('RAB Prices Long'!BJ:BJ,'RAB Prices Long'!$B:$B,'All Prices combined'!$D7,'RAB Prices Long'!$E:$E,'All Prices combined'!$G7)))),2)</f>
        <v>13.24</v>
      </c>
      <c r="BH7" s="2">
        <f>ROUND(IF($B7="Annuity",SUMIFS('Annuity Prices'!BK:BK,'Annuity Prices'!$B:$B,$D7,'Annuity Prices'!$E:$E,$G7),IF($B7="RAB Short",SUMIFS('RAB Prices Short'!BK:BK,'RAB Prices Short'!$B:$B,'All Prices combined'!$D7,'RAB Prices Short'!$E:$E,'All Prices combined'!$G7),IF($B7="RAB Long",SUMIFS('RAB Prices Long'!BK:BK,'RAB Prices Long'!$B:$B,'All Prices combined'!$D7,'RAB Prices Long'!$E:$E,'All Prices combined'!$G7)))),2)</f>
        <v>13.57</v>
      </c>
      <c r="BI7" s="2">
        <f>ROUND(IF($B7="Annuity",SUMIFS('Annuity Prices'!BL:BL,'Annuity Prices'!$B:$B,$D7,'Annuity Prices'!$E:$E,$G7),IF($B7="RAB Short",SUMIFS('RAB Prices Short'!BL:BL,'RAB Prices Short'!$B:$B,'All Prices combined'!$D7,'RAB Prices Short'!$E:$E,'All Prices combined'!$G7),IF($B7="RAB Long",SUMIFS('RAB Prices Long'!BL:BL,'RAB Prices Long'!$B:$B,'All Prices combined'!$D7,'RAB Prices Long'!$E:$E,'All Prices combined'!$G7)))),2)</f>
        <v>13.91</v>
      </c>
      <c r="BJ7" s="2">
        <f>ROUND(IF($B7="Annuity",SUMIFS('Annuity Prices'!BM:BM,'Annuity Prices'!$B:$B,$D7,'Annuity Prices'!$E:$E,$G7),IF($B7="RAB Short",SUMIFS('RAB Prices Short'!BM:BM,'RAB Prices Short'!$B:$B,'All Prices combined'!$D7,'RAB Prices Short'!$E:$E,'All Prices combined'!$G7),IF($B7="RAB Long",SUMIFS('RAB Prices Long'!BM:BM,'RAB Prices Long'!$B:$B,'All Prices combined'!$D7,'RAB Prices Long'!$E:$E,'All Prices combined'!$G7)))),2)</f>
        <v>14.18</v>
      </c>
      <c r="BK7" s="2">
        <f>ROUND(IF($B7="Annuity",SUMIFS('Annuity Prices'!BN:BN,'Annuity Prices'!$B:$B,$D7,'Annuity Prices'!$E:$E,$G7),IF($B7="RAB Short",SUMIFS('RAB Prices Short'!BN:BN,'RAB Prices Short'!$B:$B,'All Prices combined'!$D7,'RAB Prices Short'!$E:$E,'All Prices combined'!$G7),IF($B7="RAB Long",SUMIFS('RAB Prices Long'!BN:BN,'RAB Prices Long'!$B:$B,'All Prices combined'!$D7,'RAB Prices Long'!$E:$E,'All Prices combined'!$G7)))),2)</f>
        <v>14.54</v>
      </c>
      <c r="BL7" s="2">
        <f>ROUND(IF($B7="Annuity",SUMIFS('Annuity Prices'!BO:BO,'Annuity Prices'!$B:$B,$D7,'Annuity Prices'!$E:$E,$G7),IF($B7="RAB Short",SUMIFS('RAB Prices Short'!BO:BO,'RAB Prices Short'!$B:$B,'All Prices combined'!$D7,'RAB Prices Short'!$E:$E,'All Prices combined'!$G7),IF($B7="RAB Long",SUMIFS('RAB Prices Long'!BO:BO,'RAB Prices Long'!$B:$B,'All Prices combined'!$D7,'RAB Prices Long'!$E:$E,'All Prices combined'!$G7)))),2)</f>
        <v>14.9</v>
      </c>
      <c r="BM7" s="2">
        <f>ROUND(IF($B7="Annuity",SUMIFS('Annuity Prices'!BP:BP,'Annuity Prices'!$B:$B,$D7,'Annuity Prices'!$E:$E,$G7),IF($B7="RAB Short",SUMIFS('RAB Prices Short'!BP:BP,'RAB Prices Short'!$B:$B,'All Prices combined'!$D7,'RAB Prices Short'!$E:$E,'All Prices combined'!$G7),IF($B7="RAB Long",SUMIFS('RAB Prices Long'!BP:BP,'RAB Prices Long'!$B:$B,'All Prices combined'!$D7,'RAB Prices Long'!$E:$E,'All Prices combined'!$G7)))),2)</f>
        <v>15.27</v>
      </c>
      <c r="BN7" s="2">
        <f>ROUND(IF($B7="Annuity",SUMIFS('Annuity Prices'!BQ:BQ,'Annuity Prices'!$B:$B,$D7,'Annuity Prices'!$E:$E,$G7),IF($B7="RAB Short",SUMIFS('RAB Prices Short'!BQ:BQ,'RAB Prices Short'!$B:$B,'All Prices combined'!$D7,'RAB Prices Short'!$E:$E,'All Prices combined'!$G7),IF($B7="RAB Long",SUMIFS('RAB Prices Long'!BQ:BQ,'RAB Prices Long'!$B:$B,'All Prices combined'!$D7,'RAB Prices Long'!$E:$E,'All Prices combined'!$G7)))),2)</f>
        <v>15.58</v>
      </c>
      <c r="BO7" s="2">
        <f>ROUND(IF($B7="Annuity",SUMIFS('Annuity Prices'!BR:BR,'Annuity Prices'!$B:$B,$D7,'Annuity Prices'!$E:$E,$G7),IF($B7="RAB Short",SUMIFS('RAB Prices Short'!BR:BR,'RAB Prices Short'!$B:$B,'All Prices combined'!$D7,'RAB Prices Short'!$E:$E,'All Prices combined'!$G7),IF($B7="RAB Long",SUMIFS('RAB Prices Long'!BR:BR,'RAB Prices Long'!$B:$B,'All Prices combined'!$D7,'RAB Prices Long'!$E:$E,'All Prices combined'!$G7)))),2)</f>
        <v>15.97</v>
      </c>
      <c r="BP7" s="2">
        <f>ROUND(IF($B7="Annuity",SUMIFS('Annuity Prices'!BS:BS,'Annuity Prices'!$B:$B,$D7,'Annuity Prices'!$E:$E,$G7),IF($B7="RAB Short",SUMIFS('RAB Prices Short'!BS:BS,'RAB Prices Short'!$B:$B,'All Prices combined'!$D7,'RAB Prices Short'!$E:$E,'All Prices combined'!$G7),IF($B7="RAB Long",SUMIFS('RAB Prices Long'!BS:BS,'RAB Prices Long'!$B:$B,'All Prices combined'!$D7,'RAB Prices Long'!$E:$E,'All Prices combined'!$G7)))),2)</f>
        <v>16.37</v>
      </c>
      <c r="BQ7" s="2">
        <f>ROUND(IF($B7="Annuity",SUMIFS('Annuity Prices'!BT:BT,'Annuity Prices'!$B:$B,$D7,'Annuity Prices'!$E:$E,$G7),IF($B7="RAB Short",SUMIFS('RAB Prices Short'!BT:BT,'RAB Prices Short'!$B:$B,'All Prices combined'!$D7,'RAB Prices Short'!$E:$E,'All Prices combined'!$G7),IF($B7="RAB Long",SUMIFS('RAB Prices Long'!BT:BT,'RAB Prices Long'!$B:$B,'All Prices combined'!$D7,'RAB Prices Long'!$E:$E,'All Prices combined'!$G7)))),2)</f>
        <v>16.78</v>
      </c>
      <c r="BR7" s="2">
        <f>ROUND(IF($B7="Annuity",SUMIFS('Annuity Prices'!BU:BU,'Annuity Prices'!$B:$B,$D7,'Annuity Prices'!$E:$E,$G7),IF($B7="RAB Short",SUMIFS('RAB Prices Short'!BU:BU,'RAB Prices Short'!$B:$B,'All Prices combined'!$D7,'RAB Prices Short'!$E:$E,'All Prices combined'!$G7),IF($B7="RAB Long",SUMIFS('RAB Prices Long'!BU:BU,'RAB Prices Long'!$B:$B,'All Prices combined'!$D7,'RAB Prices Long'!$E:$E,'All Prices combined'!$G7)))),2)</f>
        <v>17.11</v>
      </c>
      <c r="BS7" s="2">
        <f>ROUND(IF($B7="Annuity",SUMIFS('Annuity Prices'!BV:BV,'Annuity Prices'!$B:$B,$D7,'Annuity Prices'!$E:$E,$G7),IF($B7="RAB Short",SUMIFS('RAB Prices Short'!BV:BV,'RAB Prices Short'!$B:$B,'All Prices combined'!$D7,'RAB Prices Short'!$E:$E,'All Prices combined'!$G7),IF($B7="RAB Long",SUMIFS('RAB Prices Long'!BV:BV,'RAB Prices Long'!$B:$B,'All Prices combined'!$D7,'RAB Prices Long'!$E:$E,'All Prices combined'!$G7)))),2)</f>
        <v>17.54</v>
      </c>
      <c r="BT7" s="2">
        <f>ROUND(IF($B7="Annuity",SUMIFS('Annuity Prices'!BW:BW,'Annuity Prices'!$B:$B,$D7,'Annuity Prices'!$E:$E,$G7),IF($B7="RAB Short",SUMIFS('RAB Prices Short'!BW:BW,'RAB Prices Short'!$B:$B,'All Prices combined'!$D7,'RAB Prices Short'!$E:$E,'All Prices combined'!$G7),IF($B7="RAB Long",SUMIFS('RAB Prices Long'!BW:BW,'RAB Prices Long'!$B:$B,'All Prices combined'!$D7,'RAB Prices Long'!$E:$E,'All Prices combined'!$G7)))),2)</f>
        <v>17.98</v>
      </c>
      <c r="BU7" s="2">
        <f>ROUND(IF($B7="Annuity",SUMIFS('Annuity Prices'!BX:BX,'Annuity Prices'!$B:$B,$D7,'Annuity Prices'!$E:$E,$G7),IF($B7="RAB Short",SUMIFS('RAB Prices Short'!BX:BX,'RAB Prices Short'!$B:$B,'All Prices combined'!$D7,'RAB Prices Short'!$E:$E,'All Prices combined'!$G7),IF($B7="RAB Long",SUMIFS('RAB Prices Long'!BX:BX,'RAB Prices Long'!$B:$B,'All Prices combined'!$D7,'RAB Prices Long'!$E:$E,'All Prices combined'!$G7)))),2)</f>
        <v>18.43</v>
      </c>
    </row>
    <row r="8" spans="2:73" x14ac:dyDescent="0.25">
      <c r="B8" t="s">
        <v>37</v>
      </c>
      <c r="C8" s="1">
        <v>1</v>
      </c>
      <c r="D8" s="1"/>
      <c r="E8" s="1" t="s">
        <v>126</v>
      </c>
      <c r="F8" s="1" t="s">
        <v>129</v>
      </c>
      <c r="G8" s="1" t="s">
        <v>130</v>
      </c>
      <c r="H8" s="1"/>
      <c r="I8" s="2">
        <f>ROUND(IF($B8="Annuity",SUMIFS('Annuity Prices'!L:L,'Annuity Prices'!$B:$B,$D8,'Annuity Prices'!$E:$E,$G8),IF($B8="RAB Short",SUMIFS('RAB Prices Short'!L:L,'RAB Prices Short'!$B:$B,'All Prices combined'!$D8,'RAB Prices Short'!$E:$E,'All Prices combined'!$G8),IF($B8="RAB Long",SUMIFS('RAB Prices Long'!L:L,'RAB Prices Long'!$B:$B,'All Prices combined'!$D8,'RAB Prices Long'!$E:$E,'All Prices combined'!$G8)))),2)</f>
        <v>0</v>
      </c>
      <c r="J8" s="2">
        <f>ROUND(IF($B8="Annuity",SUMIFS('Annuity Prices'!M:M,'Annuity Prices'!$B:$B,$D8,'Annuity Prices'!$E:$E,$G8),IF($B8="RAB Short",SUMIFS('RAB Prices Short'!M:M,'RAB Prices Short'!$B:$B,'All Prices combined'!$D8,'RAB Prices Short'!$E:$E,'All Prices combined'!$G8),IF($B8="RAB Long",SUMIFS('RAB Prices Long'!M:M,'RAB Prices Long'!$B:$B,'All Prices combined'!$D8,'RAB Prices Long'!$E:$E,'All Prices combined'!$G8)))),2)</f>
        <v>0</v>
      </c>
      <c r="K8" s="2">
        <f>ROUND(IF($B8="Annuity",SUMIFS('Annuity Prices'!N:N,'Annuity Prices'!$B:$B,$D8,'Annuity Prices'!$E:$E,$G8),IF($B8="RAB Short",SUMIFS('RAB Prices Short'!N:N,'RAB Prices Short'!$B:$B,'All Prices combined'!$D8,'RAB Prices Short'!$E:$E,'All Prices combined'!$G8),IF($B8="RAB Long",SUMIFS('RAB Prices Long'!N:N,'RAB Prices Long'!$B:$B,'All Prices combined'!$D8,'RAB Prices Long'!$E:$E,'All Prices combined'!$G8)))),2)</f>
        <v>0</v>
      </c>
      <c r="L8" s="2">
        <f>ROUND(IF($B8="Annuity",SUMIFS('Annuity Prices'!O:O,'Annuity Prices'!$B:$B,$D8,'Annuity Prices'!$E:$E,$G8),IF($B8="RAB Short",SUMIFS('RAB Prices Short'!O:O,'RAB Prices Short'!$B:$B,'All Prices combined'!$D8,'RAB Prices Short'!$E:$E,'All Prices combined'!$G8),IF($B8="RAB Long",SUMIFS('RAB Prices Long'!O:O,'RAB Prices Long'!$B:$B,'All Prices combined'!$D8,'RAB Prices Long'!$E:$E,'All Prices combined'!$G8)))),2)</f>
        <v>0</v>
      </c>
      <c r="M8" s="2">
        <f>ROUND(IF($B8="Annuity",SUMIFS('Annuity Prices'!P:P,'Annuity Prices'!$B:$B,$D8,'Annuity Prices'!$E:$E,$G8),IF($B8="RAB Short",SUMIFS('RAB Prices Short'!P:P,'RAB Prices Short'!$B:$B,'All Prices combined'!$D8,'RAB Prices Short'!$E:$E,'All Prices combined'!$G8),IF($B8="RAB Long",SUMIFS('RAB Prices Long'!P:P,'RAB Prices Long'!$B:$B,'All Prices combined'!$D8,'RAB Prices Long'!$E:$E,'All Prices combined'!$G8)))),2)</f>
        <v>0</v>
      </c>
      <c r="N8" s="2">
        <f>ROUND(IF($B8="Annuity",SUMIFS('Annuity Prices'!Q:Q,'Annuity Prices'!$B:$B,$D8,'Annuity Prices'!$E:$E,$G8),IF($B8="RAB Short",SUMIFS('RAB Prices Short'!Q:Q,'RAB Prices Short'!$B:$B,'All Prices combined'!$D8,'RAB Prices Short'!$E:$E,'All Prices combined'!$G8),IF($B8="RAB Long",SUMIFS('RAB Prices Long'!Q:Q,'RAB Prices Long'!$B:$B,'All Prices combined'!$D8,'RAB Prices Long'!$E:$E,'All Prices combined'!$G8)))),2)</f>
        <v>0</v>
      </c>
      <c r="O8" s="2">
        <f>ROUND(IF($B8="Annuity",SUMIFS('Annuity Prices'!R:R,'Annuity Prices'!$B:$B,$D8,'Annuity Prices'!$E:$E,$G8),IF($B8="RAB Short",SUMIFS('RAB Prices Short'!R:R,'RAB Prices Short'!$B:$B,'All Prices combined'!$D8,'RAB Prices Short'!$E:$E,'All Prices combined'!$G8),IF($B8="RAB Long",SUMIFS('RAB Prices Long'!R:R,'RAB Prices Long'!$B:$B,'All Prices combined'!$D8,'RAB Prices Long'!$E:$E,'All Prices combined'!$G8)))),2)</f>
        <v>0</v>
      </c>
      <c r="P8" s="2">
        <f>ROUND(IF($B8="Annuity",SUMIFS('Annuity Prices'!S:S,'Annuity Prices'!$B:$B,$D8,'Annuity Prices'!$E:$E,$G8),IF($B8="RAB Short",SUMIFS('RAB Prices Short'!S:S,'RAB Prices Short'!$B:$B,'All Prices combined'!$D8,'RAB Prices Short'!$E:$E,'All Prices combined'!$G8),IF($B8="RAB Long",SUMIFS('RAB Prices Long'!S:S,'RAB Prices Long'!$B:$B,'All Prices combined'!$D8,'RAB Prices Long'!$E:$E,'All Prices combined'!$G8)))),2)</f>
        <v>0</v>
      </c>
      <c r="Q8" s="2">
        <f>ROUND(IF($B8="Annuity",SUMIFS('Annuity Prices'!T:T,'Annuity Prices'!$B:$B,$D8,'Annuity Prices'!$E:$E,$G8),IF($B8="RAB Short",SUMIFS('RAB Prices Short'!T:T,'RAB Prices Short'!$B:$B,'All Prices combined'!$D8,'RAB Prices Short'!$E:$E,'All Prices combined'!$G8),IF($B8="RAB Long",SUMIFS('RAB Prices Long'!T:T,'RAB Prices Long'!$B:$B,'All Prices combined'!$D8,'RAB Prices Long'!$E:$E,'All Prices combined'!$G8)))),2)</f>
        <v>0</v>
      </c>
      <c r="R8" s="2">
        <f>ROUND(IF($B8="Annuity",SUMIFS('Annuity Prices'!U:U,'Annuity Prices'!$B:$B,$D8,'Annuity Prices'!$E:$E,$G8),IF($B8="RAB Short",SUMIFS('RAB Prices Short'!U:U,'RAB Prices Short'!$B:$B,'All Prices combined'!$D8,'RAB Prices Short'!$E:$E,'All Prices combined'!$G8),IF($B8="RAB Long",SUMIFS('RAB Prices Long'!U:U,'RAB Prices Long'!$B:$B,'All Prices combined'!$D8,'RAB Prices Long'!$E:$E,'All Prices combined'!$G8)))),2)</f>
        <v>0</v>
      </c>
      <c r="S8" s="2">
        <f>ROUND(IF($B8="Annuity",SUMIFS('Annuity Prices'!V:V,'Annuity Prices'!$B:$B,$D8,'Annuity Prices'!$E:$E,$G8),IF($B8="RAB Short",SUMIFS('RAB Prices Short'!V:V,'RAB Prices Short'!$B:$B,'All Prices combined'!$D8,'RAB Prices Short'!$E:$E,'All Prices combined'!$G8),IF($B8="RAB Long",SUMIFS('RAB Prices Long'!V:V,'RAB Prices Long'!$B:$B,'All Prices combined'!$D8,'RAB Prices Long'!$E:$E,'All Prices combined'!$G8)))),2)</f>
        <v>0</v>
      </c>
      <c r="T8" s="2">
        <f>ROUND(IF($B8="Annuity",SUMIFS('Annuity Prices'!W:W,'Annuity Prices'!$B:$B,$D8,'Annuity Prices'!$E:$E,$G8),IF($B8="RAB Short",SUMIFS('RAB Prices Short'!W:W,'RAB Prices Short'!$B:$B,'All Prices combined'!$D8,'RAB Prices Short'!$E:$E,'All Prices combined'!$G8),IF($B8="RAB Long",SUMIFS('RAB Prices Long'!W:W,'RAB Prices Long'!$B:$B,'All Prices combined'!$D8,'RAB Prices Long'!$E:$E,'All Prices combined'!$G8)))),2)</f>
        <v>0</v>
      </c>
      <c r="U8" s="2">
        <f>ROUND(IF($B8="Annuity",SUMIFS('Annuity Prices'!X:X,'Annuity Prices'!$B:$B,$D8,'Annuity Prices'!$E:$E,$G8),IF($B8="RAB Short",SUMIFS('RAB Prices Short'!X:X,'RAB Prices Short'!$B:$B,'All Prices combined'!$D8,'RAB Prices Short'!$E:$E,'All Prices combined'!$G8),IF($B8="RAB Long",SUMIFS('RAB Prices Long'!X:X,'RAB Prices Long'!$B:$B,'All Prices combined'!$D8,'RAB Prices Long'!$E:$E,'All Prices combined'!$G8)))),2)</f>
        <v>0</v>
      </c>
      <c r="V8" s="2">
        <f>ROUND(IF($B8="Annuity",SUMIFS('Annuity Prices'!Y:Y,'Annuity Prices'!$B:$B,$D8,'Annuity Prices'!$E:$E,$G8),IF($B8="RAB Short",SUMIFS('RAB Prices Short'!Y:Y,'RAB Prices Short'!$B:$B,'All Prices combined'!$D8,'RAB Prices Short'!$E:$E,'All Prices combined'!$G8),IF($B8="RAB Long",SUMIFS('RAB Prices Long'!Y:Y,'RAB Prices Long'!$B:$B,'All Prices combined'!$D8,'RAB Prices Long'!$E:$E,'All Prices combined'!$G8)))),2)</f>
        <v>0</v>
      </c>
      <c r="W8" s="2">
        <f>ROUND(IF($B8="Annuity",SUMIFS('Annuity Prices'!Z:Z,'Annuity Prices'!$B:$B,$D8,'Annuity Prices'!$E:$E,$G8),IF($B8="RAB Short",SUMIFS('RAB Prices Short'!Z:Z,'RAB Prices Short'!$B:$B,'All Prices combined'!$D8,'RAB Prices Short'!$E:$E,'All Prices combined'!$G8),IF($B8="RAB Long",SUMIFS('RAB Prices Long'!Z:Z,'RAB Prices Long'!$B:$B,'All Prices combined'!$D8,'RAB Prices Long'!$E:$E,'All Prices combined'!$G8)))),2)</f>
        <v>0</v>
      </c>
      <c r="X8" s="2">
        <f>ROUND(IF($B8="Annuity",SUMIFS('Annuity Prices'!AA:AA,'Annuity Prices'!$B:$B,$D8,'Annuity Prices'!$E:$E,$G8),IF($B8="RAB Short",SUMIFS('RAB Prices Short'!AA:AA,'RAB Prices Short'!$B:$B,'All Prices combined'!$D8,'RAB Prices Short'!$E:$E,'All Prices combined'!$G8),IF($B8="RAB Long",SUMIFS('RAB Prices Long'!AA:AA,'RAB Prices Long'!$B:$B,'All Prices combined'!$D8,'RAB Prices Long'!$E:$E,'All Prices combined'!$G8)))),2)</f>
        <v>0</v>
      </c>
      <c r="Y8" s="2">
        <f>ROUND(IF($B8="Annuity",SUMIFS('Annuity Prices'!AB:AB,'Annuity Prices'!$B:$B,$D8,'Annuity Prices'!$E:$E,$G8),IF($B8="RAB Short",SUMIFS('RAB Prices Short'!AB:AB,'RAB Prices Short'!$B:$B,'All Prices combined'!$D8,'RAB Prices Short'!$E:$E,'All Prices combined'!$G8),IF($B8="RAB Long",SUMIFS('RAB Prices Long'!AB:AB,'RAB Prices Long'!$B:$B,'All Prices combined'!$D8,'RAB Prices Long'!$E:$E,'All Prices combined'!$G8)))),2)</f>
        <v>0</v>
      </c>
      <c r="Z8" s="2">
        <f>ROUND(IF($B8="Annuity",SUMIFS('Annuity Prices'!AC:AC,'Annuity Prices'!$B:$B,$D8,'Annuity Prices'!$E:$E,$G8),IF($B8="RAB Short",SUMIFS('RAB Prices Short'!AC:AC,'RAB Prices Short'!$B:$B,'All Prices combined'!$D8,'RAB Prices Short'!$E:$E,'All Prices combined'!$G8),IF($B8="RAB Long",SUMIFS('RAB Prices Long'!AC:AC,'RAB Prices Long'!$B:$B,'All Prices combined'!$D8,'RAB Prices Long'!$E:$E,'All Prices combined'!$G8)))),2)</f>
        <v>0</v>
      </c>
      <c r="AA8" s="2">
        <f>ROUND(IF($B8="Annuity",SUMIFS('Annuity Prices'!AD:AD,'Annuity Prices'!$B:$B,$D8,'Annuity Prices'!$E:$E,$G8),IF($B8="RAB Short",SUMIFS('RAB Prices Short'!AD:AD,'RAB Prices Short'!$B:$B,'All Prices combined'!$D8,'RAB Prices Short'!$E:$E,'All Prices combined'!$G8),IF($B8="RAB Long",SUMIFS('RAB Prices Long'!AD:AD,'RAB Prices Long'!$B:$B,'All Prices combined'!$D8,'RAB Prices Long'!$E:$E,'All Prices combined'!$G8)))),2)</f>
        <v>0</v>
      </c>
      <c r="AB8" s="2">
        <f>ROUND(IF($B8="Annuity",SUMIFS('Annuity Prices'!AE:AE,'Annuity Prices'!$B:$B,$D8,'Annuity Prices'!$E:$E,$G8),IF($B8="RAB Short",SUMIFS('RAB Prices Short'!AE:AE,'RAB Prices Short'!$B:$B,'All Prices combined'!$D8,'RAB Prices Short'!$E:$E,'All Prices combined'!$G8),IF($B8="RAB Long",SUMIFS('RAB Prices Long'!AE:AE,'RAB Prices Long'!$B:$B,'All Prices combined'!$D8,'RAB Prices Long'!$E:$E,'All Prices combined'!$G8)))),2)</f>
        <v>0</v>
      </c>
      <c r="AC8" s="2">
        <f>ROUND(IF($B8="Annuity",SUMIFS('Annuity Prices'!AF:AF,'Annuity Prices'!$B:$B,$D8,'Annuity Prices'!$E:$E,$G8),IF($B8="RAB Short",SUMIFS('RAB Prices Short'!AF:AF,'RAB Prices Short'!$B:$B,'All Prices combined'!$D8,'RAB Prices Short'!$E:$E,'All Prices combined'!$G8),IF($B8="RAB Long",SUMIFS('RAB Prices Long'!AF:AF,'RAB Prices Long'!$B:$B,'All Prices combined'!$D8,'RAB Prices Long'!$E:$E,'All Prices combined'!$G8)))),2)</f>
        <v>0</v>
      </c>
      <c r="AD8" s="2">
        <f>ROUND(IF($B8="Annuity",SUMIFS('Annuity Prices'!AG:AG,'Annuity Prices'!$B:$B,$D8,'Annuity Prices'!$E:$E,$G8),IF($B8="RAB Short",SUMIFS('RAB Prices Short'!AG:AG,'RAB Prices Short'!$B:$B,'All Prices combined'!$D8,'RAB Prices Short'!$E:$E,'All Prices combined'!$G8),IF($B8="RAB Long",SUMIFS('RAB Prices Long'!AG:AG,'RAB Prices Long'!$B:$B,'All Prices combined'!$D8,'RAB Prices Long'!$E:$E,'All Prices combined'!$G8)))),2)</f>
        <v>0</v>
      </c>
      <c r="AE8" s="2">
        <f>ROUND(IF($B8="Annuity",SUMIFS('Annuity Prices'!AH:AH,'Annuity Prices'!$B:$B,$D8,'Annuity Prices'!$E:$E,$G8),IF($B8="RAB Short",SUMIFS('RAB Prices Short'!AH:AH,'RAB Prices Short'!$B:$B,'All Prices combined'!$D8,'RAB Prices Short'!$E:$E,'All Prices combined'!$G8),IF($B8="RAB Long",SUMIFS('RAB Prices Long'!AH:AH,'RAB Prices Long'!$B:$B,'All Prices combined'!$D8,'RAB Prices Long'!$E:$E,'All Prices combined'!$G8)))),2)</f>
        <v>0</v>
      </c>
      <c r="AF8" s="2">
        <f>ROUND(IF($B8="Annuity",SUMIFS('Annuity Prices'!AI:AI,'Annuity Prices'!$B:$B,$D8,'Annuity Prices'!$E:$E,$G8),IF($B8="RAB Short",SUMIFS('RAB Prices Short'!AI:AI,'RAB Prices Short'!$B:$B,'All Prices combined'!$D8,'RAB Prices Short'!$E:$E,'All Prices combined'!$G8),IF($B8="RAB Long",SUMIFS('RAB Prices Long'!AI:AI,'RAB Prices Long'!$B:$B,'All Prices combined'!$D8,'RAB Prices Long'!$E:$E,'All Prices combined'!$G8)))),2)</f>
        <v>0</v>
      </c>
      <c r="AG8" s="2">
        <f>ROUND(IF($B8="Annuity",SUMIFS('Annuity Prices'!AJ:AJ,'Annuity Prices'!$B:$B,$D8,'Annuity Prices'!$E:$E,$G8),IF($B8="RAB Short",SUMIFS('RAB Prices Short'!AJ:AJ,'RAB Prices Short'!$B:$B,'All Prices combined'!$D8,'RAB Prices Short'!$E:$E,'All Prices combined'!$G8),IF($B8="RAB Long",SUMIFS('RAB Prices Long'!AJ:AJ,'RAB Prices Long'!$B:$B,'All Prices combined'!$D8,'RAB Prices Long'!$E:$E,'All Prices combined'!$G8)))),2)</f>
        <v>0</v>
      </c>
      <c r="AH8" s="2">
        <f>ROUND(IF($B8="Annuity",SUMIFS('Annuity Prices'!AK:AK,'Annuity Prices'!$B:$B,$D8,'Annuity Prices'!$E:$E,$G8),IF($B8="RAB Short",SUMIFS('RAB Prices Short'!AK:AK,'RAB Prices Short'!$B:$B,'All Prices combined'!$D8,'RAB Prices Short'!$E:$E,'All Prices combined'!$G8),IF($B8="RAB Long",SUMIFS('RAB Prices Long'!AK:AK,'RAB Prices Long'!$B:$B,'All Prices combined'!$D8,'RAB Prices Long'!$E:$E,'All Prices combined'!$G8)))),2)</f>
        <v>0</v>
      </c>
      <c r="AI8" s="2">
        <f>ROUND(IF($B8="Annuity",SUMIFS('Annuity Prices'!AL:AL,'Annuity Prices'!$B:$B,$D8,'Annuity Prices'!$E:$E,$G8),IF($B8="RAB Short",SUMIFS('RAB Prices Short'!AL:AL,'RAB Prices Short'!$B:$B,'All Prices combined'!$D8,'RAB Prices Short'!$E:$E,'All Prices combined'!$G8),IF($B8="RAB Long",SUMIFS('RAB Prices Long'!AL:AL,'RAB Prices Long'!$B:$B,'All Prices combined'!$D8,'RAB Prices Long'!$E:$E,'All Prices combined'!$G8)))),2)</f>
        <v>0</v>
      </c>
      <c r="AJ8" s="2">
        <f>ROUND(IF($B8="Annuity",SUMIFS('Annuity Prices'!AM:AM,'Annuity Prices'!$B:$B,$D8,'Annuity Prices'!$E:$E,$G8),IF($B8="RAB Short",SUMIFS('RAB Prices Short'!AM:AM,'RAB Prices Short'!$B:$B,'All Prices combined'!$D8,'RAB Prices Short'!$E:$E,'All Prices combined'!$G8),IF($B8="RAB Long",SUMIFS('RAB Prices Long'!AM:AM,'RAB Prices Long'!$B:$B,'All Prices combined'!$D8,'RAB Prices Long'!$E:$E,'All Prices combined'!$G8)))),2)</f>
        <v>0</v>
      </c>
      <c r="AK8" s="2">
        <f>ROUND(IF($B8="Annuity",SUMIFS('Annuity Prices'!AN:AN,'Annuity Prices'!$B:$B,$D8,'Annuity Prices'!$E:$E,$G8),IF($B8="RAB Short",SUMIFS('RAB Prices Short'!AN:AN,'RAB Prices Short'!$B:$B,'All Prices combined'!$D8,'RAB Prices Short'!$E:$E,'All Prices combined'!$G8),IF($B8="RAB Long",SUMIFS('RAB Prices Long'!AN:AN,'RAB Prices Long'!$B:$B,'All Prices combined'!$D8,'RAB Prices Long'!$E:$E,'All Prices combined'!$G8)))),2)</f>
        <v>0</v>
      </c>
      <c r="AL8" s="2">
        <f>ROUND(IF($B8="Annuity",SUMIFS('Annuity Prices'!AO:AO,'Annuity Prices'!$B:$B,$D8,'Annuity Prices'!$E:$E,$G8),IF($B8="RAB Short",SUMIFS('RAB Prices Short'!AO:AO,'RAB Prices Short'!$B:$B,'All Prices combined'!$D8,'RAB Prices Short'!$E:$E,'All Prices combined'!$G8),IF($B8="RAB Long",SUMIFS('RAB Prices Long'!AO:AO,'RAB Prices Long'!$B:$B,'All Prices combined'!$D8,'RAB Prices Long'!$E:$E,'All Prices combined'!$G8)))),2)</f>
        <v>0</v>
      </c>
      <c r="AM8" s="2">
        <f>ROUND(IF($B8="Annuity",SUMIFS('Annuity Prices'!AP:AP,'Annuity Prices'!$B:$B,$D8,'Annuity Prices'!$E:$E,$G8),IF($B8="RAB Short",SUMIFS('RAB Prices Short'!AP:AP,'RAB Prices Short'!$B:$B,'All Prices combined'!$D8,'RAB Prices Short'!$E:$E,'All Prices combined'!$G8),IF($B8="RAB Long",SUMIFS('RAB Prices Long'!AP:AP,'RAB Prices Long'!$B:$B,'All Prices combined'!$D8,'RAB Prices Long'!$E:$E,'All Prices combined'!$G8)))),2)</f>
        <v>0</v>
      </c>
      <c r="AN8" s="2">
        <f>ROUND(IF($B8="Annuity",SUMIFS('Annuity Prices'!AQ:AQ,'Annuity Prices'!$B:$B,$D8,'Annuity Prices'!$E:$E,$G8),IF($B8="RAB Short",SUMIFS('RAB Prices Short'!AQ:AQ,'RAB Prices Short'!$B:$B,'All Prices combined'!$D8,'RAB Prices Short'!$E:$E,'All Prices combined'!$G8),IF($B8="RAB Long",SUMIFS('RAB Prices Long'!AQ:AQ,'RAB Prices Long'!$B:$B,'All Prices combined'!$D8,'RAB Prices Long'!$E:$E,'All Prices combined'!$G8)))),2)</f>
        <v>0</v>
      </c>
      <c r="AO8" s="2">
        <f>ROUND(IF($B8="Annuity",SUMIFS('Annuity Prices'!AR:AR,'Annuity Prices'!$B:$B,$D8,'Annuity Prices'!$E:$E,$G8),IF($B8="RAB Short",SUMIFS('RAB Prices Short'!AR:AR,'RAB Prices Short'!$B:$B,'All Prices combined'!$D8,'RAB Prices Short'!$E:$E,'All Prices combined'!$G8),IF($B8="RAB Long",SUMIFS('RAB Prices Long'!AR:AR,'RAB Prices Long'!$B:$B,'All Prices combined'!$D8,'RAB Prices Long'!$E:$E,'All Prices combined'!$G8)))),2)</f>
        <v>0</v>
      </c>
      <c r="AP8" s="2">
        <f>ROUND(IF($B8="Annuity",SUMIFS('Annuity Prices'!AS:AS,'Annuity Prices'!$B:$B,$D8,'Annuity Prices'!$E:$E,$G8),IF($B8="RAB Short",SUMIFS('RAB Prices Short'!AS:AS,'RAB Prices Short'!$B:$B,'All Prices combined'!$D8,'RAB Prices Short'!$E:$E,'All Prices combined'!$G8),IF($B8="RAB Long",SUMIFS('RAB Prices Long'!AS:AS,'RAB Prices Long'!$B:$B,'All Prices combined'!$D8,'RAB Prices Long'!$E:$E,'All Prices combined'!$G8)))),2)</f>
        <v>0</v>
      </c>
      <c r="AQ8" s="2">
        <f>ROUND(IF($B8="Annuity",SUMIFS('Annuity Prices'!AT:AT,'Annuity Prices'!$B:$B,$D8,'Annuity Prices'!$E:$E,$G8),IF($B8="RAB Short",SUMIFS('RAB Prices Short'!AT:AT,'RAB Prices Short'!$B:$B,'All Prices combined'!$D8,'RAB Prices Short'!$E:$E,'All Prices combined'!$G8),IF($B8="RAB Long",SUMIFS('RAB Prices Long'!AT:AT,'RAB Prices Long'!$B:$B,'All Prices combined'!$D8,'RAB Prices Long'!$E:$E,'All Prices combined'!$G8)))),2)</f>
        <v>0</v>
      </c>
      <c r="AR8" s="2">
        <f>ROUND(IF($B8="Annuity",SUMIFS('Annuity Prices'!AU:AU,'Annuity Prices'!$B:$B,$D8,'Annuity Prices'!$E:$E,$G8),IF($B8="RAB Short",SUMIFS('RAB Prices Short'!AU:AU,'RAB Prices Short'!$B:$B,'All Prices combined'!$D8,'RAB Prices Short'!$E:$E,'All Prices combined'!$G8),IF($B8="RAB Long",SUMIFS('RAB Prices Long'!AU:AU,'RAB Prices Long'!$B:$B,'All Prices combined'!$D8,'RAB Prices Long'!$E:$E,'All Prices combined'!$G8)))),2)</f>
        <v>0</v>
      </c>
      <c r="AS8" s="2">
        <f>ROUND(IF($B8="Annuity",SUMIFS('Annuity Prices'!AV:AV,'Annuity Prices'!$B:$B,$D8,'Annuity Prices'!$E:$E,$G8),IF($B8="RAB Short",SUMIFS('RAB Prices Short'!AV:AV,'RAB Prices Short'!$B:$B,'All Prices combined'!$D8,'RAB Prices Short'!$E:$E,'All Prices combined'!$G8),IF($B8="RAB Long",SUMIFS('RAB Prices Long'!AV:AV,'RAB Prices Long'!$B:$B,'All Prices combined'!$D8,'RAB Prices Long'!$E:$E,'All Prices combined'!$G8)))),2)</f>
        <v>0</v>
      </c>
      <c r="AT8" s="2">
        <f>ROUND(IF($B8="Annuity",SUMIFS('Annuity Prices'!AW:AW,'Annuity Prices'!$B:$B,$D8,'Annuity Prices'!$E:$E,$G8),IF($B8="RAB Short",SUMIFS('RAB Prices Short'!AW:AW,'RAB Prices Short'!$B:$B,'All Prices combined'!$D8,'RAB Prices Short'!$E:$E,'All Prices combined'!$G8),IF($B8="RAB Long",SUMIFS('RAB Prices Long'!AW:AW,'RAB Prices Long'!$B:$B,'All Prices combined'!$D8,'RAB Prices Long'!$E:$E,'All Prices combined'!$G8)))),2)</f>
        <v>0</v>
      </c>
      <c r="AU8" s="2">
        <f>ROUND(IF($B8="Annuity",SUMIFS('Annuity Prices'!AX:AX,'Annuity Prices'!$B:$B,$D8,'Annuity Prices'!$E:$E,$G8),IF($B8="RAB Short",SUMIFS('RAB Prices Short'!AX:AX,'RAB Prices Short'!$B:$B,'All Prices combined'!$D8,'RAB Prices Short'!$E:$E,'All Prices combined'!$G8),IF($B8="RAB Long",SUMIFS('RAB Prices Long'!AX:AX,'RAB Prices Long'!$B:$B,'All Prices combined'!$D8,'RAB Prices Long'!$E:$E,'All Prices combined'!$G8)))),2)</f>
        <v>0</v>
      </c>
      <c r="AV8" s="2">
        <f>ROUND(IF($B8="Annuity",SUMIFS('Annuity Prices'!AY:AY,'Annuity Prices'!$B:$B,$D8,'Annuity Prices'!$E:$E,$G8),IF($B8="RAB Short",SUMIFS('RAB Prices Short'!AY:AY,'RAB Prices Short'!$B:$B,'All Prices combined'!$D8,'RAB Prices Short'!$E:$E,'All Prices combined'!$G8),IF($B8="RAB Long",SUMIFS('RAB Prices Long'!AY:AY,'RAB Prices Long'!$B:$B,'All Prices combined'!$D8,'RAB Prices Long'!$E:$E,'All Prices combined'!$G8)))),2)</f>
        <v>0</v>
      </c>
      <c r="AW8" s="2">
        <f>ROUND(IF($B8="Annuity",SUMIFS('Annuity Prices'!AZ:AZ,'Annuity Prices'!$B:$B,$D8,'Annuity Prices'!$E:$E,$G8),IF($B8="RAB Short",SUMIFS('RAB Prices Short'!AZ:AZ,'RAB Prices Short'!$B:$B,'All Prices combined'!$D8,'RAB Prices Short'!$E:$E,'All Prices combined'!$G8),IF($B8="RAB Long",SUMIFS('RAB Prices Long'!AZ:AZ,'RAB Prices Long'!$B:$B,'All Prices combined'!$D8,'RAB Prices Long'!$E:$E,'All Prices combined'!$G8)))),2)</f>
        <v>0</v>
      </c>
      <c r="AX8" s="2">
        <f>ROUND(IF($B8="Annuity",SUMIFS('Annuity Prices'!BA:BA,'Annuity Prices'!$B:$B,$D8,'Annuity Prices'!$E:$E,$G8),IF($B8="RAB Short",SUMIFS('RAB Prices Short'!BA:BA,'RAB Prices Short'!$B:$B,'All Prices combined'!$D8,'RAB Prices Short'!$E:$E,'All Prices combined'!$G8),IF($B8="RAB Long",SUMIFS('RAB Prices Long'!BA:BA,'RAB Prices Long'!$B:$B,'All Prices combined'!$D8,'RAB Prices Long'!$E:$E,'All Prices combined'!$G8)))),2)</f>
        <v>0</v>
      </c>
      <c r="AY8" s="2">
        <f>ROUND(IF($B8="Annuity",SUMIFS('Annuity Prices'!BB:BB,'Annuity Prices'!$B:$B,$D8,'Annuity Prices'!$E:$E,$G8),IF($B8="RAB Short",SUMIFS('RAB Prices Short'!BB:BB,'RAB Prices Short'!$B:$B,'All Prices combined'!$D8,'RAB Prices Short'!$E:$E,'All Prices combined'!$G8),IF($B8="RAB Long",SUMIFS('RAB Prices Long'!BB:BB,'RAB Prices Long'!$B:$B,'All Prices combined'!$D8,'RAB Prices Long'!$E:$E,'All Prices combined'!$G8)))),2)</f>
        <v>0</v>
      </c>
      <c r="AZ8" s="2">
        <f>ROUND(IF($B8="Annuity",SUMIFS('Annuity Prices'!BC:BC,'Annuity Prices'!$B:$B,$D8,'Annuity Prices'!$E:$E,$G8),IF($B8="RAB Short",SUMIFS('RAB Prices Short'!BC:BC,'RAB Prices Short'!$B:$B,'All Prices combined'!$D8,'RAB Prices Short'!$E:$E,'All Prices combined'!$G8),IF($B8="RAB Long",SUMIFS('RAB Prices Long'!BC:BC,'RAB Prices Long'!$B:$B,'All Prices combined'!$D8,'RAB Prices Long'!$E:$E,'All Prices combined'!$G8)))),2)</f>
        <v>0</v>
      </c>
      <c r="BA8" s="2">
        <f>ROUND(IF($B8="Annuity",SUMIFS('Annuity Prices'!BD:BD,'Annuity Prices'!$B:$B,$D8,'Annuity Prices'!$E:$E,$G8),IF($B8="RAB Short",SUMIFS('RAB Prices Short'!BD:BD,'RAB Prices Short'!$B:$B,'All Prices combined'!$D8,'RAB Prices Short'!$E:$E,'All Prices combined'!$G8),IF($B8="RAB Long",SUMIFS('RAB Prices Long'!BD:BD,'RAB Prices Long'!$B:$B,'All Prices combined'!$D8,'RAB Prices Long'!$E:$E,'All Prices combined'!$G8)))),2)</f>
        <v>0</v>
      </c>
      <c r="BB8" s="2">
        <f>ROUND(IF($B8="Annuity",SUMIFS('Annuity Prices'!BE:BE,'Annuity Prices'!$B:$B,$D8,'Annuity Prices'!$E:$E,$G8),IF($B8="RAB Short",SUMIFS('RAB Prices Short'!BE:BE,'RAB Prices Short'!$B:$B,'All Prices combined'!$D8,'RAB Prices Short'!$E:$E,'All Prices combined'!$G8),IF($B8="RAB Long",SUMIFS('RAB Prices Long'!BE:BE,'RAB Prices Long'!$B:$B,'All Prices combined'!$D8,'RAB Prices Long'!$E:$E,'All Prices combined'!$G8)))),2)</f>
        <v>0</v>
      </c>
      <c r="BC8" s="2">
        <f>ROUND(IF($B8="Annuity",SUMIFS('Annuity Prices'!BF:BF,'Annuity Prices'!$B:$B,$D8,'Annuity Prices'!$E:$E,$G8),IF($B8="RAB Short",SUMIFS('RAB Prices Short'!BF:BF,'RAB Prices Short'!$B:$B,'All Prices combined'!$D8,'RAB Prices Short'!$E:$E,'All Prices combined'!$G8),IF($B8="RAB Long",SUMIFS('RAB Prices Long'!BF:BF,'RAB Prices Long'!$B:$B,'All Prices combined'!$D8,'RAB Prices Long'!$E:$E,'All Prices combined'!$G8)))),2)</f>
        <v>0</v>
      </c>
      <c r="BD8" s="2">
        <f>ROUND(IF($B8="Annuity",SUMIFS('Annuity Prices'!BG:BG,'Annuity Prices'!$B:$B,$D8,'Annuity Prices'!$E:$E,$G8),IF($B8="RAB Short",SUMIFS('RAB Prices Short'!BG:BG,'RAB Prices Short'!$B:$B,'All Prices combined'!$D8,'RAB Prices Short'!$E:$E,'All Prices combined'!$G8),IF($B8="RAB Long",SUMIFS('RAB Prices Long'!BG:BG,'RAB Prices Long'!$B:$B,'All Prices combined'!$D8,'RAB Prices Long'!$E:$E,'All Prices combined'!$G8)))),2)</f>
        <v>0</v>
      </c>
      <c r="BE8" s="2">
        <f>ROUND(IF($B8="Annuity",SUMIFS('Annuity Prices'!BH:BH,'Annuity Prices'!$B:$B,$D8,'Annuity Prices'!$E:$E,$G8),IF($B8="RAB Short",SUMIFS('RAB Prices Short'!BH:BH,'RAB Prices Short'!$B:$B,'All Prices combined'!$D8,'RAB Prices Short'!$E:$E,'All Prices combined'!$G8),IF($B8="RAB Long",SUMIFS('RAB Prices Long'!BH:BH,'RAB Prices Long'!$B:$B,'All Prices combined'!$D8,'RAB Prices Long'!$E:$E,'All Prices combined'!$G8)))),2)</f>
        <v>0</v>
      </c>
      <c r="BF8" s="2">
        <f>ROUND(IF($B8="Annuity",SUMIFS('Annuity Prices'!BI:BI,'Annuity Prices'!$B:$B,$D8,'Annuity Prices'!$E:$E,$G8),IF($B8="RAB Short",SUMIFS('RAB Prices Short'!BI:BI,'RAB Prices Short'!$B:$B,'All Prices combined'!$D8,'RAB Prices Short'!$E:$E,'All Prices combined'!$G8),IF($B8="RAB Long",SUMIFS('RAB Prices Long'!BI:BI,'RAB Prices Long'!$B:$B,'All Prices combined'!$D8,'RAB Prices Long'!$E:$E,'All Prices combined'!$G8)))),2)</f>
        <v>0</v>
      </c>
      <c r="BG8" s="2">
        <f>ROUND(IF($B8="Annuity",SUMIFS('Annuity Prices'!BJ:BJ,'Annuity Prices'!$B:$B,$D8,'Annuity Prices'!$E:$E,$G8),IF($B8="RAB Short",SUMIFS('RAB Prices Short'!BJ:BJ,'RAB Prices Short'!$B:$B,'All Prices combined'!$D8,'RAB Prices Short'!$E:$E,'All Prices combined'!$G8),IF($B8="RAB Long",SUMIFS('RAB Prices Long'!BJ:BJ,'RAB Prices Long'!$B:$B,'All Prices combined'!$D8,'RAB Prices Long'!$E:$E,'All Prices combined'!$G8)))),2)</f>
        <v>0</v>
      </c>
      <c r="BH8" s="2">
        <f>ROUND(IF($B8="Annuity",SUMIFS('Annuity Prices'!BK:BK,'Annuity Prices'!$B:$B,$D8,'Annuity Prices'!$E:$E,$G8),IF($B8="RAB Short",SUMIFS('RAB Prices Short'!BK:BK,'RAB Prices Short'!$B:$B,'All Prices combined'!$D8,'RAB Prices Short'!$E:$E,'All Prices combined'!$G8),IF($B8="RAB Long",SUMIFS('RAB Prices Long'!BK:BK,'RAB Prices Long'!$B:$B,'All Prices combined'!$D8,'RAB Prices Long'!$E:$E,'All Prices combined'!$G8)))),2)</f>
        <v>0</v>
      </c>
      <c r="BI8" s="2">
        <f>ROUND(IF($B8="Annuity",SUMIFS('Annuity Prices'!BL:BL,'Annuity Prices'!$B:$B,$D8,'Annuity Prices'!$E:$E,$G8),IF($B8="RAB Short",SUMIFS('RAB Prices Short'!BL:BL,'RAB Prices Short'!$B:$B,'All Prices combined'!$D8,'RAB Prices Short'!$E:$E,'All Prices combined'!$G8),IF($B8="RAB Long",SUMIFS('RAB Prices Long'!BL:BL,'RAB Prices Long'!$B:$B,'All Prices combined'!$D8,'RAB Prices Long'!$E:$E,'All Prices combined'!$G8)))),2)</f>
        <v>0</v>
      </c>
      <c r="BJ8" s="2">
        <f>ROUND(IF($B8="Annuity",SUMIFS('Annuity Prices'!BM:BM,'Annuity Prices'!$B:$B,$D8,'Annuity Prices'!$E:$E,$G8),IF($B8="RAB Short",SUMIFS('RAB Prices Short'!BM:BM,'RAB Prices Short'!$B:$B,'All Prices combined'!$D8,'RAB Prices Short'!$E:$E,'All Prices combined'!$G8),IF($B8="RAB Long",SUMIFS('RAB Prices Long'!BM:BM,'RAB Prices Long'!$B:$B,'All Prices combined'!$D8,'RAB Prices Long'!$E:$E,'All Prices combined'!$G8)))),2)</f>
        <v>0</v>
      </c>
      <c r="BK8" s="2">
        <f>ROUND(IF($B8="Annuity",SUMIFS('Annuity Prices'!BN:BN,'Annuity Prices'!$B:$B,$D8,'Annuity Prices'!$E:$E,$G8),IF($B8="RAB Short",SUMIFS('RAB Prices Short'!BN:BN,'RAB Prices Short'!$B:$B,'All Prices combined'!$D8,'RAB Prices Short'!$E:$E,'All Prices combined'!$G8),IF($B8="RAB Long",SUMIFS('RAB Prices Long'!BN:BN,'RAB Prices Long'!$B:$B,'All Prices combined'!$D8,'RAB Prices Long'!$E:$E,'All Prices combined'!$G8)))),2)</f>
        <v>0</v>
      </c>
      <c r="BL8" s="2">
        <f>ROUND(IF($B8="Annuity",SUMIFS('Annuity Prices'!BO:BO,'Annuity Prices'!$B:$B,$D8,'Annuity Prices'!$E:$E,$G8),IF($B8="RAB Short",SUMIFS('RAB Prices Short'!BO:BO,'RAB Prices Short'!$B:$B,'All Prices combined'!$D8,'RAB Prices Short'!$E:$E,'All Prices combined'!$G8),IF($B8="RAB Long",SUMIFS('RAB Prices Long'!BO:BO,'RAB Prices Long'!$B:$B,'All Prices combined'!$D8,'RAB Prices Long'!$E:$E,'All Prices combined'!$G8)))),2)</f>
        <v>0</v>
      </c>
      <c r="BM8" s="2">
        <f>ROUND(IF($B8="Annuity",SUMIFS('Annuity Prices'!BP:BP,'Annuity Prices'!$B:$B,$D8,'Annuity Prices'!$E:$E,$G8),IF($B8="RAB Short",SUMIFS('RAB Prices Short'!BP:BP,'RAB Prices Short'!$B:$B,'All Prices combined'!$D8,'RAB Prices Short'!$E:$E,'All Prices combined'!$G8),IF($B8="RAB Long",SUMIFS('RAB Prices Long'!BP:BP,'RAB Prices Long'!$B:$B,'All Prices combined'!$D8,'RAB Prices Long'!$E:$E,'All Prices combined'!$G8)))),2)</f>
        <v>0</v>
      </c>
      <c r="BN8" s="2">
        <f>ROUND(IF($B8="Annuity",SUMIFS('Annuity Prices'!BQ:BQ,'Annuity Prices'!$B:$B,$D8,'Annuity Prices'!$E:$E,$G8),IF($B8="RAB Short",SUMIFS('RAB Prices Short'!BQ:BQ,'RAB Prices Short'!$B:$B,'All Prices combined'!$D8,'RAB Prices Short'!$E:$E,'All Prices combined'!$G8),IF($B8="RAB Long",SUMIFS('RAB Prices Long'!BQ:BQ,'RAB Prices Long'!$B:$B,'All Prices combined'!$D8,'RAB Prices Long'!$E:$E,'All Prices combined'!$G8)))),2)</f>
        <v>0</v>
      </c>
      <c r="BO8" s="2">
        <f>ROUND(IF($B8="Annuity",SUMIFS('Annuity Prices'!BR:BR,'Annuity Prices'!$B:$B,$D8,'Annuity Prices'!$E:$E,$G8),IF($B8="RAB Short",SUMIFS('RAB Prices Short'!BR:BR,'RAB Prices Short'!$B:$B,'All Prices combined'!$D8,'RAB Prices Short'!$E:$E,'All Prices combined'!$G8),IF($B8="RAB Long",SUMIFS('RAB Prices Long'!BR:BR,'RAB Prices Long'!$B:$B,'All Prices combined'!$D8,'RAB Prices Long'!$E:$E,'All Prices combined'!$G8)))),2)</f>
        <v>0</v>
      </c>
      <c r="BP8" s="2">
        <f>ROUND(IF($B8="Annuity",SUMIFS('Annuity Prices'!BS:BS,'Annuity Prices'!$B:$B,$D8,'Annuity Prices'!$E:$E,$G8),IF($B8="RAB Short",SUMIFS('RAB Prices Short'!BS:BS,'RAB Prices Short'!$B:$B,'All Prices combined'!$D8,'RAB Prices Short'!$E:$E,'All Prices combined'!$G8),IF($B8="RAB Long",SUMIFS('RAB Prices Long'!BS:BS,'RAB Prices Long'!$B:$B,'All Prices combined'!$D8,'RAB Prices Long'!$E:$E,'All Prices combined'!$G8)))),2)</f>
        <v>0</v>
      </c>
      <c r="BQ8" s="2">
        <f>ROUND(IF($B8="Annuity",SUMIFS('Annuity Prices'!BT:BT,'Annuity Prices'!$B:$B,$D8,'Annuity Prices'!$E:$E,$G8),IF($B8="RAB Short",SUMIFS('RAB Prices Short'!BT:BT,'RAB Prices Short'!$B:$B,'All Prices combined'!$D8,'RAB Prices Short'!$E:$E,'All Prices combined'!$G8),IF($B8="RAB Long",SUMIFS('RAB Prices Long'!BT:BT,'RAB Prices Long'!$B:$B,'All Prices combined'!$D8,'RAB Prices Long'!$E:$E,'All Prices combined'!$G8)))),2)</f>
        <v>0</v>
      </c>
      <c r="BR8" s="2">
        <f>ROUND(IF($B8="Annuity",SUMIFS('Annuity Prices'!BU:BU,'Annuity Prices'!$B:$B,$D8,'Annuity Prices'!$E:$E,$G8),IF($B8="RAB Short",SUMIFS('RAB Prices Short'!BU:BU,'RAB Prices Short'!$B:$B,'All Prices combined'!$D8,'RAB Prices Short'!$E:$E,'All Prices combined'!$G8),IF($B8="RAB Long",SUMIFS('RAB Prices Long'!BU:BU,'RAB Prices Long'!$B:$B,'All Prices combined'!$D8,'RAB Prices Long'!$E:$E,'All Prices combined'!$G8)))),2)</f>
        <v>0</v>
      </c>
      <c r="BS8" s="2">
        <f>ROUND(IF($B8="Annuity",SUMIFS('Annuity Prices'!BV:BV,'Annuity Prices'!$B:$B,$D8,'Annuity Prices'!$E:$E,$G8),IF($B8="RAB Short",SUMIFS('RAB Prices Short'!BV:BV,'RAB Prices Short'!$B:$B,'All Prices combined'!$D8,'RAB Prices Short'!$E:$E,'All Prices combined'!$G8),IF($B8="RAB Long",SUMIFS('RAB Prices Long'!BV:BV,'RAB Prices Long'!$B:$B,'All Prices combined'!$D8,'RAB Prices Long'!$E:$E,'All Prices combined'!$G8)))),2)</f>
        <v>0</v>
      </c>
      <c r="BT8" s="2">
        <f>ROUND(IF($B8="Annuity",SUMIFS('Annuity Prices'!BW:BW,'Annuity Prices'!$B:$B,$D8,'Annuity Prices'!$E:$E,$G8),IF($B8="RAB Short",SUMIFS('RAB Prices Short'!BW:BW,'RAB Prices Short'!$B:$B,'All Prices combined'!$D8,'RAB Prices Short'!$E:$E,'All Prices combined'!$G8),IF($B8="RAB Long",SUMIFS('RAB Prices Long'!BW:BW,'RAB Prices Long'!$B:$B,'All Prices combined'!$D8,'RAB Prices Long'!$E:$E,'All Prices combined'!$G8)))),2)</f>
        <v>0</v>
      </c>
      <c r="BU8" s="2">
        <f>ROUND(IF($B8="Annuity",SUMIFS('Annuity Prices'!BX:BX,'Annuity Prices'!$B:$B,$D8,'Annuity Prices'!$E:$E,$G8),IF($B8="RAB Short",SUMIFS('RAB Prices Short'!BX:BX,'RAB Prices Short'!$B:$B,'All Prices combined'!$D8,'RAB Prices Short'!$E:$E,'All Prices combined'!$G8),IF($B8="RAB Long",SUMIFS('RAB Prices Long'!BX:BX,'RAB Prices Long'!$B:$B,'All Prices combined'!$D8,'RAB Prices Long'!$E:$E,'All Prices combined'!$G8)))),2)</f>
        <v>0</v>
      </c>
    </row>
    <row r="9" spans="2:73" x14ac:dyDescent="0.25">
      <c r="B9" t="s">
        <v>37</v>
      </c>
      <c r="C9" s="1">
        <v>1</v>
      </c>
      <c r="D9" s="1" t="s">
        <v>130</v>
      </c>
      <c r="E9" s="1" t="s">
        <v>126</v>
      </c>
      <c r="F9" s="1" t="s">
        <v>129</v>
      </c>
      <c r="G9" s="1" t="s">
        <v>38</v>
      </c>
      <c r="H9" s="1" t="s">
        <v>128</v>
      </c>
      <c r="I9" s="2">
        <f>ROUND(IF($B9="Annuity",SUMIFS('Annuity Prices'!L:L,'Annuity Prices'!$B:$B,$D9,'Annuity Prices'!$E:$E,$G9),IF($B9="RAB Short",SUMIFS('RAB Prices Short'!L:L,'RAB Prices Short'!$B:$B,'All Prices combined'!$D9,'RAB Prices Short'!$E:$E,'All Prices combined'!$G9),IF($B9="RAB Long",SUMIFS('RAB Prices Long'!L:L,'RAB Prices Long'!$B:$B,'All Prices combined'!$D9,'RAB Prices Long'!$E:$E,'All Prices combined'!$G9)))),2)</f>
        <v>52.13</v>
      </c>
      <c r="J9" s="2">
        <f>ROUND(IF($B9="Annuity",SUMIFS('Annuity Prices'!M:M,'Annuity Prices'!$B:$B,$D9,'Annuity Prices'!$E:$E,$G9),IF($B9="RAB Short",SUMIFS('RAB Prices Short'!M:M,'RAB Prices Short'!$B:$B,'All Prices combined'!$D9,'RAB Prices Short'!$E:$E,'All Prices combined'!$G9),IF($B9="RAB Long",SUMIFS('RAB Prices Long'!M:M,'RAB Prices Long'!$B:$B,'All Prices combined'!$D9,'RAB Prices Long'!$E:$E,'All Prices combined'!$G9)))),2)</f>
        <v>53.63</v>
      </c>
      <c r="K9" s="2">
        <f>ROUND(IF($B9="Annuity",SUMIFS('Annuity Prices'!N:N,'Annuity Prices'!$B:$B,$D9,'Annuity Prices'!$E:$E,$G9),IF($B9="RAB Short",SUMIFS('RAB Prices Short'!N:N,'RAB Prices Short'!$B:$B,'All Prices combined'!$D9,'RAB Prices Short'!$E:$E,'All Prices combined'!$G9),IF($B9="RAB Long",SUMIFS('RAB Prices Long'!N:N,'RAB Prices Long'!$B:$B,'All Prices combined'!$D9,'RAB Prices Long'!$E:$E,'All Prices combined'!$G9)))),2)</f>
        <v>55.17</v>
      </c>
      <c r="L9" s="2">
        <f>ROUND(IF($B9="Annuity",SUMIFS('Annuity Prices'!O:O,'Annuity Prices'!$B:$B,$D9,'Annuity Prices'!$E:$E,$G9),IF($B9="RAB Short",SUMIFS('RAB Prices Short'!O:O,'RAB Prices Short'!$B:$B,'All Prices combined'!$D9,'RAB Prices Short'!$E:$E,'All Prices combined'!$G9),IF($B9="RAB Long",SUMIFS('RAB Prices Long'!O:O,'RAB Prices Long'!$B:$B,'All Prices combined'!$D9,'RAB Prices Long'!$E:$E,'All Prices combined'!$G9)))),2)</f>
        <v>56.75</v>
      </c>
      <c r="M9" s="2">
        <f>ROUND(IF($B9="Annuity",SUMIFS('Annuity Prices'!P:P,'Annuity Prices'!$B:$B,$D9,'Annuity Prices'!$E:$E,$G9),IF($B9="RAB Short",SUMIFS('RAB Prices Short'!P:P,'RAB Prices Short'!$B:$B,'All Prices combined'!$D9,'RAB Prices Short'!$E:$E,'All Prices combined'!$G9),IF($B9="RAB Long",SUMIFS('RAB Prices Long'!P:P,'RAB Prices Long'!$B:$B,'All Prices combined'!$D9,'RAB Prices Long'!$E:$E,'All Prices combined'!$G9)))),2)</f>
        <v>56.53</v>
      </c>
      <c r="N9" s="2">
        <f>ROUND(IF($B9="Annuity",SUMIFS('Annuity Prices'!Q:Q,'Annuity Prices'!$B:$B,$D9,'Annuity Prices'!$E:$E,$G9),IF($B9="RAB Short",SUMIFS('RAB Prices Short'!Q:Q,'RAB Prices Short'!$B:$B,'All Prices combined'!$D9,'RAB Prices Short'!$E:$E,'All Prices combined'!$G9),IF($B9="RAB Long",SUMIFS('RAB Prices Long'!Q:Q,'RAB Prices Long'!$B:$B,'All Prices combined'!$D9,'RAB Prices Long'!$E:$E,'All Prices combined'!$G9)))),2)</f>
        <v>57.94</v>
      </c>
      <c r="O9" s="2">
        <f>ROUND(IF($B9="Annuity",SUMIFS('Annuity Prices'!R:R,'Annuity Prices'!$B:$B,$D9,'Annuity Prices'!$E:$E,$G9),IF($B9="RAB Short",SUMIFS('RAB Prices Short'!R:R,'RAB Prices Short'!$B:$B,'All Prices combined'!$D9,'RAB Prices Short'!$E:$E,'All Prices combined'!$G9),IF($B9="RAB Long",SUMIFS('RAB Prices Long'!R:R,'RAB Prices Long'!$B:$B,'All Prices combined'!$D9,'RAB Prices Long'!$E:$E,'All Prices combined'!$G9)))),2)</f>
        <v>59.39</v>
      </c>
      <c r="P9" s="2">
        <f>ROUND(IF($B9="Annuity",SUMIFS('Annuity Prices'!S:S,'Annuity Prices'!$B:$B,$D9,'Annuity Prices'!$E:$E,$G9),IF($B9="RAB Short",SUMIFS('RAB Prices Short'!S:S,'RAB Prices Short'!$B:$B,'All Prices combined'!$D9,'RAB Prices Short'!$E:$E,'All Prices combined'!$G9),IF($B9="RAB Long",SUMIFS('RAB Prices Long'!S:S,'RAB Prices Long'!$B:$B,'All Prices combined'!$D9,'RAB Prices Long'!$E:$E,'All Prices combined'!$G9)))),2)</f>
        <v>60.88</v>
      </c>
      <c r="Q9" s="2">
        <f>ROUND(IF($B9="Annuity",SUMIFS('Annuity Prices'!T:T,'Annuity Prices'!$B:$B,$D9,'Annuity Prices'!$E:$E,$G9),IF($B9="RAB Short",SUMIFS('RAB Prices Short'!T:T,'RAB Prices Short'!$B:$B,'All Prices combined'!$D9,'RAB Prices Short'!$E:$E,'All Prices combined'!$G9),IF($B9="RAB Long",SUMIFS('RAB Prices Long'!T:T,'RAB Prices Long'!$B:$B,'All Prices combined'!$D9,'RAB Prices Long'!$E:$E,'All Prices combined'!$G9)))),2)</f>
        <v>62.36</v>
      </c>
      <c r="R9" s="2">
        <f>ROUND(IF($B9="Annuity",SUMIFS('Annuity Prices'!U:U,'Annuity Prices'!$B:$B,$D9,'Annuity Prices'!$E:$E,$G9),IF($B9="RAB Short",SUMIFS('RAB Prices Short'!U:U,'RAB Prices Short'!$B:$B,'All Prices combined'!$D9,'RAB Prices Short'!$E:$E,'All Prices combined'!$G9),IF($B9="RAB Long",SUMIFS('RAB Prices Long'!U:U,'RAB Prices Long'!$B:$B,'All Prices combined'!$D9,'RAB Prices Long'!$E:$E,'All Prices combined'!$G9)))),2)</f>
        <v>63.92</v>
      </c>
      <c r="S9" s="2">
        <f>ROUND(IF($B9="Annuity",SUMIFS('Annuity Prices'!V:V,'Annuity Prices'!$B:$B,$D9,'Annuity Prices'!$E:$E,$G9),IF($B9="RAB Short",SUMIFS('RAB Prices Short'!V:V,'RAB Prices Short'!$B:$B,'All Prices combined'!$D9,'RAB Prices Short'!$E:$E,'All Prices combined'!$G9),IF($B9="RAB Long",SUMIFS('RAB Prices Long'!V:V,'RAB Prices Long'!$B:$B,'All Prices combined'!$D9,'RAB Prices Long'!$E:$E,'All Prices combined'!$G9)))),2)</f>
        <v>65.510000000000005</v>
      </c>
      <c r="T9" s="2">
        <f>ROUND(IF($B9="Annuity",SUMIFS('Annuity Prices'!W:W,'Annuity Prices'!$B:$B,$D9,'Annuity Prices'!$E:$E,$G9),IF($B9="RAB Short",SUMIFS('RAB Prices Short'!W:W,'RAB Prices Short'!$B:$B,'All Prices combined'!$D9,'RAB Prices Short'!$E:$E,'All Prices combined'!$G9),IF($B9="RAB Long",SUMIFS('RAB Prices Long'!W:W,'RAB Prices Long'!$B:$B,'All Prices combined'!$D9,'RAB Prices Long'!$E:$E,'All Prices combined'!$G9)))),2)</f>
        <v>67.150000000000006</v>
      </c>
      <c r="U9" s="2">
        <f>ROUND(IF($B9="Annuity",SUMIFS('Annuity Prices'!X:X,'Annuity Prices'!$B:$B,$D9,'Annuity Prices'!$E:$E,$G9),IF($B9="RAB Short",SUMIFS('RAB Prices Short'!X:X,'RAB Prices Short'!$B:$B,'All Prices combined'!$D9,'RAB Prices Short'!$E:$E,'All Prices combined'!$G9),IF($B9="RAB Long",SUMIFS('RAB Prices Long'!X:X,'RAB Prices Long'!$B:$B,'All Prices combined'!$D9,'RAB Prices Long'!$E:$E,'All Prices combined'!$G9)))),2)</f>
        <v>68.790000000000006</v>
      </c>
      <c r="V9" s="2">
        <f>ROUND(IF($B9="Annuity",SUMIFS('Annuity Prices'!Y:Y,'Annuity Prices'!$B:$B,$D9,'Annuity Prices'!$E:$E,$G9),IF($B9="RAB Short",SUMIFS('RAB Prices Short'!Y:Y,'RAB Prices Short'!$B:$B,'All Prices combined'!$D9,'RAB Prices Short'!$E:$E,'All Prices combined'!$G9),IF($B9="RAB Long",SUMIFS('RAB Prices Long'!Y:Y,'RAB Prices Long'!$B:$B,'All Prices combined'!$D9,'RAB Prices Long'!$E:$E,'All Prices combined'!$G9)))),2)</f>
        <v>70.510000000000005</v>
      </c>
      <c r="W9" s="2">
        <f>ROUND(IF($B9="Annuity",SUMIFS('Annuity Prices'!Z:Z,'Annuity Prices'!$B:$B,$D9,'Annuity Prices'!$E:$E,$G9),IF($B9="RAB Short",SUMIFS('RAB Prices Short'!Z:Z,'RAB Prices Short'!$B:$B,'All Prices combined'!$D9,'RAB Prices Short'!$E:$E,'All Prices combined'!$G9),IF($B9="RAB Long",SUMIFS('RAB Prices Long'!Z:Z,'RAB Prices Long'!$B:$B,'All Prices combined'!$D9,'RAB Prices Long'!$E:$E,'All Prices combined'!$G9)))),2)</f>
        <v>72.27</v>
      </c>
      <c r="X9" s="2">
        <f>ROUND(IF($B9="Annuity",SUMIFS('Annuity Prices'!AA:AA,'Annuity Prices'!$B:$B,$D9,'Annuity Prices'!$E:$E,$G9),IF($B9="RAB Short",SUMIFS('RAB Prices Short'!AA:AA,'RAB Prices Short'!$B:$B,'All Prices combined'!$D9,'RAB Prices Short'!$E:$E,'All Prices combined'!$G9),IF($B9="RAB Long",SUMIFS('RAB Prices Long'!AA:AA,'RAB Prices Long'!$B:$B,'All Prices combined'!$D9,'RAB Prices Long'!$E:$E,'All Prices combined'!$G9)))),2)</f>
        <v>74.08</v>
      </c>
      <c r="Y9" s="2">
        <f>ROUND(IF($B9="Annuity",SUMIFS('Annuity Prices'!AB:AB,'Annuity Prices'!$B:$B,$D9,'Annuity Prices'!$E:$E,$G9),IF($B9="RAB Short",SUMIFS('RAB Prices Short'!AB:AB,'RAB Prices Short'!$B:$B,'All Prices combined'!$D9,'RAB Prices Short'!$E:$E,'All Prices combined'!$G9),IF($B9="RAB Long",SUMIFS('RAB Prices Long'!AB:AB,'RAB Prices Long'!$B:$B,'All Prices combined'!$D9,'RAB Prices Long'!$E:$E,'All Prices combined'!$G9)))),2)</f>
        <v>75.89</v>
      </c>
      <c r="Z9" s="2">
        <f>ROUND(IF($B9="Annuity",SUMIFS('Annuity Prices'!AC:AC,'Annuity Prices'!$B:$B,$D9,'Annuity Prices'!$E:$E,$G9),IF($B9="RAB Short",SUMIFS('RAB Prices Short'!AC:AC,'RAB Prices Short'!$B:$B,'All Prices combined'!$D9,'RAB Prices Short'!$E:$E,'All Prices combined'!$G9),IF($B9="RAB Long",SUMIFS('RAB Prices Long'!AC:AC,'RAB Prices Long'!$B:$B,'All Prices combined'!$D9,'RAB Prices Long'!$E:$E,'All Prices combined'!$G9)))),2)</f>
        <v>77.78</v>
      </c>
      <c r="AA9" s="2">
        <f>ROUND(IF($B9="Annuity",SUMIFS('Annuity Prices'!AD:AD,'Annuity Prices'!$B:$B,$D9,'Annuity Prices'!$E:$E,$G9),IF($B9="RAB Short",SUMIFS('RAB Prices Short'!AD:AD,'RAB Prices Short'!$B:$B,'All Prices combined'!$D9,'RAB Prices Short'!$E:$E,'All Prices combined'!$G9),IF($B9="RAB Long",SUMIFS('RAB Prices Long'!AD:AD,'RAB Prices Long'!$B:$B,'All Prices combined'!$D9,'RAB Prices Long'!$E:$E,'All Prices combined'!$G9)))),2)</f>
        <v>79.73</v>
      </c>
      <c r="AB9" s="2">
        <f>ROUND(IF($B9="Annuity",SUMIFS('Annuity Prices'!AE:AE,'Annuity Prices'!$B:$B,$D9,'Annuity Prices'!$E:$E,$G9),IF($B9="RAB Short",SUMIFS('RAB Prices Short'!AE:AE,'RAB Prices Short'!$B:$B,'All Prices combined'!$D9,'RAB Prices Short'!$E:$E,'All Prices combined'!$G9),IF($B9="RAB Long",SUMIFS('RAB Prices Long'!AE:AE,'RAB Prices Long'!$B:$B,'All Prices combined'!$D9,'RAB Prices Long'!$E:$E,'All Prices combined'!$G9)))),2)</f>
        <v>81.72</v>
      </c>
      <c r="AC9" s="2">
        <f>ROUND(IF($B9="Annuity",SUMIFS('Annuity Prices'!AF:AF,'Annuity Prices'!$B:$B,$D9,'Annuity Prices'!$E:$E,$G9),IF($B9="RAB Short",SUMIFS('RAB Prices Short'!AF:AF,'RAB Prices Short'!$B:$B,'All Prices combined'!$D9,'RAB Prices Short'!$E:$E,'All Prices combined'!$G9),IF($B9="RAB Long",SUMIFS('RAB Prices Long'!AF:AF,'RAB Prices Long'!$B:$B,'All Prices combined'!$D9,'RAB Prices Long'!$E:$E,'All Prices combined'!$G9)))),2)</f>
        <v>83.72</v>
      </c>
      <c r="AD9" s="2">
        <f>ROUND(IF($B9="Annuity",SUMIFS('Annuity Prices'!AG:AG,'Annuity Prices'!$B:$B,$D9,'Annuity Prices'!$E:$E,$G9),IF($B9="RAB Short",SUMIFS('RAB Prices Short'!AG:AG,'RAB Prices Short'!$B:$B,'All Prices combined'!$D9,'RAB Prices Short'!$E:$E,'All Prices combined'!$G9),IF($B9="RAB Long",SUMIFS('RAB Prices Long'!AG:AG,'RAB Prices Long'!$B:$B,'All Prices combined'!$D9,'RAB Prices Long'!$E:$E,'All Prices combined'!$G9)))),2)</f>
        <v>85.81</v>
      </c>
      <c r="AE9" s="2">
        <f>ROUND(IF($B9="Annuity",SUMIFS('Annuity Prices'!AH:AH,'Annuity Prices'!$B:$B,$D9,'Annuity Prices'!$E:$E,$G9),IF($B9="RAB Short",SUMIFS('RAB Prices Short'!AH:AH,'RAB Prices Short'!$B:$B,'All Prices combined'!$D9,'RAB Prices Short'!$E:$E,'All Prices combined'!$G9),IF($B9="RAB Long",SUMIFS('RAB Prices Long'!AH:AH,'RAB Prices Long'!$B:$B,'All Prices combined'!$D9,'RAB Prices Long'!$E:$E,'All Prices combined'!$G9)))),2)</f>
        <v>87.95</v>
      </c>
      <c r="AF9" s="2">
        <f>ROUND(IF($B9="Annuity",SUMIFS('Annuity Prices'!AI:AI,'Annuity Prices'!$B:$B,$D9,'Annuity Prices'!$E:$E,$G9),IF($B9="RAB Short",SUMIFS('RAB Prices Short'!AI:AI,'RAB Prices Short'!$B:$B,'All Prices combined'!$D9,'RAB Prices Short'!$E:$E,'All Prices combined'!$G9),IF($B9="RAB Long",SUMIFS('RAB Prices Long'!AI:AI,'RAB Prices Long'!$B:$B,'All Prices combined'!$D9,'RAB Prices Long'!$E:$E,'All Prices combined'!$G9)))),2)</f>
        <v>90.15</v>
      </c>
      <c r="AG9" s="2">
        <f>ROUND(IF($B9="Annuity",SUMIFS('Annuity Prices'!AJ:AJ,'Annuity Prices'!$B:$B,$D9,'Annuity Prices'!$E:$E,$G9),IF($B9="RAB Short",SUMIFS('RAB Prices Short'!AJ:AJ,'RAB Prices Short'!$B:$B,'All Prices combined'!$D9,'RAB Prices Short'!$E:$E,'All Prices combined'!$G9),IF($B9="RAB Long",SUMIFS('RAB Prices Long'!AJ:AJ,'RAB Prices Long'!$B:$B,'All Prices combined'!$D9,'RAB Prices Long'!$E:$E,'All Prices combined'!$G9)))),2)</f>
        <v>92.36</v>
      </c>
      <c r="AH9" s="2">
        <f>ROUND(IF($B9="Annuity",SUMIFS('Annuity Prices'!AK:AK,'Annuity Prices'!$B:$B,$D9,'Annuity Prices'!$E:$E,$G9),IF($B9="RAB Short",SUMIFS('RAB Prices Short'!AK:AK,'RAB Prices Short'!$B:$B,'All Prices combined'!$D9,'RAB Prices Short'!$E:$E,'All Prices combined'!$G9),IF($B9="RAB Long",SUMIFS('RAB Prices Long'!AK:AK,'RAB Prices Long'!$B:$B,'All Prices combined'!$D9,'RAB Prices Long'!$E:$E,'All Prices combined'!$G9)))),2)</f>
        <v>94.67</v>
      </c>
      <c r="AI9" s="2">
        <f>ROUND(IF($B9="Annuity",SUMIFS('Annuity Prices'!AL:AL,'Annuity Prices'!$B:$B,$D9,'Annuity Prices'!$E:$E,$G9),IF($B9="RAB Short",SUMIFS('RAB Prices Short'!AL:AL,'RAB Prices Short'!$B:$B,'All Prices combined'!$D9,'RAB Prices Short'!$E:$E,'All Prices combined'!$G9),IF($B9="RAB Long",SUMIFS('RAB Prices Long'!AL:AL,'RAB Prices Long'!$B:$B,'All Prices combined'!$D9,'RAB Prices Long'!$E:$E,'All Prices combined'!$G9)))),2)</f>
        <v>97.03</v>
      </c>
      <c r="AJ9" s="2">
        <f>ROUND(IF($B9="Annuity",SUMIFS('Annuity Prices'!AM:AM,'Annuity Prices'!$B:$B,$D9,'Annuity Prices'!$E:$E,$G9),IF($B9="RAB Short",SUMIFS('RAB Prices Short'!AM:AM,'RAB Prices Short'!$B:$B,'All Prices combined'!$D9,'RAB Prices Short'!$E:$E,'All Prices combined'!$G9),IF($B9="RAB Long",SUMIFS('RAB Prices Long'!AM:AM,'RAB Prices Long'!$B:$B,'All Prices combined'!$D9,'RAB Prices Long'!$E:$E,'All Prices combined'!$G9)))),2)</f>
        <v>99.46</v>
      </c>
      <c r="AK9" s="2">
        <f>ROUND(IF($B9="Annuity",SUMIFS('Annuity Prices'!AN:AN,'Annuity Prices'!$B:$B,$D9,'Annuity Prices'!$E:$E,$G9),IF($B9="RAB Short",SUMIFS('RAB Prices Short'!AN:AN,'RAB Prices Short'!$B:$B,'All Prices combined'!$D9,'RAB Prices Short'!$E:$E,'All Prices combined'!$G9),IF($B9="RAB Long",SUMIFS('RAB Prices Long'!AN:AN,'RAB Prices Long'!$B:$B,'All Prices combined'!$D9,'RAB Prices Long'!$E:$E,'All Prices combined'!$G9)))),2)</f>
        <v>101.89</v>
      </c>
      <c r="AL9" s="2">
        <f>ROUND(IF($B9="Annuity",SUMIFS('Annuity Prices'!AO:AO,'Annuity Prices'!$B:$B,$D9,'Annuity Prices'!$E:$E,$G9),IF($B9="RAB Short",SUMIFS('RAB Prices Short'!AO:AO,'RAB Prices Short'!$B:$B,'All Prices combined'!$D9,'RAB Prices Short'!$E:$E,'All Prices combined'!$G9),IF($B9="RAB Long",SUMIFS('RAB Prices Long'!AO:AO,'RAB Prices Long'!$B:$B,'All Prices combined'!$D9,'RAB Prices Long'!$E:$E,'All Prices combined'!$G9)))),2)</f>
        <v>104.44</v>
      </c>
      <c r="AM9" s="2">
        <f>ROUND(IF($B9="Annuity",SUMIFS('Annuity Prices'!AP:AP,'Annuity Prices'!$B:$B,$D9,'Annuity Prices'!$E:$E,$G9),IF($B9="RAB Short",SUMIFS('RAB Prices Short'!AP:AP,'RAB Prices Short'!$B:$B,'All Prices combined'!$D9,'RAB Prices Short'!$E:$E,'All Prices combined'!$G9),IF($B9="RAB Long",SUMIFS('RAB Prices Long'!AP:AP,'RAB Prices Long'!$B:$B,'All Prices combined'!$D9,'RAB Prices Long'!$E:$E,'All Prices combined'!$G9)))),2)</f>
        <v>107.05</v>
      </c>
      <c r="AN9" s="2">
        <f>ROUND(IF($B9="Annuity",SUMIFS('Annuity Prices'!AQ:AQ,'Annuity Prices'!$B:$B,$D9,'Annuity Prices'!$E:$E,$G9),IF($B9="RAB Short",SUMIFS('RAB Prices Short'!AQ:AQ,'RAB Prices Short'!$B:$B,'All Prices combined'!$D9,'RAB Prices Short'!$E:$E,'All Prices combined'!$G9),IF($B9="RAB Long",SUMIFS('RAB Prices Long'!AQ:AQ,'RAB Prices Long'!$B:$B,'All Prices combined'!$D9,'RAB Prices Long'!$E:$E,'All Prices combined'!$G9)))),2)</f>
        <v>109.73</v>
      </c>
      <c r="AO9" s="2">
        <f>ROUND(IF($B9="Annuity",SUMIFS('Annuity Prices'!AR:AR,'Annuity Prices'!$B:$B,$D9,'Annuity Prices'!$E:$E,$G9),IF($B9="RAB Short",SUMIFS('RAB Prices Short'!AR:AR,'RAB Prices Short'!$B:$B,'All Prices combined'!$D9,'RAB Prices Short'!$E:$E,'All Prices combined'!$G9),IF($B9="RAB Long",SUMIFS('RAB Prices Long'!AR:AR,'RAB Prices Long'!$B:$B,'All Prices combined'!$D9,'RAB Prices Long'!$E:$E,'All Prices combined'!$G9)))),2)</f>
        <v>38.51</v>
      </c>
      <c r="AP9" s="2">
        <f>ROUND(IF($B9="Annuity",SUMIFS('Annuity Prices'!AS:AS,'Annuity Prices'!$B:$B,$D9,'Annuity Prices'!$E:$E,$G9),IF($B9="RAB Short",SUMIFS('RAB Prices Short'!AS:AS,'RAB Prices Short'!$B:$B,'All Prices combined'!$D9,'RAB Prices Short'!$E:$E,'All Prices combined'!$G9),IF($B9="RAB Long",SUMIFS('RAB Prices Long'!AS:AS,'RAB Prices Long'!$B:$B,'All Prices combined'!$D9,'RAB Prices Long'!$E:$E,'All Prices combined'!$G9)))),2)</f>
        <v>42.23</v>
      </c>
      <c r="AQ9" s="2">
        <f>ROUND(IF($B9="Annuity",SUMIFS('Annuity Prices'!AT:AT,'Annuity Prices'!$B:$B,$D9,'Annuity Prices'!$E:$E,$G9),IF($B9="RAB Short",SUMIFS('RAB Prices Short'!AT:AT,'RAB Prices Short'!$B:$B,'All Prices combined'!$D9,'RAB Prices Short'!$E:$E,'All Prices combined'!$G9),IF($B9="RAB Long",SUMIFS('RAB Prices Long'!AT:AT,'RAB Prices Long'!$B:$B,'All Prices combined'!$D9,'RAB Prices Long'!$E:$E,'All Prices combined'!$G9)))),2)</f>
        <v>46.13</v>
      </c>
      <c r="AR9" s="2">
        <f>ROUND(IF($B9="Annuity",SUMIFS('Annuity Prices'!AU:AU,'Annuity Prices'!$B:$B,$D9,'Annuity Prices'!$E:$E,$G9),IF($B9="RAB Short",SUMIFS('RAB Prices Short'!AU:AU,'RAB Prices Short'!$B:$B,'All Prices combined'!$D9,'RAB Prices Short'!$E:$E,'All Prices combined'!$G9),IF($B9="RAB Long",SUMIFS('RAB Prices Long'!AU:AU,'RAB Prices Long'!$B:$B,'All Prices combined'!$D9,'RAB Prices Long'!$E:$E,'All Prices combined'!$G9)))),2)</f>
        <v>50.22</v>
      </c>
      <c r="AS9" s="2">
        <f>ROUND(IF($B9="Annuity",SUMIFS('Annuity Prices'!AV:AV,'Annuity Prices'!$B:$B,$D9,'Annuity Prices'!$E:$E,$G9),IF($B9="RAB Short",SUMIFS('RAB Prices Short'!AV:AV,'RAB Prices Short'!$B:$B,'All Prices combined'!$D9,'RAB Prices Short'!$E:$E,'All Prices combined'!$G9),IF($B9="RAB Long",SUMIFS('RAB Prices Long'!AV:AV,'RAB Prices Long'!$B:$B,'All Prices combined'!$D9,'RAB Prices Long'!$E:$E,'All Prices combined'!$G9)))),2)</f>
        <v>54.51</v>
      </c>
      <c r="AT9" s="2">
        <f>ROUND(IF($B9="Annuity",SUMIFS('Annuity Prices'!AW:AW,'Annuity Prices'!$B:$B,$D9,'Annuity Prices'!$E:$E,$G9),IF($B9="RAB Short",SUMIFS('RAB Prices Short'!AW:AW,'RAB Prices Short'!$B:$B,'All Prices combined'!$D9,'RAB Prices Short'!$E:$E,'All Prices combined'!$G9),IF($B9="RAB Long",SUMIFS('RAB Prices Long'!AW:AW,'RAB Prices Long'!$B:$B,'All Prices combined'!$D9,'RAB Prices Long'!$E:$E,'All Prices combined'!$G9)))),2)</f>
        <v>56.53</v>
      </c>
      <c r="AU9" s="2">
        <f>ROUND(IF($B9="Annuity",SUMIFS('Annuity Prices'!AX:AX,'Annuity Prices'!$B:$B,$D9,'Annuity Prices'!$E:$E,$G9),IF($B9="RAB Short",SUMIFS('RAB Prices Short'!AX:AX,'RAB Prices Short'!$B:$B,'All Prices combined'!$D9,'RAB Prices Short'!$E:$E,'All Prices combined'!$G9),IF($B9="RAB Long",SUMIFS('RAB Prices Long'!AX:AX,'RAB Prices Long'!$B:$B,'All Prices combined'!$D9,'RAB Prices Long'!$E:$E,'All Prices combined'!$G9)))),2)</f>
        <v>57.94</v>
      </c>
      <c r="AV9" s="2">
        <f>ROUND(IF($B9="Annuity",SUMIFS('Annuity Prices'!AY:AY,'Annuity Prices'!$B:$B,$D9,'Annuity Prices'!$E:$E,$G9),IF($B9="RAB Short",SUMIFS('RAB Prices Short'!AY:AY,'RAB Prices Short'!$B:$B,'All Prices combined'!$D9,'RAB Prices Short'!$E:$E,'All Prices combined'!$G9),IF($B9="RAB Long",SUMIFS('RAB Prices Long'!AY:AY,'RAB Prices Long'!$B:$B,'All Prices combined'!$D9,'RAB Prices Long'!$E:$E,'All Prices combined'!$G9)))),2)</f>
        <v>59.39</v>
      </c>
      <c r="AW9" s="2">
        <f>ROUND(IF($B9="Annuity",SUMIFS('Annuity Prices'!AZ:AZ,'Annuity Prices'!$B:$B,$D9,'Annuity Prices'!$E:$E,$G9),IF($B9="RAB Short",SUMIFS('RAB Prices Short'!AZ:AZ,'RAB Prices Short'!$B:$B,'All Prices combined'!$D9,'RAB Prices Short'!$E:$E,'All Prices combined'!$G9),IF($B9="RAB Long",SUMIFS('RAB Prices Long'!AZ:AZ,'RAB Prices Long'!$B:$B,'All Prices combined'!$D9,'RAB Prices Long'!$E:$E,'All Prices combined'!$G9)))),2)</f>
        <v>60.88</v>
      </c>
      <c r="AX9" s="2">
        <f>ROUND(IF($B9="Annuity",SUMIFS('Annuity Prices'!BA:BA,'Annuity Prices'!$B:$B,$D9,'Annuity Prices'!$E:$E,$G9),IF($B9="RAB Short",SUMIFS('RAB Prices Short'!BA:BA,'RAB Prices Short'!$B:$B,'All Prices combined'!$D9,'RAB Prices Short'!$E:$E,'All Prices combined'!$G9),IF($B9="RAB Long",SUMIFS('RAB Prices Long'!BA:BA,'RAB Prices Long'!$B:$B,'All Prices combined'!$D9,'RAB Prices Long'!$E:$E,'All Prices combined'!$G9)))),2)</f>
        <v>62.36</v>
      </c>
      <c r="AY9" s="2">
        <f>ROUND(IF($B9="Annuity",SUMIFS('Annuity Prices'!BB:BB,'Annuity Prices'!$B:$B,$D9,'Annuity Prices'!$E:$E,$G9),IF($B9="RAB Short",SUMIFS('RAB Prices Short'!BB:BB,'RAB Prices Short'!$B:$B,'All Prices combined'!$D9,'RAB Prices Short'!$E:$E,'All Prices combined'!$G9),IF($B9="RAB Long",SUMIFS('RAB Prices Long'!BB:BB,'RAB Prices Long'!$B:$B,'All Prices combined'!$D9,'RAB Prices Long'!$E:$E,'All Prices combined'!$G9)))),2)</f>
        <v>63.92</v>
      </c>
      <c r="AZ9" s="2">
        <f>ROUND(IF($B9="Annuity",SUMIFS('Annuity Prices'!BC:BC,'Annuity Prices'!$B:$B,$D9,'Annuity Prices'!$E:$E,$G9),IF($B9="RAB Short",SUMIFS('RAB Prices Short'!BC:BC,'RAB Prices Short'!$B:$B,'All Prices combined'!$D9,'RAB Prices Short'!$E:$E,'All Prices combined'!$G9),IF($B9="RAB Long",SUMIFS('RAB Prices Long'!BC:BC,'RAB Prices Long'!$B:$B,'All Prices combined'!$D9,'RAB Prices Long'!$E:$E,'All Prices combined'!$G9)))),2)</f>
        <v>65.510000000000005</v>
      </c>
      <c r="BA9" s="2">
        <f>ROUND(IF($B9="Annuity",SUMIFS('Annuity Prices'!BD:BD,'Annuity Prices'!$B:$B,$D9,'Annuity Prices'!$E:$E,$G9),IF($B9="RAB Short",SUMIFS('RAB Prices Short'!BD:BD,'RAB Prices Short'!$B:$B,'All Prices combined'!$D9,'RAB Prices Short'!$E:$E,'All Prices combined'!$G9),IF($B9="RAB Long",SUMIFS('RAB Prices Long'!BD:BD,'RAB Prices Long'!$B:$B,'All Prices combined'!$D9,'RAB Prices Long'!$E:$E,'All Prices combined'!$G9)))),2)</f>
        <v>67.150000000000006</v>
      </c>
      <c r="BB9" s="2">
        <f>ROUND(IF($B9="Annuity",SUMIFS('Annuity Prices'!BE:BE,'Annuity Prices'!$B:$B,$D9,'Annuity Prices'!$E:$E,$G9),IF($B9="RAB Short",SUMIFS('RAB Prices Short'!BE:BE,'RAB Prices Short'!$B:$B,'All Prices combined'!$D9,'RAB Prices Short'!$E:$E,'All Prices combined'!$G9),IF($B9="RAB Long",SUMIFS('RAB Prices Long'!BE:BE,'RAB Prices Long'!$B:$B,'All Prices combined'!$D9,'RAB Prices Long'!$E:$E,'All Prices combined'!$G9)))),2)</f>
        <v>68.790000000000006</v>
      </c>
      <c r="BC9" s="2">
        <f>ROUND(IF($B9="Annuity",SUMIFS('Annuity Prices'!BF:BF,'Annuity Prices'!$B:$B,$D9,'Annuity Prices'!$E:$E,$G9),IF($B9="RAB Short",SUMIFS('RAB Prices Short'!BF:BF,'RAB Prices Short'!$B:$B,'All Prices combined'!$D9,'RAB Prices Short'!$E:$E,'All Prices combined'!$G9),IF($B9="RAB Long",SUMIFS('RAB Prices Long'!BF:BF,'RAB Prices Long'!$B:$B,'All Prices combined'!$D9,'RAB Prices Long'!$E:$E,'All Prices combined'!$G9)))),2)</f>
        <v>70.510000000000005</v>
      </c>
      <c r="BD9" s="2">
        <f>ROUND(IF($B9="Annuity",SUMIFS('Annuity Prices'!BG:BG,'Annuity Prices'!$B:$B,$D9,'Annuity Prices'!$E:$E,$G9),IF($B9="RAB Short",SUMIFS('RAB Prices Short'!BG:BG,'RAB Prices Short'!$B:$B,'All Prices combined'!$D9,'RAB Prices Short'!$E:$E,'All Prices combined'!$G9),IF($B9="RAB Long",SUMIFS('RAB Prices Long'!BG:BG,'RAB Prices Long'!$B:$B,'All Prices combined'!$D9,'RAB Prices Long'!$E:$E,'All Prices combined'!$G9)))),2)</f>
        <v>72.27</v>
      </c>
      <c r="BE9" s="2">
        <f>ROUND(IF($B9="Annuity",SUMIFS('Annuity Prices'!BH:BH,'Annuity Prices'!$B:$B,$D9,'Annuity Prices'!$E:$E,$G9),IF($B9="RAB Short",SUMIFS('RAB Prices Short'!BH:BH,'RAB Prices Short'!$B:$B,'All Prices combined'!$D9,'RAB Prices Short'!$E:$E,'All Prices combined'!$G9),IF($B9="RAB Long",SUMIFS('RAB Prices Long'!BH:BH,'RAB Prices Long'!$B:$B,'All Prices combined'!$D9,'RAB Prices Long'!$E:$E,'All Prices combined'!$G9)))),2)</f>
        <v>74.08</v>
      </c>
      <c r="BF9" s="2">
        <f>ROUND(IF($B9="Annuity",SUMIFS('Annuity Prices'!BI:BI,'Annuity Prices'!$B:$B,$D9,'Annuity Prices'!$E:$E,$G9),IF($B9="RAB Short",SUMIFS('RAB Prices Short'!BI:BI,'RAB Prices Short'!$B:$B,'All Prices combined'!$D9,'RAB Prices Short'!$E:$E,'All Prices combined'!$G9),IF($B9="RAB Long",SUMIFS('RAB Prices Long'!BI:BI,'RAB Prices Long'!$B:$B,'All Prices combined'!$D9,'RAB Prices Long'!$E:$E,'All Prices combined'!$G9)))),2)</f>
        <v>75.89</v>
      </c>
      <c r="BG9" s="2">
        <f>ROUND(IF($B9="Annuity",SUMIFS('Annuity Prices'!BJ:BJ,'Annuity Prices'!$B:$B,$D9,'Annuity Prices'!$E:$E,$G9),IF($B9="RAB Short",SUMIFS('RAB Prices Short'!BJ:BJ,'RAB Prices Short'!$B:$B,'All Prices combined'!$D9,'RAB Prices Short'!$E:$E,'All Prices combined'!$G9),IF($B9="RAB Long",SUMIFS('RAB Prices Long'!BJ:BJ,'RAB Prices Long'!$B:$B,'All Prices combined'!$D9,'RAB Prices Long'!$E:$E,'All Prices combined'!$G9)))),2)</f>
        <v>77.78</v>
      </c>
      <c r="BH9" s="2">
        <f>ROUND(IF($B9="Annuity",SUMIFS('Annuity Prices'!BK:BK,'Annuity Prices'!$B:$B,$D9,'Annuity Prices'!$E:$E,$G9),IF($B9="RAB Short",SUMIFS('RAB Prices Short'!BK:BK,'RAB Prices Short'!$B:$B,'All Prices combined'!$D9,'RAB Prices Short'!$E:$E,'All Prices combined'!$G9),IF($B9="RAB Long",SUMIFS('RAB Prices Long'!BK:BK,'RAB Prices Long'!$B:$B,'All Prices combined'!$D9,'RAB Prices Long'!$E:$E,'All Prices combined'!$G9)))),2)</f>
        <v>79.73</v>
      </c>
      <c r="BI9" s="2">
        <f>ROUND(IF($B9="Annuity",SUMIFS('Annuity Prices'!BL:BL,'Annuity Prices'!$B:$B,$D9,'Annuity Prices'!$E:$E,$G9),IF($B9="RAB Short",SUMIFS('RAB Prices Short'!BL:BL,'RAB Prices Short'!$B:$B,'All Prices combined'!$D9,'RAB Prices Short'!$E:$E,'All Prices combined'!$G9),IF($B9="RAB Long",SUMIFS('RAB Prices Long'!BL:BL,'RAB Prices Long'!$B:$B,'All Prices combined'!$D9,'RAB Prices Long'!$E:$E,'All Prices combined'!$G9)))),2)</f>
        <v>81.72</v>
      </c>
      <c r="BJ9" s="2">
        <f>ROUND(IF($B9="Annuity",SUMIFS('Annuity Prices'!BM:BM,'Annuity Prices'!$B:$B,$D9,'Annuity Prices'!$E:$E,$G9),IF($B9="RAB Short",SUMIFS('RAB Prices Short'!BM:BM,'RAB Prices Short'!$B:$B,'All Prices combined'!$D9,'RAB Prices Short'!$E:$E,'All Prices combined'!$G9),IF($B9="RAB Long",SUMIFS('RAB Prices Long'!BM:BM,'RAB Prices Long'!$B:$B,'All Prices combined'!$D9,'RAB Prices Long'!$E:$E,'All Prices combined'!$G9)))),2)</f>
        <v>83.72</v>
      </c>
      <c r="BK9" s="2">
        <f>ROUND(IF($B9="Annuity",SUMIFS('Annuity Prices'!BN:BN,'Annuity Prices'!$B:$B,$D9,'Annuity Prices'!$E:$E,$G9),IF($B9="RAB Short",SUMIFS('RAB Prices Short'!BN:BN,'RAB Prices Short'!$B:$B,'All Prices combined'!$D9,'RAB Prices Short'!$E:$E,'All Prices combined'!$G9),IF($B9="RAB Long",SUMIFS('RAB Prices Long'!BN:BN,'RAB Prices Long'!$B:$B,'All Prices combined'!$D9,'RAB Prices Long'!$E:$E,'All Prices combined'!$G9)))),2)</f>
        <v>85.81</v>
      </c>
      <c r="BL9" s="2">
        <f>ROUND(IF($B9="Annuity",SUMIFS('Annuity Prices'!BO:BO,'Annuity Prices'!$B:$B,$D9,'Annuity Prices'!$E:$E,$G9),IF($B9="RAB Short",SUMIFS('RAB Prices Short'!BO:BO,'RAB Prices Short'!$B:$B,'All Prices combined'!$D9,'RAB Prices Short'!$E:$E,'All Prices combined'!$G9),IF($B9="RAB Long",SUMIFS('RAB Prices Long'!BO:BO,'RAB Prices Long'!$B:$B,'All Prices combined'!$D9,'RAB Prices Long'!$E:$E,'All Prices combined'!$G9)))),2)</f>
        <v>87.95</v>
      </c>
      <c r="BM9" s="2">
        <f>ROUND(IF($B9="Annuity",SUMIFS('Annuity Prices'!BP:BP,'Annuity Prices'!$B:$B,$D9,'Annuity Prices'!$E:$E,$G9),IF($B9="RAB Short",SUMIFS('RAB Prices Short'!BP:BP,'RAB Prices Short'!$B:$B,'All Prices combined'!$D9,'RAB Prices Short'!$E:$E,'All Prices combined'!$G9),IF($B9="RAB Long",SUMIFS('RAB Prices Long'!BP:BP,'RAB Prices Long'!$B:$B,'All Prices combined'!$D9,'RAB Prices Long'!$E:$E,'All Prices combined'!$G9)))),2)</f>
        <v>90.15</v>
      </c>
      <c r="BN9" s="2">
        <f>ROUND(IF($B9="Annuity",SUMIFS('Annuity Prices'!BQ:BQ,'Annuity Prices'!$B:$B,$D9,'Annuity Prices'!$E:$E,$G9),IF($B9="RAB Short",SUMIFS('RAB Prices Short'!BQ:BQ,'RAB Prices Short'!$B:$B,'All Prices combined'!$D9,'RAB Prices Short'!$E:$E,'All Prices combined'!$G9),IF($B9="RAB Long",SUMIFS('RAB Prices Long'!BQ:BQ,'RAB Prices Long'!$B:$B,'All Prices combined'!$D9,'RAB Prices Long'!$E:$E,'All Prices combined'!$G9)))),2)</f>
        <v>92.36</v>
      </c>
      <c r="BO9" s="2">
        <f>ROUND(IF($B9="Annuity",SUMIFS('Annuity Prices'!BR:BR,'Annuity Prices'!$B:$B,$D9,'Annuity Prices'!$E:$E,$G9),IF($B9="RAB Short",SUMIFS('RAB Prices Short'!BR:BR,'RAB Prices Short'!$B:$B,'All Prices combined'!$D9,'RAB Prices Short'!$E:$E,'All Prices combined'!$G9),IF($B9="RAB Long",SUMIFS('RAB Prices Long'!BR:BR,'RAB Prices Long'!$B:$B,'All Prices combined'!$D9,'RAB Prices Long'!$E:$E,'All Prices combined'!$G9)))),2)</f>
        <v>94.67</v>
      </c>
      <c r="BP9" s="2">
        <f>ROUND(IF($B9="Annuity",SUMIFS('Annuity Prices'!BS:BS,'Annuity Prices'!$B:$B,$D9,'Annuity Prices'!$E:$E,$G9),IF($B9="RAB Short",SUMIFS('RAB Prices Short'!BS:BS,'RAB Prices Short'!$B:$B,'All Prices combined'!$D9,'RAB Prices Short'!$E:$E,'All Prices combined'!$G9),IF($B9="RAB Long",SUMIFS('RAB Prices Long'!BS:BS,'RAB Prices Long'!$B:$B,'All Prices combined'!$D9,'RAB Prices Long'!$E:$E,'All Prices combined'!$G9)))),2)</f>
        <v>97.03</v>
      </c>
      <c r="BQ9" s="2">
        <f>ROUND(IF($B9="Annuity",SUMIFS('Annuity Prices'!BT:BT,'Annuity Prices'!$B:$B,$D9,'Annuity Prices'!$E:$E,$G9),IF($B9="RAB Short",SUMIFS('RAB Prices Short'!BT:BT,'RAB Prices Short'!$B:$B,'All Prices combined'!$D9,'RAB Prices Short'!$E:$E,'All Prices combined'!$G9),IF($B9="RAB Long",SUMIFS('RAB Prices Long'!BT:BT,'RAB Prices Long'!$B:$B,'All Prices combined'!$D9,'RAB Prices Long'!$E:$E,'All Prices combined'!$G9)))),2)</f>
        <v>99.46</v>
      </c>
      <c r="BR9" s="2">
        <f>ROUND(IF($B9="Annuity",SUMIFS('Annuity Prices'!BU:BU,'Annuity Prices'!$B:$B,$D9,'Annuity Prices'!$E:$E,$G9),IF($B9="RAB Short",SUMIFS('RAB Prices Short'!BU:BU,'RAB Prices Short'!$B:$B,'All Prices combined'!$D9,'RAB Prices Short'!$E:$E,'All Prices combined'!$G9),IF($B9="RAB Long",SUMIFS('RAB Prices Long'!BU:BU,'RAB Prices Long'!$B:$B,'All Prices combined'!$D9,'RAB Prices Long'!$E:$E,'All Prices combined'!$G9)))),2)</f>
        <v>101.89</v>
      </c>
      <c r="BS9" s="2">
        <f>ROUND(IF($B9="Annuity",SUMIFS('Annuity Prices'!BV:BV,'Annuity Prices'!$B:$B,$D9,'Annuity Prices'!$E:$E,$G9),IF($B9="RAB Short",SUMIFS('RAB Prices Short'!BV:BV,'RAB Prices Short'!$B:$B,'All Prices combined'!$D9,'RAB Prices Short'!$E:$E,'All Prices combined'!$G9),IF($B9="RAB Long",SUMIFS('RAB Prices Long'!BV:BV,'RAB Prices Long'!$B:$B,'All Prices combined'!$D9,'RAB Prices Long'!$E:$E,'All Prices combined'!$G9)))),2)</f>
        <v>104.44</v>
      </c>
      <c r="BT9" s="2">
        <f>ROUND(IF($B9="Annuity",SUMIFS('Annuity Prices'!BW:BW,'Annuity Prices'!$B:$B,$D9,'Annuity Prices'!$E:$E,$G9),IF($B9="RAB Short",SUMIFS('RAB Prices Short'!BW:BW,'RAB Prices Short'!$B:$B,'All Prices combined'!$D9,'RAB Prices Short'!$E:$E,'All Prices combined'!$G9),IF($B9="RAB Long",SUMIFS('RAB Prices Long'!BW:BW,'RAB Prices Long'!$B:$B,'All Prices combined'!$D9,'RAB Prices Long'!$E:$E,'All Prices combined'!$G9)))),2)</f>
        <v>107.05</v>
      </c>
      <c r="BU9" s="2">
        <f>ROUND(IF($B9="Annuity",SUMIFS('Annuity Prices'!BX:BX,'Annuity Prices'!$B:$B,$D9,'Annuity Prices'!$E:$E,$G9),IF($B9="RAB Short",SUMIFS('RAB Prices Short'!BX:BX,'RAB Prices Short'!$B:$B,'All Prices combined'!$D9,'RAB Prices Short'!$E:$E,'All Prices combined'!$G9),IF($B9="RAB Long",SUMIFS('RAB Prices Long'!BX:BX,'RAB Prices Long'!$B:$B,'All Prices combined'!$D9,'RAB Prices Long'!$E:$E,'All Prices combined'!$G9)))),2)</f>
        <v>109.73</v>
      </c>
    </row>
    <row r="10" spans="2:73" x14ac:dyDescent="0.25">
      <c r="B10" t="s">
        <v>37</v>
      </c>
      <c r="C10" s="1">
        <v>1</v>
      </c>
      <c r="D10" s="1" t="s">
        <v>130</v>
      </c>
      <c r="E10" s="1" t="s">
        <v>126</v>
      </c>
      <c r="F10" s="1" t="s">
        <v>129</v>
      </c>
      <c r="G10" s="1" t="s">
        <v>40</v>
      </c>
      <c r="H10" s="1"/>
      <c r="I10" s="2">
        <f>ROUND(IF($B10="Annuity",SUMIFS('Annuity Prices'!L:L,'Annuity Prices'!$B:$B,$D10,'Annuity Prices'!$E:$E,$G10),IF($B10="RAB Short",SUMIFS('RAB Prices Short'!L:L,'RAB Prices Short'!$B:$B,'All Prices combined'!$D10,'RAB Prices Short'!$E:$E,'All Prices combined'!$G10),IF($B10="RAB Long",SUMIFS('RAB Prices Long'!L:L,'RAB Prices Long'!$B:$B,'All Prices combined'!$D10,'RAB Prices Long'!$E:$E,'All Prices combined'!$G10)))),2)</f>
        <v>36.01</v>
      </c>
      <c r="J10" s="2">
        <f>ROUND(IF($B10="Annuity",SUMIFS('Annuity Prices'!M:M,'Annuity Prices'!$B:$B,$D10,'Annuity Prices'!$E:$E,$G10),IF($B10="RAB Short",SUMIFS('RAB Prices Short'!M:M,'RAB Prices Short'!$B:$B,'All Prices combined'!$D10,'RAB Prices Short'!$E:$E,'All Prices combined'!$G10),IF($B10="RAB Long",SUMIFS('RAB Prices Long'!M:M,'RAB Prices Long'!$B:$B,'All Prices combined'!$D10,'RAB Prices Long'!$E:$E,'All Prices combined'!$G10)))),2)</f>
        <v>37.049999999999997</v>
      </c>
      <c r="K10" s="2">
        <f>ROUND(IF($B10="Annuity",SUMIFS('Annuity Prices'!N:N,'Annuity Prices'!$B:$B,$D10,'Annuity Prices'!$E:$E,$G10),IF($B10="RAB Short",SUMIFS('RAB Prices Short'!N:N,'RAB Prices Short'!$B:$B,'All Prices combined'!$D10,'RAB Prices Short'!$E:$E,'All Prices combined'!$G10),IF($B10="RAB Long",SUMIFS('RAB Prices Long'!N:N,'RAB Prices Long'!$B:$B,'All Prices combined'!$D10,'RAB Prices Long'!$E:$E,'All Prices combined'!$G10)))),2)</f>
        <v>38.11</v>
      </c>
      <c r="L10" s="2">
        <f>ROUND(IF($B10="Annuity",SUMIFS('Annuity Prices'!O:O,'Annuity Prices'!$B:$B,$D10,'Annuity Prices'!$E:$E,$G10),IF($B10="RAB Short",SUMIFS('RAB Prices Short'!O:O,'RAB Prices Short'!$B:$B,'All Prices combined'!$D10,'RAB Prices Short'!$E:$E,'All Prices combined'!$G10),IF($B10="RAB Long",SUMIFS('RAB Prices Long'!O:O,'RAB Prices Long'!$B:$B,'All Prices combined'!$D10,'RAB Prices Long'!$E:$E,'All Prices combined'!$G10)))),2)</f>
        <v>39.200000000000003</v>
      </c>
      <c r="M10" s="2">
        <f>ROUND(IF($B10="Annuity",SUMIFS('Annuity Prices'!P:P,'Annuity Prices'!$B:$B,$D10,'Annuity Prices'!$E:$E,$G10),IF($B10="RAB Short",SUMIFS('RAB Prices Short'!P:P,'RAB Prices Short'!$B:$B,'All Prices combined'!$D10,'RAB Prices Short'!$E:$E,'All Prices combined'!$G10),IF($B10="RAB Long",SUMIFS('RAB Prices Long'!P:P,'RAB Prices Long'!$B:$B,'All Prices combined'!$D10,'RAB Prices Long'!$E:$E,'All Prices combined'!$G10)))),2)</f>
        <v>39.99</v>
      </c>
      <c r="N10" s="2">
        <f>ROUND(IF($B10="Annuity",SUMIFS('Annuity Prices'!Q:Q,'Annuity Prices'!$B:$B,$D10,'Annuity Prices'!$E:$E,$G10),IF($B10="RAB Short",SUMIFS('RAB Prices Short'!Q:Q,'RAB Prices Short'!$B:$B,'All Prices combined'!$D10,'RAB Prices Short'!$E:$E,'All Prices combined'!$G10),IF($B10="RAB Long",SUMIFS('RAB Prices Long'!Q:Q,'RAB Prices Long'!$B:$B,'All Prices combined'!$D10,'RAB Prices Long'!$E:$E,'All Prices combined'!$G10)))),2)</f>
        <v>40.99</v>
      </c>
      <c r="O10" s="2">
        <f>ROUND(IF($B10="Annuity",SUMIFS('Annuity Prices'!R:R,'Annuity Prices'!$B:$B,$D10,'Annuity Prices'!$E:$E,$G10),IF($B10="RAB Short",SUMIFS('RAB Prices Short'!R:R,'RAB Prices Short'!$B:$B,'All Prices combined'!$D10,'RAB Prices Short'!$E:$E,'All Prices combined'!$G10),IF($B10="RAB Long",SUMIFS('RAB Prices Long'!R:R,'RAB Prices Long'!$B:$B,'All Prices combined'!$D10,'RAB Prices Long'!$E:$E,'All Prices combined'!$G10)))),2)</f>
        <v>42.01</v>
      </c>
      <c r="P10" s="2">
        <f>ROUND(IF($B10="Annuity",SUMIFS('Annuity Prices'!S:S,'Annuity Prices'!$B:$B,$D10,'Annuity Prices'!$E:$E,$G10),IF($B10="RAB Short",SUMIFS('RAB Prices Short'!S:S,'RAB Prices Short'!$B:$B,'All Prices combined'!$D10,'RAB Prices Short'!$E:$E,'All Prices combined'!$G10),IF($B10="RAB Long",SUMIFS('RAB Prices Long'!S:S,'RAB Prices Long'!$B:$B,'All Prices combined'!$D10,'RAB Prices Long'!$E:$E,'All Prices combined'!$G10)))),2)</f>
        <v>43.06</v>
      </c>
      <c r="Q10" s="2">
        <f>ROUND(IF($B10="Annuity",SUMIFS('Annuity Prices'!T:T,'Annuity Prices'!$B:$B,$D10,'Annuity Prices'!$E:$E,$G10),IF($B10="RAB Short",SUMIFS('RAB Prices Short'!T:T,'RAB Prices Short'!$B:$B,'All Prices combined'!$D10,'RAB Prices Short'!$E:$E,'All Prices combined'!$G10),IF($B10="RAB Long",SUMIFS('RAB Prices Long'!T:T,'RAB Prices Long'!$B:$B,'All Prices combined'!$D10,'RAB Prices Long'!$E:$E,'All Prices combined'!$G10)))),2)</f>
        <v>44.02</v>
      </c>
      <c r="R10" s="2">
        <f>ROUND(IF($B10="Annuity",SUMIFS('Annuity Prices'!U:U,'Annuity Prices'!$B:$B,$D10,'Annuity Prices'!$E:$E,$G10),IF($B10="RAB Short",SUMIFS('RAB Prices Short'!U:U,'RAB Prices Short'!$B:$B,'All Prices combined'!$D10,'RAB Prices Short'!$E:$E,'All Prices combined'!$G10),IF($B10="RAB Long",SUMIFS('RAB Prices Long'!U:U,'RAB Prices Long'!$B:$B,'All Prices combined'!$D10,'RAB Prices Long'!$E:$E,'All Prices combined'!$G10)))),2)</f>
        <v>45.12</v>
      </c>
      <c r="S10" s="2">
        <f>ROUND(IF($B10="Annuity",SUMIFS('Annuity Prices'!V:V,'Annuity Prices'!$B:$B,$D10,'Annuity Prices'!$E:$E,$G10),IF($B10="RAB Short",SUMIFS('RAB Prices Short'!V:V,'RAB Prices Short'!$B:$B,'All Prices combined'!$D10,'RAB Prices Short'!$E:$E,'All Prices combined'!$G10),IF($B10="RAB Long",SUMIFS('RAB Prices Long'!V:V,'RAB Prices Long'!$B:$B,'All Prices combined'!$D10,'RAB Prices Long'!$E:$E,'All Prices combined'!$G10)))),2)</f>
        <v>46.25</v>
      </c>
      <c r="T10" s="2">
        <f>ROUND(IF($B10="Annuity",SUMIFS('Annuity Prices'!W:W,'Annuity Prices'!$B:$B,$D10,'Annuity Prices'!$E:$E,$G10),IF($B10="RAB Short",SUMIFS('RAB Prices Short'!W:W,'RAB Prices Short'!$B:$B,'All Prices combined'!$D10,'RAB Prices Short'!$E:$E,'All Prices combined'!$G10),IF($B10="RAB Long",SUMIFS('RAB Prices Long'!W:W,'RAB Prices Long'!$B:$B,'All Prices combined'!$D10,'RAB Prices Long'!$E:$E,'All Prices combined'!$G10)))),2)</f>
        <v>47.4</v>
      </c>
      <c r="U10" s="2">
        <f>ROUND(IF($B10="Annuity",SUMIFS('Annuity Prices'!X:X,'Annuity Prices'!$B:$B,$D10,'Annuity Prices'!$E:$E,$G10),IF($B10="RAB Short",SUMIFS('RAB Prices Short'!X:X,'RAB Prices Short'!$B:$B,'All Prices combined'!$D10,'RAB Prices Short'!$E:$E,'All Prices combined'!$G10),IF($B10="RAB Long",SUMIFS('RAB Prices Long'!X:X,'RAB Prices Long'!$B:$B,'All Prices combined'!$D10,'RAB Prices Long'!$E:$E,'All Prices combined'!$G10)))),2)</f>
        <v>48.45</v>
      </c>
      <c r="V10" s="2">
        <f>ROUND(IF($B10="Annuity",SUMIFS('Annuity Prices'!Y:Y,'Annuity Prices'!$B:$B,$D10,'Annuity Prices'!$E:$E,$G10),IF($B10="RAB Short",SUMIFS('RAB Prices Short'!Y:Y,'RAB Prices Short'!$B:$B,'All Prices combined'!$D10,'RAB Prices Short'!$E:$E,'All Prices combined'!$G10),IF($B10="RAB Long",SUMIFS('RAB Prices Long'!Y:Y,'RAB Prices Long'!$B:$B,'All Prices combined'!$D10,'RAB Prices Long'!$E:$E,'All Prices combined'!$G10)))),2)</f>
        <v>49.66</v>
      </c>
      <c r="W10" s="2">
        <f>ROUND(IF($B10="Annuity",SUMIFS('Annuity Prices'!Z:Z,'Annuity Prices'!$B:$B,$D10,'Annuity Prices'!$E:$E,$G10),IF($B10="RAB Short",SUMIFS('RAB Prices Short'!Z:Z,'RAB Prices Short'!$B:$B,'All Prices combined'!$D10,'RAB Prices Short'!$E:$E,'All Prices combined'!$G10),IF($B10="RAB Long",SUMIFS('RAB Prices Long'!Z:Z,'RAB Prices Long'!$B:$B,'All Prices combined'!$D10,'RAB Prices Long'!$E:$E,'All Prices combined'!$G10)))),2)</f>
        <v>50.9</v>
      </c>
      <c r="X10" s="2">
        <f>ROUND(IF($B10="Annuity",SUMIFS('Annuity Prices'!AA:AA,'Annuity Prices'!$B:$B,$D10,'Annuity Prices'!$E:$E,$G10),IF($B10="RAB Short",SUMIFS('RAB Prices Short'!AA:AA,'RAB Prices Short'!$B:$B,'All Prices combined'!$D10,'RAB Prices Short'!$E:$E,'All Prices combined'!$G10),IF($B10="RAB Long",SUMIFS('RAB Prices Long'!AA:AA,'RAB Prices Long'!$B:$B,'All Prices combined'!$D10,'RAB Prices Long'!$E:$E,'All Prices combined'!$G10)))),2)</f>
        <v>52.18</v>
      </c>
      <c r="Y10" s="2">
        <f>ROUND(IF($B10="Annuity",SUMIFS('Annuity Prices'!AB:AB,'Annuity Prices'!$B:$B,$D10,'Annuity Prices'!$E:$E,$G10),IF($B10="RAB Short",SUMIFS('RAB Prices Short'!AB:AB,'RAB Prices Short'!$B:$B,'All Prices combined'!$D10,'RAB Prices Short'!$E:$E,'All Prices combined'!$G10),IF($B10="RAB Long",SUMIFS('RAB Prices Long'!AB:AB,'RAB Prices Long'!$B:$B,'All Prices combined'!$D10,'RAB Prices Long'!$E:$E,'All Prices combined'!$G10)))),2)</f>
        <v>53.33</v>
      </c>
      <c r="Z10" s="2">
        <f>ROUND(IF($B10="Annuity",SUMIFS('Annuity Prices'!AC:AC,'Annuity Prices'!$B:$B,$D10,'Annuity Prices'!$E:$E,$G10),IF($B10="RAB Short",SUMIFS('RAB Prices Short'!AC:AC,'RAB Prices Short'!$B:$B,'All Prices combined'!$D10,'RAB Prices Short'!$E:$E,'All Prices combined'!$G10),IF($B10="RAB Long",SUMIFS('RAB Prices Long'!AC:AC,'RAB Prices Long'!$B:$B,'All Prices combined'!$D10,'RAB Prices Long'!$E:$E,'All Prices combined'!$G10)))),2)</f>
        <v>54.67</v>
      </c>
      <c r="AA10" s="2">
        <f>ROUND(IF($B10="Annuity",SUMIFS('Annuity Prices'!AD:AD,'Annuity Prices'!$B:$B,$D10,'Annuity Prices'!$E:$E,$G10),IF($B10="RAB Short",SUMIFS('RAB Prices Short'!AD:AD,'RAB Prices Short'!$B:$B,'All Prices combined'!$D10,'RAB Prices Short'!$E:$E,'All Prices combined'!$G10),IF($B10="RAB Long",SUMIFS('RAB Prices Long'!AD:AD,'RAB Prices Long'!$B:$B,'All Prices combined'!$D10,'RAB Prices Long'!$E:$E,'All Prices combined'!$G10)))),2)</f>
        <v>56.03</v>
      </c>
      <c r="AB10" s="2">
        <f>ROUND(IF($B10="Annuity",SUMIFS('Annuity Prices'!AE:AE,'Annuity Prices'!$B:$B,$D10,'Annuity Prices'!$E:$E,$G10),IF($B10="RAB Short",SUMIFS('RAB Prices Short'!AE:AE,'RAB Prices Short'!$B:$B,'All Prices combined'!$D10,'RAB Prices Short'!$E:$E,'All Prices combined'!$G10),IF($B10="RAB Long",SUMIFS('RAB Prices Long'!AE:AE,'RAB Prices Long'!$B:$B,'All Prices combined'!$D10,'RAB Prices Long'!$E:$E,'All Prices combined'!$G10)))),2)</f>
        <v>57.44</v>
      </c>
      <c r="AC10" s="2">
        <f>ROUND(IF($B10="Annuity",SUMIFS('Annuity Prices'!AF:AF,'Annuity Prices'!$B:$B,$D10,'Annuity Prices'!$E:$E,$G10),IF($B10="RAB Short",SUMIFS('RAB Prices Short'!AF:AF,'RAB Prices Short'!$B:$B,'All Prices combined'!$D10,'RAB Prices Short'!$E:$E,'All Prices combined'!$G10),IF($B10="RAB Long",SUMIFS('RAB Prices Long'!AF:AF,'RAB Prices Long'!$B:$B,'All Prices combined'!$D10,'RAB Prices Long'!$E:$E,'All Prices combined'!$G10)))),2)</f>
        <v>58.71</v>
      </c>
      <c r="AD10" s="2">
        <f>ROUND(IF($B10="Annuity",SUMIFS('Annuity Prices'!AG:AG,'Annuity Prices'!$B:$B,$D10,'Annuity Prices'!$E:$E,$G10),IF($B10="RAB Short",SUMIFS('RAB Prices Short'!AG:AG,'RAB Prices Short'!$B:$B,'All Prices combined'!$D10,'RAB Prices Short'!$E:$E,'All Prices combined'!$G10),IF($B10="RAB Long",SUMIFS('RAB Prices Long'!AG:AG,'RAB Prices Long'!$B:$B,'All Prices combined'!$D10,'RAB Prices Long'!$E:$E,'All Prices combined'!$G10)))),2)</f>
        <v>60.18</v>
      </c>
      <c r="AE10" s="2">
        <f>ROUND(IF($B10="Annuity",SUMIFS('Annuity Prices'!AH:AH,'Annuity Prices'!$B:$B,$D10,'Annuity Prices'!$E:$E,$G10),IF($B10="RAB Short",SUMIFS('RAB Prices Short'!AH:AH,'RAB Prices Short'!$B:$B,'All Prices combined'!$D10,'RAB Prices Short'!$E:$E,'All Prices combined'!$G10),IF($B10="RAB Long",SUMIFS('RAB Prices Long'!AH:AH,'RAB Prices Long'!$B:$B,'All Prices combined'!$D10,'RAB Prices Long'!$E:$E,'All Prices combined'!$G10)))),2)</f>
        <v>61.68</v>
      </c>
      <c r="AF10" s="2">
        <f>ROUND(IF($B10="Annuity",SUMIFS('Annuity Prices'!AI:AI,'Annuity Prices'!$B:$B,$D10,'Annuity Prices'!$E:$E,$G10),IF($B10="RAB Short",SUMIFS('RAB Prices Short'!AI:AI,'RAB Prices Short'!$B:$B,'All Prices combined'!$D10,'RAB Prices Short'!$E:$E,'All Prices combined'!$G10),IF($B10="RAB Long",SUMIFS('RAB Prices Long'!AI:AI,'RAB Prices Long'!$B:$B,'All Prices combined'!$D10,'RAB Prices Long'!$E:$E,'All Prices combined'!$G10)))),2)</f>
        <v>63.22</v>
      </c>
      <c r="AG10" s="2">
        <f>ROUND(IF($B10="Annuity",SUMIFS('Annuity Prices'!AJ:AJ,'Annuity Prices'!$B:$B,$D10,'Annuity Prices'!$E:$E,$G10),IF($B10="RAB Short",SUMIFS('RAB Prices Short'!AJ:AJ,'RAB Prices Short'!$B:$B,'All Prices combined'!$D10,'RAB Prices Short'!$E:$E,'All Prices combined'!$G10),IF($B10="RAB Long",SUMIFS('RAB Prices Long'!AJ:AJ,'RAB Prices Long'!$B:$B,'All Prices combined'!$D10,'RAB Prices Long'!$E:$E,'All Prices combined'!$G10)))),2)</f>
        <v>64.62</v>
      </c>
      <c r="AH10" s="2">
        <f>ROUND(IF($B10="Annuity",SUMIFS('Annuity Prices'!AK:AK,'Annuity Prices'!$B:$B,$D10,'Annuity Prices'!$E:$E,$G10),IF($B10="RAB Short",SUMIFS('RAB Prices Short'!AK:AK,'RAB Prices Short'!$B:$B,'All Prices combined'!$D10,'RAB Prices Short'!$E:$E,'All Prices combined'!$G10),IF($B10="RAB Long",SUMIFS('RAB Prices Long'!AK:AK,'RAB Prices Long'!$B:$B,'All Prices combined'!$D10,'RAB Prices Long'!$E:$E,'All Prices combined'!$G10)))),2)</f>
        <v>66.239999999999995</v>
      </c>
      <c r="AI10" s="2">
        <f>ROUND(IF($B10="Annuity",SUMIFS('Annuity Prices'!AL:AL,'Annuity Prices'!$B:$B,$D10,'Annuity Prices'!$E:$E,$G10),IF($B10="RAB Short",SUMIFS('RAB Prices Short'!AL:AL,'RAB Prices Short'!$B:$B,'All Prices combined'!$D10,'RAB Prices Short'!$E:$E,'All Prices combined'!$G10),IF($B10="RAB Long",SUMIFS('RAB Prices Long'!AL:AL,'RAB Prices Long'!$B:$B,'All Prices combined'!$D10,'RAB Prices Long'!$E:$E,'All Prices combined'!$G10)))),2)</f>
        <v>67.900000000000006</v>
      </c>
      <c r="AJ10" s="2">
        <f>ROUND(IF($B10="Annuity",SUMIFS('Annuity Prices'!AM:AM,'Annuity Prices'!$B:$B,$D10,'Annuity Prices'!$E:$E,$G10),IF($B10="RAB Short",SUMIFS('RAB Prices Short'!AM:AM,'RAB Prices Short'!$B:$B,'All Prices combined'!$D10,'RAB Prices Short'!$E:$E,'All Prices combined'!$G10),IF($B10="RAB Long",SUMIFS('RAB Prices Long'!AM:AM,'RAB Prices Long'!$B:$B,'All Prices combined'!$D10,'RAB Prices Long'!$E:$E,'All Prices combined'!$G10)))),2)</f>
        <v>69.59</v>
      </c>
      <c r="AK10" s="2">
        <f>ROUND(IF($B10="Annuity",SUMIFS('Annuity Prices'!AN:AN,'Annuity Prices'!$B:$B,$D10,'Annuity Prices'!$E:$E,$G10),IF($B10="RAB Short",SUMIFS('RAB Prices Short'!AN:AN,'RAB Prices Short'!$B:$B,'All Prices combined'!$D10,'RAB Prices Short'!$E:$E,'All Prices combined'!$G10),IF($B10="RAB Long",SUMIFS('RAB Prices Long'!AN:AN,'RAB Prices Long'!$B:$B,'All Prices combined'!$D10,'RAB Prices Long'!$E:$E,'All Prices combined'!$G10)))),2)</f>
        <v>71.14</v>
      </c>
      <c r="AL10" s="2">
        <f>ROUND(IF($B10="Annuity",SUMIFS('Annuity Prices'!AO:AO,'Annuity Prices'!$B:$B,$D10,'Annuity Prices'!$E:$E,$G10),IF($B10="RAB Short",SUMIFS('RAB Prices Short'!AO:AO,'RAB Prices Short'!$B:$B,'All Prices combined'!$D10,'RAB Prices Short'!$E:$E,'All Prices combined'!$G10),IF($B10="RAB Long",SUMIFS('RAB Prices Long'!AO:AO,'RAB Prices Long'!$B:$B,'All Prices combined'!$D10,'RAB Prices Long'!$E:$E,'All Prices combined'!$G10)))),2)</f>
        <v>72.91</v>
      </c>
      <c r="AM10" s="2">
        <f>ROUND(IF($B10="Annuity",SUMIFS('Annuity Prices'!AP:AP,'Annuity Prices'!$B:$B,$D10,'Annuity Prices'!$E:$E,$G10),IF($B10="RAB Short",SUMIFS('RAB Prices Short'!AP:AP,'RAB Prices Short'!$B:$B,'All Prices combined'!$D10,'RAB Prices Short'!$E:$E,'All Prices combined'!$G10),IF($B10="RAB Long",SUMIFS('RAB Prices Long'!AP:AP,'RAB Prices Long'!$B:$B,'All Prices combined'!$D10,'RAB Prices Long'!$E:$E,'All Prices combined'!$G10)))),2)</f>
        <v>74.739999999999995</v>
      </c>
      <c r="AN10" s="2">
        <f>ROUND(IF($B10="Annuity",SUMIFS('Annuity Prices'!AQ:AQ,'Annuity Prices'!$B:$B,$D10,'Annuity Prices'!$E:$E,$G10),IF($B10="RAB Short",SUMIFS('RAB Prices Short'!AQ:AQ,'RAB Prices Short'!$B:$B,'All Prices combined'!$D10,'RAB Prices Short'!$E:$E,'All Prices combined'!$G10),IF($B10="RAB Long",SUMIFS('RAB Prices Long'!AQ:AQ,'RAB Prices Long'!$B:$B,'All Prices combined'!$D10,'RAB Prices Long'!$E:$E,'All Prices combined'!$G10)))),2)</f>
        <v>76.61</v>
      </c>
      <c r="AO10" s="2">
        <f>ROUND(IF($B10="Annuity",SUMIFS('Annuity Prices'!AR:AR,'Annuity Prices'!$B:$B,$D10,'Annuity Prices'!$E:$E,$G10),IF($B10="RAB Short",SUMIFS('RAB Prices Short'!AR:AR,'RAB Prices Short'!$B:$B,'All Prices combined'!$D10,'RAB Prices Short'!$E:$E,'All Prices combined'!$G10),IF($B10="RAB Long",SUMIFS('RAB Prices Long'!AR:AR,'RAB Prices Long'!$B:$B,'All Prices combined'!$D10,'RAB Prices Long'!$E:$E,'All Prices combined'!$G10)))),2)</f>
        <v>24.65</v>
      </c>
      <c r="AP10" s="2">
        <f>ROUND(IF($B10="Annuity",SUMIFS('Annuity Prices'!AS:AS,'Annuity Prices'!$B:$B,$D10,'Annuity Prices'!$E:$E,$G10),IF($B10="RAB Short",SUMIFS('RAB Prices Short'!AS:AS,'RAB Prices Short'!$B:$B,'All Prices combined'!$D10,'RAB Prices Short'!$E:$E,'All Prices combined'!$G10),IF($B10="RAB Long",SUMIFS('RAB Prices Long'!AS:AS,'RAB Prices Long'!$B:$B,'All Prices combined'!$D10,'RAB Prices Long'!$E:$E,'All Prices combined'!$G10)))),2)</f>
        <v>25.36</v>
      </c>
      <c r="AQ10" s="2">
        <f>ROUND(IF($B10="Annuity",SUMIFS('Annuity Prices'!AT:AT,'Annuity Prices'!$B:$B,$D10,'Annuity Prices'!$E:$E,$G10),IF($B10="RAB Short",SUMIFS('RAB Prices Short'!AT:AT,'RAB Prices Short'!$B:$B,'All Prices combined'!$D10,'RAB Prices Short'!$E:$E,'All Prices combined'!$G10),IF($B10="RAB Long",SUMIFS('RAB Prices Long'!AT:AT,'RAB Prices Long'!$B:$B,'All Prices combined'!$D10,'RAB Prices Long'!$E:$E,'All Prices combined'!$G10)))),2)</f>
        <v>26.09</v>
      </c>
      <c r="AR10" s="2">
        <f>ROUND(IF($B10="Annuity",SUMIFS('Annuity Prices'!AU:AU,'Annuity Prices'!$B:$B,$D10,'Annuity Prices'!$E:$E,$G10),IF($B10="RAB Short",SUMIFS('RAB Prices Short'!AU:AU,'RAB Prices Short'!$B:$B,'All Prices combined'!$D10,'RAB Prices Short'!$E:$E,'All Prices combined'!$G10),IF($B10="RAB Long",SUMIFS('RAB Prices Long'!AU:AU,'RAB Prices Long'!$B:$B,'All Prices combined'!$D10,'RAB Prices Long'!$E:$E,'All Prices combined'!$G10)))),2)</f>
        <v>26.84</v>
      </c>
      <c r="AS10" s="2">
        <f>ROUND(IF($B10="Annuity",SUMIFS('Annuity Prices'!AV:AV,'Annuity Prices'!$B:$B,$D10,'Annuity Prices'!$E:$E,$G10),IF($B10="RAB Short",SUMIFS('RAB Prices Short'!AV:AV,'RAB Prices Short'!$B:$B,'All Prices combined'!$D10,'RAB Prices Short'!$E:$E,'All Prices combined'!$G10),IF($B10="RAB Long",SUMIFS('RAB Prices Long'!AV:AV,'RAB Prices Long'!$B:$B,'All Prices combined'!$D10,'RAB Prices Long'!$E:$E,'All Prices combined'!$G10)))),2)</f>
        <v>27.61</v>
      </c>
      <c r="AT10" s="2">
        <f>ROUND(IF($B10="Annuity",SUMIFS('Annuity Prices'!AW:AW,'Annuity Prices'!$B:$B,$D10,'Annuity Prices'!$E:$E,$G10),IF($B10="RAB Short",SUMIFS('RAB Prices Short'!AW:AW,'RAB Prices Short'!$B:$B,'All Prices combined'!$D10,'RAB Prices Short'!$E:$E,'All Prices combined'!$G10),IF($B10="RAB Long",SUMIFS('RAB Prices Long'!AW:AW,'RAB Prices Long'!$B:$B,'All Prices combined'!$D10,'RAB Prices Long'!$E:$E,'All Prices combined'!$G10)))),2)</f>
        <v>30.87</v>
      </c>
      <c r="AU10" s="2">
        <f>ROUND(IF($B10="Annuity",SUMIFS('Annuity Prices'!AX:AX,'Annuity Prices'!$B:$B,$D10,'Annuity Prices'!$E:$E,$G10),IF($B10="RAB Short",SUMIFS('RAB Prices Short'!AX:AX,'RAB Prices Short'!$B:$B,'All Prices combined'!$D10,'RAB Prices Short'!$E:$E,'All Prices combined'!$G10),IF($B10="RAB Long",SUMIFS('RAB Prices Long'!AX:AX,'RAB Prices Long'!$B:$B,'All Prices combined'!$D10,'RAB Prices Long'!$E:$E,'All Prices combined'!$G10)))),2)</f>
        <v>34.979999999999997</v>
      </c>
      <c r="AV10" s="2">
        <f>ROUND(IF($B10="Annuity",SUMIFS('Annuity Prices'!AY:AY,'Annuity Prices'!$B:$B,$D10,'Annuity Prices'!$E:$E,$G10),IF($B10="RAB Short",SUMIFS('RAB Prices Short'!AY:AY,'RAB Prices Short'!$B:$B,'All Prices combined'!$D10,'RAB Prices Short'!$E:$E,'All Prices combined'!$G10),IF($B10="RAB Long",SUMIFS('RAB Prices Long'!AY:AY,'RAB Prices Long'!$B:$B,'All Prices combined'!$D10,'RAB Prices Long'!$E:$E,'All Prices combined'!$G10)))),2)</f>
        <v>39.29</v>
      </c>
      <c r="AW10" s="2">
        <f>ROUND(IF($B10="Annuity",SUMIFS('Annuity Prices'!AZ:AZ,'Annuity Prices'!$B:$B,$D10,'Annuity Prices'!$E:$E,$G10),IF($B10="RAB Short",SUMIFS('RAB Prices Short'!AZ:AZ,'RAB Prices Short'!$B:$B,'All Prices combined'!$D10,'RAB Prices Short'!$E:$E,'All Prices combined'!$G10),IF($B10="RAB Long",SUMIFS('RAB Prices Long'!AZ:AZ,'RAB Prices Long'!$B:$B,'All Prices combined'!$D10,'RAB Prices Long'!$E:$E,'All Prices combined'!$G10)))),2)</f>
        <v>43.06</v>
      </c>
      <c r="AX10" s="2">
        <f>ROUND(IF($B10="Annuity",SUMIFS('Annuity Prices'!BA:BA,'Annuity Prices'!$B:$B,$D10,'Annuity Prices'!$E:$E,$G10),IF($B10="RAB Short",SUMIFS('RAB Prices Short'!BA:BA,'RAB Prices Short'!$B:$B,'All Prices combined'!$D10,'RAB Prices Short'!$E:$E,'All Prices combined'!$G10),IF($B10="RAB Long",SUMIFS('RAB Prices Long'!BA:BA,'RAB Prices Long'!$B:$B,'All Prices combined'!$D10,'RAB Prices Long'!$E:$E,'All Prices combined'!$G10)))),2)</f>
        <v>44.02</v>
      </c>
      <c r="AY10" s="2">
        <f>ROUND(IF($B10="Annuity",SUMIFS('Annuity Prices'!BB:BB,'Annuity Prices'!$B:$B,$D10,'Annuity Prices'!$E:$E,$G10),IF($B10="RAB Short",SUMIFS('RAB Prices Short'!BB:BB,'RAB Prices Short'!$B:$B,'All Prices combined'!$D10,'RAB Prices Short'!$E:$E,'All Prices combined'!$G10),IF($B10="RAB Long",SUMIFS('RAB Prices Long'!BB:BB,'RAB Prices Long'!$B:$B,'All Prices combined'!$D10,'RAB Prices Long'!$E:$E,'All Prices combined'!$G10)))),2)</f>
        <v>45.12</v>
      </c>
      <c r="AZ10" s="2">
        <f>ROUND(IF($B10="Annuity",SUMIFS('Annuity Prices'!BC:BC,'Annuity Prices'!$B:$B,$D10,'Annuity Prices'!$E:$E,$G10),IF($B10="RAB Short",SUMIFS('RAB Prices Short'!BC:BC,'RAB Prices Short'!$B:$B,'All Prices combined'!$D10,'RAB Prices Short'!$E:$E,'All Prices combined'!$G10),IF($B10="RAB Long",SUMIFS('RAB Prices Long'!BC:BC,'RAB Prices Long'!$B:$B,'All Prices combined'!$D10,'RAB Prices Long'!$E:$E,'All Prices combined'!$G10)))),2)</f>
        <v>46.25</v>
      </c>
      <c r="BA10" s="2">
        <f>ROUND(IF($B10="Annuity",SUMIFS('Annuity Prices'!BD:BD,'Annuity Prices'!$B:$B,$D10,'Annuity Prices'!$E:$E,$G10),IF($B10="RAB Short",SUMIFS('RAB Prices Short'!BD:BD,'RAB Prices Short'!$B:$B,'All Prices combined'!$D10,'RAB Prices Short'!$E:$E,'All Prices combined'!$G10),IF($B10="RAB Long",SUMIFS('RAB Prices Long'!BD:BD,'RAB Prices Long'!$B:$B,'All Prices combined'!$D10,'RAB Prices Long'!$E:$E,'All Prices combined'!$G10)))),2)</f>
        <v>47.4</v>
      </c>
      <c r="BB10" s="2">
        <f>ROUND(IF($B10="Annuity",SUMIFS('Annuity Prices'!BE:BE,'Annuity Prices'!$B:$B,$D10,'Annuity Prices'!$E:$E,$G10),IF($B10="RAB Short",SUMIFS('RAB Prices Short'!BE:BE,'RAB Prices Short'!$B:$B,'All Prices combined'!$D10,'RAB Prices Short'!$E:$E,'All Prices combined'!$G10),IF($B10="RAB Long",SUMIFS('RAB Prices Long'!BE:BE,'RAB Prices Long'!$B:$B,'All Prices combined'!$D10,'RAB Prices Long'!$E:$E,'All Prices combined'!$G10)))),2)</f>
        <v>48.45</v>
      </c>
      <c r="BC10" s="2">
        <f>ROUND(IF($B10="Annuity",SUMIFS('Annuity Prices'!BF:BF,'Annuity Prices'!$B:$B,$D10,'Annuity Prices'!$E:$E,$G10),IF($B10="RAB Short",SUMIFS('RAB Prices Short'!BF:BF,'RAB Prices Short'!$B:$B,'All Prices combined'!$D10,'RAB Prices Short'!$E:$E,'All Prices combined'!$G10),IF($B10="RAB Long",SUMIFS('RAB Prices Long'!BF:BF,'RAB Prices Long'!$B:$B,'All Prices combined'!$D10,'RAB Prices Long'!$E:$E,'All Prices combined'!$G10)))),2)</f>
        <v>49.66</v>
      </c>
      <c r="BD10" s="2">
        <f>ROUND(IF($B10="Annuity",SUMIFS('Annuity Prices'!BG:BG,'Annuity Prices'!$B:$B,$D10,'Annuity Prices'!$E:$E,$G10),IF($B10="RAB Short",SUMIFS('RAB Prices Short'!BG:BG,'RAB Prices Short'!$B:$B,'All Prices combined'!$D10,'RAB Prices Short'!$E:$E,'All Prices combined'!$G10),IF($B10="RAB Long",SUMIFS('RAB Prices Long'!BG:BG,'RAB Prices Long'!$B:$B,'All Prices combined'!$D10,'RAB Prices Long'!$E:$E,'All Prices combined'!$G10)))),2)</f>
        <v>50.9</v>
      </c>
      <c r="BE10" s="2">
        <f>ROUND(IF($B10="Annuity",SUMIFS('Annuity Prices'!BH:BH,'Annuity Prices'!$B:$B,$D10,'Annuity Prices'!$E:$E,$G10),IF($B10="RAB Short",SUMIFS('RAB Prices Short'!BH:BH,'RAB Prices Short'!$B:$B,'All Prices combined'!$D10,'RAB Prices Short'!$E:$E,'All Prices combined'!$G10),IF($B10="RAB Long",SUMIFS('RAB Prices Long'!BH:BH,'RAB Prices Long'!$B:$B,'All Prices combined'!$D10,'RAB Prices Long'!$E:$E,'All Prices combined'!$G10)))),2)</f>
        <v>52.18</v>
      </c>
      <c r="BF10" s="2">
        <f>ROUND(IF($B10="Annuity",SUMIFS('Annuity Prices'!BI:BI,'Annuity Prices'!$B:$B,$D10,'Annuity Prices'!$E:$E,$G10),IF($B10="RAB Short",SUMIFS('RAB Prices Short'!BI:BI,'RAB Prices Short'!$B:$B,'All Prices combined'!$D10,'RAB Prices Short'!$E:$E,'All Prices combined'!$G10),IF($B10="RAB Long",SUMIFS('RAB Prices Long'!BI:BI,'RAB Prices Long'!$B:$B,'All Prices combined'!$D10,'RAB Prices Long'!$E:$E,'All Prices combined'!$G10)))),2)</f>
        <v>53.33</v>
      </c>
      <c r="BG10" s="2">
        <f>ROUND(IF($B10="Annuity",SUMIFS('Annuity Prices'!BJ:BJ,'Annuity Prices'!$B:$B,$D10,'Annuity Prices'!$E:$E,$G10),IF($B10="RAB Short",SUMIFS('RAB Prices Short'!BJ:BJ,'RAB Prices Short'!$B:$B,'All Prices combined'!$D10,'RAB Prices Short'!$E:$E,'All Prices combined'!$G10),IF($B10="RAB Long",SUMIFS('RAB Prices Long'!BJ:BJ,'RAB Prices Long'!$B:$B,'All Prices combined'!$D10,'RAB Prices Long'!$E:$E,'All Prices combined'!$G10)))),2)</f>
        <v>54.67</v>
      </c>
      <c r="BH10" s="2">
        <f>ROUND(IF($B10="Annuity",SUMIFS('Annuity Prices'!BK:BK,'Annuity Prices'!$B:$B,$D10,'Annuity Prices'!$E:$E,$G10),IF($B10="RAB Short",SUMIFS('RAB Prices Short'!BK:BK,'RAB Prices Short'!$B:$B,'All Prices combined'!$D10,'RAB Prices Short'!$E:$E,'All Prices combined'!$G10),IF($B10="RAB Long",SUMIFS('RAB Prices Long'!BK:BK,'RAB Prices Long'!$B:$B,'All Prices combined'!$D10,'RAB Prices Long'!$E:$E,'All Prices combined'!$G10)))),2)</f>
        <v>56.03</v>
      </c>
      <c r="BI10" s="2">
        <f>ROUND(IF($B10="Annuity",SUMIFS('Annuity Prices'!BL:BL,'Annuity Prices'!$B:$B,$D10,'Annuity Prices'!$E:$E,$G10),IF($B10="RAB Short",SUMIFS('RAB Prices Short'!BL:BL,'RAB Prices Short'!$B:$B,'All Prices combined'!$D10,'RAB Prices Short'!$E:$E,'All Prices combined'!$G10),IF($B10="RAB Long",SUMIFS('RAB Prices Long'!BL:BL,'RAB Prices Long'!$B:$B,'All Prices combined'!$D10,'RAB Prices Long'!$E:$E,'All Prices combined'!$G10)))),2)</f>
        <v>57.44</v>
      </c>
      <c r="BJ10" s="2">
        <f>ROUND(IF($B10="Annuity",SUMIFS('Annuity Prices'!BM:BM,'Annuity Prices'!$B:$B,$D10,'Annuity Prices'!$E:$E,$G10),IF($B10="RAB Short",SUMIFS('RAB Prices Short'!BM:BM,'RAB Prices Short'!$B:$B,'All Prices combined'!$D10,'RAB Prices Short'!$E:$E,'All Prices combined'!$G10),IF($B10="RAB Long",SUMIFS('RAB Prices Long'!BM:BM,'RAB Prices Long'!$B:$B,'All Prices combined'!$D10,'RAB Prices Long'!$E:$E,'All Prices combined'!$G10)))),2)</f>
        <v>58.71</v>
      </c>
      <c r="BK10" s="2">
        <f>ROUND(IF($B10="Annuity",SUMIFS('Annuity Prices'!BN:BN,'Annuity Prices'!$B:$B,$D10,'Annuity Prices'!$E:$E,$G10),IF($B10="RAB Short",SUMIFS('RAB Prices Short'!BN:BN,'RAB Prices Short'!$B:$B,'All Prices combined'!$D10,'RAB Prices Short'!$E:$E,'All Prices combined'!$G10),IF($B10="RAB Long",SUMIFS('RAB Prices Long'!BN:BN,'RAB Prices Long'!$B:$B,'All Prices combined'!$D10,'RAB Prices Long'!$E:$E,'All Prices combined'!$G10)))),2)</f>
        <v>60.18</v>
      </c>
      <c r="BL10" s="2">
        <f>ROUND(IF($B10="Annuity",SUMIFS('Annuity Prices'!BO:BO,'Annuity Prices'!$B:$B,$D10,'Annuity Prices'!$E:$E,$G10),IF($B10="RAB Short",SUMIFS('RAB Prices Short'!BO:BO,'RAB Prices Short'!$B:$B,'All Prices combined'!$D10,'RAB Prices Short'!$E:$E,'All Prices combined'!$G10),IF($B10="RAB Long",SUMIFS('RAB Prices Long'!BO:BO,'RAB Prices Long'!$B:$B,'All Prices combined'!$D10,'RAB Prices Long'!$E:$E,'All Prices combined'!$G10)))),2)</f>
        <v>61.68</v>
      </c>
      <c r="BM10" s="2">
        <f>ROUND(IF($B10="Annuity",SUMIFS('Annuity Prices'!BP:BP,'Annuity Prices'!$B:$B,$D10,'Annuity Prices'!$E:$E,$G10),IF($B10="RAB Short",SUMIFS('RAB Prices Short'!BP:BP,'RAB Prices Short'!$B:$B,'All Prices combined'!$D10,'RAB Prices Short'!$E:$E,'All Prices combined'!$G10),IF($B10="RAB Long",SUMIFS('RAB Prices Long'!BP:BP,'RAB Prices Long'!$B:$B,'All Prices combined'!$D10,'RAB Prices Long'!$E:$E,'All Prices combined'!$G10)))),2)</f>
        <v>63.22</v>
      </c>
      <c r="BN10" s="2">
        <f>ROUND(IF($B10="Annuity",SUMIFS('Annuity Prices'!BQ:BQ,'Annuity Prices'!$B:$B,$D10,'Annuity Prices'!$E:$E,$G10),IF($B10="RAB Short",SUMIFS('RAB Prices Short'!BQ:BQ,'RAB Prices Short'!$B:$B,'All Prices combined'!$D10,'RAB Prices Short'!$E:$E,'All Prices combined'!$G10),IF($B10="RAB Long",SUMIFS('RAB Prices Long'!BQ:BQ,'RAB Prices Long'!$B:$B,'All Prices combined'!$D10,'RAB Prices Long'!$E:$E,'All Prices combined'!$G10)))),2)</f>
        <v>64.62</v>
      </c>
      <c r="BO10" s="2">
        <f>ROUND(IF($B10="Annuity",SUMIFS('Annuity Prices'!BR:BR,'Annuity Prices'!$B:$B,$D10,'Annuity Prices'!$E:$E,$G10),IF($B10="RAB Short",SUMIFS('RAB Prices Short'!BR:BR,'RAB Prices Short'!$B:$B,'All Prices combined'!$D10,'RAB Prices Short'!$E:$E,'All Prices combined'!$G10),IF($B10="RAB Long",SUMIFS('RAB Prices Long'!BR:BR,'RAB Prices Long'!$B:$B,'All Prices combined'!$D10,'RAB Prices Long'!$E:$E,'All Prices combined'!$G10)))),2)</f>
        <v>66.239999999999995</v>
      </c>
      <c r="BP10" s="2">
        <f>ROUND(IF($B10="Annuity",SUMIFS('Annuity Prices'!BS:BS,'Annuity Prices'!$B:$B,$D10,'Annuity Prices'!$E:$E,$G10),IF($B10="RAB Short",SUMIFS('RAB Prices Short'!BS:BS,'RAB Prices Short'!$B:$B,'All Prices combined'!$D10,'RAB Prices Short'!$E:$E,'All Prices combined'!$G10),IF($B10="RAB Long",SUMIFS('RAB Prices Long'!BS:BS,'RAB Prices Long'!$B:$B,'All Prices combined'!$D10,'RAB Prices Long'!$E:$E,'All Prices combined'!$G10)))),2)</f>
        <v>67.900000000000006</v>
      </c>
      <c r="BQ10" s="2">
        <f>ROUND(IF($B10="Annuity",SUMIFS('Annuity Prices'!BT:BT,'Annuity Prices'!$B:$B,$D10,'Annuity Prices'!$E:$E,$G10),IF($B10="RAB Short",SUMIFS('RAB Prices Short'!BT:BT,'RAB Prices Short'!$B:$B,'All Prices combined'!$D10,'RAB Prices Short'!$E:$E,'All Prices combined'!$G10),IF($B10="RAB Long",SUMIFS('RAB Prices Long'!BT:BT,'RAB Prices Long'!$B:$B,'All Prices combined'!$D10,'RAB Prices Long'!$E:$E,'All Prices combined'!$G10)))),2)</f>
        <v>69.59</v>
      </c>
      <c r="BR10" s="2">
        <f>ROUND(IF($B10="Annuity",SUMIFS('Annuity Prices'!BU:BU,'Annuity Prices'!$B:$B,$D10,'Annuity Prices'!$E:$E,$G10),IF($B10="RAB Short",SUMIFS('RAB Prices Short'!BU:BU,'RAB Prices Short'!$B:$B,'All Prices combined'!$D10,'RAB Prices Short'!$E:$E,'All Prices combined'!$G10),IF($B10="RAB Long",SUMIFS('RAB Prices Long'!BU:BU,'RAB Prices Long'!$B:$B,'All Prices combined'!$D10,'RAB Prices Long'!$E:$E,'All Prices combined'!$G10)))),2)</f>
        <v>71.14</v>
      </c>
      <c r="BS10" s="2">
        <f>ROUND(IF($B10="Annuity",SUMIFS('Annuity Prices'!BV:BV,'Annuity Prices'!$B:$B,$D10,'Annuity Prices'!$E:$E,$G10),IF($B10="RAB Short",SUMIFS('RAB Prices Short'!BV:BV,'RAB Prices Short'!$B:$B,'All Prices combined'!$D10,'RAB Prices Short'!$E:$E,'All Prices combined'!$G10),IF($B10="RAB Long",SUMIFS('RAB Prices Long'!BV:BV,'RAB Prices Long'!$B:$B,'All Prices combined'!$D10,'RAB Prices Long'!$E:$E,'All Prices combined'!$G10)))),2)</f>
        <v>72.91</v>
      </c>
      <c r="BT10" s="2">
        <f>ROUND(IF($B10="Annuity",SUMIFS('Annuity Prices'!BW:BW,'Annuity Prices'!$B:$B,$D10,'Annuity Prices'!$E:$E,$G10),IF($B10="RAB Short",SUMIFS('RAB Prices Short'!BW:BW,'RAB Prices Short'!$B:$B,'All Prices combined'!$D10,'RAB Prices Short'!$E:$E,'All Prices combined'!$G10),IF($B10="RAB Long",SUMIFS('RAB Prices Long'!BW:BW,'RAB Prices Long'!$B:$B,'All Prices combined'!$D10,'RAB Prices Long'!$E:$E,'All Prices combined'!$G10)))),2)</f>
        <v>74.739999999999995</v>
      </c>
      <c r="BU10" s="2">
        <f>ROUND(IF($B10="Annuity",SUMIFS('Annuity Prices'!BX:BX,'Annuity Prices'!$B:$B,$D10,'Annuity Prices'!$E:$E,$G10),IF($B10="RAB Short",SUMIFS('RAB Prices Short'!BX:BX,'RAB Prices Short'!$B:$B,'All Prices combined'!$D10,'RAB Prices Short'!$E:$E,'All Prices combined'!$G10),IF($B10="RAB Long",SUMIFS('RAB Prices Long'!BX:BX,'RAB Prices Long'!$B:$B,'All Prices combined'!$D10,'RAB Prices Long'!$E:$E,'All Prices combined'!$G10)))),2)</f>
        <v>76.61</v>
      </c>
    </row>
    <row r="11" spans="2:73" x14ac:dyDescent="0.25">
      <c r="B11" t="s">
        <v>37</v>
      </c>
      <c r="C11" s="1">
        <v>2</v>
      </c>
      <c r="D11" s="1"/>
      <c r="E11" s="1" t="s">
        <v>131</v>
      </c>
      <c r="F11" s="1">
        <v>2</v>
      </c>
      <c r="G11" s="1" t="s">
        <v>132</v>
      </c>
      <c r="H11" s="1"/>
      <c r="I11" s="2">
        <f>ROUND(IF($B11="Annuity",SUMIFS('Annuity Prices'!L:L,'Annuity Prices'!$B:$B,$D11,'Annuity Prices'!$E:$E,$G11),IF($B11="RAB Short",SUMIFS('RAB Prices Short'!L:L,'RAB Prices Short'!$B:$B,'All Prices combined'!$D11,'RAB Prices Short'!$E:$E,'All Prices combined'!$G11),IF($B11="RAB Long",SUMIFS('RAB Prices Long'!L:L,'RAB Prices Long'!$B:$B,'All Prices combined'!$D11,'RAB Prices Long'!$E:$E,'All Prices combined'!$G11)))),2)</f>
        <v>0</v>
      </c>
      <c r="J11" s="2">
        <f>ROUND(IF($B11="Annuity",SUMIFS('Annuity Prices'!M:M,'Annuity Prices'!$B:$B,$D11,'Annuity Prices'!$E:$E,$G11),IF($B11="RAB Short",SUMIFS('RAB Prices Short'!M:M,'RAB Prices Short'!$B:$B,'All Prices combined'!$D11,'RAB Prices Short'!$E:$E,'All Prices combined'!$G11),IF($B11="RAB Long",SUMIFS('RAB Prices Long'!M:M,'RAB Prices Long'!$B:$B,'All Prices combined'!$D11,'RAB Prices Long'!$E:$E,'All Prices combined'!$G11)))),2)</f>
        <v>0</v>
      </c>
      <c r="K11" s="2">
        <f>ROUND(IF($B11="Annuity",SUMIFS('Annuity Prices'!N:N,'Annuity Prices'!$B:$B,$D11,'Annuity Prices'!$E:$E,$G11),IF($B11="RAB Short",SUMIFS('RAB Prices Short'!N:N,'RAB Prices Short'!$B:$B,'All Prices combined'!$D11,'RAB Prices Short'!$E:$E,'All Prices combined'!$G11),IF($B11="RAB Long",SUMIFS('RAB Prices Long'!N:N,'RAB Prices Long'!$B:$B,'All Prices combined'!$D11,'RAB Prices Long'!$E:$E,'All Prices combined'!$G11)))),2)</f>
        <v>0</v>
      </c>
      <c r="L11" s="2">
        <f>ROUND(IF($B11="Annuity",SUMIFS('Annuity Prices'!O:O,'Annuity Prices'!$B:$B,$D11,'Annuity Prices'!$E:$E,$G11),IF($B11="RAB Short",SUMIFS('RAB Prices Short'!O:O,'RAB Prices Short'!$B:$B,'All Prices combined'!$D11,'RAB Prices Short'!$E:$E,'All Prices combined'!$G11),IF($B11="RAB Long",SUMIFS('RAB Prices Long'!O:O,'RAB Prices Long'!$B:$B,'All Prices combined'!$D11,'RAB Prices Long'!$E:$E,'All Prices combined'!$G11)))),2)</f>
        <v>0</v>
      </c>
      <c r="M11" s="2">
        <f>ROUND(IF($B11="Annuity",SUMIFS('Annuity Prices'!P:P,'Annuity Prices'!$B:$B,$D11,'Annuity Prices'!$E:$E,$G11),IF($B11="RAB Short",SUMIFS('RAB Prices Short'!P:P,'RAB Prices Short'!$B:$B,'All Prices combined'!$D11,'RAB Prices Short'!$E:$E,'All Prices combined'!$G11),IF($B11="RAB Long",SUMIFS('RAB Prices Long'!P:P,'RAB Prices Long'!$B:$B,'All Prices combined'!$D11,'RAB Prices Long'!$E:$E,'All Prices combined'!$G11)))),2)</f>
        <v>0</v>
      </c>
      <c r="N11" s="2">
        <f>ROUND(IF($B11="Annuity",SUMIFS('Annuity Prices'!Q:Q,'Annuity Prices'!$B:$B,$D11,'Annuity Prices'!$E:$E,$G11),IF($B11="RAB Short",SUMIFS('RAB Prices Short'!Q:Q,'RAB Prices Short'!$B:$B,'All Prices combined'!$D11,'RAB Prices Short'!$E:$E,'All Prices combined'!$G11),IF($B11="RAB Long",SUMIFS('RAB Prices Long'!Q:Q,'RAB Prices Long'!$B:$B,'All Prices combined'!$D11,'RAB Prices Long'!$E:$E,'All Prices combined'!$G11)))),2)</f>
        <v>0</v>
      </c>
      <c r="O11" s="2">
        <f>ROUND(IF($B11="Annuity",SUMIFS('Annuity Prices'!R:R,'Annuity Prices'!$B:$B,$D11,'Annuity Prices'!$E:$E,$G11),IF($B11="RAB Short",SUMIFS('RAB Prices Short'!R:R,'RAB Prices Short'!$B:$B,'All Prices combined'!$D11,'RAB Prices Short'!$E:$E,'All Prices combined'!$G11),IF($B11="RAB Long",SUMIFS('RAB Prices Long'!R:R,'RAB Prices Long'!$B:$B,'All Prices combined'!$D11,'RAB Prices Long'!$E:$E,'All Prices combined'!$G11)))),2)</f>
        <v>0</v>
      </c>
      <c r="P11" s="2">
        <f>ROUND(IF($B11="Annuity",SUMIFS('Annuity Prices'!S:S,'Annuity Prices'!$B:$B,$D11,'Annuity Prices'!$E:$E,$G11),IF($B11="RAB Short",SUMIFS('RAB Prices Short'!S:S,'RAB Prices Short'!$B:$B,'All Prices combined'!$D11,'RAB Prices Short'!$E:$E,'All Prices combined'!$G11),IF($B11="RAB Long",SUMIFS('RAB Prices Long'!S:S,'RAB Prices Long'!$B:$B,'All Prices combined'!$D11,'RAB Prices Long'!$E:$E,'All Prices combined'!$G11)))),2)</f>
        <v>0</v>
      </c>
      <c r="Q11" s="2">
        <f>ROUND(IF($B11="Annuity",SUMIFS('Annuity Prices'!T:T,'Annuity Prices'!$B:$B,$D11,'Annuity Prices'!$E:$E,$G11),IF($B11="RAB Short",SUMIFS('RAB Prices Short'!T:T,'RAB Prices Short'!$B:$B,'All Prices combined'!$D11,'RAB Prices Short'!$E:$E,'All Prices combined'!$G11),IF($B11="RAB Long",SUMIFS('RAB Prices Long'!T:T,'RAB Prices Long'!$B:$B,'All Prices combined'!$D11,'RAB Prices Long'!$E:$E,'All Prices combined'!$G11)))),2)</f>
        <v>0</v>
      </c>
      <c r="R11" s="2">
        <f>ROUND(IF($B11="Annuity",SUMIFS('Annuity Prices'!U:U,'Annuity Prices'!$B:$B,$D11,'Annuity Prices'!$E:$E,$G11),IF($B11="RAB Short",SUMIFS('RAB Prices Short'!U:U,'RAB Prices Short'!$B:$B,'All Prices combined'!$D11,'RAB Prices Short'!$E:$E,'All Prices combined'!$G11),IF($B11="RAB Long",SUMIFS('RAB Prices Long'!U:U,'RAB Prices Long'!$B:$B,'All Prices combined'!$D11,'RAB Prices Long'!$E:$E,'All Prices combined'!$G11)))),2)</f>
        <v>0</v>
      </c>
      <c r="S11" s="2">
        <f>ROUND(IF($B11="Annuity",SUMIFS('Annuity Prices'!V:V,'Annuity Prices'!$B:$B,$D11,'Annuity Prices'!$E:$E,$G11),IF($B11="RAB Short",SUMIFS('RAB Prices Short'!V:V,'RAB Prices Short'!$B:$B,'All Prices combined'!$D11,'RAB Prices Short'!$E:$E,'All Prices combined'!$G11),IF($B11="RAB Long",SUMIFS('RAB Prices Long'!V:V,'RAB Prices Long'!$B:$B,'All Prices combined'!$D11,'RAB Prices Long'!$E:$E,'All Prices combined'!$G11)))),2)</f>
        <v>0</v>
      </c>
      <c r="T11" s="2">
        <f>ROUND(IF($B11="Annuity",SUMIFS('Annuity Prices'!W:W,'Annuity Prices'!$B:$B,$D11,'Annuity Prices'!$E:$E,$G11),IF($B11="RAB Short",SUMIFS('RAB Prices Short'!W:W,'RAB Prices Short'!$B:$B,'All Prices combined'!$D11,'RAB Prices Short'!$E:$E,'All Prices combined'!$G11),IF($B11="RAB Long",SUMIFS('RAB Prices Long'!W:W,'RAB Prices Long'!$B:$B,'All Prices combined'!$D11,'RAB Prices Long'!$E:$E,'All Prices combined'!$G11)))),2)</f>
        <v>0</v>
      </c>
      <c r="U11" s="2">
        <f>ROUND(IF($B11="Annuity",SUMIFS('Annuity Prices'!X:X,'Annuity Prices'!$B:$B,$D11,'Annuity Prices'!$E:$E,$G11),IF($B11="RAB Short",SUMIFS('RAB Prices Short'!X:X,'RAB Prices Short'!$B:$B,'All Prices combined'!$D11,'RAB Prices Short'!$E:$E,'All Prices combined'!$G11),IF($B11="RAB Long",SUMIFS('RAB Prices Long'!X:X,'RAB Prices Long'!$B:$B,'All Prices combined'!$D11,'RAB Prices Long'!$E:$E,'All Prices combined'!$G11)))),2)</f>
        <v>0</v>
      </c>
      <c r="V11" s="2">
        <f>ROUND(IF($B11="Annuity",SUMIFS('Annuity Prices'!Y:Y,'Annuity Prices'!$B:$B,$D11,'Annuity Prices'!$E:$E,$G11),IF($B11="RAB Short",SUMIFS('RAB Prices Short'!Y:Y,'RAB Prices Short'!$B:$B,'All Prices combined'!$D11,'RAB Prices Short'!$E:$E,'All Prices combined'!$G11),IF($B11="RAB Long",SUMIFS('RAB Prices Long'!Y:Y,'RAB Prices Long'!$B:$B,'All Prices combined'!$D11,'RAB Prices Long'!$E:$E,'All Prices combined'!$G11)))),2)</f>
        <v>0</v>
      </c>
      <c r="W11" s="2">
        <f>ROUND(IF($B11="Annuity",SUMIFS('Annuity Prices'!Z:Z,'Annuity Prices'!$B:$B,$D11,'Annuity Prices'!$E:$E,$G11),IF($B11="RAB Short",SUMIFS('RAB Prices Short'!Z:Z,'RAB Prices Short'!$B:$B,'All Prices combined'!$D11,'RAB Prices Short'!$E:$E,'All Prices combined'!$G11),IF($B11="RAB Long",SUMIFS('RAB Prices Long'!Z:Z,'RAB Prices Long'!$B:$B,'All Prices combined'!$D11,'RAB Prices Long'!$E:$E,'All Prices combined'!$G11)))),2)</f>
        <v>0</v>
      </c>
      <c r="X11" s="2">
        <f>ROUND(IF($B11="Annuity",SUMIFS('Annuity Prices'!AA:AA,'Annuity Prices'!$B:$B,$D11,'Annuity Prices'!$E:$E,$G11),IF($B11="RAB Short",SUMIFS('RAB Prices Short'!AA:AA,'RAB Prices Short'!$B:$B,'All Prices combined'!$D11,'RAB Prices Short'!$E:$E,'All Prices combined'!$G11),IF($B11="RAB Long",SUMIFS('RAB Prices Long'!AA:AA,'RAB Prices Long'!$B:$B,'All Prices combined'!$D11,'RAB Prices Long'!$E:$E,'All Prices combined'!$G11)))),2)</f>
        <v>0</v>
      </c>
      <c r="Y11" s="2">
        <f>ROUND(IF($B11="Annuity",SUMIFS('Annuity Prices'!AB:AB,'Annuity Prices'!$B:$B,$D11,'Annuity Prices'!$E:$E,$G11),IF($B11="RAB Short",SUMIFS('RAB Prices Short'!AB:AB,'RAB Prices Short'!$B:$B,'All Prices combined'!$D11,'RAB Prices Short'!$E:$E,'All Prices combined'!$G11),IF($B11="RAB Long",SUMIFS('RAB Prices Long'!AB:AB,'RAB Prices Long'!$B:$B,'All Prices combined'!$D11,'RAB Prices Long'!$E:$E,'All Prices combined'!$G11)))),2)</f>
        <v>0</v>
      </c>
      <c r="Z11" s="2">
        <f>ROUND(IF($B11="Annuity",SUMIFS('Annuity Prices'!AC:AC,'Annuity Prices'!$B:$B,$D11,'Annuity Prices'!$E:$E,$G11),IF($B11="RAB Short",SUMIFS('RAB Prices Short'!AC:AC,'RAB Prices Short'!$B:$B,'All Prices combined'!$D11,'RAB Prices Short'!$E:$E,'All Prices combined'!$G11),IF($B11="RAB Long",SUMIFS('RAB Prices Long'!AC:AC,'RAB Prices Long'!$B:$B,'All Prices combined'!$D11,'RAB Prices Long'!$E:$E,'All Prices combined'!$G11)))),2)</f>
        <v>0</v>
      </c>
      <c r="AA11" s="2">
        <f>ROUND(IF($B11="Annuity",SUMIFS('Annuity Prices'!AD:AD,'Annuity Prices'!$B:$B,$D11,'Annuity Prices'!$E:$E,$G11),IF($B11="RAB Short",SUMIFS('RAB Prices Short'!AD:AD,'RAB Prices Short'!$B:$B,'All Prices combined'!$D11,'RAB Prices Short'!$E:$E,'All Prices combined'!$G11),IF($B11="RAB Long",SUMIFS('RAB Prices Long'!AD:AD,'RAB Prices Long'!$B:$B,'All Prices combined'!$D11,'RAB Prices Long'!$E:$E,'All Prices combined'!$G11)))),2)</f>
        <v>0</v>
      </c>
      <c r="AB11" s="2">
        <f>ROUND(IF($B11="Annuity",SUMIFS('Annuity Prices'!AE:AE,'Annuity Prices'!$B:$B,$D11,'Annuity Prices'!$E:$E,$G11),IF($B11="RAB Short",SUMIFS('RAB Prices Short'!AE:AE,'RAB Prices Short'!$B:$B,'All Prices combined'!$D11,'RAB Prices Short'!$E:$E,'All Prices combined'!$G11),IF($B11="RAB Long",SUMIFS('RAB Prices Long'!AE:AE,'RAB Prices Long'!$B:$B,'All Prices combined'!$D11,'RAB Prices Long'!$E:$E,'All Prices combined'!$G11)))),2)</f>
        <v>0</v>
      </c>
      <c r="AC11" s="2">
        <f>ROUND(IF($B11="Annuity",SUMIFS('Annuity Prices'!AF:AF,'Annuity Prices'!$B:$B,$D11,'Annuity Prices'!$E:$E,$G11),IF($B11="RAB Short",SUMIFS('RAB Prices Short'!AF:AF,'RAB Prices Short'!$B:$B,'All Prices combined'!$D11,'RAB Prices Short'!$E:$E,'All Prices combined'!$G11),IF($B11="RAB Long",SUMIFS('RAB Prices Long'!AF:AF,'RAB Prices Long'!$B:$B,'All Prices combined'!$D11,'RAB Prices Long'!$E:$E,'All Prices combined'!$G11)))),2)</f>
        <v>0</v>
      </c>
      <c r="AD11" s="2">
        <f>ROUND(IF($B11="Annuity",SUMIFS('Annuity Prices'!AG:AG,'Annuity Prices'!$B:$B,$D11,'Annuity Prices'!$E:$E,$G11),IF($B11="RAB Short",SUMIFS('RAB Prices Short'!AG:AG,'RAB Prices Short'!$B:$B,'All Prices combined'!$D11,'RAB Prices Short'!$E:$E,'All Prices combined'!$G11),IF($B11="RAB Long",SUMIFS('RAB Prices Long'!AG:AG,'RAB Prices Long'!$B:$B,'All Prices combined'!$D11,'RAB Prices Long'!$E:$E,'All Prices combined'!$G11)))),2)</f>
        <v>0</v>
      </c>
      <c r="AE11" s="2">
        <f>ROUND(IF($B11="Annuity",SUMIFS('Annuity Prices'!AH:AH,'Annuity Prices'!$B:$B,$D11,'Annuity Prices'!$E:$E,$G11),IF($B11="RAB Short",SUMIFS('RAB Prices Short'!AH:AH,'RAB Prices Short'!$B:$B,'All Prices combined'!$D11,'RAB Prices Short'!$E:$E,'All Prices combined'!$G11),IF($B11="RAB Long",SUMIFS('RAB Prices Long'!AH:AH,'RAB Prices Long'!$B:$B,'All Prices combined'!$D11,'RAB Prices Long'!$E:$E,'All Prices combined'!$G11)))),2)</f>
        <v>0</v>
      </c>
      <c r="AF11" s="2">
        <f>ROUND(IF($B11="Annuity",SUMIFS('Annuity Prices'!AI:AI,'Annuity Prices'!$B:$B,$D11,'Annuity Prices'!$E:$E,$G11),IF($B11="RAB Short",SUMIFS('RAB Prices Short'!AI:AI,'RAB Prices Short'!$B:$B,'All Prices combined'!$D11,'RAB Prices Short'!$E:$E,'All Prices combined'!$G11),IF($B11="RAB Long",SUMIFS('RAB Prices Long'!AI:AI,'RAB Prices Long'!$B:$B,'All Prices combined'!$D11,'RAB Prices Long'!$E:$E,'All Prices combined'!$G11)))),2)</f>
        <v>0</v>
      </c>
      <c r="AG11" s="2">
        <f>ROUND(IF($B11="Annuity",SUMIFS('Annuity Prices'!AJ:AJ,'Annuity Prices'!$B:$B,$D11,'Annuity Prices'!$E:$E,$G11),IF($B11="RAB Short",SUMIFS('RAB Prices Short'!AJ:AJ,'RAB Prices Short'!$B:$B,'All Prices combined'!$D11,'RAB Prices Short'!$E:$E,'All Prices combined'!$G11),IF($B11="RAB Long",SUMIFS('RAB Prices Long'!AJ:AJ,'RAB Prices Long'!$B:$B,'All Prices combined'!$D11,'RAB Prices Long'!$E:$E,'All Prices combined'!$G11)))),2)</f>
        <v>0</v>
      </c>
      <c r="AH11" s="2">
        <f>ROUND(IF($B11="Annuity",SUMIFS('Annuity Prices'!AK:AK,'Annuity Prices'!$B:$B,$D11,'Annuity Prices'!$E:$E,$G11),IF($B11="RAB Short",SUMIFS('RAB Prices Short'!AK:AK,'RAB Prices Short'!$B:$B,'All Prices combined'!$D11,'RAB Prices Short'!$E:$E,'All Prices combined'!$G11),IF($B11="RAB Long",SUMIFS('RAB Prices Long'!AK:AK,'RAB Prices Long'!$B:$B,'All Prices combined'!$D11,'RAB Prices Long'!$E:$E,'All Prices combined'!$G11)))),2)</f>
        <v>0</v>
      </c>
      <c r="AI11" s="2">
        <f>ROUND(IF($B11="Annuity",SUMIFS('Annuity Prices'!AL:AL,'Annuity Prices'!$B:$B,$D11,'Annuity Prices'!$E:$E,$G11),IF($B11="RAB Short",SUMIFS('RAB Prices Short'!AL:AL,'RAB Prices Short'!$B:$B,'All Prices combined'!$D11,'RAB Prices Short'!$E:$E,'All Prices combined'!$G11),IF($B11="RAB Long",SUMIFS('RAB Prices Long'!AL:AL,'RAB Prices Long'!$B:$B,'All Prices combined'!$D11,'RAB Prices Long'!$E:$E,'All Prices combined'!$G11)))),2)</f>
        <v>0</v>
      </c>
      <c r="AJ11" s="2">
        <f>ROUND(IF($B11="Annuity",SUMIFS('Annuity Prices'!AM:AM,'Annuity Prices'!$B:$B,$D11,'Annuity Prices'!$E:$E,$G11),IF($B11="RAB Short",SUMIFS('RAB Prices Short'!AM:AM,'RAB Prices Short'!$B:$B,'All Prices combined'!$D11,'RAB Prices Short'!$E:$E,'All Prices combined'!$G11),IF($B11="RAB Long",SUMIFS('RAB Prices Long'!AM:AM,'RAB Prices Long'!$B:$B,'All Prices combined'!$D11,'RAB Prices Long'!$E:$E,'All Prices combined'!$G11)))),2)</f>
        <v>0</v>
      </c>
      <c r="AK11" s="2">
        <f>ROUND(IF($B11="Annuity",SUMIFS('Annuity Prices'!AN:AN,'Annuity Prices'!$B:$B,$D11,'Annuity Prices'!$E:$E,$G11),IF($B11="RAB Short",SUMIFS('RAB Prices Short'!AN:AN,'RAB Prices Short'!$B:$B,'All Prices combined'!$D11,'RAB Prices Short'!$E:$E,'All Prices combined'!$G11),IF($B11="RAB Long",SUMIFS('RAB Prices Long'!AN:AN,'RAB Prices Long'!$B:$B,'All Prices combined'!$D11,'RAB Prices Long'!$E:$E,'All Prices combined'!$G11)))),2)</f>
        <v>0</v>
      </c>
      <c r="AL11" s="2">
        <f>ROUND(IF($B11="Annuity",SUMIFS('Annuity Prices'!AO:AO,'Annuity Prices'!$B:$B,$D11,'Annuity Prices'!$E:$E,$G11),IF($B11="RAB Short",SUMIFS('RAB Prices Short'!AO:AO,'RAB Prices Short'!$B:$B,'All Prices combined'!$D11,'RAB Prices Short'!$E:$E,'All Prices combined'!$G11),IF($B11="RAB Long",SUMIFS('RAB Prices Long'!AO:AO,'RAB Prices Long'!$B:$B,'All Prices combined'!$D11,'RAB Prices Long'!$E:$E,'All Prices combined'!$G11)))),2)</f>
        <v>0</v>
      </c>
      <c r="AM11" s="2">
        <f>ROUND(IF($B11="Annuity",SUMIFS('Annuity Prices'!AP:AP,'Annuity Prices'!$B:$B,$D11,'Annuity Prices'!$E:$E,$G11),IF($B11="RAB Short",SUMIFS('RAB Prices Short'!AP:AP,'RAB Prices Short'!$B:$B,'All Prices combined'!$D11,'RAB Prices Short'!$E:$E,'All Prices combined'!$G11),IF($B11="RAB Long",SUMIFS('RAB Prices Long'!AP:AP,'RAB Prices Long'!$B:$B,'All Prices combined'!$D11,'RAB Prices Long'!$E:$E,'All Prices combined'!$G11)))),2)</f>
        <v>0</v>
      </c>
      <c r="AN11" s="2">
        <f>ROUND(IF($B11="Annuity",SUMIFS('Annuity Prices'!AQ:AQ,'Annuity Prices'!$B:$B,$D11,'Annuity Prices'!$E:$E,$G11),IF($B11="RAB Short",SUMIFS('RAB Prices Short'!AQ:AQ,'RAB Prices Short'!$B:$B,'All Prices combined'!$D11,'RAB Prices Short'!$E:$E,'All Prices combined'!$G11),IF($B11="RAB Long",SUMIFS('RAB Prices Long'!AQ:AQ,'RAB Prices Long'!$B:$B,'All Prices combined'!$D11,'RAB Prices Long'!$E:$E,'All Prices combined'!$G11)))),2)</f>
        <v>0</v>
      </c>
      <c r="AO11" s="2">
        <f>ROUND(IF($B11="Annuity",SUMIFS('Annuity Prices'!AR:AR,'Annuity Prices'!$B:$B,$D11,'Annuity Prices'!$E:$E,$G11),IF($B11="RAB Short",SUMIFS('RAB Prices Short'!AR:AR,'RAB Prices Short'!$B:$B,'All Prices combined'!$D11,'RAB Prices Short'!$E:$E,'All Prices combined'!$G11),IF($B11="RAB Long",SUMIFS('RAB Prices Long'!AR:AR,'RAB Prices Long'!$B:$B,'All Prices combined'!$D11,'RAB Prices Long'!$E:$E,'All Prices combined'!$G11)))),2)</f>
        <v>0</v>
      </c>
      <c r="AP11" s="2">
        <f>ROUND(IF($B11="Annuity",SUMIFS('Annuity Prices'!AS:AS,'Annuity Prices'!$B:$B,$D11,'Annuity Prices'!$E:$E,$G11),IF($B11="RAB Short",SUMIFS('RAB Prices Short'!AS:AS,'RAB Prices Short'!$B:$B,'All Prices combined'!$D11,'RAB Prices Short'!$E:$E,'All Prices combined'!$G11),IF($B11="RAB Long",SUMIFS('RAB Prices Long'!AS:AS,'RAB Prices Long'!$B:$B,'All Prices combined'!$D11,'RAB Prices Long'!$E:$E,'All Prices combined'!$G11)))),2)</f>
        <v>0</v>
      </c>
      <c r="AQ11" s="2">
        <f>ROUND(IF($B11="Annuity",SUMIFS('Annuity Prices'!AT:AT,'Annuity Prices'!$B:$B,$D11,'Annuity Prices'!$E:$E,$G11),IF($B11="RAB Short",SUMIFS('RAB Prices Short'!AT:AT,'RAB Prices Short'!$B:$B,'All Prices combined'!$D11,'RAB Prices Short'!$E:$E,'All Prices combined'!$G11),IF($B11="RAB Long",SUMIFS('RAB Prices Long'!AT:AT,'RAB Prices Long'!$B:$B,'All Prices combined'!$D11,'RAB Prices Long'!$E:$E,'All Prices combined'!$G11)))),2)</f>
        <v>0</v>
      </c>
      <c r="AR11" s="2">
        <f>ROUND(IF($B11="Annuity",SUMIFS('Annuity Prices'!AU:AU,'Annuity Prices'!$B:$B,$D11,'Annuity Prices'!$E:$E,$G11),IF($B11="RAB Short",SUMIFS('RAB Prices Short'!AU:AU,'RAB Prices Short'!$B:$B,'All Prices combined'!$D11,'RAB Prices Short'!$E:$E,'All Prices combined'!$G11),IF($B11="RAB Long",SUMIFS('RAB Prices Long'!AU:AU,'RAB Prices Long'!$B:$B,'All Prices combined'!$D11,'RAB Prices Long'!$E:$E,'All Prices combined'!$G11)))),2)</f>
        <v>0</v>
      </c>
      <c r="AS11" s="2">
        <f>ROUND(IF($B11="Annuity",SUMIFS('Annuity Prices'!AV:AV,'Annuity Prices'!$B:$B,$D11,'Annuity Prices'!$E:$E,$G11),IF($B11="RAB Short",SUMIFS('RAB Prices Short'!AV:AV,'RAB Prices Short'!$B:$B,'All Prices combined'!$D11,'RAB Prices Short'!$E:$E,'All Prices combined'!$G11),IF($B11="RAB Long",SUMIFS('RAB Prices Long'!AV:AV,'RAB Prices Long'!$B:$B,'All Prices combined'!$D11,'RAB Prices Long'!$E:$E,'All Prices combined'!$G11)))),2)</f>
        <v>0</v>
      </c>
      <c r="AT11" s="2">
        <f>ROUND(IF($B11="Annuity",SUMIFS('Annuity Prices'!AW:AW,'Annuity Prices'!$B:$B,$D11,'Annuity Prices'!$E:$E,$G11),IF($B11="RAB Short",SUMIFS('RAB Prices Short'!AW:AW,'RAB Prices Short'!$B:$B,'All Prices combined'!$D11,'RAB Prices Short'!$E:$E,'All Prices combined'!$G11),IF($B11="RAB Long",SUMIFS('RAB Prices Long'!AW:AW,'RAB Prices Long'!$B:$B,'All Prices combined'!$D11,'RAB Prices Long'!$E:$E,'All Prices combined'!$G11)))),2)</f>
        <v>0</v>
      </c>
      <c r="AU11" s="2">
        <f>ROUND(IF($B11="Annuity",SUMIFS('Annuity Prices'!AX:AX,'Annuity Prices'!$B:$B,$D11,'Annuity Prices'!$E:$E,$G11),IF($B11="RAB Short",SUMIFS('RAB Prices Short'!AX:AX,'RAB Prices Short'!$B:$B,'All Prices combined'!$D11,'RAB Prices Short'!$E:$E,'All Prices combined'!$G11),IF($B11="RAB Long",SUMIFS('RAB Prices Long'!AX:AX,'RAB Prices Long'!$B:$B,'All Prices combined'!$D11,'RAB Prices Long'!$E:$E,'All Prices combined'!$G11)))),2)</f>
        <v>0</v>
      </c>
      <c r="AV11" s="2">
        <f>ROUND(IF($B11="Annuity",SUMIFS('Annuity Prices'!AY:AY,'Annuity Prices'!$B:$B,$D11,'Annuity Prices'!$E:$E,$G11),IF($B11="RAB Short",SUMIFS('RAB Prices Short'!AY:AY,'RAB Prices Short'!$B:$B,'All Prices combined'!$D11,'RAB Prices Short'!$E:$E,'All Prices combined'!$G11),IF($B11="RAB Long",SUMIFS('RAB Prices Long'!AY:AY,'RAB Prices Long'!$B:$B,'All Prices combined'!$D11,'RAB Prices Long'!$E:$E,'All Prices combined'!$G11)))),2)</f>
        <v>0</v>
      </c>
      <c r="AW11" s="2">
        <f>ROUND(IF($B11="Annuity",SUMIFS('Annuity Prices'!AZ:AZ,'Annuity Prices'!$B:$B,$D11,'Annuity Prices'!$E:$E,$G11),IF($B11="RAB Short",SUMIFS('RAB Prices Short'!AZ:AZ,'RAB Prices Short'!$B:$B,'All Prices combined'!$D11,'RAB Prices Short'!$E:$E,'All Prices combined'!$G11),IF($B11="RAB Long",SUMIFS('RAB Prices Long'!AZ:AZ,'RAB Prices Long'!$B:$B,'All Prices combined'!$D11,'RAB Prices Long'!$E:$E,'All Prices combined'!$G11)))),2)</f>
        <v>0</v>
      </c>
      <c r="AX11" s="2">
        <f>ROUND(IF($B11="Annuity",SUMIFS('Annuity Prices'!BA:BA,'Annuity Prices'!$B:$B,$D11,'Annuity Prices'!$E:$E,$G11),IF($B11="RAB Short",SUMIFS('RAB Prices Short'!BA:BA,'RAB Prices Short'!$B:$B,'All Prices combined'!$D11,'RAB Prices Short'!$E:$E,'All Prices combined'!$G11),IF($B11="RAB Long",SUMIFS('RAB Prices Long'!BA:BA,'RAB Prices Long'!$B:$B,'All Prices combined'!$D11,'RAB Prices Long'!$E:$E,'All Prices combined'!$G11)))),2)</f>
        <v>0</v>
      </c>
      <c r="AY11" s="2">
        <f>ROUND(IF($B11="Annuity",SUMIFS('Annuity Prices'!BB:BB,'Annuity Prices'!$B:$B,$D11,'Annuity Prices'!$E:$E,$G11),IF($B11="RAB Short",SUMIFS('RAB Prices Short'!BB:BB,'RAB Prices Short'!$B:$B,'All Prices combined'!$D11,'RAB Prices Short'!$E:$E,'All Prices combined'!$G11),IF($B11="RAB Long",SUMIFS('RAB Prices Long'!BB:BB,'RAB Prices Long'!$B:$B,'All Prices combined'!$D11,'RAB Prices Long'!$E:$E,'All Prices combined'!$G11)))),2)</f>
        <v>0</v>
      </c>
      <c r="AZ11" s="2">
        <f>ROUND(IF($B11="Annuity",SUMIFS('Annuity Prices'!BC:BC,'Annuity Prices'!$B:$B,$D11,'Annuity Prices'!$E:$E,$G11),IF($B11="RAB Short",SUMIFS('RAB Prices Short'!BC:BC,'RAB Prices Short'!$B:$B,'All Prices combined'!$D11,'RAB Prices Short'!$E:$E,'All Prices combined'!$G11),IF($B11="RAB Long",SUMIFS('RAB Prices Long'!BC:BC,'RAB Prices Long'!$B:$B,'All Prices combined'!$D11,'RAB Prices Long'!$E:$E,'All Prices combined'!$G11)))),2)</f>
        <v>0</v>
      </c>
      <c r="BA11" s="2">
        <f>ROUND(IF($B11="Annuity",SUMIFS('Annuity Prices'!BD:BD,'Annuity Prices'!$B:$B,$D11,'Annuity Prices'!$E:$E,$G11),IF($B11="RAB Short",SUMIFS('RAB Prices Short'!BD:BD,'RAB Prices Short'!$B:$B,'All Prices combined'!$D11,'RAB Prices Short'!$E:$E,'All Prices combined'!$G11),IF($B11="RAB Long",SUMIFS('RAB Prices Long'!BD:BD,'RAB Prices Long'!$B:$B,'All Prices combined'!$D11,'RAB Prices Long'!$E:$E,'All Prices combined'!$G11)))),2)</f>
        <v>0</v>
      </c>
      <c r="BB11" s="2">
        <f>ROUND(IF($B11="Annuity",SUMIFS('Annuity Prices'!BE:BE,'Annuity Prices'!$B:$B,$D11,'Annuity Prices'!$E:$E,$G11),IF($B11="RAB Short",SUMIFS('RAB Prices Short'!BE:BE,'RAB Prices Short'!$B:$B,'All Prices combined'!$D11,'RAB Prices Short'!$E:$E,'All Prices combined'!$G11),IF($B11="RAB Long",SUMIFS('RAB Prices Long'!BE:BE,'RAB Prices Long'!$B:$B,'All Prices combined'!$D11,'RAB Prices Long'!$E:$E,'All Prices combined'!$G11)))),2)</f>
        <v>0</v>
      </c>
      <c r="BC11" s="2">
        <f>ROUND(IF($B11="Annuity",SUMIFS('Annuity Prices'!BF:BF,'Annuity Prices'!$B:$B,$D11,'Annuity Prices'!$E:$E,$G11),IF($B11="RAB Short",SUMIFS('RAB Prices Short'!BF:BF,'RAB Prices Short'!$B:$B,'All Prices combined'!$D11,'RAB Prices Short'!$E:$E,'All Prices combined'!$G11),IF($B11="RAB Long",SUMIFS('RAB Prices Long'!BF:BF,'RAB Prices Long'!$B:$B,'All Prices combined'!$D11,'RAB Prices Long'!$E:$E,'All Prices combined'!$G11)))),2)</f>
        <v>0</v>
      </c>
      <c r="BD11" s="2">
        <f>ROUND(IF($B11="Annuity",SUMIFS('Annuity Prices'!BG:BG,'Annuity Prices'!$B:$B,$D11,'Annuity Prices'!$E:$E,$G11),IF($B11="RAB Short",SUMIFS('RAB Prices Short'!BG:BG,'RAB Prices Short'!$B:$B,'All Prices combined'!$D11,'RAB Prices Short'!$E:$E,'All Prices combined'!$G11),IF($B11="RAB Long",SUMIFS('RAB Prices Long'!BG:BG,'RAB Prices Long'!$B:$B,'All Prices combined'!$D11,'RAB Prices Long'!$E:$E,'All Prices combined'!$G11)))),2)</f>
        <v>0</v>
      </c>
      <c r="BE11" s="2">
        <f>ROUND(IF($B11="Annuity",SUMIFS('Annuity Prices'!BH:BH,'Annuity Prices'!$B:$B,$D11,'Annuity Prices'!$E:$E,$G11),IF($B11="RAB Short",SUMIFS('RAB Prices Short'!BH:BH,'RAB Prices Short'!$B:$B,'All Prices combined'!$D11,'RAB Prices Short'!$E:$E,'All Prices combined'!$G11),IF($B11="RAB Long",SUMIFS('RAB Prices Long'!BH:BH,'RAB Prices Long'!$B:$B,'All Prices combined'!$D11,'RAB Prices Long'!$E:$E,'All Prices combined'!$G11)))),2)</f>
        <v>0</v>
      </c>
      <c r="BF11" s="2">
        <f>ROUND(IF($B11="Annuity",SUMIFS('Annuity Prices'!BI:BI,'Annuity Prices'!$B:$B,$D11,'Annuity Prices'!$E:$E,$G11),IF($B11="RAB Short",SUMIFS('RAB Prices Short'!BI:BI,'RAB Prices Short'!$B:$B,'All Prices combined'!$D11,'RAB Prices Short'!$E:$E,'All Prices combined'!$G11),IF($B11="RAB Long",SUMIFS('RAB Prices Long'!BI:BI,'RAB Prices Long'!$B:$B,'All Prices combined'!$D11,'RAB Prices Long'!$E:$E,'All Prices combined'!$G11)))),2)</f>
        <v>0</v>
      </c>
      <c r="BG11" s="2">
        <f>ROUND(IF($B11="Annuity",SUMIFS('Annuity Prices'!BJ:BJ,'Annuity Prices'!$B:$B,$D11,'Annuity Prices'!$E:$E,$G11),IF($B11="RAB Short",SUMIFS('RAB Prices Short'!BJ:BJ,'RAB Prices Short'!$B:$B,'All Prices combined'!$D11,'RAB Prices Short'!$E:$E,'All Prices combined'!$G11),IF($B11="RAB Long",SUMIFS('RAB Prices Long'!BJ:BJ,'RAB Prices Long'!$B:$B,'All Prices combined'!$D11,'RAB Prices Long'!$E:$E,'All Prices combined'!$G11)))),2)</f>
        <v>0</v>
      </c>
      <c r="BH11" s="2">
        <f>ROUND(IF($B11="Annuity",SUMIFS('Annuity Prices'!BK:BK,'Annuity Prices'!$B:$B,$D11,'Annuity Prices'!$E:$E,$G11),IF($B11="RAB Short",SUMIFS('RAB Prices Short'!BK:BK,'RAB Prices Short'!$B:$B,'All Prices combined'!$D11,'RAB Prices Short'!$E:$E,'All Prices combined'!$G11),IF($B11="RAB Long",SUMIFS('RAB Prices Long'!BK:BK,'RAB Prices Long'!$B:$B,'All Prices combined'!$D11,'RAB Prices Long'!$E:$E,'All Prices combined'!$G11)))),2)</f>
        <v>0</v>
      </c>
      <c r="BI11" s="2">
        <f>ROUND(IF($B11="Annuity",SUMIFS('Annuity Prices'!BL:BL,'Annuity Prices'!$B:$B,$D11,'Annuity Prices'!$E:$E,$G11),IF($B11="RAB Short",SUMIFS('RAB Prices Short'!BL:BL,'RAB Prices Short'!$B:$B,'All Prices combined'!$D11,'RAB Prices Short'!$E:$E,'All Prices combined'!$G11),IF($B11="RAB Long",SUMIFS('RAB Prices Long'!BL:BL,'RAB Prices Long'!$B:$B,'All Prices combined'!$D11,'RAB Prices Long'!$E:$E,'All Prices combined'!$G11)))),2)</f>
        <v>0</v>
      </c>
      <c r="BJ11" s="2">
        <f>ROUND(IF($B11="Annuity",SUMIFS('Annuity Prices'!BM:BM,'Annuity Prices'!$B:$B,$D11,'Annuity Prices'!$E:$E,$G11),IF($B11="RAB Short",SUMIFS('RAB Prices Short'!BM:BM,'RAB Prices Short'!$B:$B,'All Prices combined'!$D11,'RAB Prices Short'!$E:$E,'All Prices combined'!$G11),IF($B11="RAB Long",SUMIFS('RAB Prices Long'!BM:BM,'RAB Prices Long'!$B:$B,'All Prices combined'!$D11,'RAB Prices Long'!$E:$E,'All Prices combined'!$G11)))),2)</f>
        <v>0</v>
      </c>
      <c r="BK11" s="2">
        <f>ROUND(IF($B11="Annuity",SUMIFS('Annuity Prices'!BN:BN,'Annuity Prices'!$B:$B,$D11,'Annuity Prices'!$E:$E,$G11),IF($B11="RAB Short",SUMIFS('RAB Prices Short'!BN:BN,'RAB Prices Short'!$B:$B,'All Prices combined'!$D11,'RAB Prices Short'!$E:$E,'All Prices combined'!$G11),IF($B11="RAB Long",SUMIFS('RAB Prices Long'!BN:BN,'RAB Prices Long'!$B:$B,'All Prices combined'!$D11,'RAB Prices Long'!$E:$E,'All Prices combined'!$G11)))),2)</f>
        <v>0</v>
      </c>
      <c r="BL11" s="2">
        <f>ROUND(IF($B11="Annuity",SUMIFS('Annuity Prices'!BO:BO,'Annuity Prices'!$B:$B,$D11,'Annuity Prices'!$E:$E,$G11),IF($B11="RAB Short",SUMIFS('RAB Prices Short'!BO:BO,'RAB Prices Short'!$B:$B,'All Prices combined'!$D11,'RAB Prices Short'!$E:$E,'All Prices combined'!$G11),IF($B11="RAB Long",SUMIFS('RAB Prices Long'!BO:BO,'RAB Prices Long'!$B:$B,'All Prices combined'!$D11,'RAB Prices Long'!$E:$E,'All Prices combined'!$G11)))),2)</f>
        <v>0</v>
      </c>
      <c r="BM11" s="2">
        <f>ROUND(IF($B11="Annuity",SUMIFS('Annuity Prices'!BP:BP,'Annuity Prices'!$B:$B,$D11,'Annuity Prices'!$E:$E,$G11),IF($B11="RAB Short",SUMIFS('RAB Prices Short'!BP:BP,'RAB Prices Short'!$B:$B,'All Prices combined'!$D11,'RAB Prices Short'!$E:$E,'All Prices combined'!$G11),IF($B11="RAB Long",SUMIFS('RAB Prices Long'!BP:BP,'RAB Prices Long'!$B:$B,'All Prices combined'!$D11,'RAB Prices Long'!$E:$E,'All Prices combined'!$G11)))),2)</f>
        <v>0</v>
      </c>
      <c r="BN11" s="2">
        <f>ROUND(IF($B11="Annuity",SUMIFS('Annuity Prices'!BQ:BQ,'Annuity Prices'!$B:$B,$D11,'Annuity Prices'!$E:$E,$G11),IF($B11="RAB Short",SUMIFS('RAB Prices Short'!BQ:BQ,'RAB Prices Short'!$B:$B,'All Prices combined'!$D11,'RAB Prices Short'!$E:$E,'All Prices combined'!$G11),IF($B11="RAB Long",SUMIFS('RAB Prices Long'!BQ:BQ,'RAB Prices Long'!$B:$B,'All Prices combined'!$D11,'RAB Prices Long'!$E:$E,'All Prices combined'!$G11)))),2)</f>
        <v>0</v>
      </c>
      <c r="BO11" s="2">
        <f>ROUND(IF($B11="Annuity",SUMIFS('Annuity Prices'!BR:BR,'Annuity Prices'!$B:$B,$D11,'Annuity Prices'!$E:$E,$G11),IF($B11="RAB Short",SUMIFS('RAB Prices Short'!BR:BR,'RAB Prices Short'!$B:$B,'All Prices combined'!$D11,'RAB Prices Short'!$E:$E,'All Prices combined'!$G11),IF($B11="RAB Long",SUMIFS('RAB Prices Long'!BR:BR,'RAB Prices Long'!$B:$B,'All Prices combined'!$D11,'RAB Prices Long'!$E:$E,'All Prices combined'!$G11)))),2)</f>
        <v>0</v>
      </c>
      <c r="BP11" s="2">
        <f>ROUND(IF($B11="Annuity",SUMIFS('Annuity Prices'!BS:BS,'Annuity Prices'!$B:$B,$D11,'Annuity Prices'!$E:$E,$G11),IF($B11="RAB Short",SUMIFS('RAB Prices Short'!BS:BS,'RAB Prices Short'!$B:$B,'All Prices combined'!$D11,'RAB Prices Short'!$E:$E,'All Prices combined'!$G11),IF($B11="RAB Long",SUMIFS('RAB Prices Long'!BS:BS,'RAB Prices Long'!$B:$B,'All Prices combined'!$D11,'RAB Prices Long'!$E:$E,'All Prices combined'!$G11)))),2)</f>
        <v>0</v>
      </c>
      <c r="BQ11" s="2">
        <f>ROUND(IF($B11="Annuity",SUMIFS('Annuity Prices'!BT:BT,'Annuity Prices'!$B:$B,$D11,'Annuity Prices'!$E:$E,$G11),IF($B11="RAB Short",SUMIFS('RAB Prices Short'!BT:BT,'RAB Prices Short'!$B:$B,'All Prices combined'!$D11,'RAB Prices Short'!$E:$E,'All Prices combined'!$G11),IF($B11="RAB Long",SUMIFS('RAB Prices Long'!BT:BT,'RAB Prices Long'!$B:$B,'All Prices combined'!$D11,'RAB Prices Long'!$E:$E,'All Prices combined'!$G11)))),2)</f>
        <v>0</v>
      </c>
      <c r="BR11" s="2">
        <f>ROUND(IF($B11="Annuity",SUMIFS('Annuity Prices'!BU:BU,'Annuity Prices'!$B:$B,$D11,'Annuity Prices'!$E:$E,$G11),IF($B11="RAB Short",SUMIFS('RAB Prices Short'!BU:BU,'RAB Prices Short'!$B:$B,'All Prices combined'!$D11,'RAB Prices Short'!$E:$E,'All Prices combined'!$G11),IF($B11="RAB Long",SUMIFS('RAB Prices Long'!BU:BU,'RAB Prices Long'!$B:$B,'All Prices combined'!$D11,'RAB Prices Long'!$E:$E,'All Prices combined'!$G11)))),2)</f>
        <v>0</v>
      </c>
      <c r="BS11" s="2">
        <f>ROUND(IF($B11="Annuity",SUMIFS('Annuity Prices'!BV:BV,'Annuity Prices'!$B:$B,$D11,'Annuity Prices'!$E:$E,$G11),IF($B11="RAB Short",SUMIFS('RAB Prices Short'!BV:BV,'RAB Prices Short'!$B:$B,'All Prices combined'!$D11,'RAB Prices Short'!$E:$E,'All Prices combined'!$G11),IF($B11="RAB Long",SUMIFS('RAB Prices Long'!BV:BV,'RAB Prices Long'!$B:$B,'All Prices combined'!$D11,'RAB Prices Long'!$E:$E,'All Prices combined'!$G11)))),2)</f>
        <v>0</v>
      </c>
      <c r="BT11" s="2">
        <f>ROUND(IF($B11="Annuity",SUMIFS('Annuity Prices'!BW:BW,'Annuity Prices'!$B:$B,$D11,'Annuity Prices'!$E:$E,$G11),IF($B11="RAB Short",SUMIFS('RAB Prices Short'!BW:BW,'RAB Prices Short'!$B:$B,'All Prices combined'!$D11,'RAB Prices Short'!$E:$E,'All Prices combined'!$G11),IF($B11="RAB Long",SUMIFS('RAB Prices Long'!BW:BW,'RAB Prices Long'!$B:$B,'All Prices combined'!$D11,'RAB Prices Long'!$E:$E,'All Prices combined'!$G11)))),2)</f>
        <v>0</v>
      </c>
      <c r="BU11" s="2">
        <f>ROUND(IF($B11="Annuity",SUMIFS('Annuity Prices'!BX:BX,'Annuity Prices'!$B:$B,$D11,'Annuity Prices'!$E:$E,$G11),IF($B11="RAB Short",SUMIFS('RAB Prices Short'!BX:BX,'RAB Prices Short'!$B:$B,'All Prices combined'!$D11,'RAB Prices Short'!$E:$E,'All Prices combined'!$G11),IF($B11="RAB Long",SUMIFS('RAB Prices Long'!BX:BX,'RAB Prices Long'!$B:$B,'All Prices combined'!$D11,'RAB Prices Long'!$E:$E,'All Prices combined'!$G11)))),2)</f>
        <v>0</v>
      </c>
    </row>
    <row r="12" spans="2:73" x14ac:dyDescent="0.25">
      <c r="B12" t="s">
        <v>37</v>
      </c>
      <c r="C12" s="1">
        <v>2</v>
      </c>
      <c r="D12" s="1" t="s">
        <v>132</v>
      </c>
      <c r="E12" s="1" t="s">
        <v>131</v>
      </c>
      <c r="F12" s="1">
        <v>2</v>
      </c>
      <c r="G12" s="1" t="s">
        <v>38</v>
      </c>
      <c r="H12" s="1" t="s">
        <v>128</v>
      </c>
      <c r="I12" s="2">
        <f>ROUND(IF($B12="Annuity",SUMIFS('Annuity Prices'!L:L,'Annuity Prices'!$B:$B,$D12,'Annuity Prices'!$E:$E,$G12),IF($B12="RAB Short",SUMIFS('RAB Prices Short'!L:L,'RAB Prices Short'!$B:$B,'All Prices combined'!$D12,'RAB Prices Short'!$E:$E,'All Prices combined'!$G12),IF($B12="RAB Long",SUMIFS('RAB Prices Long'!L:L,'RAB Prices Long'!$B:$B,'All Prices combined'!$D12,'RAB Prices Long'!$E:$E,'All Prices combined'!$G12)))),2)</f>
        <v>9.58</v>
      </c>
      <c r="J12" s="2">
        <f>ROUND(IF($B12="Annuity",SUMIFS('Annuity Prices'!M:M,'Annuity Prices'!$B:$B,$D12,'Annuity Prices'!$E:$E,$G12),IF($B12="RAB Short",SUMIFS('RAB Prices Short'!M:M,'RAB Prices Short'!$B:$B,'All Prices combined'!$D12,'RAB Prices Short'!$E:$E,'All Prices combined'!$G12),IF($B12="RAB Long",SUMIFS('RAB Prices Long'!M:M,'RAB Prices Long'!$B:$B,'All Prices combined'!$D12,'RAB Prices Long'!$E:$E,'All Prices combined'!$G12)))),2)</f>
        <v>9.86</v>
      </c>
      <c r="K12" s="2">
        <f>ROUND(IF($B12="Annuity",SUMIFS('Annuity Prices'!N:N,'Annuity Prices'!$B:$B,$D12,'Annuity Prices'!$E:$E,$G12),IF($B12="RAB Short",SUMIFS('RAB Prices Short'!N:N,'RAB Prices Short'!$B:$B,'All Prices combined'!$D12,'RAB Prices Short'!$E:$E,'All Prices combined'!$G12),IF($B12="RAB Long",SUMIFS('RAB Prices Long'!N:N,'RAB Prices Long'!$B:$B,'All Prices combined'!$D12,'RAB Prices Long'!$E:$E,'All Prices combined'!$G12)))),2)</f>
        <v>10.14</v>
      </c>
      <c r="L12" s="2">
        <f>ROUND(IF($B12="Annuity",SUMIFS('Annuity Prices'!O:O,'Annuity Prices'!$B:$B,$D12,'Annuity Prices'!$E:$E,$G12),IF($B12="RAB Short",SUMIFS('RAB Prices Short'!O:O,'RAB Prices Short'!$B:$B,'All Prices combined'!$D12,'RAB Prices Short'!$E:$E,'All Prices combined'!$G12),IF($B12="RAB Long",SUMIFS('RAB Prices Long'!O:O,'RAB Prices Long'!$B:$B,'All Prices combined'!$D12,'RAB Prices Long'!$E:$E,'All Prices combined'!$G12)))),2)</f>
        <v>10.43</v>
      </c>
      <c r="M12" s="2">
        <f>ROUND(IF($B12="Annuity",SUMIFS('Annuity Prices'!P:P,'Annuity Prices'!$B:$B,$D12,'Annuity Prices'!$E:$E,$G12),IF($B12="RAB Short",SUMIFS('RAB Prices Short'!P:P,'RAB Prices Short'!$B:$B,'All Prices combined'!$D12,'RAB Prices Short'!$E:$E,'All Prices combined'!$G12),IF($B12="RAB Long",SUMIFS('RAB Prices Long'!P:P,'RAB Prices Long'!$B:$B,'All Prices combined'!$D12,'RAB Prices Long'!$E:$E,'All Prices combined'!$G12)))),2)</f>
        <v>10.62</v>
      </c>
      <c r="N12" s="2">
        <f>ROUND(IF($B12="Annuity",SUMIFS('Annuity Prices'!Q:Q,'Annuity Prices'!$B:$B,$D12,'Annuity Prices'!$E:$E,$G12),IF($B12="RAB Short",SUMIFS('RAB Prices Short'!Q:Q,'RAB Prices Short'!$B:$B,'All Prices combined'!$D12,'RAB Prices Short'!$E:$E,'All Prices combined'!$G12),IF($B12="RAB Long",SUMIFS('RAB Prices Long'!Q:Q,'RAB Prices Long'!$B:$B,'All Prices combined'!$D12,'RAB Prices Long'!$E:$E,'All Prices combined'!$G12)))),2)</f>
        <v>10.88</v>
      </c>
      <c r="O12" s="2">
        <f>ROUND(IF($B12="Annuity",SUMIFS('Annuity Prices'!R:R,'Annuity Prices'!$B:$B,$D12,'Annuity Prices'!$E:$E,$G12),IF($B12="RAB Short",SUMIFS('RAB Prices Short'!R:R,'RAB Prices Short'!$B:$B,'All Prices combined'!$D12,'RAB Prices Short'!$E:$E,'All Prices combined'!$G12),IF($B12="RAB Long",SUMIFS('RAB Prices Long'!R:R,'RAB Prices Long'!$B:$B,'All Prices combined'!$D12,'RAB Prices Long'!$E:$E,'All Prices combined'!$G12)))),2)</f>
        <v>11.15</v>
      </c>
      <c r="P12" s="2">
        <f>ROUND(IF($B12="Annuity",SUMIFS('Annuity Prices'!S:S,'Annuity Prices'!$B:$B,$D12,'Annuity Prices'!$E:$E,$G12),IF($B12="RAB Short",SUMIFS('RAB Prices Short'!S:S,'RAB Prices Short'!$B:$B,'All Prices combined'!$D12,'RAB Prices Short'!$E:$E,'All Prices combined'!$G12),IF($B12="RAB Long",SUMIFS('RAB Prices Long'!S:S,'RAB Prices Long'!$B:$B,'All Prices combined'!$D12,'RAB Prices Long'!$E:$E,'All Prices combined'!$G12)))),2)</f>
        <v>11.43</v>
      </c>
      <c r="Q12" s="2">
        <f>ROUND(IF($B12="Annuity",SUMIFS('Annuity Prices'!T:T,'Annuity Prices'!$B:$B,$D12,'Annuity Prices'!$E:$E,$G12),IF($B12="RAB Short",SUMIFS('RAB Prices Short'!T:T,'RAB Prices Short'!$B:$B,'All Prices combined'!$D12,'RAB Prices Short'!$E:$E,'All Prices combined'!$G12),IF($B12="RAB Long",SUMIFS('RAB Prices Long'!T:T,'RAB Prices Long'!$B:$B,'All Prices combined'!$D12,'RAB Prices Long'!$E:$E,'All Prices combined'!$G12)))),2)</f>
        <v>11.67</v>
      </c>
      <c r="R12" s="2">
        <f>ROUND(IF($B12="Annuity",SUMIFS('Annuity Prices'!U:U,'Annuity Prices'!$B:$B,$D12,'Annuity Prices'!$E:$E,$G12),IF($B12="RAB Short",SUMIFS('RAB Prices Short'!U:U,'RAB Prices Short'!$B:$B,'All Prices combined'!$D12,'RAB Prices Short'!$E:$E,'All Prices combined'!$G12),IF($B12="RAB Long",SUMIFS('RAB Prices Long'!U:U,'RAB Prices Long'!$B:$B,'All Prices combined'!$D12,'RAB Prices Long'!$E:$E,'All Prices combined'!$G12)))),2)</f>
        <v>11.96</v>
      </c>
      <c r="S12" s="2">
        <f>ROUND(IF($B12="Annuity",SUMIFS('Annuity Prices'!V:V,'Annuity Prices'!$B:$B,$D12,'Annuity Prices'!$E:$E,$G12),IF($B12="RAB Short",SUMIFS('RAB Prices Short'!V:V,'RAB Prices Short'!$B:$B,'All Prices combined'!$D12,'RAB Prices Short'!$E:$E,'All Prices combined'!$G12),IF($B12="RAB Long",SUMIFS('RAB Prices Long'!V:V,'RAB Prices Long'!$B:$B,'All Prices combined'!$D12,'RAB Prices Long'!$E:$E,'All Prices combined'!$G12)))),2)</f>
        <v>12.26</v>
      </c>
      <c r="T12" s="2">
        <f>ROUND(IF($B12="Annuity",SUMIFS('Annuity Prices'!W:W,'Annuity Prices'!$B:$B,$D12,'Annuity Prices'!$E:$E,$G12),IF($B12="RAB Short",SUMIFS('RAB Prices Short'!W:W,'RAB Prices Short'!$B:$B,'All Prices combined'!$D12,'RAB Prices Short'!$E:$E,'All Prices combined'!$G12),IF($B12="RAB Long",SUMIFS('RAB Prices Long'!W:W,'RAB Prices Long'!$B:$B,'All Prices combined'!$D12,'RAB Prices Long'!$E:$E,'All Prices combined'!$G12)))),2)</f>
        <v>12.56</v>
      </c>
      <c r="U12" s="2">
        <f>ROUND(IF($B12="Annuity",SUMIFS('Annuity Prices'!X:X,'Annuity Prices'!$B:$B,$D12,'Annuity Prices'!$E:$E,$G12),IF($B12="RAB Short",SUMIFS('RAB Prices Short'!X:X,'RAB Prices Short'!$B:$B,'All Prices combined'!$D12,'RAB Prices Short'!$E:$E,'All Prices combined'!$G12),IF($B12="RAB Long",SUMIFS('RAB Prices Long'!X:X,'RAB Prices Long'!$B:$B,'All Prices combined'!$D12,'RAB Prices Long'!$E:$E,'All Prices combined'!$G12)))),2)</f>
        <v>12.82</v>
      </c>
      <c r="V12" s="2">
        <f>ROUND(IF($B12="Annuity",SUMIFS('Annuity Prices'!Y:Y,'Annuity Prices'!$B:$B,$D12,'Annuity Prices'!$E:$E,$G12),IF($B12="RAB Short",SUMIFS('RAB Prices Short'!Y:Y,'RAB Prices Short'!$B:$B,'All Prices combined'!$D12,'RAB Prices Short'!$E:$E,'All Prices combined'!$G12),IF($B12="RAB Long",SUMIFS('RAB Prices Long'!Y:Y,'RAB Prices Long'!$B:$B,'All Prices combined'!$D12,'RAB Prices Long'!$E:$E,'All Prices combined'!$G12)))),2)</f>
        <v>13.14</v>
      </c>
      <c r="W12" s="2">
        <f>ROUND(IF($B12="Annuity",SUMIFS('Annuity Prices'!Z:Z,'Annuity Prices'!$B:$B,$D12,'Annuity Prices'!$E:$E,$G12),IF($B12="RAB Short",SUMIFS('RAB Prices Short'!Z:Z,'RAB Prices Short'!$B:$B,'All Prices combined'!$D12,'RAB Prices Short'!$E:$E,'All Prices combined'!$G12),IF($B12="RAB Long",SUMIFS('RAB Prices Long'!Z:Z,'RAB Prices Long'!$B:$B,'All Prices combined'!$D12,'RAB Prices Long'!$E:$E,'All Prices combined'!$G12)))),2)</f>
        <v>13.47</v>
      </c>
      <c r="X12" s="2">
        <f>ROUND(IF($B12="Annuity",SUMIFS('Annuity Prices'!AA:AA,'Annuity Prices'!$B:$B,$D12,'Annuity Prices'!$E:$E,$G12),IF($B12="RAB Short",SUMIFS('RAB Prices Short'!AA:AA,'RAB Prices Short'!$B:$B,'All Prices combined'!$D12,'RAB Prices Short'!$E:$E,'All Prices combined'!$G12),IF($B12="RAB Long",SUMIFS('RAB Prices Long'!AA:AA,'RAB Prices Long'!$B:$B,'All Prices combined'!$D12,'RAB Prices Long'!$E:$E,'All Prices combined'!$G12)))),2)</f>
        <v>13.81</v>
      </c>
      <c r="Y12" s="2">
        <f>ROUND(IF($B12="Annuity",SUMIFS('Annuity Prices'!AB:AB,'Annuity Prices'!$B:$B,$D12,'Annuity Prices'!$E:$E,$G12),IF($B12="RAB Short",SUMIFS('RAB Prices Short'!AB:AB,'RAB Prices Short'!$B:$B,'All Prices combined'!$D12,'RAB Prices Short'!$E:$E,'All Prices combined'!$G12),IF($B12="RAB Long",SUMIFS('RAB Prices Long'!AB:AB,'RAB Prices Long'!$B:$B,'All Prices combined'!$D12,'RAB Prices Long'!$E:$E,'All Prices combined'!$G12)))),2)</f>
        <v>14.09</v>
      </c>
      <c r="Z12" s="2">
        <f>ROUND(IF($B12="Annuity",SUMIFS('Annuity Prices'!AC:AC,'Annuity Prices'!$B:$B,$D12,'Annuity Prices'!$E:$E,$G12),IF($B12="RAB Short",SUMIFS('RAB Prices Short'!AC:AC,'RAB Prices Short'!$B:$B,'All Prices combined'!$D12,'RAB Prices Short'!$E:$E,'All Prices combined'!$G12),IF($B12="RAB Long",SUMIFS('RAB Prices Long'!AC:AC,'RAB Prices Long'!$B:$B,'All Prices combined'!$D12,'RAB Prices Long'!$E:$E,'All Prices combined'!$G12)))),2)</f>
        <v>14.44</v>
      </c>
      <c r="AA12" s="2">
        <f>ROUND(IF($B12="Annuity",SUMIFS('Annuity Prices'!AD:AD,'Annuity Prices'!$B:$B,$D12,'Annuity Prices'!$E:$E,$G12),IF($B12="RAB Short",SUMIFS('RAB Prices Short'!AD:AD,'RAB Prices Short'!$B:$B,'All Prices combined'!$D12,'RAB Prices Short'!$E:$E,'All Prices combined'!$G12),IF($B12="RAB Long",SUMIFS('RAB Prices Long'!AD:AD,'RAB Prices Long'!$B:$B,'All Prices combined'!$D12,'RAB Prices Long'!$E:$E,'All Prices combined'!$G12)))),2)</f>
        <v>14.8</v>
      </c>
      <c r="AB12" s="2">
        <f>ROUND(IF($B12="Annuity",SUMIFS('Annuity Prices'!AE:AE,'Annuity Prices'!$B:$B,$D12,'Annuity Prices'!$E:$E,$G12),IF($B12="RAB Short",SUMIFS('RAB Prices Short'!AE:AE,'RAB Prices Short'!$B:$B,'All Prices combined'!$D12,'RAB Prices Short'!$E:$E,'All Prices combined'!$G12),IF($B12="RAB Long",SUMIFS('RAB Prices Long'!AE:AE,'RAB Prices Long'!$B:$B,'All Prices combined'!$D12,'RAB Prices Long'!$E:$E,'All Prices combined'!$G12)))),2)</f>
        <v>15.17</v>
      </c>
      <c r="AC12" s="2">
        <f>ROUND(IF($B12="Annuity",SUMIFS('Annuity Prices'!AF:AF,'Annuity Prices'!$B:$B,$D12,'Annuity Prices'!$E:$E,$G12),IF($B12="RAB Short",SUMIFS('RAB Prices Short'!AF:AF,'RAB Prices Short'!$B:$B,'All Prices combined'!$D12,'RAB Prices Short'!$E:$E,'All Prices combined'!$G12),IF($B12="RAB Long",SUMIFS('RAB Prices Long'!AF:AF,'RAB Prices Long'!$B:$B,'All Prices combined'!$D12,'RAB Prices Long'!$E:$E,'All Prices combined'!$G12)))),2)</f>
        <v>15.48</v>
      </c>
      <c r="AD12" s="2">
        <f>ROUND(IF($B12="Annuity",SUMIFS('Annuity Prices'!AG:AG,'Annuity Prices'!$B:$B,$D12,'Annuity Prices'!$E:$E,$G12),IF($B12="RAB Short",SUMIFS('RAB Prices Short'!AG:AG,'RAB Prices Short'!$B:$B,'All Prices combined'!$D12,'RAB Prices Short'!$E:$E,'All Prices combined'!$G12),IF($B12="RAB Long",SUMIFS('RAB Prices Long'!AG:AG,'RAB Prices Long'!$B:$B,'All Prices combined'!$D12,'RAB Prices Long'!$E:$E,'All Prices combined'!$G12)))),2)</f>
        <v>15.87</v>
      </c>
      <c r="AE12" s="2">
        <f>ROUND(IF($B12="Annuity",SUMIFS('Annuity Prices'!AH:AH,'Annuity Prices'!$B:$B,$D12,'Annuity Prices'!$E:$E,$G12),IF($B12="RAB Short",SUMIFS('RAB Prices Short'!AH:AH,'RAB Prices Short'!$B:$B,'All Prices combined'!$D12,'RAB Prices Short'!$E:$E,'All Prices combined'!$G12),IF($B12="RAB Long",SUMIFS('RAB Prices Long'!AH:AH,'RAB Prices Long'!$B:$B,'All Prices combined'!$D12,'RAB Prices Long'!$E:$E,'All Prices combined'!$G12)))),2)</f>
        <v>16.27</v>
      </c>
      <c r="AF12" s="2">
        <f>ROUND(IF($B12="Annuity",SUMIFS('Annuity Prices'!AI:AI,'Annuity Prices'!$B:$B,$D12,'Annuity Prices'!$E:$E,$G12),IF($B12="RAB Short",SUMIFS('RAB Prices Short'!AI:AI,'RAB Prices Short'!$B:$B,'All Prices combined'!$D12,'RAB Prices Short'!$E:$E,'All Prices combined'!$G12),IF($B12="RAB Long",SUMIFS('RAB Prices Long'!AI:AI,'RAB Prices Long'!$B:$B,'All Prices combined'!$D12,'RAB Prices Long'!$E:$E,'All Prices combined'!$G12)))),2)</f>
        <v>16.670000000000002</v>
      </c>
      <c r="AG12" s="2">
        <f>ROUND(IF($B12="Annuity",SUMIFS('Annuity Prices'!AJ:AJ,'Annuity Prices'!$B:$B,$D12,'Annuity Prices'!$E:$E,$G12),IF($B12="RAB Short",SUMIFS('RAB Prices Short'!AJ:AJ,'RAB Prices Short'!$B:$B,'All Prices combined'!$D12,'RAB Prices Short'!$E:$E,'All Prices combined'!$G12),IF($B12="RAB Long",SUMIFS('RAB Prices Long'!AJ:AJ,'RAB Prices Long'!$B:$B,'All Prices combined'!$D12,'RAB Prices Long'!$E:$E,'All Prices combined'!$G12)))),2)</f>
        <v>17.010000000000002</v>
      </c>
      <c r="AH12" s="2">
        <f>ROUND(IF($B12="Annuity",SUMIFS('Annuity Prices'!AK:AK,'Annuity Prices'!$B:$B,$D12,'Annuity Prices'!$E:$E,$G12),IF($B12="RAB Short",SUMIFS('RAB Prices Short'!AK:AK,'RAB Prices Short'!$B:$B,'All Prices combined'!$D12,'RAB Prices Short'!$E:$E,'All Prices combined'!$G12),IF($B12="RAB Long",SUMIFS('RAB Prices Long'!AK:AK,'RAB Prices Long'!$B:$B,'All Prices combined'!$D12,'RAB Prices Long'!$E:$E,'All Prices combined'!$G12)))),2)</f>
        <v>17.440000000000001</v>
      </c>
      <c r="AI12" s="2">
        <f>ROUND(IF($B12="Annuity",SUMIFS('Annuity Prices'!AL:AL,'Annuity Prices'!$B:$B,$D12,'Annuity Prices'!$E:$E,$G12),IF($B12="RAB Short",SUMIFS('RAB Prices Short'!AL:AL,'RAB Prices Short'!$B:$B,'All Prices combined'!$D12,'RAB Prices Short'!$E:$E,'All Prices combined'!$G12),IF($B12="RAB Long",SUMIFS('RAB Prices Long'!AL:AL,'RAB Prices Long'!$B:$B,'All Prices combined'!$D12,'RAB Prices Long'!$E:$E,'All Prices combined'!$G12)))),2)</f>
        <v>17.88</v>
      </c>
      <c r="AJ12" s="2">
        <f>ROUND(IF($B12="Annuity",SUMIFS('Annuity Prices'!AM:AM,'Annuity Prices'!$B:$B,$D12,'Annuity Prices'!$E:$E,$G12),IF($B12="RAB Short",SUMIFS('RAB Prices Short'!AM:AM,'RAB Prices Short'!$B:$B,'All Prices combined'!$D12,'RAB Prices Short'!$E:$E,'All Prices combined'!$G12),IF($B12="RAB Long",SUMIFS('RAB Prices Long'!AM:AM,'RAB Prices Long'!$B:$B,'All Prices combined'!$D12,'RAB Prices Long'!$E:$E,'All Prices combined'!$G12)))),2)</f>
        <v>18.32</v>
      </c>
      <c r="AK12" s="2">
        <f>ROUND(IF($B12="Annuity",SUMIFS('Annuity Prices'!AN:AN,'Annuity Prices'!$B:$B,$D12,'Annuity Prices'!$E:$E,$G12),IF($B12="RAB Short",SUMIFS('RAB Prices Short'!AN:AN,'RAB Prices Short'!$B:$B,'All Prices combined'!$D12,'RAB Prices Short'!$E:$E,'All Prices combined'!$G12),IF($B12="RAB Long",SUMIFS('RAB Prices Long'!AN:AN,'RAB Prices Long'!$B:$B,'All Prices combined'!$D12,'RAB Prices Long'!$E:$E,'All Prices combined'!$G12)))),2)</f>
        <v>18.7</v>
      </c>
      <c r="AL12" s="2">
        <f>ROUND(IF($B12="Annuity",SUMIFS('Annuity Prices'!AO:AO,'Annuity Prices'!$B:$B,$D12,'Annuity Prices'!$E:$E,$G12),IF($B12="RAB Short",SUMIFS('RAB Prices Short'!AO:AO,'RAB Prices Short'!$B:$B,'All Prices combined'!$D12,'RAB Prices Short'!$E:$E,'All Prices combined'!$G12),IF($B12="RAB Long",SUMIFS('RAB Prices Long'!AO:AO,'RAB Prices Long'!$B:$B,'All Prices combined'!$D12,'RAB Prices Long'!$E:$E,'All Prices combined'!$G12)))),2)</f>
        <v>19.16</v>
      </c>
      <c r="AM12" s="2">
        <f>ROUND(IF($B12="Annuity",SUMIFS('Annuity Prices'!AP:AP,'Annuity Prices'!$B:$B,$D12,'Annuity Prices'!$E:$E,$G12),IF($B12="RAB Short",SUMIFS('RAB Prices Short'!AP:AP,'RAB Prices Short'!$B:$B,'All Prices combined'!$D12,'RAB Prices Short'!$E:$E,'All Prices combined'!$G12),IF($B12="RAB Long",SUMIFS('RAB Prices Long'!AP:AP,'RAB Prices Long'!$B:$B,'All Prices combined'!$D12,'RAB Prices Long'!$E:$E,'All Prices combined'!$G12)))),2)</f>
        <v>19.64</v>
      </c>
      <c r="AN12" s="2">
        <f>ROUND(IF($B12="Annuity",SUMIFS('Annuity Prices'!AQ:AQ,'Annuity Prices'!$B:$B,$D12,'Annuity Prices'!$E:$E,$G12),IF($B12="RAB Short",SUMIFS('RAB Prices Short'!AQ:AQ,'RAB Prices Short'!$B:$B,'All Prices combined'!$D12,'RAB Prices Short'!$E:$E,'All Prices combined'!$G12),IF($B12="RAB Long",SUMIFS('RAB Prices Long'!AQ:AQ,'RAB Prices Long'!$B:$B,'All Prices combined'!$D12,'RAB Prices Long'!$E:$E,'All Prices combined'!$G12)))),2)</f>
        <v>20.13</v>
      </c>
      <c r="AO12" s="2">
        <f>ROUND(IF($B12="Annuity",SUMIFS('Annuity Prices'!AR:AR,'Annuity Prices'!$B:$B,$D12,'Annuity Prices'!$E:$E,$G12),IF($B12="RAB Short",SUMIFS('RAB Prices Short'!AR:AR,'RAB Prices Short'!$B:$B,'All Prices combined'!$D12,'RAB Prices Short'!$E:$E,'All Prices combined'!$G12),IF($B12="RAB Long",SUMIFS('RAB Prices Long'!AR:AR,'RAB Prices Long'!$B:$B,'All Prices combined'!$D12,'RAB Prices Long'!$E:$E,'All Prices combined'!$G12)))),2)</f>
        <v>7.8</v>
      </c>
      <c r="AP12" s="2">
        <f>ROUND(IF($B12="Annuity",SUMIFS('Annuity Prices'!AS:AS,'Annuity Prices'!$B:$B,$D12,'Annuity Prices'!$E:$E,$G12),IF($B12="RAB Short",SUMIFS('RAB Prices Short'!AS:AS,'RAB Prices Short'!$B:$B,'All Prices combined'!$D12,'RAB Prices Short'!$E:$E,'All Prices combined'!$G12),IF($B12="RAB Long",SUMIFS('RAB Prices Long'!AS:AS,'RAB Prices Long'!$B:$B,'All Prices combined'!$D12,'RAB Prices Long'!$E:$E,'All Prices combined'!$G12)))),2)</f>
        <v>9.58</v>
      </c>
      <c r="AQ12" s="2">
        <f>ROUND(IF($B12="Annuity",SUMIFS('Annuity Prices'!AT:AT,'Annuity Prices'!$B:$B,$D12,'Annuity Prices'!$E:$E,$G12),IF($B12="RAB Short",SUMIFS('RAB Prices Short'!AT:AT,'RAB Prices Short'!$B:$B,'All Prices combined'!$D12,'RAB Prices Short'!$E:$E,'All Prices combined'!$G12),IF($B12="RAB Long",SUMIFS('RAB Prices Long'!AT:AT,'RAB Prices Long'!$B:$B,'All Prices combined'!$D12,'RAB Prices Long'!$E:$E,'All Prices combined'!$G12)))),2)</f>
        <v>9.86</v>
      </c>
      <c r="AR12" s="2">
        <f>ROUND(IF($B12="Annuity",SUMIFS('Annuity Prices'!AU:AU,'Annuity Prices'!$B:$B,$D12,'Annuity Prices'!$E:$E,$G12),IF($B12="RAB Short",SUMIFS('RAB Prices Short'!AU:AU,'RAB Prices Short'!$B:$B,'All Prices combined'!$D12,'RAB Prices Short'!$E:$E,'All Prices combined'!$G12),IF($B12="RAB Long",SUMIFS('RAB Prices Long'!AU:AU,'RAB Prices Long'!$B:$B,'All Prices combined'!$D12,'RAB Prices Long'!$E:$E,'All Prices combined'!$G12)))),2)</f>
        <v>10.14</v>
      </c>
      <c r="AS12" s="2">
        <f>ROUND(IF($B12="Annuity",SUMIFS('Annuity Prices'!AV:AV,'Annuity Prices'!$B:$B,$D12,'Annuity Prices'!$E:$E,$G12),IF($B12="RAB Short",SUMIFS('RAB Prices Short'!AV:AV,'RAB Prices Short'!$B:$B,'All Prices combined'!$D12,'RAB Prices Short'!$E:$E,'All Prices combined'!$G12),IF($B12="RAB Long",SUMIFS('RAB Prices Long'!AV:AV,'RAB Prices Long'!$B:$B,'All Prices combined'!$D12,'RAB Prices Long'!$E:$E,'All Prices combined'!$G12)))),2)</f>
        <v>10.43</v>
      </c>
      <c r="AT12" s="2">
        <f>ROUND(IF($B12="Annuity",SUMIFS('Annuity Prices'!AW:AW,'Annuity Prices'!$B:$B,$D12,'Annuity Prices'!$E:$E,$G12),IF($B12="RAB Short",SUMIFS('RAB Prices Short'!AW:AW,'RAB Prices Short'!$B:$B,'All Prices combined'!$D12,'RAB Prices Short'!$E:$E,'All Prices combined'!$G12),IF($B12="RAB Long",SUMIFS('RAB Prices Long'!AW:AW,'RAB Prices Long'!$B:$B,'All Prices combined'!$D12,'RAB Prices Long'!$E:$E,'All Prices combined'!$G12)))),2)</f>
        <v>10.62</v>
      </c>
      <c r="AU12" s="2">
        <f>ROUND(IF($B12="Annuity",SUMIFS('Annuity Prices'!AX:AX,'Annuity Prices'!$B:$B,$D12,'Annuity Prices'!$E:$E,$G12),IF($B12="RAB Short",SUMIFS('RAB Prices Short'!AX:AX,'RAB Prices Short'!$B:$B,'All Prices combined'!$D12,'RAB Prices Short'!$E:$E,'All Prices combined'!$G12),IF($B12="RAB Long",SUMIFS('RAB Prices Long'!AX:AX,'RAB Prices Long'!$B:$B,'All Prices combined'!$D12,'RAB Prices Long'!$E:$E,'All Prices combined'!$G12)))),2)</f>
        <v>10.88</v>
      </c>
      <c r="AV12" s="2">
        <f>ROUND(IF($B12="Annuity",SUMIFS('Annuity Prices'!AY:AY,'Annuity Prices'!$B:$B,$D12,'Annuity Prices'!$E:$E,$G12),IF($B12="RAB Short",SUMIFS('RAB Prices Short'!AY:AY,'RAB Prices Short'!$B:$B,'All Prices combined'!$D12,'RAB Prices Short'!$E:$E,'All Prices combined'!$G12),IF($B12="RAB Long",SUMIFS('RAB Prices Long'!AY:AY,'RAB Prices Long'!$B:$B,'All Prices combined'!$D12,'RAB Prices Long'!$E:$E,'All Prices combined'!$G12)))),2)</f>
        <v>11.15</v>
      </c>
      <c r="AW12" s="2">
        <f>ROUND(IF($B12="Annuity",SUMIFS('Annuity Prices'!AZ:AZ,'Annuity Prices'!$B:$B,$D12,'Annuity Prices'!$E:$E,$G12),IF($B12="RAB Short",SUMIFS('RAB Prices Short'!AZ:AZ,'RAB Prices Short'!$B:$B,'All Prices combined'!$D12,'RAB Prices Short'!$E:$E,'All Prices combined'!$G12),IF($B12="RAB Long",SUMIFS('RAB Prices Long'!AZ:AZ,'RAB Prices Long'!$B:$B,'All Prices combined'!$D12,'RAB Prices Long'!$E:$E,'All Prices combined'!$G12)))),2)</f>
        <v>11.43</v>
      </c>
      <c r="AX12" s="2">
        <f>ROUND(IF($B12="Annuity",SUMIFS('Annuity Prices'!BA:BA,'Annuity Prices'!$B:$B,$D12,'Annuity Prices'!$E:$E,$G12),IF($B12="RAB Short",SUMIFS('RAB Prices Short'!BA:BA,'RAB Prices Short'!$B:$B,'All Prices combined'!$D12,'RAB Prices Short'!$E:$E,'All Prices combined'!$G12),IF($B12="RAB Long",SUMIFS('RAB Prices Long'!BA:BA,'RAB Prices Long'!$B:$B,'All Prices combined'!$D12,'RAB Prices Long'!$E:$E,'All Prices combined'!$G12)))),2)</f>
        <v>11.67</v>
      </c>
      <c r="AY12" s="2">
        <f>ROUND(IF($B12="Annuity",SUMIFS('Annuity Prices'!BB:BB,'Annuity Prices'!$B:$B,$D12,'Annuity Prices'!$E:$E,$G12),IF($B12="RAB Short",SUMIFS('RAB Prices Short'!BB:BB,'RAB Prices Short'!$B:$B,'All Prices combined'!$D12,'RAB Prices Short'!$E:$E,'All Prices combined'!$G12),IF($B12="RAB Long",SUMIFS('RAB Prices Long'!BB:BB,'RAB Prices Long'!$B:$B,'All Prices combined'!$D12,'RAB Prices Long'!$E:$E,'All Prices combined'!$G12)))),2)</f>
        <v>11.96</v>
      </c>
      <c r="AZ12" s="2">
        <f>ROUND(IF($B12="Annuity",SUMIFS('Annuity Prices'!BC:BC,'Annuity Prices'!$B:$B,$D12,'Annuity Prices'!$E:$E,$G12),IF($B12="RAB Short",SUMIFS('RAB Prices Short'!BC:BC,'RAB Prices Short'!$B:$B,'All Prices combined'!$D12,'RAB Prices Short'!$E:$E,'All Prices combined'!$G12),IF($B12="RAB Long",SUMIFS('RAB Prices Long'!BC:BC,'RAB Prices Long'!$B:$B,'All Prices combined'!$D12,'RAB Prices Long'!$E:$E,'All Prices combined'!$G12)))),2)</f>
        <v>12.26</v>
      </c>
      <c r="BA12" s="2">
        <f>ROUND(IF($B12="Annuity",SUMIFS('Annuity Prices'!BD:BD,'Annuity Prices'!$B:$B,$D12,'Annuity Prices'!$E:$E,$G12),IF($B12="RAB Short",SUMIFS('RAB Prices Short'!BD:BD,'RAB Prices Short'!$B:$B,'All Prices combined'!$D12,'RAB Prices Short'!$E:$E,'All Prices combined'!$G12),IF($B12="RAB Long",SUMIFS('RAB Prices Long'!BD:BD,'RAB Prices Long'!$B:$B,'All Prices combined'!$D12,'RAB Prices Long'!$E:$E,'All Prices combined'!$G12)))),2)</f>
        <v>12.56</v>
      </c>
      <c r="BB12" s="2">
        <f>ROUND(IF($B12="Annuity",SUMIFS('Annuity Prices'!BE:BE,'Annuity Prices'!$B:$B,$D12,'Annuity Prices'!$E:$E,$G12),IF($B12="RAB Short",SUMIFS('RAB Prices Short'!BE:BE,'RAB Prices Short'!$B:$B,'All Prices combined'!$D12,'RAB Prices Short'!$E:$E,'All Prices combined'!$G12),IF($B12="RAB Long",SUMIFS('RAB Prices Long'!BE:BE,'RAB Prices Long'!$B:$B,'All Prices combined'!$D12,'RAB Prices Long'!$E:$E,'All Prices combined'!$G12)))),2)</f>
        <v>12.82</v>
      </c>
      <c r="BC12" s="2">
        <f>ROUND(IF($B12="Annuity",SUMIFS('Annuity Prices'!BF:BF,'Annuity Prices'!$B:$B,$D12,'Annuity Prices'!$E:$E,$G12),IF($B12="RAB Short",SUMIFS('RAB Prices Short'!BF:BF,'RAB Prices Short'!$B:$B,'All Prices combined'!$D12,'RAB Prices Short'!$E:$E,'All Prices combined'!$G12),IF($B12="RAB Long",SUMIFS('RAB Prices Long'!BF:BF,'RAB Prices Long'!$B:$B,'All Prices combined'!$D12,'RAB Prices Long'!$E:$E,'All Prices combined'!$G12)))),2)</f>
        <v>13.14</v>
      </c>
      <c r="BD12" s="2">
        <f>ROUND(IF($B12="Annuity",SUMIFS('Annuity Prices'!BG:BG,'Annuity Prices'!$B:$B,$D12,'Annuity Prices'!$E:$E,$G12),IF($B12="RAB Short",SUMIFS('RAB Prices Short'!BG:BG,'RAB Prices Short'!$B:$B,'All Prices combined'!$D12,'RAB Prices Short'!$E:$E,'All Prices combined'!$G12),IF($B12="RAB Long",SUMIFS('RAB Prices Long'!BG:BG,'RAB Prices Long'!$B:$B,'All Prices combined'!$D12,'RAB Prices Long'!$E:$E,'All Prices combined'!$G12)))),2)</f>
        <v>13.47</v>
      </c>
      <c r="BE12" s="2">
        <f>ROUND(IF($B12="Annuity",SUMIFS('Annuity Prices'!BH:BH,'Annuity Prices'!$B:$B,$D12,'Annuity Prices'!$E:$E,$G12),IF($B12="RAB Short",SUMIFS('RAB Prices Short'!BH:BH,'RAB Prices Short'!$B:$B,'All Prices combined'!$D12,'RAB Prices Short'!$E:$E,'All Prices combined'!$G12),IF($B12="RAB Long",SUMIFS('RAB Prices Long'!BH:BH,'RAB Prices Long'!$B:$B,'All Prices combined'!$D12,'RAB Prices Long'!$E:$E,'All Prices combined'!$G12)))),2)</f>
        <v>13.81</v>
      </c>
      <c r="BF12" s="2">
        <f>ROUND(IF($B12="Annuity",SUMIFS('Annuity Prices'!BI:BI,'Annuity Prices'!$B:$B,$D12,'Annuity Prices'!$E:$E,$G12),IF($B12="RAB Short",SUMIFS('RAB Prices Short'!BI:BI,'RAB Prices Short'!$B:$B,'All Prices combined'!$D12,'RAB Prices Short'!$E:$E,'All Prices combined'!$G12),IF($B12="RAB Long",SUMIFS('RAB Prices Long'!BI:BI,'RAB Prices Long'!$B:$B,'All Prices combined'!$D12,'RAB Prices Long'!$E:$E,'All Prices combined'!$G12)))),2)</f>
        <v>14.09</v>
      </c>
      <c r="BG12" s="2">
        <f>ROUND(IF($B12="Annuity",SUMIFS('Annuity Prices'!BJ:BJ,'Annuity Prices'!$B:$B,$D12,'Annuity Prices'!$E:$E,$G12),IF($B12="RAB Short",SUMIFS('RAB Prices Short'!BJ:BJ,'RAB Prices Short'!$B:$B,'All Prices combined'!$D12,'RAB Prices Short'!$E:$E,'All Prices combined'!$G12),IF($B12="RAB Long",SUMIFS('RAB Prices Long'!BJ:BJ,'RAB Prices Long'!$B:$B,'All Prices combined'!$D12,'RAB Prices Long'!$E:$E,'All Prices combined'!$G12)))),2)</f>
        <v>14.44</v>
      </c>
      <c r="BH12" s="2">
        <f>ROUND(IF($B12="Annuity",SUMIFS('Annuity Prices'!BK:BK,'Annuity Prices'!$B:$B,$D12,'Annuity Prices'!$E:$E,$G12),IF($B12="RAB Short",SUMIFS('RAB Prices Short'!BK:BK,'RAB Prices Short'!$B:$B,'All Prices combined'!$D12,'RAB Prices Short'!$E:$E,'All Prices combined'!$G12),IF($B12="RAB Long",SUMIFS('RAB Prices Long'!BK:BK,'RAB Prices Long'!$B:$B,'All Prices combined'!$D12,'RAB Prices Long'!$E:$E,'All Prices combined'!$G12)))),2)</f>
        <v>14.8</v>
      </c>
      <c r="BI12" s="2">
        <f>ROUND(IF($B12="Annuity",SUMIFS('Annuity Prices'!BL:BL,'Annuity Prices'!$B:$B,$D12,'Annuity Prices'!$E:$E,$G12),IF($B12="RAB Short",SUMIFS('RAB Prices Short'!BL:BL,'RAB Prices Short'!$B:$B,'All Prices combined'!$D12,'RAB Prices Short'!$E:$E,'All Prices combined'!$G12),IF($B12="RAB Long",SUMIFS('RAB Prices Long'!BL:BL,'RAB Prices Long'!$B:$B,'All Prices combined'!$D12,'RAB Prices Long'!$E:$E,'All Prices combined'!$G12)))),2)</f>
        <v>15.17</v>
      </c>
      <c r="BJ12" s="2">
        <f>ROUND(IF($B12="Annuity",SUMIFS('Annuity Prices'!BM:BM,'Annuity Prices'!$B:$B,$D12,'Annuity Prices'!$E:$E,$G12),IF($B12="RAB Short",SUMIFS('RAB Prices Short'!BM:BM,'RAB Prices Short'!$B:$B,'All Prices combined'!$D12,'RAB Prices Short'!$E:$E,'All Prices combined'!$G12),IF($B12="RAB Long",SUMIFS('RAB Prices Long'!BM:BM,'RAB Prices Long'!$B:$B,'All Prices combined'!$D12,'RAB Prices Long'!$E:$E,'All Prices combined'!$G12)))),2)</f>
        <v>15.48</v>
      </c>
      <c r="BK12" s="2">
        <f>ROUND(IF($B12="Annuity",SUMIFS('Annuity Prices'!BN:BN,'Annuity Prices'!$B:$B,$D12,'Annuity Prices'!$E:$E,$G12),IF($B12="RAB Short",SUMIFS('RAB Prices Short'!BN:BN,'RAB Prices Short'!$B:$B,'All Prices combined'!$D12,'RAB Prices Short'!$E:$E,'All Prices combined'!$G12),IF($B12="RAB Long",SUMIFS('RAB Prices Long'!BN:BN,'RAB Prices Long'!$B:$B,'All Prices combined'!$D12,'RAB Prices Long'!$E:$E,'All Prices combined'!$G12)))),2)</f>
        <v>15.87</v>
      </c>
      <c r="BL12" s="2">
        <f>ROUND(IF($B12="Annuity",SUMIFS('Annuity Prices'!BO:BO,'Annuity Prices'!$B:$B,$D12,'Annuity Prices'!$E:$E,$G12),IF($B12="RAB Short",SUMIFS('RAB Prices Short'!BO:BO,'RAB Prices Short'!$B:$B,'All Prices combined'!$D12,'RAB Prices Short'!$E:$E,'All Prices combined'!$G12),IF($B12="RAB Long",SUMIFS('RAB Prices Long'!BO:BO,'RAB Prices Long'!$B:$B,'All Prices combined'!$D12,'RAB Prices Long'!$E:$E,'All Prices combined'!$G12)))),2)</f>
        <v>16.27</v>
      </c>
      <c r="BM12" s="2">
        <f>ROUND(IF($B12="Annuity",SUMIFS('Annuity Prices'!BP:BP,'Annuity Prices'!$B:$B,$D12,'Annuity Prices'!$E:$E,$G12),IF($B12="RAB Short",SUMIFS('RAB Prices Short'!BP:BP,'RAB Prices Short'!$B:$B,'All Prices combined'!$D12,'RAB Prices Short'!$E:$E,'All Prices combined'!$G12),IF($B12="RAB Long",SUMIFS('RAB Prices Long'!BP:BP,'RAB Prices Long'!$B:$B,'All Prices combined'!$D12,'RAB Prices Long'!$E:$E,'All Prices combined'!$G12)))),2)</f>
        <v>16.670000000000002</v>
      </c>
      <c r="BN12" s="2">
        <f>ROUND(IF($B12="Annuity",SUMIFS('Annuity Prices'!BQ:BQ,'Annuity Prices'!$B:$B,$D12,'Annuity Prices'!$E:$E,$G12),IF($B12="RAB Short",SUMIFS('RAB Prices Short'!BQ:BQ,'RAB Prices Short'!$B:$B,'All Prices combined'!$D12,'RAB Prices Short'!$E:$E,'All Prices combined'!$G12),IF($B12="RAB Long",SUMIFS('RAB Prices Long'!BQ:BQ,'RAB Prices Long'!$B:$B,'All Prices combined'!$D12,'RAB Prices Long'!$E:$E,'All Prices combined'!$G12)))),2)</f>
        <v>17.010000000000002</v>
      </c>
      <c r="BO12" s="2">
        <f>ROUND(IF($B12="Annuity",SUMIFS('Annuity Prices'!BR:BR,'Annuity Prices'!$B:$B,$D12,'Annuity Prices'!$E:$E,$G12),IF($B12="RAB Short",SUMIFS('RAB Prices Short'!BR:BR,'RAB Prices Short'!$B:$B,'All Prices combined'!$D12,'RAB Prices Short'!$E:$E,'All Prices combined'!$G12),IF($B12="RAB Long",SUMIFS('RAB Prices Long'!BR:BR,'RAB Prices Long'!$B:$B,'All Prices combined'!$D12,'RAB Prices Long'!$E:$E,'All Prices combined'!$G12)))),2)</f>
        <v>17.440000000000001</v>
      </c>
      <c r="BP12" s="2">
        <f>ROUND(IF($B12="Annuity",SUMIFS('Annuity Prices'!BS:BS,'Annuity Prices'!$B:$B,$D12,'Annuity Prices'!$E:$E,$G12),IF($B12="RAB Short",SUMIFS('RAB Prices Short'!BS:BS,'RAB Prices Short'!$B:$B,'All Prices combined'!$D12,'RAB Prices Short'!$E:$E,'All Prices combined'!$G12),IF($B12="RAB Long",SUMIFS('RAB Prices Long'!BS:BS,'RAB Prices Long'!$B:$B,'All Prices combined'!$D12,'RAB Prices Long'!$E:$E,'All Prices combined'!$G12)))),2)</f>
        <v>17.88</v>
      </c>
      <c r="BQ12" s="2">
        <f>ROUND(IF($B12="Annuity",SUMIFS('Annuity Prices'!BT:BT,'Annuity Prices'!$B:$B,$D12,'Annuity Prices'!$E:$E,$G12),IF($B12="RAB Short",SUMIFS('RAB Prices Short'!BT:BT,'RAB Prices Short'!$B:$B,'All Prices combined'!$D12,'RAB Prices Short'!$E:$E,'All Prices combined'!$G12),IF($B12="RAB Long",SUMIFS('RAB Prices Long'!BT:BT,'RAB Prices Long'!$B:$B,'All Prices combined'!$D12,'RAB Prices Long'!$E:$E,'All Prices combined'!$G12)))),2)</f>
        <v>18.32</v>
      </c>
      <c r="BR12" s="2">
        <f>ROUND(IF($B12="Annuity",SUMIFS('Annuity Prices'!BU:BU,'Annuity Prices'!$B:$B,$D12,'Annuity Prices'!$E:$E,$G12),IF($B12="RAB Short",SUMIFS('RAB Prices Short'!BU:BU,'RAB Prices Short'!$B:$B,'All Prices combined'!$D12,'RAB Prices Short'!$E:$E,'All Prices combined'!$G12),IF($B12="RAB Long",SUMIFS('RAB Prices Long'!BU:BU,'RAB Prices Long'!$B:$B,'All Prices combined'!$D12,'RAB Prices Long'!$E:$E,'All Prices combined'!$G12)))),2)</f>
        <v>18.7</v>
      </c>
      <c r="BS12" s="2">
        <f>ROUND(IF($B12="Annuity",SUMIFS('Annuity Prices'!BV:BV,'Annuity Prices'!$B:$B,$D12,'Annuity Prices'!$E:$E,$G12),IF($B12="RAB Short",SUMIFS('RAB Prices Short'!BV:BV,'RAB Prices Short'!$B:$B,'All Prices combined'!$D12,'RAB Prices Short'!$E:$E,'All Prices combined'!$G12),IF($B12="RAB Long",SUMIFS('RAB Prices Long'!BV:BV,'RAB Prices Long'!$B:$B,'All Prices combined'!$D12,'RAB Prices Long'!$E:$E,'All Prices combined'!$G12)))),2)</f>
        <v>19.16</v>
      </c>
      <c r="BT12" s="2">
        <f>ROUND(IF($B12="Annuity",SUMIFS('Annuity Prices'!BW:BW,'Annuity Prices'!$B:$B,$D12,'Annuity Prices'!$E:$E,$G12),IF($B12="RAB Short",SUMIFS('RAB Prices Short'!BW:BW,'RAB Prices Short'!$B:$B,'All Prices combined'!$D12,'RAB Prices Short'!$E:$E,'All Prices combined'!$G12),IF($B12="RAB Long",SUMIFS('RAB Prices Long'!BW:BW,'RAB Prices Long'!$B:$B,'All Prices combined'!$D12,'RAB Prices Long'!$E:$E,'All Prices combined'!$G12)))),2)</f>
        <v>19.64</v>
      </c>
      <c r="BU12" s="2">
        <f>ROUND(IF($B12="Annuity",SUMIFS('Annuity Prices'!BX:BX,'Annuity Prices'!$B:$B,$D12,'Annuity Prices'!$E:$E,$G12),IF($B12="RAB Short",SUMIFS('RAB Prices Short'!BX:BX,'RAB Prices Short'!$B:$B,'All Prices combined'!$D12,'RAB Prices Short'!$E:$E,'All Prices combined'!$G12),IF($B12="RAB Long",SUMIFS('RAB Prices Long'!BX:BX,'RAB Prices Long'!$B:$B,'All Prices combined'!$D12,'RAB Prices Long'!$E:$E,'All Prices combined'!$G12)))),2)</f>
        <v>20.13</v>
      </c>
    </row>
    <row r="13" spans="2:73" x14ac:dyDescent="0.25">
      <c r="B13" t="s">
        <v>37</v>
      </c>
      <c r="C13" s="1">
        <v>2</v>
      </c>
      <c r="D13" s="1" t="s">
        <v>132</v>
      </c>
      <c r="E13" s="1" t="s">
        <v>131</v>
      </c>
      <c r="F13" s="1">
        <v>2</v>
      </c>
      <c r="G13" s="1" t="s">
        <v>40</v>
      </c>
      <c r="H13" s="1"/>
      <c r="I13" s="2">
        <f>ROUND(IF($B13="Annuity",SUMIFS('Annuity Prices'!L:L,'Annuity Prices'!$B:$B,$D13,'Annuity Prices'!$E:$E,$G13),IF($B13="RAB Short",SUMIFS('RAB Prices Short'!L:L,'RAB Prices Short'!$B:$B,'All Prices combined'!$D13,'RAB Prices Short'!$E:$E,'All Prices combined'!$G13),IF($B13="RAB Long",SUMIFS('RAB Prices Long'!L:L,'RAB Prices Long'!$B:$B,'All Prices combined'!$D13,'RAB Prices Long'!$E:$E,'All Prices combined'!$G13)))),2)</f>
        <v>7.32</v>
      </c>
      <c r="J13" s="2">
        <f>ROUND(IF($B13="Annuity",SUMIFS('Annuity Prices'!M:M,'Annuity Prices'!$B:$B,$D13,'Annuity Prices'!$E:$E,$G13),IF($B13="RAB Short",SUMIFS('RAB Prices Short'!M:M,'RAB Prices Short'!$B:$B,'All Prices combined'!$D13,'RAB Prices Short'!$E:$E,'All Prices combined'!$G13),IF($B13="RAB Long",SUMIFS('RAB Prices Long'!M:M,'RAB Prices Long'!$B:$B,'All Prices combined'!$D13,'RAB Prices Long'!$E:$E,'All Prices combined'!$G13)))),2)</f>
        <v>7.53</v>
      </c>
      <c r="K13" s="2">
        <f>ROUND(IF($B13="Annuity",SUMIFS('Annuity Prices'!N:N,'Annuity Prices'!$B:$B,$D13,'Annuity Prices'!$E:$E,$G13),IF($B13="RAB Short",SUMIFS('RAB Prices Short'!N:N,'RAB Prices Short'!$B:$B,'All Prices combined'!$D13,'RAB Prices Short'!$E:$E,'All Prices combined'!$G13),IF($B13="RAB Long",SUMIFS('RAB Prices Long'!N:N,'RAB Prices Long'!$B:$B,'All Prices combined'!$D13,'RAB Prices Long'!$E:$E,'All Prices combined'!$G13)))),2)</f>
        <v>7.75</v>
      </c>
      <c r="L13" s="2">
        <f>ROUND(IF($B13="Annuity",SUMIFS('Annuity Prices'!O:O,'Annuity Prices'!$B:$B,$D13,'Annuity Prices'!$E:$E,$G13),IF($B13="RAB Short",SUMIFS('RAB Prices Short'!O:O,'RAB Prices Short'!$B:$B,'All Prices combined'!$D13,'RAB Prices Short'!$E:$E,'All Prices combined'!$G13),IF($B13="RAB Long",SUMIFS('RAB Prices Long'!O:O,'RAB Prices Long'!$B:$B,'All Prices combined'!$D13,'RAB Prices Long'!$E:$E,'All Prices combined'!$G13)))),2)</f>
        <v>7.97</v>
      </c>
      <c r="M13" s="2">
        <f>ROUND(IF($B13="Annuity",SUMIFS('Annuity Prices'!P:P,'Annuity Prices'!$B:$B,$D13,'Annuity Prices'!$E:$E,$G13),IF($B13="RAB Short",SUMIFS('RAB Prices Short'!P:P,'RAB Prices Short'!$B:$B,'All Prices combined'!$D13,'RAB Prices Short'!$E:$E,'All Prices combined'!$G13),IF($B13="RAB Long",SUMIFS('RAB Prices Long'!P:P,'RAB Prices Long'!$B:$B,'All Prices combined'!$D13,'RAB Prices Long'!$E:$E,'All Prices combined'!$G13)))),2)</f>
        <v>8.11</v>
      </c>
      <c r="N13" s="2">
        <f>ROUND(IF($B13="Annuity",SUMIFS('Annuity Prices'!Q:Q,'Annuity Prices'!$B:$B,$D13,'Annuity Prices'!$E:$E,$G13),IF($B13="RAB Short",SUMIFS('RAB Prices Short'!Q:Q,'RAB Prices Short'!$B:$B,'All Prices combined'!$D13,'RAB Prices Short'!$E:$E,'All Prices combined'!$G13),IF($B13="RAB Long",SUMIFS('RAB Prices Long'!Q:Q,'RAB Prices Long'!$B:$B,'All Prices combined'!$D13,'RAB Prices Long'!$E:$E,'All Prices combined'!$G13)))),2)</f>
        <v>8.31</v>
      </c>
      <c r="O13" s="2">
        <f>ROUND(IF($B13="Annuity",SUMIFS('Annuity Prices'!R:R,'Annuity Prices'!$B:$B,$D13,'Annuity Prices'!$E:$E,$G13),IF($B13="RAB Short",SUMIFS('RAB Prices Short'!R:R,'RAB Prices Short'!$B:$B,'All Prices combined'!$D13,'RAB Prices Short'!$E:$E,'All Prices combined'!$G13),IF($B13="RAB Long",SUMIFS('RAB Prices Long'!R:R,'RAB Prices Long'!$B:$B,'All Prices combined'!$D13,'RAB Prices Long'!$E:$E,'All Prices combined'!$G13)))),2)</f>
        <v>8.52</v>
      </c>
      <c r="P13" s="2">
        <f>ROUND(IF($B13="Annuity",SUMIFS('Annuity Prices'!S:S,'Annuity Prices'!$B:$B,$D13,'Annuity Prices'!$E:$E,$G13),IF($B13="RAB Short",SUMIFS('RAB Prices Short'!S:S,'RAB Prices Short'!$B:$B,'All Prices combined'!$D13,'RAB Prices Short'!$E:$E,'All Prices combined'!$G13),IF($B13="RAB Long",SUMIFS('RAB Prices Long'!S:S,'RAB Prices Long'!$B:$B,'All Prices combined'!$D13,'RAB Prices Long'!$E:$E,'All Prices combined'!$G13)))),2)</f>
        <v>8.73</v>
      </c>
      <c r="Q13" s="2">
        <f>ROUND(IF($B13="Annuity",SUMIFS('Annuity Prices'!T:T,'Annuity Prices'!$B:$B,$D13,'Annuity Prices'!$E:$E,$G13),IF($B13="RAB Short",SUMIFS('RAB Prices Short'!T:T,'RAB Prices Short'!$B:$B,'All Prices combined'!$D13,'RAB Prices Short'!$E:$E,'All Prices combined'!$G13),IF($B13="RAB Long",SUMIFS('RAB Prices Long'!T:T,'RAB Prices Long'!$B:$B,'All Prices combined'!$D13,'RAB Prices Long'!$E:$E,'All Prices combined'!$G13)))),2)</f>
        <v>8.91</v>
      </c>
      <c r="R13" s="2">
        <f>ROUND(IF($B13="Annuity",SUMIFS('Annuity Prices'!U:U,'Annuity Prices'!$B:$B,$D13,'Annuity Prices'!$E:$E,$G13),IF($B13="RAB Short",SUMIFS('RAB Prices Short'!U:U,'RAB Prices Short'!$B:$B,'All Prices combined'!$D13,'RAB Prices Short'!$E:$E,'All Prices combined'!$G13),IF($B13="RAB Long",SUMIFS('RAB Prices Long'!U:U,'RAB Prices Long'!$B:$B,'All Prices combined'!$D13,'RAB Prices Long'!$E:$E,'All Prices combined'!$G13)))),2)</f>
        <v>9.1300000000000008</v>
      </c>
      <c r="S13" s="2">
        <f>ROUND(IF($B13="Annuity",SUMIFS('Annuity Prices'!V:V,'Annuity Prices'!$B:$B,$D13,'Annuity Prices'!$E:$E,$G13),IF($B13="RAB Short",SUMIFS('RAB Prices Short'!V:V,'RAB Prices Short'!$B:$B,'All Prices combined'!$D13,'RAB Prices Short'!$E:$E,'All Prices combined'!$G13),IF($B13="RAB Long",SUMIFS('RAB Prices Long'!V:V,'RAB Prices Long'!$B:$B,'All Prices combined'!$D13,'RAB Prices Long'!$E:$E,'All Prices combined'!$G13)))),2)</f>
        <v>9.36</v>
      </c>
      <c r="T13" s="2">
        <f>ROUND(IF($B13="Annuity",SUMIFS('Annuity Prices'!W:W,'Annuity Prices'!$B:$B,$D13,'Annuity Prices'!$E:$E,$G13),IF($B13="RAB Short",SUMIFS('RAB Prices Short'!W:W,'RAB Prices Short'!$B:$B,'All Prices combined'!$D13,'RAB Prices Short'!$E:$E,'All Prices combined'!$G13),IF($B13="RAB Long",SUMIFS('RAB Prices Long'!W:W,'RAB Prices Long'!$B:$B,'All Prices combined'!$D13,'RAB Prices Long'!$E:$E,'All Prices combined'!$G13)))),2)</f>
        <v>9.59</v>
      </c>
      <c r="U13" s="2">
        <f>ROUND(IF($B13="Annuity",SUMIFS('Annuity Prices'!X:X,'Annuity Prices'!$B:$B,$D13,'Annuity Prices'!$E:$E,$G13),IF($B13="RAB Short",SUMIFS('RAB Prices Short'!X:X,'RAB Prices Short'!$B:$B,'All Prices combined'!$D13,'RAB Prices Short'!$E:$E,'All Prices combined'!$G13),IF($B13="RAB Long",SUMIFS('RAB Prices Long'!X:X,'RAB Prices Long'!$B:$B,'All Prices combined'!$D13,'RAB Prices Long'!$E:$E,'All Prices combined'!$G13)))),2)</f>
        <v>9.7799999999999994</v>
      </c>
      <c r="V13" s="2">
        <f>ROUND(IF($B13="Annuity",SUMIFS('Annuity Prices'!Y:Y,'Annuity Prices'!$B:$B,$D13,'Annuity Prices'!$E:$E,$G13),IF($B13="RAB Short",SUMIFS('RAB Prices Short'!Y:Y,'RAB Prices Short'!$B:$B,'All Prices combined'!$D13,'RAB Prices Short'!$E:$E,'All Prices combined'!$G13),IF($B13="RAB Long",SUMIFS('RAB Prices Long'!Y:Y,'RAB Prices Long'!$B:$B,'All Prices combined'!$D13,'RAB Prices Long'!$E:$E,'All Prices combined'!$G13)))),2)</f>
        <v>10.029999999999999</v>
      </c>
      <c r="W13" s="2">
        <f>ROUND(IF($B13="Annuity",SUMIFS('Annuity Prices'!Z:Z,'Annuity Prices'!$B:$B,$D13,'Annuity Prices'!$E:$E,$G13),IF($B13="RAB Short",SUMIFS('RAB Prices Short'!Z:Z,'RAB Prices Short'!$B:$B,'All Prices combined'!$D13,'RAB Prices Short'!$E:$E,'All Prices combined'!$G13),IF($B13="RAB Long",SUMIFS('RAB Prices Long'!Z:Z,'RAB Prices Long'!$B:$B,'All Prices combined'!$D13,'RAB Prices Long'!$E:$E,'All Prices combined'!$G13)))),2)</f>
        <v>10.28</v>
      </c>
      <c r="X13" s="2">
        <f>ROUND(IF($B13="Annuity",SUMIFS('Annuity Prices'!AA:AA,'Annuity Prices'!$B:$B,$D13,'Annuity Prices'!$E:$E,$G13),IF($B13="RAB Short",SUMIFS('RAB Prices Short'!AA:AA,'RAB Prices Short'!$B:$B,'All Prices combined'!$D13,'RAB Prices Short'!$E:$E,'All Prices combined'!$G13),IF($B13="RAB Long",SUMIFS('RAB Prices Long'!AA:AA,'RAB Prices Long'!$B:$B,'All Prices combined'!$D13,'RAB Prices Long'!$E:$E,'All Prices combined'!$G13)))),2)</f>
        <v>10.54</v>
      </c>
      <c r="Y13" s="2">
        <f>ROUND(IF($B13="Annuity",SUMIFS('Annuity Prices'!AB:AB,'Annuity Prices'!$B:$B,$D13,'Annuity Prices'!$E:$E,$G13),IF($B13="RAB Short",SUMIFS('RAB Prices Short'!AB:AB,'RAB Prices Short'!$B:$B,'All Prices combined'!$D13,'RAB Prices Short'!$E:$E,'All Prices combined'!$G13),IF($B13="RAB Long",SUMIFS('RAB Prices Long'!AB:AB,'RAB Prices Long'!$B:$B,'All Prices combined'!$D13,'RAB Prices Long'!$E:$E,'All Prices combined'!$G13)))),2)</f>
        <v>10.75</v>
      </c>
      <c r="Z13" s="2">
        <f>ROUND(IF($B13="Annuity",SUMIFS('Annuity Prices'!AC:AC,'Annuity Prices'!$B:$B,$D13,'Annuity Prices'!$E:$E,$G13),IF($B13="RAB Short",SUMIFS('RAB Prices Short'!AC:AC,'RAB Prices Short'!$B:$B,'All Prices combined'!$D13,'RAB Prices Short'!$E:$E,'All Prices combined'!$G13),IF($B13="RAB Long",SUMIFS('RAB Prices Long'!AC:AC,'RAB Prices Long'!$B:$B,'All Prices combined'!$D13,'RAB Prices Long'!$E:$E,'All Prices combined'!$G13)))),2)</f>
        <v>11.01</v>
      </c>
      <c r="AA13" s="2">
        <f>ROUND(IF($B13="Annuity",SUMIFS('Annuity Prices'!AD:AD,'Annuity Prices'!$B:$B,$D13,'Annuity Prices'!$E:$E,$G13),IF($B13="RAB Short",SUMIFS('RAB Prices Short'!AD:AD,'RAB Prices Short'!$B:$B,'All Prices combined'!$D13,'RAB Prices Short'!$E:$E,'All Prices combined'!$G13),IF($B13="RAB Long",SUMIFS('RAB Prices Long'!AD:AD,'RAB Prices Long'!$B:$B,'All Prices combined'!$D13,'RAB Prices Long'!$E:$E,'All Prices combined'!$G13)))),2)</f>
        <v>11.29</v>
      </c>
      <c r="AB13" s="2">
        <f>ROUND(IF($B13="Annuity",SUMIFS('Annuity Prices'!AE:AE,'Annuity Prices'!$B:$B,$D13,'Annuity Prices'!$E:$E,$G13),IF($B13="RAB Short",SUMIFS('RAB Prices Short'!AE:AE,'RAB Prices Short'!$B:$B,'All Prices combined'!$D13,'RAB Prices Short'!$E:$E,'All Prices combined'!$G13),IF($B13="RAB Long",SUMIFS('RAB Prices Long'!AE:AE,'RAB Prices Long'!$B:$B,'All Prices combined'!$D13,'RAB Prices Long'!$E:$E,'All Prices combined'!$G13)))),2)</f>
        <v>11.57</v>
      </c>
      <c r="AC13" s="2">
        <f>ROUND(IF($B13="Annuity",SUMIFS('Annuity Prices'!AF:AF,'Annuity Prices'!$B:$B,$D13,'Annuity Prices'!$E:$E,$G13),IF($B13="RAB Short",SUMIFS('RAB Prices Short'!AF:AF,'RAB Prices Short'!$B:$B,'All Prices combined'!$D13,'RAB Prices Short'!$E:$E,'All Prices combined'!$G13),IF($B13="RAB Long",SUMIFS('RAB Prices Long'!AF:AF,'RAB Prices Long'!$B:$B,'All Prices combined'!$D13,'RAB Prices Long'!$E:$E,'All Prices combined'!$G13)))),2)</f>
        <v>11.8</v>
      </c>
      <c r="AD13" s="2">
        <f>ROUND(IF($B13="Annuity",SUMIFS('Annuity Prices'!AG:AG,'Annuity Prices'!$B:$B,$D13,'Annuity Prices'!$E:$E,$G13),IF($B13="RAB Short",SUMIFS('RAB Prices Short'!AG:AG,'RAB Prices Short'!$B:$B,'All Prices combined'!$D13,'RAB Prices Short'!$E:$E,'All Prices combined'!$G13),IF($B13="RAB Long",SUMIFS('RAB Prices Long'!AG:AG,'RAB Prices Long'!$B:$B,'All Prices combined'!$D13,'RAB Prices Long'!$E:$E,'All Prices combined'!$G13)))),2)</f>
        <v>12.1</v>
      </c>
      <c r="AE13" s="2">
        <f>ROUND(IF($B13="Annuity",SUMIFS('Annuity Prices'!AH:AH,'Annuity Prices'!$B:$B,$D13,'Annuity Prices'!$E:$E,$G13),IF($B13="RAB Short",SUMIFS('RAB Prices Short'!AH:AH,'RAB Prices Short'!$B:$B,'All Prices combined'!$D13,'RAB Prices Short'!$E:$E,'All Prices combined'!$G13),IF($B13="RAB Long",SUMIFS('RAB Prices Long'!AH:AH,'RAB Prices Long'!$B:$B,'All Prices combined'!$D13,'RAB Prices Long'!$E:$E,'All Prices combined'!$G13)))),2)</f>
        <v>12.4</v>
      </c>
      <c r="AF13" s="2">
        <f>ROUND(IF($B13="Annuity",SUMIFS('Annuity Prices'!AI:AI,'Annuity Prices'!$B:$B,$D13,'Annuity Prices'!$E:$E,$G13),IF($B13="RAB Short",SUMIFS('RAB Prices Short'!AI:AI,'RAB Prices Short'!$B:$B,'All Prices combined'!$D13,'RAB Prices Short'!$E:$E,'All Prices combined'!$G13),IF($B13="RAB Long",SUMIFS('RAB Prices Long'!AI:AI,'RAB Prices Long'!$B:$B,'All Prices combined'!$D13,'RAB Prices Long'!$E:$E,'All Prices combined'!$G13)))),2)</f>
        <v>12.71</v>
      </c>
      <c r="AG13" s="2">
        <f>ROUND(IF($B13="Annuity",SUMIFS('Annuity Prices'!AJ:AJ,'Annuity Prices'!$B:$B,$D13,'Annuity Prices'!$E:$E,$G13),IF($B13="RAB Short",SUMIFS('RAB Prices Short'!AJ:AJ,'RAB Prices Short'!$B:$B,'All Prices combined'!$D13,'RAB Prices Short'!$E:$E,'All Prices combined'!$G13),IF($B13="RAB Long",SUMIFS('RAB Prices Long'!AJ:AJ,'RAB Prices Long'!$B:$B,'All Prices combined'!$D13,'RAB Prices Long'!$E:$E,'All Prices combined'!$G13)))),2)</f>
        <v>12.96</v>
      </c>
      <c r="AH13" s="2">
        <f>ROUND(IF($B13="Annuity",SUMIFS('Annuity Prices'!AK:AK,'Annuity Prices'!$B:$B,$D13,'Annuity Prices'!$E:$E,$G13),IF($B13="RAB Short",SUMIFS('RAB Prices Short'!AK:AK,'RAB Prices Short'!$B:$B,'All Prices combined'!$D13,'RAB Prices Short'!$E:$E,'All Prices combined'!$G13),IF($B13="RAB Long",SUMIFS('RAB Prices Long'!AK:AK,'RAB Prices Long'!$B:$B,'All Prices combined'!$D13,'RAB Prices Long'!$E:$E,'All Prices combined'!$G13)))),2)</f>
        <v>13.29</v>
      </c>
      <c r="AI13" s="2">
        <f>ROUND(IF($B13="Annuity",SUMIFS('Annuity Prices'!AL:AL,'Annuity Prices'!$B:$B,$D13,'Annuity Prices'!$E:$E,$G13),IF($B13="RAB Short",SUMIFS('RAB Prices Short'!AL:AL,'RAB Prices Short'!$B:$B,'All Prices combined'!$D13,'RAB Prices Short'!$E:$E,'All Prices combined'!$G13),IF($B13="RAB Long",SUMIFS('RAB Prices Long'!AL:AL,'RAB Prices Long'!$B:$B,'All Prices combined'!$D13,'RAB Prices Long'!$E:$E,'All Prices combined'!$G13)))),2)</f>
        <v>13.62</v>
      </c>
      <c r="AJ13" s="2">
        <f>ROUND(IF($B13="Annuity",SUMIFS('Annuity Prices'!AM:AM,'Annuity Prices'!$B:$B,$D13,'Annuity Prices'!$E:$E,$G13),IF($B13="RAB Short",SUMIFS('RAB Prices Short'!AM:AM,'RAB Prices Short'!$B:$B,'All Prices combined'!$D13,'RAB Prices Short'!$E:$E,'All Prices combined'!$G13),IF($B13="RAB Long",SUMIFS('RAB Prices Long'!AM:AM,'RAB Prices Long'!$B:$B,'All Prices combined'!$D13,'RAB Prices Long'!$E:$E,'All Prices combined'!$G13)))),2)</f>
        <v>13.96</v>
      </c>
      <c r="AK13" s="2">
        <f>ROUND(IF($B13="Annuity",SUMIFS('Annuity Prices'!AN:AN,'Annuity Prices'!$B:$B,$D13,'Annuity Prices'!$E:$E,$G13),IF($B13="RAB Short",SUMIFS('RAB Prices Short'!AN:AN,'RAB Prices Short'!$B:$B,'All Prices combined'!$D13,'RAB Prices Short'!$E:$E,'All Prices combined'!$G13),IF($B13="RAB Long",SUMIFS('RAB Prices Long'!AN:AN,'RAB Prices Long'!$B:$B,'All Prices combined'!$D13,'RAB Prices Long'!$E:$E,'All Prices combined'!$G13)))),2)</f>
        <v>14.24</v>
      </c>
      <c r="AL13" s="2">
        <f>ROUND(IF($B13="Annuity",SUMIFS('Annuity Prices'!AO:AO,'Annuity Prices'!$B:$B,$D13,'Annuity Prices'!$E:$E,$G13),IF($B13="RAB Short",SUMIFS('RAB Prices Short'!AO:AO,'RAB Prices Short'!$B:$B,'All Prices combined'!$D13,'RAB Prices Short'!$E:$E,'All Prices combined'!$G13),IF($B13="RAB Long",SUMIFS('RAB Prices Long'!AO:AO,'RAB Prices Long'!$B:$B,'All Prices combined'!$D13,'RAB Prices Long'!$E:$E,'All Prices combined'!$G13)))),2)</f>
        <v>14.6</v>
      </c>
      <c r="AM13" s="2">
        <f>ROUND(IF($B13="Annuity",SUMIFS('Annuity Prices'!AP:AP,'Annuity Prices'!$B:$B,$D13,'Annuity Prices'!$E:$E,$G13),IF($B13="RAB Short",SUMIFS('RAB Prices Short'!AP:AP,'RAB Prices Short'!$B:$B,'All Prices combined'!$D13,'RAB Prices Short'!$E:$E,'All Prices combined'!$G13),IF($B13="RAB Long",SUMIFS('RAB Prices Long'!AP:AP,'RAB Prices Long'!$B:$B,'All Prices combined'!$D13,'RAB Prices Long'!$E:$E,'All Prices combined'!$G13)))),2)</f>
        <v>14.96</v>
      </c>
      <c r="AN13" s="2">
        <f>ROUND(IF($B13="Annuity",SUMIFS('Annuity Prices'!AQ:AQ,'Annuity Prices'!$B:$B,$D13,'Annuity Prices'!$E:$E,$G13),IF($B13="RAB Short",SUMIFS('RAB Prices Short'!AQ:AQ,'RAB Prices Short'!$B:$B,'All Prices combined'!$D13,'RAB Prices Short'!$E:$E,'All Prices combined'!$G13),IF($B13="RAB Long",SUMIFS('RAB Prices Long'!AQ:AQ,'RAB Prices Long'!$B:$B,'All Prices combined'!$D13,'RAB Prices Long'!$E:$E,'All Prices combined'!$G13)))),2)</f>
        <v>15.34</v>
      </c>
      <c r="AO13" s="2">
        <f>ROUND(IF($B13="Annuity",SUMIFS('Annuity Prices'!AR:AR,'Annuity Prices'!$B:$B,$D13,'Annuity Prices'!$E:$E,$G13),IF($B13="RAB Short",SUMIFS('RAB Prices Short'!AR:AR,'RAB Prices Short'!$B:$B,'All Prices combined'!$D13,'RAB Prices Short'!$E:$E,'All Prices combined'!$G13),IF($B13="RAB Long",SUMIFS('RAB Prices Long'!AR:AR,'RAB Prices Long'!$B:$B,'All Prices combined'!$D13,'RAB Prices Long'!$E:$E,'All Prices combined'!$G13)))),2)</f>
        <v>8.0399999999999991</v>
      </c>
      <c r="AP13" s="2">
        <f>ROUND(IF($B13="Annuity",SUMIFS('Annuity Prices'!AS:AS,'Annuity Prices'!$B:$B,$D13,'Annuity Prices'!$E:$E,$G13),IF($B13="RAB Short",SUMIFS('RAB Prices Short'!AS:AS,'RAB Prices Short'!$B:$B,'All Prices combined'!$D13,'RAB Prices Short'!$E:$E,'All Prices combined'!$G13),IF($B13="RAB Long",SUMIFS('RAB Prices Long'!AS:AS,'RAB Prices Long'!$B:$B,'All Prices combined'!$D13,'RAB Prices Long'!$E:$E,'All Prices combined'!$G13)))),2)</f>
        <v>7.32</v>
      </c>
      <c r="AQ13" s="2">
        <f>ROUND(IF($B13="Annuity",SUMIFS('Annuity Prices'!AT:AT,'Annuity Prices'!$B:$B,$D13,'Annuity Prices'!$E:$E,$G13),IF($B13="RAB Short",SUMIFS('RAB Prices Short'!AT:AT,'RAB Prices Short'!$B:$B,'All Prices combined'!$D13,'RAB Prices Short'!$E:$E,'All Prices combined'!$G13),IF($B13="RAB Long",SUMIFS('RAB Prices Long'!AT:AT,'RAB Prices Long'!$B:$B,'All Prices combined'!$D13,'RAB Prices Long'!$E:$E,'All Prices combined'!$G13)))),2)</f>
        <v>7.53</v>
      </c>
      <c r="AR13" s="2">
        <f>ROUND(IF($B13="Annuity",SUMIFS('Annuity Prices'!AU:AU,'Annuity Prices'!$B:$B,$D13,'Annuity Prices'!$E:$E,$G13),IF($B13="RAB Short",SUMIFS('RAB Prices Short'!AU:AU,'RAB Prices Short'!$B:$B,'All Prices combined'!$D13,'RAB Prices Short'!$E:$E,'All Prices combined'!$G13),IF($B13="RAB Long",SUMIFS('RAB Prices Long'!AU:AU,'RAB Prices Long'!$B:$B,'All Prices combined'!$D13,'RAB Prices Long'!$E:$E,'All Prices combined'!$G13)))),2)</f>
        <v>7.75</v>
      </c>
      <c r="AS13" s="2">
        <f>ROUND(IF($B13="Annuity",SUMIFS('Annuity Prices'!AV:AV,'Annuity Prices'!$B:$B,$D13,'Annuity Prices'!$E:$E,$G13),IF($B13="RAB Short",SUMIFS('RAB Prices Short'!AV:AV,'RAB Prices Short'!$B:$B,'All Prices combined'!$D13,'RAB Prices Short'!$E:$E,'All Prices combined'!$G13),IF($B13="RAB Long",SUMIFS('RAB Prices Long'!AV:AV,'RAB Prices Long'!$B:$B,'All Prices combined'!$D13,'RAB Prices Long'!$E:$E,'All Prices combined'!$G13)))),2)</f>
        <v>7.97</v>
      </c>
      <c r="AT13" s="2">
        <f>ROUND(IF($B13="Annuity",SUMIFS('Annuity Prices'!AW:AW,'Annuity Prices'!$B:$B,$D13,'Annuity Prices'!$E:$E,$G13),IF($B13="RAB Short",SUMIFS('RAB Prices Short'!AW:AW,'RAB Prices Short'!$B:$B,'All Prices combined'!$D13,'RAB Prices Short'!$E:$E,'All Prices combined'!$G13),IF($B13="RAB Long",SUMIFS('RAB Prices Long'!AW:AW,'RAB Prices Long'!$B:$B,'All Prices combined'!$D13,'RAB Prices Long'!$E:$E,'All Prices combined'!$G13)))),2)</f>
        <v>8.11</v>
      </c>
      <c r="AU13" s="2">
        <f>ROUND(IF($B13="Annuity",SUMIFS('Annuity Prices'!AX:AX,'Annuity Prices'!$B:$B,$D13,'Annuity Prices'!$E:$E,$G13),IF($B13="RAB Short",SUMIFS('RAB Prices Short'!AX:AX,'RAB Prices Short'!$B:$B,'All Prices combined'!$D13,'RAB Prices Short'!$E:$E,'All Prices combined'!$G13),IF($B13="RAB Long",SUMIFS('RAB Prices Long'!AX:AX,'RAB Prices Long'!$B:$B,'All Prices combined'!$D13,'RAB Prices Long'!$E:$E,'All Prices combined'!$G13)))),2)</f>
        <v>8.31</v>
      </c>
      <c r="AV13" s="2">
        <f>ROUND(IF($B13="Annuity",SUMIFS('Annuity Prices'!AY:AY,'Annuity Prices'!$B:$B,$D13,'Annuity Prices'!$E:$E,$G13),IF($B13="RAB Short",SUMIFS('RAB Prices Short'!AY:AY,'RAB Prices Short'!$B:$B,'All Prices combined'!$D13,'RAB Prices Short'!$E:$E,'All Prices combined'!$G13),IF($B13="RAB Long",SUMIFS('RAB Prices Long'!AY:AY,'RAB Prices Long'!$B:$B,'All Prices combined'!$D13,'RAB Prices Long'!$E:$E,'All Prices combined'!$G13)))),2)</f>
        <v>8.52</v>
      </c>
      <c r="AW13" s="2">
        <f>ROUND(IF($B13="Annuity",SUMIFS('Annuity Prices'!AZ:AZ,'Annuity Prices'!$B:$B,$D13,'Annuity Prices'!$E:$E,$G13),IF($B13="RAB Short",SUMIFS('RAB Prices Short'!AZ:AZ,'RAB Prices Short'!$B:$B,'All Prices combined'!$D13,'RAB Prices Short'!$E:$E,'All Prices combined'!$G13),IF($B13="RAB Long",SUMIFS('RAB Prices Long'!AZ:AZ,'RAB Prices Long'!$B:$B,'All Prices combined'!$D13,'RAB Prices Long'!$E:$E,'All Prices combined'!$G13)))),2)</f>
        <v>8.73</v>
      </c>
      <c r="AX13" s="2">
        <f>ROUND(IF($B13="Annuity",SUMIFS('Annuity Prices'!BA:BA,'Annuity Prices'!$B:$B,$D13,'Annuity Prices'!$E:$E,$G13),IF($B13="RAB Short",SUMIFS('RAB Prices Short'!BA:BA,'RAB Prices Short'!$B:$B,'All Prices combined'!$D13,'RAB Prices Short'!$E:$E,'All Prices combined'!$G13),IF($B13="RAB Long",SUMIFS('RAB Prices Long'!BA:BA,'RAB Prices Long'!$B:$B,'All Prices combined'!$D13,'RAB Prices Long'!$E:$E,'All Prices combined'!$G13)))),2)</f>
        <v>8.91</v>
      </c>
      <c r="AY13" s="2">
        <f>ROUND(IF($B13="Annuity",SUMIFS('Annuity Prices'!BB:BB,'Annuity Prices'!$B:$B,$D13,'Annuity Prices'!$E:$E,$G13),IF($B13="RAB Short",SUMIFS('RAB Prices Short'!BB:BB,'RAB Prices Short'!$B:$B,'All Prices combined'!$D13,'RAB Prices Short'!$E:$E,'All Prices combined'!$G13),IF($B13="RAB Long",SUMIFS('RAB Prices Long'!BB:BB,'RAB Prices Long'!$B:$B,'All Prices combined'!$D13,'RAB Prices Long'!$E:$E,'All Prices combined'!$G13)))),2)</f>
        <v>9.1300000000000008</v>
      </c>
      <c r="AZ13" s="2">
        <f>ROUND(IF($B13="Annuity",SUMIFS('Annuity Prices'!BC:BC,'Annuity Prices'!$B:$B,$D13,'Annuity Prices'!$E:$E,$G13),IF($B13="RAB Short",SUMIFS('RAB Prices Short'!BC:BC,'RAB Prices Short'!$B:$B,'All Prices combined'!$D13,'RAB Prices Short'!$E:$E,'All Prices combined'!$G13),IF($B13="RAB Long",SUMIFS('RAB Prices Long'!BC:BC,'RAB Prices Long'!$B:$B,'All Prices combined'!$D13,'RAB Prices Long'!$E:$E,'All Prices combined'!$G13)))),2)</f>
        <v>9.36</v>
      </c>
      <c r="BA13" s="2">
        <f>ROUND(IF($B13="Annuity",SUMIFS('Annuity Prices'!BD:BD,'Annuity Prices'!$B:$B,$D13,'Annuity Prices'!$E:$E,$G13),IF($B13="RAB Short",SUMIFS('RAB Prices Short'!BD:BD,'RAB Prices Short'!$B:$B,'All Prices combined'!$D13,'RAB Prices Short'!$E:$E,'All Prices combined'!$G13),IF($B13="RAB Long",SUMIFS('RAB Prices Long'!BD:BD,'RAB Prices Long'!$B:$B,'All Prices combined'!$D13,'RAB Prices Long'!$E:$E,'All Prices combined'!$G13)))),2)</f>
        <v>9.59</v>
      </c>
      <c r="BB13" s="2">
        <f>ROUND(IF($B13="Annuity",SUMIFS('Annuity Prices'!BE:BE,'Annuity Prices'!$B:$B,$D13,'Annuity Prices'!$E:$E,$G13),IF($B13="RAB Short",SUMIFS('RAB Prices Short'!BE:BE,'RAB Prices Short'!$B:$B,'All Prices combined'!$D13,'RAB Prices Short'!$E:$E,'All Prices combined'!$G13),IF($B13="RAB Long",SUMIFS('RAB Prices Long'!BE:BE,'RAB Prices Long'!$B:$B,'All Prices combined'!$D13,'RAB Prices Long'!$E:$E,'All Prices combined'!$G13)))),2)</f>
        <v>9.7799999999999994</v>
      </c>
      <c r="BC13" s="2">
        <f>ROUND(IF($B13="Annuity",SUMIFS('Annuity Prices'!BF:BF,'Annuity Prices'!$B:$B,$D13,'Annuity Prices'!$E:$E,$G13),IF($B13="RAB Short",SUMIFS('RAB Prices Short'!BF:BF,'RAB Prices Short'!$B:$B,'All Prices combined'!$D13,'RAB Prices Short'!$E:$E,'All Prices combined'!$G13),IF($B13="RAB Long",SUMIFS('RAB Prices Long'!BF:BF,'RAB Prices Long'!$B:$B,'All Prices combined'!$D13,'RAB Prices Long'!$E:$E,'All Prices combined'!$G13)))),2)</f>
        <v>10.029999999999999</v>
      </c>
      <c r="BD13" s="2">
        <f>ROUND(IF($B13="Annuity",SUMIFS('Annuity Prices'!BG:BG,'Annuity Prices'!$B:$B,$D13,'Annuity Prices'!$E:$E,$G13),IF($B13="RAB Short",SUMIFS('RAB Prices Short'!BG:BG,'RAB Prices Short'!$B:$B,'All Prices combined'!$D13,'RAB Prices Short'!$E:$E,'All Prices combined'!$G13),IF($B13="RAB Long",SUMIFS('RAB Prices Long'!BG:BG,'RAB Prices Long'!$B:$B,'All Prices combined'!$D13,'RAB Prices Long'!$E:$E,'All Prices combined'!$G13)))),2)</f>
        <v>10.28</v>
      </c>
      <c r="BE13" s="2">
        <f>ROUND(IF($B13="Annuity",SUMIFS('Annuity Prices'!BH:BH,'Annuity Prices'!$B:$B,$D13,'Annuity Prices'!$E:$E,$G13),IF($B13="RAB Short",SUMIFS('RAB Prices Short'!BH:BH,'RAB Prices Short'!$B:$B,'All Prices combined'!$D13,'RAB Prices Short'!$E:$E,'All Prices combined'!$G13),IF($B13="RAB Long",SUMIFS('RAB Prices Long'!BH:BH,'RAB Prices Long'!$B:$B,'All Prices combined'!$D13,'RAB Prices Long'!$E:$E,'All Prices combined'!$G13)))),2)</f>
        <v>10.54</v>
      </c>
      <c r="BF13" s="2">
        <f>ROUND(IF($B13="Annuity",SUMIFS('Annuity Prices'!BI:BI,'Annuity Prices'!$B:$B,$D13,'Annuity Prices'!$E:$E,$G13),IF($B13="RAB Short",SUMIFS('RAB Prices Short'!BI:BI,'RAB Prices Short'!$B:$B,'All Prices combined'!$D13,'RAB Prices Short'!$E:$E,'All Prices combined'!$G13),IF($B13="RAB Long",SUMIFS('RAB Prices Long'!BI:BI,'RAB Prices Long'!$B:$B,'All Prices combined'!$D13,'RAB Prices Long'!$E:$E,'All Prices combined'!$G13)))),2)</f>
        <v>10.75</v>
      </c>
      <c r="BG13" s="2">
        <f>ROUND(IF($B13="Annuity",SUMIFS('Annuity Prices'!BJ:BJ,'Annuity Prices'!$B:$B,$D13,'Annuity Prices'!$E:$E,$G13),IF($B13="RAB Short",SUMIFS('RAB Prices Short'!BJ:BJ,'RAB Prices Short'!$B:$B,'All Prices combined'!$D13,'RAB Prices Short'!$E:$E,'All Prices combined'!$G13),IF($B13="RAB Long",SUMIFS('RAB Prices Long'!BJ:BJ,'RAB Prices Long'!$B:$B,'All Prices combined'!$D13,'RAB Prices Long'!$E:$E,'All Prices combined'!$G13)))),2)</f>
        <v>11.01</v>
      </c>
      <c r="BH13" s="2">
        <f>ROUND(IF($B13="Annuity",SUMIFS('Annuity Prices'!BK:BK,'Annuity Prices'!$B:$B,$D13,'Annuity Prices'!$E:$E,$G13),IF($B13="RAB Short",SUMIFS('RAB Prices Short'!BK:BK,'RAB Prices Short'!$B:$B,'All Prices combined'!$D13,'RAB Prices Short'!$E:$E,'All Prices combined'!$G13),IF($B13="RAB Long",SUMIFS('RAB Prices Long'!BK:BK,'RAB Prices Long'!$B:$B,'All Prices combined'!$D13,'RAB Prices Long'!$E:$E,'All Prices combined'!$G13)))),2)</f>
        <v>11.29</v>
      </c>
      <c r="BI13" s="2">
        <f>ROUND(IF($B13="Annuity",SUMIFS('Annuity Prices'!BL:BL,'Annuity Prices'!$B:$B,$D13,'Annuity Prices'!$E:$E,$G13),IF($B13="RAB Short",SUMIFS('RAB Prices Short'!BL:BL,'RAB Prices Short'!$B:$B,'All Prices combined'!$D13,'RAB Prices Short'!$E:$E,'All Prices combined'!$G13),IF($B13="RAB Long",SUMIFS('RAB Prices Long'!BL:BL,'RAB Prices Long'!$B:$B,'All Prices combined'!$D13,'RAB Prices Long'!$E:$E,'All Prices combined'!$G13)))),2)</f>
        <v>11.57</v>
      </c>
      <c r="BJ13" s="2">
        <f>ROUND(IF($B13="Annuity",SUMIFS('Annuity Prices'!BM:BM,'Annuity Prices'!$B:$B,$D13,'Annuity Prices'!$E:$E,$G13),IF($B13="RAB Short",SUMIFS('RAB Prices Short'!BM:BM,'RAB Prices Short'!$B:$B,'All Prices combined'!$D13,'RAB Prices Short'!$E:$E,'All Prices combined'!$G13),IF($B13="RAB Long",SUMIFS('RAB Prices Long'!BM:BM,'RAB Prices Long'!$B:$B,'All Prices combined'!$D13,'RAB Prices Long'!$E:$E,'All Prices combined'!$G13)))),2)</f>
        <v>11.8</v>
      </c>
      <c r="BK13" s="2">
        <f>ROUND(IF($B13="Annuity",SUMIFS('Annuity Prices'!BN:BN,'Annuity Prices'!$B:$B,$D13,'Annuity Prices'!$E:$E,$G13),IF($B13="RAB Short",SUMIFS('RAB Prices Short'!BN:BN,'RAB Prices Short'!$B:$B,'All Prices combined'!$D13,'RAB Prices Short'!$E:$E,'All Prices combined'!$G13),IF($B13="RAB Long",SUMIFS('RAB Prices Long'!BN:BN,'RAB Prices Long'!$B:$B,'All Prices combined'!$D13,'RAB Prices Long'!$E:$E,'All Prices combined'!$G13)))),2)</f>
        <v>12.1</v>
      </c>
      <c r="BL13" s="2">
        <f>ROUND(IF($B13="Annuity",SUMIFS('Annuity Prices'!BO:BO,'Annuity Prices'!$B:$B,$D13,'Annuity Prices'!$E:$E,$G13),IF($B13="RAB Short",SUMIFS('RAB Prices Short'!BO:BO,'RAB Prices Short'!$B:$B,'All Prices combined'!$D13,'RAB Prices Short'!$E:$E,'All Prices combined'!$G13),IF($B13="RAB Long",SUMIFS('RAB Prices Long'!BO:BO,'RAB Prices Long'!$B:$B,'All Prices combined'!$D13,'RAB Prices Long'!$E:$E,'All Prices combined'!$G13)))),2)</f>
        <v>12.4</v>
      </c>
      <c r="BM13" s="2">
        <f>ROUND(IF($B13="Annuity",SUMIFS('Annuity Prices'!BP:BP,'Annuity Prices'!$B:$B,$D13,'Annuity Prices'!$E:$E,$G13),IF($B13="RAB Short",SUMIFS('RAB Prices Short'!BP:BP,'RAB Prices Short'!$B:$B,'All Prices combined'!$D13,'RAB Prices Short'!$E:$E,'All Prices combined'!$G13),IF($B13="RAB Long",SUMIFS('RAB Prices Long'!BP:BP,'RAB Prices Long'!$B:$B,'All Prices combined'!$D13,'RAB Prices Long'!$E:$E,'All Prices combined'!$G13)))),2)</f>
        <v>12.71</v>
      </c>
      <c r="BN13" s="2">
        <f>ROUND(IF($B13="Annuity",SUMIFS('Annuity Prices'!BQ:BQ,'Annuity Prices'!$B:$B,$D13,'Annuity Prices'!$E:$E,$G13),IF($B13="RAB Short",SUMIFS('RAB Prices Short'!BQ:BQ,'RAB Prices Short'!$B:$B,'All Prices combined'!$D13,'RAB Prices Short'!$E:$E,'All Prices combined'!$G13),IF($B13="RAB Long",SUMIFS('RAB Prices Long'!BQ:BQ,'RAB Prices Long'!$B:$B,'All Prices combined'!$D13,'RAB Prices Long'!$E:$E,'All Prices combined'!$G13)))),2)</f>
        <v>12.96</v>
      </c>
      <c r="BO13" s="2">
        <f>ROUND(IF($B13="Annuity",SUMIFS('Annuity Prices'!BR:BR,'Annuity Prices'!$B:$B,$D13,'Annuity Prices'!$E:$E,$G13),IF($B13="RAB Short",SUMIFS('RAB Prices Short'!BR:BR,'RAB Prices Short'!$B:$B,'All Prices combined'!$D13,'RAB Prices Short'!$E:$E,'All Prices combined'!$G13),IF($B13="RAB Long",SUMIFS('RAB Prices Long'!BR:BR,'RAB Prices Long'!$B:$B,'All Prices combined'!$D13,'RAB Prices Long'!$E:$E,'All Prices combined'!$G13)))),2)</f>
        <v>13.29</v>
      </c>
      <c r="BP13" s="2">
        <f>ROUND(IF($B13="Annuity",SUMIFS('Annuity Prices'!BS:BS,'Annuity Prices'!$B:$B,$D13,'Annuity Prices'!$E:$E,$G13),IF($B13="RAB Short",SUMIFS('RAB Prices Short'!BS:BS,'RAB Prices Short'!$B:$B,'All Prices combined'!$D13,'RAB Prices Short'!$E:$E,'All Prices combined'!$G13),IF($B13="RAB Long",SUMIFS('RAB Prices Long'!BS:BS,'RAB Prices Long'!$B:$B,'All Prices combined'!$D13,'RAB Prices Long'!$E:$E,'All Prices combined'!$G13)))),2)</f>
        <v>13.62</v>
      </c>
      <c r="BQ13" s="2">
        <f>ROUND(IF($B13="Annuity",SUMIFS('Annuity Prices'!BT:BT,'Annuity Prices'!$B:$B,$D13,'Annuity Prices'!$E:$E,$G13),IF($B13="RAB Short",SUMIFS('RAB Prices Short'!BT:BT,'RAB Prices Short'!$B:$B,'All Prices combined'!$D13,'RAB Prices Short'!$E:$E,'All Prices combined'!$G13),IF($B13="RAB Long",SUMIFS('RAB Prices Long'!BT:BT,'RAB Prices Long'!$B:$B,'All Prices combined'!$D13,'RAB Prices Long'!$E:$E,'All Prices combined'!$G13)))),2)</f>
        <v>13.96</v>
      </c>
      <c r="BR13" s="2">
        <f>ROUND(IF($B13="Annuity",SUMIFS('Annuity Prices'!BU:BU,'Annuity Prices'!$B:$B,$D13,'Annuity Prices'!$E:$E,$G13),IF($B13="RAB Short",SUMIFS('RAB Prices Short'!BU:BU,'RAB Prices Short'!$B:$B,'All Prices combined'!$D13,'RAB Prices Short'!$E:$E,'All Prices combined'!$G13),IF($B13="RAB Long",SUMIFS('RAB Prices Long'!BU:BU,'RAB Prices Long'!$B:$B,'All Prices combined'!$D13,'RAB Prices Long'!$E:$E,'All Prices combined'!$G13)))),2)</f>
        <v>14.24</v>
      </c>
      <c r="BS13" s="2">
        <f>ROUND(IF($B13="Annuity",SUMIFS('Annuity Prices'!BV:BV,'Annuity Prices'!$B:$B,$D13,'Annuity Prices'!$E:$E,$G13),IF($B13="RAB Short",SUMIFS('RAB Prices Short'!BV:BV,'RAB Prices Short'!$B:$B,'All Prices combined'!$D13,'RAB Prices Short'!$E:$E,'All Prices combined'!$G13),IF($B13="RAB Long",SUMIFS('RAB Prices Long'!BV:BV,'RAB Prices Long'!$B:$B,'All Prices combined'!$D13,'RAB Prices Long'!$E:$E,'All Prices combined'!$G13)))),2)</f>
        <v>14.6</v>
      </c>
      <c r="BT13" s="2">
        <f>ROUND(IF($B13="Annuity",SUMIFS('Annuity Prices'!BW:BW,'Annuity Prices'!$B:$B,$D13,'Annuity Prices'!$E:$E,$G13),IF($B13="RAB Short",SUMIFS('RAB Prices Short'!BW:BW,'RAB Prices Short'!$B:$B,'All Prices combined'!$D13,'RAB Prices Short'!$E:$E,'All Prices combined'!$G13),IF($B13="RAB Long",SUMIFS('RAB Prices Long'!BW:BW,'RAB Prices Long'!$B:$B,'All Prices combined'!$D13,'RAB Prices Long'!$E:$E,'All Prices combined'!$G13)))),2)</f>
        <v>14.96</v>
      </c>
      <c r="BU13" s="2">
        <f>ROUND(IF($B13="Annuity",SUMIFS('Annuity Prices'!BX:BX,'Annuity Prices'!$B:$B,$D13,'Annuity Prices'!$E:$E,$G13),IF($B13="RAB Short",SUMIFS('RAB Prices Short'!BX:BX,'RAB Prices Short'!$B:$B,'All Prices combined'!$D13,'RAB Prices Short'!$E:$E,'All Prices combined'!$G13),IF($B13="RAB Long",SUMIFS('RAB Prices Long'!BX:BX,'RAB Prices Long'!$B:$B,'All Prices combined'!$D13,'RAB Prices Long'!$E:$E,'All Prices combined'!$G13)))),2)</f>
        <v>15.34</v>
      </c>
    </row>
    <row r="14" spans="2:73" x14ac:dyDescent="0.25">
      <c r="B14" t="s">
        <v>37</v>
      </c>
      <c r="C14" s="1">
        <v>3</v>
      </c>
      <c r="D14" s="1"/>
      <c r="E14" s="1" t="s">
        <v>133</v>
      </c>
      <c r="F14" s="1">
        <v>3</v>
      </c>
      <c r="G14" s="1" t="s">
        <v>134</v>
      </c>
      <c r="H14" s="1"/>
      <c r="I14" s="2">
        <f>ROUND(IF($B14="Annuity",SUMIFS('Annuity Prices'!L:L,'Annuity Prices'!$B:$B,$D14,'Annuity Prices'!$E:$E,$G14),IF($B14="RAB Short",SUMIFS('RAB Prices Short'!L:L,'RAB Prices Short'!$B:$B,'All Prices combined'!$D14,'RAB Prices Short'!$E:$E,'All Prices combined'!$G14),IF($B14="RAB Long",SUMIFS('RAB Prices Long'!L:L,'RAB Prices Long'!$B:$B,'All Prices combined'!$D14,'RAB Prices Long'!$E:$E,'All Prices combined'!$G14)))),2)</f>
        <v>0</v>
      </c>
      <c r="J14" s="2">
        <f>ROUND(IF($B14="Annuity",SUMIFS('Annuity Prices'!M:M,'Annuity Prices'!$B:$B,$D14,'Annuity Prices'!$E:$E,$G14),IF($B14="RAB Short",SUMIFS('RAB Prices Short'!M:M,'RAB Prices Short'!$B:$B,'All Prices combined'!$D14,'RAB Prices Short'!$E:$E,'All Prices combined'!$G14),IF($B14="RAB Long",SUMIFS('RAB Prices Long'!M:M,'RAB Prices Long'!$B:$B,'All Prices combined'!$D14,'RAB Prices Long'!$E:$E,'All Prices combined'!$G14)))),2)</f>
        <v>0</v>
      </c>
      <c r="K14" s="2">
        <f>ROUND(IF($B14="Annuity",SUMIFS('Annuity Prices'!N:N,'Annuity Prices'!$B:$B,$D14,'Annuity Prices'!$E:$E,$G14),IF($B14="RAB Short",SUMIFS('RAB Prices Short'!N:N,'RAB Prices Short'!$B:$B,'All Prices combined'!$D14,'RAB Prices Short'!$E:$E,'All Prices combined'!$G14),IF($B14="RAB Long",SUMIFS('RAB Prices Long'!N:N,'RAB Prices Long'!$B:$B,'All Prices combined'!$D14,'RAB Prices Long'!$E:$E,'All Prices combined'!$G14)))),2)</f>
        <v>0</v>
      </c>
      <c r="L14" s="2">
        <f>ROUND(IF($B14="Annuity",SUMIFS('Annuity Prices'!O:O,'Annuity Prices'!$B:$B,$D14,'Annuity Prices'!$E:$E,$G14),IF($B14="RAB Short",SUMIFS('RAB Prices Short'!O:O,'RAB Prices Short'!$B:$B,'All Prices combined'!$D14,'RAB Prices Short'!$E:$E,'All Prices combined'!$G14),IF($B14="RAB Long",SUMIFS('RAB Prices Long'!O:O,'RAB Prices Long'!$B:$B,'All Prices combined'!$D14,'RAB Prices Long'!$E:$E,'All Prices combined'!$G14)))),2)</f>
        <v>0</v>
      </c>
      <c r="M14" s="2">
        <f>ROUND(IF($B14="Annuity",SUMIFS('Annuity Prices'!P:P,'Annuity Prices'!$B:$B,$D14,'Annuity Prices'!$E:$E,$G14),IF($B14="RAB Short",SUMIFS('RAB Prices Short'!P:P,'RAB Prices Short'!$B:$B,'All Prices combined'!$D14,'RAB Prices Short'!$E:$E,'All Prices combined'!$G14),IF($B14="RAB Long",SUMIFS('RAB Prices Long'!P:P,'RAB Prices Long'!$B:$B,'All Prices combined'!$D14,'RAB Prices Long'!$E:$E,'All Prices combined'!$G14)))),2)</f>
        <v>0</v>
      </c>
      <c r="N14" s="2">
        <f>ROUND(IF($B14="Annuity",SUMIFS('Annuity Prices'!Q:Q,'Annuity Prices'!$B:$B,$D14,'Annuity Prices'!$E:$E,$G14),IF($B14="RAB Short",SUMIFS('RAB Prices Short'!Q:Q,'RAB Prices Short'!$B:$B,'All Prices combined'!$D14,'RAB Prices Short'!$E:$E,'All Prices combined'!$G14),IF($B14="RAB Long",SUMIFS('RAB Prices Long'!Q:Q,'RAB Prices Long'!$B:$B,'All Prices combined'!$D14,'RAB Prices Long'!$E:$E,'All Prices combined'!$G14)))),2)</f>
        <v>0</v>
      </c>
      <c r="O14" s="2">
        <f>ROUND(IF($B14="Annuity",SUMIFS('Annuity Prices'!R:R,'Annuity Prices'!$B:$B,$D14,'Annuity Prices'!$E:$E,$G14),IF($B14="RAB Short",SUMIFS('RAB Prices Short'!R:R,'RAB Prices Short'!$B:$B,'All Prices combined'!$D14,'RAB Prices Short'!$E:$E,'All Prices combined'!$G14),IF($B14="RAB Long",SUMIFS('RAB Prices Long'!R:R,'RAB Prices Long'!$B:$B,'All Prices combined'!$D14,'RAB Prices Long'!$E:$E,'All Prices combined'!$G14)))),2)</f>
        <v>0</v>
      </c>
      <c r="P14" s="2">
        <f>ROUND(IF($B14="Annuity",SUMIFS('Annuity Prices'!S:S,'Annuity Prices'!$B:$B,$D14,'Annuity Prices'!$E:$E,$G14),IF($B14="RAB Short",SUMIFS('RAB Prices Short'!S:S,'RAB Prices Short'!$B:$B,'All Prices combined'!$D14,'RAB Prices Short'!$E:$E,'All Prices combined'!$G14),IF($B14="RAB Long",SUMIFS('RAB Prices Long'!S:S,'RAB Prices Long'!$B:$B,'All Prices combined'!$D14,'RAB Prices Long'!$E:$E,'All Prices combined'!$G14)))),2)</f>
        <v>0</v>
      </c>
      <c r="Q14" s="2">
        <f>ROUND(IF($B14="Annuity",SUMIFS('Annuity Prices'!T:T,'Annuity Prices'!$B:$B,$D14,'Annuity Prices'!$E:$E,$G14),IF($B14="RAB Short",SUMIFS('RAB Prices Short'!T:T,'RAB Prices Short'!$B:$B,'All Prices combined'!$D14,'RAB Prices Short'!$E:$E,'All Prices combined'!$G14),IF($B14="RAB Long",SUMIFS('RAB Prices Long'!T:T,'RAB Prices Long'!$B:$B,'All Prices combined'!$D14,'RAB Prices Long'!$E:$E,'All Prices combined'!$G14)))),2)</f>
        <v>0</v>
      </c>
      <c r="R14" s="2">
        <f>ROUND(IF($B14="Annuity",SUMIFS('Annuity Prices'!U:U,'Annuity Prices'!$B:$B,$D14,'Annuity Prices'!$E:$E,$G14),IF($B14="RAB Short",SUMIFS('RAB Prices Short'!U:U,'RAB Prices Short'!$B:$B,'All Prices combined'!$D14,'RAB Prices Short'!$E:$E,'All Prices combined'!$G14),IF($B14="RAB Long",SUMIFS('RAB Prices Long'!U:U,'RAB Prices Long'!$B:$B,'All Prices combined'!$D14,'RAB Prices Long'!$E:$E,'All Prices combined'!$G14)))),2)</f>
        <v>0</v>
      </c>
      <c r="S14" s="2">
        <f>ROUND(IF($B14="Annuity",SUMIFS('Annuity Prices'!V:V,'Annuity Prices'!$B:$B,$D14,'Annuity Prices'!$E:$E,$G14),IF($B14="RAB Short",SUMIFS('RAB Prices Short'!V:V,'RAB Prices Short'!$B:$B,'All Prices combined'!$D14,'RAB Prices Short'!$E:$E,'All Prices combined'!$G14),IF($B14="RAB Long",SUMIFS('RAB Prices Long'!V:V,'RAB Prices Long'!$B:$B,'All Prices combined'!$D14,'RAB Prices Long'!$E:$E,'All Prices combined'!$G14)))),2)</f>
        <v>0</v>
      </c>
      <c r="T14" s="2">
        <f>ROUND(IF($B14="Annuity",SUMIFS('Annuity Prices'!W:W,'Annuity Prices'!$B:$B,$D14,'Annuity Prices'!$E:$E,$G14),IF($B14="RAB Short",SUMIFS('RAB Prices Short'!W:W,'RAB Prices Short'!$B:$B,'All Prices combined'!$D14,'RAB Prices Short'!$E:$E,'All Prices combined'!$G14),IF($B14="RAB Long",SUMIFS('RAB Prices Long'!W:W,'RAB Prices Long'!$B:$B,'All Prices combined'!$D14,'RAB Prices Long'!$E:$E,'All Prices combined'!$G14)))),2)</f>
        <v>0</v>
      </c>
      <c r="U14" s="2">
        <f>ROUND(IF($B14="Annuity",SUMIFS('Annuity Prices'!X:X,'Annuity Prices'!$B:$B,$D14,'Annuity Prices'!$E:$E,$G14),IF($B14="RAB Short",SUMIFS('RAB Prices Short'!X:X,'RAB Prices Short'!$B:$B,'All Prices combined'!$D14,'RAB Prices Short'!$E:$E,'All Prices combined'!$G14),IF($B14="RAB Long",SUMIFS('RAB Prices Long'!X:X,'RAB Prices Long'!$B:$B,'All Prices combined'!$D14,'RAB Prices Long'!$E:$E,'All Prices combined'!$G14)))),2)</f>
        <v>0</v>
      </c>
      <c r="V14" s="2">
        <f>ROUND(IF($B14="Annuity",SUMIFS('Annuity Prices'!Y:Y,'Annuity Prices'!$B:$B,$D14,'Annuity Prices'!$E:$E,$G14),IF($B14="RAB Short",SUMIFS('RAB Prices Short'!Y:Y,'RAB Prices Short'!$B:$B,'All Prices combined'!$D14,'RAB Prices Short'!$E:$E,'All Prices combined'!$G14),IF($B14="RAB Long",SUMIFS('RAB Prices Long'!Y:Y,'RAB Prices Long'!$B:$B,'All Prices combined'!$D14,'RAB Prices Long'!$E:$E,'All Prices combined'!$G14)))),2)</f>
        <v>0</v>
      </c>
      <c r="W14" s="2">
        <f>ROUND(IF($B14="Annuity",SUMIFS('Annuity Prices'!Z:Z,'Annuity Prices'!$B:$B,$D14,'Annuity Prices'!$E:$E,$G14),IF($B14="RAB Short",SUMIFS('RAB Prices Short'!Z:Z,'RAB Prices Short'!$B:$B,'All Prices combined'!$D14,'RAB Prices Short'!$E:$E,'All Prices combined'!$G14),IF($B14="RAB Long",SUMIFS('RAB Prices Long'!Z:Z,'RAB Prices Long'!$B:$B,'All Prices combined'!$D14,'RAB Prices Long'!$E:$E,'All Prices combined'!$G14)))),2)</f>
        <v>0</v>
      </c>
      <c r="X14" s="2">
        <f>ROUND(IF($B14="Annuity",SUMIFS('Annuity Prices'!AA:AA,'Annuity Prices'!$B:$B,$D14,'Annuity Prices'!$E:$E,$G14),IF($B14="RAB Short",SUMIFS('RAB Prices Short'!AA:AA,'RAB Prices Short'!$B:$B,'All Prices combined'!$D14,'RAB Prices Short'!$E:$E,'All Prices combined'!$G14),IF($B14="RAB Long",SUMIFS('RAB Prices Long'!AA:AA,'RAB Prices Long'!$B:$B,'All Prices combined'!$D14,'RAB Prices Long'!$E:$E,'All Prices combined'!$G14)))),2)</f>
        <v>0</v>
      </c>
      <c r="Y14" s="2">
        <f>ROUND(IF($B14="Annuity",SUMIFS('Annuity Prices'!AB:AB,'Annuity Prices'!$B:$B,$D14,'Annuity Prices'!$E:$E,$G14),IF($B14="RAB Short",SUMIFS('RAB Prices Short'!AB:AB,'RAB Prices Short'!$B:$B,'All Prices combined'!$D14,'RAB Prices Short'!$E:$E,'All Prices combined'!$G14),IF($B14="RAB Long",SUMIFS('RAB Prices Long'!AB:AB,'RAB Prices Long'!$B:$B,'All Prices combined'!$D14,'RAB Prices Long'!$E:$E,'All Prices combined'!$G14)))),2)</f>
        <v>0</v>
      </c>
      <c r="Z14" s="2">
        <f>ROUND(IF($B14="Annuity",SUMIFS('Annuity Prices'!AC:AC,'Annuity Prices'!$B:$B,$D14,'Annuity Prices'!$E:$E,$G14),IF($B14="RAB Short",SUMIFS('RAB Prices Short'!AC:AC,'RAB Prices Short'!$B:$B,'All Prices combined'!$D14,'RAB Prices Short'!$E:$E,'All Prices combined'!$G14),IF($B14="RAB Long",SUMIFS('RAB Prices Long'!AC:AC,'RAB Prices Long'!$B:$B,'All Prices combined'!$D14,'RAB Prices Long'!$E:$E,'All Prices combined'!$G14)))),2)</f>
        <v>0</v>
      </c>
      <c r="AA14" s="2">
        <f>ROUND(IF($B14="Annuity",SUMIFS('Annuity Prices'!AD:AD,'Annuity Prices'!$B:$B,$D14,'Annuity Prices'!$E:$E,$G14),IF($B14="RAB Short",SUMIFS('RAB Prices Short'!AD:AD,'RAB Prices Short'!$B:$B,'All Prices combined'!$D14,'RAB Prices Short'!$E:$E,'All Prices combined'!$G14),IF($B14="RAB Long",SUMIFS('RAB Prices Long'!AD:AD,'RAB Prices Long'!$B:$B,'All Prices combined'!$D14,'RAB Prices Long'!$E:$E,'All Prices combined'!$G14)))),2)</f>
        <v>0</v>
      </c>
      <c r="AB14" s="2">
        <f>ROUND(IF($B14="Annuity",SUMIFS('Annuity Prices'!AE:AE,'Annuity Prices'!$B:$B,$D14,'Annuity Prices'!$E:$E,$G14),IF($B14="RAB Short",SUMIFS('RAB Prices Short'!AE:AE,'RAB Prices Short'!$B:$B,'All Prices combined'!$D14,'RAB Prices Short'!$E:$E,'All Prices combined'!$G14),IF($B14="RAB Long",SUMIFS('RAB Prices Long'!AE:AE,'RAB Prices Long'!$B:$B,'All Prices combined'!$D14,'RAB Prices Long'!$E:$E,'All Prices combined'!$G14)))),2)</f>
        <v>0</v>
      </c>
      <c r="AC14" s="2">
        <f>ROUND(IF($B14="Annuity",SUMIFS('Annuity Prices'!AF:AF,'Annuity Prices'!$B:$B,$D14,'Annuity Prices'!$E:$E,$G14),IF($B14="RAB Short",SUMIFS('RAB Prices Short'!AF:AF,'RAB Prices Short'!$B:$B,'All Prices combined'!$D14,'RAB Prices Short'!$E:$E,'All Prices combined'!$G14),IF($B14="RAB Long",SUMIFS('RAB Prices Long'!AF:AF,'RAB Prices Long'!$B:$B,'All Prices combined'!$D14,'RAB Prices Long'!$E:$E,'All Prices combined'!$G14)))),2)</f>
        <v>0</v>
      </c>
      <c r="AD14" s="2">
        <f>ROUND(IF($B14="Annuity",SUMIFS('Annuity Prices'!AG:AG,'Annuity Prices'!$B:$B,$D14,'Annuity Prices'!$E:$E,$G14),IF($B14="RAB Short",SUMIFS('RAB Prices Short'!AG:AG,'RAB Prices Short'!$B:$B,'All Prices combined'!$D14,'RAB Prices Short'!$E:$E,'All Prices combined'!$G14),IF($B14="RAB Long",SUMIFS('RAB Prices Long'!AG:AG,'RAB Prices Long'!$B:$B,'All Prices combined'!$D14,'RAB Prices Long'!$E:$E,'All Prices combined'!$G14)))),2)</f>
        <v>0</v>
      </c>
      <c r="AE14" s="2">
        <f>ROUND(IF($B14="Annuity",SUMIFS('Annuity Prices'!AH:AH,'Annuity Prices'!$B:$B,$D14,'Annuity Prices'!$E:$E,$G14),IF($B14="RAB Short",SUMIFS('RAB Prices Short'!AH:AH,'RAB Prices Short'!$B:$B,'All Prices combined'!$D14,'RAB Prices Short'!$E:$E,'All Prices combined'!$G14),IF($B14="RAB Long",SUMIFS('RAB Prices Long'!AH:AH,'RAB Prices Long'!$B:$B,'All Prices combined'!$D14,'RAB Prices Long'!$E:$E,'All Prices combined'!$G14)))),2)</f>
        <v>0</v>
      </c>
      <c r="AF14" s="2">
        <f>ROUND(IF($B14="Annuity",SUMIFS('Annuity Prices'!AI:AI,'Annuity Prices'!$B:$B,$D14,'Annuity Prices'!$E:$E,$G14),IF($B14="RAB Short",SUMIFS('RAB Prices Short'!AI:AI,'RAB Prices Short'!$B:$B,'All Prices combined'!$D14,'RAB Prices Short'!$E:$E,'All Prices combined'!$G14),IF($B14="RAB Long",SUMIFS('RAB Prices Long'!AI:AI,'RAB Prices Long'!$B:$B,'All Prices combined'!$D14,'RAB Prices Long'!$E:$E,'All Prices combined'!$G14)))),2)</f>
        <v>0</v>
      </c>
      <c r="AG14" s="2">
        <f>ROUND(IF($B14="Annuity",SUMIFS('Annuity Prices'!AJ:AJ,'Annuity Prices'!$B:$B,$D14,'Annuity Prices'!$E:$E,$G14),IF($B14="RAB Short",SUMIFS('RAB Prices Short'!AJ:AJ,'RAB Prices Short'!$B:$B,'All Prices combined'!$D14,'RAB Prices Short'!$E:$E,'All Prices combined'!$G14),IF($B14="RAB Long",SUMIFS('RAB Prices Long'!AJ:AJ,'RAB Prices Long'!$B:$B,'All Prices combined'!$D14,'RAB Prices Long'!$E:$E,'All Prices combined'!$G14)))),2)</f>
        <v>0</v>
      </c>
      <c r="AH14" s="2">
        <f>ROUND(IF($B14="Annuity",SUMIFS('Annuity Prices'!AK:AK,'Annuity Prices'!$B:$B,$D14,'Annuity Prices'!$E:$E,$G14),IF($B14="RAB Short",SUMIFS('RAB Prices Short'!AK:AK,'RAB Prices Short'!$B:$B,'All Prices combined'!$D14,'RAB Prices Short'!$E:$E,'All Prices combined'!$G14),IF($B14="RAB Long",SUMIFS('RAB Prices Long'!AK:AK,'RAB Prices Long'!$B:$B,'All Prices combined'!$D14,'RAB Prices Long'!$E:$E,'All Prices combined'!$G14)))),2)</f>
        <v>0</v>
      </c>
      <c r="AI14" s="2">
        <f>ROUND(IF($B14="Annuity",SUMIFS('Annuity Prices'!AL:AL,'Annuity Prices'!$B:$B,$D14,'Annuity Prices'!$E:$E,$G14),IF($B14="RAB Short",SUMIFS('RAB Prices Short'!AL:AL,'RAB Prices Short'!$B:$B,'All Prices combined'!$D14,'RAB Prices Short'!$E:$E,'All Prices combined'!$G14),IF($B14="RAB Long",SUMIFS('RAB Prices Long'!AL:AL,'RAB Prices Long'!$B:$B,'All Prices combined'!$D14,'RAB Prices Long'!$E:$E,'All Prices combined'!$G14)))),2)</f>
        <v>0</v>
      </c>
      <c r="AJ14" s="2">
        <f>ROUND(IF($B14="Annuity",SUMIFS('Annuity Prices'!AM:AM,'Annuity Prices'!$B:$B,$D14,'Annuity Prices'!$E:$E,$G14),IF($B14="RAB Short",SUMIFS('RAB Prices Short'!AM:AM,'RAB Prices Short'!$B:$B,'All Prices combined'!$D14,'RAB Prices Short'!$E:$E,'All Prices combined'!$G14),IF($B14="RAB Long",SUMIFS('RAB Prices Long'!AM:AM,'RAB Prices Long'!$B:$B,'All Prices combined'!$D14,'RAB Prices Long'!$E:$E,'All Prices combined'!$G14)))),2)</f>
        <v>0</v>
      </c>
      <c r="AK14" s="2">
        <f>ROUND(IF($B14="Annuity",SUMIFS('Annuity Prices'!AN:AN,'Annuity Prices'!$B:$B,$D14,'Annuity Prices'!$E:$E,$G14),IF($B14="RAB Short",SUMIFS('RAB Prices Short'!AN:AN,'RAB Prices Short'!$B:$B,'All Prices combined'!$D14,'RAB Prices Short'!$E:$E,'All Prices combined'!$G14),IF($B14="RAB Long",SUMIFS('RAB Prices Long'!AN:AN,'RAB Prices Long'!$B:$B,'All Prices combined'!$D14,'RAB Prices Long'!$E:$E,'All Prices combined'!$G14)))),2)</f>
        <v>0</v>
      </c>
      <c r="AL14" s="2">
        <f>ROUND(IF($B14="Annuity",SUMIFS('Annuity Prices'!AO:AO,'Annuity Prices'!$B:$B,$D14,'Annuity Prices'!$E:$E,$G14),IF($B14="RAB Short",SUMIFS('RAB Prices Short'!AO:AO,'RAB Prices Short'!$B:$B,'All Prices combined'!$D14,'RAB Prices Short'!$E:$E,'All Prices combined'!$G14),IF($B14="RAB Long",SUMIFS('RAB Prices Long'!AO:AO,'RAB Prices Long'!$B:$B,'All Prices combined'!$D14,'RAB Prices Long'!$E:$E,'All Prices combined'!$G14)))),2)</f>
        <v>0</v>
      </c>
      <c r="AM14" s="2">
        <f>ROUND(IF($B14="Annuity",SUMIFS('Annuity Prices'!AP:AP,'Annuity Prices'!$B:$B,$D14,'Annuity Prices'!$E:$E,$G14),IF($B14="RAB Short",SUMIFS('RAB Prices Short'!AP:AP,'RAB Prices Short'!$B:$B,'All Prices combined'!$D14,'RAB Prices Short'!$E:$E,'All Prices combined'!$G14),IF($B14="RAB Long",SUMIFS('RAB Prices Long'!AP:AP,'RAB Prices Long'!$B:$B,'All Prices combined'!$D14,'RAB Prices Long'!$E:$E,'All Prices combined'!$G14)))),2)</f>
        <v>0</v>
      </c>
      <c r="AN14" s="2">
        <f>ROUND(IF($B14="Annuity",SUMIFS('Annuity Prices'!AQ:AQ,'Annuity Prices'!$B:$B,$D14,'Annuity Prices'!$E:$E,$G14),IF($B14="RAB Short",SUMIFS('RAB Prices Short'!AQ:AQ,'RAB Prices Short'!$B:$B,'All Prices combined'!$D14,'RAB Prices Short'!$E:$E,'All Prices combined'!$G14),IF($B14="RAB Long",SUMIFS('RAB Prices Long'!AQ:AQ,'RAB Prices Long'!$B:$B,'All Prices combined'!$D14,'RAB Prices Long'!$E:$E,'All Prices combined'!$G14)))),2)</f>
        <v>0</v>
      </c>
      <c r="AO14" s="2">
        <f>ROUND(IF($B14="Annuity",SUMIFS('Annuity Prices'!AR:AR,'Annuity Prices'!$B:$B,$D14,'Annuity Prices'!$E:$E,$G14),IF($B14="RAB Short",SUMIFS('RAB Prices Short'!AR:AR,'RAB Prices Short'!$B:$B,'All Prices combined'!$D14,'RAB Prices Short'!$E:$E,'All Prices combined'!$G14),IF($B14="RAB Long",SUMIFS('RAB Prices Long'!AR:AR,'RAB Prices Long'!$B:$B,'All Prices combined'!$D14,'RAB Prices Long'!$E:$E,'All Prices combined'!$G14)))),2)</f>
        <v>0</v>
      </c>
      <c r="AP14" s="2">
        <f>ROUND(IF($B14="Annuity",SUMIFS('Annuity Prices'!AS:AS,'Annuity Prices'!$B:$B,$D14,'Annuity Prices'!$E:$E,$G14),IF($B14="RAB Short",SUMIFS('RAB Prices Short'!AS:AS,'RAB Prices Short'!$B:$B,'All Prices combined'!$D14,'RAB Prices Short'!$E:$E,'All Prices combined'!$G14),IF($B14="RAB Long",SUMIFS('RAB Prices Long'!AS:AS,'RAB Prices Long'!$B:$B,'All Prices combined'!$D14,'RAB Prices Long'!$E:$E,'All Prices combined'!$G14)))),2)</f>
        <v>0</v>
      </c>
      <c r="AQ14" s="2">
        <f>ROUND(IF($B14="Annuity",SUMIFS('Annuity Prices'!AT:AT,'Annuity Prices'!$B:$B,$D14,'Annuity Prices'!$E:$E,$G14),IF($B14="RAB Short",SUMIFS('RAB Prices Short'!AT:AT,'RAB Prices Short'!$B:$B,'All Prices combined'!$D14,'RAB Prices Short'!$E:$E,'All Prices combined'!$G14),IF($B14="RAB Long",SUMIFS('RAB Prices Long'!AT:AT,'RAB Prices Long'!$B:$B,'All Prices combined'!$D14,'RAB Prices Long'!$E:$E,'All Prices combined'!$G14)))),2)</f>
        <v>0</v>
      </c>
      <c r="AR14" s="2">
        <f>ROUND(IF($B14="Annuity",SUMIFS('Annuity Prices'!AU:AU,'Annuity Prices'!$B:$B,$D14,'Annuity Prices'!$E:$E,$G14),IF($B14="RAB Short",SUMIFS('RAB Prices Short'!AU:AU,'RAB Prices Short'!$B:$B,'All Prices combined'!$D14,'RAB Prices Short'!$E:$E,'All Prices combined'!$G14),IF($B14="RAB Long",SUMIFS('RAB Prices Long'!AU:AU,'RAB Prices Long'!$B:$B,'All Prices combined'!$D14,'RAB Prices Long'!$E:$E,'All Prices combined'!$G14)))),2)</f>
        <v>0</v>
      </c>
      <c r="AS14" s="2">
        <f>ROUND(IF($B14="Annuity",SUMIFS('Annuity Prices'!AV:AV,'Annuity Prices'!$B:$B,$D14,'Annuity Prices'!$E:$E,$G14),IF($B14="RAB Short",SUMIFS('RAB Prices Short'!AV:AV,'RAB Prices Short'!$B:$B,'All Prices combined'!$D14,'RAB Prices Short'!$E:$E,'All Prices combined'!$G14),IF($B14="RAB Long",SUMIFS('RAB Prices Long'!AV:AV,'RAB Prices Long'!$B:$B,'All Prices combined'!$D14,'RAB Prices Long'!$E:$E,'All Prices combined'!$G14)))),2)</f>
        <v>0</v>
      </c>
      <c r="AT14" s="2">
        <f>ROUND(IF($B14="Annuity",SUMIFS('Annuity Prices'!AW:AW,'Annuity Prices'!$B:$B,$D14,'Annuity Prices'!$E:$E,$G14),IF($B14="RAB Short",SUMIFS('RAB Prices Short'!AW:AW,'RAB Prices Short'!$B:$B,'All Prices combined'!$D14,'RAB Prices Short'!$E:$E,'All Prices combined'!$G14),IF($B14="RAB Long",SUMIFS('RAB Prices Long'!AW:AW,'RAB Prices Long'!$B:$B,'All Prices combined'!$D14,'RAB Prices Long'!$E:$E,'All Prices combined'!$G14)))),2)</f>
        <v>0</v>
      </c>
      <c r="AU14" s="2">
        <f>ROUND(IF($B14="Annuity",SUMIFS('Annuity Prices'!AX:AX,'Annuity Prices'!$B:$B,$D14,'Annuity Prices'!$E:$E,$G14),IF($B14="RAB Short",SUMIFS('RAB Prices Short'!AX:AX,'RAB Prices Short'!$B:$B,'All Prices combined'!$D14,'RAB Prices Short'!$E:$E,'All Prices combined'!$G14),IF($B14="RAB Long",SUMIFS('RAB Prices Long'!AX:AX,'RAB Prices Long'!$B:$B,'All Prices combined'!$D14,'RAB Prices Long'!$E:$E,'All Prices combined'!$G14)))),2)</f>
        <v>0</v>
      </c>
      <c r="AV14" s="2">
        <f>ROUND(IF($B14="Annuity",SUMIFS('Annuity Prices'!AY:AY,'Annuity Prices'!$B:$B,$D14,'Annuity Prices'!$E:$E,$G14),IF($B14="RAB Short",SUMIFS('RAB Prices Short'!AY:AY,'RAB Prices Short'!$B:$B,'All Prices combined'!$D14,'RAB Prices Short'!$E:$E,'All Prices combined'!$G14),IF($B14="RAB Long",SUMIFS('RAB Prices Long'!AY:AY,'RAB Prices Long'!$B:$B,'All Prices combined'!$D14,'RAB Prices Long'!$E:$E,'All Prices combined'!$G14)))),2)</f>
        <v>0</v>
      </c>
      <c r="AW14" s="2">
        <f>ROUND(IF($B14="Annuity",SUMIFS('Annuity Prices'!AZ:AZ,'Annuity Prices'!$B:$B,$D14,'Annuity Prices'!$E:$E,$G14),IF($B14="RAB Short",SUMIFS('RAB Prices Short'!AZ:AZ,'RAB Prices Short'!$B:$B,'All Prices combined'!$D14,'RAB Prices Short'!$E:$E,'All Prices combined'!$G14),IF($B14="RAB Long",SUMIFS('RAB Prices Long'!AZ:AZ,'RAB Prices Long'!$B:$B,'All Prices combined'!$D14,'RAB Prices Long'!$E:$E,'All Prices combined'!$G14)))),2)</f>
        <v>0</v>
      </c>
      <c r="AX14" s="2">
        <f>ROUND(IF($B14="Annuity",SUMIFS('Annuity Prices'!BA:BA,'Annuity Prices'!$B:$B,$D14,'Annuity Prices'!$E:$E,$G14),IF($B14="RAB Short",SUMIFS('RAB Prices Short'!BA:BA,'RAB Prices Short'!$B:$B,'All Prices combined'!$D14,'RAB Prices Short'!$E:$E,'All Prices combined'!$G14),IF($B14="RAB Long",SUMIFS('RAB Prices Long'!BA:BA,'RAB Prices Long'!$B:$B,'All Prices combined'!$D14,'RAB Prices Long'!$E:$E,'All Prices combined'!$G14)))),2)</f>
        <v>0</v>
      </c>
      <c r="AY14" s="2">
        <f>ROUND(IF($B14="Annuity",SUMIFS('Annuity Prices'!BB:BB,'Annuity Prices'!$B:$B,$D14,'Annuity Prices'!$E:$E,$G14),IF($B14="RAB Short",SUMIFS('RAB Prices Short'!BB:BB,'RAB Prices Short'!$B:$B,'All Prices combined'!$D14,'RAB Prices Short'!$E:$E,'All Prices combined'!$G14),IF($B14="RAB Long",SUMIFS('RAB Prices Long'!BB:BB,'RAB Prices Long'!$B:$B,'All Prices combined'!$D14,'RAB Prices Long'!$E:$E,'All Prices combined'!$G14)))),2)</f>
        <v>0</v>
      </c>
      <c r="AZ14" s="2">
        <f>ROUND(IF($B14="Annuity",SUMIFS('Annuity Prices'!BC:BC,'Annuity Prices'!$B:$B,$D14,'Annuity Prices'!$E:$E,$G14),IF($B14="RAB Short",SUMIFS('RAB Prices Short'!BC:BC,'RAB Prices Short'!$B:$B,'All Prices combined'!$D14,'RAB Prices Short'!$E:$E,'All Prices combined'!$G14),IF($B14="RAB Long",SUMIFS('RAB Prices Long'!BC:BC,'RAB Prices Long'!$B:$B,'All Prices combined'!$D14,'RAB Prices Long'!$E:$E,'All Prices combined'!$G14)))),2)</f>
        <v>0</v>
      </c>
      <c r="BA14" s="2">
        <f>ROUND(IF($B14="Annuity",SUMIFS('Annuity Prices'!BD:BD,'Annuity Prices'!$B:$B,$D14,'Annuity Prices'!$E:$E,$G14),IF($B14="RAB Short",SUMIFS('RAB Prices Short'!BD:BD,'RAB Prices Short'!$B:$B,'All Prices combined'!$D14,'RAB Prices Short'!$E:$E,'All Prices combined'!$G14),IF($B14="RAB Long",SUMIFS('RAB Prices Long'!BD:BD,'RAB Prices Long'!$B:$B,'All Prices combined'!$D14,'RAB Prices Long'!$E:$E,'All Prices combined'!$G14)))),2)</f>
        <v>0</v>
      </c>
      <c r="BB14" s="2">
        <f>ROUND(IF($B14="Annuity",SUMIFS('Annuity Prices'!BE:BE,'Annuity Prices'!$B:$B,$D14,'Annuity Prices'!$E:$E,$G14),IF($B14="RAB Short",SUMIFS('RAB Prices Short'!BE:BE,'RAB Prices Short'!$B:$B,'All Prices combined'!$D14,'RAB Prices Short'!$E:$E,'All Prices combined'!$G14),IF($B14="RAB Long",SUMIFS('RAB Prices Long'!BE:BE,'RAB Prices Long'!$B:$B,'All Prices combined'!$D14,'RAB Prices Long'!$E:$E,'All Prices combined'!$G14)))),2)</f>
        <v>0</v>
      </c>
      <c r="BC14" s="2">
        <f>ROUND(IF($B14="Annuity",SUMIFS('Annuity Prices'!BF:BF,'Annuity Prices'!$B:$B,$D14,'Annuity Prices'!$E:$E,$G14),IF($B14="RAB Short",SUMIFS('RAB Prices Short'!BF:BF,'RAB Prices Short'!$B:$B,'All Prices combined'!$D14,'RAB Prices Short'!$E:$E,'All Prices combined'!$G14),IF($B14="RAB Long",SUMIFS('RAB Prices Long'!BF:BF,'RAB Prices Long'!$B:$B,'All Prices combined'!$D14,'RAB Prices Long'!$E:$E,'All Prices combined'!$G14)))),2)</f>
        <v>0</v>
      </c>
      <c r="BD14" s="2">
        <f>ROUND(IF($B14="Annuity",SUMIFS('Annuity Prices'!BG:BG,'Annuity Prices'!$B:$B,$D14,'Annuity Prices'!$E:$E,$G14),IF($B14="RAB Short",SUMIFS('RAB Prices Short'!BG:BG,'RAB Prices Short'!$B:$B,'All Prices combined'!$D14,'RAB Prices Short'!$E:$E,'All Prices combined'!$G14),IF($B14="RAB Long",SUMIFS('RAB Prices Long'!BG:BG,'RAB Prices Long'!$B:$B,'All Prices combined'!$D14,'RAB Prices Long'!$E:$E,'All Prices combined'!$G14)))),2)</f>
        <v>0</v>
      </c>
      <c r="BE14" s="2">
        <f>ROUND(IF($B14="Annuity",SUMIFS('Annuity Prices'!BH:BH,'Annuity Prices'!$B:$B,$D14,'Annuity Prices'!$E:$E,$G14),IF($B14="RAB Short",SUMIFS('RAB Prices Short'!BH:BH,'RAB Prices Short'!$B:$B,'All Prices combined'!$D14,'RAB Prices Short'!$E:$E,'All Prices combined'!$G14),IF($B14="RAB Long",SUMIFS('RAB Prices Long'!BH:BH,'RAB Prices Long'!$B:$B,'All Prices combined'!$D14,'RAB Prices Long'!$E:$E,'All Prices combined'!$G14)))),2)</f>
        <v>0</v>
      </c>
      <c r="BF14" s="2">
        <f>ROUND(IF($B14="Annuity",SUMIFS('Annuity Prices'!BI:BI,'Annuity Prices'!$B:$B,$D14,'Annuity Prices'!$E:$E,$G14),IF($B14="RAB Short",SUMIFS('RAB Prices Short'!BI:BI,'RAB Prices Short'!$B:$B,'All Prices combined'!$D14,'RAB Prices Short'!$E:$E,'All Prices combined'!$G14),IF($B14="RAB Long",SUMIFS('RAB Prices Long'!BI:BI,'RAB Prices Long'!$B:$B,'All Prices combined'!$D14,'RAB Prices Long'!$E:$E,'All Prices combined'!$G14)))),2)</f>
        <v>0</v>
      </c>
      <c r="BG14" s="2">
        <f>ROUND(IF($B14="Annuity",SUMIFS('Annuity Prices'!BJ:BJ,'Annuity Prices'!$B:$B,$D14,'Annuity Prices'!$E:$E,$G14),IF($B14="RAB Short",SUMIFS('RAB Prices Short'!BJ:BJ,'RAB Prices Short'!$B:$B,'All Prices combined'!$D14,'RAB Prices Short'!$E:$E,'All Prices combined'!$G14),IF($B14="RAB Long",SUMIFS('RAB Prices Long'!BJ:BJ,'RAB Prices Long'!$B:$B,'All Prices combined'!$D14,'RAB Prices Long'!$E:$E,'All Prices combined'!$G14)))),2)</f>
        <v>0</v>
      </c>
      <c r="BH14" s="2">
        <f>ROUND(IF($B14="Annuity",SUMIFS('Annuity Prices'!BK:BK,'Annuity Prices'!$B:$B,$D14,'Annuity Prices'!$E:$E,$G14),IF($B14="RAB Short",SUMIFS('RAB Prices Short'!BK:BK,'RAB Prices Short'!$B:$B,'All Prices combined'!$D14,'RAB Prices Short'!$E:$E,'All Prices combined'!$G14),IF($B14="RAB Long",SUMIFS('RAB Prices Long'!BK:BK,'RAB Prices Long'!$B:$B,'All Prices combined'!$D14,'RAB Prices Long'!$E:$E,'All Prices combined'!$G14)))),2)</f>
        <v>0</v>
      </c>
      <c r="BI14" s="2">
        <f>ROUND(IF($B14="Annuity",SUMIFS('Annuity Prices'!BL:BL,'Annuity Prices'!$B:$B,$D14,'Annuity Prices'!$E:$E,$G14),IF($B14="RAB Short",SUMIFS('RAB Prices Short'!BL:BL,'RAB Prices Short'!$B:$B,'All Prices combined'!$D14,'RAB Prices Short'!$E:$E,'All Prices combined'!$G14),IF($B14="RAB Long",SUMIFS('RAB Prices Long'!BL:BL,'RAB Prices Long'!$B:$B,'All Prices combined'!$D14,'RAB Prices Long'!$E:$E,'All Prices combined'!$G14)))),2)</f>
        <v>0</v>
      </c>
      <c r="BJ14" s="2">
        <f>ROUND(IF($B14="Annuity",SUMIFS('Annuity Prices'!BM:BM,'Annuity Prices'!$B:$B,$D14,'Annuity Prices'!$E:$E,$G14),IF($B14="RAB Short",SUMIFS('RAB Prices Short'!BM:BM,'RAB Prices Short'!$B:$B,'All Prices combined'!$D14,'RAB Prices Short'!$E:$E,'All Prices combined'!$G14),IF($B14="RAB Long",SUMIFS('RAB Prices Long'!BM:BM,'RAB Prices Long'!$B:$B,'All Prices combined'!$D14,'RAB Prices Long'!$E:$E,'All Prices combined'!$G14)))),2)</f>
        <v>0</v>
      </c>
      <c r="BK14" s="2">
        <f>ROUND(IF($B14="Annuity",SUMIFS('Annuity Prices'!BN:BN,'Annuity Prices'!$B:$B,$D14,'Annuity Prices'!$E:$E,$G14),IF($B14="RAB Short",SUMIFS('RAB Prices Short'!BN:BN,'RAB Prices Short'!$B:$B,'All Prices combined'!$D14,'RAB Prices Short'!$E:$E,'All Prices combined'!$G14),IF($B14="RAB Long",SUMIFS('RAB Prices Long'!BN:BN,'RAB Prices Long'!$B:$B,'All Prices combined'!$D14,'RAB Prices Long'!$E:$E,'All Prices combined'!$G14)))),2)</f>
        <v>0</v>
      </c>
      <c r="BL14" s="2">
        <f>ROUND(IF($B14="Annuity",SUMIFS('Annuity Prices'!BO:BO,'Annuity Prices'!$B:$B,$D14,'Annuity Prices'!$E:$E,$G14),IF($B14="RAB Short",SUMIFS('RAB Prices Short'!BO:BO,'RAB Prices Short'!$B:$B,'All Prices combined'!$D14,'RAB Prices Short'!$E:$E,'All Prices combined'!$G14),IF($B14="RAB Long",SUMIFS('RAB Prices Long'!BO:BO,'RAB Prices Long'!$B:$B,'All Prices combined'!$D14,'RAB Prices Long'!$E:$E,'All Prices combined'!$G14)))),2)</f>
        <v>0</v>
      </c>
      <c r="BM14" s="2">
        <f>ROUND(IF($B14="Annuity",SUMIFS('Annuity Prices'!BP:BP,'Annuity Prices'!$B:$B,$D14,'Annuity Prices'!$E:$E,$G14),IF($B14="RAB Short",SUMIFS('RAB Prices Short'!BP:BP,'RAB Prices Short'!$B:$B,'All Prices combined'!$D14,'RAB Prices Short'!$E:$E,'All Prices combined'!$G14),IF($B14="RAB Long",SUMIFS('RAB Prices Long'!BP:BP,'RAB Prices Long'!$B:$B,'All Prices combined'!$D14,'RAB Prices Long'!$E:$E,'All Prices combined'!$G14)))),2)</f>
        <v>0</v>
      </c>
      <c r="BN14" s="2">
        <f>ROUND(IF($B14="Annuity",SUMIFS('Annuity Prices'!BQ:BQ,'Annuity Prices'!$B:$B,$D14,'Annuity Prices'!$E:$E,$G14),IF($B14="RAB Short",SUMIFS('RAB Prices Short'!BQ:BQ,'RAB Prices Short'!$B:$B,'All Prices combined'!$D14,'RAB Prices Short'!$E:$E,'All Prices combined'!$G14),IF($B14="RAB Long",SUMIFS('RAB Prices Long'!BQ:BQ,'RAB Prices Long'!$B:$B,'All Prices combined'!$D14,'RAB Prices Long'!$E:$E,'All Prices combined'!$G14)))),2)</f>
        <v>0</v>
      </c>
      <c r="BO14" s="2">
        <f>ROUND(IF($B14="Annuity",SUMIFS('Annuity Prices'!BR:BR,'Annuity Prices'!$B:$B,$D14,'Annuity Prices'!$E:$E,$G14),IF($B14="RAB Short",SUMIFS('RAB Prices Short'!BR:BR,'RAB Prices Short'!$B:$B,'All Prices combined'!$D14,'RAB Prices Short'!$E:$E,'All Prices combined'!$G14),IF($B14="RAB Long",SUMIFS('RAB Prices Long'!BR:BR,'RAB Prices Long'!$B:$B,'All Prices combined'!$D14,'RAB Prices Long'!$E:$E,'All Prices combined'!$G14)))),2)</f>
        <v>0</v>
      </c>
      <c r="BP14" s="2">
        <f>ROUND(IF($B14="Annuity",SUMIFS('Annuity Prices'!BS:BS,'Annuity Prices'!$B:$B,$D14,'Annuity Prices'!$E:$E,$G14),IF($B14="RAB Short",SUMIFS('RAB Prices Short'!BS:BS,'RAB Prices Short'!$B:$B,'All Prices combined'!$D14,'RAB Prices Short'!$E:$E,'All Prices combined'!$G14),IF($B14="RAB Long",SUMIFS('RAB Prices Long'!BS:BS,'RAB Prices Long'!$B:$B,'All Prices combined'!$D14,'RAB Prices Long'!$E:$E,'All Prices combined'!$G14)))),2)</f>
        <v>0</v>
      </c>
      <c r="BQ14" s="2">
        <f>ROUND(IF($B14="Annuity",SUMIFS('Annuity Prices'!BT:BT,'Annuity Prices'!$B:$B,$D14,'Annuity Prices'!$E:$E,$G14),IF($B14="RAB Short",SUMIFS('RAB Prices Short'!BT:BT,'RAB Prices Short'!$B:$B,'All Prices combined'!$D14,'RAB Prices Short'!$E:$E,'All Prices combined'!$G14),IF($B14="RAB Long",SUMIFS('RAB Prices Long'!BT:BT,'RAB Prices Long'!$B:$B,'All Prices combined'!$D14,'RAB Prices Long'!$E:$E,'All Prices combined'!$G14)))),2)</f>
        <v>0</v>
      </c>
      <c r="BR14" s="2">
        <f>ROUND(IF($B14="Annuity",SUMIFS('Annuity Prices'!BU:BU,'Annuity Prices'!$B:$B,$D14,'Annuity Prices'!$E:$E,$G14),IF($B14="RAB Short",SUMIFS('RAB Prices Short'!BU:BU,'RAB Prices Short'!$B:$B,'All Prices combined'!$D14,'RAB Prices Short'!$E:$E,'All Prices combined'!$G14),IF($B14="RAB Long",SUMIFS('RAB Prices Long'!BU:BU,'RAB Prices Long'!$B:$B,'All Prices combined'!$D14,'RAB Prices Long'!$E:$E,'All Prices combined'!$G14)))),2)</f>
        <v>0</v>
      </c>
      <c r="BS14" s="2">
        <f>ROUND(IF($B14="Annuity",SUMIFS('Annuity Prices'!BV:BV,'Annuity Prices'!$B:$B,$D14,'Annuity Prices'!$E:$E,$G14),IF($B14="RAB Short",SUMIFS('RAB Prices Short'!BV:BV,'RAB Prices Short'!$B:$B,'All Prices combined'!$D14,'RAB Prices Short'!$E:$E,'All Prices combined'!$G14),IF($B14="RAB Long",SUMIFS('RAB Prices Long'!BV:BV,'RAB Prices Long'!$B:$B,'All Prices combined'!$D14,'RAB Prices Long'!$E:$E,'All Prices combined'!$G14)))),2)</f>
        <v>0</v>
      </c>
      <c r="BT14" s="2">
        <f>ROUND(IF($B14="Annuity",SUMIFS('Annuity Prices'!BW:BW,'Annuity Prices'!$B:$B,$D14,'Annuity Prices'!$E:$E,$G14),IF($B14="RAB Short",SUMIFS('RAB Prices Short'!BW:BW,'RAB Prices Short'!$B:$B,'All Prices combined'!$D14,'RAB Prices Short'!$E:$E,'All Prices combined'!$G14),IF($B14="RAB Long",SUMIFS('RAB Prices Long'!BW:BW,'RAB Prices Long'!$B:$B,'All Prices combined'!$D14,'RAB Prices Long'!$E:$E,'All Prices combined'!$G14)))),2)</f>
        <v>0</v>
      </c>
      <c r="BU14" s="2">
        <f>ROUND(IF($B14="Annuity",SUMIFS('Annuity Prices'!BX:BX,'Annuity Prices'!$B:$B,$D14,'Annuity Prices'!$E:$E,$G14),IF($B14="RAB Short",SUMIFS('RAB Prices Short'!BX:BX,'RAB Prices Short'!$B:$B,'All Prices combined'!$D14,'RAB Prices Short'!$E:$E,'All Prices combined'!$G14),IF($B14="RAB Long",SUMIFS('RAB Prices Long'!BX:BX,'RAB Prices Long'!$B:$B,'All Prices combined'!$D14,'RAB Prices Long'!$E:$E,'All Prices combined'!$G14)))),2)</f>
        <v>0</v>
      </c>
    </row>
    <row r="15" spans="2:73" x14ac:dyDescent="0.25">
      <c r="B15" t="s">
        <v>37</v>
      </c>
      <c r="C15" s="1">
        <v>3</v>
      </c>
      <c r="D15" s="1" t="s">
        <v>134</v>
      </c>
      <c r="E15" s="1" t="s">
        <v>133</v>
      </c>
      <c r="F15" s="1">
        <v>3</v>
      </c>
      <c r="G15" s="1" t="s">
        <v>38</v>
      </c>
      <c r="H15" s="1" t="s">
        <v>128</v>
      </c>
      <c r="I15" s="2">
        <f>ROUND(IF($B15="Annuity",SUMIFS('Annuity Prices'!L:L,'Annuity Prices'!$B:$B,$D15,'Annuity Prices'!$E:$E,$G15),IF($B15="RAB Short",SUMIFS('RAB Prices Short'!L:L,'RAB Prices Short'!$B:$B,'All Prices combined'!$D15,'RAB Prices Short'!$E:$E,'All Prices combined'!$G15),IF($B15="RAB Long",SUMIFS('RAB Prices Long'!L:L,'RAB Prices Long'!$B:$B,'All Prices combined'!$D15,'RAB Prices Long'!$E:$E,'All Prices combined'!$G15)))),2)</f>
        <v>15.83</v>
      </c>
      <c r="J15" s="2">
        <f>ROUND(IF($B15="Annuity",SUMIFS('Annuity Prices'!M:M,'Annuity Prices'!$B:$B,$D15,'Annuity Prices'!$E:$E,$G15),IF($B15="RAB Short",SUMIFS('RAB Prices Short'!M:M,'RAB Prices Short'!$B:$B,'All Prices combined'!$D15,'RAB Prices Short'!$E:$E,'All Prices combined'!$G15),IF($B15="RAB Long",SUMIFS('RAB Prices Long'!M:M,'RAB Prices Long'!$B:$B,'All Prices combined'!$D15,'RAB Prices Long'!$E:$E,'All Prices combined'!$G15)))),2)</f>
        <v>16.28</v>
      </c>
      <c r="K15" s="2">
        <f>ROUND(IF($B15="Annuity",SUMIFS('Annuity Prices'!N:N,'Annuity Prices'!$B:$B,$D15,'Annuity Prices'!$E:$E,$G15),IF($B15="RAB Short",SUMIFS('RAB Prices Short'!N:N,'RAB Prices Short'!$B:$B,'All Prices combined'!$D15,'RAB Prices Short'!$E:$E,'All Prices combined'!$G15),IF($B15="RAB Long",SUMIFS('RAB Prices Long'!N:N,'RAB Prices Long'!$B:$B,'All Prices combined'!$D15,'RAB Prices Long'!$E:$E,'All Prices combined'!$G15)))),2)</f>
        <v>16.75</v>
      </c>
      <c r="L15" s="2">
        <f>ROUND(IF($B15="Annuity",SUMIFS('Annuity Prices'!O:O,'Annuity Prices'!$B:$B,$D15,'Annuity Prices'!$E:$E,$G15),IF($B15="RAB Short",SUMIFS('RAB Prices Short'!O:O,'RAB Prices Short'!$B:$B,'All Prices combined'!$D15,'RAB Prices Short'!$E:$E,'All Prices combined'!$G15),IF($B15="RAB Long",SUMIFS('RAB Prices Long'!O:O,'RAB Prices Long'!$B:$B,'All Prices combined'!$D15,'RAB Prices Long'!$E:$E,'All Prices combined'!$G15)))),2)</f>
        <v>17.23</v>
      </c>
      <c r="M15" s="2">
        <f>ROUND(IF($B15="Annuity",SUMIFS('Annuity Prices'!P:P,'Annuity Prices'!$B:$B,$D15,'Annuity Prices'!$E:$E,$G15),IF($B15="RAB Short",SUMIFS('RAB Prices Short'!P:P,'RAB Prices Short'!$B:$B,'All Prices combined'!$D15,'RAB Prices Short'!$E:$E,'All Prices combined'!$G15),IF($B15="RAB Long",SUMIFS('RAB Prices Long'!P:P,'RAB Prices Long'!$B:$B,'All Prices combined'!$D15,'RAB Prices Long'!$E:$E,'All Prices combined'!$G15)))),2)</f>
        <v>17.05</v>
      </c>
      <c r="N15" s="2">
        <f>ROUND(IF($B15="Annuity",SUMIFS('Annuity Prices'!Q:Q,'Annuity Prices'!$B:$B,$D15,'Annuity Prices'!$E:$E,$G15),IF($B15="RAB Short",SUMIFS('RAB Prices Short'!Q:Q,'RAB Prices Short'!$B:$B,'All Prices combined'!$D15,'RAB Prices Short'!$E:$E,'All Prices combined'!$G15),IF($B15="RAB Long",SUMIFS('RAB Prices Long'!Q:Q,'RAB Prices Long'!$B:$B,'All Prices combined'!$D15,'RAB Prices Long'!$E:$E,'All Prices combined'!$G15)))),2)</f>
        <v>17.47</v>
      </c>
      <c r="O15" s="2">
        <f>ROUND(IF($B15="Annuity",SUMIFS('Annuity Prices'!R:R,'Annuity Prices'!$B:$B,$D15,'Annuity Prices'!$E:$E,$G15),IF($B15="RAB Short",SUMIFS('RAB Prices Short'!R:R,'RAB Prices Short'!$B:$B,'All Prices combined'!$D15,'RAB Prices Short'!$E:$E,'All Prices combined'!$G15),IF($B15="RAB Long",SUMIFS('RAB Prices Long'!R:R,'RAB Prices Long'!$B:$B,'All Prices combined'!$D15,'RAB Prices Long'!$E:$E,'All Prices combined'!$G15)))),2)</f>
        <v>17.91</v>
      </c>
      <c r="P15" s="2">
        <f>ROUND(IF($B15="Annuity",SUMIFS('Annuity Prices'!S:S,'Annuity Prices'!$B:$B,$D15,'Annuity Prices'!$E:$E,$G15),IF($B15="RAB Short",SUMIFS('RAB Prices Short'!S:S,'RAB Prices Short'!$B:$B,'All Prices combined'!$D15,'RAB Prices Short'!$E:$E,'All Prices combined'!$G15),IF($B15="RAB Long",SUMIFS('RAB Prices Long'!S:S,'RAB Prices Long'!$B:$B,'All Prices combined'!$D15,'RAB Prices Long'!$E:$E,'All Prices combined'!$G15)))),2)</f>
        <v>18.36</v>
      </c>
      <c r="Q15" s="2">
        <f>ROUND(IF($B15="Annuity",SUMIFS('Annuity Prices'!T:T,'Annuity Prices'!$B:$B,$D15,'Annuity Prices'!$E:$E,$G15),IF($B15="RAB Short",SUMIFS('RAB Prices Short'!T:T,'RAB Prices Short'!$B:$B,'All Prices combined'!$D15,'RAB Prices Short'!$E:$E,'All Prices combined'!$G15),IF($B15="RAB Long",SUMIFS('RAB Prices Long'!T:T,'RAB Prices Long'!$B:$B,'All Prices combined'!$D15,'RAB Prices Long'!$E:$E,'All Prices combined'!$G15)))),2)</f>
        <v>18.8</v>
      </c>
      <c r="R15" s="2">
        <f>ROUND(IF($B15="Annuity",SUMIFS('Annuity Prices'!U:U,'Annuity Prices'!$B:$B,$D15,'Annuity Prices'!$E:$E,$G15),IF($B15="RAB Short",SUMIFS('RAB Prices Short'!U:U,'RAB Prices Short'!$B:$B,'All Prices combined'!$D15,'RAB Prices Short'!$E:$E,'All Prices combined'!$G15),IF($B15="RAB Long",SUMIFS('RAB Prices Long'!U:U,'RAB Prices Long'!$B:$B,'All Prices combined'!$D15,'RAB Prices Long'!$E:$E,'All Prices combined'!$G15)))),2)</f>
        <v>19.27</v>
      </c>
      <c r="S15" s="2">
        <f>ROUND(IF($B15="Annuity",SUMIFS('Annuity Prices'!V:V,'Annuity Prices'!$B:$B,$D15,'Annuity Prices'!$E:$E,$G15),IF($B15="RAB Short",SUMIFS('RAB Prices Short'!V:V,'RAB Prices Short'!$B:$B,'All Prices combined'!$D15,'RAB Prices Short'!$E:$E,'All Prices combined'!$G15),IF($B15="RAB Long",SUMIFS('RAB Prices Long'!V:V,'RAB Prices Long'!$B:$B,'All Prices combined'!$D15,'RAB Prices Long'!$E:$E,'All Prices combined'!$G15)))),2)</f>
        <v>19.75</v>
      </c>
      <c r="T15" s="2">
        <f>ROUND(IF($B15="Annuity",SUMIFS('Annuity Prices'!W:W,'Annuity Prices'!$B:$B,$D15,'Annuity Prices'!$E:$E,$G15),IF($B15="RAB Short",SUMIFS('RAB Prices Short'!W:W,'RAB Prices Short'!$B:$B,'All Prices combined'!$D15,'RAB Prices Short'!$E:$E,'All Prices combined'!$G15),IF($B15="RAB Long",SUMIFS('RAB Prices Long'!W:W,'RAB Prices Long'!$B:$B,'All Prices combined'!$D15,'RAB Prices Long'!$E:$E,'All Prices combined'!$G15)))),2)</f>
        <v>20.239999999999998</v>
      </c>
      <c r="U15" s="2">
        <f>ROUND(IF($B15="Annuity",SUMIFS('Annuity Prices'!X:X,'Annuity Prices'!$B:$B,$D15,'Annuity Prices'!$E:$E,$G15),IF($B15="RAB Short",SUMIFS('RAB Prices Short'!X:X,'RAB Prices Short'!$B:$B,'All Prices combined'!$D15,'RAB Prices Short'!$E:$E,'All Prices combined'!$G15),IF($B15="RAB Long",SUMIFS('RAB Prices Long'!X:X,'RAB Prices Long'!$B:$B,'All Prices combined'!$D15,'RAB Prices Long'!$E:$E,'All Prices combined'!$G15)))),2)</f>
        <v>20.73</v>
      </c>
      <c r="V15" s="2">
        <f>ROUND(IF($B15="Annuity",SUMIFS('Annuity Prices'!Y:Y,'Annuity Prices'!$B:$B,$D15,'Annuity Prices'!$E:$E,$G15),IF($B15="RAB Short",SUMIFS('RAB Prices Short'!Y:Y,'RAB Prices Short'!$B:$B,'All Prices combined'!$D15,'RAB Prices Short'!$E:$E,'All Prices combined'!$G15),IF($B15="RAB Long",SUMIFS('RAB Prices Long'!Y:Y,'RAB Prices Long'!$B:$B,'All Prices combined'!$D15,'RAB Prices Long'!$E:$E,'All Prices combined'!$G15)))),2)</f>
        <v>21.25</v>
      </c>
      <c r="W15" s="2">
        <f>ROUND(IF($B15="Annuity",SUMIFS('Annuity Prices'!Z:Z,'Annuity Prices'!$B:$B,$D15,'Annuity Prices'!$E:$E,$G15),IF($B15="RAB Short",SUMIFS('RAB Prices Short'!Z:Z,'RAB Prices Short'!$B:$B,'All Prices combined'!$D15,'RAB Prices Short'!$E:$E,'All Prices combined'!$G15),IF($B15="RAB Long",SUMIFS('RAB Prices Long'!Z:Z,'RAB Prices Long'!$B:$B,'All Prices combined'!$D15,'RAB Prices Long'!$E:$E,'All Prices combined'!$G15)))),2)</f>
        <v>21.78</v>
      </c>
      <c r="X15" s="2">
        <f>ROUND(IF($B15="Annuity",SUMIFS('Annuity Prices'!AA:AA,'Annuity Prices'!$B:$B,$D15,'Annuity Prices'!$E:$E,$G15),IF($B15="RAB Short",SUMIFS('RAB Prices Short'!AA:AA,'RAB Prices Short'!$B:$B,'All Prices combined'!$D15,'RAB Prices Short'!$E:$E,'All Prices combined'!$G15),IF($B15="RAB Long",SUMIFS('RAB Prices Long'!AA:AA,'RAB Prices Long'!$B:$B,'All Prices combined'!$D15,'RAB Prices Long'!$E:$E,'All Prices combined'!$G15)))),2)</f>
        <v>22.33</v>
      </c>
      <c r="Y15" s="2">
        <f>ROUND(IF($B15="Annuity",SUMIFS('Annuity Prices'!AB:AB,'Annuity Prices'!$B:$B,$D15,'Annuity Prices'!$E:$E,$G15),IF($B15="RAB Short",SUMIFS('RAB Prices Short'!AB:AB,'RAB Prices Short'!$B:$B,'All Prices combined'!$D15,'RAB Prices Short'!$E:$E,'All Prices combined'!$G15),IF($B15="RAB Long",SUMIFS('RAB Prices Long'!AB:AB,'RAB Prices Long'!$B:$B,'All Prices combined'!$D15,'RAB Prices Long'!$E:$E,'All Prices combined'!$G15)))),2)</f>
        <v>22.87</v>
      </c>
      <c r="Z15" s="2">
        <f>ROUND(IF($B15="Annuity",SUMIFS('Annuity Prices'!AC:AC,'Annuity Prices'!$B:$B,$D15,'Annuity Prices'!$E:$E,$G15),IF($B15="RAB Short",SUMIFS('RAB Prices Short'!AC:AC,'RAB Prices Short'!$B:$B,'All Prices combined'!$D15,'RAB Prices Short'!$E:$E,'All Prices combined'!$G15),IF($B15="RAB Long",SUMIFS('RAB Prices Long'!AC:AC,'RAB Prices Long'!$B:$B,'All Prices combined'!$D15,'RAB Prices Long'!$E:$E,'All Prices combined'!$G15)))),2)</f>
        <v>23.44</v>
      </c>
      <c r="AA15" s="2">
        <f>ROUND(IF($B15="Annuity",SUMIFS('Annuity Prices'!AD:AD,'Annuity Prices'!$B:$B,$D15,'Annuity Prices'!$E:$E,$G15),IF($B15="RAB Short",SUMIFS('RAB Prices Short'!AD:AD,'RAB Prices Short'!$B:$B,'All Prices combined'!$D15,'RAB Prices Short'!$E:$E,'All Prices combined'!$G15),IF($B15="RAB Long",SUMIFS('RAB Prices Long'!AD:AD,'RAB Prices Long'!$B:$B,'All Prices combined'!$D15,'RAB Prices Long'!$E:$E,'All Prices combined'!$G15)))),2)</f>
        <v>24.03</v>
      </c>
      <c r="AB15" s="2">
        <f>ROUND(IF($B15="Annuity",SUMIFS('Annuity Prices'!AE:AE,'Annuity Prices'!$B:$B,$D15,'Annuity Prices'!$E:$E,$G15),IF($B15="RAB Short",SUMIFS('RAB Prices Short'!AE:AE,'RAB Prices Short'!$B:$B,'All Prices combined'!$D15,'RAB Prices Short'!$E:$E,'All Prices combined'!$G15),IF($B15="RAB Long",SUMIFS('RAB Prices Long'!AE:AE,'RAB Prices Long'!$B:$B,'All Prices combined'!$D15,'RAB Prices Long'!$E:$E,'All Prices combined'!$G15)))),2)</f>
        <v>24.63</v>
      </c>
      <c r="AC15" s="2">
        <f>ROUND(IF($B15="Annuity",SUMIFS('Annuity Prices'!AF:AF,'Annuity Prices'!$B:$B,$D15,'Annuity Prices'!$E:$E,$G15),IF($B15="RAB Short",SUMIFS('RAB Prices Short'!AF:AF,'RAB Prices Short'!$B:$B,'All Prices combined'!$D15,'RAB Prices Short'!$E:$E,'All Prices combined'!$G15),IF($B15="RAB Long",SUMIFS('RAB Prices Long'!AF:AF,'RAB Prices Long'!$B:$B,'All Prices combined'!$D15,'RAB Prices Long'!$E:$E,'All Prices combined'!$G15)))),2)</f>
        <v>25.22</v>
      </c>
      <c r="AD15" s="2">
        <f>ROUND(IF($B15="Annuity",SUMIFS('Annuity Prices'!AG:AG,'Annuity Prices'!$B:$B,$D15,'Annuity Prices'!$E:$E,$G15),IF($B15="RAB Short",SUMIFS('RAB Prices Short'!AG:AG,'RAB Prices Short'!$B:$B,'All Prices combined'!$D15,'RAB Prices Short'!$E:$E,'All Prices combined'!$G15),IF($B15="RAB Long",SUMIFS('RAB Prices Long'!AG:AG,'RAB Prices Long'!$B:$B,'All Prices combined'!$D15,'RAB Prices Long'!$E:$E,'All Prices combined'!$G15)))),2)</f>
        <v>25.85</v>
      </c>
      <c r="AE15" s="2">
        <f>ROUND(IF($B15="Annuity",SUMIFS('Annuity Prices'!AH:AH,'Annuity Prices'!$B:$B,$D15,'Annuity Prices'!$E:$E,$G15),IF($B15="RAB Short",SUMIFS('RAB Prices Short'!AH:AH,'RAB Prices Short'!$B:$B,'All Prices combined'!$D15,'RAB Prices Short'!$E:$E,'All Prices combined'!$G15),IF($B15="RAB Long",SUMIFS('RAB Prices Long'!AH:AH,'RAB Prices Long'!$B:$B,'All Prices combined'!$D15,'RAB Prices Long'!$E:$E,'All Prices combined'!$G15)))),2)</f>
        <v>26.5</v>
      </c>
      <c r="AF15" s="2">
        <f>ROUND(IF($B15="Annuity",SUMIFS('Annuity Prices'!AI:AI,'Annuity Prices'!$B:$B,$D15,'Annuity Prices'!$E:$E,$G15),IF($B15="RAB Short",SUMIFS('RAB Prices Short'!AI:AI,'RAB Prices Short'!$B:$B,'All Prices combined'!$D15,'RAB Prices Short'!$E:$E,'All Prices combined'!$G15),IF($B15="RAB Long",SUMIFS('RAB Prices Long'!AI:AI,'RAB Prices Long'!$B:$B,'All Prices combined'!$D15,'RAB Prices Long'!$E:$E,'All Prices combined'!$G15)))),2)</f>
        <v>27.16</v>
      </c>
      <c r="AG15" s="2">
        <f>ROUND(IF($B15="Annuity",SUMIFS('Annuity Prices'!AJ:AJ,'Annuity Prices'!$B:$B,$D15,'Annuity Prices'!$E:$E,$G15),IF($B15="RAB Short",SUMIFS('RAB Prices Short'!AJ:AJ,'RAB Prices Short'!$B:$B,'All Prices combined'!$D15,'RAB Prices Short'!$E:$E,'All Prices combined'!$G15),IF($B15="RAB Long",SUMIFS('RAB Prices Long'!AJ:AJ,'RAB Prices Long'!$B:$B,'All Prices combined'!$D15,'RAB Prices Long'!$E:$E,'All Prices combined'!$G15)))),2)</f>
        <v>27.82</v>
      </c>
      <c r="AH15" s="2">
        <f>ROUND(IF($B15="Annuity",SUMIFS('Annuity Prices'!AK:AK,'Annuity Prices'!$B:$B,$D15,'Annuity Prices'!$E:$E,$G15),IF($B15="RAB Short",SUMIFS('RAB Prices Short'!AK:AK,'RAB Prices Short'!$B:$B,'All Prices combined'!$D15,'RAB Prices Short'!$E:$E,'All Prices combined'!$G15),IF($B15="RAB Long",SUMIFS('RAB Prices Long'!AK:AK,'RAB Prices Long'!$B:$B,'All Prices combined'!$D15,'RAB Prices Long'!$E:$E,'All Prices combined'!$G15)))),2)</f>
        <v>28.51</v>
      </c>
      <c r="AI15" s="2">
        <f>ROUND(IF($B15="Annuity",SUMIFS('Annuity Prices'!AL:AL,'Annuity Prices'!$B:$B,$D15,'Annuity Prices'!$E:$E,$G15),IF($B15="RAB Short",SUMIFS('RAB Prices Short'!AL:AL,'RAB Prices Short'!$B:$B,'All Prices combined'!$D15,'RAB Prices Short'!$E:$E,'All Prices combined'!$G15),IF($B15="RAB Long",SUMIFS('RAB Prices Long'!AL:AL,'RAB Prices Long'!$B:$B,'All Prices combined'!$D15,'RAB Prices Long'!$E:$E,'All Prices combined'!$G15)))),2)</f>
        <v>29.23</v>
      </c>
      <c r="AJ15" s="2">
        <f>ROUND(IF($B15="Annuity",SUMIFS('Annuity Prices'!AM:AM,'Annuity Prices'!$B:$B,$D15,'Annuity Prices'!$E:$E,$G15),IF($B15="RAB Short",SUMIFS('RAB Prices Short'!AM:AM,'RAB Prices Short'!$B:$B,'All Prices combined'!$D15,'RAB Prices Short'!$E:$E,'All Prices combined'!$G15),IF($B15="RAB Long",SUMIFS('RAB Prices Long'!AM:AM,'RAB Prices Long'!$B:$B,'All Prices combined'!$D15,'RAB Prices Long'!$E:$E,'All Prices combined'!$G15)))),2)</f>
        <v>29.96</v>
      </c>
      <c r="AK15" s="2">
        <f>ROUND(IF($B15="Annuity",SUMIFS('Annuity Prices'!AN:AN,'Annuity Prices'!$B:$B,$D15,'Annuity Prices'!$E:$E,$G15),IF($B15="RAB Short",SUMIFS('RAB Prices Short'!AN:AN,'RAB Prices Short'!$B:$B,'All Prices combined'!$D15,'RAB Prices Short'!$E:$E,'All Prices combined'!$G15),IF($B15="RAB Long",SUMIFS('RAB Prices Long'!AN:AN,'RAB Prices Long'!$B:$B,'All Prices combined'!$D15,'RAB Prices Long'!$E:$E,'All Prices combined'!$G15)))),2)</f>
        <v>30.68</v>
      </c>
      <c r="AL15" s="2">
        <f>ROUND(IF($B15="Annuity",SUMIFS('Annuity Prices'!AO:AO,'Annuity Prices'!$B:$B,$D15,'Annuity Prices'!$E:$E,$G15),IF($B15="RAB Short",SUMIFS('RAB Prices Short'!AO:AO,'RAB Prices Short'!$B:$B,'All Prices combined'!$D15,'RAB Prices Short'!$E:$E,'All Prices combined'!$G15),IF($B15="RAB Long",SUMIFS('RAB Prices Long'!AO:AO,'RAB Prices Long'!$B:$B,'All Prices combined'!$D15,'RAB Prices Long'!$E:$E,'All Prices combined'!$G15)))),2)</f>
        <v>31.45</v>
      </c>
      <c r="AM15" s="2">
        <f>ROUND(IF($B15="Annuity",SUMIFS('Annuity Prices'!AP:AP,'Annuity Prices'!$B:$B,$D15,'Annuity Prices'!$E:$E,$G15),IF($B15="RAB Short",SUMIFS('RAB Prices Short'!AP:AP,'RAB Prices Short'!$B:$B,'All Prices combined'!$D15,'RAB Prices Short'!$E:$E,'All Prices combined'!$G15),IF($B15="RAB Long",SUMIFS('RAB Prices Long'!AP:AP,'RAB Prices Long'!$B:$B,'All Prices combined'!$D15,'RAB Prices Long'!$E:$E,'All Prices combined'!$G15)))),2)</f>
        <v>32.24</v>
      </c>
      <c r="AN15" s="2">
        <f>ROUND(IF($B15="Annuity",SUMIFS('Annuity Prices'!AQ:AQ,'Annuity Prices'!$B:$B,$D15,'Annuity Prices'!$E:$E,$G15),IF($B15="RAB Short",SUMIFS('RAB Prices Short'!AQ:AQ,'RAB Prices Short'!$B:$B,'All Prices combined'!$D15,'RAB Prices Short'!$E:$E,'All Prices combined'!$G15),IF($B15="RAB Long",SUMIFS('RAB Prices Long'!AQ:AQ,'RAB Prices Long'!$B:$B,'All Prices combined'!$D15,'RAB Prices Long'!$E:$E,'All Prices combined'!$G15)))),2)</f>
        <v>33.04</v>
      </c>
      <c r="AO15" s="2">
        <f>ROUND(IF($B15="Annuity",SUMIFS('Annuity Prices'!AR:AR,'Annuity Prices'!$B:$B,$D15,'Annuity Prices'!$E:$E,$G15),IF($B15="RAB Short",SUMIFS('RAB Prices Short'!AR:AR,'RAB Prices Short'!$B:$B,'All Prices combined'!$D15,'RAB Prices Short'!$E:$E,'All Prices combined'!$G15),IF($B15="RAB Long",SUMIFS('RAB Prices Long'!AR:AR,'RAB Prices Long'!$B:$B,'All Prices combined'!$D15,'RAB Prices Long'!$E:$E,'All Prices combined'!$G15)))),2)</f>
        <v>19.05</v>
      </c>
      <c r="AP15" s="2">
        <f>ROUND(IF($B15="Annuity",SUMIFS('Annuity Prices'!AS:AS,'Annuity Prices'!$B:$B,$D15,'Annuity Prices'!$E:$E,$G15),IF($B15="RAB Short",SUMIFS('RAB Prices Short'!AS:AS,'RAB Prices Short'!$B:$B,'All Prices combined'!$D15,'RAB Prices Short'!$E:$E,'All Prices combined'!$G15),IF($B15="RAB Long",SUMIFS('RAB Prices Long'!AS:AS,'RAB Prices Long'!$B:$B,'All Prices combined'!$D15,'RAB Prices Long'!$E:$E,'All Prices combined'!$G15)))),2)</f>
        <v>15.83</v>
      </c>
      <c r="AQ15" s="2">
        <f>ROUND(IF($B15="Annuity",SUMIFS('Annuity Prices'!AT:AT,'Annuity Prices'!$B:$B,$D15,'Annuity Prices'!$E:$E,$G15),IF($B15="RAB Short",SUMIFS('RAB Prices Short'!AT:AT,'RAB Prices Short'!$B:$B,'All Prices combined'!$D15,'RAB Prices Short'!$E:$E,'All Prices combined'!$G15),IF($B15="RAB Long",SUMIFS('RAB Prices Long'!AT:AT,'RAB Prices Long'!$B:$B,'All Prices combined'!$D15,'RAB Prices Long'!$E:$E,'All Prices combined'!$G15)))),2)</f>
        <v>16.28</v>
      </c>
      <c r="AR15" s="2">
        <f>ROUND(IF($B15="Annuity",SUMIFS('Annuity Prices'!AU:AU,'Annuity Prices'!$B:$B,$D15,'Annuity Prices'!$E:$E,$G15),IF($B15="RAB Short",SUMIFS('RAB Prices Short'!AU:AU,'RAB Prices Short'!$B:$B,'All Prices combined'!$D15,'RAB Prices Short'!$E:$E,'All Prices combined'!$G15),IF($B15="RAB Long",SUMIFS('RAB Prices Long'!AU:AU,'RAB Prices Long'!$B:$B,'All Prices combined'!$D15,'RAB Prices Long'!$E:$E,'All Prices combined'!$G15)))),2)</f>
        <v>16.75</v>
      </c>
      <c r="AS15" s="2">
        <f>ROUND(IF($B15="Annuity",SUMIFS('Annuity Prices'!AV:AV,'Annuity Prices'!$B:$B,$D15,'Annuity Prices'!$E:$E,$G15),IF($B15="RAB Short",SUMIFS('RAB Prices Short'!AV:AV,'RAB Prices Short'!$B:$B,'All Prices combined'!$D15,'RAB Prices Short'!$E:$E,'All Prices combined'!$G15),IF($B15="RAB Long",SUMIFS('RAB Prices Long'!AV:AV,'RAB Prices Long'!$B:$B,'All Prices combined'!$D15,'RAB Prices Long'!$E:$E,'All Prices combined'!$G15)))),2)</f>
        <v>17.23</v>
      </c>
      <c r="AT15" s="2">
        <f>ROUND(IF($B15="Annuity",SUMIFS('Annuity Prices'!AW:AW,'Annuity Prices'!$B:$B,$D15,'Annuity Prices'!$E:$E,$G15),IF($B15="RAB Short",SUMIFS('RAB Prices Short'!AW:AW,'RAB Prices Short'!$B:$B,'All Prices combined'!$D15,'RAB Prices Short'!$E:$E,'All Prices combined'!$G15),IF($B15="RAB Long",SUMIFS('RAB Prices Long'!AW:AW,'RAB Prices Long'!$B:$B,'All Prices combined'!$D15,'RAB Prices Long'!$E:$E,'All Prices combined'!$G15)))),2)</f>
        <v>17.05</v>
      </c>
      <c r="AU15" s="2">
        <f>ROUND(IF($B15="Annuity",SUMIFS('Annuity Prices'!AX:AX,'Annuity Prices'!$B:$B,$D15,'Annuity Prices'!$E:$E,$G15),IF($B15="RAB Short",SUMIFS('RAB Prices Short'!AX:AX,'RAB Prices Short'!$B:$B,'All Prices combined'!$D15,'RAB Prices Short'!$E:$E,'All Prices combined'!$G15),IF($B15="RAB Long",SUMIFS('RAB Prices Long'!AX:AX,'RAB Prices Long'!$B:$B,'All Prices combined'!$D15,'RAB Prices Long'!$E:$E,'All Prices combined'!$G15)))),2)</f>
        <v>17.47</v>
      </c>
      <c r="AV15" s="2">
        <f>ROUND(IF($B15="Annuity",SUMIFS('Annuity Prices'!AY:AY,'Annuity Prices'!$B:$B,$D15,'Annuity Prices'!$E:$E,$G15),IF($B15="RAB Short",SUMIFS('RAB Prices Short'!AY:AY,'RAB Prices Short'!$B:$B,'All Prices combined'!$D15,'RAB Prices Short'!$E:$E,'All Prices combined'!$G15),IF($B15="RAB Long",SUMIFS('RAB Prices Long'!AY:AY,'RAB Prices Long'!$B:$B,'All Prices combined'!$D15,'RAB Prices Long'!$E:$E,'All Prices combined'!$G15)))),2)</f>
        <v>17.91</v>
      </c>
      <c r="AW15" s="2">
        <f>ROUND(IF($B15="Annuity",SUMIFS('Annuity Prices'!AZ:AZ,'Annuity Prices'!$B:$B,$D15,'Annuity Prices'!$E:$E,$G15),IF($B15="RAB Short",SUMIFS('RAB Prices Short'!AZ:AZ,'RAB Prices Short'!$B:$B,'All Prices combined'!$D15,'RAB Prices Short'!$E:$E,'All Prices combined'!$G15),IF($B15="RAB Long",SUMIFS('RAB Prices Long'!AZ:AZ,'RAB Prices Long'!$B:$B,'All Prices combined'!$D15,'RAB Prices Long'!$E:$E,'All Prices combined'!$G15)))),2)</f>
        <v>18.36</v>
      </c>
      <c r="AX15" s="2">
        <f>ROUND(IF($B15="Annuity",SUMIFS('Annuity Prices'!BA:BA,'Annuity Prices'!$B:$B,$D15,'Annuity Prices'!$E:$E,$G15),IF($B15="RAB Short",SUMIFS('RAB Prices Short'!BA:BA,'RAB Prices Short'!$B:$B,'All Prices combined'!$D15,'RAB Prices Short'!$E:$E,'All Prices combined'!$G15),IF($B15="RAB Long",SUMIFS('RAB Prices Long'!BA:BA,'RAB Prices Long'!$B:$B,'All Prices combined'!$D15,'RAB Prices Long'!$E:$E,'All Prices combined'!$G15)))),2)</f>
        <v>18.8</v>
      </c>
      <c r="AY15" s="2">
        <f>ROUND(IF($B15="Annuity",SUMIFS('Annuity Prices'!BB:BB,'Annuity Prices'!$B:$B,$D15,'Annuity Prices'!$E:$E,$G15),IF($B15="RAB Short",SUMIFS('RAB Prices Short'!BB:BB,'RAB Prices Short'!$B:$B,'All Prices combined'!$D15,'RAB Prices Short'!$E:$E,'All Prices combined'!$G15),IF($B15="RAB Long",SUMIFS('RAB Prices Long'!BB:BB,'RAB Prices Long'!$B:$B,'All Prices combined'!$D15,'RAB Prices Long'!$E:$E,'All Prices combined'!$G15)))),2)</f>
        <v>19.27</v>
      </c>
      <c r="AZ15" s="2">
        <f>ROUND(IF($B15="Annuity",SUMIFS('Annuity Prices'!BC:BC,'Annuity Prices'!$B:$B,$D15,'Annuity Prices'!$E:$E,$G15),IF($B15="RAB Short",SUMIFS('RAB Prices Short'!BC:BC,'RAB Prices Short'!$B:$B,'All Prices combined'!$D15,'RAB Prices Short'!$E:$E,'All Prices combined'!$G15),IF($B15="RAB Long",SUMIFS('RAB Prices Long'!BC:BC,'RAB Prices Long'!$B:$B,'All Prices combined'!$D15,'RAB Prices Long'!$E:$E,'All Prices combined'!$G15)))),2)</f>
        <v>19.75</v>
      </c>
      <c r="BA15" s="2">
        <f>ROUND(IF($B15="Annuity",SUMIFS('Annuity Prices'!BD:BD,'Annuity Prices'!$B:$B,$D15,'Annuity Prices'!$E:$E,$G15),IF($B15="RAB Short",SUMIFS('RAB Prices Short'!BD:BD,'RAB Prices Short'!$B:$B,'All Prices combined'!$D15,'RAB Prices Short'!$E:$E,'All Prices combined'!$G15),IF($B15="RAB Long",SUMIFS('RAB Prices Long'!BD:BD,'RAB Prices Long'!$B:$B,'All Prices combined'!$D15,'RAB Prices Long'!$E:$E,'All Prices combined'!$G15)))),2)</f>
        <v>20.239999999999998</v>
      </c>
      <c r="BB15" s="2">
        <f>ROUND(IF($B15="Annuity",SUMIFS('Annuity Prices'!BE:BE,'Annuity Prices'!$B:$B,$D15,'Annuity Prices'!$E:$E,$G15),IF($B15="RAB Short",SUMIFS('RAB Prices Short'!BE:BE,'RAB Prices Short'!$B:$B,'All Prices combined'!$D15,'RAB Prices Short'!$E:$E,'All Prices combined'!$G15),IF($B15="RAB Long",SUMIFS('RAB Prices Long'!BE:BE,'RAB Prices Long'!$B:$B,'All Prices combined'!$D15,'RAB Prices Long'!$E:$E,'All Prices combined'!$G15)))),2)</f>
        <v>20.73</v>
      </c>
      <c r="BC15" s="2">
        <f>ROUND(IF($B15="Annuity",SUMIFS('Annuity Prices'!BF:BF,'Annuity Prices'!$B:$B,$D15,'Annuity Prices'!$E:$E,$G15),IF($B15="RAB Short",SUMIFS('RAB Prices Short'!BF:BF,'RAB Prices Short'!$B:$B,'All Prices combined'!$D15,'RAB Prices Short'!$E:$E,'All Prices combined'!$G15),IF($B15="RAB Long",SUMIFS('RAB Prices Long'!BF:BF,'RAB Prices Long'!$B:$B,'All Prices combined'!$D15,'RAB Prices Long'!$E:$E,'All Prices combined'!$G15)))),2)</f>
        <v>21.25</v>
      </c>
      <c r="BD15" s="2">
        <f>ROUND(IF($B15="Annuity",SUMIFS('Annuity Prices'!BG:BG,'Annuity Prices'!$B:$B,$D15,'Annuity Prices'!$E:$E,$G15),IF($B15="RAB Short",SUMIFS('RAB Prices Short'!BG:BG,'RAB Prices Short'!$B:$B,'All Prices combined'!$D15,'RAB Prices Short'!$E:$E,'All Prices combined'!$G15),IF($B15="RAB Long",SUMIFS('RAB Prices Long'!BG:BG,'RAB Prices Long'!$B:$B,'All Prices combined'!$D15,'RAB Prices Long'!$E:$E,'All Prices combined'!$G15)))),2)</f>
        <v>21.78</v>
      </c>
      <c r="BE15" s="2">
        <f>ROUND(IF($B15="Annuity",SUMIFS('Annuity Prices'!BH:BH,'Annuity Prices'!$B:$B,$D15,'Annuity Prices'!$E:$E,$G15),IF($B15="RAB Short",SUMIFS('RAB Prices Short'!BH:BH,'RAB Prices Short'!$B:$B,'All Prices combined'!$D15,'RAB Prices Short'!$E:$E,'All Prices combined'!$G15),IF($B15="RAB Long",SUMIFS('RAB Prices Long'!BH:BH,'RAB Prices Long'!$B:$B,'All Prices combined'!$D15,'RAB Prices Long'!$E:$E,'All Prices combined'!$G15)))),2)</f>
        <v>22.33</v>
      </c>
      <c r="BF15" s="2">
        <f>ROUND(IF($B15="Annuity",SUMIFS('Annuity Prices'!BI:BI,'Annuity Prices'!$B:$B,$D15,'Annuity Prices'!$E:$E,$G15),IF($B15="RAB Short",SUMIFS('RAB Prices Short'!BI:BI,'RAB Prices Short'!$B:$B,'All Prices combined'!$D15,'RAB Prices Short'!$E:$E,'All Prices combined'!$G15),IF($B15="RAB Long",SUMIFS('RAB Prices Long'!BI:BI,'RAB Prices Long'!$B:$B,'All Prices combined'!$D15,'RAB Prices Long'!$E:$E,'All Prices combined'!$G15)))),2)</f>
        <v>22.87</v>
      </c>
      <c r="BG15" s="2">
        <f>ROUND(IF($B15="Annuity",SUMIFS('Annuity Prices'!BJ:BJ,'Annuity Prices'!$B:$B,$D15,'Annuity Prices'!$E:$E,$G15),IF($B15="RAB Short",SUMIFS('RAB Prices Short'!BJ:BJ,'RAB Prices Short'!$B:$B,'All Prices combined'!$D15,'RAB Prices Short'!$E:$E,'All Prices combined'!$G15),IF($B15="RAB Long",SUMIFS('RAB Prices Long'!BJ:BJ,'RAB Prices Long'!$B:$B,'All Prices combined'!$D15,'RAB Prices Long'!$E:$E,'All Prices combined'!$G15)))),2)</f>
        <v>23.44</v>
      </c>
      <c r="BH15" s="2">
        <f>ROUND(IF($B15="Annuity",SUMIFS('Annuity Prices'!BK:BK,'Annuity Prices'!$B:$B,$D15,'Annuity Prices'!$E:$E,$G15),IF($B15="RAB Short",SUMIFS('RAB Prices Short'!BK:BK,'RAB Prices Short'!$B:$B,'All Prices combined'!$D15,'RAB Prices Short'!$E:$E,'All Prices combined'!$G15),IF($B15="RAB Long",SUMIFS('RAB Prices Long'!BK:BK,'RAB Prices Long'!$B:$B,'All Prices combined'!$D15,'RAB Prices Long'!$E:$E,'All Prices combined'!$G15)))),2)</f>
        <v>24.03</v>
      </c>
      <c r="BI15" s="2">
        <f>ROUND(IF($B15="Annuity",SUMIFS('Annuity Prices'!BL:BL,'Annuity Prices'!$B:$B,$D15,'Annuity Prices'!$E:$E,$G15),IF($B15="RAB Short",SUMIFS('RAB Prices Short'!BL:BL,'RAB Prices Short'!$B:$B,'All Prices combined'!$D15,'RAB Prices Short'!$E:$E,'All Prices combined'!$G15),IF($B15="RAB Long",SUMIFS('RAB Prices Long'!BL:BL,'RAB Prices Long'!$B:$B,'All Prices combined'!$D15,'RAB Prices Long'!$E:$E,'All Prices combined'!$G15)))),2)</f>
        <v>24.63</v>
      </c>
      <c r="BJ15" s="2">
        <f>ROUND(IF($B15="Annuity",SUMIFS('Annuity Prices'!BM:BM,'Annuity Prices'!$B:$B,$D15,'Annuity Prices'!$E:$E,$G15),IF($B15="RAB Short",SUMIFS('RAB Prices Short'!BM:BM,'RAB Prices Short'!$B:$B,'All Prices combined'!$D15,'RAB Prices Short'!$E:$E,'All Prices combined'!$G15),IF($B15="RAB Long",SUMIFS('RAB Prices Long'!BM:BM,'RAB Prices Long'!$B:$B,'All Prices combined'!$D15,'RAB Prices Long'!$E:$E,'All Prices combined'!$G15)))),2)</f>
        <v>25.22</v>
      </c>
      <c r="BK15" s="2">
        <f>ROUND(IF($B15="Annuity",SUMIFS('Annuity Prices'!BN:BN,'Annuity Prices'!$B:$B,$D15,'Annuity Prices'!$E:$E,$G15),IF($B15="RAB Short",SUMIFS('RAB Prices Short'!BN:BN,'RAB Prices Short'!$B:$B,'All Prices combined'!$D15,'RAB Prices Short'!$E:$E,'All Prices combined'!$G15),IF($B15="RAB Long",SUMIFS('RAB Prices Long'!BN:BN,'RAB Prices Long'!$B:$B,'All Prices combined'!$D15,'RAB Prices Long'!$E:$E,'All Prices combined'!$G15)))),2)</f>
        <v>25.85</v>
      </c>
      <c r="BL15" s="2">
        <f>ROUND(IF($B15="Annuity",SUMIFS('Annuity Prices'!BO:BO,'Annuity Prices'!$B:$B,$D15,'Annuity Prices'!$E:$E,$G15),IF($B15="RAB Short",SUMIFS('RAB Prices Short'!BO:BO,'RAB Prices Short'!$B:$B,'All Prices combined'!$D15,'RAB Prices Short'!$E:$E,'All Prices combined'!$G15),IF($B15="RAB Long",SUMIFS('RAB Prices Long'!BO:BO,'RAB Prices Long'!$B:$B,'All Prices combined'!$D15,'RAB Prices Long'!$E:$E,'All Prices combined'!$G15)))),2)</f>
        <v>26.5</v>
      </c>
      <c r="BM15" s="2">
        <f>ROUND(IF($B15="Annuity",SUMIFS('Annuity Prices'!BP:BP,'Annuity Prices'!$B:$B,$D15,'Annuity Prices'!$E:$E,$G15),IF($B15="RAB Short",SUMIFS('RAB Prices Short'!BP:BP,'RAB Prices Short'!$B:$B,'All Prices combined'!$D15,'RAB Prices Short'!$E:$E,'All Prices combined'!$G15),IF($B15="RAB Long",SUMIFS('RAB Prices Long'!BP:BP,'RAB Prices Long'!$B:$B,'All Prices combined'!$D15,'RAB Prices Long'!$E:$E,'All Prices combined'!$G15)))),2)</f>
        <v>27.16</v>
      </c>
      <c r="BN15" s="2">
        <f>ROUND(IF($B15="Annuity",SUMIFS('Annuity Prices'!BQ:BQ,'Annuity Prices'!$B:$B,$D15,'Annuity Prices'!$E:$E,$G15),IF($B15="RAB Short",SUMIFS('RAB Prices Short'!BQ:BQ,'RAB Prices Short'!$B:$B,'All Prices combined'!$D15,'RAB Prices Short'!$E:$E,'All Prices combined'!$G15),IF($B15="RAB Long",SUMIFS('RAB Prices Long'!BQ:BQ,'RAB Prices Long'!$B:$B,'All Prices combined'!$D15,'RAB Prices Long'!$E:$E,'All Prices combined'!$G15)))),2)</f>
        <v>27.82</v>
      </c>
      <c r="BO15" s="2">
        <f>ROUND(IF($B15="Annuity",SUMIFS('Annuity Prices'!BR:BR,'Annuity Prices'!$B:$B,$D15,'Annuity Prices'!$E:$E,$G15),IF($B15="RAB Short",SUMIFS('RAB Prices Short'!BR:BR,'RAB Prices Short'!$B:$B,'All Prices combined'!$D15,'RAB Prices Short'!$E:$E,'All Prices combined'!$G15),IF($B15="RAB Long",SUMIFS('RAB Prices Long'!BR:BR,'RAB Prices Long'!$B:$B,'All Prices combined'!$D15,'RAB Prices Long'!$E:$E,'All Prices combined'!$G15)))),2)</f>
        <v>28.51</v>
      </c>
      <c r="BP15" s="2">
        <f>ROUND(IF($B15="Annuity",SUMIFS('Annuity Prices'!BS:BS,'Annuity Prices'!$B:$B,$D15,'Annuity Prices'!$E:$E,$G15),IF($B15="RAB Short",SUMIFS('RAB Prices Short'!BS:BS,'RAB Prices Short'!$B:$B,'All Prices combined'!$D15,'RAB Prices Short'!$E:$E,'All Prices combined'!$G15),IF($B15="RAB Long",SUMIFS('RAB Prices Long'!BS:BS,'RAB Prices Long'!$B:$B,'All Prices combined'!$D15,'RAB Prices Long'!$E:$E,'All Prices combined'!$G15)))),2)</f>
        <v>29.23</v>
      </c>
      <c r="BQ15" s="2">
        <f>ROUND(IF($B15="Annuity",SUMIFS('Annuity Prices'!BT:BT,'Annuity Prices'!$B:$B,$D15,'Annuity Prices'!$E:$E,$G15),IF($B15="RAB Short",SUMIFS('RAB Prices Short'!BT:BT,'RAB Prices Short'!$B:$B,'All Prices combined'!$D15,'RAB Prices Short'!$E:$E,'All Prices combined'!$G15),IF($B15="RAB Long",SUMIFS('RAB Prices Long'!BT:BT,'RAB Prices Long'!$B:$B,'All Prices combined'!$D15,'RAB Prices Long'!$E:$E,'All Prices combined'!$G15)))),2)</f>
        <v>29.96</v>
      </c>
      <c r="BR15" s="2">
        <f>ROUND(IF($B15="Annuity",SUMIFS('Annuity Prices'!BU:BU,'Annuity Prices'!$B:$B,$D15,'Annuity Prices'!$E:$E,$G15),IF($B15="RAB Short",SUMIFS('RAB Prices Short'!BU:BU,'RAB Prices Short'!$B:$B,'All Prices combined'!$D15,'RAB Prices Short'!$E:$E,'All Prices combined'!$G15),IF($B15="RAB Long",SUMIFS('RAB Prices Long'!BU:BU,'RAB Prices Long'!$B:$B,'All Prices combined'!$D15,'RAB Prices Long'!$E:$E,'All Prices combined'!$G15)))),2)</f>
        <v>30.68</v>
      </c>
      <c r="BS15" s="2">
        <f>ROUND(IF($B15="Annuity",SUMIFS('Annuity Prices'!BV:BV,'Annuity Prices'!$B:$B,$D15,'Annuity Prices'!$E:$E,$G15),IF($B15="RAB Short",SUMIFS('RAB Prices Short'!BV:BV,'RAB Prices Short'!$B:$B,'All Prices combined'!$D15,'RAB Prices Short'!$E:$E,'All Prices combined'!$G15),IF($B15="RAB Long",SUMIFS('RAB Prices Long'!BV:BV,'RAB Prices Long'!$B:$B,'All Prices combined'!$D15,'RAB Prices Long'!$E:$E,'All Prices combined'!$G15)))),2)</f>
        <v>31.45</v>
      </c>
      <c r="BT15" s="2">
        <f>ROUND(IF($B15="Annuity",SUMIFS('Annuity Prices'!BW:BW,'Annuity Prices'!$B:$B,$D15,'Annuity Prices'!$E:$E,$G15),IF($B15="RAB Short",SUMIFS('RAB Prices Short'!BW:BW,'RAB Prices Short'!$B:$B,'All Prices combined'!$D15,'RAB Prices Short'!$E:$E,'All Prices combined'!$G15),IF($B15="RAB Long",SUMIFS('RAB Prices Long'!BW:BW,'RAB Prices Long'!$B:$B,'All Prices combined'!$D15,'RAB Prices Long'!$E:$E,'All Prices combined'!$G15)))),2)</f>
        <v>32.24</v>
      </c>
      <c r="BU15" s="2">
        <f>ROUND(IF($B15="Annuity",SUMIFS('Annuity Prices'!BX:BX,'Annuity Prices'!$B:$B,$D15,'Annuity Prices'!$E:$E,$G15),IF($B15="RAB Short",SUMIFS('RAB Prices Short'!BX:BX,'RAB Prices Short'!$B:$B,'All Prices combined'!$D15,'RAB Prices Short'!$E:$E,'All Prices combined'!$G15),IF($B15="RAB Long",SUMIFS('RAB Prices Long'!BX:BX,'RAB Prices Long'!$B:$B,'All Prices combined'!$D15,'RAB Prices Long'!$E:$E,'All Prices combined'!$G15)))),2)</f>
        <v>33.04</v>
      </c>
    </row>
    <row r="16" spans="2:73" x14ac:dyDescent="0.25">
      <c r="B16" t="s">
        <v>37</v>
      </c>
      <c r="C16" s="1">
        <v>3</v>
      </c>
      <c r="D16" s="1" t="s">
        <v>134</v>
      </c>
      <c r="E16" s="1" t="s">
        <v>133</v>
      </c>
      <c r="F16" s="1">
        <v>3</v>
      </c>
      <c r="G16" s="1" t="s">
        <v>40</v>
      </c>
      <c r="H16" s="1"/>
      <c r="I16" s="2">
        <f>ROUND(IF($B16="Annuity",SUMIFS('Annuity Prices'!L:L,'Annuity Prices'!$B:$B,$D16,'Annuity Prices'!$E:$E,$G16),IF($B16="RAB Short",SUMIFS('RAB Prices Short'!L:L,'RAB Prices Short'!$B:$B,'All Prices combined'!$D16,'RAB Prices Short'!$E:$E,'All Prices combined'!$G16),IF($B16="RAB Long",SUMIFS('RAB Prices Long'!L:L,'RAB Prices Long'!$B:$B,'All Prices combined'!$D16,'RAB Prices Long'!$E:$E,'All Prices combined'!$G16)))),2)</f>
        <v>3.21</v>
      </c>
      <c r="J16" s="2">
        <f>ROUND(IF($B16="Annuity",SUMIFS('Annuity Prices'!M:M,'Annuity Prices'!$B:$B,$D16,'Annuity Prices'!$E:$E,$G16),IF($B16="RAB Short",SUMIFS('RAB Prices Short'!M:M,'RAB Prices Short'!$B:$B,'All Prices combined'!$D16,'RAB Prices Short'!$E:$E,'All Prices combined'!$G16),IF($B16="RAB Long",SUMIFS('RAB Prices Long'!M:M,'RAB Prices Long'!$B:$B,'All Prices combined'!$D16,'RAB Prices Long'!$E:$E,'All Prices combined'!$G16)))),2)</f>
        <v>3.3</v>
      </c>
      <c r="K16" s="2">
        <f>ROUND(IF($B16="Annuity",SUMIFS('Annuity Prices'!N:N,'Annuity Prices'!$B:$B,$D16,'Annuity Prices'!$E:$E,$G16),IF($B16="RAB Short",SUMIFS('RAB Prices Short'!N:N,'RAB Prices Short'!$B:$B,'All Prices combined'!$D16,'RAB Prices Short'!$E:$E,'All Prices combined'!$G16),IF($B16="RAB Long",SUMIFS('RAB Prices Long'!N:N,'RAB Prices Long'!$B:$B,'All Prices combined'!$D16,'RAB Prices Long'!$E:$E,'All Prices combined'!$G16)))),2)</f>
        <v>3.4</v>
      </c>
      <c r="L16" s="2">
        <f>ROUND(IF($B16="Annuity",SUMIFS('Annuity Prices'!O:O,'Annuity Prices'!$B:$B,$D16,'Annuity Prices'!$E:$E,$G16),IF($B16="RAB Short",SUMIFS('RAB Prices Short'!O:O,'RAB Prices Short'!$B:$B,'All Prices combined'!$D16,'RAB Prices Short'!$E:$E,'All Prices combined'!$G16),IF($B16="RAB Long",SUMIFS('RAB Prices Long'!O:O,'RAB Prices Long'!$B:$B,'All Prices combined'!$D16,'RAB Prices Long'!$E:$E,'All Prices combined'!$G16)))),2)</f>
        <v>3.49</v>
      </c>
      <c r="M16" s="2">
        <f>ROUND(IF($B16="Annuity",SUMIFS('Annuity Prices'!P:P,'Annuity Prices'!$B:$B,$D16,'Annuity Prices'!$E:$E,$G16),IF($B16="RAB Short",SUMIFS('RAB Prices Short'!P:P,'RAB Prices Short'!$B:$B,'All Prices combined'!$D16,'RAB Prices Short'!$E:$E,'All Prices combined'!$G16),IF($B16="RAB Long",SUMIFS('RAB Prices Long'!P:P,'RAB Prices Long'!$B:$B,'All Prices combined'!$D16,'RAB Prices Long'!$E:$E,'All Prices combined'!$G16)))),2)</f>
        <v>3.55</v>
      </c>
      <c r="N16" s="2">
        <f>ROUND(IF($B16="Annuity",SUMIFS('Annuity Prices'!Q:Q,'Annuity Prices'!$B:$B,$D16,'Annuity Prices'!$E:$E,$G16),IF($B16="RAB Short",SUMIFS('RAB Prices Short'!Q:Q,'RAB Prices Short'!$B:$B,'All Prices combined'!$D16,'RAB Prices Short'!$E:$E,'All Prices combined'!$G16),IF($B16="RAB Long",SUMIFS('RAB Prices Long'!Q:Q,'RAB Prices Long'!$B:$B,'All Prices combined'!$D16,'RAB Prices Long'!$E:$E,'All Prices combined'!$G16)))),2)</f>
        <v>3.64</v>
      </c>
      <c r="O16" s="2">
        <f>ROUND(IF($B16="Annuity",SUMIFS('Annuity Prices'!R:R,'Annuity Prices'!$B:$B,$D16,'Annuity Prices'!$E:$E,$G16),IF($B16="RAB Short",SUMIFS('RAB Prices Short'!R:R,'RAB Prices Short'!$B:$B,'All Prices combined'!$D16,'RAB Prices Short'!$E:$E,'All Prices combined'!$G16),IF($B16="RAB Long",SUMIFS('RAB Prices Long'!R:R,'RAB Prices Long'!$B:$B,'All Prices combined'!$D16,'RAB Prices Long'!$E:$E,'All Prices combined'!$G16)))),2)</f>
        <v>3.73</v>
      </c>
      <c r="P16" s="2">
        <f>ROUND(IF($B16="Annuity",SUMIFS('Annuity Prices'!S:S,'Annuity Prices'!$B:$B,$D16,'Annuity Prices'!$E:$E,$G16),IF($B16="RAB Short",SUMIFS('RAB Prices Short'!S:S,'RAB Prices Short'!$B:$B,'All Prices combined'!$D16,'RAB Prices Short'!$E:$E,'All Prices combined'!$G16),IF($B16="RAB Long",SUMIFS('RAB Prices Long'!S:S,'RAB Prices Long'!$B:$B,'All Prices combined'!$D16,'RAB Prices Long'!$E:$E,'All Prices combined'!$G16)))),2)</f>
        <v>3.83</v>
      </c>
      <c r="Q16" s="2">
        <f>ROUND(IF($B16="Annuity",SUMIFS('Annuity Prices'!T:T,'Annuity Prices'!$B:$B,$D16,'Annuity Prices'!$E:$E,$G16),IF($B16="RAB Short",SUMIFS('RAB Prices Short'!T:T,'RAB Prices Short'!$B:$B,'All Prices combined'!$D16,'RAB Prices Short'!$E:$E,'All Prices combined'!$G16),IF($B16="RAB Long",SUMIFS('RAB Prices Long'!T:T,'RAB Prices Long'!$B:$B,'All Prices combined'!$D16,'RAB Prices Long'!$E:$E,'All Prices combined'!$G16)))),2)</f>
        <v>3.9</v>
      </c>
      <c r="R16" s="2">
        <f>ROUND(IF($B16="Annuity",SUMIFS('Annuity Prices'!U:U,'Annuity Prices'!$B:$B,$D16,'Annuity Prices'!$E:$E,$G16),IF($B16="RAB Short",SUMIFS('RAB Prices Short'!U:U,'RAB Prices Short'!$B:$B,'All Prices combined'!$D16,'RAB Prices Short'!$E:$E,'All Prices combined'!$G16),IF($B16="RAB Long",SUMIFS('RAB Prices Long'!U:U,'RAB Prices Long'!$B:$B,'All Prices combined'!$D16,'RAB Prices Long'!$E:$E,'All Prices combined'!$G16)))),2)</f>
        <v>4</v>
      </c>
      <c r="S16" s="2">
        <f>ROUND(IF($B16="Annuity",SUMIFS('Annuity Prices'!V:V,'Annuity Prices'!$B:$B,$D16,'Annuity Prices'!$E:$E,$G16),IF($B16="RAB Short",SUMIFS('RAB Prices Short'!V:V,'RAB Prices Short'!$B:$B,'All Prices combined'!$D16,'RAB Prices Short'!$E:$E,'All Prices combined'!$G16),IF($B16="RAB Long",SUMIFS('RAB Prices Long'!V:V,'RAB Prices Long'!$B:$B,'All Prices combined'!$D16,'RAB Prices Long'!$E:$E,'All Prices combined'!$G16)))),2)</f>
        <v>4.0999999999999996</v>
      </c>
      <c r="T16" s="2">
        <f>ROUND(IF($B16="Annuity",SUMIFS('Annuity Prices'!W:W,'Annuity Prices'!$B:$B,$D16,'Annuity Prices'!$E:$E,$G16),IF($B16="RAB Short",SUMIFS('RAB Prices Short'!W:W,'RAB Prices Short'!$B:$B,'All Prices combined'!$D16,'RAB Prices Short'!$E:$E,'All Prices combined'!$G16),IF($B16="RAB Long",SUMIFS('RAB Prices Long'!W:W,'RAB Prices Long'!$B:$B,'All Prices combined'!$D16,'RAB Prices Long'!$E:$E,'All Prices combined'!$G16)))),2)</f>
        <v>4.2</v>
      </c>
      <c r="U16" s="2">
        <f>ROUND(IF($B16="Annuity",SUMIFS('Annuity Prices'!X:X,'Annuity Prices'!$B:$B,$D16,'Annuity Prices'!$E:$E,$G16),IF($B16="RAB Short",SUMIFS('RAB Prices Short'!X:X,'RAB Prices Short'!$B:$B,'All Prices combined'!$D16,'RAB Prices Short'!$E:$E,'All Prices combined'!$G16),IF($B16="RAB Long",SUMIFS('RAB Prices Long'!X:X,'RAB Prices Long'!$B:$B,'All Prices combined'!$D16,'RAB Prices Long'!$E:$E,'All Prices combined'!$G16)))),2)</f>
        <v>4.29</v>
      </c>
      <c r="V16" s="2">
        <f>ROUND(IF($B16="Annuity",SUMIFS('Annuity Prices'!Y:Y,'Annuity Prices'!$B:$B,$D16,'Annuity Prices'!$E:$E,$G16),IF($B16="RAB Short",SUMIFS('RAB Prices Short'!Y:Y,'RAB Prices Short'!$B:$B,'All Prices combined'!$D16,'RAB Prices Short'!$E:$E,'All Prices combined'!$G16),IF($B16="RAB Long",SUMIFS('RAB Prices Long'!Y:Y,'RAB Prices Long'!$B:$B,'All Prices combined'!$D16,'RAB Prices Long'!$E:$E,'All Prices combined'!$G16)))),2)</f>
        <v>4.3899999999999997</v>
      </c>
      <c r="W16" s="2">
        <f>ROUND(IF($B16="Annuity",SUMIFS('Annuity Prices'!Z:Z,'Annuity Prices'!$B:$B,$D16,'Annuity Prices'!$E:$E,$G16),IF($B16="RAB Short",SUMIFS('RAB Prices Short'!Z:Z,'RAB Prices Short'!$B:$B,'All Prices combined'!$D16,'RAB Prices Short'!$E:$E,'All Prices combined'!$G16),IF($B16="RAB Long",SUMIFS('RAB Prices Long'!Z:Z,'RAB Prices Long'!$B:$B,'All Prices combined'!$D16,'RAB Prices Long'!$E:$E,'All Prices combined'!$G16)))),2)</f>
        <v>4.5</v>
      </c>
      <c r="X16" s="2">
        <f>ROUND(IF($B16="Annuity",SUMIFS('Annuity Prices'!AA:AA,'Annuity Prices'!$B:$B,$D16,'Annuity Prices'!$E:$E,$G16),IF($B16="RAB Short",SUMIFS('RAB Prices Short'!AA:AA,'RAB Prices Short'!$B:$B,'All Prices combined'!$D16,'RAB Prices Short'!$E:$E,'All Prices combined'!$G16),IF($B16="RAB Long",SUMIFS('RAB Prices Long'!AA:AA,'RAB Prices Long'!$B:$B,'All Prices combined'!$D16,'RAB Prices Long'!$E:$E,'All Prices combined'!$G16)))),2)</f>
        <v>4.62</v>
      </c>
      <c r="Y16" s="2">
        <f>ROUND(IF($B16="Annuity",SUMIFS('Annuity Prices'!AB:AB,'Annuity Prices'!$B:$B,$D16,'Annuity Prices'!$E:$E,$G16),IF($B16="RAB Short",SUMIFS('RAB Prices Short'!AB:AB,'RAB Prices Short'!$B:$B,'All Prices combined'!$D16,'RAB Prices Short'!$E:$E,'All Prices combined'!$G16),IF($B16="RAB Long",SUMIFS('RAB Prices Long'!AB:AB,'RAB Prices Long'!$B:$B,'All Prices combined'!$D16,'RAB Prices Long'!$E:$E,'All Prices combined'!$G16)))),2)</f>
        <v>4.71</v>
      </c>
      <c r="Z16" s="2">
        <f>ROUND(IF($B16="Annuity",SUMIFS('Annuity Prices'!AC:AC,'Annuity Prices'!$B:$B,$D16,'Annuity Prices'!$E:$E,$G16),IF($B16="RAB Short",SUMIFS('RAB Prices Short'!AC:AC,'RAB Prices Short'!$B:$B,'All Prices combined'!$D16,'RAB Prices Short'!$E:$E,'All Prices combined'!$G16),IF($B16="RAB Long",SUMIFS('RAB Prices Long'!AC:AC,'RAB Prices Long'!$B:$B,'All Prices combined'!$D16,'RAB Prices Long'!$E:$E,'All Prices combined'!$G16)))),2)</f>
        <v>4.83</v>
      </c>
      <c r="AA16" s="2">
        <f>ROUND(IF($B16="Annuity",SUMIFS('Annuity Prices'!AD:AD,'Annuity Prices'!$B:$B,$D16,'Annuity Prices'!$E:$E,$G16),IF($B16="RAB Short",SUMIFS('RAB Prices Short'!AD:AD,'RAB Prices Short'!$B:$B,'All Prices combined'!$D16,'RAB Prices Short'!$E:$E,'All Prices combined'!$G16),IF($B16="RAB Long",SUMIFS('RAB Prices Long'!AD:AD,'RAB Prices Long'!$B:$B,'All Prices combined'!$D16,'RAB Prices Long'!$E:$E,'All Prices combined'!$G16)))),2)</f>
        <v>4.95</v>
      </c>
      <c r="AB16" s="2">
        <f>ROUND(IF($B16="Annuity",SUMIFS('Annuity Prices'!AE:AE,'Annuity Prices'!$B:$B,$D16,'Annuity Prices'!$E:$E,$G16),IF($B16="RAB Short",SUMIFS('RAB Prices Short'!AE:AE,'RAB Prices Short'!$B:$B,'All Prices combined'!$D16,'RAB Prices Short'!$E:$E,'All Prices combined'!$G16),IF($B16="RAB Long",SUMIFS('RAB Prices Long'!AE:AE,'RAB Prices Long'!$B:$B,'All Prices combined'!$D16,'RAB Prices Long'!$E:$E,'All Prices combined'!$G16)))),2)</f>
        <v>5.07</v>
      </c>
      <c r="AC16" s="2">
        <f>ROUND(IF($B16="Annuity",SUMIFS('Annuity Prices'!AF:AF,'Annuity Prices'!$B:$B,$D16,'Annuity Prices'!$E:$E,$G16),IF($B16="RAB Short",SUMIFS('RAB Prices Short'!AF:AF,'RAB Prices Short'!$B:$B,'All Prices combined'!$D16,'RAB Prices Short'!$E:$E,'All Prices combined'!$G16),IF($B16="RAB Long",SUMIFS('RAB Prices Long'!AF:AF,'RAB Prices Long'!$B:$B,'All Prices combined'!$D16,'RAB Prices Long'!$E:$E,'All Prices combined'!$G16)))),2)</f>
        <v>5.17</v>
      </c>
      <c r="AD16" s="2">
        <f>ROUND(IF($B16="Annuity",SUMIFS('Annuity Prices'!AG:AG,'Annuity Prices'!$B:$B,$D16,'Annuity Prices'!$E:$E,$G16),IF($B16="RAB Short",SUMIFS('RAB Prices Short'!AG:AG,'RAB Prices Short'!$B:$B,'All Prices combined'!$D16,'RAB Prices Short'!$E:$E,'All Prices combined'!$G16),IF($B16="RAB Long",SUMIFS('RAB Prices Long'!AG:AG,'RAB Prices Long'!$B:$B,'All Prices combined'!$D16,'RAB Prices Long'!$E:$E,'All Prices combined'!$G16)))),2)</f>
        <v>5.3</v>
      </c>
      <c r="AE16" s="2">
        <f>ROUND(IF($B16="Annuity",SUMIFS('Annuity Prices'!AH:AH,'Annuity Prices'!$B:$B,$D16,'Annuity Prices'!$E:$E,$G16),IF($B16="RAB Short",SUMIFS('RAB Prices Short'!AH:AH,'RAB Prices Short'!$B:$B,'All Prices combined'!$D16,'RAB Prices Short'!$E:$E,'All Prices combined'!$G16),IF($B16="RAB Long",SUMIFS('RAB Prices Long'!AH:AH,'RAB Prices Long'!$B:$B,'All Prices combined'!$D16,'RAB Prices Long'!$E:$E,'All Prices combined'!$G16)))),2)</f>
        <v>5.43</v>
      </c>
      <c r="AF16" s="2">
        <f>ROUND(IF($B16="Annuity",SUMIFS('Annuity Prices'!AI:AI,'Annuity Prices'!$B:$B,$D16,'Annuity Prices'!$E:$E,$G16),IF($B16="RAB Short",SUMIFS('RAB Prices Short'!AI:AI,'RAB Prices Short'!$B:$B,'All Prices combined'!$D16,'RAB Prices Short'!$E:$E,'All Prices combined'!$G16),IF($B16="RAB Long",SUMIFS('RAB Prices Long'!AI:AI,'RAB Prices Long'!$B:$B,'All Prices combined'!$D16,'RAB Prices Long'!$E:$E,'All Prices combined'!$G16)))),2)</f>
        <v>5.57</v>
      </c>
      <c r="AG16" s="2">
        <f>ROUND(IF($B16="Annuity",SUMIFS('Annuity Prices'!AJ:AJ,'Annuity Prices'!$B:$B,$D16,'Annuity Prices'!$E:$E,$G16),IF($B16="RAB Short",SUMIFS('RAB Prices Short'!AJ:AJ,'RAB Prices Short'!$B:$B,'All Prices combined'!$D16,'RAB Prices Short'!$E:$E,'All Prices combined'!$G16),IF($B16="RAB Long",SUMIFS('RAB Prices Long'!AJ:AJ,'RAB Prices Long'!$B:$B,'All Prices combined'!$D16,'RAB Prices Long'!$E:$E,'All Prices combined'!$G16)))),2)</f>
        <v>5.68</v>
      </c>
      <c r="AH16" s="2">
        <f>ROUND(IF($B16="Annuity",SUMIFS('Annuity Prices'!AK:AK,'Annuity Prices'!$B:$B,$D16,'Annuity Prices'!$E:$E,$G16),IF($B16="RAB Short",SUMIFS('RAB Prices Short'!AK:AK,'RAB Prices Short'!$B:$B,'All Prices combined'!$D16,'RAB Prices Short'!$E:$E,'All Prices combined'!$G16),IF($B16="RAB Long",SUMIFS('RAB Prices Long'!AK:AK,'RAB Prices Long'!$B:$B,'All Prices combined'!$D16,'RAB Prices Long'!$E:$E,'All Prices combined'!$G16)))),2)</f>
        <v>5.82</v>
      </c>
      <c r="AI16" s="2">
        <f>ROUND(IF($B16="Annuity",SUMIFS('Annuity Prices'!AL:AL,'Annuity Prices'!$B:$B,$D16,'Annuity Prices'!$E:$E,$G16),IF($B16="RAB Short",SUMIFS('RAB Prices Short'!AL:AL,'RAB Prices Short'!$B:$B,'All Prices combined'!$D16,'RAB Prices Short'!$E:$E,'All Prices combined'!$G16),IF($B16="RAB Long",SUMIFS('RAB Prices Long'!AL:AL,'RAB Prices Long'!$B:$B,'All Prices combined'!$D16,'RAB Prices Long'!$E:$E,'All Prices combined'!$G16)))),2)</f>
        <v>5.97</v>
      </c>
      <c r="AJ16" s="2">
        <f>ROUND(IF($B16="Annuity",SUMIFS('Annuity Prices'!AM:AM,'Annuity Prices'!$B:$B,$D16,'Annuity Prices'!$E:$E,$G16),IF($B16="RAB Short",SUMIFS('RAB Prices Short'!AM:AM,'RAB Prices Short'!$B:$B,'All Prices combined'!$D16,'RAB Prices Short'!$E:$E,'All Prices combined'!$G16),IF($B16="RAB Long",SUMIFS('RAB Prices Long'!AM:AM,'RAB Prices Long'!$B:$B,'All Prices combined'!$D16,'RAB Prices Long'!$E:$E,'All Prices combined'!$G16)))),2)</f>
        <v>6.12</v>
      </c>
      <c r="AK16" s="2">
        <f>ROUND(IF($B16="Annuity",SUMIFS('Annuity Prices'!AN:AN,'Annuity Prices'!$B:$B,$D16,'Annuity Prices'!$E:$E,$G16),IF($B16="RAB Short",SUMIFS('RAB Prices Short'!AN:AN,'RAB Prices Short'!$B:$B,'All Prices combined'!$D16,'RAB Prices Short'!$E:$E,'All Prices combined'!$G16),IF($B16="RAB Long",SUMIFS('RAB Prices Long'!AN:AN,'RAB Prices Long'!$B:$B,'All Prices combined'!$D16,'RAB Prices Long'!$E:$E,'All Prices combined'!$G16)))),2)</f>
        <v>6.24</v>
      </c>
      <c r="AL16" s="2">
        <f>ROUND(IF($B16="Annuity",SUMIFS('Annuity Prices'!AO:AO,'Annuity Prices'!$B:$B,$D16,'Annuity Prices'!$E:$E,$G16),IF($B16="RAB Short",SUMIFS('RAB Prices Short'!AO:AO,'RAB Prices Short'!$B:$B,'All Prices combined'!$D16,'RAB Prices Short'!$E:$E,'All Prices combined'!$G16),IF($B16="RAB Long",SUMIFS('RAB Prices Long'!AO:AO,'RAB Prices Long'!$B:$B,'All Prices combined'!$D16,'RAB Prices Long'!$E:$E,'All Prices combined'!$G16)))),2)</f>
        <v>6.39</v>
      </c>
      <c r="AM16" s="2">
        <f>ROUND(IF($B16="Annuity",SUMIFS('Annuity Prices'!AP:AP,'Annuity Prices'!$B:$B,$D16,'Annuity Prices'!$E:$E,$G16),IF($B16="RAB Short",SUMIFS('RAB Prices Short'!AP:AP,'RAB Prices Short'!$B:$B,'All Prices combined'!$D16,'RAB Prices Short'!$E:$E,'All Prices combined'!$G16),IF($B16="RAB Long",SUMIFS('RAB Prices Long'!AP:AP,'RAB Prices Long'!$B:$B,'All Prices combined'!$D16,'RAB Prices Long'!$E:$E,'All Prices combined'!$G16)))),2)</f>
        <v>6.55</v>
      </c>
      <c r="AN16" s="2">
        <f>ROUND(IF($B16="Annuity",SUMIFS('Annuity Prices'!AQ:AQ,'Annuity Prices'!$B:$B,$D16,'Annuity Prices'!$E:$E,$G16),IF($B16="RAB Short",SUMIFS('RAB Prices Short'!AQ:AQ,'RAB Prices Short'!$B:$B,'All Prices combined'!$D16,'RAB Prices Short'!$E:$E,'All Prices combined'!$G16),IF($B16="RAB Long",SUMIFS('RAB Prices Long'!AQ:AQ,'RAB Prices Long'!$B:$B,'All Prices combined'!$D16,'RAB Prices Long'!$E:$E,'All Prices combined'!$G16)))),2)</f>
        <v>6.72</v>
      </c>
      <c r="AO16" s="2">
        <f>ROUND(IF($B16="Annuity",SUMIFS('Annuity Prices'!AR:AR,'Annuity Prices'!$B:$B,$D16,'Annuity Prices'!$E:$E,$G16),IF($B16="RAB Short",SUMIFS('RAB Prices Short'!AR:AR,'RAB Prices Short'!$B:$B,'All Prices combined'!$D16,'RAB Prices Short'!$E:$E,'All Prices combined'!$G16),IF($B16="RAB Long",SUMIFS('RAB Prices Long'!AR:AR,'RAB Prices Long'!$B:$B,'All Prices combined'!$D16,'RAB Prices Long'!$E:$E,'All Prices combined'!$G16)))),2)</f>
        <v>2.14</v>
      </c>
      <c r="AP16" s="2">
        <f>ROUND(IF($B16="Annuity",SUMIFS('Annuity Prices'!AS:AS,'Annuity Prices'!$B:$B,$D16,'Annuity Prices'!$E:$E,$G16),IF($B16="RAB Short",SUMIFS('RAB Prices Short'!AS:AS,'RAB Prices Short'!$B:$B,'All Prices combined'!$D16,'RAB Prices Short'!$E:$E,'All Prices combined'!$G16),IF($B16="RAB Long",SUMIFS('RAB Prices Long'!AS:AS,'RAB Prices Long'!$B:$B,'All Prices combined'!$D16,'RAB Prices Long'!$E:$E,'All Prices combined'!$G16)))),2)</f>
        <v>3.21</v>
      </c>
      <c r="AQ16" s="2">
        <f>ROUND(IF($B16="Annuity",SUMIFS('Annuity Prices'!AT:AT,'Annuity Prices'!$B:$B,$D16,'Annuity Prices'!$E:$E,$G16),IF($B16="RAB Short",SUMIFS('RAB Prices Short'!AT:AT,'RAB Prices Short'!$B:$B,'All Prices combined'!$D16,'RAB Prices Short'!$E:$E,'All Prices combined'!$G16),IF($B16="RAB Long",SUMIFS('RAB Prices Long'!AT:AT,'RAB Prices Long'!$B:$B,'All Prices combined'!$D16,'RAB Prices Long'!$E:$E,'All Prices combined'!$G16)))),2)</f>
        <v>3.3</v>
      </c>
      <c r="AR16" s="2">
        <f>ROUND(IF($B16="Annuity",SUMIFS('Annuity Prices'!AU:AU,'Annuity Prices'!$B:$B,$D16,'Annuity Prices'!$E:$E,$G16),IF($B16="RAB Short",SUMIFS('RAB Prices Short'!AU:AU,'RAB Prices Short'!$B:$B,'All Prices combined'!$D16,'RAB Prices Short'!$E:$E,'All Prices combined'!$G16),IF($B16="RAB Long",SUMIFS('RAB Prices Long'!AU:AU,'RAB Prices Long'!$B:$B,'All Prices combined'!$D16,'RAB Prices Long'!$E:$E,'All Prices combined'!$G16)))),2)</f>
        <v>3.4</v>
      </c>
      <c r="AS16" s="2">
        <f>ROUND(IF($B16="Annuity",SUMIFS('Annuity Prices'!AV:AV,'Annuity Prices'!$B:$B,$D16,'Annuity Prices'!$E:$E,$G16),IF($B16="RAB Short",SUMIFS('RAB Prices Short'!AV:AV,'RAB Prices Short'!$B:$B,'All Prices combined'!$D16,'RAB Prices Short'!$E:$E,'All Prices combined'!$G16),IF($B16="RAB Long",SUMIFS('RAB Prices Long'!AV:AV,'RAB Prices Long'!$B:$B,'All Prices combined'!$D16,'RAB Prices Long'!$E:$E,'All Prices combined'!$G16)))),2)</f>
        <v>3.49</v>
      </c>
      <c r="AT16" s="2">
        <f>ROUND(IF($B16="Annuity",SUMIFS('Annuity Prices'!AW:AW,'Annuity Prices'!$B:$B,$D16,'Annuity Prices'!$E:$E,$G16),IF($B16="RAB Short",SUMIFS('RAB Prices Short'!AW:AW,'RAB Prices Short'!$B:$B,'All Prices combined'!$D16,'RAB Prices Short'!$E:$E,'All Prices combined'!$G16),IF($B16="RAB Long",SUMIFS('RAB Prices Long'!AW:AW,'RAB Prices Long'!$B:$B,'All Prices combined'!$D16,'RAB Prices Long'!$E:$E,'All Prices combined'!$G16)))),2)</f>
        <v>3.55</v>
      </c>
      <c r="AU16" s="2">
        <f>ROUND(IF($B16="Annuity",SUMIFS('Annuity Prices'!AX:AX,'Annuity Prices'!$B:$B,$D16,'Annuity Prices'!$E:$E,$G16),IF($B16="RAB Short",SUMIFS('RAB Prices Short'!AX:AX,'RAB Prices Short'!$B:$B,'All Prices combined'!$D16,'RAB Prices Short'!$E:$E,'All Prices combined'!$G16),IF($B16="RAB Long",SUMIFS('RAB Prices Long'!AX:AX,'RAB Prices Long'!$B:$B,'All Prices combined'!$D16,'RAB Prices Long'!$E:$E,'All Prices combined'!$G16)))),2)</f>
        <v>3.64</v>
      </c>
      <c r="AV16" s="2">
        <f>ROUND(IF($B16="Annuity",SUMIFS('Annuity Prices'!AY:AY,'Annuity Prices'!$B:$B,$D16,'Annuity Prices'!$E:$E,$G16),IF($B16="RAB Short",SUMIFS('RAB Prices Short'!AY:AY,'RAB Prices Short'!$B:$B,'All Prices combined'!$D16,'RAB Prices Short'!$E:$E,'All Prices combined'!$G16),IF($B16="RAB Long",SUMIFS('RAB Prices Long'!AY:AY,'RAB Prices Long'!$B:$B,'All Prices combined'!$D16,'RAB Prices Long'!$E:$E,'All Prices combined'!$G16)))),2)</f>
        <v>3.73</v>
      </c>
      <c r="AW16" s="2">
        <f>ROUND(IF($B16="Annuity",SUMIFS('Annuity Prices'!AZ:AZ,'Annuity Prices'!$B:$B,$D16,'Annuity Prices'!$E:$E,$G16),IF($B16="RAB Short",SUMIFS('RAB Prices Short'!AZ:AZ,'RAB Prices Short'!$B:$B,'All Prices combined'!$D16,'RAB Prices Short'!$E:$E,'All Prices combined'!$G16),IF($B16="RAB Long",SUMIFS('RAB Prices Long'!AZ:AZ,'RAB Prices Long'!$B:$B,'All Prices combined'!$D16,'RAB Prices Long'!$E:$E,'All Prices combined'!$G16)))),2)</f>
        <v>3.83</v>
      </c>
      <c r="AX16" s="2">
        <f>ROUND(IF($B16="Annuity",SUMIFS('Annuity Prices'!BA:BA,'Annuity Prices'!$B:$B,$D16,'Annuity Prices'!$E:$E,$G16),IF($B16="RAB Short",SUMIFS('RAB Prices Short'!BA:BA,'RAB Prices Short'!$B:$B,'All Prices combined'!$D16,'RAB Prices Short'!$E:$E,'All Prices combined'!$G16),IF($B16="RAB Long",SUMIFS('RAB Prices Long'!BA:BA,'RAB Prices Long'!$B:$B,'All Prices combined'!$D16,'RAB Prices Long'!$E:$E,'All Prices combined'!$G16)))),2)</f>
        <v>3.9</v>
      </c>
      <c r="AY16" s="2">
        <f>ROUND(IF($B16="Annuity",SUMIFS('Annuity Prices'!BB:BB,'Annuity Prices'!$B:$B,$D16,'Annuity Prices'!$E:$E,$G16),IF($B16="RAB Short",SUMIFS('RAB Prices Short'!BB:BB,'RAB Prices Short'!$B:$B,'All Prices combined'!$D16,'RAB Prices Short'!$E:$E,'All Prices combined'!$G16),IF($B16="RAB Long",SUMIFS('RAB Prices Long'!BB:BB,'RAB Prices Long'!$B:$B,'All Prices combined'!$D16,'RAB Prices Long'!$E:$E,'All Prices combined'!$G16)))),2)</f>
        <v>4</v>
      </c>
      <c r="AZ16" s="2">
        <f>ROUND(IF($B16="Annuity",SUMIFS('Annuity Prices'!BC:BC,'Annuity Prices'!$B:$B,$D16,'Annuity Prices'!$E:$E,$G16),IF($B16="RAB Short",SUMIFS('RAB Prices Short'!BC:BC,'RAB Prices Short'!$B:$B,'All Prices combined'!$D16,'RAB Prices Short'!$E:$E,'All Prices combined'!$G16),IF($B16="RAB Long",SUMIFS('RAB Prices Long'!BC:BC,'RAB Prices Long'!$B:$B,'All Prices combined'!$D16,'RAB Prices Long'!$E:$E,'All Prices combined'!$G16)))),2)</f>
        <v>4.0999999999999996</v>
      </c>
      <c r="BA16" s="2">
        <f>ROUND(IF($B16="Annuity",SUMIFS('Annuity Prices'!BD:BD,'Annuity Prices'!$B:$B,$D16,'Annuity Prices'!$E:$E,$G16),IF($B16="RAB Short",SUMIFS('RAB Prices Short'!BD:BD,'RAB Prices Short'!$B:$B,'All Prices combined'!$D16,'RAB Prices Short'!$E:$E,'All Prices combined'!$G16),IF($B16="RAB Long",SUMIFS('RAB Prices Long'!BD:BD,'RAB Prices Long'!$B:$B,'All Prices combined'!$D16,'RAB Prices Long'!$E:$E,'All Prices combined'!$G16)))),2)</f>
        <v>4.2</v>
      </c>
      <c r="BB16" s="2">
        <f>ROUND(IF($B16="Annuity",SUMIFS('Annuity Prices'!BE:BE,'Annuity Prices'!$B:$B,$D16,'Annuity Prices'!$E:$E,$G16),IF($B16="RAB Short",SUMIFS('RAB Prices Short'!BE:BE,'RAB Prices Short'!$B:$B,'All Prices combined'!$D16,'RAB Prices Short'!$E:$E,'All Prices combined'!$G16),IF($B16="RAB Long",SUMIFS('RAB Prices Long'!BE:BE,'RAB Prices Long'!$B:$B,'All Prices combined'!$D16,'RAB Prices Long'!$E:$E,'All Prices combined'!$G16)))),2)</f>
        <v>4.29</v>
      </c>
      <c r="BC16" s="2">
        <f>ROUND(IF($B16="Annuity",SUMIFS('Annuity Prices'!BF:BF,'Annuity Prices'!$B:$B,$D16,'Annuity Prices'!$E:$E,$G16),IF($B16="RAB Short",SUMIFS('RAB Prices Short'!BF:BF,'RAB Prices Short'!$B:$B,'All Prices combined'!$D16,'RAB Prices Short'!$E:$E,'All Prices combined'!$G16),IF($B16="RAB Long",SUMIFS('RAB Prices Long'!BF:BF,'RAB Prices Long'!$B:$B,'All Prices combined'!$D16,'RAB Prices Long'!$E:$E,'All Prices combined'!$G16)))),2)</f>
        <v>4.3899999999999997</v>
      </c>
      <c r="BD16" s="2">
        <f>ROUND(IF($B16="Annuity",SUMIFS('Annuity Prices'!BG:BG,'Annuity Prices'!$B:$B,$D16,'Annuity Prices'!$E:$E,$G16),IF($B16="RAB Short",SUMIFS('RAB Prices Short'!BG:BG,'RAB Prices Short'!$B:$B,'All Prices combined'!$D16,'RAB Prices Short'!$E:$E,'All Prices combined'!$G16),IF($B16="RAB Long",SUMIFS('RAB Prices Long'!BG:BG,'RAB Prices Long'!$B:$B,'All Prices combined'!$D16,'RAB Prices Long'!$E:$E,'All Prices combined'!$G16)))),2)</f>
        <v>4.5</v>
      </c>
      <c r="BE16" s="2">
        <f>ROUND(IF($B16="Annuity",SUMIFS('Annuity Prices'!BH:BH,'Annuity Prices'!$B:$B,$D16,'Annuity Prices'!$E:$E,$G16),IF($B16="RAB Short",SUMIFS('RAB Prices Short'!BH:BH,'RAB Prices Short'!$B:$B,'All Prices combined'!$D16,'RAB Prices Short'!$E:$E,'All Prices combined'!$G16),IF($B16="RAB Long",SUMIFS('RAB Prices Long'!BH:BH,'RAB Prices Long'!$B:$B,'All Prices combined'!$D16,'RAB Prices Long'!$E:$E,'All Prices combined'!$G16)))),2)</f>
        <v>4.62</v>
      </c>
      <c r="BF16" s="2">
        <f>ROUND(IF($B16="Annuity",SUMIFS('Annuity Prices'!BI:BI,'Annuity Prices'!$B:$B,$D16,'Annuity Prices'!$E:$E,$G16),IF($B16="RAB Short",SUMIFS('RAB Prices Short'!BI:BI,'RAB Prices Short'!$B:$B,'All Prices combined'!$D16,'RAB Prices Short'!$E:$E,'All Prices combined'!$G16),IF($B16="RAB Long",SUMIFS('RAB Prices Long'!BI:BI,'RAB Prices Long'!$B:$B,'All Prices combined'!$D16,'RAB Prices Long'!$E:$E,'All Prices combined'!$G16)))),2)</f>
        <v>4.71</v>
      </c>
      <c r="BG16" s="2">
        <f>ROUND(IF($B16="Annuity",SUMIFS('Annuity Prices'!BJ:BJ,'Annuity Prices'!$B:$B,$D16,'Annuity Prices'!$E:$E,$G16),IF($B16="RAB Short",SUMIFS('RAB Prices Short'!BJ:BJ,'RAB Prices Short'!$B:$B,'All Prices combined'!$D16,'RAB Prices Short'!$E:$E,'All Prices combined'!$G16),IF($B16="RAB Long",SUMIFS('RAB Prices Long'!BJ:BJ,'RAB Prices Long'!$B:$B,'All Prices combined'!$D16,'RAB Prices Long'!$E:$E,'All Prices combined'!$G16)))),2)</f>
        <v>4.83</v>
      </c>
      <c r="BH16" s="2">
        <f>ROUND(IF($B16="Annuity",SUMIFS('Annuity Prices'!BK:BK,'Annuity Prices'!$B:$B,$D16,'Annuity Prices'!$E:$E,$G16),IF($B16="RAB Short",SUMIFS('RAB Prices Short'!BK:BK,'RAB Prices Short'!$B:$B,'All Prices combined'!$D16,'RAB Prices Short'!$E:$E,'All Prices combined'!$G16),IF($B16="RAB Long",SUMIFS('RAB Prices Long'!BK:BK,'RAB Prices Long'!$B:$B,'All Prices combined'!$D16,'RAB Prices Long'!$E:$E,'All Prices combined'!$G16)))),2)</f>
        <v>4.95</v>
      </c>
      <c r="BI16" s="2">
        <f>ROUND(IF($B16="Annuity",SUMIFS('Annuity Prices'!BL:BL,'Annuity Prices'!$B:$B,$D16,'Annuity Prices'!$E:$E,$G16),IF($B16="RAB Short",SUMIFS('RAB Prices Short'!BL:BL,'RAB Prices Short'!$B:$B,'All Prices combined'!$D16,'RAB Prices Short'!$E:$E,'All Prices combined'!$G16),IF($B16="RAB Long",SUMIFS('RAB Prices Long'!BL:BL,'RAB Prices Long'!$B:$B,'All Prices combined'!$D16,'RAB Prices Long'!$E:$E,'All Prices combined'!$G16)))),2)</f>
        <v>5.07</v>
      </c>
      <c r="BJ16" s="2">
        <f>ROUND(IF($B16="Annuity",SUMIFS('Annuity Prices'!BM:BM,'Annuity Prices'!$B:$B,$D16,'Annuity Prices'!$E:$E,$G16),IF($B16="RAB Short",SUMIFS('RAB Prices Short'!BM:BM,'RAB Prices Short'!$B:$B,'All Prices combined'!$D16,'RAB Prices Short'!$E:$E,'All Prices combined'!$G16),IF($B16="RAB Long",SUMIFS('RAB Prices Long'!BM:BM,'RAB Prices Long'!$B:$B,'All Prices combined'!$D16,'RAB Prices Long'!$E:$E,'All Prices combined'!$G16)))),2)</f>
        <v>5.17</v>
      </c>
      <c r="BK16" s="2">
        <f>ROUND(IF($B16="Annuity",SUMIFS('Annuity Prices'!BN:BN,'Annuity Prices'!$B:$B,$D16,'Annuity Prices'!$E:$E,$G16),IF($B16="RAB Short",SUMIFS('RAB Prices Short'!BN:BN,'RAB Prices Short'!$B:$B,'All Prices combined'!$D16,'RAB Prices Short'!$E:$E,'All Prices combined'!$G16),IF($B16="RAB Long",SUMIFS('RAB Prices Long'!BN:BN,'RAB Prices Long'!$B:$B,'All Prices combined'!$D16,'RAB Prices Long'!$E:$E,'All Prices combined'!$G16)))),2)</f>
        <v>5.3</v>
      </c>
      <c r="BL16" s="2">
        <f>ROUND(IF($B16="Annuity",SUMIFS('Annuity Prices'!BO:BO,'Annuity Prices'!$B:$B,$D16,'Annuity Prices'!$E:$E,$G16),IF($B16="RAB Short",SUMIFS('RAB Prices Short'!BO:BO,'RAB Prices Short'!$B:$B,'All Prices combined'!$D16,'RAB Prices Short'!$E:$E,'All Prices combined'!$G16),IF($B16="RAB Long",SUMIFS('RAB Prices Long'!BO:BO,'RAB Prices Long'!$B:$B,'All Prices combined'!$D16,'RAB Prices Long'!$E:$E,'All Prices combined'!$G16)))),2)</f>
        <v>5.43</v>
      </c>
      <c r="BM16" s="2">
        <f>ROUND(IF($B16="Annuity",SUMIFS('Annuity Prices'!BP:BP,'Annuity Prices'!$B:$B,$D16,'Annuity Prices'!$E:$E,$G16),IF($B16="RAB Short",SUMIFS('RAB Prices Short'!BP:BP,'RAB Prices Short'!$B:$B,'All Prices combined'!$D16,'RAB Prices Short'!$E:$E,'All Prices combined'!$G16),IF($B16="RAB Long",SUMIFS('RAB Prices Long'!BP:BP,'RAB Prices Long'!$B:$B,'All Prices combined'!$D16,'RAB Prices Long'!$E:$E,'All Prices combined'!$G16)))),2)</f>
        <v>5.57</v>
      </c>
      <c r="BN16" s="2">
        <f>ROUND(IF($B16="Annuity",SUMIFS('Annuity Prices'!BQ:BQ,'Annuity Prices'!$B:$B,$D16,'Annuity Prices'!$E:$E,$G16),IF($B16="RAB Short",SUMIFS('RAB Prices Short'!BQ:BQ,'RAB Prices Short'!$B:$B,'All Prices combined'!$D16,'RAB Prices Short'!$E:$E,'All Prices combined'!$G16),IF($B16="RAB Long",SUMIFS('RAB Prices Long'!BQ:BQ,'RAB Prices Long'!$B:$B,'All Prices combined'!$D16,'RAB Prices Long'!$E:$E,'All Prices combined'!$G16)))),2)</f>
        <v>5.68</v>
      </c>
      <c r="BO16" s="2">
        <f>ROUND(IF($B16="Annuity",SUMIFS('Annuity Prices'!BR:BR,'Annuity Prices'!$B:$B,$D16,'Annuity Prices'!$E:$E,$G16),IF($B16="RAB Short",SUMIFS('RAB Prices Short'!BR:BR,'RAB Prices Short'!$B:$B,'All Prices combined'!$D16,'RAB Prices Short'!$E:$E,'All Prices combined'!$G16),IF($B16="RAB Long",SUMIFS('RAB Prices Long'!BR:BR,'RAB Prices Long'!$B:$B,'All Prices combined'!$D16,'RAB Prices Long'!$E:$E,'All Prices combined'!$G16)))),2)</f>
        <v>5.82</v>
      </c>
      <c r="BP16" s="2">
        <f>ROUND(IF($B16="Annuity",SUMIFS('Annuity Prices'!BS:BS,'Annuity Prices'!$B:$B,$D16,'Annuity Prices'!$E:$E,$G16),IF($B16="RAB Short",SUMIFS('RAB Prices Short'!BS:BS,'RAB Prices Short'!$B:$B,'All Prices combined'!$D16,'RAB Prices Short'!$E:$E,'All Prices combined'!$G16),IF($B16="RAB Long",SUMIFS('RAB Prices Long'!BS:BS,'RAB Prices Long'!$B:$B,'All Prices combined'!$D16,'RAB Prices Long'!$E:$E,'All Prices combined'!$G16)))),2)</f>
        <v>5.97</v>
      </c>
      <c r="BQ16" s="2">
        <f>ROUND(IF($B16="Annuity",SUMIFS('Annuity Prices'!BT:BT,'Annuity Prices'!$B:$B,$D16,'Annuity Prices'!$E:$E,$G16),IF($B16="RAB Short",SUMIFS('RAB Prices Short'!BT:BT,'RAB Prices Short'!$B:$B,'All Prices combined'!$D16,'RAB Prices Short'!$E:$E,'All Prices combined'!$G16),IF($B16="RAB Long",SUMIFS('RAB Prices Long'!BT:BT,'RAB Prices Long'!$B:$B,'All Prices combined'!$D16,'RAB Prices Long'!$E:$E,'All Prices combined'!$G16)))),2)</f>
        <v>6.12</v>
      </c>
      <c r="BR16" s="2">
        <f>ROUND(IF($B16="Annuity",SUMIFS('Annuity Prices'!BU:BU,'Annuity Prices'!$B:$B,$D16,'Annuity Prices'!$E:$E,$G16),IF($B16="RAB Short",SUMIFS('RAB Prices Short'!BU:BU,'RAB Prices Short'!$B:$B,'All Prices combined'!$D16,'RAB Prices Short'!$E:$E,'All Prices combined'!$G16),IF($B16="RAB Long",SUMIFS('RAB Prices Long'!BU:BU,'RAB Prices Long'!$B:$B,'All Prices combined'!$D16,'RAB Prices Long'!$E:$E,'All Prices combined'!$G16)))),2)</f>
        <v>6.24</v>
      </c>
      <c r="BS16" s="2">
        <f>ROUND(IF($B16="Annuity",SUMIFS('Annuity Prices'!BV:BV,'Annuity Prices'!$B:$B,$D16,'Annuity Prices'!$E:$E,$G16),IF($B16="RAB Short",SUMIFS('RAB Prices Short'!BV:BV,'RAB Prices Short'!$B:$B,'All Prices combined'!$D16,'RAB Prices Short'!$E:$E,'All Prices combined'!$G16),IF($B16="RAB Long",SUMIFS('RAB Prices Long'!BV:BV,'RAB Prices Long'!$B:$B,'All Prices combined'!$D16,'RAB Prices Long'!$E:$E,'All Prices combined'!$G16)))),2)</f>
        <v>6.39</v>
      </c>
      <c r="BT16" s="2">
        <f>ROUND(IF($B16="Annuity",SUMIFS('Annuity Prices'!BW:BW,'Annuity Prices'!$B:$B,$D16,'Annuity Prices'!$E:$E,$G16),IF($B16="RAB Short",SUMIFS('RAB Prices Short'!BW:BW,'RAB Prices Short'!$B:$B,'All Prices combined'!$D16,'RAB Prices Short'!$E:$E,'All Prices combined'!$G16),IF($B16="RAB Long",SUMIFS('RAB Prices Long'!BW:BW,'RAB Prices Long'!$B:$B,'All Prices combined'!$D16,'RAB Prices Long'!$E:$E,'All Prices combined'!$G16)))),2)</f>
        <v>6.55</v>
      </c>
      <c r="BU16" s="2">
        <f>ROUND(IF($B16="Annuity",SUMIFS('Annuity Prices'!BX:BX,'Annuity Prices'!$B:$B,$D16,'Annuity Prices'!$E:$E,$G16),IF($B16="RAB Short",SUMIFS('RAB Prices Short'!BX:BX,'RAB Prices Short'!$B:$B,'All Prices combined'!$D16,'RAB Prices Short'!$E:$E,'All Prices combined'!$G16),IF($B16="RAB Long",SUMIFS('RAB Prices Long'!BX:BX,'RAB Prices Long'!$B:$B,'All Prices combined'!$D16,'RAB Prices Long'!$E:$E,'All Prices combined'!$G16)))),2)</f>
        <v>6.72</v>
      </c>
    </row>
    <row r="17" spans="2:73" x14ac:dyDescent="0.25">
      <c r="B17" t="s">
        <v>37</v>
      </c>
      <c r="C17" s="1">
        <v>3</v>
      </c>
      <c r="D17" s="1"/>
      <c r="E17" s="1" t="s">
        <v>133</v>
      </c>
      <c r="F17" s="1">
        <v>4</v>
      </c>
      <c r="G17" s="1" t="s">
        <v>135</v>
      </c>
      <c r="H17" s="1"/>
      <c r="I17" s="2">
        <f>ROUND(IF($B17="Annuity",SUMIFS('Annuity Prices'!L:L,'Annuity Prices'!$B:$B,$D17,'Annuity Prices'!$E:$E,$G17),IF($B17="RAB Short",SUMIFS('RAB Prices Short'!L:L,'RAB Prices Short'!$B:$B,'All Prices combined'!$D17,'RAB Prices Short'!$E:$E,'All Prices combined'!$G17),IF($B17="RAB Long",SUMIFS('RAB Prices Long'!L:L,'RAB Prices Long'!$B:$B,'All Prices combined'!$D17,'RAB Prices Long'!$E:$E,'All Prices combined'!$G17)))),2)</f>
        <v>0</v>
      </c>
      <c r="J17" s="2">
        <f>ROUND(IF($B17="Annuity",SUMIFS('Annuity Prices'!M:M,'Annuity Prices'!$B:$B,$D17,'Annuity Prices'!$E:$E,$G17),IF($B17="RAB Short",SUMIFS('RAB Prices Short'!M:M,'RAB Prices Short'!$B:$B,'All Prices combined'!$D17,'RAB Prices Short'!$E:$E,'All Prices combined'!$G17),IF($B17="RAB Long",SUMIFS('RAB Prices Long'!M:M,'RAB Prices Long'!$B:$B,'All Prices combined'!$D17,'RAB Prices Long'!$E:$E,'All Prices combined'!$G17)))),2)</f>
        <v>0</v>
      </c>
      <c r="K17" s="2">
        <f>ROUND(IF($B17="Annuity",SUMIFS('Annuity Prices'!N:N,'Annuity Prices'!$B:$B,$D17,'Annuity Prices'!$E:$E,$G17),IF($B17="RAB Short",SUMIFS('RAB Prices Short'!N:N,'RAB Prices Short'!$B:$B,'All Prices combined'!$D17,'RAB Prices Short'!$E:$E,'All Prices combined'!$G17),IF($B17="RAB Long",SUMIFS('RAB Prices Long'!N:N,'RAB Prices Long'!$B:$B,'All Prices combined'!$D17,'RAB Prices Long'!$E:$E,'All Prices combined'!$G17)))),2)</f>
        <v>0</v>
      </c>
      <c r="L17" s="2">
        <f>ROUND(IF($B17="Annuity",SUMIFS('Annuity Prices'!O:O,'Annuity Prices'!$B:$B,$D17,'Annuity Prices'!$E:$E,$G17),IF($B17="RAB Short",SUMIFS('RAB Prices Short'!O:O,'RAB Prices Short'!$B:$B,'All Prices combined'!$D17,'RAB Prices Short'!$E:$E,'All Prices combined'!$G17),IF($B17="RAB Long",SUMIFS('RAB Prices Long'!O:O,'RAB Prices Long'!$B:$B,'All Prices combined'!$D17,'RAB Prices Long'!$E:$E,'All Prices combined'!$G17)))),2)</f>
        <v>0</v>
      </c>
      <c r="M17" s="2">
        <f>ROUND(IF($B17="Annuity",SUMIFS('Annuity Prices'!P:P,'Annuity Prices'!$B:$B,$D17,'Annuity Prices'!$E:$E,$G17),IF($B17="RAB Short",SUMIFS('RAB Prices Short'!P:P,'RAB Prices Short'!$B:$B,'All Prices combined'!$D17,'RAB Prices Short'!$E:$E,'All Prices combined'!$G17),IF($B17="RAB Long",SUMIFS('RAB Prices Long'!P:P,'RAB Prices Long'!$B:$B,'All Prices combined'!$D17,'RAB Prices Long'!$E:$E,'All Prices combined'!$G17)))),2)</f>
        <v>0</v>
      </c>
      <c r="N17" s="2">
        <f>ROUND(IF($B17="Annuity",SUMIFS('Annuity Prices'!Q:Q,'Annuity Prices'!$B:$B,$D17,'Annuity Prices'!$E:$E,$G17),IF($B17="RAB Short",SUMIFS('RAB Prices Short'!Q:Q,'RAB Prices Short'!$B:$B,'All Prices combined'!$D17,'RAB Prices Short'!$E:$E,'All Prices combined'!$G17),IF($B17="RAB Long",SUMIFS('RAB Prices Long'!Q:Q,'RAB Prices Long'!$B:$B,'All Prices combined'!$D17,'RAB Prices Long'!$E:$E,'All Prices combined'!$G17)))),2)</f>
        <v>0</v>
      </c>
      <c r="O17" s="2">
        <f>ROUND(IF($B17="Annuity",SUMIFS('Annuity Prices'!R:R,'Annuity Prices'!$B:$B,$D17,'Annuity Prices'!$E:$E,$G17),IF($B17="RAB Short",SUMIFS('RAB Prices Short'!R:R,'RAB Prices Short'!$B:$B,'All Prices combined'!$D17,'RAB Prices Short'!$E:$E,'All Prices combined'!$G17),IF($B17="RAB Long",SUMIFS('RAB Prices Long'!R:R,'RAB Prices Long'!$B:$B,'All Prices combined'!$D17,'RAB Prices Long'!$E:$E,'All Prices combined'!$G17)))),2)</f>
        <v>0</v>
      </c>
      <c r="P17" s="2">
        <f>ROUND(IF($B17="Annuity",SUMIFS('Annuity Prices'!S:S,'Annuity Prices'!$B:$B,$D17,'Annuity Prices'!$E:$E,$G17),IF($B17="RAB Short",SUMIFS('RAB Prices Short'!S:S,'RAB Prices Short'!$B:$B,'All Prices combined'!$D17,'RAB Prices Short'!$E:$E,'All Prices combined'!$G17),IF($B17="RAB Long",SUMIFS('RAB Prices Long'!S:S,'RAB Prices Long'!$B:$B,'All Prices combined'!$D17,'RAB Prices Long'!$E:$E,'All Prices combined'!$G17)))),2)</f>
        <v>0</v>
      </c>
      <c r="Q17" s="2">
        <f>ROUND(IF($B17="Annuity",SUMIFS('Annuity Prices'!T:T,'Annuity Prices'!$B:$B,$D17,'Annuity Prices'!$E:$E,$G17),IF($B17="RAB Short",SUMIFS('RAB Prices Short'!T:T,'RAB Prices Short'!$B:$B,'All Prices combined'!$D17,'RAB Prices Short'!$E:$E,'All Prices combined'!$G17),IF($B17="RAB Long",SUMIFS('RAB Prices Long'!T:T,'RAB Prices Long'!$B:$B,'All Prices combined'!$D17,'RAB Prices Long'!$E:$E,'All Prices combined'!$G17)))),2)</f>
        <v>0</v>
      </c>
      <c r="R17" s="2">
        <f>ROUND(IF($B17="Annuity",SUMIFS('Annuity Prices'!U:U,'Annuity Prices'!$B:$B,$D17,'Annuity Prices'!$E:$E,$G17),IF($B17="RAB Short",SUMIFS('RAB Prices Short'!U:U,'RAB Prices Short'!$B:$B,'All Prices combined'!$D17,'RAB Prices Short'!$E:$E,'All Prices combined'!$G17),IF($B17="RAB Long",SUMIFS('RAB Prices Long'!U:U,'RAB Prices Long'!$B:$B,'All Prices combined'!$D17,'RAB Prices Long'!$E:$E,'All Prices combined'!$G17)))),2)</f>
        <v>0</v>
      </c>
      <c r="S17" s="2">
        <f>ROUND(IF($B17="Annuity",SUMIFS('Annuity Prices'!V:V,'Annuity Prices'!$B:$B,$D17,'Annuity Prices'!$E:$E,$G17),IF($B17="RAB Short",SUMIFS('RAB Prices Short'!V:V,'RAB Prices Short'!$B:$B,'All Prices combined'!$D17,'RAB Prices Short'!$E:$E,'All Prices combined'!$G17),IF($B17="RAB Long",SUMIFS('RAB Prices Long'!V:V,'RAB Prices Long'!$B:$B,'All Prices combined'!$D17,'RAB Prices Long'!$E:$E,'All Prices combined'!$G17)))),2)</f>
        <v>0</v>
      </c>
      <c r="T17" s="2">
        <f>ROUND(IF($B17="Annuity",SUMIFS('Annuity Prices'!W:W,'Annuity Prices'!$B:$B,$D17,'Annuity Prices'!$E:$E,$G17),IF($B17="RAB Short",SUMIFS('RAB Prices Short'!W:W,'RAB Prices Short'!$B:$B,'All Prices combined'!$D17,'RAB Prices Short'!$E:$E,'All Prices combined'!$G17),IF($B17="RAB Long",SUMIFS('RAB Prices Long'!W:W,'RAB Prices Long'!$B:$B,'All Prices combined'!$D17,'RAB Prices Long'!$E:$E,'All Prices combined'!$G17)))),2)</f>
        <v>0</v>
      </c>
      <c r="U17" s="2">
        <f>ROUND(IF($B17="Annuity",SUMIFS('Annuity Prices'!X:X,'Annuity Prices'!$B:$B,$D17,'Annuity Prices'!$E:$E,$G17),IF($B17="RAB Short",SUMIFS('RAB Prices Short'!X:X,'RAB Prices Short'!$B:$B,'All Prices combined'!$D17,'RAB Prices Short'!$E:$E,'All Prices combined'!$G17),IF($B17="RAB Long",SUMIFS('RAB Prices Long'!X:X,'RAB Prices Long'!$B:$B,'All Prices combined'!$D17,'RAB Prices Long'!$E:$E,'All Prices combined'!$G17)))),2)</f>
        <v>0</v>
      </c>
      <c r="V17" s="2">
        <f>ROUND(IF($B17="Annuity",SUMIFS('Annuity Prices'!Y:Y,'Annuity Prices'!$B:$B,$D17,'Annuity Prices'!$E:$E,$G17),IF($B17="RAB Short",SUMIFS('RAB Prices Short'!Y:Y,'RAB Prices Short'!$B:$B,'All Prices combined'!$D17,'RAB Prices Short'!$E:$E,'All Prices combined'!$G17),IF($B17="RAB Long",SUMIFS('RAB Prices Long'!Y:Y,'RAB Prices Long'!$B:$B,'All Prices combined'!$D17,'RAB Prices Long'!$E:$E,'All Prices combined'!$G17)))),2)</f>
        <v>0</v>
      </c>
      <c r="W17" s="2">
        <f>ROUND(IF($B17="Annuity",SUMIFS('Annuity Prices'!Z:Z,'Annuity Prices'!$B:$B,$D17,'Annuity Prices'!$E:$E,$G17),IF($B17="RAB Short",SUMIFS('RAB Prices Short'!Z:Z,'RAB Prices Short'!$B:$B,'All Prices combined'!$D17,'RAB Prices Short'!$E:$E,'All Prices combined'!$G17),IF($B17="RAB Long",SUMIFS('RAB Prices Long'!Z:Z,'RAB Prices Long'!$B:$B,'All Prices combined'!$D17,'RAB Prices Long'!$E:$E,'All Prices combined'!$G17)))),2)</f>
        <v>0</v>
      </c>
      <c r="X17" s="2">
        <f>ROUND(IF($B17="Annuity",SUMIFS('Annuity Prices'!AA:AA,'Annuity Prices'!$B:$B,$D17,'Annuity Prices'!$E:$E,$G17),IF($B17="RAB Short",SUMIFS('RAB Prices Short'!AA:AA,'RAB Prices Short'!$B:$B,'All Prices combined'!$D17,'RAB Prices Short'!$E:$E,'All Prices combined'!$G17),IF($B17="RAB Long",SUMIFS('RAB Prices Long'!AA:AA,'RAB Prices Long'!$B:$B,'All Prices combined'!$D17,'RAB Prices Long'!$E:$E,'All Prices combined'!$G17)))),2)</f>
        <v>0</v>
      </c>
      <c r="Y17" s="2">
        <f>ROUND(IF($B17="Annuity",SUMIFS('Annuity Prices'!AB:AB,'Annuity Prices'!$B:$B,$D17,'Annuity Prices'!$E:$E,$G17),IF($B17="RAB Short",SUMIFS('RAB Prices Short'!AB:AB,'RAB Prices Short'!$B:$B,'All Prices combined'!$D17,'RAB Prices Short'!$E:$E,'All Prices combined'!$G17),IF($B17="RAB Long",SUMIFS('RAB Prices Long'!AB:AB,'RAB Prices Long'!$B:$B,'All Prices combined'!$D17,'RAB Prices Long'!$E:$E,'All Prices combined'!$G17)))),2)</f>
        <v>0</v>
      </c>
      <c r="Z17" s="2">
        <f>ROUND(IF($B17="Annuity",SUMIFS('Annuity Prices'!AC:AC,'Annuity Prices'!$B:$B,$D17,'Annuity Prices'!$E:$E,$G17),IF($B17="RAB Short",SUMIFS('RAB Prices Short'!AC:AC,'RAB Prices Short'!$B:$B,'All Prices combined'!$D17,'RAB Prices Short'!$E:$E,'All Prices combined'!$G17),IF($B17="RAB Long",SUMIFS('RAB Prices Long'!AC:AC,'RAB Prices Long'!$B:$B,'All Prices combined'!$D17,'RAB Prices Long'!$E:$E,'All Prices combined'!$G17)))),2)</f>
        <v>0</v>
      </c>
      <c r="AA17" s="2">
        <f>ROUND(IF($B17="Annuity",SUMIFS('Annuity Prices'!AD:AD,'Annuity Prices'!$B:$B,$D17,'Annuity Prices'!$E:$E,$G17),IF($B17="RAB Short",SUMIFS('RAB Prices Short'!AD:AD,'RAB Prices Short'!$B:$B,'All Prices combined'!$D17,'RAB Prices Short'!$E:$E,'All Prices combined'!$G17),IF($B17="RAB Long",SUMIFS('RAB Prices Long'!AD:AD,'RAB Prices Long'!$B:$B,'All Prices combined'!$D17,'RAB Prices Long'!$E:$E,'All Prices combined'!$G17)))),2)</f>
        <v>0</v>
      </c>
      <c r="AB17" s="2">
        <f>ROUND(IF($B17="Annuity",SUMIFS('Annuity Prices'!AE:AE,'Annuity Prices'!$B:$B,$D17,'Annuity Prices'!$E:$E,$G17),IF($B17="RAB Short",SUMIFS('RAB Prices Short'!AE:AE,'RAB Prices Short'!$B:$B,'All Prices combined'!$D17,'RAB Prices Short'!$E:$E,'All Prices combined'!$G17),IF($B17="RAB Long",SUMIFS('RAB Prices Long'!AE:AE,'RAB Prices Long'!$B:$B,'All Prices combined'!$D17,'RAB Prices Long'!$E:$E,'All Prices combined'!$G17)))),2)</f>
        <v>0</v>
      </c>
      <c r="AC17" s="2">
        <f>ROUND(IF($B17="Annuity",SUMIFS('Annuity Prices'!AF:AF,'Annuity Prices'!$B:$B,$D17,'Annuity Prices'!$E:$E,$G17),IF($B17="RAB Short",SUMIFS('RAB Prices Short'!AF:AF,'RAB Prices Short'!$B:$B,'All Prices combined'!$D17,'RAB Prices Short'!$E:$E,'All Prices combined'!$G17),IF($B17="RAB Long",SUMIFS('RAB Prices Long'!AF:AF,'RAB Prices Long'!$B:$B,'All Prices combined'!$D17,'RAB Prices Long'!$E:$E,'All Prices combined'!$G17)))),2)</f>
        <v>0</v>
      </c>
      <c r="AD17" s="2">
        <f>ROUND(IF($B17="Annuity",SUMIFS('Annuity Prices'!AG:AG,'Annuity Prices'!$B:$B,$D17,'Annuity Prices'!$E:$E,$G17),IF($B17="RAB Short",SUMIFS('RAB Prices Short'!AG:AG,'RAB Prices Short'!$B:$B,'All Prices combined'!$D17,'RAB Prices Short'!$E:$E,'All Prices combined'!$G17),IF($B17="RAB Long",SUMIFS('RAB Prices Long'!AG:AG,'RAB Prices Long'!$B:$B,'All Prices combined'!$D17,'RAB Prices Long'!$E:$E,'All Prices combined'!$G17)))),2)</f>
        <v>0</v>
      </c>
      <c r="AE17" s="2">
        <f>ROUND(IF($B17="Annuity",SUMIFS('Annuity Prices'!AH:AH,'Annuity Prices'!$B:$B,$D17,'Annuity Prices'!$E:$E,$G17),IF($B17="RAB Short",SUMIFS('RAB Prices Short'!AH:AH,'RAB Prices Short'!$B:$B,'All Prices combined'!$D17,'RAB Prices Short'!$E:$E,'All Prices combined'!$G17),IF($B17="RAB Long",SUMIFS('RAB Prices Long'!AH:AH,'RAB Prices Long'!$B:$B,'All Prices combined'!$D17,'RAB Prices Long'!$E:$E,'All Prices combined'!$G17)))),2)</f>
        <v>0</v>
      </c>
      <c r="AF17" s="2">
        <f>ROUND(IF($B17="Annuity",SUMIFS('Annuity Prices'!AI:AI,'Annuity Prices'!$B:$B,$D17,'Annuity Prices'!$E:$E,$G17),IF($B17="RAB Short",SUMIFS('RAB Prices Short'!AI:AI,'RAB Prices Short'!$B:$B,'All Prices combined'!$D17,'RAB Prices Short'!$E:$E,'All Prices combined'!$G17),IF($B17="RAB Long",SUMIFS('RAB Prices Long'!AI:AI,'RAB Prices Long'!$B:$B,'All Prices combined'!$D17,'RAB Prices Long'!$E:$E,'All Prices combined'!$G17)))),2)</f>
        <v>0</v>
      </c>
      <c r="AG17" s="2">
        <f>ROUND(IF($B17="Annuity",SUMIFS('Annuity Prices'!AJ:AJ,'Annuity Prices'!$B:$B,$D17,'Annuity Prices'!$E:$E,$G17),IF($B17="RAB Short",SUMIFS('RAB Prices Short'!AJ:AJ,'RAB Prices Short'!$B:$B,'All Prices combined'!$D17,'RAB Prices Short'!$E:$E,'All Prices combined'!$G17),IF($B17="RAB Long",SUMIFS('RAB Prices Long'!AJ:AJ,'RAB Prices Long'!$B:$B,'All Prices combined'!$D17,'RAB Prices Long'!$E:$E,'All Prices combined'!$G17)))),2)</f>
        <v>0</v>
      </c>
      <c r="AH17" s="2">
        <f>ROUND(IF($B17="Annuity",SUMIFS('Annuity Prices'!AK:AK,'Annuity Prices'!$B:$B,$D17,'Annuity Prices'!$E:$E,$G17),IF($B17="RAB Short",SUMIFS('RAB Prices Short'!AK:AK,'RAB Prices Short'!$B:$B,'All Prices combined'!$D17,'RAB Prices Short'!$E:$E,'All Prices combined'!$G17),IF($B17="RAB Long",SUMIFS('RAB Prices Long'!AK:AK,'RAB Prices Long'!$B:$B,'All Prices combined'!$D17,'RAB Prices Long'!$E:$E,'All Prices combined'!$G17)))),2)</f>
        <v>0</v>
      </c>
      <c r="AI17" s="2">
        <f>ROUND(IF($B17="Annuity",SUMIFS('Annuity Prices'!AL:AL,'Annuity Prices'!$B:$B,$D17,'Annuity Prices'!$E:$E,$G17),IF($B17="RAB Short",SUMIFS('RAB Prices Short'!AL:AL,'RAB Prices Short'!$B:$B,'All Prices combined'!$D17,'RAB Prices Short'!$E:$E,'All Prices combined'!$G17),IF($B17="RAB Long",SUMIFS('RAB Prices Long'!AL:AL,'RAB Prices Long'!$B:$B,'All Prices combined'!$D17,'RAB Prices Long'!$E:$E,'All Prices combined'!$G17)))),2)</f>
        <v>0</v>
      </c>
      <c r="AJ17" s="2">
        <f>ROUND(IF($B17="Annuity",SUMIFS('Annuity Prices'!AM:AM,'Annuity Prices'!$B:$B,$D17,'Annuity Prices'!$E:$E,$G17),IF($B17="RAB Short",SUMIFS('RAB Prices Short'!AM:AM,'RAB Prices Short'!$B:$B,'All Prices combined'!$D17,'RAB Prices Short'!$E:$E,'All Prices combined'!$G17),IF($B17="RAB Long",SUMIFS('RAB Prices Long'!AM:AM,'RAB Prices Long'!$B:$B,'All Prices combined'!$D17,'RAB Prices Long'!$E:$E,'All Prices combined'!$G17)))),2)</f>
        <v>0</v>
      </c>
      <c r="AK17" s="2">
        <f>ROUND(IF($B17="Annuity",SUMIFS('Annuity Prices'!AN:AN,'Annuity Prices'!$B:$B,$D17,'Annuity Prices'!$E:$E,$G17),IF($B17="RAB Short",SUMIFS('RAB Prices Short'!AN:AN,'RAB Prices Short'!$B:$B,'All Prices combined'!$D17,'RAB Prices Short'!$E:$E,'All Prices combined'!$G17),IF($B17="RAB Long",SUMIFS('RAB Prices Long'!AN:AN,'RAB Prices Long'!$B:$B,'All Prices combined'!$D17,'RAB Prices Long'!$E:$E,'All Prices combined'!$G17)))),2)</f>
        <v>0</v>
      </c>
      <c r="AL17" s="2">
        <f>ROUND(IF($B17="Annuity",SUMIFS('Annuity Prices'!AO:AO,'Annuity Prices'!$B:$B,$D17,'Annuity Prices'!$E:$E,$G17),IF($B17="RAB Short",SUMIFS('RAB Prices Short'!AO:AO,'RAB Prices Short'!$B:$B,'All Prices combined'!$D17,'RAB Prices Short'!$E:$E,'All Prices combined'!$G17),IF($B17="RAB Long",SUMIFS('RAB Prices Long'!AO:AO,'RAB Prices Long'!$B:$B,'All Prices combined'!$D17,'RAB Prices Long'!$E:$E,'All Prices combined'!$G17)))),2)</f>
        <v>0</v>
      </c>
      <c r="AM17" s="2">
        <f>ROUND(IF($B17="Annuity",SUMIFS('Annuity Prices'!AP:AP,'Annuity Prices'!$B:$B,$D17,'Annuity Prices'!$E:$E,$G17),IF($B17="RAB Short",SUMIFS('RAB Prices Short'!AP:AP,'RAB Prices Short'!$B:$B,'All Prices combined'!$D17,'RAB Prices Short'!$E:$E,'All Prices combined'!$G17),IF($B17="RAB Long",SUMIFS('RAB Prices Long'!AP:AP,'RAB Prices Long'!$B:$B,'All Prices combined'!$D17,'RAB Prices Long'!$E:$E,'All Prices combined'!$G17)))),2)</f>
        <v>0</v>
      </c>
      <c r="AN17" s="2">
        <f>ROUND(IF($B17="Annuity",SUMIFS('Annuity Prices'!AQ:AQ,'Annuity Prices'!$B:$B,$D17,'Annuity Prices'!$E:$E,$G17),IF($B17="RAB Short",SUMIFS('RAB Prices Short'!AQ:AQ,'RAB Prices Short'!$B:$B,'All Prices combined'!$D17,'RAB Prices Short'!$E:$E,'All Prices combined'!$G17),IF($B17="RAB Long",SUMIFS('RAB Prices Long'!AQ:AQ,'RAB Prices Long'!$B:$B,'All Prices combined'!$D17,'RAB Prices Long'!$E:$E,'All Prices combined'!$G17)))),2)</f>
        <v>0</v>
      </c>
      <c r="AO17" s="2">
        <f>ROUND(IF($B17="Annuity",SUMIFS('Annuity Prices'!AR:AR,'Annuity Prices'!$B:$B,$D17,'Annuity Prices'!$E:$E,$G17),IF($B17="RAB Short",SUMIFS('RAB Prices Short'!AR:AR,'RAB Prices Short'!$B:$B,'All Prices combined'!$D17,'RAB Prices Short'!$E:$E,'All Prices combined'!$G17),IF($B17="RAB Long",SUMIFS('RAB Prices Long'!AR:AR,'RAB Prices Long'!$B:$B,'All Prices combined'!$D17,'RAB Prices Long'!$E:$E,'All Prices combined'!$G17)))),2)</f>
        <v>0</v>
      </c>
      <c r="AP17" s="2">
        <f>ROUND(IF($B17="Annuity",SUMIFS('Annuity Prices'!AS:AS,'Annuity Prices'!$B:$B,$D17,'Annuity Prices'!$E:$E,$G17),IF($B17="RAB Short",SUMIFS('RAB Prices Short'!AS:AS,'RAB Prices Short'!$B:$B,'All Prices combined'!$D17,'RAB Prices Short'!$E:$E,'All Prices combined'!$G17),IF($B17="RAB Long",SUMIFS('RAB Prices Long'!AS:AS,'RAB Prices Long'!$B:$B,'All Prices combined'!$D17,'RAB Prices Long'!$E:$E,'All Prices combined'!$G17)))),2)</f>
        <v>0</v>
      </c>
      <c r="AQ17" s="2">
        <f>ROUND(IF($B17="Annuity",SUMIFS('Annuity Prices'!AT:AT,'Annuity Prices'!$B:$B,$D17,'Annuity Prices'!$E:$E,$G17),IF($B17="RAB Short",SUMIFS('RAB Prices Short'!AT:AT,'RAB Prices Short'!$B:$B,'All Prices combined'!$D17,'RAB Prices Short'!$E:$E,'All Prices combined'!$G17),IF($B17="RAB Long",SUMIFS('RAB Prices Long'!AT:AT,'RAB Prices Long'!$B:$B,'All Prices combined'!$D17,'RAB Prices Long'!$E:$E,'All Prices combined'!$G17)))),2)</f>
        <v>0</v>
      </c>
      <c r="AR17" s="2">
        <f>ROUND(IF($B17="Annuity",SUMIFS('Annuity Prices'!AU:AU,'Annuity Prices'!$B:$B,$D17,'Annuity Prices'!$E:$E,$G17),IF($B17="RAB Short",SUMIFS('RAB Prices Short'!AU:AU,'RAB Prices Short'!$B:$B,'All Prices combined'!$D17,'RAB Prices Short'!$E:$E,'All Prices combined'!$G17),IF($B17="RAB Long",SUMIFS('RAB Prices Long'!AU:AU,'RAB Prices Long'!$B:$B,'All Prices combined'!$D17,'RAB Prices Long'!$E:$E,'All Prices combined'!$G17)))),2)</f>
        <v>0</v>
      </c>
      <c r="AS17" s="2">
        <f>ROUND(IF($B17="Annuity",SUMIFS('Annuity Prices'!AV:AV,'Annuity Prices'!$B:$B,$D17,'Annuity Prices'!$E:$E,$G17),IF($B17="RAB Short",SUMIFS('RAB Prices Short'!AV:AV,'RAB Prices Short'!$B:$B,'All Prices combined'!$D17,'RAB Prices Short'!$E:$E,'All Prices combined'!$G17),IF($B17="RAB Long",SUMIFS('RAB Prices Long'!AV:AV,'RAB Prices Long'!$B:$B,'All Prices combined'!$D17,'RAB Prices Long'!$E:$E,'All Prices combined'!$G17)))),2)</f>
        <v>0</v>
      </c>
      <c r="AT17" s="2">
        <f>ROUND(IF($B17="Annuity",SUMIFS('Annuity Prices'!AW:AW,'Annuity Prices'!$B:$B,$D17,'Annuity Prices'!$E:$E,$G17),IF($B17="RAB Short",SUMIFS('RAB Prices Short'!AW:AW,'RAB Prices Short'!$B:$B,'All Prices combined'!$D17,'RAB Prices Short'!$E:$E,'All Prices combined'!$G17),IF($B17="RAB Long",SUMIFS('RAB Prices Long'!AW:AW,'RAB Prices Long'!$B:$B,'All Prices combined'!$D17,'RAB Prices Long'!$E:$E,'All Prices combined'!$G17)))),2)</f>
        <v>0</v>
      </c>
      <c r="AU17" s="2">
        <f>ROUND(IF($B17="Annuity",SUMIFS('Annuity Prices'!AX:AX,'Annuity Prices'!$B:$B,$D17,'Annuity Prices'!$E:$E,$G17),IF($B17="RAB Short",SUMIFS('RAB Prices Short'!AX:AX,'RAB Prices Short'!$B:$B,'All Prices combined'!$D17,'RAB Prices Short'!$E:$E,'All Prices combined'!$G17),IF($B17="RAB Long",SUMIFS('RAB Prices Long'!AX:AX,'RAB Prices Long'!$B:$B,'All Prices combined'!$D17,'RAB Prices Long'!$E:$E,'All Prices combined'!$G17)))),2)</f>
        <v>0</v>
      </c>
      <c r="AV17" s="2">
        <f>ROUND(IF($B17="Annuity",SUMIFS('Annuity Prices'!AY:AY,'Annuity Prices'!$B:$B,$D17,'Annuity Prices'!$E:$E,$G17),IF($B17="RAB Short",SUMIFS('RAB Prices Short'!AY:AY,'RAB Prices Short'!$B:$B,'All Prices combined'!$D17,'RAB Prices Short'!$E:$E,'All Prices combined'!$G17),IF($B17="RAB Long",SUMIFS('RAB Prices Long'!AY:AY,'RAB Prices Long'!$B:$B,'All Prices combined'!$D17,'RAB Prices Long'!$E:$E,'All Prices combined'!$G17)))),2)</f>
        <v>0</v>
      </c>
      <c r="AW17" s="2">
        <f>ROUND(IF($B17="Annuity",SUMIFS('Annuity Prices'!AZ:AZ,'Annuity Prices'!$B:$B,$D17,'Annuity Prices'!$E:$E,$G17),IF($B17="RAB Short",SUMIFS('RAB Prices Short'!AZ:AZ,'RAB Prices Short'!$B:$B,'All Prices combined'!$D17,'RAB Prices Short'!$E:$E,'All Prices combined'!$G17),IF($B17="RAB Long",SUMIFS('RAB Prices Long'!AZ:AZ,'RAB Prices Long'!$B:$B,'All Prices combined'!$D17,'RAB Prices Long'!$E:$E,'All Prices combined'!$G17)))),2)</f>
        <v>0</v>
      </c>
      <c r="AX17" s="2">
        <f>ROUND(IF($B17="Annuity",SUMIFS('Annuity Prices'!BA:BA,'Annuity Prices'!$B:$B,$D17,'Annuity Prices'!$E:$E,$G17),IF($B17="RAB Short",SUMIFS('RAB Prices Short'!BA:BA,'RAB Prices Short'!$B:$B,'All Prices combined'!$D17,'RAB Prices Short'!$E:$E,'All Prices combined'!$G17),IF($B17="RAB Long",SUMIFS('RAB Prices Long'!BA:BA,'RAB Prices Long'!$B:$B,'All Prices combined'!$D17,'RAB Prices Long'!$E:$E,'All Prices combined'!$G17)))),2)</f>
        <v>0</v>
      </c>
      <c r="AY17" s="2">
        <f>ROUND(IF($B17="Annuity",SUMIFS('Annuity Prices'!BB:BB,'Annuity Prices'!$B:$B,$D17,'Annuity Prices'!$E:$E,$G17),IF($B17="RAB Short",SUMIFS('RAB Prices Short'!BB:BB,'RAB Prices Short'!$B:$B,'All Prices combined'!$D17,'RAB Prices Short'!$E:$E,'All Prices combined'!$G17),IF($B17="RAB Long",SUMIFS('RAB Prices Long'!BB:BB,'RAB Prices Long'!$B:$B,'All Prices combined'!$D17,'RAB Prices Long'!$E:$E,'All Prices combined'!$G17)))),2)</f>
        <v>0</v>
      </c>
      <c r="AZ17" s="2">
        <f>ROUND(IF($B17="Annuity",SUMIFS('Annuity Prices'!BC:BC,'Annuity Prices'!$B:$B,$D17,'Annuity Prices'!$E:$E,$G17),IF($B17="RAB Short",SUMIFS('RAB Prices Short'!BC:BC,'RAB Prices Short'!$B:$B,'All Prices combined'!$D17,'RAB Prices Short'!$E:$E,'All Prices combined'!$G17),IF($B17="RAB Long",SUMIFS('RAB Prices Long'!BC:BC,'RAB Prices Long'!$B:$B,'All Prices combined'!$D17,'RAB Prices Long'!$E:$E,'All Prices combined'!$G17)))),2)</f>
        <v>0</v>
      </c>
      <c r="BA17" s="2">
        <f>ROUND(IF($B17="Annuity",SUMIFS('Annuity Prices'!BD:BD,'Annuity Prices'!$B:$B,$D17,'Annuity Prices'!$E:$E,$G17),IF($B17="RAB Short",SUMIFS('RAB Prices Short'!BD:BD,'RAB Prices Short'!$B:$B,'All Prices combined'!$D17,'RAB Prices Short'!$E:$E,'All Prices combined'!$G17),IF($B17="RAB Long",SUMIFS('RAB Prices Long'!BD:BD,'RAB Prices Long'!$B:$B,'All Prices combined'!$D17,'RAB Prices Long'!$E:$E,'All Prices combined'!$G17)))),2)</f>
        <v>0</v>
      </c>
      <c r="BB17" s="2">
        <f>ROUND(IF($B17="Annuity",SUMIFS('Annuity Prices'!BE:BE,'Annuity Prices'!$B:$B,$D17,'Annuity Prices'!$E:$E,$G17),IF($B17="RAB Short",SUMIFS('RAB Prices Short'!BE:BE,'RAB Prices Short'!$B:$B,'All Prices combined'!$D17,'RAB Prices Short'!$E:$E,'All Prices combined'!$G17),IF($B17="RAB Long",SUMIFS('RAB Prices Long'!BE:BE,'RAB Prices Long'!$B:$B,'All Prices combined'!$D17,'RAB Prices Long'!$E:$E,'All Prices combined'!$G17)))),2)</f>
        <v>0</v>
      </c>
      <c r="BC17" s="2">
        <f>ROUND(IF($B17="Annuity",SUMIFS('Annuity Prices'!BF:BF,'Annuity Prices'!$B:$B,$D17,'Annuity Prices'!$E:$E,$G17),IF($B17="RAB Short",SUMIFS('RAB Prices Short'!BF:BF,'RAB Prices Short'!$B:$B,'All Prices combined'!$D17,'RAB Prices Short'!$E:$E,'All Prices combined'!$G17),IF($B17="RAB Long",SUMIFS('RAB Prices Long'!BF:BF,'RAB Prices Long'!$B:$B,'All Prices combined'!$D17,'RAB Prices Long'!$E:$E,'All Prices combined'!$G17)))),2)</f>
        <v>0</v>
      </c>
      <c r="BD17" s="2">
        <f>ROUND(IF($B17="Annuity",SUMIFS('Annuity Prices'!BG:BG,'Annuity Prices'!$B:$B,$D17,'Annuity Prices'!$E:$E,$G17),IF($B17="RAB Short",SUMIFS('RAB Prices Short'!BG:BG,'RAB Prices Short'!$B:$B,'All Prices combined'!$D17,'RAB Prices Short'!$E:$E,'All Prices combined'!$G17),IF($B17="RAB Long",SUMIFS('RAB Prices Long'!BG:BG,'RAB Prices Long'!$B:$B,'All Prices combined'!$D17,'RAB Prices Long'!$E:$E,'All Prices combined'!$G17)))),2)</f>
        <v>0</v>
      </c>
      <c r="BE17" s="2">
        <f>ROUND(IF($B17="Annuity",SUMIFS('Annuity Prices'!BH:BH,'Annuity Prices'!$B:$B,$D17,'Annuity Prices'!$E:$E,$G17),IF($B17="RAB Short",SUMIFS('RAB Prices Short'!BH:BH,'RAB Prices Short'!$B:$B,'All Prices combined'!$D17,'RAB Prices Short'!$E:$E,'All Prices combined'!$G17),IF($B17="RAB Long",SUMIFS('RAB Prices Long'!BH:BH,'RAB Prices Long'!$B:$B,'All Prices combined'!$D17,'RAB Prices Long'!$E:$E,'All Prices combined'!$G17)))),2)</f>
        <v>0</v>
      </c>
      <c r="BF17" s="2">
        <f>ROUND(IF($B17="Annuity",SUMIFS('Annuity Prices'!BI:BI,'Annuity Prices'!$B:$B,$D17,'Annuity Prices'!$E:$E,$G17),IF($B17="RAB Short",SUMIFS('RAB Prices Short'!BI:BI,'RAB Prices Short'!$B:$B,'All Prices combined'!$D17,'RAB Prices Short'!$E:$E,'All Prices combined'!$G17),IF($B17="RAB Long",SUMIFS('RAB Prices Long'!BI:BI,'RAB Prices Long'!$B:$B,'All Prices combined'!$D17,'RAB Prices Long'!$E:$E,'All Prices combined'!$G17)))),2)</f>
        <v>0</v>
      </c>
      <c r="BG17" s="2">
        <f>ROUND(IF($B17="Annuity",SUMIFS('Annuity Prices'!BJ:BJ,'Annuity Prices'!$B:$B,$D17,'Annuity Prices'!$E:$E,$G17),IF($B17="RAB Short",SUMIFS('RAB Prices Short'!BJ:BJ,'RAB Prices Short'!$B:$B,'All Prices combined'!$D17,'RAB Prices Short'!$E:$E,'All Prices combined'!$G17),IF($B17="RAB Long",SUMIFS('RAB Prices Long'!BJ:BJ,'RAB Prices Long'!$B:$B,'All Prices combined'!$D17,'RAB Prices Long'!$E:$E,'All Prices combined'!$G17)))),2)</f>
        <v>0</v>
      </c>
      <c r="BH17" s="2">
        <f>ROUND(IF($B17="Annuity",SUMIFS('Annuity Prices'!BK:BK,'Annuity Prices'!$B:$B,$D17,'Annuity Prices'!$E:$E,$G17),IF($B17="RAB Short",SUMIFS('RAB Prices Short'!BK:BK,'RAB Prices Short'!$B:$B,'All Prices combined'!$D17,'RAB Prices Short'!$E:$E,'All Prices combined'!$G17),IF($B17="RAB Long",SUMIFS('RAB Prices Long'!BK:BK,'RAB Prices Long'!$B:$B,'All Prices combined'!$D17,'RAB Prices Long'!$E:$E,'All Prices combined'!$G17)))),2)</f>
        <v>0</v>
      </c>
      <c r="BI17" s="2">
        <f>ROUND(IF($B17="Annuity",SUMIFS('Annuity Prices'!BL:BL,'Annuity Prices'!$B:$B,$D17,'Annuity Prices'!$E:$E,$G17),IF($B17="RAB Short",SUMIFS('RAB Prices Short'!BL:BL,'RAB Prices Short'!$B:$B,'All Prices combined'!$D17,'RAB Prices Short'!$E:$E,'All Prices combined'!$G17),IF($B17="RAB Long",SUMIFS('RAB Prices Long'!BL:BL,'RAB Prices Long'!$B:$B,'All Prices combined'!$D17,'RAB Prices Long'!$E:$E,'All Prices combined'!$G17)))),2)</f>
        <v>0</v>
      </c>
      <c r="BJ17" s="2">
        <f>ROUND(IF($B17="Annuity",SUMIFS('Annuity Prices'!BM:BM,'Annuity Prices'!$B:$B,$D17,'Annuity Prices'!$E:$E,$G17),IF($B17="RAB Short",SUMIFS('RAB Prices Short'!BM:BM,'RAB Prices Short'!$B:$B,'All Prices combined'!$D17,'RAB Prices Short'!$E:$E,'All Prices combined'!$G17),IF($B17="RAB Long",SUMIFS('RAB Prices Long'!BM:BM,'RAB Prices Long'!$B:$B,'All Prices combined'!$D17,'RAB Prices Long'!$E:$E,'All Prices combined'!$G17)))),2)</f>
        <v>0</v>
      </c>
      <c r="BK17" s="2">
        <f>ROUND(IF($B17="Annuity",SUMIFS('Annuity Prices'!BN:BN,'Annuity Prices'!$B:$B,$D17,'Annuity Prices'!$E:$E,$G17),IF($B17="RAB Short",SUMIFS('RAB Prices Short'!BN:BN,'RAB Prices Short'!$B:$B,'All Prices combined'!$D17,'RAB Prices Short'!$E:$E,'All Prices combined'!$G17),IF($B17="RAB Long",SUMIFS('RAB Prices Long'!BN:BN,'RAB Prices Long'!$B:$B,'All Prices combined'!$D17,'RAB Prices Long'!$E:$E,'All Prices combined'!$G17)))),2)</f>
        <v>0</v>
      </c>
      <c r="BL17" s="2">
        <f>ROUND(IF($B17="Annuity",SUMIFS('Annuity Prices'!BO:BO,'Annuity Prices'!$B:$B,$D17,'Annuity Prices'!$E:$E,$G17),IF($B17="RAB Short",SUMIFS('RAB Prices Short'!BO:BO,'RAB Prices Short'!$B:$B,'All Prices combined'!$D17,'RAB Prices Short'!$E:$E,'All Prices combined'!$G17),IF($B17="RAB Long",SUMIFS('RAB Prices Long'!BO:BO,'RAB Prices Long'!$B:$B,'All Prices combined'!$D17,'RAB Prices Long'!$E:$E,'All Prices combined'!$G17)))),2)</f>
        <v>0</v>
      </c>
      <c r="BM17" s="2">
        <f>ROUND(IF($B17="Annuity",SUMIFS('Annuity Prices'!BP:BP,'Annuity Prices'!$B:$B,$D17,'Annuity Prices'!$E:$E,$G17),IF($B17="RAB Short",SUMIFS('RAB Prices Short'!BP:BP,'RAB Prices Short'!$B:$B,'All Prices combined'!$D17,'RAB Prices Short'!$E:$E,'All Prices combined'!$G17),IF($B17="RAB Long",SUMIFS('RAB Prices Long'!BP:BP,'RAB Prices Long'!$B:$B,'All Prices combined'!$D17,'RAB Prices Long'!$E:$E,'All Prices combined'!$G17)))),2)</f>
        <v>0</v>
      </c>
      <c r="BN17" s="2">
        <f>ROUND(IF($B17="Annuity",SUMIFS('Annuity Prices'!BQ:BQ,'Annuity Prices'!$B:$B,$D17,'Annuity Prices'!$E:$E,$G17),IF($B17="RAB Short",SUMIFS('RAB Prices Short'!BQ:BQ,'RAB Prices Short'!$B:$B,'All Prices combined'!$D17,'RAB Prices Short'!$E:$E,'All Prices combined'!$G17),IF($B17="RAB Long",SUMIFS('RAB Prices Long'!BQ:BQ,'RAB Prices Long'!$B:$B,'All Prices combined'!$D17,'RAB Prices Long'!$E:$E,'All Prices combined'!$G17)))),2)</f>
        <v>0</v>
      </c>
      <c r="BO17" s="2">
        <f>ROUND(IF($B17="Annuity",SUMIFS('Annuity Prices'!BR:BR,'Annuity Prices'!$B:$B,$D17,'Annuity Prices'!$E:$E,$G17),IF($B17="RAB Short",SUMIFS('RAB Prices Short'!BR:BR,'RAB Prices Short'!$B:$B,'All Prices combined'!$D17,'RAB Prices Short'!$E:$E,'All Prices combined'!$G17),IF($B17="RAB Long",SUMIFS('RAB Prices Long'!BR:BR,'RAB Prices Long'!$B:$B,'All Prices combined'!$D17,'RAB Prices Long'!$E:$E,'All Prices combined'!$G17)))),2)</f>
        <v>0</v>
      </c>
      <c r="BP17" s="2">
        <f>ROUND(IF($B17="Annuity",SUMIFS('Annuity Prices'!BS:BS,'Annuity Prices'!$B:$B,$D17,'Annuity Prices'!$E:$E,$G17),IF($B17="RAB Short",SUMIFS('RAB Prices Short'!BS:BS,'RAB Prices Short'!$B:$B,'All Prices combined'!$D17,'RAB Prices Short'!$E:$E,'All Prices combined'!$G17),IF($B17="RAB Long",SUMIFS('RAB Prices Long'!BS:BS,'RAB Prices Long'!$B:$B,'All Prices combined'!$D17,'RAB Prices Long'!$E:$E,'All Prices combined'!$G17)))),2)</f>
        <v>0</v>
      </c>
      <c r="BQ17" s="2">
        <f>ROUND(IF($B17="Annuity",SUMIFS('Annuity Prices'!BT:BT,'Annuity Prices'!$B:$B,$D17,'Annuity Prices'!$E:$E,$G17),IF($B17="RAB Short",SUMIFS('RAB Prices Short'!BT:BT,'RAB Prices Short'!$B:$B,'All Prices combined'!$D17,'RAB Prices Short'!$E:$E,'All Prices combined'!$G17),IF($B17="RAB Long",SUMIFS('RAB Prices Long'!BT:BT,'RAB Prices Long'!$B:$B,'All Prices combined'!$D17,'RAB Prices Long'!$E:$E,'All Prices combined'!$G17)))),2)</f>
        <v>0</v>
      </c>
      <c r="BR17" s="2">
        <f>ROUND(IF($B17="Annuity",SUMIFS('Annuity Prices'!BU:BU,'Annuity Prices'!$B:$B,$D17,'Annuity Prices'!$E:$E,$G17),IF($B17="RAB Short",SUMIFS('RAB Prices Short'!BU:BU,'RAB Prices Short'!$B:$B,'All Prices combined'!$D17,'RAB Prices Short'!$E:$E,'All Prices combined'!$G17),IF($B17="RAB Long",SUMIFS('RAB Prices Long'!BU:BU,'RAB Prices Long'!$B:$B,'All Prices combined'!$D17,'RAB Prices Long'!$E:$E,'All Prices combined'!$G17)))),2)</f>
        <v>0</v>
      </c>
      <c r="BS17" s="2">
        <f>ROUND(IF($B17="Annuity",SUMIFS('Annuity Prices'!BV:BV,'Annuity Prices'!$B:$B,$D17,'Annuity Prices'!$E:$E,$G17),IF($B17="RAB Short",SUMIFS('RAB Prices Short'!BV:BV,'RAB Prices Short'!$B:$B,'All Prices combined'!$D17,'RAB Prices Short'!$E:$E,'All Prices combined'!$G17),IF($B17="RAB Long",SUMIFS('RAB Prices Long'!BV:BV,'RAB Prices Long'!$B:$B,'All Prices combined'!$D17,'RAB Prices Long'!$E:$E,'All Prices combined'!$G17)))),2)</f>
        <v>0</v>
      </c>
      <c r="BT17" s="2">
        <f>ROUND(IF($B17="Annuity",SUMIFS('Annuity Prices'!BW:BW,'Annuity Prices'!$B:$B,$D17,'Annuity Prices'!$E:$E,$G17),IF($B17="RAB Short",SUMIFS('RAB Prices Short'!BW:BW,'RAB Prices Short'!$B:$B,'All Prices combined'!$D17,'RAB Prices Short'!$E:$E,'All Prices combined'!$G17),IF($B17="RAB Long",SUMIFS('RAB Prices Long'!BW:BW,'RAB Prices Long'!$B:$B,'All Prices combined'!$D17,'RAB Prices Long'!$E:$E,'All Prices combined'!$G17)))),2)</f>
        <v>0</v>
      </c>
      <c r="BU17" s="2">
        <f>ROUND(IF($B17="Annuity",SUMIFS('Annuity Prices'!BX:BX,'Annuity Prices'!$B:$B,$D17,'Annuity Prices'!$E:$E,$G17),IF($B17="RAB Short",SUMIFS('RAB Prices Short'!BX:BX,'RAB Prices Short'!$B:$B,'All Prices combined'!$D17,'RAB Prices Short'!$E:$E,'All Prices combined'!$G17),IF($B17="RAB Long",SUMIFS('RAB Prices Long'!BX:BX,'RAB Prices Long'!$B:$B,'All Prices combined'!$D17,'RAB Prices Long'!$E:$E,'All Prices combined'!$G17)))),2)</f>
        <v>0</v>
      </c>
    </row>
    <row r="18" spans="2:73" x14ac:dyDescent="0.25">
      <c r="B18" t="s">
        <v>37</v>
      </c>
      <c r="C18" s="1">
        <v>4</v>
      </c>
      <c r="D18" s="1" t="s">
        <v>135</v>
      </c>
      <c r="E18" s="1" t="s">
        <v>136</v>
      </c>
      <c r="F18" s="1">
        <v>4</v>
      </c>
      <c r="G18" s="1" t="s">
        <v>38</v>
      </c>
      <c r="H18" s="1" t="s">
        <v>128</v>
      </c>
      <c r="I18" s="2">
        <f>ROUND(IF($B18="Annuity",SUMIFS('Annuity Prices'!L:L,'Annuity Prices'!$B:$B,$D18,'Annuity Prices'!$E:$E,$G18),IF($B18="RAB Short",SUMIFS('RAB Prices Short'!L:L,'RAB Prices Short'!$B:$B,'All Prices combined'!$D18,'RAB Prices Short'!$E:$E,'All Prices combined'!$G18),IF($B18="RAB Long",SUMIFS('RAB Prices Long'!L:L,'RAB Prices Long'!$B:$B,'All Prices combined'!$D18,'RAB Prices Long'!$E:$E,'All Prices combined'!$G18)))),2)</f>
        <v>13.13</v>
      </c>
      <c r="J18" s="2">
        <f>ROUND(IF($B18="Annuity",SUMIFS('Annuity Prices'!M:M,'Annuity Prices'!$B:$B,$D18,'Annuity Prices'!$E:$E,$G18),IF($B18="RAB Short",SUMIFS('RAB Prices Short'!M:M,'RAB Prices Short'!$B:$B,'All Prices combined'!$D18,'RAB Prices Short'!$E:$E,'All Prices combined'!$G18),IF($B18="RAB Long",SUMIFS('RAB Prices Long'!M:M,'RAB Prices Long'!$B:$B,'All Prices combined'!$D18,'RAB Prices Long'!$E:$E,'All Prices combined'!$G18)))),2)</f>
        <v>13.51</v>
      </c>
      <c r="K18" s="2">
        <f>ROUND(IF($B18="Annuity",SUMIFS('Annuity Prices'!N:N,'Annuity Prices'!$B:$B,$D18,'Annuity Prices'!$E:$E,$G18),IF($B18="RAB Short",SUMIFS('RAB Prices Short'!N:N,'RAB Prices Short'!$B:$B,'All Prices combined'!$D18,'RAB Prices Short'!$E:$E,'All Prices combined'!$G18),IF($B18="RAB Long",SUMIFS('RAB Prices Long'!N:N,'RAB Prices Long'!$B:$B,'All Prices combined'!$D18,'RAB Prices Long'!$E:$E,'All Prices combined'!$G18)))),2)</f>
        <v>13.9</v>
      </c>
      <c r="L18" s="2">
        <f>ROUND(IF($B18="Annuity",SUMIFS('Annuity Prices'!O:O,'Annuity Prices'!$B:$B,$D18,'Annuity Prices'!$E:$E,$G18),IF($B18="RAB Short",SUMIFS('RAB Prices Short'!O:O,'RAB Prices Short'!$B:$B,'All Prices combined'!$D18,'RAB Prices Short'!$E:$E,'All Prices combined'!$G18),IF($B18="RAB Long",SUMIFS('RAB Prices Long'!O:O,'RAB Prices Long'!$B:$B,'All Prices combined'!$D18,'RAB Prices Long'!$E:$E,'All Prices combined'!$G18)))),2)</f>
        <v>14.29</v>
      </c>
      <c r="M18" s="2">
        <f>ROUND(IF($B18="Annuity",SUMIFS('Annuity Prices'!P:P,'Annuity Prices'!$B:$B,$D18,'Annuity Prices'!$E:$E,$G18),IF($B18="RAB Short",SUMIFS('RAB Prices Short'!P:P,'RAB Prices Short'!$B:$B,'All Prices combined'!$D18,'RAB Prices Short'!$E:$E,'All Prices combined'!$G18),IF($B18="RAB Long",SUMIFS('RAB Prices Long'!P:P,'RAB Prices Long'!$B:$B,'All Prices combined'!$D18,'RAB Prices Long'!$E:$E,'All Prices combined'!$G18)))),2)</f>
        <v>14.6</v>
      </c>
      <c r="N18" s="2">
        <f>ROUND(IF($B18="Annuity",SUMIFS('Annuity Prices'!Q:Q,'Annuity Prices'!$B:$B,$D18,'Annuity Prices'!$E:$E,$G18),IF($B18="RAB Short",SUMIFS('RAB Prices Short'!Q:Q,'RAB Prices Short'!$B:$B,'All Prices combined'!$D18,'RAB Prices Short'!$E:$E,'All Prices combined'!$G18),IF($B18="RAB Long",SUMIFS('RAB Prices Long'!Q:Q,'RAB Prices Long'!$B:$B,'All Prices combined'!$D18,'RAB Prices Long'!$E:$E,'All Prices combined'!$G18)))),2)</f>
        <v>14.97</v>
      </c>
      <c r="O18" s="2">
        <f>ROUND(IF($B18="Annuity",SUMIFS('Annuity Prices'!R:R,'Annuity Prices'!$B:$B,$D18,'Annuity Prices'!$E:$E,$G18),IF($B18="RAB Short",SUMIFS('RAB Prices Short'!R:R,'RAB Prices Short'!$B:$B,'All Prices combined'!$D18,'RAB Prices Short'!$E:$E,'All Prices combined'!$G18),IF($B18="RAB Long",SUMIFS('RAB Prices Long'!R:R,'RAB Prices Long'!$B:$B,'All Prices combined'!$D18,'RAB Prices Long'!$E:$E,'All Prices combined'!$G18)))),2)</f>
        <v>15.34</v>
      </c>
      <c r="P18" s="2">
        <f>ROUND(IF($B18="Annuity",SUMIFS('Annuity Prices'!S:S,'Annuity Prices'!$B:$B,$D18,'Annuity Prices'!$E:$E,$G18),IF($B18="RAB Short",SUMIFS('RAB Prices Short'!S:S,'RAB Prices Short'!$B:$B,'All Prices combined'!$D18,'RAB Prices Short'!$E:$E,'All Prices combined'!$G18),IF($B18="RAB Long",SUMIFS('RAB Prices Long'!S:S,'RAB Prices Long'!$B:$B,'All Prices combined'!$D18,'RAB Prices Long'!$E:$E,'All Prices combined'!$G18)))),2)</f>
        <v>15.73</v>
      </c>
      <c r="Q18" s="2">
        <f>ROUND(IF($B18="Annuity",SUMIFS('Annuity Prices'!T:T,'Annuity Prices'!$B:$B,$D18,'Annuity Prices'!$E:$E,$G18),IF($B18="RAB Short",SUMIFS('RAB Prices Short'!T:T,'RAB Prices Short'!$B:$B,'All Prices combined'!$D18,'RAB Prices Short'!$E:$E,'All Prices combined'!$G18),IF($B18="RAB Long",SUMIFS('RAB Prices Long'!T:T,'RAB Prices Long'!$B:$B,'All Prices combined'!$D18,'RAB Prices Long'!$E:$E,'All Prices combined'!$G18)))),2)</f>
        <v>16.12</v>
      </c>
      <c r="R18" s="2">
        <f>ROUND(IF($B18="Annuity",SUMIFS('Annuity Prices'!U:U,'Annuity Prices'!$B:$B,$D18,'Annuity Prices'!$E:$E,$G18),IF($B18="RAB Short",SUMIFS('RAB Prices Short'!U:U,'RAB Prices Short'!$B:$B,'All Prices combined'!$D18,'RAB Prices Short'!$E:$E,'All Prices combined'!$G18),IF($B18="RAB Long",SUMIFS('RAB Prices Long'!U:U,'RAB Prices Long'!$B:$B,'All Prices combined'!$D18,'RAB Prices Long'!$E:$E,'All Prices combined'!$G18)))),2)</f>
        <v>16.52</v>
      </c>
      <c r="S18" s="2">
        <f>ROUND(IF($B18="Annuity",SUMIFS('Annuity Prices'!V:V,'Annuity Prices'!$B:$B,$D18,'Annuity Prices'!$E:$E,$G18),IF($B18="RAB Short",SUMIFS('RAB Prices Short'!V:V,'RAB Prices Short'!$B:$B,'All Prices combined'!$D18,'RAB Prices Short'!$E:$E,'All Prices combined'!$G18),IF($B18="RAB Long",SUMIFS('RAB Prices Long'!V:V,'RAB Prices Long'!$B:$B,'All Prices combined'!$D18,'RAB Prices Long'!$E:$E,'All Prices combined'!$G18)))),2)</f>
        <v>16.940000000000001</v>
      </c>
      <c r="T18" s="2">
        <f>ROUND(IF($B18="Annuity",SUMIFS('Annuity Prices'!W:W,'Annuity Prices'!$B:$B,$D18,'Annuity Prices'!$E:$E,$G18),IF($B18="RAB Short",SUMIFS('RAB Prices Short'!W:W,'RAB Prices Short'!$B:$B,'All Prices combined'!$D18,'RAB Prices Short'!$E:$E,'All Prices combined'!$G18),IF($B18="RAB Long",SUMIFS('RAB Prices Long'!W:W,'RAB Prices Long'!$B:$B,'All Prices combined'!$D18,'RAB Prices Long'!$E:$E,'All Prices combined'!$G18)))),2)</f>
        <v>17.36</v>
      </c>
      <c r="U18" s="2">
        <f>ROUND(IF($B18="Annuity",SUMIFS('Annuity Prices'!X:X,'Annuity Prices'!$B:$B,$D18,'Annuity Prices'!$E:$E,$G18),IF($B18="RAB Short",SUMIFS('RAB Prices Short'!X:X,'RAB Prices Short'!$B:$B,'All Prices combined'!$D18,'RAB Prices Short'!$E:$E,'All Prices combined'!$G18),IF($B18="RAB Long",SUMIFS('RAB Prices Long'!X:X,'RAB Prices Long'!$B:$B,'All Prices combined'!$D18,'RAB Prices Long'!$E:$E,'All Prices combined'!$G18)))),2)</f>
        <v>17.8</v>
      </c>
      <c r="V18" s="2">
        <f>ROUND(IF($B18="Annuity",SUMIFS('Annuity Prices'!Y:Y,'Annuity Prices'!$B:$B,$D18,'Annuity Prices'!$E:$E,$G18),IF($B18="RAB Short",SUMIFS('RAB Prices Short'!Y:Y,'RAB Prices Short'!$B:$B,'All Prices combined'!$D18,'RAB Prices Short'!$E:$E,'All Prices combined'!$G18),IF($B18="RAB Long",SUMIFS('RAB Prices Long'!Y:Y,'RAB Prices Long'!$B:$B,'All Prices combined'!$D18,'RAB Prices Long'!$E:$E,'All Prices combined'!$G18)))),2)</f>
        <v>18.239999999999998</v>
      </c>
      <c r="W18" s="2">
        <f>ROUND(IF($B18="Annuity",SUMIFS('Annuity Prices'!Z:Z,'Annuity Prices'!$B:$B,$D18,'Annuity Prices'!$E:$E,$G18),IF($B18="RAB Short",SUMIFS('RAB Prices Short'!Z:Z,'RAB Prices Short'!$B:$B,'All Prices combined'!$D18,'RAB Prices Short'!$E:$E,'All Prices combined'!$G18),IF($B18="RAB Long",SUMIFS('RAB Prices Long'!Z:Z,'RAB Prices Long'!$B:$B,'All Prices combined'!$D18,'RAB Prices Long'!$E:$E,'All Prices combined'!$G18)))),2)</f>
        <v>18.7</v>
      </c>
      <c r="X18" s="2">
        <f>ROUND(IF($B18="Annuity",SUMIFS('Annuity Prices'!AA:AA,'Annuity Prices'!$B:$B,$D18,'Annuity Prices'!$E:$E,$G18),IF($B18="RAB Short",SUMIFS('RAB Prices Short'!AA:AA,'RAB Prices Short'!$B:$B,'All Prices combined'!$D18,'RAB Prices Short'!$E:$E,'All Prices combined'!$G18),IF($B18="RAB Long",SUMIFS('RAB Prices Long'!AA:AA,'RAB Prices Long'!$B:$B,'All Prices combined'!$D18,'RAB Prices Long'!$E:$E,'All Prices combined'!$G18)))),2)</f>
        <v>19.16</v>
      </c>
      <c r="Y18" s="2">
        <f>ROUND(IF($B18="Annuity",SUMIFS('Annuity Prices'!AB:AB,'Annuity Prices'!$B:$B,$D18,'Annuity Prices'!$E:$E,$G18),IF($B18="RAB Short",SUMIFS('RAB Prices Short'!AB:AB,'RAB Prices Short'!$B:$B,'All Prices combined'!$D18,'RAB Prices Short'!$E:$E,'All Prices combined'!$G18),IF($B18="RAB Long",SUMIFS('RAB Prices Long'!AB:AB,'RAB Prices Long'!$B:$B,'All Prices combined'!$D18,'RAB Prices Long'!$E:$E,'All Prices combined'!$G18)))),2)</f>
        <v>19.649999999999999</v>
      </c>
      <c r="Z18" s="2">
        <f>ROUND(IF($B18="Annuity",SUMIFS('Annuity Prices'!AC:AC,'Annuity Prices'!$B:$B,$D18,'Annuity Prices'!$E:$E,$G18),IF($B18="RAB Short",SUMIFS('RAB Prices Short'!AC:AC,'RAB Prices Short'!$B:$B,'All Prices combined'!$D18,'RAB Prices Short'!$E:$E,'All Prices combined'!$G18),IF($B18="RAB Long",SUMIFS('RAB Prices Long'!AC:AC,'RAB Prices Long'!$B:$B,'All Prices combined'!$D18,'RAB Prices Long'!$E:$E,'All Prices combined'!$G18)))),2)</f>
        <v>20.14</v>
      </c>
      <c r="AA18" s="2">
        <f>ROUND(IF($B18="Annuity",SUMIFS('Annuity Prices'!AD:AD,'Annuity Prices'!$B:$B,$D18,'Annuity Prices'!$E:$E,$G18),IF($B18="RAB Short",SUMIFS('RAB Prices Short'!AD:AD,'RAB Prices Short'!$B:$B,'All Prices combined'!$D18,'RAB Prices Short'!$E:$E,'All Prices combined'!$G18),IF($B18="RAB Long",SUMIFS('RAB Prices Long'!AD:AD,'RAB Prices Long'!$B:$B,'All Prices combined'!$D18,'RAB Prices Long'!$E:$E,'All Prices combined'!$G18)))),2)</f>
        <v>20.64</v>
      </c>
      <c r="AB18" s="2">
        <f>ROUND(IF($B18="Annuity",SUMIFS('Annuity Prices'!AE:AE,'Annuity Prices'!$B:$B,$D18,'Annuity Prices'!$E:$E,$G18),IF($B18="RAB Short",SUMIFS('RAB Prices Short'!AE:AE,'RAB Prices Short'!$B:$B,'All Prices combined'!$D18,'RAB Prices Short'!$E:$E,'All Prices combined'!$G18),IF($B18="RAB Long",SUMIFS('RAB Prices Long'!AE:AE,'RAB Prices Long'!$B:$B,'All Prices combined'!$D18,'RAB Prices Long'!$E:$E,'All Prices combined'!$G18)))),2)</f>
        <v>21.16</v>
      </c>
      <c r="AC18" s="2">
        <f>ROUND(IF($B18="Annuity",SUMIFS('Annuity Prices'!AF:AF,'Annuity Prices'!$B:$B,$D18,'Annuity Prices'!$E:$E,$G18),IF($B18="RAB Short",SUMIFS('RAB Prices Short'!AF:AF,'RAB Prices Short'!$B:$B,'All Prices combined'!$D18,'RAB Prices Short'!$E:$E,'All Prices combined'!$G18),IF($B18="RAB Long",SUMIFS('RAB Prices Long'!AF:AF,'RAB Prices Long'!$B:$B,'All Prices combined'!$D18,'RAB Prices Long'!$E:$E,'All Prices combined'!$G18)))),2)</f>
        <v>21.69</v>
      </c>
      <c r="AD18" s="2">
        <f>ROUND(IF($B18="Annuity",SUMIFS('Annuity Prices'!AG:AG,'Annuity Prices'!$B:$B,$D18,'Annuity Prices'!$E:$E,$G18),IF($B18="RAB Short",SUMIFS('RAB Prices Short'!AG:AG,'RAB Prices Short'!$B:$B,'All Prices combined'!$D18,'RAB Prices Short'!$E:$E,'All Prices combined'!$G18),IF($B18="RAB Long",SUMIFS('RAB Prices Long'!AG:AG,'RAB Prices Long'!$B:$B,'All Prices combined'!$D18,'RAB Prices Long'!$E:$E,'All Prices combined'!$G18)))),2)</f>
        <v>22.23</v>
      </c>
      <c r="AE18" s="2">
        <f>ROUND(IF($B18="Annuity",SUMIFS('Annuity Prices'!AH:AH,'Annuity Prices'!$B:$B,$D18,'Annuity Prices'!$E:$E,$G18),IF($B18="RAB Short",SUMIFS('RAB Prices Short'!AH:AH,'RAB Prices Short'!$B:$B,'All Prices combined'!$D18,'RAB Prices Short'!$E:$E,'All Prices combined'!$G18),IF($B18="RAB Long",SUMIFS('RAB Prices Long'!AH:AH,'RAB Prices Long'!$B:$B,'All Prices combined'!$D18,'RAB Prices Long'!$E:$E,'All Prices combined'!$G18)))),2)</f>
        <v>22.79</v>
      </c>
      <c r="AF18" s="2">
        <f>ROUND(IF($B18="Annuity",SUMIFS('Annuity Prices'!AI:AI,'Annuity Prices'!$B:$B,$D18,'Annuity Prices'!$E:$E,$G18),IF($B18="RAB Short",SUMIFS('RAB Prices Short'!AI:AI,'RAB Prices Short'!$B:$B,'All Prices combined'!$D18,'RAB Prices Short'!$E:$E,'All Prices combined'!$G18),IF($B18="RAB Long",SUMIFS('RAB Prices Long'!AI:AI,'RAB Prices Long'!$B:$B,'All Prices combined'!$D18,'RAB Prices Long'!$E:$E,'All Prices combined'!$G18)))),2)</f>
        <v>23.36</v>
      </c>
      <c r="AG18" s="2">
        <f>ROUND(IF($B18="Annuity",SUMIFS('Annuity Prices'!AJ:AJ,'Annuity Prices'!$B:$B,$D18,'Annuity Prices'!$E:$E,$G18),IF($B18="RAB Short",SUMIFS('RAB Prices Short'!AJ:AJ,'RAB Prices Short'!$B:$B,'All Prices combined'!$D18,'RAB Prices Short'!$E:$E,'All Prices combined'!$G18),IF($B18="RAB Long",SUMIFS('RAB Prices Long'!AJ:AJ,'RAB Prices Long'!$B:$B,'All Prices combined'!$D18,'RAB Prices Long'!$E:$E,'All Prices combined'!$G18)))),2)</f>
        <v>23.95</v>
      </c>
      <c r="AH18" s="2">
        <f>ROUND(IF($B18="Annuity",SUMIFS('Annuity Prices'!AK:AK,'Annuity Prices'!$B:$B,$D18,'Annuity Prices'!$E:$E,$G18),IF($B18="RAB Short",SUMIFS('RAB Prices Short'!AK:AK,'RAB Prices Short'!$B:$B,'All Prices combined'!$D18,'RAB Prices Short'!$E:$E,'All Prices combined'!$G18),IF($B18="RAB Long",SUMIFS('RAB Prices Long'!AK:AK,'RAB Prices Long'!$B:$B,'All Prices combined'!$D18,'RAB Prices Long'!$E:$E,'All Prices combined'!$G18)))),2)</f>
        <v>24.55</v>
      </c>
      <c r="AI18" s="2">
        <f>ROUND(IF($B18="Annuity",SUMIFS('Annuity Prices'!AL:AL,'Annuity Prices'!$B:$B,$D18,'Annuity Prices'!$E:$E,$G18),IF($B18="RAB Short",SUMIFS('RAB Prices Short'!AL:AL,'RAB Prices Short'!$B:$B,'All Prices combined'!$D18,'RAB Prices Short'!$E:$E,'All Prices combined'!$G18),IF($B18="RAB Long",SUMIFS('RAB Prices Long'!AL:AL,'RAB Prices Long'!$B:$B,'All Prices combined'!$D18,'RAB Prices Long'!$E:$E,'All Prices combined'!$G18)))),2)</f>
        <v>25.16</v>
      </c>
      <c r="AJ18" s="2">
        <f>ROUND(IF($B18="Annuity",SUMIFS('Annuity Prices'!AM:AM,'Annuity Prices'!$B:$B,$D18,'Annuity Prices'!$E:$E,$G18),IF($B18="RAB Short",SUMIFS('RAB Prices Short'!AM:AM,'RAB Prices Short'!$B:$B,'All Prices combined'!$D18,'RAB Prices Short'!$E:$E,'All Prices combined'!$G18),IF($B18="RAB Long",SUMIFS('RAB Prices Long'!AM:AM,'RAB Prices Long'!$B:$B,'All Prices combined'!$D18,'RAB Prices Long'!$E:$E,'All Prices combined'!$G18)))),2)</f>
        <v>25.79</v>
      </c>
      <c r="AK18" s="2">
        <f>ROUND(IF($B18="Annuity",SUMIFS('Annuity Prices'!AN:AN,'Annuity Prices'!$B:$B,$D18,'Annuity Prices'!$E:$E,$G18),IF($B18="RAB Short",SUMIFS('RAB Prices Short'!AN:AN,'RAB Prices Short'!$B:$B,'All Prices combined'!$D18,'RAB Prices Short'!$E:$E,'All Prices combined'!$G18),IF($B18="RAB Long",SUMIFS('RAB Prices Long'!AN:AN,'RAB Prices Long'!$B:$B,'All Prices combined'!$D18,'RAB Prices Long'!$E:$E,'All Prices combined'!$G18)))),2)</f>
        <v>26.45</v>
      </c>
      <c r="AL18" s="2">
        <f>ROUND(IF($B18="Annuity",SUMIFS('Annuity Prices'!AO:AO,'Annuity Prices'!$B:$B,$D18,'Annuity Prices'!$E:$E,$G18),IF($B18="RAB Short",SUMIFS('RAB Prices Short'!AO:AO,'RAB Prices Short'!$B:$B,'All Prices combined'!$D18,'RAB Prices Short'!$E:$E,'All Prices combined'!$G18),IF($B18="RAB Long",SUMIFS('RAB Prices Long'!AO:AO,'RAB Prices Long'!$B:$B,'All Prices combined'!$D18,'RAB Prices Long'!$E:$E,'All Prices combined'!$G18)))),2)</f>
        <v>27.11</v>
      </c>
      <c r="AM18" s="2">
        <f>ROUND(IF($B18="Annuity",SUMIFS('Annuity Prices'!AP:AP,'Annuity Prices'!$B:$B,$D18,'Annuity Prices'!$E:$E,$G18),IF($B18="RAB Short",SUMIFS('RAB Prices Short'!AP:AP,'RAB Prices Short'!$B:$B,'All Prices combined'!$D18,'RAB Prices Short'!$E:$E,'All Prices combined'!$G18),IF($B18="RAB Long",SUMIFS('RAB Prices Long'!AP:AP,'RAB Prices Long'!$B:$B,'All Prices combined'!$D18,'RAB Prices Long'!$E:$E,'All Prices combined'!$G18)))),2)</f>
        <v>27.78</v>
      </c>
      <c r="AN18" s="2">
        <f>ROUND(IF($B18="Annuity",SUMIFS('Annuity Prices'!AQ:AQ,'Annuity Prices'!$B:$B,$D18,'Annuity Prices'!$E:$E,$G18),IF($B18="RAB Short",SUMIFS('RAB Prices Short'!AQ:AQ,'RAB Prices Short'!$B:$B,'All Prices combined'!$D18,'RAB Prices Short'!$E:$E,'All Prices combined'!$G18),IF($B18="RAB Long",SUMIFS('RAB Prices Long'!AQ:AQ,'RAB Prices Long'!$B:$B,'All Prices combined'!$D18,'RAB Prices Long'!$E:$E,'All Prices combined'!$G18)))),2)</f>
        <v>28.48</v>
      </c>
      <c r="AO18" s="2">
        <f>ROUND(IF($B18="Annuity",SUMIFS('Annuity Prices'!AR:AR,'Annuity Prices'!$B:$B,$D18,'Annuity Prices'!$E:$E,$G18),IF($B18="RAB Short",SUMIFS('RAB Prices Short'!AR:AR,'RAB Prices Short'!$B:$B,'All Prices combined'!$D18,'RAB Prices Short'!$E:$E,'All Prices combined'!$G18),IF($B18="RAB Long",SUMIFS('RAB Prices Long'!AR:AR,'RAB Prices Long'!$B:$B,'All Prices combined'!$D18,'RAB Prices Long'!$E:$E,'All Prices combined'!$G18)))),2)</f>
        <v>13.13</v>
      </c>
      <c r="AP18" s="2">
        <f>ROUND(IF($B18="Annuity",SUMIFS('Annuity Prices'!AS:AS,'Annuity Prices'!$B:$B,$D18,'Annuity Prices'!$E:$E,$G18),IF($B18="RAB Short",SUMIFS('RAB Prices Short'!AS:AS,'RAB Prices Short'!$B:$B,'All Prices combined'!$D18,'RAB Prices Short'!$E:$E,'All Prices combined'!$G18),IF($B18="RAB Long",SUMIFS('RAB Prices Long'!AS:AS,'RAB Prices Long'!$B:$B,'All Prices combined'!$D18,'RAB Prices Long'!$E:$E,'All Prices combined'!$G18)))),2)</f>
        <v>13.13</v>
      </c>
      <c r="AQ18" s="2">
        <f>ROUND(IF($B18="Annuity",SUMIFS('Annuity Prices'!AT:AT,'Annuity Prices'!$B:$B,$D18,'Annuity Prices'!$E:$E,$G18),IF($B18="RAB Short",SUMIFS('RAB Prices Short'!AT:AT,'RAB Prices Short'!$B:$B,'All Prices combined'!$D18,'RAB Prices Short'!$E:$E,'All Prices combined'!$G18),IF($B18="RAB Long",SUMIFS('RAB Prices Long'!AT:AT,'RAB Prices Long'!$B:$B,'All Prices combined'!$D18,'RAB Prices Long'!$E:$E,'All Prices combined'!$G18)))),2)</f>
        <v>13.51</v>
      </c>
      <c r="AR18" s="2">
        <f>ROUND(IF($B18="Annuity",SUMIFS('Annuity Prices'!AU:AU,'Annuity Prices'!$B:$B,$D18,'Annuity Prices'!$E:$E,$G18),IF($B18="RAB Short",SUMIFS('RAB Prices Short'!AU:AU,'RAB Prices Short'!$B:$B,'All Prices combined'!$D18,'RAB Prices Short'!$E:$E,'All Prices combined'!$G18),IF($B18="RAB Long",SUMIFS('RAB Prices Long'!AU:AU,'RAB Prices Long'!$B:$B,'All Prices combined'!$D18,'RAB Prices Long'!$E:$E,'All Prices combined'!$G18)))),2)</f>
        <v>13.9</v>
      </c>
      <c r="AS18" s="2">
        <f>ROUND(IF($B18="Annuity",SUMIFS('Annuity Prices'!AV:AV,'Annuity Prices'!$B:$B,$D18,'Annuity Prices'!$E:$E,$G18),IF($B18="RAB Short",SUMIFS('RAB Prices Short'!AV:AV,'RAB Prices Short'!$B:$B,'All Prices combined'!$D18,'RAB Prices Short'!$E:$E,'All Prices combined'!$G18),IF($B18="RAB Long",SUMIFS('RAB Prices Long'!AV:AV,'RAB Prices Long'!$B:$B,'All Prices combined'!$D18,'RAB Prices Long'!$E:$E,'All Prices combined'!$G18)))),2)</f>
        <v>14.29</v>
      </c>
      <c r="AT18" s="2">
        <f>ROUND(IF($B18="Annuity",SUMIFS('Annuity Prices'!AW:AW,'Annuity Prices'!$B:$B,$D18,'Annuity Prices'!$E:$E,$G18),IF($B18="RAB Short",SUMIFS('RAB Prices Short'!AW:AW,'RAB Prices Short'!$B:$B,'All Prices combined'!$D18,'RAB Prices Short'!$E:$E,'All Prices combined'!$G18),IF($B18="RAB Long",SUMIFS('RAB Prices Long'!AW:AW,'RAB Prices Long'!$B:$B,'All Prices combined'!$D18,'RAB Prices Long'!$E:$E,'All Prices combined'!$G18)))),2)</f>
        <v>14.6</v>
      </c>
      <c r="AU18" s="2">
        <f>ROUND(IF($B18="Annuity",SUMIFS('Annuity Prices'!AX:AX,'Annuity Prices'!$B:$B,$D18,'Annuity Prices'!$E:$E,$G18),IF($B18="RAB Short",SUMIFS('RAB Prices Short'!AX:AX,'RAB Prices Short'!$B:$B,'All Prices combined'!$D18,'RAB Prices Short'!$E:$E,'All Prices combined'!$G18),IF($B18="RAB Long",SUMIFS('RAB Prices Long'!AX:AX,'RAB Prices Long'!$B:$B,'All Prices combined'!$D18,'RAB Prices Long'!$E:$E,'All Prices combined'!$G18)))),2)</f>
        <v>14.97</v>
      </c>
      <c r="AV18" s="2">
        <f>ROUND(IF($B18="Annuity",SUMIFS('Annuity Prices'!AY:AY,'Annuity Prices'!$B:$B,$D18,'Annuity Prices'!$E:$E,$G18),IF($B18="RAB Short",SUMIFS('RAB Prices Short'!AY:AY,'RAB Prices Short'!$B:$B,'All Prices combined'!$D18,'RAB Prices Short'!$E:$E,'All Prices combined'!$G18),IF($B18="RAB Long",SUMIFS('RAB Prices Long'!AY:AY,'RAB Prices Long'!$B:$B,'All Prices combined'!$D18,'RAB Prices Long'!$E:$E,'All Prices combined'!$G18)))),2)</f>
        <v>15.34</v>
      </c>
      <c r="AW18" s="2">
        <f>ROUND(IF($B18="Annuity",SUMIFS('Annuity Prices'!AZ:AZ,'Annuity Prices'!$B:$B,$D18,'Annuity Prices'!$E:$E,$G18),IF($B18="RAB Short",SUMIFS('RAB Prices Short'!AZ:AZ,'RAB Prices Short'!$B:$B,'All Prices combined'!$D18,'RAB Prices Short'!$E:$E,'All Prices combined'!$G18),IF($B18="RAB Long",SUMIFS('RAB Prices Long'!AZ:AZ,'RAB Prices Long'!$B:$B,'All Prices combined'!$D18,'RAB Prices Long'!$E:$E,'All Prices combined'!$G18)))),2)</f>
        <v>15.73</v>
      </c>
      <c r="AX18" s="2">
        <f>ROUND(IF($B18="Annuity",SUMIFS('Annuity Prices'!BA:BA,'Annuity Prices'!$B:$B,$D18,'Annuity Prices'!$E:$E,$G18),IF($B18="RAB Short",SUMIFS('RAB Prices Short'!BA:BA,'RAB Prices Short'!$B:$B,'All Prices combined'!$D18,'RAB Prices Short'!$E:$E,'All Prices combined'!$G18),IF($B18="RAB Long",SUMIFS('RAB Prices Long'!BA:BA,'RAB Prices Long'!$B:$B,'All Prices combined'!$D18,'RAB Prices Long'!$E:$E,'All Prices combined'!$G18)))),2)</f>
        <v>16.12</v>
      </c>
      <c r="AY18" s="2">
        <f>ROUND(IF($B18="Annuity",SUMIFS('Annuity Prices'!BB:BB,'Annuity Prices'!$B:$B,$D18,'Annuity Prices'!$E:$E,$G18),IF($B18="RAB Short",SUMIFS('RAB Prices Short'!BB:BB,'RAB Prices Short'!$B:$B,'All Prices combined'!$D18,'RAB Prices Short'!$E:$E,'All Prices combined'!$G18),IF($B18="RAB Long",SUMIFS('RAB Prices Long'!BB:BB,'RAB Prices Long'!$B:$B,'All Prices combined'!$D18,'RAB Prices Long'!$E:$E,'All Prices combined'!$G18)))),2)</f>
        <v>16.52</v>
      </c>
      <c r="AZ18" s="2">
        <f>ROUND(IF($B18="Annuity",SUMIFS('Annuity Prices'!BC:BC,'Annuity Prices'!$B:$B,$D18,'Annuity Prices'!$E:$E,$G18),IF($B18="RAB Short",SUMIFS('RAB Prices Short'!BC:BC,'RAB Prices Short'!$B:$B,'All Prices combined'!$D18,'RAB Prices Short'!$E:$E,'All Prices combined'!$G18),IF($B18="RAB Long",SUMIFS('RAB Prices Long'!BC:BC,'RAB Prices Long'!$B:$B,'All Prices combined'!$D18,'RAB Prices Long'!$E:$E,'All Prices combined'!$G18)))),2)</f>
        <v>16.940000000000001</v>
      </c>
      <c r="BA18" s="2">
        <f>ROUND(IF($B18="Annuity",SUMIFS('Annuity Prices'!BD:BD,'Annuity Prices'!$B:$B,$D18,'Annuity Prices'!$E:$E,$G18),IF($B18="RAB Short",SUMIFS('RAB Prices Short'!BD:BD,'RAB Prices Short'!$B:$B,'All Prices combined'!$D18,'RAB Prices Short'!$E:$E,'All Prices combined'!$G18),IF($B18="RAB Long",SUMIFS('RAB Prices Long'!BD:BD,'RAB Prices Long'!$B:$B,'All Prices combined'!$D18,'RAB Prices Long'!$E:$E,'All Prices combined'!$G18)))),2)</f>
        <v>17.36</v>
      </c>
      <c r="BB18" s="2">
        <f>ROUND(IF($B18="Annuity",SUMIFS('Annuity Prices'!BE:BE,'Annuity Prices'!$B:$B,$D18,'Annuity Prices'!$E:$E,$G18),IF($B18="RAB Short",SUMIFS('RAB Prices Short'!BE:BE,'RAB Prices Short'!$B:$B,'All Prices combined'!$D18,'RAB Prices Short'!$E:$E,'All Prices combined'!$G18),IF($B18="RAB Long",SUMIFS('RAB Prices Long'!BE:BE,'RAB Prices Long'!$B:$B,'All Prices combined'!$D18,'RAB Prices Long'!$E:$E,'All Prices combined'!$G18)))),2)</f>
        <v>17.8</v>
      </c>
      <c r="BC18" s="2">
        <f>ROUND(IF($B18="Annuity",SUMIFS('Annuity Prices'!BF:BF,'Annuity Prices'!$B:$B,$D18,'Annuity Prices'!$E:$E,$G18),IF($B18="RAB Short",SUMIFS('RAB Prices Short'!BF:BF,'RAB Prices Short'!$B:$B,'All Prices combined'!$D18,'RAB Prices Short'!$E:$E,'All Prices combined'!$G18),IF($B18="RAB Long",SUMIFS('RAB Prices Long'!BF:BF,'RAB Prices Long'!$B:$B,'All Prices combined'!$D18,'RAB Prices Long'!$E:$E,'All Prices combined'!$G18)))),2)</f>
        <v>18.239999999999998</v>
      </c>
      <c r="BD18" s="2">
        <f>ROUND(IF($B18="Annuity",SUMIFS('Annuity Prices'!BG:BG,'Annuity Prices'!$B:$B,$D18,'Annuity Prices'!$E:$E,$G18),IF($B18="RAB Short",SUMIFS('RAB Prices Short'!BG:BG,'RAB Prices Short'!$B:$B,'All Prices combined'!$D18,'RAB Prices Short'!$E:$E,'All Prices combined'!$G18),IF($B18="RAB Long",SUMIFS('RAB Prices Long'!BG:BG,'RAB Prices Long'!$B:$B,'All Prices combined'!$D18,'RAB Prices Long'!$E:$E,'All Prices combined'!$G18)))),2)</f>
        <v>18.7</v>
      </c>
      <c r="BE18" s="2">
        <f>ROUND(IF($B18="Annuity",SUMIFS('Annuity Prices'!BH:BH,'Annuity Prices'!$B:$B,$D18,'Annuity Prices'!$E:$E,$G18),IF($B18="RAB Short",SUMIFS('RAB Prices Short'!BH:BH,'RAB Prices Short'!$B:$B,'All Prices combined'!$D18,'RAB Prices Short'!$E:$E,'All Prices combined'!$G18),IF($B18="RAB Long",SUMIFS('RAB Prices Long'!BH:BH,'RAB Prices Long'!$B:$B,'All Prices combined'!$D18,'RAB Prices Long'!$E:$E,'All Prices combined'!$G18)))),2)</f>
        <v>19.16</v>
      </c>
      <c r="BF18" s="2">
        <f>ROUND(IF($B18="Annuity",SUMIFS('Annuity Prices'!BI:BI,'Annuity Prices'!$B:$B,$D18,'Annuity Prices'!$E:$E,$G18),IF($B18="RAB Short",SUMIFS('RAB Prices Short'!BI:BI,'RAB Prices Short'!$B:$B,'All Prices combined'!$D18,'RAB Prices Short'!$E:$E,'All Prices combined'!$G18),IF($B18="RAB Long",SUMIFS('RAB Prices Long'!BI:BI,'RAB Prices Long'!$B:$B,'All Prices combined'!$D18,'RAB Prices Long'!$E:$E,'All Prices combined'!$G18)))),2)</f>
        <v>19.649999999999999</v>
      </c>
      <c r="BG18" s="2">
        <f>ROUND(IF($B18="Annuity",SUMIFS('Annuity Prices'!BJ:BJ,'Annuity Prices'!$B:$B,$D18,'Annuity Prices'!$E:$E,$G18),IF($B18="RAB Short",SUMIFS('RAB Prices Short'!BJ:BJ,'RAB Prices Short'!$B:$B,'All Prices combined'!$D18,'RAB Prices Short'!$E:$E,'All Prices combined'!$G18),IF($B18="RAB Long",SUMIFS('RAB Prices Long'!BJ:BJ,'RAB Prices Long'!$B:$B,'All Prices combined'!$D18,'RAB Prices Long'!$E:$E,'All Prices combined'!$G18)))),2)</f>
        <v>20.14</v>
      </c>
      <c r="BH18" s="2">
        <f>ROUND(IF($B18="Annuity",SUMIFS('Annuity Prices'!BK:BK,'Annuity Prices'!$B:$B,$D18,'Annuity Prices'!$E:$E,$G18),IF($B18="RAB Short",SUMIFS('RAB Prices Short'!BK:BK,'RAB Prices Short'!$B:$B,'All Prices combined'!$D18,'RAB Prices Short'!$E:$E,'All Prices combined'!$G18),IF($B18="RAB Long",SUMIFS('RAB Prices Long'!BK:BK,'RAB Prices Long'!$B:$B,'All Prices combined'!$D18,'RAB Prices Long'!$E:$E,'All Prices combined'!$G18)))),2)</f>
        <v>20.64</v>
      </c>
      <c r="BI18" s="2">
        <f>ROUND(IF($B18="Annuity",SUMIFS('Annuity Prices'!BL:BL,'Annuity Prices'!$B:$B,$D18,'Annuity Prices'!$E:$E,$G18),IF($B18="RAB Short",SUMIFS('RAB Prices Short'!BL:BL,'RAB Prices Short'!$B:$B,'All Prices combined'!$D18,'RAB Prices Short'!$E:$E,'All Prices combined'!$G18),IF($B18="RAB Long",SUMIFS('RAB Prices Long'!BL:BL,'RAB Prices Long'!$B:$B,'All Prices combined'!$D18,'RAB Prices Long'!$E:$E,'All Prices combined'!$G18)))),2)</f>
        <v>21.16</v>
      </c>
      <c r="BJ18" s="2">
        <f>ROUND(IF($B18="Annuity",SUMIFS('Annuity Prices'!BM:BM,'Annuity Prices'!$B:$B,$D18,'Annuity Prices'!$E:$E,$G18),IF($B18="RAB Short",SUMIFS('RAB Prices Short'!BM:BM,'RAB Prices Short'!$B:$B,'All Prices combined'!$D18,'RAB Prices Short'!$E:$E,'All Prices combined'!$G18),IF($B18="RAB Long",SUMIFS('RAB Prices Long'!BM:BM,'RAB Prices Long'!$B:$B,'All Prices combined'!$D18,'RAB Prices Long'!$E:$E,'All Prices combined'!$G18)))),2)</f>
        <v>21.69</v>
      </c>
      <c r="BK18" s="2">
        <f>ROUND(IF($B18="Annuity",SUMIFS('Annuity Prices'!BN:BN,'Annuity Prices'!$B:$B,$D18,'Annuity Prices'!$E:$E,$G18),IF($B18="RAB Short",SUMIFS('RAB Prices Short'!BN:BN,'RAB Prices Short'!$B:$B,'All Prices combined'!$D18,'RAB Prices Short'!$E:$E,'All Prices combined'!$G18),IF($B18="RAB Long",SUMIFS('RAB Prices Long'!BN:BN,'RAB Prices Long'!$B:$B,'All Prices combined'!$D18,'RAB Prices Long'!$E:$E,'All Prices combined'!$G18)))),2)</f>
        <v>22.23</v>
      </c>
      <c r="BL18" s="2">
        <f>ROUND(IF($B18="Annuity",SUMIFS('Annuity Prices'!BO:BO,'Annuity Prices'!$B:$B,$D18,'Annuity Prices'!$E:$E,$G18),IF($B18="RAB Short",SUMIFS('RAB Prices Short'!BO:BO,'RAB Prices Short'!$B:$B,'All Prices combined'!$D18,'RAB Prices Short'!$E:$E,'All Prices combined'!$G18),IF($B18="RAB Long",SUMIFS('RAB Prices Long'!BO:BO,'RAB Prices Long'!$B:$B,'All Prices combined'!$D18,'RAB Prices Long'!$E:$E,'All Prices combined'!$G18)))),2)</f>
        <v>22.79</v>
      </c>
      <c r="BM18" s="2">
        <f>ROUND(IF($B18="Annuity",SUMIFS('Annuity Prices'!BP:BP,'Annuity Prices'!$B:$B,$D18,'Annuity Prices'!$E:$E,$G18),IF($B18="RAB Short",SUMIFS('RAB Prices Short'!BP:BP,'RAB Prices Short'!$B:$B,'All Prices combined'!$D18,'RAB Prices Short'!$E:$E,'All Prices combined'!$G18),IF($B18="RAB Long",SUMIFS('RAB Prices Long'!BP:BP,'RAB Prices Long'!$B:$B,'All Prices combined'!$D18,'RAB Prices Long'!$E:$E,'All Prices combined'!$G18)))),2)</f>
        <v>23.36</v>
      </c>
      <c r="BN18" s="2">
        <f>ROUND(IF($B18="Annuity",SUMIFS('Annuity Prices'!BQ:BQ,'Annuity Prices'!$B:$B,$D18,'Annuity Prices'!$E:$E,$G18),IF($B18="RAB Short",SUMIFS('RAB Prices Short'!BQ:BQ,'RAB Prices Short'!$B:$B,'All Prices combined'!$D18,'RAB Prices Short'!$E:$E,'All Prices combined'!$G18),IF($B18="RAB Long",SUMIFS('RAB Prices Long'!BQ:BQ,'RAB Prices Long'!$B:$B,'All Prices combined'!$D18,'RAB Prices Long'!$E:$E,'All Prices combined'!$G18)))),2)</f>
        <v>23.95</v>
      </c>
      <c r="BO18" s="2">
        <f>ROUND(IF($B18="Annuity",SUMIFS('Annuity Prices'!BR:BR,'Annuity Prices'!$B:$B,$D18,'Annuity Prices'!$E:$E,$G18),IF($B18="RAB Short",SUMIFS('RAB Prices Short'!BR:BR,'RAB Prices Short'!$B:$B,'All Prices combined'!$D18,'RAB Prices Short'!$E:$E,'All Prices combined'!$G18),IF($B18="RAB Long",SUMIFS('RAB Prices Long'!BR:BR,'RAB Prices Long'!$B:$B,'All Prices combined'!$D18,'RAB Prices Long'!$E:$E,'All Prices combined'!$G18)))),2)</f>
        <v>24.55</v>
      </c>
      <c r="BP18" s="2">
        <f>ROUND(IF($B18="Annuity",SUMIFS('Annuity Prices'!BS:BS,'Annuity Prices'!$B:$B,$D18,'Annuity Prices'!$E:$E,$G18),IF($B18="RAB Short",SUMIFS('RAB Prices Short'!BS:BS,'RAB Prices Short'!$B:$B,'All Prices combined'!$D18,'RAB Prices Short'!$E:$E,'All Prices combined'!$G18),IF($B18="RAB Long",SUMIFS('RAB Prices Long'!BS:BS,'RAB Prices Long'!$B:$B,'All Prices combined'!$D18,'RAB Prices Long'!$E:$E,'All Prices combined'!$G18)))),2)</f>
        <v>25.16</v>
      </c>
      <c r="BQ18" s="2">
        <f>ROUND(IF($B18="Annuity",SUMIFS('Annuity Prices'!BT:BT,'Annuity Prices'!$B:$B,$D18,'Annuity Prices'!$E:$E,$G18),IF($B18="RAB Short",SUMIFS('RAB Prices Short'!BT:BT,'RAB Prices Short'!$B:$B,'All Prices combined'!$D18,'RAB Prices Short'!$E:$E,'All Prices combined'!$G18),IF($B18="RAB Long",SUMIFS('RAB Prices Long'!BT:BT,'RAB Prices Long'!$B:$B,'All Prices combined'!$D18,'RAB Prices Long'!$E:$E,'All Prices combined'!$G18)))),2)</f>
        <v>25.79</v>
      </c>
      <c r="BR18" s="2">
        <f>ROUND(IF($B18="Annuity",SUMIFS('Annuity Prices'!BU:BU,'Annuity Prices'!$B:$B,$D18,'Annuity Prices'!$E:$E,$G18),IF($B18="RAB Short",SUMIFS('RAB Prices Short'!BU:BU,'RAB Prices Short'!$B:$B,'All Prices combined'!$D18,'RAB Prices Short'!$E:$E,'All Prices combined'!$G18),IF($B18="RAB Long",SUMIFS('RAB Prices Long'!BU:BU,'RAB Prices Long'!$B:$B,'All Prices combined'!$D18,'RAB Prices Long'!$E:$E,'All Prices combined'!$G18)))),2)</f>
        <v>26.45</v>
      </c>
      <c r="BS18" s="2">
        <f>ROUND(IF($B18="Annuity",SUMIFS('Annuity Prices'!BV:BV,'Annuity Prices'!$B:$B,$D18,'Annuity Prices'!$E:$E,$G18),IF($B18="RAB Short",SUMIFS('RAB Prices Short'!BV:BV,'RAB Prices Short'!$B:$B,'All Prices combined'!$D18,'RAB Prices Short'!$E:$E,'All Prices combined'!$G18),IF($B18="RAB Long",SUMIFS('RAB Prices Long'!BV:BV,'RAB Prices Long'!$B:$B,'All Prices combined'!$D18,'RAB Prices Long'!$E:$E,'All Prices combined'!$G18)))),2)</f>
        <v>27.11</v>
      </c>
      <c r="BT18" s="2">
        <f>ROUND(IF($B18="Annuity",SUMIFS('Annuity Prices'!BW:BW,'Annuity Prices'!$B:$B,$D18,'Annuity Prices'!$E:$E,$G18),IF($B18="RAB Short",SUMIFS('RAB Prices Short'!BW:BW,'RAB Prices Short'!$B:$B,'All Prices combined'!$D18,'RAB Prices Short'!$E:$E,'All Prices combined'!$G18),IF($B18="RAB Long",SUMIFS('RAB Prices Long'!BW:BW,'RAB Prices Long'!$B:$B,'All Prices combined'!$D18,'RAB Prices Long'!$E:$E,'All Prices combined'!$G18)))),2)</f>
        <v>27.78</v>
      </c>
      <c r="BU18" s="2">
        <f>ROUND(IF($B18="Annuity",SUMIFS('Annuity Prices'!BX:BX,'Annuity Prices'!$B:$B,$D18,'Annuity Prices'!$E:$E,$G18),IF($B18="RAB Short",SUMIFS('RAB Prices Short'!BX:BX,'RAB Prices Short'!$B:$B,'All Prices combined'!$D18,'RAB Prices Short'!$E:$E,'All Prices combined'!$G18),IF($B18="RAB Long",SUMIFS('RAB Prices Long'!BX:BX,'RAB Prices Long'!$B:$B,'All Prices combined'!$D18,'RAB Prices Long'!$E:$E,'All Prices combined'!$G18)))),2)</f>
        <v>28.48</v>
      </c>
    </row>
    <row r="19" spans="2:73" x14ac:dyDescent="0.25">
      <c r="B19" t="s">
        <v>37</v>
      </c>
      <c r="C19" s="1">
        <v>4</v>
      </c>
      <c r="D19" s="1" t="s">
        <v>135</v>
      </c>
      <c r="E19" s="1" t="s">
        <v>136</v>
      </c>
      <c r="F19" s="1">
        <v>4</v>
      </c>
      <c r="G19" s="1" t="s">
        <v>40</v>
      </c>
      <c r="H19" s="1"/>
      <c r="I19" s="2">
        <f>ROUND(IF($B19="Annuity",SUMIFS('Annuity Prices'!L:L,'Annuity Prices'!$B:$B,$D19,'Annuity Prices'!$E:$E,$G19),IF($B19="RAB Short",SUMIFS('RAB Prices Short'!L:L,'RAB Prices Short'!$B:$B,'All Prices combined'!$D19,'RAB Prices Short'!$E:$E,'All Prices combined'!$G19),IF($B19="RAB Long",SUMIFS('RAB Prices Long'!L:L,'RAB Prices Long'!$B:$B,'All Prices combined'!$D19,'RAB Prices Long'!$E:$E,'All Prices combined'!$G19)))),2)</f>
        <v>1.48</v>
      </c>
      <c r="J19" s="2">
        <f>ROUND(IF($B19="Annuity",SUMIFS('Annuity Prices'!M:M,'Annuity Prices'!$B:$B,$D19,'Annuity Prices'!$E:$E,$G19),IF($B19="RAB Short",SUMIFS('RAB Prices Short'!M:M,'RAB Prices Short'!$B:$B,'All Prices combined'!$D19,'RAB Prices Short'!$E:$E,'All Prices combined'!$G19),IF($B19="RAB Long",SUMIFS('RAB Prices Long'!M:M,'RAB Prices Long'!$B:$B,'All Prices combined'!$D19,'RAB Prices Long'!$E:$E,'All Prices combined'!$G19)))),2)</f>
        <v>1.52</v>
      </c>
      <c r="K19" s="2">
        <f>ROUND(IF($B19="Annuity",SUMIFS('Annuity Prices'!N:N,'Annuity Prices'!$B:$B,$D19,'Annuity Prices'!$E:$E,$G19),IF($B19="RAB Short",SUMIFS('RAB Prices Short'!N:N,'RAB Prices Short'!$B:$B,'All Prices combined'!$D19,'RAB Prices Short'!$E:$E,'All Prices combined'!$G19),IF($B19="RAB Long",SUMIFS('RAB Prices Long'!N:N,'RAB Prices Long'!$B:$B,'All Prices combined'!$D19,'RAB Prices Long'!$E:$E,'All Prices combined'!$G19)))),2)</f>
        <v>1.57</v>
      </c>
      <c r="L19" s="2">
        <f>ROUND(IF($B19="Annuity",SUMIFS('Annuity Prices'!O:O,'Annuity Prices'!$B:$B,$D19,'Annuity Prices'!$E:$E,$G19),IF($B19="RAB Short",SUMIFS('RAB Prices Short'!O:O,'RAB Prices Short'!$B:$B,'All Prices combined'!$D19,'RAB Prices Short'!$E:$E,'All Prices combined'!$G19),IF($B19="RAB Long",SUMIFS('RAB Prices Long'!O:O,'RAB Prices Long'!$B:$B,'All Prices combined'!$D19,'RAB Prices Long'!$E:$E,'All Prices combined'!$G19)))),2)</f>
        <v>1.61</v>
      </c>
      <c r="M19" s="2">
        <f>ROUND(IF($B19="Annuity",SUMIFS('Annuity Prices'!P:P,'Annuity Prices'!$B:$B,$D19,'Annuity Prices'!$E:$E,$G19),IF($B19="RAB Short",SUMIFS('RAB Prices Short'!P:P,'RAB Prices Short'!$B:$B,'All Prices combined'!$D19,'RAB Prices Short'!$E:$E,'All Prices combined'!$G19),IF($B19="RAB Long",SUMIFS('RAB Prices Long'!P:P,'RAB Prices Long'!$B:$B,'All Prices combined'!$D19,'RAB Prices Long'!$E:$E,'All Prices combined'!$G19)))),2)</f>
        <v>1.65</v>
      </c>
      <c r="N19" s="2">
        <f>ROUND(IF($B19="Annuity",SUMIFS('Annuity Prices'!Q:Q,'Annuity Prices'!$B:$B,$D19,'Annuity Prices'!$E:$E,$G19),IF($B19="RAB Short",SUMIFS('RAB Prices Short'!Q:Q,'RAB Prices Short'!$B:$B,'All Prices combined'!$D19,'RAB Prices Short'!$E:$E,'All Prices combined'!$G19),IF($B19="RAB Long",SUMIFS('RAB Prices Long'!Q:Q,'RAB Prices Long'!$B:$B,'All Prices combined'!$D19,'RAB Prices Long'!$E:$E,'All Prices combined'!$G19)))),2)</f>
        <v>1.69</v>
      </c>
      <c r="O19" s="2">
        <f>ROUND(IF($B19="Annuity",SUMIFS('Annuity Prices'!R:R,'Annuity Prices'!$B:$B,$D19,'Annuity Prices'!$E:$E,$G19),IF($B19="RAB Short",SUMIFS('RAB Prices Short'!R:R,'RAB Prices Short'!$B:$B,'All Prices combined'!$D19,'RAB Prices Short'!$E:$E,'All Prices combined'!$G19),IF($B19="RAB Long",SUMIFS('RAB Prices Long'!R:R,'RAB Prices Long'!$B:$B,'All Prices combined'!$D19,'RAB Prices Long'!$E:$E,'All Prices combined'!$G19)))),2)</f>
        <v>1.73</v>
      </c>
      <c r="P19" s="2">
        <f>ROUND(IF($B19="Annuity",SUMIFS('Annuity Prices'!S:S,'Annuity Prices'!$B:$B,$D19,'Annuity Prices'!$E:$E,$G19),IF($B19="RAB Short",SUMIFS('RAB Prices Short'!S:S,'RAB Prices Short'!$B:$B,'All Prices combined'!$D19,'RAB Prices Short'!$E:$E,'All Prices combined'!$G19),IF($B19="RAB Long",SUMIFS('RAB Prices Long'!S:S,'RAB Prices Long'!$B:$B,'All Prices combined'!$D19,'RAB Prices Long'!$E:$E,'All Prices combined'!$G19)))),2)</f>
        <v>1.77</v>
      </c>
      <c r="Q19" s="2">
        <f>ROUND(IF($B19="Annuity",SUMIFS('Annuity Prices'!T:T,'Annuity Prices'!$B:$B,$D19,'Annuity Prices'!$E:$E,$G19),IF($B19="RAB Short",SUMIFS('RAB Prices Short'!T:T,'RAB Prices Short'!$B:$B,'All Prices combined'!$D19,'RAB Prices Short'!$E:$E,'All Prices combined'!$G19),IF($B19="RAB Long",SUMIFS('RAB Prices Long'!T:T,'RAB Prices Long'!$B:$B,'All Prices combined'!$D19,'RAB Prices Long'!$E:$E,'All Prices combined'!$G19)))),2)</f>
        <v>1.82</v>
      </c>
      <c r="R19" s="2">
        <f>ROUND(IF($B19="Annuity",SUMIFS('Annuity Prices'!U:U,'Annuity Prices'!$B:$B,$D19,'Annuity Prices'!$E:$E,$G19),IF($B19="RAB Short",SUMIFS('RAB Prices Short'!U:U,'RAB Prices Short'!$B:$B,'All Prices combined'!$D19,'RAB Prices Short'!$E:$E,'All Prices combined'!$G19),IF($B19="RAB Long",SUMIFS('RAB Prices Long'!U:U,'RAB Prices Long'!$B:$B,'All Prices combined'!$D19,'RAB Prices Long'!$E:$E,'All Prices combined'!$G19)))),2)</f>
        <v>1.86</v>
      </c>
      <c r="S19" s="2">
        <f>ROUND(IF($B19="Annuity",SUMIFS('Annuity Prices'!V:V,'Annuity Prices'!$B:$B,$D19,'Annuity Prices'!$E:$E,$G19),IF($B19="RAB Short",SUMIFS('RAB Prices Short'!V:V,'RAB Prices Short'!$B:$B,'All Prices combined'!$D19,'RAB Prices Short'!$E:$E,'All Prices combined'!$G19),IF($B19="RAB Long",SUMIFS('RAB Prices Long'!V:V,'RAB Prices Long'!$B:$B,'All Prices combined'!$D19,'RAB Prices Long'!$E:$E,'All Prices combined'!$G19)))),2)</f>
        <v>1.91</v>
      </c>
      <c r="T19" s="2">
        <f>ROUND(IF($B19="Annuity",SUMIFS('Annuity Prices'!W:W,'Annuity Prices'!$B:$B,$D19,'Annuity Prices'!$E:$E,$G19),IF($B19="RAB Short",SUMIFS('RAB Prices Short'!W:W,'RAB Prices Short'!$B:$B,'All Prices combined'!$D19,'RAB Prices Short'!$E:$E,'All Prices combined'!$G19),IF($B19="RAB Long",SUMIFS('RAB Prices Long'!W:W,'RAB Prices Long'!$B:$B,'All Prices combined'!$D19,'RAB Prices Long'!$E:$E,'All Prices combined'!$G19)))),2)</f>
        <v>1.96</v>
      </c>
      <c r="U19" s="2">
        <f>ROUND(IF($B19="Annuity",SUMIFS('Annuity Prices'!X:X,'Annuity Prices'!$B:$B,$D19,'Annuity Prices'!$E:$E,$G19),IF($B19="RAB Short",SUMIFS('RAB Prices Short'!X:X,'RAB Prices Short'!$B:$B,'All Prices combined'!$D19,'RAB Prices Short'!$E:$E,'All Prices combined'!$G19),IF($B19="RAB Long",SUMIFS('RAB Prices Long'!X:X,'RAB Prices Long'!$B:$B,'All Prices combined'!$D19,'RAB Prices Long'!$E:$E,'All Prices combined'!$G19)))),2)</f>
        <v>2.0099999999999998</v>
      </c>
      <c r="V19" s="2">
        <f>ROUND(IF($B19="Annuity",SUMIFS('Annuity Prices'!Y:Y,'Annuity Prices'!$B:$B,$D19,'Annuity Prices'!$E:$E,$G19),IF($B19="RAB Short",SUMIFS('RAB Prices Short'!Y:Y,'RAB Prices Short'!$B:$B,'All Prices combined'!$D19,'RAB Prices Short'!$E:$E,'All Prices combined'!$G19),IF($B19="RAB Long",SUMIFS('RAB Prices Long'!Y:Y,'RAB Prices Long'!$B:$B,'All Prices combined'!$D19,'RAB Prices Long'!$E:$E,'All Prices combined'!$G19)))),2)</f>
        <v>2.06</v>
      </c>
      <c r="W19" s="2">
        <f>ROUND(IF($B19="Annuity",SUMIFS('Annuity Prices'!Z:Z,'Annuity Prices'!$B:$B,$D19,'Annuity Prices'!$E:$E,$G19),IF($B19="RAB Short",SUMIFS('RAB Prices Short'!Z:Z,'RAB Prices Short'!$B:$B,'All Prices combined'!$D19,'RAB Prices Short'!$E:$E,'All Prices combined'!$G19),IF($B19="RAB Long",SUMIFS('RAB Prices Long'!Z:Z,'RAB Prices Long'!$B:$B,'All Prices combined'!$D19,'RAB Prices Long'!$E:$E,'All Prices combined'!$G19)))),2)</f>
        <v>2.11</v>
      </c>
      <c r="X19" s="2">
        <f>ROUND(IF($B19="Annuity",SUMIFS('Annuity Prices'!AA:AA,'Annuity Prices'!$B:$B,$D19,'Annuity Prices'!$E:$E,$G19),IF($B19="RAB Short",SUMIFS('RAB Prices Short'!AA:AA,'RAB Prices Short'!$B:$B,'All Prices combined'!$D19,'RAB Prices Short'!$E:$E,'All Prices combined'!$G19),IF($B19="RAB Long",SUMIFS('RAB Prices Long'!AA:AA,'RAB Prices Long'!$B:$B,'All Prices combined'!$D19,'RAB Prices Long'!$E:$E,'All Prices combined'!$G19)))),2)</f>
        <v>2.16</v>
      </c>
      <c r="Y19" s="2">
        <f>ROUND(IF($B19="Annuity",SUMIFS('Annuity Prices'!AB:AB,'Annuity Prices'!$B:$B,$D19,'Annuity Prices'!$E:$E,$G19),IF($B19="RAB Short",SUMIFS('RAB Prices Short'!AB:AB,'RAB Prices Short'!$B:$B,'All Prices combined'!$D19,'RAB Prices Short'!$E:$E,'All Prices combined'!$G19),IF($B19="RAB Long",SUMIFS('RAB Prices Long'!AB:AB,'RAB Prices Long'!$B:$B,'All Prices combined'!$D19,'RAB Prices Long'!$E:$E,'All Prices combined'!$G19)))),2)</f>
        <v>2.2200000000000002</v>
      </c>
      <c r="Z19" s="2">
        <f>ROUND(IF($B19="Annuity",SUMIFS('Annuity Prices'!AC:AC,'Annuity Prices'!$B:$B,$D19,'Annuity Prices'!$E:$E,$G19),IF($B19="RAB Short",SUMIFS('RAB Prices Short'!AC:AC,'RAB Prices Short'!$B:$B,'All Prices combined'!$D19,'RAB Prices Short'!$E:$E,'All Prices combined'!$G19),IF($B19="RAB Long",SUMIFS('RAB Prices Long'!AC:AC,'RAB Prices Long'!$B:$B,'All Prices combined'!$D19,'RAB Prices Long'!$E:$E,'All Prices combined'!$G19)))),2)</f>
        <v>2.27</v>
      </c>
      <c r="AA19" s="2">
        <f>ROUND(IF($B19="Annuity",SUMIFS('Annuity Prices'!AD:AD,'Annuity Prices'!$B:$B,$D19,'Annuity Prices'!$E:$E,$G19),IF($B19="RAB Short",SUMIFS('RAB Prices Short'!AD:AD,'RAB Prices Short'!$B:$B,'All Prices combined'!$D19,'RAB Prices Short'!$E:$E,'All Prices combined'!$G19),IF($B19="RAB Long",SUMIFS('RAB Prices Long'!AD:AD,'RAB Prices Long'!$B:$B,'All Prices combined'!$D19,'RAB Prices Long'!$E:$E,'All Prices combined'!$G19)))),2)</f>
        <v>2.33</v>
      </c>
      <c r="AB19" s="2">
        <f>ROUND(IF($B19="Annuity",SUMIFS('Annuity Prices'!AE:AE,'Annuity Prices'!$B:$B,$D19,'Annuity Prices'!$E:$E,$G19),IF($B19="RAB Short",SUMIFS('RAB Prices Short'!AE:AE,'RAB Prices Short'!$B:$B,'All Prices combined'!$D19,'RAB Prices Short'!$E:$E,'All Prices combined'!$G19),IF($B19="RAB Long",SUMIFS('RAB Prices Long'!AE:AE,'RAB Prices Long'!$B:$B,'All Prices combined'!$D19,'RAB Prices Long'!$E:$E,'All Prices combined'!$G19)))),2)</f>
        <v>2.39</v>
      </c>
      <c r="AC19" s="2">
        <f>ROUND(IF($B19="Annuity",SUMIFS('Annuity Prices'!AF:AF,'Annuity Prices'!$B:$B,$D19,'Annuity Prices'!$E:$E,$G19),IF($B19="RAB Short",SUMIFS('RAB Prices Short'!AF:AF,'RAB Prices Short'!$B:$B,'All Prices combined'!$D19,'RAB Prices Short'!$E:$E,'All Prices combined'!$G19),IF($B19="RAB Long",SUMIFS('RAB Prices Long'!AF:AF,'RAB Prices Long'!$B:$B,'All Prices combined'!$D19,'RAB Prices Long'!$E:$E,'All Prices combined'!$G19)))),2)</f>
        <v>2.4500000000000002</v>
      </c>
      <c r="AD19" s="2">
        <f>ROUND(IF($B19="Annuity",SUMIFS('Annuity Prices'!AG:AG,'Annuity Prices'!$B:$B,$D19,'Annuity Prices'!$E:$E,$G19),IF($B19="RAB Short",SUMIFS('RAB Prices Short'!AG:AG,'RAB Prices Short'!$B:$B,'All Prices combined'!$D19,'RAB Prices Short'!$E:$E,'All Prices combined'!$G19),IF($B19="RAB Long",SUMIFS('RAB Prices Long'!AG:AG,'RAB Prices Long'!$B:$B,'All Prices combined'!$D19,'RAB Prices Long'!$E:$E,'All Prices combined'!$G19)))),2)</f>
        <v>2.5099999999999998</v>
      </c>
      <c r="AE19" s="2">
        <f>ROUND(IF($B19="Annuity",SUMIFS('Annuity Prices'!AH:AH,'Annuity Prices'!$B:$B,$D19,'Annuity Prices'!$E:$E,$G19),IF($B19="RAB Short",SUMIFS('RAB Prices Short'!AH:AH,'RAB Prices Short'!$B:$B,'All Prices combined'!$D19,'RAB Prices Short'!$E:$E,'All Prices combined'!$G19),IF($B19="RAB Long",SUMIFS('RAB Prices Long'!AH:AH,'RAB Prices Long'!$B:$B,'All Prices combined'!$D19,'RAB Prices Long'!$E:$E,'All Prices combined'!$G19)))),2)</f>
        <v>2.57</v>
      </c>
      <c r="AF19" s="2">
        <f>ROUND(IF($B19="Annuity",SUMIFS('Annuity Prices'!AI:AI,'Annuity Prices'!$B:$B,$D19,'Annuity Prices'!$E:$E,$G19),IF($B19="RAB Short",SUMIFS('RAB Prices Short'!AI:AI,'RAB Prices Short'!$B:$B,'All Prices combined'!$D19,'RAB Prices Short'!$E:$E,'All Prices combined'!$G19),IF($B19="RAB Long",SUMIFS('RAB Prices Long'!AI:AI,'RAB Prices Long'!$B:$B,'All Prices combined'!$D19,'RAB Prices Long'!$E:$E,'All Prices combined'!$G19)))),2)</f>
        <v>2.64</v>
      </c>
      <c r="AG19" s="2">
        <f>ROUND(IF($B19="Annuity",SUMIFS('Annuity Prices'!AJ:AJ,'Annuity Prices'!$B:$B,$D19,'Annuity Prices'!$E:$E,$G19),IF($B19="RAB Short",SUMIFS('RAB Prices Short'!AJ:AJ,'RAB Prices Short'!$B:$B,'All Prices combined'!$D19,'RAB Prices Short'!$E:$E,'All Prices combined'!$G19),IF($B19="RAB Long",SUMIFS('RAB Prices Long'!AJ:AJ,'RAB Prices Long'!$B:$B,'All Prices combined'!$D19,'RAB Prices Long'!$E:$E,'All Prices combined'!$G19)))),2)</f>
        <v>2.71</v>
      </c>
      <c r="AH19" s="2">
        <f>ROUND(IF($B19="Annuity",SUMIFS('Annuity Prices'!AK:AK,'Annuity Prices'!$B:$B,$D19,'Annuity Prices'!$E:$E,$G19),IF($B19="RAB Short",SUMIFS('RAB Prices Short'!AK:AK,'RAB Prices Short'!$B:$B,'All Prices combined'!$D19,'RAB Prices Short'!$E:$E,'All Prices combined'!$G19),IF($B19="RAB Long",SUMIFS('RAB Prices Long'!AK:AK,'RAB Prices Long'!$B:$B,'All Prices combined'!$D19,'RAB Prices Long'!$E:$E,'All Prices combined'!$G19)))),2)</f>
        <v>2.78</v>
      </c>
      <c r="AI19" s="2">
        <f>ROUND(IF($B19="Annuity",SUMIFS('Annuity Prices'!AL:AL,'Annuity Prices'!$B:$B,$D19,'Annuity Prices'!$E:$E,$G19),IF($B19="RAB Short",SUMIFS('RAB Prices Short'!AL:AL,'RAB Prices Short'!$B:$B,'All Prices combined'!$D19,'RAB Prices Short'!$E:$E,'All Prices combined'!$G19),IF($B19="RAB Long",SUMIFS('RAB Prices Long'!AL:AL,'RAB Prices Long'!$B:$B,'All Prices combined'!$D19,'RAB Prices Long'!$E:$E,'All Prices combined'!$G19)))),2)</f>
        <v>2.84</v>
      </c>
      <c r="AJ19" s="2">
        <f>ROUND(IF($B19="Annuity",SUMIFS('Annuity Prices'!AM:AM,'Annuity Prices'!$B:$B,$D19,'Annuity Prices'!$E:$E,$G19),IF($B19="RAB Short",SUMIFS('RAB Prices Short'!AM:AM,'RAB Prices Short'!$B:$B,'All Prices combined'!$D19,'RAB Prices Short'!$E:$E,'All Prices combined'!$G19),IF($B19="RAB Long",SUMIFS('RAB Prices Long'!AM:AM,'RAB Prices Long'!$B:$B,'All Prices combined'!$D19,'RAB Prices Long'!$E:$E,'All Prices combined'!$G19)))),2)</f>
        <v>2.92</v>
      </c>
      <c r="AK19" s="2">
        <f>ROUND(IF($B19="Annuity",SUMIFS('Annuity Prices'!AN:AN,'Annuity Prices'!$B:$B,$D19,'Annuity Prices'!$E:$E,$G19),IF($B19="RAB Short",SUMIFS('RAB Prices Short'!AN:AN,'RAB Prices Short'!$B:$B,'All Prices combined'!$D19,'RAB Prices Short'!$E:$E,'All Prices combined'!$G19),IF($B19="RAB Long",SUMIFS('RAB Prices Long'!AN:AN,'RAB Prices Long'!$B:$B,'All Prices combined'!$D19,'RAB Prices Long'!$E:$E,'All Prices combined'!$G19)))),2)</f>
        <v>2.99</v>
      </c>
      <c r="AL19" s="2">
        <f>ROUND(IF($B19="Annuity",SUMIFS('Annuity Prices'!AO:AO,'Annuity Prices'!$B:$B,$D19,'Annuity Prices'!$E:$E,$G19),IF($B19="RAB Short",SUMIFS('RAB Prices Short'!AO:AO,'RAB Prices Short'!$B:$B,'All Prices combined'!$D19,'RAB Prices Short'!$E:$E,'All Prices combined'!$G19),IF($B19="RAB Long",SUMIFS('RAB Prices Long'!AO:AO,'RAB Prices Long'!$B:$B,'All Prices combined'!$D19,'RAB Prices Long'!$E:$E,'All Prices combined'!$G19)))),2)</f>
        <v>3.07</v>
      </c>
      <c r="AM19" s="2">
        <f>ROUND(IF($B19="Annuity",SUMIFS('Annuity Prices'!AP:AP,'Annuity Prices'!$B:$B,$D19,'Annuity Prices'!$E:$E,$G19),IF($B19="RAB Short",SUMIFS('RAB Prices Short'!AP:AP,'RAB Prices Short'!$B:$B,'All Prices combined'!$D19,'RAB Prices Short'!$E:$E,'All Prices combined'!$G19),IF($B19="RAB Long",SUMIFS('RAB Prices Long'!AP:AP,'RAB Prices Long'!$B:$B,'All Prices combined'!$D19,'RAB Prices Long'!$E:$E,'All Prices combined'!$G19)))),2)</f>
        <v>3.15</v>
      </c>
      <c r="AN19" s="2">
        <f>ROUND(IF($B19="Annuity",SUMIFS('Annuity Prices'!AQ:AQ,'Annuity Prices'!$B:$B,$D19,'Annuity Prices'!$E:$E,$G19),IF($B19="RAB Short",SUMIFS('RAB Prices Short'!AQ:AQ,'RAB Prices Short'!$B:$B,'All Prices combined'!$D19,'RAB Prices Short'!$E:$E,'All Prices combined'!$G19),IF($B19="RAB Long",SUMIFS('RAB Prices Long'!AQ:AQ,'RAB Prices Long'!$B:$B,'All Prices combined'!$D19,'RAB Prices Long'!$E:$E,'All Prices combined'!$G19)))),2)</f>
        <v>3.22</v>
      </c>
      <c r="AO19" s="2">
        <f>ROUND(IF($B19="Annuity",SUMIFS('Annuity Prices'!AR:AR,'Annuity Prices'!$B:$B,$D19,'Annuity Prices'!$E:$E,$G19),IF($B19="RAB Short",SUMIFS('RAB Prices Short'!AR:AR,'RAB Prices Short'!$B:$B,'All Prices combined'!$D19,'RAB Prices Short'!$E:$E,'All Prices combined'!$G19),IF($B19="RAB Long",SUMIFS('RAB Prices Long'!AR:AR,'RAB Prices Long'!$B:$B,'All Prices combined'!$D19,'RAB Prices Long'!$E:$E,'All Prices combined'!$G19)))),2)</f>
        <v>1.08</v>
      </c>
      <c r="AP19" s="2">
        <f>ROUND(IF($B19="Annuity",SUMIFS('Annuity Prices'!AS:AS,'Annuity Prices'!$B:$B,$D19,'Annuity Prices'!$E:$E,$G19),IF($B19="RAB Short",SUMIFS('RAB Prices Short'!AS:AS,'RAB Prices Short'!$B:$B,'All Prices combined'!$D19,'RAB Prices Short'!$E:$E,'All Prices combined'!$G19),IF($B19="RAB Long",SUMIFS('RAB Prices Long'!AS:AS,'RAB Prices Long'!$B:$B,'All Prices combined'!$D19,'RAB Prices Long'!$E:$E,'All Prices combined'!$G19)))),2)</f>
        <v>1.48</v>
      </c>
      <c r="AQ19" s="2">
        <f>ROUND(IF($B19="Annuity",SUMIFS('Annuity Prices'!AT:AT,'Annuity Prices'!$B:$B,$D19,'Annuity Prices'!$E:$E,$G19),IF($B19="RAB Short",SUMIFS('RAB Prices Short'!AT:AT,'RAB Prices Short'!$B:$B,'All Prices combined'!$D19,'RAB Prices Short'!$E:$E,'All Prices combined'!$G19),IF($B19="RAB Long",SUMIFS('RAB Prices Long'!AT:AT,'RAB Prices Long'!$B:$B,'All Prices combined'!$D19,'RAB Prices Long'!$E:$E,'All Prices combined'!$G19)))),2)</f>
        <v>1.52</v>
      </c>
      <c r="AR19" s="2">
        <f>ROUND(IF($B19="Annuity",SUMIFS('Annuity Prices'!AU:AU,'Annuity Prices'!$B:$B,$D19,'Annuity Prices'!$E:$E,$G19),IF($B19="RAB Short",SUMIFS('RAB Prices Short'!AU:AU,'RAB Prices Short'!$B:$B,'All Prices combined'!$D19,'RAB Prices Short'!$E:$E,'All Prices combined'!$G19),IF($B19="RAB Long",SUMIFS('RAB Prices Long'!AU:AU,'RAB Prices Long'!$B:$B,'All Prices combined'!$D19,'RAB Prices Long'!$E:$E,'All Prices combined'!$G19)))),2)</f>
        <v>1.57</v>
      </c>
      <c r="AS19" s="2">
        <f>ROUND(IF($B19="Annuity",SUMIFS('Annuity Prices'!AV:AV,'Annuity Prices'!$B:$B,$D19,'Annuity Prices'!$E:$E,$G19),IF($B19="RAB Short",SUMIFS('RAB Prices Short'!AV:AV,'RAB Prices Short'!$B:$B,'All Prices combined'!$D19,'RAB Prices Short'!$E:$E,'All Prices combined'!$G19),IF($B19="RAB Long",SUMIFS('RAB Prices Long'!AV:AV,'RAB Prices Long'!$B:$B,'All Prices combined'!$D19,'RAB Prices Long'!$E:$E,'All Prices combined'!$G19)))),2)</f>
        <v>1.61</v>
      </c>
      <c r="AT19" s="2">
        <f>ROUND(IF($B19="Annuity",SUMIFS('Annuity Prices'!AW:AW,'Annuity Prices'!$B:$B,$D19,'Annuity Prices'!$E:$E,$G19),IF($B19="RAB Short",SUMIFS('RAB Prices Short'!AW:AW,'RAB Prices Short'!$B:$B,'All Prices combined'!$D19,'RAB Prices Short'!$E:$E,'All Prices combined'!$G19),IF($B19="RAB Long",SUMIFS('RAB Prices Long'!AW:AW,'RAB Prices Long'!$B:$B,'All Prices combined'!$D19,'RAB Prices Long'!$E:$E,'All Prices combined'!$G19)))),2)</f>
        <v>1.65</v>
      </c>
      <c r="AU19" s="2">
        <f>ROUND(IF($B19="Annuity",SUMIFS('Annuity Prices'!AX:AX,'Annuity Prices'!$B:$B,$D19,'Annuity Prices'!$E:$E,$G19),IF($B19="RAB Short",SUMIFS('RAB Prices Short'!AX:AX,'RAB Prices Short'!$B:$B,'All Prices combined'!$D19,'RAB Prices Short'!$E:$E,'All Prices combined'!$G19),IF($B19="RAB Long",SUMIFS('RAB Prices Long'!AX:AX,'RAB Prices Long'!$B:$B,'All Prices combined'!$D19,'RAB Prices Long'!$E:$E,'All Prices combined'!$G19)))),2)</f>
        <v>1.69</v>
      </c>
      <c r="AV19" s="2">
        <f>ROUND(IF($B19="Annuity",SUMIFS('Annuity Prices'!AY:AY,'Annuity Prices'!$B:$B,$D19,'Annuity Prices'!$E:$E,$G19),IF($B19="RAB Short",SUMIFS('RAB Prices Short'!AY:AY,'RAB Prices Short'!$B:$B,'All Prices combined'!$D19,'RAB Prices Short'!$E:$E,'All Prices combined'!$G19),IF($B19="RAB Long",SUMIFS('RAB Prices Long'!AY:AY,'RAB Prices Long'!$B:$B,'All Prices combined'!$D19,'RAB Prices Long'!$E:$E,'All Prices combined'!$G19)))),2)</f>
        <v>1.73</v>
      </c>
      <c r="AW19" s="2">
        <f>ROUND(IF($B19="Annuity",SUMIFS('Annuity Prices'!AZ:AZ,'Annuity Prices'!$B:$B,$D19,'Annuity Prices'!$E:$E,$G19),IF($B19="RAB Short",SUMIFS('RAB Prices Short'!AZ:AZ,'RAB Prices Short'!$B:$B,'All Prices combined'!$D19,'RAB Prices Short'!$E:$E,'All Prices combined'!$G19),IF($B19="RAB Long",SUMIFS('RAB Prices Long'!AZ:AZ,'RAB Prices Long'!$B:$B,'All Prices combined'!$D19,'RAB Prices Long'!$E:$E,'All Prices combined'!$G19)))),2)</f>
        <v>1.77</v>
      </c>
      <c r="AX19" s="2">
        <f>ROUND(IF($B19="Annuity",SUMIFS('Annuity Prices'!BA:BA,'Annuity Prices'!$B:$B,$D19,'Annuity Prices'!$E:$E,$G19),IF($B19="RAB Short",SUMIFS('RAB Prices Short'!BA:BA,'RAB Prices Short'!$B:$B,'All Prices combined'!$D19,'RAB Prices Short'!$E:$E,'All Prices combined'!$G19),IF($B19="RAB Long",SUMIFS('RAB Prices Long'!BA:BA,'RAB Prices Long'!$B:$B,'All Prices combined'!$D19,'RAB Prices Long'!$E:$E,'All Prices combined'!$G19)))),2)</f>
        <v>1.82</v>
      </c>
      <c r="AY19" s="2">
        <f>ROUND(IF($B19="Annuity",SUMIFS('Annuity Prices'!BB:BB,'Annuity Prices'!$B:$B,$D19,'Annuity Prices'!$E:$E,$G19),IF($B19="RAB Short",SUMIFS('RAB Prices Short'!BB:BB,'RAB Prices Short'!$B:$B,'All Prices combined'!$D19,'RAB Prices Short'!$E:$E,'All Prices combined'!$G19),IF($B19="RAB Long",SUMIFS('RAB Prices Long'!BB:BB,'RAB Prices Long'!$B:$B,'All Prices combined'!$D19,'RAB Prices Long'!$E:$E,'All Prices combined'!$G19)))),2)</f>
        <v>1.86</v>
      </c>
      <c r="AZ19" s="2">
        <f>ROUND(IF($B19="Annuity",SUMIFS('Annuity Prices'!BC:BC,'Annuity Prices'!$B:$B,$D19,'Annuity Prices'!$E:$E,$G19),IF($B19="RAB Short",SUMIFS('RAB Prices Short'!BC:BC,'RAB Prices Short'!$B:$B,'All Prices combined'!$D19,'RAB Prices Short'!$E:$E,'All Prices combined'!$G19),IF($B19="RAB Long",SUMIFS('RAB Prices Long'!BC:BC,'RAB Prices Long'!$B:$B,'All Prices combined'!$D19,'RAB Prices Long'!$E:$E,'All Prices combined'!$G19)))),2)</f>
        <v>1.91</v>
      </c>
      <c r="BA19" s="2">
        <f>ROUND(IF($B19="Annuity",SUMIFS('Annuity Prices'!BD:BD,'Annuity Prices'!$B:$B,$D19,'Annuity Prices'!$E:$E,$G19),IF($B19="RAB Short",SUMIFS('RAB Prices Short'!BD:BD,'RAB Prices Short'!$B:$B,'All Prices combined'!$D19,'RAB Prices Short'!$E:$E,'All Prices combined'!$G19),IF($B19="RAB Long",SUMIFS('RAB Prices Long'!BD:BD,'RAB Prices Long'!$B:$B,'All Prices combined'!$D19,'RAB Prices Long'!$E:$E,'All Prices combined'!$G19)))),2)</f>
        <v>1.96</v>
      </c>
      <c r="BB19" s="2">
        <f>ROUND(IF($B19="Annuity",SUMIFS('Annuity Prices'!BE:BE,'Annuity Prices'!$B:$B,$D19,'Annuity Prices'!$E:$E,$G19),IF($B19="RAB Short",SUMIFS('RAB Prices Short'!BE:BE,'RAB Prices Short'!$B:$B,'All Prices combined'!$D19,'RAB Prices Short'!$E:$E,'All Prices combined'!$G19),IF($B19="RAB Long",SUMIFS('RAB Prices Long'!BE:BE,'RAB Prices Long'!$B:$B,'All Prices combined'!$D19,'RAB Prices Long'!$E:$E,'All Prices combined'!$G19)))),2)</f>
        <v>2.0099999999999998</v>
      </c>
      <c r="BC19" s="2">
        <f>ROUND(IF($B19="Annuity",SUMIFS('Annuity Prices'!BF:BF,'Annuity Prices'!$B:$B,$D19,'Annuity Prices'!$E:$E,$G19),IF($B19="RAB Short",SUMIFS('RAB Prices Short'!BF:BF,'RAB Prices Short'!$B:$B,'All Prices combined'!$D19,'RAB Prices Short'!$E:$E,'All Prices combined'!$G19),IF($B19="RAB Long",SUMIFS('RAB Prices Long'!BF:BF,'RAB Prices Long'!$B:$B,'All Prices combined'!$D19,'RAB Prices Long'!$E:$E,'All Prices combined'!$G19)))),2)</f>
        <v>2.06</v>
      </c>
      <c r="BD19" s="2">
        <f>ROUND(IF($B19="Annuity",SUMIFS('Annuity Prices'!BG:BG,'Annuity Prices'!$B:$B,$D19,'Annuity Prices'!$E:$E,$G19),IF($B19="RAB Short",SUMIFS('RAB Prices Short'!BG:BG,'RAB Prices Short'!$B:$B,'All Prices combined'!$D19,'RAB Prices Short'!$E:$E,'All Prices combined'!$G19),IF($B19="RAB Long",SUMIFS('RAB Prices Long'!BG:BG,'RAB Prices Long'!$B:$B,'All Prices combined'!$D19,'RAB Prices Long'!$E:$E,'All Prices combined'!$G19)))),2)</f>
        <v>2.11</v>
      </c>
      <c r="BE19" s="2">
        <f>ROUND(IF($B19="Annuity",SUMIFS('Annuity Prices'!BH:BH,'Annuity Prices'!$B:$B,$D19,'Annuity Prices'!$E:$E,$G19),IF($B19="RAB Short",SUMIFS('RAB Prices Short'!BH:BH,'RAB Prices Short'!$B:$B,'All Prices combined'!$D19,'RAB Prices Short'!$E:$E,'All Prices combined'!$G19),IF($B19="RAB Long",SUMIFS('RAB Prices Long'!BH:BH,'RAB Prices Long'!$B:$B,'All Prices combined'!$D19,'RAB Prices Long'!$E:$E,'All Prices combined'!$G19)))),2)</f>
        <v>2.16</v>
      </c>
      <c r="BF19" s="2">
        <f>ROUND(IF($B19="Annuity",SUMIFS('Annuity Prices'!BI:BI,'Annuity Prices'!$B:$B,$D19,'Annuity Prices'!$E:$E,$G19),IF($B19="RAB Short",SUMIFS('RAB Prices Short'!BI:BI,'RAB Prices Short'!$B:$B,'All Prices combined'!$D19,'RAB Prices Short'!$E:$E,'All Prices combined'!$G19),IF($B19="RAB Long",SUMIFS('RAB Prices Long'!BI:BI,'RAB Prices Long'!$B:$B,'All Prices combined'!$D19,'RAB Prices Long'!$E:$E,'All Prices combined'!$G19)))),2)</f>
        <v>2.2200000000000002</v>
      </c>
      <c r="BG19" s="2">
        <f>ROUND(IF($B19="Annuity",SUMIFS('Annuity Prices'!BJ:BJ,'Annuity Prices'!$B:$B,$D19,'Annuity Prices'!$E:$E,$G19),IF($B19="RAB Short",SUMIFS('RAB Prices Short'!BJ:BJ,'RAB Prices Short'!$B:$B,'All Prices combined'!$D19,'RAB Prices Short'!$E:$E,'All Prices combined'!$G19),IF($B19="RAB Long",SUMIFS('RAB Prices Long'!BJ:BJ,'RAB Prices Long'!$B:$B,'All Prices combined'!$D19,'RAB Prices Long'!$E:$E,'All Prices combined'!$G19)))),2)</f>
        <v>2.27</v>
      </c>
      <c r="BH19" s="2">
        <f>ROUND(IF($B19="Annuity",SUMIFS('Annuity Prices'!BK:BK,'Annuity Prices'!$B:$B,$D19,'Annuity Prices'!$E:$E,$G19),IF($B19="RAB Short",SUMIFS('RAB Prices Short'!BK:BK,'RAB Prices Short'!$B:$B,'All Prices combined'!$D19,'RAB Prices Short'!$E:$E,'All Prices combined'!$G19),IF($B19="RAB Long",SUMIFS('RAB Prices Long'!BK:BK,'RAB Prices Long'!$B:$B,'All Prices combined'!$D19,'RAB Prices Long'!$E:$E,'All Prices combined'!$G19)))),2)</f>
        <v>2.33</v>
      </c>
      <c r="BI19" s="2">
        <f>ROUND(IF($B19="Annuity",SUMIFS('Annuity Prices'!BL:BL,'Annuity Prices'!$B:$B,$D19,'Annuity Prices'!$E:$E,$G19),IF($B19="RAB Short",SUMIFS('RAB Prices Short'!BL:BL,'RAB Prices Short'!$B:$B,'All Prices combined'!$D19,'RAB Prices Short'!$E:$E,'All Prices combined'!$G19),IF($B19="RAB Long",SUMIFS('RAB Prices Long'!BL:BL,'RAB Prices Long'!$B:$B,'All Prices combined'!$D19,'RAB Prices Long'!$E:$E,'All Prices combined'!$G19)))),2)</f>
        <v>2.39</v>
      </c>
      <c r="BJ19" s="2">
        <f>ROUND(IF($B19="Annuity",SUMIFS('Annuity Prices'!BM:BM,'Annuity Prices'!$B:$B,$D19,'Annuity Prices'!$E:$E,$G19),IF($B19="RAB Short",SUMIFS('RAB Prices Short'!BM:BM,'RAB Prices Short'!$B:$B,'All Prices combined'!$D19,'RAB Prices Short'!$E:$E,'All Prices combined'!$G19),IF($B19="RAB Long",SUMIFS('RAB Prices Long'!BM:BM,'RAB Prices Long'!$B:$B,'All Prices combined'!$D19,'RAB Prices Long'!$E:$E,'All Prices combined'!$G19)))),2)</f>
        <v>2.4500000000000002</v>
      </c>
      <c r="BK19" s="2">
        <f>ROUND(IF($B19="Annuity",SUMIFS('Annuity Prices'!BN:BN,'Annuity Prices'!$B:$B,$D19,'Annuity Prices'!$E:$E,$G19),IF($B19="RAB Short",SUMIFS('RAB Prices Short'!BN:BN,'RAB Prices Short'!$B:$B,'All Prices combined'!$D19,'RAB Prices Short'!$E:$E,'All Prices combined'!$G19),IF($B19="RAB Long",SUMIFS('RAB Prices Long'!BN:BN,'RAB Prices Long'!$B:$B,'All Prices combined'!$D19,'RAB Prices Long'!$E:$E,'All Prices combined'!$G19)))),2)</f>
        <v>2.5099999999999998</v>
      </c>
      <c r="BL19" s="2">
        <f>ROUND(IF($B19="Annuity",SUMIFS('Annuity Prices'!BO:BO,'Annuity Prices'!$B:$B,$D19,'Annuity Prices'!$E:$E,$G19),IF($B19="RAB Short",SUMIFS('RAB Prices Short'!BO:BO,'RAB Prices Short'!$B:$B,'All Prices combined'!$D19,'RAB Prices Short'!$E:$E,'All Prices combined'!$G19),IF($B19="RAB Long",SUMIFS('RAB Prices Long'!BO:BO,'RAB Prices Long'!$B:$B,'All Prices combined'!$D19,'RAB Prices Long'!$E:$E,'All Prices combined'!$G19)))),2)</f>
        <v>2.57</v>
      </c>
      <c r="BM19" s="2">
        <f>ROUND(IF($B19="Annuity",SUMIFS('Annuity Prices'!BP:BP,'Annuity Prices'!$B:$B,$D19,'Annuity Prices'!$E:$E,$G19),IF($B19="RAB Short",SUMIFS('RAB Prices Short'!BP:BP,'RAB Prices Short'!$B:$B,'All Prices combined'!$D19,'RAB Prices Short'!$E:$E,'All Prices combined'!$G19),IF($B19="RAB Long",SUMIFS('RAB Prices Long'!BP:BP,'RAB Prices Long'!$B:$B,'All Prices combined'!$D19,'RAB Prices Long'!$E:$E,'All Prices combined'!$G19)))),2)</f>
        <v>2.64</v>
      </c>
      <c r="BN19" s="2">
        <f>ROUND(IF($B19="Annuity",SUMIFS('Annuity Prices'!BQ:BQ,'Annuity Prices'!$B:$B,$D19,'Annuity Prices'!$E:$E,$G19),IF($B19="RAB Short",SUMIFS('RAB Prices Short'!BQ:BQ,'RAB Prices Short'!$B:$B,'All Prices combined'!$D19,'RAB Prices Short'!$E:$E,'All Prices combined'!$G19),IF($B19="RAB Long",SUMIFS('RAB Prices Long'!BQ:BQ,'RAB Prices Long'!$B:$B,'All Prices combined'!$D19,'RAB Prices Long'!$E:$E,'All Prices combined'!$G19)))),2)</f>
        <v>2.71</v>
      </c>
      <c r="BO19" s="2">
        <f>ROUND(IF($B19="Annuity",SUMIFS('Annuity Prices'!BR:BR,'Annuity Prices'!$B:$B,$D19,'Annuity Prices'!$E:$E,$G19),IF($B19="RAB Short",SUMIFS('RAB Prices Short'!BR:BR,'RAB Prices Short'!$B:$B,'All Prices combined'!$D19,'RAB Prices Short'!$E:$E,'All Prices combined'!$G19),IF($B19="RAB Long",SUMIFS('RAB Prices Long'!BR:BR,'RAB Prices Long'!$B:$B,'All Prices combined'!$D19,'RAB Prices Long'!$E:$E,'All Prices combined'!$G19)))),2)</f>
        <v>2.78</v>
      </c>
      <c r="BP19" s="2">
        <f>ROUND(IF($B19="Annuity",SUMIFS('Annuity Prices'!BS:BS,'Annuity Prices'!$B:$B,$D19,'Annuity Prices'!$E:$E,$G19),IF($B19="RAB Short",SUMIFS('RAB Prices Short'!BS:BS,'RAB Prices Short'!$B:$B,'All Prices combined'!$D19,'RAB Prices Short'!$E:$E,'All Prices combined'!$G19),IF($B19="RAB Long",SUMIFS('RAB Prices Long'!BS:BS,'RAB Prices Long'!$B:$B,'All Prices combined'!$D19,'RAB Prices Long'!$E:$E,'All Prices combined'!$G19)))),2)</f>
        <v>2.84</v>
      </c>
      <c r="BQ19" s="2">
        <f>ROUND(IF($B19="Annuity",SUMIFS('Annuity Prices'!BT:BT,'Annuity Prices'!$B:$B,$D19,'Annuity Prices'!$E:$E,$G19),IF($B19="RAB Short",SUMIFS('RAB Prices Short'!BT:BT,'RAB Prices Short'!$B:$B,'All Prices combined'!$D19,'RAB Prices Short'!$E:$E,'All Prices combined'!$G19),IF($B19="RAB Long",SUMIFS('RAB Prices Long'!BT:BT,'RAB Prices Long'!$B:$B,'All Prices combined'!$D19,'RAB Prices Long'!$E:$E,'All Prices combined'!$G19)))),2)</f>
        <v>2.92</v>
      </c>
      <c r="BR19" s="2">
        <f>ROUND(IF($B19="Annuity",SUMIFS('Annuity Prices'!BU:BU,'Annuity Prices'!$B:$B,$D19,'Annuity Prices'!$E:$E,$G19),IF($B19="RAB Short",SUMIFS('RAB Prices Short'!BU:BU,'RAB Prices Short'!$B:$B,'All Prices combined'!$D19,'RAB Prices Short'!$E:$E,'All Prices combined'!$G19),IF($B19="RAB Long",SUMIFS('RAB Prices Long'!BU:BU,'RAB Prices Long'!$B:$B,'All Prices combined'!$D19,'RAB Prices Long'!$E:$E,'All Prices combined'!$G19)))),2)</f>
        <v>2.99</v>
      </c>
      <c r="BS19" s="2">
        <f>ROUND(IF($B19="Annuity",SUMIFS('Annuity Prices'!BV:BV,'Annuity Prices'!$B:$B,$D19,'Annuity Prices'!$E:$E,$G19),IF($B19="RAB Short",SUMIFS('RAB Prices Short'!BV:BV,'RAB Prices Short'!$B:$B,'All Prices combined'!$D19,'RAB Prices Short'!$E:$E,'All Prices combined'!$G19),IF($B19="RAB Long",SUMIFS('RAB Prices Long'!BV:BV,'RAB Prices Long'!$B:$B,'All Prices combined'!$D19,'RAB Prices Long'!$E:$E,'All Prices combined'!$G19)))),2)</f>
        <v>3.07</v>
      </c>
      <c r="BT19" s="2">
        <f>ROUND(IF($B19="Annuity",SUMIFS('Annuity Prices'!BW:BW,'Annuity Prices'!$B:$B,$D19,'Annuity Prices'!$E:$E,$G19),IF($B19="RAB Short",SUMIFS('RAB Prices Short'!BW:BW,'RAB Prices Short'!$B:$B,'All Prices combined'!$D19,'RAB Prices Short'!$E:$E,'All Prices combined'!$G19),IF($B19="RAB Long",SUMIFS('RAB Prices Long'!BW:BW,'RAB Prices Long'!$B:$B,'All Prices combined'!$D19,'RAB Prices Long'!$E:$E,'All Prices combined'!$G19)))),2)</f>
        <v>3.15</v>
      </c>
      <c r="BU19" s="2">
        <f>ROUND(IF($B19="Annuity",SUMIFS('Annuity Prices'!BX:BX,'Annuity Prices'!$B:$B,$D19,'Annuity Prices'!$E:$E,$G19),IF($B19="RAB Short",SUMIFS('RAB Prices Short'!BX:BX,'RAB Prices Short'!$B:$B,'All Prices combined'!$D19,'RAB Prices Short'!$E:$E,'All Prices combined'!$G19),IF($B19="RAB Long",SUMIFS('RAB Prices Long'!BX:BX,'RAB Prices Long'!$B:$B,'All Prices combined'!$D19,'RAB Prices Long'!$E:$E,'All Prices combined'!$G19)))),2)</f>
        <v>3.22</v>
      </c>
    </row>
    <row r="20" spans="2:73" x14ac:dyDescent="0.25">
      <c r="B20" t="s">
        <v>37</v>
      </c>
      <c r="C20" s="1">
        <v>5</v>
      </c>
      <c r="D20" s="1"/>
      <c r="E20" s="1" t="s">
        <v>137</v>
      </c>
      <c r="F20" s="1">
        <v>5</v>
      </c>
      <c r="G20" s="1" t="s">
        <v>138</v>
      </c>
      <c r="H20" s="1"/>
      <c r="I20" s="2">
        <f>ROUND(IF($B20="Annuity",SUMIFS('Annuity Prices'!L:L,'Annuity Prices'!$B:$B,$D20,'Annuity Prices'!$E:$E,$G20),IF($B20="RAB Short",SUMIFS('RAB Prices Short'!L:L,'RAB Prices Short'!$B:$B,'All Prices combined'!$D20,'RAB Prices Short'!$E:$E,'All Prices combined'!$G20),IF($B20="RAB Long",SUMIFS('RAB Prices Long'!L:L,'RAB Prices Long'!$B:$B,'All Prices combined'!$D20,'RAB Prices Long'!$E:$E,'All Prices combined'!$G20)))),2)</f>
        <v>0</v>
      </c>
      <c r="J20" s="2">
        <f>ROUND(IF($B20="Annuity",SUMIFS('Annuity Prices'!M:M,'Annuity Prices'!$B:$B,$D20,'Annuity Prices'!$E:$E,$G20),IF($B20="RAB Short",SUMIFS('RAB Prices Short'!M:M,'RAB Prices Short'!$B:$B,'All Prices combined'!$D20,'RAB Prices Short'!$E:$E,'All Prices combined'!$G20),IF($B20="RAB Long",SUMIFS('RAB Prices Long'!M:M,'RAB Prices Long'!$B:$B,'All Prices combined'!$D20,'RAB Prices Long'!$E:$E,'All Prices combined'!$G20)))),2)</f>
        <v>0</v>
      </c>
      <c r="K20" s="2">
        <f>ROUND(IF($B20="Annuity",SUMIFS('Annuity Prices'!N:N,'Annuity Prices'!$B:$B,$D20,'Annuity Prices'!$E:$E,$G20),IF($B20="RAB Short",SUMIFS('RAB Prices Short'!N:N,'RAB Prices Short'!$B:$B,'All Prices combined'!$D20,'RAB Prices Short'!$E:$E,'All Prices combined'!$G20),IF($B20="RAB Long",SUMIFS('RAB Prices Long'!N:N,'RAB Prices Long'!$B:$B,'All Prices combined'!$D20,'RAB Prices Long'!$E:$E,'All Prices combined'!$G20)))),2)</f>
        <v>0</v>
      </c>
      <c r="L20" s="2">
        <f>ROUND(IF($B20="Annuity",SUMIFS('Annuity Prices'!O:O,'Annuity Prices'!$B:$B,$D20,'Annuity Prices'!$E:$E,$G20),IF($B20="RAB Short",SUMIFS('RAB Prices Short'!O:O,'RAB Prices Short'!$B:$B,'All Prices combined'!$D20,'RAB Prices Short'!$E:$E,'All Prices combined'!$G20),IF($B20="RAB Long",SUMIFS('RAB Prices Long'!O:O,'RAB Prices Long'!$B:$B,'All Prices combined'!$D20,'RAB Prices Long'!$E:$E,'All Prices combined'!$G20)))),2)</f>
        <v>0</v>
      </c>
      <c r="M20" s="2">
        <f>ROUND(IF($B20="Annuity",SUMIFS('Annuity Prices'!P:P,'Annuity Prices'!$B:$B,$D20,'Annuity Prices'!$E:$E,$G20),IF($B20="RAB Short",SUMIFS('RAB Prices Short'!P:P,'RAB Prices Short'!$B:$B,'All Prices combined'!$D20,'RAB Prices Short'!$E:$E,'All Prices combined'!$G20),IF($B20="RAB Long",SUMIFS('RAB Prices Long'!P:P,'RAB Prices Long'!$B:$B,'All Prices combined'!$D20,'RAB Prices Long'!$E:$E,'All Prices combined'!$G20)))),2)</f>
        <v>0</v>
      </c>
      <c r="N20" s="2">
        <f>ROUND(IF($B20="Annuity",SUMIFS('Annuity Prices'!Q:Q,'Annuity Prices'!$B:$B,$D20,'Annuity Prices'!$E:$E,$G20),IF($B20="RAB Short",SUMIFS('RAB Prices Short'!Q:Q,'RAB Prices Short'!$B:$B,'All Prices combined'!$D20,'RAB Prices Short'!$E:$E,'All Prices combined'!$G20),IF($B20="RAB Long",SUMIFS('RAB Prices Long'!Q:Q,'RAB Prices Long'!$B:$B,'All Prices combined'!$D20,'RAB Prices Long'!$E:$E,'All Prices combined'!$G20)))),2)</f>
        <v>0</v>
      </c>
      <c r="O20" s="2">
        <f>ROUND(IF($B20="Annuity",SUMIFS('Annuity Prices'!R:R,'Annuity Prices'!$B:$B,$D20,'Annuity Prices'!$E:$E,$G20),IF($B20="RAB Short",SUMIFS('RAB Prices Short'!R:R,'RAB Prices Short'!$B:$B,'All Prices combined'!$D20,'RAB Prices Short'!$E:$E,'All Prices combined'!$G20),IF($B20="RAB Long",SUMIFS('RAB Prices Long'!R:R,'RAB Prices Long'!$B:$B,'All Prices combined'!$D20,'RAB Prices Long'!$E:$E,'All Prices combined'!$G20)))),2)</f>
        <v>0</v>
      </c>
      <c r="P20" s="2">
        <f>ROUND(IF($B20="Annuity",SUMIFS('Annuity Prices'!S:S,'Annuity Prices'!$B:$B,$D20,'Annuity Prices'!$E:$E,$G20),IF($B20="RAB Short",SUMIFS('RAB Prices Short'!S:S,'RAB Prices Short'!$B:$B,'All Prices combined'!$D20,'RAB Prices Short'!$E:$E,'All Prices combined'!$G20),IF($B20="RAB Long",SUMIFS('RAB Prices Long'!S:S,'RAB Prices Long'!$B:$B,'All Prices combined'!$D20,'RAB Prices Long'!$E:$E,'All Prices combined'!$G20)))),2)</f>
        <v>0</v>
      </c>
      <c r="Q20" s="2">
        <f>ROUND(IF($B20="Annuity",SUMIFS('Annuity Prices'!T:T,'Annuity Prices'!$B:$B,$D20,'Annuity Prices'!$E:$E,$G20),IF($B20="RAB Short",SUMIFS('RAB Prices Short'!T:T,'RAB Prices Short'!$B:$B,'All Prices combined'!$D20,'RAB Prices Short'!$E:$E,'All Prices combined'!$G20),IF($B20="RAB Long",SUMIFS('RAB Prices Long'!T:T,'RAB Prices Long'!$B:$B,'All Prices combined'!$D20,'RAB Prices Long'!$E:$E,'All Prices combined'!$G20)))),2)</f>
        <v>0</v>
      </c>
      <c r="R20" s="2">
        <f>ROUND(IF($B20="Annuity",SUMIFS('Annuity Prices'!U:U,'Annuity Prices'!$B:$B,$D20,'Annuity Prices'!$E:$E,$G20),IF($B20="RAB Short",SUMIFS('RAB Prices Short'!U:U,'RAB Prices Short'!$B:$B,'All Prices combined'!$D20,'RAB Prices Short'!$E:$E,'All Prices combined'!$G20),IF($B20="RAB Long",SUMIFS('RAB Prices Long'!U:U,'RAB Prices Long'!$B:$B,'All Prices combined'!$D20,'RAB Prices Long'!$E:$E,'All Prices combined'!$G20)))),2)</f>
        <v>0</v>
      </c>
      <c r="S20" s="2">
        <f>ROUND(IF($B20="Annuity",SUMIFS('Annuity Prices'!V:V,'Annuity Prices'!$B:$B,$D20,'Annuity Prices'!$E:$E,$G20),IF($B20="RAB Short",SUMIFS('RAB Prices Short'!V:V,'RAB Prices Short'!$B:$B,'All Prices combined'!$D20,'RAB Prices Short'!$E:$E,'All Prices combined'!$G20),IF($B20="RAB Long",SUMIFS('RAB Prices Long'!V:V,'RAB Prices Long'!$B:$B,'All Prices combined'!$D20,'RAB Prices Long'!$E:$E,'All Prices combined'!$G20)))),2)</f>
        <v>0</v>
      </c>
      <c r="T20" s="2">
        <f>ROUND(IF($B20="Annuity",SUMIFS('Annuity Prices'!W:W,'Annuity Prices'!$B:$B,$D20,'Annuity Prices'!$E:$E,$G20),IF($B20="RAB Short",SUMIFS('RAB Prices Short'!W:W,'RAB Prices Short'!$B:$B,'All Prices combined'!$D20,'RAB Prices Short'!$E:$E,'All Prices combined'!$G20),IF($B20="RAB Long",SUMIFS('RAB Prices Long'!W:W,'RAB Prices Long'!$B:$B,'All Prices combined'!$D20,'RAB Prices Long'!$E:$E,'All Prices combined'!$G20)))),2)</f>
        <v>0</v>
      </c>
      <c r="U20" s="2">
        <f>ROUND(IF($B20="Annuity",SUMIFS('Annuity Prices'!X:X,'Annuity Prices'!$B:$B,$D20,'Annuity Prices'!$E:$E,$G20),IF($B20="RAB Short",SUMIFS('RAB Prices Short'!X:X,'RAB Prices Short'!$B:$B,'All Prices combined'!$D20,'RAB Prices Short'!$E:$E,'All Prices combined'!$G20),IF($B20="RAB Long",SUMIFS('RAB Prices Long'!X:X,'RAB Prices Long'!$B:$B,'All Prices combined'!$D20,'RAB Prices Long'!$E:$E,'All Prices combined'!$G20)))),2)</f>
        <v>0</v>
      </c>
      <c r="V20" s="2">
        <f>ROUND(IF($B20="Annuity",SUMIFS('Annuity Prices'!Y:Y,'Annuity Prices'!$B:$B,$D20,'Annuity Prices'!$E:$E,$G20),IF($B20="RAB Short",SUMIFS('RAB Prices Short'!Y:Y,'RAB Prices Short'!$B:$B,'All Prices combined'!$D20,'RAB Prices Short'!$E:$E,'All Prices combined'!$G20),IF($B20="RAB Long",SUMIFS('RAB Prices Long'!Y:Y,'RAB Prices Long'!$B:$B,'All Prices combined'!$D20,'RAB Prices Long'!$E:$E,'All Prices combined'!$G20)))),2)</f>
        <v>0</v>
      </c>
      <c r="W20" s="2">
        <f>ROUND(IF($B20="Annuity",SUMIFS('Annuity Prices'!Z:Z,'Annuity Prices'!$B:$B,$D20,'Annuity Prices'!$E:$E,$G20),IF($B20="RAB Short",SUMIFS('RAB Prices Short'!Z:Z,'RAB Prices Short'!$B:$B,'All Prices combined'!$D20,'RAB Prices Short'!$E:$E,'All Prices combined'!$G20),IF($B20="RAB Long",SUMIFS('RAB Prices Long'!Z:Z,'RAB Prices Long'!$B:$B,'All Prices combined'!$D20,'RAB Prices Long'!$E:$E,'All Prices combined'!$G20)))),2)</f>
        <v>0</v>
      </c>
      <c r="X20" s="2">
        <f>ROUND(IF($B20="Annuity",SUMIFS('Annuity Prices'!AA:AA,'Annuity Prices'!$B:$B,$D20,'Annuity Prices'!$E:$E,$G20),IF($B20="RAB Short",SUMIFS('RAB Prices Short'!AA:AA,'RAB Prices Short'!$B:$B,'All Prices combined'!$D20,'RAB Prices Short'!$E:$E,'All Prices combined'!$G20),IF($B20="RAB Long",SUMIFS('RAB Prices Long'!AA:AA,'RAB Prices Long'!$B:$B,'All Prices combined'!$D20,'RAB Prices Long'!$E:$E,'All Prices combined'!$G20)))),2)</f>
        <v>0</v>
      </c>
      <c r="Y20" s="2">
        <f>ROUND(IF($B20="Annuity",SUMIFS('Annuity Prices'!AB:AB,'Annuity Prices'!$B:$B,$D20,'Annuity Prices'!$E:$E,$G20),IF($B20="RAB Short",SUMIFS('RAB Prices Short'!AB:AB,'RAB Prices Short'!$B:$B,'All Prices combined'!$D20,'RAB Prices Short'!$E:$E,'All Prices combined'!$G20),IF($B20="RAB Long",SUMIFS('RAB Prices Long'!AB:AB,'RAB Prices Long'!$B:$B,'All Prices combined'!$D20,'RAB Prices Long'!$E:$E,'All Prices combined'!$G20)))),2)</f>
        <v>0</v>
      </c>
      <c r="Z20" s="2">
        <f>ROUND(IF($B20="Annuity",SUMIFS('Annuity Prices'!AC:AC,'Annuity Prices'!$B:$B,$D20,'Annuity Prices'!$E:$E,$G20),IF($B20="RAB Short",SUMIFS('RAB Prices Short'!AC:AC,'RAB Prices Short'!$B:$B,'All Prices combined'!$D20,'RAB Prices Short'!$E:$E,'All Prices combined'!$G20),IF($B20="RAB Long",SUMIFS('RAB Prices Long'!AC:AC,'RAB Prices Long'!$B:$B,'All Prices combined'!$D20,'RAB Prices Long'!$E:$E,'All Prices combined'!$G20)))),2)</f>
        <v>0</v>
      </c>
      <c r="AA20" s="2">
        <f>ROUND(IF($B20="Annuity",SUMIFS('Annuity Prices'!AD:AD,'Annuity Prices'!$B:$B,$D20,'Annuity Prices'!$E:$E,$G20),IF($B20="RAB Short",SUMIFS('RAB Prices Short'!AD:AD,'RAB Prices Short'!$B:$B,'All Prices combined'!$D20,'RAB Prices Short'!$E:$E,'All Prices combined'!$G20),IF($B20="RAB Long",SUMIFS('RAB Prices Long'!AD:AD,'RAB Prices Long'!$B:$B,'All Prices combined'!$D20,'RAB Prices Long'!$E:$E,'All Prices combined'!$G20)))),2)</f>
        <v>0</v>
      </c>
      <c r="AB20" s="2">
        <f>ROUND(IF($B20="Annuity",SUMIFS('Annuity Prices'!AE:AE,'Annuity Prices'!$B:$B,$D20,'Annuity Prices'!$E:$E,$G20),IF($B20="RAB Short",SUMIFS('RAB Prices Short'!AE:AE,'RAB Prices Short'!$B:$B,'All Prices combined'!$D20,'RAB Prices Short'!$E:$E,'All Prices combined'!$G20),IF($B20="RAB Long",SUMIFS('RAB Prices Long'!AE:AE,'RAB Prices Long'!$B:$B,'All Prices combined'!$D20,'RAB Prices Long'!$E:$E,'All Prices combined'!$G20)))),2)</f>
        <v>0</v>
      </c>
      <c r="AC20" s="2">
        <f>ROUND(IF($B20="Annuity",SUMIFS('Annuity Prices'!AF:AF,'Annuity Prices'!$B:$B,$D20,'Annuity Prices'!$E:$E,$G20),IF($B20="RAB Short",SUMIFS('RAB Prices Short'!AF:AF,'RAB Prices Short'!$B:$B,'All Prices combined'!$D20,'RAB Prices Short'!$E:$E,'All Prices combined'!$G20),IF($B20="RAB Long",SUMIFS('RAB Prices Long'!AF:AF,'RAB Prices Long'!$B:$B,'All Prices combined'!$D20,'RAB Prices Long'!$E:$E,'All Prices combined'!$G20)))),2)</f>
        <v>0</v>
      </c>
      <c r="AD20" s="2">
        <f>ROUND(IF($B20="Annuity",SUMIFS('Annuity Prices'!AG:AG,'Annuity Prices'!$B:$B,$D20,'Annuity Prices'!$E:$E,$G20),IF($B20="RAB Short",SUMIFS('RAB Prices Short'!AG:AG,'RAB Prices Short'!$B:$B,'All Prices combined'!$D20,'RAB Prices Short'!$E:$E,'All Prices combined'!$G20),IF($B20="RAB Long",SUMIFS('RAB Prices Long'!AG:AG,'RAB Prices Long'!$B:$B,'All Prices combined'!$D20,'RAB Prices Long'!$E:$E,'All Prices combined'!$G20)))),2)</f>
        <v>0</v>
      </c>
      <c r="AE20" s="2">
        <f>ROUND(IF($B20="Annuity",SUMIFS('Annuity Prices'!AH:AH,'Annuity Prices'!$B:$B,$D20,'Annuity Prices'!$E:$E,$G20),IF($B20="RAB Short",SUMIFS('RAB Prices Short'!AH:AH,'RAB Prices Short'!$B:$B,'All Prices combined'!$D20,'RAB Prices Short'!$E:$E,'All Prices combined'!$G20),IF($B20="RAB Long",SUMIFS('RAB Prices Long'!AH:AH,'RAB Prices Long'!$B:$B,'All Prices combined'!$D20,'RAB Prices Long'!$E:$E,'All Prices combined'!$G20)))),2)</f>
        <v>0</v>
      </c>
      <c r="AF20" s="2">
        <f>ROUND(IF($B20="Annuity",SUMIFS('Annuity Prices'!AI:AI,'Annuity Prices'!$B:$B,$D20,'Annuity Prices'!$E:$E,$G20),IF($B20="RAB Short",SUMIFS('RAB Prices Short'!AI:AI,'RAB Prices Short'!$B:$B,'All Prices combined'!$D20,'RAB Prices Short'!$E:$E,'All Prices combined'!$G20),IF($B20="RAB Long",SUMIFS('RAB Prices Long'!AI:AI,'RAB Prices Long'!$B:$B,'All Prices combined'!$D20,'RAB Prices Long'!$E:$E,'All Prices combined'!$G20)))),2)</f>
        <v>0</v>
      </c>
      <c r="AG20" s="2">
        <f>ROUND(IF($B20="Annuity",SUMIFS('Annuity Prices'!AJ:AJ,'Annuity Prices'!$B:$B,$D20,'Annuity Prices'!$E:$E,$G20),IF($B20="RAB Short",SUMIFS('RAB Prices Short'!AJ:AJ,'RAB Prices Short'!$B:$B,'All Prices combined'!$D20,'RAB Prices Short'!$E:$E,'All Prices combined'!$G20),IF($B20="RAB Long",SUMIFS('RAB Prices Long'!AJ:AJ,'RAB Prices Long'!$B:$B,'All Prices combined'!$D20,'RAB Prices Long'!$E:$E,'All Prices combined'!$G20)))),2)</f>
        <v>0</v>
      </c>
      <c r="AH20" s="2">
        <f>ROUND(IF($B20="Annuity",SUMIFS('Annuity Prices'!AK:AK,'Annuity Prices'!$B:$B,$D20,'Annuity Prices'!$E:$E,$G20),IF($B20="RAB Short",SUMIFS('RAB Prices Short'!AK:AK,'RAB Prices Short'!$B:$B,'All Prices combined'!$D20,'RAB Prices Short'!$E:$E,'All Prices combined'!$G20),IF($B20="RAB Long",SUMIFS('RAB Prices Long'!AK:AK,'RAB Prices Long'!$B:$B,'All Prices combined'!$D20,'RAB Prices Long'!$E:$E,'All Prices combined'!$G20)))),2)</f>
        <v>0</v>
      </c>
      <c r="AI20" s="2">
        <f>ROUND(IF($B20="Annuity",SUMIFS('Annuity Prices'!AL:AL,'Annuity Prices'!$B:$B,$D20,'Annuity Prices'!$E:$E,$G20),IF($B20="RAB Short",SUMIFS('RAB Prices Short'!AL:AL,'RAB Prices Short'!$B:$B,'All Prices combined'!$D20,'RAB Prices Short'!$E:$E,'All Prices combined'!$G20),IF($B20="RAB Long",SUMIFS('RAB Prices Long'!AL:AL,'RAB Prices Long'!$B:$B,'All Prices combined'!$D20,'RAB Prices Long'!$E:$E,'All Prices combined'!$G20)))),2)</f>
        <v>0</v>
      </c>
      <c r="AJ20" s="2">
        <f>ROUND(IF($B20="Annuity",SUMIFS('Annuity Prices'!AM:AM,'Annuity Prices'!$B:$B,$D20,'Annuity Prices'!$E:$E,$G20),IF($B20="RAB Short",SUMIFS('RAB Prices Short'!AM:AM,'RAB Prices Short'!$B:$B,'All Prices combined'!$D20,'RAB Prices Short'!$E:$E,'All Prices combined'!$G20),IF($B20="RAB Long",SUMIFS('RAB Prices Long'!AM:AM,'RAB Prices Long'!$B:$B,'All Prices combined'!$D20,'RAB Prices Long'!$E:$E,'All Prices combined'!$G20)))),2)</f>
        <v>0</v>
      </c>
      <c r="AK20" s="2">
        <f>ROUND(IF($B20="Annuity",SUMIFS('Annuity Prices'!AN:AN,'Annuity Prices'!$B:$B,$D20,'Annuity Prices'!$E:$E,$G20),IF($B20="RAB Short",SUMIFS('RAB Prices Short'!AN:AN,'RAB Prices Short'!$B:$B,'All Prices combined'!$D20,'RAB Prices Short'!$E:$E,'All Prices combined'!$G20),IF($B20="RAB Long",SUMIFS('RAB Prices Long'!AN:AN,'RAB Prices Long'!$B:$B,'All Prices combined'!$D20,'RAB Prices Long'!$E:$E,'All Prices combined'!$G20)))),2)</f>
        <v>0</v>
      </c>
      <c r="AL20" s="2">
        <f>ROUND(IF($B20="Annuity",SUMIFS('Annuity Prices'!AO:AO,'Annuity Prices'!$B:$B,$D20,'Annuity Prices'!$E:$E,$G20),IF($B20="RAB Short",SUMIFS('RAB Prices Short'!AO:AO,'RAB Prices Short'!$B:$B,'All Prices combined'!$D20,'RAB Prices Short'!$E:$E,'All Prices combined'!$G20),IF($B20="RAB Long",SUMIFS('RAB Prices Long'!AO:AO,'RAB Prices Long'!$B:$B,'All Prices combined'!$D20,'RAB Prices Long'!$E:$E,'All Prices combined'!$G20)))),2)</f>
        <v>0</v>
      </c>
      <c r="AM20" s="2">
        <f>ROUND(IF($B20="Annuity",SUMIFS('Annuity Prices'!AP:AP,'Annuity Prices'!$B:$B,$D20,'Annuity Prices'!$E:$E,$G20),IF($B20="RAB Short",SUMIFS('RAB Prices Short'!AP:AP,'RAB Prices Short'!$B:$B,'All Prices combined'!$D20,'RAB Prices Short'!$E:$E,'All Prices combined'!$G20),IF($B20="RAB Long",SUMIFS('RAB Prices Long'!AP:AP,'RAB Prices Long'!$B:$B,'All Prices combined'!$D20,'RAB Prices Long'!$E:$E,'All Prices combined'!$G20)))),2)</f>
        <v>0</v>
      </c>
      <c r="AN20" s="2">
        <f>ROUND(IF($B20="Annuity",SUMIFS('Annuity Prices'!AQ:AQ,'Annuity Prices'!$B:$B,$D20,'Annuity Prices'!$E:$E,$G20),IF($B20="RAB Short",SUMIFS('RAB Prices Short'!AQ:AQ,'RAB Prices Short'!$B:$B,'All Prices combined'!$D20,'RAB Prices Short'!$E:$E,'All Prices combined'!$G20),IF($B20="RAB Long",SUMIFS('RAB Prices Long'!AQ:AQ,'RAB Prices Long'!$B:$B,'All Prices combined'!$D20,'RAB Prices Long'!$E:$E,'All Prices combined'!$G20)))),2)</f>
        <v>0</v>
      </c>
      <c r="AO20" s="2">
        <f>ROUND(IF($B20="Annuity",SUMIFS('Annuity Prices'!AR:AR,'Annuity Prices'!$B:$B,$D20,'Annuity Prices'!$E:$E,$G20),IF($B20="RAB Short",SUMIFS('RAB Prices Short'!AR:AR,'RAB Prices Short'!$B:$B,'All Prices combined'!$D20,'RAB Prices Short'!$E:$E,'All Prices combined'!$G20),IF($B20="RAB Long",SUMIFS('RAB Prices Long'!AR:AR,'RAB Prices Long'!$B:$B,'All Prices combined'!$D20,'RAB Prices Long'!$E:$E,'All Prices combined'!$G20)))),2)</f>
        <v>0</v>
      </c>
      <c r="AP20" s="2">
        <f>ROUND(IF($B20="Annuity",SUMIFS('Annuity Prices'!AS:AS,'Annuity Prices'!$B:$B,$D20,'Annuity Prices'!$E:$E,$G20),IF($B20="RAB Short",SUMIFS('RAB Prices Short'!AS:AS,'RAB Prices Short'!$B:$B,'All Prices combined'!$D20,'RAB Prices Short'!$E:$E,'All Prices combined'!$G20),IF($B20="RAB Long",SUMIFS('RAB Prices Long'!AS:AS,'RAB Prices Long'!$B:$B,'All Prices combined'!$D20,'RAB Prices Long'!$E:$E,'All Prices combined'!$G20)))),2)</f>
        <v>0</v>
      </c>
      <c r="AQ20" s="2">
        <f>ROUND(IF($B20="Annuity",SUMIFS('Annuity Prices'!AT:AT,'Annuity Prices'!$B:$B,$D20,'Annuity Prices'!$E:$E,$G20),IF($B20="RAB Short",SUMIFS('RAB Prices Short'!AT:AT,'RAB Prices Short'!$B:$B,'All Prices combined'!$D20,'RAB Prices Short'!$E:$E,'All Prices combined'!$G20),IF($B20="RAB Long",SUMIFS('RAB Prices Long'!AT:AT,'RAB Prices Long'!$B:$B,'All Prices combined'!$D20,'RAB Prices Long'!$E:$E,'All Prices combined'!$G20)))),2)</f>
        <v>0</v>
      </c>
      <c r="AR20" s="2">
        <f>ROUND(IF($B20="Annuity",SUMIFS('Annuity Prices'!AU:AU,'Annuity Prices'!$B:$B,$D20,'Annuity Prices'!$E:$E,$G20),IF($B20="RAB Short",SUMIFS('RAB Prices Short'!AU:AU,'RAB Prices Short'!$B:$B,'All Prices combined'!$D20,'RAB Prices Short'!$E:$E,'All Prices combined'!$G20),IF($B20="RAB Long",SUMIFS('RAB Prices Long'!AU:AU,'RAB Prices Long'!$B:$B,'All Prices combined'!$D20,'RAB Prices Long'!$E:$E,'All Prices combined'!$G20)))),2)</f>
        <v>0</v>
      </c>
      <c r="AS20" s="2">
        <f>ROUND(IF($B20="Annuity",SUMIFS('Annuity Prices'!AV:AV,'Annuity Prices'!$B:$B,$D20,'Annuity Prices'!$E:$E,$G20),IF($B20="RAB Short",SUMIFS('RAB Prices Short'!AV:AV,'RAB Prices Short'!$B:$B,'All Prices combined'!$D20,'RAB Prices Short'!$E:$E,'All Prices combined'!$G20),IF($B20="RAB Long",SUMIFS('RAB Prices Long'!AV:AV,'RAB Prices Long'!$B:$B,'All Prices combined'!$D20,'RAB Prices Long'!$E:$E,'All Prices combined'!$G20)))),2)</f>
        <v>0</v>
      </c>
      <c r="AT20" s="2">
        <f>ROUND(IF($B20="Annuity",SUMIFS('Annuity Prices'!AW:AW,'Annuity Prices'!$B:$B,$D20,'Annuity Prices'!$E:$E,$G20),IF($B20="RAB Short",SUMIFS('RAB Prices Short'!AW:AW,'RAB Prices Short'!$B:$B,'All Prices combined'!$D20,'RAB Prices Short'!$E:$E,'All Prices combined'!$G20),IF($B20="RAB Long",SUMIFS('RAB Prices Long'!AW:AW,'RAB Prices Long'!$B:$B,'All Prices combined'!$D20,'RAB Prices Long'!$E:$E,'All Prices combined'!$G20)))),2)</f>
        <v>0</v>
      </c>
      <c r="AU20" s="2">
        <f>ROUND(IF($B20="Annuity",SUMIFS('Annuity Prices'!AX:AX,'Annuity Prices'!$B:$B,$D20,'Annuity Prices'!$E:$E,$G20),IF($B20="RAB Short",SUMIFS('RAB Prices Short'!AX:AX,'RAB Prices Short'!$B:$B,'All Prices combined'!$D20,'RAB Prices Short'!$E:$E,'All Prices combined'!$G20),IF($B20="RAB Long",SUMIFS('RAB Prices Long'!AX:AX,'RAB Prices Long'!$B:$B,'All Prices combined'!$D20,'RAB Prices Long'!$E:$E,'All Prices combined'!$G20)))),2)</f>
        <v>0</v>
      </c>
      <c r="AV20" s="2">
        <f>ROUND(IF($B20="Annuity",SUMIFS('Annuity Prices'!AY:AY,'Annuity Prices'!$B:$B,$D20,'Annuity Prices'!$E:$E,$G20),IF($B20="RAB Short",SUMIFS('RAB Prices Short'!AY:AY,'RAB Prices Short'!$B:$B,'All Prices combined'!$D20,'RAB Prices Short'!$E:$E,'All Prices combined'!$G20),IF($B20="RAB Long",SUMIFS('RAB Prices Long'!AY:AY,'RAB Prices Long'!$B:$B,'All Prices combined'!$D20,'RAB Prices Long'!$E:$E,'All Prices combined'!$G20)))),2)</f>
        <v>0</v>
      </c>
      <c r="AW20" s="2">
        <f>ROUND(IF($B20="Annuity",SUMIFS('Annuity Prices'!AZ:AZ,'Annuity Prices'!$B:$B,$D20,'Annuity Prices'!$E:$E,$G20),IF($B20="RAB Short",SUMIFS('RAB Prices Short'!AZ:AZ,'RAB Prices Short'!$B:$B,'All Prices combined'!$D20,'RAB Prices Short'!$E:$E,'All Prices combined'!$G20),IF($B20="RAB Long",SUMIFS('RAB Prices Long'!AZ:AZ,'RAB Prices Long'!$B:$B,'All Prices combined'!$D20,'RAB Prices Long'!$E:$E,'All Prices combined'!$G20)))),2)</f>
        <v>0</v>
      </c>
      <c r="AX20" s="2">
        <f>ROUND(IF($B20="Annuity",SUMIFS('Annuity Prices'!BA:BA,'Annuity Prices'!$B:$B,$D20,'Annuity Prices'!$E:$E,$G20),IF($B20="RAB Short",SUMIFS('RAB Prices Short'!BA:BA,'RAB Prices Short'!$B:$B,'All Prices combined'!$D20,'RAB Prices Short'!$E:$E,'All Prices combined'!$G20),IF($B20="RAB Long",SUMIFS('RAB Prices Long'!BA:BA,'RAB Prices Long'!$B:$B,'All Prices combined'!$D20,'RAB Prices Long'!$E:$E,'All Prices combined'!$G20)))),2)</f>
        <v>0</v>
      </c>
      <c r="AY20" s="2">
        <f>ROUND(IF($B20="Annuity",SUMIFS('Annuity Prices'!BB:BB,'Annuity Prices'!$B:$B,$D20,'Annuity Prices'!$E:$E,$G20),IF($B20="RAB Short",SUMIFS('RAB Prices Short'!BB:BB,'RAB Prices Short'!$B:$B,'All Prices combined'!$D20,'RAB Prices Short'!$E:$E,'All Prices combined'!$G20),IF($B20="RAB Long",SUMIFS('RAB Prices Long'!BB:BB,'RAB Prices Long'!$B:$B,'All Prices combined'!$D20,'RAB Prices Long'!$E:$E,'All Prices combined'!$G20)))),2)</f>
        <v>0</v>
      </c>
      <c r="AZ20" s="2">
        <f>ROUND(IF($B20="Annuity",SUMIFS('Annuity Prices'!BC:BC,'Annuity Prices'!$B:$B,$D20,'Annuity Prices'!$E:$E,$G20),IF($B20="RAB Short",SUMIFS('RAB Prices Short'!BC:BC,'RAB Prices Short'!$B:$B,'All Prices combined'!$D20,'RAB Prices Short'!$E:$E,'All Prices combined'!$G20),IF($B20="RAB Long",SUMIFS('RAB Prices Long'!BC:BC,'RAB Prices Long'!$B:$B,'All Prices combined'!$D20,'RAB Prices Long'!$E:$E,'All Prices combined'!$G20)))),2)</f>
        <v>0</v>
      </c>
      <c r="BA20" s="2">
        <f>ROUND(IF($B20="Annuity",SUMIFS('Annuity Prices'!BD:BD,'Annuity Prices'!$B:$B,$D20,'Annuity Prices'!$E:$E,$G20),IF($B20="RAB Short",SUMIFS('RAB Prices Short'!BD:BD,'RAB Prices Short'!$B:$B,'All Prices combined'!$D20,'RAB Prices Short'!$E:$E,'All Prices combined'!$G20),IF($B20="RAB Long",SUMIFS('RAB Prices Long'!BD:BD,'RAB Prices Long'!$B:$B,'All Prices combined'!$D20,'RAB Prices Long'!$E:$E,'All Prices combined'!$G20)))),2)</f>
        <v>0</v>
      </c>
      <c r="BB20" s="2">
        <f>ROUND(IF($B20="Annuity",SUMIFS('Annuity Prices'!BE:BE,'Annuity Prices'!$B:$B,$D20,'Annuity Prices'!$E:$E,$G20),IF($B20="RAB Short",SUMIFS('RAB Prices Short'!BE:BE,'RAB Prices Short'!$B:$B,'All Prices combined'!$D20,'RAB Prices Short'!$E:$E,'All Prices combined'!$G20),IF($B20="RAB Long",SUMIFS('RAB Prices Long'!BE:BE,'RAB Prices Long'!$B:$B,'All Prices combined'!$D20,'RAB Prices Long'!$E:$E,'All Prices combined'!$G20)))),2)</f>
        <v>0</v>
      </c>
      <c r="BC20" s="2">
        <f>ROUND(IF($B20="Annuity",SUMIFS('Annuity Prices'!BF:BF,'Annuity Prices'!$B:$B,$D20,'Annuity Prices'!$E:$E,$G20),IF($B20="RAB Short",SUMIFS('RAB Prices Short'!BF:BF,'RAB Prices Short'!$B:$B,'All Prices combined'!$D20,'RAB Prices Short'!$E:$E,'All Prices combined'!$G20),IF($B20="RAB Long",SUMIFS('RAB Prices Long'!BF:BF,'RAB Prices Long'!$B:$B,'All Prices combined'!$D20,'RAB Prices Long'!$E:$E,'All Prices combined'!$G20)))),2)</f>
        <v>0</v>
      </c>
      <c r="BD20" s="2">
        <f>ROUND(IF($B20="Annuity",SUMIFS('Annuity Prices'!BG:BG,'Annuity Prices'!$B:$B,$D20,'Annuity Prices'!$E:$E,$G20),IF($B20="RAB Short",SUMIFS('RAB Prices Short'!BG:BG,'RAB Prices Short'!$B:$B,'All Prices combined'!$D20,'RAB Prices Short'!$E:$E,'All Prices combined'!$G20),IF($B20="RAB Long",SUMIFS('RAB Prices Long'!BG:BG,'RAB Prices Long'!$B:$B,'All Prices combined'!$D20,'RAB Prices Long'!$E:$E,'All Prices combined'!$G20)))),2)</f>
        <v>0</v>
      </c>
      <c r="BE20" s="2">
        <f>ROUND(IF($B20="Annuity",SUMIFS('Annuity Prices'!BH:BH,'Annuity Prices'!$B:$B,$D20,'Annuity Prices'!$E:$E,$G20),IF($B20="RAB Short",SUMIFS('RAB Prices Short'!BH:BH,'RAB Prices Short'!$B:$B,'All Prices combined'!$D20,'RAB Prices Short'!$E:$E,'All Prices combined'!$G20),IF($B20="RAB Long",SUMIFS('RAB Prices Long'!BH:BH,'RAB Prices Long'!$B:$B,'All Prices combined'!$D20,'RAB Prices Long'!$E:$E,'All Prices combined'!$G20)))),2)</f>
        <v>0</v>
      </c>
      <c r="BF20" s="2">
        <f>ROUND(IF($B20="Annuity",SUMIFS('Annuity Prices'!BI:BI,'Annuity Prices'!$B:$B,$D20,'Annuity Prices'!$E:$E,$G20),IF($B20="RAB Short",SUMIFS('RAB Prices Short'!BI:BI,'RAB Prices Short'!$B:$B,'All Prices combined'!$D20,'RAB Prices Short'!$E:$E,'All Prices combined'!$G20),IF($B20="RAB Long",SUMIFS('RAB Prices Long'!BI:BI,'RAB Prices Long'!$B:$B,'All Prices combined'!$D20,'RAB Prices Long'!$E:$E,'All Prices combined'!$G20)))),2)</f>
        <v>0</v>
      </c>
      <c r="BG20" s="2">
        <f>ROUND(IF($B20="Annuity",SUMIFS('Annuity Prices'!BJ:BJ,'Annuity Prices'!$B:$B,$D20,'Annuity Prices'!$E:$E,$G20),IF($B20="RAB Short",SUMIFS('RAB Prices Short'!BJ:BJ,'RAB Prices Short'!$B:$B,'All Prices combined'!$D20,'RAB Prices Short'!$E:$E,'All Prices combined'!$G20),IF($B20="RAB Long",SUMIFS('RAB Prices Long'!BJ:BJ,'RAB Prices Long'!$B:$B,'All Prices combined'!$D20,'RAB Prices Long'!$E:$E,'All Prices combined'!$G20)))),2)</f>
        <v>0</v>
      </c>
      <c r="BH20" s="2">
        <f>ROUND(IF($B20="Annuity",SUMIFS('Annuity Prices'!BK:BK,'Annuity Prices'!$B:$B,$D20,'Annuity Prices'!$E:$E,$G20),IF($B20="RAB Short",SUMIFS('RAB Prices Short'!BK:BK,'RAB Prices Short'!$B:$B,'All Prices combined'!$D20,'RAB Prices Short'!$E:$E,'All Prices combined'!$G20),IF($B20="RAB Long",SUMIFS('RAB Prices Long'!BK:BK,'RAB Prices Long'!$B:$B,'All Prices combined'!$D20,'RAB Prices Long'!$E:$E,'All Prices combined'!$G20)))),2)</f>
        <v>0</v>
      </c>
      <c r="BI20" s="2">
        <f>ROUND(IF($B20="Annuity",SUMIFS('Annuity Prices'!BL:BL,'Annuity Prices'!$B:$B,$D20,'Annuity Prices'!$E:$E,$G20),IF($B20="RAB Short",SUMIFS('RAB Prices Short'!BL:BL,'RAB Prices Short'!$B:$B,'All Prices combined'!$D20,'RAB Prices Short'!$E:$E,'All Prices combined'!$G20),IF($B20="RAB Long",SUMIFS('RAB Prices Long'!BL:BL,'RAB Prices Long'!$B:$B,'All Prices combined'!$D20,'RAB Prices Long'!$E:$E,'All Prices combined'!$G20)))),2)</f>
        <v>0</v>
      </c>
      <c r="BJ20" s="2">
        <f>ROUND(IF($B20="Annuity",SUMIFS('Annuity Prices'!BM:BM,'Annuity Prices'!$B:$B,$D20,'Annuity Prices'!$E:$E,$G20),IF($B20="RAB Short",SUMIFS('RAB Prices Short'!BM:BM,'RAB Prices Short'!$B:$B,'All Prices combined'!$D20,'RAB Prices Short'!$E:$E,'All Prices combined'!$G20),IF($B20="RAB Long",SUMIFS('RAB Prices Long'!BM:BM,'RAB Prices Long'!$B:$B,'All Prices combined'!$D20,'RAB Prices Long'!$E:$E,'All Prices combined'!$G20)))),2)</f>
        <v>0</v>
      </c>
      <c r="BK20" s="2">
        <f>ROUND(IF($B20="Annuity",SUMIFS('Annuity Prices'!BN:BN,'Annuity Prices'!$B:$B,$D20,'Annuity Prices'!$E:$E,$G20),IF($B20="RAB Short",SUMIFS('RAB Prices Short'!BN:BN,'RAB Prices Short'!$B:$B,'All Prices combined'!$D20,'RAB Prices Short'!$E:$E,'All Prices combined'!$G20),IF($B20="RAB Long",SUMIFS('RAB Prices Long'!BN:BN,'RAB Prices Long'!$B:$B,'All Prices combined'!$D20,'RAB Prices Long'!$E:$E,'All Prices combined'!$G20)))),2)</f>
        <v>0</v>
      </c>
      <c r="BL20" s="2">
        <f>ROUND(IF($B20="Annuity",SUMIFS('Annuity Prices'!BO:BO,'Annuity Prices'!$B:$B,$D20,'Annuity Prices'!$E:$E,$G20),IF($B20="RAB Short",SUMIFS('RAB Prices Short'!BO:BO,'RAB Prices Short'!$B:$B,'All Prices combined'!$D20,'RAB Prices Short'!$E:$E,'All Prices combined'!$G20),IF($B20="RAB Long",SUMIFS('RAB Prices Long'!BO:BO,'RAB Prices Long'!$B:$B,'All Prices combined'!$D20,'RAB Prices Long'!$E:$E,'All Prices combined'!$G20)))),2)</f>
        <v>0</v>
      </c>
      <c r="BM20" s="2">
        <f>ROUND(IF($B20="Annuity",SUMIFS('Annuity Prices'!BP:BP,'Annuity Prices'!$B:$B,$D20,'Annuity Prices'!$E:$E,$G20),IF($B20="RAB Short",SUMIFS('RAB Prices Short'!BP:BP,'RAB Prices Short'!$B:$B,'All Prices combined'!$D20,'RAB Prices Short'!$E:$E,'All Prices combined'!$G20),IF($B20="RAB Long",SUMIFS('RAB Prices Long'!BP:BP,'RAB Prices Long'!$B:$B,'All Prices combined'!$D20,'RAB Prices Long'!$E:$E,'All Prices combined'!$G20)))),2)</f>
        <v>0</v>
      </c>
      <c r="BN20" s="2">
        <f>ROUND(IF($B20="Annuity",SUMIFS('Annuity Prices'!BQ:BQ,'Annuity Prices'!$B:$B,$D20,'Annuity Prices'!$E:$E,$G20),IF($B20="RAB Short",SUMIFS('RAB Prices Short'!BQ:BQ,'RAB Prices Short'!$B:$B,'All Prices combined'!$D20,'RAB Prices Short'!$E:$E,'All Prices combined'!$G20),IF($B20="RAB Long",SUMIFS('RAB Prices Long'!BQ:BQ,'RAB Prices Long'!$B:$B,'All Prices combined'!$D20,'RAB Prices Long'!$E:$E,'All Prices combined'!$G20)))),2)</f>
        <v>0</v>
      </c>
      <c r="BO20" s="2">
        <f>ROUND(IF($B20="Annuity",SUMIFS('Annuity Prices'!BR:BR,'Annuity Prices'!$B:$B,$D20,'Annuity Prices'!$E:$E,$G20),IF($B20="RAB Short",SUMIFS('RAB Prices Short'!BR:BR,'RAB Prices Short'!$B:$B,'All Prices combined'!$D20,'RAB Prices Short'!$E:$E,'All Prices combined'!$G20),IF($B20="RAB Long",SUMIFS('RAB Prices Long'!BR:BR,'RAB Prices Long'!$B:$B,'All Prices combined'!$D20,'RAB Prices Long'!$E:$E,'All Prices combined'!$G20)))),2)</f>
        <v>0</v>
      </c>
      <c r="BP20" s="2">
        <f>ROUND(IF($B20="Annuity",SUMIFS('Annuity Prices'!BS:BS,'Annuity Prices'!$B:$B,$D20,'Annuity Prices'!$E:$E,$G20),IF($B20="RAB Short",SUMIFS('RAB Prices Short'!BS:BS,'RAB Prices Short'!$B:$B,'All Prices combined'!$D20,'RAB Prices Short'!$E:$E,'All Prices combined'!$G20),IF($B20="RAB Long",SUMIFS('RAB Prices Long'!BS:BS,'RAB Prices Long'!$B:$B,'All Prices combined'!$D20,'RAB Prices Long'!$E:$E,'All Prices combined'!$G20)))),2)</f>
        <v>0</v>
      </c>
      <c r="BQ20" s="2">
        <f>ROUND(IF($B20="Annuity",SUMIFS('Annuity Prices'!BT:BT,'Annuity Prices'!$B:$B,$D20,'Annuity Prices'!$E:$E,$G20),IF($B20="RAB Short",SUMIFS('RAB Prices Short'!BT:BT,'RAB Prices Short'!$B:$B,'All Prices combined'!$D20,'RAB Prices Short'!$E:$E,'All Prices combined'!$G20),IF($B20="RAB Long",SUMIFS('RAB Prices Long'!BT:BT,'RAB Prices Long'!$B:$B,'All Prices combined'!$D20,'RAB Prices Long'!$E:$E,'All Prices combined'!$G20)))),2)</f>
        <v>0</v>
      </c>
      <c r="BR20" s="2">
        <f>ROUND(IF($B20="Annuity",SUMIFS('Annuity Prices'!BU:BU,'Annuity Prices'!$B:$B,$D20,'Annuity Prices'!$E:$E,$G20),IF($B20="RAB Short",SUMIFS('RAB Prices Short'!BU:BU,'RAB Prices Short'!$B:$B,'All Prices combined'!$D20,'RAB Prices Short'!$E:$E,'All Prices combined'!$G20),IF($B20="RAB Long",SUMIFS('RAB Prices Long'!BU:BU,'RAB Prices Long'!$B:$B,'All Prices combined'!$D20,'RAB Prices Long'!$E:$E,'All Prices combined'!$G20)))),2)</f>
        <v>0</v>
      </c>
      <c r="BS20" s="2">
        <f>ROUND(IF($B20="Annuity",SUMIFS('Annuity Prices'!BV:BV,'Annuity Prices'!$B:$B,$D20,'Annuity Prices'!$E:$E,$G20),IF($B20="RAB Short",SUMIFS('RAB Prices Short'!BV:BV,'RAB Prices Short'!$B:$B,'All Prices combined'!$D20,'RAB Prices Short'!$E:$E,'All Prices combined'!$G20),IF($B20="RAB Long",SUMIFS('RAB Prices Long'!BV:BV,'RAB Prices Long'!$B:$B,'All Prices combined'!$D20,'RAB Prices Long'!$E:$E,'All Prices combined'!$G20)))),2)</f>
        <v>0</v>
      </c>
      <c r="BT20" s="2">
        <f>ROUND(IF($B20="Annuity",SUMIFS('Annuity Prices'!BW:BW,'Annuity Prices'!$B:$B,$D20,'Annuity Prices'!$E:$E,$G20),IF($B20="RAB Short",SUMIFS('RAB Prices Short'!BW:BW,'RAB Prices Short'!$B:$B,'All Prices combined'!$D20,'RAB Prices Short'!$E:$E,'All Prices combined'!$G20),IF($B20="RAB Long",SUMIFS('RAB Prices Long'!BW:BW,'RAB Prices Long'!$B:$B,'All Prices combined'!$D20,'RAB Prices Long'!$E:$E,'All Prices combined'!$G20)))),2)</f>
        <v>0</v>
      </c>
      <c r="BU20" s="2">
        <f>ROUND(IF($B20="Annuity",SUMIFS('Annuity Prices'!BX:BX,'Annuity Prices'!$B:$B,$D20,'Annuity Prices'!$E:$E,$G20),IF($B20="RAB Short",SUMIFS('RAB Prices Short'!BX:BX,'RAB Prices Short'!$B:$B,'All Prices combined'!$D20,'RAB Prices Short'!$E:$E,'All Prices combined'!$G20),IF($B20="RAB Long",SUMIFS('RAB Prices Long'!BX:BX,'RAB Prices Long'!$B:$B,'All Prices combined'!$D20,'RAB Prices Long'!$E:$E,'All Prices combined'!$G20)))),2)</f>
        <v>0</v>
      </c>
    </row>
    <row r="21" spans="2:73" x14ac:dyDescent="0.25">
      <c r="B21" t="s">
        <v>37</v>
      </c>
      <c r="C21" s="1">
        <v>5</v>
      </c>
      <c r="D21" s="1" t="s">
        <v>138</v>
      </c>
      <c r="E21" s="1" t="s">
        <v>137</v>
      </c>
      <c r="F21" s="1">
        <v>5</v>
      </c>
      <c r="G21" s="1" t="s">
        <v>38</v>
      </c>
      <c r="H21" s="1" t="s">
        <v>128</v>
      </c>
      <c r="I21" s="2">
        <f>ROUND(IF($B21="Annuity",SUMIFS('Annuity Prices'!L:L,'Annuity Prices'!$B:$B,$D21,'Annuity Prices'!$E:$E,$G21),IF($B21="RAB Short",SUMIFS('RAB Prices Short'!L:L,'RAB Prices Short'!$B:$B,'All Prices combined'!$D21,'RAB Prices Short'!$E:$E,'All Prices combined'!$G21),IF($B21="RAB Long",SUMIFS('RAB Prices Long'!L:L,'RAB Prices Long'!$B:$B,'All Prices combined'!$D21,'RAB Prices Long'!$E:$E,'All Prices combined'!$G21)))),2)</f>
        <v>5.63</v>
      </c>
      <c r="J21" s="2">
        <f>ROUND(IF($B21="Annuity",SUMIFS('Annuity Prices'!M:M,'Annuity Prices'!$B:$B,$D21,'Annuity Prices'!$E:$E,$G21),IF($B21="RAB Short",SUMIFS('RAB Prices Short'!M:M,'RAB Prices Short'!$B:$B,'All Prices combined'!$D21,'RAB Prices Short'!$E:$E,'All Prices combined'!$G21),IF($B21="RAB Long",SUMIFS('RAB Prices Long'!M:M,'RAB Prices Long'!$B:$B,'All Prices combined'!$D21,'RAB Prices Long'!$E:$E,'All Prices combined'!$G21)))),2)</f>
        <v>5.79</v>
      </c>
      <c r="K21" s="2">
        <f>ROUND(IF($B21="Annuity",SUMIFS('Annuity Prices'!N:N,'Annuity Prices'!$B:$B,$D21,'Annuity Prices'!$E:$E,$G21),IF($B21="RAB Short",SUMIFS('RAB Prices Short'!N:N,'RAB Prices Short'!$B:$B,'All Prices combined'!$D21,'RAB Prices Short'!$E:$E,'All Prices combined'!$G21),IF($B21="RAB Long",SUMIFS('RAB Prices Long'!N:N,'RAB Prices Long'!$B:$B,'All Prices combined'!$D21,'RAB Prices Long'!$E:$E,'All Prices combined'!$G21)))),2)</f>
        <v>5.95</v>
      </c>
      <c r="L21" s="2">
        <f>ROUND(IF($B21="Annuity",SUMIFS('Annuity Prices'!O:O,'Annuity Prices'!$B:$B,$D21,'Annuity Prices'!$E:$E,$G21),IF($B21="RAB Short",SUMIFS('RAB Prices Short'!O:O,'RAB Prices Short'!$B:$B,'All Prices combined'!$D21,'RAB Prices Short'!$E:$E,'All Prices combined'!$G21),IF($B21="RAB Long",SUMIFS('RAB Prices Long'!O:O,'RAB Prices Long'!$B:$B,'All Prices combined'!$D21,'RAB Prices Long'!$E:$E,'All Prices combined'!$G21)))),2)</f>
        <v>6.12</v>
      </c>
      <c r="M21" s="2">
        <f>ROUND(IF($B21="Annuity",SUMIFS('Annuity Prices'!P:P,'Annuity Prices'!$B:$B,$D21,'Annuity Prices'!$E:$E,$G21),IF($B21="RAB Short",SUMIFS('RAB Prices Short'!P:P,'RAB Prices Short'!$B:$B,'All Prices combined'!$D21,'RAB Prices Short'!$E:$E,'All Prices combined'!$G21),IF($B21="RAB Long",SUMIFS('RAB Prices Long'!P:P,'RAB Prices Long'!$B:$B,'All Prices combined'!$D21,'RAB Prices Long'!$E:$E,'All Prices combined'!$G21)))),2)</f>
        <v>5.93</v>
      </c>
      <c r="N21" s="2">
        <f>ROUND(IF($B21="Annuity",SUMIFS('Annuity Prices'!Q:Q,'Annuity Prices'!$B:$B,$D21,'Annuity Prices'!$E:$E,$G21),IF($B21="RAB Short",SUMIFS('RAB Prices Short'!Q:Q,'RAB Prices Short'!$B:$B,'All Prices combined'!$D21,'RAB Prices Short'!$E:$E,'All Prices combined'!$G21),IF($B21="RAB Long",SUMIFS('RAB Prices Long'!Q:Q,'RAB Prices Long'!$B:$B,'All Prices combined'!$D21,'RAB Prices Long'!$E:$E,'All Prices combined'!$G21)))),2)</f>
        <v>6.08</v>
      </c>
      <c r="O21" s="2">
        <f>ROUND(IF($B21="Annuity",SUMIFS('Annuity Prices'!R:R,'Annuity Prices'!$B:$B,$D21,'Annuity Prices'!$E:$E,$G21),IF($B21="RAB Short",SUMIFS('RAB Prices Short'!R:R,'RAB Prices Short'!$B:$B,'All Prices combined'!$D21,'RAB Prices Short'!$E:$E,'All Prices combined'!$G21),IF($B21="RAB Long",SUMIFS('RAB Prices Long'!R:R,'RAB Prices Long'!$B:$B,'All Prices combined'!$D21,'RAB Prices Long'!$E:$E,'All Prices combined'!$G21)))),2)</f>
        <v>6.24</v>
      </c>
      <c r="P21" s="2">
        <f>ROUND(IF($B21="Annuity",SUMIFS('Annuity Prices'!S:S,'Annuity Prices'!$B:$B,$D21,'Annuity Prices'!$E:$E,$G21),IF($B21="RAB Short",SUMIFS('RAB Prices Short'!S:S,'RAB Prices Short'!$B:$B,'All Prices combined'!$D21,'RAB Prices Short'!$E:$E,'All Prices combined'!$G21),IF($B21="RAB Long",SUMIFS('RAB Prices Long'!S:S,'RAB Prices Long'!$B:$B,'All Prices combined'!$D21,'RAB Prices Long'!$E:$E,'All Prices combined'!$G21)))),2)</f>
        <v>6.39</v>
      </c>
      <c r="Q21" s="2">
        <f>ROUND(IF($B21="Annuity",SUMIFS('Annuity Prices'!T:T,'Annuity Prices'!$B:$B,$D21,'Annuity Prices'!$E:$E,$G21),IF($B21="RAB Short",SUMIFS('RAB Prices Short'!T:T,'RAB Prices Short'!$B:$B,'All Prices combined'!$D21,'RAB Prices Short'!$E:$E,'All Prices combined'!$G21),IF($B21="RAB Long",SUMIFS('RAB Prices Long'!T:T,'RAB Prices Long'!$B:$B,'All Prices combined'!$D21,'RAB Prices Long'!$E:$E,'All Prices combined'!$G21)))),2)</f>
        <v>6.54</v>
      </c>
      <c r="R21" s="2">
        <f>ROUND(IF($B21="Annuity",SUMIFS('Annuity Prices'!U:U,'Annuity Prices'!$B:$B,$D21,'Annuity Prices'!$E:$E,$G21),IF($B21="RAB Short",SUMIFS('RAB Prices Short'!U:U,'RAB Prices Short'!$B:$B,'All Prices combined'!$D21,'RAB Prices Short'!$E:$E,'All Prices combined'!$G21),IF($B21="RAB Long",SUMIFS('RAB Prices Long'!U:U,'RAB Prices Long'!$B:$B,'All Prices combined'!$D21,'RAB Prices Long'!$E:$E,'All Prices combined'!$G21)))),2)</f>
        <v>6.71</v>
      </c>
      <c r="S21" s="2">
        <f>ROUND(IF($B21="Annuity",SUMIFS('Annuity Prices'!V:V,'Annuity Prices'!$B:$B,$D21,'Annuity Prices'!$E:$E,$G21),IF($B21="RAB Short",SUMIFS('RAB Prices Short'!V:V,'RAB Prices Short'!$B:$B,'All Prices combined'!$D21,'RAB Prices Short'!$E:$E,'All Prices combined'!$G21),IF($B21="RAB Long",SUMIFS('RAB Prices Long'!V:V,'RAB Prices Long'!$B:$B,'All Prices combined'!$D21,'RAB Prices Long'!$E:$E,'All Prices combined'!$G21)))),2)</f>
        <v>6.87</v>
      </c>
      <c r="T21" s="2">
        <f>ROUND(IF($B21="Annuity",SUMIFS('Annuity Prices'!W:W,'Annuity Prices'!$B:$B,$D21,'Annuity Prices'!$E:$E,$G21),IF($B21="RAB Short",SUMIFS('RAB Prices Short'!W:W,'RAB Prices Short'!$B:$B,'All Prices combined'!$D21,'RAB Prices Short'!$E:$E,'All Prices combined'!$G21),IF($B21="RAB Long",SUMIFS('RAB Prices Long'!W:W,'RAB Prices Long'!$B:$B,'All Prices combined'!$D21,'RAB Prices Long'!$E:$E,'All Prices combined'!$G21)))),2)</f>
        <v>7.05</v>
      </c>
      <c r="U21" s="2">
        <f>ROUND(IF($B21="Annuity",SUMIFS('Annuity Prices'!X:X,'Annuity Prices'!$B:$B,$D21,'Annuity Prices'!$E:$E,$G21),IF($B21="RAB Short",SUMIFS('RAB Prices Short'!X:X,'RAB Prices Short'!$B:$B,'All Prices combined'!$D21,'RAB Prices Short'!$E:$E,'All Prices combined'!$G21),IF($B21="RAB Long",SUMIFS('RAB Prices Long'!X:X,'RAB Prices Long'!$B:$B,'All Prices combined'!$D21,'RAB Prices Long'!$E:$E,'All Prices combined'!$G21)))),2)</f>
        <v>7.21</v>
      </c>
      <c r="V21" s="2">
        <f>ROUND(IF($B21="Annuity",SUMIFS('Annuity Prices'!Y:Y,'Annuity Prices'!$B:$B,$D21,'Annuity Prices'!$E:$E,$G21),IF($B21="RAB Short",SUMIFS('RAB Prices Short'!Y:Y,'RAB Prices Short'!$B:$B,'All Prices combined'!$D21,'RAB Prices Short'!$E:$E,'All Prices combined'!$G21),IF($B21="RAB Long",SUMIFS('RAB Prices Long'!Y:Y,'RAB Prices Long'!$B:$B,'All Prices combined'!$D21,'RAB Prices Long'!$E:$E,'All Prices combined'!$G21)))),2)</f>
        <v>7.39</v>
      </c>
      <c r="W21" s="2">
        <f>ROUND(IF($B21="Annuity",SUMIFS('Annuity Prices'!Z:Z,'Annuity Prices'!$B:$B,$D21,'Annuity Prices'!$E:$E,$G21),IF($B21="RAB Short",SUMIFS('RAB Prices Short'!Z:Z,'RAB Prices Short'!$B:$B,'All Prices combined'!$D21,'RAB Prices Short'!$E:$E,'All Prices combined'!$G21),IF($B21="RAB Long",SUMIFS('RAB Prices Long'!Z:Z,'RAB Prices Long'!$B:$B,'All Prices combined'!$D21,'RAB Prices Long'!$E:$E,'All Prices combined'!$G21)))),2)</f>
        <v>7.58</v>
      </c>
      <c r="X21" s="2">
        <f>ROUND(IF($B21="Annuity",SUMIFS('Annuity Prices'!AA:AA,'Annuity Prices'!$B:$B,$D21,'Annuity Prices'!$E:$E,$G21),IF($B21="RAB Short",SUMIFS('RAB Prices Short'!AA:AA,'RAB Prices Short'!$B:$B,'All Prices combined'!$D21,'RAB Prices Short'!$E:$E,'All Prices combined'!$G21),IF($B21="RAB Long",SUMIFS('RAB Prices Long'!AA:AA,'RAB Prices Long'!$B:$B,'All Prices combined'!$D21,'RAB Prices Long'!$E:$E,'All Prices combined'!$G21)))),2)</f>
        <v>7.77</v>
      </c>
      <c r="Y21" s="2">
        <f>ROUND(IF($B21="Annuity",SUMIFS('Annuity Prices'!AB:AB,'Annuity Prices'!$B:$B,$D21,'Annuity Prices'!$E:$E,$G21),IF($B21="RAB Short",SUMIFS('RAB Prices Short'!AB:AB,'RAB Prices Short'!$B:$B,'All Prices combined'!$D21,'RAB Prices Short'!$E:$E,'All Prices combined'!$G21),IF($B21="RAB Long",SUMIFS('RAB Prices Long'!AB:AB,'RAB Prices Long'!$B:$B,'All Prices combined'!$D21,'RAB Prices Long'!$E:$E,'All Prices combined'!$G21)))),2)</f>
        <v>7.95</v>
      </c>
      <c r="Z21" s="2">
        <f>ROUND(IF($B21="Annuity",SUMIFS('Annuity Prices'!AC:AC,'Annuity Prices'!$B:$B,$D21,'Annuity Prices'!$E:$E,$G21),IF($B21="RAB Short",SUMIFS('RAB Prices Short'!AC:AC,'RAB Prices Short'!$B:$B,'All Prices combined'!$D21,'RAB Prices Short'!$E:$E,'All Prices combined'!$G21),IF($B21="RAB Long",SUMIFS('RAB Prices Long'!AC:AC,'RAB Prices Long'!$B:$B,'All Prices combined'!$D21,'RAB Prices Long'!$E:$E,'All Prices combined'!$G21)))),2)</f>
        <v>8.15</v>
      </c>
      <c r="AA21" s="2">
        <f>ROUND(IF($B21="Annuity",SUMIFS('Annuity Prices'!AD:AD,'Annuity Prices'!$B:$B,$D21,'Annuity Prices'!$E:$E,$G21),IF($B21="RAB Short",SUMIFS('RAB Prices Short'!AD:AD,'RAB Prices Short'!$B:$B,'All Prices combined'!$D21,'RAB Prices Short'!$E:$E,'All Prices combined'!$G21),IF($B21="RAB Long",SUMIFS('RAB Prices Long'!AD:AD,'RAB Prices Long'!$B:$B,'All Prices combined'!$D21,'RAB Prices Long'!$E:$E,'All Prices combined'!$G21)))),2)</f>
        <v>8.35</v>
      </c>
      <c r="AB21" s="2">
        <f>ROUND(IF($B21="Annuity",SUMIFS('Annuity Prices'!AE:AE,'Annuity Prices'!$B:$B,$D21,'Annuity Prices'!$E:$E,$G21),IF($B21="RAB Short",SUMIFS('RAB Prices Short'!AE:AE,'RAB Prices Short'!$B:$B,'All Prices combined'!$D21,'RAB Prices Short'!$E:$E,'All Prices combined'!$G21),IF($B21="RAB Long",SUMIFS('RAB Prices Long'!AE:AE,'RAB Prices Long'!$B:$B,'All Prices combined'!$D21,'RAB Prices Long'!$E:$E,'All Prices combined'!$G21)))),2)</f>
        <v>8.56</v>
      </c>
      <c r="AC21" s="2">
        <f>ROUND(IF($B21="Annuity",SUMIFS('Annuity Prices'!AF:AF,'Annuity Prices'!$B:$B,$D21,'Annuity Prices'!$E:$E,$G21),IF($B21="RAB Short",SUMIFS('RAB Prices Short'!AF:AF,'RAB Prices Short'!$B:$B,'All Prices combined'!$D21,'RAB Prices Short'!$E:$E,'All Prices combined'!$G21),IF($B21="RAB Long",SUMIFS('RAB Prices Long'!AF:AF,'RAB Prices Long'!$B:$B,'All Prices combined'!$D21,'RAB Prices Long'!$E:$E,'All Prices combined'!$G21)))),2)</f>
        <v>8.77</v>
      </c>
      <c r="AD21" s="2">
        <f>ROUND(IF($B21="Annuity",SUMIFS('Annuity Prices'!AG:AG,'Annuity Prices'!$B:$B,$D21,'Annuity Prices'!$E:$E,$G21),IF($B21="RAB Short",SUMIFS('RAB Prices Short'!AG:AG,'RAB Prices Short'!$B:$B,'All Prices combined'!$D21,'RAB Prices Short'!$E:$E,'All Prices combined'!$G21),IF($B21="RAB Long",SUMIFS('RAB Prices Long'!AG:AG,'RAB Prices Long'!$B:$B,'All Prices combined'!$D21,'RAB Prices Long'!$E:$E,'All Prices combined'!$G21)))),2)</f>
        <v>8.99</v>
      </c>
      <c r="AE21" s="2">
        <f>ROUND(IF($B21="Annuity",SUMIFS('Annuity Prices'!AH:AH,'Annuity Prices'!$B:$B,$D21,'Annuity Prices'!$E:$E,$G21),IF($B21="RAB Short",SUMIFS('RAB Prices Short'!AH:AH,'RAB Prices Short'!$B:$B,'All Prices combined'!$D21,'RAB Prices Short'!$E:$E,'All Prices combined'!$G21),IF($B21="RAB Long",SUMIFS('RAB Prices Long'!AH:AH,'RAB Prices Long'!$B:$B,'All Prices combined'!$D21,'RAB Prices Long'!$E:$E,'All Prices combined'!$G21)))),2)</f>
        <v>9.2100000000000009</v>
      </c>
      <c r="AF21" s="2">
        <f>ROUND(IF($B21="Annuity",SUMIFS('Annuity Prices'!AI:AI,'Annuity Prices'!$B:$B,$D21,'Annuity Prices'!$E:$E,$G21),IF($B21="RAB Short",SUMIFS('RAB Prices Short'!AI:AI,'RAB Prices Short'!$B:$B,'All Prices combined'!$D21,'RAB Prices Short'!$E:$E,'All Prices combined'!$G21),IF($B21="RAB Long",SUMIFS('RAB Prices Long'!AI:AI,'RAB Prices Long'!$B:$B,'All Prices combined'!$D21,'RAB Prices Long'!$E:$E,'All Prices combined'!$G21)))),2)</f>
        <v>9.44</v>
      </c>
      <c r="AG21" s="2">
        <f>ROUND(IF($B21="Annuity",SUMIFS('Annuity Prices'!AJ:AJ,'Annuity Prices'!$B:$B,$D21,'Annuity Prices'!$E:$E,$G21),IF($B21="RAB Short",SUMIFS('RAB Prices Short'!AJ:AJ,'RAB Prices Short'!$B:$B,'All Prices combined'!$D21,'RAB Prices Short'!$E:$E,'All Prices combined'!$G21),IF($B21="RAB Long",SUMIFS('RAB Prices Long'!AJ:AJ,'RAB Prices Long'!$B:$B,'All Prices combined'!$D21,'RAB Prices Long'!$E:$E,'All Prices combined'!$G21)))),2)</f>
        <v>9.67</v>
      </c>
      <c r="AH21" s="2">
        <f>ROUND(IF($B21="Annuity",SUMIFS('Annuity Prices'!AK:AK,'Annuity Prices'!$B:$B,$D21,'Annuity Prices'!$E:$E,$G21),IF($B21="RAB Short",SUMIFS('RAB Prices Short'!AK:AK,'RAB Prices Short'!$B:$B,'All Prices combined'!$D21,'RAB Prices Short'!$E:$E,'All Prices combined'!$G21),IF($B21="RAB Long",SUMIFS('RAB Prices Long'!AK:AK,'RAB Prices Long'!$B:$B,'All Prices combined'!$D21,'RAB Prices Long'!$E:$E,'All Prices combined'!$G21)))),2)</f>
        <v>9.91</v>
      </c>
      <c r="AI21" s="2">
        <f>ROUND(IF($B21="Annuity",SUMIFS('Annuity Prices'!AL:AL,'Annuity Prices'!$B:$B,$D21,'Annuity Prices'!$E:$E,$G21),IF($B21="RAB Short",SUMIFS('RAB Prices Short'!AL:AL,'RAB Prices Short'!$B:$B,'All Prices combined'!$D21,'RAB Prices Short'!$E:$E,'All Prices combined'!$G21),IF($B21="RAB Long",SUMIFS('RAB Prices Long'!AL:AL,'RAB Prices Long'!$B:$B,'All Prices combined'!$D21,'RAB Prices Long'!$E:$E,'All Prices combined'!$G21)))),2)</f>
        <v>10.16</v>
      </c>
      <c r="AJ21" s="2">
        <f>ROUND(IF($B21="Annuity",SUMIFS('Annuity Prices'!AM:AM,'Annuity Prices'!$B:$B,$D21,'Annuity Prices'!$E:$E,$G21),IF($B21="RAB Short",SUMIFS('RAB Prices Short'!AM:AM,'RAB Prices Short'!$B:$B,'All Prices combined'!$D21,'RAB Prices Short'!$E:$E,'All Prices combined'!$G21),IF($B21="RAB Long",SUMIFS('RAB Prices Long'!AM:AM,'RAB Prices Long'!$B:$B,'All Prices combined'!$D21,'RAB Prices Long'!$E:$E,'All Prices combined'!$G21)))),2)</f>
        <v>10.41</v>
      </c>
      <c r="AK21" s="2">
        <f>ROUND(IF($B21="Annuity",SUMIFS('Annuity Prices'!AN:AN,'Annuity Prices'!$B:$B,$D21,'Annuity Prices'!$E:$E,$G21),IF($B21="RAB Short",SUMIFS('RAB Prices Short'!AN:AN,'RAB Prices Short'!$B:$B,'All Prices combined'!$D21,'RAB Prices Short'!$E:$E,'All Prices combined'!$G21),IF($B21="RAB Long",SUMIFS('RAB Prices Long'!AN:AN,'RAB Prices Long'!$B:$B,'All Prices combined'!$D21,'RAB Prices Long'!$E:$E,'All Prices combined'!$G21)))),2)</f>
        <v>10.66</v>
      </c>
      <c r="AL21" s="2">
        <f>ROUND(IF($B21="Annuity",SUMIFS('Annuity Prices'!AO:AO,'Annuity Prices'!$B:$B,$D21,'Annuity Prices'!$E:$E,$G21),IF($B21="RAB Short",SUMIFS('RAB Prices Short'!AO:AO,'RAB Prices Short'!$B:$B,'All Prices combined'!$D21,'RAB Prices Short'!$E:$E,'All Prices combined'!$G21),IF($B21="RAB Long",SUMIFS('RAB Prices Long'!AO:AO,'RAB Prices Long'!$B:$B,'All Prices combined'!$D21,'RAB Prices Long'!$E:$E,'All Prices combined'!$G21)))),2)</f>
        <v>10.92</v>
      </c>
      <c r="AM21" s="2">
        <f>ROUND(IF($B21="Annuity",SUMIFS('Annuity Prices'!AP:AP,'Annuity Prices'!$B:$B,$D21,'Annuity Prices'!$E:$E,$G21),IF($B21="RAB Short",SUMIFS('RAB Prices Short'!AP:AP,'RAB Prices Short'!$B:$B,'All Prices combined'!$D21,'RAB Prices Short'!$E:$E,'All Prices combined'!$G21),IF($B21="RAB Long",SUMIFS('RAB Prices Long'!AP:AP,'RAB Prices Long'!$B:$B,'All Prices combined'!$D21,'RAB Prices Long'!$E:$E,'All Prices combined'!$G21)))),2)</f>
        <v>11.2</v>
      </c>
      <c r="AN21" s="2">
        <f>ROUND(IF($B21="Annuity",SUMIFS('Annuity Prices'!AQ:AQ,'Annuity Prices'!$B:$B,$D21,'Annuity Prices'!$E:$E,$G21),IF($B21="RAB Short",SUMIFS('RAB Prices Short'!AQ:AQ,'RAB Prices Short'!$B:$B,'All Prices combined'!$D21,'RAB Prices Short'!$E:$E,'All Prices combined'!$G21),IF($B21="RAB Long",SUMIFS('RAB Prices Long'!AQ:AQ,'RAB Prices Long'!$B:$B,'All Prices combined'!$D21,'RAB Prices Long'!$E:$E,'All Prices combined'!$G21)))),2)</f>
        <v>11.48</v>
      </c>
      <c r="AO21" s="2">
        <f>ROUND(IF($B21="Annuity",SUMIFS('Annuity Prices'!AR:AR,'Annuity Prices'!$B:$B,$D21,'Annuity Prices'!$E:$E,$G21),IF($B21="RAB Short",SUMIFS('RAB Prices Short'!AR:AR,'RAB Prices Short'!$B:$B,'All Prices combined'!$D21,'RAB Prices Short'!$E:$E,'All Prices combined'!$G21),IF($B21="RAB Long",SUMIFS('RAB Prices Long'!AR:AR,'RAB Prices Long'!$B:$B,'All Prices combined'!$D21,'RAB Prices Long'!$E:$E,'All Prices combined'!$G21)))),2)</f>
        <v>4.1900000000000004</v>
      </c>
      <c r="AP21" s="2">
        <f>ROUND(IF($B21="Annuity",SUMIFS('Annuity Prices'!AS:AS,'Annuity Prices'!$B:$B,$D21,'Annuity Prices'!$E:$E,$G21),IF($B21="RAB Short",SUMIFS('RAB Prices Short'!AS:AS,'RAB Prices Short'!$B:$B,'All Prices combined'!$D21,'RAB Prices Short'!$E:$E,'All Prices combined'!$G21),IF($B21="RAB Long",SUMIFS('RAB Prices Long'!AS:AS,'RAB Prices Long'!$B:$B,'All Prices combined'!$D21,'RAB Prices Long'!$E:$E,'All Prices combined'!$G21)))),2)</f>
        <v>5.63</v>
      </c>
      <c r="AQ21" s="2">
        <f>ROUND(IF($B21="Annuity",SUMIFS('Annuity Prices'!AT:AT,'Annuity Prices'!$B:$B,$D21,'Annuity Prices'!$E:$E,$G21),IF($B21="RAB Short",SUMIFS('RAB Prices Short'!AT:AT,'RAB Prices Short'!$B:$B,'All Prices combined'!$D21,'RAB Prices Short'!$E:$E,'All Prices combined'!$G21),IF($B21="RAB Long",SUMIFS('RAB Prices Long'!AT:AT,'RAB Prices Long'!$B:$B,'All Prices combined'!$D21,'RAB Prices Long'!$E:$E,'All Prices combined'!$G21)))),2)</f>
        <v>5.79</v>
      </c>
      <c r="AR21" s="2">
        <f>ROUND(IF($B21="Annuity",SUMIFS('Annuity Prices'!AU:AU,'Annuity Prices'!$B:$B,$D21,'Annuity Prices'!$E:$E,$G21),IF($B21="RAB Short",SUMIFS('RAB Prices Short'!AU:AU,'RAB Prices Short'!$B:$B,'All Prices combined'!$D21,'RAB Prices Short'!$E:$E,'All Prices combined'!$G21),IF($B21="RAB Long",SUMIFS('RAB Prices Long'!AU:AU,'RAB Prices Long'!$B:$B,'All Prices combined'!$D21,'RAB Prices Long'!$E:$E,'All Prices combined'!$G21)))),2)</f>
        <v>5.95</v>
      </c>
      <c r="AS21" s="2">
        <f>ROUND(IF($B21="Annuity",SUMIFS('Annuity Prices'!AV:AV,'Annuity Prices'!$B:$B,$D21,'Annuity Prices'!$E:$E,$G21),IF($B21="RAB Short",SUMIFS('RAB Prices Short'!AV:AV,'RAB Prices Short'!$B:$B,'All Prices combined'!$D21,'RAB Prices Short'!$E:$E,'All Prices combined'!$G21),IF($B21="RAB Long",SUMIFS('RAB Prices Long'!AV:AV,'RAB Prices Long'!$B:$B,'All Prices combined'!$D21,'RAB Prices Long'!$E:$E,'All Prices combined'!$G21)))),2)</f>
        <v>6.12</v>
      </c>
      <c r="AT21" s="2">
        <f>ROUND(IF($B21="Annuity",SUMIFS('Annuity Prices'!AW:AW,'Annuity Prices'!$B:$B,$D21,'Annuity Prices'!$E:$E,$G21),IF($B21="RAB Short",SUMIFS('RAB Prices Short'!AW:AW,'RAB Prices Short'!$B:$B,'All Prices combined'!$D21,'RAB Prices Short'!$E:$E,'All Prices combined'!$G21),IF($B21="RAB Long",SUMIFS('RAB Prices Long'!AW:AW,'RAB Prices Long'!$B:$B,'All Prices combined'!$D21,'RAB Prices Long'!$E:$E,'All Prices combined'!$G21)))),2)</f>
        <v>5.93</v>
      </c>
      <c r="AU21" s="2">
        <f>ROUND(IF($B21="Annuity",SUMIFS('Annuity Prices'!AX:AX,'Annuity Prices'!$B:$B,$D21,'Annuity Prices'!$E:$E,$G21),IF($B21="RAB Short",SUMIFS('RAB Prices Short'!AX:AX,'RAB Prices Short'!$B:$B,'All Prices combined'!$D21,'RAB Prices Short'!$E:$E,'All Prices combined'!$G21),IF($B21="RAB Long",SUMIFS('RAB Prices Long'!AX:AX,'RAB Prices Long'!$B:$B,'All Prices combined'!$D21,'RAB Prices Long'!$E:$E,'All Prices combined'!$G21)))),2)</f>
        <v>6.08</v>
      </c>
      <c r="AV21" s="2">
        <f>ROUND(IF($B21="Annuity",SUMIFS('Annuity Prices'!AY:AY,'Annuity Prices'!$B:$B,$D21,'Annuity Prices'!$E:$E,$G21),IF($B21="RAB Short",SUMIFS('RAB Prices Short'!AY:AY,'RAB Prices Short'!$B:$B,'All Prices combined'!$D21,'RAB Prices Short'!$E:$E,'All Prices combined'!$G21),IF($B21="RAB Long",SUMIFS('RAB Prices Long'!AY:AY,'RAB Prices Long'!$B:$B,'All Prices combined'!$D21,'RAB Prices Long'!$E:$E,'All Prices combined'!$G21)))),2)</f>
        <v>6.24</v>
      </c>
      <c r="AW21" s="2">
        <f>ROUND(IF($B21="Annuity",SUMIFS('Annuity Prices'!AZ:AZ,'Annuity Prices'!$B:$B,$D21,'Annuity Prices'!$E:$E,$G21),IF($B21="RAB Short",SUMIFS('RAB Prices Short'!AZ:AZ,'RAB Prices Short'!$B:$B,'All Prices combined'!$D21,'RAB Prices Short'!$E:$E,'All Prices combined'!$G21),IF($B21="RAB Long",SUMIFS('RAB Prices Long'!AZ:AZ,'RAB Prices Long'!$B:$B,'All Prices combined'!$D21,'RAB Prices Long'!$E:$E,'All Prices combined'!$G21)))),2)</f>
        <v>6.39</v>
      </c>
      <c r="AX21" s="2">
        <f>ROUND(IF($B21="Annuity",SUMIFS('Annuity Prices'!BA:BA,'Annuity Prices'!$B:$B,$D21,'Annuity Prices'!$E:$E,$G21),IF($B21="RAB Short",SUMIFS('RAB Prices Short'!BA:BA,'RAB Prices Short'!$B:$B,'All Prices combined'!$D21,'RAB Prices Short'!$E:$E,'All Prices combined'!$G21),IF($B21="RAB Long",SUMIFS('RAB Prices Long'!BA:BA,'RAB Prices Long'!$B:$B,'All Prices combined'!$D21,'RAB Prices Long'!$E:$E,'All Prices combined'!$G21)))),2)</f>
        <v>6.54</v>
      </c>
      <c r="AY21" s="2">
        <f>ROUND(IF($B21="Annuity",SUMIFS('Annuity Prices'!BB:BB,'Annuity Prices'!$B:$B,$D21,'Annuity Prices'!$E:$E,$G21),IF($B21="RAB Short",SUMIFS('RAB Prices Short'!BB:BB,'RAB Prices Short'!$B:$B,'All Prices combined'!$D21,'RAB Prices Short'!$E:$E,'All Prices combined'!$G21),IF($B21="RAB Long",SUMIFS('RAB Prices Long'!BB:BB,'RAB Prices Long'!$B:$B,'All Prices combined'!$D21,'RAB Prices Long'!$E:$E,'All Prices combined'!$G21)))),2)</f>
        <v>6.71</v>
      </c>
      <c r="AZ21" s="2">
        <f>ROUND(IF($B21="Annuity",SUMIFS('Annuity Prices'!BC:BC,'Annuity Prices'!$B:$B,$D21,'Annuity Prices'!$E:$E,$G21),IF($B21="RAB Short",SUMIFS('RAB Prices Short'!BC:BC,'RAB Prices Short'!$B:$B,'All Prices combined'!$D21,'RAB Prices Short'!$E:$E,'All Prices combined'!$G21),IF($B21="RAB Long",SUMIFS('RAB Prices Long'!BC:BC,'RAB Prices Long'!$B:$B,'All Prices combined'!$D21,'RAB Prices Long'!$E:$E,'All Prices combined'!$G21)))),2)</f>
        <v>6.87</v>
      </c>
      <c r="BA21" s="2">
        <f>ROUND(IF($B21="Annuity",SUMIFS('Annuity Prices'!BD:BD,'Annuity Prices'!$B:$B,$D21,'Annuity Prices'!$E:$E,$G21),IF($B21="RAB Short",SUMIFS('RAB Prices Short'!BD:BD,'RAB Prices Short'!$B:$B,'All Prices combined'!$D21,'RAB Prices Short'!$E:$E,'All Prices combined'!$G21),IF($B21="RAB Long",SUMIFS('RAB Prices Long'!BD:BD,'RAB Prices Long'!$B:$B,'All Prices combined'!$D21,'RAB Prices Long'!$E:$E,'All Prices combined'!$G21)))),2)</f>
        <v>7.05</v>
      </c>
      <c r="BB21" s="2">
        <f>ROUND(IF($B21="Annuity",SUMIFS('Annuity Prices'!BE:BE,'Annuity Prices'!$B:$B,$D21,'Annuity Prices'!$E:$E,$G21),IF($B21="RAB Short",SUMIFS('RAB Prices Short'!BE:BE,'RAB Prices Short'!$B:$B,'All Prices combined'!$D21,'RAB Prices Short'!$E:$E,'All Prices combined'!$G21),IF($B21="RAB Long",SUMIFS('RAB Prices Long'!BE:BE,'RAB Prices Long'!$B:$B,'All Prices combined'!$D21,'RAB Prices Long'!$E:$E,'All Prices combined'!$G21)))),2)</f>
        <v>7.21</v>
      </c>
      <c r="BC21" s="2">
        <f>ROUND(IF($B21="Annuity",SUMIFS('Annuity Prices'!BF:BF,'Annuity Prices'!$B:$B,$D21,'Annuity Prices'!$E:$E,$G21),IF($B21="RAB Short",SUMIFS('RAB Prices Short'!BF:BF,'RAB Prices Short'!$B:$B,'All Prices combined'!$D21,'RAB Prices Short'!$E:$E,'All Prices combined'!$G21),IF($B21="RAB Long",SUMIFS('RAB Prices Long'!BF:BF,'RAB Prices Long'!$B:$B,'All Prices combined'!$D21,'RAB Prices Long'!$E:$E,'All Prices combined'!$G21)))),2)</f>
        <v>7.39</v>
      </c>
      <c r="BD21" s="2">
        <f>ROUND(IF($B21="Annuity",SUMIFS('Annuity Prices'!BG:BG,'Annuity Prices'!$B:$B,$D21,'Annuity Prices'!$E:$E,$G21),IF($B21="RAB Short",SUMIFS('RAB Prices Short'!BG:BG,'RAB Prices Short'!$B:$B,'All Prices combined'!$D21,'RAB Prices Short'!$E:$E,'All Prices combined'!$G21),IF($B21="RAB Long",SUMIFS('RAB Prices Long'!BG:BG,'RAB Prices Long'!$B:$B,'All Prices combined'!$D21,'RAB Prices Long'!$E:$E,'All Prices combined'!$G21)))),2)</f>
        <v>7.58</v>
      </c>
      <c r="BE21" s="2">
        <f>ROUND(IF($B21="Annuity",SUMIFS('Annuity Prices'!BH:BH,'Annuity Prices'!$B:$B,$D21,'Annuity Prices'!$E:$E,$G21),IF($B21="RAB Short",SUMIFS('RAB Prices Short'!BH:BH,'RAB Prices Short'!$B:$B,'All Prices combined'!$D21,'RAB Prices Short'!$E:$E,'All Prices combined'!$G21),IF($B21="RAB Long",SUMIFS('RAB Prices Long'!BH:BH,'RAB Prices Long'!$B:$B,'All Prices combined'!$D21,'RAB Prices Long'!$E:$E,'All Prices combined'!$G21)))),2)</f>
        <v>7.77</v>
      </c>
      <c r="BF21" s="2">
        <f>ROUND(IF($B21="Annuity",SUMIFS('Annuity Prices'!BI:BI,'Annuity Prices'!$B:$B,$D21,'Annuity Prices'!$E:$E,$G21),IF($B21="RAB Short",SUMIFS('RAB Prices Short'!BI:BI,'RAB Prices Short'!$B:$B,'All Prices combined'!$D21,'RAB Prices Short'!$E:$E,'All Prices combined'!$G21),IF($B21="RAB Long",SUMIFS('RAB Prices Long'!BI:BI,'RAB Prices Long'!$B:$B,'All Prices combined'!$D21,'RAB Prices Long'!$E:$E,'All Prices combined'!$G21)))),2)</f>
        <v>7.95</v>
      </c>
      <c r="BG21" s="2">
        <f>ROUND(IF($B21="Annuity",SUMIFS('Annuity Prices'!BJ:BJ,'Annuity Prices'!$B:$B,$D21,'Annuity Prices'!$E:$E,$G21),IF($B21="RAB Short",SUMIFS('RAB Prices Short'!BJ:BJ,'RAB Prices Short'!$B:$B,'All Prices combined'!$D21,'RAB Prices Short'!$E:$E,'All Prices combined'!$G21),IF($B21="RAB Long",SUMIFS('RAB Prices Long'!BJ:BJ,'RAB Prices Long'!$B:$B,'All Prices combined'!$D21,'RAB Prices Long'!$E:$E,'All Prices combined'!$G21)))),2)</f>
        <v>8.15</v>
      </c>
      <c r="BH21" s="2">
        <f>ROUND(IF($B21="Annuity",SUMIFS('Annuity Prices'!BK:BK,'Annuity Prices'!$B:$B,$D21,'Annuity Prices'!$E:$E,$G21),IF($B21="RAB Short",SUMIFS('RAB Prices Short'!BK:BK,'RAB Prices Short'!$B:$B,'All Prices combined'!$D21,'RAB Prices Short'!$E:$E,'All Prices combined'!$G21),IF($B21="RAB Long",SUMIFS('RAB Prices Long'!BK:BK,'RAB Prices Long'!$B:$B,'All Prices combined'!$D21,'RAB Prices Long'!$E:$E,'All Prices combined'!$G21)))),2)</f>
        <v>8.35</v>
      </c>
      <c r="BI21" s="2">
        <f>ROUND(IF($B21="Annuity",SUMIFS('Annuity Prices'!BL:BL,'Annuity Prices'!$B:$B,$D21,'Annuity Prices'!$E:$E,$G21),IF($B21="RAB Short",SUMIFS('RAB Prices Short'!BL:BL,'RAB Prices Short'!$B:$B,'All Prices combined'!$D21,'RAB Prices Short'!$E:$E,'All Prices combined'!$G21),IF($B21="RAB Long",SUMIFS('RAB Prices Long'!BL:BL,'RAB Prices Long'!$B:$B,'All Prices combined'!$D21,'RAB Prices Long'!$E:$E,'All Prices combined'!$G21)))),2)</f>
        <v>8.56</v>
      </c>
      <c r="BJ21" s="2">
        <f>ROUND(IF($B21="Annuity",SUMIFS('Annuity Prices'!BM:BM,'Annuity Prices'!$B:$B,$D21,'Annuity Prices'!$E:$E,$G21),IF($B21="RAB Short",SUMIFS('RAB Prices Short'!BM:BM,'RAB Prices Short'!$B:$B,'All Prices combined'!$D21,'RAB Prices Short'!$E:$E,'All Prices combined'!$G21),IF($B21="RAB Long",SUMIFS('RAB Prices Long'!BM:BM,'RAB Prices Long'!$B:$B,'All Prices combined'!$D21,'RAB Prices Long'!$E:$E,'All Prices combined'!$G21)))),2)</f>
        <v>8.77</v>
      </c>
      <c r="BK21" s="2">
        <f>ROUND(IF($B21="Annuity",SUMIFS('Annuity Prices'!BN:BN,'Annuity Prices'!$B:$B,$D21,'Annuity Prices'!$E:$E,$G21),IF($B21="RAB Short",SUMIFS('RAB Prices Short'!BN:BN,'RAB Prices Short'!$B:$B,'All Prices combined'!$D21,'RAB Prices Short'!$E:$E,'All Prices combined'!$G21),IF($B21="RAB Long",SUMIFS('RAB Prices Long'!BN:BN,'RAB Prices Long'!$B:$B,'All Prices combined'!$D21,'RAB Prices Long'!$E:$E,'All Prices combined'!$G21)))),2)</f>
        <v>8.99</v>
      </c>
      <c r="BL21" s="2">
        <f>ROUND(IF($B21="Annuity",SUMIFS('Annuity Prices'!BO:BO,'Annuity Prices'!$B:$B,$D21,'Annuity Prices'!$E:$E,$G21),IF($B21="RAB Short",SUMIFS('RAB Prices Short'!BO:BO,'RAB Prices Short'!$B:$B,'All Prices combined'!$D21,'RAB Prices Short'!$E:$E,'All Prices combined'!$G21),IF($B21="RAB Long",SUMIFS('RAB Prices Long'!BO:BO,'RAB Prices Long'!$B:$B,'All Prices combined'!$D21,'RAB Prices Long'!$E:$E,'All Prices combined'!$G21)))),2)</f>
        <v>9.2100000000000009</v>
      </c>
      <c r="BM21" s="2">
        <f>ROUND(IF($B21="Annuity",SUMIFS('Annuity Prices'!BP:BP,'Annuity Prices'!$B:$B,$D21,'Annuity Prices'!$E:$E,$G21),IF($B21="RAB Short",SUMIFS('RAB Prices Short'!BP:BP,'RAB Prices Short'!$B:$B,'All Prices combined'!$D21,'RAB Prices Short'!$E:$E,'All Prices combined'!$G21),IF($B21="RAB Long",SUMIFS('RAB Prices Long'!BP:BP,'RAB Prices Long'!$B:$B,'All Prices combined'!$D21,'RAB Prices Long'!$E:$E,'All Prices combined'!$G21)))),2)</f>
        <v>9.44</v>
      </c>
      <c r="BN21" s="2">
        <f>ROUND(IF($B21="Annuity",SUMIFS('Annuity Prices'!BQ:BQ,'Annuity Prices'!$B:$B,$D21,'Annuity Prices'!$E:$E,$G21),IF($B21="RAB Short",SUMIFS('RAB Prices Short'!BQ:BQ,'RAB Prices Short'!$B:$B,'All Prices combined'!$D21,'RAB Prices Short'!$E:$E,'All Prices combined'!$G21),IF($B21="RAB Long",SUMIFS('RAB Prices Long'!BQ:BQ,'RAB Prices Long'!$B:$B,'All Prices combined'!$D21,'RAB Prices Long'!$E:$E,'All Prices combined'!$G21)))),2)</f>
        <v>9.67</v>
      </c>
      <c r="BO21" s="2">
        <f>ROUND(IF($B21="Annuity",SUMIFS('Annuity Prices'!BR:BR,'Annuity Prices'!$B:$B,$D21,'Annuity Prices'!$E:$E,$G21),IF($B21="RAB Short",SUMIFS('RAB Prices Short'!BR:BR,'RAB Prices Short'!$B:$B,'All Prices combined'!$D21,'RAB Prices Short'!$E:$E,'All Prices combined'!$G21),IF($B21="RAB Long",SUMIFS('RAB Prices Long'!BR:BR,'RAB Prices Long'!$B:$B,'All Prices combined'!$D21,'RAB Prices Long'!$E:$E,'All Prices combined'!$G21)))),2)</f>
        <v>9.91</v>
      </c>
      <c r="BP21" s="2">
        <f>ROUND(IF($B21="Annuity",SUMIFS('Annuity Prices'!BS:BS,'Annuity Prices'!$B:$B,$D21,'Annuity Prices'!$E:$E,$G21),IF($B21="RAB Short",SUMIFS('RAB Prices Short'!BS:BS,'RAB Prices Short'!$B:$B,'All Prices combined'!$D21,'RAB Prices Short'!$E:$E,'All Prices combined'!$G21),IF($B21="RAB Long",SUMIFS('RAB Prices Long'!BS:BS,'RAB Prices Long'!$B:$B,'All Prices combined'!$D21,'RAB Prices Long'!$E:$E,'All Prices combined'!$G21)))),2)</f>
        <v>10.16</v>
      </c>
      <c r="BQ21" s="2">
        <f>ROUND(IF($B21="Annuity",SUMIFS('Annuity Prices'!BT:BT,'Annuity Prices'!$B:$B,$D21,'Annuity Prices'!$E:$E,$G21),IF($B21="RAB Short",SUMIFS('RAB Prices Short'!BT:BT,'RAB Prices Short'!$B:$B,'All Prices combined'!$D21,'RAB Prices Short'!$E:$E,'All Prices combined'!$G21),IF($B21="RAB Long",SUMIFS('RAB Prices Long'!BT:BT,'RAB Prices Long'!$B:$B,'All Prices combined'!$D21,'RAB Prices Long'!$E:$E,'All Prices combined'!$G21)))),2)</f>
        <v>10.41</v>
      </c>
      <c r="BR21" s="2">
        <f>ROUND(IF($B21="Annuity",SUMIFS('Annuity Prices'!BU:BU,'Annuity Prices'!$B:$B,$D21,'Annuity Prices'!$E:$E,$G21),IF($B21="RAB Short",SUMIFS('RAB Prices Short'!BU:BU,'RAB Prices Short'!$B:$B,'All Prices combined'!$D21,'RAB Prices Short'!$E:$E,'All Prices combined'!$G21),IF($B21="RAB Long",SUMIFS('RAB Prices Long'!BU:BU,'RAB Prices Long'!$B:$B,'All Prices combined'!$D21,'RAB Prices Long'!$E:$E,'All Prices combined'!$G21)))),2)</f>
        <v>10.66</v>
      </c>
      <c r="BS21" s="2">
        <f>ROUND(IF($B21="Annuity",SUMIFS('Annuity Prices'!BV:BV,'Annuity Prices'!$B:$B,$D21,'Annuity Prices'!$E:$E,$G21),IF($B21="RAB Short",SUMIFS('RAB Prices Short'!BV:BV,'RAB Prices Short'!$B:$B,'All Prices combined'!$D21,'RAB Prices Short'!$E:$E,'All Prices combined'!$G21),IF($B21="RAB Long",SUMIFS('RAB Prices Long'!BV:BV,'RAB Prices Long'!$B:$B,'All Prices combined'!$D21,'RAB Prices Long'!$E:$E,'All Prices combined'!$G21)))),2)</f>
        <v>10.92</v>
      </c>
      <c r="BT21" s="2">
        <f>ROUND(IF($B21="Annuity",SUMIFS('Annuity Prices'!BW:BW,'Annuity Prices'!$B:$B,$D21,'Annuity Prices'!$E:$E,$G21),IF($B21="RAB Short",SUMIFS('RAB Prices Short'!BW:BW,'RAB Prices Short'!$B:$B,'All Prices combined'!$D21,'RAB Prices Short'!$E:$E,'All Prices combined'!$G21),IF($B21="RAB Long",SUMIFS('RAB Prices Long'!BW:BW,'RAB Prices Long'!$B:$B,'All Prices combined'!$D21,'RAB Prices Long'!$E:$E,'All Prices combined'!$G21)))),2)</f>
        <v>11.2</v>
      </c>
      <c r="BU21" s="2">
        <f>ROUND(IF($B21="Annuity",SUMIFS('Annuity Prices'!BX:BX,'Annuity Prices'!$B:$B,$D21,'Annuity Prices'!$E:$E,$G21),IF($B21="RAB Short",SUMIFS('RAB Prices Short'!BX:BX,'RAB Prices Short'!$B:$B,'All Prices combined'!$D21,'RAB Prices Short'!$E:$E,'All Prices combined'!$G21),IF($B21="RAB Long",SUMIFS('RAB Prices Long'!BX:BX,'RAB Prices Long'!$B:$B,'All Prices combined'!$D21,'RAB Prices Long'!$E:$E,'All Prices combined'!$G21)))),2)</f>
        <v>11.48</v>
      </c>
    </row>
    <row r="22" spans="2:73" x14ac:dyDescent="0.25">
      <c r="B22" t="s">
        <v>37</v>
      </c>
      <c r="C22" s="1">
        <v>5</v>
      </c>
      <c r="D22" s="1" t="s">
        <v>138</v>
      </c>
      <c r="E22" s="1" t="s">
        <v>137</v>
      </c>
      <c r="F22" s="1">
        <v>5</v>
      </c>
      <c r="G22" s="1" t="s">
        <v>40</v>
      </c>
      <c r="H22" s="1"/>
      <c r="I22" s="2">
        <f>ROUND(IF($B22="Annuity",SUMIFS('Annuity Prices'!L:L,'Annuity Prices'!$B:$B,$D22,'Annuity Prices'!$E:$E,$G22),IF($B22="RAB Short",SUMIFS('RAB Prices Short'!L:L,'RAB Prices Short'!$B:$B,'All Prices combined'!$D22,'RAB Prices Short'!$E:$E,'All Prices combined'!$G22),IF($B22="RAB Long",SUMIFS('RAB Prices Long'!L:L,'RAB Prices Long'!$B:$B,'All Prices combined'!$D22,'RAB Prices Long'!$E:$E,'All Prices combined'!$G22)))),2)</f>
        <v>0.77</v>
      </c>
      <c r="J22" s="2">
        <f>ROUND(IF($B22="Annuity",SUMIFS('Annuity Prices'!M:M,'Annuity Prices'!$B:$B,$D22,'Annuity Prices'!$E:$E,$G22),IF($B22="RAB Short",SUMIFS('RAB Prices Short'!M:M,'RAB Prices Short'!$B:$B,'All Prices combined'!$D22,'RAB Prices Short'!$E:$E,'All Prices combined'!$G22),IF($B22="RAB Long",SUMIFS('RAB Prices Long'!M:M,'RAB Prices Long'!$B:$B,'All Prices combined'!$D22,'RAB Prices Long'!$E:$E,'All Prices combined'!$G22)))),2)</f>
        <v>0.79</v>
      </c>
      <c r="K22" s="2">
        <f>ROUND(IF($B22="Annuity",SUMIFS('Annuity Prices'!N:N,'Annuity Prices'!$B:$B,$D22,'Annuity Prices'!$E:$E,$G22),IF($B22="RAB Short",SUMIFS('RAB Prices Short'!N:N,'RAB Prices Short'!$B:$B,'All Prices combined'!$D22,'RAB Prices Short'!$E:$E,'All Prices combined'!$G22),IF($B22="RAB Long",SUMIFS('RAB Prices Long'!N:N,'RAB Prices Long'!$B:$B,'All Prices combined'!$D22,'RAB Prices Long'!$E:$E,'All Prices combined'!$G22)))),2)</f>
        <v>0.81</v>
      </c>
      <c r="L22" s="2">
        <f>ROUND(IF($B22="Annuity",SUMIFS('Annuity Prices'!O:O,'Annuity Prices'!$B:$B,$D22,'Annuity Prices'!$E:$E,$G22),IF($B22="RAB Short",SUMIFS('RAB Prices Short'!O:O,'RAB Prices Short'!$B:$B,'All Prices combined'!$D22,'RAB Prices Short'!$E:$E,'All Prices combined'!$G22),IF($B22="RAB Long",SUMIFS('RAB Prices Long'!O:O,'RAB Prices Long'!$B:$B,'All Prices combined'!$D22,'RAB Prices Long'!$E:$E,'All Prices combined'!$G22)))),2)</f>
        <v>0.84</v>
      </c>
      <c r="M22" s="2">
        <f>ROUND(IF($B22="Annuity",SUMIFS('Annuity Prices'!P:P,'Annuity Prices'!$B:$B,$D22,'Annuity Prices'!$E:$E,$G22),IF($B22="RAB Short",SUMIFS('RAB Prices Short'!P:P,'RAB Prices Short'!$B:$B,'All Prices combined'!$D22,'RAB Prices Short'!$E:$E,'All Prices combined'!$G22),IF($B22="RAB Long",SUMIFS('RAB Prices Long'!P:P,'RAB Prices Long'!$B:$B,'All Prices combined'!$D22,'RAB Prices Long'!$E:$E,'All Prices combined'!$G22)))),2)</f>
        <v>0.85</v>
      </c>
      <c r="N22" s="2">
        <f>ROUND(IF($B22="Annuity",SUMIFS('Annuity Prices'!Q:Q,'Annuity Prices'!$B:$B,$D22,'Annuity Prices'!$E:$E,$G22),IF($B22="RAB Short",SUMIFS('RAB Prices Short'!Q:Q,'RAB Prices Short'!$B:$B,'All Prices combined'!$D22,'RAB Prices Short'!$E:$E,'All Prices combined'!$G22),IF($B22="RAB Long",SUMIFS('RAB Prices Long'!Q:Q,'RAB Prices Long'!$B:$B,'All Prices combined'!$D22,'RAB Prices Long'!$E:$E,'All Prices combined'!$G22)))),2)</f>
        <v>0.87</v>
      </c>
      <c r="O22" s="2">
        <f>ROUND(IF($B22="Annuity",SUMIFS('Annuity Prices'!R:R,'Annuity Prices'!$B:$B,$D22,'Annuity Prices'!$E:$E,$G22),IF($B22="RAB Short",SUMIFS('RAB Prices Short'!R:R,'RAB Prices Short'!$B:$B,'All Prices combined'!$D22,'RAB Prices Short'!$E:$E,'All Prices combined'!$G22),IF($B22="RAB Long",SUMIFS('RAB Prices Long'!R:R,'RAB Prices Long'!$B:$B,'All Prices combined'!$D22,'RAB Prices Long'!$E:$E,'All Prices combined'!$G22)))),2)</f>
        <v>0.9</v>
      </c>
      <c r="P22" s="2">
        <f>ROUND(IF($B22="Annuity",SUMIFS('Annuity Prices'!S:S,'Annuity Prices'!$B:$B,$D22,'Annuity Prices'!$E:$E,$G22),IF($B22="RAB Short",SUMIFS('RAB Prices Short'!S:S,'RAB Prices Short'!$B:$B,'All Prices combined'!$D22,'RAB Prices Short'!$E:$E,'All Prices combined'!$G22),IF($B22="RAB Long",SUMIFS('RAB Prices Long'!S:S,'RAB Prices Long'!$B:$B,'All Prices combined'!$D22,'RAB Prices Long'!$E:$E,'All Prices combined'!$G22)))),2)</f>
        <v>0.92</v>
      </c>
      <c r="Q22" s="2">
        <f>ROUND(IF($B22="Annuity",SUMIFS('Annuity Prices'!T:T,'Annuity Prices'!$B:$B,$D22,'Annuity Prices'!$E:$E,$G22),IF($B22="RAB Short",SUMIFS('RAB Prices Short'!T:T,'RAB Prices Short'!$B:$B,'All Prices combined'!$D22,'RAB Prices Short'!$E:$E,'All Prices combined'!$G22),IF($B22="RAB Long",SUMIFS('RAB Prices Long'!T:T,'RAB Prices Long'!$B:$B,'All Prices combined'!$D22,'RAB Prices Long'!$E:$E,'All Prices combined'!$G22)))),2)</f>
        <v>0.94</v>
      </c>
      <c r="R22" s="2">
        <f>ROUND(IF($B22="Annuity",SUMIFS('Annuity Prices'!U:U,'Annuity Prices'!$B:$B,$D22,'Annuity Prices'!$E:$E,$G22),IF($B22="RAB Short",SUMIFS('RAB Prices Short'!U:U,'RAB Prices Short'!$B:$B,'All Prices combined'!$D22,'RAB Prices Short'!$E:$E,'All Prices combined'!$G22),IF($B22="RAB Long",SUMIFS('RAB Prices Long'!U:U,'RAB Prices Long'!$B:$B,'All Prices combined'!$D22,'RAB Prices Long'!$E:$E,'All Prices combined'!$G22)))),2)</f>
        <v>0.96</v>
      </c>
      <c r="S22" s="2">
        <f>ROUND(IF($B22="Annuity",SUMIFS('Annuity Prices'!V:V,'Annuity Prices'!$B:$B,$D22,'Annuity Prices'!$E:$E,$G22),IF($B22="RAB Short",SUMIFS('RAB Prices Short'!V:V,'RAB Prices Short'!$B:$B,'All Prices combined'!$D22,'RAB Prices Short'!$E:$E,'All Prices combined'!$G22),IF($B22="RAB Long",SUMIFS('RAB Prices Long'!V:V,'RAB Prices Long'!$B:$B,'All Prices combined'!$D22,'RAB Prices Long'!$E:$E,'All Prices combined'!$G22)))),2)</f>
        <v>0.98</v>
      </c>
      <c r="T22" s="2">
        <f>ROUND(IF($B22="Annuity",SUMIFS('Annuity Prices'!W:W,'Annuity Prices'!$B:$B,$D22,'Annuity Prices'!$E:$E,$G22),IF($B22="RAB Short",SUMIFS('RAB Prices Short'!W:W,'RAB Prices Short'!$B:$B,'All Prices combined'!$D22,'RAB Prices Short'!$E:$E,'All Prices combined'!$G22),IF($B22="RAB Long",SUMIFS('RAB Prices Long'!W:W,'RAB Prices Long'!$B:$B,'All Prices combined'!$D22,'RAB Prices Long'!$E:$E,'All Prices combined'!$G22)))),2)</f>
        <v>1.01</v>
      </c>
      <c r="U22" s="2">
        <f>ROUND(IF($B22="Annuity",SUMIFS('Annuity Prices'!X:X,'Annuity Prices'!$B:$B,$D22,'Annuity Prices'!$E:$E,$G22),IF($B22="RAB Short",SUMIFS('RAB Prices Short'!X:X,'RAB Prices Short'!$B:$B,'All Prices combined'!$D22,'RAB Prices Short'!$E:$E,'All Prices combined'!$G22),IF($B22="RAB Long",SUMIFS('RAB Prices Long'!X:X,'RAB Prices Long'!$B:$B,'All Prices combined'!$D22,'RAB Prices Long'!$E:$E,'All Prices combined'!$G22)))),2)</f>
        <v>1.03</v>
      </c>
      <c r="V22" s="2">
        <f>ROUND(IF($B22="Annuity",SUMIFS('Annuity Prices'!Y:Y,'Annuity Prices'!$B:$B,$D22,'Annuity Prices'!$E:$E,$G22),IF($B22="RAB Short",SUMIFS('RAB Prices Short'!Y:Y,'RAB Prices Short'!$B:$B,'All Prices combined'!$D22,'RAB Prices Short'!$E:$E,'All Prices combined'!$G22),IF($B22="RAB Long",SUMIFS('RAB Prices Long'!Y:Y,'RAB Prices Long'!$B:$B,'All Prices combined'!$D22,'RAB Prices Long'!$E:$E,'All Prices combined'!$G22)))),2)</f>
        <v>1.05</v>
      </c>
      <c r="W22" s="2">
        <f>ROUND(IF($B22="Annuity",SUMIFS('Annuity Prices'!Z:Z,'Annuity Prices'!$B:$B,$D22,'Annuity Prices'!$E:$E,$G22),IF($B22="RAB Short",SUMIFS('RAB Prices Short'!Z:Z,'RAB Prices Short'!$B:$B,'All Prices combined'!$D22,'RAB Prices Short'!$E:$E,'All Prices combined'!$G22),IF($B22="RAB Long",SUMIFS('RAB Prices Long'!Z:Z,'RAB Prices Long'!$B:$B,'All Prices combined'!$D22,'RAB Prices Long'!$E:$E,'All Prices combined'!$G22)))),2)</f>
        <v>1.08</v>
      </c>
      <c r="X22" s="2">
        <f>ROUND(IF($B22="Annuity",SUMIFS('Annuity Prices'!AA:AA,'Annuity Prices'!$B:$B,$D22,'Annuity Prices'!$E:$E,$G22),IF($B22="RAB Short",SUMIFS('RAB Prices Short'!AA:AA,'RAB Prices Short'!$B:$B,'All Prices combined'!$D22,'RAB Prices Short'!$E:$E,'All Prices combined'!$G22),IF($B22="RAB Long",SUMIFS('RAB Prices Long'!AA:AA,'RAB Prices Long'!$B:$B,'All Prices combined'!$D22,'RAB Prices Long'!$E:$E,'All Prices combined'!$G22)))),2)</f>
        <v>1.1100000000000001</v>
      </c>
      <c r="Y22" s="2">
        <f>ROUND(IF($B22="Annuity",SUMIFS('Annuity Prices'!AB:AB,'Annuity Prices'!$B:$B,$D22,'Annuity Prices'!$E:$E,$G22),IF($B22="RAB Short",SUMIFS('RAB Prices Short'!AB:AB,'RAB Prices Short'!$B:$B,'All Prices combined'!$D22,'RAB Prices Short'!$E:$E,'All Prices combined'!$G22),IF($B22="RAB Long",SUMIFS('RAB Prices Long'!AB:AB,'RAB Prices Long'!$B:$B,'All Prices combined'!$D22,'RAB Prices Long'!$E:$E,'All Prices combined'!$G22)))),2)</f>
        <v>1.1299999999999999</v>
      </c>
      <c r="Z22" s="2">
        <f>ROUND(IF($B22="Annuity",SUMIFS('Annuity Prices'!AC:AC,'Annuity Prices'!$B:$B,$D22,'Annuity Prices'!$E:$E,$G22),IF($B22="RAB Short",SUMIFS('RAB Prices Short'!AC:AC,'RAB Prices Short'!$B:$B,'All Prices combined'!$D22,'RAB Prices Short'!$E:$E,'All Prices combined'!$G22),IF($B22="RAB Long",SUMIFS('RAB Prices Long'!AC:AC,'RAB Prices Long'!$B:$B,'All Prices combined'!$D22,'RAB Prices Long'!$E:$E,'All Prices combined'!$G22)))),2)</f>
        <v>1.1599999999999999</v>
      </c>
      <c r="AA22" s="2">
        <f>ROUND(IF($B22="Annuity",SUMIFS('Annuity Prices'!AD:AD,'Annuity Prices'!$B:$B,$D22,'Annuity Prices'!$E:$E,$G22),IF($B22="RAB Short",SUMIFS('RAB Prices Short'!AD:AD,'RAB Prices Short'!$B:$B,'All Prices combined'!$D22,'RAB Prices Short'!$E:$E,'All Prices combined'!$G22),IF($B22="RAB Long",SUMIFS('RAB Prices Long'!AD:AD,'RAB Prices Long'!$B:$B,'All Prices combined'!$D22,'RAB Prices Long'!$E:$E,'All Prices combined'!$G22)))),2)</f>
        <v>1.19</v>
      </c>
      <c r="AB22" s="2">
        <f>ROUND(IF($B22="Annuity",SUMIFS('Annuity Prices'!AE:AE,'Annuity Prices'!$B:$B,$D22,'Annuity Prices'!$E:$E,$G22),IF($B22="RAB Short",SUMIFS('RAB Prices Short'!AE:AE,'RAB Prices Short'!$B:$B,'All Prices combined'!$D22,'RAB Prices Short'!$E:$E,'All Prices combined'!$G22),IF($B22="RAB Long",SUMIFS('RAB Prices Long'!AE:AE,'RAB Prices Long'!$B:$B,'All Prices combined'!$D22,'RAB Prices Long'!$E:$E,'All Prices combined'!$G22)))),2)</f>
        <v>1.22</v>
      </c>
      <c r="AC22" s="2">
        <f>ROUND(IF($B22="Annuity",SUMIFS('Annuity Prices'!AF:AF,'Annuity Prices'!$B:$B,$D22,'Annuity Prices'!$E:$E,$G22),IF($B22="RAB Short",SUMIFS('RAB Prices Short'!AF:AF,'RAB Prices Short'!$B:$B,'All Prices combined'!$D22,'RAB Prices Short'!$E:$E,'All Prices combined'!$G22),IF($B22="RAB Long",SUMIFS('RAB Prices Long'!AF:AF,'RAB Prices Long'!$B:$B,'All Prices combined'!$D22,'RAB Prices Long'!$E:$E,'All Prices combined'!$G22)))),2)</f>
        <v>1.24</v>
      </c>
      <c r="AD22" s="2">
        <f>ROUND(IF($B22="Annuity",SUMIFS('Annuity Prices'!AG:AG,'Annuity Prices'!$B:$B,$D22,'Annuity Prices'!$E:$E,$G22),IF($B22="RAB Short",SUMIFS('RAB Prices Short'!AG:AG,'RAB Prices Short'!$B:$B,'All Prices combined'!$D22,'RAB Prices Short'!$E:$E,'All Prices combined'!$G22),IF($B22="RAB Long",SUMIFS('RAB Prices Long'!AG:AG,'RAB Prices Long'!$B:$B,'All Prices combined'!$D22,'RAB Prices Long'!$E:$E,'All Prices combined'!$G22)))),2)</f>
        <v>1.27</v>
      </c>
      <c r="AE22" s="2">
        <f>ROUND(IF($B22="Annuity",SUMIFS('Annuity Prices'!AH:AH,'Annuity Prices'!$B:$B,$D22,'Annuity Prices'!$E:$E,$G22),IF($B22="RAB Short",SUMIFS('RAB Prices Short'!AH:AH,'RAB Prices Short'!$B:$B,'All Prices combined'!$D22,'RAB Prices Short'!$E:$E,'All Prices combined'!$G22),IF($B22="RAB Long",SUMIFS('RAB Prices Long'!AH:AH,'RAB Prices Long'!$B:$B,'All Prices combined'!$D22,'RAB Prices Long'!$E:$E,'All Prices combined'!$G22)))),2)</f>
        <v>1.3</v>
      </c>
      <c r="AF22" s="2">
        <f>ROUND(IF($B22="Annuity",SUMIFS('Annuity Prices'!AI:AI,'Annuity Prices'!$B:$B,$D22,'Annuity Prices'!$E:$E,$G22),IF($B22="RAB Short",SUMIFS('RAB Prices Short'!AI:AI,'RAB Prices Short'!$B:$B,'All Prices combined'!$D22,'RAB Prices Short'!$E:$E,'All Prices combined'!$G22),IF($B22="RAB Long",SUMIFS('RAB Prices Long'!AI:AI,'RAB Prices Long'!$B:$B,'All Prices combined'!$D22,'RAB Prices Long'!$E:$E,'All Prices combined'!$G22)))),2)</f>
        <v>1.34</v>
      </c>
      <c r="AG22" s="2">
        <f>ROUND(IF($B22="Annuity",SUMIFS('Annuity Prices'!AJ:AJ,'Annuity Prices'!$B:$B,$D22,'Annuity Prices'!$E:$E,$G22),IF($B22="RAB Short",SUMIFS('RAB Prices Short'!AJ:AJ,'RAB Prices Short'!$B:$B,'All Prices combined'!$D22,'RAB Prices Short'!$E:$E,'All Prices combined'!$G22),IF($B22="RAB Long",SUMIFS('RAB Prices Long'!AJ:AJ,'RAB Prices Long'!$B:$B,'All Prices combined'!$D22,'RAB Prices Long'!$E:$E,'All Prices combined'!$G22)))),2)</f>
        <v>1.36</v>
      </c>
      <c r="AH22" s="2">
        <f>ROUND(IF($B22="Annuity",SUMIFS('Annuity Prices'!AK:AK,'Annuity Prices'!$B:$B,$D22,'Annuity Prices'!$E:$E,$G22),IF($B22="RAB Short",SUMIFS('RAB Prices Short'!AK:AK,'RAB Prices Short'!$B:$B,'All Prices combined'!$D22,'RAB Prices Short'!$E:$E,'All Prices combined'!$G22),IF($B22="RAB Long",SUMIFS('RAB Prices Long'!AK:AK,'RAB Prices Long'!$B:$B,'All Prices combined'!$D22,'RAB Prices Long'!$E:$E,'All Prices combined'!$G22)))),2)</f>
        <v>1.4</v>
      </c>
      <c r="AI22" s="2">
        <f>ROUND(IF($B22="Annuity",SUMIFS('Annuity Prices'!AL:AL,'Annuity Prices'!$B:$B,$D22,'Annuity Prices'!$E:$E,$G22),IF($B22="RAB Short",SUMIFS('RAB Prices Short'!AL:AL,'RAB Prices Short'!$B:$B,'All Prices combined'!$D22,'RAB Prices Short'!$E:$E,'All Prices combined'!$G22),IF($B22="RAB Long",SUMIFS('RAB Prices Long'!AL:AL,'RAB Prices Long'!$B:$B,'All Prices combined'!$D22,'RAB Prices Long'!$E:$E,'All Prices combined'!$G22)))),2)</f>
        <v>1.43</v>
      </c>
      <c r="AJ22" s="2">
        <f>ROUND(IF($B22="Annuity",SUMIFS('Annuity Prices'!AM:AM,'Annuity Prices'!$B:$B,$D22,'Annuity Prices'!$E:$E,$G22),IF($B22="RAB Short",SUMIFS('RAB Prices Short'!AM:AM,'RAB Prices Short'!$B:$B,'All Prices combined'!$D22,'RAB Prices Short'!$E:$E,'All Prices combined'!$G22),IF($B22="RAB Long",SUMIFS('RAB Prices Long'!AM:AM,'RAB Prices Long'!$B:$B,'All Prices combined'!$D22,'RAB Prices Long'!$E:$E,'All Prices combined'!$G22)))),2)</f>
        <v>1.47</v>
      </c>
      <c r="AK22" s="2">
        <f>ROUND(IF($B22="Annuity",SUMIFS('Annuity Prices'!AN:AN,'Annuity Prices'!$B:$B,$D22,'Annuity Prices'!$E:$E,$G22),IF($B22="RAB Short",SUMIFS('RAB Prices Short'!AN:AN,'RAB Prices Short'!$B:$B,'All Prices combined'!$D22,'RAB Prices Short'!$E:$E,'All Prices combined'!$G22),IF($B22="RAB Long",SUMIFS('RAB Prices Long'!AN:AN,'RAB Prices Long'!$B:$B,'All Prices combined'!$D22,'RAB Prices Long'!$E:$E,'All Prices combined'!$G22)))),2)</f>
        <v>1.5</v>
      </c>
      <c r="AL22" s="2">
        <f>ROUND(IF($B22="Annuity",SUMIFS('Annuity Prices'!AO:AO,'Annuity Prices'!$B:$B,$D22,'Annuity Prices'!$E:$E,$G22),IF($B22="RAB Short",SUMIFS('RAB Prices Short'!AO:AO,'RAB Prices Short'!$B:$B,'All Prices combined'!$D22,'RAB Prices Short'!$E:$E,'All Prices combined'!$G22),IF($B22="RAB Long",SUMIFS('RAB Prices Long'!AO:AO,'RAB Prices Long'!$B:$B,'All Prices combined'!$D22,'RAB Prices Long'!$E:$E,'All Prices combined'!$G22)))),2)</f>
        <v>1.53</v>
      </c>
      <c r="AM22" s="2">
        <f>ROUND(IF($B22="Annuity",SUMIFS('Annuity Prices'!AP:AP,'Annuity Prices'!$B:$B,$D22,'Annuity Prices'!$E:$E,$G22),IF($B22="RAB Short",SUMIFS('RAB Prices Short'!AP:AP,'RAB Prices Short'!$B:$B,'All Prices combined'!$D22,'RAB Prices Short'!$E:$E,'All Prices combined'!$G22),IF($B22="RAB Long",SUMIFS('RAB Prices Long'!AP:AP,'RAB Prices Long'!$B:$B,'All Prices combined'!$D22,'RAB Prices Long'!$E:$E,'All Prices combined'!$G22)))),2)</f>
        <v>1.57</v>
      </c>
      <c r="AN22" s="2">
        <f>ROUND(IF($B22="Annuity",SUMIFS('Annuity Prices'!AQ:AQ,'Annuity Prices'!$B:$B,$D22,'Annuity Prices'!$E:$E,$G22),IF($B22="RAB Short",SUMIFS('RAB Prices Short'!AQ:AQ,'RAB Prices Short'!$B:$B,'All Prices combined'!$D22,'RAB Prices Short'!$E:$E,'All Prices combined'!$G22),IF($B22="RAB Long",SUMIFS('RAB Prices Long'!AQ:AQ,'RAB Prices Long'!$B:$B,'All Prices combined'!$D22,'RAB Prices Long'!$E:$E,'All Prices combined'!$G22)))),2)</f>
        <v>1.61</v>
      </c>
      <c r="AO22" s="2">
        <f>ROUND(IF($B22="Annuity",SUMIFS('Annuity Prices'!AR:AR,'Annuity Prices'!$B:$B,$D22,'Annuity Prices'!$E:$E,$G22),IF($B22="RAB Short",SUMIFS('RAB Prices Short'!AR:AR,'RAB Prices Short'!$B:$B,'All Prices combined'!$D22,'RAB Prices Short'!$E:$E,'All Prices combined'!$G22),IF($B22="RAB Long",SUMIFS('RAB Prices Long'!AR:AR,'RAB Prices Long'!$B:$B,'All Prices combined'!$D22,'RAB Prices Long'!$E:$E,'All Prices combined'!$G22)))),2)</f>
        <v>0.37</v>
      </c>
      <c r="AP22" s="2">
        <f>ROUND(IF($B22="Annuity",SUMIFS('Annuity Prices'!AS:AS,'Annuity Prices'!$B:$B,$D22,'Annuity Prices'!$E:$E,$G22),IF($B22="RAB Short",SUMIFS('RAB Prices Short'!AS:AS,'RAB Prices Short'!$B:$B,'All Prices combined'!$D22,'RAB Prices Short'!$E:$E,'All Prices combined'!$G22),IF($B22="RAB Long",SUMIFS('RAB Prices Long'!AS:AS,'RAB Prices Long'!$B:$B,'All Prices combined'!$D22,'RAB Prices Long'!$E:$E,'All Prices combined'!$G22)))),2)</f>
        <v>0.77</v>
      </c>
      <c r="AQ22" s="2">
        <f>ROUND(IF($B22="Annuity",SUMIFS('Annuity Prices'!AT:AT,'Annuity Prices'!$B:$B,$D22,'Annuity Prices'!$E:$E,$G22),IF($B22="RAB Short",SUMIFS('RAB Prices Short'!AT:AT,'RAB Prices Short'!$B:$B,'All Prices combined'!$D22,'RAB Prices Short'!$E:$E,'All Prices combined'!$G22),IF($B22="RAB Long",SUMIFS('RAB Prices Long'!AT:AT,'RAB Prices Long'!$B:$B,'All Prices combined'!$D22,'RAB Prices Long'!$E:$E,'All Prices combined'!$G22)))),2)</f>
        <v>0.79</v>
      </c>
      <c r="AR22" s="2">
        <f>ROUND(IF($B22="Annuity",SUMIFS('Annuity Prices'!AU:AU,'Annuity Prices'!$B:$B,$D22,'Annuity Prices'!$E:$E,$G22),IF($B22="RAB Short",SUMIFS('RAB Prices Short'!AU:AU,'RAB Prices Short'!$B:$B,'All Prices combined'!$D22,'RAB Prices Short'!$E:$E,'All Prices combined'!$G22),IF($B22="RAB Long",SUMIFS('RAB Prices Long'!AU:AU,'RAB Prices Long'!$B:$B,'All Prices combined'!$D22,'RAB Prices Long'!$E:$E,'All Prices combined'!$G22)))),2)</f>
        <v>0.81</v>
      </c>
      <c r="AS22" s="2">
        <f>ROUND(IF($B22="Annuity",SUMIFS('Annuity Prices'!AV:AV,'Annuity Prices'!$B:$B,$D22,'Annuity Prices'!$E:$E,$G22),IF($B22="RAB Short",SUMIFS('RAB Prices Short'!AV:AV,'RAB Prices Short'!$B:$B,'All Prices combined'!$D22,'RAB Prices Short'!$E:$E,'All Prices combined'!$G22),IF($B22="RAB Long",SUMIFS('RAB Prices Long'!AV:AV,'RAB Prices Long'!$B:$B,'All Prices combined'!$D22,'RAB Prices Long'!$E:$E,'All Prices combined'!$G22)))),2)</f>
        <v>0.84</v>
      </c>
      <c r="AT22" s="2">
        <f>ROUND(IF($B22="Annuity",SUMIFS('Annuity Prices'!AW:AW,'Annuity Prices'!$B:$B,$D22,'Annuity Prices'!$E:$E,$G22),IF($B22="RAB Short",SUMIFS('RAB Prices Short'!AW:AW,'RAB Prices Short'!$B:$B,'All Prices combined'!$D22,'RAB Prices Short'!$E:$E,'All Prices combined'!$G22),IF($B22="RAB Long",SUMIFS('RAB Prices Long'!AW:AW,'RAB Prices Long'!$B:$B,'All Prices combined'!$D22,'RAB Prices Long'!$E:$E,'All Prices combined'!$G22)))),2)</f>
        <v>0.85</v>
      </c>
      <c r="AU22" s="2">
        <f>ROUND(IF($B22="Annuity",SUMIFS('Annuity Prices'!AX:AX,'Annuity Prices'!$B:$B,$D22,'Annuity Prices'!$E:$E,$G22),IF($B22="RAB Short",SUMIFS('RAB Prices Short'!AX:AX,'RAB Prices Short'!$B:$B,'All Prices combined'!$D22,'RAB Prices Short'!$E:$E,'All Prices combined'!$G22),IF($B22="RAB Long",SUMIFS('RAB Prices Long'!AX:AX,'RAB Prices Long'!$B:$B,'All Prices combined'!$D22,'RAB Prices Long'!$E:$E,'All Prices combined'!$G22)))),2)</f>
        <v>0.87</v>
      </c>
      <c r="AV22" s="2">
        <f>ROUND(IF($B22="Annuity",SUMIFS('Annuity Prices'!AY:AY,'Annuity Prices'!$B:$B,$D22,'Annuity Prices'!$E:$E,$G22),IF($B22="RAB Short",SUMIFS('RAB Prices Short'!AY:AY,'RAB Prices Short'!$B:$B,'All Prices combined'!$D22,'RAB Prices Short'!$E:$E,'All Prices combined'!$G22),IF($B22="RAB Long",SUMIFS('RAB Prices Long'!AY:AY,'RAB Prices Long'!$B:$B,'All Prices combined'!$D22,'RAB Prices Long'!$E:$E,'All Prices combined'!$G22)))),2)</f>
        <v>0.9</v>
      </c>
      <c r="AW22" s="2">
        <f>ROUND(IF($B22="Annuity",SUMIFS('Annuity Prices'!AZ:AZ,'Annuity Prices'!$B:$B,$D22,'Annuity Prices'!$E:$E,$G22),IF($B22="RAB Short",SUMIFS('RAB Prices Short'!AZ:AZ,'RAB Prices Short'!$B:$B,'All Prices combined'!$D22,'RAB Prices Short'!$E:$E,'All Prices combined'!$G22),IF($B22="RAB Long",SUMIFS('RAB Prices Long'!AZ:AZ,'RAB Prices Long'!$B:$B,'All Prices combined'!$D22,'RAB Prices Long'!$E:$E,'All Prices combined'!$G22)))),2)</f>
        <v>0.92</v>
      </c>
      <c r="AX22" s="2">
        <f>ROUND(IF($B22="Annuity",SUMIFS('Annuity Prices'!BA:BA,'Annuity Prices'!$B:$B,$D22,'Annuity Prices'!$E:$E,$G22),IF($B22="RAB Short",SUMIFS('RAB Prices Short'!BA:BA,'RAB Prices Short'!$B:$B,'All Prices combined'!$D22,'RAB Prices Short'!$E:$E,'All Prices combined'!$G22),IF($B22="RAB Long",SUMIFS('RAB Prices Long'!BA:BA,'RAB Prices Long'!$B:$B,'All Prices combined'!$D22,'RAB Prices Long'!$E:$E,'All Prices combined'!$G22)))),2)</f>
        <v>0.94</v>
      </c>
      <c r="AY22" s="2">
        <f>ROUND(IF($B22="Annuity",SUMIFS('Annuity Prices'!BB:BB,'Annuity Prices'!$B:$B,$D22,'Annuity Prices'!$E:$E,$G22),IF($B22="RAB Short",SUMIFS('RAB Prices Short'!BB:BB,'RAB Prices Short'!$B:$B,'All Prices combined'!$D22,'RAB Prices Short'!$E:$E,'All Prices combined'!$G22),IF($B22="RAB Long",SUMIFS('RAB Prices Long'!BB:BB,'RAB Prices Long'!$B:$B,'All Prices combined'!$D22,'RAB Prices Long'!$E:$E,'All Prices combined'!$G22)))),2)</f>
        <v>0.96</v>
      </c>
      <c r="AZ22" s="2">
        <f>ROUND(IF($B22="Annuity",SUMIFS('Annuity Prices'!BC:BC,'Annuity Prices'!$B:$B,$D22,'Annuity Prices'!$E:$E,$G22),IF($B22="RAB Short",SUMIFS('RAB Prices Short'!BC:BC,'RAB Prices Short'!$B:$B,'All Prices combined'!$D22,'RAB Prices Short'!$E:$E,'All Prices combined'!$G22),IF($B22="RAB Long",SUMIFS('RAB Prices Long'!BC:BC,'RAB Prices Long'!$B:$B,'All Prices combined'!$D22,'RAB Prices Long'!$E:$E,'All Prices combined'!$G22)))),2)</f>
        <v>0.98</v>
      </c>
      <c r="BA22" s="2">
        <f>ROUND(IF($B22="Annuity",SUMIFS('Annuity Prices'!BD:BD,'Annuity Prices'!$B:$B,$D22,'Annuity Prices'!$E:$E,$G22),IF($B22="RAB Short",SUMIFS('RAB Prices Short'!BD:BD,'RAB Prices Short'!$B:$B,'All Prices combined'!$D22,'RAB Prices Short'!$E:$E,'All Prices combined'!$G22),IF($B22="RAB Long",SUMIFS('RAB Prices Long'!BD:BD,'RAB Prices Long'!$B:$B,'All Prices combined'!$D22,'RAB Prices Long'!$E:$E,'All Prices combined'!$G22)))),2)</f>
        <v>1.01</v>
      </c>
      <c r="BB22" s="2">
        <f>ROUND(IF($B22="Annuity",SUMIFS('Annuity Prices'!BE:BE,'Annuity Prices'!$B:$B,$D22,'Annuity Prices'!$E:$E,$G22),IF($B22="RAB Short",SUMIFS('RAB Prices Short'!BE:BE,'RAB Prices Short'!$B:$B,'All Prices combined'!$D22,'RAB Prices Short'!$E:$E,'All Prices combined'!$G22),IF($B22="RAB Long",SUMIFS('RAB Prices Long'!BE:BE,'RAB Prices Long'!$B:$B,'All Prices combined'!$D22,'RAB Prices Long'!$E:$E,'All Prices combined'!$G22)))),2)</f>
        <v>1.03</v>
      </c>
      <c r="BC22" s="2">
        <f>ROUND(IF($B22="Annuity",SUMIFS('Annuity Prices'!BF:BF,'Annuity Prices'!$B:$B,$D22,'Annuity Prices'!$E:$E,$G22),IF($B22="RAB Short",SUMIFS('RAB Prices Short'!BF:BF,'RAB Prices Short'!$B:$B,'All Prices combined'!$D22,'RAB Prices Short'!$E:$E,'All Prices combined'!$G22),IF($B22="RAB Long",SUMIFS('RAB Prices Long'!BF:BF,'RAB Prices Long'!$B:$B,'All Prices combined'!$D22,'RAB Prices Long'!$E:$E,'All Prices combined'!$G22)))),2)</f>
        <v>1.05</v>
      </c>
      <c r="BD22" s="2">
        <f>ROUND(IF($B22="Annuity",SUMIFS('Annuity Prices'!BG:BG,'Annuity Prices'!$B:$B,$D22,'Annuity Prices'!$E:$E,$G22),IF($B22="RAB Short",SUMIFS('RAB Prices Short'!BG:BG,'RAB Prices Short'!$B:$B,'All Prices combined'!$D22,'RAB Prices Short'!$E:$E,'All Prices combined'!$G22),IF($B22="RAB Long",SUMIFS('RAB Prices Long'!BG:BG,'RAB Prices Long'!$B:$B,'All Prices combined'!$D22,'RAB Prices Long'!$E:$E,'All Prices combined'!$G22)))),2)</f>
        <v>1.08</v>
      </c>
      <c r="BE22" s="2">
        <f>ROUND(IF($B22="Annuity",SUMIFS('Annuity Prices'!BH:BH,'Annuity Prices'!$B:$B,$D22,'Annuity Prices'!$E:$E,$G22),IF($B22="RAB Short",SUMIFS('RAB Prices Short'!BH:BH,'RAB Prices Short'!$B:$B,'All Prices combined'!$D22,'RAB Prices Short'!$E:$E,'All Prices combined'!$G22),IF($B22="RAB Long",SUMIFS('RAB Prices Long'!BH:BH,'RAB Prices Long'!$B:$B,'All Prices combined'!$D22,'RAB Prices Long'!$E:$E,'All Prices combined'!$G22)))),2)</f>
        <v>1.1100000000000001</v>
      </c>
      <c r="BF22" s="2">
        <f>ROUND(IF($B22="Annuity",SUMIFS('Annuity Prices'!BI:BI,'Annuity Prices'!$B:$B,$D22,'Annuity Prices'!$E:$E,$G22),IF($B22="RAB Short",SUMIFS('RAB Prices Short'!BI:BI,'RAB Prices Short'!$B:$B,'All Prices combined'!$D22,'RAB Prices Short'!$E:$E,'All Prices combined'!$G22),IF($B22="RAB Long",SUMIFS('RAB Prices Long'!BI:BI,'RAB Prices Long'!$B:$B,'All Prices combined'!$D22,'RAB Prices Long'!$E:$E,'All Prices combined'!$G22)))),2)</f>
        <v>1.1299999999999999</v>
      </c>
      <c r="BG22" s="2">
        <f>ROUND(IF($B22="Annuity",SUMIFS('Annuity Prices'!BJ:BJ,'Annuity Prices'!$B:$B,$D22,'Annuity Prices'!$E:$E,$G22),IF($B22="RAB Short",SUMIFS('RAB Prices Short'!BJ:BJ,'RAB Prices Short'!$B:$B,'All Prices combined'!$D22,'RAB Prices Short'!$E:$E,'All Prices combined'!$G22),IF($B22="RAB Long",SUMIFS('RAB Prices Long'!BJ:BJ,'RAB Prices Long'!$B:$B,'All Prices combined'!$D22,'RAB Prices Long'!$E:$E,'All Prices combined'!$G22)))),2)</f>
        <v>1.1599999999999999</v>
      </c>
      <c r="BH22" s="2">
        <f>ROUND(IF($B22="Annuity",SUMIFS('Annuity Prices'!BK:BK,'Annuity Prices'!$B:$B,$D22,'Annuity Prices'!$E:$E,$G22),IF($B22="RAB Short",SUMIFS('RAB Prices Short'!BK:BK,'RAB Prices Short'!$B:$B,'All Prices combined'!$D22,'RAB Prices Short'!$E:$E,'All Prices combined'!$G22),IF($B22="RAB Long",SUMIFS('RAB Prices Long'!BK:BK,'RAB Prices Long'!$B:$B,'All Prices combined'!$D22,'RAB Prices Long'!$E:$E,'All Prices combined'!$G22)))),2)</f>
        <v>1.19</v>
      </c>
      <c r="BI22" s="2">
        <f>ROUND(IF($B22="Annuity",SUMIFS('Annuity Prices'!BL:BL,'Annuity Prices'!$B:$B,$D22,'Annuity Prices'!$E:$E,$G22),IF($B22="RAB Short",SUMIFS('RAB Prices Short'!BL:BL,'RAB Prices Short'!$B:$B,'All Prices combined'!$D22,'RAB Prices Short'!$E:$E,'All Prices combined'!$G22),IF($B22="RAB Long",SUMIFS('RAB Prices Long'!BL:BL,'RAB Prices Long'!$B:$B,'All Prices combined'!$D22,'RAB Prices Long'!$E:$E,'All Prices combined'!$G22)))),2)</f>
        <v>1.22</v>
      </c>
      <c r="BJ22" s="2">
        <f>ROUND(IF($B22="Annuity",SUMIFS('Annuity Prices'!BM:BM,'Annuity Prices'!$B:$B,$D22,'Annuity Prices'!$E:$E,$G22),IF($B22="RAB Short",SUMIFS('RAB Prices Short'!BM:BM,'RAB Prices Short'!$B:$B,'All Prices combined'!$D22,'RAB Prices Short'!$E:$E,'All Prices combined'!$G22),IF($B22="RAB Long",SUMIFS('RAB Prices Long'!BM:BM,'RAB Prices Long'!$B:$B,'All Prices combined'!$D22,'RAB Prices Long'!$E:$E,'All Prices combined'!$G22)))),2)</f>
        <v>1.24</v>
      </c>
      <c r="BK22" s="2">
        <f>ROUND(IF($B22="Annuity",SUMIFS('Annuity Prices'!BN:BN,'Annuity Prices'!$B:$B,$D22,'Annuity Prices'!$E:$E,$G22),IF($B22="RAB Short",SUMIFS('RAB Prices Short'!BN:BN,'RAB Prices Short'!$B:$B,'All Prices combined'!$D22,'RAB Prices Short'!$E:$E,'All Prices combined'!$G22),IF($B22="RAB Long",SUMIFS('RAB Prices Long'!BN:BN,'RAB Prices Long'!$B:$B,'All Prices combined'!$D22,'RAB Prices Long'!$E:$E,'All Prices combined'!$G22)))),2)</f>
        <v>1.27</v>
      </c>
      <c r="BL22" s="2">
        <f>ROUND(IF($B22="Annuity",SUMIFS('Annuity Prices'!BO:BO,'Annuity Prices'!$B:$B,$D22,'Annuity Prices'!$E:$E,$G22),IF($B22="RAB Short",SUMIFS('RAB Prices Short'!BO:BO,'RAB Prices Short'!$B:$B,'All Prices combined'!$D22,'RAB Prices Short'!$E:$E,'All Prices combined'!$G22),IF($B22="RAB Long",SUMIFS('RAB Prices Long'!BO:BO,'RAB Prices Long'!$B:$B,'All Prices combined'!$D22,'RAB Prices Long'!$E:$E,'All Prices combined'!$G22)))),2)</f>
        <v>1.3</v>
      </c>
      <c r="BM22" s="2">
        <f>ROUND(IF($B22="Annuity",SUMIFS('Annuity Prices'!BP:BP,'Annuity Prices'!$B:$B,$D22,'Annuity Prices'!$E:$E,$G22),IF($B22="RAB Short",SUMIFS('RAB Prices Short'!BP:BP,'RAB Prices Short'!$B:$B,'All Prices combined'!$D22,'RAB Prices Short'!$E:$E,'All Prices combined'!$G22),IF($B22="RAB Long",SUMIFS('RAB Prices Long'!BP:BP,'RAB Prices Long'!$B:$B,'All Prices combined'!$D22,'RAB Prices Long'!$E:$E,'All Prices combined'!$G22)))),2)</f>
        <v>1.34</v>
      </c>
      <c r="BN22" s="2">
        <f>ROUND(IF($B22="Annuity",SUMIFS('Annuity Prices'!BQ:BQ,'Annuity Prices'!$B:$B,$D22,'Annuity Prices'!$E:$E,$G22),IF($B22="RAB Short",SUMIFS('RAB Prices Short'!BQ:BQ,'RAB Prices Short'!$B:$B,'All Prices combined'!$D22,'RAB Prices Short'!$E:$E,'All Prices combined'!$G22),IF($B22="RAB Long",SUMIFS('RAB Prices Long'!BQ:BQ,'RAB Prices Long'!$B:$B,'All Prices combined'!$D22,'RAB Prices Long'!$E:$E,'All Prices combined'!$G22)))),2)</f>
        <v>1.36</v>
      </c>
      <c r="BO22" s="2">
        <f>ROUND(IF($B22="Annuity",SUMIFS('Annuity Prices'!BR:BR,'Annuity Prices'!$B:$B,$D22,'Annuity Prices'!$E:$E,$G22),IF($B22="RAB Short",SUMIFS('RAB Prices Short'!BR:BR,'RAB Prices Short'!$B:$B,'All Prices combined'!$D22,'RAB Prices Short'!$E:$E,'All Prices combined'!$G22),IF($B22="RAB Long",SUMIFS('RAB Prices Long'!BR:BR,'RAB Prices Long'!$B:$B,'All Prices combined'!$D22,'RAB Prices Long'!$E:$E,'All Prices combined'!$G22)))),2)</f>
        <v>1.4</v>
      </c>
      <c r="BP22" s="2">
        <f>ROUND(IF($B22="Annuity",SUMIFS('Annuity Prices'!BS:BS,'Annuity Prices'!$B:$B,$D22,'Annuity Prices'!$E:$E,$G22),IF($B22="RAB Short",SUMIFS('RAB Prices Short'!BS:BS,'RAB Prices Short'!$B:$B,'All Prices combined'!$D22,'RAB Prices Short'!$E:$E,'All Prices combined'!$G22),IF($B22="RAB Long",SUMIFS('RAB Prices Long'!BS:BS,'RAB Prices Long'!$B:$B,'All Prices combined'!$D22,'RAB Prices Long'!$E:$E,'All Prices combined'!$G22)))),2)</f>
        <v>1.43</v>
      </c>
      <c r="BQ22" s="2">
        <f>ROUND(IF($B22="Annuity",SUMIFS('Annuity Prices'!BT:BT,'Annuity Prices'!$B:$B,$D22,'Annuity Prices'!$E:$E,$G22),IF($B22="RAB Short",SUMIFS('RAB Prices Short'!BT:BT,'RAB Prices Short'!$B:$B,'All Prices combined'!$D22,'RAB Prices Short'!$E:$E,'All Prices combined'!$G22),IF($B22="RAB Long",SUMIFS('RAB Prices Long'!BT:BT,'RAB Prices Long'!$B:$B,'All Prices combined'!$D22,'RAB Prices Long'!$E:$E,'All Prices combined'!$G22)))),2)</f>
        <v>1.47</v>
      </c>
      <c r="BR22" s="2">
        <f>ROUND(IF($B22="Annuity",SUMIFS('Annuity Prices'!BU:BU,'Annuity Prices'!$B:$B,$D22,'Annuity Prices'!$E:$E,$G22),IF($B22="RAB Short",SUMIFS('RAB Prices Short'!BU:BU,'RAB Prices Short'!$B:$B,'All Prices combined'!$D22,'RAB Prices Short'!$E:$E,'All Prices combined'!$G22),IF($B22="RAB Long",SUMIFS('RAB Prices Long'!BU:BU,'RAB Prices Long'!$B:$B,'All Prices combined'!$D22,'RAB Prices Long'!$E:$E,'All Prices combined'!$G22)))),2)</f>
        <v>1.5</v>
      </c>
      <c r="BS22" s="2">
        <f>ROUND(IF($B22="Annuity",SUMIFS('Annuity Prices'!BV:BV,'Annuity Prices'!$B:$B,$D22,'Annuity Prices'!$E:$E,$G22),IF($B22="RAB Short",SUMIFS('RAB Prices Short'!BV:BV,'RAB Prices Short'!$B:$B,'All Prices combined'!$D22,'RAB Prices Short'!$E:$E,'All Prices combined'!$G22),IF($B22="RAB Long",SUMIFS('RAB Prices Long'!BV:BV,'RAB Prices Long'!$B:$B,'All Prices combined'!$D22,'RAB Prices Long'!$E:$E,'All Prices combined'!$G22)))),2)</f>
        <v>1.53</v>
      </c>
      <c r="BT22" s="2">
        <f>ROUND(IF($B22="Annuity",SUMIFS('Annuity Prices'!BW:BW,'Annuity Prices'!$B:$B,$D22,'Annuity Prices'!$E:$E,$G22),IF($B22="RAB Short",SUMIFS('RAB Prices Short'!BW:BW,'RAB Prices Short'!$B:$B,'All Prices combined'!$D22,'RAB Prices Short'!$E:$E,'All Prices combined'!$G22),IF($B22="RAB Long",SUMIFS('RAB Prices Long'!BW:BW,'RAB Prices Long'!$B:$B,'All Prices combined'!$D22,'RAB Prices Long'!$E:$E,'All Prices combined'!$G22)))),2)</f>
        <v>1.57</v>
      </c>
      <c r="BU22" s="2">
        <f>ROUND(IF($B22="Annuity",SUMIFS('Annuity Prices'!BX:BX,'Annuity Prices'!$B:$B,$D22,'Annuity Prices'!$E:$E,$G22),IF($B22="RAB Short",SUMIFS('RAB Prices Short'!BX:BX,'RAB Prices Short'!$B:$B,'All Prices combined'!$D22,'RAB Prices Short'!$E:$E,'All Prices combined'!$G22),IF($B22="RAB Long",SUMIFS('RAB Prices Long'!BX:BX,'RAB Prices Long'!$B:$B,'All Prices combined'!$D22,'RAB Prices Long'!$E:$E,'All Prices combined'!$G22)))),2)</f>
        <v>1.61</v>
      </c>
    </row>
    <row r="23" spans="2:73" x14ac:dyDescent="0.25">
      <c r="B23" t="s">
        <v>37</v>
      </c>
      <c r="C23" s="1">
        <v>6</v>
      </c>
      <c r="D23" s="1"/>
      <c r="E23" s="1" t="s">
        <v>139</v>
      </c>
      <c r="F23" s="1">
        <v>6</v>
      </c>
      <c r="G23" s="1" t="s">
        <v>140</v>
      </c>
      <c r="H23" s="1"/>
      <c r="I23" s="2">
        <f>ROUND(IF($B23="Annuity",SUMIFS('Annuity Prices'!L:L,'Annuity Prices'!$B:$B,$D23,'Annuity Prices'!$E:$E,$G23),IF($B23="RAB Short",SUMIFS('RAB Prices Short'!L:L,'RAB Prices Short'!$B:$B,'All Prices combined'!$D23,'RAB Prices Short'!$E:$E,'All Prices combined'!$G23),IF($B23="RAB Long",SUMIFS('RAB Prices Long'!L:L,'RAB Prices Long'!$B:$B,'All Prices combined'!$D23,'RAB Prices Long'!$E:$E,'All Prices combined'!$G23)))),2)</f>
        <v>0</v>
      </c>
      <c r="J23" s="2">
        <f>ROUND(IF($B23="Annuity",SUMIFS('Annuity Prices'!M:M,'Annuity Prices'!$B:$B,$D23,'Annuity Prices'!$E:$E,$G23),IF($B23="RAB Short",SUMIFS('RAB Prices Short'!M:M,'RAB Prices Short'!$B:$B,'All Prices combined'!$D23,'RAB Prices Short'!$E:$E,'All Prices combined'!$G23),IF($B23="RAB Long",SUMIFS('RAB Prices Long'!M:M,'RAB Prices Long'!$B:$B,'All Prices combined'!$D23,'RAB Prices Long'!$E:$E,'All Prices combined'!$G23)))),2)</f>
        <v>0</v>
      </c>
      <c r="K23" s="2">
        <f>ROUND(IF($B23="Annuity",SUMIFS('Annuity Prices'!N:N,'Annuity Prices'!$B:$B,$D23,'Annuity Prices'!$E:$E,$G23),IF($B23="RAB Short",SUMIFS('RAB Prices Short'!N:N,'RAB Prices Short'!$B:$B,'All Prices combined'!$D23,'RAB Prices Short'!$E:$E,'All Prices combined'!$G23),IF($B23="RAB Long",SUMIFS('RAB Prices Long'!N:N,'RAB Prices Long'!$B:$B,'All Prices combined'!$D23,'RAB Prices Long'!$E:$E,'All Prices combined'!$G23)))),2)</f>
        <v>0</v>
      </c>
      <c r="L23" s="2">
        <f>ROUND(IF($B23="Annuity",SUMIFS('Annuity Prices'!O:O,'Annuity Prices'!$B:$B,$D23,'Annuity Prices'!$E:$E,$G23),IF($B23="RAB Short",SUMIFS('RAB Prices Short'!O:O,'RAB Prices Short'!$B:$B,'All Prices combined'!$D23,'RAB Prices Short'!$E:$E,'All Prices combined'!$G23),IF($B23="RAB Long",SUMIFS('RAB Prices Long'!O:O,'RAB Prices Long'!$B:$B,'All Prices combined'!$D23,'RAB Prices Long'!$E:$E,'All Prices combined'!$G23)))),2)</f>
        <v>0</v>
      </c>
      <c r="M23" s="2">
        <f>ROUND(IF($B23="Annuity",SUMIFS('Annuity Prices'!P:P,'Annuity Prices'!$B:$B,$D23,'Annuity Prices'!$E:$E,$G23),IF($B23="RAB Short",SUMIFS('RAB Prices Short'!P:P,'RAB Prices Short'!$B:$B,'All Prices combined'!$D23,'RAB Prices Short'!$E:$E,'All Prices combined'!$G23),IF($B23="RAB Long",SUMIFS('RAB Prices Long'!P:P,'RAB Prices Long'!$B:$B,'All Prices combined'!$D23,'RAB Prices Long'!$E:$E,'All Prices combined'!$G23)))),2)</f>
        <v>0</v>
      </c>
      <c r="N23" s="2">
        <f>ROUND(IF($B23="Annuity",SUMIFS('Annuity Prices'!Q:Q,'Annuity Prices'!$B:$B,$D23,'Annuity Prices'!$E:$E,$G23),IF($B23="RAB Short",SUMIFS('RAB Prices Short'!Q:Q,'RAB Prices Short'!$B:$B,'All Prices combined'!$D23,'RAB Prices Short'!$E:$E,'All Prices combined'!$G23),IF($B23="RAB Long",SUMIFS('RAB Prices Long'!Q:Q,'RAB Prices Long'!$B:$B,'All Prices combined'!$D23,'RAB Prices Long'!$E:$E,'All Prices combined'!$G23)))),2)</f>
        <v>0</v>
      </c>
      <c r="O23" s="2">
        <f>ROUND(IF($B23="Annuity",SUMIFS('Annuity Prices'!R:R,'Annuity Prices'!$B:$B,$D23,'Annuity Prices'!$E:$E,$G23),IF($B23="RAB Short",SUMIFS('RAB Prices Short'!R:R,'RAB Prices Short'!$B:$B,'All Prices combined'!$D23,'RAB Prices Short'!$E:$E,'All Prices combined'!$G23),IF($B23="RAB Long",SUMIFS('RAB Prices Long'!R:R,'RAB Prices Long'!$B:$B,'All Prices combined'!$D23,'RAB Prices Long'!$E:$E,'All Prices combined'!$G23)))),2)</f>
        <v>0</v>
      </c>
      <c r="P23" s="2">
        <f>ROUND(IF($B23="Annuity",SUMIFS('Annuity Prices'!S:S,'Annuity Prices'!$B:$B,$D23,'Annuity Prices'!$E:$E,$G23),IF($B23="RAB Short",SUMIFS('RAB Prices Short'!S:S,'RAB Prices Short'!$B:$B,'All Prices combined'!$D23,'RAB Prices Short'!$E:$E,'All Prices combined'!$G23),IF($B23="RAB Long",SUMIFS('RAB Prices Long'!S:S,'RAB Prices Long'!$B:$B,'All Prices combined'!$D23,'RAB Prices Long'!$E:$E,'All Prices combined'!$G23)))),2)</f>
        <v>0</v>
      </c>
      <c r="Q23" s="2">
        <f>ROUND(IF($B23="Annuity",SUMIFS('Annuity Prices'!T:T,'Annuity Prices'!$B:$B,$D23,'Annuity Prices'!$E:$E,$G23),IF($B23="RAB Short",SUMIFS('RAB Prices Short'!T:T,'RAB Prices Short'!$B:$B,'All Prices combined'!$D23,'RAB Prices Short'!$E:$E,'All Prices combined'!$G23),IF($B23="RAB Long",SUMIFS('RAB Prices Long'!T:T,'RAB Prices Long'!$B:$B,'All Prices combined'!$D23,'RAB Prices Long'!$E:$E,'All Prices combined'!$G23)))),2)</f>
        <v>0</v>
      </c>
      <c r="R23" s="2">
        <f>ROUND(IF($B23="Annuity",SUMIFS('Annuity Prices'!U:U,'Annuity Prices'!$B:$B,$D23,'Annuity Prices'!$E:$E,$G23),IF($B23="RAB Short",SUMIFS('RAB Prices Short'!U:U,'RAB Prices Short'!$B:$B,'All Prices combined'!$D23,'RAB Prices Short'!$E:$E,'All Prices combined'!$G23),IF($B23="RAB Long",SUMIFS('RAB Prices Long'!U:U,'RAB Prices Long'!$B:$B,'All Prices combined'!$D23,'RAB Prices Long'!$E:$E,'All Prices combined'!$G23)))),2)</f>
        <v>0</v>
      </c>
      <c r="S23" s="2">
        <f>ROUND(IF($B23="Annuity",SUMIFS('Annuity Prices'!V:V,'Annuity Prices'!$B:$B,$D23,'Annuity Prices'!$E:$E,$G23),IF($B23="RAB Short",SUMIFS('RAB Prices Short'!V:V,'RAB Prices Short'!$B:$B,'All Prices combined'!$D23,'RAB Prices Short'!$E:$E,'All Prices combined'!$G23),IF($B23="RAB Long",SUMIFS('RAB Prices Long'!V:V,'RAB Prices Long'!$B:$B,'All Prices combined'!$D23,'RAB Prices Long'!$E:$E,'All Prices combined'!$G23)))),2)</f>
        <v>0</v>
      </c>
      <c r="T23" s="2">
        <f>ROUND(IF($B23="Annuity",SUMIFS('Annuity Prices'!W:W,'Annuity Prices'!$B:$B,$D23,'Annuity Prices'!$E:$E,$G23),IF($B23="RAB Short",SUMIFS('RAB Prices Short'!W:W,'RAB Prices Short'!$B:$B,'All Prices combined'!$D23,'RAB Prices Short'!$E:$E,'All Prices combined'!$G23),IF($B23="RAB Long",SUMIFS('RAB Prices Long'!W:W,'RAB Prices Long'!$B:$B,'All Prices combined'!$D23,'RAB Prices Long'!$E:$E,'All Prices combined'!$G23)))),2)</f>
        <v>0</v>
      </c>
      <c r="U23" s="2">
        <f>ROUND(IF($B23="Annuity",SUMIFS('Annuity Prices'!X:X,'Annuity Prices'!$B:$B,$D23,'Annuity Prices'!$E:$E,$G23),IF($B23="RAB Short",SUMIFS('RAB Prices Short'!X:X,'RAB Prices Short'!$B:$B,'All Prices combined'!$D23,'RAB Prices Short'!$E:$E,'All Prices combined'!$G23),IF($B23="RAB Long",SUMIFS('RAB Prices Long'!X:X,'RAB Prices Long'!$B:$B,'All Prices combined'!$D23,'RAB Prices Long'!$E:$E,'All Prices combined'!$G23)))),2)</f>
        <v>0</v>
      </c>
      <c r="V23" s="2">
        <f>ROUND(IF($B23="Annuity",SUMIFS('Annuity Prices'!Y:Y,'Annuity Prices'!$B:$B,$D23,'Annuity Prices'!$E:$E,$G23),IF($B23="RAB Short",SUMIFS('RAB Prices Short'!Y:Y,'RAB Prices Short'!$B:$B,'All Prices combined'!$D23,'RAB Prices Short'!$E:$E,'All Prices combined'!$G23),IF($B23="RAB Long",SUMIFS('RAB Prices Long'!Y:Y,'RAB Prices Long'!$B:$B,'All Prices combined'!$D23,'RAB Prices Long'!$E:$E,'All Prices combined'!$G23)))),2)</f>
        <v>0</v>
      </c>
      <c r="W23" s="2">
        <f>ROUND(IF($B23="Annuity",SUMIFS('Annuity Prices'!Z:Z,'Annuity Prices'!$B:$B,$D23,'Annuity Prices'!$E:$E,$G23),IF($B23="RAB Short",SUMIFS('RAB Prices Short'!Z:Z,'RAB Prices Short'!$B:$B,'All Prices combined'!$D23,'RAB Prices Short'!$E:$E,'All Prices combined'!$G23),IF($B23="RAB Long",SUMIFS('RAB Prices Long'!Z:Z,'RAB Prices Long'!$B:$B,'All Prices combined'!$D23,'RAB Prices Long'!$E:$E,'All Prices combined'!$G23)))),2)</f>
        <v>0</v>
      </c>
      <c r="X23" s="2">
        <f>ROUND(IF($B23="Annuity",SUMIFS('Annuity Prices'!AA:AA,'Annuity Prices'!$B:$B,$D23,'Annuity Prices'!$E:$E,$G23),IF($B23="RAB Short",SUMIFS('RAB Prices Short'!AA:AA,'RAB Prices Short'!$B:$B,'All Prices combined'!$D23,'RAB Prices Short'!$E:$E,'All Prices combined'!$G23),IF($B23="RAB Long",SUMIFS('RAB Prices Long'!AA:AA,'RAB Prices Long'!$B:$B,'All Prices combined'!$D23,'RAB Prices Long'!$E:$E,'All Prices combined'!$G23)))),2)</f>
        <v>0</v>
      </c>
      <c r="Y23" s="2">
        <f>ROUND(IF($B23="Annuity",SUMIFS('Annuity Prices'!AB:AB,'Annuity Prices'!$B:$B,$D23,'Annuity Prices'!$E:$E,$G23),IF($B23="RAB Short",SUMIFS('RAB Prices Short'!AB:AB,'RAB Prices Short'!$B:$B,'All Prices combined'!$D23,'RAB Prices Short'!$E:$E,'All Prices combined'!$G23),IF($B23="RAB Long",SUMIFS('RAB Prices Long'!AB:AB,'RAB Prices Long'!$B:$B,'All Prices combined'!$D23,'RAB Prices Long'!$E:$E,'All Prices combined'!$G23)))),2)</f>
        <v>0</v>
      </c>
      <c r="Z23" s="2">
        <f>ROUND(IF($B23="Annuity",SUMIFS('Annuity Prices'!AC:AC,'Annuity Prices'!$B:$B,$D23,'Annuity Prices'!$E:$E,$G23),IF($B23="RAB Short",SUMIFS('RAB Prices Short'!AC:AC,'RAB Prices Short'!$B:$B,'All Prices combined'!$D23,'RAB Prices Short'!$E:$E,'All Prices combined'!$G23),IF($B23="RAB Long",SUMIFS('RAB Prices Long'!AC:AC,'RAB Prices Long'!$B:$B,'All Prices combined'!$D23,'RAB Prices Long'!$E:$E,'All Prices combined'!$G23)))),2)</f>
        <v>0</v>
      </c>
      <c r="AA23" s="2">
        <f>ROUND(IF($B23="Annuity",SUMIFS('Annuity Prices'!AD:AD,'Annuity Prices'!$B:$B,$D23,'Annuity Prices'!$E:$E,$G23),IF($B23="RAB Short",SUMIFS('RAB Prices Short'!AD:AD,'RAB Prices Short'!$B:$B,'All Prices combined'!$D23,'RAB Prices Short'!$E:$E,'All Prices combined'!$G23),IF($B23="RAB Long",SUMIFS('RAB Prices Long'!AD:AD,'RAB Prices Long'!$B:$B,'All Prices combined'!$D23,'RAB Prices Long'!$E:$E,'All Prices combined'!$G23)))),2)</f>
        <v>0</v>
      </c>
      <c r="AB23" s="2">
        <f>ROUND(IF($B23="Annuity",SUMIFS('Annuity Prices'!AE:AE,'Annuity Prices'!$B:$B,$D23,'Annuity Prices'!$E:$E,$G23),IF($B23="RAB Short",SUMIFS('RAB Prices Short'!AE:AE,'RAB Prices Short'!$B:$B,'All Prices combined'!$D23,'RAB Prices Short'!$E:$E,'All Prices combined'!$G23),IF($B23="RAB Long",SUMIFS('RAB Prices Long'!AE:AE,'RAB Prices Long'!$B:$B,'All Prices combined'!$D23,'RAB Prices Long'!$E:$E,'All Prices combined'!$G23)))),2)</f>
        <v>0</v>
      </c>
      <c r="AC23" s="2">
        <f>ROUND(IF($B23="Annuity",SUMIFS('Annuity Prices'!AF:AF,'Annuity Prices'!$B:$B,$D23,'Annuity Prices'!$E:$E,$G23),IF($B23="RAB Short",SUMIFS('RAB Prices Short'!AF:AF,'RAB Prices Short'!$B:$B,'All Prices combined'!$D23,'RAB Prices Short'!$E:$E,'All Prices combined'!$G23),IF($B23="RAB Long",SUMIFS('RAB Prices Long'!AF:AF,'RAB Prices Long'!$B:$B,'All Prices combined'!$D23,'RAB Prices Long'!$E:$E,'All Prices combined'!$G23)))),2)</f>
        <v>0</v>
      </c>
      <c r="AD23" s="2">
        <f>ROUND(IF($B23="Annuity",SUMIFS('Annuity Prices'!AG:AG,'Annuity Prices'!$B:$B,$D23,'Annuity Prices'!$E:$E,$G23),IF($B23="RAB Short",SUMIFS('RAB Prices Short'!AG:AG,'RAB Prices Short'!$B:$B,'All Prices combined'!$D23,'RAB Prices Short'!$E:$E,'All Prices combined'!$G23),IF($B23="RAB Long",SUMIFS('RAB Prices Long'!AG:AG,'RAB Prices Long'!$B:$B,'All Prices combined'!$D23,'RAB Prices Long'!$E:$E,'All Prices combined'!$G23)))),2)</f>
        <v>0</v>
      </c>
      <c r="AE23" s="2">
        <f>ROUND(IF($B23="Annuity",SUMIFS('Annuity Prices'!AH:AH,'Annuity Prices'!$B:$B,$D23,'Annuity Prices'!$E:$E,$G23),IF($B23="RAB Short",SUMIFS('RAB Prices Short'!AH:AH,'RAB Prices Short'!$B:$B,'All Prices combined'!$D23,'RAB Prices Short'!$E:$E,'All Prices combined'!$G23),IF($B23="RAB Long",SUMIFS('RAB Prices Long'!AH:AH,'RAB Prices Long'!$B:$B,'All Prices combined'!$D23,'RAB Prices Long'!$E:$E,'All Prices combined'!$G23)))),2)</f>
        <v>0</v>
      </c>
      <c r="AF23" s="2">
        <f>ROUND(IF($B23="Annuity",SUMIFS('Annuity Prices'!AI:AI,'Annuity Prices'!$B:$B,$D23,'Annuity Prices'!$E:$E,$G23),IF($B23="RAB Short",SUMIFS('RAB Prices Short'!AI:AI,'RAB Prices Short'!$B:$B,'All Prices combined'!$D23,'RAB Prices Short'!$E:$E,'All Prices combined'!$G23),IF($B23="RAB Long",SUMIFS('RAB Prices Long'!AI:AI,'RAB Prices Long'!$B:$B,'All Prices combined'!$D23,'RAB Prices Long'!$E:$E,'All Prices combined'!$G23)))),2)</f>
        <v>0</v>
      </c>
      <c r="AG23" s="2">
        <f>ROUND(IF($B23="Annuity",SUMIFS('Annuity Prices'!AJ:AJ,'Annuity Prices'!$B:$B,$D23,'Annuity Prices'!$E:$E,$G23),IF($B23="RAB Short",SUMIFS('RAB Prices Short'!AJ:AJ,'RAB Prices Short'!$B:$B,'All Prices combined'!$D23,'RAB Prices Short'!$E:$E,'All Prices combined'!$G23),IF($B23="RAB Long",SUMIFS('RAB Prices Long'!AJ:AJ,'RAB Prices Long'!$B:$B,'All Prices combined'!$D23,'RAB Prices Long'!$E:$E,'All Prices combined'!$G23)))),2)</f>
        <v>0</v>
      </c>
      <c r="AH23" s="2">
        <f>ROUND(IF($B23="Annuity",SUMIFS('Annuity Prices'!AK:AK,'Annuity Prices'!$B:$B,$D23,'Annuity Prices'!$E:$E,$G23),IF($B23="RAB Short",SUMIFS('RAB Prices Short'!AK:AK,'RAB Prices Short'!$B:$B,'All Prices combined'!$D23,'RAB Prices Short'!$E:$E,'All Prices combined'!$G23),IF($B23="RAB Long",SUMIFS('RAB Prices Long'!AK:AK,'RAB Prices Long'!$B:$B,'All Prices combined'!$D23,'RAB Prices Long'!$E:$E,'All Prices combined'!$G23)))),2)</f>
        <v>0</v>
      </c>
      <c r="AI23" s="2">
        <f>ROUND(IF($B23="Annuity",SUMIFS('Annuity Prices'!AL:AL,'Annuity Prices'!$B:$B,$D23,'Annuity Prices'!$E:$E,$G23),IF($B23="RAB Short",SUMIFS('RAB Prices Short'!AL:AL,'RAB Prices Short'!$B:$B,'All Prices combined'!$D23,'RAB Prices Short'!$E:$E,'All Prices combined'!$G23),IF($B23="RAB Long",SUMIFS('RAB Prices Long'!AL:AL,'RAB Prices Long'!$B:$B,'All Prices combined'!$D23,'RAB Prices Long'!$E:$E,'All Prices combined'!$G23)))),2)</f>
        <v>0</v>
      </c>
      <c r="AJ23" s="2">
        <f>ROUND(IF($B23="Annuity",SUMIFS('Annuity Prices'!AM:AM,'Annuity Prices'!$B:$B,$D23,'Annuity Prices'!$E:$E,$G23),IF($B23="RAB Short",SUMIFS('RAB Prices Short'!AM:AM,'RAB Prices Short'!$B:$B,'All Prices combined'!$D23,'RAB Prices Short'!$E:$E,'All Prices combined'!$G23),IF($B23="RAB Long",SUMIFS('RAB Prices Long'!AM:AM,'RAB Prices Long'!$B:$B,'All Prices combined'!$D23,'RAB Prices Long'!$E:$E,'All Prices combined'!$G23)))),2)</f>
        <v>0</v>
      </c>
      <c r="AK23" s="2">
        <f>ROUND(IF($B23="Annuity",SUMIFS('Annuity Prices'!AN:AN,'Annuity Prices'!$B:$B,$D23,'Annuity Prices'!$E:$E,$G23),IF($B23="RAB Short",SUMIFS('RAB Prices Short'!AN:AN,'RAB Prices Short'!$B:$B,'All Prices combined'!$D23,'RAB Prices Short'!$E:$E,'All Prices combined'!$G23),IF($B23="RAB Long",SUMIFS('RAB Prices Long'!AN:AN,'RAB Prices Long'!$B:$B,'All Prices combined'!$D23,'RAB Prices Long'!$E:$E,'All Prices combined'!$G23)))),2)</f>
        <v>0</v>
      </c>
      <c r="AL23" s="2">
        <f>ROUND(IF($B23="Annuity",SUMIFS('Annuity Prices'!AO:AO,'Annuity Prices'!$B:$B,$D23,'Annuity Prices'!$E:$E,$G23),IF($B23="RAB Short",SUMIFS('RAB Prices Short'!AO:AO,'RAB Prices Short'!$B:$B,'All Prices combined'!$D23,'RAB Prices Short'!$E:$E,'All Prices combined'!$G23),IF($B23="RAB Long",SUMIFS('RAB Prices Long'!AO:AO,'RAB Prices Long'!$B:$B,'All Prices combined'!$D23,'RAB Prices Long'!$E:$E,'All Prices combined'!$G23)))),2)</f>
        <v>0</v>
      </c>
      <c r="AM23" s="2">
        <f>ROUND(IF($B23="Annuity",SUMIFS('Annuity Prices'!AP:AP,'Annuity Prices'!$B:$B,$D23,'Annuity Prices'!$E:$E,$G23),IF($B23="RAB Short",SUMIFS('RAB Prices Short'!AP:AP,'RAB Prices Short'!$B:$B,'All Prices combined'!$D23,'RAB Prices Short'!$E:$E,'All Prices combined'!$G23),IF($B23="RAB Long",SUMIFS('RAB Prices Long'!AP:AP,'RAB Prices Long'!$B:$B,'All Prices combined'!$D23,'RAB Prices Long'!$E:$E,'All Prices combined'!$G23)))),2)</f>
        <v>0</v>
      </c>
      <c r="AN23" s="2">
        <f>ROUND(IF($B23="Annuity",SUMIFS('Annuity Prices'!AQ:AQ,'Annuity Prices'!$B:$B,$D23,'Annuity Prices'!$E:$E,$G23),IF($B23="RAB Short",SUMIFS('RAB Prices Short'!AQ:AQ,'RAB Prices Short'!$B:$B,'All Prices combined'!$D23,'RAB Prices Short'!$E:$E,'All Prices combined'!$G23),IF($B23="RAB Long",SUMIFS('RAB Prices Long'!AQ:AQ,'RAB Prices Long'!$B:$B,'All Prices combined'!$D23,'RAB Prices Long'!$E:$E,'All Prices combined'!$G23)))),2)</f>
        <v>0</v>
      </c>
      <c r="AO23" s="2">
        <f>ROUND(IF($B23="Annuity",SUMIFS('Annuity Prices'!AR:AR,'Annuity Prices'!$B:$B,$D23,'Annuity Prices'!$E:$E,$G23),IF($B23="RAB Short",SUMIFS('RAB Prices Short'!AR:AR,'RAB Prices Short'!$B:$B,'All Prices combined'!$D23,'RAB Prices Short'!$E:$E,'All Prices combined'!$G23),IF($B23="RAB Long",SUMIFS('RAB Prices Long'!AR:AR,'RAB Prices Long'!$B:$B,'All Prices combined'!$D23,'RAB Prices Long'!$E:$E,'All Prices combined'!$G23)))),2)</f>
        <v>0</v>
      </c>
      <c r="AP23" s="2">
        <f>ROUND(IF($B23="Annuity",SUMIFS('Annuity Prices'!AS:AS,'Annuity Prices'!$B:$B,$D23,'Annuity Prices'!$E:$E,$G23),IF($B23="RAB Short",SUMIFS('RAB Prices Short'!AS:AS,'RAB Prices Short'!$B:$B,'All Prices combined'!$D23,'RAB Prices Short'!$E:$E,'All Prices combined'!$G23),IF($B23="RAB Long",SUMIFS('RAB Prices Long'!AS:AS,'RAB Prices Long'!$B:$B,'All Prices combined'!$D23,'RAB Prices Long'!$E:$E,'All Prices combined'!$G23)))),2)</f>
        <v>0</v>
      </c>
      <c r="AQ23" s="2">
        <f>ROUND(IF($B23="Annuity",SUMIFS('Annuity Prices'!AT:AT,'Annuity Prices'!$B:$B,$D23,'Annuity Prices'!$E:$E,$G23),IF($B23="RAB Short",SUMIFS('RAB Prices Short'!AT:AT,'RAB Prices Short'!$B:$B,'All Prices combined'!$D23,'RAB Prices Short'!$E:$E,'All Prices combined'!$G23),IF($B23="RAB Long",SUMIFS('RAB Prices Long'!AT:AT,'RAB Prices Long'!$B:$B,'All Prices combined'!$D23,'RAB Prices Long'!$E:$E,'All Prices combined'!$G23)))),2)</f>
        <v>0</v>
      </c>
      <c r="AR23" s="2">
        <f>ROUND(IF($B23="Annuity",SUMIFS('Annuity Prices'!AU:AU,'Annuity Prices'!$B:$B,$D23,'Annuity Prices'!$E:$E,$G23),IF($B23="RAB Short",SUMIFS('RAB Prices Short'!AU:AU,'RAB Prices Short'!$B:$B,'All Prices combined'!$D23,'RAB Prices Short'!$E:$E,'All Prices combined'!$G23),IF($B23="RAB Long",SUMIFS('RAB Prices Long'!AU:AU,'RAB Prices Long'!$B:$B,'All Prices combined'!$D23,'RAB Prices Long'!$E:$E,'All Prices combined'!$G23)))),2)</f>
        <v>0</v>
      </c>
      <c r="AS23" s="2">
        <f>ROUND(IF($B23="Annuity",SUMIFS('Annuity Prices'!AV:AV,'Annuity Prices'!$B:$B,$D23,'Annuity Prices'!$E:$E,$G23),IF($B23="RAB Short",SUMIFS('RAB Prices Short'!AV:AV,'RAB Prices Short'!$B:$B,'All Prices combined'!$D23,'RAB Prices Short'!$E:$E,'All Prices combined'!$G23),IF($B23="RAB Long",SUMIFS('RAB Prices Long'!AV:AV,'RAB Prices Long'!$B:$B,'All Prices combined'!$D23,'RAB Prices Long'!$E:$E,'All Prices combined'!$G23)))),2)</f>
        <v>0</v>
      </c>
      <c r="AT23" s="2">
        <f>ROUND(IF($B23="Annuity",SUMIFS('Annuity Prices'!AW:AW,'Annuity Prices'!$B:$B,$D23,'Annuity Prices'!$E:$E,$G23),IF($B23="RAB Short",SUMIFS('RAB Prices Short'!AW:AW,'RAB Prices Short'!$B:$B,'All Prices combined'!$D23,'RAB Prices Short'!$E:$E,'All Prices combined'!$G23),IF($B23="RAB Long",SUMIFS('RAB Prices Long'!AW:AW,'RAB Prices Long'!$B:$B,'All Prices combined'!$D23,'RAB Prices Long'!$E:$E,'All Prices combined'!$G23)))),2)</f>
        <v>0</v>
      </c>
      <c r="AU23" s="2">
        <f>ROUND(IF($B23="Annuity",SUMIFS('Annuity Prices'!AX:AX,'Annuity Prices'!$B:$B,$D23,'Annuity Prices'!$E:$E,$G23),IF($B23="RAB Short",SUMIFS('RAB Prices Short'!AX:AX,'RAB Prices Short'!$B:$B,'All Prices combined'!$D23,'RAB Prices Short'!$E:$E,'All Prices combined'!$G23),IF($B23="RAB Long",SUMIFS('RAB Prices Long'!AX:AX,'RAB Prices Long'!$B:$B,'All Prices combined'!$D23,'RAB Prices Long'!$E:$E,'All Prices combined'!$G23)))),2)</f>
        <v>0</v>
      </c>
      <c r="AV23" s="2">
        <f>ROUND(IF($B23="Annuity",SUMIFS('Annuity Prices'!AY:AY,'Annuity Prices'!$B:$B,$D23,'Annuity Prices'!$E:$E,$G23),IF($B23="RAB Short",SUMIFS('RAB Prices Short'!AY:AY,'RAB Prices Short'!$B:$B,'All Prices combined'!$D23,'RAB Prices Short'!$E:$E,'All Prices combined'!$G23),IF($B23="RAB Long",SUMIFS('RAB Prices Long'!AY:AY,'RAB Prices Long'!$B:$B,'All Prices combined'!$D23,'RAB Prices Long'!$E:$E,'All Prices combined'!$G23)))),2)</f>
        <v>0</v>
      </c>
      <c r="AW23" s="2">
        <f>ROUND(IF($B23="Annuity",SUMIFS('Annuity Prices'!AZ:AZ,'Annuity Prices'!$B:$B,$D23,'Annuity Prices'!$E:$E,$G23),IF($B23="RAB Short",SUMIFS('RAB Prices Short'!AZ:AZ,'RAB Prices Short'!$B:$B,'All Prices combined'!$D23,'RAB Prices Short'!$E:$E,'All Prices combined'!$G23),IF($B23="RAB Long",SUMIFS('RAB Prices Long'!AZ:AZ,'RAB Prices Long'!$B:$B,'All Prices combined'!$D23,'RAB Prices Long'!$E:$E,'All Prices combined'!$G23)))),2)</f>
        <v>0</v>
      </c>
      <c r="AX23" s="2">
        <f>ROUND(IF($B23="Annuity",SUMIFS('Annuity Prices'!BA:BA,'Annuity Prices'!$B:$B,$D23,'Annuity Prices'!$E:$E,$G23),IF($B23="RAB Short",SUMIFS('RAB Prices Short'!BA:BA,'RAB Prices Short'!$B:$B,'All Prices combined'!$D23,'RAB Prices Short'!$E:$E,'All Prices combined'!$G23),IF($B23="RAB Long",SUMIFS('RAB Prices Long'!BA:BA,'RAB Prices Long'!$B:$B,'All Prices combined'!$D23,'RAB Prices Long'!$E:$E,'All Prices combined'!$G23)))),2)</f>
        <v>0</v>
      </c>
      <c r="AY23" s="2">
        <f>ROUND(IF($B23="Annuity",SUMIFS('Annuity Prices'!BB:BB,'Annuity Prices'!$B:$B,$D23,'Annuity Prices'!$E:$E,$G23),IF($B23="RAB Short",SUMIFS('RAB Prices Short'!BB:BB,'RAB Prices Short'!$B:$B,'All Prices combined'!$D23,'RAB Prices Short'!$E:$E,'All Prices combined'!$G23),IF($B23="RAB Long",SUMIFS('RAB Prices Long'!BB:BB,'RAB Prices Long'!$B:$B,'All Prices combined'!$D23,'RAB Prices Long'!$E:$E,'All Prices combined'!$G23)))),2)</f>
        <v>0</v>
      </c>
      <c r="AZ23" s="2">
        <f>ROUND(IF($B23="Annuity",SUMIFS('Annuity Prices'!BC:BC,'Annuity Prices'!$B:$B,$D23,'Annuity Prices'!$E:$E,$G23),IF($B23="RAB Short",SUMIFS('RAB Prices Short'!BC:BC,'RAB Prices Short'!$B:$B,'All Prices combined'!$D23,'RAB Prices Short'!$E:$E,'All Prices combined'!$G23),IF($B23="RAB Long",SUMIFS('RAB Prices Long'!BC:BC,'RAB Prices Long'!$B:$B,'All Prices combined'!$D23,'RAB Prices Long'!$E:$E,'All Prices combined'!$G23)))),2)</f>
        <v>0</v>
      </c>
      <c r="BA23" s="2">
        <f>ROUND(IF($B23="Annuity",SUMIFS('Annuity Prices'!BD:BD,'Annuity Prices'!$B:$B,$D23,'Annuity Prices'!$E:$E,$G23),IF($B23="RAB Short",SUMIFS('RAB Prices Short'!BD:BD,'RAB Prices Short'!$B:$B,'All Prices combined'!$D23,'RAB Prices Short'!$E:$E,'All Prices combined'!$G23),IF($B23="RAB Long",SUMIFS('RAB Prices Long'!BD:BD,'RAB Prices Long'!$B:$B,'All Prices combined'!$D23,'RAB Prices Long'!$E:$E,'All Prices combined'!$G23)))),2)</f>
        <v>0</v>
      </c>
      <c r="BB23" s="2">
        <f>ROUND(IF($B23="Annuity",SUMIFS('Annuity Prices'!BE:BE,'Annuity Prices'!$B:$B,$D23,'Annuity Prices'!$E:$E,$G23),IF($B23="RAB Short",SUMIFS('RAB Prices Short'!BE:BE,'RAB Prices Short'!$B:$B,'All Prices combined'!$D23,'RAB Prices Short'!$E:$E,'All Prices combined'!$G23),IF($B23="RAB Long",SUMIFS('RAB Prices Long'!BE:BE,'RAB Prices Long'!$B:$B,'All Prices combined'!$D23,'RAB Prices Long'!$E:$E,'All Prices combined'!$G23)))),2)</f>
        <v>0</v>
      </c>
      <c r="BC23" s="2">
        <f>ROUND(IF($B23="Annuity",SUMIFS('Annuity Prices'!BF:BF,'Annuity Prices'!$B:$B,$D23,'Annuity Prices'!$E:$E,$G23),IF($B23="RAB Short",SUMIFS('RAB Prices Short'!BF:BF,'RAB Prices Short'!$B:$B,'All Prices combined'!$D23,'RAB Prices Short'!$E:$E,'All Prices combined'!$G23),IF($B23="RAB Long",SUMIFS('RAB Prices Long'!BF:BF,'RAB Prices Long'!$B:$B,'All Prices combined'!$D23,'RAB Prices Long'!$E:$E,'All Prices combined'!$G23)))),2)</f>
        <v>0</v>
      </c>
      <c r="BD23" s="2">
        <f>ROUND(IF($B23="Annuity",SUMIFS('Annuity Prices'!BG:BG,'Annuity Prices'!$B:$B,$D23,'Annuity Prices'!$E:$E,$G23),IF($B23="RAB Short",SUMIFS('RAB Prices Short'!BG:BG,'RAB Prices Short'!$B:$B,'All Prices combined'!$D23,'RAB Prices Short'!$E:$E,'All Prices combined'!$G23),IF($B23="RAB Long",SUMIFS('RAB Prices Long'!BG:BG,'RAB Prices Long'!$B:$B,'All Prices combined'!$D23,'RAB Prices Long'!$E:$E,'All Prices combined'!$G23)))),2)</f>
        <v>0</v>
      </c>
      <c r="BE23" s="2">
        <f>ROUND(IF($B23="Annuity",SUMIFS('Annuity Prices'!BH:BH,'Annuity Prices'!$B:$B,$D23,'Annuity Prices'!$E:$E,$G23),IF($B23="RAB Short",SUMIFS('RAB Prices Short'!BH:BH,'RAB Prices Short'!$B:$B,'All Prices combined'!$D23,'RAB Prices Short'!$E:$E,'All Prices combined'!$G23),IF($B23="RAB Long",SUMIFS('RAB Prices Long'!BH:BH,'RAB Prices Long'!$B:$B,'All Prices combined'!$D23,'RAB Prices Long'!$E:$E,'All Prices combined'!$G23)))),2)</f>
        <v>0</v>
      </c>
      <c r="BF23" s="2">
        <f>ROUND(IF($B23="Annuity",SUMIFS('Annuity Prices'!BI:BI,'Annuity Prices'!$B:$B,$D23,'Annuity Prices'!$E:$E,$G23),IF($B23="RAB Short",SUMIFS('RAB Prices Short'!BI:BI,'RAB Prices Short'!$B:$B,'All Prices combined'!$D23,'RAB Prices Short'!$E:$E,'All Prices combined'!$G23),IF($B23="RAB Long",SUMIFS('RAB Prices Long'!BI:BI,'RAB Prices Long'!$B:$B,'All Prices combined'!$D23,'RAB Prices Long'!$E:$E,'All Prices combined'!$G23)))),2)</f>
        <v>0</v>
      </c>
      <c r="BG23" s="2">
        <f>ROUND(IF($B23="Annuity",SUMIFS('Annuity Prices'!BJ:BJ,'Annuity Prices'!$B:$B,$D23,'Annuity Prices'!$E:$E,$G23),IF($B23="RAB Short",SUMIFS('RAB Prices Short'!BJ:BJ,'RAB Prices Short'!$B:$B,'All Prices combined'!$D23,'RAB Prices Short'!$E:$E,'All Prices combined'!$G23),IF($B23="RAB Long",SUMIFS('RAB Prices Long'!BJ:BJ,'RAB Prices Long'!$B:$B,'All Prices combined'!$D23,'RAB Prices Long'!$E:$E,'All Prices combined'!$G23)))),2)</f>
        <v>0</v>
      </c>
      <c r="BH23" s="2">
        <f>ROUND(IF($B23="Annuity",SUMIFS('Annuity Prices'!BK:BK,'Annuity Prices'!$B:$B,$D23,'Annuity Prices'!$E:$E,$G23),IF($B23="RAB Short",SUMIFS('RAB Prices Short'!BK:BK,'RAB Prices Short'!$B:$B,'All Prices combined'!$D23,'RAB Prices Short'!$E:$E,'All Prices combined'!$G23),IF($B23="RAB Long",SUMIFS('RAB Prices Long'!BK:BK,'RAB Prices Long'!$B:$B,'All Prices combined'!$D23,'RAB Prices Long'!$E:$E,'All Prices combined'!$G23)))),2)</f>
        <v>0</v>
      </c>
      <c r="BI23" s="2">
        <f>ROUND(IF($B23="Annuity",SUMIFS('Annuity Prices'!BL:BL,'Annuity Prices'!$B:$B,$D23,'Annuity Prices'!$E:$E,$G23),IF($B23="RAB Short",SUMIFS('RAB Prices Short'!BL:BL,'RAB Prices Short'!$B:$B,'All Prices combined'!$D23,'RAB Prices Short'!$E:$E,'All Prices combined'!$G23),IF($B23="RAB Long",SUMIFS('RAB Prices Long'!BL:BL,'RAB Prices Long'!$B:$B,'All Prices combined'!$D23,'RAB Prices Long'!$E:$E,'All Prices combined'!$G23)))),2)</f>
        <v>0</v>
      </c>
      <c r="BJ23" s="2">
        <f>ROUND(IF($B23="Annuity",SUMIFS('Annuity Prices'!BM:BM,'Annuity Prices'!$B:$B,$D23,'Annuity Prices'!$E:$E,$G23),IF($B23="RAB Short",SUMIFS('RAB Prices Short'!BM:BM,'RAB Prices Short'!$B:$B,'All Prices combined'!$D23,'RAB Prices Short'!$E:$E,'All Prices combined'!$G23),IF($B23="RAB Long",SUMIFS('RAB Prices Long'!BM:BM,'RAB Prices Long'!$B:$B,'All Prices combined'!$D23,'RAB Prices Long'!$E:$E,'All Prices combined'!$G23)))),2)</f>
        <v>0</v>
      </c>
      <c r="BK23" s="2">
        <f>ROUND(IF($B23="Annuity",SUMIFS('Annuity Prices'!BN:BN,'Annuity Prices'!$B:$B,$D23,'Annuity Prices'!$E:$E,$G23),IF($B23="RAB Short",SUMIFS('RAB Prices Short'!BN:BN,'RAB Prices Short'!$B:$B,'All Prices combined'!$D23,'RAB Prices Short'!$E:$E,'All Prices combined'!$G23),IF($B23="RAB Long",SUMIFS('RAB Prices Long'!BN:BN,'RAB Prices Long'!$B:$B,'All Prices combined'!$D23,'RAB Prices Long'!$E:$E,'All Prices combined'!$G23)))),2)</f>
        <v>0</v>
      </c>
      <c r="BL23" s="2">
        <f>ROUND(IF($B23="Annuity",SUMIFS('Annuity Prices'!BO:BO,'Annuity Prices'!$B:$B,$D23,'Annuity Prices'!$E:$E,$G23),IF($B23="RAB Short",SUMIFS('RAB Prices Short'!BO:BO,'RAB Prices Short'!$B:$B,'All Prices combined'!$D23,'RAB Prices Short'!$E:$E,'All Prices combined'!$G23),IF($B23="RAB Long",SUMIFS('RAB Prices Long'!BO:BO,'RAB Prices Long'!$B:$B,'All Prices combined'!$D23,'RAB Prices Long'!$E:$E,'All Prices combined'!$G23)))),2)</f>
        <v>0</v>
      </c>
      <c r="BM23" s="2">
        <f>ROUND(IF($B23="Annuity",SUMIFS('Annuity Prices'!BP:BP,'Annuity Prices'!$B:$B,$D23,'Annuity Prices'!$E:$E,$G23),IF($B23="RAB Short",SUMIFS('RAB Prices Short'!BP:BP,'RAB Prices Short'!$B:$B,'All Prices combined'!$D23,'RAB Prices Short'!$E:$E,'All Prices combined'!$G23),IF($B23="RAB Long",SUMIFS('RAB Prices Long'!BP:BP,'RAB Prices Long'!$B:$B,'All Prices combined'!$D23,'RAB Prices Long'!$E:$E,'All Prices combined'!$G23)))),2)</f>
        <v>0</v>
      </c>
      <c r="BN23" s="2">
        <f>ROUND(IF($B23="Annuity",SUMIFS('Annuity Prices'!BQ:BQ,'Annuity Prices'!$B:$B,$D23,'Annuity Prices'!$E:$E,$G23),IF($B23="RAB Short",SUMIFS('RAB Prices Short'!BQ:BQ,'RAB Prices Short'!$B:$B,'All Prices combined'!$D23,'RAB Prices Short'!$E:$E,'All Prices combined'!$G23),IF($B23="RAB Long",SUMIFS('RAB Prices Long'!BQ:BQ,'RAB Prices Long'!$B:$B,'All Prices combined'!$D23,'RAB Prices Long'!$E:$E,'All Prices combined'!$G23)))),2)</f>
        <v>0</v>
      </c>
      <c r="BO23" s="2">
        <f>ROUND(IF($B23="Annuity",SUMIFS('Annuity Prices'!BR:BR,'Annuity Prices'!$B:$B,$D23,'Annuity Prices'!$E:$E,$G23),IF($B23="RAB Short",SUMIFS('RAB Prices Short'!BR:BR,'RAB Prices Short'!$B:$B,'All Prices combined'!$D23,'RAB Prices Short'!$E:$E,'All Prices combined'!$G23),IF($B23="RAB Long",SUMIFS('RAB Prices Long'!BR:BR,'RAB Prices Long'!$B:$B,'All Prices combined'!$D23,'RAB Prices Long'!$E:$E,'All Prices combined'!$G23)))),2)</f>
        <v>0</v>
      </c>
      <c r="BP23" s="2">
        <f>ROUND(IF($B23="Annuity",SUMIFS('Annuity Prices'!BS:BS,'Annuity Prices'!$B:$B,$D23,'Annuity Prices'!$E:$E,$G23),IF($B23="RAB Short",SUMIFS('RAB Prices Short'!BS:BS,'RAB Prices Short'!$B:$B,'All Prices combined'!$D23,'RAB Prices Short'!$E:$E,'All Prices combined'!$G23),IF($B23="RAB Long",SUMIFS('RAB Prices Long'!BS:BS,'RAB Prices Long'!$B:$B,'All Prices combined'!$D23,'RAB Prices Long'!$E:$E,'All Prices combined'!$G23)))),2)</f>
        <v>0</v>
      </c>
      <c r="BQ23" s="2">
        <f>ROUND(IF($B23="Annuity",SUMIFS('Annuity Prices'!BT:BT,'Annuity Prices'!$B:$B,$D23,'Annuity Prices'!$E:$E,$G23),IF($B23="RAB Short",SUMIFS('RAB Prices Short'!BT:BT,'RAB Prices Short'!$B:$B,'All Prices combined'!$D23,'RAB Prices Short'!$E:$E,'All Prices combined'!$G23),IF($B23="RAB Long",SUMIFS('RAB Prices Long'!BT:BT,'RAB Prices Long'!$B:$B,'All Prices combined'!$D23,'RAB Prices Long'!$E:$E,'All Prices combined'!$G23)))),2)</f>
        <v>0</v>
      </c>
      <c r="BR23" s="2">
        <f>ROUND(IF($B23="Annuity",SUMIFS('Annuity Prices'!BU:BU,'Annuity Prices'!$B:$B,$D23,'Annuity Prices'!$E:$E,$G23),IF($B23="RAB Short",SUMIFS('RAB Prices Short'!BU:BU,'RAB Prices Short'!$B:$B,'All Prices combined'!$D23,'RAB Prices Short'!$E:$E,'All Prices combined'!$G23),IF($B23="RAB Long",SUMIFS('RAB Prices Long'!BU:BU,'RAB Prices Long'!$B:$B,'All Prices combined'!$D23,'RAB Prices Long'!$E:$E,'All Prices combined'!$G23)))),2)</f>
        <v>0</v>
      </c>
      <c r="BS23" s="2">
        <f>ROUND(IF($B23="Annuity",SUMIFS('Annuity Prices'!BV:BV,'Annuity Prices'!$B:$B,$D23,'Annuity Prices'!$E:$E,$G23),IF($B23="RAB Short",SUMIFS('RAB Prices Short'!BV:BV,'RAB Prices Short'!$B:$B,'All Prices combined'!$D23,'RAB Prices Short'!$E:$E,'All Prices combined'!$G23),IF($B23="RAB Long",SUMIFS('RAB Prices Long'!BV:BV,'RAB Prices Long'!$B:$B,'All Prices combined'!$D23,'RAB Prices Long'!$E:$E,'All Prices combined'!$G23)))),2)</f>
        <v>0</v>
      </c>
      <c r="BT23" s="2">
        <f>ROUND(IF($B23="Annuity",SUMIFS('Annuity Prices'!BW:BW,'Annuity Prices'!$B:$B,$D23,'Annuity Prices'!$E:$E,$G23),IF($B23="RAB Short",SUMIFS('RAB Prices Short'!BW:BW,'RAB Prices Short'!$B:$B,'All Prices combined'!$D23,'RAB Prices Short'!$E:$E,'All Prices combined'!$G23),IF($B23="RAB Long",SUMIFS('RAB Prices Long'!BW:BW,'RAB Prices Long'!$B:$B,'All Prices combined'!$D23,'RAB Prices Long'!$E:$E,'All Prices combined'!$G23)))),2)</f>
        <v>0</v>
      </c>
      <c r="BU23" s="2">
        <f>ROUND(IF($B23="Annuity",SUMIFS('Annuity Prices'!BX:BX,'Annuity Prices'!$B:$B,$D23,'Annuity Prices'!$E:$E,$G23),IF($B23="RAB Short",SUMIFS('RAB Prices Short'!BX:BX,'RAB Prices Short'!$B:$B,'All Prices combined'!$D23,'RAB Prices Short'!$E:$E,'All Prices combined'!$G23),IF($B23="RAB Long",SUMIFS('RAB Prices Long'!BX:BX,'RAB Prices Long'!$B:$B,'All Prices combined'!$D23,'RAB Prices Long'!$E:$E,'All Prices combined'!$G23)))),2)</f>
        <v>0</v>
      </c>
    </row>
    <row r="24" spans="2:73" x14ac:dyDescent="0.25">
      <c r="B24" t="s">
        <v>37</v>
      </c>
      <c r="C24" s="1">
        <v>6</v>
      </c>
      <c r="D24" s="1" t="s">
        <v>140</v>
      </c>
      <c r="E24" s="1" t="s">
        <v>139</v>
      </c>
      <c r="F24" s="1">
        <v>6</v>
      </c>
      <c r="G24" s="1" t="s">
        <v>38</v>
      </c>
      <c r="H24" s="1" t="s">
        <v>128</v>
      </c>
      <c r="I24" s="2">
        <f>ROUND(IF($B24="Annuity",SUMIFS('Annuity Prices'!L:L,'Annuity Prices'!$B:$B,$D24,'Annuity Prices'!$E:$E,$G24),IF($B24="RAB Short",SUMIFS('RAB Prices Short'!L:L,'RAB Prices Short'!$B:$B,'All Prices combined'!$D24,'RAB Prices Short'!$E:$E,'All Prices combined'!$G24),IF($B24="RAB Long",SUMIFS('RAB Prices Long'!L:L,'RAB Prices Long'!$B:$B,'All Prices combined'!$D24,'RAB Prices Long'!$E:$E,'All Prices combined'!$G24)))),2)</f>
        <v>105.69</v>
      </c>
      <c r="J24" s="2">
        <f>ROUND(IF($B24="Annuity",SUMIFS('Annuity Prices'!M:M,'Annuity Prices'!$B:$B,$D24,'Annuity Prices'!$E:$E,$G24),IF($B24="RAB Short",SUMIFS('RAB Prices Short'!M:M,'RAB Prices Short'!$B:$B,'All Prices combined'!$D24,'RAB Prices Short'!$E:$E,'All Prices combined'!$G24),IF($B24="RAB Long",SUMIFS('RAB Prices Long'!M:M,'RAB Prices Long'!$B:$B,'All Prices combined'!$D24,'RAB Prices Long'!$E:$E,'All Prices combined'!$G24)))),2)</f>
        <v>108.72</v>
      </c>
      <c r="K24" s="2">
        <f>ROUND(IF($B24="Annuity",SUMIFS('Annuity Prices'!N:N,'Annuity Prices'!$B:$B,$D24,'Annuity Prices'!$E:$E,$G24),IF($B24="RAB Short",SUMIFS('RAB Prices Short'!N:N,'RAB Prices Short'!$B:$B,'All Prices combined'!$D24,'RAB Prices Short'!$E:$E,'All Prices combined'!$G24),IF($B24="RAB Long",SUMIFS('RAB Prices Long'!N:N,'RAB Prices Long'!$B:$B,'All Prices combined'!$D24,'RAB Prices Long'!$E:$E,'All Prices combined'!$G24)))),2)</f>
        <v>111.84</v>
      </c>
      <c r="L24" s="2">
        <f>ROUND(IF($B24="Annuity",SUMIFS('Annuity Prices'!O:O,'Annuity Prices'!$B:$B,$D24,'Annuity Prices'!$E:$E,$G24),IF($B24="RAB Short",SUMIFS('RAB Prices Short'!O:O,'RAB Prices Short'!$B:$B,'All Prices combined'!$D24,'RAB Prices Short'!$E:$E,'All Prices combined'!$G24),IF($B24="RAB Long",SUMIFS('RAB Prices Long'!O:O,'RAB Prices Long'!$B:$B,'All Prices combined'!$D24,'RAB Prices Long'!$E:$E,'All Prices combined'!$G24)))),2)</f>
        <v>115.05</v>
      </c>
      <c r="M24" s="2">
        <f>ROUND(IF($B24="Annuity",SUMIFS('Annuity Prices'!P:P,'Annuity Prices'!$B:$B,$D24,'Annuity Prices'!$E:$E,$G24),IF($B24="RAB Short",SUMIFS('RAB Prices Short'!P:P,'RAB Prices Short'!$B:$B,'All Prices combined'!$D24,'RAB Prices Short'!$E:$E,'All Prices combined'!$G24),IF($B24="RAB Long",SUMIFS('RAB Prices Long'!P:P,'RAB Prices Long'!$B:$B,'All Prices combined'!$D24,'RAB Prices Long'!$E:$E,'All Prices combined'!$G24)))),2)</f>
        <v>114.64</v>
      </c>
      <c r="N24" s="2">
        <f>ROUND(IF($B24="Annuity",SUMIFS('Annuity Prices'!Q:Q,'Annuity Prices'!$B:$B,$D24,'Annuity Prices'!$E:$E,$G24),IF($B24="RAB Short",SUMIFS('RAB Prices Short'!Q:Q,'RAB Prices Short'!$B:$B,'All Prices combined'!$D24,'RAB Prices Short'!$E:$E,'All Prices combined'!$G24),IF($B24="RAB Long",SUMIFS('RAB Prices Long'!Q:Q,'RAB Prices Long'!$B:$B,'All Prices combined'!$D24,'RAB Prices Long'!$E:$E,'All Prices combined'!$G24)))),2)</f>
        <v>117.5</v>
      </c>
      <c r="O24" s="2">
        <f>ROUND(IF($B24="Annuity",SUMIFS('Annuity Prices'!R:R,'Annuity Prices'!$B:$B,$D24,'Annuity Prices'!$E:$E,$G24),IF($B24="RAB Short",SUMIFS('RAB Prices Short'!R:R,'RAB Prices Short'!$B:$B,'All Prices combined'!$D24,'RAB Prices Short'!$E:$E,'All Prices combined'!$G24),IF($B24="RAB Long",SUMIFS('RAB Prices Long'!R:R,'RAB Prices Long'!$B:$B,'All Prices combined'!$D24,'RAB Prices Long'!$E:$E,'All Prices combined'!$G24)))),2)</f>
        <v>120.44</v>
      </c>
      <c r="P24" s="2">
        <f>ROUND(IF($B24="Annuity",SUMIFS('Annuity Prices'!S:S,'Annuity Prices'!$B:$B,$D24,'Annuity Prices'!$E:$E,$G24),IF($B24="RAB Short",SUMIFS('RAB Prices Short'!S:S,'RAB Prices Short'!$B:$B,'All Prices combined'!$D24,'RAB Prices Short'!$E:$E,'All Prices combined'!$G24),IF($B24="RAB Long",SUMIFS('RAB Prices Long'!S:S,'RAB Prices Long'!$B:$B,'All Prices combined'!$D24,'RAB Prices Long'!$E:$E,'All Prices combined'!$G24)))),2)</f>
        <v>123.45</v>
      </c>
      <c r="Q24" s="2">
        <f>ROUND(IF($B24="Annuity",SUMIFS('Annuity Prices'!T:T,'Annuity Prices'!$B:$B,$D24,'Annuity Prices'!$E:$E,$G24),IF($B24="RAB Short",SUMIFS('RAB Prices Short'!T:T,'RAB Prices Short'!$B:$B,'All Prices combined'!$D24,'RAB Prices Short'!$E:$E,'All Prices combined'!$G24),IF($B24="RAB Long",SUMIFS('RAB Prices Long'!T:T,'RAB Prices Long'!$B:$B,'All Prices combined'!$D24,'RAB Prices Long'!$E:$E,'All Prices combined'!$G24)))),2)</f>
        <v>126.58</v>
      </c>
      <c r="R24" s="2">
        <f>ROUND(IF($B24="Annuity",SUMIFS('Annuity Prices'!U:U,'Annuity Prices'!$B:$B,$D24,'Annuity Prices'!$E:$E,$G24),IF($B24="RAB Short",SUMIFS('RAB Prices Short'!U:U,'RAB Prices Short'!$B:$B,'All Prices combined'!$D24,'RAB Prices Short'!$E:$E,'All Prices combined'!$G24),IF($B24="RAB Long",SUMIFS('RAB Prices Long'!U:U,'RAB Prices Long'!$B:$B,'All Prices combined'!$D24,'RAB Prices Long'!$E:$E,'All Prices combined'!$G24)))),2)</f>
        <v>129.74</v>
      </c>
      <c r="S24" s="2">
        <f>ROUND(IF($B24="Annuity",SUMIFS('Annuity Prices'!V:V,'Annuity Prices'!$B:$B,$D24,'Annuity Prices'!$E:$E,$G24),IF($B24="RAB Short",SUMIFS('RAB Prices Short'!V:V,'RAB Prices Short'!$B:$B,'All Prices combined'!$D24,'RAB Prices Short'!$E:$E,'All Prices combined'!$G24),IF($B24="RAB Long",SUMIFS('RAB Prices Long'!V:V,'RAB Prices Long'!$B:$B,'All Prices combined'!$D24,'RAB Prices Long'!$E:$E,'All Prices combined'!$G24)))),2)</f>
        <v>132.97999999999999</v>
      </c>
      <c r="T24" s="2">
        <f>ROUND(IF($B24="Annuity",SUMIFS('Annuity Prices'!W:W,'Annuity Prices'!$B:$B,$D24,'Annuity Prices'!$E:$E,$G24),IF($B24="RAB Short",SUMIFS('RAB Prices Short'!W:W,'RAB Prices Short'!$B:$B,'All Prices combined'!$D24,'RAB Prices Short'!$E:$E,'All Prices combined'!$G24),IF($B24="RAB Long",SUMIFS('RAB Prices Long'!W:W,'RAB Prices Long'!$B:$B,'All Prices combined'!$D24,'RAB Prices Long'!$E:$E,'All Prices combined'!$G24)))),2)</f>
        <v>136.31</v>
      </c>
      <c r="U24" s="2">
        <f>ROUND(IF($B24="Annuity",SUMIFS('Annuity Prices'!X:X,'Annuity Prices'!$B:$B,$D24,'Annuity Prices'!$E:$E,$G24),IF($B24="RAB Short",SUMIFS('RAB Prices Short'!X:X,'RAB Prices Short'!$B:$B,'All Prices combined'!$D24,'RAB Prices Short'!$E:$E,'All Prices combined'!$G24),IF($B24="RAB Long",SUMIFS('RAB Prices Long'!X:X,'RAB Prices Long'!$B:$B,'All Prices combined'!$D24,'RAB Prices Long'!$E:$E,'All Prices combined'!$G24)))),2)</f>
        <v>139.76</v>
      </c>
      <c r="V24" s="2">
        <f>ROUND(IF($B24="Annuity",SUMIFS('Annuity Prices'!Y:Y,'Annuity Prices'!$B:$B,$D24,'Annuity Prices'!$E:$E,$G24),IF($B24="RAB Short",SUMIFS('RAB Prices Short'!Y:Y,'RAB Prices Short'!$B:$B,'All Prices combined'!$D24,'RAB Prices Short'!$E:$E,'All Prices combined'!$G24),IF($B24="RAB Long",SUMIFS('RAB Prices Long'!Y:Y,'RAB Prices Long'!$B:$B,'All Prices combined'!$D24,'RAB Prices Long'!$E:$E,'All Prices combined'!$G24)))),2)</f>
        <v>143.25</v>
      </c>
      <c r="W24" s="2">
        <f>ROUND(IF($B24="Annuity",SUMIFS('Annuity Prices'!Z:Z,'Annuity Prices'!$B:$B,$D24,'Annuity Prices'!$E:$E,$G24),IF($B24="RAB Short",SUMIFS('RAB Prices Short'!Z:Z,'RAB Prices Short'!$B:$B,'All Prices combined'!$D24,'RAB Prices Short'!$E:$E,'All Prices combined'!$G24),IF($B24="RAB Long",SUMIFS('RAB Prices Long'!Z:Z,'RAB Prices Long'!$B:$B,'All Prices combined'!$D24,'RAB Prices Long'!$E:$E,'All Prices combined'!$G24)))),2)</f>
        <v>146.84</v>
      </c>
      <c r="X24" s="2">
        <f>ROUND(IF($B24="Annuity",SUMIFS('Annuity Prices'!AA:AA,'Annuity Prices'!$B:$B,$D24,'Annuity Prices'!$E:$E,$G24),IF($B24="RAB Short",SUMIFS('RAB Prices Short'!AA:AA,'RAB Prices Short'!$B:$B,'All Prices combined'!$D24,'RAB Prices Short'!$E:$E,'All Prices combined'!$G24),IF($B24="RAB Long",SUMIFS('RAB Prices Long'!AA:AA,'RAB Prices Long'!$B:$B,'All Prices combined'!$D24,'RAB Prices Long'!$E:$E,'All Prices combined'!$G24)))),2)</f>
        <v>150.51</v>
      </c>
      <c r="Y24" s="2">
        <f>ROUND(IF($B24="Annuity",SUMIFS('Annuity Prices'!AB:AB,'Annuity Prices'!$B:$B,$D24,'Annuity Prices'!$E:$E,$G24),IF($B24="RAB Short",SUMIFS('RAB Prices Short'!AB:AB,'RAB Prices Short'!$B:$B,'All Prices combined'!$D24,'RAB Prices Short'!$E:$E,'All Prices combined'!$G24),IF($B24="RAB Long",SUMIFS('RAB Prices Long'!AB:AB,'RAB Prices Long'!$B:$B,'All Prices combined'!$D24,'RAB Prices Long'!$E:$E,'All Prices combined'!$G24)))),2)</f>
        <v>154.32</v>
      </c>
      <c r="Z24" s="2">
        <f>ROUND(IF($B24="Annuity",SUMIFS('Annuity Prices'!AC:AC,'Annuity Prices'!$B:$B,$D24,'Annuity Prices'!$E:$E,$G24),IF($B24="RAB Short",SUMIFS('RAB Prices Short'!AC:AC,'RAB Prices Short'!$B:$B,'All Prices combined'!$D24,'RAB Prices Short'!$E:$E,'All Prices combined'!$G24),IF($B24="RAB Long",SUMIFS('RAB Prices Long'!AC:AC,'RAB Prices Long'!$B:$B,'All Prices combined'!$D24,'RAB Prices Long'!$E:$E,'All Prices combined'!$G24)))),2)</f>
        <v>158.18</v>
      </c>
      <c r="AA24" s="2">
        <f>ROUND(IF($B24="Annuity",SUMIFS('Annuity Prices'!AD:AD,'Annuity Prices'!$B:$B,$D24,'Annuity Prices'!$E:$E,$G24),IF($B24="RAB Short",SUMIFS('RAB Prices Short'!AD:AD,'RAB Prices Short'!$B:$B,'All Prices combined'!$D24,'RAB Prices Short'!$E:$E,'All Prices combined'!$G24),IF($B24="RAB Long",SUMIFS('RAB Prices Long'!AD:AD,'RAB Prices Long'!$B:$B,'All Prices combined'!$D24,'RAB Prices Long'!$E:$E,'All Prices combined'!$G24)))),2)</f>
        <v>162.13999999999999</v>
      </c>
      <c r="AB24" s="2">
        <f>ROUND(IF($B24="Annuity",SUMIFS('Annuity Prices'!AE:AE,'Annuity Prices'!$B:$B,$D24,'Annuity Prices'!$E:$E,$G24),IF($B24="RAB Short",SUMIFS('RAB Prices Short'!AE:AE,'RAB Prices Short'!$B:$B,'All Prices combined'!$D24,'RAB Prices Short'!$E:$E,'All Prices combined'!$G24),IF($B24="RAB Long",SUMIFS('RAB Prices Long'!AE:AE,'RAB Prices Long'!$B:$B,'All Prices combined'!$D24,'RAB Prices Long'!$E:$E,'All Prices combined'!$G24)))),2)</f>
        <v>166.19</v>
      </c>
      <c r="AC24" s="2">
        <f>ROUND(IF($B24="Annuity",SUMIFS('Annuity Prices'!AF:AF,'Annuity Prices'!$B:$B,$D24,'Annuity Prices'!$E:$E,$G24),IF($B24="RAB Short",SUMIFS('RAB Prices Short'!AF:AF,'RAB Prices Short'!$B:$B,'All Prices combined'!$D24,'RAB Prices Short'!$E:$E,'All Prices combined'!$G24),IF($B24="RAB Long",SUMIFS('RAB Prices Long'!AF:AF,'RAB Prices Long'!$B:$B,'All Prices combined'!$D24,'RAB Prices Long'!$E:$E,'All Prices combined'!$G24)))),2)</f>
        <v>170.41</v>
      </c>
      <c r="AD24" s="2">
        <f>ROUND(IF($B24="Annuity",SUMIFS('Annuity Prices'!AG:AG,'Annuity Prices'!$B:$B,$D24,'Annuity Prices'!$E:$E,$G24),IF($B24="RAB Short",SUMIFS('RAB Prices Short'!AG:AG,'RAB Prices Short'!$B:$B,'All Prices combined'!$D24,'RAB Prices Short'!$E:$E,'All Prices combined'!$G24),IF($B24="RAB Long",SUMIFS('RAB Prices Long'!AG:AG,'RAB Prices Long'!$B:$B,'All Prices combined'!$D24,'RAB Prices Long'!$E:$E,'All Prices combined'!$G24)))),2)</f>
        <v>174.67</v>
      </c>
      <c r="AE24" s="2">
        <f>ROUND(IF($B24="Annuity",SUMIFS('Annuity Prices'!AH:AH,'Annuity Prices'!$B:$B,$D24,'Annuity Prices'!$E:$E,$G24),IF($B24="RAB Short",SUMIFS('RAB Prices Short'!AH:AH,'RAB Prices Short'!$B:$B,'All Prices combined'!$D24,'RAB Prices Short'!$E:$E,'All Prices combined'!$G24),IF($B24="RAB Long",SUMIFS('RAB Prices Long'!AH:AH,'RAB Prices Long'!$B:$B,'All Prices combined'!$D24,'RAB Prices Long'!$E:$E,'All Prices combined'!$G24)))),2)</f>
        <v>179.04</v>
      </c>
      <c r="AF24" s="2">
        <f>ROUND(IF($B24="Annuity",SUMIFS('Annuity Prices'!AI:AI,'Annuity Prices'!$B:$B,$D24,'Annuity Prices'!$E:$E,$G24),IF($B24="RAB Short",SUMIFS('RAB Prices Short'!AI:AI,'RAB Prices Short'!$B:$B,'All Prices combined'!$D24,'RAB Prices Short'!$E:$E,'All Prices combined'!$G24),IF($B24="RAB Long",SUMIFS('RAB Prices Long'!AI:AI,'RAB Prices Long'!$B:$B,'All Prices combined'!$D24,'RAB Prices Long'!$E:$E,'All Prices combined'!$G24)))),2)</f>
        <v>183.51</v>
      </c>
      <c r="AG24" s="2">
        <f>ROUND(IF($B24="Annuity",SUMIFS('Annuity Prices'!AJ:AJ,'Annuity Prices'!$B:$B,$D24,'Annuity Prices'!$E:$E,$G24),IF($B24="RAB Short",SUMIFS('RAB Prices Short'!AJ:AJ,'RAB Prices Short'!$B:$B,'All Prices combined'!$D24,'RAB Prices Short'!$E:$E,'All Prices combined'!$G24),IF($B24="RAB Long",SUMIFS('RAB Prices Long'!AJ:AJ,'RAB Prices Long'!$B:$B,'All Prices combined'!$D24,'RAB Prices Long'!$E:$E,'All Prices combined'!$G24)))),2)</f>
        <v>188.17</v>
      </c>
      <c r="AH24" s="2">
        <f>ROUND(IF($B24="Annuity",SUMIFS('Annuity Prices'!AK:AK,'Annuity Prices'!$B:$B,$D24,'Annuity Prices'!$E:$E,$G24),IF($B24="RAB Short",SUMIFS('RAB Prices Short'!AK:AK,'RAB Prices Short'!$B:$B,'All Prices combined'!$D24,'RAB Prices Short'!$E:$E,'All Prices combined'!$G24),IF($B24="RAB Long",SUMIFS('RAB Prices Long'!AK:AK,'RAB Prices Long'!$B:$B,'All Prices combined'!$D24,'RAB Prices Long'!$E:$E,'All Prices combined'!$G24)))),2)</f>
        <v>192.88</v>
      </c>
      <c r="AI24" s="2">
        <f>ROUND(IF($B24="Annuity",SUMIFS('Annuity Prices'!AL:AL,'Annuity Prices'!$B:$B,$D24,'Annuity Prices'!$E:$E,$G24),IF($B24="RAB Short",SUMIFS('RAB Prices Short'!AL:AL,'RAB Prices Short'!$B:$B,'All Prices combined'!$D24,'RAB Prices Short'!$E:$E,'All Prices combined'!$G24),IF($B24="RAB Long",SUMIFS('RAB Prices Long'!AL:AL,'RAB Prices Long'!$B:$B,'All Prices combined'!$D24,'RAB Prices Long'!$E:$E,'All Prices combined'!$G24)))),2)</f>
        <v>197.7</v>
      </c>
      <c r="AJ24" s="2">
        <f>ROUND(IF($B24="Annuity",SUMIFS('Annuity Prices'!AM:AM,'Annuity Prices'!$B:$B,$D24,'Annuity Prices'!$E:$E,$G24),IF($B24="RAB Short",SUMIFS('RAB Prices Short'!AM:AM,'RAB Prices Short'!$B:$B,'All Prices combined'!$D24,'RAB Prices Short'!$E:$E,'All Prices combined'!$G24),IF($B24="RAB Long",SUMIFS('RAB Prices Long'!AM:AM,'RAB Prices Long'!$B:$B,'All Prices combined'!$D24,'RAB Prices Long'!$E:$E,'All Prices combined'!$G24)))),2)</f>
        <v>202.64</v>
      </c>
      <c r="AK24" s="2">
        <f>ROUND(IF($B24="Annuity",SUMIFS('Annuity Prices'!AN:AN,'Annuity Prices'!$B:$B,$D24,'Annuity Prices'!$E:$E,$G24),IF($B24="RAB Short",SUMIFS('RAB Prices Short'!AN:AN,'RAB Prices Short'!$B:$B,'All Prices combined'!$D24,'RAB Prices Short'!$E:$E,'All Prices combined'!$G24),IF($B24="RAB Long",SUMIFS('RAB Prices Long'!AN:AN,'RAB Prices Long'!$B:$B,'All Prices combined'!$D24,'RAB Prices Long'!$E:$E,'All Prices combined'!$G24)))),2)</f>
        <v>207.8</v>
      </c>
      <c r="AL24" s="2">
        <f>ROUND(IF($B24="Annuity",SUMIFS('Annuity Prices'!AO:AO,'Annuity Prices'!$B:$B,$D24,'Annuity Prices'!$E:$E,$G24),IF($B24="RAB Short",SUMIFS('RAB Prices Short'!AO:AO,'RAB Prices Short'!$B:$B,'All Prices combined'!$D24,'RAB Prices Short'!$E:$E,'All Prices combined'!$G24),IF($B24="RAB Long",SUMIFS('RAB Prices Long'!AO:AO,'RAB Prices Long'!$B:$B,'All Prices combined'!$D24,'RAB Prices Long'!$E:$E,'All Prices combined'!$G24)))),2)</f>
        <v>212.99</v>
      </c>
      <c r="AM24" s="2">
        <f>ROUND(IF($B24="Annuity",SUMIFS('Annuity Prices'!AP:AP,'Annuity Prices'!$B:$B,$D24,'Annuity Prices'!$E:$E,$G24),IF($B24="RAB Short",SUMIFS('RAB Prices Short'!AP:AP,'RAB Prices Short'!$B:$B,'All Prices combined'!$D24,'RAB Prices Short'!$E:$E,'All Prices combined'!$G24),IF($B24="RAB Long",SUMIFS('RAB Prices Long'!AP:AP,'RAB Prices Long'!$B:$B,'All Prices combined'!$D24,'RAB Prices Long'!$E:$E,'All Prices combined'!$G24)))),2)</f>
        <v>218.32</v>
      </c>
      <c r="AN24" s="2">
        <f>ROUND(IF($B24="Annuity",SUMIFS('Annuity Prices'!AQ:AQ,'Annuity Prices'!$B:$B,$D24,'Annuity Prices'!$E:$E,$G24),IF($B24="RAB Short",SUMIFS('RAB Prices Short'!AQ:AQ,'RAB Prices Short'!$B:$B,'All Prices combined'!$D24,'RAB Prices Short'!$E:$E,'All Prices combined'!$G24),IF($B24="RAB Long",SUMIFS('RAB Prices Long'!AQ:AQ,'RAB Prices Long'!$B:$B,'All Prices combined'!$D24,'RAB Prices Long'!$E:$E,'All Prices combined'!$G24)))),2)</f>
        <v>223.78</v>
      </c>
      <c r="AO24" s="2">
        <f>ROUND(IF($B24="Annuity",SUMIFS('Annuity Prices'!AR:AR,'Annuity Prices'!$B:$B,$D24,'Annuity Prices'!$E:$E,$G24),IF($B24="RAB Short",SUMIFS('RAB Prices Short'!AR:AR,'RAB Prices Short'!$B:$B,'All Prices combined'!$D24,'RAB Prices Short'!$E:$E,'All Prices combined'!$G24),IF($B24="RAB Long",SUMIFS('RAB Prices Long'!AR:AR,'RAB Prices Long'!$B:$B,'All Prices combined'!$D24,'RAB Prices Long'!$E:$E,'All Prices combined'!$G24)))),2)</f>
        <v>30.39</v>
      </c>
      <c r="AP24" s="2">
        <f>ROUND(IF($B24="Annuity",SUMIFS('Annuity Prices'!AS:AS,'Annuity Prices'!$B:$B,$D24,'Annuity Prices'!$E:$E,$G24),IF($B24="RAB Short",SUMIFS('RAB Prices Short'!AS:AS,'RAB Prices Short'!$B:$B,'All Prices combined'!$D24,'RAB Prices Short'!$E:$E,'All Prices combined'!$G24),IF($B24="RAB Long",SUMIFS('RAB Prices Long'!AS:AS,'RAB Prices Long'!$B:$B,'All Prices combined'!$D24,'RAB Prices Long'!$E:$E,'All Prices combined'!$G24)))),2)</f>
        <v>33.880000000000003</v>
      </c>
      <c r="AQ24" s="2">
        <f>ROUND(IF($B24="Annuity",SUMIFS('Annuity Prices'!AT:AT,'Annuity Prices'!$B:$B,$D24,'Annuity Prices'!$E:$E,$G24),IF($B24="RAB Short",SUMIFS('RAB Prices Short'!AT:AT,'RAB Prices Short'!$B:$B,'All Prices combined'!$D24,'RAB Prices Short'!$E:$E,'All Prices combined'!$G24),IF($B24="RAB Long",SUMIFS('RAB Prices Long'!AT:AT,'RAB Prices Long'!$B:$B,'All Prices combined'!$D24,'RAB Prices Long'!$E:$E,'All Prices combined'!$G24)))),2)</f>
        <v>37.54</v>
      </c>
      <c r="AR24" s="2">
        <f>ROUND(IF($B24="Annuity",SUMIFS('Annuity Prices'!AU:AU,'Annuity Prices'!$B:$B,$D24,'Annuity Prices'!$E:$E,$G24),IF($B24="RAB Short",SUMIFS('RAB Prices Short'!AU:AU,'RAB Prices Short'!$B:$B,'All Prices combined'!$D24,'RAB Prices Short'!$E:$E,'All Prices combined'!$G24),IF($B24="RAB Long",SUMIFS('RAB Prices Long'!AU:AU,'RAB Prices Long'!$B:$B,'All Prices combined'!$D24,'RAB Prices Long'!$E:$E,'All Prices combined'!$G24)))),2)</f>
        <v>41.38</v>
      </c>
      <c r="AS24" s="2">
        <f>ROUND(IF($B24="Annuity",SUMIFS('Annuity Prices'!AV:AV,'Annuity Prices'!$B:$B,$D24,'Annuity Prices'!$E:$E,$G24),IF($B24="RAB Short",SUMIFS('RAB Prices Short'!AV:AV,'RAB Prices Short'!$B:$B,'All Prices combined'!$D24,'RAB Prices Short'!$E:$E,'All Prices combined'!$G24),IF($B24="RAB Long",SUMIFS('RAB Prices Long'!AV:AV,'RAB Prices Long'!$B:$B,'All Prices combined'!$D24,'RAB Prices Long'!$E:$E,'All Prices combined'!$G24)))),2)</f>
        <v>45.41</v>
      </c>
      <c r="AT24" s="2">
        <f>ROUND(IF($B24="Annuity",SUMIFS('Annuity Prices'!AW:AW,'Annuity Prices'!$B:$B,$D24,'Annuity Prices'!$E:$E,$G24),IF($B24="RAB Short",SUMIFS('RAB Prices Short'!AW:AW,'RAB Prices Short'!$B:$B,'All Prices combined'!$D24,'RAB Prices Short'!$E:$E,'All Prices combined'!$G24),IF($B24="RAB Long",SUMIFS('RAB Prices Long'!AW:AW,'RAB Prices Long'!$B:$B,'All Prices combined'!$D24,'RAB Prices Long'!$E:$E,'All Prices combined'!$G24)))),2)</f>
        <v>49.64</v>
      </c>
      <c r="AU24" s="2">
        <f>ROUND(IF($B24="Annuity",SUMIFS('Annuity Prices'!AX:AX,'Annuity Prices'!$B:$B,$D24,'Annuity Prices'!$E:$E,$G24),IF($B24="RAB Short",SUMIFS('RAB Prices Short'!AX:AX,'RAB Prices Short'!$B:$B,'All Prices combined'!$D24,'RAB Prices Short'!$E:$E,'All Prices combined'!$G24),IF($B24="RAB Long",SUMIFS('RAB Prices Long'!AX:AX,'RAB Prices Long'!$B:$B,'All Prices combined'!$D24,'RAB Prices Long'!$E:$E,'All Prices combined'!$G24)))),2)</f>
        <v>54.07</v>
      </c>
      <c r="AV24" s="2">
        <f>ROUND(IF($B24="Annuity",SUMIFS('Annuity Prices'!AY:AY,'Annuity Prices'!$B:$B,$D24,'Annuity Prices'!$E:$E,$G24),IF($B24="RAB Short",SUMIFS('RAB Prices Short'!AY:AY,'RAB Prices Short'!$B:$B,'All Prices combined'!$D24,'RAB Prices Short'!$E:$E,'All Prices combined'!$G24),IF($B24="RAB Long",SUMIFS('RAB Prices Long'!AY:AY,'RAB Prices Long'!$B:$B,'All Prices combined'!$D24,'RAB Prices Long'!$E:$E,'All Prices combined'!$G24)))),2)</f>
        <v>58.72</v>
      </c>
      <c r="AW24" s="2">
        <f>ROUND(IF($B24="Annuity",SUMIFS('Annuity Prices'!AZ:AZ,'Annuity Prices'!$B:$B,$D24,'Annuity Prices'!$E:$E,$G24),IF($B24="RAB Short",SUMIFS('RAB Prices Short'!AZ:AZ,'RAB Prices Short'!$B:$B,'All Prices combined'!$D24,'RAB Prices Short'!$E:$E,'All Prices combined'!$G24),IF($B24="RAB Long",SUMIFS('RAB Prices Long'!AZ:AZ,'RAB Prices Long'!$B:$B,'All Prices combined'!$D24,'RAB Prices Long'!$E:$E,'All Prices combined'!$G24)))),2)</f>
        <v>63.59</v>
      </c>
      <c r="AX24" s="2">
        <f>ROUND(IF($B24="Annuity",SUMIFS('Annuity Prices'!BA:BA,'Annuity Prices'!$B:$B,$D24,'Annuity Prices'!$E:$E,$G24),IF($B24="RAB Short",SUMIFS('RAB Prices Short'!BA:BA,'RAB Prices Short'!$B:$B,'All Prices combined'!$D24,'RAB Prices Short'!$E:$E,'All Prices combined'!$G24),IF($B24="RAB Long",SUMIFS('RAB Prices Long'!BA:BA,'RAB Prices Long'!$B:$B,'All Prices combined'!$D24,'RAB Prices Long'!$E:$E,'All Prices combined'!$G24)))),2)</f>
        <v>68.69</v>
      </c>
      <c r="AY24" s="2">
        <f>ROUND(IF($B24="Annuity",SUMIFS('Annuity Prices'!BB:BB,'Annuity Prices'!$B:$B,$D24,'Annuity Prices'!$E:$E,$G24),IF($B24="RAB Short",SUMIFS('RAB Prices Short'!BB:BB,'RAB Prices Short'!$B:$B,'All Prices combined'!$D24,'RAB Prices Short'!$E:$E,'All Prices combined'!$G24),IF($B24="RAB Long",SUMIFS('RAB Prices Long'!BB:BB,'RAB Prices Long'!$B:$B,'All Prices combined'!$D24,'RAB Prices Long'!$E:$E,'All Prices combined'!$G24)))),2)</f>
        <v>74.03</v>
      </c>
      <c r="AZ24" s="2">
        <f>ROUND(IF($B24="Annuity",SUMIFS('Annuity Prices'!BC:BC,'Annuity Prices'!$B:$B,$D24,'Annuity Prices'!$E:$E,$G24),IF($B24="RAB Short",SUMIFS('RAB Prices Short'!BC:BC,'RAB Prices Short'!$B:$B,'All Prices combined'!$D24,'RAB Prices Short'!$E:$E,'All Prices combined'!$G24),IF($B24="RAB Long",SUMIFS('RAB Prices Long'!BC:BC,'RAB Prices Long'!$B:$B,'All Prices combined'!$D24,'RAB Prices Long'!$E:$E,'All Prices combined'!$G24)))),2)</f>
        <v>79.62</v>
      </c>
      <c r="BA24" s="2">
        <f>ROUND(IF($B24="Annuity",SUMIFS('Annuity Prices'!BD:BD,'Annuity Prices'!$B:$B,$D24,'Annuity Prices'!$E:$E,$G24),IF($B24="RAB Short",SUMIFS('RAB Prices Short'!BD:BD,'RAB Prices Short'!$B:$B,'All Prices combined'!$D24,'RAB Prices Short'!$E:$E,'All Prices combined'!$G24),IF($B24="RAB Long",SUMIFS('RAB Prices Long'!BD:BD,'RAB Prices Long'!$B:$B,'All Prices combined'!$D24,'RAB Prices Long'!$E:$E,'All Prices combined'!$G24)))),2)</f>
        <v>85.47</v>
      </c>
      <c r="BB24" s="2">
        <f>ROUND(IF($B24="Annuity",SUMIFS('Annuity Prices'!BE:BE,'Annuity Prices'!$B:$B,$D24,'Annuity Prices'!$E:$E,$G24),IF($B24="RAB Short",SUMIFS('RAB Prices Short'!BE:BE,'RAB Prices Short'!$B:$B,'All Prices combined'!$D24,'RAB Prices Short'!$E:$E,'All Prices combined'!$G24),IF($B24="RAB Long",SUMIFS('RAB Prices Long'!BE:BE,'RAB Prices Long'!$B:$B,'All Prices combined'!$D24,'RAB Prices Long'!$E:$E,'All Prices combined'!$G24)))),2)</f>
        <v>91.59</v>
      </c>
      <c r="BC24" s="2">
        <f>ROUND(IF($B24="Annuity",SUMIFS('Annuity Prices'!BF:BF,'Annuity Prices'!$B:$B,$D24,'Annuity Prices'!$E:$E,$G24),IF($B24="RAB Short",SUMIFS('RAB Prices Short'!BF:BF,'RAB Prices Short'!$B:$B,'All Prices combined'!$D24,'RAB Prices Short'!$E:$E,'All Prices combined'!$G24),IF($B24="RAB Long",SUMIFS('RAB Prices Long'!BF:BF,'RAB Prices Long'!$B:$B,'All Prices combined'!$D24,'RAB Prices Long'!$E:$E,'All Prices combined'!$G24)))),2)</f>
        <v>97.99</v>
      </c>
      <c r="BD24" s="2">
        <f>ROUND(IF($B24="Annuity",SUMIFS('Annuity Prices'!BG:BG,'Annuity Prices'!$B:$B,$D24,'Annuity Prices'!$E:$E,$G24),IF($B24="RAB Short",SUMIFS('RAB Prices Short'!BG:BG,'RAB Prices Short'!$B:$B,'All Prices combined'!$D24,'RAB Prices Short'!$E:$E,'All Prices combined'!$G24),IF($B24="RAB Long",SUMIFS('RAB Prices Long'!BG:BG,'RAB Prices Long'!$B:$B,'All Prices combined'!$D24,'RAB Prices Long'!$E:$E,'All Prices combined'!$G24)))),2)</f>
        <v>104.69</v>
      </c>
      <c r="BE24" s="2">
        <f>ROUND(IF($B24="Annuity",SUMIFS('Annuity Prices'!BH:BH,'Annuity Prices'!$B:$B,$D24,'Annuity Prices'!$E:$E,$G24),IF($B24="RAB Short",SUMIFS('RAB Prices Short'!BH:BH,'RAB Prices Short'!$B:$B,'All Prices combined'!$D24,'RAB Prices Short'!$E:$E,'All Prices combined'!$G24),IF($B24="RAB Long",SUMIFS('RAB Prices Long'!BH:BH,'RAB Prices Long'!$B:$B,'All Prices combined'!$D24,'RAB Prices Long'!$E:$E,'All Prices combined'!$G24)))),2)</f>
        <v>111.69</v>
      </c>
      <c r="BF24" s="2">
        <f>ROUND(IF($B24="Annuity",SUMIFS('Annuity Prices'!BI:BI,'Annuity Prices'!$B:$B,$D24,'Annuity Prices'!$E:$E,$G24),IF($B24="RAB Short",SUMIFS('RAB Prices Short'!BI:BI,'RAB Prices Short'!$B:$B,'All Prices combined'!$D24,'RAB Prices Short'!$E:$E,'All Prices combined'!$G24),IF($B24="RAB Long",SUMIFS('RAB Prices Long'!BI:BI,'RAB Prices Long'!$B:$B,'All Prices combined'!$D24,'RAB Prices Long'!$E:$E,'All Prices combined'!$G24)))),2)</f>
        <v>119</v>
      </c>
      <c r="BG24" s="2">
        <f>ROUND(IF($B24="Annuity",SUMIFS('Annuity Prices'!BJ:BJ,'Annuity Prices'!$B:$B,$D24,'Annuity Prices'!$E:$E,$G24),IF($B24="RAB Short",SUMIFS('RAB Prices Short'!BJ:BJ,'RAB Prices Short'!$B:$B,'All Prices combined'!$D24,'RAB Prices Short'!$E:$E,'All Prices combined'!$G24),IF($B24="RAB Long",SUMIFS('RAB Prices Long'!BJ:BJ,'RAB Prices Long'!$B:$B,'All Prices combined'!$D24,'RAB Prices Long'!$E:$E,'All Prices combined'!$G24)))),2)</f>
        <v>126.64</v>
      </c>
      <c r="BH24" s="2">
        <f>ROUND(IF($B24="Annuity",SUMIFS('Annuity Prices'!BK:BK,'Annuity Prices'!$B:$B,$D24,'Annuity Prices'!$E:$E,$G24),IF($B24="RAB Short",SUMIFS('RAB Prices Short'!BK:BK,'RAB Prices Short'!$B:$B,'All Prices combined'!$D24,'RAB Prices Short'!$E:$E,'All Prices combined'!$G24),IF($B24="RAB Long",SUMIFS('RAB Prices Long'!BK:BK,'RAB Prices Long'!$B:$B,'All Prices combined'!$D24,'RAB Prices Long'!$E:$E,'All Prices combined'!$G24)))),2)</f>
        <v>134.62</v>
      </c>
      <c r="BI24" s="2">
        <f>ROUND(IF($B24="Annuity",SUMIFS('Annuity Prices'!BL:BL,'Annuity Prices'!$B:$B,$D24,'Annuity Prices'!$E:$E,$G24),IF($B24="RAB Short",SUMIFS('RAB Prices Short'!BL:BL,'RAB Prices Short'!$B:$B,'All Prices combined'!$D24,'RAB Prices Short'!$E:$E,'All Prices combined'!$G24),IF($B24="RAB Long",SUMIFS('RAB Prices Long'!BL:BL,'RAB Prices Long'!$B:$B,'All Prices combined'!$D24,'RAB Prices Long'!$E:$E,'All Prices combined'!$G24)))),2)</f>
        <v>142.96</v>
      </c>
      <c r="BJ24" s="2">
        <f>ROUND(IF($B24="Annuity",SUMIFS('Annuity Prices'!BM:BM,'Annuity Prices'!$B:$B,$D24,'Annuity Prices'!$E:$E,$G24),IF($B24="RAB Short",SUMIFS('RAB Prices Short'!BM:BM,'RAB Prices Short'!$B:$B,'All Prices combined'!$D24,'RAB Prices Short'!$E:$E,'All Prices combined'!$G24),IF($B24="RAB Long",SUMIFS('RAB Prices Long'!BM:BM,'RAB Prices Long'!$B:$B,'All Prices combined'!$D24,'RAB Prices Long'!$E:$E,'All Prices combined'!$G24)))),2)</f>
        <v>151.66</v>
      </c>
      <c r="BK24" s="2">
        <f>ROUND(IF($B24="Annuity",SUMIFS('Annuity Prices'!BN:BN,'Annuity Prices'!$B:$B,$D24,'Annuity Prices'!$E:$E,$G24),IF($B24="RAB Short",SUMIFS('RAB Prices Short'!BN:BN,'RAB Prices Short'!$B:$B,'All Prices combined'!$D24,'RAB Prices Short'!$E:$E,'All Prices combined'!$G24),IF($B24="RAB Long",SUMIFS('RAB Prices Long'!BN:BN,'RAB Prices Long'!$B:$B,'All Prices combined'!$D24,'RAB Prices Long'!$E:$E,'All Prices combined'!$G24)))),2)</f>
        <v>160.75</v>
      </c>
      <c r="BL24" s="2">
        <f>ROUND(IF($B24="Annuity",SUMIFS('Annuity Prices'!BO:BO,'Annuity Prices'!$B:$B,$D24,'Annuity Prices'!$E:$E,$G24),IF($B24="RAB Short",SUMIFS('RAB Prices Short'!BO:BO,'RAB Prices Short'!$B:$B,'All Prices combined'!$D24,'RAB Prices Short'!$E:$E,'All Prices combined'!$G24),IF($B24="RAB Long",SUMIFS('RAB Prices Long'!BO:BO,'RAB Prices Long'!$B:$B,'All Prices combined'!$D24,'RAB Prices Long'!$E:$E,'All Prices combined'!$G24)))),2)</f>
        <v>170.23</v>
      </c>
      <c r="BM24" s="2">
        <f>ROUND(IF($B24="Annuity",SUMIFS('Annuity Prices'!BP:BP,'Annuity Prices'!$B:$B,$D24,'Annuity Prices'!$E:$E,$G24),IF($B24="RAB Short",SUMIFS('RAB Prices Short'!BP:BP,'RAB Prices Short'!$B:$B,'All Prices combined'!$D24,'RAB Prices Short'!$E:$E,'All Prices combined'!$G24),IF($B24="RAB Long",SUMIFS('RAB Prices Long'!BP:BP,'RAB Prices Long'!$B:$B,'All Prices combined'!$D24,'RAB Prices Long'!$E:$E,'All Prices combined'!$G24)))),2)</f>
        <v>180.12</v>
      </c>
      <c r="BN24" s="2">
        <f>ROUND(IF($B24="Annuity",SUMIFS('Annuity Prices'!BQ:BQ,'Annuity Prices'!$B:$B,$D24,'Annuity Prices'!$E:$E,$G24),IF($B24="RAB Short",SUMIFS('RAB Prices Short'!BQ:BQ,'RAB Prices Short'!$B:$B,'All Prices combined'!$D24,'RAB Prices Short'!$E:$E,'All Prices combined'!$G24),IF($B24="RAB Long",SUMIFS('RAB Prices Long'!BQ:BQ,'RAB Prices Long'!$B:$B,'All Prices combined'!$D24,'RAB Prices Long'!$E:$E,'All Prices combined'!$G24)))),2)</f>
        <v>188.17</v>
      </c>
      <c r="BO24" s="2">
        <f>ROUND(IF($B24="Annuity",SUMIFS('Annuity Prices'!BR:BR,'Annuity Prices'!$B:$B,$D24,'Annuity Prices'!$E:$E,$G24),IF($B24="RAB Short",SUMIFS('RAB Prices Short'!BR:BR,'RAB Prices Short'!$B:$B,'All Prices combined'!$D24,'RAB Prices Short'!$E:$E,'All Prices combined'!$G24),IF($B24="RAB Long",SUMIFS('RAB Prices Long'!BR:BR,'RAB Prices Long'!$B:$B,'All Prices combined'!$D24,'RAB Prices Long'!$E:$E,'All Prices combined'!$G24)))),2)</f>
        <v>192.88</v>
      </c>
      <c r="BP24" s="2">
        <f>ROUND(IF($B24="Annuity",SUMIFS('Annuity Prices'!BS:BS,'Annuity Prices'!$B:$B,$D24,'Annuity Prices'!$E:$E,$G24),IF($B24="RAB Short",SUMIFS('RAB Prices Short'!BS:BS,'RAB Prices Short'!$B:$B,'All Prices combined'!$D24,'RAB Prices Short'!$E:$E,'All Prices combined'!$G24),IF($B24="RAB Long",SUMIFS('RAB Prices Long'!BS:BS,'RAB Prices Long'!$B:$B,'All Prices combined'!$D24,'RAB Prices Long'!$E:$E,'All Prices combined'!$G24)))),2)</f>
        <v>197.7</v>
      </c>
      <c r="BQ24" s="2">
        <f>ROUND(IF($B24="Annuity",SUMIFS('Annuity Prices'!BT:BT,'Annuity Prices'!$B:$B,$D24,'Annuity Prices'!$E:$E,$G24),IF($B24="RAB Short",SUMIFS('RAB Prices Short'!BT:BT,'RAB Prices Short'!$B:$B,'All Prices combined'!$D24,'RAB Prices Short'!$E:$E,'All Prices combined'!$G24),IF($B24="RAB Long",SUMIFS('RAB Prices Long'!BT:BT,'RAB Prices Long'!$B:$B,'All Prices combined'!$D24,'RAB Prices Long'!$E:$E,'All Prices combined'!$G24)))),2)</f>
        <v>202.64</v>
      </c>
      <c r="BR24" s="2">
        <f>ROUND(IF($B24="Annuity",SUMIFS('Annuity Prices'!BU:BU,'Annuity Prices'!$B:$B,$D24,'Annuity Prices'!$E:$E,$G24),IF($B24="RAB Short",SUMIFS('RAB Prices Short'!BU:BU,'RAB Prices Short'!$B:$B,'All Prices combined'!$D24,'RAB Prices Short'!$E:$E,'All Prices combined'!$G24),IF($B24="RAB Long",SUMIFS('RAB Prices Long'!BU:BU,'RAB Prices Long'!$B:$B,'All Prices combined'!$D24,'RAB Prices Long'!$E:$E,'All Prices combined'!$G24)))),2)</f>
        <v>207.8</v>
      </c>
      <c r="BS24" s="2">
        <f>ROUND(IF($B24="Annuity",SUMIFS('Annuity Prices'!BV:BV,'Annuity Prices'!$B:$B,$D24,'Annuity Prices'!$E:$E,$G24),IF($B24="RAB Short",SUMIFS('RAB Prices Short'!BV:BV,'RAB Prices Short'!$B:$B,'All Prices combined'!$D24,'RAB Prices Short'!$E:$E,'All Prices combined'!$G24),IF($B24="RAB Long",SUMIFS('RAB Prices Long'!BV:BV,'RAB Prices Long'!$B:$B,'All Prices combined'!$D24,'RAB Prices Long'!$E:$E,'All Prices combined'!$G24)))),2)</f>
        <v>212.99</v>
      </c>
      <c r="BT24" s="2">
        <f>ROUND(IF($B24="Annuity",SUMIFS('Annuity Prices'!BW:BW,'Annuity Prices'!$B:$B,$D24,'Annuity Prices'!$E:$E,$G24),IF($B24="RAB Short",SUMIFS('RAB Prices Short'!BW:BW,'RAB Prices Short'!$B:$B,'All Prices combined'!$D24,'RAB Prices Short'!$E:$E,'All Prices combined'!$G24),IF($B24="RAB Long",SUMIFS('RAB Prices Long'!BW:BW,'RAB Prices Long'!$B:$B,'All Prices combined'!$D24,'RAB Prices Long'!$E:$E,'All Prices combined'!$G24)))),2)</f>
        <v>218.32</v>
      </c>
      <c r="BU24" s="2">
        <f>ROUND(IF($B24="Annuity",SUMIFS('Annuity Prices'!BX:BX,'Annuity Prices'!$B:$B,$D24,'Annuity Prices'!$E:$E,$G24),IF($B24="RAB Short",SUMIFS('RAB Prices Short'!BX:BX,'RAB Prices Short'!$B:$B,'All Prices combined'!$D24,'RAB Prices Short'!$E:$E,'All Prices combined'!$G24),IF($B24="RAB Long",SUMIFS('RAB Prices Long'!BX:BX,'RAB Prices Long'!$B:$B,'All Prices combined'!$D24,'RAB Prices Long'!$E:$E,'All Prices combined'!$G24)))),2)</f>
        <v>223.78</v>
      </c>
    </row>
    <row r="25" spans="2:73" x14ac:dyDescent="0.25">
      <c r="B25" t="s">
        <v>37</v>
      </c>
      <c r="C25" s="1">
        <v>6</v>
      </c>
      <c r="D25" s="1" t="s">
        <v>140</v>
      </c>
      <c r="E25" s="1" t="s">
        <v>139</v>
      </c>
      <c r="F25" s="1">
        <v>6</v>
      </c>
      <c r="G25" s="1" t="s">
        <v>40</v>
      </c>
      <c r="H25" s="1"/>
      <c r="I25" s="2">
        <f>ROUND(IF($B25="Annuity",SUMIFS('Annuity Prices'!L:L,'Annuity Prices'!$B:$B,$D25,'Annuity Prices'!$E:$E,$G25),IF($B25="RAB Short",SUMIFS('RAB Prices Short'!L:L,'RAB Prices Short'!$B:$B,'All Prices combined'!$D25,'RAB Prices Short'!$E:$E,'All Prices combined'!$G25),IF($B25="RAB Long",SUMIFS('RAB Prices Long'!L:L,'RAB Prices Long'!$B:$B,'All Prices combined'!$D25,'RAB Prices Long'!$E:$E,'All Prices combined'!$G25)))),2)</f>
        <v>13.19</v>
      </c>
      <c r="J25" s="2">
        <f>ROUND(IF($B25="Annuity",SUMIFS('Annuity Prices'!M:M,'Annuity Prices'!$B:$B,$D25,'Annuity Prices'!$E:$E,$G25),IF($B25="RAB Short",SUMIFS('RAB Prices Short'!M:M,'RAB Prices Short'!$B:$B,'All Prices combined'!$D25,'RAB Prices Short'!$E:$E,'All Prices combined'!$G25),IF($B25="RAB Long",SUMIFS('RAB Prices Long'!M:M,'RAB Prices Long'!$B:$B,'All Prices combined'!$D25,'RAB Prices Long'!$E:$E,'All Prices combined'!$G25)))),2)</f>
        <v>13.56</v>
      </c>
      <c r="K25" s="2">
        <f>ROUND(IF($B25="Annuity",SUMIFS('Annuity Prices'!N:N,'Annuity Prices'!$B:$B,$D25,'Annuity Prices'!$E:$E,$G25),IF($B25="RAB Short",SUMIFS('RAB Prices Short'!N:N,'RAB Prices Short'!$B:$B,'All Prices combined'!$D25,'RAB Prices Short'!$E:$E,'All Prices combined'!$G25),IF($B25="RAB Long",SUMIFS('RAB Prices Long'!N:N,'RAB Prices Long'!$B:$B,'All Prices combined'!$D25,'RAB Prices Long'!$E:$E,'All Prices combined'!$G25)))),2)</f>
        <v>13.95</v>
      </c>
      <c r="L25" s="2">
        <f>ROUND(IF($B25="Annuity",SUMIFS('Annuity Prices'!O:O,'Annuity Prices'!$B:$B,$D25,'Annuity Prices'!$E:$E,$G25),IF($B25="RAB Short",SUMIFS('RAB Prices Short'!O:O,'RAB Prices Short'!$B:$B,'All Prices combined'!$D25,'RAB Prices Short'!$E:$E,'All Prices combined'!$G25),IF($B25="RAB Long",SUMIFS('RAB Prices Long'!O:O,'RAB Prices Long'!$B:$B,'All Prices combined'!$D25,'RAB Prices Long'!$E:$E,'All Prices combined'!$G25)))),2)</f>
        <v>14.35</v>
      </c>
      <c r="M25" s="2">
        <f>ROUND(IF($B25="Annuity",SUMIFS('Annuity Prices'!P:P,'Annuity Prices'!$B:$B,$D25,'Annuity Prices'!$E:$E,$G25),IF($B25="RAB Short",SUMIFS('RAB Prices Short'!P:P,'RAB Prices Short'!$B:$B,'All Prices combined'!$D25,'RAB Prices Short'!$E:$E,'All Prices combined'!$G25),IF($B25="RAB Long",SUMIFS('RAB Prices Long'!P:P,'RAB Prices Long'!$B:$B,'All Prices combined'!$D25,'RAB Prices Long'!$E:$E,'All Prices combined'!$G25)))),2)</f>
        <v>14.6</v>
      </c>
      <c r="N25" s="2">
        <f>ROUND(IF($B25="Annuity",SUMIFS('Annuity Prices'!Q:Q,'Annuity Prices'!$B:$B,$D25,'Annuity Prices'!$E:$E,$G25),IF($B25="RAB Short",SUMIFS('RAB Prices Short'!Q:Q,'RAB Prices Short'!$B:$B,'All Prices combined'!$D25,'RAB Prices Short'!$E:$E,'All Prices combined'!$G25),IF($B25="RAB Long",SUMIFS('RAB Prices Long'!Q:Q,'RAB Prices Long'!$B:$B,'All Prices combined'!$D25,'RAB Prices Long'!$E:$E,'All Prices combined'!$G25)))),2)</f>
        <v>14.97</v>
      </c>
      <c r="O25" s="2">
        <f>ROUND(IF($B25="Annuity",SUMIFS('Annuity Prices'!R:R,'Annuity Prices'!$B:$B,$D25,'Annuity Prices'!$E:$E,$G25),IF($B25="RAB Short",SUMIFS('RAB Prices Short'!R:R,'RAB Prices Short'!$B:$B,'All Prices combined'!$D25,'RAB Prices Short'!$E:$E,'All Prices combined'!$G25),IF($B25="RAB Long",SUMIFS('RAB Prices Long'!R:R,'RAB Prices Long'!$B:$B,'All Prices combined'!$D25,'RAB Prices Long'!$E:$E,'All Prices combined'!$G25)))),2)</f>
        <v>15.34</v>
      </c>
      <c r="P25" s="2">
        <f>ROUND(IF($B25="Annuity",SUMIFS('Annuity Prices'!S:S,'Annuity Prices'!$B:$B,$D25,'Annuity Prices'!$E:$E,$G25),IF($B25="RAB Short",SUMIFS('RAB Prices Short'!S:S,'RAB Prices Short'!$B:$B,'All Prices combined'!$D25,'RAB Prices Short'!$E:$E,'All Prices combined'!$G25),IF($B25="RAB Long",SUMIFS('RAB Prices Long'!S:S,'RAB Prices Long'!$B:$B,'All Prices combined'!$D25,'RAB Prices Long'!$E:$E,'All Prices combined'!$G25)))),2)</f>
        <v>15.73</v>
      </c>
      <c r="Q25" s="2">
        <f>ROUND(IF($B25="Annuity",SUMIFS('Annuity Prices'!T:T,'Annuity Prices'!$B:$B,$D25,'Annuity Prices'!$E:$E,$G25),IF($B25="RAB Short",SUMIFS('RAB Prices Short'!T:T,'RAB Prices Short'!$B:$B,'All Prices combined'!$D25,'RAB Prices Short'!$E:$E,'All Prices combined'!$G25),IF($B25="RAB Long",SUMIFS('RAB Prices Long'!T:T,'RAB Prices Long'!$B:$B,'All Prices combined'!$D25,'RAB Prices Long'!$E:$E,'All Prices combined'!$G25)))),2)</f>
        <v>16.04</v>
      </c>
      <c r="R25" s="2">
        <f>ROUND(IF($B25="Annuity",SUMIFS('Annuity Prices'!U:U,'Annuity Prices'!$B:$B,$D25,'Annuity Prices'!$E:$E,$G25),IF($B25="RAB Short",SUMIFS('RAB Prices Short'!U:U,'RAB Prices Short'!$B:$B,'All Prices combined'!$D25,'RAB Prices Short'!$E:$E,'All Prices combined'!$G25),IF($B25="RAB Long",SUMIFS('RAB Prices Long'!U:U,'RAB Prices Long'!$B:$B,'All Prices combined'!$D25,'RAB Prices Long'!$E:$E,'All Prices combined'!$G25)))),2)</f>
        <v>16.440000000000001</v>
      </c>
      <c r="S25" s="2">
        <f>ROUND(IF($B25="Annuity",SUMIFS('Annuity Prices'!V:V,'Annuity Prices'!$B:$B,$D25,'Annuity Prices'!$E:$E,$G25),IF($B25="RAB Short",SUMIFS('RAB Prices Short'!V:V,'RAB Prices Short'!$B:$B,'All Prices combined'!$D25,'RAB Prices Short'!$E:$E,'All Prices combined'!$G25),IF($B25="RAB Long",SUMIFS('RAB Prices Long'!V:V,'RAB Prices Long'!$B:$B,'All Prices combined'!$D25,'RAB Prices Long'!$E:$E,'All Prices combined'!$G25)))),2)</f>
        <v>16.850000000000001</v>
      </c>
      <c r="T25" s="2">
        <f>ROUND(IF($B25="Annuity",SUMIFS('Annuity Prices'!W:W,'Annuity Prices'!$B:$B,$D25,'Annuity Prices'!$E:$E,$G25),IF($B25="RAB Short",SUMIFS('RAB Prices Short'!W:W,'RAB Prices Short'!$B:$B,'All Prices combined'!$D25,'RAB Prices Short'!$E:$E,'All Prices combined'!$G25),IF($B25="RAB Long",SUMIFS('RAB Prices Long'!W:W,'RAB Prices Long'!$B:$B,'All Prices combined'!$D25,'RAB Prices Long'!$E:$E,'All Prices combined'!$G25)))),2)</f>
        <v>17.28</v>
      </c>
      <c r="U25" s="2">
        <f>ROUND(IF($B25="Annuity",SUMIFS('Annuity Prices'!X:X,'Annuity Prices'!$B:$B,$D25,'Annuity Prices'!$E:$E,$G25),IF($B25="RAB Short",SUMIFS('RAB Prices Short'!X:X,'RAB Prices Short'!$B:$B,'All Prices combined'!$D25,'RAB Prices Short'!$E:$E,'All Prices combined'!$G25),IF($B25="RAB Long",SUMIFS('RAB Prices Long'!X:X,'RAB Prices Long'!$B:$B,'All Prices combined'!$D25,'RAB Prices Long'!$E:$E,'All Prices combined'!$G25)))),2)</f>
        <v>17.62</v>
      </c>
      <c r="V25" s="2">
        <f>ROUND(IF($B25="Annuity",SUMIFS('Annuity Prices'!Y:Y,'Annuity Prices'!$B:$B,$D25,'Annuity Prices'!$E:$E,$G25),IF($B25="RAB Short",SUMIFS('RAB Prices Short'!Y:Y,'RAB Prices Short'!$B:$B,'All Prices combined'!$D25,'RAB Prices Short'!$E:$E,'All Prices combined'!$G25),IF($B25="RAB Long",SUMIFS('RAB Prices Long'!Y:Y,'RAB Prices Long'!$B:$B,'All Prices combined'!$D25,'RAB Prices Long'!$E:$E,'All Prices combined'!$G25)))),2)</f>
        <v>18.059999999999999</v>
      </c>
      <c r="W25" s="2">
        <f>ROUND(IF($B25="Annuity",SUMIFS('Annuity Prices'!Z:Z,'Annuity Prices'!$B:$B,$D25,'Annuity Prices'!$E:$E,$G25),IF($B25="RAB Short",SUMIFS('RAB Prices Short'!Z:Z,'RAB Prices Short'!$B:$B,'All Prices combined'!$D25,'RAB Prices Short'!$E:$E,'All Prices combined'!$G25),IF($B25="RAB Long",SUMIFS('RAB Prices Long'!Z:Z,'RAB Prices Long'!$B:$B,'All Prices combined'!$D25,'RAB Prices Long'!$E:$E,'All Prices combined'!$G25)))),2)</f>
        <v>18.52</v>
      </c>
      <c r="X25" s="2">
        <f>ROUND(IF($B25="Annuity",SUMIFS('Annuity Prices'!AA:AA,'Annuity Prices'!$B:$B,$D25,'Annuity Prices'!$E:$E,$G25),IF($B25="RAB Short",SUMIFS('RAB Prices Short'!AA:AA,'RAB Prices Short'!$B:$B,'All Prices combined'!$D25,'RAB Prices Short'!$E:$E,'All Prices combined'!$G25),IF($B25="RAB Long",SUMIFS('RAB Prices Long'!AA:AA,'RAB Prices Long'!$B:$B,'All Prices combined'!$D25,'RAB Prices Long'!$E:$E,'All Prices combined'!$G25)))),2)</f>
        <v>18.98</v>
      </c>
      <c r="Y25" s="2">
        <f>ROUND(IF($B25="Annuity",SUMIFS('Annuity Prices'!AB:AB,'Annuity Prices'!$B:$B,$D25,'Annuity Prices'!$E:$E,$G25),IF($B25="RAB Short",SUMIFS('RAB Prices Short'!AB:AB,'RAB Prices Short'!$B:$B,'All Prices combined'!$D25,'RAB Prices Short'!$E:$E,'All Prices combined'!$G25),IF($B25="RAB Long",SUMIFS('RAB Prices Long'!AB:AB,'RAB Prices Long'!$B:$B,'All Prices combined'!$D25,'RAB Prices Long'!$E:$E,'All Prices combined'!$G25)))),2)</f>
        <v>19.36</v>
      </c>
      <c r="Z25" s="2">
        <f>ROUND(IF($B25="Annuity",SUMIFS('Annuity Prices'!AC:AC,'Annuity Prices'!$B:$B,$D25,'Annuity Prices'!$E:$E,$G25),IF($B25="RAB Short",SUMIFS('RAB Prices Short'!AC:AC,'RAB Prices Short'!$B:$B,'All Prices combined'!$D25,'RAB Prices Short'!$E:$E,'All Prices combined'!$G25),IF($B25="RAB Long",SUMIFS('RAB Prices Long'!AC:AC,'RAB Prices Long'!$B:$B,'All Prices combined'!$D25,'RAB Prices Long'!$E:$E,'All Prices combined'!$G25)))),2)</f>
        <v>19.84</v>
      </c>
      <c r="AA25" s="2">
        <f>ROUND(IF($B25="Annuity",SUMIFS('Annuity Prices'!AD:AD,'Annuity Prices'!$B:$B,$D25,'Annuity Prices'!$E:$E,$G25),IF($B25="RAB Short",SUMIFS('RAB Prices Short'!AD:AD,'RAB Prices Short'!$B:$B,'All Prices combined'!$D25,'RAB Prices Short'!$E:$E,'All Prices combined'!$G25),IF($B25="RAB Long",SUMIFS('RAB Prices Long'!AD:AD,'RAB Prices Long'!$B:$B,'All Prices combined'!$D25,'RAB Prices Long'!$E:$E,'All Prices combined'!$G25)))),2)</f>
        <v>20.34</v>
      </c>
      <c r="AB25" s="2">
        <f>ROUND(IF($B25="Annuity",SUMIFS('Annuity Prices'!AE:AE,'Annuity Prices'!$B:$B,$D25,'Annuity Prices'!$E:$E,$G25),IF($B25="RAB Short",SUMIFS('RAB Prices Short'!AE:AE,'RAB Prices Short'!$B:$B,'All Prices combined'!$D25,'RAB Prices Short'!$E:$E,'All Prices combined'!$G25),IF($B25="RAB Long",SUMIFS('RAB Prices Long'!AE:AE,'RAB Prices Long'!$B:$B,'All Prices combined'!$D25,'RAB Prices Long'!$E:$E,'All Prices combined'!$G25)))),2)</f>
        <v>20.85</v>
      </c>
      <c r="AC25" s="2">
        <f>ROUND(IF($B25="Annuity",SUMIFS('Annuity Prices'!AF:AF,'Annuity Prices'!$B:$B,$D25,'Annuity Prices'!$E:$E,$G25),IF($B25="RAB Short",SUMIFS('RAB Prices Short'!AF:AF,'RAB Prices Short'!$B:$B,'All Prices combined'!$D25,'RAB Prices Short'!$E:$E,'All Prices combined'!$G25),IF($B25="RAB Long",SUMIFS('RAB Prices Long'!AF:AF,'RAB Prices Long'!$B:$B,'All Prices combined'!$D25,'RAB Prices Long'!$E:$E,'All Prices combined'!$G25)))),2)</f>
        <v>21.27</v>
      </c>
      <c r="AD25" s="2">
        <f>ROUND(IF($B25="Annuity",SUMIFS('Annuity Prices'!AG:AG,'Annuity Prices'!$B:$B,$D25,'Annuity Prices'!$E:$E,$G25),IF($B25="RAB Short",SUMIFS('RAB Prices Short'!AG:AG,'RAB Prices Short'!$B:$B,'All Prices combined'!$D25,'RAB Prices Short'!$E:$E,'All Prices combined'!$G25),IF($B25="RAB Long",SUMIFS('RAB Prices Long'!AG:AG,'RAB Prices Long'!$B:$B,'All Prices combined'!$D25,'RAB Prices Long'!$E:$E,'All Prices combined'!$G25)))),2)</f>
        <v>21.8</v>
      </c>
      <c r="AE25" s="2">
        <f>ROUND(IF($B25="Annuity",SUMIFS('Annuity Prices'!AH:AH,'Annuity Prices'!$B:$B,$D25,'Annuity Prices'!$E:$E,$G25),IF($B25="RAB Short",SUMIFS('RAB Prices Short'!AH:AH,'RAB Prices Short'!$B:$B,'All Prices combined'!$D25,'RAB Prices Short'!$E:$E,'All Prices combined'!$G25),IF($B25="RAB Long",SUMIFS('RAB Prices Long'!AH:AH,'RAB Prices Long'!$B:$B,'All Prices combined'!$D25,'RAB Prices Long'!$E:$E,'All Prices combined'!$G25)))),2)</f>
        <v>22.35</v>
      </c>
      <c r="AF25" s="2">
        <f>ROUND(IF($B25="Annuity",SUMIFS('Annuity Prices'!AI:AI,'Annuity Prices'!$B:$B,$D25,'Annuity Prices'!$E:$E,$G25),IF($B25="RAB Short",SUMIFS('RAB Prices Short'!AI:AI,'RAB Prices Short'!$B:$B,'All Prices combined'!$D25,'RAB Prices Short'!$E:$E,'All Prices combined'!$G25),IF($B25="RAB Long",SUMIFS('RAB Prices Long'!AI:AI,'RAB Prices Long'!$B:$B,'All Prices combined'!$D25,'RAB Prices Long'!$E:$E,'All Prices combined'!$G25)))),2)</f>
        <v>22.9</v>
      </c>
      <c r="AG25" s="2">
        <f>ROUND(IF($B25="Annuity",SUMIFS('Annuity Prices'!AJ:AJ,'Annuity Prices'!$B:$B,$D25,'Annuity Prices'!$E:$E,$G25),IF($B25="RAB Short",SUMIFS('RAB Prices Short'!AJ:AJ,'RAB Prices Short'!$B:$B,'All Prices combined'!$D25,'RAB Prices Short'!$E:$E,'All Prices combined'!$G25),IF($B25="RAB Long",SUMIFS('RAB Prices Long'!AJ:AJ,'RAB Prices Long'!$B:$B,'All Prices combined'!$D25,'RAB Prices Long'!$E:$E,'All Prices combined'!$G25)))),2)</f>
        <v>23.36</v>
      </c>
      <c r="AH25" s="2">
        <f>ROUND(IF($B25="Annuity",SUMIFS('Annuity Prices'!AK:AK,'Annuity Prices'!$B:$B,$D25,'Annuity Prices'!$E:$E,$G25),IF($B25="RAB Short",SUMIFS('RAB Prices Short'!AK:AK,'RAB Prices Short'!$B:$B,'All Prices combined'!$D25,'RAB Prices Short'!$E:$E,'All Prices combined'!$G25),IF($B25="RAB Long",SUMIFS('RAB Prices Long'!AK:AK,'RAB Prices Long'!$B:$B,'All Prices combined'!$D25,'RAB Prices Long'!$E:$E,'All Prices combined'!$G25)))),2)</f>
        <v>23.95</v>
      </c>
      <c r="AI25" s="2">
        <f>ROUND(IF($B25="Annuity",SUMIFS('Annuity Prices'!AL:AL,'Annuity Prices'!$B:$B,$D25,'Annuity Prices'!$E:$E,$G25),IF($B25="RAB Short",SUMIFS('RAB Prices Short'!AL:AL,'RAB Prices Short'!$B:$B,'All Prices combined'!$D25,'RAB Prices Short'!$E:$E,'All Prices combined'!$G25),IF($B25="RAB Long",SUMIFS('RAB Prices Long'!AL:AL,'RAB Prices Long'!$B:$B,'All Prices combined'!$D25,'RAB Prices Long'!$E:$E,'All Prices combined'!$G25)))),2)</f>
        <v>24.55</v>
      </c>
      <c r="AJ25" s="2">
        <f>ROUND(IF($B25="Annuity",SUMIFS('Annuity Prices'!AM:AM,'Annuity Prices'!$B:$B,$D25,'Annuity Prices'!$E:$E,$G25),IF($B25="RAB Short",SUMIFS('RAB Prices Short'!AM:AM,'RAB Prices Short'!$B:$B,'All Prices combined'!$D25,'RAB Prices Short'!$E:$E,'All Prices combined'!$G25),IF($B25="RAB Long",SUMIFS('RAB Prices Long'!AM:AM,'RAB Prices Long'!$B:$B,'All Prices combined'!$D25,'RAB Prices Long'!$E:$E,'All Prices combined'!$G25)))),2)</f>
        <v>25.16</v>
      </c>
      <c r="AK25" s="2">
        <f>ROUND(IF($B25="Annuity",SUMIFS('Annuity Prices'!AN:AN,'Annuity Prices'!$B:$B,$D25,'Annuity Prices'!$E:$E,$G25),IF($B25="RAB Short",SUMIFS('RAB Prices Short'!AN:AN,'RAB Prices Short'!$B:$B,'All Prices combined'!$D25,'RAB Prices Short'!$E:$E,'All Prices combined'!$G25),IF($B25="RAB Long",SUMIFS('RAB Prices Long'!AN:AN,'RAB Prices Long'!$B:$B,'All Prices combined'!$D25,'RAB Prices Long'!$E:$E,'All Prices combined'!$G25)))),2)</f>
        <v>25.67</v>
      </c>
      <c r="AL25" s="2">
        <f>ROUND(IF($B25="Annuity",SUMIFS('Annuity Prices'!AO:AO,'Annuity Prices'!$B:$B,$D25,'Annuity Prices'!$E:$E,$G25),IF($B25="RAB Short",SUMIFS('RAB Prices Short'!AO:AO,'RAB Prices Short'!$B:$B,'All Prices combined'!$D25,'RAB Prices Short'!$E:$E,'All Prices combined'!$G25),IF($B25="RAB Long",SUMIFS('RAB Prices Long'!AO:AO,'RAB Prices Long'!$B:$B,'All Prices combined'!$D25,'RAB Prices Long'!$E:$E,'All Prices combined'!$G25)))),2)</f>
        <v>26.31</v>
      </c>
      <c r="AM25" s="2">
        <f>ROUND(IF($B25="Annuity",SUMIFS('Annuity Prices'!AP:AP,'Annuity Prices'!$B:$B,$D25,'Annuity Prices'!$E:$E,$G25),IF($B25="RAB Short",SUMIFS('RAB Prices Short'!AP:AP,'RAB Prices Short'!$B:$B,'All Prices combined'!$D25,'RAB Prices Short'!$E:$E,'All Prices combined'!$G25),IF($B25="RAB Long",SUMIFS('RAB Prices Long'!AP:AP,'RAB Prices Long'!$B:$B,'All Prices combined'!$D25,'RAB Prices Long'!$E:$E,'All Prices combined'!$G25)))),2)</f>
        <v>26.97</v>
      </c>
      <c r="AN25" s="2">
        <f>ROUND(IF($B25="Annuity",SUMIFS('Annuity Prices'!AQ:AQ,'Annuity Prices'!$B:$B,$D25,'Annuity Prices'!$E:$E,$G25),IF($B25="RAB Short",SUMIFS('RAB Prices Short'!AQ:AQ,'RAB Prices Short'!$B:$B,'All Prices combined'!$D25,'RAB Prices Short'!$E:$E,'All Prices combined'!$G25),IF($B25="RAB Long",SUMIFS('RAB Prices Long'!AQ:AQ,'RAB Prices Long'!$B:$B,'All Prices combined'!$D25,'RAB Prices Long'!$E:$E,'All Prices combined'!$G25)))),2)</f>
        <v>27.64</v>
      </c>
      <c r="AO25" s="2">
        <f>ROUND(IF($B25="Annuity",SUMIFS('Annuity Prices'!AR:AR,'Annuity Prices'!$B:$B,$D25,'Annuity Prices'!$E:$E,$G25),IF($B25="RAB Short",SUMIFS('RAB Prices Short'!AR:AR,'RAB Prices Short'!$B:$B,'All Prices combined'!$D25,'RAB Prices Short'!$E:$E,'All Prices combined'!$G25),IF($B25="RAB Long",SUMIFS('RAB Prices Long'!AR:AR,'RAB Prices Long'!$B:$B,'All Prices combined'!$D25,'RAB Prices Long'!$E:$E,'All Prices combined'!$G25)))),2)</f>
        <v>9.5</v>
      </c>
      <c r="AP25" s="2">
        <f>ROUND(IF($B25="Annuity",SUMIFS('Annuity Prices'!AS:AS,'Annuity Prices'!$B:$B,$D25,'Annuity Prices'!$E:$E,$G25),IF($B25="RAB Short",SUMIFS('RAB Prices Short'!AS:AS,'RAB Prices Short'!$B:$B,'All Prices combined'!$D25,'RAB Prices Short'!$E:$E,'All Prices combined'!$G25),IF($B25="RAB Long",SUMIFS('RAB Prices Long'!AS:AS,'RAB Prices Long'!$B:$B,'All Prices combined'!$D25,'RAB Prices Long'!$E:$E,'All Prices combined'!$G25)))),2)</f>
        <v>9.77</v>
      </c>
      <c r="AQ25" s="2">
        <f>ROUND(IF($B25="Annuity",SUMIFS('Annuity Prices'!AT:AT,'Annuity Prices'!$B:$B,$D25,'Annuity Prices'!$E:$E,$G25),IF($B25="RAB Short",SUMIFS('RAB Prices Short'!AT:AT,'RAB Prices Short'!$B:$B,'All Prices combined'!$D25,'RAB Prices Short'!$E:$E,'All Prices combined'!$G25),IF($B25="RAB Long",SUMIFS('RAB Prices Long'!AT:AT,'RAB Prices Long'!$B:$B,'All Prices combined'!$D25,'RAB Prices Long'!$E:$E,'All Prices combined'!$G25)))),2)</f>
        <v>10.050000000000001</v>
      </c>
      <c r="AR25" s="2">
        <f>ROUND(IF($B25="Annuity",SUMIFS('Annuity Prices'!AU:AU,'Annuity Prices'!$B:$B,$D25,'Annuity Prices'!$E:$E,$G25),IF($B25="RAB Short",SUMIFS('RAB Prices Short'!AU:AU,'RAB Prices Short'!$B:$B,'All Prices combined'!$D25,'RAB Prices Short'!$E:$E,'All Prices combined'!$G25),IF($B25="RAB Long",SUMIFS('RAB Prices Long'!AU:AU,'RAB Prices Long'!$B:$B,'All Prices combined'!$D25,'RAB Prices Long'!$E:$E,'All Prices combined'!$G25)))),2)</f>
        <v>10.34</v>
      </c>
      <c r="AS25" s="2">
        <f>ROUND(IF($B25="Annuity",SUMIFS('Annuity Prices'!AV:AV,'Annuity Prices'!$B:$B,$D25,'Annuity Prices'!$E:$E,$G25),IF($B25="RAB Short",SUMIFS('RAB Prices Short'!AV:AV,'RAB Prices Short'!$B:$B,'All Prices combined'!$D25,'RAB Prices Short'!$E:$E,'All Prices combined'!$G25),IF($B25="RAB Long",SUMIFS('RAB Prices Long'!AV:AV,'RAB Prices Long'!$B:$B,'All Prices combined'!$D25,'RAB Prices Long'!$E:$E,'All Prices combined'!$G25)))),2)</f>
        <v>10.64</v>
      </c>
      <c r="AT25" s="2">
        <f>ROUND(IF($B25="Annuity",SUMIFS('Annuity Prices'!AW:AW,'Annuity Prices'!$B:$B,$D25,'Annuity Prices'!$E:$E,$G25),IF($B25="RAB Short",SUMIFS('RAB Prices Short'!AW:AW,'RAB Prices Short'!$B:$B,'All Prices combined'!$D25,'RAB Prices Short'!$E:$E,'All Prices combined'!$G25),IF($B25="RAB Long",SUMIFS('RAB Prices Long'!AW:AW,'RAB Prices Long'!$B:$B,'All Prices combined'!$D25,'RAB Prices Long'!$E:$E,'All Prices combined'!$G25)))),2)</f>
        <v>10.95</v>
      </c>
      <c r="AU25" s="2">
        <f>ROUND(IF($B25="Annuity",SUMIFS('Annuity Prices'!AX:AX,'Annuity Prices'!$B:$B,$D25,'Annuity Prices'!$E:$E,$G25),IF($B25="RAB Short",SUMIFS('RAB Prices Short'!AX:AX,'RAB Prices Short'!$B:$B,'All Prices combined'!$D25,'RAB Prices Short'!$E:$E,'All Prices combined'!$G25),IF($B25="RAB Long",SUMIFS('RAB Prices Long'!AX:AX,'RAB Prices Long'!$B:$B,'All Prices combined'!$D25,'RAB Prices Long'!$E:$E,'All Prices combined'!$G25)))),2)</f>
        <v>11.26</v>
      </c>
      <c r="AV25" s="2">
        <f>ROUND(IF($B25="Annuity",SUMIFS('Annuity Prices'!AY:AY,'Annuity Prices'!$B:$B,$D25,'Annuity Prices'!$E:$E,$G25),IF($B25="RAB Short",SUMIFS('RAB Prices Short'!AY:AY,'RAB Prices Short'!$B:$B,'All Prices combined'!$D25,'RAB Prices Short'!$E:$E,'All Prices combined'!$G25),IF($B25="RAB Long",SUMIFS('RAB Prices Long'!AY:AY,'RAB Prices Long'!$B:$B,'All Prices combined'!$D25,'RAB Prices Long'!$E:$E,'All Prices combined'!$G25)))),2)</f>
        <v>11.58</v>
      </c>
      <c r="AW25" s="2">
        <f>ROUND(IF($B25="Annuity",SUMIFS('Annuity Prices'!AZ:AZ,'Annuity Prices'!$B:$B,$D25,'Annuity Prices'!$E:$E,$G25),IF($B25="RAB Short",SUMIFS('RAB Prices Short'!AZ:AZ,'RAB Prices Short'!$B:$B,'All Prices combined'!$D25,'RAB Prices Short'!$E:$E,'All Prices combined'!$G25),IF($B25="RAB Long",SUMIFS('RAB Prices Long'!AZ:AZ,'RAB Prices Long'!$B:$B,'All Prices combined'!$D25,'RAB Prices Long'!$E:$E,'All Prices combined'!$G25)))),2)</f>
        <v>11.91</v>
      </c>
      <c r="AX25" s="2">
        <f>ROUND(IF($B25="Annuity",SUMIFS('Annuity Prices'!BA:BA,'Annuity Prices'!$B:$B,$D25,'Annuity Prices'!$E:$E,$G25),IF($B25="RAB Short",SUMIFS('RAB Prices Short'!BA:BA,'RAB Prices Short'!$B:$B,'All Prices combined'!$D25,'RAB Prices Short'!$E:$E,'All Prices combined'!$G25),IF($B25="RAB Long",SUMIFS('RAB Prices Long'!BA:BA,'RAB Prices Long'!$B:$B,'All Prices combined'!$D25,'RAB Prices Long'!$E:$E,'All Prices combined'!$G25)))),2)</f>
        <v>12.25</v>
      </c>
      <c r="AY25" s="2">
        <f>ROUND(IF($B25="Annuity",SUMIFS('Annuity Prices'!BB:BB,'Annuity Prices'!$B:$B,$D25,'Annuity Prices'!$E:$E,$G25),IF($B25="RAB Short",SUMIFS('RAB Prices Short'!BB:BB,'RAB Prices Short'!$B:$B,'All Prices combined'!$D25,'RAB Prices Short'!$E:$E,'All Prices combined'!$G25),IF($B25="RAB Long",SUMIFS('RAB Prices Long'!BB:BB,'RAB Prices Long'!$B:$B,'All Prices combined'!$D25,'RAB Prices Long'!$E:$E,'All Prices combined'!$G25)))),2)</f>
        <v>12.6</v>
      </c>
      <c r="AZ25" s="2">
        <f>ROUND(IF($B25="Annuity",SUMIFS('Annuity Prices'!BC:BC,'Annuity Prices'!$B:$B,$D25,'Annuity Prices'!$E:$E,$G25),IF($B25="RAB Short",SUMIFS('RAB Prices Short'!BC:BC,'RAB Prices Short'!$B:$B,'All Prices combined'!$D25,'RAB Prices Short'!$E:$E,'All Prices combined'!$G25),IF($B25="RAB Long",SUMIFS('RAB Prices Long'!BC:BC,'RAB Prices Long'!$B:$B,'All Prices combined'!$D25,'RAB Prices Long'!$E:$E,'All Prices combined'!$G25)))),2)</f>
        <v>12.96</v>
      </c>
      <c r="BA25" s="2">
        <f>ROUND(IF($B25="Annuity",SUMIFS('Annuity Prices'!BD:BD,'Annuity Prices'!$B:$B,$D25,'Annuity Prices'!$E:$E,$G25),IF($B25="RAB Short",SUMIFS('RAB Prices Short'!BD:BD,'RAB Prices Short'!$B:$B,'All Prices combined'!$D25,'RAB Prices Short'!$E:$E,'All Prices combined'!$G25),IF($B25="RAB Long",SUMIFS('RAB Prices Long'!BD:BD,'RAB Prices Long'!$B:$B,'All Prices combined'!$D25,'RAB Prices Long'!$E:$E,'All Prices combined'!$G25)))),2)</f>
        <v>13.33</v>
      </c>
      <c r="BB25" s="2">
        <f>ROUND(IF($B25="Annuity",SUMIFS('Annuity Prices'!BE:BE,'Annuity Prices'!$B:$B,$D25,'Annuity Prices'!$E:$E,$G25),IF($B25="RAB Short",SUMIFS('RAB Prices Short'!BE:BE,'RAB Prices Short'!$B:$B,'All Prices combined'!$D25,'RAB Prices Short'!$E:$E,'All Prices combined'!$G25),IF($B25="RAB Long",SUMIFS('RAB Prices Long'!BE:BE,'RAB Prices Long'!$B:$B,'All Prices combined'!$D25,'RAB Prices Long'!$E:$E,'All Prices combined'!$G25)))),2)</f>
        <v>13.71</v>
      </c>
      <c r="BC25" s="2">
        <f>ROUND(IF($B25="Annuity",SUMIFS('Annuity Prices'!BF:BF,'Annuity Prices'!$B:$B,$D25,'Annuity Prices'!$E:$E,$G25),IF($B25="RAB Short",SUMIFS('RAB Prices Short'!BF:BF,'RAB Prices Short'!$B:$B,'All Prices combined'!$D25,'RAB Prices Short'!$E:$E,'All Prices combined'!$G25),IF($B25="RAB Long",SUMIFS('RAB Prices Long'!BF:BF,'RAB Prices Long'!$B:$B,'All Prices combined'!$D25,'RAB Prices Long'!$E:$E,'All Prices combined'!$G25)))),2)</f>
        <v>14.1</v>
      </c>
      <c r="BD25" s="2">
        <f>ROUND(IF($B25="Annuity",SUMIFS('Annuity Prices'!BG:BG,'Annuity Prices'!$B:$B,$D25,'Annuity Prices'!$E:$E,$G25),IF($B25="RAB Short",SUMIFS('RAB Prices Short'!BG:BG,'RAB Prices Short'!$B:$B,'All Prices combined'!$D25,'RAB Prices Short'!$E:$E,'All Prices combined'!$G25),IF($B25="RAB Long",SUMIFS('RAB Prices Long'!BG:BG,'RAB Prices Long'!$B:$B,'All Prices combined'!$D25,'RAB Prices Long'!$E:$E,'All Prices combined'!$G25)))),2)</f>
        <v>14.5</v>
      </c>
      <c r="BE25" s="2">
        <f>ROUND(IF($B25="Annuity",SUMIFS('Annuity Prices'!BH:BH,'Annuity Prices'!$B:$B,$D25,'Annuity Prices'!$E:$E,$G25),IF($B25="RAB Short",SUMIFS('RAB Prices Short'!BH:BH,'RAB Prices Short'!$B:$B,'All Prices combined'!$D25,'RAB Prices Short'!$E:$E,'All Prices combined'!$G25),IF($B25="RAB Long",SUMIFS('RAB Prices Long'!BH:BH,'RAB Prices Long'!$B:$B,'All Prices combined'!$D25,'RAB Prices Long'!$E:$E,'All Prices combined'!$G25)))),2)</f>
        <v>14.92</v>
      </c>
      <c r="BF25" s="2">
        <f>ROUND(IF($B25="Annuity",SUMIFS('Annuity Prices'!BI:BI,'Annuity Prices'!$B:$B,$D25,'Annuity Prices'!$E:$E,$G25),IF($B25="RAB Short",SUMIFS('RAB Prices Short'!BI:BI,'RAB Prices Short'!$B:$B,'All Prices combined'!$D25,'RAB Prices Short'!$E:$E,'All Prices combined'!$G25),IF($B25="RAB Long",SUMIFS('RAB Prices Long'!BI:BI,'RAB Prices Long'!$B:$B,'All Prices combined'!$D25,'RAB Prices Long'!$E:$E,'All Prices combined'!$G25)))),2)</f>
        <v>15.35</v>
      </c>
      <c r="BG25" s="2">
        <f>ROUND(IF($B25="Annuity",SUMIFS('Annuity Prices'!BJ:BJ,'Annuity Prices'!$B:$B,$D25,'Annuity Prices'!$E:$E,$G25),IF($B25="RAB Short",SUMIFS('RAB Prices Short'!BJ:BJ,'RAB Prices Short'!$B:$B,'All Prices combined'!$D25,'RAB Prices Short'!$E:$E,'All Prices combined'!$G25),IF($B25="RAB Long",SUMIFS('RAB Prices Long'!BJ:BJ,'RAB Prices Long'!$B:$B,'All Prices combined'!$D25,'RAB Prices Long'!$E:$E,'All Prices combined'!$G25)))),2)</f>
        <v>15.79</v>
      </c>
      <c r="BH25" s="2">
        <f>ROUND(IF($B25="Annuity",SUMIFS('Annuity Prices'!BK:BK,'Annuity Prices'!$B:$B,$D25,'Annuity Prices'!$E:$E,$G25),IF($B25="RAB Short",SUMIFS('RAB Prices Short'!BK:BK,'RAB Prices Short'!$B:$B,'All Prices combined'!$D25,'RAB Prices Short'!$E:$E,'All Prices combined'!$G25),IF($B25="RAB Long",SUMIFS('RAB Prices Long'!BK:BK,'RAB Prices Long'!$B:$B,'All Prices combined'!$D25,'RAB Prices Long'!$E:$E,'All Prices combined'!$G25)))),2)</f>
        <v>16.239999999999998</v>
      </c>
      <c r="BI25" s="2">
        <f>ROUND(IF($B25="Annuity",SUMIFS('Annuity Prices'!BL:BL,'Annuity Prices'!$B:$B,$D25,'Annuity Prices'!$E:$E,$G25),IF($B25="RAB Short",SUMIFS('RAB Prices Short'!BL:BL,'RAB Prices Short'!$B:$B,'All Prices combined'!$D25,'RAB Prices Short'!$E:$E,'All Prices combined'!$G25),IF($B25="RAB Long",SUMIFS('RAB Prices Long'!BL:BL,'RAB Prices Long'!$B:$B,'All Prices combined'!$D25,'RAB Prices Long'!$E:$E,'All Prices combined'!$G25)))),2)</f>
        <v>16.71</v>
      </c>
      <c r="BJ25" s="2">
        <f>ROUND(IF($B25="Annuity",SUMIFS('Annuity Prices'!BM:BM,'Annuity Prices'!$B:$B,$D25,'Annuity Prices'!$E:$E,$G25),IF($B25="RAB Short",SUMIFS('RAB Prices Short'!BM:BM,'RAB Prices Short'!$B:$B,'All Prices combined'!$D25,'RAB Prices Short'!$E:$E,'All Prices combined'!$G25),IF($B25="RAB Long",SUMIFS('RAB Prices Long'!BM:BM,'RAB Prices Long'!$B:$B,'All Prices combined'!$D25,'RAB Prices Long'!$E:$E,'All Prices combined'!$G25)))),2)</f>
        <v>17.190000000000001</v>
      </c>
      <c r="BK25" s="2">
        <f>ROUND(IF($B25="Annuity",SUMIFS('Annuity Prices'!BN:BN,'Annuity Prices'!$B:$B,$D25,'Annuity Prices'!$E:$E,$G25),IF($B25="RAB Short",SUMIFS('RAB Prices Short'!BN:BN,'RAB Prices Short'!$B:$B,'All Prices combined'!$D25,'RAB Prices Short'!$E:$E,'All Prices combined'!$G25),IF($B25="RAB Long",SUMIFS('RAB Prices Long'!BN:BN,'RAB Prices Long'!$B:$B,'All Prices combined'!$D25,'RAB Prices Long'!$E:$E,'All Prices combined'!$G25)))),2)</f>
        <v>17.68</v>
      </c>
      <c r="BL25" s="2">
        <f>ROUND(IF($B25="Annuity",SUMIFS('Annuity Prices'!BO:BO,'Annuity Prices'!$B:$B,$D25,'Annuity Prices'!$E:$E,$G25),IF($B25="RAB Short",SUMIFS('RAB Prices Short'!BO:BO,'RAB Prices Short'!$B:$B,'All Prices combined'!$D25,'RAB Prices Short'!$E:$E,'All Prices combined'!$G25),IF($B25="RAB Long",SUMIFS('RAB Prices Long'!BO:BO,'RAB Prices Long'!$B:$B,'All Prices combined'!$D25,'RAB Prices Long'!$E:$E,'All Prices combined'!$G25)))),2)</f>
        <v>18.190000000000001</v>
      </c>
      <c r="BM25" s="2">
        <f>ROUND(IF($B25="Annuity",SUMIFS('Annuity Prices'!BP:BP,'Annuity Prices'!$B:$B,$D25,'Annuity Prices'!$E:$E,$G25),IF($B25="RAB Short",SUMIFS('RAB Prices Short'!BP:BP,'RAB Prices Short'!$B:$B,'All Prices combined'!$D25,'RAB Prices Short'!$E:$E,'All Prices combined'!$G25),IF($B25="RAB Long",SUMIFS('RAB Prices Long'!BP:BP,'RAB Prices Long'!$B:$B,'All Prices combined'!$D25,'RAB Prices Long'!$E:$E,'All Prices combined'!$G25)))),2)</f>
        <v>18.71</v>
      </c>
      <c r="BN25" s="2">
        <f>ROUND(IF($B25="Annuity",SUMIFS('Annuity Prices'!BQ:BQ,'Annuity Prices'!$B:$B,$D25,'Annuity Prices'!$E:$E,$G25),IF($B25="RAB Short",SUMIFS('RAB Prices Short'!BQ:BQ,'RAB Prices Short'!$B:$B,'All Prices combined'!$D25,'RAB Prices Short'!$E:$E,'All Prices combined'!$G25),IF($B25="RAB Long",SUMIFS('RAB Prices Long'!BQ:BQ,'RAB Prices Long'!$B:$B,'All Prices combined'!$D25,'RAB Prices Long'!$E:$E,'All Prices combined'!$G25)))),2)</f>
        <v>21.52</v>
      </c>
      <c r="BO25" s="2">
        <f>ROUND(IF($B25="Annuity",SUMIFS('Annuity Prices'!BR:BR,'Annuity Prices'!$B:$B,$D25,'Annuity Prices'!$E:$E,$G25),IF($B25="RAB Short",SUMIFS('RAB Prices Short'!BR:BR,'RAB Prices Short'!$B:$B,'All Prices combined'!$D25,'RAB Prices Short'!$E:$E,'All Prices combined'!$G25),IF($B25="RAB Long",SUMIFS('RAB Prices Long'!BR:BR,'RAB Prices Long'!$B:$B,'All Prices combined'!$D25,'RAB Prices Long'!$E:$E,'All Prices combined'!$G25)))),2)</f>
        <v>23.95</v>
      </c>
      <c r="BP25" s="2">
        <f>ROUND(IF($B25="Annuity",SUMIFS('Annuity Prices'!BS:BS,'Annuity Prices'!$B:$B,$D25,'Annuity Prices'!$E:$E,$G25),IF($B25="RAB Short",SUMIFS('RAB Prices Short'!BS:BS,'RAB Prices Short'!$B:$B,'All Prices combined'!$D25,'RAB Prices Short'!$E:$E,'All Prices combined'!$G25),IF($B25="RAB Long",SUMIFS('RAB Prices Long'!BS:BS,'RAB Prices Long'!$B:$B,'All Prices combined'!$D25,'RAB Prices Long'!$E:$E,'All Prices combined'!$G25)))),2)</f>
        <v>24.55</v>
      </c>
      <c r="BQ25" s="2">
        <f>ROUND(IF($B25="Annuity",SUMIFS('Annuity Prices'!BT:BT,'Annuity Prices'!$B:$B,$D25,'Annuity Prices'!$E:$E,$G25),IF($B25="RAB Short",SUMIFS('RAB Prices Short'!BT:BT,'RAB Prices Short'!$B:$B,'All Prices combined'!$D25,'RAB Prices Short'!$E:$E,'All Prices combined'!$G25),IF($B25="RAB Long",SUMIFS('RAB Prices Long'!BT:BT,'RAB Prices Long'!$B:$B,'All Prices combined'!$D25,'RAB Prices Long'!$E:$E,'All Prices combined'!$G25)))),2)</f>
        <v>25.16</v>
      </c>
      <c r="BR25" s="2">
        <f>ROUND(IF($B25="Annuity",SUMIFS('Annuity Prices'!BU:BU,'Annuity Prices'!$B:$B,$D25,'Annuity Prices'!$E:$E,$G25),IF($B25="RAB Short",SUMIFS('RAB Prices Short'!BU:BU,'RAB Prices Short'!$B:$B,'All Prices combined'!$D25,'RAB Prices Short'!$E:$E,'All Prices combined'!$G25),IF($B25="RAB Long",SUMIFS('RAB Prices Long'!BU:BU,'RAB Prices Long'!$B:$B,'All Prices combined'!$D25,'RAB Prices Long'!$E:$E,'All Prices combined'!$G25)))),2)</f>
        <v>25.67</v>
      </c>
      <c r="BS25" s="2">
        <f>ROUND(IF($B25="Annuity",SUMIFS('Annuity Prices'!BV:BV,'Annuity Prices'!$B:$B,$D25,'Annuity Prices'!$E:$E,$G25),IF($B25="RAB Short",SUMIFS('RAB Prices Short'!BV:BV,'RAB Prices Short'!$B:$B,'All Prices combined'!$D25,'RAB Prices Short'!$E:$E,'All Prices combined'!$G25),IF($B25="RAB Long",SUMIFS('RAB Prices Long'!BV:BV,'RAB Prices Long'!$B:$B,'All Prices combined'!$D25,'RAB Prices Long'!$E:$E,'All Prices combined'!$G25)))),2)</f>
        <v>26.31</v>
      </c>
      <c r="BT25" s="2">
        <f>ROUND(IF($B25="Annuity",SUMIFS('Annuity Prices'!BW:BW,'Annuity Prices'!$B:$B,$D25,'Annuity Prices'!$E:$E,$G25),IF($B25="RAB Short",SUMIFS('RAB Prices Short'!BW:BW,'RAB Prices Short'!$B:$B,'All Prices combined'!$D25,'RAB Prices Short'!$E:$E,'All Prices combined'!$G25),IF($B25="RAB Long",SUMIFS('RAB Prices Long'!BW:BW,'RAB Prices Long'!$B:$B,'All Prices combined'!$D25,'RAB Prices Long'!$E:$E,'All Prices combined'!$G25)))),2)</f>
        <v>26.97</v>
      </c>
      <c r="BU25" s="2">
        <f>ROUND(IF($B25="Annuity",SUMIFS('Annuity Prices'!BX:BX,'Annuity Prices'!$B:$B,$D25,'Annuity Prices'!$E:$E,$G25),IF($B25="RAB Short",SUMIFS('RAB Prices Short'!BX:BX,'RAB Prices Short'!$B:$B,'All Prices combined'!$D25,'RAB Prices Short'!$E:$E,'All Prices combined'!$G25),IF($B25="RAB Long",SUMIFS('RAB Prices Long'!BX:BX,'RAB Prices Long'!$B:$B,'All Prices combined'!$D25,'RAB Prices Long'!$E:$E,'All Prices combined'!$G25)))),2)</f>
        <v>27.64</v>
      </c>
    </row>
    <row r="26" spans="2:73" x14ac:dyDescent="0.25">
      <c r="B26" t="s">
        <v>37</v>
      </c>
      <c r="C26" s="1">
        <v>6</v>
      </c>
      <c r="D26" s="1"/>
      <c r="E26" s="1" t="s">
        <v>139</v>
      </c>
      <c r="F26" s="1"/>
      <c r="G26" s="1" t="s">
        <v>141</v>
      </c>
      <c r="H26" s="1"/>
      <c r="I26" s="2">
        <f>ROUND(IF($B26="Annuity",SUMIFS('Annuity Prices'!L:L,'Annuity Prices'!$B:$B,$D26,'Annuity Prices'!$E:$E,$G26),IF($B26="RAB Short",SUMIFS('RAB Prices Short'!L:L,'RAB Prices Short'!$B:$B,'All Prices combined'!$D26,'RAB Prices Short'!$E:$E,'All Prices combined'!$G26),IF($B26="RAB Long",SUMIFS('RAB Prices Long'!L:L,'RAB Prices Long'!$B:$B,'All Prices combined'!$D26,'RAB Prices Long'!$E:$E,'All Prices combined'!$G26)))),2)</f>
        <v>0</v>
      </c>
      <c r="J26" s="2">
        <f>ROUND(IF($B26="Annuity",SUMIFS('Annuity Prices'!M:M,'Annuity Prices'!$B:$B,$D26,'Annuity Prices'!$E:$E,$G26),IF($B26="RAB Short",SUMIFS('RAB Prices Short'!M:M,'RAB Prices Short'!$B:$B,'All Prices combined'!$D26,'RAB Prices Short'!$E:$E,'All Prices combined'!$G26),IF($B26="RAB Long",SUMIFS('RAB Prices Long'!M:M,'RAB Prices Long'!$B:$B,'All Prices combined'!$D26,'RAB Prices Long'!$E:$E,'All Prices combined'!$G26)))),2)</f>
        <v>0</v>
      </c>
      <c r="K26" s="2">
        <f>ROUND(IF($B26="Annuity",SUMIFS('Annuity Prices'!N:N,'Annuity Prices'!$B:$B,$D26,'Annuity Prices'!$E:$E,$G26),IF($B26="RAB Short",SUMIFS('RAB Prices Short'!N:N,'RAB Prices Short'!$B:$B,'All Prices combined'!$D26,'RAB Prices Short'!$E:$E,'All Prices combined'!$G26),IF($B26="RAB Long",SUMIFS('RAB Prices Long'!N:N,'RAB Prices Long'!$B:$B,'All Prices combined'!$D26,'RAB Prices Long'!$E:$E,'All Prices combined'!$G26)))),2)</f>
        <v>0</v>
      </c>
      <c r="L26" s="2">
        <f>ROUND(IF($B26="Annuity",SUMIFS('Annuity Prices'!O:O,'Annuity Prices'!$B:$B,$D26,'Annuity Prices'!$E:$E,$G26),IF($B26="RAB Short",SUMIFS('RAB Prices Short'!O:O,'RAB Prices Short'!$B:$B,'All Prices combined'!$D26,'RAB Prices Short'!$E:$E,'All Prices combined'!$G26),IF($B26="RAB Long",SUMIFS('RAB Prices Long'!O:O,'RAB Prices Long'!$B:$B,'All Prices combined'!$D26,'RAB Prices Long'!$E:$E,'All Prices combined'!$G26)))),2)</f>
        <v>0</v>
      </c>
      <c r="M26" s="2">
        <f>ROUND(IF($B26="Annuity",SUMIFS('Annuity Prices'!P:P,'Annuity Prices'!$B:$B,$D26,'Annuity Prices'!$E:$E,$G26),IF($B26="RAB Short",SUMIFS('RAB Prices Short'!P:P,'RAB Prices Short'!$B:$B,'All Prices combined'!$D26,'RAB Prices Short'!$E:$E,'All Prices combined'!$G26),IF($B26="RAB Long",SUMIFS('RAB Prices Long'!P:P,'RAB Prices Long'!$B:$B,'All Prices combined'!$D26,'RAB Prices Long'!$E:$E,'All Prices combined'!$G26)))),2)</f>
        <v>0</v>
      </c>
      <c r="N26" s="2">
        <f>ROUND(IF($B26="Annuity",SUMIFS('Annuity Prices'!Q:Q,'Annuity Prices'!$B:$B,$D26,'Annuity Prices'!$E:$E,$G26),IF($B26="RAB Short",SUMIFS('RAB Prices Short'!Q:Q,'RAB Prices Short'!$B:$B,'All Prices combined'!$D26,'RAB Prices Short'!$E:$E,'All Prices combined'!$G26),IF($B26="RAB Long",SUMIFS('RAB Prices Long'!Q:Q,'RAB Prices Long'!$B:$B,'All Prices combined'!$D26,'RAB Prices Long'!$E:$E,'All Prices combined'!$G26)))),2)</f>
        <v>0</v>
      </c>
      <c r="O26" s="2">
        <f>ROUND(IF($B26="Annuity",SUMIFS('Annuity Prices'!R:R,'Annuity Prices'!$B:$B,$D26,'Annuity Prices'!$E:$E,$G26),IF($B26="RAB Short",SUMIFS('RAB Prices Short'!R:R,'RAB Prices Short'!$B:$B,'All Prices combined'!$D26,'RAB Prices Short'!$E:$E,'All Prices combined'!$G26),IF($B26="RAB Long",SUMIFS('RAB Prices Long'!R:R,'RAB Prices Long'!$B:$B,'All Prices combined'!$D26,'RAB Prices Long'!$E:$E,'All Prices combined'!$G26)))),2)</f>
        <v>0</v>
      </c>
      <c r="P26" s="2">
        <f>ROUND(IF($B26="Annuity",SUMIFS('Annuity Prices'!S:S,'Annuity Prices'!$B:$B,$D26,'Annuity Prices'!$E:$E,$G26),IF($B26="RAB Short",SUMIFS('RAB Prices Short'!S:S,'RAB Prices Short'!$B:$B,'All Prices combined'!$D26,'RAB Prices Short'!$E:$E,'All Prices combined'!$G26),IF($B26="RAB Long",SUMIFS('RAB Prices Long'!S:S,'RAB Prices Long'!$B:$B,'All Prices combined'!$D26,'RAB Prices Long'!$E:$E,'All Prices combined'!$G26)))),2)</f>
        <v>0</v>
      </c>
      <c r="Q26" s="2">
        <f>ROUND(IF($B26="Annuity",SUMIFS('Annuity Prices'!T:T,'Annuity Prices'!$B:$B,$D26,'Annuity Prices'!$E:$E,$G26),IF($B26="RAB Short",SUMIFS('RAB Prices Short'!T:T,'RAB Prices Short'!$B:$B,'All Prices combined'!$D26,'RAB Prices Short'!$E:$E,'All Prices combined'!$G26),IF($B26="RAB Long",SUMIFS('RAB Prices Long'!T:T,'RAB Prices Long'!$B:$B,'All Prices combined'!$D26,'RAB Prices Long'!$E:$E,'All Prices combined'!$G26)))),2)</f>
        <v>0</v>
      </c>
      <c r="R26" s="2">
        <f>ROUND(IF($B26="Annuity",SUMIFS('Annuity Prices'!U:U,'Annuity Prices'!$B:$B,$D26,'Annuity Prices'!$E:$E,$G26),IF($B26="RAB Short",SUMIFS('RAB Prices Short'!U:U,'RAB Prices Short'!$B:$B,'All Prices combined'!$D26,'RAB Prices Short'!$E:$E,'All Prices combined'!$G26),IF($B26="RAB Long",SUMIFS('RAB Prices Long'!U:U,'RAB Prices Long'!$B:$B,'All Prices combined'!$D26,'RAB Prices Long'!$E:$E,'All Prices combined'!$G26)))),2)</f>
        <v>0</v>
      </c>
      <c r="S26" s="2">
        <f>ROUND(IF($B26="Annuity",SUMIFS('Annuity Prices'!V:V,'Annuity Prices'!$B:$B,$D26,'Annuity Prices'!$E:$E,$G26),IF($B26="RAB Short",SUMIFS('RAB Prices Short'!V:V,'RAB Prices Short'!$B:$B,'All Prices combined'!$D26,'RAB Prices Short'!$E:$E,'All Prices combined'!$G26),IF($B26="RAB Long",SUMIFS('RAB Prices Long'!V:V,'RAB Prices Long'!$B:$B,'All Prices combined'!$D26,'RAB Prices Long'!$E:$E,'All Prices combined'!$G26)))),2)</f>
        <v>0</v>
      </c>
      <c r="T26" s="2">
        <f>ROUND(IF($B26="Annuity",SUMIFS('Annuity Prices'!W:W,'Annuity Prices'!$B:$B,$D26,'Annuity Prices'!$E:$E,$G26),IF($B26="RAB Short",SUMIFS('RAB Prices Short'!W:W,'RAB Prices Short'!$B:$B,'All Prices combined'!$D26,'RAB Prices Short'!$E:$E,'All Prices combined'!$G26),IF($B26="RAB Long",SUMIFS('RAB Prices Long'!W:W,'RAB Prices Long'!$B:$B,'All Prices combined'!$D26,'RAB Prices Long'!$E:$E,'All Prices combined'!$G26)))),2)</f>
        <v>0</v>
      </c>
      <c r="U26" s="2">
        <f>ROUND(IF($B26="Annuity",SUMIFS('Annuity Prices'!X:X,'Annuity Prices'!$B:$B,$D26,'Annuity Prices'!$E:$E,$G26),IF($B26="RAB Short",SUMIFS('RAB Prices Short'!X:X,'RAB Prices Short'!$B:$B,'All Prices combined'!$D26,'RAB Prices Short'!$E:$E,'All Prices combined'!$G26),IF($B26="RAB Long",SUMIFS('RAB Prices Long'!X:X,'RAB Prices Long'!$B:$B,'All Prices combined'!$D26,'RAB Prices Long'!$E:$E,'All Prices combined'!$G26)))),2)</f>
        <v>0</v>
      </c>
      <c r="V26" s="2">
        <f>ROUND(IF($B26="Annuity",SUMIFS('Annuity Prices'!Y:Y,'Annuity Prices'!$B:$B,$D26,'Annuity Prices'!$E:$E,$G26),IF($B26="RAB Short",SUMIFS('RAB Prices Short'!Y:Y,'RAB Prices Short'!$B:$B,'All Prices combined'!$D26,'RAB Prices Short'!$E:$E,'All Prices combined'!$G26),IF($B26="RAB Long",SUMIFS('RAB Prices Long'!Y:Y,'RAB Prices Long'!$B:$B,'All Prices combined'!$D26,'RAB Prices Long'!$E:$E,'All Prices combined'!$G26)))),2)</f>
        <v>0</v>
      </c>
      <c r="W26" s="2">
        <f>ROUND(IF($B26="Annuity",SUMIFS('Annuity Prices'!Z:Z,'Annuity Prices'!$B:$B,$D26,'Annuity Prices'!$E:$E,$G26),IF($B26="RAB Short",SUMIFS('RAB Prices Short'!Z:Z,'RAB Prices Short'!$B:$B,'All Prices combined'!$D26,'RAB Prices Short'!$E:$E,'All Prices combined'!$G26),IF($B26="RAB Long",SUMIFS('RAB Prices Long'!Z:Z,'RAB Prices Long'!$B:$B,'All Prices combined'!$D26,'RAB Prices Long'!$E:$E,'All Prices combined'!$G26)))),2)</f>
        <v>0</v>
      </c>
      <c r="X26" s="2">
        <f>ROUND(IF($B26="Annuity",SUMIFS('Annuity Prices'!AA:AA,'Annuity Prices'!$B:$B,$D26,'Annuity Prices'!$E:$E,$G26),IF($B26="RAB Short",SUMIFS('RAB Prices Short'!AA:AA,'RAB Prices Short'!$B:$B,'All Prices combined'!$D26,'RAB Prices Short'!$E:$E,'All Prices combined'!$G26),IF($B26="RAB Long",SUMIFS('RAB Prices Long'!AA:AA,'RAB Prices Long'!$B:$B,'All Prices combined'!$D26,'RAB Prices Long'!$E:$E,'All Prices combined'!$G26)))),2)</f>
        <v>0</v>
      </c>
      <c r="Y26" s="2">
        <f>ROUND(IF($B26="Annuity",SUMIFS('Annuity Prices'!AB:AB,'Annuity Prices'!$B:$B,$D26,'Annuity Prices'!$E:$E,$G26),IF($B26="RAB Short",SUMIFS('RAB Prices Short'!AB:AB,'RAB Prices Short'!$B:$B,'All Prices combined'!$D26,'RAB Prices Short'!$E:$E,'All Prices combined'!$G26),IF($B26="RAB Long",SUMIFS('RAB Prices Long'!AB:AB,'RAB Prices Long'!$B:$B,'All Prices combined'!$D26,'RAB Prices Long'!$E:$E,'All Prices combined'!$G26)))),2)</f>
        <v>0</v>
      </c>
      <c r="Z26" s="2">
        <f>ROUND(IF($B26="Annuity",SUMIFS('Annuity Prices'!AC:AC,'Annuity Prices'!$B:$B,$D26,'Annuity Prices'!$E:$E,$G26),IF($B26="RAB Short",SUMIFS('RAB Prices Short'!AC:AC,'RAB Prices Short'!$B:$B,'All Prices combined'!$D26,'RAB Prices Short'!$E:$E,'All Prices combined'!$G26),IF($B26="RAB Long",SUMIFS('RAB Prices Long'!AC:AC,'RAB Prices Long'!$B:$B,'All Prices combined'!$D26,'RAB Prices Long'!$E:$E,'All Prices combined'!$G26)))),2)</f>
        <v>0</v>
      </c>
      <c r="AA26" s="2">
        <f>ROUND(IF($B26="Annuity",SUMIFS('Annuity Prices'!AD:AD,'Annuity Prices'!$B:$B,$D26,'Annuity Prices'!$E:$E,$G26),IF($B26="RAB Short",SUMIFS('RAB Prices Short'!AD:AD,'RAB Prices Short'!$B:$B,'All Prices combined'!$D26,'RAB Prices Short'!$E:$E,'All Prices combined'!$G26),IF($B26="RAB Long",SUMIFS('RAB Prices Long'!AD:AD,'RAB Prices Long'!$B:$B,'All Prices combined'!$D26,'RAB Prices Long'!$E:$E,'All Prices combined'!$G26)))),2)</f>
        <v>0</v>
      </c>
      <c r="AB26" s="2">
        <f>ROUND(IF($B26="Annuity",SUMIFS('Annuity Prices'!AE:AE,'Annuity Prices'!$B:$B,$D26,'Annuity Prices'!$E:$E,$G26),IF($B26="RAB Short",SUMIFS('RAB Prices Short'!AE:AE,'RAB Prices Short'!$B:$B,'All Prices combined'!$D26,'RAB Prices Short'!$E:$E,'All Prices combined'!$G26),IF($B26="RAB Long",SUMIFS('RAB Prices Long'!AE:AE,'RAB Prices Long'!$B:$B,'All Prices combined'!$D26,'RAB Prices Long'!$E:$E,'All Prices combined'!$G26)))),2)</f>
        <v>0</v>
      </c>
      <c r="AC26" s="2">
        <f>ROUND(IF($B26="Annuity",SUMIFS('Annuity Prices'!AF:AF,'Annuity Prices'!$B:$B,$D26,'Annuity Prices'!$E:$E,$G26),IF($B26="RAB Short",SUMIFS('RAB Prices Short'!AF:AF,'RAB Prices Short'!$B:$B,'All Prices combined'!$D26,'RAB Prices Short'!$E:$E,'All Prices combined'!$G26),IF($B26="RAB Long",SUMIFS('RAB Prices Long'!AF:AF,'RAB Prices Long'!$B:$B,'All Prices combined'!$D26,'RAB Prices Long'!$E:$E,'All Prices combined'!$G26)))),2)</f>
        <v>0</v>
      </c>
      <c r="AD26" s="2">
        <f>ROUND(IF($B26="Annuity",SUMIFS('Annuity Prices'!AG:AG,'Annuity Prices'!$B:$B,$D26,'Annuity Prices'!$E:$E,$G26),IF($B26="RAB Short",SUMIFS('RAB Prices Short'!AG:AG,'RAB Prices Short'!$B:$B,'All Prices combined'!$D26,'RAB Prices Short'!$E:$E,'All Prices combined'!$G26),IF($B26="RAB Long",SUMIFS('RAB Prices Long'!AG:AG,'RAB Prices Long'!$B:$B,'All Prices combined'!$D26,'RAB Prices Long'!$E:$E,'All Prices combined'!$G26)))),2)</f>
        <v>0</v>
      </c>
      <c r="AE26" s="2">
        <f>ROUND(IF($B26="Annuity",SUMIFS('Annuity Prices'!AH:AH,'Annuity Prices'!$B:$B,$D26,'Annuity Prices'!$E:$E,$G26),IF($B26="RAB Short",SUMIFS('RAB Prices Short'!AH:AH,'RAB Prices Short'!$B:$B,'All Prices combined'!$D26,'RAB Prices Short'!$E:$E,'All Prices combined'!$G26),IF($B26="RAB Long",SUMIFS('RAB Prices Long'!AH:AH,'RAB Prices Long'!$B:$B,'All Prices combined'!$D26,'RAB Prices Long'!$E:$E,'All Prices combined'!$G26)))),2)</f>
        <v>0</v>
      </c>
      <c r="AF26" s="2">
        <f>ROUND(IF($B26="Annuity",SUMIFS('Annuity Prices'!AI:AI,'Annuity Prices'!$B:$B,$D26,'Annuity Prices'!$E:$E,$G26),IF($B26="RAB Short",SUMIFS('RAB Prices Short'!AI:AI,'RAB Prices Short'!$B:$B,'All Prices combined'!$D26,'RAB Prices Short'!$E:$E,'All Prices combined'!$G26),IF($B26="RAB Long",SUMIFS('RAB Prices Long'!AI:AI,'RAB Prices Long'!$B:$B,'All Prices combined'!$D26,'RAB Prices Long'!$E:$E,'All Prices combined'!$G26)))),2)</f>
        <v>0</v>
      </c>
      <c r="AG26" s="2">
        <f>ROUND(IF($B26="Annuity",SUMIFS('Annuity Prices'!AJ:AJ,'Annuity Prices'!$B:$B,$D26,'Annuity Prices'!$E:$E,$G26),IF($B26="RAB Short",SUMIFS('RAB Prices Short'!AJ:AJ,'RAB Prices Short'!$B:$B,'All Prices combined'!$D26,'RAB Prices Short'!$E:$E,'All Prices combined'!$G26),IF($B26="RAB Long",SUMIFS('RAB Prices Long'!AJ:AJ,'RAB Prices Long'!$B:$B,'All Prices combined'!$D26,'RAB Prices Long'!$E:$E,'All Prices combined'!$G26)))),2)</f>
        <v>0</v>
      </c>
      <c r="AH26" s="2">
        <f>ROUND(IF($B26="Annuity",SUMIFS('Annuity Prices'!AK:AK,'Annuity Prices'!$B:$B,$D26,'Annuity Prices'!$E:$E,$G26),IF($B26="RAB Short",SUMIFS('RAB Prices Short'!AK:AK,'RAB Prices Short'!$B:$B,'All Prices combined'!$D26,'RAB Prices Short'!$E:$E,'All Prices combined'!$G26),IF($B26="RAB Long",SUMIFS('RAB Prices Long'!AK:AK,'RAB Prices Long'!$B:$B,'All Prices combined'!$D26,'RAB Prices Long'!$E:$E,'All Prices combined'!$G26)))),2)</f>
        <v>0</v>
      </c>
      <c r="AI26" s="2">
        <f>ROUND(IF($B26="Annuity",SUMIFS('Annuity Prices'!AL:AL,'Annuity Prices'!$B:$B,$D26,'Annuity Prices'!$E:$E,$G26),IF($B26="RAB Short",SUMIFS('RAB Prices Short'!AL:AL,'RAB Prices Short'!$B:$B,'All Prices combined'!$D26,'RAB Prices Short'!$E:$E,'All Prices combined'!$G26),IF($B26="RAB Long",SUMIFS('RAB Prices Long'!AL:AL,'RAB Prices Long'!$B:$B,'All Prices combined'!$D26,'RAB Prices Long'!$E:$E,'All Prices combined'!$G26)))),2)</f>
        <v>0</v>
      </c>
      <c r="AJ26" s="2">
        <f>ROUND(IF($B26="Annuity",SUMIFS('Annuity Prices'!AM:AM,'Annuity Prices'!$B:$B,$D26,'Annuity Prices'!$E:$E,$G26),IF($B26="RAB Short",SUMIFS('RAB Prices Short'!AM:AM,'RAB Prices Short'!$B:$B,'All Prices combined'!$D26,'RAB Prices Short'!$E:$E,'All Prices combined'!$G26),IF($B26="RAB Long",SUMIFS('RAB Prices Long'!AM:AM,'RAB Prices Long'!$B:$B,'All Prices combined'!$D26,'RAB Prices Long'!$E:$E,'All Prices combined'!$G26)))),2)</f>
        <v>0</v>
      </c>
      <c r="AK26" s="2">
        <f>ROUND(IF($B26="Annuity",SUMIFS('Annuity Prices'!AN:AN,'Annuity Prices'!$B:$B,$D26,'Annuity Prices'!$E:$E,$G26),IF($B26="RAB Short",SUMIFS('RAB Prices Short'!AN:AN,'RAB Prices Short'!$B:$B,'All Prices combined'!$D26,'RAB Prices Short'!$E:$E,'All Prices combined'!$G26),IF($B26="RAB Long",SUMIFS('RAB Prices Long'!AN:AN,'RAB Prices Long'!$B:$B,'All Prices combined'!$D26,'RAB Prices Long'!$E:$E,'All Prices combined'!$G26)))),2)</f>
        <v>0</v>
      </c>
      <c r="AL26" s="2">
        <f>ROUND(IF($B26="Annuity",SUMIFS('Annuity Prices'!AO:AO,'Annuity Prices'!$B:$B,$D26,'Annuity Prices'!$E:$E,$G26),IF($B26="RAB Short",SUMIFS('RAB Prices Short'!AO:AO,'RAB Prices Short'!$B:$B,'All Prices combined'!$D26,'RAB Prices Short'!$E:$E,'All Prices combined'!$G26),IF($B26="RAB Long",SUMIFS('RAB Prices Long'!AO:AO,'RAB Prices Long'!$B:$B,'All Prices combined'!$D26,'RAB Prices Long'!$E:$E,'All Prices combined'!$G26)))),2)</f>
        <v>0</v>
      </c>
      <c r="AM26" s="2">
        <f>ROUND(IF($B26="Annuity",SUMIFS('Annuity Prices'!AP:AP,'Annuity Prices'!$B:$B,$D26,'Annuity Prices'!$E:$E,$G26),IF($B26="RAB Short",SUMIFS('RAB Prices Short'!AP:AP,'RAB Prices Short'!$B:$B,'All Prices combined'!$D26,'RAB Prices Short'!$E:$E,'All Prices combined'!$G26),IF($B26="RAB Long",SUMIFS('RAB Prices Long'!AP:AP,'RAB Prices Long'!$B:$B,'All Prices combined'!$D26,'RAB Prices Long'!$E:$E,'All Prices combined'!$G26)))),2)</f>
        <v>0</v>
      </c>
      <c r="AN26" s="2">
        <f>ROUND(IF($B26="Annuity",SUMIFS('Annuity Prices'!AQ:AQ,'Annuity Prices'!$B:$B,$D26,'Annuity Prices'!$E:$E,$G26),IF($B26="RAB Short",SUMIFS('RAB Prices Short'!AQ:AQ,'RAB Prices Short'!$B:$B,'All Prices combined'!$D26,'RAB Prices Short'!$E:$E,'All Prices combined'!$G26),IF($B26="RAB Long",SUMIFS('RAB Prices Long'!AQ:AQ,'RAB Prices Long'!$B:$B,'All Prices combined'!$D26,'RAB Prices Long'!$E:$E,'All Prices combined'!$G26)))),2)</f>
        <v>0</v>
      </c>
      <c r="AO26" s="2">
        <f>ROUND(IF($B26="Annuity",SUMIFS('Annuity Prices'!AR:AR,'Annuity Prices'!$B:$B,$D26,'Annuity Prices'!$E:$E,$G26),IF($B26="RAB Short",SUMIFS('RAB Prices Short'!AR:AR,'RAB Prices Short'!$B:$B,'All Prices combined'!$D26,'RAB Prices Short'!$E:$E,'All Prices combined'!$G26),IF($B26="RAB Long",SUMIFS('RAB Prices Long'!AR:AR,'RAB Prices Long'!$B:$B,'All Prices combined'!$D26,'RAB Prices Long'!$E:$E,'All Prices combined'!$G26)))),2)</f>
        <v>0</v>
      </c>
      <c r="AP26" s="2">
        <f>ROUND(IF($B26="Annuity",SUMIFS('Annuity Prices'!AS:AS,'Annuity Prices'!$B:$B,$D26,'Annuity Prices'!$E:$E,$G26),IF($B26="RAB Short",SUMIFS('RAB Prices Short'!AS:AS,'RAB Prices Short'!$B:$B,'All Prices combined'!$D26,'RAB Prices Short'!$E:$E,'All Prices combined'!$G26),IF($B26="RAB Long",SUMIFS('RAB Prices Long'!AS:AS,'RAB Prices Long'!$B:$B,'All Prices combined'!$D26,'RAB Prices Long'!$E:$E,'All Prices combined'!$G26)))),2)</f>
        <v>0</v>
      </c>
      <c r="AQ26" s="2">
        <f>ROUND(IF($B26="Annuity",SUMIFS('Annuity Prices'!AT:AT,'Annuity Prices'!$B:$B,$D26,'Annuity Prices'!$E:$E,$G26),IF($B26="RAB Short",SUMIFS('RAB Prices Short'!AT:AT,'RAB Prices Short'!$B:$B,'All Prices combined'!$D26,'RAB Prices Short'!$E:$E,'All Prices combined'!$G26),IF($B26="RAB Long",SUMIFS('RAB Prices Long'!AT:AT,'RAB Prices Long'!$B:$B,'All Prices combined'!$D26,'RAB Prices Long'!$E:$E,'All Prices combined'!$G26)))),2)</f>
        <v>0</v>
      </c>
      <c r="AR26" s="2">
        <f>ROUND(IF($B26="Annuity",SUMIFS('Annuity Prices'!AU:AU,'Annuity Prices'!$B:$B,$D26,'Annuity Prices'!$E:$E,$G26),IF($B26="RAB Short",SUMIFS('RAB Prices Short'!AU:AU,'RAB Prices Short'!$B:$B,'All Prices combined'!$D26,'RAB Prices Short'!$E:$E,'All Prices combined'!$G26),IF($B26="RAB Long",SUMIFS('RAB Prices Long'!AU:AU,'RAB Prices Long'!$B:$B,'All Prices combined'!$D26,'RAB Prices Long'!$E:$E,'All Prices combined'!$G26)))),2)</f>
        <v>0</v>
      </c>
      <c r="AS26" s="2">
        <f>ROUND(IF($B26="Annuity",SUMIFS('Annuity Prices'!AV:AV,'Annuity Prices'!$B:$B,$D26,'Annuity Prices'!$E:$E,$G26),IF($B26="RAB Short",SUMIFS('RAB Prices Short'!AV:AV,'RAB Prices Short'!$B:$B,'All Prices combined'!$D26,'RAB Prices Short'!$E:$E,'All Prices combined'!$G26),IF($B26="RAB Long",SUMIFS('RAB Prices Long'!AV:AV,'RAB Prices Long'!$B:$B,'All Prices combined'!$D26,'RAB Prices Long'!$E:$E,'All Prices combined'!$G26)))),2)</f>
        <v>0</v>
      </c>
      <c r="AT26" s="2">
        <f>ROUND(IF($B26="Annuity",SUMIFS('Annuity Prices'!AW:AW,'Annuity Prices'!$B:$B,$D26,'Annuity Prices'!$E:$E,$G26),IF($B26="RAB Short",SUMIFS('RAB Prices Short'!AW:AW,'RAB Prices Short'!$B:$B,'All Prices combined'!$D26,'RAB Prices Short'!$E:$E,'All Prices combined'!$G26),IF($B26="RAB Long",SUMIFS('RAB Prices Long'!AW:AW,'RAB Prices Long'!$B:$B,'All Prices combined'!$D26,'RAB Prices Long'!$E:$E,'All Prices combined'!$G26)))),2)</f>
        <v>0</v>
      </c>
      <c r="AU26" s="2">
        <f>ROUND(IF($B26="Annuity",SUMIFS('Annuity Prices'!AX:AX,'Annuity Prices'!$B:$B,$D26,'Annuity Prices'!$E:$E,$G26),IF($B26="RAB Short",SUMIFS('RAB Prices Short'!AX:AX,'RAB Prices Short'!$B:$B,'All Prices combined'!$D26,'RAB Prices Short'!$E:$E,'All Prices combined'!$G26),IF($B26="RAB Long",SUMIFS('RAB Prices Long'!AX:AX,'RAB Prices Long'!$B:$B,'All Prices combined'!$D26,'RAB Prices Long'!$E:$E,'All Prices combined'!$G26)))),2)</f>
        <v>0</v>
      </c>
      <c r="AV26" s="2">
        <f>ROUND(IF($B26="Annuity",SUMIFS('Annuity Prices'!AY:AY,'Annuity Prices'!$B:$B,$D26,'Annuity Prices'!$E:$E,$G26),IF($B26="RAB Short",SUMIFS('RAB Prices Short'!AY:AY,'RAB Prices Short'!$B:$B,'All Prices combined'!$D26,'RAB Prices Short'!$E:$E,'All Prices combined'!$G26),IF($B26="RAB Long",SUMIFS('RAB Prices Long'!AY:AY,'RAB Prices Long'!$B:$B,'All Prices combined'!$D26,'RAB Prices Long'!$E:$E,'All Prices combined'!$G26)))),2)</f>
        <v>0</v>
      </c>
      <c r="AW26" s="2">
        <f>ROUND(IF($B26="Annuity",SUMIFS('Annuity Prices'!AZ:AZ,'Annuity Prices'!$B:$B,$D26,'Annuity Prices'!$E:$E,$G26),IF($B26="RAB Short",SUMIFS('RAB Prices Short'!AZ:AZ,'RAB Prices Short'!$B:$B,'All Prices combined'!$D26,'RAB Prices Short'!$E:$E,'All Prices combined'!$G26),IF($B26="RAB Long",SUMIFS('RAB Prices Long'!AZ:AZ,'RAB Prices Long'!$B:$B,'All Prices combined'!$D26,'RAB Prices Long'!$E:$E,'All Prices combined'!$G26)))),2)</f>
        <v>0</v>
      </c>
      <c r="AX26" s="2">
        <f>ROUND(IF($B26="Annuity",SUMIFS('Annuity Prices'!BA:BA,'Annuity Prices'!$B:$B,$D26,'Annuity Prices'!$E:$E,$G26),IF($B26="RAB Short",SUMIFS('RAB Prices Short'!BA:BA,'RAB Prices Short'!$B:$B,'All Prices combined'!$D26,'RAB Prices Short'!$E:$E,'All Prices combined'!$G26),IF($B26="RAB Long",SUMIFS('RAB Prices Long'!BA:BA,'RAB Prices Long'!$B:$B,'All Prices combined'!$D26,'RAB Prices Long'!$E:$E,'All Prices combined'!$G26)))),2)</f>
        <v>0</v>
      </c>
      <c r="AY26" s="2">
        <f>ROUND(IF($B26="Annuity",SUMIFS('Annuity Prices'!BB:BB,'Annuity Prices'!$B:$B,$D26,'Annuity Prices'!$E:$E,$G26),IF($B26="RAB Short",SUMIFS('RAB Prices Short'!BB:BB,'RAB Prices Short'!$B:$B,'All Prices combined'!$D26,'RAB Prices Short'!$E:$E,'All Prices combined'!$G26),IF($B26="RAB Long",SUMIFS('RAB Prices Long'!BB:BB,'RAB Prices Long'!$B:$B,'All Prices combined'!$D26,'RAB Prices Long'!$E:$E,'All Prices combined'!$G26)))),2)</f>
        <v>0</v>
      </c>
      <c r="AZ26" s="2">
        <f>ROUND(IF($B26="Annuity",SUMIFS('Annuity Prices'!BC:BC,'Annuity Prices'!$B:$B,$D26,'Annuity Prices'!$E:$E,$G26),IF($B26="RAB Short",SUMIFS('RAB Prices Short'!BC:BC,'RAB Prices Short'!$B:$B,'All Prices combined'!$D26,'RAB Prices Short'!$E:$E,'All Prices combined'!$G26),IF($B26="RAB Long",SUMIFS('RAB Prices Long'!BC:BC,'RAB Prices Long'!$B:$B,'All Prices combined'!$D26,'RAB Prices Long'!$E:$E,'All Prices combined'!$G26)))),2)</f>
        <v>0</v>
      </c>
      <c r="BA26" s="2">
        <f>ROUND(IF($B26="Annuity",SUMIFS('Annuity Prices'!BD:BD,'Annuity Prices'!$B:$B,$D26,'Annuity Prices'!$E:$E,$G26),IF($B26="RAB Short",SUMIFS('RAB Prices Short'!BD:BD,'RAB Prices Short'!$B:$B,'All Prices combined'!$D26,'RAB Prices Short'!$E:$E,'All Prices combined'!$G26),IF($B26="RAB Long",SUMIFS('RAB Prices Long'!BD:BD,'RAB Prices Long'!$B:$B,'All Prices combined'!$D26,'RAB Prices Long'!$E:$E,'All Prices combined'!$G26)))),2)</f>
        <v>0</v>
      </c>
      <c r="BB26" s="2">
        <f>ROUND(IF($B26="Annuity",SUMIFS('Annuity Prices'!BE:BE,'Annuity Prices'!$B:$B,$D26,'Annuity Prices'!$E:$E,$G26),IF($B26="RAB Short",SUMIFS('RAB Prices Short'!BE:BE,'RAB Prices Short'!$B:$B,'All Prices combined'!$D26,'RAB Prices Short'!$E:$E,'All Prices combined'!$G26),IF($B26="RAB Long",SUMIFS('RAB Prices Long'!BE:BE,'RAB Prices Long'!$B:$B,'All Prices combined'!$D26,'RAB Prices Long'!$E:$E,'All Prices combined'!$G26)))),2)</f>
        <v>0</v>
      </c>
      <c r="BC26" s="2">
        <f>ROUND(IF($B26="Annuity",SUMIFS('Annuity Prices'!BF:BF,'Annuity Prices'!$B:$B,$D26,'Annuity Prices'!$E:$E,$G26),IF($B26="RAB Short",SUMIFS('RAB Prices Short'!BF:BF,'RAB Prices Short'!$B:$B,'All Prices combined'!$D26,'RAB Prices Short'!$E:$E,'All Prices combined'!$G26),IF($B26="RAB Long",SUMIFS('RAB Prices Long'!BF:BF,'RAB Prices Long'!$B:$B,'All Prices combined'!$D26,'RAB Prices Long'!$E:$E,'All Prices combined'!$G26)))),2)</f>
        <v>0</v>
      </c>
      <c r="BD26" s="2">
        <f>ROUND(IF($B26="Annuity",SUMIFS('Annuity Prices'!BG:BG,'Annuity Prices'!$B:$B,$D26,'Annuity Prices'!$E:$E,$G26),IF($B26="RAB Short",SUMIFS('RAB Prices Short'!BG:BG,'RAB Prices Short'!$B:$B,'All Prices combined'!$D26,'RAB Prices Short'!$E:$E,'All Prices combined'!$G26),IF($B26="RAB Long",SUMIFS('RAB Prices Long'!BG:BG,'RAB Prices Long'!$B:$B,'All Prices combined'!$D26,'RAB Prices Long'!$E:$E,'All Prices combined'!$G26)))),2)</f>
        <v>0</v>
      </c>
      <c r="BE26" s="2">
        <f>ROUND(IF($B26="Annuity",SUMIFS('Annuity Prices'!BH:BH,'Annuity Prices'!$B:$B,$D26,'Annuity Prices'!$E:$E,$G26),IF($B26="RAB Short",SUMIFS('RAB Prices Short'!BH:BH,'RAB Prices Short'!$B:$B,'All Prices combined'!$D26,'RAB Prices Short'!$E:$E,'All Prices combined'!$G26),IF($B26="RAB Long",SUMIFS('RAB Prices Long'!BH:BH,'RAB Prices Long'!$B:$B,'All Prices combined'!$D26,'RAB Prices Long'!$E:$E,'All Prices combined'!$G26)))),2)</f>
        <v>0</v>
      </c>
      <c r="BF26" s="2">
        <f>ROUND(IF($B26="Annuity",SUMIFS('Annuity Prices'!BI:BI,'Annuity Prices'!$B:$B,$D26,'Annuity Prices'!$E:$E,$G26),IF($B26="RAB Short",SUMIFS('RAB Prices Short'!BI:BI,'RAB Prices Short'!$B:$B,'All Prices combined'!$D26,'RAB Prices Short'!$E:$E,'All Prices combined'!$G26),IF($B26="RAB Long",SUMIFS('RAB Prices Long'!BI:BI,'RAB Prices Long'!$B:$B,'All Prices combined'!$D26,'RAB Prices Long'!$E:$E,'All Prices combined'!$G26)))),2)</f>
        <v>0</v>
      </c>
      <c r="BG26" s="2">
        <f>ROUND(IF($B26="Annuity",SUMIFS('Annuity Prices'!BJ:BJ,'Annuity Prices'!$B:$B,$D26,'Annuity Prices'!$E:$E,$G26),IF($B26="RAB Short",SUMIFS('RAB Prices Short'!BJ:BJ,'RAB Prices Short'!$B:$B,'All Prices combined'!$D26,'RAB Prices Short'!$E:$E,'All Prices combined'!$G26),IF($B26="RAB Long",SUMIFS('RAB Prices Long'!BJ:BJ,'RAB Prices Long'!$B:$B,'All Prices combined'!$D26,'RAB Prices Long'!$E:$E,'All Prices combined'!$G26)))),2)</f>
        <v>0</v>
      </c>
      <c r="BH26" s="2">
        <f>ROUND(IF($B26="Annuity",SUMIFS('Annuity Prices'!BK:BK,'Annuity Prices'!$B:$B,$D26,'Annuity Prices'!$E:$E,$G26),IF($B26="RAB Short",SUMIFS('RAB Prices Short'!BK:BK,'RAB Prices Short'!$B:$B,'All Prices combined'!$D26,'RAB Prices Short'!$E:$E,'All Prices combined'!$G26),IF($B26="RAB Long",SUMIFS('RAB Prices Long'!BK:BK,'RAB Prices Long'!$B:$B,'All Prices combined'!$D26,'RAB Prices Long'!$E:$E,'All Prices combined'!$G26)))),2)</f>
        <v>0</v>
      </c>
      <c r="BI26" s="2">
        <f>ROUND(IF($B26="Annuity",SUMIFS('Annuity Prices'!BL:BL,'Annuity Prices'!$B:$B,$D26,'Annuity Prices'!$E:$E,$G26),IF($B26="RAB Short",SUMIFS('RAB Prices Short'!BL:BL,'RAB Prices Short'!$B:$B,'All Prices combined'!$D26,'RAB Prices Short'!$E:$E,'All Prices combined'!$G26),IF($B26="RAB Long",SUMIFS('RAB Prices Long'!BL:BL,'RAB Prices Long'!$B:$B,'All Prices combined'!$D26,'RAB Prices Long'!$E:$E,'All Prices combined'!$G26)))),2)</f>
        <v>0</v>
      </c>
      <c r="BJ26" s="2">
        <f>ROUND(IF($B26="Annuity",SUMIFS('Annuity Prices'!BM:BM,'Annuity Prices'!$B:$B,$D26,'Annuity Prices'!$E:$E,$G26),IF($B26="RAB Short",SUMIFS('RAB Prices Short'!BM:BM,'RAB Prices Short'!$B:$B,'All Prices combined'!$D26,'RAB Prices Short'!$E:$E,'All Prices combined'!$G26),IF($B26="RAB Long",SUMIFS('RAB Prices Long'!BM:BM,'RAB Prices Long'!$B:$B,'All Prices combined'!$D26,'RAB Prices Long'!$E:$E,'All Prices combined'!$G26)))),2)</f>
        <v>0</v>
      </c>
      <c r="BK26" s="2">
        <f>ROUND(IF($B26="Annuity",SUMIFS('Annuity Prices'!BN:BN,'Annuity Prices'!$B:$B,$D26,'Annuity Prices'!$E:$E,$G26),IF($B26="RAB Short",SUMIFS('RAB Prices Short'!BN:BN,'RAB Prices Short'!$B:$B,'All Prices combined'!$D26,'RAB Prices Short'!$E:$E,'All Prices combined'!$G26),IF($B26="RAB Long",SUMIFS('RAB Prices Long'!BN:BN,'RAB Prices Long'!$B:$B,'All Prices combined'!$D26,'RAB Prices Long'!$E:$E,'All Prices combined'!$G26)))),2)</f>
        <v>0</v>
      </c>
      <c r="BL26" s="2">
        <f>ROUND(IF($B26="Annuity",SUMIFS('Annuity Prices'!BO:BO,'Annuity Prices'!$B:$B,$D26,'Annuity Prices'!$E:$E,$G26),IF($B26="RAB Short",SUMIFS('RAB Prices Short'!BO:BO,'RAB Prices Short'!$B:$B,'All Prices combined'!$D26,'RAB Prices Short'!$E:$E,'All Prices combined'!$G26),IF($B26="RAB Long",SUMIFS('RAB Prices Long'!BO:BO,'RAB Prices Long'!$B:$B,'All Prices combined'!$D26,'RAB Prices Long'!$E:$E,'All Prices combined'!$G26)))),2)</f>
        <v>0</v>
      </c>
      <c r="BM26" s="2">
        <f>ROUND(IF($B26="Annuity",SUMIFS('Annuity Prices'!BP:BP,'Annuity Prices'!$B:$B,$D26,'Annuity Prices'!$E:$E,$G26),IF($B26="RAB Short",SUMIFS('RAB Prices Short'!BP:BP,'RAB Prices Short'!$B:$B,'All Prices combined'!$D26,'RAB Prices Short'!$E:$E,'All Prices combined'!$G26),IF($B26="RAB Long",SUMIFS('RAB Prices Long'!BP:BP,'RAB Prices Long'!$B:$B,'All Prices combined'!$D26,'RAB Prices Long'!$E:$E,'All Prices combined'!$G26)))),2)</f>
        <v>0</v>
      </c>
      <c r="BN26" s="2">
        <f>ROUND(IF($B26="Annuity",SUMIFS('Annuity Prices'!BQ:BQ,'Annuity Prices'!$B:$B,$D26,'Annuity Prices'!$E:$E,$G26),IF($B26="RAB Short",SUMIFS('RAB Prices Short'!BQ:BQ,'RAB Prices Short'!$B:$B,'All Prices combined'!$D26,'RAB Prices Short'!$E:$E,'All Prices combined'!$G26),IF($B26="RAB Long",SUMIFS('RAB Prices Long'!BQ:BQ,'RAB Prices Long'!$B:$B,'All Prices combined'!$D26,'RAB Prices Long'!$E:$E,'All Prices combined'!$G26)))),2)</f>
        <v>0</v>
      </c>
      <c r="BO26" s="2">
        <f>ROUND(IF($B26="Annuity",SUMIFS('Annuity Prices'!BR:BR,'Annuity Prices'!$B:$B,$D26,'Annuity Prices'!$E:$E,$G26),IF($B26="RAB Short",SUMIFS('RAB Prices Short'!BR:BR,'RAB Prices Short'!$B:$B,'All Prices combined'!$D26,'RAB Prices Short'!$E:$E,'All Prices combined'!$G26),IF($B26="RAB Long",SUMIFS('RAB Prices Long'!BR:BR,'RAB Prices Long'!$B:$B,'All Prices combined'!$D26,'RAB Prices Long'!$E:$E,'All Prices combined'!$G26)))),2)</f>
        <v>0</v>
      </c>
      <c r="BP26" s="2">
        <f>ROUND(IF($B26="Annuity",SUMIFS('Annuity Prices'!BS:BS,'Annuity Prices'!$B:$B,$D26,'Annuity Prices'!$E:$E,$G26),IF($B26="RAB Short",SUMIFS('RAB Prices Short'!BS:BS,'RAB Prices Short'!$B:$B,'All Prices combined'!$D26,'RAB Prices Short'!$E:$E,'All Prices combined'!$G26),IF($B26="RAB Long",SUMIFS('RAB Prices Long'!BS:BS,'RAB Prices Long'!$B:$B,'All Prices combined'!$D26,'RAB Prices Long'!$E:$E,'All Prices combined'!$G26)))),2)</f>
        <v>0</v>
      </c>
      <c r="BQ26" s="2">
        <f>ROUND(IF($B26="Annuity",SUMIFS('Annuity Prices'!BT:BT,'Annuity Prices'!$B:$B,$D26,'Annuity Prices'!$E:$E,$G26),IF($B26="RAB Short",SUMIFS('RAB Prices Short'!BT:BT,'RAB Prices Short'!$B:$B,'All Prices combined'!$D26,'RAB Prices Short'!$E:$E,'All Prices combined'!$G26),IF($B26="RAB Long",SUMIFS('RAB Prices Long'!BT:BT,'RAB Prices Long'!$B:$B,'All Prices combined'!$D26,'RAB Prices Long'!$E:$E,'All Prices combined'!$G26)))),2)</f>
        <v>0</v>
      </c>
      <c r="BR26" s="2">
        <f>ROUND(IF($B26="Annuity",SUMIFS('Annuity Prices'!BU:BU,'Annuity Prices'!$B:$B,$D26,'Annuity Prices'!$E:$E,$G26),IF($B26="RAB Short",SUMIFS('RAB Prices Short'!BU:BU,'RAB Prices Short'!$B:$B,'All Prices combined'!$D26,'RAB Prices Short'!$E:$E,'All Prices combined'!$G26),IF($B26="RAB Long",SUMIFS('RAB Prices Long'!BU:BU,'RAB Prices Long'!$B:$B,'All Prices combined'!$D26,'RAB Prices Long'!$E:$E,'All Prices combined'!$G26)))),2)</f>
        <v>0</v>
      </c>
      <c r="BS26" s="2">
        <f>ROUND(IF($B26="Annuity",SUMIFS('Annuity Prices'!BV:BV,'Annuity Prices'!$B:$B,$D26,'Annuity Prices'!$E:$E,$G26),IF($B26="RAB Short",SUMIFS('RAB Prices Short'!BV:BV,'RAB Prices Short'!$B:$B,'All Prices combined'!$D26,'RAB Prices Short'!$E:$E,'All Prices combined'!$G26),IF($B26="RAB Long",SUMIFS('RAB Prices Long'!BV:BV,'RAB Prices Long'!$B:$B,'All Prices combined'!$D26,'RAB Prices Long'!$E:$E,'All Prices combined'!$G26)))),2)</f>
        <v>0</v>
      </c>
      <c r="BT26" s="2">
        <f>ROUND(IF($B26="Annuity",SUMIFS('Annuity Prices'!BW:BW,'Annuity Prices'!$B:$B,$D26,'Annuity Prices'!$E:$E,$G26),IF($B26="RAB Short",SUMIFS('RAB Prices Short'!BW:BW,'RAB Prices Short'!$B:$B,'All Prices combined'!$D26,'RAB Prices Short'!$E:$E,'All Prices combined'!$G26),IF($B26="RAB Long",SUMIFS('RAB Prices Long'!BW:BW,'RAB Prices Long'!$B:$B,'All Prices combined'!$D26,'RAB Prices Long'!$E:$E,'All Prices combined'!$G26)))),2)</f>
        <v>0</v>
      </c>
      <c r="BU26" s="2">
        <f>ROUND(IF($B26="Annuity",SUMIFS('Annuity Prices'!BX:BX,'Annuity Prices'!$B:$B,$D26,'Annuity Prices'!$E:$E,$G26),IF($B26="RAB Short",SUMIFS('RAB Prices Short'!BX:BX,'RAB Prices Short'!$B:$B,'All Prices combined'!$D26,'RAB Prices Short'!$E:$E,'All Prices combined'!$G26),IF($B26="RAB Long",SUMIFS('RAB Prices Long'!BX:BX,'RAB Prices Long'!$B:$B,'All Prices combined'!$D26,'RAB Prices Long'!$E:$E,'All Prices combined'!$G26)))),2)</f>
        <v>0</v>
      </c>
    </row>
    <row r="27" spans="2:73" x14ac:dyDescent="0.25">
      <c r="B27" t="s">
        <v>37</v>
      </c>
      <c r="C27" s="1">
        <v>6</v>
      </c>
      <c r="D27" s="1" t="s">
        <v>141</v>
      </c>
      <c r="E27" s="1" t="s">
        <v>139</v>
      </c>
      <c r="F27" s="1"/>
      <c r="G27" s="1" t="s">
        <v>38</v>
      </c>
      <c r="H27" s="1" t="s">
        <v>128</v>
      </c>
      <c r="I27" s="2">
        <f>ROUND(IF($B27="Annuity",SUMIFS('Annuity Prices'!L:L,'Annuity Prices'!$B:$B,$D27,'Annuity Prices'!$E:$E,$G27),IF($B27="RAB Short",SUMIFS('RAB Prices Short'!L:L,'RAB Prices Short'!$B:$B,'All Prices combined'!$D27,'RAB Prices Short'!$E:$E,'All Prices combined'!$G27),IF($B27="RAB Long",SUMIFS('RAB Prices Long'!L:L,'RAB Prices Long'!$B:$B,'All Prices combined'!$D27,'RAB Prices Long'!$E:$E,'All Prices combined'!$G27)))),2)</f>
        <v>105.69</v>
      </c>
      <c r="J27" s="2">
        <f>ROUND(IF($B27="Annuity",SUMIFS('Annuity Prices'!M:M,'Annuity Prices'!$B:$B,$D27,'Annuity Prices'!$E:$E,$G27),IF($B27="RAB Short",SUMIFS('RAB Prices Short'!M:M,'RAB Prices Short'!$B:$B,'All Prices combined'!$D27,'RAB Prices Short'!$E:$E,'All Prices combined'!$G27),IF($B27="RAB Long",SUMIFS('RAB Prices Long'!M:M,'RAB Prices Long'!$B:$B,'All Prices combined'!$D27,'RAB Prices Long'!$E:$E,'All Prices combined'!$G27)))),2)</f>
        <v>108.72</v>
      </c>
      <c r="K27" s="2">
        <f>ROUND(IF($B27="Annuity",SUMIFS('Annuity Prices'!N:N,'Annuity Prices'!$B:$B,$D27,'Annuity Prices'!$E:$E,$G27),IF($B27="RAB Short",SUMIFS('RAB Prices Short'!N:N,'RAB Prices Short'!$B:$B,'All Prices combined'!$D27,'RAB Prices Short'!$E:$E,'All Prices combined'!$G27),IF($B27="RAB Long",SUMIFS('RAB Prices Long'!N:N,'RAB Prices Long'!$B:$B,'All Prices combined'!$D27,'RAB Prices Long'!$E:$E,'All Prices combined'!$G27)))),2)</f>
        <v>111.84</v>
      </c>
      <c r="L27" s="2">
        <f>ROUND(IF($B27="Annuity",SUMIFS('Annuity Prices'!O:O,'Annuity Prices'!$B:$B,$D27,'Annuity Prices'!$E:$E,$G27),IF($B27="RAB Short",SUMIFS('RAB Prices Short'!O:O,'RAB Prices Short'!$B:$B,'All Prices combined'!$D27,'RAB Prices Short'!$E:$E,'All Prices combined'!$G27),IF($B27="RAB Long",SUMIFS('RAB Prices Long'!O:O,'RAB Prices Long'!$B:$B,'All Prices combined'!$D27,'RAB Prices Long'!$E:$E,'All Prices combined'!$G27)))),2)</f>
        <v>115.05</v>
      </c>
      <c r="M27" s="2">
        <f>ROUND(IF($B27="Annuity",SUMIFS('Annuity Prices'!P:P,'Annuity Prices'!$B:$B,$D27,'Annuity Prices'!$E:$E,$G27),IF($B27="RAB Short",SUMIFS('RAB Prices Short'!P:P,'RAB Prices Short'!$B:$B,'All Prices combined'!$D27,'RAB Prices Short'!$E:$E,'All Prices combined'!$G27),IF($B27="RAB Long",SUMIFS('RAB Prices Long'!P:P,'RAB Prices Long'!$B:$B,'All Prices combined'!$D27,'RAB Prices Long'!$E:$E,'All Prices combined'!$G27)))),2)</f>
        <v>114.64</v>
      </c>
      <c r="N27" s="2">
        <f>ROUND(IF($B27="Annuity",SUMIFS('Annuity Prices'!Q:Q,'Annuity Prices'!$B:$B,$D27,'Annuity Prices'!$E:$E,$G27),IF($B27="RAB Short",SUMIFS('RAB Prices Short'!Q:Q,'RAB Prices Short'!$B:$B,'All Prices combined'!$D27,'RAB Prices Short'!$E:$E,'All Prices combined'!$G27),IF($B27="RAB Long",SUMIFS('RAB Prices Long'!Q:Q,'RAB Prices Long'!$B:$B,'All Prices combined'!$D27,'RAB Prices Long'!$E:$E,'All Prices combined'!$G27)))),2)</f>
        <v>117.5</v>
      </c>
      <c r="O27" s="2">
        <f>ROUND(IF($B27="Annuity",SUMIFS('Annuity Prices'!R:R,'Annuity Prices'!$B:$B,$D27,'Annuity Prices'!$E:$E,$G27),IF($B27="RAB Short",SUMIFS('RAB Prices Short'!R:R,'RAB Prices Short'!$B:$B,'All Prices combined'!$D27,'RAB Prices Short'!$E:$E,'All Prices combined'!$G27),IF($B27="RAB Long",SUMIFS('RAB Prices Long'!R:R,'RAB Prices Long'!$B:$B,'All Prices combined'!$D27,'RAB Prices Long'!$E:$E,'All Prices combined'!$G27)))),2)</f>
        <v>120.44</v>
      </c>
      <c r="P27" s="2">
        <f>ROUND(IF($B27="Annuity",SUMIFS('Annuity Prices'!S:S,'Annuity Prices'!$B:$B,$D27,'Annuity Prices'!$E:$E,$G27),IF($B27="RAB Short",SUMIFS('RAB Prices Short'!S:S,'RAB Prices Short'!$B:$B,'All Prices combined'!$D27,'RAB Prices Short'!$E:$E,'All Prices combined'!$G27),IF($B27="RAB Long",SUMIFS('RAB Prices Long'!S:S,'RAB Prices Long'!$B:$B,'All Prices combined'!$D27,'RAB Prices Long'!$E:$E,'All Prices combined'!$G27)))),2)</f>
        <v>123.45</v>
      </c>
      <c r="Q27" s="2">
        <f>ROUND(IF($B27="Annuity",SUMIFS('Annuity Prices'!T:T,'Annuity Prices'!$B:$B,$D27,'Annuity Prices'!$E:$E,$G27),IF($B27="RAB Short",SUMIFS('RAB Prices Short'!T:T,'RAB Prices Short'!$B:$B,'All Prices combined'!$D27,'RAB Prices Short'!$E:$E,'All Prices combined'!$G27),IF($B27="RAB Long",SUMIFS('RAB Prices Long'!T:T,'RAB Prices Long'!$B:$B,'All Prices combined'!$D27,'RAB Prices Long'!$E:$E,'All Prices combined'!$G27)))),2)</f>
        <v>126.58</v>
      </c>
      <c r="R27" s="2">
        <f>ROUND(IF($B27="Annuity",SUMIFS('Annuity Prices'!U:U,'Annuity Prices'!$B:$B,$D27,'Annuity Prices'!$E:$E,$G27),IF($B27="RAB Short",SUMIFS('RAB Prices Short'!U:U,'RAB Prices Short'!$B:$B,'All Prices combined'!$D27,'RAB Prices Short'!$E:$E,'All Prices combined'!$G27),IF($B27="RAB Long",SUMIFS('RAB Prices Long'!U:U,'RAB Prices Long'!$B:$B,'All Prices combined'!$D27,'RAB Prices Long'!$E:$E,'All Prices combined'!$G27)))),2)</f>
        <v>129.74</v>
      </c>
      <c r="S27" s="2">
        <f>ROUND(IF($B27="Annuity",SUMIFS('Annuity Prices'!V:V,'Annuity Prices'!$B:$B,$D27,'Annuity Prices'!$E:$E,$G27),IF($B27="RAB Short",SUMIFS('RAB Prices Short'!V:V,'RAB Prices Short'!$B:$B,'All Prices combined'!$D27,'RAB Prices Short'!$E:$E,'All Prices combined'!$G27),IF($B27="RAB Long",SUMIFS('RAB Prices Long'!V:V,'RAB Prices Long'!$B:$B,'All Prices combined'!$D27,'RAB Prices Long'!$E:$E,'All Prices combined'!$G27)))),2)</f>
        <v>132.97999999999999</v>
      </c>
      <c r="T27" s="2">
        <f>ROUND(IF($B27="Annuity",SUMIFS('Annuity Prices'!W:W,'Annuity Prices'!$B:$B,$D27,'Annuity Prices'!$E:$E,$G27),IF($B27="RAB Short",SUMIFS('RAB Prices Short'!W:W,'RAB Prices Short'!$B:$B,'All Prices combined'!$D27,'RAB Prices Short'!$E:$E,'All Prices combined'!$G27),IF($B27="RAB Long",SUMIFS('RAB Prices Long'!W:W,'RAB Prices Long'!$B:$B,'All Prices combined'!$D27,'RAB Prices Long'!$E:$E,'All Prices combined'!$G27)))),2)</f>
        <v>136.31</v>
      </c>
      <c r="U27" s="2">
        <f>ROUND(IF($B27="Annuity",SUMIFS('Annuity Prices'!X:X,'Annuity Prices'!$B:$B,$D27,'Annuity Prices'!$E:$E,$G27),IF($B27="RAB Short",SUMIFS('RAB Prices Short'!X:X,'RAB Prices Short'!$B:$B,'All Prices combined'!$D27,'RAB Prices Short'!$E:$E,'All Prices combined'!$G27),IF($B27="RAB Long",SUMIFS('RAB Prices Long'!X:X,'RAB Prices Long'!$B:$B,'All Prices combined'!$D27,'RAB Prices Long'!$E:$E,'All Prices combined'!$G27)))),2)</f>
        <v>139.76</v>
      </c>
      <c r="V27" s="2">
        <f>ROUND(IF($B27="Annuity",SUMIFS('Annuity Prices'!Y:Y,'Annuity Prices'!$B:$B,$D27,'Annuity Prices'!$E:$E,$G27),IF($B27="RAB Short",SUMIFS('RAB Prices Short'!Y:Y,'RAB Prices Short'!$B:$B,'All Prices combined'!$D27,'RAB Prices Short'!$E:$E,'All Prices combined'!$G27),IF($B27="RAB Long",SUMIFS('RAB Prices Long'!Y:Y,'RAB Prices Long'!$B:$B,'All Prices combined'!$D27,'RAB Prices Long'!$E:$E,'All Prices combined'!$G27)))),2)</f>
        <v>143.25</v>
      </c>
      <c r="W27" s="2">
        <f>ROUND(IF($B27="Annuity",SUMIFS('Annuity Prices'!Z:Z,'Annuity Prices'!$B:$B,$D27,'Annuity Prices'!$E:$E,$G27),IF($B27="RAB Short",SUMIFS('RAB Prices Short'!Z:Z,'RAB Prices Short'!$B:$B,'All Prices combined'!$D27,'RAB Prices Short'!$E:$E,'All Prices combined'!$G27),IF($B27="RAB Long",SUMIFS('RAB Prices Long'!Z:Z,'RAB Prices Long'!$B:$B,'All Prices combined'!$D27,'RAB Prices Long'!$E:$E,'All Prices combined'!$G27)))),2)</f>
        <v>146.84</v>
      </c>
      <c r="X27" s="2">
        <f>ROUND(IF($B27="Annuity",SUMIFS('Annuity Prices'!AA:AA,'Annuity Prices'!$B:$B,$D27,'Annuity Prices'!$E:$E,$G27),IF($B27="RAB Short",SUMIFS('RAB Prices Short'!AA:AA,'RAB Prices Short'!$B:$B,'All Prices combined'!$D27,'RAB Prices Short'!$E:$E,'All Prices combined'!$G27),IF($B27="RAB Long",SUMIFS('RAB Prices Long'!AA:AA,'RAB Prices Long'!$B:$B,'All Prices combined'!$D27,'RAB Prices Long'!$E:$E,'All Prices combined'!$G27)))),2)</f>
        <v>150.51</v>
      </c>
      <c r="Y27" s="2">
        <f>ROUND(IF($B27="Annuity",SUMIFS('Annuity Prices'!AB:AB,'Annuity Prices'!$B:$B,$D27,'Annuity Prices'!$E:$E,$G27),IF($B27="RAB Short",SUMIFS('RAB Prices Short'!AB:AB,'RAB Prices Short'!$B:$B,'All Prices combined'!$D27,'RAB Prices Short'!$E:$E,'All Prices combined'!$G27),IF($B27="RAB Long",SUMIFS('RAB Prices Long'!AB:AB,'RAB Prices Long'!$B:$B,'All Prices combined'!$D27,'RAB Prices Long'!$E:$E,'All Prices combined'!$G27)))),2)</f>
        <v>154.32</v>
      </c>
      <c r="Z27" s="2">
        <f>ROUND(IF($B27="Annuity",SUMIFS('Annuity Prices'!AC:AC,'Annuity Prices'!$B:$B,$D27,'Annuity Prices'!$E:$E,$G27),IF($B27="RAB Short",SUMIFS('RAB Prices Short'!AC:AC,'RAB Prices Short'!$B:$B,'All Prices combined'!$D27,'RAB Prices Short'!$E:$E,'All Prices combined'!$G27),IF($B27="RAB Long",SUMIFS('RAB Prices Long'!AC:AC,'RAB Prices Long'!$B:$B,'All Prices combined'!$D27,'RAB Prices Long'!$E:$E,'All Prices combined'!$G27)))),2)</f>
        <v>158.18</v>
      </c>
      <c r="AA27" s="2">
        <f>ROUND(IF($B27="Annuity",SUMIFS('Annuity Prices'!AD:AD,'Annuity Prices'!$B:$B,$D27,'Annuity Prices'!$E:$E,$G27),IF($B27="RAB Short",SUMIFS('RAB Prices Short'!AD:AD,'RAB Prices Short'!$B:$B,'All Prices combined'!$D27,'RAB Prices Short'!$E:$E,'All Prices combined'!$G27),IF($B27="RAB Long",SUMIFS('RAB Prices Long'!AD:AD,'RAB Prices Long'!$B:$B,'All Prices combined'!$D27,'RAB Prices Long'!$E:$E,'All Prices combined'!$G27)))),2)</f>
        <v>162.13999999999999</v>
      </c>
      <c r="AB27" s="2">
        <f>ROUND(IF($B27="Annuity",SUMIFS('Annuity Prices'!AE:AE,'Annuity Prices'!$B:$B,$D27,'Annuity Prices'!$E:$E,$G27),IF($B27="RAB Short",SUMIFS('RAB Prices Short'!AE:AE,'RAB Prices Short'!$B:$B,'All Prices combined'!$D27,'RAB Prices Short'!$E:$E,'All Prices combined'!$G27),IF($B27="RAB Long",SUMIFS('RAB Prices Long'!AE:AE,'RAB Prices Long'!$B:$B,'All Prices combined'!$D27,'RAB Prices Long'!$E:$E,'All Prices combined'!$G27)))),2)</f>
        <v>166.19</v>
      </c>
      <c r="AC27" s="2">
        <f>ROUND(IF($B27="Annuity",SUMIFS('Annuity Prices'!AF:AF,'Annuity Prices'!$B:$B,$D27,'Annuity Prices'!$E:$E,$G27),IF($B27="RAB Short",SUMIFS('RAB Prices Short'!AF:AF,'RAB Prices Short'!$B:$B,'All Prices combined'!$D27,'RAB Prices Short'!$E:$E,'All Prices combined'!$G27),IF($B27="RAB Long",SUMIFS('RAB Prices Long'!AF:AF,'RAB Prices Long'!$B:$B,'All Prices combined'!$D27,'RAB Prices Long'!$E:$E,'All Prices combined'!$G27)))),2)</f>
        <v>170.41</v>
      </c>
      <c r="AD27" s="2">
        <f>ROUND(IF($B27="Annuity",SUMIFS('Annuity Prices'!AG:AG,'Annuity Prices'!$B:$B,$D27,'Annuity Prices'!$E:$E,$G27),IF($B27="RAB Short",SUMIFS('RAB Prices Short'!AG:AG,'RAB Prices Short'!$B:$B,'All Prices combined'!$D27,'RAB Prices Short'!$E:$E,'All Prices combined'!$G27),IF($B27="RAB Long",SUMIFS('RAB Prices Long'!AG:AG,'RAB Prices Long'!$B:$B,'All Prices combined'!$D27,'RAB Prices Long'!$E:$E,'All Prices combined'!$G27)))),2)</f>
        <v>174.67</v>
      </c>
      <c r="AE27" s="2">
        <f>ROUND(IF($B27="Annuity",SUMIFS('Annuity Prices'!AH:AH,'Annuity Prices'!$B:$B,$D27,'Annuity Prices'!$E:$E,$G27),IF($B27="RAB Short",SUMIFS('RAB Prices Short'!AH:AH,'RAB Prices Short'!$B:$B,'All Prices combined'!$D27,'RAB Prices Short'!$E:$E,'All Prices combined'!$G27),IF($B27="RAB Long",SUMIFS('RAB Prices Long'!AH:AH,'RAB Prices Long'!$B:$B,'All Prices combined'!$D27,'RAB Prices Long'!$E:$E,'All Prices combined'!$G27)))),2)</f>
        <v>179.04</v>
      </c>
      <c r="AF27" s="2">
        <f>ROUND(IF($B27="Annuity",SUMIFS('Annuity Prices'!AI:AI,'Annuity Prices'!$B:$B,$D27,'Annuity Prices'!$E:$E,$G27),IF($B27="RAB Short",SUMIFS('RAB Prices Short'!AI:AI,'RAB Prices Short'!$B:$B,'All Prices combined'!$D27,'RAB Prices Short'!$E:$E,'All Prices combined'!$G27),IF($B27="RAB Long",SUMIFS('RAB Prices Long'!AI:AI,'RAB Prices Long'!$B:$B,'All Prices combined'!$D27,'RAB Prices Long'!$E:$E,'All Prices combined'!$G27)))),2)</f>
        <v>183.51</v>
      </c>
      <c r="AG27" s="2">
        <f>ROUND(IF($B27="Annuity",SUMIFS('Annuity Prices'!AJ:AJ,'Annuity Prices'!$B:$B,$D27,'Annuity Prices'!$E:$E,$G27),IF($B27="RAB Short",SUMIFS('RAB Prices Short'!AJ:AJ,'RAB Prices Short'!$B:$B,'All Prices combined'!$D27,'RAB Prices Short'!$E:$E,'All Prices combined'!$G27),IF($B27="RAB Long",SUMIFS('RAB Prices Long'!AJ:AJ,'RAB Prices Long'!$B:$B,'All Prices combined'!$D27,'RAB Prices Long'!$E:$E,'All Prices combined'!$G27)))),2)</f>
        <v>188.17</v>
      </c>
      <c r="AH27" s="2">
        <f>ROUND(IF($B27="Annuity",SUMIFS('Annuity Prices'!AK:AK,'Annuity Prices'!$B:$B,$D27,'Annuity Prices'!$E:$E,$G27),IF($B27="RAB Short",SUMIFS('RAB Prices Short'!AK:AK,'RAB Prices Short'!$B:$B,'All Prices combined'!$D27,'RAB Prices Short'!$E:$E,'All Prices combined'!$G27),IF($B27="RAB Long",SUMIFS('RAB Prices Long'!AK:AK,'RAB Prices Long'!$B:$B,'All Prices combined'!$D27,'RAB Prices Long'!$E:$E,'All Prices combined'!$G27)))),2)</f>
        <v>192.88</v>
      </c>
      <c r="AI27" s="2">
        <f>ROUND(IF($B27="Annuity",SUMIFS('Annuity Prices'!AL:AL,'Annuity Prices'!$B:$B,$D27,'Annuity Prices'!$E:$E,$G27),IF($B27="RAB Short",SUMIFS('RAB Prices Short'!AL:AL,'RAB Prices Short'!$B:$B,'All Prices combined'!$D27,'RAB Prices Short'!$E:$E,'All Prices combined'!$G27),IF($B27="RAB Long",SUMIFS('RAB Prices Long'!AL:AL,'RAB Prices Long'!$B:$B,'All Prices combined'!$D27,'RAB Prices Long'!$E:$E,'All Prices combined'!$G27)))),2)</f>
        <v>197.7</v>
      </c>
      <c r="AJ27" s="2">
        <f>ROUND(IF($B27="Annuity",SUMIFS('Annuity Prices'!AM:AM,'Annuity Prices'!$B:$B,$D27,'Annuity Prices'!$E:$E,$G27),IF($B27="RAB Short",SUMIFS('RAB Prices Short'!AM:AM,'RAB Prices Short'!$B:$B,'All Prices combined'!$D27,'RAB Prices Short'!$E:$E,'All Prices combined'!$G27),IF($B27="RAB Long",SUMIFS('RAB Prices Long'!AM:AM,'RAB Prices Long'!$B:$B,'All Prices combined'!$D27,'RAB Prices Long'!$E:$E,'All Prices combined'!$G27)))),2)</f>
        <v>202.64</v>
      </c>
      <c r="AK27" s="2">
        <f>ROUND(IF($B27="Annuity",SUMIFS('Annuity Prices'!AN:AN,'Annuity Prices'!$B:$B,$D27,'Annuity Prices'!$E:$E,$G27),IF($B27="RAB Short",SUMIFS('RAB Prices Short'!AN:AN,'RAB Prices Short'!$B:$B,'All Prices combined'!$D27,'RAB Prices Short'!$E:$E,'All Prices combined'!$G27),IF($B27="RAB Long",SUMIFS('RAB Prices Long'!AN:AN,'RAB Prices Long'!$B:$B,'All Prices combined'!$D27,'RAB Prices Long'!$E:$E,'All Prices combined'!$G27)))),2)</f>
        <v>207.8</v>
      </c>
      <c r="AL27" s="2">
        <f>ROUND(IF($B27="Annuity",SUMIFS('Annuity Prices'!AO:AO,'Annuity Prices'!$B:$B,$D27,'Annuity Prices'!$E:$E,$G27),IF($B27="RAB Short",SUMIFS('RAB Prices Short'!AO:AO,'RAB Prices Short'!$B:$B,'All Prices combined'!$D27,'RAB Prices Short'!$E:$E,'All Prices combined'!$G27),IF($B27="RAB Long",SUMIFS('RAB Prices Long'!AO:AO,'RAB Prices Long'!$B:$B,'All Prices combined'!$D27,'RAB Prices Long'!$E:$E,'All Prices combined'!$G27)))),2)</f>
        <v>212.99</v>
      </c>
      <c r="AM27" s="2">
        <f>ROUND(IF($B27="Annuity",SUMIFS('Annuity Prices'!AP:AP,'Annuity Prices'!$B:$B,$D27,'Annuity Prices'!$E:$E,$G27),IF($B27="RAB Short",SUMIFS('RAB Prices Short'!AP:AP,'RAB Prices Short'!$B:$B,'All Prices combined'!$D27,'RAB Prices Short'!$E:$E,'All Prices combined'!$G27),IF($B27="RAB Long",SUMIFS('RAB Prices Long'!AP:AP,'RAB Prices Long'!$B:$B,'All Prices combined'!$D27,'RAB Prices Long'!$E:$E,'All Prices combined'!$G27)))),2)</f>
        <v>218.32</v>
      </c>
      <c r="AN27" s="2">
        <f>ROUND(IF($B27="Annuity",SUMIFS('Annuity Prices'!AQ:AQ,'Annuity Prices'!$B:$B,$D27,'Annuity Prices'!$E:$E,$G27),IF($B27="RAB Short",SUMIFS('RAB Prices Short'!AQ:AQ,'RAB Prices Short'!$B:$B,'All Prices combined'!$D27,'RAB Prices Short'!$E:$E,'All Prices combined'!$G27),IF($B27="RAB Long",SUMIFS('RAB Prices Long'!AQ:AQ,'RAB Prices Long'!$B:$B,'All Prices combined'!$D27,'RAB Prices Long'!$E:$E,'All Prices combined'!$G27)))),2)</f>
        <v>223.78</v>
      </c>
      <c r="AO27" s="2">
        <f>ROUND(IF($B27="Annuity",SUMIFS('Annuity Prices'!AR:AR,'Annuity Prices'!$B:$B,$D27,'Annuity Prices'!$E:$E,$G27),IF($B27="RAB Short",SUMIFS('RAB Prices Short'!AR:AR,'RAB Prices Short'!$B:$B,'All Prices combined'!$D27,'RAB Prices Short'!$E:$E,'All Prices combined'!$G27),IF($B27="RAB Long",SUMIFS('RAB Prices Long'!AR:AR,'RAB Prices Long'!$B:$B,'All Prices combined'!$D27,'RAB Prices Long'!$E:$E,'All Prices combined'!$G27)))),2)</f>
        <v>30.39</v>
      </c>
      <c r="AP27" s="2">
        <f>ROUND(IF($B27="Annuity",SUMIFS('Annuity Prices'!AS:AS,'Annuity Prices'!$B:$B,$D27,'Annuity Prices'!$E:$E,$G27),IF($B27="RAB Short",SUMIFS('RAB Prices Short'!AS:AS,'RAB Prices Short'!$B:$B,'All Prices combined'!$D27,'RAB Prices Short'!$E:$E,'All Prices combined'!$G27),IF($B27="RAB Long",SUMIFS('RAB Prices Long'!AS:AS,'RAB Prices Long'!$B:$B,'All Prices combined'!$D27,'RAB Prices Long'!$E:$E,'All Prices combined'!$G27)))),2)</f>
        <v>33.880000000000003</v>
      </c>
      <c r="AQ27" s="2">
        <f>ROUND(IF($B27="Annuity",SUMIFS('Annuity Prices'!AT:AT,'Annuity Prices'!$B:$B,$D27,'Annuity Prices'!$E:$E,$G27),IF($B27="RAB Short",SUMIFS('RAB Prices Short'!AT:AT,'RAB Prices Short'!$B:$B,'All Prices combined'!$D27,'RAB Prices Short'!$E:$E,'All Prices combined'!$G27),IF($B27="RAB Long",SUMIFS('RAB Prices Long'!AT:AT,'RAB Prices Long'!$B:$B,'All Prices combined'!$D27,'RAB Prices Long'!$E:$E,'All Prices combined'!$G27)))),2)</f>
        <v>37.54</v>
      </c>
      <c r="AR27" s="2">
        <f>ROUND(IF($B27="Annuity",SUMIFS('Annuity Prices'!AU:AU,'Annuity Prices'!$B:$B,$D27,'Annuity Prices'!$E:$E,$G27),IF($B27="RAB Short",SUMIFS('RAB Prices Short'!AU:AU,'RAB Prices Short'!$B:$B,'All Prices combined'!$D27,'RAB Prices Short'!$E:$E,'All Prices combined'!$G27),IF($B27="RAB Long",SUMIFS('RAB Prices Long'!AU:AU,'RAB Prices Long'!$B:$B,'All Prices combined'!$D27,'RAB Prices Long'!$E:$E,'All Prices combined'!$G27)))),2)</f>
        <v>41.38</v>
      </c>
      <c r="AS27" s="2">
        <f>ROUND(IF($B27="Annuity",SUMIFS('Annuity Prices'!AV:AV,'Annuity Prices'!$B:$B,$D27,'Annuity Prices'!$E:$E,$G27),IF($B27="RAB Short",SUMIFS('RAB Prices Short'!AV:AV,'RAB Prices Short'!$B:$B,'All Prices combined'!$D27,'RAB Prices Short'!$E:$E,'All Prices combined'!$G27),IF($B27="RAB Long",SUMIFS('RAB Prices Long'!AV:AV,'RAB Prices Long'!$B:$B,'All Prices combined'!$D27,'RAB Prices Long'!$E:$E,'All Prices combined'!$G27)))),2)</f>
        <v>45.41</v>
      </c>
      <c r="AT27" s="2">
        <f>ROUND(IF($B27="Annuity",SUMIFS('Annuity Prices'!AW:AW,'Annuity Prices'!$B:$B,$D27,'Annuity Prices'!$E:$E,$G27),IF($B27="RAB Short",SUMIFS('RAB Prices Short'!AW:AW,'RAB Prices Short'!$B:$B,'All Prices combined'!$D27,'RAB Prices Short'!$E:$E,'All Prices combined'!$G27),IF($B27="RAB Long",SUMIFS('RAB Prices Long'!AW:AW,'RAB Prices Long'!$B:$B,'All Prices combined'!$D27,'RAB Prices Long'!$E:$E,'All Prices combined'!$G27)))),2)</f>
        <v>49.64</v>
      </c>
      <c r="AU27" s="2">
        <f>ROUND(IF($B27="Annuity",SUMIFS('Annuity Prices'!AX:AX,'Annuity Prices'!$B:$B,$D27,'Annuity Prices'!$E:$E,$G27),IF($B27="RAB Short",SUMIFS('RAB Prices Short'!AX:AX,'RAB Prices Short'!$B:$B,'All Prices combined'!$D27,'RAB Prices Short'!$E:$E,'All Prices combined'!$G27),IF($B27="RAB Long",SUMIFS('RAB Prices Long'!AX:AX,'RAB Prices Long'!$B:$B,'All Prices combined'!$D27,'RAB Prices Long'!$E:$E,'All Prices combined'!$G27)))),2)</f>
        <v>54.07</v>
      </c>
      <c r="AV27" s="2">
        <f>ROUND(IF($B27="Annuity",SUMIFS('Annuity Prices'!AY:AY,'Annuity Prices'!$B:$B,$D27,'Annuity Prices'!$E:$E,$G27),IF($B27="RAB Short",SUMIFS('RAB Prices Short'!AY:AY,'RAB Prices Short'!$B:$B,'All Prices combined'!$D27,'RAB Prices Short'!$E:$E,'All Prices combined'!$G27),IF($B27="RAB Long",SUMIFS('RAB Prices Long'!AY:AY,'RAB Prices Long'!$B:$B,'All Prices combined'!$D27,'RAB Prices Long'!$E:$E,'All Prices combined'!$G27)))),2)</f>
        <v>58.72</v>
      </c>
      <c r="AW27" s="2">
        <f>ROUND(IF($B27="Annuity",SUMIFS('Annuity Prices'!AZ:AZ,'Annuity Prices'!$B:$B,$D27,'Annuity Prices'!$E:$E,$G27),IF($B27="RAB Short",SUMIFS('RAB Prices Short'!AZ:AZ,'RAB Prices Short'!$B:$B,'All Prices combined'!$D27,'RAB Prices Short'!$E:$E,'All Prices combined'!$G27),IF($B27="RAB Long",SUMIFS('RAB Prices Long'!AZ:AZ,'RAB Prices Long'!$B:$B,'All Prices combined'!$D27,'RAB Prices Long'!$E:$E,'All Prices combined'!$G27)))),2)</f>
        <v>63.59</v>
      </c>
      <c r="AX27" s="2">
        <f>ROUND(IF($B27="Annuity",SUMIFS('Annuity Prices'!BA:BA,'Annuity Prices'!$B:$B,$D27,'Annuity Prices'!$E:$E,$G27),IF($B27="RAB Short",SUMIFS('RAB Prices Short'!BA:BA,'RAB Prices Short'!$B:$B,'All Prices combined'!$D27,'RAB Prices Short'!$E:$E,'All Prices combined'!$G27),IF($B27="RAB Long",SUMIFS('RAB Prices Long'!BA:BA,'RAB Prices Long'!$B:$B,'All Prices combined'!$D27,'RAB Prices Long'!$E:$E,'All Prices combined'!$G27)))),2)</f>
        <v>68.69</v>
      </c>
      <c r="AY27" s="2">
        <f>ROUND(IF($B27="Annuity",SUMIFS('Annuity Prices'!BB:BB,'Annuity Prices'!$B:$B,$D27,'Annuity Prices'!$E:$E,$G27),IF($B27="RAB Short",SUMIFS('RAB Prices Short'!BB:BB,'RAB Prices Short'!$B:$B,'All Prices combined'!$D27,'RAB Prices Short'!$E:$E,'All Prices combined'!$G27),IF($B27="RAB Long",SUMIFS('RAB Prices Long'!BB:BB,'RAB Prices Long'!$B:$B,'All Prices combined'!$D27,'RAB Prices Long'!$E:$E,'All Prices combined'!$G27)))),2)</f>
        <v>74.03</v>
      </c>
      <c r="AZ27" s="2">
        <f>ROUND(IF($B27="Annuity",SUMIFS('Annuity Prices'!BC:BC,'Annuity Prices'!$B:$B,$D27,'Annuity Prices'!$E:$E,$G27),IF($B27="RAB Short",SUMIFS('RAB Prices Short'!BC:BC,'RAB Prices Short'!$B:$B,'All Prices combined'!$D27,'RAB Prices Short'!$E:$E,'All Prices combined'!$G27),IF($B27="RAB Long",SUMIFS('RAB Prices Long'!BC:BC,'RAB Prices Long'!$B:$B,'All Prices combined'!$D27,'RAB Prices Long'!$E:$E,'All Prices combined'!$G27)))),2)</f>
        <v>79.62</v>
      </c>
      <c r="BA27" s="2">
        <f>ROUND(IF($B27="Annuity",SUMIFS('Annuity Prices'!BD:BD,'Annuity Prices'!$B:$B,$D27,'Annuity Prices'!$E:$E,$G27),IF($B27="RAB Short",SUMIFS('RAB Prices Short'!BD:BD,'RAB Prices Short'!$B:$B,'All Prices combined'!$D27,'RAB Prices Short'!$E:$E,'All Prices combined'!$G27),IF($B27="RAB Long",SUMIFS('RAB Prices Long'!BD:BD,'RAB Prices Long'!$B:$B,'All Prices combined'!$D27,'RAB Prices Long'!$E:$E,'All Prices combined'!$G27)))),2)</f>
        <v>85.47</v>
      </c>
      <c r="BB27" s="2">
        <f>ROUND(IF($B27="Annuity",SUMIFS('Annuity Prices'!BE:BE,'Annuity Prices'!$B:$B,$D27,'Annuity Prices'!$E:$E,$G27),IF($B27="RAB Short",SUMIFS('RAB Prices Short'!BE:BE,'RAB Prices Short'!$B:$B,'All Prices combined'!$D27,'RAB Prices Short'!$E:$E,'All Prices combined'!$G27),IF($B27="RAB Long",SUMIFS('RAB Prices Long'!BE:BE,'RAB Prices Long'!$B:$B,'All Prices combined'!$D27,'RAB Prices Long'!$E:$E,'All Prices combined'!$G27)))),2)</f>
        <v>91.59</v>
      </c>
      <c r="BC27" s="2">
        <f>ROUND(IF($B27="Annuity",SUMIFS('Annuity Prices'!BF:BF,'Annuity Prices'!$B:$B,$D27,'Annuity Prices'!$E:$E,$G27),IF($B27="RAB Short",SUMIFS('RAB Prices Short'!BF:BF,'RAB Prices Short'!$B:$B,'All Prices combined'!$D27,'RAB Prices Short'!$E:$E,'All Prices combined'!$G27),IF($B27="RAB Long",SUMIFS('RAB Prices Long'!BF:BF,'RAB Prices Long'!$B:$B,'All Prices combined'!$D27,'RAB Prices Long'!$E:$E,'All Prices combined'!$G27)))),2)</f>
        <v>97.99</v>
      </c>
      <c r="BD27" s="2">
        <f>ROUND(IF($B27="Annuity",SUMIFS('Annuity Prices'!BG:BG,'Annuity Prices'!$B:$B,$D27,'Annuity Prices'!$E:$E,$G27),IF($B27="RAB Short",SUMIFS('RAB Prices Short'!BG:BG,'RAB Prices Short'!$B:$B,'All Prices combined'!$D27,'RAB Prices Short'!$E:$E,'All Prices combined'!$G27),IF($B27="RAB Long",SUMIFS('RAB Prices Long'!BG:BG,'RAB Prices Long'!$B:$B,'All Prices combined'!$D27,'RAB Prices Long'!$E:$E,'All Prices combined'!$G27)))),2)</f>
        <v>104.69</v>
      </c>
      <c r="BE27" s="2">
        <f>ROUND(IF($B27="Annuity",SUMIFS('Annuity Prices'!BH:BH,'Annuity Prices'!$B:$B,$D27,'Annuity Prices'!$E:$E,$G27),IF($B27="RAB Short",SUMIFS('RAB Prices Short'!BH:BH,'RAB Prices Short'!$B:$B,'All Prices combined'!$D27,'RAB Prices Short'!$E:$E,'All Prices combined'!$G27),IF($B27="RAB Long",SUMIFS('RAB Prices Long'!BH:BH,'RAB Prices Long'!$B:$B,'All Prices combined'!$D27,'RAB Prices Long'!$E:$E,'All Prices combined'!$G27)))),2)</f>
        <v>111.69</v>
      </c>
      <c r="BF27" s="2">
        <f>ROUND(IF($B27="Annuity",SUMIFS('Annuity Prices'!BI:BI,'Annuity Prices'!$B:$B,$D27,'Annuity Prices'!$E:$E,$G27),IF($B27="RAB Short",SUMIFS('RAB Prices Short'!BI:BI,'RAB Prices Short'!$B:$B,'All Prices combined'!$D27,'RAB Prices Short'!$E:$E,'All Prices combined'!$G27),IF($B27="RAB Long",SUMIFS('RAB Prices Long'!BI:BI,'RAB Prices Long'!$B:$B,'All Prices combined'!$D27,'RAB Prices Long'!$E:$E,'All Prices combined'!$G27)))),2)</f>
        <v>119</v>
      </c>
      <c r="BG27" s="2">
        <f>ROUND(IF($B27="Annuity",SUMIFS('Annuity Prices'!BJ:BJ,'Annuity Prices'!$B:$B,$D27,'Annuity Prices'!$E:$E,$G27),IF($B27="RAB Short",SUMIFS('RAB Prices Short'!BJ:BJ,'RAB Prices Short'!$B:$B,'All Prices combined'!$D27,'RAB Prices Short'!$E:$E,'All Prices combined'!$G27),IF($B27="RAB Long",SUMIFS('RAB Prices Long'!BJ:BJ,'RAB Prices Long'!$B:$B,'All Prices combined'!$D27,'RAB Prices Long'!$E:$E,'All Prices combined'!$G27)))),2)</f>
        <v>126.64</v>
      </c>
      <c r="BH27" s="2">
        <f>ROUND(IF($B27="Annuity",SUMIFS('Annuity Prices'!BK:BK,'Annuity Prices'!$B:$B,$D27,'Annuity Prices'!$E:$E,$G27),IF($B27="RAB Short",SUMIFS('RAB Prices Short'!BK:BK,'RAB Prices Short'!$B:$B,'All Prices combined'!$D27,'RAB Prices Short'!$E:$E,'All Prices combined'!$G27),IF($B27="RAB Long",SUMIFS('RAB Prices Long'!BK:BK,'RAB Prices Long'!$B:$B,'All Prices combined'!$D27,'RAB Prices Long'!$E:$E,'All Prices combined'!$G27)))),2)</f>
        <v>134.62</v>
      </c>
      <c r="BI27" s="2">
        <f>ROUND(IF($B27="Annuity",SUMIFS('Annuity Prices'!BL:BL,'Annuity Prices'!$B:$B,$D27,'Annuity Prices'!$E:$E,$G27),IF($B27="RAB Short",SUMIFS('RAB Prices Short'!BL:BL,'RAB Prices Short'!$B:$B,'All Prices combined'!$D27,'RAB Prices Short'!$E:$E,'All Prices combined'!$G27),IF($B27="RAB Long",SUMIFS('RAB Prices Long'!BL:BL,'RAB Prices Long'!$B:$B,'All Prices combined'!$D27,'RAB Prices Long'!$E:$E,'All Prices combined'!$G27)))),2)</f>
        <v>142.96</v>
      </c>
      <c r="BJ27" s="2">
        <f>ROUND(IF($B27="Annuity",SUMIFS('Annuity Prices'!BM:BM,'Annuity Prices'!$B:$B,$D27,'Annuity Prices'!$E:$E,$G27),IF($B27="RAB Short",SUMIFS('RAB Prices Short'!BM:BM,'RAB Prices Short'!$B:$B,'All Prices combined'!$D27,'RAB Prices Short'!$E:$E,'All Prices combined'!$G27),IF($B27="RAB Long",SUMIFS('RAB Prices Long'!BM:BM,'RAB Prices Long'!$B:$B,'All Prices combined'!$D27,'RAB Prices Long'!$E:$E,'All Prices combined'!$G27)))),2)</f>
        <v>151.66</v>
      </c>
      <c r="BK27" s="2">
        <f>ROUND(IF($B27="Annuity",SUMIFS('Annuity Prices'!BN:BN,'Annuity Prices'!$B:$B,$D27,'Annuity Prices'!$E:$E,$G27),IF($B27="RAB Short",SUMIFS('RAB Prices Short'!BN:BN,'RAB Prices Short'!$B:$B,'All Prices combined'!$D27,'RAB Prices Short'!$E:$E,'All Prices combined'!$G27),IF($B27="RAB Long",SUMIFS('RAB Prices Long'!BN:BN,'RAB Prices Long'!$B:$B,'All Prices combined'!$D27,'RAB Prices Long'!$E:$E,'All Prices combined'!$G27)))),2)</f>
        <v>160.75</v>
      </c>
      <c r="BL27" s="2">
        <f>ROUND(IF($B27="Annuity",SUMIFS('Annuity Prices'!BO:BO,'Annuity Prices'!$B:$B,$D27,'Annuity Prices'!$E:$E,$G27),IF($B27="RAB Short",SUMIFS('RAB Prices Short'!BO:BO,'RAB Prices Short'!$B:$B,'All Prices combined'!$D27,'RAB Prices Short'!$E:$E,'All Prices combined'!$G27),IF($B27="RAB Long",SUMIFS('RAB Prices Long'!BO:BO,'RAB Prices Long'!$B:$B,'All Prices combined'!$D27,'RAB Prices Long'!$E:$E,'All Prices combined'!$G27)))),2)</f>
        <v>170.23</v>
      </c>
      <c r="BM27" s="2">
        <f>ROUND(IF($B27="Annuity",SUMIFS('Annuity Prices'!BP:BP,'Annuity Prices'!$B:$B,$D27,'Annuity Prices'!$E:$E,$G27),IF($B27="RAB Short",SUMIFS('RAB Prices Short'!BP:BP,'RAB Prices Short'!$B:$B,'All Prices combined'!$D27,'RAB Prices Short'!$E:$E,'All Prices combined'!$G27),IF($B27="RAB Long",SUMIFS('RAB Prices Long'!BP:BP,'RAB Prices Long'!$B:$B,'All Prices combined'!$D27,'RAB Prices Long'!$E:$E,'All Prices combined'!$G27)))),2)</f>
        <v>180.12</v>
      </c>
      <c r="BN27" s="2">
        <f>ROUND(IF($B27="Annuity",SUMIFS('Annuity Prices'!BQ:BQ,'Annuity Prices'!$B:$B,$D27,'Annuity Prices'!$E:$E,$G27),IF($B27="RAB Short",SUMIFS('RAB Prices Short'!BQ:BQ,'RAB Prices Short'!$B:$B,'All Prices combined'!$D27,'RAB Prices Short'!$E:$E,'All Prices combined'!$G27),IF($B27="RAB Long",SUMIFS('RAB Prices Long'!BQ:BQ,'RAB Prices Long'!$B:$B,'All Prices combined'!$D27,'RAB Prices Long'!$E:$E,'All Prices combined'!$G27)))),2)</f>
        <v>188.17</v>
      </c>
      <c r="BO27" s="2">
        <f>ROUND(IF($B27="Annuity",SUMIFS('Annuity Prices'!BR:BR,'Annuity Prices'!$B:$B,$D27,'Annuity Prices'!$E:$E,$G27),IF($B27="RAB Short",SUMIFS('RAB Prices Short'!BR:BR,'RAB Prices Short'!$B:$B,'All Prices combined'!$D27,'RAB Prices Short'!$E:$E,'All Prices combined'!$G27),IF($B27="RAB Long",SUMIFS('RAB Prices Long'!BR:BR,'RAB Prices Long'!$B:$B,'All Prices combined'!$D27,'RAB Prices Long'!$E:$E,'All Prices combined'!$G27)))),2)</f>
        <v>192.88</v>
      </c>
      <c r="BP27" s="2">
        <f>ROUND(IF($B27="Annuity",SUMIFS('Annuity Prices'!BS:BS,'Annuity Prices'!$B:$B,$D27,'Annuity Prices'!$E:$E,$G27),IF($B27="RAB Short",SUMIFS('RAB Prices Short'!BS:BS,'RAB Prices Short'!$B:$B,'All Prices combined'!$D27,'RAB Prices Short'!$E:$E,'All Prices combined'!$G27),IF($B27="RAB Long",SUMIFS('RAB Prices Long'!BS:BS,'RAB Prices Long'!$B:$B,'All Prices combined'!$D27,'RAB Prices Long'!$E:$E,'All Prices combined'!$G27)))),2)</f>
        <v>197.7</v>
      </c>
      <c r="BQ27" s="2">
        <f>ROUND(IF($B27="Annuity",SUMIFS('Annuity Prices'!BT:BT,'Annuity Prices'!$B:$B,$D27,'Annuity Prices'!$E:$E,$G27),IF($B27="RAB Short",SUMIFS('RAB Prices Short'!BT:BT,'RAB Prices Short'!$B:$B,'All Prices combined'!$D27,'RAB Prices Short'!$E:$E,'All Prices combined'!$G27),IF($B27="RAB Long",SUMIFS('RAB Prices Long'!BT:BT,'RAB Prices Long'!$B:$B,'All Prices combined'!$D27,'RAB Prices Long'!$E:$E,'All Prices combined'!$G27)))),2)</f>
        <v>202.64</v>
      </c>
      <c r="BR27" s="2">
        <f>ROUND(IF($B27="Annuity",SUMIFS('Annuity Prices'!BU:BU,'Annuity Prices'!$B:$B,$D27,'Annuity Prices'!$E:$E,$G27),IF($B27="RAB Short",SUMIFS('RAB Prices Short'!BU:BU,'RAB Prices Short'!$B:$B,'All Prices combined'!$D27,'RAB Prices Short'!$E:$E,'All Prices combined'!$G27),IF($B27="RAB Long",SUMIFS('RAB Prices Long'!BU:BU,'RAB Prices Long'!$B:$B,'All Prices combined'!$D27,'RAB Prices Long'!$E:$E,'All Prices combined'!$G27)))),2)</f>
        <v>207.8</v>
      </c>
      <c r="BS27" s="2">
        <f>ROUND(IF($B27="Annuity",SUMIFS('Annuity Prices'!BV:BV,'Annuity Prices'!$B:$B,$D27,'Annuity Prices'!$E:$E,$G27),IF($B27="RAB Short",SUMIFS('RAB Prices Short'!BV:BV,'RAB Prices Short'!$B:$B,'All Prices combined'!$D27,'RAB Prices Short'!$E:$E,'All Prices combined'!$G27),IF($B27="RAB Long",SUMIFS('RAB Prices Long'!BV:BV,'RAB Prices Long'!$B:$B,'All Prices combined'!$D27,'RAB Prices Long'!$E:$E,'All Prices combined'!$G27)))),2)</f>
        <v>212.99</v>
      </c>
      <c r="BT27" s="2">
        <f>ROUND(IF($B27="Annuity",SUMIFS('Annuity Prices'!BW:BW,'Annuity Prices'!$B:$B,$D27,'Annuity Prices'!$E:$E,$G27),IF($B27="RAB Short",SUMIFS('RAB Prices Short'!BW:BW,'RAB Prices Short'!$B:$B,'All Prices combined'!$D27,'RAB Prices Short'!$E:$E,'All Prices combined'!$G27),IF($B27="RAB Long",SUMIFS('RAB Prices Long'!BW:BW,'RAB Prices Long'!$B:$B,'All Prices combined'!$D27,'RAB Prices Long'!$E:$E,'All Prices combined'!$G27)))),2)</f>
        <v>218.32</v>
      </c>
      <c r="BU27" s="2">
        <f>ROUND(IF($B27="Annuity",SUMIFS('Annuity Prices'!BX:BX,'Annuity Prices'!$B:$B,$D27,'Annuity Prices'!$E:$E,$G27),IF($B27="RAB Short",SUMIFS('RAB Prices Short'!BX:BX,'RAB Prices Short'!$B:$B,'All Prices combined'!$D27,'RAB Prices Short'!$E:$E,'All Prices combined'!$G27),IF($B27="RAB Long",SUMIFS('RAB Prices Long'!BX:BX,'RAB Prices Long'!$B:$B,'All Prices combined'!$D27,'RAB Prices Long'!$E:$E,'All Prices combined'!$G27)))),2)</f>
        <v>223.78</v>
      </c>
    </row>
    <row r="28" spans="2:73" x14ac:dyDescent="0.25">
      <c r="B28" t="s">
        <v>37</v>
      </c>
      <c r="C28" s="1">
        <v>6</v>
      </c>
      <c r="D28" s="1" t="s">
        <v>141</v>
      </c>
      <c r="E28" s="1" t="s">
        <v>139</v>
      </c>
      <c r="F28" s="1"/>
      <c r="G28" s="1" t="s">
        <v>40</v>
      </c>
      <c r="H28" s="1"/>
      <c r="I28" s="2">
        <f>ROUND(IF($B28="Annuity",SUMIFS('Annuity Prices'!L:L,'Annuity Prices'!$B:$B,$D28,'Annuity Prices'!$E:$E,$G28),IF($B28="RAB Short",SUMIFS('RAB Prices Short'!L:L,'RAB Prices Short'!$B:$B,'All Prices combined'!$D28,'RAB Prices Short'!$E:$E,'All Prices combined'!$G28),IF($B28="RAB Long",SUMIFS('RAB Prices Long'!L:L,'RAB Prices Long'!$B:$B,'All Prices combined'!$D28,'RAB Prices Long'!$E:$E,'All Prices combined'!$G28)))),2)</f>
        <v>13.19</v>
      </c>
      <c r="J28" s="2">
        <f>ROUND(IF($B28="Annuity",SUMIFS('Annuity Prices'!M:M,'Annuity Prices'!$B:$B,$D28,'Annuity Prices'!$E:$E,$G28),IF($B28="RAB Short",SUMIFS('RAB Prices Short'!M:M,'RAB Prices Short'!$B:$B,'All Prices combined'!$D28,'RAB Prices Short'!$E:$E,'All Prices combined'!$G28),IF($B28="RAB Long",SUMIFS('RAB Prices Long'!M:M,'RAB Prices Long'!$B:$B,'All Prices combined'!$D28,'RAB Prices Long'!$E:$E,'All Prices combined'!$G28)))),2)</f>
        <v>13.56</v>
      </c>
      <c r="K28" s="2">
        <f>ROUND(IF($B28="Annuity",SUMIFS('Annuity Prices'!N:N,'Annuity Prices'!$B:$B,$D28,'Annuity Prices'!$E:$E,$G28),IF($B28="RAB Short",SUMIFS('RAB Prices Short'!N:N,'RAB Prices Short'!$B:$B,'All Prices combined'!$D28,'RAB Prices Short'!$E:$E,'All Prices combined'!$G28),IF($B28="RAB Long",SUMIFS('RAB Prices Long'!N:N,'RAB Prices Long'!$B:$B,'All Prices combined'!$D28,'RAB Prices Long'!$E:$E,'All Prices combined'!$G28)))),2)</f>
        <v>13.95</v>
      </c>
      <c r="L28" s="2">
        <f>ROUND(IF($B28="Annuity",SUMIFS('Annuity Prices'!O:O,'Annuity Prices'!$B:$B,$D28,'Annuity Prices'!$E:$E,$G28),IF($B28="RAB Short",SUMIFS('RAB Prices Short'!O:O,'RAB Prices Short'!$B:$B,'All Prices combined'!$D28,'RAB Prices Short'!$E:$E,'All Prices combined'!$G28),IF($B28="RAB Long",SUMIFS('RAB Prices Long'!O:O,'RAB Prices Long'!$B:$B,'All Prices combined'!$D28,'RAB Prices Long'!$E:$E,'All Prices combined'!$G28)))),2)</f>
        <v>14.35</v>
      </c>
      <c r="M28" s="2">
        <f>ROUND(IF($B28="Annuity",SUMIFS('Annuity Prices'!P:P,'Annuity Prices'!$B:$B,$D28,'Annuity Prices'!$E:$E,$G28),IF($B28="RAB Short",SUMIFS('RAB Prices Short'!P:P,'RAB Prices Short'!$B:$B,'All Prices combined'!$D28,'RAB Prices Short'!$E:$E,'All Prices combined'!$G28),IF($B28="RAB Long",SUMIFS('RAB Prices Long'!P:P,'RAB Prices Long'!$B:$B,'All Prices combined'!$D28,'RAB Prices Long'!$E:$E,'All Prices combined'!$G28)))),2)</f>
        <v>14.6</v>
      </c>
      <c r="N28" s="2">
        <f>ROUND(IF($B28="Annuity",SUMIFS('Annuity Prices'!Q:Q,'Annuity Prices'!$B:$B,$D28,'Annuity Prices'!$E:$E,$G28),IF($B28="RAB Short",SUMIFS('RAB Prices Short'!Q:Q,'RAB Prices Short'!$B:$B,'All Prices combined'!$D28,'RAB Prices Short'!$E:$E,'All Prices combined'!$G28),IF($B28="RAB Long",SUMIFS('RAB Prices Long'!Q:Q,'RAB Prices Long'!$B:$B,'All Prices combined'!$D28,'RAB Prices Long'!$E:$E,'All Prices combined'!$G28)))),2)</f>
        <v>14.97</v>
      </c>
      <c r="O28" s="2">
        <f>ROUND(IF($B28="Annuity",SUMIFS('Annuity Prices'!R:R,'Annuity Prices'!$B:$B,$D28,'Annuity Prices'!$E:$E,$G28),IF($B28="RAB Short",SUMIFS('RAB Prices Short'!R:R,'RAB Prices Short'!$B:$B,'All Prices combined'!$D28,'RAB Prices Short'!$E:$E,'All Prices combined'!$G28),IF($B28="RAB Long",SUMIFS('RAB Prices Long'!R:R,'RAB Prices Long'!$B:$B,'All Prices combined'!$D28,'RAB Prices Long'!$E:$E,'All Prices combined'!$G28)))),2)</f>
        <v>15.34</v>
      </c>
      <c r="P28" s="2">
        <f>ROUND(IF($B28="Annuity",SUMIFS('Annuity Prices'!S:S,'Annuity Prices'!$B:$B,$D28,'Annuity Prices'!$E:$E,$G28),IF($B28="RAB Short",SUMIFS('RAB Prices Short'!S:S,'RAB Prices Short'!$B:$B,'All Prices combined'!$D28,'RAB Prices Short'!$E:$E,'All Prices combined'!$G28),IF($B28="RAB Long",SUMIFS('RAB Prices Long'!S:S,'RAB Prices Long'!$B:$B,'All Prices combined'!$D28,'RAB Prices Long'!$E:$E,'All Prices combined'!$G28)))),2)</f>
        <v>15.73</v>
      </c>
      <c r="Q28" s="2">
        <f>ROUND(IF($B28="Annuity",SUMIFS('Annuity Prices'!T:T,'Annuity Prices'!$B:$B,$D28,'Annuity Prices'!$E:$E,$G28),IF($B28="RAB Short",SUMIFS('RAB Prices Short'!T:T,'RAB Prices Short'!$B:$B,'All Prices combined'!$D28,'RAB Prices Short'!$E:$E,'All Prices combined'!$G28),IF($B28="RAB Long",SUMIFS('RAB Prices Long'!T:T,'RAB Prices Long'!$B:$B,'All Prices combined'!$D28,'RAB Prices Long'!$E:$E,'All Prices combined'!$G28)))),2)</f>
        <v>16.04</v>
      </c>
      <c r="R28" s="2">
        <f>ROUND(IF($B28="Annuity",SUMIFS('Annuity Prices'!U:U,'Annuity Prices'!$B:$B,$D28,'Annuity Prices'!$E:$E,$G28),IF($B28="RAB Short",SUMIFS('RAB Prices Short'!U:U,'RAB Prices Short'!$B:$B,'All Prices combined'!$D28,'RAB Prices Short'!$E:$E,'All Prices combined'!$G28),IF($B28="RAB Long",SUMIFS('RAB Prices Long'!U:U,'RAB Prices Long'!$B:$B,'All Prices combined'!$D28,'RAB Prices Long'!$E:$E,'All Prices combined'!$G28)))),2)</f>
        <v>16.440000000000001</v>
      </c>
      <c r="S28" s="2">
        <f>ROUND(IF($B28="Annuity",SUMIFS('Annuity Prices'!V:V,'Annuity Prices'!$B:$B,$D28,'Annuity Prices'!$E:$E,$G28),IF($B28="RAB Short",SUMIFS('RAB Prices Short'!V:V,'RAB Prices Short'!$B:$B,'All Prices combined'!$D28,'RAB Prices Short'!$E:$E,'All Prices combined'!$G28),IF($B28="RAB Long",SUMIFS('RAB Prices Long'!V:V,'RAB Prices Long'!$B:$B,'All Prices combined'!$D28,'RAB Prices Long'!$E:$E,'All Prices combined'!$G28)))),2)</f>
        <v>16.850000000000001</v>
      </c>
      <c r="T28" s="2">
        <f>ROUND(IF($B28="Annuity",SUMIFS('Annuity Prices'!W:W,'Annuity Prices'!$B:$B,$D28,'Annuity Prices'!$E:$E,$G28),IF($B28="RAB Short",SUMIFS('RAB Prices Short'!W:W,'RAB Prices Short'!$B:$B,'All Prices combined'!$D28,'RAB Prices Short'!$E:$E,'All Prices combined'!$G28),IF($B28="RAB Long",SUMIFS('RAB Prices Long'!W:W,'RAB Prices Long'!$B:$B,'All Prices combined'!$D28,'RAB Prices Long'!$E:$E,'All Prices combined'!$G28)))),2)</f>
        <v>17.28</v>
      </c>
      <c r="U28" s="2">
        <f>ROUND(IF($B28="Annuity",SUMIFS('Annuity Prices'!X:X,'Annuity Prices'!$B:$B,$D28,'Annuity Prices'!$E:$E,$G28),IF($B28="RAB Short",SUMIFS('RAB Prices Short'!X:X,'RAB Prices Short'!$B:$B,'All Prices combined'!$D28,'RAB Prices Short'!$E:$E,'All Prices combined'!$G28),IF($B28="RAB Long",SUMIFS('RAB Prices Long'!X:X,'RAB Prices Long'!$B:$B,'All Prices combined'!$D28,'RAB Prices Long'!$E:$E,'All Prices combined'!$G28)))),2)</f>
        <v>17.62</v>
      </c>
      <c r="V28" s="2">
        <f>ROUND(IF($B28="Annuity",SUMIFS('Annuity Prices'!Y:Y,'Annuity Prices'!$B:$B,$D28,'Annuity Prices'!$E:$E,$G28),IF($B28="RAB Short",SUMIFS('RAB Prices Short'!Y:Y,'RAB Prices Short'!$B:$B,'All Prices combined'!$D28,'RAB Prices Short'!$E:$E,'All Prices combined'!$G28),IF($B28="RAB Long",SUMIFS('RAB Prices Long'!Y:Y,'RAB Prices Long'!$B:$B,'All Prices combined'!$D28,'RAB Prices Long'!$E:$E,'All Prices combined'!$G28)))),2)</f>
        <v>18.059999999999999</v>
      </c>
      <c r="W28" s="2">
        <f>ROUND(IF($B28="Annuity",SUMIFS('Annuity Prices'!Z:Z,'Annuity Prices'!$B:$B,$D28,'Annuity Prices'!$E:$E,$G28),IF($B28="RAB Short",SUMIFS('RAB Prices Short'!Z:Z,'RAB Prices Short'!$B:$B,'All Prices combined'!$D28,'RAB Prices Short'!$E:$E,'All Prices combined'!$G28),IF($B28="RAB Long",SUMIFS('RAB Prices Long'!Z:Z,'RAB Prices Long'!$B:$B,'All Prices combined'!$D28,'RAB Prices Long'!$E:$E,'All Prices combined'!$G28)))),2)</f>
        <v>18.52</v>
      </c>
      <c r="X28" s="2">
        <f>ROUND(IF($B28="Annuity",SUMIFS('Annuity Prices'!AA:AA,'Annuity Prices'!$B:$B,$D28,'Annuity Prices'!$E:$E,$G28),IF($B28="RAB Short",SUMIFS('RAB Prices Short'!AA:AA,'RAB Prices Short'!$B:$B,'All Prices combined'!$D28,'RAB Prices Short'!$E:$E,'All Prices combined'!$G28),IF($B28="RAB Long",SUMIFS('RAB Prices Long'!AA:AA,'RAB Prices Long'!$B:$B,'All Prices combined'!$D28,'RAB Prices Long'!$E:$E,'All Prices combined'!$G28)))),2)</f>
        <v>18.98</v>
      </c>
      <c r="Y28" s="2">
        <f>ROUND(IF($B28="Annuity",SUMIFS('Annuity Prices'!AB:AB,'Annuity Prices'!$B:$B,$D28,'Annuity Prices'!$E:$E,$G28),IF($B28="RAB Short",SUMIFS('RAB Prices Short'!AB:AB,'RAB Prices Short'!$B:$B,'All Prices combined'!$D28,'RAB Prices Short'!$E:$E,'All Prices combined'!$G28),IF($B28="RAB Long",SUMIFS('RAB Prices Long'!AB:AB,'RAB Prices Long'!$B:$B,'All Prices combined'!$D28,'RAB Prices Long'!$E:$E,'All Prices combined'!$G28)))),2)</f>
        <v>19.36</v>
      </c>
      <c r="Z28" s="2">
        <f>ROUND(IF($B28="Annuity",SUMIFS('Annuity Prices'!AC:AC,'Annuity Prices'!$B:$B,$D28,'Annuity Prices'!$E:$E,$G28),IF($B28="RAB Short",SUMIFS('RAB Prices Short'!AC:AC,'RAB Prices Short'!$B:$B,'All Prices combined'!$D28,'RAB Prices Short'!$E:$E,'All Prices combined'!$G28),IF($B28="RAB Long",SUMIFS('RAB Prices Long'!AC:AC,'RAB Prices Long'!$B:$B,'All Prices combined'!$D28,'RAB Prices Long'!$E:$E,'All Prices combined'!$G28)))),2)</f>
        <v>19.84</v>
      </c>
      <c r="AA28" s="2">
        <f>ROUND(IF($B28="Annuity",SUMIFS('Annuity Prices'!AD:AD,'Annuity Prices'!$B:$B,$D28,'Annuity Prices'!$E:$E,$G28),IF($B28="RAB Short",SUMIFS('RAB Prices Short'!AD:AD,'RAB Prices Short'!$B:$B,'All Prices combined'!$D28,'RAB Prices Short'!$E:$E,'All Prices combined'!$G28),IF($B28="RAB Long",SUMIFS('RAB Prices Long'!AD:AD,'RAB Prices Long'!$B:$B,'All Prices combined'!$D28,'RAB Prices Long'!$E:$E,'All Prices combined'!$G28)))),2)</f>
        <v>20.34</v>
      </c>
      <c r="AB28" s="2">
        <f>ROUND(IF($B28="Annuity",SUMIFS('Annuity Prices'!AE:AE,'Annuity Prices'!$B:$B,$D28,'Annuity Prices'!$E:$E,$G28),IF($B28="RAB Short",SUMIFS('RAB Prices Short'!AE:AE,'RAB Prices Short'!$B:$B,'All Prices combined'!$D28,'RAB Prices Short'!$E:$E,'All Prices combined'!$G28),IF($B28="RAB Long",SUMIFS('RAB Prices Long'!AE:AE,'RAB Prices Long'!$B:$B,'All Prices combined'!$D28,'RAB Prices Long'!$E:$E,'All Prices combined'!$G28)))),2)</f>
        <v>20.85</v>
      </c>
      <c r="AC28" s="2">
        <f>ROUND(IF($B28="Annuity",SUMIFS('Annuity Prices'!AF:AF,'Annuity Prices'!$B:$B,$D28,'Annuity Prices'!$E:$E,$G28),IF($B28="RAB Short",SUMIFS('RAB Prices Short'!AF:AF,'RAB Prices Short'!$B:$B,'All Prices combined'!$D28,'RAB Prices Short'!$E:$E,'All Prices combined'!$G28),IF($B28="RAB Long",SUMIFS('RAB Prices Long'!AF:AF,'RAB Prices Long'!$B:$B,'All Prices combined'!$D28,'RAB Prices Long'!$E:$E,'All Prices combined'!$G28)))),2)</f>
        <v>21.27</v>
      </c>
      <c r="AD28" s="2">
        <f>ROUND(IF($B28="Annuity",SUMIFS('Annuity Prices'!AG:AG,'Annuity Prices'!$B:$B,$D28,'Annuity Prices'!$E:$E,$G28),IF($B28="RAB Short",SUMIFS('RAB Prices Short'!AG:AG,'RAB Prices Short'!$B:$B,'All Prices combined'!$D28,'RAB Prices Short'!$E:$E,'All Prices combined'!$G28),IF($B28="RAB Long",SUMIFS('RAB Prices Long'!AG:AG,'RAB Prices Long'!$B:$B,'All Prices combined'!$D28,'RAB Prices Long'!$E:$E,'All Prices combined'!$G28)))),2)</f>
        <v>21.8</v>
      </c>
      <c r="AE28" s="2">
        <f>ROUND(IF($B28="Annuity",SUMIFS('Annuity Prices'!AH:AH,'Annuity Prices'!$B:$B,$D28,'Annuity Prices'!$E:$E,$G28),IF($B28="RAB Short",SUMIFS('RAB Prices Short'!AH:AH,'RAB Prices Short'!$B:$B,'All Prices combined'!$D28,'RAB Prices Short'!$E:$E,'All Prices combined'!$G28),IF($B28="RAB Long",SUMIFS('RAB Prices Long'!AH:AH,'RAB Prices Long'!$B:$B,'All Prices combined'!$D28,'RAB Prices Long'!$E:$E,'All Prices combined'!$G28)))),2)</f>
        <v>22.35</v>
      </c>
      <c r="AF28" s="2">
        <f>ROUND(IF($B28="Annuity",SUMIFS('Annuity Prices'!AI:AI,'Annuity Prices'!$B:$B,$D28,'Annuity Prices'!$E:$E,$G28),IF($B28="RAB Short",SUMIFS('RAB Prices Short'!AI:AI,'RAB Prices Short'!$B:$B,'All Prices combined'!$D28,'RAB Prices Short'!$E:$E,'All Prices combined'!$G28),IF($B28="RAB Long",SUMIFS('RAB Prices Long'!AI:AI,'RAB Prices Long'!$B:$B,'All Prices combined'!$D28,'RAB Prices Long'!$E:$E,'All Prices combined'!$G28)))),2)</f>
        <v>22.9</v>
      </c>
      <c r="AG28" s="2">
        <f>ROUND(IF($B28="Annuity",SUMIFS('Annuity Prices'!AJ:AJ,'Annuity Prices'!$B:$B,$D28,'Annuity Prices'!$E:$E,$G28),IF($B28="RAB Short",SUMIFS('RAB Prices Short'!AJ:AJ,'RAB Prices Short'!$B:$B,'All Prices combined'!$D28,'RAB Prices Short'!$E:$E,'All Prices combined'!$G28),IF($B28="RAB Long",SUMIFS('RAB Prices Long'!AJ:AJ,'RAB Prices Long'!$B:$B,'All Prices combined'!$D28,'RAB Prices Long'!$E:$E,'All Prices combined'!$G28)))),2)</f>
        <v>23.36</v>
      </c>
      <c r="AH28" s="2">
        <f>ROUND(IF($B28="Annuity",SUMIFS('Annuity Prices'!AK:AK,'Annuity Prices'!$B:$B,$D28,'Annuity Prices'!$E:$E,$G28),IF($B28="RAB Short",SUMIFS('RAB Prices Short'!AK:AK,'RAB Prices Short'!$B:$B,'All Prices combined'!$D28,'RAB Prices Short'!$E:$E,'All Prices combined'!$G28),IF($B28="RAB Long",SUMIFS('RAB Prices Long'!AK:AK,'RAB Prices Long'!$B:$B,'All Prices combined'!$D28,'RAB Prices Long'!$E:$E,'All Prices combined'!$G28)))),2)</f>
        <v>23.95</v>
      </c>
      <c r="AI28" s="2">
        <f>ROUND(IF($B28="Annuity",SUMIFS('Annuity Prices'!AL:AL,'Annuity Prices'!$B:$B,$D28,'Annuity Prices'!$E:$E,$G28),IF($B28="RAB Short",SUMIFS('RAB Prices Short'!AL:AL,'RAB Prices Short'!$B:$B,'All Prices combined'!$D28,'RAB Prices Short'!$E:$E,'All Prices combined'!$G28),IF($B28="RAB Long",SUMIFS('RAB Prices Long'!AL:AL,'RAB Prices Long'!$B:$B,'All Prices combined'!$D28,'RAB Prices Long'!$E:$E,'All Prices combined'!$G28)))),2)</f>
        <v>24.55</v>
      </c>
      <c r="AJ28" s="2">
        <f>ROUND(IF($B28="Annuity",SUMIFS('Annuity Prices'!AM:AM,'Annuity Prices'!$B:$B,$D28,'Annuity Prices'!$E:$E,$G28),IF($B28="RAB Short",SUMIFS('RAB Prices Short'!AM:AM,'RAB Prices Short'!$B:$B,'All Prices combined'!$D28,'RAB Prices Short'!$E:$E,'All Prices combined'!$G28),IF($B28="RAB Long",SUMIFS('RAB Prices Long'!AM:AM,'RAB Prices Long'!$B:$B,'All Prices combined'!$D28,'RAB Prices Long'!$E:$E,'All Prices combined'!$G28)))),2)</f>
        <v>25.16</v>
      </c>
      <c r="AK28" s="2">
        <f>ROUND(IF($B28="Annuity",SUMIFS('Annuity Prices'!AN:AN,'Annuity Prices'!$B:$B,$D28,'Annuity Prices'!$E:$E,$G28),IF($B28="RAB Short",SUMIFS('RAB Prices Short'!AN:AN,'RAB Prices Short'!$B:$B,'All Prices combined'!$D28,'RAB Prices Short'!$E:$E,'All Prices combined'!$G28),IF($B28="RAB Long",SUMIFS('RAB Prices Long'!AN:AN,'RAB Prices Long'!$B:$B,'All Prices combined'!$D28,'RAB Prices Long'!$E:$E,'All Prices combined'!$G28)))),2)</f>
        <v>25.67</v>
      </c>
      <c r="AL28" s="2">
        <f>ROUND(IF($B28="Annuity",SUMIFS('Annuity Prices'!AO:AO,'Annuity Prices'!$B:$B,$D28,'Annuity Prices'!$E:$E,$G28),IF($B28="RAB Short",SUMIFS('RAB Prices Short'!AO:AO,'RAB Prices Short'!$B:$B,'All Prices combined'!$D28,'RAB Prices Short'!$E:$E,'All Prices combined'!$G28),IF($B28="RAB Long",SUMIFS('RAB Prices Long'!AO:AO,'RAB Prices Long'!$B:$B,'All Prices combined'!$D28,'RAB Prices Long'!$E:$E,'All Prices combined'!$G28)))),2)</f>
        <v>26.31</v>
      </c>
      <c r="AM28" s="2">
        <f>ROUND(IF($B28="Annuity",SUMIFS('Annuity Prices'!AP:AP,'Annuity Prices'!$B:$B,$D28,'Annuity Prices'!$E:$E,$G28),IF($B28="RAB Short",SUMIFS('RAB Prices Short'!AP:AP,'RAB Prices Short'!$B:$B,'All Prices combined'!$D28,'RAB Prices Short'!$E:$E,'All Prices combined'!$G28),IF($B28="RAB Long",SUMIFS('RAB Prices Long'!AP:AP,'RAB Prices Long'!$B:$B,'All Prices combined'!$D28,'RAB Prices Long'!$E:$E,'All Prices combined'!$G28)))),2)</f>
        <v>26.97</v>
      </c>
      <c r="AN28" s="2">
        <f>ROUND(IF($B28="Annuity",SUMIFS('Annuity Prices'!AQ:AQ,'Annuity Prices'!$B:$B,$D28,'Annuity Prices'!$E:$E,$G28),IF($B28="RAB Short",SUMIFS('RAB Prices Short'!AQ:AQ,'RAB Prices Short'!$B:$B,'All Prices combined'!$D28,'RAB Prices Short'!$E:$E,'All Prices combined'!$G28),IF($B28="RAB Long",SUMIFS('RAB Prices Long'!AQ:AQ,'RAB Prices Long'!$B:$B,'All Prices combined'!$D28,'RAB Prices Long'!$E:$E,'All Prices combined'!$G28)))),2)</f>
        <v>27.64</v>
      </c>
      <c r="AO28" s="2">
        <f>ROUND(IF($B28="Annuity",SUMIFS('Annuity Prices'!AR:AR,'Annuity Prices'!$B:$B,$D28,'Annuity Prices'!$E:$E,$G28),IF($B28="RAB Short",SUMIFS('RAB Prices Short'!AR:AR,'RAB Prices Short'!$B:$B,'All Prices combined'!$D28,'RAB Prices Short'!$E:$E,'All Prices combined'!$G28),IF($B28="RAB Long",SUMIFS('RAB Prices Long'!AR:AR,'RAB Prices Long'!$B:$B,'All Prices combined'!$D28,'RAB Prices Long'!$E:$E,'All Prices combined'!$G28)))),2)</f>
        <v>9.5</v>
      </c>
      <c r="AP28" s="2">
        <f>ROUND(IF($B28="Annuity",SUMIFS('Annuity Prices'!AS:AS,'Annuity Prices'!$B:$B,$D28,'Annuity Prices'!$E:$E,$G28),IF($B28="RAB Short",SUMIFS('RAB Prices Short'!AS:AS,'RAB Prices Short'!$B:$B,'All Prices combined'!$D28,'RAB Prices Short'!$E:$E,'All Prices combined'!$G28),IF($B28="RAB Long",SUMIFS('RAB Prices Long'!AS:AS,'RAB Prices Long'!$B:$B,'All Prices combined'!$D28,'RAB Prices Long'!$E:$E,'All Prices combined'!$G28)))),2)</f>
        <v>9.77</v>
      </c>
      <c r="AQ28" s="2">
        <f>ROUND(IF($B28="Annuity",SUMIFS('Annuity Prices'!AT:AT,'Annuity Prices'!$B:$B,$D28,'Annuity Prices'!$E:$E,$G28),IF($B28="RAB Short",SUMIFS('RAB Prices Short'!AT:AT,'RAB Prices Short'!$B:$B,'All Prices combined'!$D28,'RAB Prices Short'!$E:$E,'All Prices combined'!$G28),IF($B28="RAB Long",SUMIFS('RAB Prices Long'!AT:AT,'RAB Prices Long'!$B:$B,'All Prices combined'!$D28,'RAB Prices Long'!$E:$E,'All Prices combined'!$G28)))),2)</f>
        <v>10.050000000000001</v>
      </c>
      <c r="AR28" s="2">
        <f>ROUND(IF($B28="Annuity",SUMIFS('Annuity Prices'!AU:AU,'Annuity Prices'!$B:$B,$D28,'Annuity Prices'!$E:$E,$G28),IF($B28="RAB Short",SUMIFS('RAB Prices Short'!AU:AU,'RAB Prices Short'!$B:$B,'All Prices combined'!$D28,'RAB Prices Short'!$E:$E,'All Prices combined'!$G28),IF($B28="RAB Long",SUMIFS('RAB Prices Long'!AU:AU,'RAB Prices Long'!$B:$B,'All Prices combined'!$D28,'RAB Prices Long'!$E:$E,'All Prices combined'!$G28)))),2)</f>
        <v>10.34</v>
      </c>
      <c r="AS28" s="2">
        <f>ROUND(IF($B28="Annuity",SUMIFS('Annuity Prices'!AV:AV,'Annuity Prices'!$B:$B,$D28,'Annuity Prices'!$E:$E,$G28),IF($B28="RAB Short",SUMIFS('RAB Prices Short'!AV:AV,'RAB Prices Short'!$B:$B,'All Prices combined'!$D28,'RAB Prices Short'!$E:$E,'All Prices combined'!$G28),IF($B28="RAB Long",SUMIFS('RAB Prices Long'!AV:AV,'RAB Prices Long'!$B:$B,'All Prices combined'!$D28,'RAB Prices Long'!$E:$E,'All Prices combined'!$G28)))),2)</f>
        <v>10.64</v>
      </c>
      <c r="AT28" s="2">
        <f>ROUND(IF($B28="Annuity",SUMIFS('Annuity Prices'!AW:AW,'Annuity Prices'!$B:$B,$D28,'Annuity Prices'!$E:$E,$G28),IF($B28="RAB Short",SUMIFS('RAB Prices Short'!AW:AW,'RAB Prices Short'!$B:$B,'All Prices combined'!$D28,'RAB Prices Short'!$E:$E,'All Prices combined'!$G28),IF($B28="RAB Long",SUMIFS('RAB Prices Long'!AW:AW,'RAB Prices Long'!$B:$B,'All Prices combined'!$D28,'RAB Prices Long'!$E:$E,'All Prices combined'!$G28)))),2)</f>
        <v>10.95</v>
      </c>
      <c r="AU28" s="2">
        <f>ROUND(IF($B28="Annuity",SUMIFS('Annuity Prices'!AX:AX,'Annuity Prices'!$B:$B,$D28,'Annuity Prices'!$E:$E,$G28),IF($B28="RAB Short",SUMIFS('RAB Prices Short'!AX:AX,'RAB Prices Short'!$B:$B,'All Prices combined'!$D28,'RAB Prices Short'!$E:$E,'All Prices combined'!$G28),IF($B28="RAB Long",SUMIFS('RAB Prices Long'!AX:AX,'RAB Prices Long'!$B:$B,'All Prices combined'!$D28,'RAB Prices Long'!$E:$E,'All Prices combined'!$G28)))),2)</f>
        <v>11.26</v>
      </c>
      <c r="AV28" s="2">
        <f>ROUND(IF($B28="Annuity",SUMIFS('Annuity Prices'!AY:AY,'Annuity Prices'!$B:$B,$D28,'Annuity Prices'!$E:$E,$G28),IF($B28="RAB Short",SUMIFS('RAB Prices Short'!AY:AY,'RAB Prices Short'!$B:$B,'All Prices combined'!$D28,'RAB Prices Short'!$E:$E,'All Prices combined'!$G28),IF($B28="RAB Long",SUMIFS('RAB Prices Long'!AY:AY,'RAB Prices Long'!$B:$B,'All Prices combined'!$D28,'RAB Prices Long'!$E:$E,'All Prices combined'!$G28)))),2)</f>
        <v>11.58</v>
      </c>
      <c r="AW28" s="2">
        <f>ROUND(IF($B28="Annuity",SUMIFS('Annuity Prices'!AZ:AZ,'Annuity Prices'!$B:$B,$D28,'Annuity Prices'!$E:$E,$G28),IF($B28="RAB Short",SUMIFS('RAB Prices Short'!AZ:AZ,'RAB Prices Short'!$B:$B,'All Prices combined'!$D28,'RAB Prices Short'!$E:$E,'All Prices combined'!$G28),IF($B28="RAB Long",SUMIFS('RAB Prices Long'!AZ:AZ,'RAB Prices Long'!$B:$B,'All Prices combined'!$D28,'RAB Prices Long'!$E:$E,'All Prices combined'!$G28)))),2)</f>
        <v>11.91</v>
      </c>
      <c r="AX28" s="2">
        <f>ROUND(IF($B28="Annuity",SUMIFS('Annuity Prices'!BA:BA,'Annuity Prices'!$B:$B,$D28,'Annuity Prices'!$E:$E,$G28),IF($B28="RAB Short",SUMIFS('RAB Prices Short'!BA:BA,'RAB Prices Short'!$B:$B,'All Prices combined'!$D28,'RAB Prices Short'!$E:$E,'All Prices combined'!$G28),IF($B28="RAB Long",SUMIFS('RAB Prices Long'!BA:BA,'RAB Prices Long'!$B:$B,'All Prices combined'!$D28,'RAB Prices Long'!$E:$E,'All Prices combined'!$G28)))),2)</f>
        <v>12.25</v>
      </c>
      <c r="AY28" s="2">
        <f>ROUND(IF($B28="Annuity",SUMIFS('Annuity Prices'!BB:BB,'Annuity Prices'!$B:$B,$D28,'Annuity Prices'!$E:$E,$G28),IF($B28="RAB Short",SUMIFS('RAB Prices Short'!BB:BB,'RAB Prices Short'!$B:$B,'All Prices combined'!$D28,'RAB Prices Short'!$E:$E,'All Prices combined'!$G28),IF($B28="RAB Long",SUMIFS('RAB Prices Long'!BB:BB,'RAB Prices Long'!$B:$B,'All Prices combined'!$D28,'RAB Prices Long'!$E:$E,'All Prices combined'!$G28)))),2)</f>
        <v>12.6</v>
      </c>
      <c r="AZ28" s="2">
        <f>ROUND(IF($B28="Annuity",SUMIFS('Annuity Prices'!BC:BC,'Annuity Prices'!$B:$B,$D28,'Annuity Prices'!$E:$E,$G28),IF($B28="RAB Short",SUMIFS('RAB Prices Short'!BC:BC,'RAB Prices Short'!$B:$B,'All Prices combined'!$D28,'RAB Prices Short'!$E:$E,'All Prices combined'!$G28),IF($B28="RAB Long",SUMIFS('RAB Prices Long'!BC:BC,'RAB Prices Long'!$B:$B,'All Prices combined'!$D28,'RAB Prices Long'!$E:$E,'All Prices combined'!$G28)))),2)</f>
        <v>12.96</v>
      </c>
      <c r="BA28" s="2">
        <f>ROUND(IF($B28="Annuity",SUMIFS('Annuity Prices'!BD:BD,'Annuity Prices'!$B:$B,$D28,'Annuity Prices'!$E:$E,$G28),IF($B28="RAB Short",SUMIFS('RAB Prices Short'!BD:BD,'RAB Prices Short'!$B:$B,'All Prices combined'!$D28,'RAB Prices Short'!$E:$E,'All Prices combined'!$G28),IF($B28="RAB Long",SUMIFS('RAB Prices Long'!BD:BD,'RAB Prices Long'!$B:$B,'All Prices combined'!$D28,'RAB Prices Long'!$E:$E,'All Prices combined'!$G28)))),2)</f>
        <v>13.33</v>
      </c>
      <c r="BB28" s="2">
        <f>ROUND(IF($B28="Annuity",SUMIFS('Annuity Prices'!BE:BE,'Annuity Prices'!$B:$B,$D28,'Annuity Prices'!$E:$E,$G28),IF($B28="RAB Short",SUMIFS('RAB Prices Short'!BE:BE,'RAB Prices Short'!$B:$B,'All Prices combined'!$D28,'RAB Prices Short'!$E:$E,'All Prices combined'!$G28),IF($B28="RAB Long",SUMIFS('RAB Prices Long'!BE:BE,'RAB Prices Long'!$B:$B,'All Prices combined'!$D28,'RAB Prices Long'!$E:$E,'All Prices combined'!$G28)))),2)</f>
        <v>13.71</v>
      </c>
      <c r="BC28" s="2">
        <f>ROUND(IF($B28="Annuity",SUMIFS('Annuity Prices'!BF:BF,'Annuity Prices'!$B:$B,$D28,'Annuity Prices'!$E:$E,$G28),IF($B28="RAB Short",SUMIFS('RAB Prices Short'!BF:BF,'RAB Prices Short'!$B:$B,'All Prices combined'!$D28,'RAB Prices Short'!$E:$E,'All Prices combined'!$G28),IF($B28="RAB Long",SUMIFS('RAB Prices Long'!BF:BF,'RAB Prices Long'!$B:$B,'All Prices combined'!$D28,'RAB Prices Long'!$E:$E,'All Prices combined'!$G28)))),2)</f>
        <v>14.1</v>
      </c>
      <c r="BD28" s="2">
        <f>ROUND(IF($B28="Annuity",SUMIFS('Annuity Prices'!BG:BG,'Annuity Prices'!$B:$B,$D28,'Annuity Prices'!$E:$E,$G28),IF($B28="RAB Short",SUMIFS('RAB Prices Short'!BG:BG,'RAB Prices Short'!$B:$B,'All Prices combined'!$D28,'RAB Prices Short'!$E:$E,'All Prices combined'!$G28),IF($B28="RAB Long",SUMIFS('RAB Prices Long'!BG:BG,'RAB Prices Long'!$B:$B,'All Prices combined'!$D28,'RAB Prices Long'!$E:$E,'All Prices combined'!$G28)))),2)</f>
        <v>14.5</v>
      </c>
      <c r="BE28" s="2">
        <f>ROUND(IF($B28="Annuity",SUMIFS('Annuity Prices'!BH:BH,'Annuity Prices'!$B:$B,$D28,'Annuity Prices'!$E:$E,$G28),IF($B28="RAB Short",SUMIFS('RAB Prices Short'!BH:BH,'RAB Prices Short'!$B:$B,'All Prices combined'!$D28,'RAB Prices Short'!$E:$E,'All Prices combined'!$G28),IF($B28="RAB Long",SUMIFS('RAB Prices Long'!BH:BH,'RAB Prices Long'!$B:$B,'All Prices combined'!$D28,'RAB Prices Long'!$E:$E,'All Prices combined'!$G28)))),2)</f>
        <v>14.92</v>
      </c>
      <c r="BF28" s="2">
        <f>ROUND(IF($B28="Annuity",SUMIFS('Annuity Prices'!BI:BI,'Annuity Prices'!$B:$B,$D28,'Annuity Prices'!$E:$E,$G28),IF($B28="RAB Short",SUMIFS('RAB Prices Short'!BI:BI,'RAB Prices Short'!$B:$B,'All Prices combined'!$D28,'RAB Prices Short'!$E:$E,'All Prices combined'!$G28),IF($B28="RAB Long",SUMIFS('RAB Prices Long'!BI:BI,'RAB Prices Long'!$B:$B,'All Prices combined'!$D28,'RAB Prices Long'!$E:$E,'All Prices combined'!$G28)))),2)</f>
        <v>15.35</v>
      </c>
      <c r="BG28" s="2">
        <f>ROUND(IF($B28="Annuity",SUMIFS('Annuity Prices'!BJ:BJ,'Annuity Prices'!$B:$B,$D28,'Annuity Prices'!$E:$E,$G28),IF($B28="RAB Short",SUMIFS('RAB Prices Short'!BJ:BJ,'RAB Prices Short'!$B:$B,'All Prices combined'!$D28,'RAB Prices Short'!$E:$E,'All Prices combined'!$G28),IF($B28="RAB Long",SUMIFS('RAB Prices Long'!BJ:BJ,'RAB Prices Long'!$B:$B,'All Prices combined'!$D28,'RAB Prices Long'!$E:$E,'All Prices combined'!$G28)))),2)</f>
        <v>15.79</v>
      </c>
      <c r="BH28" s="2">
        <f>ROUND(IF($B28="Annuity",SUMIFS('Annuity Prices'!BK:BK,'Annuity Prices'!$B:$B,$D28,'Annuity Prices'!$E:$E,$G28),IF($B28="RAB Short",SUMIFS('RAB Prices Short'!BK:BK,'RAB Prices Short'!$B:$B,'All Prices combined'!$D28,'RAB Prices Short'!$E:$E,'All Prices combined'!$G28),IF($B28="RAB Long",SUMIFS('RAB Prices Long'!BK:BK,'RAB Prices Long'!$B:$B,'All Prices combined'!$D28,'RAB Prices Long'!$E:$E,'All Prices combined'!$G28)))),2)</f>
        <v>16.239999999999998</v>
      </c>
      <c r="BI28" s="2">
        <f>ROUND(IF($B28="Annuity",SUMIFS('Annuity Prices'!BL:BL,'Annuity Prices'!$B:$B,$D28,'Annuity Prices'!$E:$E,$G28),IF($B28="RAB Short",SUMIFS('RAB Prices Short'!BL:BL,'RAB Prices Short'!$B:$B,'All Prices combined'!$D28,'RAB Prices Short'!$E:$E,'All Prices combined'!$G28),IF($B28="RAB Long",SUMIFS('RAB Prices Long'!BL:BL,'RAB Prices Long'!$B:$B,'All Prices combined'!$D28,'RAB Prices Long'!$E:$E,'All Prices combined'!$G28)))),2)</f>
        <v>16.71</v>
      </c>
      <c r="BJ28" s="2">
        <f>ROUND(IF($B28="Annuity",SUMIFS('Annuity Prices'!BM:BM,'Annuity Prices'!$B:$B,$D28,'Annuity Prices'!$E:$E,$G28),IF($B28="RAB Short",SUMIFS('RAB Prices Short'!BM:BM,'RAB Prices Short'!$B:$B,'All Prices combined'!$D28,'RAB Prices Short'!$E:$E,'All Prices combined'!$G28),IF($B28="RAB Long",SUMIFS('RAB Prices Long'!BM:BM,'RAB Prices Long'!$B:$B,'All Prices combined'!$D28,'RAB Prices Long'!$E:$E,'All Prices combined'!$G28)))),2)</f>
        <v>17.190000000000001</v>
      </c>
      <c r="BK28" s="2">
        <f>ROUND(IF($B28="Annuity",SUMIFS('Annuity Prices'!BN:BN,'Annuity Prices'!$B:$B,$D28,'Annuity Prices'!$E:$E,$G28),IF($B28="RAB Short",SUMIFS('RAB Prices Short'!BN:BN,'RAB Prices Short'!$B:$B,'All Prices combined'!$D28,'RAB Prices Short'!$E:$E,'All Prices combined'!$G28),IF($B28="RAB Long",SUMIFS('RAB Prices Long'!BN:BN,'RAB Prices Long'!$B:$B,'All Prices combined'!$D28,'RAB Prices Long'!$E:$E,'All Prices combined'!$G28)))),2)</f>
        <v>17.68</v>
      </c>
      <c r="BL28" s="2">
        <f>ROUND(IF($B28="Annuity",SUMIFS('Annuity Prices'!BO:BO,'Annuity Prices'!$B:$B,$D28,'Annuity Prices'!$E:$E,$G28),IF($B28="RAB Short",SUMIFS('RAB Prices Short'!BO:BO,'RAB Prices Short'!$B:$B,'All Prices combined'!$D28,'RAB Prices Short'!$E:$E,'All Prices combined'!$G28),IF($B28="RAB Long",SUMIFS('RAB Prices Long'!BO:BO,'RAB Prices Long'!$B:$B,'All Prices combined'!$D28,'RAB Prices Long'!$E:$E,'All Prices combined'!$G28)))),2)</f>
        <v>18.190000000000001</v>
      </c>
      <c r="BM28" s="2">
        <f>ROUND(IF($B28="Annuity",SUMIFS('Annuity Prices'!BP:BP,'Annuity Prices'!$B:$B,$D28,'Annuity Prices'!$E:$E,$G28),IF($B28="RAB Short",SUMIFS('RAB Prices Short'!BP:BP,'RAB Prices Short'!$B:$B,'All Prices combined'!$D28,'RAB Prices Short'!$E:$E,'All Prices combined'!$G28),IF($B28="RAB Long",SUMIFS('RAB Prices Long'!BP:BP,'RAB Prices Long'!$B:$B,'All Prices combined'!$D28,'RAB Prices Long'!$E:$E,'All Prices combined'!$G28)))),2)</f>
        <v>18.71</v>
      </c>
      <c r="BN28" s="2">
        <f>ROUND(IF($B28="Annuity",SUMIFS('Annuity Prices'!BQ:BQ,'Annuity Prices'!$B:$B,$D28,'Annuity Prices'!$E:$E,$G28),IF($B28="RAB Short",SUMIFS('RAB Prices Short'!BQ:BQ,'RAB Prices Short'!$B:$B,'All Prices combined'!$D28,'RAB Prices Short'!$E:$E,'All Prices combined'!$G28),IF($B28="RAB Long",SUMIFS('RAB Prices Long'!BQ:BQ,'RAB Prices Long'!$B:$B,'All Prices combined'!$D28,'RAB Prices Long'!$E:$E,'All Prices combined'!$G28)))),2)</f>
        <v>21.52</v>
      </c>
      <c r="BO28" s="2">
        <f>ROUND(IF($B28="Annuity",SUMIFS('Annuity Prices'!BR:BR,'Annuity Prices'!$B:$B,$D28,'Annuity Prices'!$E:$E,$G28),IF($B28="RAB Short",SUMIFS('RAB Prices Short'!BR:BR,'RAB Prices Short'!$B:$B,'All Prices combined'!$D28,'RAB Prices Short'!$E:$E,'All Prices combined'!$G28),IF($B28="RAB Long",SUMIFS('RAB Prices Long'!BR:BR,'RAB Prices Long'!$B:$B,'All Prices combined'!$D28,'RAB Prices Long'!$E:$E,'All Prices combined'!$G28)))),2)</f>
        <v>23.95</v>
      </c>
      <c r="BP28" s="2">
        <f>ROUND(IF($B28="Annuity",SUMIFS('Annuity Prices'!BS:BS,'Annuity Prices'!$B:$B,$D28,'Annuity Prices'!$E:$E,$G28),IF($B28="RAB Short",SUMIFS('RAB Prices Short'!BS:BS,'RAB Prices Short'!$B:$B,'All Prices combined'!$D28,'RAB Prices Short'!$E:$E,'All Prices combined'!$G28),IF($B28="RAB Long",SUMIFS('RAB Prices Long'!BS:BS,'RAB Prices Long'!$B:$B,'All Prices combined'!$D28,'RAB Prices Long'!$E:$E,'All Prices combined'!$G28)))),2)</f>
        <v>24.55</v>
      </c>
      <c r="BQ28" s="2">
        <f>ROUND(IF($B28="Annuity",SUMIFS('Annuity Prices'!BT:BT,'Annuity Prices'!$B:$B,$D28,'Annuity Prices'!$E:$E,$G28),IF($B28="RAB Short",SUMIFS('RAB Prices Short'!BT:BT,'RAB Prices Short'!$B:$B,'All Prices combined'!$D28,'RAB Prices Short'!$E:$E,'All Prices combined'!$G28),IF($B28="RAB Long",SUMIFS('RAB Prices Long'!BT:BT,'RAB Prices Long'!$B:$B,'All Prices combined'!$D28,'RAB Prices Long'!$E:$E,'All Prices combined'!$G28)))),2)</f>
        <v>25.16</v>
      </c>
      <c r="BR28" s="2">
        <f>ROUND(IF($B28="Annuity",SUMIFS('Annuity Prices'!BU:BU,'Annuity Prices'!$B:$B,$D28,'Annuity Prices'!$E:$E,$G28),IF($B28="RAB Short",SUMIFS('RAB Prices Short'!BU:BU,'RAB Prices Short'!$B:$B,'All Prices combined'!$D28,'RAB Prices Short'!$E:$E,'All Prices combined'!$G28),IF($B28="RAB Long",SUMIFS('RAB Prices Long'!BU:BU,'RAB Prices Long'!$B:$B,'All Prices combined'!$D28,'RAB Prices Long'!$E:$E,'All Prices combined'!$G28)))),2)</f>
        <v>25.67</v>
      </c>
      <c r="BS28" s="2">
        <f>ROUND(IF($B28="Annuity",SUMIFS('Annuity Prices'!BV:BV,'Annuity Prices'!$B:$B,$D28,'Annuity Prices'!$E:$E,$G28),IF($B28="RAB Short",SUMIFS('RAB Prices Short'!BV:BV,'RAB Prices Short'!$B:$B,'All Prices combined'!$D28,'RAB Prices Short'!$E:$E,'All Prices combined'!$G28),IF($B28="RAB Long",SUMIFS('RAB Prices Long'!BV:BV,'RAB Prices Long'!$B:$B,'All Prices combined'!$D28,'RAB Prices Long'!$E:$E,'All Prices combined'!$G28)))),2)</f>
        <v>26.31</v>
      </c>
      <c r="BT28" s="2">
        <f>ROUND(IF($B28="Annuity",SUMIFS('Annuity Prices'!BW:BW,'Annuity Prices'!$B:$B,$D28,'Annuity Prices'!$E:$E,$G28),IF($B28="RAB Short",SUMIFS('RAB Prices Short'!BW:BW,'RAB Prices Short'!$B:$B,'All Prices combined'!$D28,'RAB Prices Short'!$E:$E,'All Prices combined'!$G28),IF($B28="RAB Long",SUMIFS('RAB Prices Long'!BW:BW,'RAB Prices Long'!$B:$B,'All Prices combined'!$D28,'RAB Prices Long'!$E:$E,'All Prices combined'!$G28)))),2)</f>
        <v>26.97</v>
      </c>
      <c r="BU28" s="2">
        <f>ROUND(IF($B28="Annuity",SUMIFS('Annuity Prices'!BX:BX,'Annuity Prices'!$B:$B,$D28,'Annuity Prices'!$E:$E,$G28),IF($B28="RAB Short",SUMIFS('RAB Prices Short'!BX:BX,'RAB Prices Short'!$B:$B,'All Prices combined'!$D28,'RAB Prices Short'!$E:$E,'All Prices combined'!$G28),IF($B28="RAB Long",SUMIFS('RAB Prices Long'!BX:BX,'RAB Prices Long'!$B:$B,'All Prices combined'!$D28,'RAB Prices Long'!$E:$E,'All Prices combined'!$G28)))),2)</f>
        <v>27.64</v>
      </c>
    </row>
    <row r="29" spans="2:73" x14ac:dyDescent="0.25">
      <c r="B29" t="s">
        <v>37</v>
      </c>
      <c r="C29" s="1">
        <v>7</v>
      </c>
      <c r="D29" s="1"/>
      <c r="E29" s="1" t="s">
        <v>142</v>
      </c>
      <c r="F29" s="1">
        <v>7</v>
      </c>
      <c r="G29" s="1" t="s">
        <v>143</v>
      </c>
      <c r="H29" s="1"/>
      <c r="I29" s="2">
        <f>ROUND(IF($B29="Annuity",SUMIFS('Annuity Prices'!L:L,'Annuity Prices'!$B:$B,$D29,'Annuity Prices'!$E:$E,$G29),IF($B29="RAB Short",SUMIFS('RAB Prices Short'!L:L,'RAB Prices Short'!$B:$B,'All Prices combined'!$D29,'RAB Prices Short'!$E:$E,'All Prices combined'!$G29),IF($B29="RAB Long",SUMIFS('RAB Prices Long'!L:L,'RAB Prices Long'!$B:$B,'All Prices combined'!$D29,'RAB Prices Long'!$E:$E,'All Prices combined'!$G29)))),2)</f>
        <v>0</v>
      </c>
      <c r="J29" s="2">
        <f>ROUND(IF($B29="Annuity",SUMIFS('Annuity Prices'!M:M,'Annuity Prices'!$B:$B,$D29,'Annuity Prices'!$E:$E,$G29),IF($B29="RAB Short",SUMIFS('RAB Prices Short'!M:M,'RAB Prices Short'!$B:$B,'All Prices combined'!$D29,'RAB Prices Short'!$E:$E,'All Prices combined'!$G29),IF($B29="RAB Long",SUMIFS('RAB Prices Long'!M:M,'RAB Prices Long'!$B:$B,'All Prices combined'!$D29,'RAB Prices Long'!$E:$E,'All Prices combined'!$G29)))),2)</f>
        <v>0</v>
      </c>
      <c r="K29" s="2">
        <f>ROUND(IF($B29="Annuity",SUMIFS('Annuity Prices'!N:N,'Annuity Prices'!$B:$B,$D29,'Annuity Prices'!$E:$E,$G29),IF($B29="RAB Short",SUMIFS('RAB Prices Short'!N:N,'RAB Prices Short'!$B:$B,'All Prices combined'!$D29,'RAB Prices Short'!$E:$E,'All Prices combined'!$G29),IF($B29="RAB Long",SUMIFS('RAB Prices Long'!N:N,'RAB Prices Long'!$B:$B,'All Prices combined'!$D29,'RAB Prices Long'!$E:$E,'All Prices combined'!$G29)))),2)</f>
        <v>0</v>
      </c>
      <c r="L29" s="2">
        <f>ROUND(IF($B29="Annuity",SUMIFS('Annuity Prices'!O:O,'Annuity Prices'!$B:$B,$D29,'Annuity Prices'!$E:$E,$G29),IF($B29="RAB Short",SUMIFS('RAB Prices Short'!O:O,'RAB Prices Short'!$B:$B,'All Prices combined'!$D29,'RAB Prices Short'!$E:$E,'All Prices combined'!$G29),IF($B29="RAB Long",SUMIFS('RAB Prices Long'!O:O,'RAB Prices Long'!$B:$B,'All Prices combined'!$D29,'RAB Prices Long'!$E:$E,'All Prices combined'!$G29)))),2)</f>
        <v>0</v>
      </c>
      <c r="M29" s="2">
        <f>ROUND(IF($B29="Annuity",SUMIFS('Annuity Prices'!P:P,'Annuity Prices'!$B:$B,$D29,'Annuity Prices'!$E:$E,$G29),IF($B29="RAB Short",SUMIFS('RAB Prices Short'!P:P,'RAB Prices Short'!$B:$B,'All Prices combined'!$D29,'RAB Prices Short'!$E:$E,'All Prices combined'!$G29),IF($B29="RAB Long",SUMIFS('RAB Prices Long'!P:P,'RAB Prices Long'!$B:$B,'All Prices combined'!$D29,'RAB Prices Long'!$E:$E,'All Prices combined'!$G29)))),2)</f>
        <v>0</v>
      </c>
      <c r="N29" s="2">
        <f>ROUND(IF($B29="Annuity",SUMIFS('Annuity Prices'!Q:Q,'Annuity Prices'!$B:$B,$D29,'Annuity Prices'!$E:$E,$G29),IF($B29="RAB Short",SUMIFS('RAB Prices Short'!Q:Q,'RAB Prices Short'!$B:$B,'All Prices combined'!$D29,'RAB Prices Short'!$E:$E,'All Prices combined'!$G29),IF($B29="RAB Long",SUMIFS('RAB Prices Long'!Q:Q,'RAB Prices Long'!$B:$B,'All Prices combined'!$D29,'RAB Prices Long'!$E:$E,'All Prices combined'!$G29)))),2)</f>
        <v>0</v>
      </c>
      <c r="O29" s="2">
        <f>ROUND(IF($B29="Annuity",SUMIFS('Annuity Prices'!R:R,'Annuity Prices'!$B:$B,$D29,'Annuity Prices'!$E:$E,$G29),IF($B29="RAB Short",SUMIFS('RAB Prices Short'!R:R,'RAB Prices Short'!$B:$B,'All Prices combined'!$D29,'RAB Prices Short'!$E:$E,'All Prices combined'!$G29),IF($B29="RAB Long",SUMIFS('RAB Prices Long'!R:R,'RAB Prices Long'!$B:$B,'All Prices combined'!$D29,'RAB Prices Long'!$E:$E,'All Prices combined'!$G29)))),2)</f>
        <v>0</v>
      </c>
      <c r="P29" s="2">
        <f>ROUND(IF($B29="Annuity",SUMIFS('Annuity Prices'!S:S,'Annuity Prices'!$B:$B,$D29,'Annuity Prices'!$E:$E,$G29),IF($B29="RAB Short",SUMIFS('RAB Prices Short'!S:S,'RAB Prices Short'!$B:$B,'All Prices combined'!$D29,'RAB Prices Short'!$E:$E,'All Prices combined'!$G29),IF($B29="RAB Long",SUMIFS('RAB Prices Long'!S:S,'RAB Prices Long'!$B:$B,'All Prices combined'!$D29,'RAB Prices Long'!$E:$E,'All Prices combined'!$G29)))),2)</f>
        <v>0</v>
      </c>
      <c r="Q29" s="2">
        <f>ROUND(IF($B29="Annuity",SUMIFS('Annuity Prices'!T:T,'Annuity Prices'!$B:$B,$D29,'Annuity Prices'!$E:$E,$G29),IF($B29="RAB Short",SUMIFS('RAB Prices Short'!T:T,'RAB Prices Short'!$B:$B,'All Prices combined'!$D29,'RAB Prices Short'!$E:$E,'All Prices combined'!$G29),IF($B29="RAB Long",SUMIFS('RAB Prices Long'!T:T,'RAB Prices Long'!$B:$B,'All Prices combined'!$D29,'RAB Prices Long'!$E:$E,'All Prices combined'!$G29)))),2)</f>
        <v>0</v>
      </c>
      <c r="R29" s="2">
        <f>ROUND(IF($B29="Annuity",SUMIFS('Annuity Prices'!U:U,'Annuity Prices'!$B:$B,$D29,'Annuity Prices'!$E:$E,$G29),IF($B29="RAB Short",SUMIFS('RAB Prices Short'!U:U,'RAB Prices Short'!$B:$B,'All Prices combined'!$D29,'RAB Prices Short'!$E:$E,'All Prices combined'!$G29),IF($B29="RAB Long",SUMIFS('RAB Prices Long'!U:U,'RAB Prices Long'!$B:$B,'All Prices combined'!$D29,'RAB Prices Long'!$E:$E,'All Prices combined'!$G29)))),2)</f>
        <v>0</v>
      </c>
      <c r="S29" s="2">
        <f>ROUND(IF($B29="Annuity",SUMIFS('Annuity Prices'!V:V,'Annuity Prices'!$B:$B,$D29,'Annuity Prices'!$E:$E,$G29),IF($B29="RAB Short",SUMIFS('RAB Prices Short'!V:V,'RAB Prices Short'!$B:$B,'All Prices combined'!$D29,'RAB Prices Short'!$E:$E,'All Prices combined'!$G29),IF($B29="RAB Long",SUMIFS('RAB Prices Long'!V:V,'RAB Prices Long'!$B:$B,'All Prices combined'!$D29,'RAB Prices Long'!$E:$E,'All Prices combined'!$G29)))),2)</f>
        <v>0</v>
      </c>
      <c r="T29" s="2">
        <f>ROUND(IF($B29="Annuity",SUMIFS('Annuity Prices'!W:W,'Annuity Prices'!$B:$B,$D29,'Annuity Prices'!$E:$E,$G29),IF($B29="RAB Short",SUMIFS('RAB Prices Short'!W:W,'RAB Prices Short'!$B:$B,'All Prices combined'!$D29,'RAB Prices Short'!$E:$E,'All Prices combined'!$G29),IF($B29="RAB Long",SUMIFS('RAB Prices Long'!W:W,'RAB Prices Long'!$B:$B,'All Prices combined'!$D29,'RAB Prices Long'!$E:$E,'All Prices combined'!$G29)))),2)</f>
        <v>0</v>
      </c>
      <c r="U29" s="2">
        <f>ROUND(IF($B29="Annuity",SUMIFS('Annuity Prices'!X:X,'Annuity Prices'!$B:$B,$D29,'Annuity Prices'!$E:$E,$G29),IF($B29="RAB Short",SUMIFS('RAB Prices Short'!X:X,'RAB Prices Short'!$B:$B,'All Prices combined'!$D29,'RAB Prices Short'!$E:$E,'All Prices combined'!$G29),IF($B29="RAB Long",SUMIFS('RAB Prices Long'!X:X,'RAB Prices Long'!$B:$B,'All Prices combined'!$D29,'RAB Prices Long'!$E:$E,'All Prices combined'!$G29)))),2)</f>
        <v>0</v>
      </c>
      <c r="V29" s="2">
        <f>ROUND(IF($B29="Annuity",SUMIFS('Annuity Prices'!Y:Y,'Annuity Prices'!$B:$B,$D29,'Annuity Prices'!$E:$E,$G29),IF($B29="RAB Short",SUMIFS('RAB Prices Short'!Y:Y,'RAB Prices Short'!$B:$B,'All Prices combined'!$D29,'RAB Prices Short'!$E:$E,'All Prices combined'!$G29),IF($B29="RAB Long",SUMIFS('RAB Prices Long'!Y:Y,'RAB Prices Long'!$B:$B,'All Prices combined'!$D29,'RAB Prices Long'!$E:$E,'All Prices combined'!$G29)))),2)</f>
        <v>0</v>
      </c>
      <c r="W29" s="2">
        <f>ROUND(IF($B29="Annuity",SUMIFS('Annuity Prices'!Z:Z,'Annuity Prices'!$B:$B,$D29,'Annuity Prices'!$E:$E,$G29),IF($B29="RAB Short",SUMIFS('RAB Prices Short'!Z:Z,'RAB Prices Short'!$B:$B,'All Prices combined'!$D29,'RAB Prices Short'!$E:$E,'All Prices combined'!$G29),IF($B29="RAB Long",SUMIFS('RAB Prices Long'!Z:Z,'RAB Prices Long'!$B:$B,'All Prices combined'!$D29,'RAB Prices Long'!$E:$E,'All Prices combined'!$G29)))),2)</f>
        <v>0</v>
      </c>
      <c r="X29" s="2">
        <f>ROUND(IF($B29="Annuity",SUMIFS('Annuity Prices'!AA:AA,'Annuity Prices'!$B:$B,$D29,'Annuity Prices'!$E:$E,$G29),IF($B29="RAB Short",SUMIFS('RAB Prices Short'!AA:AA,'RAB Prices Short'!$B:$B,'All Prices combined'!$D29,'RAB Prices Short'!$E:$E,'All Prices combined'!$G29),IF($B29="RAB Long",SUMIFS('RAB Prices Long'!AA:AA,'RAB Prices Long'!$B:$B,'All Prices combined'!$D29,'RAB Prices Long'!$E:$E,'All Prices combined'!$G29)))),2)</f>
        <v>0</v>
      </c>
      <c r="Y29" s="2">
        <f>ROUND(IF($B29="Annuity",SUMIFS('Annuity Prices'!AB:AB,'Annuity Prices'!$B:$B,$D29,'Annuity Prices'!$E:$E,$G29),IF($B29="RAB Short",SUMIFS('RAB Prices Short'!AB:AB,'RAB Prices Short'!$B:$B,'All Prices combined'!$D29,'RAB Prices Short'!$E:$E,'All Prices combined'!$G29),IF($B29="RAB Long",SUMIFS('RAB Prices Long'!AB:AB,'RAB Prices Long'!$B:$B,'All Prices combined'!$D29,'RAB Prices Long'!$E:$E,'All Prices combined'!$G29)))),2)</f>
        <v>0</v>
      </c>
      <c r="Z29" s="2">
        <f>ROUND(IF($B29="Annuity",SUMIFS('Annuity Prices'!AC:AC,'Annuity Prices'!$B:$B,$D29,'Annuity Prices'!$E:$E,$G29),IF($B29="RAB Short",SUMIFS('RAB Prices Short'!AC:AC,'RAB Prices Short'!$B:$B,'All Prices combined'!$D29,'RAB Prices Short'!$E:$E,'All Prices combined'!$G29),IF($B29="RAB Long",SUMIFS('RAB Prices Long'!AC:AC,'RAB Prices Long'!$B:$B,'All Prices combined'!$D29,'RAB Prices Long'!$E:$E,'All Prices combined'!$G29)))),2)</f>
        <v>0</v>
      </c>
      <c r="AA29" s="2">
        <f>ROUND(IF($B29="Annuity",SUMIFS('Annuity Prices'!AD:AD,'Annuity Prices'!$B:$B,$D29,'Annuity Prices'!$E:$E,$G29),IF($B29="RAB Short",SUMIFS('RAB Prices Short'!AD:AD,'RAB Prices Short'!$B:$B,'All Prices combined'!$D29,'RAB Prices Short'!$E:$E,'All Prices combined'!$G29),IF($B29="RAB Long",SUMIFS('RAB Prices Long'!AD:AD,'RAB Prices Long'!$B:$B,'All Prices combined'!$D29,'RAB Prices Long'!$E:$E,'All Prices combined'!$G29)))),2)</f>
        <v>0</v>
      </c>
      <c r="AB29" s="2">
        <f>ROUND(IF($B29="Annuity",SUMIFS('Annuity Prices'!AE:AE,'Annuity Prices'!$B:$B,$D29,'Annuity Prices'!$E:$E,$G29),IF($B29="RAB Short",SUMIFS('RAB Prices Short'!AE:AE,'RAB Prices Short'!$B:$B,'All Prices combined'!$D29,'RAB Prices Short'!$E:$E,'All Prices combined'!$G29),IF($B29="RAB Long",SUMIFS('RAB Prices Long'!AE:AE,'RAB Prices Long'!$B:$B,'All Prices combined'!$D29,'RAB Prices Long'!$E:$E,'All Prices combined'!$G29)))),2)</f>
        <v>0</v>
      </c>
      <c r="AC29" s="2">
        <f>ROUND(IF($B29="Annuity",SUMIFS('Annuity Prices'!AF:AF,'Annuity Prices'!$B:$B,$D29,'Annuity Prices'!$E:$E,$G29),IF($B29="RAB Short",SUMIFS('RAB Prices Short'!AF:AF,'RAB Prices Short'!$B:$B,'All Prices combined'!$D29,'RAB Prices Short'!$E:$E,'All Prices combined'!$G29),IF($B29="RAB Long",SUMIFS('RAB Prices Long'!AF:AF,'RAB Prices Long'!$B:$B,'All Prices combined'!$D29,'RAB Prices Long'!$E:$E,'All Prices combined'!$G29)))),2)</f>
        <v>0</v>
      </c>
      <c r="AD29" s="2">
        <f>ROUND(IF($B29="Annuity",SUMIFS('Annuity Prices'!AG:AG,'Annuity Prices'!$B:$B,$D29,'Annuity Prices'!$E:$E,$G29),IF($B29="RAB Short",SUMIFS('RAB Prices Short'!AG:AG,'RAB Prices Short'!$B:$B,'All Prices combined'!$D29,'RAB Prices Short'!$E:$E,'All Prices combined'!$G29),IF($B29="RAB Long",SUMIFS('RAB Prices Long'!AG:AG,'RAB Prices Long'!$B:$B,'All Prices combined'!$D29,'RAB Prices Long'!$E:$E,'All Prices combined'!$G29)))),2)</f>
        <v>0</v>
      </c>
      <c r="AE29" s="2">
        <f>ROUND(IF($B29="Annuity",SUMIFS('Annuity Prices'!AH:AH,'Annuity Prices'!$B:$B,$D29,'Annuity Prices'!$E:$E,$G29),IF($B29="RAB Short",SUMIFS('RAB Prices Short'!AH:AH,'RAB Prices Short'!$B:$B,'All Prices combined'!$D29,'RAB Prices Short'!$E:$E,'All Prices combined'!$G29),IF($B29="RAB Long",SUMIFS('RAB Prices Long'!AH:AH,'RAB Prices Long'!$B:$B,'All Prices combined'!$D29,'RAB Prices Long'!$E:$E,'All Prices combined'!$G29)))),2)</f>
        <v>0</v>
      </c>
      <c r="AF29" s="2">
        <f>ROUND(IF($B29="Annuity",SUMIFS('Annuity Prices'!AI:AI,'Annuity Prices'!$B:$B,$D29,'Annuity Prices'!$E:$E,$G29),IF($B29="RAB Short",SUMIFS('RAB Prices Short'!AI:AI,'RAB Prices Short'!$B:$B,'All Prices combined'!$D29,'RAB Prices Short'!$E:$E,'All Prices combined'!$G29),IF($B29="RAB Long",SUMIFS('RAB Prices Long'!AI:AI,'RAB Prices Long'!$B:$B,'All Prices combined'!$D29,'RAB Prices Long'!$E:$E,'All Prices combined'!$G29)))),2)</f>
        <v>0</v>
      </c>
      <c r="AG29" s="2">
        <f>ROUND(IF($B29="Annuity",SUMIFS('Annuity Prices'!AJ:AJ,'Annuity Prices'!$B:$B,$D29,'Annuity Prices'!$E:$E,$G29),IF($B29="RAB Short",SUMIFS('RAB Prices Short'!AJ:AJ,'RAB Prices Short'!$B:$B,'All Prices combined'!$D29,'RAB Prices Short'!$E:$E,'All Prices combined'!$G29),IF($B29="RAB Long",SUMIFS('RAB Prices Long'!AJ:AJ,'RAB Prices Long'!$B:$B,'All Prices combined'!$D29,'RAB Prices Long'!$E:$E,'All Prices combined'!$G29)))),2)</f>
        <v>0</v>
      </c>
      <c r="AH29" s="2">
        <f>ROUND(IF($B29="Annuity",SUMIFS('Annuity Prices'!AK:AK,'Annuity Prices'!$B:$B,$D29,'Annuity Prices'!$E:$E,$G29),IF($B29="RAB Short",SUMIFS('RAB Prices Short'!AK:AK,'RAB Prices Short'!$B:$B,'All Prices combined'!$D29,'RAB Prices Short'!$E:$E,'All Prices combined'!$G29),IF($B29="RAB Long",SUMIFS('RAB Prices Long'!AK:AK,'RAB Prices Long'!$B:$B,'All Prices combined'!$D29,'RAB Prices Long'!$E:$E,'All Prices combined'!$G29)))),2)</f>
        <v>0</v>
      </c>
      <c r="AI29" s="2">
        <f>ROUND(IF($B29="Annuity",SUMIFS('Annuity Prices'!AL:AL,'Annuity Prices'!$B:$B,$D29,'Annuity Prices'!$E:$E,$G29),IF($B29="RAB Short",SUMIFS('RAB Prices Short'!AL:AL,'RAB Prices Short'!$B:$B,'All Prices combined'!$D29,'RAB Prices Short'!$E:$E,'All Prices combined'!$G29),IF($B29="RAB Long",SUMIFS('RAB Prices Long'!AL:AL,'RAB Prices Long'!$B:$B,'All Prices combined'!$D29,'RAB Prices Long'!$E:$E,'All Prices combined'!$G29)))),2)</f>
        <v>0</v>
      </c>
      <c r="AJ29" s="2">
        <f>ROUND(IF($B29="Annuity",SUMIFS('Annuity Prices'!AM:AM,'Annuity Prices'!$B:$B,$D29,'Annuity Prices'!$E:$E,$G29),IF($B29="RAB Short",SUMIFS('RAB Prices Short'!AM:AM,'RAB Prices Short'!$B:$B,'All Prices combined'!$D29,'RAB Prices Short'!$E:$E,'All Prices combined'!$G29),IF($B29="RAB Long",SUMIFS('RAB Prices Long'!AM:AM,'RAB Prices Long'!$B:$B,'All Prices combined'!$D29,'RAB Prices Long'!$E:$E,'All Prices combined'!$G29)))),2)</f>
        <v>0</v>
      </c>
      <c r="AK29" s="2">
        <f>ROUND(IF($B29="Annuity",SUMIFS('Annuity Prices'!AN:AN,'Annuity Prices'!$B:$B,$D29,'Annuity Prices'!$E:$E,$G29),IF($B29="RAB Short",SUMIFS('RAB Prices Short'!AN:AN,'RAB Prices Short'!$B:$B,'All Prices combined'!$D29,'RAB Prices Short'!$E:$E,'All Prices combined'!$G29),IF($B29="RAB Long",SUMIFS('RAB Prices Long'!AN:AN,'RAB Prices Long'!$B:$B,'All Prices combined'!$D29,'RAB Prices Long'!$E:$E,'All Prices combined'!$G29)))),2)</f>
        <v>0</v>
      </c>
      <c r="AL29" s="2">
        <f>ROUND(IF($B29="Annuity",SUMIFS('Annuity Prices'!AO:AO,'Annuity Prices'!$B:$B,$D29,'Annuity Prices'!$E:$E,$G29),IF($B29="RAB Short",SUMIFS('RAB Prices Short'!AO:AO,'RAB Prices Short'!$B:$B,'All Prices combined'!$D29,'RAB Prices Short'!$E:$E,'All Prices combined'!$G29),IF($B29="RAB Long",SUMIFS('RAB Prices Long'!AO:AO,'RAB Prices Long'!$B:$B,'All Prices combined'!$D29,'RAB Prices Long'!$E:$E,'All Prices combined'!$G29)))),2)</f>
        <v>0</v>
      </c>
      <c r="AM29" s="2">
        <f>ROUND(IF($B29="Annuity",SUMIFS('Annuity Prices'!AP:AP,'Annuity Prices'!$B:$B,$D29,'Annuity Prices'!$E:$E,$G29),IF($B29="RAB Short",SUMIFS('RAB Prices Short'!AP:AP,'RAB Prices Short'!$B:$B,'All Prices combined'!$D29,'RAB Prices Short'!$E:$E,'All Prices combined'!$G29),IF($B29="RAB Long",SUMIFS('RAB Prices Long'!AP:AP,'RAB Prices Long'!$B:$B,'All Prices combined'!$D29,'RAB Prices Long'!$E:$E,'All Prices combined'!$G29)))),2)</f>
        <v>0</v>
      </c>
      <c r="AN29" s="2">
        <f>ROUND(IF($B29="Annuity",SUMIFS('Annuity Prices'!AQ:AQ,'Annuity Prices'!$B:$B,$D29,'Annuity Prices'!$E:$E,$G29),IF($B29="RAB Short",SUMIFS('RAB Prices Short'!AQ:AQ,'RAB Prices Short'!$B:$B,'All Prices combined'!$D29,'RAB Prices Short'!$E:$E,'All Prices combined'!$G29),IF($B29="RAB Long",SUMIFS('RAB Prices Long'!AQ:AQ,'RAB Prices Long'!$B:$B,'All Prices combined'!$D29,'RAB Prices Long'!$E:$E,'All Prices combined'!$G29)))),2)</f>
        <v>0</v>
      </c>
      <c r="AO29" s="2">
        <f>ROUND(IF($B29="Annuity",SUMIFS('Annuity Prices'!AR:AR,'Annuity Prices'!$B:$B,$D29,'Annuity Prices'!$E:$E,$G29),IF($B29="RAB Short",SUMIFS('RAB Prices Short'!AR:AR,'RAB Prices Short'!$B:$B,'All Prices combined'!$D29,'RAB Prices Short'!$E:$E,'All Prices combined'!$G29),IF($B29="RAB Long",SUMIFS('RAB Prices Long'!AR:AR,'RAB Prices Long'!$B:$B,'All Prices combined'!$D29,'RAB Prices Long'!$E:$E,'All Prices combined'!$G29)))),2)</f>
        <v>0</v>
      </c>
      <c r="AP29" s="2">
        <f>ROUND(IF($B29="Annuity",SUMIFS('Annuity Prices'!AS:AS,'Annuity Prices'!$B:$B,$D29,'Annuity Prices'!$E:$E,$G29),IF($B29="RAB Short",SUMIFS('RAB Prices Short'!AS:AS,'RAB Prices Short'!$B:$B,'All Prices combined'!$D29,'RAB Prices Short'!$E:$E,'All Prices combined'!$G29),IF($B29="RAB Long",SUMIFS('RAB Prices Long'!AS:AS,'RAB Prices Long'!$B:$B,'All Prices combined'!$D29,'RAB Prices Long'!$E:$E,'All Prices combined'!$G29)))),2)</f>
        <v>0</v>
      </c>
      <c r="AQ29" s="2">
        <f>ROUND(IF($B29="Annuity",SUMIFS('Annuity Prices'!AT:AT,'Annuity Prices'!$B:$B,$D29,'Annuity Prices'!$E:$E,$G29),IF($B29="RAB Short",SUMIFS('RAB Prices Short'!AT:AT,'RAB Prices Short'!$B:$B,'All Prices combined'!$D29,'RAB Prices Short'!$E:$E,'All Prices combined'!$G29),IF($B29="RAB Long",SUMIFS('RAB Prices Long'!AT:AT,'RAB Prices Long'!$B:$B,'All Prices combined'!$D29,'RAB Prices Long'!$E:$E,'All Prices combined'!$G29)))),2)</f>
        <v>0</v>
      </c>
      <c r="AR29" s="2">
        <f>ROUND(IF($B29="Annuity",SUMIFS('Annuity Prices'!AU:AU,'Annuity Prices'!$B:$B,$D29,'Annuity Prices'!$E:$E,$G29),IF($B29="RAB Short",SUMIFS('RAB Prices Short'!AU:AU,'RAB Prices Short'!$B:$B,'All Prices combined'!$D29,'RAB Prices Short'!$E:$E,'All Prices combined'!$G29),IF($B29="RAB Long",SUMIFS('RAB Prices Long'!AU:AU,'RAB Prices Long'!$B:$B,'All Prices combined'!$D29,'RAB Prices Long'!$E:$E,'All Prices combined'!$G29)))),2)</f>
        <v>0</v>
      </c>
      <c r="AS29" s="2">
        <f>ROUND(IF($B29="Annuity",SUMIFS('Annuity Prices'!AV:AV,'Annuity Prices'!$B:$B,$D29,'Annuity Prices'!$E:$E,$G29),IF($B29="RAB Short",SUMIFS('RAB Prices Short'!AV:AV,'RAB Prices Short'!$B:$B,'All Prices combined'!$D29,'RAB Prices Short'!$E:$E,'All Prices combined'!$G29),IF($B29="RAB Long",SUMIFS('RAB Prices Long'!AV:AV,'RAB Prices Long'!$B:$B,'All Prices combined'!$D29,'RAB Prices Long'!$E:$E,'All Prices combined'!$G29)))),2)</f>
        <v>0</v>
      </c>
      <c r="AT29" s="2">
        <f>ROUND(IF($B29="Annuity",SUMIFS('Annuity Prices'!AW:AW,'Annuity Prices'!$B:$B,$D29,'Annuity Prices'!$E:$E,$G29),IF($B29="RAB Short",SUMIFS('RAB Prices Short'!AW:AW,'RAB Prices Short'!$B:$B,'All Prices combined'!$D29,'RAB Prices Short'!$E:$E,'All Prices combined'!$G29),IF($B29="RAB Long",SUMIFS('RAB Prices Long'!AW:AW,'RAB Prices Long'!$B:$B,'All Prices combined'!$D29,'RAB Prices Long'!$E:$E,'All Prices combined'!$G29)))),2)</f>
        <v>0</v>
      </c>
      <c r="AU29" s="2">
        <f>ROUND(IF($B29="Annuity",SUMIFS('Annuity Prices'!AX:AX,'Annuity Prices'!$B:$B,$D29,'Annuity Prices'!$E:$E,$G29),IF($B29="RAB Short",SUMIFS('RAB Prices Short'!AX:AX,'RAB Prices Short'!$B:$B,'All Prices combined'!$D29,'RAB Prices Short'!$E:$E,'All Prices combined'!$G29),IF($B29="RAB Long",SUMIFS('RAB Prices Long'!AX:AX,'RAB Prices Long'!$B:$B,'All Prices combined'!$D29,'RAB Prices Long'!$E:$E,'All Prices combined'!$G29)))),2)</f>
        <v>0</v>
      </c>
      <c r="AV29" s="2">
        <f>ROUND(IF($B29="Annuity",SUMIFS('Annuity Prices'!AY:AY,'Annuity Prices'!$B:$B,$D29,'Annuity Prices'!$E:$E,$G29),IF($B29="RAB Short",SUMIFS('RAB Prices Short'!AY:AY,'RAB Prices Short'!$B:$B,'All Prices combined'!$D29,'RAB Prices Short'!$E:$E,'All Prices combined'!$G29),IF($B29="RAB Long",SUMIFS('RAB Prices Long'!AY:AY,'RAB Prices Long'!$B:$B,'All Prices combined'!$D29,'RAB Prices Long'!$E:$E,'All Prices combined'!$G29)))),2)</f>
        <v>0</v>
      </c>
      <c r="AW29" s="2">
        <f>ROUND(IF($B29="Annuity",SUMIFS('Annuity Prices'!AZ:AZ,'Annuity Prices'!$B:$B,$D29,'Annuity Prices'!$E:$E,$G29),IF($B29="RAB Short",SUMIFS('RAB Prices Short'!AZ:AZ,'RAB Prices Short'!$B:$B,'All Prices combined'!$D29,'RAB Prices Short'!$E:$E,'All Prices combined'!$G29),IF($B29="RAB Long",SUMIFS('RAB Prices Long'!AZ:AZ,'RAB Prices Long'!$B:$B,'All Prices combined'!$D29,'RAB Prices Long'!$E:$E,'All Prices combined'!$G29)))),2)</f>
        <v>0</v>
      </c>
      <c r="AX29" s="2">
        <f>ROUND(IF($B29="Annuity",SUMIFS('Annuity Prices'!BA:BA,'Annuity Prices'!$B:$B,$D29,'Annuity Prices'!$E:$E,$G29),IF($B29="RAB Short",SUMIFS('RAB Prices Short'!BA:BA,'RAB Prices Short'!$B:$B,'All Prices combined'!$D29,'RAB Prices Short'!$E:$E,'All Prices combined'!$G29),IF($B29="RAB Long",SUMIFS('RAB Prices Long'!BA:BA,'RAB Prices Long'!$B:$B,'All Prices combined'!$D29,'RAB Prices Long'!$E:$E,'All Prices combined'!$G29)))),2)</f>
        <v>0</v>
      </c>
      <c r="AY29" s="2">
        <f>ROUND(IF($B29="Annuity",SUMIFS('Annuity Prices'!BB:BB,'Annuity Prices'!$B:$B,$D29,'Annuity Prices'!$E:$E,$G29),IF($B29="RAB Short",SUMIFS('RAB Prices Short'!BB:BB,'RAB Prices Short'!$B:$B,'All Prices combined'!$D29,'RAB Prices Short'!$E:$E,'All Prices combined'!$G29),IF($B29="RAB Long",SUMIFS('RAB Prices Long'!BB:BB,'RAB Prices Long'!$B:$B,'All Prices combined'!$D29,'RAB Prices Long'!$E:$E,'All Prices combined'!$G29)))),2)</f>
        <v>0</v>
      </c>
      <c r="AZ29" s="2">
        <f>ROUND(IF($B29="Annuity",SUMIFS('Annuity Prices'!BC:BC,'Annuity Prices'!$B:$B,$D29,'Annuity Prices'!$E:$E,$G29),IF($B29="RAB Short",SUMIFS('RAB Prices Short'!BC:BC,'RAB Prices Short'!$B:$B,'All Prices combined'!$D29,'RAB Prices Short'!$E:$E,'All Prices combined'!$G29),IF($B29="RAB Long",SUMIFS('RAB Prices Long'!BC:BC,'RAB Prices Long'!$B:$B,'All Prices combined'!$D29,'RAB Prices Long'!$E:$E,'All Prices combined'!$G29)))),2)</f>
        <v>0</v>
      </c>
      <c r="BA29" s="2">
        <f>ROUND(IF($B29="Annuity",SUMIFS('Annuity Prices'!BD:BD,'Annuity Prices'!$B:$B,$D29,'Annuity Prices'!$E:$E,$G29),IF($B29="RAB Short",SUMIFS('RAB Prices Short'!BD:BD,'RAB Prices Short'!$B:$B,'All Prices combined'!$D29,'RAB Prices Short'!$E:$E,'All Prices combined'!$G29),IF($B29="RAB Long",SUMIFS('RAB Prices Long'!BD:BD,'RAB Prices Long'!$B:$B,'All Prices combined'!$D29,'RAB Prices Long'!$E:$E,'All Prices combined'!$G29)))),2)</f>
        <v>0</v>
      </c>
      <c r="BB29" s="2">
        <f>ROUND(IF($B29="Annuity",SUMIFS('Annuity Prices'!BE:BE,'Annuity Prices'!$B:$B,$D29,'Annuity Prices'!$E:$E,$G29),IF($B29="RAB Short",SUMIFS('RAB Prices Short'!BE:BE,'RAB Prices Short'!$B:$B,'All Prices combined'!$D29,'RAB Prices Short'!$E:$E,'All Prices combined'!$G29),IF($B29="RAB Long",SUMIFS('RAB Prices Long'!BE:BE,'RAB Prices Long'!$B:$B,'All Prices combined'!$D29,'RAB Prices Long'!$E:$E,'All Prices combined'!$G29)))),2)</f>
        <v>0</v>
      </c>
      <c r="BC29" s="2">
        <f>ROUND(IF($B29="Annuity",SUMIFS('Annuity Prices'!BF:BF,'Annuity Prices'!$B:$B,$D29,'Annuity Prices'!$E:$E,$G29),IF($B29="RAB Short",SUMIFS('RAB Prices Short'!BF:BF,'RAB Prices Short'!$B:$B,'All Prices combined'!$D29,'RAB Prices Short'!$E:$E,'All Prices combined'!$G29),IF($B29="RAB Long",SUMIFS('RAB Prices Long'!BF:BF,'RAB Prices Long'!$B:$B,'All Prices combined'!$D29,'RAB Prices Long'!$E:$E,'All Prices combined'!$G29)))),2)</f>
        <v>0</v>
      </c>
      <c r="BD29" s="2">
        <f>ROUND(IF($B29="Annuity",SUMIFS('Annuity Prices'!BG:BG,'Annuity Prices'!$B:$B,$D29,'Annuity Prices'!$E:$E,$G29),IF($B29="RAB Short",SUMIFS('RAB Prices Short'!BG:BG,'RAB Prices Short'!$B:$B,'All Prices combined'!$D29,'RAB Prices Short'!$E:$E,'All Prices combined'!$G29),IF($B29="RAB Long",SUMIFS('RAB Prices Long'!BG:BG,'RAB Prices Long'!$B:$B,'All Prices combined'!$D29,'RAB Prices Long'!$E:$E,'All Prices combined'!$G29)))),2)</f>
        <v>0</v>
      </c>
      <c r="BE29" s="2">
        <f>ROUND(IF($B29="Annuity",SUMIFS('Annuity Prices'!BH:BH,'Annuity Prices'!$B:$B,$D29,'Annuity Prices'!$E:$E,$G29),IF($B29="RAB Short",SUMIFS('RAB Prices Short'!BH:BH,'RAB Prices Short'!$B:$B,'All Prices combined'!$D29,'RAB Prices Short'!$E:$E,'All Prices combined'!$G29),IF($B29="RAB Long",SUMIFS('RAB Prices Long'!BH:BH,'RAB Prices Long'!$B:$B,'All Prices combined'!$D29,'RAB Prices Long'!$E:$E,'All Prices combined'!$G29)))),2)</f>
        <v>0</v>
      </c>
      <c r="BF29" s="2">
        <f>ROUND(IF($B29="Annuity",SUMIFS('Annuity Prices'!BI:BI,'Annuity Prices'!$B:$B,$D29,'Annuity Prices'!$E:$E,$G29),IF($B29="RAB Short",SUMIFS('RAB Prices Short'!BI:BI,'RAB Prices Short'!$B:$B,'All Prices combined'!$D29,'RAB Prices Short'!$E:$E,'All Prices combined'!$G29),IF($B29="RAB Long",SUMIFS('RAB Prices Long'!BI:BI,'RAB Prices Long'!$B:$B,'All Prices combined'!$D29,'RAB Prices Long'!$E:$E,'All Prices combined'!$G29)))),2)</f>
        <v>0</v>
      </c>
      <c r="BG29" s="2">
        <f>ROUND(IF($B29="Annuity",SUMIFS('Annuity Prices'!BJ:BJ,'Annuity Prices'!$B:$B,$D29,'Annuity Prices'!$E:$E,$G29),IF($B29="RAB Short",SUMIFS('RAB Prices Short'!BJ:BJ,'RAB Prices Short'!$B:$B,'All Prices combined'!$D29,'RAB Prices Short'!$E:$E,'All Prices combined'!$G29),IF($B29="RAB Long",SUMIFS('RAB Prices Long'!BJ:BJ,'RAB Prices Long'!$B:$B,'All Prices combined'!$D29,'RAB Prices Long'!$E:$E,'All Prices combined'!$G29)))),2)</f>
        <v>0</v>
      </c>
      <c r="BH29" s="2">
        <f>ROUND(IF($B29="Annuity",SUMIFS('Annuity Prices'!BK:BK,'Annuity Prices'!$B:$B,$D29,'Annuity Prices'!$E:$E,$G29),IF($B29="RAB Short",SUMIFS('RAB Prices Short'!BK:BK,'RAB Prices Short'!$B:$B,'All Prices combined'!$D29,'RAB Prices Short'!$E:$E,'All Prices combined'!$G29),IF($B29="RAB Long",SUMIFS('RAB Prices Long'!BK:BK,'RAB Prices Long'!$B:$B,'All Prices combined'!$D29,'RAB Prices Long'!$E:$E,'All Prices combined'!$G29)))),2)</f>
        <v>0</v>
      </c>
      <c r="BI29" s="2">
        <f>ROUND(IF($B29="Annuity",SUMIFS('Annuity Prices'!BL:BL,'Annuity Prices'!$B:$B,$D29,'Annuity Prices'!$E:$E,$G29),IF($B29="RAB Short",SUMIFS('RAB Prices Short'!BL:BL,'RAB Prices Short'!$B:$B,'All Prices combined'!$D29,'RAB Prices Short'!$E:$E,'All Prices combined'!$G29),IF($B29="RAB Long",SUMIFS('RAB Prices Long'!BL:BL,'RAB Prices Long'!$B:$B,'All Prices combined'!$D29,'RAB Prices Long'!$E:$E,'All Prices combined'!$G29)))),2)</f>
        <v>0</v>
      </c>
      <c r="BJ29" s="2">
        <f>ROUND(IF($B29="Annuity",SUMIFS('Annuity Prices'!BM:BM,'Annuity Prices'!$B:$B,$D29,'Annuity Prices'!$E:$E,$G29),IF($B29="RAB Short",SUMIFS('RAB Prices Short'!BM:BM,'RAB Prices Short'!$B:$B,'All Prices combined'!$D29,'RAB Prices Short'!$E:$E,'All Prices combined'!$G29),IF($B29="RAB Long",SUMIFS('RAB Prices Long'!BM:BM,'RAB Prices Long'!$B:$B,'All Prices combined'!$D29,'RAB Prices Long'!$E:$E,'All Prices combined'!$G29)))),2)</f>
        <v>0</v>
      </c>
      <c r="BK29" s="2">
        <f>ROUND(IF($B29="Annuity",SUMIFS('Annuity Prices'!BN:BN,'Annuity Prices'!$B:$B,$D29,'Annuity Prices'!$E:$E,$G29),IF($B29="RAB Short",SUMIFS('RAB Prices Short'!BN:BN,'RAB Prices Short'!$B:$B,'All Prices combined'!$D29,'RAB Prices Short'!$E:$E,'All Prices combined'!$G29),IF($B29="RAB Long",SUMIFS('RAB Prices Long'!BN:BN,'RAB Prices Long'!$B:$B,'All Prices combined'!$D29,'RAB Prices Long'!$E:$E,'All Prices combined'!$G29)))),2)</f>
        <v>0</v>
      </c>
      <c r="BL29" s="2">
        <f>ROUND(IF($B29="Annuity",SUMIFS('Annuity Prices'!BO:BO,'Annuity Prices'!$B:$B,$D29,'Annuity Prices'!$E:$E,$G29),IF($B29="RAB Short",SUMIFS('RAB Prices Short'!BO:BO,'RAB Prices Short'!$B:$B,'All Prices combined'!$D29,'RAB Prices Short'!$E:$E,'All Prices combined'!$G29),IF($B29="RAB Long",SUMIFS('RAB Prices Long'!BO:BO,'RAB Prices Long'!$B:$B,'All Prices combined'!$D29,'RAB Prices Long'!$E:$E,'All Prices combined'!$G29)))),2)</f>
        <v>0</v>
      </c>
      <c r="BM29" s="2">
        <f>ROUND(IF($B29="Annuity",SUMIFS('Annuity Prices'!BP:BP,'Annuity Prices'!$B:$B,$D29,'Annuity Prices'!$E:$E,$G29),IF($B29="RAB Short",SUMIFS('RAB Prices Short'!BP:BP,'RAB Prices Short'!$B:$B,'All Prices combined'!$D29,'RAB Prices Short'!$E:$E,'All Prices combined'!$G29),IF($B29="RAB Long",SUMIFS('RAB Prices Long'!BP:BP,'RAB Prices Long'!$B:$B,'All Prices combined'!$D29,'RAB Prices Long'!$E:$E,'All Prices combined'!$G29)))),2)</f>
        <v>0</v>
      </c>
      <c r="BN29" s="2">
        <f>ROUND(IF($B29="Annuity",SUMIFS('Annuity Prices'!BQ:BQ,'Annuity Prices'!$B:$B,$D29,'Annuity Prices'!$E:$E,$G29),IF($B29="RAB Short",SUMIFS('RAB Prices Short'!BQ:BQ,'RAB Prices Short'!$B:$B,'All Prices combined'!$D29,'RAB Prices Short'!$E:$E,'All Prices combined'!$G29),IF($B29="RAB Long",SUMIFS('RAB Prices Long'!BQ:BQ,'RAB Prices Long'!$B:$B,'All Prices combined'!$D29,'RAB Prices Long'!$E:$E,'All Prices combined'!$G29)))),2)</f>
        <v>0</v>
      </c>
      <c r="BO29" s="2">
        <f>ROUND(IF($B29="Annuity",SUMIFS('Annuity Prices'!BR:BR,'Annuity Prices'!$B:$B,$D29,'Annuity Prices'!$E:$E,$G29),IF($B29="RAB Short",SUMIFS('RAB Prices Short'!BR:BR,'RAB Prices Short'!$B:$B,'All Prices combined'!$D29,'RAB Prices Short'!$E:$E,'All Prices combined'!$G29),IF($B29="RAB Long",SUMIFS('RAB Prices Long'!BR:BR,'RAB Prices Long'!$B:$B,'All Prices combined'!$D29,'RAB Prices Long'!$E:$E,'All Prices combined'!$G29)))),2)</f>
        <v>0</v>
      </c>
      <c r="BP29" s="2">
        <f>ROUND(IF($B29="Annuity",SUMIFS('Annuity Prices'!BS:BS,'Annuity Prices'!$B:$B,$D29,'Annuity Prices'!$E:$E,$G29),IF($B29="RAB Short",SUMIFS('RAB Prices Short'!BS:BS,'RAB Prices Short'!$B:$B,'All Prices combined'!$D29,'RAB Prices Short'!$E:$E,'All Prices combined'!$G29),IF($B29="RAB Long",SUMIFS('RAB Prices Long'!BS:BS,'RAB Prices Long'!$B:$B,'All Prices combined'!$D29,'RAB Prices Long'!$E:$E,'All Prices combined'!$G29)))),2)</f>
        <v>0</v>
      </c>
      <c r="BQ29" s="2">
        <f>ROUND(IF($B29="Annuity",SUMIFS('Annuity Prices'!BT:BT,'Annuity Prices'!$B:$B,$D29,'Annuity Prices'!$E:$E,$G29),IF($B29="RAB Short",SUMIFS('RAB Prices Short'!BT:BT,'RAB Prices Short'!$B:$B,'All Prices combined'!$D29,'RAB Prices Short'!$E:$E,'All Prices combined'!$G29),IF($B29="RAB Long",SUMIFS('RAB Prices Long'!BT:BT,'RAB Prices Long'!$B:$B,'All Prices combined'!$D29,'RAB Prices Long'!$E:$E,'All Prices combined'!$G29)))),2)</f>
        <v>0</v>
      </c>
      <c r="BR29" s="2">
        <f>ROUND(IF($B29="Annuity",SUMIFS('Annuity Prices'!BU:BU,'Annuity Prices'!$B:$B,$D29,'Annuity Prices'!$E:$E,$G29),IF($B29="RAB Short",SUMIFS('RAB Prices Short'!BU:BU,'RAB Prices Short'!$B:$B,'All Prices combined'!$D29,'RAB Prices Short'!$E:$E,'All Prices combined'!$G29),IF($B29="RAB Long",SUMIFS('RAB Prices Long'!BU:BU,'RAB Prices Long'!$B:$B,'All Prices combined'!$D29,'RAB Prices Long'!$E:$E,'All Prices combined'!$G29)))),2)</f>
        <v>0</v>
      </c>
      <c r="BS29" s="2">
        <f>ROUND(IF($B29="Annuity",SUMIFS('Annuity Prices'!BV:BV,'Annuity Prices'!$B:$B,$D29,'Annuity Prices'!$E:$E,$G29),IF($B29="RAB Short",SUMIFS('RAB Prices Short'!BV:BV,'RAB Prices Short'!$B:$B,'All Prices combined'!$D29,'RAB Prices Short'!$E:$E,'All Prices combined'!$G29),IF($B29="RAB Long",SUMIFS('RAB Prices Long'!BV:BV,'RAB Prices Long'!$B:$B,'All Prices combined'!$D29,'RAB Prices Long'!$E:$E,'All Prices combined'!$G29)))),2)</f>
        <v>0</v>
      </c>
      <c r="BT29" s="2">
        <f>ROUND(IF($B29="Annuity",SUMIFS('Annuity Prices'!BW:BW,'Annuity Prices'!$B:$B,$D29,'Annuity Prices'!$E:$E,$G29),IF($B29="RAB Short",SUMIFS('RAB Prices Short'!BW:BW,'RAB Prices Short'!$B:$B,'All Prices combined'!$D29,'RAB Prices Short'!$E:$E,'All Prices combined'!$G29),IF($B29="RAB Long",SUMIFS('RAB Prices Long'!BW:BW,'RAB Prices Long'!$B:$B,'All Prices combined'!$D29,'RAB Prices Long'!$E:$E,'All Prices combined'!$G29)))),2)</f>
        <v>0</v>
      </c>
      <c r="BU29" s="2">
        <f>ROUND(IF($B29="Annuity",SUMIFS('Annuity Prices'!BX:BX,'Annuity Prices'!$B:$B,$D29,'Annuity Prices'!$E:$E,$G29),IF($B29="RAB Short",SUMIFS('RAB Prices Short'!BX:BX,'RAB Prices Short'!$B:$B,'All Prices combined'!$D29,'RAB Prices Short'!$E:$E,'All Prices combined'!$G29),IF($B29="RAB Long",SUMIFS('RAB Prices Long'!BX:BX,'RAB Prices Long'!$B:$B,'All Prices combined'!$D29,'RAB Prices Long'!$E:$E,'All Prices combined'!$G29)))),2)</f>
        <v>0</v>
      </c>
    </row>
    <row r="30" spans="2:73" x14ac:dyDescent="0.25">
      <c r="B30" t="s">
        <v>37</v>
      </c>
      <c r="C30" s="1">
        <v>7</v>
      </c>
      <c r="D30" s="1" t="s">
        <v>144</v>
      </c>
      <c r="E30" s="1" t="s">
        <v>142</v>
      </c>
      <c r="F30" s="1">
        <v>7</v>
      </c>
      <c r="G30" s="1" t="s">
        <v>38</v>
      </c>
      <c r="H30" s="1" t="s">
        <v>128</v>
      </c>
      <c r="I30" s="2">
        <f>ROUND(IF($B30="Annuity",SUMIFS('Annuity Prices'!L:L,'Annuity Prices'!$B:$B,$D30,'Annuity Prices'!$E:$E,$G30),IF($B30="RAB Short",SUMIFS('RAB Prices Short'!L:L,'RAB Prices Short'!$B:$B,'All Prices combined'!$D30,'RAB Prices Short'!$E:$E,'All Prices combined'!$G30),IF($B30="RAB Long",SUMIFS('RAB Prices Long'!L:L,'RAB Prices Long'!$B:$B,'All Prices combined'!$D30,'RAB Prices Long'!$E:$E,'All Prices combined'!$G30)))),2)</f>
        <v>25.4</v>
      </c>
      <c r="J30" s="2">
        <f>ROUND(IF($B30="Annuity",SUMIFS('Annuity Prices'!M:M,'Annuity Prices'!$B:$B,$D30,'Annuity Prices'!$E:$E,$G30),IF($B30="RAB Short",SUMIFS('RAB Prices Short'!M:M,'RAB Prices Short'!$B:$B,'All Prices combined'!$D30,'RAB Prices Short'!$E:$E,'All Prices combined'!$G30),IF($B30="RAB Long",SUMIFS('RAB Prices Long'!M:M,'RAB Prices Long'!$B:$B,'All Prices combined'!$D30,'RAB Prices Long'!$E:$E,'All Prices combined'!$G30)))),2)</f>
        <v>26.13</v>
      </c>
      <c r="K30" s="2">
        <f>ROUND(IF($B30="Annuity",SUMIFS('Annuity Prices'!N:N,'Annuity Prices'!$B:$B,$D30,'Annuity Prices'!$E:$E,$G30),IF($B30="RAB Short",SUMIFS('RAB Prices Short'!N:N,'RAB Prices Short'!$B:$B,'All Prices combined'!$D30,'RAB Prices Short'!$E:$E,'All Prices combined'!$G30),IF($B30="RAB Long",SUMIFS('RAB Prices Long'!N:N,'RAB Prices Long'!$B:$B,'All Prices combined'!$D30,'RAB Prices Long'!$E:$E,'All Prices combined'!$G30)))),2)</f>
        <v>26.88</v>
      </c>
      <c r="L30" s="2">
        <f>ROUND(IF($B30="Annuity",SUMIFS('Annuity Prices'!O:O,'Annuity Prices'!$B:$B,$D30,'Annuity Prices'!$E:$E,$G30),IF($B30="RAB Short",SUMIFS('RAB Prices Short'!O:O,'RAB Prices Short'!$B:$B,'All Prices combined'!$D30,'RAB Prices Short'!$E:$E,'All Prices combined'!$G30),IF($B30="RAB Long",SUMIFS('RAB Prices Long'!O:O,'RAB Prices Long'!$B:$B,'All Prices combined'!$D30,'RAB Prices Long'!$E:$E,'All Prices combined'!$G30)))),2)</f>
        <v>27.65</v>
      </c>
      <c r="M30" s="2">
        <f>ROUND(IF($B30="Annuity",SUMIFS('Annuity Prices'!P:P,'Annuity Prices'!$B:$B,$D30,'Annuity Prices'!$E:$E,$G30),IF($B30="RAB Short",SUMIFS('RAB Prices Short'!P:P,'RAB Prices Short'!$B:$B,'All Prices combined'!$D30,'RAB Prices Short'!$E:$E,'All Prices combined'!$G30),IF($B30="RAB Long",SUMIFS('RAB Prices Long'!P:P,'RAB Prices Long'!$B:$B,'All Prices combined'!$D30,'RAB Prices Long'!$E:$E,'All Prices combined'!$G30)))),2)</f>
        <v>27.93</v>
      </c>
      <c r="N30" s="2">
        <f>ROUND(IF($B30="Annuity",SUMIFS('Annuity Prices'!Q:Q,'Annuity Prices'!$B:$B,$D30,'Annuity Prices'!$E:$E,$G30),IF($B30="RAB Short",SUMIFS('RAB Prices Short'!Q:Q,'RAB Prices Short'!$B:$B,'All Prices combined'!$D30,'RAB Prices Short'!$E:$E,'All Prices combined'!$G30),IF($B30="RAB Long",SUMIFS('RAB Prices Long'!Q:Q,'RAB Prices Long'!$B:$B,'All Prices combined'!$D30,'RAB Prices Long'!$E:$E,'All Prices combined'!$G30)))),2)</f>
        <v>28.63</v>
      </c>
      <c r="O30" s="2">
        <f>ROUND(IF($B30="Annuity",SUMIFS('Annuity Prices'!R:R,'Annuity Prices'!$B:$B,$D30,'Annuity Prices'!$E:$E,$G30),IF($B30="RAB Short",SUMIFS('RAB Prices Short'!R:R,'RAB Prices Short'!$B:$B,'All Prices combined'!$D30,'RAB Prices Short'!$E:$E,'All Prices combined'!$G30),IF($B30="RAB Long",SUMIFS('RAB Prices Long'!R:R,'RAB Prices Long'!$B:$B,'All Prices combined'!$D30,'RAB Prices Long'!$E:$E,'All Prices combined'!$G30)))),2)</f>
        <v>29.34</v>
      </c>
      <c r="P30" s="2">
        <f>ROUND(IF($B30="Annuity",SUMIFS('Annuity Prices'!S:S,'Annuity Prices'!$B:$B,$D30,'Annuity Prices'!$E:$E,$G30),IF($B30="RAB Short",SUMIFS('RAB Prices Short'!S:S,'RAB Prices Short'!$B:$B,'All Prices combined'!$D30,'RAB Prices Short'!$E:$E,'All Prices combined'!$G30),IF($B30="RAB Long",SUMIFS('RAB Prices Long'!S:S,'RAB Prices Long'!$B:$B,'All Prices combined'!$D30,'RAB Prices Long'!$E:$E,'All Prices combined'!$G30)))),2)</f>
        <v>30.07</v>
      </c>
      <c r="Q30" s="2">
        <f>ROUND(IF($B30="Annuity",SUMIFS('Annuity Prices'!T:T,'Annuity Prices'!$B:$B,$D30,'Annuity Prices'!$E:$E,$G30),IF($B30="RAB Short",SUMIFS('RAB Prices Short'!T:T,'RAB Prices Short'!$B:$B,'All Prices combined'!$D30,'RAB Prices Short'!$E:$E,'All Prices combined'!$G30),IF($B30="RAB Long",SUMIFS('RAB Prices Long'!T:T,'RAB Prices Long'!$B:$B,'All Prices combined'!$D30,'RAB Prices Long'!$E:$E,'All Prices combined'!$G30)))),2)</f>
        <v>30.82</v>
      </c>
      <c r="R30" s="2">
        <f>ROUND(IF($B30="Annuity",SUMIFS('Annuity Prices'!U:U,'Annuity Prices'!$B:$B,$D30,'Annuity Prices'!$E:$E,$G30),IF($B30="RAB Short",SUMIFS('RAB Prices Short'!U:U,'RAB Prices Short'!$B:$B,'All Prices combined'!$D30,'RAB Prices Short'!$E:$E,'All Prices combined'!$G30),IF($B30="RAB Long",SUMIFS('RAB Prices Long'!U:U,'RAB Prices Long'!$B:$B,'All Prices combined'!$D30,'RAB Prices Long'!$E:$E,'All Prices combined'!$G30)))),2)</f>
        <v>31.59</v>
      </c>
      <c r="S30" s="2">
        <f>ROUND(IF($B30="Annuity",SUMIFS('Annuity Prices'!V:V,'Annuity Prices'!$B:$B,$D30,'Annuity Prices'!$E:$E,$G30),IF($B30="RAB Short",SUMIFS('RAB Prices Short'!V:V,'RAB Prices Short'!$B:$B,'All Prices combined'!$D30,'RAB Prices Short'!$E:$E,'All Prices combined'!$G30),IF($B30="RAB Long",SUMIFS('RAB Prices Long'!V:V,'RAB Prices Long'!$B:$B,'All Prices combined'!$D30,'RAB Prices Long'!$E:$E,'All Prices combined'!$G30)))),2)</f>
        <v>32.380000000000003</v>
      </c>
      <c r="T30" s="2">
        <f>ROUND(IF($B30="Annuity",SUMIFS('Annuity Prices'!W:W,'Annuity Prices'!$B:$B,$D30,'Annuity Prices'!$E:$E,$G30),IF($B30="RAB Short",SUMIFS('RAB Prices Short'!W:W,'RAB Prices Short'!$B:$B,'All Prices combined'!$D30,'RAB Prices Short'!$E:$E,'All Prices combined'!$G30),IF($B30="RAB Long",SUMIFS('RAB Prices Long'!W:W,'RAB Prices Long'!$B:$B,'All Prices combined'!$D30,'RAB Prices Long'!$E:$E,'All Prices combined'!$G30)))),2)</f>
        <v>33.19</v>
      </c>
      <c r="U30" s="2">
        <f>ROUND(IF($B30="Annuity",SUMIFS('Annuity Prices'!X:X,'Annuity Prices'!$B:$B,$D30,'Annuity Prices'!$E:$E,$G30),IF($B30="RAB Short",SUMIFS('RAB Prices Short'!X:X,'RAB Prices Short'!$B:$B,'All Prices combined'!$D30,'RAB Prices Short'!$E:$E,'All Prices combined'!$G30),IF($B30="RAB Long",SUMIFS('RAB Prices Long'!X:X,'RAB Prices Long'!$B:$B,'All Prices combined'!$D30,'RAB Prices Long'!$E:$E,'All Prices combined'!$G30)))),2)</f>
        <v>34.01</v>
      </c>
      <c r="V30" s="2">
        <f>ROUND(IF($B30="Annuity",SUMIFS('Annuity Prices'!Y:Y,'Annuity Prices'!$B:$B,$D30,'Annuity Prices'!$E:$E,$G30),IF($B30="RAB Short",SUMIFS('RAB Prices Short'!Y:Y,'RAB Prices Short'!$B:$B,'All Prices combined'!$D30,'RAB Prices Short'!$E:$E,'All Prices combined'!$G30),IF($B30="RAB Long",SUMIFS('RAB Prices Long'!Y:Y,'RAB Prices Long'!$B:$B,'All Prices combined'!$D30,'RAB Prices Long'!$E:$E,'All Prices combined'!$G30)))),2)</f>
        <v>34.86</v>
      </c>
      <c r="W30" s="2">
        <f>ROUND(IF($B30="Annuity",SUMIFS('Annuity Prices'!Z:Z,'Annuity Prices'!$B:$B,$D30,'Annuity Prices'!$E:$E,$G30),IF($B30="RAB Short",SUMIFS('RAB Prices Short'!Z:Z,'RAB Prices Short'!$B:$B,'All Prices combined'!$D30,'RAB Prices Short'!$E:$E,'All Prices combined'!$G30),IF($B30="RAB Long",SUMIFS('RAB Prices Long'!Z:Z,'RAB Prices Long'!$B:$B,'All Prices combined'!$D30,'RAB Prices Long'!$E:$E,'All Prices combined'!$G30)))),2)</f>
        <v>35.729999999999997</v>
      </c>
      <c r="X30" s="2">
        <f>ROUND(IF($B30="Annuity",SUMIFS('Annuity Prices'!AA:AA,'Annuity Prices'!$B:$B,$D30,'Annuity Prices'!$E:$E,$G30),IF($B30="RAB Short",SUMIFS('RAB Prices Short'!AA:AA,'RAB Prices Short'!$B:$B,'All Prices combined'!$D30,'RAB Prices Short'!$E:$E,'All Prices combined'!$G30),IF($B30="RAB Long",SUMIFS('RAB Prices Long'!AA:AA,'RAB Prices Long'!$B:$B,'All Prices combined'!$D30,'RAB Prices Long'!$E:$E,'All Prices combined'!$G30)))),2)</f>
        <v>36.619999999999997</v>
      </c>
      <c r="Y30" s="2">
        <f>ROUND(IF($B30="Annuity",SUMIFS('Annuity Prices'!AB:AB,'Annuity Prices'!$B:$B,$D30,'Annuity Prices'!$E:$E,$G30),IF($B30="RAB Short",SUMIFS('RAB Prices Short'!AB:AB,'RAB Prices Short'!$B:$B,'All Prices combined'!$D30,'RAB Prices Short'!$E:$E,'All Prices combined'!$G30),IF($B30="RAB Long",SUMIFS('RAB Prices Long'!AB:AB,'RAB Prices Long'!$B:$B,'All Prices combined'!$D30,'RAB Prices Long'!$E:$E,'All Prices combined'!$G30)))),2)</f>
        <v>37.53</v>
      </c>
      <c r="Z30" s="2">
        <f>ROUND(IF($B30="Annuity",SUMIFS('Annuity Prices'!AC:AC,'Annuity Prices'!$B:$B,$D30,'Annuity Prices'!$E:$E,$G30),IF($B30="RAB Short",SUMIFS('RAB Prices Short'!AC:AC,'RAB Prices Short'!$B:$B,'All Prices combined'!$D30,'RAB Prices Short'!$E:$E,'All Prices combined'!$G30),IF($B30="RAB Long",SUMIFS('RAB Prices Long'!AC:AC,'RAB Prices Long'!$B:$B,'All Prices combined'!$D30,'RAB Prices Long'!$E:$E,'All Prices combined'!$G30)))),2)</f>
        <v>38.47</v>
      </c>
      <c r="AA30" s="2">
        <f>ROUND(IF($B30="Annuity",SUMIFS('Annuity Prices'!AD:AD,'Annuity Prices'!$B:$B,$D30,'Annuity Prices'!$E:$E,$G30),IF($B30="RAB Short",SUMIFS('RAB Prices Short'!AD:AD,'RAB Prices Short'!$B:$B,'All Prices combined'!$D30,'RAB Prices Short'!$E:$E,'All Prices combined'!$G30),IF($B30="RAB Long",SUMIFS('RAB Prices Long'!AD:AD,'RAB Prices Long'!$B:$B,'All Prices combined'!$D30,'RAB Prices Long'!$E:$E,'All Prices combined'!$G30)))),2)</f>
        <v>39.43</v>
      </c>
      <c r="AB30" s="2">
        <f>ROUND(IF($B30="Annuity",SUMIFS('Annuity Prices'!AE:AE,'Annuity Prices'!$B:$B,$D30,'Annuity Prices'!$E:$E,$G30),IF($B30="RAB Short",SUMIFS('RAB Prices Short'!AE:AE,'RAB Prices Short'!$B:$B,'All Prices combined'!$D30,'RAB Prices Short'!$E:$E,'All Prices combined'!$G30),IF($B30="RAB Long",SUMIFS('RAB Prices Long'!AE:AE,'RAB Prices Long'!$B:$B,'All Prices combined'!$D30,'RAB Prices Long'!$E:$E,'All Prices combined'!$G30)))),2)</f>
        <v>40.42</v>
      </c>
      <c r="AC30" s="2">
        <f>ROUND(IF($B30="Annuity",SUMIFS('Annuity Prices'!AF:AF,'Annuity Prices'!$B:$B,$D30,'Annuity Prices'!$E:$E,$G30),IF($B30="RAB Short",SUMIFS('RAB Prices Short'!AF:AF,'RAB Prices Short'!$B:$B,'All Prices combined'!$D30,'RAB Prices Short'!$E:$E,'All Prices combined'!$G30),IF($B30="RAB Long",SUMIFS('RAB Prices Long'!AF:AF,'RAB Prices Long'!$B:$B,'All Prices combined'!$D30,'RAB Prices Long'!$E:$E,'All Prices combined'!$G30)))),2)</f>
        <v>41.42</v>
      </c>
      <c r="AD30" s="2">
        <f>ROUND(IF($B30="Annuity",SUMIFS('Annuity Prices'!AG:AG,'Annuity Prices'!$B:$B,$D30,'Annuity Prices'!$E:$E,$G30),IF($B30="RAB Short",SUMIFS('RAB Prices Short'!AG:AG,'RAB Prices Short'!$B:$B,'All Prices combined'!$D30,'RAB Prices Short'!$E:$E,'All Prices combined'!$G30),IF($B30="RAB Long",SUMIFS('RAB Prices Long'!AG:AG,'RAB Prices Long'!$B:$B,'All Prices combined'!$D30,'RAB Prices Long'!$E:$E,'All Prices combined'!$G30)))),2)</f>
        <v>42.46</v>
      </c>
      <c r="AE30" s="2">
        <f>ROUND(IF($B30="Annuity",SUMIFS('Annuity Prices'!AH:AH,'Annuity Prices'!$B:$B,$D30,'Annuity Prices'!$E:$E,$G30),IF($B30="RAB Short",SUMIFS('RAB Prices Short'!AH:AH,'RAB Prices Short'!$B:$B,'All Prices combined'!$D30,'RAB Prices Short'!$E:$E,'All Prices combined'!$G30),IF($B30="RAB Long",SUMIFS('RAB Prices Long'!AH:AH,'RAB Prices Long'!$B:$B,'All Prices combined'!$D30,'RAB Prices Long'!$E:$E,'All Prices combined'!$G30)))),2)</f>
        <v>43.52</v>
      </c>
      <c r="AF30" s="2">
        <f>ROUND(IF($B30="Annuity",SUMIFS('Annuity Prices'!AI:AI,'Annuity Prices'!$B:$B,$D30,'Annuity Prices'!$E:$E,$G30),IF($B30="RAB Short",SUMIFS('RAB Prices Short'!AI:AI,'RAB Prices Short'!$B:$B,'All Prices combined'!$D30,'RAB Prices Short'!$E:$E,'All Prices combined'!$G30),IF($B30="RAB Long",SUMIFS('RAB Prices Long'!AI:AI,'RAB Prices Long'!$B:$B,'All Prices combined'!$D30,'RAB Prices Long'!$E:$E,'All Prices combined'!$G30)))),2)</f>
        <v>44.61</v>
      </c>
      <c r="AG30" s="2">
        <f>ROUND(IF($B30="Annuity",SUMIFS('Annuity Prices'!AJ:AJ,'Annuity Prices'!$B:$B,$D30,'Annuity Prices'!$E:$E,$G30),IF($B30="RAB Short",SUMIFS('RAB Prices Short'!AJ:AJ,'RAB Prices Short'!$B:$B,'All Prices combined'!$D30,'RAB Prices Short'!$E:$E,'All Prices combined'!$G30),IF($B30="RAB Long",SUMIFS('RAB Prices Long'!AJ:AJ,'RAB Prices Long'!$B:$B,'All Prices combined'!$D30,'RAB Prices Long'!$E:$E,'All Prices combined'!$G30)))),2)</f>
        <v>45.72</v>
      </c>
      <c r="AH30" s="2">
        <f>ROUND(IF($B30="Annuity",SUMIFS('Annuity Prices'!AK:AK,'Annuity Prices'!$B:$B,$D30,'Annuity Prices'!$E:$E,$G30),IF($B30="RAB Short",SUMIFS('RAB Prices Short'!AK:AK,'RAB Prices Short'!$B:$B,'All Prices combined'!$D30,'RAB Prices Short'!$E:$E,'All Prices combined'!$G30),IF($B30="RAB Long",SUMIFS('RAB Prices Long'!AK:AK,'RAB Prices Long'!$B:$B,'All Prices combined'!$D30,'RAB Prices Long'!$E:$E,'All Prices combined'!$G30)))),2)</f>
        <v>46.86</v>
      </c>
      <c r="AI30" s="2">
        <f>ROUND(IF($B30="Annuity",SUMIFS('Annuity Prices'!AL:AL,'Annuity Prices'!$B:$B,$D30,'Annuity Prices'!$E:$E,$G30),IF($B30="RAB Short",SUMIFS('RAB Prices Short'!AL:AL,'RAB Prices Short'!$B:$B,'All Prices combined'!$D30,'RAB Prices Short'!$E:$E,'All Prices combined'!$G30),IF($B30="RAB Long",SUMIFS('RAB Prices Long'!AL:AL,'RAB Prices Long'!$B:$B,'All Prices combined'!$D30,'RAB Prices Long'!$E:$E,'All Prices combined'!$G30)))),2)</f>
        <v>48.03</v>
      </c>
      <c r="AJ30" s="2">
        <f>ROUND(IF($B30="Annuity",SUMIFS('Annuity Prices'!AM:AM,'Annuity Prices'!$B:$B,$D30,'Annuity Prices'!$E:$E,$G30),IF($B30="RAB Short",SUMIFS('RAB Prices Short'!AM:AM,'RAB Prices Short'!$B:$B,'All Prices combined'!$D30,'RAB Prices Short'!$E:$E,'All Prices combined'!$G30),IF($B30="RAB Long",SUMIFS('RAB Prices Long'!AM:AM,'RAB Prices Long'!$B:$B,'All Prices combined'!$D30,'RAB Prices Long'!$E:$E,'All Prices combined'!$G30)))),2)</f>
        <v>49.23</v>
      </c>
      <c r="AK30" s="2">
        <f>ROUND(IF($B30="Annuity",SUMIFS('Annuity Prices'!AN:AN,'Annuity Prices'!$B:$B,$D30,'Annuity Prices'!$E:$E,$G30),IF($B30="RAB Short",SUMIFS('RAB Prices Short'!AN:AN,'RAB Prices Short'!$B:$B,'All Prices combined'!$D30,'RAB Prices Short'!$E:$E,'All Prices combined'!$G30),IF($B30="RAB Long",SUMIFS('RAB Prices Long'!AN:AN,'RAB Prices Long'!$B:$B,'All Prices combined'!$D30,'RAB Prices Long'!$E:$E,'All Prices combined'!$G30)))),2)</f>
        <v>50.46</v>
      </c>
      <c r="AL30" s="2">
        <f>ROUND(IF($B30="Annuity",SUMIFS('Annuity Prices'!AO:AO,'Annuity Prices'!$B:$B,$D30,'Annuity Prices'!$E:$E,$G30),IF($B30="RAB Short",SUMIFS('RAB Prices Short'!AO:AO,'RAB Prices Short'!$B:$B,'All Prices combined'!$D30,'RAB Prices Short'!$E:$E,'All Prices combined'!$G30),IF($B30="RAB Long",SUMIFS('RAB Prices Long'!AO:AO,'RAB Prices Long'!$B:$B,'All Prices combined'!$D30,'RAB Prices Long'!$E:$E,'All Prices combined'!$G30)))),2)</f>
        <v>51.72</v>
      </c>
      <c r="AM30" s="2">
        <f>ROUND(IF($B30="Annuity",SUMIFS('Annuity Prices'!AP:AP,'Annuity Prices'!$B:$B,$D30,'Annuity Prices'!$E:$E,$G30),IF($B30="RAB Short",SUMIFS('RAB Prices Short'!AP:AP,'RAB Prices Short'!$B:$B,'All Prices combined'!$D30,'RAB Prices Short'!$E:$E,'All Prices combined'!$G30),IF($B30="RAB Long",SUMIFS('RAB Prices Long'!AP:AP,'RAB Prices Long'!$B:$B,'All Prices combined'!$D30,'RAB Prices Long'!$E:$E,'All Prices combined'!$G30)))),2)</f>
        <v>53.01</v>
      </c>
      <c r="AN30" s="2">
        <f>ROUND(IF($B30="Annuity",SUMIFS('Annuity Prices'!AQ:AQ,'Annuity Prices'!$B:$B,$D30,'Annuity Prices'!$E:$E,$G30),IF($B30="RAB Short",SUMIFS('RAB Prices Short'!AQ:AQ,'RAB Prices Short'!$B:$B,'All Prices combined'!$D30,'RAB Prices Short'!$E:$E,'All Prices combined'!$G30),IF($B30="RAB Long",SUMIFS('RAB Prices Long'!AQ:AQ,'RAB Prices Long'!$B:$B,'All Prices combined'!$D30,'RAB Prices Long'!$E:$E,'All Prices combined'!$G30)))),2)</f>
        <v>54.34</v>
      </c>
      <c r="AO30" s="2">
        <f>ROUND(IF($B30="Annuity",SUMIFS('Annuity Prices'!AR:AR,'Annuity Prices'!$B:$B,$D30,'Annuity Prices'!$E:$E,$G30),IF($B30="RAB Short",SUMIFS('RAB Prices Short'!AR:AR,'RAB Prices Short'!$B:$B,'All Prices combined'!$D30,'RAB Prices Short'!$E:$E,'All Prices combined'!$G30),IF($B30="RAB Long",SUMIFS('RAB Prices Long'!AR:AR,'RAB Prices Long'!$B:$B,'All Prices combined'!$D30,'RAB Prices Long'!$E:$E,'All Prices combined'!$G30)))),2)</f>
        <v>21.32</v>
      </c>
      <c r="AP30" s="2">
        <f>ROUND(IF($B30="Annuity",SUMIFS('Annuity Prices'!AS:AS,'Annuity Prices'!$B:$B,$D30,'Annuity Prices'!$E:$E,$G30),IF($B30="RAB Short",SUMIFS('RAB Prices Short'!AS:AS,'RAB Prices Short'!$B:$B,'All Prices combined'!$D30,'RAB Prices Short'!$E:$E,'All Prices combined'!$G30),IF($B30="RAB Long",SUMIFS('RAB Prices Long'!AS:AS,'RAB Prices Long'!$B:$B,'All Prices combined'!$D30,'RAB Prices Long'!$E:$E,'All Prices combined'!$G30)))),2)</f>
        <v>24.54</v>
      </c>
      <c r="AQ30" s="2">
        <f>ROUND(IF($B30="Annuity",SUMIFS('Annuity Prices'!AT:AT,'Annuity Prices'!$B:$B,$D30,'Annuity Prices'!$E:$E,$G30),IF($B30="RAB Short",SUMIFS('RAB Prices Short'!AT:AT,'RAB Prices Short'!$B:$B,'All Prices combined'!$D30,'RAB Prices Short'!$E:$E,'All Prices combined'!$G30),IF($B30="RAB Long",SUMIFS('RAB Prices Long'!AT:AT,'RAB Prices Long'!$B:$B,'All Prices combined'!$D30,'RAB Prices Long'!$E:$E,'All Prices combined'!$G30)))),2)</f>
        <v>26.13</v>
      </c>
      <c r="AR30" s="2">
        <f>ROUND(IF($B30="Annuity",SUMIFS('Annuity Prices'!AU:AU,'Annuity Prices'!$B:$B,$D30,'Annuity Prices'!$E:$E,$G30),IF($B30="RAB Short",SUMIFS('RAB Prices Short'!AU:AU,'RAB Prices Short'!$B:$B,'All Prices combined'!$D30,'RAB Prices Short'!$E:$E,'All Prices combined'!$G30),IF($B30="RAB Long",SUMIFS('RAB Prices Long'!AU:AU,'RAB Prices Long'!$B:$B,'All Prices combined'!$D30,'RAB Prices Long'!$E:$E,'All Prices combined'!$G30)))),2)</f>
        <v>26.88</v>
      </c>
      <c r="AS30" s="2">
        <f>ROUND(IF($B30="Annuity",SUMIFS('Annuity Prices'!AV:AV,'Annuity Prices'!$B:$B,$D30,'Annuity Prices'!$E:$E,$G30),IF($B30="RAB Short",SUMIFS('RAB Prices Short'!AV:AV,'RAB Prices Short'!$B:$B,'All Prices combined'!$D30,'RAB Prices Short'!$E:$E,'All Prices combined'!$G30),IF($B30="RAB Long",SUMIFS('RAB Prices Long'!AV:AV,'RAB Prices Long'!$B:$B,'All Prices combined'!$D30,'RAB Prices Long'!$E:$E,'All Prices combined'!$G30)))),2)</f>
        <v>27.65</v>
      </c>
      <c r="AT30" s="2">
        <f>ROUND(IF($B30="Annuity",SUMIFS('Annuity Prices'!AW:AW,'Annuity Prices'!$B:$B,$D30,'Annuity Prices'!$E:$E,$G30),IF($B30="RAB Short",SUMIFS('RAB Prices Short'!AW:AW,'RAB Prices Short'!$B:$B,'All Prices combined'!$D30,'RAB Prices Short'!$E:$E,'All Prices combined'!$G30),IF($B30="RAB Long",SUMIFS('RAB Prices Long'!AW:AW,'RAB Prices Long'!$B:$B,'All Prices combined'!$D30,'RAB Prices Long'!$E:$E,'All Prices combined'!$G30)))),2)</f>
        <v>27.93</v>
      </c>
      <c r="AU30" s="2">
        <f>ROUND(IF($B30="Annuity",SUMIFS('Annuity Prices'!AX:AX,'Annuity Prices'!$B:$B,$D30,'Annuity Prices'!$E:$E,$G30),IF($B30="RAB Short",SUMIFS('RAB Prices Short'!AX:AX,'RAB Prices Short'!$B:$B,'All Prices combined'!$D30,'RAB Prices Short'!$E:$E,'All Prices combined'!$G30),IF($B30="RAB Long",SUMIFS('RAB Prices Long'!AX:AX,'RAB Prices Long'!$B:$B,'All Prices combined'!$D30,'RAB Prices Long'!$E:$E,'All Prices combined'!$G30)))),2)</f>
        <v>28.63</v>
      </c>
      <c r="AV30" s="2">
        <f>ROUND(IF($B30="Annuity",SUMIFS('Annuity Prices'!AY:AY,'Annuity Prices'!$B:$B,$D30,'Annuity Prices'!$E:$E,$G30),IF($B30="RAB Short",SUMIFS('RAB Prices Short'!AY:AY,'RAB Prices Short'!$B:$B,'All Prices combined'!$D30,'RAB Prices Short'!$E:$E,'All Prices combined'!$G30),IF($B30="RAB Long",SUMIFS('RAB Prices Long'!AY:AY,'RAB Prices Long'!$B:$B,'All Prices combined'!$D30,'RAB Prices Long'!$E:$E,'All Prices combined'!$G30)))),2)</f>
        <v>29.34</v>
      </c>
      <c r="AW30" s="2">
        <f>ROUND(IF($B30="Annuity",SUMIFS('Annuity Prices'!AZ:AZ,'Annuity Prices'!$B:$B,$D30,'Annuity Prices'!$E:$E,$G30),IF($B30="RAB Short",SUMIFS('RAB Prices Short'!AZ:AZ,'RAB Prices Short'!$B:$B,'All Prices combined'!$D30,'RAB Prices Short'!$E:$E,'All Prices combined'!$G30),IF($B30="RAB Long",SUMIFS('RAB Prices Long'!AZ:AZ,'RAB Prices Long'!$B:$B,'All Prices combined'!$D30,'RAB Prices Long'!$E:$E,'All Prices combined'!$G30)))),2)</f>
        <v>30.07</v>
      </c>
      <c r="AX30" s="2">
        <f>ROUND(IF($B30="Annuity",SUMIFS('Annuity Prices'!BA:BA,'Annuity Prices'!$B:$B,$D30,'Annuity Prices'!$E:$E,$G30),IF($B30="RAB Short",SUMIFS('RAB Prices Short'!BA:BA,'RAB Prices Short'!$B:$B,'All Prices combined'!$D30,'RAB Prices Short'!$E:$E,'All Prices combined'!$G30),IF($B30="RAB Long",SUMIFS('RAB Prices Long'!BA:BA,'RAB Prices Long'!$B:$B,'All Prices combined'!$D30,'RAB Prices Long'!$E:$E,'All Prices combined'!$G30)))),2)</f>
        <v>30.82</v>
      </c>
      <c r="AY30" s="2">
        <f>ROUND(IF($B30="Annuity",SUMIFS('Annuity Prices'!BB:BB,'Annuity Prices'!$B:$B,$D30,'Annuity Prices'!$E:$E,$G30),IF($B30="RAB Short",SUMIFS('RAB Prices Short'!BB:BB,'RAB Prices Short'!$B:$B,'All Prices combined'!$D30,'RAB Prices Short'!$E:$E,'All Prices combined'!$G30),IF($B30="RAB Long",SUMIFS('RAB Prices Long'!BB:BB,'RAB Prices Long'!$B:$B,'All Prices combined'!$D30,'RAB Prices Long'!$E:$E,'All Prices combined'!$G30)))),2)</f>
        <v>31.59</v>
      </c>
      <c r="AZ30" s="2">
        <f>ROUND(IF($B30="Annuity",SUMIFS('Annuity Prices'!BC:BC,'Annuity Prices'!$B:$B,$D30,'Annuity Prices'!$E:$E,$G30),IF($B30="RAB Short",SUMIFS('RAB Prices Short'!BC:BC,'RAB Prices Short'!$B:$B,'All Prices combined'!$D30,'RAB Prices Short'!$E:$E,'All Prices combined'!$G30),IF($B30="RAB Long",SUMIFS('RAB Prices Long'!BC:BC,'RAB Prices Long'!$B:$B,'All Prices combined'!$D30,'RAB Prices Long'!$E:$E,'All Prices combined'!$G30)))),2)</f>
        <v>32.380000000000003</v>
      </c>
      <c r="BA30" s="2">
        <f>ROUND(IF($B30="Annuity",SUMIFS('Annuity Prices'!BD:BD,'Annuity Prices'!$B:$B,$D30,'Annuity Prices'!$E:$E,$G30),IF($B30="RAB Short",SUMIFS('RAB Prices Short'!BD:BD,'RAB Prices Short'!$B:$B,'All Prices combined'!$D30,'RAB Prices Short'!$E:$E,'All Prices combined'!$G30),IF($B30="RAB Long",SUMIFS('RAB Prices Long'!BD:BD,'RAB Prices Long'!$B:$B,'All Prices combined'!$D30,'RAB Prices Long'!$E:$E,'All Prices combined'!$G30)))),2)</f>
        <v>33.19</v>
      </c>
      <c r="BB30" s="2">
        <f>ROUND(IF($B30="Annuity",SUMIFS('Annuity Prices'!BE:BE,'Annuity Prices'!$B:$B,$D30,'Annuity Prices'!$E:$E,$G30),IF($B30="RAB Short",SUMIFS('RAB Prices Short'!BE:BE,'RAB Prices Short'!$B:$B,'All Prices combined'!$D30,'RAB Prices Short'!$E:$E,'All Prices combined'!$G30),IF($B30="RAB Long",SUMIFS('RAB Prices Long'!BE:BE,'RAB Prices Long'!$B:$B,'All Prices combined'!$D30,'RAB Prices Long'!$E:$E,'All Prices combined'!$G30)))),2)</f>
        <v>34.01</v>
      </c>
      <c r="BC30" s="2">
        <f>ROUND(IF($B30="Annuity",SUMIFS('Annuity Prices'!BF:BF,'Annuity Prices'!$B:$B,$D30,'Annuity Prices'!$E:$E,$G30),IF($B30="RAB Short",SUMIFS('RAB Prices Short'!BF:BF,'RAB Prices Short'!$B:$B,'All Prices combined'!$D30,'RAB Prices Short'!$E:$E,'All Prices combined'!$G30),IF($B30="RAB Long",SUMIFS('RAB Prices Long'!BF:BF,'RAB Prices Long'!$B:$B,'All Prices combined'!$D30,'RAB Prices Long'!$E:$E,'All Prices combined'!$G30)))),2)</f>
        <v>34.86</v>
      </c>
      <c r="BD30" s="2">
        <f>ROUND(IF($B30="Annuity",SUMIFS('Annuity Prices'!BG:BG,'Annuity Prices'!$B:$B,$D30,'Annuity Prices'!$E:$E,$G30),IF($B30="RAB Short",SUMIFS('RAB Prices Short'!BG:BG,'RAB Prices Short'!$B:$B,'All Prices combined'!$D30,'RAB Prices Short'!$E:$E,'All Prices combined'!$G30),IF($B30="RAB Long",SUMIFS('RAB Prices Long'!BG:BG,'RAB Prices Long'!$B:$B,'All Prices combined'!$D30,'RAB Prices Long'!$E:$E,'All Prices combined'!$G30)))),2)</f>
        <v>35.729999999999997</v>
      </c>
      <c r="BE30" s="2">
        <f>ROUND(IF($B30="Annuity",SUMIFS('Annuity Prices'!BH:BH,'Annuity Prices'!$B:$B,$D30,'Annuity Prices'!$E:$E,$G30),IF($B30="RAB Short",SUMIFS('RAB Prices Short'!BH:BH,'RAB Prices Short'!$B:$B,'All Prices combined'!$D30,'RAB Prices Short'!$E:$E,'All Prices combined'!$G30),IF($B30="RAB Long",SUMIFS('RAB Prices Long'!BH:BH,'RAB Prices Long'!$B:$B,'All Prices combined'!$D30,'RAB Prices Long'!$E:$E,'All Prices combined'!$G30)))),2)</f>
        <v>36.619999999999997</v>
      </c>
      <c r="BF30" s="2">
        <f>ROUND(IF($B30="Annuity",SUMIFS('Annuity Prices'!BI:BI,'Annuity Prices'!$B:$B,$D30,'Annuity Prices'!$E:$E,$G30),IF($B30="RAB Short",SUMIFS('RAB Prices Short'!BI:BI,'RAB Prices Short'!$B:$B,'All Prices combined'!$D30,'RAB Prices Short'!$E:$E,'All Prices combined'!$G30),IF($B30="RAB Long",SUMIFS('RAB Prices Long'!BI:BI,'RAB Prices Long'!$B:$B,'All Prices combined'!$D30,'RAB Prices Long'!$E:$E,'All Prices combined'!$G30)))),2)</f>
        <v>37.53</v>
      </c>
      <c r="BG30" s="2">
        <f>ROUND(IF($B30="Annuity",SUMIFS('Annuity Prices'!BJ:BJ,'Annuity Prices'!$B:$B,$D30,'Annuity Prices'!$E:$E,$G30),IF($B30="RAB Short",SUMIFS('RAB Prices Short'!BJ:BJ,'RAB Prices Short'!$B:$B,'All Prices combined'!$D30,'RAB Prices Short'!$E:$E,'All Prices combined'!$G30),IF($B30="RAB Long",SUMIFS('RAB Prices Long'!BJ:BJ,'RAB Prices Long'!$B:$B,'All Prices combined'!$D30,'RAB Prices Long'!$E:$E,'All Prices combined'!$G30)))),2)</f>
        <v>38.47</v>
      </c>
      <c r="BH30" s="2">
        <f>ROUND(IF($B30="Annuity",SUMIFS('Annuity Prices'!BK:BK,'Annuity Prices'!$B:$B,$D30,'Annuity Prices'!$E:$E,$G30),IF($B30="RAB Short",SUMIFS('RAB Prices Short'!BK:BK,'RAB Prices Short'!$B:$B,'All Prices combined'!$D30,'RAB Prices Short'!$E:$E,'All Prices combined'!$G30),IF($B30="RAB Long",SUMIFS('RAB Prices Long'!BK:BK,'RAB Prices Long'!$B:$B,'All Prices combined'!$D30,'RAB Prices Long'!$E:$E,'All Prices combined'!$G30)))),2)</f>
        <v>39.43</v>
      </c>
      <c r="BI30" s="2">
        <f>ROUND(IF($B30="Annuity",SUMIFS('Annuity Prices'!BL:BL,'Annuity Prices'!$B:$B,$D30,'Annuity Prices'!$E:$E,$G30),IF($B30="RAB Short",SUMIFS('RAB Prices Short'!BL:BL,'RAB Prices Short'!$B:$B,'All Prices combined'!$D30,'RAB Prices Short'!$E:$E,'All Prices combined'!$G30),IF($B30="RAB Long",SUMIFS('RAB Prices Long'!BL:BL,'RAB Prices Long'!$B:$B,'All Prices combined'!$D30,'RAB Prices Long'!$E:$E,'All Prices combined'!$G30)))),2)</f>
        <v>40.42</v>
      </c>
      <c r="BJ30" s="2">
        <f>ROUND(IF($B30="Annuity",SUMIFS('Annuity Prices'!BM:BM,'Annuity Prices'!$B:$B,$D30,'Annuity Prices'!$E:$E,$G30),IF($B30="RAB Short",SUMIFS('RAB Prices Short'!BM:BM,'RAB Prices Short'!$B:$B,'All Prices combined'!$D30,'RAB Prices Short'!$E:$E,'All Prices combined'!$G30),IF($B30="RAB Long",SUMIFS('RAB Prices Long'!BM:BM,'RAB Prices Long'!$B:$B,'All Prices combined'!$D30,'RAB Prices Long'!$E:$E,'All Prices combined'!$G30)))),2)</f>
        <v>41.42</v>
      </c>
      <c r="BK30" s="2">
        <f>ROUND(IF($B30="Annuity",SUMIFS('Annuity Prices'!BN:BN,'Annuity Prices'!$B:$B,$D30,'Annuity Prices'!$E:$E,$G30),IF($B30="RAB Short",SUMIFS('RAB Prices Short'!BN:BN,'RAB Prices Short'!$B:$B,'All Prices combined'!$D30,'RAB Prices Short'!$E:$E,'All Prices combined'!$G30),IF($B30="RAB Long",SUMIFS('RAB Prices Long'!BN:BN,'RAB Prices Long'!$B:$B,'All Prices combined'!$D30,'RAB Prices Long'!$E:$E,'All Prices combined'!$G30)))),2)</f>
        <v>42.46</v>
      </c>
      <c r="BL30" s="2">
        <f>ROUND(IF($B30="Annuity",SUMIFS('Annuity Prices'!BO:BO,'Annuity Prices'!$B:$B,$D30,'Annuity Prices'!$E:$E,$G30),IF($B30="RAB Short",SUMIFS('RAB Prices Short'!BO:BO,'RAB Prices Short'!$B:$B,'All Prices combined'!$D30,'RAB Prices Short'!$E:$E,'All Prices combined'!$G30),IF($B30="RAB Long",SUMIFS('RAB Prices Long'!BO:BO,'RAB Prices Long'!$B:$B,'All Prices combined'!$D30,'RAB Prices Long'!$E:$E,'All Prices combined'!$G30)))),2)</f>
        <v>43.52</v>
      </c>
      <c r="BM30" s="2">
        <f>ROUND(IF($B30="Annuity",SUMIFS('Annuity Prices'!BP:BP,'Annuity Prices'!$B:$B,$D30,'Annuity Prices'!$E:$E,$G30),IF($B30="RAB Short",SUMIFS('RAB Prices Short'!BP:BP,'RAB Prices Short'!$B:$B,'All Prices combined'!$D30,'RAB Prices Short'!$E:$E,'All Prices combined'!$G30),IF($B30="RAB Long",SUMIFS('RAB Prices Long'!BP:BP,'RAB Prices Long'!$B:$B,'All Prices combined'!$D30,'RAB Prices Long'!$E:$E,'All Prices combined'!$G30)))),2)</f>
        <v>44.61</v>
      </c>
      <c r="BN30" s="2">
        <f>ROUND(IF($B30="Annuity",SUMIFS('Annuity Prices'!BQ:BQ,'Annuity Prices'!$B:$B,$D30,'Annuity Prices'!$E:$E,$G30),IF($B30="RAB Short",SUMIFS('RAB Prices Short'!BQ:BQ,'RAB Prices Short'!$B:$B,'All Prices combined'!$D30,'RAB Prices Short'!$E:$E,'All Prices combined'!$G30),IF($B30="RAB Long",SUMIFS('RAB Prices Long'!BQ:BQ,'RAB Prices Long'!$B:$B,'All Prices combined'!$D30,'RAB Prices Long'!$E:$E,'All Prices combined'!$G30)))),2)</f>
        <v>45.72</v>
      </c>
      <c r="BO30" s="2">
        <f>ROUND(IF($B30="Annuity",SUMIFS('Annuity Prices'!BR:BR,'Annuity Prices'!$B:$B,$D30,'Annuity Prices'!$E:$E,$G30),IF($B30="RAB Short",SUMIFS('RAB Prices Short'!BR:BR,'RAB Prices Short'!$B:$B,'All Prices combined'!$D30,'RAB Prices Short'!$E:$E,'All Prices combined'!$G30),IF($B30="RAB Long",SUMIFS('RAB Prices Long'!BR:BR,'RAB Prices Long'!$B:$B,'All Prices combined'!$D30,'RAB Prices Long'!$E:$E,'All Prices combined'!$G30)))),2)</f>
        <v>46.86</v>
      </c>
      <c r="BP30" s="2">
        <f>ROUND(IF($B30="Annuity",SUMIFS('Annuity Prices'!BS:BS,'Annuity Prices'!$B:$B,$D30,'Annuity Prices'!$E:$E,$G30),IF($B30="RAB Short",SUMIFS('RAB Prices Short'!BS:BS,'RAB Prices Short'!$B:$B,'All Prices combined'!$D30,'RAB Prices Short'!$E:$E,'All Prices combined'!$G30),IF($B30="RAB Long",SUMIFS('RAB Prices Long'!BS:BS,'RAB Prices Long'!$B:$B,'All Prices combined'!$D30,'RAB Prices Long'!$E:$E,'All Prices combined'!$G30)))),2)</f>
        <v>48.03</v>
      </c>
      <c r="BQ30" s="2">
        <f>ROUND(IF($B30="Annuity",SUMIFS('Annuity Prices'!BT:BT,'Annuity Prices'!$B:$B,$D30,'Annuity Prices'!$E:$E,$G30),IF($B30="RAB Short",SUMIFS('RAB Prices Short'!BT:BT,'RAB Prices Short'!$B:$B,'All Prices combined'!$D30,'RAB Prices Short'!$E:$E,'All Prices combined'!$G30),IF($B30="RAB Long",SUMIFS('RAB Prices Long'!BT:BT,'RAB Prices Long'!$B:$B,'All Prices combined'!$D30,'RAB Prices Long'!$E:$E,'All Prices combined'!$G30)))),2)</f>
        <v>49.23</v>
      </c>
      <c r="BR30" s="2">
        <f>ROUND(IF($B30="Annuity",SUMIFS('Annuity Prices'!BU:BU,'Annuity Prices'!$B:$B,$D30,'Annuity Prices'!$E:$E,$G30),IF($B30="RAB Short",SUMIFS('RAB Prices Short'!BU:BU,'RAB Prices Short'!$B:$B,'All Prices combined'!$D30,'RAB Prices Short'!$E:$E,'All Prices combined'!$G30),IF($B30="RAB Long",SUMIFS('RAB Prices Long'!BU:BU,'RAB Prices Long'!$B:$B,'All Prices combined'!$D30,'RAB Prices Long'!$E:$E,'All Prices combined'!$G30)))),2)</f>
        <v>50.46</v>
      </c>
      <c r="BS30" s="2">
        <f>ROUND(IF($B30="Annuity",SUMIFS('Annuity Prices'!BV:BV,'Annuity Prices'!$B:$B,$D30,'Annuity Prices'!$E:$E,$G30),IF($B30="RAB Short",SUMIFS('RAB Prices Short'!BV:BV,'RAB Prices Short'!$B:$B,'All Prices combined'!$D30,'RAB Prices Short'!$E:$E,'All Prices combined'!$G30),IF($B30="RAB Long",SUMIFS('RAB Prices Long'!BV:BV,'RAB Prices Long'!$B:$B,'All Prices combined'!$D30,'RAB Prices Long'!$E:$E,'All Prices combined'!$G30)))),2)</f>
        <v>51.72</v>
      </c>
      <c r="BT30" s="2">
        <f>ROUND(IF($B30="Annuity",SUMIFS('Annuity Prices'!BW:BW,'Annuity Prices'!$B:$B,$D30,'Annuity Prices'!$E:$E,$G30),IF($B30="RAB Short",SUMIFS('RAB Prices Short'!BW:BW,'RAB Prices Short'!$B:$B,'All Prices combined'!$D30,'RAB Prices Short'!$E:$E,'All Prices combined'!$G30),IF($B30="RAB Long",SUMIFS('RAB Prices Long'!BW:BW,'RAB Prices Long'!$B:$B,'All Prices combined'!$D30,'RAB Prices Long'!$E:$E,'All Prices combined'!$G30)))),2)</f>
        <v>53.01</v>
      </c>
      <c r="BU30" s="2">
        <f>ROUND(IF($B30="Annuity",SUMIFS('Annuity Prices'!BX:BX,'Annuity Prices'!$B:$B,$D30,'Annuity Prices'!$E:$E,$G30),IF($B30="RAB Short",SUMIFS('RAB Prices Short'!BX:BX,'RAB Prices Short'!$B:$B,'All Prices combined'!$D30,'RAB Prices Short'!$E:$E,'All Prices combined'!$G30),IF($B30="RAB Long",SUMIFS('RAB Prices Long'!BX:BX,'RAB Prices Long'!$B:$B,'All Prices combined'!$D30,'RAB Prices Long'!$E:$E,'All Prices combined'!$G30)))),2)</f>
        <v>54.34</v>
      </c>
    </row>
    <row r="31" spans="2:73" x14ac:dyDescent="0.25">
      <c r="B31" t="s">
        <v>37</v>
      </c>
      <c r="C31" s="1">
        <v>7</v>
      </c>
      <c r="D31" s="1" t="s">
        <v>144</v>
      </c>
      <c r="E31" s="1" t="s">
        <v>142</v>
      </c>
      <c r="F31" s="1">
        <v>7</v>
      </c>
      <c r="G31" s="1" t="s">
        <v>40</v>
      </c>
      <c r="H31" s="1"/>
      <c r="I31" s="2">
        <f>ROUND(IF($B31="Annuity",SUMIFS('Annuity Prices'!L:L,'Annuity Prices'!$B:$B,$D31,'Annuity Prices'!$E:$E,$G31),IF($B31="RAB Short",SUMIFS('RAB Prices Short'!L:L,'RAB Prices Short'!$B:$B,'All Prices combined'!$D31,'RAB Prices Short'!$E:$E,'All Prices combined'!$G31),IF($B31="RAB Long",SUMIFS('RAB Prices Long'!L:L,'RAB Prices Long'!$B:$B,'All Prices combined'!$D31,'RAB Prices Long'!$E:$E,'All Prices combined'!$G31)))),2)</f>
        <v>5.42</v>
      </c>
      <c r="J31" s="2">
        <f>ROUND(IF($B31="Annuity",SUMIFS('Annuity Prices'!M:M,'Annuity Prices'!$B:$B,$D31,'Annuity Prices'!$E:$E,$G31),IF($B31="RAB Short",SUMIFS('RAB Prices Short'!M:M,'RAB Prices Short'!$B:$B,'All Prices combined'!$D31,'RAB Prices Short'!$E:$E,'All Prices combined'!$G31),IF($B31="RAB Long",SUMIFS('RAB Prices Long'!M:M,'RAB Prices Long'!$B:$B,'All Prices combined'!$D31,'RAB Prices Long'!$E:$E,'All Prices combined'!$G31)))),2)</f>
        <v>5.58</v>
      </c>
      <c r="K31" s="2">
        <f>ROUND(IF($B31="Annuity",SUMIFS('Annuity Prices'!N:N,'Annuity Prices'!$B:$B,$D31,'Annuity Prices'!$E:$E,$G31),IF($B31="RAB Short",SUMIFS('RAB Prices Short'!N:N,'RAB Prices Short'!$B:$B,'All Prices combined'!$D31,'RAB Prices Short'!$E:$E,'All Prices combined'!$G31),IF($B31="RAB Long",SUMIFS('RAB Prices Long'!N:N,'RAB Prices Long'!$B:$B,'All Prices combined'!$D31,'RAB Prices Long'!$E:$E,'All Prices combined'!$G31)))),2)</f>
        <v>5.74</v>
      </c>
      <c r="L31" s="2">
        <f>ROUND(IF($B31="Annuity",SUMIFS('Annuity Prices'!O:O,'Annuity Prices'!$B:$B,$D31,'Annuity Prices'!$E:$E,$G31),IF($B31="RAB Short",SUMIFS('RAB Prices Short'!O:O,'RAB Prices Short'!$B:$B,'All Prices combined'!$D31,'RAB Prices Short'!$E:$E,'All Prices combined'!$G31),IF($B31="RAB Long",SUMIFS('RAB Prices Long'!O:O,'RAB Prices Long'!$B:$B,'All Prices combined'!$D31,'RAB Prices Long'!$E:$E,'All Prices combined'!$G31)))),2)</f>
        <v>5.9</v>
      </c>
      <c r="M31" s="2">
        <f>ROUND(IF($B31="Annuity",SUMIFS('Annuity Prices'!P:P,'Annuity Prices'!$B:$B,$D31,'Annuity Prices'!$E:$E,$G31),IF($B31="RAB Short",SUMIFS('RAB Prices Short'!P:P,'RAB Prices Short'!$B:$B,'All Prices combined'!$D31,'RAB Prices Short'!$E:$E,'All Prices combined'!$G31),IF($B31="RAB Long",SUMIFS('RAB Prices Long'!P:P,'RAB Prices Long'!$B:$B,'All Prices combined'!$D31,'RAB Prices Long'!$E:$E,'All Prices combined'!$G31)))),2)</f>
        <v>6.01</v>
      </c>
      <c r="N31" s="2">
        <f>ROUND(IF($B31="Annuity",SUMIFS('Annuity Prices'!Q:Q,'Annuity Prices'!$B:$B,$D31,'Annuity Prices'!$E:$E,$G31),IF($B31="RAB Short",SUMIFS('RAB Prices Short'!Q:Q,'RAB Prices Short'!$B:$B,'All Prices combined'!$D31,'RAB Prices Short'!$E:$E,'All Prices combined'!$G31),IF($B31="RAB Long",SUMIFS('RAB Prices Long'!Q:Q,'RAB Prices Long'!$B:$B,'All Prices combined'!$D31,'RAB Prices Long'!$E:$E,'All Prices combined'!$G31)))),2)</f>
        <v>6.16</v>
      </c>
      <c r="O31" s="2">
        <f>ROUND(IF($B31="Annuity",SUMIFS('Annuity Prices'!R:R,'Annuity Prices'!$B:$B,$D31,'Annuity Prices'!$E:$E,$G31),IF($B31="RAB Short",SUMIFS('RAB Prices Short'!R:R,'RAB Prices Short'!$B:$B,'All Prices combined'!$D31,'RAB Prices Short'!$E:$E,'All Prices combined'!$G31),IF($B31="RAB Long",SUMIFS('RAB Prices Long'!R:R,'RAB Prices Long'!$B:$B,'All Prices combined'!$D31,'RAB Prices Long'!$E:$E,'All Prices combined'!$G31)))),2)</f>
        <v>6.31</v>
      </c>
      <c r="P31" s="2">
        <f>ROUND(IF($B31="Annuity",SUMIFS('Annuity Prices'!S:S,'Annuity Prices'!$B:$B,$D31,'Annuity Prices'!$E:$E,$G31),IF($B31="RAB Short",SUMIFS('RAB Prices Short'!S:S,'RAB Prices Short'!$B:$B,'All Prices combined'!$D31,'RAB Prices Short'!$E:$E,'All Prices combined'!$G31),IF($B31="RAB Long",SUMIFS('RAB Prices Long'!S:S,'RAB Prices Long'!$B:$B,'All Prices combined'!$D31,'RAB Prices Long'!$E:$E,'All Prices combined'!$G31)))),2)</f>
        <v>6.47</v>
      </c>
      <c r="Q31" s="2">
        <f>ROUND(IF($B31="Annuity",SUMIFS('Annuity Prices'!T:T,'Annuity Prices'!$B:$B,$D31,'Annuity Prices'!$E:$E,$G31),IF($B31="RAB Short",SUMIFS('RAB Prices Short'!T:T,'RAB Prices Short'!$B:$B,'All Prices combined'!$D31,'RAB Prices Short'!$E:$E,'All Prices combined'!$G31),IF($B31="RAB Long",SUMIFS('RAB Prices Long'!T:T,'RAB Prices Long'!$B:$B,'All Prices combined'!$D31,'RAB Prices Long'!$E:$E,'All Prices combined'!$G31)))),2)</f>
        <v>6.6</v>
      </c>
      <c r="R31" s="2">
        <f>ROUND(IF($B31="Annuity",SUMIFS('Annuity Prices'!U:U,'Annuity Prices'!$B:$B,$D31,'Annuity Prices'!$E:$E,$G31),IF($B31="RAB Short",SUMIFS('RAB Prices Short'!U:U,'RAB Prices Short'!$B:$B,'All Prices combined'!$D31,'RAB Prices Short'!$E:$E,'All Prices combined'!$G31),IF($B31="RAB Long",SUMIFS('RAB Prices Long'!U:U,'RAB Prices Long'!$B:$B,'All Prices combined'!$D31,'RAB Prices Long'!$E:$E,'All Prices combined'!$G31)))),2)</f>
        <v>6.76</v>
      </c>
      <c r="S31" s="2">
        <f>ROUND(IF($B31="Annuity",SUMIFS('Annuity Prices'!V:V,'Annuity Prices'!$B:$B,$D31,'Annuity Prices'!$E:$E,$G31),IF($B31="RAB Short",SUMIFS('RAB Prices Short'!V:V,'RAB Prices Short'!$B:$B,'All Prices combined'!$D31,'RAB Prices Short'!$E:$E,'All Prices combined'!$G31),IF($B31="RAB Long",SUMIFS('RAB Prices Long'!V:V,'RAB Prices Long'!$B:$B,'All Prices combined'!$D31,'RAB Prices Long'!$E:$E,'All Prices combined'!$G31)))),2)</f>
        <v>6.93</v>
      </c>
      <c r="T31" s="2">
        <f>ROUND(IF($B31="Annuity",SUMIFS('Annuity Prices'!W:W,'Annuity Prices'!$B:$B,$D31,'Annuity Prices'!$E:$E,$G31),IF($B31="RAB Short",SUMIFS('RAB Prices Short'!W:W,'RAB Prices Short'!$B:$B,'All Prices combined'!$D31,'RAB Prices Short'!$E:$E,'All Prices combined'!$G31),IF($B31="RAB Long",SUMIFS('RAB Prices Long'!W:W,'RAB Prices Long'!$B:$B,'All Prices combined'!$D31,'RAB Prices Long'!$E:$E,'All Prices combined'!$G31)))),2)</f>
        <v>7.1</v>
      </c>
      <c r="U31" s="2">
        <f>ROUND(IF($B31="Annuity",SUMIFS('Annuity Prices'!X:X,'Annuity Prices'!$B:$B,$D31,'Annuity Prices'!$E:$E,$G31),IF($B31="RAB Short",SUMIFS('RAB Prices Short'!X:X,'RAB Prices Short'!$B:$B,'All Prices combined'!$D31,'RAB Prices Short'!$E:$E,'All Prices combined'!$G31),IF($B31="RAB Long",SUMIFS('RAB Prices Long'!X:X,'RAB Prices Long'!$B:$B,'All Prices combined'!$D31,'RAB Prices Long'!$E:$E,'All Prices combined'!$G31)))),2)</f>
        <v>7.25</v>
      </c>
      <c r="V31" s="2">
        <f>ROUND(IF($B31="Annuity",SUMIFS('Annuity Prices'!Y:Y,'Annuity Prices'!$B:$B,$D31,'Annuity Prices'!$E:$E,$G31),IF($B31="RAB Short",SUMIFS('RAB Prices Short'!Y:Y,'RAB Prices Short'!$B:$B,'All Prices combined'!$D31,'RAB Prices Short'!$E:$E,'All Prices combined'!$G31),IF($B31="RAB Long",SUMIFS('RAB Prices Long'!Y:Y,'RAB Prices Long'!$B:$B,'All Prices combined'!$D31,'RAB Prices Long'!$E:$E,'All Prices combined'!$G31)))),2)</f>
        <v>7.43</v>
      </c>
      <c r="W31" s="2">
        <f>ROUND(IF($B31="Annuity",SUMIFS('Annuity Prices'!Z:Z,'Annuity Prices'!$B:$B,$D31,'Annuity Prices'!$E:$E,$G31),IF($B31="RAB Short",SUMIFS('RAB Prices Short'!Z:Z,'RAB Prices Short'!$B:$B,'All Prices combined'!$D31,'RAB Prices Short'!$E:$E,'All Prices combined'!$G31),IF($B31="RAB Long",SUMIFS('RAB Prices Long'!Z:Z,'RAB Prices Long'!$B:$B,'All Prices combined'!$D31,'RAB Prices Long'!$E:$E,'All Prices combined'!$G31)))),2)</f>
        <v>7.61</v>
      </c>
      <c r="X31" s="2">
        <f>ROUND(IF($B31="Annuity",SUMIFS('Annuity Prices'!AA:AA,'Annuity Prices'!$B:$B,$D31,'Annuity Prices'!$E:$E,$G31),IF($B31="RAB Short",SUMIFS('RAB Prices Short'!AA:AA,'RAB Prices Short'!$B:$B,'All Prices combined'!$D31,'RAB Prices Short'!$E:$E,'All Prices combined'!$G31),IF($B31="RAB Long",SUMIFS('RAB Prices Long'!AA:AA,'RAB Prices Long'!$B:$B,'All Prices combined'!$D31,'RAB Prices Long'!$E:$E,'All Prices combined'!$G31)))),2)</f>
        <v>7.8</v>
      </c>
      <c r="Y31" s="2">
        <f>ROUND(IF($B31="Annuity",SUMIFS('Annuity Prices'!AB:AB,'Annuity Prices'!$B:$B,$D31,'Annuity Prices'!$E:$E,$G31),IF($B31="RAB Short",SUMIFS('RAB Prices Short'!AB:AB,'RAB Prices Short'!$B:$B,'All Prices combined'!$D31,'RAB Prices Short'!$E:$E,'All Prices combined'!$G31),IF($B31="RAB Long",SUMIFS('RAB Prices Long'!AB:AB,'RAB Prices Long'!$B:$B,'All Prices combined'!$D31,'RAB Prices Long'!$E:$E,'All Prices combined'!$G31)))),2)</f>
        <v>7.96</v>
      </c>
      <c r="Z31" s="2">
        <f>ROUND(IF($B31="Annuity",SUMIFS('Annuity Prices'!AC:AC,'Annuity Prices'!$B:$B,$D31,'Annuity Prices'!$E:$E,$G31),IF($B31="RAB Short",SUMIFS('RAB Prices Short'!AC:AC,'RAB Prices Short'!$B:$B,'All Prices combined'!$D31,'RAB Prices Short'!$E:$E,'All Prices combined'!$G31),IF($B31="RAB Long",SUMIFS('RAB Prices Long'!AC:AC,'RAB Prices Long'!$B:$B,'All Prices combined'!$D31,'RAB Prices Long'!$E:$E,'All Prices combined'!$G31)))),2)</f>
        <v>8.16</v>
      </c>
      <c r="AA31" s="2">
        <f>ROUND(IF($B31="Annuity",SUMIFS('Annuity Prices'!AD:AD,'Annuity Prices'!$B:$B,$D31,'Annuity Prices'!$E:$E,$G31),IF($B31="RAB Short",SUMIFS('RAB Prices Short'!AD:AD,'RAB Prices Short'!$B:$B,'All Prices combined'!$D31,'RAB Prices Short'!$E:$E,'All Prices combined'!$G31),IF($B31="RAB Long",SUMIFS('RAB Prices Long'!AD:AD,'RAB Prices Long'!$B:$B,'All Prices combined'!$D31,'RAB Prices Long'!$E:$E,'All Prices combined'!$G31)))),2)</f>
        <v>8.36</v>
      </c>
      <c r="AB31" s="2">
        <f>ROUND(IF($B31="Annuity",SUMIFS('Annuity Prices'!AE:AE,'Annuity Prices'!$B:$B,$D31,'Annuity Prices'!$E:$E,$G31),IF($B31="RAB Short",SUMIFS('RAB Prices Short'!AE:AE,'RAB Prices Short'!$B:$B,'All Prices combined'!$D31,'RAB Prices Short'!$E:$E,'All Prices combined'!$G31),IF($B31="RAB Long",SUMIFS('RAB Prices Long'!AE:AE,'RAB Prices Long'!$B:$B,'All Prices combined'!$D31,'RAB Prices Long'!$E:$E,'All Prices combined'!$G31)))),2)</f>
        <v>8.57</v>
      </c>
      <c r="AC31" s="2">
        <f>ROUND(IF($B31="Annuity",SUMIFS('Annuity Prices'!AF:AF,'Annuity Prices'!$B:$B,$D31,'Annuity Prices'!$E:$E,$G31),IF($B31="RAB Short",SUMIFS('RAB Prices Short'!AF:AF,'RAB Prices Short'!$B:$B,'All Prices combined'!$D31,'RAB Prices Short'!$E:$E,'All Prices combined'!$G31),IF($B31="RAB Long",SUMIFS('RAB Prices Long'!AF:AF,'RAB Prices Long'!$B:$B,'All Prices combined'!$D31,'RAB Prices Long'!$E:$E,'All Prices combined'!$G31)))),2)</f>
        <v>8.74</v>
      </c>
      <c r="AD31" s="2">
        <f>ROUND(IF($B31="Annuity",SUMIFS('Annuity Prices'!AG:AG,'Annuity Prices'!$B:$B,$D31,'Annuity Prices'!$E:$E,$G31),IF($B31="RAB Short",SUMIFS('RAB Prices Short'!AG:AG,'RAB Prices Short'!$B:$B,'All Prices combined'!$D31,'RAB Prices Short'!$E:$E,'All Prices combined'!$G31),IF($B31="RAB Long",SUMIFS('RAB Prices Long'!AG:AG,'RAB Prices Long'!$B:$B,'All Prices combined'!$D31,'RAB Prices Long'!$E:$E,'All Prices combined'!$G31)))),2)</f>
        <v>8.9600000000000009</v>
      </c>
      <c r="AE31" s="2">
        <f>ROUND(IF($B31="Annuity",SUMIFS('Annuity Prices'!AH:AH,'Annuity Prices'!$B:$B,$D31,'Annuity Prices'!$E:$E,$G31),IF($B31="RAB Short",SUMIFS('RAB Prices Short'!AH:AH,'RAB Prices Short'!$B:$B,'All Prices combined'!$D31,'RAB Prices Short'!$E:$E,'All Prices combined'!$G31),IF($B31="RAB Long",SUMIFS('RAB Prices Long'!AH:AH,'RAB Prices Long'!$B:$B,'All Prices combined'!$D31,'RAB Prices Long'!$E:$E,'All Prices combined'!$G31)))),2)</f>
        <v>9.19</v>
      </c>
      <c r="AF31" s="2">
        <f>ROUND(IF($B31="Annuity",SUMIFS('Annuity Prices'!AI:AI,'Annuity Prices'!$B:$B,$D31,'Annuity Prices'!$E:$E,$G31),IF($B31="RAB Short",SUMIFS('RAB Prices Short'!AI:AI,'RAB Prices Short'!$B:$B,'All Prices combined'!$D31,'RAB Prices Short'!$E:$E,'All Prices combined'!$G31),IF($B31="RAB Long",SUMIFS('RAB Prices Long'!AI:AI,'RAB Prices Long'!$B:$B,'All Prices combined'!$D31,'RAB Prices Long'!$E:$E,'All Prices combined'!$G31)))),2)</f>
        <v>9.42</v>
      </c>
      <c r="AG31" s="2">
        <f>ROUND(IF($B31="Annuity",SUMIFS('Annuity Prices'!AJ:AJ,'Annuity Prices'!$B:$B,$D31,'Annuity Prices'!$E:$E,$G31),IF($B31="RAB Short",SUMIFS('RAB Prices Short'!AJ:AJ,'RAB Prices Short'!$B:$B,'All Prices combined'!$D31,'RAB Prices Short'!$E:$E,'All Prices combined'!$G31),IF($B31="RAB Long",SUMIFS('RAB Prices Long'!AJ:AJ,'RAB Prices Long'!$B:$B,'All Prices combined'!$D31,'RAB Prices Long'!$E:$E,'All Prices combined'!$G31)))),2)</f>
        <v>9.61</v>
      </c>
      <c r="AH31" s="2">
        <f>ROUND(IF($B31="Annuity",SUMIFS('Annuity Prices'!AK:AK,'Annuity Prices'!$B:$B,$D31,'Annuity Prices'!$E:$E,$G31),IF($B31="RAB Short",SUMIFS('RAB Prices Short'!AK:AK,'RAB Prices Short'!$B:$B,'All Prices combined'!$D31,'RAB Prices Short'!$E:$E,'All Prices combined'!$G31),IF($B31="RAB Long",SUMIFS('RAB Prices Long'!AK:AK,'RAB Prices Long'!$B:$B,'All Prices combined'!$D31,'RAB Prices Long'!$E:$E,'All Prices combined'!$G31)))),2)</f>
        <v>9.85</v>
      </c>
      <c r="AI31" s="2">
        <f>ROUND(IF($B31="Annuity",SUMIFS('Annuity Prices'!AL:AL,'Annuity Prices'!$B:$B,$D31,'Annuity Prices'!$E:$E,$G31),IF($B31="RAB Short",SUMIFS('RAB Prices Short'!AL:AL,'RAB Prices Short'!$B:$B,'All Prices combined'!$D31,'RAB Prices Short'!$E:$E,'All Prices combined'!$G31),IF($B31="RAB Long",SUMIFS('RAB Prices Long'!AL:AL,'RAB Prices Long'!$B:$B,'All Prices combined'!$D31,'RAB Prices Long'!$E:$E,'All Prices combined'!$G31)))),2)</f>
        <v>10.09</v>
      </c>
      <c r="AJ31" s="2">
        <f>ROUND(IF($B31="Annuity",SUMIFS('Annuity Prices'!AM:AM,'Annuity Prices'!$B:$B,$D31,'Annuity Prices'!$E:$E,$G31),IF($B31="RAB Short",SUMIFS('RAB Prices Short'!AM:AM,'RAB Prices Short'!$B:$B,'All Prices combined'!$D31,'RAB Prices Short'!$E:$E,'All Prices combined'!$G31),IF($B31="RAB Long",SUMIFS('RAB Prices Long'!AM:AM,'RAB Prices Long'!$B:$B,'All Prices combined'!$D31,'RAB Prices Long'!$E:$E,'All Prices combined'!$G31)))),2)</f>
        <v>10.34</v>
      </c>
      <c r="AK31" s="2">
        <f>ROUND(IF($B31="Annuity",SUMIFS('Annuity Prices'!AN:AN,'Annuity Prices'!$B:$B,$D31,'Annuity Prices'!$E:$E,$G31),IF($B31="RAB Short",SUMIFS('RAB Prices Short'!AN:AN,'RAB Prices Short'!$B:$B,'All Prices combined'!$D31,'RAB Prices Short'!$E:$E,'All Prices combined'!$G31),IF($B31="RAB Long",SUMIFS('RAB Prices Long'!AN:AN,'RAB Prices Long'!$B:$B,'All Prices combined'!$D31,'RAB Prices Long'!$E:$E,'All Prices combined'!$G31)))),2)</f>
        <v>10.55</v>
      </c>
      <c r="AL31" s="2">
        <f>ROUND(IF($B31="Annuity",SUMIFS('Annuity Prices'!AO:AO,'Annuity Prices'!$B:$B,$D31,'Annuity Prices'!$E:$E,$G31),IF($B31="RAB Short",SUMIFS('RAB Prices Short'!AO:AO,'RAB Prices Short'!$B:$B,'All Prices combined'!$D31,'RAB Prices Short'!$E:$E,'All Prices combined'!$G31),IF($B31="RAB Long",SUMIFS('RAB Prices Long'!AO:AO,'RAB Prices Long'!$B:$B,'All Prices combined'!$D31,'RAB Prices Long'!$E:$E,'All Prices combined'!$G31)))),2)</f>
        <v>10.81</v>
      </c>
      <c r="AM31" s="2">
        <f>ROUND(IF($B31="Annuity",SUMIFS('Annuity Prices'!AP:AP,'Annuity Prices'!$B:$B,$D31,'Annuity Prices'!$E:$E,$G31),IF($B31="RAB Short",SUMIFS('RAB Prices Short'!AP:AP,'RAB Prices Short'!$B:$B,'All Prices combined'!$D31,'RAB Prices Short'!$E:$E,'All Prices combined'!$G31),IF($B31="RAB Long",SUMIFS('RAB Prices Long'!AP:AP,'RAB Prices Long'!$B:$B,'All Prices combined'!$D31,'RAB Prices Long'!$E:$E,'All Prices combined'!$G31)))),2)</f>
        <v>11.09</v>
      </c>
      <c r="AN31" s="2">
        <f>ROUND(IF($B31="Annuity",SUMIFS('Annuity Prices'!AQ:AQ,'Annuity Prices'!$B:$B,$D31,'Annuity Prices'!$E:$E,$G31),IF($B31="RAB Short",SUMIFS('RAB Prices Short'!AQ:AQ,'RAB Prices Short'!$B:$B,'All Prices combined'!$D31,'RAB Prices Short'!$E:$E,'All Prices combined'!$G31),IF($B31="RAB Long",SUMIFS('RAB Prices Long'!AQ:AQ,'RAB Prices Long'!$B:$B,'All Prices combined'!$D31,'RAB Prices Long'!$E:$E,'All Prices combined'!$G31)))),2)</f>
        <v>11.36</v>
      </c>
      <c r="AO31" s="2">
        <f>ROUND(IF($B31="Annuity",SUMIFS('Annuity Prices'!AR:AR,'Annuity Prices'!$B:$B,$D31,'Annuity Prices'!$E:$E,$G31),IF($B31="RAB Short",SUMIFS('RAB Prices Short'!AR:AR,'RAB Prices Short'!$B:$B,'All Prices combined'!$D31,'RAB Prices Short'!$E:$E,'All Prices combined'!$G31),IF($B31="RAB Long",SUMIFS('RAB Prices Long'!AR:AR,'RAB Prices Long'!$B:$B,'All Prices combined'!$D31,'RAB Prices Long'!$E:$E,'All Prices combined'!$G31)))),2)</f>
        <v>4.03</v>
      </c>
      <c r="AP31" s="2">
        <f>ROUND(IF($B31="Annuity",SUMIFS('Annuity Prices'!AS:AS,'Annuity Prices'!$B:$B,$D31,'Annuity Prices'!$E:$E,$G31),IF($B31="RAB Short",SUMIFS('RAB Prices Short'!AS:AS,'RAB Prices Short'!$B:$B,'All Prices combined'!$D31,'RAB Prices Short'!$E:$E,'All Prices combined'!$G31),IF($B31="RAB Long",SUMIFS('RAB Prices Long'!AS:AS,'RAB Prices Long'!$B:$B,'All Prices combined'!$D31,'RAB Prices Long'!$E:$E,'All Prices combined'!$G31)))),2)</f>
        <v>4.1500000000000004</v>
      </c>
      <c r="AQ31" s="2">
        <f>ROUND(IF($B31="Annuity",SUMIFS('Annuity Prices'!AT:AT,'Annuity Prices'!$B:$B,$D31,'Annuity Prices'!$E:$E,$G31),IF($B31="RAB Short",SUMIFS('RAB Prices Short'!AT:AT,'RAB Prices Short'!$B:$B,'All Prices combined'!$D31,'RAB Prices Short'!$E:$E,'All Prices combined'!$G31),IF($B31="RAB Long",SUMIFS('RAB Prices Long'!AT:AT,'RAB Prices Long'!$B:$B,'All Prices combined'!$D31,'RAB Prices Long'!$E:$E,'All Prices combined'!$G31)))),2)</f>
        <v>5.58</v>
      </c>
      <c r="AR31" s="2">
        <f>ROUND(IF($B31="Annuity",SUMIFS('Annuity Prices'!AU:AU,'Annuity Prices'!$B:$B,$D31,'Annuity Prices'!$E:$E,$G31),IF($B31="RAB Short",SUMIFS('RAB Prices Short'!AU:AU,'RAB Prices Short'!$B:$B,'All Prices combined'!$D31,'RAB Prices Short'!$E:$E,'All Prices combined'!$G31),IF($B31="RAB Long",SUMIFS('RAB Prices Long'!AU:AU,'RAB Prices Long'!$B:$B,'All Prices combined'!$D31,'RAB Prices Long'!$E:$E,'All Prices combined'!$G31)))),2)</f>
        <v>5.74</v>
      </c>
      <c r="AS31" s="2">
        <f>ROUND(IF($B31="Annuity",SUMIFS('Annuity Prices'!AV:AV,'Annuity Prices'!$B:$B,$D31,'Annuity Prices'!$E:$E,$G31),IF($B31="RAB Short",SUMIFS('RAB Prices Short'!AV:AV,'RAB Prices Short'!$B:$B,'All Prices combined'!$D31,'RAB Prices Short'!$E:$E,'All Prices combined'!$G31),IF($B31="RAB Long",SUMIFS('RAB Prices Long'!AV:AV,'RAB Prices Long'!$B:$B,'All Prices combined'!$D31,'RAB Prices Long'!$E:$E,'All Prices combined'!$G31)))),2)</f>
        <v>5.9</v>
      </c>
      <c r="AT31" s="2">
        <f>ROUND(IF($B31="Annuity",SUMIFS('Annuity Prices'!AW:AW,'Annuity Prices'!$B:$B,$D31,'Annuity Prices'!$E:$E,$G31),IF($B31="RAB Short",SUMIFS('RAB Prices Short'!AW:AW,'RAB Prices Short'!$B:$B,'All Prices combined'!$D31,'RAB Prices Short'!$E:$E,'All Prices combined'!$G31),IF($B31="RAB Long",SUMIFS('RAB Prices Long'!AW:AW,'RAB Prices Long'!$B:$B,'All Prices combined'!$D31,'RAB Prices Long'!$E:$E,'All Prices combined'!$G31)))),2)</f>
        <v>6.01</v>
      </c>
      <c r="AU31" s="2">
        <f>ROUND(IF($B31="Annuity",SUMIFS('Annuity Prices'!AX:AX,'Annuity Prices'!$B:$B,$D31,'Annuity Prices'!$E:$E,$G31),IF($B31="RAB Short",SUMIFS('RAB Prices Short'!AX:AX,'RAB Prices Short'!$B:$B,'All Prices combined'!$D31,'RAB Prices Short'!$E:$E,'All Prices combined'!$G31),IF($B31="RAB Long",SUMIFS('RAB Prices Long'!AX:AX,'RAB Prices Long'!$B:$B,'All Prices combined'!$D31,'RAB Prices Long'!$E:$E,'All Prices combined'!$G31)))),2)</f>
        <v>6.16</v>
      </c>
      <c r="AV31" s="2">
        <f>ROUND(IF($B31="Annuity",SUMIFS('Annuity Prices'!AY:AY,'Annuity Prices'!$B:$B,$D31,'Annuity Prices'!$E:$E,$G31),IF($B31="RAB Short",SUMIFS('RAB Prices Short'!AY:AY,'RAB Prices Short'!$B:$B,'All Prices combined'!$D31,'RAB Prices Short'!$E:$E,'All Prices combined'!$G31),IF($B31="RAB Long",SUMIFS('RAB Prices Long'!AY:AY,'RAB Prices Long'!$B:$B,'All Prices combined'!$D31,'RAB Prices Long'!$E:$E,'All Prices combined'!$G31)))),2)</f>
        <v>6.31</v>
      </c>
      <c r="AW31" s="2">
        <f>ROUND(IF($B31="Annuity",SUMIFS('Annuity Prices'!AZ:AZ,'Annuity Prices'!$B:$B,$D31,'Annuity Prices'!$E:$E,$G31),IF($B31="RAB Short",SUMIFS('RAB Prices Short'!AZ:AZ,'RAB Prices Short'!$B:$B,'All Prices combined'!$D31,'RAB Prices Short'!$E:$E,'All Prices combined'!$G31),IF($B31="RAB Long",SUMIFS('RAB Prices Long'!AZ:AZ,'RAB Prices Long'!$B:$B,'All Prices combined'!$D31,'RAB Prices Long'!$E:$E,'All Prices combined'!$G31)))),2)</f>
        <v>6.47</v>
      </c>
      <c r="AX31" s="2">
        <f>ROUND(IF($B31="Annuity",SUMIFS('Annuity Prices'!BA:BA,'Annuity Prices'!$B:$B,$D31,'Annuity Prices'!$E:$E,$G31),IF($B31="RAB Short",SUMIFS('RAB Prices Short'!BA:BA,'RAB Prices Short'!$B:$B,'All Prices combined'!$D31,'RAB Prices Short'!$E:$E,'All Prices combined'!$G31),IF($B31="RAB Long",SUMIFS('RAB Prices Long'!BA:BA,'RAB Prices Long'!$B:$B,'All Prices combined'!$D31,'RAB Prices Long'!$E:$E,'All Prices combined'!$G31)))),2)</f>
        <v>6.6</v>
      </c>
      <c r="AY31" s="2">
        <f>ROUND(IF($B31="Annuity",SUMIFS('Annuity Prices'!BB:BB,'Annuity Prices'!$B:$B,$D31,'Annuity Prices'!$E:$E,$G31),IF($B31="RAB Short",SUMIFS('RAB Prices Short'!BB:BB,'RAB Prices Short'!$B:$B,'All Prices combined'!$D31,'RAB Prices Short'!$E:$E,'All Prices combined'!$G31),IF($B31="RAB Long",SUMIFS('RAB Prices Long'!BB:BB,'RAB Prices Long'!$B:$B,'All Prices combined'!$D31,'RAB Prices Long'!$E:$E,'All Prices combined'!$G31)))),2)</f>
        <v>6.76</v>
      </c>
      <c r="AZ31" s="2">
        <f>ROUND(IF($B31="Annuity",SUMIFS('Annuity Prices'!BC:BC,'Annuity Prices'!$B:$B,$D31,'Annuity Prices'!$E:$E,$G31),IF($B31="RAB Short",SUMIFS('RAB Prices Short'!BC:BC,'RAB Prices Short'!$B:$B,'All Prices combined'!$D31,'RAB Prices Short'!$E:$E,'All Prices combined'!$G31),IF($B31="RAB Long",SUMIFS('RAB Prices Long'!BC:BC,'RAB Prices Long'!$B:$B,'All Prices combined'!$D31,'RAB Prices Long'!$E:$E,'All Prices combined'!$G31)))),2)</f>
        <v>6.93</v>
      </c>
      <c r="BA31" s="2">
        <f>ROUND(IF($B31="Annuity",SUMIFS('Annuity Prices'!BD:BD,'Annuity Prices'!$B:$B,$D31,'Annuity Prices'!$E:$E,$G31),IF($B31="RAB Short",SUMIFS('RAB Prices Short'!BD:BD,'RAB Prices Short'!$B:$B,'All Prices combined'!$D31,'RAB Prices Short'!$E:$E,'All Prices combined'!$G31),IF($B31="RAB Long",SUMIFS('RAB Prices Long'!BD:BD,'RAB Prices Long'!$B:$B,'All Prices combined'!$D31,'RAB Prices Long'!$E:$E,'All Prices combined'!$G31)))),2)</f>
        <v>7.1</v>
      </c>
      <c r="BB31" s="2">
        <f>ROUND(IF($B31="Annuity",SUMIFS('Annuity Prices'!BE:BE,'Annuity Prices'!$B:$B,$D31,'Annuity Prices'!$E:$E,$G31),IF($B31="RAB Short",SUMIFS('RAB Prices Short'!BE:BE,'RAB Prices Short'!$B:$B,'All Prices combined'!$D31,'RAB Prices Short'!$E:$E,'All Prices combined'!$G31),IF($B31="RAB Long",SUMIFS('RAB Prices Long'!BE:BE,'RAB Prices Long'!$B:$B,'All Prices combined'!$D31,'RAB Prices Long'!$E:$E,'All Prices combined'!$G31)))),2)</f>
        <v>7.25</v>
      </c>
      <c r="BC31" s="2">
        <f>ROUND(IF($B31="Annuity",SUMIFS('Annuity Prices'!BF:BF,'Annuity Prices'!$B:$B,$D31,'Annuity Prices'!$E:$E,$G31),IF($B31="RAB Short",SUMIFS('RAB Prices Short'!BF:BF,'RAB Prices Short'!$B:$B,'All Prices combined'!$D31,'RAB Prices Short'!$E:$E,'All Prices combined'!$G31),IF($B31="RAB Long",SUMIFS('RAB Prices Long'!BF:BF,'RAB Prices Long'!$B:$B,'All Prices combined'!$D31,'RAB Prices Long'!$E:$E,'All Prices combined'!$G31)))),2)</f>
        <v>7.43</v>
      </c>
      <c r="BD31" s="2">
        <f>ROUND(IF($B31="Annuity",SUMIFS('Annuity Prices'!BG:BG,'Annuity Prices'!$B:$B,$D31,'Annuity Prices'!$E:$E,$G31),IF($B31="RAB Short",SUMIFS('RAB Prices Short'!BG:BG,'RAB Prices Short'!$B:$B,'All Prices combined'!$D31,'RAB Prices Short'!$E:$E,'All Prices combined'!$G31),IF($B31="RAB Long",SUMIFS('RAB Prices Long'!BG:BG,'RAB Prices Long'!$B:$B,'All Prices combined'!$D31,'RAB Prices Long'!$E:$E,'All Prices combined'!$G31)))),2)</f>
        <v>7.61</v>
      </c>
      <c r="BE31" s="2">
        <f>ROUND(IF($B31="Annuity",SUMIFS('Annuity Prices'!BH:BH,'Annuity Prices'!$B:$B,$D31,'Annuity Prices'!$E:$E,$G31),IF($B31="RAB Short",SUMIFS('RAB Prices Short'!BH:BH,'RAB Prices Short'!$B:$B,'All Prices combined'!$D31,'RAB Prices Short'!$E:$E,'All Prices combined'!$G31),IF($B31="RAB Long",SUMIFS('RAB Prices Long'!BH:BH,'RAB Prices Long'!$B:$B,'All Prices combined'!$D31,'RAB Prices Long'!$E:$E,'All Prices combined'!$G31)))),2)</f>
        <v>7.8</v>
      </c>
      <c r="BF31" s="2">
        <f>ROUND(IF($B31="Annuity",SUMIFS('Annuity Prices'!BI:BI,'Annuity Prices'!$B:$B,$D31,'Annuity Prices'!$E:$E,$G31),IF($B31="RAB Short",SUMIFS('RAB Prices Short'!BI:BI,'RAB Prices Short'!$B:$B,'All Prices combined'!$D31,'RAB Prices Short'!$E:$E,'All Prices combined'!$G31),IF($B31="RAB Long",SUMIFS('RAB Prices Long'!BI:BI,'RAB Prices Long'!$B:$B,'All Prices combined'!$D31,'RAB Prices Long'!$E:$E,'All Prices combined'!$G31)))),2)</f>
        <v>7.96</v>
      </c>
      <c r="BG31" s="2">
        <f>ROUND(IF($B31="Annuity",SUMIFS('Annuity Prices'!BJ:BJ,'Annuity Prices'!$B:$B,$D31,'Annuity Prices'!$E:$E,$G31),IF($B31="RAB Short",SUMIFS('RAB Prices Short'!BJ:BJ,'RAB Prices Short'!$B:$B,'All Prices combined'!$D31,'RAB Prices Short'!$E:$E,'All Prices combined'!$G31),IF($B31="RAB Long",SUMIFS('RAB Prices Long'!BJ:BJ,'RAB Prices Long'!$B:$B,'All Prices combined'!$D31,'RAB Prices Long'!$E:$E,'All Prices combined'!$G31)))),2)</f>
        <v>8.16</v>
      </c>
      <c r="BH31" s="2">
        <f>ROUND(IF($B31="Annuity",SUMIFS('Annuity Prices'!BK:BK,'Annuity Prices'!$B:$B,$D31,'Annuity Prices'!$E:$E,$G31),IF($B31="RAB Short",SUMIFS('RAB Prices Short'!BK:BK,'RAB Prices Short'!$B:$B,'All Prices combined'!$D31,'RAB Prices Short'!$E:$E,'All Prices combined'!$G31),IF($B31="RAB Long",SUMIFS('RAB Prices Long'!BK:BK,'RAB Prices Long'!$B:$B,'All Prices combined'!$D31,'RAB Prices Long'!$E:$E,'All Prices combined'!$G31)))),2)</f>
        <v>8.36</v>
      </c>
      <c r="BI31" s="2">
        <f>ROUND(IF($B31="Annuity",SUMIFS('Annuity Prices'!BL:BL,'Annuity Prices'!$B:$B,$D31,'Annuity Prices'!$E:$E,$G31),IF($B31="RAB Short",SUMIFS('RAB Prices Short'!BL:BL,'RAB Prices Short'!$B:$B,'All Prices combined'!$D31,'RAB Prices Short'!$E:$E,'All Prices combined'!$G31),IF($B31="RAB Long",SUMIFS('RAB Prices Long'!BL:BL,'RAB Prices Long'!$B:$B,'All Prices combined'!$D31,'RAB Prices Long'!$E:$E,'All Prices combined'!$G31)))),2)</f>
        <v>8.57</v>
      </c>
      <c r="BJ31" s="2">
        <f>ROUND(IF($B31="Annuity",SUMIFS('Annuity Prices'!BM:BM,'Annuity Prices'!$B:$B,$D31,'Annuity Prices'!$E:$E,$G31),IF($B31="RAB Short",SUMIFS('RAB Prices Short'!BM:BM,'RAB Prices Short'!$B:$B,'All Prices combined'!$D31,'RAB Prices Short'!$E:$E,'All Prices combined'!$G31),IF($B31="RAB Long",SUMIFS('RAB Prices Long'!BM:BM,'RAB Prices Long'!$B:$B,'All Prices combined'!$D31,'RAB Prices Long'!$E:$E,'All Prices combined'!$G31)))),2)</f>
        <v>8.74</v>
      </c>
      <c r="BK31" s="2">
        <f>ROUND(IF($B31="Annuity",SUMIFS('Annuity Prices'!BN:BN,'Annuity Prices'!$B:$B,$D31,'Annuity Prices'!$E:$E,$G31),IF($B31="RAB Short",SUMIFS('RAB Prices Short'!BN:BN,'RAB Prices Short'!$B:$B,'All Prices combined'!$D31,'RAB Prices Short'!$E:$E,'All Prices combined'!$G31),IF($B31="RAB Long",SUMIFS('RAB Prices Long'!BN:BN,'RAB Prices Long'!$B:$B,'All Prices combined'!$D31,'RAB Prices Long'!$E:$E,'All Prices combined'!$G31)))),2)</f>
        <v>8.9600000000000009</v>
      </c>
      <c r="BL31" s="2">
        <f>ROUND(IF($B31="Annuity",SUMIFS('Annuity Prices'!BO:BO,'Annuity Prices'!$B:$B,$D31,'Annuity Prices'!$E:$E,$G31),IF($B31="RAB Short",SUMIFS('RAB Prices Short'!BO:BO,'RAB Prices Short'!$B:$B,'All Prices combined'!$D31,'RAB Prices Short'!$E:$E,'All Prices combined'!$G31),IF($B31="RAB Long",SUMIFS('RAB Prices Long'!BO:BO,'RAB Prices Long'!$B:$B,'All Prices combined'!$D31,'RAB Prices Long'!$E:$E,'All Prices combined'!$G31)))),2)</f>
        <v>9.19</v>
      </c>
      <c r="BM31" s="2">
        <f>ROUND(IF($B31="Annuity",SUMIFS('Annuity Prices'!BP:BP,'Annuity Prices'!$B:$B,$D31,'Annuity Prices'!$E:$E,$G31),IF($B31="RAB Short",SUMIFS('RAB Prices Short'!BP:BP,'RAB Prices Short'!$B:$B,'All Prices combined'!$D31,'RAB Prices Short'!$E:$E,'All Prices combined'!$G31),IF($B31="RAB Long",SUMIFS('RAB Prices Long'!BP:BP,'RAB Prices Long'!$B:$B,'All Prices combined'!$D31,'RAB Prices Long'!$E:$E,'All Prices combined'!$G31)))),2)</f>
        <v>9.42</v>
      </c>
      <c r="BN31" s="2">
        <f>ROUND(IF($B31="Annuity",SUMIFS('Annuity Prices'!BQ:BQ,'Annuity Prices'!$B:$B,$D31,'Annuity Prices'!$E:$E,$G31),IF($B31="RAB Short",SUMIFS('RAB Prices Short'!BQ:BQ,'RAB Prices Short'!$B:$B,'All Prices combined'!$D31,'RAB Prices Short'!$E:$E,'All Prices combined'!$G31),IF($B31="RAB Long",SUMIFS('RAB Prices Long'!BQ:BQ,'RAB Prices Long'!$B:$B,'All Prices combined'!$D31,'RAB Prices Long'!$E:$E,'All Prices combined'!$G31)))),2)</f>
        <v>9.61</v>
      </c>
      <c r="BO31" s="2">
        <f>ROUND(IF($B31="Annuity",SUMIFS('Annuity Prices'!BR:BR,'Annuity Prices'!$B:$B,$D31,'Annuity Prices'!$E:$E,$G31),IF($B31="RAB Short",SUMIFS('RAB Prices Short'!BR:BR,'RAB Prices Short'!$B:$B,'All Prices combined'!$D31,'RAB Prices Short'!$E:$E,'All Prices combined'!$G31),IF($B31="RAB Long",SUMIFS('RAB Prices Long'!BR:BR,'RAB Prices Long'!$B:$B,'All Prices combined'!$D31,'RAB Prices Long'!$E:$E,'All Prices combined'!$G31)))),2)</f>
        <v>9.85</v>
      </c>
      <c r="BP31" s="2">
        <f>ROUND(IF($B31="Annuity",SUMIFS('Annuity Prices'!BS:BS,'Annuity Prices'!$B:$B,$D31,'Annuity Prices'!$E:$E,$G31),IF($B31="RAB Short",SUMIFS('RAB Prices Short'!BS:BS,'RAB Prices Short'!$B:$B,'All Prices combined'!$D31,'RAB Prices Short'!$E:$E,'All Prices combined'!$G31),IF($B31="RAB Long",SUMIFS('RAB Prices Long'!BS:BS,'RAB Prices Long'!$B:$B,'All Prices combined'!$D31,'RAB Prices Long'!$E:$E,'All Prices combined'!$G31)))),2)</f>
        <v>10.09</v>
      </c>
      <c r="BQ31" s="2">
        <f>ROUND(IF($B31="Annuity",SUMIFS('Annuity Prices'!BT:BT,'Annuity Prices'!$B:$B,$D31,'Annuity Prices'!$E:$E,$G31),IF($B31="RAB Short",SUMIFS('RAB Prices Short'!BT:BT,'RAB Prices Short'!$B:$B,'All Prices combined'!$D31,'RAB Prices Short'!$E:$E,'All Prices combined'!$G31),IF($B31="RAB Long",SUMIFS('RAB Prices Long'!BT:BT,'RAB Prices Long'!$B:$B,'All Prices combined'!$D31,'RAB Prices Long'!$E:$E,'All Prices combined'!$G31)))),2)</f>
        <v>10.34</v>
      </c>
      <c r="BR31" s="2">
        <f>ROUND(IF($B31="Annuity",SUMIFS('Annuity Prices'!BU:BU,'Annuity Prices'!$B:$B,$D31,'Annuity Prices'!$E:$E,$G31),IF($B31="RAB Short",SUMIFS('RAB Prices Short'!BU:BU,'RAB Prices Short'!$B:$B,'All Prices combined'!$D31,'RAB Prices Short'!$E:$E,'All Prices combined'!$G31),IF($B31="RAB Long",SUMIFS('RAB Prices Long'!BU:BU,'RAB Prices Long'!$B:$B,'All Prices combined'!$D31,'RAB Prices Long'!$E:$E,'All Prices combined'!$G31)))),2)</f>
        <v>10.55</v>
      </c>
      <c r="BS31" s="2">
        <f>ROUND(IF($B31="Annuity",SUMIFS('Annuity Prices'!BV:BV,'Annuity Prices'!$B:$B,$D31,'Annuity Prices'!$E:$E,$G31),IF($B31="RAB Short",SUMIFS('RAB Prices Short'!BV:BV,'RAB Prices Short'!$B:$B,'All Prices combined'!$D31,'RAB Prices Short'!$E:$E,'All Prices combined'!$G31),IF($B31="RAB Long",SUMIFS('RAB Prices Long'!BV:BV,'RAB Prices Long'!$B:$B,'All Prices combined'!$D31,'RAB Prices Long'!$E:$E,'All Prices combined'!$G31)))),2)</f>
        <v>10.81</v>
      </c>
      <c r="BT31" s="2">
        <f>ROUND(IF($B31="Annuity",SUMIFS('Annuity Prices'!BW:BW,'Annuity Prices'!$B:$B,$D31,'Annuity Prices'!$E:$E,$G31),IF($B31="RAB Short",SUMIFS('RAB Prices Short'!BW:BW,'RAB Prices Short'!$B:$B,'All Prices combined'!$D31,'RAB Prices Short'!$E:$E,'All Prices combined'!$G31),IF($B31="RAB Long",SUMIFS('RAB Prices Long'!BW:BW,'RAB Prices Long'!$B:$B,'All Prices combined'!$D31,'RAB Prices Long'!$E:$E,'All Prices combined'!$G31)))),2)</f>
        <v>11.09</v>
      </c>
      <c r="BU31" s="2">
        <f>ROUND(IF($B31="Annuity",SUMIFS('Annuity Prices'!BX:BX,'Annuity Prices'!$B:$B,$D31,'Annuity Prices'!$E:$E,$G31),IF($B31="RAB Short",SUMIFS('RAB Prices Short'!BX:BX,'RAB Prices Short'!$B:$B,'All Prices combined'!$D31,'RAB Prices Short'!$E:$E,'All Prices combined'!$G31),IF($B31="RAB Long",SUMIFS('RAB Prices Long'!BX:BX,'RAB Prices Long'!$B:$B,'All Prices combined'!$D31,'RAB Prices Long'!$E:$E,'All Prices combined'!$G31)))),2)</f>
        <v>11.36</v>
      </c>
    </row>
    <row r="32" spans="2:73" x14ac:dyDescent="0.25">
      <c r="B32" t="s">
        <v>37</v>
      </c>
      <c r="C32" s="1">
        <v>8</v>
      </c>
      <c r="D32" s="1"/>
      <c r="E32" s="1" t="s">
        <v>145</v>
      </c>
      <c r="F32" s="1">
        <v>8</v>
      </c>
      <c r="G32" s="1" t="s">
        <v>146</v>
      </c>
      <c r="H32" s="1"/>
      <c r="I32" s="2">
        <f>ROUND(IF($B32="Annuity",SUMIFS('Annuity Prices'!L:L,'Annuity Prices'!$B:$B,$D32,'Annuity Prices'!$E:$E,$G32),IF($B32="RAB Short",SUMIFS('RAB Prices Short'!L:L,'RAB Prices Short'!$B:$B,'All Prices combined'!$D32,'RAB Prices Short'!$E:$E,'All Prices combined'!$G32),IF($B32="RAB Long",SUMIFS('RAB Prices Long'!L:L,'RAB Prices Long'!$B:$B,'All Prices combined'!$D32,'RAB Prices Long'!$E:$E,'All Prices combined'!$G32)))),2)</f>
        <v>0</v>
      </c>
      <c r="J32" s="2">
        <f>ROUND(IF($B32="Annuity",SUMIFS('Annuity Prices'!M:M,'Annuity Prices'!$B:$B,$D32,'Annuity Prices'!$E:$E,$G32),IF($B32="RAB Short",SUMIFS('RAB Prices Short'!M:M,'RAB Prices Short'!$B:$B,'All Prices combined'!$D32,'RAB Prices Short'!$E:$E,'All Prices combined'!$G32),IF($B32="RAB Long",SUMIFS('RAB Prices Long'!M:M,'RAB Prices Long'!$B:$B,'All Prices combined'!$D32,'RAB Prices Long'!$E:$E,'All Prices combined'!$G32)))),2)</f>
        <v>0</v>
      </c>
      <c r="K32" s="2">
        <f>ROUND(IF($B32="Annuity",SUMIFS('Annuity Prices'!N:N,'Annuity Prices'!$B:$B,$D32,'Annuity Prices'!$E:$E,$G32),IF($B32="RAB Short",SUMIFS('RAB Prices Short'!N:N,'RAB Prices Short'!$B:$B,'All Prices combined'!$D32,'RAB Prices Short'!$E:$E,'All Prices combined'!$G32),IF($B32="RAB Long",SUMIFS('RAB Prices Long'!N:N,'RAB Prices Long'!$B:$B,'All Prices combined'!$D32,'RAB Prices Long'!$E:$E,'All Prices combined'!$G32)))),2)</f>
        <v>0</v>
      </c>
      <c r="L32" s="2">
        <f>ROUND(IF($B32="Annuity",SUMIFS('Annuity Prices'!O:O,'Annuity Prices'!$B:$B,$D32,'Annuity Prices'!$E:$E,$G32),IF($B32="RAB Short",SUMIFS('RAB Prices Short'!O:O,'RAB Prices Short'!$B:$B,'All Prices combined'!$D32,'RAB Prices Short'!$E:$E,'All Prices combined'!$G32),IF($B32="RAB Long",SUMIFS('RAB Prices Long'!O:O,'RAB Prices Long'!$B:$B,'All Prices combined'!$D32,'RAB Prices Long'!$E:$E,'All Prices combined'!$G32)))),2)</f>
        <v>0</v>
      </c>
      <c r="M32" s="2">
        <f>ROUND(IF($B32="Annuity",SUMIFS('Annuity Prices'!P:P,'Annuity Prices'!$B:$B,$D32,'Annuity Prices'!$E:$E,$G32),IF($B32="RAB Short",SUMIFS('RAB Prices Short'!P:P,'RAB Prices Short'!$B:$B,'All Prices combined'!$D32,'RAB Prices Short'!$E:$E,'All Prices combined'!$G32),IF($B32="RAB Long",SUMIFS('RAB Prices Long'!P:P,'RAB Prices Long'!$B:$B,'All Prices combined'!$D32,'RAB Prices Long'!$E:$E,'All Prices combined'!$G32)))),2)</f>
        <v>0</v>
      </c>
      <c r="N32" s="2">
        <f>ROUND(IF($B32="Annuity",SUMIFS('Annuity Prices'!Q:Q,'Annuity Prices'!$B:$B,$D32,'Annuity Prices'!$E:$E,$G32),IF($B32="RAB Short",SUMIFS('RAB Prices Short'!Q:Q,'RAB Prices Short'!$B:$B,'All Prices combined'!$D32,'RAB Prices Short'!$E:$E,'All Prices combined'!$G32),IF($B32="RAB Long",SUMIFS('RAB Prices Long'!Q:Q,'RAB Prices Long'!$B:$B,'All Prices combined'!$D32,'RAB Prices Long'!$E:$E,'All Prices combined'!$G32)))),2)</f>
        <v>0</v>
      </c>
      <c r="O32" s="2">
        <f>ROUND(IF($B32="Annuity",SUMIFS('Annuity Prices'!R:R,'Annuity Prices'!$B:$B,$D32,'Annuity Prices'!$E:$E,$G32),IF($B32="RAB Short",SUMIFS('RAB Prices Short'!R:R,'RAB Prices Short'!$B:$B,'All Prices combined'!$D32,'RAB Prices Short'!$E:$E,'All Prices combined'!$G32),IF($B32="RAB Long",SUMIFS('RAB Prices Long'!R:R,'RAB Prices Long'!$B:$B,'All Prices combined'!$D32,'RAB Prices Long'!$E:$E,'All Prices combined'!$G32)))),2)</f>
        <v>0</v>
      </c>
      <c r="P32" s="2">
        <f>ROUND(IF($B32="Annuity",SUMIFS('Annuity Prices'!S:S,'Annuity Prices'!$B:$B,$D32,'Annuity Prices'!$E:$E,$G32),IF($B32="RAB Short",SUMIFS('RAB Prices Short'!S:S,'RAB Prices Short'!$B:$B,'All Prices combined'!$D32,'RAB Prices Short'!$E:$E,'All Prices combined'!$G32),IF($B32="RAB Long",SUMIFS('RAB Prices Long'!S:S,'RAB Prices Long'!$B:$B,'All Prices combined'!$D32,'RAB Prices Long'!$E:$E,'All Prices combined'!$G32)))),2)</f>
        <v>0</v>
      </c>
      <c r="Q32" s="2">
        <f>ROUND(IF($B32="Annuity",SUMIFS('Annuity Prices'!T:T,'Annuity Prices'!$B:$B,$D32,'Annuity Prices'!$E:$E,$G32),IF($B32="RAB Short",SUMIFS('RAB Prices Short'!T:T,'RAB Prices Short'!$B:$B,'All Prices combined'!$D32,'RAB Prices Short'!$E:$E,'All Prices combined'!$G32),IF($B32="RAB Long",SUMIFS('RAB Prices Long'!T:T,'RAB Prices Long'!$B:$B,'All Prices combined'!$D32,'RAB Prices Long'!$E:$E,'All Prices combined'!$G32)))),2)</f>
        <v>0</v>
      </c>
      <c r="R32" s="2">
        <f>ROUND(IF($B32="Annuity",SUMIFS('Annuity Prices'!U:U,'Annuity Prices'!$B:$B,$D32,'Annuity Prices'!$E:$E,$G32),IF($B32="RAB Short",SUMIFS('RAB Prices Short'!U:U,'RAB Prices Short'!$B:$B,'All Prices combined'!$D32,'RAB Prices Short'!$E:$E,'All Prices combined'!$G32),IF($B32="RAB Long",SUMIFS('RAB Prices Long'!U:U,'RAB Prices Long'!$B:$B,'All Prices combined'!$D32,'RAB Prices Long'!$E:$E,'All Prices combined'!$G32)))),2)</f>
        <v>0</v>
      </c>
      <c r="S32" s="2">
        <f>ROUND(IF($B32="Annuity",SUMIFS('Annuity Prices'!V:V,'Annuity Prices'!$B:$B,$D32,'Annuity Prices'!$E:$E,$G32),IF($B32="RAB Short",SUMIFS('RAB Prices Short'!V:V,'RAB Prices Short'!$B:$B,'All Prices combined'!$D32,'RAB Prices Short'!$E:$E,'All Prices combined'!$G32),IF($B32="RAB Long",SUMIFS('RAB Prices Long'!V:V,'RAB Prices Long'!$B:$B,'All Prices combined'!$D32,'RAB Prices Long'!$E:$E,'All Prices combined'!$G32)))),2)</f>
        <v>0</v>
      </c>
      <c r="T32" s="2">
        <f>ROUND(IF($B32="Annuity",SUMIFS('Annuity Prices'!W:W,'Annuity Prices'!$B:$B,$D32,'Annuity Prices'!$E:$E,$G32),IF($B32="RAB Short",SUMIFS('RAB Prices Short'!W:W,'RAB Prices Short'!$B:$B,'All Prices combined'!$D32,'RAB Prices Short'!$E:$E,'All Prices combined'!$G32),IF($B32="RAB Long",SUMIFS('RAB Prices Long'!W:W,'RAB Prices Long'!$B:$B,'All Prices combined'!$D32,'RAB Prices Long'!$E:$E,'All Prices combined'!$G32)))),2)</f>
        <v>0</v>
      </c>
      <c r="U32" s="2">
        <f>ROUND(IF($B32="Annuity",SUMIFS('Annuity Prices'!X:X,'Annuity Prices'!$B:$B,$D32,'Annuity Prices'!$E:$E,$G32),IF($B32="RAB Short",SUMIFS('RAB Prices Short'!X:X,'RAB Prices Short'!$B:$B,'All Prices combined'!$D32,'RAB Prices Short'!$E:$E,'All Prices combined'!$G32),IF($B32="RAB Long",SUMIFS('RAB Prices Long'!X:X,'RAB Prices Long'!$B:$B,'All Prices combined'!$D32,'RAB Prices Long'!$E:$E,'All Prices combined'!$G32)))),2)</f>
        <v>0</v>
      </c>
      <c r="V32" s="2">
        <f>ROUND(IF($B32="Annuity",SUMIFS('Annuity Prices'!Y:Y,'Annuity Prices'!$B:$B,$D32,'Annuity Prices'!$E:$E,$G32),IF($B32="RAB Short",SUMIFS('RAB Prices Short'!Y:Y,'RAB Prices Short'!$B:$B,'All Prices combined'!$D32,'RAB Prices Short'!$E:$E,'All Prices combined'!$G32),IF($B32="RAB Long",SUMIFS('RAB Prices Long'!Y:Y,'RAB Prices Long'!$B:$B,'All Prices combined'!$D32,'RAB Prices Long'!$E:$E,'All Prices combined'!$G32)))),2)</f>
        <v>0</v>
      </c>
      <c r="W32" s="2">
        <f>ROUND(IF($B32="Annuity",SUMIFS('Annuity Prices'!Z:Z,'Annuity Prices'!$B:$B,$D32,'Annuity Prices'!$E:$E,$G32),IF($B32="RAB Short",SUMIFS('RAB Prices Short'!Z:Z,'RAB Prices Short'!$B:$B,'All Prices combined'!$D32,'RAB Prices Short'!$E:$E,'All Prices combined'!$G32),IF($B32="RAB Long",SUMIFS('RAB Prices Long'!Z:Z,'RAB Prices Long'!$B:$B,'All Prices combined'!$D32,'RAB Prices Long'!$E:$E,'All Prices combined'!$G32)))),2)</f>
        <v>0</v>
      </c>
      <c r="X32" s="2">
        <f>ROUND(IF($B32="Annuity",SUMIFS('Annuity Prices'!AA:AA,'Annuity Prices'!$B:$B,$D32,'Annuity Prices'!$E:$E,$G32),IF($B32="RAB Short",SUMIFS('RAB Prices Short'!AA:AA,'RAB Prices Short'!$B:$B,'All Prices combined'!$D32,'RAB Prices Short'!$E:$E,'All Prices combined'!$G32),IF($B32="RAB Long",SUMIFS('RAB Prices Long'!AA:AA,'RAB Prices Long'!$B:$B,'All Prices combined'!$D32,'RAB Prices Long'!$E:$E,'All Prices combined'!$G32)))),2)</f>
        <v>0</v>
      </c>
      <c r="Y32" s="2">
        <f>ROUND(IF($B32="Annuity",SUMIFS('Annuity Prices'!AB:AB,'Annuity Prices'!$B:$B,$D32,'Annuity Prices'!$E:$E,$G32),IF($B32="RAB Short",SUMIFS('RAB Prices Short'!AB:AB,'RAB Prices Short'!$B:$B,'All Prices combined'!$D32,'RAB Prices Short'!$E:$E,'All Prices combined'!$G32),IF($B32="RAB Long",SUMIFS('RAB Prices Long'!AB:AB,'RAB Prices Long'!$B:$B,'All Prices combined'!$D32,'RAB Prices Long'!$E:$E,'All Prices combined'!$G32)))),2)</f>
        <v>0</v>
      </c>
      <c r="Z32" s="2">
        <f>ROUND(IF($B32="Annuity",SUMIFS('Annuity Prices'!AC:AC,'Annuity Prices'!$B:$B,$D32,'Annuity Prices'!$E:$E,$G32),IF($B32="RAB Short",SUMIFS('RAB Prices Short'!AC:AC,'RAB Prices Short'!$B:$B,'All Prices combined'!$D32,'RAB Prices Short'!$E:$E,'All Prices combined'!$G32),IF($B32="RAB Long",SUMIFS('RAB Prices Long'!AC:AC,'RAB Prices Long'!$B:$B,'All Prices combined'!$D32,'RAB Prices Long'!$E:$E,'All Prices combined'!$G32)))),2)</f>
        <v>0</v>
      </c>
      <c r="AA32" s="2">
        <f>ROUND(IF($B32="Annuity",SUMIFS('Annuity Prices'!AD:AD,'Annuity Prices'!$B:$B,$D32,'Annuity Prices'!$E:$E,$G32),IF($B32="RAB Short",SUMIFS('RAB Prices Short'!AD:AD,'RAB Prices Short'!$B:$B,'All Prices combined'!$D32,'RAB Prices Short'!$E:$E,'All Prices combined'!$G32),IF($B32="RAB Long",SUMIFS('RAB Prices Long'!AD:AD,'RAB Prices Long'!$B:$B,'All Prices combined'!$D32,'RAB Prices Long'!$E:$E,'All Prices combined'!$G32)))),2)</f>
        <v>0</v>
      </c>
      <c r="AB32" s="2">
        <f>ROUND(IF($B32="Annuity",SUMIFS('Annuity Prices'!AE:AE,'Annuity Prices'!$B:$B,$D32,'Annuity Prices'!$E:$E,$G32),IF($B32="RAB Short",SUMIFS('RAB Prices Short'!AE:AE,'RAB Prices Short'!$B:$B,'All Prices combined'!$D32,'RAB Prices Short'!$E:$E,'All Prices combined'!$G32),IF($B32="RAB Long",SUMIFS('RAB Prices Long'!AE:AE,'RAB Prices Long'!$B:$B,'All Prices combined'!$D32,'RAB Prices Long'!$E:$E,'All Prices combined'!$G32)))),2)</f>
        <v>0</v>
      </c>
      <c r="AC32" s="2">
        <f>ROUND(IF($B32="Annuity",SUMIFS('Annuity Prices'!AF:AF,'Annuity Prices'!$B:$B,$D32,'Annuity Prices'!$E:$E,$G32),IF($B32="RAB Short",SUMIFS('RAB Prices Short'!AF:AF,'RAB Prices Short'!$B:$B,'All Prices combined'!$D32,'RAB Prices Short'!$E:$E,'All Prices combined'!$G32),IF($B32="RAB Long",SUMIFS('RAB Prices Long'!AF:AF,'RAB Prices Long'!$B:$B,'All Prices combined'!$D32,'RAB Prices Long'!$E:$E,'All Prices combined'!$G32)))),2)</f>
        <v>0</v>
      </c>
      <c r="AD32" s="2">
        <f>ROUND(IF($B32="Annuity",SUMIFS('Annuity Prices'!AG:AG,'Annuity Prices'!$B:$B,$D32,'Annuity Prices'!$E:$E,$G32),IF($B32="RAB Short",SUMIFS('RAB Prices Short'!AG:AG,'RAB Prices Short'!$B:$B,'All Prices combined'!$D32,'RAB Prices Short'!$E:$E,'All Prices combined'!$G32),IF($B32="RAB Long",SUMIFS('RAB Prices Long'!AG:AG,'RAB Prices Long'!$B:$B,'All Prices combined'!$D32,'RAB Prices Long'!$E:$E,'All Prices combined'!$G32)))),2)</f>
        <v>0</v>
      </c>
      <c r="AE32" s="2">
        <f>ROUND(IF($B32="Annuity",SUMIFS('Annuity Prices'!AH:AH,'Annuity Prices'!$B:$B,$D32,'Annuity Prices'!$E:$E,$G32),IF($B32="RAB Short",SUMIFS('RAB Prices Short'!AH:AH,'RAB Prices Short'!$B:$B,'All Prices combined'!$D32,'RAB Prices Short'!$E:$E,'All Prices combined'!$G32),IF($B32="RAB Long",SUMIFS('RAB Prices Long'!AH:AH,'RAB Prices Long'!$B:$B,'All Prices combined'!$D32,'RAB Prices Long'!$E:$E,'All Prices combined'!$G32)))),2)</f>
        <v>0</v>
      </c>
      <c r="AF32" s="2">
        <f>ROUND(IF($B32="Annuity",SUMIFS('Annuity Prices'!AI:AI,'Annuity Prices'!$B:$B,$D32,'Annuity Prices'!$E:$E,$G32),IF($B32="RAB Short",SUMIFS('RAB Prices Short'!AI:AI,'RAB Prices Short'!$B:$B,'All Prices combined'!$D32,'RAB Prices Short'!$E:$E,'All Prices combined'!$G32),IF($B32="RAB Long",SUMIFS('RAB Prices Long'!AI:AI,'RAB Prices Long'!$B:$B,'All Prices combined'!$D32,'RAB Prices Long'!$E:$E,'All Prices combined'!$G32)))),2)</f>
        <v>0</v>
      </c>
      <c r="AG32" s="2">
        <f>ROUND(IF($B32="Annuity",SUMIFS('Annuity Prices'!AJ:AJ,'Annuity Prices'!$B:$B,$D32,'Annuity Prices'!$E:$E,$G32),IF($B32="RAB Short",SUMIFS('RAB Prices Short'!AJ:AJ,'RAB Prices Short'!$B:$B,'All Prices combined'!$D32,'RAB Prices Short'!$E:$E,'All Prices combined'!$G32),IF($B32="RAB Long",SUMIFS('RAB Prices Long'!AJ:AJ,'RAB Prices Long'!$B:$B,'All Prices combined'!$D32,'RAB Prices Long'!$E:$E,'All Prices combined'!$G32)))),2)</f>
        <v>0</v>
      </c>
      <c r="AH32" s="2">
        <f>ROUND(IF($B32="Annuity",SUMIFS('Annuity Prices'!AK:AK,'Annuity Prices'!$B:$B,$D32,'Annuity Prices'!$E:$E,$G32),IF($B32="RAB Short",SUMIFS('RAB Prices Short'!AK:AK,'RAB Prices Short'!$B:$B,'All Prices combined'!$D32,'RAB Prices Short'!$E:$E,'All Prices combined'!$G32),IF($B32="RAB Long",SUMIFS('RAB Prices Long'!AK:AK,'RAB Prices Long'!$B:$B,'All Prices combined'!$D32,'RAB Prices Long'!$E:$E,'All Prices combined'!$G32)))),2)</f>
        <v>0</v>
      </c>
      <c r="AI32" s="2">
        <f>ROUND(IF($B32="Annuity",SUMIFS('Annuity Prices'!AL:AL,'Annuity Prices'!$B:$B,$D32,'Annuity Prices'!$E:$E,$G32),IF($B32="RAB Short",SUMIFS('RAB Prices Short'!AL:AL,'RAB Prices Short'!$B:$B,'All Prices combined'!$D32,'RAB Prices Short'!$E:$E,'All Prices combined'!$G32),IF($B32="RAB Long",SUMIFS('RAB Prices Long'!AL:AL,'RAB Prices Long'!$B:$B,'All Prices combined'!$D32,'RAB Prices Long'!$E:$E,'All Prices combined'!$G32)))),2)</f>
        <v>0</v>
      </c>
      <c r="AJ32" s="2">
        <f>ROUND(IF($B32="Annuity",SUMIFS('Annuity Prices'!AM:AM,'Annuity Prices'!$B:$B,$D32,'Annuity Prices'!$E:$E,$G32),IF($B32="RAB Short",SUMIFS('RAB Prices Short'!AM:AM,'RAB Prices Short'!$B:$B,'All Prices combined'!$D32,'RAB Prices Short'!$E:$E,'All Prices combined'!$G32),IF($B32="RAB Long",SUMIFS('RAB Prices Long'!AM:AM,'RAB Prices Long'!$B:$B,'All Prices combined'!$D32,'RAB Prices Long'!$E:$E,'All Prices combined'!$G32)))),2)</f>
        <v>0</v>
      </c>
      <c r="AK32" s="2">
        <f>ROUND(IF($B32="Annuity",SUMIFS('Annuity Prices'!AN:AN,'Annuity Prices'!$B:$B,$D32,'Annuity Prices'!$E:$E,$G32),IF($B32="RAB Short",SUMIFS('RAB Prices Short'!AN:AN,'RAB Prices Short'!$B:$B,'All Prices combined'!$D32,'RAB Prices Short'!$E:$E,'All Prices combined'!$G32),IF($B32="RAB Long",SUMIFS('RAB Prices Long'!AN:AN,'RAB Prices Long'!$B:$B,'All Prices combined'!$D32,'RAB Prices Long'!$E:$E,'All Prices combined'!$G32)))),2)</f>
        <v>0</v>
      </c>
      <c r="AL32" s="2">
        <f>ROUND(IF($B32="Annuity",SUMIFS('Annuity Prices'!AO:AO,'Annuity Prices'!$B:$B,$D32,'Annuity Prices'!$E:$E,$G32),IF($B32="RAB Short",SUMIFS('RAB Prices Short'!AO:AO,'RAB Prices Short'!$B:$B,'All Prices combined'!$D32,'RAB Prices Short'!$E:$E,'All Prices combined'!$G32),IF($B32="RAB Long",SUMIFS('RAB Prices Long'!AO:AO,'RAB Prices Long'!$B:$B,'All Prices combined'!$D32,'RAB Prices Long'!$E:$E,'All Prices combined'!$G32)))),2)</f>
        <v>0</v>
      </c>
      <c r="AM32" s="2">
        <f>ROUND(IF($B32="Annuity",SUMIFS('Annuity Prices'!AP:AP,'Annuity Prices'!$B:$B,$D32,'Annuity Prices'!$E:$E,$G32),IF($B32="RAB Short",SUMIFS('RAB Prices Short'!AP:AP,'RAB Prices Short'!$B:$B,'All Prices combined'!$D32,'RAB Prices Short'!$E:$E,'All Prices combined'!$G32),IF($B32="RAB Long",SUMIFS('RAB Prices Long'!AP:AP,'RAB Prices Long'!$B:$B,'All Prices combined'!$D32,'RAB Prices Long'!$E:$E,'All Prices combined'!$G32)))),2)</f>
        <v>0</v>
      </c>
      <c r="AN32" s="2">
        <f>ROUND(IF($B32="Annuity",SUMIFS('Annuity Prices'!AQ:AQ,'Annuity Prices'!$B:$B,$D32,'Annuity Prices'!$E:$E,$G32),IF($B32="RAB Short",SUMIFS('RAB Prices Short'!AQ:AQ,'RAB Prices Short'!$B:$B,'All Prices combined'!$D32,'RAB Prices Short'!$E:$E,'All Prices combined'!$G32),IF($B32="RAB Long",SUMIFS('RAB Prices Long'!AQ:AQ,'RAB Prices Long'!$B:$B,'All Prices combined'!$D32,'RAB Prices Long'!$E:$E,'All Prices combined'!$G32)))),2)</f>
        <v>0</v>
      </c>
      <c r="AO32" s="2">
        <f>ROUND(IF($B32="Annuity",SUMIFS('Annuity Prices'!AR:AR,'Annuity Prices'!$B:$B,$D32,'Annuity Prices'!$E:$E,$G32),IF($B32="RAB Short",SUMIFS('RAB Prices Short'!AR:AR,'RAB Prices Short'!$B:$B,'All Prices combined'!$D32,'RAB Prices Short'!$E:$E,'All Prices combined'!$G32),IF($B32="RAB Long",SUMIFS('RAB Prices Long'!AR:AR,'RAB Prices Long'!$B:$B,'All Prices combined'!$D32,'RAB Prices Long'!$E:$E,'All Prices combined'!$G32)))),2)</f>
        <v>0</v>
      </c>
      <c r="AP32" s="2">
        <f>ROUND(IF($B32="Annuity",SUMIFS('Annuity Prices'!AS:AS,'Annuity Prices'!$B:$B,$D32,'Annuity Prices'!$E:$E,$G32),IF($B32="RAB Short",SUMIFS('RAB Prices Short'!AS:AS,'RAB Prices Short'!$B:$B,'All Prices combined'!$D32,'RAB Prices Short'!$E:$E,'All Prices combined'!$G32),IF($B32="RAB Long",SUMIFS('RAB Prices Long'!AS:AS,'RAB Prices Long'!$B:$B,'All Prices combined'!$D32,'RAB Prices Long'!$E:$E,'All Prices combined'!$G32)))),2)</f>
        <v>0</v>
      </c>
      <c r="AQ32" s="2">
        <f>ROUND(IF($B32="Annuity",SUMIFS('Annuity Prices'!AT:AT,'Annuity Prices'!$B:$B,$D32,'Annuity Prices'!$E:$E,$G32),IF($B32="RAB Short",SUMIFS('RAB Prices Short'!AT:AT,'RAB Prices Short'!$B:$B,'All Prices combined'!$D32,'RAB Prices Short'!$E:$E,'All Prices combined'!$G32),IF($B32="RAB Long",SUMIFS('RAB Prices Long'!AT:AT,'RAB Prices Long'!$B:$B,'All Prices combined'!$D32,'RAB Prices Long'!$E:$E,'All Prices combined'!$G32)))),2)</f>
        <v>0</v>
      </c>
      <c r="AR32" s="2">
        <f>ROUND(IF($B32="Annuity",SUMIFS('Annuity Prices'!AU:AU,'Annuity Prices'!$B:$B,$D32,'Annuity Prices'!$E:$E,$G32),IF($B32="RAB Short",SUMIFS('RAB Prices Short'!AU:AU,'RAB Prices Short'!$B:$B,'All Prices combined'!$D32,'RAB Prices Short'!$E:$E,'All Prices combined'!$G32),IF($B32="RAB Long",SUMIFS('RAB Prices Long'!AU:AU,'RAB Prices Long'!$B:$B,'All Prices combined'!$D32,'RAB Prices Long'!$E:$E,'All Prices combined'!$G32)))),2)</f>
        <v>0</v>
      </c>
      <c r="AS32" s="2">
        <f>ROUND(IF($B32="Annuity",SUMIFS('Annuity Prices'!AV:AV,'Annuity Prices'!$B:$B,$D32,'Annuity Prices'!$E:$E,$G32),IF($B32="RAB Short",SUMIFS('RAB Prices Short'!AV:AV,'RAB Prices Short'!$B:$B,'All Prices combined'!$D32,'RAB Prices Short'!$E:$E,'All Prices combined'!$G32),IF($B32="RAB Long",SUMIFS('RAB Prices Long'!AV:AV,'RAB Prices Long'!$B:$B,'All Prices combined'!$D32,'RAB Prices Long'!$E:$E,'All Prices combined'!$G32)))),2)</f>
        <v>0</v>
      </c>
      <c r="AT32" s="2">
        <f>ROUND(IF($B32="Annuity",SUMIFS('Annuity Prices'!AW:AW,'Annuity Prices'!$B:$B,$D32,'Annuity Prices'!$E:$E,$G32),IF($B32="RAB Short",SUMIFS('RAB Prices Short'!AW:AW,'RAB Prices Short'!$B:$B,'All Prices combined'!$D32,'RAB Prices Short'!$E:$E,'All Prices combined'!$G32),IF($B32="RAB Long",SUMIFS('RAB Prices Long'!AW:AW,'RAB Prices Long'!$B:$B,'All Prices combined'!$D32,'RAB Prices Long'!$E:$E,'All Prices combined'!$G32)))),2)</f>
        <v>0</v>
      </c>
      <c r="AU32" s="2">
        <f>ROUND(IF($B32="Annuity",SUMIFS('Annuity Prices'!AX:AX,'Annuity Prices'!$B:$B,$D32,'Annuity Prices'!$E:$E,$G32),IF($B32="RAB Short",SUMIFS('RAB Prices Short'!AX:AX,'RAB Prices Short'!$B:$B,'All Prices combined'!$D32,'RAB Prices Short'!$E:$E,'All Prices combined'!$G32),IF($B32="RAB Long",SUMIFS('RAB Prices Long'!AX:AX,'RAB Prices Long'!$B:$B,'All Prices combined'!$D32,'RAB Prices Long'!$E:$E,'All Prices combined'!$G32)))),2)</f>
        <v>0</v>
      </c>
      <c r="AV32" s="2">
        <f>ROUND(IF($B32="Annuity",SUMIFS('Annuity Prices'!AY:AY,'Annuity Prices'!$B:$B,$D32,'Annuity Prices'!$E:$E,$G32),IF($B32="RAB Short",SUMIFS('RAB Prices Short'!AY:AY,'RAB Prices Short'!$B:$B,'All Prices combined'!$D32,'RAB Prices Short'!$E:$E,'All Prices combined'!$G32),IF($B32="RAB Long",SUMIFS('RAB Prices Long'!AY:AY,'RAB Prices Long'!$B:$B,'All Prices combined'!$D32,'RAB Prices Long'!$E:$E,'All Prices combined'!$G32)))),2)</f>
        <v>0</v>
      </c>
      <c r="AW32" s="2">
        <f>ROUND(IF($B32="Annuity",SUMIFS('Annuity Prices'!AZ:AZ,'Annuity Prices'!$B:$B,$D32,'Annuity Prices'!$E:$E,$G32),IF($B32="RAB Short",SUMIFS('RAB Prices Short'!AZ:AZ,'RAB Prices Short'!$B:$B,'All Prices combined'!$D32,'RAB Prices Short'!$E:$E,'All Prices combined'!$G32),IF($B32="RAB Long",SUMIFS('RAB Prices Long'!AZ:AZ,'RAB Prices Long'!$B:$B,'All Prices combined'!$D32,'RAB Prices Long'!$E:$E,'All Prices combined'!$G32)))),2)</f>
        <v>0</v>
      </c>
      <c r="AX32" s="2">
        <f>ROUND(IF($B32="Annuity",SUMIFS('Annuity Prices'!BA:BA,'Annuity Prices'!$B:$B,$D32,'Annuity Prices'!$E:$E,$G32),IF($B32="RAB Short",SUMIFS('RAB Prices Short'!BA:BA,'RAB Prices Short'!$B:$B,'All Prices combined'!$D32,'RAB Prices Short'!$E:$E,'All Prices combined'!$G32),IF($B32="RAB Long",SUMIFS('RAB Prices Long'!BA:BA,'RAB Prices Long'!$B:$B,'All Prices combined'!$D32,'RAB Prices Long'!$E:$E,'All Prices combined'!$G32)))),2)</f>
        <v>0</v>
      </c>
      <c r="AY32" s="2">
        <f>ROUND(IF($B32="Annuity",SUMIFS('Annuity Prices'!BB:BB,'Annuity Prices'!$B:$B,$D32,'Annuity Prices'!$E:$E,$G32),IF($B32="RAB Short",SUMIFS('RAB Prices Short'!BB:BB,'RAB Prices Short'!$B:$B,'All Prices combined'!$D32,'RAB Prices Short'!$E:$E,'All Prices combined'!$G32),IF($B32="RAB Long",SUMIFS('RAB Prices Long'!BB:BB,'RAB Prices Long'!$B:$B,'All Prices combined'!$D32,'RAB Prices Long'!$E:$E,'All Prices combined'!$G32)))),2)</f>
        <v>0</v>
      </c>
      <c r="AZ32" s="2">
        <f>ROUND(IF($B32="Annuity",SUMIFS('Annuity Prices'!BC:BC,'Annuity Prices'!$B:$B,$D32,'Annuity Prices'!$E:$E,$G32),IF($B32="RAB Short",SUMIFS('RAB Prices Short'!BC:BC,'RAB Prices Short'!$B:$B,'All Prices combined'!$D32,'RAB Prices Short'!$E:$E,'All Prices combined'!$G32),IF($B32="RAB Long",SUMIFS('RAB Prices Long'!BC:BC,'RAB Prices Long'!$B:$B,'All Prices combined'!$D32,'RAB Prices Long'!$E:$E,'All Prices combined'!$G32)))),2)</f>
        <v>0</v>
      </c>
      <c r="BA32" s="2">
        <f>ROUND(IF($B32="Annuity",SUMIFS('Annuity Prices'!BD:BD,'Annuity Prices'!$B:$B,$D32,'Annuity Prices'!$E:$E,$G32),IF($B32="RAB Short",SUMIFS('RAB Prices Short'!BD:BD,'RAB Prices Short'!$B:$B,'All Prices combined'!$D32,'RAB Prices Short'!$E:$E,'All Prices combined'!$G32),IF($B32="RAB Long",SUMIFS('RAB Prices Long'!BD:BD,'RAB Prices Long'!$B:$B,'All Prices combined'!$D32,'RAB Prices Long'!$E:$E,'All Prices combined'!$G32)))),2)</f>
        <v>0</v>
      </c>
      <c r="BB32" s="2">
        <f>ROUND(IF($B32="Annuity",SUMIFS('Annuity Prices'!BE:BE,'Annuity Prices'!$B:$B,$D32,'Annuity Prices'!$E:$E,$G32),IF($B32="RAB Short",SUMIFS('RAB Prices Short'!BE:BE,'RAB Prices Short'!$B:$B,'All Prices combined'!$D32,'RAB Prices Short'!$E:$E,'All Prices combined'!$G32),IF($B32="RAB Long",SUMIFS('RAB Prices Long'!BE:BE,'RAB Prices Long'!$B:$B,'All Prices combined'!$D32,'RAB Prices Long'!$E:$E,'All Prices combined'!$G32)))),2)</f>
        <v>0</v>
      </c>
      <c r="BC32" s="2">
        <f>ROUND(IF($B32="Annuity",SUMIFS('Annuity Prices'!BF:BF,'Annuity Prices'!$B:$B,$D32,'Annuity Prices'!$E:$E,$G32),IF($B32="RAB Short",SUMIFS('RAB Prices Short'!BF:BF,'RAB Prices Short'!$B:$B,'All Prices combined'!$D32,'RAB Prices Short'!$E:$E,'All Prices combined'!$G32),IF($B32="RAB Long",SUMIFS('RAB Prices Long'!BF:BF,'RAB Prices Long'!$B:$B,'All Prices combined'!$D32,'RAB Prices Long'!$E:$E,'All Prices combined'!$G32)))),2)</f>
        <v>0</v>
      </c>
      <c r="BD32" s="2">
        <f>ROUND(IF($B32="Annuity",SUMIFS('Annuity Prices'!BG:BG,'Annuity Prices'!$B:$B,$D32,'Annuity Prices'!$E:$E,$G32),IF($B32="RAB Short",SUMIFS('RAB Prices Short'!BG:BG,'RAB Prices Short'!$B:$B,'All Prices combined'!$D32,'RAB Prices Short'!$E:$E,'All Prices combined'!$G32),IF($B32="RAB Long",SUMIFS('RAB Prices Long'!BG:BG,'RAB Prices Long'!$B:$B,'All Prices combined'!$D32,'RAB Prices Long'!$E:$E,'All Prices combined'!$G32)))),2)</f>
        <v>0</v>
      </c>
      <c r="BE32" s="2">
        <f>ROUND(IF($B32="Annuity",SUMIFS('Annuity Prices'!BH:BH,'Annuity Prices'!$B:$B,$D32,'Annuity Prices'!$E:$E,$G32),IF($B32="RAB Short",SUMIFS('RAB Prices Short'!BH:BH,'RAB Prices Short'!$B:$B,'All Prices combined'!$D32,'RAB Prices Short'!$E:$E,'All Prices combined'!$G32),IF($B32="RAB Long",SUMIFS('RAB Prices Long'!BH:BH,'RAB Prices Long'!$B:$B,'All Prices combined'!$D32,'RAB Prices Long'!$E:$E,'All Prices combined'!$G32)))),2)</f>
        <v>0</v>
      </c>
      <c r="BF32" s="2">
        <f>ROUND(IF($B32="Annuity",SUMIFS('Annuity Prices'!BI:BI,'Annuity Prices'!$B:$B,$D32,'Annuity Prices'!$E:$E,$G32),IF($B32="RAB Short",SUMIFS('RAB Prices Short'!BI:BI,'RAB Prices Short'!$B:$B,'All Prices combined'!$D32,'RAB Prices Short'!$E:$E,'All Prices combined'!$G32),IF($B32="RAB Long",SUMIFS('RAB Prices Long'!BI:BI,'RAB Prices Long'!$B:$B,'All Prices combined'!$D32,'RAB Prices Long'!$E:$E,'All Prices combined'!$G32)))),2)</f>
        <v>0</v>
      </c>
      <c r="BG32" s="2">
        <f>ROUND(IF($B32="Annuity",SUMIFS('Annuity Prices'!BJ:BJ,'Annuity Prices'!$B:$B,$D32,'Annuity Prices'!$E:$E,$G32),IF($B32="RAB Short",SUMIFS('RAB Prices Short'!BJ:BJ,'RAB Prices Short'!$B:$B,'All Prices combined'!$D32,'RAB Prices Short'!$E:$E,'All Prices combined'!$G32),IF($B32="RAB Long",SUMIFS('RAB Prices Long'!BJ:BJ,'RAB Prices Long'!$B:$B,'All Prices combined'!$D32,'RAB Prices Long'!$E:$E,'All Prices combined'!$G32)))),2)</f>
        <v>0</v>
      </c>
      <c r="BH32" s="2">
        <f>ROUND(IF($B32="Annuity",SUMIFS('Annuity Prices'!BK:BK,'Annuity Prices'!$B:$B,$D32,'Annuity Prices'!$E:$E,$G32),IF($B32="RAB Short",SUMIFS('RAB Prices Short'!BK:BK,'RAB Prices Short'!$B:$B,'All Prices combined'!$D32,'RAB Prices Short'!$E:$E,'All Prices combined'!$G32),IF($B32="RAB Long",SUMIFS('RAB Prices Long'!BK:BK,'RAB Prices Long'!$B:$B,'All Prices combined'!$D32,'RAB Prices Long'!$E:$E,'All Prices combined'!$G32)))),2)</f>
        <v>0</v>
      </c>
      <c r="BI32" s="2">
        <f>ROUND(IF($B32="Annuity",SUMIFS('Annuity Prices'!BL:BL,'Annuity Prices'!$B:$B,$D32,'Annuity Prices'!$E:$E,$G32),IF($B32="RAB Short",SUMIFS('RAB Prices Short'!BL:BL,'RAB Prices Short'!$B:$B,'All Prices combined'!$D32,'RAB Prices Short'!$E:$E,'All Prices combined'!$G32),IF($B32="RAB Long",SUMIFS('RAB Prices Long'!BL:BL,'RAB Prices Long'!$B:$B,'All Prices combined'!$D32,'RAB Prices Long'!$E:$E,'All Prices combined'!$G32)))),2)</f>
        <v>0</v>
      </c>
      <c r="BJ32" s="2">
        <f>ROUND(IF($B32="Annuity",SUMIFS('Annuity Prices'!BM:BM,'Annuity Prices'!$B:$B,$D32,'Annuity Prices'!$E:$E,$G32),IF($B32="RAB Short",SUMIFS('RAB Prices Short'!BM:BM,'RAB Prices Short'!$B:$B,'All Prices combined'!$D32,'RAB Prices Short'!$E:$E,'All Prices combined'!$G32),IF($B32="RAB Long",SUMIFS('RAB Prices Long'!BM:BM,'RAB Prices Long'!$B:$B,'All Prices combined'!$D32,'RAB Prices Long'!$E:$E,'All Prices combined'!$G32)))),2)</f>
        <v>0</v>
      </c>
      <c r="BK32" s="2">
        <f>ROUND(IF($B32="Annuity",SUMIFS('Annuity Prices'!BN:BN,'Annuity Prices'!$B:$B,$D32,'Annuity Prices'!$E:$E,$G32),IF($B32="RAB Short",SUMIFS('RAB Prices Short'!BN:BN,'RAB Prices Short'!$B:$B,'All Prices combined'!$D32,'RAB Prices Short'!$E:$E,'All Prices combined'!$G32),IF($B32="RAB Long",SUMIFS('RAB Prices Long'!BN:BN,'RAB Prices Long'!$B:$B,'All Prices combined'!$D32,'RAB Prices Long'!$E:$E,'All Prices combined'!$G32)))),2)</f>
        <v>0</v>
      </c>
      <c r="BL32" s="2">
        <f>ROUND(IF($B32="Annuity",SUMIFS('Annuity Prices'!BO:BO,'Annuity Prices'!$B:$B,$D32,'Annuity Prices'!$E:$E,$G32),IF($B32="RAB Short",SUMIFS('RAB Prices Short'!BO:BO,'RAB Prices Short'!$B:$B,'All Prices combined'!$D32,'RAB Prices Short'!$E:$E,'All Prices combined'!$G32),IF($B32="RAB Long",SUMIFS('RAB Prices Long'!BO:BO,'RAB Prices Long'!$B:$B,'All Prices combined'!$D32,'RAB Prices Long'!$E:$E,'All Prices combined'!$G32)))),2)</f>
        <v>0</v>
      </c>
      <c r="BM32" s="2">
        <f>ROUND(IF($B32="Annuity",SUMIFS('Annuity Prices'!BP:BP,'Annuity Prices'!$B:$B,$D32,'Annuity Prices'!$E:$E,$G32),IF($B32="RAB Short",SUMIFS('RAB Prices Short'!BP:BP,'RAB Prices Short'!$B:$B,'All Prices combined'!$D32,'RAB Prices Short'!$E:$E,'All Prices combined'!$G32),IF($B32="RAB Long",SUMIFS('RAB Prices Long'!BP:BP,'RAB Prices Long'!$B:$B,'All Prices combined'!$D32,'RAB Prices Long'!$E:$E,'All Prices combined'!$G32)))),2)</f>
        <v>0</v>
      </c>
      <c r="BN32" s="2">
        <f>ROUND(IF($B32="Annuity",SUMIFS('Annuity Prices'!BQ:BQ,'Annuity Prices'!$B:$B,$D32,'Annuity Prices'!$E:$E,$G32),IF($B32="RAB Short",SUMIFS('RAB Prices Short'!BQ:BQ,'RAB Prices Short'!$B:$B,'All Prices combined'!$D32,'RAB Prices Short'!$E:$E,'All Prices combined'!$G32),IF($B32="RAB Long",SUMIFS('RAB Prices Long'!BQ:BQ,'RAB Prices Long'!$B:$B,'All Prices combined'!$D32,'RAB Prices Long'!$E:$E,'All Prices combined'!$G32)))),2)</f>
        <v>0</v>
      </c>
      <c r="BO32" s="2">
        <f>ROUND(IF($B32="Annuity",SUMIFS('Annuity Prices'!BR:BR,'Annuity Prices'!$B:$B,$D32,'Annuity Prices'!$E:$E,$G32),IF($B32="RAB Short",SUMIFS('RAB Prices Short'!BR:BR,'RAB Prices Short'!$B:$B,'All Prices combined'!$D32,'RAB Prices Short'!$E:$E,'All Prices combined'!$G32),IF($B32="RAB Long",SUMIFS('RAB Prices Long'!BR:BR,'RAB Prices Long'!$B:$B,'All Prices combined'!$D32,'RAB Prices Long'!$E:$E,'All Prices combined'!$G32)))),2)</f>
        <v>0</v>
      </c>
      <c r="BP32" s="2">
        <f>ROUND(IF($B32="Annuity",SUMIFS('Annuity Prices'!BS:BS,'Annuity Prices'!$B:$B,$D32,'Annuity Prices'!$E:$E,$G32),IF($B32="RAB Short",SUMIFS('RAB Prices Short'!BS:BS,'RAB Prices Short'!$B:$B,'All Prices combined'!$D32,'RAB Prices Short'!$E:$E,'All Prices combined'!$G32),IF($B32="RAB Long",SUMIFS('RAB Prices Long'!BS:BS,'RAB Prices Long'!$B:$B,'All Prices combined'!$D32,'RAB Prices Long'!$E:$E,'All Prices combined'!$G32)))),2)</f>
        <v>0</v>
      </c>
      <c r="BQ32" s="2">
        <f>ROUND(IF($B32="Annuity",SUMIFS('Annuity Prices'!BT:BT,'Annuity Prices'!$B:$B,$D32,'Annuity Prices'!$E:$E,$G32),IF($B32="RAB Short",SUMIFS('RAB Prices Short'!BT:BT,'RAB Prices Short'!$B:$B,'All Prices combined'!$D32,'RAB Prices Short'!$E:$E,'All Prices combined'!$G32),IF($B32="RAB Long",SUMIFS('RAB Prices Long'!BT:BT,'RAB Prices Long'!$B:$B,'All Prices combined'!$D32,'RAB Prices Long'!$E:$E,'All Prices combined'!$G32)))),2)</f>
        <v>0</v>
      </c>
      <c r="BR32" s="2">
        <f>ROUND(IF($B32="Annuity",SUMIFS('Annuity Prices'!BU:BU,'Annuity Prices'!$B:$B,$D32,'Annuity Prices'!$E:$E,$G32),IF($B32="RAB Short",SUMIFS('RAB Prices Short'!BU:BU,'RAB Prices Short'!$B:$B,'All Prices combined'!$D32,'RAB Prices Short'!$E:$E,'All Prices combined'!$G32),IF($B32="RAB Long",SUMIFS('RAB Prices Long'!BU:BU,'RAB Prices Long'!$B:$B,'All Prices combined'!$D32,'RAB Prices Long'!$E:$E,'All Prices combined'!$G32)))),2)</f>
        <v>0</v>
      </c>
      <c r="BS32" s="2">
        <f>ROUND(IF($B32="Annuity",SUMIFS('Annuity Prices'!BV:BV,'Annuity Prices'!$B:$B,$D32,'Annuity Prices'!$E:$E,$G32),IF($B32="RAB Short",SUMIFS('RAB Prices Short'!BV:BV,'RAB Prices Short'!$B:$B,'All Prices combined'!$D32,'RAB Prices Short'!$E:$E,'All Prices combined'!$G32),IF($B32="RAB Long",SUMIFS('RAB Prices Long'!BV:BV,'RAB Prices Long'!$B:$B,'All Prices combined'!$D32,'RAB Prices Long'!$E:$E,'All Prices combined'!$G32)))),2)</f>
        <v>0</v>
      </c>
      <c r="BT32" s="2">
        <f>ROUND(IF($B32="Annuity",SUMIFS('Annuity Prices'!BW:BW,'Annuity Prices'!$B:$B,$D32,'Annuity Prices'!$E:$E,$G32),IF($B32="RAB Short",SUMIFS('RAB Prices Short'!BW:BW,'RAB Prices Short'!$B:$B,'All Prices combined'!$D32,'RAB Prices Short'!$E:$E,'All Prices combined'!$G32),IF($B32="RAB Long",SUMIFS('RAB Prices Long'!BW:BW,'RAB Prices Long'!$B:$B,'All Prices combined'!$D32,'RAB Prices Long'!$E:$E,'All Prices combined'!$G32)))),2)</f>
        <v>0</v>
      </c>
      <c r="BU32" s="2">
        <f>ROUND(IF($B32="Annuity",SUMIFS('Annuity Prices'!BX:BX,'Annuity Prices'!$B:$B,$D32,'Annuity Prices'!$E:$E,$G32),IF($B32="RAB Short",SUMIFS('RAB Prices Short'!BX:BX,'RAB Prices Short'!$B:$B,'All Prices combined'!$D32,'RAB Prices Short'!$E:$E,'All Prices combined'!$G32),IF($B32="RAB Long",SUMIFS('RAB Prices Long'!BX:BX,'RAB Prices Long'!$B:$B,'All Prices combined'!$D32,'RAB Prices Long'!$E:$E,'All Prices combined'!$G32)))),2)</f>
        <v>0</v>
      </c>
    </row>
    <row r="33" spans="2:73" x14ac:dyDescent="0.25">
      <c r="B33" t="s">
        <v>37</v>
      </c>
      <c r="C33" s="1">
        <v>8</v>
      </c>
      <c r="D33" s="1" t="s">
        <v>147</v>
      </c>
      <c r="E33" s="1" t="s">
        <v>145</v>
      </c>
      <c r="F33" s="1">
        <v>8</v>
      </c>
      <c r="G33" s="1" t="s">
        <v>38</v>
      </c>
      <c r="H33" s="1" t="s">
        <v>128</v>
      </c>
      <c r="I33" s="2">
        <f>ROUND(IF($B33="Annuity",SUMIFS('Annuity Prices'!L:L,'Annuity Prices'!$B:$B,$D33,'Annuity Prices'!$E:$E,$G33),IF($B33="RAB Short",SUMIFS('RAB Prices Short'!L:L,'RAB Prices Short'!$B:$B,'All Prices combined'!$D33,'RAB Prices Short'!$E:$E,'All Prices combined'!$G33),IF($B33="RAB Long",SUMIFS('RAB Prices Long'!L:L,'RAB Prices Long'!$B:$B,'All Prices combined'!$D33,'RAB Prices Long'!$E:$E,'All Prices combined'!$G33)))),2)</f>
        <v>38.76</v>
      </c>
      <c r="J33" s="2">
        <f>ROUND(IF($B33="Annuity",SUMIFS('Annuity Prices'!M:M,'Annuity Prices'!$B:$B,$D33,'Annuity Prices'!$E:$E,$G33),IF($B33="RAB Short",SUMIFS('RAB Prices Short'!M:M,'RAB Prices Short'!$B:$B,'All Prices combined'!$D33,'RAB Prices Short'!$E:$E,'All Prices combined'!$G33),IF($B33="RAB Long",SUMIFS('RAB Prices Long'!M:M,'RAB Prices Long'!$B:$B,'All Prices combined'!$D33,'RAB Prices Long'!$E:$E,'All Prices combined'!$G33)))),2)</f>
        <v>39.880000000000003</v>
      </c>
      <c r="K33" s="2">
        <f>ROUND(IF($B33="Annuity",SUMIFS('Annuity Prices'!N:N,'Annuity Prices'!$B:$B,$D33,'Annuity Prices'!$E:$E,$G33),IF($B33="RAB Short",SUMIFS('RAB Prices Short'!N:N,'RAB Prices Short'!$B:$B,'All Prices combined'!$D33,'RAB Prices Short'!$E:$E,'All Prices combined'!$G33),IF($B33="RAB Long",SUMIFS('RAB Prices Long'!N:N,'RAB Prices Long'!$B:$B,'All Prices combined'!$D33,'RAB Prices Long'!$E:$E,'All Prices combined'!$G33)))),2)</f>
        <v>41.02</v>
      </c>
      <c r="L33" s="2">
        <f>ROUND(IF($B33="Annuity",SUMIFS('Annuity Prices'!O:O,'Annuity Prices'!$B:$B,$D33,'Annuity Prices'!$E:$E,$G33),IF($B33="RAB Short",SUMIFS('RAB Prices Short'!O:O,'RAB Prices Short'!$B:$B,'All Prices combined'!$D33,'RAB Prices Short'!$E:$E,'All Prices combined'!$G33),IF($B33="RAB Long",SUMIFS('RAB Prices Long'!O:O,'RAB Prices Long'!$B:$B,'All Prices combined'!$D33,'RAB Prices Long'!$E:$E,'All Prices combined'!$G33)))),2)</f>
        <v>42.2</v>
      </c>
      <c r="M33" s="2">
        <f>ROUND(IF($B33="Annuity",SUMIFS('Annuity Prices'!P:P,'Annuity Prices'!$B:$B,$D33,'Annuity Prices'!$E:$E,$G33),IF($B33="RAB Short",SUMIFS('RAB Prices Short'!P:P,'RAB Prices Short'!$B:$B,'All Prices combined'!$D33,'RAB Prices Short'!$E:$E,'All Prices combined'!$G33),IF($B33="RAB Long",SUMIFS('RAB Prices Long'!P:P,'RAB Prices Long'!$B:$B,'All Prices combined'!$D33,'RAB Prices Long'!$E:$E,'All Prices combined'!$G33)))),2)</f>
        <v>41.72</v>
      </c>
      <c r="N33" s="2">
        <f>ROUND(IF($B33="Annuity",SUMIFS('Annuity Prices'!Q:Q,'Annuity Prices'!$B:$B,$D33,'Annuity Prices'!$E:$E,$G33),IF($B33="RAB Short",SUMIFS('RAB Prices Short'!Q:Q,'RAB Prices Short'!$B:$B,'All Prices combined'!$D33,'RAB Prices Short'!$E:$E,'All Prices combined'!$G33),IF($B33="RAB Long",SUMIFS('RAB Prices Long'!Q:Q,'RAB Prices Long'!$B:$B,'All Prices combined'!$D33,'RAB Prices Long'!$E:$E,'All Prices combined'!$G33)))),2)</f>
        <v>42.77</v>
      </c>
      <c r="O33" s="2">
        <f>ROUND(IF($B33="Annuity",SUMIFS('Annuity Prices'!R:R,'Annuity Prices'!$B:$B,$D33,'Annuity Prices'!$E:$E,$G33),IF($B33="RAB Short",SUMIFS('RAB Prices Short'!R:R,'RAB Prices Short'!$B:$B,'All Prices combined'!$D33,'RAB Prices Short'!$E:$E,'All Prices combined'!$G33),IF($B33="RAB Long",SUMIFS('RAB Prices Long'!R:R,'RAB Prices Long'!$B:$B,'All Prices combined'!$D33,'RAB Prices Long'!$E:$E,'All Prices combined'!$G33)))),2)</f>
        <v>43.83</v>
      </c>
      <c r="P33" s="2">
        <f>ROUND(IF($B33="Annuity",SUMIFS('Annuity Prices'!S:S,'Annuity Prices'!$B:$B,$D33,'Annuity Prices'!$E:$E,$G33),IF($B33="RAB Short",SUMIFS('RAB Prices Short'!S:S,'RAB Prices Short'!$B:$B,'All Prices combined'!$D33,'RAB Prices Short'!$E:$E,'All Prices combined'!$G33),IF($B33="RAB Long",SUMIFS('RAB Prices Long'!S:S,'RAB Prices Long'!$B:$B,'All Prices combined'!$D33,'RAB Prices Long'!$E:$E,'All Prices combined'!$G33)))),2)</f>
        <v>44.93</v>
      </c>
      <c r="Q33" s="2">
        <f>ROUND(IF($B33="Annuity",SUMIFS('Annuity Prices'!T:T,'Annuity Prices'!$B:$B,$D33,'Annuity Prices'!$E:$E,$G33),IF($B33="RAB Short",SUMIFS('RAB Prices Short'!T:T,'RAB Prices Short'!$B:$B,'All Prices combined'!$D33,'RAB Prices Short'!$E:$E,'All Prices combined'!$G33),IF($B33="RAB Long",SUMIFS('RAB Prices Long'!T:T,'RAB Prices Long'!$B:$B,'All Prices combined'!$D33,'RAB Prices Long'!$E:$E,'All Prices combined'!$G33)))),2)</f>
        <v>46.16</v>
      </c>
      <c r="R33" s="2">
        <f>ROUND(IF($B33="Annuity",SUMIFS('Annuity Prices'!U:U,'Annuity Prices'!$B:$B,$D33,'Annuity Prices'!$E:$E,$G33),IF($B33="RAB Short",SUMIFS('RAB Prices Short'!U:U,'RAB Prices Short'!$B:$B,'All Prices combined'!$D33,'RAB Prices Short'!$E:$E,'All Prices combined'!$G33),IF($B33="RAB Long",SUMIFS('RAB Prices Long'!U:U,'RAB Prices Long'!$B:$B,'All Prices combined'!$D33,'RAB Prices Long'!$E:$E,'All Prices combined'!$G33)))),2)</f>
        <v>47.31</v>
      </c>
      <c r="S33" s="2">
        <f>ROUND(IF($B33="Annuity",SUMIFS('Annuity Prices'!V:V,'Annuity Prices'!$B:$B,$D33,'Annuity Prices'!$E:$E,$G33),IF($B33="RAB Short",SUMIFS('RAB Prices Short'!V:V,'RAB Prices Short'!$B:$B,'All Prices combined'!$D33,'RAB Prices Short'!$E:$E,'All Prices combined'!$G33),IF($B33="RAB Long",SUMIFS('RAB Prices Long'!V:V,'RAB Prices Long'!$B:$B,'All Prices combined'!$D33,'RAB Prices Long'!$E:$E,'All Prices combined'!$G33)))),2)</f>
        <v>48.49</v>
      </c>
      <c r="T33" s="2">
        <f>ROUND(IF($B33="Annuity",SUMIFS('Annuity Prices'!W:W,'Annuity Prices'!$B:$B,$D33,'Annuity Prices'!$E:$E,$G33),IF($B33="RAB Short",SUMIFS('RAB Prices Short'!W:W,'RAB Prices Short'!$B:$B,'All Prices combined'!$D33,'RAB Prices Short'!$E:$E,'All Prices combined'!$G33),IF($B33="RAB Long",SUMIFS('RAB Prices Long'!W:W,'RAB Prices Long'!$B:$B,'All Prices combined'!$D33,'RAB Prices Long'!$E:$E,'All Prices combined'!$G33)))),2)</f>
        <v>49.7</v>
      </c>
      <c r="U33" s="2">
        <f>ROUND(IF($B33="Annuity",SUMIFS('Annuity Prices'!X:X,'Annuity Prices'!$B:$B,$D33,'Annuity Prices'!$E:$E,$G33),IF($B33="RAB Short",SUMIFS('RAB Prices Short'!X:X,'RAB Prices Short'!$B:$B,'All Prices combined'!$D33,'RAB Prices Short'!$E:$E,'All Prices combined'!$G33),IF($B33="RAB Long",SUMIFS('RAB Prices Long'!X:X,'RAB Prices Long'!$B:$B,'All Prices combined'!$D33,'RAB Prices Long'!$E:$E,'All Prices combined'!$G33)))),2)</f>
        <v>51.06</v>
      </c>
      <c r="V33" s="2">
        <f>ROUND(IF($B33="Annuity",SUMIFS('Annuity Prices'!Y:Y,'Annuity Prices'!$B:$B,$D33,'Annuity Prices'!$E:$E,$G33),IF($B33="RAB Short",SUMIFS('RAB Prices Short'!Y:Y,'RAB Prices Short'!$B:$B,'All Prices combined'!$D33,'RAB Prices Short'!$E:$E,'All Prices combined'!$G33),IF($B33="RAB Long",SUMIFS('RAB Prices Long'!Y:Y,'RAB Prices Long'!$B:$B,'All Prices combined'!$D33,'RAB Prices Long'!$E:$E,'All Prices combined'!$G33)))),2)</f>
        <v>52.34</v>
      </c>
      <c r="W33" s="2">
        <f>ROUND(IF($B33="Annuity",SUMIFS('Annuity Prices'!Z:Z,'Annuity Prices'!$B:$B,$D33,'Annuity Prices'!$E:$E,$G33),IF($B33="RAB Short",SUMIFS('RAB Prices Short'!Z:Z,'RAB Prices Short'!$B:$B,'All Prices combined'!$D33,'RAB Prices Short'!$E:$E,'All Prices combined'!$G33),IF($B33="RAB Long",SUMIFS('RAB Prices Long'!Z:Z,'RAB Prices Long'!$B:$B,'All Prices combined'!$D33,'RAB Prices Long'!$E:$E,'All Prices combined'!$G33)))),2)</f>
        <v>53.65</v>
      </c>
      <c r="X33" s="2">
        <f>ROUND(IF($B33="Annuity",SUMIFS('Annuity Prices'!AA:AA,'Annuity Prices'!$B:$B,$D33,'Annuity Prices'!$E:$E,$G33),IF($B33="RAB Short",SUMIFS('RAB Prices Short'!AA:AA,'RAB Prices Short'!$B:$B,'All Prices combined'!$D33,'RAB Prices Short'!$E:$E,'All Prices combined'!$G33),IF($B33="RAB Long",SUMIFS('RAB Prices Long'!AA:AA,'RAB Prices Long'!$B:$B,'All Prices combined'!$D33,'RAB Prices Long'!$E:$E,'All Prices combined'!$G33)))),2)</f>
        <v>54.99</v>
      </c>
      <c r="Y33" s="2">
        <f>ROUND(IF($B33="Annuity",SUMIFS('Annuity Prices'!AB:AB,'Annuity Prices'!$B:$B,$D33,'Annuity Prices'!$E:$E,$G33),IF($B33="RAB Short",SUMIFS('RAB Prices Short'!AB:AB,'RAB Prices Short'!$B:$B,'All Prices combined'!$D33,'RAB Prices Short'!$E:$E,'All Prices combined'!$G33),IF($B33="RAB Long",SUMIFS('RAB Prices Long'!AB:AB,'RAB Prices Long'!$B:$B,'All Prices combined'!$D33,'RAB Prices Long'!$E:$E,'All Prices combined'!$G33)))),2)</f>
        <v>56.49</v>
      </c>
      <c r="Z33" s="2">
        <f>ROUND(IF($B33="Annuity",SUMIFS('Annuity Prices'!AC:AC,'Annuity Prices'!$B:$B,$D33,'Annuity Prices'!$E:$E,$G33),IF($B33="RAB Short",SUMIFS('RAB Prices Short'!AC:AC,'RAB Prices Short'!$B:$B,'All Prices combined'!$D33,'RAB Prices Short'!$E:$E,'All Prices combined'!$G33),IF($B33="RAB Long",SUMIFS('RAB Prices Long'!AC:AC,'RAB Prices Long'!$B:$B,'All Prices combined'!$D33,'RAB Prices Long'!$E:$E,'All Prices combined'!$G33)))),2)</f>
        <v>57.9</v>
      </c>
      <c r="AA33" s="2">
        <f>ROUND(IF($B33="Annuity",SUMIFS('Annuity Prices'!AD:AD,'Annuity Prices'!$B:$B,$D33,'Annuity Prices'!$E:$E,$G33),IF($B33="RAB Short",SUMIFS('RAB Prices Short'!AD:AD,'RAB Prices Short'!$B:$B,'All Prices combined'!$D33,'RAB Prices Short'!$E:$E,'All Prices combined'!$G33),IF($B33="RAB Long",SUMIFS('RAB Prices Long'!AD:AD,'RAB Prices Long'!$B:$B,'All Prices combined'!$D33,'RAB Prices Long'!$E:$E,'All Prices combined'!$G33)))),2)</f>
        <v>59.35</v>
      </c>
      <c r="AB33" s="2">
        <f>ROUND(IF($B33="Annuity",SUMIFS('Annuity Prices'!AE:AE,'Annuity Prices'!$B:$B,$D33,'Annuity Prices'!$E:$E,$G33),IF($B33="RAB Short",SUMIFS('RAB Prices Short'!AE:AE,'RAB Prices Short'!$B:$B,'All Prices combined'!$D33,'RAB Prices Short'!$E:$E,'All Prices combined'!$G33),IF($B33="RAB Long",SUMIFS('RAB Prices Long'!AE:AE,'RAB Prices Long'!$B:$B,'All Prices combined'!$D33,'RAB Prices Long'!$E:$E,'All Prices combined'!$G33)))),2)</f>
        <v>60.83</v>
      </c>
      <c r="AC33" s="2">
        <f>ROUND(IF($B33="Annuity",SUMIFS('Annuity Prices'!AF:AF,'Annuity Prices'!$B:$B,$D33,'Annuity Prices'!$E:$E,$G33),IF($B33="RAB Short",SUMIFS('RAB Prices Short'!AF:AF,'RAB Prices Short'!$B:$B,'All Prices combined'!$D33,'RAB Prices Short'!$E:$E,'All Prices combined'!$G33),IF($B33="RAB Long",SUMIFS('RAB Prices Long'!AF:AF,'RAB Prices Long'!$B:$B,'All Prices combined'!$D33,'RAB Prices Long'!$E:$E,'All Prices combined'!$G33)))),2)</f>
        <v>62.5</v>
      </c>
      <c r="AD33" s="2">
        <f>ROUND(IF($B33="Annuity",SUMIFS('Annuity Prices'!AG:AG,'Annuity Prices'!$B:$B,$D33,'Annuity Prices'!$E:$E,$G33),IF($B33="RAB Short",SUMIFS('RAB Prices Short'!AG:AG,'RAB Prices Short'!$B:$B,'All Prices combined'!$D33,'RAB Prices Short'!$E:$E,'All Prices combined'!$G33),IF($B33="RAB Long",SUMIFS('RAB Prices Long'!AG:AG,'RAB Prices Long'!$B:$B,'All Prices combined'!$D33,'RAB Prices Long'!$E:$E,'All Prices combined'!$G33)))),2)</f>
        <v>64.06</v>
      </c>
      <c r="AE33" s="2">
        <f>ROUND(IF($B33="Annuity",SUMIFS('Annuity Prices'!AH:AH,'Annuity Prices'!$B:$B,$D33,'Annuity Prices'!$E:$E,$G33),IF($B33="RAB Short",SUMIFS('RAB Prices Short'!AH:AH,'RAB Prices Short'!$B:$B,'All Prices combined'!$D33,'RAB Prices Short'!$E:$E,'All Prices combined'!$G33),IF($B33="RAB Long",SUMIFS('RAB Prices Long'!AH:AH,'RAB Prices Long'!$B:$B,'All Prices combined'!$D33,'RAB Prices Long'!$E:$E,'All Prices combined'!$G33)))),2)</f>
        <v>65.66</v>
      </c>
      <c r="AF33" s="2">
        <f>ROUND(IF($B33="Annuity",SUMIFS('Annuity Prices'!AI:AI,'Annuity Prices'!$B:$B,$D33,'Annuity Prices'!$E:$E,$G33),IF($B33="RAB Short",SUMIFS('RAB Prices Short'!AI:AI,'RAB Prices Short'!$B:$B,'All Prices combined'!$D33,'RAB Prices Short'!$E:$E,'All Prices combined'!$G33),IF($B33="RAB Long",SUMIFS('RAB Prices Long'!AI:AI,'RAB Prices Long'!$B:$B,'All Prices combined'!$D33,'RAB Prices Long'!$E:$E,'All Prices combined'!$G33)))),2)</f>
        <v>67.3</v>
      </c>
      <c r="AG33" s="2">
        <f>ROUND(IF($B33="Annuity",SUMIFS('Annuity Prices'!AJ:AJ,'Annuity Prices'!$B:$B,$D33,'Annuity Prices'!$E:$E,$G33),IF($B33="RAB Short",SUMIFS('RAB Prices Short'!AJ:AJ,'RAB Prices Short'!$B:$B,'All Prices combined'!$D33,'RAB Prices Short'!$E:$E,'All Prices combined'!$G33),IF($B33="RAB Long",SUMIFS('RAB Prices Long'!AJ:AJ,'RAB Prices Long'!$B:$B,'All Prices combined'!$D33,'RAB Prices Long'!$E:$E,'All Prices combined'!$G33)))),2)</f>
        <v>69.14</v>
      </c>
      <c r="AH33" s="2">
        <f>ROUND(IF($B33="Annuity",SUMIFS('Annuity Prices'!AK:AK,'Annuity Prices'!$B:$B,$D33,'Annuity Prices'!$E:$E,$G33),IF($B33="RAB Short",SUMIFS('RAB Prices Short'!AK:AK,'RAB Prices Short'!$B:$B,'All Prices combined'!$D33,'RAB Prices Short'!$E:$E,'All Prices combined'!$G33),IF($B33="RAB Long",SUMIFS('RAB Prices Long'!AK:AK,'RAB Prices Long'!$B:$B,'All Prices combined'!$D33,'RAB Prices Long'!$E:$E,'All Prices combined'!$G33)))),2)</f>
        <v>70.87</v>
      </c>
      <c r="AI33" s="2">
        <f>ROUND(IF($B33="Annuity",SUMIFS('Annuity Prices'!AL:AL,'Annuity Prices'!$B:$B,$D33,'Annuity Prices'!$E:$E,$G33),IF($B33="RAB Short",SUMIFS('RAB Prices Short'!AL:AL,'RAB Prices Short'!$B:$B,'All Prices combined'!$D33,'RAB Prices Short'!$E:$E,'All Prices combined'!$G33),IF($B33="RAB Long",SUMIFS('RAB Prices Long'!AL:AL,'RAB Prices Long'!$B:$B,'All Prices combined'!$D33,'RAB Prices Long'!$E:$E,'All Prices combined'!$G33)))),2)</f>
        <v>72.64</v>
      </c>
      <c r="AJ33" s="2">
        <f>ROUND(IF($B33="Annuity",SUMIFS('Annuity Prices'!AM:AM,'Annuity Prices'!$B:$B,$D33,'Annuity Prices'!$E:$E,$G33),IF($B33="RAB Short",SUMIFS('RAB Prices Short'!AM:AM,'RAB Prices Short'!$B:$B,'All Prices combined'!$D33,'RAB Prices Short'!$E:$E,'All Prices combined'!$G33),IF($B33="RAB Long",SUMIFS('RAB Prices Long'!AM:AM,'RAB Prices Long'!$B:$B,'All Prices combined'!$D33,'RAB Prices Long'!$E:$E,'All Prices combined'!$G33)))),2)</f>
        <v>74.459999999999994</v>
      </c>
      <c r="AK33" s="2">
        <f>ROUND(IF($B33="Annuity",SUMIFS('Annuity Prices'!AN:AN,'Annuity Prices'!$B:$B,$D33,'Annuity Prices'!$E:$E,$G33),IF($B33="RAB Short",SUMIFS('RAB Prices Short'!AN:AN,'RAB Prices Short'!$B:$B,'All Prices combined'!$D33,'RAB Prices Short'!$E:$E,'All Prices combined'!$G33),IF($B33="RAB Long",SUMIFS('RAB Prices Long'!AN:AN,'RAB Prices Long'!$B:$B,'All Prices combined'!$D33,'RAB Prices Long'!$E:$E,'All Prices combined'!$G33)))),2)</f>
        <v>76.5</v>
      </c>
      <c r="AL33" s="2">
        <f>ROUND(IF($B33="Annuity",SUMIFS('Annuity Prices'!AO:AO,'Annuity Prices'!$B:$B,$D33,'Annuity Prices'!$E:$E,$G33),IF($B33="RAB Short",SUMIFS('RAB Prices Short'!AO:AO,'RAB Prices Short'!$B:$B,'All Prices combined'!$D33,'RAB Prices Short'!$E:$E,'All Prices combined'!$G33),IF($B33="RAB Long",SUMIFS('RAB Prices Long'!AO:AO,'RAB Prices Long'!$B:$B,'All Prices combined'!$D33,'RAB Prices Long'!$E:$E,'All Prices combined'!$G33)))),2)</f>
        <v>78.41</v>
      </c>
      <c r="AM33" s="2">
        <f>ROUND(IF($B33="Annuity",SUMIFS('Annuity Prices'!AP:AP,'Annuity Prices'!$B:$B,$D33,'Annuity Prices'!$E:$E,$G33),IF($B33="RAB Short",SUMIFS('RAB Prices Short'!AP:AP,'RAB Prices Short'!$B:$B,'All Prices combined'!$D33,'RAB Prices Short'!$E:$E,'All Prices combined'!$G33),IF($B33="RAB Long",SUMIFS('RAB Prices Long'!AP:AP,'RAB Prices Long'!$B:$B,'All Prices combined'!$D33,'RAB Prices Long'!$E:$E,'All Prices combined'!$G33)))),2)</f>
        <v>80.37</v>
      </c>
      <c r="AN33" s="2">
        <f>ROUND(IF($B33="Annuity",SUMIFS('Annuity Prices'!AQ:AQ,'Annuity Prices'!$B:$B,$D33,'Annuity Prices'!$E:$E,$G33),IF($B33="RAB Short",SUMIFS('RAB Prices Short'!AQ:AQ,'RAB Prices Short'!$B:$B,'All Prices combined'!$D33,'RAB Prices Short'!$E:$E,'All Prices combined'!$G33),IF($B33="RAB Long",SUMIFS('RAB Prices Long'!AQ:AQ,'RAB Prices Long'!$B:$B,'All Prices combined'!$D33,'RAB Prices Long'!$E:$E,'All Prices combined'!$G33)))),2)</f>
        <v>82.38</v>
      </c>
      <c r="AO33" s="2">
        <f>ROUND(IF($B33="Annuity",SUMIFS('Annuity Prices'!AR:AR,'Annuity Prices'!$B:$B,$D33,'Annuity Prices'!$E:$E,$G33),IF($B33="RAB Short",SUMIFS('RAB Prices Short'!AR:AR,'RAB Prices Short'!$B:$B,'All Prices combined'!$D33,'RAB Prices Short'!$E:$E,'All Prices combined'!$G33),IF($B33="RAB Long",SUMIFS('RAB Prices Long'!AR:AR,'RAB Prices Long'!$B:$B,'All Prices combined'!$D33,'RAB Prices Long'!$E:$E,'All Prices combined'!$G33)))),2)</f>
        <v>35.840000000000003</v>
      </c>
      <c r="AP33" s="2">
        <f>ROUND(IF($B33="Annuity",SUMIFS('Annuity Prices'!AS:AS,'Annuity Prices'!$B:$B,$D33,'Annuity Prices'!$E:$E,$G33),IF($B33="RAB Short",SUMIFS('RAB Prices Short'!AS:AS,'RAB Prices Short'!$B:$B,'All Prices combined'!$D33,'RAB Prices Short'!$E:$E,'All Prices combined'!$G33),IF($B33="RAB Long",SUMIFS('RAB Prices Long'!AS:AS,'RAB Prices Long'!$B:$B,'All Prices combined'!$D33,'RAB Prices Long'!$E:$E,'All Prices combined'!$G33)))),2)</f>
        <v>38.76</v>
      </c>
      <c r="AQ33" s="2">
        <f>ROUND(IF($B33="Annuity",SUMIFS('Annuity Prices'!AT:AT,'Annuity Prices'!$B:$B,$D33,'Annuity Prices'!$E:$E,$G33),IF($B33="RAB Short",SUMIFS('RAB Prices Short'!AT:AT,'RAB Prices Short'!$B:$B,'All Prices combined'!$D33,'RAB Prices Short'!$E:$E,'All Prices combined'!$G33),IF($B33="RAB Long",SUMIFS('RAB Prices Long'!AT:AT,'RAB Prices Long'!$B:$B,'All Prices combined'!$D33,'RAB Prices Long'!$E:$E,'All Prices combined'!$G33)))),2)</f>
        <v>39.880000000000003</v>
      </c>
      <c r="AR33" s="2">
        <f>ROUND(IF($B33="Annuity",SUMIFS('Annuity Prices'!AU:AU,'Annuity Prices'!$B:$B,$D33,'Annuity Prices'!$E:$E,$G33),IF($B33="RAB Short",SUMIFS('RAB Prices Short'!AU:AU,'RAB Prices Short'!$B:$B,'All Prices combined'!$D33,'RAB Prices Short'!$E:$E,'All Prices combined'!$G33),IF($B33="RAB Long",SUMIFS('RAB Prices Long'!AU:AU,'RAB Prices Long'!$B:$B,'All Prices combined'!$D33,'RAB Prices Long'!$E:$E,'All Prices combined'!$G33)))),2)</f>
        <v>41.02</v>
      </c>
      <c r="AS33" s="2">
        <f>ROUND(IF($B33="Annuity",SUMIFS('Annuity Prices'!AV:AV,'Annuity Prices'!$B:$B,$D33,'Annuity Prices'!$E:$E,$G33),IF($B33="RAB Short",SUMIFS('RAB Prices Short'!AV:AV,'RAB Prices Short'!$B:$B,'All Prices combined'!$D33,'RAB Prices Short'!$E:$E,'All Prices combined'!$G33),IF($B33="RAB Long",SUMIFS('RAB Prices Long'!AV:AV,'RAB Prices Long'!$B:$B,'All Prices combined'!$D33,'RAB Prices Long'!$E:$E,'All Prices combined'!$G33)))),2)</f>
        <v>42.2</v>
      </c>
      <c r="AT33" s="2">
        <f>ROUND(IF($B33="Annuity",SUMIFS('Annuity Prices'!AW:AW,'Annuity Prices'!$B:$B,$D33,'Annuity Prices'!$E:$E,$G33),IF($B33="RAB Short",SUMIFS('RAB Prices Short'!AW:AW,'RAB Prices Short'!$B:$B,'All Prices combined'!$D33,'RAB Prices Short'!$E:$E,'All Prices combined'!$G33),IF($B33="RAB Long",SUMIFS('RAB Prices Long'!AW:AW,'RAB Prices Long'!$B:$B,'All Prices combined'!$D33,'RAB Prices Long'!$E:$E,'All Prices combined'!$G33)))),2)</f>
        <v>41.72</v>
      </c>
      <c r="AU33" s="2">
        <f>ROUND(IF($B33="Annuity",SUMIFS('Annuity Prices'!AX:AX,'Annuity Prices'!$B:$B,$D33,'Annuity Prices'!$E:$E,$G33),IF($B33="RAB Short",SUMIFS('RAB Prices Short'!AX:AX,'RAB Prices Short'!$B:$B,'All Prices combined'!$D33,'RAB Prices Short'!$E:$E,'All Prices combined'!$G33),IF($B33="RAB Long",SUMIFS('RAB Prices Long'!AX:AX,'RAB Prices Long'!$B:$B,'All Prices combined'!$D33,'RAB Prices Long'!$E:$E,'All Prices combined'!$G33)))),2)</f>
        <v>42.77</v>
      </c>
      <c r="AV33" s="2">
        <f>ROUND(IF($B33="Annuity",SUMIFS('Annuity Prices'!AY:AY,'Annuity Prices'!$B:$B,$D33,'Annuity Prices'!$E:$E,$G33),IF($B33="RAB Short",SUMIFS('RAB Prices Short'!AY:AY,'RAB Prices Short'!$B:$B,'All Prices combined'!$D33,'RAB Prices Short'!$E:$E,'All Prices combined'!$G33),IF($B33="RAB Long",SUMIFS('RAB Prices Long'!AY:AY,'RAB Prices Long'!$B:$B,'All Prices combined'!$D33,'RAB Prices Long'!$E:$E,'All Prices combined'!$G33)))),2)</f>
        <v>43.83</v>
      </c>
      <c r="AW33" s="2">
        <f>ROUND(IF($B33="Annuity",SUMIFS('Annuity Prices'!AZ:AZ,'Annuity Prices'!$B:$B,$D33,'Annuity Prices'!$E:$E,$G33),IF($B33="RAB Short",SUMIFS('RAB Prices Short'!AZ:AZ,'RAB Prices Short'!$B:$B,'All Prices combined'!$D33,'RAB Prices Short'!$E:$E,'All Prices combined'!$G33),IF($B33="RAB Long",SUMIFS('RAB Prices Long'!AZ:AZ,'RAB Prices Long'!$B:$B,'All Prices combined'!$D33,'RAB Prices Long'!$E:$E,'All Prices combined'!$G33)))),2)</f>
        <v>44.93</v>
      </c>
      <c r="AX33" s="2">
        <f>ROUND(IF($B33="Annuity",SUMIFS('Annuity Prices'!BA:BA,'Annuity Prices'!$B:$B,$D33,'Annuity Prices'!$E:$E,$G33),IF($B33="RAB Short",SUMIFS('RAB Prices Short'!BA:BA,'RAB Prices Short'!$B:$B,'All Prices combined'!$D33,'RAB Prices Short'!$E:$E,'All Prices combined'!$G33),IF($B33="RAB Long",SUMIFS('RAB Prices Long'!BA:BA,'RAB Prices Long'!$B:$B,'All Prices combined'!$D33,'RAB Prices Long'!$E:$E,'All Prices combined'!$G33)))),2)</f>
        <v>46.16</v>
      </c>
      <c r="AY33" s="2">
        <f>ROUND(IF($B33="Annuity",SUMIFS('Annuity Prices'!BB:BB,'Annuity Prices'!$B:$B,$D33,'Annuity Prices'!$E:$E,$G33),IF($B33="RAB Short",SUMIFS('RAB Prices Short'!BB:BB,'RAB Prices Short'!$B:$B,'All Prices combined'!$D33,'RAB Prices Short'!$E:$E,'All Prices combined'!$G33),IF($B33="RAB Long",SUMIFS('RAB Prices Long'!BB:BB,'RAB Prices Long'!$B:$B,'All Prices combined'!$D33,'RAB Prices Long'!$E:$E,'All Prices combined'!$G33)))),2)</f>
        <v>47.31</v>
      </c>
      <c r="AZ33" s="2">
        <f>ROUND(IF($B33="Annuity",SUMIFS('Annuity Prices'!BC:BC,'Annuity Prices'!$B:$B,$D33,'Annuity Prices'!$E:$E,$G33),IF($B33="RAB Short",SUMIFS('RAB Prices Short'!BC:BC,'RAB Prices Short'!$B:$B,'All Prices combined'!$D33,'RAB Prices Short'!$E:$E,'All Prices combined'!$G33),IF($B33="RAB Long",SUMIFS('RAB Prices Long'!BC:BC,'RAB Prices Long'!$B:$B,'All Prices combined'!$D33,'RAB Prices Long'!$E:$E,'All Prices combined'!$G33)))),2)</f>
        <v>48.49</v>
      </c>
      <c r="BA33" s="2">
        <f>ROUND(IF($B33="Annuity",SUMIFS('Annuity Prices'!BD:BD,'Annuity Prices'!$B:$B,$D33,'Annuity Prices'!$E:$E,$G33),IF($B33="RAB Short",SUMIFS('RAB Prices Short'!BD:BD,'RAB Prices Short'!$B:$B,'All Prices combined'!$D33,'RAB Prices Short'!$E:$E,'All Prices combined'!$G33),IF($B33="RAB Long",SUMIFS('RAB Prices Long'!BD:BD,'RAB Prices Long'!$B:$B,'All Prices combined'!$D33,'RAB Prices Long'!$E:$E,'All Prices combined'!$G33)))),2)</f>
        <v>49.7</v>
      </c>
      <c r="BB33" s="2">
        <f>ROUND(IF($B33="Annuity",SUMIFS('Annuity Prices'!BE:BE,'Annuity Prices'!$B:$B,$D33,'Annuity Prices'!$E:$E,$G33),IF($B33="RAB Short",SUMIFS('RAB Prices Short'!BE:BE,'RAB Prices Short'!$B:$B,'All Prices combined'!$D33,'RAB Prices Short'!$E:$E,'All Prices combined'!$G33),IF($B33="RAB Long",SUMIFS('RAB Prices Long'!BE:BE,'RAB Prices Long'!$B:$B,'All Prices combined'!$D33,'RAB Prices Long'!$E:$E,'All Prices combined'!$G33)))),2)</f>
        <v>51.06</v>
      </c>
      <c r="BC33" s="2">
        <f>ROUND(IF($B33="Annuity",SUMIFS('Annuity Prices'!BF:BF,'Annuity Prices'!$B:$B,$D33,'Annuity Prices'!$E:$E,$G33),IF($B33="RAB Short",SUMIFS('RAB Prices Short'!BF:BF,'RAB Prices Short'!$B:$B,'All Prices combined'!$D33,'RAB Prices Short'!$E:$E,'All Prices combined'!$G33),IF($B33="RAB Long",SUMIFS('RAB Prices Long'!BF:BF,'RAB Prices Long'!$B:$B,'All Prices combined'!$D33,'RAB Prices Long'!$E:$E,'All Prices combined'!$G33)))),2)</f>
        <v>52.34</v>
      </c>
      <c r="BD33" s="2">
        <f>ROUND(IF($B33="Annuity",SUMIFS('Annuity Prices'!BG:BG,'Annuity Prices'!$B:$B,$D33,'Annuity Prices'!$E:$E,$G33),IF($B33="RAB Short",SUMIFS('RAB Prices Short'!BG:BG,'RAB Prices Short'!$B:$B,'All Prices combined'!$D33,'RAB Prices Short'!$E:$E,'All Prices combined'!$G33),IF($B33="RAB Long",SUMIFS('RAB Prices Long'!BG:BG,'RAB Prices Long'!$B:$B,'All Prices combined'!$D33,'RAB Prices Long'!$E:$E,'All Prices combined'!$G33)))),2)</f>
        <v>53.65</v>
      </c>
      <c r="BE33" s="2">
        <f>ROUND(IF($B33="Annuity",SUMIFS('Annuity Prices'!BH:BH,'Annuity Prices'!$B:$B,$D33,'Annuity Prices'!$E:$E,$G33),IF($B33="RAB Short",SUMIFS('RAB Prices Short'!BH:BH,'RAB Prices Short'!$B:$B,'All Prices combined'!$D33,'RAB Prices Short'!$E:$E,'All Prices combined'!$G33),IF($B33="RAB Long",SUMIFS('RAB Prices Long'!BH:BH,'RAB Prices Long'!$B:$B,'All Prices combined'!$D33,'RAB Prices Long'!$E:$E,'All Prices combined'!$G33)))),2)</f>
        <v>54.99</v>
      </c>
      <c r="BF33" s="2">
        <f>ROUND(IF($B33="Annuity",SUMIFS('Annuity Prices'!BI:BI,'Annuity Prices'!$B:$B,$D33,'Annuity Prices'!$E:$E,$G33),IF($B33="RAB Short",SUMIFS('RAB Prices Short'!BI:BI,'RAB Prices Short'!$B:$B,'All Prices combined'!$D33,'RAB Prices Short'!$E:$E,'All Prices combined'!$G33),IF($B33="RAB Long",SUMIFS('RAB Prices Long'!BI:BI,'RAB Prices Long'!$B:$B,'All Prices combined'!$D33,'RAB Prices Long'!$E:$E,'All Prices combined'!$G33)))),2)</f>
        <v>56.49</v>
      </c>
      <c r="BG33" s="2">
        <f>ROUND(IF($B33="Annuity",SUMIFS('Annuity Prices'!BJ:BJ,'Annuity Prices'!$B:$B,$D33,'Annuity Prices'!$E:$E,$G33),IF($B33="RAB Short",SUMIFS('RAB Prices Short'!BJ:BJ,'RAB Prices Short'!$B:$B,'All Prices combined'!$D33,'RAB Prices Short'!$E:$E,'All Prices combined'!$G33),IF($B33="RAB Long",SUMIFS('RAB Prices Long'!BJ:BJ,'RAB Prices Long'!$B:$B,'All Prices combined'!$D33,'RAB Prices Long'!$E:$E,'All Prices combined'!$G33)))),2)</f>
        <v>57.9</v>
      </c>
      <c r="BH33" s="2">
        <f>ROUND(IF($B33="Annuity",SUMIFS('Annuity Prices'!BK:BK,'Annuity Prices'!$B:$B,$D33,'Annuity Prices'!$E:$E,$G33),IF($B33="RAB Short",SUMIFS('RAB Prices Short'!BK:BK,'RAB Prices Short'!$B:$B,'All Prices combined'!$D33,'RAB Prices Short'!$E:$E,'All Prices combined'!$G33),IF($B33="RAB Long",SUMIFS('RAB Prices Long'!BK:BK,'RAB Prices Long'!$B:$B,'All Prices combined'!$D33,'RAB Prices Long'!$E:$E,'All Prices combined'!$G33)))),2)</f>
        <v>59.35</v>
      </c>
      <c r="BI33" s="2">
        <f>ROUND(IF($B33="Annuity",SUMIFS('Annuity Prices'!BL:BL,'Annuity Prices'!$B:$B,$D33,'Annuity Prices'!$E:$E,$G33),IF($B33="RAB Short",SUMIFS('RAB Prices Short'!BL:BL,'RAB Prices Short'!$B:$B,'All Prices combined'!$D33,'RAB Prices Short'!$E:$E,'All Prices combined'!$G33),IF($B33="RAB Long",SUMIFS('RAB Prices Long'!BL:BL,'RAB Prices Long'!$B:$B,'All Prices combined'!$D33,'RAB Prices Long'!$E:$E,'All Prices combined'!$G33)))),2)</f>
        <v>60.83</v>
      </c>
      <c r="BJ33" s="2">
        <f>ROUND(IF($B33="Annuity",SUMIFS('Annuity Prices'!BM:BM,'Annuity Prices'!$B:$B,$D33,'Annuity Prices'!$E:$E,$G33),IF($B33="RAB Short",SUMIFS('RAB Prices Short'!BM:BM,'RAB Prices Short'!$B:$B,'All Prices combined'!$D33,'RAB Prices Short'!$E:$E,'All Prices combined'!$G33),IF($B33="RAB Long",SUMIFS('RAB Prices Long'!BM:BM,'RAB Prices Long'!$B:$B,'All Prices combined'!$D33,'RAB Prices Long'!$E:$E,'All Prices combined'!$G33)))),2)</f>
        <v>62.5</v>
      </c>
      <c r="BK33" s="2">
        <f>ROUND(IF($B33="Annuity",SUMIFS('Annuity Prices'!BN:BN,'Annuity Prices'!$B:$B,$D33,'Annuity Prices'!$E:$E,$G33),IF($B33="RAB Short",SUMIFS('RAB Prices Short'!BN:BN,'RAB Prices Short'!$B:$B,'All Prices combined'!$D33,'RAB Prices Short'!$E:$E,'All Prices combined'!$G33),IF($B33="RAB Long",SUMIFS('RAB Prices Long'!BN:BN,'RAB Prices Long'!$B:$B,'All Prices combined'!$D33,'RAB Prices Long'!$E:$E,'All Prices combined'!$G33)))),2)</f>
        <v>64.06</v>
      </c>
      <c r="BL33" s="2">
        <f>ROUND(IF($B33="Annuity",SUMIFS('Annuity Prices'!BO:BO,'Annuity Prices'!$B:$B,$D33,'Annuity Prices'!$E:$E,$G33),IF($B33="RAB Short",SUMIFS('RAB Prices Short'!BO:BO,'RAB Prices Short'!$B:$B,'All Prices combined'!$D33,'RAB Prices Short'!$E:$E,'All Prices combined'!$G33),IF($B33="RAB Long",SUMIFS('RAB Prices Long'!BO:BO,'RAB Prices Long'!$B:$B,'All Prices combined'!$D33,'RAB Prices Long'!$E:$E,'All Prices combined'!$G33)))),2)</f>
        <v>65.66</v>
      </c>
      <c r="BM33" s="2">
        <f>ROUND(IF($B33="Annuity",SUMIFS('Annuity Prices'!BP:BP,'Annuity Prices'!$B:$B,$D33,'Annuity Prices'!$E:$E,$G33),IF($B33="RAB Short",SUMIFS('RAB Prices Short'!BP:BP,'RAB Prices Short'!$B:$B,'All Prices combined'!$D33,'RAB Prices Short'!$E:$E,'All Prices combined'!$G33),IF($B33="RAB Long",SUMIFS('RAB Prices Long'!BP:BP,'RAB Prices Long'!$B:$B,'All Prices combined'!$D33,'RAB Prices Long'!$E:$E,'All Prices combined'!$G33)))),2)</f>
        <v>67.3</v>
      </c>
      <c r="BN33" s="2">
        <f>ROUND(IF($B33="Annuity",SUMIFS('Annuity Prices'!BQ:BQ,'Annuity Prices'!$B:$B,$D33,'Annuity Prices'!$E:$E,$G33),IF($B33="RAB Short",SUMIFS('RAB Prices Short'!BQ:BQ,'RAB Prices Short'!$B:$B,'All Prices combined'!$D33,'RAB Prices Short'!$E:$E,'All Prices combined'!$G33),IF($B33="RAB Long",SUMIFS('RAB Prices Long'!BQ:BQ,'RAB Prices Long'!$B:$B,'All Prices combined'!$D33,'RAB Prices Long'!$E:$E,'All Prices combined'!$G33)))),2)</f>
        <v>69.14</v>
      </c>
      <c r="BO33" s="2">
        <f>ROUND(IF($B33="Annuity",SUMIFS('Annuity Prices'!BR:BR,'Annuity Prices'!$B:$B,$D33,'Annuity Prices'!$E:$E,$G33),IF($B33="RAB Short",SUMIFS('RAB Prices Short'!BR:BR,'RAB Prices Short'!$B:$B,'All Prices combined'!$D33,'RAB Prices Short'!$E:$E,'All Prices combined'!$G33),IF($B33="RAB Long",SUMIFS('RAB Prices Long'!BR:BR,'RAB Prices Long'!$B:$B,'All Prices combined'!$D33,'RAB Prices Long'!$E:$E,'All Prices combined'!$G33)))),2)</f>
        <v>70.87</v>
      </c>
      <c r="BP33" s="2">
        <f>ROUND(IF($B33="Annuity",SUMIFS('Annuity Prices'!BS:BS,'Annuity Prices'!$B:$B,$D33,'Annuity Prices'!$E:$E,$G33),IF($B33="RAB Short",SUMIFS('RAB Prices Short'!BS:BS,'RAB Prices Short'!$B:$B,'All Prices combined'!$D33,'RAB Prices Short'!$E:$E,'All Prices combined'!$G33),IF($B33="RAB Long",SUMIFS('RAB Prices Long'!BS:BS,'RAB Prices Long'!$B:$B,'All Prices combined'!$D33,'RAB Prices Long'!$E:$E,'All Prices combined'!$G33)))),2)</f>
        <v>72.64</v>
      </c>
      <c r="BQ33" s="2">
        <f>ROUND(IF($B33="Annuity",SUMIFS('Annuity Prices'!BT:BT,'Annuity Prices'!$B:$B,$D33,'Annuity Prices'!$E:$E,$G33),IF($B33="RAB Short",SUMIFS('RAB Prices Short'!BT:BT,'RAB Prices Short'!$B:$B,'All Prices combined'!$D33,'RAB Prices Short'!$E:$E,'All Prices combined'!$G33),IF($B33="RAB Long",SUMIFS('RAB Prices Long'!BT:BT,'RAB Prices Long'!$B:$B,'All Prices combined'!$D33,'RAB Prices Long'!$E:$E,'All Prices combined'!$G33)))),2)</f>
        <v>74.459999999999994</v>
      </c>
      <c r="BR33" s="2">
        <f>ROUND(IF($B33="Annuity",SUMIFS('Annuity Prices'!BU:BU,'Annuity Prices'!$B:$B,$D33,'Annuity Prices'!$E:$E,$G33),IF($B33="RAB Short",SUMIFS('RAB Prices Short'!BU:BU,'RAB Prices Short'!$B:$B,'All Prices combined'!$D33,'RAB Prices Short'!$E:$E,'All Prices combined'!$G33),IF($B33="RAB Long",SUMIFS('RAB Prices Long'!BU:BU,'RAB Prices Long'!$B:$B,'All Prices combined'!$D33,'RAB Prices Long'!$E:$E,'All Prices combined'!$G33)))),2)</f>
        <v>76.5</v>
      </c>
      <c r="BS33" s="2">
        <f>ROUND(IF($B33="Annuity",SUMIFS('Annuity Prices'!BV:BV,'Annuity Prices'!$B:$B,$D33,'Annuity Prices'!$E:$E,$G33),IF($B33="RAB Short",SUMIFS('RAB Prices Short'!BV:BV,'RAB Prices Short'!$B:$B,'All Prices combined'!$D33,'RAB Prices Short'!$E:$E,'All Prices combined'!$G33),IF($B33="RAB Long",SUMIFS('RAB Prices Long'!BV:BV,'RAB Prices Long'!$B:$B,'All Prices combined'!$D33,'RAB Prices Long'!$E:$E,'All Prices combined'!$G33)))),2)</f>
        <v>78.41</v>
      </c>
      <c r="BT33" s="2">
        <f>ROUND(IF($B33="Annuity",SUMIFS('Annuity Prices'!BW:BW,'Annuity Prices'!$B:$B,$D33,'Annuity Prices'!$E:$E,$G33),IF($B33="RAB Short",SUMIFS('RAB Prices Short'!BW:BW,'RAB Prices Short'!$B:$B,'All Prices combined'!$D33,'RAB Prices Short'!$E:$E,'All Prices combined'!$G33),IF($B33="RAB Long",SUMIFS('RAB Prices Long'!BW:BW,'RAB Prices Long'!$B:$B,'All Prices combined'!$D33,'RAB Prices Long'!$E:$E,'All Prices combined'!$G33)))),2)</f>
        <v>80.37</v>
      </c>
      <c r="BU33" s="2">
        <f>ROUND(IF($B33="Annuity",SUMIFS('Annuity Prices'!BX:BX,'Annuity Prices'!$B:$B,$D33,'Annuity Prices'!$E:$E,$G33),IF($B33="RAB Short",SUMIFS('RAB Prices Short'!BX:BX,'RAB Prices Short'!$B:$B,'All Prices combined'!$D33,'RAB Prices Short'!$E:$E,'All Prices combined'!$G33),IF($B33="RAB Long",SUMIFS('RAB Prices Long'!BX:BX,'RAB Prices Long'!$B:$B,'All Prices combined'!$D33,'RAB Prices Long'!$E:$E,'All Prices combined'!$G33)))),2)</f>
        <v>82.38</v>
      </c>
    </row>
    <row r="34" spans="2:73" x14ac:dyDescent="0.25">
      <c r="B34" t="s">
        <v>37</v>
      </c>
      <c r="C34" s="1">
        <v>8</v>
      </c>
      <c r="D34" s="1" t="s">
        <v>147</v>
      </c>
      <c r="E34" s="1" t="s">
        <v>145</v>
      </c>
      <c r="F34" s="1">
        <v>8</v>
      </c>
      <c r="G34" s="1" t="s">
        <v>40</v>
      </c>
      <c r="H34" s="1"/>
      <c r="I34" s="2">
        <f>ROUND(IF($B34="Annuity",SUMIFS('Annuity Prices'!L:L,'Annuity Prices'!$B:$B,$D34,'Annuity Prices'!$E:$E,$G34),IF($B34="RAB Short",SUMIFS('RAB Prices Short'!L:L,'RAB Prices Short'!$B:$B,'All Prices combined'!$D34,'RAB Prices Short'!$E:$E,'All Prices combined'!$G34),IF($B34="RAB Long",SUMIFS('RAB Prices Long'!L:L,'RAB Prices Long'!$B:$B,'All Prices combined'!$D34,'RAB Prices Long'!$E:$E,'All Prices combined'!$G34)))),2)</f>
        <v>1.43</v>
      </c>
      <c r="J34" s="2">
        <f>ROUND(IF($B34="Annuity",SUMIFS('Annuity Prices'!M:M,'Annuity Prices'!$B:$B,$D34,'Annuity Prices'!$E:$E,$G34),IF($B34="RAB Short",SUMIFS('RAB Prices Short'!M:M,'RAB Prices Short'!$B:$B,'All Prices combined'!$D34,'RAB Prices Short'!$E:$E,'All Prices combined'!$G34),IF($B34="RAB Long",SUMIFS('RAB Prices Long'!M:M,'RAB Prices Long'!$B:$B,'All Prices combined'!$D34,'RAB Prices Long'!$E:$E,'All Prices combined'!$G34)))),2)</f>
        <v>1.47</v>
      </c>
      <c r="K34" s="2">
        <f>ROUND(IF($B34="Annuity",SUMIFS('Annuity Prices'!N:N,'Annuity Prices'!$B:$B,$D34,'Annuity Prices'!$E:$E,$G34),IF($B34="RAB Short",SUMIFS('RAB Prices Short'!N:N,'RAB Prices Short'!$B:$B,'All Prices combined'!$D34,'RAB Prices Short'!$E:$E,'All Prices combined'!$G34),IF($B34="RAB Long",SUMIFS('RAB Prices Long'!N:N,'RAB Prices Long'!$B:$B,'All Prices combined'!$D34,'RAB Prices Long'!$E:$E,'All Prices combined'!$G34)))),2)</f>
        <v>1.51</v>
      </c>
      <c r="L34" s="2">
        <f>ROUND(IF($B34="Annuity",SUMIFS('Annuity Prices'!O:O,'Annuity Prices'!$B:$B,$D34,'Annuity Prices'!$E:$E,$G34),IF($B34="RAB Short",SUMIFS('RAB Prices Short'!O:O,'RAB Prices Short'!$B:$B,'All Prices combined'!$D34,'RAB Prices Short'!$E:$E,'All Prices combined'!$G34),IF($B34="RAB Long",SUMIFS('RAB Prices Long'!O:O,'RAB Prices Long'!$B:$B,'All Prices combined'!$D34,'RAB Prices Long'!$E:$E,'All Prices combined'!$G34)))),2)</f>
        <v>1.56</v>
      </c>
      <c r="M34" s="2">
        <f>ROUND(IF($B34="Annuity",SUMIFS('Annuity Prices'!P:P,'Annuity Prices'!$B:$B,$D34,'Annuity Prices'!$E:$E,$G34),IF($B34="RAB Short",SUMIFS('RAB Prices Short'!P:P,'RAB Prices Short'!$B:$B,'All Prices combined'!$D34,'RAB Prices Short'!$E:$E,'All Prices combined'!$G34),IF($B34="RAB Long",SUMIFS('RAB Prices Long'!P:P,'RAB Prices Long'!$B:$B,'All Prices combined'!$D34,'RAB Prices Long'!$E:$E,'All Prices combined'!$G34)))),2)</f>
        <v>1.58</v>
      </c>
      <c r="N34" s="2">
        <f>ROUND(IF($B34="Annuity",SUMIFS('Annuity Prices'!Q:Q,'Annuity Prices'!$B:$B,$D34,'Annuity Prices'!$E:$E,$G34),IF($B34="RAB Short",SUMIFS('RAB Prices Short'!Q:Q,'RAB Prices Short'!$B:$B,'All Prices combined'!$D34,'RAB Prices Short'!$E:$E,'All Prices combined'!$G34),IF($B34="RAB Long",SUMIFS('RAB Prices Long'!Q:Q,'RAB Prices Long'!$B:$B,'All Prices combined'!$D34,'RAB Prices Long'!$E:$E,'All Prices combined'!$G34)))),2)</f>
        <v>1.62</v>
      </c>
      <c r="O34" s="2">
        <f>ROUND(IF($B34="Annuity",SUMIFS('Annuity Prices'!R:R,'Annuity Prices'!$B:$B,$D34,'Annuity Prices'!$E:$E,$G34),IF($B34="RAB Short",SUMIFS('RAB Prices Short'!R:R,'RAB Prices Short'!$B:$B,'All Prices combined'!$D34,'RAB Prices Short'!$E:$E,'All Prices combined'!$G34),IF($B34="RAB Long",SUMIFS('RAB Prices Long'!R:R,'RAB Prices Long'!$B:$B,'All Prices combined'!$D34,'RAB Prices Long'!$E:$E,'All Prices combined'!$G34)))),2)</f>
        <v>1.66</v>
      </c>
      <c r="P34" s="2">
        <f>ROUND(IF($B34="Annuity",SUMIFS('Annuity Prices'!S:S,'Annuity Prices'!$B:$B,$D34,'Annuity Prices'!$E:$E,$G34),IF($B34="RAB Short",SUMIFS('RAB Prices Short'!S:S,'RAB Prices Short'!$B:$B,'All Prices combined'!$D34,'RAB Prices Short'!$E:$E,'All Prices combined'!$G34),IF($B34="RAB Long",SUMIFS('RAB Prices Long'!S:S,'RAB Prices Long'!$B:$B,'All Prices combined'!$D34,'RAB Prices Long'!$E:$E,'All Prices combined'!$G34)))),2)</f>
        <v>1.7</v>
      </c>
      <c r="Q34" s="2">
        <f>ROUND(IF($B34="Annuity",SUMIFS('Annuity Prices'!T:T,'Annuity Prices'!$B:$B,$D34,'Annuity Prices'!$E:$E,$G34),IF($B34="RAB Short",SUMIFS('RAB Prices Short'!T:T,'RAB Prices Short'!$B:$B,'All Prices combined'!$D34,'RAB Prices Short'!$E:$E,'All Prices combined'!$G34),IF($B34="RAB Long",SUMIFS('RAB Prices Long'!T:T,'RAB Prices Long'!$B:$B,'All Prices combined'!$D34,'RAB Prices Long'!$E:$E,'All Prices combined'!$G34)))),2)</f>
        <v>1.74</v>
      </c>
      <c r="R34" s="2">
        <f>ROUND(IF($B34="Annuity",SUMIFS('Annuity Prices'!U:U,'Annuity Prices'!$B:$B,$D34,'Annuity Prices'!$E:$E,$G34),IF($B34="RAB Short",SUMIFS('RAB Prices Short'!U:U,'RAB Prices Short'!$B:$B,'All Prices combined'!$D34,'RAB Prices Short'!$E:$E,'All Prices combined'!$G34),IF($B34="RAB Long",SUMIFS('RAB Prices Long'!U:U,'RAB Prices Long'!$B:$B,'All Prices combined'!$D34,'RAB Prices Long'!$E:$E,'All Prices combined'!$G34)))),2)</f>
        <v>1.78</v>
      </c>
      <c r="S34" s="2">
        <f>ROUND(IF($B34="Annuity",SUMIFS('Annuity Prices'!V:V,'Annuity Prices'!$B:$B,$D34,'Annuity Prices'!$E:$E,$G34),IF($B34="RAB Short",SUMIFS('RAB Prices Short'!V:V,'RAB Prices Short'!$B:$B,'All Prices combined'!$D34,'RAB Prices Short'!$E:$E,'All Prices combined'!$G34),IF($B34="RAB Long",SUMIFS('RAB Prices Long'!V:V,'RAB Prices Long'!$B:$B,'All Prices combined'!$D34,'RAB Prices Long'!$E:$E,'All Prices combined'!$G34)))),2)</f>
        <v>1.83</v>
      </c>
      <c r="T34" s="2">
        <f>ROUND(IF($B34="Annuity",SUMIFS('Annuity Prices'!W:W,'Annuity Prices'!$B:$B,$D34,'Annuity Prices'!$E:$E,$G34),IF($B34="RAB Short",SUMIFS('RAB Prices Short'!W:W,'RAB Prices Short'!$B:$B,'All Prices combined'!$D34,'RAB Prices Short'!$E:$E,'All Prices combined'!$G34),IF($B34="RAB Long",SUMIFS('RAB Prices Long'!W:W,'RAB Prices Long'!$B:$B,'All Prices combined'!$D34,'RAB Prices Long'!$E:$E,'All Prices combined'!$G34)))),2)</f>
        <v>1.87</v>
      </c>
      <c r="U34" s="2">
        <f>ROUND(IF($B34="Annuity",SUMIFS('Annuity Prices'!X:X,'Annuity Prices'!$B:$B,$D34,'Annuity Prices'!$E:$E,$G34),IF($B34="RAB Short",SUMIFS('RAB Prices Short'!X:X,'RAB Prices Short'!$B:$B,'All Prices combined'!$D34,'RAB Prices Short'!$E:$E,'All Prices combined'!$G34),IF($B34="RAB Long",SUMIFS('RAB Prices Long'!X:X,'RAB Prices Long'!$B:$B,'All Prices combined'!$D34,'RAB Prices Long'!$E:$E,'All Prices combined'!$G34)))),2)</f>
        <v>1.91</v>
      </c>
      <c r="V34" s="2">
        <f>ROUND(IF($B34="Annuity",SUMIFS('Annuity Prices'!Y:Y,'Annuity Prices'!$B:$B,$D34,'Annuity Prices'!$E:$E,$G34),IF($B34="RAB Short",SUMIFS('RAB Prices Short'!Y:Y,'RAB Prices Short'!$B:$B,'All Prices combined'!$D34,'RAB Prices Short'!$E:$E,'All Prices combined'!$G34),IF($B34="RAB Long",SUMIFS('RAB Prices Long'!Y:Y,'RAB Prices Long'!$B:$B,'All Prices combined'!$D34,'RAB Prices Long'!$E:$E,'All Prices combined'!$G34)))),2)</f>
        <v>1.96</v>
      </c>
      <c r="W34" s="2">
        <f>ROUND(IF($B34="Annuity",SUMIFS('Annuity Prices'!Z:Z,'Annuity Prices'!$B:$B,$D34,'Annuity Prices'!$E:$E,$G34),IF($B34="RAB Short",SUMIFS('RAB Prices Short'!Z:Z,'RAB Prices Short'!$B:$B,'All Prices combined'!$D34,'RAB Prices Short'!$E:$E,'All Prices combined'!$G34),IF($B34="RAB Long",SUMIFS('RAB Prices Long'!Z:Z,'RAB Prices Long'!$B:$B,'All Prices combined'!$D34,'RAB Prices Long'!$E:$E,'All Prices combined'!$G34)))),2)</f>
        <v>2</v>
      </c>
      <c r="X34" s="2">
        <f>ROUND(IF($B34="Annuity",SUMIFS('Annuity Prices'!AA:AA,'Annuity Prices'!$B:$B,$D34,'Annuity Prices'!$E:$E,$G34),IF($B34="RAB Short",SUMIFS('RAB Prices Short'!AA:AA,'RAB Prices Short'!$B:$B,'All Prices combined'!$D34,'RAB Prices Short'!$E:$E,'All Prices combined'!$G34),IF($B34="RAB Long",SUMIFS('RAB Prices Long'!AA:AA,'RAB Prices Long'!$B:$B,'All Prices combined'!$D34,'RAB Prices Long'!$E:$E,'All Prices combined'!$G34)))),2)</f>
        <v>2.0499999999999998</v>
      </c>
      <c r="Y34" s="2">
        <f>ROUND(IF($B34="Annuity",SUMIFS('Annuity Prices'!AB:AB,'Annuity Prices'!$B:$B,$D34,'Annuity Prices'!$E:$E,$G34),IF($B34="RAB Short",SUMIFS('RAB Prices Short'!AB:AB,'RAB Prices Short'!$B:$B,'All Prices combined'!$D34,'RAB Prices Short'!$E:$E,'All Prices combined'!$G34),IF($B34="RAB Long",SUMIFS('RAB Prices Long'!AB:AB,'RAB Prices Long'!$B:$B,'All Prices combined'!$D34,'RAB Prices Long'!$E:$E,'All Prices combined'!$G34)))),2)</f>
        <v>2.09</v>
      </c>
      <c r="Z34" s="2">
        <f>ROUND(IF($B34="Annuity",SUMIFS('Annuity Prices'!AC:AC,'Annuity Prices'!$B:$B,$D34,'Annuity Prices'!$E:$E,$G34),IF($B34="RAB Short",SUMIFS('RAB Prices Short'!AC:AC,'RAB Prices Short'!$B:$B,'All Prices combined'!$D34,'RAB Prices Short'!$E:$E,'All Prices combined'!$G34),IF($B34="RAB Long",SUMIFS('RAB Prices Long'!AC:AC,'RAB Prices Long'!$B:$B,'All Prices combined'!$D34,'RAB Prices Long'!$E:$E,'All Prices combined'!$G34)))),2)</f>
        <v>2.15</v>
      </c>
      <c r="AA34" s="2">
        <f>ROUND(IF($B34="Annuity",SUMIFS('Annuity Prices'!AD:AD,'Annuity Prices'!$B:$B,$D34,'Annuity Prices'!$E:$E,$G34),IF($B34="RAB Short",SUMIFS('RAB Prices Short'!AD:AD,'RAB Prices Short'!$B:$B,'All Prices combined'!$D34,'RAB Prices Short'!$E:$E,'All Prices combined'!$G34),IF($B34="RAB Long",SUMIFS('RAB Prices Long'!AD:AD,'RAB Prices Long'!$B:$B,'All Prices combined'!$D34,'RAB Prices Long'!$E:$E,'All Prices combined'!$G34)))),2)</f>
        <v>2.2000000000000002</v>
      </c>
      <c r="AB34" s="2">
        <f>ROUND(IF($B34="Annuity",SUMIFS('Annuity Prices'!AE:AE,'Annuity Prices'!$B:$B,$D34,'Annuity Prices'!$E:$E,$G34),IF($B34="RAB Short",SUMIFS('RAB Prices Short'!AE:AE,'RAB Prices Short'!$B:$B,'All Prices combined'!$D34,'RAB Prices Short'!$E:$E,'All Prices combined'!$G34),IF($B34="RAB Long",SUMIFS('RAB Prices Long'!AE:AE,'RAB Prices Long'!$B:$B,'All Prices combined'!$D34,'RAB Prices Long'!$E:$E,'All Prices combined'!$G34)))),2)</f>
        <v>2.2599999999999998</v>
      </c>
      <c r="AC34" s="2">
        <f>ROUND(IF($B34="Annuity",SUMIFS('Annuity Prices'!AF:AF,'Annuity Prices'!$B:$B,$D34,'Annuity Prices'!$E:$E,$G34),IF($B34="RAB Short",SUMIFS('RAB Prices Short'!AF:AF,'RAB Prices Short'!$B:$B,'All Prices combined'!$D34,'RAB Prices Short'!$E:$E,'All Prices combined'!$G34),IF($B34="RAB Long",SUMIFS('RAB Prices Long'!AF:AF,'RAB Prices Long'!$B:$B,'All Prices combined'!$D34,'RAB Prices Long'!$E:$E,'All Prices combined'!$G34)))),2)</f>
        <v>2.2999999999999998</v>
      </c>
      <c r="AD34" s="2">
        <f>ROUND(IF($B34="Annuity",SUMIFS('Annuity Prices'!AG:AG,'Annuity Prices'!$B:$B,$D34,'Annuity Prices'!$E:$E,$G34),IF($B34="RAB Short",SUMIFS('RAB Prices Short'!AG:AG,'RAB Prices Short'!$B:$B,'All Prices combined'!$D34,'RAB Prices Short'!$E:$E,'All Prices combined'!$G34),IF($B34="RAB Long",SUMIFS('RAB Prices Long'!AG:AG,'RAB Prices Long'!$B:$B,'All Prices combined'!$D34,'RAB Prices Long'!$E:$E,'All Prices combined'!$G34)))),2)</f>
        <v>2.36</v>
      </c>
      <c r="AE34" s="2">
        <f>ROUND(IF($B34="Annuity",SUMIFS('Annuity Prices'!AH:AH,'Annuity Prices'!$B:$B,$D34,'Annuity Prices'!$E:$E,$G34),IF($B34="RAB Short",SUMIFS('RAB Prices Short'!AH:AH,'RAB Prices Short'!$B:$B,'All Prices combined'!$D34,'RAB Prices Short'!$E:$E,'All Prices combined'!$G34),IF($B34="RAB Long",SUMIFS('RAB Prices Long'!AH:AH,'RAB Prices Long'!$B:$B,'All Prices combined'!$D34,'RAB Prices Long'!$E:$E,'All Prices combined'!$G34)))),2)</f>
        <v>2.42</v>
      </c>
      <c r="AF34" s="2">
        <f>ROUND(IF($B34="Annuity",SUMIFS('Annuity Prices'!AI:AI,'Annuity Prices'!$B:$B,$D34,'Annuity Prices'!$E:$E,$G34),IF($B34="RAB Short",SUMIFS('RAB Prices Short'!AI:AI,'RAB Prices Short'!$B:$B,'All Prices combined'!$D34,'RAB Prices Short'!$E:$E,'All Prices combined'!$G34),IF($B34="RAB Long",SUMIFS('RAB Prices Long'!AI:AI,'RAB Prices Long'!$B:$B,'All Prices combined'!$D34,'RAB Prices Long'!$E:$E,'All Prices combined'!$G34)))),2)</f>
        <v>2.48</v>
      </c>
      <c r="AG34" s="2">
        <f>ROUND(IF($B34="Annuity",SUMIFS('Annuity Prices'!AJ:AJ,'Annuity Prices'!$B:$B,$D34,'Annuity Prices'!$E:$E,$G34),IF($B34="RAB Short",SUMIFS('RAB Prices Short'!AJ:AJ,'RAB Prices Short'!$B:$B,'All Prices combined'!$D34,'RAB Prices Short'!$E:$E,'All Prices combined'!$G34),IF($B34="RAB Long",SUMIFS('RAB Prices Long'!AJ:AJ,'RAB Prices Long'!$B:$B,'All Prices combined'!$D34,'RAB Prices Long'!$E:$E,'All Prices combined'!$G34)))),2)</f>
        <v>2.5299999999999998</v>
      </c>
      <c r="AH34" s="2">
        <f>ROUND(IF($B34="Annuity",SUMIFS('Annuity Prices'!AK:AK,'Annuity Prices'!$B:$B,$D34,'Annuity Prices'!$E:$E,$G34),IF($B34="RAB Short",SUMIFS('RAB Prices Short'!AK:AK,'RAB Prices Short'!$B:$B,'All Prices combined'!$D34,'RAB Prices Short'!$E:$E,'All Prices combined'!$G34),IF($B34="RAB Long",SUMIFS('RAB Prices Long'!AK:AK,'RAB Prices Long'!$B:$B,'All Prices combined'!$D34,'RAB Prices Long'!$E:$E,'All Prices combined'!$G34)))),2)</f>
        <v>2.59</v>
      </c>
      <c r="AI34" s="2">
        <f>ROUND(IF($B34="Annuity",SUMIFS('Annuity Prices'!AL:AL,'Annuity Prices'!$B:$B,$D34,'Annuity Prices'!$E:$E,$G34),IF($B34="RAB Short",SUMIFS('RAB Prices Short'!AL:AL,'RAB Prices Short'!$B:$B,'All Prices combined'!$D34,'RAB Prices Short'!$E:$E,'All Prices combined'!$G34),IF($B34="RAB Long",SUMIFS('RAB Prices Long'!AL:AL,'RAB Prices Long'!$B:$B,'All Prices combined'!$D34,'RAB Prices Long'!$E:$E,'All Prices combined'!$G34)))),2)</f>
        <v>2.65</v>
      </c>
      <c r="AJ34" s="2">
        <f>ROUND(IF($B34="Annuity",SUMIFS('Annuity Prices'!AM:AM,'Annuity Prices'!$B:$B,$D34,'Annuity Prices'!$E:$E,$G34),IF($B34="RAB Short",SUMIFS('RAB Prices Short'!AM:AM,'RAB Prices Short'!$B:$B,'All Prices combined'!$D34,'RAB Prices Short'!$E:$E,'All Prices combined'!$G34),IF($B34="RAB Long",SUMIFS('RAB Prices Long'!AM:AM,'RAB Prices Long'!$B:$B,'All Prices combined'!$D34,'RAB Prices Long'!$E:$E,'All Prices combined'!$G34)))),2)</f>
        <v>2.72</v>
      </c>
      <c r="AK34" s="2">
        <f>ROUND(IF($B34="Annuity",SUMIFS('Annuity Prices'!AN:AN,'Annuity Prices'!$B:$B,$D34,'Annuity Prices'!$E:$E,$G34),IF($B34="RAB Short",SUMIFS('RAB Prices Short'!AN:AN,'RAB Prices Short'!$B:$B,'All Prices combined'!$D34,'RAB Prices Short'!$E:$E,'All Prices combined'!$G34),IF($B34="RAB Long",SUMIFS('RAB Prices Long'!AN:AN,'RAB Prices Long'!$B:$B,'All Prices combined'!$D34,'RAB Prices Long'!$E:$E,'All Prices combined'!$G34)))),2)</f>
        <v>2.77</v>
      </c>
      <c r="AL34" s="2">
        <f>ROUND(IF($B34="Annuity",SUMIFS('Annuity Prices'!AO:AO,'Annuity Prices'!$B:$B,$D34,'Annuity Prices'!$E:$E,$G34),IF($B34="RAB Short",SUMIFS('RAB Prices Short'!AO:AO,'RAB Prices Short'!$B:$B,'All Prices combined'!$D34,'RAB Prices Short'!$E:$E,'All Prices combined'!$G34),IF($B34="RAB Long",SUMIFS('RAB Prices Long'!AO:AO,'RAB Prices Long'!$B:$B,'All Prices combined'!$D34,'RAB Prices Long'!$E:$E,'All Prices combined'!$G34)))),2)</f>
        <v>2.84</v>
      </c>
      <c r="AM34" s="2">
        <f>ROUND(IF($B34="Annuity",SUMIFS('Annuity Prices'!AP:AP,'Annuity Prices'!$B:$B,$D34,'Annuity Prices'!$E:$E,$G34),IF($B34="RAB Short",SUMIFS('RAB Prices Short'!AP:AP,'RAB Prices Short'!$B:$B,'All Prices combined'!$D34,'RAB Prices Short'!$E:$E,'All Prices combined'!$G34),IF($B34="RAB Long",SUMIFS('RAB Prices Long'!AP:AP,'RAB Prices Long'!$B:$B,'All Prices combined'!$D34,'RAB Prices Long'!$E:$E,'All Prices combined'!$G34)))),2)</f>
        <v>2.91</v>
      </c>
      <c r="AN34" s="2">
        <f>ROUND(IF($B34="Annuity",SUMIFS('Annuity Prices'!AQ:AQ,'Annuity Prices'!$B:$B,$D34,'Annuity Prices'!$E:$E,$G34),IF($B34="RAB Short",SUMIFS('RAB Prices Short'!AQ:AQ,'RAB Prices Short'!$B:$B,'All Prices combined'!$D34,'RAB Prices Short'!$E:$E,'All Prices combined'!$G34),IF($B34="RAB Long",SUMIFS('RAB Prices Long'!AQ:AQ,'RAB Prices Long'!$B:$B,'All Prices combined'!$D34,'RAB Prices Long'!$E:$E,'All Prices combined'!$G34)))),2)</f>
        <v>2.99</v>
      </c>
      <c r="AO34" s="2">
        <f>ROUND(IF($B34="Annuity",SUMIFS('Annuity Prices'!AR:AR,'Annuity Prices'!$B:$B,$D34,'Annuity Prices'!$E:$E,$G34),IF($B34="RAB Short",SUMIFS('RAB Prices Short'!AR:AR,'RAB Prices Short'!$B:$B,'All Prices combined'!$D34,'RAB Prices Short'!$E:$E,'All Prices combined'!$G34),IF($B34="RAB Long",SUMIFS('RAB Prices Long'!AR:AR,'RAB Prices Long'!$B:$B,'All Prices combined'!$D34,'RAB Prices Long'!$E:$E,'All Prices combined'!$G34)))),2)</f>
        <v>2.0699999999999998</v>
      </c>
      <c r="AP34" s="2">
        <f>ROUND(IF($B34="Annuity",SUMIFS('Annuity Prices'!AS:AS,'Annuity Prices'!$B:$B,$D34,'Annuity Prices'!$E:$E,$G34),IF($B34="RAB Short",SUMIFS('RAB Prices Short'!AS:AS,'RAB Prices Short'!$B:$B,'All Prices combined'!$D34,'RAB Prices Short'!$E:$E,'All Prices combined'!$G34),IF($B34="RAB Long",SUMIFS('RAB Prices Long'!AS:AS,'RAB Prices Long'!$B:$B,'All Prices combined'!$D34,'RAB Prices Long'!$E:$E,'All Prices combined'!$G34)))),2)</f>
        <v>1.43</v>
      </c>
      <c r="AQ34" s="2">
        <f>ROUND(IF($B34="Annuity",SUMIFS('Annuity Prices'!AT:AT,'Annuity Prices'!$B:$B,$D34,'Annuity Prices'!$E:$E,$G34),IF($B34="RAB Short",SUMIFS('RAB Prices Short'!AT:AT,'RAB Prices Short'!$B:$B,'All Prices combined'!$D34,'RAB Prices Short'!$E:$E,'All Prices combined'!$G34),IF($B34="RAB Long",SUMIFS('RAB Prices Long'!AT:AT,'RAB Prices Long'!$B:$B,'All Prices combined'!$D34,'RAB Prices Long'!$E:$E,'All Prices combined'!$G34)))),2)</f>
        <v>1.47</v>
      </c>
      <c r="AR34" s="2">
        <f>ROUND(IF($B34="Annuity",SUMIFS('Annuity Prices'!AU:AU,'Annuity Prices'!$B:$B,$D34,'Annuity Prices'!$E:$E,$G34),IF($B34="RAB Short",SUMIFS('RAB Prices Short'!AU:AU,'RAB Prices Short'!$B:$B,'All Prices combined'!$D34,'RAB Prices Short'!$E:$E,'All Prices combined'!$G34),IF($B34="RAB Long",SUMIFS('RAB Prices Long'!AU:AU,'RAB Prices Long'!$B:$B,'All Prices combined'!$D34,'RAB Prices Long'!$E:$E,'All Prices combined'!$G34)))),2)</f>
        <v>1.51</v>
      </c>
      <c r="AS34" s="2">
        <f>ROUND(IF($B34="Annuity",SUMIFS('Annuity Prices'!AV:AV,'Annuity Prices'!$B:$B,$D34,'Annuity Prices'!$E:$E,$G34),IF($B34="RAB Short",SUMIFS('RAB Prices Short'!AV:AV,'RAB Prices Short'!$B:$B,'All Prices combined'!$D34,'RAB Prices Short'!$E:$E,'All Prices combined'!$G34),IF($B34="RAB Long",SUMIFS('RAB Prices Long'!AV:AV,'RAB Prices Long'!$B:$B,'All Prices combined'!$D34,'RAB Prices Long'!$E:$E,'All Prices combined'!$G34)))),2)</f>
        <v>1.56</v>
      </c>
      <c r="AT34" s="2">
        <f>ROUND(IF($B34="Annuity",SUMIFS('Annuity Prices'!AW:AW,'Annuity Prices'!$B:$B,$D34,'Annuity Prices'!$E:$E,$G34),IF($B34="RAB Short",SUMIFS('RAB Prices Short'!AW:AW,'RAB Prices Short'!$B:$B,'All Prices combined'!$D34,'RAB Prices Short'!$E:$E,'All Prices combined'!$G34),IF($B34="RAB Long",SUMIFS('RAB Prices Long'!AW:AW,'RAB Prices Long'!$B:$B,'All Prices combined'!$D34,'RAB Prices Long'!$E:$E,'All Prices combined'!$G34)))),2)</f>
        <v>1.58</v>
      </c>
      <c r="AU34" s="2">
        <f>ROUND(IF($B34="Annuity",SUMIFS('Annuity Prices'!AX:AX,'Annuity Prices'!$B:$B,$D34,'Annuity Prices'!$E:$E,$G34),IF($B34="RAB Short",SUMIFS('RAB Prices Short'!AX:AX,'RAB Prices Short'!$B:$B,'All Prices combined'!$D34,'RAB Prices Short'!$E:$E,'All Prices combined'!$G34),IF($B34="RAB Long",SUMIFS('RAB Prices Long'!AX:AX,'RAB Prices Long'!$B:$B,'All Prices combined'!$D34,'RAB Prices Long'!$E:$E,'All Prices combined'!$G34)))),2)</f>
        <v>1.62</v>
      </c>
      <c r="AV34" s="2">
        <f>ROUND(IF($B34="Annuity",SUMIFS('Annuity Prices'!AY:AY,'Annuity Prices'!$B:$B,$D34,'Annuity Prices'!$E:$E,$G34),IF($B34="RAB Short",SUMIFS('RAB Prices Short'!AY:AY,'RAB Prices Short'!$B:$B,'All Prices combined'!$D34,'RAB Prices Short'!$E:$E,'All Prices combined'!$G34),IF($B34="RAB Long",SUMIFS('RAB Prices Long'!AY:AY,'RAB Prices Long'!$B:$B,'All Prices combined'!$D34,'RAB Prices Long'!$E:$E,'All Prices combined'!$G34)))),2)</f>
        <v>1.66</v>
      </c>
      <c r="AW34" s="2">
        <f>ROUND(IF($B34="Annuity",SUMIFS('Annuity Prices'!AZ:AZ,'Annuity Prices'!$B:$B,$D34,'Annuity Prices'!$E:$E,$G34),IF($B34="RAB Short",SUMIFS('RAB Prices Short'!AZ:AZ,'RAB Prices Short'!$B:$B,'All Prices combined'!$D34,'RAB Prices Short'!$E:$E,'All Prices combined'!$G34),IF($B34="RAB Long",SUMIFS('RAB Prices Long'!AZ:AZ,'RAB Prices Long'!$B:$B,'All Prices combined'!$D34,'RAB Prices Long'!$E:$E,'All Prices combined'!$G34)))),2)</f>
        <v>1.7</v>
      </c>
      <c r="AX34" s="2">
        <f>ROUND(IF($B34="Annuity",SUMIFS('Annuity Prices'!BA:BA,'Annuity Prices'!$B:$B,$D34,'Annuity Prices'!$E:$E,$G34),IF($B34="RAB Short",SUMIFS('RAB Prices Short'!BA:BA,'RAB Prices Short'!$B:$B,'All Prices combined'!$D34,'RAB Prices Short'!$E:$E,'All Prices combined'!$G34),IF($B34="RAB Long",SUMIFS('RAB Prices Long'!BA:BA,'RAB Prices Long'!$B:$B,'All Prices combined'!$D34,'RAB Prices Long'!$E:$E,'All Prices combined'!$G34)))),2)</f>
        <v>1.74</v>
      </c>
      <c r="AY34" s="2">
        <f>ROUND(IF($B34="Annuity",SUMIFS('Annuity Prices'!BB:BB,'Annuity Prices'!$B:$B,$D34,'Annuity Prices'!$E:$E,$G34),IF($B34="RAB Short",SUMIFS('RAB Prices Short'!BB:BB,'RAB Prices Short'!$B:$B,'All Prices combined'!$D34,'RAB Prices Short'!$E:$E,'All Prices combined'!$G34),IF($B34="RAB Long",SUMIFS('RAB Prices Long'!BB:BB,'RAB Prices Long'!$B:$B,'All Prices combined'!$D34,'RAB Prices Long'!$E:$E,'All Prices combined'!$G34)))),2)</f>
        <v>1.78</v>
      </c>
      <c r="AZ34" s="2">
        <f>ROUND(IF($B34="Annuity",SUMIFS('Annuity Prices'!BC:BC,'Annuity Prices'!$B:$B,$D34,'Annuity Prices'!$E:$E,$G34),IF($B34="RAB Short",SUMIFS('RAB Prices Short'!BC:BC,'RAB Prices Short'!$B:$B,'All Prices combined'!$D34,'RAB Prices Short'!$E:$E,'All Prices combined'!$G34),IF($B34="RAB Long",SUMIFS('RAB Prices Long'!BC:BC,'RAB Prices Long'!$B:$B,'All Prices combined'!$D34,'RAB Prices Long'!$E:$E,'All Prices combined'!$G34)))),2)</f>
        <v>1.83</v>
      </c>
      <c r="BA34" s="2">
        <f>ROUND(IF($B34="Annuity",SUMIFS('Annuity Prices'!BD:BD,'Annuity Prices'!$B:$B,$D34,'Annuity Prices'!$E:$E,$G34),IF($B34="RAB Short",SUMIFS('RAB Prices Short'!BD:BD,'RAB Prices Short'!$B:$B,'All Prices combined'!$D34,'RAB Prices Short'!$E:$E,'All Prices combined'!$G34),IF($B34="RAB Long",SUMIFS('RAB Prices Long'!BD:BD,'RAB Prices Long'!$B:$B,'All Prices combined'!$D34,'RAB Prices Long'!$E:$E,'All Prices combined'!$G34)))),2)</f>
        <v>1.87</v>
      </c>
      <c r="BB34" s="2">
        <f>ROUND(IF($B34="Annuity",SUMIFS('Annuity Prices'!BE:BE,'Annuity Prices'!$B:$B,$D34,'Annuity Prices'!$E:$E,$G34),IF($B34="RAB Short",SUMIFS('RAB Prices Short'!BE:BE,'RAB Prices Short'!$B:$B,'All Prices combined'!$D34,'RAB Prices Short'!$E:$E,'All Prices combined'!$G34),IF($B34="RAB Long",SUMIFS('RAB Prices Long'!BE:BE,'RAB Prices Long'!$B:$B,'All Prices combined'!$D34,'RAB Prices Long'!$E:$E,'All Prices combined'!$G34)))),2)</f>
        <v>1.91</v>
      </c>
      <c r="BC34" s="2">
        <f>ROUND(IF($B34="Annuity",SUMIFS('Annuity Prices'!BF:BF,'Annuity Prices'!$B:$B,$D34,'Annuity Prices'!$E:$E,$G34),IF($B34="RAB Short",SUMIFS('RAB Prices Short'!BF:BF,'RAB Prices Short'!$B:$B,'All Prices combined'!$D34,'RAB Prices Short'!$E:$E,'All Prices combined'!$G34),IF($B34="RAB Long",SUMIFS('RAB Prices Long'!BF:BF,'RAB Prices Long'!$B:$B,'All Prices combined'!$D34,'RAB Prices Long'!$E:$E,'All Prices combined'!$G34)))),2)</f>
        <v>1.96</v>
      </c>
      <c r="BD34" s="2">
        <f>ROUND(IF($B34="Annuity",SUMIFS('Annuity Prices'!BG:BG,'Annuity Prices'!$B:$B,$D34,'Annuity Prices'!$E:$E,$G34),IF($B34="RAB Short",SUMIFS('RAB Prices Short'!BG:BG,'RAB Prices Short'!$B:$B,'All Prices combined'!$D34,'RAB Prices Short'!$E:$E,'All Prices combined'!$G34),IF($B34="RAB Long",SUMIFS('RAB Prices Long'!BG:BG,'RAB Prices Long'!$B:$B,'All Prices combined'!$D34,'RAB Prices Long'!$E:$E,'All Prices combined'!$G34)))),2)</f>
        <v>2</v>
      </c>
      <c r="BE34" s="2">
        <f>ROUND(IF($B34="Annuity",SUMIFS('Annuity Prices'!BH:BH,'Annuity Prices'!$B:$B,$D34,'Annuity Prices'!$E:$E,$G34),IF($B34="RAB Short",SUMIFS('RAB Prices Short'!BH:BH,'RAB Prices Short'!$B:$B,'All Prices combined'!$D34,'RAB Prices Short'!$E:$E,'All Prices combined'!$G34),IF($B34="RAB Long",SUMIFS('RAB Prices Long'!BH:BH,'RAB Prices Long'!$B:$B,'All Prices combined'!$D34,'RAB Prices Long'!$E:$E,'All Prices combined'!$G34)))),2)</f>
        <v>2.0499999999999998</v>
      </c>
      <c r="BF34" s="2">
        <f>ROUND(IF($B34="Annuity",SUMIFS('Annuity Prices'!BI:BI,'Annuity Prices'!$B:$B,$D34,'Annuity Prices'!$E:$E,$G34),IF($B34="RAB Short",SUMIFS('RAB Prices Short'!BI:BI,'RAB Prices Short'!$B:$B,'All Prices combined'!$D34,'RAB Prices Short'!$E:$E,'All Prices combined'!$G34),IF($B34="RAB Long",SUMIFS('RAB Prices Long'!BI:BI,'RAB Prices Long'!$B:$B,'All Prices combined'!$D34,'RAB Prices Long'!$E:$E,'All Prices combined'!$G34)))),2)</f>
        <v>2.09</v>
      </c>
      <c r="BG34" s="2">
        <f>ROUND(IF($B34="Annuity",SUMIFS('Annuity Prices'!BJ:BJ,'Annuity Prices'!$B:$B,$D34,'Annuity Prices'!$E:$E,$G34),IF($B34="RAB Short",SUMIFS('RAB Prices Short'!BJ:BJ,'RAB Prices Short'!$B:$B,'All Prices combined'!$D34,'RAB Prices Short'!$E:$E,'All Prices combined'!$G34),IF($B34="RAB Long",SUMIFS('RAB Prices Long'!BJ:BJ,'RAB Prices Long'!$B:$B,'All Prices combined'!$D34,'RAB Prices Long'!$E:$E,'All Prices combined'!$G34)))),2)</f>
        <v>2.15</v>
      </c>
      <c r="BH34" s="2">
        <f>ROUND(IF($B34="Annuity",SUMIFS('Annuity Prices'!BK:BK,'Annuity Prices'!$B:$B,$D34,'Annuity Prices'!$E:$E,$G34),IF($B34="RAB Short",SUMIFS('RAB Prices Short'!BK:BK,'RAB Prices Short'!$B:$B,'All Prices combined'!$D34,'RAB Prices Short'!$E:$E,'All Prices combined'!$G34),IF($B34="RAB Long",SUMIFS('RAB Prices Long'!BK:BK,'RAB Prices Long'!$B:$B,'All Prices combined'!$D34,'RAB Prices Long'!$E:$E,'All Prices combined'!$G34)))),2)</f>
        <v>2.2000000000000002</v>
      </c>
      <c r="BI34" s="2">
        <f>ROUND(IF($B34="Annuity",SUMIFS('Annuity Prices'!BL:BL,'Annuity Prices'!$B:$B,$D34,'Annuity Prices'!$E:$E,$G34),IF($B34="RAB Short",SUMIFS('RAB Prices Short'!BL:BL,'RAB Prices Short'!$B:$B,'All Prices combined'!$D34,'RAB Prices Short'!$E:$E,'All Prices combined'!$G34),IF($B34="RAB Long",SUMIFS('RAB Prices Long'!BL:BL,'RAB Prices Long'!$B:$B,'All Prices combined'!$D34,'RAB Prices Long'!$E:$E,'All Prices combined'!$G34)))),2)</f>
        <v>2.2599999999999998</v>
      </c>
      <c r="BJ34" s="2">
        <f>ROUND(IF($B34="Annuity",SUMIFS('Annuity Prices'!BM:BM,'Annuity Prices'!$B:$B,$D34,'Annuity Prices'!$E:$E,$G34),IF($B34="RAB Short",SUMIFS('RAB Prices Short'!BM:BM,'RAB Prices Short'!$B:$B,'All Prices combined'!$D34,'RAB Prices Short'!$E:$E,'All Prices combined'!$G34),IF($B34="RAB Long",SUMIFS('RAB Prices Long'!BM:BM,'RAB Prices Long'!$B:$B,'All Prices combined'!$D34,'RAB Prices Long'!$E:$E,'All Prices combined'!$G34)))),2)</f>
        <v>2.2999999999999998</v>
      </c>
      <c r="BK34" s="2">
        <f>ROUND(IF($B34="Annuity",SUMIFS('Annuity Prices'!BN:BN,'Annuity Prices'!$B:$B,$D34,'Annuity Prices'!$E:$E,$G34),IF($B34="RAB Short",SUMIFS('RAB Prices Short'!BN:BN,'RAB Prices Short'!$B:$B,'All Prices combined'!$D34,'RAB Prices Short'!$E:$E,'All Prices combined'!$G34),IF($B34="RAB Long",SUMIFS('RAB Prices Long'!BN:BN,'RAB Prices Long'!$B:$B,'All Prices combined'!$D34,'RAB Prices Long'!$E:$E,'All Prices combined'!$G34)))),2)</f>
        <v>2.36</v>
      </c>
      <c r="BL34" s="2">
        <f>ROUND(IF($B34="Annuity",SUMIFS('Annuity Prices'!BO:BO,'Annuity Prices'!$B:$B,$D34,'Annuity Prices'!$E:$E,$G34),IF($B34="RAB Short",SUMIFS('RAB Prices Short'!BO:BO,'RAB Prices Short'!$B:$B,'All Prices combined'!$D34,'RAB Prices Short'!$E:$E,'All Prices combined'!$G34),IF($B34="RAB Long",SUMIFS('RAB Prices Long'!BO:BO,'RAB Prices Long'!$B:$B,'All Prices combined'!$D34,'RAB Prices Long'!$E:$E,'All Prices combined'!$G34)))),2)</f>
        <v>2.42</v>
      </c>
      <c r="BM34" s="2">
        <f>ROUND(IF($B34="Annuity",SUMIFS('Annuity Prices'!BP:BP,'Annuity Prices'!$B:$B,$D34,'Annuity Prices'!$E:$E,$G34),IF($B34="RAB Short",SUMIFS('RAB Prices Short'!BP:BP,'RAB Prices Short'!$B:$B,'All Prices combined'!$D34,'RAB Prices Short'!$E:$E,'All Prices combined'!$G34),IF($B34="RAB Long",SUMIFS('RAB Prices Long'!BP:BP,'RAB Prices Long'!$B:$B,'All Prices combined'!$D34,'RAB Prices Long'!$E:$E,'All Prices combined'!$G34)))),2)</f>
        <v>2.48</v>
      </c>
      <c r="BN34" s="2">
        <f>ROUND(IF($B34="Annuity",SUMIFS('Annuity Prices'!BQ:BQ,'Annuity Prices'!$B:$B,$D34,'Annuity Prices'!$E:$E,$G34),IF($B34="RAB Short",SUMIFS('RAB Prices Short'!BQ:BQ,'RAB Prices Short'!$B:$B,'All Prices combined'!$D34,'RAB Prices Short'!$E:$E,'All Prices combined'!$G34),IF($B34="RAB Long",SUMIFS('RAB Prices Long'!BQ:BQ,'RAB Prices Long'!$B:$B,'All Prices combined'!$D34,'RAB Prices Long'!$E:$E,'All Prices combined'!$G34)))),2)</f>
        <v>2.5299999999999998</v>
      </c>
      <c r="BO34" s="2">
        <f>ROUND(IF($B34="Annuity",SUMIFS('Annuity Prices'!BR:BR,'Annuity Prices'!$B:$B,$D34,'Annuity Prices'!$E:$E,$G34),IF($B34="RAB Short",SUMIFS('RAB Prices Short'!BR:BR,'RAB Prices Short'!$B:$B,'All Prices combined'!$D34,'RAB Prices Short'!$E:$E,'All Prices combined'!$G34),IF($B34="RAB Long",SUMIFS('RAB Prices Long'!BR:BR,'RAB Prices Long'!$B:$B,'All Prices combined'!$D34,'RAB Prices Long'!$E:$E,'All Prices combined'!$G34)))),2)</f>
        <v>2.59</v>
      </c>
      <c r="BP34" s="2">
        <f>ROUND(IF($B34="Annuity",SUMIFS('Annuity Prices'!BS:BS,'Annuity Prices'!$B:$B,$D34,'Annuity Prices'!$E:$E,$G34),IF($B34="RAB Short",SUMIFS('RAB Prices Short'!BS:BS,'RAB Prices Short'!$B:$B,'All Prices combined'!$D34,'RAB Prices Short'!$E:$E,'All Prices combined'!$G34),IF($B34="RAB Long",SUMIFS('RAB Prices Long'!BS:BS,'RAB Prices Long'!$B:$B,'All Prices combined'!$D34,'RAB Prices Long'!$E:$E,'All Prices combined'!$G34)))),2)</f>
        <v>2.65</v>
      </c>
      <c r="BQ34" s="2">
        <f>ROUND(IF($B34="Annuity",SUMIFS('Annuity Prices'!BT:BT,'Annuity Prices'!$B:$B,$D34,'Annuity Prices'!$E:$E,$G34),IF($B34="RAB Short",SUMIFS('RAB Prices Short'!BT:BT,'RAB Prices Short'!$B:$B,'All Prices combined'!$D34,'RAB Prices Short'!$E:$E,'All Prices combined'!$G34),IF($B34="RAB Long",SUMIFS('RAB Prices Long'!BT:BT,'RAB Prices Long'!$B:$B,'All Prices combined'!$D34,'RAB Prices Long'!$E:$E,'All Prices combined'!$G34)))),2)</f>
        <v>2.72</v>
      </c>
      <c r="BR34" s="2">
        <f>ROUND(IF($B34="Annuity",SUMIFS('Annuity Prices'!BU:BU,'Annuity Prices'!$B:$B,$D34,'Annuity Prices'!$E:$E,$G34),IF($B34="RAB Short",SUMIFS('RAB Prices Short'!BU:BU,'RAB Prices Short'!$B:$B,'All Prices combined'!$D34,'RAB Prices Short'!$E:$E,'All Prices combined'!$G34),IF($B34="RAB Long",SUMIFS('RAB Prices Long'!BU:BU,'RAB Prices Long'!$B:$B,'All Prices combined'!$D34,'RAB Prices Long'!$E:$E,'All Prices combined'!$G34)))),2)</f>
        <v>2.77</v>
      </c>
      <c r="BS34" s="2">
        <f>ROUND(IF($B34="Annuity",SUMIFS('Annuity Prices'!BV:BV,'Annuity Prices'!$B:$B,$D34,'Annuity Prices'!$E:$E,$G34),IF($B34="RAB Short",SUMIFS('RAB Prices Short'!BV:BV,'RAB Prices Short'!$B:$B,'All Prices combined'!$D34,'RAB Prices Short'!$E:$E,'All Prices combined'!$G34),IF($B34="RAB Long",SUMIFS('RAB Prices Long'!BV:BV,'RAB Prices Long'!$B:$B,'All Prices combined'!$D34,'RAB Prices Long'!$E:$E,'All Prices combined'!$G34)))),2)</f>
        <v>2.84</v>
      </c>
      <c r="BT34" s="2">
        <f>ROUND(IF($B34="Annuity",SUMIFS('Annuity Prices'!BW:BW,'Annuity Prices'!$B:$B,$D34,'Annuity Prices'!$E:$E,$G34),IF($B34="RAB Short",SUMIFS('RAB Prices Short'!BW:BW,'RAB Prices Short'!$B:$B,'All Prices combined'!$D34,'RAB Prices Short'!$E:$E,'All Prices combined'!$G34),IF($B34="RAB Long",SUMIFS('RAB Prices Long'!BW:BW,'RAB Prices Long'!$B:$B,'All Prices combined'!$D34,'RAB Prices Long'!$E:$E,'All Prices combined'!$G34)))),2)</f>
        <v>2.91</v>
      </c>
      <c r="BU34" s="2">
        <f>ROUND(IF($B34="Annuity",SUMIFS('Annuity Prices'!BX:BX,'Annuity Prices'!$B:$B,$D34,'Annuity Prices'!$E:$E,$G34),IF($B34="RAB Short",SUMIFS('RAB Prices Short'!BX:BX,'RAB Prices Short'!$B:$B,'All Prices combined'!$D34,'RAB Prices Short'!$E:$E,'All Prices combined'!$G34),IF($B34="RAB Long",SUMIFS('RAB Prices Long'!BX:BX,'RAB Prices Long'!$B:$B,'All Prices combined'!$D34,'RAB Prices Long'!$E:$E,'All Prices combined'!$G34)))),2)</f>
        <v>2.99</v>
      </c>
    </row>
    <row r="35" spans="2:73" x14ac:dyDescent="0.25">
      <c r="B35" t="s">
        <v>37</v>
      </c>
      <c r="C35" s="1">
        <v>9</v>
      </c>
      <c r="D35" s="1"/>
      <c r="E35" s="1" t="s">
        <v>148</v>
      </c>
      <c r="F35" s="1"/>
      <c r="G35" s="1" t="s">
        <v>149</v>
      </c>
      <c r="H35" s="1"/>
      <c r="I35" s="2">
        <f>ROUND(IF($B35="Annuity",SUMIFS('Annuity Prices'!L:L,'Annuity Prices'!$B:$B,$D35,'Annuity Prices'!$E:$E,$G35),IF($B35="RAB Short",SUMIFS('RAB Prices Short'!L:L,'RAB Prices Short'!$B:$B,'All Prices combined'!$D35,'RAB Prices Short'!$E:$E,'All Prices combined'!$G35),IF($B35="RAB Long",SUMIFS('RAB Prices Long'!L:L,'RAB Prices Long'!$B:$B,'All Prices combined'!$D35,'RAB Prices Long'!$E:$E,'All Prices combined'!$G35)))),2)</f>
        <v>0</v>
      </c>
      <c r="J35" s="2">
        <f>ROUND(IF($B35="Annuity",SUMIFS('Annuity Prices'!M:M,'Annuity Prices'!$B:$B,$D35,'Annuity Prices'!$E:$E,$G35),IF($B35="RAB Short",SUMIFS('RAB Prices Short'!M:M,'RAB Prices Short'!$B:$B,'All Prices combined'!$D35,'RAB Prices Short'!$E:$E,'All Prices combined'!$G35),IF($B35="RAB Long",SUMIFS('RAB Prices Long'!M:M,'RAB Prices Long'!$B:$B,'All Prices combined'!$D35,'RAB Prices Long'!$E:$E,'All Prices combined'!$G35)))),2)</f>
        <v>0</v>
      </c>
      <c r="K35" s="2">
        <f>ROUND(IF($B35="Annuity",SUMIFS('Annuity Prices'!N:N,'Annuity Prices'!$B:$B,$D35,'Annuity Prices'!$E:$E,$G35),IF($B35="RAB Short",SUMIFS('RAB Prices Short'!N:N,'RAB Prices Short'!$B:$B,'All Prices combined'!$D35,'RAB Prices Short'!$E:$E,'All Prices combined'!$G35),IF($B35="RAB Long",SUMIFS('RAB Prices Long'!N:N,'RAB Prices Long'!$B:$B,'All Prices combined'!$D35,'RAB Prices Long'!$E:$E,'All Prices combined'!$G35)))),2)</f>
        <v>0</v>
      </c>
      <c r="L35" s="2">
        <f>ROUND(IF($B35="Annuity",SUMIFS('Annuity Prices'!O:O,'Annuity Prices'!$B:$B,$D35,'Annuity Prices'!$E:$E,$G35),IF($B35="RAB Short",SUMIFS('RAB Prices Short'!O:O,'RAB Prices Short'!$B:$B,'All Prices combined'!$D35,'RAB Prices Short'!$E:$E,'All Prices combined'!$G35),IF($B35="RAB Long",SUMIFS('RAB Prices Long'!O:O,'RAB Prices Long'!$B:$B,'All Prices combined'!$D35,'RAB Prices Long'!$E:$E,'All Prices combined'!$G35)))),2)</f>
        <v>0</v>
      </c>
      <c r="M35" s="2">
        <f>ROUND(IF($B35="Annuity",SUMIFS('Annuity Prices'!P:P,'Annuity Prices'!$B:$B,$D35,'Annuity Prices'!$E:$E,$G35),IF($B35="RAB Short",SUMIFS('RAB Prices Short'!P:P,'RAB Prices Short'!$B:$B,'All Prices combined'!$D35,'RAB Prices Short'!$E:$E,'All Prices combined'!$G35),IF($B35="RAB Long",SUMIFS('RAB Prices Long'!P:P,'RAB Prices Long'!$B:$B,'All Prices combined'!$D35,'RAB Prices Long'!$E:$E,'All Prices combined'!$G35)))),2)</f>
        <v>0</v>
      </c>
      <c r="N35" s="2">
        <f>ROUND(IF($B35="Annuity",SUMIFS('Annuity Prices'!Q:Q,'Annuity Prices'!$B:$B,$D35,'Annuity Prices'!$E:$E,$G35),IF($B35="RAB Short",SUMIFS('RAB Prices Short'!Q:Q,'RAB Prices Short'!$B:$B,'All Prices combined'!$D35,'RAB Prices Short'!$E:$E,'All Prices combined'!$G35),IF($B35="RAB Long",SUMIFS('RAB Prices Long'!Q:Q,'RAB Prices Long'!$B:$B,'All Prices combined'!$D35,'RAB Prices Long'!$E:$E,'All Prices combined'!$G35)))),2)</f>
        <v>0</v>
      </c>
      <c r="O35" s="2">
        <f>ROUND(IF($B35="Annuity",SUMIFS('Annuity Prices'!R:R,'Annuity Prices'!$B:$B,$D35,'Annuity Prices'!$E:$E,$G35),IF($B35="RAB Short",SUMIFS('RAB Prices Short'!R:R,'RAB Prices Short'!$B:$B,'All Prices combined'!$D35,'RAB Prices Short'!$E:$E,'All Prices combined'!$G35),IF($B35="RAB Long",SUMIFS('RAB Prices Long'!R:R,'RAB Prices Long'!$B:$B,'All Prices combined'!$D35,'RAB Prices Long'!$E:$E,'All Prices combined'!$G35)))),2)</f>
        <v>0</v>
      </c>
      <c r="P35" s="2">
        <f>ROUND(IF($B35="Annuity",SUMIFS('Annuity Prices'!S:S,'Annuity Prices'!$B:$B,$D35,'Annuity Prices'!$E:$E,$G35),IF($B35="RAB Short",SUMIFS('RAB Prices Short'!S:S,'RAB Prices Short'!$B:$B,'All Prices combined'!$D35,'RAB Prices Short'!$E:$E,'All Prices combined'!$G35),IF($B35="RAB Long",SUMIFS('RAB Prices Long'!S:S,'RAB Prices Long'!$B:$B,'All Prices combined'!$D35,'RAB Prices Long'!$E:$E,'All Prices combined'!$G35)))),2)</f>
        <v>0</v>
      </c>
      <c r="Q35" s="2">
        <f>ROUND(IF($B35="Annuity",SUMIFS('Annuity Prices'!T:T,'Annuity Prices'!$B:$B,$D35,'Annuity Prices'!$E:$E,$G35),IF($B35="RAB Short",SUMIFS('RAB Prices Short'!T:T,'RAB Prices Short'!$B:$B,'All Prices combined'!$D35,'RAB Prices Short'!$E:$E,'All Prices combined'!$G35),IF($B35="RAB Long",SUMIFS('RAB Prices Long'!T:T,'RAB Prices Long'!$B:$B,'All Prices combined'!$D35,'RAB Prices Long'!$E:$E,'All Prices combined'!$G35)))),2)</f>
        <v>0</v>
      </c>
      <c r="R35" s="2">
        <f>ROUND(IF($B35="Annuity",SUMIFS('Annuity Prices'!U:U,'Annuity Prices'!$B:$B,$D35,'Annuity Prices'!$E:$E,$G35),IF($B35="RAB Short",SUMIFS('RAB Prices Short'!U:U,'RAB Prices Short'!$B:$B,'All Prices combined'!$D35,'RAB Prices Short'!$E:$E,'All Prices combined'!$G35),IF($B35="RAB Long",SUMIFS('RAB Prices Long'!U:U,'RAB Prices Long'!$B:$B,'All Prices combined'!$D35,'RAB Prices Long'!$E:$E,'All Prices combined'!$G35)))),2)</f>
        <v>0</v>
      </c>
      <c r="S35" s="2">
        <f>ROUND(IF($B35="Annuity",SUMIFS('Annuity Prices'!V:V,'Annuity Prices'!$B:$B,$D35,'Annuity Prices'!$E:$E,$G35),IF($B35="RAB Short",SUMIFS('RAB Prices Short'!V:V,'RAB Prices Short'!$B:$B,'All Prices combined'!$D35,'RAB Prices Short'!$E:$E,'All Prices combined'!$G35),IF($B35="RAB Long",SUMIFS('RAB Prices Long'!V:V,'RAB Prices Long'!$B:$B,'All Prices combined'!$D35,'RAB Prices Long'!$E:$E,'All Prices combined'!$G35)))),2)</f>
        <v>0</v>
      </c>
      <c r="T35" s="2">
        <f>ROUND(IF($B35="Annuity",SUMIFS('Annuity Prices'!W:W,'Annuity Prices'!$B:$B,$D35,'Annuity Prices'!$E:$E,$G35),IF($B35="RAB Short",SUMIFS('RAB Prices Short'!W:W,'RAB Prices Short'!$B:$B,'All Prices combined'!$D35,'RAB Prices Short'!$E:$E,'All Prices combined'!$G35),IF($B35="RAB Long",SUMIFS('RAB Prices Long'!W:W,'RAB Prices Long'!$B:$B,'All Prices combined'!$D35,'RAB Prices Long'!$E:$E,'All Prices combined'!$G35)))),2)</f>
        <v>0</v>
      </c>
      <c r="U35" s="2">
        <f>ROUND(IF($B35="Annuity",SUMIFS('Annuity Prices'!X:X,'Annuity Prices'!$B:$B,$D35,'Annuity Prices'!$E:$E,$G35),IF($B35="RAB Short",SUMIFS('RAB Prices Short'!X:X,'RAB Prices Short'!$B:$B,'All Prices combined'!$D35,'RAB Prices Short'!$E:$E,'All Prices combined'!$G35),IF($B35="RAB Long",SUMIFS('RAB Prices Long'!X:X,'RAB Prices Long'!$B:$B,'All Prices combined'!$D35,'RAB Prices Long'!$E:$E,'All Prices combined'!$G35)))),2)</f>
        <v>0</v>
      </c>
      <c r="V35" s="2">
        <f>ROUND(IF($B35="Annuity",SUMIFS('Annuity Prices'!Y:Y,'Annuity Prices'!$B:$B,$D35,'Annuity Prices'!$E:$E,$G35),IF($B35="RAB Short",SUMIFS('RAB Prices Short'!Y:Y,'RAB Prices Short'!$B:$B,'All Prices combined'!$D35,'RAB Prices Short'!$E:$E,'All Prices combined'!$G35),IF($B35="RAB Long",SUMIFS('RAB Prices Long'!Y:Y,'RAB Prices Long'!$B:$B,'All Prices combined'!$D35,'RAB Prices Long'!$E:$E,'All Prices combined'!$G35)))),2)</f>
        <v>0</v>
      </c>
      <c r="W35" s="2">
        <f>ROUND(IF($B35="Annuity",SUMIFS('Annuity Prices'!Z:Z,'Annuity Prices'!$B:$B,$D35,'Annuity Prices'!$E:$E,$G35),IF($B35="RAB Short",SUMIFS('RAB Prices Short'!Z:Z,'RAB Prices Short'!$B:$B,'All Prices combined'!$D35,'RAB Prices Short'!$E:$E,'All Prices combined'!$G35),IF($B35="RAB Long",SUMIFS('RAB Prices Long'!Z:Z,'RAB Prices Long'!$B:$B,'All Prices combined'!$D35,'RAB Prices Long'!$E:$E,'All Prices combined'!$G35)))),2)</f>
        <v>0</v>
      </c>
      <c r="X35" s="2">
        <f>ROUND(IF($B35="Annuity",SUMIFS('Annuity Prices'!AA:AA,'Annuity Prices'!$B:$B,$D35,'Annuity Prices'!$E:$E,$G35),IF($B35="RAB Short",SUMIFS('RAB Prices Short'!AA:AA,'RAB Prices Short'!$B:$B,'All Prices combined'!$D35,'RAB Prices Short'!$E:$E,'All Prices combined'!$G35),IF($B35="RAB Long",SUMIFS('RAB Prices Long'!AA:AA,'RAB Prices Long'!$B:$B,'All Prices combined'!$D35,'RAB Prices Long'!$E:$E,'All Prices combined'!$G35)))),2)</f>
        <v>0</v>
      </c>
      <c r="Y35" s="2">
        <f>ROUND(IF($B35="Annuity",SUMIFS('Annuity Prices'!AB:AB,'Annuity Prices'!$B:$B,$D35,'Annuity Prices'!$E:$E,$G35),IF($B35="RAB Short",SUMIFS('RAB Prices Short'!AB:AB,'RAB Prices Short'!$B:$B,'All Prices combined'!$D35,'RAB Prices Short'!$E:$E,'All Prices combined'!$G35),IF($B35="RAB Long",SUMIFS('RAB Prices Long'!AB:AB,'RAB Prices Long'!$B:$B,'All Prices combined'!$D35,'RAB Prices Long'!$E:$E,'All Prices combined'!$G35)))),2)</f>
        <v>0</v>
      </c>
      <c r="Z35" s="2">
        <f>ROUND(IF($B35="Annuity",SUMIFS('Annuity Prices'!AC:AC,'Annuity Prices'!$B:$B,$D35,'Annuity Prices'!$E:$E,$G35),IF($B35="RAB Short",SUMIFS('RAB Prices Short'!AC:AC,'RAB Prices Short'!$B:$B,'All Prices combined'!$D35,'RAB Prices Short'!$E:$E,'All Prices combined'!$G35),IF($B35="RAB Long",SUMIFS('RAB Prices Long'!AC:AC,'RAB Prices Long'!$B:$B,'All Prices combined'!$D35,'RAB Prices Long'!$E:$E,'All Prices combined'!$G35)))),2)</f>
        <v>0</v>
      </c>
      <c r="AA35" s="2">
        <f>ROUND(IF($B35="Annuity",SUMIFS('Annuity Prices'!AD:AD,'Annuity Prices'!$B:$B,$D35,'Annuity Prices'!$E:$E,$G35),IF($B35="RAB Short",SUMIFS('RAB Prices Short'!AD:AD,'RAB Prices Short'!$B:$B,'All Prices combined'!$D35,'RAB Prices Short'!$E:$E,'All Prices combined'!$G35),IF($B35="RAB Long",SUMIFS('RAB Prices Long'!AD:AD,'RAB Prices Long'!$B:$B,'All Prices combined'!$D35,'RAB Prices Long'!$E:$E,'All Prices combined'!$G35)))),2)</f>
        <v>0</v>
      </c>
      <c r="AB35" s="2">
        <f>ROUND(IF($B35="Annuity",SUMIFS('Annuity Prices'!AE:AE,'Annuity Prices'!$B:$B,$D35,'Annuity Prices'!$E:$E,$G35),IF($B35="RAB Short",SUMIFS('RAB Prices Short'!AE:AE,'RAB Prices Short'!$B:$B,'All Prices combined'!$D35,'RAB Prices Short'!$E:$E,'All Prices combined'!$G35),IF($B35="RAB Long",SUMIFS('RAB Prices Long'!AE:AE,'RAB Prices Long'!$B:$B,'All Prices combined'!$D35,'RAB Prices Long'!$E:$E,'All Prices combined'!$G35)))),2)</f>
        <v>0</v>
      </c>
      <c r="AC35" s="2">
        <f>ROUND(IF($B35="Annuity",SUMIFS('Annuity Prices'!AF:AF,'Annuity Prices'!$B:$B,$D35,'Annuity Prices'!$E:$E,$G35),IF($B35="RAB Short",SUMIFS('RAB Prices Short'!AF:AF,'RAB Prices Short'!$B:$B,'All Prices combined'!$D35,'RAB Prices Short'!$E:$E,'All Prices combined'!$G35),IF($B35="RAB Long",SUMIFS('RAB Prices Long'!AF:AF,'RAB Prices Long'!$B:$B,'All Prices combined'!$D35,'RAB Prices Long'!$E:$E,'All Prices combined'!$G35)))),2)</f>
        <v>0</v>
      </c>
      <c r="AD35" s="2">
        <f>ROUND(IF($B35="Annuity",SUMIFS('Annuity Prices'!AG:AG,'Annuity Prices'!$B:$B,$D35,'Annuity Prices'!$E:$E,$G35),IF($B35="RAB Short",SUMIFS('RAB Prices Short'!AG:AG,'RAB Prices Short'!$B:$B,'All Prices combined'!$D35,'RAB Prices Short'!$E:$E,'All Prices combined'!$G35),IF($B35="RAB Long",SUMIFS('RAB Prices Long'!AG:AG,'RAB Prices Long'!$B:$B,'All Prices combined'!$D35,'RAB Prices Long'!$E:$E,'All Prices combined'!$G35)))),2)</f>
        <v>0</v>
      </c>
      <c r="AE35" s="2">
        <f>ROUND(IF($B35="Annuity",SUMIFS('Annuity Prices'!AH:AH,'Annuity Prices'!$B:$B,$D35,'Annuity Prices'!$E:$E,$G35),IF($B35="RAB Short",SUMIFS('RAB Prices Short'!AH:AH,'RAB Prices Short'!$B:$B,'All Prices combined'!$D35,'RAB Prices Short'!$E:$E,'All Prices combined'!$G35),IF($B35="RAB Long",SUMIFS('RAB Prices Long'!AH:AH,'RAB Prices Long'!$B:$B,'All Prices combined'!$D35,'RAB Prices Long'!$E:$E,'All Prices combined'!$G35)))),2)</f>
        <v>0</v>
      </c>
      <c r="AF35" s="2">
        <f>ROUND(IF($B35="Annuity",SUMIFS('Annuity Prices'!AI:AI,'Annuity Prices'!$B:$B,$D35,'Annuity Prices'!$E:$E,$G35),IF($B35="RAB Short",SUMIFS('RAB Prices Short'!AI:AI,'RAB Prices Short'!$B:$B,'All Prices combined'!$D35,'RAB Prices Short'!$E:$E,'All Prices combined'!$G35),IF($B35="RAB Long",SUMIFS('RAB Prices Long'!AI:AI,'RAB Prices Long'!$B:$B,'All Prices combined'!$D35,'RAB Prices Long'!$E:$E,'All Prices combined'!$G35)))),2)</f>
        <v>0</v>
      </c>
      <c r="AG35" s="2">
        <f>ROUND(IF($B35="Annuity",SUMIFS('Annuity Prices'!AJ:AJ,'Annuity Prices'!$B:$B,$D35,'Annuity Prices'!$E:$E,$G35),IF($B35="RAB Short",SUMIFS('RAB Prices Short'!AJ:AJ,'RAB Prices Short'!$B:$B,'All Prices combined'!$D35,'RAB Prices Short'!$E:$E,'All Prices combined'!$G35),IF($B35="RAB Long",SUMIFS('RAB Prices Long'!AJ:AJ,'RAB Prices Long'!$B:$B,'All Prices combined'!$D35,'RAB Prices Long'!$E:$E,'All Prices combined'!$G35)))),2)</f>
        <v>0</v>
      </c>
      <c r="AH35" s="2">
        <f>ROUND(IF($B35="Annuity",SUMIFS('Annuity Prices'!AK:AK,'Annuity Prices'!$B:$B,$D35,'Annuity Prices'!$E:$E,$G35),IF($B35="RAB Short",SUMIFS('RAB Prices Short'!AK:AK,'RAB Prices Short'!$B:$B,'All Prices combined'!$D35,'RAB Prices Short'!$E:$E,'All Prices combined'!$G35),IF($B35="RAB Long",SUMIFS('RAB Prices Long'!AK:AK,'RAB Prices Long'!$B:$B,'All Prices combined'!$D35,'RAB Prices Long'!$E:$E,'All Prices combined'!$G35)))),2)</f>
        <v>0</v>
      </c>
      <c r="AI35" s="2">
        <f>ROUND(IF($B35="Annuity",SUMIFS('Annuity Prices'!AL:AL,'Annuity Prices'!$B:$B,$D35,'Annuity Prices'!$E:$E,$G35),IF($B35="RAB Short",SUMIFS('RAB Prices Short'!AL:AL,'RAB Prices Short'!$B:$B,'All Prices combined'!$D35,'RAB Prices Short'!$E:$E,'All Prices combined'!$G35),IF($B35="RAB Long",SUMIFS('RAB Prices Long'!AL:AL,'RAB Prices Long'!$B:$B,'All Prices combined'!$D35,'RAB Prices Long'!$E:$E,'All Prices combined'!$G35)))),2)</f>
        <v>0</v>
      </c>
      <c r="AJ35" s="2">
        <f>ROUND(IF($B35="Annuity",SUMIFS('Annuity Prices'!AM:AM,'Annuity Prices'!$B:$B,$D35,'Annuity Prices'!$E:$E,$G35),IF($B35="RAB Short",SUMIFS('RAB Prices Short'!AM:AM,'RAB Prices Short'!$B:$B,'All Prices combined'!$D35,'RAB Prices Short'!$E:$E,'All Prices combined'!$G35),IF($B35="RAB Long",SUMIFS('RAB Prices Long'!AM:AM,'RAB Prices Long'!$B:$B,'All Prices combined'!$D35,'RAB Prices Long'!$E:$E,'All Prices combined'!$G35)))),2)</f>
        <v>0</v>
      </c>
      <c r="AK35" s="2">
        <f>ROUND(IF($B35="Annuity",SUMIFS('Annuity Prices'!AN:AN,'Annuity Prices'!$B:$B,$D35,'Annuity Prices'!$E:$E,$G35),IF($B35="RAB Short",SUMIFS('RAB Prices Short'!AN:AN,'RAB Prices Short'!$B:$B,'All Prices combined'!$D35,'RAB Prices Short'!$E:$E,'All Prices combined'!$G35),IF($B35="RAB Long",SUMIFS('RAB Prices Long'!AN:AN,'RAB Prices Long'!$B:$B,'All Prices combined'!$D35,'RAB Prices Long'!$E:$E,'All Prices combined'!$G35)))),2)</f>
        <v>0</v>
      </c>
      <c r="AL35" s="2">
        <f>ROUND(IF($B35="Annuity",SUMIFS('Annuity Prices'!AO:AO,'Annuity Prices'!$B:$B,$D35,'Annuity Prices'!$E:$E,$G35),IF($B35="RAB Short",SUMIFS('RAB Prices Short'!AO:AO,'RAB Prices Short'!$B:$B,'All Prices combined'!$D35,'RAB Prices Short'!$E:$E,'All Prices combined'!$G35),IF($B35="RAB Long",SUMIFS('RAB Prices Long'!AO:AO,'RAB Prices Long'!$B:$B,'All Prices combined'!$D35,'RAB Prices Long'!$E:$E,'All Prices combined'!$G35)))),2)</f>
        <v>0</v>
      </c>
      <c r="AM35" s="2">
        <f>ROUND(IF($B35="Annuity",SUMIFS('Annuity Prices'!AP:AP,'Annuity Prices'!$B:$B,$D35,'Annuity Prices'!$E:$E,$G35),IF($B35="RAB Short",SUMIFS('RAB Prices Short'!AP:AP,'RAB Prices Short'!$B:$B,'All Prices combined'!$D35,'RAB Prices Short'!$E:$E,'All Prices combined'!$G35),IF($B35="RAB Long",SUMIFS('RAB Prices Long'!AP:AP,'RAB Prices Long'!$B:$B,'All Prices combined'!$D35,'RAB Prices Long'!$E:$E,'All Prices combined'!$G35)))),2)</f>
        <v>0</v>
      </c>
      <c r="AN35" s="2">
        <f>ROUND(IF($B35="Annuity",SUMIFS('Annuity Prices'!AQ:AQ,'Annuity Prices'!$B:$B,$D35,'Annuity Prices'!$E:$E,$G35),IF($B35="RAB Short",SUMIFS('RAB Prices Short'!AQ:AQ,'RAB Prices Short'!$B:$B,'All Prices combined'!$D35,'RAB Prices Short'!$E:$E,'All Prices combined'!$G35),IF($B35="RAB Long",SUMIFS('RAB Prices Long'!AQ:AQ,'RAB Prices Long'!$B:$B,'All Prices combined'!$D35,'RAB Prices Long'!$E:$E,'All Prices combined'!$G35)))),2)</f>
        <v>0</v>
      </c>
      <c r="AO35" s="2">
        <f>ROUND(IF($B35="Annuity",SUMIFS('Annuity Prices'!AR:AR,'Annuity Prices'!$B:$B,$D35,'Annuity Prices'!$E:$E,$G35),IF($B35="RAB Short",SUMIFS('RAB Prices Short'!AR:AR,'RAB Prices Short'!$B:$B,'All Prices combined'!$D35,'RAB Prices Short'!$E:$E,'All Prices combined'!$G35),IF($B35="RAB Long",SUMIFS('RAB Prices Long'!AR:AR,'RAB Prices Long'!$B:$B,'All Prices combined'!$D35,'RAB Prices Long'!$E:$E,'All Prices combined'!$G35)))),2)</f>
        <v>0</v>
      </c>
      <c r="AP35" s="2">
        <f>ROUND(IF($B35="Annuity",SUMIFS('Annuity Prices'!AS:AS,'Annuity Prices'!$B:$B,$D35,'Annuity Prices'!$E:$E,$G35),IF($B35="RAB Short",SUMIFS('RAB Prices Short'!AS:AS,'RAB Prices Short'!$B:$B,'All Prices combined'!$D35,'RAB Prices Short'!$E:$E,'All Prices combined'!$G35),IF($B35="RAB Long",SUMIFS('RAB Prices Long'!AS:AS,'RAB Prices Long'!$B:$B,'All Prices combined'!$D35,'RAB Prices Long'!$E:$E,'All Prices combined'!$G35)))),2)</f>
        <v>0</v>
      </c>
      <c r="AQ35" s="2">
        <f>ROUND(IF($B35="Annuity",SUMIFS('Annuity Prices'!AT:AT,'Annuity Prices'!$B:$B,$D35,'Annuity Prices'!$E:$E,$G35),IF($B35="RAB Short",SUMIFS('RAB Prices Short'!AT:AT,'RAB Prices Short'!$B:$B,'All Prices combined'!$D35,'RAB Prices Short'!$E:$E,'All Prices combined'!$G35),IF($B35="RAB Long",SUMIFS('RAB Prices Long'!AT:AT,'RAB Prices Long'!$B:$B,'All Prices combined'!$D35,'RAB Prices Long'!$E:$E,'All Prices combined'!$G35)))),2)</f>
        <v>0</v>
      </c>
      <c r="AR35" s="2">
        <f>ROUND(IF($B35="Annuity",SUMIFS('Annuity Prices'!AU:AU,'Annuity Prices'!$B:$B,$D35,'Annuity Prices'!$E:$E,$G35),IF($B35="RAB Short",SUMIFS('RAB Prices Short'!AU:AU,'RAB Prices Short'!$B:$B,'All Prices combined'!$D35,'RAB Prices Short'!$E:$E,'All Prices combined'!$G35),IF($B35="RAB Long",SUMIFS('RAB Prices Long'!AU:AU,'RAB Prices Long'!$B:$B,'All Prices combined'!$D35,'RAB Prices Long'!$E:$E,'All Prices combined'!$G35)))),2)</f>
        <v>0</v>
      </c>
      <c r="AS35" s="2">
        <f>ROUND(IF($B35="Annuity",SUMIFS('Annuity Prices'!AV:AV,'Annuity Prices'!$B:$B,$D35,'Annuity Prices'!$E:$E,$G35),IF($B35="RAB Short",SUMIFS('RAB Prices Short'!AV:AV,'RAB Prices Short'!$B:$B,'All Prices combined'!$D35,'RAB Prices Short'!$E:$E,'All Prices combined'!$G35),IF($B35="RAB Long",SUMIFS('RAB Prices Long'!AV:AV,'RAB Prices Long'!$B:$B,'All Prices combined'!$D35,'RAB Prices Long'!$E:$E,'All Prices combined'!$G35)))),2)</f>
        <v>0</v>
      </c>
      <c r="AT35" s="2">
        <f>ROUND(IF($B35="Annuity",SUMIFS('Annuity Prices'!AW:AW,'Annuity Prices'!$B:$B,$D35,'Annuity Prices'!$E:$E,$G35),IF($B35="RAB Short",SUMIFS('RAB Prices Short'!AW:AW,'RAB Prices Short'!$B:$B,'All Prices combined'!$D35,'RAB Prices Short'!$E:$E,'All Prices combined'!$G35),IF($B35="RAB Long",SUMIFS('RAB Prices Long'!AW:AW,'RAB Prices Long'!$B:$B,'All Prices combined'!$D35,'RAB Prices Long'!$E:$E,'All Prices combined'!$G35)))),2)</f>
        <v>0</v>
      </c>
      <c r="AU35" s="2">
        <f>ROUND(IF($B35="Annuity",SUMIFS('Annuity Prices'!AX:AX,'Annuity Prices'!$B:$B,$D35,'Annuity Prices'!$E:$E,$G35),IF($B35="RAB Short",SUMIFS('RAB Prices Short'!AX:AX,'RAB Prices Short'!$B:$B,'All Prices combined'!$D35,'RAB Prices Short'!$E:$E,'All Prices combined'!$G35),IF($B35="RAB Long",SUMIFS('RAB Prices Long'!AX:AX,'RAB Prices Long'!$B:$B,'All Prices combined'!$D35,'RAB Prices Long'!$E:$E,'All Prices combined'!$G35)))),2)</f>
        <v>0</v>
      </c>
      <c r="AV35" s="2">
        <f>ROUND(IF($B35="Annuity",SUMIFS('Annuity Prices'!AY:AY,'Annuity Prices'!$B:$B,$D35,'Annuity Prices'!$E:$E,$G35),IF($B35="RAB Short",SUMIFS('RAB Prices Short'!AY:AY,'RAB Prices Short'!$B:$B,'All Prices combined'!$D35,'RAB Prices Short'!$E:$E,'All Prices combined'!$G35),IF($B35="RAB Long",SUMIFS('RAB Prices Long'!AY:AY,'RAB Prices Long'!$B:$B,'All Prices combined'!$D35,'RAB Prices Long'!$E:$E,'All Prices combined'!$G35)))),2)</f>
        <v>0</v>
      </c>
      <c r="AW35" s="2">
        <f>ROUND(IF($B35="Annuity",SUMIFS('Annuity Prices'!AZ:AZ,'Annuity Prices'!$B:$B,$D35,'Annuity Prices'!$E:$E,$G35),IF($B35="RAB Short",SUMIFS('RAB Prices Short'!AZ:AZ,'RAB Prices Short'!$B:$B,'All Prices combined'!$D35,'RAB Prices Short'!$E:$E,'All Prices combined'!$G35),IF($B35="RAB Long",SUMIFS('RAB Prices Long'!AZ:AZ,'RAB Prices Long'!$B:$B,'All Prices combined'!$D35,'RAB Prices Long'!$E:$E,'All Prices combined'!$G35)))),2)</f>
        <v>0</v>
      </c>
      <c r="AX35" s="2">
        <f>ROUND(IF($B35="Annuity",SUMIFS('Annuity Prices'!BA:BA,'Annuity Prices'!$B:$B,$D35,'Annuity Prices'!$E:$E,$G35),IF($B35="RAB Short",SUMIFS('RAB Prices Short'!BA:BA,'RAB Prices Short'!$B:$B,'All Prices combined'!$D35,'RAB Prices Short'!$E:$E,'All Prices combined'!$G35),IF($B35="RAB Long",SUMIFS('RAB Prices Long'!BA:BA,'RAB Prices Long'!$B:$B,'All Prices combined'!$D35,'RAB Prices Long'!$E:$E,'All Prices combined'!$G35)))),2)</f>
        <v>0</v>
      </c>
      <c r="AY35" s="2">
        <f>ROUND(IF($B35="Annuity",SUMIFS('Annuity Prices'!BB:BB,'Annuity Prices'!$B:$B,$D35,'Annuity Prices'!$E:$E,$G35),IF($B35="RAB Short",SUMIFS('RAB Prices Short'!BB:BB,'RAB Prices Short'!$B:$B,'All Prices combined'!$D35,'RAB Prices Short'!$E:$E,'All Prices combined'!$G35),IF($B35="RAB Long",SUMIFS('RAB Prices Long'!BB:BB,'RAB Prices Long'!$B:$B,'All Prices combined'!$D35,'RAB Prices Long'!$E:$E,'All Prices combined'!$G35)))),2)</f>
        <v>0</v>
      </c>
      <c r="AZ35" s="2">
        <f>ROUND(IF($B35="Annuity",SUMIFS('Annuity Prices'!BC:BC,'Annuity Prices'!$B:$B,$D35,'Annuity Prices'!$E:$E,$G35),IF($B35="RAB Short",SUMIFS('RAB Prices Short'!BC:BC,'RAB Prices Short'!$B:$B,'All Prices combined'!$D35,'RAB Prices Short'!$E:$E,'All Prices combined'!$G35),IF($B35="RAB Long",SUMIFS('RAB Prices Long'!BC:BC,'RAB Prices Long'!$B:$B,'All Prices combined'!$D35,'RAB Prices Long'!$E:$E,'All Prices combined'!$G35)))),2)</f>
        <v>0</v>
      </c>
      <c r="BA35" s="2">
        <f>ROUND(IF($B35="Annuity",SUMIFS('Annuity Prices'!BD:BD,'Annuity Prices'!$B:$B,$D35,'Annuity Prices'!$E:$E,$G35),IF($B35="RAB Short",SUMIFS('RAB Prices Short'!BD:BD,'RAB Prices Short'!$B:$B,'All Prices combined'!$D35,'RAB Prices Short'!$E:$E,'All Prices combined'!$G35),IF($B35="RAB Long",SUMIFS('RAB Prices Long'!BD:BD,'RAB Prices Long'!$B:$B,'All Prices combined'!$D35,'RAB Prices Long'!$E:$E,'All Prices combined'!$G35)))),2)</f>
        <v>0</v>
      </c>
      <c r="BB35" s="2">
        <f>ROUND(IF($B35="Annuity",SUMIFS('Annuity Prices'!BE:BE,'Annuity Prices'!$B:$B,$D35,'Annuity Prices'!$E:$E,$G35),IF($B35="RAB Short",SUMIFS('RAB Prices Short'!BE:BE,'RAB Prices Short'!$B:$B,'All Prices combined'!$D35,'RAB Prices Short'!$E:$E,'All Prices combined'!$G35),IF($B35="RAB Long",SUMIFS('RAB Prices Long'!BE:BE,'RAB Prices Long'!$B:$B,'All Prices combined'!$D35,'RAB Prices Long'!$E:$E,'All Prices combined'!$G35)))),2)</f>
        <v>0</v>
      </c>
      <c r="BC35" s="2">
        <f>ROUND(IF($B35="Annuity",SUMIFS('Annuity Prices'!BF:BF,'Annuity Prices'!$B:$B,$D35,'Annuity Prices'!$E:$E,$G35),IF($B35="RAB Short",SUMIFS('RAB Prices Short'!BF:BF,'RAB Prices Short'!$B:$B,'All Prices combined'!$D35,'RAB Prices Short'!$E:$E,'All Prices combined'!$G35),IF($B35="RAB Long",SUMIFS('RAB Prices Long'!BF:BF,'RAB Prices Long'!$B:$B,'All Prices combined'!$D35,'RAB Prices Long'!$E:$E,'All Prices combined'!$G35)))),2)</f>
        <v>0</v>
      </c>
      <c r="BD35" s="2">
        <f>ROUND(IF($B35="Annuity",SUMIFS('Annuity Prices'!BG:BG,'Annuity Prices'!$B:$B,$D35,'Annuity Prices'!$E:$E,$G35),IF($B35="RAB Short",SUMIFS('RAB Prices Short'!BG:BG,'RAB Prices Short'!$B:$B,'All Prices combined'!$D35,'RAB Prices Short'!$E:$E,'All Prices combined'!$G35),IF($B35="RAB Long",SUMIFS('RAB Prices Long'!BG:BG,'RAB Prices Long'!$B:$B,'All Prices combined'!$D35,'RAB Prices Long'!$E:$E,'All Prices combined'!$G35)))),2)</f>
        <v>0</v>
      </c>
      <c r="BE35" s="2">
        <f>ROUND(IF($B35="Annuity",SUMIFS('Annuity Prices'!BH:BH,'Annuity Prices'!$B:$B,$D35,'Annuity Prices'!$E:$E,$G35),IF($B35="RAB Short",SUMIFS('RAB Prices Short'!BH:BH,'RAB Prices Short'!$B:$B,'All Prices combined'!$D35,'RAB Prices Short'!$E:$E,'All Prices combined'!$G35),IF($B35="RAB Long",SUMIFS('RAB Prices Long'!BH:BH,'RAB Prices Long'!$B:$B,'All Prices combined'!$D35,'RAB Prices Long'!$E:$E,'All Prices combined'!$G35)))),2)</f>
        <v>0</v>
      </c>
      <c r="BF35" s="2">
        <f>ROUND(IF($B35="Annuity",SUMIFS('Annuity Prices'!BI:BI,'Annuity Prices'!$B:$B,$D35,'Annuity Prices'!$E:$E,$G35),IF($B35="RAB Short",SUMIFS('RAB Prices Short'!BI:BI,'RAB Prices Short'!$B:$B,'All Prices combined'!$D35,'RAB Prices Short'!$E:$E,'All Prices combined'!$G35),IF($B35="RAB Long",SUMIFS('RAB Prices Long'!BI:BI,'RAB Prices Long'!$B:$B,'All Prices combined'!$D35,'RAB Prices Long'!$E:$E,'All Prices combined'!$G35)))),2)</f>
        <v>0</v>
      </c>
      <c r="BG35" s="2">
        <f>ROUND(IF($B35="Annuity",SUMIFS('Annuity Prices'!BJ:BJ,'Annuity Prices'!$B:$B,$D35,'Annuity Prices'!$E:$E,$G35),IF($B35="RAB Short",SUMIFS('RAB Prices Short'!BJ:BJ,'RAB Prices Short'!$B:$B,'All Prices combined'!$D35,'RAB Prices Short'!$E:$E,'All Prices combined'!$G35),IF($B35="RAB Long",SUMIFS('RAB Prices Long'!BJ:BJ,'RAB Prices Long'!$B:$B,'All Prices combined'!$D35,'RAB Prices Long'!$E:$E,'All Prices combined'!$G35)))),2)</f>
        <v>0</v>
      </c>
      <c r="BH35" s="2">
        <f>ROUND(IF($B35="Annuity",SUMIFS('Annuity Prices'!BK:BK,'Annuity Prices'!$B:$B,$D35,'Annuity Prices'!$E:$E,$G35),IF($B35="RAB Short",SUMIFS('RAB Prices Short'!BK:BK,'RAB Prices Short'!$B:$B,'All Prices combined'!$D35,'RAB Prices Short'!$E:$E,'All Prices combined'!$G35),IF($B35="RAB Long",SUMIFS('RAB Prices Long'!BK:BK,'RAB Prices Long'!$B:$B,'All Prices combined'!$D35,'RAB Prices Long'!$E:$E,'All Prices combined'!$G35)))),2)</f>
        <v>0</v>
      </c>
      <c r="BI35" s="2">
        <f>ROUND(IF($B35="Annuity",SUMIFS('Annuity Prices'!BL:BL,'Annuity Prices'!$B:$B,$D35,'Annuity Prices'!$E:$E,$G35),IF($B35="RAB Short",SUMIFS('RAB Prices Short'!BL:BL,'RAB Prices Short'!$B:$B,'All Prices combined'!$D35,'RAB Prices Short'!$E:$E,'All Prices combined'!$G35),IF($B35="RAB Long",SUMIFS('RAB Prices Long'!BL:BL,'RAB Prices Long'!$B:$B,'All Prices combined'!$D35,'RAB Prices Long'!$E:$E,'All Prices combined'!$G35)))),2)</f>
        <v>0</v>
      </c>
      <c r="BJ35" s="2">
        <f>ROUND(IF($B35="Annuity",SUMIFS('Annuity Prices'!BM:BM,'Annuity Prices'!$B:$B,$D35,'Annuity Prices'!$E:$E,$G35),IF($B35="RAB Short",SUMIFS('RAB Prices Short'!BM:BM,'RAB Prices Short'!$B:$B,'All Prices combined'!$D35,'RAB Prices Short'!$E:$E,'All Prices combined'!$G35),IF($B35="RAB Long",SUMIFS('RAB Prices Long'!BM:BM,'RAB Prices Long'!$B:$B,'All Prices combined'!$D35,'RAB Prices Long'!$E:$E,'All Prices combined'!$G35)))),2)</f>
        <v>0</v>
      </c>
      <c r="BK35" s="2">
        <f>ROUND(IF($B35="Annuity",SUMIFS('Annuity Prices'!BN:BN,'Annuity Prices'!$B:$B,$D35,'Annuity Prices'!$E:$E,$G35),IF($B35="RAB Short",SUMIFS('RAB Prices Short'!BN:BN,'RAB Prices Short'!$B:$B,'All Prices combined'!$D35,'RAB Prices Short'!$E:$E,'All Prices combined'!$G35),IF($B35="RAB Long",SUMIFS('RAB Prices Long'!BN:BN,'RAB Prices Long'!$B:$B,'All Prices combined'!$D35,'RAB Prices Long'!$E:$E,'All Prices combined'!$G35)))),2)</f>
        <v>0</v>
      </c>
      <c r="BL35" s="2">
        <f>ROUND(IF($B35="Annuity",SUMIFS('Annuity Prices'!BO:BO,'Annuity Prices'!$B:$B,$D35,'Annuity Prices'!$E:$E,$G35),IF($B35="RAB Short",SUMIFS('RAB Prices Short'!BO:BO,'RAB Prices Short'!$B:$B,'All Prices combined'!$D35,'RAB Prices Short'!$E:$E,'All Prices combined'!$G35),IF($B35="RAB Long",SUMIFS('RAB Prices Long'!BO:BO,'RAB Prices Long'!$B:$B,'All Prices combined'!$D35,'RAB Prices Long'!$E:$E,'All Prices combined'!$G35)))),2)</f>
        <v>0</v>
      </c>
      <c r="BM35" s="2">
        <f>ROUND(IF($B35="Annuity",SUMIFS('Annuity Prices'!BP:BP,'Annuity Prices'!$B:$B,$D35,'Annuity Prices'!$E:$E,$G35),IF($B35="RAB Short",SUMIFS('RAB Prices Short'!BP:BP,'RAB Prices Short'!$B:$B,'All Prices combined'!$D35,'RAB Prices Short'!$E:$E,'All Prices combined'!$G35),IF($B35="RAB Long",SUMIFS('RAB Prices Long'!BP:BP,'RAB Prices Long'!$B:$B,'All Prices combined'!$D35,'RAB Prices Long'!$E:$E,'All Prices combined'!$G35)))),2)</f>
        <v>0</v>
      </c>
      <c r="BN35" s="2">
        <f>ROUND(IF($B35="Annuity",SUMIFS('Annuity Prices'!BQ:BQ,'Annuity Prices'!$B:$B,$D35,'Annuity Prices'!$E:$E,$G35),IF($B35="RAB Short",SUMIFS('RAB Prices Short'!BQ:BQ,'RAB Prices Short'!$B:$B,'All Prices combined'!$D35,'RAB Prices Short'!$E:$E,'All Prices combined'!$G35),IF($B35="RAB Long",SUMIFS('RAB Prices Long'!BQ:BQ,'RAB Prices Long'!$B:$B,'All Prices combined'!$D35,'RAB Prices Long'!$E:$E,'All Prices combined'!$G35)))),2)</f>
        <v>0</v>
      </c>
      <c r="BO35" s="2">
        <f>ROUND(IF($B35="Annuity",SUMIFS('Annuity Prices'!BR:BR,'Annuity Prices'!$B:$B,$D35,'Annuity Prices'!$E:$E,$G35),IF($B35="RAB Short",SUMIFS('RAB Prices Short'!BR:BR,'RAB Prices Short'!$B:$B,'All Prices combined'!$D35,'RAB Prices Short'!$E:$E,'All Prices combined'!$G35),IF($B35="RAB Long",SUMIFS('RAB Prices Long'!BR:BR,'RAB Prices Long'!$B:$B,'All Prices combined'!$D35,'RAB Prices Long'!$E:$E,'All Prices combined'!$G35)))),2)</f>
        <v>0</v>
      </c>
      <c r="BP35" s="2">
        <f>ROUND(IF($B35="Annuity",SUMIFS('Annuity Prices'!BS:BS,'Annuity Prices'!$B:$B,$D35,'Annuity Prices'!$E:$E,$G35),IF($B35="RAB Short",SUMIFS('RAB Prices Short'!BS:BS,'RAB Prices Short'!$B:$B,'All Prices combined'!$D35,'RAB Prices Short'!$E:$E,'All Prices combined'!$G35),IF($B35="RAB Long",SUMIFS('RAB Prices Long'!BS:BS,'RAB Prices Long'!$B:$B,'All Prices combined'!$D35,'RAB Prices Long'!$E:$E,'All Prices combined'!$G35)))),2)</f>
        <v>0</v>
      </c>
      <c r="BQ35" s="2">
        <f>ROUND(IF($B35="Annuity",SUMIFS('Annuity Prices'!BT:BT,'Annuity Prices'!$B:$B,$D35,'Annuity Prices'!$E:$E,$G35),IF($B35="RAB Short",SUMIFS('RAB Prices Short'!BT:BT,'RAB Prices Short'!$B:$B,'All Prices combined'!$D35,'RAB Prices Short'!$E:$E,'All Prices combined'!$G35),IF($B35="RAB Long",SUMIFS('RAB Prices Long'!BT:BT,'RAB Prices Long'!$B:$B,'All Prices combined'!$D35,'RAB Prices Long'!$E:$E,'All Prices combined'!$G35)))),2)</f>
        <v>0</v>
      </c>
      <c r="BR35" s="2">
        <f>ROUND(IF($B35="Annuity",SUMIFS('Annuity Prices'!BU:BU,'Annuity Prices'!$B:$B,$D35,'Annuity Prices'!$E:$E,$G35),IF($B35="RAB Short",SUMIFS('RAB Prices Short'!BU:BU,'RAB Prices Short'!$B:$B,'All Prices combined'!$D35,'RAB Prices Short'!$E:$E,'All Prices combined'!$G35),IF($B35="RAB Long",SUMIFS('RAB Prices Long'!BU:BU,'RAB Prices Long'!$B:$B,'All Prices combined'!$D35,'RAB Prices Long'!$E:$E,'All Prices combined'!$G35)))),2)</f>
        <v>0</v>
      </c>
      <c r="BS35" s="2">
        <f>ROUND(IF($B35="Annuity",SUMIFS('Annuity Prices'!BV:BV,'Annuity Prices'!$B:$B,$D35,'Annuity Prices'!$E:$E,$G35),IF($B35="RAB Short",SUMIFS('RAB Prices Short'!BV:BV,'RAB Prices Short'!$B:$B,'All Prices combined'!$D35,'RAB Prices Short'!$E:$E,'All Prices combined'!$G35),IF($B35="RAB Long",SUMIFS('RAB Prices Long'!BV:BV,'RAB Prices Long'!$B:$B,'All Prices combined'!$D35,'RAB Prices Long'!$E:$E,'All Prices combined'!$G35)))),2)</f>
        <v>0</v>
      </c>
      <c r="BT35" s="2">
        <f>ROUND(IF($B35="Annuity",SUMIFS('Annuity Prices'!BW:BW,'Annuity Prices'!$B:$B,$D35,'Annuity Prices'!$E:$E,$G35),IF($B35="RAB Short",SUMIFS('RAB Prices Short'!BW:BW,'RAB Prices Short'!$B:$B,'All Prices combined'!$D35,'RAB Prices Short'!$E:$E,'All Prices combined'!$G35),IF($B35="RAB Long",SUMIFS('RAB Prices Long'!BW:BW,'RAB Prices Long'!$B:$B,'All Prices combined'!$D35,'RAB Prices Long'!$E:$E,'All Prices combined'!$G35)))),2)</f>
        <v>0</v>
      </c>
      <c r="BU35" s="2">
        <f>ROUND(IF($B35="Annuity",SUMIFS('Annuity Prices'!BX:BX,'Annuity Prices'!$B:$B,$D35,'Annuity Prices'!$E:$E,$G35),IF($B35="RAB Short",SUMIFS('RAB Prices Short'!BX:BX,'RAB Prices Short'!$B:$B,'All Prices combined'!$D35,'RAB Prices Short'!$E:$E,'All Prices combined'!$G35),IF($B35="RAB Long",SUMIFS('RAB Prices Long'!BX:BX,'RAB Prices Long'!$B:$B,'All Prices combined'!$D35,'RAB Prices Long'!$E:$E,'All Prices combined'!$G35)))),2)</f>
        <v>0</v>
      </c>
    </row>
    <row r="36" spans="2:73" x14ac:dyDescent="0.25">
      <c r="B36" t="s">
        <v>37</v>
      </c>
      <c r="C36" s="1">
        <v>9</v>
      </c>
      <c r="D36" s="1" t="s">
        <v>149</v>
      </c>
      <c r="E36" s="1" t="s">
        <v>148</v>
      </c>
      <c r="F36" s="1"/>
      <c r="G36" s="1" t="s">
        <v>38</v>
      </c>
      <c r="H36" s="1" t="s">
        <v>150</v>
      </c>
      <c r="I36" s="2">
        <f>ROUND(IF($B36="Annuity",SUMIFS('Annuity Prices'!L:L,'Annuity Prices'!$B:$B,$D36,'Annuity Prices'!$E:$E,$G36),IF($B36="RAB Short",SUMIFS('RAB Prices Short'!L:L,'RAB Prices Short'!$B:$B,'All Prices combined'!$D36,'RAB Prices Short'!$E:$E,'All Prices combined'!$G36),IF($B36="RAB Long",SUMIFS('RAB Prices Long'!L:L,'RAB Prices Long'!$B:$B,'All Prices combined'!$D36,'RAB Prices Long'!$E:$E,'All Prices combined'!$G36)))),2)</f>
        <v>104.66</v>
      </c>
      <c r="J36" s="2">
        <f>ROUND(IF($B36="Annuity",SUMIFS('Annuity Prices'!M:M,'Annuity Prices'!$B:$B,$D36,'Annuity Prices'!$E:$E,$G36),IF($B36="RAB Short",SUMIFS('RAB Prices Short'!M:M,'RAB Prices Short'!$B:$B,'All Prices combined'!$D36,'RAB Prices Short'!$E:$E,'All Prices combined'!$G36),IF($B36="RAB Long",SUMIFS('RAB Prices Long'!M:M,'RAB Prices Long'!$B:$B,'All Prices combined'!$D36,'RAB Prices Long'!$E:$E,'All Prices combined'!$G36)))),2)</f>
        <v>107.66</v>
      </c>
      <c r="K36" s="2">
        <f>ROUND(IF($B36="Annuity",SUMIFS('Annuity Prices'!N:N,'Annuity Prices'!$B:$B,$D36,'Annuity Prices'!$E:$E,$G36),IF($B36="RAB Short",SUMIFS('RAB Prices Short'!N:N,'RAB Prices Short'!$B:$B,'All Prices combined'!$D36,'RAB Prices Short'!$E:$E,'All Prices combined'!$G36),IF($B36="RAB Long",SUMIFS('RAB Prices Long'!N:N,'RAB Prices Long'!$B:$B,'All Prices combined'!$D36,'RAB Prices Long'!$E:$E,'All Prices combined'!$G36)))),2)</f>
        <v>110.75</v>
      </c>
      <c r="L36" s="2">
        <f>ROUND(IF($B36="Annuity",SUMIFS('Annuity Prices'!O:O,'Annuity Prices'!$B:$B,$D36,'Annuity Prices'!$E:$E,$G36),IF($B36="RAB Short",SUMIFS('RAB Prices Short'!O:O,'RAB Prices Short'!$B:$B,'All Prices combined'!$D36,'RAB Prices Short'!$E:$E,'All Prices combined'!$G36),IF($B36="RAB Long",SUMIFS('RAB Prices Long'!O:O,'RAB Prices Long'!$B:$B,'All Prices combined'!$D36,'RAB Prices Long'!$E:$E,'All Prices combined'!$G36)))),2)</f>
        <v>113.93</v>
      </c>
      <c r="M36" s="2">
        <f>ROUND(IF($B36="Annuity",SUMIFS('Annuity Prices'!P:P,'Annuity Prices'!$B:$B,$D36,'Annuity Prices'!$E:$E,$G36),IF($B36="RAB Short",SUMIFS('RAB Prices Short'!P:P,'RAB Prices Short'!$B:$B,'All Prices combined'!$D36,'RAB Prices Short'!$E:$E,'All Prices combined'!$G36),IF($B36="RAB Long",SUMIFS('RAB Prices Long'!P:P,'RAB Prices Long'!$B:$B,'All Prices combined'!$D36,'RAB Prices Long'!$E:$E,'All Prices combined'!$G36)))),2)</f>
        <v>112.96</v>
      </c>
      <c r="N36" s="2">
        <f>ROUND(IF($B36="Annuity",SUMIFS('Annuity Prices'!Q:Q,'Annuity Prices'!$B:$B,$D36,'Annuity Prices'!$E:$E,$G36),IF($B36="RAB Short",SUMIFS('RAB Prices Short'!Q:Q,'RAB Prices Short'!$B:$B,'All Prices combined'!$D36,'RAB Prices Short'!$E:$E,'All Prices combined'!$G36),IF($B36="RAB Long",SUMIFS('RAB Prices Long'!Q:Q,'RAB Prices Long'!$B:$B,'All Prices combined'!$D36,'RAB Prices Long'!$E:$E,'All Prices combined'!$G36)))),2)</f>
        <v>115.78</v>
      </c>
      <c r="O36" s="2">
        <f>ROUND(IF($B36="Annuity",SUMIFS('Annuity Prices'!R:R,'Annuity Prices'!$B:$B,$D36,'Annuity Prices'!$E:$E,$G36),IF($B36="RAB Short",SUMIFS('RAB Prices Short'!R:R,'RAB Prices Short'!$B:$B,'All Prices combined'!$D36,'RAB Prices Short'!$E:$E,'All Prices combined'!$G36),IF($B36="RAB Long",SUMIFS('RAB Prices Long'!R:R,'RAB Prices Long'!$B:$B,'All Prices combined'!$D36,'RAB Prices Long'!$E:$E,'All Prices combined'!$G36)))),2)</f>
        <v>118.68</v>
      </c>
      <c r="P36" s="2">
        <f>ROUND(IF($B36="Annuity",SUMIFS('Annuity Prices'!S:S,'Annuity Prices'!$B:$B,$D36,'Annuity Prices'!$E:$E,$G36),IF($B36="RAB Short",SUMIFS('RAB Prices Short'!S:S,'RAB Prices Short'!$B:$B,'All Prices combined'!$D36,'RAB Prices Short'!$E:$E,'All Prices combined'!$G36),IF($B36="RAB Long",SUMIFS('RAB Prices Long'!S:S,'RAB Prices Long'!$B:$B,'All Prices combined'!$D36,'RAB Prices Long'!$E:$E,'All Prices combined'!$G36)))),2)</f>
        <v>121.64</v>
      </c>
      <c r="Q36" s="2">
        <f>ROUND(IF($B36="Annuity",SUMIFS('Annuity Prices'!T:T,'Annuity Prices'!$B:$B,$D36,'Annuity Prices'!$E:$E,$G36),IF($B36="RAB Short",SUMIFS('RAB Prices Short'!T:T,'RAB Prices Short'!$B:$B,'All Prices combined'!$D36,'RAB Prices Short'!$E:$E,'All Prices combined'!$G36),IF($B36="RAB Long",SUMIFS('RAB Prices Long'!T:T,'RAB Prices Long'!$B:$B,'All Prices combined'!$D36,'RAB Prices Long'!$E:$E,'All Prices combined'!$G36)))),2)</f>
        <v>124.68</v>
      </c>
      <c r="R36" s="2">
        <f>ROUND(IF($B36="Annuity",SUMIFS('Annuity Prices'!U:U,'Annuity Prices'!$B:$B,$D36,'Annuity Prices'!$E:$E,$G36),IF($B36="RAB Short",SUMIFS('RAB Prices Short'!U:U,'RAB Prices Short'!$B:$B,'All Prices combined'!$D36,'RAB Prices Short'!$E:$E,'All Prices combined'!$G36),IF($B36="RAB Long",SUMIFS('RAB Prices Long'!U:U,'RAB Prices Long'!$B:$B,'All Prices combined'!$D36,'RAB Prices Long'!$E:$E,'All Prices combined'!$G36)))),2)</f>
        <v>127.79</v>
      </c>
      <c r="S36" s="2">
        <f>ROUND(IF($B36="Annuity",SUMIFS('Annuity Prices'!V:V,'Annuity Prices'!$B:$B,$D36,'Annuity Prices'!$E:$E,$G36),IF($B36="RAB Short",SUMIFS('RAB Prices Short'!V:V,'RAB Prices Short'!$B:$B,'All Prices combined'!$D36,'RAB Prices Short'!$E:$E,'All Prices combined'!$G36),IF($B36="RAB Long",SUMIFS('RAB Prices Long'!V:V,'RAB Prices Long'!$B:$B,'All Prices combined'!$D36,'RAB Prices Long'!$E:$E,'All Prices combined'!$G36)))),2)</f>
        <v>130.99</v>
      </c>
      <c r="T36" s="2">
        <f>ROUND(IF($B36="Annuity",SUMIFS('Annuity Prices'!W:W,'Annuity Prices'!$B:$B,$D36,'Annuity Prices'!$E:$E,$G36),IF($B36="RAB Short",SUMIFS('RAB Prices Short'!W:W,'RAB Prices Short'!$B:$B,'All Prices combined'!$D36,'RAB Prices Short'!$E:$E,'All Prices combined'!$G36),IF($B36="RAB Long",SUMIFS('RAB Prices Long'!W:W,'RAB Prices Long'!$B:$B,'All Prices combined'!$D36,'RAB Prices Long'!$E:$E,'All Prices combined'!$G36)))),2)</f>
        <v>134.26</v>
      </c>
      <c r="U36" s="2">
        <f>ROUND(IF($B36="Annuity",SUMIFS('Annuity Prices'!X:X,'Annuity Prices'!$B:$B,$D36,'Annuity Prices'!$E:$E,$G36),IF($B36="RAB Short",SUMIFS('RAB Prices Short'!X:X,'RAB Prices Short'!$B:$B,'All Prices combined'!$D36,'RAB Prices Short'!$E:$E,'All Prices combined'!$G36),IF($B36="RAB Long",SUMIFS('RAB Prices Long'!X:X,'RAB Prices Long'!$B:$B,'All Prices combined'!$D36,'RAB Prices Long'!$E:$E,'All Prices combined'!$G36)))),2)</f>
        <v>137.61000000000001</v>
      </c>
      <c r="V36" s="2">
        <f>ROUND(IF($B36="Annuity",SUMIFS('Annuity Prices'!Y:Y,'Annuity Prices'!$B:$B,$D36,'Annuity Prices'!$E:$E,$G36),IF($B36="RAB Short",SUMIFS('RAB Prices Short'!Y:Y,'RAB Prices Short'!$B:$B,'All Prices combined'!$D36,'RAB Prices Short'!$E:$E,'All Prices combined'!$G36),IF($B36="RAB Long",SUMIFS('RAB Prices Long'!Y:Y,'RAB Prices Long'!$B:$B,'All Prices combined'!$D36,'RAB Prices Long'!$E:$E,'All Prices combined'!$G36)))),2)</f>
        <v>141.05000000000001</v>
      </c>
      <c r="W36" s="2">
        <f>ROUND(IF($B36="Annuity",SUMIFS('Annuity Prices'!Z:Z,'Annuity Prices'!$B:$B,$D36,'Annuity Prices'!$E:$E,$G36),IF($B36="RAB Short",SUMIFS('RAB Prices Short'!Z:Z,'RAB Prices Short'!$B:$B,'All Prices combined'!$D36,'RAB Prices Short'!$E:$E,'All Prices combined'!$G36),IF($B36="RAB Long",SUMIFS('RAB Prices Long'!Z:Z,'RAB Prices Long'!$B:$B,'All Prices combined'!$D36,'RAB Prices Long'!$E:$E,'All Prices combined'!$G36)))),2)</f>
        <v>144.58000000000001</v>
      </c>
      <c r="X36" s="2">
        <f>ROUND(IF($B36="Annuity",SUMIFS('Annuity Prices'!AA:AA,'Annuity Prices'!$B:$B,$D36,'Annuity Prices'!$E:$E,$G36),IF($B36="RAB Short",SUMIFS('RAB Prices Short'!AA:AA,'RAB Prices Short'!$B:$B,'All Prices combined'!$D36,'RAB Prices Short'!$E:$E,'All Prices combined'!$G36),IF($B36="RAB Long",SUMIFS('RAB Prices Long'!AA:AA,'RAB Prices Long'!$B:$B,'All Prices combined'!$D36,'RAB Prices Long'!$E:$E,'All Prices combined'!$G36)))),2)</f>
        <v>148.19</v>
      </c>
      <c r="Y36" s="2">
        <f>ROUND(IF($B36="Annuity",SUMIFS('Annuity Prices'!AB:AB,'Annuity Prices'!$B:$B,$D36,'Annuity Prices'!$E:$E,$G36),IF($B36="RAB Short",SUMIFS('RAB Prices Short'!AB:AB,'RAB Prices Short'!$B:$B,'All Prices combined'!$D36,'RAB Prices Short'!$E:$E,'All Prices combined'!$G36),IF($B36="RAB Long",SUMIFS('RAB Prices Long'!AB:AB,'RAB Prices Long'!$B:$B,'All Prices combined'!$D36,'RAB Prices Long'!$E:$E,'All Prices combined'!$G36)))),2)</f>
        <v>151.9</v>
      </c>
      <c r="Z36" s="2">
        <f>ROUND(IF($B36="Annuity",SUMIFS('Annuity Prices'!AC:AC,'Annuity Prices'!$B:$B,$D36,'Annuity Prices'!$E:$E,$G36),IF($B36="RAB Short",SUMIFS('RAB Prices Short'!AC:AC,'RAB Prices Short'!$B:$B,'All Prices combined'!$D36,'RAB Prices Short'!$E:$E,'All Prices combined'!$G36),IF($B36="RAB Long",SUMIFS('RAB Prices Long'!AC:AC,'RAB Prices Long'!$B:$B,'All Prices combined'!$D36,'RAB Prices Long'!$E:$E,'All Prices combined'!$G36)))),2)</f>
        <v>155.69</v>
      </c>
      <c r="AA36" s="2">
        <f>ROUND(IF($B36="Annuity",SUMIFS('Annuity Prices'!AD:AD,'Annuity Prices'!$B:$B,$D36,'Annuity Prices'!$E:$E,$G36),IF($B36="RAB Short",SUMIFS('RAB Prices Short'!AD:AD,'RAB Prices Short'!$B:$B,'All Prices combined'!$D36,'RAB Prices Short'!$E:$E,'All Prices combined'!$G36),IF($B36="RAB Long",SUMIFS('RAB Prices Long'!AD:AD,'RAB Prices Long'!$B:$B,'All Prices combined'!$D36,'RAB Prices Long'!$E:$E,'All Prices combined'!$G36)))),2)</f>
        <v>159.59</v>
      </c>
      <c r="AB36" s="2">
        <f>ROUND(IF($B36="Annuity",SUMIFS('Annuity Prices'!AE:AE,'Annuity Prices'!$B:$B,$D36,'Annuity Prices'!$E:$E,$G36),IF($B36="RAB Short",SUMIFS('RAB Prices Short'!AE:AE,'RAB Prices Short'!$B:$B,'All Prices combined'!$D36,'RAB Prices Short'!$E:$E,'All Prices combined'!$G36),IF($B36="RAB Long",SUMIFS('RAB Prices Long'!AE:AE,'RAB Prices Long'!$B:$B,'All Prices combined'!$D36,'RAB Prices Long'!$E:$E,'All Prices combined'!$G36)))),2)</f>
        <v>163.58000000000001</v>
      </c>
      <c r="AC36" s="2">
        <f>ROUND(IF($B36="Annuity",SUMIFS('Annuity Prices'!AF:AF,'Annuity Prices'!$B:$B,$D36,'Annuity Prices'!$E:$E,$G36),IF($B36="RAB Short",SUMIFS('RAB Prices Short'!AF:AF,'RAB Prices Short'!$B:$B,'All Prices combined'!$D36,'RAB Prices Short'!$E:$E,'All Prices combined'!$G36),IF($B36="RAB Long",SUMIFS('RAB Prices Long'!AF:AF,'RAB Prices Long'!$B:$B,'All Prices combined'!$D36,'RAB Prices Long'!$E:$E,'All Prices combined'!$G36)))),2)</f>
        <v>167.67</v>
      </c>
      <c r="AD36" s="2">
        <f>ROUND(IF($B36="Annuity",SUMIFS('Annuity Prices'!AG:AG,'Annuity Prices'!$B:$B,$D36,'Annuity Prices'!$E:$E,$G36),IF($B36="RAB Short",SUMIFS('RAB Prices Short'!AG:AG,'RAB Prices Short'!$B:$B,'All Prices combined'!$D36,'RAB Prices Short'!$E:$E,'All Prices combined'!$G36),IF($B36="RAB Long",SUMIFS('RAB Prices Long'!AG:AG,'RAB Prices Long'!$B:$B,'All Prices combined'!$D36,'RAB Prices Long'!$E:$E,'All Prices combined'!$G36)))),2)</f>
        <v>171.86</v>
      </c>
      <c r="AE36" s="2">
        <f>ROUND(IF($B36="Annuity",SUMIFS('Annuity Prices'!AH:AH,'Annuity Prices'!$B:$B,$D36,'Annuity Prices'!$E:$E,$G36),IF($B36="RAB Short",SUMIFS('RAB Prices Short'!AH:AH,'RAB Prices Short'!$B:$B,'All Prices combined'!$D36,'RAB Prices Short'!$E:$E,'All Prices combined'!$G36),IF($B36="RAB Long",SUMIFS('RAB Prices Long'!AH:AH,'RAB Prices Long'!$B:$B,'All Prices combined'!$D36,'RAB Prices Long'!$E:$E,'All Prices combined'!$G36)))),2)</f>
        <v>176.15</v>
      </c>
      <c r="AF36" s="2">
        <f>ROUND(IF($B36="Annuity",SUMIFS('Annuity Prices'!AI:AI,'Annuity Prices'!$B:$B,$D36,'Annuity Prices'!$E:$E,$G36),IF($B36="RAB Short",SUMIFS('RAB Prices Short'!AI:AI,'RAB Prices Short'!$B:$B,'All Prices combined'!$D36,'RAB Prices Short'!$E:$E,'All Prices combined'!$G36),IF($B36="RAB Long",SUMIFS('RAB Prices Long'!AI:AI,'RAB Prices Long'!$B:$B,'All Prices combined'!$D36,'RAB Prices Long'!$E:$E,'All Prices combined'!$G36)))),2)</f>
        <v>180.56</v>
      </c>
      <c r="AG36" s="2">
        <f>ROUND(IF($B36="Annuity",SUMIFS('Annuity Prices'!AJ:AJ,'Annuity Prices'!$B:$B,$D36,'Annuity Prices'!$E:$E,$G36),IF($B36="RAB Short",SUMIFS('RAB Prices Short'!AJ:AJ,'RAB Prices Short'!$B:$B,'All Prices combined'!$D36,'RAB Prices Short'!$E:$E,'All Prices combined'!$G36),IF($B36="RAB Long",SUMIFS('RAB Prices Long'!AJ:AJ,'RAB Prices Long'!$B:$B,'All Prices combined'!$D36,'RAB Prices Long'!$E:$E,'All Prices combined'!$G36)))),2)</f>
        <v>185.08</v>
      </c>
      <c r="AH36" s="2">
        <f>ROUND(IF($B36="Annuity",SUMIFS('Annuity Prices'!AK:AK,'Annuity Prices'!$B:$B,$D36,'Annuity Prices'!$E:$E,$G36),IF($B36="RAB Short",SUMIFS('RAB Prices Short'!AK:AK,'RAB Prices Short'!$B:$B,'All Prices combined'!$D36,'RAB Prices Short'!$E:$E,'All Prices combined'!$G36),IF($B36="RAB Long",SUMIFS('RAB Prices Long'!AK:AK,'RAB Prices Long'!$B:$B,'All Prices combined'!$D36,'RAB Prices Long'!$E:$E,'All Prices combined'!$G36)))),2)</f>
        <v>189.71</v>
      </c>
      <c r="AI36" s="2">
        <f>ROUND(IF($B36="Annuity",SUMIFS('Annuity Prices'!AL:AL,'Annuity Prices'!$B:$B,$D36,'Annuity Prices'!$E:$E,$G36),IF($B36="RAB Short",SUMIFS('RAB Prices Short'!AL:AL,'RAB Prices Short'!$B:$B,'All Prices combined'!$D36,'RAB Prices Short'!$E:$E,'All Prices combined'!$G36),IF($B36="RAB Long",SUMIFS('RAB Prices Long'!AL:AL,'RAB Prices Long'!$B:$B,'All Prices combined'!$D36,'RAB Prices Long'!$E:$E,'All Prices combined'!$G36)))),2)</f>
        <v>194.45</v>
      </c>
      <c r="AJ36" s="2">
        <f>ROUND(IF($B36="Annuity",SUMIFS('Annuity Prices'!AM:AM,'Annuity Prices'!$B:$B,$D36,'Annuity Prices'!$E:$E,$G36),IF($B36="RAB Short",SUMIFS('RAB Prices Short'!AM:AM,'RAB Prices Short'!$B:$B,'All Prices combined'!$D36,'RAB Prices Short'!$E:$E,'All Prices combined'!$G36),IF($B36="RAB Long",SUMIFS('RAB Prices Long'!AM:AM,'RAB Prices Long'!$B:$B,'All Prices combined'!$D36,'RAB Prices Long'!$E:$E,'All Prices combined'!$G36)))),2)</f>
        <v>199.31</v>
      </c>
      <c r="AK36" s="2">
        <f>ROUND(IF($B36="Annuity",SUMIFS('Annuity Prices'!AN:AN,'Annuity Prices'!$B:$B,$D36,'Annuity Prices'!$E:$E,$G36),IF($B36="RAB Short",SUMIFS('RAB Prices Short'!AN:AN,'RAB Prices Short'!$B:$B,'All Prices combined'!$D36,'RAB Prices Short'!$E:$E,'All Prices combined'!$G36),IF($B36="RAB Long",SUMIFS('RAB Prices Long'!AN:AN,'RAB Prices Long'!$B:$B,'All Prices combined'!$D36,'RAB Prices Long'!$E:$E,'All Prices combined'!$G36)))),2)</f>
        <v>204.3</v>
      </c>
      <c r="AL36" s="2">
        <f>ROUND(IF($B36="Annuity",SUMIFS('Annuity Prices'!AO:AO,'Annuity Prices'!$B:$B,$D36,'Annuity Prices'!$E:$E,$G36),IF($B36="RAB Short",SUMIFS('RAB Prices Short'!AO:AO,'RAB Prices Short'!$B:$B,'All Prices combined'!$D36,'RAB Prices Short'!$E:$E,'All Prices combined'!$G36),IF($B36="RAB Long",SUMIFS('RAB Prices Long'!AO:AO,'RAB Prices Long'!$B:$B,'All Prices combined'!$D36,'RAB Prices Long'!$E:$E,'All Prices combined'!$G36)))),2)</f>
        <v>209.41</v>
      </c>
      <c r="AM36" s="2">
        <f>ROUND(IF($B36="Annuity",SUMIFS('Annuity Prices'!AP:AP,'Annuity Prices'!$B:$B,$D36,'Annuity Prices'!$E:$E,$G36),IF($B36="RAB Short",SUMIFS('RAB Prices Short'!AP:AP,'RAB Prices Short'!$B:$B,'All Prices combined'!$D36,'RAB Prices Short'!$E:$E,'All Prices combined'!$G36),IF($B36="RAB Long",SUMIFS('RAB Prices Long'!AP:AP,'RAB Prices Long'!$B:$B,'All Prices combined'!$D36,'RAB Prices Long'!$E:$E,'All Prices combined'!$G36)))),2)</f>
        <v>214.65</v>
      </c>
      <c r="AN36" s="2">
        <f>ROUND(IF($B36="Annuity",SUMIFS('Annuity Prices'!AQ:AQ,'Annuity Prices'!$B:$B,$D36,'Annuity Prices'!$E:$E,$G36),IF($B36="RAB Short",SUMIFS('RAB Prices Short'!AQ:AQ,'RAB Prices Short'!$B:$B,'All Prices combined'!$D36,'RAB Prices Short'!$E:$E,'All Prices combined'!$G36),IF($B36="RAB Long",SUMIFS('RAB Prices Long'!AQ:AQ,'RAB Prices Long'!$B:$B,'All Prices combined'!$D36,'RAB Prices Long'!$E:$E,'All Prices combined'!$G36)))),2)</f>
        <v>220.01</v>
      </c>
      <c r="AO36" s="2">
        <f>ROUND(IF($B36="Annuity",SUMIFS('Annuity Prices'!AR:AR,'Annuity Prices'!$B:$B,$D36,'Annuity Prices'!$E:$E,$G36),IF($B36="RAB Short",SUMIFS('RAB Prices Short'!AR:AR,'RAB Prices Short'!$B:$B,'All Prices combined'!$D36,'RAB Prices Short'!$E:$E,'All Prices combined'!$G36),IF($B36="RAB Long",SUMIFS('RAB Prices Long'!AR:AR,'RAB Prices Long'!$B:$B,'All Prices combined'!$D36,'RAB Prices Long'!$E:$E,'All Prices combined'!$G36)))),2)</f>
        <v>56.91</v>
      </c>
      <c r="AP36" s="2">
        <f>ROUND(IF($B36="Annuity",SUMIFS('Annuity Prices'!AS:AS,'Annuity Prices'!$B:$B,$D36,'Annuity Prices'!$E:$E,$G36),IF($B36="RAB Short",SUMIFS('RAB Prices Short'!AS:AS,'RAB Prices Short'!$B:$B,'All Prices combined'!$D36,'RAB Prices Short'!$E:$E,'All Prices combined'!$G36),IF($B36="RAB Long",SUMIFS('RAB Prices Long'!AS:AS,'RAB Prices Long'!$B:$B,'All Prices combined'!$D36,'RAB Prices Long'!$E:$E,'All Prices combined'!$G36)))),2)</f>
        <v>61.16</v>
      </c>
      <c r="AQ36" s="2">
        <f>ROUND(IF($B36="Annuity",SUMIFS('Annuity Prices'!AT:AT,'Annuity Prices'!$B:$B,$D36,'Annuity Prices'!$E:$E,$G36),IF($B36="RAB Short",SUMIFS('RAB Prices Short'!AT:AT,'RAB Prices Short'!$B:$B,'All Prices combined'!$D36,'RAB Prices Short'!$E:$E,'All Prices combined'!$G36),IF($B36="RAB Long",SUMIFS('RAB Prices Long'!AT:AT,'RAB Prices Long'!$B:$B,'All Prices combined'!$D36,'RAB Prices Long'!$E:$E,'All Prices combined'!$G36)))),2)</f>
        <v>65.599999999999994</v>
      </c>
      <c r="AR36" s="2">
        <f>ROUND(IF($B36="Annuity",SUMIFS('Annuity Prices'!AU:AU,'Annuity Prices'!$B:$B,$D36,'Annuity Prices'!$E:$E,$G36),IF($B36="RAB Short",SUMIFS('RAB Prices Short'!AU:AU,'RAB Prices Short'!$B:$B,'All Prices combined'!$D36,'RAB Prices Short'!$E:$E,'All Prices combined'!$G36),IF($B36="RAB Long",SUMIFS('RAB Prices Long'!AU:AU,'RAB Prices Long'!$B:$B,'All Prices combined'!$D36,'RAB Prices Long'!$E:$E,'All Prices combined'!$G36)))),2)</f>
        <v>70.25</v>
      </c>
      <c r="AS36" s="2">
        <f>ROUND(IF($B36="Annuity",SUMIFS('Annuity Prices'!AV:AV,'Annuity Prices'!$B:$B,$D36,'Annuity Prices'!$E:$E,$G36),IF($B36="RAB Short",SUMIFS('RAB Prices Short'!AV:AV,'RAB Prices Short'!$B:$B,'All Prices combined'!$D36,'RAB Prices Short'!$E:$E,'All Prices combined'!$G36),IF($B36="RAB Long",SUMIFS('RAB Prices Long'!AV:AV,'RAB Prices Long'!$B:$B,'All Prices combined'!$D36,'RAB Prices Long'!$E:$E,'All Prices combined'!$G36)))),2)</f>
        <v>75.11</v>
      </c>
      <c r="AT36" s="2">
        <f>ROUND(IF($B36="Annuity",SUMIFS('Annuity Prices'!AW:AW,'Annuity Prices'!$B:$B,$D36,'Annuity Prices'!$E:$E,$G36),IF($B36="RAB Short",SUMIFS('RAB Prices Short'!AW:AW,'RAB Prices Short'!$B:$B,'All Prices combined'!$D36,'RAB Prices Short'!$E:$E,'All Prices combined'!$G36),IF($B36="RAB Long",SUMIFS('RAB Prices Long'!AW:AW,'RAB Prices Long'!$B:$B,'All Prices combined'!$D36,'RAB Prices Long'!$E:$E,'All Prices combined'!$G36)))),2)</f>
        <v>80.19</v>
      </c>
      <c r="AU36" s="2">
        <f>ROUND(IF($B36="Annuity",SUMIFS('Annuity Prices'!AX:AX,'Annuity Prices'!$B:$B,$D36,'Annuity Prices'!$E:$E,$G36),IF($B36="RAB Short",SUMIFS('RAB Prices Short'!AX:AX,'RAB Prices Short'!$B:$B,'All Prices combined'!$D36,'RAB Prices Short'!$E:$E,'All Prices combined'!$G36),IF($B36="RAB Long",SUMIFS('RAB Prices Long'!AX:AX,'RAB Prices Long'!$B:$B,'All Prices combined'!$D36,'RAB Prices Long'!$E:$E,'All Prices combined'!$G36)))),2)</f>
        <v>85.5</v>
      </c>
      <c r="AV36" s="2">
        <f>ROUND(IF($B36="Annuity",SUMIFS('Annuity Prices'!AY:AY,'Annuity Prices'!$B:$B,$D36,'Annuity Prices'!$E:$E,$G36),IF($B36="RAB Short",SUMIFS('RAB Prices Short'!AY:AY,'RAB Prices Short'!$B:$B,'All Prices combined'!$D36,'RAB Prices Short'!$E:$E,'All Prices combined'!$G36),IF($B36="RAB Long",SUMIFS('RAB Prices Long'!AY:AY,'RAB Prices Long'!$B:$B,'All Prices combined'!$D36,'RAB Prices Long'!$E:$E,'All Prices combined'!$G36)))),2)</f>
        <v>91.05</v>
      </c>
      <c r="AW36" s="2">
        <f>ROUND(IF($B36="Annuity",SUMIFS('Annuity Prices'!AZ:AZ,'Annuity Prices'!$B:$B,$D36,'Annuity Prices'!$E:$E,$G36),IF($B36="RAB Short",SUMIFS('RAB Prices Short'!AZ:AZ,'RAB Prices Short'!$B:$B,'All Prices combined'!$D36,'RAB Prices Short'!$E:$E,'All Prices combined'!$G36),IF($B36="RAB Long",SUMIFS('RAB Prices Long'!AZ:AZ,'RAB Prices Long'!$B:$B,'All Prices combined'!$D36,'RAB Prices Long'!$E:$E,'All Prices combined'!$G36)))),2)</f>
        <v>96.85</v>
      </c>
      <c r="AX36" s="2">
        <f>ROUND(IF($B36="Annuity",SUMIFS('Annuity Prices'!BA:BA,'Annuity Prices'!$B:$B,$D36,'Annuity Prices'!$E:$E,$G36),IF($B36="RAB Short",SUMIFS('RAB Prices Short'!BA:BA,'RAB Prices Short'!$B:$B,'All Prices combined'!$D36,'RAB Prices Short'!$E:$E,'All Prices combined'!$G36),IF($B36="RAB Long",SUMIFS('RAB Prices Long'!BA:BA,'RAB Prices Long'!$B:$B,'All Prices combined'!$D36,'RAB Prices Long'!$E:$E,'All Prices combined'!$G36)))),2)</f>
        <v>102.91</v>
      </c>
      <c r="AY36" s="2">
        <f>ROUND(IF($B36="Annuity",SUMIFS('Annuity Prices'!BB:BB,'Annuity Prices'!$B:$B,$D36,'Annuity Prices'!$E:$E,$G36),IF($B36="RAB Short",SUMIFS('RAB Prices Short'!BB:BB,'RAB Prices Short'!$B:$B,'All Prices combined'!$D36,'RAB Prices Short'!$E:$E,'All Prices combined'!$G36),IF($B36="RAB Long",SUMIFS('RAB Prices Long'!BB:BB,'RAB Prices Long'!$B:$B,'All Prices combined'!$D36,'RAB Prices Long'!$E:$E,'All Prices combined'!$G36)))),2)</f>
        <v>109.23</v>
      </c>
      <c r="AZ36" s="2">
        <f>ROUND(IF($B36="Annuity",SUMIFS('Annuity Prices'!BC:BC,'Annuity Prices'!$B:$B,$D36,'Annuity Prices'!$E:$E,$G36),IF($B36="RAB Short",SUMIFS('RAB Prices Short'!BC:BC,'RAB Prices Short'!$B:$B,'All Prices combined'!$D36,'RAB Prices Short'!$E:$E,'All Prices combined'!$G36),IF($B36="RAB Long",SUMIFS('RAB Prices Long'!BC:BC,'RAB Prices Long'!$B:$B,'All Prices combined'!$D36,'RAB Prices Long'!$E:$E,'All Prices combined'!$G36)))),2)</f>
        <v>115.83</v>
      </c>
      <c r="BA36" s="2">
        <f>ROUND(IF($B36="Annuity",SUMIFS('Annuity Prices'!BD:BD,'Annuity Prices'!$B:$B,$D36,'Annuity Prices'!$E:$E,$G36),IF($B36="RAB Short",SUMIFS('RAB Prices Short'!BD:BD,'RAB Prices Short'!$B:$B,'All Prices combined'!$D36,'RAB Prices Short'!$E:$E,'All Prices combined'!$G36),IF($B36="RAB Long",SUMIFS('RAB Prices Long'!BD:BD,'RAB Prices Long'!$B:$B,'All Prices combined'!$D36,'RAB Prices Long'!$E:$E,'All Prices combined'!$G36)))),2)</f>
        <v>122.72</v>
      </c>
      <c r="BB36" s="2">
        <f>ROUND(IF($B36="Annuity",SUMIFS('Annuity Prices'!BE:BE,'Annuity Prices'!$B:$B,$D36,'Annuity Prices'!$E:$E,$G36),IF($B36="RAB Short",SUMIFS('RAB Prices Short'!BE:BE,'RAB Prices Short'!$B:$B,'All Prices combined'!$D36,'RAB Prices Short'!$E:$E,'All Prices combined'!$G36),IF($B36="RAB Long",SUMIFS('RAB Prices Long'!BE:BE,'RAB Prices Long'!$B:$B,'All Prices combined'!$D36,'RAB Prices Long'!$E:$E,'All Prices combined'!$G36)))),2)</f>
        <v>129.91</v>
      </c>
      <c r="BC36" s="2">
        <f>ROUND(IF($B36="Annuity",SUMIFS('Annuity Prices'!BF:BF,'Annuity Prices'!$B:$B,$D36,'Annuity Prices'!$E:$E,$G36),IF($B36="RAB Short",SUMIFS('RAB Prices Short'!BF:BF,'RAB Prices Short'!$B:$B,'All Prices combined'!$D36,'RAB Prices Short'!$E:$E,'All Prices combined'!$G36),IF($B36="RAB Long",SUMIFS('RAB Prices Long'!BF:BF,'RAB Prices Long'!$B:$B,'All Prices combined'!$D36,'RAB Prices Long'!$E:$E,'All Prices combined'!$G36)))),2)</f>
        <v>137.41</v>
      </c>
      <c r="BD36" s="2">
        <f>ROUND(IF($B36="Annuity",SUMIFS('Annuity Prices'!BG:BG,'Annuity Prices'!$B:$B,$D36,'Annuity Prices'!$E:$E,$G36),IF($B36="RAB Short",SUMIFS('RAB Prices Short'!BG:BG,'RAB Prices Short'!$B:$B,'All Prices combined'!$D36,'RAB Prices Short'!$E:$E,'All Prices combined'!$G36),IF($B36="RAB Long",SUMIFS('RAB Prices Long'!BG:BG,'RAB Prices Long'!$B:$B,'All Prices combined'!$D36,'RAB Prices Long'!$E:$E,'All Prices combined'!$G36)))),2)</f>
        <v>144.58000000000001</v>
      </c>
      <c r="BE36" s="2">
        <f>ROUND(IF($B36="Annuity",SUMIFS('Annuity Prices'!BH:BH,'Annuity Prices'!$B:$B,$D36,'Annuity Prices'!$E:$E,$G36),IF($B36="RAB Short",SUMIFS('RAB Prices Short'!BH:BH,'RAB Prices Short'!$B:$B,'All Prices combined'!$D36,'RAB Prices Short'!$E:$E,'All Prices combined'!$G36),IF($B36="RAB Long",SUMIFS('RAB Prices Long'!BH:BH,'RAB Prices Long'!$B:$B,'All Prices combined'!$D36,'RAB Prices Long'!$E:$E,'All Prices combined'!$G36)))),2)</f>
        <v>148.19</v>
      </c>
      <c r="BF36" s="2">
        <f>ROUND(IF($B36="Annuity",SUMIFS('Annuity Prices'!BI:BI,'Annuity Prices'!$B:$B,$D36,'Annuity Prices'!$E:$E,$G36),IF($B36="RAB Short",SUMIFS('RAB Prices Short'!BI:BI,'RAB Prices Short'!$B:$B,'All Prices combined'!$D36,'RAB Prices Short'!$E:$E,'All Prices combined'!$G36),IF($B36="RAB Long",SUMIFS('RAB Prices Long'!BI:BI,'RAB Prices Long'!$B:$B,'All Prices combined'!$D36,'RAB Prices Long'!$E:$E,'All Prices combined'!$G36)))),2)</f>
        <v>151.9</v>
      </c>
      <c r="BG36" s="2">
        <f>ROUND(IF($B36="Annuity",SUMIFS('Annuity Prices'!BJ:BJ,'Annuity Prices'!$B:$B,$D36,'Annuity Prices'!$E:$E,$G36),IF($B36="RAB Short",SUMIFS('RAB Prices Short'!BJ:BJ,'RAB Prices Short'!$B:$B,'All Prices combined'!$D36,'RAB Prices Short'!$E:$E,'All Prices combined'!$G36),IF($B36="RAB Long",SUMIFS('RAB Prices Long'!BJ:BJ,'RAB Prices Long'!$B:$B,'All Prices combined'!$D36,'RAB Prices Long'!$E:$E,'All Prices combined'!$G36)))),2)</f>
        <v>155.69</v>
      </c>
      <c r="BH36" s="2">
        <f>ROUND(IF($B36="Annuity",SUMIFS('Annuity Prices'!BK:BK,'Annuity Prices'!$B:$B,$D36,'Annuity Prices'!$E:$E,$G36),IF($B36="RAB Short",SUMIFS('RAB Prices Short'!BK:BK,'RAB Prices Short'!$B:$B,'All Prices combined'!$D36,'RAB Prices Short'!$E:$E,'All Prices combined'!$G36),IF($B36="RAB Long",SUMIFS('RAB Prices Long'!BK:BK,'RAB Prices Long'!$B:$B,'All Prices combined'!$D36,'RAB Prices Long'!$E:$E,'All Prices combined'!$G36)))),2)</f>
        <v>159.59</v>
      </c>
      <c r="BI36" s="2">
        <f>ROUND(IF($B36="Annuity",SUMIFS('Annuity Prices'!BL:BL,'Annuity Prices'!$B:$B,$D36,'Annuity Prices'!$E:$E,$G36),IF($B36="RAB Short",SUMIFS('RAB Prices Short'!BL:BL,'RAB Prices Short'!$B:$B,'All Prices combined'!$D36,'RAB Prices Short'!$E:$E,'All Prices combined'!$G36),IF($B36="RAB Long",SUMIFS('RAB Prices Long'!BL:BL,'RAB Prices Long'!$B:$B,'All Prices combined'!$D36,'RAB Prices Long'!$E:$E,'All Prices combined'!$G36)))),2)</f>
        <v>163.58000000000001</v>
      </c>
      <c r="BJ36" s="2">
        <f>ROUND(IF($B36="Annuity",SUMIFS('Annuity Prices'!BM:BM,'Annuity Prices'!$B:$B,$D36,'Annuity Prices'!$E:$E,$G36),IF($B36="RAB Short",SUMIFS('RAB Prices Short'!BM:BM,'RAB Prices Short'!$B:$B,'All Prices combined'!$D36,'RAB Prices Short'!$E:$E,'All Prices combined'!$G36),IF($B36="RAB Long",SUMIFS('RAB Prices Long'!BM:BM,'RAB Prices Long'!$B:$B,'All Prices combined'!$D36,'RAB Prices Long'!$E:$E,'All Prices combined'!$G36)))),2)</f>
        <v>167.67</v>
      </c>
      <c r="BK36" s="2">
        <f>ROUND(IF($B36="Annuity",SUMIFS('Annuity Prices'!BN:BN,'Annuity Prices'!$B:$B,$D36,'Annuity Prices'!$E:$E,$G36),IF($B36="RAB Short",SUMIFS('RAB Prices Short'!BN:BN,'RAB Prices Short'!$B:$B,'All Prices combined'!$D36,'RAB Prices Short'!$E:$E,'All Prices combined'!$G36),IF($B36="RAB Long",SUMIFS('RAB Prices Long'!BN:BN,'RAB Prices Long'!$B:$B,'All Prices combined'!$D36,'RAB Prices Long'!$E:$E,'All Prices combined'!$G36)))),2)</f>
        <v>171.86</v>
      </c>
      <c r="BL36" s="2">
        <f>ROUND(IF($B36="Annuity",SUMIFS('Annuity Prices'!BO:BO,'Annuity Prices'!$B:$B,$D36,'Annuity Prices'!$E:$E,$G36),IF($B36="RAB Short",SUMIFS('RAB Prices Short'!BO:BO,'RAB Prices Short'!$B:$B,'All Prices combined'!$D36,'RAB Prices Short'!$E:$E,'All Prices combined'!$G36),IF($B36="RAB Long",SUMIFS('RAB Prices Long'!BO:BO,'RAB Prices Long'!$B:$B,'All Prices combined'!$D36,'RAB Prices Long'!$E:$E,'All Prices combined'!$G36)))),2)</f>
        <v>176.15</v>
      </c>
      <c r="BM36" s="2">
        <f>ROUND(IF($B36="Annuity",SUMIFS('Annuity Prices'!BP:BP,'Annuity Prices'!$B:$B,$D36,'Annuity Prices'!$E:$E,$G36),IF($B36="RAB Short",SUMIFS('RAB Prices Short'!BP:BP,'RAB Prices Short'!$B:$B,'All Prices combined'!$D36,'RAB Prices Short'!$E:$E,'All Prices combined'!$G36),IF($B36="RAB Long",SUMIFS('RAB Prices Long'!BP:BP,'RAB Prices Long'!$B:$B,'All Prices combined'!$D36,'RAB Prices Long'!$E:$E,'All Prices combined'!$G36)))),2)</f>
        <v>180.56</v>
      </c>
      <c r="BN36" s="2">
        <f>ROUND(IF($B36="Annuity",SUMIFS('Annuity Prices'!BQ:BQ,'Annuity Prices'!$B:$B,$D36,'Annuity Prices'!$E:$E,$G36),IF($B36="RAB Short",SUMIFS('RAB Prices Short'!BQ:BQ,'RAB Prices Short'!$B:$B,'All Prices combined'!$D36,'RAB Prices Short'!$E:$E,'All Prices combined'!$G36),IF($B36="RAB Long",SUMIFS('RAB Prices Long'!BQ:BQ,'RAB Prices Long'!$B:$B,'All Prices combined'!$D36,'RAB Prices Long'!$E:$E,'All Prices combined'!$G36)))),2)</f>
        <v>185.08</v>
      </c>
      <c r="BO36" s="2">
        <f>ROUND(IF($B36="Annuity",SUMIFS('Annuity Prices'!BR:BR,'Annuity Prices'!$B:$B,$D36,'Annuity Prices'!$E:$E,$G36),IF($B36="RAB Short",SUMIFS('RAB Prices Short'!BR:BR,'RAB Prices Short'!$B:$B,'All Prices combined'!$D36,'RAB Prices Short'!$E:$E,'All Prices combined'!$G36),IF($B36="RAB Long",SUMIFS('RAB Prices Long'!BR:BR,'RAB Prices Long'!$B:$B,'All Prices combined'!$D36,'RAB Prices Long'!$E:$E,'All Prices combined'!$G36)))),2)</f>
        <v>189.71</v>
      </c>
      <c r="BP36" s="2">
        <f>ROUND(IF($B36="Annuity",SUMIFS('Annuity Prices'!BS:BS,'Annuity Prices'!$B:$B,$D36,'Annuity Prices'!$E:$E,$G36),IF($B36="RAB Short",SUMIFS('RAB Prices Short'!BS:BS,'RAB Prices Short'!$B:$B,'All Prices combined'!$D36,'RAB Prices Short'!$E:$E,'All Prices combined'!$G36),IF($B36="RAB Long",SUMIFS('RAB Prices Long'!BS:BS,'RAB Prices Long'!$B:$B,'All Prices combined'!$D36,'RAB Prices Long'!$E:$E,'All Prices combined'!$G36)))),2)</f>
        <v>194.45</v>
      </c>
      <c r="BQ36" s="2">
        <f>ROUND(IF($B36="Annuity",SUMIFS('Annuity Prices'!BT:BT,'Annuity Prices'!$B:$B,$D36,'Annuity Prices'!$E:$E,$G36),IF($B36="RAB Short",SUMIFS('RAB Prices Short'!BT:BT,'RAB Prices Short'!$B:$B,'All Prices combined'!$D36,'RAB Prices Short'!$E:$E,'All Prices combined'!$G36),IF($B36="RAB Long",SUMIFS('RAB Prices Long'!BT:BT,'RAB Prices Long'!$B:$B,'All Prices combined'!$D36,'RAB Prices Long'!$E:$E,'All Prices combined'!$G36)))),2)</f>
        <v>199.31</v>
      </c>
      <c r="BR36" s="2">
        <f>ROUND(IF($B36="Annuity",SUMIFS('Annuity Prices'!BU:BU,'Annuity Prices'!$B:$B,$D36,'Annuity Prices'!$E:$E,$G36),IF($B36="RAB Short",SUMIFS('RAB Prices Short'!BU:BU,'RAB Prices Short'!$B:$B,'All Prices combined'!$D36,'RAB Prices Short'!$E:$E,'All Prices combined'!$G36),IF($B36="RAB Long",SUMIFS('RAB Prices Long'!BU:BU,'RAB Prices Long'!$B:$B,'All Prices combined'!$D36,'RAB Prices Long'!$E:$E,'All Prices combined'!$G36)))),2)</f>
        <v>204.3</v>
      </c>
      <c r="BS36" s="2">
        <f>ROUND(IF($B36="Annuity",SUMIFS('Annuity Prices'!BV:BV,'Annuity Prices'!$B:$B,$D36,'Annuity Prices'!$E:$E,$G36),IF($B36="RAB Short",SUMIFS('RAB Prices Short'!BV:BV,'RAB Prices Short'!$B:$B,'All Prices combined'!$D36,'RAB Prices Short'!$E:$E,'All Prices combined'!$G36),IF($B36="RAB Long",SUMIFS('RAB Prices Long'!BV:BV,'RAB Prices Long'!$B:$B,'All Prices combined'!$D36,'RAB Prices Long'!$E:$E,'All Prices combined'!$G36)))),2)</f>
        <v>209.41</v>
      </c>
      <c r="BT36" s="2">
        <f>ROUND(IF($B36="Annuity",SUMIFS('Annuity Prices'!BW:BW,'Annuity Prices'!$B:$B,$D36,'Annuity Prices'!$E:$E,$G36),IF($B36="RAB Short",SUMIFS('RAB Prices Short'!BW:BW,'RAB Prices Short'!$B:$B,'All Prices combined'!$D36,'RAB Prices Short'!$E:$E,'All Prices combined'!$G36),IF($B36="RAB Long",SUMIFS('RAB Prices Long'!BW:BW,'RAB Prices Long'!$B:$B,'All Prices combined'!$D36,'RAB Prices Long'!$E:$E,'All Prices combined'!$G36)))),2)</f>
        <v>214.65</v>
      </c>
      <c r="BU36" s="2">
        <f>ROUND(IF($B36="Annuity",SUMIFS('Annuity Prices'!BX:BX,'Annuity Prices'!$B:$B,$D36,'Annuity Prices'!$E:$E,$G36),IF($B36="RAB Short",SUMIFS('RAB Prices Short'!BX:BX,'RAB Prices Short'!$B:$B,'All Prices combined'!$D36,'RAB Prices Short'!$E:$E,'All Prices combined'!$G36),IF($B36="RAB Long",SUMIFS('RAB Prices Long'!BX:BX,'RAB Prices Long'!$B:$B,'All Prices combined'!$D36,'RAB Prices Long'!$E:$E,'All Prices combined'!$G36)))),2)</f>
        <v>220.01</v>
      </c>
    </row>
    <row r="37" spans="2:73" x14ac:dyDescent="0.25">
      <c r="B37" t="s">
        <v>37</v>
      </c>
      <c r="C37" s="1">
        <v>9</v>
      </c>
      <c r="D37" s="1" t="s">
        <v>149</v>
      </c>
      <c r="E37" s="1" t="s">
        <v>148</v>
      </c>
      <c r="F37" s="1"/>
      <c r="G37" s="1" t="s">
        <v>40</v>
      </c>
      <c r="H37" s="1"/>
      <c r="I37" s="2">
        <f>ROUND(IF($B37="Annuity",SUMIFS('Annuity Prices'!L:L,'Annuity Prices'!$B:$B,$D37,'Annuity Prices'!$E:$E,$G37),IF($B37="RAB Short",SUMIFS('RAB Prices Short'!L:L,'RAB Prices Short'!$B:$B,'All Prices combined'!$D37,'RAB Prices Short'!$E:$E,'All Prices combined'!$G37),IF($B37="RAB Long",SUMIFS('RAB Prices Long'!L:L,'RAB Prices Long'!$B:$B,'All Prices combined'!$D37,'RAB Prices Long'!$E:$E,'All Prices combined'!$G37)))),2)</f>
        <v>1.95</v>
      </c>
      <c r="J37" s="2">
        <f>ROUND(IF($B37="Annuity",SUMIFS('Annuity Prices'!M:M,'Annuity Prices'!$B:$B,$D37,'Annuity Prices'!$E:$E,$G37),IF($B37="RAB Short",SUMIFS('RAB Prices Short'!M:M,'RAB Prices Short'!$B:$B,'All Prices combined'!$D37,'RAB Prices Short'!$E:$E,'All Prices combined'!$G37),IF($B37="RAB Long",SUMIFS('RAB Prices Long'!M:M,'RAB Prices Long'!$B:$B,'All Prices combined'!$D37,'RAB Prices Long'!$E:$E,'All Prices combined'!$G37)))),2)</f>
        <v>2.0099999999999998</v>
      </c>
      <c r="K37" s="2">
        <f>ROUND(IF($B37="Annuity",SUMIFS('Annuity Prices'!N:N,'Annuity Prices'!$B:$B,$D37,'Annuity Prices'!$E:$E,$G37),IF($B37="RAB Short",SUMIFS('RAB Prices Short'!N:N,'RAB Prices Short'!$B:$B,'All Prices combined'!$D37,'RAB Prices Short'!$E:$E,'All Prices combined'!$G37),IF($B37="RAB Long",SUMIFS('RAB Prices Long'!N:N,'RAB Prices Long'!$B:$B,'All Prices combined'!$D37,'RAB Prices Long'!$E:$E,'All Prices combined'!$G37)))),2)</f>
        <v>2.0699999999999998</v>
      </c>
      <c r="L37" s="2">
        <f>ROUND(IF($B37="Annuity",SUMIFS('Annuity Prices'!O:O,'Annuity Prices'!$B:$B,$D37,'Annuity Prices'!$E:$E,$G37),IF($B37="RAB Short",SUMIFS('RAB Prices Short'!O:O,'RAB Prices Short'!$B:$B,'All Prices combined'!$D37,'RAB Prices Short'!$E:$E,'All Prices combined'!$G37),IF($B37="RAB Long",SUMIFS('RAB Prices Long'!O:O,'RAB Prices Long'!$B:$B,'All Prices combined'!$D37,'RAB Prices Long'!$E:$E,'All Prices combined'!$G37)))),2)</f>
        <v>2.13</v>
      </c>
      <c r="M37" s="2">
        <f>ROUND(IF($B37="Annuity",SUMIFS('Annuity Prices'!P:P,'Annuity Prices'!$B:$B,$D37,'Annuity Prices'!$E:$E,$G37),IF($B37="RAB Short",SUMIFS('RAB Prices Short'!P:P,'RAB Prices Short'!$B:$B,'All Prices combined'!$D37,'RAB Prices Short'!$E:$E,'All Prices combined'!$G37),IF($B37="RAB Long",SUMIFS('RAB Prices Long'!P:P,'RAB Prices Long'!$B:$B,'All Prices combined'!$D37,'RAB Prices Long'!$E:$E,'All Prices combined'!$G37)))),2)</f>
        <v>2.16</v>
      </c>
      <c r="N37" s="2">
        <f>ROUND(IF($B37="Annuity",SUMIFS('Annuity Prices'!Q:Q,'Annuity Prices'!$B:$B,$D37,'Annuity Prices'!$E:$E,$G37),IF($B37="RAB Short",SUMIFS('RAB Prices Short'!Q:Q,'RAB Prices Short'!$B:$B,'All Prices combined'!$D37,'RAB Prices Short'!$E:$E,'All Prices combined'!$G37),IF($B37="RAB Long",SUMIFS('RAB Prices Long'!Q:Q,'RAB Prices Long'!$B:$B,'All Prices combined'!$D37,'RAB Prices Long'!$E:$E,'All Prices combined'!$G37)))),2)</f>
        <v>2.2200000000000002</v>
      </c>
      <c r="O37" s="2">
        <f>ROUND(IF($B37="Annuity",SUMIFS('Annuity Prices'!R:R,'Annuity Prices'!$B:$B,$D37,'Annuity Prices'!$E:$E,$G37),IF($B37="RAB Short",SUMIFS('RAB Prices Short'!R:R,'RAB Prices Short'!$B:$B,'All Prices combined'!$D37,'RAB Prices Short'!$E:$E,'All Prices combined'!$G37),IF($B37="RAB Long",SUMIFS('RAB Prices Long'!R:R,'RAB Prices Long'!$B:$B,'All Prices combined'!$D37,'RAB Prices Long'!$E:$E,'All Prices combined'!$G37)))),2)</f>
        <v>2.27</v>
      </c>
      <c r="P37" s="2">
        <f>ROUND(IF($B37="Annuity",SUMIFS('Annuity Prices'!S:S,'Annuity Prices'!$B:$B,$D37,'Annuity Prices'!$E:$E,$G37),IF($B37="RAB Short",SUMIFS('RAB Prices Short'!S:S,'RAB Prices Short'!$B:$B,'All Prices combined'!$D37,'RAB Prices Short'!$E:$E,'All Prices combined'!$G37),IF($B37="RAB Long",SUMIFS('RAB Prices Long'!S:S,'RAB Prices Long'!$B:$B,'All Prices combined'!$D37,'RAB Prices Long'!$E:$E,'All Prices combined'!$G37)))),2)</f>
        <v>2.33</v>
      </c>
      <c r="Q37" s="2">
        <f>ROUND(IF($B37="Annuity",SUMIFS('Annuity Prices'!T:T,'Annuity Prices'!$B:$B,$D37,'Annuity Prices'!$E:$E,$G37),IF($B37="RAB Short",SUMIFS('RAB Prices Short'!T:T,'RAB Prices Short'!$B:$B,'All Prices combined'!$D37,'RAB Prices Short'!$E:$E,'All Prices combined'!$G37),IF($B37="RAB Long",SUMIFS('RAB Prices Long'!T:T,'RAB Prices Long'!$B:$B,'All Prices combined'!$D37,'RAB Prices Long'!$E:$E,'All Prices combined'!$G37)))),2)</f>
        <v>2.37</v>
      </c>
      <c r="R37" s="2">
        <f>ROUND(IF($B37="Annuity",SUMIFS('Annuity Prices'!U:U,'Annuity Prices'!$B:$B,$D37,'Annuity Prices'!$E:$E,$G37),IF($B37="RAB Short",SUMIFS('RAB Prices Short'!U:U,'RAB Prices Short'!$B:$B,'All Prices combined'!$D37,'RAB Prices Short'!$E:$E,'All Prices combined'!$G37),IF($B37="RAB Long",SUMIFS('RAB Prices Long'!U:U,'RAB Prices Long'!$B:$B,'All Prices combined'!$D37,'RAB Prices Long'!$E:$E,'All Prices combined'!$G37)))),2)</f>
        <v>2.4300000000000002</v>
      </c>
      <c r="S37" s="2">
        <f>ROUND(IF($B37="Annuity",SUMIFS('Annuity Prices'!V:V,'Annuity Prices'!$B:$B,$D37,'Annuity Prices'!$E:$E,$G37),IF($B37="RAB Short",SUMIFS('RAB Prices Short'!V:V,'RAB Prices Short'!$B:$B,'All Prices combined'!$D37,'RAB Prices Short'!$E:$E,'All Prices combined'!$G37),IF($B37="RAB Long",SUMIFS('RAB Prices Long'!V:V,'RAB Prices Long'!$B:$B,'All Prices combined'!$D37,'RAB Prices Long'!$E:$E,'All Prices combined'!$G37)))),2)</f>
        <v>2.5</v>
      </c>
      <c r="T37" s="2">
        <f>ROUND(IF($B37="Annuity",SUMIFS('Annuity Prices'!W:W,'Annuity Prices'!$B:$B,$D37,'Annuity Prices'!$E:$E,$G37),IF($B37="RAB Short",SUMIFS('RAB Prices Short'!W:W,'RAB Prices Short'!$B:$B,'All Prices combined'!$D37,'RAB Prices Short'!$E:$E,'All Prices combined'!$G37),IF($B37="RAB Long",SUMIFS('RAB Prices Long'!W:W,'RAB Prices Long'!$B:$B,'All Prices combined'!$D37,'RAB Prices Long'!$E:$E,'All Prices combined'!$G37)))),2)</f>
        <v>2.56</v>
      </c>
      <c r="U37" s="2">
        <f>ROUND(IF($B37="Annuity",SUMIFS('Annuity Prices'!X:X,'Annuity Prices'!$B:$B,$D37,'Annuity Prices'!$E:$E,$G37),IF($B37="RAB Short",SUMIFS('RAB Prices Short'!X:X,'RAB Prices Short'!$B:$B,'All Prices combined'!$D37,'RAB Prices Short'!$E:$E,'All Prices combined'!$G37),IF($B37="RAB Long",SUMIFS('RAB Prices Long'!X:X,'RAB Prices Long'!$B:$B,'All Prices combined'!$D37,'RAB Prices Long'!$E:$E,'All Prices combined'!$G37)))),2)</f>
        <v>2.61</v>
      </c>
      <c r="V37" s="2">
        <f>ROUND(IF($B37="Annuity",SUMIFS('Annuity Prices'!Y:Y,'Annuity Prices'!$B:$B,$D37,'Annuity Prices'!$E:$E,$G37),IF($B37="RAB Short",SUMIFS('RAB Prices Short'!Y:Y,'RAB Prices Short'!$B:$B,'All Prices combined'!$D37,'RAB Prices Short'!$E:$E,'All Prices combined'!$G37),IF($B37="RAB Long",SUMIFS('RAB Prices Long'!Y:Y,'RAB Prices Long'!$B:$B,'All Prices combined'!$D37,'RAB Prices Long'!$E:$E,'All Prices combined'!$G37)))),2)</f>
        <v>2.67</v>
      </c>
      <c r="W37" s="2">
        <f>ROUND(IF($B37="Annuity",SUMIFS('Annuity Prices'!Z:Z,'Annuity Prices'!$B:$B,$D37,'Annuity Prices'!$E:$E,$G37),IF($B37="RAB Short",SUMIFS('RAB Prices Short'!Z:Z,'RAB Prices Short'!$B:$B,'All Prices combined'!$D37,'RAB Prices Short'!$E:$E,'All Prices combined'!$G37),IF($B37="RAB Long",SUMIFS('RAB Prices Long'!Z:Z,'RAB Prices Long'!$B:$B,'All Prices combined'!$D37,'RAB Prices Long'!$E:$E,'All Prices combined'!$G37)))),2)</f>
        <v>2.74</v>
      </c>
      <c r="X37" s="2">
        <f>ROUND(IF($B37="Annuity",SUMIFS('Annuity Prices'!AA:AA,'Annuity Prices'!$B:$B,$D37,'Annuity Prices'!$E:$E,$G37),IF($B37="RAB Short",SUMIFS('RAB Prices Short'!AA:AA,'RAB Prices Short'!$B:$B,'All Prices combined'!$D37,'RAB Prices Short'!$E:$E,'All Prices combined'!$G37),IF($B37="RAB Long",SUMIFS('RAB Prices Long'!AA:AA,'RAB Prices Long'!$B:$B,'All Prices combined'!$D37,'RAB Prices Long'!$E:$E,'All Prices combined'!$G37)))),2)</f>
        <v>2.81</v>
      </c>
      <c r="Y37" s="2">
        <f>ROUND(IF($B37="Annuity",SUMIFS('Annuity Prices'!AB:AB,'Annuity Prices'!$B:$B,$D37,'Annuity Prices'!$E:$E,$G37),IF($B37="RAB Short",SUMIFS('RAB Prices Short'!AB:AB,'RAB Prices Short'!$B:$B,'All Prices combined'!$D37,'RAB Prices Short'!$E:$E,'All Prices combined'!$G37),IF($B37="RAB Long",SUMIFS('RAB Prices Long'!AB:AB,'RAB Prices Long'!$B:$B,'All Prices combined'!$D37,'RAB Prices Long'!$E:$E,'All Prices combined'!$G37)))),2)</f>
        <v>2.86</v>
      </c>
      <c r="Z37" s="2">
        <f>ROUND(IF($B37="Annuity",SUMIFS('Annuity Prices'!AC:AC,'Annuity Prices'!$B:$B,$D37,'Annuity Prices'!$E:$E,$G37),IF($B37="RAB Short",SUMIFS('RAB Prices Short'!AC:AC,'RAB Prices Short'!$B:$B,'All Prices combined'!$D37,'RAB Prices Short'!$E:$E,'All Prices combined'!$G37),IF($B37="RAB Long",SUMIFS('RAB Prices Long'!AC:AC,'RAB Prices Long'!$B:$B,'All Prices combined'!$D37,'RAB Prices Long'!$E:$E,'All Prices combined'!$G37)))),2)</f>
        <v>2.94</v>
      </c>
      <c r="AA37" s="2">
        <f>ROUND(IF($B37="Annuity",SUMIFS('Annuity Prices'!AD:AD,'Annuity Prices'!$B:$B,$D37,'Annuity Prices'!$E:$E,$G37),IF($B37="RAB Short",SUMIFS('RAB Prices Short'!AD:AD,'RAB Prices Short'!$B:$B,'All Prices combined'!$D37,'RAB Prices Short'!$E:$E,'All Prices combined'!$G37),IF($B37="RAB Long",SUMIFS('RAB Prices Long'!AD:AD,'RAB Prices Long'!$B:$B,'All Prices combined'!$D37,'RAB Prices Long'!$E:$E,'All Prices combined'!$G37)))),2)</f>
        <v>3.01</v>
      </c>
      <c r="AB37" s="2">
        <f>ROUND(IF($B37="Annuity",SUMIFS('Annuity Prices'!AE:AE,'Annuity Prices'!$B:$B,$D37,'Annuity Prices'!$E:$E,$G37),IF($B37="RAB Short",SUMIFS('RAB Prices Short'!AE:AE,'RAB Prices Short'!$B:$B,'All Prices combined'!$D37,'RAB Prices Short'!$E:$E,'All Prices combined'!$G37),IF($B37="RAB Long",SUMIFS('RAB Prices Long'!AE:AE,'RAB Prices Long'!$B:$B,'All Prices combined'!$D37,'RAB Prices Long'!$E:$E,'All Prices combined'!$G37)))),2)</f>
        <v>3.08</v>
      </c>
      <c r="AC37" s="2">
        <f>ROUND(IF($B37="Annuity",SUMIFS('Annuity Prices'!AF:AF,'Annuity Prices'!$B:$B,$D37,'Annuity Prices'!$E:$E,$G37),IF($B37="RAB Short",SUMIFS('RAB Prices Short'!AF:AF,'RAB Prices Short'!$B:$B,'All Prices combined'!$D37,'RAB Prices Short'!$E:$E,'All Prices combined'!$G37),IF($B37="RAB Long",SUMIFS('RAB Prices Long'!AF:AF,'RAB Prices Long'!$B:$B,'All Prices combined'!$D37,'RAB Prices Long'!$E:$E,'All Prices combined'!$G37)))),2)</f>
        <v>3.15</v>
      </c>
      <c r="AD37" s="2">
        <f>ROUND(IF($B37="Annuity",SUMIFS('Annuity Prices'!AG:AG,'Annuity Prices'!$B:$B,$D37,'Annuity Prices'!$E:$E,$G37),IF($B37="RAB Short",SUMIFS('RAB Prices Short'!AG:AG,'RAB Prices Short'!$B:$B,'All Prices combined'!$D37,'RAB Prices Short'!$E:$E,'All Prices combined'!$G37),IF($B37="RAB Long",SUMIFS('RAB Prices Long'!AG:AG,'RAB Prices Long'!$B:$B,'All Prices combined'!$D37,'RAB Prices Long'!$E:$E,'All Prices combined'!$G37)))),2)</f>
        <v>3.22</v>
      </c>
      <c r="AE37" s="2">
        <f>ROUND(IF($B37="Annuity",SUMIFS('Annuity Prices'!AH:AH,'Annuity Prices'!$B:$B,$D37,'Annuity Prices'!$E:$E,$G37),IF($B37="RAB Short",SUMIFS('RAB Prices Short'!AH:AH,'RAB Prices Short'!$B:$B,'All Prices combined'!$D37,'RAB Prices Short'!$E:$E,'All Prices combined'!$G37),IF($B37="RAB Long",SUMIFS('RAB Prices Long'!AH:AH,'RAB Prices Long'!$B:$B,'All Prices combined'!$D37,'RAB Prices Long'!$E:$E,'All Prices combined'!$G37)))),2)</f>
        <v>3.31</v>
      </c>
      <c r="AF37" s="2">
        <f>ROUND(IF($B37="Annuity",SUMIFS('Annuity Prices'!AI:AI,'Annuity Prices'!$B:$B,$D37,'Annuity Prices'!$E:$E,$G37),IF($B37="RAB Short",SUMIFS('RAB Prices Short'!AI:AI,'RAB Prices Short'!$B:$B,'All Prices combined'!$D37,'RAB Prices Short'!$E:$E,'All Prices combined'!$G37),IF($B37="RAB Long",SUMIFS('RAB Prices Long'!AI:AI,'RAB Prices Long'!$B:$B,'All Prices combined'!$D37,'RAB Prices Long'!$E:$E,'All Prices combined'!$G37)))),2)</f>
        <v>3.39</v>
      </c>
      <c r="AG37" s="2">
        <f>ROUND(IF($B37="Annuity",SUMIFS('Annuity Prices'!AJ:AJ,'Annuity Prices'!$B:$B,$D37,'Annuity Prices'!$E:$E,$G37),IF($B37="RAB Short",SUMIFS('RAB Prices Short'!AJ:AJ,'RAB Prices Short'!$B:$B,'All Prices combined'!$D37,'RAB Prices Short'!$E:$E,'All Prices combined'!$G37),IF($B37="RAB Long",SUMIFS('RAB Prices Long'!AJ:AJ,'RAB Prices Long'!$B:$B,'All Prices combined'!$D37,'RAB Prices Long'!$E:$E,'All Prices combined'!$G37)))),2)</f>
        <v>3.46</v>
      </c>
      <c r="AH37" s="2">
        <f>ROUND(IF($B37="Annuity",SUMIFS('Annuity Prices'!AK:AK,'Annuity Prices'!$B:$B,$D37,'Annuity Prices'!$E:$E,$G37),IF($B37="RAB Short",SUMIFS('RAB Prices Short'!AK:AK,'RAB Prices Short'!$B:$B,'All Prices combined'!$D37,'RAB Prices Short'!$E:$E,'All Prices combined'!$G37),IF($B37="RAB Long",SUMIFS('RAB Prices Long'!AK:AK,'RAB Prices Long'!$B:$B,'All Prices combined'!$D37,'RAB Prices Long'!$E:$E,'All Prices combined'!$G37)))),2)</f>
        <v>3.54</v>
      </c>
      <c r="AI37" s="2">
        <f>ROUND(IF($B37="Annuity",SUMIFS('Annuity Prices'!AL:AL,'Annuity Prices'!$B:$B,$D37,'Annuity Prices'!$E:$E,$G37),IF($B37="RAB Short",SUMIFS('RAB Prices Short'!AL:AL,'RAB Prices Short'!$B:$B,'All Prices combined'!$D37,'RAB Prices Short'!$E:$E,'All Prices combined'!$G37),IF($B37="RAB Long",SUMIFS('RAB Prices Long'!AL:AL,'RAB Prices Long'!$B:$B,'All Prices combined'!$D37,'RAB Prices Long'!$E:$E,'All Prices combined'!$G37)))),2)</f>
        <v>3.63</v>
      </c>
      <c r="AJ37" s="2">
        <f>ROUND(IF($B37="Annuity",SUMIFS('Annuity Prices'!AM:AM,'Annuity Prices'!$B:$B,$D37,'Annuity Prices'!$E:$E,$G37),IF($B37="RAB Short",SUMIFS('RAB Prices Short'!AM:AM,'RAB Prices Short'!$B:$B,'All Prices combined'!$D37,'RAB Prices Short'!$E:$E,'All Prices combined'!$G37),IF($B37="RAB Long",SUMIFS('RAB Prices Long'!AM:AM,'RAB Prices Long'!$B:$B,'All Prices combined'!$D37,'RAB Prices Long'!$E:$E,'All Prices combined'!$G37)))),2)</f>
        <v>3.72</v>
      </c>
      <c r="AK37" s="2">
        <f>ROUND(IF($B37="Annuity",SUMIFS('Annuity Prices'!AN:AN,'Annuity Prices'!$B:$B,$D37,'Annuity Prices'!$E:$E,$G37),IF($B37="RAB Short",SUMIFS('RAB Prices Short'!AN:AN,'RAB Prices Short'!$B:$B,'All Prices combined'!$D37,'RAB Prices Short'!$E:$E,'All Prices combined'!$G37),IF($B37="RAB Long",SUMIFS('RAB Prices Long'!AN:AN,'RAB Prices Long'!$B:$B,'All Prices combined'!$D37,'RAB Prices Long'!$E:$E,'All Prices combined'!$G37)))),2)</f>
        <v>3.79</v>
      </c>
      <c r="AL37" s="2">
        <f>ROUND(IF($B37="Annuity",SUMIFS('Annuity Prices'!AO:AO,'Annuity Prices'!$B:$B,$D37,'Annuity Prices'!$E:$E,$G37),IF($B37="RAB Short",SUMIFS('RAB Prices Short'!AO:AO,'RAB Prices Short'!$B:$B,'All Prices combined'!$D37,'RAB Prices Short'!$E:$E,'All Prices combined'!$G37),IF($B37="RAB Long",SUMIFS('RAB Prices Long'!AO:AO,'RAB Prices Long'!$B:$B,'All Prices combined'!$D37,'RAB Prices Long'!$E:$E,'All Prices combined'!$G37)))),2)</f>
        <v>3.89</v>
      </c>
      <c r="AM37" s="2">
        <f>ROUND(IF($B37="Annuity",SUMIFS('Annuity Prices'!AP:AP,'Annuity Prices'!$B:$B,$D37,'Annuity Prices'!$E:$E,$G37),IF($B37="RAB Short",SUMIFS('RAB Prices Short'!AP:AP,'RAB Prices Short'!$B:$B,'All Prices combined'!$D37,'RAB Prices Short'!$E:$E,'All Prices combined'!$G37),IF($B37="RAB Long",SUMIFS('RAB Prices Long'!AP:AP,'RAB Prices Long'!$B:$B,'All Prices combined'!$D37,'RAB Prices Long'!$E:$E,'All Prices combined'!$G37)))),2)</f>
        <v>3.99</v>
      </c>
      <c r="AN37" s="2">
        <f>ROUND(IF($B37="Annuity",SUMIFS('Annuity Prices'!AQ:AQ,'Annuity Prices'!$B:$B,$D37,'Annuity Prices'!$E:$E,$G37),IF($B37="RAB Short",SUMIFS('RAB Prices Short'!AQ:AQ,'RAB Prices Short'!$B:$B,'All Prices combined'!$D37,'RAB Prices Short'!$E:$E,'All Prices combined'!$G37),IF($B37="RAB Long",SUMIFS('RAB Prices Long'!AQ:AQ,'RAB Prices Long'!$B:$B,'All Prices combined'!$D37,'RAB Prices Long'!$E:$E,'All Prices combined'!$G37)))),2)</f>
        <v>4.09</v>
      </c>
      <c r="AO37" s="2">
        <f>ROUND(IF($B37="Annuity",SUMIFS('Annuity Prices'!AR:AR,'Annuity Prices'!$B:$B,$D37,'Annuity Prices'!$E:$E,$G37),IF($B37="RAB Short",SUMIFS('RAB Prices Short'!AR:AR,'RAB Prices Short'!$B:$B,'All Prices combined'!$D37,'RAB Prices Short'!$E:$E,'All Prices combined'!$G37),IF($B37="RAB Long",SUMIFS('RAB Prices Long'!AR:AR,'RAB Prices Long'!$B:$B,'All Prices combined'!$D37,'RAB Prices Long'!$E:$E,'All Prices combined'!$G37)))),2)</f>
        <v>1.73</v>
      </c>
      <c r="AP37" s="2">
        <f>ROUND(IF($B37="Annuity",SUMIFS('Annuity Prices'!AS:AS,'Annuity Prices'!$B:$B,$D37,'Annuity Prices'!$E:$E,$G37),IF($B37="RAB Short",SUMIFS('RAB Prices Short'!AS:AS,'RAB Prices Short'!$B:$B,'All Prices combined'!$D37,'RAB Prices Short'!$E:$E,'All Prices combined'!$G37),IF($B37="RAB Long",SUMIFS('RAB Prices Long'!AS:AS,'RAB Prices Long'!$B:$B,'All Prices combined'!$D37,'RAB Prices Long'!$E:$E,'All Prices combined'!$G37)))),2)</f>
        <v>1.78</v>
      </c>
      <c r="AQ37" s="2">
        <f>ROUND(IF($B37="Annuity",SUMIFS('Annuity Prices'!AT:AT,'Annuity Prices'!$B:$B,$D37,'Annuity Prices'!$E:$E,$G37),IF($B37="RAB Short",SUMIFS('RAB Prices Short'!AT:AT,'RAB Prices Short'!$B:$B,'All Prices combined'!$D37,'RAB Prices Short'!$E:$E,'All Prices combined'!$G37),IF($B37="RAB Long",SUMIFS('RAB Prices Long'!AT:AT,'RAB Prices Long'!$B:$B,'All Prices combined'!$D37,'RAB Prices Long'!$E:$E,'All Prices combined'!$G37)))),2)</f>
        <v>1.83</v>
      </c>
      <c r="AR37" s="2">
        <f>ROUND(IF($B37="Annuity",SUMIFS('Annuity Prices'!AU:AU,'Annuity Prices'!$B:$B,$D37,'Annuity Prices'!$E:$E,$G37),IF($B37="RAB Short",SUMIFS('RAB Prices Short'!AU:AU,'RAB Prices Short'!$B:$B,'All Prices combined'!$D37,'RAB Prices Short'!$E:$E,'All Prices combined'!$G37),IF($B37="RAB Long",SUMIFS('RAB Prices Long'!AU:AU,'RAB Prices Long'!$B:$B,'All Prices combined'!$D37,'RAB Prices Long'!$E:$E,'All Prices combined'!$G37)))),2)</f>
        <v>1.88</v>
      </c>
      <c r="AS37" s="2">
        <f>ROUND(IF($B37="Annuity",SUMIFS('Annuity Prices'!AV:AV,'Annuity Prices'!$B:$B,$D37,'Annuity Prices'!$E:$E,$G37),IF($B37="RAB Short",SUMIFS('RAB Prices Short'!AV:AV,'RAB Prices Short'!$B:$B,'All Prices combined'!$D37,'RAB Prices Short'!$E:$E,'All Prices combined'!$G37),IF($B37="RAB Long",SUMIFS('RAB Prices Long'!AV:AV,'RAB Prices Long'!$B:$B,'All Prices combined'!$D37,'RAB Prices Long'!$E:$E,'All Prices combined'!$G37)))),2)</f>
        <v>1.93</v>
      </c>
      <c r="AT37" s="2">
        <f>ROUND(IF($B37="Annuity",SUMIFS('Annuity Prices'!AW:AW,'Annuity Prices'!$B:$B,$D37,'Annuity Prices'!$E:$E,$G37),IF($B37="RAB Short",SUMIFS('RAB Prices Short'!AW:AW,'RAB Prices Short'!$B:$B,'All Prices combined'!$D37,'RAB Prices Short'!$E:$E,'All Prices combined'!$G37),IF($B37="RAB Long",SUMIFS('RAB Prices Long'!AW:AW,'RAB Prices Long'!$B:$B,'All Prices combined'!$D37,'RAB Prices Long'!$E:$E,'All Prices combined'!$G37)))),2)</f>
        <v>1.99</v>
      </c>
      <c r="AU37" s="2">
        <f>ROUND(IF($B37="Annuity",SUMIFS('Annuity Prices'!AX:AX,'Annuity Prices'!$B:$B,$D37,'Annuity Prices'!$E:$E,$G37),IF($B37="RAB Short",SUMIFS('RAB Prices Short'!AX:AX,'RAB Prices Short'!$B:$B,'All Prices combined'!$D37,'RAB Prices Short'!$E:$E,'All Prices combined'!$G37),IF($B37="RAB Long",SUMIFS('RAB Prices Long'!AX:AX,'RAB Prices Long'!$B:$B,'All Prices combined'!$D37,'RAB Prices Long'!$E:$E,'All Prices combined'!$G37)))),2)</f>
        <v>2.0499999999999998</v>
      </c>
      <c r="AV37" s="2">
        <f>ROUND(IF($B37="Annuity",SUMIFS('Annuity Prices'!AY:AY,'Annuity Prices'!$B:$B,$D37,'Annuity Prices'!$E:$E,$G37),IF($B37="RAB Short",SUMIFS('RAB Prices Short'!AY:AY,'RAB Prices Short'!$B:$B,'All Prices combined'!$D37,'RAB Prices Short'!$E:$E,'All Prices combined'!$G37),IF($B37="RAB Long",SUMIFS('RAB Prices Long'!AY:AY,'RAB Prices Long'!$B:$B,'All Prices combined'!$D37,'RAB Prices Long'!$E:$E,'All Prices combined'!$G37)))),2)</f>
        <v>2.11</v>
      </c>
      <c r="AW37" s="2">
        <f>ROUND(IF($B37="Annuity",SUMIFS('Annuity Prices'!AZ:AZ,'Annuity Prices'!$B:$B,$D37,'Annuity Prices'!$E:$E,$G37),IF($B37="RAB Short",SUMIFS('RAB Prices Short'!AZ:AZ,'RAB Prices Short'!$B:$B,'All Prices combined'!$D37,'RAB Prices Short'!$E:$E,'All Prices combined'!$G37),IF($B37="RAB Long",SUMIFS('RAB Prices Long'!AZ:AZ,'RAB Prices Long'!$B:$B,'All Prices combined'!$D37,'RAB Prices Long'!$E:$E,'All Prices combined'!$G37)))),2)</f>
        <v>2.17</v>
      </c>
      <c r="AX37" s="2">
        <f>ROUND(IF($B37="Annuity",SUMIFS('Annuity Prices'!BA:BA,'Annuity Prices'!$B:$B,$D37,'Annuity Prices'!$E:$E,$G37),IF($B37="RAB Short",SUMIFS('RAB Prices Short'!BA:BA,'RAB Prices Short'!$B:$B,'All Prices combined'!$D37,'RAB Prices Short'!$E:$E,'All Prices combined'!$G37),IF($B37="RAB Long",SUMIFS('RAB Prices Long'!BA:BA,'RAB Prices Long'!$B:$B,'All Prices combined'!$D37,'RAB Prices Long'!$E:$E,'All Prices combined'!$G37)))),2)</f>
        <v>2.23</v>
      </c>
      <c r="AY37" s="2">
        <f>ROUND(IF($B37="Annuity",SUMIFS('Annuity Prices'!BB:BB,'Annuity Prices'!$B:$B,$D37,'Annuity Prices'!$E:$E,$G37),IF($B37="RAB Short",SUMIFS('RAB Prices Short'!BB:BB,'RAB Prices Short'!$B:$B,'All Prices combined'!$D37,'RAB Prices Short'!$E:$E,'All Prices combined'!$G37),IF($B37="RAB Long",SUMIFS('RAB Prices Long'!BB:BB,'RAB Prices Long'!$B:$B,'All Prices combined'!$D37,'RAB Prices Long'!$E:$E,'All Prices combined'!$G37)))),2)</f>
        <v>2.29</v>
      </c>
      <c r="AZ37" s="2">
        <f>ROUND(IF($B37="Annuity",SUMIFS('Annuity Prices'!BC:BC,'Annuity Prices'!$B:$B,$D37,'Annuity Prices'!$E:$E,$G37),IF($B37="RAB Short",SUMIFS('RAB Prices Short'!BC:BC,'RAB Prices Short'!$B:$B,'All Prices combined'!$D37,'RAB Prices Short'!$E:$E,'All Prices combined'!$G37),IF($B37="RAB Long",SUMIFS('RAB Prices Long'!BC:BC,'RAB Prices Long'!$B:$B,'All Prices combined'!$D37,'RAB Prices Long'!$E:$E,'All Prices combined'!$G37)))),2)</f>
        <v>2.36</v>
      </c>
      <c r="BA37" s="2">
        <f>ROUND(IF($B37="Annuity",SUMIFS('Annuity Prices'!BD:BD,'Annuity Prices'!$B:$B,$D37,'Annuity Prices'!$E:$E,$G37),IF($B37="RAB Short",SUMIFS('RAB Prices Short'!BD:BD,'RAB Prices Short'!$B:$B,'All Prices combined'!$D37,'RAB Prices Short'!$E:$E,'All Prices combined'!$G37),IF($B37="RAB Long",SUMIFS('RAB Prices Long'!BD:BD,'RAB Prices Long'!$B:$B,'All Prices combined'!$D37,'RAB Prices Long'!$E:$E,'All Prices combined'!$G37)))),2)</f>
        <v>2.4300000000000002</v>
      </c>
      <c r="BB37" s="2">
        <f>ROUND(IF($B37="Annuity",SUMIFS('Annuity Prices'!BE:BE,'Annuity Prices'!$B:$B,$D37,'Annuity Prices'!$E:$E,$G37),IF($B37="RAB Short",SUMIFS('RAB Prices Short'!BE:BE,'RAB Prices Short'!$B:$B,'All Prices combined'!$D37,'RAB Prices Short'!$E:$E,'All Prices combined'!$G37),IF($B37="RAB Long",SUMIFS('RAB Prices Long'!BE:BE,'RAB Prices Long'!$B:$B,'All Prices combined'!$D37,'RAB Prices Long'!$E:$E,'All Prices combined'!$G37)))),2)</f>
        <v>2.5</v>
      </c>
      <c r="BC37" s="2">
        <f>ROUND(IF($B37="Annuity",SUMIFS('Annuity Prices'!BF:BF,'Annuity Prices'!$B:$B,$D37,'Annuity Prices'!$E:$E,$G37),IF($B37="RAB Short",SUMIFS('RAB Prices Short'!BF:BF,'RAB Prices Short'!$B:$B,'All Prices combined'!$D37,'RAB Prices Short'!$E:$E,'All Prices combined'!$G37),IF($B37="RAB Long",SUMIFS('RAB Prices Long'!BF:BF,'RAB Prices Long'!$B:$B,'All Prices combined'!$D37,'RAB Prices Long'!$E:$E,'All Prices combined'!$G37)))),2)</f>
        <v>2.57</v>
      </c>
      <c r="BD37" s="2">
        <f>ROUND(IF($B37="Annuity",SUMIFS('Annuity Prices'!BG:BG,'Annuity Prices'!$B:$B,$D37,'Annuity Prices'!$E:$E,$G37),IF($B37="RAB Short",SUMIFS('RAB Prices Short'!BG:BG,'RAB Prices Short'!$B:$B,'All Prices combined'!$D37,'RAB Prices Short'!$E:$E,'All Prices combined'!$G37),IF($B37="RAB Long",SUMIFS('RAB Prices Long'!BG:BG,'RAB Prices Long'!$B:$B,'All Prices combined'!$D37,'RAB Prices Long'!$E:$E,'All Prices combined'!$G37)))),2)</f>
        <v>2.74</v>
      </c>
      <c r="BE37" s="2">
        <f>ROUND(IF($B37="Annuity",SUMIFS('Annuity Prices'!BH:BH,'Annuity Prices'!$B:$B,$D37,'Annuity Prices'!$E:$E,$G37),IF($B37="RAB Short",SUMIFS('RAB Prices Short'!BH:BH,'RAB Prices Short'!$B:$B,'All Prices combined'!$D37,'RAB Prices Short'!$E:$E,'All Prices combined'!$G37),IF($B37="RAB Long",SUMIFS('RAB Prices Long'!BH:BH,'RAB Prices Long'!$B:$B,'All Prices combined'!$D37,'RAB Prices Long'!$E:$E,'All Prices combined'!$G37)))),2)</f>
        <v>2.81</v>
      </c>
      <c r="BF37" s="2">
        <f>ROUND(IF($B37="Annuity",SUMIFS('Annuity Prices'!BI:BI,'Annuity Prices'!$B:$B,$D37,'Annuity Prices'!$E:$E,$G37),IF($B37="RAB Short",SUMIFS('RAB Prices Short'!BI:BI,'RAB Prices Short'!$B:$B,'All Prices combined'!$D37,'RAB Prices Short'!$E:$E,'All Prices combined'!$G37),IF($B37="RAB Long",SUMIFS('RAB Prices Long'!BI:BI,'RAB Prices Long'!$B:$B,'All Prices combined'!$D37,'RAB Prices Long'!$E:$E,'All Prices combined'!$G37)))),2)</f>
        <v>2.86</v>
      </c>
      <c r="BG37" s="2">
        <f>ROUND(IF($B37="Annuity",SUMIFS('Annuity Prices'!BJ:BJ,'Annuity Prices'!$B:$B,$D37,'Annuity Prices'!$E:$E,$G37),IF($B37="RAB Short",SUMIFS('RAB Prices Short'!BJ:BJ,'RAB Prices Short'!$B:$B,'All Prices combined'!$D37,'RAB Prices Short'!$E:$E,'All Prices combined'!$G37),IF($B37="RAB Long",SUMIFS('RAB Prices Long'!BJ:BJ,'RAB Prices Long'!$B:$B,'All Prices combined'!$D37,'RAB Prices Long'!$E:$E,'All Prices combined'!$G37)))),2)</f>
        <v>2.94</v>
      </c>
      <c r="BH37" s="2">
        <f>ROUND(IF($B37="Annuity",SUMIFS('Annuity Prices'!BK:BK,'Annuity Prices'!$B:$B,$D37,'Annuity Prices'!$E:$E,$G37),IF($B37="RAB Short",SUMIFS('RAB Prices Short'!BK:BK,'RAB Prices Short'!$B:$B,'All Prices combined'!$D37,'RAB Prices Short'!$E:$E,'All Prices combined'!$G37),IF($B37="RAB Long",SUMIFS('RAB Prices Long'!BK:BK,'RAB Prices Long'!$B:$B,'All Prices combined'!$D37,'RAB Prices Long'!$E:$E,'All Prices combined'!$G37)))),2)</f>
        <v>3.01</v>
      </c>
      <c r="BI37" s="2">
        <f>ROUND(IF($B37="Annuity",SUMIFS('Annuity Prices'!BL:BL,'Annuity Prices'!$B:$B,$D37,'Annuity Prices'!$E:$E,$G37),IF($B37="RAB Short",SUMIFS('RAB Prices Short'!BL:BL,'RAB Prices Short'!$B:$B,'All Prices combined'!$D37,'RAB Prices Short'!$E:$E,'All Prices combined'!$G37),IF($B37="RAB Long",SUMIFS('RAB Prices Long'!BL:BL,'RAB Prices Long'!$B:$B,'All Prices combined'!$D37,'RAB Prices Long'!$E:$E,'All Prices combined'!$G37)))),2)</f>
        <v>3.08</v>
      </c>
      <c r="BJ37" s="2">
        <f>ROUND(IF($B37="Annuity",SUMIFS('Annuity Prices'!BM:BM,'Annuity Prices'!$B:$B,$D37,'Annuity Prices'!$E:$E,$G37),IF($B37="RAB Short",SUMIFS('RAB Prices Short'!BM:BM,'RAB Prices Short'!$B:$B,'All Prices combined'!$D37,'RAB Prices Short'!$E:$E,'All Prices combined'!$G37),IF($B37="RAB Long",SUMIFS('RAB Prices Long'!BM:BM,'RAB Prices Long'!$B:$B,'All Prices combined'!$D37,'RAB Prices Long'!$E:$E,'All Prices combined'!$G37)))),2)</f>
        <v>3.15</v>
      </c>
      <c r="BK37" s="2">
        <f>ROUND(IF($B37="Annuity",SUMIFS('Annuity Prices'!BN:BN,'Annuity Prices'!$B:$B,$D37,'Annuity Prices'!$E:$E,$G37),IF($B37="RAB Short",SUMIFS('RAB Prices Short'!BN:BN,'RAB Prices Short'!$B:$B,'All Prices combined'!$D37,'RAB Prices Short'!$E:$E,'All Prices combined'!$G37),IF($B37="RAB Long",SUMIFS('RAB Prices Long'!BN:BN,'RAB Prices Long'!$B:$B,'All Prices combined'!$D37,'RAB Prices Long'!$E:$E,'All Prices combined'!$G37)))),2)</f>
        <v>3.22</v>
      </c>
      <c r="BL37" s="2">
        <f>ROUND(IF($B37="Annuity",SUMIFS('Annuity Prices'!BO:BO,'Annuity Prices'!$B:$B,$D37,'Annuity Prices'!$E:$E,$G37),IF($B37="RAB Short",SUMIFS('RAB Prices Short'!BO:BO,'RAB Prices Short'!$B:$B,'All Prices combined'!$D37,'RAB Prices Short'!$E:$E,'All Prices combined'!$G37),IF($B37="RAB Long",SUMIFS('RAB Prices Long'!BO:BO,'RAB Prices Long'!$B:$B,'All Prices combined'!$D37,'RAB Prices Long'!$E:$E,'All Prices combined'!$G37)))),2)</f>
        <v>3.31</v>
      </c>
      <c r="BM37" s="2">
        <f>ROUND(IF($B37="Annuity",SUMIFS('Annuity Prices'!BP:BP,'Annuity Prices'!$B:$B,$D37,'Annuity Prices'!$E:$E,$G37),IF($B37="RAB Short",SUMIFS('RAB Prices Short'!BP:BP,'RAB Prices Short'!$B:$B,'All Prices combined'!$D37,'RAB Prices Short'!$E:$E,'All Prices combined'!$G37),IF($B37="RAB Long",SUMIFS('RAB Prices Long'!BP:BP,'RAB Prices Long'!$B:$B,'All Prices combined'!$D37,'RAB Prices Long'!$E:$E,'All Prices combined'!$G37)))),2)</f>
        <v>3.39</v>
      </c>
      <c r="BN37" s="2">
        <f>ROUND(IF($B37="Annuity",SUMIFS('Annuity Prices'!BQ:BQ,'Annuity Prices'!$B:$B,$D37,'Annuity Prices'!$E:$E,$G37),IF($B37="RAB Short",SUMIFS('RAB Prices Short'!BQ:BQ,'RAB Prices Short'!$B:$B,'All Prices combined'!$D37,'RAB Prices Short'!$E:$E,'All Prices combined'!$G37),IF($B37="RAB Long",SUMIFS('RAB Prices Long'!BQ:BQ,'RAB Prices Long'!$B:$B,'All Prices combined'!$D37,'RAB Prices Long'!$E:$E,'All Prices combined'!$G37)))),2)</f>
        <v>3.46</v>
      </c>
      <c r="BO37" s="2">
        <f>ROUND(IF($B37="Annuity",SUMIFS('Annuity Prices'!BR:BR,'Annuity Prices'!$B:$B,$D37,'Annuity Prices'!$E:$E,$G37),IF($B37="RAB Short",SUMIFS('RAB Prices Short'!BR:BR,'RAB Prices Short'!$B:$B,'All Prices combined'!$D37,'RAB Prices Short'!$E:$E,'All Prices combined'!$G37),IF($B37="RAB Long",SUMIFS('RAB Prices Long'!BR:BR,'RAB Prices Long'!$B:$B,'All Prices combined'!$D37,'RAB Prices Long'!$E:$E,'All Prices combined'!$G37)))),2)</f>
        <v>3.54</v>
      </c>
      <c r="BP37" s="2">
        <f>ROUND(IF($B37="Annuity",SUMIFS('Annuity Prices'!BS:BS,'Annuity Prices'!$B:$B,$D37,'Annuity Prices'!$E:$E,$G37),IF($B37="RAB Short",SUMIFS('RAB Prices Short'!BS:BS,'RAB Prices Short'!$B:$B,'All Prices combined'!$D37,'RAB Prices Short'!$E:$E,'All Prices combined'!$G37),IF($B37="RAB Long",SUMIFS('RAB Prices Long'!BS:BS,'RAB Prices Long'!$B:$B,'All Prices combined'!$D37,'RAB Prices Long'!$E:$E,'All Prices combined'!$G37)))),2)</f>
        <v>3.63</v>
      </c>
      <c r="BQ37" s="2">
        <f>ROUND(IF($B37="Annuity",SUMIFS('Annuity Prices'!BT:BT,'Annuity Prices'!$B:$B,$D37,'Annuity Prices'!$E:$E,$G37),IF($B37="RAB Short",SUMIFS('RAB Prices Short'!BT:BT,'RAB Prices Short'!$B:$B,'All Prices combined'!$D37,'RAB Prices Short'!$E:$E,'All Prices combined'!$G37),IF($B37="RAB Long",SUMIFS('RAB Prices Long'!BT:BT,'RAB Prices Long'!$B:$B,'All Prices combined'!$D37,'RAB Prices Long'!$E:$E,'All Prices combined'!$G37)))),2)</f>
        <v>3.72</v>
      </c>
      <c r="BR37" s="2">
        <f>ROUND(IF($B37="Annuity",SUMIFS('Annuity Prices'!BU:BU,'Annuity Prices'!$B:$B,$D37,'Annuity Prices'!$E:$E,$G37),IF($B37="RAB Short",SUMIFS('RAB Prices Short'!BU:BU,'RAB Prices Short'!$B:$B,'All Prices combined'!$D37,'RAB Prices Short'!$E:$E,'All Prices combined'!$G37),IF($B37="RAB Long",SUMIFS('RAB Prices Long'!BU:BU,'RAB Prices Long'!$B:$B,'All Prices combined'!$D37,'RAB Prices Long'!$E:$E,'All Prices combined'!$G37)))),2)</f>
        <v>3.79</v>
      </c>
      <c r="BS37" s="2">
        <f>ROUND(IF($B37="Annuity",SUMIFS('Annuity Prices'!BV:BV,'Annuity Prices'!$B:$B,$D37,'Annuity Prices'!$E:$E,$G37),IF($B37="RAB Short",SUMIFS('RAB Prices Short'!BV:BV,'RAB Prices Short'!$B:$B,'All Prices combined'!$D37,'RAB Prices Short'!$E:$E,'All Prices combined'!$G37),IF($B37="RAB Long",SUMIFS('RAB Prices Long'!BV:BV,'RAB Prices Long'!$B:$B,'All Prices combined'!$D37,'RAB Prices Long'!$E:$E,'All Prices combined'!$G37)))),2)</f>
        <v>3.89</v>
      </c>
      <c r="BT37" s="2">
        <f>ROUND(IF($B37="Annuity",SUMIFS('Annuity Prices'!BW:BW,'Annuity Prices'!$B:$B,$D37,'Annuity Prices'!$E:$E,$G37),IF($B37="RAB Short",SUMIFS('RAB Prices Short'!BW:BW,'RAB Prices Short'!$B:$B,'All Prices combined'!$D37,'RAB Prices Short'!$E:$E,'All Prices combined'!$G37),IF($B37="RAB Long",SUMIFS('RAB Prices Long'!BW:BW,'RAB Prices Long'!$B:$B,'All Prices combined'!$D37,'RAB Prices Long'!$E:$E,'All Prices combined'!$G37)))),2)</f>
        <v>3.99</v>
      </c>
      <c r="BU37" s="2">
        <f>ROUND(IF($B37="Annuity",SUMIFS('Annuity Prices'!BX:BX,'Annuity Prices'!$B:$B,$D37,'Annuity Prices'!$E:$E,$G37),IF($B37="RAB Short",SUMIFS('RAB Prices Short'!BX:BX,'RAB Prices Short'!$B:$B,'All Prices combined'!$D37,'RAB Prices Short'!$E:$E,'All Prices combined'!$G37),IF($B37="RAB Long",SUMIFS('RAB Prices Long'!BX:BX,'RAB Prices Long'!$B:$B,'All Prices combined'!$D37,'RAB Prices Long'!$E:$E,'All Prices combined'!$G37)))),2)</f>
        <v>4.09</v>
      </c>
    </row>
    <row r="38" spans="2:73" x14ac:dyDescent="0.25">
      <c r="B38" t="s">
        <v>37</v>
      </c>
      <c r="C38" s="1">
        <v>9</v>
      </c>
      <c r="D38" s="1"/>
      <c r="E38" s="1" t="s">
        <v>148</v>
      </c>
      <c r="F38" s="1">
        <v>9</v>
      </c>
      <c r="G38" s="1" t="s">
        <v>151</v>
      </c>
      <c r="H38" s="1"/>
      <c r="I38" s="2">
        <f>ROUND(IF($B38="Annuity",SUMIFS('Annuity Prices'!L:L,'Annuity Prices'!$B:$B,$D38,'Annuity Prices'!$E:$E,$G38),IF($B38="RAB Short",SUMIFS('RAB Prices Short'!L:L,'RAB Prices Short'!$B:$B,'All Prices combined'!$D38,'RAB Prices Short'!$E:$E,'All Prices combined'!$G38),IF($B38="RAB Long",SUMIFS('RAB Prices Long'!L:L,'RAB Prices Long'!$B:$B,'All Prices combined'!$D38,'RAB Prices Long'!$E:$E,'All Prices combined'!$G38)))),2)</f>
        <v>0</v>
      </c>
      <c r="J38" s="2">
        <f>ROUND(IF($B38="Annuity",SUMIFS('Annuity Prices'!M:M,'Annuity Prices'!$B:$B,$D38,'Annuity Prices'!$E:$E,$G38),IF($B38="RAB Short",SUMIFS('RAB Prices Short'!M:M,'RAB Prices Short'!$B:$B,'All Prices combined'!$D38,'RAB Prices Short'!$E:$E,'All Prices combined'!$G38),IF($B38="RAB Long",SUMIFS('RAB Prices Long'!M:M,'RAB Prices Long'!$B:$B,'All Prices combined'!$D38,'RAB Prices Long'!$E:$E,'All Prices combined'!$G38)))),2)</f>
        <v>0</v>
      </c>
      <c r="K38" s="2">
        <f>ROUND(IF($B38="Annuity",SUMIFS('Annuity Prices'!N:N,'Annuity Prices'!$B:$B,$D38,'Annuity Prices'!$E:$E,$G38),IF($B38="RAB Short",SUMIFS('RAB Prices Short'!N:N,'RAB Prices Short'!$B:$B,'All Prices combined'!$D38,'RAB Prices Short'!$E:$E,'All Prices combined'!$G38),IF($B38="RAB Long",SUMIFS('RAB Prices Long'!N:N,'RAB Prices Long'!$B:$B,'All Prices combined'!$D38,'RAB Prices Long'!$E:$E,'All Prices combined'!$G38)))),2)</f>
        <v>0</v>
      </c>
      <c r="L38" s="2">
        <f>ROUND(IF($B38="Annuity",SUMIFS('Annuity Prices'!O:O,'Annuity Prices'!$B:$B,$D38,'Annuity Prices'!$E:$E,$G38),IF($B38="RAB Short",SUMIFS('RAB Prices Short'!O:O,'RAB Prices Short'!$B:$B,'All Prices combined'!$D38,'RAB Prices Short'!$E:$E,'All Prices combined'!$G38),IF($B38="RAB Long",SUMIFS('RAB Prices Long'!O:O,'RAB Prices Long'!$B:$B,'All Prices combined'!$D38,'RAB Prices Long'!$E:$E,'All Prices combined'!$G38)))),2)</f>
        <v>0</v>
      </c>
      <c r="M38" s="2">
        <f>ROUND(IF($B38="Annuity",SUMIFS('Annuity Prices'!P:P,'Annuity Prices'!$B:$B,$D38,'Annuity Prices'!$E:$E,$G38),IF($B38="RAB Short",SUMIFS('RAB Prices Short'!P:P,'RAB Prices Short'!$B:$B,'All Prices combined'!$D38,'RAB Prices Short'!$E:$E,'All Prices combined'!$G38),IF($B38="RAB Long",SUMIFS('RAB Prices Long'!P:P,'RAB Prices Long'!$B:$B,'All Prices combined'!$D38,'RAB Prices Long'!$E:$E,'All Prices combined'!$G38)))),2)</f>
        <v>0</v>
      </c>
      <c r="N38" s="2">
        <f>ROUND(IF($B38="Annuity",SUMIFS('Annuity Prices'!Q:Q,'Annuity Prices'!$B:$B,$D38,'Annuity Prices'!$E:$E,$G38),IF($B38="RAB Short",SUMIFS('RAB Prices Short'!Q:Q,'RAB Prices Short'!$B:$B,'All Prices combined'!$D38,'RAB Prices Short'!$E:$E,'All Prices combined'!$G38),IF($B38="RAB Long",SUMIFS('RAB Prices Long'!Q:Q,'RAB Prices Long'!$B:$B,'All Prices combined'!$D38,'RAB Prices Long'!$E:$E,'All Prices combined'!$G38)))),2)</f>
        <v>0</v>
      </c>
      <c r="O38" s="2">
        <f>ROUND(IF($B38="Annuity",SUMIFS('Annuity Prices'!R:R,'Annuity Prices'!$B:$B,$D38,'Annuity Prices'!$E:$E,$G38),IF($B38="RAB Short",SUMIFS('RAB Prices Short'!R:R,'RAB Prices Short'!$B:$B,'All Prices combined'!$D38,'RAB Prices Short'!$E:$E,'All Prices combined'!$G38),IF($B38="RAB Long",SUMIFS('RAB Prices Long'!R:R,'RAB Prices Long'!$B:$B,'All Prices combined'!$D38,'RAB Prices Long'!$E:$E,'All Prices combined'!$G38)))),2)</f>
        <v>0</v>
      </c>
      <c r="P38" s="2">
        <f>ROUND(IF($B38="Annuity",SUMIFS('Annuity Prices'!S:S,'Annuity Prices'!$B:$B,$D38,'Annuity Prices'!$E:$E,$G38),IF($B38="RAB Short",SUMIFS('RAB Prices Short'!S:S,'RAB Prices Short'!$B:$B,'All Prices combined'!$D38,'RAB Prices Short'!$E:$E,'All Prices combined'!$G38),IF($B38="RAB Long",SUMIFS('RAB Prices Long'!S:S,'RAB Prices Long'!$B:$B,'All Prices combined'!$D38,'RAB Prices Long'!$E:$E,'All Prices combined'!$G38)))),2)</f>
        <v>0</v>
      </c>
      <c r="Q38" s="2">
        <f>ROUND(IF($B38="Annuity",SUMIFS('Annuity Prices'!T:T,'Annuity Prices'!$B:$B,$D38,'Annuity Prices'!$E:$E,$G38),IF($B38="RAB Short",SUMIFS('RAB Prices Short'!T:T,'RAB Prices Short'!$B:$B,'All Prices combined'!$D38,'RAB Prices Short'!$E:$E,'All Prices combined'!$G38),IF($B38="RAB Long",SUMIFS('RAB Prices Long'!T:T,'RAB Prices Long'!$B:$B,'All Prices combined'!$D38,'RAB Prices Long'!$E:$E,'All Prices combined'!$G38)))),2)</f>
        <v>0</v>
      </c>
      <c r="R38" s="2">
        <f>ROUND(IF($B38="Annuity",SUMIFS('Annuity Prices'!U:U,'Annuity Prices'!$B:$B,$D38,'Annuity Prices'!$E:$E,$G38),IF($B38="RAB Short",SUMIFS('RAB Prices Short'!U:U,'RAB Prices Short'!$B:$B,'All Prices combined'!$D38,'RAB Prices Short'!$E:$E,'All Prices combined'!$G38),IF($B38="RAB Long",SUMIFS('RAB Prices Long'!U:U,'RAB Prices Long'!$B:$B,'All Prices combined'!$D38,'RAB Prices Long'!$E:$E,'All Prices combined'!$G38)))),2)</f>
        <v>0</v>
      </c>
      <c r="S38" s="2">
        <f>ROUND(IF($B38="Annuity",SUMIFS('Annuity Prices'!V:V,'Annuity Prices'!$B:$B,$D38,'Annuity Prices'!$E:$E,$G38),IF($B38="RAB Short",SUMIFS('RAB Prices Short'!V:V,'RAB Prices Short'!$B:$B,'All Prices combined'!$D38,'RAB Prices Short'!$E:$E,'All Prices combined'!$G38),IF($B38="RAB Long",SUMIFS('RAB Prices Long'!V:V,'RAB Prices Long'!$B:$B,'All Prices combined'!$D38,'RAB Prices Long'!$E:$E,'All Prices combined'!$G38)))),2)</f>
        <v>0</v>
      </c>
      <c r="T38" s="2">
        <f>ROUND(IF($B38="Annuity",SUMIFS('Annuity Prices'!W:W,'Annuity Prices'!$B:$B,$D38,'Annuity Prices'!$E:$E,$G38),IF($B38="RAB Short",SUMIFS('RAB Prices Short'!W:W,'RAB Prices Short'!$B:$B,'All Prices combined'!$D38,'RAB Prices Short'!$E:$E,'All Prices combined'!$G38),IF($B38="RAB Long",SUMIFS('RAB Prices Long'!W:W,'RAB Prices Long'!$B:$B,'All Prices combined'!$D38,'RAB Prices Long'!$E:$E,'All Prices combined'!$G38)))),2)</f>
        <v>0</v>
      </c>
      <c r="U38" s="2">
        <f>ROUND(IF($B38="Annuity",SUMIFS('Annuity Prices'!X:X,'Annuity Prices'!$B:$B,$D38,'Annuity Prices'!$E:$E,$G38),IF($B38="RAB Short",SUMIFS('RAB Prices Short'!X:X,'RAB Prices Short'!$B:$B,'All Prices combined'!$D38,'RAB Prices Short'!$E:$E,'All Prices combined'!$G38),IF($B38="RAB Long",SUMIFS('RAB Prices Long'!X:X,'RAB Prices Long'!$B:$B,'All Prices combined'!$D38,'RAB Prices Long'!$E:$E,'All Prices combined'!$G38)))),2)</f>
        <v>0</v>
      </c>
      <c r="V38" s="2">
        <f>ROUND(IF($B38="Annuity",SUMIFS('Annuity Prices'!Y:Y,'Annuity Prices'!$B:$B,$D38,'Annuity Prices'!$E:$E,$G38),IF($B38="RAB Short",SUMIFS('RAB Prices Short'!Y:Y,'RAB Prices Short'!$B:$B,'All Prices combined'!$D38,'RAB Prices Short'!$E:$E,'All Prices combined'!$G38),IF($B38="RAB Long",SUMIFS('RAB Prices Long'!Y:Y,'RAB Prices Long'!$B:$B,'All Prices combined'!$D38,'RAB Prices Long'!$E:$E,'All Prices combined'!$G38)))),2)</f>
        <v>0</v>
      </c>
      <c r="W38" s="2">
        <f>ROUND(IF($B38="Annuity",SUMIFS('Annuity Prices'!Z:Z,'Annuity Prices'!$B:$B,$D38,'Annuity Prices'!$E:$E,$G38),IF($B38="RAB Short",SUMIFS('RAB Prices Short'!Z:Z,'RAB Prices Short'!$B:$B,'All Prices combined'!$D38,'RAB Prices Short'!$E:$E,'All Prices combined'!$G38),IF($B38="RAB Long",SUMIFS('RAB Prices Long'!Z:Z,'RAB Prices Long'!$B:$B,'All Prices combined'!$D38,'RAB Prices Long'!$E:$E,'All Prices combined'!$G38)))),2)</f>
        <v>0</v>
      </c>
      <c r="X38" s="2">
        <f>ROUND(IF($B38="Annuity",SUMIFS('Annuity Prices'!AA:AA,'Annuity Prices'!$B:$B,$D38,'Annuity Prices'!$E:$E,$G38),IF($B38="RAB Short",SUMIFS('RAB Prices Short'!AA:AA,'RAB Prices Short'!$B:$B,'All Prices combined'!$D38,'RAB Prices Short'!$E:$E,'All Prices combined'!$G38),IF($B38="RAB Long",SUMIFS('RAB Prices Long'!AA:AA,'RAB Prices Long'!$B:$B,'All Prices combined'!$D38,'RAB Prices Long'!$E:$E,'All Prices combined'!$G38)))),2)</f>
        <v>0</v>
      </c>
      <c r="Y38" s="2">
        <f>ROUND(IF($B38="Annuity",SUMIFS('Annuity Prices'!AB:AB,'Annuity Prices'!$B:$B,$D38,'Annuity Prices'!$E:$E,$G38),IF($B38="RAB Short",SUMIFS('RAB Prices Short'!AB:AB,'RAB Prices Short'!$B:$B,'All Prices combined'!$D38,'RAB Prices Short'!$E:$E,'All Prices combined'!$G38),IF($B38="RAB Long",SUMIFS('RAB Prices Long'!AB:AB,'RAB Prices Long'!$B:$B,'All Prices combined'!$D38,'RAB Prices Long'!$E:$E,'All Prices combined'!$G38)))),2)</f>
        <v>0</v>
      </c>
      <c r="Z38" s="2">
        <f>ROUND(IF($B38="Annuity",SUMIFS('Annuity Prices'!AC:AC,'Annuity Prices'!$B:$B,$D38,'Annuity Prices'!$E:$E,$G38),IF($B38="RAB Short",SUMIFS('RAB Prices Short'!AC:AC,'RAB Prices Short'!$B:$B,'All Prices combined'!$D38,'RAB Prices Short'!$E:$E,'All Prices combined'!$G38),IF($B38="RAB Long",SUMIFS('RAB Prices Long'!AC:AC,'RAB Prices Long'!$B:$B,'All Prices combined'!$D38,'RAB Prices Long'!$E:$E,'All Prices combined'!$G38)))),2)</f>
        <v>0</v>
      </c>
      <c r="AA38" s="2">
        <f>ROUND(IF($B38="Annuity",SUMIFS('Annuity Prices'!AD:AD,'Annuity Prices'!$B:$B,$D38,'Annuity Prices'!$E:$E,$G38),IF($B38="RAB Short",SUMIFS('RAB Prices Short'!AD:AD,'RAB Prices Short'!$B:$B,'All Prices combined'!$D38,'RAB Prices Short'!$E:$E,'All Prices combined'!$G38),IF($B38="RAB Long",SUMIFS('RAB Prices Long'!AD:AD,'RAB Prices Long'!$B:$B,'All Prices combined'!$D38,'RAB Prices Long'!$E:$E,'All Prices combined'!$G38)))),2)</f>
        <v>0</v>
      </c>
      <c r="AB38" s="2">
        <f>ROUND(IF($B38="Annuity",SUMIFS('Annuity Prices'!AE:AE,'Annuity Prices'!$B:$B,$D38,'Annuity Prices'!$E:$E,$G38),IF($B38="RAB Short",SUMIFS('RAB Prices Short'!AE:AE,'RAB Prices Short'!$B:$B,'All Prices combined'!$D38,'RAB Prices Short'!$E:$E,'All Prices combined'!$G38),IF($B38="RAB Long",SUMIFS('RAB Prices Long'!AE:AE,'RAB Prices Long'!$B:$B,'All Prices combined'!$D38,'RAB Prices Long'!$E:$E,'All Prices combined'!$G38)))),2)</f>
        <v>0</v>
      </c>
      <c r="AC38" s="2">
        <f>ROUND(IF($B38="Annuity",SUMIFS('Annuity Prices'!AF:AF,'Annuity Prices'!$B:$B,$D38,'Annuity Prices'!$E:$E,$G38),IF($B38="RAB Short",SUMIFS('RAB Prices Short'!AF:AF,'RAB Prices Short'!$B:$B,'All Prices combined'!$D38,'RAB Prices Short'!$E:$E,'All Prices combined'!$G38),IF($B38="RAB Long",SUMIFS('RAB Prices Long'!AF:AF,'RAB Prices Long'!$B:$B,'All Prices combined'!$D38,'RAB Prices Long'!$E:$E,'All Prices combined'!$G38)))),2)</f>
        <v>0</v>
      </c>
      <c r="AD38" s="2">
        <f>ROUND(IF($B38="Annuity",SUMIFS('Annuity Prices'!AG:AG,'Annuity Prices'!$B:$B,$D38,'Annuity Prices'!$E:$E,$G38),IF($B38="RAB Short",SUMIFS('RAB Prices Short'!AG:AG,'RAB Prices Short'!$B:$B,'All Prices combined'!$D38,'RAB Prices Short'!$E:$E,'All Prices combined'!$G38),IF($B38="RAB Long",SUMIFS('RAB Prices Long'!AG:AG,'RAB Prices Long'!$B:$B,'All Prices combined'!$D38,'RAB Prices Long'!$E:$E,'All Prices combined'!$G38)))),2)</f>
        <v>0</v>
      </c>
      <c r="AE38" s="2">
        <f>ROUND(IF($B38="Annuity",SUMIFS('Annuity Prices'!AH:AH,'Annuity Prices'!$B:$B,$D38,'Annuity Prices'!$E:$E,$G38),IF($B38="RAB Short",SUMIFS('RAB Prices Short'!AH:AH,'RAB Prices Short'!$B:$B,'All Prices combined'!$D38,'RAB Prices Short'!$E:$E,'All Prices combined'!$G38),IF($B38="RAB Long",SUMIFS('RAB Prices Long'!AH:AH,'RAB Prices Long'!$B:$B,'All Prices combined'!$D38,'RAB Prices Long'!$E:$E,'All Prices combined'!$G38)))),2)</f>
        <v>0</v>
      </c>
      <c r="AF38" s="2">
        <f>ROUND(IF($B38="Annuity",SUMIFS('Annuity Prices'!AI:AI,'Annuity Prices'!$B:$B,$D38,'Annuity Prices'!$E:$E,$G38),IF($B38="RAB Short",SUMIFS('RAB Prices Short'!AI:AI,'RAB Prices Short'!$B:$B,'All Prices combined'!$D38,'RAB Prices Short'!$E:$E,'All Prices combined'!$G38),IF($B38="RAB Long",SUMIFS('RAB Prices Long'!AI:AI,'RAB Prices Long'!$B:$B,'All Prices combined'!$D38,'RAB Prices Long'!$E:$E,'All Prices combined'!$G38)))),2)</f>
        <v>0</v>
      </c>
      <c r="AG38" s="2">
        <f>ROUND(IF($B38="Annuity",SUMIFS('Annuity Prices'!AJ:AJ,'Annuity Prices'!$B:$B,$D38,'Annuity Prices'!$E:$E,$G38),IF($B38="RAB Short",SUMIFS('RAB Prices Short'!AJ:AJ,'RAB Prices Short'!$B:$B,'All Prices combined'!$D38,'RAB Prices Short'!$E:$E,'All Prices combined'!$G38),IF($B38="RAB Long",SUMIFS('RAB Prices Long'!AJ:AJ,'RAB Prices Long'!$B:$B,'All Prices combined'!$D38,'RAB Prices Long'!$E:$E,'All Prices combined'!$G38)))),2)</f>
        <v>0</v>
      </c>
      <c r="AH38" s="2">
        <f>ROUND(IF($B38="Annuity",SUMIFS('Annuity Prices'!AK:AK,'Annuity Prices'!$B:$B,$D38,'Annuity Prices'!$E:$E,$G38),IF($B38="RAB Short",SUMIFS('RAB Prices Short'!AK:AK,'RAB Prices Short'!$B:$B,'All Prices combined'!$D38,'RAB Prices Short'!$E:$E,'All Prices combined'!$G38),IF($B38="RAB Long",SUMIFS('RAB Prices Long'!AK:AK,'RAB Prices Long'!$B:$B,'All Prices combined'!$D38,'RAB Prices Long'!$E:$E,'All Prices combined'!$G38)))),2)</f>
        <v>0</v>
      </c>
      <c r="AI38" s="2">
        <f>ROUND(IF($B38="Annuity",SUMIFS('Annuity Prices'!AL:AL,'Annuity Prices'!$B:$B,$D38,'Annuity Prices'!$E:$E,$G38),IF($B38="RAB Short",SUMIFS('RAB Prices Short'!AL:AL,'RAB Prices Short'!$B:$B,'All Prices combined'!$D38,'RAB Prices Short'!$E:$E,'All Prices combined'!$G38),IF($B38="RAB Long",SUMIFS('RAB Prices Long'!AL:AL,'RAB Prices Long'!$B:$B,'All Prices combined'!$D38,'RAB Prices Long'!$E:$E,'All Prices combined'!$G38)))),2)</f>
        <v>0</v>
      </c>
      <c r="AJ38" s="2">
        <f>ROUND(IF($B38="Annuity",SUMIFS('Annuity Prices'!AM:AM,'Annuity Prices'!$B:$B,$D38,'Annuity Prices'!$E:$E,$G38),IF($B38="RAB Short",SUMIFS('RAB Prices Short'!AM:AM,'RAB Prices Short'!$B:$B,'All Prices combined'!$D38,'RAB Prices Short'!$E:$E,'All Prices combined'!$G38),IF($B38="RAB Long",SUMIFS('RAB Prices Long'!AM:AM,'RAB Prices Long'!$B:$B,'All Prices combined'!$D38,'RAB Prices Long'!$E:$E,'All Prices combined'!$G38)))),2)</f>
        <v>0</v>
      </c>
      <c r="AK38" s="2">
        <f>ROUND(IF($B38="Annuity",SUMIFS('Annuity Prices'!AN:AN,'Annuity Prices'!$B:$B,$D38,'Annuity Prices'!$E:$E,$G38),IF($B38="RAB Short",SUMIFS('RAB Prices Short'!AN:AN,'RAB Prices Short'!$B:$B,'All Prices combined'!$D38,'RAB Prices Short'!$E:$E,'All Prices combined'!$G38),IF($B38="RAB Long",SUMIFS('RAB Prices Long'!AN:AN,'RAB Prices Long'!$B:$B,'All Prices combined'!$D38,'RAB Prices Long'!$E:$E,'All Prices combined'!$G38)))),2)</f>
        <v>0</v>
      </c>
      <c r="AL38" s="2">
        <f>ROUND(IF($B38="Annuity",SUMIFS('Annuity Prices'!AO:AO,'Annuity Prices'!$B:$B,$D38,'Annuity Prices'!$E:$E,$G38),IF($B38="RAB Short",SUMIFS('RAB Prices Short'!AO:AO,'RAB Prices Short'!$B:$B,'All Prices combined'!$D38,'RAB Prices Short'!$E:$E,'All Prices combined'!$G38),IF($B38="RAB Long",SUMIFS('RAB Prices Long'!AO:AO,'RAB Prices Long'!$B:$B,'All Prices combined'!$D38,'RAB Prices Long'!$E:$E,'All Prices combined'!$G38)))),2)</f>
        <v>0</v>
      </c>
      <c r="AM38" s="2">
        <f>ROUND(IF($B38="Annuity",SUMIFS('Annuity Prices'!AP:AP,'Annuity Prices'!$B:$B,$D38,'Annuity Prices'!$E:$E,$G38),IF($B38="RAB Short",SUMIFS('RAB Prices Short'!AP:AP,'RAB Prices Short'!$B:$B,'All Prices combined'!$D38,'RAB Prices Short'!$E:$E,'All Prices combined'!$G38),IF($B38="RAB Long",SUMIFS('RAB Prices Long'!AP:AP,'RAB Prices Long'!$B:$B,'All Prices combined'!$D38,'RAB Prices Long'!$E:$E,'All Prices combined'!$G38)))),2)</f>
        <v>0</v>
      </c>
      <c r="AN38" s="2">
        <f>ROUND(IF($B38="Annuity",SUMIFS('Annuity Prices'!AQ:AQ,'Annuity Prices'!$B:$B,$D38,'Annuity Prices'!$E:$E,$G38),IF($B38="RAB Short",SUMIFS('RAB Prices Short'!AQ:AQ,'RAB Prices Short'!$B:$B,'All Prices combined'!$D38,'RAB Prices Short'!$E:$E,'All Prices combined'!$G38),IF($B38="RAB Long",SUMIFS('RAB Prices Long'!AQ:AQ,'RAB Prices Long'!$B:$B,'All Prices combined'!$D38,'RAB Prices Long'!$E:$E,'All Prices combined'!$G38)))),2)</f>
        <v>0</v>
      </c>
      <c r="AO38" s="2">
        <f>ROUND(IF($B38="Annuity",SUMIFS('Annuity Prices'!AR:AR,'Annuity Prices'!$B:$B,$D38,'Annuity Prices'!$E:$E,$G38),IF($B38="RAB Short",SUMIFS('RAB Prices Short'!AR:AR,'RAB Prices Short'!$B:$B,'All Prices combined'!$D38,'RAB Prices Short'!$E:$E,'All Prices combined'!$G38),IF($B38="RAB Long",SUMIFS('RAB Prices Long'!AR:AR,'RAB Prices Long'!$B:$B,'All Prices combined'!$D38,'RAB Prices Long'!$E:$E,'All Prices combined'!$G38)))),2)</f>
        <v>0</v>
      </c>
      <c r="AP38" s="2">
        <f>ROUND(IF($B38="Annuity",SUMIFS('Annuity Prices'!AS:AS,'Annuity Prices'!$B:$B,$D38,'Annuity Prices'!$E:$E,$G38),IF($B38="RAB Short",SUMIFS('RAB Prices Short'!AS:AS,'RAB Prices Short'!$B:$B,'All Prices combined'!$D38,'RAB Prices Short'!$E:$E,'All Prices combined'!$G38),IF($B38="RAB Long",SUMIFS('RAB Prices Long'!AS:AS,'RAB Prices Long'!$B:$B,'All Prices combined'!$D38,'RAB Prices Long'!$E:$E,'All Prices combined'!$G38)))),2)</f>
        <v>0</v>
      </c>
      <c r="AQ38" s="2">
        <f>ROUND(IF($B38="Annuity",SUMIFS('Annuity Prices'!AT:AT,'Annuity Prices'!$B:$B,$D38,'Annuity Prices'!$E:$E,$G38),IF($B38="RAB Short",SUMIFS('RAB Prices Short'!AT:AT,'RAB Prices Short'!$B:$B,'All Prices combined'!$D38,'RAB Prices Short'!$E:$E,'All Prices combined'!$G38),IF($B38="RAB Long",SUMIFS('RAB Prices Long'!AT:AT,'RAB Prices Long'!$B:$B,'All Prices combined'!$D38,'RAB Prices Long'!$E:$E,'All Prices combined'!$G38)))),2)</f>
        <v>0</v>
      </c>
      <c r="AR38" s="2">
        <f>ROUND(IF($B38="Annuity",SUMIFS('Annuity Prices'!AU:AU,'Annuity Prices'!$B:$B,$D38,'Annuity Prices'!$E:$E,$G38),IF($B38="RAB Short",SUMIFS('RAB Prices Short'!AU:AU,'RAB Prices Short'!$B:$B,'All Prices combined'!$D38,'RAB Prices Short'!$E:$E,'All Prices combined'!$G38),IF($B38="RAB Long",SUMIFS('RAB Prices Long'!AU:AU,'RAB Prices Long'!$B:$B,'All Prices combined'!$D38,'RAB Prices Long'!$E:$E,'All Prices combined'!$G38)))),2)</f>
        <v>0</v>
      </c>
      <c r="AS38" s="2">
        <f>ROUND(IF($B38="Annuity",SUMIFS('Annuity Prices'!AV:AV,'Annuity Prices'!$B:$B,$D38,'Annuity Prices'!$E:$E,$G38),IF($B38="RAB Short",SUMIFS('RAB Prices Short'!AV:AV,'RAB Prices Short'!$B:$B,'All Prices combined'!$D38,'RAB Prices Short'!$E:$E,'All Prices combined'!$G38),IF($B38="RAB Long",SUMIFS('RAB Prices Long'!AV:AV,'RAB Prices Long'!$B:$B,'All Prices combined'!$D38,'RAB Prices Long'!$E:$E,'All Prices combined'!$G38)))),2)</f>
        <v>0</v>
      </c>
      <c r="AT38" s="2">
        <f>ROUND(IF($B38="Annuity",SUMIFS('Annuity Prices'!AW:AW,'Annuity Prices'!$B:$B,$D38,'Annuity Prices'!$E:$E,$G38),IF($B38="RAB Short",SUMIFS('RAB Prices Short'!AW:AW,'RAB Prices Short'!$B:$B,'All Prices combined'!$D38,'RAB Prices Short'!$E:$E,'All Prices combined'!$G38),IF($B38="RAB Long",SUMIFS('RAB Prices Long'!AW:AW,'RAB Prices Long'!$B:$B,'All Prices combined'!$D38,'RAB Prices Long'!$E:$E,'All Prices combined'!$G38)))),2)</f>
        <v>0</v>
      </c>
      <c r="AU38" s="2">
        <f>ROUND(IF($B38="Annuity",SUMIFS('Annuity Prices'!AX:AX,'Annuity Prices'!$B:$B,$D38,'Annuity Prices'!$E:$E,$G38),IF($B38="RAB Short",SUMIFS('RAB Prices Short'!AX:AX,'RAB Prices Short'!$B:$B,'All Prices combined'!$D38,'RAB Prices Short'!$E:$E,'All Prices combined'!$G38),IF($B38="RAB Long",SUMIFS('RAB Prices Long'!AX:AX,'RAB Prices Long'!$B:$B,'All Prices combined'!$D38,'RAB Prices Long'!$E:$E,'All Prices combined'!$G38)))),2)</f>
        <v>0</v>
      </c>
      <c r="AV38" s="2">
        <f>ROUND(IF($B38="Annuity",SUMIFS('Annuity Prices'!AY:AY,'Annuity Prices'!$B:$B,$D38,'Annuity Prices'!$E:$E,$G38),IF($B38="RAB Short",SUMIFS('RAB Prices Short'!AY:AY,'RAB Prices Short'!$B:$B,'All Prices combined'!$D38,'RAB Prices Short'!$E:$E,'All Prices combined'!$G38),IF($B38="RAB Long",SUMIFS('RAB Prices Long'!AY:AY,'RAB Prices Long'!$B:$B,'All Prices combined'!$D38,'RAB Prices Long'!$E:$E,'All Prices combined'!$G38)))),2)</f>
        <v>0</v>
      </c>
      <c r="AW38" s="2">
        <f>ROUND(IF($B38="Annuity",SUMIFS('Annuity Prices'!AZ:AZ,'Annuity Prices'!$B:$B,$D38,'Annuity Prices'!$E:$E,$G38),IF($B38="RAB Short",SUMIFS('RAB Prices Short'!AZ:AZ,'RAB Prices Short'!$B:$B,'All Prices combined'!$D38,'RAB Prices Short'!$E:$E,'All Prices combined'!$G38),IF($B38="RAB Long",SUMIFS('RAB Prices Long'!AZ:AZ,'RAB Prices Long'!$B:$B,'All Prices combined'!$D38,'RAB Prices Long'!$E:$E,'All Prices combined'!$G38)))),2)</f>
        <v>0</v>
      </c>
      <c r="AX38" s="2">
        <f>ROUND(IF($B38="Annuity",SUMIFS('Annuity Prices'!BA:BA,'Annuity Prices'!$B:$B,$D38,'Annuity Prices'!$E:$E,$G38),IF($B38="RAB Short",SUMIFS('RAB Prices Short'!BA:BA,'RAB Prices Short'!$B:$B,'All Prices combined'!$D38,'RAB Prices Short'!$E:$E,'All Prices combined'!$G38),IF($B38="RAB Long",SUMIFS('RAB Prices Long'!BA:BA,'RAB Prices Long'!$B:$B,'All Prices combined'!$D38,'RAB Prices Long'!$E:$E,'All Prices combined'!$G38)))),2)</f>
        <v>0</v>
      </c>
      <c r="AY38" s="2">
        <f>ROUND(IF($B38="Annuity",SUMIFS('Annuity Prices'!BB:BB,'Annuity Prices'!$B:$B,$D38,'Annuity Prices'!$E:$E,$G38),IF($B38="RAB Short",SUMIFS('RAB Prices Short'!BB:BB,'RAB Prices Short'!$B:$B,'All Prices combined'!$D38,'RAB Prices Short'!$E:$E,'All Prices combined'!$G38),IF($B38="RAB Long",SUMIFS('RAB Prices Long'!BB:BB,'RAB Prices Long'!$B:$B,'All Prices combined'!$D38,'RAB Prices Long'!$E:$E,'All Prices combined'!$G38)))),2)</f>
        <v>0</v>
      </c>
      <c r="AZ38" s="2">
        <f>ROUND(IF($B38="Annuity",SUMIFS('Annuity Prices'!BC:BC,'Annuity Prices'!$B:$B,$D38,'Annuity Prices'!$E:$E,$G38),IF($B38="RAB Short",SUMIFS('RAB Prices Short'!BC:BC,'RAB Prices Short'!$B:$B,'All Prices combined'!$D38,'RAB Prices Short'!$E:$E,'All Prices combined'!$G38),IF($B38="RAB Long",SUMIFS('RAB Prices Long'!BC:BC,'RAB Prices Long'!$B:$B,'All Prices combined'!$D38,'RAB Prices Long'!$E:$E,'All Prices combined'!$G38)))),2)</f>
        <v>0</v>
      </c>
      <c r="BA38" s="2">
        <f>ROUND(IF($B38="Annuity",SUMIFS('Annuity Prices'!BD:BD,'Annuity Prices'!$B:$B,$D38,'Annuity Prices'!$E:$E,$G38),IF($B38="RAB Short",SUMIFS('RAB Prices Short'!BD:BD,'RAB Prices Short'!$B:$B,'All Prices combined'!$D38,'RAB Prices Short'!$E:$E,'All Prices combined'!$G38),IF($B38="RAB Long",SUMIFS('RAB Prices Long'!BD:BD,'RAB Prices Long'!$B:$B,'All Prices combined'!$D38,'RAB Prices Long'!$E:$E,'All Prices combined'!$G38)))),2)</f>
        <v>0</v>
      </c>
      <c r="BB38" s="2">
        <f>ROUND(IF($B38="Annuity",SUMIFS('Annuity Prices'!BE:BE,'Annuity Prices'!$B:$B,$D38,'Annuity Prices'!$E:$E,$G38),IF($B38="RAB Short",SUMIFS('RAB Prices Short'!BE:BE,'RAB Prices Short'!$B:$B,'All Prices combined'!$D38,'RAB Prices Short'!$E:$E,'All Prices combined'!$G38),IF($B38="RAB Long",SUMIFS('RAB Prices Long'!BE:BE,'RAB Prices Long'!$B:$B,'All Prices combined'!$D38,'RAB Prices Long'!$E:$E,'All Prices combined'!$G38)))),2)</f>
        <v>0</v>
      </c>
      <c r="BC38" s="2">
        <f>ROUND(IF($B38="Annuity",SUMIFS('Annuity Prices'!BF:BF,'Annuity Prices'!$B:$B,$D38,'Annuity Prices'!$E:$E,$G38),IF($B38="RAB Short",SUMIFS('RAB Prices Short'!BF:BF,'RAB Prices Short'!$B:$B,'All Prices combined'!$D38,'RAB Prices Short'!$E:$E,'All Prices combined'!$G38),IF($B38="RAB Long",SUMIFS('RAB Prices Long'!BF:BF,'RAB Prices Long'!$B:$B,'All Prices combined'!$D38,'RAB Prices Long'!$E:$E,'All Prices combined'!$G38)))),2)</f>
        <v>0</v>
      </c>
      <c r="BD38" s="2">
        <f>ROUND(IF($B38="Annuity",SUMIFS('Annuity Prices'!BG:BG,'Annuity Prices'!$B:$B,$D38,'Annuity Prices'!$E:$E,$G38),IF($B38="RAB Short",SUMIFS('RAB Prices Short'!BG:BG,'RAB Prices Short'!$B:$B,'All Prices combined'!$D38,'RAB Prices Short'!$E:$E,'All Prices combined'!$G38),IF($B38="RAB Long",SUMIFS('RAB Prices Long'!BG:BG,'RAB Prices Long'!$B:$B,'All Prices combined'!$D38,'RAB Prices Long'!$E:$E,'All Prices combined'!$G38)))),2)</f>
        <v>0</v>
      </c>
      <c r="BE38" s="2">
        <f>ROUND(IF($B38="Annuity",SUMIFS('Annuity Prices'!BH:BH,'Annuity Prices'!$B:$B,$D38,'Annuity Prices'!$E:$E,$G38),IF($B38="RAB Short",SUMIFS('RAB Prices Short'!BH:BH,'RAB Prices Short'!$B:$B,'All Prices combined'!$D38,'RAB Prices Short'!$E:$E,'All Prices combined'!$G38),IF($B38="RAB Long",SUMIFS('RAB Prices Long'!BH:BH,'RAB Prices Long'!$B:$B,'All Prices combined'!$D38,'RAB Prices Long'!$E:$E,'All Prices combined'!$G38)))),2)</f>
        <v>0</v>
      </c>
      <c r="BF38" s="2">
        <f>ROUND(IF($B38="Annuity",SUMIFS('Annuity Prices'!BI:BI,'Annuity Prices'!$B:$B,$D38,'Annuity Prices'!$E:$E,$G38),IF($B38="RAB Short",SUMIFS('RAB Prices Short'!BI:BI,'RAB Prices Short'!$B:$B,'All Prices combined'!$D38,'RAB Prices Short'!$E:$E,'All Prices combined'!$G38),IF($B38="RAB Long",SUMIFS('RAB Prices Long'!BI:BI,'RAB Prices Long'!$B:$B,'All Prices combined'!$D38,'RAB Prices Long'!$E:$E,'All Prices combined'!$G38)))),2)</f>
        <v>0</v>
      </c>
      <c r="BG38" s="2">
        <f>ROUND(IF($B38="Annuity",SUMIFS('Annuity Prices'!BJ:BJ,'Annuity Prices'!$B:$B,$D38,'Annuity Prices'!$E:$E,$G38),IF($B38="RAB Short",SUMIFS('RAB Prices Short'!BJ:BJ,'RAB Prices Short'!$B:$B,'All Prices combined'!$D38,'RAB Prices Short'!$E:$E,'All Prices combined'!$G38),IF($B38="RAB Long",SUMIFS('RAB Prices Long'!BJ:BJ,'RAB Prices Long'!$B:$B,'All Prices combined'!$D38,'RAB Prices Long'!$E:$E,'All Prices combined'!$G38)))),2)</f>
        <v>0</v>
      </c>
      <c r="BH38" s="2">
        <f>ROUND(IF($B38="Annuity",SUMIFS('Annuity Prices'!BK:BK,'Annuity Prices'!$B:$B,$D38,'Annuity Prices'!$E:$E,$G38),IF($B38="RAB Short",SUMIFS('RAB Prices Short'!BK:BK,'RAB Prices Short'!$B:$B,'All Prices combined'!$D38,'RAB Prices Short'!$E:$E,'All Prices combined'!$G38),IF($B38="RAB Long",SUMIFS('RAB Prices Long'!BK:BK,'RAB Prices Long'!$B:$B,'All Prices combined'!$D38,'RAB Prices Long'!$E:$E,'All Prices combined'!$G38)))),2)</f>
        <v>0</v>
      </c>
      <c r="BI38" s="2">
        <f>ROUND(IF($B38="Annuity",SUMIFS('Annuity Prices'!BL:BL,'Annuity Prices'!$B:$B,$D38,'Annuity Prices'!$E:$E,$G38),IF($B38="RAB Short",SUMIFS('RAB Prices Short'!BL:BL,'RAB Prices Short'!$B:$B,'All Prices combined'!$D38,'RAB Prices Short'!$E:$E,'All Prices combined'!$G38),IF($B38="RAB Long",SUMIFS('RAB Prices Long'!BL:BL,'RAB Prices Long'!$B:$B,'All Prices combined'!$D38,'RAB Prices Long'!$E:$E,'All Prices combined'!$G38)))),2)</f>
        <v>0</v>
      </c>
      <c r="BJ38" s="2">
        <f>ROUND(IF($B38="Annuity",SUMIFS('Annuity Prices'!BM:BM,'Annuity Prices'!$B:$B,$D38,'Annuity Prices'!$E:$E,$G38),IF($B38="RAB Short",SUMIFS('RAB Prices Short'!BM:BM,'RAB Prices Short'!$B:$B,'All Prices combined'!$D38,'RAB Prices Short'!$E:$E,'All Prices combined'!$G38),IF($B38="RAB Long",SUMIFS('RAB Prices Long'!BM:BM,'RAB Prices Long'!$B:$B,'All Prices combined'!$D38,'RAB Prices Long'!$E:$E,'All Prices combined'!$G38)))),2)</f>
        <v>0</v>
      </c>
      <c r="BK38" s="2">
        <f>ROUND(IF($B38="Annuity",SUMIFS('Annuity Prices'!BN:BN,'Annuity Prices'!$B:$B,$D38,'Annuity Prices'!$E:$E,$G38),IF($B38="RAB Short",SUMIFS('RAB Prices Short'!BN:BN,'RAB Prices Short'!$B:$B,'All Prices combined'!$D38,'RAB Prices Short'!$E:$E,'All Prices combined'!$G38),IF($B38="RAB Long",SUMIFS('RAB Prices Long'!BN:BN,'RAB Prices Long'!$B:$B,'All Prices combined'!$D38,'RAB Prices Long'!$E:$E,'All Prices combined'!$G38)))),2)</f>
        <v>0</v>
      </c>
      <c r="BL38" s="2">
        <f>ROUND(IF($B38="Annuity",SUMIFS('Annuity Prices'!BO:BO,'Annuity Prices'!$B:$B,$D38,'Annuity Prices'!$E:$E,$G38),IF($B38="RAB Short",SUMIFS('RAB Prices Short'!BO:BO,'RAB Prices Short'!$B:$B,'All Prices combined'!$D38,'RAB Prices Short'!$E:$E,'All Prices combined'!$G38),IF($B38="RAB Long",SUMIFS('RAB Prices Long'!BO:BO,'RAB Prices Long'!$B:$B,'All Prices combined'!$D38,'RAB Prices Long'!$E:$E,'All Prices combined'!$G38)))),2)</f>
        <v>0</v>
      </c>
      <c r="BM38" s="2">
        <f>ROUND(IF($B38="Annuity",SUMIFS('Annuity Prices'!BP:BP,'Annuity Prices'!$B:$B,$D38,'Annuity Prices'!$E:$E,$G38),IF($B38="RAB Short",SUMIFS('RAB Prices Short'!BP:BP,'RAB Prices Short'!$B:$B,'All Prices combined'!$D38,'RAB Prices Short'!$E:$E,'All Prices combined'!$G38),IF($B38="RAB Long",SUMIFS('RAB Prices Long'!BP:BP,'RAB Prices Long'!$B:$B,'All Prices combined'!$D38,'RAB Prices Long'!$E:$E,'All Prices combined'!$G38)))),2)</f>
        <v>0</v>
      </c>
      <c r="BN38" s="2">
        <f>ROUND(IF($B38="Annuity",SUMIFS('Annuity Prices'!BQ:BQ,'Annuity Prices'!$B:$B,$D38,'Annuity Prices'!$E:$E,$G38),IF($B38="RAB Short",SUMIFS('RAB Prices Short'!BQ:BQ,'RAB Prices Short'!$B:$B,'All Prices combined'!$D38,'RAB Prices Short'!$E:$E,'All Prices combined'!$G38),IF($B38="RAB Long",SUMIFS('RAB Prices Long'!BQ:BQ,'RAB Prices Long'!$B:$B,'All Prices combined'!$D38,'RAB Prices Long'!$E:$E,'All Prices combined'!$G38)))),2)</f>
        <v>0</v>
      </c>
      <c r="BO38" s="2">
        <f>ROUND(IF($B38="Annuity",SUMIFS('Annuity Prices'!BR:BR,'Annuity Prices'!$B:$B,$D38,'Annuity Prices'!$E:$E,$G38),IF($B38="RAB Short",SUMIFS('RAB Prices Short'!BR:BR,'RAB Prices Short'!$B:$B,'All Prices combined'!$D38,'RAB Prices Short'!$E:$E,'All Prices combined'!$G38),IF($B38="RAB Long",SUMIFS('RAB Prices Long'!BR:BR,'RAB Prices Long'!$B:$B,'All Prices combined'!$D38,'RAB Prices Long'!$E:$E,'All Prices combined'!$G38)))),2)</f>
        <v>0</v>
      </c>
      <c r="BP38" s="2">
        <f>ROUND(IF($B38="Annuity",SUMIFS('Annuity Prices'!BS:BS,'Annuity Prices'!$B:$B,$D38,'Annuity Prices'!$E:$E,$G38),IF($B38="RAB Short",SUMIFS('RAB Prices Short'!BS:BS,'RAB Prices Short'!$B:$B,'All Prices combined'!$D38,'RAB Prices Short'!$E:$E,'All Prices combined'!$G38),IF($B38="RAB Long",SUMIFS('RAB Prices Long'!BS:BS,'RAB Prices Long'!$B:$B,'All Prices combined'!$D38,'RAB Prices Long'!$E:$E,'All Prices combined'!$G38)))),2)</f>
        <v>0</v>
      </c>
      <c r="BQ38" s="2">
        <f>ROUND(IF($B38="Annuity",SUMIFS('Annuity Prices'!BT:BT,'Annuity Prices'!$B:$B,$D38,'Annuity Prices'!$E:$E,$G38),IF($B38="RAB Short",SUMIFS('RAB Prices Short'!BT:BT,'RAB Prices Short'!$B:$B,'All Prices combined'!$D38,'RAB Prices Short'!$E:$E,'All Prices combined'!$G38),IF($B38="RAB Long",SUMIFS('RAB Prices Long'!BT:BT,'RAB Prices Long'!$B:$B,'All Prices combined'!$D38,'RAB Prices Long'!$E:$E,'All Prices combined'!$G38)))),2)</f>
        <v>0</v>
      </c>
      <c r="BR38" s="2">
        <f>ROUND(IF($B38="Annuity",SUMIFS('Annuity Prices'!BU:BU,'Annuity Prices'!$B:$B,$D38,'Annuity Prices'!$E:$E,$G38),IF($B38="RAB Short",SUMIFS('RAB Prices Short'!BU:BU,'RAB Prices Short'!$B:$B,'All Prices combined'!$D38,'RAB Prices Short'!$E:$E,'All Prices combined'!$G38),IF($B38="RAB Long",SUMIFS('RAB Prices Long'!BU:BU,'RAB Prices Long'!$B:$B,'All Prices combined'!$D38,'RAB Prices Long'!$E:$E,'All Prices combined'!$G38)))),2)</f>
        <v>0</v>
      </c>
      <c r="BS38" s="2">
        <f>ROUND(IF($B38="Annuity",SUMIFS('Annuity Prices'!BV:BV,'Annuity Prices'!$B:$B,$D38,'Annuity Prices'!$E:$E,$G38),IF($B38="RAB Short",SUMIFS('RAB Prices Short'!BV:BV,'RAB Prices Short'!$B:$B,'All Prices combined'!$D38,'RAB Prices Short'!$E:$E,'All Prices combined'!$G38),IF($B38="RAB Long",SUMIFS('RAB Prices Long'!BV:BV,'RAB Prices Long'!$B:$B,'All Prices combined'!$D38,'RAB Prices Long'!$E:$E,'All Prices combined'!$G38)))),2)</f>
        <v>0</v>
      </c>
      <c r="BT38" s="2">
        <f>ROUND(IF($B38="Annuity",SUMIFS('Annuity Prices'!BW:BW,'Annuity Prices'!$B:$B,$D38,'Annuity Prices'!$E:$E,$G38),IF($B38="RAB Short",SUMIFS('RAB Prices Short'!BW:BW,'RAB Prices Short'!$B:$B,'All Prices combined'!$D38,'RAB Prices Short'!$E:$E,'All Prices combined'!$G38),IF($B38="RAB Long",SUMIFS('RAB Prices Long'!BW:BW,'RAB Prices Long'!$B:$B,'All Prices combined'!$D38,'RAB Prices Long'!$E:$E,'All Prices combined'!$G38)))),2)</f>
        <v>0</v>
      </c>
      <c r="BU38" s="2">
        <f>ROUND(IF($B38="Annuity",SUMIFS('Annuity Prices'!BX:BX,'Annuity Prices'!$B:$B,$D38,'Annuity Prices'!$E:$E,$G38),IF($B38="RAB Short",SUMIFS('RAB Prices Short'!BX:BX,'RAB Prices Short'!$B:$B,'All Prices combined'!$D38,'RAB Prices Short'!$E:$E,'All Prices combined'!$G38),IF($B38="RAB Long",SUMIFS('RAB Prices Long'!BX:BX,'RAB Prices Long'!$B:$B,'All Prices combined'!$D38,'RAB Prices Long'!$E:$E,'All Prices combined'!$G38)))),2)</f>
        <v>0</v>
      </c>
    </row>
    <row r="39" spans="2:73" x14ac:dyDescent="0.25">
      <c r="B39" t="s">
        <v>37</v>
      </c>
      <c r="C39" s="1">
        <v>9</v>
      </c>
      <c r="D39" s="1" t="s">
        <v>151</v>
      </c>
      <c r="E39" s="1" t="s">
        <v>148</v>
      </c>
      <c r="F39" s="1">
        <v>9</v>
      </c>
      <c r="G39" s="1" t="s">
        <v>38</v>
      </c>
      <c r="H39" s="1" t="s">
        <v>128</v>
      </c>
      <c r="I39" s="2">
        <f>ROUND(IF($B39="Annuity",SUMIFS('Annuity Prices'!L:L,'Annuity Prices'!$B:$B,$D39,'Annuity Prices'!$E:$E,$G39),IF($B39="RAB Short",SUMIFS('RAB Prices Short'!L:L,'RAB Prices Short'!$B:$B,'All Prices combined'!$D39,'RAB Prices Short'!$E:$E,'All Prices combined'!$G39),IF($B39="RAB Long",SUMIFS('RAB Prices Long'!L:L,'RAB Prices Long'!$B:$B,'All Prices combined'!$D39,'RAB Prices Long'!$E:$E,'All Prices combined'!$G39)))),2)</f>
        <v>21.21</v>
      </c>
      <c r="J39" s="2">
        <f>ROUND(IF($B39="Annuity",SUMIFS('Annuity Prices'!M:M,'Annuity Prices'!$B:$B,$D39,'Annuity Prices'!$E:$E,$G39),IF($B39="RAB Short",SUMIFS('RAB Prices Short'!M:M,'RAB Prices Short'!$B:$B,'All Prices combined'!$D39,'RAB Prices Short'!$E:$E,'All Prices combined'!$G39),IF($B39="RAB Long",SUMIFS('RAB Prices Long'!M:M,'RAB Prices Long'!$B:$B,'All Prices combined'!$D39,'RAB Prices Long'!$E:$E,'All Prices combined'!$G39)))),2)</f>
        <v>21.82</v>
      </c>
      <c r="K39" s="2">
        <f>ROUND(IF($B39="Annuity",SUMIFS('Annuity Prices'!N:N,'Annuity Prices'!$B:$B,$D39,'Annuity Prices'!$E:$E,$G39),IF($B39="RAB Short",SUMIFS('RAB Prices Short'!N:N,'RAB Prices Short'!$B:$B,'All Prices combined'!$D39,'RAB Prices Short'!$E:$E,'All Prices combined'!$G39),IF($B39="RAB Long",SUMIFS('RAB Prices Long'!N:N,'RAB Prices Long'!$B:$B,'All Prices combined'!$D39,'RAB Prices Long'!$E:$E,'All Prices combined'!$G39)))),2)</f>
        <v>22.45</v>
      </c>
      <c r="L39" s="2">
        <f>ROUND(IF($B39="Annuity",SUMIFS('Annuity Prices'!O:O,'Annuity Prices'!$B:$B,$D39,'Annuity Prices'!$E:$E,$G39),IF($B39="RAB Short",SUMIFS('RAB Prices Short'!O:O,'RAB Prices Short'!$B:$B,'All Prices combined'!$D39,'RAB Prices Short'!$E:$E,'All Prices combined'!$G39),IF($B39="RAB Long",SUMIFS('RAB Prices Long'!O:O,'RAB Prices Long'!$B:$B,'All Prices combined'!$D39,'RAB Prices Long'!$E:$E,'All Prices combined'!$G39)))),2)</f>
        <v>23.09</v>
      </c>
      <c r="M39" s="2">
        <f>ROUND(IF($B39="Annuity",SUMIFS('Annuity Prices'!P:P,'Annuity Prices'!$B:$B,$D39,'Annuity Prices'!$E:$E,$G39),IF($B39="RAB Short",SUMIFS('RAB Prices Short'!P:P,'RAB Prices Short'!$B:$B,'All Prices combined'!$D39,'RAB Prices Short'!$E:$E,'All Prices combined'!$G39),IF($B39="RAB Long",SUMIFS('RAB Prices Long'!P:P,'RAB Prices Long'!$B:$B,'All Prices combined'!$D39,'RAB Prices Long'!$E:$E,'All Prices combined'!$G39)))),2)</f>
        <v>23.03</v>
      </c>
      <c r="N39" s="2">
        <f>ROUND(IF($B39="Annuity",SUMIFS('Annuity Prices'!Q:Q,'Annuity Prices'!$B:$B,$D39,'Annuity Prices'!$E:$E,$G39),IF($B39="RAB Short",SUMIFS('RAB Prices Short'!Q:Q,'RAB Prices Short'!$B:$B,'All Prices combined'!$D39,'RAB Prices Short'!$E:$E,'All Prices combined'!$G39),IF($B39="RAB Long",SUMIFS('RAB Prices Long'!Q:Q,'RAB Prices Long'!$B:$B,'All Prices combined'!$D39,'RAB Prices Long'!$E:$E,'All Prices combined'!$G39)))),2)</f>
        <v>23.6</v>
      </c>
      <c r="O39" s="2">
        <f>ROUND(IF($B39="Annuity",SUMIFS('Annuity Prices'!R:R,'Annuity Prices'!$B:$B,$D39,'Annuity Prices'!$E:$E,$G39),IF($B39="RAB Short",SUMIFS('RAB Prices Short'!R:R,'RAB Prices Short'!$B:$B,'All Prices combined'!$D39,'RAB Prices Short'!$E:$E,'All Prices combined'!$G39),IF($B39="RAB Long",SUMIFS('RAB Prices Long'!R:R,'RAB Prices Long'!$B:$B,'All Prices combined'!$D39,'RAB Prices Long'!$E:$E,'All Prices combined'!$G39)))),2)</f>
        <v>24.19</v>
      </c>
      <c r="P39" s="2">
        <f>ROUND(IF($B39="Annuity",SUMIFS('Annuity Prices'!S:S,'Annuity Prices'!$B:$B,$D39,'Annuity Prices'!$E:$E,$G39),IF($B39="RAB Short",SUMIFS('RAB Prices Short'!S:S,'RAB Prices Short'!$B:$B,'All Prices combined'!$D39,'RAB Prices Short'!$E:$E,'All Prices combined'!$G39),IF($B39="RAB Long",SUMIFS('RAB Prices Long'!S:S,'RAB Prices Long'!$B:$B,'All Prices combined'!$D39,'RAB Prices Long'!$E:$E,'All Prices combined'!$G39)))),2)</f>
        <v>24.8</v>
      </c>
      <c r="Q39" s="2">
        <f>ROUND(IF($B39="Annuity",SUMIFS('Annuity Prices'!T:T,'Annuity Prices'!$B:$B,$D39,'Annuity Prices'!$E:$E,$G39),IF($B39="RAB Short",SUMIFS('RAB Prices Short'!T:T,'RAB Prices Short'!$B:$B,'All Prices combined'!$D39,'RAB Prices Short'!$E:$E,'All Prices combined'!$G39),IF($B39="RAB Long",SUMIFS('RAB Prices Long'!T:T,'RAB Prices Long'!$B:$B,'All Prices combined'!$D39,'RAB Prices Long'!$E:$E,'All Prices combined'!$G39)))),2)</f>
        <v>25.39</v>
      </c>
      <c r="R39" s="2">
        <f>ROUND(IF($B39="Annuity",SUMIFS('Annuity Prices'!U:U,'Annuity Prices'!$B:$B,$D39,'Annuity Prices'!$E:$E,$G39),IF($B39="RAB Short",SUMIFS('RAB Prices Short'!U:U,'RAB Prices Short'!$B:$B,'All Prices combined'!$D39,'RAB Prices Short'!$E:$E,'All Prices combined'!$G39),IF($B39="RAB Long",SUMIFS('RAB Prices Long'!U:U,'RAB Prices Long'!$B:$B,'All Prices combined'!$D39,'RAB Prices Long'!$E:$E,'All Prices combined'!$G39)))),2)</f>
        <v>26.03</v>
      </c>
      <c r="S39" s="2">
        <f>ROUND(IF($B39="Annuity",SUMIFS('Annuity Prices'!V:V,'Annuity Prices'!$B:$B,$D39,'Annuity Prices'!$E:$E,$G39),IF($B39="RAB Short",SUMIFS('RAB Prices Short'!V:V,'RAB Prices Short'!$B:$B,'All Prices combined'!$D39,'RAB Prices Short'!$E:$E,'All Prices combined'!$G39),IF($B39="RAB Long",SUMIFS('RAB Prices Long'!V:V,'RAB Prices Long'!$B:$B,'All Prices combined'!$D39,'RAB Prices Long'!$E:$E,'All Prices combined'!$G39)))),2)</f>
        <v>26.68</v>
      </c>
      <c r="T39" s="2">
        <f>ROUND(IF($B39="Annuity",SUMIFS('Annuity Prices'!W:W,'Annuity Prices'!$B:$B,$D39,'Annuity Prices'!$E:$E,$G39),IF($B39="RAB Short",SUMIFS('RAB Prices Short'!W:W,'RAB Prices Short'!$B:$B,'All Prices combined'!$D39,'RAB Prices Short'!$E:$E,'All Prices combined'!$G39),IF($B39="RAB Long",SUMIFS('RAB Prices Long'!W:W,'RAB Prices Long'!$B:$B,'All Prices combined'!$D39,'RAB Prices Long'!$E:$E,'All Prices combined'!$G39)))),2)</f>
        <v>27.35</v>
      </c>
      <c r="U39" s="2">
        <f>ROUND(IF($B39="Annuity",SUMIFS('Annuity Prices'!X:X,'Annuity Prices'!$B:$B,$D39,'Annuity Prices'!$E:$E,$G39),IF($B39="RAB Short",SUMIFS('RAB Prices Short'!X:X,'RAB Prices Short'!$B:$B,'All Prices combined'!$D39,'RAB Prices Short'!$E:$E,'All Prices combined'!$G39),IF($B39="RAB Long",SUMIFS('RAB Prices Long'!X:X,'RAB Prices Long'!$B:$B,'All Prices combined'!$D39,'RAB Prices Long'!$E:$E,'All Prices combined'!$G39)))),2)</f>
        <v>28.01</v>
      </c>
      <c r="V39" s="2">
        <f>ROUND(IF($B39="Annuity",SUMIFS('Annuity Prices'!Y:Y,'Annuity Prices'!$B:$B,$D39,'Annuity Prices'!$E:$E,$G39),IF($B39="RAB Short",SUMIFS('RAB Prices Short'!Y:Y,'RAB Prices Short'!$B:$B,'All Prices combined'!$D39,'RAB Prices Short'!$E:$E,'All Prices combined'!$G39),IF($B39="RAB Long",SUMIFS('RAB Prices Long'!Y:Y,'RAB Prices Long'!$B:$B,'All Prices combined'!$D39,'RAB Prices Long'!$E:$E,'All Prices combined'!$G39)))),2)</f>
        <v>28.71</v>
      </c>
      <c r="W39" s="2">
        <f>ROUND(IF($B39="Annuity",SUMIFS('Annuity Prices'!Z:Z,'Annuity Prices'!$B:$B,$D39,'Annuity Prices'!$E:$E,$G39),IF($B39="RAB Short",SUMIFS('RAB Prices Short'!Z:Z,'RAB Prices Short'!$B:$B,'All Prices combined'!$D39,'RAB Prices Short'!$E:$E,'All Prices combined'!$G39),IF($B39="RAB Long",SUMIFS('RAB Prices Long'!Z:Z,'RAB Prices Long'!$B:$B,'All Prices combined'!$D39,'RAB Prices Long'!$E:$E,'All Prices combined'!$G39)))),2)</f>
        <v>29.42</v>
      </c>
      <c r="X39" s="2">
        <f>ROUND(IF($B39="Annuity",SUMIFS('Annuity Prices'!AA:AA,'Annuity Prices'!$B:$B,$D39,'Annuity Prices'!$E:$E,$G39),IF($B39="RAB Short",SUMIFS('RAB Prices Short'!AA:AA,'RAB Prices Short'!$B:$B,'All Prices combined'!$D39,'RAB Prices Short'!$E:$E,'All Prices combined'!$G39),IF($B39="RAB Long",SUMIFS('RAB Prices Long'!AA:AA,'RAB Prices Long'!$B:$B,'All Prices combined'!$D39,'RAB Prices Long'!$E:$E,'All Prices combined'!$G39)))),2)</f>
        <v>30.16</v>
      </c>
      <c r="Y39" s="2">
        <f>ROUND(IF($B39="Annuity",SUMIFS('Annuity Prices'!AB:AB,'Annuity Prices'!$B:$B,$D39,'Annuity Prices'!$E:$E,$G39),IF($B39="RAB Short",SUMIFS('RAB Prices Short'!AB:AB,'RAB Prices Short'!$B:$B,'All Prices combined'!$D39,'RAB Prices Short'!$E:$E,'All Prices combined'!$G39),IF($B39="RAB Long",SUMIFS('RAB Prices Long'!AB:AB,'RAB Prices Long'!$B:$B,'All Prices combined'!$D39,'RAB Prices Long'!$E:$E,'All Prices combined'!$G39)))),2)</f>
        <v>30.89</v>
      </c>
      <c r="Z39" s="2">
        <f>ROUND(IF($B39="Annuity",SUMIFS('Annuity Prices'!AC:AC,'Annuity Prices'!$B:$B,$D39,'Annuity Prices'!$E:$E,$G39),IF($B39="RAB Short",SUMIFS('RAB Prices Short'!AC:AC,'RAB Prices Short'!$B:$B,'All Prices combined'!$D39,'RAB Prices Short'!$E:$E,'All Prices combined'!$G39),IF($B39="RAB Long",SUMIFS('RAB Prices Long'!AC:AC,'RAB Prices Long'!$B:$B,'All Prices combined'!$D39,'RAB Prices Long'!$E:$E,'All Prices combined'!$G39)))),2)</f>
        <v>31.66</v>
      </c>
      <c r="AA39" s="2">
        <f>ROUND(IF($B39="Annuity",SUMIFS('Annuity Prices'!AD:AD,'Annuity Prices'!$B:$B,$D39,'Annuity Prices'!$E:$E,$G39),IF($B39="RAB Short",SUMIFS('RAB Prices Short'!AD:AD,'RAB Prices Short'!$B:$B,'All Prices combined'!$D39,'RAB Prices Short'!$E:$E,'All Prices combined'!$G39),IF($B39="RAB Long",SUMIFS('RAB Prices Long'!AD:AD,'RAB Prices Long'!$B:$B,'All Prices combined'!$D39,'RAB Prices Long'!$E:$E,'All Prices combined'!$G39)))),2)</f>
        <v>32.450000000000003</v>
      </c>
      <c r="AB39" s="2">
        <f>ROUND(IF($B39="Annuity",SUMIFS('Annuity Prices'!AE:AE,'Annuity Prices'!$B:$B,$D39,'Annuity Prices'!$E:$E,$G39),IF($B39="RAB Short",SUMIFS('RAB Prices Short'!AE:AE,'RAB Prices Short'!$B:$B,'All Prices combined'!$D39,'RAB Prices Short'!$E:$E,'All Prices combined'!$G39),IF($B39="RAB Long",SUMIFS('RAB Prices Long'!AE:AE,'RAB Prices Long'!$B:$B,'All Prices combined'!$D39,'RAB Prices Long'!$E:$E,'All Prices combined'!$G39)))),2)</f>
        <v>33.26</v>
      </c>
      <c r="AC39" s="2">
        <f>ROUND(IF($B39="Annuity",SUMIFS('Annuity Prices'!AF:AF,'Annuity Prices'!$B:$B,$D39,'Annuity Prices'!$E:$E,$G39),IF($B39="RAB Short",SUMIFS('RAB Prices Short'!AF:AF,'RAB Prices Short'!$B:$B,'All Prices combined'!$D39,'RAB Prices Short'!$E:$E,'All Prices combined'!$G39),IF($B39="RAB Long",SUMIFS('RAB Prices Long'!AF:AF,'RAB Prices Long'!$B:$B,'All Prices combined'!$D39,'RAB Prices Long'!$E:$E,'All Prices combined'!$G39)))),2)</f>
        <v>34.06</v>
      </c>
      <c r="AD39" s="2">
        <f>ROUND(IF($B39="Annuity",SUMIFS('Annuity Prices'!AG:AG,'Annuity Prices'!$B:$B,$D39,'Annuity Prices'!$E:$E,$G39),IF($B39="RAB Short",SUMIFS('RAB Prices Short'!AG:AG,'RAB Prices Short'!$B:$B,'All Prices combined'!$D39,'RAB Prices Short'!$E:$E,'All Prices combined'!$G39),IF($B39="RAB Long",SUMIFS('RAB Prices Long'!AG:AG,'RAB Prices Long'!$B:$B,'All Prices combined'!$D39,'RAB Prices Long'!$E:$E,'All Prices combined'!$G39)))),2)</f>
        <v>34.909999999999997</v>
      </c>
      <c r="AE39" s="2">
        <f>ROUND(IF($B39="Annuity",SUMIFS('Annuity Prices'!AH:AH,'Annuity Prices'!$B:$B,$D39,'Annuity Prices'!$E:$E,$G39),IF($B39="RAB Short",SUMIFS('RAB Prices Short'!AH:AH,'RAB Prices Short'!$B:$B,'All Prices combined'!$D39,'RAB Prices Short'!$E:$E,'All Prices combined'!$G39),IF($B39="RAB Long",SUMIFS('RAB Prices Long'!AH:AH,'RAB Prices Long'!$B:$B,'All Prices combined'!$D39,'RAB Prices Long'!$E:$E,'All Prices combined'!$G39)))),2)</f>
        <v>35.79</v>
      </c>
      <c r="AF39" s="2">
        <f>ROUND(IF($B39="Annuity",SUMIFS('Annuity Prices'!AI:AI,'Annuity Prices'!$B:$B,$D39,'Annuity Prices'!$E:$E,$G39),IF($B39="RAB Short",SUMIFS('RAB Prices Short'!AI:AI,'RAB Prices Short'!$B:$B,'All Prices combined'!$D39,'RAB Prices Short'!$E:$E,'All Prices combined'!$G39),IF($B39="RAB Long",SUMIFS('RAB Prices Long'!AI:AI,'RAB Prices Long'!$B:$B,'All Prices combined'!$D39,'RAB Prices Long'!$E:$E,'All Prices combined'!$G39)))),2)</f>
        <v>36.68</v>
      </c>
      <c r="AG39" s="2">
        <f>ROUND(IF($B39="Annuity",SUMIFS('Annuity Prices'!AJ:AJ,'Annuity Prices'!$B:$B,$D39,'Annuity Prices'!$E:$E,$G39),IF($B39="RAB Short",SUMIFS('RAB Prices Short'!AJ:AJ,'RAB Prices Short'!$B:$B,'All Prices combined'!$D39,'RAB Prices Short'!$E:$E,'All Prices combined'!$G39),IF($B39="RAB Long",SUMIFS('RAB Prices Long'!AJ:AJ,'RAB Prices Long'!$B:$B,'All Prices combined'!$D39,'RAB Prices Long'!$E:$E,'All Prices combined'!$G39)))),2)</f>
        <v>37.57</v>
      </c>
      <c r="AH39" s="2">
        <f>ROUND(IF($B39="Annuity",SUMIFS('Annuity Prices'!AK:AK,'Annuity Prices'!$B:$B,$D39,'Annuity Prices'!$E:$E,$G39),IF($B39="RAB Short",SUMIFS('RAB Prices Short'!AK:AK,'RAB Prices Short'!$B:$B,'All Prices combined'!$D39,'RAB Prices Short'!$E:$E,'All Prices combined'!$G39),IF($B39="RAB Long",SUMIFS('RAB Prices Long'!AK:AK,'RAB Prices Long'!$B:$B,'All Prices combined'!$D39,'RAB Prices Long'!$E:$E,'All Prices combined'!$G39)))),2)</f>
        <v>38.51</v>
      </c>
      <c r="AI39" s="2">
        <f>ROUND(IF($B39="Annuity",SUMIFS('Annuity Prices'!AL:AL,'Annuity Prices'!$B:$B,$D39,'Annuity Prices'!$E:$E,$G39),IF($B39="RAB Short",SUMIFS('RAB Prices Short'!AL:AL,'RAB Prices Short'!$B:$B,'All Prices combined'!$D39,'RAB Prices Short'!$E:$E,'All Prices combined'!$G39),IF($B39="RAB Long",SUMIFS('RAB Prices Long'!AL:AL,'RAB Prices Long'!$B:$B,'All Prices combined'!$D39,'RAB Prices Long'!$E:$E,'All Prices combined'!$G39)))),2)</f>
        <v>39.47</v>
      </c>
      <c r="AJ39" s="2">
        <f>ROUND(IF($B39="Annuity",SUMIFS('Annuity Prices'!AM:AM,'Annuity Prices'!$B:$B,$D39,'Annuity Prices'!$E:$E,$G39),IF($B39="RAB Short",SUMIFS('RAB Prices Short'!AM:AM,'RAB Prices Short'!$B:$B,'All Prices combined'!$D39,'RAB Prices Short'!$E:$E,'All Prices combined'!$G39),IF($B39="RAB Long",SUMIFS('RAB Prices Long'!AM:AM,'RAB Prices Long'!$B:$B,'All Prices combined'!$D39,'RAB Prices Long'!$E:$E,'All Prices combined'!$G39)))),2)</f>
        <v>40.46</v>
      </c>
      <c r="AK39" s="2">
        <f>ROUND(IF($B39="Annuity",SUMIFS('Annuity Prices'!AN:AN,'Annuity Prices'!$B:$B,$D39,'Annuity Prices'!$E:$E,$G39),IF($B39="RAB Short",SUMIFS('RAB Prices Short'!AN:AN,'RAB Prices Short'!$B:$B,'All Prices combined'!$D39,'RAB Prices Short'!$E:$E,'All Prices combined'!$G39),IF($B39="RAB Long",SUMIFS('RAB Prices Long'!AN:AN,'RAB Prices Long'!$B:$B,'All Prices combined'!$D39,'RAB Prices Long'!$E:$E,'All Prices combined'!$G39)))),2)</f>
        <v>41.43</v>
      </c>
      <c r="AL39" s="2">
        <f>ROUND(IF($B39="Annuity",SUMIFS('Annuity Prices'!AO:AO,'Annuity Prices'!$B:$B,$D39,'Annuity Prices'!$E:$E,$G39),IF($B39="RAB Short",SUMIFS('RAB Prices Short'!AO:AO,'RAB Prices Short'!$B:$B,'All Prices combined'!$D39,'RAB Prices Short'!$E:$E,'All Prices combined'!$G39),IF($B39="RAB Long",SUMIFS('RAB Prices Long'!AO:AO,'RAB Prices Long'!$B:$B,'All Prices combined'!$D39,'RAB Prices Long'!$E:$E,'All Prices combined'!$G39)))),2)</f>
        <v>42.47</v>
      </c>
      <c r="AM39" s="2">
        <f>ROUND(IF($B39="Annuity",SUMIFS('Annuity Prices'!AP:AP,'Annuity Prices'!$B:$B,$D39,'Annuity Prices'!$E:$E,$G39),IF($B39="RAB Short",SUMIFS('RAB Prices Short'!AP:AP,'RAB Prices Short'!$B:$B,'All Prices combined'!$D39,'RAB Prices Short'!$E:$E,'All Prices combined'!$G39),IF($B39="RAB Long",SUMIFS('RAB Prices Long'!AP:AP,'RAB Prices Long'!$B:$B,'All Prices combined'!$D39,'RAB Prices Long'!$E:$E,'All Prices combined'!$G39)))),2)</f>
        <v>43.53</v>
      </c>
      <c r="AN39" s="2">
        <f>ROUND(IF($B39="Annuity",SUMIFS('Annuity Prices'!AQ:AQ,'Annuity Prices'!$B:$B,$D39,'Annuity Prices'!$E:$E,$G39),IF($B39="RAB Short",SUMIFS('RAB Prices Short'!AQ:AQ,'RAB Prices Short'!$B:$B,'All Prices combined'!$D39,'RAB Prices Short'!$E:$E,'All Prices combined'!$G39),IF($B39="RAB Long",SUMIFS('RAB Prices Long'!AQ:AQ,'RAB Prices Long'!$B:$B,'All Prices combined'!$D39,'RAB Prices Long'!$E:$E,'All Prices combined'!$G39)))),2)</f>
        <v>44.62</v>
      </c>
      <c r="AO39" s="2">
        <f>ROUND(IF($B39="Annuity",SUMIFS('Annuity Prices'!AR:AR,'Annuity Prices'!$B:$B,$D39,'Annuity Prices'!$E:$E,$G39),IF($B39="RAB Short",SUMIFS('RAB Prices Short'!AR:AR,'RAB Prices Short'!$B:$B,'All Prices combined'!$D39,'RAB Prices Short'!$E:$E,'All Prices combined'!$G39),IF($B39="RAB Long",SUMIFS('RAB Prices Long'!AR:AR,'RAB Prices Long'!$B:$B,'All Prices combined'!$D39,'RAB Prices Long'!$E:$E,'All Prices combined'!$G39)))),2)</f>
        <v>23.13</v>
      </c>
      <c r="AP39" s="2">
        <f>ROUND(IF($B39="Annuity",SUMIFS('Annuity Prices'!AS:AS,'Annuity Prices'!$B:$B,$D39,'Annuity Prices'!$E:$E,$G39),IF($B39="RAB Short",SUMIFS('RAB Prices Short'!AS:AS,'RAB Prices Short'!$B:$B,'All Prices combined'!$D39,'RAB Prices Short'!$E:$E,'All Prices combined'!$G39),IF($B39="RAB Long",SUMIFS('RAB Prices Long'!AS:AS,'RAB Prices Long'!$B:$B,'All Prices combined'!$D39,'RAB Prices Long'!$E:$E,'All Prices combined'!$G39)))),2)</f>
        <v>21.21</v>
      </c>
      <c r="AQ39" s="2">
        <f>ROUND(IF($B39="Annuity",SUMIFS('Annuity Prices'!AT:AT,'Annuity Prices'!$B:$B,$D39,'Annuity Prices'!$E:$E,$G39),IF($B39="RAB Short",SUMIFS('RAB Prices Short'!AT:AT,'RAB Prices Short'!$B:$B,'All Prices combined'!$D39,'RAB Prices Short'!$E:$E,'All Prices combined'!$G39),IF($B39="RAB Long",SUMIFS('RAB Prices Long'!AT:AT,'RAB Prices Long'!$B:$B,'All Prices combined'!$D39,'RAB Prices Long'!$E:$E,'All Prices combined'!$G39)))),2)</f>
        <v>21.82</v>
      </c>
      <c r="AR39" s="2">
        <f>ROUND(IF($B39="Annuity",SUMIFS('Annuity Prices'!AU:AU,'Annuity Prices'!$B:$B,$D39,'Annuity Prices'!$E:$E,$G39),IF($B39="RAB Short",SUMIFS('RAB Prices Short'!AU:AU,'RAB Prices Short'!$B:$B,'All Prices combined'!$D39,'RAB Prices Short'!$E:$E,'All Prices combined'!$G39),IF($B39="RAB Long",SUMIFS('RAB Prices Long'!AU:AU,'RAB Prices Long'!$B:$B,'All Prices combined'!$D39,'RAB Prices Long'!$E:$E,'All Prices combined'!$G39)))),2)</f>
        <v>22.45</v>
      </c>
      <c r="AS39" s="2">
        <f>ROUND(IF($B39="Annuity",SUMIFS('Annuity Prices'!AV:AV,'Annuity Prices'!$B:$B,$D39,'Annuity Prices'!$E:$E,$G39),IF($B39="RAB Short",SUMIFS('RAB Prices Short'!AV:AV,'RAB Prices Short'!$B:$B,'All Prices combined'!$D39,'RAB Prices Short'!$E:$E,'All Prices combined'!$G39),IF($B39="RAB Long",SUMIFS('RAB Prices Long'!AV:AV,'RAB Prices Long'!$B:$B,'All Prices combined'!$D39,'RAB Prices Long'!$E:$E,'All Prices combined'!$G39)))),2)</f>
        <v>23.09</v>
      </c>
      <c r="AT39" s="2">
        <f>ROUND(IF($B39="Annuity",SUMIFS('Annuity Prices'!AW:AW,'Annuity Prices'!$B:$B,$D39,'Annuity Prices'!$E:$E,$G39),IF($B39="RAB Short",SUMIFS('RAB Prices Short'!AW:AW,'RAB Prices Short'!$B:$B,'All Prices combined'!$D39,'RAB Prices Short'!$E:$E,'All Prices combined'!$G39),IF($B39="RAB Long",SUMIFS('RAB Prices Long'!AW:AW,'RAB Prices Long'!$B:$B,'All Prices combined'!$D39,'RAB Prices Long'!$E:$E,'All Prices combined'!$G39)))),2)</f>
        <v>23.03</v>
      </c>
      <c r="AU39" s="2">
        <f>ROUND(IF($B39="Annuity",SUMIFS('Annuity Prices'!AX:AX,'Annuity Prices'!$B:$B,$D39,'Annuity Prices'!$E:$E,$G39),IF($B39="RAB Short",SUMIFS('RAB Prices Short'!AX:AX,'RAB Prices Short'!$B:$B,'All Prices combined'!$D39,'RAB Prices Short'!$E:$E,'All Prices combined'!$G39),IF($B39="RAB Long",SUMIFS('RAB Prices Long'!AX:AX,'RAB Prices Long'!$B:$B,'All Prices combined'!$D39,'RAB Prices Long'!$E:$E,'All Prices combined'!$G39)))),2)</f>
        <v>23.6</v>
      </c>
      <c r="AV39" s="2">
        <f>ROUND(IF($B39="Annuity",SUMIFS('Annuity Prices'!AY:AY,'Annuity Prices'!$B:$B,$D39,'Annuity Prices'!$E:$E,$G39),IF($B39="RAB Short",SUMIFS('RAB Prices Short'!AY:AY,'RAB Prices Short'!$B:$B,'All Prices combined'!$D39,'RAB Prices Short'!$E:$E,'All Prices combined'!$G39),IF($B39="RAB Long",SUMIFS('RAB Prices Long'!AY:AY,'RAB Prices Long'!$B:$B,'All Prices combined'!$D39,'RAB Prices Long'!$E:$E,'All Prices combined'!$G39)))),2)</f>
        <v>24.19</v>
      </c>
      <c r="AW39" s="2">
        <f>ROUND(IF($B39="Annuity",SUMIFS('Annuity Prices'!AZ:AZ,'Annuity Prices'!$B:$B,$D39,'Annuity Prices'!$E:$E,$G39),IF($B39="RAB Short",SUMIFS('RAB Prices Short'!AZ:AZ,'RAB Prices Short'!$B:$B,'All Prices combined'!$D39,'RAB Prices Short'!$E:$E,'All Prices combined'!$G39),IF($B39="RAB Long",SUMIFS('RAB Prices Long'!AZ:AZ,'RAB Prices Long'!$B:$B,'All Prices combined'!$D39,'RAB Prices Long'!$E:$E,'All Prices combined'!$G39)))),2)</f>
        <v>24.8</v>
      </c>
      <c r="AX39" s="2">
        <f>ROUND(IF($B39="Annuity",SUMIFS('Annuity Prices'!BA:BA,'Annuity Prices'!$B:$B,$D39,'Annuity Prices'!$E:$E,$G39),IF($B39="RAB Short",SUMIFS('RAB Prices Short'!BA:BA,'RAB Prices Short'!$B:$B,'All Prices combined'!$D39,'RAB Prices Short'!$E:$E,'All Prices combined'!$G39),IF($B39="RAB Long",SUMIFS('RAB Prices Long'!BA:BA,'RAB Prices Long'!$B:$B,'All Prices combined'!$D39,'RAB Prices Long'!$E:$E,'All Prices combined'!$G39)))),2)</f>
        <v>25.39</v>
      </c>
      <c r="AY39" s="2">
        <f>ROUND(IF($B39="Annuity",SUMIFS('Annuity Prices'!BB:BB,'Annuity Prices'!$B:$B,$D39,'Annuity Prices'!$E:$E,$G39),IF($B39="RAB Short",SUMIFS('RAB Prices Short'!BB:BB,'RAB Prices Short'!$B:$B,'All Prices combined'!$D39,'RAB Prices Short'!$E:$E,'All Prices combined'!$G39),IF($B39="RAB Long",SUMIFS('RAB Prices Long'!BB:BB,'RAB Prices Long'!$B:$B,'All Prices combined'!$D39,'RAB Prices Long'!$E:$E,'All Prices combined'!$G39)))),2)</f>
        <v>26.03</v>
      </c>
      <c r="AZ39" s="2">
        <f>ROUND(IF($B39="Annuity",SUMIFS('Annuity Prices'!BC:BC,'Annuity Prices'!$B:$B,$D39,'Annuity Prices'!$E:$E,$G39),IF($B39="RAB Short",SUMIFS('RAB Prices Short'!BC:BC,'RAB Prices Short'!$B:$B,'All Prices combined'!$D39,'RAB Prices Short'!$E:$E,'All Prices combined'!$G39),IF($B39="RAB Long",SUMIFS('RAB Prices Long'!BC:BC,'RAB Prices Long'!$B:$B,'All Prices combined'!$D39,'RAB Prices Long'!$E:$E,'All Prices combined'!$G39)))),2)</f>
        <v>26.68</v>
      </c>
      <c r="BA39" s="2">
        <f>ROUND(IF($B39="Annuity",SUMIFS('Annuity Prices'!BD:BD,'Annuity Prices'!$B:$B,$D39,'Annuity Prices'!$E:$E,$G39),IF($B39="RAB Short",SUMIFS('RAB Prices Short'!BD:BD,'RAB Prices Short'!$B:$B,'All Prices combined'!$D39,'RAB Prices Short'!$E:$E,'All Prices combined'!$G39),IF($B39="RAB Long",SUMIFS('RAB Prices Long'!BD:BD,'RAB Prices Long'!$B:$B,'All Prices combined'!$D39,'RAB Prices Long'!$E:$E,'All Prices combined'!$G39)))),2)</f>
        <v>27.35</v>
      </c>
      <c r="BB39" s="2">
        <f>ROUND(IF($B39="Annuity",SUMIFS('Annuity Prices'!BE:BE,'Annuity Prices'!$B:$B,$D39,'Annuity Prices'!$E:$E,$G39),IF($B39="RAB Short",SUMIFS('RAB Prices Short'!BE:BE,'RAB Prices Short'!$B:$B,'All Prices combined'!$D39,'RAB Prices Short'!$E:$E,'All Prices combined'!$G39),IF($B39="RAB Long",SUMIFS('RAB Prices Long'!BE:BE,'RAB Prices Long'!$B:$B,'All Prices combined'!$D39,'RAB Prices Long'!$E:$E,'All Prices combined'!$G39)))),2)</f>
        <v>28.01</v>
      </c>
      <c r="BC39" s="2">
        <f>ROUND(IF($B39="Annuity",SUMIFS('Annuity Prices'!BF:BF,'Annuity Prices'!$B:$B,$D39,'Annuity Prices'!$E:$E,$G39),IF($B39="RAB Short",SUMIFS('RAB Prices Short'!BF:BF,'RAB Prices Short'!$B:$B,'All Prices combined'!$D39,'RAB Prices Short'!$E:$E,'All Prices combined'!$G39),IF($B39="RAB Long",SUMIFS('RAB Prices Long'!BF:BF,'RAB Prices Long'!$B:$B,'All Prices combined'!$D39,'RAB Prices Long'!$E:$E,'All Prices combined'!$G39)))),2)</f>
        <v>28.71</v>
      </c>
      <c r="BD39" s="2">
        <f>ROUND(IF($B39="Annuity",SUMIFS('Annuity Prices'!BG:BG,'Annuity Prices'!$B:$B,$D39,'Annuity Prices'!$E:$E,$G39),IF($B39="RAB Short",SUMIFS('RAB Prices Short'!BG:BG,'RAB Prices Short'!$B:$B,'All Prices combined'!$D39,'RAB Prices Short'!$E:$E,'All Prices combined'!$G39),IF($B39="RAB Long",SUMIFS('RAB Prices Long'!BG:BG,'RAB Prices Long'!$B:$B,'All Prices combined'!$D39,'RAB Prices Long'!$E:$E,'All Prices combined'!$G39)))),2)</f>
        <v>29.42</v>
      </c>
      <c r="BE39" s="2">
        <f>ROUND(IF($B39="Annuity",SUMIFS('Annuity Prices'!BH:BH,'Annuity Prices'!$B:$B,$D39,'Annuity Prices'!$E:$E,$G39),IF($B39="RAB Short",SUMIFS('RAB Prices Short'!BH:BH,'RAB Prices Short'!$B:$B,'All Prices combined'!$D39,'RAB Prices Short'!$E:$E,'All Prices combined'!$G39),IF($B39="RAB Long",SUMIFS('RAB Prices Long'!BH:BH,'RAB Prices Long'!$B:$B,'All Prices combined'!$D39,'RAB Prices Long'!$E:$E,'All Prices combined'!$G39)))),2)</f>
        <v>30.16</v>
      </c>
      <c r="BF39" s="2">
        <f>ROUND(IF($B39="Annuity",SUMIFS('Annuity Prices'!BI:BI,'Annuity Prices'!$B:$B,$D39,'Annuity Prices'!$E:$E,$G39),IF($B39="RAB Short",SUMIFS('RAB Prices Short'!BI:BI,'RAB Prices Short'!$B:$B,'All Prices combined'!$D39,'RAB Prices Short'!$E:$E,'All Prices combined'!$G39),IF($B39="RAB Long",SUMIFS('RAB Prices Long'!BI:BI,'RAB Prices Long'!$B:$B,'All Prices combined'!$D39,'RAB Prices Long'!$E:$E,'All Prices combined'!$G39)))),2)</f>
        <v>30.89</v>
      </c>
      <c r="BG39" s="2">
        <f>ROUND(IF($B39="Annuity",SUMIFS('Annuity Prices'!BJ:BJ,'Annuity Prices'!$B:$B,$D39,'Annuity Prices'!$E:$E,$G39),IF($B39="RAB Short",SUMIFS('RAB Prices Short'!BJ:BJ,'RAB Prices Short'!$B:$B,'All Prices combined'!$D39,'RAB Prices Short'!$E:$E,'All Prices combined'!$G39),IF($B39="RAB Long",SUMIFS('RAB Prices Long'!BJ:BJ,'RAB Prices Long'!$B:$B,'All Prices combined'!$D39,'RAB Prices Long'!$E:$E,'All Prices combined'!$G39)))),2)</f>
        <v>31.66</v>
      </c>
      <c r="BH39" s="2">
        <f>ROUND(IF($B39="Annuity",SUMIFS('Annuity Prices'!BK:BK,'Annuity Prices'!$B:$B,$D39,'Annuity Prices'!$E:$E,$G39),IF($B39="RAB Short",SUMIFS('RAB Prices Short'!BK:BK,'RAB Prices Short'!$B:$B,'All Prices combined'!$D39,'RAB Prices Short'!$E:$E,'All Prices combined'!$G39),IF($B39="RAB Long",SUMIFS('RAB Prices Long'!BK:BK,'RAB Prices Long'!$B:$B,'All Prices combined'!$D39,'RAB Prices Long'!$E:$E,'All Prices combined'!$G39)))),2)</f>
        <v>32.450000000000003</v>
      </c>
      <c r="BI39" s="2">
        <f>ROUND(IF($B39="Annuity",SUMIFS('Annuity Prices'!BL:BL,'Annuity Prices'!$B:$B,$D39,'Annuity Prices'!$E:$E,$G39),IF($B39="RAB Short",SUMIFS('RAB Prices Short'!BL:BL,'RAB Prices Short'!$B:$B,'All Prices combined'!$D39,'RAB Prices Short'!$E:$E,'All Prices combined'!$G39),IF($B39="RAB Long",SUMIFS('RAB Prices Long'!BL:BL,'RAB Prices Long'!$B:$B,'All Prices combined'!$D39,'RAB Prices Long'!$E:$E,'All Prices combined'!$G39)))),2)</f>
        <v>33.26</v>
      </c>
      <c r="BJ39" s="2">
        <f>ROUND(IF($B39="Annuity",SUMIFS('Annuity Prices'!BM:BM,'Annuity Prices'!$B:$B,$D39,'Annuity Prices'!$E:$E,$G39),IF($B39="RAB Short",SUMIFS('RAB Prices Short'!BM:BM,'RAB Prices Short'!$B:$B,'All Prices combined'!$D39,'RAB Prices Short'!$E:$E,'All Prices combined'!$G39),IF($B39="RAB Long",SUMIFS('RAB Prices Long'!BM:BM,'RAB Prices Long'!$B:$B,'All Prices combined'!$D39,'RAB Prices Long'!$E:$E,'All Prices combined'!$G39)))),2)</f>
        <v>34.06</v>
      </c>
      <c r="BK39" s="2">
        <f>ROUND(IF($B39="Annuity",SUMIFS('Annuity Prices'!BN:BN,'Annuity Prices'!$B:$B,$D39,'Annuity Prices'!$E:$E,$G39),IF($B39="RAB Short",SUMIFS('RAB Prices Short'!BN:BN,'RAB Prices Short'!$B:$B,'All Prices combined'!$D39,'RAB Prices Short'!$E:$E,'All Prices combined'!$G39),IF($B39="RAB Long",SUMIFS('RAB Prices Long'!BN:BN,'RAB Prices Long'!$B:$B,'All Prices combined'!$D39,'RAB Prices Long'!$E:$E,'All Prices combined'!$G39)))),2)</f>
        <v>34.909999999999997</v>
      </c>
      <c r="BL39" s="2">
        <f>ROUND(IF($B39="Annuity",SUMIFS('Annuity Prices'!BO:BO,'Annuity Prices'!$B:$B,$D39,'Annuity Prices'!$E:$E,$G39),IF($B39="RAB Short",SUMIFS('RAB Prices Short'!BO:BO,'RAB Prices Short'!$B:$B,'All Prices combined'!$D39,'RAB Prices Short'!$E:$E,'All Prices combined'!$G39),IF($B39="RAB Long",SUMIFS('RAB Prices Long'!BO:BO,'RAB Prices Long'!$B:$B,'All Prices combined'!$D39,'RAB Prices Long'!$E:$E,'All Prices combined'!$G39)))),2)</f>
        <v>35.79</v>
      </c>
      <c r="BM39" s="2">
        <f>ROUND(IF($B39="Annuity",SUMIFS('Annuity Prices'!BP:BP,'Annuity Prices'!$B:$B,$D39,'Annuity Prices'!$E:$E,$G39),IF($B39="RAB Short",SUMIFS('RAB Prices Short'!BP:BP,'RAB Prices Short'!$B:$B,'All Prices combined'!$D39,'RAB Prices Short'!$E:$E,'All Prices combined'!$G39),IF($B39="RAB Long",SUMIFS('RAB Prices Long'!BP:BP,'RAB Prices Long'!$B:$B,'All Prices combined'!$D39,'RAB Prices Long'!$E:$E,'All Prices combined'!$G39)))),2)</f>
        <v>36.68</v>
      </c>
      <c r="BN39" s="2">
        <f>ROUND(IF($B39="Annuity",SUMIFS('Annuity Prices'!BQ:BQ,'Annuity Prices'!$B:$B,$D39,'Annuity Prices'!$E:$E,$G39),IF($B39="RAB Short",SUMIFS('RAB Prices Short'!BQ:BQ,'RAB Prices Short'!$B:$B,'All Prices combined'!$D39,'RAB Prices Short'!$E:$E,'All Prices combined'!$G39),IF($B39="RAB Long",SUMIFS('RAB Prices Long'!BQ:BQ,'RAB Prices Long'!$B:$B,'All Prices combined'!$D39,'RAB Prices Long'!$E:$E,'All Prices combined'!$G39)))),2)</f>
        <v>37.57</v>
      </c>
      <c r="BO39" s="2">
        <f>ROUND(IF($B39="Annuity",SUMIFS('Annuity Prices'!BR:BR,'Annuity Prices'!$B:$B,$D39,'Annuity Prices'!$E:$E,$G39),IF($B39="RAB Short",SUMIFS('RAB Prices Short'!BR:BR,'RAB Prices Short'!$B:$B,'All Prices combined'!$D39,'RAB Prices Short'!$E:$E,'All Prices combined'!$G39),IF($B39="RAB Long",SUMIFS('RAB Prices Long'!BR:BR,'RAB Prices Long'!$B:$B,'All Prices combined'!$D39,'RAB Prices Long'!$E:$E,'All Prices combined'!$G39)))),2)</f>
        <v>38.51</v>
      </c>
      <c r="BP39" s="2">
        <f>ROUND(IF($B39="Annuity",SUMIFS('Annuity Prices'!BS:BS,'Annuity Prices'!$B:$B,$D39,'Annuity Prices'!$E:$E,$G39),IF($B39="RAB Short",SUMIFS('RAB Prices Short'!BS:BS,'RAB Prices Short'!$B:$B,'All Prices combined'!$D39,'RAB Prices Short'!$E:$E,'All Prices combined'!$G39),IF($B39="RAB Long",SUMIFS('RAB Prices Long'!BS:BS,'RAB Prices Long'!$B:$B,'All Prices combined'!$D39,'RAB Prices Long'!$E:$E,'All Prices combined'!$G39)))),2)</f>
        <v>39.47</v>
      </c>
      <c r="BQ39" s="2">
        <f>ROUND(IF($B39="Annuity",SUMIFS('Annuity Prices'!BT:BT,'Annuity Prices'!$B:$B,$D39,'Annuity Prices'!$E:$E,$G39),IF($B39="RAB Short",SUMIFS('RAB Prices Short'!BT:BT,'RAB Prices Short'!$B:$B,'All Prices combined'!$D39,'RAB Prices Short'!$E:$E,'All Prices combined'!$G39),IF($B39="RAB Long",SUMIFS('RAB Prices Long'!BT:BT,'RAB Prices Long'!$B:$B,'All Prices combined'!$D39,'RAB Prices Long'!$E:$E,'All Prices combined'!$G39)))),2)</f>
        <v>40.46</v>
      </c>
      <c r="BR39" s="2">
        <f>ROUND(IF($B39="Annuity",SUMIFS('Annuity Prices'!BU:BU,'Annuity Prices'!$B:$B,$D39,'Annuity Prices'!$E:$E,$G39),IF($B39="RAB Short",SUMIFS('RAB Prices Short'!BU:BU,'RAB Prices Short'!$B:$B,'All Prices combined'!$D39,'RAB Prices Short'!$E:$E,'All Prices combined'!$G39),IF($B39="RAB Long",SUMIFS('RAB Prices Long'!BU:BU,'RAB Prices Long'!$B:$B,'All Prices combined'!$D39,'RAB Prices Long'!$E:$E,'All Prices combined'!$G39)))),2)</f>
        <v>41.43</v>
      </c>
      <c r="BS39" s="2">
        <f>ROUND(IF($B39="Annuity",SUMIFS('Annuity Prices'!BV:BV,'Annuity Prices'!$B:$B,$D39,'Annuity Prices'!$E:$E,$G39),IF($B39="RAB Short",SUMIFS('RAB Prices Short'!BV:BV,'RAB Prices Short'!$B:$B,'All Prices combined'!$D39,'RAB Prices Short'!$E:$E,'All Prices combined'!$G39),IF($B39="RAB Long",SUMIFS('RAB Prices Long'!BV:BV,'RAB Prices Long'!$B:$B,'All Prices combined'!$D39,'RAB Prices Long'!$E:$E,'All Prices combined'!$G39)))),2)</f>
        <v>42.47</v>
      </c>
      <c r="BT39" s="2">
        <f>ROUND(IF($B39="Annuity",SUMIFS('Annuity Prices'!BW:BW,'Annuity Prices'!$B:$B,$D39,'Annuity Prices'!$E:$E,$G39),IF($B39="RAB Short",SUMIFS('RAB Prices Short'!BW:BW,'RAB Prices Short'!$B:$B,'All Prices combined'!$D39,'RAB Prices Short'!$E:$E,'All Prices combined'!$G39),IF($B39="RAB Long",SUMIFS('RAB Prices Long'!BW:BW,'RAB Prices Long'!$B:$B,'All Prices combined'!$D39,'RAB Prices Long'!$E:$E,'All Prices combined'!$G39)))),2)</f>
        <v>43.53</v>
      </c>
      <c r="BU39" s="2">
        <f>ROUND(IF($B39="Annuity",SUMIFS('Annuity Prices'!BX:BX,'Annuity Prices'!$B:$B,$D39,'Annuity Prices'!$E:$E,$G39),IF($B39="RAB Short",SUMIFS('RAB Prices Short'!BX:BX,'RAB Prices Short'!$B:$B,'All Prices combined'!$D39,'RAB Prices Short'!$E:$E,'All Prices combined'!$G39),IF($B39="RAB Long",SUMIFS('RAB Prices Long'!BX:BX,'RAB Prices Long'!$B:$B,'All Prices combined'!$D39,'RAB Prices Long'!$E:$E,'All Prices combined'!$G39)))),2)</f>
        <v>44.62</v>
      </c>
    </row>
    <row r="40" spans="2:73" x14ac:dyDescent="0.25">
      <c r="B40" t="s">
        <v>37</v>
      </c>
      <c r="C40" s="1">
        <v>9</v>
      </c>
      <c r="D40" s="1" t="s">
        <v>151</v>
      </c>
      <c r="E40" s="1" t="s">
        <v>148</v>
      </c>
      <c r="F40" s="1">
        <v>9</v>
      </c>
      <c r="G40" s="1" t="s">
        <v>40</v>
      </c>
      <c r="H40" s="1"/>
      <c r="I40" s="2">
        <f>ROUND(IF($B40="Annuity",SUMIFS('Annuity Prices'!L:L,'Annuity Prices'!$B:$B,$D40,'Annuity Prices'!$E:$E,$G40),IF($B40="RAB Short",SUMIFS('RAB Prices Short'!L:L,'RAB Prices Short'!$B:$B,'All Prices combined'!$D40,'RAB Prices Short'!$E:$E,'All Prices combined'!$G40),IF($B40="RAB Long",SUMIFS('RAB Prices Long'!L:L,'RAB Prices Long'!$B:$B,'All Prices combined'!$D40,'RAB Prices Long'!$E:$E,'All Prices combined'!$G40)))),2)</f>
        <v>1.95</v>
      </c>
      <c r="J40" s="2">
        <f>ROUND(IF($B40="Annuity",SUMIFS('Annuity Prices'!M:M,'Annuity Prices'!$B:$B,$D40,'Annuity Prices'!$E:$E,$G40),IF($B40="RAB Short",SUMIFS('RAB Prices Short'!M:M,'RAB Prices Short'!$B:$B,'All Prices combined'!$D40,'RAB Prices Short'!$E:$E,'All Prices combined'!$G40),IF($B40="RAB Long",SUMIFS('RAB Prices Long'!M:M,'RAB Prices Long'!$B:$B,'All Prices combined'!$D40,'RAB Prices Long'!$E:$E,'All Prices combined'!$G40)))),2)</f>
        <v>2.0099999999999998</v>
      </c>
      <c r="K40" s="2">
        <f>ROUND(IF($B40="Annuity",SUMIFS('Annuity Prices'!N:N,'Annuity Prices'!$B:$B,$D40,'Annuity Prices'!$E:$E,$G40),IF($B40="RAB Short",SUMIFS('RAB Prices Short'!N:N,'RAB Prices Short'!$B:$B,'All Prices combined'!$D40,'RAB Prices Short'!$E:$E,'All Prices combined'!$G40),IF($B40="RAB Long",SUMIFS('RAB Prices Long'!N:N,'RAB Prices Long'!$B:$B,'All Prices combined'!$D40,'RAB Prices Long'!$E:$E,'All Prices combined'!$G40)))),2)</f>
        <v>2.0699999999999998</v>
      </c>
      <c r="L40" s="2">
        <f>ROUND(IF($B40="Annuity",SUMIFS('Annuity Prices'!O:O,'Annuity Prices'!$B:$B,$D40,'Annuity Prices'!$E:$E,$G40),IF($B40="RAB Short",SUMIFS('RAB Prices Short'!O:O,'RAB Prices Short'!$B:$B,'All Prices combined'!$D40,'RAB Prices Short'!$E:$E,'All Prices combined'!$G40),IF($B40="RAB Long",SUMIFS('RAB Prices Long'!O:O,'RAB Prices Long'!$B:$B,'All Prices combined'!$D40,'RAB Prices Long'!$E:$E,'All Prices combined'!$G40)))),2)</f>
        <v>2.13</v>
      </c>
      <c r="M40" s="2">
        <f>ROUND(IF($B40="Annuity",SUMIFS('Annuity Prices'!P:P,'Annuity Prices'!$B:$B,$D40,'Annuity Prices'!$E:$E,$G40),IF($B40="RAB Short",SUMIFS('RAB Prices Short'!P:P,'RAB Prices Short'!$B:$B,'All Prices combined'!$D40,'RAB Prices Short'!$E:$E,'All Prices combined'!$G40),IF($B40="RAB Long",SUMIFS('RAB Prices Long'!P:P,'RAB Prices Long'!$B:$B,'All Prices combined'!$D40,'RAB Prices Long'!$E:$E,'All Prices combined'!$G40)))),2)</f>
        <v>2.16</v>
      </c>
      <c r="N40" s="2">
        <f>ROUND(IF($B40="Annuity",SUMIFS('Annuity Prices'!Q:Q,'Annuity Prices'!$B:$B,$D40,'Annuity Prices'!$E:$E,$G40),IF($B40="RAB Short",SUMIFS('RAB Prices Short'!Q:Q,'RAB Prices Short'!$B:$B,'All Prices combined'!$D40,'RAB Prices Short'!$E:$E,'All Prices combined'!$G40),IF($B40="RAB Long",SUMIFS('RAB Prices Long'!Q:Q,'RAB Prices Long'!$B:$B,'All Prices combined'!$D40,'RAB Prices Long'!$E:$E,'All Prices combined'!$G40)))),2)</f>
        <v>2.2200000000000002</v>
      </c>
      <c r="O40" s="2">
        <f>ROUND(IF($B40="Annuity",SUMIFS('Annuity Prices'!R:R,'Annuity Prices'!$B:$B,$D40,'Annuity Prices'!$E:$E,$G40),IF($B40="RAB Short",SUMIFS('RAB Prices Short'!R:R,'RAB Prices Short'!$B:$B,'All Prices combined'!$D40,'RAB Prices Short'!$E:$E,'All Prices combined'!$G40),IF($B40="RAB Long",SUMIFS('RAB Prices Long'!R:R,'RAB Prices Long'!$B:$B,'All Prices combined'!$D40,'RAB Prices Long'!$E:$E,'All Prices combined'!$G40)))),2)</f>
        <v>2.27</v>
      </c>
      <c r="P40" s="2">
        <f>ROUND(IF($B40="Annuity",SUMIFS('Annuity Prices'!S:S,'Annuity Prices'!$B:$B,$D40,'Annuity Prices'!$E:$E,$G40),IF($B40="RAB Short",SUMIFS('RAB Prices Short'!S:S,'RAB Prices Short'!$B:$B,'All Prices combined'!$D40,'RAB Prices Short'!$E:$E,'All Prices combined'!$G40),IF($B40="RAB Long",SUMIFS('RAB Prices Long'!S:S,'RAB Prices Long'!$B:$B,'All Prices combined'!$D40,'RAB Prices Long'!$E:$E,'All Prices combined'!$G40)))),2)</f>
        <v>2.33</v>
      </c>
      <c r="Q40" s="2">
        <f>ROUND(IF($B40="Annuity",SUMIFS('Annuity Prices'!T:T,'Annuity Prices'!$B:$B,$D40,'Annuity Prices'!$E:$E,$G40),IF($B40="RAB Short",SUMIFS('RAB Prices Short'!T:T,'RAB Prices Short'!$B:$B,'All Prices combined'!$D40,'RAB Prices Short'!$E:$E,'All Prices combined'!$G40),IF($B40="RAB Long",SUMIFS('RAB Prices Long'!T:T,'RAB Prices Long'!$B:$B,'All Prices combined'!$D40,'RAB Prices Long'!$E:$E,'All Prices combined'!$G40)))),2)</f>
        <v>2.37</v>
      </c>
      <c r="R40" s="2">
        <f>ROUND(IF($B40="Annuity",SUMIFS('Annuity Prices'!U:U,'Annuity Prices'!$B:$B,$D40,'Annuity Prices'!$E:$E,$G40),IF($B40="RAB Short",SUMIFS('RAB Prices Short'!U:U,'RAB Prices Short'!$B:$B,'All Prices combined'!$D40,'RAB Prices Short'!$E:$E,'All Prices combined'!$G40),IF($B40="RAB Long",SUMIFS('RAB Prices Long'!U:U,'RAB Prices Long'!$B:$B,'All Prices combined'!$D40,'RAB Prices Long'!$E:$E,'All Prices combined'!$G40)))),2)</f>
        <v>2.4300000000000002</v>
      </c>
      <c r="S40" s="2">
        <f>ROUND(IF($B40="Annuity",SUMIFS('Annuity Prices'!V:V,'Annuity Prices'!$B:$B,$D40,'Annuity Prices'!$E:$E,$G40),IF($B40="RAB Short",SUMIFS('RAB Prices Short'!V:V,'RAB Prices Short'!$B:$B,'All Prices combined'!$D40,'RAB Prices Short'!$E:$E,'All Prices combined'!$G40),IF($B40="RAB Long",SUMIFS('RAB Prices Long'!V:V,'RAB Prices Long'!$B:$B,'All Prices combined'!$D40,'RAB Prices Long'!$E:$E,'All Prices combined'!$G40)))),2)</f>
        <v>2.5</v>
      </c>
      <c r="T40" s="2">
        <f>ROUND(IF($B40="Annuity",SUMIFS('Annuity Prices'!W:W,'Annuity Prices'!$B:$B,$D40,'Annuity Prices'!$E:$E,$G40),IF($B40="RAB Short",SUMIFS('RAB Prices Short'!W:W,'RAB Prices Short'!$B:$B,'All Prices combined'!$D40,'RAB Prices Short'!$E:$E,'All Prices combined'!$G40),IF($B40="RAB Long",SUMIFS('RAB Prices Long'!W:W,'RAB Prices Long'!$B:$B,'All Prices combined'!$D40,'RAB Prices Long'!$E:$E,'All Prices combined'!$G40)))),2)</f>
        <v>2.56</v>
      </c>
      <c r="U40" s="2">
        <f>ROUND(IF($B40="Annuity",SUMIFS('Annuity Prices'!X:X,'Annuity Prices'!$B:$B,$D40,'Annuity Prices'!$E:$E,$G40),IF($B40="RAB Short",SUMIFS('RAB Prices Short'!X:X,'RAB Prices Short'!$B:$B,'All Prices combined'!$D40,'RAB Prices Short'!$E:$E,'All Prices combined'!$G40),IF($B40="RAB Long",SUMIFS('RAB Prices Long'!X:X,'RAB Prices Long'!$B:$B,'All Prices combined'!$D40,'RAB Prices Long'!$E:$E,'All Prices combined'!$G40)))),2)</f>
        <v>2.61</v>
      </c>
      <c r="V40" s="2">
        <f>ROUND(IF($B40="Annuity",SUMIFS('Annuity Prices'!Y:Y,'Annuity Prices'!$B:$B,$D40,'Annuity Prices'!$E:$E,$G40),IF($B40="RAB Short",SUMIFS('RAB Prices Short'!Y:Y,'RAB Prices Short'!$B:$B,'All Prices combined'!$D40,'RAB Prices Short'!$E:$E,'All Prices combined'!$G40),IF($B40="RAB Long",SUMIFS('RAB Prices Long'!Y:Y,'RAB Prices Long'!$B:$B,'All Prices combined'!$D40,'RAB Prices Long'!$E:$E,'All Prices combined'!$G40)))),2)</f>
        <v>2.67</v>
      </c>
      <c r="W40" s="2">
        <f>ROUND(IF($B40="Annuity",SUMIFS('Annuity Prices'!Z:Z,'Annuity Prices'!$B:$B,$D40,'Annuity Prices'!$E:$E,$G40),IF($B40="RAB Short",SUMIFS('RAB Prices Short'!Z:Z,'RAB Prices Short'!$B:$B,'All Prices combined'!$D40,'RAB Prices Short'!$E:$E,'All Prices combined'!$G40),IF($B40="RAB Long",SUMIFS('RAB Prices Long'!Z:Z,'RAB Prices Long'!$B:$B,'All Prices combined'!$D40,'RAB Prices Long'!$E:$E,'All Prices combined'!$G40)))),2)</f>
        <v>2.74</v>
      </c>
      <c r="X40" s="2">
        <f>ROUND(IF($B40="Annuity",SUMIFS('Annuity Prices'!AA:AA,'Annuity Prices'!$B:$B,$D40,'Annuity Prices'!$E:$E,$G40),IF($B40="RAB Short",SUMIFS('RAB Prices Short'!AA:AA,'RAB Prices Short'!$B:$B,'All Prices combined'!$D40,'RAB Prices Short'!$E:$E,'All Prices combined'!$G40),IF($B40="RAB Long",SUMIFS('RAB Prices Long'!AA:AA,'RAB Prices Long'!$B:$B,'All Prices combined'!$D40,'RAB Prices Long'!$E:$E,'All Prices combined'!$G40)))),2)</f>
        <v>2.81</v>
      </c>
      <c r="Y40" s="2">
        <f>ROUND(IF($B40="Annuity",SUMIFS('Annuity Prices'!AB:AB,'Annuity Prices'!$B:$B,$D40,'Annuity Prices'!$E:$E,$G40),IF($B40="RAB Short",SUMIFS('RAB Prices Short'!AB:AB,'RAB Prices Short'!$B:$B,'All Prices combined'!$D40,'RAB Prices Short'!$E:$E,'All Prices combined'!$G40),IF($B40="RAB Long",SUMIFS('RAB Prices Long'!AB:AB,'RAB Prices Long'!$B:$B,'All Prices combined'!$D40,'RAB Prices Long'!$E:$E,'All Prices combined'!$G40)))),2)</f>
        <v>2.86</v>
      </c>
      <c r="Z40" s="2">
        <f>ROUND(IF($B40="Annuity",SUMIFS('Annuity Prices'!AC:AC,'Annuity Prices'!$B:$B,$D40,'Annuity Prices'!$E:$E,$G40),IF($B40="RAB Short",SUMIFS('RAB Prices Short'!AC:AC,'RAB Prices Short'!$B:$B,'All Prices combined'!$D40,'RAB Prices Short'!$E:$E,'All Prices combined'!$G40),IF($B40="RAB Long",SUMIFS('RAB Prices Long'!AC:AC,'RAB Prices Long'!$B:$B,'All Prices combined'!$D40,'RAB Prices Long'!$E:$E,'All Prices combined'!$G40)))),2)</f>
        <v>2.94</v>
      </c>
      <c r="AA40" s="2">
        <f>ROUND(IF($B40="Annuity",SUMIFS('Annuity Prices'!AD:AD,'Annuity Prices'!$B:$B,$D40,'Annuity Prices'!$E:$E,$G40),IF($B40="RAB Short",SUMIFS('RAB Prices Short'!AD:AD,'RAB Prices Short'!$B:$B,'All Prices combined'!$D40,'RAB Prices Short'!$E:$E,'All Prices combined'!$G40),IF($B40="RAB Long",SUMIFS('RAB Prices Long'!AD:AD,'RAB Prices Long'!$B:$B,'All Prices combined'!$D40,'RAB Prices Long'!$E:$E,'All Prices combined'!$G40)))),2)</f>
        <v>3.01</v>
      </c>
      <c r="AB40" s="2">
        <f>ROUND(IF($B40="Annuity",SUMIFS('Annuity Prices'!AE:AE,'Annuity Prices'!$B:$B,$D40,'Annuity Prices'!$E:$E,$G40),IF($B40="RAB Short",SUMIFS('RAB Prices Short'!AE:AE,'RAB Prices Short'!$B:$B,'All Prices combined'!$D40,'RAB Prices Short'!$E:$E,'All Prices combined'!$G40),IF($B40="RAB Long",SUMIFS('RAB Prices Long'!AE:AE,'RAB Prices Long'!$B:$B,'All Prices combined'!$D40,'RAB Prices Long'!$E:$E,'All Prices combined'!$G40)))),2)</f>
        <v>3.08</v>
      </c>
      <c r="AC40" s="2">
        <f>ROUND(IF($B40="Annuity",SUMIFS('Annuity Prices'!AF:AF,'Annuity Prices'!$B:$B,$D40,'Annuity Prices'!$E:$E,$G40),IF($B40="RAB Short",SUMIFS('RAB Prices Short'!AF:AF,'RAB Prices Short'!$B:$B,'All Prices combined'!$D40,'RAB Prices Short'!$E:$E,'All Prices combined'!$G40),IF($B40="RAB Long",SUMIFS('RAB Prices Long'!AF:AF,'RAB Prices Long'!$B:$B,'All Prices combined'!$D40,'RAB Prices Long'!$E:$E,'All Prices combined'!$G40)))),2)</f>
        <v>3.15</v>
      </c>
      <c r="AD40" s="2">
        <f>ROUND(IF($B40="Annuity",SUMIFS('Annuity Prices'!AG:AG,'Annuity Prices'!$B:$B,$D40,'Annuity Prices'!$E:$E,$G40),IF($B40="RAB Short",SUMIFS('RAB Prices Short'!AG:AG,'RAB Prices Short'!$B:$B,'All Prices combined'!$D40,'RAB Prices Short'!$E:$E,'All Prices combined'!$G40),IF($B40="RAB Long",SUMIFS('RAB Prices Long'!AG:AG,'RAB Prices Long'!$B:$B,'All Prices combined'!$D40,'RAB Prices Long'!$E:$E,'All Prices combined'!$G40)))),2)</f>
        <v>3.22</v>
      </c>
      <c r="AE40" s="2">
        <f>ROUND(IF($B40="Annuity",SUMIFS('Annuity Prices'!AH:AH,'Annuity Prices'!$B:$B,$D40,'Annuity Prices'!$E:$E,$G40),IF($B40="RAB Short",SUMIFS('RAB Prices Short'!AH:AH,'RAB Prices Short'!$B:$B,'All Prices combined'!$D40,'RAB Prices Short'!$E:$E,'All Prices combined'!$G40),IF($B40="RAB Long",SUMIFS('RAB Prices Long'!AH:AH,'RAB Prices Long'!$B:$B,'All Prices combined'!$D40,'RAB Prices Long'!$E:$E,'All Prices combined'!$G40)))),2)</f>
        <v>3.31</v>
      </c>
      <c r="AF40" s="2">
        <f>ROUND(IF($B40="Annuity",SUMIFS('Annuity Prices'!AI:AI,'Annuity Prices'!$B:$B,$D40,'Annuity Prices'!$E:$E,$G40),IF($B40="RAB Short",SUMIFS('RAB Prices Short'!AI:AI,'RAB Prices Short'!$B:$B,'All Prices combined'!$D40,'RAB Prices Short'!$E:$E,'All Prices combined'!$G40),IF($B40="RAB Long",SUMIFS('RAB Prices Long'!AI:AI,'RAB Prices Long'!$B:$B,'All Prices combined'!$D40,'RAB Prices Long'!$E:$E,'All Prices combined'!$G40)))),2)</f>
        <v>3.39</v>
      </c>
      <c r="AG40" s="2">
        <f>ROUND(IF($B40="Annuity",SUMIFS('Annuity Prices'!AJ:AJ,'Annuity Prices'!$B:$B,$D40,'Annuity Prices'!$E:$E,$G40),IF($B40="RAB Short",SUMIFS('RAB Prices Short'!AJ:AJ,'RAB Prices Short'!$B:$B,'All Prices combined'!$D40,'RAB Prices Short'!$E:$E,'All Prices combined'!$G40),IF($B40="RAB Long",SUMIFS('RAB Prices Long'!AJ:AJ,'RAB Prices Long'!$B:$B,'All Prices combined'!$D40,'RAB Prices Long'!$E:$E,'All Prices combined'!$G40)))),2)</f>
        <v>3.46</v>
      </c>
      <c r="AH40" s="2">
        <f>ROUND(IF($B40="Annuity",SUMIFS('Annuity Prices'!AK:AK,'Annuity Prices'!$B:$B,$D40,'Annuity Prices'!$E:$E,$G40),IF($B40="RAB Short",SUMIFS('RAB Prices Short'!AK:AK,'RAB Prices Short'!$B:$B,'All Prices combined'!$D40,'RAB Prices Short'!$E:$E,'All Prices combined'!$G40),IF($B40="RAB Long",SUMIFS('RAB Prices Long'!AK:AK,'RAB Prices Long'!$B:$B,'All Prices combined'!$D40,'RAB Prices Long'!$E:$E,'All Prices combined'!$G40)))),2)</f>
        <v>3.54</v>
      </c>
      <c r="AI40" s="2">
        <f>ROUND(IF($B40="Annuity",SUMIFS('Annuity Prices'!AL:AL,'Annuity Prices'!$B:$B,$D40,'Annuity Prices'!$E:$E,$G40),IF($B40="RAB Short",SUMIFS('RAB Prices Short'!AL:AL,'RAB Prices Short'!$B:$B,'All Prices combined'!$D40,'RAB Prices Short'!$E:$E,'All Prices combined'!$G40),IF($B40="RAB Long",SUMIFS('RAB Prices Long'!AL:AL,'RAB Prices Long'!$B:$B,'All Prices combined'!$D40,'RAB Prices Long'!$E:$E,'All Prices combined'!$G40)))),2)</f>
        <v>3.63</v>
      </c>
      <c r="AJ40" s="2">
        <f>ROUND(IF($B40="Annuity",SUMIFS('Annuity Prices'!AM:AM,'Annuity Prices'!$B:$B,$D40,'Annuity Prices'!$E:$E,$G40),IF($B40="RAB Short",SUMIFS('RAB Prices Short'!AM:AM,'RAB Prices Short'!$B:$B,'All Prices combined'!$D40,'RAB Prices Short'!$E:$E,'All Prices combined'!$G40),IF($B40="RAB Long",SUMIFS('RAB Prices Long'!AM:AM,'RAB Prices Long'!$B:$B,'All Prices combined'!$D40,'RAB Prices Long'!$E:$E,'All Prices combined'!$G40)))),2)</f>
        <v>3.72</v>
      </c>
      <c r="AK40" s="2">
        <f>ROUND(IF($B40="Annuity",SUMIFS('Annuity Prices'!AN:AN,'Annuity Prices'!$B:$B,$D40,'Annuity Prices'!$E:$E,$G40),IF($B40="RAB Short",SUMIFS('RAB Prices Short'!AN:AN,'RAB Prices Short'!$B:$B,'All Prices combined'!$D40,'RAB Prices Short'!$E:$E,'All Prices combined'!$G40),IF($B40="RAB Long",SUMIFS('RAB Prices Long'!AN:AN,'RAB Prices Long'!$B:$B,'All Prices combined'!$D40,'RAB Prices Long'!$E:$E,'All Prices combined'!$G40)))),2)</f>
        <v>3.79</v>
      </c>
      <c r="AL40" s="2">
        <f>ROUND(IF($B40="Annuity",SUMIFS('Annuity Prices'!AO:AO,'Annuity Prices'!$B:$B,$D40,'Annuity Prices'!$E:$E,$G40),IF($B40="RAB Short",SUMIFS('RAB Prices Short'!AO:AO,'RAB Prices Short'!$B:$B,'All Prices combined'!$D40,'RAB Prices Short'!$E:$E,'All Prices combined'!$G40),IF($B40="RAB Long",SUMIFS('RAB Prices Long'!AO:AO,'RAB Prices Long'!$B:$B,'All Prices combined'!$D40,'RAB Prices Long'!$E:$E,'All Prices combined'!$G40)))),2)</f>
        <v>3.89</v>
      </c>
      <c r="AM40" s="2">
        <f>ROUND(IF($B40="Annuity",SUMIFS('Annuity Prices'!AP:AP,'Annuity Prices'!$B:$B,$D40,'Annuity Prices'!$E:$E,$G40),IF($B40="RAB Short",SUMIFS('RAB Prices Short'!AP:AP,'RAB Prices Short'!$B:$B,'All Prices combined'!$D40,'RAB Prices Short'!$E:$E,'All Prices combined'!$G40),IF($B40="RAB Long",SUMIFS('RAB Prices Long'!AP:AP,'RAB Prices Long'!$B:$B,'All Prices combined'!$D40,'RAB Prices Long'!$E:$E,'All Prices combined'!$G40)))),2)</f>
        <v>3.99</v>
      </c>
      <c r="AN40" s="2">
        <f>ROUND(IF($B40="Annuity",SUMIFS('Annuity Prices'!AQ:AQ,'Annuity Prices'!$B:$B,$D40,'Annuity Prices'!$E:$E,$G40),IF($B40="RAB Short",SUMIFS('RAB Prices Short'!AQ:AQ,'RAB Prices Short'!$B:$B,'All Prices combined'!$D40,'RAB Prices Short'!$E:$E,'All Prices combined'!$G40),IF($B40="RAB Long",SUMIFS('RAB Prices Long'!AQ:AQ,'RAB Prices Long'!$B:$B,'All Prices combined'!$D40,'RAB Prices Long'!$E:$E,'All Prices combined'!$G40)))),2)</f>
        <v>4.09</v>
      </c>
      <c r="AO40" s="2">
        <f>ROUND(IF($B40="Annuity",SUMIFS('Annuity Prices'!AR:AR,'Annuity Prices'!$B:$B,$D40,'Annuity Prices'!$E:$E,$G40),IF($B40="RAB Short",SUMIFS('RAB Prices Short'!AR:AR,'RAB Prices Short'!$B:$B,'All Prices combined'!$D40,'RAB Prices Short'!$E:$E,'All Prices combined'!$G40),IF($B40="RAB Long",SUMIFS('RAB Prices Long'!AR:AR,'RAB Prices Long'!$B:$B,'All Prices combined'!$D40,'RAB Prices Long'!$E:$E,'All Prices combined'!$G40)))),2)</f>
        <v>1.73</v>
      </c>
      <c r="AP40" s="2">
        <f>ROUND(IF($B40="Annuity",SUMIFS('Annuity Prices'!AS:AS,'Annuity Prices'!$B:$B,$D40,'Annuity Prices'!$E:$E,$G40),IF($B40="RAB Short",SUMIFS('RAB Prices Short'!AS:AS,'RAB Prices Short'!$B:$B,'All Prices combined'!$D40,'RAB Prices Short'!$E:$E,'All Prices combined'!$G40),IF($B40="RAB Long",SUMIFS('RAB Prices Long'!AS:AS,'RAB Prices Long'!$B:$B,'All Prices combined'!$D40,'RAB Prices Long'!$E:$E,'All Prices combined'!$G40)))),2)</f>
        <v>1.95</v>
      </c>
      <c r="AQ40" s="2">
        <f>ROUND(IF($B40="Annuity",SUMIFS('Annuity Prices'!AT:AT,'Annuity Prices'!$B:$B,$D40,'Annuity Prices'!$E:$E,$G40),IF($B40="RAB Short",SUMIFS('RAB Prices Short'!AT:AT,'RAB Prices Short'!$B:$B,'All Prices combined'!$D40,'RAB Prices Short'!$E:$E,'All Prices combined'!$G40),IF($B40="RAB Long",SUMIFS('RAB Prices Long'!AT:AT,'RAB Prices Long'!$B:$B,'All Prices combined'!$D40,'RAB Prices Long'!$E:$E,'All Prices combined'!$G40)))),2)</f>
        <v>2.0099999999999998</v>
      </c>
      <c r="AR40" s="2">
        <f>ROUND(IF($B40="Annuity",SUMIFS('Annuity Prices'!AU:AU,'Annuity Prices'!$B:$B,$D40,'Annuity Prices'!$E:$E,$G40),IF($B40="RAB Short",SUMIFS('RAB Prices Short'!AU:AU,'RAB Prices Short'!$B:$B,'All Prices combined'!$D40,'RAB Prices Short'!$E:$E,'All Prices combined'!$G40),IF($B40="RAB Long",SUMIFS('RAB Prices Long'!AU:AU,'RAB Prices Long'!$B:$B,'All Prices combined'!$D40,'RAB Prices Long'!$E:$E,'All Prices combined'!$G40)))),2)</f>
        <v>2.0699999999999998</v>
      </c>
      <c r="AS40" s="2">
        <f>ROUND(IF($B40="Annuity",SUMIFS('Annuity Prices'!AV:AV,'Annuity Prices'!$B:$B,$D40,'Annuity Prices'!$E:$E,$G40),IF($B40="RAB Short",SUMIFS('RAB Prices Short'!AV:AV,'RAB Prices Short'!$B:$B,'All Prices combined'!$D40,'RAB Prices Short'!$E:$E,'All Prices combined'!$G40),IF($B40="RAB Long",SUMIFS('RAB Prices Long'!AV:AV,'RAB Prices Long'!$B:$B,'All Prices combined'!$D40,'RAB Prices Long'!$E:$E,'All Prices combined'!$G40)))),2)</f>
        <v>2.13</v>
      </c>
      <c r="AT40" s="2">
        <f>ROUND(IF($B40="Annuity",SUMIFS('Annuity Prices'!AW:AW,'Annuity Prices'!$B:$B,$D40,'Annuity Prices'!$E:$E,$G40),IF($B40="RAB Short",SUMIFS('RAB Prices Short'!AW:AW,'RAB Prices Short'!$B:$B,'All Prices combined'!$D40,'RAB Prices Short'!$E:$E,'All Prices combined'!$G40),IF($B40="RAB Long",SUMIFS('RAB Prices Long'!AW:AW,'RAB Prices Long'!$B:$B,'All Prices combined'!$D40,'RAB Prices Long'!$E:$E,'All Prices combined'!$G40)))),2)</f>
        <v>2.16</v>
      </c>
      <c r="AU40" s="2">
        <f>ROUND(IF($B40="Annuity",SUMIFS('Annuity Prices'!AX:AX,'Annuity Prices'!$B:$B,$D40,'Annuity Prices'!$E:$E,$G40),IF($B40="RAB Short",SUMIFS('RAB Prices Short'!AX:AX,'RAB Prices Short'!$B:$B,'All Prices combined'!$D40,'RAB Prices Short'!$E:$E,'All Prices combined'!$G40),IF($B40="RAB Long",SUMIFS('RAB Prices Long'!AX:AX,'RAB Prices Long'!$B:$B,'All Prices combined'!$D40,'RAB Prices Long'!$E:$E,'All Prices combined'!$G40)))),2)</f>
        <v>2.2200000000000002</v>
      </c>
      <c r="AV40" s="2">
        <f>ROUND(IF($B40="Annuity",SUMIFS('Annuity Prices'!AY:AY,'Annuity Prices'!$B:$B,$D40,'Annuity Prices'!$E:$E,$G40),IF($B40="RAB Short",SUMIFS('RAB Prices Short'!AY:AY,'RAB Prices Short'!$B:$B,'All Prices combined'!$D40,'RAB Prices Short'!$E:$E,'All Prices combined'!$G40),IF($B40="RAB Long",SUMIFS('RAB Prices Long'!AY:AY,'RAB Prices Long'!$B:$B,'All Prices combined'!$D40,'RAB Prices Long'!$E:$E,'All Prices combined'!$G40)))),2)</f>
        <v>2.27</v>
      </c>
      <c r="AW40" s="2">
        <f>ROUND(IF($B40="Annuity",SUMIFS('Annuity Prices'!AZ:AZ,'Annuity Prices'!$B:$B,$D40,'Annuity Prices'!$E:$E,$G40),IF($B40="RAB Short",SUMIFS('RAB Prices Short'!AZ:AZ,'RAB Prices Short'!$B:$B,'All Prices combined'!$D40,'RAB Prices Short'!$E:$E,'All Prices combined'!$G40),IF($B40="RAB Long",SUMIFS('RAB Prices Long'!AZ:AZ,'RAB Prices Long'!$B:$B,'All Prices combined'!$D40,'RAB Prices Long'!$E:$E,'All Prices combined'!$G40)))),2)</f>
        <v>2.33</v>
      </c>
      <c r="AX40" s="2">
        <f>ROUND(IF($B40="Annuity",SUMIFS('Annuity Prices'!BA:BA,'Annuity Prices'!$B:$B,$D40,'Annuity Prices'!$E:$E,$G40),IF($B40="RAB Short",SUMIFS('RAB Prices Short'!BA:BA,'RAB Prices Short'!$B:$B,'All Prices combined'!$D40,'RAB Prices Short'!$E:$E,'All Prices combined'!$G40),IF($B40="RAB Long",SUMIFS('RAB Prices Long'!BA:BA,'RAB Prices Long'!$B:$B,'All Prices combined'!$D40,'RAB Prices Long'!$E:$E,'All Prices combined'!$G40)))),2)</f>
        <v>2.37</v>
      </c>
      <c r="AY40" s="2">
        <f>ROUND(IF($B40="Annuity",SUMIFS('Annuity Prices'!BB:BB,'Annuity Prices'!$B:$B,$D40,'Annuity Prices'!$E:$E,$G40),IF($B40="RAB Short",SUMIFS('RAB Prices Short'!BB:BB,'RAB Prices Short'!$B:$B,'All Prices combined'!$D40,'RAB Prices Short'!$E:$E,'All Prices combined'!$G40),IF($B40="RAB Long",SUMIFS('RAB Prices Long'!BB:BB,'RAB Prices Long'!$B:$B,'All Prices combined'!$D40,'RAB Prices Long'!$E:$E,'All Prices combined'!$G40)))),2)</f>
        <v>2.4300000000000002</v>
      </c>
      <c r="AZ40" s="2">
        <f>ROUND(IF($B40="Annuity",SUMIFS('Annuity Prices'!BC:BC,'Annuity Prices'!$B:$B,$D40,'Annuity Prices'!$E:$E,$G40),IF($B40="RAB Short",SUMIFS('RAB Prices Short'!BC:BC,'RAB Prices Short'!$B:$B,'All Prices combined'!$D40,'RAB Prices Short'!$E:$E,'All Prices combined'!$G40),IF($B40="RAB Long",SUMIFS('RAB Prices Long'!BC:BC,'RAB Prices Long'!$B:$B,'All Prices combined'!$D40,'RAB Prices Long'!$E:$E,'All Prices combined'!$G40)))),2)</f>
        <v>2.5</v>
      </c>
      <c r="BA40" s="2">
        <f>ROUND(IF($B40="Annuity",SUMIFS('Annuity Prices'!BD:BD,'Annuity Prices'!$B:$B,$D40,'Annuity Prices'!$E:$E,$G40),IF($B40="RAB Short",SUMIFS('RAB Prices Short'!BD:BD,'RAB Prices Short'!$B:$B,'All Prices combined'!$D40,'RAB Prices Short'!$E:$E,'All Prices combined'!$G40),IF($B40="RAB Long",SUMIFS('RAB Prices Long'!BD:BD,'RAB Prices Long'!$B:$B,'All Prices combined'!$D40,'RAB Prices Long'!$E:$E,'All Prices combined'!$G40)))),2)</f>
        <v>2.56</v>
      </c>
      <c r="BB40" s="2">
        <f>ROUND(IF($B40="Annuity",SUMIFS('Annuity Prices'!BE:BE,'Annuity Prices'!$B:$B,$D40,'Annuity Prices'!$E:$E,$G40),IF($B40="RAB Short",SUMIFS('RAB Prices Short'!BE:BE,'RAB Prices Short'!$B:$B,'All Prices combined'!$D40,'RAB Prices Short'!$E:$E,'All Prices combined'!$G40),IF($B40="RAB Long",SUMIFS('RAB Prices Long'!BE:BE,'RAB Prices Long'!$B:$B,'All Prices combined'!$D40,'RAB Prices Long'!$E:$E,'All Prices combined'!$G40)))),2)</f>
        <v>2.61</v>
      </c>
      <c r="BC40" s="2">
        <f>ROUND(IF($B40="Annuity",SUMIFS('Annuity Prices'!BF:BF,'Annuity Prices'!$B:$B,$D40,'Annuity Prices'!$E:$E,$G40),IF($B40="RAB Short",SUMIFS('RAB Prices Short'!BF:BF,'RAB Prices Short'!$B:$B,'All Prices combined'!$D40,'RAB Prices Short'!$E:$E,'All Prices combined'!$G40),IF($B40="RAB Long",SUMIFS('RAB Prices Long'!BF:BF,'RAB Prices Long'!$B:$B,'All Prices combined'!$D40,'RAB Prices Long'!$E:$E,'All Prices combined'!$G40)))),2)</f>
        <v>2.67</v>
      </c>
      <c r="BD40" s="2">
        <f>ROUND(IF($B40="Annuity",SUMIFS('Annuity Prices'!BG:BG,'Annuity Prices'!$B:$B,$D40,'Annuity Prices'!$E:$E,$G40),IF($B40="RAB Short",SUMIFS('RAB Prices Short'!BG:BG,'RAB Prices Short'!$B:$B,'All Prices combined'!$D40,'RAB Prices Short'!$E:$E,'All Prices combined'!$G40),IF($B40="RAB Long",SUMIFS('RAB Prices Long'!BG:BG,'RAB Prices Long'!$B:$B,'All Prices combined'!$D40,'RAB Prices Long'!$E:$E,'All Prices combined'!$G40)))),2)</f>
        <v>2.74</v>
      </c>
      <c r="BE40" s="2">
        <f>ROUND(IF($B40="Annuity",SUMIFS('Annuity Prices'!BH:BH,'Annuity Prices'!$B:$B,$D40,'Annuity Prices'!$E:$E,$G40),IF($B40="RAB Short",SUMIFS('RAB Prices Short'!BH:BH,'RAB Prices Short'!$B:$B,'All Prices combined'!$D40,'RAB Prices Short'!$E:$E,'All Prices combined'!$G40),IF($B40="RAB Long",SUMIFS('RAB Prices Long'!BH:BH,'RAB Prices Long'!$B:$B,'All Prices combined'!$D40,'RAB Prices Long'!$E:$E,'All Prices combined'!$G40)))),2)</f>
        <v>2.81</v>
      </c>
      <c r="BF40" s="2">
        <f>ROUND(IF($B40="Annuity",SUMIFS('Annuity Prices'!BI:BI,'Annuity Prices'!$B:$B,$D40,'Annuity Prices'!$E:$E,$G40),IF($B40="RAB Short",SUMIFS('RAB Prices Short'!BI:BI,'RAB Prices Short'!$B:$B,'All Prices combined'!$D40,'RAB Prices Short'!$E:$E,'All Prices combined'!$G40),IF($B40="RAB Long",SUMIFS('RAB Prices Long'!BI:BI,'RAB Prices Long'!$B:$B,'All Prices combined'!$D40,'RAB Prices Long'!$E:$E,'All Prices combined'!$G40)))),2)</f>
        <v>2.86</v>
      </c>
      <c r="BG40" s="2">
        <f>ROUND(IF($B40="Annuity",SUMIFS('Annuity Prices'!BJ:BJ,'Annuity Prices'!$B:$B,$D40,'Annuity Prices'!$E:$E,$G40),IF($B40="RAB Short",SUMIFS('RAB Prices Short'!BJ:BJ,'RAB Prices Short'!$B:$B,'All Prices combined'!$D40,'RAB Prices Short'!$E:$E,'All Prices combined'!$G40),IF($B40="RAB Long",SUMIFS('RAB Prices Long'!BJ:BJ,'RAB Prices Long'!$B:$B,'All Prices combined'!$D40,'RAB Prices Long'!$E:$E,'All Prices combined'!$G40)))),2)</f>
        <v>2.94</v>
      </c>
      <c r="BH40" s="2">
        <f>ROUND(IF($B40="Annuity",SUMIFS('Annuity Prices'!BK:BK,'Annuity Prices'!$B:$B,$D40,'Annuity Prices'!$E:$E,$G40),IF($B40="RAB Short",SUMIFS('RAB Prices Short'!BK:BK,'RAB Prices Short'!$B:$B,'All Prices combined'!$D40,'RAB Prices Short'!$E:$E,'All Prices combined'!$G40),IF($B40="RAB Long",SUMIFS('RAB Prices Long'!BK:BK,'RAB Prices Long'!$B:$B,'All Prices combined'!$D40,'RAB Prices Long'!$E:$E,'All Prices combined'!$G40)))),2)</f>
        <v>3.01</v>
      </c>
      <c r="BI40" s="2">
        <f>ROUND(IF($B40="Annuity",SUMIFS('Annuity Prices'!BL:BL,'Annuity Prices'!$B:$B,$D40,'Annuity Prices'!$E:$E,$G40),IF($B40="RAB Short",SUMIFS('RAB Prices Short'!BL:BL,'RAB Prices Short'!$B:$B,'All Prices combined'!$D40,'RAB Prices Short'!$E:$E,'All Prices combined'!$G40),IF($B40="RAB Long",SUMIFS('RAB Prices Long'!BL:BL,'RAB Prices Long'!$B:$B,'All Prices combined'!$D40,'RAB Prices Long'!$E:$E,'All Prices combined'!$G40)))),2)</f>
        <v>3.08</v>
      </c>
      <c r="BJ40" s="2">
        <f>ROUND(IF($B40="Annuity",SUMIFS('Annuity Prices'!BM:BM,'Annuity Prices'!$B:$B,$D40,'Annuity Prices'!$E:$E,$G40),IF($B40="RAB Short",SUMIFS('RAB Prices Short'!BM:BM,'RAB Prices Short'!$B:$B,'All Prices combined'!$D40,'RAB Prices Short'!$E:$E,'All Prices combined'!$G40),IF($B40="RAB Long",SUMIFS('RAB Prices Long'!BM:BM,'RAB Prices Long'!$B:$B,'All Prices combined'!$D40,'RAB Prices Long'!$E:$E,'All Prices combined'!$G40)))),2)</f>
        <v>3.15</v>
      </c>
      <c r="BK40" s="2">
        <f>ROUND(IF($B40="Annuity",SUMIFS('Annuity Prices'!BN:BN,'Annuity Prices'!$B:$B,$D40,'Annuity Prices'!$E:$E,$G40),IF($B40="RAB Short",SUMIFS('RAB Prices Short'!BN:BN,'RAB Prices Short'!$B:$B,'All Prices combined'!$D40,'RAB Prices Short'!$E:$E,'All Prices combined'!$G40),IF($B40="RAB Long",SUMIFS('RAB Prices Long'!BN:BN,'RAB Prices Long'!$B:$B,'All Prices combined'!$D40,'RAB Prices Long'!$E:$E,'All Prices combined'!$G40)))),2)</f>
        <v>3.22</v>
      </c>
      <c r="BL40" s="2">
        <f>ROUND(IF($B40="Annuity",SUMIFS('Annuity Prices'!BO:BO,'Annuity Prices'!$B:$B,$D40,'Annuity Prices'!$E:$E,$G40),IF($B40="RAB Short",SUMIFS('RAB Prices Short'!BO:BO,'RAB Prices Short'!$B:$B,'All Prices combined'!$D40,'RAB Prices Short'!$E:$E,'All Prices combined'!$G40),IF($B40="RAB Long",SUMIFS('RAB Prices Long'!BO:BO,'RAB Prices Long'!$B:$B,'All Prices combined'!$D40,'RAB Prices Long'!$E:$E,'All Prices combined'!$G40)))),2)</f>
        <v>3.31</v>
      </c>
      <c r="BM40" s="2">
        <f>ROUND(IF($B40="Annuity",SUMIFS('Annuity Prices'!BP:BP,'Annuity Prices'!$B:$B,$D40,'Annuity Prices'!$E:$E,$G40),IF($B40="RAB Short",SUMIFS('RAB Prices Short'!BP:BP,'RAB Prices Short'!$B:$B,'All Prices combined'!$D40,'RAB Prices Short'!$E:$E,'All Prices combined'!$G40),IF($B40="RAB Long",SUMIFS('RAB Prices Long'!BP:BP,'RAB Prices Long'!$B:$B,'All Prices combined'!$D40,'RAB Prices Long'!$E:$E,'All Prices combined'!$G40)))),2)</f>
        <v>3.39</v>
      </c>
      <c r="BN40" s="2">
        <f>ROUND(IF($B40="Annuity",SUMIFS('Annuity Prices'!BQ:BQ,'Annuity Prices'!$B:$B,$D40,'Annuity Prices'!$E:$E,$G40),IF($B40="RAB Short",SUMIFS('RAB Prices Short'!BQ:BQ,'RAB Prices Short'!$B:$B,'All Prices combined'!$D40,'RAB Prices Short'!$E:$E,'All Prices combined'!$G40),IF($B40="RAB Long",SUMIFS('RAB Prices Long'!BQ:BQ,'RAB Prices Long'!$B:$B,'All Prices combined'!$D40,'RAB Prices Long'!$E:$E,'All Prices combined'!$G40)))),2)</f>
        <v>3.46</v>
      </c>
      <c r="BO40" s="2">
        <f>ROUND(IF($B40="Annuity",SUMIFS('Annuity Prices'!BR:BR,'Annuity Prices'!$B:$B,$D40,'Annuity Prices'!$E:$E,$G40),IF($B40="RAB Short",SUMIFS('RAB Prices Short'!BR:BR,'RAB Prices Short'!$B:$B,'All Prices combined'!$D40,'RAB Prices Short'!$E:$E,'All Prices combined'!$G40),IF($B40="RAB Long",SUMIFS('RAB Prices Long'!BR:BR,'RAB Prices Long'!$B:$B,'All Prices combined'!$D40,'RAB Prices Long'!$E:$E,'All Prices combined'!$G40)))),2)</f>
        <v>3.54</v>
      </c>
      <c r="BP40" s="2">
        <f>ROUND(IF($B40="Annuity",SUMIFS('Annuity Prices'!BS:BS,'Annuity Prices'!$B:$B,$D40,'Annuity Prices'!$E:$E,$G40),IF($B40="RAB Short",SUMIFS('RAB Prices Short'!BS:BS,'RAB Prices Short'!$B:$B,'All Prices combined'!$D40,'RAB Prices Short'!$E:$E,'All Prices combined'!$G40),IF($B40="RAB Long",SUMIFS('RAB Prices Long'!BS:BS,'RAB Prices Long'!$B:$B,'All Prices combined'!$D40,'RAB Prices Long'!$E:$E,'All Prices combined'!$G40)))),2)</f>
        <v>3.63</v>
      </c>
      <c r="BQ40" s="2">
        <f>ROUND(IF($B40="Annuity",SUMIFS('Annuity Prices'!BT:BT,'Annuity Prices'!$B:$B,$D40,'Annuity Prices'!$E:$E,$G40),IF($B40="RAB Short",SUMIFS('RAB Prices Short'!BT:BT,'RAB Prices Short'!$B:$B,'All Prices combined'!$D40,'RAB Prices Short'!$E:$E,'All Prices combined'!$G40),IF($B40="RAB Long",SUMIFS('RAB Prices Long'!BT:BT,'RAB Prices Long'!$B:$B,'All Prices combined'!$D40,'RAB Prices Long'!$E:$E,'All Prices combined'!$G40)))),2)</f>
        <v>3.72</v>
      </c>
      <c r="BR40" s="2">
        <f>ROUND(IF($B40="Annuity",SUMIFS('Annuity Prices'!BU:BU,'Annuity Prices'!$B:$B,$D40,'Annuity Prices'!$E:$E,$G40),IF($B40="RAB Short",SUMIFS('RAB Prices Short'!BU:BU,'RAB Prices Short'!$B:$B,'All Prices combined'!$D40,'RAB Prices Short'!$E:$E,'All Prices combined'!$G40),IF($B40="RAB Long",SUMIFS('RAB Prices Long'!BU:BU,'RAB Prices Long'!$B:$B,'All Prices combined'!$D40,'RAB Prices Long'!$E:$E,'All Prices combined'!$G40)))),2)</f>
        <v>3.79</v>
      </c>
      <c r="BS40" s="2">
        <f>ROUND(IF($B40="Annuity",SUMIFS('Annuity Prices'!BV:BV,'Annuity Prices'!$B:$B,$D40,'Annuity Prices'!$E:$E,$G40),IF($B40="RAB Short",SUMIFS('RAB Prices Short'!BV:BV,'RAB Prices Short'!$B:$B,'All Prices combined'!$D40,'RAB Prices Short'!$E:$E,'All Prices combined'!$G40),IF($B40="RAB Long",SUMIFS('RAB Prices Long'!BV:BV,'RAB Prices Long'!$B:$B,'All Prices combined'!$D40,'RAB Prices Long'!$E:$E,'All Prices combined'!$G40)))),2)</f>
        <v>3.89</v>
      </c>
      <c r="BT40" s="2">
        <f>ROUND(IF($B40="Annuity",SUMIFS('Annuity Prices'!BW:BW,'Annuity Prices'!$B:$B,$D40,'Annuity Prices'!$E:$E,$G40),IF($B40="RAB Short",SUMIFS('RAB Prices Short'!BW:BW,'RAB Prices Short'!$B:$B,'All Prices combined'!$D40,'RAB Prices Short'!$E:$E,'All Prices combined'!$G40),IF($B40="RAB Long",SUMIFS('RAB Prices Long'!BW:BW,'RAB Prices Long'!$B:$B,'All Prices combined'!$D40,'RAB Prices Long'!$E:$E,'All Prices combined'!$G40)))),2)</f>
        <v>3.99</v>
      </c>
      <c r="BU40" s="2">
        <f>ROUND(IF($B40="Annuity",SUMIFS('Annuity Prices'!BX:BX,'Annuity Prices'!$B:$B,$D40,'Annuity Prices'!$E:$E,$G40),IF($B40="RAB Short",SUMIFS('RAB Prices Short'!BX:BX,'RAB Prices Short'!$B:$B,'All Prices combined'!$D40,'RAB Prices Short'!$E:$E,'All Prices combined'!$G40),IF($B40="RAB Long",SUMIFS('RAB Prices Long'!BX:BX,'RAB Prices Long'!$B:$B,'All Prices combined'!$D40,'RAB Prices Long'!$E:$E,'All Prices combined'!$G40)))),2)</f>
        <v>4.09</v>
      </c>
    </row>
    <row r="41" spans="2:73" x14ac:dyDescent="0.25">
      <c r="B41" t="s">
        <v>37</v>
      </c>
      <c r="C41" s="1">
        <v>9</v>
      </c>
      <c r="D41" s="1"/>
      <c r="E41" s="1" t="s">
        <v>148</v>
      </c>
      <c r="F41" s="1"/>
      <c r="G41" s="1" t="s">
        <v>152</v>
      </c>
      <c r="H41" s="1"/>
      <c r="I41" s="2">
        <f>ROUND(IF($B41="Annuity",SUMIFS('Annuity Prices'!L:L,'Annuity Prices'!$B:$B,$D41,'Annuity Prices'!$E:$E,$G41),IF($B41="RAB Short",SUMIFS('RAB Prices Short'!L:L,'RAB Prices Short'!$B:$B,'All Prices combined'!$D41,'RAB Prices Short'!$E:$E,'All Prices combined'!$G41),IF($B41="RAB Long",SUMIFS('RAB Prices Long'!L:L,'RAB Prices Long'!$B:$B,'All Prices combined'!$D41,'RAB Prices Long'!$E:$E,'All Prices combined'!$G41)))),2)</f>
        <v>0</v>
      </c>
      <c r="J41" s="2">
        <f>ROUND(IF($B41="Annuity",SUMIFS('Annuity Prices'!M:M,'Annuity Prices'!$B:$B,$D41,'Annuity Prices'!$E:$E,$G41),IF($B41="RAB Short",SUMIFS('RAB Prices Short'!M:M,'RAB Prices Short'!$B:$B,'All Prices combined'!$D41,'RAB Prices Short'!$E:$E,'All Prices combined'!$G41),IF($B41="RAB Long",SUMIFS('RAB Prices Long'!M:M,'RAB Prices Long'!$B:$B,'All Prices combined'!$D41,'RAB Prices Long'!$E:$E,'All Prices combined'!$G41)))),2)</f>
        <v>0</v>
      </c>
      <c r="K41" s="2">
        <f>ROUND(IF($B41="Annuity",SUMIFS('Annuity Prices'!N:N,'Annuity Prices'!$B:$B,$D41,'Annuity Prices'!$E:$E,$G41),IF($B41="RAB Short",SUMIFS('RAB Prices Short'!N:N,'RAB Prices Short'!$B:$B,'All Prices combined'!$D41,'RAB Prices Short'!$E:$E,'All Prices combined'!$G41),IF($B41="RAB Long",SUMIFS('RAB Prices Long'!N:N,'RAB Prices Long'!$B:$B,'All Prices combined'!$D41,'RAB Prices Long'!$E:$E,'All Prices combined'!$G41)))),2)</f>
        <v>0</v>
      </c>
      <c r="L41" s="2">
        <f>ROUND(IF($B41="Annuity",SUMIFS('Annuity Prices'!O:O,'Annuity Prices'!$B:$B,$D41,'Annuity Prices'!$E:$E,$G41),IF($B41="RAB Short",SUMIFS('RAB Prices Short'!O:O,'RAB Prices Short'!$B:$B,'All Prices combined'!$D41,'RAB Prices Short'!$E:$E,'All Prices combined'!$G41),IF($B41="RAB Long",SUMIFS('RAB Prices Long'!O:O,'RAB Prices Long'!$B:$B,'All Prices combined'!$D41,'RAB Prices Long'!$E:$E,'All Prices combined'!$G41)))),2)</f>
        <v>0</v>
      </c>
      <c r="M41" s="2">
        <f>ROUND(IF($B41="Annuity",SUMIFS('Annuity Prices'!P:P,'Annuity Prices'!$B:$B,$D41,'Annuity Prices'!$E:$E,$G41),IF($B41="RAB Short",SUMIFS('RAB Prices Short'!P:P,'RAB Prices Short'!$B:$B,'All Prices combined'!$D41,'RAB Prices Short'!$E:$E,'All Prices combined'!$G41),IF($B41="RAB Long",SUMIFS('RAB Prices Long'!P:P,'RAB Prices Long'!$B:$B,'All Prices combined'!$D41,'RAB Prices Long'!$E:$E,'All Prices combined'!$G41)))),2)</f>
        <v>0</v>
      </c>
      <c r="N41" s="2">
        <f>ROUND(IF($B41="Annuity",SUMIFS('Annuity Prices'!Q:Q,'Annuity Prices'!$B:$B,$D41,'Annuity Prices'!$E:$E,$G41),IF($B41="RAB Short",SUMIFS('RAB Prices Short'!Q:Q,'RAB Prices Short'!$B:$B,'All Prices combined'!$D41,'RAB Prices Short'!$E:$E,'All Prices combined'!$G41),IF($B41="RAB Long",SUMIFS('RAB Prices Long'!Q:Q,'RAB Prices Long'!$B:$B,'All Prices combined'!$D41,'RAB Prices Long'!$E:$E,'All Prices combined'!$G41)))),2)</f>
        <v>0</v>
      </c>
      <c r="O41" s="2">
        <f>ROUND(IF($B41="Annuity",SUMIFS('Annuity Prices'!R:R,'Annuity Prices'!$B:$B,$D41,'Annuity Prices'!$E:$E,$G41),IF($B41="RAB Short",SUMIFS('RAB Prices Short'!R:R,'RAB Prices Short'!$B:$B,'All Prices combined'!$D41,'RAB Prices Short'!$E:$E,'All Prices combined'!$G41),IF($B41="RAB Long",SUMIFS('RAB Prices Long'!R:R,'RAB Prices Long'!$B:$B,'All Prices combined'!$D41,'RAB Prices Long'!$E:$E,'All Prices combined'!$G41)))),2)</f>
        <v>0</v>
      </c>
      <c r="P41" s="2">
        <f>ROUND(IF($B41="Annuity",SUMIFS('Annuity Prices'!S:S,'Annuity Prices'!$B:$B,$D41,'Annuity Prices'!$E:$E,$G41),IF($B41="RAB Short",SUMIFS('RAB Prices Short'!S:S,'RAB Prices Short'!$B:$B,'All Prices combined'!$D41,'RAB Prices Short'!$E:$E,'All Prices combined'!$G41),IF($B41="RAB Long",SUMIFS('RAB Prices Long'!S:S,'RAB Prices Long'!$B:$B,'All Prices combined'!$D41,'RAB Prices Long'!$E:$E,'All Prices combined'!$G41)))),2)</f>
        <v>0</v>
      </c>
      <c r="Q41" s="2">
        <f>ROUND(IF($B41="Annuity",SUMIFS('Annuity Prices'!T:T,'Annuity Prices'!$B:$B,$D41,'Annuity Prices'!$E:$E,$G41),IF($B41="RAB Short",SUMIFS('RAB Prices Short'!T:T,'RAB Prices Short'!$B:$B,'All Prices combined'!$D41,'RAB Prices Short'!$E:$E,'All Prices combined'!$G41),IF($B41="RAB Long",SUMIFS('RAB Prices Long'!T:T,'RAB Prices Long'!$B:$B,'All Prices combined'!$D41,'RAB Prices Long'!$E:$E,'All Prices combined'!$G41)))),2)</f>
        <v>0</v>
      </c>
      <c r="R41" s="2">
        <f>ROUND(IF($B41="Annuity",SUMIFS('Annuity Prices'!U:U,'Annuity Prices'!$B:$B,$D41,'Annuity Prices'!$E:$E,$G41),IF($B41="RAB Short",SUMIFS('RAB Prices Short'!U:U,'RAB Prices Short'!$B:$B,'All Prices combined'!$D41,'RAB Prices Short'!$E:$E,'All Prices combined'!$G41),IF($B41="RAB Long",SUMIFS('RAB Prices Long'!U:U,'RAB Prices Long'!$B:$B,'All Prices combined'!$D41,'RAB Prices Long'!$E:$E,'All Prices combined'!$G41)))),2)</f>
        <v>0</v>
      </c>
      <c r="S41" s="2">
        <f>ROUND(IF($B41="Annuity",SUMIFS('Annuity Prices'!V:V,'Annuity Prices'!$B:$B,$D41,'Annuity Prices'!$E:$E,$G41),IF($B41="RAB Short",SUMIFS('RAB Prices Short'!V:V,'RAB Prices Short'!$B:$B,'All Prices combined'!$D41,'RAB Prices Short'!$E:$E,'All Prices combined'!$G41),IF($B41="RAB Long",SUMIFS('RAB Prices Long'!V:V,'RAB Prices Long'!$B:$B,'All Prices combined'!$D41,'RAB Prices Long'!$E:$E,'All Prices combined'!$G41)))),2)</f>
        <v>0</v>
      </c>
      <c r="T41" s="2">
        <f>ROUND(IF($B41="Annuity",SUMIFS('Annuity Prices'!W:W,'Annuity Prices'!$B:$B,$D41,'Annuity Prices'!$E:$E,$G41),IF($B41="RAB Short",SUMIFS('RAB Prices Short'!W:W,'RAB Prices Short'!$B:$B,'All Prices combined'!$D41,'RAB Prices Short'!$E:$E,'All Prices combined'!$G41),IF($B41="RAB Long",SUMIFS('RAB Prices Long'!W:W,'RAB Prices Long'!$B:$B,'All Prices combined'!$D41,'RAB Prices Long'!$E:$E,'All Prices combined'!$G41)))),2)</f>
        <v>0</v>
      </c>
      <c r="U41" s="2">
        <f>ROUND(IF($B41="Annuity",SUMIFS('Annuity Prices'!X:X,'Annuity Prices'!$B:$B,$D41,'Annuity Prices'!$E:$E,$G41),IF($B41="RAB Short",SUMIFS('RAB Prices Short'!X:X,'RAB Prices Short'!$B:$B,'All Prices combined'!$D41,'RAB Prices Short'!$E:$E,'All Prices combined'!$G41),IF($B41="RAB Long",SUMIFS('RAB Prices Long'!X:X,'RAB Prices Long'!$B:$B,'All Prices combined'!$D41,'RAB Prices Long'!$E:$E,'All Prices combined'!$G41)))),2)</f>
        <v>0</v>
      </c>
      <c r="V41" s="2">
        <f>ROUND(IF($B41="Annuity",SUMIFS('Annuity Prices'!Y:Y,'Annuity Prices'!$B:$B,$D41,'Annuity Prices'!$E:$E,$G41),IF($B41="RAB Short",SUMIFS('RAB Prices Short'!Y:Y,'RAB Prices Short'!$B:$B,'All Prices combined'!$D41,'RAB Prices Short'!$E:$E,'All Prices combined'!$G41),IF($B41="RAB Long",SUMIFS('RAB Prices Long'!Y:Y,'RAB Prices Long'!$B:$B,'All Prices combined'!$D41,'RAB Prices Long'!$E:$E,'All Prices combined'!$G41)))),2)</f>
        <v>0</v>
      </c>
      <c r="W41" s="2">
        <f>ROUND(IF($B41="Annuity",SUMIFS('Annuity Prices'!Z:Z,'Annuity Prices'!$B:$B,$D41,'Annuity Prices'!$E:$E,$G41),IF($B41="RAB Short",SUMIFS('RAB Prices Short'!Z:Z,'RAB Prices Short'!$B:$B,'All Prices combined'!$D41,'RAB Prices Short'!$E:$E,'All Prices combined'!$G41),IF($B41="RAB Long",SUMIFS('RAB Prices Long'!Z:Z,'RAB Prices Long'!$B:$B,'All Prices combined'!$D41,'RAB Prices Long'!$E:$E,'All Prices combined'!$G41)))),2)</f>
        <v>0</v>
      </c>
      <c r="X41" s="2">
        <f>ROUND(IF($B41="Annuity",SUMIFS('Annuity Prices'!AA:AA,'Annuity Prices'!$B:$B,$D41,'Annuity Prices'!$E:$E,$G41),IF($B41="RAB Short",SUMIFS('RAB Prices Short'!AA:AA,'RAB Prices Short'!$B:$B,'All Prices combined'!$D41,'RAB Prices Short'!$E:$E,'All Prices combined'!$G41),IF($B41="RAB Long",SUMIFS('RAB Prices Long'!AA:AA,'RAB Prices Long'!$B:$B,'All Prices combined'!$D41,'RAB Prices Long'!$E:$E,'All Prices combined'!$G41)))),2)</f>
        <v>0</v>
      </c>
      <c r="Y41" s="2">
        <f>ROUND(IF($B41="Annuity",SUMIFS('Annuity Prices'!AB:AB,'Annuity Prices'!$B:$B,$D41,'Annuity Prices'!$E:$E,$G41),IF($B41="RAB Short",SUMIFS('RAB Prices Short'!AB:AB,'RAB Prices Short'!$B:$B,'All Prices combined'!$D41,'RAB Prices Short'!$E:$E,'All Prices combined'!$G41),IF($B41="RAB Long",SUMIFS('RAB Prices Long'!AB:AB,'RAB Prices Long'!$B:$B,'All Prices combined'!$D41,'RAB Prices Long'!$E:$E,'All Prices combined'!$G41)))),2)</f>
        <v>0</v>
      </c>
      <c r="Z41" s="2">
        <f>ROUND(IF($B41="Annuity",SUMIFS('Annuity Prices'!AC:AC,'Annuity Prices'!$B:$B,$D41,'Annuity Prices'!$E:$E,$G41),IF($B41="RAB Short",SUMIFS('RAB Prices Short'!AC:AC,'RAB Prices Short'!$B:$B,'All Prices combined'!$D41,'RAB Prices Short'!$E:$E,'All Prices combined'!$G41),IF($B41="RAB Long",SUMIFS('RAB Prices Long'!AC:AC,'RAB Prices Long'!$B:$B,'All Prices combined'!$D41,'RAB Prices Long'!$E:$E,'All Prices combined'!$G41)))),2)</f>
        <v>0</v>
      </c>
      <c r="AA41" s="2">
        <f>ROUND(IF($B41="Annuity",SUMIFS('Annuity Prices'!AD:AD,'Annuity Prices'!$B:$B,$D41,'Annuity Prices'!$E:$E,$G41),IF($B41="RAB Short",SUMIFS('RAB Prices Short'!AD:AD,'RAB Prices Short'!$B:$B,'All Prices combined'!$D41,'RAB Prices Short'!$E:$E,'All Prices combined'!$G41),IF($B41="RAB Long",SUMIFS('RAB Prices Long'!AD:AD,'RAB Prices Long'!$B:$B,'All Prices combined'!$D41,'RAB Prices Long'!$E:$E,'All Prices combined'!$G41)))),2)</f>
        <v>0</v>
      </c>
      <c r="AB41" s="2">
        <f>ROUND(IF($B41="Annuity",SUMIFS('Annuity Prices'!AE:AE,'Annuity Prices'!$B:$B,$D41,'Annuity Prices'!$E:$E,$G41),IF($B41="RAB Short",SUMIFS('RAB Prices Short'!AE:AE,'RAB Prices Short'!$B:$B,'All Prices combined'!$D41,'RAB Prices Short'!$E:$E,'All Prices combined'!$G41),IF($B41="RAB Long",SUMIFS('RAB Prices Long'!AE:AE,'RAB Prices Long'!$B:$B,'All Prices combined'!$D41,'RAB Prices Long'!$E:$E,'All Prices combined'!$G41)))),2)</f>
        <v>0</v>
      </c>
      <c r="AC41" s="2">
        <f>ROUND(IF($B41="Annuity",SUMIFS('Annuity Prices'!AF:AF,'Annuity Prices'!$B:$B,$D41,'Annuity Prices'!$E:$E,$G41),IF($B41="RAB Short",SUMIFS('RAB Prices Short'!AF:AF,'RAB Prices Short'!$B:$B,'All Prices combined'!$D41,'RAB Prices Short'!$E:$E,'All Prices combined'!$G41),IF($B41="RAB Long",SUMIFS('RAB Prices Long'!AF:AF,'RAB Prices Long'!$B:$B,'All Prices combined'!$D41,'RAB Prices Long'!$E:$E,'All Prices combined'!$G41)))),2)</f>
        <v>0</v>
      </c>
      <c r="AD41" s="2">
        <f>ROUND(IF($B41="Annuity",SUMIFS('Annuity Prices'!AG:AG,'Annuity Prices'!$B:$B,$D41,'Annuity Prices'!$E:$E,$G41),IF($B41="RAB Short",SUMIFS('RAB Prices Short'!AG:AG,'RAB Prices Short'!$B:$B,'All Prices combined'!$D41,'RAB Prices Short'!$E:$E,'All Prices combined'!$G41),IF($B41="RAB Long",SUMIFS('RAB Prices Long'!AG:AG,'RAB Prices Long'!$B:$B,'All Prices combined'!$D41,'RAB Prices Long'!$E:$E,'All Prices combined'!$G41)))),2)</f>
        <v>0</v>
      </c>
      <c r="AE41" s="2">
        <f>ROUND(IF($B41="Annuity",SUMIFS('Annuity Prices'!AH:AH,'Annuity Prices'!$B:$B,$D41,'Annuity Prices'!$E:$E,$G41),IF($B41="RAB Short",SUMIFS('RAB Prices Short'!AH:AH,'RAB Prices Short'!$B:$B,'All Prices combined'!$D41,'RAB Prices Short'!$E:$E,'All Prices combined'!$G41),IF($B41="RAB Long",SUMIFS('RAB Prices Long'!AH:AH,'RAB Prices Long'!$B:$B,'All Prices combined'!$D41,'RAB Prices Long'!$E:$E,'All Prices combined'!$G41)))),2)</f>
        <v>0</v>
      </c>
      <c r="AF41" s="2">
        <f>ROUND(IF($B41="Annuity",SUMIFS('Annuity Prices'!AI:AI,'Annuity Prices'!$B:$B,$D41,'Annuity Prices'!$E:$E,$G41),IF($B41="RAB Short",SUMIFS('RAB Prices Short'!AI:AI,'RAB Prices Short'!$B:$B,'All Prices combined'!$D41,'RAB Prices Short'!$E:$E,'All Prices combined'!$G41),IF($B41="RAB Long",SUMIFS('RAB Prices Long'!AI:AI,'RAB Prices Long'!$B:$B,'All Prices combined'!$D41,'RAB Prices Long'!$E:$E,'All Prices combined'!$G41)))),2)</f>
        <v>0</v>
      </c>
      <c r="AG41" s="2">
        <f>ROUND(IF($B41="Annuity",SUMIFS('Annuity Prices'!AJ:AJ,'Annuity Prices'!$B:$B,$D41,'Annuity Prices'!$E:$E,$G41),IF($B41="RAB Short",SUMIFS('RAB Prices Short'!AJ:AJ,'RAB Prices Short'!$B:$B,'All Prices combined'!$D41,'RAB Prices Short'!$E:$E,'All Prices combined'!$G41),IF($B41="RAB Long",SUMIFS('RAB Prices Long'!AJ:AJ,'RAB Prices Long'!$B:$B,'All Prices combined'!$D41,'RAB Prices Long'!$E:$E,'All Prices combined'!$G41)))),2)</f>
        <v>0</v>
      </c>
      <c r="AH41" s="2">
        <f>ROUND(IF($B41="Annuity",SUMIFS('Annuity Prices'!AK:AK,'Annuity Prices'!$B:$B,$D41,'Annuity Prices'!$E:$E,$G41),IF($B41="RAB Short",SUMIFS('RAB Prices Short'!AK:AK,'RAB Prices Short'!$B:$B,'All Prices combined'!$D41,'RAB Prices Short'!$E:$E,'All Prices combined'!$G41),IF($B41="RAB Long",SUMIFS('RAB Prices Long'!AK:AK,'RAB Prices Long'!$B:$B,'All Prices combined'!$D41,'RAB Prices Long'!$E:$E,'All Prices combined'!$G41)))),2)</f>
        <v>0</v>
      </c>
      <c r="AI41" s="2">
        <f>ROUND(IF($B41="Annuity",SUMIFS('Annuity Prices'!AL:AL,'Annuity Prices'!$B:$B,$D41,'Annuity Prices'!$E:$E,$G41),IF($B41="RAB Short",SUMIFS('RAB Prices Short'!AL:AL,'RAB Prices Short'!$B:$B,'All Prices combined'!$D41,'RAB Prices Short'!$E:$E,'All Prices combined'!$G41),IF($B41="RAB Long",SUMIFS('RAB Prices Long'!AL:AL,'RAB Prices Long'!$B:$B,'All Prices combined'!$D41,'RAB Prices Long'!$E:$E,'All Prices combined'!$G41)))),2)</f>
        <v>0</v>
      </c>
      <c r="AJ41" s="2">
        <f>ROUND(IF($B41="Annuity",SUMIFS('Annuity Prices'!AM:AM,'Annuity Prices'!$B:$B,$D41,'Annuity Prices'!$E:$E,$G41),IF($B41="RAB Short",SUMIFS('RAB Prices Short'!AM:AM,'RAB Prices Short'!$B:$B,'All Prices combined'!$D41,'RAB Prices Short'!$E:$E,'All Prices combined'!$G41),IF($B41="RAB Long",SUMIFS('RAB Prices Long'!AM:AM,'RAB Prices Long'!$B:$B,'All Prices combined'!$D41,'RAB Prices Long'!$E:$E,'All Prices combined'!$G41)))),2)</f>
        <v>0</v>
      </c>
      <c r="AK41" s="2">
        <f>ROUND(IF($B41="Annuity",SUMIFS('Annuity Prices'!AN:AN,'Annuity Prices'!$B:$B,$D41,'Annuity Prices'!$E:$E,$G41),IF($B41="RAB Short",SUMIFS('RAB Prices Short'!AN:AN,'RAB Prices Short'!$B:$B,'All Prices combined'!$D41,'RAB Prices Short'!$E:$E,'All Prices combined'!$G41),IF($B41="RAB Long",SUMIFS('RAB Prices Long'!AN:AN,'RAB Prices Long'!$B:$B,'All Prices combined'!$D41,'RAB Prices Long'!$E:$E,'All Prices combined'!$G41)))),2)</f>
        <v>0</v>
      </c>
      <c r="AL41" s="2">
        <f>ROUND(IF($B41="Annuity",SUMIFS('Annuity Prices'!AO:AO,'Annuity Prices'!$B:$B,$D41,'Annuity Prices'!$E:$E,$G41),IF($B41="RAB Short",SUMIFS('RAB Prices Short'!AO:AO,'RAB Prices Short'!$B:$B,'All Prices combined'!$D41,'RAB Prices Short'!$E:$E,'All Prices combined'!$G41),IF($B41="RAB Long",SUMIFS('RAB Prices Long'!AO:AO,'RAB Prices Long'!$B:$B,'All Prices combined'!$D41,'RAB Prices Long'!$E:$E,'All Prices combined'!$G41)))),2)</f>
        <v>0</v>
      </c>
      <c r="AM41" s="2">
        <f>ROUND(IF($B41="Annuity",SUMIFS('Annuity Prices'!AP:AP,'Annuity Prices'!$B:$B,$D41,'Annuity Prices'!$E:$E,$G41),IF($B41="RAB Short",SUMIFS('RAB Prices Short'!AP:AP,'RAB Prices Short'!$B:$B,'All Prices combined'!$D41,'RAB Prices Short'!$E:$E,'All Prices combined'!$G41),IF($B41="RAB Long",SUMIFS('RAB Prices Long'!AP:AP,'RAB Prices Long'!$B:$B,'All Prices combined'!$D41,'RAB Prices Long'!$E:$E,'All Prices combined'!$G41)))),2)</f>
        <v>0</v>
      </c>
      <c r="AN41" s="2">
        <f>ROUND(IF($B41="Annuity",SUMIFS('Annuity Prices'!AQ:AQ,'Annuity Prices'!$B:$B,$D41,'Annuity Prices'!$E:$E,$G41),IF($B41="RAB Short",SUMIFS('RAB Prices Short'!AQ:AQ,'RAB Prices Short'!$B:$B,'All Prices combined'!$D41,'RAB Prices Short'!$E:$E,'All Prices combined'!$G41),IF($B41="RAB Long",SUMIFS('RAB Prices Long'!AQ:AQ,'RAB Prices Long'!$B:$B,'All Prices combined'!$D41,'RAB Prices Long'!$E:$E,'All Prices combined'!$G41)))),2)</f>
        <v>0</v>
      </c>
      <c r="AO41" s="2">
        <f>ROUND(IF($B41="Annuity",SUMIFS('Annuity Prices'!AR:AR,'Annuity Prices'!$B:$B,$D41,'Annuity Prices'!$E:$E,$G41),IF($B41="RAB Short",SUMIFS('RAB Prices Short'!AR:AR,'RAB Prices Short'!$B:$B,'All Prices combined'!$D41,'RAB Prices Short'!$E:$E,'All Prices combined'!$G41),IF($B41="RAB Long",SUMIFS('RAB Prices Long'!AR:AR,'RAB Prices Long'!$B:$B,'All Prices combined'!$D41,'RAB Prices Long'!$E:$E,'All Prices combined'!$G41)))),2)</f>
        <v>0</v>
      </c>
      <c r="AP41" s="2">
        <f>ROUND(IF($B41="Annuity",SUMIFS('Annuity Prices'!AS:AS,'Annuity Prices'!$B:$B,$D41,'Annuity Prices'!$E:$E,$G41),IF($B41="RAB Short",SUMIFS('RAB Prices Short'!AS:AS,'RAB Prices Short'!$B:$B,'All Prices combined'!$D41,'RAB Prices Short'!$E:$E,'All Prices combined'!$G41),IF($B41="RAB Long",SUMIFS('RAB Prices Long'!AS:AS,'RAB Prices Long'!$B:$B,'All Prices combined'!$D41,'RAB Prices Long'!$E:$E,'All Prices combined'!$G41)))),2)</f>
        <v>0</v>
      </c>
      <c r="AQ41" s="2">
        <f>ROUND(IF($B41="Annuity",SUMIFS('Annuity Prices'!AT:AT,'Annuity Prices'!$B:$B,$D41,'Annuity Prices'!$E:$E,$G41),IF($B41="RAB Short",SUMIFS('RAB Prices Short'!AT:AT,'RAB Prices Short'!$B:$B,'All Prices combined'!$D41,'RAB Prices Short'!$E:$E,'All Prices combined'!$G41),IF($B41="RAB Long",SUMIFS('RAB Prices Long'!AT:AT,'RAB Prices Long'!$B:$B,'All Prices combined'!$D41,'RAB Prices Long'!$E:$E,'All Prices combined'!$G41)))),2)</f>
        <v>0</v>
      </c>
      <c r="AR41" s="2">
        <f>ROUND(IF($B41="Annuity",SUMIFS('Annuity Prices'!AU:AU,'Annuity Prices'!$B:$B,$D41,'Annuity Prices'!$E:$E,$G41),IF($B41="RAB Short",SUMIFS('RAB Prices Short'!AU:AU,'RAB Prices Short'!$B:$B,'All Prices combined'!$D41,'RAB Prices Short'!$E:$E,'All Prices combined'!$G41),IF($B41="RAB Long",SUMIFS('RAB Prices Long'!AU:AU,'RAB Prices Long'!$B:$B,'All Prices combined'!$D41,'RAB Prices Long'!$E:$E,'All Prices combined'!$G41)))),2)</f>
        <v>0</v>
      </c>
      <c r="AS41" s="2">
        <f>ROUND(IF($B41="Annuity",SUMIFS('Annuity Prices'!AV:AV,'Annuity Prices'!$B:$B,$D41,'Annuity Prices'!$E:$E,$G41),IF($B41="RAB Short",SUMIFS('RAB Prices Short'!AV:AV,'RAB Prices Short'!$B:$B,'All Prices combined'!$D41,'RAB Prices Short'!$E:$E,'All Prices combined'!$G41),IF($B41="RAB Long",SUMIFS('RAB Prices Long'!AV:AV,'RAB Prices Long'!$B:$B,'All Prices combined'!$D41,'RAB Prices Long'!$E:$E,'All Prices combined'!$G41)))),2)</f>
        <v>0</v>
      </c>
      <c r="AT41" s="2">
        <f>ROUND(IF($B41="Annuity",SUMIFS('Annuity Prices'!AW:AW,'Annuity Prices'!$B:$B,$D41,'Annuity Prices'!$E:$E,$G41),IF($B41="RAB Short",SUMIFS('RAB Prices Short'!AW:AW,'RAB Prices Short'!$B:$B,'All Prices combined'!$D41,'RAB Prices Short'!$E:$E,'All Prices combined'!$G41),IF($B41="RAB Long",SUMIFS('RAB Prices Long'!AW:AW,'RAB Prices Long'!$B:$B,'All Prices combined'!$D41,'RAB Prices Long'!$E:$E,'All Prices combined'!$G41)))),2)</f>
        <v>0</v>
      </c>
      <c r="AU41" s="2">
        <f>ROUND(IF($B41="Annuity",SUMIFS('Annuity Prices'!AX:AX,'Annuity Prices'!$B:$B,$D41,'Annuity Prices'!$E:$E,$G41),IF($B41="RAB Short",SUMIFS('RAB Prices Short'!AX:AX,'RAB Prices Short'!$B:$B,'All Prices combined'!$D41,'RAB Prices Short'!$E:$E,'All Prices combined'!$G41),IF($B41="RAB Long",SUMIFS('RAB Prices Long'!AX:AX,'RAB Prices Long'!$B:$B,'All Prices combined'!$D41,'RAB Prices Long'!$E:$E,'All Prices combined'!$G41)))),2)</f>
        <v>0</v>
      </c>
      <c r="AV41" s="2">
        <f>ROUND(IF($B41="Annuity",SUMIFS('Annuity Prices'!AY:AY,'Annuity Prices'!$B:$B,$D41,'Annuity Prices'!$E:$E,$G41),IF($B41="RAB Short",SUMIFS('RAB Prices Short'!AY:AY,'RAB Prices Short'!$B:$B,'All Prices combined'!$D41,'RAB Prices Short'!$E:$E,'All Prices combined'!$G41),IF($B41="RAB Long",SUMIFS('RAB Prices Long'!AY:AY,'RAB Prices Long'!$B:$B,'All Prices combined'!$D41,'RAB Prices Long'!$E:$E,'All Prices combined'!$G41)))),2)</f>
        <v>0</v>
      </c>
      <c r="AW41" s="2">
        <f>ROUND(IF($B41="Annuity",SUMIFS('Annuity Prices'!AZ:AZ,'Annuity Prices'!$B:$B,$D41,'Annuity Prices'!$E:$E,$G41),IF($B41="RAB Short",SUMIFS('RAB Prices Short'!AZ:AZ,'RAB Prices Short'!$B:$B,'All Prices combined'!$D41,'RAB Prices Short'!$E:$E,'All Prices combined'!$G41),IF($B41="RAB Long",SUMIFS('RAB Prices Long'!AZ:AZ,'RAB Prices Long'!$B:$B,'All Prices combined'!$D41,'RAB Prices Long'!$E:$E,'All Prices combined'!$G41)))),2)</f>
        <v>0</v>
      </c>
      <c r="AX41" s="2">
        <f>ROUND(IF($B41="Annuity",SUMIFS('Annuity Prices'!BA:BA,'Annuity Prices'!$B:$B,$D41,'Annuity Prices'!$E:$E,$G41),IF($B41="RAB Short",SUMIFS('RAB Prices Short'!BA:BA,'RAB Prices Short'!$B:$B,'All Prices combined'!$D41,'RAB Prices Short'!$E:$E,'All Prices combined'!$G41),IF($B41="RAB Long",SUMIFS('RAB Prices Long'!BA:BA,'RAB Prices Long'!$B:$B,'All Prices combined'!$D41,'RAB Prices Long'!$E:$E,'All Prices combined'!$G41)))),2)</f>
        <v>0</v>
      </c>
      <c r="AY41" s="2">
        <f>ROUND(IF($B41="Annuity",SUMIFS('Annuity Prices'!BB:BB,'Annuity Prices'!$B:$B,$D41,'Annuity Prices'!$E:$E,$G41),IF($B41="RAB Short",SUMIFS('RAB Prices Short'!BB:BB,'RAB Prices Short'!$B:$B,'All Prices combined'!$D41,'RAB Prices Short'!$E:$E,'All Prices combined'!$G41),IF($B41="RAB Long",SUMIFS('RAB Prices Long'!BB:BB,'RAB Prices Long'!$B:$B,'All Prices combined'!$D41,'RAB Prices Long'!$E:$E,'All Prices combined'!$G41)))),2)</f>
        <v>0</v>
      </c>
      <c r="AZ41" s="2">
        <f>ROUND(IF($B41="Annuity",SUMIFS('Annuity Prices'!BC:BC,'Annuity Prices'!$B:$B,$D41,'Annuity Prices'!$E:$E,$G41),IF($B41="RAB Short",SUMIFS('RAB Prices Short'!BC:BC,'RAB Prices Short'!$B:$B,'All Prices combined'!$D41,'RAB Prices Short'!$E:$E,'All Prices combined'!$G41),IF($B41="RAB Long",SUMIFS('RAB Prices Long'!BC:BC,'RAB Prices Long'!$B:$B,'All Prices combined'!$D41,'RAB Prices Long'!$E:$E,'All Prices combined'!$G41)))),2)</f>
        <v>0</v>
      </c>
      <c r="BA41" s="2">
        <f>ROUND(IF($B41="Annuity",SUMIFS('Annuity Prices'!BD:BD,'Annuity Prices'!$B:$B,$D41,'Annuity Prices'!$E:$E,$G41),IF($B41="RAB Short",SUMIFS('RAB Prices Short'!BD:BD,'RAB Prices Short'!$B:$B,'All Prices combined'!$D41,'RAB Prices Short'!$E:$E,'All Prices combined'!$G41),IF($B41="RAB Long",SUMIFS('RAB Prices Long'!BD:BD,'RAB Prices Long'!$B:$B,'All Prices combined'!$D41,'RAB Prices Long'!$E:$E,'All Prices combined'!$G41)))),2)</f>
        <v>0</v>
      </c>
      <c r="BB41" s="2">
        <f>ROUND(IF($B41="Annuity",SUMIFS('Annuity Prices'!BE:BE,'Annuity Prices'!$B:$B,$D41,'Annuity Prices'!$E:$E,$G41),IF($B41="RAB Short",SUMIFS('RAB Prices Short'!BE:BE,'RAB Prices Short'!$B:$B,'All Prices combined'!$D41,'RAB Prices Short'!$E:$E,'All Prices combined'!$G41),IF($B41="RAB Long",SUMIFS('RAB Prices Long'!BE:BE,'RAB Prices Long'!$B:$B,'All Prices combined'!$D41,'RAB Prices Long'!$E:$E,'All Prices combined'!$G41)))),2)</f>
        <v>0</v>
      </c>
      <c r="BC41" s="2">
        <f>ROUND(IF($B41="Annuity",SUMIFS('Annuity Prices'!BF:BF,'Annuity Prices'!$B:$B,$D41,'Annuity Prices'!$E:$E,$G41),IF($B41="RAB Short",SUMIFS('RAB Prices Short'!BF:BF,'RAB Prices Short'!$B:$B,'All Prices combined'!$D41,'RAB Prices Short'!$E:$E,'All Prices combined'!$G41),IF($B41="RAB Long",SUMIFS('RAB Prices Long'!BF:BF,'RAB Prices Long'!$B:$B,'All Prices combined'!$D41,'RAB Prices Long'!$E:$E,'All Prices combined'!$G41)))),2)</f>
        <v>0</v>
      </c>
      <c r="BD41" s="2">
        <f>ROUND(IF($B41="Annuity",SUMIFS('Annuity Prices'!BG:BG,'Annuity Prices'!$B:$B,$D41,'Annuity Prices'!$E:$E,$G41),IF($B41="RAB Short",SUMIFS('RAB Prices Short'!BG:BG,'RAB Prices Short'!$B:$B,'All Prices combined'!$D41,'RAB Prices Short'!$E:$E,'All Prices combined'!$G41),IF($B41="RAB Long",SUMIFS('RAB Prices Long'!BG:BG,'RAB Prices Long'!$B:$B,'All Prices combined'!$D41,'RAB Prices Long'!$E:$E,'All Prices combined'!$G41)))),2)</f>
        <v>0</v>
      </c>
      <c r="BE41" s="2">
        <f>ROUND(IF($B41="Annuity",SUMIFS('Annuity Prices'!BH:BH,'Annuity Prices'!$B:$B,$D41,'Annuity Prices'!$E:$E,$G41),IF($B41="RAB Short",SUMIFS('RAB Prices Short'!BH:BH,'RAB Prices Short'!$B:$B,'All Prices combined'!$D41,'RAB Prices Short'!$E:$E,'All Prices combined'!$G41),IF($B41="RAB Long",SUMIFS('RAB Prices Long'!BH:BH,'RAB Prices Long'!$B:$B,'All Prices combined'!$D41,'RAB Prices Long'!$E:$E,'All Prices combined'!$G41)))),2)</f>
        <v>0</v>
      </c>
      <c r="BF41" s="2">
        <f>ROUND(IF($B41="Annuity",SUMIFS('Annuity Prices'!BI:BI,'Annuity Prices'!$B:$B,$D41,'Annuity Prices'!$E:$E,$G41),IF($B41="RAB Short",SUMIFS('RAB Prices Short'!BI:BI,'RAB Prices Short'!$B:$B,'All Prices combined'!$D41,'RAB Prices Short'!$E:$E,'All Prices combined'!$G41),IF($B41="RAB Long",SUMIFS('RAB Prices Long'!BI:BI,'RAB Prices Long'!$B:$B,'All Prices combined'!$D41,'RAB Prices Long'!$E:$E,'All Prices combined'!$G41)))),2)</f>
        <v>0</v>
      </c>
      <c r="BG41" s="2">
        <f>ROUND(IF($B41="Annuity",SUMIFS('Annuity Prices'!BJ:BJ,'Annuity Prices'!$B:$B,$D41,'Annuity Prices'!$E:$E,$G41),IF($B41="RAB Short",SUMIFS('RAB Prices Short'!BJ:BJ,'RAB Prices Short'!$B:$B,'All Prices combined'!$D41,'RAB Prices Short'!$E:$E,'All Prices combined'!$G41),IF($B41="RAB Long",SUMIFS('RAB Prices Long'!BJ:BJ,'RAB Prices Long'!$B:$B,'All Prices combined'!$D41,'RAB Prices Long'!$E:$E,'All Prices combined'!$G41)))),2)</f>
        <v>0</v>
      </c>
      <c r="BH41" s="2">
        <f>ROUND(IF($B41="Annuity",SUMIFS('Annuity Prices'!BK:BK,'Annuity Prices'!$B:$B,$D41,'Annuity Prices'!$E:$E,$G41),IF($B41="RAB Short",SUMIFS('RAB Prices Short'!BK:BK,'RAB Prices Short'!$B:$B,'All Prices combined'!$D41,'RAB Prices Short'!$E:$E,'All Prices combined'!$G41),IF($B41="RAB Long",SUMIFS('RAB Prices Long'!BK:BK,'RAB Prices Long'!$B:$B,'All Prices combined'!$D41,'RAB Prices Long'!$E:$E,'All Prices combined'!$G41)))),2)</f>
        <v>0</v>
      </c>
      <c r="BI41" s="2">
        <f>ROUND(IF($B41="Annuity",SUMIFS('Annuity Prices'!BL:BL,'Annuity Prices'!$B:$B,$D41,'Annuity Prices'!$E:$E,$G41),IF($B41="RAB Short",SUMIFS('RAB Prices Short'!BL:BL,'RAB Prices Short'!$B:$B,'All Prices combined'!$D41,'RAB Prices Short'!$E:$E,'All Prices combined'!$G41),IF($B41="RAB Long",SUMIFS('RAB Prices Long'!BL:BL,'RAB Prices Long'!$B:$B,'All Prices combined'!$D41,'RAB Prices Long'!$E:$E,'All Prices combined'!$G41)))),2)</f>
        <v>0</v>
      </c>
      <c r="BJ41" s="2">
        <f>ROUND(IF($B41="Annuity",SUMIFS('Annuity Prices'!BM:BM,'Annuity Prices'!$B:$B,$D41,'Annuity Prices'!$E:$E,$G41),IF($B41="RAB Short",SUMIFS('RAB Prices Short'!BM:BM,'RAB Prices Short'!$B:$B,'All Prices combined'!$D41,'RAB Prices Short'!$E:$E,'All Prices combined'!$G41),IF($B41="RAB Long",SUMIFS('RAB Prices Long'!BM:BM,'RAB Prices Long'!$B:$B,'All Prices combined'!$D41,'RAB Prices Long'!$E:$E,'All Prices combined'!$G41)))),2)</f>
        <v>0</v>
      </c>
      <c r="BK41" s="2">
        <f>ROUND(IF($B41="Annuity",SUMIFS('Annuity Prices'!BN:BN,'Annuity Prices'!$B:$B,$D41,'Annuity Prices'!$E:$E,$G41),IF($B41="RAB Short",SUMIFS('RAB Prices Short'!BN:BN,'RAB Prices Short'!$B:$B,'All Prices combined'!$D41,'RAB Prices Short'!$E:$E,'All Prices combined'!$G41),IF($B41="RAB Long",SUMIFS('RAB Prices Long'!BN:BN,'RAB Prices Long'!$B:$B,'All Prices combined'!$D41,'RAB Prices Long'!$E:$E,'All Prices combined'!$G41)))),2)</f>
        <v>0</v>
      </c>
      <c r="BL41" s="2">
        <f>ROUND(IF($B41="Annuity",SUMIFS('Annuity Prices'!BO:BO,'Annuity Prices'!$B:$B,$D41,'Annuity Prices'!$E:$E,$G41),IF($B41="RAB Short",SUMIFS('RAB Prices Short'!BO:BO,'RAB Prices Short'!$B:$B,'All Prices combined'!$D41,'RAB Prices Short'!$E:$E,'All Prices combined'!$G41),IF($B41="RAB Long",SUMIFS('RAB Prices Long'!BO:BO,'RAB Prices Long'!$B:$B,'All Prices combined'!$D41,'RAB Prices Long'!$E:$E,'All Prices combined'!$G41)))),2)</f>
        <v>0</v>
      </c>
      <c r="BM41" s="2">
        <f>ROUND(IF($B41="Annuity",SUMIFS('Annuity Prices'!BP:BP,'Annuity Prices'!$B:$B,$D41,'Annuity Prices'!$E:$E,$G41),IF($B41="RAB Short",SUMIFS('RAB Prices Short'!BP:BP,'RAB Prices Short'!$B:$B,'All Prices combined'!$D41,'RAB Prices Short'!$E:$E,'All Prices combined'!$G41),IF($B41="RAB Long",SUMIFS('RAB Prices Long'!BP:BP,'RAB Prices Long'!$B:$B,'All Prices combined'!$D41,'RAB Prices Long'!$E:$E,'All Prices combined'!$G41)))),2)</f>
        <v>0</v>
      </c>
      <c r="BN41" s="2">
        <f>ROUND(IF($B41="Annuity",SUMIFS('Annuity Prices'!BQ:BQ,'Annuity Prices'!$B:$B,$D41,'Annuity Prices'!$E:$E,$G41),IF($B41="RAB Short",SUMIFS('RAB Prices Short'!BQ:BQ,'RAB Prices Short'!$B:$B,'All Prices combined'!$D41,'RAB Prices Short'!$E:$E,'All Prices combined'!$G41),IF($B41="RAB Long",SUMIFS('RAB Prices Long'!BQ:BQ,'RAB Prices Long'!$B:$B,'All Prices combined'!$D41,'RAB Prices Long'!$E:$E,'All Prices combined'!$G41)))),2)</f>
        <v>0</v>
      </c>
      <c r="BO41" s="2">
        <f>ROUND(IF($B41="Annuity",SUMIFS('Annuity Prices'!BR:BR,'Annuity Prices'!$B:$B,$D41,'Annuity Prices'!$E:$E,$G41),IF($B41="RAB Short",SUMIFS('RAB Prices Short'!BR:BR,'RAB Prices Short'!$B:$B,'All Prices combined'!$D41,'RAB Prices Short'!$E:$E,'All Prices combined'!$G41),IF($B41="RAB Long",SUMIFS('RAB Prices Long'!BR:BR,'RAB Prices Long'!$B:$B,'All Prices combined'!$D41,'RAB Prices Long'!$E:$E,'All Prices combined'!$G41)))),2)</f>
        <v>0</v>
      </c>
      <c r="BP41" s="2">
        <f>ROUND(IF($B41="Annuity",SUMIFS('Annuity Prices'!BS:BS,'Annuity Prices'!$B:$B,$D41,'Annuity Prices'!$E:$E,$G41),IF($B41="RAB Short",SUMIFS('RAB Prices Short'!BS:BS,'RAB Prices Short'!$B:$B,'All Prices combined'!$D41,'RAB Prices Short'!$E:$E,'All Prices combined'!$G41),IF($B41="RAB Long",SUMIFS('RAB Prices Long'!BS:BS,'RAB Prices Long'!$B:$B,'All Prices combined'!$D41,'RAB Prices Long'!$E:$E,'All Prices combined'!$G41)))),2)</f>
        <v>0</v>
      </c>
      <c r="BQ41" s="2">
        <f>ROUND(IF($B41="Annuity",SUMIFS('Annuity Prices'!BT:BT,'Annuity Prices'!$B:$B,$D41,'Annuity Prices'!$E:$E,$G41),IF($B41="RAB Short",SUMIFS('RAB Prices Short'!BT:BT,'RAB Prices Short'!$B:$B,'All Prices combined'!$D41,'RAB Prices Short'!$E:$E,'All Prices combined'!$G41),IF($B41="RAB Long",SUMIFS('RAB Prices Long'!BT:BT,'RAB Prices Long'!$B:$B,'All Prices combined'!$D41,'RAB Prices Long'!$E:$E,'All Prices combined'!$G41)))),2)</f>
        <v>0</v>
      </c>
      <c r="BR41" s="2">
        <f>ROUND(IF($B41="Annuity",SUMIFS('Annuity Prices'!BU:BU,'Annuity Prices'!$B:$B,$D41,'Annuity Prices'!$E:$E,$G41),IF($B41="RAB Short",SUMIFS('RAB Prices Short'!BU:BU,'RAB Prices Short'!$B:$B,'All Prices combined'!$D41,'RAB Prices Short'!$E:$E,'All Prices combined'!$G41),IF($B41="RAB Long",SUMIFS('RAB Prices Long'!BU:BU,'RAB Prices Long'!$B:$B,'All Prices combined'!$D41,'RAB Prices Long'!$E:$E,'All Prices combined'!$G41)))),2)</f>
        <v>0</v>
      </c>
      <c r="BS41" s="2">
        <f>ROUND(IF($B41="Annuity",SUMIFS('Annuity Prices'!BV:BV,'Annuity Prices'!$B:$B,$D41,'Annuity Prices'!$E:$E,$G41),IF($B41="RAB Short",SUMIFS('RAB Prices Short'!BV:BV,'RAB Prices Short'!$B:$B,'All Prices combined'!$D41,'RAB Prices Short'!$E:$E,'All Prices combined'!$G41),IF($B41="RAB Long",SUMIFS('RAB Prices Long'!BV:BV,'RAB Prices Long'!$B:$B,'All Prices combined'!$D41,'RAB Prices Long'!$E:$E,'All Prices combined'!$G41)))),2)</f>
        <v>0</v>
      </c>
      <c r="BT41" s="2">
        <f>ROUND(IF($B41="Annuity",SUMIFS('Annuity Prices'!BW:BW,'Annuity Prices'!$B:$B,$D41,'Annuity Prices'!$E:$E,$G41),IF($B41="RAB Short",SUMIFS('RAB Prices Short'!BW:BW,'RAB Prices Short'!$B:$B,'All Prices combined'!$D41,'RAB Prices Short'!$E:$E,'All Prices combined'!$G41),IF($B41="RAB Long",SUMIFS('RAB Prices Long'!BW:BW,'RAB Prices Long'!$B:$B,'All Prices combined'!$D41,'RAB Prices Long'!$E:$E,'All Prices combined'!$G41)))),2)</f>
        <v>0</v>
      </c>
      <c r="BU41" s="2">
        <f>ROUND(IF($B41="Annuity",SUMIFS('Annuity Prices'!BX:BX,'Annuity Prices'!$B:$B,$D41,'Annuity Prices'!$E:$E,$G41),IF($B41="RAB Short",SUMIFS('RAB Prices Short'!BX:BX,'RAB Prices Short'!$B:$B,'All Prices combined'!$D41,'RAB Prices Short'!$E:$E,'All Prices combined'!$G41),IF($B41="RAB Long",SUMIFS('RAB Prices Long'!BX:BX,'RAB Prices Long'!$B:$B,'All Prices combined'!$D41,'RAB Prices Long'!$E:$E,'All Prices combined'!$G41)))),2)</f>
        <v>0</v>
      </c>
    </row>
    <row r="42" spans="2:73" x14ac:dyDescent="0.25">
      <c r="B42" t="s">
        <v>37</v>
      </c>
      <c r="C42" s="1">
        <v>9</v>
      </c>
      <c r="D42" s="1" t="s">
        <v>152</v>
      </c>
      <c r="E42" s="1" t="s">
        <v>148</v>
      </c>
      <c r="F42" s="1"/>
      <c r="G42" s="1" t="s">
        <v>38</v>
      </c>
      <c r="H42" s="1" t="s">
        <v>150</v>
      </c>
      <c r="I42" s="2">
        <f>ROUND(IF($B42="Annuity",SUMIFS('Annuity Prices'!L:L,'Annuity Prices'!$B:$B,$D42,'Annuity Prices'!$E:$E,$G42),IF($B42="RAB Short",SUMIFS('RAB Prices Short'!L:L,'RAB Prices Short'!$B:$B,'All Prices combined'!$D42,'RAB Prices Short'!$E:$E,'All Prices combined'!$G42),IF($B42="RAB Long",SUMIFS('RAB Prices Long'!L:L,'RAB Prices Long'!$B:$B,'All Prices combined'!$D42,'RAB Prices Long'!$E:$E,'All Prices combined'!$G42)))),2)</f>
        <v>104.66</v>
      </c>
      <c r="J42" s="2">
        <f>ROUND(IF($B42="Annuity",SUMIFS('Annuity Prices'!M:M,'Annuity Prices'!$B:$B,$D42,'Annuity Prices'!$E:$E,$G42),IF($B42="RAB Short",SUMIFS('RAB Prices Short'!M:M,'RAB Prices Short'!$B:$B,'All Prices combined'!$D42,'RAB Prices Short'!$E:$E,'All Prices combined'!$G42),IF($B42="RAB Long",SUMIFS('RAB Prices Long'!M:M,'RAB Prices Long'!$B:$B,'All Prices combined'!$D42,'RAB Prices Long'!$E:$E,'All Prices combined'!$G42)))),2)</f>
        <v>107.66</v>
      </c>
      <c r="K42" s="2">
        <f>ROUND(IF($B42="Annuity",SUMIFS('Annuity Prices'!N:N,'Annuity Prices'!$B:$B,$D42,'Annuity Prices'!$E:$E,$G42),IF($B42="RAB Short",SUMIFS('RAB Prices Short'!N:N,'RAB Prices Short'!$B:$B,'All Prices combined'!$D42,'RAB Prices Short'!$E:$E,'All Prices combined'!$G42),IF($B42="RAB Long",SUMIFS('RAB Prices Long'!N:N,'RAB Prices Long'!$B:$B,'All Prices combined'!$D42,'RAB Prices Long'!$E:$E,'All Prices combined'!$G42)))),2)</f>
        <v>110.75</v>
      </c>
      <c r="L42" s="2">
        <f>ROUND(IF($B42="Annuity",SUMIFS('Annuity Prices'!O:O,'Annuity Prices'!$B:$B,$D42,'Annuity Prices'!$E:$E,$G42),IF($B42="RAB Short",SUMIFS('RAB Prices Short'!O:O,'RAB Prices Short'!$B:$B,'All Prices combined'!$D42,'RAB Prices Short'!$E:$E,'All Prices combined'!$G42),IF($B42="RAB Long",SUMIFS('RAB Prices Long'!O:O,'RAB Prices Long'!$B:$B,'All Prices combined'!$D42,'RAB Prices Long'!$E:$E,'All Prices combined'!$G42)))),2)</f>
        <v>113.93</v>
      </c>
      <c r="M42" s="2">
        <f>ROUND(IF($B42="Annuity",SUMIFS('Annuity Prices'!P:P,'Annuity Prices'!$B:$B,$D42,'Annuity Prices'!$E:$E,$G42),IF($B42="RAB Short",SUMIFS('RAB Prices Short'!P:P,'RAB Prices Short'!$B:$B,'All Prices combined'!$D42,'RAB Prices Short'!$E:$E,'All Prices combined'!$G42),IF($B42="RAB Long",SUMIFS('RAB Prices Long'!P:P,'RAB Prices Long'!$B:$B,'All Prices combined'!$D42,'RAB Prices Long'!$E:$E,'All Prices combined'!$G42)))),2)</f>
        <v>112.96</v>
      </c>
      <c r="N42" s="2">
        <f>ROUND(IF($B42="Annuity",SUMIFS('Annuity Prices'!Q:Q,'Annuity Prices'!$B:$B,$D42,'Annuity Prices'!$E:$E,$G42),IF($B42="RAB Short",SUMIFS('RAB Prices Short'!Q:Q,'RAB Prices Short'!$B:$B,'All Prices combined'!$D42,'RAB Prices Short'!$E:$E,'All Prices combined'!$G42),IF($B42="RAB Long",SUMIFS('RAB Prices Long'!Q:Q,'RAB Prices Long'!$B:$B,'All Prices combined'!$D42,'RAB Prices Long'!$E:$E,'All Prices combined'!$G42)))),2)</f>
        <v>115.78</v>
      </c>
      <c r="O42" s="2">
        <f>ROUND(IF($B42="Annuity",SUMIFS('Annuity Prices'!R:R,'Annuity Prices'!$B:$B,$D42,'Annuity Prices'!$E:$E,$G42),IF($B42="RAB Short",SUMIFS('RAB Prices Short'!R:R,'RAB Prices Short'!$B:$B,'All Prices combined'!$D42,'RAB Prices Short'!$E:$E,'All Prices combined'!$G42),IF($B42="RAB Long",SUMIFS('RAB Prices Long'!R:R,'RAB Prices Long'!$B:$B,'All Prices combined'!$D42,'RAB Prices Long'!$E:$E,'All Prices combined'!$G42)))),2)</f>
        <v>118.68</v>
      </c>
      <c r="P42" s="2">
        <f>ROUND(IF($B42="Annuity",SUMIFS('Annuity Prices'!S:S,'Annuity Prices'!$B:$B,$D42,'Annuity Prices'!$E:$E,$G42),IF($B42="RAB Short",SUMIFS('RAB Prices Short'!S:S,'RAB Prices Short'!$B:$B,'All Prices combined'!$D42,'RAB Prices Short'!$E:$E,'All Prices combined'!$G42),IF($B42="RAB Long",SUMIFS('RAB Prices Long'!S:S,'RAB Prices Long'!$B:$B,'All Prices combined'!$D42,'RAB Prices Long'!$E:$E,'All Prices combined'!$G42)))),2)</f>
        <v>121.64</v>
      </c>
      <c r="Q42" s="2">
        <f>ROUND(IF($B42="Annuity",SUMIFS('Annuity Prices'!T:T,'Annuity Prices'!$B:$B,$D42,'Annuity Prices'!$E:$E,$G42),IF($B42="RAB Short",SUMIFS('RAB Prices Short'!T:T,'RAB Prices Short'!$B:$B,'All Prices combined'!$D42,'RAB Prices Short'!$E:$E,'All Prices combined'!$G42),IF($B42="RAB Long",SUMIFS('RAB Prices Long'!T:T,'RAB Prices Long'!$B:$B,'All Prices combined'!$D42,'RAB Prices Long'!$E:$E,'All Prices combined'!$G42)))),2)</f>
        <v>124.68</v>
      </c>
      <c r="R42" s="2">
        <f>ROUND(IF($B42="Annuity",SUMIFS('Annuity Prices'!U:U,'Annuity Prices'!$B:$B,$D42,'Annuity Prices'!$E:$E,$G42),IF($B42="RAB Short",SUMIFS('RAB Prices Short'!U:U,'RAB Prices Short'!$B:$B,'All Prices combined'!$D42,'RAB Prices Short'!$E:$E,'All Prices combined'!$G42),IF($B42="RAB Long",SUMIFS('RAB Prices Long'!U:U,'RAB Prices Long'!$B:$B,'All Prices combined'!$D42,'RAB Prices Long'!$E:$E,'All Prices combined'!$G42)))),2)</f>
        <v>127.79</v>
      </c>
      <c r="S42" s="2">
        <f>ROUND(IF($B42="Annuity",SUMIFS('Annuity Prices'!V:V,'Annuity Prices'!$B:$B,$D42,'Annuity Prices'!$E:$E,$G42),IF($B42="RAB Short",SUMIFS('RAB Prices Short'!V:V,'RAB Prices Short'!$B:$B,'All Prices combined'!$D42,'RAB Prices Short'!$E:$E,'All Prices combined'!$G42),IF($B42="RAB Long",SUMIFS('RAB Prices Long'!V:V,'RAB Prices Long'!$B:$B,'All Prices combined'!$D42,'RAB Prices Long'!$E:$E,'All Prices combined'!$G42)))),2)</f>
        <v>130.99</v>
      </c>
      <c r="T42" s="2">
        <f>ROUND(IF($B42="Annuity",SUMIFS('Annuity Prices'!W:W,'Annuity Prices'!$B:$B,$D42,'Annuity Prices'!$E:$E,$G42),IF($B42="RAB Short",SUMIFS('RAB Prices Short'!W:W,'RAB Prices Short'!$B:$B,'All Prices combined'!$D42,'RAB Prices Short'!$E:$E,'All Prices combined'!$G42),IF($B42="RAB Long",SUMIFS('RAB Prices Long'!W:W,'RAB Prices Long'!$B:$B,'All Prices combined'!$D42,'RAB Prices Long'!$E:$E,'All Prices combined'!$G42)))),2)</f>
        <v>134.26</v>
      </c>
      <c r="U42" s="2">
        <f>ROUND(IF($B42="Annuity",SUMIFS('Annuity Prices'!X:X,'Annuity Prices'!$B:$B,$D42,'Annuity Prices'!$E:$E,$G42),IF($B42="RAB Short",SUMIFS('RAB Prices Short'!X:X,'RAB Prices Short'!$B:$B,'All Prices combined'!$D42,'RAB Prices Short'!$E:$E,'All Prices combined'!$G42),IF($B42="RAB Long",SUMIFS('RAB Prices Long'!X:X,'RAB Prices Long'!$B:$B,'All Prices combined'!$D42,'RAB Prices Long'!$E:$E,'All Prices combined'!$G42)))),2)</f>
        <v>137.61000000000001</v>
      </c>
      <c r="V42" s="2">
        <f>ROUND(IF($B42="Annuity",SUMIFS('Annuity Prices'!Y:Y,'Annuity Prices'!$B:$B,$D42,'Annuity Prices'!$E:$E,$G42),IF($B42="RAB Short",SUMIFS('RAB Prices Short'!Y:Y,'RAB Prices Short'!$B:$B,'All Prices combined'!$D42,'RAB Prices Short'!$E:$E,'All Prices combined'!$G42),IF($B42="RAB Long",SUMIFS('RAB Prices Long'!Y:Y,'RAB Prices Long'!$B:$B,'All Prices combined'!$D42,'RAB Prices Long'!$E:$E,'All Prices combined'!$G42)))),2)</f>
        <v>141.05000000000001</v>
      </c>
      <c r="W42" s="2">
        <f>ROUND(IF($B42="Annuity",SUMIFS('Annuity Prices'!Z:Z,'Annuity Prices'!$B:$B,$D42,'Annuity Prices'!$E:$E,$G42),IF($B42="RAB Short",SUMIFS('RAB Prices Short'!Z:Z,'RAB Prices Short'!$B:$B,'All Prices combined'!$D42,'RAB Prices Short'!$E:$E,'All Prices combined'!$G42),IF($B42="RAB Long",SUMIFS('RAB Prices Long'!Z:Z,'RAB Prices Long'!$B:$B,'All Prices combined'!$D42,'RAB Prices Long'!$E:$E,'All Prices combined'!$G42)))),2)</f>
        <v>144.58000000000001</v>
      </c>
      <c r="X42" s="2">
        <f>ROUND(IF($B42="Annuity",SUMIFS('Annuity Prices'!AA:AA,'Annuity Prices'!$B:$B,$D42,'Annuity Prices'!$E:$E,$G42),IF($B42="RAB Short",SUMIFS('RAB Prices Short'!AA:AA,'RAB Prices Short'!$B:$B,'All Prices combined'!$D42,'RAB Prices Short'!$E:$E,'All Prices combined'!$G42),IF($B42="RAB Long",SUMIFS('RAB Prices Long'!AA:AA,'RAB Prices Long'!$B:$B,'All Prices combined'!$D42,'RAB Prices Long'!$E:$E,'All Prices combined'!$G42)))),2)</f>
        <v>148.19</v>
      </c>
      <c r="Y42" s="2">
        <f>ROUND(IF($B42="Annuity",SUMIFS('Annuity Prices'!AB:AB,'Annuity Prices'!$B:$B,$D42,'Annuity Prices'!$E:$E,$G42),IF($B42="RAB Short",SUMIFS('RAB Prices Short'!AB:AB,'RAB Prices Short'!$B:$B,'All Prices combined'!$D42,'RAB Prices Short'!$E:$E,'All Prices combined'!$G42),IF($B42="RAB Long",SUMIFS('RAB Prices Long'!AB:AB,'RAB Prices Long'!$B:$B,'All Prices combined'!$D42,'RAB Prices Long'!$E:$E,'All Prices combined'!$G42)))),2)</f>
        <v>151.9</v>
      </c>
      <c r="Z42" s="2">
        <f>ROUND(IF($B42="Annuity",SUMIFS('Annuity Prices'!AC:AC,'Annuity Prices'!$B:$B,$D42,'Annuity Prices'!$E:$E,$G42),IF($B42="RAB Short",SUMIFS('RAB Prices Short'!AC:AC,'RAB Prices Short'!$B:$B,'All Prices combined'!$D42,'RAB Prices Short'!$E:$E,'All Prices combined'!$G42),IF($B42="RAB Long",SUMIFS('RAB Prices Long'!AC:AC,'RAB Prices Long'!$B:$B,'All Prices combined'!$D42,'RAB Prices Long'!$E:$E,'All Prices combined'!$G42)))),2)</f>
        <v>155.69</v>
      </c>
      <c r="AA42" s="2">
        <f>ROUND(IF($B42="Annuity",SUMIFS('Annuity Prices'!AD:AD,'Annuity Prices'!$B:$B,$D42,'Annuity Prices'!$E:$E,$G42),IF($B42="RAB Short",SUMIFS('RAB Prices Short'!AD:AD,'RAB Prices Short'!$B:$B,'All Prices combined'!$D42,'RAB Prices Short'!$E:$E,'All Prices combined'!$G42),IF($B42="RAB Long",SUMIFS('RAB Prices Long'!AD:AD,'RAB Prices Long'!$B:$B,'All Prices combined'!$D42,'RAB Prices Long'!$E:$E,'All Prices combined'!$G42)))),2)</f>
        <v>159.59</v>
      </c>
      <c r="AB42" s="2">
        <f>ROUND(IF($B42="Annuity",SUMIFS('Annuity Prices'!AE:AE,'Annuity Prices'!$B:$B,$D42,'Annuity Prices'!$E:$E,$G42),IF($B42="RAB Short",SUMIFS('RAB Prices Short'!AE:AE,'RAB Prices Short'!$B:$B,'All Prices combined'!$D42,'RAB Prices Short'!$E:$E,'All Prices combined'!$G42),IF($B42="RAB Long",SUMIFS('RAB Prices Long'!AE:AE,'RAB Prices Long'!$B:$B,'All Prices combined'!$D42,'RAB Prices Long'!$E:$E,'All Prices combined'!$G42)))),2)</f>
        <v>163.58000000000001</v>
      </c>
      <c r="AC42" s="2">
        <f>ROUND(IF($B42="Annuity",SUMIFS('Annuity Prices'!AF:AF,'Annuity Prices'!$B:$B,$D42,'Annuity Prices'!$E:$E,$G42),IF($B42="RAB Short",SUMIFS('RAB Prices Short'!AF:AF,'RAB Prices Short'!$B:$B,'All Prices combined'!$D42,'RAB Prices Short'!$E:$E,'All Prices combined'!$G42),IF($B42="RAB Long",SUMIFS('RAB Prices Long'!AF:AF,'RAB Prices Long'!$B:$B,'All Prices combined'!$D42,'RAB Prices Long'!$E:$E,'All Prices combined'!$G42)))),2)</f>
        <v>167.67</v>
      </c>
      <c r="AD42" s="2">
        <f>ROUND(IF($B42="Annuity",SUMIFS('Annuity Prices'!AG:AG,'Annuity Prices'!$B:$B,$D42,'Annuity Prices'!$E:$E,$G42),IF($B42="RAB Short",SUMIFS('RAB Prices Short'!AG:AG,'RAB Prices Short'!$B:$B,'All Prices combined'!$D42,'RAB Prices Short'!$E:$E,'All Prices combined'!$G42),IF($B42="RAB Long",SUMIFS('RAB Prices Long'!AG:AG,'RAB Prices Long'!$B:$B,'All Prices combined'!$D42,'RAB Prices Long'!$E:$E,'All Prices combined'!$G42)))),2)</f>
        <v>171.86</v>
      </c>
      <c r="AE42" s="2">
        <f>ROUND(IF($B42="Annuity",SUMIFS('Annuity Prices'!AH:AH,'Annuity Prices'!$B:$B,$D42,'Annuity Prices'!$E:$E,$G42),IF($B42="RAB Short",SUMIFS('RAB Prices Short'!AH:AH,'RAB Prices Short'!$B:$B,'All Prices combined'!$D42,'RAB Prices Short'!$E:$E,'All Prices combined'!$G42),IF($B42="RAB Long",SUMIFS('RAB Prices Long'!AH:AH,'RAB Prices Long'!$B:$B,'All Prices combined'!$D42,'RAB Prices Long'!$E:$E,'All Prices combined'!$G42)))),2)</f>
        <v>176.15</v>
      </c>
      <c r="AF42" s="2">
        <f>ROUND(IF($B42="Annuity",SUMIFS('Annuity Prices'!AI:AI,'Annuity Prices'!$B:$B,$D42,'Annuity Prices'!$E:$E,$G42),IF($B42="RAB Short",SUMIFS('RAB Prices Short'!AI:AI,'RAB Prices Short'!$B:$B,'All Prices combined'!$D42,'RAB Prices Short'!$E:$E,'All Prices combined'!$G42),IF($B42="RAB Long",SUMIFS('RAB Prices Long'!AI:AI,'RAB Prices Long'!$B:$B,'All Prices combined'!$D42,'RAB Prices Long'!$E:$E,'All Prices combined'!$G42)))),2)</f>
        <v>180.56</v>
      </c>
      <c r="AG42" s="2">
        <f>ROUND(IF($B42="Annuity",SUMIFS('Annuity Prices'!AJ:AJ,'Annuity Prices'!$B:$B,$D42,'Annuity Prices'!$E:$E,$G42),IF($B42="RAB Short",SUMIFS('RAB Prices Short'!AJ:AJ,'RAB Prices Short'!$B:$B,'All Prices combined'!$D42,'RAB Prices Short'!$E:$E,'All Prices combined'!$G42),IF($B42="RAB Long",SUMIFS('RAB Prices Long'!AJ:AJ,'RAB Prices Long'!$B:$B,'All Prices combined'!$D42,'RAB Prices Long'!$E:$E,'All Prices combined'!$G42)))),2)</f>
        <v>185.08</v>
      </c>
      <c r="AH42" s="2">
        <f>ROUND(IF($B42="Annuity",SUMIFS('Annuity Prices'!AK:AK,'Annuity Prices'!$B:$B,$D42,'Annuity Prices'!$E:$E,$G42),IF($B42="RAB Short",SUMIFS('RAB Prices Short'!AK:AK,'RAB Prices Short'!$B:$B,'All Prices combined'!$D42,'RAB Prices Short'!$E:$E,'All Prices combined'!$G42),IF($B42="RAB Long",SUMIFS('RAB Prices Long'!AK:AK,'RAB Prices Long'!$B:$B,'All Prices combined'!$D42,'RAB Prices Long'!$E:$E,'All Prices combined'!$G42)))),2)</f>
        <v>189.71</v>
      </c>
      <c r="AI42" s="2">
        <f>ROUND(IF($B42="Annuity",SUMIFS('Annuity Prices'!AL:AL,'Annuity Prices'!$B:$B,$D42,'Annuity Prices'!$E:$E,$G42),IF($B42="RAB Short",SUMIFS('RAB Prices Short'!AL:AL,'RAB Prices Short'!$B:$B,'All Prices combined'!$D42,'RAB Prices Short'!$E:$E,'All Prices combined'!$G42),IF($B42="RAB Long",SUMIFS('RAB Prices Long'!AL:AL,'RAB Prices Long'!$B:$B,'All Prices combined'!$D42,'RAB Prices Long'!$E:$E,'All Prices combined'!$G42)))),2)</f>
        <v>194.45</v>
      </c>
      <c r="AJ42" s="2">
        <f>ROUND(IF($B42="Annuity",SUMIFS('Annuity Prices'!AM:AM,'Annuity Prices'!$B:$B,$D42,'Annuity Prices'!$E:$E,$G42),IF($B42="RAB Short",SUMIFS('RAB Prices Short'!AM:AM,'RAB Prices Short'!$B:$B,'All Prices combined'!$D42,'RAB Prices Short'!$E:$E,'All Prices combined'!$G42),IF($B42="RAB Long",SUMIFS('RAB Prices Long'!AM:AM,'RAB Prices Long'!$B:$B,'All Prices combined'!$D42,'RAB Prices Long'!$E:$E,'All Prices combined'!$G42)))),2)</f>
        <v>199.31</v>
      </c>
      <c r="AK42" s="2">
        <f>ROUND(IF($B42="Annuity",SUMIFS('Annuity Prices'!AN:AN,'Annuity Prices'!$B:$B,$D42,'Annuity Prices'!$E:$E,$G42),IF($B42="RAB Short",SUMIFS('RAB Prices Short'!AN:AN,'RAB Prices Short'!$B:$B,'All Prices combined'!$D42,'RAB Prices Short'!$E:$E,'All Prices combined'!$G42),IF($B42="RAB Long",SUMIFS('RAB Prices Long'!AN:AN,'RAB Prices Long'!$B:$B,'All Prices combined'!$D42,'RAB Prices Long'!$E:$E,'All Prices combined'!$G42)))),2)</f>
        <v>204.3</v>
      </c>
      <c r="AL42" s="2">
        <f>ROUND(IF($B42="Annuity",SUMIFS('Annuity Prices'!AO:AO,'Annuity Prices'!$B:$B,$D42,'Annuity Prices'!$E:$E,$G42),IF($B42="RAB Short",SUMIFS('RAB Prices Short'!AO:AO,'RAB Prices Short'!$B:$B,'All Prices combined'!$D42,'RAB Prices Short'!$E:$E,'All Prices combined'!$G42),IF($B42="RAB Long",SUMIFS('RAB Prices Long'!AO:AO,'RAB Prices Long'!$B:$B,'All Prices combined'!$D42,'RAB Prices Long'!$E:$E,'All Prices combined'!$G42)))),2)</f>
        <v>209.41</v>
      </c>
      <c r="AM42" s="2">
        <f>ROUND(IF($B42="Annuity",SUMIFS('Annuity Prices'!AP:AP,'Annuity Prices'!$B:$B,$D42,'Annuity Prices'!$E:$E,$G42),IF($B42="RAB Short",SUMIFS('RAB Prices Short'!AP:AP,'RAB Prices Short'!$B:$B,'All Prices combined'!$D42,'RAB Prices Short'!$E:$E,'All Prices combined'!$G42),IF($B42="RAB Long",SUMIFS('RAB Prices Long'!AP:AP,'RAB Prices Long'!$B:$B,'All Prices combined'!$D42,'RAB Prices Long'!$E:$E,'All Prices combined'!$G42)))),2)</f>
        <v>214.65</v>
      </c>
      <c r="AN42" s="2">
        <f>ROUND(IF($B42="Annuity",SUMIFS('Annuity Prices'!AQ:AQ,'Annuity Prices'!$B:$B,$D42,'Annuity Prices'!$E:$E,$G42),IF($B42="RAB Short",SUMIFS('RAB Prices Short'!AQ:AQ,'RAB Prices Short'!$B:$B,'All Prices combined'!$D42,'RAB Prices Short'!$E:$E,'All Prices combined'!$G42),IF($B42="RAB Long",SUMIFS('RAB Prices Long'!AQ:AQ,'RAB Prices Long'!$B:$B,'All Prices combined'!$D42,'RAB Prices Long'!$E:$E,'All Prices combined'!$G42)))),2)</f>
        <v>220.01</v>
      </c>
      <c r="AO42" s="2">
        <f>ROUND(IF($B42="Annuity",SUMIFS('Annuity Prices'!AR:AR,'Annuity Prices'!$B:$B,$D42,'Annuity Prices'!$E:$E,$G42),IF($B42="RAB Short",SUMIFS('RAB Prices Short'!AR:AR,'RAB Prices Short'!$B:$B,'All Prices combined'!$D42,'RAB Prices Short'!$E:$E,'All Prices combined'!$G42),IF($B42="RAB Long",SUMIFS('RAB Prices Long'!AR:AR,'RAB Prices Long'!$B:$B,'All Prices combined'!$D42,'RAB Prices Long'!$E:$E,'All Prices combined'!$G42)))),2)</f>
        <v>56.91</v>
      </c>
      <c r="AP42" s="2">
        <f>ROUND(IF($B42="Annuity",SUMIFS('Annuity Prices'!AS:AS,'Annuity Prices'!$B:$B,$D42,'Annuity Prices'!$E:$E,$G42),IF($B42="RAB Short",SUMIFS('RAB Prices Short'!AS:AS,'RAB Prices Short'!$B:$B,'All Prices combined'!$D42,'RAB Prices Short'!$E:$E,'All Prices combined'!$G42),IF($B42="RAB Long",SUMIFS('RAB Prices Long'!AS:AS,'RAB Prices Long'!$B:$B,'All Prices combined'!$D42,'RAB Prices Long'!$E:$E,'All Prices combined'!$G42)))),2)</f>
        <v>61.16</v>
      </c>
      <c r="AQ42" s="2">
        <f>ROUND(IF($B42="Annuity",SUMIFS('Annuity Prices'!AT:AT,'Annuity Prices'!$B:$B,$D42,'Annuity Prices'!$E:$E,$G42),IF($B42="RAB Short",SUMIFS('RAB Prices Short'!AT:AT,'RAB Prices Short'!$B:$B,'All Prices combined'!$D42,'RAB Prices Short'!$E:$E,'All Prices combined'!$G42),IF($B42="RAB Long",SUMIFS('RAB Prices Long'!AT:AT,'RAB Prices Long'!$B:$B,'All Prices combined'!$D42,'RAB Prices Long'!$E:$E,'All Prices combined'!$G42)))),2)</f>
        <v>65.599999999999994</v>
      </c>
      <c r="AR42" s="2">
        <f>ROUND(IF($B42="Annuity",SUMIFS('Annuity Prices'!AU:AU,'Annuity Prices'!$B:$B,$D42,'Annuity Prices'!$E:$E,$G42),IF($B42="RAB Short",SUMIFS('RAB Prices Short'!AU:AU,'RAB Prices Short'!$B:$B,'All Prices combined'!$D42,'RAB Prices Short'!$E:$E,'All Prices combined'!$G42),IF($B42="RAB Long",SUMIFS('RAB Prices Long'!AU:AU,'RAB Prices Long'!$B:$B,'All Prices combined'!$D42,'RAB Prices Long'!$E:$E,'All Prices combined'!$G42)))),2)</f>
        <v>70.25</v>
      </c>
      <c r="AS42" s="2">
        <f>ROUND(IF($B42="Annuity",SUMIFS('Annuity Prices'!AV:AV,'Annuity Prices'!$B:$B,$D42,'Annuity Prices'!$E:$E,$G42),IF($B42="RAB Short",SUMIFS('RAB Prices Short'!AV:AV,'RAB Prices Short'!$B:$B,'All Prices combined'!$D42,'RAB Prices Short'!$E:$E,'All Prices combined'!$G42),IF($B42="RAB Long",SUMIFS('RAB Prices Long'!AV:AV,'RAB Prices Long'!$B:$B,'All Prices combined'!$D42,'RAB Prices Long'!$E:$E,'All Prices combined'!$G42)))),2)</f>
        <v>75.11</v>
      </c>
      <c r="AT42" s="2">
        <f>ROUND(IF($B42="Annuity",SUMIFS('Annuity Prices'!AW:AW,'Annuity Prices'!$B:$B,$D42,'Annuity Prices'!$E:$E,$G42),IF($B42="RAB Short",SUMIFS('RAB Prices Short'!AW:AW,'RAB Prices Short'!$B:$B,'All Prices combined'!$D42,'RAB Prices Short'!$E:$E,'All Prices combined'!$G42),IF($B42="RAB Long",SUMIFS('RAB Prices Long'!AW:AW,'RAB Prices Long'!$B:$B,'All Prices combined'!$D42,'RAB Prices Long'!$E:$E,'All Prices combined'!$G42)))),2)</f>
        <v>80.19</v>
      </c>
      <c r="AU42" s="2">
        <f>ROUND(IF($B42="Annuity",SUMIFS('Annuity Prices'!AX:AX,'Annuity Prices'!$B:$B,$D42,'Annuity Prices'!$E:$E,$G42),IF($B42="RAB Short",SUMIFS('RAB Prices Short'!AX:AX,'RAB Prices Short'!$B:$B,'All Prices combined'!$D42,'RAB Prices Short'!$E:$E,'All Prices combined'!$G42),IF($B42="RAB Long",SUMIFS('RAB Prices Long'!AX:AX,'RAB Prices Long'!$B:$B,'All Prices combined'!$D42,'RAB Prices Long'!$E:$E,'All Prices combined'!$G42)))),2)</f>
        <v>85.5</v>
      </c>
      <c r="AV42" s="2">
        <f>ROUND(IF($B42="Annuity",SUMIFS('Annuity Prices'!AY:AY,'Annuity Prices'!$B:$B,$D42,'Annuity Prices'!$E:$E,$G42),IF($B42="RAB Short",SUMIFS('RAB Prices Short'!AY:AY,'RAB Prices Short'!$B:$B,'All Prices combined'!$D42,'RAB Prices Short'!$E:$E,'All Prices combined'!$G42),IF($B42="RAB Long",SUMIFS('RAB Prices Long'!AY:AY,'RAB Prices Long'!$B:$B,'All Prices combined'!$D42,'RAB Prices Long'!$E:$E,'All Prices combined'!$G42)))),2)</f>
        <v>91.05</v>
      </c>
      <c r="AW42" s="2">
        <f>ROUND(IF($B42="Annuity",SUMIFS('Annuity Prices'!AZ:AZ,'Annuity Prices'!$B:$B,$D42,'Annuity Prices'!$E:$E,$G42),IF($B42="RAB Short",SUMIFS('RAB Prices Short'!AZ:AZ,'RAB Prices Short'!$B:$B,'All Prices combined'!$D42,'RAB Prices Short'!$E:$E,'All Prices combined'!$G42),IF($B42="RAB Long",SUMIFS('RAB Prices Long'!AZ:AZ,'RAB Prices Long'!$B:$B,'All Prices combined'!$D42,'RAB Prices Long'!$E:$E,'All Prices combined'!$G42)))),2)</f>
        <v>96.85</v>
      </c>
      <c r="AX42" s="2">
        <f>ROUND(IF($B42="Annuity",SUMIFS('Annuity Prices'!BA:BA,'Annuity Prices'!$B:$B,$D42,'Annuity Prices'!$E:$E,$G42),IF($B42="RAB Short",SUMIFS('RAB Prices Short'!BA:BA,'RAB Prices Short'!$B:$B,'All Prices combined'!$D42,'RAB Prices Short'!$E:$E,'All Prices combined'!$G42),IF($B42="RAB Long",SUMIFS('RAB Prices Long'!BA:BA,'RAB Prices Long'!$B:$B,'All Prices combined'!$D42,'RAB Prices Long'!$E:$E,'All Prices combined'!$G42)))),2)</f>
        <v>102.91</v>
      </c>
      <c r="AY42" s="2">
        <f>ROUND(IF($B42="Annuity",SUMIFS('Annuity Prices'!BB:BB,'Annuity Prices'!$B:$B,$D42,'Annuity Prices'!$E:$E,$G42),IF($B42="RAB Short",SUMIFS('RAB Prices Short'!BB:BB,'RAB Prices Short'!$B:$B,'All Prices combined'!$D42,'RAB Prices Short'!$E:$E,'All Prices combined'!$G42),IF($B42="RAB Long",SUMIFS('RAB Prices Long'!BB:BB,'RAB Prices Long'!$B:$B,'All Prices combined'!$D42,'RAB Prices Long'!$E:$E,'All Prices combined'!$G42)))),2)</f>
        <v>109.23</v>
      </c>
      <c r="AZ42" s="2">
        <f>ROUND(IF($B42="Annuity",SUMIFS('Annuity Prices'!BC:BC,'Annuity Prices'!$B:$B,$D42,'Annuity Prices'!$E:$E,$G42),IF($B42="RAB Short",SUMIFS('RAB Prices Short'!BC:BC,'RAB Prices Short'!$B:$B,'All Prices combined'!$D42,'RAB Prices Short'!$E:$E,'All Prices combined'!$G42),IF($B42="RAB Long",SUMIFS('RAB Prices Long'!BC:BC,'RAB Prices Long'!$B:$B,'All Prices combined'!$D42,'RAB Prices Long'!$E:$E,'All Prices combined'!$G42)))),2)</f>
        <v>115.83</v>
      </c>
      <c r="BA42" s="2">
        <f>ROUND(IF($B42="Annuity",SUMIFS('Annuity Prices'!BD:BD,'Annuity Prices'!$B:$B,$D42,'Annuity Prices'!$E:$E,$G42),IF($B42="RAB Short",SUMIFS('RAB Prices Short'!BD:BD,'RAB Prices Short'!$B:$B,'All Prices combined'!$D42,'RAB Prices Short'!$E:$E,'All Prices combined'!$G42),IF($B42="RAB Long",SUMIFS('RAB Prices Long'!BD:BD,'RAB Prices Long'!$B:$B,'All Prices combined'!$D42,'RAB Prices Long'!$E:$E,'All Prices combined'!$G42)))),2)</f>
        <v>122.72</v>
      </c>
      <c r="BB42" s="2">
        <f>ROUND(IF($B42="Annuity",SUMIFS('Annuity Prices'!BE:BE,'Annuity Prices'!$B:$B,$D42,'Annuity Prices'!$E:$E,$G42),IF($B42="RAB Short",SUMIFS('RAB Prices Short'!BE:BE,'RAB Prices Short'!$B:$B,'All Prices combined'!$D42,'RAB Prices Short'!$E:$E,'All Prices combined'!$G42),IF($B42="RAB Long",SUMIFS('RAB Prices Long'!BE:BE,'RAB Prices Long'!$B:$B,'All Prices combined'!$D42,'RAB Prices Long'!$E:$E,'All Prices combined'!$G42)))),2)</f>
        <v>129.91</v>
      </c>
      <c r="BC42" s="2">
        <f>ROUND(IF($B42="Annuity",SUMIFS('Annuity Prices'!BF:BF,'Annuity Prices'!$B:$B,$D42,'Annuity Prices'!$E:$E,$G42),IF($B42="RAB Short",SUMIFS('RAB Prices Short'!BF:BF,'RAB Prices Short'!$B:$B,'All Prices combined'!$D42,'RAB Prices Short'!$E:$E,'All Prices combined'!$G42),IF($B42="RAB Long",SUMIFS('RAB Prices Long'!BF:BF,'RAB Prices Long'!$B:$B,'All Prices combined'!$D42,'RAB Prices Long'!$E:$E,'All Prices combined'!$G42)))),2)</f>
        <v>137.41</v>
      </c>
      <c r="BD42" s="2">
        <f>ROUND(IF($B42="Annuity",SUMIFS('Annuity Prices'!BG:BG,'Annuity Prices'!$B:$B,$D42,'Annuity Prices'!$E:$E,$G42),IF($B42="RAB Short",SUMIFS('RAB Prices Short'!BG:BG,'RAB Prices Short'!$B:$B,'All Prices combined'!$D42,'RAB Prices Short'!$E:$E,'All Prices combined'!$G42),IF($B42="RAB Long",SUMIFS('RAB Prices Long'!BG:BG,'RAB Prices Long'!$B:$B,'All Prices combined'!$D42,'RAB Prices Long'!$E:$E,'All Prices combined'!$G42)))),2)</f>
        <v>144.58000000000001</v>
      </c>
      <c r="BE42" s="2">
        <f>ROUND(IF($B42="Annuity",SUMIFS('Annuity Prices'!BH:BH,'Annuity Prices'!$B:$B,$D42,'Annuity Prices'!$E:$E,$G42),IF($B42="RAB Short",SUMIFS('RAB Prices Short'!BH:BH,'RAB Prices Short'!$B:$B,'All Prices combined'!$D42,'RAB Prices Short'!$E:$E,'All Prices combined'!$G42),IF($B42="RAB Long",SUMIFS('RAB Prices Long'!BH:BH,'RAB Prices Long'!$B:$B,'All Prices combined'!$D42,'RAB Prices Long'!$E:$E,'All Prices combined'!$G42)))),2)</f>
        <v>148.19</v>
      </c>
      <c r="BF42" s="2">
        <f>ROUND(IF($B42="Annuity",SUMIFS('Annuity Prices'!BI:BI,'Annuity Prices'!$B:$B,$D42,'Annuity Prices'!$E:$E,$G42),IF($B42="RAB Short",SUMIFS('RAB Prices Short'!BI:BI,'RAB Prices Short'!$B:$B,'All Prices combined'!$D42,'RAB Prices Short'!$E:$E,'All Prices combined'!$G42),IF($B42="RAB Long",SUMIFS('RAB Prices Long'!BI:BI,'RAB Prices Long'!$B:$B,'All Prices combined'!$D42,'RAB Prices Long'!$E:$E,'All Prices combined'!$G42)))),2)</f>
        <v>151.9</v>
      </c>
      <c r="BG42" s="2">
        <f>ROUND(IF($B42="Annuity",SUMIFS('Annuity Prices'!BJ:BJ,'Annuity Prices'!$B:$B,$D42,'Annuity Prices'!$E:$E,$G42),IF($B42="RAB Short",SUMIFS('RAB Prices Short'!BJ:BJ,'RAB Prices Short'!$B:$B,'All Prices combined'!$D42,'RAB Prices Short'!$E:$E,'All Prices combined'!$G42),IF($B42="RAB Long",SUMIFS('RAB Prices Long'!BJ:BJ,'RAB Prices Long'!$B:$B,'All Prices combined'!$D42,'RAB Prices Long'!$E:$E,'All Prices combined'!$G42)))),2)</f>
        <v>155.69</v>
      </c>
      <c r="BH42" s="2">
        <f>ROUND(IF($B42="Annuity",SUMIFS('Annuity Prices'!BK:BK,'Annuity Prices'!$B:$B,$D42,'Annuity Prices'!$E:$E,$G42),IF($B42="RAB Short",SUMIFS('RAB Prices Short'!BK:BK,'RAB Prices Short'!$B:$B,'All Prices combined'!$D42,'RAB Prices Short'!$E:$E,'All Prices combined'!$G42),IF($B42="RAB Long",SUMIFS('RAB Prices Long'!BK:BK,'RAB Prices Long'!$B:$B,'All Prices combined'!$D42,'RAB Prices Long'!$E:$E,'All Prices combined'!$G42)))),2)</f>
        <v>159.59</v>
      </c>
      <c r="BI42" s="2">
        <f>ROUND(IF($B42="Annuity",SUMIFS('Annuity Prices'!BL:BL,'Annuity Prices'!$B:$B,$D42,'Annuity Prices'!$E:$E,$G42),IF($B42="RAB Short",SUMIFS('RAB Prices Short'!BL:BL,'RAB Prices Short'!$B:$B,'All Prices combined'!$D42,'RAB Prices Short'!$E:$E,'All Prices combined'!$G42),IF($B42="RAB Long",SUMIFS('RAB Prices Long'!BL:BL,'RAB Prices Long'!$B:$B,'All Prices combined'!$D42,'RAB Prices Long'!$E:$E,'All Prices combined'!$G42)))),2)</f>
        <v>163.58000000000001</v>
      </c>
      <c r="BJ42" s="2">
        <f>ROUND(IF($B42="Annuity",SUMIFS('Annuity Prices'!BM:BM,'Annuity Prices'!$B:$B,$D42,'Annuity Prices'!$E:$E,$G42),IF($B42="RAB Short",SUMIFS('RAB Prices Short'!BM:BM,'RAB Prices Short'!$B:$B,'All Prices combined'!$D42,'RAB Prices Short'!$E:$E,'All Prices combined'!$G42),IF($B42="RAB Long",SUMIFS('RAB Prices Long'!BM:BM,'RAB Prices Long'!$B:$B,'All Prices combined'!$D42,'RAB Prices Long'!$E:$E,'All Prices combined'!$G42)))),2)</f>
        <v>167.67</v>
      </c>
      <c r="BK42" s="2">
        <f>ROUND(IF($B42="Annuity",SUMIFS('Annuity Prices'!BN:BN,'Annuity Prices'!$B:$B,$D42,'Annuity Prices'!$E:$E,$G42),IF($B42="RAB Short",SUMIFS('RAB Prices Short'!BN:BN,'RAB Prices Short'!$B:$B,'All Prices combined'!$D42,'RAB Prices Short'!$E:$E,'All Prices combined'!$G42),IF($B42="RAB Long",SUMIFS('RAB Prices Long'!BN:BN,'RAB Prices Long'!$B:$B,'All Prices combined'!$D42,'RAB Prices Long'!$E:$E,'All Prices combined'!$G42)))),2)</f>
        <v>171.86</v>
      </c>
      <c r="BL42" s="2">
        <f>ROUND(IF($B42="Annuity",SUMIFS('Annuity Prices'!BO:BO,'Annuity Prices'!$B:$B,$D42,'Annuity Prices'!$E:$E,$G42),IF($B42="RAB Short",SUMIFS('RAB Prices Short'!BO:BO,'RAB Prices Short'!$B:$B,'All Prices combined'!$D42,'RAB Prices Short'!$E:$E,'All Prices combined'!$G42),IF($B42="RAB Long",SUMIFS('RAB Prices Long'!BO:BO,'RAB Prices Long'!$B:$B,'All Prices combined'!$D42,'RAB Prices Long'!$E:$E,'All Prices combined'!$G42)))),2)</f>
        <v>176.15</v>
      </c>
      <c r="BM42" s="2">
        <f>ROUND(IF($B42="Annuity",SUMIFS('Annuity Prices'!BP:BP,'Annuity Prices'!$B:$B,$D42,'Annuity Prices'!$E:$E,$G42),IF($B42="RAB Short",SUMIFS('RAB Prices Short'!BP:BP,'RAB Prices Short'!$B:$B,'All Prices combined'!$D42,'RAB Prices Short'!$E:$E,'All Prices combined'!$G42),IF($B42="RAB Long",SUMIFS('RAB Prices Long'!BP:BP,'RAB Prices Long'!$B:$B,'All Prices combined'!$D42,'RAB Prices Long'!$E:$E,'All Prices combined'!$G42)))),2)</f>
        <v>180.56</v>
      </c>
      <c r="BN42" s="2">
        <f>ROUND(IF($B42="Annuity",SUMIFS('Annuity Prices'!BQ:BQ,'Annuity Prices'!$B:$B,$D42,'Annuity Prices'!$E:$E,$G42),IF($B42="RAB Short",SUMIFS('RAB Prices Short'!BQ:BQ,'RAB Prices Short'!$B:$B,'All Prices combined'!$D42,'RAB Prices Short'!$E:$E,'All Prices combined'!$G42),IF($B42="RAB Long",SUMIFS('RAB Prices Long'!BQ:BQ,'RAB Prices Long'!$B:$B,'All Prices combined'!$D42,'RAB Prices Long'!$E:$E,'All Prices combined'!$G42)))),2)</f>
        <v>185.08</v>
      </c>
      <c r="BO42" s="2">
        <f>ROUND(IF($B42="Annuity",SUMIFS('Annuity Prices'!BR:BR,'Annuity Prices'!$B:$B,$D42,'Annuity Prices'!$E:$E,$G42),IF($B42="RAB Short",SUMIFS('RAB Prices Short'!BR:BR,'RAB Prices Short'!$B:$B,'All Prices combined'!$D42,'RAB Prices Short'!$E:$E,'All Prices combined'!$G42),IF($B42="RAB Long",SUMIFS('RAB Prices Long'!BR:BR,'RAB Prices Long'!$B:$B,'All Prices combined'!$D42,'RAB Prices Long'!$E:$E,'All Prices combined'!$G42)))),2)</f>
        <v>189.71</v>
      </c>
      <c r="BP42" s="2">
        <f>ROUND(IF($B42="Annuity",SUMIFS('Annuity Prices'!BS:BS,'Annuity Prices'!$B:$B,$D42,'Annuity Prices'!$E:$E,$G42),IF($B42="RAB Short",SUMIFS('RAB Prices Short'!BS:BS,'RAB Prices Short'!$B:$B,'All Prices combined'!$D42,'RAB Prices Short'!$E:$E,'All Prices combined'!$G42),IF($B42="RAB Long",SUMIFS('RAB Prices Long'!BS:BS,'RAB Prices Long'!$B:$B,'All Prices combined'!$D42,'RAB Prices Long'!$E:$E,'All Prices combined'!$G42)))),2)</f>
        <v>194.45</v>
      </c>
      <c r="BQ42" s="2">
        <f>ROUND(IF($B42="Annuity",SUMIFS('Annuity Prices'!BT:BT,'Annuity Prices'!$B:$B,$D42,'Annuity Prices'!$E:$E,$G42),IF($B42="RAB Short",SUMIFS('RAB Prices Short'!BT:BT,'RAB Prices Short'!$B:$B,'All Prices combined'!$D42,'RAB Prices Short'!$E:$E,'All Prices combined'!$G42),IF($B42="RAB Long",SUMIFS('RAB Prices Long'!BT:BT,'RAB Prices Long'!$B:$B,'All Prices combined'!$D42,'RAB Prices Long'!$E:$E,'All Prices combined'!$G42)))),2)</f>
        <v>199.31</v>
      </c>
      <c r="BR42" s="2">
        <f>ROUND(IF($B42="Annuity",SUMIFS('Annuity Prices'!BU:BU,'Annuity Prices'!$B:$B,$D42,'Annuity Prices'!$E:$E,$G42),IF($B42="RAB Short",SUMIFS('RAB Prices Short'!BU:BU,'RAB Prices Short'!$B:$B,'All Prices combined'!$D42,'RAB Prices Short'!$E:$E,'All Prices combined'!$G42),IF($B42="RAB Long",SUMIFS('RAB Prices Long'!BU:BU,'RAB Prices Long'!$B:$B,'All Prices combined'!$D42,'RAB Prices Long'!$E:$E,'All Prices combined'!$G42)))),2)</f>
        <v>204.3</v>
      </c>
      <c r="BS42" s="2">
        <f>ROUND(IF($B42="Annuity",SUMIFS('Annuity Prices'!BV:BV,'Annuity Prices'!$B:$B,$D42,'Annuity Prices'!$E:$E,$G42),IF($B42="RAB Short",SUMIFS('RAB Prices Short'!BV:BV,'RAB Prices Short'!$B:$B,'All Prices combined'!$D42,'RAB Prices Short'!$E:$E,'All Prices combined'!$G42),IF($B42="RAB Long",SUMIFS('RAB Prices Long'!BV:BV,'RAB Prices Long'!$B:$B,'All Prices combined'!$D42,'RAB Prices Long'!$E:$E,'All Prices combined'!$G42)))),2)</f>
        <v>209.41</v>
      </c>
      <c r="BT42" s="2">
        <f>ROUND(IF($B42="Annuity",SUMIFS('Annuity Prices'!BW:BW,'Annuity Prices'!$B:$B,$D42,'Annuity Prices'!$E:$E,$G42),IF($B42="RAB Short",SUMIFS('RAB Prices Short'!BW:BW,'RAB Prices Short'!$B:$B,'All Prices combined'!$D42,'RAB Prices Short'!$E:$E,'All Prices combined'!$G42),IF($B42="RAB Long",SUMIFS('RAB Prices Long'!BW:BW,'RAB Prices Long'!$B:$B,'All Prices combined'!$D42,'RAB Prices Long'!$E:$E,'All Prices combined'!$G42)))),2)</f>
        <v>214.65</v>
      </c>
      <c r="BU42" s="2">
        <f>ROUND(IF($B42="Annuity",SUMIFS('Annuity Prices'!BX:BX,'Annuity Prices'!$B:$B,$D42,'Annuity Prices'!$E:$E,$G42),IF($B42="RAB Short",SUMIFS('RAB Prices Short'!BX:BX,'RAB Prices Short'!$B:$B,'All Prices combined'!$D42,'RAB Prices Short'!$E:$E,'All Prices combined'!$G42),IF($B42="RAB Long",SUMIFS('RAB Prices Long'!BX:BX,'RAB Prices Long'!$B:$B,'All Prices combined'!$D42,'RAB Prices Long'!$E:$E,'All Prices combined'!$G42)))),2)</f>
        <v>220.01</v>
      </c>
    </row>
    <row r="43" spans="2:73" x14ac:dyDescent="0.25">
      <c r="B43" t="s">
        <v>37</v>
      </c>
      <c r="C43" s="1">
        <v>9</v>
      </c>
      <c r="D43" s="1" t="s">
        <v>152</v>
      </c>
      <c r="E43" s="1" t="s">
        <v>148</v>
      </c>
      <c r="F43" s="1"/>
      <c r="G43" s="1" t="s">
        <v>40</v>
      </c>
      <c r="H43" s="1"/>
      <c r="I43" s="2">
        <f>ROUND(IF($B43="Annuity",SUMIFS('Annuity Prices'!L:L,'Annuity Prices'!$B:$B,$D43,'Annuity Prices'!$E:$E,$G43),IF($B43="RAB Short",SUMIFS('RAB Prices Short'!L:L,'RAB Prices Short'!$B:$B,'All Prices combined'!$D43,'RAB Prices Short'!$E:$E,'All Prices combined'!$G43),IF($B43="RAB Long",SUMIFS('RAB Prices Long'!L:L,'RAB Prices Long'!$B:$B,'All Prices combined'!$D43,'RAB Prices Long'!$E:$E,'All Prices combined'!$G43)))),2)</f>
        <v>1.95</v>
      </c>
      <c r="J43" s="2">
        <f>ROUND(IF($B43="Annuity",SUMIFS('Annuity Prices'!M:M,'Annuity Prices'!$B:$B,$D43,'Annuity Prices'!$E:$E,$G43),IF($B43="RAB Short",SUMIFS('RAB Prices Short'!M:M,'RAB Prices Short'!$B:$B,'All Prices combined'!$D43,'RAB Prices Short'!$E:$E,'All Prices combined'!$G43),IF($B43="RAB Long",SUMIFS('RAB Prices Long'!M:M,'RAB Prices Long'!$B:$B,'All Prices combined'!$D43,'RAB Prices Long'!$E:$E,'All Prices combined'!$G43)))),2)</f>
        <v>2.0099999999999998</v>
      </c>
      <c r="K43" s="2">
        <f>ROUND(IF($B43="Annuity",SUMIFS('Annuity Prices'!N:N,'Annuity Prices'!$B:$B,$D43,'Annuity Prices'!$E:$E,$G43),IF($B43="RAB Short",SUMIFS('RAB Prices Short'!N:N,'RAB Prices Short'!$B:$B,'All Prices combined'!$D43,'RAB Prices Short'!$E:$E,'All Prices combined'!$G43),IF($B43="RAB Long",SUMIFS('RAB Prices Long'!N:N,'RAB Prices Long'!$B:$B,'All Prices combined'!$D43,'RAB Prices Long'!$E:$E,'All Prices combined'!$G43)))),2)</f>
        <v>2.0699999999999998</v>
      </c>
      <c r="L43" s="2">
        <f>ROUND(IF($B43="Annuity",SUMIFS('Annuity Prices'!O:O,'Annuity Prices'!$B:$B,$D43,'Annuity Prices'!$E:$E,$G43),IF($B43="RAB Short",SUMIFS('RAB Prices Short'!O:O,'RAB Prices Short'!$B:$B,'All Prices combined'!$D43,'RAB Prices Short'!$E:$E,'All Prices combined'!$G43),IF($B43="RAB Long",SUMIFS('RAB Prices Long'!O:O,'RAB Prices Long'!$B:$B,'All Prices combined'!$D43,'RAB Prices Long'!$E:$E,'All Prices combined'!$G43)))),2)</f>
        <v>2.13</v>
      </c>
      <c r="M43" s="2">
        <f>ROUND(IF($B43="Annuity",SUMIFS('Annuity Prices'!P:P,'Annuity Prices'!$B:$B,$D43,'Annuity Prices'!$E:$E,$G43),IF($B43="RAB Short",SUMIFS('RAB Prices Short'!P:P,'RAB Prices Short'!$B:$B,'All Prices combined'!$D43,'RAB Prices Short'!$E:$E,'All Prices combined'!$G43),IF($B43="RAB Long",SUMIFS('RAB Prices Long'!P:P,'RAB Prices Long'!$B:$B,'All Prices combined'!$D43,'RAB Prices Long'!$E:$E,'All Prices combined'!$G43)))),2)</f>
        <v>2.16</v>
      </c>
      <c r="N43" s="2">
        <f>ROUND(IF($B43="Annuity",SUMIFS('Annuity Prices'!Q:Q,'Annuity Prices'!$B:$B,$D43,'Annuity Prices'!$E:$E,$G43),IF($B43="RAB Short",SUMIFS('RAB Prices Short'!Q:Q,'RAB Prices Short'!$B:$B,'All Prices combined'!$D43,'RAB Prices Short'!$E:$E,'All Prices combined'!$G43),IF($B43="RAB Long",SUMIFS('RAB Prices Long'!Q:Q,'RAB Prices Long'!$B:$B,'All Prices combined'!$D43,'RAB Prices Long'!$E:$E,'All Prices combined'!$G43)))),2)</f>
        <v>2.2200000000000002</v>
      </c>
      <c r="O43" s="2">
        <f>ROUND(IF($B43="Annuity",SUMIFS('Annuity Prices'!R:R,'Annuity Prices'!$B:$B,$D43,'Annuity Prices'!$E:$E,$G43),IF($B43="RAB Short",SUMIFS('RAB Prices Short'!R:R,'RAB Prices Short'!$B:$B,'All Prices combined'!$D43,'RAB Prices Short'!$E:$E,'All Prices combined'!$G43),IF($B43="RAB Long",SUMIFS('RAB Prices Long'!R:R,'RAB Prices Long'!$B:$B,'All Prices combined'!$D43,'RAB Prices Long'!$E:$E,'All Prices combined'!$G43)))),2)</f>
        <v>2.27</v>
      </c>
      <c r="P43" s="2">
        <f>ROUND(IF($B43="Annuity",SUMIFS('Annuity Prices'!S:S,'Annuity Prices'!$B:$B,$D43,'Annuity Prices'!$E:$E,$G43),IF($B43="RAB Short",SUMIFS('RAB Prices Short'!S:S,'RAB Prices Short'!$B:$B,'All Prices combined'!$D43,'RAB Prices Short'!$E:$E,'All Prices combined'!$G43),IF($B43="RAB Long",SUMIFS('RAB Prices Long'!S:S,'RAB Prices Long'!$B:$B,'All Prices combined'!$D43,'RAB Prices Long'!$E:$E,'All Prices combined'!$G43)))),2)</f>
        <v>2.33</v>
      </c>
      <c r="Q43" s="2">
        <f>ROUND(IF($B43="Annuity",SUMIFS('Annuity Prices'!T:T,'Annuity Prices'!$B:$B,$D43,'Annuity Prices'!$E:$E,$G43),IF($B43="RAB Short",SUMIFS('RAB Prices Short'!T:T,'RAB Prices Short'!$B:$B,'All Prices combined'!$D43,'RAB Prices Short'!$E:$E,'All Prices combined'!$G43),IF($B43="RAB Long",SUMIFS('RAB Prices Long'!T:T,'RAB Prices Long'!$B:$B,'All Prices combined'!$D43,'RAB Prices Long'!$E:$E,'All Prices combined'!$G43)))),2)</f>
        <v>2.37</v>
      </c>
      <c r="R43" s="2">
        <f>ROUND(IF($B43="Annuity",SUMIFS('Annuity Prices'!U:U,'Annuity Prices'!$B:$B,$D43,'Annuity Prices'!$E:$E,$G43),IF($B43="RAB Short",SUMIFS('RAB Prices Short'!U:U,'RAB Prices Short'!$B:$B,'All Prices combined'!$D43,'RAB Prices Short'!$E:$E,'All Prices combined'!$G43),IF($B43="RAB Long",SUMIFS('RAB Prices Long'!U:U,'RAB Prices Long'!$B:$B,'All Prices combined'!$D43,'RAB Prices Long'!$E:$E,'All Prices combined'!$G43)))),2)</f>
        <v>2.4300000000000002</v>
      </c>
      <c r="S43" s="2">
        <f>ROUND(IF($B43="Annuity",SUMIFS('Annuity Prices'!V:V,'Annuity Prices'!$B:$B,$D43,'Annuity Prices'!$E:$E,$G43),IF($B43="RAB Short",SUMIFS('RAB Prices Short'!V:V,'RAB Prices Short'!$B:$B,'All Prices combined'!$D43,'RAB Prices Short'!$E:$E,'All Prices combined'!$G43),IF($B43="RAB Long",SUMIFS('RAB Prices Long'!V:V,'RAB Prices Long'!$B:$B,'All Prices combined'!$D43,'RAB Prices Long'!$E:$E,'All Prices combined'!$G43)))),2)</f>
        <v>2.5</v>
      </c>
      <c r="T43" s="2">
        <f>ROUND(IF($B43="Annuity",SUMIFS('Annuity Prices'!W:W,'Annuity Prices'!$B:$B,$D43,'Annuity Prices'!$E:$E,$G43),IF($B43="RAB Short",SUMIFS('RAB Prices Short'!W:W,'RAB Prices Short'!$B:$B,'All Prices combined'!$D43,'RAB Prices Short'!$E:$E,'All Prices combined'!$G43),IF($B43="RAB Long",SUMIFS('RAB Prices Long'!W:W,'RAB Prices Long'!$B:$B,'All Prices combined'!$D43,'RAB Prices Long'!$E:$E,'All Prices combined'!$G43)))),2)</f>
        <v>2.56</v>
      </c>
      <c r="U43" s="2">
        <f>ROUND(IF($B43="Annuity",SUMIFS('Annuity Prices'!X:X,'Annuity Prices'!$B:$B,$D43,'Annuity Prices'!$E:$E,$G43),IF($B43="RAB Short",SUMIFS('RAB Prices Short'!X:X,'RAB Prices Short'!$B:$B,'All Prices combined'!$D43,'RAB Prices Short'!$E:$E,'All Prices combined'!$G43),IF($B43="RAB Long",SUMIFS('RAB Prices Long'!X:X,'RAB Prices Long'!$B:$B,'All Prices combined'!$D43,'RAB Prices Long'!$E:$E,'All Prices combined'!$G43)))),2)</f>
        <v>2.61</v>
      </c>
      <c r="V43" s="2">
        <f>ROUND(IF($B43="Annuity",SUMIFS('Annuity Prices'!Y:Y,'Annuity Prices'!$B:$B,$D43,'Annuity Prices'!$E:$E,$G43),IF($B43="RAB Short",SUMIFS('RAB Prices Short'!Y:Y,'RAB Prices Short'!$B:$B,'All Prices combined'!$D43,'RAB Prices Short'!$E:$E,'All Prices combined'!$G43),IF($B43="RAB Long",SUMIFS('RAB Prices Long'!Y:Y,'RAB Prices Long'!$B:$B,'All Prices combined'!$D43,'RAB Prices Long'!$E:$E,'All Prices combined'!$G43)))),2)</f>
        <v>2.67</v>
      </c>
      <c r="W43" s="2">
        <f>ROUND(IF($B43="Annuity",SUMIFS('Annuity Prices'!Z:Z,'Annuity Prices'!$B:$B,$D43,'Annuity Prices'!$E:$E,$G43),IF($B43="RAB Short",SUMIFS('RAB Prices Short'!Z:Z,'RAB Prices Short'!$B:$B,'All Prices combined'!$D43,'RAB Prices Short'!$E:$E,'All Prices combined'!$G43),IF($B43="RAB Long",SUMIFS('RAB Prices Long'!Z:Z,'RAB Prices Long'!$B:$B,'All Prices combined'!$D43,'RAB Prices Long'!$E:$E,'All Prices combined'!$G43)))),2)</f>
        <v>2.74</v>
      </c>
      <c r="X43" s="2">
        <f>ROUND(IF($B43="Annuity",SUMIFS('Annuity Prices'!AA:AA,'Annuity Prices'!$B:$B,$D43,'Annuity Prices'!$E:$E,$G43),IF($B43="RAB Short",SUMIFS('RAB Prices Short'!AA:AA,'RAB Prices Short'!$B:$B,'All Prices combined'!$D43,'RAB Prices Short'!$E:$E,'All Prices combined'!$G43),IF($B43="RAB Long",SUMIFS('RAB Prices Long'!AA:AA,'RAB Prices Long'!$B:$B,'All Prices combined'!$D43,'RAB Prices Long'!$E:$E,'All Prices combined'!$G43)))),2)</f>
        <v>2.81</v>
      </c>
      <c r="Y43" s="2">
        <f>ROUND(IF($B43="Annuity",SUMIFS('Annuity Prices'!AB:AB,'Annuity Prices'!$B:$B,$D43,'Annuity Prices'!$E:$E,$G43),IF($B43="RAB Short",SUMIFS('RAB Prices Short'!AB:AB,'RAB Prices Short'!$B:$B,'All Prices combined'!$D43,'RAB Prices Short'!$E:$E,'All Prices combined'!$G43),IF($B43="RAB Long",SUMIFS('RAB Prices Long'!AB:AB,'RAB Prices Long'!$B:$B,'All Prices combined'!$D43,'RAB Prices Long'!$E:$E,'All Prices combined'!$G43)))),2)</f>
        <v>2.86</v>
      </c>
      <c r="Z43" s="2">
        <f>ROUND(IF($B43="Annuity",SUMIFS('Annuity Prices'!AC:AC,'Annuity Prices'!$B:$B,$D43,'Annuity Prices'!$E:$E,$G43),IF($B43="RAB Short",SUMIFS('RAB Prices Short'!AC:AC,'RAB Prices Short'!$B:$B,'All Prices combined'!$D43,'RAB Prices Short'!$E:$E,'All Prices combined'!$G43),IF($B43="RAB Long",SUMIFS('RAB Prices Long'!AC:AC,'RAB Prices Long'!$B:$B,'All Prices combined'!$D43,'RAB Prices Long'!$E:$E,'All Prices combined'!$G43)))),2)</f>
        <v>2.94</v>
      </c>
      <c r="AA43" s="2">
        <f>ROUND(IF($B43="Annuity",SUMIFS('Annuity Prices'!AD:AD,'Annuity Prices'!$B:$B,$D43,'Annuity Prices'!$E:$E,$G43),IF($B43="RAB Short",SUMIFS('RAB Prices Short'!AD:AD,'RAB Prices Short'!$B:$B,'All Prices combined'!$D43,'RAB Prices Short'!$E:$E,'All Prices combined'!$G43),IF($B43="RAB Long",SUMIFS('RAB Prices Long'!AD:AD,'RAB Prices Long'!$B:$B,'All Prices combined'!$D43,'RAB Prices Long'!$E:$E,'All Prices combined'!$G43)))),2)</f>
        <v>3.01</v>
      </c>
      <c r="AB43" s="2">
        <f>ROUND(IF($B43="Annuity",SUMIFS('Annuity Prices'!AE:AE,'Annuity Prices'!$B:$B,$D43,'Annuity Prices'!$E:$E,$G43),IF($B43="RAB Short",SUMIFS('RAB Prices Short'!AE:AE,'RAB Prices Short'!$B:$B,'All Prices combined'!$D43,'RAB Prices Short'!$E:$E,'All Prices combined'!$G43),IF($B43="RAB Long",SUMIFS('RAB Prices Long'!AE:AE,'RAB Prices Long'!$B:$B,'All Prices combined'!$D43,'RAB Prices Long'!$E:$E,'All Prices combined'!$G43)))),2)</f>
        <v>3.08</v>
      </c>
      <c r="AC43" s="2">
        <f>ROUND(IF($B43="Annuity",SUMIFS('Annuity Prices'!AF:AF,'Annuity Prices'!$B:$B,$D43,'Annuity Prices'!$E:$E,$G43),IF($B43="RAB Short",SUMIFS('RAB Prices Short'!AF:AF,'RAB Prices Short'!$B:$B,'All Prices combined'!$D43,'RAB Prices Short'!$E:$E,'All Prices combined'!$G43),IF($B43="RAB Long",SUMIFS('RAB Prices Long'!AF:AF,'RAB Prices Long'!$B:$B,'All Prices combined'!$D43,'RAB Prices Long'!$E:$E,'All Prices combined'!$G43)))),2)</f>
        <v>3.15</v>
      </c>
      <c r="AD43" s="2">
        <f>ROUND(IF($B43="Annuity",SUMIFS('Annuity Prices'!AG:AG,'Annuity Prices'!$B:$B,$D43,'Annuity Prices'!$E:$E,$G43),IF($B43="RAB Short",SUMIFS('RAB Prices Short'!AG:AG,'RAB Prices Short'!$B:$B,'All Prices combined'!$D43,'RAB Prices Short'!$E:$E,'All Prices combined'!$G43),IF($B43="RAB Long",SUMIFS('RAB Prices Long'!AG:AG,'RAB Prices Long'!$B:$B,'All Prices combined'!$D43,'RAB Prices Long'!$E:$E,'All Prices combined'!$G43)))),2)</f>
        <v>3.22</v>
      </c>
      <c r="AE43" s="2">
        <f>ROUND(IF($B43="Annuity",SUMIFS('Annuity Prices'!AH:AH,'Annuity Prices'!$B:$B,$D43,'Annuity Prices'!$E:$E,$G43),IF($B43="RAB Short",SUMIFS('RAB Prices Short'!AH:AH,'RAB Prices Short'!$B:$B,'All Prices combined'!$D43,'RAB Prices Short'!$E:$E,'All Prices combined'!$G43),IF($B43="RAB Long",SUMIFS('RAB Prices Long'!AH:AH,'RAB Prices Long'!$B:$B,'All Prices combined'!$D43,'RAB Prices Long'!$E:$E,'All Prices combined'!$G43)))),2)</f>
        <v>3.31</v>
      </c>
      <c r="AF43" s="2">
        <f>ROUND(IF($B43="Annuity",SUMIFS('Annuity Prices'!AI:AI,'Annuity Prices'!$B:$B,$D43,'Annuity Prices'!$E:$E,$G43),IF($B43="RAB Short",SUMIFS('RAB Prices Short'!AI:AI,'RAB Prices Short'!$B:$B,'All Prices combined'!$D43,'RAB Prices Short'!$E:$E,'All Prices combined'!$G43),IF($B43="RAB Long",SUMIFS('RAB Prices Long'!AI:AI,'RAB Prices Long'!$B:$B,'All Prices combined'!$D43,'RAB Prices Long'!$E:$E,'All Prices combined'!$G43)))),2)</f>
        <v>3.39</v>
      </c>
      <c r="AG43" s="2">
        <f>ROUND(IF($B43="Annuity",SUMIFS('Annuity Prices'!AJ:AJ,'Annuity Prices'!$B:$B,$D43,'Annuity Prices'!$E:$E,$G43),IF($B43="RAB Short",SUMIFS('RAB Prices Short'!AJ:AJ,'RAB Prices Short'!$B:$B,'All Prices combined'!$D43,'RAB Prices Short'!$E:$E,'All Prices combined'!$G43),IF($B43="RAB Long",SUMIFS('RAB Prices Long'!AJ:AJ,'RAB Prices Long'!$B:$B,'All Prices combined'!$D43,'RAB Prices Long'!$E:$E,'All Prices combined'!$G43)))),2)</f>
        <v>3.46</v>
      </c>
      <c r="AH43" s="2">
        <f>ROUND(IF($B43="Annuity",SUMIFS('Annuity Prices'!AK:AK,'Annuity Prices'!$B:$B,$D43,'Annuity Prices'!$E:$E,$G43),IF($B43="RAB Short",SUMIFS('RAB Prices Short'!AK:AK,'RAB Prices Short'!$B:$B,'All Prices combined'!$D43,'RAB Prices Short'!$E:$E,'All Prices combined'!$G43),IF($B43="RAB Long",SUMIFS('RAB Prices Long'!AK:AK,'RAB Prices Long'!$B:$B,'All Prices combined'!$D43,'RAB Prices Long'!$E:$E,'All Prices combined'!$G43)))),2)</f>
        <v>3.54</v>
      </c>
      <c r="AI43" s="2">
        <f>ROUND(IF($B43="Annuity",SUMIFS('Annuity Prices'!AL:AL,'Annuity Prices'!$B:$B,$D43,'Annuity Prices'!$E:$E,$G43),IF($B43="RAB Short",SUMIFS('RAB Prices Short'!AL:AL,'RAB Prices Short'!$B:$B,'All Prices combined'!$D43,'RAB Prices Short'!$E:$E,'All Prices combined'!$G43),IF($B43="RAB Long",SUMIFS('RAB Prices Long'!AL:AL,'RAB Prices Long'!$B:$B,'All Prices combined'!$D43,'RAB Prices Long'!$E:$E,'All Prices combined'!$G43)))),2)</f>
        <v>3.63</v>
      </c>
      <c r="AJ43" s="2">
        <f>ROUND(IF($B43="Annuity",SUMIFS('Annuity Prices'!AM:AM,'Annuity Prices'!$B:$B,$D43,'Annuity Prices'!$E:$E,$G43),IF($B43="RAB Short",SUMIFS('RAB Prices Short'!AM:AM,'RAB Prices Short'!$B:$B,'All Prices combined'!$D43,'RAB Prices Short'!$E:$E,'All Prices combined'!$G43),IF($B43="RAB Long",SUMIFS('RAB Prices Long'!AM:AM,'RAB Prices Long'!$B:$B,'All Prices combined'!$D43,'RAB Prices Long'!$E:$E,'All Prices combined'!$G43)))),2)</f>
        <v>3.72</v>
      </c>
      <c r="AK43" s="2">
        <f>ROUND(IF($B43="Annuity",SUMIFS('Annuity Prices'!AN:AN,'Annuity Prices'!$B:$B,$D43,'Annuity Prices'!$E:$E,$G43),IF($B43="RAB Short",SUMIFS('RAB Prices Short'!AN:AN,'RAB Prices Short'!$B:$B,'All Prices combined'!$D43,'RAB Prices Short'!$E:$E,'All Prices combined'!$G43),IF($B43="RAB Long",SUMIFS('RAB Prices Long'!AN:AN,'RAB Prices Long'!$B:$B,'All Prices combined'!$D43,'RAB Prices Long'!$E:$E,'All Prices combined'!$G43)))),2)</f>
        <v>3.79</v>
      </c>
      <c r="AL43" s="2">
        <f>ROUND(IF($B43="Annuity",SUMIFS('Annuity Prices'!AO:AO,'Annuity Prices'!$B:$B,$D43,'Annuity Prices'!$E:$E,$G43),IF($B43="RAB Short",SUMIFS('RAB Prices Short'!AO:AO,'RAB Prices Short'!$B:$B,'All Prices combined'!$D43,'RAB Prices Short'!$E:$E,'All Prices combined'!$G43),IF($B43="RAB Long",SUMIFS('RAB Prices Long'!AO:AO,'RAB Prices Long'!$B:$B,'All Prices combined'!$D43,'RAB Prices Long'!$E:$E,'All Prices combined'!$G43)))),2)</f>
        <v>3.89</v>
      </c>
      <c r="AM43" s="2">
        <f>ROUND(IF($B43="Annuity",SUMIFS('Annuity Prices'!AP:AP,'Annuity Prices'!$B:$B,$D43,'Annuity Prices'!$E:$E,$G43),IF($B43="RAB Short",SUMIFS('RAB Prices Short'!AP:AP,'RAB Prices Short'!$B:$B,'All Prices combined'!$D43,'RAB Prices Short'!$E:$E,'All Prices combined'!$G43),IF($B43="RAB Long",SUMIFS('RAB Prices Long'!AP:AP,'RAB Prices Long'!$B:$B,'All Prices combined'!$D43,'RAB Prices Long'!$E:$E,'All Prices combined'!$G43)))),2)</f>
        <v>3.99</v>
      </c>
      <c r="AN43" s="2">
        <f>ROUND(IF($B43="Annuity",SUMIFS('Annuity Prices'!AQ:AQ,'Annuity Prices'!$B:$B,$D43,'Annuity Prices'!$E:$E,$G43),IF($B43="RAB Short",SUMIFS('RAB Prices Short'!AQ:AQ,'RAB Prices Short'!$B:$B,'All Prices combined'!$D43,'RAB Prices Short'!$E:$E,'All Prices combined'!$G43),IF($B43="RAB Long",SUMIFS('RAB Prices Long'!AQ:AQ,'RAB Prices Long'!$B:$B,'All Prices combined'!$D43,'RAB Prices Long'!$E:$E,'All Prices combined'!$G43)))),2)</f>
        <v>4.09</v>
      </c>
      <c r="AO43" s="2">
        <f>ROUND(IF($B43="Annuity",SUMIFS('Annuity Prices'!AR:AR,'Annuity Prices'!$B:$B,$D43,'Annuity Prices'!$E:$E,$G43),IF($B43="RAB Short",SUMIFS('RAB Prices Short'!AR:AR,'RAB Prices Short'!$B:$B,'All Prices combined'!$D43,'RAB Prices Short'!$E:$E,'All Prices combined'!$G43),IF($B43="RAB Long",SUMIFS('RAB Prices Long'!AR:AR,'RAB Prices Long'!$B:$B,'All Prices combined'!$D43,'RAB Prices Long'!$E:$E,'All Prices combined'!$G43)))),2)</f>
        <v>1.73</v>
      </c>
      <c r="AP43" s="2">
        <f>ROUND(IF($B43="Annuity",SUMIFS('Annuity Prices'!AS:AS,'Annuity Prices'!$B:$B,$D43,'Annuity Prices'!$E:$E,$G43),IF($B43="RAB Short",SUMIFS('RAB Prices Short'!AS:AS,'RAB Prices Short'!$B:$B,'All Prices combined'!$D43,'RAB Prices Short'!$E:$E,'All Prices combined'!$G43),IF($B43="RAB Long",SUMIFS('RAB Prices Long'!AS:AS,'RAB Prices Long'!$B:$B,'All Prices combined'!$D43,'RAB Prices Long'!$E:$E,'All Prices combined'!$G43)))),2)</f>
        <v>1.78</v>
      </c>
      <c r="AQ43" s="2">
        <f>ROUND(IF($B43="Annuity",SUMIFS('Annuity Prices'!AT:AT,'Annuity Prices'!$B:$B,$D43,'Annuity Prices'!$E:$E,$G43),IF($B43="RAB Short",SUMIFS('RAB Prices Short'!AT:AT,'RAB Prices Short'!$B:$B,'All Prices combined'!$D43,'RAB Prices Short'!$E:$E,'All Prices combined'!$G43),IF($B43="RAB Long",SUMIFS('RAB Prices Long'!AT:AT,'RAB Prices Long'!$B:$B,'All Prices combined'!$D43,'RAB Prices Long'!$E:$E,'All Prices combined'!$G43)))),2)</f>
        <v>1.83</v>
      </c>
      <c r="AR43" s="2">
        <f>ROUND(IF($B43="Annuity",SUMIFS('Annuity Prices'!AU:AU,'Annuity Prices'!$B:$B,$D43,'Annuity Prices'!$E:$E,$G43),IF($B43="RAB Short",SUMIFS('RAB Prices Short'!AU:AU,'RAB Prices Short'!$B:$B,'All Prices combined'!$D43,'RAB Prices Short'!$E:$E,'All Prices combined'!$G43),IF($B43="RAB Long",SUMIFS('RAB Prices Long'!AU:AU,'RAB Prices Long'!$B:$B,'All Prices combined'!$D43,'RAB Prices Long'!$E:$E,'All Prices combined'!$G43)))),2)</f>
        <v>1.88</v>
      </c>
      <c r="AS43" s="2">
        <f>ROUND(IF($B43="Annuity",SUMIFS('Annuity Prices'!AV:AV,'Annuity Prices'!$B:$B,$D43,'Annuity Prices'!$E:$E,$G43),IF($B43="RAB Short",SUMIFS('RAB Prices Short'!AV:AV,'RAB Prices Short'!$B:$B,'All Prices combined'!$D43,'RAB Prices Short'!$E:$E,'All Prices combined'!$G43),IF($B43="RAB Long",SUMIFS('RAB Prices Long'!AV:AV,'RAB Prices Long'!$B:$B,'All Prices combined'!$D43,'RAB Prices Long'!$E:$E,'All Prices combined'!$G43)))),2)</f>
        <v>1.93</v>
      </c>
      <c r="AT43" s="2">
        <f>ROUND(IF($B43="Annuity",SUMIFS('Annuity Prices'!AW:AW,'Annuity Prices'!$B:$B,$D43,'Annuity Prices'!$E:$E,$G43),IF($B43="RAB Short",SUMIFS('RAB Prices Short'!AW:AW,'RAB Prices Short'!$B:$B,'All Prices combined'!$D43,'RAB Prices Short'!$E:$E,'All Prices combined'!$G43),IF($B43="RAB Long",SUMIFS('RAB Prices Long'!AW:AW,'RAB Prices Long'!$B:$B,'All Prices combined'!$D43,'RAB Prices Long'!$E:$E,'All Prices combined'!$G43)))),2)</f>
        <v>1.99</v>
      </c>
      <c r="AU43" s="2">
        <f>ROUND(IF($B43="Annuity",SUMIFS('Annuity Prices'!AX:AX,'Annuity Prices'!$B:$B,$D43,'Annuity Prices'!$E:$E,$G43),IF($B43="RAB Short",SUMIFS('RAB Prices Short'!AX:AX,'RAB Prices Short'!$B:$B,'All Prices combined'!$D43,'RAB Prices Short'!$E:$E,'All Prices combined'!$G43),IF($B43="RAB Long",SUMIFS('RAB Prices Long'!AX:AX,'RAB Prices Long'!$B:$B,'All Prices combined'!$D43,'RAB Prices Long'!$E:$E,'All Prices combined'!$G43)))),2)</f>
        <v>2.0499999999999998</v>
      </c>
      <c r="AV43" s="2">
        <f>ROUND(IF($B43="Annuity",SUMIFS('Annuity Prices'!AY:AY,'Annuity Prices'!$B:$B,$D43,'Annuity Prices'!$E:$E,$G43),IF($B43="RAB Short",SUMIFS('RAB Prices Short'!AY:AY,'RAB Prices Short'!$B:$B,'All Prices combined'!$D43,'RAB Prices Short'!$E:$E,'All Prices combined'!$G43),IF($B43="RAB Long",SUMIFS('RAB Prices Long'!AY:AY,'RAB Prices Long'!$B:$B,'All Prices combined'!$D43,'RAB Prices Long'!$E:$E,'All Prices combined'!$G43)))),2)</f>
        <v>2.11</v>
      </c>
      <c r="AW43" s="2">
        <f>ROUND(IF($B43="Annuity",SUMIFS('Annuity Prices'!AZ:AZ,'Annuity Prices'!$B:$B,$D43,'Annuity Prices'!$E:$E,$G43),IF($B43="RAB Short",SUMIFS('RAB Prices Short'!AZ:AZ,'RAB Prices Short'!$B:$B,'All Prices combined'!$D43,'RAB Prices Short'!$E:$E,'All Prices combined'!$G43),IF($B43="RAB Long",SUMIFS('RAB Prices Long'!AZ:AZ,'RAB Prices Long'!$B:$B,'All Prices combined'!$D43,'RAB Prices Long'!$E:$E,'All Prices combined'!$G43)))),2)</f>
        <v>2.17</v>
      </c>
      <c r="AX43" s="2">
        <f>ROUND(IF($B43="Annuity",SUMIFS('Annuity Prices'!BA:BA,'Annuity Prices'!$B:$B,$D43,'Annuity Prices'!$E:$E,$G43),IF($B43="RAB Short",SUMIFS('RAB Prices Short'!BA:BA,'RAB Prices Short'!$B:$B,'All Prices combined'!$D43,'RAB Prices Short'!$E:$E,'All Prices combined'!$G43),IF($B43="RAB Long",SUMIFS('RAB Prices Long'!BA:BA,'RAB Prices Long'!$B:$B,'All Prices combined'!$D43,'RAB Prices Long'!$E:$E,'All Prices combined'!$G43)))),2)</f>
        <v>2.23</v>
      </c>
      <c r="AY43" s="2">
        <f>ROUND(IF($B43="Annuity",SUMIFS('Annuity Prices'!BB:BB,'Annuity Prices'!$B:$B,$D43,'Annuity Prices'!$E:$E,$G43),IF($B43="RAB Short",SUMIFS('RAB Prices Short'!BB:BB,'RAB Prices Short'!$B:$B,'All Prices combined'!$D43,'RAB Prices Short'!$E:$E,'All Prices combined'!$G43),IF($B43="RAB Long",SUMIFS('RAB Prices Long'!BB:BB,'RAB Prices Long'!$B:$B,'All Prices combined'!$D43,'RAB Prices Long'!$E:$E,'All Prices combined'!$G43)))),2)</f>
        <v>2.29</v>
      </c>
      <c r="AZ43" s="2">
        <f>ROUND(IF($B43="Annuity",SUMIFS('Annuity Prices'!BC:BC,'Annuity Prices'!$B:$B,$D43,'Annuity Prices'!$E:$E,$G43),IF($B43="RAB Short",SUMIFS('RAB Prices Short'!BC:BC,'RAB Prices Short'!$B:$B,'All Prices combined'!$D43,'RAB Prices Short'!$E:$E,'All Prices combined'!$G43),IF($B43="RAB Long",SUMIFS('RAB Prices Long'!BC:BC,'RAB Prices Long'!$B:$B,'All Prices combined'!$D43,'RAB Prices Long'!$E:$E,'All Prices combined'!$G43)))),2)</f>
        <v>2.36</v>
      </c>
      <c r="BA43" s="2">
        <f>ROUND(IF($B43="Annuity",SUMIFS('Annuity Prices'!BD:BD,'Annuity Prices'!$B:$B,$D43,'Annuity Prices'!$E:$E,$G43),IF($B43="RAB Short",SUMIFS('RAB Prices Short'!BD:BD,'RAB Prices Short'!$B:$B,'All Prices combined'!$D43,'RAB Prices Short'!$E:$E,'All Prices combined'!$G43),IF($B43="RAB Long",SUMIFS('RAB Prices Long'!BD:BD,'RAB Prices Long'!$B:$B,'All Prices combined'!$D43,'RAB Prices Long'!$E:$E,'All Prices combined'!$G43)))),2)</f>
        <v>2.4300000000000002</v>
      </c>
      <c r="BB43" s="2">
        <f>ROUND(IF($B43="Annuity",SUMIFS('Annuity Prices'!BE:BE,'Annuity Prices'!$B:$B,$D43,'Annuity Prices'!$E:$E,$G43),IF($B43="RAB Short",SUMIFS('RAB Prices Short'!BE:BE,'RAB Prices Short'!$B:$B,'All Prices combined'!$D43,'RAB Prices Short'!$E:$E,'All Prices combined'!$G43),IF($B43="RAB Long",SUMIFS('RAB Prices Long'!BE:BE,'RAB Prices Long'!$B:$B,'All Prices combined'!$D43,'RAB Prices Long'!$E:$E,'All Prices combined'!$G43)))),2)</f>
        <v>2.5</v>
      </c>
      <c r="BC43" s="2">
        <f>ROUND(IF($B43="Annuity",SUMIFS('Annuity Prices'!BF:BF,'Annuity Prices'!$B:$B,$D43,'Annuity Prices'!$E:$E,$G43),IF($B43="RAB Short",SUMIFS('RAB Prices Short'!BF:BF,'RAB Prices Short'!$B:$B,'All Prices combined'!$D43,'RAB Prices Short'!$E:$E,'All Prices combined'!$G43),IF($B43="RAB Long",SUMIFS('RAB Prices Long'!BF:BF,'RAB Prices Long'!$B:$B,'All Prices combined'!$D43,'RAB Prices Long'!$E:$E,'All Prices combined'!$G43)))),2)</f>
        <v>2.57</v>
      </c>
      <c r="BD43" s="2">
        <f>ROUND(IF($B43="Annuity",SUMIFS('Annuity Prices'!BG:BG,'Annuity Prices'!$B:$B,$D43,'Annuity Prices'!$E:$E,$G43),IF($B43="RAB Short",SUMIFS('RAB Prices Short'!BG:BG,'RAB Prices Short'!$B:$B,'All Prices combined'!$D43,'RAB Prices Short'!$E:$E,'All Prices combined'!$G43),IF($B43="RAB Long",SUMIFS('RAB Prices Long'!BG:BG,'RAB Prices Long'!$B:$B,'All Prices combined'!$D43,'RAB Prices Long'!$E:$E,'All Prices combined'!$G43)))),2)</f>
        <v>2.74</v>
      </c>
      <c r="BE43" s="2">
        <f>ROUND(IF($B43="Annuity",SUMIFS('Annuity Prices'!BH:BH,'Annuity Prices'!$B:$B,$D43,'Annuity Prices'!$E:$E,$G43),IF($B43="RAB Short",SUMIFS('RAB Prices Short'!BH:BH,'RAB Prices Short'!$B:$B,'All Prices combined'!$D43,'RAB Prices Short'!$E:$E,'All Prices combined'!$G43),IF($B43="RAB Long",SUMIFS('RAB Prices Long'!BH:BH,'RAB Prices Long'!$B:$B,'All Prices combined'!$D43,'RAB Prices Long'!$E:$E,'All Prices combined'!$G43)))),2)</f>
        <v>2.81</v>
      </c>
      <c r="BF43" s="2">
        <f>ROUND(IF($B43="Annuity",SUMIFS('Annuity Prices'!BI:BI,'Annuity Prices'!$B:$B,$D43,'Annuity Prices'!$E:$E,$G43),IF($B43="RAB Short",SUMIFS('RAB Prices Short'!BI:BI,'RAB Prices Short'!$B:$B,'All Prices combined'!$D43,'RAB Prices Short'!$E:$E,'All Prices combined'!$G43),IF($B43="RAB Long",SUMIFS('RAB Prices Long'!BI:BI,'RAB Prices Long'!$B:$B,'All Prices combined'!$D43,'RAB Prices Long'!$E:$E,'All Prices combined'!$G43)))),2)</f>
        <v>2.86</v>
      </c>
      <c r="BG43" s="2">
        <f>ROUND(IF($B43="Annuity",SUMIFS('Annuity Prices'!BJ:BJ,'Annuity Prices'!$B:$B,$D43,'Annuity Prices'!$E:$E,$G43),IF($B43="RAB Short",SUMIFS('RAB Prices Short'!BJ:BJ,'RAB Prices Short'!$B:$B,'All Prices combined'!$D43,'RAB Prices Short'!$E:$E,'All Prices combined'!$G43),IF($B43="RAB Long",SUMIFS('RAB Prices Long'!BJ:BJ,'RAB Prices Long'!$B:$B,'All Prices combined'!$D43,'RAB Prices Long'!$E:$E,'All Prices combined'!$G43)))),2)</f>
        <v>2.94</v>
      </c>
      <c r="BH43" s="2">
        <f>ROUND(IF($B43="Annuity",SUMIFS('Annuity Prices'!BK:BK,'Annuity Prices'!$B:$B,$D43,'Annuity Prices'!$E:$E,$G43),IF($B43="RAB Short",SUMIFS('RAB Prices Short'!BK:BK,'RAB Prices Short'!$B:$B,'All Prices combined'!$D43,'RAB Prices Short'!$E:$E,'All Prices combined'!$G43),IF($B43="RAB Long",SUMIFS('RAB Prices Long'!BK:BK,'RAB Prices Long'!$B:$B,'All Prices combined'!$D43,'RAB Prices Long'!$E:$E,'All Prices combined'!$G43)))),2)</f>
        <v>3.01</v>
      </c>
      <c r="BI43" s="2">
        <f>ROUND(IF($B43="Annuity",SUMIFS('Annuity Prices'!BL:BL,'Annuity Prices'!$B:$B,$D43,'Annuity Prices'!$E:$E,$G43),IF($B43="RAB Short",SUMIFS('RAB Prices Short'!BL:BL,'RAB Prices Short'!$B:$B,'All Prices combined'!$D43,'RAB Prices Short'!$E:$E,'All Prices combined'!$G43),IF($B43="RAB Long",SUMIFS('RAB Prices Long'!BL:BL,'RAB Prices Long'!$B:$B,'All Prices combined'!$D43,'RAB Prices Long'!$E:$E,'All Prices combined'!$G43)))),2)</f>
        <v>3.08</v>
      </c>
      <c r="BJ43" s="2">
        <f>ROUND(IF($B43="Annuity",SUMIFS('Annuity Prices'!BM:BM,'Annuity Prices'!$B:$B,$D43,'Annuity Prices'!$E:$E,$G43),IF($B43="RAB Short",SUMIFS('RAB Prices Short'!BM:BM,'RAB Prices Short'!$B:$B,'All Prices combined'!$D43,'RAB Prices Short'!$E:$E,'All Prices combined'!$G43),IF($B43="RAB Long",SUMIFS('RAB Prices Long'!BM:BM,'RAB Prices Long'!$B:$B,'All Prices combined'!$D43,'RAB Prices Long'!$E:$E,'All Prices combined'!$G43)))),2)</f>
        <v>3.15</v>
      </c>
      <c r="BK43" s="2">
        <f>ROUND(IF($B43="Annuity",SUMIFS('Annuity Prices'!BN:BN,'Annuity Prices'!$B:$B,$D43,'Annuity Prices'!$E:$E,$G43),IF($B43="RAB Short",SUMIFS('RAB Prices Short'!BN:BN,'RAB Prices Short'!$B:$B,'All Prices combined'!$D43,'RAB Prices Short'!$E:$E,'All Prices combined'!$G43),IF($B43="RAB Long",SUMIFS('RAB Prices Long'!BN:BN,'RAB Prices Long'!$B:$B,'All Prices combined'!$D43,'RAB Prices Long'!$E:$E,'All Prices combined'!$G43)))),2)</f>
        <v>3.22</v>
      </c>
      <c r="BL43" s="2">
        <f>ROUND(IF($B43="Annuity",SUMIFS('Annuity Prices'!BO:BO,'Annuity Prices'!$B:$B,$D43,'Annuity Prices'!$E:$E,$G43),IF($B43="RAB Short",SUMIFS('RAB Prices Short'!BO:BO,'RAB Prices Short'!$B:$B,'All Prices combined'!$D43,'RAB Prices Short'!$E:$E,'All Prices combined'!$G43),IF($B43="RAB Long",SUMIFS('RAB Prices Long'!BO:BO,'RAB Prices Long'!$B:$B,'All Prices combined'!$D43,'RAB Prices Long'!$E:$E,'All Prices combined'!$G43)))),2)</f>
        <v>3.31</v>
      </c>
      <c r="BM43" s="2">
        <f>ROUND(IF($B43="Annuity",SUMIFS('Annuity Prices'!BP:BP,'Annuity Prices'!$B:$B,$D43,'Annuity Prices'!$E:$E,$G43),IF($B43="RAB Short",SUMIFS('RAB Prices Short'!BP:BP,'RAB Prices Short'!$B:$B,'All Prices combined'!$D43,'RAB Prices Short'!$E:$E,'All Prices combined'!$G43),IF($B43="RAB Long",SUMIFS('RAB Prices Long'!BP:BP,'RAB Prices Long'!$B:$B,'All Prices combined'!$D43,'RAB Prices Long'!$E:$E,'All Prices combined'!$G43)))),2)</f>
        <v>3.39</v>
      </c>
      <c r="BN43" s="2">
        <f>ROUND(IF($B43="Annuity",SUMIFS('Annuity Prices'!BQ:BQ,'Annuity Prices'!$B:$B,$D43,'Annuity Prices'!$E:$E,$G43),IF($B43="RAB Short",SUMIFS('RAB Prices Short'!BQ:BQ,'RAB Prices Short'!$B:$B,'All Prices combined'!$D43,'RAB Prices Short'!$E:$E,'All Prices combined'!$G43),IF($B43="RAB Long",SUMIFS('RAB Prices Long'!BQ:BQ,'RAB Prices Long'!$B:$B,'All Prices combined'!$D43,'RAB Prices Long'!$E:$E,'All Prices combined'!$G43)))),2)</f>
        <v>3.46</v>
      </c>
      <c r="BO43" s="2">
        <f>ROUND(IF($B43="Annuity",SUMIFS('Annuity Prices'!BR:BR,'Annuity Prices'!$B:$B,$D43,'Annuity Prices'!$E:$E,$G43),IF($B43="RAB Short",SUMIFS('RAB Prices Short'!BR:BR,'RAB Prices Short'!$B:$B,'All Prices combined'!$D43,'RAB Prices Short'!$E:$E,'All Prices combined'!$G43),IF($B43="RAB Long",SUMIFS('RAB Prices Long'!BR:BR,'RAB Prices Long'!$B:$B,'All Prices combined'!$D43,'RAB Prices Long'!$E:$E,'All Prices combined'!$G43)))),2)</f>
        <v>3.54</v>
      </c>
      <c r="BP43" s="2">
        <f>ROUND(IF($B43="Annuity",SUMIFS('Annuity Prices'!BS:BS,'Annuity Prices'!$B:$B,$D43,'Annuity Prices'!$E:$E,$G43),IF($B43="RAB Short",SUMIFS('RAB Prices Short'!BS:BS,'RAB Prices Short'!$B:$B,'All Prices combined'!$D43,'RAB Prices Short'!$E:$E,'All Prices combined'!$G43),IF($B43="RAB Long",SUMIFS('RAB Prices Long'!BS:BS,'RAB Prices Long'!$B:$B,'All Prices combined'!$D43,'RAB Prices Long'!$E:$E,'All Prices combined'!$G43)))),2)</f>
        <v>3.63</v>
      </c>
      <c r="BQ43" s="2">
        <f>ROUND(IF($B43="Annuity",SUMIFS('Annuity Prices'!BT:BT,'Annuity Prices'!$B:$B,$D43,'Annuity Prices'!$E:$E,$G43),IF($B43="RAB Short",SUMIFS('RAB Prices Short'!BT:BT,'RAB Prices Short'!$B:$B,'All Prices combined'!$D43,'RAB Prices Short'!$E:$E,'All Prices combined'!$G43),IF($B43="RAB Long",SUMIFS('RAB Prices Long'!BT:BT,'RAB Prices Long'!$B:$B,'All Prices combined'!$D43,'RAB Prices Long'!$E:$E,'All Prices combined'!$G43)))),2)</f>
        <v>3.72</v>
      </c>
      <c r="BR43" s="2">
        <f>ROUND(IF($B43="Annuity",SUMIFS('Annuity Prices'!BU:BU,'Annuity Prices'!$B:$B,$D43,'Annuity Prices'!$E:$E,$G43),IF($B43="RAB Short",SUMIFS('RAB Prices Short'!BU:BU,'RAB Prices Short'!$B:$B,'All Prices combined'!$D43,'RAB Prices Short'!$E:$E,'All Prices combined'!$G43),IF($B43="RAB Long",SUMIFS('RAB Prices Long'!BU:BU,'RAB Prices Long'!$B:$B,'All Prices combined'!$D43,'RAB Prices Long'!$E:$E,'All Prices combined'!$G43)))),2)</f>
        <v>3.79</v>
      </c>
      <c r="BS43" s="2">
        <f>ROUND(IF($B43="Annuity",SUMIFS('Annuity Prices'!BV:BV,'Annuity Prices'!$B:$B,$D43,'Annuity Prices'!$E:$E,$G43),IF($B43="RAB Short",SUMIFS('RAB Prices Short'!BV:BV,'RAB Prices Short'!$B:$B,'All Prices combined'!$D43,'RAB Prices Short'!$E:$E,'All Prices combined'!$G43),IF($B43="RAB Long",SUMIFS('RAB Prices Long'!BV:BV,'RAB Prices Long'!$B:$B,'All Prices combined'!$D43,'RAB Prices Long'!$E:$E,'All Prices combined'!$G43)))),2)</f>
        <v>3.89</v>
      </c>
      <c r="BT43" s="2">
        <f>ROUND(IF($B43="Annuity",SUMIFS('Annuity Prices'!BW:BW,'Annuity Prices'!$B:$B,$D43,'Annuity Prices'!$E:$E,$G43),IF($B43="RAB Short",SUMIFS('RAB Prices Short'!BW:BW,'RAB Prices Short'!$B:$B,'All Prices combined'!$D43,'RAB Prices Short'!$E:$E,'All Prices combined'!$G43),IF($B43="RAB Long",SUMIFS('RAB Prices Long'!BW:BW,'RAB Prices Long'!$B:$B,'All Prices combined'!$D43,'RAB Prices Long'!$E:$E,'All Prices combined'!$G43)))),2)</f>
        <v>3.99</v>
      </c>
      <c r="BU43" s="2">
        <f>ROUND(IF($B43="Annuity",SUMIFS('Annuity Prices'!BX:BX,'Annuity Prices'!$B:$B,$D43,'Annuity Prices'!$E:$E,$G43),IF($B43="RAB Short",SUMIFS('RAB Prices Short'!BX:BX,'RAB Prices Short'!$B:$B,'All Prices combined'!$D43,'RAB Prices Short'!$E:$E,'All Prices combined'!$G43),IF($B43="RAB Long",SUMIFS('RAB Prices Long'!BX:BX,'RAB Prices Long'!$B:$B,'All Prices combined'!$D43,'RAB Prices Long'!$E:$E,'All Prices combined'!$G43)))),2)</f>
        <v>4.09</v>
      </c>
    </row>
    <row r="44" spans="2:73" x14ac:dyDescent="0.25">
      <c r="B44" t="s">
        <v>37</v>
      </c>
      <c r="C44" s="1">
        <v>9</v>
      </c>
      <c r="D44" s="1"/>
      <c r="E44" s="1" t="s">
        <v>148</v>
      </c>
      <c r="F44" s="1">
        <v>9</v>
      </c>
      <c r="G44" s="1" t="s">
        <v>153</v>
      </c>
      <c r="H44" s="1"/>
      <c r="I44" s="2">
        <f>ROUND(IF($B44="Annuity",SUMIFS('Annuity Prices'!L:L,'Annuity Prices'!$B:$B,$D44,'Annuity Prices'!$E:$E,$G44),IF($B44="RAB Short",SUMIFS('RAB Prices Short'!L:L,'RAB Prices Short'!$B:$B,'All Prices combined'!$D44,'RAB Prices Short'!$E:$E,'All Prices combined'!$G44),IF($B44="RAB Long",SUMIFS('RAB Prices Long'!L:L,'RAB Prices Long'!$B:$B,'All Prices combined'!$D44,'RAB Prices Long'!$E:$E,'All Prices combined'!$G44)))),2)</f>
        <v>0</v>
      </c>
      <c r="J44" s="2">
        <f>ROUND(IF($B44="Annuity",SUMIFS('Annuity Prices'!M:M,'Annuity Prices'!$B:$B,$D44,'Annuity Prices'!$E:$E,$G44),IF($B44="RAB Short",SUMIFS('RAB Prices Short'!M:M,'RAB Prices Short'!$B:$B,'All Prices combined'!$D44,'RAB Prices Short'!$E:$E,'All Prices combined'!$G44),IF($B44="RAB Long",SUMIFS('RAB Prices Long'!M:M,'RAB Prices Long'!$B:$B,'All Prices combined'!$D44,'RAB Prices Long'!$E:$E,'All Prices combined'!$G44)))),2)</f>
        <v>0</v>
      </c>
      <c r="K44" s="2">
        <f>ROUND(IF($B44="Annuity",SUMIFS('Annuity Prices'!N:N,'Annuity Prices'!$B:$B,$D44,'Annuity Prices'!$E:$E,$G44),IF($B44="RAB Short",SUMIFS('RAB Prices Short'!N:N,'RAB Prices Short'!$B:$B,'All Prices combined'!$D44,'RAB Prices Short'!$E:$E,'All Prices combined'!$G44),IF($B44="RAB Long",SUMIFS('RAB Prices Long'!N:N,'RAB Prices Long'!$B:$B,'All Prices combined'!$D44,'RAB Prices Long'!$E:$E,'All Prices combined'!$G44)))),2)</f>
        <v>0</v>
      </c>
      <c r="L44" s="2">
        <f>ROUND(IF($B44="Annuity",SUMIFS('Annuity Prices'!O:O,'Annuity Prices'!$B:$B,$D44,'Annuity Prices'!$E:$E,$G44),IF($B44="RAB Short",SUMIFS('RAB Prices Short'!O:O,'RAB Prices Short'!$B:$B,'All Prices combined'!$D44,'RAB Prices Short'!$E:$E,'All Prices combined'!$G44),IF($B44="RAB Long",SUMIFS('RAB Prices Long'!O:O,'RAB Prices Long'!$B:$B,'All Prices combined'!$D44,'RAB Prices Long'!$E:$E,'All Prices combined'!$G44)))),2)</f>
        <v>0</v>
      </c>
      <c r="M44" s="2">
        <f>ROUND(IF($B44="Annuity",SUMIFS('Annuity Prices'!P:P,'Annuity Prices'!$B:$B,$D44,'Annuity Prices'!$E:$E,$G44),IF($B44="RAB Short",SUMIFS('RAB Prices Short'!P:P,'RAB Prices Short'!$B:$B,'All Prices combined'!$D44,'RAB Prices Short'!$E:$E,'All Prices combined'!$G44),IF($B44="RAB Long",SUMIFS('RAB Prices Long'!P:P,'RAB Prices Long'!$B:$B,'All Prices combined'!$D44,'RAB Prices Long'!$E:$E,'All Prices combined'!$G44)))),2)</f>
        <v>0</v>
      </c>
      <c r="N44" s="2">
        <f>ROUND(IF($B44="Annuity",SUMIFS('Annuity Prices'!Q:Q,'Annuity Prices'!$B:$B,$D44,'Annuity Prices'!$E:$E,$G44),IF($B44="RAB Short",SUMIFS('RAB Prices Short'!Q:Q,'RAB Prices Short'!$B:$B,'All Prices combined'!$D44,'RAB Prices Short'!$E:$E,'All Prices combined'!$G44),IF($B44="RAB Long",SUMIFS('RAB Prices Long'!Q:Q,'RAB Prices Long'!$B:$B,'All Prices combined'!$D44,'RAB Prices Long'!$E:$E,'All Prices combined'!$G44)))),2)</f>
        <v>0</v>
      </c>
      <c r="O44" s="2">
        <f>ROUND(IF($B44="Annuity",SUMIFS('Annuity Prices'!R:R,'Annuity Prices'!$B:$B,$D44,'Annuity Prices'!$E:$E,$G44),IF($B44="RAB Short",SUMIFS('RAB Prices Short'!R:R,'RAB Prices Short'!$B:$B,'All Prices combined'!$D44,'RAB Prices Short'!$E:$E,'All Prices combined'!$G44),IF($B44="RAB Long",SUMIFS('RAB Prices Long'!R:R,'RAB Prices Long'!$B:$B,'All Prices combined'!$D44,'RAB Prices Long'!$E:$E,'All Prices combined'!$G44)))),2)</f>
        <v>0</v>
      </c>
      <c r="P44" s="2">
        <f>ROUND(IF($B44="Annuity",SUMIFS('Annuity Prices'!S:S,'Annuity Prices'!$B:$B,$D44,'Annuity Prices'!$E:$E,$G44),IF($B44="RAB Short",SUMIFS('RAB Prices Short'!S:S,'RAB Prices Short'!$B:$B,'All Prices combined'!$D44,'RAB Prices Short'!$E:$E,'All Prices combined'!$G44),IF($B44="RAB Long",SUMIFS('RAB Prices Long'!S:S,'RAB Prices Long'!$B:$B,'All Prices combined'!$D44,'RAB Prices Long'!$E:$E,'All Prices combined'!$G44)))),2)</f>
        <v>0</v>
      </c>
      <c r="Q44" s="2">
        <f>ROUND(IF($B44="Annuity",SUMIFS('Annuity Prices'!T:T,'Annuity Prices'!$B:$B,$D44,'Annuity Prices'!$E:$E,$G44),IF($B44="RAB Short",SUMIFS('RAB Prices Short'!T:T,'RAB Prices Short'!$B:$B,'All Prices combined'!$D44,'RAB Prices Short'!$E:$E,'All Prices combined'!$G44),IF($B44="RAB Long",SUMIFS('RAB Prices Long'!T:T,'RAB Prices Long'!$B:$B,'All Prices combined'!$D44,'RAB Prices Long'!$E:$E,'All Prices combined'!$G44)))),2)</f>
        <v>0</v>
      </c>
      <c r="R44" s="2">
        <f>ROUND(IF($B44="Annuity",SUMIFS('Annuity Prices'!U:U,'Annuity Prices'!$B:$B,$D44,'Annuity Prices'!$E:$E,$G44),IF($B44="RAB Short",SUMIFS('RAB Prices Short'!U:U,'RAB Prices Short'!$B:$B,'All Prices combined'!$D44,'RAB Prices Short'!$E:$E,'All Prices combined'!$G44),IF($B44="RAB Long",SUMIFS('RAB Prices Long'!U:U,'RAB Prices Long'!$B:$B,'All Prices combined'!$D44,'RAB Prices Long'!$E:$E,'All Prices combined'!$G44)))),2)</f>
        <v>0</v>
      </c>
      <c r="S44" s="2">
        <f>ROUND(IF($B44="Annuity",SUMIFS('Annuity Prices'!V:V,'Annuity Prices'!$B:$B,$D44,'Annuity Prices'!$E:$E,$G44),IF($B44="RAB Short",SUMIFS('RAB Prices Short'!V:V,'RAB Prices Short'!$B:$B,'All Prices combined'!$D44,'RAB Prices Short'!$E:$E,'All Prices combined'!$G44),IF($B44="RAB Long",SUMIFS('RAB Prices Long'!V:V,'RAB Prices Long'!$B:$B,'All Prices combined'!$D44,'RAB Prices Long'!$E:$E,'All Prices combined'!$G44)))),2)</f>
        <v>0</v>
      </c>
      <c r="T44" s="2">
        <f>ROUND(IF($B44="Annuity",SUMIFS('Annuity Prices'!W:W,'Annuity Prices'!$B:$B,$D44,'Annuity Prices'!$E:$E,$G44),IF($B44="RAB Short",SUMIFS('RAB Prices Short'!W:W,'RAB Prices Short'!$B:$B,'All Prices combined'!$D44,'RAB Prices Short'!$E:$E,'All Prices combined'!$G44),IF($B44="RAB Long",SUMIFS('RAB Prices Long'!W:W,'RAB Prices Long'!$B:$B,'All Prices combined'!$D44,'RAB Prices Long'!$E:$E,'All Prices combined'!$G44)))),2)</f>
        <v>0</v>
      </c>
      <c r="U44" s="2">
        <f>ROUND(IF($B44="Annuity",SUMIFS('Annuity Prices'!X:X,'Annuity Prices'!$B:$B,$D44,'Annuity Prices'!$E:$E,$G44),IF($B44="RAB Short",SUMIFS('RAB Prices Short'!X:X,'RAB Prices Short'!$B:$B,'All Prices combined'!$D44,'RAB Prices Short'!$E:$E,'All Prices combined'!$G44),IF($B44="RAB Long",SUMIFS('RAB Prices Long'!X:X,'RAB Prices Long'!$B:$B,'All Prices combined'!$D44,'RAB Prices Long'!$E:$E,'All Prices combined'!$G44)))),2)</f>
        <v>0</v>
      </c>
      <c r="V44" s="2">
        <f>ROUND(IF($B44="Annuity",SUMIFS('Annuity Prices'!Y:Y,'Annuity Prices'!$B:$B,$D44,'Annuity Prices'!$E:$E,$G44),IF($B44="RAB Short",SUMIFS('RAB Prices Short'!Y:Y,'RAB Prices Short'!$B:$B,'All Prices combined'!$D44,'RAB Prices Short'!$E:$E,'All Prices combined'!$G44),IF($B44="RAB Long",SUMIFS('RAB Prices Long'!Y:Y,'RAB Prices Long'!$B:$B,'All Prices combined'!$D44,'RAB Prices Long'!$E:$E,'All Prices combined'!$G44)))),2)</f>
        <v>0</v>
      </c>
      <c r="W44" s="2">
        <f>ROUND(IF($B44="Annuity",SUMIFS('Annuity Prices'!Z:Z,'Annuity Prices'!$B:$B,$D44,'Annuity Prices'!$E:$E,$G44),IF($B44="RAB Short",SUMIFS('RAB Prices Short'!Z:Z,'RAB Prices Short'!$B:$B,'All Prices combined'!$D44,'RAB Prices Short'!$E:$E,'All Prices combined'!$G44),IF($B44="RAB Long",SUMIFS('RAB Prices Long'!Z:Z,'RAB Prices Long'!$B:$B,'All Prices combined'!$D44,'RAB Prices Long'!$E:$E,'All Prices combined'!$G44)))),2)</f>
        <v>0</v>
      </c>
      <c r="X44" s="2">
        <f>ROUND(IF($B44="Annuity",SUMIFS('Annuity Prices'!AA:AA,'Annuity Prices'!$B:$B,$D44,'Annuity Prices'!$E:$E,$G44),IF($B44="RAB Short",SUMIFS('RAB Prices Short'!AA:AA,'RAB Prices Short'!$B:$B,'All Prices combined'!$D44,'RAB Prices Short'!$E:$E,'All Prices combined'!$G44),IF($B44="RAB Long",SUMIFS('RAB Prices Long'!AA:AA,'RAB Prices Long'!$B:$B,'All Prices combined'!$D44,'RAB Prices Long'!$E:$E,'All Prices combined'!$G44)))),2)</f>
        <v>0</v>
      </c>
      <c r="Y44" s="2">
        <f>ROUND(IF($B44="Annuity",SUMIFS('Annuity Prices'!AB:AB,'Annuity Prices'!$B:$B,$D44,'Annuity Prices'!$E:$E,$G44),IF($B44="RAB Short",SUMIFS('RAB Prices Short'!AB:AB,'RAB Prices Short'!$B:$B,'All Prices combined'!$D44,'RAB Prices Short'!$E:$E,'All Prices combined'!$G44),IF($B44="RAB Long",SUMIFS('RAB Prices Long'!AB:AB,'RAB Prices Long'!$B:$B,'All Prices combined'!$D44,'RAB Prices Long'!$E:$E,'All Prices combined'!$G44)))),2)</f>
        <v>0</v>
      </c>
      <c r="Z44" s="2">
        <f>ROUND(IF($B44="Annuity",SUMIFS('Annuity Prices'!AC:AC,'Annuity Prices'!$B:$B,$D44,'Annuity Prices'!$E:$E,$G44),IF($B44="RAB Short",SUMIFS('RAB Prices Short'!AC:AC,'RAB Prices Short'!$B:$B,'All Prices combined'!$D44,'RAB Prices Short'!$E:$E,'All Prices combined'!$G44),IF($B44="RAB Long",SUMIFS('RAB Prices Long'!AC:AC,'RAB Prices Long'!$B:$B,'All Prices combined'!$D44,'RAB Prices Long'!$E:$E,'All Prices combined'!$G44)))),2)</f>
        <v>0</v>
      </c>
      <c r="AA44" s="2">
        <f>ROUND(IF($B44="Annuity",SUMIFS('Annuity Prices'!AD:AD,'Annuity Prices'!$B:$B,$D44,'Annuity Prices'!$E:$E,$G44),IF($B44="RAB Short",SUMIFS('RAB Prices Short'!AD:AD,'RAB Prices Short'!$B:$B,'All Prices combined'!$D44,'RAB Prices Short'!$E:$E,'All Prices combined'!$G44),IF($B44="RAB Long",SUMIFS('RAB Prices Long'!AD:AD,'RAB Prices Long'!$B:$B,'All Prices combined'!$D44,'RAB Prices Long'!$E:$E,'All Prices combined'!$G44)))),2)</f>
        <v>0</v>
      </c>
      <c r="AB44" s="2">
        <f>ROUND(IF($B44="Annuity",SUMIFS('Annuity Prices'!AE:AE,'Annuity Prices'!$B:$B,$D44,'Annuity Prices'!$E:$E,$G44),IF($B44="RAB Short",SUMIFS('RAB Prices Short'!AE:AE,'RAB Prices Short'!$B:$B,'All Prices combined'!$D44,'RAB Prices Short'!$E:$E,'All Prices combined'!$G44),IF($B44="RAB Long",SUMIFS('RAB Prices Long'!AE:AE,'RAB Prices Long'!$B:$B,'All Prices combined'!$D44,'RAB Prices Long'!$E:$E,'All Prices combined'!$G44)))),2)</f>
        <v>0</v>
      </c>
      <c r="AC44" s="2">
        <f>ROUND(IF($B44="Annuity",SUMIFS('Annuity Prices'!AF:AF,'Annuity Prices'!$B:$B,$D44,'Annuity Prices'!$E:$E,$G44),IF($B44="RAB Short",SUMIFS('RAB Prices Short'!AF:AF,'RAB Prices Short'!$B:$B,'All Prices combined'!$D44,'RAB Prices Short'!$E:$E,'All Prices combined'!$G44),IF($B44="RAB Long",SUMIFS('RAB Prices Long'!AF:AF,'RAB Prices Long'!$B:$B,'All Prices combined'!$D44,'RAB Prices Long'!$E:$E,'All Prices combined'!$G44)))),2)</f>
        <v>0</v>
      </c>
      <c r="AD44" s="2">
        <f>ROUND(IF($B44="Annuity",SUMIFS('Annuity Prices'!AG:AG,'Annuity Prices'!$B:$B,$D44,'Annuity Prices'!$E:$E,$G44),IF($B44="RAB Short",SUMIFS('RAB Prices Short'!AG:AG,'RAB Prices Short'!$B:$B,'All Prices combined'!$D44,'RAB Prices Short'!$E:$E,'All Prices combined'!$G44),IF($B44="RAB Long",SUMIFS('RAB Prices Long'!AG:AG,'RAB Prices Long'!$B:$B,'All Prices combined'!$D44,'RAB Prices Long'!$E:$E,'All Prices combined'!$G44)))),2)</f>
        <v>0</v>
      </c>
      <c r="AE44" s="2">
        <f>ROUND(IF($B44="Annuity",SUMIFS('Annuity Prices'!AH:AH,'Annuity Prices'!$B:$B,$D44,'Annuity Prices'!$E:$E,$G44),IF($B44="RAB Short",SUMIFS('RAB Prices Short'!AH:AH,'RAB Prices Short'!$B:$B,'All Prices combined'!$D44,'RAB Prices Short'!$E:$E,'All Prices combined'!$G44),IF($B44="RAB Long",SUMIFS('RAB Prices Long'!AH:AH,'RAB Prices Long'!$B:$B,'All Prices combined'!$D44,'RAB Prices Long'!$E:$E,'All Prices combined'!$G44)))),2)</f>
        <v>0</v>
      </c>
      <c r="AF44" s="2">
        <f>ROUND(IF($B44="Annuity",SUMIFS('Annuity Prices'!AI:AI,'Annuity Prices'!$B:$B,$D44,'Annuity Prices'!$E:$E,$G44),IF($B44="RAB Short",SUMIFS('RAB Prices Short'!AI:AI,'RAB Prices Short'!$B:$B,'All Prices combined'!$D44,'RAB Prices Short'!$E:$E,'All Prices combined'!$G44),IF($B44="RAB Long",SUMIFS('RAB Prices Long'!AI:AI,'RAB Prices Long'!$B:$B,'All Prices combined'!$D44,'RAB Prices Long'!$E:$E,'All Prices combined'!$G44)))),2)</f>
        <v>0</v>
      </c>
      <c r="AG44" s="2">
        <f>ROUND(IF($B44="Annuity",SUMIFS('Annuity Prices'!AJ:AJ,'Annuity Prices'!$B:$B,$D44,'Annuity Prices'!$E:$E,$G44),IF($B44="RAB Short",SUMIFS('RAB Prices Short'!AJ:AJ,'RAB Prices Short'!$B:$B,'All Prices combined'!$D44,'RAB Prices Short'!$E:$E,'All Prices combined'!$G44),IF($B44="RAB Long",SUMIFS('RAB Prices Long'!AJ:AJ,'RAB Prices Long'!$B:$B,'All Prices combined'!$D44,'RAB Prices Long'!$E:$E,'All Prices combined'!$G44)))),2)</f>
        <v>0</v>
      </c>
      <c r="AH44" s="2">
        <f>ROUND(IF($B44="Annuity",SUMIFS('Annuity Prices'!AK:AK,'Annuity Prices'!$B:$B,$D44,'Annuity Prices'!$E:$E,$G44),IF($B44="RAB Short",SUMIFS('RAB Prices Short'!AK:AK,'RAB Prices Short'!$B:$B,'All Prices combined'!$D44,'RAB Prices Short'!$E:$E,'All Prices combined'!$G44),IF($B44="RAB Long",SUMIFS('RAB Prices Long'!AK:AK,'RAB Prices Long'!$B:$B,'All Prices combined'!$D44,'RAB Prices Long'!$E:$E,'All Prices combined'!$G44)))),2)</f>
        <v>0</v>
      </c>
      <c r="AI44" s="2">
        <f>ROUND(IF($B44="Annuity",SUMIFS('Annuity Prices'!AL:AL,'Annuity Prices'!$B:$B,$D44,'Annuity Prices'!$E:$E,$G44),IF($B44="RAB Short",SUMIFS('RAB Prices Short'!AL:AL,'RAB Prices Short'!$B:$B,'All Prices combined'!$D44,'RAB Prices Short'!$E:$E,'All Prices combined'!$G44),IF($B44="RAB Long",SUMIFS('RAB Prices Long'!AL:AL,'RAB Prices Long'!$B:$B,'All Prices combined'!$D44,'RAB Prices Long'!$E:$E,'All Prices combined'!$G44)))),2)</f>
        <v>0</v>
      </c>
      <c r="AJ44" s="2">
        <f>ROUND(IF($B44="Annuity",SUMIFS('Annuity Prices'!AM:AM,'Annuity Prices'!$B:$B,$D44,'Annuity Prices'!$E:$E,$G44),IF($B44="RAB Short",SUMIFS('RAB Prices Short'!AM:AM,'RAB Prices Short'!$B:$B,'All Prices combined'!$D44,'RAB Prices Short'!$E:$E,'All Prices combined'!$G44),IF($B44="RAB Long",SUMIFS('RAB Prices Long'!AM:AM,'RAB Prices Long'!$B:$B,'All Prices combined'!$D44,'RAB Prices Long'!$E:$E,'All Prices combined'!$G44)))),2)</f>
        <v>0</v>
      </c>
      <c r="AK44" s="2">
        <f>ROUND(IF($B44="Annuity",SUMIFS('Annuity Prices'!AN:AN,'Annuity Prices'!$B:$B,$D44,'Annuity Prices'!$E:$E,$G44),IF($B44="RAB Short",SUMIFS('RAB Prices Short'!AN:AN,'RAB Prices Short'!$B:$B,'All Prices combined'!$D44,'RAB Prices Short'!$E:$E,'All Prices combined'!$G44),IF($B44="RAB Long",SUMIFS('RAB Prices Long'!AN:AN,'RAB Prices Long'!$B:$B,'All Prices combined'!$D44,'RAB Prices Long'!$E:$E,'All Prices combined'!$G44)))),2)</f>
        <v>0</v>
      </c>
      <c r="AL44" s="2">
        <f>ROUND(IF($B44="Annuity",SUMIFS('Annuity Prices'!AO:AO,'Annuity Prices'!$B:$B,$D44,'Annuity Prices'!$E:$E,$G44),IF($B44="RAB Short",SUMIFS('RAB Prices Short'!AO:AO,'RAB Prices Short'!$B:$B,'All Prices combined'!$D44,'RAB Prices Short'!$E:$E,'All Prices combined'!$G44),IF($B44="RAB Long",SUMIFS('RAB Prices Long'!AO:AO,'RAB Prices Long'!$B:$B,'All Prices combined'!$D44,'RAB Prices Long'!$E:$E,'All Prices combined'!$G44)))),2)</f>
        <v>0</v>
      </c>
      <c r="AM44" s="2">
        <f>ROUND(IF($B44="Annuity",SUMIFS('Annuity Prices'!AP:AP,'Annuity Prices'!$B:$B,$D44,'Annuity Prices'!$E:$E,$G44),IF($B44="RAB Short",SUMIFS('RAB Prices Short'!AP:AP,'RAB Prices Short'!$B:$B,'All Prices combined'!$D44,'RAB Prices Short'!$E:$E,'All Prices combined'!$G44),IF($B44="RAB Long",SUMIFS('RAB Prices Long'!AP:AP,'RAB Prices Long'!$B:$B,'All Prices combined'!$D44,'RAB Prices Long'!$E:$E,'All Prices combined'!$G44)))),2)</f>
        <v>0</v>
      </c>
      <c r="AN44" s="2">
        <f>ROUND(IF($B44="Annuity",SUMIFS('Annuity Prices'!AQ:AQ,'Annuity Prices'!$B:$B,$D44,'Annuity Prices'!$E:$E,$G44),IF($B44="RAB Short",SUMIFS('RAB Prices Short'!AQ:AQ,'RAB Prices Short'!$B:$B,'All Prices combined'!$D44,'RAB Prices Short'!$E:$E,'All Prices combined'!$G44),IF($B44="RAB Long",SUMIFS('RAB Prices Long'!AQ:AQ,'RAB Prices Long'!$B:$B,'All Prices combined'!$D44,'RAB Prices Long'!$E:$E,'All Prices combined'!$G44)))),2)</f>
        <v>0</v>
      </c>
      <c r="AO44" s="2">
        <f>ROUND(IF($B44="Annuity",SUMIFS('Annuity Prices'!AR:AR,'Annuity Prices'!$B:$B,$D44,'Annuity Prices'!$E:$E,$G44),IF($B44="RAB Short",SUMIFS('RAB Prices Short'!AR:AR,'RAB Prices Short'!$B:$B,'All Prices combined'!$D44,'RAB Prices Short'!$E:$E,'All Prices combined'!$G44),IF($B44="RAB Long",SUMIFS('RAB Prices Long'!AR:AR,'RAB Prices Long'!$B:$B,'All Prices combined'!$D44,'RAB Prices Long'!$E:$E,'All Prices combined'!$G44)))),2)</f>
        <v>0</v>
      </c>
      <c r="AP44" s="2">
        <f>ROUND(IF($B44="Annuity",SUMIFS('Annuity Prices'!AS:AS,'Annuity Prices'!$B:$B,$D44,'Annuity Prices'!$E:$E,$G44),IF($B44="RAB Short",SUMIFS('RAB Prices Short'!AS:AS,'RAB Prices Short'!$B:$B,'All Prices combined'!$D44,'RAB Prices Short'!$E:$E,'All Prices combined'!$G44),IF($B44="RAB Long",SUMIFS('RAB Prices Long'!AS:AS,'RAB Prices Long'!$B:$B,'All Prices combined'!$D44,'RAB Prices Long'!$E:$E,'All Prices combined'!$G44)))),2)</f>
        <v>0</v>
      </c>
      <c r="AQ44" s="2">
        <f>ROUND(IF($B44="Annuity",SUMIFS('Annuity Prices'!AT:AT,'Annuity Prices'!$B:$B,$D44,'Annuity Prices'!$E:$E,$G44),IF($B44="RAB Short",SUMIFS('RAB Prices Short'!AT:AT,'RAB Prices Short'!$B:$B,'All Prices combined'!$D44,'RAB Prices Short'!$E:$E,'All Prices combined'!$G44),IF($B44="RAB Long",SUMIFS('RAB Prices Long'!AT:AT,'RAB Prices Long'!$B:$B,'All Prices combined'!$D44,'RAB Prices Long'!$E:$E,'All Prices combined'!$G44)))),2)</f>
        <v>0</v>
      </c>
      <c r="AR44" s="2">
        <f>ROUND(IF($B44="Annuity",SUMIFS('Annuity Prices'!AU:AU,'Annuity Prices'!$B:$B,$D44,'Annuity Prices'!$E:$E,$G44),IF($B44="RAB Short",SUMIFS('RAB Prices Short'!AU:AU,'RAB Prices Short'!$B:$B,'All Prices combined'!$D44,'RAB Prices Short'!$E:$E,'All Prices combined'!$G44),IF($B44="RAB Long",SUMIFS('RAB Prices Long'!AU:AU,'RAB Prices Long'!$B:$B,'All Prices combined'!$D44,'RAB Prices Long'!$E:$E,'All Prices combined'!$G44)))),2)</f>
        <v>0</v>
      </c>
      <c r="AS44" s="2">
        <f>ROUND(IF($B44="Annuity",SUMIFS('Annuity Prices'!AV:AV,'Annuity Prices'!$B:$B,$D44,'Annuity Prices'!$E:$E,$G44),IF($B44="RAB Short",SUMIFS('RAB Prices Short'!AV:AV,'RAB Prices Short'!$B:$B,'All Prices combined'!$D44,'RAB Prices Short'!$E:$E,'All Prices combined'!$G44),IF($B44="RAB Long",SUMIFS('RAB Prices Long'!AV:AV,'RAB Prices Long'!$B:$B,'All Prices combined'!$D44,'RAB Prices Long'!$E:$E,'All Prices combined'!$G44)))),2)</f>
        <v>0</v>
      </c>
      <c r="AT44" s="2">
        <f>ROUND(IF($B44="Annuity",SUMIFS('Annuity Prices'!AW:AW,'Annuity Prices'!$B:$B,$D44,'Annuity Prices'!$E:$E,$G44),IF($B44="RAB Short",SUMIFS('RAB Prices Short'!AW:AW,'RAB Prices Short'!$B:$B,'All Prices combined'!$D44,'RAB Prices Short'!$E:$E,'All Prices combined'!$G44),IF($B44="RAB Long",SUMIFS('RAB Prices Long'!AW:AW,'RAB Prices Long'!$B:$B,'All Prices combined'!$D44,'RAB Prices Long'!$E:$E,'All Prices combined'!$G44)))),2)</f>
        <v>0</v>
      </c>
      <c r="AU44" s="2">
        <f>ROUND(IF($B44="Annuity",SUMIFS('Annuity Prices'!AX:AX,'Annuity Prices'!$B:$B,$D44,'Annuity Prices'!$E:$E,$G44),IF($B44="RAB Short",SUMIFS('RAB Prices Short'!AX:AX,'RAB Prices Short'!$B:$B,'All Prices combined'!$D44,'RAB Prices Short'!$E:$E,'All Prices combined'!$G44),IF($B44="RAB Long",SUMIFS('RAB Prices Long'!AX:AX,'RAB Prices Long'!$B:$B,'All Prices combined'!$D44,'RAB Prices Long'!$E:$E,'All Prices combined'!$G44)))),2)</f>
        <v>0</v>
      </c>
      <c r="AV44" s="2">
        <f>ROUND(IF($B44="Annuity",SUMIFS('Annuity Prices'!AY:AY,'Annuity Prices'!$B:$B,$D44,'Annuity Prices'!$E:$E,$G44),IF($B44="RAB Short",SUMIFS('RAB Prices Short'!AY:AY,'RAB Prices Short'!$B:$B,'All Prices combined'!$D44,'RAB Prices Short'!$E:$E,'All Prices combined'!$G44),IF($B44="RAB Long",SUMIFS('RAB Prices Long'!AY:AY,'RAB Prices Long'!$B:$B,'All Prices combined'!$D44,'RAB Prices Long'!$E:$E,'All Prices combined'!$G44)))),2)</f>
        <v>0</v>
      </c>
      <c r="AW44" s="2">
        <f>ROUND(IF($B44="Annuity",SUMIFS('Annuity Prices'!AZ:AZ,'Annuity Prices'!$B:$B,$D44,'Annuity Prices'!$E:$E,$G44),IF($B44="RAB Short",SUMIFS('RAB Prices Short'!AZ:AZ,'RAB Prices Short'!$B:$B,'All Prices combined'!$D44,'RAB Prices Short'!$E:$E,'All Prices combined'!$G44),IF($B44="RAB Long",SUMIFS('RAB Prices Long'!AZ:AZ,'RAB Prices Long'!$B:$B,'All Prices combined'!$D44,'RAB Prices Long'!$E:$E,'All Prices combined'!$G44)))),2)</f>
        <v>0</v>
      </c>
      <c r="AX44" s="2">
        <f>ROUND(IF($B44="Annuity",SUMIFS('Annuity Prices'!BA:BA,'Annuity Prices'!$B:$B,$D44,'Annuity Prices'!$E:$E,$G44),IF($B44="RAB Short",SUMIFS('RAB Prices Short'!BA:BA,'RAB Prices Short'!$B:$B,'All Prices combined'!$D44,'RAB Prices Short'!$E:$E,'All Prices combined'!$G44),IF($B44="RAB Long",SUMIFS('RAB Prices Long'!BA:BA,'RAB Prices Long'!$B:$B,'All Prices combined'!$D44,'RAB Prices Long'!$E:$E,'All Prices combined'!$G44)))),2)</f>
        <v>0</v>
      </c>
      <c r="AY44" s="2">
        <f>ROUND(IF($B44="Annuity",SUMIFS('Annuity Prices'!BB:BB,'Annuity Prices'!$B:$B,$D44,'Annuity Prices'!$E:$E,$G44),IF($B44="RAB Short",SUMIFS('RAB Prices Short'!BB:BB,'RAB Prices Short'!$B:$B,'All Prices combined'!$D44,'RAB Prices Short'!$E:$E,'All Prices combined'!$G44),IF($B44="RAB Long",SUMIFS('RAB Prices Long'!BB:BB,'RAB Prices Long'!$B:$B,'All Prices combined'!$D44,'RAB Prices Long'!$E:$E,'All Prices combined'!$G44)))),2)</f>
        <v>0</v>
      </c>
      <c r="AZ44" s="2">
        <f>ROUND(IF($B44="Annuity",SUMIFS('Annuity Prices'!BC:BC,'Annuity Prices'!$B:$B,$D44,'Annuity Prices'!$E:$E,$G44),IF($B44="RAB Short",SUMIFS('RAB Prices Short'!BC:BC,'RAB Prices Short'!$B:$B,'All Prices combined'!$D44,'RAB Prices Short'!$E:$E,'All Prices combined'!$G44),IF($B44="RAB Long",SUMIFS('RAB Prices Long'!BC:BC,'RAB Prices Long'!$B:$B,'All Prices combined'!$D44,'RAB Prices Long'!$E:$E,'All Prices combined'!$G44)))),2)</f>
        <v>0</v>
      </c>
      <c r="BA44" s="2">
        <f>ROUND(IF($B44="Annuity",SUMIFS('Annuity Prices'!BD:BD,'Annuity Prices'!$B:$B,$D44,'Annuity Prices'!$E:$E,$G44),IF($B44="RAB Short",SUMIFS('RAB Prices Short'!BD:BD,'RAB Prices Short'!$B:$B,'All Prices combined'!$D44,'RAB Prices Short'!$E:$E,'All Prices combined'!$G44),IF($B44="RAB Long",SUMIFS('RAB Prices Long'!BD:BD,'RAB Prices Long'!$B:$B,'All Prices combined'!$D44,'RAB Prices Long'!$E:$E,'All Prices combined'!$G44)))),2)</f>
        <v>0</v>
      </c>
      <c r="BB44" s="2">
        <f>ROUND(IF($B44="Annuity",SUMIFS('Annuity Prices'!BE:BE,'Annuity Prices'!$B:$B,$D44,'Annuity Prices'!$E:$E,$G44),IF($B44="RAB Short",SUMIFS('RAB Prices Short'!BE:BE,'RAB Prices Short'!$B:$B,'All Prices combined'!$D44,'RAB Prices Short'!$E:$E,'All Prices combined'!$G44),IF($B44="RAB Long",SUMIFS('RAB Prices Long'!BE:BE,'RAB Prices Long'!$B:$B,'All Prices combined'!$D44,'RAB Prices Long'!$E:$E,'All Prices combined'!$G44)))),2)</f>
        <v>0</v>
      </c>
      <c r="BC44" s="2">
        <f>ROUND(IF($B44="Annuity",SUMIFS('Annuity Prices'!BF:BF,'Annuity Prices'!$B:$B,$D44,'Annuity Prices'!$E:$E,$G44),IF($B44="RAB Short",SUMIFS('RAB Prices Short'!BF:BF,'RAB Prices Short'!$B:$B,'All Prices combined'!$D44,'RAB Prices Short'!$E:$E,'All Prices combined'!$G44),IF($B44="RAB Long",SUMIFS('RAB Prices Long'!BF:BF,'RAB Prices Long'!$B:$B,'All Prices combined'!$D44,'RAB Prices Long'!$E:$E,'All Prices combined'!$G44)))),2)</f>
        <v>0</v>
      </c>
      <c r="BD44" s="2">
        <f>ROUND(IF($B44="Annuity",SUMIFS('Annuity Prices'!BG:BG,'Annuity Prices'!$B:$B,$D44,'Annuity Prices'!$E:$E,$G44),IF($B44="RAB Short",SUMIFS('RAB Prices Short'!BG:BG,'RAB Prices Short'!$B:$B,'All Prices combined'!$D44,'RAB Prices Short'!$E:$E,'All Prices combined'!$G44),IF($B44="RAB Long",SUMIFS('RAB Prices Long'!BG:BG,'RAB Prices Long'!$B:$B,'All Prices combined'!$D44,'RAB Prices Long'!$E:$E,'All Prices combined'!$G44)))),2)</f>
        <v>0</v>
      </c>
      <c r="BE44" s="2">
        <f>ROUND(IF($B44="Annuity",SUMIFS('Annuity Prices'!BH:BH,'Annuity Prices'!$B:$B,$D44,'Annuity Prices'!$E:$E,$G44),IF($B44="RAB Short",SUMIFS('RAB Prices Short'!BH:BH,'RAB Prices Short'!$B:$B,'All Prices combined'!$D44,'RAB Prices Short'!$E:$E,'All Prices combined'!$G44),IF($B44="RAB Long",SUMIFS('RAB Prices Long'!BH:BH,'RAB Prices Long'!$B:$B,'All Prices combined'!$D44,'RAB Prices Long'!$E:$E,'All Prices combined'!$G44)))),2)</f>
        <v>0</v>
      </c>
      <c r="BF44" s="2">
        <f>ROUND(IF($B44="Annuity",SUMIFS('Annuity Prices'!BI:BI,'Annuity Prices'!$B:$B,$D44,'Annuity Prices'!$E:$E,$G44),IF($B44="RAB Short",SUMIFS('RAB Prices Short'!BI:BI,'RAB Prices Short'!$B:$B,'All Prices combined'!$D44,'RAB Prices Short'!$E:$E,'All Prices combined'!$G44),IF($B44="RAB Long",SUMIFS('RAB Prices Long'!BI:BI,'RAB Prices Long'!$B:$B,'All Prices combined'!$D44,'RAB Prices Long'!$E:$E,'All Prices combined'!$G44)))),2)</f>
        <v>0</v>
      </c>
      <c r="BG44" s="2">
        <f>ROUND(IF($B44="Annuity",SUMIFS('Annuity Prices'!BJ:BJ,'Annuity Prices'!$B:$B,$D44,'Annuity Prices'!$E:$E,$G44),IF($B44="RAB Short",SUMIFS('RAB Prices Short'!BJ:BJ,'RAB Prices Short'!$B:$B,'All Prices combined'!$D44,'RAB Prices Short'!$E:$E,'All Prices combined'!$G44),IF($B44="RAB Long",SUMIFS('RAB Prices Long'!BJ:BJ,'RAB Prices Long'!$B:$B,'All Prices combined'!$D44,'RAB Prices Long'!$E:$E,'All Prices combined'!$G44)))),2)</f>
        <v>0</v>
      </c>
      <c r="BH44" s="2">
        <f>ROUND(IF($B44="Annuity",SUMIFS('Annuity Prices'!BK:BK,'Annuity Prices'!$B:$B,$D44,'Annuity Prices'!$E:$E,$G44),IF($B44="RAB Short",SUMIFS('RAB Prices Short'!BK:BK,'RAB Prices Short'!$B:$B,'All Prices combined'!$D44,'RAB Prices Short'!$E:$E,'All Prices combined'!$G44),IF($B44="RAB Long",SUMIFS('RAB Prices Long'!BK:BK,'RAB Prices Long'!$B:$B,'All Prices combined'!$D44,'RAB Prices Long'!$E:$E,'All Prices combined'!$G44)))),2)</f>
        <v>0</v>
      </c>
      <c r="BI44" s="2">
        <f>ROUND(IF($B44="Annuity",SUMIFS('Annuity Prices'!BL:BL,'Annuity Prices'!$B:$B,$D44,'Annuity Prices'!$E:$E,$G44),IF($B44="RAB Short",SUMIFS('RAB Prices Short'!BL:BL,'RAB Prices Short'!$B:$B,'All Prices combined'!$D44,'RAB Prices Short'!$E:$E,'All Prices combined'!$G44),IF($B44="RAB Long",SUMIFS('RAB Prices Long'!BL:BL,'RAB Prices Long'!$B:$B,'All Prices combined'!$D44,'RAB Prices Long'!$E:$E,'All Prices combined'!$G44)))),2)</f>
        <v>0</v>
      </c>
      <c r="BJ44" s="2">
        <f>ROUND(IF($B44="Annuity",SUMIFS('Annuity Prices'!BM:BM,'Annuity Prices'!$B:$B,$D44,'Annuity Prices'!$E:$E,$G44),IF($B44="RAB Short",SUMIFS('RAB Prices Short'!BM:BM,'RAB Prices Short'!$B:$B,'All Prices combined'!$D44,'RAB Prices Short'!$E:$E,'All Prices combined'!$G44),IF($B44="RAB Long",SUMIFS('RAB Prices Long'!BM:BM,'RAB Prices Long'!$B:$B,'All Prices combined'!$D44,'RAB Prices Long'!$E:$E,'All Prices combined'!$G44)))),2)</f>
        <v>0</v>
      </c>
      <c r="BK44" s="2">
        <f>ROUND(IF($B44="Annuity",SUMIFS('Annuity Prices'!BN:BN,'Annuity Prices'!$B:$B,$D44,'Annuity Prices'!$E:$E,$G44),IF($B44="RAB Short",SUMIFS('RAB Prices Short'!BN:BN,'RAB Prices Short'!$B:$B,'All Prices combined'!$D44,'RAB Prices Short'!$E:$E,'All Prices combined'!$G44),IF($B44="RAB Long",SUMIFS('RAB Prices Long'!BN:BN,'RAB Prices Long'!$B:$B,'All Prices combined'!$D44,'RAB Prices Long'!$E:$E,'All Prices combined'!$G44)))),2)</f>
        <v>0</v>
      </c>
      <c r="BL44" s="2">
        <f>ROUND(IF($B44="Annuity",SUMIFS('Annuity Prices'!BO:BO,'Annuity Prices'!$B:$B,$D44,'Annuity Prices'!$E:$E,$G44),IF($B44="RAB Short",SUMIFS('RAB Prices Short'!BO:BO,'RAB Prices Short'!$B:$B,'All Prices combined'!$D44,'RAB Prices Short'!$E:$E,'All Prices combined'!$G44),IF($B44="RAB Long",SUMIFS('RAB Prices Long'!BO:BO,'RAB Prices Long'!$B:$B,'All Prices combined'!$D44,'RAB Prices Long'!$E:$E,'All Prices combined'!$G44)))),2)</f>
        <v>0</v>
      </c>
      <c r="BM44" s="2">
        <f>ROUND(IF($B44="Annuity",SUMIFS('Annuity Prices'!BP:BP,'Annuity Prices'!$B:$B,$D44,'Annuity Prices'!$E:$E,$G44),IF($B44="RAB Short",SUMIFS('RAB Prices Short'!BP:BP,'RAB Prices Short'!$B:$B,'All Prices combined'!$D44,'RAB Prices Short'!$E:$E,'All Prices combined'!$G44),IF($B44="RAB Long",SUMIFS('RAB Prices Long'!BP:BP,'RAB Prices Long'!$B:$B,'All Prices combined'!$D44,'RAB Prices Long'!$E:$E,'All Prices combined'!$G44)))),2)</f>
        <v>0</v>
      </c>
      <c r="BN44" s="2">
        <f>ROUND(IF($B44="Annuity",SUMIFS('Annuity Prices'!BQ:BQ,'Annuity Prices'!$B:$B,$D44,'Annuity Prices'!$E:$E,$G44),IF($B44="RAB Short",SUMIFS('RAB Prices Short'!BQ:BQ,'RAB Prices Short'!$B:$B,'All Prices combined'!$D44,'RAB Prices Short'!$E:$E,'All Prices combined'!$G44),IF($B44="RAB Long",SUMIFS('RAB Prices Long'!BQ:BQ,'RAB Prices Long'!$B:$B,'All Prices combined'!$D44,'RAB Prices Long'!$E:$E,'All Prices combined'!$G44)))),2)</f>
        <v>0</v>
      </c>
      <c r="BO44" s="2">
        <f>ROUND(IF($B44="Annuity",SUMIFS('Annuity Prices'!BR:BR,'Annuity Prices'!$B:$B,$D44,'Annuity Prices'!$E:$E,$G44),IF($B44="RAB Short",SUMIFS('RAB Prices Short'!BR:BR,'RAB Prices Short'!$B:$B,'All Prices combined'!$D44,'RAB Prices Short'!$E:$E,'All Prices combined'!$G44),IF($B44="RAB Long",SUMIFS('RAB Prices Long'!BR:BR,'RAB Prices Long'!$B:$B,'All Prices combined'!$D44,'RAB Prices Long'!$E:$E,'All Prices combined'!$G44)))),2)</f>
        <v>0</v>
      </c>
      <c r="BP44" s="2">
        <f>ROUND(IF($B44="Annuity",SUMIFS('Annuity Prices'!BS:BS,'Annuity Prices'!$B:$B,$D44,'Annuity Prices'!$E:$E,$G44),IF($B44="RAB Short",SUMIFS('RAB Prices Short'!BS:BS,'RAB Prices Short'!$B:$B,'All Prices combined'!$D44,'RAB Prices Short'!$E:$E,'All Prices combined'!$G44),IF($B44="RAB Long",SUMIFS('RAB Prices Long'!BS:BS,'RAB Prices Long'!$B:$B,'All Prices combined'!$D44,'RAB Prices Long'!$E:$E,'All Prices combined'!$G44)))),2)</f>
        <v>0</v>
      </c>
      <c r="BQ44" s="2">
        <f>ROUND(IF($B44="Annuity",SUMIFS('Annuity Prices'!BT:BT,'Annuity Prices'!$B:$B,$D44,'Annuity Prices'!$E:$E,$G44),IF($B44="RAB Short",SUMIFS('RAB Prices Short'!BT:BT,'RAB Prices Short'!$B:$B,'All Prices combined'!$D44,'RAB Prices Short'!$E:$E,'All Prices combined'!$G44),IF($B44="RAB Long",SUMIFS('RAB Prices Long'!BT:BT,'RAB Prices Long'!$B:$B,'All Prices combined'!$D44,'RAB Prices Long'!$E:$E,'All Prices combined'!$G44)))),2)</f>
        <v>0</v>
      </c>
      <c r="BR44" s="2">
        <f>ROUND(IF($B44="Annuity",SUMIFS('Annuity Prices'!BU:BU,'Annuity Prices'!$B:$B,$D44,'Annuity Prices'!$E:$E,$G44),IF($B44="RAB Short",SUMIFS('RAB Prices Short'!BU:BU,'RAB Prices Short'!$B:$B,'All Prices combined'!$D44,'RAB Prices Short'!$E:$E,'All Prices combined'!$G44),IF($B44="RAB Long",SUMIFS('RAB Prices Long'!BU:BU,'RAB Prices Long'!$B:$B,'All Prices combined'!$D44,'RAB Prices Long'!$E:$E,'All Prices combined'!$G44)))),2)</f>
        <v>0</v>
      </c>
      <c r="BS44" s="2">
        <f>ROUND(IF($B44="Annuity",SUMIFS('Annuity Prices'!BV:BV,'Annuity Prices'!$B:$B,$D44,'Annuity Prices'!$E:$E,$G44),IF($B44="RAB Short",SUMIFS('RAB Prices Short'!BV:BV,'RAB Prices Short'!$B:$B,'All Prices combined'!$D44,'RAB Prices Short'!$E:$E,'All Prices combined'!$G44),IF($B44="RAB Long",SUMIFS('RAB Prices Long'!BV:BV,'RAB Prices Long'!$B:$B,'All Prices combined'!$D44,'RAB Prices Long'!$E:$E,'All Prices combined'!$G44)))),2)</f>
        <v>0</v>
      </c>
      <c r="BT44" s="2">
        <f>ROUND(IF($B44="Annuity",SUMIFS('Annuity Prices'!BW:BW,'Annuity Prices'!$B:$B,$D44,'Annuity Prices'!$E:$E,$G44),IF($B44="RAB Short",SUMIFS('RAB Prices Short'!BW:BW,'RAB Prices Short'!$B:$B,'All Prices combined'!$D44,'RAB Prices Short'!$E:$E,'All Prices combined'!$G44),IF($B44="RAB Long",SUMIFS('RAB Prices Long'!BW:BW,'RAB Prices Long'!$B:$B,'All Prices combined'!$D44,'RAB Prices Long'!$E:$E,'All Prices combined'!$G44)))),2)</f>
        <v>0</v>
      </c>
      <c r="BU44" s="2">
        <f>ROUND(IF($B44="Annuity",SUMIFS('Annuity Prices'!BX:BX,'Annuity Prices'!$B:$B,$D44,'Annuity Prices'!$E:$E,$G44),IF($B44="RAB Short",SUMIFS('RAB Prices Short'!BX:BX,'RAB Prices Short'!$B:$B,'All Prices combined'!$D44,'RAB Prices Short'!$E:$E,'All Prices combined'!$G44),IF($B44="RAB Long",SUMIFS('RAB Prices Long'!BX:BX,'RAB Prices Long'!$B:$B,'All Prices combined'!$D44,'RAB Prices Long'!$E:$E,'All Prices combined'!$G44)))),2)</f>
        <v>0</v>
      </c>
    </row>
    <row r="45" spans="2:73" x14ac:dyDescent="0.25">
      <c r="B45" t="s">
        <v>37</v>
      </c>
      <c r="C45" s="1">
        <v>9</v>
      </c>
      <c r="D45" s="1" t="s">
        <v>153</v>
      </c>
      <c r="E45" s="1" t="s">
        <v>148</v>
      </c>
      <c r="F45" s="1">
        <v>9</v>
      </c>
      <c r="G45" s="1" t="s">
        <v>38</v>
      </c>
      <c r="H45" s="1" t="s">
        <v>128</v>
      </c>
      <c r="I45" s="2">
        <f>ROUND(IF($B45="Annuity",SUMIFS('Annuity Prices'!L:L,'Annuity Prices'!$B:$B,$D45,'Annuity Prices'!$E:$E,$G45),IF($B45="RAB Short",SUMIFS('RAB Prices Short'!L:L,'RAB Prices Short'!$B:$B,'All Prices combined'!$D45,'RAB Prices Short'!$E:$E,'All Prices combined'!$G45),IF($B45="RAB Long",SUMIFS('RAB Prices Long'!L:L,'RAB Prices Long'!$B:$B,'All Prices combined'!$D45,'RAB Prices Long'!$E:$E,'All Prices combined'!$G45)))),2)</f>
        <v>21.21</v>
      </c>
      <c r="J45" s="2">
        <f>ROUND(IF($B45="Annuity",SUMIFS('Annuity Prices'!M:M,'Annuity Prices'!$B:$B,$D45,'Annuity Prices'!$E:$E,$G45),IF($B45="RAB Short",SUMIFS('RAB Prices Short'!M:M,'RAB Prices Short'!$B:$B,'All Prices combined'!$D45,'RAB Prices Short'!$E:$E,'All Prices combined'!$G45),IF($B45="RAB Long",SUMIFS('RAB Prices Long'!M:M,'RAB Prices Long'!$B:$B,'All Prices combined'!$D45,'RAB Prices Long'!$E:$E,'All Prices combined'!$G45)))),2)</f>
        <v>21.82</v>
      </c>
      <c r="K45" s="2">
        <f>ROUND(IF($B45="Annuity",SUMIFS('Annuity Prices'!N:N,'Annuity Prices'!$B:$B,$D45,'Annuity Prices'!$E:$E,$G45),IF($B45="RAB Short",SUMIFS('RAB Prices Short'!N:N,'RAB Prices Short'!$B:$B,'All Prices combined'!$D45,'RAB Prices Short'!$E:$E,'All Prices combined'!$G45),IF($B45="RAB Long",SUMIFS('RAB Prices Long'!N:N,'RAB Prices Long'!$B:$B,'All Prices combined'!$D45,'RAB Prices Long'!$E:$E,'All Prices combined'!$G45)))),2)</f>
        <v>22.45</v>
      </c>
      <c r="L45" s="2">
        <f>ROUND(IF($B45="Annuity",SUMIFS('Annuity Prices'!O:O,'Annuity Prices'!$B:$B,$D45,'Annuity Prices'!$E:$E,$G45),IF($B45="RAB Short",SUMIFS('RAB Prices Short'!O:O,'RAB Prices Short'!$B:$B,'All Prices combined'!$D45,'RAB Prices Short'!$E:$E,'All Prices combined'!$G45),IF($B45="RAB Long",SUMIFS('RAB Prices Long'!O:O,'RAB Prices Long'!$B:$B,'All Prices combined'!$D45,'RAB Prices Long'!$E:$E,'All Prices combined'!$G45)))),2)</f>
        <v>23.09</v>
      </c>
      <c r="M45" s="2">
        <f>ROUND(IF($B45="Annuity",SUMIFS('Annuity Prices'!P:P,'Annuity Prices'!$B:$B,$D45,'Annuity Prices'!$E:$E,$G45),IF($B45="RAB Short",SUMIFS('RAB Prices Short'!P:P,'RAB Prices Short'!$B:$B,'All Prices combined'!$D45,'RAB Prices Short'!$E:$E,'All Prices combined'!$G45),IF($B45="RAB Long",SUMIFS('RAB Prices Long'!P:P,'RAB Prices Long'!$B:$B,'All Prices combined'!$D45,'RAB Prices Long'!$E:$E,'All Prices combined'!$G45)))),2)</f>
        <v>23.03</v>
      </c>
      <c r="N45" s="2">
        <f>ROUND(IF($B45="Annuity",SUMIFS('Annuity Prices'!Q:Q,'Annuity Prices'!$B:$B,$D45,'Annuity Prices'!$E:$E,$G45),IF($B45="RAB Short",SUMIFS('RAB Prices Short'!Q:Q,'RAB Prices Short'!$B:$B,'All Prices combined'!$D45,'RAB Prices Short'!$E:$E,'All Prices combined'!$G45),IF($B45="RAB Long",SUMIFS('RAB Prices Long'!Q:Q,'RAB Prices Long'!$B:$B,'All Prices combined'!$D45,'RAB Prices Long'!$E:$E,'All Prices combined'!$G45)))),2)</f>
        <v>23.6</v>
      </c>
      <c r="O45" s="2">
        <f>ROUND(IF($B45="Annuity",SUMIFS('Annuity Prices'!R:R,'Annuity Prices'!$B:$B,$D45,'Annuity Prices'!$E:$E,$G45),IF($B45="RAB Short",SUMIFS('RAB Prices Short'!R:R,'RAB Prices Short'!$B:$B,'All Prices combined'!$D45,'RAB Prices Short'!$E:$E,'All Prices combined'!$G45),IF($B45="RAB Long",SUMIFS('RAB Prices Long'!R:R,'RAB Prices Long'!$B:$B,'All Prices combined'!$D45,'RAB Prices Long'!$E:$E,'All Prices combined'!$G45)))),2)</f>
        <v>24.19</v>
      </c>
      <c r="P45" s="2">
        <f>ROUND(IF($B45="Annuity",SUMIFS('Annuity Prices'!S:S,'Annuity Prices'!$B:$B,$D45,'Annuity Prices'!$E:$E,$G45),IF($B45="RAB Short",SUMIFS('RAB Prices Short'!S:S,'RAB Prices Short'!$B:$B,'All Prices combined'!$D45,'RAB Prices Short'!$E:$E,'All Prices combined'!$G45),IF($B45="RAB Long",SUMIFS('RAB Prices Long'!S:S,'RAB Prices Long'!$B:$B,'All Prices combined'!$D45,'RAB Prices Long'!$E:$E,'All Prices combined'!$G45)))),2)</f>
        <v>24.8</v>
      </c>
      <c r="Q45" s="2">
        <f>ROUND(IF($B45="Annuity",SUMIFS('Annuity Prices'!T:T,'Annuity Prices'!$B:$B,$D45,'Annuity Prices'!$E:$E,$G45),IF($B45="RAB Short",SUMIFS('RAB Prices Short'!T:T,'RAB Prices Short'!$B:$B,'All Prices combined'!$D45,'RAB Prices Short'!$E:$E,'All Prices combined'!$G45),IF($B45="RAB Long",SUMIFS('RAB Prices Long'!T:T,'RAB Prices Long'!$B:$B,'All Prices combined'!$D45,'RAB Prices Long'!$E:$E,'All Prices combined'!$G45)))),2)</f>
        <v>25.39</v>
      </c>
      <c r="R45" s="2">
        <f>ROUND(IF($B45="Annuity",SUMIFS('Annuity Prices'!U:U,'Annuity Prices'!$B:$B,$D45,'Annuity Prices'!$E:$E,$G45),IF($B45="RAB Short",SUMIFS('RAB Prices Short'!U:U,'RAB Prices Short'!$B:$B,'All Prices combined'!$D45,'RAB Prices Short'!$E:$E,'All Prices combined'!$G45),IF($B45="RAB Long",SUMIFS('RAB Prices Long'!U:U,'RAB Prices Long'!$B:$B,'All Prices combined'!$D45,'RAB Prices Long'!$E:$E,'All Prices combined'!$G45)))),2)</f>
        <v>26.03</v>
      </c>
      <c r="S45" s="2">
        <f>ROUND(IF($B45="Annuity",SUMIFS('Annuity Prices'!V:V,'Annuity Prices'!$B:$B,$D45,'Annuity Prices'!$E:$E,$G45),IF($B45="RAB Short",SUMIFS('RAB Prices Short'!V:V,'RAB Prices Short'!$B:$B,'All Prices combined'!$D45,'RAB Prices Short'!$E:$E,'All Prices combined'!$G45),IF($B45="RAB Long",SUMIFS('RAB Prices Long'!V:V,'RAB Prices Long'!$B:$B,'All Prices combined'!$D45,'RAB Prices Long'!$E:$E,'All Prices combined'!$G45)))),2)</f>
        <v>26.68</v>
      </c>
      <c r="T45" s="2">
        <f>ROUND(IF($B45="Annuity",SUMIFS('Annuity Prices'!W:W,'Annuity Prices'!$B:$B,$D45,'Annuity Prices'!$E:$E,$G45),IF($B45="RAB Short",SUMIFS('RAB Prices Short'!W:W,'RAB Prices Short'!$B:$B,'All Prices combined'!$D45,'RAB Prices Short'!$E:$E,'All Prices combined'!$G45),IF($B45="RAB Long",SUMIFS('RAB Prices Long'!W:W,'RAB Prices Long'!$B:$B,'All Prices combined'!$D45,'RAB Prices Long'!$E:$E,'All Prices combined'!$G45)))),2)</f>
        <v>27.35</v>
      </c>
      <c r="U45" s="2">
        <f>ROUND(IF($B45="Annuity",SUMIFS('Annuity Prices'!X:X,'Annuity Prices'!$B:$B,$D45,'Annuity Prices'!$E:$E,$G45),IF($B45="RAB Short",SUMIFS('RAB Prices Short'!X:X,'RAB Prices Short'!$B:$B,'All Prices combined'!$D45,'RAB Prices Short'!$E:$E,'All Prices combined'!$G45),IF($B45="RAB Long",SUMIFS('RAB Prices Long'!X:X,'RAB Prices Long'!$B:$B,'All Prices combined'!$D45,'RAB Prices Long'!$E:$E,'All Prices combined'!$G45)))),2)</f>
        <v>28.01</v>
      </c>
      <c r="V45" s="2">
        <f>ROUND(IF($B45="Annuity",SUMIFS('Annuity Prices'!Y:Y,'Annuity Prices'!$B:$B,$D45,'Annuity Prices'!$E:$E,$G45),IF($B45="RAB Short",SUMIFS('RAB Prices Short'!Y:Y,'RAB Prices Short'!$B:$B,'All Prices combined'!$D45,'RAB Prices Short'!$E:$E,'All Prices combined'!$G45),IF($B45="RAB Long",SUMIFS('RAB Prices Long'!Y:Y,'RAB Prices Long'!$B:$B,'All Prices combined'!$D45,'RAB Prices Long'!$E:$E,'All Prices combined'!$G45)))),2)</f>
        <v>28.71</v>
      </c>
      <c r="W45" s="2">
        <f>ROUND(IF($B45="Annuity",SUMIFS('Annuity Prices'!Z:Z,'Annuity Prices'!$B:$B,$D45,'Annuity Prices'!$E:$E,$G45),IF($B45="RAB Short",SUMIFS('RAB Prices Short'!Z:Z,'RAB Prices Short'!$B:$B,'All Prices combined'!$D45,'RAB Prices Short'!$E:$E,'All Prices combined'!$G45),IF($B45="RAB Long",SUMIFS('RAB Prices Long'!Z:Z,'RAB Prices Long'!$B:$B,'All Prices combined'!$D45,'RAB Prices Long'!$E:$E,'All Prices combined'!$G45)))),2)</f>
        <v>29.42</v>
      </c>
      <c r="X45" s="2">
        <f>ROUND(IF($B45="Annuity",SUMIFS('Annuity Prices'!AA:AA,'Annuity Prices'!$B:$B,$D45,'Annuity Prices'!$E:$E,$G45),IF($B45="RAB Short",SUMIFS('RAB Prices Short'!AA:AA,'RAB Prices Short'!$B:$B,'All Prices combined'!$D45,'RAB Prices Short'!$E:$E,'All Prices combined'!$G45),IF($B45="RAB Long",SUMIFS('RAB Prices Long'!AA:AA,'RAB Prices Long'!$B:$B,'All Prices combined'!$D45,'RAB Prices Long'!$E:$E,'All Prices combined'!$G45)))),2)</f>
        <v>30.16</v>
      </c>
      <c r="Y45" s="2">
        <f>ROUND(IF($B45="Annuity",SUMIFS('Annuity Prices'!AB:AB,'Annuity Prices'!$B:$B,$D45,'Annuity Prices'!$E:$E,$G45),IF($B45="RAB Short",SUMIFS('RAB Prices Short'!AB:AB,'RAB Prices Short'!$B:$B,'All Prices combined'!$D45,'RAB Prices Short'!$E:$E,'All Prices combined'!$G45),IF($B45="RAB Long",SUMIFS('RAB Prices Long'!AB:AB,'RAB Prices Long'!$B:$B,'All Prices combined'!$D45,'RAB Prices Long'!$E:$E,'All Prices combined'!$G45)))),2)</f>
        <v>30.89</v>
      </c>
      <c r="Z45" s="2">
        <f>ROUND(IF($B45="Annuity",SUMIFS('Annuity Prices'!AC:AC,'Annuity Prices'!$B:$B,$D45,'Annuity Prices'!$E:$E,$G45),IF($B45="RAB Short",SUMIFS('RAB Prices Short'!AC:AC,'RAB Prices Short'!$B:$B,'All Prices combined'!$D45,'RAB Prices Short'!$E:$E,'All Prices combined'!$G45),IF($B45="RAB Long",SUMIFS('RAB Prices Long'!AC:AC,'RAB Prices Long'!$B:$B,'All Prices combined'!$D45,'RAB Prices Long'!$E:$E,'All Prices combined'!$G45)))),2)</f>
        <v>31.66</v>
      </c>
      <c r="AA45" s="2">
        <f>ROUND(IF($B45="Annuity",SUMIFS('Annuity Prices'!AD:AD,'Annuity Prices'!$B:$B,$D45,'Annuity Prices'!$E:$E,$G45),IF($B45="RAB Short",SUMIFS('RAB Prices Short'!AD:AD,'RAB Prices Short'!$B:$B,'All Prices combined'!$D45,'RAB Prices Short'!$E:$E,'All Prices combined'!$G45),IF($B45="RAB Long",SUMIFS('RAB Prices Long'!AD:AD,'RAB Prices Long'!$B:$B,'All Prices combined'!$D45,'RAB Prices Long'!$E:$E,'All Prices combined'!$G45)))),2)</f>
        <v>32.450000000000003</v>
      </c>
      <c r="AB45" s="2">
        <f>ROUND(IF($B45="Annuity",SUMIFS('Annuity Prices'!AE:AE,'Annuity Prices'!$B:$B,$D45,'Annuity Prices'!$E:$E,$G45),IF($B45="RAB Short",SUMIFS('RAB Prices Short'!AE:AE,'RAB Prices Short'!$B:$B,'All Prices combined'!$D45,'RAB Prices Short'!$E:$E,'All Prices combined'!$G45),IF($B45="RAB Long",SUMIFS('RAB Prices Long'!AE:AE,'RAB Prices Long'!$B:$B,'All Prices combined'!$D45,'RAB Prices Long'!$E:$E,'All Prices combined'!$G45)))),2)</f>
        <v>33.26</v>
      </c>
      <c r="AC45" s="2">
        <f>ROUND(IF($B45="Annuity",SUMIFS('Annuity Prices'!AF:AF,'Annuity Prices'!$B:$B,$D45,'Annuity Prices'!$E:$E,$G45),IF($B45="RAB Short",SUMIFS('RAB Prices Short'!AF:AF,'RAB Prices Short'!$B:$B,'All Prices combined'!$D45,'RAB Prices Short'!$E:$E,'All Prices combined'!$G45),IF($B45="RAB Long",SUMIFS('RAB Prices Long'!AF:AF,'RAB Prices Long'!$B:$B,'All Prices combined'!$D45,'RAB Prices Long'!$E:$E,'All Prices combined'!$G45)))),2)</f>
        <v>34.06</v>
      </c>
      <c r="AD45" s="2">
        <f>ROUND(IF($B45="Annuity",SUMIFS('Annuity Prices'!AG:AG,'Annuity Prices'!$B:$B,$D45,'Annuity Prices'!$E:$E,$G45),IF($B45="RAB Short",SUMIFS('RAB Prices Short'!AG:AG,'RAB Prices Short'!$B:$B,'All Prices combined'!$D45,'RAB Prices Short'!$E:$E,'All Prices combined'!$G45),IF($B45="RAB Long",SUMIFS('RAB Prices Long'!AG:AG,'RAB Prices Long'!$B:$B,'All Prices combined'!$D45,'RAB Prices Long'!$E:$E,'All Prices combined'!$G45)))),2)</f>
        <v>34.909999999999997</v>
      </c>
      <c r="AE45" s="2">
        <f>ROUND(IF($B45="Annuity",SUMIFS('Annuity Prices'!AH:AH,'Annuity Prices'!$B:$B,$D45,'Annuity Prices'!$E:$E,$G45),IF($B45="RAB Short",SUMIFS('RAB Prices Short'!AH:AH,'RAB Prices Short'!$B:$B,'All Prices combined'!$D45,'RAB Prices Short'!$E:$E,'All Prices combined'!$G45),IF($B45="RAB Long",SUMIFS('RAB Prices Long'!AH:AH,'RAB Prices Long'!$B:$B,'All Prices combined'!$D45,'RAB Prices Long'!$E:$E,'All Prices combined'!$G45)))),2)</f>
        <v>35.79</v>
      </c>
      <c r="AF45" s="2">
        <f>ROUND(IF($B45="Annuity",SUMIFS('Annuity Prices'!AI:AI,'Annuity Prices'!$B:$B,$D45,'Annuity Prices'!$E:$E,$G45),IF($B45="RAB Short",SUMIFS('RAB Prices Short'!AI:AI,'RAB Prices Short'!$B:$B,'All Prices combined'!$D45,'RAB Prices Short'!$E:$E,'All Prices combined'!$G45),IF($B45="RAB Long",SUMIFS('RAB Prices Long'!AI:AI,'RAB Prices Long'!$B:$B,'All Prices combined'!$D45,'RAB Prices Long'!$E:$E,'All Prices combined'!$G45)))),2)</f>
        <v>36.68</v>
      </c>
      <c r="AG45" s="2">
        <f>ROUND(IF($B45="Annuity",SUMIFS('Annuity Prices'!AJ:AJ,'Annuity Prices'!$B:$B,$D45,'Annuity Prices'!$E:$E,$G45),IF($B45="RAB Short",SUMIFS('RAB Prices Short'!AJ:AJ,'RAB Prices Short'!$B:$B,'All Prices combined'!$D45,'RAB Prices Short'!$E:$E,'All Prices combined'!$G45),IF($B45="RAB Long",SUMIFS('RAB Prices Long'!AJ:AJ,'RAB Prices Long'!$B:$B,'All Prices combined'!$D45,'RAB Prices Long'!$E:$E,'All Prices combined'!$G45)))),2)</f>
        <v>37.57</v>
      </c>
      <c r="AH45" s="2">
        <f>ROUND(IF($B45="Annuity",SUMIFS('Annuity Prices'!AK:AK,'Annuity Prices'!$B:$B,$D45,'Annuity Prices'!$E:$E,$G45),IF($B45="RAB Short",SUMIFS('RAB Prices Short'!AK:AK,'RAB Prices Short'!$B:$B,'All Prices combined'!$D45,'RAB Prices Short'!$E:$E,'All Prices combined'!$G45),IF($B45="RAB Long",SUMIFS('RAB Prices Long'!AK:AK,'RAB Prices Long'!$B:$B,'All Prices combined'!$D45,'RAB Prices Long'!$E:$E,'All Prices combined'!$G45)))),2)</f>
        <v>38.51</v>
      </c>
      <c r="AI45" s="2">
        <f>ROUND(IF($B45="Annuity",SUMIFS('Annuity Prices'!AL:AL,'Annuity Prices'!$B:$B,$D45,'Annuity Prices'!$E:$E,$G45),IF($B45="RAB Short",SUMIFS('RAB Prices Short'!AL:AL,'RAB Prices Short'!$B:$B,'All Prices combined'!$D45,'RAB Prices Short'!$E:$E,'All Prices combined'!$G45),IF($B45="RAB Long",SUMIFS('RAB Prices Long'!AL:AL,'RAB Prices Long'!$B:$B,'All Prices combined'!$D45,'RAB Prices Long'!$E:$E,'All Prices combined'!$G45)))),2)</f>
        <v>39.47</v>
      </c>
      <c r="AJ45" s="2">
        <f>ROUND(IF($B45="Annuity",SUMIFS('Annuity Prices'!AM:AM,'Annuity Prices'!$B:$B,$D45,'Annuity Prices'!$E:$E,$G45),IF($B45="RAB Short",SUMIFS('RAB Prices Short'!AM:AM,'RAB Prices Short'!$B:$B,'All Prices combined'!$D45,'RAB Prices Short'!$E:$E,'All Prices combined'!$G45),IF($B45="RAB Long",SUMIFS('RAB Prices Long'!AM:AM,'RAB Prices Long'!$B:$B,'All Prices combined'!$D45,'RAB Prices Long'!$E:$E,'All Prices combined'!$G45)))),2)</f>
        <v>40.46</v>
      </c>
      <c r="AK45" s="2">
        <f>ROUND(IF($B45="Annuity",SUMIFS('Annuity Prices'!AN:AN,'Annuity Prices'!$B:$B,$D45,'Annuity Prices'!$E:$E,$G45),IF($B45="RAB Short",SUMIFS('RAB Prices Short'!AN:AN,'RAB Prices Short'!$B:$B,'All Prices combined'!$D45,'RAB Prices Short'!$E:$E,'All Prices combined'!$G45),IF($B45="RAB Long",SUMIFS('RAB Prices Long'!AN:AN,'RAB Prices Long'!$B:$B,'All Prices combined'!$D45,'RAB Prices Long'!$E:$E,'All Prices combined'!$G45)))),2)</f>
        <v>41.43</v>
      </c>
      <c r="AL45" s="2">
        <f>ROUND(IF($B45="Annuity",SUMIFS('Annuity Prices'!AO:AO,'Annuity Prices'!$B:$B,$D45,'Annuity Prices'!$E:$E,$G45),IF($B45="RAB Short",SUMIFS('RAB Prices Short'!AO:AO,'RAB Prices Short'!$B:$B,'All Prices combined'!$D45,'RAB Prices Short'!$E:$E,'All Prices combined'!$G45),IF($B45="RAB Long",SUMIFS('RAB Prices Long'!AO:AO,'RAB Prices Long'!$B:$B,'All Prices combined'!$D45,'RAB Prices Long'!$E:$E,'All Prices combined'!$G45)))),2)</f>
        <v>42.47</v>
      </c>
      <c r="AM45" s="2">
        <f>ROUND(IF($B45="Annuity",SUMIFS('Annuity Prices'!AP:AP,'Annuity Prices'!$B:$B,$D45,'Annuity Prices'!$E:$E,$G45),IF($B45="RAB Short",SUMIFS('RAB Prices Short'!AP:AP,'RAB Prices Short'!$B:$B,'All Prices combined'!$D45,'RAB Prices Short'!$E:$E,'All Prices combined'!$G45),IF($B45="RAB Long",SUMIFS('RAB Prices Long'!AP:AP,'RAB Prices Long'!$B:$B,'All Prices combined'!$D45,'RAB Prices Long'!$E:$E,'All Prices combined'!$G45)))),2)</f>
        <v>43.53</v>
      </c>
      <c r="AN45" s="2">
        <f>ROUND(IF($B45="Annuity",SUMIFS('Annuity Prices'!AQ:AQ,'Annuity Prices'!$B:$B,$D45,'Annuity Prices'!$E:$E,$G45),IF($B45="RAB Short",SUMIFS('RAB Prices Short'!AQ:AQ,'RAB Prices Short'!$B:$B,'All Prices combined'!$D45,'RAB Prices Short'!$E:$E,'All Prices combined'!$G45),IF($B45="RAB Long",SUMIFS('RAB Prices Long'!AQ:AQ,'RAB Prices Long'!$B:$B,'All Prices combined'!$D45,'RAB Prices Long'!$E:$E,'All Prices combined'!$G45)))),2)</f>
        <v>44.62</v>
      </c>
      <c r="AO45" s="2">
        <f>ROUND(IF($B45="Annuity",SUMIFS('Annuity Prices'!AR:AR,'Annuity Prices'!$B:$B,$D45,'Annuity Prices'!$E:$E,$G45),IF($B45="RAB Short",SUMIFS('RAB Prices Short'!AR:AR,'RAB Prices Short'!$B:$B,'All Prices combined'!$D45,'RAB Prices Short'!$E:$E,'All Prices combined'!$G45),IF($B45="RAB Long",SUMIFS('RAB Prices Long'!AR:AR,'RAB Prices Long'!$B:$B,'All Prices combined'!$D45,'RAB Prices Long'!$E:$E,'All Prices combined'!$G45)))),2)</f>
        <v>23.13</v>
      </c>
      <c r="AP45" s="2">
        <f>ROUND(IF($B45="Annuity",SUMIFS('Annuity Prices'!AS:AS,'Annuity Prices'!$B:$B,$D45,'Annuity Prices'!$E:$E,$G45),IF($B45="RAB Short",SUMIFS('RAB Prices Short'!AS:AS,'RAB Prices Short'!$B:$B,'All Prices combined'!$D45,'RAB Prices Short'!$E:$E,'All Prices combined'!$G45),IF($B45="RAB Long",SUMIFS('RAB Prices Long'!AS:AS,'RAB Prices Long'!$B:$B,'All Prices combined'!$D45,'RAB Prices Long'!$E:$E,'All Prices combined'!$G45)))),2)</f>
        <v>21.21</v>
      </c>
      <c r="AQ45" s="2">
        <f>ROUND(IF($B45="Annuity",SUMIFS('Annuity Prices'!AT:AT,'Annuity Prices'!$B:$B,$D45,'Annuity Prices'!$E:$E,$G45),IF($B45="RAB Short",SUMIFS('RAB Prices Short'!AT:AT,'RAB Prices Short'!$B:$B,'All Prices combined'!$D45,'RAB Prices Short'!$E:$E,'All Prices combined'!$G45),IF($B45="RAB Long",SUMIFS('RAB Prices Long'!AT:AT,'RAB Prices Long'!$B:$B,'All Prices combined'!$D45,'RAB Prices Long'!$E:$E,'All Prices combined'!$G45)))),2)</f>
        <v>21.82</v>
      </c>
      <c r="AR45" s="2">
        <f>ROUND(IF($B45="Annuity",SUMIFS('Annuity Prices'!AU:AU,'Annuity Prices'!$B:$B,$D45,'Annuity Prices'!$E:$E,$G45),IF($B45="RAB Short",SUMIFS('RAB Prices Short'!AU:AU,'RAB Prices Short'!$B:$B,'All Prices combined'!$D45,'RAB Prices Short'!$E:$E,'All Prices combined'!$G45),IF($B45="RAB Long",SUMIFS('RAB Prices Long'!AU:AU,'RAB Prices Long'!$B:$B,'All Prices combined'!$D45,'RAB Prices Long'!$E:$E,'All Prices combined'!$G45)))),2)</f>
        <v>22.45</v>
      </c>
      <c r="AS45" s="2">
        <f>ROUND(IF($B45="Annuity",SUMIFS('Annuity Prices'!AV:AV,'Annuity Prices'!$B:$B,$D45,'Annuity Prices'!$E:$E,$G45),IF($B45="RAB Short",SUMIFS('RAB Prices Short'!AV:AV,'RAB Prices Short'!$B:$B,'All Prices combined'!$D45,'RAB Prices Short'!$E:$E,'All Prices combined'!$G45),IF($B45="RAB Long",SUMIFS('RAB Prices Long'!AV:AV,'RAB Prices Long'!$B:$B,'All Prices combined'!$D45,'RAB Prices Long'!$E:$E,'All Prices combined'!$G45)))),2)</f>
        <v>23.09</v>
      </c>
      <c r="AT45" s="2">
        <f>ROUND(IF($B45="Annuity",SUMIFS('Annuity Prices'!AW:AW,'Annuity Prices'!$B:$B,$D45,'Annuity Prices'!$E:$E,$G45),IF($B45="RAB Short",SUMIFS('RAB Prices Short'!AW:AW,'RAB Prices Short'!$B:$B,'All Prices combined'!$D45,'RAB Prices Short'!$E:$E,'All Prices combined'!$G45),IF($B45="RAB Long",SUMIFS('RAB Prices Long'!AW:AW,'RAB Prices Long'!$B:$B,'All Prices combined'!$D45,'RAB Prices Long'!$E:$E,'All Prices combined'!$G45)))),2)</f>
        <v>23.03</v>
      </c>
      <c r="AU45" s="2">
        <f>ROUND(IF($B45="Annuity",SUMIFS('Annuity Prices'!AX:AX,'Annuity Prices'!$B:$B,$D45,'Annuity Prices'!$E:$E,$G45),IF($B45="RAB Short",SUMIFS('RAB Prices Short'!AX:AX,'RAB Prices Short'!$B:$B,'All Prices combined'!$D45,'RAB Prices Short'!$E:$E,'All Prices combined'!$G45),IF($B45="RAB Long",SUMIFS('RAB Prices Long'!AX:AX,'RAB Prices Long'!$B:$B,'All Prices combined'!$D45,'RAB Prices Long'!$E:$E,'All Prices combined'!$G45)))),2)</f>
        <v>23.6</v>
      </c>
      <c r="AV45" s="2">
        <f>ROUND(IF($B45="Annuity",SUMIFS('Annuity Prices'!AY:AY,'Annuity Prices'!$B:$B,$D45,'Annuity Prices'!$E:$E,$G45),IF($B45="RAB Short",SUMIFS('RAB Prices Short'!AY:AY,'RAB Prices Short'!$B:$B,'All Prices combined'!$D45,'RAB Prices Short'!$E:$E,'All Prices combined'!$G45),IF($B45="RAB Long",SUMIFS('RAB Prices Long'!AY:AY,'RAB Prices Long'!$B:$B,'All Prices combined'!$D45,'RAB Prices Long'!$E:$E,'All Prices combined'!$G45)))),2)</f>
        <v>24.19</v>
      </c>
      <c r="AW45" s="2">
        <f>ROUND(IF($B45="Annuity",SUMIFS('Annuity Prices'!AZ:AZ,'Annuity Prices'!$B:$B,$D45,'Annuity Prices'!$E:$E,$G45),IF($B45="RAB Short",SUMIFS('RAB Prices Short'!AZ:AZ,'RAB Prices Short'!$B:$B,'All Prices combined'!$D45,'RAB Prices Short'!$E:$E,'All Prices combined'!$G45),IF($B45="RAB Long",SUMIFS('RAB Prices Long'!AZ:AZ,'RAB Prices Long'!$B:$B,'All Prices combined'!$D45,'RAB Prices Long'!$E:$E,'All Prices combined'!$G45)))),2)</f>
        <v>24.8</v>
      </c>
      <c r="AX45" s="2">
        <f>ROUND(IF($B45="Annuity",SUMIFS('Annuity Prices'!BA:BA,'Annuity Prices'!$B:$B,$D45,'Annuity Prices'!$E:$E,$G45),IF($B45="RAB Short",SUMIFS('RAB Prices Short'!BA:BA,'RAB Prices Short'!$B:$B,'All Prices combined'!$D45,'RAB Prices Short'!$E:$E,'All Prices combined'!$G45),IF($B45="RAB Long",SUMIFS('RAB Prices Long'!BA:BA,'RAB Prices Long'!$B:$B,'All Prices combined'!$D45,'RAB Prices Long'!$E:$E,'All Prices combined'!$G45)))),2)</f>
        <v>25.39</v>
      </c>
      <c r="AY45" s="2">
        <f>ROUND(IF($B45="Annuity",SUMIFS('Annuity Prices'!BB:BB,'Annuity Prices'!$B:$B,$D45,'Annuity Prices'!$E:$E,$G45),IF($B45="RAB Short",SUMIFS('RAB Prices Short'!BB:BB,'RAB Prices Short'!$B:$B,'All Prices combined'!$D45,'RAB Prices Short'!$E:$E,'All Prices combined'!$G45),IF($B45="RAB Long",SUMIFS('RAB Prices Long'!BB:BB,'RAB Prices Long'!$B:$B,'All Prices combined'!$D45,'RAB Prices Long'!$E:$E,'All Prices combined'!$G45)))),2)</f>
        <v>26.03</v>
      </c>
      <c r="AZ45" s="2">
        <f>ROUND(IF($B45="Annuity",SUMIFS('Annuity Prices'!BC:BC,'Annuity Prices'!$B:$B,$D45,'Annuity Prices'!$E:$E,$G45),IF($B45="RAB Short",SUMIFS('RAB Prices Short'!BC:BC,'RAB Prices Short'!$B:$B,'All Prices combined'!$D45,'RAB Prices Short'!$E:$E,'All Prices combined'!$G45),IF($B45="RAB Long",SUMIFS('RAB Prices Long'!BC:BC,'RAB Prices Long'!$B:$B,'All Prices combined'!$D45,'RAB Prices Long'!$E:$E,'All Prices combined'!$G45)))),2)</f>
        <v>26.68</v>
      </c>
      <c r="BA45" s="2">
        <f>ROUND(IF($B45="Annuity",SUMIFS('Annuity Prices'!BD:BD,'Annuity Prices'!$B:$B,$D45,'Annuity Prices'!$E:$E,$G45),IF($B45="RAB Short",SUMIFS('RAB Prices Short'!BD:BD,'RAB Prices Short'!$B:$B,'All Prices combined'!$D45,'RAB Prices Short'!$E:$E,'All Prices combined'!$G45),IF($B45="RAB Long",SUMIFS('RAB Prices Long'!BD:BD,'RAB Prices Long'!$B:$B,'All Prices combined'!$D45,'RAB Prices Long'!$E:$E,'All Prices combined'!$G45)))),2)</f>
        <v>27.35</v>
      </c>
      <c r="BB45" s="2">
        <f>ROUND(IF($B45="Annuity",SUMIFS('Annuity Prices'!BE:BE,'Annuity Prices'!$B:$B,$D45,'Annuity Prices'!$E:$E,$G45),IF($B45="RAB Short",SUMIFS('RAB Prices Short'!BE:BE,'RAB Prices Short'!$B:$B,'All Prices combined'!$D45,'RAB Prices Short'!$E:$E,'All Prices combined'!$G45),IF($B45="RAB Long",SUMIFS('RAB Prices Long'!BE:BE,'RAB Prices Long'!$B:$B,'All Prices combined'!$D45,'RAB Prices Long'!$E:$E,'All Prices combined'!$G45)))),2)</f>
        <v>28.01</v>
      </c>
      <c r="BC45" s="2">
        <f>ROUND(IF($B45="Annuity",SUMIFS('Annuity Prices'!BF:BF,'Annuity Prices'!$B:$B,$D45,'Annuity Prices'!$E:$E,$G45),IF($B45="RAB Short",SUMIFS('RAB Prices Short'!BF:BF,'RAB Prices Short'!$B:$B,'All Prices combined'!$D45,'RAB Prices Short'!$E:$E,'All Prices combined'!$G45),IF($B45="RAB Long",SUMIFS('RAB Prices Long'!BF:BF,'RAB Prices Long'!$B:$B,'All Prices combined'!$D45,'RAB Prices Long'!$E:$E,'All Prices combined'!$G45)))),2)</f>
        <v>28.71</v>
      </c>
      <c r="BD45" s="2">
        <f>ROUND(IF($B45="Annuity",SUMIFS('Annuity Prices'!BG:BG,'Annuity Prices'!$B:$B,$D45,'Annuity Prices'!$E:$E,$G45),IF($B45="RAB Short",SUMIFS('RAB Prices Short'!BG:BG,'RAB Prices Short'!$B:$B,'All Prices combined'!$D45,'RAB Prices Short'!$E:$E,'All Prices combined'!$G45),IF($B45="RAB Long",SUMIFS('RAB Prices Long'!BG:BG,'RAB Prices Long'!$B:$B,'All Prices combined'!$D45,'RAB Prices Long'!$E:$E,'All Prices combined'!$G45)))),2)</f>
        <v>29.42</v>
      </c>
      <c r="BE45" s="2">
        <f>ROUND(IF($B45="Annuity",SUMIFS('Annuity Prices'!BH:BH,'Annuity Prices'!$B:$B,$D45,'Annuity Prices'!$E:$E,$G45),IF($B45="RAB Short",SUMIFS('RAB Prices Short'!BH:BH,'RAB Prices Short'!$B:$B,'All Prices combined'!$D45,'RAB Prices Short'!$E:$E,'All Prices combined'!$G45),IF($B45="RAB Long",SUMIFS('RAB Prices Long'!BH:BH,'RAB Prices Long'!$B:$B,'All Prices combined'!$D45,'RAB Prices Long'!$E:$E,'All Prices combined'!$G45)))),2)</f>
        <v>30.16</v>
      </c>
      <c r="BF45" s="2">
        <f>ROUND(IF($B45="Annuity",SUMIFS('Annuity Prices'!BI:BI,'Annuity Prices'!$B:$B,$D45,'Annuity Prices'!$E:$E,$G45),IF($B45="RAB Short",SUMIFS('RAB Prices Short'!BI:BI,'RAB Prices Short'!$B:$B,'All Prices combined'!$D45,'RAB Prices Short'!$E:$E,'All Prices combined'!$G45),IF($B45="RAB Long",SUMIFS('RAB Prices Long'!BI:BI,'RAB Prices Long'!$B:$B,'All Prices combined'!$D45,'RAB Prices Long'!$E:$E,'All Prices combined'!$G45)))),2)</f>
        <v>30.89</v>
      </c>
      <c r="BG45" s="2">
        <f>ROUND(IF($B45="Annuity",SUMIFS('Annuity Prices'!BJ:BJ,'Annuity Prices'!$B:$B,$D45,'Annuity Prices'!$E:$E,$G45),IF($B45="RAB Short",SUMIFS('RAB Prices Short'!BJ:BJ,'RAB Prices Short'!$B:$B,'All Prices combined'!$D45,'RAB Prices Short'!$E:$E,'All Prices combined'!$G45),IF($B45="RAB Long",SUMIFS('RAB Prices Long'!BJ:BJ,'RAB Prices Long'!$B:$B,'All Prices combined'!$D45,'RAB Prices Long'!$E:$E,'All Prices combined'!$G45)))),2)</f>
        <v>31.66</v>
      </c>
      <c r="BH45" s="2">
        <f>ROUND(IF($B45="Annuity",SUMIFS('Annuity Prices'!BK:BK,'Annuity Prices'!$B:$B,$D45,'Annuity Prices'!$E:$E,$G45),IF($B45="RAB Short",SUMIFS('RAB Prices Short'!BK:BK,'RAB Prices Short'!$B:$B,'All Prices combined'!$D45,'RAB Prices Short'!$E:$E,'All Prices combined'!$G45),IF($B45="RAB Long",SUMIFS('RAB Prices Long'!BK:BK,'RAB Prices Long'!$B:$B,'All Prices combined'!$D45,'RAB Prices Long'!$E:$E,'All Prices combined'!$G45)))),2)</f>
        <v>32.450000000000003</v>
      </c>
      <c r="BI45" s="2">
        <f>ROUND(IF($B45="Annuity",SUMIFS('Annuity Prices'!BL:BL,'Annuity Prices'!$B:$B,$D45,'Annuity Prices'!$E:$E,$G45),IF($B45="RAB Short",SUMIFS('RAB Prices Short'!BL:BL,'RAB Prices Short'!$B:$B,'All Prices combined'!$D45,'RAB Prices Short'!$E:$E,'All Prices combined'!$G45),IF($B45="RAB Long",SUMIFS('RAB Prices Long'!BL:BL,'RAB Prices Long'!$B:$B,'All Prices combined'!$D45,'RAB Prices Long'!$E:$E,'All Prices combined'!$G45)))),2)</f>
        <v>33.26</v>
      </c>
      <c r="BJ45" s="2">
        <f>ROUND(IF($B45="Annuity",SUMIFS('Annuity Prices'!BM:BM,'Annuity Prices'!$B:$B,$D45,'Annuity Prices'!$E:$E,$G45),IF($B45="RAB Short",SUMIFS('RAB Prices Short'!BM:BM,'RAB Prices Short'!$B:$B,'All Prices combined'!$D45,'RAB Prices Short'!$E:$E,'All Prices combined'!$G45),IF($B45="RAB Long",SUMIFS('RAB Prices Long'!BM:BM,'RAB Prices Long'!$B:$B,'All Prices combined'!$D45,'RAB Prices Long'!$E:$E,'All Prices combined'!$G45)))),2)</f>
        <v>34.06</v>
      </c>
      <c r="BK45" s="2">
        <f>ROUND(IF($B45="Annuity",SUMIFS('Annuity Prices'!BN:BN,'Annuity Prices'!$B:$B,$D45,'Annuity Prices'!$E:$E,$G45),IF($B45="RAB Short",SUMIFS('RAB Prices Short'!BN:BN,'RAB Prices Short'!$B:$B,'All Prices combined'!$D45,'RAB Prices Short'!$E:$E,'All Prices combined'!$G45),IF($B45="RAB Long",SUMIFS('RAB Prices Long'!BN:BN,'RAB Prices Long'!$B:$B,'All Prices combined'!$D45,'RAB Prices Long'!$E:$E,'All Prices combined'!$G45)))),2)</f>
        <v>34.909999999999997</v>
      </c>
      <c r="BL45" s="2">
        <f>ROUND(IF($B45="Annuity",SUMIFS('Annuity Prices'!BO:BO,'Annuity Prices'!$B:$B,$D45,'Annuity Prices'!$E:$E,$G45),IF($B45="RAB Short",SUMIFS('RAB Prices Short'!BO:BO,'RAB Prices Short'!$B:$B,'All Prices combined'!$D45,'RAB Prices Short'!$E:$E,'All Prices combined'!$G45),IF($B45="RAB Long",SUMIFS('RAB Prices Long'!BO:BO,'RAB Prices Long'!$B:$B,'All Prices combined'!$D45,'RAB Prices Long'!$E:$E,'All Prices combined'!$G45)))),2)</f>
        <v>35.79</v>
      </c>
      <c r="BM45" s="2">
        <f>ROUND(IF($B45="Annuity",SUMIFS('Annuity Prices'!BP:BP,'Annuity Prices'!$B:$B,$D45,'Annuity Prices'!$E:$E,$G45),IF($B45="RAB Short",SUMIFS('RAB Prices Short'!BP:BP,'RAB Prices Short'!$B:$B,'All Prices combined'!$D45,'RAB Prices Short'!$E:$E,'All Prices combined'!$G45),IF($B45="RAB Long",SUMIFS('RAB Prices Long'!BP:BP,'RAB Prices Long'!$B:$B,'All Prices combined'!$D45,'RAB Prices Long'!$E:$E,'All Prices combined'!$G45)))),2)</f>
        <v>36.68</v>
      </c>
      <c r="BN45" s="2">
        <f>ROUND(IF($B45="Annuity",SUMIFS('Annuity Prices'!BQ:BQ,'Annuity Prices'!$B:$B,$D45,'Annuity Prices'!$E:$E,$G45),IF($B45="RAB Short",SUMIFS('RAB Prices Short'!BQ:BQ,'RAB Prices Short'!$B:$B,'All Prices combined'!$D45,'RAB Prices Short'!$E:$E,'All Prices combined'!$G45),IF($B45="RAB Long",SUMIFS('RAB Prices Long'!BQ:BQ,'RAB Prices Long'!$B:$B,'All Prices combined'!$D45,'RAB Prices Long'!$E:$E,'All Prices combined'!$G45)))),2)</f>
        <v>37.57</v>
      </c>
      <c r="BO45" s="2">
        <f>ROUND(IF($B45="Annuity",SUMIFS('Annuity Prices'!BR:BR,'Annuity Prices'!$B:$B,$D45,'Annuity Prices'!$E:$E,$G45),IF($B45="RAB Short",SUMIFS('RAB Prices Short'!BR:BR,'RAB Prices Short'!$B:$B,'All Prices combined'!$D45,'RAB Prices Short'!$E:$E,'All Prices combined'!$G45),IF($B45="RAB Long",SUMIFS('RAB Prices Long'!BR:BR,'RAB Prices Long'!$B:$B,'All Prices combined'!$D45,'RAB Prices Long'!$E:$E,'All Prices combined'!$G45)))),2)</f>
        <v>38.51</v>
      </c>
      <c r="BP45" s="2">
        <f>ROUND(IF($B45="Annuity",SUMIFS('Annuity Prices'!BS:BS,'Annuity Prices'!$B:$B,$D45,'Annuity Prices'!$E:$E,$G45),IF($B45="RAB Short",SUMIFS('RAB Prices Short'!BS:BS,'RAB Prices Short'!$B:$B,'All Prices combined'!$D45,'RAB Prices Short'!$E:$E,'All Prices combined'!$G45),IF($B45="RAB Long",SUMIFS('RAB Prices Long'!BS:BS,'RAB Prices Long'!$B:$B,'All Prices combined'!$D45,'RAB Prices Long'!$E:$E,'All Prices combined'!$G45)))),2)</f>
        <v>39.47</v>
      </c>
      <c r="BQ45" s="2">
        <f>ROUND(IF($B45="Annuity",SUMIFS('Annuity Prices'!BT:BT,'Annuity Prices'!$B:$B,$D45,'Annuity Prices'!$E:$E,$G45),IF($B45="RAB Short",SUMIFS('RAB Prices Short'!BT:BT,'RAB Prices Short'!$B:$B,'All Prices combined'!$D45,'RAB Prices Short'!$E:$E,'All Prices combined'!$G45),IF($B45="RAB Long",SUMIFS('RAB Prices Long'!BT:BT,'RAB Prices Long'!$B:$B,'All Prices combined'!$D45,'RAB Prices Long'!$E:$E,'All Prices combined'!$G45)))),2)</f>
        <v>40.46</v>
      </c>
      <c r="BR45" s="2">
        <f>ROUND(IF($B45="Annuity",SUMIFS('Annuity Prices'!BU:BU,'Annuity Prices'!$B:$B,$D45,'Annuity Prices'!$E:$E,$G45),IF($B45="RAB Short",SUMIFS('RAB Prices Short'!BU:BU,'RAB Prices Short'!$B:$B,'All Prices combined'!$D45,'RAB Prices Short'!$E:$E,'All Prices combined'!$G45),IF($B45="RAB Long",SUMIFS('RAB Prices Long'!BU:BU,'RAB Prices Long'!$B:$B,'All Prices combined'!$D45,'RAB Prices Long'!$E:$E,'All Prices combined'!$G45)))),2)</f>
        <v>41.43</v>
      </c>
      <c r="BS45" s="2">
        <f>ROUND(IF($B45="Annuity",SUMIFS('Annuity Prices'!BV:BV,'Annuity Prices'!$B:$B,$D45,'Annuity Prices'!$E:$E,$G45),IF($B45="RAB Short",SUMIFS('RAB Prices Short'!BV:BV,'RAB Prices Short'!$B:$B,'All Prices combined'!$D45,'RAB Prices Short'!$E:$E,'All Prices combined'!$G45),IF($B45="RAB Long",SUMIFS('RAB Prices Long'!BV:BV,'RAB Prices Long'!$B:$B,'All Prices combined'!$D45,'RAB Prices Long'!$E:$E,'All Prices combined'!$G45)))),2)</f>
        <v>42.47</v>
      </c>
      <c r="BT45" s="2">
        <f>ROUND(IF($B45="Annuity",SUMIFS('Annuity Prices'!BW:BW,'Annuity Prices'!$B:$B,$D45,'Annuity Prices'!$E:$E,$G45),IF($B45="RAB Short",SUMIFS('RAB Prices Short'!BW:BW,'RAB Prices Short'!$B:$B,'All Prices combined'!$D45,'RAB Prices Short'!$E:$E,'All Prices combined'!$G45),IF($B45="RAB Long",SUMIFS('RAB Prices Long'!BW:BW,'RAB Prices Long'!$B:$B,'All Prices combined'!$D45,'RAB Prices Long'!$E:$E,'All Prices combined'!$G45)))),2)</f>
        <v>43.53</v>
      </c>
      <c r="BU45" s="2">
        <f>ROUND(IF($B45="Annuity",SUMIFS('Annuity Prices'!BX:BX,'Annuity Prices'!$B:$B,$D45,'Annuity Prices'!$E:$E,$G45),IF($B45="RAB Short",SUMIFS('RAB Prices Short'!BX:BX,'RAB Prices Short'!$B:$B,'All Prices combined'!$D45,'RAB Prices Short'!$E:$E,'All Prices combined'!$G45),IF($B45="RAB Long",SUMIFS('RAB Prices Long'!BX:BX,'RAB Prices Long'!$B:$B,'All Prices combined'!$D45,'RAB Prices Long'!$E:$E,'All Prices combined'!$G45)))),2)</f>
        <v>44.62</v>
      </c>
    </row>
    <row r="46" spans="2:73" x14ac:dyDescent="0.25">
      <c r="B46" t="s">
        <v>37</v>
      </c>
      <c r="C46" s="1">
        <v>9</v>
      </c>
      <c r="D46" s="1" t="s">
        <v>153</v>
      </c>
      <c r="E46" s="1" t="s">
        <v>148</v>
      </c>
      <c r="F46" s="1">
        <v>9</v>
      </c>
      <c r="G46" s="1" t="s">
        <v>40</v>
      </c>
      <c r="H46" s="1"/>
      <c r="I46" s="2">
        <f>ROUND(IF($B46="Annuity",SUMIFS('Annuity Prices'!L:L,'Annuity Prices'!$B:$B,$D46,'Annuity Prices'!$E:$E,$G46),IF($B46="RAB Short",SUMIFS('RAB Prices Short'!L:L,'RAB Prices Short'!$B:$B,'All Prices combined'!$D46,'RAB Prices Short'!$E:$E,'All Prices combined'!$G46),IF($B46="RAB Long",SUMIFS('RAB Prices Long'!L:L,'RAB Prices Long'!$B:$B,'All Prices combined'!$D46,'RAB Prices Long'!$E:$E,'All Prices combined'!$G46)))),2)</f>
        <v>1.95</v>
      </c>
      <c r="J46" s="2">
        <f>ROUND(IF($B46="Annuity",SUMIFS('Annuity Prices'!M:M,'Annuity Prices'!$B:$B,$D46,'Annuity Prices'!$E:$E,$G46),IF($B46="RAB Short",SUMIFS('RAB Prices Short'!M:M,'RAB Prices Short'!$B:$B,'All Prices combined'!$D46,'RAB Prices Short'!$E:$E,'All Prices combined'!$G46),IF($B46="RAB Long",SUMIFS('RAB Prices Long'!M:M,'RAB Prices Long'!$B:$B,'All Prices combined'!$D46,'RAB Prices Long'!$E:$E,'All Prices combined'!$G46)))),2)</f>
        <v>2.0099999999999998</v>
      </c>
      <c r="K46" s="2">
        <f>ROUND(IF($B46="Annuity",SUMIFS('Annuity Prices'!N:N,'Annuity Prices'!$B:$B,$D46,'Annuity Prices'!$E:$E,$G46),IF($B46="RAB Short",SUMIFS('RAB Prices Short'!N:N,'RAB Prices Short'!$B:$B,'All Prices combined'!$D46,'RAB Prices Short'!$E:$E,'All Prices combined'!$G46),IF($B46="RAB Long",SUMIFS('RAB Prices Long'!N:N,'RAB Prices Long'!$B:$B,'All Prices combined'!$D46,'RAB Prices Long'!$E:$E,'All Prices combined'!$G46)))),2)</f>
        <v>2.0699999999999998</v>
      </c>
      <c r="L46" s="2">
        <f>ROUND(IF($B46="Annuity",SUMIFS('Annuity Prices'!O:O,'Annuity Prices'!$B:$B,$D46,'Annuity Prices'!$E:$E,$G46),IF($B46="RAB Short",SUMIFS('RAB Prices Short'!O:O,'RAB Prices Short'!$B:$B,'All Prices combined'!$D46,'RAB Prices Short'!$E:$E,'All Prices combined'!$G46),IF($B46="RAB Long",SUMIFS('RAB Prices Long'!O:O,'RAB Prices Long'!$B:$B,'All Prices combined'!$D46,'RAB Prices Long'!$E:$E,'All Prices combined'!$G46)))),2)</f>
        <v>2.13</v>
      </c>
      <c r="M46" s="2">
        <f>ROUND(IF($B46="Annuity",SUMIFS('Annuity Prices'!P:P,'Annuity Prices'!$B:$B,$D46,'Annuity Prices'!$E:$E,$G46),IF($B46="RAB Short",SUMIFS('RAB Prices Short'!P:P,'RAB Prices Short'!$B:$B,'All Prices combined'!$D46,'RAB Prices Short'!$E:$E,'All Prices combined'!$G46),IF($B46="RAB Long",SUMIFS('RAB Prices Long'!P:P,'RAB Prices Long'!$B:$B,'All Prices combined'!$D46,'RAB Prices Long'!$E:$E,'All Prices combined'!$G46)))),2)</f>
        <v>2.16</v>
      </c>
      <c r="N46" s="2">
        <f>ROUND(IF($B46="Annuity",SUMIFS('Annuity Prices'!Q:Q,'Annuity Prices'!$B:$B,$D46,'Annuity Prices'!$E:$E,$G46),IF($B46="RAB Short",SUMIFS('RAB Prices Short'!Q:Q,'RAB Prices Short'!$B:$B,'All Prices combined'!$D46,'RAB Prices Short'!$E:$E,'All Prices combined'!$G46),IF($B46="RAB Long",SUMIFS('RAB Prices Long'!Q:Q,'RAB Prices Long'!$B:$B,'All Prices combined'!$D46,'RAB Prices Long'!$E:$E,'All Prices combined'!$G46)))),2)</f>
        <v>2.2200000000000002</v>
      </c>
      <c r="O46" s="2">
        <f>ROUND(IF($B46="Annuity",SUMIFS('Annuity Prices'!R:R,'Annuity Prices'!$B:$B,$D46,'Annuity Prices'!$E:$E,$G46),IF($B46="RAB Short",SUMIFS('RAB Prices Short'!R:R,'RAB Prices Short'!$B:$B,'All Prices combined'!$D46,'RAB Prices Short'!$E:$E,'All Prices combined'!$G46),IF($B46="RAB Long",SUMIFS('RAB Prices Long'!R:R,'RAB Prices Long'!$B:$B,'All Prices combined'!$D46,'RAB Prices Long'!$E:$E,'All Prices combined'!$G46)))),2)</f>
        <v>2.27</v>
      </c>
      <c r="P46" s="2">
        <f>ROUND(IF($B46="Annuity",SUMIFS('Annuity Prices'!S:S,'Annuity Prices'!$B:$B,$D46,'Annuity Prices'!$E:$E,$G46),IF($B46="RAB Short",SUMIFS('RAB Prices Short'!S:S,'RAB Prices Short'!$B:$B,'All Prices combined'!$D46,'RAB Prices Short'!$E:$E,'All Prices combined'!$G46),IF($B46="RAB Long",SUMIFS('RAB Prices Long'!S:S,'RAB Prices Long'!$B:$B,'All Prices combined'!$D46,'RAB Prices Long'!$E:$E,'All Prices combined'!$G46)))),2)</f>
        <v>2.33</v>
      </c>
      <c r="Q46" s="2">
        <f>ROUND(IF($B46="Annuity",SUMIFS('Annuity Prices'!T:T,'Annuity Prices'!$B:$B,$D46,'Annuity Prices'!$E:$E,$G46),IF($B46="RAB Short",SUMIFS('RAB Prices Short'!T:T,'RAB Prices Short'!$B:$B,'All Prices combined'!$D46,'RAB Prices Short'!$E:$E,'All Prices combined'!$G46),IF($B46="RAB Long",SUMIFS('RAB Prices Long'!T:T,'RAB Prices Long'!$B:$B,'All Prices combined'!$D46,'RAB Prices Long'!$E:$E,'All Prices combined'!$G46)))),2)</f>
        <v>2.37</v>
      </c>
      <c r="R46" s="2">
        <f>ROUND(IF($B46="Annuity",SUMIFS('Annuity Prices'!U:U,'Annuity Prices'!$B:$B,$D46,'Annuity Prices'!$E:$E,$G46),IF($B46="RAB Short",SUMIFS('RAB Prices Short'!U:U,'RAB Prices Short'!$B:$B,'All Prices combined'!$D46,'RAB Prices Short'!$E:$E,'All Prices combined'!$G46),IF($B46="RAB Long",SUMIFS('RAB Prices Long'!U:U,'RAB Prices Long'!$B:$B,'All Prices combined'!$D46,'RAB Prices Long'!$E:$E,'All Prices combined'!$G46)))),2)</f>
        <v>2.4300000000000002</v>
      </c>
      <c r="S46" s="2">
        <f>ROUND(IF($B46="Annuity",SUMIFS('Annuity Prices'!V:V,'Annuity Prices'!$B:$B,$D46,'Annuity Prices'!$E:$E,$G46),IF($B46="RAB Short",SUMIFS('RAB Prices Short'!V:V,'RAB Prices Short'!$B:$B,'All Prices combined'!$D46,'RAB Prices Short'!$E:$E,'All Prices combined'!$G46),IF($B46="RAB Long",SUMIFS('RAB Prices Long'!V:V,'RAB Prices Long'!$B:$B,'All Prices combined'!$D46,'RAB Prices Long'!$E:$E,'All Prices combined'!$G46)))),2)</f>
        <v>2.5</v>
      </c>
      <c r="T46" s="2">
        <f>ROUND(IF($B46="Annuity",SUMIFS('Annuity Prices'!W:W,'Annuity Prices'!$B:$B,$D46,'Annuity Prices'!$E:$E,$G46),IF($B46="RAB Short",SUMIFS('RAB Prices Short'!W:W,'RAB Prices Short'!$B:$B,'All Prices combined'!$D46,'RAB Prices Short'!$E:$E,'All Prices combined'!$G46),IF($B46="RAB Long",SUMIFS('RAB Prices Long'!W:W,'RAB Prices Long'!$B:$B,'All Prices combined'!$D46,'RAB Prices Long'!$E:$E,'All Prices combined'!$G46)))),2)</f>
        <v>2.56</v>
      </c>
      <c r="U46" s="2">
        <f>ROUND(IF($B46="Annuity",SUMIFS('Annuity Prices'!X:X,'Annuity Prices'!$B:$B,$D46,'Annuity Prices'!$E:$E,$G46),IF($B46="RAB Short",SUMIFS('RAB Prices Short'!X:X,'RAB Prices Short'!$B:$B,'All Prices combined'!$D46,'RAB Prices Short'!$E:$E,'All Prices combined'!$G46),IF($B46="RAB Long",SUMIFS('RAB Prices Long'!X:X,'RAB Prices Long'!$B:$B,'All Prices combined'!$D46,'RAB Prices Long'!$E:$E,'All Prices combined'!$G46)))),2)</f>
        <v>2.61</v>
      </c>
      <c r="V46" s="2">
        <f>ROUND(IF($B46="Annuity",SUMIFS('Annuity Prices'!Y:Y,'Annuity Prices'!$B:$B,$D46,'Annuity Prices'!$E:$E,$G46),IF($B46="RAB Short",SUMIFS('RAB Prices Short'!Y:Y,'RAB Prices Short'!$B:$B,'All Prices combined'!$D46,'RAB Prices Short'!$E:$E,'All Prices combined'!$G46),IF($B46="RAB Long",SUMIFS('RAB Prices Long'!Y:Y,'RAB Prices Long'!$B:$B,'All Prices combined'!$D46,'RAB Prices Long'!$E:$E,'All Prices combined'!$G46)))),2)</f>
        <v>2.67</v>
      </c>
      <c r="W46" s="2">
        <f>ROUND(IF($B46="Annuity",SUMIFS('Annuity Prices'!Z:Z,'Annuity Prices'!$B:$B,$D46,'Annuity Prices'!$E:$E,$G46),IF($B46="RAB Short",SUMIFS('RAB Prices Short'!Z:Z,'RAB Prices Short'!$B:$B,'All Prices combined'!$D46,'RAB Prices Short'!$E:$E,'All Prices combined'!$G46),IF($B46="RAB Long",SUMIFS('RAB Prices Long'!Z:Z,'RAB Prices Long'!$B:$B,'All Prices combined'!$D46,'RAB Prices Long'!$E:$E,'All Prices combined'!$G46)))),2)</f>
        <v>2.74</v>
      </c>
      <c r="X46" s="2">
        <f>ROUND(IF($B46="Annuity",SUMIFS('Annuity Prices'!AA:AA,'Annuity Prices'!$B:$B,$D46,'Annuity Prices'!$E:$E,$G46),IF($B46="RAB Short",SUMIFS('RAB Prices Short'!AA:AA,'RAB Prices Short'!$B:$B,'All Prices combined'!$D46,'RAB Prices Short'!$E:$E,'All Prices combined'!$G46),IF($B46="RAB Long",SUMIFS('RAB Prices Long'!AA:AA,'RAB Prices Long'!$B:$B,'All Prices combined'!$D46,'RAB Prices Long'!$E:$E,'All Prices combined'!$G46)))),2)</f>
        <v>2.81</v>
      </c>
      <c r="Y46" s="2">
        <f>ROUND(IF($B46="Annuity",SUMIFS('Annuity Prices'!AB:AB,'Annuity Prices'!$B:$B,$D46,'Annuity Prices'!$E:$E,$G46),IF($B46="RAB Short",SUMIFS('RAB Prices Short'!AB:AB,'RAB Prices Short'!$B:$B,'All Prices combined'!$D46,'RAB Prices Short'!$E:$E,'All Prices combined'!$G46),IF($B46="RAB Long",SUMIFS('RAB Prices Long'!AB:AB,'RAB Prices Long'!$B:$B,'All Prices combined'!$D46,'RAB Prices Long'!$E:$E,'All Prices combined'!$G46)))),2)</f>
        <v>2.86</v>
      </c>
      <c r="Z46" s="2">
        <f>ROUND(IF($B46="Annuity",SUMIFS('Annuity Prices'!AC:AC,'Annuity Prices'!$B:$B,$D46,'Annuity Prices'!$E:$E,$G46),IF($B46="RAB Short",SUMIFS('RAB Prices Short'!AC:AC,'RAB Prices Short'!$B:$B,'All Prices combined'!$D46,'RAB Prices Short'!$E:$E,'All Prices combined'!$G46),IF($B46="RAB Long",SUMIFS('RAB Prices Long'!AC:AC,'RAB Prices Long'!$B:$B,'All Prices combined'!$D46,'RAB Prices Long'!$E:$E,'All Prices combined'!$G46)))),2)</f>
        <v>2.94</v>
      </c>
      <c r="AA46" s="2">
        <f>ROUND(IF($B46="Annuity",SUMIFS('Annuity Prices'!AD:AD,'Annuity Prices'!$B:$B,$D46,'Annuity Prices'!$E:$E,$G46),IF($B46="RAB Short",SUMIFS('RAB Prices Short'!AD:AD,'RAB Prices Short'!$B:$B,'All Prices combined'!$D46,'RAB Prices Short'!$E:$E,'All Prices combined'!$G46),IF($B46="RAB Long",SUMIFS('RAB Prices Long'!AD:AD,'RAB Prices Long'!$B:$B,'All Prices combined'!$D46,'RAB Prices Long'!$E:$E,'All Prices combined'!$G46)))),2)</f>
        <v>3.01</v>
      </c>
      <c r="AB46" s="2">
        <f>ROUND(IF($B46="Annuity",SUMIFS('Annuity Prices'!AE:AE,'Annuity Prices'!$B:$B,$D46,'Annuity Prices'!$E:$E,$G46),IF($B46="RAB Short",SUMIFS('RAB Prices Short'!AE:AE,'RAB Prices Short'!$B:$B,'All Prices combined'!$D46,'RAB Prices Short'!$E:$E,'All Prices combined'!$G46),IF($B46="RAB Long",SUMIFS('RAB Prices Long'!AE:AE,'RAB Prices Long'!$B:$B,'All Prices combined'!$D46,'RAB Prices Long'!$E:$E,'All Prices combined'!$G46)))),2)</f>
        <v>3.08</v>
      </c>
      <c r="AC46" s="2">
        <f>ROUND(IF($B46="Annuity",SUMIFS('Annuity Prices'!AF:AF,'Annuity Prices'!$B:$B,$D46,'Annuity Prices'!$E:$E,$G46),IF($B46="RAB Short",SUMIFS('RAB Prices Short'!AF:AF,'RAB Prices Short'!$B:$B,'All Prices combined'!$D46,'RAB Prices Short'!$E:$E,'All Prices combined'!$G46),IF($B46="RAB Long",SUMIFS('RAB Prices Long'!AF:AF,'RAB Prices Long'!$B:$B,'All Prices combined'!$D46,'RAB Prices Long'!$E:$E,'All Prices combined'!$G46)))),2)</f>
        <v>3.15</v>
      </c>
      <c r="AD46" s="2">
        <f>ROUND(IF($B46="Annuity",SUMIFS('Annuity Prices'!AG:AG,'Annuity Prices'!$B:$B,$D46,'Annuity Prices'!$E:$E,$G46),IF($B46="RAB Short",SUMIFS('RAB Prices Short'!AG:AG,'RAB Prices Short'!$B:$B,'All Prices combined'!$D46,'RAB Prices Short'!$E:$E,'All Prices combined'!$G46),IF($B46="RAB Long",SUMIFS('RAB Prices Long'!AG:AG,'RAB Prices Long'!$B:$B,'All Prices combined'!$D46,'RAB Prices Long'!$E:$E,'All Prices combined'!$G46)))),2)</f>
        <v>3.22</v>
      </c>
      <c r="AE46" s="2">
        <f>ROUND(IF($B46="Annuity",SUMIFS('Annuity Prices'!AH:AH,'Annuity Prices'!$B:$B,$D46,'Annuity Prices'!$E:$E,$G46),IF($B46="RAB Short",SUMIFS('RAB Prices Short'!AH:AH,'RAB Prices Short'!$B:$B,'All Prices combined'!$D46,'RAB Prices Short'!$E:$E,'All Prices combined'!$G46),IF($B46="RAB Long",SUMIFS('RAB Prices Long'!AH:AH,'RAB Prices Long'!$B:$B,'All Prices combined'!$D46,'RAB Prices Long'!$E:$E,'All Prices combined'!$G46)))),2)</f>
        <v>3.31</v>
      </c>
      <c r="AF46" s="2">
        <f>ROUND(IF($B46="Annuity",SUMIFS('Annuity Prices'!AI:AI,'Annuity Prices'!$B:$B,$D46,'Annuity Prices'!$E:$E,$G46),IF($B46="RAB Short",SUMIFS('RAB Prices Short'!AI:AI,'RAB Prices Short'!$B:$B,'All Prices combined'!$D46,'RAB Prices Short'!$E:$E,'All Prices combined'!$G46),IF($B46="RAB Long",SUMIFS('RAB Prices Long'!AI:AI,'RAB Prices Long'!$B:$B,'All Prices combined'!$D46,'RAB Prices Long'!$E:$E,'All Prices combined'!$G46)))),2)</f>
        <v>3.39</v>
      </c>
      <c r="AG46" s="2">
        <f>ROUND(IF($B46="Annuity",SUMIFS('Annuity Prices'!AJ:AJ,'Annuity Prices'!$B:$B,$D46,'Annuity Prices'!$E:$E,$G46),IF($B46="RAB Short",SUMIFS('RAB Prices Short'!AJ:AJ,'RAB Prices Short'!$B:$B,'All Prices combined'!$D46,'RAB Prices Short'!$E:$E,'All Prices combined'!$G46),IF($B46="RAB Long",SUMIFS('RAB Prices Long'!AJ:AJ,'RAB Prices Long'!$B:$B,'All Prices combined'!$D46,'RAB Prices Long'!$E:$E,'All Prices combined'!$G46)))),2)</f>
        <v>3.46</v>
      </c>
      <c r="AH46" s="2">
        <f>ROUND(IF($B46="Annuity",SUMIFS('Annuity Prices'!AK:AK,'Annuity Prices'!$B:$B,$D46,'Annuity Prices'!$E:$E,$G46),IF($B46="RAB Short",SUMIFS('RAB Prices Short'!AK:AK,'RAB Prices Short'!$B:$B,'All Prices combined'!$D46,'RAB Prices Short'!$E:$E,'All Prices combined'!$G46),IF($B46="RAB Long",SUMIFS('RAB Prices Long'!AK:AK,'RAB Prices Long'!$B:$B,'All Prices combined'!$D46,'RAB Prices Long'!$E:$E,'All Prices combined'!$G46)))),2)</f>
        <v>3.54</v>
      </c>
      <c r="AI46" s="2">
        <f>ROUND(IF($B46="Annuity",SUMIFS('Annuity Prices'!AL:AL,'Annuity Prices'!$B:$B,$D46,'Annuity Prices'!$E:$E,$G46),IF($B46="RAB Short",SUMIFS('RAB Prices Short'!AL:AL,'RAB Prices Short'!$B:$B,'All Prices combined'!$D46,'RAB Prices Short'!$E:$E,'All Prices combined'!$G46),IF($B46="RAB Long",SUMIFS('RAB Prices Long'!AL:AL,'RAB Prices Long'!$B:$B,'All Prices combined'!$D46,'RAB Prices Long'!$E:$E,'All Prices combined'!$G46)))),2)</f>
        <v>3.63</v>
      </c>
      <c r="AJ46" s="2">
        <f>ROUND(IF($B46="Annuity",SUMIFS('Annuity Prices'!AM:AM,'Annuity Prices'!$B:$B,$D46,'Annuity Prices'!$E:$E,$G46),IF($B46="RAB Short",SUMIFS('RAB Prices Short'!AM:AM,'RAB Prices Short'!$B:$B,'All Prices combined'!$D46,'RAB Prices Short'!$E:$E,'All Prices combined'!$G46),IF($B46="RAB Long",SUMIFS('RAB Prices Long'!AM:AM,'RAB Prices Long'!$B:$B,'All Prices combined'!$D46,'RAB Prices Long'!$E:$E,'All Prices combined'!$G46)))),2)</f>
        <v>3.72</v>
      </c>
      <c r="AK46" s="2">
        <f>ROUND(IF($B46="Annuity",SUMIFS('Annuity Prices'!AN:AN,'Annuity Prices'!$B:$B,$D46,'Annuity Prices'!$E:$E,$G46),IF($B46="RAB Short",SUMIFS('RAB Prices Short'!AN:AN,'RAB Prices Short'!$B:$B,'All Prices combined'!$D46,'RAB Prices Short'!$E:$E,'All Prices combined'!$G46),IF($B46="RAB Long",SUMIFS('RAB Prices Long'!AN:AN,'RAB Prices Long'!$B:$B,'All Prices combined'!$D46,'RAB Prices Long'!$E:$E,'All Prices combined'!$G46)))),2)</f>
        <v>3.79</v>
      </c>
      <c r="AL46" s="2">
        <f>ROUND(IF($B46="Annuity",SUMIFS('Annuity Prices'!AO:AO,'Annuity Prices'!$B:$B,$D46,'Annuity Prices'!$E:$E,$G46),IF($B46="RAB Short",SUMIFS('RAB Prices Short'!AO:AO,'RAB Prices Short'!$B:$B,'All Prices combined'!$D46,'RAB Prices Short'!$E:$E,'All Prices combined'!$G46),IF($B46="RAB Long",SUMIFS('RAB Prices Long'!AO:AO,'RAB Prices Long'!$B:$B,'All Prices combined'!$D46,'RAB Prices Long'!$E:$E,'All Prices combined'!$G46)))),2)</f>
        <v>3.89</v>
      </c>
      <c r="AM46" s="2">
        <f>ROUND(IF($B46="Annuity",SUMIFS('Annuity Prices'!AP:AP,'Annuity Prices'!$B:$B,$D46,'Annuity Prices'!$E:$E,$G46),IF($B46="RAB Short",SUMIFS('RAB Prices Short'!AP:AP,'RAB Prices Short'!$B:$B,'All Prices combined'!$D46,'RAB Prices Short'!$E:$E,'All Prices combined'!$G46),IF($B46="RAB Long",SUMIFS('RAB Prices Long'!AP:AP,'RAB Prices Long'!$B:$B,'All Prices combined'!$D46,'RAB Prices Long'!$E:$E,'All Prices combined'!$G46)))),2)</f>
        <v>3.99</v>
      </c>
      <c r="AN46" s="2">
        <f>ROUND(IF($B46="Annuity",SUMIFS('Annuity Prices'!AQ:AQ,'Annuity Prices'!$B:$B,$D46,'Annuity Prices'!$E:$E,$G46),IF($B46="RAB Short",SUMIFS('RAB Prices Short'!AQ:AQ,'RAB Prices Short'!$B:$B,'All Prices combined'!$D46,'RAB Prices Short'!$E:$E,'All Prices combined'!$G46),IF($B46="RAB Long",SUMIFS('RAB Prices Long'!AQ:AQ,'RAB Prices Long'!$B:$B,'All Prices combined'!$D46,'RAB Prices Long'!$E:$E,'All Prices combined'!$G46)))),2)</f>
        <v>4.09</v>
      </c>
      <c r="AO46" s="2">
        <f>ROUND(IF($B46="Annuity",SUMIFS('Annuity Prices'!AR:AR,'Annuity Prices'!$B:$B,$D46,'Annuity Prices'!$E:$E,$G46),IF($B46="RAB Short",SUMIFS('RAB Prices Short'!AR:AR,'RAB Prices Short'!$B:$B,'All Prices combined'!$D46,'RAB Prices Short'!$E:$E,'All Prices combined'!$G46),IF($B46="RAB Long",SUMIFS('RAB Prices Long'!AR:AR,'RAB Prices Long'!$B:$B,'All Prices combined'!$D46,'RAB Prices Long'!$E:$E,'All Prices combined'!$G46)))),2)</f>
        <v>1.73</v>
      </c>
      <c r="AP46" s="2">
        <f>ROUND(IF($B46="Annuity",SUMIFS('Annuity Prices'!AS:AS,'Annuity Prices'!$B:$B,$D46,'Annuity Prices'!$E:$E,$G46),IF($B46="RAB Short",SUMIFS('RAB Prices Short'!AS:AS,'RAB Prices Short'!$B:$B,'All Prices combined'!$D46,'RAB Prices Short'!$E:$E,'All Prices combined'!$G46),IF($B46="RAB Long",SUMIFS('RAB Prices Long'!AS:AS,'RAB Prices Long'!$B:$B,'All Prices combined'!$D46,'RAB Prices Long'!$E:$E,'All Prices combined'!$G46)))),2)</f>
        <v>1.95</v>
      </c>
      <c r="AQ46" s="2">
        <f>ROUND(IF($B46="Annuity",SUMIFS('Annuity Prices'!AT:AT,'Annuity Prices'!$B:$B,$D46,'Annuity Prices'!$E:$E,$G46),IF($B46="RAB Short",SUMIFS('RAB Prices Short'!AT:AT,'RAB Prices Short'!$B:$B,'All Prices combined'!$D46,'RAB Prices Short'!$E:$E,'All Prices combined'!$G46),IF($B46="RAB Long",SUMIFS('RAB Prices Long'!AT:AT,'RAB Prices Long'!$B:$B,'All Prices combined'!$D46,'RAB Prices Long'!$E:$E,'All Prices combined'!$G46)))),2)</f>
        <v>2.0099999999999998</v>
      </c>
      <c r="AR46" s="2">
        <f>ROUND(IF($B46="Annuity",SUMIFS('Annuity Prices'!AU:AU,'Annuity Prices'!$B:$B,$D46,'Annuity Prices'!$E:$E,$G46),IF($B46="RAB Short",SUMIFS('RAB Prices Short'!AU:AU,'RAB Prices Short'!$B:$B,'All Prices combined'!$D46,'RAB Prices Short'!$E:$E,'All Prices combined'!$G46),IF($B46="RAB Long",SUMIFS('RAB Prices Long'!AU:AU,'RAB Prices Long'!$B:$B,'All Prices combined'!$D46,'RAB Prices Long'!$E:$E,'All Prices combined'!$G46)))),2)</f>
        <v>2.0699999999999998</v>
      </c>
      <c r="AS46" s="2">
        <f>ROUND(IF($B46="Annuity",SUMIFS('Annuity Prices'!AV:AV,'Annuity Prices'!$B:$B,$D46,'Annuity Prices'!$E:$E,$G46),IF($B46="RAB Short",SUMIFS('RAB Prices Short'!AV:AV,'RAB Prices Short'!$B:$B,'All Prices combined'!$D46,'RAB Prices Short'!$E:$E,'All Prices combined'!$G46),IF($B46="RAB Long",SUMIFS('RAB Prices Long'!AV:AV,'RAB Prices Long'!$B:$B,'All Prices combined'!$D46,'RAB Prices Long'!$E:$E,'All Prices combined'!$G46)))),2)</f>
        <v>2.13</v>
      </c>
      <c r="AT46" s="2">
        <f>ROUND(IF($B46="Annuity",SUMIFS('Annuity Prices'!AW:AW,'Annuity Prices'!$B:$B,$D46,'Annuity Prices'!$E:$E,$G46),IF($B46="RAB Short",SUMIFS('RAB Prices Short'!AW:AW,'RAB Prices Short'!$B:$B,'All Prices combined'!$D46,'RAB Prices Short'!$E:$E,'All Prices combined'!$G46),IF($B46="RAB Long",SUMIFS('RAB Prices Long'!AW:AW,'RAB Prices Long'!$B:$B,'All Prices combined'!$D46,'RAB Prices Long'!$E:$E,'All Prices combined'!$G46)))),2)</f>
        <v>2.16</v>
      </c>
      <c r="AU46" s="2">
        <f>ROUND(IF($B46="Annuity",SUMIFS('Annuity Prices'!AX:AX,'Annuity Prices'!$B:$B,$D46,'Annuity Prices'!$E:$E,$G46),IF($B46="RAB Short",SUMIFS('RAB Prices Short'!AX:AX,'RAB Prices Short'!$B:$B,'All Prices combined'!$D46,'RAB Prices Short'!$E:$E,'All Prices combined'!$G46),IF($B46="RAB Long",SUMIFS('RAB Prices Long'!AX:AX,'RAB Prices Long'!$B:$B,'All Prices combined'!$D46,'RAB Prices Long'!$E:$E,'All Prices combined'!$G46)))),2)</f>
        <v>2.2200000000000002</v>
      </c>
      <c r="AV46" s="2">
        <f>ROUND(IF($B46="Annuity",SUMIFS('Annuity Prices'!AY:AY,'Annuity Prices'!$B:$B,$D46,'Annuity Prices'!$E:$E,$G46),IF($B46="RAB Short",SUMIFS('RAB Prices Short'!AY:AY,'RAB Prices Short'!$B:$B,'All Prices combined'!$D46,'RAB Prices Short'!$E:$E,'All Prices combined'!$G46),IF($B46="RAB Long",SUMIFS('RAB Prices Long'!AY:AY,'RAB Prices Long'!$B:$B,'All Prices combined'!$D46,'RAB Prices Long'!$E:$E,'All Prices combined'!$G46)))),2)</f>
        <v>2.27</v>
      </c>
      <c r="AW46" s="2">
        <f>ROUND(IF($B46="Annuity",SUMIFS('Annuity Prices'!AZ:AZ,'Annuity Prices'!$B:$B,$D46,'Annuity Prices'!$E:$E,$G46),IF($B46="RAB Short",SUMIFS('RAB Prices Short'!AZ:AZ,'RAB Prices Short'!$B:$B,'All Prices combined'!$D46,'RAB Prices Short'!$E:$E,'All Prices combined'!$G46),IF($B46="RAB Long",SUMIFS('RAB Prices Long'!AZ:AZ,'RAB Prices Long'!$B:$B,'All Prices combined'!$D46,'RAB Prices Long'!$E:$E,'All Prices combined'!$G46)))),2)</f>
        <v>2.33</v>
      </c>
      <c r="AX46" s="2">
        <f>ROUND(IF($B46="Annuity",SUMIFS('Annuity Prices'!BA:BA,'Annuity Prices'!$B:$B,$D46,'Annuity Prices'!$E:$E,$G46),IF($B46="RAB Short",SUMIFS('RAB Prices Short'!BA:BA,'RAB Prices Short'!$B:$B,'All Prices combined'!$D46,'RAB Prices Short'!$E:$E,'All Prices combined'!$G46),IF($B46="RAB Long",SUMIFS('RAB Prices Long'!BA:BA,'RAB Prices Long'!$B:$B,'All Prices combined'!$D46,'RAB Prices Long'!$E:$E,'All Prices combined'!$G46)))),2)</f>
        <v>2.37</v>
      </c>
      <c r="AY46" s="2">
        <f>ROUND(IF($B46="Annuity",SUMIFS('Annuity Prices'!BB:BB,'Annuity Prices'!$B:$B,$D46,'Annuity Prices'!$E:$E,$G46),IF($B46="RAB Short",SUMIFS('RAB Prices Short'!BB:BB,'RAB Prices Short'!$B:$B,'All Prices combined'!$D46,'RAB Prices Short'!$E:$E,'All Prices combined'!$G46),IF($B46="RAB Long",SUMIFS('RAB Prices Long'!BB:BB,'RAB Prices Long'!$B:$B,'All Prices combined'!$D46,'RAB Prices Long'!$E:$E,'All Prices combined'!$G46)))),2)</f>
        <v>2.4300000000000002</v>
      </c>
      <c r="AZ46" s="2">
        <f>ROUND(IF($B46="Annuity",SUMIFS('Annuity Prices'!BC:BC,'Annuity Prices'!$B:$B,$D46,'Annuity Prices'!$E:$E,$G46),IF($B46="RAB Short",SUMIFS('RAB Prices Short'!BC:BC,'RAB Prices Short'!$B:$B,'All Prices combined'!$D46,'RAB Prices Short'!$E:$E,'All Prices combined'!$G46),IF($B46="RAB Long",SUMIFS('RAB Prices Long'!BC:BC,'RAB Prices Long'!$B:$B,'All Prices combined'!$D46,'RAB Prices Long'!$E:$E,'All Prices combined'!$G46)))),2)</f>
        <v>2.5</v>
      </c>
      <c r="BA46" s="2">
        <f>ROUND(IF($B46="Annuity",SUMIFS('Annuity Prices'!BD:BD,'Annuity Prices'!$B:$B,$D46,'Annuity Prices'!$E:$E,$G46),IF($B46="RAB Short",SUMIFS('RAB Prices Short'!BD:BD,'RAB Prices Short'!$B:$B,'All Prices combined'!$D46,'RAB Prices Short'!$E:$E,'All Prices combined'!$G46),IF($B46="RAB Long",SUMIFS('RAB Prices Long'!BD:BD,'RAB Prices Long'!$B:$B,'All Prices combined'!$D46,'RAB Prices Long'!$E:$E,'All Prices combined'!$G46)))),2)</f>
        <v>2.56</v>
      </c>
      <c r="BB46" s="2">
        <f>ROUND(IF($B46="Annuity",SUMIFS('Annuity Prices'!BE:BE,'Annuity Prices'!$B:$B,$D46,'Annuity Prices'!$E:$E,$G46),IF($B46="RAB Short",SUMIFS('RAB Prices Short'!BE:BE,'RAB Prices Short'!$B:$B,'All Prices combined'!$D46,'RAB Prices Short'!$E:$E,'All Prices combined'!$G46),IF($B46="RAB Long",SUMIFS('RAB Prices Long'!BE:BE,'RAB Prices Long'!$B:$B,'All Prices combined'!$D46,'RAB Prices Long'!$E:$E,'All Prices combined'!$G46)))),2)</f>
        <v>2.61</v>
      </c>
      <c r="BC46" s="2">
        <f>ROUND(IF($B46="Annuity",SUMIFS('Annuity Prices'!BF:BF,'Annuity Prices'!$B:$B,$D46,'Annuity Prices'!$E:$E,$G46),IF($B46="RAB Short",SUMIFS('RAB Prices Short'!BF:BF,'RAB Prices Short'!$B:$B,'All Prices combined'!$D46,'RAB Prices Short'!$E:$E,'All Prices combined'!$G46),IF($B46="RAB Long",SUMIFS('RAB Prices Long'!BF:BF,'RAB Prices Long'!$B:$B,'All Prices combined'!$D46,'RAB Prices Long'!$E:$E,'All Prices combined'!$G46)))),2)</f>
        <v>2.67</v>
      </c>
      <c r="BD46" s="2">
        <f>ROUND(IF($B46="Annuity",SUMIFS('Annuity Prices'!BG:BG,'Annuity Prices'!$B:$B,$D46,'Annuity Prices'!$E:$E,$G46),IF($B46="RAB Short",SUMIFS('RAB Prices Short'!BG:BG,'RAB Prices Short'!$B:$B,'All Prices combined'!$D46,'RAB Prices Short'!$E:$E,'All Prices combined'!$G46),IF($B46="RAB Long",SUMIFS('RAB Prices Long'!BG:BG,'RAB Prices Long'!$B:$B,'All Prices combined'!$D46,'RAB Prices Long'!$E:$E,'All Prices combined'!$G46)))),2)</f>
        <v>2.74</v>
      </c>
      <c r="BE46" s="2">
        <f>ROUND(IF($B46="Annuity",SUMIFS('Annuity Prices'!BH:BH,'Annuity Prices'!$B:$B,$D46,'Annuity Prices'!$E:$E,$G46),IF($B46="RAB Short",SUMIFS('RAB Prices Short'!BH:BH,'RAB Prices Short'!$B:$B,'All Prices combined'!$D46,'RAB Prices Short'!$E:$E,'All Prices combined'!$G46),IF($B46="RAB Long",SUMIFS('RAB Prices Long'!BH:BH,'RAB Prices Long'!$B:$B,'All Prices combined'!$D46,'RAB Prices Long'!$E:$E,'All Prices combined'!$G46)))),2)</f>
        <v>2.81</v>
      </c>
      <c r="BF46" s="2">
        <f>ROUND(IF($B46="Annuity",SUMIFS('Annuity Prices'!BI:BI,'Annuity Prices'!$B:$B,$D46,'Annuity Prices'!$E:$E,$G46),IF($B46="RAB Short",SUMIFS('RAB Prices Short'!BI:BI,'RAB Prices Short'!$B:$B,'All Prices combined'!$D46,'RAB Prices Short'!$E:$E,'All Prices combined'!$G46),IF($B46="RAB Long",SUMIFS('RAB Prices Long'!BI:BI,'RAB Prices Long'!$B:$B,'All Prices combined'!$D46,'RAB Prices Long'!$E:$E,'All Prices combined'!$G46)))),2)</f>
        <v>2.86</v>
      </c>
      <c r="BG46" s="2">
        <f>ROUND(IF($B46="Annuity",SUMIFS('Annuity Prices'!BJ:BJ,'Annuity Prices'!$B:$B,$D46,'Annuity Prices'!$E:$E,$G46),IF($B46="RAB Short",SUMIFS('RAB Prices Short'!BJ:BJ,'RAB Prices Short'!$B:$B,'All Prices combined'!$D46,'RAB Prices Short'!$E:$E,'All Prices combined'!$G46),IF($B46="RAB Long",SUMIFS('RAB Prices Long'!BJ:BJ,'RAB Prices Long'!$B:$B,'All Prices combined'!$D46,'RAB Prices Long'!$E:$E,'All Prices combined'!$G46)))),2)</f>
        <v>2.94</v>
      </c>
      <c r="BH46" s="2">
        <f>ROUND(IF($B46="Annuity",SUMIFS('Annuity Prices'!BK:BK,'Annuity Prices'!$B:$B,$D46,'Annuity Prices'!$E:$E,$G46),IF($B46="RAB Short",SUMIFS('RAB Prices Short'!BK:BK,'RAB Prices Short'!$B:$B,'All Prices combined'!$D46,'RAB Prices Short'!$E:$E,'All Prices combined'!$G46),IF($B46="RAB Long",SUMIFS('RAB Prices Long'!BK:BK,'RAB Prices Long'!$B:$B,'All Prices combined'!$D46,'RAB Prices Long'!$E:$E,'All Prices combined'!$G46)))),2)</f>
        <v>3.01</v>
      </c>
      <c r="BI46" s="2">
        <f>ROUND(IF($B46="Annuity",SUMIFS('Annuity Prices'!BL:BL,'Annuity Prices'!$B:$B,$D46,'Annuity Prices'!$E:$E,$G46),IF($B46="RAB Short",SUMIFS('RAB Prices Short'!BL:BL,'RAB Prices Short'!$B:$B,'All Prices combined'!$D46,'RAB Prices Short'!$E:$E,'All Prices combined'!$G46),IF($B46="RAB Long",SUMIFS('RAB Prices Long'!BL:BL,'RAB Prices Long'!$B:$B,'All Prices combined'!$D46,'RAB Prices Long'!$E:$E,'All Prices combined'!$G46)))),2)</f>
        <v>3.08</v>
      </c>
      <c r="BJ46" s="2">
        <f>ROUND(IF($B46="Annuity",SUMIFS('Annuity Prices'!BM:BM,'Annuity Prices'!$B:$B,$D46,'Annuity Prices'!$E:$E,$G46),IF($B46="RAB Short",SUMIFS('RAB Prices Short'!BM:BM,'RAB Prices Short'!$B:$B,'All Prices combined'!$D46,'RAB Prices Short'!$E:$E,'All Prices combined'!$G46),IF($B46="RAB Long",SUMIFS('RAB Prices Long'!BM:BM,'RAB Prices Long'!$B:$B,'All Prices combined'!$D46,'RAB Prices Long'!$E:$E,'All Prices combined'!$G46)))),2)</f>
        <v>3.15</v>
      </c>
      <c r="BK46" s="2">
        <f>ROUND(IF($B46="Annuity",SUMIFS('Annuity Prices'!BN:BN,'Annuity Prices'!$B:$B,$D46,'Annuity Prices'!$E:$E,$G46),IF($B46="RAB Short",SUMIFS('RAB Prices Short'!BN:BN,'RAB Prices Short'!$B:$B,'All Prices combined'!$D46,'RAB Prices Short'!$E:$E,'All Prices combined'!$G46),IF($B46="RAB Long",SUMIFS('RAB Prices Long'!BN:BN,'RAB Prices Long'!$B:$B,'All Prices combined'!$D46,'RAB Prices Long'!$E:$E,'All Prices combined'!$G46)))),2)</f>
        <v>3.22</v>
      </c>
      <c r="BL46" s="2">
        <f>ROUND(IF($B46="Annuity",SUMIFS('Annuity Prices'!BO:BO,'Annuity Prices'!$B:$B,$D46,'Annuity Prices'!$E:$E,$G46),IF($B46="RAB Short",SUMIFS('RAB Prices Short'!BO:BO,'RAB Prices Short'!$B:$B,'All Prices combined'!$D46,'RAB Prices Short'!$E:$E,'All Prices combined'!$G46),IF($B46="RAB Long",SUMIFS('RAB Prices Long'!BO:BO,'RAB Prices Long'!$B:$B,'All Prices combined'!$D46,'RAB Prices Long'!$E:$E,'All Prices combined'!$G46)))),2)</f>
        <v>3.31</v>
      </c>
      <c r="BM46" s="2">
        <f>ROUND(IF($B46="Annuity",SUMIFS('Annuity Prices'!BP:BP,'Annuity Prices'!$B:$B,$D46,'Annuity Prices'!$E:$E,$G46),IF($B46="RAB Short",SUMIFS('RAB Prices Short'!BP:BP,'RAB Prices Short'!$B:$B,'All Prices combined'!$D46,'RAB Prices Short'!$E:$E,'All Prices combined'!$G46),IF($B46="RAB Long",SUMIFS('RAB Prices Long'!BP:BP,'RAB Prices Long'!$B:$B,'All Prices combined'!$D46,'RAB Prices Long'!$E:$E,'All Prices combined'!$G46)))),2)</f>
        <v>3.39</v>
      </c>
      <c r="BN46" s="2">
        <f>ROUND(IF($B46="Annuity",SUMIFS('Annuity Prices'!BQ:BQ,'Annuity Prices'!$B:$B,$D46,'Annuity Prices'!$E:$E,$G46),IF($B46="RAB Short",SUMIFS('RAB Prices Short'!BQ:BQ,'RAB Prices Short'!$B:$B,'All Prices combined'!$D46,'RAB Prices Short'!$E:$E,'All Prices combined'!$G46),IF($B46="RAB Long",SUMIFS('RAB Prices Long'!BQ:BQ,'RAB Prices Long'!$B:$B,'All Prices combined'!$D46,'RAB Prices Long'!$E:$E,'All Prices combined'!$G46)))),2)</f>
        <v>3.46</v>
      </c>
      <c r="BO46" s="2">
        <f>ROUND(IF($B46="Annuity",SUMIFS('Annuity Prices'!BR:BR,'Annuity Prices'!$B:$B,$D46,'Annuity Prices'!$E:$E,$G46),IF($B46="RAB Short",SUMIFS('RAB Prices Short'!BR:BR,'RAB Prices Short'!$B:$B,'All Prices combined'!$D46,'RAB Prices Short'!$E:$E,'All Prices combined'!$G46),IF($B46="RAB Long",SUMIFS('RAB Prices Long'!BR:BR,'RAB Prices Long'!$B:$B,'All Prices combined'!$D46,'RAB Prices Long'!$E:$E,'All Prices combined'!$G46)))),2)</f>
        <v>3.54</v>
      </c>
      <c r="BP46" s="2">
        <f>ROUND(IF($B46="Annuity",SUMIFS('Annuity Prices'!BS:BS,'Annuity Prices'!$B:$B,$D46,'Annuity Prices'!$E:$E,$G46),IF($B46="RAB Short",SUMIFS('RAB Prices Short'!BS:BS,'RAB Prices Short'!$B:$B,'All Prices combined'!$D46,'RAB Prices Short'!$E:$E,'All Prices combined'!$G46),IF($B46="RAB Long",SUMIFS('RAB Prices Long'!BS:BS,'RAB Prices Long'!$B:$B,'All Prices combined'!$D46,'RAB Prices Long'!$E:$E,'All Prices combined'!$G46)))),2)</f>
        <v>3.63</v>
      </c>
      <c r="BQ46" s="2">
        <f>ROUND(IF($B46="Annuity",SUMIFS('Annuity Prices'!BT:BT,'Annuity Prices'!$B:$B,$D46,'Annuity Prices'!$E:$E,$G46),IF($B46="RAB Short",SUMIFS('RAB Prices Short'!BT:BT,'RAB Prices Short'!$B:$B,'All Prices combined'!$D46,'RAB Prices Short'!$E:$E,'All Prices combined'!$G46),IF($B46="RAB Long",SUMIFS('RAB Prices Long'!BT:BT,'RAB Prices Long'!$B:$B,'All Prices combined'!$D46,'RAB Prices Long'!$E:$E,'All Prices combined'!$G46)))),2)</f>
        <v>3.72</v>
      </c>
      <c r="BR46" s="2">
        <f>ROUND(IF($B46="Annuity",SUMIFS('Annuity Prices'!BU:BU,'Annuity Prices'!$B:$B,$D46,'Annuity Prices'!$E:$E,$G46),IF($B46="RAB Short",SUMIFS('RAB Prices Short'!BU:BU,'RAB Prices Short'!$B:$B,'All Prices combined'!$D46,'RAB Prices Short'!$E:$E,'All Prices combined'!$G46),IF($B46="RAB Long",SUMIFS('RAB Prices Long'!BU:BU,'RAB Prices Long'!$B:$B,'All Prices combined'!$D46,'RAB Prices Long'!$E:$E,'All Prices combined'!$G46)))),2)</f>
        <v>3.79</v>
      </c>
      <c r="BS46" s="2">
        <f>ROUND(IF($B46="Annuity",SUMIFS('Annuity Prices'!BV:BV,'Annuity Prices'!$B:$B,$D46,'Annuity Prices'!$E:$E,$G46),IF($B46="RAB Short",SUMIFS('RAB Prices Short'!BV:BV,'RAB Prices Short'!$B:$B,'All Prices combined'!$D46,'RAB Prices Short'!$E:$E,'All Prices combined'!$G46),IF($B46="RAB Long",SUMIFS('RAB Prices Long'!BV:BV,'RAB Prices Long'!$B:$B,'All Prices combined'!$D46,'RAB Prices Long'!$E:$E,'All Prices combined'!$G46)))),2)</f>
        <v>3.89</v>
      </c>
      <c r="BT46" s="2">
        <f>ROUND(IF($B46="Annuity",SUMIFS('Annuity Prices'!BW:BW,'Annuity Prices'!$B:$B,$D46,'Annuity Prices'!$E:$E,$G46),IF($B46="RAB Short",SUMIFS('RAB Prices Short'!BW:BW,'RAB Prices Short'!$B:$B,'All Prices combined'!$D46,'RAB Prices Short'!$E:$E,'All Prices combined'!$G46),IF($B46="RAB Long",SUMIFS('RAB Prices Long'!BW:BW,'RAB Prices Long'!$B:$B,'All Prices combined'!$D46,'RAB Prices Long'!$E:$E,'All Prices combined'!$G46)))),2)</f>
        <v>3.99</v>
      </c>
      <c r="BU46" s="2">
        <f>ROUND(IF($B46="Annuity",SUMIFS('Annuity Prices'!BX:BX,'Annuity Prices'!$B:$B,$D46,'Annuity Prices'!$E:$E,$G46),IF($B46="RAB Short",SUMIFS('RAB Prices Short'!BX:BX,'RAB Prices Short'!$B:$B,'All Prices combined'!$D46,'RAB Prices Short'!$E:$E,'All Prices combined'!$G46),IF($B46="RAB Long",SUMIFS('RAB Prices Long'!BX:BX,'RAB Prices Long'!$B:$B,'All Prices combined'!$D46,'RAB Prices Long'!$E:$E,'All Prices combined'!$G46)))),2)</f>
        <v>4.09</v>
      </c>
    </row>
    <row r="47" spans="2:73" x14ac:dyDescent="0.25">
      <c r="B47" t="s">
        <v>37</v>
      </c>
      <c r="C47" s="1">
        <v>10</v>
      </c>
      <c r="D47" s="1"/>
      <c r="E47" s="1" t="s">
        <v>154</v>
      </c>
      <c r="F47" s="1">
        <v>10</v>
      </c>
      <c r="G47" s="1" t="s">
        <v>155</v>
      </c>
      <c r="H47" s="1"/>
      <c r="I47" s="2">
        <f>ROUND(IF($B47="Annuity",SUMIFS('Annuity Prices'!L:L,'Annuity Prices'!$B:$B,$D47,'Annuity Prices'!$E:$E,$G47),IF($B47="RAB Short",SUMIFS('RAB Prices Short'!L:L,'RAB Prices Short'!$B:$B,'All Prices combined'!$D47,'RAB Prices Short'!$E:$E,'All Prices combined'!$G47),IF($B47="RAB Long",SUMIFS('RAB Prices Long'!L:L,'RAB Prices Long'!$B:$B,'All Prices combined'!$D47,'RAB Prices Long'!$E:$E,'All Prices combined'!$G47)))),2)</f>
        <v>0</v>
      </c>
      <c r="J47" s="2">
        <f>ROUND(IF($B47="Annuity",SUMIFS('Annuity Prices'!M:M,'Annuity Prices'!$B:$B,$D47,'Annuity Prices'!$E:$E,$G47),IF($B47="RAB Short",SUMIFS('RAB Prices Short'!M:M,'RAB Prices Short'!$B:$B,'All Prices combined'!$D47,'RAB Prices Short'!$E:$E,'All Prices combined'!$G47),IF($B47="RAB Long",SUMIFS('RAB Prices Long'!M:M,'RAB Prices Long'!$B:$B,'All Prices combined'!$D47,'RAB Prices Long'!$E:$E,'All Prices combined'!$G47)))),2)</f>
        <v>0</v>
      </c>
      <c r="K47" s="2">
        <f>ROUND(IF($B47="Annuity",SUMIFS('Annuity Prices'!N:N,'Annuity Prices'!$B:$B,$D47,'Annuity Prices'!$E:$E,$G47),IF($B47="RAB Short",SUMIFS('RAB Prices Short'!N:N,'RAB Prices Short'!$B:$B,'All Prices combined'!$D47,'RAB Prices Short'!$E:$E,'All Prices combined'!$G47),IF($B47="RAB Long",SUMIFS('RAB Prices Long'!N:N,'RAB Prices Long'!$B:$B,'All Prices combined'!$D47,'RAB Prices Long'!$E:$E,'All Prices combined'!$G47)))),2)</f>
        <v>0</v>
      </c>
      <c r="L47" s="2">
        <f>ROUND(IF($B47="Annuity",SUMIFS('Annuity Prices'!O:O,'Annuity Prices'!$B:$B,$D47,'Annuity Prices'!$E:$E,$G47),IF($B47="RAB Short",SUMIFS('RAB Prices Short'!O:O,'RAB Prices Short'!$B:$B,'All Prices combined'!$D47,'RAB Prices Short'!$E:$E,'All Prices combined'!$G47),IF($B47="RAB Long",SUMIFS('RAB Prices Long'!O:O,'RAB Prices Long'!$B:$B,'All Prices combined'!$D47,'RAB Prices Long'!$E:$E,'All Prices combined'!$G47)))),2)</f>
        <v>0</v>
      </c>
      <c r="M47" s="2">
        <f>ROUND(IF($B47="Annuity",SUMIFS('Annuity Prices'!P:P,'Annuity Prices'!$B:$B,$D47,'Annuity Prices'!$E:$E,$G47),IF($B47="RAB Short",SUMIFS('RAB Prices Short'!P:P,'RAB Prices Short'!$B:$B,'All Prices combined'!$D47,'RAB Prices Short'!$E:$E,'All Prices combined'!$G47),IF($B47="RAB Long",SUMIFS('RAB Prices Long'!P:P,'RAB Prices Long'!$B:$B,'All Prices combined'!$D47,'RAB Prices Long'!$E:$E,'All Prices combined'!$G47)))),2)</f>
        <v>0</v>
      </c>
      <c r="N47" s="2">
        <f>ROUND(IF($B47="Annuity",SUMIFS('Annuity Prices'!Q:Q,'Annuity Prices'!$B:$B,$D47,'Annuity Prices'!$E:$E,$G47),IF($B47="RAB Short",SUMIFS('RAB Prices Short'!Q:Q,'RAB Prices Short'!$B:$B,'All Prices combined'!$D47,'RAB Prices Short'!$E:$E,'All Prices combined'!$G47),IF($B47="RAB Long",SUMIFS('RAB Prices Long'!Q:Q,'RAB Prices Long'!$B:$B,'All Prices combined'!$D47,'RAB Prices Long'!$E:$E,'All Prices combined'!$G47)))),2)</f>
        <v>0</v>
      </c>
      <c r="O47" s="2">
        <f>ROUND(IF($B47="Annuity",SUMIFS('Annuity Prices'!R:R,'Annuity Prices'!$B:$B,$D47,'Annuity Prices'!$E:$E,$G47),IF($B47="RAB Short",SUMIFS('RAB Prices Short'!R:R,'RAB Prices Short'!$B:$B,'All Prices combined'!$D47,'RAB Prices Short'!$E:$E,'All Prices combined'!$G47),IF($B47="RAB Long",SUMIFS('RAB Prices Long'!R:R,'RAB Prices Long'!$B:$B,'All Prices combined'!$D47,'RAB Prices Long'!$E:$E,'All Prices combined'!$G47)))),2)</f>
        <v>0</v>
      </c>
      <c r="P47" s="2">
        <f>ROUND(IF($B47="Annuity",SUMIFS('Annuity Prices'!S:S,'Annuity Prices'!$B:$B,$D47,'Annuity Prices'!$E:$E,$G47),IF($B47="RAB Short",SUMIFS('RAB Prices Short'!S:S,'RAB Prices Short'!$B:$B,'All Prices combined'!$D47,'RAB Prices Short'!$E:$E,'All Prices combined'!$G47),IF($B47="RAB Long",SUMIFS('RAB Prices Long'!S:S,'RAB Prices Long'!$B:$B,'All Prices combined'!$D47,'RAB Prices Long'!$E:$E,'All Prices combined'!$G47)))),2)</f>
        <v>0</v>
      </c>
      <c r="Q47" s="2">
        <f>ROUND(IF($B47="Annuity",SUMIFS('Annuity Prices'!T:T,'Annuity Prices'!$B:$B,$D47,'Annuity Prices'!$E:$E,$G47),IF($B47="RAB Short",SUMIFS('RAB Prices Short'!T:T,'RAB Prices Short'!$B:$B,'All Prices combined'!$D47,'RAB Prices Short'!$E:$E,'All Prices combined'!$G47),IF($B47="RAB Long",SUMIFS('RAB Prices Long'!T:T,'RAB Prices Long'!$B:$B,'All Prices combined'!$D47,'RAB Prices Long'!$E:$E,'All Prices combined'!$G47)))),2)</f>
        <v>0</v>
      </c>
      <c r="R47" s="2">
        <f>ROUND(IF($B47="Annuity",SUMIFS('Annuity Prices'!U:U,'Annuity Prices'!$B:$B,$D47,'Annuity Prices'!$E:$E,$G47),IF($B47="RAB Short",SUMIFS('RAB Prices Short'!U:U,'RAB Prices Short'!$B:$B,'All Prices combined'!$D47,'RAB Prices Short'!$E:$E,'All Prices combined'!$G47),IF($B47="RAB Long",SUMIFS('RAB Prices Long'!U:U,'RAB Prices Long'!$B:$B,'All Prices combined'!$D47,'RAB Prices Long'!$E:$E,'All Prices combined'!$G47)))),2)</f>
        <v>0</v>
      </c>
      <c r="S47" s="2">
        <f>ROUND(IF($B47="Annuity",SUMIFS('Annuity Prices'!V:V,'Annuity Prices'!$B:$B,$D47,'Annuity Prices'!$E:$E,$G47),IF($B47="RAB Short",SUMIFS('RAB Prices Short'!V:V,'RAB Prices Short'!$B:$B,'All Prices combined'!$D47,'RAB Prices Short'!$E:$E,'All Prices combined'!$G47),IF($B47="RAB Long",SUMIFS('RAB Prices Long'!V:V,'RAB Prices Long'!$B:$B,'All Prices combined'!$D47,'RAB Prices Long'!$E:$E,'All Prices combined'!$G47)))),2)</f>
        <v>0</v>
      </c>
      <c r="T47" s="2">
        <f>ROUND(IF($B47="Annuity",SUMIFS('Annuity Prices'!W:W,'Annuity Prices'!$B:$B,$D47,'Annuity Prices'!$E:$E,$G47),IF($B47="RAB Short",SUMIFS('RAB Prices Short'!W:W,'RAB Prices Short'!$B:$B,'All Prices combined'!$D47,'RAB Prices Short'!$E:$E,'All Prices combined'!$G47),IF($B47="RAB Long",SUMIFS('RAB Prices Long'!W:W,'RAB Prices Long'!$B:$B,'All Prices combined'!$D47,'RAB Prices Long'!$E:$E,'All Prices combined'!$G47)))),2)</f>
        <v>0</v>
      </c>
      <c r="U47" s="2">
        <f>ROUND(IF($B47="Annuity",SUMIFS('Annuity Prices'!X:X,'Annuity Prices'!$B:$B,$D47,'Annuity Prices'!$E:$E,$G47),IF($B47="RAB Short",SUMIFS('RAB Prices Short'!X:X,'RAB Prices Short'!$B:$B,'All Prices combined'!$D47,'RAB Prices Short'!$E:$E,'All Prices combined'!$G47),IF($B47="RAB Long",SUMIFS('RAB Prices Long'!X:X,'RAB Prices Long'!$B:$B,'All Prices combined'!$D47,'RAB Prices Long'!$E:$E,'All Prices combined'!$G47)))),2)</f>
        <v>0</v>
      </c>
      <c r="V47" s="2">
        <f>ROUND(IF($B47="Annuity",SUMIFS('Annuity Prices'!Y:Y,'Annuity Prices'!$B:$B,$D47,'Annuity Prices'!$E:$E,$G47),IF($B47="RAB Short",SUMIFS('RAB Prices Short'!Y:Y,'RAB Prices Short'!$B:$B,'All Prices combined'!$D47,'RAB Prices Short'!$E:$E,'All Prices combined'!$G47),IF($B47="RAB Long",SUMIFS('RAB Prices Long'!Y:Y,'RAB Prices Long'!$B:$B,'All Prices combined'!$D47,'RAB Prices Long'!$E:$E,'All Prices combined'!$G47)))),2)</f>
        <v>0</v>
      </c>
      <c r="W47" s="2">
        <f>ROUND(IF($B47="Annuity",SUMIFS('Annuity Prices'!Z:Z,'Annuity Prices'!$B:$B,$D47,'Annuity Prices'!$E:$E,$G47),IF($B47="RAB Short",SUMIFS('RAB Prices Short'!Z:Z,'RAB Prices Short'!$B:$B,'All Prices combined'!$D47,'RAB Prices Short'!$E:$E,'All Prices combined'!$G47),IF($B47="RAB Long",SUMIFS('RAB Prices Long'!Z:Z,'RAB Prices Long'!$B:$B,'All Prices combined'!$D47,'RAB Prices Long'!$E:$E,'All Prices combined'!$G47)))),2)</f>
        <v>0</v>
      </c>
      <c r="X47" s="2">
        <f>ROUND(IF($B47="Annuity",SUMIFS('Annuity Prices'!AA:AA,'Annuity Prices'!$B:$B,$D47,'Annuity Prices'!$E:$E,$G47),IF($B47="RAB Short",SUMIFS('RAB Prices Short'!AA:AA,'RAB Prices Short'!$B:$B,'All Prices combined'!$D47,'RAB Prices Short'!$E:$E,'All Prices combined'!$G47),IF($B47="RAB Long",SUMIFS('RAB Prices Long'!AA:AA,'RAB Prices Long'!$B:$B,'All Prices combined'!$D47,'RAB Prices Long'!$E:$E,'All Prices combined'!$G47)))),2)</f>
        <v>0</v>
      </c>
      <c r="Y47" s="2">
        <f>ROUND(IF($B47="Annuity",SUMIFS('Annuity Prices'!AB:AB,'Annuity Prices'!$B:$B,$D47,'Annuity Prices'!$E:$E,$G47),IF($B47="RAB Short",SUMIFS('RAB Prices Short'!AB:AB,'RAB Prices Short'!$B:$B,'All Prices combined'!$D47,'RAB Prices Short'!$E:$E,'All Prices combined'!$G47),IF($B47="RAB Long",SUMIFS('RAB Prices Long'!AB:AB,'RAB Prices Long'!$B:$B,'All Prices combined'!$D47,'RAB Prices Long'!$E:$E,'All Prices combined'!$G47)))),2)</f>
        <v>0</v>
      </c>
      <c r="Z47" s="2">
        <f>ROUND(IF($B47="Annuity",SUMIFS('Annuity Prices'!AC:AC,'Annuity Prices'!$B:$B,$D47,'Annuity Prices'!$E:$E,$G47),IF($B47="RAB Short",SUMIFS('RAB Prices Short'!AC:AC,'RAB Prices Short'!$B:$B,'All Prices combined'!$D47,'RAB Prices Short'!$E:$E,'All Prices combined'!$G47),IF($B47="RAB Long",SUMIFS('RAB Prices Long'!AC:AC,'RAB Prices Long'!$B:$B,'All Prices combined'!$D47,'RAB Prices Long'!$E:$E,'All Prices combined'!$G47)))),2)</f>
        <v>0</v>
      </c>
      <c r="AA47" s="2">
        <f>ROUND(IF($B47="Annuity",SUMIFS('Annuity Prices'!AD:AD,'Annuity Prices'!$B:$B,$D47,'Annuity Prices'!$E:$E,$G47),IF($B47="RAB Short",SUMIFS('RAB Prices Short'!AD:AD,'RAB Prices Short'!$B:$B,'All Prices combined'!$D47,'RAB Prices Short'!$E:$E,'All Prices combined'!$G47),IF($B47="RAB Long",SUMIFS('RAB Prices Long'!AD:AD,'RAB Prices Long'!$B:$B,'All Prices combined'!$D47,'RAB Prices Long'!$E:$E,'All Prices combined'!$G47)))),2)</f>
        <v>0</v>
      </c>
      <c r="AB47" s="2">
        <f>ROUND(IF($B47="Annuity",SUMIFS('Annuity Prices'!AE:AE,'Annuity Prices'!$B:$B,$D47,'Annuity Prices'!$E:$E,$G47),IF($B47="RAB Short",SUMIFS('RAB Prices Short'!AE:AE,'RAB Prices Short'!$B:$B,'All Prices combined'!$D47,'RAB Prices Short'!$E:$E,'All Prices combined'!$G47),IF($B47="RAB Long",SUMIFS('RAB Prices Long'!AE:AE,'RAB Prices Long'!$B:$B,'All Prices combined'!$D47,'RAB Prices Long'!$E:$E,'All Prices combined'!$G47)))),2)</f>
        <v>0</v>
      </c>
      <c r="AC47" s="2">
        <f>ROUND(IF($B47="Annuity",SUMIFS('Annuity Prices'!AF:AF,'Annuity Prices'!$B:$B,$D47,'Annuity Prices'!$E:$E,$G47),IF($B47="RAB Short",SUMIFS('RAB Prices Short'!AF:AF,'RAB Prices Short'!$B:$B,'All Prices combined'!$D47,'RAB Prices Short'!$E:$E,'All Prices combined'!$G47),IF($B47="RAB Long",SUMIFS('RAB Prices Long'!AF:AF,'RAB Prices Long'!$B:$B,'All Prices combined'!$D47,'RAB Prices Long'!$E:$E,'All Prices combined'!$G47)))),2)</f>
        <v>0</v>
      </c>
      <c r="AD47" s="2">
        <f>ROUND(IF($B47="Annuity",SUMIFS('Annuity Prices'!AG:AG,'Annuity Prices'!$B:$B,$D47,'Annuity Prices'!$E:$E,$G47),IF($B47="RAB Short",SUMIFS('RAB Prices Short'!AG:AG,'RAB Prices Short'!$B:$B,'All Prices combined'!$D47,'RAB Prices Short'!$E:$E,'All Prices combined'!$G47),IF($B47="RAB Long",SUMIFS('RAB Prices Long'!AG:AG,'RAB Prices Long'!$B:$B,'All Prices combined'!$D47,'RAB Prices Long'!$E:$E,'All Prices combined'!$G47)))),2)</f>
        <v>0</v>
      </c>
      <c r="AE47" s="2">
        <f>ROUND(IF($B47="Annuity",SUMIFS('Annuity Prices'!AH:AH,'Annuity Prices'!$B:$B,$D47,'Annuity Prices'!$E:$E,$G47),IF($B47="RAB Short",SUMIFS('RAB Prices Short'!AH:AH,'RAB Prices Short'!$B:$B,'All Prices combined'!$D47,'RAB Prices Short'!$E:$E,'All Prices combined'!$G47),IF($B47="RAB Long",SUMIFS('RAB Prices Long'!AH:AH,'RAB Prices Long'!$B:$B,'All Prices combined'!$D47,'RAB Prices Long'!$E:$E,'All Prices combined'!$G47)))),2)</f>
        <v>0</v>
      </c>
      <c r="AF47" s="2">
        <f>ROUND(IF($B47="Annuity",SUMIFS('Annuity Prices'!AI:AI,'Annuity Prices'!$B:$B,$D47,'Annuity Prices'!$E:$E,$G47),IF($B47="RAB Short",SUMIFS('RAB Prices Short'!AI:AI,'RAB Prices Short'!$B:$B,'All Prices combined'!$D47,'RAB Prices Short'!$E:$E,'All Prices combined'!$G47),IF($B47="RAB Long",SUMIFS('RAB Prices Long'!AI:AI,'RAB Prices Long'!$B:$B,'All Prices combined'!$D47,'RAB Prices Long'!$E:$E,'All Prices combined'!$G47)))),2)</f>
        <v>0</v>
      </c>
      <c r="AG47" s="2">
        <f>ROUND(IF($B47="Annuity",SUMIFS('Annuity Prices'!AJ:AJ,'Annuity Prices'!$B:$B,$D47,'Annuity Prices'!$E:$E,$G47),IF($B47="RAB Short",SUMIFS('RAB Prices Short'!AJ:AJ,'RAB Prices Short'!$B:$B,'All Prices combined'!$D47,'RAB Prices Short'!$E:$E,'All Prices combined'!$G47),IF($B47="RAB Long",SUMIFS('RAB Prices Long'!AJ:AJ,'RAB Prices Long'!$B:$B,'All Prices combined'!$D47,'RAB Prices Long'!$E:$E,'All Prices combined'!$G47)))),2)</f>
        <v>0</v>
      </c>
      <c r="AH47" s="2">
        <f>ROUND(IF($B47="Annuity",SUMIFS('Annuity Prices'!AK:AK,'Annuity Prices'!$B:$B,$D47,'Annuity Prices'!$E:$E,$G47),IF($B47="RAB Short",SUMIFS('RAB Prices Short'!AK:AK,'RAB Prices Short'!$B:$B,'All Prices combined'!$D47,'RAB Prices Short'!$E:$E,'All Prices combined'!$G47),IF($B47="RAB Long",SUMIFS('RAB Prices Long'!AK:AK,'RAB Prices Long'!$B:$B,'All Prices combined'!$D47,'RAB Prices Long'!$E:$E,'All Prices combined'!$G47)))),2)</f>
        <v>0</v>
      </c>
      <c r="AI47" s="2">
        <f>ROUND(IF($B47="Annuity",SUMIFS('Annuity Prices'!AL:AL,'Annuity Prices'!$B:$B,$D47,'Annuity Prices'!$E:$E,$G47),IF($B47="RAB Short",SUMIFS('RAB Prices Short'!AL:AL,'RAB Prices Short'!$B:$B,'All Prices combined'!$D47,'RAB Prices Short'!$E:$E,'All Prices combined'!$G47),IF($B47="RAB Long",SUMIFS('RAB Prices Long'!AL:AL,'RAB Prices Long'!$B:$B,'All Prices combined'!$D47,'RAB Prices Long'!$E:$E,'All Prices combined'!$G47)))),2)</f>
        <v>0</v>
      </c>
      <c r="AJ47" s="2">
        <f>ROUND(IF($B47="Annuity",SUMIFS('Annuity Prices'!AM:AM,'Annuity Prices'!$B:$B,$D47,'Annuity Prices'!$E:$E,$G47),IF($B47="RAB Short",SUMIFS('RAB Prices Short'!AM:AM,'RAB Prices Short'!$B:$B,'All Prices combined'!$D47,'RAB Prices Short'!$E:$E,'All Prices combined'!$G47),IF($B47="RAB Long",SUMIFS('RAB Prices Long'!AM:AM,'RAB Prices Long'!$B:$B,'All Prices combined'!$D47,'RAB Prices Long'!$E:$E,'All Prices combined'!$G47)))),2)</f>
        <v>0</v>
      </c>
      <c r="AK47" s="2">
        <f>ROUND(IF($B47="Annuity",SUMIFS('Annuity Prices'!AN:AN,'Annuity Prices'!$B:$B,$D47,'Annuity Prices'!$E:$E,$G47),IF($B47="RAB Short",SUMIFS('RAB Prices Short'!AN:AN,'RAB Prices Short'!$B:$B,'All Prices combined'!$D47,'RAB Prices Short'!$E:$E,'All Prices combined'!$G47),IF($B47="RAB Long",SUMIFS('RAB Prices Long'!AN:AN,'RAB Prices Long'!$B:$B,'All Prices combined'!$D47,'RAB Prices Long'!$E:$E,'All Prices combined'!$G47)))),2)</f>
        <v>0</v>
      </c>
      <c r="AL47" s="2">
        <f>ROUND(IF($B47="Annuity",SUMIFS('Annuity Prices'!AO:AO,'Annuity Prices'!$B:$B,$D47,'Annuity Prices'!$E:$E,$G47),IF($B47="RAB Short",SUMIFS('RAB Prices Short'!AO:AO,'RAB Prices Short'!$B:$B,'All Prices combined'!$D47,'RAB Prices Short'!$E:$E,'All Prices combined'!$G47),IF($B47="RAB Long",SUMIFS('RAB Prices Long'!AO:AO,'RAB Prices Long'!$B:$B,'All Prices combined'!$D47,'RAB Prices Long'!$E:$E,'All Prices combined'!$G47)))),2)</f>
        <v>0</v>
      </c>
      <c r="AM47" s="2">
        <f>ROUND(IF($B47="Annuity",SUMIFS('Annuity Prices'!AP:AP,'Annuity Prices'!$B:$B,$D47,'Annuity Prices'!$E:$E,$G47),IF($B47="RAB Short",SUMIFS('RAB Prices Short'!AP:AP,'RAB Prices Short'!$B:$B,'All Prices combined'!$D47,'RAB Prices Short'!$E:$E,'All Prices combined'!$G47),IF($B47="RAB Long",SUMIFS('RAB Prices Long'!AP:AP,'RAB Prices Long'!$B:$B,'All Prices combined'!$D47,'RAB Prices Long'!$E:$E,'All Prices combined'!$G47)))),2)</f>
        <v>0</v>
      </c>
      <c r="AN47" s="2">
        <f>ROUND(IF($B47="Annuity",SUMIFS('Annuity Prices'!AQ:AQ,'Annuity Prices'!$B:$B,$D47,'Annuity Prices'!$E:$E,$G47),IF($B47="RAB Short",SUMIFS('RAB Prices Short'!AQ:AQ,'RAB Prices Short'!$B:$B,'All Prices combined'!$D47,'RAB Prices Short'!$E:$E,'All Prices combined'!$G47),IF($B47="RAB Long",SUMIFS('RAB Prices Long'!AQ:AQ,'RAB Prices Long'!$B:$B,'All Prices combined'!$D47,'RAB Prices Long'!$E:$E,'All Prices combined'!$G47)))),2)</f>
        <v>0</v>
      </c>
      <c r="AO47" s="2">
        <f>ROUND(IF($B47="Annuity",SUMIFS('Annuity Prices'!AR:AR,'Annuity Prices'!$B:$B,$D47,'Annuity Prices'!$E:$E,$G47),IF($B47="RAB Short",SUMIFS('RAB Prices Short'!AR:AR,'RAB Prices Short'!$B:$B,'All Prices combined'!$D47,'RAB Prices Short'!$E:$E,'All Prices combined'!$G47),IF($B47="RAB Long",SUMIFS('RAB Prices Long'!AR:AR,'RAB Prices Long'!$B:$B,'All Prices combined'!$D47,'RAB Prices Long'!$E:$E,'All Prices combined'!$G47)))),2)</f>
        <v>0</v>
      </c>
      <c r="AP47" s="2">
        <f>ROUND(IF($B47="Annuity",SUMIFS('Annuity Prices'!AS:AS,'Annuity Prices'!$B:$B,$D47,'Annuity Prices'!$E:$E,$G47),IF($B47="RAB Short",SUMIFS('RAB Prices Short'!AS:AS,'RAB Prices Short'!$B:$B,'All Prices combined'!$D47,'RAB Prices Short'!$E:$E,'All Prices combined'!$G47),IF($B47="RAB Long",SUMIFS('RAB Prices Long'!AS:AS,'RAB Prices Long'!$B:$B,'All Prices combined'!$D47,'RAB Prices Long'!$E:$E,'All Prices combined'!$G47)))),2)</f>
        <v>0</v>
      </c>
      <c r="AQ47" s="2">
        <f>ROUND(IF($B47="Annuity",SUMIFS('Annuity Prices'!AT:AT,'Annuity Prices'!$B:$B,$D47,'Annuity Prices'!$E:$E,$G47),IF($B47="RAB Short",SUMIFS('RAB Prices Short'!AT:AT,'RAB Prices Short'!$B:$B,'All Prices combined'!$D47,'RAB Prices Short'!$E:$E,'All Prices combined'!$G47),IF($B47="RAB Long",SUMIFS('RAB Prices Long'!AT:AT,'RAB Prices Long'!$B:$B,'All Prices combined'!$D47,'RAB Prices Long'!$E:$E,'All Prices combined'!$G47)))),2)</f>
        <v>0</v>
      </c>
      <c r="AR47" s="2">
        <f>ROUND(IF($B47="Annuity",SUMIFS('Annuity Prices'!AU:AU,'Annuity Prices'!$B:$B,$D47,'Annuity Prices'!$E:$E,$G47),IF($B47="RAB Short",SUMIFS('RAB Prices Short'!AU:AU,'RAB Prices Short'!$B:$B,'All Prices combined'!$D47,'RAB Prices Short'!$E:$E,'All Prices combined'!$G47),IF($B47="RAB Long",SUMIFS('RAB Prices Long'!AU:AU,'RAB Prices Long'!$B:$B,'All Prices combined'!$D47,'RAB Prices Long'!$E:$E,'All Prices combined'!$G47)))),2)</f>
        <v>0</v>
      </c>
      <c r="AS47" s="2">
        <f>ROUND(IF($B47="Annuity",SUMIFS('Annuity Prices'!AV:AV,'Annuity Prices'!$B:$B,$D47,'Annuity Prices'!$E:$E,$G47),IF($B47="RAB Short",SUMIFS('RAB Prices Short'!AV:AV,'RAB Prices Short'!$B:$B,'All Prices combined'!$D47,'RAB Prices Short'!$E:$E,'All Prices combined'!$G47),IF($B47="RAB Long",SUMIFS('RAB Prices Long'!AV:AV,'RAB Prices Long'!$B:$B,'All Prices combined'!$D47,'RAB Prices Long'!$E:$E,'All Prices combined'!$G47)))),2)</f>
        <v>0</v>
      </c>
      <c r="AT47" s="2">
        <f>ROUND(IF($B47="Annuity",SUMIFS('Annuity Prices'!AW:AW,'Annuity Prices'!$B:$B,$D47,'Annuity Prices'!$E:$E,$G47),IF($B47="RAB Short",SUMIFS('RAB Prices Short'!AW:AW,'RAB Prices Short'!$B:$B,'All Prices combined'!$D47,'RAB Prices Short'!$E:$E,'All Prices combined'!$G47),IF($B47="RAB Long",SUMIFS('RAB Prices Long'!AW:AW,'RAB Prices Long'!$B:$B,'All Prices combined'!$D47,'RAB Prices Long'!$E:$E,'All Prices combined'!$G47)))),2)</f>
        <v>0</v>
      </c>
      <c r="AU47" s="2">
        <f>ROUND(IF($B47="Annuity",SUMIFS('Annuity Prices'!AX:AX,'Annuity Prices'!$B:$B,$D47,'Annuity Prices'!$E:$E,$G47),IF($B47="RAB Short",SUMIFS('RAB Prices Short'!AX:AX,'RAB Prices Short'!$B:$B,'All Prices combined'!$D47,'RAB Prices Short'!$E:$E,'All Prices combined'!$G47),IF($B47="RAB Long",SUMIFS('RAB Prices Long'!AX:AX,'RAB Prices Long'!$B:$B,'All Prices combined'!$D47,'RAB Prices Long'!$E:$E,'All Prices combined'!$G47)))),2)</f>
        <v>0</v>
      </c>
      <c r="AV47" s="2">
        <f>ROUND(IF($B47="Annuity",SUMIFS('Annuity Prices'!AY:AY,'Annuity Prices'!$B:$B,$D47,'Annuity Prices'!$E:$E,$G47),IF($B47="RAB Short",SUMIFS('RAB Prices Short'!AY:AY,'RAB Prices Short'!$B:$B,'All Prices combined'!$D47,'RAB Prices Short'!$E:$E,'All Prices combined'!$G47),IF($B47="RAB Long",SUMIFS('RAB Prices Long'!AY:AY,'RAB Prices Long'!$B:$B,'All Prices combined'!$D47,'RAB Prices Long'!$E:$E,'All Prices combined'!$G47)))),2)</f>
        <v>0</v>
      </c>
      <c r="AW47" s="2">
        <f>ROUND(IF($B47="Annuity",SUMIFS('Annuity Prices'!AZ:AZ,'Annuity Prices'!$B:$B,$D47,'Annuity Prices'!$E:$E,$G47),IF($B47="RAB Short",SUMIFS('RAB Prices Short'!AZ:AZ,'RAB Prices Short'!$B:$B,'All Prices combined'!$D47,'RAB Prices Short'!$E:$E,'All Prices combined'!$G47),IF($B47="RAB Long",SUMIFS('RAB Prices Long'!AZ:AZ,'RAB Prices Long'!$B:$B,'All Prices combined'!$D47,'RAB Prices Long'!$E:$E,'All Prices combined'!$G47)))),2)</f>
        <v>0</v>
      </c>
      <c r="AX47" s="2">
        <f>ROUND(IF($B47="Annuity",SUMIFS('Annuity Prices'!BA:BA,'Annuity Prices'!$B:$B,$D47,'Annuity Prices'!$E:$E,$G47),IF($B47="RAB Short",SUMIFS('RAB Prices Short'!BA:BA,'RAB Prices Short'!$B:$B,'All Prices combined'!$D47,'RAB Prices Short'!$E:$E,'All Prices combined'!$G47),IF($B47="RAB Long",SUMIFS('RAB Prices Long'!BA:BA,'RAB Prices Long'!$B:$B,'All Prices combined'!$D47,'RAB Prices Long'!$E:$E,'All Prices combined'!$G47)))),2)</f>
        <v>0</v>
      </c>
      <c r="AY47" s="2">
        <f>ROUND(IF($B47="Annuity",SUMIFS('Annuity Prices'!BB:BB,'Annuity Prices'!$B:$B,$D47,'Annuity Prices'!$E:$E,$G47),IF($B47="RAB Short",SUMIFS('RAB Prices Short'!BB:BB,'RAB Prices Short'!$B:$B,'All Prices combined'!$D47,'RAB Prices Short'!$E:$E,'All Prices combined'!$G47),IF($B47="RAB Long",SUMIFS('RAB Prices Long'!BB:BB,'RAB Prices Long'!$B:$B,'All Prices combined'!$D47,'RAB Prices Long'!$E:$E,'All Prices combined'!$G47)))),2)</f>
        <v>0</v>
      </c>
      <c r="AZ47" s="2">
        <f>ROUND(IF($B47="Annuity",SUMIFS('Annuity Prices'!BC:BC,'Annuity Prices'!$B:$B,$D47,'Annuity Prices'!$E:$E,$G47),IF($B47="RAB Short",SUMIFS('RAB Prices Short'!BC:BC,'RAB Prices Short'!$B:$B,'All Prices combined'!$D47,'RAB Prices Short'!$E:$E,'All Prices combined'!$G47),IF($B47="RAB Long",SUMIFS('RAB Prices Long'!BC:BC,'RAB Prices Long'!$B:$B,'All Prices combined'!$D47,'RAB Prices Long'!$E:$E,'All Prices combined'!$G47)))),2)</f>
        <v>0</v>
      </c>
      <c r="BA47" s="2">
        <f>ROUND(IF($B47="Annuity",SUMIFS('Annuity Prices'!BD:BD,'Annuity Prices'!$B:$B,$D47,'Annuity Prices'!$E:$E,$G47),IF($B47="RAB Short",SUMIFS('RAB Prices Short'!BD:BD,'RAB Prices Short'!$B:$B,'All Prices combined'!$D47,'RAB Prices Short'!$E:$E,'All Prices combined'!$G47),IF($B47="RAB Long",SUMIFS('RAB Prices Long'!BD:BD,'RAB Prices Long'!$B:$B,'All Prices combined'!$D47,'RAB Prices Long'!$E:$E,'All Prices combined'!$G47)))),2)</f>
        <v>0</v>
      </c>
      <c r="BB47" s="2">
        <f>ROUND(IF($B47="Annuity",SUMIFS('Annuity Prices'!BE:BE,'Annuity Prices'!$B:$B,$D47,'Annuity Prices'!$E:$E,$G47),IF($B47="RAB Short",SUMIFS('RAB Prices Short'!BE:BE,'RAB Prices Short'!$B:$B,'All Prices combined'!$D47,'RAB Prices Short'!$E:$E,'All Prices combined'!$G47),IF($B47="RAB Long",SUMIFS('RAB Prices Long'!BE:BE,'RAB Prices Long'!$B:$B,'All Prices combined'!$D47,'RAB Prices Long'!$E:$E,'All Prices combined'!$G47)))),2)</f>
        <v>0</v>
      </c>
      <c r="BC47" s="2">
        <f>ROUND(IF($B47="Annuity",SUMIFS('Annuity Prices'!BF:BF,'Annuity Prices'!$B:$B,$D47,'Annuity Prices'!$E:$E,$G47),IF($B47="RAB Short",SUMIFS('RAB Prices Short'!BF:BF,'RAB Prices Short'!$B:$B,'All Prices combined'!$D47,'RAB Prices Short'!$E:$E,'All Prices combined'!$G47),IF($B47="RAB Long",SUMIFS('RAB Prices Long'!BF:BF,'RAB Prices Long'!$B:$B,'All Prices combined'!$D47,'RAB Prices Long'!$E:$E,'All Prices combined'!$G47)))),2)</f>
        <v>0</v>
      </c>
      <c r="BD47" s="2">
        <f>ROUND(IF($B47="Annuity",SUMIFS('Annuity Prices'!BG:BG,'Annuity Prices'!$B:$B,$D47,'Annuity Prices'!$E:$E,$G47),IF($B47="RAB Short",SUMIFS('RAB Prices Short'!BG:BG,'RAB Prices Short'!$B:$B,'All Prices combined'!$D47,'RAB Prices Short'!$E:$E,'All Prices combined'!$G47),IF($B47="RAB Long",SUMIFS('RAB Prices Long'!BG:BG,'RAB Prices Long'!$B:$B,'All Prices combined'!$D47,'RAB Prices Long'!$E:$E,'All Prices combined'!$G47)))),2)</f>
        <v>0</v>
      </c>
      <c r="BE47" s="2">
        <f>ROUND(IF($B47="Annuity",SUMIFS('Annuity Prices'!BH:BH,'Annuity Prices'!$B:$B,$D47,'Annuity Prices'!$E:$E,$G47),IF($B47="RAB Short",SUMIFS('RAB Prices Short'!BH:BH,'RAB Prices Short'!$B:$B,'All Prices combined'!$D47,'RAB Prices Short'!$E:$E,'All Prices combined'!$G47),IF($B47="RAB Long",SUMIFS('RAB Prices Long'!BH:BH,'RAB Prices Long'!$B:$B,'All Prices combined'!$D47,'RAB Prices Long'!$E:$E,'All Prices combined'!$G47)))),2)</f>
        <v>0</v>
      </c>
      <c r="BF47" s="2">
        <f>ROUND(IF($B47="Annuity",SUMIFS('Annuity Prices'!BI:BI,'Annuity Prices'!$B:$B,$D47,'Annuity Prices'!$E:$E,$G47),IF($B47="RAB Short",SUMIFS('RAB Prices Short'!BI:BI,'RAB Prices Short'!$B:$B,'All Prices combined'!$D47,'RAB Prices Short'!$E:$E,'All Prices combined'!$G47),IF($B47="RAB Long",SUMIFS('RAB Prices Long'!BI:BI,'RAB Prices Long'!$B:$B,'All Prices combined'!$D47,'RAB Prices Long'!$E:$E,'All Prices combined'!$G47)))),2)</f>
        <v>0</v>
      </c>
      <c r="BG47" s="2">
        <f>ROUND(IF($B47="Annuity",SUMIFS('Annuity Prices'!BJ:BJ,'Annuity Prices'!$B:$B,$D47,'Annuity Prices'!$E:$E,$G47),IF($B47="RAB Short",SUMIFS('RAB Prices Short'!BJ:BJ,'RAB Prices Short'!$B:$B,'All Prices combined'!$D47,'RAB Prices Short'!$E:$E,'All Prices combined'!$G47),IF($B47="RAB Long",SUMIFS('RAB Prices Long'!BJ:BJ,'RAB Prices Long'!$B:$B,'All Prices combined'!$D47,'RAB Prices Long'!$E:$E,'All Prices combined'!$G47)))),2)</f>
        <v>0</v>
      </c>
      <c r="BH47" s="2">
        <f>ROUND(IF($B47="Annuity",SUMIFS('Annuity Prices'!BK:BK,'Annuity Prices'!$B:$B,$D47,'Annuity Prices'!$E:$E,$G47),IF($B47="RAB Short",SUMIFS('RAB Prices Short'!BK:BK,'RAB Prices Short'!$B:$B,'All Prices combined'!$D47,'RAB Prices Short'!$E:$E,'All Prices combined'!$G47),IF($B47="RAB Long",SUMIFS('RAB Prices Long'!BK:BK,'RAB Prices Long'!$B:$B,'All Prices combined'!$D47,'RAB Prices Long'!$E:$E,'All Prices combined'!$G47)))),2)</f>
        <v>0</v>
      </c>
      <c r="BI47" s="2">
        <f>ROUND(IF($B47="Annuity",SUMIFS('Annuity Prices'!BL:BL,'Annuity Prices'!$B:$B,$D47,'Annuity Prices'!$E:$E,$G47),IF($B47="RAB Short",SUMIFS('RAB Prices Short'!BL:BL,'RAB Prices Short'!$B:$B,'All Prices combined'!$D47,'RAB Prices Short'!$E:$E,'All Prices combined'!$G47),IF($B47="RAB Long",SUMIFS('RAB Prices Long'!BL:BL,'RAB Prices Long'!$B:$B,'All Prices combined'!$D47,'RAB Prices Long'!$E:$E,'All Prices combined'!$G47)))),2)</f>
        <v>0</v>
      </c>
      <c r="BJ47" s="2">
        <f>ROUND(IF($B47="Annuity",SUMIFS('Annuity Prices'!BM:BM,'Annuity Prices'!$B:$B,$D47,'Annuity Prices'!$E:$E,$G47),IF($B47="RAB Short",SUMIFS('RAB Prices Short'!BM:BM,'RAB Prices Short'!$B:$B,'All Prices combined'!$D47,'RAB Prices Short'!$E:$E,'All Prices combined'!$G47),IF($B47="RAB Long",SUMIFS('RAB Prices Long'!BM:BM,'RAB Prices Long'!$B:$B,'All Prices combined'!$D47,'RAB Prices Long'!$E:$E,'All Prices combined'!$G47)))),2)</f>
        <v>0</v>
      </c>
      <c r="BK47" s="2">
        <f>ROUND(IF($B47="Annuity",SUMIFS('Annuity Prices'!BN:BN,'Annuity Prices'!$B:$B,$D47,'Annuity Prices'!$E:$E,$G47),IF($B47="RAB Short",SUMIFS('RAB Prices Short'!BN:BN,'RAB Prices Short'!$B:$B,'All Prices combined'!$D47,'RAB Prices Short'!$E:$E,'All Prices combined'!$G47),IF($B47="RAB Long",SUMIFS('RAB Prices Long'!BN:BN,'RAB Prices Long'!$B:$B,'All Prices combined'!$D47,'RAB Prices Long'!$E:$E,'All Prices combined'!$G47)))),2)</f>
        <v>0</v>
      </c>
      <c r="BL47" s="2">
        <f>ROUND(IF($B47="Annuity",SUMIFS('Annuity Prices'!BO:BO,'Annuity Prices'!$B:$B,$D47,'Annuity Prices'!$E:$E,$G47),IF($B47="RAB Short",SUMIFS('RAB Prices Short'!BO:BO,'RAB Prices Short'!$B:$B,'All Prices combined'!$D47,'RAB Prices Short'!$E:$E,'All Prices combined'!$G47),IF($B47="RAB Long",SUMIFS('RAB Prices Long'!BO:BO,'RAB Prices Long'!$B:$B,'All Prices combined'!$D47,'RAB Prices Long'!$E:$E,'All Prices combined'!$G47)))),2)</f>
        <v>0</v>
      </c>
      <c r="BM47" s="2">
        <f>ROUND(IF($B47="Annuity",SUMIFS('Annuity Prices'!BP:BP,'Annuity Prices'!$B:$B,$D47,'Annuity Prices'!$E:$E,$G47),IF($B47="RAB Short",SUMIFS('RAB Prices Short'!BP:BP,'RAB Prices Short'!$B:$B,'All Prices combined'!$D47,'RAB Prices Short'!$E:$E,'All Prices combined'!$G47),IF($B47="RAB Long",SUMIFS('RAB Prices Long'!BP:BP,'RAB Prices Long'!$B:$B,'All Prices combined'!$D47,'RAB Prices Long'!$E:$E,'All Prices combined'!$G47)))),2)</f>
        <v>0</v>
      </c>
      <c r="BN47" s="2">
        <f>ROUND(IF($B47="Annuity",SUMIFS('Annuity Prices'!BQ:BQ,'Annuity Prices'!$B:$B,$D47,'Annuity Prices'!$E:$E,$G47),IF($B47="RAB Short",SUMIFS('RAB Prices Short'!BQ:BQ,'RAB Prices Short'!$B:$B,'All Prices combined'!$D47,'RAB Prices Short'!$E:$E,'All Prices combined'!$G47),IF($B47="RAB Long",SUMIFS('RAB Prices Long'!BQ:BQ,'RAB Prices Long'!$B:$B,'All Prices combined'!$D47,'RAB Prices Long'!$E:$E,'All Prices combined'!$G47)))),2)</f>
        <v>0</v>
      </c>
      <c r="BO47" s="2">
        <f>ROUND(IF($B47="Annuity",SUMIFS('Annuity Prices'!BR:BR,'Annuity Prices'!$B:$B,$D47,'Annuity Prices'!$E:$E,$G47),IF($B47="RAB Short",SUMIFS('RAB Prices Short'!BR:BR,'RAB Prices Short'!$B:$B,'All Prices combined'!$D47,'RAB Prices Short'!$E:$E,'All Prices combined'!$G47),IF($B47="RAB Long",SUMIFS('RAB Prices Long'!BR:BR,'RAB Prices Long'!$B:$B,'All Prices combined'!$D47,'RAB Prices Long'!$E:$E,'All Prices combined'!$G47)))),2)</f>
        <v>0</v>
      </c>
      <c r="BP47" s="2">
        <f>ROUND(IF($B47="Annuity",SUMIFS('Annuity Prices'!BS:BS,'Annuity Prices'!$B:$B,$D47,'Annuity Prices'!$E:$E,$G47),IF($B47="RAB Short",SUMIFS('RAB Prices Short'!BS:BS,'RAB Prices Short'!$B:$B,'All Prices combined'!$D47,'RAB Prices Short'!$E:$E,'All Prices combined'!$G47),IF($B47="RAB Long",SUMIFS('RAB Prices Long'!BS:BS,'RAB Prices Long'!$B:$B,'All Prices combined'!$D47,'RAB Prices Long'!$E:$E,'All Prices combined'!$G47)))),2)</f>
        <v>0</v>
      </c>
      <c r="BQ47" s="2">
        <f>ROUND(IF($B47="Annuity",SUMIFS('Annuity Prices'!BT:BT,'Annuity Prices'!$B:$B,$D47,'Annuity Prices'!$E:$E,$G47),IF($B47="RAB Short",SUMIFS('RAB Prices Short'!BT:BT,'RAB Prices Short'!$B:$B,'All Prices combined'!$D47,'RAB Prices Short'!$E:$E,'All Prices combined'!$G47),IF($B47="RAB Long",SUMIFS('RAB Prices Long'!BT:BT,'RAB Prices Long'!$B:$B,'All Prices combined'!$D47,'RAB Prices Long'!$E:$E,'All Prices combined'!$G47)))),2)</f>
        <v>0</v>
      </c>
      <c r="BR47" s="2">
        <f>ROUND(IF($B47="Annuity",SUMIFS('Annuity Prices'!BU:BU,'Annuity Prices'!$B:$B,$D47,'Annuity Prices'!$E:$E,$G47),IF($B47="RAB Short",SUMIFS('RAB Prices Short'!BU:BU,'RAB Prices Short'!$B:$B,'All Prices combined'!$D47,'RAB Prices Short'!$E:$E,'All Prices combined'!$G47),IF($B47="RAB Long",SUMIFS('RAB Prices Long'!BU:BU,'RAB Prices Long'!$B:$B,'All Prices combined'!$D47,'RAB Prices Long'!$E:$E,'All Prices combined'!$G47)))),2)</f>
        <v>0</v>
      </c>
      <c r="BS47" s="2">
        <f>ROUND(IF($B47="Annuity",SUMIFS('Annuity Prices'!BV:BV,'Annuity Prices'!$B:$B,$D47,'Annuity Prices'!$E:$E,$G47),IF($B47="RAB Short",SUMIFS('RAB Prices Short'!BV:BV,'RAB Prices Short'!$B:$B,'All Prices combined'!$D47,'RAB Prices Short'!$E:$E,'All Prices combined'!$G47),IF($B47="RAB Long",SUMIFS('RAB Prices Long'!BV:BV,'RAB Prices Long'!$B:$B,'All Prices combined'!$D47,'RAB Prices Long'!$E:$E,'All Prices combined'!$G47)))),2)</f>
        <v>0</v>
      </c>
      <c r="BT47" s="2">
        <f>ROUND(IF($B47="Annuity",SUMIFS('Annuity Prices'!BW:BW,'Annuity Prices'!$B:$B,$D47,'Annuity Prices'!$E:$E,$G47),IF($B47="RAB Short",SUMIFS('RAB Prices Short'!BW:BW,'RAB Prices Short'!$B:$B,'All Prices combined'!$D47,'RAB Prices Short'!$E:$E,'All Prices combined'!$G47),IF($B47="RAB Long",SUMIFS('RAB Prices Long'!BW:BW,'RAB Prices Long'!$B:$B,'All Prices combined'!$D47,'RAB Prices Long'!$E:$E,'All Prices combined'!$G47)))),2)</f>
        <v>0</v>
      </c>
      <c r="BU47" s="2">
        <f>ROUND(IF($B47="Annuity",SUMIFS('Annuity Prices'!BX:BX,'Annuity Prices'!$B:$B,$D47,'Annuity Prices'!$E:$E,$G47),IF($B47="RAB Short",SUMIFS('RAB Prices Short'!BX:BX,'RAB Prices Short'!$B:$B,'All Prices combined'!$D47,'RAB Prices Short'!$E:$E,'All Prices combined'!$G47),IF($B47="RAB Long",SUMIFS('RAB Prices Long'!BX:BX,'RAB Prices Long'!$B:$B,'All Prices combined'!$D47,'RAB Prices Long'!$E:$E,'All Prices combined'!$G47)))),2)</f>
        <v>0</v>
      </c>
    </row>
    <row r="48" spans="2:73" x14ac:dyDescent="0.25">
      <c r="B48" t="s">
        <v>37</v>
      </c>
      <c r="C48" s="1">
        <v>10</v>
      </c>
      <c r="D48" s="1" t="s">
        <v>155</v>
      </c>
      <c r="E48" s="1" t="s">
        <v>154</v>
      </c>
      <c r="F48" s="1">
        <v>10</v>
      </c>
      <c r="G48" s="1" t="s">
        <v>38</v>
      </c>
      <c r="H48" s="1" t="s">
        <v>128</v>
      </c>
      <c r="I48" s="2">
        <f>ROUND(IF($B48="Annuity",SUMIFS('Annuity Prices'!L:L,'Annuity Prices'!$B:$B,$D48,'Annuity Prices'!$E:$E,$G48),IF($B48="RAB Short",SUMIFS('RAB Prices Short'!L:L,'RAB Prices Short'!$B:$B,'All Prices combined'!$D48,'RAB Prices Short'!$E:$E,'All Prices combined'!$G48),IF($B48="RAB Long",SUMIFS('RAB Prices Long'!L:L,'RAB Prices Long'!$B:$B,'All Prices combined'!$D48,'RAB Prices Long'!$E:$E,'All Prices combined'!$G48)))),2)</f>
        <v>32.82</v>
      </c>
      <c r="J48" s="2">
        <f>ROUND(IF($B48="Annuity",SUMIFS('Annuity Prices'!M:M,'Annuity Prices'!$B:$B,$D48,'Annuity Prices'!$E:$E,$G48),IF($B48="RAB Short",SUMIFS('RAB Prices Short'!M:M,'RAB Prices Short'!$B:$B,'All Prices combined'!$D48,'RAB Prices Short'!$E:$E,'All Prices combined'!$G48),IF($B48="RAB Long",SUMIFS('RAB Prices Long'!M:M,'RAB Prices Long'!$B:$B,'All Prices combined'!$D48,'RAB Prices Long'!$E:$E,'All Prices combined'!$G48)))),2)</f>
        <v>33.76</v>
      </c>
      <c r="K48" s="2">
        <f>ROUND(IF($B48="Annuity",SUMIFS('Annuity Prices'!N:N,'Annuity Prices'!$B:$B,$D48,'Annuity Prices'!$E:$E,$G48),IF($B48="RAB Short",SUMIFS('RAB Prices Short'!N:N,'RAB Prices Short'!$B:$B,'All Prices combined'!$D48,'RAB Prices Short'!$E:$E,'All Prices combined'!$G48),IF($B48="RAB Long",SUMIFS('RAB Prices Long'!N:N,'RAB Prices Long'!$B:$B,'All Prices combined'!$D48,'RAB Prices Long'!$E:$E,'All Prices combined'!$G48)))),2)</f>
        <v>34.729999999999997</v>
      </c>
      <c r="L48" s="2">
        <f>ROUND(IF($B48="Annuity",SUMIFS('Annuity Prices'!O:O,'Annuity Prices'!$B:$B,$D48,'Annuity Prices'!$E:$E,$G48),IF($B48="RAB Short",SUMIFS('RAB Prices Short'!O:O,'RAB Prices Short'!$B:$B,'All Prices combined'!$D48,'RAB Prices Short'!$E:$E,'All Prices combined'!$G48),IF($B48="RAB Long",SUMIFS('RAB Prices Long'!O:O,'RAB Prices Long'!$B:$B,'All Prices combined'!$D48,'RAB Prices Long'!$E:$E,'All Prices combined'!$G48)))),2)</f>
        <v>35.72</v>
      </c>
      <c r="M48" s="2">
        <f>ROUND(IF($B48="Annuity",SUMIFS('Annuity Prices'!P:P,'Annuity Prices'!$B:$B,$D48,'Annuity Prices'!$E:$E,$G48),IF($B48="RAB Short",SUMIFS('RAB Prices Short'!P:P,'RAB Prices Short'!$B:$B,'All Prices combined'!$D48,'RAB Prices Short'!$E:$E,'All Prices combined'!$G48),IF($B48="RAB Long",SUMIFS('RAB Prices Long'!P:P,'RAB Prices Long'!$B:$B,'All Prices combined'!$D48,'RAB Prices Long'!$E:$E,'All Prices combined'!$G48)))),2)</f>
        <v>38.9</v>
      </c>
      <c r="N48" s="2">
        <f>ROUND(IF($B48="Annuity",SUMIFS('Annuity Prices'!Q:Q,'Annuity Prices'!$B:$B,$D48,'Annuity Prices'!$E:$E,$G48),IF($B48="RAB Short",SUMIFS('RAB Prices Short'!Q:Q,'RAB Prices Short'!$B:$B,'All Prices combined'!$D48,'RAB Prices Short'!$E:$E,'All Prices combined'!$G48),IF($B48="RAB Long",SUMIFS('RAB Prices Long'!Q:Q,'RAB Prices Long'!$B:$B,'All Prices combined'!$D48,'RAB Prices Long'!$E:$E,'All Prices combined'!$G48)))),2)</f>
        <v>39.869999999999997</v>
      </c>
      <c r="O48" s="2">
        <f>ROUND(IF($B48="Annuity",SUMIFS('Annuity Prices'!R:R,'Annuity Prices'!$B:$B,$D48,'Annuity Prices'!$E:$E,$G48),IF($B48="RAB Short",SUMIFS('RAB Prices Short'!R:R,'RAB Prices Short'!$B:$B,'All Prices combined'!$D48,'RAB Prices Short'!$E:$E,'All Prices combined'!$G48),IF($B48="RAB Long",SUMIFS('RAB Prices Long'!R:R,'RAB Prices Long'!$B:$B,'All Prices combined'!$D48,'RAB Prices Long'!$E:$E,'All Prices combined'!$G48)))),2)</f>
        <v>40.869999999999997</v>
      </c>
      <c r="P48" s="2">
        <f>ROUND(IF($B48="Annuity",SUMIFS('Annuity Prices'!S:S,'Annuity Prices'!$B:$B,$D48,'Annuity Prices'!$E:$E,$G48),IF($B48="RAB Short",SUMIFS('RAB Prices Short'!S:S,'RAB Prices Short'!$B:$B,'All Prices combined'!$D48,'RAB Prices Short'!$E:$E,'All Prices combined'!$G48),IF($B48="RAB Long",SUMIFS('RAB Prices Long'!S:S,'RAB Prices Long'!$B:$B,'All Prices combined'!$D48,'RAB Prices Long'!$E:$E,'All Prices combined'!$G48)))),2)</f>
        <v>41.89</v>
      </c>
      <c r="Q48" s="2">
        <f>ROUND(IF($B48="Annuity",SUMIFS('Annuity Prices'!T:T,'Annuity Prices'!$B:$B,$D48,'Annuity Prices'!$E:$E,$G48),IF($B48="RAB Short",SUMIFS('RAB Prices Short'!T:T,'RAB Prices Short'!$B:$B,'All Prices combined'!$D48,'RAB Prices Short'!$E:$E,'All Prices combined'!$G48),IF($B48="RAB Long",SUMIFS('RAB Prices Long'!T:T,'RAB Prices Long'!$B:$B,'All Prices combined'!$D48,'RAB Prices Long'!$E:$E,'All Prices combined'!$G48)))),2)</f>
        <v>43.14</v>
      </c>
      <c r="R48" s="2">
        <f>ROUND(IF($B48="Annuity",SUMIFS('Annuity Prices'!U:U,'Annuity Prices'!$B:$B,$D48,'Annuity Prices'!$E:$E,$G48),IF($B48="RAB Short",SUMIFS('RAB Prices Short'!U:U,'RAB Prices Short'!$B:$B,'All Prices combined'!$D48,'RAB Prices Short'!$E:$E,'All Prices combined'!$G48),IF($B48="RAB Long",SUMIFS('RAB Prices Long'!U:U,'RAB Prices Long'!$B:$B,'All Prices combined'!$D48,'RAB Prices Long'!$E:$E,'All Prices combined'!$G48)))),2)</f>
        <v>44.22</v>
      </c>
      <c r="S48" s="2">
        <f>ROUND(IF($B48="Annuity",SUMIFS('Annuity Prices'!V:V,'Annuity Prices'!$B:$B,$D48,'Annuity Prices'!$E:$E,$G48),IF($B48="RAB Short",SUMIFS('RAB Prices Short'!V:V,'RAB Prices Short'!$B:$B,'All Prices combined'!$D48,'RAB Prices Short'!$E:$E,'All Prices combined'!$G48),IF($B48="RAB Long",SUMIFS('RAB Prices Long'!V:V,'RAB Prices Long'!$B:$B,'All Prices combined'!$D48,'RAB Prices Long'!$E:$E,'All Prices combined'!$G48)))),2)</f>
        <v>45.32</v>
      </c>
      <c r="T48" s="2">
        <f>ROUND(IF($B48="Annuity",SUMIFS('Annuity Prices'!W:W,'Annuity Prices'!$B:$B,$D48,'Annuity Prices'!$E:$E,$G48),IF($B48="RAB Short",SUMIFS('RAB Prices Short'!W:W,'RAB Prices Short'!$B:$B,'All Prices combined'!$D48,'RAB Prices Short'!$E:$E,'All Prices combined'!$G48),IF($B48="RAB Long",SUMIFS('RAB Prices Long'!W:W,'RAB Prices Long'!$B:$B,'All Prices combined'!$D48,'RAB Prices Long'!$E:$E,'All Prices combined'!$G48)))),2)</f>
        <v>46.46</v>
      </c>
      <c r="U48" s="2">
        <f>ROUND(IF($B48="Annuity",SUMIFS('Annuity Prices'!X:X,'Annuity Prices'!$B:$B,$D48,'Annuity Prices'!$E:$E,$G48),IF($B48="RAB Short",SUMIFS('RAB Prices Short'!X:X,'RAB Prices Short'!$B:$B,'All Prices combined'!$D48,'RAB Prices Short'!$E:$E,'All Prices combined'!$G48),IF($B48="RAB Long",SUMIFS('RAB Prices Long'!X:X,'RAB Prices Long'!$B:$B,'All Prices combined'!$D48,'RAB Prices Long'!$E:$E,'All Prices combined'!$G48)))),2)</f>
        <v>47.85</v>
      </c>
      <c r="V48" s="2">
        <f>ROUND(IF($B48="Annuity",SUMIFS('Annuity Prices'!Y:Y,'Annuity Prices'!$B:$B,$D48,'Annuity Prices'!$E:$E,$G48),IF($B48="RAB Short",SUMIFS('RAB Prices Short'!Y:Y,'RAB Prices Short'!$B:$B,'All Prices combined'!$D48,'RAB Prices Short'!$E:$E,'All Prices combined'!$G48),IF($B48="RAB Long",SUMIFS('RAB Prices Long'!Y:Y,'RAB Prices Long'!$B:$B,'All Prices combined'!$D48,'RAB Prices Long'!$E:$E,'All Prices combined'!$G48)))),2)</f>
        <v>49.05</v>
      </c>
      <c r="W48" s="2">
        <f>ROUND(IF($B48="Annuity",SUMIFS('Annuity Prices'!Z:Z,'Annuity Prices'!$B:$B,$D48,'Annuity Prices'!$E:$E,$G48),IF($B48="RAB Short",SUMIFS('RAB Prices Short'!Z:Z,'RAB Prices Short'!$B:$B,'All Prices combined'!$D48,'RAB Prices Short'!$E:$E,'All Prices combined'!$G48),IF($B48="RAB Long",SUMIFS('RAB Prices Long'!Z:Z,'RAB Prices Long'!$B:$B,'All Prices combined'!$D48,'RAB Prices Long'!$E:$E,'All Prices combined'!$G48)))),2)</f>
        <v>50.28</v>
      </c>
      <c r="X48" s="2">
        <f>ROUND(IF($B48="Annuity",SUMIFS('Annuity Prices'!AA:AA,'Annuity Prices'!$B:$B,$D48,'Annuity Prices'!$E:$E,$G48),IF($B48="RAB Short",SUMIFS('RAB Prices Short'!AA:AA,'RAB Prices Short'!$B:$B,'All Prices combined'!$D48,'RAB Prices Short'!$E:$E,'All Prices combined'!$G48),IF($B48="RAB Long",SUMIFS('RAB Prices Long'!AA:AA,'RAB Prices Long'!$B:$B,'All Prices combined'!$D48,'RAB Prices Long'!$E:$E,'All Prices combined'!$G48)))),2)</f>
        <v>51.53</v>
      </c>
      <c r="Y48" s="2">
        <f>ROUND(IF($B48="Annuity",SUMIFS('Annuity Prices'!AB:AB,'Annuity Prices'!$B:$B,$D48,'Annuity Prices'!$E:$E,$G48),IF($B48="RAB Short",SUMIFS('RAB Prices Short'!AB:AB,'RAB Prices Short'!$B:$B,'All Prices combined'!$D48,'RAB Prices Short'!$E:$E,'All Prices combined'!$G48),IF($B48="RAB Long",SUMIFS('RAB Prices Long'!AB:AB,'RAB Prices Long'!$B:$B,'All Prices combined'!$D48,'RAB Prices Long'!$E:$E,'All Prices combined'!$G48)))),2)</f>
        <v>53.09</v>
      </c>
      <c r="Z48" s="2">
        <f>ROUND(IF($B48="Annuity",SUMIFS('Annuity Prices'!AC:AC,'Annuity Prices'!$B:$B,$D48,'Annuity Prices'!$E:$E,$G48),IF($B48="RAB Short",SUMIFS('RAB Prices Short'!AC:AC,'RAB Prices Short'!$B:$B,'All Prices combined'!$D48,'RAB Prices Short'!$E:$E,'All Prices combined'!$G48),IF($B48="RAB Long",SUMIFS('RAB Prices Long'!AC:AC,'RAB Prices Long'!$B:$B,'All Prices combined'!$D48,'RAB Prices Long'!$E:$E,'All Prices combined'!$G48)))),2)</f>
        <v>54.42</v>
      </c>
      <c r="AA48" s="2">
        <f>ROUND(IF($B48="Annuity",SUMIFS('Annuity Prices'!AD:AD,'Annuity Prices'!$B:$B,$D48,'Annuity Prices'!$E:$E,$G48),IF($B48="RAB Short",SUMIFS('RAB Prices Short'!AD:AD,'RAB Prices Short'!$B:$B,'All Prices combined'!$D48,'RAB Prices Short'!$E:$E,'All Prices combined'!$G48),IF($B48="RAB Long",SUMIFS('RAB Prices Long'!AD:AD,'RAB Prices Long'!$B:$B,'All Prices combined'!$D48,'RAB Prices Long'!$E:$E,'All Prices combined'!$G48)))),2)</f>
        <v>55.78</v>
      </c>
      <c r="AB48" s="2">
        <f>ROUND(IF($B48="Annuity",SUMIFS('Annuity Prices'!AE:AE,'Annuity Prices'!$B:$B,$D48,'Annuity Prices'!$E:$E,$G48),IF($B48="RAB Short",SUMIFS('RAB Prices Short'!AE:AE,'RAB Prices Short'!$B:$B,'All Prices combined'!$D48,'RAB Prices Short'!$E:$E,'All Prices combined'!$G48),IF($B48="RAB Long",SUMIFS('RAB Prices Long'!AE:AE,'RAB Prices Long'!$B:$B,'All Prices combined'!$D48,'RAB Prices Long'!$E:$E,'All Prices combined'!$G48)))),2)</f>
        <v>57.18</v>
      </c>
      <c r="AC48" s="2">
        <f>ROUND(IF($B48="Annuity",SUMIFS('Annuity Prices'!AF:AF,'Annuity Prices'!$B:$B,$D48,'Annuity Prices'!$E:$E,$G48),IF($B48="RAB Short",SUMIFS('RAB Prices Short'!AF:AF,'RAB Prices Short'!$B:$B,'All Prices combined'!$D48,'RAB Prices Short'!$E:$E,'All Prices combined'!$G48),IF($B48="RAB Long",SUMIFS('RAB Prices Long'!AF:AF,'RAB Prices Long'!$B:$B,'All Prices combined'!$D48,'RAB Prices Long'!$E:$E,'All Prices combined'!$G48)))),2)</f>
        <v>58.92</v>
      </c>
      <c r="AD48" s="2">
        <f>ROUND(IF($B48="Annuity",SUMIFS('Annuity Prices'!AG:AG,'Annuity Prices'!$B:$B,$D48,'Annuity Prices'!$E:$E,$G48),IF($B48="RAB Short",SUMIFS('RAB Prices Short'!AG:AG,'RAB Prices Short'!$B:$B,'All Prices combined'!$D48,'RAB Prices Short'!$E:$E,'All Prices combined'!$G48),IF($B48="RAB Long",SUMIFS('RAB Prices Long'!AG:AG,'RAB Prices Long'!$B:$B,'All Prices combined'!$D48,'RAB Prices Long'!$E:$E,'All Prices combined'!$G48)))),2)</f>
        <v>60.39</v>
      </c>
      <c r="AE48" s="2">
        <f>ROUND(IF($B48="Annuity",SUMIFS('Annuity Prices'!AH:AH,'Annuity Prices'!$B:$B,$D48,'Annuity Prices'!$E:$E,$G48),IF($B48="RAB Short",SUMIFS('RAB Prices Short'!AH:AH,'RAB Prices Short'!$B:$B,'All Prices combined'!$D48,'RAB Prices Short'!$E:$E,'All Prices combined'!$G48),IF($B48="RAB Long",SUMIFS('RAB Prices Long'!AH:AH,'RAB Prices Long'!$B:$B,'All Prices combined'!$D48,'RAB Prices Long'!$E:$E,'All Prices combined'!$G48)))),2)</f>
        <v>61.9</v>
      </c>
      <c r="AF48" s="2">
        <f>ROUND(IF($B48="Annuity",SUMIFS('Annuity Prices'!AI:AI,'Annuity Prices'!$B:$B,$D48,'Annuity Prices'!$E:$E,$G48),IF($B48="RAB Short",SUMIFS('RAB Prices Short'!AI:AI,'RAB Prices Short'!$B:$B,'All Prices combined'!$D48,'RAB Prices Short'!$E:$E,'All Prices combined'!$G48),IF($B48="RAB Long",SUMIFS('RAB Prices Long'!AI:AI,'RAB Prices Long'!$B:$B,'All Prices combined'!$D48,'RAB Prices Long'!$E:$E,'All Prices combined'!$G48)))),2)</f>
        <v>63.45</v>
      </c>
      <c r="AG48" s="2">
        <f>ROUND(IF($B48="Annuity",SUMIFS('Annuity Prices'!AJ:AJ,'Annuity Prices'!$B:$B,$D48,'Annuity Prices'!$E:$E,$G48),IF($B48="RAB Short",SUMIFS('RAB Prices Short'!AJ:AJ,'RAB Prices Short'!$B:$B,'All Prices combined'!$D48,'RAB Prices Short'!$E:$E,'All Prices combined'!$G48),IF($B48="RAB Long",SUMIFS('RAB Prices Long'!AJ:AJ,'RAB Prices Long'!$B:$B,'All Prices combined'!$D48,'RAB Prices Long'!$E:$E,'All Prices combined'!$G48)))),2)</f>
        <v>65.400000000000006</v>
      </c>
      <c r="AH48" s="2">
        <f>ROUND(IF($B48="Annuity",SUMIFS('Annuity Prices'!AK:AK,'Annuity Prices'!$B:$B,$D48,'Annuity Prices'!$E:$E,$G48),IF($B48="RAB Short",SUMIFS('RAB Prices Short'!AK:AK,'RAB Prices Short'!$B:$B,'All Prices combined'!$D48,'RAB Prices Short'!$E:$E,'All Prices combined'!$G48),IF($B48="RAB Long",SUMIFS('RAB Prices Long'!AK:AK,'RAB Prices Long'!$B:$B,'All Prices combined'!$D48,'RAB Prices Long'!$E:$E,'All Prices combined'!$G48)))),2)</f>
        <v>67.03</v>
      </c>
      <c r="AI48" s="2">
        <f>ROUND(IF($B48="Annuity",SUMIFS('Annuity Prices'!AL:AL,'Annuity Prices'!$B:$B,$D48,'Annuity Prices'!$E:$E,$G48),IF($B48="RAB Short",SUMIFS('RAB Prices Short'!AL:AL,'RAB Prices Short'!$B:$B,'All Prices combined'!$D48,'RAB Prices Short'!$E:$E,'All Prices combined'!$G48),IF($B48="RAB Long",SUMIFS('RAB Prices Long'!AL:AL,'RAB Prices Long'!$B:$B,'All Prices combined'!$D48,'RAB Prices Long'!$E:$E,'All Prices combined'!$G48)))),2)</f>
        <v>68.709999999999994</v>
      </c>
      <c r="AJ48" s="2">
        <f>ROUND(IF($B48="Annuity",SUMIFS('Annuity Prices'!AM:AM,'Annuity Prices'!$B:$B,$D48,'Annuity Prices'!$E:$E,$G48),IF($B48="RAB Short",SUMIFS('RAB Prices Short'!AM:AM,'RAB Prices Short'!$B:$B,'All Prices combined'!$D48,'RAB Prices Short'!$E:$E,'All Prices combined'!$G48),IF($B48="RAB Long",SUMIFS('RAB Prices Long'!AM:AM,'RAB Prices Long'!$B:$B,'All Prices combined'!$D48,'RAB Prices Long'!$E:$E,'All Prices combined'!$G48)))),2)</f>
        <v>70.430000000000007</v>
      </c>
      <c r="AK48" s="2">
        <f>ROUND(IF($B48="Annuity",SUMIFS('Annuity Prices'!AN:AN,'Annuity Prices'!$B:$B,$D48,'Annuity Prices'!$E:$E,$G48),IF($B48="RAB Short",SUMIFS('RAB Prices Short'!AN:AN,'RAB Prices Short'!$B:$B,'All Prices combined'!$D48,'RAB Prices Short'!$E:$E,'All Prices combined'!$G48),IF($B48="RAB Long",SUMIFS('RAB Prices Long'!AN:AN,'RAB Prices Long'!$B:$B,'All Prices combined'!$D48,'RAB Prices Long'!$E:$E,'All Prices combined'!$G48)))),2)</f>
        <v>72.599999999999994</v>
      </c>
      <c r="AL48" s="2">
        <f>ROUND(IF($B48="Annuity",SUMIFS('Annuity Prices'!AO:AO,'Annuity Prices'!$B:$B,$D48,'Annuity Prices'!$E:$E,$G48),IF($B48="RAB Short",SUMIFS('RAB Prices Short'!AO:AO,'RAB Prices Short'!$B:$B,'All Prices combined'!$D48,'RAB Prices Short'!$E:$E,'All Prices combined'!$G48),IF($B48="RAB Long",SUMIFS('RAB Prices Long'!AO:AO,'RAB Prices Long'!$B:$B,'All Prices combined'!$D48,'RAB Prices Long'!$E:$E,'All Prices combined'!$G48)))),2)</f>
        <v>74.42</v>
      </c>
      <c r="AM48" s="2">
        <f>ROUND(IF($B48="Annuity",SUMIFS('Annuity Prices'!AP:AP,'Annuity Prices'!$B:$B,$D48,'Annuity Prices'!$E:$E,$G48),IF($B48="RAB Short",SUMIFS('RAB Prices Short'!AP:AP,'RAB Prices Short'!$B:$B,'All Prices combined'!$D48,'RAB Prices Short'!$E:$E,'All Prices combined'!$G48),IF($B48="RAB Long",SUMIFS('RAB Prices Long'!AP:AP,'RAB Prices Long'!$B:$B,'All Prices combined'!$D48,'RAB Prices Long'!$E:$E,'All Prices combined'!$G48)))),2)</f>
        <v>76.28</v>
      </c>
      <c r="AN48" s="2">
        <f>ROUND(IF($B48="Annuity",SUMIFS('Annuity Prices'!AQ:AQ,'Annuity Prices'!$B:$B,$D48,'Annuity Prices'!$E:$E,$G48),IF($B48="RAB Short",SUMIFS('RAB Prices Short'!AQ:AQ,'RAB Prices Short'!$B:$B,'All Prices combined'!$D48,'RAB Prices Short'!$E:$E,'All Prices combined'!$G48),IF($B48="RAB Long",SUMIFS('RAB Prices Long'!AQ:AQ,'RAB Prices Long'!$B:$B,'All Prices combined'!$D48,'RAB Prices Long'!$E:$E,'All Prices combined'!$G48)))),2)</f>
        <v>78.180000000000007</v>
      </c>
      <c r="AO48" s="2">
        <f>ROUND(IF($B48="Annuity",SUMIFS('Annuity Prices'!AR:AR,'Annuity Prices'!$B:$B,$D48,'Annuity Prices'!$E:$E,$G48),IF($B48="RAB Short",SUMIFS('RAB Prices Short'!AR:AR,'RAB Prices Short'!$B:$B,'All Prices combined'!$D48,'RAB Prices Short'!$E:$E,'All Prices combined'!$G48),IF($B48="RAB Long",SUMIFS('RAB Prices Long'!AR:AR,'RAB Prices Long'!$B:$B,'All Prices combined'!$D48,'RAB Prices Long'!$E:$E,'All Prices combined'!$G48)))),2)</f>
        <v>35.869999999999997</v>
      </c>
      <c r="AP48" s="2">
        <f>ROUND(IF($B48="Annuity",SUMIFS('Annuity Prices'!AS:AS,'Annuity Prices'!$B:$B,$D48,'Annuity Prices'!$E:$E,$G48),IF($B48="RAB Short",SUMIFS('RAB Prices Short'!AS:AS,'RAB Prices Short'!$B:$B,'All Prices combined'!$D48,'RAB Prices Short'!$E:$E,'All Prices combined'!$G48),IF($B48="RAB Long",SUMIFS('RAB Prices Long'!AS:AS,'RAB Prices Long'!$B:$B,'All Prices combined'!$D48,'RAB Prices Long'!$E:$E,'All Prices combined'!$G48)))),2)</f>
        <v>32.82</v>
      </c>
      <c r="AQ48" s="2">
        <f>ROUND(IF($B48="Annuity",SUMIFS('Annuity Prices'!AT:AT,'Annuity Prices'!$B:$B,$D48,'Annuity Prices'!$E:$E,$G48),IF($B48="RAB Short",SUMIFS('RAB Prices Short'!AT:AT,'RAB Prices Short'!$B:$B,'All Prices combined'!$D48,'RAB Prices Short'!$E:$E,'All Prices combined'!$G48),IF($B48="RAB Long",SUMIFS('RAB Prices Long'!AT:AT,'RAB Prices Long'!$B:$B,'All Prices combined'!$D48,'RAB Prices Long'!$E:$E,'All Prices combined'!$G48)))),2)</f>
        <v>33.76</v>
      </c>
      <c r="AR48" s="2">
        <f>ROUND(IF($B48="Annuity",SUMIFS('Annuity Prices'!AU:AU,'Annuity Prices'!$B:$B,$D48,'Annuity Prices'!$E:$E,$G48),IF($B48="RAB Short",SUMIFS('RAB Prices Short'!AU:AU,'RAB Prices Short'!$B:$B,'All Prices combined'!$D48,'RAB Prices Short'!$E:$E,'All Prices combined'!$G48),IF($B48="RAB Long",SUMIFS('RAB Prices Long'!AU:AU,'RAB Prices Long'!$B:$B,'All Prices combined'!$D48,'RAB Prices Long'!$E:$E,'All Prices combined'!$G48)))),2)</f>
        <v>34.729999999999997</v>
      </c>
      <c r="AS48" s="2">
        <f>ROUND(IF($B48="Annuity",SUMIFS('Annuity Prices'!AV:AV,'Annuity Prices'!$B:$B,$D48,'Annuity Prices'!$E:$E,$G48),IF($B48="RAB Short",SUMIFS('RAB Prices Short'!AV:AV,'RAB Prices Short'!$B:$B,'All Prices combined'!$D48,'RAB Prices Short'!$E:$E,'All Prices combined'!$G48),IF($B48="RAB Long",SUMIFS('RAB Prices Long'!AV:AV,'RAB Prices Long'!$B:$B,'All Prices combined'!$D48,'RAB Prices Long'!$E:$E,'All Prices combined'!$G48)))),2)</f>
        <v>35.72</v>
      </c>
      <c r="AT48" s="2">
        <f>ROUND(IF($B48="Annuity",SUMIFS('Annuity Prices'!AW:AW,'Annuity Prices'!$B:$B,$D48,'Annuity Prices'!$E:$E,$G48),IF($B48="RAB Short",SUMIFS('RAB Prices Short'!AW:AW,'RAB Prices Short'!$B:$B,'All Prices combined'!$D48,'RAB Prices Short'!$E:$E,'All Prices combined'!$G48),IF($B48="RAB Long",SUMIFS('RAB Prices Long'!AW:AW,'RAB Prices Long'!$B:$B,'All Prices combined'!$D48,'RAB Prices Long'!$E:$E,'All Prices combined'!$G48)))),2)</f>
        <v>38.9</v>
      </c>
      <c r="AU48" s="2">
        <f>ROUND(IF($B48="Annuity",SUMIFS('Annuity Prices'!AX:AX,'Annuity Prices'!$B:$B,$D48,'Annuity Prices'!$E:$E,$G48),IF($B48="RAB Short",SUMIFS('RAB Prices Short'!AX:AX,'RAB Prices Short'!$B:$B,'All Prices combined'!$D48,'RAB Prices Short'!$E:$E,'All Prices combined'!$G48),IF($B48="RAB Long",SUMIFS('RAB Prices Long'!AX:AX,'RAB Prices Long'!$B:$B,'All Prices combined'!$D48,'RAB Prices Long'!$E:$E,'All Prices combined'!$G48)))),2)</f>
        <v>39.869999999999997</v>
      </c>
      <c r="AV48" s="2">
        <f>ROUND(IF($B48="Annuity",SUMIFS('Annuity Prices'!AY:AY,'Annuity Prices'!$B:$B,$D48,'Annuity Prices'!$E:$E,$G48),IF($B48="RAB Short",SUMIFS('RAB Prices Short'!AY:AY,'RAB Prices Short'!$B:$B,'All Prices combined'!$D48,'RAB Prices Short'!$E:$E,'All Prices combined'!$G48),IF($B48="RAB Long",SUMIFS('RAB Prices Long'!AY:AY,'RAB Prices Long'!$B:$B,'All Prices combined'!$D48,'RAB Prices Long'!$E:$E,'All Prices combined'!$G48)))),2)</f>
        <v>40.869999999999997</v>
      </c>
      <c r="AW48" s="2">
        <f>ROUND(IF($B48="Annuity",SUMIFS('Annuity Prices'!AZ:AZ,'Annuity Prices'!$B:$B,$D48,'Annuity Prices'!$E:$E,$G48),IF($B48="RAB Short",SUMIFS('RAB Prices Short'!AZ:AZ,'RAB Prices Short'!$B:$B,'All Prices combined'!$D48,'RAB Prices Short'!$E:$E,'All Prices combined'!$G48),IF($B48="RAB Long",SUMIFS('RAB Prices Long'!AZ:AZ,'RAB Prices Long'!$B:$B,'All Prices combined'!$D48,'RAB Prices Long'!$E:$E,'All Prices combined'!$G48)))),2)</f>
        <v>41.89</v>
      </c>
      <c r="AX48" s="2">
        <f>ROUND(IF($B48="Annuity",SUMIFS('Annuity Prices'!BA:BA,'Annuity Prices'!$B:$B,$D48,'Annuity Prices'!$E:$E,$G48),IF($B48="RAB Short",SUMIFS('RAB Prices Short'!BA:BA,'RAB Prices Short'!$B:$B,'All Prices combined'!$D48,'RAB Prices Short'!$E:$E,'All Prices combined'!$G48),IF($B48="RAB Long",SUMIFS('RAB Prices Long'!BA:BA,'RAB Prices Long'!$B:$B,'All Prices combined'!$D48,'RAB Prices Long'!$E:$E,'All Prices combined'!$G48)))),2)</f>
        <v>43.14</v>
      </c>
      <c r="AY48" s="2">
        <f>ROUND(IF($B48="Annuity",SUMIFS('Annuity Prices'!BB:BB,'Annuity Prices'!$B:$B,$D48,'Annuity Prices'!$E:$E,$G48),IF($B48="RAB Short",SUMIFS('RAB Prices Short'!BB:BB,'RAB Prices Short'!$B:$B,'All Prices combined'!$D48,'RAB Prices Short'!$E:$E,'All Prices combined'!$G48),IF($B48="RAB Long",SUMIFS('RAB Prices Long'!BB:BB,'RAB Prices Long'!$B:$B,'All Prices combined'!$D48,'RAB Prices Long'!$E:$E,'All Prices combined'!$G48)))),2)</f>
        <v>44.22</v>
      </c>
      <c r="AZ48" s="2">
        <f>ROUND(IF($B48="Annuity",SUMIFS('Annuity Prices'!BC:BC,'Annuity Prices'!$B:$B,$D48,'Annuity Prices'!$E:$E,$G48),IF($B48="RAB Short",SUMIFS('RAB Prices Short'!BC:BC,'RAB Prices Short'!$B:$B,'All Prices combined'!$D48,'RAB Prices Short'!$E:$E,'All Prices combined'!$G48),IF($B48="RAB Long",SUMIFS('RAB Prices Long'!BC:BC,'RAB Prices Long'!$B:$B,'All Prices combined'!$D48,'RAB Prices Long'!$E:$E,'All Prices combined'!$G48)))),2)</f>
        <v>45.32</v>
      </c>
      <c r="BA48" s="2">
        <f>ROUND(IF($B48="Annuity",SUMIFS('Annuity Prices'!BD:BD,'Annuity Prices'!$B:$B,$D48,'Annuity Prices'!$E:$E,$G48),IF($B48="RAB Short",SUMIFS('RAB Prices Short'!BD:BD,'RAB Prices Short'!$B:$B,'All Prices combined'!$D48,'RAB Prices Short'!$E:$E,'All Prices combined'!$G48),IF($B48="RAB Long",SUMIFS('RAB Prices Long'!BD:BD,'RAB Prices Long'!$B:$B,'All Prices combined'!$D48,'RAB Prices Long'!$E:$E,'All Prices combined'!$G48)))),2)</f>
        <v>46.46</v>
      </c>
      <c r="BB48" s="2">
        <f>ROUND(IF($B48="Annuity",SUMIFS('Annuity Prices'!BE:BE,'Annuity Prices'!$B:$B,$D48,'Annuity Prices'!$E:$E,$G48),IF($B48="RAB Short",SUMIFS('RAB Prices Short'!BE:BE,'RAB Prices Short'!$B:$B,'All Prices combined'!$D48,'RAB Prices Short'!$E:$E,'All Prices combined'!$G48),IF($B48="RAB Long",SUMIFS('RAB Prices Long'!BE:BE,'RAB Prices Long'!$B:$B,'All Prices combined'!$D48,'RAB Prices Long'!$E:$E,'All Prices combined'!$G48)))),2)</f>
        <v>47.85</v>
      </c>
      <c r="BC48" s="2">
        <f>ROUND(IF($B48="Annuity",SUMIFS('Annuity Prices'!BF:BF,'Annuity Prices'!$B:$B,$D48,'Annuity Prices'!$E:$E,$G48),IF($B48="RAB Short",SUMIFS('RAB Prices Short'!BF:BF,'RAB Prices Short'!$B:$B,'All Prices combined'!$D48,'RAB Prices Short'!$E:$E,'All Prices combined'!$G48),IF($B48="RAB Long",SUMIFS('RAB Prices Long'!BF:BF,'RAB Prices Long'!$B:$B,'All Prices combined'!$D48,'RAB Prices Long'!$E:$E,'All Prices combined'!$G48)))),2)</f>
        <v>49.05</v>
      </c>
      <c r="BD48" s="2">
        <f>ROUND(IF($B48="Annuity",SUMIFS('Annuity Prices'!BG:BG,'Annuity Prices'!$B:$B,$D48,'Annuity Prices'!$E:$E,$G48),IF($B48="RAB Short",SUMIFS('RAB Prices Short'!BG:BG,'RAB Prices Short'!$B:$B,'All Prices combined'!$D48,'RAB Prices Short'!$E:$E,'All Prices combined'!$G48),IF($B48="RAB Long",SUMIFS('RAB Prices Long'!BG:BG,'RAB Prices Long'!$B:$B,'All Prices combined'!$D48,'RAB Prices Long'!$E:$E,'All Prices combined'!$G48)))),2)</f>
        <v>50.28</v>
      </c>
      <c r="BE48" s="2">
        <f>ROUND(IF($B48="Annuity",SUMIFS('Annuity Prices'!BH:BH,'Annuity Prices'!$B:$B,$D48,'Annuity Prices'!$E:$E,$G48),IF($B48="RAB Short",SUMIFS('RAB Prices Short'!BH:BH,'RAB Prices Short'!$B:$B,'All Prices combined'!$D48,'RAB Prices Short'!$E:$E,'All Prices combined'!$G48),IF($B48="RAB Long",SUMIFS('RAB Prices Long'!BH:BH,'RAB Prices Long'!$B:$B,'All Prices combined'!$D48,'RAB Prices Long'!$E:$E,'All Prices combined'!$G48)))),2)</f>
        <v>51.53</v>
      </c>
      <c r="BF48" s="2">
        <f>ROUND(IF($B48="Annuity",SUMIFS('Annuity Prices'!BI:BI,'Annuity Prices'!$B:$B,$D48,'Annuity Prices'!$E:$E,$G48),IF($B48="RAB Short",SUMIFS('RAB Prices Short'!BI:BI,'RAB Prices Short'!$B:$B,'All Prices combined'!$D48,'RAB Prices Short'!$E:$E,'All Prices combined'!$G48),IF($B48="RAB Long",SUMIFS('RAB Prices Long'!BI:BI,'RAB Prices Long'!$B:$B,'All Prices combined'!$D48,'RAB Prices Long'!$E:$E,'All Prices combined'!$G48)))),2)</f>
        <v>53.09</v>
      </c>
      <c r="BG48" s="2">
        <f>ROUND(IF($B48="Annuity",SUMIFS('Annuity Prices'!BJ:BJ,'Annuity Prices'!$B:$B,$D48,'Annuity Prices'!$E:$E,$G48),IF($B48="RAB Short",SUMIFS('RAB Prices Short'!BJ:BJ,'RAB Prices Short'!$B:$B,'All Prices combined'!$D48,'RAB Prices Short'!$E:$E,'All Prices combined'!$G48),IF($B48="RAB Long",SUMIFS('RAB Prices Long'!BJ:BJ,'RAB Prices Long'!$B:$B,'All Prices combined'!$D48,'RAB Prices Long'!$E:$E,'All Prices combined'!$G48)))),2)</f>
        <v>54.42</v>
      </c>
      <c r="BH48" s="2">
        <f>ROUND(IF($B48="Annuity",SUMIFS('Annuity Prices'!BK:BK,'Annuity Prices'!$B:$B,$D48,'Annuity Prices'!$E:$E,$G48),IF($B48="RAB Short",SUMIFS('RAB Prices Short'!BK:BK,'RAB Prices Short'!$B:$B,'All Prices combined'!$D48,'RAB Prices Short'!$E:$E,'All Prices combined'!$G48),IF($B48="RAB Long",SUMIFS('RAB Prices Long'!BK:BK,'RAB Prices Long'!$B:$B,'All Prices combined'!$D48,'RAB Prices Long'!$E:$E,'All Prices combined'!$G48)))),2)</f>
        <v>55.78</v>
      </c>
      <c r="BI48" s="2">
        <f>ROUND(IF($B48="Annuity",SUMIFS('Annuity Prices'!BL:BL,'Annuity Prices'!$B:$B,$D48,'Annuity Prices'!$E:$E,$G48),IF($B48="RAB Short",SUMIFS('RAB Prices Short'!BL:BL,'RAB Prices Short'!$B:$B,'All Prices combined'!$D48,'RAB Prices Short'!$E:$E,'All Prices combined'!$G48),IF($B48="RAB Long",SUMIFS('RAB Prices Long'!BL:BL,'RAB Prices Long'!$B:$B,'All Prices combined'!$D48,'RAB Prices Long'!$E:$E,'All Prices combined'!$G48)))),2)</f>
        <v>57.18</v>
      </c>
      <c r="BJ48" s="2">
        <f>ROUND(IF($B48="Annuity",SUMIFS('Annuity Prices'!BM:BM,'Annuity Prices'!$B:$B,$D48,'Annuity Prices'!$E:$E,$G48),IF($B48="RAB Short",SUMIFS('RAB Prices Short'!BM:BM,'RAB Prices Short'!$B:$B,'All Prices combined'!$D48,'RAB Prices Short'!$E:$E,'All Prices combined'!$G48),IF($B48="RAB Long",SUMIFS('RAB Prices Long'!BM:BM,'RAB Prices Long'!$B:$B,'All Prices combined'!$D48,'RAB Prices Long'!$E:$E,'All Prices combined'!$G48)))),2)</f>
        <v>58.92</v>
      </c>
      <c r="BK48" s="2">
        <f>ROUND(IF($B48="Annuity",SUMIFS('Annuity Prices'!BN:BN,'Annuity Prices'!$B:$B,$D48,'Annuity Prices'!$E:$E,$G48),IF($B48="RAB Short",SUMIFS('RAB Prices Short'!BN:BN,'RAB Prices Short'!$B:$B,'All Prices combined'!$D48,'RAB Prices Short'!$E:$E,'All Prices combined'!$G48),IF($B48="RAB Long",SUMIFS('RAB Prices Long'!BN:BN,'RAB Prices Long'!$B:$B,'All Prices combined'!$D48,'RAB Prices Long'!$E:$E,'All Prices combined'!$G48)))),2)</f>
        <v>60.39</v>
      </c>
      <c r="BL48" s="2">
        <f>ROUND(IF($B48="Annuity",SUMIFS('Annuity Prices'!BO:BO,'Annuity Prices'!$B:$B,$D48,'Annuity Prices'!$E:$E,$G48),IF($B48="RAB Short",SUMIFS('RAB Prices Short'!BO:BO,'RAB Prices Short'!$B:$B,'All Prices combined'!$D48,'RAB Prices Short'!$E:$E,'All Prices combined'!$G48),IF($B48="RAB Long",SUMIFS('RAB Prices Long'!BO:BO,'RAB Prices Long'!$B:$B,'All Prices combined'!$D48,'RAB Prices Long'!$E:$E,'All Prices combined'!$G48)))),2)</f>
        <v>61.9</v>
      </c>
      <c r="BM48" s="2">
        <f>ROUND(IF($B48="Annuity",SUMIFS('Annuity Prices'!BP:BP,'Annuity Prices'!$B:$B,$D48,'Annuity Prices'!$E:$E,$G48),IF($B48="RAB Short",SUMIFS('RAB Prices Short'!BP:BP,'RAB Prices Short'!$B:$B,'All Prices combined'!$D48,'RAB Prices Short'!$E:$E,'All Prices combined'!$G48),IF($B48="RAB Long",SUMIFS('RAB Prices Long'!BP:BP,'RAB Prices Long'!$B:$B,'All Prices combined'!$D48,'RAB Prices Long'!$E:$E,'All Prices combined'!$G48)))),2)</f>
        <v>63.45</v>
      </c>
      <c r="BN48" s="2">
        <f>ROUND(IF($B48="Annuity",SUMIFS('Annuity Prices'!BQ:BQ,'Annuity Prices'!$B:$B,$D48,'Annuity Prices'!$E:$E,$G48),IF($B48="RAB Short",SUMIFS('RAB Prices Short'!BQ:BQ,'RAB Prices Short'!$B:$B,'All Prices combined'!$D48,'RAB Prices Short'!$E:$E,'All Prices combined'!$G48),IF($B48="RAB Long",SUMIFS('RAB Prices Long'!BQ:BQ,'RAB Prices Long'!$B:$B,'All Prices combined'!$D48,'RAB Prices Long'!$E:$E,'All Prices combined'!$G48)))),2)</f>
        <v>65.400000000000006</v>
      </c>
      <c r="BO48" s="2">
        <f>ROUND(IF($B48="Annuity",SUMIFS('Annuity Prices'!BR:BR,'Annuity Prices'!$B:$B,$D48,'Annuity Prices'!$E:$E,$G48),IF($B48="RAB Short",SUMIFS('RAB Prices Short'!BR:BR,'RAB Prices Short'!$B:$B,'All Prices combined'!$D48,'RAB Prices Short'!$E:$E,'All Prices combined'!$G48),IF($B48="RAB Long",SUMIFS('RAB Prices Long'!BR:BR,'RAB Prices Long'!$B:$B,'All Prices combined'!$D48,'RAB Prices Long'!$E:$E,'All Prices combined'!$G48)))),2)</f>
        <v>67.03</v>
      </c>
      <c r="BP48" s="2">
        <f>ROUND(IF($B48="Annuity",SUMIFS('Annuity Prices'!BS:BS,'Annuity Prices'!$B:$B,$D48,'Annuity Prices'!$E:$E,$G48),IF($B48="RAB Short",SUMIFS('RAB Prices Short'!BS:BS,'RAB Prices Short'!$B:$B,'All Prices combined'!$D48,'RAB Prices Short'!$E:$E,'All Prices combined'!$G48),IF($B48="RAB Long",SUMIFS('RAB Prices Long'!BS:BS,'RAB Prices Long'!$B:$B,'All Prices combined'!$D48,'RAB Prices Long'!$E:$E,'All Prices combined'!$G48)))),2)</f>
        <v>68.709999999999994</v>
      </c>
      <c r="BQ48" s="2">
        <f>ROUND(IF($B48="Annuity",SUMIFS('Annuity Prices'!BT:BT,'Annuity Prices'!$B:$B,$D48,'Annuity Prices'!$E:$E,$G48),IF($B48="RAB Short",SUMIFS('RAB Prices Short'!BT:BT,'RAB Prices Short'!$B:$B,'All Prices combined'!$D48,'RAB Prices Short'!$E:$E,'All Prices combined'!$G48),IF($B48="RAB Long",SUMIFS('RAB Prices Long'!BT:BT,'RAB Prices Long'!$B:$B,'All Prices combined'!$D48,'RAB Prices Long'!$E:$E,'All Prices combined'!$G48)))),2)</f>
        <v>70.430000000000007</v>
      </c>
      <c r="BR48" s="2">
        <f>ROUND(IF($B48="Annuity",SUMIFS('Annuity Prices'!BU:BU,'Annuity Prices'!$B:$B,$D48,'Annuity Prices'!$E:$E,$G48),IF($B48="RAB Short",SUMIFS('RAB Prices Short'!BU:BU,'RAB Prices Short'!$B:$B,'All Prices combined'!$D48,'RAB Prices Short'!$E:$E,'All Prices combined'!$G48),IF($B48="RAB Long",SUMIFS('RAB Prices Long'!BU:BU,'RAB Prices Long'!$B:$B,'All Prices combined'!$D48,'RAB Prices Long'!$E:$E,'All Prices combined'!$G48)))),2)</f>
        <v>72.599999999999994</v>
      </c>
      <c r="BS48" s="2">
        <f>ROUND(IF($B48="Annuity",SUMIFS('Annuity Prices'!BV:BV,'Annuity Prices'!$B:$B,$D48,'Annuity Prices'!$E:$E,$G48),IF($B48="RAB Short",SUMIFS('RAB Prices Short'!BV:BV,'RAB Prices Short'!$B:$B,'All Prices combined'!$D48,'RAB Prices Short'!$E:$E,'All Prices combined'!$G48),IF($B48="RAB Long",SUMIFS('RAB Prices Long'!BV:BV,'RAB Prices Long'!$B:$B,'All Prices combined'!$D48,'RAB Prices Long'!$E:$E,'All Prices combined'!$G48)))),2)</f>
        <v>74.42</v>
      </c>
      <c r="BT48" s="2">
        <f>ROUND(IF($B48="Annuity",SUMIFS('Annuity Prices'!BW:BW,'Annuity Prices'!$B:$B,$D48,'Annuity Prices'!$E:$E,$G48),IF($B48="RAB Short",SUMIFS('RAB Prices Short'!BW:BW,'RAB Prices Short'!$B:$B,'All Prices combined'!$D48,'RAB Prices Short'!$E:$E,'All Prices combined'!$G48),IF($B48="RAB Long",SUMIFS('RAB Prices Long'!BW:BW,'RAB Prices Long'!$B:$B,'All Prices combined'!$D48,'RAB Prices Long'!$E:$E,'All Prices combined'!$G48)))),2)</f>
        <v>76.28</v>
      </c>
      <c r="BU48" s="2">
        <f>ROUND(IF($B48="Annuity",SUMIFS('Annuity Prices'!BX:BX,'Annuity Prices'!$B:$B,$D48,'Annuity Prices'!$E:$E,$G48),IF($B48="RAB Short",SUMIFS('RAB Prices Short'!BX:BX,'RAB Prices Short'!$B:$B,'All Prices combined'!$D48,'RAB Prices Short'!$E:$E,'All Prices combined'!$G48),IF($B48="RAB Long",SUMIFS('RAB Prices Long'!BX:BX,'RAB Prices Long'!$B:$B,'All Prices combined'!$D48,'RAB Prices Long'!$E:$E,'All Prices combined'!$G48)))),2)</f>
        <v>78.180000000000007</v>
      </c>
    </row>
    <row r="49" spans="2:73" x14ac:dyDescent="0.25">
      <c r="B49" t="s">
        <v>37</v>
      </c>
      <c r="C49" s="1">
        <v>10</v>
      </c>
      <c r="D49" s="1" t="s">
        <v>155</v>
      </c>
      <c r="E49" s="1" t="s">
        <v>154</v>
      </c>
      <c r="F49" s="1">
        <v>10</v>
      </c>
      <c r="G49" s="1" t="s">
        <v>40</v>
      </c>
      <c r="H49" s="1"/>
      <c r="I49" s="2">
        <f>ROUND(IF($B49="Annuity",SUMIFS('Annuity Prices'!L:L,'Annuity Prices'!$B:$B,$D49,'Annuity Prices'!$E:$E,$G49),IF($B49="RAB Short",SUMIFS('RAB Prices Short'!L:L,'RAB Prices Short'!$B:$B,'All Prices combined'!$D49,'RAB Prices Short'!$E:$E,'All Prices combined'!$G49),IF($B49="RAB Long",SUMIFS('RAB Prices Long'!L:L,'RAB Prices Long'!$B:$B,'All Prices combined'!$D49,'RAB Prices Long'!$E:$E,'All Prices combined'!$G49)))),2)</f>
        <v>5.59</v>
      </c>
      <c r="J49" s="2">
        <f>ROUND(IF($B49="Annuity",SUMIFS('Annuity Prices'!M:M,'Annuity Prices'!$B:$B,$D49,'Annuity Prices'!$E:$E,$G49),IF($B49="RAB Short",SUMIFS('RAB Prices Short'!M:M,'RAB Prices Short'!$B:$B,'All Prices combined'!$D49,'RAB Prices Short'!$E:$E,'All Prices combined'!$G49),IF($B49="RAB Long",SUMIFS('RAB Prices Long'!M:M,'RAB Prices Long'!$B:$B,'All Prices combined'!$D49,'RAB Prices Long'!$E:$E,'All Prices combined'!$G49)))),2)</f>
        <v>5.75</v>
      </c>
      <c r="K49" s="2">
        <f>ROUND(IF($B49="Annuity",SUMIFS('Annuity Prices'!N:N,'Annuity Prices'!$B:$B,$D49,'Annuity Prices'!$E:$E,$G49),IF($B49="RAB Short",SUMIFS('RAB Prices Short'!N:N,'RAB Prices Short'!$B:$B,'All Prices combined'!$D49,'RAB Prices Short'!$E:$E,'All Prices combined'!$G49),IF($B49="RAB Long",SUMIFS('RAB Prices Long'!N:N,'RAB Prices Long'!$B:$B,'All Prices combined'!$D49,'RAB Prices Long'!$E:$E,'All Prices combined'!$G49)))),2)</f>
        <v>5.92</v>
      </c>
      <c r="L49" s="2">
        <f>ROUND(IF($B49="Annuity",SUMIFS('Annuity Prices'!O:O,'Annuity Prices'!$B:$B,$D49,'Annuity Prices'!$E:$E,$G49),IF($B49="RAB Short",SUMIFS('RAB Prices Short'!O:O,'RAB Prices Short'!$B:$B,'All Prices combined'!$D49,'RAB Prices Short'!$E:$E,'All Prices combined'!$G49),IF($B49="RAB Long",SUMIFS('RAB Prices Long'!O:O,'RAB Prices Long'!$B:$B,'All Prices combined'!$D49,'RAB Prices Long'!$E:$E,'All Prices combined'!$G49)))),2)</f>
        <v>6.09</v>
      </c>
      <c r="M49" s="2">
        <f>ROUND(IF($B49="Annuity",SUMIFS('Annuity Prices'!P:P,'Annuity Prices'!$B:$B,$D49,'Annuity Prices'!$E:$E,$G49),IF($B49="RAB Short",SUMIFS('RAB Prices Short'!P:P,'RAB Prices Short'!$B:$B,'All Prices combined'!$D49,'RAB Prices Short'!$E:$E,'All Prices combined'!$G49),IF($B49="RAB Long",SUMIFS('RAB Prices Long'!P:P,'RAB Prices Long'!$B:$B,'All Prices combined'!$D49,'RAB Prices Long'!$E:$E,'All Prices combined'!$G49)))),2)</f>
        <v>6.19</v>
      </c>
      <c r="N49" s="2">
        <f>ROUND(IF($B49="Annuity",SUMIFS('Annuity Prices'!Q:Q,'Annuity Prices'!$B:$B,$D49,'Annuity Prices'!$E:$E,$G49),IF($B49="RAB Short",SUMIFS('RAB Prices Short'!Q:Q,'RAB Prices Short'!$B:$B,'All Prices combined'!$D49,'RAB Prices Short'!$E:$E,'All Prices combined'!$G49),IF($B49="RAB Long",SUMIFS('RAB Prices Long'!Q:Q,'RAB Prices Long'!$B:$B,'All Prices combined'!$D49,'RAB Prices Long'!$E:$E,'All Prices combined'!$G49)))),2)</f>
        <v>6.35</v>
      </c>
      <c r="O49" s="2">
        <f>ROUND(IF($B49="Annuity",SUMIFS('Annuity Prices'!R:R,'Annuity Prices'!$B:$B,$D49,'Annuity Prices'!$E:$E,$G49),IF($B49="RAB Short",SUMIFS('RAB Prices Short'!R:R,'RAB Prices Short'!$B:$B,'All Prices combined'!$D49,'RAB Prices Short'!$E:$E,'All Prices combined'!$G49),IF($B49="RAB Long",SUMIFS('RAB Prices Long'!R:R,'RAB Prices Long'!$B:$B,'All Prices combined'!$D49,'RAB Prices Long'!$E:$E,'All Prices combined'!$G49)))),2)</f>
        <v>6.5</v>
      </c>
      <c r="P49" s="2">
        <f>ROUND(IF($B49="Annuity",SUMIFS('Annuity Prices'!S:S,'Annuity Prices'!$B:$B,$D49,'Annuity Prices'!$E:$E,$G49),IF($B49="RAB Short",SUMIFS('RAB Prices Short'!S:S,'RAB Prices Short'!$B:$B,'All Prices combined'!$D49,'RAB Prices Short'!$E:$E,'All Prices combined'!$G49),IF($B49="RAB Long",SUMIFS('RAB Prices Long'!S:S,'RAB Prices Long'!$B:$B,'All Prices combined'!$D49,'RAB Prices Long'!$E:$E,'All Prices combined'!$G49)))),2)</f>
        <v>6.67</v>
      </c>
      <c r="Q49" s="2">
        <f>ROUND(IF($B49="Annuity",SUMIFS('Annuity Prices'!T:T,'Annuity Prices'!$B:$B,$D49,'Annuity Prices'!$E:$E,$G49),IF($B49="RAB Short",SUMIFS('RAB Prices Short'!T:T,'RAB Prices Short'!$B:$B,'All Prices combined'!$D49,'RAB Prices Short'!$E:$E,'All Prices combined'!$G49),IF($B49="RAB Long",SUMIFS('RAB Prices Long'!T:T,'RAB Prices Long'!$B:$B,'All Prices combined'!$D49,'RAB Prices Long'!$E:$E,'All Prices combined'!$G49)))),2)</f>
        <v>6.8</v>
      </c>
      <c r="R49" s="2">
        <f>ROUND(IF($B49="Annuity",SUMIFS('Annuity Prices'!U:U,'Annuity Prices'!$B:$B,$D49,'Annuity Prices'!$E:$E,$G49),IF($B49="RAB Short",SUMIFS('RAB Prices Short'!U:U,'RAB Prices Short'!$B:$B,'All Prices combined'!$D49,'RAB Prices Short'!$E:$E,'All Prices combined'!$G49),IF($B49="RAB Long",SUMIFS('RAB Prices Long'!U:U,'RAB Prices Long'!$B:$B,'All Prices combined'!$D49,'RAB Prices Long'!$E:$E,'All Prices combined'!$G49)))),2)</f>
        <v>6.97</v>
      </c>
      <c r="S49" s="2">
        <f>ROUND(IF($B49="Annuity",SUMIFS('Annuity Prices'!V:V,'Annuity Prices'!$B:$B,$D49,'Annuity Prices'!$E:$E,$G49),IF($B49="RAB Short",SUMIFS('RAB Prices Short'!V:V,'RAB Prices Short'!$B:$B,'All Prices combined'!$D49,'RAB Prices Short'!$E:$E,'All Prices combined'!$G49),IF($B49="RAB Long",SUMIFS('RAB Prices Long'!V:V,'RAB Prices Long'!$B:$B,'All Prices combined'!$D49,'RAB Prices Long'!$E:$E,'All Prices combined'!$G49)))),2)</f>
        <v>7.15</v>
      </c>
      <c r="T49" s="2">
        <f>ROUND(IF($B49="Annuity",SUMIFS('Annuity Prices'!W:W,'Annuity Prices'!$B:$B,$D49,'Annuity Prices'!$E:$E,$G49),IF($B49="RAB Short",SUMIFS('RAB Prices Short'!W:W,'RAB Prices Short'!$B:$B,'All Prices combined'!$D49,'RAB Prices Short'!$E:$E,'All Prices combined'!$G49),IF($B49="RAB Long",SUMIFS('RAB Prices Long'!W:W,'RAB Prices Long'!$B:$B,'All Prices combined'!$D49,'RAB Prices Long'!$E:$E,'All Prices combined'!$G49)))),2)</f>
        <v>7.32</v>
      </c>
      <c r="U49" s="2">
        <f>ROUND(IF($B49="Annuity",SUMIFS('Annuity Prices'!X:X,'Annuity Prices'!$B:$B,$D49,'Annuity Prices'!$E:$E,$G49),IF($B49="RAB Short",SUMIFS('RAB Prices Short'!X:X,'RAB Prices Short'!$B:$B,'All Prices combined'!$D49,'RAB Prices Short'!$E:$E,'All Prices combined'!$G49),IF($B49="RAB Long",SUMIFS('RAB Prices Long'!X:X,'RAB Prices Long'!$B:$B,'All Prices combined'!$D49,'RAB Prices Long'!$E:$E,'All Prices combined'!$G49)))),2)</f>
        <v>7.47</v>
      </c>
      <c r="V49" s="2">
        <f>ROUND(IF($B49="Annuity",SUMIFS('Annuity Prices'!Y:Y,'Annuity Prices'!$B:$B,$D49,'Annuity Prices'!$E:$E,$G49),IF($B49="RAB Short",SUMIFS('RAB Prices Short'!Y:Y,'RAB Prices Short'!$B:$B,'All Prices combined'!$D49,'RAB Prices Short'!$E:$E,'All Prices combined'!$G49),IF($B49="RAB Long",SUMIFS('RAB Prices Long'!Y:Y,'RAB Prices Long'!$B:$B,'All Prices combined'!$D49,'RAB Prices Long'!$E:$E,'All Prices combined'!$G49)))),2)</f>
        <v>7.66</v>
      </c>
      <c r="W49" s="2">
        <f>ROUND(IF($B49="Annuity",SUMIFS('Annuity Prices'!Z:Z,'Annuity Prices'!$B:$B,$D49,'Annuity Prices'!$E:$E,$G49),IF($B49="RAB Short",SUMIFS('RAB Prices Short'!Z:Z,'RAB Prices Short'!$B:$B,'All Prices combined'!$D49,'RAB Prices Short'!$E:$E,'All Prices combined'!$G49),IF($B49="RAB Long",SUMIFS('RAB Prices Long'!Z:Z,'RAB Prices Long'!$B:$B,'All Prices combined'!$D49,'RAB Prices Long'!$E:$E,'All Prices combined'!$G49)))),2)</f>
        <v>7.85</v>
      </c>
      <c r="X49" s="2">
        <f>ROUND(IF($B49="Annuity",SUMIFS('Annuity Prices'!AA:AA,'Annuity Prices'!$B:$B,$D49,'Annuity Prices'!$E:$E,$G49),IF($B49="RAB Short",SUMIFS('RAB Prices Short'!AA:AA,'RAB Prices Short'!$B:$B,'All Prices combined'!$D49,'RAB Prices Short'!$E:$E,'All Prices combined'!$G49),IF($B49="RAB Long",SUMIFS('RAB Prices Long'!AA:AA,'RAB Prices Long'!$B:$B,'All Prices combined'!$D49,'RAB Prices Long'!$E:$E,'All Prices combined'!$G49)))),2)</f>
        <v>8.0500000000000007</v>
      </c>
      <c r="Y49" s="2">
        <f>ROUND(IF($B49="Annuity",SUMIFS('Annuity Prices'!AB:AB,'Annuity Prices'!$B:$B,$D49,'Annuity Prices'!$E:$E,$G49),IF($B49="RAB Short",SUMIFS('RAB Prices Short'!AB:AB,'RAB Prices Short'!$B:$B,'All Prices combined'!$D49,'RAB Prices Short'!$E:$E,'All Prices combined'!$G49),IF($B49="RAB Long",SUMIFS('RAB Prices Long'!AB:AB,'RAB Prices Long'!$B:$B,'All Prices combined'!$D49,'RAB Prices Long'!$E:$E,'All Prices combined'!$G49)))),2)</f>
        <v>8.2100000000000009</v>
      </c>
      <c r="Z49" s="2">
        <f>ROUND(IF($B49="Annuity",SUMIFS('Annuity Prices'!AC:AC,'Annuity Prices'!$B:$B,$D49,'Annuity Prices'!$E:$E,$G49),IF($B49="RAB Short",SUMIFS('RAB Prices Short'!AC:AC,'RAB Prices Short'!$B:$B,'All Prices combined'!$D49,'RAB Prices Short'!$E:$E,'All Prices combined'!$G49),IF($B49="RAB Long",SUMIFS('RAB Prices Long'!AC:AC,'RAB Prices Long'!$B:$B,'All Prices combined'!$D49,'RAB Prices Long'!$E:$E,'All Prices combined'!$G49)))),2)</f>
        <v>8.41</v>
      </c>
      <c r="AA49" s="2">
        <f>ROUND(IF($B49="Annuity",SUMIFS('Annuity Prices'!AD:AD,'Annuity Prices'!$B:$B,$D49,'Annuity Prices'!$E:$E,$G49),IF($B49="RAB Short",SUMIFS('RAB Prices Short'!AD:AD,'RAB Prices Short'!$B:$B,'All Prices combined'!$D49,'RAB Prices Short'!$E:$E,'All Prices combined'!$G49),IF($B49="RAB Long",SUMIFS('RAB Prices Long'!AD:AD,'RAB Prices Long'!$B:$B,'All Prices combined'!$D49,'RAB Prices Long'!$E:$E,'All Prices combined'!$G49)))),2)</f>
        <v>8.6199999999999992</v>
      </c>
      <c r="AB49" s="2">
        <f>ROUND(IF($B49="Annuity",SUMIFS('Annuity Prices'!AE:AE,'Annuity Prices'!$B:$B,$D49,'Annuity Prices'!$E:$E,$G49),IF($B49="RAB Short",SUMIFS('RAB Prices Short'!AE:AE,'RAB Prices Short'!$B:$B,'All Prices combined'!$D49,'RAB Prices Short'!$E:$E,'All Prices combined'!$G49),IF($B49="RAB Long",SUMIFS('RAB Prices Long'!AE:AE,'RAB Prices Long'!$B:$B,'All Prices combined'!$D49,'RAB Prices Long'!$E:$E,'All Prices combined'!$G49)))),2)</f>
        <v>8.84</v>
      </c>
      <c r="AC49" s="2">
        <f>ROUND(IF($B49="Annuity",SUMIFS('Annuity Prices'!AF:AF,'Annuity Prices'!$B:$B,$D49,'Annuity Prices'!$E:$E,$G49),IF($B49="RAB Short",SUMIFS('RAB Prices Short'!AF:AF,'RAB Prices Short'!$B:$B,'All Prices combined'!$D49,'RAB Prices Short'!$E:$E,'All Prices combined'!$G49),IF($B49="RAB Long",SUMIFS('RAB Prices Long'!AF:AF,'RAB Prices Long'!$B:$B,'All Prices combined'!$D49,'RAB Prices Long'!$E:$E,'All Prices combined'!$G49)))),2)</f>
        <v>9.01</v>
      </c>
      <c r="AD49" s="2">
        <f>ROUND(IF($B49="Annuity",SUMIFS('Annuity Prices'!AG:AG,'Annuity Prices'!$B:$B,$D49,'Annuity Prices'!$E:$E,$G49),IF($B49="RAB Short",SUMIFS('RAB Prices Short'!AG:AG,'RAB Prices Short'!$B:$B,'All Prices combined'!$D49,'RAB Prices Short'!$E:$E,'All Prices combined'!$G49),IF($B49="RAB Long",SUMIFS('RAB Prices Long'!AG:AG,'RAB Prices Long'!$B:$B,'All Prices combined'!$D49,'RAB Prices Long'!$E:$E,'All Prices combined'!$G49)))),2)</f>
        <v>9.24</v>
      </c>
      <c r="AE49" s="2">
        <f>ROUND(IF($B49="Annuity",SUMIFS('Annuity Prices'!AH:AH,'Annuity Prices'!$B:$B,$D49,'Annuity Prices'!$E:$E,$G49),IF($B49="RAB Short",SUMIFS('RAB Prices Short'!AH:AH,'RAB Prices Short'!$B:$B,'All Prices combined'!$D49,'RAB Prices Short'!$E:$E,'All Prices combined'!$G49),IF($B49="RAB Long",SUMIFS('RAB Prices Long'!AH:AH,'RAB Prices Long'!$B:$B,'All Prices combined'!$D49,'RAB Prices Long'!$E:$E,'All Prices combined'!$G49)))),2)</f>
        <v>9.4700000000000006</v>
      </c>
      <c r="AF49" s="2">
        <f>ROUND(IF($B49="Annuity",SUMIFS('Annuity Prices'!AI:AI,'Annuity Prices'!$B:$B,$D49,'Annuity Prices'!$E:$E,$G49),IF($B49="RAB Short",SUMIFS('RAB Prices Short'!AI:AI,'RAB Prices Short'!$B:$B,'All Prices combined'!$D49,'RAB Prices Short'!$E:$E,'All Prices combined'!$G49),IF($B49="RAB Long",SUMIFS('RAB Prices Long'!AI:AI,'RAB Prices Long'!$B:$B,'All Prices combined'!$D49,'RAB Prices Long'!$E:$E,'All Prices combined'!$G49)))),2)</f>
        <v>9.7100000000000009</v>
      </c>
      <c r="AG49" s="2">
        <f>ROUND(IF($B49="Annuity",SUMIFS('Annuity Prices'!AJ:AJ,'Annuity Prices'!$B:$B,$D49,'Annuity Prices'!$E:$E,$G49),IF($B49="RAB Short",SUMIFS('RAB Prices Short'!AJ:AJ,'RAB Prices Short'!$B:$B,'All Prices combined'!$D49,'RAB Prices Short'!$E:$E,'All Prices combined'!$G49),IF($B49="RAB Long",SUMIFS('RAB Prices Long'!AJ:AJ,'RAB Prices Long'!$B:$B,'All Prices combined'!$D49,'RAB Prices Long'!$E:$E,'All Prices combined'!$G49)))),2)</f>
        <v>9.9</v>
      </c>
      <c r="AH49" s="2">
        <f>ROUND(IF($B49="Annuity",SUMIFS('Annuity Prices'!AK:AK,'Annuity Prices'!$B:$B,$D49,'Annuity Prices'!$E:$E,$G49),IF($B49="RAB Short",SUMIFS('RAB Prices Short'!AK:AK,'RAB Prices Short'!$B:$B,'All Prices combined'!$D49,'RAB Prices Short'!$E:$E,'All Prices combined'!$G49),IF($B49="RAB Long",SUMIFS('RAB Prices Long'!AK:AK,'RAB Prices Long'!$B:$B,'All Prices combined'!$D49,'RAB Prices Long'!$E:$E,'All Prices combined'!$G49)))),2)</f>
        <v>10.15</v>
      </c>
      <c r="AI49" s="2">
        <f>ROUND(IF($B49="Annuity",SUMIFS('Annuity Prices'!AL:AL,'Annuity Prices'!$B:$B,$D49,'Annuity Prices'!$E:$E,$G49),IF($B49="RAB Short",SUMIFS('RAB Prices Short'!AL:AL,'RAB Prices Short'!$B:$B,'All Prices combined'!$D49,'RAB Prices Short'!$E:$E,'All Prices combined'!$G49),IF($B49="RAB Long",SUMIFS('RAB Prices Long'!AL:AL,'RAB Prices Long'!$B:$B,'All Prices combined'!$D49,'RAB Prices Long'!$E:$E,'All Prices combined'!$G49)))),2)</f>
        <v>10.4</v>
      </c>
      <c r="AJ49" s="2">
        <f>ROUND(IF($B49="Annuity",SUMIFS('Annuity Prices'!AM:AM,'Annuity Prices'!$B:$B,$D49,'Annuity Prices'!$E:$E,$G49),IF($B49="RAB Short",SUMIFS('RAB Prices Short'!AM:AM,'RAB Prices Short'!$B:$B,'All Prices combined'!$D49,'RAB Prices Short'!$E:$E,'All Prices combined'!$G49),IF($B49="RAB Long",SUMIFS('RAB Prices Long'!AM:AM,'RAB Prices Long'!$B:$B,'All Prices combined'!$D49,'RAB Prices Long'!$E:$E,'All Prices combined'!$G49)))),2)</f>
        <v>10.66</v>
      </c>
      <c r="AK49" s="2">
        <f>ROUND(IF($B49="Annuity",SUMIFS('Annuity Prices'!AN:AN,'Annuity Prices'!$B:$B,$D49,'Annuity Prices'!$E:$E,$G49),IF($B49="RAB Short",SUMIFS('RAB Prices Short'!AN:AN,'RAB Prices Short'!$B:$B,'All Prices combined'!$D49,'RAB Prices Short'!$E:$E,'All Prices combined'!$G49),IF($B49="RAB Long",SUMIFS('RAB Prices Long'!AN:AN,'RAB Prices Long'!$B:$B,'All Prices combined'!$D49,'RAB Prices Long'!$E:$E,'All Prices combined'!$G49)))),2)</f>
        <v>10.88</v>
      </c>
      <c r="AL49" s="2">
        <f>ROUND(IF($B49="Annuity",SUMIFS('Annuity Prices'!AO:AO,'Annuity Prices'!$B:$B,$D49,'Annuity Prices'!$E:$E,$G49),IF($B49="RAB Short",SUMIFS('RAB Prices Short'!AO:AO,'RAB Prices Short'!$B:$B,'All Prices combined'!$D49,'RAB Prices Short'!$E:$E,'All Prices combined'!$G49),IF($B49="RAB Long",SUMIFS('RAB Prices Long'!AO:AO,'RAB Prices Long'!$B:$B,'All Prices combined'!$D49,'RAB Prices Long'!$E:$E,'All Prices combined'!$G49)))),2)</f>
        <v>11.15</v>
      </c>
      <c r="AM49" s="2">
        <f>ROUND(IF($B49="Annuity",SUMIFS('Annuity Prices'!AP:AP,'Annuity Prices'!$B:$B,$D49,'Annuity Prices'!$E:$E,$G49),IF($B49="RAB Short",SUMIFS('RAB Prices Short'!AP:AP,'RAB Prices Short'!$B:$B,'All Prices combined'!$D49,'RAB Prices Short'!$E:$E,'All Prices combined'!$G49),IF($B49="RAB Long",SUMIFS('RAB Prices Long'!AP:AP,'RAB Prices Long'!$B:$B,'All Prices combined'!$D49,'RAB Prices Long'!$E:$E,'All Prices combined'!$G49)))),2)</f>
        <v>11.43</v>
      </c>
      <c r="AN49" s="2">
        <f>ROUND(IF($B49="Annuity",SUMIFS('Annuity Prices'!AQ:AQ,'Annuity Prices'!$B:$B,$D49,'Annuity Prices'!$E:$E,$G49),IF($B49="RAB Short",SUMIFS('RAB Prices Short'!AQ:AQ,'RAB Prices Short'!$B:$B,'All Prices combined'!$D49,'RAB Prices Short'!$E:$E,'All Prices combined'!$G49),IF($B49="RAB Long",SUMIFS('RAB Prices Long'!AQ:AQ,'RAB Prices Long'!$B:$B,'All Prices combined'!$D49,'RAB Prices Long'!$E:$E,'All Prices combined'!$G49)))),2)</f>
        <v>11.71</v>
      </c>
      <c r="AO49" s="2">
        <f>ROUND(IF($B49="Annuity",SUMIFS('Annuity Prices'!AR:AR,'Annuity Prices'!$B:$B,$D49,'Annuity Prices'!$E:$E,$G49),IF($B49="RAB Short",SUMIFS('RAB Prices Short'!AR:AR,'RAB Prices Short'!$B:$B,'All Prices combined'!$D49,'RAB Prices Short'!$E:$E,'All Prices combined'!$G49),IF($B49="RAB Long",SUMIFS('RAB Prices Long'!AR:AR,'RAB Prices Long'!$B:$B,'All Prices combined'!$D49,'RAB Prices Long'!$E:$E,'All Prices combined'!$G49)))),2)</f>
        <v>4.3899999999999997</v>
      </c>
      <c r="AP49" s="2">
        <f>ROUND(IF($B49="Annuity",SUMIFS('Annuity Prices'!AS:AS,'Annuity Prices'!$B:$B,$D49,'Annuity Prices'!$E:$E,$G49),IF($B49="RAB Short",SUMIFS('RAB Prices Short'!AS:AS,'RAB Prices Short'!$B:$B,'All Prices combined'!$D49,'RAB Prices Short'!$E:$E,'All Prices combined'!$G49),IF($B49="RAB Long",SUMIFS('RAB Prices Long'!AS:AS,'RAB Prices Long'!$B:$B,'All Prices combined'!$D49,'RAB Prices Long'!$E:$E,'All Prices combined'!$G49)))),2)</f>
        <v>5.59</v>
      </c>
      <c r="AQ49" s="2">
        <f>ROUND(IF($B49="Annuity",SUMIFS('Annuity Prices'!AT:AT,'Annuity Prices'!$B:$B,$D49,'Annuity Prices'!$E:$E,$G49),IF($B49="RAB Short",SUMIFS('RAB Prices Short'!AT:AT,'RAB Prices Short'!$B:$B,'All Prices combined'!$D49,'RAB Prices Short'!$E:$E,'All Prices combined'!$G49),IF($B49="RAB Long",SUMIFS('RAB Prices Long'!AT:AT,'RAB Prices Long'!$B:$B,'All Prices combined'!$D49,'RAB Prices Long'!$E:$E,'All Prices combined'!$G49)))),2)</f>
        <v>5.75</v>
      </c>
      <c r="AR49" s="2">
        <f>ROUND(IF($B49="Annuity",SUMIFS('Annuity Prices'!AU:AU,'Annuity Prices'!$B:$B,$D49,'Annuity Prices'!$E:$E,$G49),IF($B49="RAB Short",SUMIFS('RAB Prices Short'!AU:AU,'RAB Prices Short'!$B:$B,'All Prices combined'!$D49,'RAB Prices Short'!$E:$E,'All Prices combined'!$G49),IF($B49="RAB Long",SUMIFS('RAB Prices Long'!AU:AU,'RAB Prices Long'!$B:$B,'All Prices combined'!$D49,'RAB Prices Long'!$E:$E,'All Prices combined'!$G49)))),2)</f>
        <v>5.92</v>
      </c>
      <c r="AS49" s="2">
        <f>ROUND(IF($B49="Annuity",SUMIFS('Annuity Prices'!AV:AV,'Annuity Prices'!$B:$B,$D49,'Annuity Prices'!$E:$E,$G49),IF($B49="RAB Short",SUMIFS('RAB Prices Short'!AV:AV,'RAB Prices Short'!$B:$B,'All Prices combined'!$D49,'RAB Prices Short'!$E:$E,'All Prices combined'!$G49),IF($B49="RAB Long",SUMIFS('RAB Prices Long'!AV:AV,'RAB Prices Long'!$B:$B,'All Prices combined'!$D49,'RAB Prices Long'!$E:$E,'All Prices combined'!$G49)))),2)</f>
        <v>6.09</v>
      </c>
      <c r="AT49" s="2">
        <f>ROUND(IF($B49="Annuity",SUMIFS('Annuity Prices'!AW:AW,'Annuity Prices'!$B:$B,$D49,'Annuity Prices'!$E:$E,$G49),IF($B49="RAB Short",SUMIFS('RAB Prices Short'!AW:AW,'RAB Prices Short'!$B:$B,'All Prices combined'!$D49,'RAB Prices Short'!$E:$E,'All Prices combined'!$G49),IF($B49="RAB Long",SUMIFS('RAB Prices Long'!AW:AW,'RAB Prices Long'!$B:$B,'All Prices combined'!$D49,'RAB Prices Long'!$E:$E,'All Prices combined'!$G49)))),2)</f>
        <v>6.19</v>
      </c>
      <c r="AU49" s="2">
        <f>ROUND(IF($B49="Annuity",SUMIFS('Annuity Prices'!AX:AX,'Annuity Prices'!$B:$B,$D49,'Annuity Prices'!$E:$E,$G49),IF($B49="RAB Short",SUMIFS('RAB Prices Short'!AX:AX,'RAB Prices Short'!$B:$B,'All Prices combined'!$D49,'RAB Prices Short'!$E:$E,'All Prices combined'!$G49),IF($B49="RAB Long",SUMIFS('RAB Prices Long'!AX:AX,'RAB Prices Long'!$B:$B,'All Prices combined'!$D49,'RAB Prices Long'!$E:$E,'All Prices combined'!$G49)))),2)</f>
        <v>6.35</v>
      </c>
      <c r="AV49" s="2">
        <f>ROUND(IF($B49="Annuity",SUMIFS('Annuity Prices'!AY:AY,'Annuity Prices'!$B:$B,$D49,'Annuity Prices'!$E:$E,$G49),IF($B49="RAB Short",SUMIFS('RAB Prices Short'!AY:AY,'RAB Prices Short'!$B:$B,'All Prices combined'!$D49,'RAB Prices Short'!$E:$E,'All Prices combined'!$G49),IF($B49="RAB Long",SUMIFS('RAB Prices Long'!AY:AY,'RAB Prices Long'!$B:$B,'All Prices combined'!$D49,'RAB Prices Long'!$E:$E,'All Prices combined'!$G49)))),2)</f>
        <v>6.5</v>
      </c>
      <c r="AW49" s="2">
        <f>ROUND(IF($B49="Annuity",SUMIFS('Annuity Prices'!AZ:AZ,'Annuity Prices'!$B:$B,$D49,'Annuity Prices'!$E:$E,$G49),IF($B49="RAB Short",SUMIFS('RAB Prices Short'!AZ:AZ,'RAB Prices Short'!$B:$B,'All Prices combined'!$D49,'RAB Prices Short'!$E:$E,'All Prices combined'!$G49),IF($B49="RAB Long",SUMIFS('RAB Prices Long'!AZ:AZ,'RAB Prices Long'!$B:$B,'All Prices combined'!$D49,'RAB Prices Long'!$E:$E,'All Prices combined'!$G49)))),2)</f>
        <v>6.67</v>
      </c>
      <c r="AX49" s="2">
        <f>ROUND(IF($B49="Annuity",SUMIFS('Annuity Prices'!BA:BA,'Annuity Prices'!$B:$B,$D49,'Annuity Prices'!$E:$E,$G49),IF($B49="RAB Short",SUMIFS('RAB Prices Short'!BA:BA,'RAB Prices Short'!$B:$B,'All Prices combined'!$D49,'RAB Prices Short'!$E:$E,'All Prices combined'!$G49),IF($B49="RAB Long",SUMIFS('RAB Prices Long'!BA:BA,'RAB Prices Long'!$B:$B,'All Prices combined'!$D49,'RAB Prices Long'!$E:$E,'All Prices combined'!$G49)))),2)</f>
        <v>6.8</v>
      </c>
      <c r="AY49" s="2">
        <f>ROUND(IF($B49="Annuity",SUMIFS('Annuity Prices'!BB:BB,'Annuity Prices'!$B:$B,$D49,'Annuity Prices'!$E:$E,$G49),IF($B49="RAB Short",SUMIFS('RAB Prices Short'!BB:BB,'RAB Prices Short'!$B:$B,'All Prices combined'!$D49,'RAB Prices Short'!$E:$E,'All Prices combined'!$G49),IF($B49="RAB Long",SUMIFS('RAB Prices Long'!BB:BB,'RAB Prices Long'!$B:$B,'All Prices combined'!$D49,'RAB Prices Long'!$E:$E,'All Prices combined'!$G49)))),2)</f>
        <v>6.97</v>
      </c>
      <c r="AZ49" s="2">
        <f>ROUND(IF($B49="Annuity",SUMIFS('Annuity Prices'!BC:BC,'Annuity Prices'!$B:$B,$D49,'Annuity Prices'!$E:$E,$G49),IF($B49="RAB Short",SUMIFS('RAB Prices Short'!BC:BC,'RAB Prices Short'!$B:$B,'All Prices combined'!$D49,'RAB Prices Short'!$E:$E,'All Prices combined'!$G49),IF($B49="RAB Long",SUMIFS('RAB Prices Long'!BC:BC,'RAB Prices Long'!$B:$B,'All Prices combined'!$D49,'RAB Prices Long'!$E:$E,'All Prices combined'!$G49)))),2)</f>
        <v>7.15</v>
      </c>
      <c r="BA49" s="2">
        <f>ROUND(IF($B49="Annuity",SUMIFS('Annuity Prices'!BD:BD,'Annuity Prices'!$B:$B,$D49,'Annuity Prices'!$E:$E,$G49),IF($B49="RAB Short",SUMIFS('RAB Prices Short'!BD:BD,'RAB Prices Short'!$B:$B,'All Prices combined'!$D49,'RAB Prices Short'!$E:$E,'All Prices combined'!$G49),IF($B49="RAB Long",SUMIFS('RAB Prices Long'!BD:BD,'RAB Prices Long'!$B:$B,'All Prices combined'!$D49,'RAB Prices Long'!$E:$E,'All Prices combined'!$G49)))),2)</f>
        <v>7.32</v>
      </c>
      <c r="BB49" s="2">
        <f>ROUND(IF($B49="Annuity",SUMIFS('Annuity Prices'!BE:BE,'Annuity Prices'!$B:$B,$D49,'Annuity Prices'!$E:$E,$G49),IF($B49="RAB Short",SUMIFS('RAB Prices Short'!BE:BE,'RAB Prices Short'!$B:$B,'All Prices combined'!$D49,'RAB Prices Short'!$E:$E,'All Prices combined'!$G49),IF($B49="RAB Long",SUMIFS('RAB Prices Long'!BE:BE,'RAB Prices Long'!$B:$B,'All Prices combined'!$D49,'RAB Prices Long'!$E:$E,'All Prices combined'!$G49)))),2)</f>
        <v>7.47</v>
      </c>
      <c r="BC49" s="2">
        <f>ROUND(IF($B49="Annuity",SUMIFS('Annuity Prices'!BF:BF,'Annuity Prices'!$B:$B,$D49,'Annuity Prices'!$E:$E,$G49),IF($B49="RAB Short",SUMIFS('RAB Prices Short'!BF:BF,'RAB Prices Short'!$B:$B,'All Prices combined'!$D49,'RAB Prices Short'!$E:$E,'All Prices combined'!$G49),IF($B49="RAB Long",SUMIFS('RAB Prices Long'!BF:BF,'RAB Prices Long'!$B:$B,'All Prices combined'!$D49,'RAB Prices Long'!$E:$E,'All Prices combined'!$G49)))),2)</f>
        <v>7.66</v>
      </c>
      <c r="BD49" s="2">
        <f>ROUND(IF($B49="Annuity",SUMIFS('Annuity Prices'!BG:BG,'Annuity Prices'!$B:$B,$D49,'Annuity Prices'!$E:$E,$G49),IF($B49="RAB Short",SUMIFS('RAB Prices Short'!BG:BG,'RAB Prices Short'!$B:$B,'All Prices combined'!$D49,'RAB Prices Short'!$E:$E,'All Prices combined'!$G49),IF($B49="RAB Long",SUMIFS('RAB Prices Long'!BG:BG,'RAB Prices Long'!$B:$B,'All Prices combined'!$D49,'RAB Prices Long'!$E:$E,'All Prices combined'!$G49)))),2)</f>
        <v>7.85</v>
      </c>
      <c r="BE49" s="2">
        <f>ROUND(IF($B49="Annuity",SUMIFS('Annuity Prices'!BH:BH,'Annuity Prices'!$B:$B,$D49,'Annuity Prices'!$E:$E,$G49),IF($B49="RAB Short",SUMIFS('RAB Prices Short'!BH:BH,'RAB Prices Short'!$B:$B,'All Prices combined'!$D49,'RAB Prices Short'!$E:$E,'All Prices combined'!$G49),IF($B49="RAB Long",SUMIFS('RAB Prices Long'!BH:BH,'RAB Prices Long'!$B:$B,'All Prices combined'!$D49,'RAB Prices Long'!$E:$E,'All Prices combined'!$G49)))),2)</f>
        <v>8.0500000000000007</v>
      </c>
      <c r="BF49" s="2">
        <f>ROUND(IF($B49="Annuity",SUMIFS('Annuity Prices'!BI:BI,'Annuity Prices'!$B:$B,$D49,'Annuity Prices'!$E:$E,$G49),IF($B49="RAB Short",SUMIFS('RAB Prices Short'!BI:BI,'RAB Prices Short'!$B:$B,'All Prices combined'!$D49,'RAB Prices Short'!$E:$E,'All Prices combined'!$G49),IF($B49="RAB Long",SUMIFS('RAB Prices Long'!BI:BI,'RAB Prices Long'!$B:$B,'All Prices combined'!$D49,'RAB Prices Long'!$E:$E,'All Prices combined'!$G49)))),2)</f>
        <v>8.2100000000000009</v>
      </c>
      <c r="BG49" s="2">
        <f>ROUND(IF($B49="Annuity",SUMIFS('Annuity Prices'!BJ:BJ,'Annuity Prices'!$B:$B,$D49,'Annuity Prices'!$E:$E,$G49),IF($B49="RAB Short",SUMIFS('RAB Prices Short'!BJ:BJ,'RAB Prices Short'!$B:$B,'All Prices combined'!$D49,'RAB Prices Short'!$E:$E,'All Prices combined'!$G49),IF($B49="RAB Long",SUMIFS('RAB Prices Long'!BJ:BJ,'RAB Prices Long'!$B:$B,'All Prices combined'!$D49,'RAB Prices Long'!$E:$E,'All Prices combined'!$G49)))),2)</f>
        <v>8.41</v>
      </c>
      <c r="BH49" s="2">
        <f>ROUND(IF($B49="Annuity",SUMIFS('Annuity Prices'!BK:BK,'Annuity Prices'!$B:$B,$D49,'Annuity Prices'!$E:$E,$G49),IF($B49="RAB Short",SUMIFS('RAB Prices Short'!BK:BK,'RAB Prices Short'!$B:$B,'All Prices combined'!$D49,'RAB Prices Short'!$E:$E,'All Prices combined'!$G49),IF($B49="RAB Long",SUMIFS('RAB Prices Long'!BK:BK,'RAB Prices Long'!$B:$B,'All Prices combined'!$D49,'RAB Prices Long'!$E:$E,'All Prices combined'!$G49)))),2)</f>
        <v>8.6199999999999992</v>
      </c>
      <c r="BI49" s="2">
        <f>ROUND(IF($B49="Annuity",SUMIFS('Annuity Prices'!BL:BL,'Annuity Prices'!$B:$B,$D49,'Annuity Prices'!$E:$E,$G49),IF($B49="RAB Short",SUMIFS('RAB Prices Short'!BL:BL,'RAB Prices Short'!$B:$B,'All Prices combined'!$D49,'RAB Prices Short'!$E:$E,'All Prices combined'!$G49),IF($B49="RAB Long",SUMIFS('RAB Prices Long'!BL:BL,'RAB Prices Long'!$B:$B,'All Prices combined'!$D49,'RAB Prices Long'!$E:$E,'All Prices combined'!$G49)))),2)</f>
        <v>8.84</v>
      </c>
      <c r="BJ49" s="2">
        <f>ROUND(IF($B49="Annuity",SUMIFS('Annuity Prices'!BM:BM,'Annuity Prices'!$B:$B,$D49,'Annuity Prices'!$E:$E,$G49),IF($B49="RAB Short",SUMIFS('RAB Prices Short'!BM:BM,'RAB Prices Short'!$B:$B,'All Prices combined'!$D49,'RAB Prices Short'!$E:$E,'All Prices combined'!$G49),IF($B49="RAB Long",SUMIFS('RAB Prices Long'!BM:BM,'RAB Prices Long'!$B:$B,'All Prices combined'!$D49,'RAB Prices Long'!$E:$E,'All Prices combined'!$G49)))),2)</f>
        <v>9.01</v>
      </c>
      <c r="BK49" s="2">
        <f>ROUND(IF($B49="Annuity",SUMIFS('Annuity Prices'!BN:BN,'Annuity Prices'!$B:$B,$D49,'Annuity Prices'!$E:$E,$G49),IF($B49="RAB Short",SUMIFS('RAB Prices Short'!BN:BN,'RAB Prices Short'!$B:$B,'All Prices combined'!$D49,'RAB Prices Short'!$E:$E,'All Prices combined'!$G49),IF($B49="RAB Long",SUMIFS('RAB Prices Long'!BN:BN,'RAB Prices Long'!$B:$B,'All Prices combined'!$D49,'RAB Prices Long'!$E:$E,'All Prices combined'!$G49)))),2)</f>
        <v>9.24</v>
      </c>
      <c r="BL49" s="2">
        <f>ROUND(IF($B49="Annuity",SUMIFS('Annuity Prices'!BO:BO,'Annuity Prices'!$B:$B,$D49,'Annuity Prices'!$E:$E,$G49),IF($B49="RAB Short",SUMIFS('RAB Prices Short'!BO:BO,'RAB Prices Short'!$B:$B,'All Prices combined'!$D49,'RAB Prices Short'!$E:$E,'All Prices combined'!$G49),IF($B49="RAB Long",SUMIFS('RAB Prices Long'!BO:BO,'RAB Prices Long'!$B:$B,'All Prices combined'!$D49,'RAB Prices Long'!$E:$E,'All Prices combined'!$G49)))),2)</f>
        <v>9.4700000000000006</v>
      </c>
      <c r="BM49" s="2">
        <f>ROUND(IF($B49="Annuity",SUMIFS('Annuity Prices'!BP:BP,'Annuity Prices'!$B:$B,$D49,'Annuity Prices'!$E:$E,$G49),IF($B49="RAB Short",SUMIFS('RAB Prices Short'!BP:BP,'RAB Prices Short'!$B:$B,'All Prices combined'!$D49,'RAB Prices Short'!$E:$E,'All Prices combined'!$G49),IF($B49="RAB Long",SUMIFS('RAB Prices Long'!BP:BP,'RAB Prices Long'!$B:$B,'All Prices combined'!$D49,'RAB Prices Long'!$E:$E,'All Prices combined'!$G49)))),2)</f>
        <v>9.7100000000000009</v>
      </c>
      <c r="BN49" s="2">
        <f>ROUND(IF($B49="Annuity",SUMIFS('Annuity Prices'!BQ:BQ,'Annuity Prices'!$B:$B,$D49,'Annuity Prices'!$E:$E,$G49),IF($B49="RAB Short",SUMIFS('RAB Prices Short'!BQ:BQ,'RAB Prices Short'!$B:$B,'All Prices combined'!$D49,'RAB Prices Short'!$E:$E,'All Prices combined'!$G49),IF($B49="RAB Long",SUMIFS('RAB Prices Long'!BQ:BQ,'RAB Prices Long'!$B:$B,'All Prices combined'!$D49,'RAB Prices Long'!$E:$E,'All Prices combined'!$G49)))),2)</f>
        <v>9.9</v>
      </c>
      <c r="BO49" s="2">
        <f>ROUND(IF($B49="Annuity",SUMIFS('Annuity Prices'!BR:BR,'Annuity Prices'!$B:$B,$D49,'Annuity Prices'!$E:$E,$G49),IF($B49="RAB Short",SUMIFS('RAB Prices Short'!BR:BR,'RAB Prices Short'!$B:$B,'All Prices combined'!$D49,'RAB Prices Short'!$E:$E,'All Prices combined'!$G49),IF($B49="RAB Long",SUMIFS('RAB Prices Long'!BR:BR,'RAB Prices Long'!$B:$B,'All Prices combined'!$D49,'RAB Prices Long'!$E:$E,'All Prices combined'!$G49)))),2)</f>
        <v>10.15</v>
      </c>
      <c r="BP49" s="2">
        <f>ROUND(IF($B49="Annuity",SUMIFS('Annuity Prices'!BS:BS,'Annuity Prices'!$B:$B,$D49,'Annuity Prices'!$E:$E,$G49),IF($B49="RAB Short",SUMIFS('RAB Prices Short'!BS:BS,'RAB Prices Short'!$B:$B,'All Prices combined'!$D49,'RAB Prices Short'!$E:$E,'All Prices combined'!$G49),IF($B49="RAB Long",SUMIFS('RAB Prices Long'!BS:BS,'RAB Prices Long'!$B:$B,'All Prices combined'!$D49,'RAB Prices Long'!$E:$E,'All Prices combined'!$G49)))),2)</f>
        <v>10.4</v>
      </c>
      <c r="BQ49" s="2">
        <f>ROUND(IF($B49="Annuity",SUMIFS('Annuity Prices'!BT:BT,'Annuity Prices'!$B:$B,$D49,'Annuity Prices'!$E:$E,$G49),IF($B49="RAB Short",SUMIFS('RAB Prices Short'!BT:BT,'RAB Prices Short'!$B:$B,'All Prices combined'!$D49,'RAB Prices Short'!$E:$E,'All Prices combined'!$G49),IF($B49="RAB Long",SUMIFS('RAB Prices Long'!BT:BT,'RAB Prices Long'!$B:$B,'All Prices combined'!$D49,'RAB Prices Long'!$E:$E,'All Prices combined'!$G49)))),2)</f>
        <v>10.66</v>
      </c>
      <c r="BR49" s="2">
        <f>ROUND(IF($B49="Annuity",SUMIFS('Annuity Prices'!BU:BU,'Annuity Prices'!$B:$B,$D49,'Annuity Prices'!$E:$E,$G49),IF($B49="RAB Short",SUMIFS('RAB Prices Short'!BU:BU,'RAB Prices Short'!$B:$B,'All Prices combined'!$D49,'RAB Prices Short'!$E:$E,'All Prices combined'!$G49),IF($B49="RAB Long",SUMIFS('RAB Prices Long'!BU:BU,'RAB Prices Long'!$B:$B,'All Prices combined'!$D49,'RAB Prices Long'!$E:$E,'All Prices combined'!$G49)))),2)</f>
        <v>10.88</v>
      </c>
      <c r="BS49" s="2">
        <f>ROUND(IF($B49="Annuity",SUMIFS('Annuity Prices'!BV:BV,'Annuity Prices'!$B:$B,$D49,'Annuity Prices'!$E:$E,$G49),IF($B49="RAB Short",SUMIFS('RAB Prices Short'!BV:BV,'RAB Prices Short'!$B:$B,'All Prices combined'!$D49,'RAB Prices Short'!$E:$E,'All Prices combined'!$G49),IF($B49="RAB Long",SUMIFS('RAB Prices Long'!BV:BV,'RAB Prices Long'!$B:$B,'All Prices combined'!$D49,'RAB Prices Long'!$E:$E,'All Prices combined'!$G49)))),2)</f>
        <v>11.15</v>
      </c>
      <c r="BT49" s="2">
        <f>ROUND(IF($B49="Annuity",SUMIFS('Annuity Prices'!BW:BW,'Annuity Prices'!$B:$B,$D49,'Annuity Prices'!$E:$E,$G49),IF($B49="RAB Short",SUMIFS('RAB Prices Short'!BW:BW,'RAB Prices Short'!$B:$B,'All Prices combined'!$D49,'RAB Prices Short'!$E:$E,'All Prices combined'!$G49),IF($B49="RAB Long",SUMIFS('RAB Prices Long'!BW:BW,'RAB Prices Long'!$B:$B,'All Prices combined'!$D49,'RAB Prices Long'!$E:$E,'All Prices combined'!$G49)))),2)</f>
        <v>11.43</v>
      </c>
      <c r="BU49" s="2">
        <f>ROUND(IF($B49="Annuity",SUMIFS('Annuity Prices'!BX:BX,'Annuity Prices'!$B:$B,$D49,'Annuity Prices'!$E:$E,$G49),IF($B49="RAB Short",SUMIFS('RAB Prices Short'!BX:BX,'RAB Prices Short'!$B:$B,'All Prices combined'!$D49,'RAB Prices Short'!$E:$E,'All Prices combined'!$G49),IF($B49="RAB Long",SUMIFS('RAB Prices Long'!BX:BX,'RAB Prices Long'!$B:$B,'All Prices combined'!$D49,'RAB Prices Long'!$E:$E,'All Prices combined'!$G49)))),2)</f>
        <v>11.71</v>
      </c>
    </row>
    <row r="50" spans="2:73" x14ac:dyDescent="0.25">
      <c r="B50" t="s">
        <v>37</v>
      </c>
      <c r="C50" s="1">
        <v>10</v>
      </c>
      <c r="D50" s="1"/>
      <c r="E50" s="1"/>
      <c r="F50" s="1">
        <v>10</v>
      </c>
      <c r="G50" s="1" t="s">
        <v>156</v>
      </c>
      <c r="H50" s="1"/>
      <c r="I50" s="2">
        <f>ROUND(IF($B50="Annuity",SUMIFS('Annuity Prices'!L:L,'Annuity Prices'!$B:$B,$D50,'Annuity Prices'!$E:$E,$G50),IF($B50="RAB Short",SUMIFS('RAB Prices Short'!L:L,'RAB Prices Short'!$B:$B,'All Prices combined'!$D50,'RAB Prices Short'!$E:$E,'All Prices combined'!$G50),IF($B50="RAB Long",SUMIFS('RAB Prices Long'!L:L,'RAB Prices Long'!$B:$B,'All Prices combined'!$D50,'RAB Prices Long'!$E:$E,'All Prices combined'!$G50)))),2)</f>
        <v>0</v>
      </c>
      <c r="J50" s="2">
        <f>ROUND(IF($B50="Annuity",SUMIFS('Annuity Prices'!M:M,'Annuity Prices'!$B:$B,$D50,'Annuity Prices'!$E:$E,$G50),IF($B50="RAB Short",SUMIFS('RAB Prices Short'!M:M,'RAB Prices Short'!$B:$B,'All Prices combined'!$D50,'RAB Prices Short'!$E:$E,'All Prices combined'!$G50),IF($B50="RAB Long",SUMIFS('RAB Prices Long'!M:M,'RAB Prices Long'!$B:$B,'All Prices combined'!$D50,'RAB Prices Long'!$E:$E,'All Prices combined'!$G50)))),2)</f>
        <v>0</v>
      </c>
      <c r="K50" s="2">
        <f>ROUND(IF($B50="Annuity",SUMIFS('Annuity Prices'!N:N,'Annuity Prices'!$B:$B,$D50,'Annuity Prices'!$E:$E,$G50),IF($B50="RAB Short",SUMIFS('RAB Prices Short'!N:N,'RAB Prices Short'!$B:$B,'All Prices combined'!$D50,'RAB Prices Short'!$E:$E,'All Prices combined'!$G50),IF($B50="RAB Long",SUMIFS('RAB Prices Long'!N:N,'RAB Prices Long'!$B:$B,'All Prices combined'!$D50,'RAB Prices Long'!$E:$E,'All Prices combined'!$G50)))),2)</f>
        <v>0</v>
      </c>
      <c r="L50" s="2">
        <f>ROUND(IF($B50="Annuity",SUMIFS('Annuity Prices'!O:O,'Annuity Prices'!$B:$B,$D50,'Annuity Prices'!$E:$E,$G50),IF($B50="RAB Short",SUMIFS('RAB Prices Short'!O:O,'RAB Prices Short'!$B:$B,'All Prices combined'!$D50,'RAB Prices Short'!$E:$E,'All Prices combined'!$G50),IF($B50="RAB Long",SUMIFS('RAB Prices Long'!O:O,'RAB Prices Long'!$B:$B,'All Prices combined'!$D50,'RAB Prices Long'!$E:$E,'All Prices combined'!$G50)))),2)</f>
        <v>0</v>
      </c>
      <c r="M50" s="2">
        <f>ROUND(IF($B50="Annuity",SUMIFS('Annuity Prices'!P:P,'Annuity Prices'!$B:$B,$D50,'Annuity Prices'!$E:$E,$G50),IF($B50="RAB Short",SUMIFS('RAB Prices Short'!P:P,'RAB Prices Short'!$B:$B,'All Prices combined'!$D50,'RAB Prices Short'!$E:$E,'All Prices combined'!$G50),IF($B50="RAB Long",SUMIFS('RAB Prices Long'!P:P,'RAB Prices Long'!$B:$B,'All Prices combined'!$D50,'RAB Prices Long'!$E:$E,'All Prices combined'!$G50)))),2)</f>
        <v>0</v>
      </c>
      <c r="N50" s="2">
        <f>ROUND(IF($B50="Annuity",SUMIFS('Annuity Prices'!Q:Q,'Annuity Prices'!$B:$B,$D50,'Annuity Prices'!$E:$E,$G50),IF($B50="RAB Short",SUMIFS('RAB Prices Short'!Q:Q,'RAB Prices Short'!$B:$B,'All Prices combined'!$D50,'RAB Prices Short'!$E:$E,'All Prices combined'!$G50),IF($B50="RAB Long",SUMIFS('RAB Prices Long'!Q:Q,'RAB Prices Long'!$B:$B,'All Prices combined'!$D50,'RAB Prices Long'!$E:$E,'All Prices combined'!$G50)))),2)</f>
        <v>0</v>
      </c>
      <c r="O50" s="2">
        <f>ROUND(IF($B50="Annuity",SUMIFS('Annuity Prices'!R:R,'Annuity Prices'!$B:$B,$D50,'Annuity Prices'!$E:$E,$G50),IF($B50="RAB Short",SUMIFS('RAB Prices Short'!R:R,'RAB Prices Short'!$B:$B,'All Prices combined'!$D50,'RAB Prices Short'!$E:$E,'All Prices combined'!$G50),IF($B50="RAB Long",SUMIFS('RAB Prices Long'!R:R,'RAB Prices Long'!$B:$B,'All Prices combined'!$D50,'RAB Prices Long'!$E:$E,'All Prices combined'!$G50)))),2)</f>
        <v>0</v>
      </c>
      <c r="P50" s="2">
        <f>ROUND(IF($B50="Annuity",SUMIFS('Annuity Prices'!S:S,'Annuity Prices'!$B:$B,$D50,'Annuity Prices'!$E:$E,$G50),IF($B50="RAB Short",SUMIFS('RAB Prices Short'!S:S,'RAB Prices Short'!$B:$B,'All Prices combined'!$D50,'RAB Prices Short'!$E:$E,'All Prices combined'!$G50),IF($B50="RAB Long",SUMIFS('RAB Prices Long'!S:S,'RAB Prices Long'!$B:$B,'All Prices combined'!$D50,'RAB Prices Long'!$E:$E,'All Prices combined'!$G50)))),2)</f>
        <v>0</v>
      </c>
      <c r="Q50" s="2">
        <f>ROUND(IF($B50="Annuity",SUMIFS('Annuity Prices'!T:T,'Annuity Prices'!$B:$B,$D50,'Annuity Prices'!$E:$E,$G50),IF($B50="RAB Short",SUMIFS('RAB Prices Short'!T:T,'RAB Prices Short'!$B:$B,'All Prices combined'!$D50,'RAB Prices Short'!$E:$E,'All Prices combined'!$G50),IF($B50="RAB Long",SUMIFS('RAB Prices Long'!T:T,'RAB Prices Long'!$B:$B,'All Prices combined'!$D50,'RAB Prices Long'!$E:$E,'All Prices combined'!$G50)))),2)</f>
        <v>0</v>
      </c>
      <c r="R50" s="2">
        <f>ROUND(IF($B50="Annuity",SUMIFS('Annuity Prices'!U:U,'Annuity Prices'!$B:$B,$D50,'Annuity Prices'!$E:$E,$G50),IF($B50="RAB Short",SUMIFS('RAB Prices Short'!U:U,'RAB Prices Short'!$B:$B,'All Prices combined'!$D50,'RAB Prices Short'!$E:$E,'All Prices combined'!$G50),IF($B50="RAB Long",SUMIFS('RAB Prices Long'!U:U,'RAB Prices Long'!$B:$B,'All Prices combined'!$D50,'RAB Prices Long'!$E:$E,'All Prices combined'!$G50)))),2)</f>
        <v>0</v>
      </c>
      <c r="S50" s="2">
        <f>ROUND(IF($B50="Annuity",SUMIFS('Annuity Prices'!V:V,'Annuity Prices'!$B:$B,$D50,'Annuity Prices'!$E:$E,$G50),IF($B50="RAB Short",SUMIFS('RAB Prices Short'!V:V,'RAB Prices Short'!$B:$B,'All Prices combined'!$D50,'RAB Prices Short'!$E:$E,'All Prices combined'!$G50),IF($B50="RAB Long",SUMIFS('RAB Prices Long'!V:V,'RAB Prices Long'!$B:$B,'All Prices combined'!$D50,'RAB Prices Long'!$E:$E,'All Prices combined'!$G50)))),2)</f>
        <v>0</v>
      </c>
      <c r="T50" s="2">
        <f>ROUND(IF($B50="Annuity",SUMIFS('Annuity Prices'!W:W,'Annuity Prices'!$B:$B,$D50,'Annuity Prices'!$E:$E,$G50),IF($B50="RAB Short",SUMIFS('RAB Prices Short'!W:W,'RAB Prices Short'!$B:$B,'All Prices combined'!$D50,'RAB Prices Short'!$E:$E,'All Prices combined'!$G50),IF($B50="RAB Long",SUMIFS('RAB Prices Long'!W:W,'RAB Prices Long'!$B:$B,'All Prices combined'!$D50,'RAB Prices Long'!$E:$E,'All Prices combined'!$G50)))),2)</f>
        <v>0</v>
      </c>
      <c r="U50" s="2">
        <f>ROUND(IF($B50="Annuity",SUMIFS('Annuity Prices'!X:X,'Annuity Prices'!$B:$B,$D50,'Annuity Prices'!$E:$E,$G50),IF($B50="RAB Short",SUMIFS('RAB Prices Short'!X:X,'RAB Prices Short'!$B:$B,'All Prices combined'!$D50,'RAB Prices Short'!$E:$E,'All Prices combined'!$G50),IF($B50="RAB Long",SUMIFS('RAB Prices Long'!X:X,'RAB Prices Long'!$B:$B,'All Prices combined'!$D50,'RAB Prices Long'!$E:$E,'All Prices combined'!$G50)))),2)</f>
        <v>0</v>
      </c>
      <c r="V50" s="2">
        <f>ROUND(IF($B50="Annuity",SUMIFS('Annuity Prices'!Y:Y,'Annuity Prices'!$B:$B,$D50,'Annuity Prices'!$E:$E,$G50),IF($B50="RAB Short",SUMIFS('RAB Prices Short'!Y:Y,'RAB Prices Short'!$B:$B,'All Prices combined'!$D50,'RAB Prices Short'!$E:$E,'All Prices combined'!$G50),IF($B50="RAB Long",SUMIFS('RAB Prices Long'!Y:Y,'RAB Prices Long'!$B:$B,'All Prices combined'!$D50,'RAB Prices Long'!$E:$E,'All Prices combined'!$G50)))),2)</f>
        <v>0</v>
      </c>
      <c r="W50" s="2">
        <f>ROUND(IF($B50="Annuity",SUMIFS('Annuity Prices'!Z:Z,'Annuity Prices'!$B:$B,$D50,'Annuity Prices'!$E:$E,$G50),IF($B50="RAB Short",SUMIFS('RAB Prices Short'!Z:Z,'RAB Prices Short'!$B:$B,'All Prices combined'!$D50,'RAB Prices Short'!$E:$E,'All Prices combined'!$G50),IF($B50="RAB Long",SUMIFS('RAB Prices Long'!Z:Z,'RAB Prices Long'!$B:$B,'All Prices combined'!$D50,'RAB Prices Long'!$E:$E,'All Prices combined'!$G50)))),2)</f>
        <v>0</v>
      </c>
      <c r="X50" s="2">
        <f>ROUND(IF($B50="Annuity",SUMIFS('Annuity Prices'!AA:AA,'Annuity Prices'!$B:$B,$D50,'Annuity Prices'!$E:$E,$G50),IF($B50="RAB Short",SUMIFS('RAB Prices Short'!AA:AA,'RAB Prices Short'!$B:$B,'All Prices combined'!$D50,'RAB Prices Short'!$E:$E,'All Prices combined'!$G50),IF($B50="RAB Long",SUMIFS('RAB Prices Long'!AA:AA,'RAB Prices Long'!$B:$B,'All Prices combined'!$D50,'RAB Prices Long'!$E:$E,'All Prices combined'!$G50)))),2)</f>
        <v>0</v>
      </c>
      <c r="Y50" s="2">
        <f>ROUND(IF($B50="Annuity",SUMIFS('Annuity Prices'!AB:AB,'Annuity Prices'!$B:$B,$D50,'Annuity Prices'!$E:$E,$G50),IF($B50="RAB Short",SUMIFS('RAB Prices Short'!AB:AB,'RAB Prices Short'!$B:$B,'All Prices combined'!$D50,'RAB Prices Short'!$E:$E,'All Prices combined'!$G50),IF($B50="RAB Long",SUMIFS('RAB Prices Long'!AB:AB,'RAB Prices Long'!$B:$B,'All Prices combined'!$D50,'RAB Prices Long'!$E:$E,'All Prices combined'!$G50)))),2)</f>
        <v>0</v>
      </c>
      <c r="Z50" s="2">
        <f>ROUND(IF($B50="Annuity",SUMIFS('Annuity Prices'!AC:AC,'Annuity Prices'!$B:$B,$D50,'Annuity Prices'!$E:$E,$G50),IF($B50="RAB Short",SUMIFS('RAB Prices Short'!AC:AC,'RAB Prices Short'!$B:$B,'All Prices combined'!$D50,'RAB Prices Short'!$E:$E,'All Prices combined'!$G50),IF($B50="RAB Long",SUMIFS('RAB Prices Long'!AC:AC,'RAB Prices Long'!$B:$B,'All Prices combined'!$D50,'RAB Prices Long'!$E:$E,'All Prices combined'!$G50)))),2)</f>
        <v>0</v>
      </c>
      <c r="AA50" s="2">
        <f>ROUND(IF($B50="Annuity",SUMIFS('Annuity Prices'!AD:AD,'Annuity Prices'!$B:$B,$D50,'Annuity Prices'!$E:$E,$G50),IF($B50="RAB Short",SUMIFS('RAB Prices Short'!AD:AD,'RAB Prices Short'!$B:$B,'All Prices combined'!$D50,'RAB Prices Short'!$E:$E,'All Prices combined'!$G50),IF($B50="RAB Long",SUMIFS('RAB Prices Long'!AD:AD,'RAB Prices Long'!$B:$B,'All Prices combined'!$D50,'RAB Prices Long'!$E:$E,'All Prices combined'!$G50)))),2)</f>
        <v>0</v>
      </c>
      <c r="AB50" s="2">
        <f>ROUND(IF($B50="Annuity",SUMIFS('Annuity Prices'!AE:AE,'Annuity Prices'!$B:$B,$D50,'Annuity Prices'!$E:$E,$G50),IF($B50="RAB Short",SUMIFS('RAB Prices Short'!AE:AE,'RAB Prices Short'!$B:$B,'All Prices combined'!$D50,'RAB Prices Short'!$E:$E,'All Prices combined'!$G50),IF($B50="RAB Long",SUMIFS('RAB Prices Long'!AE:AE,'RAB Prices Long'!$B:$B,'All Prices combined'!$D50,'RAB Prices Long'!$E:$E,'All Prices combined'!$G50)))),2)</f>
        <v>0</v>
      </c>
      <c r="AC50" s="2">
        <f>ROUND(IF($B50="Annuity",SUMIFS('Annuity Prices'!AF:AF,'Annuity Prices'!$B:$B,$D50,'Annuity Prices'!$E:$E,$G50),IF($B50="RAB Short",SUMIFS('RAB Prices Short'!AF:AF,'RAB Prices Short'!$B:$B,'All Prices combined'!$D50,'RAB Prices Short'!$E:$E,'All Prices combined'!$G50),IF($B50="RAB Long",SUMIFS('RAB Prices Long'!AF:AF,'RAB Prices Long'!$B:$B,'All Prices combined'!$D50,'RAB Prices Long'!$E:$E,'All Prices combined'!$G50)))),2)</f>
        <v>0</v>
      </c>
      <c r="AD50" s="2">
        <f>ROUND(IF($B50="Annuity",SUMIFS('Annuity Prices'!AG:AG,'Annuity Prices'!$B:$B,$D50,'Annuity Prices'!$E:$E,$G50),IF($B50="RAB Short",SUMIFS('RAB Prices Short'!AG:AG,'RAB Prices Short'!$B:$B,'All Prices combined'!$D50,'RAB Prices Short'!$E:$E,'All Prices combined'!$G50),IF($B50="RAB Long",SUMIFS('RAB Prices Long'!AG:AG,'RAB Prices Long'!$B:$B,'All Prices combined'!$D50,'RAB Prices Long'!$E:$E,'All Prices combined'!$G50)))),2)</f>
        <v>0</v>
      </c>
      <c r="AE50" s="2">
        <f>ROUND(IF($B50="Annuity",SUMIFS('Annuity Prices'!AH:AH,'Annuity Prices'!$B:$B,$D50,'Annuity Prices'!$E:$E,$G50),IF($B50="RAB Short",SUMIFS('RAB Prices Short'!AH:AH,'RAB Prices Short'!$B:$B,'All Prices combined'!$D50,'RAB Prices Short'!$E:$E,'All Prices combined'!$G50),IF($B50="RAB Long",SUMIFS('RAB Prices Long'!AH:AH,'RAB Prices Long'!$B:$B,'All Prices combined'!$D50,'RAB Prices Long'!$E:$E,'All Prices combined'!$G50)))),2)</f>
        <v>0</v>
      </c>
      <c r="AF50" s="2">
        <f>ROUND(IF($B50="Annuity",SUMIFS('Annuity Prices'!AI:AI,'Annuity Prices'!$B:$B,$D50,'Annuity Prices'!$E:$E,$G50),IF($B50="RAB Short",SUMIFS('RAB Prices Short'!AI:AI,'RAB Prices Short'!$B:$B,'All Prices combined'!$D50,'RAB Prices Short'!$E:$E,'All Prices combined'!$G50),IF($B50="RAB Long",SUMIFS('RAB Prices Long'!AI:AI,'RAB Prices Long'!$B:$B,'All Prices combined'!$D50,'RAB Prices Long'!$E:$E,'All Prices combined'!$G50)))),2)</f>
        <v>0</v>
      </c>
      <c r="AG50" s="2">
        <f>ROUND(IF($B50="Annuity",SUMIFS('Annuity Prices'!AJ:AJ,'Annuity Prices'!$B:$B,$D50,'Annuity Prices'!$E:$E,$G50),IF($B50="RAB Short",SUMIFS('RAB Prices Short'!AJ:AJ,'RAB Prices Short'!$B:$B,'All Prices combined'!$D50,'RAB Prices Short'!$E:$E,'All Prices combined'!$G50),IF($B50="RAB Long",SUMIFS('RAB Prices Long'!AJ:AJ,'RAB Prices Long'!$B:$B,'All Prices combined'!$D50,'RAB Prices Long'!$E:$E,'All Prices combined'!$G50)))),2)</f>
        <v>0</v>
      </c>
      <c r="AH50" s="2">
        <f>ROUND(IF($B50="Annuity",SUMIFS('Annuity Prices'!AK:AK,'Annuity Prices'!$B:$B,$D50,'Annuity Prices'!$E:$E,$G50),IF($B50="RAB Short",SUMIFS('RAB Prices Short'!AK:AK,'RAB Prices Short'!$B:$B,'All Prices combined'!$D50,'RAB Prices Short'!$E:$E,'All Prices combined'!$G50),IF($B50="RAB Long",SUMIFS('RAB Prices Long'!AK:AK,'RAB Prices Long'!$B:$B,'All Prices combined'!$D50,'RAB Prices Long'!$E:$E,'All Prices combined'!$G50)))),2)</f>
        <v>0</v>
      </c>
      <c r="AI50" s="2">
        <f>ROUND(IF($B50="Annuity",SUMIFS('Annuity Prices'!AL:AL,'Annuity Prices'!$B:$B,$D50,'Annuity Prices'!$E:$E,$G50),IF($B50="RAB Short",SUMIFS('RAB Prices Short'!AL:AL,'RAB Prices Short'!$B:$B,'All Prices combined'!$D50,'RAB Prices Short'!$E:$E,'All Prices combined'!$G50),IF($B50="RAB Long",SUMIFS('RAB Prices Long'!AL:AL,'RAB Prices Long'!$B:$B,'All Prices combined'!$D50,'RAB Prices Long'!$E:$E,'All Prices combined'!$G50)))),2)</f>
        <v>0</v>
      </c>
      <c r="AJ50" s="2">
        <f>ROUND(IF($B50="Annuity",SUMIFS('Annuity Prices'!AM:AM,'Annuity Prices'!$B:$B,$D50,'Annuity Prices'!$E:$E,$G50),IF($B50="RAB Short",SUMIFS('RAB Prices Short'!AM:AM,'RAB Prices Short'!$B:$B,'All Prices combined'!$D50,'RAB Prices Short'!$E:$E,'All Prices combined'!$G50),IF($B50="RAB Long",SUMIFS('RAB Prices Long'!AM:AM,'RAB Prices Long'!$B:$B,'All Prices combined'!$D50,'RAB Prices Long'!$E:$E,'All Prices combined'!$G50)))),2)</f>
        <v>0</v>
      </c>
      <c r="AK50" s="2">
        <f>ROUND(IF($B50="Annuity",SUMIFS('Annuity Prices'!AN:AN,'Annuity Prices'!$B:$B,$D50,'Annuity Prices'!$E:$E,$G50),IF($B50="RAB Short",SUMIFS('RAB Prices Short'!AN:AN,'RAB Prices Short'!$B:$B,'All Prices combined'!$D50,'RAB Prices Short'!$E:$E,'All Prices combined'!$G50),IF($B50="RAB Long",SUMIFS('RAB Prices Long'!AN:AN,'RAB Prices Long'!$B:$B,'All Prices combined'!$D50,'RAB Prices Long'!$E:$E,'All Prices combined'!$G50)))),2)</f>
        <v>0</v>
      </c>
      <c r="AL50" s="2">
        <f>ROUND(IF($B50="Annuity",SUMIFS('Annuity Prices'!AO:AO,'Annuity Prices'!$B:$B,$D50,'Annuity Prices'!$E:$E,$G50),IF($B50="RAB Short",SUMIFS('RAB Prices Short'!AO:AO,'RAB Prices Short'!$B:$B,'All Prices combined'!$D50,'RAB Prices Short'!$E:$E,'All Prices combined'!$G50),IF($B50="RAB Long",SUMIFS('RAB Prices Long'!AO:AO,'RAB Prices Long'!$B:$B,'All Prices combined'!$D50,'RAB Prices Long'!$E:$E,'All Prices combined'!$G50)))),2)</f>
        <v>0</v>
      </c>
      <c r="AM50" s="2">
        <f>ROUND(IF($B50="Annuity",SUMIFS('Annuity Prices'!AP:AP,'Annuity Prices'!$B:$B,$D50,'Annuity Prices'!$E:$E,$G50),IF($B50="RAB Short",SUMIFS('RAB Prices Short'!AP:AP,'RAB Prices Short'!$B:$B,'All Prices combined'!$D50,'RAB Prices Short'!$E:$E,'All Prices combined'!$G50),IF($B50="RAB Long",SUMIFS('RAB Prices Long'!AP:AP,'RAB Prices Long'!$B:$B,'All Prices combined'!$D50,'RAB Prices Long'!$E:$E,'All Prices combined'!$G50)))),2)</f>
        <v>0</v>
      </c>
      <c r="AN50" s="2">
        <f>ROUND(IF($B50="Annuity",SUMIFS('Annuity Prices'!AQ:AQ,'Annuity Prices'!$B:$B,$D50,'Annuity Prices'!$E:$E,$G50),IF($B50="RAB Short",SUMIFS('RAB Prices Short'!AQ:AQ,'RAB Prices Short'!$B:$B,'All Prices combined'!$D50,'RAB Prices Short'!$E:$E,'All Prices combined'!$G50),IF($B50="RAB Long",SUMIFS('RAB Prices Long'!AQ:AQ,'RAB Prices Long'!$B:$B,'All Prices combined'!$D50,'RAB Prices Long'!$E:$E,'All Prices combined'!$G50)))),2)</f>
        <v>0</v>
      </c>
      <c r="AO50" s="2">
        <f>ROUND(IF($B50="Annuity",SUMIFS('Annuity Prices'!AR:AR,'Annuity Prices'!$B:$B,$D50,'Annuity Prices'!$E:$E,$G50),IF($B50="RAB Short",SUMIFS('RAB Prices Short'!AR:AR,'RAB Prices Short'!$B:$B,'All Prices combined'!$D50,'RAB Prices Short'!$E:$E,'All Prices combined'!$G50),IF($B50="RAB Long",SUMIFS('RAB Prices Long'!AR:AR,'RAB Prices Long'!$B:$B,'All Prices combined'!$D50,'RAB Prices Long'!$E:$E,'All Prices combined'!$G50)))),2)</f>
        <v>0</v>
      </c>
      <c r="AP50" s="2">
        <f>ROUND(IF($B50="Annuity",SUMIFS('Annuity Prices'!AS:AS,'Annuity Prices'!$B:$B,$D50,'Annuity Prices'!$E:$E,$G50),IF($B50="RAB Short",SUMIFS('RAB Prices Short'!AS:AS,'RAB Prices Short'!$B:$B,'All Prices combined'!$D50,'RAB Prices Short'!$E:$E,'All Prices combined'!$G50),IF($B50="RAB Long",SUMIFS('RAB Prices Long'!AS:AS,'RAB Prices Long'!$B:$B,'All Prices combined'!$D50,'RAB Prices Long'!$E:$E,'All Prices combined'!$G50)))),2)</f>
        <v>0</v>
      </c>
      <c r="AQ50" s="2">
        <f>ROUND(IF($B50="Annuity",SUMIFS('Annuity Prices'!AT:AT,'Annuity Prices'!$B:$B,$D50,'Annuity Prices'!$E:$E,$G50),IF($B50="RAB Short",SUMIFS('RAB Prices Short'!AT:AT,'RAB Prices Short'!$B:$B,'All Prices combined'!$D50,'RAB Prices Short'!$E:$E,'All Prices combined'!$G50),IF($B50="RAB Long",SUMIFS('RAB Prices Long'!AT:AT,'RAB Prices Long'!$B:$B,'All Prices combined'!$D50,'RAB Prices Long'!$E:$E,'All Prices combined'!$G50)))),2)</f>
        <v>0</v>
      </c>
      <c r="AR50" s="2">
        <f>ROUND(IF($B50="Annuity",SUMIFS('Annuity Prices'!AU:AU,'Annuity Prices'!$B:$B,$D50,'Annuity Prices'!$E:$E,$G50),IF($B50="RAB Short",SUMIFS('RAB Prices Short'!AU:AU,'RAB Prices Short'!$B:$B,'All Prices combined'!$D50,'RAB Prices Short'!$E:$E,'All Prices combined'!$G50),IF($B50="RAB Long",SUMIFS('RAB Prices Long'!AU:AU,'RAB Prices Long'!$B:$B,'All Prices combined'!$D50,'RAB Prices Long'!$E:$E,'All Prices combined'!$G50)))),2)</f>
        <v>0</v>
      </c>
      <c r="AS50" s="2">
        <f>ROUND(IF($B50="Annuity",SUMIFS('Annuity Prices'!AV:AV,'Annuity Prices'!$B:$B,$D50,'Annuity Prices'!$E:$E,$G50),IF($B50="RAB Short",SUMIFS('RAB Prices Short'!AV:AV,'RAB Prices Short'!$B:$B,'All Prices combined'!$D50,'RAB Prices Short'!$E:$E,'All Prices combined'!$G50),IF($B50="RAB Long",SUMIFS('RAB Prices Long'!AV:AV,'RAB Prices Long'!$B:$B,'All Prices combined'!$D50,'RAB Prices Long'!$E:$E,'All Prices combined'!$G50)))),2)</f>
        <v>0</v>
      </c>
      <c r="AT50" s="2">
        <f>ROUND(IF($B50="Annuity",SUMIFS('Annuity Prices'!AW:AW,'Annuity Prices'!$B:$B,$D50,'Annuity Prices'!$E:$E,$G50),IF($B50="RAB Short",SUMIFS('RAB Prices Short'!AW:AW,'RAB Prices Short'!$B:$B,'All Prices combined'!$D50,'RAB Prices Short'!$E:$E,'All Prices combined'!$G50),IF($B50="RAB Long",SUMIFS('RAB Prices Long'!AW:AW,'RAB Prices Long'!$B:$B,'All Prices combined'!$D50,'RAB Prices Long'!$E:$E,'All Prices combined'!$G50)))),2)</f>
        <v>0</v>
      </c>
      <c r="AU50" s="2">
        <f>ROUND(IF($B50="Annuity",SUMIFS('Annuity Prices'!AX:AX,'Annuity Prices'!$B:$B,$D50,'Annuity Prices'!$E:$E,$G50),IF($B50="RAB Short",SUMIFS('RAB Prices Short'!AX:AX,'RAB Prices Short'!$B:$B,'All Prices combined'!$D50,'RAB Prices Short'!$E:$E,'All Prices combined'!$G50),IF($B50="RAB Long",SUMIFS('RAB Prices Long'!AX:AX,'RAB Prices Long'!$B:$B,'All Prices combined'!$D50,'RAB Prices Long'!$E:$E,'All Prices combined'!$G50)))),2)</f>
        <v>0</v>
      </c>
      <c r="AV50" s="2">
        <f>ROUND(IF($B50="Annuity",SUMIFS('Annuity Prices'!AY:AY,'Annuity Prices'!$B:$B,$D50,'Annuity Prices'!$E:$E,$G50),IF($B50="RAB Short",SUMIFS('RAB Prices Short'!AY:AY,'RAB Prices Short'!$B:$B,'All Prices combined'!$D50,'RAB Prices Short'!$E:$E,'All Prices combined'!$G50),IF($B50="RAB Long",SUMIFS('RAB Prices Long'!AY:AY,'RAB Prices Long'!$B:$B,'All Prices combined'!$D50,'RAB Prices Long'!$E:$E,'All Prices combined'!$G50)))),2)</f>
        <v>0</v>
      </c>
      <c r="AW50" s="2">
        <f>ROUND(IF($B50="Annuity",SUMIFS('Annuity Prices'!AZ:AZ,'Annuity Prices'!$B:$B,$D50,'Annuity Prices'!$E:$E,$G50),IF($B50="RAB Short",SUMIFS('RAB Prices Short'!AZ:AZ,'RAB Prices Short'!$B:$B,'All Prices combined'!$D50,'RAB Prices Short'!$E:$E,'All Prices combined'!$G50),IF($B50="RAB Long",SUMIFS('RAB Prices Long'!AZ:AZ,'RAB Prices Long'!$B:$B,'All Prices combined'!$D50,'RAB Prices Long'!$E:$E,'All Prices combined'!$G50)))),2)</f>
        <v>0</v>
      </c>
      <c r="AX50" s="2">
        <f>ROUND(IF($B50="Annuity",SUMIFS('Annuity Prices'!BA:BA,'Annuity Prices'!$B:$B,$D50,'Annuity Prices'!$E:$E,$G50),IF($B50="RAB Short",SUMIFS('RAB Prices Short'!BA:BA,'RAB Prices Short'!$B:$B,'All Prices combined'!$D50,'RAB Prices Short'!$E:$E,'All Prices combined'!$G50),IF($B50="RAB Long",SUMIFS('RAB Prices Long'!BA:BA,'RAB Prices Long'!$B:$B,'All Prices combined'!$D50,'RAB Prices Long'!$E:$E,'All Prices combined'!$G50)))),2)</f>
        <v>0</v>
      </c>
      <c r="AY50" s="2">
        <f>ROUND(IF($B50="Annuity",SUMIFS('Annuity Prices'!BB:BB,'Annuity Prices'!$B:$B,$D50,'Annuity Prices'!$E:$E,$G50),IF($B50="RAB Short",SUMIFS('RAB Prices Short'!BB:BB,'RAB Prices Short'!$B:$B,'All Prices combined'!$D50,'RAB Prices Short'!$E:$E,'All Prices combined'!$G50),IF($B50="RAB Long",SUMIFS('RAB Prices Long'!BB:BB,'RAB Prices Long'!$B:$B,'All Prices combined'!$D50,'RAB Prices Long'!$E:$E,'All Prices combined'!$G50)))),2)</f>
        <v>0</v>
      </c>
      <c r="AZ50" s="2">
        <f>ROUND(IF($B50="Annuity",SUMIFS('Annuity Prices'!BC:BC,'Annuity Prices'!$B:$B,$D50,'Annuity Prices'!$E:$E,$G50),IF($B50="RAB Short",SUMIFS('RAB Prices Short'!BC:BC,'RAB Prices Short'!$B:$B,'All Prices combined'!$D50,'RAB Prices Short'!$E:$E,'All Prices combined'!$G50),IF($B50="RAB Long",SUMIFS('RAB Prices Long'!BC:BC,'RAB Prices Long'!$B:$B,'All Prices combined'!$D50,'RAB Prices Long'!$E:$E,'All Prices combined'!$G50)))),2)</f>
        <v>0</v>
      </c>
      <c r="BA50" s="2">
        <f>ROUND(IF($B50="Annuity",SUMIFS('Annuity Prices'!BD:BD,'Annuity Prices'!$B:$B,$D50,'Annuity Prices'!$E:$E,$G50),IF($B50="RAB Short",SUMIFS('RAB Prices Short'!BD:BD,'RAB Prices Short'!$B:$B,'All Prices combined'!$D50,'RAB Prices Short'!$E:$E,'All Prices combined'!$G50),IF($B50="RAB Long",SUMIFS('RAB Prices Long'!BD:BD,'RAB Prices Long'!$B:$B,'All Prices combined'!$D50,'RAB Prices Long'!$E:$E,'All Prices combined'!$G50)))),2)</f>
        <v>0</v>
      </c>
      <c r="BB50" s="2">
        <f>ROUND(IF($B50="Annuity",SUMIFS('Annuity Prices'!BE:BE,'Annuity Prices'!$B:$B,$D50,'Annuity Prices'!$E:$E,$G50),IF($B50="RAB Short",SUMIFS('RAB Prices Short'!BE:BE,'RAB Prices Short'!$B:$B,'All Prices combined'!$D50,'RAB Prices Short'!$E:$E,'All Prices combined'!$G50),IF($B50="RAB Long",SUMIFS('RAB Prices Long'!BE:BE,'RAB Prices Long'!$B:$B,'All Prices combined'!$D50,'RAB Prices Long'!$E:$E,'All Prices combined'!$G50)))),2)</f>
        <v>0</v>
      </c>
      <c r="BC50" s="2">
        <f>ROUND(IF($B50="Annuity",SUMIFS('Annuity Prices'!BF:BF,'Annuity Prices'!$B:$B,$D50,'Annuity Prices'!$E:$E,$G50),IF($B50="RAB Short",SUMIFS('RAB Prices Short'!BF:BF,'RAB Prices Short'!$B:$B,'All Prices combined'!$D50,'RAB Prices Short'!$E:$E,'All Prices combined'!$G50),IF($B50="RAB Long",SUMIFS('RAB Prices Long'!BF:BF,'RAB Prices Long'!$B:$B,'All Prices combined'!$D50,'RAB Prices Long'!$E:$E,'All Prices combined'!$G50)))),2)</f>
        <v>0</v>
      </c>
      <c r="BD50" s="2">
        <f>ROUND(IF($B50="Annuity",SUMIFS('Annuity Prices'!BG:BG,'Annuity Prices'!$B:$B,$D50,'Annuity Prices'!$E:$E,$G50),IF($B50="RAB Short",SUMIFS('RAB Prices Short'!BG:BG,'RAB Prices Short'!$B:$B,'All Prices combined'!$D50,'RAB Prices Short'!$E:$E,'All Prices combined'!$G50),IF($B50="RAB Long",SUMIFS('RAB Prices Long'!BG:BG,'RAB Prices Long'!$B:$B,'All Prices combined'!$D50,'RAB Prices Long'!$E:$E,'All Prices combined'!$G50)))),2)</f>
        <v>0</v>
      </c>
      <c r="BE50" s="2">
        <f>ROUND(IF($B50="Annuity",SUMIFS('Annuity Prices'!BH:BH,'Annuity Prices'!$B:$B,$D50,'Annuity Prices'!$E:$E,$G50),IF($B50="RAB Short",SUMIFS('RAB Prices Short'!BH:BH,'RAB Prices Short'!$B:$B,'All Prices combined'!$D50,'RAB Prices Short'!$E:$E,'All Prices combined'!$G50),IF($B50="RAB Long",SUMIFS('RAB Prices Long'!BH:BH,'RAB Prices Long'!$B:$B,'All Prices combined'!$D50,'RAB Prices Long'!$E:$E,'All Prices combined'!$G50)))),2)</f>
        <v>0</v>
      </c>
      <c r="BF50" s="2">
        <f>ROUND(IF($B50="Annuity",SUMIFS('Annuity Prices'!BI:BI,'Annuity Prices'!$B:$B,$D50,'Annuity Prices'!$E:$E,$G50),IF($B50="RAB Short",SUMIFS('RAB Prices Short'!BI:BI,'RAB Prices Short'!$B:$B,'All Prices combined'!$D50,'RAB Prices Short'!$E:$E,'All Prices combined'!$G50),IF($B50="RAB Long",SUMIFS('RAB Prices Long'!BI:BI,'RAB Prices Long'!$B:$B,'All Prices combined'!$D50,'RAB Prices Long'!$E:$E,'All Prices combined'!$G50)))),2)</f>
        <v>0</v>
      </c>
      <c r="BG50" s="2">
        <f>ROUND(IF($B50="Annuity",SUMIFS('Annuity Prices'!BJ:BJ,'Annuity Prices'!$B:$B,$D50,'Annuity Prices'!$E:$E,$G50),IF($B50="RAB Short",SUMIFS('RAB Prices Short'!BJ:BJ,'RAB Prices Short'!$B:$B,'All Prices combined'!$D50,'RAB Prices Short'!$E:$E,'All Prices combined'!$G50),IF($B50="RAB Long",SUMIFS('RAB Prices Long'!BJ:BJ,'RAB Prices Long'!$B:$B,'All Prices combined'!$D50,'RAB Prices Long'!$E:$E,'All Prices combined'!$G50)))),2)</f>
        <v>0</v>
      </c>
      <c r="BH50" s="2">
        <f>ROUND(IF($B50="Annuity",SUMIFS('Annuity Prices'!BK:BK,'Annuity Prices'!$B:$B,$D50,'Annuity Prices'!$E:$E,$G50),IF($B50="RAB Short",SUMIFS('RAB Prices Short'!BK:BK,'RAB Prices Short'!$B:$B,'All Prices combined'!$D50,'RAB Prices Short'!$E:$E,'All Prices combined'!$G50),IF($B50="RAB Long",SUMIFS('RAB Prices Long'!BK:BK,'RAB Prices Long'!$B:$B,'All Prices combined'!$D50,'RAB Prices Long'!$E:$E,'All Prices combined'!$G50)))),2)</f>
        <v>0</v>
      </c>
      <c r="BI50" s="2">
        <f>ROUND(IF($B50="Annuity",SUMIFS('Annuity Prices'!BL:BL,'Annuity Prices'!$B:$B,$D50,'Annuity Prices'!$E:$E,$G50),IF($B50="RAB Short",SUMIFS('RAB Prices Short'!BL:BL,'RAB Prices Short'!$B:$B,'All Prices combined'!$D50,'RAB Prices Short'!$E:$E,'All Prices combined'!$G50),IF($B50="RAB Long",SUMIFS('RAB Prices Long'!BL:BL,'RAB Prices Long'!$B:$B,'All Prices combined'!$D50,'RAB Prices Long'!$E:$E,'All Prices combined'!$G50)))),2)</f>
        <v>0</v>
      </c>
      <c r="BJ50" s="2">
        <f>ROUND(IF($B50="Annuity",SUMIFS('Annuity Prices'!BM:BM,'Annuity Prices'!$B:$B,$D50,'Annuity Prices'!$E:$E,$G50),IF($B50="RAB Short",SUMIFS('RAB Prices Short'!BM:BM,'RAB Prices Short'!$B:$B,'All Prices combined'!$D50,'RAB Prices Short'!$E:$E,'All Prices combined'!$G50),IF($B50="RAB Long",SUMIFS('RAB Prices Long'!BM:BM,'RAB Prices Long'!$B:$B,'All Prices combined'!$D50,'RAB Prices Long'!$E:$E,'All Prices combined'!$G50)))),2)</f>
        <v>0</v>
      </c>
      <c r="BK50" s="2">
        <f>ROUND(IF($B50="Annuity",SUMIFS('Annuity Prices'!BN:BN,'Annuity Prices'!$B:$B,$D50,'Annuity Prices'!$E:$E,$G50),IF($B50="RAB Short",SUMIFS('RAB Prices Short'!BN:BN,'RAB Prices Short'!$B:$B,'All Prices combined'!$D50,'RAB Prices Short'!$E:$E,'All Prices combined'!$G50),IF($B50="RAB Long",SUMIFS('RAB Prices Long'!BN:BN,'RAB Prices Long'!$B:$B,'All Prices combined'!$D50,'RAB Prices Long'!$E:$E,'All Prices combined'!$G50)))),2)</f>
        <v>0</v>
      </c>
      <c r="BL50" s="2">
        <f>ROUND(IF($B50="Annuity",SUMIFS('Annuity Prices'!BO:BO,'Annuity Prices'!$B:$B,$D50,'Annuity Prices'!$E:$E,$G50),IF($B50="RAB Short",SUMIFS('RAB Prices Short'!BO:BO,'RAB Prices Short'!$B:$B,'All Prices combined'!$D50,'RAB Prices Short'!$E:$E,'All Prices combined'!$G50),IF($B50="RAB Long",SUMIFS('RAB Prices Long'!BO:BO,'RAB Prices Long'!$B:$B,'All Prices combined'!$D50,'RAB Prices Long'!$E:$E,'All Prices combined'!$G50)))),2)</f>
        <v>0</v>
      </c>
      <c r="BM50" s="2">
        <f>ROUND(IF($B50="Annuity",SUMIFS('Annuity Prices'!BP:BP,'Annuity Prices'!$B:$B,$D50,'Annuity Prices'!$E:$E,$G50),IF($B50="RAB Short",SUMIFS('RAB Prices Short'!BP:BP,'RAB Prices Short'!$B:$B,'All Prices combined'!$D50,'RAB Prices Short'!$E:$E,'All Prices combined'!$G50),IF($B50="RAB Long",SUMIFS('RAB Prices Long'!BP:BP,'RAB Prices Long'!$B:$B,'All Prices combined'!$D50,'RAB Prices Long'!$E:$E,'All Prices combined'!$G50)))),2)</f>
        <v>0</v>
      </c>
      <c r="BN50" s="2">
        <f>ROUND(IF($B50="Annuity",SUMIFS('Annuity Prices'!BQ:BQ,'Annuity Prices'!$B:$B,$D50,'Annuity Prices'!$E:$E,$G50),IF($B50="RAB Short",SUMIFS('RAB Prices Short'!BQ:BQ,'RAB Prices Short'!$B:$B,'All Prices combined'!$D50,'RAB Prices Short'!$E:$E,'All Prices combined'!$G50),IF($B50="RAB Long",SUMIFS('RAB Prices Long'!BQ:BQ,'RAB Prices Long'!$B:$B,'All Prices combined'!$D50,'RAB Prices Long'!$E:$E,'All Prices combined'!$G50)))),2)</f>
        <v>0</v>
      </c>
      <c r="BO50" s="2">
        <f>ROUND(IF($B50="Annuity",SUMIFS('Annuity Prices'!BR:BR,'Annuity Prices'!$B:$B,$D50,'Annuity Prices'!$E:$E,$G50),IF($B50="RAB Short",SUMIFS('RAB Prices Short'!BR:BR,'RAB Prices Short'!$B:$B,'All Prices combined'!$D50,'RAB Prices Short'!$E:$E,'All Prices combined'!$G50),IF($B50="RAB Long",SUMIFS('RAB Prices Long'!BR:BR,'RAB Prices Long'!$B:$B,'All Prices combined'!$D50,'RAB Prices Long'!$E:$E,'All Prices combined'!$G50)))),2)</f>
        <v>0</v>
      </c>
      <c r="BP50" s="2">
        <f>ROUND(IF($B50="Annuity",SUMIFS('Annuity Prices'!BS:BS,'Annuity Prices'!$B:$B,$D50,'Annuity Prices'!$E:$E,$G50),IF($B50="RAB Short",SUMIFS('RAB Prices Short'!BS:BS,'RAB Prices Short'!$B:$B,'All Prices combined'!$D50,'RAB Prices Short'!$E:$E,'All Prices combined'!$G50),IF($B50="RAB Long",SUMIFS('RAB Prices Long'!BS:BS,'RAB Prices Long'!$B:$B,'All Prices combined'!$D50,'RAB Prices Long'!$E:$E,'All Prices combined'!$G50)))),2)</f>
        <v>0</v>
      </c>
      <c r="BQ50" s="2">
        <f>ROUND(IF($B50="Annuity",SUMIFS('Annuity Prices'!BT:BT,'Annuity Prices'!$B:$B,$D50,'Annuity Prices'!$E:$E,$G50),IF($B50="RAB Short",SUMIFS('RAB Prices Short'!BT:BT,'RAB Prices Short'!$B:$B,'All Prices combined'!$D50,'RAB Prices Short'!$E:$E,'All Prices combined'!$G50),IF($B50="RAB Long",SUMIFS('RAB Prices Long'!BT:BT,'RAB Prices Long'!$B:$B,'All Prices combined'!$D50,'RAB Prices Long'!$E:$E,'All Prices combined'!$G50)))),2)</f>
        <v>0</v>
      </c>
      <c r="BR50" s="2">
        <f>ROUND(IF($B50="Annuity",SUMIFS('Annuity Prices'!BU:BU,'Annuity Prices'!$B:$B,$D50,'Annuity Prices'!$E:$E,$G50),IF($B50="RAB Short",SUMIFS('RAB Prices Short'!BU:BU,'RAB Prices Short'!$B:$B,'All Prices combined'!$D50,'RAB Prices Short'!$E:$E,'All Prices combined'!$G50),IF($B50="RAB Long",SUMIFS('RAB Prices Long'!BU:BU,'RAB Prices Long'!$B:$B,'All Prices combined'!$D50,'RAB Prices Long'!$E:$E,'All Prices combined'!$G50)))),2)</f>
        <v>0</v>
      </c>
      <c r="BS50" s="2">
        <f>ROUND(IF($B50="Annuity",SUMIFS('Annuity Prices'!BV:BV,'Annuity Prices'!$B:$B,$D50,'Annuity Prices'!$E:$E,$G50),IF($B50="RAB Short",SUMIFS('RAB Prices Short'!BV:BV,'RAB Prices Short'!$B:$B,'All Prices combined'!$D50,'RAB Prices Short'!$E:$E,'All Prices combined'!$G50),IF($B50="RAB Long",SUMIFS('RAB Prices Long'!BV:BV,'RAB Prices Long'!$B:$B,'All Prices combined'!$D50,'RAB Prices Long'!$E:$E,'All Prices combined'!$G50)))),2)</f>
        <v>0</v>
      </c>
      <c r="BT50" s="2">
        <f>ROUND(IF($B50="Annuity",SUMIFS('Annuity Prices'!BW:BW,'Annuity Prices'!$B:$B,$D50,'Annuity Prices'!$E:$E,$G50),IF($B50="RAB Short",SUMIFS('RAB Prices Short'!BW:BW,'RAB Prices Short'!$B:$B,'All Prices combined'!$D50,'RAB Prices Short'!$E:$E,'All Prices combined'!$G50),IF($B50="RAB Long",SUMIFS('RAB Prices Long'!BW:BW,'RAB Prices Long'!$B:$B,'All Prices combined'!$D50,'RAB Prices Long'!$E:$E,'All Prices combined'!$G50)))),2)</f>
        <v>0</v>
      </c>
      <c r="BU50" s="2">
        <f>ROUND(IF($B50="Annuity",SUMIFS('Annuity Prices'!BX:BX,'Annuity Prices'!$B:$B,$D50,'Annuity Prices'!$E:$E,$G50),IF($B50="RAB Short",SUMIFS('RAB Prices Short'!BX:BX,'RAB Prices Short'!$B:$B,'All Prices combined'!$D50,'RAB Prices Short'!$E:$E,'All Prices combined'!$G50),IF($B50="RAB Long",SUMIFS('RAB Prices Long'!BX:BX,'RAB Prices Long'!$B:$B,'All Prices combined'!$D50,'RAB Prices Long'!$E:$E,'All Prices combined'!$G50)))),2)</f>
        <v>0</v>
      </c>
    </row>
    <row r="51" spans="2:73" x14ac:dyDescent="0.25">
      <c r="B51" t="s">
        <v>37</v>
      </c>
      <c r="C51" s="1">
        <v>10</v>
      </c>
      <c r="D51" s="1" t="s">
        <v>156</v>
      </c>
      <c r="E51" s="1"/>
      <c r="F51" s="1">
        <v>10</v>
      </c>
      <c r="G51" s="1" t="s">
        <v>40</v>
      </c>
      <c r="H51" s="1"/>
      <c r="I51" s="2">
        <f>ROUND(IF($B51="Annuity",SUMIFS('Annuity Prices'!L:L,'Annuity Prices'!$B:$B,$D51,'Annuity Prices'!$E:$E,$G51),IF($B51="RAB Short",SUMIFS('RAB Prices Short'!L:L,'RAB Prices Short'!$B:$B,'All Prices combined'!$D51,'RAB Prices Short'!$E:$E,'All Prices combined'!$G51),IF($B51="RAB Long",SUMIFS('RAB Prices Long'!L:L,'RAB Prices Long'!$B:$B,'All Prices combined'!$D51,'RAB Prices Long'!$E:$E,'All Prices combined'!$G51)))),2)</f>
        <v>38.409999999999997</v>
      </c>
      <c r="J51" s="2">
        <f>ROUND(IF($B51="Annuity",SUMIFS('Annuity Prices'!M:M,'Annuity Prices'!$B:$B,$D51,'Annuity Prices'!$E:$E,$G51),IF($B51="RAB Short",SUMIFS('RAB Prices Short'!M:M,'RAB Prices Short'!$B:$B,'All Prices combined'!$D51,'RAB Prices Short'!$E:$E,'All Prices combined'!$G51),IF($B51="RAB Long",SUMIFS('RAB Prices Long'!M:M,'RAB Prices Long'!$B:$B,'All Prices combined'!$D51,'RAB Prices Long'!$E:$E,'All Prices combined'!$G51)))),2)</f>
        <v>39.51</v>
      </c>
      <c r="K51" s="2">
        <f>ROUND(IF($B51="Annuity",SUMIFS('Annuity Prices'!N:N,'Annuity Prices'!$B:$B,$D51,'Annuity Prices'!$E:$E,$G51),IF($B51="RAB Short",SUMIFS('RAB Prices Short'!N:N,'RAB Prices Short'!$B:$B,'All Prices combined'!$D51,'RAB Prices Short'!$E:$E,'All Prices combined'!$G51),IF($B51="RAB Long",SUMIFS('RAB Prices Long'!N:N,'RAB Prices Long'!$B:$B,'All Prices combined'!$D51,'RAB Prices Long'!$E:$E,'All Prices combined'!$G51)))),2)</f>
        <v>40.65</v>
      </c>
      <c r="L51" s="2">
        <f>ROUND(IF($B51="Annuity",SUMIFS('Annuity Prices'!O:O,'Annuity Prices'!$B:$B,$D51,'Annuity Prices'!$E:$E,$G51),IF($B51="RAB Short",SUMIFS('RAB Prices Short'!O:O,'RAB Prices Short'!$B:$B,'All Prices combined'!$D51,'RAB Prices Short'!$E:$E,'All Prices combined'!$G51),IF($B51="RAB Long",SUMIFS('RAB Prices Long'!O:O,'RAB Prices Long'!$B:$B,'All Prices combined'!$D51,'RAB Prices Long'!$E:$E,'All Prices combined'!$G51)))),2)</f>
        <v>41.81</v>
      </c>
      <c r="M51" s="2">
        <f>ROUND(IF($B51="Annuity",SUMIFS('Annuity Prices'!P:P,'Annuity Prices'!$B:$B,$D51,'Annuity Prices'!$E:$E,$G51),IF($B51="RAB Short",SUMIFS('RAB Prices Short'!P:P,'RAB Prices Short'!$B:$B,'All Prices combined'!$D51,'RAB Prices Short'!$E:$E,'All Prices combined'!$G51),IF($B51="RAB Long",SUMIFS('RAB Prices Long'!P:P,'RAB Prices Long'!$B:$B,'All Prices combined'!$D51,'RAB Prices Long'!$E:$E,'All Prices combined'!$G51)))),2)</f>
        <v>45.09</v>
      </c>
      <c r="N51" s="2">
        <f>ROUND(IF($B51="Annuity",SUMIFS('Annuity Prices'!Q:Q,'Annuity Prices'!$B:$B,$D51,'Annuity Prices'!$E:$E,$G51),IF($B51="RAB Short",SUMIFS('RAB Prices Short'!Q:Q,'RAB Prices Short'!$B:$B,'All Prices combined'!$D51,'RAB Prices Short'!$E:$E,'All Prices combined'!$G51),IF($B51="RAB Long",SUMIFS('RAB Prices Long'!Q:Q,'RAB Prices Long'!$B:$B,'All Prices combined'!$D51,'RAB Prices Long'!$E:$E,'All Prices combined'!$G51)))),2)</f>
        <v>46.22</v>
      </c>
      <c r="O51" s="2">
        <f>ROUND(IF($B51="Annuity",SUMIFS('Annuity Prices'!R:R,'Annuity Prices'!$B:$B,$D51,'Annuity Prices'!$E:$E,$G51),IF($B51="RAB Short",SUMIFS('RAB Prices Short'!R:R,'RAB Prices Short'!$B:$B,'All Prices combined'!$D51,'RAB Prices Short'!$E:$E,'All Prices combined'!$G51),IF($B51="RAB Long",SUMIFS('RAB Prices Long'!R:R,'RAB Prices Long'!$B:$B,'All Prices combined'!$D51,'RAB Prices Long'!$E:$E,'All Prices combined'!$G51)))),2)</f>
        <v>47.37</v>
      </c>
      <c r="P51" s="2">
        <f>ROUND(IF($B51="Annuity",SUMIFS('Annuity Prices'!S:S,'Annuity Prices'!$B:$B,$D51,'Annuity Prices'!$E:$E,$G51),IF($B51="RAB Short",SUMIFS('RAB Prices Short'!S:S,'RAB Prices Short'!$B:$B,'All Prices combined'!$D51,'RAB Prices Short'!$E:$E,'All Prices combined'!$G51),IF($B51="RAB Long",SUMIFS('RAB Prices Long'!S:S,'RAB Prices Long'!$B:$B,'All Prices combined'!$D51,'RAB Prices Long'!$E:$E,'All Prices combined'!$G51)))),2)</f>
        <v>48.56</v>
      </c>
      <c r="Q51" s="2">
        <f>ROUND(IF($B51="Annuity",SUMIFS('Annuity Prices'!T:T,'Annuity Prices'!$B:$B,$D51,'Annuity Prices'!$E:$E,$G51),IF($B51="RAB Short",SUMIFS('RAB Prices Short'!T:T,'RAB Prices Short'!$B:$B,'All Prices combined'!$D51,'RAB Prices Short'!$E:$E,'All Prices combined'!$G51),IF($B51="RAB Long",SUMIFS('RAB Prices Long'!T:T,'RAB Prices Long'!$B:$B,'All Prices combined'!$D51,'RAB Prices Long'!$E:$E,'All Prices combined'!$G51)))),2)</f>
        <v>49.94</v>
      </c>
      <c r="R51" s="2">
        <f>ROUND(IF($B51="Annuity",SUMIFS('Annuity Prices'!U:U,'Annuity Prices'!$B:$B,$D51,'Annuity Prices'!$E:$E,$G51),IF($B51="RAB Short",SUMIFS('RAB Prices Short'!U:U,'RAB Prices Short'!$B:$B,'All Prices combined'!$D51,'RAB Prices Short'!$E:$E,'All Prices combined'!$G51),IF($B51="RAB Long",SUMIFS('RAB Prices Long'!U:U,'RAB Prices Long'!$B:$B,'All Prices combined'!$D51,'RAB Prices Long'!$E:$E,'All Prices combined'!$G51)))),2)</f>
        <v>51.19</v>
      </c>
      <c r="S51" s="2">
        <f>ROUND(IF($B51="Annuity",SUMIFS('Annuity Prices'!V:V,'Annuity Prices'!$B:$B,$D51,'Annuity Prices'!$E:$E,$G51),IF($B51="RAB Short",SUMIFS('RAB Prices Short'!V:V,'RAB Prices Short'!$B:$B,'All Prices combined'!$D51,'RAB Prices Short'!$E:$E,'All Prices combined'!$G51),IF($B51="RAB Long",SUMIFS('RAB Prices Long'!V:V,'RAB Prices Long'!$B:$B,'All Prices combined'!$D51,'RAB Prices Long'!$E:$E,'All Prices combined'!$G51)))),2)</f>
        <v>52.47</v>
      </c>
      <c r="T51" s="2">
        <f>ROUND(IF($B51="Annuity",SUMIFS('Annuity Prices'!W:W,'Annuity Prices'!$B:$B,$D51,'Annuity Prices'!$E:$E,$G51),IF($B51="RAB Short",SUMIFS('RAB Prices Short'!W:W,'RAB Prices Short'!$B:$B,'All Prices combined'!$D51,'RAB Prices Short'!$E:$E,'All Prices combined'!$G51),IF($B51="RAB Long",SUMIFS('RAB Prices Long'!W:W,'RAB Prices Long'!$B:$B,'All Prices combined'!$D51,'RAB Prices Long'!$E:$E,'All Prices combined'!$G51)))),2)</f>
        <v>53.78</v>
      </c>
      <c r="U51" s="2">
        <f>ROUND(IF($B51="Annuity",SUMIFS('Annuity Prices'!X:X,'Annuity Prices'!$B:$B,$D51,'Annuity Prices'!$E:$E,$G51),IF($B51="RAB Short",SUMIFS('RAB Prices Short'!X:X,'RAB Prices Short'!$B:$B,'All Prices combined'!$D51,'RAB Prices Short'!$E:$E,'All Prices combined'!$G51),IF($B51="RAB Long",SUMIFS('RAB Prices Long'!X:X,'RAB Prices Long'!$B:$B,'All Prices combined'!$D51,'RAB Prices Long'!$E:$E,'All Prices combined'!$G51)))),2)</f>
        <v>55.32</v>
      </c>
      <c r="V51" s="2">
        <f>ROUND(IF($B51="Annuity",SUMIFS('Annuity Prices'!Y:Y,'Annuity Prices'!$B:$B,$D51,'Annuity Prices'!$E:$E,$G51),IF($B51="RAB Short",SUMIFS('RAB Prices Short'!Y:Y,'RAB Prices Short'!$B:$B,'All Prices combined'!$D51,'RAB Prices Short'!$E:$E,'All Prices combined'!$G51),IF($B51="RAB Long",SUMIFS('RAB Prices Long'!Y:Y,'RAB Prices Long'!$B:$B,'All Prices combined'!$D51,'RAB Prices Long'!$E:$E,'All Prices combined'!$G51)))),2)</f>
        <v>56.71</v>
      </c>
      <c r="W51" s="2">
        <f>ROUND(IF($B51="Annuity",SUMIFS('Annuity Prices'!Z:Z,'Annuity Prices'!$B:$B,$D51,'Annuity Prices'!$E:$E,$G51),IF($B51="RAB Short",SUMIFS('RAB Prices Short'!Z:Z,'RAB Prices Short'!$B:$B,'All Prices combined'!$D51,'RAB Prices Short'!$E:$E,'All Prices combined'!$G51),IF($B51="RAB Long",SUMIFS('RAB Prices Long'!Z:Z,'RAB Prices Long'!$B:$B,'All Prices combined'!$D51,'RAB Prices Long'!$E:$E,'All Prices combined'!$G51)))),2)</f>
        <v>58.13</v>
      </c>
      <c r="X51" s="2">
        <f>ROUND(IF($B51="Annuity",SUMIFS('Annuity Prices'!AA:AA,'Annuity Prices'!$B:$B,$D51,'Annuity Prices'!$E:$E,$G51),IF($B51="RAB Short",SUMIFS('RAB Prices Short'!AA:AA,'RAB Prices Short'!$B:$B,'All Prices combined'!$D51,'RAB Prices Short'!$E:$E,'All Prices combined'!$G51),IF($B51="RAB Long",SUMIFS('RAB Prices Long'!AA:AA,'RAB Prices Long'!$B:$B,'All Prices combined'!$D51,'RAB Prices Long'!$E:$E,'All Prices combined'!$G51)))),2)</f>
        <v>59.58</v>
      </c>
      <c r="Y51" s="2">
        <f>ROUND(IF($B51="Annuity",SUMIFS('Annuity Prices'!AB:AB,'Annuity Prices'!$B:$B,$D51,'Annuity Prices'!$E:$E,$G51),IF($B51="RAB Short",SUMIFS('RAB Prices Short'!AB:AB,'RAB Prices Short'!$B:$B,'All Prices combined'!$D51,'RAB Prices Short'!$E:$E,'All Prices combined'!$G51),IF($B51="RAB Long",SUMIFS('RAB Prices Long'!AB:AB,'RAB Prices Long'!$B:$B,'All Prices combined'!$D51,'RAB Prices Long'!$E:$E,'All Prices combined'!$G51)))),2)</f>
        <v>61.3</v>
      </c>
      <c r="Z51" s="2">
        <f>ROUND(IF($B51="Annuity",SUMIFS('Annuity Prices'!AC:AC,'Annuity Prices'!$B:$B,$D51,'Annuity Prices'!$E:$E,$G51),IF($B51="RAB Short",SUMIFS('RAB Prices Short'!AC:AC,'RAB Prices Short'!$B:$B,'All Prices combined'!$D51,'RAB Prices Short'!$E:$E,'All Prices combined'!$G51),IF($B51="RAB Long",SUMIFS('RAB Prices Long'!AC:AC,'RAB Prices Long'!$B:$B,'All Prices combined'!$D51,'RAB Prices Long'!$E:$E,'All Prices combined'!$G51)))),2)</f>
        <v>62.83</v>
      </c>
      <c r="AA51" s="2">
        <f>ROUND(IF($B51="Annuity",SUMIFS('Annuity Prices'!AD:AD,'Annuity Prices'!$B:$B,$D51,'Annuity Prices'!$E:$E,$G51),IF($B51="RAB Short",SUMIFS('RAB Prices Short'!AD:AD,'RAB Prices Short'!$B:$B,'All Prices combined'!$D51,'RAB Prices Short'!$E:$E,'All Prices combined'!$G51),IF($B51="RAB Long",SUMIFS('RAB Prices Long'!AD:AD,'RAB Prices Long'!$B:$B,'All Prices combined'!$D51,'RAB Prices Long'!$E:$E,'All Prices combined'!$G51)))),2)</f>
        <v>64.400000000000006</v>
      </c>
      <c r="AB51" s="2">
        <f>ROUND(IF($B51="Annuity",SUMIFS('Annuity Prices'!AE:AE,'Annuity Prices'!$B:$B,$D51,'Annuity Prices'!$E:$E,$G51),IF($B51="RAB Short",SUMIFS('RAB Prices Short'!AE:AE,'RAB Prices Short'!$B:$B,'All Prices combined'!$D51,'RAB Prices Short'!$E:$E,'All Prices combined'!$G51),IF($B51="RAB Long",SUMIFS('RAB Prices Long'!AE:AE,'RAB Prices Long'!$B:$B,'All Prices combined'!$D51,'RAB Prices Long'!$E:$E,'All Prices combined'!$G51)))),2)</f>
        <v>66.02</v>
      </c>
      <c r="AC51" s="2">
        <f>ROUND(IF($B51="Annuity",SUMIFS('Annuity Prices'!AF:AF,'Annuity Prices'!$B:$B,$D51,'Annuity Prices'!$E:$E,$G51),IF($B51="RAB Short",SUMIFS('RAB Prices Short'!AF:AF,'RAB Prices Short'!$B:$B,'All Prices combined'!$D51,'RAB Prices Short'!$E:$E,'All Prices combined'!$G51),IF($B51="RAB Long",SUMIFS('RAB Prices Long'!AF:AF,'RAB Prices Long'!$B:$B,'All Prices combined'!$D51,'RAB Prices Long'!$E:$E,'All Prices combined'!$G51)))),2)</f>
        <v>67.930000000000007</v>
      </c>
      <c r="AD51" s="2">
        <f>ROUND(IF($B51="Annuity",SUMIFS('Annuity Prices'!AG:AG,'Annuity Prices'!$B:$B,$D51,'Annuity Prices'!$E:$E,$G51),IF($B51="RAB Short",SUMIFS('RAB Prices Short'!AG:AG,'RAB Prices Short'!$B:$B,'All Prices combined'!$D51,'RAB Prices Short'!$E:$E,'All Prices combined'!$G51),IF($B51="RAB Long",SUMIFS('RAB Prices Long'!AG:AG,'RAB Prices Long'!$B:$B,'All Prices combined'!$D51,'RAB Prices Long'!$E:$E,'All Prices combined'!$G51)))),2)</f>
        <v>69.63</v>
      </c>
      <c r="AE51" s="2">
        <f>ROUND(IF($B51="Annuity",SUMIFS('Annuity Prices'!AH:AH,'Annuity Prices'!$B:$B,$D51,'Annuity Prices'!$E:$E,$G51),IF($B51="RAB Short",SUMIFS('RAB Prices Short'!AH:AH,'RAB Prices Short'!$B:$B,'All Prices combined'!$D51,'RAB Prices Short'!$E:$E,'All Prices combined'!$G51),IF($B51="RAB Long",SUMIFS('RAB Prices Long'!AH:AH,'RAB Prices Long'!$B:$B,'All Prices combined'!$D51,'RAB Prices Long'!$E:$E,'All Prices combined'!$G51)))),2)</f>
        <v>71.37</v>
      </c>
      <c r="AF51" s="2">
        <f>ROUND(IF($B51="Annuity",SUMIFS('Annuity Prices'!AI:AI,'Annuity Prices'!$B:$B,$D51,'Annuity Prices'!$E:$E,$G51),IF($B51="RAB Short",SUMIFS('RAB Prices Short'!AI:AI,'RAB Prices Short'!$B:$B,'All Prices combined'!$D51,'RAB Prices Short'!$E:$E,'All Prices combined'!$G51),IF($B51="RAB Long",SUMIFS('RAB Prices Long'!AI:AI,'RAB Prices Long'!$B:$B,'All Prices combined'!$D51,'RAB Prices Long'!$E:$E,'All Prices combined'!$G51)))),2)</f>
        <v>73.16</v>
      </c>
      <c r="AG51" s="2">
        <f>ROUND(IF($B51="Annuity",SUMIFS('Annuity Prices'!AJ:AJ,'Annuity Prices'!$B:$B,$D51,'Annuity Prices'!$E:$E,$G51),IF($B51="RAB Short",SUMIFS('RAB Prices Short'!AJ:AJ,'RAB Prices Short'!$B:$B,'All Prices combined'!$D51,'RAB Prices Short'!$E:$E,'All Prices combined'!$G51),IF($B51="RAB Long",SUMIFS('RAB Prices Long'!AJ:AJ,'RAB Prices Long'!$B:$B,'All Prices combined'!$D51,'RAB Prices Long'!$E:$E,'All Prices combined'!$G51)))),2)</f>
        <v>75.3</v>
      </c>
      <c r="AH51" s="2">
        <f>ROUND(IF($B51="Annuity",SUMIFS('Annuity Prices'!AK:AK,'Annuity Prices'!$B:$B,$D51,'Annuity Prices'!$E:$E,$G51),IF($B51="RAB Short",SUMIFS('RAB Prices Short'!AK:AK,'RAB Prices Short'!$B:$B,'All Prices combined'!$D51,'RAB Prices Short'!$E:$E,'All Prices combined'!$G51),IF($B51="RAB Long",SUMIFS('RAB Prices Long'!AK:AK,'RAB Prices Long'!$B:$B,'All Prices combined'!$D51,'RAB Prices Long'!$E:$E,'All Prices combined'!$G51)))),2)</f>
        <v>77.180000000000007</v>
      </c>
      <c r="AI51" s="2">
        <f>ROUND(IF($B51="Annuity",SUMIFS('Annuity Prices'!AL:AL,'Annuity Prices'!$B:$B,$D51,'Annuity Prices'!$E:$E,$G51),IF($B51="RAB Short",SUMIFS('RAB Prices Short'!AL:AL,'RAB Prices Short'!$B:$B,'All Prices combined'!$D51,'RAB Prices Short'!$E:$E,'All Prices combined'!$G51),IF($B51="RAB Long",SUMIFS('RAB Prices Long'!AL:AL,'RAB Prices Long'!$B:$B,'All Prices combined'!$D51,'RAB Prices Long'!$E:$E,'All Prices combined'!$G51)))),2)</f>
        <v>79.11</v>
      </c>
      <c r="AJ51" s="2">
        <f>ROUND(IF($B51="Annuity",SUMIFS('Annuity Prices'!AM:AM,'Annuity Prices'!$B:$B,$D51,'Annuity Prices'!$E:$E,$G51),IF($B51="RAB Short",SUMIFS('RAB Prices Short'!AM:AM,'RAB Prices Short'!$B:$B,'All Prices combined'!$D51,'RAB Prices Short'!$E:$E,'All Prices combined'!$G51),IF($B51="RAB Long",SUMIFS('RAB Prices Long'!AM:AM,'RAB Prices Long'!$B:$B,'All Prices combined'!$D51,'RAB Prices Long'!$E:$E,'All Prices combined'!$G51)))),2)</f>
        <v>81.09</v>
      </c>
      <c r="AK51" s="2">
        <f>ROUND(IF($B51="Annuity",SUMIFS('Annuity Prices'!AN:AN,'Annuity Prices'!$B:$B,$D51,'Annuity Prices'!$E:$E,$G51),IF($B51="RAB Short",SUMIFS('RAB Prices Short'!AN:AN,'RAB Prices Short'!$B:$B,'All Prices combined'!$D51,'RAB Prices Short'!$E:$E,'All Prices combined'!$G51),IF($B51="RAB Long",SUMIFS('RAB Prices Long'!AN:AN,'RAB Prices Long'!$B:$B,'All Prices combined'!$D51,'RAB Prices Long'!$E:$E,'All Prices combined'!$G51)))),2)</f>
        <v>83.48</v>
      </c>
      <c r="AL51" s="2">
        <f>ROUND(IF($B51="Annuity",SUMIFS('Annuity Prices'!AO:AO,'Annuity Prices'!$B:$B,$D51,'Annuity Prices'!$E:$E,$G51),IF($B51="RAB Short",SUMIFS('RAB Prices Short'!AO:AO,'RAB Prices Short'!$B:$B,'All Prices combined'!$D51,'RAB Prices Short'!$E:$E,'All Prices combined'!$G51),IF($B51="RAB Long",SUMIFS('RAB Prices Long'!AO:AO,'RAB Prices Long'!$B:$B,'All Prices combined'!$D51,'RAB Prices Long'!$E:$E,'All Prices combined'!$G51)))),2)</f>
        <v>85.57</v>
      </c>
      <c r="AM51" s="2">
        <f>ROUND(IF($B51="Annuity",SUMIFS('Annuity Prices'!AP:AP,'Annuity Prices'!$B:$B,$D51,'Annuity Prices'!$E:$E,$G51),IF($B51="RAB Short",SUMIFS('RAB Prices Short'!AP:AP,'RAB Prices Short'!$B:$B,'All Prices combined'!$D51,'RAB Prices Short'!$E:$E,'All Prices combined'!$G51),IF($B51="RAB Long",SUMIFS('RAB Prices Long'!AP:AP,'RAB Prices Long'!$B:$B,'All Prices combined'!$D51,'RAB Prices Long'!$E:$E,'All Prices combined'!$G51)))),2)</f>
        <v>87.71</v>
      </c>
      <c r="AN51" s="2">
        <f>ROUND(IF($B51="Annuity",SUMIFS('Annuity Prices'!AQ:AQ,'Annuity Prices'!$B:$B,$D51,'Annuity Prices'!$E:$E,$G51),IF($B51="RAB Short",SUMIFS('RAB Prices Short'!AQ:AQ,'RAB Prices Short'!$B:$B,'All Prices combined'!$D51,'RAB Prices Short'!$E:$E,'All Prices combined'!$G51),IF($B51="RAB Long",SUMIFS('RAB Prices Long'!AQ:AQ,'RAB Prices Long'!$B:$B,'All Prices combined'!$D51,'RAB Prices Long'!$E:$E,'All Prices combined'!$G51)))),2)</f>
        <v>89.89</v>
      </c>
      <c r="AO51" s="2">
        <f>ROUND(IF($B51="Annuity",SUMIFS('Annuity Prices'!AR:AR,'Annuity Prices'!$B:$B,$D51,'Annuity Prices'!$E:$E,$G51),IF($B51="RAB Short",SUMIFS('RAB Prices Short'!AR:AR,'RAB Prices Short'!$B:$B,'All Prices combined'!$D51,'RAB Prices Short'!$E:$E,'All Prices combined'!$G51),IF($B51="RAB Long",SUMIFS('RAB Prices Long'!AR:AR,'RAB Prices Long'!$B:$B,'All Prices combined'!$D51,'RAB Prices Long'!$E:$E,'All Prices combined'!$G51)))),2)</f>
        <v>0</v>
      </c>
      <c r="AP51" s="2">
        <f>ROUND(IF($B51="Annuity",SUMIFS('Annuity Prices'!AS:AS,'Annuity Prices'!$B:$B,$D51,'Annuity Prices'!$E:$E,$G51),IF($B51="RAB Short",SUMIFS('RAB Prices Short'!AS:AS,'RAB Prices Short'!$B:$B,'All Prices combined'!$D51,'RAB Prices Short'!$E:$E,'All Prices combined'!$G51),IF($B51="RAB Long",SUMIFS('RAB Prices Long'!AS:AS,'RAB Prices Long'!$B:$B,'All Prices combined'!$D51,'RAB Prices Long'!$E:$E,'All Prices combined'!$G51)))),2)</f>
        <v>38.409999999999997</v>
      </c>
      <c r="AQ51" s="2">
        <f>ROUND(IF($B51="Annuity",SUMIFS('Annuity Prices'!AT:AT,'Annuity Prices'!$B:$B,$D51,'Annuity Prices'!$E:$E,$G51),IF($B51="RAB Short",SUMIFS('RAB Prices Short'!AT:AT,'RAB Prices Short'!$B:$B,'All Prices combined'!$D51,'RAB Prices Short'!$E:$E,'All Prices combined'!$G51),IF($B51="RAB Long",SUMIFS('RAB Prices Long'!AT:AT,'RAB Prices Long'!$B:$B,'All Prices combined'!$D51,'RAB Prices Long'!$E:$E,'All Prices combined'!$G51)))),2)</f>
        <v>39.51</v>
      </c>
      <c r="AR51" s="2">
        <f>ROUND(IF($B51="Annuity",SUMIFS('Annuity Prices'!AU:AU,'Annuity Prices'!$B:$B,$D51,'Annuity Prices'!$E:$E,$G51),IF($B51="RAB Short",SUMIFS('RAB Prices Short'!AU:AU,'RAB Prices Short'!$B:$B,'All Prices combined'!$D51,'RAB Prices Short'!$E:$E,'All Prices combined'!$G51),IF($B51="RAB Long",SUMIFS('RAB Prices Long'!AU:AU,'RAB Prices Long'!$B:$B,'All Prices combined'!$D51,'RAB Prices Long'!$E:$E,'All Prices combined'!$G51)))),2)</f>
        <v>40.65</v>
      </c>
      <c r="AS51" s="2">
        <f>ROUND(IF($B51="Annuity",SUMIFS('Annuity Prices'!AV:AV,'Annuity Prices'!$B:$B,$D51,'Annuity Prices'!$E:$E,$G51),IF($B51="RAB Short",SUMIFS('RAB Prices Short'!AV:AV,'RAB Prices Short'!$B:$B,'All Prices combined'!$D51,'RAB Prices Short'!$E:$E,'All Prices combined'!$G51),IF($B51="RAB Long",SUMIFS('RAB Prices Long'!AV:AV,'RAB Prices Long'!$B:$B,'All Prices combined'!$D51,'RAB Prices Long'!$E:$E,'All Prices combined'!$G51)))),2)</f>
        <v>41.81</v>
      </c>
      <c r="AT51" s="2">
        <f>ROUND(IF($B51="Annuity",SUMIFS('Annuity Prices'!AW:AW,'Annuity Prices'!$B:$B,$D51,'Annuity Prices'!$E:$E,$G51),IF($B51="RAB Short",SUMIFS('RAB Prices Short'!AW:AW,'RAB Prices Short'!$B:$B,'All Prices combined'!$D51,'RAB Prices Short'!$E:$E,'All Prices combined'!$G51),IF($B51="RAB Long",SUMIFS('RAB Prices Long'!AW:AW,'RAB Prices Long'!$B:$B,'All Prices combined'!$D51,'RAB Prices Long'!$E:$E,'All Prices combined'!$G51)))),2)</f>
        <v>45.09</v>
      </c>
      <c r="AU51" s="2">
        <f>ROUND(IF($B51="Annuity",SUMIFS('Annuity Prices'!AX:AX,'Annuity Prices'!$B:$B,$D51,'Annuity Prices'!$E:$E,$G51),IF($B51="RAB Short",SUMIFS('RAB Prices Short'!AX:AX,'RAB Prices Short'!$B:$B,'All Prices combined'!$D51,'RAB Prices Short'!$E:$E,'All Prices combined'!$G51),IF($B51="RAB Long",SUMIFS('RAB Prices Long'!AX:AX,'RAB Prices Long'!$B:$B,'All Prices combined'!$D51,'RAB Prices Long'!$E:$E,'All Prices combined'!$G51)))),2)</f>
        <v>46.22</v>
      </c>
      <c r="AV51" s="2">
        <f>ROUND(IF($B51="Annuity",SUMIFS('Annuity Prices'!AY:AY,'Annuity Prices'!$B:$B,$D51,'Annuity Prices'!$E:$E,$G51),IF($B51="RAB Short",SUMIFS('RAB Prices Short'!AY:AY,'RAB Prices Short'!$B:$B,'All Prices combined'!$D51,'RAB Prices Short'!$E:$E,'All Prices combined'!$G51),IF($B51="RAB Long",SUMIFS('RAB Prices Long'!AY:AY,'RAB Prices Long'!$B:$B,'All Prices combined'!$D51,'RAB Prices Long'!$E:$E,'All Prices combined'!$G51)))),2)</f>
        <v>47.37</v>
      </c>
      <c r="AW51" s="2">
        <f>ROUND(IF($B51="Annuity",SUMIFS('Annuity Prices'!AZ:AZ,'Annuity Prices'!$B:$B,$D51,'Annuity Prices'!$E:$E,$G51),IF($B51="RAB Short",SUMIFS('RAB Prices Short'!AZ:AZ,'RAB Prices Short'!$B:$B,'All Prices combined'!$D51,'RAB Prices Short'!$E:$E,'All Prices combined'!$G51),IF($B51="RAB Long",SUMIFS('RAB Prices Long'!AZ:AZ,'RAB Prices Long'!$B:$B,'All Prices combined'!$D51,'RAB Prices Long'!$E:$E,'All Prices combined'!$G51)))),2)</f>
        <v>48.56</v>
      </c>
      <c r="AX51" s="2">
        <f>ROUND(IF($B51="Annuity",SUMIFS('Annuity Prices'!BA:BA,'Annuity Prices'!$B:$B,$D51,'Annuity Prices'!$E:$E,$G51),IF($B51="RAB Short",SUMIFS('RAB Prices Short'!BA:BA,'RAB Prices Short'!$B:$B,'All Prices combined'!$D51,'RAB Prices Short'!$E:$E,'All Prices combined'!$G51),IF($B51="RAB Long",SUMIFS('RAB Prices Long'!BA:BA,'RAB Prices Long'!$B:$B,'All Prices combined'!$D51,'RAB Prices Long'!$E:$E,'All Prices combined'!$G51)))),2)</f>
        <v>49.94</v>
      </c>
      <c r="AY51" s="2">
        <f>ROUND(IF($B51="Annuity",SUMIFS('Annuity Prices'!BB:BB,'Annuity Prices'!$B:$B,$D51,'Annuity Prices'!$E:$E,$G51),IF($B51="RAB Short",SUMIFS('RAB Prices Short'!BB:BB,'RAB Prices Short'!$B:$B,'All Prices combined'!$D51,'RAB Prices Short'!$E:$E,'All Prices combined'!$G51),IF($B51="RAB Long",SUMIFS('RAB Prices Long'!BB:BB,'RAB Prices Long'!$B:$B,'All Prices combined'!$D51,'RAB Prices Long'!$E:$E,'All Prices combined'!$G51)))),2)</f>
        <v>51.19</v>
      </c>
      <c r="AZ51" s="2">
        <f>ROUND(IF($B51="Annuity",SUMIFS('Annuity Prices'!BC:BC,'Annuity Prices'!$B:$B,$D51,'Annuity Prices'!$E:$E,$G51),IF($B51="RAB Short",SUMIFS('RAB Prices Short'!BC:BC,'RAB Prices Short'!$B:$B,'All Prices combined'!$D51,'RAB Prices Short'!$E:$E,'All Prices combined'!$G51),IF($B51="RAB Long",SUMIFS('RAB Prices Long'!BC:BC,'RAB Prices Long'!$B:$B,'All Prices combined'!$D51,'RAB Prices Long'!$E:$E,'All Prices combined'!$G51)))),2)</f>
        <v>52.47</v>
      </c>
      <c r="BA51" s="2">
        <f>ROUND(IF($B51="Annuity",SUMIFS('Annuity Prices'!BD:BD,'Annuity Prices'!$B:$B,$D51,'Annuity Prices'!$E:$E,$G51),IF($B51="RAB Short",SUMIFS('RAB Prices Short'!BD:BD,'RAB Prices Short'!$B:$B,'All Prices combined'!$D51,'RAB Prices Short'!$E:$E,'All Prices combined'!$G51),IF($B51="RAB Long",SUMIFS('RAB Prices Long'!BD:BD,'RAB Prices Long'!$B:$B,'All Prices combined'!$D51,'RAB Prices Long'!$E:$E,'All Prices combined'!$G51)))),2)</f>
        <v>53.78</v>
      </c>
      <c r="BB51" s="2">
        <f>ROUND(IF($B51="Annuity",SUMIFS('Annuity Prices'!BE:BE,'Annuity Prices'!$B:$B,$D51,'Annuity Prices'!$E:$E,$G51),IF($B51="RAB Short",SUMIFS('RAB Prices Short'!BE:BE,'RAB Prices Short'!$B:$B,'All Prices combined'!$D51,'RAB Prices Short'!$E:$E,'All Prices combined'!$G51),IF($B51="RAB Long",SUMIFS('RAB Prices Long'!BE:BE,'RAB Prices Long'!$B:$B,'All Prices combined'!$D51,'RAB Prices Long'!$E:$E,'All Prices combined'!$G51)))),2)</f>
        <v>55.32</v>
      </c>
      <c r="BC51" s="2">
        <f>ROUND(IF($B51="Annuity",SUMIFS('Annuity Prices'!BF:BF,'Annuity Prices'!$B:$B,$D51,'Annuity Prices'!$E:$E,$G51),IF($B51="RAB Short",SUMIFS('RAB Prices Short'!BF:BF,'RAB Prices Short'!$B:$B,'All Prices combined'!$D51,'RAB Prices Short'!$E:$E,'All Prices combined'!$G51),IF($B51="RAB Long",SUMIFS('RAB Prices Long'!BF:BF,'RAB Prices Long'!$B:$B,'All Prices combined'!$D51,'RAB Prices Long'!$E:$E,'All Prices combined'!$G51)))),2)</f>
        <v>56.71</v>
      </c>
      <c r="BD51" s="2">
        <f>ROUND(IF($B51="Annuity",SUMIFS('Annuity Prices'!BG:BG,'Annuity Prices'!$B:$B,$D51,'Annuity Prices'!$E:$E,$G51),IF($B51="RAB Short",SUMIFS('RAB Prices Short'!BG:BG,'RAB Prices Short'!$B:$B,'All Prices combined'!$D51,'RAB Prices Short'!$E:$E,'All Prices combined'!$G51),IF($B51="RAB Long",SUMIFS('RAB Prices Long'!BG:BG,'RAB Prices Long'!$B:$B,'All Prices combined'!$D51,'RAB Prices Long'!$E:$E,'All Prices combined'!$G51)))),2)</f>
        <v>58.13</v>
      </c>
      <c r="BE51" s="2">
        <f>ROUND(IF($B51="Annuity",SUMIFS('Annuity Prices'!BH:BH,'Annuity Prices'!$B:$B,$D51,'Annuity Prices'!$E:$E,$G51),IF($B51="RAB Short",SUMIFS('RAB Prices Short'!BH:BH,'RAB Prices Short'!$B:$B,'All Prices combined'!$D51,'RAB Prices Short'!$E:$E,'All Prices combined'!$G51),IF($B51="RAB Long",SUMIFS('RAB Prices Long'!BH:BH,'RAB Prices Long'!$B:$B,'All Prices combined'!$D51,'RAB Prices Long'!$E:$E,'All Prices combined'!$G51)))),2)</f>
        <v>59.58</v>
      </c>
      <c r="BF51" s="2">
        <f>ROUND(IF($B51="Annuity",SUMIFS('Annuity Prices'!BI:BI,'Annuity Prices'!$B:$B,$D51,'Annuity Prices'!$E:$E,$G51),IF($B51="RAB Short",SUMIFS('RAB Prices Short'!BI:BI,'RAB Prices Short'!$B:$B,'All Prices combined'!$D51,'RAB Prices Short'!$E:$E,'All Prices combined'!$G51),IF($B51="RAB Long",SUMIFS('RAB Prices Long'!BI:BI,'RAB Prices Long'!$B:$B,'All Prices combined'!$D51,'RAB Prices Long'!$E:$E,'All Prices combined'!$G51)))),2)</f>
        <v>61.3</v>
      </c>
      <c r="BG51" s="2">
        <f>ROUND(IF($B51="Annuity",SUMIFS('Annuity Prices'!BJ:BJ,'Annuity Prices'!$B:$B,$D51,'Annuity Prices'!$E:$E,$G51),IF($B51="RAB Short",SUMIFS('RAB Prices Short'!BJ:BJ,'RAB Prices Short'!$B:$B,'All Prices combined'!$D51,'RAB Prices Short'!$E:$E,'All Prices combined'!$G51),IF($B51="RAB Long",SUMIFS('RAB Prices Long'!BJ:BJ,'RAB Prices Long'!$B:$B,'All Prices combined'!$D51,'RAB Prices Long'!$E:$E,'All Prices combined'!$G51)))),2)</f>
        <v>62.83</v>
      </c>
      <c r="BH51" s="2">
        <f>ROUND(IF($B51="Annuity",SUMIFS('Annuity Prices'!BK:BK,'Annuity Prices'!$B:$B,$D51,'Annuity Prices'!$E:$E,$G51),IF($B51="RAB Short",SUMIFS('RAB Prices Short'!BK:BK,'RAB Prices Short'!$B:$B,'All Prices combined'!$D51,'RAB Prices Short'!$E:$E,'All Prices combined'!$G51),IF($B51="RAB Long",SUMIFS('RAB Prices Long'!BK:BK,'RAB Prices Long'!$B:$B,'All Prices combined'!$D51,'RAB Prices Long'!$E:$E,'All Prices combined'!$G51)))),2)</f>
        <v>64.400000000000006</v>
      </c>
      <c r="BI51" s="2">
        <f>ROUND(IF($B51="Annuity",SUMIFS('Annuity Prices'!BL:BL,'Annuity Prices'!$B:$B,$D51,'Annuity Prices'!$E:$E,$G51),IF($B51="RAB Short",SUMIFS('RAB Prices Short'!BL:BL,'RAB Prices Short'!$B:$B,'All Prices combined'!$D51,'RAB Prices Short'!$E:$E,'All Prices combined'!$G51),IF($B51="RAB Long",SUMIFS('RAB Prices Long'!BL:BL,'RAB Prices Long'!$B:$B,'All Prices combined'!$D51,'RAB Prices Long'!$E:$E,'All Prices combined'!$G51)))),2)</f>
        <v>66.02</v>
      </c>
      <c r="BJ51" s="2">
        <f>ROUND(IF($B51="Annuity",SUMIFS('Annuity Prices'!BM:BM,'Annuity Prices'!$B:$B,$D51,'Annuity Prices'!$E:$E,$G51),IF($B51="RAB Short",SUMIFS('RAB Prices Short'!BM:BM,'RAB Prices Short'!$B:$B,'All Prices combined'!$D51,'RAB Prices Short'!$E:$E,'All Prices combined'!$G51),IF($B51="RAB Long",SUMIFS('RAB Prices Long'!BM:BM,'RAB Prices Long'!$B:$B,'All Prices combined'!$D51,'RAB Prices Long'!$E:$E,'All Prices combined'!$G51)))),2)</f>
        <v>67.930000000000007</v>
      </c>
      <c r="BK51" s="2">
        <f>ROUND(IF($B51="Annuity",SUMIFS('Annuity Prices'!BN:BN,'Annuity Prices'!$B:$B,$D51,'Annuity Prices'!$E:$E,$G51),IF($B51="RAB Short",SUMIFS('RAB Prices Short'!BN:BN,'RAB Prices Short'!$B:$B,'All Prices combined'!$D51,'RAB Prices Short'!$E:$E,'All Prices combined'!$G51),IF($B51="RAB Long",SUMIFS('RAB Prices Long'!BN:BN,'RAB Prices Long'!$B:$B,'All Prices combined'!$D51,'RAB Prices Long'!$E:$E,'All Prices combined'!$G51)))),2)</f>
        <v>69.63</v>
      </c>
      <c r="BL51" s="2">
        <f>ROUND(IF($B51="Annuity",SUMIFS('Annuity Prices'!BO:BO,'Annuity Prices'!$B:$B,$D51,'Annuity Prices'!$E:$E,$G51),IF($B51="RAB Short",SUMIFS('RAB Prices Short'!BO:BO,'RAB Prices Short'!$B:$B,'All Prices combined'!$D51,'RAB Prices Short'!$E:$E,'All Prices combined'!$G51),IF($B51="RAB Long",SUMIFS('RAB Prices Long'!BO:BO,'RAB Prices Long'!$B:$B,'All Prices combined'!$D51,'RAB Prices Long'!$E:$E,'All Prices combined'!$G51)))),2)</f>
        <v>71.37</v>
      </c>
      <c r="BM51" s="2">
        <f>ROUND(IF($B51="Annuity",SUMIFS('Annuity Prices'!BP:BP,'Annuity Prices'!$B:$B,$D51,'Annuity Prices'!$E:$E,$G51),IF($B51="RAB Short",SUMIFS('RAB Prices Short'!BP:BP,'RAB Prices Short'!$B:$B,'All Prices combined'!$D51,'RAB Prices Short'!$E:$E,'All Prices combined'!$G51),IF($B51="RAB Long",SUMIFS('RAB Prices Long'!BP:BP,'RAB Prices Long'!$B:$B,'All Prices combined'!$D51,'RAB Prices Long'!$E:$E,'All Prices combined'!$G51)))),2)</f>
        <v>73.16</v>
      </c>
      <c r="BN51" s="2">
        <f>ROUND(IF($B51="Annuity",SUMIFS('Annuity Prices'!BQ:BQ,'Annuity Prices'!$B:$B,$D51,'Annuity Prices'!$E:$E,$G51),IF($B51="RAB Short",SUMIFS('RAB Prices Short'!BQ:BQ,'RAB Prices Short'!$B:$B,'All Prices combined'!$D51,'RAB Prices Short'!$E:$E,'All Prices combined'!$G51),IF($B51="RAB Long",SUMIFS('RAB Prices Long'!BQ:BQ,'RAB Prices Long'!$B:$B,'All Prices combined'!$D51,'RAB Prices Long'!$E:$E,'All Prices combined'!$G51)))),2)</f>
        <v>75.3</v>
      </c>
      <c r="BO51" s="2">
        <f>ROUND(IF($B51="Annuity",SUMIFS('Annuity Prices'!BR:BR,'Annuity Prices'!$B:$B,$D51,'Annuity Prices'!$E:$E,$G51),IF($B51="RAB Short",SUMIFS('RAB Prices Short'!BR:BR,'RAB Prices Short'!$B:$B,'All Prices combined'!$D51,'RAB Prices Short'!$E:$E,'All Prices combined'!$G51),IF($B51="RAB Long",SUMIFS('RAB Prices Long'!BR:BR,'RAB Prices Long'!$B:$B,'All Prices combined'!$D51,'RAB Prices Long'!$E:$E,'All Prices combined'!$G51)))),2)</f>
        <v>77.180000000000007</v>
      </c>
      <c r="BP51" s="2">
        <f>ROUND(IF($B51="Annuity",SUMIFS('Annuity Prices'!BS:BS,'Annuity Prices'!$B:$B,$D51,'Annuity Prices'!$E:$E,$G51),IF($B51="RAB Short",SUMIFS('RAB Prices Short'!BS:BS,'RAB Prices Short'!$B:$B,'All Prices combined'!$D51,'RAB Prices Short'!$E:$E,'All Prices combined'!$G51),IF($B51="RAB Long",SUMIFS('RAB Prices Long'!BS:BS,'RAB Prices Long'!$B:$B,'All Prices combined'!$D51,'RAB Prices Long'!$E:$E,'All Prices combined'!$G51)))),2)</f>
        <v>79.11</v>
      </c>
      <c r="BQ51" s="2">
        <f>ROUND(IF($B51="Annuity",SUMIFS('Annuity Prices'!BT:BT,'Annuity Prices'!$B:$B,$D51,'Annuity Prices'!$E:$E,$G51),IF($B51="RAB Short",SUMIFS('RAB Prices Short'!BT:BT,'RAB Prices Short'!$B:$B,'All Prices combined'!$D51,'RAB Prices Short'!$E:$E,'All Prices combined'!$G51),IF($B51="RAB Long",SUMIFS('RAB Prices Long'!BT:BT,'RAB Prices Long'!$B:$B,'All Prices combined'!$D51,'RAB Prices Long'!$E:$E,'All Prices combined'!$G51)))),2)</f>
        <v>81.09</v>
      </c>
      <c r="BR51" s="2">
        <f>ROUND(IF($B51="Annuity",SUMIFS('Annuity Prices'!BU:BU,'Annuity Prices'!$B:$B,$D51,'Annuity Prices'!$E:$E,$G51),IF($B51="RAB Short",SUMIFS('RAB Prices Short'!BU:BU,'RAB Prices Short'!$B:$B,'All Prices combined'!$D51,'RAB Prices Short'!$E:$E,'All Prices combined'!$G51),IF($B51="RAB Long",SUMIFS('RAB Prices Long'!BU:BU,'RAB Prices Long'!$B:$B,'All Prices combined'!$D51,'RAB Prices Long'!$E:$E,'All Prices combined'!$G51)))),2)</f>
        <v>83.48</v>
      </c>
      <c r="BS51" s="2">
        <f>ROUND(IF($B51="Annuity",SUMIFS('Annuity Prices'!BV:BV,'Annuity Prices'!$B:$B,$D51,'Annuity Prices'!$E:$E,$G51),IF($B51="RAB Short",SUMIFS('RAB Prices Short'!BV:BV,'RAB Prices Short'!$B:$B,'All Prices combined'!$D51,'RAB Prices Short'!$E:$E,'All Prices combined'!$G51),IF($B51="RAB Long",SUMIFS('RAB Prices Long'!BV:BV,'RAB Prices Long'!$B:$B,'All Prices combined'!$D51,'RAB Prices Long'!$E:$E,'All Prices combined'!$G51)))),2)</f>
        <v>85.57</v>
      </c>
      <c r="BT51" s="2">
        <f>ROUND(IF($B51="Annuity",SUMIFS('Annuity Prices'!BW:BW,'Annuity Prices'!$B:$B,$D51,'Annuity Prices'!$E:$E,$G51),IF($B51="RAB Short",SUMIFS('RAB Prices Short'!BW:BW,'RAB Prices Short'!$B:$B,'All Prices combined'!$D51,'RAB Prices Short'!$E:$E,'All Prices combined'!$G51),IF($B51="RAB Long",SUMIFS('RAB Prices Long'!BW:BW,'RAB Prices Long'!$B:$B,'All Prices combined'!$D51,'RAB Prices Long'!$E:$E,'All Prices combined'!$G51)))),2)</f>
        <v>87.71</v>
      </c>
      <c r="BU51" s="2">
        <f>ROUND(IF($B51="Annuity",SUMIFS('Annuity Prices'!BX:BX,'Annuity Prices'!$B:$B,$D51,'Annuity Prices'!$E:$E,$G51),IF($B51="RAB Short",SUMIFS('RAB Prices Short'!BX:BX,'RAB Prices Short'!$B:$B,'All Prices combined'!$D51,'RAB Prices Short'!$E:$E,'All Prices combined'!$G51),IF($B51="RAB Long",SUMIFS('RAB Prices Long'!BX:BX,'RAB Prices Long'!$B:$B,'All Prices combined'!$D51,'RAB Prices Long'!$E:$E,'All Prices combined'!$G51)))),2)</f>
        <v>89.89</v>
      </c>
    </row>
    <row r="52" spans="2:73" x14ac:dyDescent="0.25">
      <c r="B52" t="s">
        <v>37</v>
      </c>
      <c r="C52" s="1">
        <v>10</v>
      </c>
      <c r="D52" s="1"/>
      <c r="E52" s="1" t="s">
        <v>154</v>
      </c>
      <c r="F52" s="1">
        <v>10</v>
      </c>
      <c r="G52" s="1" t="s">
        <v>157</v>
      </c>
      <c r="H52" s="1"/>
      <c r="I52" s="2">
        <f>ROUND(IF($B52="Annuity",SUMIFS('Annuity Prices'!L:L,'Annuity Prices'!$B:$B,$D52,'Annuity Prices'!$E:$E,$G52),IF($B52="RAB Short",SUMIFS('RAB Prices Short'!L:L,'RAB Prices Short'!$B:$B,'All Prices combined'!$D52,'RAB Prices Short'!$E:$E,'All Prices combined'!$G52),IF($B52="RAB Long",SUMIFS('RAB Prices Long'!L:L,'RAB Prices Long'!$B:$B,'All Prices combined'!$D52,'RAB Prices Long'!$E:$E,'All Prices combined'!$G52)))),2)</f>
        <v>0</v>
      </c>
      <c r="J52" s="2">
        <f>ROUND(IF($B52="Annuity",SUMIFS('Annuity Prices'!M:M,'Annuity Prices'!$B:$B,$D52,'Annuity Prices'!$E:$E,$G52),IF($B52="RAB Short",SUMIFS('RAB Prices Short'!M:M,'RAB Prices Short'!$B:$B,'All Prices combined'!$D52,'RAB Prices Short'!$E:$E,'All Prices combined'!$G52),IF($B52="RAB Long",SUMIFS('RAB Prices Long'!M:M,'RAB Prices Long'!$B:$B,'All Prices combined'!$D52,'RAB Prices Long'!$E:$E,'All Prices combined'!$G52)))),2)</f>
        <v>0</v>
      </c>
      <c r="K52" s="2">
        <f>ROUND(IF($B52="Annuity",SUMIFS('Annuity Prices'!N:N,'Annuity Prices'!$B:$B,$D52,'Annuity Prices'!$E:$E,$G52),IF($B52="RAB Short",SUMIFS('RAB Prices Short'!N:N,'RAB Prices Short'!$B:$B,'All Prices combined'!$D52,'RAB Prices Short'!$E:$E,'All Prices combined'!$G52),IF($B52="RAB Long",SUMIFS('RAB Prices Long'!N:N,'RAB Prices Long'!$B:$B,'All Prices combined'!$D52,'RAB Prices Long'!$E:$E,'All Prices combined'!$G52)))),2)</f>
        <v>0</v>
      </c>
      <c r="L52" s="2">
        <f>ROUND(IF($B52="Annuity",SUMIFS('Annuity Prices'!O:O,'Annuity Prices'!$B:$B,$D52,'Annuity Prices'!$E:$E,$G52),IF($B52="RAB Short",SUMIFS('RAB Prices Short'!O:O,'RAB Prices Short'!$B:$B,'All Prices combined'!$D52,'RAB Prices Short'!$E:$E,'All Prices combined'!$G52),IF($B52="RAB Long",SUMIFS('RAB Prices Long'!O:O,'RAB Prices Long'!$B:$B,'All Prices combined'!$D52,'RAB Prices Long'!$E:$E,'All Prices combined'!$G52)))),2)</f>
        <v>0</v>
      </c>
      <c r="M52" s="2">
        <f>ROUND(IF($B52="Annuity",SUMIFS('Annuity Prices'!P:P,'Annuity Prices'!$B:$B,$D52,'Annuity Prices'!$E:$E,$G52),IF($B52="RAB Short",SUMIFS('RAB Prices Short'!P:P,'RAB Prices Short'!$B:$B,'All Prices combined'!$D52,'RAB Prices Short'!$E:$E,'All Prices combined'!$G52),IF($B52="RAB Long",SUMIFS('RAB Prices Long'!P:P,'RAB Prices Long'!$B:$B,'All Prices combined'!$D52,'RAB Prices Long'!$E:$E,'All Prices combined'!$G52)))),2)</f>
        <v>0</v>
      </c>
      <c r="N52" s="2">
        <f>ROUND(IF($B52="Annuity",SUMIFS('Annuity Prices'!Q:Q,'Annuity Prices'!$B:$B,$D52,'Annuity Prices'!$E:$E,$G52),IF($B52="RAB Short",SUMIFS('RAB Prices Short'!Q:Q,'RAB Prices Short'!$B:$B,'All Prices combined'!$D52,'RAB Prices Short'!$E:$E,'All Prices combined'!$G52),IF($B52="RAB Long",SUMIFS('RAB Prices Long'!Q:Q,'RAB Prices Long'!$B:$B,'All Prices combined'!$D52,'RAB Prices Long'!$E:$E,'All Prices combined'!$G52)))),2)</f>
        <v>0</v>
      </c>
      <c r="O52" s="2">
        <f>ROUND(IF($B52="Annuity",SUMIFS('Annuity Prices'!R:R,'Annuity Prices'!$B:$B,$D52,'Annuity Prices'!$E:$E,$G52),IF($B52="RAB Short",SUMIFS('RAB Prices Short'!R:R,'RAB Prices Short'!$B:$B,'All Prices combined'!$D52,'RAB Prices Short'!$E:$E,'All Prices combined'!$G52),IF($B52="RAB Long",SUMIFS('RAB Prices Long'!R:R,'RAB Prices Long'!$B:$B,'All Prices combined'!$D52,'RAB Prices Long'!$E:$E,'All Prices combined'!$G52)))),2)</f>
        <v>0</v>
      </c>
      <c r="P52" s="2">
        <f>ROUND(IF($B52="Annuity",SUMIFS('Annuity Prices'!S:S,'Annuity Prices'!$B:$B,$D52,'Annuity Prices'!$E:$E,$G52),IF($B52="RAB Short",SUMIFS('RAB Prices Short'!S:S,'RAB Prices Short'!$B:$B,'All Prices combined'!$D52,'RAB Prices Short'!$E:$E,'All Prices combined'!$G52),IF($B52="RAB Long",SUMIFS('RAB Prices Long'!S:S,'RAB Prices Long'!$B:$B,'All Prices combined'!$D52,'RAB Prices Long'!$E:$E,'All Prices combined'!$G52)))),2)</f>
        <v>0</v>
      </c>
      <c r="Q52" s="2">
        <f>ROUND(IF($B52="Annuity",SUMIFS('Annuity Prices'!T:T,'Annuity Prices'!$B:$B,$D52,'Annuity Prices'!$E:$E,$G52),IF($B52="RAB Short",SUMIFS('RAB Prices Short'!T:T,'RAB Prices Short'!$B:$B,'All Prices combined'!$D52,'RAB Prices Short'!$E:$E,'All Prices combined'!$G52),IF($B52="RAB Long",SUMIFS('RAB Prices Long'!T:T,'RAB Prices Long'!$B:$B,'All Prices combined'!$D52,'RAB Prices Long'!$E:$E,'All Prices combined'!$G52)))),2)</f>
        <v>0</v>
      </c>
      <c r="R52" s="2">
        <f>ROUND(IF($B52="Annuity",SUMIFS('Annuity Prices'!U:U,'Annuity Prices'!$B:$B,$D52,'Annuity Prices'!$E:$E,$G52),IF($B52="RAB Short",SUMIFS('RAB Prices Short'!U:U,'RAB Prices Short'!$B:$B,'All Prices combined'!$D52,'RAB Prices Short'!$E:$E,'All Prices combined'!$G52),IF($B52="RAB Long",SUMIFS('RAB Prices Long'!U:U,'RAB Prices Long'!$B:$B,'All Prices combined'!$D52,'RAB Prices Long'!$E:$E,'All Prices combined'!$G52)))),2)</f>
        <v>0</v>
      </c>
      <c r="S52" s="2">
        <f>ROUND(IF($B52="Annuity",SUMIFS('Annuity Prices'!V:V,'Annuity Prices'!$B:$B,$D52,'Annuity Prices'!$E:$E,$G52),IF($B52="RAB Short",SUMIFS('RAB Prices Short'!V:V,'RAB Prices Short'!$B:$B,'All Prices combined'!$D52,'RAB Prices Short'!$E:$E,'All Prices combined'!$G52),IF($B52="RAB Long",SUMIFS('RAB Prices Long'!V:V,'RAB Prices Long'!$B:$B,'All Prices combined'!$D52,'RAB Prices Long'!$E:$E,'All Prices combined'!$G52)))),2)</f>
        <v>0</v>
      </c>
      <c r="T52" s="2">
        <f>ROUND(IF($B52="Annuity",SUMIFS('Annuity Prices'!W:W,'Annuity Prices'!$B:$B,$D52,'Annuity Prices'!$E:$E,$G52),IF($B52="RAB Short",SUMIFS('RAB Prices Short'!W:W,'RAB Prices Short'!$B:$B,'All Prices combined'!$D52,'RAB Prices Short'!$E:$E,'All Prices combined'!$G52),IF($B52="RAB Long",SUMIFS('RAB Prices Long'!W:W,'RAB Prices Long'!$B:$B,'All Prices combined'!$D52,'RAB Prices Long'!$E:$E,'All Prices combined'!$G52)))),2)</f>
        <v>0</v>
      </c>
      <c r="U52" s="2">
        <f>ROUND(IF($B52="Annuity",SUMIFS('Annuity Prices'!X:X,'Annuity Prices'!$B:$B,$D52,'Annuity Prices'!$E:$E,$G52),IF($B52="RAB Short",SUMIFS('RAB Prices Short'!X:X,'RAB Prices Short'!$B:$B,'All Prices combined'!$D52,'RAB Prices Short'!$E:$E,'All Prices combined'!$G52),IF($B52="RAB Long",SUMIFS('RAB Prices Long'!X:X,'RAB Prices Long'!$B:$B,'All Prices combined'!$D52,'RAB Prices Long'!$E:$E,'All Prices combined'!$G52)))),2)</f>
        <v>0</v>
      </c>
      <c r="V52" s="2">
        <f>ROUND(IF($B52="Annuity",SUMIFS('Annuity Prices'!Y:Y,'Annuity Prices'!$B:$B,$D52,'Annuity Prices'!$E:$E,$G52),IF($B52="RAB Short",SUMIFS('RAB Prices Short'!Y:Y,'RAB Prices Short'!$B:$B,'All Prices combined'!$D52,'RAB Prices Short'!$E:$E,'All Prices combined'!$G52),IF($B52="RAB Long",SUMIFS('RAB Prices Long'!Y:Y,'RAB Prices Long'!$B:$B,'All Prices combined'!$D52,'RAB Prices Long'!$E:$E,'All Prices combined'!$G52)))),2)</f>
        <v>0</v>
      </c>
      <c r="W52" s="2">
        <f>ROUND(IF($B52="Annuity",SUMIFS('Annuity Prices'!Z:Z,'Annuity Prices'!$B:$B,$D52,'Annuity Prices'!$E:$E,$G52),IF($B52="RAB Short",SUMIFS('RAB Prices Short'!Z:Z,'RAB Prices Short'!$B:$B,'All Prices combined'!$D52,'RAB Prices Short'!$E:$E,'All Prices combined'!$G52),IF($B52="RAB Long",SUMIFS('RAB Prices Long'!Z:Z,'RAB Prices Long'!$B:$B,'All Prices combined'!$D52,'RAB Prices Long'!$E:$E,'All Prices combined'!$G52)))),2)</f>
        <v>0</v>
      </c>
      <c r="X52" s="2">
        <f>ROUND(IF($B52="Annuity",SUMIFS('Annuity Prices'!AA:AA,'Annuity Prices'!$B:$B,$D52,'Annuity Prices'!$E:$E,$G52),IF($B52="RAB Short",SUMIFS('RAB Prices Short'!AA:AA,'RAB Prices Short'!$B:$B,'All Prices combined'!$D52,'RAB Prices Short'!$E:$E,'All Prices combined'!$G52),IF($B52="RAB Long",SUMIFS('RAB Prices Long'!AA:AA,'RAB Prices Long'!$B:$B,'All Prices combined'!$D52,'RAB Prices Long'!$E:$E,'All Prices combined'!$G52)))),2)</f>
        <v>0</v>
      </c>
      <c r="Y52" s="2">
        <f>ROUND(IF($B52="Annuity",SUMIFS('Annuity Prices'!AB:AB,'Annuity Prices'!$B:$B,$D52,'Annuity Prices'!$E:$E,$G52),IF($B52="RAB Short",SUMIFS('RAB Prices Short'!AB:AB,'RAB Prices Short'!$B:$B,'All Prices combined'!$D52,'RAB Prices Short'!$E:$E,'All Prices combined'!$G52),IF($B52="RAB Long",SUMIFS('RAB Prices Long'!AB:AB,'RAB Prices Long'!$B:$B,'All Prices combined'!$D52,'RAB Prices Long'!$E:$E,'All Prices combined'!$G52)))),2)</f>
        <v>0</v>
      </c>
      <c r="Z52" s="2">
        <f>ROUND(IF($B52="Annuity",SUMIFS('Annuity Prices'!AC:AC,'Annuity Prices'!$B:$B,$D52,'Annuity Prices'!$E:$E,$G52),IF($B52="RAB Short",SUMIFS('RAB Prices Short'!AC:AC,'RAB Prices Short'!$B:$B,'All Prices combined'!$D52,'RAB Prices Short'!$E:$E,'All Prices combined'!$G52),IF($B52="RAB Long",SUMIFS('RAB Prices Long'!AC:AC,'RAB Prices Long'!$B:$B,'All Prices combined'!$D52,'RAB Prices Long'!$E:$E,'All Prices combined'!$G52)))),2)</f>
        <v>0</v>
      </c>
      <c r="AA52" s="2">
        <f>ROUND(IF($B52="Annuity",SUMIFS('Annuity Prices'!AD:AD,'Annuity Prices'!$B:$B,$D52,'Annuity Prices'!$E:$E,$G52),IF($B52="RAB Short",SUMIFS('RAB Prices Short'!AD:AD,'RAB Prices Short'!$B:$B,'All Prices combined'!$D52,'RAB Prices Short'!$E:$E,'All Prices combined'!$G52),IF($B52="RAB Long",SUMIFS('RAB Prices Long'!AD:AD,'RAB Prices Long'!$B:$B,'All Prices combined'!$D52,'RAB Prices Long'!$E:$E,'All Prices combined'!$G52)))),2)</f>
        <v>0</v>
      </c>
      <c r="AB52" s="2">
        <f>ROUND(IF($B52="Annuity",SUMIFS('Annuity Prices'!AE:AE,'Annuity Prices'!$B:$B,$D52,'Annuity Prices'!$E:$E,$G52),IF($B52="RAB Short",SUMIFS('RAB Prices Short'!AE:AE,'RAB Prices Short'!$B:$B,'All Prices combined'!$D52,'RAB Prices Short'!$E:$E,'All Prices combined'!$G52),IF($B52="RAB Long",SUMIFS('RAB Prices Long'!AE:AE,'RAB Prices Long'!$B:$B,'All Prices combined'!$D52,'RAB Prices Long'!$E:$E,'All Prices combined'!$G52)))),2)</f>
        <v>0</v>
      </c>
      <c r="AC52" s="2">
        <f>ROUND(IF($B52="Annuity",SUMIFS('Annuity Prices'!AF:AF,'Annuity Prices'!$B:$B,$D52,'Annuity Prices'!$E:$E,$G52),IF($B52="RAB Short",SUMIFS('RAB Prices Short'!AF:AF,'RAB Prices Short'!$B:$B,'All Prices combined'!$D52,'RAB Prices Short'!$E:$E,'All Prices combined'!$G52),IF($B52="RAB Long",SUMIFS('RAB Prices Long'!AF:AF,'RAB Prices Long'!$B:$B,'All Prices combined'!$D52,'RAB Prices Long'!$E:$E,'All Prices combined'!$G52)))),2)</f>
        <v>0</v>
      </c>
      <c r="AD52" s="2">
        <f>ROUND(IF($B52="Annuity",SUMIFS('Annuity Prices'!AG:AG,'Annuity Prices'!$B:$B,$D52,'Annuity Prices'!$E:$E,$G52),IF($B52="RAB Short",SUMIFS('RAB Prices Short'!AG:AG,'RAB Prices Short'!$B:$B,'All Prices combined'!$D52,'RAB Prices Short'!$E:$E,'All Prices combined'!$G52),IF($B52="RAB Long",SUMIFS('RAB Prices Long'!AG:AG,'RAB Prices Long'!$B:$B,'All Prices combined'!$D52,'RAB Prices Long'!$E:$E,'All Prices combined'!$G52)))),2)</f>
        <v>0</v>
      </c>
      <c r="AE52" s="2">
        <f>ROUND(IF($B52="Annuity",SUMIFS('Annuity Prices'!AH:AH,'Annuity Prices'!$B:$B,$D52,'Annuity Prices'!$E:$E,$G52),IF($B52="RAB Short",SUMIFS('RAB Prices Short'!AH:AH,'RAB Prices Short'!$B:$B,'All Prices combined'!$D52,'RAB Prices Short'!$E:$E,'All Prices combined'!$G52),IF($B52="RAB Long",SUMIFS('RAB Prices Long'!AH:AH,'RAB Prices Long'!$B:$B,'All Prices combined'!$D52,'RAB Prices Long'!$E:$E,'All Prices combined'!$G52)))),2)</f>
        <v>0</v>
      </c>
      <c r="AF52" s="2">
        <f>ROUND(IF($B52="Annuity",SUMIFS('Annuity Prices'!AI:AI,'Annuity Prices'!$B:$B,$D52,'Annuity Prices'!$E:$E,$G52),IF($B52="RAB Short",SUMIFS('RAB Prices Short'!AI:AI,'RAB Prices Short'!$B:$B,'All Prices combined'!$D52,'RAB Prices Short'!$E:$E,'All Prices combined'!$G52),IF($B52="RAB Long",SUMIFS('RAB Prices Long'!AI:AI,'RAB Prices Long'!$B:$B,'All Prices combined'!$D52,'RAB Prices Long'!$E:$E,'All Prices combined'!$G52)))),2)</f>
        <v>0</v>
      </c>
      <c r="AG52" s="2">
        <f>ROUND(IF($B52="Annuity",SUMIFS('Annuity Prices'!AJ:AJ,'Annuity Prices'!$B:$B,$D52,'Annuity Prices'!$E:$E,$G52),IF($B52="RAB Short",SUMIFS('RAB Prices Short'!AJ:AJ,'RAB Prices Short'!$B:$B,'All Prices combined'!$D52,'RAB Prices Short'!$E:$E,'All Prices combined'!$G52),IF($B52="RAB Long",SUMIFS('RAB Prices Long'!AJ:AJ,'RAB Prices Long'!$B:$B,'All Prices combined'!$D52,'RAB Prices Long'!$E:$E,'All Prices combined'!$G52)))),2)</f>
        <v>0</v>
      </c>
      <c r="AH52" s="2">
        <f>ROUND(IF($B52="Annuity",SUMIFS('Annuity Prices'!AK:AK,'Annuity Prices'!$B:$B,$D52,'Annuity Prices'!$E:$E,$G52),IF($B52="RAB Short",SUMIFS('RAB Prices Short'!AK:AK,'RAB Prices Short'!$B:$B,'All Prices combined'!$D52,'RAB Prices Short'!$E:$E,'All Prices combined'!$G52),IF($B52="RAB Long",SUMIFS('RAB Prices Long'!AK:AK,'RAB Prices Long'!$B:$B,'All Prices combined'!$D52,'RAB Prices Long'!$E:$E,'All Prices combined'!$G52)))),2)</f>
        <v>0</v>
      </c>
      <c r="AI52" s="2">
        <f>ROUND(IF($B52="Annuity",SUMIFS('Annuity Prices'!AL:AL,'Annuity Prices'!$B:$B,$D52,'Annuity Prices'!$E:$E,$G52),IF($B52="RAB Short",SUMIFS('RAB Prices Short'!AL:AL,'RAB Prices Short'!$B:$B,'All Prices combined'!$D52,'RAB Prices Short'!$E:$E,'All Prices combined'!$G52),IF($B52="RAB Long",SUMIFS('RAB Prices Long'!AL:AL,'RAB Prices Long'!$B:$B,'All Prices combined'!$D52,'RAB Prices Long'!$E:$E,'All Prices combined'!$G52)))),2)</f>
        <v>0</v>
      </c>
      <c r="AJ52" s="2">
        <f>ROUND(IF($B52="Annuity",SUMIFS('Annuity Prices'!AM:AM,'Annuity Prices'!$B:$B,$D52,'Annuity Prices'!$E:$E,$G52),IF($B52="RAB Short",SUMIFS('RAB Prices Short'!AM:AM,'RAB Prices Short'!$B:$B,'All Prices combined'!$D52,'RAB Prices Short'!$E:$E,'All Prices combined'!$G52),IF($B52="RAB Long",SUMIFS('RAB Prices Long'!AM:AM,'RAB Prices Long'!$B:$B,'All Prices combined'!$D52,'RAB Prices Long'!$E:$E,'All Prices combined'!$G52)))),2)</f>
        <v>0</v>
      </c>
      <c r="AK52" s="2">
        <f>ROUND(IF($B52="Annuity",SUMIFS('Annuity Prices'!AN:AN,'Annuity Prices'!$B:$B,$D52,'Annuity Prices'!$E:$E,$G52),IF($B52="RAB Short",SUMIFS('RAB Prices Short'!AN:AN,'RAB Prices Short'!$B:$B,'All Prices combined'!$D52,'RAB Prices Short'!$E:$E,'All Prices combined'!$G52),IF($B52="RAB Long",SUMIFS('RAB Prices Long'!AN:AN,'RAB Prices Long'!$B:$B,'All Prices combined'!$D52,'RAB Prices Long'!$E:$E,'All Prices combined'!$G52)))),2)</f>
        <v>0</v>
      </c>
      <c r="AL52" s="2">
        <f>ROUND(IF($B52="Annuity",SUMIFS('Annuity Prices'!AO:AO,'Annuity Prices'!$B:$B,$D52,'Annuity Prices'!$E:$E,$G52),IF($B52="RAB Short",SUMIFS('RAB Prices Short'!AO:AO,'RAB Prices Short'!$B:$B,'All Prices combined'!$D52,'RAB Prices Short'!$E:$E,'All Prices combined'!$G52),IF($B52="RAB Long",SUMIFS('RAB Prices Long'!AO:AO,'RAB Prices Long'!$B:$B,'All Prices combined'!$D52,'RAB Prices Long'!$E:$E,'All Prices combined'!$G52)))),2)</f>
        <v>0</v>
      </c>
      <c r="AM52" s="2">
        <f>ROUND(IF($B52="Annuity",SUMIFS('Annuity Prices'!AP:AP,'Annuity Prices'!$B:$B,$D52,'Annuity Prices'!$E:$E,$G52),IF($B52="RAB Short",SUMIFS('RAB Prices Short'!AP:AP,'RAB Prices Short'!$B:$B,'All Prices combined'!$D52,'RAB Prices Short'!$E:$E,'All Prices combined'!$G52),IF($B52="RAB Long",SUMIFS('RAB Prices Long'!AP:AP,'RAB Prices Long'!$B:$B,'All Prices combined'!$D52,'RAB Prices Long'!$E:$E,'All Prices combined'!$G52)))),2)</f>
        <v>0</v>
      </c>
      <c r="AN52" s="2">
        <f>ROUND(IF($B52="Annuity",SUMIFS('Annuity Prices'!AQ:AQ,'Annuity Prices'!$B:$B,$D52,'Annuity Prices'!$E:$E,$G52),IF($B52="RAB Short",SUMIFS('RAB Prices Short'!AQ:AQ,'RAB Prices Short'!$B:$B,'All Prices combined'!$D52,'RAB Prices Short'!$E:$E,'All Prices combined'!$G52),IF($B52="RAB Long",SUMIFS('RAB Prices Long'!AQ:AQ,'RAB Prices Long'!$B:$B,'All Prices combined'!$D52,'RAB Prices Long'!$E:$E,'All Prices combined'!$G52)))),2)</f>
        <v>0</v>
      </c>
      <c r="AO52" s="2">
        <f>ROUND(IF($B52="Annuity",SUMIFS('Annuity Prices'!AR:AR,'Annuity Prices'!$B:$B,$D52,'Annuity Prices'!$E:$E,$G52),IF($B52="RAB Short",SUMIFS('RAB Prices Short'!AR:AR,'RAB Prices Short'!$B:$B,'All Prices combined'!$D52,'RAB Prices Short'!$E:$E,'All Prices combined'!$G52),IF($B52="RAB Long",SUMIFS('RAB Prices Long'!AR:AR,'RAB Prices Long'!$B:$B,'All Prices combined'!$D52,'RAB Prices Long'!$E:$E,'All Prices combined'!$G52)))),2)</f>
        <v>0</v>
      </c>
      <c r="AP52" s="2">
        <f>ROUND(IF($B52="Annuity",SUMIFS('Annuity Prices'!AS:AS,'Annuity Prices'!$B:$B,$D52,'Annuity Prices'!$E:$E,$G52),IF($B52="RAB Short",SUMIFS('RAB Prices Short'!AS:AS,'RAB Prices Short'!$B:$B,'All Prices combined'!$D52,'RAB Prices Short'!$E:$E,'All Prices combined'!$G52),IF($B52="RAB Long",SUMIFS('RAB Prices Long'!AS:AS,'RAB Prices Long'!$B:$B,'All Prices combined'!$D52,'RAB Prices Long'!$E:$E,'All Prices combined'!$G52)))),2)</f>
        <v>0</v>
      </c>
      <c r="AQ52" s="2">
        <f>ROUND(IF($B52="Annuity",SUMIFS('Annuity Prices'!AT:AT,'Annuity Prices'!$B:$B,$D52,'Annuity Prices'!$E:$E,$G52),IF($B52="RAB Short",SUMIFS('RAB Prices Short'!AT:AT,'RAB Prices Short'!$B:$B,'All Prices combined'!$D52,'RAB Prices Short'!$E:$E,'All Prices combined'!$G52),IF($B52="RAB Long",SUMIFS('RAB Prices Long'!AT:AT,'RAB Prices Long'!$B:$B,'All Prices combined'!$D52,'RAB Prices Long'!$E:$E,'All Prices combined'!$G52)))),2)</f>
        <v>0</v>
      </c>
      <c r="AR52" s="2">
        <f>ROUND(IF($B52="Annuity",SUMIFS('Annuity Prices'!AU:AU,'Annuity Prices'!$B:$B,$D52,'Annuity Prices'!$E:$E,$G52),IF($B52="RAB Short",SUMIFS('RAB Prices Short'!AU:AU,'RAB Prices Short'!$B:$B,'All Prices combined'!$D52,'RAB Prices Short'!$E:$E,'All Prices combined'!$G52),IF($B52="RAB Long",SUMIFS('RAB Prices Long'!AU:AU,'RAB Prices Long'!$B:$B,'All Prices combined'!$D52,'RAB Prices Long'!$E:$E,'All Prices combined'!$G52)))),2)</f>
        <v>0</v>
      </c>
      <c r="AS52" s="2">
        <f>ROUND(IF($B52="Annuity",SUMIFS('Annuity Prices'!AV:AV,'Annuity Prices'!$B:$B,$D52,'Annuity Prices'!$E:$E,$G52),IF($B52="RAB Short",SUMIFS('RAB Prices Short'!AV:AV,'RAB Prices Short'!$B:$B,'All Prices combined'!$D52,'RAB Prices Short'!$E:$E,'All Prices combined'!$G52),IF($B52="RAB Long",SUMIFS('RAB Prices Long'!AV:AV,'RAB Prices Long'!$B:$B,'All Prices combined'!$D52,'RAB Prices Long'!$E:$E,'All Prices combined'!$G52)))),2)</f>
        <v>0</v>
      </c>
      <c r="AT52" s="2">
        <f>ROUND(IF($B52="Annuity",SUMIFS('Annuity Prices'!AW:AW,'Annuity Prices'!$B:$B,$D52,'Annuity Prices'!$E:$E,$G52),IF($B52="RAB Short",SUMIFS('RAB Prices Short'!AW:AW,'RAB Prices Short'!$B:$B,'All Prices combined'!$D52,'RAB Prices Short'!$E:$E,'All Prices combined'!$G52),IF($B52="RAB Long",SUMIFS('RAB Prices Long'!AW:AW,'RAB Prices Long'!$B:$B,'All Prices combined'!$D52,'RAB Prices Long'!$E:$E,'All Prices combined'!$G52)))),2)</f>
        <v>0</v>
      </c>
      <c r="AU52" s="2">
        <f>ROUND(IF($B52="Annuity",SUMIFS('Annuity Prices'!AX:AX,'Annuity Prices'!$B:$B,$D52,'Annuity Prices'!$E:$E,$G52),IF($B52="RAB Short",SUMIFS('RAB Prices Short'!AX:AX,'RAB Prices Short'!$B:$B,'All Prices combined'!$D52,'RAB Prices Short'!$E:$E,'All Prices combined'!$G52),IF($B52="RAB Long",SUMIFS('RAB Prices Long'!AX:AX,'RAB Prices Long'!$B:$B,'All Prices combined'!$D52,'RAB Prices Long'!$E:$E,'All Prices combined'!$G52)))),2)</f>
        <v>0</v>
      </c>
      <c r="AV52" s="2">
        <f>ROUND(IF($B52="Annuity",SUMIFS('Annuity Prices'!AY:AY,'Annuity Prices'!$B:$B,$D52,'Annuity Prices'!$E:$E,$G52),IF($B52="RAB Short",SUMIFS('RAB Prices Short'!AY:AY,'RAB Prices Short'!$B:$B,'All Prices combined'!$D52,'RAB Prices Short'!$E:$E,'All Prices combined'!$G52),IF($B52="RAB Long",SUMIFS('RAB Prices Long'!AY:AY,'RAB Prices Long'!$B:$B,'All Prices combined'!$D52,'RAB Prices Long'!$E:$E,'All Prices combined'!$G52)))),2)</f>
        <v>0</v>
      </c>
      <c r="AW52" s="2">
        <f>ROUND(IF($B52="Annuity",SUMIFS('Annuity Prices'!AZ:AZ,'Annuity Prices'!$B:$B,$D52,'Annuity Prices'!$E:$E,$G52),IF($B52="RAB Short",SUMIFS('RAB Prices Short'!AZ:AZ,'RAB Prices Short'!$B:$B,'All Prices combined'!$D52,'RAB Prices Short'!$E:$E,'All Prices combined'!$G52),IF($B52="RAB Long",SUMIFS('RAB Prices Long'!AZ:AZ,'RAB Prices Long'!$B:$B,'All Prices combined'!$D52,'RAB Prices Long'!$E:$E,'All Prices combined'!$G52)))),2)</f>
        <v>0</v>
      </c>
      <c r="AX52" s="2">
        <f>ROUND(IF($B52="Annuity",SUMIFS('Annuity Prices'!BA:BA,'Annuity Prices'!$B:$B,$D52,'Annuity Prices'!$E:$E,$G52),IF($B52="RAB Short",SUMIFS('RAB Prices Short'!BA:BA,'RAB Prices Short'!$B:$B,'All Prices combined'!$D52,'RAB Prices Short'!$E:$E,'All Prices combined'!$G52),IF($B52="RAB Long",SUMIFS('RAB Prices Long'!BA:BA,'RAB Prices Long'!$B:$B,'All Prices combined'!$D52,'RAB Prices Long'!$E:$E,'All Prices combined'!$G52)))),2)</f>
        <v>0</v>
      </c>
      <c r="AY52" s="2">
        <f>ROUND(IF($B52="Annuity",SUMIFS('Annuity Prices'!BB:BB,'Annuity Prices'!$B:$B,$D52,'Annuity Prices'!$E:$E,$G52),IF($B52="RAB Short",SUMIFS('RAB Prices Short'!BB:BB,'RAB Prices Short'!$B:$B,'All Prices combined'!$D52,'RAB Prices Short'!$E:$E,'All Prices combined'!$G52),IF($B52="RAB Long",SUMIFS('RAB Prices Long'!BB:BB,'RAB Prices Long'!$B:$B,'All Prices combined'!$D52,'RAB Prices Long'!$E:$E,'All Prices combined'!$G52)))),2)</f>
        <v>0</v>
      </c>
      <c r="AZ52" s="2">
        <f>ROUND(IF($B52="Annuity",SUMIFS('Annuity Prices'!BC:BC,'Annuity Prices'!$B:$B,$D52,'Annuity Prices'!$E:$E,$G52),IF($B52="RAB Short",SUMIFS('RAB Prices Short'!BC:BC,'RAB Prices Short'!$B:$B,'All Prices combined'!$D52,'RAB Prices Short'!$E:$E,'All Prices combined'!$G52),IF($B52="RAB Long",SUMIFS('RAB Prices Long'!BC:BC,'RAB Prices Long'!$B:$B,'All Prices combined'!$D52,'RAB Prices Long'!$E:$E,'All Prices combined'!$G52)))),2)</f>
        <v>0</v>
      </c>
      <c r="BA52" s="2">
        <f>ROUND(IF($B52="Annuity",SUMIFS('Annuity Prices'!BD:BD,'Annuity Prices'!$B:$B,$D52,'Annuity Prices'!$E:$E,$G52),IF($B52="RAB Short",SUMIFS('RAB Prices Short'!BD:BD,'RAB Prices Short'!$B:$B,'All Prices combined'!$D52,'RAB Prices Short'!$E:$E,'All Prices combined'!$G52),IF($B52="RAB Long",SUMIFS('RAB Prices Long'!BD:BD,'RAB Prices Long'!$B:$B,'All Prices combined'!$D52,'RAB Prices Long'!$E:$E,'All Prices combined'!$G52)))),2)</f>
        <v>0</v>
      </c>
      <c r="BB52" s="2">
        <f>ROUND(IF($B52="Annuity",SUMIFS('Annuity Prices'!BE:BE,'Annuity Prices'!$B:$B,$D52,'Annuity Prices'!$E:$E,$G52),IF($B52="RAB Short",SUMIFS('RAB Prices Short'!BE:BE,'RAB Prices Short'!$B:$B,'All Prices combined'!$D52,'RAB Prices Short'!$E:$E,'All Prices combined'!$G52),IF($B52="RAB Long",SUMIFS('RAB Prices Long'!BE:BE,'RAB Prices Long'!$B:$B,'All Prices combined'!$D52,'RAB Prices Long'!$E:$E,'All Prices combined'!$G52)))),2)</f>
        <v>0</v>
      </c>
      <c r="BC52" s="2">
        <f>ROUND(IF($B52="Annuity",SUMIFS('Annuity Prices'!BF:BF,'Annuity Prices'!$B:$B,$D52,'Annuity Prices'!$E:$E,$G52),IF($B52="RAB Short",SUMIFS('RAB Prices Short'!BF:BF,'RAB Prices Short'!$B:$B,'All Prices combined'!$D52,'RAB Prices Short'!$E:$E,'All Prices combined'!$G52),IF($B52="RAB Long",SUMIFS('RAB Prices Long'!BF:BF,'RAB Prices Long'!$B:$B,'All Prices combined'!$D52,'RAB Prices Long'!$E:$E,'All Prices combined'!$G52)))),2)</f>
        <v>0</v>
      </c>
      <c r="BD52" s="2">
        <f>ROUND(IF($B52="Annuity",SUMIFS('Annuity Prices'!BG:BG,'Annuity Prices'!$B:$B,$D52,'Annuity Prices'!$E:$E,$G52),IF($B52="RAB Short",SUMIFS('RAB Prices Short'!BG:BG,'RAB Prices Short'!$B:$B,'All Prices combined'!$D52,'RAB Prices Short'!$E:$E,'All Prices combined'!$G52),IF($B52="RAB Long",SUMIFS('RAB Prices Long'!BG:BG,'RAB Prices Long'!$B:$B,'All Prices combined'!$D52,'RAB Prices Long'!$E:$E,'All Prices combined'!$G52)))),2)</f>
        <v>0</v>
      </c>
      <c r="BE52" s="2">
        <f>ROUND(IF($B52="Annuity",SUMIFS('Annuity Prices'!BH:BH,'Annuity Prices'!$B:$B,$D52,'Annuity Prices'!$E:$E,$G52),IF($B52="RAB Short",SUMIFS('RAB Prices Short'!BH:BH,'RAB Prices Short'!$B:$B,'All Prices combined'!$D52,'RAB Prices Short'!$E:$E,'All Prices combined'!$G52),IF($B52="RAB Long",SUMIFS('RAB Prices Long'!BH:BH,'RAB Prices Long'!$B:$B,'All Prices combined'!$D52,'RAB Prices Long'!$E:$E,'All Prices combined'!$G52)))),2)</f>
        <v>0</v>
      </c>
      <c r="BF52" s="2">
        <f>ROUND(IF($B52="Annuity",SUMIFS('Annuity Prices'!BI:BI,'Annuity Prices'!$B:$B,$D52,'Annuity Prices'!$E:$E,$G52),IF($B52="RAB Short",SUMIFS('RAB Prices Short'!BI:BI,'RAB Prices Short'!$B:$B,'All Prices combined'!$D52,'RAB Prices Short'!$E:$E,'All Prices combined'!$G52),IF($B52="RAB Long",SUMIFS('RAB Prices Long'!BI:BI,'RAB Prices Long'!$B:$B,'All Prices combined'!$D52,'RAB Prices Long'!$E:$E,'All Prices combined'!$G52)))),2)</f>
        <v>0</v>
      </c>
      <c r="BG52" s="2">
        <f>ROUND(IF($B52="Annuity",SUMIFS('Annuity Prices'!BJ:BJ,'Annuity Prices'!$B:$B,$D52,'Annuity Prices'!$E:$E,$G52),IF($B52="RAB Short",SUMIFS('RAB Prices Short'!BJ:BJ,'RAB Prices Short'!$B:$B,'All Prices combined'!$D52,'RAB Prices Short'!$E:$E,'All Prices combined'!$G52),IF($B52="RAB Long",SUMIFS('RAB Prices Long'!BJ:BJ,'RAB Prices Long'!$B:$B,'All Prices combined'!$D52,'RAB Prices Long'!$E:$E,'All Prices combined'!$G52)))),2)</f>
        <v>0</v>
      </c>
      <c r="BH52" s="2">
        <f>ROUND(IF($B52="Annuity",SUMIFS('Annuity Prices'!BK:BK,'Annuity Prices'!$B:$B,$D52,'Annuity Prices'!$E:$E,$G52),IF($B52="RAB Short",SUMIFS('RAB Prices Short'!BK:BK,'RAB Prices Short'!$B:$B,'All Prices combined'!$D52,'RAB Prices Short'!$E:$E,'All Prices combined'!$G52),IF($B52="RAB Long",SUMIFS('RAB Prices Long'!BK:BK,'RAB Prices Long'!$B:$B,'All Prices combined'!$D52,'RAB Prices Long'!$E:$E,'All Prices combined'!$G52)))),2)</f>
        <v>0</v>
      </c>
      <c r="BI52" s="2">
        <f>ROUND(IF($B52="Annuity",SUMIFS('Annuity Prices'!BL:BL,'Annuity Prices'!$B:$B,$D52,'Annuity Prices'!$E:$E,$G52),IF($B52="RAB Short",SUMIFS('RAB Prices Short'!BL:BL,'RAB Prices Short'!$B:$B,'All Prices combined'!$D52,'RAB Prices Short'!$E:$E,'All Prices combined'!$G52),IF($B52="RAB Long",SUMIFS('RAB Prices Long'!BL:BL,'RAB Prices Long'!$B:$B,'All Prices combined'!$D52,'RAB Prices Long'!$E:$E,'All Prices combined'!$G52)))),2)</f>
        <v>0</v>
      </c>
      <c r="BJ52" s="2">
        <f>ROUND(IF($B52="Annuity",SUMIFS('Annuity Prices'!BM:BM,'Annuity Prices'!$B:$B,$D52,'Annuity Prices'!$E:$E,$G52),IF($B52="RAB Short",SUMIFS('RAB Prices Short'!BM:BM,'RAB Prices Short'!$B:$B,'All Prices combined'!$D52,'RAB Prices Short'!$E:$E,'All Prices combined'!$G52),IF($B52="RAB Long",SUMIFS('RAB Prices Long'!BM:BM,'RAB Prices Long'!$B:$B,'All Prices combined'!$D52,'RAB Prices Long'!$E:$E,'All Prices combined'!$G52)))),2)</f>
        <v>0</v>
      </c>
      <c r="BK52" s="2">
        <f>ROUND(IF($B52="Annuity",SUMIFS('Annuity Prices'!BN:BN,'Annuity Prices'!$B:$B,$D52,'Annuity Prices'!$E:$E,$G52),IF($B52="RAB Short",SUMIFS('RAB Prices Short'!BN:BN,'RAB Prices Short'!$B:$B,'All Prices combined'!$D52,'RAB Prices Short'!$E:$E,'All Prices combined'!$G52),IF($B52="RAB Long",SUMIFS('RAB Prices Long'!BN:BN,'RAB Prices Long'!$B:$B,'All Prices combined'!$D52,'RAB Prices Long'!$E:$E,'All Prices combined'!$G52)))),2)</f>
        <v>0</v>
      </c>
      <c r="BL52" s="2">
        <f>ROUND(IF($B52="Annuity",SUMIFS('Annuity Prices'!BO:BO,'Annuity Prices'!$B:$B,$D52,'Annuity Prices'!$E:$E,$G52),IF($B52="RAB Short",SUMIFS('RAB Prices Short'!BO:BO,'RAB Prices Short'!$B:$B,'All Prices combined'!$D52,'RAB Prices Short'!$E:$E,'All Prices combined'!$G52),IF($B52="RAB Long",SUMIFS('RAB Prices Long'!BO:BO,'RAB Prices Long'!$B:$B,'All Prices combined'!$D52,'RAB Prices Long'!$E:$E,'All Prices combined'!$G52)))),2)</f>
        <v>0</v>
      </c>
      <c r="BM52" s="2">
        <f>ROUND(IF($B52="Annuity",SUMIFS('Annuity Prices'!BP:BP,'Annuity Prices'!$B:$B,$D52,'Annuity Prices'!$E:$E,$G52),IF($B52="RAB Short",SUMIFS('RAB Prices Short'!BP:BP,'RAB Prices Short'!$B:$B,'All Prices combined'!$D52,'RAB Prices Short'!$E:$E,'All Prices combined'!$G52),IF($B52="RAB Long",SUMIFS('RAB Prices Long'!BP:BP,'RAB Prices Long'!$B:$B,'All Prices combined'!$D52,'RAB Prices Long'!$E:$E,'All Prices combined'!$G52)))),2)</f>
        <v>0</v>
      </c>
      <c r="BN52" s="2">
        <f>ROUND(IF($B52="Annuity",SUMIFS('Annuity Prices'!BQ:BQ,'Annuity Prices'!$B:$B,$D52,'Annuity Prices'!$E:$E,$G52),IF($B52="RAB Short",SUMIFS('RAB Prices Short'!BQ:BQ,'RAB Prices Short'!$B:$B,'All Prices combined'!$D52,'RAB Prices Short'!$E:$E,'All Prices combined'!$G52),IF($B52="RAB Long",SUMIFS('RAB Prices Long'!BQ:BQ,'RAB Prices Long'!$B:$B,'All Prices combined'!$D52,'RAB Prices Long'!$E:$E,'All Prices combined'!$G52)))),2)</f>
        <v>0</v>
      </c>
      <c r="BO52" s="2">
        <f>ROUND(IF($B52="Annuity",SUMIFS('Annuity Prices'!BR:BR,'Annuity Prices'!$B:$B,$D52,'Annuity Prices'!$E:$E,$G52),IF($B52="RAB Short",SUMIFS('RAB Prices Short'!BR:BR,'RAB Prices Short'!$B:$B,'All Prices combined'!$D52,'RAB Prices Short'!$E:$E,'All Prices combined'!$G52),IF($B52="RAB Long",SUMIFS('RAB Prices Long'!BR:BR,'RAB Prices Long'!$B:$B,'All Prices combined'!$D52,'RAB Prices Long'!$E:$E,'All Prices combined'!$G52)))),2)</f>
        <v>0</v>
      </c>
      <c r="BP52" s="2">
        <f>ROUND(IF($B52="Annuity",SUMIFS('Annuity Prices'!BS:BS,'Annuity Prices'!$B:$B,$D52,'Annuity Prices'!$E:$E,$G52),IF($B52="RAB Short",SUMIFS('RAB Prices Short'!BS:BS,'RAB Prices Short'!$B:$B,'All Prices combined'!$D52,'RAB Prices Short'!$E:$E,'All Prices combined'!$G52),IF($B52="RAB Long",SUMIFS('RAB Prices Long'!BS:BS,'RAB Prices Long'!$B:$B,'All Prices combined'!$D52,'RAB Prices Long'!$E:$E,'All Prices combined'!$G52)))),2)</f>
        <v>0</v>
      </c>
      <c r="BQ52" s="2">
        <f>ROUND(IF($B52="Annuity",SUMIFS('Annuity Prices'!BT:BT,'Annuity Prices'!$B:$B,$D52,'Annuity Prices'!$E:$E,$G52),IF($B52="RAB Short",SUMIFS('RAB Prices Short'!BT:BT,'RAB Prices Short'!$B:$B,'All Prices combined'!$D52,'RAB Prices Short'!$E:$E,'All Prices combined'!$G52),IF($B52="RAB Long",SUMIFS('RAB Prices Long'!BT:BT,'RAB Prices Long'!$B:$B,'All Prices combined'!$D52,'RAB Prices Long'!$E:$E,'All Prices combined'!$G52)))),2)</f>
        <v>0</v>
      </c>
      <c r="BR52" s="2">
        <f>ROUND(IF($B52="Annuity",SUMIFS('Annuity Prices'!BU:BU,'Annuity Prices'!$B:$B,$D52,'Annuity Prices'!$E:$E,$G52),IF($B52="RAB Short",SUMIFS('RAB Prices Short'!BU:BU,'RAB Prices Short'!$B:$B,'All Prices combined'!$D52,'RAB Prices Short'!$E:$E,'All Prices combined'!$G52),IF($B52="RAB Long",SUMIFS('RAB Prices Long'!BU:BU,'RAB Prices Long'!$B:$B,'All Prices combined'!$D52,'RAB Prices Long'!$E:$E,'All Prices combined'!$G52)))),2)</f>
        <v>0</v>
      </c>
      <c r="BS52" s="2">
        <f>ROUND(IF($B52="Annuity",SUMIFS('Annuity Prices'!BV:BV,'Annuity Prices'!$B:$B,$D52,'Annuity Prices'!$E:$E,$G52),IF($B52="RAB Short",SUMIFS('RAB Prices Short'!BV:BV,'RAB Prices Short'!$B:$B,'All Prices combined'!$D52,'RAB Prices Short'!$E:$E,'All Prices combined'!$G52),IF($B52="RAB Long",SUMIFS('RAB Prices Long'!BV:BV,'RAB Prices Long'!$B:$B,'All Prices combined'!$D52,'RAB Prices Long'!$E:$E,'All Prices combined'!$G52)))),2)</f>
        <v>0</v>
      </c>
      <c r="BT52" s="2">
        <f>ROUND(IF($B52="Annuity",SUMIFS('Annuity Prices'!BW:BW,'Annuity Prices'!$B:$B,$D52,'Annuity Prices'!$E:$E,$G52),IF($B52="RAB Short",SUMIFS('RAB Prices Short'!BW:BW,'RAB Prices Short'!$B:$B,'All Prices combined'!$D52,'RAB Prices Short'!$E:$E,'All Prices combined'!$G52),IF($B52="RAB Long",SUMIFS('RAB Prices Long'!BW:BW,'RAB Prices Long'!$B:$B,'All Prices combined'!$D52,'RAB Prices Long'!$E:$E,'All Prices combined'!$G52)))),2)</f>
        <v>0</v>
      </c>
      <c r="BU52" s="2">
        <f>ROUND(IF($B52="Annuity",SUMIFS('Annuity Prices'!BX:BX,'Annuity Prices'!$B:$B,$D52,'Annuity Prices'!$E:$E,$G52),IF($B52="RAB Short",SUMIFS('RAB Prices Short'!BX:BX,'RAB Prices Short'!$B:$B,'All Prices combined'!$D52,'RAB Prices Short'!$E:$E,'All Prices combined'!$G52),IF($B52="RAB Long",SUMIFS('RAB Prices Long'!BX:BX,'RAB Prices Long'!$B:$B,'All Prices combined'!$D52,'RAB Prices Long'!$E:$E,'All Prices combined'!$G52)))),2)</f>
        <v>0</v>
      </c>
    </row>
    <row r="53" spans="2:73" x14ac:dyDescent="0.25">
      <c r="B53" t="s">
        <v>37</v>
      </c>
      <c r="C53" s="1">
        <v>10</v>
      </c>
      <c r="D53" s="1" t="s">
        <v>157</v>
      </c>
      <c r="E53" s="1" t="s">
        <v>154</v>
      </c>
      <c r="F53" s="1">
        <v>10</v>
      </c>
      <c r="G53" s="1" t="s">
        <v>38</v>
      </c>
      <c r="H53" s="1" t="s">
        <v>150</v>
      </c>
      <c r="I53" s="2">
        <f>ROUND(IF($B53="Annuity",SUMIFS('Annuity Prices'!L:L,'Annuity Prices'!$B:$B,$D53,'Annuity Prices'!$E:$E,$G53),IF($B53="RAB Short",SUMIFS('RAB Prices Short'!L:L,'RAB Prices Short'!$B:$B,'All Prices combined'!$D53,'RAB Prices Short'!$E:$E,'All Prices combined'!$G53),IF($B53="RAB Long",SUMIFS('RAB Prices Long'!L:L,'RAB Prices Long'!$B:$B,'All Prices combined'!$D53,'RAB Prices Long'!$E:$E,'All Prices combined'!$G53)))),2)</f>
        <v>118.92</v>
      </c>
      <c r="J53" s="2">
        <f>ROUND(IF($B53="Annuity",SUMIFS('Annuity Prices'!M:M,'Annuity Prices'!$B:$B,$D53,'Annuity Prices'!$E:$E,$G53),IF($B53="RAB Short",SUMIFS('RAB Prices Short'!M:M,'RAB Prices Short'!$B:$B,'All Prices combined'!$D53,'RAB Prices Short'!$E:$E,'All Prices combined'!$G53),IF($B53="RAB Long",SUMIFS('RAB Prices Long'!M:M,'RAB Prices Long'!$B:$B,'All Prices combined'!$D53,'RAB Prices Long'!$E:$E,'All Prices combined'!$G53)))),2)</f>
        <v>122.34</v>
      </c>
      <c r="K53" s="2">
        <f>ROUND(IF($B53="Annuity",SUMIFS('Annuity Prices'!N:N,'Annuity Prices'!$B:$B,$D53,'Annuity Prices'!$E:$E,$G53),IF($B53="RAB Short",SUMIFS('RAB Prices Short'!N:N,'RAB Prices Short'!$B:$B,'All Prices combined'!$D53,'RAB Prices Short'!$E:$E,'All Prices combined'!$G53),IF($B53="RAB Long",SUMIFS('RAB Prices Long'!N:N,'RAB Prices Long'!$B:$B,'All Prices combined'!$D53,'RAB Prices Long'!$E:$E,'All Prices combined'!$G53)))),2)</f>
        <v>125.85</v>
      </c>
      <c r="L53" s="2">
        <f>ROUND(IF($B53="Annuity",SUMIFS('Annuity Prices'!O:O,'Annuity Prices'!$B:$B,$D53,'Annuity Prices'!$E:$E,$G53),IF($B53="RAB Short",SUMIFS('RAB Prices Short'!O:O,'RAB Prices Short'!$B:$B,'All Prices combined'!$D53,'RAB Prices Short'!$E:$E,'All Prices combined'!$G53),IF($B53="RAB Long",SUMIFS('RAB Prices Long'!O:O,'RAB Prices Long'!$B:$B,'All Prices combined'!$D53,'RAB Prices Long'!$E:$E,'All Prices combined'!$G53)))),2)</f>
        <v>129.46</v>
      </c>
      <c r="M53" s="2">
        <f>ROUND(IF($B53="Annuity",SUMIFS('Annuity Prices'!P:P,'Annuity Prices'!$B:$B,$D53,'Annuity Prices'!$E:$E,$G53),IF($B53="RAB Short",SUMIFS('RAB Prices Short'!P:P,'RAB Prices Short'!$B:$B,'All Prices combined'!$D53,'RAB Prices Short'!$E:$E,'All Prices combined'!$G53),IF($B53="RAB Long",SUMIFS('RAB Prices Long'!P:P,'RAB Prices Long'!$B:$B,'All Prices combined'!$D53,'RAB Prices Long'!$E:$E,'All Prices combined'!$G53)))),2)</f>
        <v>142.29</v>
      </c>
      <c r="N53" s="2">
        <f>ROUND(IF($B53="Annuity",SUMIFS('Annuity Prices'!Q:Q,'Annuity Prices'!$B:$B,$D53,'Annuity Prices'!$E:$E,$G53),IF($B53="RAB Short",SUMIFS('RAB Prices Short'!Q:Q,'RAB Prices Short'!$B:$B,'All Prices combined'!$D53,'RAB Prices Short'!$E:$E,'All Prices combined'!$G53),IF($B53="RAB Long",SUMIFS('RAB Prices Long'!Q:Q,'RAB Prices Long'!$B:$B,'All Prices combined'!$D53,'RAB Prices Long'!$E:$E,'All Prices combined'!$G53)))),2)</f>
        <v>145.84</v>
      </c>
      <c r="O53" s="2">
        <f>ROUND(IF($B53="Annuity",SUMIFS('Annuity Prices'!R:R,'Annuity Prices'!$B:$B,$D53,'Annuity Prices'!$E:$E,$G53),IF($B53="RAB Short",SUMIFS('RAB Prices Short'!R:R,'RAB Prices Short'!$B:$B,'All Prices combined'!$D53,'RAB Prices Short'!$E:$E,'All Prices combined'!$G53),IF($B53="RAB Long",SUMIFS('RAB Prices Long'!R:R,'RAB Prices Long'!$B:$B,'All Prices combined'!$D53,'RAB Prices Long'!$E:$E,'All Prices combined'!$G53)))),2)</f>
        <v>149.49</v>
      </c>
      <c r="P53" s="2">
        <f>ROUND(IF($B53="Annuity",SUMIFS('Annuity Prices'!S:S,'Annuity Prices'!$B:$B,$D53,'Annuity Prices'!$E:$E,$G53),IF($B53="RAB Short",SUMIFS('RAB Prices Short'!S:S,'RAB Prices Short'!$B:$B,'All Prices combined'!$D53,'RAB Prices Short'!$E:$E,'All Prices combined'!$G53),IF($B53="RAB Long",SUMIFS('RAB Prices Long'!S:S,'RAB Prices Long'!$B:$B,'All Prices combined'!$D53,'RAB Prices Long'!$E:$E,'All Prices combined'!$G53)))),2)</f>
        <v>153.22999999999999</v>
      </c>
      <c r="Q53" s="2">
        <f>ROUND(IF($B53="Annuity",SUMIFS('Annuity Prices'!T:T,'Annuity Prices'!$B:$B,$D53,'Annuity Prices'!$E:$E,$G53),IF($B53="RAB Short",SUMIFS('RAB Prices Short'!T:T,'RAB Prices Short'!$B:$B,'All Prices combined'!$D53,'RAB Prices Short'!$E:$E,'All Prices combined'!$G53),IF($B53="RAB Long",SUMIFS('RAB Prices Long'!T:T,'RAB Prices Long'!$B:$B,'All Prices combined'!$D53,'RAB Prices Long'!$E:$E,'All Prices combined'!$G53)))),2)</f>
        <v>157.97</v>
      </c>
      <c r="R53" s="2">
        <f>ROUND(IF($B53="Annuity",SUMIFS('Annuity Prices'!U:U,'Annuity Prices'!$B:$B,$D53,'Annuity Prices'!$E:$E,$G53),IF($B53="RAB Short",SUMIFS('RAB Prices Short'!U:U,'RAB Prices Short'!$B:$B,'All Prices combined'!$D53,'RAB Prices Short'!$E:$E,'All Prices combined'!$G53),IF($B53="RAB Long",SUMIFS('RAB Prices Long'!U:U,'RAB Prices Long'!$B:$B,'All Prices combined'!$D53,'RAB Prices Long'!$E:$E,'All Prices combined'!$G53)))),2)</f>
        <v>161.91999999999999</v>
      </c>
      <c r="S53" s="2">
        <f>ROUND(IF($B53="Annuity",SUMIFS('Annuity Prices'!V:V,'Annuity Prices'!$B:$B,$D53,'Annuity Prices'!$E:$E,$G53),IF($B53="RAB Short",SUMIFS('RAB Prices Short'!V:V,'RAB Prices Short'!$B:$B,'All Prices combined'!$D53,'RAB Prices Short'!$E:$E,'All Prices combined'!$G53),IF($B53="RAB Long",SUMIFS('RAB Prices Long'!V:V,'RAB Prices Long'!$B:$B,'All Prices combined'!$D53,'RAB Prices Long'!$E:$E,'All Prices combined'!$G53)))),2)</f>
        <v>165.97</v>
      </c>
      <c r="T53" s="2">
        <f>ROUND(IF($B53="Annuity",SUMIFS('Annuity Prices'!W:W,'Annuity Prices'!$B:$B,$D53,'Annuity Prices'!$E:$E,$G53),IF($B53="RAB Short",SUMIFS('RAB Prices Short'!W:W,'RAB Prices Short'!$B:$B,'All Prices combined'!$D53,'RAB Prices Short'!$E:$E,'All Prices combined'!$G53),IF($B53="RAB Long",SUMIFS('RAB Prices Long'!W:W,'RAB Prices Long'!$B:$B,'All Prices combined'!$D53,'RAB Prices Long'!$E:$E,'All Prices combined'!$G53)))),2)</f>
        <v>170.12</v>
      </c>
      <c r="U53" s="2">
        <f>ROUND(IF($B53="Annuity",SUMIFS('Annuity Prices'!X:X,'Annuity Prices'!$B:$B,$D53,'Annuity Prices'!$E:$E,$G53),IF($B53="RAB Short",SUMIFS('RAB Prices Short'!X:X,'RAB Prices Short'!$B:$B,'All Prices combined'!$D53,'RAB Prices Short'!$E:$E,'All Prices combined'!$G53),IF($B53="RAB Long",SUMIFS('RAB Prices Long'!X:X,'RAB Prices Long'!$B:$B,'All Prices combined'!$D53,'RAB Prices Long'!$E:$E,'All Prices combined'!$G53)))),2)</f>
        <v>175.43</v>
      </c>
      <c r="V53" s="2">
        <f>ROUND(IF($B53="Annuity",SUMIFS('Annuity Prices'!Y:Y,'Annuity Prices'!$B:$B,$D53,'Annuity Prices'!$E:$E,$G53),IF($B53="RAB Short",SUMIFS('RAB Prices Short'!Y:Y,'RAB Prices Short'!$B:$B,'All Prices combined'!$D53,'RAB Prices Short'!$E:$E,'All Prices combined'!$G53),IF($B53="RAB Long",SUMIFS('RAB Prices Long'!Y:Y,'RAB Prices Long'!$B:$B,'All Prices combined'!$D53,'RAB Prices Long'!$E:$E,'All Prices combined'!$G53)))),2)</f>
        <v>179.82</v>
      </c>
      <c r="W53" s="2">
        <f>ROUND(IF($B53="Annuity",SUMIFS('Annuity Prices'!Z:Z,'Annuity Prices'!$B:$B,$D53,'Annuity Prices'!$E:$E,$G53),IF($B53="RAB Short",SUMIFS('RAB Prices Short'!Z:Z,'RAB Prices Short'!$B:$B,'All Prices combined'!$D53,'RAB Prices Short'!$E:$E,'All Prices combined'!$G53),IF($B53="RAB Long",SUMIFS('RAB Prices Long'!Z:Z,'RAB Prices Long'!$B:$B,'All Prices combined'!$D53,'RAB Prices Long'!$E:$E,'All Prices combined'!$G53)))),2)</f>
        <v>184.32</v>
      </c>
      <c r="X53" s="2">
        <f>ROUND(IF($B53="Annuity",SUMIFS('Annuity Prices'!AA:AA,'Annuity Prices'!$B:$B,$D53,'Annuity Prices'!$E:$E,$G53),IF($B53="RAB Short",SUMIFS('RAB Prices Short'!AA:AA,'RAB Prices Short'!$B:$B,'All Prices combined'!$D53,'RAB Prices Short'!$E:$E,'All Prices combined'!$G53),IF($B53="RAB Long",SUMIFS('RAB Prices Long'!AA:AA,'RAB Prices Long'!$B:$B,'All Prices combined'!$D53,'RAB Prices Long'!$E:$E,'All Prices combined'!$G53)))),2)</f>
        <v>188.92</v>
      </c>
      <c r="Y53" s="2">
        <f>ROUND(IF($B53="Annuity",SUMIFS('Annuity Prices'!AB:AB,'Annuity Prices'!$B:$B,$D53,'Annuity Prices'!$E:$E,$G53),IF($B53="RAB Short",SUMIFS('RAB Prices Short'!AB:AB,'RAB Prices Short'!$B:$B,'All Prices combined'!$D53,'RAB Prices Short'!$E:$E,'All Prices combined'!$G53),IF($B53="RAB Long",SUMIFS('RAB Prices Long'!AB:AB,'RAB Prices Long'!$B:$B,'All Prices combined'!$D53,'RAB Prices Long'!$E:$E,'All Prices combined'!$G53)))),2)</f>
        <v>194.87</v>
      </c>
      <c r="Z53" s="2">
        <f>ROUND(IF($B53="Annuity",SUMIFS('Annuity Prices'!AC:AC,'Annuity Prices'!$B:$B,$D53,'Annuity Prices'!$E:$E,$G53),IF($B53="RAB Short",SUMIFS('RAB Prices Short'!AC:AC,'RAB Prices Short'!$B:$B,'All Prices combined'!$D53,'RAB Prices Short'!$E:$E,'All Prices combined'!$G53),IF($B53="RAB Long",SUMIFS('RAB Prices Long'!AC:AC,'RAB Prices Long'!$B:$B,'All Prices combined'!$D53,'RAB Prices Long'!$E:$E,'All Prices combined'!$G53)))),2)</f>
        <v>199.74</v>
      </c>
      <c r="AA53" s="2">
        <f>ROUND(IF($B53="Annuity",SUMIFS('Annuity Prices'!AD:AD,'Annuity Prices'!$B:$B,$D53,'Annuity Prices'!$E:$E,$G53),IF($B53="RAB Short",SUMIFS('RAB Prices Short'!AD:AD,'RAB Prices Short'!$B:$B,'All Prices combined'!$D53,'RAB Prices Short'!$E:$E,'All Prices combined'!$G53),IF($B53="RAB Long",SUMIFS('RAB Prices Long'!AD:AD,'RAB Prices Long'!$B:$B,'All Prices combined'!$D53,'RAB Prices Long'!$E:$E,'All Prices combined'!$G53)))),2)</f>
        <v>204.73</v>
      </c>
      <c r="AB53" s="2">
        <f>ROUND(IF($B53="Annuity",SUMIFS('Annuity Prices'!AE:AE,'Annuity Prices'!$B:$B,$D53,'Annuity Prices'!$E:$E,$G53),IF($B53="RAB Short",SUMIFS('RAB Prices Short'!AE:AE,'RAB Prices Short'!$B:$B,'All Prices combined'!$D53,'RAB Prices Short'!$E:$E,'All Prices combined'!$G53),IF($B53="RAB Long",SUMIFS('RAB Prices Long'!AE:AE,'RAB Prices Long'!$B:$B,'All Prices combined'!$D53,'RAB Prices Long'!$E:$E,'All Prices combined'!$G53)))),2)</f>
        <v>209.85</v>
      </c>
      <c r="AC53" s="2">
        <f>ROUND(IF($B53="Annuity",SUMIFS('Annuity Prices'!AF:AF,'Annuity Prices'!$B:$B,$D53,'Annuity Prices'!$E:$E,$G53),IF($B53="RAB Short",SUMIFS('RAB Prices Short'!AF:AF,'RAB Prices Short'!$B:$B,'All Prices combined'!$D53,'RAB Prices Short'!$E:$E,'All Prices combined'!$G53),IF($B53="RAB Long",SUMIFS('RAB Prices Long'!AF:AF,'RAB Prices Long'!$B:$B,'All Prices combined'!$D53,'RAB Prices Long'!$E:$E,'All Prices combined'!$G53)))),2)</f>
        <v>216.5</v>
      </c>
      <c r="AD53" s="2">
        <f>ROUND(IF($B53="Annuity",SUMIFS('Annuity Prices'!AG:AG,'Annuity Prices'!$B:$B,$D53,'Annuity Prices'!$E:$E,$G53),IF($B53="RAB Short",SUMIFS('RAB Prices Short'!AG:AG,'RAB Prices Short'!$B:$B,'All Prices combined'!$D53,'RAB Prices Short'!$E:$E,'All Prices combined'!$G53),IF($B53="RAB Long",SUMIFS('RAB Prices Long'!AG:AG,'RAB Prices Long'!$B:$B,'All Prices combined'!$D53,'RAB Prices Long'!$E:$E,'All Prices combined'!$G53)))),2)</f>
        <v>221.92</v>
      </c>
      <c r="AE53" s="2">
        <f>ROUND(IF($B53="Annuity",SUMIFS('Annuity Prices'!AH:AH,'Annuity Prices'!$B:$B,$D53,'Annuity Prices'!$E:$E,$G53),IF($B53="RAB Short",SUMIFS('RAB Prices Short'!AH:AH,'RAB Prices Short'!$B:$B,'All Prices combined'!$D53,'RAB Prices Short'!$E:$E,'All Prices combined'!$G53),IF($B53="RAB Long",SUMIFS('RAB Prices Long'!AH:AH,'RAB Prices Long'!$B:$B,'All Prices combined'!$D53,'RAB Prices Long'!$E:$E,'All Prices combined'!$G53)))),2)</f>
        <v>227.46</v>
      </c>
      <c r="AF53" s="2">
        <f>ROUND(IF($B53="Annuity",SUMIFS('Annuity Prices'!AI:AI,'Annuity Prices'!$B:$B,$D53,'Annuity Prices'!$E:$E,$G53),IF($B53="RAB Short",SUMIFS('RAB Prices Short'!AI:AI,'RAB Prices Short'!$B:$B,'All Prices combined'!$D53,'RAB Prices Short'!$E:$E,'All Prices combined'!$G53),IF($B53="RAB Long",SUMIFS('RAB Prices Long'!AI:AI,'RAB Prices Long'!$B:$B,'All Prices combined'!$D53,'RAB Prices Long'!$E:$E,'All Prices combined'!$G53)))),2)</f>
        <v>233.15</v>
      </c>
      <c r="AG53" s="2">
        <f>ROUND(IF($B53="Annuity",SUMIFS('Annuity Prices'!AJ:AJ,'Annuity Prices'!$B:$B,$D53,'Annuity Prices'!$E:$E,$G53),IF($B53="RAB Short",SUMIFS('RAB Prices Short'!AJ:AJ,'RAB Prices Short'!$B:$B,'All Prices combined'!$D53,'RAB Prices Short'!$E:$E,'All Prices combined'!$G53),IF($B53="RAB Long",SUMIFS('RAB Prices Long'!AJ:AJ,'RAB Prices Long'!$B:$B,'All Prices combined'!$D53,'RAB Prices Long'!$E:$E,'All Prices combined'!$G53)))),2)</f>
        <v>240.59</v>
      </c>
      <c r="AH53" s="2">
        <f>ROUND(IF($B53="Annuity",SUMIFS('Annuity Prices'!AK:AK,'Annuity Prices'!$B:$B,$D53,'Annuity Prices'!$E:$E,$G53),IF($B53="RAB Short",SUMIFS('RAB Prices Short'!AK:AK,'RAB Prices Short'!$B:$B,'All Prices combined'!$D53,'RAB Prices Short'!$E:$E,'All Prices combined'!$G53),IF($B53="RAB Long",SUMIFS('RAB Prices Long'!AK:AK,'RAB Prices Long'!$B:$B,'All Prices combined'!$D53,'RAB Prices Long'!$E:$E,'All Prices combined'!$G53)))),2)</f>
        <v>246.61</v>
      </c>
      <c r="AI53" s="2">
        <f>ROUND(IF($B53="Annuity",SUMIFS('Annuity Prices'!AL:AL,'Annuity Prices'!$B:$B,$D53,'Annuity Prices'!$E:$E,$G53),IF($B53="RAB Short",SUMIFS('RAB Prices Short'!AL:AL,'RAB Prices Short'!$B:$B,'All Prices combined'!$D53,'RAB Prices Short'!$E:$E,'All Prices combined'!$G53),IF($B53="RAB Long",SUMIFS('RAB Prices Long'!AL:AL,'RAB Prices Long'!$B:$B,'All Prices combined'!$D53,'RAB Prices Long'!$E:$E,'All Prices combined'!$G53)))),2)</f>
        <v>252.77</v>
      </c>
      <c r="AJ53" s="2">
        <f>ROUND(IF($B53="Annuity",SUMIFS('Annuity Prices'!AM:AM,'Annuity Prices'!$B:$B,$D53,'Annuity Prices'!$E:$E,$G53),IF($B53="RAB Short",SUMIFS('RAB Prices Short'!AM:AM,'RAB Prices Short'!$B:$B,'All Prices combined'!$D53,'RAB Prices Short'!$E:$E,'All Prices combined'!$G53),IF($B53="RAB Long",SUMIFS('RAB Prices Long'!AM:AM,'RAB Prices Long'!$B:$B,'All Prices combined'!$D53,'RAB Prices Long'!$E:$E,'All Prices combined'!$G53)))),2)</f>
        <v>259.08999999999997</v>
      </c>
      <c r="AK53" s="2">
        <f>ROUND(IF($B53="Annuity",SUMIFS('Annuity Prices'!AN:AN,'Annuity Prices'!$B:$B,$D53,'Annuity Prices'!$E:$E,$G53),IF($B53="RAB Short",SUMIFS('RAB Prices Short'!AN:AN,'RAB Prices Short'!$B:$B,'All Prices combined'!$D53,'RAB Prices Short'!$E:$E,'All Prices combined'!$G53),IF($B53="RAB Long",SUMIFS('RAB Prices Long'!AN:AN,'RAB Prices Long'!$B:$B,'All Prices combined'!$D53,'RAB Prices Long'!$E:$E,'All Prices combined'!$G53)))),2)</f>
        <v>267.42</v>
      </c>
      <c r="AL53" s="2">
        <f>ROUND(IF($B53="Annuity",SUMIFS('Annuity Prices'!AO:AO,'Annuity Prices'!$B:$B,$D53,'Annuity Prices'!$E:$E,$G53),IF($B53="RAB Short",SUMIFS('RAB Prices Short'!AO:AO,'RAB Prices Short'!$B:$B,'All Prices combined'!$D53,'RAB Prices Short'!$E:$E,'All Prices combined'!$G53),IF($B53="RAB Long",SUMIFS('RAB Prices Long'!AO:AO,'RAB Prices Long'!$B:$B,'All Prices combined'!$D53,'RAB Prices Long'!$E:$E,'All Prices combined'!$G53)))),2)</f>
        <v>274.10000000000002</v>
      </c>
      <c r="AM53" s="2">
        <f>ROUND(IF($B53="Annuity",SUMIFS('Annuity Prices'!AP:AP,'Annuity Prices'!$B:$B,$D53,'Annuity Prices'!$E:$E,$G53),IF($B53="RAB Short",SUMIFS('RAB Prices Short'!AP:AP,'RAB Prices Short'!$B:$B,'All Prices combined'!$D53,'RAB Prices Short'!$E:$E,'All Prices combined'!$G53),IF($B53="RAB Long",SUMIFS('RAB Prices Long'!AP:AP,'RAB Prices Long'!$B:$B,'All Prices combined'!$D53,'RAB Prices Long'!$E:$E,'All Prices combined'!$G53)))),2)</f>
        <v>280.95</v>
      </c>
      <c r="AN53" s="2">
        <f>ROUND(IF($B53="Annuity",SUMIFS('Annuity Prices'!AQ:AQ,'Annuity Prices'!$B:$B,$D53,'Annuity Prices'!$E:$E,$G53),IF($B53="RAB Short",SUMIFS('RAB Prices Short'!AQ:AQ,'RAB Prices Short'!$B:$B,'All Prices combined'!$D53,'RAB Prices Short'!$E:$E,'All Prices combined'!$G53),IF($B53="RAB Long",SUMIFS('RAB Prices Long'!AQ:AQ,'RAB Prices Long'!$B:$B,'All Prices combined'!$D53,'RAB Prices Long'!$E:$E,'All Prices combined'!$G53)))),2)</f>
        <v>287.98</v>
      </c>
      <c r="AO53" s="2">
        <f>ROUND(IF($B53="Annuity",SUMIFS('Annuity Prices'!AR:AR,'Annuity Prices'!$B:$B,$D53,'Annuity Prices'!$E:$E,$G53),IF($B53="RAB Short",SUMIFS('RAB Prices Short'!AR:AR,'RAB Prices Short'!$B:$B,'All Prices combined'!$D53,'RAB Prices Short'!$E:$E,'All Prices combined'!$G53),IF($B53="RAB Long",SUMIFS('RAB Prices Long'!AR:AR,'RAB Prices Long'!$B:$B,'All Prices combined'!$D53,'RAB Prices Long'!$E:$E,'All Prices combined'!$G53)))),2)</f>
        <v>133.91</v>
      </c>
      <c r="AP53" s="2">
        <f>ROUND(IF($B53="Annuity",SUMIFS('Annuity Prices'!AS:AS,'Annuity Prices'!$B:$B,$D53,'Annuity Prices'!$E:$E,$G53),IF($B53="RAB Short",SUMIFS('RAB Prices Short'!AS:AS,'RAB Prices Short'!$B:$B,'All Prices combined'!$D53,'RAB Prices Short'!$E:$E,'All Prices combined'!$G53),IF($B53="RAB Long",SUMIFS('RAB Prices Long'!AS:AS,'RAB Prices Long'!$B:$B,'All Prices combined'!$D53,'RAB Prices Long'!$E:$E,'All Prices combined'!$G53)))),2)</f>
        <v>118.92</v>
      </c>
      <c r="AQ53" s="2">
        <f>ROUND(IF($B53="Annuity",SUMIFS('Annuity Prices'!AT:AT,'Annuity Prices'!$B:$B,$D53,'Annuity Prices'!$E:$E,$G53),IF($B53="RAB Short",SUMIFS('RAB Prices Short'!AT:AT,'RAB Prices Short'!$B:$B,'All Prices combined'!$D53,'RAB Prices Short'!$E:$E,'All Prices combined'!$G53),IF($B53="RAB Long",SUMIFS('RAB Prices Long'!AT:AT,'RAB Prices Long'!$B:$B,'All Prices combined'!$D53,'RAB Prices Long'!$E:$E,'All Prices combined'!$G53)))),2)</f>
        <v>122.34</v>
      </c>
      <c r="AR53" s="2">
        <f>ROUND(IF($B53="Annuity",SUMIFS('Annuity Prices'!AU:AU,'Annuity Prices'!$B:$B,$D53,'Annuity Prices'!$E:$E,$G53),IF($B53="RAB Short",SUMIFS('RAB Prices Short'!AU:AU,'RAB Prices Short'!$B:$B,'All Prices combined'!$D53,'RAB Prices Short'!$E:$E,'All Prices combined'!$G53),IF($B53="RAB Long",SUMIFS('RAB Prices Long'!AU:AU,'RAB Prices Long'!$B:$B,'All Prices combined'!$D53,'RAB Prices Long'!$E:$E,'All Prices combined'!$G53)))),2)</f>
        <v>125.85</v>
      </c>
      <c r="AS53" s="2">
        <f>ROUND(IF($B53="Annuity",SUMIFS('Annuity Prices'!AV:AV,'Annuity Prices'!$B:$B,$D53,'Annuity Prices'!$E:$E,$G53),IF($B53="RAB Short",SUMIFS('RAB Prices Short'!AV:AV,'RAB Prices Short'!$B:$B,'All Prices combined'!$D53,'RAB Prices Short'!$E:$E,'All Prices combined'!$G53),IF($B53="RAB Long",SUMIFS('RAB Prices Long'!AV:AV,'RAB Prices Long'!$B:$B,'All Prices combined'!$D53,'RAB Prices Long'!$E:$E,'All Prices combined'!$G53)))),2)</f>
        <v>129.46</v>
      </c>
      <c r="AT53" s="2">
        <f>ROUND(IF($B53="Annuity",SUMIFS('Annuity Prices'!AW:AW,'Annuity Prices'!$B:$B,$D53,'Annuity Prices'!$E:$E,$G53),IF($B53="RAB Short",SUMIFS('RAB Prices Short'!AW:AW,'RAB Prices Short'!$B:$B,'All Prices combined'!$D53,'RAB Prices Short'!$E:$E,'All Prices combined'!$G53),IF($B53="RAB Long",SUMIFS('RAB Prices Long'!AW:AW,'RAB Prices Long'!$B:$B,'All Prices combined'!$D53,'RAB Prices Long'!$E:$E,'All Prices combined'!$G53)))),2)</f>
        <v>136.1</v>
      </c>
      <c r="AU53" s="2">
        <f>ROUND(IF($B53="Annuity",SUMIFS('Annuity Prices'!AX:AX,'Annuity Prices'!$B:$B,$D53,'Annuity Prices'!$E:$E,$G53),IF($B53="RAB Short",SUMIFS('RAB Prices Short'!AX:AX,'RAB Prices Short'!$B:$B,'All Prices combined'!$D53,'RAB Prices Short'!$E:$E,'All Prices combined'!$G53),IF($B53="RAB Long",SUMIFS('RAB Prices Long'!AX:AX,'RAB Prices Long'!$B:$B,'All Prices combined'!$D53,'RAB Prices Long'!$E:$E,'All Prices combined'!$G53)))),2)</f>
        <v>143.02000000000001</v>
      </c>
      <c r="AV53" s="2">
        <f>ROUND(IF($B53="Annuity",SUMIFS('Annuity Prices'!AY:AY,'Annuity Prices'!$B:$B,$D53,'Annuity Prices'!$E:$E,$G53),IF($B53="RAB Short",SUMIFS('RAB Prices Short'!AY:AY,'RAB Prices Short'!$B:$B,'All Prices combined'!$D53,'RAB Prices Short'!$E:$E,'All Prices combined'!$G53),IF($B53="RAB Long",SUMIFS('RAB Prices Long'!AY:AY,'RAB Prices Long'!$B:$B,'All Prices combined'!$D53,'RAB Prices Long'!$E:$E,'All Prices combined'!$G53)))),2)</f>
        <v>149.49</v>
      </c>
      <c r="AW53" s="2">
        <f>ROUND(IF($B53="Annuity",SUMIFS('Annuity Prices'!AZ:AZ,'Annuity Prices'!$B:$B,$D53,'Annuity Prices'!$E:$E,$G53),IF($B53="RAB Short",SUMIFS('RAB Prices Short'!AZ:AZ,'RAB Prices Short'!$B:$B,'All Prices combined'!$D53,'RAB Prices Short'!$E:$E,'All Prices combined'!$G53),IF($B53="RAB Long",SUMIFS('RAB Prices Long'!AZ:AZ,'RAB Prices Long'!$B:$B,'All Prices combined'!$D53,'RAB Prices Long'!$E:$E,'All Prices combined'!$G53)))),2)</f>
        <v>153.22999999999999</v>
      </c>
      <c r="AX53" s="2">
        <f>ROUND(IF($B53="Annuity",SUMIFS('Annuity Prices'!BA:BA,'Annuity Prices'!$B:$B,$D53,'Annuity Prices'!$E:$E,$G53),IF($B53="RAB Short",SUMIFS('RAB Prices Short'!BA:BA,'RAB Prices Short'!$B:$B,'All Prices combined'!$D53,'RAB Prices Short'!$E:$E,'All Prices combined'!$G53),IF($B53="RAB Long",SUMIFS('RAB Prices Long'!BA:BA,'RAB Prices Long'!$B:$B,'All Prices combined'!$D53,'RAB Prices Long'!$E:$E,'All Prices combined'!$G53)))),2)</f>
        <v>157.97</v>
      </c>
      <c r="AY53" s="2">
        <f>ROUND(IF($B53="Annuity",SUMIFS('Annuity Prices'!BB:BB,'Annuity Prices'!$B:$B,$D53,'Annuity Prices'!$E:$E,$G53),IF($B53="RAB Short",SUMIFS('RAB Prices Short'!BB:BB,'RAB Prices Short'!$B:$B,'All Prices combined'!$D53,'RAB Prices Short'!$E:$E,'All Prices combined'!$G53),IF($B53="RAB Long",SUMIFS('RAB Prices Long'!BB:BB,'RAB Prices Long'!$B:$B,'All Prices combined'!$D53,'RAB Prices Long'!$E:$E,'All Prices combined'!$G53)))),2)</f>
        <v>161.91999999999999</v>
      </c>
      <c r="AZ53" s="2">
        <f>ROUND(IF($B53="Annuity",SUMIFS('Annuity Prices'!BC:BC,'Annuity Prices'!$B:$B,$D53,'Annuity Prices'!$E:$E,$G53),IF($B53="RAB Short",SUMIFS('RAB Prices Short'!BC:BC,'RAB Prices Short'!$B:$B,'All Prices combined'!$D53,'RAB Prices Short'!$E:$E,'All Prices combined'!$G53),IF($B53="RAB Long",SUMIFS('RAB Prices Long'!BC:BC,'RAB Prices Long'!$B:$B,'All Prices combined'!$D53,'RAB Prices Long'!$E:$E,'All Prices combined'!$G53)))),2)</f>
        <v>165.97</v>
      </c>
      <c r="BA53" s="2">
        <f>ROUND(IF($B53="Annuity",SUMIFS('Annuity Prices'!BD:BD,'Annuity Prices'!$B:$B,$D53,'Annuity Prices'!$E:$E,$G53),IF($B53="RAB Short",SUMIFS('RAB Prices Short'!BD:BD,'RAB Prices Short'!$B:$B,'All Prices combined'!$D53,'RAB Prices Short'!$E:$E,'All Prices combined'!$G53),IF($B53="RAB Long",SUMIFS('RAB Prices Long'!BD:BD,'RAB Prices Long'!$B:$B,'All Prices combined'!$D53,'RAB Prices Long'!$E:$E,'All Prices combined'!$G53)))),2)</f>
        <v>170.12</v>
      </c>
      <c r="BB53" s="2">
        <f>ROUND(IF($B53="Annuity",SUMIFS('Annuity Prices'!BE:BE,'Annuity Prices'!$B:$B,$D53,'Annuity Prices'!$E:$E,$G53),IF($B53="RAB Short",SUMIFS('RAB Prices Short'!BE:BE,'RAB Prices Short'!$B:$B,'All Prices combined'!$D53,'RAB Prices Short'!$E:$E,'All Prices combined'!$G53),IF($B53="RAB Long",SUMIFS('RAB Prices Long'!BE:BE,'RAB Prices Long'!$B:$B,'All Prices combined'!$D53,'RAB Prices Long'!$E:$E,'All Prices combined'!$G53)))),2)</f>
        <v>175.43</v>
      </c>
      <c r="BC53" s="2">
        <f>ROUND(IF($B53="Annuity",SUMIFS('Annuity Prices'!BF:BF,'Annuity Prices'!$B:$B,$D53,'Annuity Prices'!$E:$E,$G53),IF($B53="RAB Short",SUMIFS('RAB Prices Short'!BF:BF,'RAB Prices Short'!$B:$B,'All Prices combined'!$D53,'RAB Prices Short'!$E:$E,'All Prices combined'!$G53),IF($B53="RAB Long",SUMIFS('RAB Prices Long'!BF:BF,'RAB Prices Long'!$B:$B,'All Prices combined'!$D53,'RAB Prices Long'!$E:$E,'All Prices combined'!$G53)))),2)</f>
        <v>179.82</v>
      </c>
      <c r="BD53" s="2">
        <f>ROUND(IF($B53="Annuity",SUMIFS('Annuity Prices'!BG:BG,'Annuity Prices'!$B:$B,$D53,'Annuity Prices'!$E:$E,$G53),IF($B53="RAB Short",SUMIFS('RAB Prices Short'!BG:BG,'RAB Prices Short'!$B:$B,'All Prices combined'!$D53,'RAB Prices Short'!$E:$E,'All Prices combined'!$G53),IF($B53="RAB Long",SUMIFS('RAB Prices Long'!BG:BG,'RAB Prices Long'!$B:$B,'All Prices combined'!$D53,'RAB Prices Long'!$E:$E,'All Prices combined'!$G53)))),2)</f>
        <v>184.32</v>
      </c>
      <c r="BE53" s="2">
        <f>ROUND(IF($B53="Annuity",SUMIFS('Annuity Prices'!BH:BH,'Annuity Prices'!$B:$B,$D53,'Annuity Prices'!$E:$E,$G53),IF($B53="RAB Short",SUMIFS('RAB Prices Short'!BH:BH,'RAB Prices Short'!$B:$B,'All Prices combined'!$D53,'RAB Prices Short'!$E:$E,'All Prices combined'!$G53),IF($B53="RAB Long",SUMIFS('RAB Prices Long'!BH:BH,'RAB Prices Long'!$B:$B,'All Prices combined'!$D53,'RAB Prices Long'!$E:$E,'All Prices combined'!$G53)))),2)</f>
        <v>188.92</v>
      </c>
      <c r="BF53" s="2">
        <f>ROUND(IF($B53="Annuity",SUMIFS('Annuity Prices'!BI:BI,'Annuity Prices'!$B:$B,$D53,'Annuity Prices'!$E:$E,$G53),IF($B53="RAB Short",SUMIFS('RAB Prices Short'!BI:BI,'RAB Prices Short'!$B:$B,'All Prices combined'!$D53,'RAB Prices Short'!$E:$E,'All Prices combined'!$G53),IF($B53="RAB Long",SUMIFS('RAB Prices Long'!BI:BI,'RAB Prices Long'!$B:$B,'All Prices combined'!$D53,'RAB Prices Long'!$E:$E,'All Prices combined'!$G53)))),2)</f>
        <v>194.87</v>
      </c>
      <c r="BG53" s="2">
        <f>ROUND(IF($B53="Annuity",SUMIFS('Annuity Prices'!BJ:BJ,'Annuity Prices'!$B:$B,$D53,'Annuity Prices'!$E:$E,$G53),IF($B53="RAB Short",SUMIFS('RAB Prices Short'!BJ:BJ,'RAB Prices Short'!$B:$B,'All Prices combined'!$D53,'RAB Prices Short'!$E:$E,'All Prices combined'!$G53),IF($B53="RAB Long",SUMIFS('RAB Prices Long'!BJ:BJ,'RAB Prices Long'!$B:$B,'All Prices combined'!$D53,'RAB Prices Long'!$E:$E,'All Prices combined'!$G53)))),2)</f>
        <v>199.74</v>
      </c>
      <c r="BH53" s="2">
        <f>ROUND(IF($B53="Annuity",SUMIFS('Annuity Prices'!BK:BK,'Annuity Prices'!$B:$B,$D53,'Annuity Prices'!$E:$E,$G53),IF($B53="RAB Short",SUMIFS('RAB Prices Short'!BK:BK,'RAB Prices Short'!$B:$B,'All Prices combined'!$D53,'RAB Prices Short'!$E:$E,'All Prices combined'!$G53),IF($B53="RAB Long",SUMIFS('RAB Prices Long'!BK:BK,'RAB Prices Long'!$B:$B,'All Prices combined'!$D53,'RAB Prices Long'!$E:$E,'All Prices combined'!$G53)))),2)</f>
        <v>204.73</v>
      </c>
      <c r="BI53" s="2">
        <f>ROUND(IF($B53="Annuity",SUMIFS('Annuity Prices'!BL:BL,'Annuity Prices'!$B:$B,$D53,'Annuity Prices'!$E:$E,$G53),IF($B53="RAB Short",SUMIFS('RAB Prices Short'!BL:BL,'RAB Prices Short'!$B:$B,'All Prices combined'!$D53,'RAB Prices Short'!$E:$E,'All Prices combined'!$G53),IF($B53="RAB Long",SUMIFS('RAB Prices Long'!BL:BL,'RAB Prices Long'!$B:$B,'All Prices combined'!$D53,'RAB Prices Long'!$E:$E,'All Prices combined'!$G53)))),2)</f>
        <v>209.85</v>
      </c>
      <c r="BJ53" s="2">
        <f>ROUND(IF($B53="Annuity",SUMIFS('Annuity Prices'!BM:BM,'Annuity Prices'!$B:$B,$D53,'Annuity Prices'!$E:$E,$G53),IF($B53="RAB Short",SUMIFS('RAB Prices Short'!BM:BM,'RAB Prices Short'!$B:$B,'All Prices combined'!$D53,'RAB Prices Short'!$E:$E,'All Prices combined'!$G53),IF($B53="RAB Long",SUMIFS('RAB Prices Long'!BM:BM,'RAB Prices Long'!$B:$B,'All Prices combined'!$D53,'RAB Prices Long'!$E:$E,'All Prices combined'!$G53)))),2)</f>
        <v>216.5</v>
      </c>
      <c r="BK53" s="2">
        <f>ROUND(IF($B53="Annuity",SUMIFS('Annuity Prices'!BN:BN,'Annuity Prices'!$B:$B,$D53,'Annuity Prices'!$E:$E,$G53),IF($B53="RAB Short",SUMIFS('RAB Prices Short'!BN:BN,'RAB Prices Short'!$B:$B,'All Prices combined'!$D53,'RAB Prices Short'!$E:$E,'All Prices combined'!$G53),IF($B53="RAB Long",SUMIFS('RAB Prices Long'!BN:BN,'RAB Prices Long'!$B:$B,'All Prices combined'!$D53,'RAB Prices Long'!$E:$E,'All Prices combined'!$G53)))),2)</f>
        <v>221.92</v>
      </c>
      <c r="BL53" s="2">
        <f>ROUND(IF($B53="Annuity",SUMIFS('Annuity Prices'!BO:BO,'Annuity Prices'!$B:$B,$D53,'Annuity Prices'!$E:$E,$G53),IF($B53="RAB Short",SUMIFS('RAB Prices Short'!BO:BO,'RAB Prices Short'!$B:$B,'All Prices combined'!$D53,'RAB Prices Short'!$E:$E,'All Prices combined'!$G53),IF($B53="RAB Long",SUMIFS('RAB Prices Long'!BO:BO,'RAB Prices Long'!$B:$B,'All Prices combined'!$D53,'RAB Prices Long'!$E:$E,'All Prices combined'!$G53)))),2)</f>
        <v>227.46</v>
      </c>
      <c r="BM53" s="2">
        <f>ROUND(IF($B53="Annuity",SUMIFS('Annuity Prices'!BP:BP,'Annuity Prices'!$B:$B,$D53,'Annuity Prices'!$E:$E,$G53),IF($B53="RAB Short",SUMIFS('RAB Prices Short'!BP:BP,'RAB Prices Short'!$B:$B,'All Prices combined'!$D53,'RAB Prices Short'!$E:$E,'All Prices combined'!$G53),IF($B53="RAB Long",SUMIFS('RAB Prices Long'!BP:BP,'RAB Prices Long'!$B:$B,'All Prices combined'!$D53,'RAB Prices Long'!$E:$E,'All Prices combined'!$G53)))),2)</f>
        <v>233.15</v>
      </c>
      <c r="BN53" s="2">
        <f>ROUND(IF($B53="Annuity",SUMIFS('Annuity Prices'!BQ:BQ,'Annuity Prices'!$B:$B,$D53,'Annuity Prices'!$E:$E,$G53),IF($B53="RAB Short",SUMIFS('RAB Prices Short'!BQ:BQ,'RAB Prices Short'!$B:$B,'All Prices combined'!$D53,'RAB Prices Short'!$E:$E,'All Prices combined'!$G53),IF($B53="RAB Long",SUMIFS('RAB Prices Long'!BQ:BQ,'RAB Prices Long'!$B:$B,'All Prices combined'!$D53,'RAB Prices Long'!$E:$E,'All Prices combined'!$G53)))),2)</f>
        <v>240.59</v>
      </c>
      <c r="BO53" s="2">
        <f>ROUND(IF($B53="Annuity",SUMIFS('Annuity Prices'!BR:BR,'Annuity Prices'!$B:$B,$D53,'Annuity Prices'!$E:$E,$G53),IF($B53="RAB Short",SUMIFS('RAB Prices Short'!BR:BR,'RAB Prices Short'!$B:$B,'All Prices combined'!$D53,'RAB Prices Short'!$E:$E,'All Prices combined'!$G53),IF($B53="RAB Long",SUMIFS('RAB Prices Long'!BR:BR,'RAB Prices Long'!$B:$B,'All Prices combined'!$D53,'RAB Prices Long'!$E:$E,'All Prices combined'!$G53)))),2)</f>
        <v>246.61</v>
      </c>
      <c r="BP53" s="2">
        <f>ROUND(IF($B53="Annuity",SUMIFS('Annuity Prices'!BS:BS,'Annuity Prices'!$B:$B,$D53,'Annuity Prices'!$E:$E,$G53),IF($B53="RAB Short",SUMIFS('RAB Prices Short'!BS:BS,'RAB Prices Short'!$B:$B,'All Prices combined'!$D53,'RAB Prices Short'!$E:$E,'All Prices combined'!$G53),IF($B53="RAB Long",SUMIFS('RAB Prices Long'!BS:BS,'RAB Prices Long'!$B:$B,'All Prices combined'!$D53,'RAB Prices Long'!$E:$E,'All Prices combined'!$G53)))),2)</f>
        <v>252.77</v>
      </c>
      <c r="BQ53" s="2">
        <f>ROUND(IF($B53="Annuity",SUMIFS('Annuity Prices'!BT:BT,'Annuity Prices'!$B:$B,$D53,'Annuity Prices'!$E:$E,$G53),IF($B53="RAB Short",SUMIFS('RAB Prices Short'!BT:BT,'RAB Prices Short'!$B:$B,'All Prices combined'!$D53,'RAB Prices Short'!$E:$E,'All Prices combined'!$G53),IF($B53="RAB Long",SUMIFS('RAB Prices Long'!BT:BT,'RAB Prices Long'!$B:$B,'All Prices combined'!$D53,'RAB Prices Long'!$E:$E,'All Prices combined'!$G53)))),2)</f>
        <v>259.08999999999997</v>
      </c>
      <c r="BR53" s="2">
        <f>ROUND(IF($B53="Annuity",SUMIFS('Annuity Prices'!BU:BU,'Annuity Prices'!$B:$B,$D53,'Annuity Prices'!$E:$E,$G53),IF($B53="RAB Short",SUMIFS('RAB Prices Short'!BU:BU,'RAB Prices Short'!$B:$B,'All Prices combined'!$D53,'RAB Prices Short'!$E:$E,'All Prices combined'!$G53),IF($B53="RAB Long",SUMIFS('RAB Prices Long'!BU:BU,'RAB Prices Long'!$B:$B,'All Prices combined'!$D53,'RAB Prices Long'!$E:$E,'All Prices combined'!$G53)))),2)</f>
        <v>267.42</v>
      </c>
      <c r="BS53" s="2">
        <f>ROUND(IF($B53="Annuity",SUMIFS('Annuity Prices'!BV:BV,'Annuity Prices'!$B:$B,$D53,'Annuity Prices'!$E:$E,$G53),IF($B53="RAB Short",SUMIFS('RAB Prices Short'!BV:BV,'RAB Prices Short'!$B:$B,'All Prices combined'!$D53,'RAB Prices Short'!$E:$E,'All Prices combined'!$G53),IF($B53="RAB Long",SUMIFS('RAB Prices Long'!BV:BV,'RAB Prices Long'!$B:$B,'All Prices combined'!$D53,'RAB Prices Long'!$E:$E,'All Prices combined'!$G53)))),2)</f>
        <v>274.10000000000002</v>
      </c>
      <c r="BT53" s="2">
        <f>ROUND(IF($B53="Annuity",SUMIFS('Annuity Prices'!BW:BW,'Annuity Prices'!$B:$B,$D53,'Annuity Prices'!$E:$E,$G53),IF($B53="RAB Short",SUMIFS('RAB Prices Short'!BW:BW,'RAB Prices Short'!$B:$B,'All Prices combined'!$D53,'RAB Prices Short'!$E:$E,'All Prices combined'!$G53),IF($B53="RAB Long",SUMIFS('RAB Prices Long'!BW:BW,'RAB Prices Long'!$B:$B,'All Prices combined'!$D53,'RAB Prices Long'!$E:$E,'All Prices combined'!$G53)))),2)</f>
        <v>280.95</v>
      </c>
      <c r="BU53" s="2">
        <f>ROUND(IF($B53="Annuity",SUMIFS('Annuity Prices'!BX:BX,'Annuity Prices'!$B:$B,$D53,'Annuity Prices'!$E:$E,$G53),IF($B53="RAB Short",SUMIFS('RAB Prices Short'!BX:BX,'RAB Prices Short'!$B:$B,'All Prices combined'!$D53,'RAB Prices Short'!$E:$E,'All Prices combined'!$G53),IF($B53="RAB Long",SUMIFS('RAB Prices Long'!BX:BX,'RAB Prices Long'!$B:$B,'All Prices combined'!$D53,'RAB Prices Long'!$E:$E,'All Prices combined'!$G53)))),2)</f>
        <v>287.98</v>
      </c>
    </row>
    <row r="54" spans="2:73" x14ac:dyDescent="0.25">
      <c r="B54" t="s">
        <v>37</v>
      </c>
      <c r="C54" s="1">
        <v>10</v>
      </c>
      <c r="D54" s="1" t="s">
        <v>157</v>
      </c>
      <c r="E54" s="1" t="s">
        <v>154</v>
      </c>
      <c r="F54" s="1">
        <v>10</v>
      </c>
      <c r="G54" s="1" t="s">
        <v>40</v>
      </c>
      <c r="H54" s="1"/>
      <c r="I54" s="2">
        <f>ROUND(IF($B54="Annuity",SUMIFS('Annuity Prices'!L:L,'Annuity Prices'!$B:$B,$D54,'Annuity Prices'!$E:$E,$G54),IF($B54="RAB Short",SUMIFS('RAB Prices Short'!L:L,'RAB Prices Short'!$B:$B,'All Prices combined'!$D54,'RAB Prices Short'!$E:$E,'All Prices combined'!$G54),IF($B54="RAB Long",SUMIFS('RAB Prices Long'!L:L,'RAB Prices Long'!$B:$B,'All Prices combined'!$D54,'RAB Prices Long'!$E:$E,'All Prices combined'!$G54)))),2)</f>
        <v>5.59</v>
      </c>
      <c r="J54" s="2">
        <f>ROUND(IF($B54="Annuity",SUMIFS('Annuity Prices'!M:M,'Annuity Prices'!$B:$B,$D54,'Annuity Prices'!$E:$E,$G54),IF($B54="RAB Short",SUMIFS('RAB Prices Short'!M:M,'RAB Prices Short'!$B:$B,'All Prices combined'!$D54,'RAB Prices Short'!$E:$E,'All Prices combined'!$G54),IF($B54="RAB Long",SUMIFS('RAB Prices Long'!M:M,'RAB Prices Long'!$B:$B,'All Prices combined'!$D54,'RAB Prices Long'!$E:$E,'All Prices combined'!$G54)))),2)</f>
        <v>5.75</v>
      </c>
      <c r="K54" s="2">
        <f>ROUND(IF($B54="Annuity",SUMIFS('Annuity Prices'!N:N,'Annuity Prices'!$B:$B,$D54,'Annuity Prices'!$E:$E,$G54),IF($B54="RAB Short",SUMIFS('RAB Prices Short'!N:N,'RAB Prices Short'!$B:$B,'All Prices combined'!$D54,'RAB Prices Short'!$E:$E,'All Prices combined'!$G54),IF($B54="RAB Long",SUMIFS('RAB Prices Long'!N:N,'RAB Prices Long'!$B:$B,'All Prices combined'!$D54,'RAB Prices Long'!$E:$E,'All Prices combined'!$G54)))),2)</f>
        <v>5.92</v>
      </c>
      <c r="L54" s="2">
        <f>ROUND(IF($B54="Annuity",SUMIFS('Annuity Prices'!O:O,'Annuity Prices'!$B:$B,$D54,'Annuity Prices'!$E:$E,$G54),IF($B54="RAB Short",SUMIFS('RAB Prices Short'!O:O,'RAB Prices Short'!$B:$B,'All Prices combined'!$D54,'RAB Prices Short'!$E:$E,'All Prices combined'!$G54),IF($B54="RAB Long",SUMIFS('RAB Prices Long'!O:O,'RAB Prices Long'!$B:$B,'All Prices combined'!$D54,'RAB Prices Long'!$E:$E,'All Prices combined'!$G54)))),2)</f>
        <v>6.09</v>
      </c>
      <c r="M54" s="2">
        <f>ROUND(IF($B54="Annuity",SUMIFS('Annuity Prices'!P:P,'Annuity Prices'!$B:$B,$D54,'Annuity Prices'!$E:$E,$G54),IF($B54="RAB Short",SUMIFS('RAB Prices Short'!P:P,'RAB Prices Short'!$B:$B,'All Prices combined'!$D54,'RAB Prices Short'!$E:$E,'All Prices combined'!$G54),IF($B54="RAB Long",SUMIFS('RAB Prices Long'!P:P,'RAB Prices Long'!$B:$B,'All Prices combined'!$D54,'RAB Prices Long'!$E:$E,'All Prices combined'!$G54)))),2)</f>
        <v>6.19</v>
      </c>
      <c r="N54" s="2">
        <f>ROUND(IF($B54="Annuity",SUMIFS('Annuity Prices'!Q:Q,'Annuity Prices'!$B:$B,$D54,'Annuity Prices'!$E:$E,$G54),IF($B54="RAB Short",SUMIFS('RAB Prices Short'!Q:Q,'RAB Prices Short'!$B:$B,'All Prices combined'!$D54,'RAB Prices Short'!$E:$E,'All Prices combined'!$G54),IF($B54="RAB Long",SUMIFS('RAB Prices Long'!Q:Q,'RAB Prices Long'!$B:$B,'All Prices combined'!$D54,'RAB Prices Long'!$E:$E,'All Prices combined'!$G54)))),2)</f>
        <v>6.35</v>
      </c>
      <c r="O54" s="2">
        <f>ROUND(IF($B54="Annuity",SUMIFS('Annuity Prices'!R:R,'Annuity Prices'!$B:$B,$D54,'Annuity Prices'!$E:$E,$G54),IF($B54="RAB Short",SUMIFS('RAB Prices Short'!R:R,'RAB Prices Short'!$B:$B,'All Prices combined'!$D54,'RAB Prices Short'!$E:$E,'All Prices combined'!$G54),IF($B54="RAB Long",SUMIFS('RAB Prices Long'!R:R,'RAB Prices Long'!$B:$B,'All Prices combined'!$D54,'RAB Prices Long'!$E:$E,'All Prices combined'!$G54)))),2)</f>
        <v>6.5</v>
      </c>
      <c r="P54" s="2">
        <f>ROUND(IF($B54="Annuity",SUMIFS('Annuity Prices'!S:S,'Annuity Prices'!$B:$B,$D54,'Annuity Prices'!$E:$E,$G54),IF($B54="RAB Short",SUMIFS('RAB Prices Short'!S:S,'RAB Prices Short'!$B:$B,'All Prices combined'!$D54,'RAB Prices Short'!$E:$E,'All Prices combined'!$G54),IF($B54="RAB Long",SUMIFS('RAB Prices Long'!S:S,'RAB Prices Long'!$B:$B,'All Prices combined'!$D54,'RAB Prices Long'!$E:$E,'All Prices combined'!$G54)))),2)</f>
        <v>6.67</v>
      </c>
      <c r="Q54" s="2">
        <f>ROUND(IF($B54="Annuity",SUMIFS('Annuity Prices'!T:T,'Annuity Prices'!$B:$B,$D54,'Annuity Prices'!$E:$E,$G54),IF($B54="RAB Short",SUMIFS('RAB Prices Short'!T:T,'RAB Prices Short'!$B:$B,'All Prices combined'!$D54,'RAB Prices Short'!$E:$E,'All Prices combined'!$G54),IF($B54="RAB Long",SUMIFS('RAB Prices Long'!T:T,'RAB Prices Long'!$B:$B,'All Prices combined'!$D54,'RAB Prices Long'!$E:$E,'All Prices combined'!$G54)))),2)</f>
        <v>6.8</v>
      </c>
      <c r="R54" s="2">
        <f>ROUND(IF($B54="Annuity",SUMIFS('Annuity Prices'!U:U,'Annuity Prices'!$B:$B,$D54,'Annuity Prices'!$E:$E,$G54),IF($B54="RAB Short",SUMIFS('RAB Prices Short'!U:U,'RAB Prices Short'!$B:$B,'All Prices combined'!$D54,'RAB Prices Short'!$E:$E,'All Prices combined'!$G54),IF($B54="RAB Long",SUMIFS('RAB Prices Long'!U:U,'RAB Prices Long'!$B:$B,'All Prices combined'!$D54,'RAB Prices Long'!$E:$E,'All Prices combined'!$G54)))),2)</f>
        <v>6.97</v>
      </c>
      <c r="S54" s="2">
        <f>ROUND(IF($B54="Annuity",SUMIFS('Annuity Prices'!V:V,'Annuity Prices'!$B:$B,$D54,'Annuity Prices'!$E:$E,$G54),IF($B54="RAB Short",SUMIFS('RAB Prices Short'!V:V,'RAB Prices Short'!$B:$B,'All Prices combined'!$D54,'RAB Prices Short'!$E:$E,'All Prices combined'!$G54),IF($B54="RAB Long",SUMIFS('RAB Prices Long'!V:V,'RAB Prices Long'!$B:$B,'All Prices combined'!$D54,'RAB Prices Long'!$E:$E,'All Prices combined'!$G54)))),2)</f>
        <v>7.15</v>
      </c>
      <c r="T54" s="2">
        <f>ROUND(IF($B54="Annuity",SUMIFS('Annuity Prices'!W:W,'Annuity Prices'!$B:$B,$D54,'Annuity Prices'!$E:$E,$G54),IF($B54="RAB Short",SUMIFS('RAB Prices Short'!W:W,'RAB Prices Short'!$B:$B,'All Prices combined'!$D54,'RAB Prices Short'!$E:$E,'All Prices combined'!$G54),IF($B54="RAB Long",SUMIFS('RAB Prices Long'!W:W,'RAB Prices Long'!$B:$B,'All Prices combined'!$D54,'RAB Prices Long'!$E:$E,'All Prices combined'!$G54)))),2)</f>
        <v>7.32</v>
      </c>
      <c r="U54" s="2">
        <f>ROUND(IF($B54="Annuity",SUMIFS('Annuity Prices'!X:X,'Annuity Prices'!$B:$B,$D54,'Annuity Prices'!$E:$E,$G54),IF($B54="RAB Short",SUMIFS('RAB Prices Short'!X:X,'RAB Prices Short'!$B:$B,'All Prices combined'!$D54,'RAB Prices Short'!$E:$E,'All Prices combined'!$G54),IF($B54="RAB Long",SUMIFS('RAB Prices Long'!X:X,'RAB Prices Long'!$B:$B,'All Prices combined'!$D54,'RAB Prices Long'!$E:$E,'All Prices combined'!$G54)))),2)</f>
        <v>7.47</v>
      </c>
      <c r="V54" s="2">
        <f>ROUND(IF($B54="Annuity",SUMIFS('Annuity Prices'!Y:Y,'Annuity Prices'!$B:$B,$D54,'Annuity Prices'!$E:$E,$G54),IF($B54="RAB Short",SUMIFS('RAB Prices Short'!Y:Y,'RAB Prices Short'!$B:$B,'All Prices combined'!$D54,'RAB Prices Short'!$E:$E,'All Prices combined'!$G54),IF($B54="RAB Long",SUMIFS('RAB Prices Long'!Y:Y,'RAB Prices Long'!$B:$B,'All Prices combined'!$D54,'RAB Prices Long'!$E:$E,'All Prices combined'!$G54)))),2)</f>
        <v>7.66</v>
      </c>
      <c r="W54" s="2">
        <f>ROUND(IF($B54="Annuity",SUMIFS('Annuity Prices'!Z:Z,'Annuity Prices'!$B:$B,$D54,'Annuity Prices'!$E:$E,$G54),IF($B54="RAB Short",SUMIFS('RAB Prices Short'!Z:Z,'RAB Prices Short'!$B:$B,'All Prices combined'!$D54,'RAB Prices Short'!$E:$E,'All Prices combined'!$G54),IF($B54="RAB Long",SUMIFS('RAB Prices Long'!Z:Z,'RAB Prices Long'!$B:$B,'All Prices combined'!$D54,'RAB Prices Long'!$E:$E,'All Prices combined'!$G54)))),2)</f>
        <v>7.85</v>
      </c>
      <c r="X54" s="2">
        <f>ROUND(IF($B54="Annuity",SUMIFS('Annuity Prices'!AA:AA,'Annuity Prices'!$B:$B,$D54,'Annuity Prices'!$E:$E,$G54),IF($B54="RAB Short",SUMIFS('RAB Prices Short'!AA:AA,'RAB Prices Short'!$B:$B,'All Prices combined'!$D54,'RAB Prices Short'!$E:$E,'All Prices combined'!$G54),IF($B54="RAB Long",SUMIFS('RAB Prices Long'!AA:AA,'RAB Prices Long'!$B:$B,'All Prices combined'!$D54,'RAB Prices Long'!$E:$E,'All Prices combined'!$G54)))),2)</f>
        <v>8.0500000000000007</v>
      </c>
      <c r="Y54" s="2">
        <f>ROUND(IF($B54="Annuity",SUMIFS('Annuity Prices'!AB:AB,'Annuity Prices'!$B:$B,$D54,'Annuity Prices'!$E:$E,$G54),IF($B54="RAB Short",SUMIFS('RAB Prices Short'!AB:AB,'RAB Prices Short'!$B:$B,'All Prices combined'!$D54,'RAB Prices Short'!$E:$E,'All Prices combined'!$G54),IF($B54="RAB Long",SUMIFS('RAB Prices Long'!AB:AB,'RAB Prices Long'!$B:$B,'All Prices combined'!$D54,'RAB Prices Long'!$E:$E,'All Prices combined'!$G54)))),2)</f>
        <v>8.2100000000000009</v>
      </c>
      <c r="Z54" s="2">
        <f>ROUND(IF($B54="Annuity",SUMIFS('Annuity Prices'!AC:AC,'Annuity Prices'!$B:$B,$D54,'Annuity Prices'!$E:$E,$G54),IF($B54="RAB Short",SUMIFS('RAB Prices Short'!AC:AC,'RAB Prices Short'!$B:$B,'All Prices combined'!$D54,'RAB Prices Short'!$E:$E,'All Prices combined'!$G54),IF($B54="RAB Long",SUMIFS('RAB Prices Long'!AC:AC,'RAB Prices Long'!$B:$B,'All Prices combined'!$D54,'RAB Prices Long'!$E:$E,'All Prices combined'!$G54)))),2)</f>
        <v>8.41</v>
      </c>
      <c r="AA54" s="2">
        <f>ROUND(IF($B54="Annuity",SUMIFS('Annuity Prices'!AD:AD,'Annuity Prices'!$B:$B,$D54,'Annuity Prices'!$E:$E,$G54),IF($B54="RAB Short",SUMIFS('RAB Prices Short'!AD:AD,'RAB Prices Short'!$B:$B,'All Prices combined'!$D54,'RAB Prices Short'!$E:$E,'All Prices combined'!$G54),IF($B54="RAB Long",SUMIFS('RAB Prices Long'!AD:AD,'RAB Prices Long'!$B:$B,'All Prices combined'!$D54,'RAB Prices Long'!$E:$E,'All Prices combined'!$G54)))),2)</f>
        <v>8.6199999999999992</v>
      </c>
      <c r="AB54" s="2">
        <f>ROUND(IF($B54="Annuity",SUMIFS('Annuity Prices'!AE:AE,'Annuity Prices'!$B:$B,$D54,'Annuity Prices'!$E:$E,$G54),IF($B54="RAB Short",SUMIFS('RAB Prices Short'!AE:AE,'RAB Prices Short'!$B:$B,'All Prices combined'!$D54,'RAB Prices Short'!$E:$E,'All Prices combined'!$G54),IF($B54="RAB Long",SUMIFS('RAB Prices Long'!AE:AE,'RAB Prices Long'!$B:$B,'All Prices combined'!$D54,'RAB Prices Long'!$E:$E,'All Prices combined'!$G54)))),2)</f>
        <v>8.84</v>
      </c>
      <c r="AC54" s="2">
        <f>ROUND(IF($B54="Annuity",SUMIFS('Annuity Prices'!AF:AF,'Annuity Prices'!$B:$B,$D54,'Annuity Prices'!$E:$E,$G54),IF($B54="RAB Short",SUMIFS('RAB Prices Short'!AF:AF,'RAB Prices Short'!$B:$B,'All Prices combined'!$D54,'RAB Prices Short'!$E:$E,'All Prices combined'!$G54),IF($B54="RAB Long",SUMIFS('RAB Prices Long'!AF:AF,'RAB Prices Long'!$B:$B,'All Prices combined'!$D54,'RAB Prices Long'!$E:$E,'All Prices combined'!$G54)))),2)</f>
        <v>9.01</v>
      </c>
      <c r="AD54" s="2">
        <f>ROUND(IF($B54="Annuity",SUMIFS('Annuity Prices'!AG:AG,'Annuity Prices'!$B:$B,$D54,'Annuity Prices'!$E:$E,$G54),IF($B54="RAB Short",SUMIFS('RAB Prices Short'!AG:AG,'RAB Prices Short'!$B:$B,'All Prices combined'!$D54,'RAB Prices Short'!$E:$E,'All Prices combined'!$G54),IF($B54="RAB Long",SUMIFS('RAB Prices Long'!AG:AG,'RAB Prices Long'!$B:$B,'All Prices combined'!$D54,'RAB Prices Long'!$E:$E,'All Prices combined'!$G54)))),2)</f>
        <v>9.24</v>
      </c>
      <c r="AE54" s="2">
        <f>ROUND(IF($B54="Annuity",SUMIFS('Annuity Prices'!AH:AH,'Annuity Prices'!$B:$B,$D54,'Annuity Prices'!$E:$E,$G54),IF($B54="RAB Short",SUMIFS('RAB Prices Short'!AH:AH,'RAB Prices Short'!$B:$B,'All Prices combined'!$D54,'RAB Prices Short'!$E:$E,'All Prices combined'!$G54),IF($B54="RAB Long",SUMIFS('RAB Prices Long'!AH:AH,'RAB Prices Long'!$B:$B,'All Prices combined'!$D54,'RAB Prices Long'!$E:$E,'All Prices combined'!$G54)))),2)</f>
        <v>9.4700000000000006</v>
      </c>
      <c r="AF54" s="2">
        <f>ROUND(IF($B54="Annuity",SUMIFS('Annuity Prices'!AI:AI,'Annuity Prices'!$B:$B,$D54,'Annuity Prices'!$E:$E,$G54),IF($B54="RAB Short",SUMIFS('RAB Prices Short'!AI:AI,'RAB Prices Short'!$B:$B,'All Prices combined'!$D54,'RAB Prices Short'!$E:$E,'All Prices combined'!$G54),IF($B54="RAB Long",SUMIFS('RAB Prices Long'!AI:AI,'RAB Prices Long'!$B:$B,'All Prices combined'!$D54,'RAB Prices Long'!$E:$E,'All Prices combined'!$G54)))),2)</f>
        <v>9.7100000000000009</v>
      </c>
      <c r="AG54" s="2">
        <f>ROUND(IF($B54="Annuity",SUMIFS('Annuity Prices'!AJ:AJ,'Annuity Prices'!$B:$B,$D54,'Annuity Prices'!$E:$E,$G54),IF($B54="RAB Short",SUMIFS('RAB Prices Short'!AJ:AJ,'RAB Prices Short'!$B:$B,'All Prices combined'!$D54,'RAB Prices Short'!$E:$E,'All Prices combined'!$G54),IF($B54="RAB Long",SUMIFS('RAB Prices Long'!AJ:AJ,'RAB Prices Long'!$B:$B,'All Prices combined'!$D54,'RAB Prices Long'!$E:$E,'All Prices combined'!$G54)))),2)</f>
        <v>9.9</v>
      </c>
      <c r="AH54" s="2">
        <f>ROUND(IF($B54="Annuity",SUMIFS('Annuity Prices'!AK:AK,'Annuity Prices'!$B:$B,$D54,'Annuity Prices'!$E:$E,$G54),IF($B54="RAB Short",SUMIFS('RAB Prices Short'!AK:AK,'RAB Prices Short'!$B:$B,'All Prices combined'!$D54,'RAB Prices Short'!$E:$E,'All Prices combined'!$G54),IF($B54="RAB Long",SUMIFS('RAB Prices Long'!AK:AK,'RAB Prices Long'!$B:$B,'All Prices combined'!$D54,'RAB Prices Long'!$E:$E,'All Prices combined'!$G54)))),2)</f>
        <v>10.15</v>
      </c>
      <c r="AI54" s="2">
        <f>ROUND(IF($B54="Annuity",SUMIFS('Annuity Prices'!AL:AL,'Annuity Prices'!$B:$B,$D54,'Annuity Prices'!$E:$E,$G54),IF($B54="RAB Short",SUMIFS('RAB Prices Short'!AL:AL,'RAB Prices Short'!$B:$B,'All Prices combined'!$D54,'RAB Prices Short'!$E:$E,'All Prices combined'!$G54),IF($B54="RAB Long",SUMIFS('RAB Prices Long'!AL:AL,'RAB Prices Long'!$B:$B,'All Prices combined'!$D54,'RAB Prices Long'!$E:$E,'All Prices combined'!$G54)))),2)</f>
        <v>10.4</v>
      </c>
      <c r="AJ54" s="2">
        <f>ROUND(IF($B54="Annuity",SUMIFS('Annuity Prices'!AM:AM,'Annuity Prices'!$B:$B,$D54,'Annuity Prices'!$E:$E,$G54),IF($B54="RAB Short",SUMIFS('RAB Prices Short'!AM:AM,'RAB Prices Short'!$B:$B,'All Prices combined'!$D54,'RAB Prices Short'!$E:$E,'All Prices combined'!$G54),IF($B54="RAB Long",SUMIFS('RAB Prices Long'!AM:AM,'RAB Prices Long'!$B:$B,'All Prices combined'!$D54,'RAB Prices Long'!$E:$E,'All Prices combined'!$G54)))),2)</f>
        <v>10.66</v>
      </c>
      <c r="AK54" s="2">
        <f>ROUND(IF($B54="Annuity",SUMIFS('Annuity Prices'!AN:AN,'Annuity Prices'!$B:$B,$D54,'Annuity Prices'!$E:$E,$G54),IF($B54="RAB Short",SUMIFS('RAB Prices Short'!AN:AN,'RAB Prices Short'!$B:$B,'All Prices combined'!$D54,'RAB Prices Short'!$E:$E,'All Prices combined'!$G54),IF($B54="RAB Long",SUMIFS('RAB Prices Long'!AN:AN,'RAB Prices Long'!$B:$B,'All Prices combined'!$D54,'RAB Prices Long'!$E:$E,'All Prices combined'!$G54)))),2)</f>
        <v>10.88</v>
      </c>
      <c r="AL54" s="2">
        <f>ROUND(IF($B54="Annuity",SUMIFS('Annuity Prices'!AO:AO,'Annuity Prices'!$B:$B,$D54,'Annuity Prices'!$E:$E,$G54),IF($B54="RAB Short",SUMIFS('RAB Prices Short'!AO:AO,'RAB Prices Short'!$B:$B,'All Prices combined'!$D54,'RAB Prices Short'!$E:$E,'All Prices combined'!$G54),IF($B54="RAB Long",SUMIFS('RAB Prices Long'!AO:AO,'RAB Prices Long'!$B:$B,'All Prices combined'!$D54,'RAB Prices Long'!$E:$E,'All Prices combined'!$G54)))),2)</f>
        <v>11.15</v>
      </c>
      <c r="AM54" s="2">
        <f>ROUND(IF($B54="Annuity",SUMIFS('Annuity Prices'!AP:AP,'Annuity Prices'!$B:$B,$D54,'Annuity Prices'!$E:$E,$G54),IF($B54="RAB Short",SUMIFS('RAB Prices Short'!AP:AP,'RAB Prices Short'!$B:$B,'All Prices combined'!$D54,'RAB Prices Short'!$E:$E,'All Prices combined'!$G54),IF($B54="RAB Long",SUMIFS('RAB Prices Long'!AP:AP,'RAB Prices Long'!$B:$B,'All Prices combined'!$D54,'RAB Prices Long'!$E:$E,'All Prices combined'!$G54)))),2)</f>
        <v>11.43</v>
      </c>
      <c r="AN54" s="2">
        <f>ROUND(IF($B54="Annuity",SUMIFS('Annuity Prices'!AQ:AQ,'Annuity Prices'!$B:$B,$D54,'Annuity Prices'!$E:$E,$G54),IF($B54="RAB Short",SUMIFS('RAB Prices Short'!AQ:AQ,'RAB Prices Short'!$B:$B,'All Prices combined'!$D54,'RAB Prices Short'!$E:$E,'All Prices combined'!$G54),IF($B54="RAB Long",SUMIFS('RAB Prices Long'!AQ:AQ,'RAB Prices Long'!$B:$B,'All Prices combined'!$D54,'RAB Prices Long'!$E:$E,'All Prices combined'!$G54)))),2)</f>
        <v>11.71</v>
      </c>
      <c r="AO54" s="2">
        <f>ROUND(IF($B54="Annuity",SUMIFS('Annuity Prices'!AR:AR,'Annuity Prices'!$B:$B,$D54,'Annuity Prices'!$E:$E,$G54),IF($B54="RAB Short",SUMIFS('RAB Prices Short'!AR:AR,'RAB Prices Short'!$B:$B,'All Prices combined'!$D54,'RAB Prices Short'!$E:$E,'All Prices combined'!$G54),IF($B54="RAB Long",SUMIFS('RAB Prices Long'!AR:AR,'RAB Prices Long'!$B:$B,'All Prices combined'!$D54,'RAB Prices Long'!$E:$E,'All Prices combined'!$G54)))),2)</f>
        <v>4.3899999999999997</v>
      </c>
      <c r="AP54" s="2">
        <f>ROUND(IF($B54="Annuity",SUMIFS('Annuity Prices'!AS:AS,'Annuity Prices'!$B:$B,$D54,'Annuity Prices'!$E:$E,$G54),IF($B54="RAB Short",SUMIFS('RAB Prices Short'!AS:AS,'RAB Prices Short'!$B:$B,'All Prices combined'!$D54,'RAB Prices Short'!$E:$E,'All Prices combined'!$G54),IF($B54="RAB Long",SUMIFS('RAB Prices Long'!AS:AS,'RAB Prices Long'!$B:$B,'All Prices combined'!$D54,'RAB Prices Long'!$E:$E,'All Prices combined'!$G54)))),2)</f>
        <v>5.59</v>
      </c>
      <c r="AQ54" s="2">
        <f>ROUND(IF($B54="Annuity",SUMIFS('Annuity Prices'!AT:AT,'Annuity Prices'!$B:$B,$D54,'Annuity Prices'!$E:$E,$G54),IF($B54="RAB Short",SUMIFS('RAB Prices Short'!AT:AT,'RAB Prices Short'!$B:$B,'All Prices combined'!$D54,'RAB Prices Short'!$E:$E,'All Prices combined'!$G54),IF($B54="RAB Long",SUMIFS('RAB Prices Long'!AT:AT,'RAB Prices Long'!$B:$B,'All Prices combined'!$D54,'RAB Prices Long'!$E:$E,'All Prices combined'!$G54)))),2)</f>
        <v>5.75</v>
      </c>
      <c r="AR54" s="2">
        <f>ROUND(IF($B54="Annuity",SUMIFS('Annuity Prices'!AU:AU,'Annuity Prices'!$B:$B,$D54,'Annuity Prices'!$E:$E,$G54),IF($B54="RAB Short",SUMIFS('RAB Prices Short'!AU:AU,'RAB Prices Short'!$B:$B,'All Prices combined'!$D54,'RAB Prices Short'!$E:$E,'All Prices combined'!$G54),IF($B54="RAB Long",SUMIFS('RAB Prices Long'!AU:AU,'RAB Prices Long'!$B:$B,'All Prices combined'!$D54,'RAB Prices Long'!$E:$E,'All Prices combined'!$G54)))),2)</f>
        <v>5.92</v>
      </c>
      <c r="AS54" s="2">
        <f>ROUND(IF($B54="Annuity",SUMIFS('Annuity Prices'!AV:AV,'Annuity Prices'!$B:$B,$D54,'Annuity Prices'!$E:$E,$G54),IF($B54="RAB Short",SUMIFS('RAB Prices Short'!AV:AV,'RAB Prices Short'!$B:$B,'All Prices combined'!$D54,'RAB Prices Short'!$E:$E,'All Prices combined'!$G54),IF($B54="RAB Long",SUMIFS('RAB Prices Long'!AV:AV,'RAB Prices Long'!$B:$B,'All Prices combined'!$D54,'RAB Prices Long'!$E:$E,'All Prices combined'!$G54)))),2)</f>
        <v>6.09</v>
      </c>
      <c r="AT54" s="2">
        <f>ROUND(IF($B54="Annuity",SUMIFS('Annuity Prices'!AW:AW,'Annuity Prices'!$B:$B,$D54,'Annuity Prices'!$E:$E,$G54),IF($B54="RAB Short",SUMIFS('RAB Prices Short'!AW:AW,'RAB Prices Short'!$B:$B,'All Prices combined'!$D54,'RAB Prices Short'!$E:$E,'All Prices combined'!$G54),IF($B54="RAB Long",SUMIFS('RAB Prices Long'!AW:AW,'RAB Prices Long'!$B:$B,'All Prices combined'!$D54,'RAB Prices Long'!$E:$E,'All Prices combined'!$G54)))),2)</f>
        <v>6.26</v>
      </c>
      <c r="AU54" s="2">
        <f>ROUND(IF($B54="Annuity",SUMIFS('Annuity Prices'!AX:AX,'Annuity Prices'!$B:$B,$D54,'Annuity Prices'!$E:$E,$G54),IF($B54="RAB Short",SUMIFS('RAB Prices Short'!AX:AX,'RAB Prices Short'!$B:$B,'All Prices combined'!$D54,'RAB Prices Short'!$E:$E,'All Prices combined'!$G54),IF($B54="RAB Long",SUMIFS('RAB Prices Long'!AX:AX,'RAB Prices Long'!$B:$B,'All Prices combined'!$D54,'RAB Prices Long'!$E:$E,'All Prices combined'!$G54)))),2)</f>
        <v>6.44</v>
      </c>
      <c r="AV54" s="2">
        <f>ROUND(IF($B54="Annuity",SUMIFS('Annuity Prices'!AY:AY,'Annuity Prices'!$B:$B,$D54,'Annuity Prices'!$E:$E,$G54),IF($B54="RAB Short",SUMIFS('RAB Prices Short'!AY:AY,'RAB Prices Short'!$B:$B,'All Prices combined'!$D54,'RAB Prices Short'!$E:$E,'All Prices combined'!$G54),IF($B54="RAB Long",SUMIFS('RAB Prices Long'!AY:AY,'RAB Prices Long'!$B:$B,'All Prices combined'!$D54,'RAB Prices Long'!$E:$E,'All Prices combined'!$G54)))),2)</f>
        <v>6.5</v>
      </c>
      <c r="AW54" s="2">
        <f>ROUND(IF($B54="Annuity",SUMIFS('Annuity Prices'!AZ:AZ,'Annuity Prices'!$B:$B,$D54,'Annuity Prices'!$E:$E,$G54),IF($B54="RAB Short",SUMIFS('RAB Prices Short'!AZ:AZ,'RAB Prices Short'!$B:$B,'All Prices combined'!$D54,'RAB Prices Short'!$E:$E,'All Prices combined'!$G54),IF($B54="RAB Long",SUMIFS('RAB Prices Long'!AZ:AZ,'RAB Prices Long'!$B:$B,'All Prices combined'!$D54,'RAB Prices Long'!$E:$E,'All Prices combined'!$G54)))),2)</f>
        <v>6.67</v>
      </c>
      <c r="AX54" s="2">
        <f>ROUND(IF($B54="Annuity",SUMIFS('Annuity Prices'!BA:BA,'Annuity Prices'!$B:$B,$D54,'Annuity Prices'!$E:$E,$G54),IF($B54="RAB Short",SUMIFS('RAB Prices Short'!BA:BA,'RAB Prices Short'!$B:$B,'All Prices combined'!$D54,'RAB Prices Short'!$E:$E,'All Prices combined'!$G54),IF($B54="RAB Long",SUMIFS('RAB Prices Long'!BA:BA,'RAB Prices Long'!$B:$B,'All Prices combined'!$D54,'RAB Prices Long'!$E:$E,'All Prices combined'!$G54)))),2)</f>
        <v>6.8</v>
      </c>
      <c r="AY54" s="2">
        <f>ROUND(IF($B54="Annuity",SUMIFS('Annuity Prices'!BB:BB,'Annuity Prices'!$B:$B,$D54,'Annuity Prices'!$E:$E,$G54),IF($B54="RAB Short",SUMIFS('RAB Prices Short'!BB:BB,'RAB Prices Short'!$B:$B,'All Prices combined'!$D54,'RAB Prices Short'!$E:$E,'All Prices combined'!$G54),IF($B54="RAB Long",SUMIFS('RAB Prices Long'!BB:BB,'RAB Prices Long'!$B:$B,'All Prices combined'!$D54,'RAB Prices Long'!$E:$E,'All Prices combined'!$G54)))),2)</f>
        <v>6.97</v>
      </c>
      <c r="AZ54" s="2">
        <f>ROUND(IF($B54="Annuity",SUMIFS('Annuity Prices'!BC:BC,'Annuity Prices'!$B:$B,$D54,'Annuity Prices'!$E:$E,$G54),IF($B54="RAB Short",SUMIFS('RAB Prices Short'!BC:BC,'RAB Prices Short'!$B:$B,'All Prices combined'!$D54,'RAB Prices Short'!$E:$E,'All Prices combined'!$G54),IF($B54="RAB Long",SUMIFS('RAB Prices Long'!BC:BC,'RAB Prices Long'!$B:$B,'All Prices combined'!$D54,'RAB Prices Long'!$E:$E,'All Prices combined'!$G54)))),2)</f>
        <v>7.15</v>
      </c>
      <c r="BA54" s="2">
        <f>ROUND(IF($B54="Annuity",SUMIFS('Annuity Prices'!BD:BD,'Annuity Prices'!$B:$B,$D54,'Annuity Prices'!$E:$E,$G54),IF($B54="RAB Short",SUMIFS('RAB Prices Short'!BD:BD,'RAB Prices Short'!$B:$B,'All Prices combined'!$D54,'RAB Prices Short'!$E:$E,'All Prices combined'!$G54),IF($B54="RAB Long",SUMIFS('RAB Prices Long'!BD:BD,'RAB Prices Long'!$B:$B,'All Prices combined'!$D54,'RAB Prices Long'!$E:$E,'All Prices combined'!$G54)))),2)</f>
        <v>7.32</v>
      </c>
      <c r="BB54" s="2">
        <f>ROUND(IF($B54="Annuity",SUMIFS('Annuity Prices'!BE:BE,'Annuity Prices'!$B:$B,$D54,'Annuity Prices'!$E:$E,$G54),IF($B54="RAB Short",SUMIFS('RAB Prices Short'!BE:BE,'RAB Prices Short'!$B:$B,'All Prices combined'!$D54,'RAB Prices Short'!$E:$E,'All Prices combined'!$G54),IF($B54="RAB Long",SUMIFS('RAB Prices Long'!BE:BE,'RAB Prices Long'!$B:$B,'All Prices combined'!$D54,'RAB Prices Long'!$E:$E,'All Prices combined'!$G54)))),2)</f>
        <v>7.47</v>
      </c>
      <c r="BC54" s="2">
        <f>ROUND(IF($B54="Annuity",SUMIFS('Annuity Prices'!BF:BF,'Annuity Prices'!$B:$B,$D54,'Annuity Prices'!$E:$E,$G54),IF($B54="RAB Short",SUMIFS('RAB Prices Short'!BF:BF,'RAB Prices Short'!$B:$B,'All Prices combined'!$D54,'RAB Prices Short'!$E:$E,'All Prices combined'!$G54),IF($B54="RAB Long",SUMIFS('RAB Prices Long'!BF:BF,'RAB Prices Long'!$B:$B,'All Prices combined'!$D54,'RAB Prices Long'!$E:$E,'All Prices combined'!$G54)))),2)</f>
        <v>7.66</v>
      </c>
      <c r="BD54" s="2">
        <f>ROUND(IF($B54="Annuity",SUMIFS('Annuity Prices'!BG:BG,'Annuity Prices'!$B:$B,$D54,'Annuity Prices'!$E:$E,$G54),IF($B54="RAB Short",SUMIFS('RAB Prices Short'!BG:BG,'RAB Prices Short'!$B:$B,'All Prices combined'!$D54,'RAB Prices Short'!$E:$E,'All Prices combined'!$G54),IF($B54="RAB Long",SUMIFS('RAB Prices Long'!BG:BG,'RAB Prices Long'!$B:$B,'All Prices combined'!$D54,'RAB Prices Long'!$E:$E,'All Prices combined'!$G54)))),2)</f>
        <v>7.85</v>
      </c>
      <c r="BE54" s="2">
        <f>ROUND(IF($B54="Annuity",SUMIFS('Annuity Prices'!BH:BH,'Annuity Prices'!$B:$B,$D54,'Annuity Prices'!$E:$E,$G54),IF($B54="RAB Short",SUMIFS('RAB Prices Short'!BH:BH,'RAB Prices Short'!$B:$B,'All Prices combined'!$D54,'RAB Prices Short'!$E:$E,'All Prices combined'!$G54),IF($B54="RAB Long",SUMIFS('RAB Prices Long'!BH:BH,'RAB Prices Long'!$B:$B,'All Prices combined'!$D54,'RAB Prices Long'!$E:$E,'All Prices combined'!$G54)))),2)</f>
        <v>8.0500000000000007</v>
      </c>
      <c r="BF54" s="2">
        <f>ROUND(IF($B54="Annuity",SUMIFS('Annuity Prices'!BI:BI,'Annuity Prices'!$B:$B,$D54,'Annuity Prices'!$E:$E,$G54),IF($B54="RAB Short",SUMIFS('RAB Prices Short'!BI:BI,'RAB Prices Short'!$B:$B,'All Prices combined'!$D54,'RAB Prices Short'!$E:$E,'All Prices combined'!$G54),IF($B54="RAB Long",SUMIFS('RAB Prices Long'!BI:BI,'RAB Prices Long'!$B:$B,'All Prices combined'!$D54,'RAB Prices Long'!$E:$E,'All Prices combined'!$G54)))),2)</f>
        <v>8.2100000000000009</v>
      </c>
      <c r="BG54" s="2">
        <f>ROUND(IF($B54="Annuity",SUMIFS('Annuity Prices'!BJ:BJ,'Annuity Prices'!$B:$B,$D54,'Annuity Prices'!$E:$E,$G54),IF($B54="RAB Short",SUMIFS('RAB Prices Short'!BJ:BJ,'RAB Prices Short'!$B:$B,'All Prices combined'!$D54,'RAB Prices Short'!$E:$E,'All Prices combined'!$G54),IF($B54="RAB Long",SUMIFS('RAB Prices Long'!BJ:BJ,'RAB Prices Long'!$B:$B,'All Prices combined'!$D54,'RAB Prices Long'!$E:$E,'All Prices combined'!$G54)))),2)</f>
        <v>8.41</v>
      </c>
      <c r="BH54" s="2">
        <f>ROUND(IF($B54="Annuity",SUMIFS('Annuity Prices'!BK:BK,'Annuity Prices'!$B:$B,$D54,'Annuity Prices'!$E:$E,$G54),IF($B54="RAB Short",SUMIFS('RAB Prices Short'!BK:BK,'RAB Prices Short'!$B:$B,'All Prices combined'!$D54,'RAB Prices Short'!$E:$E,'All Prices combined'!$G54),IF($B54="RAB Long",SUMIFS('RAB Prices Long'!BK:BK,'RAB Prices Long'!$B:$B,'All Prices combined'!$D54,'RAB Prices Long'!$E:$E,'All Prices combined'!$G54)))),2)</f>
        <v>8.6199999999999992</v>
      </c>
      <c r="BI54" s="2">
        <f>ROUND(IF($B54="Annuity",SUMIFS('Annuity Prices'!BL:BL,'Annuity Prices'!$B:$B,$D54,'Annuity Prices'!$E:$E,$G54),IF($B54="RAB Short",SUMIFS('RAB Prices Short'!BL:BL,'RAB Prices Short'!$B:$B,'All Prices combined'!$D54,'RAB Prices Short'!$E:$E,'All Prices combined'!$G54),IF($B54="RAB Long",SUMIFS('RAB Prices Long'!BL:BL,'RAB Prices Long'!$B:$B,'All Prices combined'!$D54,'RAB Prices Long'!$E:$E,'All Prices combined'!$G54)))),2)</f>
        <v>8.84</v>
      </c>
      <c r="BJ54" s="2">
        <f>ROUND(IF($B54="Annuity",SUMIFS('Annuity Prices'!BM:BM,'Annuity Prices'!$B:$B,$D54,'Annuity Prices'!$E:$E,$G54),IF($B54="RAB Short",SUMIFS('RAB Prices Short'!BM:BM,'RAB Prices Short'!$B:$B,'All Prices combined'!$D54,'RAB Prices Short'!$E:$E,'All Prices combined'!$G54),IF($B54="RAB Long",SUMIFS('RAB Prices Long'!BM:BM,'RAB Prices Long'!$B:$B,'All Prices combined'!$D54,'RAB Prices Long'!$E:$E,'All Prices combined'!$G54)))),2)</f>
        <v>9.01</v>
      </c>
      <c r="BK54" s="2">
        <f>ROUND(IF($B54="Annuity",SUMIFS('Annuity Prices'!BN:BN,'Annuity Prices'!$B:$B,$D54,'Annuity Prices'!$E:$E,$G54),IF($B54="RAB Short",SUMIFS('RAB Prices Short'!BN:BN,'RAB Prices Short'!$B:$B,'All Prices combined'!$D54,'RAB Prices Short'!$E:$E,'All Prices combined'!$G54),IF($B54="RAB Long",SUMIFS('RAB Prices Long'!BN:BN,'RAB Prices Long'!$B:$B,'All Prices combined'!$D54,'RAB Prices Long'!$E:$E,'All Prices combined'!$G54)))),2)</f>
        <v>9.24</v>
      </c>
      <c r="BL54" s="2">
        <f>ROUND(IF($B54="Annuity",SUMIFS('Annuity Prices'!BO:BO,'Annuity Prices'!$B:$B,$D54,'Annuity Prices'!$E:$E,$G54),IF($B54="RAB Short",SUMIFS('RAB Prices Short'!BO:BO,'RAB Prices Short'!$B:$B,'All Prices combined'!$D54,'RAB Prices Short'!$E:$E,'All Prices combined'!$G54),IF($B54="RAB Long",SUMIFS('RAB Prices Long'!BO:BO,'RAB Prices Long'!$B:$B,'All Prices combined'!$D54,'RAB Prices Long'!$E:$E,'All Prices combined'!$G54)))),2)</f>
        <v>9.4700000000000006</v>
      </c>
      <c r="BM54" s="2">
        <f>ROUND(IF($B54="Annuity",SUMIFS('Annuity Prices'!BP:BP,'Annuity Prices'!$B:$B,$D54,'Annuity Prices'!$E:$E,$G54),IF($B54="RAB Short",SUMIFS('RAB Prices Short'!BP:BP,'RAB Prices Short'!$B:$B,'All Prices combined'!$D54,'RAB Prices Short'!$E:$E,'All Prices combined'!$G54),IF($B54="RAB Long",SUMIFS('RAB Prices Long'!BP:BP,'RAB Prices Long'!$B:$B,'All Prices combined'!$D54,'RAB Prices Long'!$E:$E,'All Prices combined'!$G54)))),2)</f>
        <v>9.7100000000000009</v>
      </c>
      <c r="BN54" s="2">
        <f>ROUND(IF($B54="Annuity",SUMIFS('Annuity Prices'!BQ:BQ,'Annuity Prices'!$B:$B,$D54,'Annuity Prices'!$E:$E,$G54),IF($B54="RAB Short",SUMIFS('RAB Prices Short'!BQ:BQ,'RAB Prices Short'!$B:$B,'All Prices combined'!$D54,'RAB Prices Short'!$E:$E,'All Prices combined'!$G54),IF($B54="RAB Long",SUMIFS('RAB Prices Long'!BQ:BQ,'RAB Prices Long'!$B:$B,'All Prices combined'!$D54,'RAB Prices Long'!$E:$E,'All Prices combined'!$G54)))),2)</f>
        <v>9.9</v>
      </c>
      <c r="BO54" s="2">
        <f>ROUND(IF($B54="Annuity",SUMIFS('Annuity Prices'!BR:BR,'Annuity Prices'!$B:$B,$D54,'Annuity Prices'!$E:$E,$G54),IF($B54="RAB Short",SUMIFS('RAB Prices Short'!BR:BR,'RAB Prices Short'!$B:$B,'All Prices combined'!$D54,'RAB Prices Short'!$E:$E,'All Prices combined'!$G54),IF($B54="RAB Long",SUMIFS('RAB Prices Long'!BR:BR,'RAB Prices Long'!$B:$B,'All Prices combined'!$D54,'RAB Prices Long'!$E:$E,'All Prices combined'!$G54)))),2)</f>
        <v>10.15</v>
      </c>
      <c r="BP54" s="2">
        <f>ROUND(IF($B54="Annuity",SUMIFS('Annuity Prices'!BS:BS,'Annuity Prices'!$B:$B,$D54,'Annuity Prices'!$E:$E,$G54),IF($B54="RAB Short",SUMIFS('RAB Prices Short'!BS:BS,'RAB Prices Short'!$B:$B,'All Prices combined'!$D54,'RAB Prices Short'!$E:$E,'All Prices combined'!$G54),IF($B54="RAB Long",SUMIFS('RAB Prices Long'!BS:BS,'RAB Prices Long'!$B:$B,'All Prices combined'!$D54,'RAB Prices Long'!$E:$E,'All Prices combined'!$G54)))),2)</f>
        <v>10.4</v>
      </c>
      <c r="BQ54" s="2">
        <f>ROUND(IF($B54="Annuity",SUMIFS('Annuity Prices'!BT:BT,'Annuity Prices'!$B:$B,$D54,'Annuity Prices'!$E:$E,$G54),IF($B54="RAB Short",SUMIFS('RAB Prices Short'!BT:BT,'RAB Prices Short'!$B:$B,'All Prices combined'!$D54,'RAB Prices Short'!$E:$E,'All Prices combined'!$G54),IF($B54="RAB Long",SUMIFS('RAB Prices Long'!BT:BT,'RAB Prices Long'!$B:$B,'All Prices combined'!$D54,'RAB Prices Long'!$E:$E,'All Prices combined'!$G54)))),2)</f>
        <v>10.66</v>
      </c>
      <c r="BR54" s="2">
        <f>ROUND(IF($B54="Annuity",SUMIFS('Annuity Prices'!BU:BU,'Annuity Prices'!$B:$B,$D54,'Annuity Prices'!$E:$E,$G54),IF($B54="RAB Short",SUMIFS('RAB Prices Short'!BU:BU,'RAB Prices Short'!$B:$B,'All Prices combined'!$D54,'RAB Prices Short'!$E:$E,'All Prices combined'!$G54),IF($B54="RAB Long",SUMIFS('RAB Prices Long'!BU:BU,'RAB Prices Long'!$B:$B,'All Prices combined'!$D54,'RAB Prices Long'!$E:$E,'All Prices combined'!$G54)))),2)</f>
        <v>10.88</v>
      </c>
      <c r="BS54" s="2">
        <f>ROUND(IF($B54="Annuity",SUMIFS('Annuity Prices'!BV:BV,'Annuity Prices'!$B:$B,$D54,'Annuity Prices'!$E:$E,$G54),IF($B54="RAB Short",SUMIFS('RAB Prices Short'!BV:BV,'RAB Prices Short'!$B:$B,'All Prices combined'!$D54,'RAB Prices Short'!$E:$E,'All Prices combined'!$G54),IF($B54="RAB Long",SUMIFS('RAB Prices Long'!BV:BV,'RAB Prices Long'!$B:$B,'All Prices combined'!$D54,'RAB Prices Long'!$E:$E,'All Prices combined'!$G54)))),2)</f>
        <v>11.15</v>
      </c>
      <c r="BT54" s="2">
        <f>ROUND(IF($B54="Annuity",SUMIFS('Annuity Prices'!BW:BW,'Annuity Prices'!$B:$B,$D54,'Annuity Prices'!$E:$E,$G54),IF($B54="RAB Short",SUMIFS('RAB Prices Short'!BW:BW,'RAB Prices Short'!$B:$B,'All Prices combined'!$D54,'RAB Prices Short'!$E:$E,'All Prices combined'!$G54),IF($B54="RAB Long",SUMIFS('RAB Prices Long'!BW:BW,'RAB Prices Long'!$B:$B,'All Prices combined'!$D54,'RAB Prices Long'!$E:$E,'All Prices combined'!$G54)))),2)</f>
        <v>11.43</v>
      </c>
      <c r="BU54" s="2">
        <f>ROUND(IF($B54="Annuity",SUMIFS('Annuity Prices'!BX:BX,'Annuity Prices'!$B:$B,$D54,'Annuity Prices'!$E:$E,$G54),IF($B54="RAB Short",SUMIFS('RAB Prices Short'!BX:BX,'RAB Prices Short'!$B:$B,'All Prices combined'!$D54,'RAB Prices Short'!$E:$E,'All Prices combined'!$G54),IF($B54="RAB Long",SUMIFS('RAB Prices Long'!BX:BX,'RAB Prices Long'!$B:$B,'All Prices combined'!$D54,'RAB Prices Long'!$E:$E,'All Prices combined'!$G54)))),2)</f>
        <v>11.71</v>
      </c>
    </row>
    <row r="55" spans="2:73" x14ac:dyDescent="0.25">
      <c r="B55" t="s">
        <v>37</v>
      </c>
      <c r="C55" s="1">
        <v>10</v>
      </c>
      <c r="D55" s="1"/>
      <c r="E55" s="1" t="s">
        <v>154</v>
      </c>
      <c r="F55" s="1"/>
      <c r="G55" s="1" t="s">
        <v>158</v>
      </c>
      <c r="H55" s="1"/>
      <c r="I55" s="2">
        <f>ROUND(IF($B55="Annuity",SUMIFS('Annuity Prices'!L:L,'Annuity Prices'!$B:$B,$D55,'Annuity Prices'!$E:$E,$G55),IF($B55="RAB Short",SUMIFS('RAB Prices Short'!L:L,'RAB Prices Short'!$B:$B,'All Prices combined'!$D55,'RAB Prices Short'!$E:$E,'All Prices combined'!$G55),IF($B55="RAB Long",SUMIFS('RAB Prices Long'!L:L,'RAB Prices Long'!$B:$B,'All Prices combined'!$D55,'RAB Prices Long'!$E:$E,'All Prices combined'!$G55)))),2)</f>
        <v>0</v>
      </c>
      <c r="J55" s="2">
        <f>ROUND(IF($B55="Annuity",SUMIFS('Annuity Prices'!M:M,'Annuity Prices'!$B:$B,$D55,'Annuity Prices'!$E:$E,$G55),IF($B55="RAB Short",SUMIFS('RAB Prices Short'!M:M,'RAB Prices Short'!$B:$B,'All Prices combined'!$D55,'RAB Prices Short'!$E:$E,'All Prices combined'!$G55),IF($B55="RAB Long",SUMIFS('RAB Prices Long'!M:M,'RAB Prices Long'!$B:$B,'All Prices combined'!$D55,'RAB Prices Long'!$E:$E,'All Prices combined'!$G55)))),2)</f>
        <v>0</v>
      </c>
      <c r="K55" s="2">
        <f>ROUND(IF($B55="Annuity",SUMIFS('Annuity Prices'!N:N,'Annuity Prices'!$B:$B,$D55,'Annuity Prices'!$E:$E,$G55),IF($B55="RAB Short",SUMIFS('RAB Prices Short'!N:N,'RAB Prices Short'!$B:$B,'All Prices combined'!$D55,'RAB Prices Short'!$E:$E,'All Prices combined'!$G55),IF($B55="RAB Long",SUMIFS('RAB Prices Long'!N:N,'RAB Prices Long'!$B:$B,'All Prices combined'!$D55,'RAB Prices Long'!$E:$E,'All Prices combined'!$G55)))),2)</f>
        <v>0</v>
      </c>
      <c r="L55" s="2">
        <f>ROUND(IF($B55="Annuity",SUMIFS('Annuity Prices'!O:O,'Annuity Prices'!$B:$B,$D55,'Annuity Prices'!$E:$E,$G55),IF($B55="RAB Short",SUMIFS('RAB Prices Short'!O:O,'RAB Prices Short'!$B:$B,'All Prices combined'!$D55,'RAB Prices Short'!$E:$E,'All Prices combined'!$G55),IF($B55="RAB Long",SUMIFS('RAB Prices Long'!O:O,'RAB Prices Long'!$B:$B,'All Prices combined'!$D55,'RAB Prices Long'!$E:$E,'All Prices combined'!$G55)))),2)</f>
        <v>0</v>
      </c>
      <c r="M55" s="2">
        <f>ROUND(IF($B55="Annuity",SUMIFS('Annuity Prices'!P:P,'Annuity Prices'!$B:$B,$D55,'Annuity Prices'!$E:$E,$G55),IF($B55="RAB Short",SUMIFS('RAB Prices Short'!P:P,'RAB Prices Short'!$B:$B,'All Prices combined'!$D55,'RAB Prices Short'!$E:$E,'All Prices combined'!$G55),IF($B55="RAB Long",SUMIFS('RAB Prices Long'!P:P,'RAB Prices Long'!$B:$B,'All Prices combined'!$D55,'RAB Prices Long'!$E:$E,'All Prices combined'!$G55)))),2)</f>
        <v>0</v>
      </c>
      <c r="N55" s="2">
        <f>ROUND(IF($B55="Annuity",SUMIFS('Annuity Prices'!Q:Q,'Annuity Prices'!$B:$B,$D55,'Annuity Prices'!$E:$E,$G55),IF($B55="RAB Short",SUMIFS('RAB Prices Short'!Q:Q,'RAB Prices Short'!$B:$B,'All Prices combined'!$D55,'RAB Prices Short'!$E:$E,'All Prices combined'!$G55),IF($B55="RAB Long",SUMIFS('RAB Prices Long'!Q:Q,'RAB Prices Long'!$B:$B,'All Prices combined'!$D55,'RAB Prices Long'!$E:$E,'All Prices combined'!$G55)))),2)</f>
        <v>0</v>
      </c>
      <c r="O55" s="2">
        <f>ROUND(IF($B55="Annuity",SUMIFS('Annuity Prices'!R:R,'Annuity Prices'!$B:$B,$D55,'Annuity Prices'!$E:$E,$G55),IF($B55="RAB Short",SUMIFS('RAB Prices Short'!R:R,'RAB Prices Short'!$B:$B,'All Prices combined'!$D55,'RAB Prices Short'!$E:$E,'All Prices combined'!$G55),IF($B55="RAB Long",SUMIFS('RAB Prices Long'!R:R,'RAB Prices Long'!$B:$B,'All Prices combined'!$D55,'RAB Prices Long'!$E:$E,'All Prices combined'!$G55)))),2)</f>
        <v>0</v>
      </c>
      <c r="P55" s="2">
        <f>ROUND(IF($B55="Annuity",SUMIFS('Annuity Prices'!S:S,'Annuity Prices'!$B:$B,$D55,'Annuity Prices'!$E:$E,$G55),IF($B55="RAB Short",SUMIFS('RAB Prices Short'!S:S,'RAB Prices Short'!$B:$B,'All Prices combined'!$D55,'RAB Prices Short'!$E:$E,'All Prices combined'!$G55),IF($B55="RAB Long",SUMIFS('RAB Prices Long'!S:S,'RAB Prices Long'!$B:$B,'All Prices combined'!$D55,'RAB Prices Long'!$E:$E,'All Prices combined'!$G55)))),2)</f>
        <v>0</v>
      </c>
      <c r="Q55" s="2">
        <f>ROUND(IF($B55="Annuity",SUMIFS('Annuity Prices'!T:T,'Annuity Prices'!$B:$B,$D55,'Annuity Prices'!$E:$E,$G55),IF($B55="RAB Short",SUMIFS('RAB Prices Short'!T:T,'RAB Prices Short'!$B:$B,'All Prices combined'!$D55,'RAB Prices Short'!$E:$E,'All Prices combined'!$G55),IF($B55="RAB Long",SUMIFS('RAB Prices Long'!T:T,'RAB Prices Long'!$B:$B,'All Prices combined'!$D55,'RAB Prices Long'!$E:$E,'All Prices combined'!$G55)))),2)</f>
        <v>0</v>
      </c>
      <c r="R55" s="2">
        <f>ROUND(IF($B55="Annuity",SUMIFS('Annuity Prices'!U:U,'Annuity Prices'!$B:$B,$D55,'Annuity Prices'!$E:$E,$G55),IF($B55="RAB Short",SUMIFS('RAB Prices Short'!U:U,'RAB Prices Short'!$B:$B,'All Prices combined'!$D55,'RAB Prices Short'!$E:$E,'All Prices combined'!$G55),IF($B55="RAB Long",SUMIFS('RAB Prices Long'!U:U,'RAB Prices Long'!$B:$B,'All Prices combined'!$D55,'RAB Prices Long'!$E:$E,'All Prices combined'!$G55)))),2)</f>
        <v>0</v>
      </c>
      <c r="S55" s="2">
        <f>ROUND(IF($B55="Annuity",SUMIFS('Annuity Prices'!V:V,'Annuity Prices'!$B:$B,$D55,'Annuity Prices'!$E:$E,$G55),IF($B55="RAB Short",SUMIFS('RAB Prices Short'!V:V,'RAB Prices Short'!$B:$B,'All Prices combined'!$D55,'RAB Prices Short'!$E:$E,'All Prices combined'!$G55),IF($B55="RAB Long",SUMIFS('RAB Prices Long'!V:V,'RAB Prices Long'!$B:$B,'All Prices combined'!$D55,'RAB Prices Long'!$E:$E,'All Prices combined'!$G55)))),2)</f>
        <v>0</v>
      </c>
      <c r="T55" s="2">
        <f>ROUND(IF($B55="Annuity",SUMIFS('Annuity Prices'!W:W,'Annuity Prices'!$B:$B,$D55,'Annuity Prices'!$E:$E,$G55),IF($B55="RAB Short",SUMIFS('RAB Prices Short'!W:W,'RAB Prices Short'!$B:$B,'All Prices combined'!$D55,'RAB Prices Short'!$E:$E,'All Prices combined'!$G55),IF($B55="RAB Long",SUMIFS('RAB Prices Long'!W:W,'RAB Prices Long'!$B:$B,'All Prices combined'!$D55,'RAB Prices Long'!$E:$E,'All Prices combined'!$G55)))),2)</f>
        <v>0</v>
      </c>
      <c r="U55" s="2">
        <f>ROUND(IF($B55="Annuity",SUMIFS('Annuity Prices'!X:X,'Annuity Prices'!$B:$B,$D55,'Annuity Prices'!$E:$E,$G55),IF($B55="RAB Short",SUMIFS('RAB Prices Short'!X:X,'RAB Prices Short'!$B:$B,'All Prices combined'!$D55,'RAB Prices Short'!$E:$E,'All Prices combined'!$G55),IF($B55="RAB Long",SUMIFS('RAB Prices Long'!X:X,'RAB Prices Long'!$B:$B,'All Prices combined'!$D55,'RAB Prices Long'!$E:$E,'All Prices combined'!$G55)))),2)</f>
        <v>0</v>
      </c>
      <c r="V55" s="2">
        <f>ROUND(IF($B55="Annuity",SUMIFS('Annuity Prices'!Y:Y,'Annuity Prices'!$B:$B,$D55,'Annuity Prices'!$E:$E,$G55),IF($B55="RAB Short",SUMIFS('RAB Prices Short'!Y:Y,'RAB Prices Short'!$B:$B,'All Prices combined'!$D55,'RAB Prices Short'!$E:$E,'All Prices combined'!$G55),IF($B55="RAB Long",SUMIFS('RAB Prices Long'!Y:Y,'RAB Prices Long'!$B:$B,'All Prices combined'!$D55,'RAB Prices Long'!$E:$E,'All Prices combined'!$G55)))),2)</f>
        <v>0</v>
      </c>
      <c r="W55" s="2">
        <f>ROUND(IF($B55="Annuity",SUMIFS('Annuity Prices'!Z:Z,'Annuity Prices'!$B:$B,$D55,'Annuity Prices'!$E:$E,$G55),IF($B55="RAB Short",SUMIFS('RAB Prices Short'!Z:Z,'RAB Prices Short'!$B:$B,'All Prices combined'!$D55,'RAB Prices Short'!$E:$E,'All Prices combined'!$G55),IF($B55="RAB Long",SUMIFS('RAB Prices Long'!Z:Z,'RAB Prices Long'!$B:$B,'All Prices combined'!$D55,'RAB Prices Long'!$E:$E,'All Prices combined'!$G55)))),2)</f>
        <v>0</v>
      </c>
      <c r="X55" s="2">
        <f>ROUND(IF($B55="Annuity",SUMIFS('Annuity Prices'!AA:AA,'Annuity Prices'!$B:$B,$D55,'Annuity Prices'!$E:$E,$G55),IF($B55="RAB Short",SUMIFS('RAB Prices Short'!AA:AA,'RAB Prices Short'!$B:$B,'All Prices combined'!$D55,'RAB Prices Short'!$E:$E,'All Prices combined'!$G55),IF($B55="RAB Long",SUMIFS('RAB Prices Long'!AA:AA,'RAB Prices Long'!$B:$B,'All Prices combined'!$D55,'RAB Prices Long'!$E:$E,'All Prices combined'!$G55)))),2)</f>
        <v>0</v>
      </c>
      <c r="Y55" s="2">
        <f>ROUND(IF($B55="Annuity",SUMIFS('Annuity Prices'!AB:AB,'Annuity Prices'!$B:$B,$D55,'Annuity Prices'!$E:$E,$G55),IF($B55="RAB Short",SUMIFS('RAB Prices Short'!AB:AB,'RAB Prices Short'!$B:$B,'All Prices combined'!$D55,'RAB Prices Short'!$E:$E,'All Prices combined'!$G55),IF($B55="RAB Long",SUMIFS('RAB Prices Long'!AB:AB,'RAB Prices Long'!$B:$B,'All Prices combined'!$D55,'RAB Prices Long'!$E:$E,'All Prices combined'!$G55)))),2)</f>
        <v>0</v>
      </c>
      <c r="Z55" s="2">
        <f>ROUND(IF($B55="Annuity",SUMIFS('Annuity Prices'!AC:AC,'Annuity Prices'!$B:$B,$D55,'Annuity Prices'!$E:$E,$G55),IF($B55="RAB Short",SUMIFS('RAB Prices Short'!AC:AC,'RAB Prices Short'!$B:$B,'All Prices combined'!$D55,'RAB Prices Short'!$E:$E,'All Prices combined'!$G55),IF($B55="RAB Long",SUMIFS('RAB Prices Long'!AC:AC,'RAB Prices Long'!$B:$B,'All Prices combined'!$D55,'RAB Prices Long'!$E:$E,'All Prices combined'!$G55)))),2)</f>
        <v>0</v>
      </c>
      <c r="AA55" s="2">
        <f>ROUND(IF($B55="Annuity",SUMIFS('Annuity Prices'!AD:AD,'Annuity Prices'!$B:$B,$D55,'Annuity Prices'!$E:$E,$G55),IF($B55="RAB Short",SUMIFS('RAB Prices Short'!AD:AD,'RAB Prices Short'!$B:$B,'All Prices combined'!$D55,'RAB Prices Short'!$E:$E,'All Prices combined'!$G55),IF($B55="RAB Long",SUMIFS('RAB Prices Long'!AD:AD,'RAB Prices Long'!$B:$B,'All Prices combined'!$D55,'RAB Prices Long'!$E:$E,'All Prices combined'!$G55)))),2)</f>
        <v>0</v>
      </c>
      <c r="AB55" s="2">
        <f>ROUND(IF($B55="Annuity",SUMIFS('Annuity Prices'!AE:AE,'Annuity Prices'!$B:$B,$D55,'Annuity Prices'!$E:$E,$G55),IF($B55="RAB Short",SUMIFS('RAB Prices Short'!AE:AE,'RAB Prices Short'!$B:$B,'All Prices combined'!$D55,'RAB Prices Short'!$E:$E,'All Prices combined'!$G55),IF($B55="RAB Long",SUMIFS('RAB Prices Long'!AE:AE,'RAB Prices Long'!$B:$B,'All Prices combined'!$D55,'RAB Prices Long'!$E:$E,'All Prices combined'!$G55)))),2)</f>
        <v>0</v>
      </c>
      <c r="AC55" s="2">
        <f>ROUND(IF($B55="Annuity",SUMIFS('Annuity Prices'!AF:AF,'Annuity Prices'!$B:$B,$D55,'Annuity Prices'!$E:$E,$G55),IF($B55="RAB Short",SUMIFS('RAB Prices Short'!AF:AF,'RAB Prices Short'!$B:$B,'All Prices combined'!$D55,'RAB Prices Short'!$E:$E,'All Prices combined'!$G55),IF($B55="RAB Long",SUMIFS('RAB Prices Long'!AF:AF,'RAB Prices Long'!$B:$B,'All Prices combined'!$D55,'RAB Prices Long'!$E:$E,'All Prices combined'!$G55)))),2)</f>
        <v>0</v>
      </c>
      <c r="AD55" s="2">
        <f>ROUND(IF($B55="Annuity",SUMIFS('Annuity Prices'!AG:AG,'Annuity Prices'!$B:$B,$D55,'Annuity Prices'!$E:$E,$G55),IF($B55="RAB Short",SUMIFS('RAB Prices Short'!AG:AG,'RAB Prices Short'!$B:$B,'All Prices combined'!$D55,'RAB Prices Short'!$E:$E,'All Prices combined'!$G55),IF($B55="RAB Long",SUMIFS('RAB Prices Long'!AG:AG,'RAB Prices Long'!$B:$B,'All Prices combined'!$D55,'RAB Prices Long'!$E:$E,'All Prices combined'!$G55)))),2)</f>
        <v>0</v>
      </c>
      <c r="AE55" s="2">
        <f>ROUND(IF($B55="Annuity",SUMIFS('Annuity Prices'!AH:AH,'Annuity Prices'!$B:$B,$D55,'Annuity Prices'!$E:$E,$G55),IF($B55="RAB Short",SUMIFS('RAB Prices Short'!AH:AH,'RAB Prices Short'!$B:$B,'All Prices combined'!$D55,'RAB Prices Short'!$E:$E,'All Prices combined'!$G55),IF($B55="RAB Long",SUMIFS('RAB Prices Long'!AH:AH,'RAB Prices Long'!$B:$B,'All Prices combined'!$D55,'RAB Prices Long'!$E:$E,'All Prices combined'!$G55)))),2)</f>
        <v>0</v>
      </c>
      <c r="AF55" s="2">
        <f>ROUND(IF($B55="Annuity",SUMIFS('Annuity Prices'!AI:AI,'Annuity Prices'!$B:$B,$D55,'Annuity Prices'!$E:$E,$G55),IF($B55="RAB Short",SUMIFS('RAB Prices Short'!AI:AI,'RAB Prices Short'!$B:$B,'All Prices combined'!$D55,'RAB Prices Short'!$E:$E,'All Prices combined'!$G55),IF($B55="RAB Long",SUMIFS('RAB Prices Long'!AI:AI,'RAB Prices Long'!$B:$B,'All Prices combined'!$D55,'RAB Prices Long'!$E:$E,'All Prices combined'!$G55)))),2)</f>
        <v>0</v>
      </c>
      <c r="AG55" s="2">
        <f>ROUND(IF($B55="Annuity",SUMIFS('Annuity Prices'!AJ:AJ,'Annuity Prices'!$B:$B,$D55,'Annuity Prices'!$E:$E,$G55),IF($B55="RAB Short",SUMIFS('RAB Prices Short'!AJ:AJ,'RAB Prices Short'!$B:$B,'All Prices combined'!$D55,'RAB Prices Short'!$E:$E,'All Prices combined'!$G55),IF($B55="RAB Long",SUMIFS('RAB Prices Long'!AJ:AJ,'RAB Prices Long'!$B:$B,'All Prices combined'!$D55,'RAB Prices Long'!$E:$E,'All Prices combined'!$G55)))),2)</f>
        <v>0</v>
      </c>
      <c r="AH55" s="2">
        <f>ROUND(IF($B55="Annuity",SUMIFS('Annuity Prices'!AK:AK,'Annuity Prices'!$B:$B,$D55,'Annuity Prices'!$E:$E,$G55),IF($B55="RAB Short",SUMIFS('RAB Prices Short'!AK:AK,'RAB Prices Short'!$B:$B,'All Prices combined'!$D55,'RAB Prices Short'!$E:$E,'All Prices combined'!$G55),IF($B55="RAB Long",SUMIFS('RAB Prices Long'!AK:AK,'RAB Prices Long'!$B:$B,'All Prices combined'!$D55,'RAB Prices Long'!$E:$E,'All Prices combined'!$G55)))),2)</f>
        <v>0</v>
      </c>
      <c r="AI55" s="2">
        <f>ROUND(IF($B55="Annuity",SUMIFS('Annuity Prices'!AL:AL,'Annuity Prices'!$B:$B,$D55,'Annuity Prices'!$E:$E,$G55),IF($B55="RAB Short",SUMIFS('RAB Prices Short'!AL:AL,'RAB Prices Short'!$B:$B,'All Prices combined'!$D55,'RAB Prices Short'!$E:$E,'All Prices combined'!$G55),IF($B55="RAB Long",SUMIFS('RAB Prices Long'!AL:AL,'RAB Prices Long'!$B:$B,'All Prices combined'!$D55,'RAB Prices Long'!$E:$E,'All Prices combined'!$G55)))),2)</f>
        <v>0</v>
      </c>
      <c r="AJ55" s="2">
        <f>ROUND(IF($B55="Annuity",SUMIFS('Annuity Prices'!AM:AM,'Annuity Prices'!$B:$B,$D55,'Annuity Prices'!$E:$E,$G55),IF($B55="RAB Short",SUMIFS('RAB Prices Short'!AM:AM,'RAB Prices Short'!$B:$B,'All Prices combined'!$D55,'RAB Prices Short'!$E:$E,'All Prices combined'!$G55),IF($B55="RAB Long",SUMIFS('RAB Prices Long'!AM:AM,'RAB Prices Long'!$B:$B,'All Prices combined'!$D55,'RAB Prices Long'!$E:$E,'All Prices combined'!$G55)))),2)</f>
        <v>0</v>
      </c>
      <c r="AK55" s="2">
        <f>ROUND(IF($B55="Annuity",SUMIFS('Annuity Prices'!AN:AN,'Annuity Prices'!$B:$B,$D55,'Annuity Prices'!$E:$E,$G55),IF($B55="RAB Short",SUMIFS('RAB Prices Short'!AN:AN,'RAB Prices Short'!$B:$B,'All Prices combined'!$D55,'RAB Prices Short'!$E:$E,'All Prices combined'!$G55),IF($B55="RAB Long",SUMIFS('RAB Prices Long'!AN:AN,'RAB Prices Long'!$B:$B,'All Prices combined'!$D55,'RAB Prices Long'!$E:$E,'All Prices combined'!$G55)))),2)</f>
        <v>0</v>
      </c>
      <c r="AL55" s="2">
        <f>ROUND(IF($B55="Annuity",SUMIFS('Annuity Prices'!AO:AO,'Annuity Prices'!$B:$B,$D55,'Annuity Prices'!$E:$E,$G55),IF($B55="RAB Short",SUMIFS('RAB Prices Short'!AO:AO,'RAB Prices Short'!$B:$B,'All Prices combined'!$D55,'RAB Prices Short'!$E:$E,'All Prices combined'!$G55),IF($B55="RAB Long",SUMIFS('RAB Prices Long'!AO:AO,'RAB Prices Long'!$B:$B,'All Prices combined'!$D55,'RAB Prices Long'!$E:$E,'All Prices combined'!$G55)))),2)</f>
        <v>0</v>
      </c>
      <c r="AM55" s="2">
        <f>ROUND(IF($B55="Annuity",SUMIFS('Annuity Prices'!AP:AP,'Annuity Prices'!$B:$B,$D55,'Annuity Prices'!$E:$E,$G55),IF($B55="RAB Short",SUMIFS('RAB Prices Short'!AP:AP,'RAB Prices Short'!$B:$B,'All Prices combined'!$D55,'RAB Prices Short'!$E:$E,'All Prices combined'!$G55),IF($B55="RAB Long",SUMIFS('RAB Prices Long'!AP:AP,'RAB Prices Long'!$B:$B,'All Prices combined'!$D55,'RAB Prices Long'!$E:$E,'All Prices combined'!$G55)))),2)</f>
        <v>0</v>
      </c>
      <c r="AN55" s="2">
        <f>ROUND(IF($B55="Annuity",SUMIFS('Annuity Prices'!AQ:AQ,'Annuity Prices'!$B:$B,$D55,'Annuity Prices'!$E:$E,$G55),IF($B55="RAB Short",SUMIFS('RAB Prices Short'!AQ:AQ,'RAB Prices Short'!$B:$B,'All Prices combined'!$D55,'RAB Prices Short'!$E:$E,'All Prices combined'!$G55),IF($B55="RAB Long",SUMIFS('RAB Prices Long'!AQ:AQ,'RAB Prices Long'!$B:$B,'All Prices combined'!$D55,'RAB Prices Long'!$E:$E,'All Prices combined'!$G55)))),2)</f>
        <v>0</v>
      </c>
      <c r="AO55" s="2">
        <f>ROUND(IF($B55="Annuity",SUMIFS('Annuity Prices'!AR:AR,'Annuity Prices'!$B:$B,$D55,'Annuity Prices'!$E:$E,$G55),IF($B55="RAB Short",SUMIFS('RAB Prices Short'!AR:AR,'RAB Prices Short'!$B:$B,'All Prices combined'!$D55,'RAB Prices Short'!$E:$E,'All Prices combined'!$G55),IF($B55="RAB Long",SUMIFS('RAB Prices Long'!AR:AR,'RAB Prices Long'!$B:$B,'All Prices combined'!$D55,'RAB Prices Long'!$E:$E,'All Prices combined'!$G55)))),2)</f>
        <v>0</v>
      </c>
      <c r="AP55" s="2">
        <f>ROUND(IF($B55="Annuity",SUMIFS('Annuity Prices'!AS:AS,'Annuity Prices'!$B:$B,$D55,'Annuity Prices'!$E:$E,$G55),IF($B55="RAB Short",SUMIFS('RAB Prices Short'!AS:AS,'RAB Prices Short'!$B:$B,'All Prices combined'!$D55,'RAB Prices Short'!$E:$E,'All Prices combined'!$G55),IF($B55="RAB Long",SUMIFS('RAB Prices Long'!AS:AS,'RAB Prices Long'!$B:$B,'All Prices combined'!$D55,'RAB Prices Long'!$E:$E,'All Prices combined'!$G55)))),2)</f>
        <v>0</v>
      </c>
      <c r="AQ55" s="2">
        <f>ROUND(IF($B55="Annuity",SUMIFS('Annuity Prices'!AT:AT,'Annuity Prices'!$B:$B,$D55,'Annuity Prices'!$E:$E,$G55),IF($B55="RAB Short",SUMIFS('RAB Prices Short'!AT:AT,'RAB Prices Short'!$B:$B,'All Prices combined'!$D55,'RAB Prices Short'!$E:$E,'All Prices combined'!$G55),IF($B55="RAB Long",SUMIFS('RAB Prices Long'!AT:AT,'RAB Prices Long'!$B:$B,'All Prices combined'!$D55,'RAB Prices Long'!$E:$E,'All Prices combined'!$G55)))),2)</f>
        <v>0</v>
      </c>
      <c r="AR55" s="2">
        <f>ROUND(IF($B55="Annuity",SUMIFS('Annuity Prices'!AU:AU,'Annuity Prices'!$B:$B,$D55,'Annuity Prices'!$E:$E,$G55),IF($B55="RAB Short",SUMIFS('RAB Prices Short'!AU:AU,'RAB Prices Short'!$B:$B,'All Prices combined'!$D55,'RAB Prices Short'!$E:$E,'All Prices combined'!$G55),IF($B55="RAB Long",SUMIFS('RAB Prices Long'!AU:AU,'RAB Prices Long'!$B:$B,'All Prices combined'!$D55,'RAB Prices Long'!$E:$E,'All Prices combined'!$G55)))),2)</f>
        <v>0</v>
      </c>
      <c r="AS55" s="2">
        <f>ROUND(IF($B55="Annuity",SUMIFS('Annuity Prices'!AV:AV,'Annuity Prices'!$B:$B,$D55,'Annuity Prices'!$E:$E,$G55),IF($B55="RAB Short",SUMIFS('RAB Prices Short'!AV:AV,'RAB Prices Short'!$B:$B,'All Prices combined'!$D55,'RAB Prices Short'!$E:$E,'All Prices combined'!$G55),IF($B55="RAB Long",SUMIFS('RAB Prices Long'!AV:AV,'RAB Prices Long'!$B:$B,'All Prices combined'!$D55,'RAB Prices Long'!$E:$E,'All Prices combined'!$G55)))),2)</f>
        <v>0</v>
      </c>
      <c r="AT55" s="2">
        <f>ROUND(IF($B55="Annuity",SUMIFS('Annuity Prices'!AW:AW,'Annuity Prices'!$B:$B,$D55,'Annuity Prices'!$E:$E,$G55),IF($B55="RAB Short",SUMIFS('RAB Prices Short'!AW:AW,'RAB Prices Short'!$B:$B,'All Prices combined'!$D55,'RAB Prices Short'!$E:$E,'All Prices combined'!$G55),IF($B55="RAB Long",SUMIFS('RAB Prices Long'!AW:AW,'RAB Prices Long'!$B:$B,'All Prices combined'!$D55,'RAB Prices Long'!$E:$E,'All Prices combined'!$G55)))),2)</f>
        <v>0</v>
      </c>
      <c r="AU55" s="2">
        <f>ROUND(IF($B55="Annuity",SUMIFS('Annuity Prices'!AX:AX,'Annuity Prices'!$B:$B,$D55,'Annuity Prices'!$E:$E,$G55),IF($B55="RAB Short",SUMIFS('RAB Prices Short'!AX:AX,'RAB Prices Short'!$B:$B,'All Prices combined'!$D55,'RAB Prices Short'!$E:$E,'All Prices combined'!$G55),IF($B55="RAB Long",SUMIFS('RAB Prices Long'!AX:AX,'RAB Prices Long'!$B:$B,'All Prices combined'!$D55,'RAB Prices Long'!$E:$E,'All Prices combined'!$G55)))),2)</f>
        <v>0</v>
      </c>
      <c r="AV55" s="2">
        <f>ROUND(IF($B55="Annuity",SUMIFS('Annuity Prices'!AY:AY,'Annuity Prices'!$B:$B,$D55,'Annuity Prices'!$E:$E,$G55),IF($B55="RAB Short",SUMIFS('RAB Prices Short'!AY:AY,'RAB Prices Short'!$B:$B,'All Prices combined'!$D55,'RAB Prices Short'!$E:$E,'All Prices combined'!$G55),IF($B55="RAB Long",SUMIFS('RAB Prices Long'!AY:AY,'RAB Prices Long'!$B:$B,'All Prices combined'!$D55,'RAB Prices Long'!$E:$E,'All Prices combined'!$G55)))),2)</f>
        <v>0</v>
      </c>
      <c r="AW55" s="2">
        <f>ROUND(IF($B55="Annuity",SUMIFS('Annuity Prices'!AZ:AZ,'Annuity Prices'!$B:$B,$D55,'Annuity Prices'!$E:$E,$G55),IF($B55="RAB Short",SUMIFS('RAB Prices Short'!AZ:AZ,'RAB Prices Short'!$B:$B,'All Prices combined'!$D55,'RAB Prices Short'!$E:$E,'All Prices combined'!$G55),IF($B55="RAB Long",SUMIFS('RAB Prices Long'!AZ:AZ,'RAB Prices Long'!$B:$B,'All Prices combined'!$D55,'RAB Prices Long'!$E:$E,'All Prices combined'!$G55)))),2)</f>
        <v>0</v>
      </c>
      <c r="AX55" s="2">
        <f>ROUND(IF($B55="Annuity",SUMIFS('Annuity Prices'!BA:BA,'Annuity Prices'!$B:$B,$D55,'Annuity Prices'!$E:$E,$G55),IF($B55="RAB Short",SUMIFS('RAB Prices Short'!BA:BA,'RAB Prices Short'!$B:$B,'All Prices combined'!$D55,'RAB Prices Short'!$E:$E,'All Prices combined'!$G55),IF($B55="RAB Long",SUMIFS('RAB Prices Long'!BA:BA,'RAB Prices Long'!$B:$B,'All Prices combined'!$D55,'RAB Prices Long'!$E:$E,'All Prices combined'!$G55)))),2)</f>
        <v>0</v>
      </c>
      <c r="AY55" s="2">
        <f>ROUND(IF($B55="Annuity",SUMIFS('Annuity Prices'!BB:BB,'Annuity Prices'!$B:$B,$D55,'Annuity Prices'!$E:$E,$G55),IF($B55="RAB Short",SUMIFS('RAB Prices Short'!BB:BB,'RAB Prices Short'!$B:$B,'All Prices combined'!$D55,'RAB Prices Short'!$E:$E,'All Prices combined'!$G55),IF($B55="RAB Long",SUMIFS('RAB Prices Long'!BB:BB,'RAB Prices Long'!$B:$B,'All Prices combined'!$D55,'RAB Prices Long'!$E:$E,'All Prices combined'!$G55)))),2)</f>
        <v>0</v>
      </c>
      <c r="AZ55" s="2">
        <f>ROUND(IF($B55="Annuity",SUMIFS('Annuity Prices'!BC:BC,'Annuity Prices'!$B:$B,$D55,'Annuity Prices'!$E:$E,$G55),IF($B55="RAB Short",SUMIFS('RAB Prices Short'!BC:BC,'RAB Prices Short'!$B:$B,'All Prices combined'!$D55,'RAB Prices Short'!$E:$E,'All Prices combined'!$G55),IF($B55="RAB Long",SUMIFS('RAB Prices Long'!BC:BC,'RAB Prices Long'!$B:$B,'All Prices combined'!$D55,'RAB Prices Long'!$E:$E,'All Prices combined'!$G55)))),2)</f>
        <v>0</v>
      </c>
      <c r="BA55" s="2">
        <f>ROUND(IF($B55="Annuity",SUMIFS('Annuity Prices'!BD:BD,'Annuity Prices'!$B:$B,$D55,'Annuity Prices'!$E:$E,$G55),IF($B55="RAB Short",SUMIFS('RAB Prices Short'!BD:BD,'RAB Prices Short'!$B:$B,'All Prices combined'!$D55,'RAB Prices Short'!$E:$E,'All Prices combined'!$G55),IF($B55="RAB Long",SUMIFS('RAB Prices Long'!BD:BD,'RAB Prices Long'!$B:$B,'All Prices combined'!$D55,'RAB Prices Long'!$E:$E,'All Prices combined'!$G55)))),2)</f>
        <v>0</v>
      </c>
      <c r="BB55" s="2">
        <f>ROUND(IF($B55="Annuity",SUMIFS('Annuity Prices'!BE:BE,'Annuity Prices'!$B:$B,$D55,'Annuity Prices'!$E:$E,$G55),IF($B55="RAB Short",SUMIFS('RAB Prices Short'!BE:BE,'RAB Prices Short'!$B:$B,'All Prices combined'!$D55,'RAB Prices Short'!$E:$E,'All Prices combined'!$G55),IF($B55="RAB Long",SUMIFS('RAB Prices Long'!BE:BE,'RAB Prices Long'!$B:$B,'All Prices combined'!$D55,'RAB Prices Long'!$E:$E,'All Prices combined'!$G55)))),2)</f>
        <v>0</v>
      </c>
      <c r="BC55" s="2">
        <f>ROUND(IF($B55="Annuity",SUMIFS('Annuity Prices'!BF:BF,'Annuity Prices'!$B:$B,$D55,'Annuity Prices'!$E:$E,$G55),IF($B55="RAB Short",SUMIFS('RAB Prices Short'!BF:BF,'RAB Prices Short'!$B:$B,'All Prices combined'!$D55,'RAB Prices Short'!$E:$E,'All Prices combined'!$G55),IF($B55="RAB Long",SUMIFS('RAB Prices Long'!BF:BF,'RAB Prices Long'!$B:$B,'All Prices combined'!$D55,'RAB Prices Long'!$E:$E,'All Prices combined'!$G55)))),2)</f>
        <v>0</v>
      </c>
      <c r="BD55" s="2">
        <f>ROUND(IF($B55="Annuity",SUMIFS('Annuity Prices'!BG:BG,'Annuity Prices'!$B:$B,$D55,'Annuity Prices'!$E:$E,$G55),IF($B55="RAB Short",SUMIFS('RAB Prices Short'!BG:BG,'RAB Prices Short'!$B:$B,'All Prices combined'!$D55,'RAB Prices Short'!$E:$E,'All Prices combined'!$G55),IF($B55="RAB Long",SUMIFS('RAB Prices Long'!BG:BG,'RAB Prices Long'!$B:$B,'All Prices combined'!$D55,'RAB Prices Long'!$E:$E,'All Prices combined'!$G55)))),2)</f>
        <v>0</v>
      </c>
      <c r="BE55" s="2">
        <f>ROUND(IF($B55="Annuity",SUMIFS('Annuity Prices'!BH:BH,'Annuity Prices'!$B:$B,$D55,'Annuity Prices'!$E:$E,$G55),IF($B55="RAB Short",SUMIFS('RAB Prices Short'!BH:BH,'RAB Prices Short'!$B:$B,'All Prices combined'!$D55,'RAB Prices Short'!$E:$E,'All Prices combined'!$G55),IF($B55="RAB Long",SUMIFS('RAB Prices Long'!BH:BH,'RAB Prices Long'!$B:$B,'All Prices combined'!$D55,'RAB Prices Long'!$E:$E,'All Prices combined'!$G55)))),2)</f>
        <v>0</v>
      </c>
      <c r="BF55" s="2">
        <f>ROUND(IF($B55="Annuity",SUMIFS('Annuity Prices'!BI:BI,'Annuity Prices'!$B:$B,$D55,'Annuity Prices'!$E:$E,$G55),IF($B55="RAB Short",SUMIFS('RAB Prices Short'!BI:BI,'RAB Prices Short'!$B:$B,'All Prices combined'!$D55,'RAB Prices Short'!$E:$E,'All Prices combined'!$G55),IF($B55="RAB Long",SUMIFS('RAB Prices Long'!BI:BI,'RAB Prices Long'!$B:$B,'All Prices combined'!$D55,'RAB Prices Long'!$E:$E,'All Prices combined'!$G55)))),2)</f>
        <v>0</v>
      </c>
      <c r="BG55" s="2">
        <f>ROUND(IF($B55="Annuity",SUMIFS('Annuity Prices'!BJ:BJ,'Annuity Prices'!$B:$B,$D55,'Annuity Prices'!$E:$E,$G55),IF($B55="RAB Short",SUMIFS('RAB Prices Short'!BJ:BJ,'RAB Prices Short'!$B:$B,'All Prices combined'!$D55,'RAB Prices Short'!$E:$E,'All Prices combined'!$G55),IF($B55="RAB Long",SUMIFS('RAB Prices Long'!BJ:BJ,'RAB Prices Long'!$B:$B,'All Prices combined'!$D55,'RAB Prices Long'!$E:$E,'All Prices combined'!$G55)))),2)</f>
        <v>0</v>
      </c>
      <c r="BH55" s="2">
        <f>ROUND(IF($B55="Annuity",SUMIFS('Annuity Prices'!BK:BK,'Annuity Prices'!$B:$B,$D55,'Annuity Prices'!$E:$E,$G55),IF($B55="RAB Short",SUMIFS('RAB Prices Short'!BK:BK,'RAB Prices Short'!$B:$B,'All Prices combined'!$D55,'RAB Prices Short'!$E:$E,'All Prices combined'!$G55),IF($B55="RAB Long",SUMIFS('RAB Prices Long'!BK:BK,'RAB Prices Long'!$B:$B,'All Prices combined'!$D55,'RAB Prices Long'!$E:$E,'All Prices combined'!$G55)))),2)</f>
        <v>0</v>
      </c>
      <c r="BI55" s="2">
        <f>ROUND(IF($B55="Annuity",SUMIFS('Annuity Prices'!BL:BL,'Annuity Prices'!$B:$B,$D55,'Annuity Prices'!$E:$E,$G55),IF($B55="RAB Short",SUMIFS('RAB Prices Short'!BL:BL,'RAB Prices Short'!$B:$B,'All Prices combined'!$D55,'RAB Prices Short'!$E:$E,'All Prices combined'!$G55),IF($B55="RAB Long",SUMIFS('RAB Prices Long'!BL:BL,'RAB Prices Long'!$B:$B,'All Prices combined'!$D55,'RAB Prices Long'!$E:$E,'All Prices combined'!$G55)))),2)</f>
        <v>0</v>
      </c>
      <c r="BJ55" s="2">
        <f>ROUND(IF($B55="Annuity",SUMIFS('Annuity Prices'!BM:BM,'Annuity Prices'!$B:$B,$D55,'Annuity Prices'!$E:$E,$G55),IF($B55="RAB Short",SUMIFS('RAB Prices Short'!BM:BM,'RAB Prices Short'!$B:$B,'All Prices combined'!$D55,'RAB Prices Short'!$E:$E,'All Prices combined'!$G55),IF($B55="RAB Long",SUMIFS('RAB Prices Long'!BM:BM,'RAB Prices Long'!$B:$B,'All Prices combined'!$D55,'RAB Prices Long'!$E:$E,'All Prices combined'!$G55)))),2)</f>
        <v>0</v>
      </c>
      <c r="BK55" s="2">
        <f>ROUND(IF($B55="Annuity",SUMIFS('Annuity Prices'!BN:BN,'Annuity Prices'!$B:$B,$D55,'Annuity Prices'!$E:$E,$G55),IF($B55="RAB Short",SUMIFS('RAB Prices Short'!BN:BN,'RAB Prices Short'!$B:$B,'All Prices combined'!$D55,'RAB Prices Short'!$E:$E,'All Prices combined'!$G55),IF($B55="RAB Long",SUMIFS('RAB Prices Long'!BN:BN,'RAB Prices Long'!$B:$B,'All Prices combined'!$D55,'RAB Prices Long'!$E:$E,'All Prices combined'!$G55)))),2)</f>
        <v>0</v>
      </c>
      <c r="BL55" s="2">
        <f>ROUND(IF($B55="Annuity",SUMIFS('Annuity Prices'!BO:BO,'Annuity Prices'!$B:$B,$D55,'Annuity Prices'!$E:$E,$G55),IF($B55="RAB Short",SUMIFS('RAB Prices Short'!BO:BO,'RAB Prices Short'!$B:$B,'All Prices combined'!$D55,'RAB Prices Short'!$E:$E,'All Prices combined'!$G55),IF($B55="RAB Long",SUMIFS('RAB Prices Long'!BO:BO,'RAB Prices Long'!$B:$B,'All Prices combined'!$D55,'RAB Prices Long'!$E:$E,'All Prices combined'!$G55)))),2)</f>
        <v>0</v>
      </c>
      <c r="BM55" s="2">
        <f>ROUND(IF($B55="Annuity",SUMIFS('Annuity Prices'!BP:BP,'Annuity Prices'!$B:$B,$D55,'Annuity Prices'!$E:$E,$G55),IF($B55="RAB Short",SUMIFS('RAB Prices Short'!BP:BP,'RAB Prices Short'!$B:$B,'All Prices combined'!$D55,'RAB Prices Short'!$E:$E,'All Prices combined'!$G55),IF($B55="RAB Long",SUMIFS('RAB Prices Long'!BP:BP,'RAB Prices Long'!$B:$B,'All Prices combined'!$D55,'RAB Prices Long'!$E:$E,'All Prices combined'!$G55)))),2)</f>
        <v>0</v>
      </c>
      <c r="BN55" s="2">
        <f>ROUND(IF($B55="Annuity",SUMIFS('Annuity Prices'!BQ:BQ,'Annuity Prices'!$B:$B,$D55,'Annuity Prices'!$E:$E,$G55),IF($B55="RAB Short",SUMIFS('RAB Prices Short'!BQ:BQ,'RAB Prices Short'!$B:$B,'All Prices combined'!$D55,'RAB Prices Short'!$E:$E,'All Prices combined'!$G55),IF($B55="RAB Long",SUMIFS('RAB Prices Long'!BQ:BQ,'RAB Prices Long'!$B:$B,'All Prices combined'!$D55,'RAB Prices Long'!$E:$E,'All Prices combined'!$G55)))),2)</f>
        <v>0</v>
      </c>
      <c r="BO55" s="2">
        <f>ROUND(IF($B55="Annuity",SUMIFS('Annuity Prices'!BR:BR,'Annuity Prices'!$B:$B,$D55,'Annuity Prices'!$E:$E,$G55),IF($B55="RAB Short",SUMIFS('RAB Prices Short'!BR:BR,'RAB Prices Short'!$B:$B,'All Prices combined'!$D55,'RAB Prices Short'!$E:$E,'All Prices combined'!$G55),IF($B55="RAB Long",SUMIFS('RAB Prices Long'!BR:BR,'RAB Prices Long'!$B:$B,'All Prices combined'!$D55,'RAB Prices Long'!$E:$E,'All Prices combined'!$G55)))),2)</f>
        <v>0</v>
      </c>
      <c r="BP55" s="2">
        <f>ROUND(IF($B55="Annuity",SUMIFS('Annuity Prices'!BS:BS,'Annuity Prices'!$B:$B,$D55,'Annuity Prices'!$E:$E,$G55),IF($B55="RAB Short",SUMIFS('RAB Prices Short'!BS:BS,'RAB Prices Short'!$B:$B,'All Prices combined'!$D55,'RAB Prices Short'!$E:$E,'All Prices combined'!$G55),IF($B55="RAB Long",SUMIFS('RAB Prices Long'!BS:BS,'RAB Prices Long'!$B:$B,'All Prices combined'!$D55,'RAB Prices Long'!$E:$E,'All Prices combined'!$G55)))),2)</f>
        <v>0</v>
      </c>
      <c r="BQ55" s="2">
        <f>ROUND(IF($B55="Annuity",SUMIFS('Annuity Prices'!BT:BT,'Annuity Prices'!$B:$B,$D55,'Annuity Prices'!$E:$E,$G55),IF($B55="RAB Short",SUMIFS('RAB Prices Short'!BT:BT,'RAB Prices Short'!$B:$B,'All Prices combined'!$D55,'RAB Prices Short'!$E:$E,'All Prices combined'!$G55),IF($B55="RAB Long",SUMIFS('RAB Prices Long'!BT:BT,'RAB Prices Long'!$B:$B,'All Prices combined'!$D55,'RAB Prices Long'!$E:$E,'All Prices combined'!$G55)))),2)</f>
        <v>0</v>
      </c>
      <c r="BR55" s="2">
        <f>ROUND(IF($B55="Annuity",SUMIFS('Annuity Prices'!BU:BU,'Annuity Prices'!$B:$B,$D55,'Annuity Prices'!$E:$E,$G55),IF($B55="RAB Short",SUMIFS('RAB Prices Short'!BU:BU,'RAB Prices Short'!$B:$B,'All Prices combined'!$D55,'RAB Prices Short'!$E:$E,'All Prices combined'!$G55),IF($B55="RAB Long",SUMIFS('RAB Prices Long'!BU:BU,'RAB Prices Long'!$B:$B,'All Prices combined'!$D55,'RAB Prices Long'!$E:$E,'All Prices combined'!$G55)))),2)</f>
        <v>0</v>
      </c>
      <c r="BS55" s="2">
        <f>ROUND(IF($B55="Annuity",SUMIFS('Annuity Prices'!BV:BV,'Annuity Prices'!$B:$B,$D55,'Annuity Prices'!$E:$E,$G55),IF($B55="RAB Short",SUMIFS('RAB Prices Short'!BV:BV,'RAB Prices Short'!$B:$B,'All Prices combined'!$D55,'RAB Prices Short'!$E:$E,'All Prices combined'!$G55),IF($B55="RAB Long",SUMIFS('RAB Prices Long'!BV:BV,'RAB Prices Long'!$B:$B,'All Prices combined'!$D55,'RAB Prices Long'!$E:$E,'All Prices combined'!$G55)))),2)</f>
        <v>0</v>
      </c>
      <c r="BT55" s="2">
        <f>ROUND(IF($B55="Annuity",SUMIFS('Annuity Prices'!BW:BW,'Annuity Prices'!$B:$B,$D55,'Annuity Prices'!$E:$E,$G55),IF($B55="RAB Short",SUMIFS('RAB Prices Short'!BW:BW,'RAB Prices Short'!$B:$B,'All Prices combined'!$D55,'RAB Prices Short'!$E:$E,'All Prices combined'!$G55),IF($B55="RAB Long",SUMIFS('RAB Prices Long'!BW:BW,'RAB Prices Long'!$B:$B,'All Prices combined'!$D55,'RAB Prices Long'!$E:$E,'All Prices combined'!$G55)))),2)</f>
        <v>0</v>
      </c>
      <c r="BU55" s="2">
        <f>ROUND(IF($B55="Annuity",SUMIFS('Annuity Prices'!BX:BX,'Annuity Prices'!$B:$B,$D55,'Annuity Prices'!$E:$E,$G55),IF($B55="RAB Short",SUMIFS('RAB Prices Short'!BX:BX,'RAB Prices Short'!$B:$B,'All Prices combined'!$D55,'RAB Prices Short'!$E:$E,'All Prices combined'!$G55),IF($B55="RAB Long",SUMIFS('RAB Prices Long'!BX:BX,'RAB Prices Long'!$B:$B,'All Prices combined'!$D55,'RAB Prices Long'!$E:$E,'All Prices combined'!$G55)))),2)</f>
        <v>0</v>
      </c>
    </row>
    <row r="56" spans="2:73" x14ac:dyDescent="0.25">
      <c r="B56" t="s">
        <v>37</v>
      </c>
      <c r="C56" s="1">
        <v>10</v>
      </c>
      <c r="D56" s="1" t="s">
        <v>158</v>
      </c>
      <c r="E56" s="1" t="s">
        <v>154</v>
      </c>
      <c r="F56" s="1"/>
      <c r="G56" s="1" t="s">
        <v>38</v>
      </c>
      <c r="H56" s="1" t="s">
        <v>128</v>
      </c>
      <c r="I56" s="2">
        <f>ROUND(IF($B56="Annuity",SUMIFS('Annuity Prices'!L:L,'Annuity Prices'!$B:$B,$D56,'Annuity Prices'!$E:$E,$G56),IF($B56="RAB Short",SUMIFS('RAB Prices Short'!L:L,'RAB Prices Short'!$B:$B,'All Prices combined'!$D56,'RAB Prices Short'!$E:$E,'All Prices combined'!$G56),IF($B56="RAB Long",SUMIFS('RAB Prices Long'!L:L,'RAB Prices Long'!$B:$B,'All Prices combined'!$D56,'RAB Prices Long'!$E:$E,'All Prices combined'!$G56)))),2)</f>
        <v>32.82</v>
      </c>
      <c r="J56" s="2">
        <f>ROUND(IF($B56="Annuity",SUMIFS('Annuity Prices'!M:M,'Annuity Prices'!$B:$B,$D56,'Annuity Prices'!$E:$E,$G56),IF($B56="RAB Short",SUMIFS('RAB Prices Short'!M:M,'RAB Prices Short'!$B:$B,'All Prices combined'!$D56,'RAB Prices Short'!$E:$E,'All Prices combined'!$G56),IF($B56="RAB Long",SUMIFS('RAB Prices Long'!M:M,'RAB Prices Long'!$B:$B,'All Prices combined'!$D56,'RAB Prices Long'!$E:$E,'All Prices combined'!$G56)))),2)</f>
        <v>33.76</v>
      </c>
      <c r="K56" s="2">
        <f>ROUND(IF($B56="Annuity",SUMIFS('Annuity Prices'!N:N,'Annuity Prices'!$B:$B,$D56,'Annuity Prices'!$E:$E,$G56),IF($B56="RAB Short",SUMIFS('RAB Prices Short'!N:N,'RAB Prices Short'!$B:$B,'All Prices combined'!$D56,'RAB Prices Short'!$E:$E,'All Prices combined'!$G56),IF($B56="RAB Long",SUMIFS('RAB Prices Long'!N:N,'RAB Prices Long'!$B:$B,'All Prices combined'!$D56,'RAB Prices Long'!$E:$E,'All Prices combined'!$G56)))),2)</f>
        <v>34.729999999999997</v>
      </c>
      <c r="L56" s="2">
        <f>ROUND(IF($B56="Annuity",SUMIFS('Annuity Prices'!O:O,'Annuity Prices'!$B:$B,$D56,'Annuity Prices'!$E:$E,$G56),IF($B56="RAB Short",SUMIFS('RAB Prices Short'!O:O,'RAB Prices Short'!$B:$B,'All Prices combined'!$D56,'RAB Prices Short'!$E:$E,'All Prices combined'!$G56),IF($B56="RAB Long",SUMIFS('RAB Prices Long'!O:O,'RAB Prices Long'!$B:$B,'All Prices combined'!$D56,'RAB Prices Long'!$E:$E,'All Prices combined'!$G56)))),2)</f>
        <v>35.72</v>
      </c>
      <c r="M56" s="2">
        <f>ROUND(IF($B56="Annuity",SUMIFS('Annuity Prices'!P:P,'Annuity Prices'!$B:$B,$D56,'Annuity Prices'!$E:$E,$G56),IF($B56="RAB Short",SUMIFS('RAB Prices Short'!P:P,'RAB Prices Short'!$B:$B,'All Prices combined'!$D56,'RAB Prices Short'!$E:$E,'All Prices combined'!$G56),IF($B56="RAB Long",SUMIFS('RAB Prices Long'!P:P,'RAB Prices Long'!$B:$B,'All Prices combined'!$D56,'RAB Prices Long'!$E:$E,'All Prices combined'!$G56)))),2)</f>
        <v>38.9</v>
      </c>
      <c r="N56" s="2">
        <f>ROUND(IF($B56="Annuity",SUMIFS('Annuity Prices'!Q:Q,'Annuity Prices'!$B:$B,$D56,'Annuity Prices'!$E:$E,$G56),IF($B56="RAB Short",SUMIFS('RAB Prices Short'!Q:Q,'RAB Prices Short'!$B:$B,'All Prices combined'!$D56,'RAB Prices Short'!$E:$E,'All Prices combined'!$G56),IF($B56="RAB Long",SUMIFS('RAB Prices Long'!Q:Q,'RAB Prices Long'!$B:$B,'All Prices combined'!$D56,'RAB Prices Long'!$E:$E,'All Prices combined'!$G56)))),2)</f>
        <v>39.869999999999997</v>
      </c>
      <c r="O56" s="2">
        <f>ROUND(IF($B56="Annuity",SUMIFS('Annuity Prices'!R:R,'Annuity Prices'!$B:$B,$D56,'Annuity Prices'!$E:$E,$G56),IF($B56="RAB Short",SUMIFS('RAB Prices Short'!R:R,'RAB Prices Short'!$B:$B,'All Prices combined'!$D56,'RAB Prices Short'!$E:$E,'All Prices combined'!$G56),IF($B56="RAB Long",SUMIFS('RAB Prices Long'!R:R,'RAB Prices Long'!$B:$B,'All Prices combined'!$D56,'RAB Prices Long'!$E:$E,'All Prices combined'!$G56)))),2)</f>
        <v>40.869999999999997</v>
      </c>
      <c r="P56" s="2">
        <f>ROUND(IF($B56="Annuity",SUMIFS('Annuity Prices'!S:S,'Annuity Prices'!$B:$B,$D56,'Annuity Prices'!$E:$E,$G56),IF($B56="RAB Short",SUMIFS('RAB Prices Short'!S:S,'RAB Prices Short'!$B:$B,'All Prices combined'!$D56,'RAB Prices Short'!$E:$E,'All Prices combined'!$G56),IF($B56="RAB Long",SUMIFS('RAB Prices Long'!S:S,'RAB Prices Long'!$B:$B,'All Prices combined'!$D56,'RAB Prices Long'!$E:$E,'All Prices combined'!$G56)))),2)</f>
        <v>41.89</v>
      </c>
      <c r="Q56" s="2">
        <f>ROUND(IF($B56="Annuity",SUMIFS('Annuity Prices'!T:T,'Annuity Prices'!$B:$B,$D56,'Annuity Prices'!$E:$E,$G56),IF($B56="RAB Short",SUMIFS('RAB Prices Short'!T:T,'RAB Prices Short'!$B:$B,'All Prices combined'!$D56,'RAB Prices Short'!$E:$E,'All Prices combined'!$G56),IF($B56="RAB Long",SUMIFS('RAB Prices Long'!T:T,'RAB Prices Long'!$B:$B,'All Prices combined'!$D56,'RAB Prices Long'!$E:$E,'All Prices combined'!$G56)))),2)</f>
        <v>43.14</v>
      </c>
      <c r="R56" s="2">
        <f>ROUND(IF($B56="Annuity",SUMIFS('Annuity Prices'!U:U,'Annuity Prices'!$B:$B,$D56,'Annuity Prices'!$E:$E,$G56),IF($B56="RAB Short",SUMIFS('RAB Prices Short'!U:U,'RAB Prices Short'!$B:$B,'All Prices combined'!$D56,'RAB Prices Short'!$E:$E,'All Prices combined'!$G56),IF($B56="RAB Long",SUMIFS('RAB Prices Long'!U:U,'RAB Prices Long'!$B:$B,'All Prices combined'!$D56,'RAB Prices Long'!$E:$E,'All Prices combined'!$G56)))),2)</f>
        <v>44.22</v>
      </c>
      <c r="S56" s="2">
        <f>ROUND(IF($B56="Annuity",SUMIFS('Annuity Prices'!V:V,'Annuity Prices'!$B:$B,$D56,'Annuity Prices'!$E:$E,$G56),IF($B56="RAB Short",SUMIFS('RAB Prices Short'!V:V,'RAB Prices Short'!$B:$B,'All Prices combined'!$D56,'RAB Prices Short'!$E:$E,'All Prices combined'!$G56),IF($B56="RAB Long",SUMIFS('RAB Prices Long'!V:V,'RAB Prices Long'!$B:$B,'All Prices combined'!$D56,'RAB Prices Long'!$E:$E,'All Prices combined'!$G56)))),2)</f>
        <v>45.32</v>
      </c>
      <c r="T56" s="2">
        <f>ROUND(IF($B56="Annuity",SUMIFS('Annuity Prices'!W:W,'Annuity Prices'!$B:$B,$D56,'Annuity Prices'!$E:$E,$G56),IF($B56="RAB Short",SUMIFS('RAB Prices Short'!W:W,'RAB Prices Short'!$B:$B,'All Prices combined'!$D56,'RAB Prices Short'!$E:$E,'All Prices combined'!$G56),IF($B56="RAB Long",SUMIFS('RAB Prices Long'!W:W,'RAB Prices Long'!$B:$B,'All Prices combined'!$D56,'RAB Prices Long'!$E:$E,'All Prices combined'!$G56)))),2)</f>
        <v>46.46</v>
      </c>
      <c r="U56" s="2">
        <f>ROUND(IF($B56="Annuity",SUMIFS('Annuity Prices'!X:X,'Annuity Prices'!$B:$B,$D56,'Annuity Prices'!$E:$E,$G56),IF($B56="RAB Short",SUMIFS('RAB Prices Short'!X:X,'RAB Prices Short'!$B:$B,'All Prices combined'!$D56,'RAB Prices Short'!$E:$E,'All Prices combined'!$G56),IF($B56="RAB Long",SUMIFS('RAB Prices Long'!X:X,'RAB Prices Long'!$B:$B,'All Prices combined'!$D56,'RAB Prices Long'!$E:$E,'All Prices combined'!$G56)))),2)</f>
        <v>47.85</v>
      </c>
      <c r="V56" s="2">
        <f>ROUND(IF($B56="Annuity",SUMIFS('Annuity Prices'!Y:Y,'Annuity Prices'!$B:$B,$D56,'Annuity Prices'!$E:$E,$G56),IF($B56="RAB Short",SUMIFS('RAB Prices Short'!Y:Y,'RAB Prices Short'!$B:$B,'All Prices combined'!$D56,'RAB Prices Short'!$E:$E,'All Prices combined'!$G56),IF($B56="RAB Long",SUMIFS('RAB Prices Long'!Y:Y,'RAB Prices Long'!$B:$B,'All Prices combined'!$D56,'RAB Prices Long'!$E:$E,'All Prices combined'!$G56)))),2)</f>
        <v>49.05</v>
      </c>
      <c r="W56" s="2">
        <f>ROUND(IF($B56="Annuity",SUMIFS('Annuity Prices'!Z:Z,'Annuity Prices'!$B:$B,$D56,'Annuity Prices'!$E:$E,$G56),IF($B56="RAB Short",SUMIFS('RAB Prices Short'!Z:Z,'RAB Prices Short'!$B:$B,'All Prices combined'!$D56,'RAB Prices Short'!$E:$E,'All Prices combined'!$G56),IF($B56="RAB Long",SUMIFS('RAB Prices Long'!Z:Z,'RAB Prices Long'!$B:$B,'All Prices combined'!$D56,'RAB Prices Long'!$E:$E,'All Prices combined'!$G56)))),2)</f>
        <v>50.28</v>
      </c>
      <c r="X56" s="2">
        <f>ROUND(IF($B56="Annuity",SUMIFS('Annuity Prices'!AA:AA,'Annuity Prices'!$B:$B,$D56,'Annuity Prices'!$E:$E,$G56),IF($B56="RAB Short",SUMIFS('RAB Prices Short'!AA:AA,'RAB Prices Short'!$B:$B,'All Prices combined'!$D56,'RAB Prices Short'!$E:$E,'All Prices combined'!$G56),IF($B56="RAB Long",SUMIFS('RAB Prices Long'!AA:AA,'RAB Prices Long'!$B:$B,'All Prices combined'!$D56,'RAB Prices Long'!$E:$E,'All Prices combined'!$G56)))),2)</f>
        <v>51.53</v>
      </c>
      <c r="Y56" s="2">
        <f>ROUND(IF($B56="Annuity",SUMIFS('Annuity Prices'!AB:AB,'Annuity Prices'!$B:$B,$D56,'Annuity Prices'!$E:$E,$G56),IF($B56="RAB Short",SUMIFS('RAB Prices Short'!AB:AB,'RAB Prices Short'!$B:$B,'All Prices combined'!$D56,'RAB Prices Short'!$E:$E,'All Prices combined'!$G56),IF($B56="RAB Long",SUMIFS('RAB Prices Long'!AB:AB,'RAB Prices Long'!$B:$B,'All Prices combined'!$D56,'RAB Prices Long'!$E:$E,'All Prices combined'!$G56)))),2)</f>
        <v>53.09</v>
      </c>
      <c r="Z56" s="2">
        <f>ROUND(IF($B56="Annuity",SUMIFS('Annuity Prices'!AC:AC,'Annuity Prices'!$B:$B,$D56,'Annuity Prices'!$E:$E,$G56),IF($B56="RAB Short",SUMIFS('RAB Prices Short'!AC:AC,'RAB Prices Short'!$B:$B,'All Prices combined'!$D56,'RAB Prices Short'!$E:$E,'All Prices combined'!$G56),IF($B56="RAB Long",SUMIFS('RAB Prices Long'!AC:AC,'RAB Prices Long'!$B:$B,'All Prices combined'!$D56,'RAB Prices Long'!$E:$E,'All Prices combined'!$G56)))),2)</f>
        <v>54.42</v>
      </c>
      <c r="AA56" s="2">
        <f>ROUND(IF($B56="Annuity",SUMIFS('Annuity Prices'!AD:AD,'Annuity Prices'!$B:$B,$D56,'Annuity Prices'!$E:$E,$G56),IF($B56="RAB Short",SUMIFS('RAB Prices Short'!AD:AD,'RAB Prices Short'!$B:$B,'All Prices combined'!$D56,'RAB Prices Short'!$E:$E,'All Prices combined'!$G56),IF($B56="RAB Long",SUMIFS('RAB Prices Long'!AD:AD,'RAB Prices Long'!$B:$B,'All Prices combined'!$D56,'RAB Prices Long'!$E:$E,'All Prices combined'!$G56)))),2)</f>
        <v>55.78</v>
      </c>
      <c r="AB56" s="2">
        <f>ROUND(IF($B56="Annuity",SUMIFS('Annuity Prices'!AE:AE,'Annuity Prices'!$B:$B,$D56,'Annuity Prices'!$E:$E,$G56),IF($B56="RAB Short",SUMIFS('RAB Prices Short'!AE:AE,'RAB Prices Short'!$B:$B,'All Prices combined'!$D56,'RAB Prices Short'!$E:$E,'All Prices combined'!$G56),IF($B56="RAB Long",SUMIFS('RAB Prices Long'!AE:AE,'RAB Prices Long'!$B:$B,'All Prices combined'!$D56,'RAB Prices Long'!$E:$E,'All Prices combined'!$G56)))),2)</f>
        <v>57.18</v>
      </c>
      <c r="AC56" s="2">
        <f>ROUND(IF($B56="Annuity",SUMIFS('Annuity Prices'!AF:AF,'Annuity Prices'!$B:$B,$D56,'Annuity Prices'!$E:$E,$G56),IF($B56="RAB Short",SUMIFS('RAB Prices Short'!AF:AF,'RAB Prices Short'!$B:$B,'All Prices combined'!$D56,'RAB Prices Short'!$E:$E,'All Prices combined'!$G56),IF($B56="RAB Long",SUMIFS('RAB Prices Long'!AF:AF,'RAB Prices Long'!$B:$B,'All Prices combined'!$D56,'RAB Prices Long'!$E:$E,'All Prices combined'!$G56)))),2)</f>
        <v>58.92</v>
      </c>
      <c r="AD56" s="2">
        <f>ROUND(IF($B56="Annuity",SUMIFS('Annuity Prices'!AG:AG,'Annuity Prices'!$B:$B,$D56,'Annuity Prices'!$E:$E,$G56),IF($B56="RAB Short",SUMIFS('RAB Prices Short'!AG:AG,'RAB Prices Short'!$B:$B,'All Prices combined'!$D56,'RAB Prices Short'!$E:$E,'All Prices combined'!$G56),IF($B56="RAB Long",SUMIFS('RAB Prices Long'!AG:AG,'RAB Prices Long'!$B:$B,'All Prices combined'!$D56,'RAB Prices Long'!$E:$E,'All Prices combined'!$G56)))),2)</f>
        <v>60.39</v>
      </c>
      <c r="AE56" s="2">
        <f>ROUND(IF($B56="Annuity",SUMIFS('Annuity Prices'!AH:AH,'Annuity Prices'!$B:$B,$D56,'Annuity Prices'!$E:$E,$G56),IF($B56="RAB Short",SUMIFS('RAB Prices Short'!AH:AH,'RAB Prices Short'!$B:$B,'All Prices combined'!$D56,'RAB Prices Short'!$E:$E,'All Prices combined'!$G56),IF($B56="RAB Long",SUMIFS('RAB Prices Long'!AH:AH,'RAB Prices Long'!$B:$B,'All Prices combined'!$D56,'RAB Prices Long'!$E:$E,'All Prices combined'!$G56)))),2)</f>
        <v>61.9</v>
      </c>
      <c r="AF56" s="2">
        <f>ROUND(IF($B56="Annuity",SUMIFS('Annuity Prices'!AI:AI,'Annuity Prices'!$B:$B,$D56,'Annuity Prices'!$E:$E,$G56),IF($B56="RAB Short",SUMIFS('RAB Prices Short'!AI:AI,'RAB Prices Short'!$B:$B,'All Prices combined'!$D56,'RAB Prices Short'!$E:$E,'All Prices combined'!$G56),IF($B56="RAB Long",SUMIFS('RAB Prices Long'!AI:AI,'RAB Prices Long'!$B:$B,'All Prices combined'!$D56,'RAB Prices Long'!$E:$E,'All Prices combined'!$G56)))),2)</f>
        <v>63.45</v>
      </c>
      <c r="AG56" s="2">
        <f>ROUND(IF($B56="Annuity",SUMIFS('Annuity Prices'!AJ:AJ,'Annuity Prices'!$B:$B,$D56,'Annuity Prices'!$E:$E,$G56),IF($B56="RAB Short",SUMIFS('RAB Prices Short'!AJ:AJ,'RAB Prices Short'!$B:$B,'All Prices combined'!$D56,'RAB Prices Short'!$E:$E,'All Prices combined'!$G56),IF($B56="RAB Long",SUMIFS('RAB Prices Long'!AJ:AJ,'RAB Prices Long'!$B:$B,'All Prices combined'!$D56,'RAB Prices Long'!$E:$E,'All Prices combined'!$G56)))),2)</f>
        <v>65.400000000000006</v>
      </c>
      <c r="AH56" s="2">
        <f>ROUND(IF($B56="Annuity",SUMIFS('Annuity Prices'!AK:AK,'Annuity Prices'!$B:$B,$D56,'Annuity Prices'!$E:$E,$G56),IF($B56="RAB Short",SUMIFS('RAB Prices Short'!AK:AK,'RAB Prices Short'!$B:$B,'All Prices combined'!$D56,'RAB Prices Short'!$E:$E,'All Prices combined'!$G56),IF($B56="RAB Long",SUMIFS('RAB Prices Long'!AK:AK,'RAB Prices Long'!$B:$B,'All Prices combined'!$D56,'RAB Prices Long'!$E:$E,'All Prices combined'!$G56)))),2)</f>
        <v>67.03</v>
      </c>
      <c r="AI56" s="2">
        <f>ROUND(IF($B56="Annuity",SUMIFS('Annuity Prices'!AL:AL,'Annuity Prices'!$B:$B,$D56,'Annuity Prices'!$E:$E,$G56),IF($B56="RAB Short",SUMIFS('RAB Prices Short'!AL:AL,'RAB Prices Short'!$B:$B,'All Prices combined'!$D56,'RAB Prices Short'!$E:$E,'All Prices combined'!$G56),IF($B56="RAB Long",SUMIFS('RAB Prices Long'!AL:AL,'RAB Prices Long'!$B:$B,'All Prices combined'!$D56,'RAB Prices Long'!$E:$E,'All Prices combined'!$G56)))),2)</f>
        <v>68.709999999999994</v>
      </c>
      <c r="AJ56" s="2">
        <f>ROUND(IF($B56="Annuity",SUMIFS('Annuity Prices'!AM:AM,'Annuity Prices'!$B:$B,$D56,'Annuity Prices'!$E:$E,$G56),IF($B56="RAB Short",SUMIFS('RAB Prices Short'!AM:AM,'RAB Prices Short'!$B:$B,'All Prices combined'!$D56,'RAB Prices Short'!$E:$E,'All Prices combined'!$G56),IF($B56="RAB Long",SUMIFS('RAB Prices Long'!AM:AM,'RAB Prices Long'!$B:$B,'All Prices combined'!$D56,'RAB Prices Long'!$E:$E,'All Prices combined'!$G56)))),2)</f>
        <v>70.430000000000007</v>
      </c>
      <c r="AK56" s="2">
        <f>ROUND(IF($B56="Annuity",SUMIFS('Annuity Prices'!AN:AN,'Annuity Prices'!$B:$B,$D56,'Annuity Prices'!$E:$E,$G56),IF($B56="RAB Short",SUMIFS('RAB Prices Short'!AN:AN,'RAB Prices Short'!$B:$B,'All Prices combined'!$D56,'RAB Prices Short'!$E:$E,'All Prices combined'!$G56),IF($B56="RAB Long",SUMIFS('RAB Prices Long'!AN:AN,'RAB Prices Long'!$B:$B,'All Prices combined'!$D56,'RAB Prices Long'!$E:$E,'All Prices combined'!$G56)))),2)</f>
        <v>72.599999999999994</v>
      </c>
      <c r="AL56" s="2">
        <f>ROUND(IF($B56="Annuity",SUMIFS('Annuity Prices'!AO:AO,'Annuity Prices'!$B:$B,$D56,'Annuity Prices'!$E:$E,$G56),IF($B56="RAB Short",SUMIFS('RAB Prices Short'!AO:AO,'RAB Prices Short'!$B:$B,'All Prices combined'!$D56,'RAB Prices Short'!$E:$E,'All Prices combined'!$G56),IF($B56="RAB Long",SUMIFS('RAB Prices Long'!AO:AO,'RAB Prices Long'!$B:$B,'All Prices combined'!$D56,'RAB Prices Long'!$E:$E,'All Prices combined'!$G56)))),2)</f>
        <v>74.42</v>
      </c>
      <c r="AM56" s="2">
        <f>ROUND(IF($B56="Annuity",SUMIFS('Annuity Prices'!AP:AP,'Annuity Prices'!$B:$B,$D56,'Annuity Prices'!$E:$E,$G56),IF($B56="RAB Short",SUMIFS('RAB Prices Short'!AP:AP,'RAB Prices Short'!$B:$B,'All Prices combined'!$D56,'RAB Prices Short'!$E:$E,'All Prices combined'!$G56),IF($B56="RAB Long",SUMIFS('RAB Prices Long'!AP:AP,'RAB Prices Long'!$B:$B,'All Prices combined'!$D56,'RAB Prices Long'!$E:$E,'All Prices combined'!$G56)))),2)</f>
        <v>76.28</v>
      </c>
      <c r="AN56" s="2">
        <f>ROUND(IF($B56="Annuity",SUMIFS('Annuity Prices'!AQ:AQ,'Annuity Prices'!$B:$B,$D56,'Annuity Prices'!$E:$E,$G56),IF($B56="RAB Short",SUMIFS('RAB Prices Short'!AQ:AQ,'RAB Prices Short'!$B:$B,'All Prices combined'!$D56,'RAB Prices Short'!$E:$E,'All Prices combined'!$G56),IF($B56="RAB Long",SUMIFS('RAB Prices Long'!AQ:AQ,'RAB Prices Long'!$B:$B,'All Prices combined'!$D56,'RAB Prices Long'!$E:$E,'All Prices combined'!$G56)))),2)</f>
        <v>78.180000000000007</v>
      </c>
      <c r="AO56" s="2">
        <f>ROUND(IF($B56="Annuity",SUMIFS('Annuity Prices'!AR:AR,'Annuity Prices'!$B:$B,$D56,'Annuity Prices'!$E:$E,$G56),IF($B56="RAB Short",SUMIFS('RAB Prices Short'!AR:AR,'RAB Prices Short'!$B:$B,'All Prices combined'!$D56,'RAB Prices Short'!$E:$E,'All Prices combined'!$G56),IF($B56="RAB Long",SUMIFS('RAB Prices Long'!AR:AR,'RAB Prices Long'!$B:$B,'All Prices combined'!$D56,'RAB Prices Long'!$E:$E,'All Prices combined'!$G56)))),2)</f>
        <v>35.869999999999997</v>
      </c>
      <c r="AP56" s="2">
        <f>ROUND(IF($B56="Annuity",SUMIFS('Annuity Prices'!AS:AS,'Annuity Prices'!$B:$B,$D56,'Annuity Prices'!$E:$E,$G56),IF($B56="RAB Short",SUMIFS('RAB Prices Short'!AS:AS,'RAB Prices Short'!$B:$B,'All Prices combined'!$D56,'RAB Prices Short'!$E:$E,'All Prices combined'!$G56),IF($B56="RAB Long",SUMIFS('RAB Prices Long'!AS:AS,'RAB Prices Long'!$B:$B,'All Prices combined'!$D56,'RAB Prices Long'!$E:$E,'All Prices combined'!$G56)))),2)</f>
        <v>32.82</v>
      </c>
      <c r="AQ56" s="2">
        <f>ROUND(IF($B56="Annuity",SUMIFS('Annuity Prices'!AT:AT,'Annuity Prices'!$B:$B,$D56,'Annuity Prices'!$E:$E,$G56),IF($B56="RAB Short",SUMIFS('RAB Prices Short'!AT:AT,'RAB Prices Short'!$B:$B,'All Prices combined'!$D56,'RAB Prices Short'!$E:$E,'All Prices combined'!$G56),IF($B56="RAB Long",SUMIFS('RAB Prices Long'!AT:AT,'RAB Prices Long'!$B:$B,'All Prices combined'!$D56,'RAB Prices Long'!$E:$E,'All Prices combined'!$G56)))),2)</f>
        <v>33.76</v>
      </c>
      <c r="AR56" s="2">
        <f>ROUND(IF($B56="Annuity",SUMIFS('Annuity Prices'!AU:AU,'Annuity Prices'!$B:$B,$D56,'Annuity Prices'!$E:$E,$G56),IF($B56="RAB Short",SUMIFS('RAB Prices Short'!AU:AU,'RAB Prices Short'!$B:$B,'All Prices combined'!$D56,'RAB Prices Short'!$E:$E,'All Prices combined'!$G56),IF($B56="RAB Long",SUMIFS('RAB Prices Long'!AU:AU,'RAB Prices Long'!$B:$B,'All Prices combined'!$D56,'RAB Prices Long'!$E:$E,'All Prices combined'!$G56)))),2)</f>
        <v>34.729999999999997</v>
      </c>
      <c r="AS56" s="2">
        <f>ROUND(IF($B56="Annuity",SUMIFS('Annuity Prices'!AV:AV,'Annuity Prices'!$B:$B,$D56,'Annuity Prices'!$E:$E,$G56),IF($B56="RAB Short",SUMIFS('RAB Prices Short'!AV:AV,'RAB Prices Short'!$B:$B,'All Prices combined'!$D56,'RAB Prices Short'!$E:$E,'All Prices combined'!$G56),IF($B56="RAB Long",SUMIFS('RAB Prices Long'!AV:AV,'RAB Prices Long'!$B:$B,'All Prices combined'!$D56,'RAB Prices Long'!$E:$E,'All Prices combined'!$G56)))),2)</f>
        <v>35.72</v>
      </c>
      <c r="AT56" s="2">
        <f>ROUND(IF($B56="Annuity",SUMIFS('Annuity Prices'!AW:AW,'Annuity Prices'!$B:$B,$D56,'Annuity Prices'!$E:$E,$G56),IF($B56="RAB Short",SUMIFS('RAB Prices Short'!AW:AW,'RAB Prices Short'!$B:$B,'All Prices combined'!$D56,'RAB Prices Short'!$E:$E,'All Prices combined'!$G56),IF($B56="RAB Long",SUMIFS('RAB Prices Long'!AW:AW,'RAB Prices Long'!$B:$B,'All Prices combined'!$D56,'RAB Prices Long'!$E:$E,'All Prices combined'!$G56)))),2)</f>
        <v>38.9</v>
      </c>
      <c r="AU56" s="2">
        <f>ROUND(IF($B56="Annuity",SUMIFS('Annuity Prices'!AX:AX,'Annuity Prices'!$B:$B,$D56,'Annuity Prices'!$E:$E,$G56),IF($B56="RAB Short",SUMIFS('RAB Prices Short'!AX:AX,'RAB Prices Short'!$B:$B,'All Prices combined'!$D56,'RAB Prices Short'!$E:$E,'All Prices combined'!$G56),IF($B56="RAB Long",SUMIFS('RAB Prices Long'!AX:AX,'RAB Prices Long'!$B:$B,'All Prices combined'!$D56,'RAB Prices Long'!$E:$E,'All Prices combined'!$G56)))),2)</f>
        <v>39.869999999999997</v>
      </c>
      <c r="AV56" s="2">
        <f>ROUND(IF($B56="Annuity",SUMIFS('Annuity Prices'!AY:AY,'Annuity Prices'!$B:$B,$D56,'Annuity Prices'!$E:$E,$G56),IF($B56="RAB Short",SUMIFS('RAB Prices Short'!AY:AY,'RAB Prices Short'!$B:$B,'All Prices combined'!$D56,'RAB Prices Short'!$E:$E,'All Prices combined'!$G56),IF($B56="RAB Long",SUMIFS('RAB Prices Long'!AY:AY,'RAB Prices Long'!$B:$B,'All Prices combined'!$D56,'RAB Prices Long'!$E:$E,'All Prices combined'!$G56)))),2)</f>
        <v>40.869999999999997</v>
      </c>
      <c r="AW56" s="2">
        <f>ROUND(IF($B56="Annuity",SUMIFS('Annuity Prices'!AZ:AZ,'Annuity Prices'!$B:$B,$D56,'Annuity Prices'!$E:$E,$G56),IF($B56="RAB Short",SUMIFS('RAB Prices Short'!AZ:AZ,'RAB Prices Short'!$B:$B,'All Prices combined'!$D56,'RAB Prices Short'!$E:$E,'All Prices combined'!$G56),IF($B56="RAB Long",SUMIFS('RAB Prices Long'!AZ:AZ,'RAB Prices Long'!$B:$B,'All Prices combined'!$D56,'RAB Prices Long'!$E:$E,'All Prices combined'!$G56)))),2)</f>
        <v>41.89</v>
      </c>
      <c r="AX56" s="2">
        <f>ROUND(IF($B56="Annuity",SUMIFS('Annuity Prices'!BA:BA,'Annuity Prices'!$B:$B,$D56,'Annuity Prices'!$E:$E,$G56),IF($B56="RAB Short",SUMIFS('RAB Prices Short'!BA:BA,'RAB Prices Short'!$B:$B,'All Prices combined'!$D56,'RAB Prices Short'!$E:$E,'All Prices combined'!$G56),IF($B56="RAB Long",SUMIFS('RAB Prices Long'!BA:BA,'RAB Prices Long'!$B:$B,'All Prices combined'!$D56,'RAB Prices Long'!$E:$E,'All Prices combined'!$G56)))),2)</f>
        <v>43.14</v>
      </c>
      <c r="AY56" s="2">
        <f>ROUND(IF($B56="Annuity",SUMIFS('Annuity Prices'!BB:BB,'Annuity Prices'!$B:$B,$D56,'Annuity Prices'!$E:$E,$G56),IF($B56="RAB Short",SUMIFS('RAB Prices Short'!BB:BB,'RAB Prices Short'!$B:$B,'All Prices combined'!$D56,'RAB Prices Short'!$E:$E,'All Prices combined'!$G56),IF($B56="RAB Long",SUMIFS('RAB Prices Long'!BB:BB,'RAB Prices Long'!$B:$B,'All Prices combined'!$D56,'RAB Prices Long'!$E:$E,'All Prices combined'!$G56)))),2)</f>
        <v>44.22</v>
      </c>
      <c r="AZ56" s="2">
        <f>ROUND(IF($B56="Annuity",SUMIFS('Annuity Prices'!BC:BC,'Annuity Prices'!$B:$B,$D56,'Annuity Prices'!$E:$E,$G56),IF($B56="RAB Short",SUMIFS('RAB Prices Short'!BC:BC,'RAB Prices Short'!$B:$B,'All Prices combined'!$D56,'RAB Prices Short'!$E:$E,'All Prices combined'!$G56),IF($B56="RAB Long",SUMIFS('RAB Prices Long'!BC:BC,'RAB Prices Long'!$B:$B,'All Prices combined'!$D56,'RAB Prices Long'!$E:$E,'All Prices combined'!$G56)))),2)</f>
        <v>45.32</v>
      </c>
      <c r="BA56" s="2">
        <f>ROUND(IF($B56="Annuity",SUMIFS('Annuity Prices'!BD:BD,'Annuity Prices'!$B:$B,$D56,'Annuity Prices'!$E:$E,$G56),IF($B56="RAB Short",SUMIFS('RAB Prices Short'!BD:BD,'RAB Prices Short'!$B:$B,'All Prices combined'!$D56,'RAB Prices Short'!$E:$E,'All Prices combined'!$G56),IF($B56="RAB Long",SUMIFS('RAB Prices Long'!BD:BD,'RAB Prices Long'!$B:$B,'All Prices combined'!$D56,'RAB Prices Long'!$E:$E,'All Prices combined'!$G56)))),2)</f>
        <v>46.46</v>
      </c>
      <c r="BB56" s="2">
        <f>ROUND(IF($B56="Annuity",SUMIFS('Annuity Prices'!BE:BE,'Annuity Prices'!$B:$B,$D56,'Annuity Prices'!$E:$E,$G56),IF($B56="RAB Short",SUMIFS('RAB Prices Short'!BE:BE,'RAB Prices Short'!$B:$B,'All Prices combined'!$D56,'RAB Prices Short'!$E:$E,'All Prices combined'!$G56),IF($B56="RAB Long",SUMIFS('RAB Prices Long'!BE:BE,'RAB Prices Long'!$B:$B,'All Prices combined'!$D56,'RAB Prices Long'!$E:$E,'All Prices combined'!$G56)))),2)</f>
        <v>47.85</v>
      </c>
      <c r="BC56" s="2">
        <f>ROUND(IF($B56="Annuity",SUMIFS('Annuity Prices'!BF:BF,'Annuity Prices'!$B:$B,$D56,'Annuity Prices'!$E:$E,$G56),IF($B56="RAB Short",SUMIFS('RAB Prices Short'!BF:BF,'RAB Prices Short'!$B:$B,'All Prices combined'!$D56,'RAB Prices Short'!$E:$E,'All Prices combined'!$G56),IF($B56="RAB Long",SUMIFS('RAB Prices Long'!BF:BF,'RAB Prices Long'!$B:$B,'All Prices combined'!$D56,'RAB Prices Long'!$E:$E,'All Prices combined'!$G56)))),2)</f>
        <v>49.05</v>
      </c>
      <c r="BD56" s="2">
        <f>ROUND(IF($B56="Annuity",SUMIFS('Annuity Prices'!BG:BG,'Annuity Prices'!$B:$B,$D56,'Annuity Prices'!$E:$E,$G56),IF($B56="RAB Short",SUMIFS('RAB Prices Short'!BG:BG,'RAB Prices Short'!$B:$B,'All Prices combined'!$D56,'RAB Prices Short'!$E:$E,'All Prices combined'!$G56),IF($B56="RAB Long",SUMIFS('RAB Prices Long'!BG:BG,'RAB Prices Long'!$B:$B,'All Prices combined'!$D56,'RAB Prices Long'!$E:$E,'All Prices combined'!$G56)))),2)</f>
        <v>50.28</v>
      </c>
      <c r="BE56" s="2">
        <f>ROUND(IF($B56="Annuity",SUMIFS('Annuity Prices'!BH:BH,'Annuity Prices'!$B:$B,$D56,'Annuity Prices'!$E:$E,$G56),IF($B56="RAB Short",SUMIFS('RAB Prices Short'!BH:BH,'RAB Prices Short'!$B:$B,'All Prices combined'!$D56,'RAB Prices Short'!$E:$E,'All Prices combined'!$G56),IF($B56="RAB Long",SUMIFS('RAB Prices Long'!BH:BH,'RAB Prices Long'!$B:$B,'All Prices combined'!$D56,'RAB Prices Long'!$E:$E,'All Prices combined'!$G56)))),2)</f>
        <v>51.53</v>
      </c>
      <c r="BF56" s="2">
        <f>ROUND(IF($B56="Annuity",SUMIFS('Annuity Prices'!BI:BI,'Annuity Prices'!$B:$B,$D56,'Annuity Prices'!$E:$E,$G56),IF($B56="RAB Short",SUMIFS('RAB Prices Short'!BI:BI,'RAB Prices Short'!$B:$B,'All Prices combined'!$D56,'RAB Prices Short'!$E:$E,'All Prices combined'!$G56),IF($B56="RAB Long",SUMIFS('RAB Prices Long'!BI:BI,'RAB Prices Long'!$B:$B,'All Prices combined'!$D56,'RAB Prices Long'!$E:$E,'All Prices combined'!$G56)))),2)</f>
        <v>53.09</v>
      </c>
      <c r="BG56" s="2">
        <f>ROUND(IF($B56="Annuity",SUMIFS('Annuity Prices'!BJ:BJ,'Annuity Prices'!$B:$B,$D56,'Annuity Prices'!$E:$E,$G56),IF($B56="RAB Short",SUMIFS('RAB Prices Short'!BJ:BJ,'RAB Prices Short'!$B:$B,'All Prices combined'!$D56,'RAB Prices Short'!$E:$E,'All Prices combined'!$G56),IF($B56="RAB Long",SUMIFS('RAB Prices Long'!BJ:BJ,'RAB Prices Long'!$B:$B,'All Prices combined'!$D56,'RAB Prices Long'!$E:$E,'All Prices combined'!$G56)))),2)</f>
        <v>54.42</v>
      </c>
      <c r="BH56" s="2">
        <f>ROUND(IF($B56="Annuity",SUMIFS('Annuity Prices'!BK:BK,'Annuity Prices'!$B:$B,$D56,'Annuity Prices'!$E:$E,$G56),IF($B56="RAB Short",SUMIFS('RAB Prices Short'!BK:BK,'RAB Prices Short'!$B:$B,'All Prices combined'!$D56,'RAB Prices Short'!$E:$E,'All Prices combined'!$G56),IF($B56="RAB Long",SUMIFS('RAB Prices Long'!BK:BK,'RAB Prices Long'!$B:$B,'All Prices combined'!$D56,'RAB Prices Long'!$E:$E,'All Prices combined'!$G56)))),2)</f>
        <v>55.78</v>
      </c>
      <c r="BI56" s="2">
        <f>ROUND(IF($B56="Annuity",SUMIFS('Annuity Prices'!BL:BL,'Annuity Prices'!$B:$B,$D56,'Annuity Prices'!$E:$E,$G56),IF($B56="RAB Short",SUMIFS('RAB Prices Short'!BL:BL,'RAB Prices Short'!$B:$B,'All Prices combined'!$D56,'RAB Prices Short'!$E:$E,'All Prices combined'!$G56),IF($B56="RAB Long",SUMIFS('RAB Prices Long'!BL:BL,'RAB Prices Long'!$B:$B,'All Prices combined'!$D56,'RAB Prices Long'!$E:$E,'All Prices combined'!$G56)))),2)</f>
        <v>57.18</v>
      </c>
      <c r="BJ56" s="2">
        <f>ROUND(IF($B56="Annuity",SUMIFS('Annuity Prices'!BM:BM,'Annuity Prices'!$B:$B,$D56,'Annuity Prices'!$E:$E,$G56),IF($B56="RAB Short",SUMIFS('RAB Prices Short'!BM:BM,'RAB Prices Short'!$B:$B,'All Prices combined'!$D56,'RAB Prices Short'!$E:$E,'All Prices combined'!$G56),IF($B56="RAB Long",SUMIFS('RAB Prices Long'!BM:BM,'RAB Prices Long'!$B:$B,'All Prices combined'!$D56,'RAB Prices Long'!$E:$E,'All Prices combined'!$G56)))),2)</f>
        <v>58.92</v>
      </c>
      <c r="BK56" s="2">
        <f>ROUND(IF($B56="Annuity",SUMIFS('Annuity Prices'!BN:BN,'Annuity Prices'!$B:$B,$D56,'Annuity Prices'!$E:$E,$G56),IF($B56="RAB Short",SUMIFS('RAB Prices Short'!BN:BN,'RAB Prices Short'!$B:$B,'All Prices combined'!$D56,'RAB Prices Short'!$E:$E,'All Prices combined'!$G56),IF($B56="RAB Long",SUMIFS('RAB Prices Long'!BN:BN,'RAB Prices Long'!$B:$B,'All Prices combined'!$D56,'RAB Prices Long'!$E:$E,'All Prices combined'!$G56)))),2)</f>
        <v>60.39</v>
      </c>
      <c r="BL56" s="2">
        <f>ROUND(IF($B56="Annuity",SUMIFS('Annuity Prices'!BO:BO,'Annuity Prices'!$B:$B,$D56,'Annuity Prices'!$E:$E,$G56),IF($B56="RAB Short",SUMIFS('RAB Prices Short'!BO:BO,'RAB Prices Short'!$B:$B,'All Prices combined'!$D56,'RAB Prices Short'!$E:$E,'All Prices combined'!$G56),IF($B56="RAB Long",SUMIFS('RAB Prices Long'!BO:BO,'RAB Prices Long'!$B:$B,'All Prices combined'!$D56,'RAB Prices Long'!$E:$E,'All Prices combined'!$G56)))),2)</f>
        <v>61.9</v>
      </c>
      <c r="BM56" s="2">
        <f>ROUND(IF($B56="Annuity",SUMIFS('Annuity Prices'!BP:BP,'Annuity Prices'!$B:$B,$D56,'Annuity Prices'!$E:$E,$G56),IF($B56="RAB Short",SUMIFS('RAB Prices Short'!BP:BP,'RAB Prices Short'!$B:$B,'All Prices combined'!$D56,'RAB Prices Short'!$E:$E,'All Prices combined'!$G56),IF($B56="RAB Long",SUMIFS('RAB Prices Long'!BP:BP,'RAB Prices Long'!$B:$B,'All Prices combined'!$D56,'RAB Prices Long'!$E:$E,'All Prices combined'!$G56)))),2)</f>
        <v>63.45</v>
      </c>
      <c r="BN56" s="2">
        <f>ROUND(IF($B56="Annuity",SUMIFS('Annuity Prices'!BQ:BQ,'Annuity Prices'!$B:$B,$D56,'Annuity Prices'!$E:$E,$G56),IF($B56="RAB Short",SUMIFS('RAB Prices Short'!BQ:BQ,'RAB Prices Short'!$B:$B,'All Prices combined'!$D56,'RAB Prices Short'!$E:$E,'All Prices combined'!$G56),IF($B56="RAB Long",SUMIFS('RAB Prices Long'!BQ:BQ,'RAB Prices Long'!$B:$B,'All Prices combined'!$D56,'RAB Prices Long'!$E:$E,'All Prices combined'!$G56)))),2)</f>
        <v>65.400000000000006</v>
      </c>
      <c r="BO56" s="2">
        <f>ROUND(IF($B56="Annuity",SUMIFS('Annuity Prices'!BR:BR,'Annuity Prices'!$B:$B,$D56,'Annuity Prices'!$E:$E,$G56),IF($B56="RAB Short",SUMIFS('RAB Prices Short'!BR:BR,'RAB Prices Short'!$B:$B,'All Prices combined'!$D56,'RAB Prices Short'!$E:$E,'All Prices combined'!$G56),IF($B56="RAB Long",SUMIFS('RAB Prices Long'!BR:BR,'RAB Prices Long'!$B:$B,'All Prices combined'!$D56,'RAB Prices Long'!$E:$E,'All Prices combined'!$G56)))),2)</f>
        <v>67.03</v>
      </c>
      <c r="BP56" s="2">
        <f>ROUND(IF($B56="Annuity",SUMIFS('Annuity Prices'!BS:BS,'Annuity Prices'!$B:$B,$D56,'Annuity Prices'!$E:$E,$G56),IF($B56="RAB Short",SUMIFS('RAB Prices Short'!BS:BS,'RAB Prices Short'!$B:$B,'All Prices combined'!$D56,'RAB Prices Short'!$E:$E,'All Prices combined'!$G56),IF($B56="RAB Long",SUMIFS('RAB Prices Long'!BS:BS,'RAB Prices Long'!$B:$B,'All Prices combined'!$D56,'RAB Prices Long'!$E:$E,'All Prices combined'!$G56)))),2)</f>
        <v>68.709999999999994</v>
      </c>
      <c r="BQ56" s="2">
        <f>ROUND(IF($B56="Annuity",SUMIFS('Annuity Prices'!BT:BT,'Annuity Prices'!$B:$B,$D56,'Annuity Prices'!$E:$E,$G56),IF($B56="RAB Short",SUMIFS('RAB Prices Short'!BT:BT,'RAB Prices Short'!$B:$B,'All Prices combined'!$D56,'RAB Prices Short'!$E:$E,'All Prices combined'!$G56),IF($B56="RAB Long",SUMIFS('RAB Prices Long'!BT:BT,'RAB Prices Long'!$B:$B,'All Prices combined'!$D56,'RAB Prices Long'!$E:$E,'All Prices combined'!$G56)))),2)</f>
        <v>70.430000000000007</v>
      </c>
      <c r="BR56" s="2">
        <f>ROUND(IF($B56="Annuity",SUMIFS('Annuity Prices'!BU:BU,'Annuity Prices'!$B:$B,$D56,'Annuity Prices'!$E:$E,$G56),IF($B56="RAB Short",SUMIFS('RAB Prices Short'!BU:BU,'RAB Prices Short'!$B:$B,'All Prices combined'!$D56,'RAB Prices Short'!$E:$E,'All Prices combined'!$G56),IF($B56="RAB Long",SUMIFS('RAB Prices Long'!BU:BU,'RAB Prices Long'!$B:$B,'All Prices combined'!$D56,'RAB Prices Long'!$E:$E,'All Prices combined'!$G56)))),2)</f>
        <v>72.599999999999994</v>
      </c>
      <c r="BS56" s="2">
        <f>ROUND(IF($B56="Annuity",SUMIFS('Annuity Prices'!BV:BV,'Annuity Prices'!$B:$B,$D56,'Annuity Prices'!$E:$E,$G56),IF($B56="RAB Short",SUMIFS('RAB Prices Short'!BV:BV,'RAB Prices Short'!$B:$B,'All Prices combined'!$D56,'RAB Prices Short'!$E:$E,'All Prices combined'!$G56),IF($B56="RAB Long",SUMIFS('RAB Prices Long'!BV:BV,'RAB Prices Long'!$B:$B,'All Prices combined'!$D56,'RAB Prices Long'!$E:$E,'All Prices combined'!$G56)))),2)</f>
        <v>74.42</v>
      </c>
      <c r="BT56" s="2">
        <f>ROUND(IF($B56="Annuity",SUMIFS('Annuity Prices'!BW:BW,'Annuity Prices'!$B:$B,$D56,'Annuity Prices'!$E:$E,$G56),IF($B56="RAB Short",SUMIFS('RAB Prices Short'!BW:BW,'RAB Prices Short'!$B:$B,'All Prices combined'!$D56,'RAB Prices Short'!$E:$E,'All Prices combined'!$G56),IF($B56="RAB Long",SUMIFS('RAB Prices Long'!BW:BW,'RAB Prices Long'!$B:$B,'All Prices combined'!$D56,'RAB Prices Long'!$E:$E,'All Prices combined'!$G56)))),2)</f>
        <v>76.28</v>
      </c>
      <c r="BU56" s="2">
        <f>ROUND(IF($B56="Annuity",SUMIFS('Annuity Prices'!BX:BX,'Annuity Prices'!$B:$B,$D56,'Annuity Prices'!$E:$E,$G56),IF($B56="RAB Short",SUMIFS('RAB Prices Short'!BX:BX,'RAB Prices Short'!$B:$B,'All Prices combined'!$D56,'RAB Prices Short'!$E:$E,'All Prices combined'!$G56),IF($B56="RAB Long",SUMIFS('RAB Prices Long'!BX:BX,'RAB Prices Long'!$B:$B,'All Prices combined'!$D56,'RAB Prices Long'!$E:$E,'All Prices combined'!$G56)))),2)</f>
        <v>78.180000000000007</v>
      </c>
    </row>
    <row r="57" spans="2:73" x14ac:dyDescent="0.25">
      <c r="B57" t="s">
        <v>37</v>
      </c>
      <c r="C57" s="1">
        <v>10</v>
      </c>
      <c r="D57" s="1" t="s">
        <v>158</v>
      </c>
      <c r="E57" s="1" t="s">
        <v>154</v>
      </c>
      <c r="F57" s="1"/>
      <c r="G57" s="1" t="s">
        <v>40</v>
      </c>
      <c r="H57" s="1"/>
      <c r="I57" s="2">
        <f>ROUND(IF($B57="Annuity",SUMIFS('Annuity Prices'!L:L,'Annuity Prices'!$B:$B,$D57,'Annuity Prices'!$E:$E,$G57),IF($B57="RAB Short",SUMIFS('RAB Prices Short'!L:L,'RAB Prices Short'!$B:$B,'All Prices combined'!$D57,'RAB Prices Short'!$E:$E,'All Prices combined'!$G57),IF($B57="RAB Long",SUMIFS('RAB Prices Long'!L:L,'RAB Prices Long'!$B:$B,'All Prices combined'!$D57,'RAB Prices Long'!$E:$E,'All Prices combined'!$G57)))),2)</f>
        <v>5.59</v>
      </c>
      <c r="J57" s="2">
        <f>ROUND(IF($B57="Annuity",SUMIFS('Annuity Prices'!M:M,'Annuity Prices'!$B:$B,$D57,'Annuity Prices'!$E:$E,$G57),IF($B57="RAB Short",SUMIFS('RAB Prices Short'!M:M,'RAB Prices Short'!$B:$B,'All Prices combined'!$D57,'RAB Prices Short'!$E:$E,'All Prices combined'!$G57),IF($B57="RAB Long",SUMIFS('RAB Prices Long'!M:M,'RAB Prices Long'!$B:$B,'All Prices combined'!$D57,'RAB Prices Long'!$E:$E,'All Prices combined'!$G57)))),2)</f>
        <v>5.75</v>
      </c>
      <c r="K57" s="2">
        <f>ROUND(IF($B57="Annuity",SUMIFS('Annuity Prices'!N:N,'Annuity Prices'!$B:$B,$D57,'Annuity Prices'!$E:$E,$G57),IF($B57="RAB Short",SUMIFS('RAB Prices Short'!N:N,'RAB Prices Short'!$B:$B,'All Prices combined'!$D57,'RAB Prices Short'!$E:$E,'All Prices combined'!$G57),IF($B57="RAB Long",SUMIFS('RAB Prices Long'!N:N,'RAB Prices Long'!$B:$B,'All Prices combined'!$D57,'RAB Prices Long'!$E:$E,'All Prices combined'!$G57)))),2)</f>
        <v>5.92</v>
      </c>
      <c r="L57" s="2">
        <f>ROUND(IF($B57="Annuity",SUMIFS('Annuity Prices'!O:O,'Annuity Prices'!$B:$B,$D57,'Annuity Prices'!$E:$E,$G57),IF($B57="RAB Short",SUMIFS('RAB Prices Short'!O:O,'RAB Prices Short'!$B:$B,'All Prices combined'!$D57,'RAB Prices Short'!$E:$E,'All Prices combined'!$G57),IF($B57="RAB Long",SUMIFS('RAB Prices Long'!O:O,'RAB Prices Long'!$B:$B,'All Prices combined'!$D57,'RAB Prices Long'!$E:$E,'All Prices combined'!$G57)))),2)</f>
        <v>6.09</v>
      </c>
      <c r="M57" s="2">
        <f>ROUND(IF($B57="Annuity",SUMIFS('Annuity Prices'!P:P,'Annuity Prices'!$B:$B,$D57,'Annuity Prices'!$E:$E,$G57),IF($B57="RAB Short",SUMIFS('RAB Prices Short'!P:P,'RAB Prices Short'!$B:$B,'All Prices combined'!$D57,'RAB Prices Short'!$E:$E,'All Prices combined'!$G57),IF($B57="RAB Long",SUMIFS('RAB Prices Long'!P:P,'RAB Prices Long'!$B:$B,'All Prices combined'!$D57,'RAB Prices Long'!$E:$E,'All Prices combined'!$G57)))),2)</f>
        <v>6.19</v>
      </c>
      <c r="N57" s="2">
        <f>ROUND(IF($B57="Annuity",SUMIFS('Annuity Prices'!Q:Q,'Annuity Prices'!$B:$B,$D57,'Annuity Prices'!$E:$E,$G57),IF($B57="RAB Short",SUMIFS('RAB Prices Short'!Q:Q,'RAB Prices Short'!$B:$B,'All Prices combined'!$D57,'RAB Prices Short'!$E:$E,'All Prices combined'!$G57),IF($B57="RAB Long",SUMIFS('RAB Prices Long'!Q:Q,'RAB Prices Long'!$B:$B,'All Prices combined'!$D57,'RAB Prices Long'!$E:$E,'All Prices combined'!$G57)))),2)</f>
        <v>6.35</v>
      </c>
      <c r="O57" s="2">
        <f>ROUND(IF($B57="Annuity",SUMIFS('Annuity Prices'!R:R,'Annuity Prices'!$B:$B,$D57,'Annuity Prices'!$E:$E,$G57),IF($B57="RAB Short",SUMIFS('RAB Prices Short'!R:R,'RAB Prices Short'!$B:$B,'All Prices combined'!$D57,'RAB Prices Short'!$E:$E,'All Prices combined'!$G57),IF($B57="RAB Long",SUMIFS('RAB Prices Long'!R:R,'RAB Prices Long'!$B:$B,'All Prices combined'!$D57,'RAB Prices Long'!$E:$E,'All Prices combined'!$G57)))),2)</f>
        <v>6.5</v>
      </c>
      <c r="P57" s="2">
        <f>ROUND(IF($B57="Annuity",SUMIFS('Annuity Prices'!S:S,'Annuity Prices'!$B:$B,$D57,'Annuity Prices'!$E:$E,$G57),IF($B57="RAB Short",SUMIFS('RAB Prices Short'!S:S,'RAB Prices Short'!$B:$B,'All Prices combined'!$D57,'RAB Prices Short'!$E:$E,'All Prices combined'!$G57),IF($B57="RAB Long",SUMIFS('RAB Prices Long'!S:S,'RAB Prices Long'!$B:$B,'All Prices combined'!$D57,'RAB Prices Long'!$E:$E,'All Prices combined'!$G57)))),2)</f>
        <v>6.67</v>
      </c>
      <c r="Q57" s="2">
        <f>ROUND(IF($B57="Annuity",SUMIFS('Annuity Prices'!T:T,'Annuity Prices'!$B:$B,$D57,'Annuity Prices'!$E:$E,$G57),IF($B57="RAB Short",SUMIFS('RAB Prices Short'!T:T,'RAB Prices Short'!$B:$B,'All Prices combined'!$D57,'RAB Prices Short'!$E:$E,'All Prices combined'!$G57),IF($B57="RAB Long",SUMIFS('RAB Prices Long'!T:T,'RAB Prices Long'!$B:$B,'All Prices combined'!$D57,'RAB Prices Long'!$E:$E,'All Prices combined'!$G57)))),2)</f>
        <v>6.8</v>
      </c>
      <c r="R57" s="2">
        <f>ROUND(IF($B57="Annuity",SUMIFS('Annuity Prices'!U:U,'Annuity Prices'!$B:$B,$D57,'Annuity Prices'!$E:$E,$G57),IF($B57="RAB Short",SUMIFS('RAB Prices Short'!U:U,'RAB Prices Short'!$B:$B,'All Prices combined'!$D57,'RAB Prices Short'!$E:$E,'All Prices combined'!$G57),IF($B57="RAB Long",SUMIFS('RAB Prices Long'!U:U,'RAB Prices Long'!$B:$B,'All Prices combined'!$D57,'RAB Prices Long'!$E:$E,'All Prices combined'!$G57)))),2)</f>
        <v>6.97</v>
      </c>
      <c r="S57" s="2">
        <f>ROUND(IF($B57="Annuity",SUMIFS('Annuity Prices'!V:V,'Annuity Prices'!$B:$B,$D57,'Annuity Prices'!$E:$E,$G57),IF($B57="RAB Short",SUMIFS('RAB Prices Short'!V:V,'RAB Prices Short'!$B:$B,'All Prices combined'!$D57,'RAB Prices Short'!$E:$E,'All Prices combined'!$G57),IF($B57="RAB Long",SUMIFS('RAB Prices Long'!V:V,'RAB Prices Long'!$B:$B,'All Prices combined'!$D57,'RAB Prices Long'!$E:$E,'All Prices combined'!$G57)))),2)</f>
        <v>7.15</v>
      </c>
      <c r="T57" s="2">
        <f>ROUND(IF($B57="Annuity",SUMIFS('Annuity Prices'!W:W,'Annuity Prices'!$B:$B,$D57,'Annuity Prices'!$E:$E,$G57),IF($B57="RAB Short",SUMIFS('RAB Prices Short'!W:W,'RAB Prices Short'!$B:$B,'All Prices combined'!$D57,'RAB Prices Short'!$E:$E,'All Prices combined'!$G57),IF($B57="RAB Long",SUMIFS('RAB Prices Long'!W:W,'RAB Prices Long'!$B:$B,'All Prices combined'!$D57,'RAB Prices Long'!$E:$E,'All Prices combined'!$G57)))),2)</f>
        <v>7.32</v>
      </c>
      <c r="U57" s="2">
        <f>ROUND(IF($B57="Annuity",SUMIFS('Annuity Prices'!X:X,'Annuity Prices'!$B:$B,$D57,'Annuity Prices'!$E:$E,$G57),IF($B57="RAB Short",SUMIFS('RAB Prices Short'!X:X,'RAB Prices Short'!$B:$B,'All Prices combined'!$D57,'RAB Prices Short'!$E:$E,'All Prices combined'!$G57),IF($B57="RAB Long",SUMIFS('RAB Prices Long'!X:X,'RAB Prices Long'!$B:$B,'All Prices combined'!$D57,'RAB Prices Long'!$E:$E,'All Prices combined'!$G57)))),2)</f>
        <v>7.47</v>
      </c>
      <c r="V57" s="2">
        <f>ROUND(IF($B57="Annuity",SUMIFS('Annuity Prices'!Y:Y,'Annuity Prices'!$B:$B,$D57,'Annuity Prices'!$E:$E,$G57),IF($B57="RAB Short",SUMIFS('RAB Prices Short'!Y:Y,'RAB Prices Short'!$B:$B,'All Prices combined'!$D57,'RAB Prices Short'!$E:$E,'All Prices combined'!$G57),IF($B57="RAB Long",SUMIFS('RAB Prices Long'!Y:Y,'RAB Prices Long'!$B:$B,'All Prices combined'!$D57,'RAB Prices Long'!$E:$E,'All Prices combined'!$G57)))),2)</f>
        <v>7.66</v>
      </c>
      <c r="W57" s="2">
        <f>ROUND(IF($B57="Annuity",SUMIFS('Annuity Prices'!Z:Z,'Annuity Prices'!$B:$B,$D57,'Annuity Prices'!$E:$E,$G57),IF($B57="RAB Short",SUMIFS('RAB Prices Short'!Z:Z,'RAB Prices Short'!$B:$B,'All Prices combined'!$D57,'RAB Prices Short'!$E:$E,'All Prices combined'!$G57),IF($B57="RAB Long",SUMIFS('RAB Prices Long'!Z:Z,'RAB Prices Long'!$B:$B,'All Prices combined'!$D57,'RAB Prices Long'!$E:$E,'All Prices combined'!$G57)))),2)</f>
        <v>7.85</v>
      </c>
      <c r="X57" s="2">
        <f>ROUND(IF($B57="Annuity",SUMIFS('Annuity Prices'!AA:AA,'Annuity Prices'!$B:$B,$D57,'Annuity Prices'!$E:$E,$G57),IF($B57="RAB Short",SUMIFS('RAB Prices Short'!AA:AA,'RAB Prices Short'!$B:$B,'All Prices combined'!$D57,'RAB Prices Short'!$E:$E,'All Prices combined'!$G57),IF($B57="RAB Long",SUMIFS('RAB Prices Long'!AA:AA,'RAB Prices Long'!$B:$B,'All Prices combined'!$D57,'RAB Prices Long'!$E:$E,'All Prices combined'!$G57)))),2)</f>
        <v>8.0500000000000007</v>
      </c>
      <c r="Y57" s="2">
        <f>ROUND(IF($B57="Annuity",SUMIFS('Annuity Prices'!AB:AB,'Annuity Prices'!$B:$B,$D57,'Annuity Prices'!$E:$E,$G57),IF($B57="RAB Short",SUMIFS('RAB Prices Short'!AB:AB,'RAB Prices Short'!$B:$B,'All Prices combined'!$D57,'RAB Prices Short'!$E:$E,'All Prices combined'!$G57),IF($B57="RAB Long",SUMIFS('RAB Prices Long'!AB:AB,'RAB Prices Long'!$B:$B,'All Prices combined'!$D57,'RAB Prices Long'!$E:$E,'All Prices combined'!$G57)))),2)</f>
        <v>8.2100000000000009</v>
      </c>
      <c r="Z57" s="2">
        <f>ROUND(IF($B57="Annuity",SUMIFS('Annuity Prices'!AC:AC,'Annuity Prices'!$B:$B,$D57,'Annuity Prices'!$E:$E,$G57),IF($B57="RAB Short",SUMIFS('RAB Prices Short'!AC:AC,'RAB Prices Short'!$B:$B,'All Prices combined'!$D57,'RAB Prices Short'!$E:$E,'All Prices combined'!$G57),IF($B57="RAB Long",SUMIFS('RAB Prices Long'!AC:AC,'RAB Prices Long'!$B:$B,'All Prices combined'!$D57,'RAB Prices Long'!$E:$E,'All Prices combined'!$G57)))),2)</f>
        <v>8.41</v>
      </c>
      <c r="AA57" s="2">
        <f>ROUND(IF($B57="Annuity",SUMIFS('Annuity Prices'!AD:AD,'Annuity Prices'!$B:$B,$D57,'Annuity Prices'!$E:$E,$G57),IF($B57="RAB Short",SUMIFS('RAB Prices Short'!AD:AD,'RAB Prices Short'!$B:$B,'All Prices combined'!$D57,'RAB Prices Short'!$E:$E,'All Prices combined'!$G57),IF($B57="RAB Long",SUMIFS('RAB Prices Long'!AD:AD,'RAB Prices Long'!$B:$B,'All Prices combined'!$D57,'RAB Prices Long'!$E:$E,'All Prices combined'!$G57)))),2)</f>
        <v>8.6199999999999992</v>
      </c>
      <c r="AB57" s="2">
        <f>ROUND(IF($B57="Annuity",SUMIFS('Annuity Prices'!AE:AE,'Annuity Prices'!$B:$B,$D57,'Annuity Prices'!$E:$E,$G57),IF($B57="RAB Short",SUMIFS('RAB Prices Short'!AE:AE,'RAB Prices Short'!$B:$B,'All Prices combined'!$D57,'RAB Prices Short'!$E:$E,'All Prices combined'!$G57),IF($B57="RAB Long",SUMIFS('RAB Prices Long'!AE:AE,'RAB Prices Long'!$B:$B,'All Prices combined'!$D57,'RAB Prices Long'!$E:$E,'All Prices combined'!$G57)))),2)</f>
        <v>8.84</v>
      </c>
      <c r="AC57" s="2">
        <f>ROUND(IF($B57="Annuity",SUMIFS('Annuity Prices'!AF:AF,'Annuity Prices'!$B:$B,$D57,'Annuity Prices'!$E:$E,$G57),IF($B57="RAB Short",SUMIFS('RAB Prices Short'!AF:AF,'RAB Prices Short'!$B:$B,'All Prices combined'!$D57,'RAB Prices Short'!$E:$E,'All Prices combined'!$G57),IF($B57="RAB Long",SUMIFS('RAB Prices Long'!AF:AF,'RAB Prices Long'!$B:$B,'All Prices combined'!$D57,'RAB Prices Long'!$E:$E,'All Prices combined'!$G57)))),2)</f>
        <v>9.01</v>
      </c>
      <c r="AD57" s="2">
        <f>ROUND(IF($B57="Annuity",SUMIFS('Annuity Prices'!AG:AG,'Annuity Prices'!$B:$B,$D57,'Annuity Prices'!$E:$E,$G57),IF($B57="RAB Short",SUMIFS('RAB Prices Short'!AG:AG,'RAB Prices Short'!$B:$B,'All Prices combined'!$D57,'RAB Prices Short'!$E:$E,'All Prices combined'!$G57),IF($B57="RAB Long",SUMIFS('RAB Prices Long'!AG:AG,'RAB Prices Long'!$B:$B,'All Prices combined'!$D57,'RAB Prices Long'!$E:$E,'All Prices combined'!$G57)))),2)</f>
        <v>9.24</v>
      </c>
      <c r="AE57" s="2">
        <f>ROUND(IF($B57="Annuity",SUMIFS('Annuity Prices'!AH:AH,'Annuity Prices'!$B:$B,$D57,'Annuity Prices'!$E:$E,$G57),IF($B57="RAB Short",SUMIFS('RAB Prices Short'!AH:AH,'RAB Prices Short'!$B:$B,'All Prices combined'!$D57,'RAB Prices Short'!$E:$E,'All Prices combined'!$G57),IF($B57="RAB Long",SUMIFS('RAB Prices Long'!AH:AH,'RAB Prices Long'!$B:$B,'All Prices combined'!$D57,'RAB Prices Long'!$E:$E,'All Prices combined'!$G57)))),2)</f>
        <v>9.4700000000000006</v>
      </c>
      <c r="AF57" s="2">
        <f>ROUND(IF($B57="Annuity",SUMIFS('Annuity Prices'!AI:AI,'Annuity Prices'!$B:$B,$D57,'Annuity Prices'!$E:$E,$G57),IF($B57="RAB Short",SUMIFS('RAB Prices Short'!AI:AI,'RAB Prices Short'!$B:$B,'All Prices combined'!$D57,'RAB Prices Short'!$E:$E,'All Prices combined'!$G57),IF($B57="RAB Long",SUMIFS('RAB Prices Long'!AI:AI,'RAB Prices Long'!$B:$B,'All Prices combined'!$D57,'RAB Prices Long'!$E:$E,'All Prices combined'!$G57)))),2)</f>
        <v>9.7100000000000009</v>
      </c>
      <c r="AG57" s="2">
        <f>ROUND(IF($B57="Annuity",SUMIFS('Annuity Prices'!AJ:AJ,'Annuity Prices'!$B:$B,$D57,'Annuity Prices'!$E:$E,$G57),IF($B57="RAB Short",SUMIFS('RAB Prices Short'!AJ:AJ,'RAB Prices Short'!$B:$B,'All Prices combined'!$D57,'RAB Prices Short'!$E:$E,'All Prices combined'!$G57),IF($B57="RAB Long",SUMIFS('RAB Prices Long'!AJ:AJ,'RAB Prices Long'!$B:$B,'All Prices combined'!$D57,'RAB Prices Long'!$E:$E,'All Prices combined'!$G57)))),2)</f>
        <v>9.9</v>
      </c>
      <c r="AH57" s="2">
        <f>ROUND(IF($B57="Annuity",SUMIFS('Annuity Prices'!AK:AK,'Annuity Prices'!$B:$B,$D57,'Annuity Prices'!$E:$E,$G57),IF($B57="RAB Short",SUMIFS('RAB Prices Short'!AK:AK,'RAB Prices Short'!$B:$B,'All Prices combined'!$D57,'RAB Prices Short'!$E:$E,'All Prices combined'!$G57),IF($B57="RAB Long",SUMIFS('RAB Prices Long'!AK:AK,'RAB Prices Long'!$B:$B,'All Prices combined'!$D57,'RAB Prices Long'!$E:$E,'All Prices combined'!$G57)))),2)</f>
        <v>10.15</v>
      </c>
      <c r="AI57" s="2">
        <f>ROUND(IF($B57="Annuity",SUMIFS('Annuity Prices'!AL:AL,'Annuity Prices'!$B:$B,$D57,'Annuity Prices'!$E:$E,$G57),IF($B57="RAB Short",SUMIFS('RAB Prices Short'!AL:AL,'RAB Prices Short'!$B:$B,'All Prices combined'!$D57,'RAB Prices Short'!$E:$E,'All Prices combined'!$G57),IF($B57="RAB Long",SUMIFS('RAB Prices Long'!AL:AL,'RAB Prices Long'!$B:$B,'All Prices combined'!$D57,'RAB Prices Long'!$E:$E,'All Prices combined'!$G57)))),2)</f>
        <v>10.4</v>
      </c>
      <c r="AJ57" s="2">
        <f>ROUND(IF($B57="Annuity",SUMIFS('Annuity Prices'!AM:AM,'Annuity Prices'!$B:$B,$D57,'Annuity Prices'!$E:$E,$G57),IF($B57="RAB Short",SUMIFS('RAB Prices Short'!AM:AM,'RAB Prices Short'!$B:$B,'All Prices combined'!$D57,'RAB Prices Short'!$E:$E,'All Prices combined'!$G57),IF($B57="RAB Long",SUMIFS('RAB Prices Long'!AM:AM,'RAB Prices Long'!$B:$B,'All Prices combined'!$D57,'RAB Prices Long'!$E:$E,'All Prices combined'!$G57)))),2)</f>
        <v>10.66</v>
      </c>
      <c r="AK57" s="2">
        <f>ROUND(IF($B57="Annuity",SUMIFS('Annuity Prices'!AN:AN,'Annuity Prices'!$B:$B,$D57,'Annuity Prices'!$E:$E,$G57),IF($B57="RAB Short",SUMIFS('RAB Prices Short'!AN:AN,'RAB Prices Short'!$B:$B,'All Prices combined'!$D57,'RAB Prices Short'!$E:$E,'All Prices combined'!$G57),IF($B57="RAB Long",SUMIFS('RAB Prices Long'!AN:AN,'RAB Prices Long'!$B:$B,'All Prices combined'!$D57,'RAB Prices Long'!$E:$E,'All Prices combined'!$G57)))),2)</f>
        <v>10.88</v>
      </c>
      <c r="AL57" s="2">
        <f>ROUND(IF($B57="Annuity",SUMIFS('Annuity Prices'!AO:AO,'Annuity Prices'!$B:$B,$D57,'Annuity Prices'!$E:$E,$G57),IF($B57="RAB Short",SUMIFS('RAB Prices Short'!AO:AO,'RAB Prices Short'!$B:$B,'All Prices combined'!$D57,'RAB Prices Short'!$E:$E,'All Prices combined'!$G57),IF($B57="RAB Long",SUMIFS('RAB Prices Long'!AO:AO,'RAB Prices Long'!$B:$B,'All Prices combined'!$D57,'RAB Prices Long'!$E:$E,'All Prices combined'!$G57)))),2)</f>
        <v>11.15</v>
      </c>
      <c r="AM57" s="2">
        <f>ROUND(IF($B57="Annuity",SUMIFS('Annuity Prices'!AP:AP,'Annuity Prices'!$B:$B,$D57,'Annuity Prices'!$E:$E,$G57),IF($B57="RAB Short",SUMIFS('RAB Prices Short'!AP:AP,'RAB Prices Short'!$B:$B,'All Prices combined'!$D57,'RAB Prices Short'!$E:$E,'All Prices combined'!$G57),IF($B57="RAB Long",SUMIFS('RAB Prices Long'!AP:AP,'RAB Prices Long'!$B:$B,'All Prices combined'!$D57,'RAB Prices Long'!$E:$E,'All Prices combined'!$G57)))),2)</f>
        <v>11.43</v>
      </c>
      <c r="AN57" s="2">
        <f>ROUND(IF($B57="Annuity",SUMIFS('Annuity Prices'!AQ:AQ,'Annuity Prices'!$B:$B,$D57,'Annuity Prices'!$E:$E,$G57),IF($B57="RAB Short",SUMIFS('RAB Prices Short'!AQ:AQ,'RAB Prices Short'!$B:$B,'All Prices combined'!$D57,'RAB Prices Short'!$E:$E,'All Prices combined'!$G57),IF($B57="RAB Long",SUMIFS('RAB Prices Long'!AQ:AQ,'RAB Prices Long'!$B:$B,'All Prices combined'!$D57,'RAB Prices Long'!$E:$E,'All Prices combined'!$G57)))),2)</f>
        <v>11.71</v>
      </c>
      <c r="AO57" s="2">
        <f>ROUND(IF($B57="Annuity",SUMIFS('Annuity Prices'!AR:AR,'Annuity Prices'!$B:$B,$D57,'Annuity Prices'!$E:$E,$G57),IF($B57="RAB Short",SUMIFS('RAB Prices Short'!AR:AR,'RAB Prices Short'!$B:$B,'All Prices combined'!$D57,'RAB Prices Short'!$E:$E,'All Prices combined'!$G57),IF($B57="RAB Long",SUMIFS('RAB Prices Long'!AR:AR,'RAB Prices Long'!$B:$B,'All Prices combined'!$D57,'RAB Prices Long'!$E:$E,'All Prices combined'!$G57)))),2)</f>
        <v>4.3899999999999997</v>
      </c>
      <c r="AP57" s="2">
        <f>ROUND(IF($B57="Annuity",SUMIFS('Annuity Prices'!AS:AS,'Annuity Prices'!$B:$B,$D57,'Annuity Prices'!$E:$E,$G57),IF($B57="RAB Short",SUMIFS('RAB Prices Short'!AS:AS,'RAB Prices Short'!$B:$B,'All Prices combined'!$D57,'RAB Prices Short'!$E:$E,'All Prices combined'!$G57),IF($B57="RAB Long",SUMIFS('RAB Prices Long'!AS:AS,'RAB Prices Long'!$B:$B,'All Prices combined'!$D57,'RAB Prices Long'!$E:$E,'All Prices combined'!$G57)))),2)</f>
        <v>5.59</v>
      </c>
      <c r="AQ57" s="2">
        <f>ROUND(IF($B57="Annuity",SUMIFS('Annuity Prices'!AT:AT,'Annuity Prices'!$B:$B,$D57,'Annuity Prices'!$E:$E,$G57),IF($B57="RAB Short",SUMIFS('RAB Prices Short'!AT:AT,'RAB Prices Short'!$B:$B,'All Prices combined'!$D57,'RAB Prices Short'!$E:$E,'All Prices combined'!$G57),IF($B57="RAB Long",SUMIFS('RAB Prices Long'!AT:AT,'RAB Prices Long'!$B:$B,'All Prices combined'!$D57,'RAB Prices Long'!$E:$E,'All Prices combined'!$G57)))),2)</f>
        <v>5.75</v>
      </c>
      <c r="AR57" s="2">
        <f>ROUND(IF($B57="Annuity",SUMIFS('Annuity Prices'!AU:AU,'Annuity Prices'!$B:$B,$D57,'Annuity Prices'!$E:$E,$G57),IF($B57="RAB Short",SUMIFS('RAB Prices Short'!AU:AU,'RAB Prices Short'!$B:$B,'All Prices combined'!$D57,'RAB Prices Short'!$E:$E,'All Prices combined'!$G57),IF($B57="RAB Long",SUMIFS('RAB Prices Long'!AU:AU,'RAB Prices Long'!$B:$B,'All Prices combined'!$D57,'RAB Prices Long'!$E:$E,'All Prices combined'!$G57)))),2)</f>
        <v>5.92</v>
      </c>
      <c r="AS57" s="2">
        <f>ROUND(IF($B57="Annuity",SUMIFS('Annuity Prices'!AV:AV,'Annuity Prices'!$B:$B,$D57,'Annuity Prices'!$E:$E,$G57),IF($B57="RAB Short",SUMIFS('RAB Prices Short'!AV:AV,'RAB Prices Short'!$B:$B,'All Prices combined'!$D57,'RAB Prices Short'!$E:$E,'All Prices combined'!$G57),IF($B57="RAB Long",SUMIFS('RAB Prices Long'!AV:AV,'RAB Prices Long'!$B:$B,'All Prices combined'!$D57,'RAB Prices Long'!$E:$E,'All Prices combined'!$G57)))),2)</f>
        <v>6.09</v>
      </c>
      <c r="AT57" s="2">
        <f>ROUND(IF($B57="Annuity",SUMIFS('Annuity Prices'!AW:AW,'Annuity Prices'!$B:$B,$D57,'Annuity Prices'!$E:$E,$G57),IF($B57="RAB Short",SUMIFS('RAB Prices Short'!AW:AW,'RAB Prices Short'!$B:$B,'All Prices combined'!$D57,'RAB Prices Short'!$E:$E,'All Prices combined'!$G57),IF($B57="RAB Long",SUMIFS('RAB Prices Long'!AW:AW,'RAB Prices Long'!$B:$B,'All Prices combined'!$D57,'RAB Prices Long'!$E:$E,'All Prices combined'!$G57)))),2)</f>
        <v>6.19</v>
      </c>
      <c r="AU57" s="2">
        <f>ROUND(IF($B57="Annuity",SUMIFS('Annuity Prices'!AX:AX,'Annuity Prices'!$B:$B,$D57,'Annuity Prices'!$E:$E,$G57),IF($B57="RAB Short",SUMIFS('RAB Prices Short'!AX:AX,'RAB Prices Short'!$B:$B,'All Prices combined'!$D57,'RAB Prices Short'!$E:$E,'All Prices combined'!$G57),IF($B57="RAB Long",SUMIFS('RAB Prices Long'!AX:AX,'RAB Prices Long'!$B:$B,'All Prices combined'!$D57,'RAB Prices Long'!$E:$E,'All Prices combined'!$G57)))),2)</f>
        <v>6.35</v>
      </c>
      <c r="AV57" s="2">
        <f>ROUND(IF($B57="Annuity",SUMIFS('Annuity Prices'!AY:AY,'Annuity Prices'!$B:$B,$D57,'Annuity Prices'!$E:$E,$G57),IF($B57="RAB Short",SUMIFS('RAB Prices Short'!AY:AY,'RAB Prices Short'!$B:$B,'All Prices combined'!$D57,'RAB Prices Short'!$E:$E,'All Prices combined'!$G57),IF($B57="RAB Long",SUMIFS('RAB Prices Long'!AY:AY,'RAB Prices Long'!$B:$B,'All Prices combined'!$D57,'RAB Prices Long'!$E:$E,'All Prices combined'!$G57)))),2)</f>
        <v>6.5</v>
      </c>
      <c r="AW57" s="2">
        <f>ROUND(IF($B57="Annuity",SUMIFS('Annuity Prices'!AZ:AZ,'Annuity Prices'!$B:$B,$D57,'Annuity Prices'!$E:$E,$G57),IF($B57="RAB Short",SUMIFS('RAB Prices Short'!AZ:AZ,'RAB Prices Short'!$B:$B,'All Prices combined'!$D57,'RAB Prices Short'!$E:$E,'All Prices combined'!$G57),IF($B57="RAB Long",SUMIFS('RAB Prices Long'!AZ:AZ,'RAB Prices Long'!$B:$B,'All Prices combined'!$D57,'RAB Prices Long'!$E:$E,'All Prices combined'!$G57)))),2)</f>
        <v>6.67</v>
      </c>
      <c r="AX57" s="2">
        <f>ROUND(IF($B57="Annuity",SUMIFS('Annuity Prices'!BA:BA,'Annuity Prices'!$B:$B,$D57,'Annuity Prices'!$E:$E,$G57),IF($B57="RAB Short",SUMIFS('RAB Prices Short'!BA:BA,'RAB Prices Short'!$B:$B,'All Prices combined'!$D57,'RAB Prices Short'!$E:$E,'All Prices combined'!$G57),IF($B57="RAB Long",SUMIFS('RAB Prices Long'!BA:BA,'RAB Prices Long'!$B:$B,'All Prices combined'!$D57,'RAB Prices Long'!$E:$E,'All Prices combined'!$G57)))),2)</f>
        <v>6.8</v>
      </c>
      <c r="AY57" s="2">
        <f>ROUND(IF($B57="Annuity",SUMIFS('Annuity Prices'!BB:BB,'Annuity Prices'!$B:$B,$D57,'Annuity Prices'!$E:$E,$G57),IF($B57="RAB Short",SUMIFS('RAB Prices Short'!BB:BB,'RAB Prices Short'!$B:$B,'All Prices combined'!$D57,'RAB Prices Short'!$E:$E,'All Prices combined'!$G57),IF($B57="RAB Long",SUMIFS('RAB Prices Long'!BB:BB,'RAB Prices Long'!$B:$B,'All Prices combined'!$D57,'RAB Prices Long'!$E:$E,'All Prices combined'!$G57)))),2)</f>
        <v>6.97</v>
      </c>
      <c r="AZ57" s="2">
        <f>ROUND(IF($B57="Annuity",SUMIFS('Annuity Prices'!BC:BC,'Annuity Prices'!$B:$B,$D57,'Annuity Prices'!$E:$E,$G57),IF($B57="RAB Short",SUMIFS('RAB Prices Short'!BC:BC,'RAB Prices Short'!$B:$B,'All Prices combined'!$D57,'RAB Prices Short'!$E:$E,'All Prices combined'!$G57),IF($B57="RAB Long",SUMIFS('RAB Prices Long'!BC:BC,'RAB Prices Long'!$B:$B,'All Prices combined'!$D57,'RAB Prices Long'!$E:$E,'All Prices combined'!$G57)))),2)</f>
        <v>7.15</v>
      </c>
      <c r="BA57" s="2">
        <f>ROUND(IF($B57="Annuity",SUMIFS('Annuity Prices'!BD:BD,'Annuity Prices'!$B:$B,$D57,'Annuity Prices'!$E:$E,$G57),IF($B57="RAB Short",SUMIFS('RAB Prices Short'!BD:BD,'RAB Prices Short'!$B:$B,'All Prices combined'!$D57,'RAB Prices Short'!$E:$E,'All Prices combined'!$G57),IF($B57="RAB Long",SUMIFS('RAB Prices Long'!BD:BD,'RAB Prices Long'!$B:$B,'All Prices combined'!$D57,'RAB Prices Long'!$E:$E,'All Prices combined'!$G57)))),2)</f>
        <v>7.32</v>
      </c>
      <c r="BB57" s="2">
        <f>ROUND(IF($B57="Annuity",SUMIFS('Annuity Prices'!BE:BE,'Annuity Prices'!$B:$B,$D57,'Annuity Prices'!$E:$E,$G57),IF($B57="RAB Short",SUMIFS('RAB Prices Short'!BE:BE,'RAB Prices Short'!$B:$B,'All Prices combined'!$D57,'RAB Prices Short'!$E:$E,'All Prices combined'!$G57),IF($B57="RAB Long",SUMIFS('RAB Prices Long'!BE:BE,'RAB Prices Long'!$B:$B,'All Prices combined'!$D57,'RAB Prices Long'!$E:$E,'All Prices combined'!$G57)))),2)</f>
        <v>7.47</v>
      </c>
      <c r="BC57" s="2">
        <f>ROUND(IF($B57="Annuity",SUMIFS('Annuity Prices'!BF:BF,'Annuity Prices'!$B:$B,$D57,'Annuity Prices'!$E:$E,$G57),IF($B57="RAB Short",SUMIFS('RAB Prices Short'!BF:BF,'RAB Prices Short'!$B:$B,'All Prices combined'!$D57,'RAB Prices Short'!$E:$E,'All Prices combined'!$G57),IF($B57="RAB Long",SUMIFS('RAB Prices Long'!BF:BF,'RAB Prices Long'!$B:$B,'All Prices combined'!$D57,'RAB Prices Long'!$E:$E,'All Prices combined'!$G57)))),2)</f>
        <v>7.66</v>
      </c>
      <c r="BD57" s="2">
        <f>ROUND(IF($B57="Annuity",SUMIFS('Annuity Prices'!BG:BG,'Annuity Prices'!$B:$B,$D57,'Annuity Prices'!$E:$E,$G57),IF($B57="RAB Short",SUMIFS('RAB Prices Short'!BG:BG,'RAB Prices Short'!$B:$B,'All Prices combined'!$D57,'RAB Prices Short'!$E:$E,'All Prices combined'!$G57),IF($B57="RAB Long",SUMIFS('RAB Prices Long'!BG:BG,'RAB Prices Long'!$B:$B,'All Prices combined'!$D57,'RAB Prices Long'!$E:$E,'All Prices combined'!$G57)))),2)</f>
        <v>7.85</v>
      </c>
      <c r="BE57" s="2">
        <f>ROUND(IF($B57="Annuity",SUMIFS('Annuity Prices'!BH:BH,'Annuity Prices'!$B:$B,$D57,'Annuity Prices'!$E:$E,$G57),IF($B57="RAB Short",SUMIFS('RAB Prices Short'!BH:BH,'RAB Prices Short'!$B:$B,'All Prices combined'!$D57,'RAB Prices Short'!$E:$E,'All Prices combined'!$G57),IF($B57="RAB Long",SUMIFS('RAB Prices Long'!BH:BH,'RAB Prices Long'!$B:$B,'All Prices combined'!$D57,'RAB Prices Long'!$E:$E,'All Prices combined'!$G57)))),2)</f>
        <v>8.0500000000000007</v>
      </c>
      <c r="BF57" s="2">
        <f>ROUND(IF($B57="Annuity",SUMIFS('Annuity Prices'!BI:BI,'Annuity Prices'!$B:$B,$D57,'Annuity Prices'!$E:$E,$G57),IF($B57="RAB Short",SUMIFS('RAB Prices Short'!BI:BI,'RAB Prices Short'!$B:$B,'All Prices combined'!$D57,'RAB Prices Short'!$E:$E,'All Prices combined'!$G57),IF($B57="RAB Long",SUMIFS('RAB Prices Long'!BI:BI,'RAB Prices Long'!$B:$B,'All Prices combined'!$D57,'RAB Prices Long'!$E:$E,'All Prices combined'!$G57)))),2)</f>
        <v>8.2100000000000009</v>
      </c>
      <c r="BG57" s="2">
        <f>ROUND(IF($B57="Annuity",SUMIFS('Annuity Prices'!BJ:BJ,'Annuity Prices'!$B:$B,$D57,'Annuity Prices'!$E:$E,$G57),IF($B57="RAB Short",SUMIFS('RAB Prices Short'!BJ:BJ,'RAB Prices Short'!$B:$B,'All Prices combined'!$D57,'RAB Prices Short'!$E:$E,'All Prices combined'!$G57),IF($B57="RAB Long",SUMIFS('RAB Prices Long'!BJ:BJ,'RAB Prices Long'!$B:$B,'All Prices combined'!$D57,'RAB Prices Long'!$E:$E,'All Prices combined'!$G57)))),2)</f>
        <v>8.41</v>
      </c>
      <c r="BH57" s="2">
        <f>ROUND(IF($B57="Annuity",SUMIFS('Annuity Prices'!BK:BK,'Annuity Prices'!$B:$B,$D57,'Annuity Prices'!$E:$E,$G57),IF($B57="RAB Short",SUMIFS('RAB Prices Short'!BK:BK,'RAB Prices Short'!$B:$B,'All Prices combined'!$D57,'RAB Prices Short'!$E:$E,'All Prices combined'!$G57),IF($B57="RAB Long",SUMIFS('RAB Prices Long'!BK:BK,'RAB Prices Long'!$B:$B,'All Prices combined'!$D57,'RAB Prices Long'!$E:$E,'All Prices combined'!$G57)))),2)</f>
        <v>8.6199999999999992</v>
      </c>
      <c r="BI57" s="2">
        <f>ROUND(IF($B57="Annuity",SUMIFS('Annuity Prices'!BL:BL,'Annuity Prices'!$B:$B,$D57,'Annuity Prices'!$E:$E,$G57),IF($B57="RAB Short",SUMIFS('RAB Prices Short'!BL:BL,'RAB Prices Short'!$B:$B,'All Prices combined'!$D57,'RAB Prices Short'!$E:$E,'All Prices combined'!$G57),IF($B57="RAB Long",SUMIFS('RAB Prices Long'!BL:BL,'RAB Prices Long'!$B:$B,'All Prices combined'!$D57,'RAB Prices Long'!$E:$E,'All Prices combined'!$G57)))),2)</f>
        <v>8.84</v>
      </c>
      <c r="BJ57" s="2">
        <f>ROUND(IF($B57="Annuity",SUMIFS('Annuity Prices'!BM:BM,'Annuity Prices'!$B:$B,$D57,'Annuity Prices'!$E:$E,$G57),IF($B57="RAB Short",SUMIFS('RAB Prices Short'!BM:BM,'RAB Prices Short'!$B:$B,'All Prices combined'!$D57,'RAB Prices Short'!$E:$E,'All Prices combined'!$G57),IF($B57="RAB Long",SUMIFS('RAB Prices Long'!BM:BM,'RAB Prices Long'!$B:$B,'All Prices combined'!$D57,'RAB Prices Long'!$E:$E,'All Prices combined'!$G57)))),2)</f>
        <v>9.01</v>
      </c>
      <c r="BK57" s="2">
        <f>ROUND(IF($B57="Annuity",SUMIFS('Annuity Prices'!BN:BN,'Annuity Prices'!$B:$B,$D57,'Annuity Prices'!$E:$E,$G57),IF($B57="RAB Short",SUMIFS('RAB Prices Short'!BN:BN,'RAB Prices Short'!$B:$B,'All Prices combined'!$D57,'RAB Prices Short'!$E:$E,'All Prices combined'!$G57),IF($B57="RAB Long",SUMIFS('RAB Prices Long'!BN:BN,'RAB Prices Long'!$B:$B,'All Prices combined'!$D57,'RAB Prices Long'!$E:$E,'All Prices combined'!$G57)))),2)</f>
        <v>9.24</v>
      </c>
      <c r="BL57" s="2">
        <f>ROUND(IF($B57="Annuity",SUMIFS('Annuity Prices'!BO:BO,'Annuity Prices'!$B:$B,$D57,'Annuity Prices'!$E:$E,$G57),IF($B57="RAB Short",SUMIFS('RAB Prices Short'!BO:BO,'RAB Prices Short'!$B:$B,'All Prices combined'!$D57,'RAB Prices Short'!$E:$E,'All Prices combined'!$G57),IF($B57="RAB Long",SUMIFS('RAB Prices Long'!BO:BO,'RAB Prices Long'!$B:$B,'All Prices combined'!$D57,'RAB Prices Long'!$E:$E,'All Prices combined'!$G57)))),2)</f>
        <v>9.4700000000000006</v>
      </c>
      <c r="BM57" s="2">
        <f>ROUND(IF($B57="Annuity",SUMIFS('Annuity Prices'!BP:BP,'Annuity Prices'!$B:$B,$D57,'Annuity Prices'!$E:$E,$G57),IF($B57="RAB Short",SUMIFS('RAB Prices Short'!BP:BP,'RAB Prices Short'!$B:$B,'All Prices combined'!$D57,'RAB Prices Short'!$E:$E,'All Prices combined'!$G57),IF($B57="RAB Long",SUMIFS('RAB Prices Long'!BP:BP,'RAB Prices Long'!$B:$B,'All Prices combined'!$D57,'RAB Prices Long'!$E:$E,'All Prices combined'!$G57)))),2)</f>
        <v>9.7100000000000009</v>
      </c>
      <c r="BN57" s="2">
        <f>ROUND(IF($B57="Annuity",SUMIFS('Annuity Prices'!BQ:BQ,'Annuity Prices'!$B:$B,$D57,'Annuity Prices'!$E:$E,$G57),IF($B57="RAB Short",SUMIFS('RAB Prices Short'!BQ:BQ,'RAB Prices Short'!$B:$B,'All Prices combined'!$D57,'RAB Prices Short'!$E:$E,'All Prices combined'!$G57),IF($B57="RAB Long",SUMIFS('RAB Prices Long'!BQ:BQ,'RAB Prices Long'!$B:$B,'All Prices combined'!$D57,'RAB Prices Long'!$E:$E,'All Prices combined'!$G57)))),2)</f>
        <v>9.9</v>
      </c>
      <c r="BO57" s="2">
        <f>ROUND(IF($B57="Annuity",SUMIFS('Annuity Prices'!BR:BR,'Annuity Prices'!$B:$B,$D57,'Annuity Prices'!$E:$E,$G57),IF($B57="RAB Short",SUMIFS('RAB Prices Short'!BR:BR,'RAB Prices Short'!$B:$B,'All Prices combined'!$D57,'RAB Prices Short'!$E:$E,'All Prices combined'!$G57),IF($B57="RAB Long",SUMIFS('RAB Prices Long'!BR:BR,'RAB Prices Long'!$B:$B,'All Prices combined'!$D57,'RAB Prices Long'!$E:$E,'All Prices combined'!$G57)))),2)</f>
        <v>10.15</v>
      </c>
      <c r="BP57" s="2">
        <f>ROUND(IF($B57="Annuity",SUMIFS('Annuity Prices'!BS:BS,'Annuity Prices'!$B:$B,$D57,'Annuity Prices'!$E:$E,$G57),IF($B57="RAB Short",SUMIFS('RAB Prices Short'!BS:BS,'RAB Prices Short'!$B:$B,'All Prices combined'!$D57,'RAB Prices Short'!$E:$E,'All Prices combined'!$G57),IF($B57="RAB Long",SUMIFS('RAB Prices Long'!BS:BS,'RAB Prices Long'!$B:$B,'All Prices combined'!$D57,'RAB Prices Long'!$E:$E,'All Prices combined'!$G57)))),2)</f>
        <v>10.4</v>
      </c>
      <c r="BQ57" s="2">
        <f>ROUND(IF($B57="Annuity",SUMIFS('Annuity Prices'!BT:BT,'Annuity Prices'!$B:$B,$D57,'Annuity Prices'!$E:$E,$G57),IF($B57="RAB Short",SUMIFS('RAB Prices Short'!BT:BT,'RAB Prices Short'!$B:$B,'All Prices combined'!$D57,'RAB Prices Short'!$E:$E,'All Prices combined'!$G57),IF($B57="RAB Long",SUMIFS('RAB Prices Long'!BT:BT,'RAB Prices Long'!$B:$B,'All Prices combined'!$D57,'RAB Prices Long'!$E:$E,'All Prices combined'!$G57)))),2)</f>
        <v>10.66</v>
      </c>
      <c r="BR57" s="2">
        <f>ROUND(IF($B57="Annuity",SUMIFS('Annuity Prices'!BU:BU,'Annuity Prices'!$B:$B,$D57,'Annuity Prices'!$E:$E,$G57),IF($B57="RAB Short",SUMIFS('RAB Prices Short'!BU:BU,'RAB Prices Short'!$B:$B,'All Prices combined'!$D57,'RAB Prices Short'!$E:$E,'All Prices combined'!$G57),IF($B57="RAB Long",SUMIFS('RAB Prices Long'!BU:BU,'RAB Prices Long'!$B:$B,'All Prices combined'!$D57,'RAB Prices Long'!$E:$E,'All Prices combined'!$G57)))),2)</f>
        <v>10.88</v>
      </c>
      <c r="BS57" s="2">
        <f>ROUND(IF($B57="Annuity",SUMIFS('Annuity Prices'!BV:BV,'Annuity Prices'!$B:$B,$D57,'Annuity Prices'!$E:$E,$G57),IF($B57="RAB Short",SUMIFS('RAB Prices Short'!BV:BV,'RAB Prices Short'!$B:$B,'All Prices combined'!$D57,'RAB Prices Short'!$E:$E,'All Prices combined'!$G57),IF($B57="RAB Long",SUMIFS('RAB Prices Long'!BV:BV,'RAB Prices Long'!$B:$B,'All Prices combined'!$D57,'RAB Prices Long'!$E:$E,'All Prices combined'!$G57)))),2)</f>
        <v>11.15</v>
      </c>
      <c r="BT57" s="2">
        <f>ROUND(IF($B57="Annuity",SUMIFS('Annuity Prices'!BW:BW,'Annuity Prices'!$B:$B,$D57,'Annuity Prices'!$E:$E,$G57),IF($B57="RAB Short",SUMIFS('RAB Prices Short'!BW:BW,'RAB Prices Short'!$B:$B,'All Prices combined'!$D57,'RAB Prices Short'!$E:$E,'All Prices combined'!$G57),IF($B57="RAB Long",SUMIFS('RAB Prices Long'!BW:BW,'RAB Prices Long'!$B:$B,'All Prices combined'!$D57,'RAB Prices Long'!$E:$E,'All Prices combined'!$G57)))),2)</f>
        <v>11.43</v>
      </c>
      <c r="BU57" s="2">
        <f>ROUND(IF($B57="Annuity",SUMIFS('Annuity Prices'!BX:BX,'Annuity Prices'!$B:$B,$D57,'Annuity Prices'!$E:$E,$G57),IF($B57="RAB Short",SUMIFS('RAB Prices Short'!BX:BX,'RAB Prices Short'!$B:$B,'All Prices combined'!$D57,'RAB Prices Short'!$E:$E,'All Prices combined'!$G57),IF($B57="RAB Long",SUMIFS('RAB Prices Long'!BX:BX,'RAB Prices Long'!$B:$B,'All Prices combined'!$D57,'RAB Prices Long'!$E:$E,'All Prices combined'!$G57)))),2)</f>
        <v>11.71</v>
      </c>
    </row>
    <row r="58" spans="2:73" x14ac:dyDescent="0.25">
      <c r="B58" t="s">
        <v>37</v>
      </c>
      <c r="C58" s="1">
        <v>11</v>
      </c>
      <c r="D58" s="1"/>
      <c r="E58" s="1" t="s">
        <v>159</v>
      </c>
      <c r="F58" s="1">
        <v>11</v>
      </c>
      <c r="G58" s="1" t="s">
        <v>160</v>
      </c>
      <c r="H58" s="1"/>
      <c r="I58" s="2">
        <f>ROUND(IF($B58="Annuity",SUMIFS('Annuity Prices'!L:L,'Annuity Prices'!$B:$B,$D58,'Annuity Prices'!$E:$E,$G58),IF($B58="RAB Short",SUMIFS('RAB Prices Short'!L:L,'RAB Prices Short'!$B:$B,'All Prices combined'!$D58,'RAB Prices Short'!$E:$E,'All Prices combined'!$G58),IF($B58="RAB Long",SUMIFS('RAB Prices Long'!L:L,'RAB Prices Long'!$B:$B,'All Prices combined'!$D58,'RAB Prices Long'!$E:$E,'All Prices combined'!$G58)))),2)</f>
        <v>0</v>
      </c>
      <c r="J58" s="2">
        <f>ROUND(IF($B58="Annuity",SUMIFS('Annuity Prices'!M:M,'Annuity Prices'!$B:$B,$D58,'Annuity Prices'!$E:$E,$G58),IF($B58="RAB Short",SUMIFS('RAB Prices Short'!M:M,'RAB Prices Short'!$B:$B,'All Prices combined'!$D58,'RAB Prices Short'!$E:$E,'All Prices combined'!$G58),IF($B58="RAB Long",SUMIFS('RAB Prices Long'!M:M,'RAB Prices Long'!$B:$B,'All Prices combined'!$D58,'RAB Prices Long'!$E:$E,'All Prices combined'!$G58)))),2)</f>
        <v>0</v>
      </c>
      <c r="K58" s="2">
        <f>ROUND(IF($B58="Annuity",SUMIFS('Annuity Prices'!N:N,'Annuity Prices'!$B:$B,$D58,'Annuity Prices'!$E:$E,$G58),IF($B58="RAB Short",SUMIFS('RAB Prices Short'!N:N,'RAB Prices Short'!$B:$B,'All Prices combined'!$D58,'RAB Prices Short'!$E:$E,'All Prices combined'!$G58),IF($B58="RAB Long",SUMIFS('RAB Prices Long'!N:N,'RAB Prices Long'!$B:$B,'All Prices combined'!$D58,'RAB Prices Long'!$E:$E,'All Prices combined'!$G58)))),2)</f>
        <v>0</v>
      </c>
      <c r="L58" s="2">
        <f>ROUND(IF($B58="Annuity",SUMIFS('Annuity Prices'!O:O,'Annuity Prices'!$B:$B,$D58,'Annuity Prices'!$E:$E,$G58),IF($B58="RAB Short",SUMIFS('RAB Prices Short'!O:O,'RAB Prices Short'!$B:$B,'All Prices combined'!$D58,'RAB Prices Short'!$E:$E,'All Prices combined'!$G58),IF($B58="RAB Long",SUMIFS('RAB Prices Long'!O:O,'RAB Prices Long'!$B:$B,'All Prices combined'!$D58,'RAB Prices Long'!$E:$E,'All Prices combined'!$G58)))),2)</f>
        <v>0</v>
      </c>
      <c r="M58" s="2">
        <f>ROUND(IF($B58="Annuity",SUMIFS('Annuity Prices'!P:P,'Annuity Prices'!$B:$B,$D58,'Annuity Prices'!$E:$E,$G58),IF($B58="RAB Short",SUMIFS('RAB Prices Short'!P:P,'RAB Prices Short'!$B:$B,'All Prices combined'!$D58,'RAB Prices Short'!$E:$E,'All Prices combined'!$G58),IF($B58="RAB Long",SUMIFS('RAB Prices Long'!P:P,'RAB Prices Long'!$B:$B,'All Prices combined'!$D58,'RAB Prices Long'!$E:$E,'All Prices combined'!$G58)))),2)</f>
        <v>0</v>
      </c>
      <c r="N58" s="2">
        <f>ROUND(IF($B58="Annuity",SUMIFS('Annuity Prices'!Q:Q,'Annuity Prices'!$B:$B,$D58,'Annuity Prices'!$E:$E,$G58),IF($B58="RAB Short",SUMIFS('RAB Prices Short'!Q:Q,'RAB Prices Short'!$B:$B,'All Prices combined'!$D58,'RAB Prices Short'!$E:$E,'All Prices combined'!$G58),IF($B58="RAB Long",SUMIFS('RAB Prices Long'!Q:Q,'RAB Prices Long'!$B:$B,'All Prices combined'!$D58,'RAB Prices Long'!$E:$E,'All Prices combined'!$G58)))),2)</f>
        <v>0</v>
      </c>
      <c r="O58" s="2">
        <f>ROUND(IF($B58="Annuity",SUMIFS('Annuity Prices'!R:R,'Annuity Prices'!$B:$B,$D58,'Annuity Prices'!$E:$E,$G58),IF($B58="RAB Short",SUMIFS('RAB Prices Short'!R:R,'RAB Prices Short'!$B:$B,'All Prices combined'!$D58,'RAB Prices Short'!$E:$E,'All Prices combined'!$G58),IF($B58="RAB Long",SUMIFS('RAB Prices Long'!R:R,'RAB Prices Long'!$B:$B,'All Prices combined'!$D58,'RAB Prices Long'!$E:$E,'All Prices combined'!$G58)))),2)</f>
        <v>0</v>
      </c>
      <c r="P58" s="2">
        <f>ROUND(IF($B58="Annuity",SUMIFS('Annuity Prices'!S:S,'Annuity Prices'!$B:$B,$D58,'Annuity Prices'!$E:$E,$G58),IF($B58="RAB Short",SUMIFS('RAB Prices Short'!S:S,'RAB Prices Short'!$B:$B,'All Prices combined'!$D58,'RAB Prices Short'!$E:$E,'All Prices combined'!$G58),IF($B58="RAB Long",SUMIFS('RAB Prices Long'!S:S,'RAB Prices Long'!$B:$B,'All Prices combined'!$D58,'RAB Prices Long'!$E:$E,'All Prices combined'!$G58)))),2)</f>
        <v>0</v>
      </c>
      <c r="Q58" s="2">
        <f>ROUND(IF($B58="Annuity",SUMIFS('Annuity Prices'!T:T,'Annuity Prices'!$B:$B,$D58,'Annuity Prices'!$E:$E,$G58),IF($B58="RAB Short",SUMIFS('RAB Prices Short'!T:T,'RAB Prices Short'!$B:$B,'All Prices combined'!$D58,'RAB Prices Short'!$E:$E,'All Prices combined'!$G58),IF($B58="RAB Long",SUMIFS('RAB Prices Long'!T:T,'RAB Prices Long'!$B:$B,'All Prices combined'!$D58,'RAB Prices Long'!$E:$E,'All Prices combined'!$G58)))),2)</f>
        <v>0</v>
      </c>
      <c r="R58" s="2">
        <f>ROUND(IF($B58="Annuity",SUMIFS('Annuity Prices'!U:U,'Annuity Prices'!$B:$B,$D58,'Annuity Prices'!$E:$E,$G58),IF($B58="RAB Short",SUMIFS('RAB Prices Short'!U:U,'RAB Prices Short'!$B:$B,'All Prices combined'!$D58,'RAB Prices Short'!$E:$E,'All Prices combined'!$G58),IF($B58="RAB Long",SUMIFS('RAB Prices Long'!U:U,'RAB Prices Long'!$B:$B,'All Prices combined'!$D58,'RAB Prices Long'!$E:$E,'All Prices combined'!$G58)))),2)</f>
        <v>0</v>
      </c>
      <c r="S58" s="2">
        <f>ROUND(IF($B58="Annuity",SUMIFS('Annuity Prices'!V:V,'Annuity Prices'!$B:$B,$D58,'Annuity Prices'!$E:$E,$G58),IF($B58="RAB Short",SUMIFS('RAB Prices Short'!V:V,'RAB Prices Short'!$B:$B,'All Prices combined'!$D58,'RAB Prices Short'!$E:$E,'All Prices combined'!$G58),IF($B58="RAB Long",SUMIFS('RAB Prices Long'!V:V,'RAB Prices Long'!$B:$B,'All Prices combined'!$D58,'RAB Prices Long'!$E:$E,'All Prices combined'!$G58)))),2)</f>
        <v>0</v>
      </c>
      <c r="T58" s="2">
        <f>ROUND(IF($B58="Annuity",SUMIFS('Annuity Prices'!W:W,'Annuity Prices'!$B:$B,$D58,'Annuity Prices'!$E:$E,$G58),IF($B58="RAB Short",SUMIFS('RAB Prices Short'!W:W,'RAB Prices Short'!$B:$B,'All Prices combined'!$D58,'RAB Prices Short'!$E:$E,'All Prices combined'!$G58),IF($B58="RAB Long",SUMIFS('RAB Prices Long'!W:W,'RAB Prices Long'!$B:$B,'All Prices combined'!$D58,'RAB Prices Long'!$E:$E,'All Prices combined'!$G58)))),2)</f>
        <v>0</v>
      </c>
      <c r="U58" s="2">
        <f>ROUND(IF($B58="Annuity",SUMIFS('Annuity Prices'!X:X,'Annuity Prices'!$B:$B,$D58,'Annuity Prices'!$E:$E,$G58),IF($B58="RAB Short",SUMIFS('RAB Prices Short'!X:X,'RAB Prices Short'!$B:$B,'All Prices combined'!$D58,'RAB Prices Short'!$E:$E,'All Prices combined'!$G58),IF($B58="RAB Long",SUMIFS('RAB Prices Long'!X:X,'RAB Prices Long'!$B:$B,'All Prices combined'!$D58,'RAB Prices Long'!$E:$E,'All Prices combined'!$G58)))),2)</f>
        <v>0</v>
      </c>
      <c r="V58" s="2">
        <f>ROUND(IF($B58="Annuity",SUMIFS('Annuity Prices'!Y:Y,'Annuity Prices'!$B:$B,$D58,'Annuity Prices'!$E:$E,$G58),IF($B58="RAB Short",SUMIFS('RAB Prices Short'!Y:Y,'RAB Prices Short'!$B:$B,'All Prices combined'!$D58,'RAB Prices Short'!$E:$E,'All Prices combined'!$G58),IF($B58="RAB Long",SUMIFS('RAB Prices Long'!Y:Y,'RAB Prices Long'!$B:$B,'All Prices combined'!$D58,'RAB Prices Long'!$E:$E,'All Prices combined'!$G58)))),2)</f>
        <v>0</v>
      </c>
      <c r="W58" s="2">
        <f>ROUND(IF($B58="Annuity",SUMIFS('Annuity Prices'!Z:Z,'Annuity Prices'!$B:$B,$D58,'Annuity Prices'!$E:$E,$G58),IF($B58="RAB Short",SUMIFS('RAB Prices Short'!Z:Z,'RAB Prices Short'!$B:$B,'All Prices combined'!$D58,'RAB Prices Short'!$E:$E,'All Prices combined'!$G58),IF($B58="RAB Long",SUMIFS('RAB Prices Long'!Z:Z,'RAB Prices Long'!$B:$B,'All Prices combined'!$D58,'RAB Prices Long'!$E:$E,'All Prices combined'!$G58)))),2)</f>
        <v>0</v>
      </c>
      <c r="X58" s="2">
        <f>ROUND(IF($B58="Annuity",SUMIFS('Annuity Prices'!AA:AA,'Annuity Prices'!$B:$B,$D58,'Annuity Prices'!$E:$E,$G58),IF($B58="RAB Short",SUMIFS('RAB Prices Short'!AA:AA,'RAB Prices Short'!$B:$B,'All Prices combined'!$D58,'RAB Prices Short'!$E:$E,'All Prices combined'!$G58),IF($B58="RAB Long",SUMIFS('RAB Prices Long'!AA:AA,'RAB Prices Long'!$B:$B,'All Prices combined'!$D58,'RAB Prices Long'!$E:$E,'All Prices combined'!$G58)))),2)</f>
        <v>0</v>
      </c>
      <c r="Y58" s="2">
        <f>ROUND(IF($B58="Annuity",SUMIFS('Annuity Prices'!AB:AB,'Annuity Prices'!$B:$B,$D58,'Annuity Prices'!$E:$E,$G58),IF($B58="RAB Short",SUMIFS('RAB Prices Short'!AB:AB,'RAB Prices Short'!$B:$B,'All Prices combined'!$D58,'RAB Prices Short'!$E:$E,'All Prices combined'!$G58),IF($B58="RAB Long",SUMIFS('RAB Prices Long'!AB:AB,'RAB Prices Long'!$B:$B,'All Prices combined'!$D58,'RAB Prices Long'!$E:$E,'All Prices combined'!$G58)))),2)</f>
        <v>0</v>
      </c>
      <c r="Z58" s="2">
        <f>ROUND(IF($B58="Annuity",SUMIFS('Annuity Prices'!AC:AC,'Annuity Prices'!$B:$B,$D58,'Annuity Prices'!$E:$E,$G58),IF($B58="RAB Short",SUMIFS('RAB Prices Short'!AC:AC,'RAB Prices Short'!$B:$B,'All Prices combined'!$D58,'RAB Prices Short'!$E:$E,'All Prices combined'!$G58),IF($B58="RAB Long",SUMIFS('RAB Prices Long'!AC:AC,'RAB Prices Long'!$B:$B,'All Prices combined'!$D58,'RAB Prices Long'!$E:$E,'All Prices combined'!$G58)))),2)</f>
        <v>0</v>
      </c>
      <c r="AA58" s="2">
        <f>ROUND(IF($B58="Annuity",SUMIFS('Annuity Prices'!AD:AD,'Annuity Prices'!$B:$B,$D58,'Annuity Prices'!$E:$E,$G58),IF($B58="RAB Short",SUMIFS('RAB Prices Short'!AD:AD,'RAB Prices Short'!$B:$B,'All Prices combined'!$D58,'RAB Prices Short'!$E:$E,'All Prices combined'!$G58),IF($B58="RAB Long",SUMIFS('RAB Prices Long'!AD:AD,'RAB Prices Long'!$B:$B,'All Prices combined'!$D58,'RAB Prices Long'!$E:$E,'All Prices combined'!$G58)))),2)</f>
        <v>0</v>
      </c>
      <c r="AB58" s="2">
        <f>ROUND(IF($B58="Annuity",SUMIFS('Annuity Prices'!AE:AE,'Annuity Prices'!$B:$B,$D58,'Annuity Prices'!$E:$E,$G58),IF($B58="RAB Short",SUMIFS('RAB Prices Short'!AE:AE,'RAB Prices Short'!$B:$B,'All Prices combined'!$D58,'RAB Prices Short'!$E:$E,'All Prices combined'!$G58),IF($B58="RAB Long",SUMIFS('RAB Prices Long'!AE:AE,'RAB Prices Long'!$B:$B,'All Prices combined'!$D58,'RAB Prices Long'!$E:$E,'All Prices combined'!$G58)))),2)</f>
        <v>0</v>
      </c>
      <c r="AC58" s="2">
        <f>ROUND(IF($B58="Annuity",SUMIFS('Annuity Prices'!AF:AF,'Annuity Prices'!$B:$B,$D58,'Annuity Prices'!$E:$E,$G58),IF($B58="RAB Short",SUMIFS('RAB Prices Short'!AF:AF,'RAB Prices Short'!$B:$B,'All Prices combined'!$D58,'RAB Prices Short'!$E:$E,'All Prices combined'!$G58),IF($B58="RAB Long",SUMIFS('RAB Prices Long'!AF:AF,'RAB Prices Long'!$B:$B,'All Prices combined'!$D58,'RAB Prices Long'!$E:$E,'All Prices combined'!$G58)))),2)</f>
        <v>0</v>
      </c>
      <c r="AD58" s="2">
        <f>ROUND(IF($B58="Annuity",SUMIFS('Annuity Prices'!AG:AG,'Annuity Prices'!$B:$B,$D58,'Annuity Prices'!$E:$E,$G58),IF($B58="RAB Short",SUMIFS('RAB Prices Short'!AG:AG,'RAB Prices Short'!$B:$B,'All Prices combined'!$D58,'RAB Prices Short'!$E:$E,'All Prices combined'!$G58),IF($B58="RAB Long",SUMIFS('RAB Prices Long'!AG:AG,'RAB Prices Long'!$B:$B,'All Prices combined'!$D58,'RAB Prices Long'!$E:$E,'All Prices combined'!$G58)))),2)</f>
        <v>0</v>
      </c>
      <c r="AE58" s="2">
        <f>ROUND(IF($B58="Annuity",SUMIFS('Annuity Prices'!AH:AH,'Annuity Prices'!$B:$B,$D58,'Annuity Prices'!$E:$E,$G58),IF($B58="RAB Short",SUMIFS('RAB Prices Short'!AH:AH,'RAB Prices Short'!$B:$B,'All Prices combined'!$D58,'RAB Prices Short'!$E:$E,'All Prices combined'!$G58),IF($B58="RAB Long",SUMIFS('RAB Prices Long'!AH:AH,'RAB Prices Long'!$B:$B,'All Prices combined'!$D58,'RAB Prices Long'!$E:$E,'All Prices combined'!$G58)))),2)</f>
        <v>0</v>
      </c>
      <c r="AF58" s="2">
        <f>ROUND(IF($B58="Annuity",SUMIFS('Annuity Prices'!AI:AI,'Annuity Prices'!$B:$B,$D58,'Annuity Prices'!$E:$E,$G58),IF($B58="RAB Short",SUMIFS('RAB Prices Short'!AI:AI,'RAB Prices Short'!$B:$B,'All Prices combined'!$D58,'RAB Prices Short'!$E:$E,'All Prices combined'!$G58),IF($B58="RAB Long",SUMIFS('RAB Prices Long'!AI:AI,'RAB Prices Long'!$B:$B,'All Prices combined'!$D58,'RAB Prices Long'!$E:$E,'All Prices combined'!$G58)))),2)</f>
        <v>0</v>
      </c>
      <c r="AG58" s="2">
        <f>ROUND(IF($B58="Annuity",SUMIFS('Annuity Prices'!AJ:AJ,'Annuity Prices'!$B:$B,$D58,'Annuity Prices'!$E:$E,$G58),IF($B58="RAB Short",SUMIFS('RAB Prices Short'!AJ:AJ,'RAB Prices Short'!$B:$B,'All Prices combined'!$D58,'RAB Prices Short'!$E:$E,'All Prices combined'!$G58),IF($B58="RAB Long",SUMIFS('RAB Prices Long'!AJ:AJ,'RAB Prices Long'!$B:$B,'All Prices combined'!$D58,'RAB Prices Long'!$E:$E,'All Prices combined'!$G58)))),2)</f>
        <v>0</v>
      </c>
      <c r="AH58" s="2">
        <f>ROUND(IF($B58="Annuity",SUMIFS('Annuity Prices'!AK:AK,'Annuity Prices'!$B:$B,$D58,'Annuity Prices'!$E:$E,$G58),IF($B58="RAB Short",SUMIFS('RAB Prices Short'!AK:AK,'RAB Prices Short'!$B:$B,'All Prices combined'!$D58,'RAB Prices Short'!$E:$E,'All Prices combined'!$G58),IF($B58="RAB Long",SUMIFS('RAB Prices Long'!AK:AK,'RAB Prices Long'!$B:$B,'All Prices combined'!$D58,'RAB Prices Long'!$E:$E,'All Prices combined'!$G58)))),2)</f>
        <v>0</v>
      </c>
      <c r="AI58" s="2">
        <f>ROUND(IF($B58="Annuity",SUMIFS('Annuity Prices'!AL:AL,'Annuity Prices'!$B:$B,$D58,'Annuity Prices'!$E:$E,$G58),IF($B58="RAB Short",SUMIFS('RAB Prices Short'!AL:AL,'RAB Prices Short'!$B:$B,'All Prices combined'!$D58,'RAB Prices Short'!$E:$E,'All Prices combined'!$G58),IF($B58="RAB Long",SUMIFS('RAB Prices Long'!AL:AL,'RAB Prices Long'!$B:$B,'All Prices combined'!$D58,'RAB Prices Long'!$E:$E,'All Prices combined'!$G58)))),2)</f>
        <v>0</v>
      </c>
      <c r="AJ58" s="2">
        <f>ROUND(IF($B58="Annuity",SUMIFS('Annuity Prices'!AM:AM,'Annuity Prices'!$B:$B,$D58,'Annuity Prices'!$E:$E,$G58),IF($B58="RAB Short",SUMIFS('RAB Prices Short'!AM:AM,'RAB Prices Short'!$B:$B,'All Prices combined'!$D58,'RAB Prices Short'!$E:$E,'All Prices combined'!$G58),IF($B58="RAB Long",SUMIFS('RAB Prices Long'!AM:AM,'RAB Prices Long'!$B:$B,'All Prices combined'!$D58,'RAB Prices Long'!$E:$E,'All Prices combined'!$G58)))),2)</f>
        <v>0</v>
      </c>
      <c r="AK58" s="2">
        <f>ROUND(IF($B58="Annuity",SUMIFS('Annuity Prices'!AN:AN,'Annuity Prices'!$B:$B,$D58,'Annuity Prices'!$E:$E,$G58),IF($B58="RAB Short",SUMIFS('RAB Prices Short'!AN:AN,'RAB Prices Short'!$B:$B,'All Prices combined'!$D58,'RAB Prices Short'!$E:$E,'All Prices combined'!$G58),IF($B58="RAB Long",SUMIFS('RAB Prices Long'!AN:AN,'RAB Prices Long'!$B:$B,'All Prices combined'!$D58,'RAB Prices Long'!$E:$E,'All Prices combined'!$G58)))),2)</f>
        <v>0</v>
      </c>
      <c r="AL58" s="2">
        <f>ROUND(IF($B58="Annuity",SUMIFS('Annuity Prices'!AO:AO,'Annuity Prices'!$B:$B,$D58,'Annuity Prices'!$E:$E,$G58),IF($B58="RAB Short",SUMIFS('RAB Prices Short'!AO:AO,'RAB Prices Short'!$B:$B,'All Prices combined'!$D58,'RAB Prices Short'!$E:$E,'All Prices combined'!$G58),IF($B58="RAB Long",SUMIFS('RAB Prices Long'!AO:AO,'RAB Prices Long'!$B:$B,'All Prices combined'!$D58,'RAB Prices Long'!$E:$E,'All Prices combined'!$G58)))),2)</f>
        <v>0</v>
      </c>
      <c r="AM58" s="2">
        <f>ROUND(IF($B58="Annuity",SUMIFS('Annuity Prices'!AP:AP,'Annuity Prices'!$B:$B,$D58,'Annuity Prices'!$E:$E,$G58),IF($B58="RAB Short",SUMIFS('RAB Prices Short'!AP:AP,'RAB Prices Short'!$B:$B,'All Prices combined'!$D58,'RAB Prices Short'!$E:$E,'All Prices combined'!$G58),IF($B58="RAB Long",SUMIFS('RAB Prices Long'!AP:AP,'RAB Prices Long'!$B:$B,'All Prices combined'!$D58,'RAB Prices Long'!$E:$E,'All Prices combined'!$G58)))),2)</f>
        <v>0</v>
      </c>
      <c r="AN58" s="2">
        <f>ROUND(IF($B58="Annuity",SUMIFS('Annuity Prices'!AQ:AQ,'Annuity Prices'!$B:$B,$D58,'Annuity Prices'!$E:$E,$G58),IF($B58="RAB Short",SUMIFS('RAB Prices Short'!AQ:AQ,'RAB Prices Short'!$B:$B,'All Prices combined'!$D58,'RAB Prices Short'!$E:$E,'All Prices combined'!$G58),IF($B58="RAB Long",SUMIFS('RAB Prices Long'!AQ:AQ,'RAB Prices Long'!$B:$B,'All Prices combined'!$D58,'RAB Prices Long'!$E:$E,'All Prices combined'!$G58)))),2)</f>
        <v>0</v>
      </c>
      <c r="AO58" s="2">
        <f>ROUND(IF($B58="Annuity",SUMIFS('Annuity Prices'!AR:AR,'Annuity Prices'!$B:$B,$D58,'Annuity Prices'!$E:$E,$G58),IF($B58="RAB Short",SUMIFS('RAB Prices Short'!AR:AR,'RAB Prices Short'!$B:$B,'All Prices combined'!$D58,'RAB Prices Short'!$E:$E,'All Prices combined'!$G58),IF($B58="RAB Long",SUMIFS('RAB Prices Long'!AR:AR,'RAB Prices Long'!$B:$B,'All Prices combined'!$D58,'RAB Prices Long'!$E:$E,'All Prices combined'!$G58)))),2)</f>
        <v>0</v>
      </c>
      <c r="AP58" s="2">
        <f>ROUND(IF($B58="Annuity",SUMIFS('Annuity Prices'!AS:AS,'Annuity Prices'!$B:$B,$D58,'Annuity Prices'!$E:$E,$G58),IF($B58="RAB Short",SUMIFS('RAB Prices Short'!AS:AS,'RAB Prices Short'!$B:$B,'All Prices combined'!$D58,'RAB Prices Short'!$E:$E,'All Prices combined'!$G58),IF($B58="RAB Long",SUMIFS('RAB Prices Long'!AS:AS,'RAB Prices Long'!$B:$B,'All Prices combined'!$D58,'RAB Prices Long'!$E:$E,'All Prices combined'!$G58)))),2)</f>
        <v>0</v>
      </c>
      <c r="AQ58" s="2">
        <f>ROUND(IF($B58="Annuity",SUMIFS('Annuity Prices'!AT:AT,'Annuity Prices'!$B:$B,$D58,'Annuity Prices'!$E:$E,$G58),IF($B58="RAB Short",SUMIFS('RAB Prices Short'!AT:AT,'RAB Prices Short'!$B:$B,'All Prices combined'!$D58,'RAB Prices Short'!$E:$E,'All Prices combined'!$G58),IF($B58="RAB Long",SUMIFS('RAB Prices Long'!AT:AT,'RAB Prices Long'!$B:$B,'All Prices combined'!$D58,'RAB Prices Long'!$E:$E,'All Prices combined'!$G58)))),2)</f>
        <v>0</v>
      </c>
      <c r="AR58" s="2">
        <f>ROUND(IF($B58="Annuity",SUMIFS('Annuity Prices'!AU:AU,'Annuity Prices'!$B:$B,$D58,'Annuity Prices'!$E:$E,$G58),IF($B58="RAB Short",SUMIFS('RAB Prices Short'!AU:AU,'RAB Prices Short'!$B:$B,'All Prices combined'!$D58,'RAB Prices Short'!$E:$E,'All Prices combined'!$G58),IF($B58="RAB Long",SUMIFS('RAB Prices Long'!AU:AU,'RAB Prices Long'!$B:$B,'All Prices combined'!$D58,'RAB Prices Long'!$E:$E,'All Prices combined'!$G58)))),2)</f>
        <v>0</v>
      </c>
      <c r="AS58" s="2">
        <f>ROUND(IF($B58="Annuity",SUMIFS('Annuity Prices'!AV:AV,'Annuity Prices'!$B:$B,$D58,'Annuity Prices'!$E:$E,$G58),IF($B58="RAB Short",SUMIFS('RAB Prices Short'!AV:AV,'RAB Prices Short'!$B:$B,'All Prices combined'!$D58,'RAB Prices Short'!$E:$E,'All Prices combined'!$G58),IF($B58="RAB Long",SUMIFS('RAB Prices Long'!AV:AV,'RAB Prices Long'!$B:$B,'All Prices combined'!$D58,'RAB Prices Long'!$E:$E,'All Prices combined'!$G58)))),2)</f>
        <v>0</v>
      </c>
      <c r="AT58" s="2">
        <f>ROUND(IF($B58="Annuity",SUMIFS('Annuity Prices'!AW:AW,'Annuity Prices'!$B:$B,$D58,'Annuity Prices'!$E:$E,$G58),IF($B58="RAB Short",SUMIFS('RAB Prices Short'!AW:AW,'RAB Prices Short'!$B:$B,'All Prices combined'!$D58,'RAB Prices Short'!$E:$E,'All Prices combined'!$G58),IF($B58="RAB Long",SUMIFS('RAB Prices Long'!AW:AW,'RAB Prices Long'!$B:$B,'All Prices combined'!$D58,'RAB Prices Long'!$E:$E,'All Prices combined'!$G58)))),2)</f>
        <v>0</v>
      </c>
      <c r="AU58" s="2">
        <f>ROUND(IF($B58="Annuity",SUMIFS('Annuity Prices'!AX:AX,'Annuity Prices'!$B:$B,$D58,'Annuity Prices'!$E:$E,$G58),IF($B58="RAB Short",SUMIFS('RAB Prices Short'!AX:AX,'RAB Prices Short'!$B:$B,'All Prices combined'!$D58,'RAB Prices Short'!$E:$E,'All Prices combined'!$G58),IF($B58="RAB Long",SUMIFS('RAB Prices Long'!AX:AX,'RAB Prices Long'!$B:$B,'All Prices combined'!$D58,'RAB Prices Long'!$E:$E,'All Prices combined'!$G58)))),2)</f>
        <v>0</v>
      </c>
      <c r="AV58" s="2">
        <f>ROUND(IF($B58="Annuity",SUMIFS('Annuity Prices'!AY:AY,'Annuity Prices'!$B:$B,$D58,'Annuity Prices'!$E:$E,$G58),IF($B58="RAB Short",SUMIFS('RAB Prices Short'!AY:AY,'RAB Prices Short'!$B:$B,'All Prices combined'!$D58,'RAB Prices Short'!$E:$E,'All Prices combined'!$G58),IF($B58="RAB Long",SUMIFS('RAB Prices Long'!AY:AY,'RAB Prices Long'!$B:$B,'All Prices combined'!$D58,'RAB Prices Long'!$E:$E,'All Prices combined'!$G58)))),2)</f>
        <v>0</v>
      </c>
      <c r="AW58" s="2">
        <f>ROUND(IF($B58="Annuity",SUMIFS('Annuity Prices'!AZ:AZ,'Annuity Prices'!$B:$B,$D58,'Annuity Prices'!$E:$E,$G58),IF($B58="RAB Short",SUMIFS('RAB Prices Short'!AZ:AZ,'RAB Prices Short'!$B:$B,'All Prices combined'!$D58,'RAB Prices Short'!$E:$E,'All Prices combined'!$G58),IF($B58="RAB Long",SUMIFS('RAB Prices Long'!AZ:AZ,'RAB Prices Long'!$B:$B,'All Prices combined'!$D58,'RAB Prices Long'!$E:$E,'All Prices combined'!$G58)))),2)</f>
        <v>0</v>
      </c>
      <c r="AX58" s="2">
        <f>ROUND(IF($B58="Annuity",SUMIFS('Annuity Prices'!BA:BA,'Annuity Prices'!$B:$B,$D58,'Annuity Prices'!$E:$E,$G58),IF($B58="RAB Short",SUMIFS('RAB Prices Short'!BA:BA,'RAB Prices Short'!$B:$B,'All Prices combined'!$D58,'RAB Prices Short'!$E:$E,'All Prices combined'!$G58),IF($B58="RAB Long",SUMIFS('RAB Prices Long'!BA:BA,'RAB Prices Long'!$B:$B,'All Prices combined'!$D58,'RAB Prices Long'!$E:$E,'All Prices combined'!$G58)))),2)</f>
        <v>0</v>
      </c>
      <c r="AY58" s="2">
        <f>ROUND(IF($B58="Annuity",SUMIFS('Annuity Prices'!BB:BB,'Annuity Prices'!$B:$B,$D58,'Annuity Prices'!$E:$E,$G58),IF($B58="RAB Short",SUMIFS('RAB Prices Short'!BB:BB,'RAB Prices Short'!$B:$B,'All Prices combined'!$D58,'RAB Prices Short'!$E:$E,'All Prices combined'!$G58),IF($B58="RAB Long",SUMIFS('RAB Prices Long'!BB:BB,'RAB Prices Long'!$B:$B,'All Prices combined'!$D58,'RAB Prices Long'!$E:$E,'All Prices combined'!$G58)))),2)</f>
        <v>0</v>
      </c>
      <c r="AZ58" s="2">
        <f>ROUND(IF($B58="Annuity",SUMIFS('Annuity Prices'!BC:BC,'Annuity Prices'!$B:$B,$D58,'Annuity Prices'!$E:$E,$G58),IF($B58="RAB Short",SUMIFS('RAB Prices Short'!BC:BC,'RAB Prices Short'!$B:$B,'All Prices combined'!$D58,'RAB Prices Short'!$E:$E,'All Prices combined'!$G58),IF($B58="RAB Long",SUMIFS('RAB Prices Long'!BC:BC,'RAB Prices Long'!$B:$B,'All Prices combined'!$D58,'RAB Prices Long'!$E:$E,'All Prices combined'!$G58)))),2)</f>
        <v>0</v>
      </c>
      <c r="BA58" s="2">
        <f>ROUND(IF($B58="Annuity",SUMIFS('Annuity Prices'!BD:BD,'Annuity Prices'!$B:$B,$D58,'Annuity Prices'!$E:$E,$G58),IF($B58="RAB Short",SUMIFS('RAB Prices Short'!BD:BD,'RAB Prices Short'!$B:$B,'All Prices combined'!$D58,'RAB Prices Short'!$E:$E,'All Prices combined'!$G58),IF($B58="RAB Long",SUMIFS('RAB Prices Long'!BD:BD,'RAB Prices Long'!$B:$B,'All Prices combined'!$D58,'RAB Prices Long'!$E:$E,'All Prices combined'!$G58)))),2)</f>
        <v>0</v>
      </c>
      <c r="BB58" s="2">
        <f>ROUND(IF($B58="Annuity",SUMIFS('Annuity Prices'!BE:BE,'Annuity Prices'!$B:$B,$D58,'Annuity Prices'!$E:$E,$G58),IF($B58="RAB Short",SUMIFS('RAB Prices Short'!BE:BE,'RAB Prices Short'!$B:$B,'All Prices combined'!$D58,'RAB Prices Short'!$E:$E,'All Prices combined'!$G58),IF($B58="RAB Long",SUMIFS('RAB Prices Long'!BE:BE,'RAB Prices Long'!$B:$B,'All Prices combined'!$D58,'RAB Prices Long'!$E:$E,'All Prices combined'!$G58)))),2)</f>
        <v>0</v>
      </c>
      <c r="BC58" s="2">
        <f>ROUND(IF($B58="Annuity",SUMIFS('Annuity Prices'!BF:BF,'Annuity Prices'!$B:$B,$D58,'Annuity Prices'!$E:$E,$G58),IF($B58="RAB Short",SUMIFS('RAB Prices Short'!BF:BF,'RAB Prices Short'!$B:$B,'All Prices combined'!$D58,'RAB Prices Short'!$E:$E,'All Prices combined'!$G58),IF($B58="RAB Long",SUMIFS('RAB Prices Long'!BF:BF,'RAB Prices Long'!$B:$B,'All Prices combined'!$D58,'RAB Prices Long'!$E:$E,'All Prices combined'!$G58)))),2)</f>
        <v>0</v>
      </c>
      <c r="BD58" s="2">
        <f>ROUND(IF($B58="Annuity",SUMIFS('Annuity Prices'!BG:BG,'Annuity Prices'!$B:$B,$D58,'Annuity Prices'!$E:$E,$G58),IF($B58="RAB Short",SUMIFS('RAB Prices Short'!BG:BG,'RAB Prices Short'!$B:$B,'All Prices combined'!$D58,'RAB Prices Short'!$E:$E,'All Prices combined'!$G58),IF($B58="RAB Long",SUMIFS('RAB Prices Long'!BG:BG,'RAB Prices Long'!$B:$B,'All Prices combined'!$D58,'RAB Prices Long'!$E:$E,'All Prices combined'!$G58)))),2)</f>
        <v>0</v>
      </c>
      <c r="BE58" s="2">
        <f>ROUND(IF($B58="Annuity",SUMIFS('Annuity Prices'!BH:BH,'Annuity Prices'!$B:$B,$D58,'Annuity Prices'!$E:$E,$G58),IF($B58="RAB Short",SUMIFS('RAB Prices Short'!BH:BH,'RAB Prices Short'!$B:$B,'All Prices combined'!$D58,'RAB Prices Short'!$E:$E,'All Prices combined'!$G58),IF($B58="RAB Long",SUMIFS('RAB Prices Long'!BH:BH,'RAB Prices Long'!$B:$B,'All Prices combined'!$D58,'RAB Prices Long'!$E:$E,'All Prices combined'!$G58)))),2)</f>
        <v>0</v>
      </c>
      <c r="BF58" s="2">
        <f>ROUND(IF($B58="Annuity",SUMIFS('Annuity Prices'!BI:BI,'Annuity Prices'!$B:$B,$D58,'Annuity Prices'!$E:$E,$G58),IF($B58="RAB Short",SUMIFS('RAB Prices Short'!BI:BI,'RAB Prices Short'!$B:$B,'All Prices combined'!$D58,'RAB Prices Short'!$E:$E,'All Prices combined'!$G58),IF($B58="RAB Long",SUMIFS('RAB Prices Long'!BI:BI,'RAB Prices Long'!$B:$B,'All Prices combined'!$D58,'RAB Prices Long'!$E:$E,'All Prices combined'!$G58)))),2)</f>
        <v>0</v>
      </c>
      <c r="BG58" s="2">
        <f>ROUND(IF($B58="Annuity",SUMIFS('Annuity Prices'!BJ:BJ,'Annuity Prices'!$B:$B,$D58,'Annuity Prices'!$E:$E,$G58),IF($B58="RAB Short",SUMIFS('RAB Prices Short'!BJ:BJ,'RAB Prices Short'!$B:$B,'All Prices combined'!$D58,'RAB Prices Short'!$E:$E,'All Prices combined'!$G58),IF($B58="RAB Long",SUMIFS('RAB Prices Long'!BJ:BJ,'RAB Prices Long'!$B:$B,'All Prices combined'!$D58,'RAB Prices Long'!$E:$E,'All Prices combined'!$G58)))),2)</f>
        <v>0</v>
      </c>
      <c r="BH58" s="2">
        <f>ROUND(IF($B58="Annuity",SUMIFS('Annuity Prices'!BK:BK,'Annuity Prices'!$B:$B,$D58,'Annuity Prices'!$E:$E,$G58),IF($B58="RAB Short",SUMIFS('RAB Prices Short'!BK:BK,'RAB Prices Short'!$B:$B,'All Prices combined'!$D58,'RAB Prices Short'!$E:$E,'All Prices combined'!$G58),IF($B58="RAB Long",SUMIFS('RAB Prices Long'!BK:BK,'RAB Prices Long'!$B:$B,'All Prices combined'!$D58,'RAB Prices Long'!$E:$E,'All Prices combined'!$G58)))),2)</f>
        <v>0</v>
      </c>
      <c r="BI58" s="2">
        <f>ROUND(IF($B58="Annuity",SUMIFS('Annuity Prices'!BL:BL,'Annuity Prices'!$B:$B,$D58,'Annuity Prices'!$E:$E,$G58),IF($B58="RAB Short",SUMIFS('RAB Prices Short'!BL:BL,'RAB Prices Short'!$B:$B,'All Prices combined'!$D58,'RAB Prices Short'!$E:$E,'All Prices combined'!$G58),IF($B58="RAB Long",SUMIFS('RAB Prices Long'!BL:BL,'RAB Prices Long'!$B:$B,'All Prices combined'!$D58,'RAB Prices Long'!$E:$E,'All Prices combined'!$G58)))),2)</f>
        <v>0</v>
      </c>
      <c r="BJ58" s="2">
        <f>ROUND(IF($B58="Annuity",SUMIFS('Annuity Prices'!BM:BM,'Annuity Prices'!$B:$B,$D58,'Annuity Prices'!$E:$E,$G58),IF($B58="RAB Short",SUMIFS('RAB Prices Short'!BM:BM,'RAB Prices Short'!$B:$B,'All Prices combined'!$D58,'RAB Prices Short'!$E:$E,'All Prices combined'!$G58),IF($B58="RAB Long",SUMIFS('RAB Prices Long'!BM:BM,'RAB Prices Long'!$B:$B,'All Prices combined'!$D58,'RAB Prices Long'!$E:$E,'All Prices combined'!$G58)))),2)</f>
        <v>0</v>
      </c>
      <c r="BK58" s="2">
        <f>ROUND(IF($B58="Annuity",SUMIFS('Annuity Prices'!BN:BN,'Annuity Prices'!$B:$B,$D58,'Annuity Prices'!$E:$E,$G58),IF($B58="RAB Short",SUMIFS('RAB Prices Short'!BN:BN,'RAB Prices Short'!$B:$B,'All Prices combined'!$D58,'RAB Prices Short'!$E:$E,'All Prices combined'!$G58),IF($B58="RAB Long",SUMIFS('RAB Prices Long'!BN:BN,'RAB Prices Long'!$B:$B,'All Prices combined'!$D58,'RAB Prices Long'!$E:$E,'All Prices combined'!$G58)))),2)</f>
        <v>0</v>
      </c>
      <c r="BL58" s="2">
        <f>ROUND(IF($B58="Annuity",SUMIFS('Annuity Prices'!BO:BO,'Annuity Prices'!$B:$B,$D58,'Annuity Prices'!$E:$E,$G58),IF($B58="RAB Short",SUMIFS('RAB Prices Short'!BO:BO,'RAB Prices Short'!$B:$B,'All Prices combined'!$D58,'RAB Prices Short'!$E:$E,'All Prices combined'!$G58),IF($B58="RAB Long",SUMIFS('RAB Prices Long'!BO:BO,'RAB Prices Long'!$B:$B,'All Prices combined'!$D58,'RAB Prices Long'!$E:$E,'All Prices combined'!$G58)))),2)</f>
        <v>0</v>
      </c>
      <c r="BM58" s="2">
        <f>ROUND(IF($B58="Annuity",SUMIFS('Annuity Prices'!BP:BP,'Annuity Prices'!$B:$B,$D58,'Annuity Prices'!$E:$E,$G58),IF($B58="RAB Short",SUMIFS('RAB Prices Short'!BP:BP,'RAB Prices Short'!$B:$B,'All Prices combined'!$D58,'RAB Prices Short'!$E:$E,'All Prices combined'!$G58),IF($B58="RAB Long",SUMIFS('RAB Prices Long'!BP:BP,'RAB Prices Long'!$B:$B,'All Prices combined'!$D58,'RAB Prices Long'!$E:$E,'All Prices combined'!$G58)))),2)</f>
        <v>0</v>
      </c>
      <c r="BN58" s="2">
        <f>ROUND(IF($B58="Annuity",SUMIFS('Annuity Prices'!BQ:BQ,'Annuity Prices'!$B:$B,$D58,'Annuity Prices'!$E:$E,$G58),IF($B58="RAB Short",SUMIFS('RAB Prices Short'!BQ:BQ,'RAB Prices Short'!$B:$B,'All Prices combined'!$D58,'RAB Prices Short'!$E:$E,'All Prices combined'!$G58),IF($B58="RAB Long",SUMIFS('RAB Prices Long'!BQ:BQ,'RAB Prices Long'!$B:$B,'All Prices combined'!$D58,'RAB Prices Long'!$E:$E,'All Prices combined'!$G58)))),2)</f>
        <v>0</v>
      </c>
      <c r="BO58" s="2">
        <f>ROUND(IF($B58="Annuity",SUMIFS('Annuity Prices'!BR:BR,'Annuity Prices'!$B:$B,$D58,'Annuity Prices'!$E:$E,$G58),IF($B58="RAB Short",SUMIFS('RAB Prices Short'!BR:BR,'RAB Prices Short'!$B:$B,'All Prices combined'!$D58,'RAB Prices Short'!$E:$E,'All Prices combined'!$G58),IF($B58="RAB Long",SUMIFS('RAB Prices Long'!BR:BR,'RAB Prices Long'!$B:$B,'All Prices combined'!$D58,'RAB Prices Long'!$E:$E,'All Prices combined'!$G58)))),2)</f>
        <v>0</v>
      </c>
      <c r="BP58" s="2">
        <f>ROUND(IF($B58="Annuity",SUMIFS('Annuity Prices'!BS:BS,'Annuity Prices'!$B:$B,$D58,'Annuity Prices'!$E:$E,$G58),IF($B58="RAB Short",SUMIFS('RAB Prices Short'!BS:BS,'RAB Prices Short'!$B:$B,'All Prices combined'!$D58,'RAB Prices Short'!$E:$E,'All Prices combined'!$G58),IF($B58="RAB Long",SUMIFS('RAB Prices Long'!BS:BS,'RAB Prices Long'!$B:$B,'All Prices combined'!$D58,'RAB Prices Long'!$E:$E,'All Prices combined'!$G58)))),2)</f>
        <v>0</v>
      </c>
      <c r="BQ58" s="2">
        <f>ROUND(IF($B58="Annuity",SUMIFS('Annuity Prices'!BT:BT,'Annuity Prices'!$B:$B,$D58,'Annuity Prices'!$E:$E,$G58),IF($B58="RAB Short",SUMIFS('RAB Prices Short'!BT:BT,'RAB Prices Short'!$B:$B,'All Prices combined'!$D58,'RAB Prices Short'!$E:$E,'All Prices combined'!$G58),IF($B58="RAB Long",SUMIFS('RAB Prices Long'!BT:BT,'RAB Prices Long'!$B:$B,'All Prices combined'!$D58,'RAB Prices Long'!$E:$E,'All Prices combined'!$G58)))),2)</f>
        <v>0</v>
      </c>
      <c r="BR58" s="2">
        <f>ROUND(IF($B58="Annuity",SUMIFS('Annuity Prices'!BU:BU,'Annuity Prices'!$B:$B,$D58,'Annuity Prices'!$E:$E,$G58),IF($B58="RAB Short",SUMIFS('RAB Prices Short'!BU:BU,'RAB Prices Short'!$B:$B,'All Prices combined'!$D58,'RAB Prices Short'!$E:$E,'All Prices combined'!$G58),IF($B58="RAB Long",SUMIFS('RAB Prices Long'!BU:BU,'RAB Prices Long'!$B:$B,'All Prices combined'!$D58,'RAB Prices Long'!$E:$E,'All Prices combined'!$G58)))),2)</f>
        <v>0</v>
      </c>
      <c r="BS58" s="2">
        <f>ROUND(IF($B58="Annuity",SUMIFS('Annuity Prices'!BV:BV,'Annuity Prices'!$B:$B,$D58,'Annuity Prices'!$E:$E,$G58),IF($B58="RAB Short",SUMIFS('RAB Prices Short'!BV:BV,'RAB Prices Short'!$B:$B,'All Prices combined'!$D58,'RAB Prices Short'!$E:$E,'All Prices combined'!$G58),IF($B58="RAB Long",SUMIFS('RAB Prices Long'!BV:BV,'RAB Prices Long'!$B:$B,'All Prices combined'!$D58,'RAB Prices Long'!$E:$E,'All Prices combined'!$G58)))),2)</f>
        <v>0</v>
      </c>
      <c r="BT58" s="2">
        <f>ROUND(IF($B58="Annuity",SUMIFS('Annuity Prices'!BW:BW,'Annuity Prices'!$B:$B,$D58,'Annuity Prices'!$E:$E,$G58),IF($B58="RAB Short",SUMIFS('RAB Prices Short'!BW:BW,'RAB Prices Short'!$B:$B,'All Prices combined'!$D58,'RAB Prices Short'!$E:$E,'All Prices combined'!$G58),IF($B58="RAB Long",SUMIFS('RAB Prices Long'!BW:BW,'RAB Prices Long'!$B:$B,'All Prices combined'!$D58,'RAB Prices Long'!$E:$E,'All Prices combined'!$G58)))),2)</f>
        <v>0</v>
      </c>
      <c r="BU58" s="2">
        <f>ROUND(IF($B58="Annuity",SUMIFS('Annuity Prices'!BX:BX,'Annuity Prices'!$B:$B,$D58,'Annuity Prices'!$E:$E,$G58),IF($B58="RAB Short",SUMIFS('RAB Prices Short'!BX:BX,'RAB Prices Short'!$B:$B,'All Prices combined'!$D58,'RAB Prices Short'!$E:$E,'All Prices combined'!$G58),IF($B58="RAB Long",SUMIFS('RAB Prices Long'!BX:BX,'RAB Prices Long'!$B:$B,'All Prices combined'!$D58,'RAB Prices Long'!$E:$E,'All Prices combined'!$G58)))),2)</f>
        <v>0</v>
      </c>
    </row>
    <row r="59" spans="2:73" x14ac:dyDescent="0.25">
      <c r="B59" t="s">
        <v>37</v>
      </c>
      <c r="C59" s="1">
        <v>11</v>
      </c>
      <c r="D59" s="1" t="s">
        <v>160</v>
      </c>
      <c r="E59" s="1" t="s">
        <v>159</v>
      </c>
      <c r="F59" s="1">
        <v>11</v>
      </c>
      <c r="G59" s="1" t="s">
        <v>38</v>
      </c>
      <c r="H59" s="1" t="s">
        <v>128</v>
      </c>
      <c r="I59" s="2">
        <f>ROUND(IF($B59="Annuity",SUMIFS('Annuity Prices'!L:L,'Annuity Prices'!$B:$B,$D59,'Annuity Prices'!$E:$E,$G59),IF($B59="RAB Short",SUMIFS('RAB Prices Short'!L:L,'RAB Prices Short'!$B:$B,'All Prices combined'!$D59,'RAB Prices Short'!$E:$E,'All Prices combined'!$G59),IF($B59="RAB Long",SUMIFS('RAB Prices Long'!L:L,'RAB Prices Long'!$B:$B,'All Prices combined'!$D59,'RAB Prices Long'!$E:$E,'All Prices combined'!$G59)))),2)</f>
        <v>15.56</v>
      </c>
      <c r="J59" s="2">
        <f>ROUND(IF($B59="Annuity",SUMIFS('Annuity Prices'!M:M,'Annuity Prices'!$B:$B,$D59,'Annuity Prices'!$E:$E,$G59),IF($B59="RAB Short",SUMIFS('RAB Prices Short'!M:M,'RAB Prices Short'!$B:$B,'All Prices combined'!$D59,'RAB Prices Short'!$E:$E,'All Prices combined'!$G59),IF($B59="RAB Long",SUMIFS('RAB Prices Long'!M:M,'RAB Prices Long'!$B:$B,'All Prices combined'!$D59,'RAB Prices Long'!$E:$E,'All Prices combined'!$G59)))),2)</f>
        <v>16.010000000000002</v>
      </c>
      <c r="K59" s="2">
        <f>ROUND(IF($B59="Annuity",SUMIFS('Annuity Prices'!N:N,'Annuity Prices'!$B:$B,$D59,'Annuity Prices'!$E:$E,$G59),IF($B59="RAB Short",SUMIFS('RAB Prices Short'!N:N,'RAB Prices Short'!$B:$B,'All Prices combined'!$D59,'RAB Prices Short'!$E:$E,'All Prices combined'!$G59),IF($B59="RAB Long",SUMIFS('RAB Prices Long'!N:N,'RAB Prices Long'!$B:$B,'All Prices combined'!$D59,'RAB Prices Long'!$E:$E,'All Prices combined'!$G59)))),2)</f>
        <v>16.47</v>
      </c>
      <c r="L59" s="2">
        <f>ROUND(IF($B59="Annuity",SUMIFS('Annuity Prices'!O:O,'Annuity Prices'!$B:$B,$D59,'Annuity Prices'!$E:$E,$G59),IF($B59="RAB Short",SUMIFS('RAB Prices Short'!O:O,'RAB Prices Short'!$B:$B,'All Prices combined'!$D59,'RAB Prices Short'!$E:$E,'All Prices combined'!$G59),IF($B59="RAB Long",SUMIFS('RAB Prices Long'!O:O,'RAB Prices Long'!$B:$B,'All Prices combined'!$D59,'RAB Prices Long'!$E:$E,'All Prices combined'!$G59)))),2)</f>
        <v>16.940000000000001</v>
      </c>
      <c r="M59" s="2">
        <f>ROUND(IF($B59="Annuity",SUMIFS('Annuity Prices'!P:P,'Annuity Prices'!$B:$B,$D59,'Annuity Prices'!$E:$E,$G59),IF($B59="RAB Short",SUMIFS('RAB Prices Short'!P:P,'RAB Prices Short'!$B:$B,'All Prices combined'!$D59,'RAB Prices Short'!$E:$E,'All Prices combined'!$G59),IF($B59="RAB Long",SUMIFS('RAB Prices Long'!P:P,'RAB Prices Long'!$B:$B,'All Prices combined'!$D59,'RAB Prices Long'!$E:$E,'All Prices combined'!$G59)))),2)</f>
        <v>17.13</v>
      </c>
      <c r="N59" s="2">
        <f>ROUND(IF($B59="Annuity",SUMIFS('Annuity Prices'!Q:Q,'Annuity Prices'!$B:$B,$D59,'Annuity Prices'!$E:$E,$G59),IF($B59="RAB Short",SUMIFS('RAB Prices Short'!Q:Q,'RAB Prices Short'!$B:$B,'All Prices combined'!$D59,'RAB Prices Short'!$E:$E,'All Prices combined'!$G59),IF($B59="RAB Long",SUMIFS('RAB Prices Long'!Q:Q,'RAB Prices Long'!$B:$B,'All Prices combined'!$D59,'RAB Prices Long'!$E:$E,'All Prices combined'!$G59)))),2)</f>
        <v>17.559999999999999</v>
      </c>
      <c r="O59" s="2">
        <f>ROUND(IF($B59="Annuity",SUMIFS('Annuity Prices'!R:R,'Annuity Prices'!$B:$B,$D59,'Annuity Prices'!$E:$E,$G59),IF($B59="RAB Short",SUMIFS('RAB Prices Short'!R:R,'RAB Prices Short'!$B:$B,'All Prices combined'!$D59,'RAB Prices Short'!$E:$E,'All Prices combined'!$G59),IF($B59="RAB Long",SUMIFS('RAB Prices Long'!R:R,'RAB Prices Long'!$B:$B,'All Prices combined'!$D59,'RAB Prices Long'!$E:$E,'All Prices combined'!$G59)))),2)</f>
        <v>18</v>
      </c>
      <c r="P59" s="2">
        <f>ROUND(IF($B59="Annuity",SUMIFS('Annuity Prices'!S:S,'Annuity Prices'!$B:$B,$D59,'Annuity Prices'!$E:$E,$G59),IF($B59="RAB Short",SUMIFS('RAB Prices Short'!S:S,'RAB Prices Short'!$B:$B,'All Prices combined'!$D59,'RAB Prices Short'!$E:$E,'All Prices combined'!$G59),IF($B59="RAB Long",SUMIFS('RAB Prices Long'!S:S,'RAB Prices Long'!$B:$B,'All Prices combined'!$D59,'RAB Prices Long'!$E:$E,'All Prices combined'!$G59)))),2)</f>
        <v>18.45</v>
      </c>
      <c r="Q59" s="2">
        <f>ROUND(IF($B59="Annuity",SUMIFS('Annuity Prices'!T:T,'Annuity Prices'!$B:$B,$D59,'Annuity Prices'!$E:$E,$G59),IF($B59="RAB Short",SUMIFS('RAB Prices Short'!T:T,'RAB Prices Short'!$B:$B,'All Prices combined'!$D59,'RAB Prices Short'!$E:$E,'All Prices combined'!$G59),IF($B59="RAB Long",SUMIFS('RAB Prices Long'!T:T,'RAB Prices Long'!$B:$B,'All Prices combined'!$D59,'RAB Prices Long'!$E:$E,'All Prices combined'!$G59)))),2)</f>
        <v>18.87</v>
      </c>
      <c r="R59" s="2">
        <f>ROUND(IF($B59="Annuity",SUMIFS('Annuity Prices'!U:U,'Annuity Prices'!$B:$B,$D59,'Annuity Prices'!$E:$E,$G59),IF($B59="RAB Short",SUMIFS('RAB Prices Short'!U:U,'RAB Prices Short'!$B:$B,'All Prices combined'!$D59,'RAB Prices Short'!$E:$E,'All Prices combined'!$G59),IF($B59="RAB Long",SUMIFS('RAB Prices Long'!U:U,'RAB Prices Long'!$B:$B,'All Prices combined'!$D59,'RAB Prices Long'!$E:$E,'All Prices combined'!$G59)))),2)</f>
        <v>19.34</v>
      </c>
      <c r="S59" s="2">
        <f>ROUND(IF($B59="Annuity",SUMIFS('Annuity Prices'!V:V,'Annuity Prices'!$B:$B,$D59,'Annuity Prices'!$E:$E,$G59),IF($B59="RAB Short",SUMIFS('RAB Prices Short'!V:V,'RAB Prices Short'!$B:$B,'All Prices combined'!$D59,'RAB Prices Short'!$E:$E,'All Prices combined'!$G59),IF($B59="RAB Long",SUMIFS('RAB Prices Long'!V:V,'RAB Prices Long'!$B:$B,'All Prices combined'!$D59,'RAB Prices Long'!$E:$E,'All Prices combined'!$G59)))),2)</f>
        <v>19.829999999999998</v>
      </c>
      <c r="T59" s="2">
        <f>ROUND(IF($B59="Annuity",SUMIFS('Annuity Prices'!W:W,'Annuity Prices'!$B:$B,$D59,'Annuity Prices'!$E:$E,$G59),IF($B59="RAB Short",SUMIFS('RAB Prices Short'!W:W,'RAB Prices Short'!$B:$B,'All Prices combined'!$D59,'RAB Prices Short'!$E:$E,'All Prices combined'!$G59),IF($B59="RAB Long",SUMIFS('RAB Prices Long'!W:W,'RAB Prices Long'!$B:$B,'All Prices combined'!$D59,'RAB Prices Long'!$E:$E,'All Prices combined'!$G59)))),2)</f>
        <v>20.32</v>
      </c>
      <c r="U59" s="2">
        <f>ROUND(IF($B59="Annuity",SUMIFS('Annuity Prices'!X:X,'Annuity Prices'!$B:$B,$D59,'Annuity Prices'!$E:$E,$G59),IF($B59="RAB Short",SUMIFS('RAB Prices Short'!X:X,'RAB Prices Short'!$B:$B,'All Prices combined'!$D59,'RAB Prices Short'!$E:$E,'All Prices combined'!$G59),IF($B59="RAB Long",SUMIFS('RAB Prices Long'!X:X,'RAB Prices Long'!$B:$B,'All Prices combined'!$D59,'RAB Prices Long'!$E:$E,'All Prices combined'!$G59)))),2)</f>
        <v>20.78</v>
      </c>
      <c r="V59" s="2">
        <f>ROUND(IF($B59="Annuity",SUMIFS('Annuity Prices'!Y:Y,'Annuity Prices'!$B:$B,$D59,'Annuity Prices'!$E:$E,$G59),IF($B59="RAB Short",SUMIFS('RAB Prices Short'!Y:Y,'RAB Prices Short'!$B:$B,'All Prices combined'!$D59,'RAB Prices Short'!$E:$E,'All Prices combined'!$G59),IF($B59="RAB Long",SUMIFS('RAB Prices Long'!Y:Y,'RAB Prices Long'!$B:$B,'All Prices combined'!$D59,'RAB Prices Long'!$E:$E,'All Prices combined'!$G59)))),2)</f>
        <v>21.3</v>
      </c>
      <c r="W59" s="2">
        <f>ROUND(IF($B59="Annuity",SUMIFS('Annuity Prices'!Z:Z,'Annuity Prices'!$B:$B,$D59,'Annuity Prices'!$E:$E,$G59),IF($B59="RAB Short",SUMIFS('RAB Prices Short'!Z:Z,'RAB Prices Short'!$B:$B,'All Prices combined'!$D59,'RAB Prices Short'!$E:$E,'All Prices combined'!$G59),IF($B59="RAB Long",SUMIFS('RAB Prices Long'!Z:Z,'RAB Prices Long'!$B:$B,'All Prices combined'!$D59,'RAB Prices Long'!$E:$E,'All Prices combined'!$G59)))),2)</f>
        <v>21.83</v>
      </c>
      <c r="X59" s="2">
        <f>ROUND(IF($B59="Annuity",SUMIFS('Annuity Prices'!AA:AA,'Annuity Prices'!$B:$B,$D59,'Annuity Prices'!$E:$E,$G59),IF($B59="RAB Short",SUMIFS('RAB Prices Short'!AA:AA,'RAB Prices Short'!$B:$B,'All Prices combined'!$D59,'RAB Prices Short'!$E:$E,'All Prices combined'!$G59),IF($B59="RAB Long",SUMIFS('RAB Prices Long'!AA:AA,'RAB Prices Long'!$B:$B,'All Prices combined'!$D59,'RAB Prices Long'!$E:$E,'All Prices combined'!$G59)))),2)</f>
        <v>22.38</v>
      </c>
      <c r="Y59" s="2">
        <f>ROUND(IF($B59="Annuity",SUMIFS('Annuity Prices'!AB:AB,'Annuity Prices'!$B:$B,$D59,'Annuity Prices'!$E:$E,$G59),IF($B59="RAB Short",SUMIFS('RAB Prices Short'!AB:AB,'RAB Prices Short'!$B:$B,'All Prices combined'!$D59,'RAB Prices Short'!$E:$E,'All Prices combined'!$G59),IF($B59="RAB Long",SUMIFS('RAB Prices Long'!AB:AB,'RAB Prices Long'!$B:$B,'All Prices combined'!$D59,'RAB Prices Long'!$E:$E,'All Prices combined'!$G59)))),2)</f>
        <v>22.89</v>
      </c>
      <c r="Z59" s="2">
        <f>ROUND(IF($B59="Annuity",SUMIFS('Annuity Prices'!AC:AC,'Annuity Prices'!$B:$B,$D59,'Annuity Prices'!$E:$E,$G59),IF($B59="RAB Short",SUMIFS('RAB Prices Short'!AC:AC,'RAB Prices Short'!$B:$B,'All Prices combined'!$D59,'RAB Prices Short'!$E:$E,'All Prices combined'!$G59),IF($B59="RAB Long",SUMIFS('RAB Prices Long'!AC:AC,'RAB Prices Long'!$B:$B,'All Prices combined'!$D59,'RAB Prices Long'!$E:$E,'All Prices combined'!$G59)))),2)</f>
        <v>23.46</v>
      </c>
      <c r="AA59" s="2">
        <f>ROUND(IF($B59="Annuity",SUMIFS('Annuity Prices'!AD:AD,'Annuity Prices'!$B:$B,$D59,'Annuity Prices'!$E:$E,$G59),IF($B59="RAB Short",SUMIFS('RAB Prices Short'!AD:AD,'RAB Prices Short'!$B:$B,'All Prices combined'!$D59,'RAB Prices Short'!$E:$E,'All Prices combined'!$G59),IF($B59="RAB Long",SUMIFS('RAB Prices Long'!AD:AD,'RAB Prices Long'!$B:$B,'All Prices combined'!$D59,'RAB Prices Long'!$E:$E,'All Prices combined'!$G59)))),2)</f>
        <v>24.05</v>
      </c>
      <c r="AB59" s="2">
        <f>ROUND(IF($B59="Annuity",SUMIFS('Annuity Prices'!AE:AE,'Annuity Prices'!$B:$B,$D59,'Annuity Prices'!$E:$E,$G59),IF($B59="RAB Short",SUMIFS('RAB Prices Short'!AE:AE,'RAB Prices Short'!$B:$B,'All Prices combined'!$D59,'RAB Prices Short'!$E:$E,'All Prices combined'!$G59),IF($B59="RAB Long",SUMIFS('RAB Prices Long'!AE:AE,'RAB Prices Long'!$B:$B,'All Prices combined'!$D59,'RAB Prices Long'!$E:$E,'All Prices combined'!$G59)))),2)</f>
        <v>24.65</v>
      </c>
      <c r="AC59" s="2">
        <f>ROUND(IF($B59="Annuity",SUMIFS('Annuity Prices'!AF:AF,'Annuity Prices'!$B:$B,$D59,'Annuity Prices'!$E:$E,$G59),IF($B59="RAB Short",SUMIFS('RAB Prices Short'!AF:AF,'RAB Prices Short'!$B:$B,'All Prices combined'!$D59,'RAB Prices Short'!$E:$E,'All Prices combined'!$G59),IF($B59="RAB Long",SUMIFS('RAB Prices Long'!AF:AF,'RAB Prices Long'!$B:$B,'All Prices combined'!$D59,'RAB Prices Long'!$E:$E,'All Prices combined'!$G59)))),2)</f>
        <v>25.21</v>
      </c>
      <c r="AD59" s="2">
        <f>ROUND(IF($B59="Annuity",SUMIFS('Annuity Prices'!AG:AG,'Annuity Prices'!$B:$B,$D59,'Annuity Prices'!$E:$E,$G59),IF($B59="RAB Short",SUMIFS('RAB Prices Short'!AG:AG,'RAB Prices Short'!$B:$B,'All Prices combined'!$D59,'RAB Prices Short'!$E:$E,'All Prices combined'!$G59),IF($B59="RAB Long",SUMIFS('RAB Prices Long'!AG:AG,'RAB Prices Long'!$B:$B,'All Prices combined'!$D59,'RAB Prices Long'!$E:$E,'All Prices combined'!$G59)))),2)</f>
        <v>25.84</v>
      </c>
      <c r="AE59" s="2">
        <f>ROUND(IF($B59="Annuity",SUMIFS('Annuity Prices'!AH:AH,'Annuity Prices'!$B:$B,$D59,'Annuity Prices'!$E:$E,$G59),IF($B59="RAB Short",SUMIFS('RAB Prices Short'!AH:AH,'RAB Prices Short'!$B:$B,'All Prices combined'!$D59,'RAB Prices Short'!$E:$E,'All Prices combined'!$G59),IF($B59="RAB Long",SUMIFS('RAB Prices Long'!AH:AH,'RAB Prices Long'!$B:$B,'All Prices combined'!$D59,'RAB Prices Long'!$E:$E,'All Prices combined'!$G59)))),2)</f>
        <v>26.49</v>
      </c>
      <c r="AF59" s="2">
        <f>ROUND(IF($B59="Annuity",SUMIFS('Annuity Prices'!AI:AI,'Annuity Prices'!$B:$B,$D59,'Annuity Prices'!$E:$E,$G59),IF($B59="RAB Short",SUMIFS('RAB Prices Short'!AI:AI,'RAB Prices Short'!$B:$B,'All Prices combined'!$D59,'RAB Prices Short'!$E:$E,'All Prices combined'!$G59),IF($B59="RAB Long",SUMIFS('RAB Prices Long'!AI:AI,'RAB Prices Long'!$B:$B,'All Prices combined'!$D59,'RAB Prices Long'!$E:$E,'All Prices combined'!$G59)))),2)</f>
        <v>27.15</v>
      </c>
      <c r="AG59" s="2">
        <f>ROUND(IF($B59="Annuity",SUMIFS('Annuity Prices'!AJ:AJ,'Annuity Prices'!$B:$B,$D59,'Annuity Prices'!$E:$E,$G59),IF($B59="RAB Short",SUMIFS('RAB Prices Short'!AJ:AJ,'RAB Prices Short'!$B:$B,'All Prices combined'!$D59,'RAB Prices Short'!$E:$E,'All Prices combined'!$G59),IF($B59="RAB Long",SUMIFS('RAB Prices Long'!AJ:AJ,'RAB Prices Long'!$B:$B,'All Prices combined'!$D59,'RAB Prices Long'!$E:$E,'All Prices combined'!$G59)))),2)</f>
        <v>27.77</v>
      </c>
      <c r="AH59" s="2">
        <f>ROUND(IF($B59="Annuity",SUMIFS('Annuity Prices'!AK:AK,'Annuity Prices'!$B:$B,$D59,'Annuity Prices'!$E:$E,$G59),IF($B59="RAB Short",SUMIFS('RAB Prices Short'!AK:AK,'RAB Prices Short'!$B:$B,'All Prices combined'!$D59,'RAB Prices Short'!$E:$E,'All Prices combined'!$G59),IF($B59="RAB Long",SUMIFS('RAB Prices Long'!AK:AK,'RAB Prices Long'!$B:$B,'All Prices combined'!$D59,'RAB Prices Long'!$E:$E,'All Prices combined'!$G59)))),2)</f>
        <v>28.46</v>
      </c>
      <c r="AI59" s="2">
        <f>ROUND(IF($B59="Annuity",SUMIFS('Annuity Prices'!AL:AL,'Annuity Prices'!$B:$B,$D59,'Annuity Prices'!$E:$E,$G59),IF($B59="RAB Short",SUMIFS('RAB Prices Short'!AL:AL,'RAB Prices Short'!$B:$B,'All Prices combined'!$D59,'RAB Prices Short'!$E:$E,'All Prices combined'!$G59),IF($B59="RAB Long",SUMIFS('RAB Prices Long'!AL:AL,'RAB Prices Long'!$B:$B,'All Prices combined'!$D59,'RAB Prices Long'!$E:$E,'All Prices combined'!$G59)))),2)</f>
        <v>29.17</v>
      </c>
      <c r="AJ59" s="2">
        <f>ROUND(IF($B59="Annuity",SUMIFS('Annuity Prices'!AM:AM,'Annuity Prices'!$B:$B,$D59,'Annuity Prices'!$E:$E,$G59),IF($B59="RAB Short",SUMIFS('RAB Prices Short'!AM:AM,'RAB Prices Short'!$B:$B,'All Prices combined'!$D59,'RAB Prices Short'!$E:$E,'All Prices combined'!$G59),IF($B59="RAB Long",SUMIFS('RAB Prices Long'!AM:AM,'RAB Prices Long'!$B:$B,'All Prices combined'!$D59,'RAB Prices Long'!$E:$E,'All Prices combined'!$G59)))),2)</f>
        <v>29.9</v>
      </c>
      <c r="AK59" s="2">
        <f>ROUND(IF($B59="Annuity",SUMIFS('Annuity Prices'!AN:AN,'Annuity Prices'!$B:$B,$D59,'Annuity Prices'!$E:$E,$G59),IF($B59="RAB Short",SUMIFS('RAB Prices Short'!AN:AN,'RAB Prices Short'!$B:$B,'All Prices combined'!$D59,'RAB Prices Short'!$E:$E,'All Prices combined'!$G59),IF($B59="RAB Long",SUMIFS('RAB Prices Long'!AN:AN,'RAB Prices Long'!$B:$B,'All Prices combined'!$D59,'RAB Prices Long'!$E:$E,'All Prices combined'!$G59)))),2)</f>
        <v>30.58</v>
      </c>
      <c r="AL59" s="2">
        <f>ROUND(IF($B59="Annuity",SUMIFS('Annuity Prices'!AO:AO,'Annuity Prices'!$B:$B,$D59,'Annuity Prices'!$E:$E,$G59),IF($B59="RAB Short",SUMIFS('RAB Prices Short'!AO:AO,'RAB Prices Short'!$B:$B,'All Prices combined'!$D59,'RAB Prices Short'!$E:$E,'All Prices combined'!$G59),IF($B59="RAB Long",SUMIFS('RAB Prices Long'!AO:AO,'RAB Prices Long'!$B:$B,'All Prices combined'!$D59,'RAB Prices Long'!$E:$E,'All Prices combined'!$G59)))),2)</f>
        <v>31.35</v>
      </c>
      <c r="AM59" s="2">
        <f>ROUND(IF($B59="Annuity",SUMIFS('Annuity Prices'!AP:AP,'Annuity Prices'!$B:$B,$D59,'Annuity Prices'!$E:$E,$G59),IF($B59="RAB Short",SUMIFS('RAB Prices Short'!AP:AP,'RAB Prices Short'!$B:$B,'All Prices combined'!$D59,'RAB Prices Short'!$E:$E,'All Prices combined'!$G59),IF($B59="RAB Long",SUMIFS('RAB Prices Long'!AP:AP,'RAB Prices Long'!$B:$B,'All Prices combined'!$D59,'RAB Prices Long'!$E:$E,'All Prices combined'!$G59)))),2)</f>
        <v>32.130000000000003</v>
      </c>
      <c r="AN59" s="2">
        <f>ROUND(IF($B59="Annuity",SUMIFS('Annuity Prices'!AQ:AQ,'Annuity Prices'!$B:$B,$D59,'Annuity Prices'!$E:$E,$G59),IF($B59="RAB Short",SUMIFS('RAB Prices Short'!AQ:AQ,'RAB Prices Short'!$B:$B,'All Prices combined'!$D59,'RAB Prices Short'!$E:$E,'All Prices combined'!$G59),IF($B59="RAB Long",SUMIFS('RAB Prices Long'!AQ:AQ,'RAB Prices Long'!$B:$B,'All Prices combined'!$D59,'RAB Prices Long'!$E:$E,'All Prices combined'!$G59)))),2)</f>
        <v>32.93</v>
      </c>
      <c r="AO59" s="2">
        <f>ROUND(IF($B59="Annuity",SUMIFS('Annuity Prices'!AR:AR,'Annuity Prices'!$B:$B,$D59,'Annuity Prices'!$E:$E,$G59),IF($B59="RAB Short",SUMIFS('RAB Prices Short'!AR:AR,'RAB Prices Short'!$B:$B,'All Prices combined'!$D59,'RAB Prices Short'!$E:$E,'All Prices combined'!$G59),IF($B59="RAB Long",SUMIFS('RAB Prices Long'!AR:AR,'RAB Prices Long'!$B:$B,'All Prices combined'!$D59,'RAB Prices Long'!$E:$E,'All Prices combined'!$G59)))),2)</f>
        <v>13.22</v>
      </c>
      <c r="AP59" s="2">
        <f>ROUND(IF($B59="Annuity",SUMIFS('Annuity Prices'!AS:AS,'Annuity Prices'!$B:$B,$D59,'Annuity Prices'!$E:$E,$G59),IF($B59="RAB Short",SUMIFS('RAB Prices Short'!AS:AS,'RAB Prices Short'!$B:$B,'All Prices combined'!$D59,'RAB Prices Short'!$E:$E,'All Prices combined'!$G59),IF($B59="RAB Long",SUMIFS('RAB Prices Long'!AS:AS,'RAB Prices Long'!$B:$B,'All Prices combined'!$D59,'RAB Prices Long'!$E:$E,'All Prices combined'!$G59)))),2)</f>
        <v>15.56</v>
      </c>
      <c r="AQ59" s="2">
        <f>ROUND(IF($B59="Annuity",SUMIFS('Annuity Prices'!AT:AT,'Annuity Prices'!$B:$B,$D59,'Annuity Prices'!$E:$E,$G59),IF($B59="RAB Short",SUMIFS('RAB Prices Short'!AT:AT,'RAB Prices Short'!$B:$B,'All Prices combined'!$D59,'RAB Prices Short'!$E:$E,'All Prices combined'!$G59),IF($B59="RAB Long",SUMIFS('RAB Prices Long'!AT:AT,'RAB Prices Long'!$B:$B,'All Prices combined'!$D59,'RAB Prices Long'!$E:$E,'All Prices combined'!$G59)))),2)</f>
        <v>16.010000000000002</v>
      </c>
      <c r="AR59" s="2">
        <f>ROUND(IF($B59="Annuity",SUMIFS('Annuity Prices'!AU:AU,'Annuity Prices'!$B:$B,$D59,'Annuity Prices'!$E:$E,$G59),IF($B59="RAB Short",SUMIFS('RAB Prices Short'!AU:AU,'RAB Prices Short'!$B:$B,'All Prices combined'!$D59,'RAB Prices Short'!$E:$E,'All Prices combined'!$G59),IF($B59="RAB Long",SUMIFS('RAB Prices Long'!AU:AU,'RAB Prices Long'!$B:$B,'All Prices combined'!$D59,'RAB Prices Long'!$E:$E,'All Prices combined'!$G59)))),2)</f>
        <v>16.47</v>
      </c>
      <c r="AS59" s="2">
        <f>ROUND(IF($B59="Annuity",SUMIFS('Annuity Prices'!AV:AV,'Annuity Prices'!$B:$B,$D59,'Annuity Prices'!$E:$E,$G59),IF($B59="RAB Short",SUMIFS('RAB Prices Short'!AV:AV,'RAB Prices Short'!$B:$B,'All Prices combined'!$D59,'RAB Prices Short'!$E:$E,'All Prices combined'!$G59),IF($B59="RAB Long",SUMIFS('RAB Prices Long'!AV:AV,'RAB Prices Long'!$B:$B,'All Prices combined'!$D59,'RAB Prices Long'!$E:$E,'All Prices combined'!$G59)))),2)</f>
        <v>16.940000000000001</v>
      </c>
      <c r="AT59" s="2">
        <f>ROUND(IF($B59="Annuity",SUMIFS('Annuity Prices'!AW:AW,'Annuity Prices'!$B:$B,$D59,'Annuity Prices'!$E:$E,$G59),IF($B59="RAB Short",SUMIFS('RAB Prices Short'!AW:AW,'RAB Prices Short'!$B:$B,'All Prices combined'!$D59,'RAB Prices Short'!$E:$E,'All Prices combined'!$G59),IF($B59="RAB Long",SUMIFS('RAB Prices Long'!AW:AW,'RAB Prices Long'!$B:$B,'All Prices combined'!$D59,'RAB Prices Long'!$E:$E,'All Prices combined'!$G59)))),2)</f>
        <v>17.13</v>
      </c>
      <c r="AU59" s="2">
        <f>ROUND(IF($B59="Annuity",SUMIFS('Annuity Prices'!AX:AX,'Annuity Prices'!$B:$B,$D59,'Annuity Prices'!$E:$E,$G59),IF($B59="RAB Short",SUMIFS('RAB Prices Short'!AX:AX,'RAB Prices Short'!$B:$B,'All Prices combined'!$D59,'RAB Prices Short'!$E:$E,'All Prices combined'!$G59),IF($B59="RAB Long",SUMIFS('RAB Prices Long'!AX:AX,'RAB Prices Long'!$B:$B,'All Prices combined'!$D59,'RAB Prices Long'!$E:$E,'All Prices combined'!$G59)))),2)</f>
        <v>17.559999999999999</v>
      </c>
      <c r="AV59" s="2">
        <f>ROUND(IF($B59="Annuity",SUMIFS('Annuity Prices'!AY:AY,'Annuity Prices'!$B:$B,$D59,'Annuity Prices'!$E:$E,$G59),IF($B59="RAB Short",SUMIFS('RAB Prices Short'!AY:AY,'RAB Prices Short'!$B:$B,'All Prices combined'!$D59,'RAB Prices Short'!$E:$E,'All Prices combined'!$G59),IF($B59="RAB Long",SUMIFS('RAB Prices Long'!AY:AY,'RAB Prices Long'!$B:$B,'All Prices combined'!$D59,'RAB Prices Long'!$E:$E,'All Prices combined'!$G59)))),2)</f>
        <v>18</v>
      </c>
      <c r="AW59" s="2">
        <f>ROUND(IF($B59="Annuity",SUMIFS('Annuity Prices'!AZ:AZ,'Annuity Prices'!$B:$B,$D59,'Annuity Prices'!$E:$E,$G59),IF($B59="RAB Short",SUMIFS('RAB Prices Short'!AZ:AZ,'RAB Prices Short'!$B:$B,'All Prices combined'!$D59,'RAB Prices Short'!$E:$E,'All Prices combined'!$G59),IF($B59="RAB Long",SUMIFS('RAB Prices Long'!AZ:AZ,'RAB Prices Long'!$B:$B,'All Prices combined'!$D59,'RAB Prices Long'!$E:$E,'All Prices combined'!$G59)))),2)</f>
        <v>18.45</v>
      </c>
      <c r="AX59" s="2">
        <f>ROUND(IF($B59="Annuity",SUMIFS('Annuity Prices'!BA:BA,'Annuity Prices'!$B:$B,$D59,'Annuity Prices'!$E:$E,$G59),IF($B59="RAB Short",SUMIFS('RAB Prices Short'!BA:BA,'RAB Prices Short'!$B:$B,'All Prices combined'!$D59,'RAB Prices Short'!$E:$E,'All Prices combined'!$G59),IF($B59="RAB Long",SUMIFS('RAB Prices Long'!BA:BA,'RAB Prices Long'!$B:$B,'All Prices combined'!$D59,'RAB Prices Long'!$E:$E,'All Prices combined'!$G59)))),2)</f>
        <v>18.87</v>
      </c>
      <c r="AY59" s="2">
        <f>ROUND(IF($B59="Annuity",SUMIFS('Annuity Prices'!BB:BB,'Annuity Prices'!$B:$B,$D59,'Annuity Prices'!$E:$E,$G59),IF($B59="RAB Short",SUMIFS('RAB Prices Short'!BB:BB,'RAB Prices Short'!$B:$B,'All Prices combined'!$D59,'RAB Prices Short'!$E:$E,'All Prices combined'!$G59),IF($B59="RAB Long",SUMIFS('RAB Prices Long'!BB:BB,'RAB Prices Long'!$B:$B,'All Prices combined'!$D59,'RAB Prices Long'!$E:$E,'All Prices combined'!$G59)))),2)</f>
        <v>19.34</v>
      </c>
      <c r="AZ59" s="2">
        <f>ROUND(IF($B59="Annuity",SUMIFS('Annuity Prices'!BC:BC,'Annuity Prices'!$B:$B,$D59,'Annuity Prices'!$E:$E,$G59),IF($B59="RAB Short",SUMIFS('RAB Prices Short'!BC:BC,'RAB Prices Short'!$B:$B,'All Prices combined'!$D59,'RAB Prices Short'!$E:$E,'All Prices combined'!$G59),IF($B59="RAB Long",SUMIFS('RAB Prices Long'!BC:BC,'RAB Prices Long'!$B:$B,'All Prices combined'!$D59,'RAB Prices Long'!$E:$E,'All Prices combined'!$G59)))),2)</f>
        <v>19.829999999999998</v>
      </c>
      <c r="BA59" s="2">
        <f>ROUND(IF($B59="Annuity",SUMIFS('Annuity Prices'!BD:BD,'Annuity Prices'!$B:$B,$D59,'Annuity Prices'!$E:$E,$G59),IF($B59="RAB Short",SUMIFS('RAB Prices Short'!BD:BD,'RAB Prices Short'!$B:$B,'All Prices combined'!$D59,'RAB Prices Short'!$E:$E,'All Prices combined'!$G59),IF($B59="RAB Long",SUMIFS('RAB Prices Long'!BD:BD,'RAB Prices Long'!$B:$B,'All Prices combined'!$D59,'RAB Prices Long'!$E:$E,'All Prices combined'!$G59)))),2)</f>
        <v>20.32</v>
      </c>
      <c r="BB59" s="2">
        <f>ROUND(IF($B59="Annuity",SUMIFS('Annuity Prices'!BE:BE,'Annuity Prices'!$B:$B,$D59,'Annuity Prices'!$E:$E,$G59),IF($B59="RAB Short",SUMIFS('RAB Prices Short'!BE:BE,'RAB Prices Short'!$B:$B,'All Prices combined'!$D59,'RAB Prices Short'!$E:$E,'All Prices combined'!$G59),IF($B59="RAB Long",SUMIFS('RAB Prices Long'!BE:BE,'RAB Prices Long'!$B:$B,'All Prices combined'!$D59,'RAB Prices Long'!$E:$E,'All Prices combined'!$G59)))),2)</f>
        <v>20.78</v>
      </c>
      <c r="BC59" s="2">
        <f>ROUND(IF($B59="Annuity",SUMIFS('Annuity Prices'!BF:BF,'Annuity Prices'!$B:$B,$D59,'Annuity Prices'!$E:$E,$G59),IF($B59="RAB Short",SUMIFS('RAB Prices Short'!BF:BF,'RAB Prices Short'!$B:$B,'All Prices combined'!$D59,'RAB Prices Short'!$E:$E,'All Prices combined'!$G59),IF($B59="RAB Long",SUMIFS('RAB Prices Long'!BF:BF,'RAB Prices Long'!$B:$B,'All Prices combined'!$D59,'RAB Prices Long'!$E:$E,'All Prices combined'!$G59)))),2)</f>
        <v>21.3</v>
      </c>
      <c r="BD59" s="2">
        <f>ROUND(IF($B59="Annuity",SUMIFS('Annuity Prices'!BG:BG,'Annuity Prices'!$B:$B,$D59,'Annuity Prices'!$E:$E,$G59),IF($B59="RAB Short",SUMIFS('RAB Prices Short'!BG:BG,'RAB Prices Short'!$B:$B,'All Prices combined'!$D59,'RAB Prices Short'!$E:$E,'All Prices combined'!$G59),IF($B59="RAB Long",SUMIFS('RAB Prices Long'!BG:BG,'RAB Prices Long'!$B:$B,'All Prices combined'!$D59,'RAB Prices Long'!$E:$E,'All Prices combined'!$G59)))),2)</f>
        <v>21.83</v>
      </c>
      <c r="BE59" s="2">
        <f>ROUND(IF($B59="Annuity",SUMIFS('Annuity Prices'!BH:BH,'Annuity Prices'!$B:$B,$D59,'Annuity Prices'!$E:$E,$G59),IF($B59="RAB Short",SUMIFS('RAB Prices Short'!BH:BH,'RAB Prices Short'!$B:$B,'All Prices combined'!$D59,'RAB Prices Short'!$E:$E,'All Prices combined'!$G59),IF($B59="RAB Long",SUMIFS('RAB Prices Long'!BH:BH,'RAB Prices Long'!$B:$B,'All Prices combined'!$D59,'RAB Prices Long'!$E:$E,'All Prices combined'!$G59)))),2)</f>
        <v>22.38</v>
      </c>
      <c r="BF59" s="2">
        <f>ROUND(IF($B59="Annuity",SUMIFS('Annuity Prices'!BI:BI,'Annuity Prices'!$B:$B,$D59,'Annuity Prices'!$E:$E,$G59),IF($B59="RAB Short",SUMIFS('RAB Prices Short'!BI:BI,'RAB Prices Short'!$B:$B,'All Prices combined'!$D59,'RAB Prices Short'!$E:$E,'All Prices combined'!$G59),IF($B59="RAB Long",SUMIFS('RAB Prices Long'!BI:BI,'RAB Prices Long'!$B:$B,'All Prices combined'!$D59,'RAB Prices Long'!$E:$E,'All Prices combined'!$G59)))),2)</f>
        <v>22.89</v>
      </c>
      <c r="BG59" s="2">
        <f>ROUND(IF($B59="Annuity",SUMIFS('Annuity Prices'!BJ:BJ,'Annuity Prices'!$B:$B,$D59,'Annuity Prices'!$E:$E,$G59),IF($B59="RAB Short",SUMIFS('RAB Prices Short'!BJ:BJ,'RAB Prices Short'!$B:$B,'All Prices combined'!$D59,'RAB Prices Short'!$E:$E,'All Prices combined'!$G59),IF($B59="RAB Long",SUMIFS('RAB Prices Long'!BJ:BJ,'RAB Prices Long'!$B:$B,'All Prices combined'!$D59,'RAB Prices Long'!$E:$E,'All Prices combined'!$G59)))),2)</f>
        <v>23.46</v>
      </c>
      <c r="BH59" s="2">
        <f>ROUND(IF($B59="Annuity",SUMIFS('Annuity Prices'!BK:BK,'Annuity Prices'!$B:$B,$D59,'Annuity Prices'!$E:$E,$G59),IF($B59="RAB Short",SUMIFS('RAB Prices Short'!BK:BK,'RAB Prices Short'!$B:$B,'All Prices combined'!$D59,'RAB Prices Short'!$E:$E,'All Prices combined'!$G59),IF($B59="RAB Long",SUMIFS('RAB Prices Long'!BK:BK,'RAB Prices Long'!$B:$B,'All Prices combined'!$D59,'RAB Prices Long'!$E:$E,'All Prices combined'!$G59)))),2)</f>
        <v>24.05</v>
      </c>
      <c r="BI59" s="2">
        <f>ROUND(IF($B59="Annuity",SUMIFS('Annuity Prices'!BL:BL,'Annuity Prices'!$B:$B,$D59,'Annuity Prices'!$E:$E,$G59),IF($B59="RAB Short",SUMIFS('RAB Prices Short'!BL:BL,'RAB Prices Short'!$B:$B,'All Prices combined'!$D59,'RAB Prices Short'!$E:$E,'All Prices combined'!$G59),IF($B59="RAB Long",SUMIFS('RAB Prices Long'!BL:BL,'RAB Prices Long'!$B:$B,'All Prices combined'!$D59,'RAB Prices Long'!$E:$E,'All Prices combined'!$G59)))),2)</f>
        <v>24.65</v>
      </c>
      <c r="BJ59" s="2">
        <f>ROUND(IF($B59="Annuity",SUMIFS('Annuity Prices'!BM:BM,'Annuity Prices'!$B:$B,$D59,'Annuity Prices'!$E:$E,$G59),IF($B59="RAB Short",SUMIFS('RAB Prices Short'!BM:BM,'RAB Prices Short'!$B:$B,'All Prices combined'!$D59,'RAB Prices Short'!$E:$E,'All Prices combined'!$G59),IF($B59="RAB Long",SUMIFS('RAB Prices Long'!BM:BM,'RAB Prices Long'!$B:$B,'All Prices combined'!$D59,'RAB Prices Long'!$E:$E,'All Prices combined'!$G59)))),2)</f>
        <v>25.21</v>
      </c>
      <c r="BK59" s="2">
        <f>ROUND(IF($B59="Annuity",SUMIFS('Annuity Prices'!BN:BN,'Annuity Prices'!$B:$B,$D59,'Annuity Prices'!$E:$E,$G59),IF($B59="RAB Short",SUMIFS('RAB Prices Short'!BN:BN,'RAB Prices Short'!$B:$B,'All Prices combined'!$D59,'RAB Prices Short'!$E:$E,'All Prices combined'!$G59),IF($B59="RAB Long",SUMIFS('RAB Prices Long'!BN:BN,'RAB Prices Long'!$B:$B,'All Prices combined'!$D59,'RAB Prices Long'!$E:$E,'All Prices combined'!$G59)))),2)</f>
        <v>25.84</v>
      </c>
      <c r="BL59" s="2">
        <f>ROUND(IF($B59="Annuity",SUMIFS('Annuity Prices'!BO:BO,'Annuity Prices'!$B:$B,$D59,'Annuity Prices'!$E:$E,$G59),IF($B59="RAB Short",SUMIFS('RAB Prices Short'!BO:BO,'RAB Prices Short'!$B:$B,'All Prices combined'!$D59,'RAB Prices Short'!$E:$E,'All Prices combined'!$G59),IF($B59="RAB Long",SUMIFS('RAB Prices Long'!BO:BO,'RAB Prices Long'!$B:$B,'All Prices combined'!$D59,'RAB Prices Long'!$E:$E,'All Prices combined'!$G59)))),2)</f>
        <v>26.49</v>
      </c>
      <c r="BM59" s="2">
        <f>ROUND(IF($B59="Annuity",SUMIFS('Annuity Prices'!BP:BP,'Annuity Prices'!$B:$B,$D59,'Annuity Prices'!$E:$E,$G59),IF($B59="RAB Short",SUMIFS('RAB Prices Short'!BP:BP,'RAB Prices Short'!$B:$B,'All Prices combined'!$D59,'RAB Prices Short'!$E:$E,'All Prices combined'!$G59),IF($B59="RAB Long",SUMIFS('RAB Prices Long'!BP:BP,'RAB Prices Long'!$B:$B,'All Prices combined'!$D59,'RAB Prices Long'!$E:$E,'All Prices combined'!$G59)))),2)</f>
        <v>27.15</v>
      </c>
      <c r="BN59" s="2">
        <f>ROUND(IF($B59="Annuity",SUMIFS('Annuity Prices'!BQ:BQ,'Annuity Prices'!$B:$B,$D59,'Annuity Prices'!$E:$E,$G59),IF($B59="RAB Short",SUMIFS('RAB Prices Short'!BQ:BQ,'RAB Prices Short'!$B:$B,'All Prices combined'!$D59,'RAB Prices Short'!$E:$E,'All Prices combined'!$G59),IF($B59="RAB Long",SUMIFS('RAB Prices Long'!BQ:BQ,'RAB Prices Long'!$B:$B,'All Prices combined'!$D59,'RAB Prices Long'!$E:$E,'All Prices combined'!$G59)))),2)</f>
        <v>27.77</v>
      </c>
      <c r="BO59" s="2">
        <f>ROUND(IF($B59="Annuity",SUMIFS('Annuity Prices'!BR:BR,'Annuity Prices'!$B:$B,$D59,'Annuity Prices'!$E:$E,$G59),IF($B59="RAB Short",SUMIFS('RAB Prices Short'!BR:BR,'RAB Prices Short'!$B:$B,'All Prices combined'!$D59,'RAB Prices Short'!$E:$E,'All Prices combined'!$G59),IF($B59="RAB Long",SUMIFS('RAB Prices Long'!BR:BR,'RAB Prices Long'!$B:$B,'All Prices combined'!$D59,'RAB Prices Long'!$E:$E,'All Prices combined'!$G59)))),2)</f>
        <v>28.46</v>
      </c>
      <c r="BP59" s="2">
        <f>ROUND(IF($B59="Annuity",SUMIFS('Annuity Prices'!BS:BS,'Annuity Prices'!$B:$B,$D59,'Annuity Prices'!$E:$E,$G59),IF($B59="RAB Short",SUMIFS('RAB Prices Short'!BS:BS,'RAB Prices Short'!$B:$B,'All Prices combined'!$D59,'RAB Prices Short'!$E:$E,'All Prices combined'!$G59),IF($B59="RAB Long",SUMIFS('RAB Prices Long'!BS:BS,'RAB Prices Long'!$B:$B,'All Prices combined'!$D59,'RAB Prices Long'!$E:$E,'All Prices combined'!$G59)))),2)</f>
        <v>29.17</v>
      </c>
      <c r="BQ59" s="2">
        <f>ROUND(IF($B59="Annuity",SUMIFS('Annuity Prices'!BT:BT,'Annuity Prices'!$B:$B,$D59,'Annuity Prices'!$E:$E,$G59),IF($B59="RAB Short",SUMIFS('RAB Prices Short'!BT:BT,'RAB Prices Short'!$B:$B,'All Prices combined'!$D59,'RAB Prices Short'!$E:$E,'All Prices combined'!$G59),IF($B59="RAB Long",SUMIFS('RAB Prices Long'!BT:BT,'RAB Prices Long'!$B:$B,'All Prices combined'!$D59,'RAB Prices Long'!$E:$E,'All Prices combined'!$G59)))),2)</f>
        <v>29.9</v>
      </c>
      <c r="BR59" s="2">
        <f>ROUND(IF($B59="Annuity",SUMIFS('Annuity Prices'!BU:BU,'Annuity Prices'!$B:$B,$D59,'Annuity Prices'!$E:$E,$G59),IF($B59="RAB Short",SUMIFS('RAB Prices Short'!BU:BU,'RAB Prices Short'!$B:$B,'All Prices combined'!$D59,'RAB Prices Short'!$E:$E,'All Prices combined'!$G59),IF($B59="RAB Long",SUMIFS('RAB Prices Long'!BU:BU,'RAB Prices Long'!$B:$B,'All Prices combined'!$D59,'RAB Prices Long'!$E:$E,'All Prices combined'!$G59)))),2)</f>
        <v>30.58</v>
      </c>
      <c r="BS59" s="2">
        <f>ROUND(IF($B59="Annuity",SUMIFS('Annuity Prices'!BV:BV,'Annuity Prices'!$B:$B,$D59,'Annuity Prices'!$E:$E,$G59),IF($B59="RAB Short",SUMIFS('RAB Prices Short'!BV:BV,'RAB Prices Short'!$B:$B,'All Prices combined'!$D59,'RAB Prices Short'!$E:$E,'All Prices combined'!$G59),IF($B59="RAB Long",SUMIFS('RAB Prices Long'!BV:BV,'RAB Prices Long'!$B:$B,'All Prices combined'!$D59,'RAB Prices Long'!$E:$E,'All Prices combined'!$G59)))),2)</f>
        <v>31.35</v>
      </c>
      <c r="BT59" s="2">
        <f>ROUND(IF($B59="Annuity",SUMIFS('Annuity Prices'!BW:BW,'Annuity Prices'!$B:$B,$D59,'Annuity Prices'!$E:$E,$G59),IF($B59="RAB Short",SUMIFS('RAB Prices Short'!BW:BW,'RAB Prices Short'!$B:$B,'All Prices combined'!$D59,'RAB Prices Short'!$E:$E,'All Prices combined'!$G59),IF($B59="RAB Long",SUMIFS('RAB Prices Long'!BW:BW,'RAB Prices Long'!$B:$B,'All Prices combined'!$D59,'RAB Prices Long'!$E:$E,'All Prices combined'!$G59)))),2)</f>
        <v>32.130000000000003</v>
      </c>
      <c r="BU59" s="2">
        <f>ROUND(IF($B59="Annuity",SUMIFS('Annuity Prices'!BX:BX,'Annuity Prices'!$B:$B,$D59,'Annuity Prices'!$E:$E,$G59),IF($B59="RAB Short",SUMIFS('RAB Prices Short'!BX:BX,'RAB Prices Short'!$B:$B,'All Prices combined'!$D59,'RAB Prices Short'!$E:$E,'All Prices combined'!$G59),IF($B59="RAB Long",SUMIFS('RAB Prices Long'!BX:BX,'RAB Prices Long'!$B:$B,'All Prices combined'!$D59,'RAB Prices Long'!$E:$E,'All Prices combined'!$G59)))),2)</f>
        <v>32.93</v>
      </c>
    </row>
    <row r="60" spans="2:73" x14ac:dyDescent="0.25">
      <c r="B60" t="s">
        <v>37</v>
      </c>
      <c r="C60" s="1">
        <v>11</v>
      </c>
      <c r="D60" s="1" t="s">
        <v>160</v>
      </c>
      <c r="E60" s="1" t="s">
        <v>159</v>
      </c>
      <c r="F60" s="1">
        <v>11</v>
      </c>
      <c r="G60" s="1" t="s">
        <v>40</v>
      </c>
      <c r="H60" s="1"/>
      <c r="I60" s="2">
        <f>ROUND(IF($B60="Annuity",SUMIFS('Annuity Prices'!L:L,'Annuity Prices'!$B:$B,$D60,'Annuity Prices'!$E:$E,$G60),IF($B60="RAB Short",SUMIFS('RAB Prices Short'!L:L,'RAB Prices Short'!$B:$B,'All Prices combined'!$D60,'RAB Prices Short'!$E:$E,'All Prices combined'!$G60),IF($B60="RAB Long",SUMIFS('RAB Prices Long'!L:L,'RAB Prices Long'!$B:$B,'All Prices combined'!$D60,'RAB Prices Long'!$E:$E,'All Prices combined'!$G60)))),2)</f>
        <v>1.72</v>
      </c>
      <c r="J60" s="2">
        <f>ROUND(IF($B60="Annuity",SUMIFS('Annuity Prices'!M:M,'Annuity Prices'!$B:$B,$D60,'Annuity Prices'!$E:$E,$G60),IF($B60="RAB Short",SUMIFS('RAB Prices Short'!M:M,'RAB Prices Short'!$B:$B,'All Prices combined'!$D60,'RAB Prices Short'!$E:$E,'All Prices combined'!$G60),IF($B60="RAB Long",SUMIFS('RAB Prices Long'!M:M,'RAB Prices Long'!$B:$B,'All Prices combined'!$D60,'RAB Prices Long'!$E:$E,'All Prices combined'!$G60)))),2)</f>
        <v>1.77</v>
      </c>
      <c r="K60" s="2">
        <f>ROUND(IF($B60="Annuity",SUMIFS('Annuity Prices'!N:N,'Annuity Prices'!$B:$B,$D60,'Annuity Prices'!$E:$E,$G60),IF($B60="RAB Short",SUMIFS('RAB Prices Short'!N:N,'RAB Prices Short'!$B:$B,'All Prices combined'!$D60,'RAB Prices Short'!$E:$E,'All Prices combined'!$G60),IF($B60="RAB Long",SUMIFS('RAB Prices Long'!N:N,'RAB Prices Long'!$B:$B,'All Prices combined'!$D60,'RAB Prices Long'!$E:$E,'All Prices combined'!$G60)))),2)</f>
        <v>1.82</v>
      </c>
      <c r="L60" s="2">
        <f>ROUND(IF($B60="Annuity",SUMIFS('Annuity Prices'!O:O,'Annuity Prices'!$B:$B,$D60,'Annuity Prices'!$E:$E,$G60),IF($B60="RAB Short",SUMIFS('RAB Prices Short'!O:O,'RAB Prices Short'!$B:$B,'All Prices combined'!$D60,'RAB Prices Short'!$E:$E,'All Prices combined'!$G60),IF($B60="RAB Long",SUMIFS('RAB Prices Long'!O:O,'RAB Prices Long'!$B:$B,'All Prices combined'!$D60,'RAB Prices Long'!$E:$E,'All Prices combined'!$G60)))),2)</f>
        <v>1.87</v>
      </c>
      <c r="M60" s="2">
        <f>ROUND(IF($B60="Annuity",SUMIFS('Annuity Prices'!P:P,'Annuity Prices'!$B:$B,$D60,'Annuity Prices'!$E:$E,$G60),IF($B60="RAB Short",SUMIFS('RAB Prices Short'!P:P,'RAB Prices Short'!$B:$B,'All Prices combined'!$D60,'RAB Prices Short'!$E:$E,'All Prices combined'!$G60),IF($B60="RAB Long",SUMIFS('RAB Prices Long'!P:P,'RAB Prices Long'!$B:$B,'All Prices combined'!$D60,'RAB Prices Long'!$E:$E,'All Prices combined'!$G60)))),2)</f>
        <v>1.91</v>
      </c>
      <c r="N60" s="2">
        <f>ROUND(IF($B60="Annuity",SUMIFS('Annuity Prices'!Q:Q,'Annuity Prices'!$B:$B,$D60,'Annuity Prices'!$E:$E,$G60),IF($B60="RAB Short",SUMIFS('RAB Prices Short'!Q:Q,'RAB Prices Short'!$B:$B,'All Prices combined'!$D60,'RAB Prices Short'!$E:$E,'All Prices combined'!$G60),IF($B60="RAB Long",SUMIFS('RAB Prices Long'!Q:Q,'RAB Prices Long'!$B:$B,'All Prices combined'!$D60,'RAB Prices Long'!$E:$E,'All Prices combined'!$G60)))),2)</f>
        <v>1.95</v>
      </c>
      <c r="O60" s="2">
        <f>ROUND(IF($B60="Annuity",SUMIFS('Annuity Prices'!R:R,'Annuity Prices'!$B:$B,$D60,'Annuity Prices'!$E:$E,$G60),IF($B60="RAB Short",SUMIFS('RAB Prices Short'!R:R,'RAB Prices Short'!$B:$B,'All Prices combined'!$D60,'RAB Prices Short'!$E:$E,'All Prices combined'!$G60),IF($B60="RAB Long",SUMIFS('RAB Prices Long'!R:R,'RAB Prices Long'!$B:$B,'All Prices combined'!$D60,'RAB Prices Long'!$E:$E,'All Prices combined'!$G60)))),2)</f>
        <v>2</v>
      </c>
      <c r="P60" s="2">
        <f>ROUND(IF($B60="Annuity",SUMIFS('Annuity Prices'!S:S,'Annuity Prices'!$B:$B,$D60,'Annuity Prices'!$E:$E,$G60),IF($B60="RAB Short",SUMIFS('RAB Prices Short'!S:S,'RAB Prices Short'!$B:$B,'All Prices combined'!$D60,'RAB Prices Short'!$E:$E,'All Prices combined'!$G60),IF($B60="RAB Long",SUMIFS('RAB Prices Long'!S:S,'RAB Prices Long'!$B:$B,'All Prices combined'!$D60,'RAB Prices Long'!$E:$E,'All Prices combined'!$G60)))),2)</f>
        <v>2.0499999999999998</v>
      </c>
      <c r="Q60" s="2">
        <f>ROUND(IF($B60="Annuity",SUMIFS('Annuity Prices'!T:T,'Annuity Prices'!$B:$B,$D60,'Annuity Prices'!$E:$E,$G60),IF($B60="RAB Short",SUMIFS('RAB Prices Short'!T:T,'RAB Prices Short'!$B:$B,'All Prices combined'!$D60,'RAB Prices Short'!$E:$E,'All Prices combined'!$G60),IF($B60="RAB Long",SUMIFS('RAB Prices Long'!T:T,'RAB Prices Long'!$B:$B,'All Prices combined'!$D60,'RAB Prices Long'!$E:$E,'All Prices combined'!$G60)))),2)</f>
        <v>2.1</v>
      </c>
      <c r="R60" s="2">
        <f>ROUND(IF($B60="Annuity",SUMIFS('Annuity Prices'!U:U,'Annuity Prices'!$B:$B,$D60,'Annuity Prices'!$E:$E,$G60),IF($B60="RAB Short",SUMIFS('RAB Prices Short'!U:U,'RAB Prices Short'!$B:$B,'All Prices combined'!$D60,'RAB Prices Short'!$E:$E,'All Prices combined'!$G60),IF($B60="RAB Long",SUMIFS('RAB Prices Long'!U:U,'RAB Prices Long'!$B:$B,'All Prices combined'!$D60,'RAB Prices Long'!$E:$E,'All Prices combined'!$G60)))),2)</f>
        <v>2.15</v>
      </c>
      <c r="S60" s="2">
        <f>ROUND(IF($B60="Annuity",SUMIFS('Annuity Prices'!V:V,'Annuity Prices'!$B:$B,$D60,'Annuity Prices'!$E:$E,$G60),IF($B60="RAB Short",SUMIFS('RAB Prices Short'!V:V,'RAB Prices Short'!$B:$B,'All Prices combined'!$D60,'RAB Prices Short'!$E:$E,'All Prices combined'!$G60),IF($B60="RAB Long",SUMIFS('RAB Prices Long'!V:V,'RAB Prices Long'!$B:$B,'All Prices combined'!$D60,'RAB Prices Long'!$E:$E,'All Prices combined'!$G60)))),2)</f>
        <v>2.2000000000000002</v>
      </c>
      <c r="T60" s="2">
        <f>ROUND(IF($B60="Annuity",SUMIFS('Annuity Prices'!W:W,'Annuity Prices'!$B:$B,$D60,'Annuity Prices'!$E:$E,$G60),IF($B60="RAB Short",SUMIFS('RAB Prices Short'!W:W,'RAB Prices Short'!$B:$B,'All Prices combined'!$D60,'RAB Prices Short'!$E:$E,'All Prices combined'!$G60),IF($B60="RAB Long",SUMIFS('RAB Prices Long'!W:W,'RAB Prices Long'!$B:$B,'All Prices combined'!$D60,'RAB Prices Long'!$E:$E,'All Prices combined'!$G60)))),2)</f>
        <v>2.2599999999999998</v>
      </c>
      <c r="U60" s="2">
        <f>ROUND(IF($B60="Annuity",SUMIFS('Annuity Prices'!X:X,'Annuity Prices'!$B:$B,$D60,'Annuity Prices'!$E:$E,$G60),IF($B60="RAB Short",SUMIFS('RAB Prices Short'!X:X,'RAB Prices Short'!$B:$B,'All Prices combined'!$D60,'RAB Prices Short'!$E:$E,'All Prices combined'!$G60),IF($B60="RAB Long",SUMIFS('RAB Prices Long'!X:X,'RAB Prices Long'!$B:$B,'All Prices combined'!$D60,'RAB Prices Long'!$E:$E,'All Prices combined'!$G60)))),2)</f>
        <v>2.2999999999999998</v>
      </c>
      <c r="V60" s="2">
        <f>ROUND(IF($B60="Annuity",SUMIFS('Annuity Prices'!Y:Y,'Annuity Prices'!$B:$B,$D60,'Annuity Prices'!$E:$E,$G60),IF($B60="RAB Short",SUMIFS('RAB Prices Short'!Y:Y,'RAB Prices Short'!$B:$B,'All Prices combined'!$D60,'RAB Prices Short'!$E:$E,'All Prices combined'!$G60),IF($B60="RAB Long",SUMIFS('RAB Prices Long'!Y:Y,'RAB Prices Long'!$B:$B,'All Prices combined'!$D60,'RAB Prices Long'!$E:$E,'All Prices combined'!$G60)))),2)</f>
        <v>2.36</v>
      </c>
      <c r="W60" s="2">
        <f>ROUND(IF($B60="Annuity",SUMIFS('Annuity Prices'!Z:Z,'Annuity Prices'!$B:$B,$D60,'Annuity Prices'!$E:$E,$G60),IF($B60="RAB Short",SUMIFS('RAB Prices Short'!Z:Z,'RAB Prices Short'!$B:$B,'All Prices combined'!$D60,'RAB Prices Short'!$E:$E,'All Prices combined'!$G60),IF($B60="RAB Long",SUMIFS('RAB Prices Long'!Z:Z,'RAB Prices Long'!$B:$B,'All Prices combined'!$D60,'RAB Prices Long'!$E:$E,'All Prices combined'!$G60)))),2)</f>
        <v>2.42</v>
      </c>
      <c r="X60" s="2">
        <f>ROUND(IF($B60="Annuity",SUMIFS('Annuity Prices'!AA:AA,'Annuity Prices'!$B:$B,$D60,'Annuity Prices'!$E:$E,$G60),IF($B60="RAB Short",SUMIFS('RAB Prices Short'!AA:AA,'RAB Prices Short'!$B:$B,'All Prices combined'!$D60,'RAB Prices Short'!$E:$E,'All Prices combined'!$G60),IF($B60="RAB Long",SUMIFS('RAB Prices Long'!AA:AA,'RAB Prices Long'!$B:$B,'All Prices combined'!$D60,'RAB Prices Long'!$E:$E,'All Prices combined'!$G60)))),2)</f>
        <v>2.48</v>
      </c>
      <c r="Y60" s="2">
        <f>ROUND(IF($B60="Annuity",SUMIFS('Annuity Prices'!AB:AB,'Annuity Prices'!$B:$B,$D60,'Annuity Prices'!$E:$E,$G60),IF($B60="RAB Short",SUMIFS('RAB Prices Short'!AB:AB,'RAB Prices Short'!$B:$B,'All Prices combined'!$D60,'RAB Prices Short'!$E:$E,'All Prices combined'!$G60),IF($B60="RAB Long",SUMIFS('RAB Prices Long'!AB:AB,'RAB Prices Long'!$B:$B,'All Prices combined'!$D60,'RAB Prices Long'!$E:$E,'All Prices combined'!$G60)))),2)</f>
        <v>2.5299999999999998</v>
      </c>
      <c r="Z60" s="2">
        <f>ROUND(IF($B60="Annuity",SUMIFS('Annuity Prices'!AC:AC,'Annuity Prices'!$B:$B,$D60,'Annuity Prices'!$E:$E,$G60),IF($B60="RAB Short",SUMIFS('RAB Prices Short'!AC:AC,'RAB Prices Short'!$B:$B,'All Prices combined'!$D60,'RAB Prices Short'!$E:$E,'All Prices combined'!$G60),IF($B60="RAB Long",SUMIFS('RAB Prices Long'!AC:AC,'RAB Prices Long'!$B:$B,'All Prices combined'!$D60,'RAB Prices Long'!$E:$E,'All Prices combined'!$G60)))),2)</f>
        <v>2.59</v>
      </c>
      <c r="AA60" s="2">
        <f>ROUND(IF($B60="Annuity",SUMIFS('Annuity Prices'!AD:AD,'Annuity Prices'!$B:$B,$D60,'Annuity Prices'!$E:$E,$G60),IF($B60="RAB Short",SUMIFS('RAB Prices Short'!AD:AD,'RAB Prices Short'!$B:$B,'All Prices combined'!$D60,'RAB Prices Short'!$E:$E,'All Prices combined'!$G60),IF($B60="RAB Long",SUMIFS('RAB Prices Long'!AD:AD,'RAB Prices Long'!$B:$B,'All Prices combined'!$D60,'RAB Prices Long'!$E:$E,'All Prices combined'!$G60)))),2)</f>
        <v>2.66</v>
      </c>
      <c r="AB60" s="2">
        <f>ROUND(IF($B60="Annuity",SUMIFS('Annuity Prices'!AE:AE,'Annuity Prices'!$B:$B,$D60,'Annuity Prices'!$E:$E,$G60),IF($B60="RAB Short",SUMIFS('RAB Prices Short'!AE:AE,'RAB Prices Short'!$B:$B,'All Prices combined'!$D60,'RAB Prices Short'!$E:$E,'All Prices combined'!$G60),IF($B60="RAB Long",SUMIFS('RAB Prices Long'!AE:AE,'RAB Prices Long'!$B:$B,'All Prices combined'!$D60,'RAB Prices Long'!$E:$E,'All Prices combined'!$G60)))),2)</f>
        <v>2.72</v>
      </c>
      <c r="AC60" s="2">
        <f>ROUND(IF($B60="Annuity",SUMIFS('Annuity Prices'!AF:AF,'Annuity Prices'!$B:$B,$D60,'Annuity Prices'!$E:$E,$G60),IF($B60="RAB Short",SUMIFS('RAB Prices Short'!AF:AF,'RAB Prices Short'!$B:$B,'All Prices combined'!$D60,'RAB Prices Short'!$E:$E,'All Prices combined'!$G60),IF($B60="RAB Long",SUMIFS('RAB Prices Long'!AF:AF,'RAB Prices Long'!$B:$B,'All Prices combined'!$D60,'RAB Prices Long'!$E:$E,'All Prices combined'!$G60)))),2)</f>
        <v>2.78</v>
      </c>
      <c r="AD60" s="2">
        <f>ROUND(IF($B60="Annuity",SUMIFS('Annuity Prices'!AG:AG,'Annuity Prices'!$B:$B,$D60,'Annuity Prices'!$E:$E,$G60),IF($B60="RAB Short",SUMIFS('RAB Prices Short'!AG:AG,'RAB Prices Short'!$B:$B,'All Prices combined'!$D60,'RAB Prices Short'!$E:$E,'All Prices combined'!$G60),IF($B60="RAB Long",SUMIFS('RAB Prices Long'!AG:AG,'RAB Prices Long'!$B:$B,'All Prices combined'!$D60,'RAB Prices Long'!$E:$E,'All Prices combined'!$G60)))),2)</f>
        <v>2.85</v>
      </c>
      <c r="AE60" s="2">
        <f>ROUND(IF($B60="Annuity",SUMIFS('Annuity Prices'!AH:AH,'Annuity Prices'!$B:$B,$D60,'Annuity Prices'!$E:$E,$G60),IF($B60="RAB Short",SUMIFS('RAB Prices Short'!AH:AH,'RAB Prices Short'!$B:$B,'All Prices combined'!$D60,'RAB Prices Short'!$E:$E,'All Prices combined'!$G60),IF($B60="RAB Long",SUMIFS('RAB Prices Long'!AH:AH,'RAB Prices Long'!$B:$B,'All Prices combined'!$D60,'RAB Prices Long'!$E:$E,'All Prices combined'!$G60)))),2)</f>
        <v>2.92</v>
      </c>
      <c r="AF60" s="2">
        <f>ROUND(IF($B60="Annuity",SUMIFS('Annuity Prices'!AI:AI,'Annuity Prices'!$B:$B,$D60,'Annuity Prices'!$E:$E,$G60),IF($B60="RAB Short",SUMIFS('RAB Prices Short'!AI:AI,'RAB Prices Short'!$B:$B,'All Prices combined'!$D60,'RAB Prices Short'!$E:$E,'All Prices combined'!$G60),IF($B60="RAB Long",SUMIFS('RAB Prices Long'!AI:AI,'RAB Prices Long'!$B:$B,'All Prices combined'!$D60,'RAB Prices Long'!$E:$E,'All Prices combined'!$G60)))),2)</f>
        <v>2.99</v>
      </c>
      <c r="AG60" s="2">
        <f>ROUND(IF($B60="Annuity",SUMIFS('Annuity Prices'!AJ:AJ,'Annuity Prices'!$B:$B,$D60,'Annuity Prices'!$E:$E,$G60),IF($B60="RAB Short",SUMIFS('RAB Prices Short'!AJ:AJ,'RAB Prices Short'!$B:$B,'All Prices combined'!$D60,'RAB Prices Short'!$E:$E,'All Prices combined'!$G60),IF($B60="RAB Long",SUMIFS('RAB Prices Long'!AJ:AJ,'RAB Prices Long'!$B:$B,'All Prices combined'!$D60,'RAB Prices Long'!$E:$E,'All Prices combined'!$G60)))),2)</f>
        <v>3.05</v>
      </c>
      <c r="AH60" s="2">
        <f>ROUND(IF($B60="Annuity",SUMIFS('Annuity Prices'!AK:AK,'Annuity Prices'!$B:$B,$D60,'Annuity Prices'!$E:$E,$G60),IF($B60="RAB Short",SUMIFS('RAB Prices Short'!AK:AK,'RAB Prices Short'!$B:$B,'All Prices combined'!$D60,'RAB Prices Short'!$E:$E,'All Prices combined'!$G60),IF($B60="RAB Long",SUMIFS('RAB Prices Long'!AK:AK,'RAB Prices Long'!$B:$B,'All Prices combined'!$D60,'RAB Prices Long'!$E:$E,'All Prices combined'!$G60)))),2)</f>
        <v>3.13</v>
      </c>
      <c r="AI60" s="2">
        <f>ROUND(IF($B60="Annuity",SUMIFS('Annuity Prices'!AL:AL,'Annuity Prices'!$B:$B,$D60,'Annuity Prices'!$E:$E,$G60),IF($B60="RAB Short",SUMIFS('RAB Prices Short'!AL:AL,'RAB Prices Short'!$B:$B,'All Prices combined'!$D60,'RAB Prices Short'!$E:$E,'All Prices combined'!$G60),IF($B60="RAB Long",SUMIFS('RAB Prices Long'!AL:AL,'RAB Prices Long'!$B:$B,'All Prices combined'!$D60,'RAB Prices Long'!$E:$E,'All Prices combined'!$G60)))),2)</f>
        <v>3.21</v>
      </c>
      <c r="AJ60" s="2">
        <f>ROUND(IF($B60="Annuity",SUMIFS('Annuity Prices'!AM:AM,'Annuity Prices'!$B:$B,$D60,'Annuity Prices'!$E:$E,$G60),IF($B60="RAB Short",SUMIFS('RAB Prices Short'!AM:AM,'RAB Prices Short'!$B:$B,'All Prices combined'!$D60,'RAB Prices Short'!$E:$E,'All Prices combined'!$G60),IF($B60="RAB Long",SUMIFS('RAB Prices Long'!AM:AM,'RAB Prices Long'!$B:$B,'All Prices combined'!$D60,'RAB Prices Long'!$E:$E,'All Prices combined'!$G60)))),2)</f>
        <v>3.29</v>
      </c>
      <c r="AK60" s="2">
        <f>ROUND(IF($B60="Annuity",SUMIFS('Annuity Prices'!AN:AN,'Annuity Prices'!$B:$B,$D60,'Annuity Prices'!$E:$E,$G60),IF($B60="RAB Short",SUMIFS('RAB Prices Short'!AN:AN,'RAB Prices Short'!$B:$B,'All Prices combined'!$D60,'RAB Prices Short'!$E:$E,'All Prices combined'!$G60),IF($B60="RAB Long",SUMIFS('RAB Prices Long'!AN:AN,'RAB Prices Long'!$B:$B,'All Prices combined'!$D60,'RAB Prices Long'!$E:$E,'All Prices combined'!$G60)))),2)</f>
        <v>3.35</v>
      </c>
      <c r="AL60" s="2">
        <f>ROUND(IF($B60="Annuity",SUMIFS('Annuity Prices'!AO:AO,'Annuity Prices'!$B:$B,$D60,'Annuity Prices'!$E:$E,$G60),IF($B60="RAB Short",SUMIFS('RAB Prices Short'!AO:AO,'RAB Prices Short'!$B:$B,'All Prices combined'!$D60,'RAB Prices Short'!$E:$E,'All Prices combined'!$G60),IF($B60="RAB Long",SUMIFS('RAB Prices Long'!AO:AO,'RAB Prices Long'!$B:$B,'All Prices combined'!$D60,'RAB Prices Long'!$E:$E,'All Prices combined'!$G60)))),2)</f>
        <v>3.44</v>
      </c>
      <c r="AM60" s="2">
        <f>ROUND(IF($B60="Annuity",SUMIFS('Annuity Prices'!AP:AP,'Annuity Prices'!$B:$B,$D60,'Annuity Prices'!$E:$E,$G60),IF($B60="RAB Short",SUMIFS('RAB Prices Short'!AP:AP,'RAB Prices Short'!$B:$B,'All Prices combined'!$D60,'RAB Prices Short'!$E:$E,'All Prices combined'!$G60),IF($B60="RAB Long",SUMIFS('RAB Prices Long'!AP:AP,'RAB Prices Long'!$B:$B,'All Prices combined'!$D60,'RAB Prices Long'!$E:$E,'All Prices combined'!$G60)))),2)</f>
        <v>3.52</v>
      </c>
      <c r="AN60" s="2">
        <f>ROUND(IF($B60="Annuity",SUMIFS('Annuity Prices'!AQ:AQ,'Annuity Prices'!$B:$B,$D60,'Annuity Prices'!$E:$E,$G60),IF($B60="RAB Short",SUMIFS('RAB Prices Short'!AQ:AQ,'RAB Prices Short'!$B:$B,'All Prices combined'!$D60,'RAB Prices Short'!$E:$E,'All Prices combined'!$G60),IF($B60="RAB Long",SUMIFS('RAB Prices Long'!AQ:AQ,'RAB Prices Long'!$B:$B,'All Prices combined'!$D60,'RAB Prices Long'!$E:$E,'All Prices combined'!$G60)))),2)</f>
        <v>3.61</v>
      </c>
      <c r="AO60" s="2">
        <f>ROUND(IF($B60="Annuity",SUMIFS('Annuity Prices'!AR:AR,'Annuity Prices'!$B:$B,$D60,'Annuity Prices'!$E:$E,$G60),IF($B60="RAB Short",SUMIFS('RAB Prices Short'!AR:AR,'RAB Prices Short'!$B:$B,'All Prices combined'!$D60,'RAB Prices Short'!$E:$E,'All Prices combined'!$G60),IF($B60="RAB Long",SUMIFS('RAB Prices Long'!AR:AR,'RAB Prices Long'!$B:$B,'All Prices combined'!$D60,'RAB Prices Long'!$E:$E,'All Prices combined'!$G60)))),2)</f>
        <v>1.08</v>
      </c>
      <c r="AP60" s="2">
        <f>ROUND(IF($B60="Annuity",SUMIFS('Annuity Prices'!AS:AS,'Annuity Prices'!$B:$B,$D60,'Annuity Prices'!$E:$E,$G60),IF($B60="RAB Short",SUMIFS('RAB Prices Short'!AS:AS,'RAB Prices Short'!$B:$B,'All Prices combined'!$D60,'RAB Prices Short'!$E:$E,'All Prices combined'!$G60),IF($B60="RAB Long",SUMIFS('RAB Prices Long'!AS:AS,'RAB Prices Long'!$B:$B,'All Prices combined'!$D60,'RAB Prices Long'!$E:$E,'All Prices combined'!$G60)))),2)</f>
        <v>1.72</v>
      </c>
      <c r="AQ60" s="2">
        <f>ROUND(IF($B60="Annuity",SUMIFS('Annuity Prices'!AT:AT,'Annuity Prices'!$B:$B,$D60,'Annuity Prices'!$E:$E,$G60),IF($B60="RAB Short",SUMIFS('RAB Prices Short'!AT:AT,'RAB Prices Short'!$B:$B,'All Prices combined'!$D60,'RAB Prices Short'!$E:$E,'All Prices combined'!$G60),IF($B60="RAB Long",SUMIFS('RAB Prices Long'!AT:AT,'RAB Prices Long'!$B:$B,'All Prices combined'!$D60,'RAB Prices Long'!$E:$E,'All Prices combined'!$G60)))),2)</f>
        <v>1.77</v>
      </c>
      <c r="AR60" s="2">
        <f>ROUND(IF($B60="Annuity",SUMIFS('Annuity Prices'!AU:AU,'Annuity Prices'!$B:$B,$D60,'Annuity Prices'!$E:$E,$G60),IF($B60="RAB Short",SUMIFS('RAB Prices Short'!AU:AU,'RAB Prices Short'!$B:$B,'All Prices combined'!$D60,'RAB Prices Short'!$E:$E,'All Prices combined'!$G60),IF($B60="RAB Long",SUMIFS('RAB Prices Long'!AU:AU,'RAB Prices Long'!$B:$B,'All Prices combined'!$D60,'RAB Prices Long'!$E:$E,'All Prices combined'!$G60)))),2)</f>
        <v>1.82</v>
      </c>
      <c r="AS60" s="2">
        <f>ROUND(IF($B60="Annuity",SUMIFS('Annuity Prices'!AV:AV,'Annuity Prices'!$B:$B,$D60,'Annuity Prices'!$E:$E,$G60),IF($B60="RAB Short",SUMIFS('RAB Prices Short'!AV:AV,'RAB Prices Short'!$B:$B,'All Prices combined'!$D60,'RAB Prices Short'!$E:$E,'All Prices combined'!$G60),IF($B60="RAB Long",SUMIFS('RAB Prices Long'!AV:AV,'RAB Prices Long'!$B:$B,'All Prices combined'!$D60,'RAB Prices Long'!$E:$E,'All Prices combined'!$G60)))),2)</f>
        <v>1.87</v>
      </c>
      <c r="AT60" s="2">
        <f>ROUND(IF($B60="Annuity",SUMIFS('Annuity Prices'!AW:AW,'Annuity Prices'!$B:$B,$D60,'Annuity Prices'!$E:$E,$G60),IF($B60="RAB Short",SUMIFS('RAB Prices Short'!AW:AW,'RAB Prices Short'!$B:$B,'All Prices combined'!$D60,'RAB Prices Short'!$E:$E,'All Prices combined'!$G60),IF($B60="RAB Long",SUMIFS('RAB Prices Long'!AW:AW,'RAB Prices Long'!$B:$B,'All Prices combined'!$D60,'RAB Prices Long'!$E:$E,'All Prices combined'!$G60)))),2)</f>
        <v>1.91</v>
      </c>
      <c r="AU60" s="2">
        <f>ROUND(IF($B60="Annuity",SUMIFS('Annuity Prices'!AX:AX,'Annuity Prices'!$B:$B,$D60,'Annuity Prices'!$E:$E,$G60),IF($B60="RAB Short",SUMIFS('RAB Prices Short'!AX:AX,'RAB Prices Short'!$B:$B,'All Prices combined'!$D60,'RAB Prices Short'!$E:$E,'All Prices combined'!$G60),IF($B60="RAB Long",SUMIFS('RAB Prices Long'!AX:AX,'RAB Prices Long'!$B:$B,'All Prices combined'!$D60,'RAB Prices Long'!$E:$E,'All Prices combined'!$G60)))),2)</f>
        <v>1.95</v>
      </c>
      <c r="AV60" s="2">
        <f>ROUND(IF($B60="Annuity",SUMIFS('Annuity Prices'!AY:AY,'Annuity Prices'!$B:$B,$D60,'Annuity Prices'!$E:$E,$G60),IF($B60="RAB Short",SUMIFS('RAB Prices Short'!AY:AY,'RAB Prices Short'!$B:$B,'All Prices combined'!$D60,'RAB Prices Short'!$E:$E,'All Prices combined'!$G60),IF($B60="RAB Long",SUMIFS('RAB Prices Long'!AY:AY,'RAB Prices Long'!$B:$B,'All Prices combined'!$D60,'RAB Prices Long'!$E:$E,'All Prices combined'!$G60)))),2)</f>
        <v>2</v>
      </c>
      <c r="AW60" s="2">
        <f>ROUND(IF($B60="Annuity",SUMIFS('Annuity Prices'!AZ:AZ,'Annuity Prices'!$B:$B,$D60,'Annuity Prices'!$E:$E,$G60),IF($B60="RAB Short",SUMIFS('RAB Prices Short'!AZ:AZ,'RAB Prices Short'!$B:$B,'All Prices combined'!$D60,'RAB Prices Short'!$E:$E,'All Prices combined'!$G60),IF($B60="RAB Long",SUMIFS('RAB Prices Long'!AZ:AZ,'RAB Prices Long'!$B:$B,'All Prices combined'!$D60,'RAB Prices Long'!$E:$E,'All Prices combined'!$G60)))),2)</f>
        <v>2.0499999999999998</v>
      </c>
      <c r="AX60" s="2">
        <f>ROUND(IF($B60="Annuity",SUMIFS('Annuity Prices'!BA:BA,'Annuity Prices'!$B:$B,$D60,'Annuity Prices'!$E:$E,$G60),IF($B60="RAB Short",SUMIFS('RAB Prices Short'!BA:BA,'RAB Prices Short'!$B:$B,'All Prices combined'!$D60,'RAB Prices Short'!$E:$E,'All Prices combined'!$G60),IF($B60="RAB Long",SUMIFS('RAB Prices Long'!BA:BA,'RAB Prices Long'!$B:$B,'All Prices combined'!$D60,'RAB Prices Long'!$E:$E,'All Prices combined'!$G60)))),2)</f>
        <v>2.1</v>
      </c>
      <c r="AY60" s="2">
        <f>ROUND(IF($B60="Annuity",SUMIFS('Annuity Prices'!BB:BB,'Annuity Prices'!$B:$B,$D60,'Annuity Prices'!$E:$E,$G60),IF($B60="RAB Short",SUMIFS('RAB Prices Short'!BB:BB,'RAB Prices Short'!$B:$B,'All Prices combined'!$D60,'RAB Prices Short'!$E:$E,'All Prices combined'!$G60),IF($B60="RAB Long",SUMIFS('RAB Prices Long'!BB:BB,'RAB Prices Long'!$B:$B,'All Prices combined'!$D60,'RAB Prices Long'!$E:$E,'All Prices combined'!$G60)))),2)</f>
        <v>2.15</v>
      </c>
      <c r="AZ60" s="2">
        <f>ROUND(IF($B60="Annuity",SUMIFS('Annuity Prices'!BC:BC,'Annuity Prices'!$B:$B,$D60,'Annuity Prices'!$E:$E,$G60),IF($B60="RAB Short",SUMIFS('RAB Prices Short'!BC:BC,'RAB Prices Short'!$B:$B,'All Prices combined'!$D60,'RAB Prices Short'!$E:$E,'All Prices combined'!$G60),IF($B60="RAB Long",SUMIFS('RAB Prices Long'!BC:BC,'RAB Prices Long'!$B:$B,'All Prices combined'!$D60,'RAB Prices Long'!$E:$E,'All Prices combined'!$G60)))),2)</f>
        <v>2.2000000000000002</v>
      </c>
      <c r="BA60" s="2">
        <f>ROUND(IF($B60="Annuity",SUMIFS('Annuity Prices'!BD:BD,'Annuity Prices'!$B:$B,$D60,'Annuity Prices'!$E:$E,$G60),IF($B60="RAB Short",SUMIFS('RAB Prices Short'!BD:BD,'RAB Prices Short'!$B:$B,'All Prices combined'!$D60,'RAB Prices Short'!$E:$E,'All Prices combined'!$G60),IF($B60="RAB Long",SUMIFS('RAB Prices Long'!BD:BD,'RAB Prices Long'!$B:$B,'All Prices combined'!$D60,'RAB Prices Long'!$E:$E,'All Prices combined'!$G60)))),2)</f>
        <v>2.2599999999999998</v>
      </c>
      <c r="BB60" s="2">
        <f>ROUND(IF($B60="Annuity",SUMIFS('Annuity Prices'!BE:BE,'Annuity Prices'!$B:$B,$D60,'Annuity Prices'!$E:$E,$G60),IF($B60="RAB Short",SUMIFS('RAB Prices Short'!BE:BE,'RAB Prices Short'!$B:$B,'All Prices combined'!$D60,'RAB Prices Short'!$E:$E,'All Prices combined'!$G60),IF($B60="RAB Long",SUMIFS('RAB Prices Long'!BE:BE,'RAB Prices Long'!$B:$B,'All Prices combined'!$D60,'RAB Prices Long'!$E:$E,'All Prices combined'!$G60)))),2)</f>
        <v>2.2999999999999998</v>
      </c>
      <c r="BC60" s="2">
        <f>ROUND(IF($B60="Annuity",SUMIFS('Annuity Prices'!BF:BF,'Annuity Prices'!$B:$B,$D60,'Annuity Prices'!$E:$E,$G60),IF($B60="RAB Short",SUMIFS('RAB Prices Short'!BF:BF,'RAB Prices Short'!$B:$B,'All Prices combined'!$D60,'RAB Prices Short'!$E:$E,'All Prices combined'!$G60),IF($B60="RAB Long",SUMIFS('RAB Prices Long'!BF:BF,'RAB Prices Long'!$B:$B,'All Prices combined'!$D60,'RAB Prices Long'!$E:$E,'All Prices combined'!$G60)))),2)</f>
        <v>2.36</v>
      </c>
      <c r="BD60" s="2">
        <f>ROUND(IF($B60="Annuity",SUMIFS('Annuity Prices'!BG:BG,'Annuity Prices'!$B:$B,$D60,'Annuity Prices'!$E:$E,$G60),IF($B60="RAB Short",SUMIFS('RAB Prices Short'!BG:BG,'RAB Prices Short'!$B:$B,'All Prices combined'!$D60,'RAB Prices Short'!$E:$E,'All Prices combined'!$G60),IF($B60="RAB Long",SUMIFS('RAB Prices Long'!BG:BG,'RAB Prices Long'!$B:$B,'All Prices combined'!$D60,'RAB Prices Long'!$E:$E,'All Prices combined'!$G60)))),2)</f>
        <v>2.42</v>
      </c>
      <c r="BE60" s="2">
        <f>ROUND(IF($B60="Annuity",SUMIFS('Annuity Prices'!BH:BH,'Annuity Prices'!$B:$B,$D60,'Annuity Prices'!$E:$E,$G60),IF($B60="RAB Short",SUMIFS('RAB Prices Short'!BH:BH,'RAB Prices Short'!$B:$B,'All Prices combined'!$D60,'RAB Prices Short'!$E:$E,'All Prices combined'!$G60),IF($B60="RAB Long",SUMIFS('RAB Prices Long'!BH:BH,'RAB Prices Long'!$B:$B,'All Prices combined'!$D60,'RAB Prices Long'!$E:$E,'All Prices combined'!$G60)))),2)</f>
        <v>2.48</v>
      </c>
      <c r="BF60" s="2">
        <f>ROUND(IF($B60="Annuity",SUMIFS('Annuity Prices'!BI:BI,'Annuity Prices'!$B:$B,$D60,'Annuity Prices'!$E:$E,$G60),IF($B60="RAB Short",SUMIFS('RAB Prices Short'!BI:BI,'RAB Prices Short'!$B:$B,'All Prices combined'!$D60,'RAB Prices Short'!$E:$E,'All Prices combined'!$G60),IF($B60="RAB Long",SUMIFS('RAB Prices Long'!BI:BI,'RAB Prices Long'!$B:$B,'All Prices combined'!$D60,'RAB Prices Long'!$E:$E,'All Prices combined'!$G60)))),2)</f>
        <v>2.5299999999999998</v>
      </c>
      <c r="BG60" s="2">
        <f>ROUND(IF($B60="Annuity",SUMIFS('Annuity Prices'!BJ:BJ,'Annuity Prices'!$B:$B,$D60,'Annuity Prices'!$E:$E,$G60),IF($B60="RAB Short",SUMIFS('RAB Prices Short'!BJ:BJ,'RAB Prices Short'!$B:$B,'All Prices combined'!$D60,'RAB Prices Short'!$E:$E,'All Prices combined'!$G60),IF($B60="RAB Long",SUMIFS('RAB Prices Long'!BJ:BJ,'RAB Prices Long'!$B:$B,'All Prices combined'!$D60,'RAB Prices Long'!$E:$E,'All Prices combined'!$G60)))),2)</f>
        <v>2.59</v>
      </c>
      <c r="BH60" s="2">
        <f>ROUND(IF($B60="Annuity",SUMIFS('Annuity Prices'!BK:BK,'Annuity Prices'!$B:$B,$D60,'Annuity Prices'!$E:$E,$G60),IF($B60="RAB Short",SUMIFS('RAB Prices Short'!BK:BK,'RAB Prices Short'!$B:$B,'All Prices combined'!$D60,'RAB Prices Short'!$E:$E,'All Prices combined'!$G60),IF($B60="RAB Long",SUMIFS('RAB Prices Long'!BK:BK,'RAB Prices Long'!$B:$B,'All Prices combined'!$D60,'RAB Prices Long'!$E:$E,'All Prices combined'!$G60)))),2)</f>
        <v>2.66</v>
      </c>
      <c r="BI60" s="2">
        <f>ROUND(IF($B60="Annuity",SUMIFS('Annuity Prices'!BL:BL,'Annuity Prices'!$B:$B,$D60,'Annuity Prices'!$E:$E,$G60),IF($B60="RAB Short",SUMIFS('RAB Prices Short'!BL:BL,'RAB Prices Short'!$B:$B,'All Prices combined'!$D60,'RAB Prices Short'!$E:$E,'All Prices combined'!$G60),IF($B60="RAB Long",SUMIFS('RAB Prices Long'!BL:BL,'RAB Prices Long'!$B:$B,'All Prices combined'!$D60,'RAB Prices Long'!$E:$E,'All Prices combined'!$G60)))),2)</f>
        <v>2.72</v>
      </c>
      <c r="BJ60" s="2">
        <f>ROUND(IF($B60="Annuity",SUMIFS('Annuity Prices'!BM:BM,'Annuity Prices'!$B:$B,$D60,'Annuity Prices'!$E:$E,$G60),IF($B60="RAB Short",SUMIFS('RAB Prices Short'!BM:BM,'RAB Prices Short'!$B:$B,'All Prices combined'!$D60,'RAB Prices Short'!$E:$E,'All Prices combined'!$G60),IF($B60="RAB Long",SUMIFS('RAB Prices Long'!BM:BM,'RAB Prices Long'!$B:$B,'All Prices combined'!$D60,'RAB Prices Long'!$E:$E,'All Prices combined'!$G60)))),2)</f>
        <v>2.78</v>
      </c>
      <c r="BK60" s="2">
        <f>ROUND(IF($B60="Annuity",SUMIFS('Annuity Prices'!BN:BN,'Annuity Prices'!$B:$B,$D60,'Annuity Prices'!$E:$E,$G60),IF($B60="RAB Short",SUMIFS('RAB Prices Short'!BN:BN,'RAB Prices Short'!$B:$B,'All Prices combined'!$D60,'RAB Prices Short'!$E:$E,'All Prices combined'!$G60),IF($B60="RAB Long",SUMIFS('RAB Prices Long'!BN:BN,'RAB Prices Long'!$B:$B,'All Prices combined'!$D60,'RAB Prices Long'!$E:$E,'All Prices combined'!$G60)))),2)</f>
        <v>2.85</v>
      </c>
      <c r="BL60" s="2">
        <f>ROUND(IF($B60="Annuity",SUMIFS('Annuity Prices'!BO:BO,'Annuity Prices'!$B:$B,$D60,'Annuity Prices'!$E:$E,$G60),IF($B60="RAB Short",SUMIFS('RAB Prices Short'!BO:BO,'RAB Prices Short'!$B:$B,'All Prices combined'!$D60,'RAB Prices Short'!$E:$E,'All Prices combined'!$G60),IF($B60="RAB Long",SUMIFS('RAB Prices Long'!BO:BO,'RAB Prices Long'!$B:$B,'All Prices combined'!$D60,'RAB Prices Long'!$E:$E,'All Prices combined'!$G60)))),2)</f>
        <v>2.92</v>
      </c>
      <c r="BM60" s="2">
        <f>ROUND(IF($B60="Annuity",SUMIFS('Annuity Prices'!BP:BP,'Annuity Prices'!$B:$B,$D60,'Annuity Prices'!$E:$E,$G60),IF($B60="RAB Short",SUMIFS('RAB Prices Short'!BP:BP,'RAB Prices Short'!$B:$B,'All Prices combined'!$D60,'RAB Prices Short'!$E:$E,'All Prices combined'!$G60),IF($B60="RAB Long",SUMIFS('RAB Prices Long'!BP:BP,'RAB Prices Long'!$B:$B,'All Prices combined'!$D60,'RAB Prices Long'!$E:$E,'All Prices combined'!$G60)))),2)</f>
        <v>2.99</v>
      </c>
      <c r="BN60" s="2">
        <f>ROUND(IF($B60="Annuity",SUMIFS('Annuity Prices'!BQ:BQ,'Annuity Prices'!$B:$B,$D60,'Annuity Prices'!$E:$E,$G60),IF($B60="RAB Short",SUMIFS('RAB Prices Short'!BQ:BQ,'RAB Prices Short'!$B:$B,'All Prices combined'!$D60,'RAB Prices Short'!$E:$E,'All Prices combined'!$G60),IF($B60="RAB Long",SUMIFS('RAB Prices Long'!BQ:BQ,'RAB Prices Long'!$B:$B,'All Prices combined'!$D60,'RAB Prices Long'!$E:$E,'All Prices combined'!$G60)))),2)</f>
        <v>3.05</v>
      </c>
      <c r="BO60" s="2">
        <f>ROUND(IF($B60="Annuity",SUMIFS('Annuity Prices'!BR:BR,'Annuity Prices'!$B:$B,$D60,'Annuity Prices'!$E:$E,$G60),IF($B60="RAB Short",SUMIFS('RAB Prices Short'!BR:BR,'RAB Prices Short'!$B:$B,'All Prices combined'!$D60,'RAB Prices Short'!$E:$E,'All Prices combined'!$G60),IF($B60="RAB Long",SUMIFS('RAB Prices Long'!BR:BR,'RAB Prices Long'!$B:$B,'All Prices combined'!$D60,'RAB Prices Long'!$E:$E,'All Prices combined'!$G60)))),2)</f>
        <v>3.13</v>
      </c>
      <c r="BP60" s="2">
        <f>ROUND(IF($B60="Annuity",SUMIFS('Annuity Prices'!BS:BS,'Annuity Prices'!$B:$B,$D60,'Annuity Prices'!$E:$E,$G60),IF($B60="RAB Short",SUMIFS('RAB Prices Short'!BS:BS,'RAB Prices Short'!$B:$B,'All Prices combined'!$D60,'RAB Prices Short'!$E:$E,'All Prices combined'!$G60),IF($B60="RAB Long",SUMIFS('RAB Prices Long'!BS:BS,'RAB Prices Long'!$B:$B,'All Prices combined'!$D60,'RAB Prices Long'!$E:$E,'All Prices combined'!$G60)))),2)</f>
        <v>3.21</v>
      </c>
      <c r="BQ60" s="2">
        <f>ROUND(IF($B60="Annuity",SUMIFS('Annuity Prices'!BT:BT,'Annuity Prices'!$B:$B,$D60,'Annuity Prices'!$E:$E,$G60),IF($B60="RAB Short",SUMIFS('RAB Prices Short'!BT:BT,'RAB Prices Short'!$B:$B,'All Prices combined'!$D60,'RAB Prices Short'!$E:$E,'All Prices combined'!$G60),IF($B60="RAB Long",SUMIFS('RAB Prices Long'!BT:BT,'RAB Prices Long'!$B:$B,'All Prices combined'!$D60,'RAB Prices Long'!$E:$E,'All Prices combined'!$G60)))),2)</f>
        <v>3.29</v>
      </c>
      <c r="BR60" s="2">
        <f>ROUND(IF($B60="Annuity",SUMIFS('Annuity Prices'!BU:BU,'Annuity Prices'!$B:$B,$D60,'Annuity Prices'!$E:$E,$G60),IF($B60="RAB Short",SUMIFS('RAB Prices Short'!BU:BU,'RAB Prices Short'!$B:$B,'All Prices combined'!$D60,'RAB Prices Short'!$E:$E,'All Prices combined'!$G60),IF($B60="RAB Long",SUMIFS('RAB Prices Long'!BU:BU,'RAB Prices Long'!$B:$B,'All Prices combined'!$D60,'RAB Prices Long'!$E:$E,'All Prices combined'!$G60)))),2)</f>
        <v>3.35</v>
      </c>
      <c r="BS60" s="2">
        <f>ROUND(IF($B60="Annuity",SUMIFS('Annuity Prices'!BV:BV,'Annuity Prices'!$B:$B,$D60,'Annuity Prices'!$E:$E,$G60),IF($B60="RAB Short",SUMIFS('RAB Prices Short'!BV:BV,'RAB Prices Short'!$B:$B,'All Prices combined'!$D60,'RAB Prices Short'!$E:$E,'All Prices combined'!$G60),IF($B60="RAB Long",SUMIFS('RAB Prices Long'!BV:BV,'RAB Prices Long'!$B:$B,'All Prices combined'!$D60,'RAB Prices Long'!$E:$E,'All Prices combined'!$G60)))),2)</f>
        <v>3.44</v>
      </c>
      <c r="BT60" s="2">
        <f>ROUND(IF($B60="Annuity",SUMIFS('Annuity Prices'!BW:BW,'Annuity Prices'!$B:$B,$D60,'Annuity Prices'!$E:$E,$G60),IF($B60="RAB Short",SUMIFS('RAB Prices Short'!BW:BW,'RAB Prices Short'!$B:$B,'All Prices combined'!$D60,'RAB Prices Short'!$E:$E,'All Prices combined'!$G60),IF($B60="RAB Long",SUMIFS('RAB Prices Long'!BW:BW,'RAB Prices Long'!$B:$B,'All Prices combined'!$D60,'RAB Prices Long'!$E:$E,'All Prices combined'!$G60)))),2)</f>
        <v>3.52</v>
      </c>
      <c r="BU60" s="2">
        <f>ROUND(IF($B60="Annuity",SUMIFS('Annuity Prices'!BX:BX,'Annuity Prices'!$B:$B,$D60,'Annuity Prices'!$E:$E,$G60),IF($B60="RAB Short",SUMIFS('RAB Prices Short'!BX:BX,'RAB Prices Short'!$B:$B,'All Prices combined'!$D60,'RAB Prices Short'!$E:$E,'All Prices combined'!$G60),IF($B60="RAB Long",SUMIFS('RAB Prices Long'!BX:BX,'RAB Prices Long'!$B:$B,'All Prices combined'!$D60,'RAB Prices Long'!$E:$E,'All Prices combined'!$G60)))),2)</f>
        <v>3.61</v>
      </c>
    </row>
    <row r="61" spans="2:73" x14ac:dyDescent="0.25">
      <c r="B61" t="s">
        <v>37</v>
      </c>
      <c r="C61" s="1">
        <v>12</v>
      </c>
      <c r="D61" s="1"/>
      <c r="E61" s="1" t="s">
        <v>161</v>
      </c>
      <c r="F61" s="1">
        <v>12</v>
      </c>
      <c r="G61" s="1" t="s">
        <v>162</v>
      </c>
      <c r="H61" s="1"/>
      <c r="I61" s="2">
        <f>ROUND(IF($B61="Annuity",SUMIFS('Annuity Prices'!L:L,'Annuity Prices'!$B:$B,$D61,'Annuity Prices'!$E:$E,$G61),IF($B61="RAB Short",SUMIFS('RAB Prices Short'!L:L,'RAB Prices Short'!$B:$B,'All Prices combined'!$D61,'RAB Prices Short'!$E:$E,'All Prices combined'!$G61),IF($B61="RAB Long",SUMIFS('RAB Prices Long'!L:L,'RAB Prices Long'!$B:$B,'All Prices combined'!$D61,'RAB Prices Long'!$E:$E,'All Prices combined'!$G61)))),2)</f>
        <v>0</v>
      </c>
      <c r="J61" s="2">
        <f>ROUND(IF($B61="Annuity",SUMIFS('Annuity Prices'!M:M,'Annuity Prices'!$B:$B,$D61,'Annuity Prices'!$E:$E,$G61),IF($B61="RAB Short",SUMIFS('RAB Prices Short'!M:M,'RAB Prices Short'!$B:$B,'All Prices combined'!$D61,'RAB Prices Short'!$E:$E,'All Prices combined'!$G61),IF($B61="RAB Long",SUMIFS('RAB Prices Long'!M:M,'RAB Prices Long'!$B:$B,'All Prices combined'!$D61,'RAB Prices Long'!$E:$E,'All Prices combined'!$G61)))),2)</f>
        <v>0</v>
      </c>
      <c r="K61" s="2">
        <f>ROUND(IF($B61="Annuity",SUMIFS('Annuity Prices'!N:N,'Annuity Prices'!$B:$B,$D61,'Annuity Prices'!$E:$E,$G61),IF($B61="RAB Short",SUMIFS('RAB Prices Short'!N:N,'RAB Prices Short'!$B:$B,'All Prices combined'!$D61,'RAB Prices Short'!$E:$E,'All Prices combined'!$G61),IF($B61="RAB Long",SUMIFS('RAB Prices Long'!N:N,'RAB Prices Long'!$B:$B,'All Prices combined'!$D61,'RAB Prices Long'!$E:$E,'All Prices combined'!$G61)))),2)</f>
        <v>0</v>
      </c>
      <c r="L61" s="2">
        <f>ROUND(IF($B61="Annuity",SUMIFS('Annuity Prices'!O:O,'Annuity Prices'!$B:$B,$D61,'Annuity Prices'!$E:$E,$G61),IF($B61="RAB Short",SUMIFS('RAB Prices Short'!O:O,'RAB Prices Short'!$B:$B,'All Prices combined'!$D61,'RAB Prices Short'!$E:$E,'All Prices combined'!$G61),IF($B61="RAB Long",SUMIFS('RAB Prices Long'!O:O,'RAB Prices Long'!$B:$B,'All Prices combined'!$D61,'RAB Prices Long'!$E:$E,'All Prices combined'!$G61)))),2)</f>
        <v>0</v>
      </c>
      <c r="M61" s="2">
        <f>ROUND(IF($B61="Annuity",SUMIFS('Annuity Prices'!P:P,'Annuity Prices'!$B:$B,$D61,'Annuity Prices'!$E:$E,$G61),IF($B61="RAB Short",SUMIFS('RAB Prices Short'!P:P,'RAB Prices Short'!$B:$B,'All Prices combined'!$D61,'RAB Prices Short'!$E:$E,'All Prices combined'!$G61),IF($B61="RAB Long",SUMIFS('RAB Prices Long'!P:P,'RAB Prices Long'!$B:$B,'All Prices combined'!$D61,'RAB Prices Long'!$E:$E,'All Prices combined'!$G61)))),2)</f>
        <v>0</v>
      </c>
      <c r="N61" s="2">
        <f>ROUND(IF($B61="Annuity",SUMIFS('Annuity Prices'!Q:Q,'Annuity Prices'!$B:$B,$D61,'Annuity Prices'!$E:$E,$G61),IF($B61="RAB Short",SUMIFS('RAB Prices Short'!Q:Q,'RAB Prices Short'!$B:$B,'All Prices combined'!$D61,'RAB Prices Short'!$E:$E,'All Prices combined'!$G61),IF($B61="RAB Long",SUMIFS('RAB Prices Long'!Q:Q,'RAB Prices Long'!$B:$B,'All Prices combined'!$D61,'RAB Prices Long'!$E:$E,'All Prices combined'!$G61)))),2)</f>
        <v>0</v>
      </c>
      <c r="O61" s="2">
        <f>ROUND(IF($B61="Annuity",SUMIFS('Annuity Prices'!R:R,'Annuity Prices'!$B:$B,$D61,'Annuity Prices'!$E:$E,$G61),IF($B61="RAB Short",SUMIFS('RAB Prices Short'!R:R,'RAB Prices Short'!$B:$B,'All Prices combined'!$D61,'RAB Prices Short'!$E:$E,'All Prices combined'!$G61),IF($B61="RAB Long",SUMIFS('RAB Prices Long'!R:R,'RAB Prices Long'!$B:$B,'All Prices combined'!$D61,'RAB Prices Long'!$E:$E,'All Prices combined'!$G61)))),2)</f>
        <v>0</v>
      </c>
      <c r="P61" s="2">
        <f>ROUND(IF($B61="Annuity",SUMIFS('Annuity Prices'!S:S,'Annuity Prices'!$B:$B,$D61,'Annuity Prices'!$E:$E,$G61),IF($B61="RAB Short",SUMIFS('RAB Prices Short'!S:S,'RAB Prices Short'!$B:$B,'All Prices combined'!$D61,'RAB Prices Short'!$E:$E,'All Prices combined'!$G61),IF($B61="RAB Long",SUMIFS('RAB Prices Long'!S:S,'RAB Prices Long'!$B:$B,'All Prices combined'!$D61,'RAB Prices Long'!$E:$E,'All Prices combined'!$G61)))),2)</f>
        <v>0</v>
      </c>
      <c r="Q61" s="2">
        <f>ROUND(IF($B61="Annuity",SUMIFS('Annuity Prices'!T:T,'Annuity Prices'!$B:$B,$D61,'Annuity Prices'!$E:$E,$G61),IF($B61="RAB Short",SUMIFS('RAB Prices Short'!T:T,'RAB Prices Short'!$B:$B,'All Prices combined'!$D61,'RAB Prices Short'!$E:$E,'All Prices combined'!$G61),IF($B61="RAB Long",SUMIFS('RAB Prices Long'!T:T,'RAB Prices Long'!$B:$B,'All Prices combined'!$D61,'RAB Prices Long'!$E:$E,'All Prices combined'!$G61)))),2)</f>
        <v>0</v>
      </c>
      <c r="R61" s="2">
        <f>ROUND(IF($B61="Annuity",SUMIFS('Annuity Prices'!U:U,'Annuity Prices'!$B:$B,$D61,'Annuity Prices'!$E:$E,$G61),IF($B61="RAB Short",SUMIFS('RAB Prices Short'!U:U,'RAB Prices Short'!$B:$B,'All Prices combined'!$D61,'RAB Prices Short'!$E:$E,'All Prices combined'!$G61),IF($B61="RAB Long",SUMIFS('RAB Prices Long'!U:U,'RAB Prices Long'!$B:$B,'All Prices combined'!$D61,'RAB Prices Long'!$E:$E,'All Prices combined'!$G61)))),2)</f>
        <v>0</v>
      </c>
      <c r="S61" s="2">
        <f>ROUND(IF($B61="Annuity",SUMIFS('Annuity Prices'!V:V,'Annuity Prices'!$B:$B,$D61,'Annuity Prices'!$E:$E,$G61),IF($B61="RAB Short",SUMIFS('RAB Prices Short'!V:V,'RAB Prices Short'!$B:$B,'All Prices combined'!$D61,'RAB Prices Short'!$E:$E,'All Prices combined'!$G61),IF($B61="RAB Long",SUMIFS('RAB Prices Long'!V:V,'RAB Prices Long'!$B:$B,'All Prices combined'!$D61,'RAB Prices Long'!$E:$E,'All Prices combined'!$G61)))),2)</f>
        <v>0</v>
      </c>
      <c r="T61" s="2">
        <f>ROUND(IF($B61="Annuity",SUMIFS('Annuity Prices'!W:W,'Annuity Prices'!$B:$B,$D61,'Annuity Prices'!$E:$E,$G61),IF($B61="RAB Short",SUMIFS('RAB Prices Short'!W:W,'RAB Prices Short'!$B:$B,'All Prices combined'!$D61,'RAB Prices Short'!$E:$E,'All Prices combined'!$G61),IF($B61="RAB Long",SUMIFS('RAB Prices Long'!W:W,'RAB Prices Long'!$B:$B,'All Prices combined'!$D61,'RAB Prices Long'!$E:$E,'All Prices combined'!$G61)))),2)</f>
        <v>0</v>
      </c>
      <c r="U61" s="2">
        <f>ROUND(IF($B61="Annuity",SUMIFS('Annuity Prices'!X:X,'Annuity Prices'!$B:$B,$D61,'Annuity Prices'!$E:$E,$G61),IF($B61="RAB Short",SUMIFS('RAB Prices Short'!X:X,'RAB Prices Short'!$B:$B,'All Prices combined'!$D61,'RAB Prices Short'!$E:$E,'All Prices combined'!$G61),IF($B61="RAB Long",SUMIFS('RAB Prices Long'!X:X,'RAB Prices Long'!$B:$B,'All Prices combined'!$D61,'RAB Prices Long'!$E:$E,'All Prices combined'!$G61)))),2)</f>
        <v>0</v>
      </c>
      <c r="V61" s="2">
        <f>ROUND(IF($B61="Annuity",SUMIFS('Annuity Prices'!Y:Y,'Annuity Prices'!$B:$B,$D61,'Annuity Prices'!$E:$E,$G61),IF($B61="RAB Short",SUMIFS('RAB Prices Short'!Y:Y,'RAB Prices Short'!$B:$B,'All Prices combined'!$D61,'RAB Prices Short'!$E:$E,'All Prices combined'!$G61),IF($B61="RAB Long",SUMIFS('RAB Prices Long'!Y:Y,'RAB Prices Long'!$B:$B,'All Prices combined'!$D61,'RAB Prices Long'!$E:$E,'All Prices combined'!$G61)))),2)</f>
        <v>0</v>
      </c>
      <c r="W61" s="2">
        <f>ROUND(IF($B61="Annuity",SUMIFS('Annuity Prices'!Z:Z,'Annuity Prices'!$B:$B,$D61,'Annuity Prices'!$E:$E,$G61),IF($B61="RAB Short",SUMIFS('RAB Prices Short'!Z:Z,'RAB Prices Short'!$B:$B,'All Prices combined'!$D61,'RAB Prices Short'!$E:$E,'All Prices combined'!$G61),IF($B61="RAB Long",SUMIFS('RAB Prices Long'!Z:Z,'RAB Prices Long'!$B:$B,'All Prices combined'!$D61,'RAB Prices Long'!$E:$E,'All Prices combined'!$G61)))),2)</f>
        <v>0</v>
      </c>
      <c r="X61" s="2">
        <f>ROUND(IF($B61="Annuity",SUMIFS('Annuity Prices'!AA:AA,'Annuity Prices'!$B:$B,$D61,'Annuity Prices'!$E:$E,$G61),IF($B61="RAB Short",SUMIFS('RAB Prices Short'!AA:AA,'RAB Prices Short'!$B:$B,'All Prices combined'!$D61,'RAB Prices Short'!$E:$E,'All Prices combined'!$G61),IF($B61="RAB Long",SUMIFS('RAB Prices Long'!AA:AA,'RAB Prices Long'!$B:$B,'All Prices combined'!$D61,'RAB Prices Long'!$E:$E,'All Prices combined'!$G61)))),2)</f>
        <v>0</v>
      </c>
      <c r="Y61" s="2">
        <f>ROUND(IF($B61="Annuity",SUMIFS('Annuity Prices'!AB:AB,'Annuity Prices'!$B:$B,$D61,'Annuity Prices'!$E:$E,$G61),IF($B61="RAB Short",SUMIFS('RAB Prices Short'!AB:AB,'RAB Prices Short'!$B:$B,'All Prices combined'!$D61,'RAB Prices Short'!$E:$E,'All Prices combined'!$G61),IF($B61="RAB Long",SUMIFS('RAB Prices Long'!AB:AB,'RAB Prices Long'!$B:$B,'All Prices combined'!$D61,'RAB Prices Long'!$E:$E,'All Prices combined'!$G61)))),2)</f>
        <v>0</v>
      </c>
      <c r="Z61" s="2">
        <f>ROUND(IF($B61="Annuity",SUMIFS('Annuity Prices'!AC:AC,'Annuity Prices'!$B:$B,$D61,'Annuity Prices'!$E:$E,$G61),IF($B61="RAB Short",SUMIFS('RAB Prices Short'!AC:AC,'RAB Prices Short'!$B:$B,'All Prices combined'!$D61,'RAB Prices Short'!$E:$E,'All Prices combined'!$G61),IF($B61="RAB Long",SUMIFS('RAB Prices Long'!AC:AC,'RAB Prices Long'!$B:$B,'All Prices combined'!$D61,'RAB Prices Long'!$E:$E,'All Prices combined'!$G61)))),2)</f>
        <v>0</v>
      </c>
      <c r="AA61" s="2">
        <f>ROUND(IF($B61="Annuity",SUMIFS('Annuity Prices'!AD:AD,'Annuity Prices'!$B:$B,$D61,'Annuity Prices'!$E:$E,$G61),IF($B61="RAB Short",SUMIFS('RAB Prices Short'!AD:AD,'RAB Prices Short'!$B:$B,'All Prices combined'!$D61,'RAB Prices Short'!$E:$E,'All Prices combined'!$G61),IF($B61="RAB Long",SUMIFS('RAB Prices Long'!AD:AD,'RAB Prices Long'!$B:$B,'All Prices combined'!$D61,'RAB Prices Long'!$E:$E,'All Prices combined'!$G61)))),2)</f>
        <v>0</v>
      </c>
      <c r="AB61" s="2">
        <f>ROUND(IF($B61="Annuity",SUMIFS('Annuity Prices'!AE:AE,'Annuity Prices'!$B:$B,$D61,'Annuity Prices'!$E:$E,$G61),IF($B61="RAB Short",SUMIFS('RAB Prices Short'!AE:AE,'RAB Prices Short'!$B:$B,'All Prices combined'!$D61,'RAB Prices Short'!$E:$E,'All Prices combined'!$G61),IF($B61="RAB Long",SUMIFS('RAB Prices Long'!AE:AE,'RAB Prices Long'!$B:$B,'All Prices combined'!$D61,'RAB Prices Long'!$E:$E,'All Prices combined'!$G61)))),2)</f>
        <v>0</v>
      </c>
      <c r="AC61" s="2">
        <f>ROUND(IF($B61="Annuity",SUMIFS('Annuity Prices'!AF:AF,'Annuity Prices'!$B:$B,$D61,'Annuity Prices'!$E:$E,$G61),IF($B61="RAB Short",SUMIFS('RAB Prices Short'!AF:AF,'RAB Prices Short'!$B:$B,'All Prices combined'!$D61,'RAB Prices Short'!$E:$E,'All Prices combined'!$G61),IF($B61="RAB Long",SUMIFS('RAB Prices Long'!AF:AF,'RAB Prices Long'!$B:$B,'All Prices combined'!$D61,'RAB Prices Long'!$E:$E,'All Prices combined'!$G61)))),2)</f>
        <v>0</v>
      </c>
      <c r="AD61" s="2">
        <f>ROUND(IF($B61="Annuity",SUMIFS('Annuity Prices'!AG:AG,'Annuity Prices'!$B:$B,$D61,'Annuity Prices'!$E:$E,$G61),IF($B61="RAB Short",SUMIFS('RAB Prices Short'!AG:AG,'RAB Prices Short'!$B:$B,'All Prices combined'!$D61,'RAB Prices Short'!$E:$E,'All Prices combined'!$G61),IF($B61="RAB Long",SUMIFS('RAB Prices Long'!AG:AG,'RAB Prices Long'!$B:$B,'All Prices combined'!$D61,'RAB Prices Long'!$E:$E,'All Prices combined'!$G61)))),2)</f>
        <v>0</v>
      </c>
      <c r="AE61" s="2">
        <f>ROUND(IF($B61="Annuity",SUMIFS('Annuity Prices'!AH:AH,'Annuity Prices'!$B:$B,$D61,'Annuity Prices'!$E:$E,$G61),IF($B61="RAB Short",SUMIFS('RAB Prices Short'!AH:AH,'RAB Prices Short'!$B:$B,'All Prices combined'!$D61,'RAB Prices Short'!$E:$E,'All Prices combined'!$G61),IF($B61="RAB Long",SUMIFS('RAB Prices Long'!AH:AH,'RAB Prices Long'!$B:$B,'All Prices combined'!$D61,'RAB Prices Long'!$E:$E,'All Prices combined'!$G61)))),2)</f>
        <v>0</v>
      </c>
      <c r="AF61" s="2">
        <f>ROUND(IF($B61="Annuity",SUMIFS('Annuity Prices'!AI:AI,'Annuity Prices'!$B:$B,$D61,'Annuity Prices'!$E:$E,$G61),IF($B61="RAB Short",SUMIFS('RAB Prices Short'!AI:AI,'RAB Prices Short'!$B:$B,'All Prices combined'!$D61,'RAB Prices Short'!$E:$E,'All Prices combined'!$G61),IF($B61="RAB Long",SUMIFS('RAB Prices Long'!AI:AI,'RAB Prices Long'!$B:$B,'All Prices combined'!$D61,'RAB Prices Long'!$E:$E,'All Prices combined'!$G61)))),2)</f>
        <v>0</v>
      </c>
      <c r="AG61" s="2">
        <f>ROUND(IF($B61="Annuity",SUMIFS('Annuity Prices'!AJ:AJ,'Annuity Prices'!$B:$B,$D61,'Annuity Prices'!$E:$E,$G61),IF($B61="RAB Short",SUMIFS('RAB Prices Short'!AJ:AJ,'RAB Prices Short'!$B:$B,'All Prices combined'!$D61,'RAB Prices Short'!$E:$E,'All Prices combined'!$G61),IF($B61="RAB Long",SUMIFS('RAB Prices Long'!AJ:AJ,'RAB Prices Long'!$B:$B,'All Prices combined'!$D61,'RAB Prices Long'!$E:$E,'All Prices combined'!$G61)))),2)</f>
        <v>0</v>
      </c>
      <c r="AH61" s="2">
        <f>ROUND(IF($B61="Annuity",SUMIFS('Annuity Prices'!AK:AK,'Annuity Prices'!$B:$B,$D61,'Annuity Prices'!$E:$E,$G61),IF($B61="RAB Short",SUMIFS('RAB Prices Short'!AK:AK,'RAB Prices Short'!$B:$B,'All Prices combined'!$D61,'RAB Prices Short'!$E:$E,'All Prices combined'!$G61),IF($B61="RAB Long",SUMIFS('RAB Prices Long'!AK:AK,'RAB Prices Long'!$B:$B,'All Prices combined'!$D61,'RAB Prices Long'!$E:$E,'All Prices combined'!$G61)))),2)</f>
        <v>0</v>
      </c>
      <c r="AI61" s="2">
        <f>ROUND(IF($B61="Annuity",SUMIFS('Annuity Prices'!AL:AL,'Annuity Prices'!$B:$B,$D61,'Annuity Prices'!$E:$E,$G61),IF($B61="RAB Short",SUMIFS('RAB Prices Short'!AL:AL,'RAB Prices Short'!$B:$B,'All Prices combined'!$D61,'RAB Prices Short'!$E:$E,'All Prices combined'!$G61),IF($B61="RAB Long",SUMIFS('RAB Prices Long'!AL:AL,'RAB Prices Long'!$B:$B,'All Prices combined'!$D61,'RAB Prices Long'!$E:$E,'All Prices combined'!$G61)))),2)</f>
        <v>0</v>
      </c>
      <c r="AJ61" s="2">
        <f>ROUND(IF($B61="Annuity",SUMIFS('Annuity Prices'!AM:AM,'Annuity Prices'!$B:$B,$D61,'Annuity Prices'!$E:$E,$G61),IF($B61="RAB Short",SUMIFS('RAB Prices Short'!AM:AM,'RAB Prices Short'!$B:$B,'All Prices combined'!$D61,'RAB Prices Short'!$E:$E,'All Prices combined'!$G61),IF($B61="RAB Long",SUMIFS('RAB Prices Long'!AM:AM,'RAB Prices Long'!$B:$B,'All Prices combined'!$D61,'RAB Prices Long'!$E:$E,'All Prices combined'!$G61)))),2)</f>
        <v>0</v>
      </c>
      <c r="AK61" s="2">
        <f>ROUND(IF($B61="Annuity",SUMIFS('Annuity Prices'!AN:AN,'Annuity Prices'!$B:$B,$D61,'Annuity Prices'!$E:$E,$G61),IF($B61="RAB Short",SUMIFS('RAB Prices Short'!AN:AN,'RAB Prices Short'!$B:$B,'All Prices combined'!$D61,'RAB Prices Short'!$E:$E,'All Prices combined'!$G61),IF($B61="RAB Long",SUMIFS('RAB Prices Long'!AN:AN,'RAB Prices Long'!$B:$B,'All Prices combined'!$D61,'RAB Prices Long'!$E:$E,'All Prices combined'!$G61)))),2)</f>
        <v>0</v>
      </c>
      <c r="AL61" s="2">
        <f>ROUND(IF($B61="Annuity",SUMIFS('Annuity Prices'!AO:AO,'Annuity Prices'!$B:$B,$D61,'Annuity Prices'!$E:$E,$G61),IF($B61="RAB Short",SUMIFS('RAB Prices Short'!AO:AO,'RAB Prices Short'!$B:$B,'All Prices combined'!$D61,'RAB Prices Short'!$E:$E,'All Prices combined'!$G61),IF($B61="RAB Long",SUMIFS('RAB Prices Long'!AO:AO,'RAB Prices Long'!$B:$B,'All Prices combined'!$D61,'RAB Prices Long'!$E:$E,'All Prices combined'!$G61)))),2)</f>
        <v>0</v>
      </c>
      <c r="AM61" s="2">
        <f>ROUND(IF($B61="Annuity",SUMIFS('Annuity Prices'!AP:AP,'Annuity Prices'!$B:$B,$D61,'Annuity Prices'!$E:$E,$G61),IF($B61="RAB Short",SUMIFS('RAB Prices Short'!AP:AP,'RAB Prices Short'!$B:$B,'All Prices combined'!$D61,'RAB Prices Short'!$E:$E,'All Prices combined'!$G61),IF($B61="RAB Long",SUMIFS('RAB Prices Long'!AP:AP,'RAB Prices Long'!$B:$B,'All Prices combined'!$D61,'RAB Prices Long'!$E:$E,'All Prices combined'!$G61)))),2)</f>
        <v>0</v>
      </c>
      <c r="AN61" s="2">
        <f>ROUND(IF($B61="Annuity",SUMIFS('Annuity Prices'!AQ:AQ,'Annuity Prices'!$B:$B,$D61,'Annuity Prices'!$E:$E,$G61),IF($B61="RAB Short",SUMIFS('RAB Prices Short'!AQ:AQ,'RAB Prices Short'!$B:$B,'All Prices combined'!$D61,'RAB Prices Short'!$E:$E,'All Prices combined'!$G61),IF($B61="RAB Long",SUMIFS('RAB Prices Long'!AQ:AQ,'RAB Prices Long'!$B:$B,'All Prices combined'!$D61,'RAB Prices Long'!$E:$E,'All Prices combined'!$G61)))),2)</f>
        <v>0</v>
      </c>
      <c r="AO61" s="2">
        <f>ROUND(IF($B61="Annuity",SUMIFS('Annuity Prices'!AR:AR,'Annuity Prices'!$B:$B,$D61,'Annuity Prices'!$E:$E,$G61),IF($B61="RAB Short",SUMIFS('RAB Prices Short'!AR:AR,'RAB Prices Short'!$B:$B,'All Prices combined'!$D61,'RAB Prices Short'!$E:$E,'All Prices combined'!$G61),IF($B61="RAB Long",SUMIFS('RAB Prices Long'!AR:AR,'RAB Prices Long'!$B:$B,'All Prices combined'!$D61,'RAB Prices Long'!$E:$E,'All Prices combined'!$G61)))),2)</f>
        <v>0</v>
      </c>
      <c r="AP61" s="2">
        <f>ROUND(IF($B61="Annuity",SUMIFS('Annuity Prices'!AS:AS,'Annuity Prices'!$B:$B,$D61,'Annuity Prices'!$E:$E,$G61),IF($B61="RAB Short",SUMIFS('RAB Prices Short'!AS:AS,'RAB Prices Short'!$B:$B,'All Prices combined'!$D61,'RAB Prices Short'!$E:$E,'All Prices combined'!$G61),IF($B61="RAB Long",SUMIFS('RAB Prices Long'!AS:AS,'RAB Prices Long'!$B:$B,'All Prices combined'!$D61,'RAB Prices Long'!$E:$E,'All Prices combined'!$G61)))),2)</f>
        <v>0</v>
      </c>
      <c r="AQ61" s="2">
        <f>ROUND(IF($B61="Annuity",SUMIFS('Annuity Prices'!AT:AT,'Annuity Prices'!$B:$B,$D61,'Annuity Prices'!$E:$E,$G61),IF($B61="RAB Short",SUMIFS('RAB Prices Short'!AT:AT,'RAB Prices Short'!$B:$B,'All Prices combined'!$D61,'RAB Prices Short'!$E:$E,'All Prices combined'!$G61),IF($B61="RAB Long",SUMIFS('RAB Prices Long'!AT:AT,'RAB Prices Long'!$B:$B,'All Prices combined'!$D61,'RAB Prices Long'!$E:$E,'All Prices combined'!$G61)))),2)</f>
        <v>0</v>
      </c>
      <c r="AR61" s="2">
        <f>ROUND(IF($B61="Annuity",SUMIFS('Annuity Prices'!AU:AU,'Annuity Prices'!$B:$B,$D61,'Annuity Prices'!$E:$E,$G61),IF($B61="RAB Short",SUMIFS('RAB Prices Short'!AU:AU,'RAB Prices Short'!$B:$B,'All Prices combined'!$D61,'RAB Prices Short'!$E:$E,'All Prices combined'!$G61),IF($B61="RAB Long",SUMIFS('RAB Prices Long'!AU:AU,'RAB Prices Long'!$B:$B,'All Prices combined'!$D61,'RAB Prices Long'!$E:$E,'All Prices combined'!$G61)))),2)</f>
        <v>0</v>
      </c>
      <c r="AS61" s="2">
        <f>ROUND(IF($B61="Annuity",SUMIFS('Annuity Prices'!AV:AV,'Annuity Prices'!$B:$B,$D61,'Annuity Prices'!$E:$E,$G61),IF($B61="RAB Short",SUMIFS('RAB Prices Short'!AV:AV,'RAB Prices Short'!$B:$B,'All Prices combined'!$D61,'RAB Prices Short'!$E:$E,'All Prices combined'!$G61),IF($B61="RAB Long",SUMIFS('RAB Prices Long'!AV:AV,'RAB Prices Long'!$B:$B,'All Prices combined'!$D61,'RAB Prices Long'!$E:$E,'All Prices combined'!$G61)))),2)</f>
        <v>0</v>
      </c>
      <c r="AT61" s="2">
        <f>ROUND(IF($B61="Annuity",SUMIFS('Annuity Prices'!AW:AW,'Annuity Prices'!$B:$B,$D61,'Annuity Prices'!$E:$E,$G61),IF($B61="RAB Short",SUMIFS('RAB Prices Short'!AW:AW,'RAB Prices Short'!$B:$B,'All Prices combined'!$D61,'RAB Prices Short'!$E:$E,'All Prices combined'!$G61),IF($B61="RAB Long",SUMIFS('RAB Prices Long'!AW:AW,'RAB Prices Long'!$B:$B,'All Prices combined'!$D61,'RAB Prices Long'!$E:$E,'All Prices combined'!$G61)))),2)</f>
        <v>0</v>
      </c>
      <c r="AU61" s="2">
        <f>ROUND(IF($B61="Annuity",SUMIFS('Annuity Prices'!AX:AX,'Annuity Prices'!$B:$B,$D61,'Annuity Prices'!$E:$E,$G61),IF($B61="RAB Short",SUMIFS('RAB Prices Short'!AX:AX,'RAB Prices Short'!$B:$B,'All Prices combined'!$D61,'RAB Prices Short'!$E:$E,'All Prices combined'!$G61),IF($B61="RAB Long",SUMIFS('RAB Prices Long'!AX:AX,'RAB Prices Long'!$B:$B,'All Prices combined'!$D61,'RAB Prices Long'!$E:$E,'All Prices combined'!$G61)))),2)</f>
        <v>0</v>
      </c>
      <c r="AV61" s="2">
        <f>ROUND(IF($B61="Annuity",SUMIFS('Annuity Prices'!AY:AY,'Annuity Prices'!$B:$B,$D61,'Annuity Prices'!$E:$E,$G61),IF($B61="RAB Short",SUMIFS('RAB Prices Short'!AY:AY,'RAB Prices Short'!$B:$B,'All Prices combined'!$D61,'RAB Prices Short'!$E:$E,'All Prices combined'!$G61),IF($B61="RAB Long",SUMIFS('RAB Prices Long'!AY:AY,'RAB Prices Long'!$B:$B,'All Prices combined'!$D61,'RAB Prices Long'!$E:$E,'All Prices combined'!$G61)))),2)</f>
        <v>0</v>
      </c>
      <c r="AW61" s="2">
        <f>ROUND(IF($B61="Annuity",SUMIFS('Annuity Prices'!AZ:AZ,'Annuity Prices'!$B:$B,$D61,'Annuity Prices'!$E:$E,$G61),IF($B61="RAB Short",SUMIFS('RAB Prices Short'!AZ:AZ,'RAB Prices Short'!$B:$B,'All Prices combined'!$D61,'RAB Prices Short'!$E:$E,'All Prices combined'!$G61),IF($B61="RAB Long",SUMIFS('RAB Prices Long'!AZ:AZ,'RAB Prices Long'!$B:$B,'All Prices combined'!$D61,'RAB Prices Long'!$E:$E,'All Prices combined'!$G61)))),2)</f>
        <v>0</v>
      </c>
      <c r="AX61" s="2">
        <f>ROUND(IF($B61="Annuity",SUMIFS('Annuity Prices'!BA:BA,'Annuity Prices'!$B:$B,$D61,'Annuity Prices'!$E:$E,$G61),IF($B61="RAB Short",SUMIFS('RAB Prices Short'!BA:BA,'RAB Prices Short'!$B:$B,'All Prices combined'!$D61,'RAB Prices Short'!$E:$E,'All Prices combined'!$G61),IF($B61="RAB Long",SUMIFS('RAB Prices Long'!BA:BA,'RAB Prices Long'!$B:$B,'All Prices combined'!$D61,'RAB Prices Long'!$E:$E,'All Prices combined'!$G61)))),2)</f>
        <v>0</v>
      </c>
      <c r="AY61" s="2">
        <f>ROUND(IF($B61="Annuity",SUMIFS('Annuity Prices'!BB:BB,'Annuity Prices'!$B:$B,$D61,'Annuity Prices'!$E:$E,$G61),IF($B61="RAB Short",SUMIFS('RAB Prices Short'!BB:BB,'RAB Prices Short'!$B:$B,'All Prices combined'!$D61,'RAB Prices Short'!$E:$E,'All Prices combined'!$G61),IF($B61="RAB Long",SUMIFS('RAB Prices Long'!BB:BB,'RAB Prices Long'!$B:$B,'All Prices combined'!$D61,'RAB Prices Long'!$E:$E,'All Prices combined'!$G61)))),2)</f>
        <v>0</v>
      </c>
      <c r="AZ61" s="2">
        <f>ROUND(IF($B61="Annuity",SUMIFS('Annuity Prices'!BC:BC,'Annuity Prices'!$B:$B,$D61,'Annuity Prices'!$E:$E,$G61),IF($B61="RAB Short",SUMIFS('RAB Prices Short'!BC:BC,'RAB Prices Short'!$B:$B,'All Prices combined'!$D61,'RAB Prices Short'!$E:$E,'All Prices combined'!$G61),IF($B61="RAB Long",SUMIFS('RAB Prices Long'!BC:BC,'RAB Prices Long'!$B:$B,'All Prices combined'!$D61,'RAB Prices Long'!$E:$E,'All Prices combined'!$G61)))),2)</f>
        <v>0</v>
      </c>
      <c r="BA61" s="2">
        <f>ROUND(IF($B61="Annuity",SUMIFS('Annuity Prices'!BD:BD,'Annuity Prices'!$B:$B,$D61,'Annuity Prices'!$E:$E,$G61),IF($B61="RAB Short",SUMIFS('RAB Prices Short'!BD:BD,'RAB Prices Short'!$B:$B,'All Prices combined'!$D61,'RAB Prices Short'!$E:$E,'All Prices combined'!$G61),IF($B61="RAB Long",SUMIFS('RAB Prices Long'!BD:BD,'RAB Prices Long'!$B:$B,'All Prices combined'!$D61,'RAB Prices Long'!$E:$E,'All Prices combined'!$G61)))),2)</f>
        <v>0</v>
      </c>
      <c r="BB61" s="2">
        <f>ROUND(IF($B61="Annuity",SUMIFS('Annuity Prices'!BE:BE,'Annuity Prices'!$B:$B,$D61,'Annuity Prices'!$E:$E,$G61),IF($B61="RAB Short",SUMIFS('RAB Prices Short'!BE:BE,'RAB Prices Short'!$B:$B,'All Prices combined'!$D61,'RAB Prices Short'!$E:$E,'All Prices combined'!$G61),IF($B61="RAB Long",SUMIFS('RAB Prices Long'!BE:BE,'RAB Prices Long'!$B:$B,'All Prices combined'!$D61,'RAB Prices Long'!$E:$E,'All Prices combined'!$G61)))),2)</f>
        <v>0</v>
      </c>
      <c r="BC61" s="2">
        <f>ROUND(IF($B61="Annuity",SUMIFS('Annuity Prices'!BF:BF,'Annuity Prices'!$B:$B,$D61,'Annuity Prices'!$E:$E,$G61),IF($B61="RAB Short",SUMIFS('RAB Prices Short'!BF:BF,'RAB Prices Short'!$B:$B,'All Prices combined'!$D61,'RAB Prices Short'!$E:$E,'All Prices combined'!$G61),IF($B61="RAB Long",SUMIFS('RAB Prices Long'!BF:BF,'RAB Prices Long'!$B:$B,'All Prices combined'!$D61,'RAB Prices Long'!$E:$E,'All Prices combined'!$G61)))),2)</f>
        <v>0</v>
      </c>
      <c r="BD61" s="2">
        <f>ROUND(IF($B61="Annuity",SUMIFS('Annuity Prices'!BG:BG,'Annuity Prices'!$B:$B,$D61,'Annuity Prices'!$E:$E,$G61),IF($B61="RAB Short",SUMIFS('RAB Prices Short'!BG:BG,'RAB Prices Short'!$B:$B,'All Prices combined'!$D61,'RAB Prices Short'!$E:$E,'All Prices combined'!$G61),IF($B61="RAB Long",SUMIFS('RAB Prices Long'!BG:BG,'RAB Prices Long'!$B:$B,'All Prices combined'!$D61,'RAB Prices Long'!$E:$E,'All Prices combined'!$G61)))),2)</f>
        <v>0</v>
      </c>
      <c r="BE61" s="2">
        <f>ROUND(IF($B61="Annuity",SUMIFS('Annuity Prices'!BH:BH,'Annuity Prices'!$B:$B,$D61,'Annuity Prices'!$E:$E,$G61),IF($B61="RAB Short",SUMIFS('RAB Prices Short'!BH:BH,'RAB Prices Short'!$B:$B,'All Prices combined'!$D61,'RAB Prices Short'!$E:$E,'All Prices combined'!$G61),IF($B61="RAB Long",SUMIFS('RAB Prices Long'!BH:BH,'RAB Prices Long'!$B:$B,'All Prices combined'!$D61,'RAB Prices Long'!$E:$E,'All Prices combined'!$G61)))),2)</f>
        <v>0</v>
      </c>
      <c r="BF61" s="2">
        <f>ROUND(IF($B61="Annuity",SUMIFS('Annuity Prices'!BI:BI,'Annuity Prices'!$B:$B,$D61,'Annuity Prices'!$E:$E,$G61),IF($B61="RAB Short",SUMIFS('RAB Prices Short'!BI:BI,'RAB Prices Short'!$B:$B,'All Prices combined'!$D61,'RAB Prices Short'!$E:$E,'All Prices combined'!$G61),IF($B61="RAB Long",SUMIFS('RAB Prices Long'!BI:BI,'RAB Prices Long'!$B:$B,'All Prices combined'!$D61,'RAB Prices Long'!$E:$E,'All Prices combined'!$G61)))),2)</f>
        <v>0</v>
      </c>
      <c r="BG61" s="2">
        <f>ROUND(IF($B61="Annuity",SUMIFS('Annuity Prices'!BJ:BJ,'Annuity Prices'!$B:$B,$D61,'Annuity Prices'!$E:$E,$G61),IF($B61="RAB Short",SUMIFS('RAB Prices Short'!BJ:BJ,'RAB Prices Short'!$B:$B,'All Prices combined'!$D61,'RAB Prices Short'!$E:$E,'All Prices combined'!$G61),IF($B61="RAB Long",SUMIFS('RAB Prices Long'!BJ:BJ,'RAB Prices Long'!$B:$B,'All Prices combined'!$D61,'RAB Prices Long'!$E:$E,'All Prices combined'!$G61)))),2)</f>
        <v>0</v>
      </c>
      <c r="BH61" s="2">
        <f>ROUND(IF($B61="Annuity",SUMIFS('Annuity Prices'!BK:BK,'Annuity Prices'!$B:$B,$D61,'Annuity Prices'!$E:$E,$G61),IF($B61="RAB Short",SUMIFS('RAB Prices Short'!BK:BK,'RAB Prices Short'!$B:$B,'All Prices combined'!$D61,'RAB Prices Short'!$E:$E,'All Prices combined'!$G61),IF($B61="RAB Long",SUMIFS('RAB Prices Long'!BK:BK,'RAB Prices Long'!$B:$B,'All Prices combined'!$D61,'RAB Prices Long'!$E:$E,'All Prices combined'!$G61)))),2)</f>
        <v>0</v>
      </c>
      <c r="BI61" s="2">
        <f>ROUND(IF($B61="Annuity",SUMIFS('Annuity Prices'!BL:BL,'Annuity Prices'!$B:$B,$D61,'Annuity Prices'!$E:$E,$G61),IF($B61="RAB Short",SUMIFS('RAB Prices Short'!BL:BL,'RAB Prices Short'!$B:$B,'All Prices combined'!$D61,'RAB Prices Short'!$E:$E,'All Prices combined'!$G61),IF($B61="RAB Long",SUMIFS('RAB Prices Long'!BL:BL,'RAB Prices Long'!$B:$B,'All Prices combined'!$D61,'RAB Prices Long'!$E:$E,'All Prices combined'!$G61)))),2)</f>
        <v>0</v>
      </c>
      <c r="BJ61" s="2">
        <f>ROUND(IF($B61="Annuity",SUMIFS('Annuity Prices'!BM:BM,'Annuity Prices'!$B:$B,$D61,'Annuity Prices'!$E:$E,$G61),IF($B61="RAB Short",SUMIFS('RAB Prices Short'!BM:BM,'RAB Prices Short'!$B:$B,'All Prices combined'!$D61,'RAB Prices Short'!$E:$E,'All Prices combined'!$G61),IF($B61="RAB Long",SUMIFS('RAB Prices Long'!BM:BM,'RAB Prices Long'!$B:$B,'All Prices combined'!$D61,'RAB Prices Long'!$E:$E,'All Prices combined'!$G61)))),2)</f>
        <v>0</v>
      </c>
      <c r="BK61" s="2">
        <f>ROUND(IF($B61="Annuity",SUMIFS('Annuity Prices'!BN:BN,'Annuity Prices'!$B:$B,$D61,'Annuity Prices'!$E:$E,$G61),IF($B61="RAB Short",SUMIFS('RAB Prices Short'!BN:BN,'RAB Prices Short'!$B:$B,'All Prices combined'!$D61,'RAB Prices Short'!$E:$E,'All Prices combined'!$G61),IF($B61="RAB Long",SUMIFS('RAB Prices Long'!BN:BN,'RAB Prices Long'!$B:$B,'All Prices combined'!$D61,'RAB Prices Long'!$E:$E,'All Prices combined'!$G61)))),2)</f>
        <v>0</v>
      </c>
      <c r="BL61" s="2">
        <f>ROUND(IF($B61="Annuity",SUMIFS('Annuity Prices'!BO:BO,'Annuity Prices'!$B:$B,$D61,'Annuity Prices'!$E:$E,$G61),IF($B61="RAB Short",SUMIFS('RAB Prices Short'!BO:BO,'RAB Prices Short'!$B:$B,'All Prices combined'!$D61,'RAB Prices Short'!$E:$E,'All Prices combined'!$G61),IF($B61="RAB Long",SUMIFS('RAB Prices Long'!BO:BO,'RAB Prices Long'!$B:$B,'All Prices combined'!$D61,'RAB Prices Long'!$E:$E,'All Prices combined'!$G61)))),2)</f>
        <v>0</v>
      </c>
      <c r="BM61" s="2">
        <f>ROUND(IF($B61="Annuity",SUMIFS('Annuity Prices'!BP:BP,'Annuity Prices'!$B:$B,$D61,'Annuity Prices'!$E:$E,$G61),IF($B61="RAB Short",SUMIFS('RAB Prices Short'!BP:BP,'RAB Prices Short'!$B:$B,'All Prices combined'!$D61,'RAB Prices Short'!$E:$E,'All Prices combined'!$G61),IF($B61="RAB Long",SUMIFS('RAB Prices Long'!BP:BP,'RAB Prices Long'!$B:$B,'All Prices combined'!$D61,'RAB Prices Long'!$E:$E,'All Prices combined'!$G61)))),2)</f>
        <v>0</v>
      </c>
      <c r="BN61" s="2">
        <f>ROUND(IF($B61="Annuity",SUMIFS('Annuity Prices'!BQ:BQ,'Annuity Prices'!$B:$B,$D61,'Annuity Prices'!$E:$E,$G61),IF($B61="RAB Short",SUMIFS('RAB Prices Short'!BQ:BQ,'RAB Prices Short'!$B:$B,'All Prices combined'!$D61,'RAB Prices Short'!$E:$E,'All Prices combined'!$G61),IF($B61="RAB Long",SUMIFS('RAB Prices Long'!BQ:BQ,'RAB Prices Long'!$B:$B,'All Prices combined'!$D61,'RAB Prices Long'!$E:$E,'All Prices combined'!$G61)))),2)</f>
        <v>0</v>
      </c>
      <c r="BO61" s="2">
        <f>ROUND(IF($B61="Annuity",SUMIFS('Annuity Prices'!BR:BR,'Annuity Prices'!$B:$B,$D61,'Annuity Prices'!$E:$E,$G61),IF($B61="RAB Short",SUMIFS('RAB Prices Short'!BR:BR,'RAB Prices Short'!$B:$B,'All Prices combined'!$D61,'RAB Prices Short'!$E:$E,'All Prices combined'!$G61),IF($B61="RAB Long",SUMIFS('RAB Prices Long'!BR:BR,'RAB Prices Long'!$B:$B,'All Prices combined'!$D61,'RAB Prices Long'!$E:$E,'All Prices combined'!$G61)))),2)</f>
        <v>0</v>
      </c>
      <c r="BP61" s="2">
        <f>ROUND(IF($B61="Annuity",SUMIFS('Annuity Prices'!BS:BS,'Annuity Prices'!$B:$B,$D61,'Annuity Prices'!$E:$E,$G61),IF($B61="RAB Short",SUMIFS('RAB Prices Short'!BS:BS,'RAB Prices Short'!$B:$B,'All Prices combined'!$D61,'RAB Prices Short'!$E:$E,'All Prices combined'!$G61),IF($B61="RAB Long",SUMIFS('RAB Prices Long'!BS:BS,'RAB Prices Long'!$B:$B,'All Prices combined'!$D61,'RAB Prices Long'!$E:$E,'All Prices combined'!$G61)))),2)</f>
        <v>0</v>
      </c>
      <c r="BQ61" s="2">
        <f>ROUND(IF($B61="Annuity",SUMIFS('Annuity Prices'!BT:BT,'Annuity Prices'!$B:$B,$D61,'Annuity Prices'!$E:$E,$G61),IF($B61="RAB Short",SUMIFS('RAB Prices Short'!BT:BT,'RAB Prices Short'!$B:$B,'All Prices combined'!$D61,'RAB Prices Short'!$E:$E,'All Prices combined'!$G61),IF($B61="RAB Long",SUMIFS('RAB Prices Long'!BT:BT,'RAB Prices Long'!$B:$B,'All Prices combined'!$D61,'RAB Prices Long'!$E:$E,'All Prices combined'!$G61)))),2)</f>
        <v>0</v>
      </c>
      <c r="BR61" s="2">
        <f>ROUND(IF($B61="Annuity",SUMIFS('Annuity Prices'!BU:BU,'Annuity Prices'!$B:$B,$D61,'Annuity Prices'!$E:$E,$G61),IF($B61="RAB Short",SUMIFS('RAB Prices Short'!BU:BU,'RAB Prices Short'!$B:$B,'All Prices combined'!$D61,'RAB Prices Short'!$E:$E,'All Prices combined'!$G61),IF($B61="RAB Long",SUMIFS('RAB Prices Long'!BU:BU,'RAB Prices Long'!$B:$B,'All Prices combined'!$D61,'RAB Prices Long'!$E:$E,'All Prices combined'!$G61)))),2)</f>
        <v>0</v>
      </c>
      <c r="BS61" s="2">
        <f>ROUND(IF($B61="Annuity",SUMIFS('Annuity Prices'!BV:BV,'Annuity Prices'!$B:$B,$D61,'Annuity Prices'!$E:$E,$G61),IF($B61="RAB Short",SUMIFS('RAB Prices Short'!BV:BV,'RAB Prices Short'!$B:$B,'All Prices combined'!$D61,'RAB Prices Short'!$E:$E,'All Prices combined'!$G61),IF($B61="RAB Long",SUMIFS('RAB Prices Long'!BV:BV,'RAB Prices Long'!$B:$B,'All Prices combined'!$D61,'RAB Prices Long'!$E:$E,'All Prices combined'!$G61)))),2)</f>
        <v>0</v>
      </c>
      <c r="BT61" s="2">
        <f>ROUND(IF($B61="Annuity",SUMIFS('Annuity Prices'!BW:BW,'Annuity Prices'!$B:$B,$D61,'Annuity Prices'!$E:$E,$G61),IF($B61="RAB Short",SUMIFS('RAB Prices Short'!BW:BW,'RAB Prices Short'!$B:$B,'All Prices combined'!$D61,'RAB Prices Short'!$E:$E,'All Prices combined'!$G61),IF($B61="RAB Long",SUMIFS('RAB Prices Long'!BW:BW,'RAB Prices Long'!$B:$B,'All Prices combined'!$D61,'RAB Prices Long'!$E:$E,'All Prices combined'!$G61)))),2)</f>
        <v>0</v>
      </c>
      <c r="BU61" s="2">
        <f>ROUND(IF($B61="Annuity",SUMIFS('Annuity Prices'!BX:BX,'Annuity Prices'!$B:$B,$D61,'Annuity Prices'!$E:$E,$G61),IF($B61="RAB Short",SUMIFS('RAB Prices Short'!BX:BX,'RAB Prices Short'!$B:$B,'All Prices combined'!$D61,'RAB Prices Short'!$E:$E,'All Prices combined'!$G61),IF($B61="RAB Long",SUMIFS('RAB Prices Long'!BX:BX,'RAB Prices Long'!$B:$B,'All Prices combined'!$D61,'RAB Prices Long'!$E:$E,'All Prices combined'!$G61)))),2)</f>
        <v>0</v>
      </c>
    </row>
    <row r="62" spans="2:73" x14ac:dyDescent="0.25">
      <c r="B62" t="s">
        <v>37</v>
      </c>
      <c r="C62" s="1">
        <v>12</v>
      </c>
      <c r="D62" s="1" t="s">
        <v>162</v>
      </c>
      <c r="E62" s="1" t="s">
        <v>161</v>
      </c>
      <c r="F62" s="1">
        <v>12</v>
      </c>
      <c r="G62" s="1" t="s">
        <v>38</v>
      </c>
      <c r="H62" s="1" t="s">
        <v>128</v>
      </c>
      <c r="I62" s="2">
        <f>ROUND(IF($B62="Annuity",SUMIFS('Annuity Prices'!L:L,'Annuity Prices'!$B:$B,$D62,'Annuity Prices'!$E:$E,$G62),IF($B62="RAB Short",SUMIFS('RAB Prices Short'!L:L,'RAB Prices Short'!$B:$B,'All Prices combined'!$D62,'RAB Prices Short'!$E:$E,'All Prices combined'!$G62),IF($B62="RAB Long",SUMIFS('RAB Prices Long'!L:L,'RAB Prices Long'!$B:$B,'All Prices combined'!$D62,'RAB Prices Long'!$E:$E,'All Prices combined'!$G62)))),2)</f>
        <v>6.4</v>
      </c>
      <c r="J62" s="2">
        <f>ROUND(IF($B62="Annuity",SUMIFS('Annuity Prices'!M:M,'Annuity Prices'!$B:$B,$D62,'Annuity Prices'!$E:$E,$G62),IF($B62="RAB Short",SUMIFS('RAB Prices Short'!M:M,'RAB Prices Short'!$B:$B,'All Prices combined'!$D62,'RAB Prices Short'!$E:$E,'All Prices combined'!$G62),IF($B62="RAB Long",SUMIFS('RAB Prices Long'!M:M,'RAB Prices Long'!$B:$B,'All Prices combined'!$D62,'RAB Prices Long'!$E:$E,'All Prices combined'!$G62)))),2)</f>
        <v>6.58</v>
      </c>
      <c r="K62" s="2">
        <f>ROUND(IF($B62="Annuity",SUMIFS('Annuity Prices'!N:N,'Annuity Prices'!$B:$B,$D62,'Annuity Prices'!$E:$E,$G62),IF($B62="RAB Short",SUMIFS('RAB Prices Short'!N:N,'RAB Prices Short'!$B:$B,'All Prices combined'!$D62,'RAB Prices Short'!$E:$E,'All Prices combined'!$G62),IF($B62="RAB Long",SUMIFS('RAB Prices Long'!N:N,'RAB Prices Long'!$B:$B,'All Prices combined'!$D62,'RAB Prices Long'!$E:$E,'All Prices combined'!$G62)))),2)</f>
        <v>6.77</v>
      </c>
      <c r="L62" s="2">
        <f>ROUND(IF($B62="Annuity",SUMIFS('Annuity Prices'!O:O,'Annuity Prices'!$B:$B,$D62,'Annuity Prices'!$E:$E,$G62),IF($B62="RAB Short",SUMIFS('RAB Prices Short'!O:O,'RAB Prices Short'!$B:$B,'All Prices combined'!$D62,'RAB Prices Short'!$E:$E,'All Prices combined'!$G62),IF($B62="RAB Long",SUMIFS('RAB Prices Long'!O:O,'RAB Prices Long'!$B:$B,'All Prices combined'!$D62,'RAB Prices Long'!$E:$E,'All Prices combined'!$G62)))),2)</f>
        <v>6.96</v>
      </c>
      <c r="M62" s="2">
        <f>ROUND(IF($B62="Annuity",SUMIFS('Annuity Prices'!P:P,'Annuity Prices'!$B:$B,$D62,'Annuity Prices'!$E:$E,$G62),IF($B62="RAB Short",SUMIFS('RAB Prices Short'!P:P,'RAB Prices Short'!$B:$B,'All Prices combined'!$D62,'RAB Prices Short'!$E:$E,'All Prices combined'!$G62),IF($B62="RAB Long",SUMIFS('RAB Prices Long'!P:P,'RAB Prices Long'!$B:$B,'All Prices combined'!$D62,'RAB Prices Long'!$E:$E,'All Prices combined'!$G62)))),2)</f>
        <v>7.18</v>
      </c>
      <c r="N62" s="2">
        <f>ROUND(IF($B62="Annuity",SUMIFS('Annuity Prices'!Q:Q,'Annuity Prices'!$B:$B,$D62,'Annuity Prices'!$E:$E,$G62),IF($B62="RAB Short",SUMIFS('RAB Prices Short'!Q:Q,'RAB Prices Short'!$B:$B,'All Prices combined'!$D62,'RAB Prices Short'!$E:$E,'All Prices combined'!$G62),IF($B62="RAB Long",SUMIFS('RAB Prices Long'!Q:Q,'RAB Prices Long'!$B:$B,'All Prices combined'!$D62,'RAB Prices Long'!$E:$E,'All Prices combined'!$G62)))),2)</f>
        <v>7.36</v>
      </c>
      <c r="O62" s="2">
        <f>ROUND(IF($B62="Annuity",SUMIFS('Annuity Prices'!R:R,'Annuity Prices'!$B:$B,$D62,'Annuity Prices'!$E:$E,$G62),IF($B62="RAB Short",SUMIFS('RAB Prices Short'!R:R,'RAB Prices Short'!$B:$B,'All Prices combined'!$D62,'RAB Prices Short'!$E:$E,'All Prices combined'!$G62),IF($B62="RAB Long",SUMIFS('RAB Prices Long'!R:R,'RAB Prices Long'!$B:$B,'All Prices combined'!$D62,'RAB Prices Long'!$E:$E,'All Prices combined'!$G62)))),2)</f>
        <v>7.54</v>
      </c>
      <c r="P62" s="2">
        <f>ROUND(IF($B62="Annuity",SUMIFS('Annuity Prices'!S:S,'Annuity Prices'!$B:$B,$D62,'Annuity Prices'!$E:$E,$G62),IF($B62="RAB Short",SUMIFS('RAB Prices Short'!S:S,'RAB Prices Short'!$B:$B,'All Prices combined'!$D62,'RAB Prices Short'!$E:$E,'All Prices combined'!$G62),IF($B62="RAB Long",SUMIFS('RAB Prices Long'!S:S,'RAB Prices Long'!$B:$B,'All Prices combined'!$D62,'RAB Prices Long'!$E:$E,'All Prices combined'!$G62)))),2)</f>
        <v>7.73</v>
      </c>
      <c r="Q62" s="2">
        <f>ROUND(IF($B62="Annuity",SUMIFS('Annuity Prices'!T:T,'Annuity Prices'!$B:$B,$D62,'Annuity Prices'!$E:$E,$G62),IF($B62="RAB Short",SUMIFS('RAB Prices Short'!T:T,'RAB Prices Short'!$B:$B,'All Prices combined'!$D62,'RAB Prices Short'!$E:$E,'All Prices combined'!$G62),IF($B62="RAB Long",SUMIFS('RAB Prices Long'!T:T,'RAB Prices Long'!$B:$B,'All Prices combined'!$D62,'RAB Prices Long'!$E:$E,'All Prices combined'!$G62)))),2)</f>
        <v>7.94</v>
      </c>
      <c r="R62" s="2">
        <f>ROUND(IF($B62="Annuity",SUMIFS('Annuity Prices'!U:U,'Annuity Prices'!$B:$B,$D62,'Annuity Prices'!$E:$E,$G62),IF($B62="RAB Short",SUMIFS('RAB Prices Short'!U:U,'RAB Prices Short'!$B:$B,'All Prices combined'!$D62,'RAB Prices Short'!$E:$E,'All Prices combined'!$G62),IF($B62="RAB Long",SUMIFS('RAB Prices Long'!U:U,'RAB Prices Long'!$B:$B,'All Prices combined'!$D62,'RAB Prices Long'!$E:$E,'All Prices combined'!$G62)))),2)</f>
        <v>8.1300000000000008</v>
      </c>
      <c r="S62" s="2">
        <f>ROUND(IF($B62="Annuity",SUMIFS('Annuity Prices'!V:V,'Annuity Prices'!$B:$B,$D62,'Annuity Prices'!$E:$E,$G62),IF($B62="RAB Short",SUMIFS('RAB Prices Short'!V:V,'RAB Prices Short'!$B:$B,'All Prices combined'!$D62,'RAB Prices Short'!$E:$E,'All Prices combined'!$G62),IF($B62="RAB Long",SUMIFS('RAB Prices Long'!V:V,'RAB Prices Long'!$B:$B,'All Prices combined'!$D62,'RAB Prices Long'!$E:$E,'All Prices combined'!$G62)))),2)</f>
        <v>8.34</v>
      </c>
      <c r="T62" s="2">
        <f>ROUND(IF($B62="Annuity",SUMIFS('Annuity Prices'!W:W,'Annuity Prices'!$B:$B,$D62,'Annuity Prices'!$E:$E,$G62),IF($B62="RAB Short",SUMIFS('RAB Prices Short'!W:W,'RAB Prices Short'!$B:$B,'All Prices combined'!$D62,'RAB Prices Short'!$E:$E,'All Prices combined'!$G62),IF($B62="RAB Long",SUMIFS('RAB Prices Long'!W:W,'RAB Prices Long'!$B:$B,'All Prices combined'!$D62,'RAB Prices Long'!$E:$E,'All Prices combined'!$G62)))),2)</f>
        <v>8.5500000000000007</v>
      </c>
      <c r="U62" s="2">
        <f>ROUND(IF($B62="Annuity",SUMIFS('Annuity Prices'!X:X,'Annuity Prices'!$B:$B,$D62,'Annuity Prices'!$E:$E,$G62),IF($B62="RAB Short",SUMIFS('RAB Prices Short'!X:X,'RAB Prices Short'!$B:$B,'All Prices combined'!$D62,'RAB Prices Short'!$E:$E,'All Prices combined'!$G62),IF($B62="RAB Long",SUMIFS('RAB Prices Long'!X:X,'RAB Prices Long'!$B:$B,'All Prices combined'!$D62,'RAB Prices Long'!$E:$E,'All Prices combined'!$G62)))),2)</f>
        <v>8.7799999999999994</v>
      </c>
      <c r="V62" s="2">
        <f>ROUND(IF($B62="Annuity",SUMIFS('Annuity Prices'!Y:Y,'Annuity Prices'!$B:$B,$D62,'Annuity Prices'!$E:$E,$G62),IF($B62="RAB Short",SUMIFS('RAB Prices Short'!Y:Y,'RAB Prices Short'!$B:$B,'All Prices combined'!$D62,'RAB Prices Short'!$E:$E,'All Prices combined'!$G62),IF($B62="RAB Long",SUMIFS('RAB Prices Long'!Y:Y,'RAB Prices Long'!$B:$B,'All Prices combined'!$D62,'RAB Prices Long'!$E:$E,'All Prices combined'!$G62)))),2)</f>
        <v>8.99</v>
      </c>
      <c r="W62" s="2">
        <f>ROUND(IF($B62="Annuity",SUMIFS('Annuity Prices'!Z:Z,'Annuity Prices'!$B:$B,$D62,'Annuity Prices'!$E:$E,$G62),IF($B62="RAB Short",SUMIFS('RAB Prices Short'!Z:Z,'RAB Prices Short'!$B:$B,'All Prices combined'!$D62,'RAB Prices Short'!$E:$E,'All Prices combined'!$G62),IF($B62="RAB Long",SUMIFS('RAB Prices Long'!Z:Z,'RAB Prices Long'!$B:$B,'All Prices combined'!$D62,'RAB Prices Long'!$E:$E,'All Prices combined'!$G62)))),2)</f>
        <v>9.2200000000000006</v>
      </c>
      <c r="X62" s="2">
        <f>ROUND(IF($B62="Annuity",SUMIFS('Annuity Prices'!AA:AA,'Annuity Prices'!$B:$B,$D62,'Annuity Prices'!$E:$E,$G62),IF($B62="RAB Short",SUMIFS('RAB Prices Short'!AA:AA,'RAB Prices Short'!$B:$B,'All Prices combined'!$D62,'RAB Prices Short'!$E:$E,'All Prices combined'!$G62),IF($B62="RAB Long",SUMIFS('RAB Prices Long'!AA:AA,'RAB Prices Long'!$B:$B,'All Prices combined'!$D62,'RAB Prices Long'!$E:$E,'All Prices combined'!$G62)))),2)</f>
        <v>9.4499999999999993</v>
      </c>
      <c r="Y62" s="2">
        <f>ROUND(IF($B62="Annuity",SUMIFS('Annuity Prices'!AB:AB,'Annuity Prices'!$B:$B,$D62,'Annuity Prices'!$E:$E,$G62),IF($B62="RAB Short",SUMIFS('RAB Prices Short'!AB:AB,'RAB Prices Short'!$B:$B,'All Prices combined'!$D62,'RAB Prices Short'!$E:$E,'All Prices combined'!$G62),IF($B62="RAB Long",SUMIFS('RAB Prices Long'!AB:AB,'RAB Prices Long'!$B:$B,'All Prices combined'!$D62,'RAB Prices Long'!$E:$E,'All Prices combined'!$G62)))),2)</f>
        <v>9.6999999999999993</v>
      </c>
      <c r="Z62" s="2">
        <f>ROUND(IF($B62="Annuity",SUMIFS('Annuity Prices'!AC:AC,'Annuity Prices'!$B:$B,$D62,'Annuity Prices'!$E:$E,$G62),IF($B62="RAB Short",SUMIFS('RAB Prices Short'!AC:AC,'RAB Prices Short'!$B:$B,'All Prices combined'!$D62,'RAB Prices Short'!$E:$E,'All Prices combined'!$G62),IF($B62="RAB Long",SUMIFS('RAB Prices Long'!AC:AC,'RAB Prices Long'!$B:$B,'All Prices combined'!$D62,'RAB Prices Long'!$E:$E,'All Prices combined'!$G62)))),2)</f>
        <v>9.9499999999999993</v>
      </c>
      <c r="AA62" s="2">
        <f>ROUND(IF($B62="Annuity",SUMIFS('Annuity Prices'!AD:AD,'Annuity Prices'!$B:$B,$D62,'Annuity Prices'!$E:$E,$G62),IF($B62="RAB Short",SUMIFS('RAB Prices Short'!AD:AD,'RAB Prices Short'!$B:$B,'All Prices combined'!$D62,'RAB Prices Short'!$E:$E,'All Prices combined'!$G62),IF($B62="RAB Long",SUMIFS('RAB Prices Long'!AD:AD,'RAB Prices Long'!$B:$B,'All Prices combined'!$D62,'RAB Prices Long'!$E:$E,'All Prices combined'!$G62)))),2)</f>
        <v>10.199999999999999</v>
      </c>
      <c r="AB62" s="2">
        <f>ROUND(IF($B62="Annuity",SUMIFS('Annuity Prices'!AE:AE,'Annuity Prices'!$B:$B,$D62,'Annuity Prices'!$E:$E,$G62),IF($B62="RAB Short",SUMIFS('RAB Prices Short'!AE:AE,'RAB Prices Short'!$B:$B,'All Prices combined'!$D62,'RAB Prices Short'!$E:$E,'All Prices combined'!$G62),IF($B62="RAB Long",SUMIFS('RAB Prices Long'!AE:AE,'RAB Prices Long'!$B:$B,'All Prices combined'!$D62,'RAB Prices Long'!$E:$E,'All Prices combined'!$G62)))),2)</f>
        <v>10.45</v>
      </c>
      <c r="AC62" s="2">
        <f>ROUND(IF($B62="Annuity",SUMIFS('Annuity Prices'!AF:AF,'Annuity Prices'!$B:$B,$D62,'Annuity Prices'!$E:$E,$G62),IF($B62="RAB Short",SUMIFS('RAB Prices Short'!AF:AF,'RAB Prices Short'!$B:$B,'All Prices combined'!$D62,'RAB Prices Short'!$E:$E,'All Prices combined'!$G62),IF($B62="RAB Long",SUMIFS('RAB Prices Long'!AF:AF,'RAB Prices Long'!$B:$B,'All Prices combined'!$D62,'RAB Prices Long'!$E:$E,'All Prices combined'!$G62)))),2)</f>
        <v>10.73</v>
      </c>
      <c r="AD62" s="2">
        <f>ROUND(IF($B62="Annuity",SUMIFS('Annuity Prices'!AG:AG,'Annuity Prices'!$B:$B,$D62,'Annuity Prices'!$E:$E,$G62),IF($B62="RAB Short",SUMIFS('RAB Prices Short'!AG:AG,'RAB Prices Short'!$B:$B,'All Prices combined'!$D62,'RAB Prices Short'!$E:$E,'All Prices combined'!$G62),IF($B62="RAB Long",SUMIFS('RAB Prices Long'!AG:AG,'RAB Prices Long'!$B:$B,'All Prices combined'!$D62,'RAB Prices Long'!$E:$E,'All Prices combined'!$G62)))),2)</f>
        <v>11</v>
      </c>
      <c r="AE62" s="2">
        <f>ROUND(IF($B62="Annuity",SUMIFS('Annuity Prices'!AH:AH,'Annuity Prices'!$B:$B,$D62,'Annuity Prices'!$E:$E,$G62),IF($B62="RAB Short",SUMIFS('RAB Prices Short'!AH:AH,'RAB Prices Short'!$B:$B,'All Prices combined'!$D62,'RAB Prices Short'!$E:$E,'All Prices combined'!$G62),IF($B62="RAB Long",SUMIFS('RAB Prices Long'!AH:AH,'RAB Prices Long'!$B:$B,'All Prices combined'!$D62,'RAB Prices Long'!$E:$E,'All Prices combined'!$G62)))),2)</f>
        <v>11.28</v>
      </c>
      <c r="AF62" s="2">
        <f>ROUND(IF($B62="Annuity",SUMIFS('Annuity Prices'!AI:AI,'Annuity Prices'!$B:$B,$D62,'Annuity Prices'!$E:$E,$G62),IF($B62="RAB Short",SUMIFS('RAB Prices Short'!AI:AI,'RAB Prices Short'!$B:$B,'All Prices combined'!$D62,'RAB Prices Short'!$E:$E,'All Prices combined'!$G62),IF($B62="RAB Long",SUMIFS('RAB Prices Long'!AI:AI,'RAB Prices Long'!$B:$B,'All Prices combined'!$D62,'RAB Prices Long'!$E:$E,'All Prices combined'!$G62)))),2)</f>
        <v>11.56</v>
      </c>
      <c r="AG62" s="2">
        <f>ROUND(IF($B62="Annuity",SUMIFS('Annuity Prices'!AJ:AJ,'Annuity Prices'!$B:$B,$D62,'Annuity Prices'!$E:$E,$G62),IF($B62="RAB Short",SUMIFS('RAB Prices Short'!AJ:AJ,'RAB Prices Short'!$B:$B,'All Prices combined'!$D62,'RAB Prices Short'!$E:$E,'All Prices combined'!$G62),IF($B62="RAB Long",SUMIFS('RAB Prices Long'!AJ:AJ,'RAB Prices Long'!$B:$B,'All Prices combined'!$D62,'RAB Prices Long'!$E:$E,'All Prices combined'!$G62)))),2)</f>
        <v>11.87</v>
      </c>
      <c r="AH62" s="2">
        <f>ROUND(IF($B62="Annuity",SUMIFS('Annuity Prices'!AK:AK,'Annuity Prices'!$B:$B,$D62,'Annuity Prices'!$E:$E,$G62),IF($B62="RAB Short",SUMIFS('RAB Prices Short'!AK:AK,'RAB Prices Short'!$B:$B,'All Prices combined'!$D62,'RAB Prices Short'!$E:$E,'All Prices combined'!$G62),IF($B62="RAB Long",SUMIFS('RAB Prices Long'!AK:AK,'RAB Prices Long'!$B:$B,'All Prices combined'!$D62,'RAB Prices Long'!$E:$E,'All Prices combined'!$G62)))),2)</f>
        <v>12.17</v>
      </c>
      <c r="AI62" s="2">
        <f>ROUND(IF($B62="Annuity",SUMIFS('Annuity Prices'!AL:AL,'Annuity Prices'!$B:$B,$D62,'Annuity Prices'!$E:$E,$G62),IF($B62="RAB Short",SUMIFS('RAB Prices Short'!AL:AL,'RAB Prices Short'!$B:$B,'All Prices combined'!$D62,'RAB Prices Short'!$E:$E,'All Prices combined'!$G62),IF($B62="RAB Long",SUMIFS('RAB Prices Long'!AL:AL,'RAB Prices Long'!$B:$B,'All Prices combined'!$D62,'RAB Prices Long'!$E:$E,'All Prices combined'!$G62)))),2)</f>
        <v>12.47</v>
      </c>
      <c r="AJ62" s="2">
        <f>ROUND(IF($B62="Annuity",SUMIFS('Annuity Prices'!AM:AM,'Annuity Prices'!$B:$B,$D62,'Annuity Prices'!$E:$E,$G62),IF($B62="RAB Short",SUMIFS('RAB Prices Short'!AM:AM,'RAB Prices Short'!$B:$B,'All Prices combined'!$D62,'RAB Prices Short'!$E:$E,'All Prices combined'!$G62),IF($B62="RAB Long",SUMIFS('RAB Prices Long'!AM:AM,'RAB Prices Long'!$B:$B,'All Prices combined'!$D62,'RAB Prices Long'!$E:$E,'All Prices combined'!$G62)))),2)</f>
        <v>12.78</v>
      </c>
      <c r="AK62" s="2">
        <f>ROUND(IF($B62="Annuity",SUMIFS('Annuity Prices'!AN:AN,'Annuity Prices'!$B:$B,$D62,'Annuity Prices'!$E:$E,$G62),IF($B62="RAB Short",SUMIFS('RAB Prices Short'!AN:AN,'RAB Prices Short'!$B:$B,'All Prices combined'!$D62,'RAB Prices Short'!$E:$E,'All Prices combined'!$G62),IF($B62="RAB Long",SUMIFS('RAB Prices Long'!AN:AN,'RAB Prices Long'!$B:$B,'All Prices combined'!$D62,'RAB Prices Long'!$E:$E,'All Prices combined'!$G62)))),2)</f>
        <v>13.13</v>
      </c>
      <c r="AL62" s="2">
        <f>ROUND(IF($B62="Annuity",SUMIFS('Annuity Prices'!AO:AO,'Annuity Prices'!$B:$B,$D62,'Annuity Prices'!$E:$E,$G62),IF($B62="RAB Short",SUMIFS('RAB Prices Short'!AO:AO,'RAB Prices Short'!$B:$B,'All Prices combined'!$D62,'RAB Prices Short'!$E:$E,'All Prices combined'!$G62),IF($B62="RAB Long",SUMIFS('RAB Prices Long'!AO:AO,'RAB Prices Long'!$B:$B,'All Prices combined'!$D62,'RAB Prices Long'!$E:$E,'All Prices combined'!$G62)))),2)</f>
        <v>13.46</v>
      </c>
      <c r="AM62" s="2">
        <f>ROUND(IF($B62="Annuity",SUMIFS('Annuity Prices'!AP:AP,'Annuity Prices'!$B:$B,$D62,'Annuity Prices'!$E:$E,$G62),IF($B62="RAB Short",SUMIFS('RAB Prices Short'!AP:AP,'RAB Prices Short'!$B:$B,'All Prices combined'!$D62,'RAB Prices Short'!$E:$E,'All Prices combined'!$G62),IF($B62="RAB Long",SUMIFS('RAB Prices Long'!AP:AP,'RAB Prices Long'!$B:$B,'All Prices combined'!$D62,'RAB Prices Long'!$E:$E,'All Prices combined'!$G62)))),2)</f>
        <v>13.79</v>
      </c>
      <c r="AN62" s="2">
        <f>ROUND(IF($B62="Annuity",SUMIFS('Annuity Prices'!AQ:AQ,'Annuity Prices'!$B:$B,$D62,'Annuity Prices'!$E:$E,$G62),IF($B62="RAB Short",SUMIFS('RAB Prices Short'!AQ:AQ,'RAB Prices Short'!$B:$B,'All Prices combined'!$D62,'RAB Prices Short'!$E:$E,'All Prices combined'!$G62),IF($B62="RAB Long",SUMIFS('RAB Prices Long'!AQ:AQ,'RAB Prices Long'!$B:$B,'All Prices combined'!$D62,'RAB Prices Long'!$E:$E,'All Prices combined'!$G62)))),2)</f>
        <v>14.14</v>
      </c>
      <c r="AO62" s="2">
        <f>ROUND(IF($B62="Annuity",SUMIFS('Annuity Prices'!AR:AR,'Annuity Prices'!$B:$B,$D62,'Annuity Prices'!$E:$E,$G62),IF($B62="RAB Short",SUMIFS('RAB Prices Short'!AR:AR,'RAB Prices Short'!$B:$B,'All Prices combined'!$D62,'RAB Prices Short'!$E:$E,'All Prices combined'!$G62),IF($B62="RAB Long",SUMIFS('RAB Prices Long'!AR:AR,'RAB Prices Long'!$B:$B,'All Prices combined'!$D62,'RAB Prices Long'!$E:$E,'All Prices combined'!$G62)))),2)</f>
        <v>6.79</v>
      </c>
      <c r="AP62" s="2">
        <f>ROUND(IF($B62="Annuity",SUMIFS('Annuity Prices'!AS:AS,'Annuity Prices'!$B:$B,$D62,'Annuity Prices'!$E:$E,$G62),IF($B62="RAB Short",SUMIFS('RAB Prices Short'!AS:AS,'RAB Prices Short'!$B:$B,'All Prices combined'!$D62,'RAB Prices Short'!$E:$E,'All Prices combined'!$G62),IF($B62="RAB Long",SUMIFS('RAB Prices Long'!AS:AS,'RAB Prices Long'!$B:$B,'All Prices combined'!$D62,'RAB Prices Long'!$E:$E,'All Prices combined'!$G62)))),2)</f>
        <v>6.4</v>
      </c>
      <c r="AQ62" s="2">
        <f>ROUND(IF($B62="Annuity",SUMIFS('Annuity Prices'!AT:AT,'Annuity Prices'!$B:$B,$D62,'Annuity Prices'!$E:$E,$G62),IF($B62="RAB Short",SUMIFS('RAB Prices Short'!AT:AT,'RAB Prices Short'!$B:$B,'All Prices combined'!$D62,'RAB Prices Short'!$E:$E,'All Prices combined'!$G62),IF($B62="RAB Long",SUMIFS('RAB Prices Long'!AT:AT,'RAB Prices Long'!$B:$B,'All Prices combined'!$D62,'RAB Prices Long'!$E:$E,'All Prices combined'!$G62)))),2)</f>
        <v>6.58</v>
      </c>
      <c r="AR62" s="2">
        <f>ROUND(IF($B62="Annuity",SUMIFS('Annuity Prices'!AU:AU,'Annuity Prices'!$B:$B,$D62,'Annuity Prices'!$E:$E,$G62),IF($B62="RAB Short",SUMIFS('RAB Prices Short'!AU:AU,'RAB Prices Short'!$B:$B,'All Prices combined'!$D62,'RAB Prices Short'!$E:$E,'All Prices combined'!$G62),IF($B62="RAB Long",SUMIFS('RAB Prices Long'!AU:AU,'RAB Prices Long'!$B:$B,'All Prices combined'!$D62,'RAB Prices Long'!$E:$E,'All Prices combined'!$G62)))),2)</f>
        <v>6.77</v>
      </c>
      <c r="AS62" s="2">
        <f>ROUND(IF($B62="Annuity",SUMIFS('Annuity Prices'!AV:AV,'Annuity Prices'!$B:$B,$D62,'Annuity Prices'!$E:$E,$G62),IF($B62="RAB Short",SUMIFS('RAB Prices Short'!AV:AV,'RAB Prices Short'!$B:$B,'All Prices combined'!$D62,'RAB Prices Short'!$E:$E,'All Prices combined'!$G62),IF($B62="RAB Long",SUMIFS('RAB Prices Long'!AV:AV,'RAB Prices Long'!$B:$B,'All Prices combined'!$D62,'RAB Prices Long'!$E:$E,'All Prices combined'!$G62)))),2)</f>
        <v>6.96</v>
      </c>
      <c r="AT62" s="2">
        <f>ROUND(IF($B62="Annuity",SUMIFS('Annuity Prices'!AW:AW,'Annuity Prices'!$B:$B,$D62,'Annuity Prices'!$E:$E,$G62),IF($B62="RAB Short",SUMIFS('RAB Prices Short'!AW:AW,'RAB Prices Short'!$B:$B,'All Prices combined'!$D62,'RAB Prices Short'!$E:$E,'All Prices combined'!$G62),IF($B62="RAB Long",SUMIFS('RAB Prices Long'!AW:AW,'RAB Prices Long'!$B:$B,'All Prices combined'!$D62,'RAB Prices Long'!$E:$E,'All Prices combined'!$G62)))),2)</f>
        <v>7.18</v>
      </c>
      <c r="AU62" s="2">
        <f>ROUND(IF($B62="Annuity",SUMIFS('Annuity Prices'!AX:AX,'Annuity Prices'!$B:$B,$D62,'Annuity Prices'!$E:$E,$G62),IF($B62="RAB Short",SUMIFS('RAB Prices Short'!AX:AX,'RAB Prices Short'!$B:$B,'All Prices combined'!$D62,'RAB Prices Short'!$E:$E,'All Prices combined'!$G62),IF($B62="RAB Long",SUMIFS('RAB Prices Long'!AX:AX,'RAB Prices Long'!$B:$B,'All Prices combined'!$D62,'RAB Prices Long'!$E:$E,'All Prices combined'!$G62)))),2)</f>
        <v>7.36</v>
      </c>
      <c r="AV62" s="2">
        <f>ROUND(IF($B62="Annuity",SUMIFS('Annuity Prices'!AY:AY,'Annuity Prices'!$B:$B,$D62,'Annuity Prices'!$E:$E,$G62),IF($B62="RAB Short",SUMIFS('RAB Prices Short'!AY:AY,'RAB Prices Short'!$B:$B,'All Prices combined'!$D62,'RAB Prices Short'!$E:$E,'All Prices combined'!$G62),IF($B62="RAB Long",SUMIFS('RAB Prices Long'!AY:AY,'RAB Prices Long'!$B:$B,'All Prices combined'!$D62,'RAB Prices Long'!$E:$E,'All Prices combined'!$G62)))),2)</f>
        <v>7.54</v>
      </c>
      <c r="AW62" s="2">
        <f>ROUND(IF($B62="Annuity",SUMIFS('Annuity Prices'!AZ:AZ,'Annuity Prices'!$B:$B,$D62,'Annuity Prices'!$E:$E,$G62),IF($B62="RAB Short",SUMIFS('RAB Prices Short'!AZ:AZ,'RAB Prices Short'!$B:$B,'All Prices combined'!$D62,'RAB Prices Short'!$E:$E,'All Prices combined'!$G62),IF($B62="RAB Long",SUMIFS('RAB Prices Long'!AZ:AZ,'RAB Prices Long'!$B:$B,'All Prices combined'!$D62,'RAB Prices Long'!$E:$E,'All Prices combined'!$G62)))),2)</f>
        <v>7.73</v>
      </c>
      <c r="AX62" s="2">
        <f>ROUND(IF($B62="Annuity",SUMIFS('Annuity Prices'!BA:BA,'Annuity Prices'!$B:$B,$D62,'Annuity Prices'!$E:$E,$G62),IF($B62="RAB Short",SUMIFS('RAB Prices Short'!BA:BA,'RAB Prices Short'!$B:$B,'All Prices combined'!$D62,'RAB Prices Short'!$E:$E,'All Prices combined'!$G62),IF($B62="RAB Long",SUMIFS('RAB Prices Long'!BA:BA,'RAB Prices Long'!$B:$B,'All Prices combined'!$D62,'RAB Prices Long'!$E:$E,'All Prices combined'!$G62)))),2)</f>
        <v>7.94</v>
      </c>
      <c r="AY62" s="2">
        <f>ROUND(IF($B62="Annuity",SUMIFS('Annuity Prices'!BB:BB,'Annuity Prices'!$B:$B,$D62,'Annuity Prices'!$E:$E,$G62),IF($B62="RAB Short",SUMIFS('RAB Prices Short'!BB:BB,'RAB Prices Short'!$B:$B,'All Prices combined'!$D62,'RAB Prices Short'!$E:$E,'All Prices combined'!$G62),IF($B62="RAB Long",SUMIFS('RAB Prices Long'!BB:BB,'RAB Prices Long'!$B:$B,'All Prices combined'!$D62,'RAB Prices Long'!$E:$E,'All Prices combined'!$G62)))),2)</f>
        <v>8.1300000000000008</v>
      </c>
      <c r="AZ62" s="2">
        <f>ROUND(IF($B62="Annuity",SUMIFS('Annuity Prices'!BC:BC,'Annuity Prices'!$B:$B,$D62,'Annuity Prices'!$E:$E,$G62),IF($B62="RAB Short",SUMIFS('RAB Prices Short'!BC:BC,'RAB Prices Short'!$B:$B,'All Prices combined'!$D62,'RAB Prices Short'!$E:$E,'All Prices combined'!$G62),IF($B62="RAB Long",SUMIFS('RAB Prices Long'!BC:BC,'RAB Prices Long'!$B:$B,'All Prices combined'!$D62,'RAB Prices Long'!$E:$E,'All Prices combined'!$G62)))),2)</f>
        <v>8.34</v>
      </c>
      <c r="BA62" s="2">
        <f>ROUND(IF($B62="Annuity",SUMIFS('Annuity Prices'!BD:BD,'Annuity Prices'!$B:$B,$D62,'Annuity Prices'!$E:$E,$G62),IF($B62="RAB Short",SUMIFS('RAB Prices Short'!BD:BD,'RAB Prices Short'!$B:$B,'All Prices combined'!$D62,'RAB Prices Short'!$E:$E,'All Prices combined'!$G62),IF($B62="RAB Long",SUMIFS('RAB Prices Long'!BD:BD,'RAB Prices Long'!$B:$B,'All Prices combined'!$D62,'RAB Prices Long'!$E:$E,'All Prices combined'!$G62)))),2)</f>
        <v>8.5500000000000007</v>
      </c>
      <c r="BB62" s="2">
        <f>ROUND(IF($B62="Annuity",SUMIFS('Annuity Prices'!BE:BE,'Annuity Prices'!$B:$B,$D62,'Annuity Prices'!$E:$E,$G62),IF($B62="RAB Short",SUMIFS('RAB Prices Short'!BE:BE,'RAB Prices Short'!$B:$B,'All Prices combined'!$D62,'RAB Prices Short'!$E:$E,'All Prices combined'!$G62),IF($B62="RAB Long",SUMIFS('RAB Prices Long'!BE:BE,'RAB Prices Long'!$B:$B,'All Prices combined'!$D62,'RAB Prices Long'!$E:$E,'All Prices combined'!$G62)))),2)</f>
        <v>8.7799999999999994</v>
      </c>
      <c r="BC62" s="2">
        <f>ROUND(IF($B62="Annuity",SUMIFS('Annuity Prices'!BF:BF,'Annuity Prices'!$B:$B,$D62,'Annuity Prices'!$E:$E,$G62),IF($B62="RAB Short",SUMIFS('RAB Prices Short'!BF:BF,'RAB Prices Short'!$B:$B,'All Prices combined'!$D62,'RAB Prices Short'!$E:$E,'All Prices combined'!$G62),IF($B62="RAB Long",SUMIFS('RAB Prices Long'!BF:BF,'RAB Prices Long'!$B:$B,'All Prices combined'!$D62,'RAB Prices Long'!$E:$E,'All Prices combined'!$G62)))),2)</f>
        <v>8.99</v>
      </c>
      <c r="BD62" s="2">
        <f>ROUND(IF($B62="Annuity",SUMIFS('Annuity Prices'!BG:BG,'Annuity Prices'!$B:$B,$D62,'Annuity Prices'!$E:$E,$G62),IF($B62="RAB Short",SUMIFS('RAB Prices Short'!BG:BG,'RAB Prices Short'!$B:$B,'All Prices combined'!$D62,'RAB Prices Short'!$E:$E,'All Prices combined'!$G62),IF($B62="RAB Long",SUMIFS('RAB Prices Long'!BG:BG,'RAB Prices Long'!$B:$B,'All Prices combined'!$D62,'RAB Prices Long'!$E:$E,'All Prices combined'!$G62)))),2)</f>
        <v>9.2200000000000006</v>
      </c>
      <c r="BE62" s="2">
        <f>ROUND(IF($B62="Annuity",SUMIFS('Annuity Prices'!BH:BH,'Annuity Prices'!$B:$B,$D62,'Annuity Prices'!$E:$E,$G62),IF($B62="RAB Short",SUMIFS('RAB Prices Short'!BH:BH,'RAB Prices Short'!$B:$B,'All Prices combined'!$D62,'RAB Prices Short'!$E:$E,'All Prices combined'!$G62),IF($B62="RAB Long",SUMIFS('RAB Prices Long'!BH:BH,'RAB Prices Long'!$B:$B,'All Prices combined'!$D62,'RAB Prices Long'!$E:$E,'All Prices combined'!$G62)))),2)</f>
        <v>9.4499999999999993</v>
      </c>
      <c r="BF62" s="2">
        <f>ROUND(IF($B62="Annuity",SUMIFS('Annuity Prices'!BI:BI,'Annuity Prices'!$B:$B,$D62,'Annuity Prices'!$E:$E,$G62),IF($B62="RAB Short",SUMIFS('RAB Prices Short'!BI:BI,'RAB Prices Short'!$B:$B,'All Prices combined'!$D62,'RAB Prices Short'!$E:$E,'All Prices combined'!$G62),IF($B62="RAB Long",SUMIFS('RAB Prices Long'!BI:BI,'RAB Prices Long'!$B:$B,'All Prices combined'!$D62,'RAB Prices Long'!$E:$E,'All Prices combined'!$G62)))),2)</f>
        <v>9.6999999999999993</v>
      </c>
      <c r="BG62" s="2">
        <f>ROUND(IF($B62="Annuity",SUMIFS('Annuity Prices'!BJ:BJ,'Annuity Prices'!$B:$B,$D62,'Annuity Prices'!$E:$E,$G62),IF($B62="RAB Short",SUMIFS('RAB Prices Short'!BJ:BJ,'RAB Prices Short'!$B:$B,'All Prices combined'!$D62,'RAB Prices Short'!$E:$E,'All Prices combined'!$G62),IF($B62="RAB Long",SUMIFS('RAB Prices Long'!BJ:BJ,'RAB Prices Long'!$B:$B,'All Prices combined'!$D62,'RAB Prices Long'!$E:$E,'All Prices combined'!$G62)))),2)</f>
        <v>9.9499999999999993</v>
      </c>
      <c r="BH62" s="2">
        <f>ROUND(IF($B62="Annuity",SUMIFS('Annuity Prices'!BK:BK,'Annuity Prices'!$B:$B,$D62,'Annuity Prices'!$E:$E,$G62),IF($B62="RAB Short",SUMIFS('RAB Prices Short'!BK:BK,'RAB Prices Short'!$B:$B,'All Prices combined'!$D62,'RAB Prices Short'!$E:$E,'All Prices combined'!$G62),IF($B62="RAB Long",SUMIFS('RAB Prices Long'!BK:BK,'RAB Prices Long'!$B:$B,'All Prices combined'!$D62,'RAB Prices Long'!$E:$E,'All Prices combined'!$G62)))),2)</f>
        <v>10.199999999999999</v>
      </c>
      <c r="BI62" s="2">
        <f>ROUND(IF($B62="Annuity",SUMIFS('Annuity Prices'!BL:BL,'Annuity Prices'!$B:$B,$D62,'Annuity Prices'!$E:$E,$G62),IF($B62="RAB Short",SUMIFS('RAB Prices Short'!BL:BL,'RAB Prices Short'!$B:$B,'All Prices combined'!$D62,'RAB Prices Short'!$E:$E,'All Prices combined'!$G62),IF($B62="RAB Long",SUMIFS('RAB Prices Long'!BL:BL,'RAB Prices Long'!$B:$B,'All Prices combined'!$D62,'RAB Prices Long'!$E:$E,'All Prices combined'!$G62)))),2)</f>
        <v>10.45</v>
      </c>
      <c r="BJ62" s="2">
        <f>ROUND(IF($B62="Annuity",SUMIFS('Annuity Prices'!BM:BM,'Annuity Prices'!$B:$B,$D62,'Annuity Prices'!$E:$E,$G62),IF($B62="RAB Short",SUMIFS('RAB Prices Short'!BM:BM,'RAB Prices Short'!$B:$B,'All Prices combined'!$D62,'RAB Prices Short'!$E:$E,'All Prices combined'!$G62),IF($B62="RAB Long",SUMIFS('RAB Prices Long'!BM:BM,'RAB Prices Long'!$B:$B,'All Prices combined'!$D62,'RAB Prices Long'!$E:$E,'All Prices combined'!$G62)))),2)</f>
        <v>10.73</v>
      </c>
      <c r="BK62" s="2">
        <f>ROUND(IF($B62="Annuity",SUMIFS('Annuity Prices'!BN:BN,'Annuity Prices'!$B:$B,$D62,'Annuity Prices'!$E:$E,$G62),IF($B62="RAB Short",SUMIFS('RAB Prices Short'!BN:BN,'RAB Prices Short'!$B:$B,'All Prices combined'!$D62,'RAB Prices Short'!$E:$E,'All Prices combined'!$G62),IF($B62="RAB Long",SUMIFS('RAB Prices Long'!BN:BN,'RAB Prices Long'!$B:$B,'All Prices combined'!$D62,'RAB Prices Long'!$E:$E,'All Prices combined'!$G62)))),2)</f>
        <v>11</v>
      </c>
      <c r="BL62" s="2">
        <f>ROUND(IF($B62="Annuity",SUMIFS('Annuity Prices'!BO:BO,'Annuity Prices'!$B:$B,$D62,'Annuity Prices'!$E:$E,$G62),IF($B62="RAB Short",SUMIFS('RAB Prices Short'!BO:BO,'RAB Prices Short'!$B:$B,'All Prices combined'!$D62,'RAB Prices Short'!$E:$E,'All Prices combined'!$G62),IF($B62="RAB Long",SUMIFS('RAB Prices Long'!BO:BO,'RAB Prices Long'!$B:$B,'All Prices combined'!$D62,'RAB Prices Long'!$E:$E,'All Prices combined'!$G62)))),2)</f>
        <v>11.28</v>
      </c>
      <c r="BM62" s="2">
        <f>ROUND(IF($B62="Annuity",SUMIFS('Annuity Prices'!BP:BP,'Annuity Prices'!$B:$B,$D62,'Annuity Prices'!$E:$E,$G62),IF($B62="RAB Short",SUMIFS('RAB Prices Short'!BP:BP,'RAB Prices Short'!$B:$B,'All Prices combined'!$D62,'RAB Prices Short'!$E:$E,'All Prices combined'!$G62),IF($B62="RAB Long",SUMIFS('RAB Prices Long'!BP:BP,'RAB Prices Long'!$B:$B,'All Prices combined'!$D62,'RAB Prices Long'!$E:$E,'All Prices combined'!$G62)))),2)</f>
        <v>11.56</v>
      </c>
      <c r="BN62" s="2">
        <f>ROUND(IF($B62="Annuity",SUMIFS('Annuity Prices'!BQ:BQ,'Annuity Prices'!$B:$B,$D62,'Annuity Prices'!$E:$E,$G62),IF($B62="RAB Short",SUMIFS('RAB Prices Short'!BQ:BQ,'RAB Prices Short'!$B:$B,'All Prices combined'!$D62,'RAB Prices Short'!$E:$E,'All Prices combined'!$G62),IF($B62="RAB Long",SUMIFS('RAB Prices Long'!BQ:BQ,'RAB Prices Long'!$B:$B,'All Prices combined'!$D62,'RAB Prices Long'!$E:$E,'All Prices combined'!$G62)))),2)</f>
        <v>11.87</v>
      </c>
      <c r="BO62" s="2">
        <f>ROUND(IF($B62="Annuity",SUMIFS('Annuity Prices'!BR:BR,'Annuity Prices'!$B:$B,$D62,'Annuity Prices'!$E:$E,$G62),IF($B62="RAB Short",SUMIFS('RAB Prices Short'!BR:BR,'RAB Prices Short'!$B:$B,'All Prices combined'!$D62,'RAB Prices Short'!$E:$E,'All Prices combined'!$G62),IF($B62="RAB Long",SUMIFS('RAB Prices Long'!BR:BR,'RAB Prices Long'!$B:$B,'All Prices combined'!$D62,'RAB Prices Long'!$E:$E,'All Prices combined'!$G62)))),2)</f>
        <v>12.17</v>
      </c>
      <c r="BP62" s="2">
        <f>ROUND(IF($B62="Annuity",SUMIFS('Annuity Prices'!BS:BS,'Annuity Prices'!$B:$B,$D62,'Annuity Prices'!$E:$E,$G62),IF($B62="RAB Short",SUMIFS('RAB Prices Short'!BS:BS,'RAB Prices Short'!$B:$B,'All Prices combined'!$D62,'RAB Prices Short'!$E:$E,'All Prices combined'!$G62),IF($B62="RAB Long",SUMIFS('RAB Prices Long'!BS:BS,'RAB Prices Long'!$B:$B,'All Prices combined'!$D62,'RAB Prices Long'!$E:$E,'All Prices combined'!$G62)))),2)</f>
        <v>12.47</v>
      </c>
      <c r="BQ62" s="2">
        <f>ROUND(IF($B62="Annuity",SUMIFS('Annuity Prices'!BT:BT,'Annuity Prices'!$B:$B,$D62,'Annuity Prices'!$E:$E,$G62),IF($B62="RAB Short",SUMIFS('RAB Prices Short'!BT:BT,'RAB Prices Short'!$B:$B,'All Prices combined'!$D62,'RAB Prices Short'!$E:$E,'All Prices combined'!$G62),IF($B62="RAB Long",SUMIFS('RAB Prices Long'!BT:BT,'RAB Prices Long'!$B:$B,'All Prices combined'!$D62,'RAB Prices Long'!$E:$E,'All Prices combined'!$G62)))),2)</f>
        <v>12.78</v>
      </c>
      <c r="BR62" s="2">
        <f>ROUND(IF($B62="Annuity",SUMIFS('Annuity Prices'!BU:BU,'Annuity Prices'!$B:$B,$D62,'Annuity Prices'!$E:$E,$G62),IF($B62="RAB Short",SUMIFS('RAB Prices Short'!BU:BU,'RAB Prices Short'!$B:$B,'All Prices combined'!$D62,'RAB Prices Short'!$E:$E,'All Prices combined'!$G62),IF($B62="RAB Long",SUMIFS('RAB Prices Long'!BU:BU,'RAB Prices Long'!$B:$B,'All Prices combined'!$D62,'RAB Prices Long'!$E:$E,'All Prices combined'!$G62)))),2)</f>
        <v>13.13</v>
      </c>
      <c r="BS62" s="2">
        <f>ROUND(IF($B62="Annuity",SUMIFS('Annuity Prices'!BV:BV,'Annuity Prices'!$B:$B,$D62,'Annuity Prices'!$E:$E,$G62),IF($B62="RAB Short",SUMIFS('RAB Prices Short'!BV:BV,'RAB Prices Short'!$B:$B,'All Prices combined'!$D62,'RAB Prices Short'!$E:$E,'All Prices combined'!$G62),IF($B62="RAB Long",SUMIFS('RAB Prices Long'!BV:BV,'RAB Prices Long'!$B:$B,'All Prices combined'!$D62,'RAB Prices Long'!$E:$E,'All Prices combined'!$G62)))),2)</f>
        <v>13.46</v>
      </c>
      <c r="BT62" s="2">
        <f>ROUND(IF($B62="Annuity",SUMIFS('Annuity Prices'!BW:BW,'Annuity Prices'!$B:$B,$D62,'Annuity Prices'!$E:$E,$G62),IF($B62="RAB Short",SUMIFS('RAB Prices Short'!BW:BW,'RAB Prices Short'!$B:$B,'All Prices combined'!$D62,'RAB Prices Short'!$E:$E,'All Prices combined'!$G62),IF($B62="RAB Long",SUMIFS('RAB Prices Long'!BW:BW,'RAB Prices Long'!$B:$B,'All Prices combined'!$D62,'RAB Prices Long'!$E:$E,'All Prices combined'!$G62)))),2)</f>
        <v>13.79</v>
      </c>
      <c r="BU62" s="2">
        <f>ROUND(IF($B62="Annuity",SUMIFS('Annuity Prices'!BX:BX,'Annuity Prices'!$B:$B,$D62,'Annuity Prices'!$E:$E,$G62),IF($B62="RAB Short",SUMIFS('RAB Prices Short'!BX:BX,'RAB Prices Short'!$B:$B,'All Prices combined'!$D62,'RAB Prices Short'!$E:$E,'All Prices combined'!$G62),IF($B62="RAB Long",SUMIFS('RAB Prices Long'!BX:BX,'RAB Prices Long'!$B:$B,'All Prices combined'!$D62,'RAB Prices Long'!$E:$E,'All Prices combined'!$G62)))),2)</f>
        <v>14.14</v>
      </c>
    </row>
    <row r="63" spans="2:73" x14ac:dyDescent="0.25">
      <c r="B63" t="s">
        <v>37</v>
      </c>
      <c r="C63" s="1">
        <v>12</v>
      </c>
      <c r="D63" s="1" t="s">
        <v>162</v>
      </c>
      <c r="E63" s="1" t="s">
        <v>161</v>
      </c>
      <c r="F63" s="1">
        <v>12</v>
      </c>
      <c r="G63" s="1" t="s">
        <v>40</v>
      </c>
      <c r="H63" s="1"/>
      <c r="I63" s="2">
        <f>ROUND(IF($B63="Annuity",SUMIFS('Annuity Prices'!L:L,'Annuity Prices'!$B:$B,$D63,'Annuity Prices'!$E:$E,$G63),IF($B63="RAB Short",SUMIFS('RAB Prices Short'!L:L,'RAB Prices Short'!$B:$B,'All Prices combined'!$D63,'RAB Prices Short'!$E:$E,'All Prices combined'!$G63),IF($B63="RAB Long",SUMIFS('RAB Prices Long'!L:L,'RAB Prices Long'!$B:$B,'All Prices combined'!$D63,'RAB Prices Long'!$E:$E,'All Prices combined'!$G63)))),2)</f>
        <v>1.17</v>
      </c>
      <c r="J63" s="2">
        <f>ROUND(IF($B63="Annuity",SUMIFS('Annuity Prices'!M:M,'Annuity Prices'!$B:$B,$D63,'Annuity Prices'!$E:$E,$G63),IF($B63="RAB Short",SUMIFS('RAB Prices Short'!M:M,'RAB Prices Short'!$B:$B,'All Prices combined'!$D63,'RAB Prices Short'!$E:$E,'All Prices combined'!$G63),IF($B63="RAB Long",SUMIFS('RAB Prices Long'!M:M,'RAB Prices Long'!$B:$B,'All Prices combined'!$D63,'RAB Prices Long'!$E:$E,'All Prices combined'!$G63)))),2)</f>
        <v>1.2</v>
      </c>
      <c r="K63" s="2">
        <f>ROUND(IF($B63="Annuity",SUMIFS('Annuity Prices'!N:N,'Annuity Prices'!$B:$B,$D63,'Annuity Prices'!$E:$E,$G63),IF($B63="RAB Short",SUMIFS('RAB Prices Short'!N:N,'RAB Prices Short'!$B:$B,'All Prices combined'!$D63,'RAB Prices Short'!$E:$E,'All Prices combined'!$G63),IF($B63="RAB Long",SUMIFS('RAB Prices Long'!N:N,'RAB Prices Long'!$B:$B,'All Prices combined'!$D63,'RAB Prices Long'!$E:$E,'All Prices combined'!$G63)))),2)</f>
        <v>1.24</v>
      </c>
      <c r="L63" s="2">
        <f>ROUND(IF($B63="Annuity",SUMIFS('Annuity Prices'!O:O,'Annuity Prices'!$B:$B,$D63,'Annuity Prices'!$E:$E,$G63),IF($B63="RAB Short",SUMIFS('RAB Prices Short'!O:O,'RAB Prices Short'!$B:$B,'All Prices combined'!$D63,'RAB Prices Short'!$E:$E,'All Prices combined'!$G63),IF($B63="RAB Long",SUMIFS('RAB Prices Long'!O:O,'RAB Prices Long'!$B:$B,'All Prices combined'!$D63,'RAB Prices Long'!$E:$E,'All Prices combined'!$G63)))),2)</f>
        <v>1.27</v>
      </c>
      <c r="M63" s="2">
        <f>ROUND(IF($B63="Annuity",SUMIFS('Annuity Prices'!P:P,'Annuity Prices'!$B:$B,$D63,'Annuity Prices'!$E:$E,$G63),IF($B63="RAB Short",SUMIFS('RAB Prices Short'!P:P,'RAB Prices Short'!$B:$B,'All Prices combined'!$D63,'RAB Prices Short'!$E:$E,'All Prices combined'!$G63),IF($B63="RAB Long",SUMIFS('RAB Prices Long'!P:P,'RAB Prices Long'!$B:$B,'All Prices combined'!$D63,'RAB Prices Long'!$E:$E,'All Prices combined'!$G63)))),2)</f>
        <v>1.29</v>
      </c>
      <c r="N63" s="2">
        <f>ROUND(IF($B63="Annuity",SUMIFS('Annuity Prices'!Q:Q,'Annuity Prices'!$B:$B,$D63,'Annuity Prices'!$E:$E,$G63),IF($B63="RAB Short",SUMIFS('RAB Prices Short'!Q:Q,'RAB Prices Short'!$B:$B,'All Prices combined'!$D63,'RAB Prices Short'!$E:$E,'All Prices combined'!$G63),IF($B63="RAB Long",SUMIFS('RAB Prices Long'!Q:Q,'RAB Prices Long'!$B:$B,'All Prices combined'!$D63,'RAB Prices Long'!$E:$E,'All Prices combined'!$G63)))),2)</f>
        <v>1.33</v>
      </c>
      <c r="O63" s="2">
        <f>ROUND(IF($B63="Annuity",SUMIFS('Annuity Prices'!R:R,'Annuity Prices'!$B:$B,$D63,'Annuity Prices'!$E:$E,$G63),IF($B63="RAB Short",SUMIFS('RAB Prices Short'!R:R,'RAB Prices Short'!$B:$B,'All Prices combined'!$D63,'RAB Prices Short'!$E:$E,'All Prices combined'!$G63),IF($B63="RAB Long",SUMIFS('RAB Prices Long'!R:R,'RAB Prices Long'!$B:$B,'All Prices combined'!$D63,'RAB Prices Long'!$E:$E,'All Prices combined'!$G63)))),2)</f>
        <v>1.36</v>
      </c>
      <c r="P63" s="2">
        <f>ROUND(IF($B63="Annuity",SUMIFS('Annuity Prices'!S:S,'Annuity Prices'!$B:$B,$D63,'Annuity Prices'!$E:$E,$G63),IF($B63="RAB Short",SUMIFS('RAB Prices Short'!S:S,'RAB Prices Short'!$B:$B,'All Prices combined'!$D63,'RAB Prices Short'!$E:$E,'All Prices combined'!$G63),IF($B63="RAB Long",SUMIFS('RAB Prices Long'!S:S,'RAB Prices Long'!$B:$B,'All Prices combined'!$D63,'RAB Prices Long'!$E:$E,'All Prices combined'!$G63)))),2)</f>
        <v>1.39</v>
      </c>
      <c r="Q63" s="2">
        <f>ROUND(IF($B63="Annuity",SUMIFS('Annuity Prices'!T:T,'Annuity Prices'!$B:$B,$D63,'Annuity Prices'!$E:$E,$G63),IF($B63="RAB Short",SUMIFS('RAB Prices Short'!T:T,'RAB Prices Short'!$B:$B,'All Prices combined'!$D63,'RAB Prices Short'!$E:$E,'All Prices combined'!$G63),IF($B63="RAB Long",SUMIFS('RAB Prices Long'!T:T,'RAB Prices Long'!$B:$B,'All Prices combined'!$D63,'RAB Prices Long'!$E:$E,'All Prices combined'!$G63)))),2)</f>
        <v>1.42</v>
      </c>
      <c r="R63" s="2">
        <f>ROUND(IF($B63="Annuity",SUMIFS('Annuity Prices'!U:U,'Annuity Prices'!$B:$B,$D63,'Annuity Prices'!$E:$E,$G63),IF($B63="RAB Short",SUMIFS('RAB Prices Short'!U:U,'RAB Prices Short'!$B:$B,'All Prices combined'!$D63,'RAB Prices Short'!$E:$E,'All Prices combined'!$G63),IF($B63="RAB Long",SUMIFS('RAB Prices Long'!U:U,'RAB Prices Long'!$B:$B,'All Prices combined'!$D63,'RAB Prices Long'!$E:$E,'All Prices combined'!$G63)))),2)</f>
        <v>1.46</v>
      </c>
      <c r="S63" s="2">
        <f>ROUND(IF($B63="Annuity",SUMIFS('Annuity Prices'!V:V,'Annuity Prices'!$B:$B,$D63,'Annuity Prices'!$E:$E,$G63),IF($B63="RAB Short",SUMIFS('RAB Prices Short'!V:V,'RAB Prices Short'!$B:$B,'All Prices combined'!$D63,'RAB Prices Short'!$E:$E,'All Prices combined'!$G63),IF($B63="RAB Long",SUMIFS('RAB Prices Long'!V:V,'RAB Prices Long'!$B:$B,'All Prices combined'!$D63,'RAB Prices Long'!$E:$E,'All Prices combined'!$G63)))),2)</f>
        <v>1.49</v>
      </c>
      <c r="T63" s="2">
        <f>ROUND(IF($B63="Annuity",SUMIFS('Annuity Prices'!W:W,'Annuity Prices'!$B:$B,$D63,'Annuity Prices'!$E:$E,$G63),IF($B63="RAB Short",SUMIFS('RAB Prices Short'!W:W,'RAB Prices Short'!$B:$B,'All Prices combined'!$D63,'RAB Prices Short'!$E:$E,'All Prices combined'!$G63),IF($B63="RAB Long",SUMIFS('RAB Prices Long'!W:W,'RAB Prices Long'!$B:$B,'All Prices combined'!$D63,'RAB Prices Long'!$E:$E,'All Prices combined'!$G63)))),2)</f>
        <v>1.53</v>
      </c>
      <c r="U63" s="2">
        <f>ROUND(IF($B63="Annuity",SUMIFS('Annuity Prices'!X:X,'Annuity Prices'!$B:$B,$D63,'Annuity Prices'!$E:$E,$G63),IF($B63="RAB Short",SUMIFS('RAB Prices Short'!X:X,'RAB Prices Short'!$B:$B,'All Prices combined'!$D63,'RAB Prices Short'!$E:$E,'All Prices combined'!$G63),IF($B63="RAB Long",SUMIFS('RAB Prices Long'!X:X,'RAB Prices Long'!$B:$B,'All Prices combined'!$D63,'RAB Prices Long'!$E:$E,'All Prices combined'!$G63)))),2)</f>
        <v>1.56</v>
      </c>
      <c r="V63" s="2">
        <f>ROUND(IF($B63="Annuity",SUMIFS('Annuity Prices'!Y:Y,'Annuity Prices'!$B:$B,$D63,'Annuity Prices'!$E:$E,$G63),IF($B63="RAB Short",SUMIFS('RAB Prices Short'!Y:Y,'RAB Prices Short'!$B:$B,'All Prices combined'!$D63,'RAB Prices Short'!$E:$E,'All Prices combined'!$G63),IF($B63="RAB Long",SUMIFS('RAB Prices Long'!Y:Y,'RAB Prices Long'!$B:$B,'All Prices combined'!$D63,'RAB Prices Long'!$E:$E,'All Prices combined'!$G63)))),2)</f>
        <v>1.6</v>
      </c>
      <c r="W63" s="2">
        <f>ROUND(IF($B63="Annuity",SUMIFS('Annuity Prices'!Z:Z,'Annuity Prices'!$B:$B,$D63,'Annuity Prices'!$E:$E,$G63),IF($B63="RAB Short",SUMIFS('RAB Prices Short'!Z:Z,'RAB Prices Short'!$B:$B,'All Prices combined'!$D63,'RAB Prices Short'!$E:$E,'All Prices combined'!$G63),IF($B63="RAB Long",SUMIFS('RAB Prices Long'!Z:Z,'RAB Prices Long'!$B:$B,'All Prices combined'!$D63,'RAB Prices Long'!$E:$E,'All Prices combined'!$G63)))),2)</f>
        <v>1.64</v>
      </c>
      <c r="X63" s="2">
        <f>ROUND(IF($B63="Annuity",SUMIFS('Annuity Prices'!AA:AA,'Annuity Prices'!$B:$B,$D63,'Annuity Prices'!$E:$E,$G63),IF($B63="RAB Short",SUMIFS('RAB Prices Short'!AA:AA,'RAB Prices Short'!$B:$B,'All Prices combined'!$D63,'RAB Prices Short'!$E:$E,'All Prices combined'!$G63),IF($B63="RAB Long",SUMIFS('RAB Prices Long'!AA:AA,'RAB Prices Long'!$B:$B,'All Prices combined'!$D63,'RAB Prices Long'!$E:$E,'All Prices combined'!$G63)))),2)</f>
        <v>1.68</v>
      </c>
      <c r="Y63" s="2">
        <f>ROUND(IF($B63="Annuity",SUMIFS('Annuity Prices'!AB:AB,'Annuity Prices'!$B:$B,$D63,'Annuity Prices'!$E:$E,$G63),IF($B63="RAB Short",SUMIFS('RAB Prices Short'!AB:AB,'RAB Prices Short'!$B:$B,'All Prices combined'!$D63,'RAB Prices Short'!$E:$E,'All Prices combined'!$G63),IF($B63="RAB Long",SUMIFS('RAB Prices Long'!AB:AB,'RAB Prices Long'!$B:$B,'All Prices combined'!$D63,'RAB Prices Long'!$E:$E,'All Prices combined'!$G63)))),2)</f>
        <v>1.71</v>
      </c>
      <c r="Z63" s="2">
        <f>ROUND(IF($B63="Annuity",SUMIFS('Annuity Prices'!AC:AC,'Annuity Prices'!$B:$B,$D63,'Annuity Prices'!$E:$E,$G63),IF($B63="RAB Short",SUMIFS('RAB Prices Short'!AC:AC,'RAB Prices Short'!$B:$B,'All Prices combined'!$D63,'RAB Prices Short'!$E:$E,'All Prices combined'!$G63),IF($B63="RAB Long",SUMIFS('RAB Prices Long'!AC:AC,'RAB Prices Long'!$B:$B,'All Prices combined'!$D63,'RAB Prices Long'!$E:$E,'All Prices combined'!$G63)))),2)</f>
        <v>1.76</v>
      </c>
      <c r="AA63" s="2">
        <f>ROUND(IF($B63="Annuity",SUMIFS('Annuity Prices'!AD:AD,'Annuity Prices'!$B:$B,$D63,'Annuity Prices'!$E:$E,$G63),IF($B63="RAB Short",SUMIFS('RAB Prices Short'!AD:AD,'RAB Prices Short'!$B:$B,'All Prices combined'!$D63,'RAB Prices Short'!$E:$E,'All Prices combined'!$G63),IF($B63="RAB Long",SUMIFS('RAB Prices Long'!AD:AD,'RAB Prices Long'!$B:$B,'All Prices combined'!$D63,'RAB Prices Long'!$E:$E,'All Prices combined'!$G63)))),2)</f>
        <v>1.8</v>
      </c>
      <c r="AB63" s="2">
        <f>ROUND(IF($B63="Annuity",SUMIFS('Annuity Prices'!AE:AE,'Annuity Prices'!$B:$B,$D63,'Annuity Prices'!$E:$E,$G63),IF($B63="RAB Short",SUMIFS('RAB Prices Short'!AE:AE,'RAB Prices Short'!$B:$B,'All Prices combined'!$D63,'RAB Prices Short'!$E:$E,'All Prices combined'!$G63),IF($B63="RAB Long",SUMIFS('RAB Prices Long'!AE:AE,'RAB Prices Long'!$B:$B,'All Prices combined'!$D63,'RAB Prices Long'!$E:$E,'All Prices combined'!$G63)))),2)</f>
        <v>1.85</v>
      </c>
      <c r="AC63" s="2">
        <f>ROUND(IF($B63="Annuity",SUMIFS('Annuity Prices'!AF:AF,'Annuity Prices'!$B:$B,$D63,'Annuity Prices'!$E:$E,$G63),IF($B63="RAB Short",SUMIFS('RAB Prices Short'!AF:AF,'RAB Prices Short'!$B:$B,'All Prices combined'!$D63,'RAB Prices Short'!$E:$E,'All Prices combined'!$G63),IF($B63="RAB Long",SUMIFS('RAB Prices Long'!AF:AF,'RAB Prices Long'!$B:$B,'All Prices combined'!$D63,'RAB Prices Long'!$E:$E,'All Prices combined'!$G63)))),2)</f>
        <v>1.88</v>
      </c>
      <c r="AD63" s="2">
        <f>ROUND(IF($B63="Annuity",SUMIFS('Annuity Prices'!AG:AG,'Annuity Prices'!$B:$B,$D63,'Annuity Prices'!$E:$E,$G63),IF($B63="RAB Short",SUMIFS('RAB Prices Short'!AG:AG,'RAB Prices Short'!$B:$B,'All Prices combined'!$D63,'RAB Prices Short'!$E:$E,'All Prices combined'!$G63),IF($B63="RAB Long",SUMIFS('RAB Prices Long'!AG:AG,'RAB Prices Long'!$B:$B,'All Prices combined'!$D63,'RAB Prices Long'!$E:$E,'All Prices combined'!$G63)))),2)</f>
        <v>1.93</v>
      </c>
      <c r="AE63" s="2">
        <f>ROUND(IF($B63="Annuity",SUMIFS('Annuity Prices'!AH:AH,'Annuity Prices'!$B:$B,$D63,'Annuity Prices'!$E:$E,$G63),IF($B63="RAB Short",SUMIFS('RAB Prices Short'!AH:AH,'RAB Prices Short'!$B:$B,'All Prices combined'!$D63,'RAB Prices Short'!$E:$E,'All Prices combined'!$G63),IF($B63="RAB Long",SUMIFS('RAB Prices Long'!AH:AH,'RAB Prices Long'!$B:$B,'All Prices combined'!$D63,'RAB Prices Long'!$E:$E,'All Prices combined'!$G63)))),2)</f>
        <v>1.98</v>
      </c>
      <c r="AF63" s="2">
        <f>ROUND(IF($B63="Annuity",SUMIFS('Annuity Prices'!AI:AI,'Annuity Prices'!$B:$B,$D63,'Annuity Prices'!$E:$E,$G63),IF($B63="RAB Short",SUMIFS('RAB Prices Short'!AI:AI,'RAB Prices Short'!$B:$B,'All Prices combined'!$D63,'RAB Prices Short'!$E:$E,'All Prices combined'!$G63),IF($B63="RAB Long",SUMIFS('RAB Prices Long'!AI:AI,'RAB Prices Long'!$B:$B,'All Prices combined'!$D63,'RAB Prices Long'!$E:$E,'All Prices combined'!$G63)))),2)</f>
        <v>2.0299999999999998</v>
      </c>
      <c r="AG63" s="2">
        <f>ROUND(IF($B63="Annuity",SUMIFS('Annuity Prices'!AJ:AJ,'Annuity Prices'!$B:$B,$D63,'Annuity Prices'!$E:$E,$G63),IF($B63="RAB Short",SUMIFS('RAB Prices Short'!AJ:AJ,'RAB Prices Short'!$B:$B,'All Prices combined'!$D63,'RAB Prices Short'!$E:$E,'All Prices combined'!$G63),IF($B63="RAB Long",SUMIFS('RAB Prices Long'!AJ:AJ,'RAB Prices Long'!$B:$B,'All Prices combined'!$D63,'RAB Prices Long'!$E:$E,'All Prices combined'!$G63)))),2)</f>
        <v>2.0699999999999998</v>
      </c>
      <c r="AH63" s="2">
        <f>ROUND(IF($B63="Annuity",SUMIFS('Annuity Prices'!AK:AK,'Annuity Prices'!$B:$B,$D63,'Annuity Prices'!$E:$E,$G63),IF($B63="RAB Short",SUMIFS('RAB Prices Short'!AK:AK,'RAB Prices Short'!$B:$B,'All Prices combined'!$D63,'RAB Prices Short'!$E:$E,'All Prices combined'!$G63),IF($B63="RAB Long",SUMIFS('RAB Prices Long'!AK:AK,'RAB Prices Long'!$B:$B,'All Prices combined'!$D63,'RAB Prices Long'!$E:$E,'All Prices combined'!$G63)))),2)</f>
        <v>2.12</v>
      </c>
      <c r="AI63" s="2">
        <f>ROUND(IF($B63="Annuity",SUMIFS('Annuity Prices'!AL:AL,'Annuity Prices'!$B:$B,$D63,'Annuity Prices'!$E:$E,$G63),IF($B63="RAB Short",SUMIFS('RAB Prices Short'!AL:AL,'RAB Prices Short'!$B:$B,'All Prices combined'!$D63,'RAB Prices Short'!$E:$E,'All Prices combined'!$G63),IF($B63="RAB Long",SUMIFS('RAB Prices Long'!AL:AL,'RAB Prices Long'!$B:$B,'All Prices combined'!$D63,'RAB Prices Long'!$E:$E,'All Prices combined'!$G63)))),2)</f>
        <v>2.17</v>
      </c>
      <c r="AJ63" s="2">
        <f>ROUND(IF($B63="Annuity",SUMIFS('Annuity Prices'!AM:AM,'Annuity Prices'!$B:$B,$D63,'Annuity Prices'!$E:$E,$G63),IF($B63="RAB Short",SUMIFS('RAB Prices Short'!AM:AM,'RAB Prices Short'!$B:$B,'All Prices combined'!$D63,'RAB Prices Short'!$E:$E,'All Prices combined'!$G63),IF($B63="RAB Long",SUMIFS('RAB Prices Long'!AM:AM,'RAB Prices Long'!$B:$B,'All Prices combined'!$D63,'RAB Prices Long'!$E:$E,'All Prices combined'!$G63)))),2)</f>
        <v>2.23</v>
      </c>
      <c r="AK63" s="2">
        <f>ROUND(IF($B63="Annuity",SUMIFS('Annuity Prices'!AN:AN,'Annuity Prices'!$B:$B,$D63,'Annuity Prices'!$E:$E,$G63),IF($B63="RAB Short",SUMIFS('RAB Prices Short'!AN:AN,'RAB Prices Short'!$B:$B,'All Prices combined'!$D63,'RAB Prices Short'!$E:$E,'All Prices combined'!$G63),IF($B63="RAB Long",SUMIFS('RAB Prices Long'!AN:AN,'RAB Prices Long'!$B:$B,'All Prices combined'!$D63,'RAB Prices Long'!$E:$E,'All Prices combined'!$G63)))),2)</f>
        <v>2.27</v>
      </c>
      <c r="AL63" s="2">
        <f>ROUND(IF($B63="Annuity",SUMIFS('Annuity Prices'!AO:AO,'Annuity Prices'!$B:$B,$D63,'Annuity Prices'!$E:$E,$G63),IF($B63="RAB Short",SUMIFS('RAB Prices Short'!AO:AO,'RAB Prices Short'!$B:$B,'All Prices combined'!$D63,'RAB Prices Short'!$E:$E,'All Prices combined'!$G63),IF($B63="RAB Long",SUMIFS('RAB Prices Long'!AO:AO,'RAB Prices Long'!$B:$B,'All Prices combined'!$D63,'RAB Prices Long'!$E:$E,'All Prices combined'!$G63)))),2)</f>
        <v>2.33</v>
      </c>
      <c r="AM63" s="2">
        <f>ROUND(IF($B63="Annuity",SUMIFS('Annuity Prices'!AP:AP,'Annuity Prices'!$B:$B,$D63,'Annuity Prices'!$E:$E,$G63),IF($B63="RAB Short",SUMIFS('RAB Prices Short'!AP:AP,'RAB Prices Short'!$B:$B,'All Prices combined'!$D63,'RAB Prices Short'!$E:$E,'All Prices combined'!$G63),IF($B63="RAB Long",SUMIFS('RAB Prices Long'!AP:AP,'RAB Prices Long'!$B:$B,'All Prices combined'!$D63,'RAB Prices Long'!$E:$E,'All Prices combined'!$G63)))),2)</f>
        <v>2.39</v>
      </c>
      <c r="AN63" s="2">
        <f>ROUND(IF($B63="Annuity",SUMIFS('Annuity Prices'!AQ:AQ,'Annuity Prices'!$B:$B,$D63,'Annuity Prices'!$E:$E,$G63),IF($B63="RAB Short",SUMIFS('RAB Prices Short'!AQ:AQ,'RAB Prices Short'!$B:$B,'All Prices combined'!$D63,'RAB Prices Short'!$E:$E,'All Prices combined'!$G63),IF($B63="RAB Long",SUMIFS('RAB Prices Long'!AQ:AQ,'RAB Prices Long'!$B:$B,'All Prices combined'!$D63,'RAB Prices Long'!$E:$E,'All Prices combined'!$G63)))),2)</f>
        <v>2.4500000000000002</v>
      </c>
      <c r="AO63" s="2">
        <f>ROUND(IF($B63="Annuity",SUMIFS('Annuity Prices'!AR:AR,'Annuity Prices'!$B:$B,$D63,'Annuity Prices'!$E:$E,$G63),IF($B63="RAB Short",SUMIFS('RAB Prices Short'!AR:AR,'RAB Prices Short'!$B:$B,'All Prices combined'!$D63,'RAB Prices Short'!$E:$E,'All Prices combined'!$G63),IF($B63="RAB Long",SUMIFS('RAB Prices Long'!AR:AR,'RAB Prices Long'!$B:$B,'All Prices combined'!$D63,'RAB Prices Long'!$E:$E,'All Prices combined'!$G63)))),2)</f>
        <v>0.94</v>
      </c>
      <c r="AP63" s="2">
        <f>ROUND(IF($B63="Annuity",SUMIFS('Annuity Prices'!AS:AS,'Annuity Prices'!$B:$B,$D63,'Annuity Prices'!$E:$E,$G63),IF($B63="RAB Short",SUMIFS('RAB Prices Short'!AS:AS,'RAB Prices Short'!$B:$B,'All Prices combined'!$D63,'RAB Prices Short'!$E:$E,'All Prices combined'!$G63),IF($B63="RAB Long",SUMIFS('RAB Prices Long'!AS:AS,'RAB Prices Long'!$B:$B,'All Prices combined'!$D63,'RAB Prices Long'!$E:$E,'All Prices combined'!$G63)))),2)</f>
        <v>1.17</v>
      </c>
      <c r="AQ63" s="2">
        <f>ROUND(IF($B63="Annuity",SUMIFS('Annuity Prices'!AT:AT,'Annuity Prices'!$B:$B,$D63,'Annuity Prices'!$E:$E,$G63),IF($B63="RAB Short",SUMIFS('RAB Prices Short'!AT:AT,'RAB Prices Short'!$B:$B,'All Prices combined'!$D63,'RAB Prices Short'!$E:$E,'All Prices combined'!$G63),IF($B63="RAB Long",SUMIFS('RAB Prices Long'!AT:AT,'RAB Prices Long'!$B:$B,'All Prices combined'!$D63,'RAB Prices Long'!$E:$E,'All Prices combined'!$G63)))),2)</f>
        <v>1.2</v>
      </c>
      <c r="AR63" s="2">
        <f>ROUND(IF($B63="Annuity",SUMIFS('Annuity Prices'!AU:AU,'Annuity Prices'!$B:$B,$D63,'Annuity Prices'!$E:$E,$G63),IF($B63="RAB Short",SUMIFS('RAB Prices Short'!AU:AU,'RAB Prices Short'!$B:$B,'All Prices combined'!$D63,'RAB Prices Short'!$E:$E,'All Prices combined'!$G63),IF($B63="RAB Long",SUMIFS('RAB Prices Long'!AU:AU,'RAB Prices Long'!$B:$B,'All Prices combined'!$D63,'RAB Prices Long'!$E:$E,'All Prices combined'!$G63)))),2)</f>
        <v>1.24</v>
      </c>
      <c r="AS63" s="2">
        <f>ROUND(IF($B63="Annuity",SUMIFS('Annuity Prices'!AV:AV,'Annuity Prices'!$B:$B,$D63,'Annuity Prices'!$E:$E,$G63),IF($B63="RAB Short",SUMIFS('RAB Prices Short'!AV:AV,'RAB Prices Short'!$B:$B,'All Prices combined'!$D63,'RAB Prices Short'!$E:$E,'All Prices combined'!$G63),IF($B63="RAB Long",SUMIFS('RAB Prices Long'!AV:AV,'RAB Prices Long'!$B:$B,'All Prices combined'!$D63,'RAB Prices Long'!$E:$E,'All Prices combined'!$G63)))),2)</f>
        <v>1.27</v>
      </c>
      <c r="AT63" s="2">
        <f>ROUND(IF($B63="Annuity",SUMIFS('Annuity Prices'!AW:AW,'Annuity Prices'!$B:$B,$D63,'Annuity Prices'!$E:$E,$G63),IF($B63="RAB Short",SUMIFS('RAB Prices Short'!AW:AW,'RAB Prices Short'!$B:$B,'All Prices combined'!$D63,'RAB Prices Short'!$E:$E,'All Prices combined'!$G63),IF($B63="RAB Long",SUMIFS('RAB Prices Long'!AW:AW,'RAB Prices Long'!$B:$B,'All Prices combined'!$D63,'RAB Prices Long'!$E:$E,'All Prices combined'!$G63)))),2)</f>
        <v>1.29</v>
      </c>
      <c r="AU63" s="2">
        <f>ROUND(IF($B63="Annuity",SUMIFS('Annuity Prices'!AX:AX,'Annuity Prices'!$B:$B,$D63,'Annuity Prices'!$E:$E,$G63),IF($B63="RAB Short",SUMIFS('RAB Prices Short'!AX:AX,'RAB Prices Short'!$B:$B,'All Prices combined'!$D63,'RAB Prices Short'!$E:$E,'All Prices combined'!$G63),IF($B63="RAB Long",SUMIFS('RAB Prices Long'!AX:AX,'RAB Prices Long'!$B:$B,'All Prices combined'!$D63,'RAB Prices Long'!$E:$E,'All Prices combined'!$G63)))),2)</f>
        <v>1.33</v>
      </c>
      <c r="AV63" s="2">
        <f>ROUND(IF($B63="Annuity",SUMIFS('Annuity Prices'!AY:AY,'Annuity Prices'!$B:$B,$D63,'Annuity Prices'!$E:$E,$G63),IF($B63="RAB Short",SUMIFS('RAB Prices Short'!AY:AY,'RAB Prices Short'!$B:$B,'All Prices combined'!$D63,'RAB Prices Short'!$E:$E,'All Prices combined'!$G63),IF($B63="RAB Long",SUMIFS('RAB Prices Long'!AY:AY,'RAB Prices Long'!$B:$B,'All Prices combined'!$D63,'RAB Prices Long'!$E:$E,'All Prices combined'!$G63)))),2)</f>
        <v>1.36</v>
      </c>
      <c r="AW63" s="2">
        <f>ROUND(IF($B63="Annuity",SUMIFS('Annuity Prices'!AZ:AZ,'Annuity Prices'!$B:$B,$D63,'Annuity Prices'!$E:$E,$G63),IF($B63="RAB Short",SUMIFS('RAB Prices Short'!AZ:AZ,'RAB Prices Short'!$B:$B,'All Prices combined'!$D63,'RAB Prices Short'!$E:$E,'All Prices combined'!$G63),IF($B63="RAB Long",SUMIFS('RAB Prices Long'!AZ:AZ,'RAB Prices Long'!$B:$B,'All Prices combined'!$D63,'RAB Prices Long'!$E:$E,'All Prices combined'!$G63)))),2)</f>
        <v>1.39</v>
      </c>
      <c r="AX63" s="2">
        <f>ROUND(IF($B63="Annuity",SUMIFS('Annuity Prices'!BA:BA,'Annuity Prices'!$B:$B,$D63,'Annuity Prices'!$E:$E,$G63),IF($B63="RAB Short",SUMIFS('RAB Prices Short'!BA:BA,'RAB Prices Short'!$B:$B,'All Prices combined'!$D63,'RAB Prices Short'!$E:$E,'All Prices combined'!$G63),IF($B63="RAB Long",SUMIFS('RAB Prices Long'!BA:BA,'RAB Prices Long'!$B:$B,'All Prices combined'!$D63,'RAB Prices Long'!$E:$E,'All Prices combined'!$G63)))),2)</f>
        <v>1.42</v>
      </c>
      <c r="AY63" s="2">
        <f>ROUND(IF($B63="Annuity",SUMIFS('Annuity Prices'!BB:BB,'Annuity Prices'!$B:$B,$D63,'Annuity Prices'!$E:$E,$G63),IF($B63="RAB Short",SUMIFS('RAB Prices Short'!BB:BB,'RAB Prices Short'!$B:$B,'All Prices combined'!$D63,'RAB Prices Short'!$E:$E,'All Prices combined'!$G63),IF($B63="RAB Long",SUMIFS('RAB Prices Long'!BB:BB,'RAB Prices Long'!$B:$B,'All Prices combined'!$D63,'RAB Prices Long'!$E:$E,'All Prices combined'!$G63)))),2)</f>
        <v>1.46</v>
      </c>
      <c r="AZ63" s="2">
        <f>ROUND(IF($B63="Annuity",SUMIFS('Annuity Prices'!BC:BC,'Annuity Prices'!$B:$B,$D63,'Annuity Prices'!$E:$E,$G63),IF($B63="RAB Short",SUMIFS('RAB Prices Short'!BC:BC,'RAB Prices Short'!$B:$B,'All Prices combined'!$D63,'RAB Prices Short'!$E:$E,'All Prices combined'!$G63),IF($B63="RAB Long",SUMIFS('RAB Prices Long'!BC:BC,'RAB Prices Long'!$B:$B,'All Prices combined'!$D63,'RAB Prices Long'!$E:$E,'All Prices combined'!$G63)))),2)</f>
        <v>1.49</v>
      </c>
      <c r="BA63" s="2">
        <f>ROUND(IF($B63="Annuity",SUMIFS('Annuity Prices'!BD:BD,'Annuity Prices'!$B:$B,$D63,'Annuity Prices'!$E:$E,$G63),IF($B63="RAB Short",SUMIFS('RAB Prices Short'!BD:BD,'RAB Prices Short'!$B:$B,'All Prices combined'!$D63,'RAB Prices Short'!$E:$E,'All Prices combined'!$G63),IF($B63="RAB Long",SUMIFS('RAB Prices Long'!BD:BD,'RAB Prices Long'!$B:$B,'All Prices combined'!$D63,'RAB Prices Long'!$E:$E,'All Prices combined'!$G63)))),2)</f>
        <v>1.53</v>
      </c>
      <c r="BB63" s="2">
        <f>ROUND(IF($B63="Annuity",SUMIFS('Annuity Prices'!BE:BE,'Annuity Prices'!$B:$B,$D63,'Annuity Prices'!$E:$E,$G63),IF($B63="RAB Short",SUMIFS('RAB Prices Short'!BE:BE,'RAB Prices Short'!$B:$B,'All Prices combined'!$D63,'RAB Prices Short'!$E:$E,'All Prices combined'!$G63),IF($B63="RAB Long",SUMIFS('RAB Prices Long'!BE:BE,'RAB Prices Long'!$B:$B,'All Prices combined'!$D63,'RAB Prices Long'!$E:$E,'All Prices combined'!$G63)))),2)</f>
        <v>1.56</v>
      </c>
      <c r="BC63" s="2">
        <f>ROUND(IF($B63="Annuity",SUMIFS('Annuity Prices'!BF:BF,'Annuity Prices'!$B:$B,$D63,'Annuity Prices'!$E:$E,$G63),IF($B63="RAB Short",SUMIFS('RAB Prices Short'!BF:BF,'RAB Prices Short'!$B:$B,'All Prices combined'!$D63,'RAB Prices Short'!$E:$E,'All Prices combined'!$G63),IF($B63="RAB Long",SUMIFS('RAB Prices Long'!BF:BF,'RAB Prices Long'!$B:$B,'All Prices combined'!$D63,'RAB Prices Long'!$E:$E,'All Prices combined'!$G63)))),2)</f>
        <v>1.6</v>
      </c>
      <c r="BD63" s="2">
        <f>ROUND(IF($B63="Annuity",SUMIFS('Annuity Prices'!BG:BG,'Annuity Prices'!$B:$B,$D63,'Annuity Prices'!$E:$E,$G63),IF($B63="RAB Short",SUMIFS('RAB Prices Short'!BG:BG,'RAB Prices Short'!$B:$B,'All Prices combined'!$D63,'RAB Prices Short'!$E:$E,'All Prices combined'!$G63),IF($B63="RAB Long",SUMIFS('RAB Prices Long'!BG:BG,'RAB Prices Long'!$B:$B,'All Prices combined'!$D63,'RAB Prices Long'!$E:$E,'All Prices combined'!$G63)))),2)</f>
        <v>1.64</v>
      </c>
      <c r="BE63" s="2">
        <f>ROUND(IF($B63="Annuity",SUMIFS('Annuity Prices'!BH:BH,'Annuity Prices'!$B:$B,$D63,'Annuity Prices'!$E:$E,$G63),IF($B63="RAB Short",SUMIFS('RAB Prices Short'!BH:BH,'RAB Prices Short'!$B:$B,'All Prices combined'!$D63,'RAB Prices Short'!$E:$E,'All Prices combined'!$G63),IF($B63="RAB Long",SUMIFS('RAB Prices Long'!BH:BH,'RAB Prices Long'!$B:$B,'All Prices combined'!$D63,'RAB Prices Long'!$E:$E,'All Prices combined'!$G63)))),2)</f>
        <v>1.68</v>
      </c>
      <c r="BF63" s="2">
        <f>ROUND(IF($B63="Annuity",SUMIFS('Annuity Prices'!BI:BI,'Annuity Prices'!$B:$B,$D63,'Annuity Prices'!$E:$E,$G63),IF($B63="RAB Short",SUMIFS('RAB Prices Short'!BI:BI,'RAB Prices Short'!$B:$B,'All Prices combined'!$D63,'RAB Prices Short'!$E:$E,'All Prices combined'!$G63),IF($B63="RAB Long",SUMIFS('RAB Prices Long'!BI:BI,'RAB Prices Long'!$B:$B,'All Prices combined'!$D63,'RAB Prices Long'!$E:$E,'All Prices combined'!$G63)))),2)</f>
        <v>1.71</v>
      </c>
      <c r="BG63" s="2">
        <f>ROUND(IF($B63="Annuity",SUMIFS('Annuity Prices'!BJ:BJ,'Annuity Prices'!$B:$B,$D63,'Annuity Prices'!$E:$E,$G63),IF($B63="RAB Short",SUMIFS('RAB Prices Short'!BJ:BJ,'RAB Prices Short'!$B:$B,'All Prices combined'!$D63,'RAB Prices Short'!$E:$E,'All Prices combined'!$G63),IF($B63="RAB Long",SUMIFS('RAB Prices Long'!BJ:BJ,'RAB Prices Long'!$B:$B,'All Prices combined'!$D63,'RAB Prices Long'!$E:$E,'All Prices combined'!$G63)))),2)</f>
        <v>1.76</v>
      </c>
      <c r="BH63" s="2">
        <f>ROUND(IF($B63="Annuity",SUMIFS('Annuity Prices'!BK:BK,'Annuity Prices'!$B:$B,$D63,'Annuity Prices'!$E:$E,$G63),IF($B63="RAB Short",SUMIFS('RAB Prices Short'!BK:BK,'RAB Prices Short'!$B:$B,'All Prices combined'!$D63,'RAB Prices Short'!$E:$E,'All Prices combined'!$G63),IF($B63="RAB Long",SUMIFS('RAB Prices Long'!BK:BK,'RAB Prices Long'!$B:$B,'All Prices combined'!$D63,'RAB Prices Long'!$E:$E,'All Prices combined'!$G63)))),2)</f>
        <v>1.8</v>
      </c>
      <c r="BI63" s="2">
        <f>ROUND(IF($B63="Annuity",SUMIFS('Annuity Prices'!BL:BL,'Annuity Prices'!$B:$B,$D63,'Annuity Prices'!$E:$E,$G63),IF($B63="RAB Short",SUMIFS('RAB Prices Short'!BL:BL,'RAB Prices Short'!$B:$B,'All Prices combined'!$D63,'RAB Prices Short'!$E:$E,'All Prices combined'!$G63),IF($B63="RAB Long",SUMIFS('RAB Prices Long'!BL:BL,'RAB Prices Long'!$B:$B,'All Prices combined'!$D63,'RAB Prices Long'!$E:$E,'All Prices combined'!$G63)))),2)</f>
        <v>1.85</v>
      </c>
      <c r="BJ63" s="2">
        <f>ROUND(IF($B63="Annuity",SUMIFS('Annuity Prices'!BM:BM,'Annuity Prices'!$B:$B,$D63,'Annuity Prices'!$E:$E,$G63),IF($B63="RAB Short",SUMIFS('RAB Prices Short'!BM:BM,'RAB Prices Short'!$B:$B,'All Prices combined'!$D63,'RAB Prices Short'!$E:$E,'All Prices combined'!$G63),IF($B63="RAB Long",SUMIFS('RAB Prices Long'!BM:BM,'RAB Prices Long'!$B:$B,'All Prices combined'!$D63,'RAB Prices Long'!$E:$E,'All Prices combined'!$G63)))),2)</f>
        <v>1.88</v>
      </c>
      <c r="BK63" s="2">
        <f>ROUND(IF($B63="Annuity",SUMIFS('Annuity Prices'!BN:BN,'Annuity Prices'!$B:$B,$D63,'Annuity Prices'!$E:$E,$G63),IF($B63="RAB Short",SUMIFS('RAB Prices Short'!BN:BN,'RAB Prices Short'!$B:$B,'All Prices combined'!$D63,'RAB Prices Short'!$E:$E,'All Prices combined'!$G63),IF($B63="RAB Long",SUMIFS('RAB Prices Long'!BN:BN,'RAB Prices Long'!$B:$B,'All Prices combined'!$D63,'RAB Prices Long'!$E:$E,'All Prices combined'!$G63)))),2)</f>
        <v>1.93</v>
      </c>
      <c r="BL63" s="2">
        <f>ROUND(IF($B63="Annuity",SUMIFS('Annuity Prices'!BO:BO,'Annuity Prices'!$B:$B,$D63,'Annuity Prices'!$E:$E,$G63),IF($B63="RAB Short",SUMIFS('RAB Prices Short'!BO:BO,'RAB Prices Short'!$B:$B,'All Prices combined'!$D63,'RAB Prices Short'!$E:$E,'All Prices combined'!$G63),IF($B63="RAB Long",SUMIFS('RAB Prices Long'!BO:BO,'RAB Prices Long'!$B:$B,'All Prices combined'!$D63,'RAB Prices Long'!$E:$E,'All Prices combined'!$G63)))),2)</f>
        <v>1.98</v>
      </c>
      <c r="BM63" s="2">
        <f>ROUND(IF($B63="Annuity",SUMIFS('Annuity Prices'!BP:BP,'Annuity Prices'!$B:$B,$D63,'Annuity Prices'!$E:$E,$G63),IF($B63="RAB Short",SUMIFS('RAB Prices Short'!BP:BP,'RAB Prices Short'!$B:$B,'All Prices combined'!$D63,'RAB Prices Short'!$E:$E,'All Prices combined'!$G63),IF($B63="RAB Long",SUMIFS('RAB Prices Long'!BP:BP,'RAB Prices Long'!$B:$B,'All Prices combined'!$D63,'RAB Prices Long'!$E:$E,'All Prices combined'!$G63)))),2)</f>
        <v>2.0299999999999998</v>
      </c>
      <c r="BN63" s="2">
        <f>ROUND(IF($B63="Annuity",SUMIFS('Annuity Prices'!BQ:BQ,'Annuity Prices'!$B:$B,$D63,'Annuity Prices'!$E:$E,$G63),IF($B63="RAB Short",SUMIFS('RAB Prices Short'!BQ:BQ,'RAB Prices Short'!$B:$B,'All Prices combined'!$D63,'RAB Prices Short'!$E:$E,'All Prices combined'!$G63),IF($B63="RAB Long",SUMIFS('RAB Prices Long'!BQ:BQ,'RAB Prices Long'!$B:$B,'All Prices combined'!$D63,'RAB Prices Long'!$E:$E,'All Prices combined'!$G63)))),2)</f>
        <v>2.0699999999999998</v>
      </c>
      <c r="BO63" s="2">
        <f>ROUND(IF($B63="Annuity",SUMIFS('Annuity Prices'!BR:BR,'Annuity Prices'!$B:$B,$D63,'Annuity Prices'!$E:$E,$G63),IF($B63="RAB Short",SUMIFS('RAB Prices Short'!BR:BR,'RAB Prices Short'!$B:$B,'All Prices combined'!$D63,'RAB Prices Short'!$E:$E,'All Prices combined'!$G63),IF($B63="RAB Long",SUMIFS('RAB Prices Long'!BR:BR,'RAB Prices Long'!$B:$B,'All Prices combined'!$D63,'RAB Prices Long'!$E:$E,'All Prices combined'!$G63)))),2)</f>
        <v>2.12</v>
      </c>
      <c r="BP63" s="2">
        <f>ROUND(IF($B63="Annuity",SUMIFS('Annuity Prices'!BS:BS,'Annuity Prices'!$B:$B,$D63,'Annuity Prices'!$E:$E,$G63),IF($B63="RAB Short",SUMIFS('RAB Prices Short'!BS:BS,'RAB Prices Short'!$B:$B,'All Prices combined'!$D63,'RAB Prices Short'!$E:$E,'All Prices combined'!$G63),IF($B63="RAB Long",SUMIFS('RAB Prices Long'!BS:BS,'RAB Prices Long'!$B:$B,'All Prices combined'!$D63,'RAB Prices Long'!$E:$E,'All Prices combined'!$G63)))),2)</f>
        <v>2.17</v>
      </c>
      <c r="BQ63" s="2">
        <f>ROUND(IF($B63="Annuity",SUMIFS('Annuity Prices'!BT:BT,'Annuity Prices'!$B:$B,$D63,'Annuity Prices'!$E:$E,$G63),IF($B63="RAB Short",SUMIFS('RAB Prices Short'!BT:BT,'RAB Prices Short'!$B:$B,'All Prices combined'!$D63,'RAB Prices Short'!$E:$E,'All Prices combined'!$G63),IF($B63="RAB Long",SUMIFS('RAB Prices Long'!BT:BT,'RAB Prices Long'!$B:$B,'All Prices combined'!$D63,'RAB Prices Long'!$E:$E,'All Prices combined'!$G63)))),2)</f>
        <v>2.23</v>
      </c>
      <c r="BR63" s="2">
        <f>ROUND(IF($B63="Annuity",SUMIFS('Annuity Prices'!BU:BU,'Annuity Prices'!$B:$B,$D63,'Annuity Prices'!$E:$E,$G63),IF($B63="RAB Short",SUMIFS('RAB Prices Short'!BU:BU,'RAB Prices Short'!$B:$B,'All Prices combined'!$D63,'RAB Prices Short'!$E:$E,'All Prices combined'!$G63),IF($B63="RAB Long",SUMIFS('RAB Prices Long'!BU:BU,'RAB Prices Long'!$B:$B,'All Prices combined'!$D63,'RAB Prices Long'!$E:$E,'All Prices combined'!$G63)))),2)</f>
        <v>2.27</v>
      </c>
      <c r="BS63" s="2">
        <f>ROUND(IF($B63="Annuity",SUMIFS('Annuity Prices'!BV:BV,'Annuity Prices'!$B:$B,$D63,'Annuity Prices'!$E:$E,$G63),IF($B63="RAB Short",SUMIFS('RAB Prices Short'!BV:BV,'RAB Prices Short'!$B:$B,'All Prices combined'!$D63,'RAB Prices Short'!$E:$E,'All Prices combined'!$G63),IF($B63="RAB Long",SUMIFS('RAB Prices Long'!BV:BV,'RAB Prices Long'!$B:$B,'All Prices combined'!$D63,'RAB Prices Long'!$E:$E,'All Prices combined'!$G63)))),2)</f>
        <v>2.33</v>
      </c>
      <c r="BT63" s="2">
        <f>ROUND(IF($B63="Annuity",SUMIFS('Annuity Prices'!BW:BW,'Annuity Prices'!$B:$B,$D63,'Annuity Prices'!$E:$E,$G63),IF($B63="RAB Short",SUMIFS('RAB Prices Short'!BW:BW,'RAB Prices Short'!$B:$B,'All Prices combined'!$D63,'RAB Prices Short'!$E:$E,'All Prices combined'!$G63),IF($B63="RAB Long",SUMIFS('RAB Prices Long'!BW:BW,'RAB Prices Long'!$B:$B,'All Prices combined'!$D63,'RAB Prices Long'!$E:$E,'All Prices combined'!$G63)))),2)</f>
        <v>2.39</v>
      </c>
      <c r="BU63" s="2">
        <f>ROUND(IF($B63="Annuity",SUMIFS('Annuity Prices'!BX:BX,'Annuity Prices'!$B:$B,$D63,'Annuity Prices'!$E:$E,$G63),IF($B63="RAB Short",SUMIFS('RAB Prices Short'!BX:BX,'RAB Prices Short'!$B:$B,'All Prices combined'!$D63,'RAB Prices Short'!$E:$E,'All Prices combined'!$G63),IF($B63="RAB Long",SUMIFS('RAB Prices Long'!BX:BX,'RAB Prices Long'!$B:$B,'All Prices combined'!$D63,'RAB Prices Long'!$E:$E,'All Prices combined'!$G63)))),2)</f>
        <v>2.4500000000000002</v>
      </c>
    </row>
    <row r="64" spans="2:73" x14ac:dyDescent="0.25">
      <c r="B64" t="s">
        <v>37</v>
      </c>
      <c r="C64" s="1">
        <v>12</v>
      </c>
      <c r="D64" s="1"/>
      <c r="E64" s="1" t="s">
        <v>161</v>
      </c>
      <c r="F64" s="1" t="s">
        <v>163</v>
      </c>
      <c r="G64" s="1" t="s">
        <v>164</v>
      </c>
      <c r="H64" s="1"/>
      <c r="I64" s="2">
        <f>ROUND(IF($B64="Annuity",SUMIFS('Annuity Prices'!L:L,'Annuity Prices'!$B:$B,$D64,'Annuity Prices'!$E:$E,$G64),IF($B64="RAB Short",SUMIFS('RAB Prices Short'!L:L,'RAB Prices Short'!$B:$B,'All Prices combined'!$D64,'RAB Prices Short'!$E:$E,'All Prices combined'!$G64),IF($B64="RAB Long",SUMIFS('RAB Prices Long'!L:L,'RAB Prices Long'!$B:$B,'All Prices combined'!$D64,'RAB Prices Long'!$E:$E,'All Prices combined'!$G64)))),2)</f>
        <v>0</v>
      </c>
      <c r="J64" s="2">
        <f>ROUND(IF($B64="Annuity",SUMIFS('Annuity Prices'!M:M,'Annuity Prices'!$B:$B,$D64,'Annuity Prices'!$E:$E,$G64),IF($B64="RAB Short",SUMIFS('RAB Prices Short'!M:M,'RAB Prices Short'!$B:$B,'All Prices combined'!$D64,'RAB Prices Short'!$E:$E,'All Prices combined'!$G64),IF($B64="RAB Long",SUMIFS('RAB Prices Long'!M:M,'RAB Prices Long'!$B:$B,'All Prices combined'!$D64,'RAB Prices Long'!$E:$E,'All Prices combined'!$G64)))),2)</f>
        <v>0</v>
      </c>
      <c r="K64" s="2">
        <f>ROUND(IF($B64="Annuity",SUMIFS('Annuity Prices'!N:N,'Annuity Prices'!$B:$B,$D64,'Annuity Prices'!$E:$E,$G64),IF($B64="RAB Short",SUMIFS('RAB Prices Short'!N:N,'RAB Prices Short'!$B:$B,'All Prices combined'!$D64,'RAB Prices Short'!$E:$E,'All Prices combined'!$G64),IF($B64="RAB Long",SUMIFS('RAB Prices Long'!N:N,'RAB Prices Long'!$B:$B,'All Prices combined'!$D64,'RAB Prices Long'!$E:$E,'All Prices combined'!$G64)))),2)</f>
        <v>0</v>
      </c>
      <c r="L64" s="2">
        <f>ROUND(IF($B64="Annuity",SUMIFS('Annuity Prices'!O:O,'Annuity Prices'!$B:$B,$D64,'Annuity Prices'!$E:$E,$G64),IF($B64="RAB Short",SUMIFS('RAB Prices Short'!O:O,'RAB Prices Short'!$B:$B,'All Prices combined'!$D64,'RAB Prices Short'!$E:$E,'All Prices combined'!$G64),IF($B64="RAB Long",SUMIFS('RAB Prices Long'!O:O,'RAB Prices Long'!$B:$B,'All Prices combined'!$D64,'RAB Prices Long'!$E:$E,'All Prices combined'!$G64)))),2)</f>
        <v>0</v>
      </c>
      <c r="M64" s="2">
        <f>ROUND(IF($B64="Annuity",SUMIFS('Annuity Prices'!P:P,'Annuity Prices'!$B:$B,$D64,'Annuity Prices'!$E:$E,$G64),IF($B64="RAB Short",SUMIFS('RAB Prices Short'!P:P,'RAB Prices Short'!$B:$B,'All Prices combined'!$D64,'RAB Prices Short'!$E:$E,'All Prices combined'!$G64),IF($B64="RAB Long",SUMIFS('RAB Prices Long'!P:P,'RAB Prices Long'!$B:$B,'All Prices combined'!$D64,'RAB Prices Long'!$E:$E,'All Prices combined'!$G64)))),2)</f>
        <v>0</v>
      </c>
      <c r="N64" s="2">
        <f>ROUND(IF($B64="Annuity",SUMIFS('Annuity Prices'!Q:Q,'Annuity Prices'!$B:$B,$D64,'Annuity Prices'!$E:$E,$G64),IF($B64="RAB Short",SUMIFS('RAB Prices Short'!Q:Q,'RAB Prices Short'!$B:$B,'All Prices combined'!$D64,'RAB Prices Short'!$E:$E,'All Prices combined'!$G64),IF($B64="RAB Long",SUMIFS('RAB Prices Long'!Q:Q,'RAB Prices Long'!$B:$B,'All Prices combined'!$D64,'RAB Prices Long'!$E:$E,'All Prices combined'!$G64)))),2)</f>
        <v>0</v>
      </c>
      <c r="O64" s="2">
        <f>ROUND(IF($B64="Annuity",SUMIFS('Annuity Prices'!R:R,'Annuity Prices'!$B:$B,$D64,'Annuity Prices'!$E:$E,$G64),IF($B64="RAB Short",SUMIFS('RAB Prices Short'!R:R,'RAB Prices Short'!$B:$B,'All Prices combined'!$D64,'RAB Prices Short'!$E:$E,'All Prices combined'!$G64),IF($B64="RAB Long",SUMIFS('RAB Prices Long'!R:R,'RAB Prices Long'!$B:$B,'All Prices combined'!$D64,'RAB Prices Long'!$E:$E,'All Prices combined'!$G64)))),2)</f>
        <v>0</v>
      </c>
      <c r="P64" s="2">
        <f>ROUND(IF($B64="Annuity",SUMIFS('Annuity Prices'!S:S,'Annuity Prices'!$B:$B,$D64,'Annuity Prices'!$E:$E,$G64),IF($B64="RAB Short",SUMIFS('RAB Prices Short'!S:S,'RAB Prices Short'!$B:$B,'All Prices combined'!$D64,'RAB Prices Short'!$E:$E,'All Prices combined'!$G64),IF($B64="RAB Long",SUMIFS('RAB Prices Long'!S:S,'RAB Prices Long'!$B:$B,'All Prices combined'!$D64,'RAB Prices Long'!$E:$E,'All Prices combined'!$G64)))),2)</f>
        <v>0</v>
      </c>
      <c r="Q64" s="2">
        <f>ROUND(IF($B64="Annuity",SUMIFS('Annuity Prices'!T:T,'Annuity Prices'!$B:$B,$D64,'Annuity Prices'!$E:$E,$G64),IF($B64="RAB Short",SUMIFS('RAB Prices Short'!T:T,'RAB Prices Short'!$B:$B,'All Prices combined'!$D64,'RAB Prices Short'!$E:$E,'All Prices combined'!$G64),IF($B64="RAB Long",SUMIFS('RAB Prices Long'!T:T,'RAB Prices Long'!$B:$B,'All Prices combined'!$D64,'RAB Prices Long'!$E:$E,'All Prices combined'!$G64)))),2)</f>
        <v>0</v>
      </c>
      <c r="R64" s="2">
        <f>ROUND(IF($B64="Annuity",SUMIFS('Annuity Prices'!U:U,'Annuity Prices'!$B:$B,$D64,'Annuity Prices'!$E:$E,$G64),IF($B64="RAB Short",SUMIFS('RAB Prices Short'!U:U,'RAB Prices Short'!$B:$B,'All Prices combined'!$D64,'RAB Prices Short'!$E:$E,'All Prices combined'!$G64),IF($B64="RAB Long",SUMIFS('RAB Prices Long'!U:U,'RAB Prices Long'!$B:$B,'All Prices combined'!$D64,'RAB Prices Long'!$E:$E,'All Prices combined'!$G64)))),2)</f>
        <v>0</v>
      </c>
      <c r="S64" s="2">
        <f>ROUND(IF($B64="Annuity",SUMIFS('Annuity Prices'!V:V,'Annuity Prices'!$B:$B,$D64,'Annuity Prices'!$E:$E,$G64),IF($B64="RAB Short",SUMIFS('RAB Prices Short'!V:V,'RAB Prices Short'!$B:$B,'All Prices combined'!$D64,'RAB Prices Short'!$E:$E,'All Prices combined'!$G64),IF($B64="RAB Long",SUMIFS('RAB Prices Long'!V:V,'RAB Prices Long'!$B:$B,'All Prices combined'!$D64,'RAB Prices Long'!$E:$E,'All Prices combined'!$G64)))),2)</f>
        <v>0</v>
      </c>
      <c r="T64" s="2">
        <f>ROUND(IF($B64="Annuity",SUMIFS('Annuity Prices'!W:W,'Annuity Prices'!$B:$B,$D64,'Annuity Prices'!$E:$E,$G64),IF($B64="RAB Short",SUMIFS('RAB Prices Short'!W:W,'RAB Prices Short'!$B:$B,'All Prices combined'!$D64,'RAB Prices Short'!$E:$E,'All Prices combined'!$G64),IF($B64="RAB Long",SUMIFS('RAB Prices Long'!W:W,'RAB Prices Long'!$B:$B,'All Prices combined'!$D64,'RAB Prices Long'!$E:$E,'All Prices combined'!$G64)))),2)</f>
        <v>0</v>
      </c>
      <c r="U64" s="2">
        <f>ROUND(IF($B64="Annuity",SUMIFS('Annuity Prices'!X:X,'Annuity Prices'!$B:$B,$D64,'Annuity Prices'!$E:$E,$G64),IF($B64="RAB Short",SUMIFS('RAB Prices Short'!X:X,'RAB Prices Short'!$B:$B,'All Prices combined'!$D64,'RAB Prices Short'!$E:$E,'All Prices combined'!$G64),IF($B64="RAB Long",SUMIFS('RAB Prices Long'!X:X,'RAB Prices Long'!$B:$B,'All Prices combined'!$D64,'RAB Prices Long'!$E:$E,'All Prices combined'!$G64)))),2)</f>
        <v>0</v>
      </c>
      <c r="V64" s="2">
        <f>ROUND(IF($B64="Annuity",SUMIFS('Annuity Prices'!Y:Y,'Annuity Prices'!$B:$B,$D64,'Annuity Prices'!$E:$E,$G64),IF($B64="RAB Short",SUMIFS('RAB Prices Short'!Y:Y,'RAB Prices Short'!$B:$B,'All Prices combined'!$D64,'RAB Prices Short'!$E:$E,'All Prices combined'!$G64),IF($B64="RAB Long",SUMIFS('RAB Prices Long'!Y:Y,'RAB Prices Long'!$B:$B,'All Prices combined'!$D64,'RAB Prices Long'!$E:$E,'All Prices combined'!$G64)))),2)</f>
        <v>0</v>
      </c>
      <c r="W64" s="2">
        <f>ROUND(IF($B64="Annuity",SUMIFS('Annuity Prices'!Z:Z,'Annuity Prices'!$B:$B,$D64,'Annuity Prices'!$E:$E,$G64),IF($B64="RAB Short",SUMIFS('RAB Prices Short'!Z:Z,'RAB Prices Short'!$B:$B,'All Prices combined'!$D64,'RAB Prices Short'!$E:$E,'All Prices combined'!$G64),IF($B64="RAB Long",SUMIFS('RAB Prices Long'!Z:Z,'RAB Prices Long'!$B:$B,'All Prices combined'!$D64,'RAB Prices Long'!$E:$E,'All Prices combined'!$G64)))),2)</f>
        <v>0</v>
      </c>
      <c r="X64" s="2">
        <f>ROUND(IF($B64="Annuity",SUMIFS('Annuity Prices'!AA:AA,'Annuity Prices'!$B:$B,$D64,'Annuity Prices'!$E:$E,$G64),IF($B64="RAB Short",SUMIFS('RAB Prices Short'!AA:AA,'RAB Prices Short'!$B:$B,'All Prices combined'!$D64,'RAB Prices Short'!$E:$E,'All Prices combined'!$G64),IF($B64="RAB Long",SUMIFS('RAB Prices Long'!AA:AA,'RAB Prices Long'!$B:$B,'All Prices combined'!$D64,'RAB Prices Long'!$E:$E,'All Prices combined'!$G64)))),2)</f>
        <v>0</v>
      </c>
      <c r="Y64" s="2">
        <f>ROUND(IF($B64="Annuity",SUMIFS('Annuity Prices'!AB:AB,'Annuity Prices'!$B:$B,$D64,'Annuity Prices'!$E:$E,$G64),IF($B64="RAB Short",SUMIFS('RAB Prices Short'!AB:AB,'RAB Prices Short'!$B:$B,'All Prices combined'!$D64,'RAB Prices Short'!$E:$E,'All Prices combined'!$G64),IF($B64="RAB Long",SUMIFS('RAB Prices Long'!AB:AB,'RAB Prices Long'!$B:$B,'All Prices combined'!$D64,'RAB Prices Long'!$E:$E,'All Prices combined'!$G64)))),2)</f>
        <v>0</v>
      </c>
      <c r="Z64" s="2">
        <f>ROUND(IF($B64="Annuity",SUMIFS('Annuity Prices'!AC:AC,'Annuity Prices'!$B:$B,$D64,'Annuity Prices'!$E:$E,$G64),IF($B64="RAB Short",SUMIFS('RAB Prices Short'!AC:AC,'RAB Prices Short'!$B:$B,'All Prices combined'!$D64,'RAB Prices Short'!$E:$E,'All Prices combined'!$G64),IF($B64="RAB Long",SUMIFS('RAB Prices Long'!AC:AC,'RAB Prices Long'!$B:$B,'All Prices combined'!$D64,'RAB Prices Long'!$E:$E,'All Prices combined'!$G64)))),2)</f>
        <v>0</v>
      </c>
      <c r="AA64" s="2">
        <f>ROUND(IF($B64="Annuity",SUMIFS('Annuity Prices'!AD:AD,'Annuity Prices'!$B:$B,$D64,'Annuity Prices'!$E:$E,$G64),IF($B64="RAB Short",SUMIFS('RAB Prices Short'!AD:AD,'RAB Prices Short'!$B:$B,'All Prices combined'!$D64,'RAB Prices Short'!$E:$E,'All Prices combined'!$G64),IF($B64="RAB Long",SUMIFS('RAB Prices Long'!AD:AD,'RAB Prices Long'!$B:$B,'All Prices combined'!$D64,'RAB Prices Long'!$E:$E,'All Prices combined'!$G64)))),2)</f>
        <v>0</v>
      </c>
      <c r="AB64" s="2">
        <f>ROUND(IF($B64="Annuity",SUMIFS('Annuity Prices'!AE:AE,'Annuity Prices'!$B:$B,$D64,'Annuity Prices'!$E:$E,$G64),IF($B64="RAB Short",SUMIFS('RAB Prices Short'!AE:AE,'RAB Prices Short'!$B:$B,'All Prices combined'!$D64,'RAB Prices Short'!$E:$E,'All Prices combined'!$G64),IF($B64="RAB Long",SUMIFS('RAB Prices Long'!AE:AE,'RAB Prices Long'!$B:$B,'All Prices combined'!$D64,'RAB Prices Long'!$E:$E,'All Prices combined'!$G64)))),2)</f>
        <v>0</v>
      </c>
      <c r="AC64" s="2">
        <f>ROUND(IF($B64="Annuity",SUMIFS('Annuity Prices'!AF:AF,'Annuity Prices'!$B:$B,$D64,'Annuity Prices'!$E:$E,$G64),IF($B64="RAB Short",SUMIFS('RAB Prices Short'!AF:AF,'RAB Prices Short'!$B:$B,'All Prices combined'!$D64,'RAB Prices Short'!$E:$E,'All Prices combined'!$G64),IF($B64="RAB Long",SUMIFS('RAB Prices Long'!AF:AF,'RAB Prices Long'!$B:$B,'All Prices combined'!$D64,'RAB Prices Long'!$E:$E,'All Prices combined'!$G64)))),2)</f>
        <v>0</v>
      </c>
      <c r="AD64" s="2">
        <f>ROUND(IF($B64="Annuity",SUMIFS('Annuity Prices'!AG:AG,'Annuity Prices'!$B:$B,$D64,'Annuity Prices'!$E:$E,$G64),IF($B64="RAB Short",SUMIFS('RAB Prices Short'!AG:AG,'RAB Prices Short'!$B:$B,'All Prices combined'!$D64,'RAB Prices Short'!$E:$E,'All Prices combined'!$G64),IF($B64="RAB Long",SUMIFS('RAB Prices Long'!AG:AG,'RAB Prices Long'!$B:$B,'All Prices combined'!$D64,'RAB Prices Long'!$E:$E,'All Prices combined'!$G64)))),2)</f>
        <v>0</v>
      </c>
      <c r="AE64" s="2">
        <f>ROUND(IF($B64="Annuity",SUMIFS('Annuity Prices'!AH:AH,'Annuity Prices'!$B:$B,$D64,'Annuity Prices'!$E:$E,$G64),IF($B64="RAB Short",SUMIFS('RAB Prices Short'!AH:AH,'RAB Prices Short'!$B:$B,'All Prices combined'!$D64,'RAB Prices Short'!$E:$E,'All Prices combined'!$G64),IF($B64="RAB Long",SUMIFS('RAB Prices Long'!AH:AH,'RAB Prices Long'!$B:$B,'All Prices combined'!$D64,'RAB Prices Long'!$E:$E,'All Prices combined'!$G64)))),2)</f>
        <v>0</v>
      </c>
      <c r="AF64" s="2">
        <f>ROUND(IF($B64="Annuity",SUMIFS('Annuity Prices'!AI:AI,'Annuity Prices'!$B:$B,$D64,'Annuity Prices'!$E:$E,$G64),IF($B64="RAB Short",SUMIFS('RAB Prices Short'!AI:AI,'RAB Prices Short'!$B:$B,'All Prices combined'!$D64,'RAB Prices Short'!$E:$E,'All Prices combined'!$G64),IF($B64="RAB Long",SUMIFS('RAB Prices Long'!AI:AI,'RAB Prices Long'!$B:$B,'All Prices combined'!$D64,'RAB Prices Long'!$E:$E,'All Prices combined'!$G64)))),2)</f>
        <v>0</v>
      </c>
      <c r="AG64" s="2">
        <f>ROUND(IF($B64="Annuity",SUMIFS('Annuity Prices'!AJ:AJ,'Annuity Prices'!$B:$B,$D64,'Annuity Prices'!$E:$E,$G64),IF($B64="RAB Short",SUMIFS('RAB Prices Short'!AJ:AJ,'RAB Prices Short'!$B:$B,'All Prices combined'!$D64,'RAB Prices Short'!$E:$E,'All Prices combined'!$G64),IF($B64="RAB Long",SUMIFS('RAB Prices Long'!AJ:AJ,'RAB Prices Long'!$B:$B,'All Prices combined'!$D64,'RAB Prices Long'!$E:$E,'All Prices combined'!$G64)))),2)</f>
        <v>0</v>
      </c>
      <c r="AH64" s="2">
        <f>ROUND(IF($B64="Annuity",SUMIFS('Annuity Prices'!AK:AK,'Annuity Prices'!$B:$B,$D64,'Annuity Prices'!$E:$E,$G64),IF($B64="RAB Short",SUMIFS('RAB Prices Short'!AK:AK,'RAB Prices Short'!$B:$B,'All Prices combined'!$D64,'RAB Prices Short'!$E:$E,'All Prices combined'!$G64),IF($B64="RAB Long",SUMIFS('RAB Prices Long'!AK:AK,'RAB Prices Long'!$B:$B,'All Prices combined'!$D64,'RAB Prices Long'!$E:$E,'All Prices combined'!$G64)))),2)</f>
        <v>0</v>
      </c>
      <c r="AI64" s="2">
        <f>ROUND(IF($B64="Annuity",SUMIFS('Annuity Prices'!AL:AL,'Annuity Prices'!$B:$B,$D64,'Annuity Prices'!$E:$E,$G64),IF($B64="RAB Short",SUMIFS('RAB Prices Short'!AL:AL,'RAB Prices Short'!$B:$B,'All Prices combined'!$D64,'RAB Prices Short'!$E:$E,'All Prices combined'!$G64),IF($B64="RAB Long",SUMIFS('RAB Prices Long'!AL:AL,'RAB Prices Long'!$B:$B,'All Prices combined'!$D64,'RAB Prices Long'!$E:$E,'All Prices combined'!$G64)))),2)</f>
        <v>0</v>
      </c>
      <c r="AJ64" s="2">
        <f>ROUND(IF($B64="Annuity",SUMIFS('Annuity Prices'!AM:AM,'Annuity Prices'!$B:$B,$D64,'Annuity Prices'!$E:$E,$G64),IF($B64="RAB Short",SUMIFS('RAB Prices Short'!AM:AM,'RAB Prices Short'!$B:$B,'All Prices combined'!$D64,'RAB Prices Short'!$E:$E,'All Prices combined'!$G64),IF($B64="RAB Long",SUMIFS('RAB Prices Long'!AM:AM,'RAB Prices Long'!$B:$B,'All Prices combined'!$D64,'RAB Prices Long'!$E:$E,'All Prices combined'!$G64)))),2)</f>
        <v>0</v>
      </c>
      <c r="AK64" s="2">
        <f>ROUND(IF($B64="Annuity",SUMIFS('Annuity Prices'!AN:AN,'Annuity Prices'!$B:$B,$D64,'Annuity Prices'!$E:$E,$G64),IF($B64="RAB Short",SUMIFS('RAB Prices Short'!AN:AN,'RAB Prices Short'!$B:$B,'All Prices combined'!$D64,'RAB Prices Short'!$E:$E,'All Prices combined'!$G64),IF($B64="RAB Long",SUMIFS('RAB Prices Long'!AN:AN,'RAB Prices Long'!$B:$B,'All Prices combined'!$D64,'RAB Prices Long'!$E:$E,'All Prices combined'!$G64)))),2)</f>
        <v>0</v>
      </c>
      <c r="AL64" s="2">
        <f>ROUND(IF($B64="Annuity",SUMIFS('Annuity Prices'!AO:AO,'Annuity Prices'!$B:$B,$D64,'Annuity Prices'!$E:$E,$G64),IF($B64="RAB Short",SUMIFS('RAB Prices Short'!AO:AO,'RAB Prices Short'!$B:$B,'All Prices combined'!$D64,'RAB Prices Short'!$E:$E,'All Prices combined'!$G64),IF($B64="RAB Long",SUMIFS('RAB Prices Long'!AO:AO,'RAB Prices Long'!$B:$B,'All Prices combined'!$D64,'RAB Prices Long'!$E:$E,'All Prices combined'!$G64)))),2)</f>
        <v>0</v>
      </c>
      <c r="AM64" s="2">
        <f>ROUND(IF($B64="Annuity",SUMIFS('Annuity Prices'!AP:AP,'Annuity Prices'!$B:$B,$D64,'Annuity Prices'!$E:$E,$G64),IF($B64="RAB Short",SUMIFS('RAB Prices Short'!AP:AP,'RAB Prices Short'!$B:$B,'All Prices combined'!$D64,'RAB Prices Short'!$E:$E,'All Prices combined'!$G64),IF($B64="RAB Long",SUMIFS('RAB Prices Long'!AP:AP,'RAB Prices Long'!$B:$B,'All Prices combined'!$D64,'RAB Prices Long'!$E:$E,'All Prices combined'!$G64)))),2)</f>
        <v>0</v>
      </c>
      <c r="AN64" s="2">
        <f>ROUND(IF($B64="Annuity",SUMIFS('Annuity Prices'!AQ:AQ,'Annuity Prices'!$B:$B,$D64,'Annuity Prices'!$E:$E,$G64),IF($B64="RAB Short",SUMIFS('RAB Prices Short'!AQ:AQ,'RAB Prices Short'!$B:$B,'All Prices combined'!$D64,'RAB Prices Short'!$E:$E,'All Prices combined'!$G64),IF($B64="RAB Long",SUMIFS('RAB Prices Long'!AQ:AQ,'RAB Prices Long'!$B:$B,'All Prices combined'!$D64,'RAB Prices Long'!$E:$E,'All Prices combined'!$G64)))),2)</f>
        <v>0</v>
      </c>
      <c r="AO64" s="2">
        <f>ROUND(IF($B64="Annuity",SUMIFS('Annuity Prices'!AR:AR,'Annuity Prices'!$B:$B,$D64,'Annuity Prices'!$E:$E,$G64),IF($B64="RAB Short",SUMIFS('RAB Prices Short'!AR:AR,'RAB Prices Short'!$B:$B,'All Prices combined'!$D64,'RAB Prices Short'!$E:$E,'All Prices combined'!$G64),IF($B64="RAB Long",SUMIFS('RAB Prices Long'!AR:AR,'RAB Prices Long'!$B:$B,'All Prices combined'!$D64,'RAB Prices Long'!$E:$E,'All Prices combined'!$G64)))),2)</f>
        <v>0</v>
      </c>
      <c r="AP64" s="2">
        <f>ROUND(IF($B64="Annuity",SUMIFS('Annuity Prices'!AS:AS,'Annuity Prices'!$B:$B,$D64,'Annuity Prices'!$E:$E,$G64),IF($B64="RAB Short",SUMIFS('RAB Prices Short'!AS:AS,'RAB Prices Short'!$B:$B,'All Prices combined'!$D64,'RAB Prices Short'!$E:$E,'All Prices combined'!$G64),IF($B64="RAB Long",SUMIFS('RAB Prices Long'!AS:AS,'RAB Prices Long'!$B:$B,'All Prices combined'!$D64,'RAB Prices Long'!$E:$E,'All Prices combined'!$G64)))),2)</f>
        <v>0</v>
      </c>
      <c r="AQ64" s="2">
        <f>ROUND(IF($B64="Annuity",SUMIFS('Annuity Prices'!AT:AT,'Annuity Prices'!$B:$B,$D64,'Annuity Prices'!$E:$E,$G64),IF($B64="RAB Short",SUMIFS('RAB Prices Short'!AT:AT,'RAB Prices Short'!$B:$B,'All Prices combined'!$D64,'RAB Prices Short'!$E:$E,'All Prices combined'!$G64),IF($B64="RAB Long",SUMIFS('RAB Prices Long'!AT:AT,'RAB Prices Long'!$B:$B,'All Prices combined'!$D64,'RAB Prices Long'!$E:$E,'All Prices combined'!$G64)))),2)</f>
        <v>0</v>
      </c>
      <c r="AR64" s="2">
        <f>ROUND(IF($B64="Annuity",SUMIFS('Annuity Prices'!AU:AU,'Annuity Prices'!$B:$B,$D64,'Annuity Prices'!$E:$E,$G64),IF($B64="RAB Short",SUMIFS('RAB Prices Short'!AU:AU,'RAB Prices Short'!$B:$B,'All Prices combined'!$D64,'RAB Prices Short'!$E:$E,'All Prices combined'!$G64),IF($B64="RAB Long",SUMIFS('RAB Prices Long'!AU:AU,'RAB Prices Long'!$B:$B,'All Prices combined'!$D64,'RAB Prices Long'!$E:$E,'All Prices combined'!$G64)))),2)</f>
        <v>0</v>
      </c>
      <c r="AS64" s="2">
        <f>ROUND(IF($B64="Annuity",SUMIFS('Annuity Prices'!AV:AV,'Annuity Prices'!$B:$B,$D64,'Annuity Prices'!$E:$E,$G64),IF($B64="RAB Short",SUMIFS('RAB Prices Short'!AV:AV,'RAB Prices Short'!$B:$B,'All Prices combined'!$D64,'RAB Prices Short'!$E:$E,'All Prices combined'!$G64),IF($B64="RAB Long",SUMIFS('RAB Prices Long'!AV:AV,'RAB Prices Long'!$B:$B,'All Prices combined'!$D64,'RAB Prices Long'!$E:$E,'All Prices combined'!$G64)))),2)</f>
        <v>0</v>
      </c>
      <c r="AT64" s="2">
        <f>ROUND(IF($B64="Annuity",SUMIFS('Annuity Prices'!AW:AW,'Annuity Prices'!$B:$B,$D64,'Annuity Prices'!$E:$E,$G64),IF($B64="RAB Short",SUMIFS('RAB Prices Short'!AW:AW,'RAB Prices Short'!$B:$B,'All Prices combined'!$D64,'RAB Prices Short'!$E:$E,'All Prices combined'!$G64),IF($B64="RAB Long",SUMIFS('RAB Prices Long'!AW:AW,'RAB Prices Long'!$B:$B,'All Prices combined'!$D64,'RAB Prices Long'!$E:$E,'All Prices combined'!$G64)))),2)</f>
        <v>0</v>
      </c>
      <c r="AU64" s="2">
        <f>ROUND(IF($B64="Annuity",SUMIFS('Annuity Prices'!AX:AX,'Annuity Prices'!$B:$B,$D64,'Annuity Prices'!$E:$E,$G64),IF($B64="RAB Short",SUMIFS('RAB Prices Short'!AX:AX,'RAB Prices Short'!$B:$B,'All Prices combined'!$D64,'RAB Prices Short'!$E:$E,'All Prices combined'!$G64),IF($B64="RAB Long",SUMIFS('RAB Prices Long'!AX:AX,'RAB Prices Long'!$B:$B,'All Prices combined'!$D64,'RAB Prices Long'!$E:$E,'All Prices combined'!$G64)))),2)</f>
        <v>0</v>
      </c>
      <c r="AV64" s="2">
        <f>ROUND(IF($B64="Annuity",SUMIFS('Annuity Prices'!AY:AY,'Annuity Prices'!$B:$B,$D64,'Annuity Prices'!$E:$E,$G64),IF($B64="RAB Short",SUMIFS('RAB Prices Short'!AY:AY,'RAB Prices Short'!$B:$B,'All Prices combined'!$D64,'RAB Prices Short'!$E:$E,'All Prices combined'!$G64),IF($B64="RAB Long",SUMIFS('RAB Prices Long'!AY:AY,'RAB Prices Long'!$B:$B,'All Prices combined'!$D64,'RAB Prices Long'!$E:$E,'All Prices combined'!$G64)))),2)</f>
        <v>0</v>
      </c>
      <c r="AW64" s="2">
        <f>ROUND(IF($B64="Annuity",SUMIFS('Annuity Prices'!AZ:AZ,'Annuity Prices'!$B:$B,$D64,'Annuity Prices'!$E:$E,$G64),IF($B64="RAB Short",SUMIFS('RAB Prices Short'!AZ:AZ,'RAB Prices Short'!$B:$B,'All Prices combined'!$D64,'RAB Prices Short'!$E:$E,'All Prices combined'!$G64),IF($B64="RAB Long",SUMIFS('RAB Prices Long'!AZ:AZ,'RAB Prices Long'!$B:$B,'All Prices combined'!$D64,'RAB Prices Long'!$E:$E,'All Prices combined'!$G64)))),2)</f>
        <v>0</v>
      </c>
      <c r="AX64" s="2">
        <f>ROUND(IF($B64="Annuity",SUMIFS('Annuity Prices'!BA:BA,'Annuity Prices'!$B:$B,$D64,'Annuity Prices'!$E:$E,$G64),IF($B64="RAB Short",SUMIFS('RAB Prices Short'!BA:BA,'RAB Prices Short'!$B:$B,'All Prices combined'!$D64,'RAB Prices Short'!$E:$E,'All Prices combined'!$G64),IF($B64="RAB Long",SUMIFS('RAB Prices Long'!BA:BA,'RAB Prices Long'!$B:$B,'All Prices combined'!$D64,'RAB Prices Long'!$E:$E,'All Prices combined'!$G64)))),2)</f>
        <v>0</v>
      </c>
      <c r="AY64" s="2">
        <f>ROUND(IF($B64="Annuity",SUMIFS('Annuity Prices'!BB:BB,'Annuity Prices'!$B:$B,$D64,'Annuity Prices'!$E:$E,$G64),IF($B64="RAB Short",SUMIFS('RAB Prices Short'!BB:BB,'RAB Prices Short'!$B:$B,'All Prices combined'!$D64,'RAB Prices Short'!$E:$E,'All Prices combined'!$G64),IF($B64="RAB Long",SUMIFS('RAB Prices Long'!BB:BB,'RAB Prices Long'!$B:$B,'All Prices combined'!$D64,'RAB Prices Long'!$E:$E,'All Prices combined'!$G64)))),2)</f>
        <v>0</v>
      </c>
      <c r="AZ64" s="2">
        <f>ROUND(IF($B64="Annuity",SUMIFS('Annuity Prices'!BC:BC,'Annuity Prices'!$B:$B,$D64,'Annuity Prices'!$E:$E,$G64),IF($B64="RAB Short",SUMIFS('RAB Prices Short'!BC:BC,'RAB Prices Short'!$B:$B,'All Prices combined'!$D64,'RAB Prices Short'!$E:$E,'All Prices combined'!$G64),IF($B64="RAB Long",SUMIFS('RAB Prices Long'!BC:BC,'RAB Prices Long'!$B:$B,'All Prices combined'!$D64,'RAB Prices Long'!$E:$E,'All Prices combined'!$G64)))),2)</f>
        <v>0</v>
      </c>
      <c r="BA64" s="2">
        <f>ROUND(IF($B64="Annuity",SUMIFS('Annuity Prices'!BD:BD,'Annuity Prices'!$B:$B,$D64,'Annuity Prices'!$E:$E,$G64),IF($B64="RAB Short",SUMIFS('RAB Prices Short'!BD:BD,'RAB Prices Short'!$B:$B,'All Prices combined'!$D64,'RAB Prices Short'!$E:$E,'All Prices combined'!$G64),IF($B64="RAB Long",SUMIFS('RAB Prices Long'!BD:BD,'RAB Prices Long'!$B:$B,'All Prices combined'!$D64,'RAB Prices Long'!$E:$E,'All Prices combined'!$G64)))),2)</f>
        <v>0</v>
      </c>
      <c r="BB64" s="2">
        <f>ROUND(IF($B64="Annuity",SUMIFS('Annuity Prices'!BE:BE,'Annuity Prices'!$B:$B,$D64,'Annuity Prices'!$E:$E,$G64),IF($B64="RAB Short",SUMIFS('RAB Prices Short'!BE:BE,'RAB Prices Short'!$B:$B,'All Prices combined'!$D64,'RAB Prices Short'!$E:$E,'All Prices combined'!$G64),IF($B64="RAB Long",SUMIFS('RAB Prices Long'!BE:BE,'RAB Prices Long'!$B:$B,'All Prices combined'!$D64,'RAB Prices Long'!$E:$E,'All Prices combined'!$G64)))),2)</f>
        <v>0</v>
      </c>
      <c r="BC64" s="2">
        <f>ROUND(IF($B64="Annuity",SUMIFS('Annuity Prices'!BF:BF,'Annuity Prices'!$B:$B,$D64,'Annuity Prices'!$E:$E,$G64),IF($B64="RAB Short",SUMIFS('RAB Prices Short'!BF:BF,'RAB Prices Short'!$B:$B,'All Prices combined'!$D64,'RAB Prices Short'!$E:$E,'All Prices combined'!$G64),IF($B64="RAB Long",SUMIFS('RAB Prices Long'!BF:BF,'RAB Prices Long'!$B:$B,'All Prices combined'!$D64,'RAB Prices Long'!$E:$E,'All Prices combined'!$G64)))),2)</f>
        <v>0</v>
      </c>
      <c r="BD64" s="2">
        <f>ROUND(IF($B64="Annuity",SUMIFS('Annuity Prices'!BG:BG,'Annuity Prices'!$B:$B,$D64,'Annuity Prices'!$E:$E,$G64),IF($B64="RAB Short",SUMIFS('RAB Prices Short'!BG:BG,'RAB Prices Short'!$B:$B,'All Prices combined'!$D64,'RAB Prices Short'!$E:$E,'All Prices combined'!$G64),IF($B64="RAB Long",SUMIFS('RAB Prices Long'!BG:BG,'RAB Prices Long'!$B:$B,'All Prices combined'!$D64,'RAB Prices Long'!$E:$E,'All Prices combined'!$G64)))),2)</f>
        <v>0</v>
      </c>
      <c r="BE64" s="2">
        <f>ROUND(IF($B64="Annuity",SUMIFS('Annuity Prices'!BH:BH,'Annuity Prices'!$B:$B,$D64,'Annuity Prices'!$E:$E,$G64),IF($B64="RAB Short",SUMIFS('RAB Prices Short'!BH:BH,'RAB Prices Short'!$B:$B,'All Prices combined'!$D64,'RAB Prices Short'!$E:$E,'All Prices combined'!$G64),IF($B64="RAB Long",SUMIFS('RAB Prices Long'!BH:BH,'RAB Prices Long'!$B:$B,'All Prices combined'!$D64,'RAB Prices Long'!$E:$E,'All Prices combined'!$G64)))),2)</f>
        <v>0</v>
      </c>
      <c r="BF64" s="2">
        <f>ROUND(IF($B64="Annuity",SUMIFS('Annuity Prices'!BI:BI,'Annuity Prices'!$B:$B,$D64,'Annuity Prices'!$E:$E,$G64),IF($B64="RAB Short",SUMIFS('RAB Prices Short'!BI:BI,'RAB Prices Short'!$B:$B,'All Prices combined'!$D64,'RAB Prices Short'!$E:$E,'All Prices combined'!$G64),IF($B64="RAB Long",SUMIFS('RAB Prices Long'!BI:BI,'RAB Prices Long'!$B:$B,'All Prices combined'!$D64,'RAB Prices Long'!$E:$E,'All Prices combined'!$G64)))),2)</f>
        <v>0</v>
      </c>
      <c r="BG64" s="2">
        <f>ROUND(IF($B64="Annuity",SUMIFS('Annuity Prices'!BJ:BJ,'Annuity Prices'!$B:$B,$D64,'Annuity Prices'!$E:$E,$G64),IF($B64="RAB Short",SUMIFS('RAB Prices Short'!BJ:BJ,'RAB Prices Short'!$B:$B,'All Prices combined'!$D64,'RAB Prices Short'!$E:$E,'All Prices combined'!$G64),IF($B64="RAB Long",SUMIFS('RAB Prices Long'!BJ:BJ,'RAB Prices Long'!$B:$B,'All Prices combined'!$D64,'RAB Prices Long'!$E:$E,'All Prices combined'!$G64)))),2)</f>
        <v>0</v>
      </c>
      <c r="BH64" s="2">
        <f>ROUND(IF($B64="Annuity",SUMIFS('Annuity Prices'!BK:BK,'Annuity Prices'!$B:$B,$D64,'Annuity Prices'!$E:$E,$G64),IF($B64="RAB Short",SUMIFS('RAB Prices Short'!BK:BK,'RAB Prices Short'!$B:$B,'All Prices combined'!$D64,'RAB Prices Short'!$E:$E,'All Prices combined'!$G64),IF($B64="RAB Long",SUMIFS('RAB Prices Long'!BK:BK,'RAB Prices Long'!$B:$B,'All Prices combined'!$D64,'RAB Prices Long'!$E:$E,'All Prices combined'!$G64)))),2)</f>
        <v>0</v>
      </c>
      <c r="BI64" s="2">
        <f>ROUND(IF($B64="Annuity",SUMIFS('Annuity Prices'!BL:BL,'Annuity Prices'!$B:$B,$D64,'Annuity Prices'!$E:$E,$G64),IF($B64="RAB Short",SUMIFS('RAB Prices Short'!BL:BL,'RAB Prices Short'!$B:$B,'All Prices combined'!$D64,'RAB Prices Short'!$E:$E,'All Prices combined'!$G64),IF($B64="RAB Long",SUMIFS('RAB Prices Long'!BL:BL,'RAB Prices Long'!$B:$B,'All Prices combined'!$D64,'RAB Prices Long'!$E:$E,'All Prices combined'!$G64)))),2)</f>
        <v>0</v>
      </c>
      <c r="BJ64" s="2">
        <f>ROUND(IF($B64="Annuity",SUMIFS('Annuity Prices'!BM:BM,'Annuity Prices'!$B:$B,$D64,'Annuity Prices'!$E:$E,$G64),IF($B64="RAB Short",SUMIFS('RAB Prices Short'!BM:BM,'RAB Prices Short'!$B:$B,'All Prices combined'!$D64,'RAB Prices Short'!$E:$E,'All Prices combined'!$G64),IF($B64="RAB Long",SUMIFS('RAB Prices Long'!BM:BM,'RAB Prices Long'!$B:$B,'All Prices combined'!$D64,'RAB Prices Long'!$E:$E,'All Prices combined'!$G64)))),2)</f>
        <v>0</v>
      </c>
      <c r="BK64" s="2">
        <f>ROUND(IF($B64="Annuity",SUMIFS('Annuity Prices'!BN:BN,'Annuity Prices'!$B:$B,$D64,'Annuity Prices'!$E:$E,$G64),IF($B64="RAB Short",SUMIFS('RAB Prices Short'!BN:BN,'RAB Prices Short'!$B:$B,'All Prices combined'!$D64,'RAB Prices Short'!$E:$E,'All Prices combined'!$G64),IF($B64="RAB Long",SUMIFS('RAB Prices Long'!BN:BN,'RAB Prices Long'!$B:$B,'All Prices combined'!$D64,'RAB Prices Long'!$E:$E,'All Prices combined'!$G64)))),2)</f>
        <v>0</v>
      </c>
      <c r="BL64" s="2">
        <f>ROUND(IF($B64="Annuity",SUMIFS('Annuity Prices'!BO:BO,'Annuity Prices'!$B:$B,$D64,'Annuity Prices'!$E:$E,$G64),IF($B64="RAB Short",SUMIFS('RAB Prices Short'!BO:BO,'RAB Prices Short'!$B:$B,'All Prices combined'!$D64,'RAB Prices Short'!$E:$E,'All Prices combined'!$G64),IF($B64="RAB Long",SUMIFS('RAB Prices Long'!BO:BO,'RAB Prices Long'!$B:$B,'All Prices combined'!$D64,'RAB Prices Long'!$E:$E,'All Prices combined'!$G64)))),2)</f>
        <v>0</v>
      </c>
      <c r="BM64" s="2">
        <f>ROUND(IF($B64="Annuity",SUMIFS('Annuity Prices'!BP:BP,'Annuity Prices'!$B:$B,$D64,'Annuity Prices'!$E:$E,$G64),IF($B64="RAB Short",SUMIFS('RAB Prices Short'!BP:BP,'RAB Prices Short'!$B:$B,'All Prices combined'!$D64,'RAB Prices Short'!$E:$E,'All Prices combined'!$G64),IF($B64="RAB Long",SUMIFS('RAB Prices Long'!BP:BP,'RAB Prices Long'!$B:$B,'All Prices combined'!$D64,'RAB Prices Long'!$E:$E,'All Prices combined'!$G64)))),2)</f>
        <v>0</v>
      </c>
      <c r="BN64" s="2">
        <f>ROUND(IF($B64="Annuity",SUMIFS('Annuity Prices'!BQ:BQ,'Annuity Prices'!$B:$B,$D64,'Annuity Prices'!$E:$E,$G64),IF($B64="RAB Short",SUMIFS('RAB Prices Short'!BQ:BQ,'RAB Prices Short'!$B:$B,'All Prices combined'!$D64,'RAB Prices Short'!$E:$E,'All Prices combined'!$G64),IF($B64="RAB Long",SUMIFS('RAB Prices Long'!BQ:BQ,'RAB Prices Long'!$B:$B,'All Prices combined'!$D64,'RAB Prices Long'!$E:$E,'All Prices combined'!$G64)))),2)</f>
        <v>0</v>
      </c>
      <c r="BO64" s="2">
        <f>ROUND(IF($B64="Annuity",SUMIFS('Annuity Prices'!BR:BR,'Annuity Prices'!$B:$B,$D64,'Annuity Prices'!$E:$E,$G64),IF($B64="RAB Short",SUMIFS('RAB Prices Short'!BR:BR,'RAB Prices Short'!$B:$B,'All Prices combined'!$D64,'RAB Prices Short'!$E:$E,'All Prices combined'!$G64),IF($B64="RAB Long",SUMIFS('RAB Prices Long'!BR:BR,'RAB Prices Long'!$B:$B,'All Prices combined'!$D64,'RAB Prices Long'!$E:$E,'All Prices combined'!$G64)))),2)</f>
        <v>0</v>
      </c>
      <c r="BP64" s="2">
        <f>ROUND(IF($B64="Annuity",SUMIFS('Annuity Prices'!BS:BS,'Annuity Prices'!$B:$B,$D64,'Annuity Prices'!$E:$E,$G64),IF($B64="RAB Short",SUMIFS('RAB Prices Short'!BS:BS,'RAB Prices Short'!$B:$B,'All Prices combined'!$D64,'RAB Prices Short'!$E:$E,'All Prices combined'!$G64),IF($B64="RAB Long",SUMIFS('RAB Prices Long'!BS:BS,'RAB Prices Long'!$B:$B,'All Prices combined'!$D64,'RAB Prices Long'!$E:$E,'All Prices combined'!$G64)))),2)</f>
        <v>0</v>
      </c>
      <c r="BQ64" s="2">
        <f>ROUND(IF($B64="Annuity",SUMIFS('Annuity Prices'!BT:BT,'Annuity Prices'!$B:$B,$D64,'Annuity Prices'!$E:$E,$G64),IF($B64="RAB Short",SUMIFS('RAB Prices Short'!BT:BT,'RAB Prices Short'!$B:$B,'All Prices combined'!$D64,'RAB Prices Short'!$E:$E,'All Prices combined'!$G64),IF($B64="RAB Long",SUMIFS('RAB Prices Long'!BT:BT,'RAB Prices Long'!$B:$B,'All Prices combined'!$D64,'RAB Prices Long'!$E:$E,'All Prices combined'!$G64)))),2)</f>
        <v>0</v>
      </c>
      <c r="BR64" s="2">
        <f>ROUND(IF($B64="Annuity",SUMIFS('Annuity Prices'!BU:BU,'Annuity Prices'!$B:$B,$D64,'Annuity Prices'!$E:$E,$G64),IF($B64="RAB Short",SUMIFS('RAB Prices Short'!BU:BU,'RAB Prices Short'!$B:$B,'All Prices combined'!$D64,'RAB Prices Short'!$E:$E,'All Prices combined'!$G64),IF($B64="RAB Long",SUMIFS('RAB Prices Long'!BU:BU,'RAB Prices Long'!$B:$B,'All Prices combined'!$D64,'RAB Prices Long'!$E:$E,'All Prices combined'!$G64)))),2)</f>
        <v>0</v>
      </c>
      <c r="BS64" s="2">
        <f>ROUND(IF($B64="Annuity",SUMIFS('Annuity Prices'!BV:BV,'Annuity Prices'!$B:$B,$D64,'Annuity Prices'!$E:$E,$G64),IF($B64="RAB Short",SUMIFS('RAB Prices Short'!BV:BV,'RAB Prices Short'!$B:$B,'All Prices combined'!$D64,'RAB Prices Short'!$E:$E,'All Prices combined'!$G64),IF($B64="RAB Long",SUMIFS('RAB Prices Long'!BV:BV,'RAB Prices Long'!$B:$B,'All Prices combined'!$D64,'RAB Prices Long'!$E:$E,'All Prices combined'!$G64)))),2)</f>
        <v>0</v>
      </c>
      <c r="BT64" s="2">
        <f>ROUND(IF($B64="Annuity",SUMIFS('Annuity Prices'!BW:BW,'Annuity Prices'!$B:$B,$D64,'Annuity Prices'!$E:$E,$G64),IF($B64="RAB Short",SUMIFS('RAB Prices Short'!BW:BW,'RAB Prices Short'!$B:$B,'All Prices combined'!$D64,'RAB Prices Short'!$E:$E,'All Prices combined'!$G64),IF($B64="RAB Long",SUMIFS('RAB Prices Long'!BW:BW,'RAB Prices Long'!$B:$B,'All Prices combined'!$D64,'RAB Prices Long'!$E:$E,'All Prices combined'!$G64)))),2)</f>
        <v>0</v>
      </c>
      <c r="BU64" s="2">
        <f>ROUND(IF($B64="Annuity",SUMIFS('Annuity Prices'!BX:BX,'Annuity Prices'!$B:$B,$D64,'Annuity Prices'!$E:$E,$G64),IF($B64="RAB Short",SUMIFS('RAB Prices Short'!BX:BX,'RAB Prices Short'!$B:$B,'All Prices combined'!$D64,'RAB Prices Short'!$E:$E,'All Prices combined'!$G64),IF($B64="RAB Long",SUMIFS('RAB Prices Long'!BX:BX,'RAB Prices Long'!$B:$B,'All Prices combined'!$D64,'RAB Prices Long'!$E:$E,'All Prices combined'!$G64)))),2)</f>
        <v>0</v>
      </c>
    </row>
    <row r="65" spans="2:73" x14ac:dyDescent="0.25">
      <c r="B65" t="s">
        <v>37</v>
      </c>
      <c r="C65" s="1">
        <v>12</v>
      </c>
      <c r="D65" s="1" t="s">
        <v>164</v>
      </c>
      <c r="E65" s="1" t="s">
        <v>161</v>
      </c>
      <c r="F65" s="1" t="s">
        <v>163</v>
      </c>
      <c r="G65" s="1" t="s">
        <v>38</v>
      </c>
      <c r="H65" s="1" t="s">
        <v>128</v>
      </c>
      <c r="I65" s="2">
        <f>ROUND(IF($B65="Annuity",SUMIFS('Annuity Prices'!L:L,'Annuity Prices'!$B:$B,$D65,'Annuity Prices'!$E:$E,$G65),IF($B65="RAB Short",SUMIFS('RAB Prices Short'!L:L,'RAB Prices Short'!$B:$B,'All Prices combined'!$D65,'RAB Prices Short'!$E:$E,'All Prices combined'!$G65),IF($B65="RAB Long",SUMIFS('RAB Prices Long'!L:L,'RAB Prices Long'!$B:$B,'All Prices combined'!$D65,'RAB Prices Long'!$E:$E,'All Prices combined'!$G65)))),2)</f>
        <v>21.09</v>
      </c>
      <c r="J65" s="2">
        <f>ROUND(IF($B65="Annuity",SUMIFS('Annuity Prices'!M:M,'Annuity Prices'!$B:$B,$D65,'Annuity Prices'!$E:$E,$G65),IF($B65="RAB Short",SUMIFS('RAB Prices Short'!M:M,'RAB Prices Short'!$B:$B,'All Prices combined'!$D65,'RAB Prices Short'!$E:$E,'All Prices combined'!$G65),IF($B65="RAB Long",SUMIFS('RAB Prices Long'!M:M,'RAB Prices Long'!$B:$B,'All Prices combined'!$D65,'RAB Prices Long'!$E:$E,'All Prices combined'!$G65)))),2)</f>
        <v>21.7</v>
      </c>
      <c r="K65" s="2">
        <f>ROUND(IF($B65="Annuity",SUMIFS('Annuity Prices'!N:N,'Annuity Prices'!$B:$B,$D65,'Annuity Prices'!$E:$E,$G65),IF($B65="RAB Short",SUMIFS('RAB Prices Short'!N:N,'RAB Prices Short'!$B:$B,'All Prices combined'!$D65,'RAB Prices Short'!$E:$E,'All Prices combined'!$G65),IF($B65="RAB Long",SUMIFS('RAB Prices Long'!N:N,'RAB Prices Long'!$B:$B,'All Prices combined'!$D65,'RAB Prices Long'!$E:$E,'All Prices combined'!$G65)))),2)</f>
        <v>22.32</v>
      </c>
      <c r="L65" s="2">
        <f>ROUND(IF($B65="Annuity",SUMIFS('Annuity Prices'!O:O,'Annuity Prices'!$B:$B,$D65,'Annuity Prices'!$E:$E,$G65),IF($B65="RAB Short",SUMIFS('RAB Prices Short'!O:O,'RAB Prices Short'!$B:$B,'All Prices combined'!$D65,'RAB Prices Short'!$E:$E,'All Prices combined'!$G65),IF($B65="RAB Long",SUMIFS('RAB Prices Long'!O:O,'RAB Prices Long'!$B:$B,'All Prices combined'!$D65,'RAB Prices Long'!$E:$E,'All Prices combined'!$G65)))),2)</f>
        <v>22.96</v>
      </c>
      <c r="M65" s="2">
        <f>ROUND(IF($B65="Annuity",SUMIFS('Annuity Prices'!P:P,'Annuity Prices'!$B:$B,$D65,'Annuity Prices'!$E:$E,$G65),IF($B65="RAB Short",SUMIFS('RAB Prices Short'!P:P,'RAB Prices Short'!$B:$B,'All Prices combined'!$D65,'RAB Prices Short'!$E:$E,'All Prices combined'!$G65),IF($B65="RAB Long",SUMIFS('RAB Prices Long'!P:P,'RAB Prices Long'!$B:$B,'All Prices combined'!$D65,'RAB Prices Long'!$E:$E,'All Prices combined'!$G65)))),2)</f>
        <v>25.45</v>
      </c>
      <c r="N65" s="2">
        <f>ROUND(IF($B65="Annuity",SUMIFS('Annuity Prices'!Q:Q,'Annuity Prices'!$B:$B,$D65,'Annuity Prices'!$E:$E,$G65),IF($B65="RAB Short",SUMIFS('RAB Prices Short'!Q:Q,'RAB Prices Short'!$B:$B,'All Prices combined'!$D65,'RAB Prices Short'!$E:$E,'All Prices combined'!$G65),IF($B65="RAB Long",SUMIFS('RAB Prices Long'!Q:Q,'RAB Prices Long'!$B:$B,'All Prices combined'!$D65,'RAB Prices Long'!$E:$E,'All Prices combined'!$G65)))),2)</f>
        <v>26.08</v>
      </c>
      <c r="O65" s="2">
        <f>ROUND(IF($B65="Annuity",SUMIFS('Annuity Prices'!R:R,'Annuity Prices'!$B:$B,$D65,'Annuity Prices'!$E:$E,$G65),IF($B65="RAB Short",SUMIFS('RAB Prices Short'!R:R,'RAB Prices Short'!$B:$B,'All Prices combined'!$D65,'RAB Prices Short'!$E:$E,'All Prices combined'!$G65),IF($B65="RAB Long",SUMIFS('RAB Prices Long'!R:R,'RAB Prices Long'!$B:$B,'All Prices combined'!$D65,'RAB Prices Long'!$E:$E,'All Prices combined'!$G65)))),2)</f>
        <v>26.74</v>
      </c>
      <c r="P65" s="2">
        <f>ROUND(IF($B65="Annuity",SUMIFS('Annuity Prices'!S:S,'Annuity Prices'!$B:$B,$D65,'Annuity Prices'!$E:$E,$G65),IF($B65="RAB Short",SUMIFS('RAB Prices Short'!S:S,'RAB Prices Short'!$B:$B,'All Prices combined'!$D65,'RAB Prices Short'!$E:$E,'All Prices combined'!$G65),IF($B65="RAB Long",SUMIFS('RAB Prices Long'!S:S,'RAB Prices Long'!$B:$B,'All Prices combined'!$D65,'RAB Prices Long'!$E:$E,'All Prices combined'!$G65)))),2)</f>
        <v>27.41</v>
      </c>
      <c r="Q65" s="2">
        <f>ROUND(IF($B65="Annuity",SUMIFS('Annuity Prices'!T:T,'Annuity Prices'!$B:$B,$D65,'Annuity Prices'!$E:$E,$G65),IF($B65="RAB Short",SUMIFS('RAB Prices Short'!T:T,'RAB Prices Short'!$B:$B,'All Prices combined'!$D65,'RAB Prices Short'!$E:$E,'All Prices combined'!$G65),IF($B65="RAB Long",SUMIFS('RAB Prices Long'!T:T,'RAB Prices Long'!$B:$B,'All Prices combined'!$D65,'RAB Prices Long'!$E:$E,'All Prices combined'!$G65)))),2)</f>
        <v>27.55</v>
      </c>
      <c r="R65" s="2">
        <f>ROUND(IF($B65="Annuity",SUMIFS('Annuity Prices'!U:U,'Annuity Prices'!$B:$B,$D65,'Annuity Prices'!$E:$E,$G65),IF($B65="RAB Short",SUMIFS('RAB Prices Short'!U:U,'RAB Prices Short'!$B:$B,'All Prices combined'!$D65,'RAB Prices Short'!$E:$E,'All Prices combined'!$G65),IF($B65="RAB Long",SUMIFS('RAB Prices Long'!U:U,'RAB Prices Long'!$B:$B,'All Prices combined'!$D65,'RAB Prices Long'!$E:$E,'All Prices combined'!$G65)))),2)</f>
        <v>28.23</v>
      </c>
      <c r="S65" s="2">
        <f>ROUND(IF($B65="Annuity",SUMIFS('Annuity Prices'!V:V,'Annuity Prices'!$B:$B,$D65,'Annuity Prices'!$E:$E,$G65),IF($B65="RAB Short",SUMIFS('RAB Prices Short'!V:V,'RAB Prices Short'!$B:$B,'All Prices combined'!$D65,'RAB Prices Short'!$E:$E,'All Prices combined'!$G65),IF($B65="RAB Long",SUMIFS('RAB Prices Long'!V:V,'RAB Prices Long'!$B:$B,'All Prices combined'!$D65,'RAB Prices Long'!$E:$E,'All Prices combined'!$G65)))),2)</f>
        <v>28.94</v>
      </c>
      <c r="T65" s="2">
        <f>ROUND(IF($B65="Annuity",SUMIFS('Annuity Prices'!W:W,'Annuity Prices'!$B:$B,$D65,'Annuity Prices'!$E:$E,$G65),IF($B65="RAB Short",SUMIFS('RAB Prices Short'!W:W,'RAB Prices Short'!$B:$B,'All Prices combined'!$D65,'RAB Prices Short'!$E:$E,'All Prices combined'!$G65),IF($B65="RAB Long",SUMIFS('RAB Prices Long'!W:W,'RAB Prices Long'!$B:$B,'All Prices combined'!$D65,'RAB Prices Long'!$E:$E,'All Prices combined'!$G65)))),2)</f>
        <v>29.66</v>
      </c>
      <c r="U65" s="2">
        <f>ROUND(IF($B65="Annuity",SUMIFS('Annuity Prices'!X:X,'Annuity Prices'!$B:$B,$D65,'Annuity Prices'!$E:$E,$G65),IF($B65="RAB Short",SUMIFS('RAB Prices Short'!X:X,'RAB Prices Short'!$B:$B,'All Prices combined'!$D65,'RAB Prices Short'!$E:$E,'All Prices combined'!$G65),IF($B65="RAB Long",SUMIFS('RAB Prices Long'!X:X,'RAB Prices Long'!$B:$B,'All Prices combined'!$D65,'RAB Prices Long'!$E:$E,'All Prices combined'!$G65)))),2)</f>
        <v>29.84</v>
      </c>
      <c r="V65" s="2">
        <f>ROUND(IF($B65="Annuity",SUMIFS('Annuity Prices'!Y:Y,'Annuity Prices'!$B:$B,$D65,'Annuity Prices'!$E:$E,$G65),IF($B65="RAB Short",SUMIFS('RAB Prices Short'!Y:Y,'RAB Prices Short'!$B:$B,'All Prices combined'!$D65,'RAB Prices Short'!$E:$E,'All Prices combined'!$G65),IF($B65="RAB Long",SUMIFS('RAB Prices Long'!Y:Y,'RAB Prices Long'!$B:$B,'All Prices combined'!$D65,'RAB Prices Long'!$E:$E,'All Prices combined'!$G65)))),2)</f>
        <v>30.59</v>
      </c>
      <c r="W65" s="2">
        <f>ROUND(IF($B65="Annuity",SUMIFS('Annuity Prices'!Z:Z,'Annuity Prices'!$B:$B,$D65,'Annuity Prices'!$E:$E,$G65),IF($B65="RAB Short",SUMIFS('RAB Prices Short'!Z:Z,'RAB Prices Short'!$B:$B,'All Prices combined'!$D65,'RAB Prices Short'!$E:$E,'All Prices combined'!$G65),IF($B65="RAB Long",SUMIFS('RAB Prices Long'!Z:Z,'RAB Prices Long'!$B:$B,'All Prices combined'!$D65,'RAB Prices Long'!$E:$E,'All Prices combined'!$G65)))),2)</f>
        <v>31.35</v>
      </c>
      <c r="X65" s="2">
        <f>ROUND(IF($B65="Annuity",SUMIFS('Annuity Prices'!AA:AA,'Annuity Prices'!$B:$B,$D65,'Annuity Prices'!$E:$E,$G65),IF($B65="RAB Short",SUMIFS('RAB Prices Short'!AA:AA,'RAB Prices Short'!$B:$B,'All Prices combined'!$D65,'RAB Prices Short'!$E:$E,'All Prices combined'!$G65),IF($B65="RAB Long",SUMIFS('RAB Prices Long'!AA:AA,'RAB Prices Long'!$B:$B,'All Prices combined'!$D65,'RAB Prices Long'!$E:$E,'All Prices combined'!$G65)))),2)</f>
        <v>32.14</v>
      </c>
      <c r="Y65" s="2">
        <f>ROUND(IF($B65="Annuity",SUMIFS('Annuity Prices'!AB:AB,'Annuity Prices'!$B:$B,$D65,'Annuity Prices'!$E:$E,$G65),IF($B65="RAB Short",SUMIFS('RAB Prices Short'!AB:AB,'RAB Prices Short'!$B:$B,'All Prices combined'!$D65,'RAB Prices Short'!$E:$E,'All Prices combined'!$G65),IF($B65="RAB Long",SUMIFS('RAB Prices Long'!AB:AB,'RAB Prices Long'!$B:$B,'All Prices combined'!$D65,'RAB Prices Long'!$E:$E,'All Prices combined'!$G65)))),2)</f>
        <v>32.36</v>
      </c>
      <c r="Z65" s="2">
        <f>ROUND(IF($B65="Annuity",SUMIFS('Annuity Prices'!AC:AC,'Annuity Prices'!$B:$B,$D65,'Annuity Prices'!$E:$E,$G65),IF($B65="RAB Short",SUMIFS('RAB Prices Short'!AC:AC,'RAB Prices Short'!$B:$B,'All Prices combined'!$D65,'RAB Prices Short'!$E:$E,'All Prices combined'!$G65),IF($B65="RAB Long",SUMIFS('RAB Prices Long'!AC:AC,'RAB Prices Long'!$B:$B,'All Prices combined'!$D65,'RAB Prices Long'!$E:$E,'All Prices combined'!$G65)))),2)</f>
        <v>33.17</v>
      </c>
      <c r="AA65" s="2">
        <f>ROUND(IF($B65="Annuity",SUMIFS('Annuity Prices'!AD:AD,'Annuity Prices'!$B:$B,$D65,'Annuity Prices'!$E:$E,$G65),IF($B65="RAB Short",SUMIFS('RAB Prices Short'!AD:AD,'RAB Prices Short'!$B:$B,'All Prices combined'!$D65,'RAB Prices Short'!$E:$E,'All Prices combined'!$G65),IF($B65="RAB Long",SUMIFS('RAB Prices Long'!AD:AD,'RAB Prices Long'!$B:$B,'All Prices combined'!$D65,'RAB Prices Long'!$E:$E,'All Prices combined'!$G65)))),2)</f>
        <v>34</v>
      </c>
      <c r="AB65" s="2">
        <f>ROUND(IF($B65="Annuity",SUMIFS('Annuity Prices'!AE:AE,'Annuity Prices'!$B:$B,$D65,'Annuity Prices'!$E:$E,$G65),IF($B65="RAB Short",SUMIFS('RAB Prices Short'!AE:AE,'RAB Prices Short'!$B:$B,'All Prices combined'!$D65,'RAB Prices Short'!$E:$E,'All Prices combined'!$G65),IF($B65="RAB Long",SUMIFS('RAB Prices Long'!AE:AE,'RAB Prices Long'!$B:$B,'All Prices combined'!$D65,'RAB Prices Long'!$E:$E,'All Prices combined'!$G65)))),2)</f>
        <v>34.85</v>
      </c>
      <c r="AC65" s="2">
        <f>ROUND(IF($B65="Annuity",SUMIFS('Annuity Prices'!AF:AF,'Annuity Prices'!$B:$B,$D65,'Annuity Prices'!$E:$E,$G65),IF($B65="RAB Short",SUMIFS('RAB Prices Short'!AF:AF,'RAB Prices Short'!$B:$B,'All Prices combined'!$D65,'RAB Prices Short'!$E:$E,'All Prices combined'!$G65),IF($B65="RAB Long",SUMIFS('RAB Prices Long'!AF:AF,'RAB Prices Long'!$B:$B,'All Prices combined'!$D65,'RAB Prices Long'!$E:$E,'All Prices combined'!$G65)))),2)</f>
        <v>35.11</v>
      </c>
      <c r="AD65" s="2">
        <f>ROUND(IF($B65="Annuity",SUMIFS('Annuity Prices'!AG:AG,'Annuity Prices'!$B:$B,$D65,'Annuity Prices'!$E:$E,$G65),IF($B65="RAB Short",SUMIFS('RAB Prices Short'!AG:AG,'RAB Prices Short'!$B:$B,'All Prices combined'!$D65,'RAB Prices Short'!$E:$E,'All Prices combined'!$G65),IF($B65="RAB Long",SUMIFS('RAB Prices Long'!AG:AG,'RAB Prices Long'!$B:$B,'All Prices combined'!$D65,'RAB Prices Long'!$E:$E,'All Prices combined'!$G65)))),2)</f>
        <v>35.99</v>
      </c>
      <c r="AE65" s="2">
        <f>ROUND(IF($B65="Annuity",SUMIFS('Annuity Prices'!AH:AH,'Annuity Prices'!$B:$B,$D65,'Annuity Prices'!$E:$E,$G65),IF($B65="RAB Short",SUMIFS('RAB Prices Short'!AH:AH,'RAB Prices Short'!$B:$B,'All Prices combined'!$D65,'RAB Prices Short'!$E:$E,'All Prices combined'!$G65),IF($B65="RAB Long",SUMIFS('RAB Prices Long'!AH:AH,'RAB Prices Long'!$B:$B,'All Prices combined'!$D65,'RAB Prices Long'!$E:$E,'All Prices combined'!$G65)))),2)</f>
        <v>36.89</v>
      </c>
      <c r="AF65" s="2">
        <f>ROUND(IF($B65="Annuity",SUMIFS('Annuity Prices'!AI:AI,'Annuity Prices'!$B:$B,$D65,'Annuity Prices'!$E:$E,$G65),IF($B65="RAB Short",SUMIFS('RAB Prices Short'!AI:AI,'RAB Prices Short'!$B:$B,'All Prices combined'!$D65,'RAB Prices Short'!$E:$E,'All Prices combined'!$G65),IF($B65="RAB Long",SUMIFS('RAB Prices Long'!AI:AI,'RAB Prices Long'!$B:$B,'All Prices combined'!$D65,'RAB Prices Long'!$E:$E,'All Prices combined'!$G65)))),2)</f>
        <v>37.81</v>
      </c>
      <c r="AG65" s="2">
        <f>ROUND(IF($B65="Annuity",SUMIFS('Annuity Prices'!AJ:AJ,'Annuity Prices'!$B:$B,$D65,'Annuity Prices'!$E:$E,$G65),IF($B65="RAB Short",SUMIFS('RAB Prices Short'!AJ:AJ,'RAB Prices Short'!$B:$B,'All Prices combined'!$D65,'RAB Prices Short'!$E:$E,'All Prices combined'!$G65),IF($B65="RAB Long",SUMIFS('RAB Prices Long'!AJ:AJ,'RAB Prices Long'!$B:$B,'All Prices combined'!$D65,'RAB Prices Long'!$E:$E,'All Prices combined'!$G65)))),2)</f>
        <v>38.130000000000003</v>
      </c>
      <c r="AH65" s="2">
        <f>ROUND(IF($B65="Annuity",SUMIFS('Annuity Prices'!AK:AK,'Annuity Prices'!$B:$B,$D65,'Annuity Prices'!$E:$E,$G65),IF($B65="RAB Short",SUMIFS('RAB Prices Short'!AK:AK,'RAB Prices Short'!$B:$B,'All Prices combined'!$D65,'RAB Prices Short'!$E:$E,'All Prices combined'!$G65),IF($B65="RAB Long",SUMIFS('RAB Prices Long'!AK:AK,'RAB Prices Long'!$B:$B,'All Prices combined'!$D65,'RAB Prices Long'!$E:$E,'All Prices combined'!$G65)))),2)</f>
        <v>39.090000000000003</v>
      </c>
      <c r="AI65" s="2">
        <f>ROUND(IF($B65="Annuity",SUMIFS('Annuity Prices'!AL:AL,'Annuity Prices'!$B:$B,$D65,'Annuity Prices'!$E:$E,$G65),IF($B65="RAB Short",SUMIFS('RAB Prices Short'!AL:AL,'RAB Prices Short'!$B:$B,'All Prices combined'!$D65,'RAB Prices Short'!$E:$E,'All Prices combined'!$G65),IF($B65="RAB Long",SUMIFS('RAB Prices Long'!AL:AL,'RAB Prices Long'!$B:$B,'All Prices combined'!$D65,'RAB Prices Long'!$E:$E,'All Prices combined'!$G65)))),2)</f>
        <v>40.06</v>
      </c>
      <c r="AJ65" s="2">
        <f>ROUND(IF($B65="Annuity",SUMIFS('Annuity Prices'!AM:AM,'Annuity Prices'!$B:$B,$D65,'Annuity Prices'!$E:$E,$G65),IF($B65="RAB Short",SUMIFS('RAB Prices Short'!AM:AM,'RAB Prices Short'!$B:$B,'All Prices combined'!$D65,'RAB Prices Short'!$E:$E,'All Prices combined'!$G65),IF($B65="RAB Long",SUMIFS('RAB Prices Long'!AM:AM,'RAB Prices Long'!$B:$B,'All Prices combined'!$D65,'RAB Prices Long'!$E:$E,'All Prices combined'!$G65)))),2)</f>
        <v>41.07</v>
      </c>
      <c r="AK65" s="2">
        <f>ROUND(IF($B65="Annuity",SUMIFS('Annuity Prices'!AN:AN,'Annuity Prices'!$B:$B,$D65,'Annuity Prices'!$E:$E,$G65),IF($B65="RAB Short",SUMIFS('RAB Prices Short'!AN:AN,'RAB Prices Short'!$B:$B,'All Prices combined'!$D65,'RAB Prices Short'!$E:$E,'All Prices combined'!$G65),IF($B65="RAB Long",SUMIFS('RAB Prices Long'!AN:AN,'RAB Prices Long'!$B:$B,'All Prices combined'!$D65,'RAB Prices Long'!$E:$E,'All Prices combined'!$G65)))),2)</f>
        <v>41.44</v>
      </c>
      <c r="AL65" s="2">
        <f>ROUND(IF($B65="Annuity",SUMIFS('Annuity Prices'!AO:AO,'Annuity Prices'!$B:$B,$D65,'Annuity Prices'!$E:$E,$G65),IF($B65="RAB Short",SUMIFS('RAB Prices Short'!AO:AO,'RAB Prices Short'!$B:$B,'All Prices combined'!$D65,'RAB Prices Short'!$E:$E,'All Prices combined'!$G65),IF($B65="RAB Long",SUMIFS('RAB Prices Long'!AO:AO,'RAB Prices Long'!$B:$B,'All Prices combined'!$D65,'RAB Prices Long'!$E:$E,'All Prices combined'!$G65)))),2)</f>
        <v>42.48</v>
      </c>
      <c r="AM65" s="2">
        <f>ROUND(IF($B65="Annuity",SUMIFS('Annuity Prices'!AP:AP,'Annuity Prices'!$B:$B,$D65,'Annuity Prices'!$E:$E,$G65),IF($B65="RAB Short",SUMIFS('RAB Prices Short'!AP:AP,'RAB Prices Short'!$B:$B,'All Prices combined'!$D65,'RAB Prices Short'!$E:$E,'All Prices combined'!$G65),IF($B65="RAB Long",SUMIFS('RAB Prices Long'!AP:AP,'RAB Prices Long'!$B:$B,'All Prices combined'!$D65,'RAB Prices Long'!$E:$E,'All Prices combined'!$G65)))),2)</f>
        <v>43.54</v>
      </c>
      <c r="AN65" s="2">
        <f>ROUND(IF($B65="Annuity",SUMIFS('Annuity Prices'!AQ:AQ,'Annuity Prices'!$B:$B,$D65,'Annuity Prices'!$E:$E,$G65),IF($B65="RAB Short",SUMIFS('RAB Prices Short'!AQ:AQ,'RAB Prices Short'!$B:$B,'All Prices combined'!$D65,'RAB Prices Short'!$E:$E,'All Prices combined'!$G65),IF($B65="RAB Long",SUMIFS('RAB Prices Long'!AQ:AQ,'RAB Prices Long'!$B:$B,'All Prices combined'!$D65,'RAB Prices Long'!$E:$E,'All Prices combined'!$G65)))),2)</f>
        <v>44.63</v>
      </c>
      <c r="AO65" s="2">
        <f>ROUND(IF($B65="Annuity",SUMIFS('Annuity Prices'!AR:AR,'Annuity Prices'!$B:$B,$D65,'Annuity Prices'!$E:$E,$G65),IF($B65="RAB Short",SUMIFS('RAB Prices Short'!AR:AR,'RAB Prices Short'!$B:$B,'All Prices combined'!$D65,'RAB Prices Short'!$E:$E,'All Prices combined'!$G65),IF($B65="RAB Long",SUMIFS('RAB Prices Long'!AR:AR,'RAB Prices Long'!$B:$B,'All Prices combined'!$D65,'RAB Prices Long'!$E:$E,'All Prices combined'!$G65)))),2)</f>
        <v>19.260000000000002</v>
      </c>
      <c r="AP65" s="2">
        <f>ROUND(IF($B65="Annuity",SUMIFS('Annuity Prices'!AS:AS,'Annuity Prices'!$B:$B,$D65,'Annuity Prices'!$E:$E,$G65),IF($B65="RAB Short",SUMIFS('RAB Prices Short'!AS:AS,'RAB Prices Short'!$B:$B,'All Prices combined'!$D65,'RAB Prices Short'!$E:$E,'All Prices combined'!$G65),IF($B65="RAB Long",SUMIFS('RAB Prices Long'!AS:AS,'RAB Prices Long'!$B:$B,'All Prices combined'!$D65,'RAB Prices Long'!$E:$E,'All Prices combined'!$G65)))),2)</f>
        <v>21.09</v>
      </c>
      <c r="AQ65" s="2">
        <f>ROUND(IF($B65="Annuity",SUMIFS('Annuity Prices'!AT:AT,'Annuity Prices'!$B:$B,$D65,'Annuity Prices'!$E:$E,$G65),IF($B65="RAB Short",SUMIFS('RAB Prices Short'!AT:AT,'RAB Prices Short'!$B:$B,'All Prices combined'!$D65,'RAB Prices Short'!$E:$E,'All Prices combined'!$G65),IF($B65="RAB Long",SUMIFS('RAB Prices Long'!AT:AT,'RAB Prices Long'!$B:$B,'All Prices combined'!$D65,'RAB Prices Long'!$E:$E,'All Prices combined'!$G65)))),2)</f>
        <v>21.7</v>
      </c>
      <c r="AR65" s="2">
        <f>ROUND(IF($B65="Annuity",SUMIFS('Annuity Prices'!AU:AU,'Annuity Prices'!$B:$B,$D65,'Annuity Prices'!$E:$E,$G65),IF($B65="RAB Short",SUMIFS('RAB Prices Short'!AU:AU,'RAB Prices Short'!$B:$B,'All Prices combined'!$D65,'RAB Prices Short'!$E:$E,'All Prices combined'!$G65),IF($B65="RAB Long",SUMIFS('RAB Prices Long'!AU:AU,'RAB Prices Long'!$B:$B,'All Prices combined'!$D65,'RAB Prices Long'!$E:$E,'All Prices combined'!$G65)))),2)</f>
        <v>22.32</v>
      </c>
      <c r="AS65" s="2">
        <f>ROUND(IF($B65="Annuity",SUMIFS('Annuity Prices'!AV:AV,'Annuity Prices'!$B:$B,$D65,'Annuity Prices'!$E:$E,$G65),IF($B65="RAB Short",SUMIFS('RAB Prices Short'!AV:AV,'RAB Prices Short'!$B:$B,'All Prices combined'!$D65,'RAB Prices Short'!$E:$E,'All Prices combined'!$G65),IF($B65="RAB Long",SUMIFS('RAB Prices Long'!AV:AV,'RAB Prices Long'!$B:$B,'All Prices combined'!$D65,'RAB Prices Long'!$E:$E,'All Prices combined'!$G65)))),2)</f>
        <v>22.96</v>
      </c>
      <c r="AT65" s="2">
        <f>ROUND(IF($B65="Annuity",SUMIFS('Annuity Prices'!AW:AW,'Annuity Prices'!$B:$B,$D65,'Annuity Prices'!$E:$E,$G65),IF($B65="RAB Short",SUMIFS('RAB Prices Short'!AW:AW,'RAB Prices Short'!$B:$B,'All Prices combined'!$D65,'RAB Prices Short'!$E:$E,'All Prices combined'!$G65),IF($B65="RAB Long",SUMIFS('RAB Prices Long'!AW:AW,'RAB Prices Long'!$B:$B,'All Prices combined'!$D65,'RAB Prices Long'!$E:$E,'All Prices combined'!$G65)))),2)</f>
        <v>25.45</v>
      </c>
      <c r="AU65" s="2">
        <f>ROUND(IF($B65="Annuity",SUMIFS('Annuity Prices'!AX:AX,'Annuity Prices'!$B:$B,$D65,'Annuity Prices'!$E:$E,$G65),IF($B65="RAB Short",SUMIFS('RAB Prices Short'!AX:AX,'RAB Prices Short'!$B:$B,'All Prices combined'!$D65,'RAB Prices Short'!$E:$E,'All Prices combined'!$G65),IF($B65="RAB Long",SUMIFS('RAB Prices Long'!AX:AX,'RAB Prices Long'!$B:$B,'All Prices combined'!$D65,'RAB Prices Long'!$E:$E,'All Prices combined'!$G65)))),2)</f>
        <v>26.08</v>
      </c>
      <c r="AV65" s="2">
        <f>ROUND(IF($B65="Annuity",SUMIFS('Annuity Prices'!AY:AY,'Annuity Prices'!$B:$B,$D65,'Annuity Prices'!$E:$E,$G65),IF($B65="RAB Short",SUMIFS('RAB Prices Short'!AY:AY,'RAB Prices Short'!$B:$B,'All Prices combined'!$D65,'RAB Prices Short'!$E:$E,'All Prices combined'!$G65),IF($B65="RAB Long",SUMIFS('RAB Prices Long'!AY:AY,'RAB Prices Long'!$B:$B,'All Prices combined'!$D65,'RAB Prices Long'!$E:$E,'All Prices combined'!$G65)))),2)</f>
        <v>26.74</v>
      </c>
      <c r="AW65" s="2">
        <f>ROUND(IF($B65="Annuity",SUMIFS('Annuity Prices'!AZ:AZ,'Annuity Prices'!$B:$B,$D65,'Annuity Prices'!$E:$E,$G65),IF($B65="RAB Short",SUMIFS('RAB Prices Short'!AZ:AZ,'RAB Prices Short'!$B:$B,'All Prices combined'!$D65,'RAB Prices Short'!$E:$E,'All Prices combined'!$G65),IF($B65="RAB Long",SUMIFS('RAB Prices Long'!AZ:AZ,'RAB Prices Long'!$B:$B,'All Prices combined'!$D65,'RAB Prices Long'!$E:$E,'All Prices combined'!$G65)))),2)</f>
        <v>27.41</v>
      </c>
      <c r="AX65" s="2">
        <f>ROUND(IF($B65="Annuity",SUMIFS('Annuity Prices'!BA:BA,'Annuity Prices'!$B:$B,$D65,'Annuity Prices'!$E:$E,$G65),IF($B65="RAB Short",SUMIFS('RAB Prices Short'!BA:BA,'RAB Prices Short'!$B:$B,'All Prices combined'!$D65,'RAB Prices Short'!$E:$E,'All Prices combined'!$G65),IF($B65="RAB Long",SUMIFS('RAB Prices Long'!BA:BA,'RAB Prices Long'!$B:$B,'All Prices combined'!$D65,'RAB Prices Long'!$E:$E,'All Prices combined'!$G65)))),2)</f>
        <v>27.55</v>
      </c>
      <c r="AY65" s="2">
        <f>ROUND(IF($B65="Annuity",SUMIFS('Annuity Prices'!BB:BB,'Annuity Prices'!$B:$B,$D65,'Annuity Prices'!$E:$E,$G65),IF($B65="RAB Short",SUMIFS('RAB Prices Short'!BB:BB,'RAB Prices Short'!$B:$B,'All Prices combined'!$D65,'RAB Prices Short'!$E:$E,'All Prices combined'!$G65),IF($B65="RAB Long",SUMIFS('RAB Prices Long'!BB:BB,'RAB Prices Long'!$B:$B,'All Prices combined'!$D65,'RAB Prices Long'!$E:$E,'All Prices combined'!$G65)))),2)</f>
        <v>28.23</v>
      </c>
      <c r="AZ65" s="2">
        <f>ROUND(IF($B65="Annuity",SUMIFS('Annuity Prices'!BC:BC,'Annuity Prices'!$B:$B,$D65,'Annuity Prices'!$E:$E,$G65),IF($B65="RAB Short",SUMIFS('RAB Prices Short'!BC:BC,'RAB Prices Short'!$B:$B,'All Prices combined'!$D65,'RAB Prices Short'!$E:$E,'All Prices combined'!$G65),IF($B65="RAB Long",SUMIFS('RAB Prices Long'!BC:BC,'RAB Prices Long'!$B:$B,'All Prices combined'!$D65,'RAB Prices Long'!$E:$E,'All Prices combined'!$G65)))),2)</f>
        <v>28.94</v>
      </c>
      <c r="BA65" s="2">
        <f>ROUND(IF($B65="Annuity",SUMIFS('Annuity Prices'!BD:BD,'Annuity Prices'!$B:$B,$D65,'Annuity Prices'!$E:$E,$G65),IF($B65="RAB Short",SUMIFS('RAB Prices Short'!BD:BD,'RAB Prices Short'!$B:$B,'All Prices combined'!$D65,'RAB Prices Short'!$E:$E,'All Prices combined'!$G65),IF($B65="RAB Long",SUMIFS('RAB Prices Long'!BD:BD,'RAB Prices Long'!$B:$B,'All Prices combined'!$D65,'RAB Prices Long'!$E:$E,'All Prices combined'!$G65)))),2)</f>
        <v>29.66</v>
      </c>
      <c r="BB65" s="2">
        <f>ROUND(IF($B65="Annuity",SUMIFS('Annuity Prices'!BE:BE,'Annuity Prices'!$B:$B,$D65,'Annuity Prices'!$E:$E,$G65),IF($B65="RAB Short",SUMIFS('RAB Prices Short'!BE:BE,'RAB Prices Short'!$B:$B,'All Prices combined'!$D65,'RAB Prices Short'!$E:$E,'All Prices combined'!$G65),IF($B65="RAB Long",SUMIFS('RAB Prices Long'!BE:BE,'RAB Prices Long'!$B:$B,'All Prices combined'!$D65,'RAB Prices Long'!$E:$E,'All Prices combined'!$G65)))),2)</f>
        <v>29.84</v>
      </c>
      <c r="BC65" s="2">
        <f>ROUND(IF($B65="Annuity",SUMIFS('Annuity Prices'!BF:BF,'Annuity Prices'!$B:$B,$D65,'Annuity Prices'!$E:$E,$G65),IF($B65="RAB Short",SUMIFS('RAB Prices Short'!BF:BF,'RAB Prices Short'!$B:$B,'All Prices combined'!$D65,'RAB Prices Short'!$E:$E,'All Prices combined'!$G65),IF($B65="RAB Long",SUMIFS('RAB Prices Long'!BF:BF,'RAB Prices Long'!$B:$B,'All Prices combined'!$D65,'RAB Prices Long'!$E:$E,'All Prices combined'!$G65)))),2)</f>
        <v>30.59</v>
      </c>
      <c r="BD65" s="2">
        <f>ROUND(IF($B65="Annuity",SUMIFS('Annuity Prices'!BG:BG,'Annuity Prices'!$B:$B,$D65,'Annuity Prices'!$E:$E,$G65),IF($B65="RAB Short",SUMIFS('RAB Prices Short'!BG:BG,'RAB Prices Short'!$B:$B,'All Prices combined'!$D65,'RAB Prices Short'!$E:$E,'All Prices combined'!$G65),IF($B65="RAB Long",SUMIFS('RAB Prices Long'!BG:BG,'RAB Prices Long'!$B:$B,'All Prices combined'!$D65,'RAB Prices Long'!$E:$E,'All Prices combined'!$G65)))),2)</f>
        <v>31.35</v>
      </c>
      <c r="BE65" s="2">
        <f>ROUND(IF($B65="Annuity",SUMIFS('Annuity Prices'!BH:BH,'Annuity Prices'!$B:$B,$D65,'Annuity Prices'!$E:$E,$G65),IF($B65="RAB Short",SUMIFS('RAB Prices Short'!BH:BH,'RAB Prices Short'!$B:$B,'All Prices combined'!$D65,'RAB Prices Short'!$E:$E,'All Prices combined'!$G65),IF($B65="RAB Long",SUMIFS('RAB Prices Long'!BH:BH,'RAB Prices Long'!$B:$B,'All Prices combined'!$D65,'RAB Prices Long'!$E:$E,'All Prices combined'!$G65)))),2)</f>
        <v>32.14</v>
      </c>
      <c r="BF65" s="2">
        <f>ROUND(IF($B65="Annuity",SUMIFS('Annuity Prices'!BI:BI,'Annuity Prices'!$B:$B,$D65,'Annuity Prices'!$E:$E,$G65),IF($B65="RAB Short",SUMIFS('RAB Prices Short'!BI:BI,'RAB Prices Short'!$B:$B,'All Prices combined'!$D65,'RAB Prices Short'!$E:$E,'All Prices combined'!$G65),IF($B65="RAB Long",SUMIFS('RAB Prices Long'!BI:BI,'RAB Prices Long'!$B:$B,'All Prices combined'!$D65,'RAB Prices Long'!$E:$E,'All Prices combined'!$G65)))),2)</f>
        <v>32.36</v>
      </c>
      <c r="BG65" s="2">
        <f>ROUND(IF($B65="Annuity",SUMIFS('Annuity Prices'!BJ:BJ,'Annuity Prices'!$B:$B,$D65,'Annuity Prices'!$E:$E,$G65),IF($B65="RAB Short",SUMIFS('RAB Prices Short'!BJ:BJ,'RAB Prices Short'!$B:$B,'All Prices combined'!$D65,'RAB Prices Short'!$E:$E,'All Prices combined'!$G65),IF($B65="RAB Long",SUMIFS('RAB Prices Long'!BJ:BJ,'RAB Prices Long'!$B:$B,'All Prices combined'!$D65,'RAB Prices Long'!$E:$E,'All Prices combined'!$G65)))),2)</f>
        <v>33.17</v>
      </c>
      <c r="BH65" s="2">
        <f>ROUND(IF($B65="Annuity",SUMIFS('Annuity Prices'!BK:BK,'Annuity Prices'!$B:$B,$D65,'Annuity Prices'!$E:$E,$G65),IF($B65="RAB Short",SUMIFS('RAB Prices Short'!BK:BK,'RAB Prices Short'!$B:$B,'All Prices combined'!$D65,'RAB Prices Short'!$E:$E,'All Prices combined'!$G65),IF($B65="RAB Long",SUMIFS('RAB Prices Long'!BK:BK,'RAB Prices Long'!$B:$B,'All Prices combined'!$D65,'RAB Prices Long'!$E:$E,'All Prices combined'!$G65)))),2)</f>
        <v>34</v>
      </c>
      <c r="BI65" s="2">
        <f>ROUND(IF($B65="Annuity",SUMIFS('Annuity Prices'!BL:BL,'Annuity Prices'!$B:$B,$D65,'Annuity Prices'!$E:$E,$G65),IF($B65="RAB Short",SUMIFS('RAB Prices Short'!BL:BL,'RAB Prices Short'!$B:$B,'All Prices combined'!$D65,'RAB Prices Short'!$E:$E,'All Prices combined'!$G65),IF($B65="RAB Long",SUMIFS('RAB Prices Long'!BL:BL,'RAB Prices Long'!$B:$B,'All Prices combined'!$D65,'RAB Prices Long'!$E:$E,'All Prices combined'!$G65)))),2)</f>
        <v>34.85</v>
      </c>
      <c r="BJ65" s="2">
        <f>ROUND(IF($B65="Annuity",SUMIFS('Annuity Prices'!BM:BM,'Annuity Prices'!$B:$B,$D65,'Annuity Prices'!$E:$E,$G65),IF($B65="RAB Short",SUMIFS('RAB Prices Short'!BM:BM,'RAB Prices Short'!$B:$B,'All Prices combined'!$D65,'RAB Prices Short'!$E:$E,'All Prices combined'!$G65),IF($B65="RAB Long",SUMIFS('RAB Prices Long'!BM:BM,'RAB Prices Long'!$B:$B,'All Prices combined'!$D65,'RAB Prices Long'!$E:$E,'All Prices combined'!$G65)))),2)</f>
        <v>35.11</v>
      </c>
      <c r="BK65" s="2">
        <f>ROUND(IF($B65="Annuity",SUMIFS('Annuity Prices'!BN:BN,'Annuity Prices'!$B:$B,$D65,'Annuity Prices'!$E:$E,$G65),IF($B65="RAB Short",SUMIFS('RAB Prices Short'!BN:BN,'RAB Prices Short'!$B:$B,'All Prices combined'!$D65,'RAB Prices Short'!$E:$E,'All Prices combined'!$G65),IF($B65="RAB Long",SUMIFS('RAB Prices Long'!BN:BN,'RAB Prices Long'!$B:$B,'All Prices combined'!$D65,'RAB Prices Long'!$E:$E,'All Prices combined'!$G65)))),2)</f>
        <v>35.99</v>
      </c>
      <c r="BL65" s="2">
        <f>ROUND(IF($B65="Annuity",SUMIFS('Annuity Prices'!BO:BO,'Annuity Prices'!$B:$B,$D65,'Annuity Prices'!$E:$E,$G65),IF($B65="RAB Short",SUMIFS('RAB Prices Short'!BO:BO,'RAB Prices Short'!$B:$B,'All Prices combined'!$D65,'RAB Prices Short'!$E:$E,'All Prices combined'!$G65),IF($B65="RAB Long",SUMIFS('RAB Prices Long'!BO:BO,'RAB Prices Long'!$B:$B,'All Prices combined'!$D65,'RAB Prices Long'!$E:$E,'All Prices combined'!$G65)))),2)</f>
        <v>36.89</v>
      </c>
      <c r="BM65" s="2">
        <f>ROUND(IF($B65="Annuity",SUMIFS('Annuity Prices'!BP:BP,'Annuity Prices'!$B:$B,$D65,'Annuity Prices'!$E:$E,$G65),IF($B65="RAB Short",SUMIFS('RAB Prices Short'!BP:BP,'RAB Prices Short'!$B:$B,'All Prices combined'!$D65,'RAB Prices Short'!$E:$E,'All Prices combined'!$G65),IF($B65="RAB Long",SUMIFS('RAB Prices Long'!BP:BP,'RAB Prices Long'!$B:$B,'All Prices combined'!$D65,'RAB Prices Long'!$E:$E,'All Prices combined'!$G65)))),2)</f>
        <v>37.81</v>
      </c>
      <c r="BN65" s="2">
        <f>ROUND(IF($B65="Annuity",SUMIFS('Annuity Prices'!BQ:BQ,'Annuity Prices'!$B:$B,$D65,'Annuity Prices'!$E:$E,$G65),IF($B65="RAB Short",SUMIFS('RAB Prices Short'!BQ:BQ,'RAB Prices Short'!$B:$B,'All Prices combined'!$D65,'RAB Prices Short'!$E:$E,'All Prices combined'!$G65),IF($B65="RAB Long",SUMIFS('RAB Prices Long'!BQ:BQ,'RAB Prices Long'!$B:$B,'All Prices combined'!$D65,'RAB Prices Long'!$E:$E,'All Prices combined'!$G65)))),2)</f>
        <v>38.130000000000003</v>
      </c>
      <c r="BO65" s="2">
        <f>ROUND(IF($B65="Annuity",SUMIFS('Annuity Prices'!BR:BR,'Annuity Prices'!$B:$B,$D65,'Annuity Prices'!$E:$E,$G65),IF($B65="RAB Short",SUMIFS('RAB Prices Short'!BR:BR,'RAB Prices Short'!$B:$B,'All Prices combined'!$D65,'RAB Prices Short'!$E:$E,'All Prices combined'!$G65),IF($B65="RAB Long",SUMIFS('RAB Prices Long'!BR:BR,'RAB Prices Long'!$B:$B,'All Prices combined'!$D65,'RAB Prices Long'!$E:$E,'All Prices combined'!$G65)))),2)</f>
        <v>39.090000000000003</v>
      </c>
      <c r="BP65" s="2">
        <f>ROUND(IF($B65="Annuity",SUMIFS('Annuity Prices'!BS:BS,'Annuity Prices'!$B:$B,$D65,'Annuity Prices'!$E:$E,$G65),IF($B65="RAB Short",SUMIFS('RAB Prices Short'!BS:BS,'RAB Prices Short'!$B:$B,'All Prices combined'!$D65,'RAB Prices Short'!$E:$E,'All Prices combined'!$G65),IF($B65="RAB Long",SUMIFS('RAB Prices Long'!BS:BS,'RAB Prices Long'!$B:$B,'All Prices combined'!$D65,'RAB Prices Long'!$E:$E,'All Prices combined'!$G65)))),2)</f>
        <v>40.06</v>
      </c>
      <c r="BQ65" s="2">
        <f>ROUND(IF($B65="Annuity",SUMIFS('Annuity Prices'!BT:BT,'Annuity Prices'!$B:$B,$D65,'Annuity Prices'!$E:$E,$G65),IF($B65="RAB Short",SUMIFS('RAB Prices Short'!BT:BT,'RAB Prices Short'!$B:$B,'All Prices combined'!$D65,'RAB Prices Short'!$E:$E,'All Prices combined'!$G65),IF($B65="RAB Long",SUMIFS('RAB Prices Long'!BT:BT,'RAB Prices Long'!$B:$B,'All Prices combined'!$D65,'RAB Prices Long'!$E:$E,'All Prices combined'!$G65)))),2)</f>
        <v>41.07</v>
      </c>
      <c r="BR65" s="2">
        <f>ROUND(IF($B65="Annuity",SUMIFS('Annuity Prices'!BU:BU,'Annuity Prices'!$B:$B,$D65,'Annuity Prices'!$E:$E,$G65),IF($B65="RAB Short",SUMIFS('RAB Prices Short'!BU:BU,'RAB Prices Short'!$B:$B,'All Prices combined'!$D65,'RAB Prices Short'!$E:$E,'All Prices combined'!$G65),IF($B65="RAB Long",SUMIFS('RAB Prices Long'!BU:BU,'RAB Prices Long'!$B:$B,'All Prices combined'!$D65,'RAB Prices Long'!$E:$E,'All Prices combined'!$G65)))),2)</f>
        <v>41.44</v>
      </c>
      <c r="BS65" s="2">
        <f>ROUND(IF($B65="Annuity",SUMIFS('Annuity Prices'!BV:BV,'Annuity Prices'!$B:$B,$D65,'Annuity Prices'!$E:$E,$G65),IF($B65="RAB Short",SUMIFS('RAB Prices Short'!BV:BV,'RAB Prices Short'!$B:$B,'All Prices combined'!$D65,'RAB Prices Short'!$E:$E,'All Prices combined'!$G65),IF($B65="RAB Long",SUMIFS('RAB Prices Long'!BV:BV,'RAB Prices Long'!$B:$B,'All Prices combined'!$D65,'RAB Prices Long'!$E:$E,'All Prices combined'!$G65)))),2)</f>
        <v>42.48</v>
      </c>
      <c r="BT65" s="2">
        <f>ROUND(IF($B65="Annuity",SUMIFS('Annuity Prices'!BW:BW,'Annuity Prices'!$B:$B,$D65,'Annuity Prices'!$E:$E,$G65),IF($B65="RAB Short",SUMIFS('RAB Prices Short'!BW:BW,'RAB Prices Short'!$B:$B,'All Prices combined'!$D65,'RAB Prices Short'!$E:$E,'All Prices combined'!$G65),IF($B65="RAB Long",SUMIFS('RAB Prices Long'!BW:BW,'RAB Prices Long'!$B:$B,'All Prices combined'!$D65,'RAB Prices Long'!$E:$E,'All Prices combined'!$G65)))),2)</f>
        <v>43.54</v>
      </c>
      <c r="BU65" s="2">
        <f>ROUND(IF($B65="Annuity",SUMIFS('Annuity Prices'!BX:BX,'Annuity Prices'!$B:$B,$D65,'Annuity Prices'!$E:$E,$G65),IF($B65="RAB Short",SUMIFS('RAB Prices Short'!BX:BX,'RAB Prices Short'!$B:$B,'All Prices combined'!$D65,'RAB Prices Short'!$E:$E,'All Prices combined'!$G65),IF($B65="RAB Long",SUMIFS('RAB Prices Long'!BX:BX,'RAB Prices Long'!$B:$B,'All Prices combined'!$D65,'RAB Prices Long'!$E:$E,'All Prices combined'!$G65)))),2)</f>
        <v>44.63</v>
      </c>
    </row>
    <row r="66" spans="2:73" x14ac:dyDescent="0.25">
      <c r="B66" t="s">
        <v>37</v>
      </c>
      <c r="C66" s="1">
        <v>12</v>
      </c>
      <c r="D66" s="1" t="s">
        <v>164</v>
      </c>
      <c r="E66" s="1" t="s">
        <v>161</v>
      </c>
      <c r="F66" s="1" t="s">
        <v>163</v>
      </c>
      <c r="G66" s="1" t="s">
        <v>40</v>
      </c>
      <c r="H66" s="1"/>
      <c r="I66" s="2">
        <f>ROUND(IF($B66="Annuity",SUMIFS('Annuity Prices'!L:L,'Annuity Prices'!$B:$B,$D66,'Annuity Prices'!$E:$E,$G66),IF($B66="RAB Short",SUMIFS('RAB Prices Short'!L:L,'RAB Prices Short'!$B:$B,'All Prices combined'!$D66,'RAB Prices Short'!$E:$E,'All Prices combined'!$G66),IF($B66="RAB Long",SUMIFS('RAB Prices Long'!L:L,'RAB Prices Long'!$B:$B,'All Prices combined'!$D66,'RAB Prices Long'!$E:$E,'All Prices combined'!$G66)))),2)</f>
        <v>16.88</v>
      </c>
      <c r="J66" s="2">
        <f>ROUND(IF($B66="Annuity",SUMIFS('Annuity Prices'!M:M,'Annuity Prices'!$B:$B,$D66,'Annuity Prices'!$E:$E,$G66),IF($B66="RAB Short",SUMIFS('RAB Prices Short'!M:M,'RAB Prices Short'!$B:$B,'All Prices combined'!$D66,'RAB Prices Short'!$E:$E,'All Prices combined'!$G66),IF($B66="RAB Long",SUMIFS('RAB Prices Long'!M:M,'RAB Prices Long'!$B:$B,'All Prices combined'!$D66,'RAB Prices Long'!$E:$E,'All Prices combined'!$G66)))),2)</f>
        <v>17.36</v>
      </c>
      <c r="K66" s="2">
        <f>ROUND(IF($B66="Annuity",SUMIFS('Annuity Prices'!N:N,'Annuity Prices'!$B:$B,$D66,'Annuity Prices'!$E:$E,$G66),IF($B66="RAB Short",SUMIFS('RAB Prices Short'!N:N,'RAB Prices Short'!$B:$B,'All Prices combined'!$D66,'RAB Prices Short'!$E:$E,'All Prices combined'!$G66),IF($B66="RAB Long",SUMIFS('RAB Prices Long'!N:N,'RAB Prices Long'!$B:$B,'All Prices combined'!$D66,'RAB Prices Long'!$E:$E,'All Prices combined'!$G66)))),2)</f>
        <v>17.86</v>
      </c>
      <c r="L66" s="2">
        <f>ROUND(IF($B66="Annuity",SUMIFS('Annuity Prices'!O:O,'Annuity Prices'!$B:$B,$D66,'Annuity Prices'!$E:$E,$G66),IF($B66="RAB Short",SUMIFS('RAB Prices Short'!O:O,'RAB Prices Short'!$B:$B,'All Prices combined'!$D66,'RAB Prices Short'!$E:$E,'All Prices combined'!$G66),IF($B66="RAB Long",SUMIFS('RAB Prices Long'!O:O,'RAB Prices Long'!$B:$B,'All Prices combined'!$D66,'RAB Prices Long'!$E:$E,'All Prices combined'!$G66)))),2)</f>
        <v>18.37</v>
      </c>
      <c r="M66" s="2">
        <f>ROUND(IF($B66="Annuity",SUMIFS('Annuity Prices'!P:P,'Annuity Prices'!$B:$B,$D66,'Annuity Prices'!$E:$E,$G66),IF($B66="RAB Short",SUMIFS('RAB Prices Short'!P:P,'RAB Prices Short'!$B:$B,'All Prices combined'!$D66,'RAB Prices Short'!$E:$E,'All Prices combined'!$G66),IF($B66="RAB Long",SUMIFS('RAB Prices Long'!P:P,'RAB Prices Long'!$B:$B,'All Prices combined'!$D66,'RAB Prices Long'!$E:$E,'All Prices combined'!$G66)))),2)</f>
        <v>20.11</v>
      </c>
      <c r="N66" s="2">
        <f>ROUND(IF($B66="Annuity",SUMIFS('Annuity Prices'!Q:Q,'Annuity Prices'!$B:$B,$D66,'Annuity Prices'!$E:$E,$G66),IF($B66="RAB Short",SUMIFS('RAB Prices Short'!Q:Q,'RAB Prices Short'!$B:$B,'All Prices combined'!$D66,'RAB Prices Short'!$E:$E,'All Prices combined'!$G66),IF($B66="RAB Long",SUMIFS('RAB Prices Long'!Q:Q,'RAB Prices Long'!$B:$B,'All Prices combined'!$D66,'RAB Prices Long'!$E:$E,'All Prices combined'!$G66)))),2)</f>
        <v>20.61</v>
      </c>
      <c r="O66" s="2">
        <f>ROUND(IF($B66="Annuity",SUMIFS('Annuity Prices'!R:R,'Annuity Prices'!$B:$B,$D66,'Annuity Prices'!$E:$E,$G66),IF($B66="RAB Short",SUMIFS('RAB Prices Short'!R:R,'RAB Prices Short'!$B:$B,'All Prices combined'!$D66,'RAB Prices Short'!$E:$E,'All Prices combined'!$G66),IF($B66="RAB Long",SUMIFS('RAB Prices Long'!R:R,'RAB Prices Long'!$B:$B,'All Prices combined'!$D66,'RAB Prices Long'!$E:$E,'All Prices combined'!$G66)))),2)</f>
        <v>21.12</v>
      </c>
      <c r="P66" s="2">
        <f>ROUND(IF($B66="Annuity",SUMIFS('Annuity Prices'!S:S,'Annuity Prices'!$B:$B,$D66,'Annuity Prices'!$E:$E,$G66),IF($B66="RAB Short",SUMIFS('RAB Prices Short'!S:S,'RAB Prices Short'!$B:$B,'All Prices combined'!$D66,'RAB Prices Short'!$E:$E,'All Prices combined'!$G66),IF($B66="RAB Long",SUMIFS('RAB Prices Long'!S:S,'RAB Prices Long'!$B:$B,'All Prices combined'!$D66,'RAB Prices Long'!$E:$E,'All Prices combined'!$G66)))),2)</f>
        <v>21.65</v>
      </c>
      <c r="Q66" s="2">
        <f>ROUND(IF($B66="Annuity",SUMIFS('Annuity Prices'!T:T,'Annuity Prices'!$B:$B,$D66,'Annuity Prices'!$E:$E,$G66),IF($B66="RAB Short",SUMIFS('RAB Prices Short'!T:T,'RAB Prices Short'!$B:$B,'All Prices combined'!$D66,'RAB Prices Short'!$E:$E,'All Prices combined'!$G66),IF($B66="RAB Long",SUMIFS('RAB Prices Long'!T:T,'RAB Prices Long'!$B:$B,'All Prices combined'!$D66,'RAB Prices Long'!$E:$E,'All Prices combined'!$G66)))),2)</f>
        <v>23.66</v>
      </c>
      <c r="R66" s="2">
        <f>ROUND(IF($B66="Annuity",SUMIFS('Annuity Prices'!U:U,'Annuity Prices'!$B:$B,$D66,'Annuity Prices'!$E:$E,$G66),IF($B66="RAB Short",SUMIFS('RAB Prices Short'!U:U,'RAB Prices Short'!$B:$B,'All Prices combined'!$D66,'RAB Prices Short'!$E:$E,'All Prices combined'!$G66),IF($B66="RAB Long",SUMIFS('RAB Prices Long'!U:U,'RAB Prices Long'!$B:$B,'All Prices combined'!$D66,'RAB Prices Long'!$E:$E,'All Prices combined'!$G66)))),2)</f>
        <v>24.25</v>
      </c>
      <c r="S66" s="2">
        <f>ROUND(IF($B66="Annuity",SUMIFS('Annuity Prices'!V:V,'Annuity Prices'!$B:$B,$D66,'Annuity Prices'!$E:$E,$G66),IF($B66="RAB Short",SUMIFS('RAB Prices Short'!V:V,'RAB Prices Short'!$B:$B,'All Prices combined'!$D66,'RAB Prices Short'!$E:$E,'All Prices combined'!$G66),IF($B66="RAB Long",SUMIFS('RAB Prices Long'!V:V,'RAB Prices Long'!$B:$B,'All Prices combined'!$D66,'RAB Prices Long'!$E:$E,'All Prices combined'!$G66)))),2)</f>
        <v>24.86</v>
      </c>
      <c r="T66" s="2">
        <f>ROUND(IF($B66="Annuity",SUMIFS('Annuity Prices'!W:W,'Annuity Prices'!$B:$B,$D66,'Annuity Prices'!$E:$E,$G66),IF($B66="RAB Short",SUMIFS('RAB Prices Short'!W:W,'RAB Prices Short'!$B:$B,'All Prices combined'!$D66,'RAB Prices Short'!$E:$E,'All Prices combined'!$G66),IF($B66="RAB Long",SUMIFS('RAB Prices Long'!W:W,'RAB Prices Long'!$B:$B,'All Prices combined'!$D66,'RAB Prices Long'!$E:$E,'All Prices combined'!$G66)))),2)</f>
        <v>25.48</v>
      </c>
      <c r="U66" s="2">
        <f>ROUND(IF($B66="Annuity",SUMIFS('Annuity Prices'!X:X,'Annuity Prices'!$B:$B,$D66,'Annuity Prices'!$E:$E,$G66),IF($B66="RAB Short",SUMIFS('RAB Prices Short'!X:X,'RAB Prices Short'!$B:$B,'All Prices combined'!$D66,'RAB Prices Short'!$E:$E,'All Prices combined'!$G66),IF($B66="RAB Long",SUMIFS('RAB Prices Long'!X:X,'RAB Prices Long'!$B:$B,'All Prices combined'!$D66,'RAB Prices Long'!$E:$E,'All Prices combined'!$G66)))),2)</f>
        <v>27.81</v>
      </c>
      <c r="V66" s="2">
        <f>ROUND(IF($B66="Annuity",SUMIFS('Annuity Prices'!Y:Y,'Annuity Prices'!$B:$B,$D66,'Annuity Prices'!$E:$E,$G66),IF($B66="RAB Short",SUMIFS('RAB Prices Short'!Y:Y,'RAB Prices Short'!$B:$B,'All Prices combined'!$D66,'RAB Prices Short'!$E:$E,'All Prices combined'!$G66),IF($B66="RAB Long",SUMIFS('RAB Prices Long'!Y:Y,'RAB Prices Long'!$B:$B,'All Prices combined'!$D66,'RAB Prices Long'!$E:$E,'All Prices combined'!$G66)))),2)</f>
        <v>28.5</v>
      </c>
      <c r="W66" s="2">
        <f>ROUND(IF($B66="Annuity",SUMIFS('Annuity Prices'!Z:Z,'Annuity Prices'!$B:$B,$D66,'Annuity Prices'!$E:$E,$G66),IF($B66="RAB Short",SUMIFS('RAB Prices Short'!Z:Z,'RAB Prices Short'!$B:$B,'All Prices combined'!$D66,'RAB Prices Short'!$E:$E,'All Prices combined'!$G66),IF($B66="RAB Long",SUMIFS('RAB Prices Long'!Z:Z,'RAB Prices Long'!$B:$B,'All Prices combined'!$D66,'RAB Prices Long'!$E:$E,'All Prices combined'!$G66)))),2)</f>
        <v>29.22</v>
      </c>
      <c r="X66" s="2">
        <f>ROUND(IF($B66="Annuity",SUMIFS('Annuity Prices'!AA:AA,'Annuity Prices'!$B:$B,$D66,'Annuity Prices'!$E:$E,$G66),IF($B66="RAB Short",SUMIFS('RAB Prices Short'!AA:AA,'RAB Prices Short'!$B:$B,'All Prices combined'!$D66,'RAB Prices Short'!$E:$E,'All Prices combined'!$G66),IF($B66="RAB Long",SUMIFS('RAB Prices Long'!AA:AA,'RAB Prices Long'!$B:$B,'All Prices combined'!$D66,'RAB Prices Long'!$E:$E,'All Prices combined'!$G66)))),2)</f>
        <v>29.95</v>
      </c>
      <c r="Y66" s="2">
        <f>ROUND(IF($B66="Annuity",SUMIFS('Annuity Prices'!AB:AB,'Annuity Prices'!$B:$B,$D66,'Annuity Prices'!$E:$E,$G66),IF($B66="RAB Short",SUMIFS('RAB Prices Short'!AB:AB,'RAB Prices Short'!$B:$B,'All Prices combined'!$D66,'RAB Prices Short'!$E:$E,'All Prices combined'!$G66),IF($B66="RAB Long",SUMIFS('RAB Prices Long'!AB:AB,'RAB Prices Long'!$B:$B,'All Prices combined'!$D66,'RAB Prices Long'!$E:$E,'All Prices combined'!$G66)))),2)</f>
        <v>32.64</v>
      </c>
      <c r="Z66" s="2">
        <f>ROUND(IF($B66="Annuity",SUMIFS('Annuity Prices'!AC:AC,'Annuity Prices'!$B:$B,$D66,'Annuity Prices'!$E:$E,$G66),IF($B66="RAB Short",SUMIFS('RAB Prices Short'!AC:AC,'RAB Prices Short'!$B:$B,'All Prices combined'!$D66,'RAB Prices Short'!$E:$E,'All Prices combined'!$G66),IF($B66="RAB Long",SUMIFS('RAB Prices Long'!AC:AC,'RAB Prices Long'!$B:$B,'All Prices combined'!$D66,'RAB Prices Long'!$E:$E,'All Prices combined'!$G66)))),2)</f>
        <v>33.46</v>
      </c>
      <c r="AA66" s="2">
        <f>ROUND(IF($B66="Annuity",SUMIFS('Annuity Prices'!AD:AD,'Annuity Prices'!$B:$B,$D66,'Annuity Prices'!$E:$E,$G66),IF($B66="RAB Short",SUMIFS('RAB Prices Short'!AD:AD,'RAB Prices Short'!$B:$B,'All Prices combined'!$D66,'RAB Prices Short'!$E:$E,'All Prices combined'!$G66),IF($B66="RAB Long",SUMIFS('RAB Prices Long'!AD:AD,'RAB Prices Long'!$B:$B,'All Prices combined'!$D66,'RAB Prices Long'!$E:$E,'All Prices combined'!$G66)))),2)</f>
        <v>34.299999999999997</v>
      </c>
      <c r="AB66" s="2">
        <f>ROUND(IF($B66="Annuity",SUMIFS('Annuity Prices'!AE:AE,'Annuity Prices'!$B:$B,$D66,'Annuity Prices'!$E:$E,$G66),IF($B66="RAB Short",SUMIFS('RAB Prices Short'!AE:AE,'RAB Prices Short'!$B:$B,'All Prices combined'!$D66,'RAB Prices Short'!$E:$E,'All Prices combined'!$G66),IF($B66="RAB Long",SUMIFS('RAB Prices Long'!AE:AE,'RAB Prices Long'!$B:$B,'All Prices combined'!$D66,'RAB Prices Long'!$E:$E,'All Prices combined'!$G66)))),2)</f>
        <v>35.15</v>
      </c>
      <c r="AC66" s="2">
        <f>ROUND(IF($B66="Annuity",SUMIFS('Annuity Prices'!AF:AF,'Annuity Prices'!$B:$B,$D66,'Annuity Prices'!$E:$E,$G66),IF($B66="RAB Short",SUMIFS('RAB Prices Short'!AF:AF,'RAB Prices Short'!$B:$B,'All Prices combined'!$D66,'RAB Prices Short'!$E:$E,'All Prices combined'!$G66),IF($B66="RAB Long",SUMIFS('RAB Prices Long'!AF:AF,'RAB Prices Long'!$B:$B,'All Prices combined'!$D66,'RAB Prices Long'!$E:$E,'All Prices combined'!$G66)))),2)</f>
        <v>38.28</v>
      </c>
      <c r="AD66" s="2">
        <f>ROUND(IF($B66="Annuity",SUMIFS('Annuity Prices'!AG:AG,'Annuity Prices'!$B:$B,$D66,'Annuity Prices'!$E:$E,$G66),IF($B66="RAB Short",SUMIFS('RAB Prices Short'!AG:AG,'RAB Prices Short'!$B:$B,'All Prices combined'!$D66,'RAB Prices Short'!$E:$E,'All Prices combined'!$G66),IF($B66="RAB Long",SUMIFS('RAB Prices Long'!AG:AG,'RAB Prices Long'!$B:$B,'All Prices combined'!$D66,'RAB Prices Long'!$E:$E,'All Prices combined'!$G66)))),2)</f>
        <v>39.24</v>
      </c>
      <c r="AE66" s="2">
        <f>ROUND(IF($B66="Annuity",SUMIFS('Annuity Prices'!AH:AH,'Annuity Prices'!$B:$B,$D66,'Annuity Prices'!$E:$E,$G66),IF($B66="RAB Short",SUMIFS('RAB Prices Short'!AH:AH,'RAB Prices Short'!$B:$B,'All Prices combined'!$D66,'RAB Prices Short'!$E:$E,'All Prices combined'!$G66),IF($B66="RAB Long",SUMIFS('RAB Prices Long'!AH:AH,'RAB Prices Long'!$B:$B,'All Prices combined'!$D66,'RAB Prices Long'!$E:$E,'All Prices combined'!$G66)))),2)</f>
        <v>40.22</v>
      </c>
      <c r="AF66" s="2">
        <f>ROUND(IF($B66="Annuity",SUMIFS('Annuity Prices'!AI:AI,'Annuity Prices'!$B:$B,$D66,'Annuity Prices'!$E:$E,$G66),IF($B66="RAB Short",SUMIFS('RAB Prices Short'!AI:AI,'RAB Prices Short'!$B:$B,'All Prices combined'!$D66,'RAB Prices Short'!$E:$E,'All Prices combined'!$G66),IF($B66="RAB Long",SUMIFS('RAB Prices Long'!AI:AI,'RAB Prices Long'!$B:$B,'All Prices combined'!$D66,'RAB Prices Long'!$E:$E,'All Prices combined'!$G66)))),2)</f>
        <v>41.22</v>
      </c>
      <c r="AG66" s="2">
        <f>ROUND(IF($B66="Annuity",SUMIFS('Annuity Prices'!AJ:AJ,'Annuity Prices'!$B:$B,$D66,'Annuity Prices'!$E:$E,$G66),IF($B66="RAB Short",SUMIFS('RAB Prices Short'!AJ:AJ,'RAB Prices Short'!$B:$B,'All Prices combined'!$D66,'RAB Prices Short'!$E:$E,'All Prices combined'!$G66),IF($B66="RAB Long",SUMIFS('RAB Prices Long'!AJ:AJ,'RAB Prices Long'!$B:$B,'All Prices combined'!$D66,'RAB Prices Long'!$E:$E,'All Prices combined'!$G66)))),2)</f>
        <v>44.85</v>
      </c>
      <c r="AH66" s="2">
        <f>ROUND(IF($B66="Annuity",SUMIFS('Annuity Prices'!AK:AK,'Annuity Prices'!$B:$B,$D66,'Annuity Prices'!$E:$E,$G66),IF($B66="RAB Short",SUMIFS('RAB Prices Short'!AK:AK,'RAB Prices Short'!$B:$B,'All Prices combined'!$D66,'RAB Prices Short'!$E:$E,'All Prices combined'!$G66),IF($B66="RAB Long",SUMIFS('RAB Prices Long'!AK:AK,'RAB Prices Long'!$B:$B,'All Prices combined'!$D66,'RAB Prices Long'!$E:$E,'All Prices combined'!$G66)))),2)</f>
        <v>45.97</v>
      </c>
      <c r="AI66" s="2">
        <f>ROUND(IF($B66="Annuity",SUMIFS('Annuity Prices'!AL:AL,'Annuity Prices'!$B:$B,$D66,'Annuity Prices'!$E:$E,$G66),IF($B66="RAB Short",SUMIFS('RAB Prices Short'!AL:AL,'RAB Prices Short'!$B:$B,'All Prices combined'!$D66,'RAB Prices Short'!$E:$E,'All Prices combined'!$G66),IF($B66="RAB Long",SUMIFS('RAB Prices Long'!AL:AL,'RAB Prices Long'!$B:$B,'All Prices combined'!$D66,'RAB Prices Long'!$E:$E,'All Prices combined'!$G66)))),2)</f>
        <v>47.12</v>
      </c>
      <c r="AJ66" s="2">
        <f>ROUND(IF($B66="Annuity",SUMIFS('Annuity Prices'!AM:AM,'Annuity Prices'!$B:$B,$D66,'Annuity Prices'!$E:$E,$G66),IF($B66="RAB Short",SUMIFS('RAB Prices Short'!AM:AM,'RAB Prices Short'!$B:$B,'All Prices combined'!$D66,'RAB Prices Short'!$E:$E,'All Prices combined'!$G66),IF($B66="RAB Long",SUMIFS('RAB Prices Long'!AM:AM,'RAB Prices Long'!$B:$B,'All Prices combined'!$D66,'RAB Prices Long'!$E:$E,'All Prices combined'!$G66)))),2)</f>
        <v>48.29</v>
      </c>
      <c r="AK66" s="2">
        <f>ROUND(IF($B66="Annuity",SUMIFS('Annuity Prices'!AN:AN,'Annuity Prices'!$B:$B,$D66,'Annuity Prices'!$E:$E,$G66),IF($B66="RAB Short",SUMIFS('RAB Prices Short'!AN:AN,'RAB Prices Short'!$B:$B,'All Prices combined'!$D66,'RAB Prices Short'!$E:$E,'All Prices combined'!$G66),IF($B66="RAB Long",SUMIFS('RAB Prices Long'!AN:AN,'RAB Prices Long'!$B:$B,'All Prices combined'!$D66,'RAB Prices Long'!$E:$E,'All Prices combined'!$G66)))),2)</f>
        <v>52.49</v>
      </c>
      <c r="AL66" s="2">
        <f>ROUND(IF($B66="Annuity",SUMIFS('Annuity Prices'!AO:AO,'Annuity Prices'!$B:$B,$D66,'Annuity Prices'!$E:$E,$G66),IF($B66="RAB Short",SUMIFS('RAB Prices Short'!AO:AO,'RAB Prices Short'!$B:$B,'All Prices combined'!$D66,'RAB Prices Short'!$E:$E,'All Prices combined'!$G66),IF($B66="RAB Long",SUMIFS('RAB Prices Long'!AO:AO,'RAB Prices Long'!$B:$B,'All Prices combined'!$D66,'RAB Prices Long'!$E:$E,'All Prices combined'!$G66)))),2)</f>
        <v>53.8</v>
      </c>
      <c r="AM66" s="2">
        <f>ROUND(IF($B66="Annuity",SUMIFS('Annuity Prices'!AP:AP,'Annuity Prices'!$B:$B,$D66,'Annuity Prices'!$E:$E,$G66),IF($B66="RAB Short",SUMIFS('RAB Prices Short'!AP:AP,'RAB Prices Short'!$B:$B,'All Prices combined'!$D66,'RAB Prices Short'!$E:$E,'All Prices combined'!$G66),IF($B66="RAB Long",SUMIFS('RAB Prices Long'!AP:AP,'RAB Prices Long'!$B:$B,'All Prices combined'!$D66,'RAB Prices Long'!$E:$E,'All Prices combined'!$G66)))),2)</f>
        <v>55.14</v>
      </c>
      <c r="AN66" s="2">
        <f>ROUND(IF($B66="Annuity",SUMIFS('Annuity Prices'!AQ:AQ,'Annuity Prices'!$B:$B,$D66,'Annuity Prices'!$E:$E,$G66),IF($B66="RAB Short",SUMIFS('RAB Prices Short'!AQ:AQ,'RAB Prices Short'!$B:$B,'All Prices combined'!$D66,'RAB Prices Short'!$E:$E,'All Prices combined'!$G66),IF($B66="RAB Long",SUMIFS('RAB Prices Long'!AQ:AQ,'RAB Prices Long'!$B:$B,'All Prices combined'!$D66,'RAB Prices Long'!$E:$E,'All Prices combined'!$G66)))),2)</f>
        <v>56.52</v>
      </c>
      <c r="AO66" s="2">
        <f>ROUND(IF($B66="Annuity",SUMIFS('Annuity Prices'!AR:AR,'Annuity Prices'!$B:$B,$D66,'Annuity Prices'!$E:$E,$G66),IF($B66="RAB Short",SUMIFS('RAB Prices Short'!AR:AR,'RAB Prices Short'!$B:$B,'All Prices combined'!$D66,'RAB Prices Short'!$E:$E,'All Prices combined'!$G66),IF($B66="RAB Long",SUMIFS('RAB Prices Long'!AR:AR,'RAB Prices Long'!$B:$B,'All Prices combined'!$D66,'RAB Prices Long'!$E:$E,'All Prices combined'!$G66)))),2)</f>
        <v>12.93</v>
      </c>
      <c r="AP66" s="2">
        <f>ROUND(IF($B66="Annuity",SUMIFS('Annuity Prices'!AS:AS,'Annuity Prices'!$B:$B,$D66,'Annuity Prices'!$E:$E,$G66),IF($B66="RAB Short",SUMIFS('RAB Prices Short'!AS:AS,'RAB Prices Short'!$B:$B,'All Prices combined'!$D66,'RAB Prices Short'!$E:$E,'All Prices combined'!$G66),IF($B66="RAB Long",SUMIFS('RAB Prices Long'!AS:AS,'RAB Prices Long'!$B:$B,'All Prices combined'!$D66,'RAB Prices Long'!$E:$E,'All Prices combined'!$G66)))),2)</f>
        <v>14.64</v>
      </c>
      <c r="AQ66" s="2">
        <f>ROUND(IF($B66="Annuity",SUMIFS('Annuity Prices'!AT:AT,'Annuity Prices'!$B:$B,$D66,'Annuity Prices'!$E:$E,$G66),IF($B66="RAB Short",SUMIFS('RAB Prices Short'!AT:AT,'RAB Prices Short'!$B:$B,'All Prices combined'!$D66,'RAB Prices Short'!$E:$E,'All Prices combined'!$G66),IF($B66="RAB Long",SUMIFS('RAB Prices Long'!AT:AT,'RAB Prices Long'!$B:$B,'All Prices combined'!$D66,'RAB Prices Long'!$E:$E,'All Prices combined'!$G66)))),2)</f>
        <v>17.36</v>
      </c>
      <c r="AR66" s="2">
        <f>ROUND(IF($B66="Annuity",SUMIFS('Annuity Prices'!AU:AU,'Annuity Prices'!$B:$B,$D66,'Annuity Prices'!$E:$E,$G66),IF($B66="RAB Short",SUMIFS('RAB Prices Short'!AU:AU,'RAB Prices Short'!$B:$B,'All Prices combined'!$D66,'RAB Prices Short'!$E:$E,'All Prices combined'!$G66),IF($B66="RAB Long",SUMIFS('RAB Prices Long'!AU:AU,'RAB Prices Long'!$B:$B,'All Prices combined'!$D66,'RAB Prices Long'!$E:$E,'All Prices combined'!$G66)))),2)</f>
        <v>17.86</v>
      </c>
      <c r="AS66" s="2">
        <f>ROUND(IF($B66="Annuity",SUMIFS('Annuity Prices'!AV:AV,'Annuity Prices'!$B:$B,$D66,'Annuity Prices'!$E:$E,$G66),IF($B66="RAB Short",SUMIFS('RAB Prices Short'!AV:AV,'RAB Prices Short'!$B:$B,'All Prices combined'!$D66,'RAB Prices Short'!$E:$E,'All Prices combined'!$G66),IF($B66="RAB Long",SUMIFS('RAB Prices Long'!AV:AV,'RAB Prices Long'!$B:$B,'All Prices combined'!$D66,'RAB Prices Long'!$E:$E,'All Prices combined'!$G66)))),2)</f>
        <v>18.37</v>
      </c>
      <c r="AT66" s="2">
        <f>ROUND(IF($B66="Annuity",SUMIFS('Annuity Prices'!AW:AW,'Annuity Prices'!$B:$B,$D66,'Annuity Prices'!$E:$E,$G66),IF($B66="RAB Short",SUMIFS('RAB Prices Short'!AW:AW,'RAB Prices Short'!$B:$B,'All Prices combined'!$D66,'RAB Prices Short'!$E:$E,'All Prices combined'!$G66),IF($B66="RAB Long",SUMIFS('RAB Prices Long'!AW:AW,'RAB Prices Long'!$B:$B,'All Prices combined'!$D66,'RAB Prices Long'!$E:$E,'All Prices combined'!$G66)))),2)</f>
        <v>19.989999999999998</v>
      </c>
      <c r="AU66" s="2">
        <f>ROUND(IF($B66="Annuity",SUMIFS('Annuity Prices'!AX:AX,'Annuity Prices'!$B:$B,$D66,'Annuity Prices'!$E:$E,$G66),IF($B66="RAB Short",SUMIFS('RAB Prices Short'!AX:AX,'RAB Prices Short'!$B:$B,'All Prices combined'!$D66,'RAB Prices Short'!$E:$E,'All Prices combined'!$G66),IF($B66="RAB Long",SUMIFS('RAB Prices Long'!AX:AX,'RAB Prices Long'!$B:$B,'All Prices combined'!$D66,'RAB Prices Long'!$E:$E,'All Prices combined'!$G66)))),2)</f>
        <v>20.61</v>
      </c>
      <c r="AV66" s="2">
        <f>ROUND(IF($B66="Annuity",SUMIFS('Annuity Prices'!AY:AY,'Annuity Prices'!$B:$B,$D66,'Annuity Prices'!$E:$E,$G66),IF($B66="RAB Short",SUMIFS('RAB Prices Short'!AY:AY,'RAB Prices Short'!$B:$B,'All Prices combined'!$D66,'RAB Prices Short'!$E:$E,'All Prices combined'!$G66),IF($B66="RAB Long",SUMIFS('RAB Prices Long'!AY:AY,'RAB Prices Long'!$B:$B,'All Prices combined'!$D66,'RAB Prices Long'!$E:$E,'All Prices combined'!$G66)))),2)</f>
        <v>21.12</v>
      </c>
      <c r="AW66" s="2">
        <f>ROUND(IF($B66="Annuity",SUMIFS('Annuity Prices'!AZ:AZ,'Annuity Prices'!$B:$B,$D66,'Annuity Prices'!$E:$E,$G66),IF($B66="RAB Short",SUMIFS('RAB Prices Short'!AZ:AZ,'RAB Prices Short'!$B:$B,'All Prices combined'!$D66,'RAB Prices Short'!$E:$E,'All Prices combined'!$G66),IF($B66="RAB Long",SUMIFS('RAB Prices Long'!AZ:AZ,'RAB Prices Long'!$B:$B,'All Prices combined'!$D66,'RAB Prices Long'!$E:$E,'All Prices combined'!$G66)))),2)</f>
        <v>21.65</v>
      </c>
      <c r="AX66" s="2">
        <f>ROUND(IF($B66="Annuity",SUMIFS('Annuity Prices'!BA:BA,'Annuity Prices'!$B:$B,$D66,'Annuity Prices'!$E:$E,$G66),IF($B66="RAB Short",SUMIFS('RAB Prices Short'!BA:BA,'RAB Prices Short'!$B:$B,'All Prices combined'!$D66,'RAB Prices Short'!$E:$E,'All Prices combined'!$G66),IF($B66="RAB Long",SUMIFS('RAB Prices Long'!BA:BA,'RAB Prices Long'!$B:$B,'All Prices combined'!$D66,'RAB Prices Long'!$E:$E,'All Prices combined'!$G66)))),2)</f>
        <v>23.66</v>
      </c>
      <c r="AY66" s="2">
        <f>ROUND(IF($B66="Annuity",SUMIFS('Annuity Prices'!BB:BB,'Annuity Prices'!$B:$B,$D66,'Annuity Prices'!$E:$E,$G66),IF($B66="RAB Short",SUMIFS('RAB Prices Short'!BB:BB,'RAB Prices Short'!$B:$B,'All Prices combined'!$D66,'RAB Prices Short'!$E:$E,'All Prices combined'!$G66),IF($B66="RAB Long",SUMIFS('RAB Prices Long'!BB:BB,'RAB Prices Long'!$B:$B,'All Prices combined'!$D66,'RAB Prices Long'!$E:$E,'All Prices combined'!$G66)))),2)</f>
        <v>24.25</v>
      </c>
      <c r="AZ66" s="2">
        <f>ROUND(IF($B66="Annuity",SUMIFS('Annuity Prices'!BC:BC,'Annuity Prices'!$B:$B,$D66,'Annuity Prices'!$E:$E,$G66),IF($B66="RAB Short",SUMIFS('RAB Prices Short'!BC:BC,'RAB Prices Short'!$B:$B,'All Prices combined'!$D66,'RAB Prices Short'!$E:$E,'All Prices combined'!$G66),IF($B66="RAB Long",SUMIFS('RAB Prices Long'!BC:BC,'RAB Prices Long'!$B:$B,'All Prices combined'!$D66,'RAB Prices Long'!$E:$E,'All Prices combined'!$G66)))),2)</f>
        <v>24.86</v>
      </c>
      <c r="BA66" s="2">
        <f>ROUND(IF($B66="Annuity",SUMIFS('Annuity Prices'!BD:BD,'Annuity Prices'!$B:$B,$D66,'Annuity Prices'!$E:$E,$G66),IF($B66="RAB Short",SUMIFS('RAB Prices Short'!BD:BD,'RAB Prices Short'!$B:$B,'All Prices combined'!$D66,'RAB Prices Short'!$E:$E,'All Prices combined'!$G66),IF($B66="RAB Long",SUMIFS('RAB Prices Long'!BD:BD,'RAB Prices Long'!$B:$B,'All Prices combined'!$D66,'RAB Prices Long'!$E:$E,'All Prices combined'!$G66)))),2)</f>
        <v>25.48</v>
      </c>
      <c r="BB66" s="2">
        <f>ROUND(IF($B66="Annuity",SUMIFS('Annuity Prices'!BE:BE,'Annuity Prices'!$B:$B,$D66,'Annuity Prices'!$E:$E,$G66),IF($B66="RAB Short",SUMIFS('RAB Prices Short'!BE:BE,'RAB Prices Short'!$B:$B,'All Prices combined'!$D66,'RAB Prices Short'!$E:$E,'All Prices combined'!$G66),IF($B66="RAB Long",SUMIFS('RAB Prices Long'!BE:BE,'RAB Prices Long'!$B:$B,'All Prices combined'!$D66,'RAB Prices Long'!$E:$E,'All Prices combined'!$G66)))),2)</f>
        <v>27.81</v>
      </c>
      <c r="BC66" s="2">
        <f>ROUND(IF($B66="Annuity",SUMIFS('Annuity Prices'!BF:BF,'Annuity Prices'!$B:$B,$D66,'Annuity Prices'!$E:$E,$G66),IF($B66="RAB Short",SUMIFS('RAB Prices Short'!BF:BF,'RAB Prices Short'!$B:$B,'All Prices combined'!$D66,'RAB Prices Short'!$E:$E,'All Prices combined'!$G66),IF($B66="RAB Long",SUMIFS('RAB Prices Long'!BF:BF,'RAB Prices Long'!$B:$B,'All Prices combined'!$D66,'RAB Prices Long'!$E:$E,'All Prices combined'!$G66)))),2)</f>
        <v>28.5</v>
      </c>
      <c r="BD66" s="2">
        <f>ROUND(IF($B66="Annuity",SUMIFS('Annuity Prices'!BG:BG,'Annuity Prices'!$B:$B,$D66,'Annuity Prices'!$E:$E,$G66),IF($B66="RAB Short",SUMIFS('RAB Prices Short'!BG:BG,'RAB Prices Short'!$B:$B,'All Prices combined'!$D66,'RAB Prices Short'!$E:$E,'All Prices combined'!$G66),IF($B66="RAB Long",SUMIFS('RAB Prices Long'!BG:BG,'RAB Prices Long'!$B:$B,'All Prices combined'!$D66,'RAB Prices Long'!$E:$E,'All Prices combined'!$G66)))),2)</f>
        <v>29.22</v>
      </c>
      <c r="BE66" s="2">
        <f>ROUND(IF($B66="Annuity",SUMIFS('Annuity Prices'!BH:BH,'Annuity Prices'!$B:$B,$D66,'Annuity Prices'!$E:$E,$G66),IF($B66="RAB Short",SUMIFS('RAB Prices Short'!BH:BH,'RAB Prices Short'!$B:$B,'All Prices combined'!$D66,'RAB Prices Short'!$E:$E,'All Prices combined'!$G66),IF($B66="RAB Long",SUMIFS('RAB Prices Long'!BH:BH,'RAB Prices Long'!$B:$B,'All Prices combined'!$D66,'RAB Prices Long'!$E:$E,'All Prices combined'!$G66)))),2)</f>
        <v>29.95</v>
      </c>
      <c r="BF66" s="2">
        <f>ROUND(IF($B66="Annuity",SUMIFS('Annuity Prices'!BI:BI,'Annuity Prices'!$B:$B,$D66,'Annuity Prices'!$E:$E,$G66),IF($B66="RAB Short",SUMIFS('RAB Prices Short'!BI:BI,'RAB Prices Short'!$B:$B,'All Prices combined'!$D66,'RAB Prices Short'!$E:$E,'All Prices combined'!$G66),IF($B66="RAB Long",SUMIFS('RAB Prices Long'!BI:BI,'RAB Prices Long'!$B:$B,'All Prices combined'!$D66,'RAB Prices Long'!$E:$E,'All Prices combined'!$G66)))),2)</f>
        <v>32.64</v>
      </c>
      <c r="BG66" s="2">
        <f>ROUND(IF($B66="Annuity",SUMIFS('Annuity Prices'!BJ:BJ,'Annuity Prices'!$B:$B,$D66,'Annuity Prices'!$E:$E,$G66),IF($B66="RAB Short",SUMIFS('RAB Prices Short'!BJ:BJ,'RAB Prices Short'!$B:$B,'All Prices combined'!$D66,'RAB Prices Short'!$E:$E,'All Prices combined'!$G66),IF($B66="RAB Long",SUMIFS('RAB Prices Long'!BJ:BJ,'RAB Prices Long'!$B:$B,'All Prices combined'!$D66,'RAB Prices Long'!$E:$E,'All Prices combined'!$G66)))),2)</f>
        <v>33.46</v>
      </c>
      <c r="BH66" s="2">
        <f>ROUND(IF($B66="Annuity",SUMIFS('Annuity Prices'!BK:BK,'Annuity Prices'!$B:$B,$D66,'Annuity Prices'!$E:$E,$G66),IF($B66="RAB Short",SUMIFS('RAB Prices Short'!BK:BK,'RAB Prices Short'!$B:$B,'All Prices combined'!$D66,'RAB Prices Short'!$E:$E,'All Prices combined'!$G66),IF($B66="RAB Long",SUMIFS('RAB Prices Long'!BK:BK,'RAB Prices Long'!$B:$B,'All Prices combined'!$D66,'RAB Prices Long'!$E:$E,'All Prices combined'!$G66)))),2)</f>
        <v>34.299999999999997</v>
      </c>
      <c r="BI66" s="2">
        <f>ROUND(IF($B66="Annuity",SUMIFS('Annuity Prices'!BL:BL,'Annuity Prices'!$B:$B,$D66,'Annuity Prices'!$E:$E,$G66),IF($B66="RAB Short",SUMIFS('RAB Prices Short'!BL:BL,'RAB Prices Short'!$B:$B,'All Prices combined'!$D66,'RAB Prices Short'!$E:$E,'All Prices combined'!$G66),IF($B66="RAB Long",SUMIFS('RAB Prices Long'!BL:BL,'RAB Prices Long'!$B:$B,'All Prices combined'!$D66,'RAB Prices Long'!$E:$E,'All Prices combined'!$G66)))),2)</f>
        <v>35.15</v>
      </c>
      <c r="BJ66" s="2">
        <f>ROUND(IF($B66="Annuity",SUMIFS('Annuity Prices'!BM:BM,'Annuity Prices'!$B:$B,$D66,'Annuity Prices'!$E:$E,$G66),IF($B66="RAB Short",SUMIFS('RAB Prices Short'!BM:BM,'RAB Prices Short'!$B:$B,'All Prices combined'!$D66,'RAB Prices Short'!$E:$E,'All Prices combined'!$G66),IF($B66="RAB Long",SUMIFS('RAB Prices Long'!BM:BM,'RAB Prices Long'!$B:$B,'All Prices combined'!$D66,'RAB Prices Long'!$E:$E,'All Prices combined'!$G66)))),2)</f>
        <v>38.28</v>
      </c>
      <c r="BK66" s="2">
        <f>ROUND(IF($B66="Annuity",SUMIFS('Annuity Prices'!BN:BN,'Annuity Prices'!$B:$B,$D66,'Annuity Prices'!$E:$E,$G66),IF($B66="RAB Short",SUMIFS('RAB Prices Short'!BN:BN,'RAB Prices Short'!$B:$B,'All Prices combined'!$D66,'RAB Prices Short'!$E:$E,'All Prices combined'!$G66),IF($B66="RAB Long",SUMIFS('RAB Prices Long'!BN:BN,'RAB Prices Long'!$B:$B,'All Prices combined'!$D66,'RAB Prices Long'!$E:$E,'All Prices combined'!$G66)))),2)</f>
        <v>39.24</v>
      </c>
      <c r="BL66" s="2">
        <f>ROUND(IF($B66="Annuity",SUMIFS('Annuity Prices'!BO:BO,'Annuity Prices'!$B:$B,$D66,'Annuity Prices'!$E:$E,$G66),IF($B66="RAB Short",SUMIFS('RAB Prices Short'!BO:BO,'RAB Prices Short'!$B:$B,'All Prices combined'!$D66,'RAB Prices Short'!$E:$E,'All Prices combined'!$G66),IF($B66="RAB Long",SUMIFS('RAB Prices Long'!BO:BO,'RAB Prices Long'!$B:$B,'All Prices combined'!$D66,'RAB Prices Long'!$E:$E,'All Prices combined'!$G66)))),2)</f>
        <v>40.22</v>
      </c>
      <c r="BM66" s="2">
        <f>ROUND(IF($B66="Annuity",SUMIFS('Annuity Prices'!BP:BP,'Annuity Prices'!$B:$B,$D66,'Annuity Prices'!$E:$E,$G66),IF($B66="RAB Short",SUMIFS('RAB Prices Short'!BP:BP,'RAB Prices Short'!$B:$B,'All Prices combined'!$D66,'RAB Prices Short'!$E:$E,'All Prices combined'!$G66),IF($B66="RAB Long",SUMIFS('RAB Prices Long'!BP:BP,'RAB Prices Long'!$B:$B,'All Prices combined'!$D66,'RAB Prices Long'!$E:$E,'All Prices combined'!$G66)))),2)</f>
        <v>41.22</v>
      </c>
      <c r="BN66" s="2">
        <f>ROUND(IF($B66="Annuity",SUMIFS('Annuity Prices'!BQ:BQ,'Annuity Prices'!$B:$B,$D66,'Annuity Prices'!$E:$E,$G66),IF($B66="RAB Short",SUMIFS('RAB Prices Short'!BQ:BQ,'RAB Prices Short'!$B:$B,'All Prices combined'!$D66,'RAB Prices Short'!$E:$E,'All Prices combined'!$G66),IF($B66="RAB Long",SUMIFS('RAB Prices Long'!BQ:BQ,'RAB Prices Long'!$B:$B,'All Prices combined'!$D66,'RAB Prices Long'!$E:$E,'All Prices combined'!$G66)))),2)</f>
        <v>44.85</v>
      </c>
      <c r="BO66" s="2">
        <f>ROUND(IF($B66="Annuity",SUMIFS('Annuity Prices'!BR:BR,'Annuity Prices'!$B:$B,$D66,'Annuity Prices'!$E:$E,$G66),IF($B66="RAB Short",SUMIFS('RAB Prices Short'!BR:BR,'RAB Prices Short'!$B:$B,'All Prices combined'!$D66,'RAB Prices Short'!$E:$E,'All Prices combined'!$G66),IF($B66="RAB Long",SUMIFS('RAB Prices Long'!BR:BR,'RAB Prices Long'!$B:$B,'All Prices combined'!$D66,'RAB Prices Long'!$E:$E,'All Prices combined'!$G66)))),2)</f>
        <v>45.97</v>
      </c>
      <c r="BP66" s="2">
        <f>ROUND(IF($B66="Annuity",SUMIFS('Annuity Prices'!BS:BS,'Annuity Prices'!$B:$B,$D66,'Annuity Prices'!$E:$E,$G66),IF($B66="RAB Short",SUMIFS('RAB Prices Short'!BS:BS,'RAB Prices Short'!$B:$B,'All Prices combined'!$D66,'RAB Prices Short'!$E:$E,'All Prices combined'!$G66),IF($B66="RAB Long",SUMIFS('RAB Prices Long'!BS:BS,'RAB Prices Long'!$B:$B,'All Prices combined'!$D66,'RAB Prices Long'!$E:$E,'All Prices combined'!$G66)))),2)</f>
        <v>47.12</v>
      </c>
      <c r="BQ66" s="2">
        <f>ROUND(IF($B66="Annuity",SUMIFS('Annuity Prices'!BT:BT,'Annuity Prices'!$B:$B,$D66,'Annuity Prices'!$E:$E,$G66),IF($B66="RAB Short",SUMIFS('RAB Prices Short'!BT:BT,'RAB Prices Short'!$B:$B,'All Prices combined'!$D66,'RAB Prices Short'!$E:$E,'All Prices combined'!$G66),IF($B66="RAB Long",SUMIFS('RAB Prices Long'!BT:BT,'RAB Prices Long'!$B:$B,'All Prices combined'!$D66,'RAB Prices Long'!$E:$E,'All Prices combined'!$G66)))),2)</f>
        <v>48.29</v>
      </c>
      <c r="BR66" s="2">
        <f>ROUND(IF($B66="Annuity",SUMIFS('Annuity Prices'!BU:BU,'Annuity Prices'!$B:$B,$D66,'Annuity Prices'!$E:$E,$G66),IF($B66="RAB Short",SUMIFS('RAB Prices Short'!BU:BU,'RAB Prices Short'!$B:$B,'All Prices combined'!$D66,'RAB Prices Short'!$E:$E,'All Prices combined'!$G66),IF($B66="RAB Long",SUMIFS('RAB Prices Long'!BU:BU,'RAB Prices Long'!$B:$B,'All Prices combined'!$D66,'RAB Prices Long'!$E:$E,'All Prices combined'!$G66)))),2)</f>
        <v>52.49</v>
      </c>
      <c r="BS66" s="2">
        <f>ROUND(IF($B66="Annuity",SUMIFS('Annuity Prices'!BV:BV,'Annuity Prices'!$B:$B,$D66,'Annuity Prices'!$E:$E,$G66),IF($B66="RAB Short",SUMIFS('RAB Prices Short'!BV:BV,'RAB Prices Short'!$B:$B,'All Prices combined'!$D66,'RAB Prices Short'!$E:$E,'All Prices combined'!$G66),IF($B66="RAB Long",SUMIFS('RAB Prices Long'!BV:BV,'RAB Prices Long'!$B:$B,'All Prices combined'!$D66,'RAB Prices Long'!$E:$E,'All Prices combined'!$G66)))),2)</f>
        <v>53.8</v>
      </c>
      <c r="BT66" s="2">
        <f>ROUND(IF($B66="Annuity",SUMIFS('Annuity Prices'!BW:BW,'Annuity Prices'!$B:$B,$D66,'Annuity Prices'!$E:$E,$G66),IF($B66="RAB Short",SUMIFS('RAB Prices Short'!BW:BW,'RAB Prices Short'!$B:$B,'All Prices combined'!$D66,'RAB Prices Short'!$E:$E,'All Prices combined'!$G66),IF($B66="RAB Long",SUMIFS('RAB Prices Long'!BW:BW,'RAB Prices Long'!$B:$B,'All Prices combined'!$D66,'RAB Prices Long'!$E:$E,'All Prices combined'!$G66)))),2)</f>
        <v>55.14</v>
      </c>
      <c r="BU66" s="2">
        <f>ROUND(IF($B66="Annuity",SUMIFS('Annuity Prices'!BX:BX,'Annuity Prices'!$B:$B,$D66,'Annuity Prices'!$E:$E,$G66),IF($B66="RAB Short",SUMIFS('RAB Prices Short'!BX:BX,'RAB Prices Short'!$B:$B,'All Prices combined'!$D66,'RAB Prices Short'!$E:$E,'All Prices combined'!$G66),IF($B66="RAB Long",SUMIFS('RAB Prices Long'!BX:BX,'RAB Prices Long'!$B:$B,'All Prices combined'!$D66,'RAB Prices Long'!$E:$E,'All Prices combined'!$G66)))),2)</f>
        <v>56.52</v>
      </c>
    </row>
    <row r="67" spans="2:73" x14ac:dyDescent="0.25">
      <c r="B67" t="s">
        <v>37</v>
      </c>
      <c r="C67" s="1">
        <v>13</v>
      </c>
      <c r="D67" s="1"/>
      <c r="E67" s="1" t="s">
        <v>165</v>
      </c>
      <c r="F67" s="1">
        <v>13</v>
      </c>
      <c r="G67" s="1" t="s">
        <v>166</v>
      </c>
      <c r="H67" s="1"/>
      <c r="I67" s="2">
        <f>ROUND(IF($B67="Annuity",SUMIFS('Annuity Prices'!L:L,'Annuity Prices'!$B:$B,$D67,'Annuity Prices'!$E:$E,$G67),IF($B67="RAB Short",SUMIFS('RAB Prices Short'!L:L,'RAB Prices Short'!$B:$B,'All Prices combined'!$D67,'RAB Prices Short'!$E:$E,'All Prices combined'!$G67),IF($B67="RAB Long",SUMIFS('RAB Prices Long'!L:L,'RAB Prices Long'!$B:$B,'All Prices combined'!$D67,'RAB Prices Long'!$E:$E,'All Prices combined'!$G67)))),2)</f>
        <v>0</v>
      </c>
      <c r="J67" s="2">
        <f>ROUND(IF($B67="Annuity",SUMIFS('Annuity Prices'!M:M,'Annuity Prices'!$B:$B,$D67,'Annuity Prices'!$E:$E,$G67),IF($B67="RAB Short",SUMIFS('RAB Prices Short'!M:M,'RAB Prices Short'!$B:$B,'All Prices combined'!$D67,'RAB Prices Short'!$E:$E,'All Prices combined'!$G67),IF($B67="RAB Long",SUMIFS('RAB Prices Long'!M:M,'RAB Prices Long'!$B:$B,'All Prices combined'!$D67,'RAB Prices Long'!$E:$E,'All Prices combined'!$G67)))),2)</f>
        <v>0</v>
      </c>
      <c r="K67" s="2">
        <f>ROUND(IF($B67="Annuity",SUMIFS('Annuity Prices'!N:N,'Annuity Prices'!$B:$B,$D67,'Annuity Prices'!$E:$E,$G67),IF($B67="RAB Short",SUMIFS('RAB Prices Short'!N:N,'RAB Prices Short'!$B:$B,'All Prices combined'!$D67,'RAB Prices Short'!$E:$E,'All Prices combined'!$G67),IF($B67="RAB Long",SUMIFS('RAB Prices Long'!N:N,'RAB Prices Long'!$B:$B,'All Prices combined'!$D67,'RAB Prices Long'!$E:$E,'All Prices combined'!$G67)))),2)</f>
        <v>0</v>
      </c>
      <c r="L67" s="2">
        <f>ROUND(IF($B67="Annuity",SUMIFS('Annuity Prices'!O:O,'Annuity Prices'!$B:$B,$D67,'Annuity Prices'!$E:$E,$G67),IF($B67="RAB Short",SUMIFS('RAB Prices Short'!O:O,'RAB Prices Short'!$B:$B,'All Prices combined'!$D67,'RAB Prices Short'!$E:$E,'All Prices combined'!$G67),IF($B67="RAB Long",SUMIFS('RAB Prices Long'!O:O,'RAB Prices Long'!$B:$B,'All Prices combined'!$D67,'RAB Prices Long'!$E:$E,'All Prices combined'!$G67)))),2)</f>
        <v>0</v>
      </c>
      <c r="M67" s="2">
        <f>ROUND(IF($B67="Annuity",SUMIFS('Annuity Prices'!P:P,'Annuity Prices'!$B:$B,$D67,'Annuity Prices'!$E:$E,$G67),IF($B67="RAB Short",SUMIFS('RAB Prices Short'!P:P,'RAB Prices Short'!$B:$B,'All Prices combined'!$D67,'RAB Prices Short'!$E:$E,'All Prices combined'!$G67),IF($B67="RAB Long",SUMIFS('RAB Prices Long'!P:P,'RAB Prices Long'!$B:$B,'All Prices combined'!$D67,'RAB Prices Long'!$E:$E,'All Prices combined'!$G67)))),2)</f>
        <v>0</v>
      </c>
      <c r="N67" s="2">
        <f>ROUND(IF($B67="Annuity",SUMIFS('Annuity Prices'!Q:Q,'Annuity Prices'!$B:$B,$D67,'Annuity Prices'!$E:$E,$G67),IF($B67="RAB Short",SUMIFS('RAB Prices Short'!Q:Q,'RAB Prices Short'!$B:$B,'All Prices combined'!$D67,'RAB Prices Short'!$E:$E,'All Prices combined'!$G67),IF($B67="RAB Long",SUMIFS('RAB Prices Long'!Q:Q,'RAB Prices Long'!$B:$B,'All Prices combined'!$D67,'RAB Prices Long'!$E:$E,'All Prices combined'!$G67)))),2)</f>
        <v>0</v>
      </c>
      <c r="O67" s="2">
        <f>ROUND(IF($B67="Annuity",SUMIFS('Annuity Prices'!R:R,'Annuity Prices'!$B:$B,$D67,'Annuity Prices'!$E:$E,$G67),IF($B67="RAB Short",SUMIFS('RAB Prices Short'!R:R,'RAB Prices Short'!$B:$B,'All Prices combined'!$D67,'RAB Prices Short'!$E:$E,'All Prices combined'!$G67),IF($B67="RAB Long",SUMIFS('RAB Prices Long'!R:R,'RAB Prices Long'!$B:$B,'All Prices combined'!$D67,'RAB Prices Long'!$E:$E,'All Prices combined'!$G67)))),2)</f>
        <v>0</v>
      </c>
      <c r="P67" s="2">
        <f>ROUND(IF($B67="Annuity",SUMIFS('Annuity Prices'!S:S,'Annuity Prices'!$B:$B,$D67,'Annuity Prices'!$E:$E,$G67),IF($B67="RAB Short",SUMIFS('RAB Prices Short'!S:S,'RAB Prices Short'!$B:$B,'All Prices combined'!$D67,'RAB Prices Short'!$E:$E,'All Prices combined'!$G67),IF($B67="RAB Long",SUMIFS('RAB Prices Long'!S:S,'RAB Prices Long'!$B:$B,'All Prices combined'!$D67,'RAB Prices Long'!$E:$E,'All Prices combined'!$G67)))),2)</f>
        <v>0</v>
      </c>
      <c r="Q67" s="2">
        <f>ROUND(IF($B67="Annuity",SUMIFS('Annuity Prices'!T:T,'Annuity Prices'!$B:$B,$D67,'Annuity Prices'!$E:$E,$G67),IF($B67="RAB Short",SUMIFS('RAB Prices Short'!T:T,'RAB Prices Short'!$B:$B,'All Prices combined'!$D67,'RAB Prices Short'!$E:$E,'All Prices combined'!$G67),IF($B67="RAB Long",SUMIFS('RAB Prices Long'!T:T,'RAB Prices Long'!$B:$B,'All Prices combined'!$D67,'RAB Prices Long'!$E:$E,'All Prices combined'!$G67)))),2)</f>
        <v>0</v>
      </c>
      <c r="R67" s="2">
        <f>ROUND(IF($B67="Annuity",SUMIFS('Annuity Prices'!U:U,'Annuity Prices'!$B:$B,$D67,'Annuity Prices'!$E:$E,$G67),IF($B67="RAB Short",SUMIFS('RAB Prices Short'!U:U,'RAB Prices Short'!$B:$B,'All Prices combined'!$D67,'RAB Prices Short'!$E:$E,'All Prices combined'!$G67),IF($B67="RAB Long",SUMIFS('RAB Prices Long'!U:U,'RAB Prices Long'!$B:$B,'All Prices combined'!$D67,'RAB Prices Long'!$E:$E,'All Prices combined'!$G67)))),2)</f>
        <v>0</v>
      </c>
      <c r="S67" s="2">
        <f>ROUND(IF($B67="Annuity",SUMIFS('Annuity Prices'!V:V,'Annuity Prices'!$B:$B,$D67,'Annuity Prices'!$E:$E,$G67),IF($B67="RAB Short",SUMIFS('RAB Prices Short'!V:V,'RAB Prices Short'!$B:$B,'All Prices combined'!$D67,'RAB Prices Short'!$E:$E,'All Prices combined'!$G67),IF($B67="RAB Long",SUMIFS('RAB Prices Long'!V:V,'RAB Prices Long'!$B:$B,'All Prices combined'!$D67,'RAB Prices Long'!$E:$E,'All Prices combined'!$G67)))),2)</f>
        <v>0</v>
      </c>
      <c r="T67" s="2">
        <f>ROUND(IF($B67="Annuity",SUMIFS('Annuity Prices'!W:W,'Annuity Prices'!$B:$B,$D67,'Annuity Prices'!$E:$E,$G67),IF($B67="RAB Short",SUMIFS('RAB Prices Short'!W:W,'RAB Prices Short'!$B:$B,'All Prices combined'!$D67,'RAB Prices Short'!$E:$E,'All Prices combined'!$G67),IF($B67="RAB Long",SUMIFS('RAB Prices Long'!W:W,'RAB Prices Long'!$B:$B,'All Prices combined'!$D67,'RAB Prices Long'!$E:$E,'All Prices combined'!$G67)))),2)</f>
        <v>0</v>
      </c>
      <c r="U67" s="2">
        <f>ROUND(IF($B67="Annuity",SUMIFS('Annuity Prices'!X:X,'Annuity Prices'!$B:$B,$D67,'Annuity Prices'!$E:$E,$G67),IF($B67="RAB Short",SUMIFS('RAB Prices Short'!X:X,'RAB Prices Short'!$B:$B,'All Prices combined'!$D67,'RAB Prices Short'!$E:$E,'All Prices combined'!$G67),IF($B67="RAB Long",SUMIFS('RAB Prices Long'!X:X,'RAB Prices Long'!$B:$B,'All Prices combined'!$D67,'RAB Prices Long'!$E:$E,'All Prices combined'!$G67)))),2)</f>
        <v>0</v>
      </c>
      <c r="V67" s="2">
        <f>ROUND(IF($B67="Annuity",SUMIFS('Annuity Prices'!Y:Y,'Annuity Prices'!$B:$B,$D67,'Annuity Prices'!$E:$E,$G67),IF($B67="RAB Short",SUMIFS('RAB Prices Short'!Y:Y,'RAB Prices Short'!$B:$B,'All Prices combined'!$D67,'RAB Prices Short'!$E:$E,'All Prices combined'!$G67),IF($B67="RAB Long",SUMIFS('RAB Prices Long'!Y:Y,'RAB Prices Long'!$B:$B,'All Prices combined'!$D67,'RAB Prices Long'!$E:$E,'All Prices combined'!$G67)))),2)</f>
        <v>0</v>
      </c>
      <c r="W67" s="2">
        <f>ROUND(IF($B67="Annuity",SUMIFS('Annuity Prices'!Z:Z,'Annuity Prices'!$B:$B,$D67,'Annuity Prices'!$E:$E,$G67),IF($B67="RAB Short",SUMIFS('RAB Prices Short'!Z:Z,'RAB Prices Short'!$B:$B,'All Prices combined'!$D67,'RAB Prices Short'!$E:$E,'All Prices combined'!$G67),IF($B67="RAB Long",SUMIFS('RAB Prices Long'!Z:Z,'RAB Prices Long'!$B:$B,'All Prices combined'!$D67,'RAB Prices Long'!$E:$E,'All Prices combined'!$G67)))),2)</f>
        <v>0</v>
      </c>
      <c r="X67" s="2">
        <f>ROUND(IF($B67="Annuity",SUMIFS('Annuity Prices'!AA:AA,'Annuity Prices'!$B:$B,$D67,'Annuity Prices'!$E:$E,$G67),IF($B67="RAB Short",SUMIFS('RAB Prices Short'!AA:AA,'RAB Prices Short'!$B:$B,'All Prices combined'!$D67,'RAB Prices Short'!$E:$E,'All Prices combined'!$G67),IF($B67="RAB Long",SUMIFS('RAB Prices Long'!AA:AA,'RAB Prices Long'!$B:$B,'All Prices combined'!$D67,'RAB Prices Long'!$E:$E,'All Prices combined'!$G67)))),2)</f>
        <v>0</v>
      </c>
      <c r="Y67" s="2">
        <f>ROUND(IF($B67="Annuity",SUMIFS('Annuity Prices'!AB:AB,'Annuity Prices'!$B:$B,$D67,'Annuity Prices'!$E:$E,$G67),IF($B67="RAB Short",SUMIFS('RAB Prices Short'!AB:AB,'RAB Prices Short'!$B:$B,'All Prices combined'!$D67,'RAB Prices Short'!$E:$E,'All Prices combined'!$G67),IF($B67="RAB Long",SUMIFS('RAB Prices Long'!AB:AB,'RAB Prices Long'!$B:$B,'All Prices combined'!$D67,'RAB Prices Long'!$E:$E,'All Prices combined'!$G67)))),2)</f>
        <v>0</v>
      </c>
      <c r="Z67" s="2">
        <f>ROUND(IF($B67="Annuity",SUMIFS('Annuity Prices'!AC:AC,'Annuity Prices'!$B:$B,$D67,'Annuity Prices'!$E:$E,$G67),IF($B67="RAB Short",SUMIFS('RAB Prices Short'!AC:AC,'RAB Prices Short'!$B:$B,'All Prices combined'!$D67,'RAB Prices Short'!$E:$E,'All Prices combined'!$G67),IF($B67="RAB Long",SUMIFS('RAB Prices Long'!AC:AC,'RAB Prices Long'!$B:$B,'All Prices combined'!$D67,'RAB Prices Long'!$E:$E,'All Prices combined'!$G67)))),2)</f>
        <v>0</v>
      </c>
      <c r="AA67" s="2">
        <f>ROUND(IF($B67="Annuity",SUMIFS('Annuity Prices'!AD:AD,'Annuity Prices'!$B:$B,$D67,'Annuity Prices'!$E:$E,$G67),IF($B67="RAB Short",SUMIFS('RAB Prices Short'!AD:AD,'RAB Prices Short'!$B:$B,'All Prices combined'!$D67,'RAB Prices Short'!$E:$E,'All Prices combined'!$G67),IF($B67="RAB Long",SUMIFS('RAB Prices Long'!AD:AD,'RAB Prices Long'!$B:$B,'All Prices combined'!$D67,'RAB Prices Long'!$E:$E,'All Prices combined'!$G67)))),2)</f>
        <v>0</v>
      </c>
      <c r="AB67" s="2">
        <f>ROUND(IF($B67="Annuity",SUMIFS('Annuity Prices'!AE:AE,'Annuity Prices'!$B:$B,$D67,'Annuity Prices'!$E:$E,$G67),IF($B67="RAB Short",SUMIFS('RAB Prices Short'!AE:AE,'RAB Prices Short'!$B:$B,'All Prices combined'!$D67,'RAB Prices Short'!$E:$E,'All Prices combined'!$G67),IF($B67="RAB Long",SUMIFS('RAB Prices Long'!AE:AE,'RAB Prices Long'!$B:$B,'All Prices combined'!$D67,'RAB Prices Long'!$E:$E,'All Prices combined'!$G67)))),2)</f>
        <v>0</v>
      </c>
      <c r="AC67" s="2">
        <f>ROUND(IF($B67="Annuity",SUMIFS('Annuity Prices'!AF:AF,'Annuity Prices'!$B:$B,$D67,'Annuity Prices'!$E:$E,$G67),IF($B67="RAB Short",SUMIFS('RAB Prices Short'!AF:AF,'RAB Prices Short'!$B:$B,'All Prices combined'!$D67,'RAB Prices Short'!$E:$E,'All Prices combined'!$G67),IF($B67="RAB Long",SUMIFS('RAB Prices Long'!AF:AF,'RAB Prices Long'!$B:$B,'All Prices combined'!$D67,'RAB Prices Long'!$E:$E,'All Prices combined'!$G67)))),2)</f>
        <v>0</v>
      </c>
      <c r="AD67" s="2">
        <f>ROUND(IF($B67="Annuity",SUMIFS('Annuity Prices'!AG:AG,'Annuity Prices'!$B:$B,$D67,'Annuity Prices'!$E:$E,$G67),IF($B67="RAB Short",SUMIFS('RAB Prices Short'!AG:AG,'RAB Prices Short'!$B:$B,'All Prices combined'!$D67,'RAB Prices Short'!$E:$E,'All Prices combined'!$G67),IF($B67="RAB Long",SUMIFS('RAB Prices Long'!AG:AG,'RAB Prices Long'!$B:$B,'All Prices combined'!$D67,'RAB Prices Long'!$E:$E,'All Prices combined'!$G67)))),2)</f>
        <v>0</v>
      </c>
      <c r="AE67" s="2">
        <f>ROUND(IF($B67="Annuity",SUMIFS('Annuity Prices'!AH:AH,'Annuity Prices'!$B:$B,$D67,'Annuity Prices'!$E:$E,$G67),IF($B67="RAB Short",SUMIFS('RAB Prices Short'!AH:AH,'RAB Prices Short'!$B:$B,'All Prices combined'!$D67,'RAB Prices Short'!$E:$E,'All Prices combined'!$G67),IF($B67="RAB Long",SUMIFS('RAB Prices Long'!AH:AH,'RAB Prices Long'!$B:$B,'All Prices combined'!$D67,'RAB Prices Long'!$E:$E,'All Prices combined'!$G67)))),2)</f>
        <v>0</v>
      </c>
      <c r="AF67" s="2">
        <f>ROUND(IF($B67="Annuity",SUMIFS('Annuity Prices'!AI:AI,'Annuity Prices'!$B:$B,$D67,'Annuity Prices'!$E:$E,$G67),IF($B67="RAB Short",SUMIFS('RAB Prices Short'!AI:AI,'RAB Prices Short'!$B:$B,'All Prices combined'!$D67,'RAB Prices Short'!$E:$E,'All Prices combined'!$G67),IF($B67="RAB Long",SUMIFS('RAB Prices Long'!AI:AI,'RAB Prices Long'!$B:$B,'All Prices combined'!$D67,'RAB Prices Long'!$E:$E,'All Prices combined'!$G67)))),2)</f>
        <v>0</v>
      </c>
      <c r="AG67" s="2">
        <f>ROUND(IF($B67="Annuity",SUMIFS('Annuity Prices'!AJ:AJ,'Annuity Prices'!$B:$B,$D67,'Annuity Prices'!$E:$E,$G67),IF($B67="RAB Short",SUMIFS('RAB Prices Short'!AJ:AJ,'RAB Prices Short'!$B:$B,'All Prices combined'!$D67,'RAB Prices Short'!$E:$E,'All Prices combined'!$G67),IF($B67="RAB Long",SUMIFS('RAB Prices Long'!AJ:AJ,'RAB Prices Long'!$B:$B,'All Prices combined'!$D67,'RAB Prices Long'!$E:$E,'All Prices combined'!$G67)))),2)</f>
        <v>0</v>
      </c>
      <c r="AH67" s="2">
        <f>ROUND(IF($B67="Annuity",SUMIFS('Annuity Prices'!AK:AK,'Annuity Prices'!$B:$B,$D67,'Annuity Prices'!$E:$E,$G67),IF($B67="RAB Short",SUMIFS('RAB Prices Short'!AK:AK,'RAB Prices Short'!$B:$B,'All Prices combined'!$D67,'RAB Prices Short'!$E:$E,'All Prices combined'!$G67),IF($B67="RAB Long",SUMIFS('RAB Prices Long'!AK:AK,'RAB Prices Long'!$B:$B,'All Prices combined'!$D67,'RAB Prices Long'!$E:$E,'All Prices combined'!$G67)))),2)</f>
        <v>0</v>
      </c>
      <c r="AI67" s="2">
        <f>ROUND(IF($B67="Annuity",SUMIFS('Annuity Prices'!AL:AL,'Annuity Prices'!$B:$B,$D67,'Annuity Prices'!$E:$E,$G67),IF($B67="RAB Short",SUMIFS('RAB Prices Short'!AL:AL,'RAB Prices Short'!$B:$B,'All Prices combined'!$D67,'RAB Prices Short'!$E:$E,'All Prices combined'!$G67),IF($B67="RAB Long",SUMIFS('RAB Prices Long'!AL:AL,'RAB Prices Long'!$B:$B,'All Prices combined'!$D67,'RAB Prices Long'!$E:$E,'All Prices combined'!$G67)))),2)</f>
        <v>0</v>
      </c>
      <c r="AJ67" s="2">
        <f>ROUND(IF($B67="Annuity",SUMIFS('Annuity Prices'!AM:AM,'Annuity Prices'!$B:$B,$D67,'Annuity Prices'!$E:$E,$G67),IF($B67="RAB Short",SUMIFS('RAB Prices Short'!AM:AM,'RAB Prices Short'!$B:$B,'All Prices combined'!$D67,'RAB Prices Short'!$E:$E,'All Prices combined'!$G67),IF($B67="RAB Long",SUMIFS('RAB Prices Long'!AM:AM,'RAB Prices Long'!$B:$B,'All Prices combined'!$D67,'RAB Prices Long'!$E:$E,'All Prices combined'!$G67)))),2)</f>
        <v>0</v>
      </c>
      <c r="AK67" s="2">
        <f>ROUND(IF($B67="Annuity",SUMIFS('Annuity Prices'!AN:AN,'Annuity Prices'!$B:$B,$D67,'Annuity Prices'!$E:$E,$G67),IF($B67="RAB Short",SUMIFS('RAB Prices Short'!AN:AN,'RAB Prices Short'!$B:$B,'All Prices combined'!$D67,'RAB Prices Short'!$E:$E,'All Prices combined'!$G67),IF($B67="RAB Long",SUMIFS('RAB Prices Long'!AN:AN,'RAB Prices Long'!$B:$B,'All Prices combined'!$D67,'RAB Prices Long'!$E:$E,'All Prices combined'!$G67)))),2)</f>
        <v>0</v>
      </c>
      <c r="AL67" s="2">
        <f>ROUND(IF($B67="Annuity",SUMIFS('Annuity Prices'!AO:AO,'Annuity Prices'!$B:$B,$D67,'Annuity Prices'!$E:$E,$G67),IF($B67="RAB Short",SUMIFS('RAB Prices Short'!AO:AO,'RAB Prices Short'!$B:$B,'All Prices combined'!$D67,'RAB Prices Short'!$E:$E,'All Prices combined'!$G67),IF($B67="RAB Long",SUMIFS('RAB Prices Long'!AO:AO,'RAB Prices Long'!$B:$B,'All Prices combined'!$D67,'RAB Prices Long'!$E:$E,'All Prices combined'!$G67)))),2)</f>
        <v>0</v>
      </c>
      <c r="AM67" s="2">
        <f>ROUND(IF($B67="Annuity",SUMIFS('Annuity Prices'!AP:AP,'Annuity Prices'!$B:$B,$D67,'Annuity Prices'!$E:$E,$G67),IF($B67="RAB Short",SUMIFS('RAB Prices Short'!AP:AP,'RAB Prices Short'!$B:$B,'All Prices combined'!$D67,'RAB Prices Short'!$E:$E,'All Prices combined'!$G67),IF($B67="RAB Long",SUMIFS('RAB Prices Long'!AP:AP,'RAB Prices Long'!$B:$B,'All Prices combined'!$D67,'RAB Prices Long'!$E:$E,'All Prices combined'!$G67)))),2)</f>
        <v>0</v>
      </c>
      <c r="AN67" s="2">
        <f>ROUND(IF($B67="Annuity",SUMIFS('Annuity Prices'!AQ:AQ,'Annuity Prices'!$B:$B,$D67,'Annuity Prices'!$E:$E,$G67),IF($B67="RAB Short",SUMIFS('RAB Prices Short'!AQ:AQ,'RAB Prices Short'!$B:$B,'All Prices combined'!$D67,'RAB Prices Short'!$E:$E,'All Prices combined'!$G67),IF($B67="RAB Long",SUMIFS('RAB Prices Long'!AQ:AQ,'RAB Prices Long'!$B:$B,'All Prices combined'!$D67,'RAB Prices Long'!$E:$E,'All Prices combined'!$G67)))),2)</f>
        <v>0</v>
      </c>
      <c r="AO67" s="2">
        <f>ROUND(IF($B67="Annuity",SUMIFS('Annuity Prices'!AR:AR,'Annuity Prices'!$B:$B,$D67,'Annuity Prices'!$E:$E,$G67),IF($B67="RAB Short",SUMIFS('RAB Prices Short'!AR:AR,'RAB Prices Short'!$B:$B,'All Prices combined'!$D67,'RAB Prices Short'!$E:$E,'All Prices combined'!$G67),IF($B67="RAB Long",SUMIFS('RAB Prices Long'!AR:AR,'RAB Prices Long'!$B:$B,'All Prices combined'!$D67,'RAB Prices Long'!$E:$E,'All Prices combined'!$G67)))),2)</f>
        <v>0</v>
      </c>
      <c r="AP67" s="2">
        <f>ROUND(IF($B67="Annuity",SUMIFS('Annuity Prices'!AS:AS,'Annuity Prices'!$B:$B,$D67,'Annuity Prices'!$E:$E,$G67),IF($B67="RAB Short",SUMIFS('RAB Prices Short'!AS:AS,'RAB Prices Short'!$B:$B,'All Prices combined'!$D67,'RAB Prices Short'!$E:$E,'All Prices combined'!$G67),IF($B67="RAB Long",SUMIFS('RAB Prices Long'!AS:AS,'RAB Prices Long'!$B:$B,'All Prices combined'!$D67,'RAB Prices Long'!$E:$E,'All Prices combined'!$G67)))),2)</f>
        <v>0</v>
      </c>
      <c r="AQ67" s="2">
        <f>ROUND(IF($B67="Annuity",SUMIFS('Annuity Prices'!AT:AT,'Annuity Prices'!$B:$B,$D67,'Annuity Prices'!$E:$E,$G67),IF($B67="RAB Short",SUMIFS('RAB Prices Short'!AT:AT,'RAB Prices Short'!$B:$B,'All Prices combined'!$D67,'RAB Prices Short'!$E:$E,'All Prices combined'!$G67),IF($B67="RAB Long",SUMIFS('RAB Prices Long'!AT:AT,'RAB Prices Long'!$B:$B,'All Prices combined'!$D67,'RAB Prices Long'!$E:$E,'All Prices combined'!$G67)))),2)</f>
        <v>0</v>
      </c>
      <c r="AR67" s="2">
        <f>ROUND(IF($B67="Annuity",SUMIFS('Annuity Prices'!AU:AU,'Annuity Prices'!$B:$B,$D67,'Annuity Prices'!$E:$E,$G67),IF($B67="RAB Short",SUMIFS('RAB Prices Short'!AU:AU,'RAB Prices Short'!$B:$B,'All Prices combined'!$D67,'RAB Prices Short'!$E:$E,'All Prices combined'!$G67),IF($B67="RAB Long",SUMIFS('RAB Prices Long'!AU:AU,'RAB Prices Long'!$B:$B,'All Prices combined'!$D67,'RAB Prices Long'!$E:$E,'All Prices combined'!$G67)))),2)</f>
        <v>0</v>
      </c>
      <c r="AS67" s="2">
        <f>ROUND(IF($B67="Annuity",SUMIFS('Annuity Prices'!AV:AV,'Annuity Prices'!$B:$B,$D67,'Annuity Prices'!$E:$E,$G67),IF($B67="RAB Short",SUMIFS('RAB Prices Short'!AV:AV,'RAB Prices Short'!$B:$B,'All Prices combined'!$D67,'RAB Prices Short'!$E:$E,'All Prices combined'!$G67),IF($B67="RAB Long",SUMIFS('RAB Prices Long'!AV:AV,'RAB Prices Long'!$B:$B,'All Prices combined'!$D67,'RAB Prices Long'!$E:$E,'All Prices combined'!$G67)))),2)</f>
        <v>0</v>
      </c>
      <c r="AT67" s="2">
        <f>ROUND(IF($B67="Annuity",SUMIFS('Annuity Prices'!AW:AW,'Annuity Prices'!$B:$B,$D67,'Annuity Prices'!$E:$E,$G67),IF($B67="RAB Short",SUMIFS('RAB Prices Short'!AW:AW,'RAB Prices Short'!$B:$B,'All Prices combined'!$D67,'RAB Prices Short'!$E:$E,'All Prices combined'!$G67),IF($B67="RAB Long",SUMIFS('RAB Prices Long'!AW:AW,'RAB Prices Long'!$B:$B,'All Prices combined'!$D67,'RAB Prices Long'!$E:$E,'All Prices combined'!$G67)))),2)</f>
        <v>0</v>
      </c>
      <c r="AU67" s="2">
        <f>ROUND(IF($B67="Annuity",SUMIFS('Annuity Prices'!AX:AX,'Annuity Prices'!$B:$B,$D67,'Annuity Prices'!$E:$E,$G67),IF($B67="RAB Short",SUMIFS('RAB Prices Short'!AX:AX,'RAB Prices Short'!$B:$B,'All Prices combined'!$D67,'RAB Prices Short'!$E:$E,'All Prices combined'!$G67),IF($B67="RAB Long",SUMIFS('RAB Prices Long'!AX:AX,'RAB Prices Long'!$B:$B,'All Prices combined'!$D67,'RAB Prices Long'!$E:$E,'All Prices combined'!$G67)))),2)</f>
        <v>0</v>
      </c>
      <c r="AV67" s="2">
        <f>ROUND(IF($B67="Annuity",SUMIFS('Annuity Prices'!AY:AY,'Annuity Prices'!$B:$B,$D67,'Annuity Prices'!$E:$E,$G67),IF($B67="RAB Short",SUMIFS('RAB Prices Short'!AY:AY,'RAB Prices Short'!$B:$B,'All Prices combined'!$D67,'RAB Prices Short'!$E:$E,'All Prices combined'!$G67),IF($B67="RAB Long",SUMIFS('RAB Prices Long'!AY:AY,'RAB Prices Long'!$B:$B,'All Prices combined'!$D67,'RAB Prices Long'!$E:$E,'All Prices combined'!$G67)))),2)</f>
        <v>0</v>
      </c>
      <c r="AW67" s="2">
        <f>ROUND(IF($B67="Annuity",SUMIFS('Annuity Prices'!AZ:AZ,'Annuity Prices'!$B:$B,$D67,'Annuity Prices'!$E:$E,$G67),IF($B67="RAB Short",SUMIFS('RAB Prices Short'!AZ:AZ,'RAB Prices Short'!$B:$B,'All Prices combined'!$D67,'RAB Prices Short'!$E:$E,'All Prices combined'!$G67),IF($B67="RAB Long",SUMIFS('RAB Prices Long'!AZ:AZ,'RAB Prices Long'!$B:$B,'All Prices combined'!$D67,'RAB Prices Long'!$E:$E,'All Prices combined'!$G67)))),2)</f>
        <v>0</v>
      </c>
      <c r="AX67" s="2">
        <f>ROUND(IF($B67="Annuity",SUMIFS('Annuity Prices'!BA:BA,'Annuity Prices'!$B:$B,$D67,'Annuity Prices'!$E:$E,$G67),IF($B67="RAB Short",SUMIFS('RAB Prices Short'!BA:BA,'RAB Prices Short'!$B:$B,'All Prices combined'!$D67,'RAB Prices Short'!$E:$E,'All Prices combined'!$G67),IF($B67="RAB Long",SUMIFS('RAB Prices Long'!BA:BA,'RAB Prices Long'!$B:$B,'All Prices combined'!$D67,'RAB Prices Long'!$E:$E,'All Prices combined'!$G67)))),2)</f>
        <v>0</v>
      </c>
      <c r="AY67" s="2">
        <f>ROUND(IF($B67="Annuity",SUMIFS('Annuity Prices'!BB:BB,'Annuity Prices'!$B:$B,$D67,'Annuity Prices'!$E:$E,$G67),IF($B67="RAB Short",SUMIFS('RAB Prices Short'!BB:BB,'RAB Prices Short'!$B:$B,'All Prices combined'!$D67,'RAB Prices Short'!$E:$E,'All Prices combined'!$G67),IF($B67="RAB Long",SUMIFS('RAB Prices Long'!BB:BB,'RAB Prices Long'!$B:$B,'All Prices combined'!$D67,'RAB Prices Long'!$E:$E,'All Prices combined'!$G67)))),2)</f>
        <v>0</v>
      </c>
      <c r="AZ67" s="2">
        <f>ROUND(IF($B67="Annuity",SUMIFS('Annuity Prices'!BC:BC,'Annuity Prices'!$B:$B,$D67,'Annuity Prices'!$E:$E,$G67),IF($B67="RAB Short",SUMIFS('RAB Prices Short'!BC:BC,'RAB Prices Short'!$B:$B,'All Prices combined'!$D67,'RAB Prices Short'!$E:$E,'All Prices combined'!$G67),IF($B67="RAB Long",SUMIFS('RAB Prices Long'!BC:BC,'RAB Prices Long'!$B:$B,'All Prices combined'!$D67,'RAB Prices Long'!$E:$E,'All Prices combined'!$G67)))),2)</f>
        <v>0</v>
      </c>
      <c r="BA67" s="2">
        <f>ROUND(IF($B67="Annuity",SUMIFS('Annuity Prices'!BD:BD,'Annuity Prices'!$B:$B,$D67,'Annuity Prices'!$E:$E,$G67),IF($B67="RAB Short",SUMIFS('RAB Prices Short'!BD:BD,'RAB Prices Short'!$B:$B,'All Prices combined'!$D67,'RAB Prices Short'!$E:$E,'All Prices combined'!$G67),IF($B67="RAB Long",SUMIFS('RAB Prices Long'!BD:BD,'RAB Prices Long'!$B:$B,'All Prices combined'!$D67,'RAB Prices Long'!$E:$E,'All Prices combined'!$G67)))),2)</f>
        <v>0</v>
      </c>
      <c r="BB67" s="2">
        <f>ROUND(IF($B67="Annuity",SUMIFS('Annuity Prices'!BE:BE,'Annuity Prices'!$B:$B,$D67,'Annuity Prices'!$E:$E,$G67),IF($B67="RAB Short",SUMIFS('RAB Prices Short'!BE:BE,'RAB Prices Short'!$B:$B,'All Prices combined'!$D67,'RAB Prices Short'!$E:$E,'All Prices combined'!$G67),IF($B67="RAB Long",SUMIFS('RAB Prices Long'!BE:BE,'RAB Prices Long'!$B:$B,'All Prices combined'!$D67,'RAB Prices Long'!$E:$E,'All Prices combined'!$G67)))),2)</f>
        <v>0</v>
      </c>
      <c r="BC67" s="2">
        <f>ROUND(IF($B67="Annuity",SUMIFS('Annuity Prices'!BF:BF,'Annuity Prices'!$B:$B,$D67,'Annuity Prices'!$E:$E,$G67),IF($B67="RAB Short",SUMIFS('RAB Prices Short'!BF:BF,'RAB Prices Short'!$B:$B,'All Prices combined'!$D67,'RAB Prices Short'!$E:$E,'All Prices combined'!$G67),IF($B67="RAB Long",SUMIFS('RAB Prices Long'!BF:BF,'RAB Prices Long'!$B:$B,'All Prices combined'!$D67,'RAB Prices Long'!$E:$E,'All Prices combined'!$G67)))),2)</f>
        <v>0</v>
      </c>
      <c r="BD67" s="2">
        <f>ROUND(IF($B67="Annuity",SUMIFS('Annuity Prices'!BG:BG,'Annuity Prices'!$B:$B,$D67,'Annuity Prices'!$E:$E,$G67),IF($B67="RAB Short",SUMIFS('RAB Prices Short'!BG:BG,'RAB Prices Short'!$B:$B,'All Prices combined'!$D67,'RAB Prices Short'!$E:$E,'All Prices combined'!$G67),IF($B67="RAB Long",SUMIFS('RAB Prices Long'!BG:BG,'RAB Prices Long'!$B:$B,'All Prices combined'!$D67,'RAB Prices Long'!$E:$E,'All Prices combined'!$G67)))),2)</f>
        <v>0</v>
      </c>
      <c r="BE67" s="2">
        <f>ROUND(IF($B67="Annuity",SUMIFS('Annuity Prices'!BH:BH,'Annuity Prices'!$B:$B,$D67,'Annuity Prices'!$E:$E,$G67),IF($B67="RAB Short",SUMIFS('RAB Prices Short'!BH:BH,'RAB Prices Short'!$B:$B,'All Prices combined'!$D67,'RAB Prices Short'!$E:$E,'All Prices combined'!$G67),IF($B67="RAB Long",SUMIFS('RAB Prices Long'!BH:BH,'RAB Prices Long'!$B:$B,'All Prices combined'!$D67,'RAB Prices Long'!$E:$E,'All Prices combined'!$G67)))),2)</f>
        <v>0</v>
      </c>
      <c r="BF67" s="2">
        <f>ROUND(IF($B67="Annuity",SUMIFS('Annuity Prices'!BI:BI,'Annuity Prices'!$B:$B,$D67,'Annuity Prices'!$E:$E,$G67),IF($B67="RAB Short",SUMIFS('RAB Prices Short'!BI:BI,'RAB Prices Short'!$B:$B,'All Prices combined'!$D67,'RAB Prices Short'!$E:$E,'All Prices combined'!$G67),IF($B67="RAB Long",SUMIFS('RAB Prices Long'!BI:BI,'RAB Prices Long'!$B:$B,'All Prices combined'!$D67,'RAB Prices Long'!$E:$E,'All Prices combined'!$G67)))),2)</f>
        <v>0</v>
      </c>
      <c r="BG67" s="2">
        <f>ROUND(IF($B67="Annuity",SUMIFS('Annuity Prices'!BJ:BJ,'Annuity Prices'!$B:$B,$D67,'Annuity Prices'!$E:$E,$G67),IF($B67="RAB Short",SUMIFS('RAB Prices Short'!BJ:BJ,'RAB Prices Short'!$B:$B,'All Prices combined'!$D67,'RAB Prices Short'!$E:$E,'All Prices combined'!$G67),IF($B67="RAB Long",SUMIFS('RAB Prices Long'!BJ:BJ,'RAB Prices Long'!$B:$B,'All Prices combined'!$D67,'RAB Prices Long'!$E:$E,'All Prices combined'!$G67)))),2)</f>
        <v>0</v>
      </c>
      <c r="BH67" s="2">
        <f>ROUND(IF($B67="Annuity",SUMIFS('Annuity Prices'!BK:BK,'Annuity Prices'!$B:$B,$D67,'Annuity Prices'!$E:$E,$G67),IF($B67="RAB Short",SUMIFS('RAB Prices Short'!BK:BK,'RAB Prices Short'!$B:$B,'All Prices combined'!$D67,'RAB Prices Short'!$E:$E,'All Prices combined'!$G67),IF($B67="RAB Long",SUMIFS('RAB Prices Long'!BK:BK,'RAB Prices Long'!$B:$B,'All Prices combined'!$D67,'RAB Prices Long'!$E:$E,'All Prices combined'!$G67)))),2)</f>
        <v>0</v>
      </c>
      <c r="BI67" s="2">
        <f>ROUND(IF($B67="Annuity",SUMIFS('Annuity Prices'!BL:BL,'Annuity Prices'!$B:$B,$D67,'Annuity Prices'!$E:$E,$G67),IF($B67="RAB Short",SUMIFS('RAB Prices Short'!BL:BL,'RAB Prices Short'!$B:$B,'All Prices combined'!$D67,'RAB Prices Short'!$E:$E,'All Prices combined'!$G67),IF($B67="RAB Long",SUMIFS('RAB Prices Long'!BL:BL,'RAB Prices Long'!$B:$B,'All Prices combined'!$D67,'RAB Prices Long'!$E:$E,'All Prices combined'!$G67)))),2)</f>
        <v>0</v>
      </c>
      <c r="BJ67" s="2">
        <f>ROUND(IF($B67="Annuity",SUMIFS('Annuity Prices'!BM:BM,'Annuity Prices'!$B:$B,$D67,'Annuity Prices'!$E:$E,$G67),IF($B67="RAB Short",SUMIFS('RAB Prices Short'!BM:BM,'RAB Prices Short'!$B:$B,'All Prices combined'!$D67,'RAB Prices Short'!$E:$E,'All Prices combined'!$G67),IF($B67="RAB Long",SUMIFS('RAB Prices Long'!BM:BM,'RAB Prices Long'!$B:$B,'All Prices combined'!$D67,'RAB Prices Long'!$E:$E,'All Prices combined'!$G67)))),2)</f>
        <v>0</v>
      </c>
      <c r="BK67" s="2">
        <f>ROUND(IF($B67="Annuity",SUMIFS('Annuity Prices'!BN:BN,'Annuity Prices'!$B:$B,$D67,'Annuity Prices'!$E:$E,$G67),IF($B67="RAB Short",SUMIFS('RAB Prices Short'!BN:BN,'RAB Prices Short'!$B:$B,'All Prices combined'!$D67,'RAB Prices Short'!$E:$E,'All Prices combined'!$G67),IF($B67="RAB Long",SUMIFS('RAB Prices Long'!BN:BN,'RAB Prices Long'!$B:$B,'All Prices combined'!$D67,'RAB Prices Long'!$E:$E,'All Prices combined'!$G67)))),2)</f>
        <v>0</v>
      </c>
      <c r="BL67" s="2">
        <f>ROUND(IF($B67="Annuity",SUMIFS('Annuity Prices'!BO:BO,'Annuity Prices'!$B:$B,$D67,'Annuity Prices'!$E:$E,$G67),IF($B67="RAB Short",SUMIFS('RAB Prices Short'!BO:BO,'RAB Prices Short'!$B:$B,'All Prices combined'!$D67,'RAB Prices Short'!$E:$E,'All Prices combined'!$G67),IF($B67="RAB Long",SUMIFS('RAB Prices Long'!BO:BO,'RAB Prices Long'!$B:$B,'All Prices combined'!$D67,'RAB Prices Long'!$E:$E,'All Prices combined'!$G67)))),2)</f>
        <v>0</v>
      </c>
      <c r="BM67" s="2">
        <f>ROUND(IF($B67="Annuity",SUMIFS('Annuity Prices'!BP:BP,'Annuity Prices'!$B:$B,$D67,'Annuity Prices'!$E:$E,$G67),IF($B67="RAB Short",SUMIFS('RAB Prices Short'!BP:BP,'RAB Prices Short'!$B:$B,'All Prices combined'!$D67,'RAB Prices Short'!$E:$E,'All Prices combined'!$G67),IF($B67="RAB Long",SUMIFS('RAB Prices Long'!BP:BP,'RAB Prices Long'!$B:$B,'All Prices combined'!$D67,'RAB Prices Long'!$E:$E,'All Prices combined'!$G67)))),2)</f>
        <v>0</v>
      </c>
      <c r="BN67" s="2">
        <f>ROUND(IF($B67="Annuity",SUMIFS('Annuity Prices'!BQ:BQ,'Annuity Prices'!$B:$B,$D67,'Annuity Prices'!$E:$E,$G67),IF($B67="RAB Short",SUMIFS('RAB Prices Short'!BQ:BQ,'RAB Prices Short'!$B:$B,'All Prices combined'!$D67,'RAB Prices Short'!$E:$E,'All Prices combined'!$G67),IF($B67="RAB Long",SUMIFS('RAB Prices Long'!BQ:BQ,'RAB Prices Long'!$B:$B,'All Prices combined'!$D67,'RAB Prices Long'!$E:$E,'All Prices combined'!$G67)))),2)</f>
        <v>0</v>
      </c>
      <c r="BO67" s="2">
        <f>ROUND(IF($B67="Annuity",SUMIFS('Annuity Prices'!BR:BR,'Annuity Prices'!$B:$B,$D67,'Annuity Prices'!$E:$E,$G67),IF($B67="RAB Short",SUMIFS('RAB Prices Short'!BR:BR,'RAB Prices Short'!$B:$B,'All Prices combined'!$D67,'RAB Prices Short'!$E:$E,'All Prices combined'!$G67),IF($B67="RAB Long",SUMIFS('RAB Prices Long'!BR:BR,'RAB Prices Long'!$B:$B,'All Prices combined'!$D67,'RAB Prices Long'!$E:$E,'All Prices combined'!$G67)))),2)</f>
        <v>0</v>
      </c>
      <c r="BP67" s="2">
        <f>ROUND(IF($B67="Annuity",SUMIFS('Annuity Prices'!BS:BS,'Annuity Prices'!$B:$B,$D67,'Annuity Prices'!$E:$E,$G67),IF($B67="RAB Short",SUMIFS('RAB Prices Short'!BS:BS,'RAB Prices Short'!$B:$B,'All Prices combined'!$D67,'RAB Prices Short'!$E:$E,'All Prices combined'!$G67),IF($B67="RAB Long",SUMIFS('RAB Prices Long'!BS:BS,'RAB Prices Long'!$B:$B,'All Prices combined'!$D67,'RAB Prices Long'!$E:$E,'All Prices combined'!$G67)))),2)</f>
        <v>0</v>
      </c>
      <c r="BQ67" s="2">
        <f>ROUND(IF($B67="Annuity",SUMIFS('Annuity Prices'!BT:BT,'Annuity Prices'!$B:$B,$D67,'Annuity Prices'!$E:$E,$G67),IF($B67="RAB Short",SUMIFS('RAB Prices Short'!BT:BT,'RAB Prices Short'!$B:$B,'All Prices combined'!$D67,'RAB Prices Short'!$E:$E,'All Prices combined'!$G67),IF($B67="RAB Long",SUMIFS('RAB Prices Long'!BT:BT,'RAB Prices Long'!$B:$B,'All Prices combined'!$D67,'RAB Prices Long'!$E:$E,'All Prices combined'!$G67)))),2)</f>
        <v>0</v>
      </c>
      <c r="BR67" s="2">
        <f>ROUND(IF($B67="Annuity",SUMIFS('Annuity Prices'!BU:BU,'Annuity Prices'!$B:$B,$D67,'Annuity Prices'!$E:$E,$G67),IF($B67="RAB Short",SUMIFS('RAB Prices Short'!BU:BU,'RAB Prices Short'!$B:$B,'All Prices combined'!$D67,'RAB Prices Short'!$E:$E,'All Prices combined'!$G67),IF($B67="RAB Long",SUMIFS('RAB Prices Long'!BU:BU,'RAB Prices Long'!$B:$B,'All Prices combined'!$D67,'RAB Prices Long'!$E:$E,'All Prices combined'!$G67)))),2)</f>
        <v>0</v>
      </c>
      <c r="BS67" s="2">
        <f>ROUND(IF($B67="Annuity",SUMIFS('Annuity Prices'!BV:BV,'Annuity Prices'!$B:$B,$D67,'Annuity Prices'!$E:$E,$G67),IF($B67="RAB Short",SUMIFS('RAB Prices Short'!BV:BV,'RAB Prices Short'!$B:$B,'All Prices combined'!$D67,'RAB Prices Short'!$E:$E,'All Prices combined'!$G67),IF($B67="RAB Long",SUMIFS('RAB Prices Long'!BV:BV,'RAB Prices Long'!$B:$B,'All Prices combined'!$D67,'RAB Prices Long'!$E:$E,'All Prices combined'!$G67)))),2)</f>
        <v>0</v>
      </c>
      <c r="BT67" s="2">
        <f>ROUND(IF($B67="Annuity",SUMIFS('Annuity Prices'!BW:BW,'Annuity Prices'!$B:$B,$D67,'Annuity Prices'!$E:$E,$G67),IF($B67="RAB Short",SUMIFS('RAB Prices Short'!BW:BW,'RAB Prices Short'!$B:$B,'All Prices combined'!$D67,'RAB Prices Short'!$E:$E,'All Prices combined'!$G67),IF($B67="RAB Long",SUMIFS('RAB Prices Long'!BW:BW,'RAB Prices Long'!$B:$B,'All Prices combined'!$D67,'RAB Prices Long'!$E:$E,'All Prices combined'!$G67)))),2)</f>
        <v>0</v>
      </c>
      <c r="BU67" s="2">
        <f>ROUND(IF($B67="Annuity",SUMIFS('Annuity Prices'!BX:BX,'Annuity Prices'!$B:$B,$D67,'Annuity Prices'!$E:$E,$G67),IF($B67="RAB Short",SUMIFS('RAB Prices Short'!BX:BX,'RAB Prices Short'!$B:$B,'All Prices combined'!$D67,'RAB Prices Short'!$E:$E,'All Prices combined'!$G67),IF($B67="RAB Long",SUMIFS('RAB Prices Long'!BX:BX,'RAB Prices Long'!$B:$B,'All Prices combined'!$D67,'RAB Prices Long'!$E:$E,'All Prices combined'!$G67)))),2)</f>
        <v>0</v>
      </c>
    </row>
    <row r="68" spans="2:73" x14ac:dyDescent="0.25">
      <c r="B68" t="s">
        <v>37</v>
      </c>
      <c r="C68" s="1">
        <v>13</v>
      </c>
      <c r="D68" s="1" t="s">
        <v>166</v>
      </c>
      <c r="E68" s="1" t="s">
        <v>165</v>
      </c>
      <c r="F68" s="1">
        <v>13</v>
      </c>
      <c r="G68" s="1" t="s">
        <v>38</v>
      </c>
      <c r="H68" s="1" t="s">
        <v>128</v>
      </c>
      <c r="I68" s="2">
        <f>ROUND(IF($B68="Annuity",SUMIFS('Annuity Prices'!L:L,'Annuity Prices'!$B:$B,$D68,'Annuity Prices'!$E:$E,$G68),IF($B68="RAB Short",SUMIFS('RAB Prices Short'!L:L,'RAB Prices Short'!$B:$B,'All Prices combined'!$D68,'RAB Prices Short'!$E:$E,'All Prices combined'!$G68),IF($B68="RAB Long",SUMIFS('RAB Prices Long'!L:L,'RAB Prices Long'!$B:$B,'All Prices combined'!$D68,'RAB Prices Long'!$E:$E,'All Prices combined'!$G68)))),2)</f>
        <v>117.32</v>
      </c>
      <c r="J68" s="2">
        <f>ROUND(IF($B68="Annuity",SUMIFS('Annuity Prices'!M:M,'Annuity Prices'!$B:$B,$D68,'Annuity Prices'!$E:$E,$G68),IF($B68="RAB Short",SUMIFS('RAB Prices Short'!M:M,'RAB Prices Short'!$B:$B,'All Prices combined'!$D68,'RAB Prices Short'!$E:$E,'All Prices combined'!$G68),IF($B68="RAB Long",SUMIFS('RAB Prices Long'!M:M,'RAB Prices Long'!$B:$B,'All Prices combined'!$D68,'RAB Prices Long'!$E:$E,'All Prices combined'!$G68)))),2)</f>
        <v>120.69</v>
      </c>
      <c r="K68" s="2">
        <f>ROUND(IF($B68="Annuity",SUMIFS('Annuity Prices'!N:N,'Annuity Prices'!$B:$B,$D68,'Annuity Prices'!$E:$E,$G68),IF($B68="RAB Short",SUMIFS('RAB Prices Short'!N:N,'RAB Prices Short'!$B:$B,'All Prices combined'!$D68,'RAB Prices Short'!$E:$E,'All Prices combined'!$G68),IF($B68="RAB Long",SUMIFS('RAB Prices Long'!N:N,'RAB Prices Long'!$B:$B,'All Prices combined'!$D68,'RAB Prices Long'!$E:$E,'All Prices combined'!$G68)))),2)</f>
        <v>124.15</v>
      </c>
      <c r="L68" s="2">
        <f>ROUND(IF($B68="Annuity",SUMIFS('Annuity Prices'!O:O,'Annuity Prices'!$B:$B,$D68,'Annuity Prices'!$E:$E,$G68),IF($B68="RAB Short",SUMIFS('RAB Prices Short'!O:O,'RAB Prices Short'!$B:$B,'All Prices combined'!$D68,'RAB Prices Short'!$E:$E,'All Prices combined'!$G68),IF($B68="RAB Long",SUMIFS('RAB Prices Long'!O:O,'RAB Prices Long'!$B:$B,'All Prices combined'!$D68,'RAB Prices Long'!$E:$E,'All Prices combined'!$G68)))),2)</f>
        <v>127.72</v>
      </c>
      <c r="M68" s="2">
        <f>ROUND(IF($B68="Annuity",SUMIFS('Annuity Prices'!P:P,'Annuity Prices'!$B:$B,$D68,'Annuity Prices'!$E:$E,$G68),IF($B68="RAB Short",SUMIFS('RAB Prices Short'!P:P,'RAB Prices Short'!$B:$B,'All Prices combined'!$D68,'RAB Prices Short'!$E:$E,'All Prices combined'!$G68),IF($B68="RAB Long",SUMIFS('RAB Prices Long'!P:P,'RAB Prices Long'!$B:$B,'All Prices combined'!$D68,'RAB Prices Long'!$E:$E,'All Prices combined'!$G68)))),2)</f>
        <v>128.34</v>
      </c>
      <c r="N68" s="2">
        <f>ROUND(IF($B68="Annuity",SUMIFS('Annuity Prices'!Q:Q,'Annuity Prices'!$B:$B,$D68,'Annuity Prices'!$E:$E,$G68),IF($B68="RAB Short",SUMIFS('RAB Prices Short'!Q:Q,'RAB Prices Short'!$B:$B,'All Prices combined'!$D68,'RAB Prices Short'!$E:$E,'All Prices combined'!$G68),IF($B68="RAB Long",SUMIFS('RAB Prices Long'!Q:Q,'RAB Prices Long'!$B:$B,'All Prices combined'!$D68,'RAB Prices Long'!$E:$E,'All Prices combined'!$G68)))),2)</f>
        <v>131.55000000000001</v>
      </c>
      <c r="O68" s="2">
        <f>ROUND(IF($B68="Annuity",SUMIFS('Annuity Prices'!R:R,'Annuity Prices'!$B:$B,$D68,'Annuity Prices'!$E:$E,$G68),IF($B68="RAB Short",SUMIFS('RAB Prices Short'!R:R,'RAB Prices Short'!$B:$B,'All Prices combined'!$D68,'RAB Prices Short'!$E:$E,'All Prices combined'!$G68),IF($B68="RAB Long",SUMIFS('RAB Prices Long'!R:R,'RAB Prices Long'!$B:$B,'All Prices combined'!$D68,'RAB Prices Long'!$E:$E,'All Prices combined'!$G68)))),2)</f>
        <v>134.84</v>
      </c>
      <c r="P68" s="2">
        <f>ROUND(IF($B68="Annuity",SUMIFS('Annuity Prices'!S:S,'Annuity Prices'!$B:$B,$D68,'Annuity Prices'!$E:$E,$G68),IF($B68="RAB Short",SUMIFS('RAB Prices Short'!S:S,'RAB Prices Short'!$B:$B,'All Prices combined'!$D68,'RAB Prices Short'!$E:$E,'All Prices combined'!$G68),IF($B68="RAB Long",SUMIFS('RAB Prices Long'!S:S,'RAB Prices Long'!$B:$B,'All Prices combined'!$D68,'RAB Prices Long'!$E:$E,'All Prices combined'!$G68)))),2)</f>
        <v>138.21</v>
      </c>
      <c r="Q68" s="2">
        <f>ROUND(IF($B68="Annuity",SUMIFS('Annuity Prices'!T:T,'Annuity Prices'!$B:$B,$D68,'Annuity Prices'!$E:$E,$G68),IF($B68="RAB Short",SUMIFS('RAB Prices Short'!T:T,'RAB Prices Short'!$B:$B,'All Prices combined'!$D68,'RAB Prices Short'!$E:$E,'All Prices combined'!$G68),IF($B68="RAB Long",SUMIFS('RAB Prices Long'!T:T,'RAB Prices Long'!$B:$B,'All Prices combined'!$D68,'RAB Prices Long'!$E:$E,'All Prices combined'!$G68)))),2)</f>
        <v>141.79</v>
      </c>
      <c r="R68" s="2">
        <f>ROUND(IF($B68="Annuity",SUMIFS('Annuity Prices'!U:U,'Annuity Prices'!$B:$B,$D68,'Annuity Prices'!$E:$E,$G68),IF($B68="RAB Short",SUMIFS('RAB Prices Short'!U:U,'RAB Prices Short'!$B:$B,'All Prices combined'!$D68,'RAB Prices Short'!$E:$E,'All Prices combined'!$G68),IF($B68="RAB Long",SUMIFS('RAB Prices Long'!U:U,'RAB Prices Long'!$B:$B,'All Prices combined'!$D68,'RAB Prices Long'!$E:$E,'All Prices combined'!$G68)))),2)</f>
        <v>145.33000000000001</v>
      </c>
      <c r="S68" s="2">
        <f>ROUND(IF($B68="Annuity",SUMIFS('Annuity Prices'!V:V,'Annuity Prices'!$B:$B,$D68,'Annuity Prices'!$E:$E,$G68),IF($B68="RAB Short",SUMIFS('RAB Prices Short'!V:V,'RAB Prices Short'!$B:$B,'All Prices combined'!$D68,'RAB Prices Short'!$E:$E,'All Prices combined'!$G68),IF($B68="RAB Long",SUMIFS('RAB Prices Long'!V:V,'RAB Prices Long'!$B:$B,'All Prices combined'!$D68,'RAB Prices Long'!$E:$E,'All Prices combined'!$G68)))),2)</f>
        <v>148.96</v>
      </c>
      <c r="T68" s="2">
        <f>ROUND(IF($B68="Annuity",SUMIFS('Annuity Prices'!W:W,'Annuity Prices'!$B:$B,$D68,'Annuity Prices'!$E:$E,$G68),IF($B68="RAB Short",SUMIFS('RAB Prices Short'!W:W,'RAB Prices Short'!$B:$B,'All Prices combined'!$D68,'RAB Prices Short'!$E:$E,'All Prices combined'!$G68),IF($B68="RAB Long",SUMIFS('RAB Prices Long'!W:W,'RAB Prices Long'!$B:$B,'All Prices combined'!$D68,'RAB Prices Long'!$E:$E,'All Prices combined'!$G68)))),2)</f>
        <v>152.69</v>
      </c>
      <c r="U68" s="2">
        <f>ROUND(IF($B68="Annuity",SUMIFS('Annuity Prices'!X:X,'Annuity Prices'!$B:$B,$D68,'Annuity Prices'!$E:$E,$G68),IF($B68="RAB Short",SUMIFS('RAB Prices Short'!X:X,'RAB Prices Short'!$B:$B,'All Prices combined'!$D68,'RAB Prices Short'!$E:$E,'All Prices combined'!$G68),IF($B68="RAB Long",SUMIFS('RAB Prices Long'!X:X,'RAB Prices Long'!$B:$B,'All Prices combined'!$D68,'RAB Prices Long'!$E:$E,'All Prices combined'!$G68)))),2)</f>
        <v>156.63999999999999</v>
      </c>
      <c r="V68" s="2">
        <f>ROUND(IF($B68="Annuity",SUMIFS('Annuity Prices'!Y:Y,'Annuity Prices'!$B:$B,$D68,'Annuity Prices'!$E:$E,$G68),IF($B68="RAB Short",SUMIFS('RAB Prices Short'!Y:Y,'RAB Prices Short'!$B:$B,'All Prices combined'!$D68,'RAB Prices Short'!$E:$E,'All Prices combined'!$G68),IF($B68="RAB Long",SUMIFS('RAB Prices Long'!Y:Y,'RAB Prices Long'!$B:$B,'All Prices combined'!$D68,'RAB Prices Long'!$E:$E,'All Prices combined'!$G68)))),2)</f>
        <v>160.56</v>
      </c>
      <c r="W68" s="2">
        <f>ROUND(IF($B68="Annuity",SUMIFS('Annuity Prices'!Z:Z,'Annuity Prices'!$B:$B,$D68,'Annuity Prices'!$E:$E,$G68),IF($B68="RAB Short",SUMIFS('RAB Prices Short'!Z:Z,'RAB Prices Short'!$B:$B,'All Prices combined'!$D68,'RAB Prices Short'!$E:$E,'All Prices combined'!$G68),IF($B68="RAB Long",SUMIFS('RAB Prices Long'!Z:Z,'RAB Prices Long'!$B:$B,'All Prices combined'!$D68,'RAB Prices Long'!$E:$E,'All Prices combined'!$G68)))),2)</f>
        <v>164.57</v>
      </c>
      <c r="X68" s="2">
        <f>ROUND(IF($B68="Annuity",SUMIFS('Annuity Prices'!AA:AA,'Annuity Prices'!$B:$B,$D68,'Annuity Prices'!$E:$E,$G68),IF($B68="RAB Short",SUMIFS('RAB Prices Short'!AA:AA,'RAB Prices Short'!$B:$B,'All Prices combined'!$D68,'RAB Prices Short'!$E:$E,'All Prices combined'!$G68),IF($B68="RAB Long",SUMIFS('RAB Prices Long'!AA:AA,'RAB Prices Long'!$B:$B,'All Prices combined'!$D68,'RAB Prices Long'!$E:$E,'All Prices combined'!$G68)))),2)</f>
        <v>168.69</v>
      </c>
      <c r="Y68" s="2">
        <f>ROUND(IF($B68="Annuity",SUMIFS('Annuity Prices'!AB:AB,'Annuity Prices'!$B:$B,$D68,'Annuity Prices'!$E:$E,$G68),IF($B68="RAB Short",SUMIFS('RAB Prices Short'!AB:AB,'RAB Prices Short'!$B:$B,'All Prices combined'!$D68,'RAB Prices Short'!$E:$E,'All Prices combined'!$G68),IF($B68="RAB Long",SUMIFS('RAB Prices Long'!AB:AB,'RAB Prices Long'!$B:$B,'All Prices combined'!$D68,'RAB Prices Long'!$E:$E,'All Prices combined'!$G68)))),2)</f>
        <v>173.06</v>
      </c>
      <c r="Z68" s="2">
        <f>ROUND(IF($B68="Annuity",SUMIFS('Annuity Prices'!AC:AC,'Annuity Prices'!$B:$B,$D68,'Annuity Prices'!$E:$E,$G68),IF($B68="RAB Short",SUMIFS('RAB Prices Short'!AC:AC,'RAB Prices Short'!$B:$B,'All Prices combined'!$D68,'RAB Prices Short'!$E:$E,'All Prices combined'!$G68),IF($B68="RAB Long",SUMIFS('RAB Prices Long'!AC:AC,'RAB Prices Long'!$B:$B,'All Prices combined'!$D68,'RAB Prices Long'!$E:$E,'All Prices combined'!$G68)))),2)</f>
        <v>177.39</v>
      </c>
      <c r="AA68" s="2">
        <f>ROUND(IF($B68="Annuity",SUMIFS('Annuity Prices'!AD:AD,'Annuity Prices'!$B:$B,$D68,'Annuity Prices'!$E:$E,$G68),IF($B68="RAB Short",SUMIFS('RAB Prices Short'!AD:AD,'RAB Prices Short'!$B:$B,'All Prices combined'!$D68,'RAB Prices Short'!$E:$E,'All Prices combined'!$G68),IF($B68="RAB Long",SUMIFS('RAB Prices Long'!AD:AD,'RAB Prices Long'!$B:$B,'All Prices combined'!$D68,'RAB Prices Long'!$E:$E,'All Prices combined'!$G68)))),2)</f>
        <v>181.83</v>
      </c>
      <c r="AB68" s="2">
        <f>ROUND(IF($B68="Annuity",SUMIFS('Annuity Prices'!AE:AE,'Annuity Prices'!$B:$B,$D68,'Annuity Prices'!$E:$E,$G68),IF($B68="RAB Short",SUMIFS('RAB Prices Short'!AE:AE,'RAB Prices Short'!$B:$B,'All Prices combined'!$D68,'RAB Prices Short'!$E:$E,'All Prices combined'!$G68),IF($B68="RAB Long",SUMIFS('RAB Prices Long'!AE:AE,'RAB Prices Long'!$B:$B,'All Prices combined'!$D68,'RAB Prices Long'!$E:$E,'All Prices combined'!$G68)))),2)</f>
        <v>186.37</v>
      </c>
      <c r="AC68" s="2">
        <f>ROUND(IF($B68="Annuity",SUMIFS('Annuity Prices'!AF:AF,'Annuity Prices'!$B:$B,$D68,'Annuity Prices'!$E:$E,$G68),IF($B68="RAB Short",SUMIFS('RAB Prices Short'!AF:AF,'RAB Prices Short'!$B:$B,'All Prices combined'!$D68,'RAB Prices Short'!$E:$E,'All Prices combined'!$G68),IF($B68="RAB Long",SUMIFS('RAB Prices Long'!AF:AF,'RAB Prices Long'!$B:$B,'All Prices combined'!$D68,'RAB Prices Long'!$E:$E,'All Prices combined'!$G68)))),2)</f>
        <v>191.21</v>
      </c>
      <c r="AD68" s="2">
        <f>ROUND(IF($B68="Annuity",SUMIFS('Annuity Prices'!AG:AG,'Annuity Prices'!$B:$B,$D68,'Annuity Prices'!$E:$E,$G68),IF($B68="RAB Short",SUMIFS('RAB Prices Short'!AG:AG,'RAB Prices Short'!$B:$B,'All Prices combined'!$D68,'RAB Prices Short'!$E:$E,'All Prices combined'!$G68),IF($B68="RAB Long",SUMIFS('RAB Prices Long'!AG:AG,'RAB Prices Long'!$B:$B,'All Prices combined'!$D68,'RAB Prices Long'!$E:$E,'All Prices combined'!$G68)))),2)</f>
        <v>195.99</v>
      </c>
      <c r="AE68" s="2">
        <f>ROUND(IF($B68="Annuity",SUMIFS('Annuity Prices'!AH:AH,'Annuity Prices'!$B:$B,$D68,'Annuity Prices'!$E:$E,$G68),IF($B68="RAB Short",SUMIFS('RAB Prices Short'!AH:AH,'RAB Prices Short'!$B:$B,'All Prices combined'!$D68,'RAB Prices Short'!$E:$E,'All Prices combined'!$G68),IF($B68="RAB Long",SUMIFS('RAB Prices Long'!AH:AH,'RAB Prices Long'!$B:$B,'All Prices combined'!$D68,'RAB Prices Long'!$E:$E,'All Prices combined'!$G68)))),2)</f>
        <v>200.89</v>
      </c>
      <c r="AF68" s="2">
        <f>ROUND(IF($B68="Annuity",SUMIFS('Annuity Prices'!AI:AI,'Annuity Prices'!$B:$B,$D68,'Annuity Prices'!$E:$E,$G68),IF($B68="RAB Short",SUMIFS('RAB Prices Short'!AI:AI,'RAB Prices Short'!$B:$B,'All Prices combined'!$D68,'RAB Prices Short'!$E:$E,'All Prices combined'!$G68),IF($B68="RAB Long",SUMIFS('RAB Prices Long'!AI:AI,'RAB Prices Long'!$B:$B,'All Prices combined'!$D68,'RAB Prices Long'!$E:$E,'All Prices combined'!$G68)))),2)</f>
        <v>205.91</v>
      </c>
      <c r="AG68" s="2">
        <f>ROUND(IF($B68="Annuity",SUMIFS('Annuity Prices'!AJ:AJ,'Annuity Prices'!$B:$B,$D68,'Annuity Prices'!$E:$E,$G68),IF($B68="RAB Short",SUMIFS('RAB Prices Short'!AJ:AJ,'RAB Prices Short'!$B:$B,'All Prices combined'!$D68,'RAB Prices Short'!$E:$E,'All Prices combined'!$G68),IF($B68="RAB Long",SUMIFS('RAB Prices Long'!AJ:AJ,'RAB Prices Long'!$B:$B,'All Prices combined'!$D68,'RAB Prices Long'!$E:$E,'All Prices combined'!$G68)))),2)</f>
        <v>211.27</v>
      </c>
      <c r="AH68" s="2">
        <f>ROUND(IF($B68="Annuity",SUMIFS('Annuity Prices'!AK:AK,'Annuity Prices'!$B:$B,$D68,'Annuity Prices'!$E:$E,$G68),IF($B68="RAB Short",SUMIFS('RAB Prices Short'!AK:AK,'RAB Prices Short'!$B:$B,'All Prices combined'!$D68,'RAB Prices Short'!$E:$E,'All Prices combined'!$G68),IF($B68="RAB Long",SUMIFS('RAB Prices Long'!AK:AK,'RAB Prices Long'!$B:$B,'All Prices combined'!$D68,'RAB Prices Long'!$E:$E,'All Prices combined'!$G68)))),2)</f>
        <v>216.55</v>
      </c>
      <c r="AI68" s="2">
        <f>ROUND(IF($B68="Annuity",SUMIFS('Annuity Prices'!AL:AL,'Annuity Prices'!$B:$B,$D68,'Annuity Prices'!$E:$E,$G68),IF($B68="RAB Short",SUMIFS('RAB Prices Short'!AL:AL,'RAB Prices Short'!$B:$B,'All Prices combined'!$D68,'RAB Prices Short'!$E:$E,'All Prices combined'!$G68),IF($B68="RAB Long",SUMIFS('RAB Prices Long'!AL:AL,'RAB Prices Long'!$B:$B,'All Prices combined'!$D68,'RAB Prices Long'!$E:$E,'All Prices combined'!$G68)))),2)</f>
        <v>221.96</v>
      </c>
      <c r="AJ68" s="2">
        <f>ROUND(IF($B68="Annuity",SUMIFS('Annuity Prices'!AM:AM,'Annuity Prices'!$B:$B,$D68,'Annuity Prices'!$E:$E,$G68),IF($B68="RAB Short",SUMIFS('RAB Prices Short'!AM:AM,'RAB Prices Short'!$B:$B,'All Prices combined'!$D68,'RAB Prices Short'!$E:$E,'All Prices combined'!$G68),IF($B68="RAB Long",SUMIFS('RAB Prices Long'!AM:AM,'RAB Prices Long'!$B:$B,'All Prices combined'!$D68,'RAB Prices Long'!$E:$E,'All Prices combined'!$G68)))),2)</f>
        <v>227.51</v>
      </c>
      <c r="AK68" s="2">
        <f>ROUND(IF($B68="Annuity",SUMIFS('Annuity Prices'!AN:AN,'Annuity Prices'!$B:$B,$D68,'Annuity Prices'!$E:$E,$G68),IF($B68="RAB Short",SUMIFS('RAB Prices Short'!AN:AN,'RAB Prices Short'!$B:$B,'All Prices combined'!$D68,'RAB Prices Short'!$E:$E,'All Prices combined'!$G68),IF($B68="RAB Long",SUMIFS('RAB Prices Long'!AN:AN,'RAB Prices Long'!$B:$B,'All Prices combined'!$D68,'RAB Prices Long'!$E:$E,'All Prices combined'!$G68)))),2)</f>
        <v>233.43</v>
      </c>
      <c r="AL68" s="2">
        <f>ROUND(IF($B68="Annuity",SUMIFS('Annuity Prices'!AO:AO,'Annuity Prices'!$B:$B,$D68,'Annuity Prices'!$E:$E,$G68),IF($B68="RAB Short",SUMIFS('RAB Prices Short'!AO:AO,'RAB Prices Short'!$B:$B,'All Prices combined'!$D68,'RAB Prices Short'!$E:$E,'All Prices combined'!$G68),IF($B68="RAB Long",SUMIFS('RAB Prices Long'!AO:AO,'RAB Prices Long'!$B:$B,'All Prices combined'!$D68,'RAB Prices Long'!$E:$E,'All Prices combined'!$G68)))),2)</f>
        <v>239.27</v>
      </c>
      <c r="AM68" s="2">
        <f>ROUND(IF($B68="Annuity",SUMIFS('Annuity Prices'!AP:AP,'Annuity Prices'!$B:$B,$D68,'Annuity Prices'!$E:$E,$G68),IF($B68="RAB Short",SUMIFS('RAB Prices Short'!AP:AP,'RAB Prices Short'!$B:$B,'All Prices combined'!$D68,'RAB Prices Short'!$E:$E,'All Prices combined'!$G68),IF($B68="RAB Long",SUMIFS('RAB Prices Long'!AP:AP,'RAB Prices Long'!$B:$B,'All Prices combined'!$D68,'RAB Prices Long'!$E:$E,'All Prices combined'!$G68)))),2)</f>
        <v>245.25</v>
      </c>
      <c r="AN68" s="2">
        <f>ROUND(IF($B68="Annuity",SUMIFS('Annuity Prices'!AQ:AQ,'Annuity Prices'!$B:$B,$D68,'Annuity Prices'!$E:$E,$G68),IF($B68="RAB Short",SUMIFS('RAB Prices Short'!AQ:AQ,'RAB Prices Short'!$B:$B,'All Prices combined'!$D68,'RAB Prices Short'!$E:$E,'All Prices combined'!$G68),IF($B68="RAB Long",SUMIFS('RAB Prices Long'!AQ:AQ,'RAB Prices Long'!$B:$B,'All Prices combined'!$D68,'RAB Prices Long'!$E:$E,'All Prices combined'!$G68)))),2)</f>
        <v>251.38</v>
      </c>
      <c r="AO68" s="2">
        <f>ROUND(IF($B68="Annuity",SUMIFS('Annuity Prices'!AR:AR,'Annuity Prices'!$B:$B,$D68,'Annuity Prices'!$E:$E,$G68),IF($B68="RAB Short",SUMIFS('RAB Prices Short'!AR:AR,'RAB Prices Short'!$B:$B,'All Prices combined'!$D68,'RAB Prices Short'!$E:$E,'All Prices combined'!$G68),IF($B68="RAB Long",SUMIFS('RAB Prices Long'!AR:AR,'RAB Prices Long'!$B:$B,'All Prices combined'!$D68,'RAB Prices Long'!$E:$E,'All Prices combined'!$G68)))),2)</f>
        <v>63.3</v>
      </c>
      <c r="AP68" s="2">
        <f>ROUND(IF($B68="Annuity",SUMIFS('Annuity Prices'!AS:AS,'Annuity Prices'!$B:$B,$D68,'Annuity Prices'!$E:$E,$G68),IF($B68="RAB Short",SUMIFS('RAB Prices Short'!AS:AS,'RAB Prices Short'!$B:$B,'All Prices combined'!$D68,'RAB Prices Short'!$E:$E,'All Prices combined'!$G68),IF($B68="RAB Long",SUMIFS('RAB Prices Long'!AS:AS,'RAB Prices Long'!$B:$B,'All Prices combined'!$D68,'RAB Prices Long'!$E:$E,'All Prices combined'!$G68)))),2)</f>
        <v>67.73</v>
      </c>
      <c r="AQ68" s="2">
        <f>ROUND(IF($B68="Annuity",SUMIFS('Annuity Prices'!AT:AT,'Annuity Prices'!$B:$B,$D68,'Annuity Prices'!$E:$E,$G68),IF($B68="RAB Short",SUMIFS('RAB Prices Short'!AT:AT,'RAB Prices Short'!$B:$B,'All Prices combined'!$D68,'RAB Prices Short'!$E:$E,'All Prices combined'!$G68),IF($B68="RAB Long",SUMIFS('RAB Prices Long'!AT:AT,'RAB Prices Long'!$B:$B,'All Prices combined'!$D68,'RAB Prices Long'!$E:$E,'All Prices combined'!$G68)))),2)</f>
        <v>72.36</v>
      </c>
      <c r="AR68" s="2">
        <f>ROUND(IF($B68="Annuity",SUMIFS('Annuity Prices'!AU:AU,'Annuity Prices'!$B:$B,$D68,'Annuity Prices'!$E:$E,$G68),IF($B68="RAB Short",SUMIFS('RAB Prices Short'!AU:AU,'RAB Prices Short'!$B:$B,'All Prices combined'!$D68,'RAB Prices Short'!$E:$E,'All Prices combined'!$G68),IF($B68="RAB Long",SUMIFS('RAB Prices Long'!AU:AU,'RAB Prices Long'!$B:$B,'All Prices combined'!$D68,'RAB Prices Long'!$E:$E,'All Prices combined'!$G68)))),2)</f>
        <v>77.2</v>
      </c>
      <c r="AS68" s="2">
        <f>ROUND(IF($B68="Annuity",SUMIFS('Annuity Prices'!AV:AV,'Annuity Prices'!$B:$B,$D68,'Annuity Prices'!$E:$E,$G68),IF($B68="RAB Short",SUMIFS('RAB Prices Short'!AV:AV,'RAB Prices Short'!$B:$B,'All Prices combined'!$D68,'RAB Prices Short'!$E:$E,'All Prices combined'!$G68),IF($B68="RAB Long",SUMIFS('RAB Prices Long'!AV:AV,'RAB Prices Long'!$B:$B,'All Prices combined'!$D68,'RAB Prices Long'!$E:$E,'All Prices combined'!$G68)))),2)</f>
        <v>82.26</v>
      </c>
      <c r="AT68" s="2">
        <f>ROUND(IF($B68="Annuity",SUMIFS('Annuity Prices'!AW:AW,'Annuity Prices'!$B:$B,$D68,'Annuity Prices'!$E:$E,$G68),IF($B68="RAB Short",SUMIFS('RAB Prices Short'!AW:AW,'RAB Prices Short'!$B:$B,'All Prices combined'!$D68,'RAB Prices Short'!$E:$E,'All Prices combined'!$G68),IF($B68="RAB Long",SUMIFS('RAB Prices Long'!AW:AW,'RAB Prices Long'!$B:$B,'All Prices combined'!$D68,'RAB Prices Long'!$E:$E,'All Prices combined'!$G68)))),2)</f>
        <v>87.55</v>
      </c>
      <c r="AU68" s="2">
        <f>ROUND(IF($B68="Annuity",SUMIFS('Annuity Prices'!AX:AX,'Annuity Prices'!$B:$B,$D68,'Annuity Prices'!$E:$E,$G68),IF($B68="RAB Short",SUMIFS('RAB Prices Short'!AX:AX,'RAB Prices Short'!$B:$B,'All Prices combined'!$D68,'RAB Prices Short'!$E:$E,'All Prices combined'!$G68),IF($B68="RAB Long",SUMIFS('RAB Prices Long'!AX:AX,'RAB Prices Long'!$B:$B,'All Prices combined'!$D68,'RAB Prices Long'!$E:$E,'All Prices combined'!$G68)))),2)</f>
        <v>93.07</v>
      </c>
      <c r="AV68" s="2">
        <f>ROUND(IF($B68="Annuity",SUMIFS('Annuity Prices'!AY:AY,'Annuity Prices'!$B:$B,$D68,'Annuity Prices'!$E:$E,$G68),IF($B68="RAB Short",SUMIFS('RAB Prices Short'!AY:AY,'RAB Prices Short'!$B:$B,'All Prices combined'!$D68,'RAB Prices Short'!$E:$E,'All Prices combined'!$G68),IF($B68="RAB Long",SUMIFS('RAB Prices Long'!AY:AY,'RAB Prices Long'!$B:$B,'All Prices combined'!$D68,'RAB Prices Long'!$E:$E,'All Prices combined'!$G68)))),2)</f>
        <v>98.84</v>
      </c>
      <c r="AW68" s="2">
        <f>ROUND(IF($B68="Annuity",SUMIFS('Annuity Prices'!AZ:AZ,'Annuity Prices'!$B:$B,$D68,'Annuity Prices'!$E:$E,$G68),IF($B68="RAB Short",SUMIFS('RAB Prices Short'!AZ:AZ,'RAB Prices Short'!$B:$B,'All Prices combined'!$D68,'RAB Prices Short'!$E:$E,'All Prices combined'!$G68),IF($B68="RAB Long",SUMIFS('RAB Prices Long'!AZ:AZ,'RAB Prices Long'!$B:$B,'All Prices combined'!$D68,'RAB Prices Long'!$E:$E,'All Prices combined'!$G68)))),2)</f>
        <v>104.86</v>
      </c>
      <c r="AX68" s="2">
        <f>ROUND(IF($B68="Annuity",SUMIFS('Annuity Prices'!BA:BA,'Annuity Prices'!$B:$B,$D68,'Annuity Prices'!$E:$E,$G68),IF($B68="RAB Short",SUMIFS('RAB Prices Short'!BA:BA,'RAB Prices Short'!$B:$B,'All Prices combined'!$D68,'RAB Prices Short'!$E:$E,'All Prices combined'!$G68),IF($B68="RAB Long",SUMIFS('RAB Prices Long'!BA:BA,'RAB Prices Long'!$B:$B,'All Prices combined'!$D68,'RAB Prices Long'!$E:$E,'All Prices combined'!$G68)))),2)</f>
        <v>111.15</v>
      </c>
      <c r="AY68" s="2">
        <f>ROUND(IF($B68="Annuity",SUMIFS('Annuity Prices'!BB:BB,'Annuity Prices'!$B:$B,$D68,'Annuity Prices'!$E:$E,$G68),IF($B68="RAB Short",SUMIFS('RAB Prices Short'!BB:BB,'RAB Prices Short'!$B:$B,'All Prices combined'!$D68,'RAB Prices Short'!$E:$E,'All Prices combined'!$G68),IF($B68="RAB Long",SUMIFS('RAB Prices Long'!BB:BB,'RAB Prices Long'!$B:$B,'All Prices combined'!$D68,'RAB Prices Long'!$E:$E,'All Prices combined'!$G68)))),2)</f>
        <v>117.71</v>
      </c>
      <c r="AZ68" s="2">
        <f>ROUND(IF($B68="Annuity",SUMIFS('Annuity Prices'!BC:BC,'Annuity Prices'!$B:$B,$D68,'Annuity Prices'!$E:$E,$G68),IF($B68="RAB Short",SUMIFS('RAB Prices Short'!BC:BC,'RAB Prices Short'!$B:$B,'All Prices combined'!$D68,'RAB Prices Short'!$E:$E,'All Prices combined'!$G68),IF($B68="RAB Long",SUMIFS('RAB Prices Long'!BC:BC,'RAB Prices Long'!$B:$B,'All Prices combined'!$D68,'RAB Prices Long'!$E:$E,'All Prices combined'!$G68)))),2)</f>
        <v>124.56</v>
      </c>
      <c r="BA68" s="2">
        <f>ROUND(IF($B68="Annuity",SUMIFS('Annuity Prices'!BD:BD,'Annuity Prices'!$B:$B,$D68,'Annuity Prices'!$E:$E,$G68),IF($B68="RAB Short",SUMIFS('RAB Prices Short'!BD:BD,'RAB Prices Short'!$B:$B,'All Prices combined'!$D68,'RAB Prices Short'!$E:$E,'All Prices combined'!$G68),IF($B68="RAB Long",SUMIFS('RAB Prices Long'!BD:BD,'RAB Prices Long'!$B:$B,'All Prices combined'!$D68,'RAB Prices Long'!$E:$E,'All Prices combined'!$G68)))),2)</f>
        <v>131.69999999999999</v>
      </c>
      <c r="BB68" s="2">
        <f>ROUND(IF($B68="Annuity",SUMIFS('Annuity Prices'!BE:BE,'Annuity Prices'!$B:$B,$D68,'Annuity Prices'!$E:$E,$G68),IF($B68="RAB Short",SUMIFS('RAB Prices Short'!BE:BE,'RAB Prices Short'!$B:$B,'All Prices combined'!$D68,'RAB Prices Short'!$E:$E,'All Prices combined'!$G68),IF($B68="RAB Long",SUMIFS('RAB Prices Long'!BE:BE,'RAB Prices Long'!$B:$B,'All Prices combined'!$D68,'RAB Prices Long'!$E:$E,'All Prices combined'!$G68)))),2)</f>
        <v>139.15</v>
      </c>
      <c r="BC68" s="2">
        <f>ROUND(IF($B68="Annuity",SUMIFS('Annuity Prices'!BF:BF,'Annuity Prices'!$B:$B,$D68,'Annuity Prices'!$E:$E,$G68),IF($B68="RAB Short",SUMIFS('RAB Prices Short'!BF:BF,'RAB Prices Short'!$B:$B,'All Prices combined'!$D68,'RAB Prices Short'!$E:$E,'All Prices combined'!$G68),IF($B68="RAB Long",SUMIFS('RAB Prices Long'!BF:BF,'RAB Prices Long'!$B:$B,'All Prices combined'!$D68,'RAB Prices Long'!$E:$E,'All Prices combined'!$G68)))),2)</f>
        <v>146.91999999999999</v>
      </c>
      <c r="BD68" s="2">
        <f>ROUND(IF($B68="Annuity",SUMIFS('Annuity Prices'!BG:BG,'Annuity Prices'!$B:$B,$D68,'Annuity Prices'!$E:$E,$G68),IF($B68="RAB Short",SUMIFS('RAB Prices Short'!BG:BG,'RAB Prices Short'!$B:$B,'All Prices combined'!$D68,'RAB Prices Short'!$E:$E,'All Prices combined'!$G68),IF($B68="RAB Long",SUMIFS('RAB Prices Long'!BG:BG,'RAB Prices Long'!$B:$B,'All Prices combined'!$D68,'RAB Prices Long'!$E:$E,'All Prices combined'!$G68)))),2)</f>
        <v>155.02000000000001</v>
      </c>
      <c r="BE68" s="2">
        <f>ROUND(IF($B68="Annuity",SUMIFS('Annuity Prices'!BH:BH,'Annuity Prices'!$B:$B,$D68,'Annuity Prices'!$E:$E,$G68),IF($B68="RAB Short",SUMIFS('RAB Prices Short'!BH:BH,'RAB Prices Short'!$B:$B,'All Prices combined'!$D68,'RAB Prices Short'!$E:$E,'All Prices combined'!$G68),IF($B68="RAB Long",SUMIFS('RAB Prices Long'!BH:BH,'RAB Prices Long'!$B:$B,'All Prices combined'!$D68,'RAB Prices Long'!$E:$E,'All Prices combined'!$G68)))),2)</f>
        <v>163.46</v>
      </c>
      <c r="BF68" s="2">
        <f>ROUND(IF($B68="Annuity",SUMIFS('Annuity Prices'!BI:BI,'Annuity Prices'!$B:$B,$D68,'Annuity Prices'!$E:$E,$G68),IF($B68="RAB Short",SUMIFS('RAB Prices Short'!BI:BI,'RAB Prices Short'!$B:$B,'All Prices combined'!$D68,'RAB Prices Short'!$E:$E,'All Prices combined'!$G68),IF($B68="RAB Long",SUMIFS('RAB Prices Long'!BI:BI,'RAB Prices Long'!$B:$B,'All Prices combined'!$D68,'RAB Prices Long'!$E:$E,'All Prices combined'!$G68)))),2)</f>
        <v>172.26</v>
      </c>
      <c r="BG68" s="2">
        <f>ROUND(IF($B68="Annuity",SUMIFS('Annuity Prices'!BJ:BJ,'Annuity Prices'!$B:$B,$D68,'Annuity Prices'!$E:$E,$G68),IF($B68="RAB Short",SUMIFS('RAB Prices Short'!BJ:BJ,'RAB Prices Short'!$B:$B,'All Prices combined'!$D68,'RAB Prices Short'!$E:$E,'All Prices combined'!$G68),IF($B68="RAB Long",SUMIFS('RAB Prices Long'!BJ:BJ,'RAB Prices Long'!$B:$B,'All Prices combined'!$D68,'RAB Prices Long'!$E:$E,'All Prices combined'!$G68)))),2)</f>
        <v>177.39</v>
      </c>
      <c r="BH68" s="2">
        <f>ROUND(IF($B68="Annuity",SUMIFS('Annuity Prices'!BK:BK,'Annuity Prices'!$B:$B,$D68,'Annuity Prices'!$E:$E,$G68),IF($B68="RAB Short",SUMIFS('RAB Prices Short'!BK:BK,'RAB Prices Short'!$B:$B,'All Prices combined'!$D68,'RAB Prices Short'!$E:$E,'All Prices combined'!$G68),IF($B68="RAB Long",SUMIFS('RAB Prices Long'!BK:BK,'RAB Prices Long'!$B:$B,'All Prices combined'!$D68,'RAB Prices Long'!$E:$E,'All Prices combined'!$G68)))),2)</f>
        <v>181.83</v>
      </c>
      <c r="BI68" s="2">
        <f>ROUND(IF($B68="Annuity",SUMIFS('Annuity Prices'!BL:BL,'Annuity Prices'!$B:$B,$D68,'Annuity Prices'!$E:$E,$G68),IF($B68="RAB Short",SUMIFS('RAB Prices Short'!BL:BL,'RAB Prices Short'!$B:$B,'All Prices combined'!$D68,'RAB Prices Short'!$E:$E,'All Prices combined'!$G68),IF($B68="RAB Long",SUMIFS('RAB Prices Long'!BL:BL,'RAB Prices Long'!$B:$B,'All Prices combined'!$D68,'RAB Prices Long'!$E:$E,'All Prices combined'!$G68)))),2)</f>
        <v>186.37</v>
      </c>
      <c r="BJ68" s="2">
        <f>ROUND(IF($B68="Annuity",SUMIFS('Annuity Prices'!BM:BM,'Annuity Prices'!$B:$B,$D68,'Annuity Prices'!$E:$E,$G68),IF($B68="RAB Short",SUMIFS('RAB Prices Short'!BM:BM,'RAB Prices Short'!$B:$B,'All Prices combined'!$D68,'RAB Prices Short'!$E:$E,'All Prices combined'!$G68),IF($B68="RAB Long",SUMIFS('RAB Prices Long'!BM:BM,'RAB Prices Long'!$B:$B,'All Prices combined'!$D68,'RAB Prices Long'!$E:$E,'All Prices combined'!$G68)))),2)</f>
        <v>191.21</v>
      </c>
      <c r="BK68" s="2">
        <f>ROUND(IF($B68="Annuity",SUMIFS('Annuity Prices'!BN:BN,'Annuity Prices'!$B:$B,$D68,'Annuity Prices'!$E:$E,$G68),IF($B68="RAB Short",SUMIFS('RAB Prices Short'!BN:BN,'RAB Prices Short'!$B:$B,'All Prices combined'!$D68,'RAB Prices Short'!$E:$E,'All Prices combined'!$G68),IF($B68="RAB Long",SUMIFS('RAB Prices Long'!BN:BN,'RAB Prices Long'!$B:$B,'All Prices combined'!$D68,'RAB Prices Long'!$E:$E,'All Prices combined'!$G68)))),2)</f>
        <v>195.99</v>
      </c>
      <c r="BL68" s="2">
        <f>ROUND(IF($B68="Annuity",SUMIFS('Annuity Prices'!BO:BO,'Annuity Prices'!$B:$B,$D68,'Annuity Prices'!$E:$E,$G68),IF($B68="RAB Short",SUMIFS('RAB Prices Short'!BO:BO,'RAB Prices Short'!$B:$B,'All Prices combined'!$D68,'RAB Prices Short'!$E:$E,'All Prices combined'!$G68),IF($B68="RAB Long",SUMIFS('RAB Prices Long'!BO:BO,'RAB Prices Long'!$B:$B,'All Prices combined'!$D68,'RAB Prices Long'!$E:$E,'All Prices combined'!$G68)))),2)</f>
        <v>200.89</v>
      </c>
      <c r="BM68" s="2">
        <f>ROUND(IF($B68="Annuity",SUMIFS('Annuity Prices'!BP:BP,'Annuity Prices'!$B:$B,$D68,'Annuity Prices'!$E:$E,$G68),IF($B68="RAB Short",SUMIFS('RAB Prices Short'!BP:BP,'RAB Prices Short'!$B:$B,'All Prices combined'!$D68,'RAB Prices Short'!$E:$E,'All Prices combined'!$G68),IF($B68="RAB Long",SUMIFS('RAB Prices Long'!BP:BP,'RAB Prices Long'!$B:$B,'All Prices combined'!$D68,'RAB Prices Long'!$E:$E,'All Prices combined'!$G68)))),2)</f>
        <v>205.91</v>
      </c>
      <c r="BN68" s="2">
        <f>ROUND(IF($B68="Annuity",SUMIFS('Annuity Prices'!BQ:BQ,'Annuity Prices'!$B:$B,$D68,'Annuity Prices'!$E:$E,$G68),IF($B68="RAB Short",SUMIFS('RAB Prices Short'!BQ:BQ,'RAB Prices Short'!$B:$B,'All Prices combined'!$D68,'RAB Prices Short'!$E:$E,'All Prices combined'!$G68),IF($B68="RAB Long",SUMIFS('RAB Prices Long'!BQ:BQ,'RAB Prices Long'!$B:$B,'All Prices combined'!$D68,'RAB Prices Long'!$E:$E,'All Prices combined'!$G68)))),2)</f>
        <v>211.27</v>
      </c>
      <c r="BO68" s="2">
        <f>ROUND(IF($B68="Annuity",SUMIFS('Annuity Prices'!BR:BR,'Annuity Prices'!$B:$B,$D68,'Annuity Prices'!$E:$E,$G68),IF($B68="RAB Short",SUMIFS('RAB Prices Short'!BR:BR,'RAB Prices Short'!$B:$B,'All Prices combined'!$D68,'RAB Prices Short'!$E:$E,'All Prices combined'!$G68),IF($B68="RAB Long",SUMIFS('RAB Prices Long'!BR:BR,'RAB Prices Long'!$B:$B,'All Prices combined'!$D68,'RAB Prices Long'!$E:$E,'All Prices combined'!$G68)))),2)</f>
        <v>216.55</v>
      </c>
      <c r="BP68" s="2">
        <f>ROUND(IF($B68="Annuity",SUMIFS('Annuity Prices'!BS:BS,'Annuity Prices'!$B:$B,$D68,'Annuity Prices'!$E:$E,$G68),IF($B68="RAB Short",SUMIFS('RAB Prices Short'!BS:BS,'RAB Prices Short'!$B:$B,'All Prices combined'!$D68,'RAB Prices Short'!$E:$E,'All Prices combined'!$G68),IF($B68="RAB Long",SUMIFS('RAB Prices Long'!BS:BS,'RAB Prices Long'!$B:$B,'All Prices combined'!$D68,'RAB Prices Long'!$E:$E,'All Prices combined'!$G68)))),2)</f>
        <v>221.96</v>
      </c>
      <c r="BQ68" s="2">
        <f>ROUND(IF($B68="Annuity",SUMIFS('Annuity Prices'!BT:BT,'Annuity Prices'!$B:$B,$D68,'Annuity Prices'!$E:$E,$G68),IF($B68="RAB Short",SUMIFS('RAB Prices Short'!BT:BT,'RAB Prices Short'!$B:$B,'All Prices combined'!$D68,'RAB Prices Short'!$E:$E,'All Prices combined'!$G68),IF($B68="RAB Long",SUMIFS('RAB Prices Long'!BT:BT,'RAB Prices Long'!$B:$B,'All Prices combined'!$D68,'RAB Prices Long'!$E:$E,'All Prices combined'!$G68)))),2)</f>
        <v>227.51</v>
      </c>
      <c r="BR68" s="2">
        <f>ROUND(IF($B68="Annuity",SUMIFS('Annuity Prices'!BU:BU,'Annuity Prices'!$B:$B,$D68,'Annuity Prices'!$E:$E,$G68),IF($B68="RAB Short",SUMIFS('RAB Prices Short'!BU:BU,'RAB Prices Short'!$B:$B,'All Prices combined'!$D68,'RAB Prices Short'!$E:$E,'All Prices combined'!$G68),IF($B68="RAB Long",SUMIFS('RAB Prices Long'!BU:BU,'RAB Prices Long'!$B:$B,'All Prices combined'!$D68,'RAB Prices Long'!$E:$E,'All Prices combined'!$G68)))),2)</f>
        <v>233.43</v>
      </c>
      <c r="BS68" s="2">
        <f>ROUND(IF($B68="Annuity",SUMIFS('Annuity Prices'!BV:BV,'Annuity Prices'!$B:$B,$D68,'Annuity Prices'!$E:$E,$G68),IF($B68="RAB Short",SUMIFS('RAB Prices Short'!BV:BV,'RAB Prices Short'!$B:$B,'All Prices combined'!$D68,'RAB Prices Short'!$E:$E,'All Prices combined'!$G68),IF($B68="RAB Long",SUMIFS('RAB Prices Long'!BV:BV,'RAB Prices Long'!$B:$B,'All Prices combined'!$D68,'RAB Prices Long'!$E:$E,'All Prices combined'!$G68)))),2)</f>
        <v>239.27</v>
      </c>
      <c r="BT68" s="2">
        <f>ROUND(IF($B68="Annuity",SUMIFS('Annuity Prices'!BW:BW,'Annuity Prices'!$B:$B,$D68,'Annuity Prices'!$E:$E,$G68),IF($B68="RAB Short",SUMIFS('RAB Prices Short'!BW:BW,'RAB Prices Short'!$B:$B,'All Prices combined'!$D68,'RAB Prices Short'!$E:$E,'All Prices combined'!$G68),IF($B68="RAB Long",SUMIFS('RAB Prices Long'!BW:BW,'RAB Prices Long'!$B:$B,'All Prices combined'!$D68,'RAB Prices Long'!$E:$E,'All Prices combined'!$G68)))),2)</f>
        <v>245.25</v>
      </c>
      <c r="BU68" s="2">
        <f>ROUND(IF($B68="Annuity",SUMIFS('Annuity Prices'!BX:BX,'Annuity Prices'!$B:$B,$D68,'Annuity Prices'!$E:$E,$G68),IF($B68="RAB Short",SUMIFS('RAB Prices Short'!BX:BX,'RAB Prices Short'!$B:$B,'All Prices combined'!$D68,'RAB Prices Short'!$E:$E,'All Prices combined'!$G68),IF($B68="RAB Long",SUMIFS('RAB Prices Long'!BX:BX,'RAB Prices Long'!$B:$B,'All Prices combined'!$D68,'RAB Prices Long'!$E:$E,'All Prices combined'!$G68)))),2)</f>
        <v>251.38</v>
      </c>
    </row>
    <row r="69" spans="2:73" x14ac:dyDescent="0.25">
      <c r="B69" t="s">
        <v>37</v>
      </c>
      <c r="C69" s="1">
        <v>13</v>
      </c>
      <c r="D69" s="1" t="s">
        <v>166</v>
      </c>
      <c r="E69" s="1" t="s">
        <v>165</v>
      </c>
      <c r="F69" s="1">
        <v>13</v>
      </c>
      <c r="G69" s="1" t="s">
        <v>40</v>
      </c>
      <c r="H69" s="1"/>
      <c r="I69" s="2">
        <f>ROUND(IF($B69="Annuity",SUMIFS('Annuity Prices'!L:L,'Annuity Prices'!$B:$B,$D69,'Annuity Prices'!$E:$E,$G69),IF($B69="RAB Short",SUMIFS('RAB Prices Short'!L:L,'RAB Prices Short'!$B:$B,'All Prices combined'!$D69,'RAB Prices Short'!$E:$E,'All Prices combined'!$G69),IF($B69="RAB Long",SUMIFS('RAB Prices Long'!L:L,'RAB Prices Long'!$B:$B,'All Prices combined'!$D69,'RAB Prices Long'!$E:$E,'All Prices combined'!$G69)))),2)</f>
        <v>7.87</v>
      </c>
      <c r="J69" s="2">
        <f>ROUND(IF($B69="Annuity",SUMIFS('Annuity Prices'!M:M,'Annuity Prices'!$B:$B,$D69,'Annuity Prices'!$E:$E,$G69),IF($B69="RAB Short",SUMIFS('RAB Prices Short'!M:M,'RAB Prices Short'!$B:$B,'All Prices combined'!$D69,'RAB Prices Short'!$E:$E,'All Prices combined'!$G69),IF($B69="RAB Long",SUMIFS('RAB Prices Long'!M:M,'RAB Prices Long'!$B:$B,'All Prices combined'!$D69,'RAB Prices Long'!$E:$E,'All Prices combined'!$G69)))),2)</f>
        <v>8.1</v>
      </c>
      <c r="K69" s="2">
        <f>ROUND(IF($B69="Annuity",SUMIFS('Annuity Prices'!N:N,'Annuity Prices'!$B:$B,$D69,'Annuity Prices'!$E:$E,$G69),IF($B69="RAB Short",SUMIFS('RAB Prices Short'!N:N,'RAB Prices Short'!$B:$B,'All Prices combined'!$D69,'RAB Prices Short'!$E:$E,'All Prices combined'!$G69),IF($B69="RAB Long",SUMIFS('RAB Prices Long'!N:N,'RAB Prices Long'!$B:$B,'All Prices combined'!$D69,'RAB Prices Long'!$E:$E,'All Prices combined'!$G69)))),2)</f>
        <v>8.33</v>
      </c>
      <c r="L69" s="2">
        <f>ROUND(IF($B69="Annuity",SUMIFS('Annuity Prices'!O:O,'Annuity Prices'!$B:$B,$D69,'Annuity Prices'!$E:$E,$G69),IF($B69="RAB Short",SUMIFS('RAB Prices Short'!O:O,'RAB Prices Short'!$B:$B,'All Prices combined'!$D69,'RAB Prices Short'!$E:$E,'All Prices combined'!$G69),IF($B69="RAB Long",SUMIFS('RAB Prices Long'!O:O,'RAB Prices Long'!$B:$B,'All Prices combined'!$D69,'RAB Prices Long'!$E:$E,'All Prices combined'!$G69)))),2)</f>
        <v>8.57</v>
      </c>
      <c r="M69" s="2">
        <f>ROUND(IF($B69="Annuity",SUMIFS('Annuity Prices'!P:P,'Annuity Prices'!$B:$B,$D69,'Annuity Prices'!$E:$E,$G69),IF($B69="RAB Short",SUMIFS('RAB Prices Short'!P:P,'RAB Prices Short'!$B:$B,'All Prices combined'!$D69,'RAB Prices Short'!$E:$E,'All Prices combined'!$G69),IF($B69="RAB Long",SUMIFS('RAB Prices Long'!P:P,'RAB Prices Long'!$B:$B,'All Prices combined'!$D69,'RAB Prices Long'!$E:$E,'All Prices combined'!$G69)))),2)</f>
        <v>8.7200000000000006</v>
      </c>
      <c r="N69" s="2">
        <f>ROUND(IF($B69="Annuity",SUMIFS('Annuity Prices'!Q:Q,'Annuity Prices'!$B:$B,$D69,'Annuity Prices'!$E:$E,$G69),IF($B69="RAB Short",SUMIFS('RAB Prices Short'!Q:Q,'RAB Prices Short'!$B:$B,'All Prices combined'!$D69,'RAB Prices Short'!$E:$E,'All Prices combined'!$G69),IF($B69="RAB Long",SUMIFS('RAB Prices Long'!Q:Q,'RAB Prices Long'!$B:$B,'All Prices combined'!$D69,'RAB Prices Long'!$E:$E,'All Prices combined'!$G69)))),2)</f>
        <v>8.93</v>
      </c>
      <c r="O69" s="2">
        <f>ROUND(IF($B69="Annuity",SUMIFS('Annuity Prices'!R:R,'Annuity Prices'!$B:$B,$D69,'Annuity Prices'!$E:$E,$G69),IF($B69="RAB Short",SUMIFS('RAB Prices Short'!R:R,'RAB Prices Short'!$B:$B,'All Prices combined'!$D69,'RAB Prices Short'!$E:$E,'All Prices combined'!$G69),IF($B69="RAB Long",SUMIFS('RAB Prices Long'!R:R,'RAB Prices Long'!$B:$B,'All Prices combined'!$D69,'RAB Prices Long'!$E:$E,'All Prices combined'!$G69)))),2)</f>
        <v>9.16</v>
      </c>
      <c r="P69" s="2">
        <f>ROUND(IF($B69="Annuity",SUMIFS('Annuity Prices'!S:S,'Annuity Prices'!$B:$B,$D69,'Annuity Prices'!$E:$E,$G69),IF($B69="RAB Short",SUMIFS('RAB Prices Short'!S:S,'RAB Prices Short'!$B:$B,'All Prices combined'!$D69,'RAB Prices Short'!$E:$E,'All Prices combined'!$G69),IF($B69="RAB Long",SUMIFS('RAB Prices Long'!S:S,'RAB Prices Long'!$B:$B,'All Prices combined'!$D69,'RAB Prices Long'!$E:$E,'All Prices combined'!$G69)))),2)</f>
        <v>9.39</v>
      </c>
      <c r="Q69" s="2">
        <f>ROUND(IF($B69="Annuity",SUMIFS('Annuity Prices'!T:T,'Annuity Prices'!$B:$B,$D69,'Annuity Prices'!$E:$E,$G69),IF($B69="RAB Short",SUMIFS('RAB Prices Short'!T:T,'RAB Prices Short'!$B:$B,'All Prices combined'!$D69,'RAB Prices Short'!$E:$E,'All Prices combined'!$G69),IF($B69="RAB Long",SUMIFS('RAB Prices Long'!T:T,'RAB Prices Long'!$B:$B,'All Prices combined'!$D69,'RAB Prices Long'!$E:$E,'All Prices combined'!$G69)))),2)</f>
        <v>9.57</v>
      </c>
      <c r="R69" s="2">
        <f>ROUND(IF($B69="Annuity",SUMIFS('Annuity Prices'!U:U,'Annuity Prices'!$B:$B,$D69,'Annuity Prices'!$E:$E,$G69),IF($B69="RAB Short",SUMIFS('RAB Prices Short'!U:U,'RAB Prices Short'!$B:$B,'All Prices combined'!$D69,'RAB Prices Short'!$E:$E,'All Prices combined'!$G69),IF($B69="RAB Long",SUMIFS('RAB Prices Long'!U:U,'RAB Prices Long'!$B:$B,'All Prices combined'!$D69,'RAB Prices Long'!$E:$E,'All Prices combined'!$G69)))),2)</f>
        <v>9.81</v>
      </c>
      <c r="S69" s="2">
        <f>ROUND(IF($B69="Annuity",SUMIFS('Annuity Prices'!V:V,'Annuity Prices'!$B:$B,$D69,'Annuity Prices'!$E:$E,$G69),IF($B69="RAB Short",SUMIFS('RAB Prices Short'!V:V,'RAB Prices Short'!$B:$B,'All Prices combined'!$D69,'RAB Prices Short'!$E:$E,'All Prices combined'!$G69),IF($B69="RAB Long",SUMIFS('RAB Prices Long'!V:V,'RAB Prices Long'!$B:$B,'All Prices combined'!$D69,'RAB Prices Long'!$E:$E,'All Prices combined'!$G69)))),2)</f>
        <v>10.06</v>
      </c>
      <c r="T69" s="2">
        <f>ROUND(IF($B69="Annuity",SUMIFS('Annuity Prices'!W:W,'Annuity Prices'!$B:$B,$D69,'Annuity Prices'!$E:$E,$G69),IF($B69="RAB Short",SUMIFS('RAB Prices Short'!W:W,'RAB Prices Short'!$B:$B,'All Prices combined'!$D69,'RAB Prices Short'!$E:$E,'All Prices combined'!$G69),IF($B69="RAB Long",SUMIFS('RAB Prices Long'!W:W,'RAB Prices Long'!$B:$B,'All Prices combined'!$D69,'RAB Prices Long'!$E:$E,'All Prices combined'!$G69)))),2)</f>
        <v>10.31</v>
      </c>
      <c r="U69" s="2">
        <f>ROUND(IF($B69="Annuity",SUMIFS('Annuity Prices'!X:X,'Annuity Prices'!$B:$B,$D69,'Annuity Prices'!$E:$E,$G69),IF($B69="RAB Short",SUMIFS('RAB Prices Short'!X:X,'RAB Prices Short'!$B:$B,'All Prices combined'!$D69,'RAB Prices Short'!$E:$E,'All Prices combined'!$G69),IF($B69="RAB Long",SUMIFS('RAB Prices Long'!X:X,'RAB Prices Long'!$B:$B,'All Prices combined'!$D69,'RAB Prices Long'!$E:$E,'All Prices combined'!$G69)))),2)</f>
        <v>10.51</v>
      </c>
      <c r="V69" s="2">
        <f>ROUND(IF($B69="Annuity",SUMIFS('Annuity Prices'!Y:Y,'Annuity Prices'!$B:$B,$D69,'Annuity Prices'!$E:$E,$G69),IF($B69="RAB Short",SUMIFS('RAB Prices Short'!Y:Y,'RAB Prices Short'!$B:$B,'All Prices combined'!$D69,'RAB Prices Short'!$E:$E,'All Prices combined'!$G69),IF($B69="RAB Long",SUMIFS('RAB Prices Long'!Y:Y,'RAB Prices Long'!$B:$B,'All Prices combined'!$D69,'RAB Prices Long'!$E:$E,'All Prices combined'!$G69)))),2)</f>
        <v>10.77</v>
      </c>
      <c r="W69" s="2">
        <f>ROUND(IF($B69="Annuity",SUMIFS('Annuity Prices'!Z:Z,'Annuity Prices'!$B:$B,$D69,'Annuity Prices'!$E:$E,$G69),IF($B69="RAB Short",SUMIFS('RAB Prices Short'!Z:Z,'RAB Prices Short'!$B:$B,'All Prices combined'!$D69,'RAB Prices Short'!$E:$E,'All Prices combined'!$G69),IF($B69="RAB Long",SUMIFS('RAB Prices Long'!Z:Z,'RAB Prices Long'!$B:$B,'All Prices combined'!$D69,'RAB Prices Long'!$E:$E,'All Prices combined'!$G69)))),2)</f>
        <v>11.04</v>
      </c>
      <c r="X69" s="2">
        <f>ROUND(IF($B69="Annuity",SUMIFS('Annuity Prices'!AA:AA,'Annuity Prices'!$B:$B,$D69,'Annuity Prices'!$E:$E,$G69),IF($B69="RAB Short",SUMIFS('RAB Prices Short'!AA:AA,'RAB Prices Short'!$B:$B,'All Prices combined'!$D69,'RAB Prices Short'!$E:$E,'All Prices combined'!$G69),IF($B69="RAB Long",SUMIFS('RAB Prices Long'!AA:AA,'RAB Prices Long'!$B:$B,'All Prices combined'!$D69,'RAB Prices Long'!$E:$E,'All Prices combined'!$G69)))),2)</f>
        <v>11.32</v>
      </c>
      <c r="Y69" s="2">
        <f>ROUND(IF($B69="Annuity",SUMIFS('Annuity Prices'!AB:AB,'Annuity Prices'!$B:$B,$D69,'Annuity Prices'!$E:$E,$G69),IF($B69="RAB Short",SUMIFS('RAB Prices Short'!AB:AB,'RAB Prices Short'!$B:$B,'All Prices combined'!$D69,'RAB Prices Short'!$E:$E,'All Prices combined'!$G69),IF($B69="RAB Long",SUMIFS('RAB Prices Long'!AB:AB,'RAB Prices Long'!$B:$B,'All Prices combined'!$D69,'RAB Prices Long'!$E:$E,'All Prices combined'!$G69)))),2)</f>
        <v>11.54</v>
      </c>
      <c r="Z69" s="2">
        <f>ROUND(IF($B69="Annuity",SUMIFS('Annuity Prices'!AC:AC,'Annuity Prices'!$B:$B,$D69,'Annuity Prices'!$E:$E,$G69),IF($B69="RAB Short",SUMIFS('RAB Prices Short'!AC:AC,'RAB Prices Short'!$B:$B,'All Prices combined'!$D69,'RAB Prices Short'!$E:$E,'All Prices combined'!$G69),IF($B69="RAB Long",SUMIFS('RAB Prices Long'!AC:AC,'RAB Prices Long'!$B:$B,'All Prices combined'!$D69,'RAB Prices Long'!$E:$E,'All Prices combined'!$G69)))),2)</f>
        <v>11.83</v>
      </c>
      <c r="AA69" s="2">
        <f>ROUND(IF($B69="Annuity",SUMIFS('Annuity Prices'!AD:AD,'Annuity Prices'!$B:$B,$D69,'Annuity Prices'!$E:$E,$G69),IF($B69="RAB Short",SUMIFS('RAB Prices Short'!AD:AD,'RAB Prices Short'!$B:$B,'All Prices combined'!$D69,'RAB Prices Short'!$E:$E,'All Prices combined'!$G69),IF($B69="RAB Long",SUMIFS('RAB Prices Long'!AD:AD,'RAB Prices Long'!$B:$B,'All Prices combined'!$D69,'RAB Prices Long'!$E:$E,'All Prices combined'!$G69)))),2)</f>
        <v>12.13</v>
      </c>
      <c r="AB69" s="2">
        <f>ROUND(IF($B69="Annuity",SUMIFS('Annuity Prices'!AE:AE,'Annuity Prices'!$B:$B,$D69,'Annuity Prices'!$E:$E,$G69),IF($B69="RAB Short",SUMIFS('RAB Prices Short'!AE:AE,'RAB Prices Short'!$B:$B,'All Prices combined'!$D69,'RAB Prices Short'!$E:$E,'All Prices combined'!$G69),IF($B69="RAB Long",SUMIFS('RAB Prices Long'!AE:AE,'RAB Prices Long'!$B:$B,'All Prices combined'!$D69,'RAB Prices Long'!$E:$E,'All Prices combined'!$G69)))),2)</f>
        <v>12.43</v>
      </c>
      <c r="AC69" s="2">
        <f>ROUND(IF($B69="Annuity",SUMIFS('Annuity Prices'!AF:AF,'Annuity Prices'!$B:$B,$D69,'Annuity Prices'!$E:$E,$G69),IF($B69="RAB Short",SUMIFS('RAB Prices Short'!AF:AF,'RAB Prices Short'!$B:$B,'All Prices combined'!$D69,'RAB Prices Short'!$E:$E,'All Prices combined'!$G69),IF($B69="RAB Long",SUMIFS('RAB Prices Long'!AF:AF,'RAB Prices Long'!$B:$B,'All Prices combined'!$D69,'RAB Prices Long'!$E:$E,'All Prices combined'!$G69)))),2)</f>
        <v>12.68</v>
      </c>
      <c r="AD69" s="2">
        <f>ROUND(IF($B69="Annuity",SUMIFS('Annuity Prices'!AG:AG,'Annuity Prices'!$B:$B,$D69,'Annuity Prices'!$E:$E,$G69),IF($B69="RAB Short",SUMIFS('RAB Prices Short'!AG:AG,'RAB Prices Short'!$B:$B,'All Prices combined'!$D69,'RAB Prices Short'!$E:$E,'All Prices combined'!$G69),IF($B69="RAB Long",SUMIFS('RAB Prices Long'!AG:AG,'RAB Prices Long'!$B:$B,'All Prices combined'!$D69,'RAB Prices Long'!$E:$E,'All Prices combined'!$G69)))),2)</f>
        <v>12.99</v>
      </c>
      <c r="AE69" s="2">
        <f>ROUND(IF($B69="Annuity",SUMIFS('Annuity Prices'!AH:AH,'Annuity Prices'!$B:$B,$D69,'Annuity Prices'!$E:$E,$G69),IF($B69="RAB Short",SUMIFS('RAB Prices Short'!AH:AH,'RAB Prices Short'!$B:$B,'All Prices combined'!$D69,'RAB Prices Short'!$E:$E,'All Prices combined'!$G69),IF($B69="RAB Long",SUMIFS('RAB Prices Long'!AH:AH,'RAB Prices Long'!$B:$B,'All Prices combined'!$D69,'RAB Prices Long'!$E:$E,'All Prices combined'!$G69)))),2)</f>
        <v>13.32</v>
      </c>
      <c r="AF69" s="2">
        <f>ROUND(IF($B69="Annuity",SUMIFS('Annuity Prices'!AI:AI,'Annuity Prices'!$B:$B,$D69,'Annuity Prices'!$E:$E,$G69),IF($B69="RAB Short",SUMIFS('RAB Prices Short'!AI:AI,'RAB Prices Short'!$B:$B,'All Prices combined'!$D69,'RAB Prices Short'!$E:$E,'All Prices combined'!$G69),IF($B69="RAB Long",SUMIFS('RAB Prices Long'!AI:AI,'RAB Prices Long'!$B:$B,'All Prices combined'!$D69,'RAB Prices Long'!$E:$E,'All Prices combined'!$G69)))),2)</f>
        <v>13.65</v>
      </c>
      <c r="AG69" s="2">
        <f>ROUND(IF($B69="Annuity",SUMIFS('Annuity Prices'!AJ:AJ,'Annuity Prices'!$B:$B,$D69,'Annuity Prices'!$E:$E,$G69),IF($B69="RAB Short",SUMIFS('RAB Prices Short'!AJ:AJ,'RAB Prices Short'!$B:$B,'All Prices combined'!$D69,'RAB Prices Short'!$E:$E,'All Prices combined'!$G69),IF($B69="RAB Long",SUMIFS('RAB Prices Long'!AJ:AJ,'RAB Prices Long'!$B:$B,'All Prices combined'!$D69,'RAB Prices Long'!$E:$E,'All Prices combined'!$G69)))),2)</f>
        <v>13.92</v>
      </c>
      <c r="AH69" s="2">
        <f>ROUND(IF($B69="Annuity",SUMIFS('Annuity Prices'!AK:AK,'Annuity Prices'!$B:$B,$D69,'Annuity Prices'!$E:$E,$G69),IF($B69="RAB Short",SUMIFS('RAB Prices Short'!AK:AK,'RAB Prices Short'!$B:$B,'All Prices combined'!$D69,'RAB Prices Short'!$E:$E,'All Prices combined'!$G69),IF($B69="RAB Long",SUMIFS('RAB Prices Long'!AK:AK,'RAB Prices Long'!$B:$B,'All Prices combined'!$D69,'RAB Prices Long'!$E:$E,'All Prices combined'!$G69)))),2)</f>
        <v>14.27</v>
      </c>
      <c r="AI69" s="2">
        <f>ROUND(IF($B69="Annuity",SUMIFS('Annuity Prices'!AL:AL,'Annuity Prices'!$B:$B,$D69,'Annuity Prices'!$E:$E,$G69),IF($B69="RAB Short",SUMIFS('RAB Prices Short'!AL:AL,'RAB Prices Short'!$B:$B,'All Prices combined'!$D69,'RAB Prices Short'!$E:$E,'All Prices combined'!$G69),IF($B69="RAB Long",SUMIFS('RAB Prices Long'!AL:AL,'RAB Prices Long'!$B:$B,'All Prices combined'!$D69,'RAB Prices Long'!$E:$E,'All Prices combined'!$G69)))),2)</f>
        <v>14.63</v>
      </c>
      <c r="AJ69" s="2">
        <f>ROUND(IF($B69="Annuity",SUMIFS('Annuity Prices'!AM:AM,'Annuity Prices'!$B:$B,$D69,'Annuity Prices'!$E:$E,$G69),IF($B69="RAB Short",SUMIFS('RAB Prices Short'!AM:AM,'RAB Prices Short'!$B:$B,'All Prices combined'!$D69,'RAB Prices Short'!$E:$E,'All Prices combined'!$G69),IF($B69="RAB Long",SUMIFS('RAB Prices Long'!AM:AM,'RAB Prices Long'!$B:$B,'All Prices combined'!$D69,'RAB Prices Long'!$E:$E,'All Prices combined'!$G69)))),2)</f>
        <v>14.99</v>
      </c>
      <c r="AK69" s="2">
        <f>ROUND(IF($B69="Annuity",SUMIFS('Annuity Prices'!AN:AN,'Annuity Prices'!$B:$B,$D69,'Annuity Prices'!$E:$E,$G69),IF($B69="RAB Short",SUMIFS('RAB Prices Short'!AN:AN,'RAB Prices Short'!$B:$B,'All Prices combined'!$D69,'RAB Prices Short'!$E:$E,'All Prices combined'!$G69),IF($B69="RAB Long",SUMIFS('RAB Prices Long'!AN:AN,'RAB Prices Long'!$B:$B,'All Prices combined'!$D69,'RAB Prices Long'!$E:$E,'All Prices combined'!$G69)))),2)</f>
        <v>15.29</v>
      </c>
      <c r="AL69" s="2">
        <f>ROUND(IF($B69="Annuity",SUMIFS('Annuity Prices'!AO:AO,'Annuity Prices'!$B:$B,$D69,'Annuity Prices'!$E:$E,$G69),IF($B69="RAB Short",SUMIFS('RAB Prices Short'!AO:AO,'RAB Prices Short'!$B:$B,'All Prices combined'!$D69,'RAB Prices Short'!$E:$E,'All Prices combined'!$G69),IF($B69="RAB Long",SUMIFS('RAB Prices Long'!AO:AO,'RAB Prices Long'!$B:$B,'All Prices combined'!$D69,'RAB Prices Long'!$E:$E,'All Prices combined'!$G69)))),2)</f>
        <v>15.67</v>
      </c>
      <c r="AM69" s="2">
        <f>ROUND(IF($B69="Annuity",SUMIFS('Annuity Prices'!AP:AP,'Annuity Prices'!$B:$B,$D69,'Annuity Prices'!$E:$E,$G69),IF($B69="RAB Short",SUMIFS('RAB Prices Short'!AP:AP,'RAB Prices Short'!$B:$B,'All Prices combined'!$D69,'RAB Prices Short'!$E:$E,'All Prices combined'!$G69),IF($B69="RAB Long",SUMIFS('RAB Prices Long'!AP:AP,'RAB Prices Long'!$B:$B,'All Prices combined'!$D69,'RAB Prices Long'!$E:$E,'All Prices combined'!$G69)))),2)</f>
        <v>16.059999999999999</v>
      </c>
      <c r="AN69" s="2">
        <f>ROUND(IF($B69="Annuity",SUMIFS('Annuity Prices'!AQ:AQ,'Annuity Prices'!$B:$B,$D69,'Annuity Prices'!$E:$E,$G69),IF($B69="RAB Short",SUMIFS('RAB Prices Short'!AQ:AQ,'RAB Prices Short'!$B:$B,'All Prices combined'!$D69,'RAB Prices Short'!$E:$E,'All Prices combined'!$G69),IF($B69="RAB Long",SUMIFS('RAB Prices Long'!AQ:AQ,'RAB Prices Long'!$B:$B,'All Prices combined'!$D69,'RAB Prices Long'!$E:$E,'All Prices combined'!$G69)))),2)</f>
        <v>16.46</v>
      </c>
      <c r="AO69" s="2">
        <f>ROUND(IF($B69="Annuity",SUMIFS('Annuity Prices'!AR:AR,'Annuity Prices'!$B:$B,$D69,'Annuity Prices'!$E:$E,$G69),IF($B69="RAB Short",SUMIFS('RAB Prices Short'!AR:AR,'RAB Prices Short'!$B:$B,'All Prices combined'!$D69,'RAB Prices Short'!$E:$E,'All Prices combined'!$G69),IF($B69="RAB Long",SUMIFS('RAB Prices Long'!AR:AR,'RAB Prices Long'!$B:$B,'All Prices combined'!$D69,'RAB Prices Long'!$E:$E,'All Prices combined'!$G69)))),2)</f>
        <v>4.3899999999999997</v>
      </c>
      <c r="AP69" s="2">
        <f>ROUND(IF($B69="Annuity",SUMIFS('Annuity Prices'!AS:AS,'Annuity Prices'!$B:$B,$D69,'Annuity Prices'!$E:$E,$G69),IF($B69="RAB Short",SUMIFS('RAB Prices Short'!AS:AS,'RAB Prices Short'!$B:$B,'All Prices combined'!$D69,'RAB Prices Short'!$E:$E,'All Prices combined'!$G69),IF($B69="RAB Long",SUMIFS('RAB Prices Long'!AS:AS,'RAB Prices Long'!$B:$B,'All Prices combined'!$D69,'RAB Prices Long'!$E:$E,'All Prices combined'!$G69)))),2)</f>
        <v>4.5199999999999996</v>
      </c>
      <c r="AQ69" s="2">
        <f>ROUND(IF($B69="Annuity",SUMIFS('Annuity Prices'!AT:AT,'Annuity Prices'!$B:$B,$D69,'Annuity Prices'!$E:$E,$G69),IF($B69="RAB Short",SUMIFS('RAB Prices Short'!AT:AT,'RAB Prices Short'!$B:$B,'All Prices combined'!$D69,'RAB Prices Short'!$E:$E,'All Prices combined'!$G69),IF($B69="RAB Long",SUMIFS('RAB Prices Long'!AT:AT,'RAB Prices Long'!$B:$B,'All Prices combined'!$D69,'RAB Prices Long'!$E:$E,'All Prices combined'!$G69)))),2)</f>
        <v>4.6500000000000004</v>
      </c>
      <c r="AR69" s="2">
        <f>ROUND(IF($B69="Annuity",SUMIFS('Annuity Prices'!AU:AU,'Annuity Prices'!$B:$B,$D69,'Annuity Prices'!$E:$E,$G69),IF($B69="RAB Short",SUMIFS('RAB Prices Short'!AU:AU,'RAB Prices Short'!$B:$B,'All Prices combined'!$D69,'RAB Prices Short'!$E:$E,'All Prices combined'!$G69),IF($B69="RAB Long",SUMIFS('RAB Prices Long'!AU:AU,'RAB Prices Long'!$B:$B,'All Prices combined'!$D69,'RAB Prices Long'!$E:$E,'All Prices combined'!$G69)))),2)</f>
        <v>4.78</v>
      </c>
      <c r="AS69" s="2">
        <f>ROUND(IF($B69="Annuity",SUMIFS('Annuity Prices'!AV:AV,'Annuity Prices'!$B:$B,$D69,'Annuity Prices'!$E:$E,$G69),IF($B69="RAB Short",SUMIFS('RAB Prices Short'!AV:AV,'RAB Prices Short'!$B:$B,'All Prices combined'!$D69,'RAB Prices Short'!$E:$E,'All Prices combined'!$G69),IF($B69="RAB Long",SUMIFS('RAB Prices Long'!AV:AV,'RAB Prices Long'!$B:$B,'All Prices combined'!$D69,'RAB Prices Long'!$E:$E,'All Prices combined'!$G69)))),2)</f>
        <v>4.92</v>
      </c>
      <c r="AT69" s="2">
        <f>ROUND(IF($B69="Annuity",SUMIFS('Annuity Prices'!AW:AW,'Annuity Prices'!$B:$B,$D69,'Annuity Prices'!$E:$E,$G69),IF($B69="RAB Short",SUMIFS('RAB Prices Short'!AW:AW,'RAB Prices Short'!$B:$B,'All Prices combined'!$D69,'RAB Prices Short'!$E:$E,'All Prices combined'!$G69),IF($B69="RAB Long",SUMIFS('RAB Prices Long'!AW:AW,'RAB Prices Long'!$B:$B,'All Prices combined'!$D69,'RAB Prices Long'!$E:$E,'All Prices combined'!$G69)))),2)</f>
        <v>5.0599999999999996</v>
      </c>
      <c r="AU69" s="2">
        <f>ROUND(IF($B69="Annuity",SUMIFS('Annuity Prices'!AX:AX,'Annuity Prices'!$B:$B,$D69,'Annuity Prices'!$E:$E,$G69),IF($B69="RAB Short",SUMIFS('RAB Prices Short'!AX:AX,'RAB Prices Short'!$B:$B,'All Prices combined'!$D69,'RAB Prices Short'!$E:$E,'All Prices combined'!$G69),IF($B69="RAB Long",SUMIFS('RAB Prices Long'!AX:AX,'RAB Prices Long'!$B:$B,'All Prices combined'!$D69,'RAB Prices Long'!$E:$E,'All Prices combined'!$G69)))),2)</f>
        <v>5.21</v>
      </c>
      <c r="AV69" s="2">
        <f>ROUND(IF($B69="Annuity",SUMIFS('Annuity Prices'!AY:AY,'Annuity Prices'!$B:$B,$D69,'Annuity Prices'!$E:$E,$G69),IF($B69="RAB Short",SUMIFS('RAB Prices Short'!AY:AY,'RAB Prices Short'!$B:$B,'All Prices combined'!$D69,'RAB Prices Short'!$E:$E,'All Prices combined'!$G69),IF($B69="RAB Long",SUMIFS('RAB Prices Long'!AY:AY,'RAB Prices Long'!$B:$B,'All Prices combined'!$D69,'RAB Prices Long'!$E:$E,'All Prices combined'!$G69)))),2)</f>
        <v>5.36</v>
      </c>
      <c r="AW69" s="2">
        <f>ROUND(IF($B69="Annuity",SUMIFS('Annuity Prices'!AZ:AZ,'Annuity Prices'!$B:$B,$D69,'Annuity Prices'!$E:$E,$G69),IF($B69="RAB Short",SUMIFS('RAB Prices Short'!AZ:AZ,'RAB Prices Short'!$B:$B,'All Prices combined'!$D69,'RAB Prices Short'!$E:$E,'All Prices combined'!$G69),IF($B69="RAB Long",SUMIFS('RAB Prices Long'!AZ:AZ,'RAB Prices Long'!$B:$B,'All Prices combined'!$D69,'RAB Prices Long'!$E:$E,'All Prices combined'!$G69)))),2)</f>
        <v>5.51</v>
      </c>
      <c r="AX69" s="2">
        <f>ROUND(IF($B69="Annuity",SUMIFS('Annuity Prices'!BA:BA,'Annuity Prices'!$B:$B,$D69,'Annuity Prices'!$E:$E,$G69),IF($B69="RAB Short",SUMIFS('RAB Prices Short'!BA:BA,'RAB Prices Short'!$B:$B,'All Prices combined'!$D69,'RAB Prices Short'!$E:$E,'All Prices combined'!$G69),IF($B69="RAB Long",SUMIFS('RAB Prices Long'!BA:BA,'RAB Prices Long'!$B:$B,'All Prices combined'!$D69,'RAB Prices Long'!$E:$E,'All Prices combined'!$G69)))),2)</f>
        <v>5.67</v>
      </c>
      <c r="AY69" s="2">
        <f>ROUND(IF($B69="Annuity",SUMIFS('Annuity Prices'!BB:BB,'Annuity Prices'!$B:$B,$D69,'Annuity Prices'!$E:$E,$G69),IF($B69="RAB Short",SUMIFS('RAB Prices Short'!BB:BB,'RAB Prices Short'!$B:$B,'All Prices combined'!$D69,'RAB Prices Short'!$E:$E,'All Prices combined'!$G69),IF($B69="RAB Long",SUMIFS('RAB Prices Long'!BB:BB,'RAB Prices Long'!$B:$B,'All Prices combined'!$D69,'RAB Prices Long'!$E:$E,'All Prices combined'!$G69)))),2)</f>
        <v>5.83</v>
      </c>
      <c r="AZ69" s="2">
        <f>ROUND(IF($B69="Annuity",SUMIFS('Annuity Prices'!BC:BC,'Annuity Prices'!$B:$B,$D69,'Annuity Prices'!$E:$E,$G69),IF($B69="RAB Short",SUMIFS('RAB Prices Short'!BC:BC,'RAB Prices Short'!$B:$B,'All Prices combined'!$D69,'RAB Prices Short'!$E:$E,'All Prices combined'!$G69),IF($B69="RAB Long",SUMIFS('RAB Prices Long'!BC:BC,'RAB Prices Long'!$B:$B,'All Prices combined'!$D69,'RAB Prices Long'!$E:$E,'All Prices combined'!$G69)))),2)</f>
        <v>6</v>
      </c>
      <c r="BA69" s="2">
        <f>ROUND(IF($B69="Annuity",SUMIFS('Annuity Prices'!BD:BD,'Annuity Prices'!$B:$B,$D69,'Annuity Prices'!$E:$E,$G69),IF($B69="RAB Short",SUMIFS('RAB Prices Short'!BD:BD,'RAB Prices Short'!$B:$B,'All Prices combined'!$D69,'RAB Prices Short'!$E:$E,'All Prices combined'!$G69),IF($B69="RAB Long",SUMIFS('RAB Prices Long'!BD:BD,'RAB Prices Long'!$B:$B,'All Prices combined'!$D69,'RAB Prices Long'!$E:$E,'All Prices combined'!$G69)))),2)</f>
        <v>6.17</v>
      </c>
      <c r="BB69" s="2">
        <f>ROUND(IF($B69="Annuity",SUMIFS('Annuity Prices'!BE:BE,'Annuity Prices'!$B:$B,$D69,'Annuity Prices'!$E:$E,$G69),IF($B69="RAB Short",SUMIFS('RAB Prices Short'!BE:BE,'RAB Prices Short'!$B:$B,'All Prices combined'!$D69,'RAB Prices Short'!$E:$E,'All Prices combined'!$G69),IF($B69="RAB Long",SUMIFS('RAB Prices Long'!BE:BE,'RAB Prices Long'!$B:$B,'All Prices combined'!$D69,'RAB Prices Long'!$E:$E,'All Prices combined'!$G69)))),2)</f>
        <v>6.35</v>
      </c>
      <c r="BC69" s="2">
        <f>ROUND(IF($B69="Annuity",SUMIFS('Annuity Prices'!BF:BF,'Annuity Prices'!$B:$B,$D69,'Annuity Prices'!$E:$E,$G69),IF($B69="RAB Short",SUMIFS('RAB Prices Short'!BF:BF,'RAB Prices Short'!$B:$B,'All Prices combined'!$D69,'RAB Prices Short'!$E:$E,'All Prices combined'!$G69),IF($B69="RAB Long",SUMIFS('RAB Prices Long'!BF:BF,'RAB Prices Long'!$B:$B,'All Prices combined'!$D69,'RAB Prices Long'!$E:$E,'All Prices combined'!$G69)))),2)</f>
        <v>6.53</v>
      </c>
      <c r="BD69" s="2">
        <f>ROUND(IF($B69="Annuity",SUMIFS('Annuity Prices'!BG:BG,'Annuity Prices'!$B:$B,$D69,'Annuity Prices'!$E:$E,$G69),IF($B69="RAB Short",SUMIFS('RAB Prices Short'!BG:BG,'RAB Prices Short'!$B:$B,'All Prices combined'!$D69,'RAB Prices Short'!$E:$E,'All Prices combined'!$G69),IF($B69="RAB Long",SUMIFS('RAB Prices Long'!BG:BG,'RAB Prices Long'!$B:$B,'All Prices combined'!$D69,'RAB Prices Long'!$E:$E,'All Prices combined'!$G69)))),2)</f>
        <v>6.72</v>
      </c>
      <c r="BE69" s="2">
        <f>ROUND(IF($B69="Annuity",SUMIFS('Annuity Prices'!BH:BH,'Annuity Prices'!$B:$B,$D69,'Annuity Prices'!$E:$E,$G69),IF($B69="RAB Short",SUMIFS('RAB Prices Short'!BH:BH,'RAB Prices Short'!$B:$B,'All Prices combined'!$D69,'RAB Prices Short'!$E:$E,'All Prices combined'!$G69),IF($B69="RAB Long",SUMIFS('RAB Prices Long'!BH:BH,'RAB Prices Long'!$B:$B,'All Prices combined'!$D69,'RAB Prices Long'!$E:$E,'All Prices combined'!$G69)))),2)</f>
        <v>6.91</v>
      </c>
      <c r="BF69" s="2">
        <f>ROUND(IF($B69="Annuity",SUMIFS('Annuity Prices'!BI:BI,'Annuity Prices'!$B:$B,$D69,'Annuity Prices'!$E:$E,$G69),IF($B69="RAB Short",SUMIFS('RAB Prices Short'!BI:BI,'RAB Prices Short'!$B:$B,'All Prices combined'!$D69,'RAB Prices Short'!$E:$E,'All Prices combined'!$G69),IF($B69="RAB Long",SUMIFS('RAB Prices Long'!BI:BI,'RAB Prices Long'!$B:$B,'All Prices combined'!$D69,'RAB Prices Long'!$E:$E,'All Prices combined'!$G69)))),2)</f>
        <v>7.11</v>
      </c>
      <c r="BG69" s="2">
        <f>ROUND(IF($B69="Annuity",SUMIFS('Annuity Prices'!BJ:BJ,'Annuity Prices'!$B:$B,$D69,'Annuity Prices'!$E:$E,$G69),IF($B69="RAB Short",SUMIFS('RAB Prices Short'!BJ:BJ,'RAB Prices Short'!$B:$B,'All Prices combined'!$D69,'RAB Prices Short'!$E:$E,'All Prices combined'!$G69),IF($B69="RAB Long",SUMIFS('RAB Prices Long'!BJ:BJ,'RAB Prices Long'!$B:$B,'All Prices combined'!$D69,'RAB Prices Long'!$E:$E,'All Prices combined'!$G69)))),2)</f>
        <v>11.35</v>
      </c>
      <c r="BH69" s="2">
        <f>ROUND(IF($B69="Annuity",SUMIFS('Annuity Prices'!BK:BK,'Annuity Prices'!$B:$B,$D69,'Annuity Prices'!$E:$E,$G69),IF($B69="RAB Short",SUMIFS('RAB Prices Short'!BK:BK,'RAB Prices Short'!$B:$B,'All Prices combined'!$D69,'RAB Prices Short'!$E:$E,'All Prices combined'!$G69),IF($B69="RAB Long",SUMIFS('RAB Prices Long'!BK:BK,'RAB Prices Long'!$B:$B,'All Prices combined'!$D69,'RAB Prices Long'!$E:$E,'All Prices combined'!$G69)))),2)</f>
        <v>12.13</v>
      </c>
      <c r="BI69" s="2">
        <f>ROUND(IF($B69="Annuity",SUMIFS('Annuity Prices'!BL:BL,'Annuity Prices'!$B:$B,$D69,'Annuity Prices'!$E:$E,$G69),IF($B69="RAB Short",SUMIFS('RAB Prices Short'!BL:BL,'RAB Prices Short'!$B:$B,'All Prices combined'!$D69,'RAB Prices Short'!$E:$E,'All Prices combined'!$G69),IF($B69="RAB Long",SUMIFS('RAB Prices Long'!BL:BL,'RAB Prices Long'!$B:$B,'All Prices combined'!$D69,'RAB Prices Long'!$E:$E,'All Prices combined'!$G69)))),2)</f>
        <v>12.43</v>
      </c>
      <c r="BJ69" s="2">
        <f>ROUND(IF($B69="Annuity",SUMIFS('Annuity Prices'!BM:BM,'Annuity Prices'!$B:$B,$D69,'Annuity Prices'!$E:$E,$G69),IF($B69="RAB Short",SUMIFS('RAB Prices Short'!BM:BM,'RAB Prices Short'!$B:$B,'All Prices combined'!$D69,'RAB Prices Short'!$E:$E,'All Prices combined'!$G69),IF($B69="RAB Long",SUMIFS('RAB Prices Long'!BM:BM,'RAB Prices Long'!$B:$B,'All Prices combined'!$D69,'RAB Prices Long'!$E:$E,'All Prices combined'!$G69)))),2)</f>
        <v>12.68</v>
      </c>
      <c r="BK69" s="2">
        <f>ROUND(IF($B69="Annuity",SUMIFS('Annuity Prices'!BN:BN,'Annuity Prices'!$B:$B,$D69,'Annuity Prices'!$E:$E,$G69),IF($B69="RAB Short",SUMIFS('RAB Prices Short'!BN:BN,'RAB Prices Short'!$B:$B,'All Prices combined'!$D69,'RAB Prices Short'!$E:$E,'All Prices combined'!$G69),IF($B69="RAB Long",SUMIFS('RAB Prices Long'!BN:BN,'RAB Prices Long'!$B:$B,'All Prices combined'!$D69,'RAB Prices Long'!$E:$E,'All Prices combined'!$G69)))),2)</f>
        <v>12.99</v>
      </c>
      <c r="BL69" s="2">
        <f>ROUND(IF($B69="Annuity",SUMIFS('Annuity Prices'!BO:BO,'Annuity Prices'!$B:$B,$D69,'Annuity Prices'!$E:$E,$G69),IF($B69="RAB Short",SUMIFS('RAB Prices Short'!BO:BO,'RAB Prices Short'!$B:$B,'All Prices combined'!$D69,'RAB Prices Short'!$E:$E,'All Prices combined'!$G69),IF($B69="RAB Long",SUMIFS('RAB Prices Long'!BO:BO,'RAB Prices Long'!$B:$B,'All Prices combined'!$D69,'RAB Prices Long'!$E:$E,'All Prices combined'!$G69)))),2)</f>
        <v>13.32</v>
      </c>
      <c r="BM69" s="2">
        <f>ROUND(IF($B69="Annuity",SUMIFS('Annuity Prices'!BP:BP,'Annuity Prices'!$B:$B,$D69,'Annuity Prices'!$E:$E,$G69),IF($B69="RAB Short",SUMIFS('RAB Prices Short'!BP:BP,'RAB Prices Short'!$B:$B,'All Prices combined'!$D69,'RAB Prices Short'!$E:$E,'All Prices combined'!$G69),IF($B69="RAB Long",SUMIFS('RAB Prices Long'!BP:BP,'RAB Prices Long'!$B:$B,'All Prices combined'!$D69,'RAB Prices Long'!$E:$E,'All Prices combined'!$G69)))),2)</f>
        <v>13.65</v>
      </c>
      <c r="BN69" s="2">
        <f>ROUND(IF($B69="Annuity",SUMIFS('Annuity Prices'!BQ:BQ,'Annuity Prices'!$B:$B,$D69,'Annuity Prices'!$E:$E,$G69),IF($B69="RAB Short",SUMIFS('RAB Prices Short'!BQ:BQ,'RAB Prices Short'!$B:$B,'All Prices combined'!$D69,'RAB Prices Short'!$E:$E,'All Prices combined'!$G69),IF($B69="RAB Long",SUMIFS('RAB Prices Long'!BQ:BQ,'RAB Prices Long'!$B:$B,'All Prices combined'!$D69,'RAB Prices Long'!$E:$E,'All Prices combined'!$G69)))),2)</f>
        <v>13.92</v>
      </c>
      <c r="BO69" s="2">
        <f>ROUND(IF($B69="Annuity",SUMIFS('Annuity Prices'!BR:BR,'Annuity Prices'!$B:$B,$D69,'Annuity Prices'!$E:$E,$G69),IF($B69="RAB Short",SUMIFS('RAB Prices Short'!BR:BR,'RAB Prices Short'!$B:$B,'All Prices combined'!$D69,'RAB Prices Short'!$E:$E,'All Prices combined'!$G69),IF($B69="RAB Long",SUMIFS('RAB Prices Long'!BR:BR,'RAB Prices Long'!$B:$B,'All Prices combined'!$D69,'RAB Prices Long'!$E:$E,'All Prices combined'!$G69)))),2)</f>
        <v>14.27</v>
      </c>
      <c r="BP69" s="2">
        <f>ROUND(IF($B69="Annuity",SUMIFS('Annuity Prices'!BS:BS,'Annuity Prices'!$B:$B,$D69,'Annuity Prices'!$E:$E,$G69),IF($B69="RAB Short",SUMIFS('RAB Prices Short'!BS:BS,'RAB Prices Short'!$B:$B,'All Prices combined'!$D69,'RAB Prices Short'!$E:$E,'All Prices combined'!$G69),IF($B69="RAB Long",SUMIFS('RAB Prices Long'!BS:BS,'RAB Prices Long'!$B:$B,'All Prices combined'!$D69,'RAB Prices Long'!$E:$E,'All Prices combined'!$G69)))),2)</f>
        <v>14.63</v>
      </c>
      <c r="BQ69" s="2">
        <f>ROUND(IF($B69="Annuity",SUMIFS('Annuity Prices'!BT:BT,'Annuity Prices'!$B:$B,$D69,'Annuity Prices'!$E:$E,$G69),IF($B69="RAB Short",SUMIFS('RAB Prices Short'!BT:BT,'RAB Prices Short'!$B:$B,'All Prices combined'!$D69,'RAB Prices Short'!$E:$E,'All Prices combined'!$G69),IF($B69="RAB Long",SUMIFS('RAB Prices Long'!BT:BT,'RAB Prices Long'!$B:$B,'All Prices combined'!$D69,'RAB Prices Long'!$E:$E,'All Prices combined'!$G69)))),2)</f>
        <v>14.99</v>
      </c>
      <c r="BR69" s="2">
        <f>ROUND(IF($B69="Annuity",SUMIFS('Annuity Prices'!BU:BU,'Annuity Prices'!$B:$B,$D69,'Annuity Prices'!$E:$E,$G69),IF($B69="RAB Short",SUMIFS('RAB Prices Short'!BU:BU,'RAB Prices Short'!$B:$B,'All Prices combined'!$D69,'RAB Prices Short'!$E:$E,'All Prices combined'!$G69),IF($B69="RAB Long",SUMIFS('RAB Prices Long'!BU:BU,'RAB Prices Long'!$B:$B,'All Prices combined'!$D69,'RAB Prices Long'!$E:$E,'All Prices combined'!$G69)))),2)</f>
        <v>15.29</v>
      </c>
      <c r="BS69" s="2">
        <f>ROUND(IF($B69="Annuity",SUMIFS('Annuity Prices'!BV:BV,'Annuity Prices'!$B:$B,$D69,'Annuity Prices'!$E:$E,$G69),IF($B69="RAB Short",SUMIFS('RAB Prices Short'!BV:BV,'RAB Prices Short'!$B:$B,'All Prices combined'!$D69,'RAB Prices Short'!$E:$E,'All Prices combined'!$G69),IF($B69="RAB Long",SUMIFS('RAB Prices Long'!BV:BV,'RAB Prices Long'!$B:$B,'All Prices combined'!$D69,'RAB Prices Long'!$E:$E,'All Prices combined'!$G69)))),2)</f>
        <v>15.67</v>
      </c>
      <c r="BT69" s="2">
        <f>ROUND(IF($B69="Annuity",SUMIFS('Annuity Prices'!BW:BW,'Annuity Prices'!$B:$B,$D69,'Annuity Prices'!$E:$E,$G69),IF($B69="RAB Short",SUMIFS('RAB Prices Short'!BW:BW,'RAB Prices Short'!$B:$B,'All Prices combined'!$D69,'RAB Prices Short'!$E:$E,'All Prices combined'!$G69),IF($B69="RAB Long",SUMIFS('RAB Prices Long'!BW:BW,'RAB Prices Long'!$B:$B,'All Prices combined'!$D69,'RAB Prices Long'!$E:$E,'All Prices combined'!$G69)))),2)</f>
        <v>16.059999999999999</v>
      </c>
      <c r="BU69" s="2">
        <f>ROUND(IF($B69="Annuity",SUMIFS('Annuity Prices'!BX:BX,'Annuity Prices'!$B:$B,$D69,'Annuity Prices'!$E:$E,$G69),IF($B69="RAB Short",SUMIFS('RAB Prices Short'!BX:BX,'RAB Prices Short'!$B:$B,'All Prices combined'!$D69,'RAB Prices Short'!$E:$E,'All Prices combined'!$G69),IF($B69="RAB Long",SUMIFS('RAB Prices Long'!BX:BX,'RAB Prices Long'!$B:$B,'All Prices combined'!$D69,'RAB Prices Long'!$E:$E,'All Prices combined'!$G69)))),2)</f>
        <v>16.46</v>
      </c>
    </row>
    <row r="70" spans="2:73" x14ac:dyDescent="0.25">
      <c r="B70" t="s">
        <v>37</v>
      </c>
      <c r="C70" s="1">
        <v>14</v>
      </c>
      <c r="D70" s="1"/>
      <c r="E70" s="1" t="s">
        <v>167</v>
      </c>
      <c r="F70" s="1">
        <v>14</v>
      </c>
      <c r="G70" s="1" t="s">
        <v>168</v>
      </c>
      <c r="H70" s="1"/>
      <c r="I70" s="2">
        <f>ROUND(IF($B70="Annuity",SUMIFS('Annuity Prices'!L:L,'Annuity Prices'!$B:$B,$D70,'Annuity Prices'!$E:$E,$G70),IF($B70="RAB Short",SUMIFS('RAB Prices Short'!L:L,'RAB Prices Short'!$B:$B,'All Prices combined'!$D70,'RAB Prices Short'!$E:$E,'All Prices combined'!$G70),IF($B70="RAB Long",SUMIFS('RAB Prices Long'!L:L,'RAB Prices Long'!$B:$B,'All Prices combined'!$D70,'RAB Prices Long'!$E:$E,'All Prices combined'!$G70)))),2)</f>
        <v>0</v>
      </c>
      <c r="J70" s="2">
        <f>ROUND(IF($B70="Annuity",SUMIFS('Annuity Prices'!M:M,'Annuity Prices'!$B:$B,$D70,'Annuity Prices'!$E:$E,$G70),IF($B70="RAB Short",SUMIFS('RAB Prices Short'!M:M,'RAB Prices Short'!$B:$B,'All Prices combined'!$D70,'RAB Prices Short'!$E:$E,'All Prices combined'!$G70),IF($B70="RAB Long",SUMIFS('RAB Prices Long'!M:M,'RAB Prices Long'!$B:$B,'All Prices combined'!$D70,'RAB Prices Long'!$E:$E,'All Prices combined'!$G70)))),2)</f>
        <v>0</v>
      </c>
      <c r="K70" s="2">
        <f>ROUND(IF($B70="Annuity",SUMIFS('Annuity Prices'!N:N,'Annuity Prices'!$B:$B,$D70,'Annuity Prices'!$E:$E,$G70),IF($B70="RAB Short",SUMIFS('RAB Prices Short'!N:N,'RAB Prices Short'!$B:$B,'All Prices combined'!$D70,'RAB Prices Short'!$E:$E,'All Prices combined'!$G70),IF($B70="RAB Long",SUMIFS('RAB Prices Long'!N:N,'RAB Prices Long'!$B:$B,'All Prices combined'!$D70,'RAB Prices Long'!$E:$E,'All Prices combined'!$G70)))),2)</f>
        <v>0</v>
      </c>
      <c r="L70" s="2">
        <f>ROUND(IF($B70="Annuity",SUMIFS('Annuity Prices'!O:O,'Annuity Prices'!$B:$B,$D70,'Annuity Prices'!$E:$E,$G70),IF($B70="RAB Short",SUMIFS('RAB Prices Short'!O:O,'RAB Prices Short'!$B:$B,'All Prices combined'!$D70,'RAB Prices Short'!$E:$E,'All Prices combined'!$G70),IF($B70="RAB Long",SUMIFS('RAB Prices Long'!O:O,'RAB Prices Long'!$B:$B,'All Prices combined'!$D70,'RAB Prices Long'!$E:$E,'All Prices combined'!$G70)))),2)</f>
        <v>0</v>
      </c>
      <c r="M70" s="2">
        <f>ROUND(IF($B70="Annuity",SUMIFS('Annuity Prices'!P:P,'Annuity Prices'!$B:$B,$D70,'Annuity Prices'!$E:$E,$G70),IF($B70="RAB Short",SUMIFS('RAB Prices Short'!P:P,'RAB Prices Short'!$B:$B,'All Prices combined'!$D70,'RAB Prices Short'!$E:$E,'All Prices combined'!$G70),IF($B70="RAB Long",SUMIFS('RAB Prices Long'!P:P,'RAB Prices Long'!$B:$B,'All Prices combined'!$D70,'RAB Prices Long'!$E:$E,'All Prices combined'!$G70)))),2)</f>
        <v>0</v>
      </c>
      <c r="N70" s="2">
        <f>ROUND(IF($B70="Annuity",SUMIFS('Annuity Prices'!Q:Q,'Annuity Prices'!$B:$B,$D70,'Annuity Prices'!$E:$E,$G70),IF($B70="RAB Short",SUMIFS('RAB Prices Short'!Q:Q,'RAB Prices Short'!$B:$B,'All Prices combined'!$D70,'RAB Prices Short'!$E:$E,'All Prices combined'!$G70),IF($B70="RAB Long",SUMIFS('RAB Prices Long'!Q:Q,'RAB Prices Long'!$B:$B,'All Prices combined'!$D70,'RAB Prices Long'!$E:$E,'All Prices combined'!$G70)))),2)</f>
        <v>0</v>
      </c>
      <c r="O70" s="2">
        <f>ROUND(IF($B70="Annuity",SUMIFS('Annuity Prices'!R:R,'Annuity Prices'!$B:$B,$D70,'Annuity Prices'!$E:$E,$G70),IF($B70="RAB Short",SUMIFS('RAB Prices Short'!R:R,'RAB Prices Short'!$B:$B,'All Prices combined'!$D70,'RAB Prices Short'!$E:$E,'All Prices combined'!$G70),IF($B70="RAB Long",SUMIFS('RAB Prices Long'!R:R,'RAB Prices Long'!$B:$B,'All Prices combined'!$D70,'RAB Prices Long'!$E:$E,'All Prices combined'!$G70)))),2)</f>
        <v>0</v>
      </c>
      <c r="P70" s="2">
        <f>ROUND(IF($B70="Annuity",SUMIFS('Annuity Prices'!S:S,'Annuity Prices'!$B:$B,$D70,'Annuity Prices'!$E:$E,$G70),IF($B70="RAB Short",SUMIFS('RAB Prices Short'!S:S,'RAB Prices Short'!$B:$B,'All Prices combined'!$D70,'RAB Prices Short'!$E:$E,'All Prices combined'!$G70),IF($B70="RAB Long",SUMIFS('RAB Prices Long'!S:S,'RAB Prices Long'!$B:$B,'All Prices combined'!$D70,'RAB Prices Long'!$E:$E,'All Prices combined'!$G70)))),2)</f>
        <v>0</v>
      </c>
      <c r="Q70" s="2">
        <f>ROUND(IF($B70="Annuity",SUMIFS('Annuity Prices'!T:T,'Annuity Prices'!$B:$B,$D70,'Annuity Prices'!$E:$E,$G70),IF($B70="RAB Short",SUMIFS('RAB Prices Short'!T:T,'RAB Prices Short'!$B:$B,'All Prices combined'!$D70,'RAB Prices Short'!$E:$E,'All Prices combined'!$G70),IF($B70="RAB Long",SUMIFS('RAB Prices Long'!T:T,'RAB Prices Long'!$B:$B,'All Prices combined'!$D70,'RAB Prices Long'!$E:$E,'All Prices combined'!$G70)))),2)</f>
        <v>0</v>
      </c>
      <c r="R70" s="2">
        <f>ROUND(IF($B70="Annuity",SUMIFS('Annuity Prices'!U:U,'Annuity Prices'!$B:$B,$D70,'Annuity Prices'!$E:$E,$G70),IF($B70="RAB Short",SUMIFS('RAB Prices Short'!U:U,'RAB Prices Short'!$B:$B,'All Prices combined'!$D70,'RAB Prices Short'!$E:$E,'All Prices combined'!$G70),IF($B70="RAB Long",SUMIFS('RAB Prices Long'!U:U,'RAB Prices Long'!$B:$B,'All Prices combined'!$D70,'RAB Prices Long'!$E:$E,'All Prices combined'!$G70)))),2)</f>
        <v>0</v>
      </c>
      <c r="S70" s="2">
        <f>ROUND(IF($B70="Annuity",SUMIFS('Annuity Prices'!V:V,'Annuity Prices'!$B:$B,$D70,'Annuity Prices'!$E:$E,$G70),IF($B70="RAB Short",SUMIFS('RAB Prices Short'!V:V,'RAB Prices Short'!$B:$B,'All Prices combined'!$D70,'RAB Prices Short'!$E:$E,'All Prices combined'!$G70),IF($B70="RAB Long",SUMIFS('RAB Prices Long'!V:V,'RAB Prices Long'!$B:$B,'All Prices combined'!$D70,'RAB Prices Long'!$E:$E,'All Prices combined'!$G70)))),2)</f>
        <v>0</v>
      </c>
      <c r="T70" s="2">
        <f>ROUND(IF($B70="Annuity",SUMIFS('Annuity Prices'!W:W,'Annuity Prices'!$B:$B,$D70,'Annuity Prices'!$E:$E,$G70),IF($B70="RAB Short",SUMIFS('RAB Prices Short'!W:W,'RAB Prices Short'!$B:$B,'All Prices combined'!$D70,'RAB Prices Short'!$E:$E,'All Prices combined'!$G70),IF($B70="RAB Long",SUMIFS('RAB Prices Long'!W:W,'RAB Prices Long'!$B:$B,'All Prices combined'!$D70,'RAB Prices Long'!$E:$E,'All Prices combined'!$G70)))),2)</f>
        <v>0</v>
      </c>
      <c r="U70" s="2">
        <f>ROUND(IF($B70="Annuity",SUMIFS('Annuity Prices'!X:X,'Annuity Prices'!$B:$B,$D70,'Annuity Prices'!$E:$E,$G70),IF($B70="RAB Short",SUMIFS('RAB Prices Short'!X:X,'RAB Prices Short'!$B:$B,'All Prices combined'!$D70,'RAB Prices Short'!$E:$E,'All Prices combined'!$G70),IF($B70="RAB Long",SUMIFS('RAB Prices Long'!X:X,'RAB Prices Long'!$B:$B,'All Prices combined'!$D70,'RAB Prices Long'!$E:$E,'All Prices combined'!$G70)))),2)</f>
        <v>0</v>
      </c>
      <c r="V70" s="2">
        <f>ROUND(IF($B70="Annuity",SUMIFS('Annuity Prices'!Y:Y,'Annuity Prices'!$B:$B,$D70,'Annuity Prices'!$E:$E,$G70),IF($B70="RAB Short",SUMIFS('RAB Prices Short'!Y:Y,'RAB Prices Short'!$B:$B,'All Prices combined'!$D70,'RAB Prices Short'!$E:$E,'All Prices combined'!$G70),IF($B70="RAB Long",SUMIFS('RAB Prices Long'!Y:Y,'RAB Prices Long'!$B:$B,'All Prices combined'!$D70,'RAB Prices Long'!$E:$E,'All Prices combined'!$G70)))),2)</f>
        <v>0</v>
      </c>
      <c r="W70" s="2">
        <f>ROUND(IF($B70="Annuity",SUMIFS('Annuity Prices'!Z:Z,'Annuity Prices'!$B:$B,$D70,'Annuity Prices'!$E:$E,$G70),IF($B70="RAB Short",SUMIFS('RAB Prices Short'!Z:Z,'RAB Prices Short'!$B:$B,'All Prices combined'!$D70,'RAB Prices Short'!$E:$E,'All Prices combined'!$G70),IF($B70="RAB Long",SUMIFS('RAB Prices Long'!Z:Z,'RAB Prices Long'!$B:$B,'All Prices combined'!$D70,'RAB Prices Long'!$E:$E,'All Prices combined'!$G70)))),2)</f>
        <v>0</v>
      </c>
      <c r="X70" s="2">
        <f>ROUND(IF($B70="Annuity",SUMIFS('Annuity Prices'!AA:AA,'Annuity Prices'!$B:$B,$D70,'Annuity Prices'!$E:$E,$G70),IF($B70="RAB Short",SUMIFS('RAB Prices Short'!AA:AA,'RAB Prices Short'!$B:$B,'All Prices combined'!$D70,'RAB Prices Short'!$E:$E,'All Prices combined'!$G70),IF($B70="RAB Long",SUMIFS('RAB Prices Long'!AA:AA,'RAB Prices Long'!$B:$B,'All Prices combined'!$D70,'RAB Prices Long'!$E:$E,'All Prices combined'!$G70)))),2)</f>
        <v>0</v>
      </c>
      <c r="Y70" s="2">
        <f>ROUND(IF($B70="Annuity",SUMIFS('Annuity Prices'!AB:AB,'Annuity Prices'!$B:$B,$D70,'Annuity Prices'!$E:$E,$G70),IF($B70="RAB Short",SUMIFS('RAB Prices Short'!AB:AB,'RAB Prices Short'!$B:$B,'All Prices combined'!$D70,'RAB Prices Short'!$E:$E,'All Prices combined'!$G70),IF($B70="RAB Long",SUMIFS('RAB Prices Long'!AB:AB,'RAB Prices Long'!$B:$B,'All Prices combined'!$D70,'RAB Prices Long'!$E:$E,'All Prices combined'!$G70)))),2)</f>
        <v>0</v>
      </c>
      <c r="Z70" s="2">
        <f>ROUND(IF($B70="Annuity",SUMIFS('Annuity Prices'!AC:AC,'Annuity Prices'!$B:$B,$D70,'Annuity Prices'!$E:$E,$G70),IF($B70="RAB Short",SUMIFS('RAB Prices Short'!AC:AC,'RAB Prices Short'!$B:$B,'All Prices combined'!$D70,'RAB Prices Short'!$E:$E,'All Prices combined'!$G70),IF($B70="RAB Long",SUMIFS('RAB Prices Long'!AC:AC,'RAB Prices Long'!$B:$B,'All Prices combined'!$D70,'RAB Prices Long'!$E:$E,'All Prices combined'!$G70)))),2)</f>
        <v>0</v>
      </c>
      <c r="AA70" s="2">
        <f>ROUND(IF($B70="Annuity",SUMIFS('Annuity Prices'!AD:AD,'Annuity Prices'!$B:$B,$D70,'Annuity Prices'!$E:$E,$G70),IF($B70="RAB Short",SUMIFS('RAB Prices Short'!AD:AD,'RAB Prices Short'!$B:$B,'All Prices combined'!$D70,'RAB Prices Short'!$E:$E,'All Prices combined'!$G70),IF($B70="RAB Long",SUMIFS('RAB Prices Long'!AD:AD,'RAB Prices Long'!$B:$B,'All Prices combined'!$D70,'RAB Prices Long'!$E:$E,'All Prices combined'!$G70)))),2)</f>
        <v>0</v>
      </c>
      <c r="AB70" s="2">
        <f>ROUND(IF($B70="Annuity",SUMIFS('Annuity Prices'!AE:AE,'Annuity Prices'!$B:$B,$D70,'Annuity Prices'!$E:$E,$G70),IF($B70="RAB Short",SUMIFS('RAB Prices Short'!AE:AE,'RAB Prices Short'!$B:$B,'All Prices combined'!$D70,'RAB Prices Short'!$E:$E,'All Prices combined'!$G70),IF($B70="RAB Long",SUMIFS('RAB Prices Long'!AE:AE,'RAB Prices Long'!$B:$B,'All Prices combined'!$D70,'RAB Prices Long'!$E:$E,'All Prices combined'!$G70)))),2)</f>
        <v>0</v>
      </c>
      <c r="AC70" s="2">
        <f>ROUND(IF($B70="Annuity",SUMIFS('Annuity Prices'!AF:AF,'Annuity Prices'!$B:$B,$D70,'Annuity Prices'!$E:$E,$G70),IF($B70="RAB Short",SUMIFS('RAB Prices Short'!AF:AF,'RAB Prices Short'!$B:$B,'All Prices combined'!$D70,'RAB Prices Short'!$E:$E,'All Prices combined'!$G70),IF($B70="RAB Long",SUMIFS('RAB Prices Long'!AF:AF,'RAB Prices Long'!$B:$B,'All Prices combined'!$D70,'RAB Prices Long'!$E:$E,'All Prices combined'!$G70)))),2)</f>
        <v>0</v>
      </c>
      <c r="AD70" s="2">
        <f>ROUND(IF($B70="Annuity",SUMIFS('Annuity Prices'!AG:AG,'Annuity Prices'!$B:$B,$D70,'Annuity Prices'!$E:$E,$G70),IF($B70="RAB Short",SUMIFS('RAB Prices Short'!AG:AG,'RAB Prices Short'!$B:$B,'All Prices combined'!$D70,'RAB Prices Short'!$E:$E,'All Prices combined'!$G70),IF($B70="RAB Long",SUMIFS('RAB Prices Long'!AG:AG,'RAB Prices Long'!$B:$B,'All Prices combined'!$D70,'RAB Prices Long'!$E:$E,'All Prices combined'!$G70)))),2)</f>
        <v>0</v>
      </c>
      <c r="AE70" s="2">
        <f>ROUND(IF($B70="Annuity",SUMIFS('Annuity Prices'!AH:AH,'Annuity Prices'!$B:$B,$D70,'Annuity Prices'!$E:$E,$G70),IF($B70="RAB Short",SUMIFS('RAB Prices Short'!AH:AH,'RAB Prices Short'!$B:$B,'All Prices combined'!$D70,'RAB Prices Short'!$E:$E,'All Prices combined'!$G70),IF($B70="RAB Long",SUMIFS('RAB Prices Long'!AH:AH,'RAB Prices Long'!$B:$B,'All Prices combined'!$D70,'RAB Prices Long'!$E:$E,'All Prices combined'!$G70)))),2)</f>
        <v>0</v>
      </c>
      <c r="AF70" s="2">
        <f>ROUND(IF($B70="Annuity",SUMIFS('Annuity Prices'!AI:AI,'Annuity Prices'!$B:$B,$D70,'Annuity Prices'!$E:$E,$G70),IF($B70="RAB Short",SUMIFS('RAB Prices Short'!AI:AI,'RAB Prices Short'!$B:$B,'All Prices combined'!$D70,'RAB Prices Short'!$E:$E,'All Prices combined'!$G70),IF($B70="RAB Long",SUMIFS('RAB Prices Long'!AI:AI,'RAB Prices Long'!$B:$B,'All Prices combined'!$D70,'RAB Prices Long'!$E:$E,'All Prices combined'!$G70)))),2)</f>
        <v>0</v>
      </c>
      <c r="AG70" s="2">
        <f>ROUND(IF($B70="Annuity",SUMIFS('Annuity Prices'!AJ:AJ,'Annuity Prices'!$B:$B,$D70,'Annuity Prices'!$E:$E,$G70),IF($B70="RAB Short",SUMIFS('RAB Prices Short'!AJ:AJ,'RAB Prices Short'!$B:$B,'All Prices combined'!$D70,'RAB Prices Short'!$E:$E,'All Prices combined'!$G70),IF($B70="RAB Long",SUMIFS('RAB Prices Long'!AJ:AJ,'RAB Prices Long'!$B:$B,'All Prices combined'!$D70,'RAB Prices Long'!$E:$E,'All Prices combined'!$G70)))),2)</f>
        <v>0</v>
      </c>
      <c r="AH70" s="2">
        <f>ROUND(IF($B70="Annuity",SUMIFS('Annuity Prices'!AK:AK,'Annuity Prices'!$B:$B,$D70,'Annuity Prices'!$E:$E,$G70),IF($B70="RAB Short",SUMIFS('RAB Prices Short'!AK:AK,'RAB Prices Short'!$B:$B,'All Prices combined'!$D70,'RAB Prices Short'!$E:$E,'All Prices combined'!$G70),IF($B70="RAB Long",SUMIFS('RAB Prices Long'!AK:AK,'RAB Prices Long'!$B:$B,'All Prices combined'!$D70,'RAB Prices Long'!$E:$E,'All Prices combined'!$G70)))),2)</f>
        <v>0</v>
      </c>
      <c r="AI70" s="2">
        <f>ROUND(IF($B70="Annuity",SUMIFS('Annuity Prices'!AL:AL,'Annuity Prices'!$B:$B,$D70,'Annuity Prices'!$E:$E,$G70),IF($B70="RAB Short",SUMIFS('RAB Prices Short'!AL:AL,'RAB Prices Short'!$B:$B,'All Prices combined'!$D70,'RAB Prices Short'!$E:$E,'All Prices combined'!$G70),IF($B70="RAB Long",SUMIFS('RAB Prices Long'!AL:AL,'RAB Prices Long'!$B:$B,'All Prices combined'!$D70,'RAB Prices Long'!$E:$E,'All Prices combined'!$G70)))),2)</f>
        <v>0</v>
      </c>
      <c r="AJ70" s="2">
        <f>ROUND(IF($B70="Annuity",SUMIFS('Annuity Prices'!AM:AM,'Annuity Prices'!$B:$B,$D70,'Annuity Prices'!$E:$E,$G70),IF($B70="RAB Short",SUMIFS('RAB Prices Short'!AM:AM,'RAB Prices Short'!$B:$B,'All Prices combined'!$D70,'RAB Prices Short'!$E:$E,'All Prices combined'!$G70),IF($B70="RAB Long",SUMIFS('RAB Prices Long'!AM:AM,'RAB Prices Long'!$B:$B,'All Prices combined'!$D70,'RAB Prices Long'!$E:$E,'All Prices combined'!$G70)))),2)</f>
        <v>0</v>
      </c>
      <c r="AK70" s="2">
        <f>ROUND(IF($B70="Annuity",SUMIFS('Annuity Prices'!AN:AN,'Annuity Prices'!$B:$B,$D70,'Annuity Prices'!$E:$E,$G70),IF($B70="RAB Short",SUMIFS('RAB Prices Short'!AN:AN,'RAB Prices Short'!$B:$B,'All Prices combined'!$D70,'RAB Prices Short'!$E:$E,'All Prices combined'!$G70),IF($B70="RAB Long",SUMIFS('RAB Prices Long'!AN:AN,'RAB Prices Long'!$B:$B,'All Prices combined'!$D70,'RAB Prices Long'!$E:$E,'All Prices combined'!$G70)))),2)</f>
        <v>0</v>
      </c>
      <c r="AL70" s="2">
        <f>ROUND(IF($B70="Annuity",SUMIFS('Annuity Prices'!AO:AO,'Annuity Prices'!$B:$B,$D70,'Annuity Prices'!$E:$E,$G70),IF($B70="RAB Short",SUMIFS('RAB Prices Short'!AO:AO,'RAB Prices Short'!$B:$B,'All Prices combined'!$D70,'RAB Prices Short'!$E:$E,'All Prices combined'!$G70),IF($B70="RAB Long",SUMIFS('RAB Prices Long'!AO:AO,'RAB Prices Long'!$B:$B,'All Prices combined'!$D70,'RAB Prices Long'!$E:$E,'All Prices combined'!$G70)))),2)</f>
        <v>0</v>
      </c>
      <c r="AM70" s="2">
        <f>ROUND(IF($B70="Annuity",SUMIFS('Annuity Prices'!AP:AP,'Annuity Prices'!$B:$B,$D70,'Annuity Prices'!$E:$E,$G70),IF($B70="RAB Short",SUMIFS('RAB Prices Short'!AP:AP,'RAB Prices Short'!$B:$B,'All Prices combined'!$D70,'RAB Prices Short'!$E:$E,'All Prices combined'!$G70),IF($B70="RAB Long",SUMIFS('RAB Prices Long'!AP:AP,'RAB Prices Long'!$B:$B,'All Prices combined'!$D70,'RAB Prices Long'!$E:$E,'All Prices combined'!$G70)))),2)</f>
        <v>0</v>
      </c>
      <c r="AN70" s="2">
        <f>ROUND(IF($B70="Annuity",SUMIFS('Annuity Prices'!AQ:AQ,'Annuity Prices'!$B:$B,$D70,'Annuity Prices'!$E:$E,$G70),IF($B70="RAB Short",SUMIFS('RAB Prices Short'!AQ:AQ,'RAB Prices Short'!$B:$B,'All Prices combined'!$D70,'RAB Prices Short'!$E:$E,'All Prices combined'!$G70),IF($B70="RAB Long",SUMIFS('RAB Prices Long'!AQ:AQ,'RAB Prices Long'!$B:$B,'All Prices combined'!$D70,'RAB Prices Long'!$E:$E,'All Prices combined'!$G70)))),2)</f>
        <v>0</v>
      </c>
      <c r="AO70" s="2">
        <f>ROUND(IF($B70="Annuity",SUMIFS('Annuity Prices'!AR:AR,'Annuity Prices'!$B:$B,$D70,'Annuity Prices'!$E:$E,$G70),IF($B70="RAB Short",SUMIFS('RAB Prices Short'!AR:AR,'RAB Prices Short'!$B:$B,'All Prices combined'!$D70,'RAB Prices Short'!$E:$E,'All Prices combined'!$G70),IF($B70="RAB Long",SUMIFS('RAB Prices Long'!AR:AR,'RAB Prices Long'!$B:$B,'All Prices combined'!$D70,'RAB Prices Long'!$E:$E,'All Prices combined'!$G70)))),2)</f>
        <v>0</v>
      </c>
      <c r="AP70" s="2">
        <f>ROUND(IF($B70="Annuity",SUMIFS('Annuity Prices'!AS:AS,'Annuity Prices'!$B:$B,$D70,'Annuity Prices'!$E:$E,$G70),IF($B70="RAB Short",SUMIFS('RAB Prices Short'!AS:AS,'RAB Prices Short'!$B:$B,'All Prices combined'!$D70,'RAB Prices Short'!$E:$E,'All Prices combined'!$G70),IF($B70="RAB Long",SUMIFS('RAB Prices Long'!AS:AS,'RAB Prices Long'!$B:$B,'All Prices combined'!$D70,'RAB Prices Long'!$E:$E,'All Prices combined'!$G70)))),2)</f>
        <v>0</v>
      </c>
      <c r="AQ70" s="2">
        <f>ROUND(IF($B70="Annuity",SUMIFS('Annuity Prices'!AT:AT,'Annuity Prices'!$B:$B,$D70,'Annuity Prices'!$E:$E,$G70),IF($B70="RAB Short",SUMIFS('RAB Prices Short'!AT:AT,'RAB Prices Short'!$B:$B,'All Prices combined'!$D70,'RAB Prices Short'!$E:$E,'All Prices combined'!$G70),IF($B70="RAB Long",SUMIFS('RAB Prices Long'!AT:AT,'RAB Prices Long'!$B:$B,'All Prices combined'!$D70,'RAB Prices Long'!$E:$E,'All Prices combined'!$G70)))),2)</f>
        <v>0</v>
      </c>
      <c r="AR70" s="2">
        <f>ROUND(IF($B70="Annuity",SUMIFS('Annuity Prices'!AU:AU,'Annuity Prices'!$B:$B,$D70,'Annuity Prices'!$E:$E,$G70),IF($B70="RAB Short",SUMIFS('RAB Prices Short'!AU:AU,'RAB Prices Short'!$B:$B,'All Prices combined'!$D70,'RAB Prices Short'!$E:$E,'All Prices combined'!$G70),IF($B70="RAB Long",SUMIFS('RAB Prices Long'!AU:AU,'RAB Prices Long'!$B:$B,'All Prices combined'!$D70,'RAB Prices Long'!$E:$E,'All Prices combined'!$G70)))),2)</f>
        <v>0</v>
      </c>
      <c r="AS70" s="2">
        <f>ROUND(IF($B70="Annuity",SUMIFS('Annuity Prices'!AV:AV,'Annuity Prices'!$B:$B,$D70,'Annuity Prices'!$E:$E,$G70),IF($B70="RAB Short",SUMIFS('RAB Prices Short'!AV:AV,'RAB Prices Short'!$B:$B,'All Prices combined'!$D70,'RAB Prices Short'!$E:$E,'All Prices combined'!$G70),IF($B70="RAB Long",SUMIFS('RAB Prices Long'!AV:AV,'RAB Prices Long'!$B:$B,'All Prices combined'!$D70,'RAB Prices Long'!$E:$E,'All Prices combined'!$G70)))),2)</f>
        <v>0</v>
      </c>
      <c r="AT70" s="2">
        <f>ROUND(IF($B70="Annuity",SUMIFS('Annuity Prices'!AW:AW,'Annuity Prices'!$B:$B,$D70,'Annuity Prices'!$E:$E,$G70),IF($B70="RAB Short",SUMIFS('RAB Prices Short'!AW:AW,'RAB Prices Short'!$B:$B,'All Prices combined'!$D70,'RAB Prices Short'!$E:$E,'All Prices combined'!$G70),IF($B70="RAB Long",SUMIFS('RAB Prices Long'!AW:AW,'RAB Prices Long'!$B:$B,'All Prices combined'!$D70,'RAB Prices Long'!$E:$E,'All Prices combined'!$G70)))),2)</f>
        <v>0</v>
      </c>
      <c r="AU70" s="2">
        <f>ROUND(IF($B70="Annuity",SUMIFS('Annuity Prices'!AX:AX,'Annuity Prices'!$B:$B,$D70,'Annuity Prices'!$E:$E,$G70),IF($B70="RAB Short",SUMIFS('RAB Prices Short'!AX:AX,'RAB Prices Short'!$B:$B,'All Prices combined'!$D70,'RAB Prices Short'!$E:$E,'All Prices combined'!$G70),IF($B70="RAB Long",SUMIFS('RAB Prices Long'!AX:AX,'RAB Prices Long'!$B:$B,'All Prices combined'!$D70,'RAB Prices Long'!$E:$E,'All Prices combined'!$G70)))),2)</f>
        <v>0</v>
      </c>
      <c r="AV70" s="2">
        <f>ROUND(IF($B70="Annuity",SUMIFS('Annuity Prices'!AY:AY,'Annuity Prices'!$B:$B,$D70,'Annuity Prices'!$E:$E,$G70),IF($B70="RAB Short",SUMIFS('RAB Prices Short'!AY:AY,'RAB Prices Short'!$B:$B,'All Prices combined'!$D70,'RAB Prices Short'!$E:$E,'All Prices combined'!$G70),IF($B70="RAB Long",SUMIFS('RAB Prices Long'!AY:AY,'RAB Prices Long'!$B:$B,'All Prices combined'!$D70,'RAB Prices Long'!$E:$E,'All Prices combined'!$G70)))),2)</f>
        <v>0</v>
      </c>
      <c r="AW70" s="2">
        <f>ROUND(IF($B70="Annuity",SUMIFS('Annuity Prices'!AZ:AZ,'Annuity Prices'!$B:$B,$D70,'Annuity Prices'!$E:$E,$G70),IF($B70="RAB Short",SUMIFS('RAB Prices Short'!AZ:AZ,'RAB Prices Short'!$B:$B,'All Prices combined'!$D70,'RAB Prices Short'!$E:$E,'All Prices combined'!$G70),IF($B70="RAB Long",SUMIFS('RAB Prices Long'!AZ:AZ,'RAB Prices Long'!$B:$B,'All Prices combined'!$D70,'RAB Prices Long'!$E:$E,'All Prices combined'!$G70)))),2)</f>
        <v>0</v>
      </c>
      <c r="AX70" s="2">
        <f>ROUND(IF($B70="Annuity",SUMIFS('Annuity Prices'!BA:BA,'Annuity Prices'!$B:$B,$D70,'Annuity Prices'!$E:$E,$G70),IF($B70="RAB Short",SUMIFS('RAB Prices Short'!BA:BA,'RAB Prices Short'!$B:$B,'All Prices combined'!$D70,'RAB Prices Short'!$E:$E,'All Prices combined'!$G70),IF($B70="RAB Long",SUMIFS('RAB Prices Long'!BA:BA,'RAB Prices Long'!$B:$B,'All Prices combined'!$D70,'RAB Prices Long'!$E:$E,'All Prices combined'!$G70)))),2)</f>
        <v>0</v>
      </c>
      <c r="AY70" s="2">
        <f>ROUND(IF($B70="Annuity",SUMIFS('Annuity Prices'!BB:BB,'Annuity Prices'!$B:$B,$D70,'Annuity Prices'!$E:$E,$G70),IF($B70="RAB Short",SUMIFS('RAB Prices Short'!BB:BB,'RAB Prices Short'!$B:$B,'All Prices combined'!$D70,'RAB Prices Short'!$E:$E,'All Prices combined'!$G70),IF($B70="RAB Long",SUMIFS('RAB Prices Long'!BB:BB,'RAB Prices Long'!$B:$B,'All Prices combined'!$D70,'RAB Prices Long'!$E:$E,'All Prices combined'!$G70)))),2)</f>
        <v>0</v>
      </c>
      <c r="AZ70" s="2">
        <f>ROUND(IF($B70="Annuity",SUMIFS('Annuity Prices'!BC:BC,'Annuity Prices'!$B:$B,$D70,'Annuity Prices'!$E:$E,$G70),IF($B70="RAB Short",SUMIFS('RAB Prices Short'!BC:BC,'RAB Prices Short'!$B:$B,'All Prices combined'!$D70,'RAB Prices Short'!$E:$E,'All Prices combined'!$G70),IF($B70="RAB Long",SUMIFS('RAB Prices Long'!BC:BC,'RAB Prices Long'!$B:$B,'All Prices combined'!$D70,'RAB Prices Long'!$E:$E,'All Prices combined'!$G70)))),2)</f>
        <v>0</v>
      </c>
      <c r="BA70" s="2">
        <f>ROUND(IF($B70="Annuity",SUMIFS('Annuity Prices'!BD:BD,'Annuity Prices'!$B:$B,$D70,'Annuity Prices'!$E:$E,$G70),IF($B70="RAB Short",SUMIFS('RAB Prices Short'!BD:BD,'RAB Prices Short'!$B:$B,'All Prices combined'!$D70,'RAB Prices Short'!$E:$E,'All Prices combined'!$G70),IF($B70="RAB Long",SUMIFS('RAB Prices Long'!BD:BD,'RAB Prices Long'!$B:$B,'All Prices combined'!$D70,'RAB Prices Long'!$E:$E,'All Prices combined'!$G70)))),2)</f>
        <v>0</v>
      </c>
      <c r="BB70" s="2">
        <f>ROUND(IF($B70="Annuity",SUMIFS('Annuity Prices'!BE:BE,'Annuity Prices'!$B:$B,$D70,'Annuity Prices'!$E:$E,$G70),IF($B70="RAB Short",SUMIFS('RAB Prices Short'!BE:BE,'RAB Prices Short'!$B:$B,'All Prices combined'!$D70,'RAB Prices Short'!$E:$E,'All Prices combined'!$G70),IF($B70="RAB Long",SUMIFS('RAB Prices Long'!BE:BE,'RAB Prices Long'!$B:$B,'All Prices combined'!$D70,'RAB Prices Long'!$E:$E,'All Prices combined'!$G70)))),2)</f>
        <v>0</v>
      </c>
      <c r="BC70" s="2">
        <f>ROUND(IF($B70="Annuity",SUMIFS('Annuity Prices'!BF:BF,'Annuity Prices'!$B:$B,$D70,'Annuity Prices'!$E:$E,$G70),IF($B70="RAB Short",SUMIFS('RAB Prices Short'!BF:BF,'RAB Prices Short'!$B:$B,'All Prices combined'!$D70,'RAB Prices Short'!$E:$E,'All Prices combined'!$G70),IF($B70="RAB Long",SUMIFS('RAB Prices Long'!BF:BF,'RAB Prices Long'!$B:$B,'All Prices combined'!$D70,'RAB Prices Long'!$E:$E,'All Prices combined'!$G70)))),2)</f>
        <v>0</v>
      </c>
      <c r="BD70" s="2">
        <f>ROUND(IF($B70="Annuity",SUMIFS('Annuity Prices'!BG:BG,'Annuity Prices'!$B:$B,$D70,'Annuity Prices'!$E:$E,$G70),IF($B70="RAB Short",SUMIFS('RAB Prices Short'!BG:BG,'RAB Prices Short'!$B:$B,'All Prices combined'!$D70,'RAB Prices Short'!$E:$E,'All Prices combined'!$G70),IF($B70="RAB Long",SUMIFS('RAB Prices Long'!BG:BG,'RAB Prices Long'!$B:$B,'All Prices combined'!$D70,'RAB Prices Long'!$E:$E,'All Prices combined'!$G70)))),2)</f>
        <v>0</v>
      </c>
      <c r="BE70" s="2">
        <f>ROUND(IF($B70="Annuity",SUMIFS('Annuity Prices'!BH:BH,'Annuity Prices'!$B:$B,$D70,'Annuity Prices'!$E:$E,$G70),IF($B70="RAB Short",SUMIFS('RAB Prices Short'!BH:BH,'RAB Prices Short'!$B:$B,'All Prices combined'!$D70,'RAB Prices Short'!$E:$E,'All Prices combined'!$G70),IF($B70="RAB Long",SUMIFS('RAB Prices Long'!BH:BH,'RAB Prices Long'!$B:$B,'All Prices combined'!$D70,'RAB Prices Long'!$E:$E,'All Prices combined'!$G70)))),2)</f>
        <v>0</v>
      </c>
      <c r="BF70" s="2">
        <f>ROUND(IF($B70="Annuity",SUMIFS('Annuity Prices'!BI:BI,'Annuity Prices'!$B:$B,$D70,'Annuity Prices'!$E:$E,$G70),IF($B70="RAB Short",SUMIFS('RAB Prices Short'!BI:BI,'RAB Prices Short'!$B:$B,'All Prices combined'!$D70,'RAB Prices Short'!$E:$E,'All Prices combined'!$G70),IF($B70="RAB Long",SUMIFS('RAB Prices Long'!BI:BI,'RAB Prices Long'!$B:$B,'All Prices combined'!$D70,'RAB Prices Long'!$E:$E,'All Prices combined'!$G70)))),2)</f>
        <v>0</v>
      </c>
      <c r="BG70" s="2">
        <f>ROUND(IF($B70="Annuity",SUMIFS('Annuity Prices'!BJ:BJ,'Annuity Prices'!$B:$B,$D70,'Annuity Prices'!$E:$E,$G70),IF($B70="RAB Short",SUMIFS('RAB Prices Short'!BJ:BJ,'RAB Prices Short'!$B:$B,'All Prices combined'!$D70,'RAB Prices Short'!$E:$E,'All Prices combined'!$G70),IF($B70="RAB Long",SUMIFS('RAB Prices Long'!BJ:BJ,'RAB Prices Long'!$B:$B,'All Prices combined'!$D70,'RAB Prices Long'!$E:$E,'All Prices combined'!$G70)))),2)</f>
        <v>0</v>
      </c>
      <c r="BH70" s="2">
        <f>ROUND(IF($B70="Annuity",SUMIFS('Annuity Prices'!BK:BK,'Annuity Prices'!$B:$B,$D70,'Annuity Prices'!$E:$E,$G70),IF($B70="RAB Short",SUMIFS('RAB Prices Short'!BK:BK,'RAB Prices Short'!$B:$B,'All Prices combined'!$D70,'RAB Prices Short'!$E:$E,'All Prices combined'!$G70),IF($B70="RAB Long",SUMIFS('RAB Prices Long'!BK:BK,'RAB Prices Long'!$B:$B,'All Prices combined'!$D70,'RAB Prices Long'!$E:$E,'All Prices combined'!$G70)))),2)</f>
        <v>0</v>
      </c>
      <c r="BI70" s="2">
        <f>ROUND(IF($B70="Annuity",SUMIFS('Annuity Prices'!BL:BL,'Annuity Prices'!$B:$B,$D70,'Annuity Prices'!$E:$E,$G70),IF($B70="RAB Short",SUMIFS('RAB Prices Short'!BL:BL,'RAB Prices Short'!$B:$B,'All Prices combined'!$D70,'RAB Prices Short'!$E:$E,'All Prices combined'!$G70),IF($B70="RAB Long",SUMIFS('RAB Prices Long'!BL:BL,'RAB Prices Long'!$B:$B,'All Prices combined'!$D70,'RAB Prices Long'!$E:$E,'All Prices combined'!$G70)))),2)</f>
        <v>0</v>
      </c>
      <c r="BJ70" s="2">
        <f>ROUND(IF($B70="Annuity",SUMIFS('Annuity Prices'!BM:BM,'Annuity Prices'!$B:$B,$D70,'Annuity Prices'!$E:$E,$G70),IF($B70="RAB Short",SUMIFS('RAB Prices Short'!BM:BM,'RAB Prices Short'!$B:$B,'All Prices combined'!$D70,'RAB Prices Short'!$E:$E,'All Prices combined'!$G70),IF($B70="RAB Long",SUMIFS('RAB Prices Long'!BM:BM,'RAB Prices Long'!$B:$B,'All Prices combined'!$D70,'RAB Prices Long'!$E:$E,'All Prices combined'!$G70)))),2)</f>
        <v>0</v>
      </c>
      <c r="BK70" s="2">
        <f>ROUND(IF($B70="Annuity",SUMIFS('Annuity Prices'!BN:BN,'Annuity Prices'!$B:$B,$D70,'Annuity Prices'!$E:$E,$G70),IF($B70="RAB Short",SUMIFS('RAB Prices Short'!BN:BN,'RAB Prices Short'!$B:$B,'All Prices combined'!$D70,'RAB Prices Short'!$E:$E,'All Prices combined'!$G70),IF($B70="RAB Long",SUMIFS('RAB Prices Long'!BN:BN,'RAB Prices Long'!$B:$B,'All Prices combined'!$D70,'RAB Prices Long'!$E:$E,'All Prices combined'!$G70)))),2)</f>
        <v>0</v>
      </c>
      <c r="BL70" s="2">
        <f>ROUND(IF($B70="Annuity",SUMIFS('Annuity Prices'!BO:BO,'Annuity Prices'!$B:$B,$D70,'Annuity Prices'!$E:$E,$G70),IF($B70="RAB Short",SUMIFS('RAB Prices Short'!BO:BO,'RAB Prices Short'!$B:$B,'All Prices combined'!$D70,'RAB Prices Short'!$E:$E,'All Prices combined'!$G70),IF($B70="RAB Long",SUMIFS('RAB Prices Long'!BO:BO,'RAB Prices Long'!$B:$B,'All Prices combined'!$D70,'RAB Prices Long'!$E:$E,'All Prices combined'!$G70)))),2)</f>
        <v>0</v>
      </c>
      <c r="BM70" s="2">
        <f>ROUND(IF($B70="Annuity",SUMIFS('Annuity Prices'!BP:BP,'Annuity Prices'!$B:$B,$D70,'Annuity Prices'!$E:$E,$G70),IF($B70="RAB Short",SUMIFS('RAB Prices Short'!BP:BP,'RAB Prices Short'!$B:$B,'All Prices combined'!$D70,'RAB Prices Short'!$E:$E,'All Prices combined'!$G70),IF($B70="RAB Long",SUMIFS('RAB Prices Long'!BP:BP,'RAB Prices Long'!$B:$B,'All Prices combined'!$D70,'RAB Prices Long'!$E:$E,'All Prices combined'!$G70)))),2)</f>
        <v>0</v>
      </c>
      <c r="BN70" s="2">
        <f>ROUND(IF($B70="Annuity",SUMIFS('Annuity Prices'!BQ:BQ,'Annuity Prices'!$B:$B,$D70,'Annuity Prices'!$E:$E,$G70),IF($B70="RAB Short",SUMIFS('RAB Prices Short'!BQ:BQ,'RAB Prices Short'!$B:$B,'All Prices combined'!$D70,'RAB Prices Short'!$E:$E,'All Prices combined'!$G70),IF($B70="RAB Long",SUMIFS('RAB Prices Long'!BQ:BQ,'RAB Prices Long'!$B:$B,'All Prices combined'!$D70,'RAB Prices Long'!$E:$E,'All Prices combined'!$G70)))),2)</f>
        <v>0</v>
      </c>
      <c r="BO70" s="2">
        <f>ROUND(IF($B70="Annuity",SUMIFS('Annuity Prices'!BR:BR,'Annuity Prices'!$B:$B,$D70,'Annuity Prices'!$E:$E,$G70),IF($B70="RAB Short",SUMIFS('RAB Prices Short'!BR:BR,'RAB Prices Short'!$B:$B,'All Prices combined'!$D70,'RAB Prices Short'!$E:$E,'All Prices combined'!$G70),IF($B70="RAB Long",SUMIFS('RAB Prices Long'!BR:BR,'RAB Prices Long'!$B:$B,'All Prices combined'!$D70,'RAB Prices Long'!$E:$E,'All Prices combined'!$G70)))),2)</f>
        <v>0</v>
      </c>
      <c r="BP70" s="2">
        <f>ROUND(IF($B70="Annuity",SUMIFS('Annuity Prices'!BS:BS,'Annuity Prices'!$B:$B,$D70,'Annuity Prices'!$E:$E,$G70),IF($B70="RAB Short",SUMIFS('RAB Prices Short'!BS:BS,'RAB Prices Short'!$B:$B,'All Prices combined'!$D70,'RAB Prices Short'!$E:$E,'All Prices combined'!$G70),IF($B70="RAB Long",SUMIFS('RAB Prices Long'!BS:BS,'RAB Prices Long'!$B:$B,'All Prices combined'!$D70,'RAB Prices Long'!$E:$E,'All Prices combined'!$G70)))),2)</f>
        <v>0</v>
      </c>
      <c r="BQ70" s="2">
        <f>ROUND(IF($B70="Annuity",SUMIFS('Annuity Prices'!BT:BT,'Annuity Prices'!$B:$B,$D70,'Annuity Prices'!$E:$E,$G70),IF($B70="RAB Short",SUMIFS('RAB Prices Short'!BT:BT,'RAB Prices Short'!$B:$B,'All Prices combined'!$D70,'RAB Prices Short'!$E:$E,'All Prices combined'!$G70),IF($B70="RAB Long",SUMIFS('RAB Prices Long'!BT:BT,'RAB Prices Long'!$B:$B,'All Prices combined'!$D70,'RAB Prices Long'!$E:$E,'All Prices combined'!$G70)))),2)</f>
        <v>0</v>
      </c>
      <c r="BR70" s="2">
        <f>ROUND(IF($B70="Annuity",SUMIFS('Annuity Prices'!BU:BU,'Annuity Prices'!$B:$B,$D70,'Annuity Prices'!$E:$E,$G70),IF($B70="RAB Short",SUMIFS('RAB Prices Short'!BU:BU,'RAB Prices Short'!$B:$B,'All Prices combined'!$D70,'RAB Prices Short'!$E:$E,'All Prices combined'!$G70),IF($B70="RAB Long",SUMIFS('RAB Prices Long'!BU:BU,'RAB Prices Long'!$B:$B,'All Prices combined'!$D70,'RAB Prices Long'!$E:$E,'All Prices combined'!$G70)))),2)</f>
        <v>0</v>
      </c>
      <c r="BS70" s="2">
        <f>ROUND(IF($B70="Annuity",SUMIFS('Annuity Prices'!BV:BV,'Annuity Prices'!$B:$B,$D70,'Annuity Prices'!$E:$E,$G70),IF($B70="RAB Short",SUMIFS('RAB Prices Short'!BV:BV,'RAB Prices Short'!$B:$B,'All Prices combined'!$D70,'RAB Prices Short'!$E:$E,'All Prices combined'!$G70),IF($B70="RAB Long",SUMIFS('RAB Prices Long'!BV:BV,'RAB Prices Long'!$B:$B,'All Prices combined'!$D70,'RAB Prices Long'!$E:$E,'All Prices combined'!$G70)))),2)</f>
        <v>0</v>
      </c>
      <c r="BT70" s="2">
        <f>ROUND(IF($B70="Annuity",SUMIFS('Annuity Prices'!BW:BW,'Annuity Prices'!$B:$B,$D70,'Annuity Prices'!$E:$E,$G70),IF($B70="RAB Short",SUMIFS('RAB Prices Short'!BW:BW,'RAB Prices Short'!$B:$B,'All Prices combined'!$D70,'RAB Prices Short'!$E:$E,'All Prices combined'!$G70),IF($B70="RAB Long",SUMIFS('RAB Prices Long'!BW:BW,'RAB Prices Long'!$B:$B,'All Prices combined'!$D70,'RAB Prices Long'!$E:$E,'All Prices combined'!$G70)))),2)</f>
        <v>0</v>
      </c>
      <c r="BU70" s="2">
        <f>ROUND(IF($B70="Annuity",SUMIFS('Annuity Prices'!BX:BX,'Annuity Prices'!$B:$B,$D70,'Annuity Prices'!$E:$E,$G70),IF($B70="RAB Short",SUMIFS('RAB Prices Short'!BX:BX,'RAB Prices Short'!$B:$B,'All Prices combined'!$D70,'RAB Prices Short'!$E:$E,'All Prices combined'!$G70),IF($B70="RAB Long",SUMIFS('RAB Prices Long'!BX:BX,'RAB Prices Long'!$B:$B,'All Prices combined'!$D70,'RAB Prices Long'!$E:$E,'All Prices combined'!$G70)))),2)</f>
        <v>0</v>
      </c>
    </row>
    <row r="71" spans="2:73" x14ac:dyDescent="0.25">
      <c r="B71" t="s">
        <v>37</v>
      </c>
      <c r="C71" s="1">
        <v>14</v>
      </c>
      <c r="D71" s="1" t="s">
        <v>168</v>
      </c>
      <c r="E71" s="1" t="s">
        <v>167</v>
      </c>
      <c r="F71" s="1">
        <v>14</v>
      </c>
      <c r="G71" s="1" t="s">
        <v>38</v>
      </c>
      <c r="H71" s="1" t="s">
        <v>128</v>
      </c>
      <c r="I71" s="2">
        <f>ROUND(IF($B71="Annuity",SUMIFS('Annuity Prices'!L:L,'Annuity Prices'!$B:$B,$D71,'Annuity Prices'!$E:$E,$G71),IF($B71="RAB Short",SUMIFS('RAB Prices Short'!L:L,'RAB Prices Short'!$B:$B,'All Prices combined'!$D71,'RAB Prices Short'!$E:$E,'All Prices combined'!$G71),IF($B71="RAB Long",SUMIFS('RAB Prices Long'!L:L,'RAB Prices Long'!$B:$B,'All Prices combined'!$D71,'RAB Prices Long'!$E:$E,'All Prices combined'!$G71)))),2)</f>
        <v>84.15</v>
      </c>
      <c r="J71" s="2">
        <f>ROUND(IF($B71="Annuity",SUMIFS('Annuity Prices'!M:M,'Annuity Prices'!$B:$B,$D71,'Annuity Prices'!$E:$E,$G71),IF($B71="RAB Short",SUMIFS('RAB Prices Short'!M:M,'RAB Prices Short'!$B:$B,'All Prices combined'!$D71,'RAB Prices Short'!$E:$E,'All Prices combined'!$G71),IF($B71="RAB Long",SUMIFS('RAB Prices Long'!M:M,'RAB Prices Long'!$B:$B,'All Prices combined'!$D71,'RAB Prices Long'!$E:$E,'All Prices combined'!$G71)))),2)</f>
        <v>86.56</v>
      </c>
      <c r="K71" s="2">
        <f>ROUND(IF($B71="Annuity",SUMIFS('Annuity Prices'!N:N,'Annuity Prices'!$B:$B,$D71,'Annuity Prices'!$E:$E,$G71),IF($B71="RAB Short",SUMIFS('RAB Prices Short'!N:N,'RAB Prices Short'!$B:$B,'All Prices combined'!$D71,'RAB Prices Short'!$E:$E,'All Prices combined'!$G71),IF($B71="RAB Long",SUMIFS('RAB Prices Long'!N:N,'RAB Prices Long'!$B:$B,'All Prices combined'!$D71,'RAB Prices Long'!$E:$E,'All Prices combined'!$G71)))),2)</f>
        <v>89.04</v>
      </c>
      <c r="L71" s="2">
        <f>ROUND(IF($B71="Annuity",SUMIFS('Annuity Prices'!O:O,'Annuity Prices'!$B:$B,$D71,'Annuity Prices'!$E:$E,$G71),IF($B71="RAB Short",SUMIFS('RAB Prices Short'!O:O,'RAB Prices Short'!$B:$B,'All Prices combined'!$D71,'RAB Prices Short'!$E:$E,'All Prices combined'!$G71),IF($B71="RAB Long",SUMIFS('RAB Prices Long'!O:O,'RAB Prices Long'!$B:$B,'All Prices combined'!$D71,'RAB Prices Long'!$E:$E,'All Prices combined'!$G71)))),2)</f>
        <v>91.6</v>
      </c>
      <c r="M71" s="2">
        <f>ROUND(IF($B71="Annuity",SUMIFS('Annuity Prices'!P:P,'Annuity Prices'!$B:$B,$D71,'Annuity Prices'!$E:$E,$G71),IF($B71="RAB Short",SUMIFS('RAB Prices Short'!P:P,'RAB Prices Short'!$B:$B,'All Prices combined'!$D71,'RAB Prices Short'!$E:$E,'All Prices combined'!$G71),IF($B71="RAB Long",SUMIFS('RAB Prices Long'!P:P,'RAB Prices Long'!$B:$B,'All Prices combined'!$D71,'RAB Prices Long'!$E:$E,'All Prices combined'!$G71)))),2)</f>
        <v>86.44</v>
      </c>
      <c r="N71" s="2">
        <f>ROUND(IF($B71="Annuity",SUMIFS('Annuity Prices'!Q:Q,'Annuity Prices'!$B:$B,$D71,'Annuity Prices'!$E:$E,$G71),IF($B71="RAB Short",SUMIFS('RAB Prices Short'!Q:Q,'RAB Prices Short'!$B:$B,'All Prices combined'!$D71,'RAB Prices Short'!$E:$E,'All Prices combined'!$G71),IF($B71="RAB Long",SUMIFS('RAB Prices Long'!Q:Q,'RAB Prices Long'!$B:$B,'All Prices combined'!$D71,'RAB Prices Long'!$E:$E,'All Prices combined'!$G71)))),2)</f>
        <v>88.6</v>
      </c>
      <c r="O71" s="2">
        <f>ROUND(IF($B71="Annuity",SUMIFS('Annuity Prices'!R:R,'Annuity Prices'!$B:$B,$D71,'Annuity Prices'!$E:$E,$G71),IF($B71="RAB Short",SUMIFS('RAB Prices Short'!R:R,'RAB Prices Short'!$B:$B,'All Prices combined'!$D71,'RAB Prices Short'!$E:$E,'All Prices combined'!$G71),IF($B71="RAB Long",SUMIFS('RAB Prices Long'!R:R,'RAB Prices Long'!$B:$B,'All Prices combined'!$D71,'RAB Prices Long'!$E:$E,'All Prices combined'!$G71)))),2)</f>
        <v>90.82</v>
      </c>
      <c r="P71" s="2">
        <f>ROUND(IF($B71="Annuity",SUMIFS('Annuity Prices'!S:S,'Annuity Prices'!$B:$B,$D71,'Annuity Prices'!$E:$E,$G71),IF($B71="RAB Short",SUMIFS('RAB Prices Short'!S:S,'RAB Prices Short'!$B:$B,'All Prices combined'!$D71,'RAB Prices Short'!$E:$E,'All Prices combined'!$G71),IF($B71="RAB Long",SUMIFS('RAB Prices Long'!S:S,'RAB Prices Long'!$B:$B,'All Prices combined'!$D71,'RAB Prices Long'!$E:$E,'All Prices combined'!$G71)))),2)</f>
        <v>93.09</v>
      </c>
      <c r="Q71" s="2">
        <f>ROUND(IF($B71="Annuity",SUMIFS('Annuity Prices'!T:T,'Annuity Prices'!$B:$B,$D71,'Annuity Prices'!$E:$E,$G71),IF($B71="RAB Short",SUMIFS('RAB Prices Short'!T:T,'RAB Prices Short'!$B:$B,'All Prices combined'!$D71,'RAB Prices Short'!$E:$E,'All Prices combined'!$G71),IF($B71="RAB Long",SUMIFS('RAB Prices Long'!T:T,'RAB Prices Long'!$B:$B,'All Prices combined'!$D71,'RAB Prices Long'!$E:$E,'All Prices combined'!$G71)))),2)</f>
        <v>95.33</v>
      </c>
      <c r="R71" s="2">
        <f>ROUND(IF($B71="Annuity",SUMIFS('Annuity Prices'!U:U,'Annuity Prices'!$B:$B,$D71,'Annuity Prices'!$E:$E,$G71),IF($B71="RAB Short",SUMIFS('RAB Prices Short'!U:U,'RAB Prices Short'!$B:$B,'All Prices combined'!$D71,'RAB Prices Short'!$E:$E,'All Prices combined'!$G71),IF($B71="RAB Long",SUMIFS('RAB Prices Long'!U:U,'RAB Prices Long'!$B:$B,'All Prices combined'!$D71,'RAB Prices Long'!$E:$E,'All Prices combined'!$G71)))),2)</f>
        <v>97.71</v>
      </c>
      <c r="S71" s="2">
        <f>ROUND(IF($B71="Annuity",SUMIFS('Annuity Prices'!V:V,'Annuity Prices'!$B:$B,$D71,'Annuity Prices'!$E:$E,$G71),IF($B71="RAB Short",SUMIFS('RAB Prices Short'!V:V,'RAB Prices Short'!$B:$B,'All Prices combined'!$D71,'RAB Prices Short'!$E:$E,'All Prices combined'!$G71),IF($B71="RAB Long",SUMIFS('RAB Prices Long'!V:V,'RAB Prices Long'!$B:$B,'All Prices combined'!$D71,'RAB Prices Long'!$E:$E,'All Prices combined'!$G71)))),2)</f>
        <v>100.16</v>
      </c>
      <c r="T71" s="2">
        <f>ROUND(IF($B71="Annuity",SUMIFS('Annuity Prices'!W:W,'Annuity Prices'!$B:$B,$D71,'Annuity Prices'!$E:$E,$G71),IF($B71="RAB Short",SUMIFS('RAB Prices Short'!W:W,'RAB Prices Short'!$B:$B,'All Prices combined'!$D71,'RAB Prices Short'!$E:$E,'All Prices combined'!$G71),IF($B71="RAB Long",SUMIFS('RAB Prices Long'!W:W,'RAB Prices Long'!$B:$B,'All Prices combined'!$D71,'RAB Prices Long'!$E:$E,'All Prices combined'!$G71)))),2)</f>
        <v>102.66</v>
      </c>
      <c r="U71" s="2">
        <f>ROUND(IF($B71="Annuity",SUMIFS('Annuity Prices'!X:X,'Annuity Prices'!$B:$B,$D71,'Annuity Prices'!$E:$E,$G71),IF($B71="RAB Short",SUMIFS('RAB Prices Short'!X:X,'RAB Prices Short'!$B:$B,'All Prices combined'!$D71,'RAB Prices Short'!$E:$E,'All Prices combined'!$G71),IF($B71="RAB Long",SUMIFS('RAB Prices Long'!X:X,'RAB Prices Long'!$B:$B,'All Prices combined'!$D71,'RAB Prices Long'!$E:$E,'All Prices combined'!$G71)))),2)</f>
        <v>105.14</v>
      </c>
      <c r="V71" s="2">
        <f>ROUND(IF($B71="Annuity",SUMIFS('Annuity Prices'!Y:Y,'Annuity Prices'!$B:$B,$D71,'Annuity Prices'!$E:$E,$G71),IF($B71="RAB Short",SUMIFS('RAB Prices Short'!Y:Y,'RAB Prices Short'!$B:$B,'All Prices combined'!$D71,'RAB Prices Short'!$E:$E,'All Prices combined'!$G71),IF($B71="RAB Long",SUMIFS('RAB Prices Long'!Y:Y,'RAB Prices Long'!$B:$B,'All Prices combined'!$D71,'RAB Prices Long'!$E:$E,'All Prices combined'!$G71)))),2)</f>
        <v>107.76</v>
      </c>
      <c r="W71" s="2">
        <f>ROUND(IF($B71="Annuity",SUMIFS('Annuity Prices'!Z:Z,'Annuity Prices'!$B:$B,$D71,'Annuity Prices'!$E:$E,$G71),IF($B71="RAB Short",SUMIFS('RAB Prices Short'!Z:Z,'RAB Prices Short'!$B:$B,'All Prices combined'!$D71,'RAB Prices Short'!$E:$E,'All Prices combined'!$G71),IF($B71="RAB Long",SUMIFS('RAB Prices Long'!Z:Z,'RAB Prices Long'!$B:$B,'All Prices combined'!$D71,'RAB Prices Long'!$E:$E,'All Prices combined'!$G71)))),2)</f>
        <v>110.46</v>
      </c>
      <c r="X71" s="2">
        <f>ROUND(IF($B71="Annuity",SUMIFS('Annuity Prices'!AA:AA,'Annuity Prices'!$B:$B,$D71,'Annuity Prices'!$E:$E,$G71),IF($B71="RAB Short",SUMIFS('RAB Prices Short'!AA:AA,'RAB Prices Short'!$B:$B,'All Prices combined'!$D71,'RAB Prices Short'!$E:$E,'All Prices combined'!$G71),IF($B71="RAB Long",SUMIFS('RAB Prices Long'!AA:AA,'RAB Prices Long'!$B:$B,'All Prices combined'!$D71,'RAB Prices Long'!$E:$E,'All Prices combined'!$G71)))),2)</f>
        <v>113.22</v>
      </c>
      <c r="Y71" s="2">
        <f>ROUND(IF($B71="Annuity",SUMIFS('Annuity Prices'!AB:AB,'Annuity Prices'!$B:$B,$D71,'Annuity Prices'!$E:$E,$G71),IF($B71="RAB Short",SUMIFS('RAB Prices Short'!AB:AB,'RAB Prices Short'!$B:$B,'All Prices combined'!$D71,'RAB Prices Short'!$E:$E,'All Prices combined'!$G71),IF($B71="RAB Long",SUMIFS('RAB Prices Long'!AB:AB,'RAB Prices Long'!$B:$B,'All Prices combined'!$D71,'RAB Prices Long'!$E:$E,'All Prices combined'!$G71)))),2)</f>
        <v>115.95</v>
      </c>
      <c r="Z71" s="2">
        <f>ROUND(IF($B71="Annuity",SUMIFS('Annuity Prices'!AC:AC,'Annuity Prices'!$B:$B,$D71,'Annuity Prices'!$E:$E,$G71),IF($B71="RAB Short",SUMIFS('RAB Prices Short'!AC:AC,'RAB Prices Short'!$B:$B,'All Prices combined'!$D71,'RAB Prices Short'!$E:$E,'All Prices combined'!$G71),IF($B71="RAB Long",SUMIFS('RAB Prices Long'!AC:AC,'RAB Prices Long'!$B:$B,'All Prices combined'!$D71,'RAB Prices Long'!$E:$E,'All Prices combined'!$G71)))),2)</f>
        <v>118.85</v>
      </c>
      <c r="AA71" s="2">
        <f>ROUND(IF($B71="Annuity",SUMIFS('Annuity Prices'!AD:AD,'Annuity Prices'!$B:$B,$D71,'Annuity Prices'!$E:$E,$G71),IF($B71="RAB Short",SUMIFS('RAB Prices Short'!AD:AD,'RAB Prices Short'!$B:$B,'All Prices combined'!$D71,'RAB Prices Short'!$E:$E,'All Prices combined'!$G71),IF($B71="RAB Long",SUMIFS('RAB Prices Long'!AD:AD,'RAB Prices Long'!$B:$B,'All Prices combined'!$D71,'RAB Prices Long'!$E:$E,'All Prices combined'!$G71)))),2)</f>
        <v>121.82</v>
      </c>
      <c r="AB71" s="2">
        <f>ROUND(IF($B71="Annuity",SUMIFS('Annuity Prices'!AE:AE,'Annuity Prices'!$B:$B,$D71,'Annuity Prices'!$E:$E,$G71),IF($B71="RAB Short",SUMIFS('RAB Prices Short'!AE:AE,'RAB Prices Short'!$B:$B,'All Prices combined'!$D71,'RAB Prices Short'!$E:$E,'All Prices combined'!$G71),IF($B71="RAB Long",SUMIFS('RAB Prices Long'!AE:AE,'RAB Prices Long'!$B:$B,'All Prices combined'!$D71,'RAB Prices Long'!$E:$E,'All Prices combined'!$G71)))),2)</f>
        <v>124.87</v>
      </c>
      <c r="AC71" s="2">
        <f>ROUND(IF($B71="Annuity",SUMIFS('Annuity Prices'!AF:AF,'Annuity Prices'!$B:$B,$D71,'Annuity Prices'!$E:$E,$G71),IF($B71="RAB Short",SUMIFS('RAB Prices Short'!AF:AF,'RAB Prices Short'!$B:$B,'All Prices combined'!$D71,'RAB Prices Short'!$E:$E,'All Prices combined'!$G71),IF($B71="RAB Long",SUMIFS('RAB Prices Long'!AF:AF,'RAB Prices Long'!$B:$B,'All Prices combined'!$D71,'RAB Prices Long'!$E:$E,'All Prices combined'!$G71)))),2)</f>
        <v>127.88</v>
      </c>
      <c r="AD71" s="2">
        <f>ROUND(IF($B71="Annuity",SUMIFS('Annuity Prices'!AG:AG,'Annuity Prices'!$B:$B,$D71,'Annuity Prices'!$E:$E,$G71),IF($B71="RAB Short",SUMIFS('RAB Prices Short'!AG:AG,'RAB Prices Short'!$B:$B,'All Prices combined'!$D71,'RAB Prices Short'!$E:$E,'All Prices combined'!$G71),IF($B71="RAB Long",SUMIFS('RAB Prices Long'!AG:AG,'RAB Prices Long'!$B:$B,'All Prices combined'!$D71,'RAB Prices Long'!$E:$E,'All Prices combined'!$G71)))),2)</f>
        <v>131.08000000000001</v>
      </c>
      <c r="AE71" s="2">
        <f>ROUND(IF($B71="Annuity",SUMIFS('Annuity Prices'!AH:AH,'Annuity Prices'!$B:$B,$D71,'Annuity Prices'!$E:$E,$G71),IF($B71="RAB Short",SUMIFS('RAB Prices Short'!AH:AH,'RAB Prices Short'!$B:$B,'All Prices combined'!$D71,'RAB Prices Short'!$E:$E,'All Prices combined'!$G71),IF($B71="RAB Long",SUMIFS('RAB Prices Long'!AH:AH,'RAB Prices Long'!$B:$B,'All Prices combined'!$D71,'RAB Prices Long'!$E:$E,'All Prices combined'!$G71)))),2)</f>
        <v>134.36000000000001</v>
      </c>
      <c r="AF71" s="2">
        <f>ROUND(IF($B71="Annuity",SUMIFS('Annuity Prices'!AI:AI,'Annuity Prices'!$B:$B,$D71,'Annuity Prices'!$E:$E,$G71),IF($B71="RAB Short",SUMIFS('RAB Prices Short'!AI:AI,'RAB Prices Short'!$B:$B,'All Prices combined'!$D71,'RAB Prices Short'!$E:$E,'All Prices combined'!$G71),IF($B71="RAB Long",SUMIFS('RAB Prices Long'!AI:AI,'RAB Prices Long'!$B:$B,'All Prices combined'!$D71,'RAB Prices Long'!$E:$E,'All Prices combined'!$G71)))),2)</f>
        <v>137.72</v>
      </c>
      <c r="AG71" s="2">
        <f>ROUND(IF($B71="Annuity",SUMIFS('Annuity Prices'!AJ:AJ,'Annuity Prices'!$B:$B,$D71,'Annuity Prices'!$E:$E,$G71),IF($B71="RAB Short",SUMIFS('RAB Prices Short'!AJ:AJ,'RAB Prices Short'!$B:$B,'All Prices combined'!$D71,'RAB Prices Short'!$E:$E,'All Prices combined'!$G71),IF($B71="RAB Long",SUMIFS('RAB Prices Long'!AJ:AJ,'RAB Prices Long'!$B:$B,'All Prices combined'!$D71,'RAB Prices Long'!$E:$E,'All Prices combined'!$G71)))),2)</f>
        <v>141.04</v>
      </c>
      <c r="AH71" s="2">
        <f>ROUND(IF($B71="Annuity",SUMIFS('Annuity Prices'!AK:AK,'Annuity Prices'!$B:$B,$D71,'Annuity Prices'!$E:$E,$G71),IF($B71="RAB Short",SUMIFS('RAB Prices Short'!AK:AK,'RAB Prices Short'!$B:$B,'All Prices combined'!$D71,'RAB Prices Short'!$E:$E,'All Prices combined'!$G71),IF($B71="RAB Long",SUMIFS('RAB Prices Long'!AK:AK,'RAB Prices Long'!$B:$B,'All Prices combined'!$D71,'RAB Prices Long'!$E:$E,'All Prices combined'!$G71)))),2)</f>
        <v>144.57</v>
      </c>
      <c r="AI71" s="2">
        <f>ROUND(IF($B71="Annuity",SUMIFS('Annuity Prices'!AL:AL,'Annuity Prices'!$B:$B,$D71,'Annuity Prices'!$E:$E,$G71),IF($B71="RAB Short",SUMIFS('RAB Prices Short'!AL:AL,'RAB Prices Short'!$B:$B,'All Prices combined'!$D71,'RAB Prices Short'!$E:$E,'All Prices combined'!$G71),IF($B71="RAB Long",SUMIFS('RAB Prices Long'!AL:AL,'RAB Prices Long'!$B:$B,'All Prices combined'!$D71,'RAB Prices Long'!$E:$E,'All Prices combined'!$G71)))),2)</f>
        <v>148.18</v>
      </c>
      <c r="AJ71" s="2">
        <f>ROUND(IF($B71="Annuity",SUMIFS('Annuity Prices'!AM:AM,'Annuity Prices'!$B:$B,$D71,'Annuity Prices'!$E:$E,$G71),IF($B71="RAB Short",SUMIFS('RAB Prices Short'!AM:AM,'RAB Prices Short'!$B:$B,'All Prices combined'!$D71,'RAB Prices Short'!$E:$E,'All Prices combined'!$G71),IF($B71="RAB Long",SUMIFS('RAB Prices Long'!AM:AM,'RAB Prices Long'!$B:$B,'All Prices combined'!$D71,'RAB Prices Long'!$E:$E,'All Prices combined'!$G71)))),2)</f>
        <v>151.88999999999999</v>
      </c>
      <c r="AK71" s="2">
        <f>ROUND(IF($B71="Annuity",SUMIFS('Annuity Prices'!AN:AN,'Annuity Prices'!$B:$B,$D71,'Annuity Prices'!$E:$E,$G71),IF($B71="RAB Short",SUMIFS('RAB Prices Short'!AN:AN,'RAB Prices Short'!$B:$B,'All Prices combined'!$D71,'RAB Prices Short'!$E:$E,'All Prices combined'!$G71),IF($B71="RAB Long",SUMIFS('RAB Prices Long'!AN:AN,'RAB Prices Long'!$B:$B,'All Prices combined'!$D71,'RAB Prices Long'!$E:$E,'All Prices combined'!$G71)))),2)</f>
        <v>155.56</v>
      </c>
      <c r="AL71" s="2">
        <f>ROUND(IF($B71="Annuity",SUMIFS('Annuity Prices'!AO:AO,'Annuity Prices'!$B:$B,$D71,'Annuity Prices'!$E:$E,$G71),IF($B71="RAB Short",SUMIFS('RAB Prices Short'!AO:AO,'RAB Prices Short'!$B:$B,'All Prices combined'!$D71,'RAB Prices Short'!$E:$E,'All Prices combined'!$G71),IF($B71="RAB Long",SUMIFS('RAB Prices Long'!AO:AO,'RAB Prices Long'!$B:$B,'All Prices combined'!$D71,'RAB Prices Long'!$E:$E,'All Prices combined'!$G71)))),2)</f>
        <v>159.44999999999999</v>
      </c>
      <c r="AM71" s="2">
        <f>ROUND(IF($B71="Annuity",SUMIFS('Annuity Prices'!AP:AP,'Annuity Prices'!$B:$B,$D71,'Annuity Prices'!$E:$E,$G71),IF($B71="RAB Short",SUMIFS('RAB Prices Short'!AP:AP,'RAB Prices Short'!$B:$B,'All Prices combined'!$D71,'RAB Prices Short'!$E:$E,'All Prices combined'!$G71),IF($B71="RAB Long",SUMIFS('RAB Prices Long'!AP:AP,'RAB Prices Long'!$B:$B,'All Prices combined'!$D71,'RAB Prices Long'!$E:$E,'All Prices combined'!$G71)))),2)</f>
        <v>163.44</v>
      </c>
      <c r="AN71" s="2">
        <f>ROUND(IF($B71="Annuity",SUMIFS('Annuity Prices'!AQ:AQ,'Annuity Prices'!$B:$B,$D71,'Annuity Prices'!$E:$E,$G71),IF($B71="RAB Short",SUMIFS('RAB Prices Short'!AQ:AQ,'RAB Prices Short'!$B:$B,'All Prices combined'!$D71,'RAB Prices Short'!$E:$E,'All Prices combined'!$G71),IF($B71="RAB Long",SUMIFS('RAB Prices Long'!AQ:AQ,'RAB Prices Long'!$B:$B,'All Prices combined'!$D71,'RAB Prices Long'!$E:$E,'All Prices combined'!$G71)))),2)</f>
        <v>167.52</v>
      </c>
      <c r="AO71" s="2">
        <f>ROUND(IF($B71="Annuity",SUMIFS('Annuity Prices'!AR:AR,'Annuity Prices'!$B:$B,$D71,'Annuity Prices'!$E:$E,$G71),IF($B71="RAB Short",SUMIFS('RAB Prices Short'!AR:AR,'RAB Prices Short'!$B:$B,'All Prices combined'!$D71,'RAB Prices Short'!$E:$E,'All Prices combined'!$G71),IF($B71="RAB Long",SUMIFS('RAB Prices Long'!AR:AR,'RAB Prices Long'!$B:$B,'All Prices combined'!$D71,'RAB Prices Long'!$E:$E,'All Prices combined'!$G71)))),2)</f>
        <v>68.27</v>
      </c>
      <c r="AP71" s="2">
        <f>ROUND(IF($B71="Annuity",SUMIFS('Annuity Prices'!AS:AS,'Annuity Prices'!$B:$B,$D71,'Annuity Prices'!$E:$E,$G71),IF($B71="RAB Short",SUMIFS('RAB Prices Short'!AS:AS,'RAB Prices Short'!$B:$B,'All Prices combined'!$D71,'RAB Prices Short'!$E:$E,'All Prices combined'!$G71),IF($B71="RAB Long",SUMIFS('RAB Prices Long'!AS:AS,'RAB Prices Long'!$B:$B,'All Prices combined'!$D71,'RAB Prices Long'!$E:$E,'All Prices combined'!$G71)))),2)</f>
        <v>72.84</v>
      </c>
      <c r="AQ71" s="2">
        <f>ROUND(IF($B71="Annuity",SUMIFS('Annuity Prices'!AT:AT,'Annuity Prices'!$B:$B,$D71,'Annuity Prices'!$E:$E,$G71),IF($B71="RAB Short",SUMIFS('RAB Prices Short'!AT:AT,'RAB Prices Short'!$B:$B,'All Prices combined'!$D71,'RAB Prices Short'!$E:$E,'All Prices combined'!$G71),IF($B71="RAB Long",SUMIFS('RAB Prices Long'!AT:AT,'RAB Prices Long'!$B:$B,'All Prices combined'!$D71,'RAB Prices Long'!$E:$E,'All Prices combined'!$G71)))),2)</f>
        <v>77.62</v>
      </c>
      <c r="AR71" s="2">
        <f>ROUND(IF($B71="Annuity",SUMIFS('Annuity Prices'!AU:AU,'Annuity Prices'!$B:$B,$D71,'Annuity Prices'!$E:$E,$G71),IF($B71="RAB Short",SUMIFS('RAB Prices Short'!AU:AU,'RAB Prices Short'!$B:$B,'All Prices combined'!$D71,'RAB Prices Short'!$E:$E,'All Prices combined'!$G71),IF($B71="RAB Long",SUMIFS('RAB Prices Long'!AU:AU,'RAB Prices Long'!$B:$B,'All Prices combined'!$D71,'RAB Prices Long'!$E:$E,'All Prices combined'!$G71)))),2)</f>
        <v>82.61</v>
      </c>
      <c r="AS71" s="2">
        <f>ROUND(IF($B71="Annuity",SUMIFS('Annuity Prices'!AV:AV,'Annuity Prices'!$B:$B,$D71,'Annuity Prices'!$E:$E,$G71),IF($B71="RAB Short",SUMIFS('RAB Prices Short'!AV:AV,'RAB Prices Short'!$B:$B,'All Prices combined'!$D71,'RAB Prices Short'!$E:$E,'All Prices combined'!$G71),IF($B71="RAB Long",SUMIFS('RAB Prices Long'!AV:AV,'RAB Prices Long'!$B:$B,'All Prices combined'!$D71,'RAB Prices Long'!$E:$E,'All Prices combined'!$G71)))),2)</f>
        <v>87.83</v>
      </c>
      <c r="AT71" s="2">
        <f>ROUND(IF($B71="Annuity",SUMIFS('Annuity Prices'!AW:AW,'Annuity Prices'!$B:$B,$D71,'Annuity Prices'!$E:$E,$G71),IF($B71="RAB Short",SUMIFS('RAB Prices Short'!AW:AW,'RAB Prices Short'!$B:$B,'All Prices combined'!$D71,'RAB Prices Short'!$E:$E,'All Prices combined'!$G71),IF($B71="RAB Long",SUMIFS('RAB Prices Long'!AW:AW,'RAB Prices Long'!$B:$B,'All Prices combined'!$D71,'RAB Prices Long'!$E:$E,'All Prices combined'!$G71)))),2)</f>
        <v>86.44</v>
      </c>
      <c r="AU71" s="2">
        <f>ROUND(IF($B71="Annuity",SUMIFS('Annuity Prices'!AX:AX,'Annuity Prices'!$B:$B,$D71,'Annuity Prices'!$E:$E,$G71),IF($B71="RAB Short",SUMIFS('RAB Prices Short'!AX:AX,'RAB Prices Short'!$B:$B,'All Prices combined'!$D71,'RAB Prices Short'!$E:$E,'All Prices combined'!$G71),IF($B71="RAB Long",SUMIFS('RAB Prices Long'!AX:AX,'RAB Prices Long'!$B:$B,'All Prices combined'!$D71,'RAB Prices Long'!$E:$E,'All Prices combined'!$G71)))),2)</f>
        <v>88.6</v>
      </c>
      <c r="AV71" s="2">
        <f>ROUND(IF($B71="Annuity",SUMIFS('Annuity Prices'!AY:AY,'Annuity Prices'!$B:$B,$D71,'Annuity Prices'!$E:$E,$G71),IF($B71="RAB Short",SUMIFS('RAB Prices Short'!AY:AY,'RAB Prices Short'!$B:$B,'All Prices combined'!$D71,'RAB Prices Short'!$E:$E,'All Prices combined'!$G71),IF($B71="RAB Long",SUMIFS('RAB Prices Long'!AY:AY,'RAB Prices Long'!$B:$B,'All Prices combined'!$D71,'RAB Prices Long'!$E:$E,'All Prices combined'!$G71)))),2)</f>
        <v>90.82</v>
      </c>
      <c r="AW71" s="2">
        <f>ROUND(IF($B71="Annuity",SUMIFS('Annuity Prices'!AZ:AZ,'Annuity Prices'!$B:$B,$D71,'Annuity Prices'!$E:$E,$G71),IF($B71="RAB Short",SUMIFS('RAB Prices Short'!AZ:AZ,'RAB Prices Short'!$B:$B,'All Prices combined'!$D71,'RAB Prices Short'!$E:$E,'All Prices combined'!$G71),IF($B71="RAB Long",SUMIFS('RAB Prices Long'!AZ:AZ,'RAB Prices Long'!$B:$B,'All Prices combined'!$D71,'RAB Prices Long'!$E:$E,'All Prices combined'!$G71)))),2)</f>
        <v>93.09</v>
      </c>
      <c r="AX71" s="2">
        <f>ROUND(IF($B71="Annuity",SUMIFS('Annuity Prices'!BA:BA,'Annuity Prices'!$B:$B,$D71,'Annuity Prices'!$E:$E,$G71),IF($B71="RAB Short",SUMIFS('RAB Prices Short'!BA:BA,'RAB Prices Short'!$B:$B,'All Prices combined'!$D71,'RAB Prices Short'!$E:$E,'All Prices combined'!$G71),IF($B71="RAB Long",SUMIFS('RAB Prices Long'!BA:BA,'RAB Prices Long'!$B:$B,'All Prices combined'!$D71,'RAB Prices Long'!$E:$E,'All Prices combined'!$G71)))),2)</f>
        <v>95.33</v>
      </c>
      <c r="AY71" s="2">
        <f>ROUND(IF($B71="Annuity",SUMIFS('Annuity Prices'!BB:BB,'Annuity Prices'!$B:$B,$D71,'Annuity Prices'!$E:$E,$G71),IF($B71="RAB Short",SUMIFS('RAB Prices Short'!BB:BB,'RAB Prices Short'!$B:$B,'All Prices combined'!$D71,'RAB Prices Short'!$E:$E,'All Prices combined'!$G71),IF($B71="RAB Long",SUMIFS('RAB Prices Long'!BB:BB,'RAB Prices Long'!$B:$B,'All Prices combined'!$D71,'RAB Prices Long'!$E:$E,'All Prices combined'!$G71)))),2)</f>
        <v>97.71</v>
      </c>
      <c r="AZ71" s="2">
        <f>ROUND(IF($B71="Annuity",SUMIFS('Annuity Prices'!BC:BC,'Annuity Prices'!$B:$B,$D71,'Annuity Prices'!$E:$E,$G71),IF($B71="RAB Short",SUMIFS('RAB Prices Short'!BC:BC,'RAB Prices Short'!$B:$B,'All Prices combined'!$D71,'RAB Prices Short'!$E:$E,'All Prices combined'!$G71),IF($B71="RAB Long",SUMIFS('RAB Prices Long'!BC:BC,'RAB Prices Long'!$B:$B,'All Prices combined'!$D71,'RAB Prices Long'!$E:$E,'All Prices combined'!$G71)))),2)</f>
        <v>100.16</v>
      </c>
      <c r="BA71" s="2">
        <f>ROUND(IF($B71="Annuity",SUMIFS('Annuity Prices'!BD:BD,'Annuity Prices'!$B:$B,$D71,'Annuity Prices'!$E:$E,$G71),IF($B71="RAB Short",SUMIFS('RAB Prices Short'!BD:BD,'RAB Prices Short'!$B:$B,'All Prices combined'!$D71,'RAB Prices Short'!$E:$E,'All Prices combined'!$G71),IF($B71="RAB Long",SUMIFS('RAB Prices Long'!BD:BD,'RAB Prices Long'!$B:$B,'All Prices combined'!$D71,'RAB Prices Long'!$E:$E,'All Prices combined'!$G71)))),2)</f>
        <v>102.66</v>
      </c>
      <c r="BB71" s="2">
        <f>ROUND(IF($B71="Annuity",SUMIFS('Annuity Prices'!BE:BE,'Annuity Prices'!$B:$B,$D71,'Annuity Prices'!$E:$E,$G71),IF($B71="RAB Short",SUMIFS('RAB Prices Short'!BE:BE,'RAB Prices Short'!$B:$B,'All Prices combined'!$D71,'RAB Prices Short'!$E:$E,'All Prices combined'!$G71),IF($B71="RAB Long",SUMIFS('RAB Prices Long'!BE:BE,'RAB Prices Long'!$B:$B,'All Prices combined'!$D71,'RAB Prices Long'!$E:$E,'All Prices combined'!$G71)))),2)</f>
        <v>105.14</v>
      </c>
      <c r="BC71" s="2">
        <f>ROUND(IF($B71="Annuity",SUMIFS('Annuity Prices'!BF:BF,'Annuity Prices'!$B:$B,$D71,'Annuity Prices'!$E:$E,$G71),IF($B71="RAB Short",SUMIFS('RAB Prices Short'!BF:BF,'RAB Prices Short'!$B:$B,'All Prices combined'!$D71,'RAB Prices Short'!$E:$E,'All Prices combined'!$G71),IF($B71="RAB Long",SUMIFS('RAB Prices Long'!BF:BF,'RAB Prices Long'!$B:$B,'All Prices combined'!$D71,'RAB Prices Long'!$E:$E,'All Prices combined'!$G71)))),2)</f>
        <v>107.76</v>
      </c>
      <c r="BD71" s="2">
        <f>ROUND(IF($B71="Annuity",SUMIFS('Annuity Prices'!BG:BG,'Annuity Prices'!$B:$B,$D71,'Annuity Prices'!$E:$E,$G71),IF($B71="RAB Short",SUMIFS('RAB Prices Short'!BG:BG,'RAB Prices Short'!$B:$B,'All Prices combined'!$D71,'RAB Prices Short'!$E:$E,'All Prices combined'!$G71),IF($B71="RAB Long",SUMIFS('RAB Prices Long'!BG:BG,'RAB Prices Long'!$B:$B,'All Prices combined'!$D71,'RAB Prices Long'!$E:$E,'All Prices combined'!$G71)))),2)</f>
        <v>110.46</v>
      </c>
      <c r="BE71" s="2">
        <f>ROUND(IF($B71="Annuity",SUMIFS('Annuity Prices'!BH:BH,'Annuity Prices'!$B:$B,$D71,'Annuity Prices'!$E:$E,$G71),IF($B71="RAB Short",SUMIFS('RAB Prices Short'!BH:BH,'RAB Prices Short'!$B:$B,'All Prices combined'!$D71,'RAB Prices Short'!$E:$E,'All Prices combined'!$G71),IF($B71="RAB Long",SUMIFS('RAB Prices Long'!BH:BH,'RAB Prices Long'!$B:$B,'All Prices combined'!$D71,'RAB Prices Long'!$E:$E,'All Prices combined'!$G71)))),2)</f>
        <v>113.22</v>
      </c>
      <c r="BF71" s="2">
        <f>ROUND(IF($B71="Annuity",SUMIFS('Annuity Prices'!BI:BI,'Annuity Prices'!$B:$B,$D71,'Annuity Prices'!$E:$E,$G71),IF($B71="RAB Short",SUMIFS('RAB Prices Short'!BI:BI,'RAB Prices Short'!$B:$B,'All Prices combined'!$D71,'RAB Prices Short'!$E:$E,'All Prices combined'!$G71),IF($B71="RAB Long",SUMIFS('RAB Prices Long'!BI:BI,'RAB Prices Long'!$B:$B,'All Prices combined'!$D71,'RAB Prices Long'!$E:$E,'All Prices combined'!$G71)))),2)</f>
        <v>115.95</v>
      </c>
      <c r="BG71" s="2">
        <f>ROUND(IF($B71="Annuity",SUMIFS('Annuity Prices'!BJ:BJ,'Annuity Prices'!$B:$B,$D71,'Annuity Prices'!$E:$E,$G71),IF($B71="RAB Short",SUMIFS('RAB Prices Short'!BJ:BJ,'RAB Prices Short'!$B:$B,'All Prices combined'!$D71,'RAB Prices Short'!$E:$E,'All Prices combined'!$G71),IF($B71="RAB Long",SUMIFS('RAB Prices Long'!BJ:BJ,'RAB Prices Long'!$B:$B,'All Prices combined'!$D71,'RAB Prices Long'!$E:$E,'All Prices combined'!$G71)))),2)</f>
        <v>118.85</v>
      </c>
      <c r="BH71" s="2">
        <f>ROUND(IF($B71="Annuity",SUMIFS('Annuity Prices'!BK:BK,'Annuity Prices'!$B:$B,$D71,'Annuity Prices'!$E:$E,$G71),IF($B71="RAB Short",SUMIFS('RAB Prices Short'!BK:BK,'RAB Prices Short'!$B:$B,'All Prices combined'!$D71,'RAB Prices Short'!$E:$E,'All Prices combined'!$G71),IF($B71="RAB Long",SUMIFS('RAB Prices Long'!BK:BK,'RAB Prices Long'!$B:$B,'All Prices combined'!$D71,'RAB Prices Long'!$E:$E,'All Prices combined'!$G71)))),2)</f>
        <v>121.82</v>
      </c>
      <c r="BI71" s="2">
        <f>ROUND(IF($B71="Annuity",SUMIFS('Annuity Prices'!BL:BL,'Annuity Prices'!$B:$B,$D71,'Annuity Prices'!$E:$E,$G71),IF($B71="RAB Short",SUMIFS('RAB Prices Short'!BL:BL,'RAB Prices Short'!$B:$B,'All Prices combined'!$D71,'RAB Prices Short'!$E:$E,'All Prices combined'!$G71),IF($B71="RAB Long",SUMIFS('RAB Prices Long'!BL:BL,'RAB Prices Long'!$B:$B,'All Prices combined'!$D71,'RAB Prices Long'!$E:$E,'All Prices combined'!$G71)))),2)</f>
        <v>124.87</v>
      </c>
      <c r="BJ71" s="2">
        <f>ROUND(IF($B71="Annuity",SUMIFS('Annuity Prices'!BM:BM,'Annuity Prices'!$B:$B,$D71,'Annuity Prices'!$E:$E,$G71),IF($B71="RAB Short",SUMIFS('RAB Prices Short'!BM:BM,'RAB Prices Short'!$B:$B,'All Prices combined'!$D71,'RAB Prices Short'!$E:$E,'All Prices combined'!$G71),IF($B71="RAB Long",SUMIFS('RAB Prices Long'!BM:BM,'RAB Prices Long'!$B:$B,'All Prices combined'!$D71,'RAB Prices Long'!$E:$E,'All Prices combined'!$G71)))),2)</f>
        <v>127.88</v>
      </c>
      <c r="BK71" s="2">
        <f>ROUND(IF($B71="Annuity",SUMIFS('Annuity Prices'!BN:BN,'Annuity Prices'!$B:$B,$D71,'Annuity Prices'!$E:$E,$G71),IF($B71="RAB Short",SUMIFS('RAB Prices Short'!BN:BN,'RAB Prices Short'!$B:$B,'All Prices combined'!$D71,'RAB Prices Short'!$E:$E,'All Prices combined'!$G71),IF($B71="RAB Long",SUMIFS('RAB Prices Long'!BN:BN,'RAB Prices Long'!$B:$B,'All Prices combined'!$D71,'RAB Prices Long'!$E:$E,'All Prices combined'!$G71)))),2)</f>
        <v>131.08000000000001</v>
      </c>
      <c r="BL71" s="2">
        <f>ROUND(IF($B71="Annuity",SUMIFS('Annuity Prices'!BO:BO,'Annuity Prices'!$B:$B,$D71,'Annuity Prices'!$E:$E,$G71),IF($B71="RAB Short",SUMIFS('RAB Prices Short'!BO:BO,'RAB Prices Short'!$B:$B,'All Prices combined'!$D71,'RAB Prices Short'!$E:$E,'All Prices combined'!$G71),IF($B71="RAB Long",SUMIFS('RAB Prices Long'!BO:BO,'RAB Prices Long'!$B:$B,'All Prices combined'!$D71,'RAB Prices Long'!$E:$E,'All Prices combined'!$G71)))),2)</f>
        <v>134.36000000000001</v>
      </c>
      <c r="BM71" s="2">
        <f>ROUND(IF($B71="Annuity",SUMIFS('Annuity Prices'!BP:BP,'Annuity Prices'!$B:$B,$D71,'Annuity Prices'!$E:$E,$G71),IF($B71="RAB Short",SUMIFS('RAB Prices Short'!BP:BP,'RAB Prices Short'!$B:$B,'All Prices combined'!$D71,'RAB Prices Short'!$E:$E,'All Prices combined'!$G71),IF($B71="RAB Long",SUMIFS('RAB Prices Long'!BP:BP,'RAB Prices Long'!$B:$B,'All Prices combined'!$D71,'RAB Prices Long'!$E:$E,'All Prices combined'!$G71)))),2)</f>
        <v>137.72</v>
      </c>
      <c r="BN71" s="2">
        <f>ROUND(IF($B71="Annuity",SUMIFS('Annuity Prices'!BQ:BQ,'Annuity Prices'!$B:$B,$D71,'Annuity Prices'!$E:$E,$G71),IF($B71="RAB Short",SUMIFS('RAB Prices Short'!BQ:BQ,'RAB Prices Short'!$B:$B,'All Prices combined'!$D71,'RAB Prices Short'!$E:$E,'All Prices combined'!$G71),IF($B71="RAB Long",SUMIFS('RAB Prices Long'!BQ:BQ,'RAB Prices Long'!$B:$B,'All Prices combined'!$D71,'RAB Prices Long'!$E:$E,'All Prices combined'!$G71)))),2)</f>
        <v>141.04</v>
      </c>
      <c r="BO71" s="2">
        <f>ROUND(IF($B71="Annuity",SUMIFS('Annuity Prices'!BR:BR,'Annuity Prices'!$B:$B,$D71,'Annuity Prices'!$E:$E,$G71),IF($B71="RAB Short",SUMIFS('RAB Prices Short'!BR:BR,'RAB Prices Short'!$B:$B,'All Prices combined'!$D71,'RAB Prices Short'!$E:$E,'All Prices combined'!$G71),IF($B71="RAB Long",SUMIFS('RAB Prices Long'!BR:BR,'RAB Prices Long'!$B:$B,'All Prices combined'!$D71,'RAB Prices Long'!$E:$E,'All Prices combined'!$G71)))),2)</f>
        <v>144.57</v>
      </c>
      <c r="BP71" s="2">
        <f>ROUND(IF($B71="Annuity",SUMIFS('Annuity Prices'!BS:BS,'Annuity Prices'!$B:$B,$D71,'Annuity Prices'!$E:$E,$G71),IF($B71="RAB Short",SUMIFS('RAB Prices Short'!BS:BS,'RAB Prices Short'!$B:$B,'All Prices combined'!$D71,'RAB Prices Short'!$E:$E,'All Prices combined'!$G71),IF($B71="RAB Long",SUMIFS('RAB Prices Long'!BS:BS,'RAB Prices Long'!$B:$B,'All Prices combined'!$D71,'RAB Prices Long'!$E:$E,'All Prices combined'!$G71)))),2)</f>
        <v>148.18</v>
      </c>
      <c r="BQ71" s="2">
        <f>ROUND(IF($B71="Annuity",SUMIFS('Annuity Prices'!BT:BT,'Annuity Prices'!$B:$B,$D71,'Annuity Prices'!$E:$E,$G71),IF($B71="RAB Short",SUMIFS('RAB Prices Short'!BT:BT,'RAB Prices Short'!$B:$B,'All Prices combined'!$D71,'RAB Prices Short'!$E:$E,'All Prices combined'!$G71),IF($B71="RAB Long",SUMIFS('RAB Prices Long'!BT:BT,'RAB Prices Long'!$B:$B,'All Prices combined'!$D71,'RAB Prices Long'!$E:$E,'All Prices combined'!$G71)))),2)</f>
        <v>151.88999999999999</v>
      </c>
      <c r="BR71" s="2">
        <f>ROUND(IF($B71="Annuity",SUMIFS('Annuity Prices'!BU:BU,'Annuity Prices'!$B:$B,$D71,'Annuity Prices'!$E:$E,$G71),IF($B71="RAB Short",SUMIFS('RAB Prices Short'!BU:BU,'RAB Prices Short'!$B:$B,'All Prices combined'!$D71,'RAB Prices Short'!$E:$E,'All Prices combined'!$G71),IF($B71="RAB Long",SUMIFS('RAB Prices Long'!BU:BU,'RAB Prices Long'!$B:$B,'All Prices combined'!$D71,'RAB Prices Long'!$E:$E,'All Prices combined'!$G71)))),2)</f>
        <v>155.56</v>
      </c>
      <c r="BS71" s="2">
        <f>ROUND(IF($B71="Annuity",SUMIFS('Annuity Prices'!BV:BV,'Annuity Prices'!$B:$B,$D71,'Annuity Prices'!$E:$E,$G71),IF($B71="RAB Short",SUMIFS('RAB Prices Short'!BV:BV,'RAB Prices Short'!$B:$B,'All Prices combined'!$D71,'RAB Prices Short'!$E:$E,'All Prices combined'!$G71),IF($B71="RAB Long",SUMIFS('RAB Prices Long'!BV:BV,'RAB Prices Long'!$B:$B,'All Prices combined'!$D71,'RAB Prices Long'!$E:$E,'All Prices combined'!$G71)))),2)</f>
        <v>159.44999999999999</v>
      </c>
      <c r="BT71" s="2">
        <f>ROUND(IF($B71="Annuity",SUMIFS('Annuity Prices'!BW:BW,'Annuity Prices'!$B:$B,$D71,'Annuity Prices'!$E:$E,$G71),IF($B71="RAB Short",SUMIFS('RAB Prices Short'!BW:BW,'RAB Prices Short'!$B:$B,'All Prices combined'!$D71,'RAB Prices Short'!$E:$E,'All Prices combined'!$G71),IF($B71="RAB Long",SUMIFS('RAB Prices Long'!BW:BW,'RAB Prices Long'!$B:$B,'All Prices combined'!$D71,'RAB Prices Long'!$E:$E,'All Prices combined'!$G71)))),2)</f>
        <v>163.44</v>
      </c>
      <c r="BU71" s="2">
        <f>ROUND(IF($B71="Annuity",SUMIFS('Annuity Prices'!BX:BX,'Annuity Prices'!$B:$B,$D71,'Annuity Prices'!$E:$E,$G71),IF($B71="RAB Short",SUMIFS('RAB Prices Short'!BX:BX,'RAB Prices Short'!$B:$B,'All Prices combined'!$D71,'RAB Prices Short'!$E:$E,'All Prices combined'!$G71),IF($B71="RAB Long",SUMIFS('RAB Prices Long'!BX:BX,'RAB Prices Long'!$B:$B,'All Prices combined'!$D71,'RAB Prices Long'!$E:$E,'All Prices combined'!$G71)))),2)</f>
        <v>167.52</v>
      </c>
    </row>
    <row r="72" spans="2:73" x14ac:dyDescent="0.25">
      <c r="B72" t="s">
        <v>37</v>
      </c>
      <c r="C72" s="1">
        <v>14</v>
      </c>
      <c r="D72" s="1" t="s">
        <v>168</v>
      </c>
      <c r="E72" s="1" t="s">
        <v>167</v>
      </c>
      <c r="F72" s="1">
        <v>14</v>
      </c>
      <c r="G72" s="1" t="s">
        <v>40</v>
      </c>
      <c r="H72" s="1"/>
      <c r="I72" s="2">
        <f>ROUND(IF($B72="Annuity",SUMIFS('Annuity Prices'!L:L,'Annuity Prices'!$B:$B,$D72,'Annuity Prices'!$E:$E,$G72),IF($B72="RAB Short",SUMIFS('RAB Prices Short'!L:L,'RAB Prices Short'!$B:$B,'All Prices combined'!$D72,'RAB Prices Short'!$E:$E,'All Prices combined'!$G72),IF($B72="RAB Long",SUMIFS('RAB Prices Long'!L:L,'RAB Prices Long'!$B:$B,'All Prices combined'!$D72,'RAB Prices Long'!$E:$E,'All Prices combined'!$G72)))),2)</f>
        <v>111.05</v>
      </c>
      <c r="J72" s="2">
        <f>ROUND(IF($B72="Annuity",SUMIFS('Annuity Prices'!M:M,'Annuity Prices'!$B:$B,$D72,'Annuity Prices'!$E:$E,$G72),IF($B72="RAB Short",SUMIFS('RAB Prices Short'!M:M,'RAB Prices Short'!$B:$B,'All Prices combined'!$D72,'RAB Prices Short'!$E:$E,'All Prices combined'!$G72),IF($B72="RAB Long",SUMIFS('RAB Prices Long'!M:M,'RAB Prices Long'!$B:$B,'All Prices combined'!$D72,'RAB Prices Long'!$E:$E,'All Prices combined'!$G72)))),2)</f>
        <v>114.23</v>
      </c>
      <c r="K72" s="2">
        <f>ROUND(IF($B72="Annuity",SUMIFS('Annuity Prices'!N:N,'Annuity Prices'!$B:$B,$D72,'Annuity Prices'!$E:$E,$G72),IF($B72="RAB Short",SUMIFS('RAB Prices Short'!N:N,'RAB Prices Short'!$B:$B,'All Prices combined'!$D72,'RAB Prices Short'!$E:$E,'All Prices combined'!$G72),IF($B72="RAB Long",SUMIFS('RAB Prices Long'!N:N,'RAB Prices Long'!$B:$B,'All Prices combined'!$D72,'RAB Prices Long'!$E:$E,'All Prices combined'!$G72)))),2)</f>
        <v>117.51</v>
      </c>
      <c r="L72" s="2">
        <f>ROUND(IF($B72="Annuity",SUMIFS('Annuity Prices'!O:O,'Annuity Prices'!$B:$B,$D72,'Annuity Prices'!$E:$E,$G72),IF($B72="RAB Short",SUMIFS('RAB Prices Short'!O:O,'RAB Prices Short'!$B:$B,'All Prices combined'!$D72,'RAB Prices Short'!$E:$E,'All Prices combined'!$G72),IF($B72="RAB Long",SUMIFS('RAB Prices Long'!O:O,'RAB Prices Long'!$B:$B,'All Prices combined'!$D72,'RAB Prices Long'!$E:$E,'All Prices combined'!$G72)))),2)</f>
        <v>120.88</v>
      </c>
      <c r="M72" s="2">
        <f>ROUND(IF($B72="Annuity",SUMIFS('Annuity Prices'!P:P,'Annuity Prices'!$B:$B,$D72,'Annuity Prices'!$E:$E,$G72),IF($B72="RAB Short",SUMIFS('RAB Prices Short'!P:P,'RAB Prices Short'!$B:$B,'All Prices combined'!$D72,'RAB Prices Short'!$E:$E,'All Prices combined'!$G72),IF($B72="RAB Long",SUMIFS('RAB Prices Long'!P:P,'RAB Prices Long'!$B:$B,'All Prices combined'!$D72,'RAB Prices Long'!$E:$E,'All Prices combined'!$G72)))),2)</f>
        <v>122.96</v>
      </c>
      <c r="N72" s="2">
        <f>ROUND(IF($B72="Annuity",SUMIFS('Annuity Prices'!Q:Q,'Annuity Prices'!$B:$B,$D72,'Annuity Prices'!$E:$E,$G72),IF($B72="RAB Short",SUMIFS('RAB Prices Short'!Q:Q,'RAB Prices Short'!$B:$B,'All Prices combined'!$D72,'RAB Prices Short'!$E:$E,'All Prices combined'!$G72),IF($B72="RAB Long",SUMIFS('RAB Prices Long'!Q:Q,'RAB Prices Long'!$B:$B,'All Prices combined'!$D72,'RAB Prices Long'!$E:$E,'All Prices combined'!$G72)))),2)</f>
        <v>126.04</v>
      </c>
      <c r="O72" s="2">
        <f>ROUND(IF($B72="Annuity",SUMIFS('Annuity Prices'!R:R,'Annuity Prices'!$B:$B,$D72,'Annuity Prices'!$E:$E,$G72),IF($B72="RAB Short",SUMIFS('RAB Prices Short'!R:R,'RAB Prices Short'!$B:$B,'All Prices combined'!$D72,'RAB Prices Short'!$E:$E,'All Prices combined'!$G72),IF($B72="RAB Long",SUMIFS('RAB Prices Long'!R:R,'RAB Prices Long'!$B:$B,'All Prices combined'!$D72,'RAB Prices Long'!$E:$E,'All Prices combined'!$G72)))),2)</f>
        <v>129.19</v>
      </c>
      <c r="P72" s="2">
        <f>ROUND(IF($B72="Annuity",SUMIFS('Annuity Prices'!S:S,'Annuity Prices'!$B:$B,$D72,'Annuity Prices'!$E:$E,$G72),IF($B72="RAB Short",SUMIFS('RAB Prices Short'!S:S,'RAB Prices Short'!$B:$B,'All Prices combined'!$D72,'RAB Prices Short'!$E:$E,'All Prices combined'!$G72),IF($B72="RAB Long",SUMIFS('RAB Prices Long'!S:S,'RAB Prices Long'!$B:$B,'All Prices combined'!$D72,'RAB Prices Long'!$E:$E,'All Prices combined'!$G72)))),2)</f>
        <v>132.41999999999999</v>
      </c>
      <c r="Q72" s="2">
        <f>ROUND(IF($B72="Annuity",SUMIFS('Annuity Prices'!T:T,'Annuity Prices'!$B:$B,$D72,'Annuity Prices'!$E:$E,$G72),IF($B72="RAB Short",SUMIFS('RAB Prices Short'!T:T,'RAB Prices Short'!$B:$B,'All Prices combined'!$D72,'RAB Prices Short'!$E:$E,'All Prices combined'!$G72),IF($B72="RAB Long",SUMIFS('RAB Prices Long'!T:T,'RAB Prices Long'!$B:$B,'All Prices combined'!$D72,'RAB Prices Long'!$E:$E,'All Prices combined'!$G72)))),2)</f>
        <v>135.03</v>
      </c>
      <c r="R72" s="2">
        <f>ROUND(IF($B72="Annuity",SUMIFS('Annuity Prices'!U:U,'Annuity Prices'!$B:$B,$D72,'Annuity Prices'!$E:$E,$G72),IF($B72="RAB Short",SUMIFS('RAB Prices Short'!U:U,'RAB Prices Short'!$B:$B,'All Prices combined'!$D72,'RAB Prices Short'!$E:$E,'All Prices combined'!$G72),IF($B72="RAB Long",SUMIFS('RAB Prices Long'!U:U,'RAB Prices Long'!$B:$B,'All Prices combined'!$D72,'RAB Prices Long'!$E:$E,'All Prices combined'!$G72)))),2)</f>
        <v>138.41</v>
      </c>
      <c r="S72" s="2">
        <f>ROUND(IF($B72="Annuity",SUMIFS('Annuity Prices'!V:V,'Annuity Prices'!$B:$B,$D72,'Annuity Prices'!$E:$E,$G72),IF($B72="RAB Short",SUMIFS('RAB Prices Short'!V:V,'RAB Prices Short'!$B:$B,'All Prices combined'!$D72,'RAB Prices Short'!$E:$E,'All Prices combined'!$G72),IF($B72="RAB Long",SUMIFS('RAB Prices Long'!V:V,'RAB Prices Long'!$B:$B,'All Prices combined'!$D72,'RAB Prices Long'!$E:$E,'All Prices combined'!$G72)))),2)</f>
        <v>141.87</v>
      </c>
      <c r="T72" s="2">
        <f>ROUND(IF($B72="Annuity",SUMIFS('Annuity Prices'!W:W,'Annuity Prices'!$B:$B,$D72,'Annuity Prices'!$E:$E,$G72),IF($B72="RAB Short",SUMIFS('RAB Prices Short'!W:W,'RAB Prices Short'!$B:$B,'All Prices combined'!$D72,'RAB Prices Short'!$E:$E,'All Prices combined'!$G72),IF($B72="RAB Long",SUMIFS('RAB Prices Long'!W:W,'RAB Prices Long'!$B:$B,'All Prices combined'!$D72,'RAB Prices Long'!$E:$E,'All Prices combined'!$G72)))),2)</f>
        <v>145.41</v>
      </c>
      <c r="U72" s="2">
        <f>ROUND(IF($B72="Annuity",SUMIFS('Annuity Prices'!X:X,'Annuity Prices'!$B:$B,$D72,'Annuity Prices'!$E:$E,$G72),IF($B72="RAB Short",SUMIFS('RAB Prices Short'!X:X,'RAB Prices Short'!$B:$B,'All Prices combined'!$D72,'RAB Prices Short'!$E:$E,'All Prices combined'!$G72),IF($B72="RAB Long",SUMIFS('RAB Prices Long'!X:X,'RAB Prices Long'!$B:$B,'All Prices combined'!$D72,'RAB Prices Long'!$E:$E,'All Prices combined'!$G72)))),2)</f>
        <v>148.28</v>
      </c>
      <c r="V72" s="2">
        <f>ROUND(IF($B72="Annuity",SUMIFS('Annuity Prices'!Y:Y,'Annuity Prices'!$B:$B,$D72,'Annuity Prices'!$E:$E,$G72),IF($B72="RAB Short",SUMIFS('RAB Prices Short'!Y:Y,'RAB Prices Short'!$B:$B,'All Prices combined'!$D72,'RAB Prices Short'!$E:$E,'All Prices combined'!$G72),IF($B72="RAB Long",SUMIFS('RAB Prices Long'!Y:Y,'RAB Prices Long'!$B:$B,'All Prices combined'!$D72,'RAB Prices Long'!$E:$E,'All Prices combined'!$G72)))),2)</f>
        <v>151.99</v>
      </c>
      <c r="W72" s="2">
        <f>ROUND(IF($B72="Annuity",SUMIFS('Annuity Prices'!Z:Z,'Annuity Prices'!$B:$B,$D72,'Annuity Prices'!$E:$E,$G72),IF($B72="RAB Short",SUMIFS('RAB Prices Short'!Z:Z,'RAB Prices Short'!$B:$B,'All Prices combined'!$D72,'RAB Prices Short'!$E:$E,'All Prices combined'!$G72),IF($B72="RAB Long",SUMIFS('RAB Prices Long'!Z:Z,'RAB Prices Long'!$B:$B,'All Prices combined'!$D72,'RAB Prices Long'!$E:$E,'All Prices combined'!$G72)))),2)</f>
        <v>155.79</v>
      </c>
      <c r="X72" s="2">
        <f>ROUND(IF($B72="Annuity",SUMIFS('Annuity Prices'!AA:AA,'Annuity Prices'!$B:$B,$D72,'Annuity Prices'!$E:$E,$G72),IF($B72="RAB Short",SUMIFS('RAB Prices Short'!AA:AA,'RAB Prices Short'!$B:$B,'All Prices combined'!$D72,'RAB Prices Short'!$E:$E,'All Prices combined'!$G72),IF($B72="RAB Long",SUMIFS('RAB Prices Long'!AA:AA,'RAB Prices Long'!$B:$B,'All Prices combined'!$D72,'RAB Prices Long'!$E:$E,'All Prices combined'!$G72)))),2)</f>
        <v>159.68</v>
      </c>
      <c r="Y72" s="2">
        <f>ROUND(IF($B72="Annuity",SUMIFS('Annuity Prices'!AB:AB,'Annuity Prices'!$B:$B,$D72,'Annuity Prices'!$E:$E,$G72),IF($B72="RAB Short",SUMIFS('RAB Prices Short'!AB:AB,'RAB Prices Short'!$B:$B,'All Prices combined'!$D72,'RAB Prices Short'!$E:$E,'All Prices combined'!$G72),IF($B72="RAB Long",SUMIFS('RAB Prices Long'!AB:AB,'RAB Prices Long'!$B:$B,'All Prices combined'!$D72,'RAB Prices Long'!$E:$E,'All Prices combined'!$G72)))),2)</f>
        <v>162.84</v>
      </c>
      <c r="Z72" s="2">
        <f>ROUND(IF($B72="Annuity",SUMIFS('Annuity Prices'!AC:AC,'Annuity Prices'!$B:$B,$D72,'Annuity Prices'!$E:$E,$G72),IF($B72="RAB Short",SUMIFS('RAB Prices Short'!AC:AC,'RAB Prices Short'!$B:$B,'All Prices combined'!$D72,'RAB Prices Short'!$E:$E,'All Prices combined'!$G72),IF($B72="RAB Long",SUMIFS('RAB Prices Long'!AC:AC,'RAB Prices Long'!$B:$B,'All Prices combined'!$D72,'RAB Prices Long'!$E:$E,'All Prices combined'!$G72)))),2)</f>
        <v>166.91</v>
      </c>
      <c r="AA72" s="2">
        <f>ROUND(IF($B72="Annuity",SUMIFS('Annuity Prices'!AD:AD,'Annuity Prices'!$B:$B,$D72,'Annuity Prices'!$E:$E,$G72),IF($B72="RAB Short",SUMIFS('RAB Prices Short'!AD:AD,'RAB Prices Short'!$B:$B,'All Prices combined'!$D72,'RAB Prices Short'!$E:$E,'All Prices combined'!$G72),IF($B72="RAB Long",SUMIFS('RAB Prices Long'!AD:AD,'RAB Prices Long'!$B:$B,'All Prices combined'!$D72,'RAB Prices Long'!$E:$E,'All Prices combined'!$G72)))),2)</f>
        <v>171.08</v>
      </c>
      <c r="AB72" s="2">
        <f>ROUND(IF($B72="Annuity",SUMIFS('Annuity Prices'!AE:AE,'Annuity Prices'!$B:$B,$D72,'Annuity Prices'!$E:$E,$G72),IF($B72="RAB Short",SUMIFS('RAB Prices Short'!AE:AE,'RAB Prices Short'!$B:$B,'All Prices combined'!$D72,'RAB Prices Short'!$E:$E,'All Prices combined'!$G72),IF($B72="RAB Long",SUMIFS('RAB Prices Long'!AE:AE,'RAB Prices Long'!$B:$B,'All Prices combined'!$D72,'RAB Prices Long'!$E:$E,'All Prices combined'!$G72)))),2)</f>
        <v>175.36</v>
      </c>
      <c r="AC72" s="2">
        <f>ROUND(IF($B72="Annuity",SUMIFS('Annuity Prices'!AF:AF,'Annuity Prices'!$B:$B,$D72,'Annuity Prices'!$E:$E,$G72),IF($B72="RAB Short",SUMIFS('RAB Prices Short'!AF:AF,'RAB Prices Short'!$B:$B,'All Prices combined'!$D72,'RAB Prices Short'!$E:$E,'All Prices combined'!$G72),IF($B72="RAB Long",SUMIFS('RAB Prices Long'!AF:AF,'RAB Prices Long'!$B:$B,'All Prices combined'!$D72,'RAB Prices Long'!$E:$E,'All Prices combined'!$G72)))),2)</f>
        <v>178.82</v>
      </c>
      <c r="AD72" s="2">
        <f>ROUND(IF($B72="Annuity",SUMIFS('Annuity Prices'!AG:AG,'Annuity Prices'!$B:$B,$D72,'Annuity Prices'!$E:$E,$G72),IF($B72="RAB Short",SUMIFS('RAB Prices Short'!AG:AG,'RAB Prices Short'!$B:$B,'All Prices combined'!$D72,'RAB Prices Short'!$E:$E,'All Prices combined'!$G72),IF($B72="RAB Long",SUMIFS('RAB Prices Long'!AG:AG,'RAB Prices Long'!$B:$B,'All Prices combined'!$D72,'RAB Prices Long'!$E:$E,'All Prices combined'!$G72)))),2)</f>
        <v>183.29</v>
      </c>
      <c r="AE72" s="2">
        <f>ROUND(IF($B72="Annuity",SUMIFS('Annuity Prices'!AH:AH,'Annuity Prices'!$B:$B,$D72,'Annuity Prices'!$E:$E,$G72),IF($B72="RAB Short",SUMIFS('RAB Prices Short'!AH:AH,'RAB Prices Short'!$B:$B,'All Prices combined'!$D72,'RAB Prices Short'!$E:$E,'All Prices combined'!$G72),IF($B72="RAB Long",SUMIFS('RAB Prices Long'!AH:AH,'RAB Prices Long'!$B:$B,'All Prices combined'!$D72,'RAB Prices Long'!$E:$E,'All Prices combined'!$G72)))),2)</f>
        <v>187.87</v>
      </c>
      <c r="AF72" s="2">
        <f>ROUND(IF($B72="Annuity",SUMIFS('Annuity Prices'!AI:AI,'Annuity Prices'!$B:$B,$D72,'Annuity Prices'!$E:$E,$G72),IF($B72="RAB Short",SUMIFS('RAB Prices Short'!AI:AI,'RAB Prices Short'!$B:$B,'All Prices combined'!$D72,'RAB Prices Short'!$E:$E,'All Prices combined'!$G72),IF($B72="RAB Long",SUMIFS('RAB Prices Long'!AI:AI,'RAB Prices Long'!$B:$B,'All Prices combined'!$D72,'RAB Prices Long'!$E:$E,'All Prices combined'!$G72)))),2)</f>
        <v>192.57</v>
      </c>
      <c r="AG72" s="2">
        <f>ROUND(IF($B72="Annuity",SUMIFS('Annuity Prices'!AJ:AJ,'Annuity Prices'!$B:$B,$D72,'Annuity Prices'!$E:$E,$G72),IF($B72="RAB Short",SUMIFS('RAB Prices Short'!AJ:AJ,'RAB Prices Short'!$B:$B,'All Prices combined'!$D72,'RAB Prices Short'!$E:$E,'All Prices combined'!$G72),IF($B72="RAB Long",SUMIFS('RAB Prices Long'!AJ:AJ,'RAB Prices Long'!$B:$B,'All Prices combined'!$D72,'RAB Prices Long'!$E:$E,'All Prices combined'!$G72)))),2)</f>
        <v>196.37</v>
      </c>
      <c r="AH72" s="2">
        <f>ROUND(IF($B72="Annuity",SUMIFS('Annuity Prices'!AK:AK,'Annuity Prices'!$B:$B,$D72,'Annuity Prices'!$E:$E,$G72),IF($B72="RAB Short",SUMIFS('RAB Prices Short'!AK:AK,'RAB Prices Short'!$B:$B,'All Prices combined'!$D72,'RAB Prices Short'!$E:$E,'All Prices combined'!$G72),IF($B72="RAB Long",SUMIFS('RAB Prices Long'!AK:AK,'RAB Prices Long'!$B:$B,'All Prices combined'!$D72,'RAB Prices Long'!$E:$E,'All Prices combined'!$G72)))),2)</f>
        <v>201.28</v>
      </c>
      <c r="AI72" s="2">
        <f>ROUND(IF($B72="Annuity",SUMIFS('Annuity Prices'!AL:AL,'Annuity Prices'!$B:$B,$D72,'Annuity Prices'!$E:$E,$G72),IF($B72="RAB Short",SUMIFS('RAB Prices Short'!AL:AL,'RAB Prices Short'!$B:$B,'All Prices combined'!$D72,'RAB Prices Short'!$E:$E,'All Prices combined'!$G72),IF($B72="RAB Long",SUMIFS('RAB Prices Long'!AL:AL,'RAB Prices Long'!$B:$B,'All Prices combined'!$D72,'RAB Prices Long'!$E:$E,'All Prices combined'!$G72)))),2)</f>
        <v>206.31</v>
      </c>
      <c r="AJ72" s="2">
        <f>ROUND(IF($B72="Annuity",SUMIFS('Annuity Prices'!AM:AM,'Annuity Prices'!$B:$B,$D72,'Annuity Prices'!$E:$E,$G72),IF($B72="RAB Short",SUMIFS('RAB Prices Short'!AM:AM,'RAB Prices Short'!$B:$B,'All Prices combined'!$D72,'RAB Prices Short'!$E:$E,'All Prices combined'!$G72),IF($B72="RAB Long",SUMIFS('RAB Prices Long'!AM:AM,'RAB Prices Long'!$B:$B,'All Prices combined'!$D72,'RAB Prices Long'!$E:$E,'All Prices combined'!$G72)))),2)</f>
        <v>211.47</v>
      </c>
      <c r="AK72" s="2">
        <f>ROUND(IF($B72="Annuity",SUMIFS('Annuity Prices'!AN:AN,'Annuity Prices'!$B:$B,$D72,'Annuity Prices'!$E:$E,$G72),IF($B72="RAB Short",SUMIFS('RAB Prices Short'!AN:AN,'RAB Prices Short'!$B:$B,'All Prices combined'!$D72,'RAB Prices Short'!$E:$E,'All Prices combined'!$G72),IF($B72="RAB Long",SUMIFS('RAB Prices Long'!AN:AN,'RAB Prices Long'!$B:$B,'All Prices combined'!$D72,'RAB Prices Long'!$E:$E,'All Prices combined'!$G72)))),2)</f>
        <v>215.64</v>
      </c>
      <c r="AL72" s="2">
        <f>ROUND(IF($B72="Annuity",SUMIFS('Annuity Prices'!AO:AO,'Annuity Prices'!$B:$B,$D72,'Annuity Prices'!$E:$E,$G72),IF($B72="RAB Short",SUMIFS('RAB Prices Short'!AO:AO,'RAB Prices Short'!$B:$B,'All Prices combined'!$D72,'RAB Prices Short'!$E:$E,'All Prices combined'!$G72),IF($B72="RAB Long",SUMIFS('RAB Prices Long'!AO:AO,'RAB Prices Long'!$B:$B,'All Prices combined'!$D72,'RAB Prices Long'!$E:$E,'All Prices combined'!$G72)))),2)</f>
        <v>221.03</v>
      </c>
      <c r="AM72" s="2">
        <f>ROUND(IF($B72="Annuity",SUMIFS('Annuity Prices'!AP:AP,'Annuity Prices'!$B:$B,$D72,'Annuity Prices'!$E:$E,$G72),IF($B72="RAB Short",SUMIFS('RAB Prices Short'!AP:AP,'RAB Prices Short'!$B:$B,'All Prices combined'!$D72,'RAB Prices Short'!$E:$E,'All Prices combined'!$G72),IF($B72="RAB Long",SUMIFS('RAB Prices Long'!AP:AP,'RAB Prices Long'!$B:$B,'All Prices combined'!$D72,'RAB Prices Long'!$E:$E,'All Prices combined'!$G72)))),2)</f>
        <v>226.56</v>
      </c>
      <c r="AN72" s="2">
        <f>ROUND(IF($B72="Annuity",SUMIFS('Annuity Prices'!AQ:AQ,'Annuity Prices'!$B:$B,$D72,'Annuity Prices'!$E:$E,$G72),IF($B72="RAB Short",SUMIFS('RAB Prices Short'!AQ:AQ,'RAB Prices Short'!$B:$B,'All Prices combined'!$D72,'RAB Prices Short'!$E:$E,'All Prices combined'!$G72),IF($B72="RAB Long",SUMIFS('RAB Prices Long'!AQ:AQ,'RAB Prices Long'!$B:$B,'All Prices combined'!$D72,'RAB Prices Long'!$E:$E,'All Prices combined'!$G72)))),2)</f>
        <v>232.22</v>
      </c>
      <c r="AO72" s="2">
        <f>ROUND(IF($B72="Annuity",SUMIFS('Annuity Prices'!AR:AR,'Annuity Prices'!$B:$B,$D72,'Annuity Prices'!$E:$E,$G72),IF($B72="RAB Short",SUMIFS('RAB Prices Short'!AR:AR,'RAB Prices Short'!$B:$B,'All Prices combined'!$D72,'RAB Prices Short'!$E:$E,'All Prices combined'!$G72),IF($B72="RAB Long",SUMIFS('RAB Prices Long'!AR:AR,'RAB Prices Long'!$B:$B,'All Prices combined'!$D72,'RAB Prices Long'!$E:$E,'All Prices combined'!$G72)))),2)</f>
        <v>71.03</v>
      </c>
      <c r="AP72" s="2">
        <f>ROUND(IF($B72="Annuity",SUMIFS('Annuity Prices'!AS:AS,'Annuity Prices'!$B:$B,$D72,'Annuity Prices'!$E:$E,$G72),IF($B72="RAB Short",SUMIFS('RAB Prices Short'!AS:AS,'RAB Prices Short'!$B:$B,'All Prices combined'!$D72,'RAB Prices Short'!$E:$E,'All Prices combined'!$G72),IF($B72="RAB Long",SUMIFS('RAB Prices Long'!AS:AS,'RAB Prices Long'!$B:$B,'All Prices combined'!$D72,'RAB Prices Long'!$E:$E,'All Prices combined'!$G72)))),2)</f>
        <v>73.069999999999993</v>
      </c>
      <c r="AQ72" s="2">
        <f>ROUND(IF($B72="Annuity",SUMIFS('Annuity Prices'!AT:AT,'Annuity Prices'!$B:$B,$D72,'Annuity Prices'!$E:$E,$G72),IF($B72="RAB Short",SUMIFS('RAB Prices Short'!AT:AT,'RAB Prices Short'!$B:$B,'All Prices combined'!$D72,'RAB Prices Short'!$E:$E,'All Prices combined'!$G72),IF($B72="RAB Long",SUMIFS('RAB Prices Long'!AT:AT,'RAB Prices Long'!$B:$B,'All Prices combined'!$D72,'RAB Prices Long'!$E:$E,'All Prices combined'!$G72)))),2)</f>
        <v>75.17</v>
      </c>
      <c r="AR72" s="2">
        <f>ROUND(IF($B72="Annuity",SUMIFS('Annuity Prices'!AU:AU,'Annuity Prices'!$B:$B,$D72,'Annuity Prices'!$E:$E,$G72),IF($B72="RAB Short",SUMIFS('RAB Prices Short'!AU:AU,'RAB Prices Short'!$B:$B,'All Prices combined'!$D72,'RAB Prices Short'!$E:$E,'All Prices combined'!$G72),IF($B72="RAB Long",SUMIFS('RAB Prices Long'!AU:AU,'RAB Prices Long'!$B:$B,'All Prices combined'!$D72,'RAB Prices Long'!$E:$E,'All Prices combined'!$G72)))),2)</f>
        <v>77.33</v>
      </c>
      <c r="AS72" s="2">
        <f>ROUND(IF($B72="Annuity",SUMIFS('Annuity Prices'!AV:AV,'Annuity Prices'!$B:$B,$D72,'Annuity Prices'!$E:$E,$G72),IF($B72="RAB Short",SUMIFS('RAB Prices Short'!AV:AV,'RAB Prices Short'!$B:$B,'All Prices combined'!$D72,'RAB Prices Short'!$E:$E,'All Prices combined'!$G72),IF($B72="RAB Long",SUMIFS('RAB Prices Long'!AV:AV,'RAB Prices Long'!$B:$B,'All Prices combined'!$D72,'RAB Prices Long'!$E:$E,'All Prices combined'!$G72)))),2)</f>
        <v>79.55</v>
      </c>
      <c r="AT72" s="2">
        <f>ROUND(IF($B72="Annuity",SUMIFS('Annuity Prices'!AW:AW,'Annuity Prices'!$B:$B,$D72,'Annuity Prices'!$E:$E,$G72),IF($B72="RAB Short",SUMIFS('RAB Prices Short'!AW:AW,'RAB Prices Short'!$B:$B,'All Prices combined'!$D72,'RAB Prices Short'!$E:$E,'All Prices combined'!$G72),IF($B72="RAB Long",SUMIFS('RAB Prices Long'!AW:AW,'RAB Prices Long'!$B:$B,'All Prices combined'!$D72,'RAB Prices Long'!$E:$E,'All Prices combined'!$G72)))),2)</f>
        <v>88.67</v>
      </c>
      <c r="AU72" s="2">
        <f>ROUND(IF($B72="Annuity",SUMIFS('Annuity Prices'!AX:AX,'Annuity Prices'!$B:$B,$D72,'Annuity Prices'!$E:$E,$G72),IF($B72="RAB Short",SUMIFS('RAB Prices Short'!AX:AX,'RAB Prices Short'!$B:$B,'All Prices combined'!$D72,'RAB Prices Short'!$E:$E,'All Prices combined'!$G72),IF($B72="RAB Long",SUMIFS('RAB Prices Long'!AX:AX,'RAB Prices Long'!$B:$B,'All Prices combined'!$D72,'RAB Prices Long'!$E:$E,'All Prices combined'!$G72)))),2)</f>
        <v>94.55</v>
      </c>
      <c r="AV72" s="2">
        <f>ROUND(IF($B72="Annuity",SUMIFS('Annuity Prices'!AY:AY,'Annuity Prices'!$B:$B,$D72,'Annuity Prices'!$E:$E,$G72),IF($B72="RAB Short",SUMIFS('RAB Prices Short'!AY:AY,'RAB Prices Short'!$B:$B,'All Prices combined'!$D72,'RAB Prices Short'!$E:$E,'All Prices combined'!$G72),IF($B72="RAB Long",SUMIFS('RAB Prices Long'!AY:AY,'RAB Prices Long'!$B:$B,'All Prices combined'!$D72,'RAB Prices Long'!$E:$E,'All Prices combined'!$G72)))),2)</f>
        <v>100.68</v>
      </c>
      <c r="AW72" s="2">
        <f>ROUND(IF($B72="Annuity",SUMIFS('Annuity Prices'!AZ:AZ,'Annuity Prices'!$B:$B,$D72,'Annuity Prices'!$E:$E,$G72),IF($B72="RAB Short",SUMIFS('RAB Prices Short'!AZ:AZ,'RAB Prices Short'!$B:$B,'All Prices combined'!$D72,'RAB Prices Short'!$E:$E,'All Prices combined'!$G72),IF($B72="RAB Long",SUMIFS('RAB Prices Long'!AZ:AZ,'RAB Prices Long'!$B:$B,'All Prices combined'!$D72,'RAB Prices Long'!$E:$E,'All Prices combined'!$G72)))),2)</f>
        <v>107.09</v>
      </c>
      <c r="AX72" s="2">
        <f>ROUND(IF($B72="Annuity",SUMIFS('Annuity Prices'!BA:BA,'Annuity Prices'!$B:$B,$D72,'Annuity Prices'!$E:$E,$G72),IF($B72="RAB Short",SUMIFS('RAB Prices Short'!BA:BA,'RAB Prices Short'!$B:$B,'All Prices combined'!$D72,'RAB Prices Short'!$E:$E,'All Prices combined'!$G72),IF($B72="RAB Long",SUMIFS('RAB Prices Long'!BA:BA,'RAB Prices Long'!$B:$B,'All Prices combined'!$D72,'RAB Prices Long'!$E:$E,'All Prices combined'!$G72)))),2)</f>
        <v>113.87</v>
      </c>
      <c r="AY72" s="2">
        <f>ROUND(IF($B72="Annuity",SUMIFS('Annuity Prices'!BB:BB,'Annuity Prices'!$B:$B,$D72,'Annuity Prices'!$E:$E,$G72),IF($B72="RAB Short",SUMIFS('RAB Prices Short'!BB:BB,'RAB Prices Short'!$B:$B,'All Prices combined'!$D72,'RAB Prices Short'!$E:$E,'All Prices combined'!$G72),IF($B72="RAB Long",SUMIFS('RAB Prices Long'!BB:BB,'RAB Prices Long'!$B:$B,'All Prices combined'!$D72,'RAB Prices Long'!$E:$E,'All Prices combined'!$G72)))),2)</f>
        <v>120.86</v>
      </c>
      <c r="AZ72" s="2">
        <f>ROUND(IF($B72="Annuity",SUMIFS('Annuity Prices'!BC:BC,'Annuity Prices'!$B:$B,$D72,'Annuity Prices'!$E:$E,$G72),IF($B72="RAB Short",SUMIFS('RAB Prices Short'!BC:BC,'RAB Prices Short'!$B:$B,'All Prices combined'!$D72,'RAB Prices Short'!$E:$E,'All Prices combined'!$G72),IF($B72="RAB Long",SUMIFS('RAB Prices Long'!BC:BC,'RAB Prices Long'!$B:$B,'All Prices combined'!$D72,'RAB Prices Long'!$E:$E,'All Prices combined'!$G72)))),2)</f>
        <v>128.15</v>
      </c>
      <c r="BA72" s="2">
        <f>ROUND(IF($B72="Annuity",SUMIFS('Annuity Prices'!BD:BD,'Annuity Prices'!$B:$B,$D72,'Annuity Prices'!$E:$E,$G72),IF($B72="RAB Short",SUMIFS('RAB Prices Short'!BD:BD,'RAB Prices Short'!$B:$B,'All Prices combined'!$D72,'RAB Prices Short'!$E:$E,'All Prices combined'!$G72),IF($B72="RAB Long",SUMIFS('RAB Prices Long'!BD:BD,'RAB Prices Long'!$B:$B,'All Prices combined'!$D72,'RAB Prices Long'!$E:$E,'All Prices combined'!$G72)))),2)</f>
        <v>135.77000000000001</v>
      </c>
      <c r="BB72" s="2">
        <f>ROUND(IF($B72="Annuity",SUMIFS('Annuity Prices'!BE:BE,'Annuity Prices'!$B:$B,$D72,'Annuity Prices'!$E:$E,$G72),IF($B72="RAB Short",SUMIFS('RAB Prices Short'!BE:BE,'RAB Prices Short'!$B:$B,'All Prices combined'!$D72,'RAB Prices Short'!$E:$E,'All Prices combined'!$G72),IF($B72="RAB Long",SUMIFS('RAB Prices Long'!BE:BE,'RAB Prices Long'!$B:$B,'All Prices combined'!$D72,'RAB Prices Long'!$E:$E,'All Prices combined'!$G72)))),2)</f>
        <v>143.80000000000001</v>
      </c>
      <c r="BC72" s="2">
        <f>ROUND(IF($B72="Annuity",SUMIFS('Annuity Prices'!BF:BF,'Annuity Prices'!$B:$B,$D72,'Annuity Prices'!$E:$E,$G72),IF($B72="RAB Short",SUMIFS('RAB Prices Short'!BF:BF,'RAB Prices Short'!$B:$B,'All Prices combined'!$D72,'RAB Prices Short'!$E:$E,'All Prices combined'!$G72),IF($B72="RAB Long",SUMIFS('RAB Prices Long'!BF:BF,'RAB Prices Long'!$B:$B,'All Prices combined'!$D72,'RAB Prices Long'!$E:$E,'All Prices combined'!$G72)))),2)</f>
        <v>151.99</v>
      </c>
      <c r="BD72" s="2">
        <f>ROUND(IF($B72="Annuity",SUMIFS('Annuity Prices'!BG:BG,'Annuity Prices'!$B:$B,$D72,'Annuity Prices'!$E:$E,$G72),IF($B72="RAB Short",SUMIFS('RAB Prices Short'!BG:BG,'RAB Prices Short'!$B:$B,'All Prices combined'!$D72,'RAB Prices Short'!$E:$E,'All Prices combined'!$G72),IF($B72="RAB Long",SUMIFS('RAB Prices Long'!BG:BG,'RAB Prices Long'!$B:$B,'All Prices combined'!$D72,'RAB Prices Long'!$E:$E,'All Prices combined'!$G72)))),2)</f>
        <v>155.79</v>
      </c>
      <c r="BE72" s="2">
        <f>ROUND(IF($B72="Annuity",SUMIFS('Annuity Prices'!BH:BH,'Annuity Prices'!$B:$B,$D72,'Annuity Prices'!$E:$E,$G72),IF($B72="RAB Short",SUMIFS('RAB Prices Short'!BH:BH,'RAB Prices Short'!$B:$B,'All Prices combined'!$D72,'RAB Prices Short'!$E:$E,'All Prices combined'!$G72),IF($B72="RAB Long",SUMIFS('RAB Prices Long'!BH:BH,'RAB Prices Long'!$B:$B,'All Prices combined'!$D72,'RAB Prices Long'!$E:$E,'All Prices combined'!$G72)))),2)</f>
        <v>159.68</v>
      </c>
      <c r="BF72" s="2">
        <f>ROUND(IF($B72="Annuity",SUMIFS('Annuity Prices'!BI:BI,'Annuity Prices'!$B:$B,$D72,'Annuity Prices'!$E:$E,$G72),IF($B72="RAB Short",SUMIFS('RAB Prices Short'!BI:BI,'RAB Prices Short'!$B:$B,'All Prices combined'!$D72,'RAB Prices Short'!$E:$E,'All Prices combined'!$G72),IF($B72="RAB Long",SUMIFS('RAB Prices Long'!BI:BI,'RAB Prices Long'!$B:$B,'All Prices combined'!$D72,'RAB Prices Long'!$E:$E,'All Prices combined'!$G72)))),2)</f>
        <v>162.84</v>
      </c>
      <c r="BG72" s="2">
        <f>ROUND(IF($B72="Annuity",SUMIFS('Annuity Prices'!BJ:BJ,'Annuity Prices'!$B:$B,$D72,'Annuity Prices'!$E:$E,$G72),IF($B72="RAB Short",SUMIFS('RAB Prices Short'!BJ:BJ,'RAB Prices Short'!$B:$B,'All Prices combined'!$D72,'RAB Prices Short'!$E:$E,'All Prices combined'!$G72),IF($B72="RAB Long",SUMIFS('RAB Prices Long'!BJ:BJ,'RAB Prices Long'!$B:$B,'All Prices combined'!$D72,'RAB Prices Long'!$E:$E,'All Prices combined'!$G72)))),2)</f>
        <v>166.91</v>
      </c>
      <c r="BH72" s="2">
        <f>ROUND(IF($B72="Annuity",SUMIFS('Annuity Prices'!BK:BK,'Annuity Prices'!$B:$B,$D72,'Annuity Prices'!$E:$E,$G72),IF($B72="RAB Short",SUMIFS('RAB Prices Short'!BK:BK,'RAB Prices Short'!$B:$B,'All Prices combined'!$D72,'RAB Prices Short'!$E:$E,'All Prices combined'!$G72),IF($B72="RAB Long",SUMIFS('RAB Prices Long'!BK:BK,'RAB Prices Long'!$B:$B,'All Prices combined'!$D72,'RAB Prices Long'!$E:$E,'All Prices combined'!$G72)))),2)</f>
        <v>171.08</v>
      </c>
      <c r="BI72" s="2">
        <f>ROUND(IF($B72="Annuity",SUMIFS('Annuity Prices'!BL:BL,'Annuity Prices'!$B:$B,$D72,'Annuity Prices'!$E:$E,$G72),IF($B72="RAB Short",SUMIFS('RAB Prices Short'!BL:BL,'RAB Prices Short'!$B:$B,'All Prices combined'!$D72,'RAB Prices Short'!$E:$E,'All Prices combined'!$G72),IF($B72="RAB Long",SUMIFS('RAB Prices Long'!BL:BL,'RAB Prices Long'!$B:$B,'All Prices combined'!$D72,'RAB Prices Long'!$E:$E,'All Prices combined'!$G72)))),2)</f>
        <v>175.36</v>
      </c>
      <c r="BJ72" s="2">
        <f>ROUND(IF($B72="Annuity",SUMIFS('Annuity Prices'!BM:BM,'Annuity Prices'!$B:$B,$D72,'Annuity Prices'!$E:$E,$G72),IF($B72="RAB Short",SUMIFS('RAB Prices Short'!BM:BM,'RAB Prices Short'!$B:$B,'All Prices combined'!$D72,'RAB Prices Short'!$E:$E,'All Prices combined'!$G72),IF($B72="RAB Long",SUMIFS('RAB Prices Long'!BM:BM,'RAB Prices Long'!$B:$B,'All Prices combined'!$D72,'RAB Prices Long'!$E:$E,'All Prices combined'!$G72)))),2)</f>
        <v>178.82</v>
      </c>
      <c r="BK72" s="2">
        <f>ROUND(IF($B72="Annuity",SUMIFS('Annuity Prices'!BN:BN,'Annuity Prices'!$B:$B,$D72,'Annuity Prices'!$E:$E,$G72),IF($B72="RAB Short",SUMIFS('RAB Prices Short'!BN:BN,'RAB Prices Short'!$B:$B,'All Prices combined'!$D72,'RAB Prices Short'!$E:$E,'All Prices combined'!$G72),IF($B72="RAB Long",SUMIFS('RAB Prices Long'!BN:BN,'RAB Prices Long'!$B:$B,'All Prices combined'!$D72,'RAB Prices Long'!$E:$E,'All Prices combined'!$G72)))),2)</f>
        <v>183.29</v>
      </c>
      <c r="BL72" s="2">
        <f>ROUND(IF($B72="Annuity",SUMIFS('Annuity Prices'!BO:BO,'Annuity Prices'!$B:$B,$D72,'Annuity Prices'!$E:$E,$G72),IF($B72="RAB Short",SUMIFS('RAB Prices Short'!BO:BO,'RAB Prices Short'!$B:$B,'All Prices combined'!$D72,'RAB Prices Short'!$E:$E,'All Prices combined'!$G72),IF($B72="RAB Long",SUMIFS('RAB Prices Long'!BO:BO,'RAB Prices Long'!$B:$B,'All Prices combined'!$D72,'RAB Prices Long'!$E:$E,'All Prices combined'!$G72)))),2)</f>
        <v>187.87</v>
      </c>
      <c r="BM72" s="2">
        <f>ROUND(IF($B72="Annuity",SUMIFS('Annuity Prices'!BP:BP,'Annuity Prices'!$B:$B,$D72,'Annuity Prices'!$E:$E,$G72),IF($B72="RAB Short",SUMIFS('RAB Prices Short'!BP:BP,'RAB Prices Short'!$B:$B,'All Prices combined'!$D72,'RAB Prices Short'!$E:$E,'All Prices combined'!$G72),IF($B72="RAB Long",SUMIFS('RAB Prices Long'!BP:BP,'RAB Prices Long'!$B:$B,'All Prices combined'!$D72,'RAB Prices Long'!$E:$E,'All Prices combined'!$G72)))),2)</f>
        <v>192.57</v>
      </c>
      <c r="BN72" s="2">
        <f>ROUND(IF($B72="Annuity",SUMIFS('Annuity Prices'!BQ:BQ,'Annuity Prices'!$B:$B,$D72,'Annuity Prices'!$E:$E,$G72),IF($B72="RAB Short",SUMIFS('RAB Prices Short'!BQ:BQ,'RAB Prices Short'!$B:$B,'All Prices combined'!$D72,'RAB Prices Short'!$E:$E,'All Prices combined'!$G72),IF($B72="RAB Long",SUMIFS('RAB Prices Long'!BQ:BQ,'RAB Prices Long'!$B:$B,'All Prices combined'!$D72,'RAB Prices Long'!$E:$E,'All Prices combined'!$G72)))),2)</f>
        <v>196.37</v>
      </c>
      <c r="BO72" s="2">
        <f>ROUND(IF($B72="Annuity",SUMIFS('Annuity Prices'!BR:BR,'Annuity Prices'!$B:$B,$D72,'Annuity Prices'!$E:$E,$G72),IF($B72="RAB Short",SUMIFS('RAB Prices Short'!BR:BR,'RAB Prices Short'!$B:$B,'All Prices combined'!$D72,'RAB Prices Short'!$E:$E,'All Prices combined'!$G72),IF($B72="RAB Long",SUMIFS('RAB Prices Long'!BR:BR,'RAB Prices Long'!$B:$B,'All Prices combined'!$D72,'RAB Prices Long'!$E:$E,'All Prices combined'!$G72)))),2)</f>
        <v>201.28</v>
      </c>
      <c r="BP72" s="2">
        <f>ROUND(IF($B72="Annuity",SUMIFS('Annuity Prices'!BS:BS,'Annuity Prices'!$B:$B,$D72,'Annuity Prices'!$E:$E,$G72),IF($B72="RAB Short",SUMIFS('RAB Prices Short'!BS:BS,'RAB Prices Short'!$B:$B,'All Prices combined'!$D72,'RAB Prices Short'!$E:$E,'All Prices combined'!$G72),IF($B72="RAB Long",SUMIFS('RAB Prices Long'!BS:BS,'RAB Prices Long'!$B:$B,'All Prices combined'!$D72,'RAB Prices Long'!$E:$E,'All Prices combined'!$G72)))),2)</f>
        <v>206.31</v>
      </c>
      <c r="BQ72" s="2">
        <f>ROUND(IF($B72="Annuity",SUMIFS('Annuity Prices'!BT:BT,'Annuity Prices'!$B:$B,$D72,'Annuity Prices'!$E:$E,$G72),IF($B72="RAB Short",SUMIFS('RAB Prices Short'!BT:BT,'RAB Prices Short'!$B:$B,'All Prices combined'!$D72,'RAB Prices Short'!$E:$E,'All Prices combined'!$G72),IF($B72="RAB Long",SUMIFS('RAB Prices Long'!BT:BT,'RAB Prices Long'!$B:$B,'All Prices combined'!$D72,'RAB Prices Long'!$E:$E,'All Prices combined'!$G72)))),2)</f>
        <v>211.47</v>
      </c>
      <c r="BR72" s="2">
        <f>ROUND(IF($B72="Annuity",SUMIFS('Annuity Prices'!BU:BU,'Annuity Prices'!$B:$B,$D72,'Annuity Prices'!$E:$E,$G72),IF($B72="RAB Short",SUMIFS('RAB Prices Short'!BU:BU,'RAB Prices Short'!$B:$B,'All Prices combined'!$D72,'RAB Prices Short'!$E:$E,'All Prices combined'!$G72),IF($B72="RAB Long",SUMIFS('RAB Prices Long'!BU:BU,'RAB Prices Long'!$B:$B,'All Prices combined'!$D72,'RAB Prices Long'!$E:$E,'All Prices combined'!$G72)))),2)</f>
        <v>215.64</v>
      </c>
      <c r="BS72" s="2">
        <f>ROUND(IF($B72="Annuity",SUMIFS('Annuity Prices'!BV:BV,'Annuity Prices'!$B:$B,$D72,'Annuity Prices'!$E:$E,$G72),IF($B72="RAB Short",SUMIFS('RAB Prices Short'!BV:BV,'RAB Prices Short'!$B:$B,'All Prices combined'!$D72,'RAB Prices Short'!$E:$E,'All Prices combined'!$G72),IF($B72="RAB Long",SUMIFS('RAB Prices Long'!BV:BV,'RAB Prices Long'!$B:$B,'All Prices combined'!$D72,'RAB Prices Long'!$E:$E,'All Prices combined'!$G72)))),2)</f>
        <v>221.03</v>
      </c>
      <c r="BT72" s="2">
        <f>ROUND(IF($B72="Annuity",SUMIFS('Annuity Prices'!BW:BW,'Annuity Prices'!$B:$B,$D72,'Annuity Prices'!$E:$E,$G72),IF($B72="RAB Short",SUMIFS('RAB Prices Short'!BW:BW,'RAB Prices Short'!$B:$B,'All Prices combined'!$D72,'RAB Prices Short'!$E:$E,'All Prices combined'!$G72),IF($B72="RAB Long",SUMIFS('RAB Prices Long'!BW:BW,'RAB Prices Long'!$B:$B,'All Prices combined'!$D72,'RAB Prices Long'!$E:$E,'All Prices combined'!$G72)))),2)</f>
        <v>226.56</v>
      </c>
      <c r="BU72" s="2">
        <f>ROUND(IF($B72="Annuity",SUMIFS('Annuity Prices'!BX:BX,'Annuity Prices'!$B:$B,$D72,'Annuity Prices'!$E:$E,$G72),IF($B72="RAB Short",SUMIFS('RAB Prices Short'!BX:BX,'RAB Prices Short'!$B:$B,'All Prices combined'!$D72,'RAB Prices Short'!$E:$E,'All Prices combined'!$G72),IF($B72="RAB Long",SUMIFS('RAB Prices Long'!BX:BX,'RAB Prices Long'!$B:$B,'All Prices combined'!$D72,'RAB Prices Long'!$E:$E,'All Prices combined'!$G72)))),2)</f>
        <v>232.22</v>
      </c>
    </row>
    <row r="73" spans="2:73" x14ac:dyDescent="0.25">
      <c r="B73" t="s">
        <v>37</v>
      </c>
      <c r="C73" s="1"/>
      <c r="D73" s="1"/>
      <c r="E73" s="1" t="s">
        <v>169</v>
      </c>
      <c r="F73" s="1"/>
      <c r="G73" s="1" t="s">
        <v>170</v>
      </c>
      <c r="H73" s="1"/>
      <c r="I73" s="2">
        <f>ROUND(IF($B73="Annuity",SUMIFS('Annuity Prices'!L:L,'Annuity Prices'!$B:$B,$D73,'Annuity Prices'!$E:$E,$G73),IF($B73="RAB Short",SUMIFS('RAB Prices Short'!L:L,'RAB Prices Short'!$B:$B,'All Prices combined'!$D73,'RAB Prices Short'!$E:$E,'All Prices combined'!$G73),IF($B73="RAB Long",SUMIFS('RAB Prices Long'!L:L,'RAB Prices Long'!$B:$B,'All Prices combined'!$D73,'RAB Prices Long'!$E:$E,'All Prices combined'!$G73)))),2)</f>
        <v>0</v>
      </c>
      <c r="J73" s="2">
        <f>ROUND(IF($B73="Annuity",SUMIFS('Annuity Prices'!M:M,'Annuity Prices'!$B:$B,$D73,'Annuity Prices'!$E:$E,$G73),IF($B73="RAB Short",SUMIFS('RAB Prices Short'!M:M,'RAB Prices Short'!$B:$B,'All Prices combined'!$D73,'RAB Prices Short'!$E:$E,'All Prices combined'!$G73),IF($B73="RAB Long",SUMIFS('RAB Prices Long'!M:M,'RAB Prices Long'!$B:$B,'All Prices combined'!$D73,'RAB Prices Long'!$E:$E,'All Prices combined'!$G73)))),2)</f>
        <v>0</v>
      </c>
      <c r="K73" s="2">
        <f>ROUND(IF($B73="Annuity",SUMIFS('Annuity Prices'!N:N,'Annuity Prices'!$B:$B,$D73,'Annuity Prices'!$E:$E,$G73),IF($B73="RAB Short",SUMIFS('RAB Prices Short'!N:N,'RAB Prices Short'!$B:$B,'All Prices combined'!$D73,'RAB Prices Short'!$E:$E,'All Prices combined'!$G73),IF($B73="RAB Long",SUMIFS('RAB Prices Long'!N:N,'RAB Prices Long'!$B:$B,'All Prices combined'!$D73,'RAB Prices Long'!$E:$E,'All Prices combined'!$G73)))),2)</f>
        <v>0</v>
      </c>
      <c r="L73" s="2">
        <f>ROUND(IF($B73="Annuity",SUMIFS('Annuity Prices'!O:O,'Annuity Prices'!$B:$B,$D73,'Annuity Prices'!$E:$E,$G73),IF($B73="RAB Short",SUMIFS('RAB Prices Short'!O:O,'RAB Prices Short'!$B:$B,'All Prices combined'!$D73,'RAB Prices Short'!$E:$E,'All Prices combined'!$G73),IF($B73="RAB Long",SUMIFS('RAB Prices Long'!O:O,'RAB Prices Long'!$B:$B,'All Prices combined'!$D73,'RAB Prices Long'!$E:$E,'All Prices combined'!$G73)))),2)</f>
        <v>0</v>
      </c>
      <c r="M73" s="2">
        <f>ROUND(IF($B73="Annuity",SUMIFS('Annuity Prices'!P:P,'Annuity Prices'!$B:$B,$D73,'Annuity Prices'!$E:$E,$G73),IF($B73="RAB Short",SUMIFS('RAB Prices Short'!P:P,'RAB Prices Short'!$B:$B,'All Prices combined'!$D73,'RAB Prices Short'!$E:$E,'All Prices combined'!$G73),IF($B73="RAB Long",SUMIFS('RAB Prices Long'!P:P,'RAB Prices Long'!$B:$B,'All Prices combined'!$D73,'RAB Prices Long'!$E:$E,'All Prices combined'!$G73)))),2)</f>
        <v>0</v>
      </c>
      <c r="N73" s="2">
        <f>ROUND(IF($B73="Annuity",SUMIFS('Annuity Prices'!Q:Q,'Annuity Prices'!$B:$B,$D73,'Annuity Prices'!$E:$E,$G73),IF($B73="RAB Short",SUMIFS('RAB Prices Short'!Q:Q,'RAB Prices Short'!$B:$B,'All Prices combined'!$D73,'RAB Prices Short'!$E:$E,'All Prices combined'!$G73),IF($B73="RAB Long",SUMIFS('RAB Prices Long'!Q:Q,'RAB Prices Long'!$B:$B,'All Prices combined'!$D73,'RAB Prices Long'!$E:$E,'All Prices combined'!$G73)))),2)</f>
        <v>0</v>
      </c>
      <c r="O73" s="2">
        <f>ROUND(IF($B73="Annuity",SUMIFS('Annuity Prices'!R:R,'Annuity Prices'!$B:$B,$D73,'Annuity Prices'!$E:$E,$G73),IF($B73="RAB Short",SUMIFS('RAB Prices Short'!R:R,'RAB Prices Short'!$B:$B,'All Prices combined'!$D73,'RAB Prices Short'!$E:$E,'All Prices combined'!$G73),IF($B73="RAB Long",SUMIFS('RAB Prices Long'!R:R,'RAB Prices Long'!$B:$B,'All Prices combined'!$D73,'RAB Prices Long'!$E:$E,'All Prices combined'!$G73)))),2)</f>
        <v>0</v>
      </c>
      <c r="P73" s="2">
        <f>ROUND(IF($B73="Annuity",SUMIFS('Annuity Prices'!S:S,'Annuity Prices'!$B:$B,$D73,'Annuity Prices'!$E:$E,$G73),IF($B73="RAB Short",SUMIFS('RAB Prices Short'!S:S,'RAB Prices Short'!$B:$B,'All Prices combined'!$D73,'RAB Prices Short'!$E:$E,'All Prices combined'!$G73),IF($B73="RAB Long",SUMIFS('RAB Prices Long'!S:S,'RAB Prices Long'!$B:$B,'All Prices combined'!$D73,'RAB Prices Long'!$E:$E,'All Prices combined'!$G73)))),2)</f>
        <v>0</v>
      </c>
      <c r="Q73" s="2">
        <f>ROUND(IF($B73="Annuity",SUMIFS('Annuity Prices'!T:T,'Annuity Prices'!$B:$B,$D73,'Annuity Prices'!$E:$E,$G73),IF($B73="RAB Short",SUMIFS('RAB Prices Short'!T:T,'RAB Prices Short'!$B:$B,'All Prices combined'!$D73,'RAB Prices Short'!$E:$E,'All Prices combined'!$G73),IF($B73="RAB Long",SUMIFS('RAB Prices Long'!T:T,'RAB Prices Long'!$B:$B,'All Prices combined'!$D73,'RAB Prices Long'!$E:$E,'All Prices combined'!$G73)))),2)</f>
        <v>0</v>
      </c>
      <c r="R73" s="2">
        <f>ROUND(IF($B73="Annuity",SUMIFS('Annuity Prices'!U:U,'Annuity Prices'!$B:$B,$D73,'Annuity Prices'!$E:$E,$G73),IF($B73="RAB Short",SUMIFS('RAB Prices Short'!U:U,'RAB Prices Short'!$B:$B,'All Prices combined'!$D73,'RAB Prices Short'!$E:$E,'All Prices combined'!$G73),IF($B73="RAB Long",SUMIFS('RAB Prices Long'!U:U,'RAB Prices Long'!$B:$B,'All Prices combined'!$D73,'RAB Prices Long'!$E:$E,'All Prices combined'!$G73)))),2)</f>
        <v>0</v>
      </c>
      <c r="S73" s="2">
        <f>ROUND(IF($B73="Annuity",SUMIFS('Annuity Prices'!V:V,'Annuity Prices'!$B:$B,$D73,'Annuity Prices'!$E:$E,$G73),IF($B73="RAB Short",SUMIFS('RAB Prices Short'!V:V,'RAB Prices Short'!$B:$B,'All Prices combined'!$D73,'RAB Prices Short'!$E:$E,'All Prices combined'!$G73),IF($B73="RAB Long",SUMIFS('RAB Prices Long'!V:V,'RAB Prices Long'!$B:$B,'All Prices combined'!$D73,'RAB Prices Long'!$E:$E,'All Prices combined'!$G73)))),2)</f>
        <v>0</v>
      </c>
      <c r="T73" s="2">
        <f>ROUND(IF($B73="Annuity",SUMIFS('Annuity Prices'!W:W,'Annuity Prices'!$B:$B,$D73,'Annuity Prices'!$E:$E,$G73),IF($B73="RAB Short",SUMIFS('RAB Prices Short'!W:W,'RAB Prices Short'!$B:$B,'All Prices combined'!$D73,'RAB Prices Short'!$E:$E,'All Prices combined'!$G73),IF($B73="RAB Long",SUMIFS('RAB Prices Long'!W:W,'RAB Prices Long'!$B:$B,'All Prices combined'!$D73,'RAB Prices Long'!$E:$E,'All Prices combined'!$G73)))),2)</f>
        <v>0</v>
      </c>
      <c r="U73" s="2">
        <f>ROUND(IF($B73="Annuity",SUMIFS('Annuity Prices'!X:X,'Annuity Prices'!$B:$B,$D73,'Annuity Prices'!$E:$E,$G73),IF($B73="RAB Short",SUMIFS('RAB Prices Short'!X:X,'RAB Prices Short'!$B:$B,'All Prices combined'!$D73,'RAB Prices Short'!$E:$E,'All Prices combined'!$G73),IF($B73="RAB Long",SUMIFS('RAB Prices Long'!X:X,'RAB Prices Long'!$B:$B,'All Prices combined'!$D73,'RAB Prices Long'!$E:$E,'All Prices combined'!$G73)))),2)</f>
        <v>0</v>
      </c>
      <c r="V73" s="2">
        <f>ROUND(IF($B73="Annuity",SUMIFS('Annuity Prices'!Y:Y,'Annuity Prices'!$B:$B,$D73,'Annuity Prices'!$E:$E,$G73),IF($B73="RAB Short",SUMIFS('RAB Prices Short'!Y:Y,'RAB Prices Short'!$B:$B,'All Prices combined'!$D73,'RAB Prices Short'!$E:$E,'All Prices combined'!$G73),IF($B73="RAB Long",SUMIFS('RAB Prices Long'!Y:Y,'RAB Prices Long'!$B:$B,'All Prices combined'!$D73,'RAB Prices Long'!$E:$E,'All Prices combined'!$G73)))),2)</f>
        <v>0</v>
      </c>
      <c r="W73" s="2">
        <f>ROUND(IF($B73="Annuity",SUMIFS('Annuity Prices'!Z:Z,'Annuity Prices'!$B:$B,$D73,'Annuity Prices'!$E:$E,$G73),IF($B73="RAB Short",SUMIFS('RAB Prices Short'!Z:Z,'RAB Prices Short'!$B:$B,'All Prices combined'!$D73,'RAB Prices Short'!$E:$E,'All Prices combined'!$G73),IF($B73="RAB Long",SUMIFS('RAB Prices Long'!Z:Z,'RAB Prices Long'!$B:$B,'All Prices combined'!$D73,'RAB Prices Long'!$E:$E,'All Prices combined'!$G73)))),2)</f>
        <v>0</v>
      </c>
      <c r="X73" s="2">
        <f>ROUND(IF($B73="Annuity",SUMIFS('Annuity Prices'!AA:AA,'Annuity Prices'!$B:$B,$D73,'Annuity Prices'!$E:$E,$G73),IF($B73="RAB Short",SUMIFS('RAB Prices Short'!AA:AA,'RAB Prices Short'!$B:$B,'All Prices combined'!$D73,'RAB Prices Short'!$E:$E,'All Prices combined'!$G73),IF($B73="RAB Long",SUMIFS('RAB Prices Long'!AA:AA,'RAB Prices Long'!$B:$B,'All Prices combined'!$D73,'RAB Prices Long'!$E:$E,'All Prices combined'!$G73)))),2)</f>
        <v>0</v>
      </c>
      <c r="Y73" s="2">
        <f>ROUND(IF($B73="Annuity",SUMIFS('Annuity Prices'!AB:AB,'Annuity Prices'!$B:$B,$D73,'Annuity Prices'!$E:$E,$G73),IF($B73="RAB Short",SUMIFS('RAB Prices Short'!AB:AB,'RAB Prices Short'!$B:$B,'All Prices combined'!$D73,'RAB Prices Short'!$E:$E,'All Prices combined'!$G73),IF($B73="RAB Long",SUMIFS('RAB Prices Long'!AB:AB,'RAB Prices Long'!$B:$B,'All Prices combined'!$D73,'RAB Prices Long'!$E:$E,'All Prices combined'!$G73)))),2)</f>
        <v>0</v>
      </c>
      <c r="Z73" s="2">
        <f>ROUND(IF($B73="Annuity",SUMIFS('Annuity Prices'!AC:AC,'Annuity Prices'!$B:$B,$D73,'Annuity Prices'!$E:$E,$G73),IF($B73="RAB Short",SUMIFS('RAB Prices Short'!AC:AC,'RAB Prices Short'!$B:$B,'All Prices combined'!$D73,'RAB Prices Short'!$E:$E,'All Prices combined'!$G73),IF($B73="RAB Long",SUMIFS('RAB Prices Long'!AC:AC,'RAB Prices Long'!$B:$B,'All Prices combined'!$D73,'RAB Prices Long'!$E:$E,'All Prices combined'!$G73)))),2)</f>
        <v>0</v>
      </c>
      <c r="AA73" s="2">
        <f>ROUND(IF($B73="Annuity",SUMIFS('Annuity Prices'!AD:AD,'Annuity Prices'!$B:$B,$D73,'Annuity Prices'!$E:$E,$G73),IF($B73="RAB Short",SUMIFS('RAB Prices Short'!AD:AD,'RAB Prices Short'!$B:$B,'All Prices combined'!$D73,'RAB Prices Short'!$E:$E,'All Prices combined'!$G73),IF($B73="RAB Long",SUMIFS('RAB Prices Long'!AD:AD,'RAB Prices Long'!$B:$B,'All Prices combined'!$D73,'RAB Prices Long'!$E:$E,'All Prices combined'!$G73)))),2)</f>
        <v>0</v>
      </c>
      <c r="AB73" s="2">
        <f>ROUND(IF($B73="Annuity",SUMIFS('Annuity Prices'!AE:AE,'Annuity Prices'!$B:$B,$D73,'Annuity Prices'!$E:$E,$G73),IF($B73="RAB Short",SUMIFS('RAB Prices Short'!AE:AE,'RAB Prices Short'!$B:$B,'All Prices combined'!$D73,'RAB Prices Short'!$E:$E,'All Prices combined'!$G73),IF($B73="RAB Long",SUMIFS('RAB Prices Long'!AE:AE,'RAB Prices Long'!$B:$B,'All Prices combined'!$D73,'RAB Prices Long'!$E:$E,'All Prices combined'!$G73)))),2)</f>
        <v>0</v>
      </c>
      <c r="AC73" s="2">
        <f>ROUND(IF($B73="Annuity",SUMIFS('Annuity Prices'!AF:AF,'Annuity Prices'!$B:$B,$D73,'Annuity Prices'!$E:$E,$G73),IF($B73="RAB Short",SUMIFS('RAB Prices Short'!AF:AF,'RAB Prices Short'!$B:$B,'All Prices combined'!$D73,'RAB Prices Short'!$E:$E,'All Prices combined'!$G73),IF($B73="RAB Long",SUMIFS('RAB Prices Long'!AF:AF,'RAB Prices Long'!$B:$B,'All Prices combined'!$D73,'RAB Prices Long'!$E:$E,'All Prices combined'!$G73)))),2)</f>
        <v>0</v>
      </c>
      <c r="AD73" s="2">
        <f>ROUND(IF($B73="Annuity",SUMIFS('Annuity Prices'!AG:AG,'Annuity Prices'!$B:$B,$D73,'Annuity Prices'!$E:$E,$G73),IF($B73="RAB Short",SUMIFS('RAB Prices Short'!AG:AG,'RAB Prices Short'!$B:$B,'All Prices combined'!$D73,'RAB Prices Short'!$E:$E,'All Prices combined'!$G73),IF($B73="RAB Long",SUMIFS('RAB Prices Long'!AG:AG,'RAB Prices Long'!$B:$B,'All Prices combined'!$D73,'RAB Prices Long'!$E:$E,'All Prices combined'!$G73)))),2)</f>
        <v>0</v>
      </c>
      <c r="AE73" s="2">
        <f>ROUND(IF($B73="Annuity",SUMIFS('Annuity Prices'!AH:AH,'Annuity Prices'!$B:$B,$D73,'Annuity Prices'!$E:$E,$G73),IF($B73="RAB Short",SUMIFS('RAB Prices Short'!AH:AH,'RAB Prices Short'!$B:$B,'All Prices combined'!$D73,'RAB Prices Short'!$E:$E,'All Prices combined'!$G73),IF($B73="RAB Long",SUMIFS('RAB Prices Long'!AH:AH,'RAB Prices Long'!$B:$B,'All Prices combined'!$D73,'RAB Prices Long'!$E:$E,'All Prices combined'!$G73)))),2)</f>
        <v>0</v>
      </c>
      <c r="AF73" s="2">
        <f>ROUND(IF($B73="Annuity",SUMIFS('Annuity Prices'!AI:AI,'Annuity Prices'!$B:$B,$D73,'Annuity Prices'!$E:$E,$G73),IF($B73="RAB Short",SUMIFS('RAB Prices Short'!AI:AI,'RAB Prices Short'!$B:$B,'All Prices combined'!$D73,'RAB Prices Short'!$E:$E,'All Prices combined'!$G73),IF($B73="RAB Long",SUMIFS('RAB Prices Long'!AI:AI,'RAB Prices Long'!$B:$B,'All Prices combined'!$D73,'RAB Prices Long'!$E:$E,'All Prices combined'!$G73)))),2)</f>
        <v>0</v>
      </c>
      <c r="AG73" s="2">
        <f>ROUND(IF($B73="Annuity",SUMIFS('Annuity Prices'!AJ:AJ,'Annuity Prices'!$B:$B,$D73,'Annuity Prices'!$E:$E,$G73),IF($B73="RAB Short",SUMIFS('RAB Prices Short'!AJ:AJ,'RAB Prices Short'!$B:$B,'All Prices combined'!$D73,'RAB Prices Short'!$E:$E,'All Prices combined'!$G73),IF($B73="RAB Long",SUMIFS('RAB Prices Long'!AJ:AJ,'RAB Prices Long'!$B:$B,'All Prices combined'!$D73,'RAB Prices Long'!$E:$E,'All Prices combined'!$G73)))),2)</f>
        <v>0</v>
      </c>
      <c r="AH73" s="2">
        <f>ROUND(IF($B73="Annuity",SUMIFS('Annuity Prices'!AK:AK,'Annuity Prices'!$B:$B,$D73,'Annuity Prices'!$E:$E,$G73),IF($B73="RAB Short",SUMIFS('RAB Prices Short'!AK:AK,'RAB Prices Short'!$B:$B,'All Prices combined'!$D73,'RAB Prices Short'!$E:$E,'All Prices combined'!$G73),IF($B73="RAB Long",SUMIFS('RAB Prices Long'!AK:AK,'RAB Prices Long'!$B:$B,'All Prices combined'!$D73,'RAB Prices Long'!$E:$E,'All Prices combined'!$G73)))),2)</f>
        <v>0</v>
      </c>
      <c r="AI73" s="2">
        <f>ROUND(IF($B73="Annuity",SUMIFS('Annuity Prices'!AL:AL,'Annuity Prices'!$B:$B,$D73,'Annuity Prices'!$E:$E,$G73),IF($B73="RAB Short",SUMIFS('RAB Prices Short'!AL:AL,'RAB Prices Short'!$B:$B,'All Prices combined'!$D73,'RAB Prices Short'!$E:$E,'All Prices combined'!$G73),IF($B73="RAB Long",SUMIFS('RAB Prices Long'!AL:AL,'RAB Prices Long'!$B:$B,'All Prices combined'!$D73,'RAB Prices Long'!$E:$E,'All Prices combined'!$G73)))),2)</f>
        <v>0</v>
      </c>
      <c r="AJ73" s="2">
        <f>ROUND(IF($B73="Annuity",SUMIFS('Annuity Prices'!AM:AM,'Annuity Prices'!$B:$B,$D73,'Annuity Prices'!$E:$E,$G73),IF($B73="RAB Short",SUMIFS('RAB Prices Short'!AM:AM,'RAB Prices Short'!$B:$B,'All Prices combined'!$D73,'RAB Prices Short'!$E:$E,'All Prices combined'!$G73),IF($B73="RAB Long",SUMIFS('RAB Prices Long'!AM:AM,'RAB Prices Long'!$B:$B,'All Prices combined'!$D73,'RAB Prices Long'!$E:$E,'All Prices combined'!$G73)))),2)</f>
        <v>0</v>
      </c>
      <c r="AK73" s="2">
        <f>ROUND(IF($B73="Annuity",SUMIFS('Annuity Prices'!AN:AN,'Annuity Prices'!$B:$B,$D73,'Annuity Prices'!$E:$E,$G73),IF($B73="RAB Short",SUMIFS('RAB Prices Short'!AN:AN,'RAB Prices Short'!$B:$B,'All Prices combined'!$D73,'RAB Prices Short'!$E:$E,'All Prices combined'!$G73),IF($B73="RAB Long",SUMIFS('RAB Prices Long'!AN:AN,'RAB Prices Long'!$B:$B,'All Prices combined'!$D73,'RAB Prices Long'!$E:$E,'All Prices combined'!$G73)))),2)</f>
        <v>0</v>
      </c>
      <c r="AL73" s="2">
        <f>ROUND(IF($B73="Annuity",SUMIFS('Annuity Prices'!AO:AO,'Annuity Prices'!$B:$B,$D73,'Annuity Prices'!$E:$E,$G73),IF($B73="RAB Short",SUMIFS('RAB Prices Short'!AO:AO,'RAB Prices Short'!$B:$B,'All Prices combined'!$D73,'RAB Prices Short'!$E:$E,'All Prices combined'!$G73),IF($B73="RAB Long",SUMIFS('RAB Prices Long'!AO:AO,'RAB Prices Long'!$B:$B,'All Prices combined'!$D73,'RAB Prices Long'!$E:$E,'All Prices combined'!$G73)))),2)</f>
        <v>0</v>
      </c>
      <c r="AM73" s="2">
        <f>ROUND(IF($B73="Annuity",SUMIFS('Annuity Prices'!AP:AP,'Annuity Prices'!$B:$B,$D73,'Annuity Prices'!$E:$E,$G73),IF($B73="RAB Short",SUMIFS('RAB Prices Short'!AP:AP,'RAB Prices Short'!$B:$B,'All Prices combined'!$D73,'RAB Prices Short'!$E:$E,'All Prices combined'!$G73),IF($B73="RAB Long",SUMIFS('RAB Prices Long'!AP:AP,'RAB Prices Long'!$B:$B,'All Prices combined'!$D73,'RAB Prices Long'!$E:$E,'All Prices combined'!$G73)))),2)</f>
        <v>0</v>
      </c>
      <c r="AN73" s="2">
        <f>ROUND(IF($B73="Annuity",SUMIFS('Annuity Prices'!AQ:AQ,'Annuity Prices'!$B:$B,$D73,'Annuity Prices'!$E:$E,$G73),IF($B73="RAB Short",SUMIFS('RAB Prices Short'!AQ:AQ,'RAB Prices Short'!$B:$B,'All Prices combined'!$D73,'RAB Prices Short'!$E:$E,'All Prices combined'!$G73),IF($B73="RAB Long",SUMIFS('RAB Prices Long'!AQ:AQ,'RAB Prices Long'!$B:$B,'All Prices combined'!$D73,'RAB Prices Long'!$E:$E,'All Prices combined'!$G73)))),2)</f>
        <v>0</v>
      </c>
      <c r="AO73" s="2">
        <f>ROUND(IF($B73="Annuity",SUMIFS('Annuity Prices'!AR:AR,'Annuity Prices'!$B:$B,$D73,'Annuity Prices'!$E:$E,$G73),IF($B73="RAB Short",SUMIFS('RAB Prices Short'!AR:AR,'RAB Prices Short'!$B:$B,'All Prices combined'!$D73,'RAB Prices Short'!$E:$E,'All Prices combined'!$G73),IF($B73="RAB Long",SUMIFS('RAB Prices Long'!AR:AR,'RAB Prices Long'!$B:$B,'All Prices combined'!$D73,'RAB Prices Long'!$E:$E,'All Prices combined'!$G73)))),2)</f>
        <v>0</v>
      </c>
      <c r="AP73" s="2">
        <f>ROUND(IF($B73="Annuity",SUMIFS('Annuity Prices'!AS:AS,'Annuity Prices'!$B:$B,$D73,'Annuity Prices'!$E:$E,$G73),IF($B73="RAB Short",SUMIFS('RAB Prices Short'!AS:AS,'RAB Prices Short'!$B:$B,'All Prices combined'!$D73,'RAB Prices Short'!$E:$E,'All Prices combined'!$G73),IF($B73="RAB Long",SUMIFS('RAB Prices Long'!AS:AS,'RAB Prices Long'!$B:$B,'All Prices combined'!$D73,'RAB Prices Long'!$E:$E,'All Prices combined'!$G73)))),2)</f>
        <v>0</v>
      </c>
      <c r="AQ73" s="2">
        <f>ROUND(IF($B73="Annuity",SUMIFS('Annuity Prices'!AT:AT,'Annuity Prices'!$B:$B,$D73,'Annuity Prices'!$E:$E,$G73),IF($B73="RAB Short",SUMIFS('RAB Prices Short'!AT:AT,'RAB Prices Short'!$B:$B,'All Prices combined'!$D73,'RAB Prices Short'!$E:$E,'All Prices combined'!$G73),IF($B73="RAB Long",SUMIFS('RAB Prices Long'!AT:AT,'RAB Prices Long'!$B:$B,'All Prices combined'!$D73,'RAB Prices Long'!$E:$E,'All Prices combined'!$G73)))),2)</f>
        <v>0</v>
      </c>
      <c r="AR73" s="2">
        <f>ROUND(IF($B73="Annuity",SUMIFS('Annuity Prices'!AU:AU,'Annuity Prices'!$B:$B,$D73,'Annuity Prices'!$E:$E,$G73),IF($B73="RAB Short",SUMIFS('RAB Prices Short'!AU:AU,'RAB Prices Short'!$B:$B,'All Prices combined'!$D73,'RAB Prices Short'!$E:$E,'All Prices combined'!$G73),IF($B73="RAB Long",SUMIFS('RAB Prices Long'!AU:AU,'RAB Prices Long'!$B:$B,'All Prices combined'!$D73,'RAB Prices Long'!$E:$E,'All Prices combined'!$G73)))),2)</f>
        <v>0</v>
      </c>
      <c r="AS73" s="2">
        <f>ROUND(IF($B73="Annuity",SUMIFS('Annuity Prices'!AV:AV,'Annuity Prices'!$B:$B,$D73,'Annuity Prices'!$E:$E,$G73),IF($B73="RAB Short",SUMIFS('RAB Prices Short'!AV:AV,'RAB Prices Short'!$B:$B,'All Prices combined'!$D73,'RAB Prices Short'!$E:$E,'All Prices combined'!$G73),IF($B73="RAB Long",SUMIFS('RAB Prices Long'!AV:AV,'RAB Prices Long'!$B:$B,'All Prices combined'!$D73,'RAB Prices Long'!$E:$E,'All Prices combined'!$G73)))),2)</f>
        <v>0</v>
      </c>
      <c r="AT73" s="2">
        <f>ROUND(IF($B73="Annuity",SUMIFS('Annuity Prices'!AW:AW,'Annuity Prices'!$B:$B,$D73,'Annuity Prices'!$E:$E,$G73),IF($B73="RAB Short",SUMIFS('RAB Prices Short'!AW:AW,'RAB Prices Short'!$B:$B,'All Prices combined'!$D73,'RAB Prices Short'!$E:$E,'All Prices combined'!$G73),IF($B73="RAB Long",SUMIFS('RAB Prices Long'!AW:AW,'RAB Prices Long'!$B:$B,'All Prices combined'!$D73,'RAB Prices Long'!$E:$E,'All Prices combined'!$G73)))),2)</f>
        <v>0</v>
      </c>
      <c r="AU73" s="2">
        <f>ROUND(IF($B73="Annuity",SUMIFS('Annuity Prices'!AX:AX,'Annuity Prices'!$B:$B,$D73,'Annuity Prices'!$E:$E,$G73),IF($B73="RAB Short",SUMIFS('RAB Prices Short'!AX:AX,'RAB Prices Short'!$B:$B,'All Prices combined'!$D73,'RAB Prices Short'!$E:$E,'All Prices combined'!$G73),IF($B73="RAB Long",SUMIFS('RAB Prices Long'!AX:AX,'RAB Prices Long'!$B:$B,'All Prices combined'!$D73,'RAB Prices Long'!$E:$E,'All Prices combined'!$G73)))),2)</f>
        <v>0</v>
      </c>
      <c r="AV73" s="2">
        <f>ROUND(IF($B73="Annuity",SUMIFS('Annuity Prices'!AY:AY,'Annuity Prices'!$B:$B,$D73,'Annuity Prices'!$E:$E,$G73),IF($B73="RAB Short",SUMIFS('RAB Prices Short'!AY:AY,'RAB Prices Short'!$B:$B,'All Prices combined'!$D73,'RAB Prices Short'!$E:$E,'All Prices combined'!$G73),IF($B73="RAB Long",SUMIFS('RAB Prices Long'!AY:AY,'RAB Prices Long'!$B:$B,'All Prices combined'!$D73,'RAB Prices Long'!$E:$E,'All Prices combined'!$G73)))),2)</f>
        <v>0</v>
      </c>
      <c r="AW73" s="2">
        <f>ROUND(IF($B73="Annuity",SUMIFS('Annuity Prices'!AZ:AZ,'Annuity Prices'!$B:$B,$D73,'Annuity Prices'!$E:$E,$G73),IF($B73="RAB Short",SUMIFS('RAB Prices Short'!AZ:AZ,'RAB Prices Short'!$B:$B,'All Prices combined'!$D73,'RAB Prices Short'!$E:$E,'All Prices combined'!$G73),IF($B73="RAB Long",SUMIFS('RAB Prices Long'!AZ:AZ,'RAB Prices Long'!$B:$B,'All Prices combined'!$D73,'RAB Prices Long'!$E:$E,'All Prices combined'!$G73)))),2)</f>
        <v>0</v>
      </c>
      <c r="AX73" s="2">
        <f>ROUND(IF($B73="Annuity",SUMIFS('Annuity Prices'!BA:BA,'Annuity Prices'!$B:$B,$D73,'Annuity Prices'!$E:$E,$G73),IF($B73="RAB Short",SUMIFS('RAB Prices Short'!BA:BA,'RAB Prices Short'!$B:$B,'All Prices combined'!$D73,'RAB Prices Short'!$E:$E,'All Prices combined'!$G73),IF($B73="RAB Long",SUMIFS('RAB Prices Long'!BA:BA,'RAB Prices Long'!$B:$B,'All Prices combined'!$D73,'RAB Prices Long'!$E:$E,'All Prices combined'!$G73)))),2)</f>
        <v>0</v>
      </c>
      <c r="AY73" s="2">
        <f>ROUND(IF($B73="Annuity",SUMIFS('Annuity Prices'!BB:BB,'Annuity Prices'!$B:$B,$D73,'Annuity Prices'!$E:$E,$G73),IF($B73="RAB Short",SUMIFS('RAB Prices Short'!BB:BB,'RAB Prices Short'!$B:$B,'All Prices combined'!$D73,'RAB Prices Short'!$E:$E,'All Prices combined'!$G73),IF($B73="RAB Long",SUMIFS('RAB Prices Long'!BB:BB,'RAB Prices Long'!$B:$B,'All Prices combined'!$D73,'RAB Prices Long'!$E:$E,'All Prices combined'!$G73)))),2)</f>
        <v>0</v>
      </c>
      <c r="AZ73" s="2">
        <f>ROUND(IF($B73="Annuity",SUMIFS('Annuity Prices'!BC:BC,'Annuity Prices'!$B:$B,$D73,'Annuity Prices'!$E:$E,$G73),IF($B73="RAB Short",SUMIFS('RAB Prices Short'!BC:BC,'RAB Prices Short'!$B:$B,'All Prices combined'!$D73,'RAB Prices Short'!$E:$E,'All Prices combined'!$G73),IF($B73="RAB Long",SUMIFS('RAB Prices Long'!BC:BC,'RAB Prices Long'!$B:$B,'All Prices combined'!$D73,'RAB Prices Long'!$E:$E,'All Prices combined'!$G73)))),2)</f>
        <v>0</v>
      </c>
      <c r="BA73" s="2">
        <f>ROUND(IF($B73="Annuity",SUMIFS('Annuity Prices'!BD:BD,'Annuity Prices'!$B:$B,$D73,'Annuity Prices'!$E:$E,$G73),IF($B73="RAB Short",SUMIFS('RAB Prices Short'!BD:BD,'RAB Prices Short'!$B:$B,'All Prices combined'!$D73,'RAB Prices Short'!$E:$E,'All Prices combined'!$G73),IF($B73="RAB Long",SUMIFS('RAB Prices Long'!BD:BD,'RAB Prices Long'!$B:$B,'All Prices combined'!$D73,'RAB Prices Long'!$E:$E,'All Prices combined'!$G73)))),2)</f>
        <v>0</v>
      </c>
      <c r="BB73" s="2">
        <f>ROUND(IF($B73="Annuity",SUMIFS('Annuity Prices'!BE:BE,'Annuity Prices'!$B:$B,$D73,'Annuity Prices'!$E:$E,$G73),IF($B73="RAB Short",SUMIFS('RAB Prices Short'!BE:BE,'RAB Prices Short'!$B:$B,'All Prices combined'!$D73,'RAB Prices Short'!$E:$E,'All Prices combined'!$G73),IF($B73="RAB Long",SUMIFS('RAB Prices Long'!BE:BE,'RAB Prices Long'!$B:$B,'All Prices combined'!$D73,'RAB Prices Long'!$E:$E,'All Prices combined'!$G73)))),2)</f>
        <v>0</v>
      </c>
      <c r="BC73" s="2">
        <f>ROUND(IF($B73="Annuity",SUMIFS('Annuity Prices'!BF:BF,'Annuity Prices'!$B:$B,$D73,'Annuity Prices'!$E:$E,$G73),IF($B73="RAB Short",SUMIFS('RAB Prices Short'!BF:BF,'RAB Prices Short'!$B:$B,'All Prices combined'!$D73,'RAB Prices Short'!$E:$E,'All Prices combined'!$G73),IF($B73="RAB Long",SUMIFS('RAB Prices Long'!BF:BF,'RAB Prices Long'!$B:$B,'All Prices combined'!$D73,'RAB Prices Long'!$E:$E,'All Prices combined'!$G73)))),2)</f>
        <v>0</v>
      </c>
      <c r="BD73" s="2">
        <f>ROUND(IF($B73="Annuity",SUMIFS('Annuity Prices'!BG:BG,'Annuity Prices'!$B:$B,$D73,'Annuity Prices'!$E:$E,$G73),IF($B73="RAB Short",SUMIFS('RAB Prices Short'!BG:BG,'RAB Prices Short'!$B:$B,'All Prices combined'!$D73,'RAB Prices Short'!$E:$E,'All Prices combined'!$G73),IF($B73="RAB Long",SUMIFS('RAB Prices Long'!BG:BG,'RAB Prices Long'!$B:$B,'All Prices combined'!$D73,'RAB Prices Long'!$E:$E,'All Prices combined'!$G73)))),2)</f>
        <v>0</v>
      </c>
      <c r="BE73" s="2">
        <f>ROUND(IF($B73="Annuity",SUMIFS('Annuity Prices'!BH:BH,'Annuity Prices'!$B:$B,$D73,'Annuity Prices'!$E:$E,$G73),IF($B73="RAB Short",SUMIFS('RAB Prices Short'!BH:BH,'RAB Prices Short'!$B:$B,'All Prices combined'!$D73,'RAB Prices Short'!$E:$E,'All Prices combined'!$G73),IF($B73="RAB Long",SUMIFS('RAB Prices Long'!BH:BH,'RAB Prices Long'!$B:$B,'All Prices combined'!$D73,'RAB Prices Long'!$E:$E,'All Prices combined'!$G73)))),2)</f>
        <v>0</v>
      </c>
      <c r="BF73" s="2">
        <f>ROUND(IF($B73="Annuity",SUMIFS('Annuity Prices'!BI:BI,'Annuity Prices'!$B:$B,$D73,'Annuity Prices'!$E:$E,$G73),IF($B73="RAB Short",SUMIFS('RAB Prices Short'!BI:BI,'RAB Prices Short'!$B:$B,'All Prices combined'!$D73,'RAB Prices Short'!$E:$E,'All Prices combined'!$G73),IF($B73="RAB Long",SUMIFS('RAB Prices Long'!BI:BI,'RAB Prices Long'!$B:$B,'All Prices combined'!$D73,'RAB Prices Long'!$E:$E,'All Prices combined'!$G73)))),2)</f>
        <v>0</v>
      </c>
      <c r="BG73" s="2">
        <f>ROUND(IF($B73="Annuity",SUMIFS('Annuity Prices'!BJ:BJ,'Annuity Prices'!$B:$B,$D73,'Annuity Prices'!$E:$E,$G73),IF($B73="RAB Short",SUMIFS('RAB Prices Short'!BJ:BJ,'RAB Prices Short'!$B:$B,'All Prices combined'!$D73,'RAB Prices Short'!$E:$E,'All Prices combined'!$G73),IF($B73="RAB Long",SUMIFS('RAB Prices Long'!BJ:BJ,'RAB Prices Long'!$B:$B,'All Prices combined'!$D73,'RAB Prices Long'!$E:$E,'All Prices combined'!$G73)))),2)</f>
        <v>0</v>
      </c>
      <c r="BH73" s="2">
        <f>ROUND(IF($B73="Annuity",SUMIFS('Annuity Prices'!BK:BK,'Annuity Prices'!$B:$B,$D73,'Annuity Prices'!$E:$E,$G73),IF($B73="RAB Short",SUMIFS('RAB Prices Short'!BK:BK,'RAB Prices Short'!$B:$B,'All Prices combined'!$D73,'RAB Prices Short'!$E:$E,'All Prices combined'!$G73),IF($B73="RAB Long",SUMIFS('RAB Prices Long'!BK:BK,'RAB Prices Long'!$B:$B,'All Prices combined'!$D73,'RAB Prices Long'!$E:$E,'All Prices combined'!$G73)))),2)</f>
        <v>0</v>
      </c>
      <c r="BI73" s="2">
        <f>ROUND(IF($B73="Annuity",SUMIFS('Annuity Prices'!BL:BL,'Annuity Prices'!$B:$B,$D73,'Annuity Prices'!$E:$E,$G73),IF($B73="RAB Short",SUMIFS('RAB Prices Short'!BL:BL,'RAB Prices Short'!$B:$B,'All Prices combined'!$D73,'RAB Prices Short'!$E:$E,'All Prices combined'!$G73),IF($B73="RAB Long",SUMIFS('RAB Prices Long'!BL:BL,'RAB Prices Long'!$B:$B,'All Prices combined'!$D73,'RAB Prices Long'!$E:$E,'All Prices combined'!$G73)))),2)</f>
        <v>0</v>
      </c>
      <c r="BJ73" s="2">
        <f>ROUND(IF($B73="Annuity",SUMIFS('Annuity Prices'!BM:BM,'Annuity Prices'!$B:$B,$D73,'Annuity Prices'!$E:$E,$G73),IF($B73="RAB Short",SUMIFS('RAB Prices Short'!BM:BM,'RAB Prices Short'!$B:$B,'All Prices combined'!$D73,'RAB Prices Short'!$E:$E,'All Prices combined'!$G73),IF($B73="RAB Long",SUMIFS('RAB Prices Long'!BM:BM,'RAB Prices Long'!$B:$B,'All Prices combined'!$D73,'RAB Prices Long'!$E:$E,'All Prices combined'!$G73)))),2)</f>
        <v>0</v>
      </c>
      <c r="BK73" s="2">
        <f>ROUND(IF($B73="Annuity",SUMIFS('Annuity Prices'!BN:BN,'Annuity Prices'!$B:$B,$D73,'Annuity Prices'!$E:$E,$G73),IF($B73="RAB Short",SUMIFS('RAB Prices Short'!BN:BN,'RAB Prices Short'!$B:$B,'All Prices combined'!$D73,'RAB Prices Short'!$E:$E,'All Prices combined'!$G73),IF($B73="RAB Long",SUMIFS('RAB Prices Long'!BN:BN,'RAB Prices Long'!$B:$B,'All Prices combined'!$D73,'RAB Prices Long'!$E:$E,'All Prices combined'!$G73)))),2)</f>
        <v>0</v>
      </c>
      <c r="BL73" s="2">
        <f>ROUND(IF($B73="Annuity",SUMIFS('Annuity Prices'!BO:BO,'Annuity Prices'!$B:$B,$D73,'Annuity Prices'!$E:$E,$G73),IF($B73="RAB Short",SUMIFS('RAB Prices Short'!BO:BO,'RAB Prices Short'!$B:$B,'All Prices combined'!$D73,'RAB Prices Short'!$E:$E,'All Prices combined'!$G73),IF($B73="RAB Long",SUMIFS('RAB Prices Long'!BO:BO,'RAB Prices Long'!$B:$B,'All Prices combined'!$D73,'RAB Prices Long'!$E:$E,'All Prices combined'!$G73)))),2)</f>
        <v>0</v>
      </c>
      <c r="BM73" s="2">
        <f>ROUND(IF($B73="Annuity",SUMIFS('Annuity Prices'!BP:BP,'Annuity Prices'!$B:$B,$D73,'Annuity Prices'!$E:$E,$G73),IF($B73="RAB Short",SUMIFS('RAB Prices Short'!BP:BP,'RAB Prices Short'!$B:$B,'All Prices combined'!$D73,'RAB Prices Short'!$E:$E,'All Prices combined'!$G73),IF($B73="RAB Long",SUMIFS('RAB Prices Long'!BP:BP,'RAB Prices Long'!$B:$B,'All Prices combined'!$D73,'RAB Prices Long'!$E:$E,'All Prices combined'!$G73)))),2)</f>
        <v>0</v>
      </c>
      <c r="BN73" s="2">
        <f>ROUND(IF($B73="Annuity",SUMIFS('Annuity Prices'!BQ:BQ,'Annuity Prices'!$B:$B,$D73,'Annuity Prices'!$E:$E,$G73),IF($B73="RAB Short",SUMIFS('RAB Prices Short'!BQ:BQ,'RAB Prices Short'!$B:$B,'All Prices combined'!$D73,'RAB Prices Short'!$E:$E,'All Prices combined'!$G73),IF($B73="RAB Long",SUMIFS('RAB Prices Long'!BQ:BQ,'RAB Prices Long'!$B:$B,'All Prices combined'!$D73,'RAB Prices Long'!$E:$E,'All Prices combined'!$G73)))),2)</f>
        <v>0</v>
      </c>
      <c r="BO73" s="2">
        <f>ROUND(IF($B73="Annuity",SUMIFS('Annuity Prices'!BR:BR,'Annuity Prices'!$B:$B,$D73,'Annuity Prices'!$E:$E,$G73),IF($B73="RAB Short",SUMIFS('RAB Prices Short'!BR:BR,'RAB Prices Short'!$B:$B,'All Prices combined'!$D73,'RAB Prices Short'!$E:$E,'All Prices combined'!$G73),IF($B73="RAB Long",SUMIFS('RAB Prices Long'!BR:BR,'RAB Prices Long'!$B:$B,'All Prices combined'!$D73,'RAB Prices Long'!$E:$E,'All Prices combined'!$G73)))),2)</f>
        <v>0</v>
      </c>
      <c r="BP73" s="2">
        <f>ROUND(IF($B73="Annuity",SUMIFS('Annuity Prices'!BS:BS,'Annuity Prices'!$B:$B,$D73,'Annuity Prices'!$E:$E,$G73),IF($B73="RAB Short",SUMIFS('RAB Prices Short'!BS:BS,'RAB Prices Short'!$B:$B,'All Prices combined'!$D73,'RAB Prices Short'!$E:$E,'All Prices combined'!$G73),IF($B73="RAB Long",SUMIFS('RAB Prices Long'!BS:BS,'RAB Prices Long'!$B:$B,'All Prices combined'!$D73,'RAB Prices Long'!$E:$E,'All Prices combined'!$G73)))),2)</f>
        <v>0</v>
      </c>
      <c r="BQ73" s="2">
        <f>ROUND(IF($B73="Annuity",SUMIFS('Annuity Prices'!BT:BT,'Annuity Prices'!$B:$B,$D73,'Annuity Prices'!$E:$E,$G73),IF($B73="RAB Short",SUMIFS('RAB Prices Short'!BT:BT,'RAB Prices Short'!$B:$B,'All Prices combined'!$D73,'RAB Prices Short'!$E:$E,'All Prices combined'!$G73),IF($B73="RAB Long",SUMIFS('RAB Prices Long'!BT:BT,'RAB Prices Long'!$B:$B,'All Prices combined'!$D73,'RAB Prices Long'!$E:$E,'All Prices combined'!$G73)))),2)</f>
        <v>0</v>
      </c>
      <c r="BR73" s="2">
        <f>ROUND(IF($B73="Annuity",SUMIFS('Annuity Prices'!BU:BU,'Annuity Prices'!$B:$B,$D73,'Annuity Prices'!$E:$E,$G73),IF($B73="RAB Short",SUMIFS('RAB Prices Short'!BU:BU,'RAB Prices Short'!$B:$B,'All Prices combined'!$D73,'RAB Prices Short'!$E:$E,'All Prices combined'!$G73),IF($B73="RAB Long",SUMIFS('RAB Prices Long'!BU:BU,'RAB Prices Long'!$B:$B,'All Prices combined'!$D73,'RAB Prices Long'!$E:$E,'All Prices combined'!$G73)))),2)</f>
        <v>0</v>
      </c>
      <c r="BS73" s="2">
        <f>ROUND(IF($B73="Annuity",SUMIFS('Annuity Prices'!BV:BV,'Annuity Prices'!$B:$B,$D73,'Annuity Prices'!$E:$E,$G73),IF($B73="RAB Short",SUMIFS('RAB Prices Short'!BV:BV,'RAB Prices Short'!$B:$B,'All Prices combined'!$D73,'RAB Prices Short'!$E:$E,'All Prices combined'!$G73),IF($B73="RAB Long",SUMIFS('RAB Prices Long'!BV:BV,'RAB Prices Long'!$B:$B,'All Prices combined'!$D73,'RAB Prices Long'!$E:$E,'All Prices combined'!$G73)))),2)</f>
        <v>0</v>
      </c>
      <c r="BT73" s="2">
        <f>ROUND(IF($B73="Annuity",SUMIFS('Annuity Prices'!BW:BW,'Annuity Prices'!$B:$B,$D73,'Annuity Prices'!$E:$E,$G73),IF($B73="RAB Short",SUMIFS('RAB Prices Short'!BW:BW,'RAB Prices Short'!$B:$B,'All Prices combined'!$D73,'RAB Prices Short'!$E:$E,'All Prices combined'!$G73),IF($B73="RAB Long",SUMIFS('RAB Prices Long'!BW:BW,'RAB Prices Long'!$B:$B,'All Prices combined'!$D73,'RAB Prices Long'!$E:$E,'All Prices combined'!$G73)))),2)</f>
        <v>0</v>
      </c>
      <c r="BU73" s="2">
        <f>ROUND(IF($B73="Annuity",SUMIFS('Annuity Prices'!BX:BX,'Annuity Prices'!$B:$B,$D73,'Annuity Prices'!$E:$E,$G73),IF($B73="RAB Short",SUMIFS('RAB Prices Short'!BX:BX,'RAB Prices Short'!$B:$B,'All Prices combined'!$D73,'RAB Prices Short'!$E:$E,'All Prices combined'!$G73),IF($B73="RAB Long",SUMIFS('RAB Prices Long'!BX:BX,'RAB Prices Long'!$B:$B,'All Prices combined'!$D73,'RAB Prices Long'!$E:$E,'All Prices combined'!$G73)))),2)</f>
        <v>0</v>
      </c>
    </row>
    <row r="74" spans="2:73" x14ac:dyDescent="0.25">
      <c r="B74" t="s">
        <v>37</v>
      </c>
      <c r="C74" s="1"/>
      <c r="D74" s="1"/>
      <c r="E74" s="1" t="s">
        <v>169</v>
      </c>
      <c r="F74" s="1"/>
      <c r="G74" s="1" t="s">
        <v>171</v>
      </c>
      <c r="H74" s="1"/>
      <c r="I74" s="2">
        <f>ROUND(IF($B74="Annuity",SUMIFS('Annuity Prices'!L:L,'Annuity Prices'!$B:$B,$D74,'Annuity Prices'!$E:$E,$G74),IF($B74="RAB Short",SUMIFS('RAB Prices Short'!L:L,'RAB Prices Short'!$B:$B,'All Prices combined'!$D74,'RAB Prices Short'!$E:$E,'All Prices combined'!$G74),IF($B74="RAB Long",SUMIFS('RAB Prices Long'!L:L,'RAB Prices Long'!$B:$B,'All Prices combined'!$D74,'RAB Prices Long'!$E:$E,'All Prices combined'!$G74)))),2)</f>
        <v>0</v>
      </c>
      <c r="J74" s="2">
        <f>ROUND(IF($B74="Annuity",SUMIFS('Annuity Prices'!M:M,'Annuity Prices'!$B:$B,$D74,'Annuity Prices'!$E:$E,$G74),IF($B74="RAB Short",SUMIFS('RAB Prices Short'!M:M,'RAB Prices Short'!$B:$B,'All Prices combined'!$D74,'RAB Prices Short'!$E:$E,'All Prices combined'!$G74),IF($B74="RAB Long",SUMIFS('RAB Prices Long'!M:M,'RAB Prices Long'!$B:$B,'All Prices combined'!$D74,'RAB Prices Long'!$E:$E,'All Prices combined'!$G74)))),2)</f>
        <v>0</v>
      </c>
      <c r="K74" s="2">
        <f>ROUND(IF($B74="Annuity",SUMIFS('Annuity Prices'!N:N,'Annuity Prices'!$B:$B,$D74,'Annuity Prices'!$E:$E,$G74),IF($B74="RAB Short",SUMIFS('RAB Prices Short'!N:N,'RAB Prices Short'!$B:$B,'All Prices combined'!$D74,'RAB Prices Short'!$E:$E,'All Prices combined'!$G74),IF($B74="RAB Long",SUMIFS('RAB Prices Long'!N:N,'RAB Prices Long'!$B:$B,'All Prices combined'!$D74,'RAB Prices Long'!$E:$E,'All Prices combined'!$G74)))),2)</f>
        <v>0</v>
      </c>
      <c r="L74" s="2">
        <f>ROUND(IF($B74="Annuity",SUMIFS('Annuity Prices'!O:O,'Annuity Prices'!$B:$B,$D74,'Annuity Prices'!$E:$E,$G74),IF($B74="RAB Short",SUMIFS('RAB Prices Short'!O:O,'RAB Prices Short'!$B:$B,'All Prices combined'!$D74,'RAB Prices Short'!$E:$E,'All Prices combined'!$G74),IF($B74="RAB Long",SUMIFS('RAB Prices Long'!O:O,'RAB Prices Long'!$B:$B,'All Prices combined'!$D74,'RAB Prices Long'!$E:$E,'All Prices combined'!$G74)))),2)</f>
        <v>0</v>
      </c>
      <c r="M74" s="2">
        <f>ROUND(IF($B74="Annuity",SUMIFS('Annuity Prices'!P:P,'Annuity Prices'!$B:$B,$D74,'Annuity Prices'!$E:$E,$G74),IF($B74="RAB Short",SUMIFS('RAB Prices Short'!P:P,'RAB Prices Short'!$B:$B,'All Prices combined'!$D74,'RAB Prices Short'!$E:$E,'All Prices combined'!$G74),IF($B74="RAB Long",SUMIFS('RAB Prices Long'!P:P,'RAB Prices Long'!$B:$B,'All Prices combined'!$D74,'RAB Prices Long'!$E:$E,'All Prices combined'!$G74)))),2)</f>
        <v>0</v>
      </c>
      <c r="N74" s="2">
        <f>ROUND(IF($B74="Annuity",SUMIFS('Annuity Prices'!Q:Q,'Annuity Prices'!$B:$B,$D74,'Annuity Prices'!$E:$E,$G74),IF($B74="RAB Short",SUMIFS('RAB Prices Short'!Q:Q,'RAB Prices Short'!$B:$B,'All Prices combined'!$D74,'RAB Prices Short'!$E:$E,'All Prices combined'!$G74),IF($B74="RAB Long",SUMIFS('RAB Prices Long'!Q:Q,'RAB Prices Long'!$B:$B,'All Prices combined'!$D74,'RAB Prices Long'!$E:$E,'All Prices combined'!$G74)))),2)</f>
        <v>0</v>
      </c>
      <c r="O74" s="2">
        <f>ROUND(IF($B74="Annuity",SUMIFS('Annuity Prices'!R:R,'Annuity Prices'!$B:$B,$D74,'Annuity Prices'!$E:$E,$G74),IF($B74="RAB Short",SUMIFS('RAB Prices Short'!R:R,'RAB Prices Short'!$B:$B,'All Prices combined'!$D74,'RAB Prices Short'!$E:$E,'All Prices combined'!$G74),IF($B74="RAB Long",SUMIFS('RAB Prices Long'!R:R,'RAB Prices Long'!$B:$B,'All Prices combined'!$D74,'RAB Prices Long'!$E:$E,'All Prices combined'!$G74)))),2)</f>
        <v>0</v>
      </c>
      <c r="P74" s="2">
        <f>ROUND(IF($B74="Annuity",SUMIFS('Annuity Prices'!S:S,'Annuity Prices'!$B:$B,$D74,'Annuity Prices'!$E:$E,$G74),IF($B74="RAB Short",SUMIFS('RAB Prices Short'!S:S,'RAB Prices Short'!$B:$B,'All Prices combined'!$D74,'RAB Prices Short'!$E:$E,'All Prices combined'!$G74),IF($B74="RAB Long",SUMIFS('RAB Prices Long'!S:S,'RAB Prices Long'!$B:$B,'All Prices combined'!$D74,'RAB Prices Long'!$E:$E,'All Prices combined'!$G74)))),2)</f>
        <v>0</v>
      </c>
      <c r="Q74" s="2">
        <f>ROUND(IF($B74="Annuity",SUMIFS('Annuity Prices'!T:T,'Annuity Prices'!$B:$B,$D74,'Annuity Prices'!$E:$E,$G74),IF($B74="RAB Short",SUMIFS('RAB Prices Short'!T:T,'RAB Prices Short'!$B:$B,'All Prices combined'!$D74,'RAB Prices Short'!$E:$E,'All Prices combined'!$G74),IF($B74="RAB Long",SUMIFS('RAB Prices Long'!T:T,'RAB Prices Long'!$B:$B,'All Prices combined'!$D74,'RAB Prices Long'!$E:$E,'All Prices combined'!$G74)))),2)</f>
        <v>0</v>
      </c>
      <c r="R74" s="2">
        <f>ROUND(IF($B74="Annuity",SUMIFS('Annuity Prices'!U:U,'Annuity Prices'!$B:$B,$D74,'Annuity Prices'!$E:$E,$G74),IF($B74="RAB Short",SUMIFS('RAB Prices Short'!U:U,'RAB Prices Short'!$B:$B,'All Prices combined'!$D74,'RAB Prices Short'!$E:$E,'All Prices combined'!$G74),IF($B74="RAB Long",SUMIFS('RAB Prices Long'!U:U,'RAB Prices Long'!$B:$B,'All Prices combined'!$D74,'RAB Prices Long'!$E:$E,'All Prices combined'!$G74)))),2)</f>
        <v>0</v>
      </c>
      <c r="S74" s="2">
        <f>ROUND(IF($B74="Annuity",SUMIFS('Annuity Prices'!V:V,'Annuity Prices'!$B:$B,$D74,'Annuity Prices'!$E:$E,$G74),IF($B74="RAB Short",SUMIFS('RAB Prices Short'!V:V,'RAB Prices Short'!$B:$B,'All Prices combined'!$D74,'RAB Prices Short'!$E:$E,'All Prices combined'!$G74),IF($B74="RAB Long",SUMIFS('RAB Prices Long'!V:V,'RAB Prices Long'!$B:$B,'All Prices combined'!$D74,'RAB Prices Long'!$E:$E,'All Prices combined'!$G74)))),2)</f>
        <v>0</v>
      </c>
      <c r="T74" s="2">
        <f>ROUND(IF($B74="Annuity",SUMIFS('Annuity Prices'!W:W,'Annuity Prices'!$B:$B,$D74,'Annuity Prices'!$E:$E,$G74),IF($B74="RAB Short",SUMIFS('RAB Prices Short'!W:W,'RAB Prices Short'!$B:$B,'All Prices combined'!$D74,'RAB Prices Short'!$E:$E,'All Prices combined'!$G74),IF($B74="RAB Long",SUMIFS('RAB Prices Long'!W:W,'RAB Prices Long'!$B:$B,'All Prices combined'!$D74,'RAB Prices Long'!$E:$E,'All Prices combined'!$G74)))),2)</f>
        <v>0</v>
      </c>
      <c r="U74" s="2">
        <f>ROUND(IF($B74="Annuity",SUMIFS('Annuity Prices'!X:X,'Annuity Prices'!$B:$B,$D74,'Annuity Prices'!$E:$E,$G74),IF($B74="RAB Short",SUMIFS('RAB Prices Short'!X:X,'RAB Prices Short'!$B:$B,'All Prices combined'!$D74,'RAB Prices Short'!$E:$E,'All Prices combined'!$G74),IF($B74="RAB Long",SUMIFS('RAB Prices Long'!X:X,'RAB Prices Long'!$B:$B,'All Prices combined'!$D74,'RAB Prices Long'!$E:$E,'All Prices combined'!$G74)))),2)</f>
        <v>0</v>
      </c>
      <c r="V74" s="2">
        <f>ROUND(IF($B74="Annuity",SUMIFS('Annuity Prices'!Y:Y,'Annuity Prices'!$B:$B,$D74,'Annuity Prices'!$E:$E,$G74),IF($B74="RAB Short",SUMIFS('RAB Prices Short'!Y:Y,'RAB Prices Short'!$B:$B,'All Prices combined'!$D74,'RAB Prices Short'!$E:$E,'All Prices combined'!$G74),IF($B74="RAB Long",SUMIFS('RAB Prices Long'!Y:Y,'RAB Prices Long'!$B:$B,'All Prices combined'!$D74,'RAB Prices Long'!$E:$E,'All Prices combined'!$G74)))),2)</f>
        <v>0</v>
      </c>
      <c r="W74" s="2">
        <f>ROUND(IF($B74="Annuity",SUMIFS('Annuity Prices'!Z:Z,'Annuity Prices'!$B:$B,$D74,'Annuity Prices'!$E:$E,$G74),IF($B74="RAB Short",SUMIFS('RAB Prices Short'!Z:Z,'RAB Prices Short'!$B:$B,'All Prices combined'!$D74,'RAB Prices Short'!$E:$E,'All Prices combined'!$G74),IF($B74="RAB Long",SUMIFS('RAB Prices Long'!Z:Z,'RAB Prices Long'!$B:$B,'All Prices combined'!$D74,'RAB Prices Long'!$E:$E,'All Prices combined'!$G74)))),2)</f>
        <v>0</v>
      </c>
      <c r="X74" s="2">
        <f>ROUND(IF($B74="Annuity",SUMIFS('Annuity Prices'!AA:AA,'Annuity Prices'!$B:$B,$D74,'Annuity Prices'!$E:$E,$G74),IF($B74="RAB Short",SUMIFS('RAB Prices Short'!AA:AA,'RAB Prices Short'!$B:$B,'All Prices combined'!$D74,'RAB Prices Short'!$E:$E,'All Prices combined'!$G74),IF($B74="RAB Long",SUMIFS('RAB Prices Long'!AA:AA,'RAB Prices Long'!$B:$B,'All Prices combined'!$D74,'RAB Prices Long'!$E:$E,'All Prices combined'!$G74)))),2)</f>
        <v>0</v>
      </c>
      <c r="Y74" s="2">
        <f>ROUND(IF($B74="Annuity",SUMIFS('Annuity Prices'!AB:AB,'Annuity Prices'!$B:$B,$D74,'Annuity Prices'!$E:$E,$G74),IF($B74="RAB Short",SUMIFS('RAB Prices Short'!AB:AB,'RAB Prices Short'!$B:$B,'All Prices combined'!$D74,'RAB Prices Short'!$E:$E,'All Prices combined'!$G74),IF($B74="RAB Long",SUMIFS('RAB Prices Long'!AB:AB,'RAB Prices Long'!$B:$B,'All Prices combined'!$D74,'RAB Prices Long'!$E:$E,'All Prices combined'!$G74)))),2)</f>
        <v>0</v>
      </c>
      <c r="Z74" s="2">
        <f>ROUND(IF($B74="Annuity",SUMIFS('Annuity Prices'!AC:AC,'Annuity Prices'!$B:$B,$D74,'Annuity Prices'!$E:$E,$G74),IF($B74="RAB Short",SUMIFS('RAB Prices Short'!AC:AC,'RAB Prices Short'!$B:$B,'All Prices combined'!$D74,'RAB Prices Short'!$E:$E,'All Prices combined'!$G74),IF($B74="RAB Long",SUMIFS('RAB Prices Long'!AC:AC,'RAB Prices Long'!$B:$B,'All Prices combined'!$D74,'RAB Prices Long'!$E:$E,'All Prices combined'!$G74)))),2)</f>
        <v>0</v>
      </c>
      <c r="AA74" s="2">
        <f>ROUND(IF($B74="Annuity",SUMIFS('Annuity Prices'!AD:AD,'Annuity Prices'!$B:$B,$D74,'Annuity Prices'!$E:$E,$G74),IF($B74="RAB Short",SUMIFS('RAB Prices Short'!AD:AD,'RAB Prices Short'!$B:$B,'All Prices combined'!$D74,'RAB Prices Short'!$E:$E,'All Prices combined'!$G74),IF($B74="RAB Long",SUMIFS('RAB Prices Long'!AD:AD,'RAB Prices Long'!$B:$B,'All Prices combined'!$D74,'RAB Prices Long'!$E:$E,'All Prices combined'!$G74)))),2)</f>
        <v>0</v>
      </c>
      <c r="AB74" s="2">
        <f>ROUND(IF($B74="Annuity",SUMIFS('Annuity Prices'!AE:AE,'Annuity Prices'!$B:$B,$D74,'Annuity Prices'!$E:$E,$G74),IF($B74="RAB Short",SUMIFS('RAB Prices Short'!AE:AE,'RAB Prices Short'!$B:$B,'All Prices combined'!$D74,'RAB Prices Short'!$E:$E,'All Prices combined'!$G74),IF($B74="RAB Long",SUMIFS('RAB Prices Long'!AE:AE,'RAB Prices Long'!$B:$B,'All Prices combined'!$D74,'RAB Prices Long'!$E:$E,'All Prices combined'!$G74)))),2)</f>
        <v>0</v>
      </c>
      <c r="AC74" s="2">
        <f>ROUND(IF($B74="Annuity",SUMIFS('Annuity Prices'!AF:AF,'Annuity Prices'!$B:$B,$D74,'Annuity Prices'!$E:$E,$G74),IF($B74="RAB Short",SUMIFS('RAB Prices Short'!AF:AF,'RAB Prices Short'!$B:$B,'All Prices combined'!$D74,'RAB Prices Short'!$E:$E,'All Prices combined'!$G74),IF($B74="RAB Long",SUMIFS('RAB Prices Long'!AF:AF,'RAB Prices Long'!$B:$B,'All Prices combined'!$D74,'RAB Prices Long'!$E:$E,'All Prices combined'!$G74)))),2)</f>
        <v>0</v>
      </c>
      <c r="AD74" s="2">
        <f>ROUND(IF($B74="Annuity",SUMIFS('Annuity Prices'!AG:AG,'Annuity Prices'!$B:$B,$D74,'Annuity Prices'!$E:$E,$G74),IF($B74="RAB Short",SUMIFS('RAB Prices Short'!AG:AG,'RAB Prices Short'!$B:$B,'All Prices combined'!$D74,'RAB Prices Short'!$E:$E,'All Prices combined'!$G74),IF($B74="RAB Long",SUMIFS('RAB Prices Long'!AG:AG,'RAB Prices Long'!$B:$B,'All Prices combined'!$D74,'RAB Prices Long'!$E:$E,'All Prices combined'!$G74)))),2)</f>
        <v>0</v>
      </c>
      <c r="AE74" s="2">
        <f>ROUND(IF($B74="Annuity",SUMIFS('Annuity Prices'!AH:AH,'Annuity Prices'!$B:$B,$D74,'Annuity Prices'!$E:$E,$G74),IF($B74="RAB Short",SUMIFS('RAB Prices Short'!AH:AH,'RAB Prices Short'!$B:$B,'All Prices combined'!$D74,'RAB Prices Short'!$E:$E,'All Prices combined'!$G74),IF($B74="RAB Long",SUMIFS('RAB Prices Long'!AH:AH,'RAB Prices Long'!$B:$B,'All Prices combined'!$D74,'RAB Prices Long'!$E:$E,'All Prices combined'!$G74)))),2)</f>
        <v>0</v>
      </c>
      <c r="AF74" s="2">
        <f>ROUND(IF($B74="Annuity",SUMIFS('Annuity Prices'!AI:AI,'Annuity Prices'!$B:$B,$D74,'Annuity Prices'!$E:$E,$G74),IF($B74="RAB Short",SUMIFS('RAB Prices Short'!AI:AI,'RAB Prices Short'!$B:$B,'All Prices combined'!$D74,'RAB Prices Short'!$E:$E,'All Prices combined'!$G74),IF($B74="RAB Long",SUMIFS('RAB Prices Long'!AI:AI,'RAB Prices Long'!$B:$B,'All Prices combined'!$D74,'RAB Prices Long'!$E:$E,'All Prices combined'!$G74)))),2)</f>
        <v>0</v>
      </c>
      <c r="AG74" s="2">
        <f>ROUND(IF($B74="Annuity",SUMIFS('Annuity Prices'!AJ:AJ,'Annuity Prices'!$B:$B,$D74,'Annuity Prices'!$E:$E,$G74),IF($B74="RAB Short",SUMIFS('RAB Prices Short'!AJ:AJ,'RAB Prices Short'!$B:$B,'All Prices combined'!$D74,'RAB Prices Short'!$E:$E,'All Prices combined'!$G74),IF($B74="RAB Long",SUMIFS('RAB Prices Long'!AJ:AJ,'RAB Prices Long'!$B:$B,'All Prices combined'!$D74,'RAB Prices Long'!$E:$E,'All Prices combined'!$G74)))),2)</f>
        <v>0</v>
      </c>
      <c r="AH74" s="2">
        <f>ROUND(IF($B74="Annuity",SUMIFS('Annuity Prices'!AK:AK,'Annuity Prices'!$B:$B,$D74,'Annuity Prices'!$E:$E,$G74),IF($B74="RAB Short",SUMIFS('RAB Prices Short'!AK:AK,'RAB Prices Short'!$B:$B,'All Prices combined'!$D74,'RAB Prices Short'!$E:$E,'All Prices combined'!$G74),IF($B74="RAB Long",SUMIFS('RAB Prices Long'!AK:AK,'RAB Prices Long'!$B:$B,'All Prices combined'!$D74,'RAB Prices Long'!$E:$E,'All Prices combined'!$G74)))),2)</f>
        <v>0</v>
      </c>
      <c r="AI74" s="2">
        <f>ROUND(IF($B74="Annuity",SUMIFS('Annuity Prices'!AL:AL,'Annuity Prices'!$B:$B,$D74,'Annuity Prices'!$E:$E,$G74),IF($B74="RAB Short",SUMIFS('RAB Prices Short'!AL:AL,'RAB Prices Short'!$B:$B,'All Prices combined'!$D74,'RAB Prices Short'!$E:$E,'All Prices combined'!$G74),IF($B74="RAB Long",SUMIFS('RAB Prices Long'!AL:AL,'RAB Prices Long'!$B:$B,'All Prices combined'!$D74,'RAB Prices Long'!$E:$E,'All Prices combined'!$G74)))),2)</f>
        <v>0</v>
      </c>
      <c r="AJ74" s="2">
        <f>ROUND(IF($B74="Annuity",SUMIFS('Annuity Prices'!AM:AM,'Annuity Prices'!$B:$B,$D74,'Annuity Prices'!$E:$E,$G74),IF($B74="RAB Short",SUMIFS('RAB Prices Short'!AM:AM,'RAB Prices Short'!$B:$B,'All Prices combined'!$D74,'RAB Prices Short'!$E:$E,'All Prices combined'!$G74),IF($B74="RAB Long",SUMIFS('RAB Prices Long'!AM:AM,'RAB Prices Long'!$B:$B,'All Prices combined'!$D74,'RAB Prices Long'!$E:$E,'All Prices combined'!$G74)))),2)</f>
        <v>0</v>
      </c>
      <c r="AK74" s="2">
        <f>ROUND(IF($B74="Annuity",SUMIFS('Annuity Prices'!AN:AN,'Annuity Prices'!$B:$B,$D74,'Annuity Prices'!$E:$E,$G74),IF($B74="RAB Short",SUMIFS('RAB Prices Short'!AN:AN,'RAB Prices Short'!$B:$B,'All Prices combined'!$D74,'RAB Prices Short'!$E:$E,'All Prices combined'!$G74),IF($B74="RAB Long",SUMIFS('RAB Prices Long'!AN:AN,'RAB Prices Long'!$B:$B,'All Prices combined'!$D74,'RAB Prices Long'!$E:$E,'All Prices combined'!$G74)))),2)</f>
        <v>0</v>
      </c>
      <c r="AL74" s="2">
        <f>ROUND(IF($B74="Annuity",SUMIFS('Annuity Prices'!AO:AO,'Annuity Prices'!$B:$B,$D74,'Annuity Prices'!$E:$E,$G74),IF($B74="RAB Short",SUMIFS('RAB Prices Short'!AO:AO,'RAB Prices Short'!$B:$B,'All Prices combined'!$D74,'RAB Prices Short'!$E:$E,'All Prices combined'!$G74),IF($B74="RAB Long",SUMIFS('RAB Prices Long'!AO:AO,'RAB Prices Long'!$B:$B,'All Prices combined'!$D74,'RAB Prices Long'!$E:$E,'All Prices combined'!$G74)))),2)</f>
        <v>0</v>
      </c>
      <c r="AM74" s="2">
        <f>ROUND(IF($B74="Annuity",SUMIFS('Annuity Prices'!AP:AP,'Annuity Prices'!$B:$B,$D74,'Annuity Prices'!$E:$E,$G74),IF($B74="RAB Short",SUMIFS('RAB Prices Short'!AP:AP,'RAB Prices Short'!$B:$B,'All Prices combined'!$D74,'RAB Prices Short'!$E:$E,'All Prices combined'!$G74),IF($B74="RAB Long",SUMIFS('RAB Prices Long'!AP:AP,'RAB Prices Long'!$B:$B,'All Prices combined'!$D74,'RAB Prices Long'!$E:$E,'All Prices combined'!$G74)))),2)</f>
        <v>0</v>
      </c>
      <c r="AN74" s="2">
        <f>ROUND(IF($B74="Annuity",SUMIFS('Annuity Prices'!AQ:AQ,'Annuity Prices'!$B:$B,$D74,'Annuity Prices'!$E:$E,$G74),IF($B74="RAB Short",SUMIFS('RAB Prices Short'!AQ:AQ,'RAB Prices Short'!$B:$B,'All Prices combined'!$D74,'RAB Prices Short'!$E:$E,'All Prices combined'!$G74),IF($B74="RAB Long",SUMIFS('RAB Prices Long'!AQ:AQ,'RAB Prices Long'!$B:$B,'All Prices combined'!$D74,'RAB Prices Long'!$E:$E,'All Prices combined'!$G74)))),2)</f>
        <v>0</v>
      </c>
      <c r="AO74" s="2">
        <f>ROUND(IF($B74="Annuity",SUMIFS('Annuity Prices'!AR:AR,'Annuity Prices'!$B:$B,$D74,'Annuity Prices'!$E:$E,$G74),IF($B74="RAB Short",SUMIFS('RAB Prices Short'!AR:AR,'RAB Prices Short'!$B:$B,'All Prices combined'!$D74,'RAB Prices Short'!$E:$E,'All Prices combined'!$G74),IF($B74="RAB Long",SUMIFS('RAB Prices Long'!AR:AR,'RAB Prices Long'!$B:$B,'All Prices combined'!$D74,'RAB Prices Long'!$E:$E,'All Prices combined'!$G74)))),2)</f>
        <v>0</v>
      </c>
      <c r="AP74" s="2">
        <f>ROUND(IF($B74="Annuity",SUMIFS('Annuity Prices'!AS:AS,'Annuity Prices'!$B:$B,$D74,'Annuity Prices'!$E:$E,$G74),IF($B74="RAB Short",SUMIFS('RAB Prices Short'!AS:AS,'RAB Prices Short'!$B:$B,'All Prices combined'!$D74,'RAB Prices Short'!$E:$E,'All Prices combined'!$G74),IF($B74="RAB Long",SUMIFS('RAB Prices Long'!AS:AS,'RAB Prices Long'!$B:$B,'All Prices combined'!$D74,'RAB Prices Long'!$E:$E,'All Prices combined'!$G74)))),2)</f>
        <v>0</v>
      </c>
      <c r="AQ74" s="2">
        <f>ROUND(IF($B74="Annuity",SUMIFS('Annuity Prices'!AT:AT,'Annuity Prices'!$B:$B,$D74,'Annuity Prices'!$E:$E,$G74),IF($B74="RAB Short",SUMIFS('RAB Prices Short'!AT:AT,'RAB Prices Short'!$B:$B,'All Prices combined'!$D74,'RAB Prices Short'!$E:$E,'All Prices combined'!$G74),IF($B74="RAB Long",SUMIFS('RAB Prices Long'!AT:AT,'RAB Prices Long'!$B:$B,'All Prices combined'!$D74,'RAB Prices Long'!$E:$E,'All Prices combined'!$G74)))),2)</f>
        <v>0</v>
      </c>
      <c r="AR74" s="2">
        <f>ROUND(IF($B74="Annuity",SUMIFS('Annuity Prices'!AU:AU,'Annuity Prices'!$B:$B,$D74,'Annuity Prices'!$E:$E,$G74),IF($B74="RAB Short",SUMIFS('RAB Prices Short'!AU:AU,'RAB Prices Short'!$B:$B,'All Prices combined'!$D74,'RAB Prices Short'!$E:$E,'All Prices combined'!$G74),IF($B74="RAB Long",SUMIFS('RAB Prices Long'!AU:AU,'RAB Prices Long'!$B:$B,'All Prices combined'!$D74,'RAB Prices Long'!$E:$E,'All Prices combined'!$G74)))),2)</f>
        <v>0</v>
      </c>
      <c r="AS74" s="2">
        <f>ROUND(IF($B74="Annuity",SUMIFS('Annuity Prices'!AV:AV,'Annuity Prices'!$B:$B,$D74,'Annuity Prices'!$E:$E,$G74),IF($B74="RAB Short",SUMIFS('RAB Prices Short'!AV:AV,'RAB Prices Short'!$B:$B,'All Prices combined'!$D74,'RAB Prices Short'!$E:$E,'All Prices combined'!$G74),IF($B74="RAB Long",SUMIFS('RAB Prices Long'!AV:AV,'RAB Prices Long'!$B:$B,'All Prices combined'!$D74,'RAB Prices Long'!$E:$E,'All Prices combined'!$G74)))),2)</f>
        <v>0</v>
      </c>
      <c r="AT74" s="2">
        <f>ROUND(IF($B74="Annuity",SUMIFS('Annuity Prices'!AW:AW,'Annuity Prices'!$B:$B,$D74,'Annuity Prices'!$E:$E,$G74),IF($B74="RAB Short",SUMIFS('RAB Prices Short'!AW:AW,'RAB Prices Short'!$B:$B,'All Prices combined'!$D74,'RAB Prices Short'!$E:$E,'All Prices combined'!$G74),IF($B74="RAB Long",SUMIFS('RAB Prices Long'!AW:AW,'RAB Prices Long'!$B:$B,'All Prices combined'!$D74,'RAB Prices Long'!$E:$E,'All Prices combined'!$G74)))),2)</f>
        <v>0</v>
      </c>
      <c r="AU74" s="2">
        <f>ROUND(IF($B74="Annuity",SUMIFS('Annuity Prices'!AX:AX,'Annuity Prices'!$B:$B,$D74,'Annuity Prices'!$E:$E,$G74),IF($B74="RAB Short",SUMIFS('RAB Prices Short'!AX:AX,'RAB Prices Short'!$B:$B,'All Prices combined'!$D74,'RAB Prices Short'!$E:$E,'All Prices combined'!$G74),IF($B74="RAB Long",SUMIFS('RAB Prices Long'!AX:AX,'RAB Prices Long'!$B:$B,'All Prices combined'!$D74,'RAB Prices Long'!$E:$E,'All Prices combined'!$G74)))),2)</f>
        <v>0</v>
      </c>
      <c r="AV74" s="2">
        <f>ROUND(IF($B74="Annuity",SUMIFS('Annuity Prices'!AY:AY,'Annuity Prices'!$B:$B,$D74,'Annuity Prices'!$E:$E,$G74),IF($B74="RAB Short",SUMIFS('RAB Prices Short'!AY:AY,'RAB Prices Short'!$B:$B,'All Prices combined'!$D74,'RAB Prices Short'!$E:$E,'All Prices combined'!$G74),IF($B74="RAB Long",SUMIFS('RAB Prices Long'!AY:AY,'RAB Prices Long'!$B:$B,'All Prices combined'!$D74,'RAB Prices Long'!$E:$E,'All Prices combined'!$G74)))),2)</f>
        <v>0</v>
      </c>
      <c r="AW74" s="2">
        <f>ROUND(IF($B74="Annuity",SUMIFS('Annuity Prices'!AZ:AZ,'Annuity Prices'!$B:$B,$D74,'Annuity Prices'!$E:$E,$G74),IF($B74="RAB Short",SUMIFS('RAB Prices Short'!AZ:AZ,'RAB Prices Short'!$B:$B,'All Prices combined'!$D74,'RAB Prices Short'!$E:$E,'All Prices combined'!$G74),IF($B74="RAB Long",SUMIFS('RAB Prices Long'!AZ:AZ,'RAB Prices Long'!$B:$B,'All Prices combined'!$D74,'RAB Prices Long'!$E:$E,'All Prices combined'!$G74)))),2)</f>
        <v>0</v>
      </c>
      <c r="AX74" s="2">
        <f>ROUND(IF($B74="Annuity",SUMIFS('Annuity Prices'!BA:BA,'Annuity Prices'!$B:$B,$D74,'Annuity Prices'!$E:$E,$G74),IF($B74="RAB Short",SUMIFS('RAB Prices Short'!BA:BA,'RAB Prices Short'!$B:$B,'All Prices combined'!$D74,'RAB Prices Short'!$E:$E,'All Prices combined'!$G74),IF($B74="RAB Long",SUMIFS('RAB Prices Long'!BA:BA,'RAB Prices Long'!$B:$B,'All Prices combined'!$D74,'RAB Prices Long'!$E:$E,'All Prices combined'!$G74)))),2)</f>
        <v>0</v>
      </c>
      <c r="AY74" s="2">
        <f>ROUND(IF($B74="Annuity",SUMIFS('Annuity Prices'!BB:BB,'Annuity Prices'!$B:$B,$D74,'Annuity Prices'!$E:$E,$G74),IF($B74="RAB Short",SUMIFS('RAB Prices Short'!BB:BB,'RAB Prices Short'!$B:$B,'All Prices combined'!$D74,'RAB Prices Short'!$E:$E,'All Prices combined'!$G74),IF($B74="RAB Long",SUMIFS('RAB Prices Long'!BB:BB,'RAB Prices Long'!$B:$B,'All Prices combined'!$D74,'RAB Prices Long'!$E:$E,'All Prices combined'!$G74)))),2)</f>
        <v>0</v>
      </c>
      <c r="AZ74" s="2">
        <f>ROUND(IF($B74="Annuity",SUMIFS('Annuity Prices'!BC:BC,'Annuity Prices'!$B:$B,$D74,'Annuity Prices'!$E:$E,$G74),IF($B74="RAB Short",SUMIFS('RAB Prices Short'!BC:BC,'RAB Prices Short'!$B:$B,'All Prices combined'!$D74,'RAB Prices Short'!$E:$E,'All Prices combined'!$G74),IF($B74="RAB Long",SUMIFS('RAB Prices Long'!BC:BC,'RAB Prices Long'!$B:$B,'All Prices combined'!$D74,'RAB Prices Long'!$E:$E,'All Prices combined'!$G74)))),2)</f>
        <v>0</v>
      </c>
      <c r="BA74" s="2">
        <f>ROUND(IF($B74="Annuity",SUMIFS('Annuity Prices'!BD:BD,'Annuity Prices'!$B:$B,$D74,'Annuity Prices'!$E:$E,$G74),IF($B74="RAB Short",SUMIFS('RAB Prices Short'!BD:BD,'RAB Prices Short'!$B:$B,'All Prices combined'!$D74,'RAB Prices Short'!$E:$E,'All Prices combined'!$G74),IF($B74="RAB Long",SUMIFS('RAB Prices Long'!BD:BD,'RAB Prices Long'!$B:$B,'All Prices combined'!$D74,'RAB Prices Long'!$E:$E,'All Prices combined'!$G74)))),2)</f>
        <v>0</v>
      </c>
      <c r="BB74" s="2">
        <f>ROUND(IF($B74="Annuity",SUMIFS('Annuity Prices'!BE:BE,'Annuity Prices'!$B:$B,$D74,'Annuity Prices'!$E:$E,$G74),IF($B74="RAB Short",SUMIFS('RAB Prices Short'!BE:BE,'RAB Prices Short'!$B:$B,'All Prices combined'!$D74,'RAB Prices Short'!$E:$E,'All Prices combined'!$G74),IF($B74="RAB Long",SUMIFS('RAB Prices Long'!BE:BE,'RAB Prices Long'!$B:$B,'All Prices combined'!$D74,'RAB Prices Long'!$E:$E,'All Prices combined'!$G74)))),2)</f>
        <v>0</v>
      </c>
      <c r="BC74" s="2">
        <f>ROUND(IF($B74="Annuity",SUMIFS('Annuity Prices'!BF:BF,'Annuity Prices'!$B:$B,$D74,'Annuity Prices'!$E:$E,$G74),IF($B74="RAB Short",SUMIFS('RAB Prices Short'!BF:BF,'RAB Prices Short'!$B:$B,'All Prices combined'!$D74,'RAB Prices Short'!$E:$E,'All Prices combined'!$G74),IF($B74="RAB Long",SUMIFS('RAB Prices Long'!BF:BF,'RAB Prices Long'!$B:$B,'All Prices combined'!$D74,'RAB Prices Long'!$E:$E,'All Prices combined'!$G74)))),2)</f>
        <v>0</v>
      </c>
      <c r="BD74" s="2">
        <f>ROUND(IF($B74="Annuity",SUMIFS('Annuity Prices'!BG:BG,'Annuity Prices'!$B:$B,$D74,'Annuity Prices'!$E:$E,$G74),IF($B74="RAB Short",SUMIFS('RAB Prices Short'!BG:BG,'RAB Prices Short'!$B:$B,'All Prices combined'!$D74,'RAB Prices Short'!$E:$E,'All Prices combined'!$G74),IF($B74="RAB Long",SUMIFS('RAB Prices Long'!BG:BG,'RAB Prices Long'!$B:$B,'All Prices combined'!$D74,'RAB Prices Long'!$E:$E,'All Prices combined'!$G74)))),2)</f>
        <v>0</v>
      </c>
      <c r="BE74" s="2">
        <f>ROUND(IF($B74="Annuity",SUMIFS('Annuity Prices'!BH:BH,'Annuity Prices'!$B:$B,$D74,'Annuity Prices'!$E:$E,$G74),IF($B74="RAB Short",SUMIFS('RAB Prices Short'!BH:BH,'RAB Prices Short'!$B:$B,'All Prices combined'!$D74,'RAB Prices Short'!$E:$E,'All Prices combined'!$G74),IF($B74="RAB Long",SUMIFS('RAB Prices Long'!BH:BH,'RAB Prices Long'!$B:$B,'All Prices combined'!$D74,'RAB Prices Long'!$E:$E,'All Prices combined'!$G74)))),2)</f>
        <v>0</v>
      </c>
      <c r="BF74" s="2">
        <f>ROUND(IF($B74="Annuity",SUMIFS('Annuity Prices'!BI:BI,'Annuity Prices'!$B:$B,$D74,'Annuity Prices'!$E:$E,$G74),IF($B74="RAB Short",SUMIFS('RAB Prices Short'!BI:BI,'RAB Prices Short'!$B:$B,'All Prices combined'!$D74,'RAB Prices Short'!$E:$E,'All Prices combined'!$G74),IF($B74="RAB Long",SUMIFS('RAB Prices Long'!BI:BI,'RAB Prices Long'!$B:$B,'All Prices combined'!$D74,'RAB Prices Long'!$E:$E,'All Prices combined'!$G74)))),2)</f>
        <v>0</v>
      </c>
      <c r="BG74" s="2">
        <f>ROUND(IF($B74="Annuity",SUMIFS('Annuity Prices'!BJ:BJ,'Annuity Prices'!$B:$B,$D74,'Annuity Prices'!$E:$E,$G74),IF($B74="RAB Short",SUMIFS('RAB Prices Short'!BJ:BJ,'RAB Prices Short'!$B:$B,'All Prices combined'!$D74,'RAB Prices Short'!$E:$E,'All Prices combined'!$G74),IF($B74="RAB Long",SUMIFS('RAB Prices Long'!BJ:BJ,'RAB Prices Long'!$B:$B,'All Prices combined'!$D74,'RAB Prices Long'!$E:$E,'All Prices combined'!$G74)))),2)</f>
        <v>0</v>
      </c>
      <c r="BH74" s="2">
        <f>ROUND(IF($B74="Annuity",SUMIFS('Annuity Prices'!BK:BK,'Annuity Prices'!$B:$B,$D74,'Annuity Prices'!$E:$E,$G74),IF($B74="RAB Short",SUMIFS('RAB Prices Short'!BK:BK,'RAB Prices Short'!$B:$B,'All Prices combined'!$D74,'RAB Prices Short'!$E:$E,'All Prices combined'!$G74),IF($B74="RAB Long",SUMIFS('RAB Prices Long'!BK:BK,'RAB Prices Long'!$B:$B,'All Prices combined'!$D74,'RAB Prices Long'!$E:$E,'All Prices combined'!$G74)))),2)</f>
        <v>0</v>
      </c>
      <c r="BI74" s="2">
        <f>ROUND(IF($B74="Annuity",SUMIFS('Annuity Prices'!BL:BL,'Annuity Prices'!$B:$B,$D74,'Annuity Prices'!$E:$E,$G74),IF($B74="RAB Short",SUMIFS('RAB Prices Short'!BL:BL,'RAB Prices Short'!$B:$B,'All Prices combined'!$D74,'RAB Prices Short'!$E:$E,'All Prices combined'!$G74),IF($B74="RAB Long",SUMIFS('RAB Prices Long'!BL:BL,'RAB Prices Long'!$B:$B,'All Prices combined'!$D74,'RAB Prices Long'!$E:$E,'All Prices combined'!$G74)))),2)</f>
        <v>0</v>
      </c>
      <c r="BJ74" s="2">
        <f>ROUND(IF($B74="Annuity",SUMIFS('Annuity Prices'!BM:BM,'Annuity Prices'!$B:$B,$D74,'Annuity Prices'!$E:$E,$G74),IF($B74="RAB Short",SUMIFS('RAB Prices Short'!BM:BM,'RAB Prices Short'!$B:$B,'All Prices combined'!$D74,'RAB Prices Short'!$E:$E,'All Prices combined'!$G74),IF($B74="RAB Long",SUMIFS('RAB Prices Long'!BM:BM,'RAB Prices Long'!$B:$B,'All Prices combined'!$D74,'RAB Prices Long'!$E:$E,'All Prices combined'!$G74)))),2)</f>
        <v>0</v>
      </c>
      <c r="BK74" s="2">
        <f>ROUND(IF($B74="Annuity",SUMIFS('Annuity Prices'!BN:BN,'Annuity Prices'!$B:$B,$D74,'Annuity Prices'!$E:$E,$G74),IF($B74="RAB Short",SUMIFS('RAB Prices Short'!BN:BN,'RAB Prices Short'!$B:$B,'All Prices combined'!$D74,'RAB Prices Short'!$E:$E,'All Prices combined'!$G74),IF($B74="RAB Long",SUMIFS('RAB Prices Long'!BN:BN,'RAB Prices Long'!$B:$B,'All Prices combined'!$D74,'RAB Prices Long'!$E:$E,'All Prices combined'!$G74)))),2)</f>
        <v>0</v>
      </c>
      <c r="BL74" s="2">
        <f>ROUND(IF($B74="Annuity",SUMIFS('Annuity Prices'!BO:BO,'Annuity Prices'!$B:$B,$D74,'Annuity Prices'!$E:$E,$G74),IF($B74="RAB Short",SUMIFS('RAB Prices Short'!BO:BO,'RAB Prices Short'!$B:$B,'All Prices combined'!$D74,'RAB Prices Short'!$E:$E,'All Prices combined'!$G74),IF($B74="RAB Long",SUMIFS('RAB Prices Long'!BO:BO,'RAB Prices Long'!$B:$B,'All Prices combined'!$D74,'RAB Prices Long'!$E:$E,'All Prices combined'!$G74)))),2)</f>
        <v>0</v>
      </c>
      <c r="BM74" s="2">
        <f>ROUND(IF($B74="Annuity",SUMIFS('Annuity Prices'!BP:BP,'Annuity Prices'!$B:$B,$D74,'Annuity Prices'!$E:$E,$G74),IF($B74="RAB Short",SUMIFS('RAB Prices Short'!BP:BP,'RAB Prices Short'!$B:$B,'All Prices combined'!$D74,'RAB Prices Short'!$E:$E,'All Prices combined'!$G74),IF($B74="RAB Long",SUMIFS('RAB Prices Long'!BP:BP,'RAB Prices Long'!$B:$B,'All Prices combined'!$D74,'RAB Prices Long'!$E:$E,'All Prices combined'!$G74)))),2)</f>
        <v>0</v>
      </c>
      <c r="BN74" s="2">
        <f>ROUND(IF($B74="Annuity",SUMIFS('Annuity Prices'!BQ:BQ,'Annuity Prices'!$B:$B,$D74,'Annuity Prices'!$E:$E,$G74),IF($B74="RAB Short",SUMIFS('RAB Prices Short'!BQ:BQ,'RAB Prices Short'!$B:$B,'All Prices combined'!$D74,'RAB Prices Short'!$E:$E,'All Prices combined'!$G74),IF($B74="RAB Long",SUMIFS('RAB Prices Long'!BQ:BQ,'RAB Prices Long'!$B:$B,'All Prices combined'!$D74,'RAB Prices Long'!$E:$E,'All Prices combined'!$G74)))),2)</f>
        <v>0</v>
      </c>
      <c r="BO74" s="2">
        <f>ROUND(IF($B74="Annuity",SUMIFS('Annuity Prices'!BR:BR,'Annuity Prices'!$B:$B,$D74,'Annuity Prices'!$E:$E,$G74),IF($B74="RAB Short",SUMIFS('RAB Prices Short'!BR:BR,'RAB Prices Short'!$B:$B,'All Prices combined'!$D74,'RAB Prices Short'!$E:$E,'All Prices combined'!$G74),IF($B74="RAB Long",SUMIFS('RAB Prices Long'!BR:BR,'RAB Prices Long'!$B:$B,'All Prices combined'!$D74,'RAB Prices Long'!$E:$E,'All Prices combined'!$G74)))),2)</f>
        <v>0</v>
      </c>
      <c r="BP74" s="2">
        <f>ROUND(IF($B74="Annuity",SUMIFS('Annuity Prices'!BS:BS,'Annuity Prices'!$B:$B,$D74,'Annuity Prices'!$E:$E,$G74),IF($B74="RAB Short",SUMIFS('RAB Prices Short'!BS:BS,'RAB Prices Short'!$B:$B,'All Prices combined'!$D74,'RAB Prices Short'!$E:$E,'All Prices combined'!$G74),IF($B74="RAB Long",SUMIFS('RAB Prices Long'!BS:BS,'RAB Prices Long'!$B:$B,'All Prices combined'!$D74,'RAB Prices Long'!$E:$E,'All Prices combined'!$G74)))),2)</f>
        <v>0</v>
      </c>
      <c r="BQ74" s="2">
        <f>ROUND(IF($B74="Annuity",SUMIFS('Annuity Prices'!BT:BT,'Annuity Prices'!$B:$B,$D74,'Annuity Prices'!$E:$E,$G74),IF($B74="RAB Short",SUMIFS('RAB Prices Short'!BT:BT,'RAB Prices Short'!$B:$B,'All Prices combined'!$D74,'RAB Prices Short'!$E:$E,'All Prices combined'!$G74),IF($B74="RAB Long",SUMIFS('RAB Prices Long'!BT:BT,'RAB Prices Long'!$B:$B,'All Prices combined'!$D74,'RAB Prices Long'!$E:$E,'All Prices combined'!$G74)))),2)</f>
        <v>0</v>
      </c>
      <c r="BR74" s="2">
        <f>ROUND(IF($B74="Annuity",SUMIFS('Annuity Prices'!BU:BU,'Annuity Prices'!$B:$B,$D74,'Annuity Prices'!$E:$E,$G74),IF($B74="RAB Short",SUMIFS('RAB Prices Short'!BU:BU,'RAB Prices Short'!$B:$B,'All Prices combined'!$D74,'RAB Prices Short'!$E:$E,'All Prices combined'!$G74),IF($B74="RAB Long",SUMIFS('RAB Prices Long'!BU:BU,'RAB Prices Long'!$B:$B,'All Prices combined'!$D74,'RAB Prices Long'!$E:$E,'All Prices combined'!$G74)))),2)</f>
        <v>0</v>
      </c>
      <c r="BS74" s="2">
        <f>ROUND(IF($B74="Annuity",SUMIFS('Annuity Prices'!BV:BV,'Annuity Prices'!$B:$B,$D74,'Annuity Prices'!$E:$E,$G74),IF($B74="RAB Short",SUMIFS('RAB Prices Short'!BV:BV,'RAB Prices Short'!$B:$B,'All Prices combined'!$D74,'RAB Prices Short'!$E:$E,'All Prices combined'!$G74),IF($B74="RAB Long",SUMIFS('RAB Prices Long'!BV:BV,'RAB Prices Long'!$B:$B,'All Prices combined'!$D74,'RAB Prices Long'!$E:$E,'All Prices combined'!$G74)))),2)</f>
        <v>0</v>
      </c>
      <c r="BT74" s="2">
        <f>ROUND(IF($B74="Annuity",SUMIFS('Annuity Prices'!BW:BW,'Annuity Prices'!$B:$B,$D74,'Annuity Prices'!$E:$E,$G74),IF($B74="RAB Short",SUMIFS('RAB Prices Short'!BW:BW,'RAB Prices Short'!$B:$B,'All Prices combined'!$D74,'RAB Prices Short'!$E:$E,'All Prices combined'!$G74),IF($B74="RAB Long",SUMIFS('RAB Prices Long'!BW:BW,'RAB Prices Long'!$B:$B,'All Prices combined'!$D74,'RAB Prices Long'!$E:$E,'All Prices combined'!$G74)))),2)</f>
        <v>0</v>
      </c>
      <c r="BU74" s="2">
        <f>ROUND(IF($B74="Annuity",SUMIFS('Annuity Prices'!BX:BX,'Annuity Prices'!$B:$B,$D74,'Annuity Prices'!$E:$E,$G74),IF($B74="RAB Short",SUMIFS('RAB Prices Short'!BX:BX,'RAB Prices Short'!$B:$B,'All Prices combined'!$D74,'RAB Prices Short'!$E:$E,'All Prices combined'!$G74),IF($B74="RAB Long",SUMIFS('RAB Prices Long'!BX:BX,'RAB Prices Long'!$B:$B,'All Prices combined'!$D74,'RAB Prices Long'!$E:$E,'All Prices combined'!$G74)))),2)</f>
        <v>0</v>
      </c>
    </row>
    <row r="75" spans="2:73" x14ac:dyDescent="0.25">
      <c r="B75" t="s">
        <v>37</v>
      </c>
      <c r="C75" s="1">
        <v>15</v>
      </c>
      <c r="D75" s="1"/>
      <c r="E75" s="1" t="s">
        <v>169</v>
      </c>
      <c r="F75" s="1">
        <v>15</v>
      </c>
      <c r="G75" s="1" t="s">
        <v>172</v>
      </c>
      <c r="H75" s="1"/>
      <c r="I75" s="2">
        <f>ROUND(IF($B75="Annuity",SUMIFS('Annuity Prices'!L:L,'Annuity Prices'!$B:$B,$D75,'Annuity Prices'!$E:$E,$G75),IF($B75="RAB Short",SUMIFS('RAB Prices Short'!L:L,'RAB Prices Short'!$B:$B,'All Prices combined'!$D75,'RAB Prices Short'!$E:$E,'All Prices combined'!$G75),IF($B75="RAB Long",SUMIFS('RAB Prices Long'!L:L,'RAB Prices Long'!$B:$B,'All Prices combined'!$D75,'RAB Prices Long'!$E:$E,'All Prices combined'!$G75)))),2)</f>
        <v>0</v>
      </c>
      <c r="J75" s="2">
        <f>ROUND(IF($B75="Annuity",SUMIFS('Annuity Prices'!M:M,'Annuity Prices'!$B:$B,$D75,'Annuity Prices'!$E:$E,$G75),IF($B75="RAB Short",SUMIFS('RAB Prices Short'!M:M,'RAB Prices Short'!$B:$B,'All Prices combined'!$D75,'RAB Prices Short'!$E:$E,'All Prices combined'!$G75),IF($B75="RAB Long",SUMIFS('RAB Prices Long'!M:M,'RAB Prices Long'!$B:$B,'All Prices combined'!$D75,'RAB Prices Long'!$E:$E,'All Prices combined'!$G75)))),2)</f>
        <v>0</v>
      </c>
      <c r="K75" s="2">
        <f>ROUND(IF($B75="Annuity",SUMIFS('Annuity Prices'!N:N,'Annuity Prices'!$B:$B,$D75,'Annuity Prices'!$E:$E,$G75),IF($B75="RAB Short",SUMIFS('RAB Prices Short'!N:N,'RAB Prices Short'!$B:$B,'All Prices combined'!$D75,'RAB Prices Short'!$E:$E,'All Prices combined'!$G75),IF($B75="RAB Long",SUMIFS('RAB Prices Long'!N:N,'RAB Prices Long'!$B:$B,'All Prices combined'!$D75,'RAB Prices Long'!$E:$E,'All Prices combined'!$G75)))),2)</f>
        <v>0</v>
      </c>
      <c r="L75" s="2">
        <f>ROUND(IF($B75="Annuity",SUMIFS('Annuity Prices'!O:O,'Annuity Prices'!$B:$B,$D75,'Annuity Prices'!$E:$E,$G75),IF($B75="RAB Short",SUMIFS('RAB Prices Short'!O:O,'RAB Prices Short'!$B:$B,'All Prices combined'!$D75,'RAB Prices Short'!$E:$E,'All Prices combined'!$G75),IF($B75="RAB Long",SUMIFS('RAB Prices Long'!O:O,'RAB Prices Long'!$B:$B,'All Prices combined'!$D75,'RAB Prices Long'!$E:$E,'All Prices combined'!$G75)))),2)</f>
        <v>0</v>
      </c>
      <c r="M75" s="2">
        <f>ROUND(IF($B75="Annuity",SUMIFS('Annuity Prices'!P:P,'Annuity Prices'!$B:$B,$D75,'Annuity Prices'!$E:$E,$G75),IF($B75="RAB Short",SUMIFS('RAB Prices Short'!P:P,'RAB Prices Short'!$B:$B,'All Prices combined'!$D75,'RAB Prices Short'!$E:$E,'All Prices combined'!$G75),IF($B75="RAB Long",SUMIFS('RAB Prices Long'!P:P,'RAB Prices Long'!$B:$B,'All Prices combined'!$D75,'RAB Prices Long'!$E:$E,'All Prices combined'!$G75)))),2)</f>
        <v>0</v>
      </c>
      <c r="N75" s="2">
        <f>ROUND(IF($B75="Annuity",SUMIFS('Annuity Prices'!Q:Q,'Annuity Prices'!$B:$B,$D75,'Annuity Prices'!$E:$E,$G75),IF($B75="RAB Short",SUMIFS('RAB Prices Short'!Q:Q,'RAB Prices Short'!$B:$B,'All Prices combined'!$D75,'RAB Prices Short'!$E:$E,'All Prices combined'!$G75),IF($B75="RAB Long",SUMIFS('RAB Prices Long'!Q:Q,'RAB Prices Long'!$B:$B,'All Prices combined'!$D75,'RAB Prices Long'!$E:$E,'All Prices combined'!$G75)))),2)</f>
        <v>0</v>
      </c>
      <c r="O75" s="2">
        <f>ROUND(IF($B75="Annuity",SUMIFS('Annuity Prices'!R:R,'Annuity Prices'!$B:$B,$D75,'Annuity Prices'!$E:$E,$G75),IF($B75="RAB Short",SUMIFS('RAB Prices Short'!R:R,'RAB Prices Short'!$B:$B,'All Prices combined'!$D75,'RAB Prices Short'!$E:$E,'All Prices combined'!$G75),IF($B75="RAB Long",SUMIFS('RAB Prices Long'!R:R,'RAB Prices Long'!$B:$B,'All Prices combined'!$D75,'RAB Prices Long'!$E:$E,'All Prices combined'!$G75)))),2)</f>
        <v>0</v>
      </c>
      <c r="P75" s="2">
        <f>ROUND(IF($B75="Annuity",SUMIFS('Annuity Prices'!S:S,'Annuity Prices'!$B:$B,$D75,'Annuity Prices'!$E:$E,$G75),IF($B75="RAB Short",SUMIFS('RAB Prices Short'!S:S,'RAB Prices Short'!$B:$B,'All Prices combined'!$D75,'RAB Prices Short'!$E:$E,'All Prices combined'!$G75),IF($B75="RAB Long",SUMIFS('RAB Prices Long'!S:S,'RAB Prices Long'!$B:$B,'All Prices combined'!$D75,'RAB Prices Long'!$E:$E,'All Prices combined'!$G75)))),2)</f>
        <v>0</v>
      </c>
      <c r="Q75" s="2">
        <f>ROUND(IF($B75="Annuity",SUMIFS('Annuity Prices'!T:T,'Annuity Prices'!$B:$B,$D75,'Annuity Prices'!$E:$E,$G75),IF($B75="RAB Short",SUMIFS('RAB Prices Short'!T:T,'RAB Prices Short'!$B:$B,'All Prices combined'!$D75,'RAB Prices Short'!$E:$E,'All Prices combined'!$G75),IF($B75="RAB Long",SUMIFS('RAB Prices Long'!T:T,'RAB Prices Long'!$B:$B,'All Prices combined'!$D75,'RAB Prices Long'!$E:$E,'All Prices combined'!$G75)))),2)</f>
        <v>0</v>
      </c>
      <c r="R75" s="2">
        <f>ROUND(IF($B75="Annuity",SUMIFS('Annuity Prices'!U:U,'Annuity Prices'!$B:$B,$D75,'Annuity Prices'!$E:$E,$G75),IF($B75="RAB Short",SUMIFS('RAB Prices Short'!U:U,'RAB Prices Short'!$B:$B,'All Prices combined'!$D75,'RAB Prices Short'!$E:$E,'All Prices combined'!$G75),IF($B75="RAB Long",SUMIFS('RAB Prices Long'!U:U,'RAB Prices Long'!$B:$B,'All Prices combined'!$D75,'RAB Prices Long'!$E:$E,'All Prices combined'!$G75)))),2)</f>
        <v>0</v>
      </c>
      <c r="S75" s="2">
        <f>ROUND(IF($B75="Annuity",SUMIFS('Annuity Prices'!V:V,'Annuity Prices'!$B:$B,$D75,'Annuity Prices'!$E:$E,$G75),IF($B75="RAB Short",SUMIFS('RAB Prices Short'!V:V,'RAB Prices Short'!$B:$B,'All Prices combined'!$D75,'RAB Prices Short'!$E:$E,'All Prices combined'!$G75),IF($B75="RAB Long",SUMIFS('RAB Prices Long'!V:V,'RAB Prices Long'!$B:$B,'All Prices combined'!$D75,'RAB Prices Long'!$E:$E,'All Prices combined'!$G75)))),2)</f>
        <v>0</v>
      </c>
      <c r="T75" s="2">
        <f>ROUND(IF($B75="Annuity",SUMIFS('Annuity Prices'!W:W,'Annuity Prices'!$B:$B,$D75,'Annuity Prices'!$E:$E,$G75),IF($B75="RAB Short",SUMIFS('RAB Prices Short'!W:W,'RAB Prices Short'!$B:$B,'All Prices combined'!$D75,'RAB Prices Short'!$E:$E,'All Prices combined'!$G75),IF($B75="RAB Long",SUMIFS('RAB Prices Long'!W:W,'RAB Prices Long'!$B:$B,'All Prices combined'!$D75,'RAB Prices Long'!$E:$E,'All Prices combined'!$G75)))),2)</f>
        <v>0</v>
      </c>
      <c r="U75" s="2">
        <f>ROUND(IF($B75="Annuity",SUMIFS('Annuity Prices'!X:X,'Annuity Prices'!$B:$B,$D75,'Annuity Prices'!$E:$E,$G75),IF($B75="RAB Short",SUMIFS('RAB Prices Short'!X:X,'RAB Prices Short'!$B:$B,'All Prices combined'!$D75,'RAB Prices Short'!$E:$E,'All Prices combined'!$G75),IF($B75="RAB Long",SUMIFS('RAB Prices Long'!X:X,'RAB Prices Long'!$B:$B,'All Prices combined'!$D75,'RAB Prices Long'!$E:$E,'All Prices combined'!$G75)))),2)</f>
        <v>0</v>
      </c>
      <c r="V75" s="2">
        <f>ROUND(IF($B75="Annuity",SUMIFS('Annuity Prices'!Y:Y,'Annuity Prices'!$B:$B,$D75,'Annuity Prices'!$E:$E,$G75),IF($B75="RAB Short",SUMIFS('RAB Prices Short'!Y:Y,'RAB Prices Short'!$B:$B,'All Prices combined'!$D75,'RAB Prices Short'!$E:$E,'All Prices combined'!$G75),IF($B75="RAB Long",SUMIFS('RAB Prices Long'!Y:Y,'RAB Prices Long'!$B:$B,'All Prices combined'!$D75,'RAB Prices Long'!$E:$E,'All Prices combined'!$G75)))),2)</f>
        <v>0</v>
      </c>
      <c r="W75" s="2">
        <f>ROUND(IF($B75="Annuity",SUMIFS('Annuity Prices'!Z:Z,'Annuity Prices'!$B:$B,$D75,'Annuity Prices'!$E:$E,$G75),IF($B75="RAB Short",SUMIFS('RAB Prices Short'!Z:Z,'RAB Prices Short'!$B:$B,'All Prices combined'!$D75,'RAB Prices Short'!$E:$E,'All Prices combined'!$G75),IF($B75="RAB Long",SUMIFS('RAB Prices Long'!Z:Z,'RAB Prices Long'!$B:$B,'All Prices combined'!$D75,'RAB Prices Long'!$E:$E,'All Prices combined'!$G75)))),2)</f>
        <v>0</v>
      </c>
      <c r="X75" s="2">
        <f>ROUND(IF($B75="Annuity",SUMIFS('Annuity Prices'!AA:AA,'Annuity Prices'!$B:$B,$D75,'Annuity Prices'!$E:$E,$G75),IF($B75="RAB Short",SUMIFS('RAB Prices Short'!AA:AA,'RAB Prices Short'!$B:$B,'All Prices combined'!$D75,'RAB Prices Short'!$E:$E,'All Prices combined'!$G75),IF($B75="RAB Long",SUMIFS('RAB Prices Long'!AA:AA,'RAB Prices Long'!$B:$B,'All Prices combined'!$D75,'RAB Prices Long'!$E:$E,'All Prices combined'!$G75)))),2)</f>
        <v>0</v>
      </c>
      <c r="Y75" s="2">
        <f>ROUND(IF($B75="Annuity",SUMIFS('Annuity Prices'!AB:AB,'Annuity Prices'!$B:$B,$D75,'Annuity Prices'!$E:$E,$G75),IF($B75="RAB Short",SUMIFS('RAB Prices Short'!AB:AB,'RAB Prices Short'!$B:$B,'All Prices combined'!$D75,'RAB Prices Short'!$E:$E,'All Prices combined'!$G75),IF($B75="RAB Long",SUMIFS('RAB Prices Long'!AB:AB,'RAB Prices Long'!$B:$B,'All Prices combined'!$D75,'RAB Prices Long'!$E:$E,'All Prices combined'!$G75)))),2)</f>
        <v>0</v>
      </c>
      <c r="Z75" s="2">
        <f>ROUND(IF($B75="Annuity",SUMIFS('Annuity Prices'!AC:AC,'Annuity Prices'!$B:$B,$D75,'Annuity Prices'!$E:$E,$G75),IF($B75="RAB Short",SUMIFS('RAB Prices Short'!AC:AC,'RAB Prices Short'!$B:$B,'All Prices combined'!$D75,'RAB Prices Short'!$E:$E,'All Prices combined'!$G75),IF($B75="RAB Long",SUMIFS('RAB Prices Long'!AC:AC,'RAB Prices Long'!$B:$B,'All Prices combined'!$D75,'RAB Prices Long'!$E:$E,'All Prices combined'!$G75)))),2)</f>
        <v>0</v>
      </c>
      <c r="AA75" s="2">
        <f>ROUND(IF($B75="Annuity",SUMIFS('Annuity Prices'!AD:AD,'Annuity Prices'!$B:$B,$D75,'Annuity Prices'!$E:$E,$G75),IF($B75="RAB Short",SUMIFS('RAB Prices Short'!AD:AD,'RAB Prices Short'!$B:$B,'All Prices combined'!$D75,'RAB Prices Short'!$E:$E,'All Prices combined'!$G75),IF($B75="RAB Long",SUMIFS('RAB Prices Long'!AD:AD,'RAB Prices Long'!$B:$B,'All Prices combined'!$D75,'RAB Prices Long'!$E:$E,'All Prices combined'!$G75)))),2)</f>
        <v>0</v>
      </c>
      <c r="AB75" s="2">
        <f>ROUND(IF($B75="Annuity",SUMIFS('Annuity Prices'!AE:AE,'Annuity Prices'!$B:$B,$D75,'Annuity Prices'!$E:$E,$G75),IF($B75="RAB Short",SUMIFS('RAB Prices Short'!AE:AE,'RAB Prices Short'!$B:$B,'All Prices combined'!$D75,'RAB Prices Short'!$E:$E,'All Prices combined'!$G75),IF($B75="RAB Long",SUMIFS('RAB Prices Long'!AE:AE,'RAB Prices Long'!$B:$B,'All Prices combined'!$D75,'RAB Prices Long'!$E:$E,'All Prices combined'!$G75)))),2)</f>
        <v>0</v>
      </c>
      <c r="AC75" s="2">
        <f>ROUND(IF($B75="Annuity",SUMIFS('Annuity Prices'!AF:AF,'Annuity Prices'!$B:$B,$D75,'Annuity Prices'!$E:$E,$G75),IF($B75="RAB Short",SUMIFS('RAB Prices Short'!AF:AF,'RAB Prices Short'!$B:$B,'All Prices combined'!$D75,'RAB Prices Short'!$E:$E,'All Prices combined'!$G75),IF($B75="RAB Long",SUMIFS('RAB Prices Long'!AF:AF,'RAB Prices Long'!$B:$B,'All Prices combined'!$D75,'RAB Prices Long'!$E:$E,'All Prices combined'!$G75)))),2)</f>
        <v>0</v>
      </c>
      <c r="AD75" s="2">
        <f>ROUND(IF($B75="Annuity",SUMIFS('Annuity Prices'!AG:AG,'Annuity Prices'!$B:$B,$D75,'Annuity Prices'!$E:$E,$G75),IF($B75="RAB Short",SUMIFS('RAB Prices Short'!AG:AG,'RAB Prices Short'!$B:$B,'All Prices combined'!$D75,'RAB Prices Short'!$E:$E,'All Prices combined'!$G75),IF($B75="RAB Long",SUMIFS('RAB Prices Long'!AG:AG,'RAB Prices Long'!$B:$B,'All Prices combined'!$D75,'RAB Prices Long'!$E:$E,'All Prices combined'!$G75)))),2)</f>
        <v>0</v>
      </c>
      <c r="AE75" s="2">
        <f>ROUND(IF($B75="Annuity",SUMIFS('Annuity Prices'!AH:AH,'Annuity Prices'!$B:$B,$D75,'Annuity Prices'!$E:$E,$G75),IF($B75="RAB Short",SUMIFS('RAB Prices Short'!AH:AH,'RAB Prices Short'!$B:$B,'All Prices combined'!$D75,'RAB Prices Short'!$E:$E,'All Prices combined'!$G75),IF($B75="RAB Long",SUMIFS('RAB Prices Long'!AH:AH,'RAB Prices Long'!$B:$B,'All Prices combined'!$D75,'RAB Prices Long'!$E:$E,'All Prices combined'!$G75)))),2)</f>
        <v>0</v>
      </c>
      <c r="AF75" s="2">
        <f>ROUND(IF($B75="Annuity",SUMIFS('Annuity Prices'!AI:AI,'Annuity Prices'!$B:$B,$D75,'Annuity Prices'!$E:$E,$G75),IF($B75="RAB Short",SUMIFS('RAB Prices Short'!AI:AI,'RAB Prices Short'!$B:$B,'All Prices combined'!$D75,'RAB Prices Short'!$E:$E,'All Prices combined'!$G75),IF($B75="RAB Long",SUMIFS('RAB Prices Long'!AI:AI,'RAB Prices Long'!$B:$B,'All Prices combined'!$D75,'RAB Prices Long'!$E:$E,'All Prices combined'!$G75)))),2)</f>
        <v>0</v>
      </c>
      <c r="AG75" s="2">
        <f>ROUND(IF($B75="Annuity",SUMIFS('Annuity Prices'!AJ:AJ,'Annuity Prices'!$B:$B,$D75,'Annuity Prices'!$E:$E,$G75),IF($B75="RAB Short",SUMIFS('RAB Prices Short'!AJ:AJ,'RAB Prices Short'!$B:$B,'All Prices combined'!$D75,'RAB Prices Short'!$E:$E,'All Prices combined'!$G75),IF($B75="RAB Long",SUMIFS('RAB Prices Long'!AJ:AJ,'RAB Prices Long'!$B:$B,'All Prices combined'!$D75,'RAB Prices Long'!$E:$E,'All Prices combined'!$G75)))),2)</f>
        <v>0</v>
      </c>
      <c r="AH75" s="2">
        <f>ROUND(IF($B75="Annuity",SUMIFS('Annuity Prices'!AK:AK,'Annuity Prices'!$B:$B,$D75,'Annuity Prices'!$E:$E,$G75),IF($B75="RAB Short",SUMIFS('RAB Prices Short'!AK:AK,'RAB Prices Short'!$B:$B,'All Prices combined'!$D75,'RAB Prices Short'!$E:$E,'All Prices combined'!$G75),IF($B75="RAB Long",SUMIFS('RAB Prices Long'!AK:AK,'RAB Prices Long'!$B:$B,'All Prices combined'!$D75,'RAB Prices Long'!$E:$E,'All Prices combined'!$G75)))),2)</f>
        <v>0</v>
      </c>
      <c r="AI75" s="2">
        <f>ROUND(IF($B75="Annuity",SUMIFS('Annuity Prices'!AL:AL,'Annuity Prices'!$B:$B,$D75,'Annuity Prices'!$E:$E,$G75),IF($B75="RAB Short",SUMIFS('RAB Prices Short'!AL:AL,'RAB Prices Short'!$B:$B,'All Prices combined'!$D75,'RAB Prices Short'!$E:$E,'All Prices combined'!$G75),IF($B75="RAB Long",SUMIFS('RAB Prices Long'!AL:AL,'RAB Prices Long'!$B:$B,'All Prices combined'!$D75,'RAB Prices Long'!$E:$E,'All Prices combined'!$G75)))),2)</f>
        <v>0</v>
      </c>
      <c r="AJ75" s="2">
        <f>ROUND(IF($B75="Annuity",SUMIFS('Annuity Prices'!AM:AM,'Annuity Prices'!$B:$B,$D75,'Annuity Prices'!$E:$E,$G75),IF($B75="RAB Short",SUMIFS('RAB Prices Short'!AM:AM,'RAB Prices Short'!$B:$B,'All Prices combined'!$D75,'RAB Prices Short'!$E:$E,'All Prices combined'!$G75),IF($B75="RAB Long",SUMIFS('RAB Prices Long'!AM:AM,'RAB Prices Long'!$B:$B,'All Prices combined'!$D75,'RAB Prices Long'!$E:$E,'All Prices combined'!$G75)))),2)</f>
        <v>0</v>
      </c>
      <c r="AK75" s="2">
        <f>ROUND(IF($B75="Annuity",SUMIFS('Annuity Prices'!AN:AN,'Annuity Prices'!$B:$B,$D75,'Annuity Prices'!$E:$E,$G75),IF($B75="RAB Short",SUMIFS('RAB Prices Short'!AN:AN,'RAB Prices Short'!$B:$B,'All Prices combined'!$D75,'RAB Prices Short'!$E:$E,'All Prices combined'!$G75),IF($B75="RAB Long",SUMIFS('RAB Prices Long'!AN:AN,'RAB Prices Long'!$B:$B,'All Prices combined'!$D75,'RAB Prices Long'!$E:$E,'All Prices combined'!$G75)))),2)</f>
        <v>0</v>
      </c>
      <c r="AL75" s="2">
        <f>ROUND(IF($B75="Annuity",SUMIFS('Annuity Prices'!AO:AO,'Annuity Prices'!$B:$B,$D75,'Annuity Prices'!$E:$E,$G75),IF($B75="RAB Short",SUMIFS('RAB Prices Short'!AO:AO,'RAB Prices Short'!$B:$B,'All Prices combined'!$D75,'RAB Prices Short'!$E:$E,'All Prices combined'!$G75),IF($B75="RAB Long",SUMIFS('RAB Prices Long'!AO:AO,'RAB Prices Long'!$B:$B,'All Prices combined'!$D75,'RAB Prices Long'!$E:$E,'All Prices combined'!$G75)))),2)</f>
        <v>0</v>
      </c>
      <c r="AM75" s="2">
        <f>ROUND(IF($B75="Annuity",SUMIFS('Annuity Prices'!AP:AP,'Annuity Prices'!$B:$B,$D75,'Annuity Prices'!$E:$E,$G75),IF($B75="RAB Short",SUMIFS('RAB Prices Short'!AP:AP,'RAB Prices Short'!$B:$B,'All Prices combined'!$D75,'RAB Prices Short'!$E:$E,'All Prices combined'!$G75),IF($B75="RAB Long",SUMIFS('RAB Prices Long'!AP:AP,'RAB Prices Long'!$B:$B,'All Prices combined'!$D75,'RAB Prices Long'!$E:$E,'All Prices combined'!$G75)))),2)</f>
        <v>0</v>
      </c>
      <c r="AN75" s="2">
        <f>ROUND(IF($B75="Annuity",SUMIFS('Annuity Prices'!AQ:AQ,'Annuity Prices'!$B:$B,$D75,'Annuity Prices'!$E:$E,$G75),IF($B75="RAB Short",SUMIFS('RAB Prices Short'!AQ:AQ,'RAB Prices Short'!$B:$B,'All Prices combined'!$D75,'RAB Prices Short'!$E:$E,'All Prices combined'!$G75),IF($B75="RAB Long",SUMIFS('RAB Prices Long'!AQ:AQ,'RAB Prices Long'!$B:$B,'All Prices combined'!$D75,'RAB Prices Long'!$E:$E,'All Prices combined'!$G75)))),2)</f>
        <v>0</v>
      </c>
      <c r="AO75" s="2">
        <f>ROUND(IF($B75="Annuity",SUMIFS('Annuity Prices'!AR:AR,'Annuity Prices'!$B:$B,$D75,'Annuity Prices'!$E:$E,$G75),IF($B75="RAB Short",SUMIFS('RAB Prices Short'!AR:AR,'RAB Prices Short'!$B:$B,'All Prices combined'!$D75,'RAB Prices Short'!$E:$E,'All Prices combined'!$G75),IF($B75="RAB Long",SUMIFS('RAB Prices Long'!AR:AR,'RAB Prices Long'!$B:$B,'All Prices combined'!$D75,'RAB Prices Long'!$E:$E,'All Prices combined'!$G75)))),2)</f>
        <v>0</v>
      </c>
      <c r="AP75" s="2">
        <f>ROUND(IF($B75="Annuity",SUMIFS('Annuity Prices'!AS:AS,'Annuity Prices'!$B:$B,$D75,'Annuity Prices'!$E:$E,$G75),IF($B75="RAB Short",SUMIFS('RAB Prices Short'!AS:AS,'RAB Prices Short'!$B:$B,'All Prices combined'!$D75,'RAB Prices Short'!$E:$E,'All Prices combined'!$G75),IF($B75="RAB Long",SUMIFS('RAB Prices Long'!AS:AS,'RAB Prices Long'!$B:$B,'All Prices combined'!$D75,'RAB Prices Long'!$E:$E,'All Prices combined'!$G75)))),2)</f>
        <v>0</v>
      </c>
      <c r="AQ75" s="2">
        <f>ROUND(IF($B75="Annuity",SUMIFS('Annuity Prices'!AT:AT,'Annuity Prices'!$B:$B,$D75,'Annuity Prices'!$E:$E,$G75),IF($B75="RAB Short",SUMIFS('RAB Prices Short'!AT:AT,'RAB Prices Short'!$B:$B,'All Prices combined'!$D75,'RAB Prices Short'!$E:$E,'All Prices combined'!$G75),IF($B75="RAB Long",SUMIFS('RAB Prices Long'!AT:AT,'RAB Prices Long'!$B:$B,'All Prices combined'!$D75,'RAB Prices Long'!$E:$E,'All Prices combined'!$G75)))),2)</f>
        <v>0</v>
      </c>
      <c r="AR75" s="2">
        <f>ROUND(IF($B75="Annuity",SUMIFS('Annuity Prices'!AU:AU,'Annuity Prices'!$B:$B,$D75,'Annuity Prices'!$E:$E,$G75),IF($B75="RAB Short",SUMIFS('RAB Prices Short'!AU:AU,'RAB Prices Short'!$B:$B,'All Prices combined'!$D75,'RAB Prices Short'!$E:$E,'All Prices combined'!$G75),IF($B75="RAB Long",SUMIFS('RAB Prices Long'!AU:AU,'RAB Prices Long'!$B:$B,'All Prices combined'!$D75,'RAB Prices Long'!$E:$E,'All Prices combined'!$G75)))),2)</f>
        <v>0</v>
      </c>
      <c r="AS75" s="2">
        <f>ROUND(IF($B75="Annuity",SUMIFS('Annuity Prices'!AV:AV,'Annuity Prices'!$B:$B,$D75,'Annuity Prices'!$E:$E,$G75),IF($B75="RAB Short",SUMIFS('RAB Prices Short'!AV:AV,'RAB Prices Short'!$B:$B,'All Prices combined'!$D75,'RAB Prices Short'!$E:$E,'All Prices combined'!$G75),IF($B75="RAB Long",SUMIFS('RAB Prices Long'!AV:AV,'RAB Prices Long'!$B:$B,'All Prices combined'!$D75,'RAB Prices Long'!$E:$E,'All Prices combined'!$G75)))),2)</f>
        <v>0</v>
      </c>
      <c r="AT75" s="2">
        <f>ROUND(IF($B75="Annuity",SUMIFS('Annuity Prices'!AW:AW,'Annuity Prices'!$B:$B,$D75,'Annuity Prices'!$E:$E,$G75),IF($B75="RAB Short",SUMIFS('RAB Prices Short'!AW:AW,'RAB Prices Short'!$B:$B,'All Prices combined'!$D75,'RAB Prices Short'!$E:$E,'All Prices combined'!$G75),IF($B75="RAB Long",SUMIFS('RAB Prices Long'!AW:AW,'RAB Prices Long'!$B:$B,'All Prices combined'!$D75,'RAB Prices Long'!$E:$E,'All Prices combined'!$G75)))),2)</f>
        <v>0</v>
      </c>
      <c r="AU75" s="2">
        <f>ROUND(IF($B75="Annuity",SUMIFS('Annuity Prices'!AX:AX,'Annuity Prices'!$B:$B,$D75,'Annuity Prices'!$E:$E,$G75),IF($B75="RAB Short",SUMIFS('RAB Prices Short'!AX:AX,'RAB Prices Short'!$B:$B,'All Prices combined'!$D75,'RAB Prices Short'!$E:$E,'All Prices combined'!$G75),IF($B75="RAB Long",SUMIFS('RAB Prices Long'!AX:AX,'RAB Prices Long'!$B:$B,'All Prices combined'!$D75,'RAB Prices Long'!$E:$E,'All Prices combined'!$G75)))),2)</f>
        <v>0</v>
      </c>
      <c r="AV75" s="2">
        <f>ROUND(IF($B75="Annuity",SUMIFS('Annuity Prices'!AY:AY,'Annuity Prices'!$B:$B,$D75,'Annuity Prices'!$E:$E,$G75),IF($B75="RAB Short",SUMIFS('RAB Prices Short'!AY:AY,'RAB Prices Short'!$B:$B,'All Prices combined'!$D75,'RAB Prices Short'!$E:$E,'All Prices combined'!$G75),IF($B75="RAB Long",SUMIFS('RAB Prices Long'!AY:AY,'RAB Prices Long'!$B:$B,'All Prices combined'!$D75,'RAB Prices Long'!$E:$E,'All Prices combined'!$G75)))),2)</f>
        <v>0</v>
      </c>
      <c r="AW75" s="2">
        <f>ROUND(IF($B75="Annuity",SUMIFS('Annuity Prices'!AZ:AZ,'Annuity Prices'!$B:$B,$D75,'Annuity Prices'!$E:$E,$G75),IF($B75="RAB Short",SUMIFS('RAB Prices Short'!AZ:AZ,'RAB Prices Short'!$B:$B,'All Prices combined'!$D75,'RAB Prices Short'!$E:$E,'All Prices combined'!$G75),IF($B75="RAB Long",SUMIFS('RAB Prices Long'!AZ:AZ,'RAB Prices Long'!$B:$B,'All Prices combined'!$D75,'RAB Prices Long'!$E:$E,'All Prices combined'!$G75)))),2)</f>
        <v>0</v>
      </c>
      <c r="AX75" s="2">
        <f>ROUND(IF($B75="Annuity",SUMIFS('Annuity Prices'!BA:BA,'Annuity Prices'!$B:$B,$D75,'Annuity Prices'!$E:$E,$G75),IF($B75="RAB Short",SUMIFS('RAB Prices Short'!BA:BA,'RAB Prices Short'!$B:$B,'All Prices combined'!$D75,'RAB Prices Short'!$E:$E,'All Prices combined'!$G75),IF($B75="RAB Long",SUMIFS('RAB Prices Long'!BA:BA,'RAB Prices Long'!$B:$B,'All Prices combined'!$D75,'RAB Prices Long'!$E:$E,'All Prices combined'!$G75)))),2)</f>
        <v>0</v>
      </c>
      <c r="AY75" s="2">
        <f>ROUND(IF($B75="Annuity",SUMIFS('Annuity Prices'!BB:BB,'Annuity Prices'!$B:$B,$D75,'Annuity Prices'!$E:$E,$G75),IF($B75="RAB Short",SUMIFS('RAB Prices Short'!BB:BB,'RAB Prices Short'!$B:$B,'All Prices combined'!$D75,'RAB Prices Short'!$E:$E,'All Prices combined'!$G75),IF($B75="RAB Long",SUMIFS('RAB Prices Long'!BB:BB,'RAB Prices Long'!$B:$B,'All Prices combined'!$D75,'RAB Prices Long'!$E:$E,'All Prices combined'!$G75)))),2)</f>
        <v>0</v>
      </c>
      <c r="AZ75" s="2">
        <f>ROUND(IF($B75="Annuity",SUMIFS('Annuity Prices'!BC:BC,'Annuity Prices'!$B:$B,$D75,'Annuity Prices'!$E:$E,$G75),IF($B75="RAB Short",SUMIFS('RAB Prices Short'!BC:BC,'RAB Prices Short'!$B:$B,'All Prices combined'!$D75,'RAB Prices Short'!$E:$E,'All Prices combined'!$G75),IF($B75="RAB Long",SUMIFS('RAB Prices Long'!BC:BC,'RAB Prices Long'!$B:$B,'All Prices combined'!$D75,'RAB Prices Long'!$E:$E,'All Prices combined'!$G75)))),2)</f>
        <v>0</v>
      </c>
      <c r="BA75" s="2">
        <f>ROUND(IF($B75="Annuity",SUMIFS('Annuity Prices'!BD:BD,'Annuity Prices'!$B:$B,$D75,'Annuity Prices'!$E:$E,$G75),IF($B75="RAB Short",SUMIFS('RAB Prices Short'!BD:BD,'RAB Prices Short'!$B:$B,'All Prices combined'!$D75,'RAB Prices Short'!$E:$E,'All Prices combined'!$G75),IF($B75="RAB Long",SUMIFS('RAB Prices Long'!BD:BD,'RAB Prices Long'!$B:$B,'All Prices combined'!$D75,'RAB Prices Long'!$E:$E,'All Prices combined'!$G75)))),2)</f>
        <v>0</v>
      </c>
      <c r="BB75" s="2">
        <f>ROUND(IF($B75="Annuity",SUMIFS('Annuity Prices'!BE:BE,'Annuity Prices'!$B:$B,$D75,'Annuity Prices'!$E:$E,$G75),IF($B75="RAB Short",SUMIFS('RAB Prices Short'!BE:BE,'RAB Prices Short'!$B:$B,'All Prices combined'!$D75,'RAB Prices Short'!$E:$E,'All Prices combined'!$G75),IF($B75="RAB Long",SUMIFS('RAB Prices Long'!BE:BE,'RAB Prices Long'!$B:$B,'All Prices combined'!$D75,'RAB Prices Long'!$E:$E,'All Prices combined'!$G75)))),2)</f>
        <v>0</v>
      </c>
      <c r="BC75" s="2">
        <f>ROUND(IF($B75="Annuity",SUMIFS('Annuity Prices'!BF:BF,'Annuity Prices'!$B:$B,$D75,'Annuity Prices'!$E:$E,$G75),IF($B75="RAB Short",SUMIFS('RAB Prices Short'!BF:BF,'RAB Prices Short'!$B:$B,'All Prices combined'!$D75,'RAB Prices Short'!$E:$E,'All Prices combined'!$G75),IF($B75="RAB Long",SUMIFS('RAB Prices Long'!BF:BF,'RAB Prices Long'!$B:$B,'All Prices combined'!$D75,'RAB Prices Long'!$E:$E,'All Prices combined'!$G75)))),2)</f>
        <v>0</v>
      </c>
      <c r="BD75" s="2">
        <f>ROUND(IF($B75="Annuity",SUMIFS('Annuity Prices'!BG:BG,'Annuity Prices'!$B:$B,$D75,'Annuity Prices'!$E:$E,$G75),IF($B75="RAB Short",SUMIFS('RAB Prices Short'!BG:BG,'RAB Prices Short'!$B:$B,'All Prices combined'!$D75,'RAB Prices Short'!$E:$E,'All Prices combined'!$G75),IF($B75="RAB Long",SUMIFS('RAB Prices Long'!BG:BG,'RAB Prices Long'!$B:$B,'All Prices combined'!$D75,'RAB Prices Long'!$E:$E,'All Prices combined'!$G75)))),2)</f>
        <v>0</v>
      </c>
      <c r="BE75" s="2">
        <f>ROUND(IF($B75="Annuity",SUMIFS('Annuity Prices'!BH:BH,'Annuity Prices'!$B:$B,$D75,'Annuity Prices'!$E:$E,$G75),IF($B75="RAB Short",SUMIFS('RAB Prices Short'!BH:BH,'RAB Prices Short'!$B:$B,'All Prices combined'!$D75,'RAB Prices Short'!$E:$E,'All Prices combined'!$G75),IF($B75="RAB Long",SUMIFS('RAB Prices Long'!BH:BH,'RAB Prices Long'!$B:$B,'All Prices combined'!$D75,'RAB Prices Long'!$E:$E,'All Prices combined'!$G75)))),2)</f>
        <v>0</v>
      </c>
      <c r="BF75" s="2">
        <f>ROUND(IF($B75="Annuity",SUMIFS('Annuity Prices'!BI:BI,'Annuity Prices'!$B:$B,$D75,'Annuity Prices'!$E:$E,$G75),IF($B75="RAB Short",SUMIFS('RAB Prices Short'!BI:BI,'RAB Prices Short'!$B:$B,'All Prices combined'!$D75,'RAB Prices Short'!$E:$E,'All Prices combined'!$G75),IF($B75="RAB Long",SUMIFS('RAB Prices Long'!BI:BI,'RAB Prices Long'!$B:$B,'All Prices combined'!$D75,'RAB Prices Long'!$E:$E,'All Prices combined'!$G75)))),2)</f>
        <v>0</v>
      </c>
      <c r="BG75" s="2">
        <f>ROUND(IF($B75="Annuity",SUMIFS('Annuity Prices'!BJ:BJ,'Annuity Prices'!$B:$B,$D75,'Annuity Prices'!$E:$E,$G75),IF($B75="RAB Short",SUMIFS('RAB Prices Short'!BJ:BJ,'RAB Prices Short'!$B:$B,'All Prices combined'!$D75,'RAB Prices Short'!$E:$E,'All Prices combined'!$G75),IF($B75="RAB Long",SUMIFS('RAB Prices Long'!BJ:BJ,'RAB Prices Long'!$B:$B,'All Prices combined'!$D75,'RAB Prices Long'!$E:$E,'All Prices combined'!$G75)))),2)</f>
        <v>0</v>
      </c>
      <c r="BH75" s="2">
        <f>ROUND(IF($B75="Annuity",SUMIFS('Annuity Prices'!BK:BK,'Annuity Prices'!$B:$B,$D75,'Annuity Prices'!$E:$E,$G75),IF($B75="RAB Short",SUMIFS('RAB Prices Short'!BK:BK,'RAB Prices Short'!$B:$B,'All Prices combined'!$D75,'RAB Prices Short'!$E:$E,'All Prices combined'!$G75),IF($B75="RAB Long",SUMIFS('RAB Prices Long'!BK:BK,'RAB Prices Long'!$B:$B,'All Prices combined'!$D75,'RAB Prices Long'!$E:$E,'All Prices combined'!$G75)))),2)</f>
        <v>0</v>
      </c>
      <c r="BI75" s="2">
        <f>ROUND(IF($B75="Annuity",SUMIFS('Annuity Prices'!BL:BL,'Annuity Prices'!$B:$B,$D75,'Annuity Prices'!$E:$E,$G75),IF($B75="RAB Short",SUMIFS('RAB Prices Short'!BL:BL,'RAB Prices Short'!$B:$B,'All Prices combined'!$D75,'RAB Prices Short'!$E:$E,'All Prices combined'!$G75),IF($B75="RAB Long",SUMIFS('RAB Prices Long'!BL:BL,'RAB Prices Long'!$B:$B,'All Prices combined'!$D75,'RAB Prices Long'!$E:$E,'All Prices combined'!$G75)))),2)</f>
        <v>0</v>
      </c>
      <c r="BJ75" s="2">
        <f>ROUND(IF($B75="Annuity",SUMIFS('Annuity Prices'!BM:BM,'Annuity Prices'!$B:$B,$D75,'Annuity Prices'!$E:$E,$G75),IF($B75="RAB Short",SUMIFS('RAB Prices Short'!BM:BM,'RAB Prices Short'!$B:$B,'All Prices combined'!$D75,'RAB Prices Short'!$E:$E,'All Prices combined'!$G75),IF($B75="RAB Long",SUMIFS('RAB Prices Long'!BM:BM,'RAB Prices Long'!$B:$B,'All Prices combined'!$D75,'RAB Prices Long'!$E:$E,'All Prices combined'!$G75)))),2)</f>
        <v>0</v>
      </c>
      <c r="BK75" s="2">
        <f>ROUND(IF($B75="Annuity",SUMIFS('Annuity Prices'!BN:BN,'Annuity Prices'!$B:$B,$D75,'Annuity Prices'!$E:$E,$G75),IF($B75="RAB Short",SUMIFS('RAB Prices Short'!BN:BN,'RAB Prices Short'!$B:$B,'All Prices combined'!$D75,'RAB Prices Short'!$E:$E,'All Prices combined'!$G75),IF($B75="RAB Long",SUMIFS('RAB Prices Long'!BN:BN,'RAB Prices Long'!$B:$B,'All Prices combined'!$D75,'RAB Prices Long'!$E:$E,'All Prices combined'!$G75)))),2)</f>
        <v>0</v>
      </c>
      <c r="BL75" s="2">
        <f>ROUND(IF($B75="Annuity",SUMIFS('Annuity Prices'!BO:BO,'Annuity Prices'!$B:$B,$D75,'Annuity Prices'!$E:$E,$G75),IF($B75="RAB Short",SUMIFS('RAB Prices Short'!BO:BO,'RAB Prices Short'!$B:$B,'All Prices combined'!$D75,'RAB Prices Short'!$E:$E,'All Prices combined'!$G75),IF($B75="RAB Long",SUMIFS('RAB Prices Long'!BO:BO,'RAB Prices Long'!$B:$B,'All Prices combined'!$D75,'RAB Prices Long'!$E:$E,'All Prices combined'!$G75)))),2)</f>
        <v>0</v>
      </c>
      <c r="BM75" s="2">
        <f>ROUND(IF($B75="Annuity",SUMIFS('Annuity Prices'!BP:BP,'Annuity Prices'!$B:$B,$D75,'Annuity Prices'!$E:$E,$G75),IF($B75="RAB Short",SUMIFS('RAB Prices Short'!BP:BP,'RAB Prices Short'!$B:$B,'All Prices combined'!$D75,'RAB Prices Short'!$E:$E,'All Prices combined'!$G75),IF($B75="RAB Long",SUMIFS('RAB Prices Long'!BP:BP,'RAB Prices Long'!$B:$B,'All Prices combined'!$D75,'RAB Prices Long'!$E:$E,'All Prices combined'!$G75)))),2)</f>
        <v>0</v>
      </c>
      <c r="BN75" s="2">
        <f>ROUND(IF($B75="Annuity",SUMIFS('Annuity Prices'!BQ:BQ,'Annuity Prices'!$B:$B,$D75,'Annuity Prices'!$E:$E,$G75),IF($B75="RAB Short",SUMIFS('RAB Prices Short'!BQ:BQ,'RAB Prices Short'!$B:$B,'All Prices combined'!$D75,'RAB Prices Short'!$E:$E,'All Prices combined'!$G75),IF($B75="RAB Long",SUMIFS('RAB Prices Long'!BQ:BQ,'RAB Prices Long'!$B:$B,'All Prices combined'!$D75,'RAB Prices Long'!$E:$E,'All Prices combined'!$G75)))),2)</f>
        <v>0</v>
      </c>
      <c r="BO75" s="2">
        <f>ROUND(IF($B75="Annuity",SUMIFS('Annuity Prices'!BR:BR,'Annuity Prices'!$B:$B,$D75,'Annuity Prices'!$E:$E,$G75),IF($B75="RAB Short",SUMIFS('RAB Prices Short'!BR:BR,'RAB Prices Short'!$B:$B,'All Prices combined'!$D75,'RAB Prices Short'!$E:$E,'All Prices combined'!$G75),IF($B75="RAB Long",SUMIFS('RAB Prices Long'!BR:BR,'RAB Prices Long'!$B:$B,'All Prices combined'!$D75,'RAB Prices Long'!$E:$E,'All Prices combined'!$G75)))),2)</f>
        <v>0</v>
      </c>
      <c r="BP75" s="2">
        <f>ROUND(IF($B75="Annuity",SUMIFS('Annuity Prices'!BS:BS,'Annuity Prices'!$B:$B,$D75,'Annuity Prices'!$E:$E,$G75),IF($B75="RAB Short",SUMIFS('RAB Prices Short'!BS:BS,'RAB Prices Short'!$B:$B,'All Prices combined'!$D75,'RAB Prices Short'!$E:$E,'All Prices combined'!$G75),IF($B75="RAB Long",SUMIFS('RAB Prices Long'!BS:BS,'RAB Prices Long'!$B:$B,'All Prices combined'!$D75,'RAB Prices Long'!$E:$E,'All Prices combined'!$G75)))),2)</f>
        <v>0</v>
      </c>
      <c r="BQ75" s="2">
        <f>ROUND(IF($B75="Annuity",SUMIFS('Annuity Prices'!BT:BT,'Annuity Prices'!$B:$B,$D75,'Annuity Prices'!$E:$E,$G75),IF($B75="RAB Short",SUMIFS('RAB Prices Short'!BT:BT,'RAB Prices Short'!$B:$B,'All Prices combined'!$D75,'RAB Prices Short'!$E:$E,'All Prices combined'!$G75),IF($B75="RAB Long",SUMIFS('RAB Prices Long'!BT:BT,'RAB Prices Long'!$B:$B,'All Prices combined'!$D75,'RAB Prices Long'!$E:$E,'All Prices combined'!$G75)))),2)</f>
        <v>0</v>
      </c>
      <c r="BR75" s="2">
        <f>ROUND(IF($B75="Annuity",SUMIFS('Annuity Prices'!BU:BU,'Annuity Prices'!$B:$B,$D75,'Annuity Prices'!$E:$E,$G75),IF($B75="RAB Short",SUMIFS('RAB Prices Short'!BU:BU,'RAB Prices Short'!$B:$B,'All Prices combined'!$D75,'RAB Prices Short'!$E:$E,'All Prices combined'!$G75),IF($B75="RAB Long",SUMIFS('RAB Prices Long'!BU:BU,'RAB Prices Long'!$B:$B,'All Prices combined'!$D75,'RAB Prices Long'!$E:$E,'All Prices combined'!$G75)))),2)</f>
        <v>0</v>
      </c>
      <c r="BS75" s="2">
        <f>ROUND(IF($B75="Annuity",SUMIFS('Annuity Prices'!BV:BV,'Annuity Prices'!$B:$B,$D75,'Annuity Prices'!$E:$E,$G75),IF($B75="RAB Short",SUMIFS('RAB Prices Short'!BV:BV,'RAB Prices Short'!$B:$B,'All Prices combined'!$D75,'RAB Prices Short'!$E:$E,'All Prices combined'!$G75),IF($B75="RAB Long",SUMIFS('RAB Prices Long'!BV:BV,'RAB Prices Long'!$B:$B,'All Prices combined'!$D75,'RAB Prices Long'!$E:$E,'All Prices combined'!$G75)))),2)</f>
        <v>0</v>
      </c>
      <c r="BT75" s="2">
        <f>ROUND(IF($B75="Annuity",SUMIFS('Annuity Prices'!BW:BW,'Annuity Prices'!$B:$B,$D75,'Annuity Prices'!$E:$E,$G75),IF($B75="RAB Short",SUMIFS('RAB Prices Short'!BW:BW,'RAB Prices Short'!$B:$B,'All Prices combined'!$D75,'RAB Prices Short'!$E:$E,'All Prices combined'!$G75),IF($B75="RAB Long",SUMIFS('RAB Prices Long'!BW:BW,'RAB Prices Long'!$B:$B,'All Prices combined'!$D75,'RAB Prices Long'!$E:$E,'All Prices combined'!$G75)))),2)</f>
        <v>0</v>
      </c>
      <c r="BU75" s="2">
        <f>ROUND(IF($B75="Annuity",SUMIFS('Annuity Prices'!BX:BX,'Annuity Prices'!$B:$B,$D75,'Annuity Prices'!$E:$E,$G75),IF($B75="RAB Short",SUMIFS('RAB Prices Short'!BX:BX,'RAB Prices Short'!$B:$B,'All Prices combined'!$D75,'RAB Prices Short'!$E:$E,'All Prices combined'!$G75),IF($B75="RAB Long",SUMIFS('RAB Prices Long'!BX:BX,'RAB Prices Long'!$B:$B,'All Prices combined'!$D75,'RAB Prices Long'!$E:$E,'All Prices combined'!$G75)))),2)</f>
        <v>0</v>
      </c>
    </row>
    <row r="76" spans="2:73" x14ac:dyDescent="0.25">
      <c r="B76" t="s">
        <v>37</v>
      </c>
      <c r="C76" s="1">
        <v>15</v>
      </c>
      <c r="D76" s="1" t="s">
        <v>172</v>
      </c>
      <c r="E76" s="1" t="s">
        <v>169</v>
      </c>
      <c r="F76" s="1">
        <v>15</v>
      </c>
      <c r="G76" s="1" t="s">
        <v>38</v>
      </c>
      <c r="H76" s="1" t="s">
        <v>128</v>
      </c>
      <c r="I76" s="2">
        <f>ROUND(IF($B76="Annuity",SUMIFS('Annuity Prices'!L:L,'Annuity Prices'!$B:$B,$D76,'Annuity Prices'!$E:$E,$G76),IF($B76="RAB Short",SUMIFS('RAB Prices Short'!L:L,'RAB Prices Short'!$B:$B,'All Prices combined'!$D76,'RAB Prices Short'!$E:$E,'All Prices combined'!$G76),IF($B76="RAB Long",SUMIFS('RAB Prices Long'!L:L,'RAB Prices Long'!$B:$B,'All Prices combined'!$D76,'RAB Prices Long'!$E:$E,'All Prices combined'!$G76)))),2)</f>
        <v>3.12</v>
      </c>
      <c r="J76" s="2">
        <f>ROUND(IF($B76="Annuity",SUMIFS('Annuity Prices'!M:M,'Annuity Prices'!$B:$B,$D76,'Annuity Prices'!$E:$E,$G76),IF($B76="RAB Short",SUMIFS('RAB Prices Short'!M:M,'RAB Prices Short'!$B:$B,'All Prices combined'!$D76,'RAB Prices Short'!$E:$E,'All Prices combined'!$G76),IF($B76="RAB Long",SUMIFS('RAB Prices Long'!M:M,'RAB Prices Long'!$B:$B,'All Prices combined'!$D76,'RAB Prices Long'!$E:$E,'All Prices combined'!$G76)))),2)</f>
        <v>3.21</v>
      </c>
      <c r="K76" s="2">
        <f>ROUND(IF($B76="Annuity",SUMIFS('Annuity Prices'!N:N,'Annuity Prices'!$B:$B,$D76,'Annuity Prices'!$E:$E,$G76),IF($B76="RAB Short",SUMIFS('RAB Prices Short'!N:N,'RAB Prices Short'!$B:$B,'All Prices combined'!$D76,'RAB Prices Short'!$E:$E,'All Prices combined'!$G76),IF($B76="RAB Long",SUMIFS('RAB Prices Long'!N:N,'RAB Prices Long'!$B:$B,'All Prices combined'!$D76,'RAB Prices Long'!$E:$E,'All Prices combined'!$G76)))),2)</f>
        <v>3.31</v>
      </c>
      <c r="L76" s="2">
        <f>ROUND(IF($B76="Annuity",SUMIFS('Annuity Prices'!O:O,'Annuity Prices'!$B:$B,$D76,'Annuity Prices'!$E:$E,$G76),IF($B76="RAB Short",SUMIFS('RAB Prices Short'!O:O,'RAB Prices Short'!$B:$B,'All Prices combined'!$D76,'RAB Prices Short'!$E:$E,'All Prices combined'!$G76),IF($B76="RAB Long",SUMIFS('RAB Prices Long'!O:O,'RAB Prices Long'!$B:$B,'All Prices combined'!$D76,'RAB Prices Long'!$E:$E,'All Prices combined'!$G76)))),2)</f>
        <v>3.4</v>
      </c>
      <c r="M76" s="2">
        <f>ROUND(IF($B76="Annuity",SUMIFS('Annuity Prices'!P:P,'Annuity Prices'!$B:$B,$D76,'Annuity Prices'!$E:$E,$G76),IF($B76="RAB Short",SUMIFS('RAB Prices Short'!P:P,'RAB Prices Short'!$B:$B,'All Prices combined'!$D76,'RAB Prices Short'!$E:$E,'All Prices combined'!$G76),IF($B76="RAB Long",SUMIFS('RAB Prices Long'!P:P,'RAB Prices Long'!$B:$B,'All Prices combined'!$D76,'RAB Prices Long'!$E:$E,'All Prices combined'!$G76)))),2)</f>
        <v>3.37</v>
      </c>
      <c r="N76" s="2">
        <f>ROUND(IF($B76="Annuity",SUMIFS('Annuity Prices'!Q:Q,'Annuity Prices'!$B:$B,$D76,'Annuity Prices'!$E:$E,$G76),IF($B76="RAB Short",SUMIFS('RAB Prices Short'!Q:Q,'RAB Prices Short'!$B:$B,'All Prices combined'!$D76,'RAB Prices Short'!$E:$E,'All Prices combined'!$G76),IF($B76="RAB Long",SUMIFS('RAB Prices Long'!Q:Q,'RAB Prices Long'!$B:$B,'All Prices combined'!$D76,'RAB Prices Long'!$E:$E,'All Prices combined'!$G76)))),2)</f>
        <v>3.45</v>
      </c>
      <c r="O76" s="2">
        <f>ROUND(IF($B76="Annuity",SUMIFS('Annuity Prices'!R:R,'Annuity Prices'!$B:$B,$D76,'Annuity Prices'!$E:$E,$G76),IF($B76="RAB Short",SUMIFS('RAB Prices Short'!R:R,'RAB Prices Short'!$B:$B,'All Prices combined'!$D76,'RAB Prices Short'!$E:$E,'All Prices combined'!$G76),IF($B76="RAB Long",SUMIFS('RAB Prices Long'!R:R,'RAB Prices Long'!$B:$B,'All Prices combined'!$D76,'RAB Prices Long'!$E:$E,'All Prices combined'!$G76)))),2)</f>
        <v>3.54</v>
      </c>
      <c r="P76" s="2">
        <f>ROUND(IF($B76="Annuity",SUMIFS('Annuity Prices'!S:S,'Annuity Prices'!$B:$B,$D76,'Annuity Prices'!$E:$E,$G76),IF($B76="RAB Short",SUMIFS('RAB Prices Short'!S:S,'RAB Prices Short'!$B:$B,'All Prices combined'!$D76,'RAB Prices Short'!$E:$E,'All Prices combined'!$G76),IF($B76="RAB Long",SUMIFS('RAB Prices Long'!S:S,'RAB Prices Long'!$B:$B,'All Prices combined'!$D76,'RAB Prices Long'!$E:$E,'All Prices combined'!$G76)))),2)</f>
        <v>3.62</v>
      </c>
      <c r="Q76" s="2">
        <f>ROUND(IF($B76="Annuity",SUMIFS('Annuity Prices'!T:T,'Annuity Prices'!$B:$B,$D76,'Annuity Prices'!$E:$E,$G76),IF($B76="RAB Short",SUMIFS('RAB Prices Short'!T:T,'RAB Prices Short'!$B:$B,'All Prices combined'!$D76,'RAB Prices Short'!$E:$E,'All Prices combined'!$G76),IF($B76="RAB Long",SUMIFS('RAB Prices Long'!T:T,'RAB Prices Long'!$B:$B,'All Prices combined'!$D76,'RAB Prices Long'!$E:$E,'All Prices combined'!$G76)))),2)</f>
        <v>3.71</v>
      </c>
      <c r="R76" s="2">
        <f>ROUND(IF($B76="Annuity",SUMIFS('Annuity Prices'!U:U,'Annuity Prices'!$B:$B,$D76,'Annuity Prices'!$E:$E,$G76),IF($B76="RAB Short",SUMIFS('RAB Prices Short'!U:U,'RAB Prices Short'!$B:$B,'All Prices combined'!$D76,'RAB Prices Short'!$E:$E,'All Prices combined'!$G76),IF($B76="RAB Long",SUMIFS('RAB Prices Long'!U:U,'RAB Prices Long'!$B:$B,'All Prices combined'!$D76,'RAB Prices Long'!$E:$E,'All Prices combined'!$G76)))),2)</f>
        <v>3.8</v>
      </c>
      <c r="S76" s="2">
        <f>ROUND(IF($B76="Annuity",SUMIFS('Annuity Prices'!V:V,'Annuity Prices'!$B:$B,$D76,'Annuity Prices'!$E:$E,$G76),IF($B76="RAB Short",SUMIFS('RAB Prices Short'!V:V,'RAB Prices Short'!$B:$B,'All Prices combined'!$D76,'RAB Prices Short'!$E:$E,'All Prices combined'!$G76),IF($B76="RAB Long",SUMIFS('RAB Prices Long'!V:V,'RAB Prices Long'!$B:$B,'All Prices combined'!$D76,'RAB Prices Long'!$E:$E,'All Prices combined'!$G76)))),2)</f>
        <v>3.89</v>
      </c>
      <c r="T76" s="2">
        <f>ROUND(IF($B76="Annuity",SUMIFS('Annuity Prices'!W:W,'Annuity Prices'!$B:$B,$D76,'Annuity Prices'!$E:$E,$G76),IF($B76="RAB Short",SUMIFS('RAB Prices Short'!W:W,'RAB Prices Short'!$B:$B,'All Prices combined'!$D76,'RAB Prices Short'!$E:$E,'All Prices combined'!$G76),IF($B76="RAB Long",SUMIFS('RAB Prices Long'!W:W,'RAB Prices Long'!$B:$B,'All Prices combined'!$D76,'RAB Prices Long'!$E:$E,'All Prices combined'!$G76)))),2)</f>
        <v>3.99</v>
      </c>
      <c r="U76" s="2">
        <f>ROUND(IF($B76="Annuity",SUMIFS('Annuity Prices'!X:X,'Annuity Prices'!$B:$B,$D76,'Annuity Prices'!$E:$E,$G76),IF($B76="RAB Short",SUMIFS('RAB Prices Short'!X:X,'RAB Prices Short'!$B:$B,'All Prices combined'!$D76,'RAB Prices Short'!$E:$E,'All Prices combined'!$G76),IF($B76="RAB Long",SUMIFS('RAB Prices Long'!X:X,'RAB Prices Long'!$B:$B,'All Prices combined'!$D76,'RAB Prices Long'!$E:$E,'All Prices combined'!$G76)))),2)</f>
        <v>4.08</v>
      </c>
      <c r="V76" s="2">
        <f>ROUND(IF($B76="Annuity",SUMIFS('Annuity Prices'!Y:Y,'Annuity Prices'!$B:$B,$D76,'Annuity Prices'!$E:$E,$G76),IF($B76="RAB Short",SUMIFS('RAB Prices Short'!Y:Y,'RAB Prices Short'!$B:$B,'All Prices combined'!$D76,'RAB Prices Short'!$E:$E,'All Prices combined'!$G76),IF($B76="RAB Long",SUMIFS('RAB Prices Long'!Y:Y,'RAB Prices Long'!$B:$B,'All Prices combined'!$D76,'RAB Prices Long'!$E:$E,'All Prices combined'!$G76)))),2)</f>
        <v>4.1900000000000004</v>
      </c>
      <c r="W76" s="2">
        <f>ROUND(IF($B76="Annuity",SUMIFS('Annuity Prices'!Z:Z,'Annuity Prices'!$B:$B,$D76,'Annuity Prices'!$E:$E,$G76),IF($B76="RAB Short",SUMIFS('RAB Prices Short'!Z:Z,'RAB Prices Short'!$B:$B,'All Prices combined'!$D76,'RAB Prices Short'!$E:$E,'All Prices combined'!$G76),IF($B76="RAB Long",SUMIFS('RAB Prices Long'!Z:Z,'RAB Prices Long'!$B:$B,'All Prices combined'!$D76,'RAB Prices Long'!$E:$E,'All Prices combined'!$G76)))),2)</f>
        <v>4.29</v>
      </c>
      <c r="X76" s="2">
        <f>ROUND(IF($B76="Annuity",SUMIFS('Annuity Prices'!AA:AA,'Annuity Prices'!$B:$B,$D76,'Annuity Prices'!$E:$E,$G76),IF($B76="RAB Short",SUMIFS('RAB Prices Short'!AA:AA,'RAB Prices Short'!$B:$B,'All Prices combined'!$D76,'RAB Prices Short'!$E:$E,'All Prices combined'!$G76),IF($B76="RAB Long",SUMIFS('RAB Prices Long'!AA:AA,'RAB Prices Long'!$B:$B,'All Prices combined'!$D76,'RAB Prices Long'!$E:$E,'All Prices combined'!$G76)))),2)</f>
        <v>4.4000000000000004</v>
      </c>
      <c r="Y76" s="2">
        <f>ROUND(IF($B76="Annuity",SUMIFS('Annuity Prices'!AB:AB,'Annuity Prices'!$B:$B,$D76,'Annuity Prices'!$E:$E,$G76),IF($B76="RAB Short",SUMIFS('RAB Prices Short'!AB:AB,'RAB Prices Short'!$B:$B,'All Prices combined'!$D76,'RAB Prices Short'!$E:$E,'All Prices combined'!$G76),IF($B76="RAB Long",SUMIFS('RAB Prices Long'!AB:AB,'RAB Prices Long'!$B:$B,'All Prices combined'!$D76,'RAB Prices Long'!$E:$E,'All Prices combined'!$G76)))),2)</f>
        <v>4.5</v>
      </c>
      <c r="Z76" s="2">
        <f>ROUND(IF($B76="Annuity",SUMIFS('Annuity Prices'!AC:AC,'Annuity Prices'!$B:$B,$D76,'Annuity Prices'!$E:$E,$G76),IF($B76="RAB Short",SUMIFS('RAB Prices Short'!AC:AC,'RAB Prices Short'!$B:$B,'All Prices combined'!$D76,'RAB Prices Short'!$E:$E,'All Prices combined'!$G76),IF($B76="RAB Long",SUMIFS('RAB Prices Long'!AC:AC,'RAB Prices Long'!$B:$B,'All Prices combined'!$D76,'RAB Prices Long'!$E:$E,'All Prices combined'!$G76)))),2)</f>
        <v>4.6100000000000003</v>
      </c>
      <c r="AA76" s="2">
        <f>ROUND(IF($B76="Annuity",SUMIFS('Annuity Prices'!AD:AD,'Annuity Prices'!$B:$B,$D76,'Annuity Prices'!$E:$E,$G76),IF($B76="RAB Short",SUMIFS('RAB Prices Short'!AD:AD,'RAB Prices Short'!$B:$B,'All Prices combined'!$D76,'RAB Prices Short'!$E:$E,'All Prices combined'!$G76),IF($B76="RAB Long",SUMIFS('RAB Prices Long'!AD:AD,'RAB Prices Long'!$B:$B,'All Prices combined'!$D76,'RAB Prices Long'!$E:$E,'All Prices combined'!$G76)))),2)</f>
        <v>4.7300000000000004</v>
      </c>
      <c r="AB76" s="2">
        <f>ROUND(IF($B76="Annuity",SUMIFS('Annuity Prices'!AE:AE,'Annuity Prices'!$B:$B,$D76,'Annuity Prices'!$E:$E,$G76),IF($B76="RAB Short",SUMIFS('RAB Prices Short'!AE:AE,'RAB Prices Short'!$B:$B,'All Prices combined'!$D76,'RAB Prices Short'!$E:$E,'All Prices combined'!$G76),IF($B76="RAB Long",SUMIFS('RAB Prices Long'!AE:AE,'RAB Prices Long'!$B:$B,'All Prices combined'!$D76,'RAB Prices Long'!$E:$E,'All Prices combined'!$G76)))),2)</f>
        <v>4.84</v>
      </c>
      <c r="AC76" s="2">
        <f>ROUND(IF($B76="Annuity",SUMIFS('Annuity Prices'!AF:AF,'Annuity Prices'!$B:$B,$D76,'Annuity Prices'!$E:$E,$G76),IF($B76="RAB Short",SUMIFS('RAB Prices Short'!AF:AF,'RAB Prices Short'!$B:$B,'All Prices combined'!$D76,'RAB Prices Short'!$E:$E,'All Prices combined'!$G76),IF($B76="RAB Long",SUMIFS('RAB Prices Long'!AF:AF,'RAB Prices Long'!$B:$B,'All Prices combined'!$D76,'RAB Prices Long'!$E:$E,'All Prices combined'!$G76)))),2)</f>
        <v>4.96</v>
      </c>
      <c r="AD76" s="2">
        <f>ROUND(IF($B76="Annuity",SUMIFS('Annuity Prices'!AG:AG,'Annuity Prices'!$B:$B,$D76,'Annuity Prices'!$E:$E,$G76),IF($B76="RAB Short",SUMIFS('RAB Prices Short'!AG:AG,'RAB Prices Short'!$B:$B,'All Prices combined'!$D76,'RAB Prices Short'!$E:$E,'All Prices combined'!$G76),IF($B76="RAB Long",SUMIFS('RAB Prices Long'!AG:AG,'RAB Prices Long'!$B:$B,'All Prices combined'!$D76,'RAB Prices Long'!$E:$E,'All Prices combined'!$G76)))),2)</f>
        <v>5.08</v>
      </c>
      <c r="AE76" s="2">
        <f>ROUND(IF($B76="Annuity",SUMIFS('Annuity Prices'!AH:AH,'Annuity Prices'!$B:$B,$D76,'Annuity Prices'!$E:$E,$G76),IF($B76="RAB Short",SUMIFS('RAB Prices Short'!AH:AH,'RAB Prices Short'!$B:$B,'All Prices combined'!$D76,'RAB Prices Short'!$E:$E,'All Prices combined'!$G76),IF($B76="RAB Long",SUMIFS('RAB Prices Long'!AH:AH,'RAB Prices Long'!$B:$B,'All Prices combined'!$D76,'RAB Prices Long'!$E:$E,'All Prices combined'!$G76)))),2)</f>
        <v>5.21</v>
      </c>
      <c r="AF76" s="2">
        <f>ROUND(IF($B76="Annuity",SUMIFS('Annuity Prices'!AI:AI,'Annuity Prices'!$B:$B,$D76,'Annuity Prices'!$E:$E,$G76),IF($B76="RAB Short",SUMIFS('RAB Prices Short'!AI:AI,'RAB Prices Short'!$B:$B,'All Prices combined'!$D76,'RAB Prices Short'!$E:$E,'All Prices combined'!$G76),IF($B76="RAB Long",SUMIFS('RAB Prices Long'!AI:AI,'RAB Prices Long'!$B:$B,'All Prices combined'!$D76,'RAB Prices Long'!$E:$E,'All Prices combined'!$G76)))),2)</f>
        <v>5.34</v>
      </c>
      <c r="AG76" s="2">
        <f>ROUND(IF($B76="Annuity",SUMIFS('Annuity Prices'!AJ:AJ,'Annuity Prices'!$B:$B,$D76,'Annuity Prices'!$E:$E,$G76),IF($B76="RAB Short",SUMIFS('RAB Prices Short'!AJ:AJ,'RAB Prices Short'!$B:$B,'All Prices combined'!$D76,'RAB Prices Short'!$E:$E,'All Prices combined'!$G76),IF($B76="RAB Long",SUMIFS('RAB Prices Long'!AJ:AJ,'RAB Prices Long'!$B:$B,'All Prices combined'!$D76,'RAB Prices Long'!$E:$E,'All Prices combined'!$G76)))),2)</f>
        <v>5.46</v>
      </c>
      <c r="AH76" s="2">
        <f>ROUND(IF($B76="Annuity",SUMIFS('Annuity Prices'!AK:AK,'Annuity Prices'!$B:$B,$D76,'Annuity Prices'!$E:$E,$G76),IF($B76="RAB Short",SUMIFS('RAB Prices Short'!AK:AK,'RAB Prices Short'!$B:$B,'All Prices combined'!$D76,'RAB Prices Short'!$E:$E,'All Prices combined'!$G76),IF($B76="RAB Long",SUMIFS('RAB Prices Long'!AK:AK,'RAB Prices Long'!$B:$B,'All Prices combined'!$D76,'RAB Prices Long'!$E:$E,'All Prices combined'!$G76)))),2)</f>
        <v>5.6</v>
      </c>
      <c r="AI76" s="2">
        <f>ROUND(IF($B76="Annuity",SUMIFS('Annuity Prices'!AL:AL,'Annuity Prices'!$B:$B,$D76,'Annuity Prices'!$E:$E,$G76),IF($B76="RAB Short",SUMIFS('RAB Prices Short'!AL:AL,'RAB Prices Short'!$B:$B,'All Prices combined'!$D76,'RAB Prices Short'!$E:$E,'All Prices combined'!$G76),IF($B76="RAB Long",SUMIFS('RAB Prices Long'!AL:AL,'RAB Prices Long'!$B:$B,'All Prices combined'!$D76,'RAB Prices Long'!$E:$E,'All Prices combined'!$G76)))),2)</f>
        <v>5.74</v>
      </c>
      <c r="AJ76" s="2">
        <f>ROUND(IF($B76="Annuity",SUMIFS('Annuity Prices'!AM:AM,'Annuity Prices'!$B:$B,$D76,'Annuity Prices'!$E:$E,$G76),IF($B76="RAB Short",SUMIFS('RAB Prices Short'!AM:AM,'RAB Prices Short'!$B:$B,'All Prices combined'!$D76,'RAB Prices Short'!$E:$E,'All Prices combined'!$G76),IF($B76="RAB Long",SUMIFS('RAB Prices Long'!AM:AM,'RAB Prices Long'!$B:$B,'All Prices combined'!$D76,'RAB Prices Long'!$E:$E,'All Prices combined'!$G76)))),2)</f>
        <v>5.88</v>
      </c>
      <c r="AK76" s="2">
        <f>ROUND(IF($B76="Annuity",SUMIFS('Annuity Prices'!AN:AN,'Annuity Prices'!$B:$B,$D76,'Annuity Prices'!$E:$E,$G76),IF($B76="RAB Short",SUMIFS('RAB Prices Short'!AN:AN,'RAB Prices Short'!$B:$B,'All Prices combined'!$D76,'RAB Prices Short'!$E:$E,'All Prices combined'!$G76),IF($B76="RAB Long",SUMIFS('RAB Prices Long'!AN:AN,'RAB Prices Long'!$B:$B,'All Prices combined'!$D76,'RAB Prices Long'!$E:$E,'All Prices combined'!$G76)))),2)</f>
        <v>6.02</v>
      </c>
      <c r="AL76" s="2">
        <f>ROUND(IF($B76="Annuity",SUMIFS('Annuity Prices'!AO:AO,'Annuity Prices'!$B:$B,$D76,'Annuity Prices'!$E:$E,$G76),IF($B76="RAB Short",SUMIFS('RAB Prices Short'!AO:AO,'RAB Prices Short'!$B:$B,'All Prices combined'!$D76,'RAB Prices Short'!$E:$E,'All Prices combined'!$G76),IF($B76="RAB Long",SUMIFS('RAB Prices Long'!AO:AO,'RAB Prices Long'!$B:$B,'All Prices combined'!$D76,'RAB Prices Long'!$E:$E,'All Prices combined'!$G76)))),2)</f>
        <v>6.17</v>
      </c>
      <c r="AM76" s="2">
        <f>ROUND(IF($B76="Annuity",SUMIFS('Annuity Prices'!AP:AP,'Annuity Prices'!$B:$B,$D76,'Annuity Prices'!$E:$E,$G76),IF($B76="RAB Short",SUMIFS('RAB Prices Short'!AP:AP,'RAB Prices Short'!$B:$B,'All Prices combined'!$D76,'RAB Prices Short'!$E:$E,'All Prices combined'!$G76),IF($B76="RAB Long",SUMIFS('RAB Prices Long'!AP:AP,'RAB Prices Long'!$B:$B,'All Prices combined'!$D76,'RAB Prices Long'!$E:$E,'All Prices combined'!$G76)))),2)</f>
        <v>6.32</v>
      </c>
      <c r="AN76" s="2">
        <f>ROUND(IF($B76="Annuity",SUMIFS('Annuity Prices'!AQ:AQ,'Annuity Prices'!$B:$B,$D76,'Annuity Prices'!$E:$E,$G76),IF($B76="RAB Short",SUMIFS('RAB Prices Short'!AQ:AQ,'RAB Prices Short'!$B:$B,'All Prices combined'!$D76,'RAB Prices Short'!$E:$E,'All Prices combined'!$G76),IF($B76="RAB Long",SUMIFS('RAB Prices Long'!AQ:AQ,'RAB Prices Long'!$B:$B,'All Prices combined'!$D76,'RAB Prices Long'!$E:$E,'All Prices combined'!$G76)))),2)</f>
        <v>6.48</v>
      </c>
      <c r="AO76" s="2">
        <f>ROUND(IF($B76="Annuity",SUMIFS('Annuity Prices'!AR:AR,'Annuity Prices'!$B:$B,$D76,'Annuity Prices'!$E:$E,$G76),IF($B76="RAB Short",SUMIFS('RAB Prices Short'!AR:AR,'RAB Prices Short'!$B:$B,'All Prices combined'!$D76,'RAB Prices Short'!$E:$E,'All Prices combined'!$G76),IF($B76="RAB Long",SUMIFS('RAB Prices Long'!AR:AR,'RAB Prices Long'!$B:$B,'All Prices combined'!$D76,'RAB Prices Long'!$E:$E,'All Prices combined'!$G76)))),2)</f>
        <v>6.03</v>
      </c>
      <c r="AP76" s="2">
        <f>ROUND(IF($B76="Annuity",SUMIFS('Annuity Prices'!AS:AS,'Annuity Prices'!$B:$B,$D76,'Annuity Prices'!$E:$E,$G76),IF($B76="RAB Short",SUMIFS('RAB Prices Short'!AS:AS,'RAB Prices Short'!$B:$B,'All Prices combined'!$D76,'RAB Prices Short'!$E:$E,'All Prices combined'!$G76),IF($B76="RAB Long",SUMIFS('RAB Prices Long'!AS:AS,'RAB Prices Long'!$B:$B,'All Prices combined'!$D76,'RAB Prices Long'!$E:$E,'All Prices combined'!$G76)))),2)</f>
        <v>3.12</v>
      </c>
      <c r="AQ76" s="2">
        <f>ROUND(IF($B76="Annuity",SUMIFS('Annuity Prices'!AT:AT,'Annuity Prices'!$B:$B,$D76,'Annuity Prices'!$E:$E,$G76),IF($B76="RAB Short",SUMIFS('RAB Prices Short'!AT:AT,'RAB Prices Short'!$B:$B,'All Prices combined'!$D76,'RAB Prices Short'!$E:$E,'All Prices combined'!$G76),IF($B76="RAB Long",SUMIFS('RAB Prices Long'!AT:AT,'RAB Prices Long'!$B:$B,'All Prices combined'!$D76,'RAB Prices Long'!$E:$E,'All Prices combined'!$G76)))),2)</f>
        <v>3.21</v>
      </c>
      <c r="AR76" s="2">
        <f>ROUND(IF($B76="Annuity",SUMIFS('Annuity Prices'!AU:AU,'Annuity Prices'!$B:$B,$D76,'Annuity Prices'!$E:$E,$G76),IF($B76="RAB Short",SUMIFS('RAB Prices Short'!AU:AU,'RAB Prices Short'!$B:$B,'All Prices combined'!$D76,'RAB Prices Short'!$E:$E,'All Prices combined'!$G76),IF($B76="RAB Long",SUMIFS('RAB Prices Long'!AU:AU,'RAB Prices Long'!$B:$B,'All Prices combined'!$D76,'RAB Prices Long'!$E:$E,'All Prices combined'!$G76)))),2)</f>
        <v>3.31</v>
      </c>
      <c r="AS76" s="2">
        <f>ROUND(IF($B76="Annuity",SUMIFS('Annuity Prices'!AV:AV,'Annuity Prices'!$B:$B,$D76,'Annuity Prices'!$E:$E,$G76),IF($B76="RAB Short",SUMIFS('RAB Prices Short'!AV:AV,'RAB Prices Short'!$B:$B,'All Prices combined'!$D76,'RAB Prices Short'!$E:$E,'All Prices combined'!$G76),IF($B76="RAB Long",SUMIFS('RAB Prices Long'!AV:AV,'RAB Prices Long'!$B:$B,'All Prices combined'!$D76,'RAB Prices Long'!$E:$E,'All Prices combined'!$G76)))),2)</f>
        <v>3.4</v>
      </c>
      <c r="AT76" s="2">
        <f>ROUND(IF($B76="Annuity",SUMIFS('Annuity Prices'!AW:AW,'Annuity Prices'!$B:$B,$D76,'Annuity Prices'!$E:$E,$G76),IF($B76="RAB Short",SUMIFS('RAB Prices Short'!AW:AW,'RAB Prices Short'!$B:$B,'All Prices combined'!$D76,'RAB Prices Short'!$E:$E,'All Prices combined'!$G76),IF($B76="RAB Long",SUMIFS('RAB Prices Long'!AW:AW,'RAB Prices Long'!$B:$B,'All Prices combined'!$D76,'RAB Prices Long'!$E:$E,'All Prices combined'!$G76)))),2)</f>
        <v>3.37</v>
      </c>
      <c r="AU76" s="2">
        <f>ROUND(IF($B76="Annuity",SUMIFS('Annuity Prices'!AX:AX,'Annuity Prices'!$B:$B,$D76,'Annuity Prices'!$E:$E,$G76),IF($B76="RAB Short",SUMIFS('RAB Prices Short'!AX:AX,'RAB Prices Short'!$B:$B,'All Prices combined'!$D76,'RAB Prices Short'!$E:$E,'All Prices combined'!$G76),IF($B76="RAB Long",SUMIFS('RAB Prices Long'!AX:AX,'RAB Prices Long'!$B:$B,'All Prices combined'!$D76,'RAB Prices Long'!$E:$E,'All Prices combined'!$G76)))),2)</f>
        <v>3.45</v>
      </c>
      <c r="AV76" s="2">
        <f>ROUND(IF($B76="Annuity",SUMIFS('Annuity Prices'!AY:AY,'Annuity Prices'!$B:$B,$D76,'Annuity Prices'!$E:$E,$G76),IF($B76="RAB Short",SUMIFS('RAB Prices Short'!AY:AY,'RAB Prices Short'!$B:$B,'All Prices combined'!$D76,'RAB Prices Short'!$E:$E,'All Prices combined'!$G76),IF($B76="RAB Long",SUMIFS('RAB Prices Long'!AY:AY,'RAB Prices Long'!$B:$B,'All Prices combined'!$D76,'RAB Prices Long'!$E:$E,'All Prices combined'!$G76)))),2)</f>
        <v>3.54</v>
      </c>
      <c r="AW76" s="2">
        <f>ROUND(IF($B76="Annuity",SUMIFS('Annuity Prices'!AZ:AZ,'Annuity Prices'!$B:$B,$D76,'Annuity Prices'!$E:$E,$G76),IF($B76="RAB Short",SUMIFS('RAB Prices Short'!AZ:AZ,'RAB Prices Short'!$B:$B,'All Prices combined'!$D76,'RAB Prices Short'!$E:$E,'All Prices combined'!$G76),IF($B76="RAB Long",SUMIFS('RAB Prices Long'!AZ:AZ,'RAB Prices Long'!$B:$B,'All Prices combined'!$D76,'RAB Prices Long'!$E:$E,'All Prices combined'!$G76)))),2)</f>
        <v>3.62</v>
      </c>
      <c r="AX76" s="2">
        <f>ROUND(IF($B76="Annuity",SUMIFS('Annuity Prices'!BA:BA,'Annuity Prices'!$B:$B,$D76,'Annuity Prices'!$E:$E,$G76),IF($B76="RAB Short",SUMIFS('RAB Prices Short'!BA:BA,'RAB Prices Short'!$B:$B,'All Prices combined'!$D76,'RAB Prices Short'!$E:$E,'All Prices combined'!$G76),IF($B76="RAB Long",SUMIFS('RAB Prices Long'!BA:BA,'RAB Prices Long'!$B:$B,'All Prices combined'!$D76,'RAB Prices Long'!$E:$E,'All Prices combined'!$G76)))),2)</f>
        <v>3.71</v>
      </c>
      <c r="AY76" s="2">
        <f>ROUND(IF($B76="Annuity",SUMIFS('Annuity Prices'!BB:BB,'Annuity Prices'!$B:$B,$D76,'Annuity Prices'!$E:$E,$G76),IF($B76="RAB Short",SUMIFS('RAB Prices Short'!BB:BB,'RAB Prices Short'!$B:$B,'All Prices combined'!$D76,'RAB Prices Short'!$E:$E,'All Prices combined'!$G76),IF($B76="RAB Long",SUMIFS('RAB Prices Long'!BB:BB,'RAB Prices Long'!$B:$B,'All Prices combined'!$D76,'RAB Prices Long'!$E:$E,'All Prices combined'!$G76)))),2)</f>
        <v>3.8</v>
      </c>
      <c r="AZ76" s="2">
        <f>ROUND(IF($B76="Annuity",SUMIFS('Annuity Prices'!BC:BC,'Annuity Prices'!$B:$B,$D76,'Annuity Prices'!$E:$E,$G76),IF($B76="RAB Short",SUMIFS('RAB Prices Short'!BC:BC,'RAB Prices Short'!$B:$B,'All Prices combined'!$D76,'RAB Prices Short'!$E:$E,'All Prices combined'!$G76),IF($B76="RAB Long",SUMIFS('RAB Prices Long'!BC:BC,'RAB Prices Long'!$B:$B,'All Prices combined'!$D76,'RAB Prices Long'!$E:$E,'All Prices combined'!$G76)))),2)</f>
        <v>3.89</v>
      </c>
      <c r="BA76" s="2">
        <f>ROUND(IF($B76="Annuity",SUMIFS('Annuity Prices'!BD:BD,'Annuity Prices'!$B:$B,$D76,'Annuity Prices'!$E:$E,$G76),IF($B76="RAB Short",SUMIFS('RAB Prices Short'!BD:BD,'RAB Prices Short'!$B:$B,'All Prices combined'!$D76,'RAB Prices Short'!$E:$E,'All Prices combined'!$G76),IF($B76="RAB Long",SUMIFS('RAB Prices Long'!BD:BD,'RAB Prices Long'!$B:$B,'All Prices combined'!$D76,'RAB Prices Long'!$E:$E,'All Prices combined'!$G76)))),2)</f>
        <v>3.99</v>
      </c>
      <c r="BB76" s="2">
        <f>ROUND(IF($B76="Annuity",SUMIFS('Annuity Prices'!BE:BE,'Annuity Prices'!$B:$B,$D76,'Annuity Prices'!$E:$E,$G76),IF($B76="RAB Short",SUMIFS('RAB Prices Short'!BE:BE,'RAB Prices Short'!$B:$B,'All Prices combined'!$D76,'RAB Prices Short'!$E:$E,'All Prices combined'!$G76),IF($B76="RAB Long",SUMIFS('RAB Prices Long'!BE:BE,'RAB Prices Long'!$B:$B,'All Prices combined'!$D76,'RAB Prices Long'!$E:$E,'All Prices combined'!$G76)))),2)</f>
        <v>4.08</v>
      </c>
      <c r="BC76" s="2">
        <f>ROUND(IF($B76="Annuity",SUMIFS('Annuity Prices'!BF:BF,'Annuity Prices'!$B:$B,$D76,'Annuity Prices'!$E:$E,$G76),IF($B76="RAB Short",SUMIFS('RAB Prices Short'!BF:BF,'RAB Prices Short'!$B:$B,'All Prices combined'!$D76,'RAB Prices Short'!$E:$E,'All Prices combined'!$G76),IF($B76="RAB Long",SUMIFS('RAB Prices Long'!BF:BF,'RAB Prices Long'!$B:$B,'All Prices combined'!$D76,'RAB Prices Long'!$E:$E,'All Prices combined'!$G76)))),2)</f>
        <v>4.1900000000000004</v>
      </c>
      <c r="BD76" s="2">
        <f>ROUND(IF($B76="Annuity",SUMIFS('Annuity Prices'!BG:BG,'Annuity Prices'!$B:$B,$D76,'Annuity Prices'!$E:$E,$G76),IF($B76="RAB Short",SUMIFS('RAB Prices Short'!BG:BG,'RAB Prices Short'!$B:$B,'All Prices combined'!$D76,'RAB Prices Short'!$E:$E,'All Prices combined'!$G76),IF($B76="RAB Long",SUMIFS('RAB Prices Long'!BG:BG,'RAB Prices Long'!$B:$B,'All Prices combined'!$D76,'RAB Prices Long'!$E:$E,'All Prices combined'!$G76)))),2)</f>
        <v>4.29</v>
      </c>
      <c r="BE76" s="2">
        <f>ROUND(IF($B76="Annuity",SUMIFS('Annuity Prices'!BH:BH,'Annuity Prices'!$B:$B,$D76,'Annuity Prices'!$E:$E,$G76),IF($B76="RAB Short",SUMIFS('RAB Prices Short'!BH:BH,'RAB Prices Short'!$B:$B,'All Prices combined'!$D76,'RAB Prices Short'!$E:$E,'All Prices combined'!$G76),IF($B76="RAB Long",SUMIFS('RAB Prices Long'!BH:BH,'RAB Prices Long'!$B:$B,'All Prices combined'!$D76,'RAB Prices Long'!$E:$E,'All Prices combined'!$G76)))),2)</f>
        <v>4.4000000000000004</v>
      </c>
      <c r="BF76" s="2">
        <f>ROUND(IF($B76="Annuity",SUMIFS('Annuity Prices'!BI:BI,'Annuity Prices'!$B:$B,$D76,'Annuity Prices'!$E:$E,$G76),IF($B76="RAB Short",SUMIFS('RAB Prices Short'!BI:BI,'RAB Prices Short'!$B:$B,'All Prices combined'!$D76,'RAB Prices Short'!$E:$E,'All Prices combined'!$G76),IF($B76="RAB Long",SUMIFS('RAB Prices Long'!BI:BI,'RAB Prices Long'!$B:$B,'All Prices combined'!$D76,'RAB Prices Long'!$E:$E,'All Prices combined'!$G76)))),2)</f>
        <v>4.5</v>
      </c>
      <c r="BG76" s="2">
        <f>ROUND(IF($B76="Annuity",SUMIFS('Annuity Prices'!BJ:BJ,'Annuity Prices'!$B:$B,$D76,'Annuity Prices'!$E:$E,$G76),IF($B76="RAB Short",SUMIFS('RAB Prices Short'!BJ:BJ,'RAB Prices Short'!$B:$B,'All Prices combined'!$D76,'RAB Prices Short'!$E:$E,'All Prices combined'!$G76),IF($B76="RAB Long",SUMIFS('RAB Prices Long'!BJ:BJ,'RAB Prices Long'!$B:$B,'All Prices combined'!$D76,'RAB Prices Long'!$E:$E,'All Prices combined'!$G76)))),2)</f>
        <v>4.6100000000000003</v>
      </c>
      <c r="BH76" s="2">
        <f>ROUND(IF($B76="Annuity",SUMIFS('Annuity Prices'!BK:BK,'Annuity Prices'!$B:$B,$D76,'Annuity Prices'!$E:$E,$G76),IF($B76="RAB Short",SUMIFS('RAB Prices Short'!BK:BK,'RAB Prices Short'!$B:$B,'All Prices combined'!$D76,'RAB Prices Short'!$E:$E,'All Prices combined'!$G76),IF($B76="RAB Long",SUMIFS('RAB Prices Long'!BK:BK,'RAB Prices Long'!$B:$B,'All Prices combined'!$D76,'RAB Prices Long'!$E:$E,'All Prices combined'!$G76)))),2)</f>
        <v>4.7300000000000004</v>
      </c>
      <c r="BI76" s="2">
        <f>ROUND(IF($B76="Annuity",SUMIFS('Annuity Prices'!BL:BL,'Annuity Prices'!$B:$B,$D76,'Annuity Prices'!$E:$E,$G76),IF($B76="RAB Short",SUMIFS('RAB Prices Short'!BL:BL,'RAB Prices Short'!$B:$B,'All Prices combined'!$D76,'RAB Prices Short'!$E:$E,'All Prices combined'!$G76),IF($B76="RAB Long",SUMIFS('RAB Prices Long'!BL:BL,'RAB Prices Long'!$B:$B,'All Prices combined'!$D76,'RAB Prices Long'!$E:$E,'All Prices combined'!$G76)))),2)</f>
        <v>4.84</v>
      </c>
      <c r="BJ76" s="2">
        <f>ROUND(IF($B76="Annuity",SUMIFS('Annuity Prices'!BM:BM,'Annuity Prices'!$B:$B,$D76,'Annuity Prices'!$E:$E,$G76),IF($B76="RAB Short",SUMIFS('RAB Prices Short'!BM:BM,'RAB Prices Short'!$B:$B,'All Prices combined'!$D76,'RAB Prices Short'!$E:$E,'All Prices combined'!$G76),IF($B76="RAB Long",SUMIFS('RAB Prices Long'!BM:BM,'RAB Prices Long'!$B:$B,'All Prices combined'!$D76,'RAB Prices Long'!$E:$E,'All Prices combined'!$G76)))),2)</f>
        <v>4.96</v>
      </c>
      <c r="BK76" s="2">
        <f>ROUND(IF($B76="Annuity",SUMIFS('Annuity Prices'!BN:BN,'Annuity Prices'!$B:$B,$D76,'Annuity Prices'!$E:$E,$G76),IF($B76="RAB Short",SUMIFS('RAB Prices Short'!BN:BN,'RAB Prices Short'!$B:$B,'All Prices combined'!$D76,'RAB Prices Short'!$E:$E,'All Prices combined'!$G76),IF($B76="RAB Long",SUMIFS('RAB Prices Long'!BN:BN,'RAB Prices Long'!$B:$B,'All Prices combined'!$D76,'RAB Prices Long'!$E:$E,'All Prices combined'!$G76)))),2)</f>
        <v>5.08</v>
      </c>
      <c r="BL76" s="2">
        <f>ROUND(IF($B76="Annuity",SUMIFS('Annuity Prices'!BO:BO,'Annuity Prices'!$B:$B,$D76,'Annuity Prices'!$E:$E,$G76),IF($B76="RAB Short",SUMIFS('RAB Prices Short'!BO:BO,'RAB Prices Short'!$B:$B,'All Prices combined'!$D76,'RAB Prices Short'!$E:$E,'All Prices combined'!$G76),IF($B76="RAB Long",SUMIFS('RAB Prices Long'!BO:BO,'RAB Prices Long'!$B:$B,'All Prices combined'!$D76,'RAB Prices Long'!$E:$E,'All Prices combined'!$G76)))),2)</f>
        <v>5.21</v>
      </c>
      <c r="BM76" s="2">
        <f>ROUND(IF($B76="Annuity",SUMIFS('Annuity Prices'!BP:BP,'Annuity Prices'!$B:$B,$D76,'Annuity Prices'!$E:$E,$G76),IF($B76="RAB Short",SUMIFS('RAB Prices Short'!BP:BP,'RAB Prices Short'!$B:$B,'All Prices combined'!$D76,'RAB Prices Short'!$E:$E,'All Prices combined'!$G76),IF($B76="RAB Long",SUMIFS('RAB Prices Long'!BP:BP,'RAB Prices Long'!$B:$B,'All Prices combined'!$D76,'RAB Prices Long'!$E:$E,'All Prices combined'!$G76)))),2)</f>
        <v>5.34</v>
      </c>
      <c r="BN76" s="2">
        <f>ROUND(IF($B76="Annuity",SUMIFS('Annuity Prices'!BQ:BQ,'Annuity Prices'!$B:$B,$D76,'Annuity Prices'!$E:$E,$G76),IF($B76="RAB Short",SUMIFS('RAB Prices Short'!BQ:BQ,'RAB Prices Short'!$B:$B,'All Prices combined'!$D76,'RAB Prices Short'!$E:$E,'All Prices combined'!$G76),IF($B76="RAB Long",SUMIFS('RAB Prices Long'!BQ:BQ,'RAB Prices Long'!$B:$B,'All Prices combined'!$D76,'RAB Prices Long'!$E:$E,'All Prices combined'!$G76)))),2)</f>
        <v>5.46</v>
      </c>
      <c r="BO76" s="2">
        <f>ROUND(IF($B76="Annuity",SUMIFS('Annuity Prices'!BR:BR,'Annuity Prices'!$B:$B,$D76,'Annuity Prices'!$E:$E,$G76),IF($B76="RAB Short",SUMIFS('RAB Prices Short'!BR:BR,'RAB Prices Short'!$B:$B,'All Prices combined'!$D76,'RAB Prices Short'!$E:$E,'All Prices combined'!$G76),IF($B76="RAB Long",SUMIFS('RAB Prices Long'!BR:BR,'RAB Prices Long'!$B:$B,'All Prices combined'!$D76,'RAB Prices Long'!$E:$E,'All Prices combined'!$G76)))),2)</f>
        <v>5.6</v>
      </c>
      <c r="BP76" s="2">
        <f>ROUND(IF($B76="Annuity",SUMIFS('Annuity Prices'!BS:BS,'Annuity Prices'!$B:$B,$D76,'Annuity Prices'!$E:$E,$G76),IF($B76="RAB Short",SUMIFS('RAB Prices Short'!BS:BS,'RAB Prices Short'!$B:$B,'All Prices combined'!$D76,'RAB Prices Short'!$E:$E,'All Prices combined'!$G76),IF($B76="RAB Long",SUMIFS('RAB Prices Long'!BS:BS,'RAB Prices Long'!$B:$B,'All Prices combined'!$D76,'RAB Prices Long'!$E:$E,'All Prices combined'!$G76)))),2)</f>
        <v>5.74</v>
      </c>
      <c r="BQ76" s="2">
        <f>ROUND(IF($B76="Annuity",SUMIFS('Annuity Prices'!BT:BT,'Annuity Prices'!$B:$B,$D76,'Annuity Prices'!$E:$E,$G76),IF($B76="RAB Short",SUMIFS('RAB Prices Short'!BT:BT,'RAB Prices Short'!$B:$B,'All Prices combined'!$D76,'RAB Prices Short'!$E:$E,'All Prices combined'!$G76),IF($B76="RAB Long",SUMIFS('RAB Prices Long'!BT:BT,'RAB Prices Long'!$B:$B,'All Prices combined'!$D76,'RAB Prices Long'!$E:$E,'All Prices combined'!$G76)))),2)</f>
        <v>5.88</v>
      </c>
      <c r="BR76" s="2">
        <f>ROUND(IF($B76="Annuity",SUMIFS('Annuity Prices'!BU:BU,'Annuity Prices'!$B:$B,$D76,'Annuity Prices'!$E:$E,$G76),IF($B76="RAB Short",SUMIFS('RAB Prices Short'!BU:BU,'RAB Prices Short'!$B:$B,'All Prices combined'!$D76,'RAB Prices Short'!$E:$E,'All Prices combined'!$G76),IF($B76="RAB Long",SUMIFS('RAB Prices Long'!BU:BU,'RAB Prices Long'!$B:$B,'All Prices combined'!$D76,'RAB Prices Long'!$E:$E,'All Prices combined'!$G76)))),2)</f>
        <v>6.02</v>
      </c>
      <c r="BS76" s="2">
        <f>ROUND(IF($B76="Annuity",SUMIFS('Annuity Prices'!BV:BV,'Annuity Prices'!$B:$B,$D76,'Annuity Prices'!$E:$E,$G76),IF($B76="RAB Short",SUMIFS('RAB Prices Short'!BV:BV,'RAB Prices Short'!$B:$B,'All Prices combined'!$D76,'RAB Prices Short'!$E:$E,'All Prices combined'!$G76),IF($B76="RAB Long",SUMIFS('RAB Prices Long'!BV:BV,'RAB Prices Long'!$B:$B,'All Prices combined'!$D76,'RAB Prices Long'!$E:$E,'All Prices combined'!$G76)))),2)</f>
        <v>6.17</v>
      </c>
      <c r="BT76" s="2">
        <f>ROUND(IF($B76="Annuity",SUMIFS('Annuity Prices'!BW:BW,'Annuity Prices'!$B:$B,$D76,'Annuity Prices'!$E:$E,$G76),IF($B76="RAB Short",SUMIFS('RAB Prices Short'!BW:BW,'RAB Prices Short'!$B:$B,'All Prices combined'!$D76,'RAB Prices Short'!$E:$E,'All Prices combined'!$G76),IF($B76="RAB Long",SUMIFS('RAB Prices Long'!BW:BW,'RAB Prices Long'!$B:$B,'All Prices combined'!$D76,'RAB Prices Long'!$E:$E,'All Prices combined'!$G76)))),2)</f>
        <v>6.32</v>
      </c>
      <c r="BU76" s="2">
        <f>ROUND(IF($B76="Annuity",SUMIFS('Annuity Prices'!BX:BX,'Annuity Prices'!$B:$B,$D76,'Annuity Prices'!$E:$E,$G76),IF($B76="RAB Short",SUMIFS('RAB Prices Short'!BX:BX,'RAB Prices Short'!$B:$B,'All Prices combined'!$D76,'RAB Prices Short'!$E:$E,'All Prices combined'!$G76),IF($B76="RAB Long",SUMIFS('RAB Prices Long'!BX:BX,'RAB Prices Long'!$B:$B,'All Prices combined'!$D76,'RAB Prices Long'!$E:$E,'All Prices combined'!$G76)))),2)</f>
        <v>6.48</v>
      </c>
    </row>
    <row r="77" spans="2:73" x14ac:dyDescent="0.25">
      <c r="B77" t="s">
        <v>37</v>
      </c>
      <c r="C77" s="1">
        <v>15</v>
      </c>
      <c r="D77" s="1" t="s">
        <v>172</v>
      </c>
      <c r="E77" s="1" t="s">
        <v>169</v>
      </c>
      <c r="F77" s="1">
        <v>15</v>
      </c>
      <c r="G77" s="1" t="s">
        <v>40</v>
      </c>
      <c r="H77" s="1"/>
      <c r="I77" s="2">
        <f>ROUND(IF($B77="Annuity",SUMIFS('Annuity Prices'!L:L,'Annuity Prices'!$B:$B,$D77,'Annuity Prices'!$E:$E,$G77),IF($B77="RAB Short",SUMIFS('RAB Prices Short'!L:L,'RAB Prices Short'!$B:$B,'All Prices combined'!$D77,'RAB Prices Short'!$E:$E,'All Prices combined'!$G77),IF($B77="RAB Long",SUMIFS('RAB Prices Long'!L:L,'RAB Prices Long'!$B:$B,'All Prices combined'!$D77,'RAB Prices Long'!$E:$E,'All Prices combined'!$G77)))),2)</f>
        <v>0.59</v>
      </c>
      <c r="J77" s="2">
        <f>ROUND(IF($B77="Annuity",SUMIFS('Annuity Prices'!M:M,'Annuity Prices'!$B:$B,$D77,'Annuity Prices'!$E:$E,$G77),IF($B77="RAB Short",SUMIFS('RAB Prices Short'!M:M,'RAB Prices Short'!$B:$B,'All Prices combined'!$D77,'RAB Prices Short'!$E:$E,'All Prices combined'!$G77),IF($B77="RAB Long",SUMIFS('RAB Prices Long'!M:M,'RAB Prices Long'!$B:$B,'All Prices combined'!$D77,'RAB Prices Long'!$E:$E,'All Prices combined'!$G77)))),2)</f>
        <v>0.61</v>
      </c>
      <c r="K77" s="2">
        <f>ROUND(IF($B77="Annuity",SUMIFS('Annuity Prices'!N:N,'Annuity Prices'!$B:$B,$D77,'Annuity Prices'!$E:$E,$G77),IF($B77="RAB Short",SUMIFS('RAB Prices Short'!N:N,'RAB Prices Short'!$B:$B,'All Prices combined'!$D77,'RAB Prices Short'!$E:$E,'All Prices combined'!$G77),IF($B77="RAB Long",SUMIFS('RAB Prices Long'!N:N,'RAB Prices Long'!$B:$B,'All Prices combined'!$D77,'RAB Prices Long'!$E:$E,'All Prices combined'!$G77)))),2)</f>
        <v>0.63</v>
      </c>
      <c r="L77" s="2">
        <f>ROUND(IF($B77="Annuity",SUMIFS('Annuity Prices'!O:O,'Annuity Prices'!$B:$B,$D77,'Annuity Prices'!$E:$E,$G77),IF($B77="RAB Short",SUMIFS('RAB Prices Short'!O:O,'RAB Prices Short'!$B:$B,'All Prices combined'!$D77,'RAB Prices Short'!$E:$E,'All Prices combined'!$G77),IF($B77="RAB Long",SUMIFS('RAB Prices Long'!O:O,'RAB Prices Long'!$B:$B,'All Prices combined'!$D77,'RAB Prices Long'!$E:$E,'All Prices combined'!$G77)))),2)</f>
        <v>0.65</v>
      </c>
      <c r="M77" s="2">
        <f>ROUND(IF($B77="Annuity",SUMIFS('Annuity Prices'!P:P,'Annuity Prices'!$B:$B,$D77,'Annuity Prices'!$E:$E,$G77),IF($B77="RAB Short",SUMIFS('RAB Prices Short'!P:P,'RAB Prices Short'!$B:$B,'All Prices combined'!$D77,'RAB Prices Short'!$E:$E,'All Prices combined'!$G77),IF($B77="RAB Long",SUMIFS('RAB Prices Long'!P:P,'RAB Prices Long'!$B:$B,'All Prices combined'!$D77,'RAB Prices Long'!$E:$E,'All Prices combined'!$G77)))),2)</f>
        <v>0.66</v>
      </c>
      <c r="N77" s="2">
        <f>ROUND(IF($B77="Annuity",SUMIFS('Annuity Prices'!Q:Q,'Annuity Prices'!$B:$B,$D77,'Annuity Prices'!$E:$E,$G77),IF($B77="RAB Short",SUMIFS('RAB Prices Short'!Q:Q,'RAB Prices Short'!$B:$B,'All Prices combined'!$D77,'RAB Prices Short'!$E:$E,'All Prices combined'!$G77),IF($B77="RAB Long",SUMIFS('RAB Prices Long'!Q:Q,'RAB Prices Long'!$B:$B,'All Prices combined'!$D77,'RAB Prices Long'!$E:$E,'All Prices combined'!$G77)))),2)</f>
        <v>0.67</v>
      </c>
      <c r="O77" s="2">
        <f>ROUND(IF($B77="Annuity",SUMIFS('Annuity Prices'!R:R,'Annuity Prices'!$B:$B,$D77,'Annuity Prices'!$E:$E,$G77),IF($B77="RAB Short",SUMIFS('RAB Prices Short'!R:R,'RAB Prices Short'!$B:$B,'All Prices combined'!$D77,'RAB Prices Short'!$E:$E,'All Prices combined'!$G77),IF($B77="RAB Long",SUMIFS('RAB Prices Long'!R:R,'RAB Prices Long'!$B:$B,'All Prices combined'!$D77,'RAB Prices Long'!$E:$E,'All Prices combined'!$G77)))),2)</f>
        <v>0.69</v>
      </c>
      <c r="P77" s="2">
        <f>ROUND(IF($B77="Annuity",SUMIFS('Annuity Prices'!S:S,'Annuity Prices'!$B:$B,$D77,'Annuity Prices'!$E:$E,$G77),IF($B77="RAB Short",SUMIFS('RAB Prices Short'!S:S,'RAB Prices Short'!$B:$B,'All Prices combined'!$D77,'RAB Prices Short'!$E:$E,'All Prices combined'!$G77),IF($B77="RAB Long",SUMIFS('RAB Prices Long'!S:S,'RAB Prices Long'!$B:$B,'All Prices combined'!$D77,'RAB Prices Long'!$E:$E,'All Prices combined'!$G77)))),2)</f>
        <v>0.71</v>
      </c>
      <c r="Q77" s="2">
        <f>ROUND(IF($B77="Annuity",SUMIFS('Annuity Prices'!T:T,'Annuity Prices'!$B:$B,$D77,'Annuity Prices'!$E:$E,$G77),IF($B77="RAB Short",SUMIFS('RAB Prices Short'!T:T,'RAB Prices Short'!$B:$B,'All Prices combined'!$D77,'RAB Prices Short'!$E:$E,'All Prices combined'!$G77),IF($B77="RAB Long",SUMIFS('RAB Prices Long'!T:T,'RAB Prices Long'!$B:$B,'All Prices combined'!$D77,'RAB Prices Long'!$E:$E,'All Prices combined'!$G77)))),2)</f>
        <v>0.72</v>
      </c>
      <c r="R77" s="2">
        <f>ROUND(IF($B77="Annuity",SUMIFS('Annuity Prices'!U:U,'Annuity Prices'!$B:$B,$D77,'Annuity Prices'!$E:$E,$G77),IF($B77="RAB Short",SUMIFS('RAB Prices Short'!U:U,'RAB Prices Short'!$B:$B,'All Prices combined'!$D77,'RAB Prices Short'!$E:$E,'All Prices combined'!$G77),IF($B77="RAB Long",SUMIFS('RAB Prices Long'!U:U,'RAB Prices Long'!$B:$B,'All Prices combined'!$D77,'RAB Prices Long'!$E:$E,'All Prices combined'!$G77)))),2)</f>
        <v>0.74</v>
      </c>
      <c r="S77" s="2">
        <f>ROUND(IF($B77="Annuity",SUMIFS('Annuity Prices'!V:V,'Annuity Prices'!$B:$B,$D77,'Annuity Prices'!$E:$E,$G77),IF($B77="RAB Short",SUMIFS('RAB Prices Short'!V:V,'RAB Prices Short'!$B:$B,'All Prices combined'!$D77,'RAB Prices Short'!$E:$E,'All Prices combined'!$G77),IF($B77="RAB Long",SUMIFS('RAB Prices Long'!V:V,'RAB Prices Long'!$B:$B,'All Prices combined'!$D77,'RAB Prices Long'!$E:$E,'All Prices combined'!$G77)))),2)</f>
        <v>0.76</v>
      </c>
      <c r="T77" s="2">
        <f>ROUND(IF($B77="Annuity",SUMIFS('Annuity Prices'!W:W,'Annuity Prices'!$B:$B,$D77,'Annuity Prices'!$E:$E,$G77),IF($B77="RAB Short",SUMIFS('RAB Prices Short'!W:W,'RAB Prices Short'!$B:$B,'All Prices combined'!$D77,'RAB Prices Short'!$E:$E,'All Prices combined'!$G77),IF($B77="RAB Long",SUMIFS('RAB Prices Long'!W:W,'RAB Prices Long'!$B:$B,'All Prices combined'!$D77,'RAB Prices Long'!$E:$E,'All Prices combined'!$G77)))),2)</f>
        <v>0.78</v>
      </c>
      <c r="U77" s="2">
        <f>ROUND(IF($B77="Annuity",SUMIFS('Annuity Prices'!X:X,'Annuity Prices'!$B:$B,$D77,'Annuity Prices'!$E:$E,$G77),IF($B77="RAB Short",SUMIFS('RAB Prices Short'!X:X,'RAB Prices Short'!$B:$B,'All Prices combined'!$D77,'RAB Prices Short'!$E:$E,'All Prices combined'!$G77),IF($B77="RAB Long",SUMIFS('RAB Prices Long'!X:X,'RAB Prices Long'!$B:$B,'All Prices combined'!$D77,'RAB Prices Long'!$E:$E,'All Prices combined'!$G77)))),2)</f>
        <v>0.79</v>
      </c>
      <c r="V77" s="2">
        <f>ROUND(IF($B77="Annuity",SUMIFS('Annuity Prices'!Y:Y,'Annuity Prices'!$B:$B,$D77,'Annuity Prices'!$E:$E,$G77),IF($B77="RAB Short",SUMIFS('RAB Prices Short'!Y:Y,'RAB Prices Short'!$B:$B,'All Prices combined'!$D77,'RAB Prices Short'!$E:$E,'All Prices combined'!$G77),IF($B77="RAB Long",SUMIFS('RAB Prices Long'!Y:Y,'RAB Prices Long'!$B:$B,'All Prices combined'!$D77,'RAB Prices Long'!$E:$E,'All Prices combined'!$G77)))),2)</f>
        <v>0.81</v>
      </c>
      <c r="W77" s="2">
        <f>ROUND(IF($B77="Annuity",SUMIFS('Annuity Prices'!Z:Z,'Annuity Prices'!$B:$B,$D77,'Annuity Prices'!$E:$E,$G77),IF($B77="RAB Short",SUMIFS('RAB Prices Short'!Z:Z,'RAB Prices Short'!$B:$B,'All Prices combined'!$D77,'RAB Prices Short'!$E:$E,'All Prices combined'!$G77),IF($B77="RAB Long",SUMIFS('RAB Prices Long'!Z:Z,'RAB Prices Long'!$B:$B,'All Prices combined'!$D77,'RAB Prices Long'!$E:$E,'All Prices combined'!$G77)))),2)</f>
        <v>0.83</v>
      </c>
      <c r="X77" s="2">
        <f>ROUND(IF($B77="Annuity",SUMIFS('Annuity Prices'!AA:AA,'Annuity Prices'!$B:$B,$D77,'Annuity Prices'!$E:$E,$G77),IF($B77="RAB Short",SUMIFS('RAB Prices Short'!AA:AA,'RAB Prices Short'!$B:$B,'All Prices combined'!$D77,'RAB Prices Short'!$E:$E,'All Prices combined'!$G77),IF($B77="RAB Long",SUMIFS('RAB Prices Long'!AA:AA,'RAB Prices Long'!$B:$B,'All Prices combined'!$D77,'RAB Prices Long'!$E:$E,'All Prices combined'!$G77)))),2)</f>
        <v>0.86</v>
      </c>
      <c r="Y77" s="2">
        <f>ROUND(IF($B77="Annuity",SUMIFS('Annuity Prices'!AB:AB,'Annuity Prices'!$B:$B,$D77,'Annuity Prices'!$E:$E,$G77),IF($B77="RAB Short",SUMIFS('RAB Prices Short'!AB:AB,'RAB Prices Short'!$B:$B,'All Prices combined'!$D77,'RAB Prices Short'!$E:$E,'All Prices combined'!$G77),IF($B77="RAB Long",SUMIFS('RAB Prices Long'!AB:AB,'RAB Prices Long'!$B:$B,'All Prices combined'!$D77,'RAB Prices Long'!$E:$E,'All Prices combined'!$G77)))),2)</f>
        <v>0.87</v>
      </c>
      <c r="Z77" s="2">
        <f>ROUND(IF($B77="Annuity",SUMIFS('Annuity Prices'!AC:AC,'Annuity Prices'!$B:$B,$D77,'Annuity Prices'!$E:$E,$G77),IF($B77="RAB Short",SUMIFS('RAB Prices Short'!AC:AC,'RAB Prices Short'!$B:$B,'All Prices combined'!$D77,'RAB Prices Short'!$E:$E,'All Prices combined'!$G77),IF($B77="RAB Long",SUMIFS('RAB Prices Long'!AC:AC,'RAB Prices Long'!$B:$B,'All Prices combined'!$D77,'RAB Prices Long'!$E:$E,'All Prices combined'!$G77)))),2)</f>
        <v>0.89</v>
      </c>
      <c r="AA77" s="2">
        <f>ROUND(IF($B77="Annuity",SUMIFS('Annuity Prices'!AD:AD,'Annuity Prices'!$B:$B,$D77,'Annuity Prices'!$E:$E,$G77),IF($B77="RAB Short",SUMIFS('RAB Prices Short'!AD:AD,'RAB Prices Short'!$B:$B,'All Prices combined'!$D77,'RAB Prices Short'!$E:$E,'All Prices combined'!$G77),IF($B77="RAB Long",SUMIFS('RAB Prices Long'!AD:AD,'RAB Prices Long'!$B:$B,'All Prices combined'!$D77,'RAB Prices Long'!$E:$E,'All Prices combined'!$G77)))),2)</f>
        <v>0.92</v>
      </c>
      <c r="AB77" s="2">
        <f>ROUND(IF($B77="Annuity",SUMIFS('Annuity Prices'!AE:AE,'Annuity Prices'!$B:$B,$D77,'Annuity Prices'!$E:$E,$G77),IF($B77="RAB Short",SUMIFS('RAB Prices Short'!AE:AE,'RAB Prices Short'!$B:$B,'All Prices combined'!$D77,'RAB Prices Short'!$E:$E,'All Prices combined'!$G77),IF($B77="RAB Long",SUMIFS('RAB Prices Long'!AE:AE,'RAB Prices Long'!$B:$B,'All Prices combined'!$D77,'RAB Prices Long'!$E:$E,'All Prices combined'!$G77)))),2)</f>
        <v>0.94</v>
      </c>
      <c r="AC77" s="2">
        <f>ROUND(IF($B77="Annuity",SUMIFS('Annuity Prices'!AF:AF,'Annuity Prices'!$B:$B,$D77,'Annuity Prices'!$E:$E,$G77),IF($B77="RAB Short",SUMIFS('RAB Prices Short'!AF:AF,'RAB Prices Short'!$B:$B,'All Prices combined'!$D77,'RAB Prices Short'!$E:$E,'All Prices combined'!$G77),IF($B77="RAB Long",SUMIFS('RAB Prices Long'!AF:AF,'RAB Prices Long'!$B:$B,'All Prices combined'!$D77,'RAB Prices Long'!$E:$E,'All Prices combined'!$G77)))),2)</f>
        <v>0.96</v>
      </c>
      <c r="AD77" s="2">
        <f>ROUND(IF($B77="Annuity",SUMIFS('Annuity Prices'!AG:AG,'Annuity Prices'!$B:$B,$D77,'Annuity Prices'!$E:$E,$G77),IF($B77="RAB Short",SUMIFS('RAB Prices Short'!AG:AG,'RAB Prices Short'!$B:$B,'All Prices combined'!$D77,'RAB Prices Short'!$E:$E,'All Prices combined'!$G77),IF($B77="RAB Long",SUMIFS('RAB Prices Long'!AG:AG,'RAB Prices Long'!$B:$B,'All Prices combined'!$D77,'RAB Prices Long'!$E:$E,'All Prices combined'!$G77)))),2)</f>
        <v>0.98</v>
      </c>
      <c r="AE77" s="2">
        <f>ROUND(IF($B77="Annuity",SUMIFS('Annuity Prices'!AH:AH,'Annuity Prices'!$B:$B,$D77,'Annuity Prices'!$E:$E,$G77),IF($B77="RAB Short",SUMIFS('RAB Prices Short'!AH:AH,'RAB Prices Short'!$B:$B,'All Prices combined'!$D77,'RAB Prices Short'!$E:$E,'All Prices combined'!$G77),IF($B77="RAB Long",SUMIFS('RAB Prices Long'!AH:AH,'RAB Prices Long'!$B:$B,'All Prices combined'!$D77,'RAB Prices Long'!$E:$E,'All Prices combined'!$G77)))),2)</f>
        <v>1.01</v>
      </c>
      <c r="AF77" s="2">
        <f>ROUND(IF($B77="Annuity",SUMIFS('Annuity Prices'!AI:AI,'Annuity Prices'!$B:$B,$D77,'Annuity Prices'!$E:$E,$G77),IF($B77="RAB Short",SUMIFS('RAB Prices Short'!AI:AI,'RAB Prices Short'!$B:$B,'All Prices combined'!$D77,'RAB Prices Short'!$E:$E,'All Prices combined'!$G77),IF($B77="RAB Long",SUMIFS('RAB Prices Long'!AI:AI,'RAB Prices Long'!$B:$B,'All Prices combined'!$D77,'RAB Prices Long'!$E:$E,'All Prices combined'!$G77)))),2)</f>
        <v>1.03</v>
      </c>
      <c r="AG77" s="2">
        <f>ROUND(IF($B77="Annuity",SUMIFS('Annuity Prices'!AJ:AJ,'Annuity Prices'!$B:$B,$D77,'Annuity Prices'!$E:$E,$G77),IF($B77="RAB Short",SUMIFS('RAB Prices Short'!AJ:AJ,'RAB Prices Short'!$B:$B,'All Prices combined'!$D77,'RAB Prices Short'!$E:$E,'All Prices combined'!$G77),IF($B77="RAB Long",SUMIFS('RAB Prices Long'!AJ:AJ,'RAB Prices Long'!$B:$B,'All Prices combined'!$D77,'RAB Prices Long'!$E:$E,'All Prices combined'!$G77)))),2)</f>
        <v>1.05</v>
      </c>
      <c r="AH77" s="2">
        <f>ROUND(IF($B77="Annuity",SUMIFS('Annuity Prices'!AK:AK,'Annuity Prices'!$B:$B,$D77,'Annuity Prices'!$E:$E,$G77),IF($B77="RAB Short",SUMIFS('RAB Prices Short'!AK:AK,'RAB Prices Short'!$B:$B,'All Prices combined'!$D77,'RAB Prices Short'!$E:$E,'All Prices combined'!$G77),IF($B77="RAB Long",SUMIFS('RAB Prices Long'!AK:AK,'RAB Prices Long'!$B:$B,'All Prices combined'!$D77,'RAB Prices Long'!$E:$E,'All Prices combined'!$G77)))),2)</f>
        <v>1.08</v>
      </c>
      <c r="AI77" s="2">
        <f>ROUND(IF($B77="Annuity",SUMIFS('Annuity Prices'!AL:AL,'Annuity Prices'!$B:$B,$D77,'Annuity Prices'!$E:$E,$G77),IF($B77="RAB Short",SUMIFS('RAB Prices Short'!AL:AL,'RAB Prices Short'!$B:$B,'All Prices combined'!$D77,'RAB Prices Short'!$E:$E,'All Prices combined'!$G77),IF($B77="RAB Long",SUMIFS('RAB Prices Long'!AL:AL,'RAB Prices Long'!$B:$B,'All Prices combined'!$D77,'RAB Prices Long'!$E:$E,'All Prices combined'!$G77)))),2)</f>
        <v>1.1100000000000001</v>
      </c>
      <c r="AJ77" s="2">
        <f>ROUND(IF($B77="Annuity",SUMIFS('Annuity Prices'!AM:AM,'Annuity Prices'!$B:$B,$D77,'Annuity Prices'!$E:$E,$G77),IF($B77="RAB Short",SUMIFS('RAB Prices Short'!AM:AM,'RAB Prices Short'!$B:$B,'All Prices combined'!$D77,'RAB Prices Short'!$E:$E,'All Prices combined'!$G77),IF($B77="RAB Long",SUMIFS('RAB Prices Long'!AM:AM,'RAB Prices Long'!$B:$B,'All Prices combined'!$D77,'RAB Prices Long'!$E:$E,'All Prices combined'!$G77)))),2)</f>
        <v>1.1299999999999999</v>
      </c>
      <c r="AK77" s="2">
        <f>ROUND(IF($B77="Annuity",SUMIFS('Annuity Prices'!AN:AN,'Annuity Prices'!$B:$B,$D77,'Annuity Prices'!$E:$E,$G77),IF($B77="RAB Short",SUMIFS('RAB Prices Short'!AN:AN,'RAB Prices Short'!$B:$B,'All Prices combined'!$D77,'RAB Prices Short'!$E:$E,'All Prices combined'!$G77),IF($B77="RAB Long",SUMIFS('RAB Prices Long'!AN:AN,'RAB Prices Long'!$B:$B,'All Prices combined'!$D77,'RAB Prices Long'!$E:$E,'All Prices combined'!$G77)))),2)</f>
        <v>1.1599999999999999</v>
      </c>
      <c r="AL77" s="2">
        <f>ROUND(IF($B77="Annuity",SUMIFS('Annuity Prices'!AO:AO,'Annuity Prices'!$B:$B,$D77,'Annuity Prices'!$E:$E,$G77),IF($B77="RAB Short",SUMIFS('RAB Prices Short'!AO:AO,'RAB Prices Short'!$B:$B,'All Prices combined'!$D77,'RAB Prices Short'!$E:$E,'All Prices combined'!$G77),IF($B77="RAB Long",SUMIFS('RAB Prices Long'!AO:AO,'RAB Prices Long'!$B:$B,'All Prices combined'!$D77,'RAB Prices Long'!$E:$E,'All Prices combined'!$G77)))),2)</f>
        <v>1.18</v>
      </c>
      <c r="AM77" s="2">
        <f>ROUND(IF($B77="Annuity",SUMIFS('Annuity Prices'!AP:AP,'Annuity Prices'!$B:$B,$D77,'Annuity Prices'!$E:$E,$G77),IF($B77="RAB Short",SUMIFS('RAB Prices Short'!AP:AP,'RAB Prices Short'!$B:$B,'All Prices combined'!$D77,'RAB Prices Short'!$E:$E,'All Prices combined'!$G77),IF($B77="RAB Long",SUMIFS('RAB Prices Long'!AP:AP,'RAB Prices Long'!$B:$B,'All Prices combined'!$D77,'RAB Prices Long'!$E:$E,'All Prices combined'!$G77)))),2)</f>
        <v>1.21</v>
      </c>
      <c r="AN77" s="2">
        <f>ROUND(IF($B77="Annuity",SUMIFS('Annuity Prices'!AQ:AQ,'Annuity Prices'!$B:$B,$D77,'Annuity Prices'!$E:$E,$G77),IF($B77="RAB Short",SUMIFS('RAB Prices Short'!AQ:AQ,'RAB Prices Short'!$B:$B,'All Prices combined'!$D77,'RAB Prices Short'!$E:$E,'All Prices combined'!$G77),IF($B77="RAB Long",SUMIFS('RAB Prices Long'!AQ:AQ,'RAB Prices Long'!$B:$B,'All Prices combined'!$D77,'RAB Prices Long'!$E:$E,'All Prices combined'!$G77)))),2)</f>
        <v>1.24</v>
      </c>
      <c r="AO77" s="2">
        <f>ROUND(IF($B77="Annuity",SUMIFS('Annuity Prices'!AR:AR,'Annuity Prices'!$B:$B,$D77,'Annuity Prices'!$E:$E,$G77),IF($B77="RAB Short",SUMIFS('RAB Prices Short'!AR:AR,'RAB Prices Short'!$B:$B,'All Prices combined'!$D77,'RAB Prices Short'!$E:$E,'All Prices combined'!$G77),IF($B77="RAB Long",SUMIFS('RAB Prices Long'!AR:AR,'RAB Prices Long'!$B:$B,'All Prices combined'!$D77,'RAB Prices Long'!$E:$E,'All Prices combined'!$G77)))),2)</f>
        <v>0.7</v>
      </c>
      <c r="AP77" s="2">
        <f>ROUND(IF($B77="Annuity",SUMIFS('Annuity Prices'!AS:AS,'Annuity Prices'!$B:$B,$D77,'Annuity Prices'!$E:$E,$G77),IF($B77="RAB Short",SUMIFS('RAB Prices Short'!AS:AS,'RAB Prices Short'!$B:$B,'All Prices combined'!$D77,'RAB Prices Short'!$E:$E,'All Prices combined'!$G77),IF($B77="RAB Long",SUMIFS('RAB Prices Long'!AS:AS,'RAB Prices Long'!$B:$B,'All Prices combined'!$D77,'RAB Prices Long'!$E:$E,'All Prices combined'!$G77)))),2)</f>
        <v>0.59</v>
      </c>
      <c r="AQ77" s="2">
        <f>ROUND(IF($B77="Annuity",SUMIFS('Annuity Prices'!AT:AT,'Annuity Prices'!$B:$B,$D77,'Annuity Prices'!$E:$E,$G77),IF($B77="RAB Short",SUMIFS('RAB Prices Short'!AT:AT,'RAB Prices Short'!$B:$B,'All Prices combined'!$D77,'RAB Prices Short'!$E:$E,'All Prices combined'!$G77),IF($B77="RAB Long",SUMIFS('RAB Prices Long'!AT:AT,'RAB Prices Long'!$B:$B,'All Prices combined'!$D77,'RAB Prices Long'!$E:$E,'All Prices combined'!$G77)))),2)</f>
        <v>0.61</v>
      </c>
      <c r="AR77" s="2">
        <f>ROUND(IF($B77="Annuity",SUMIFS('Annuity Prices'!AU:AU,'Annuity Prices'!$B:$B,$D77,'Annuity Prices'!$E:$E,$G77),IF($B77="RAB Short",SUMIFS('RAB Prices Short'!AU:AU,'RAB Prices Short'!$B:$B,'All Prices combined'!$D77,'RAB Prices Short'!$E:$E,'All Prices combined'!$G77),IF($B77="RAB Long",SUMIFS('RAB Prices Long'!AU:AU,'RAB Prices Long'!$B:$B,'All Prices combined'!$D77,'RAB Prices Long'!$E:$E,'All Prices combined'!$G77)))),2)</f>
        <v>0.63</v>
      </c>
      <c r="AS77" s="2">
        <f>ROUND(IF($B77="Annuity",SUMIFS('Annuity Prices'!AV:AV,'Annuity Prices'!$B:$B,$D77,'Annuity Prices'!$E:$E,$G77),IF($B77="RAB Short",SUMIFS('RAB Prices Short'!AV:AV,'RAB Prices Short'!$B:$B,'All Prices combined'!$D77,'RAB Prices Short'!$E:$E,'All Prices combined'!$G77),IF($B77="RAB Long",SUMIFS('RAB Prices Long'!AV:AV,'RAB Prices Long'!$B:$B,'All Prices combined'!$D77,'RAB Prices Long'!$E:$E,'All Prices combined'!$G77)))),2)</f>
        <v>0.65</v>
      </c>
      <c r="AT77" s="2">
        <f>ROUND(IF($B77="Annuity",SUMIFS('Annuity Prices'!AW:AW,'Annuity Prices'!$B:$B,$D77,'Annuity Prices'!$E:$E,$G77),IF($B77="RAB Short",SUMIFS('RAB Prices Short'!AW:AW,'RAB Prices Short'!$B:$B,'All Prices combined'!$D77,'RAB Prices Short'!$E:$E,'All Prices combined'!$G77),IF($B77="RAB Long",SUMIFS('RAB Prices Long'!AW:AW,'RAB Prices Long'!$B:$B,'All Prices combined'!$D77,'RAB Prices Long'!$E:$E,'All Prices combined'!$G77)))),2)</f>
        <v>0.66</v>
      </c>
      <c r="AU77" s="2">
        <f>ROUND(IF($B77="Annuity",SUMIFS('Annuity Prices'!AX:AX,'Annuity Prices'!$B:$B,$D77,'Annuity Prices'!$E:$E,$G77),IF($B77="RAB Short",SUMIFS('RAB Prices Short'!AX:AX,'RAB Prices Short'!$B:$B,'All Prices combined'!$D77,'RAB Prices Short'!$E:$E,'All Prices combined'!$G77),IF($B77="RAB Long",SUMIFS('RAB Prices Long'!AX:AX,'RAB Prices Long'!$B:$B,'All Prices combined'!$D77,'RAB Prices Long'!$E:$E,'All Prices combined'!$G77)))),2)</f>
        <v>0.67</v>
      </c>
      <c r="AV77" s="2">
        <f>ROUND(IF($B77="Annuity",SUMIFS('Annuity Prices'!AY:AY,'Annuity Prices'!$B:$B,$D77,'Annuity Prices'!$E:$E,$G77),IF($B77="RAB Short",SUMIFS('RAB Prices Short'!AY:AY,'RAB Prices Short'!$B:$B,'All Prices combined'!$D77,'RAB Prices Short'!$E:$E,'All Prices combined'!$G77),IF($B77="RAB Long",SUMIFS('RAB Prices Long'!AY:AY,'RAB Prices Long'!$B:$B,'All Prices combined'!$D77,'RAB Prices Long'!$E:$E,'All Prices combined'!$G77)))),2)</f>
        <v>0.69</v>
      </c>
      <c r="AW77" s="2">
        <f>ROUND(IF($B77="Annuity",SUMIFS('Annuity Prices'!AZ:AZ,'Annuity Prices'!$B:$B,$D77,'Annuity Prices'!$E:$E,$G77),IF($B77="RAB Short",SUMIFS('RAB Prices Short'!AZ:AZ,'RAB Prices Short'!$B:$B,'All Prices combined'!$D77,'RAB Prices Short'!$E:$E,'All Prices combined'!$G77),IF($B77="RAB Long",SUMIFS('RAB Prices Long'!AZ:AZ,'RAB Prices Long'!$B:$B,'All Prices combined'!$D77,'RAB Prices Long'!$E:$E,'All Prices combined'!$G77)))),2)</f>
        <v>0.71</v>
      </c>
      <c r="AX77" s="2">
        <f>ROUND(IF($B77="Annuity",SUMIFS('Annuity Prices'!BA:BA,'Annuity Prices'!$B:$B,$D77,'Annuity Prices'!$E:$E,$G77),IF($B77="RAB Short",SUMIFS('RAB Prices Short'!BA:BA,'RAB Prices Short'!$B:$B,'All Prices combined'!$D77,'RAB Prices Short'!$E:$E,'All Prices combined'!$G77),IF($B77="RAB Long",SUMIFS('RAB Prices Long'!BA:BA,'RAB Prices Long'!$B:$B,'All Prices combined'!$D77,'RAB Prices Long'!$E:$E,'All Prices combined'!$G77)))),2)</f>
        <v>0.72</v>
      </c>
      <c r="AY77" s="2">
        <f>ROUND(IF($B77="Annuity",SUMIFS('Annuity Prices'!BB:BB,'Annuity Prices'!$B:$B,$D77,'Annuity Prices'!$E:$E,$G77),IF($B77="RAB Short",SUMIFS('RAB Prices Short'!BB:BB,'RAB Prices Short'!$B:$B,'All Prices combined'!$D77,'RAB Prices Short'!$E:$E,'All Prices combined'!$G77),IF($B77="RAB Long",SUMIFS('RAB Prices Long'!BB:BB,'RAB Prices Long'!$B:$B,'All Prices combined'!$D77,'RAB Prices Long'!$E:$E,'All Prices combined'!$G77)))),2)</f>
        <v>0.74</v>
      </c>
      <c r="AZ77" s="2">
        <f>ROUND(IF($B77="Annuity",SUMIFS('Annuity Prices'!BC:BC,'Annuity Prices'!$B:$B,$D77,'Annuity Prices'!$E:$E,$G77),IF($B77="RAB Short",SUMIFS('RAB Prices Short'!BC:BC,'RAB Prices Short'!$B:$B,'All Prices combined'!$D77,'RAB Prices Short'!$E:$E,'All Prices combined'!$G77),IF($B77="RAB Long",SUMIFS('RAB Prices Long'!BC:BC,'RAB Prices Long'!$B:$B,'All Prices combined'!$D77,'RAB Prices Long'!$E:$E,'All Prices combined'!$G77)))),2)</f>
        <v>0.76</v>
      </c>
      <c r="BA77" s="2">
        <f>ROUND(IF($B77="Annuity",SUMIFS('Annuity Prices'!BD:BD,'Annuity Prices'!$B:$B,$D77,'Annuity Prices'!$E:$E,$G77),IF($B77="RAB Short",SUMIFS('RAB Prices Short'!BD:BD,'RAB Prices Short'!$B:$B,'All Prices combined'!$D77,'RAB Prices Short'!$E:$E,'All Prices combined'!$G77),IF($B77="RAB Long",SUMIFS('RAB Prices Long'!BD:BD,'RAB Prices Long'!$B:$B,'All Prices combined'!$D77,'RAB Prices Long'!$E:$E,'All Prices combined'!$G77)))),2)</f>
        <v>0.78</v>
      </c>
      <c r="BB77" s="2">
        <f>ROUND(IF($B77="Annuity",SUMIFS('Annuity Prices'!BE:BE,'Annuity Prices'!$B:$B,$D77,'Annuity Prices'!$E:$E,$G77),IF($B77="RAB Short",SUMIFS('RAB Prices Short'!BE:BE,'RAB Prices Short'!$B:$B,'All Prices combined'!$D77,'RAB Prices Short'!$E:$E,'All Prices combined'!$G77),IF($B77="RAB Long",SUMIFS('RAB Prices Long'!BE:BE,'RAB Prices Long'!$B:$B,'All Prices combined'!$D77,'RAB Prices Long'!$E:$E,'All Prices combined'!$G77)))),2)</f>
        <v>0.79</v>
      </c>
      <c r="BC77" s="2">
        <f>ROUND(IF($B77="Annuity",SUMIFS('Annuity Prices'!BF:BF,'Annuity Prices'!$B:$B,$D77,'Annuity Prices'!$E:$E,$G77),IF($B77="RAB Short",SUMIFS('RAB Prices Short'!BF:BF,'RAB Prices Short'!$B:$B,'All Prices combined'!$D77,'RAB Prices Short'!$E:$E,'All Prices combined'!$G77),IF($B77="RAB Long",SUMIFS('RAB Prices Long'!BF:BF,'RAB Prices Long'!$B:$B,'All Prices combined'!$D77,'RAB Prices Long'!$E:$E,'All Prices combined'!$G77)))),2)</f>
        <v>0.81</v>
      </c>
      <c r="BD77" s="2">
        <f>ROUND(IF($B77="Annuity",SUMIFS('Annuity Prices'!BG:BG,'Annuity Prices'!$B:$B,$D77,'Annuity Prices'!$E:$E,$G77),IF($B77="RAB Short",SUMIFS('RAB Prices Short'!BG:BG,'RAB Prices Short'!$B:$B,'All Prices combined'!$D77,'RAB Prices Short'!$E:$E,'All Prices combined'!$G77),IF($B77="RAB Long",SUMIFS('RAB Prices Long'!BG:BG,'RAB Prices Long'!$B:$B,'All Prices combined'!$D77,'RAB Prices Long'!$E:$E,'All Prices combined'!$G77)))),2)</f>
        <v>0.83</v>
      </c>
      <c r="BE77" s="2">
        <f>ROUND(IF($B77="Annuity",SUMIFS('Annuity Prices'!BH:BH,'Annuity Prices'!$B:$B,$D77,'Annuity Prices'!$E:$E,$G77),IF($B77="RAB Short",SUMIFS('RAB Prices Short'!BH:BH,'RAB Prices Short'!$B:$B,'All Prices combined'!$D77,'RAB Prices Short'!$E:$E,'All Prices combined'!$G77),IF($B77="RAB Long",SUMIFS('RAB Prices Long'!BH:BH,'RAB Prices Long'!$B:$B,'All Prices combined'!$D77,'RAB Prices Long'!$E:$E,'All Prices combined'!$G77)))),2)</f>
        <v>0.86</v>
      </c>
      <c r="BF77" s="2">
        <f>ROUND(IF($B77="Annuity",SUMIFS('Annuity Prices'!BI:BI,'Annuity Prices'!$B:$B,$D77,'Annuity Prices'!$E:$E,$G77),IF($B77="RAB Short",SUMIFS('RAB Prices Short'!BI:BI,'RAB Prices Short'!$B:$B,'All Prices combined'!$D77,'RAB Prices Short'!$E:$E,'All Prices combined'!$G77),IF($B77="RAB Long",SUMIFS('RAB Prices Long'!BI:BI,'RAB Prices Long'!$B:$B,'All Prices combined'!$D77,'RAB Prices Long'!$E:$E,'All Prices combined'!$G77)))),2)</f>
        <v>0.87</v>
      </c>
      <c r="BG77" s="2">
        <f>ROUND(IF($B77="Annuity",SUMIFS('Annuity Prices'!BJ:BJ,'Annuity Prices'!$B:$B,$D77,'Annuity Prices'!$E:$E,$G77),IF($B77="RAB Short",SUMIFS('RAB Prices Short'!BJ:BJ,'RAB Prices Short'!$B:$B,'All Prices combined'!$D77,'RAB Prices Short'!$E:$E,'All Prices combined'!$G77),IF($B77="RAB Long",SUMIFS('RAB Prices Long'!BJ:BJ,'RAB Prices Long'!$B:$B,'All Prices combined'!$D77,'RAB Prices Long'!$E:$E,'All Prices combined'!$G77)))),2)</f>
        <v>0.89</v>
      </c>
      <c r="BH77" s="2">
        <f>ROUND(IF($B77="Annuity",SUMIFS('Annuity Prices'!BK:BK,'Annuity Prices'!$B:$B,$D77,'Annuity Prices'!$E:$E,$G77),IF($B77="RAB Short",SUMIFS('RAB Prices Short'!BK:BK,'RAB Prices Short'!$B:$B,'All Prices combined'!$D77,'RAB Prices Short'!$E:$E,'All Prices combined'!$G77),IF($B77="RAB Long",SUMIFS('RAB Prices Long'!BK:BK,'RAB Prices Long'!$B:$B,'All Prices combined'!$D77,'RAB Prices Long'!$E:$E,'All Prices combined'!$G77)))),2)</f>
        <v>0.92</v>
      </c>
      <c r="BI77" s="2">
        <f>ROUND(IF($B77="Annuity",SUMIFS('Annuity Prices'!BL:BL,'Annuity Prices'!$B:$B,$D77,'Annuity Prices'!$E:$E,$G77),IF($B77="RAB Short",SUMIFS('RAB Prices Short'!BL:BL,'RAB Prices Short'!$B:$B,'All Prices combined'!$D77,'RAB Prices Short'!$E:$E,'All Prices combined'!$G77),IF($B77="RAB Long",SUMIFS('RAB Prices Long'!BL:BL,'RAB Prices Long'!$B:$B,'All Prices combined'!$D77,'RAB Prices Long'!$E:$E,'All Prices combined'!$G77)))),2)</f>
        <v>0.94</v>
      </c>
      <c r="BJ77" s="2">
        <f>ROUND(IF($B77="Annuity",SUMIFS('Annuity Prices'!BM:BM,'Annuity Prices'!$B:$B,$D77,'Annuity Prices'!$E:$E,$G77),IF($B77="RAB Short",SUMIFS('RAB Prices Short'!BM:BM,'RAB Prices Short'!$B:$B,'All Prices combined'!$D77,'RAB Prices Short'!$E:$E,'All Prices combined'!$G77),IF($B77="RAB Long",SUMIFS('RAB Prices Long'!BM:BM,'RAB Prices Long'!$B:$B,'All Prices combined'!$D77,'RAB Prices Long'!$E:$E,'All Prices combined'!$G77)))),2)</f>
        <v>0.96</v>
      </c>
      <c r="BK77" s="2">
        <f>ROUND(IF($B77="Annuity",SUMIFS('Annuity Prices'!BN:BN,'Annuity Prices'!$B:$B,$D77,'Annuity Prices'!$E:$E,$G77),IF($B77="RAB Short",SUMIFS('RAB Prices Short'!BN:BN,'RAB Prices Short'!$B:$B,'All Prices combined'!$D77,'RAB Prices Short'!$E:$E,'All Prices combined'!$G77),IF($B77="RAB Long",SUMIFS('RAB Prices Long'!BN:BN,'RAB Prices Long'!$B:$B,'All Prices combined'!$D77,'RAB Prices Long'!$E:$E,'All Prices combined'!$G77)))),2)</f>
        <v>0.98</v>
      </c>
      <c r="BL77" s="2">
        <f>ROUND(IF($B77="Annuity",SUMIFS('Annuity Prices'!BO:BO,'Annuity Prices'!$B:$B,$D77,'Annuity Prices'!$E:$E,$G77),IF($B77="RAB Short",SUMIFS('RAB Prices Short'!BO:BO,'RAB Prices Short'!$B:$B,'All Prices combined'!$D77,'RAB Prices Short'!$E:$E,'All Prices combined'!$G77),IF($B77="RAB Long",SUMIFS('RAB Prices Long'!BO:BO,'RAB Prices Long'!$B:$B,'All Prices combined'!$D77,'RAB Prices Long'!$E:$E,'All Prices combined'!$G77)))),2)</f>
        <v>1.01</v>
      </c>
      <c r="BM77" s="2">
        <f>ROUND(IF($B77="Annuity",SUMIFS('Annuity Prices'!BP:BP,'Annuity Prices'!$B:$B,$D77,'Annuity Prices'!$E:$E,$G77),IF($B77="RAB Short",SUMIFS('RAB Prices Short'!BP:BP,'RAB Prices Short'!$B:$B,'All Prices combined'!$D77,'RAB Prices Short'!$E:$E,'All Prices combined'!$G77),IF($B77="RAB Long",SUMIFS('RAB Prices Long'!BP:BP,'RAB Prices Long'!$B:$B,'All Prices combined'!$D77,'RAB Prices Long'!$E:$E,'All Prices combined'!$G77)))),2)</f>
        <v>1.03</v>
      </c>
      <c r="BN77" s="2">
        <f>ROUND(IF($B77="Annuity",SUMIFS('Annuity Prices'!BQ:BQ,'Annuity Prices'!$B:$B,$D77,'Annuity Prices'!$E:$E,$G77),IF($B77="RAB Short",SUMIFS('RAB Prices Short'!BQ:BQ,'RAB Prices Short'!$B:$B,'All Prices combined'!$D77,'RAB Prices Short'!$E:$E,'All Prices combined'!$G77),IF($B77="RAB Long",SUMIFS('RAB Prices Long'!BQ:BQ,'RAB Prices Long'!$B:$B,'All Prices combined'!$D77,'RAB Prices Long'!$E:$E,'All Prices combined'!$G77)))),2)</f>
        <v>1.05</v>
      </c>
      <c r="BO77" s="2">
        <f>ROUND(IF($B77="Annuity",SUMIFS('Annuity Prices'!BR:BR,'Annuity Prices'!$B:$B,$D77,'Annuity Prices'!$E:$E,$G77),IF($B77="RAB Short",SUMIFS('RAB Prices Short'!BR:BR,'RAB Prices Short'!$B:$B,'All Prices combined'!$D77,'RAB Prices Short'!$E:$E,'All Prices combined'!$G77),IF($B77="RAB Long",SUMIFS('RAB Prices Long'!BR:BR,'RAB Prices Long'!$B:$B,'All Prices combined'!$D77,'RAB Prices Long'!$E:$E,'All Prices combined'!$G77)))),2)</f>
        <v>1.08</v>
      </c>
      <c r="BP77" s="2">
        <f>ROUND(IF($B77="Annuity",SUMIFS('Annuity Prices'!BS:BS,'Annuity Prices'!$B:$B,$D77,'Annuity Prices'!$E:$E,$G77),IF($B77="RAB Short",SUMIFS('RAB Prices Short'!BS:BS,'RAB Prices Short'!$B:$B,'All Prices combined'!$D77,'RAB Prices Short'!$E:$E,'All Prices combined'!$G77),IF($B77="RAB Long",SUMIFS('RAB Prices Long'!BS:BS,'RAB Prices Long'!$B:$B,'All Prices combined'!$D77,'RAB Prices Long'!$E:$E,'All Prices combined'!$G77)))),2)</f>
        <v>1.1100000000000001</v>
      </c>
      <c r="BQ77" s="2">
        <f>ROUND(IF($B77="Annuity",SUMIFS('Annuity Prices'!BT:BT,'Annuity Prices'!$B:$B,$D77,'Annuity Prices'!$E:$E,$G77),IF($B77="RAB Short",SUMIFS('RAB Prices Short'!BT:BT,'RAB Prices Short'!$B:$B,'All Prices combined'!$D77,'RAB Prices Short'!$E:$E,'All Prices combined'!$G77),IF($B77="RAB Long",SUMIFS('RAB Prices Long'!BT:BT,'RAB Prices Long'!$B:$B,'All Prices combined'!$D77,'RAB Prices Long'!$E:$E,'All Prices combined'!$G77)))),2)</f>
        <v>1.1299999999999999</v>
      </c>
      <c r="BR77" s="2">
        <f>ROUND(IF($B77="Annuity",SUMIFS('Annuity Prices'!BU:BU,'Annuity Prices'!$B:$B,$D77,'Annuity Prices'!$E:$E,$G77),IF($B77="RAB Short",SUMIFS('RAB Prices Short'!BU:BU,'RAB Prices Short'!$B:$B,'All Prices combined'!$D77,'RAB Prices Short'!$E:$E,'All Prices combined'!$G77),IF($B77="RAB Long",SUMIFS('RAB Prices Long'!BU:BU,'RAB Prices Long'!$B:$B,'All Prices combined'!$D77,'RAB Prices Long'!$E:$E,'All Prices combined'!$G77)))),2)</f>
        <v>1.1599999999999999</v>
      </c>
      <c r="BS77" s="2">
        <f>ROUND(IF($B77="Annuity",SUMIFS('Annuity Prices'!BV:BV,'Annuity Prices'!$B:$B,$D77,'Annuity Prices'!$E:$E,$G77),IF($B77="RAB Short",SUMIFS('RAB Prices Short'!BV:BV,'RAB Prices Short'!$B:$B,'All Prices combined'!$D77,'RAB Prices Short'!$E:$E,'All Prices combined'!$G77),IF($B77="RAB Long",SUMIFS('RAB Prices Long'!BV:BV,'RAB Prices Long'!$B:$B,'All Prices combined'!$D77,'RAB Prices Long'!$E:$E,'All Prices combined'!$G77)))),2)</f>
        <v>1.18</v>
      </c>
      <c r="BT77" s="2">
        <f>ROUND(IF($B77="Annuity",SUMIFS('Annuity Prices'!BW:BW,'Annuity Prices'!$B:$B,$D77,'Annuity Prices'!$E:$E,$G77),IF($B77="RAB Short",SUMIFS('RAB Prices Short'!BW:BW,'RAB Prices Short'!$B:$B,'All Prices combined'!$D77,'RAB Prices Short'!$E:$E,'All Prices combined'!$G77),IF($B77="RAB Long",SUMIFS('RAB Prices Long'!BW:BW,'RAB Prices Long'!$B:$B,'All Prices combined'!$D77,'RAB Prices Long'!$E:$E,'All Prices combined'!$G77)))),2)</f>
        <v>1.21</v>
      </c>
      <c r="BU77" s="2">
        <f>ROUND(IF($B77="Annuity",SUMIFS('Annuity Prices'!BX:BX,'Annuity Prices'!$B:$B,$D77,'Annuity Prices'!$E:$E,$G77),IF($B77="RAB Short",SUMIFS('RAB Prices Short'!BX:BX,'RAB Prices Short'!$B:$B,'All Prices combined'!$D77,'RAB Prices Short'!$E:$E,'All Prices combined'!$G77),IF($B77="RAB Long",SUMIFS('RAB Prices Long'!BX:BX,'RAB Prices Long'!$B:$B,'All Prices combined'!$D77,'RAB Prices Long'!$E:$E,'All Prices combined'!$G77)))),2)</f>
        <v>1.24</v>
      </c>
    </row>
    <row r="78" spans="2:73" x14ac:dyDescent="0.25">
      <c r="B78" t="s">
        <v>37</v>
      </c>
      <c r="C78" s="1">
        <v>16</v>
      </c>
      <c r="D78" s="1"/>
      <c r="E78" s="1" t="s">
        <v>173</v>
      </c>
      <c r="F78" s="1"/>
      <c r="G78" s="1" t="s">
        <v>174</v>
      </c>
      <c r="H78" s="1"/>
      <c r="I78" s="2">
        <f>ROUND(IF($B78="Annuity",SUMIFS('Annuity Prices'!L:L,'Annuity Prices'!$B:$B,$D78,'Annuity Prices'!$E:$E,$G78),IF($B78="RAB Short",SUMIFS('RAB Prices Short'!L:L,'RAB Prices Short'!$B:$B,'All Prices combined'!$D78,'RAB Prices Short'!$E:$E,'All Prices combined'!$G78),IF($B78="RAB Long",SUMIFS('RAB Prices Long'!L:L,'RAB Prices Long'!$B:$B,'All Prices combined'!$D78,'RAB Prices Long'!$E:$E,'All Prices combined'!$G78)))),2)</f>
        <v>0</v>
      </c>
      <c r="J78" s="2">
        <f>ROUND(IF($B78="Annuity",SUMIFS('Annuity Prices'!M:M,'Annuity Prices'!$B:$B,$D78,'Annuity Prices'!$E:$E,$G78),IF($B78="RAB Short",SUMIFS('RAB Prices Short'!M:M,'RAB Prices Short'!$B:$B,'All Prices combined'!$D78,'RAB Prices Short'!$E:$E,'All Prices combined'!$G78),IF($B78="RAB Long",SUMIFS('RAB Prices Long'!M:M,'RAB Prices Long'!$B:$B,'All Prices combined'!$D78,'RAB Prices Long'!$E:$E,'All Prices combined'!$G78)))),2)</f>
        <v>0</v>
      </c>
      <c r="K78" s="2">
        <f>ROUND(IF($B78="Annuity",SUMIFS('Annuity Prices'!N:N,'Annuity Prices'!$B:$B,$D78,'Annuity Prices'!$E:$E,$G78),IF($B78="RAB Short",SUMIFS('RAB Prices Short'!N:N,'RAB Prices Short'!$B:$B,'All Prices combined'!$D78,'RAB Prices Short'!$E:$E,'All Prices combined'!$G78),IF($B78="RAB Long",SUMIFS('RAB Prices Long'!N:N,'RAB Prices Long'!$B:$B,'All Prices combined'!$D78,'RAB Prices Long'!$E:$E,'All Prices combined'!$G78)))),2)</f>
        <v>0</v>
      </c>
      <c r="L78" s="2">
        <f>ROUND(IF($B78="Annuity",SUMIFS('Annuity Prices'!O:O,'Annuity Prices'!$B:$B,$D78,'Annuity Prices'!$E:$E,$G78),IF($B78="RAB Short",SUMIFS('RAB Prices Short'!O:O,'RAB Prices Short'!$B:$B,'All Prices combined'!$D78,'RAB Prices Short'!$E:$E,'All Prices combined'!$G78),IF($B78="RAB Long",SUMIFS('RAB Prices Long'!O:O,'RAB Prices Long'!$B:$B,'All Prices combined'!$D78,'RAB Prices Long'!$E:$E,'All Prices combined'!$G78)))),2)</f>
        <v>0</v>
      </c>
      <c r="M78" s="2">
        <f>ROUND(IF($B78="Annuity",SUMIFS('Annuity Prices'!P:P,'Annuity Prices'!$B:$B,$D78,'Annuity Prices'!$E:$E,$G78),IF($B78="RAB Short",SUMIFS('RAB Prices Short'!P:P,'RAB Prices Short'!$B:$B,'All Prices combined'!$D78,'RAB Prices Short'!$E:$E,'All Prices combined'!$G78),IF($B78="RAB Long",SUMIFS('RAB Prices Long'!P:P,'RAB Prices Long'!$B:$B,'All Prices combined'!$D78,'RAB Prices Long'!$E:$E,'All Prices combined'!$G78)))),2)</f>
        <v>0</v>
      </c>
      <c r="N78" s="2">
        <f>ROUND(IF($B78="Annuity",SUMIFS('Annuity Prices'!Q:Q,'Annuity Prices'!$B:$B,$D78,'Annuity Prices'!$E:$E,$G78),IF($B78="RAB Short",SUMIFS('RAB Prices Short'!Q:Q,'RAB Prices Short'!$B:$B,'All Prices combined'!$D78,'RAB Prices Short'!$E:$E,'All Prices combined'!$G78),IF($B78="RAB Long",SUMIFS('RAB Prices Long'!Q:Q,'RAB Prices Long'!$B:$B,'All Prices combined'!$D78,'RAB Prices Long'!$E:$E,'All Prices combined'!$G78)))),2)</f>
        <v>0</v>
      </c>
      <c r="O78" s="2">
        <f>ROUND(IF($B78="Annuity",SUMIFS('Annuity Prices'!R:R,'Annuity Prices'!$B:$B,$D78,'Annuity Prices'!$E:$E,$G78),IF($B78="RAB Short",SUMIFS('RAB Prices Short'!R:R,'RAB Prices Short'!$B:$B,'All Prices combined'!$D78,'RAB Prices Short'!$E:$E,'All Prices combined'!$G78),IF($B78="RAB Long",SUMIFS('RAB Prices Long'!R:R,'RAB Prices Long'!$B:$B,'All Prices combined'!$D78,'RAB Prices Long'!$E:$E,'All Prices combined'!$G78)))),2)</f>
        <v>0</v>
      </c>
      <c r="P78" s="2">
        <f>ROUND(IF($B78="Annuity",SUMIFS('Annuity Prices'!S:S,'Annuity Prices'!$B:$B,$D78,'Annuity Prices'!$E:$E,$G78),IF($B78="RAB Short",SUMIFS('RAB Prices Short'!S:S,'RAB Prices Short'!$B:$B,'All Prices combined'!$D78,'RAB Prices Short'!$E:$E,'All Prices combined'!$G78),IF($B78="RAB Long",SUMIFS('RAB Prices Long'!S:S,'RAB Prices Long'!$B:$B,'All Prices combined'!$D78,'RAB Prices Long'!$E:$E,'All Prices combined'!$G78)))),2)</f>
        <v>0</v>
      </c>
      <c r="Q78" s="2">
        <f>ROUND(IF($B78="Annuity",SUMIFS('Annuity Prices'!T:T,'Annuity Prices'!$B:$B,$D78,'Annuity Prices'!$E:$E,$G78),IF($B78="RAB Short",SUMIFS('RAB Prices Short'!T:T,'RAB Prices Short'!$B:$B,'All Prices combined'!$D78,'RAB Prices Short'!$E:$E,'All Prices combined'!$G78),IF($B78="RAB Long",SUMIFS('RAB Prices Long'!T:T,'RAB Prices Long'!$B:$B,'All Prices combined'!$D78,'RAB Prices Long'!$E:$E,'All Prices combined'!$G78)))),2)</f>
        <v>0</v>
      </c>
      <c r="R78" s="2">
        <f>ROUND(IF($B78="Annuity",SUMIFS('Annuity Prices'!U:U,'Annuity Prices'!$B:$B,$D78,'Annuity Prices'!$E:$E,$G78),IF($B78="RAB Short",SUMIFS('RAB Prices Short'!U:U,'RAB Prices Short'!$B:$B,'All Prices combined'!$D78,'RAB Prices Short'!$E:$E,'All Prices combined'!$G78),IF($B78="RAB Long",SUMIFS('RAB Prices Long'!U:U,'RAB Prices Long'!$B:$B,'All Prices combined'!$D78,'RAB Prices Long'!$E:$E,'All Prices combined'!$G78)))),2)</f>
        <v>0</v>
      </c>
      <c r="S78" s="2">
        <f>ROUND(IF($B78="Annuity",SUMIFS('Annuity Prices'!V:V,'Annuity Prices'!$B:$B,$D78,'Annuity Prices'!$E:$E,$G78),IF($B78="RAB Short",SUMIFS('RAB Prices Short'!V:V,'RAB Prices Short'!$B:$B,'All Prices combined'!$D78,'RAB Prices Short'!$E:$E,'All Prices combined'!$G78),IF($B78="RAB Long",SUMIFS('RAB Prices Long'!V:V,'RAB Prices Long'!$B:$B,'All Prices combined'!$D78,'RAB Prices Long'!$E:$E,'All Prices combined'!$G78)))),2)</f>
        <v>0</v>
      </c>
      <c r="T78" s="2">
        <f>ROUND(IF($B78="Annuity",SUMIFS('Annuity Prices'!W:W,'Annuity Prices'!$B:$B,$D78,'Annuity Prices'!$E:$E,$G78),IF($B78="RAB Short",SUMIFS('RAB Prices Short'!W:W,'RAB Prices Short'!$B:$B,'All Prices combined'!$D78,'RAB Prices Short'!$E:$E,'All Prices combined'!$G78),IF($B78="RAB Long",SUMIFS('RAB Prices Long'!W:W,'RAB Prices Long'!$B:$B,'All Prices combined'!$D78,'RAB Prices Long'!$E:$E,'All Prices combined'!$G78)))),2)</f>
        <v>0</v>
      </c>
      <c r="U78" s="2">
        <f>ROUND(IF($B78="Annuity",SUMIFS('Annuity Prices'!X:X,'Annuity Prices'!$B:$B,$D78,'Annuity Prices'!$E:$E,$G78),IF($B78="RAB Short",SUMIFS('RAB Prices Short'!X:X,'RAB Prices Short'!$B:$B,'All Prices combined'!$D78,'RAB Prices Short'!$E:$E,'All Prices combined'!$G78),IF($B78="RAB Long",SUMIFS('RAB Prices Long'!X:X,'RAB Prices Long'!$B:$B,'All Prices combined'!$D78,'RAB Prices Long'!$E:$E,'All Prices combined'!$G78)))),2)</f>
        <v>0</v>
      </c>
      <c r="V78" s="2">
        <f>ROUND(IF($B78="Annuity",SUMIFS('Annuity Prices'!Y:Y,'Annuity Prices'!$B:$B,$D78,'Annuity Prices'!$E:$E,$G78),IF($B78="RAB Short",SUMIFS('RAB Prices Short'!Y:Y,'RAB Prices Short'!$B:$B,'All Prices combined'!$D78,'RAB Prices Short'!$E:$E,'All Prices combined'!$G78),IF($B78="RAB Long",SUMIFS('RAB Prices Long'!Y:Y,'RAB Prices Long'!$B:$B,'All Prices combined'!$D78,'RAB Prices Long'!$E:$E,'All Prices combined'!$G78)))),2)</f>
        <v>0</v>
      </c>
      <c r="W78" s="2">
        <f>ROUND(IF($B78="Annuity",SUMIFS('Annuity Prices'!Z:Z,'Annuity Prices'!$B:$B,$D78,'Annuity Prices'!$E:$E,$G78),IF($B78="RAB Short",SUMIFS('RAB Prices Short'!Z:Z,'RAB Prices Short'!$B:$B,'All Prices combined'!$D78,'RAB Prices Short'!$E:$E,'All Prices combined'!$G78),IF($B78="RAB Long",SUMIFS('RAB Prices Long'!Z:Z,'RAB Prices Long'!$B:$B,'All Prices combined'!$D78,'RAB Prices Long'!$E:$E,'All Prices combined'!$G78)))),2)</f>
        <v>0</v>
      </c>
      <c r="X78" s="2">
        <f>ROUND(IF($B78="Annuity",SUMIFS('Annuity Prices'!AA:AA,'Annuity Prices'!$B:$B,$D78,'Annuity Prices'!$E:$E,$G78),IF($B78="RAB Short",SUMIFS('RAB Prices Short'!AA:AA,'RAB Prices Short'!$B:$B,'All Prices combined'!$D78,'RAB Prices Short'!$E:$E,'All Prices combined'!$G78),IF($B78="RAB Long",SUMIFS('RAB Prices Long'!AA:AA,'RAB Prices Long'!$B:$B,'All Prices combined'!$D78,'RAB Prices Long'!$E:$E,'All Prices combined'!$G78)))),2)</f>
        <v>0</v>
      </c>
      <c r="Y78" s="2">
        <f>ROUND(IF($B78="Annuity",SUMIFS('Annuity Prices'!AB:AB,'Annuity Prices'!$B:$B,$D78,'Annuity Prices'!$E:$E,$G78),IF($B78="RAB Short",SUMIFS('RAB Prices Short'!AB:AB,'RAB Prices Short'!$B:$B,'All Prices combined'!$D78,'RAB Prices Short'!$E:$E,'All Prices combined'!$G78),IF($B78="RAB Long",SUMIFS('RAB Prices Long'!AB:AB,'RAB Prices Long'!$B:$B,'All Prices combined'!$D78,'RAB Prices Long'!$E:$E,'All Prices combined'!$G78)))),2)</f>
        <v>0</v>
      </c>
      <c r="Z78" s="2">
        <f>ROUND(IF($B78="Annuity",SUMIFS('Annuity Prices'!AC:AC,'Annuity Prices'!$B:$B,$D78,'Annuity Prices'!$E:$E,$G78),IF($B78="RAB Short",SUMIFS('RAB Prices Short'!AC:AC,'RAB Prices Short'!$B:$B,'All Prices combined'!$D78,'RAB Prices Short'!$E:$E,'All Prices combined'!$G78),IF($B78="RAB Long",SUMIFS('RAB Prices Long'!AC:AC,'RAB Prices Long'!$B:$B,'All Prices combined'!$D78,'RAB Prices Long'!$E:$E,'All Prices combined'!$G78)))),2)</f>
        <v>0</v>
      </c>
      <c r="AA78" s="2">
        <f>ROUND(IF($B78="Annuity",SUMIFS('Annuity Prices'!AD:AD,'Annuity Prices'!$B:$B,$D78,'Annuity Prices'!$E:$E,$G78),IF($B78="RAB Short",SUMIFS('RAB Prices Short'!AD:AD,'RAB Prices Short'!$B:$B,'All Prices combined'!$D78,'RAB Prices Short'!$E:$E,'All Prices combined'!$G78),IF($B78="RAB Long",SUMIFS('RAB Prices Long'!AD:AD,'RAB Prices Long'!$B:$B,'All Prices combined'!$D78,'RAB Prices Long'!$E:$E,'All Prices combined'!$G78)))),2)</f>
        <v>0</v>
      </c>
      <c r="AB78" s="2">
        <f>ROUND(IF($B78="Annuity",SUMIFS('Annuity Prices'!AE:AE,'Annuity Prices'!$B:$B,$D78,'Annuity Prices'!$E:$E,$G78),IF($B78="RAB Short",SUMIFS('RAB Prices Short'!AE:AE,'RAB Prices Short'!$B:$B,'All Prices combined'!$D78,'RAB Prices Short'!$E:$E,'All Prices combined'!$G78),IF($B78="RAB Long",SUMIFS('RAB Prices Long'!AE:AE,'RAB Prices Long'!$B:$B,'All Prices combined'!$D78,'RAB Prices Long'!$E:$E,'All Prices combined'!$G78)))),2)</f>
        <v>0</v>
      </c>
      <c r="AC78" s="2">
        <f>ROUND(IF($B78="Annuity",SUMIFS('Annuity Prices'!AF:AF,'Annuity Prices'!$B:$B,$D78,'Annuity Prices'!$E:$E,$G78),IF($B78="RAB Short",SUMIFS('RAB Prices Short'!AF:AF,'RAB Prices Short'!$B:$B,'All Prices combined'!$D78,'RAB Prices Short'!$E:$E,'All Prices combined'!$G78),IF($B78="RAB Long",SUMIFS('RAB Prices Long'!AF:AF,'RAB Prices Long'!$B:$B,'All Prices combined'!$D78,'RAB Prices Long'!$E:$E,'All Prices combined'!$G78)))),2)</f>
        <v>0</v>
      </c>
      <c r="AD78" s="2">
        <f>ROUND(IF($B78="Annuity",SUMIFS('Annuity Prices'!AG:AG,'Annuity Prices'!$B:$B,$D78,'Annuity Prices'!$E:$E,$G78),IF($B78="RAB Short",SUMIFS('RAB Prices Short'!AG:AG,'RAB Prices Short'!$B:$B,'All Prices combined'!$D78,'RAB Prices Short'!$E:$E,'All Prices combined'!$G78),IF($B78="RAB Long",SUMIFS('RAB Prices Long'!AG:AG,'RAB Prices Long'!$B:$B,'All Prices combined'!$D78,'RAB Prices Long'!$E:$E,'All Prices combined'!$G78)))),2)</f>
        <v>0</v>
      </c>
      <c r="AE78" s="2">
        <f>ROUND(IF($B78="Annuity",SUMIFS('Annuity Prices'!AH:AH,'Annuity Prices'!$B:$B,$D78,'Annuity Prices'!$E:$E,$G78),IF($B78="RAB Short",SUMIFS('RAB Prices Short'!AH:AH,'RAB Prices Short'!$B:$B,'All Prices combined'!$D78,'RAB Prices Short'!$E:$E,'All Prices combined'!$G78),IF($B78="RAB Long",SUMIFS('RAB Prices Long'!AH:AH,'RAB Prices Long'!$B:$B,'All Prices combined'!$D78,'RAB Prices Long'!$E:$E,'All Prices combined'!$G78)))),2)</f>
        <v>0</v>
      </c>
      <c r="AF78" s="2">
        <f>ROUND(IF($B78="Annuity",SUMIFS('Annuity Prices'!AI:AI,'Annuity Prices'!$B:$B,$D78,'Annuity Prices'!$E:$E,$G78),IF($B78="RAB Short",SUMIFS('RAB Prices Short'!AI:AI,'RAB Prices Short'!$B:$B,'All Prices combined'!$D78,'RAB Prices Short'!$E:$E,'All Prices combined'!$G78),IF($B78="RAB Long",SUMIFS('RAB Prices Long'!AI:AI,'RAB Prices Long'!$B:$B,'All Prices combined'!$D78,'RAB Prices Long'!$E:$E,'All Prices combined'!$G78)))),2)</f>
        <v>0</v>
      </c>
      <c r="AG78" s="2">
        <f>ROUND(IF($B78="Annuity",SUMIFS('Annuity Prices'!AJ:AJ,'Annuity Prices'!$B:$B,$D78,'Annuity Prices'!$E:$E,$G78),IF($B78="RAB Short",SUMIFS('RAB Prices Short'!AJ:AJ,'RAB Prices Short'!$B:$B,'All Prices combined'!$D78,'RAB Prices Short'!$E:$E,'All Prices combined'!$G78),IF($B78="RAB Long",SUMIFS('RAB Prices Long'!AJ:AJ,'RAB Prices Long'!$B:$B,'All Prices combined'!$D78,'RAB Prices Long'!$E:$E,'All Prices combined'!$G78)))),2)</f>
        <v>0</v>
      </c>
      <c r="AH78" s="2">
        <f>ROUND(IF($B78="Annuity",SUMIFS('Annuity Prices'!AK:AK,'Annuity Prices'!$B:$B,$D78,'Annuity Prices'!$E:$E,$G78),IF($B78="RAB Short",SUMIFS('RAB Prices Short'!AK:AK,'RAB Prices Short'!$B:$B,'All Prices combined'!$D78,'RAB Prices Short'!$E:$E,'All Prices combined'!$G78),IF($B78="RAB Long",SUMIFS('RAB Prices Long'!AK:AK,'RAB Prices Long'!$B:$B,'All Prices combined'!$D78,'RAB Prices Long'!$E:$E,'All Prices combined'!$G78)))),2)</f>
        <v>0</v>
      </c>
      <c r="AI78" s="2">
        <f>ROUND(IF($B78="Annuity",SUMIFS('Annuity Prices'!AL:AL,'Annuity Prices'!$B:$B,$D78,'Annuity Prices'!$E:$E,$G78),IF($B78="RAB Short",SUMIFS('RAB Prices Short'!AL:AL,'RAB Prices Short'!$B:$B,'All Prices combined'!$D78,'RAB Prices Short'!$E:$E,'All Prices combined'!$G78),IF($B78="RAB Long",SUMIFS('RAB Prices Long'!AL:AL,'RAB Prices Long'!$B:$B,'All Prices combined'!$D78,'RAB Prices Long'!$E:$E,'All Prices combined'!$G78)))),2)</f>
        <v>0</v>
      </c>
      <c r="AJ78" s="2">
        <f>ROUND(IF($B78="Annuity",SUMIFS('Annuity Prices'!AM:AM,'Annuity Prices'!$B:$B,$D78,'Annuity Prices'!$E:$E,$G78),IF($B78="RAB Short",SUMIFS('RAB Prices Short'!AM:AM,'RAB Prices Short'!$B:$B,'All Prices combined'!$D78,'RAB Prices Short'!$E:$E,'All Prices combined'!$G78),IF($B78="RAB Long",SUMIFS('RAB Prices Long'!AM:AM,'RAB Prices Long'!$B:$B,'All Prices combined'!$D78,'RAB Prices Long'!$E:$E,'All Prices combined'!$G78)))),2)</f>
        <v>0</v>
      </c>
      <c r="AK78" s="2">
        <f>ROUND(IF($B78="Annuity",SUMIFS('Annuity Prices'!AN:AN,'Annuity Prices'!$B:$B,$D78,'Annuity Prices'!$E:$E,$G78),IF($B78="RAB Short",SUMIFS('RAB Prices Short'!AN:AN,'RAB Prices Short'!$B:$B,'All Prices combined'!$D78,'RAB Prices Short'!$E:$E,'All Prices combined'!$G78),IF($B78="RAB Long",SUMIFS('RAB Prices Long'!AN:AN,'RAB Prices Long'!$B:$B,'All Prices combined'!$D78,'RAB Prices Long'!$E:$E,'All Prices combined'!$G78)))),2)</f>
        <v>0</v>
      </c>
      <c r="AL78" s="2">
        <f>ROUND(IF($B78="Annuity",SUMIFS('Annuity Prices'!AO:AO,'Annuity Prices'!$B:$B,$D78,'Annuity Prices'!$E:$E,$G78),IF($B78="RAB Short",SUMIFS('RAB Prices Short'!AO:AO,'RAB Prices Short'!$B:$B,'All Prices combined'!$D78,'RAB Prices Short'!$E:$E,'All Prices combined'!$G78),IF($B78="RAB Long",SUMIFS('RAB Prices Long'!AO:AO,'RAB Prices Long'!$B:$B,'All Prices combined'!$D78,'RAB Prices Long'!$E:$E,'All Prices combined'!$G78)))),2)</f>
        <v>0</v>
      </c>
      <c r="AM78" s="2">
        <f>ROUND(IF($B78="Annuity",SUMIFS('Annuity Prices'!AP:AP,'Annuity Prices'!$B:$B,$D78,'Annuity Prices'!$E:$E,$G78),IF($B78="RAB Short",SUMIFS('RAB Prices Short'!AP:AP,'RAB Prices Short'!$B:$B,'All Prices combined'!$D78,'RAB Prices Short'!$E:$E,'All Prices combined'!$G78),IF($B78="RAB Long",SUMIFS('RAB Prices Long'!AP:AP,'RAB Prices Long'!$B:$B,'All Prices combined'!$D78,'RAB Prices Long'!$E:$E,'All Prices combined'!$G78)))),2)</f>
        <v>0</v>
      </c>
      <c r="AN78" s="2">
        <f>ROUND(IF($B78="Annuity",SUMIFS('Annuity Prices'!AQ:AQ,'Annuity Prices'!$B:$B,$D78,'Annuity Prices'!$E:$E,$G78),IF($B78="RAB Short",SUMIFS('RAB Prices Short'!AQ:AQ,'RAB Prices Short'!$B:$B,'All Prices combined'!$D78,'RAB Prices Short'!$E:$E,'All Prices combined'!$G78),IF($B78="RAB Long",SUMIFS('RAB Prices Long'!AQ:AQ,'RAB Prices Long'!$B:$B,'All Prices combined'!$D78,'RAB Prices Long'!$E:$E,'All Prices combined'!$G78)))),2)</f>
        <v>0</v>
      </c>
      <c r="AO78" s="2">
        <f>ROUND(IF($B78="Annuity",SUMIFS('Annuity Prices'!AR:AR,'Annuity Prices'!$B:$B,$D78,'Annuity Prices'!$E:$E,$G78),IF($B78="RAB Short",SUMIFS('RAB Prices Short'!AR:AR,'RAB Prices Short'!$B:$B,'All Prices combined'!$D78,'RAB Prices Short'!$E:$E,'All Prices combined'!$G78),IF($B78="RAB Long",SUMIFS('RAB Prices Long'!AR:AR,'RAB Prices Long'!$B:$B,'All Prices combined'!$D78,'RAB Prices Long'!$E:$E,'All Prices combined'!$G78)))),2)</f>
        <v>0</v>
      </c>
      <c r="AP78" s="2">
        <f>ROUND(IF($B78="Annuity",SUMIFS('Annuity Prices'!AS:AS,'Annuity Prices'!$B:$B,$D78,'Annuity Prices'!$E:$E,$G78),IF($B78="RAB Short",SUMIFS('RAB Prices Short'!AS:AS,'RAB Prices Short'!$B:$B,'All Prices combined'!$D78,'RAB Prices Short'!$E:$E,'All Prices combined'!$G78),IF($B78="RAB Long",SUMIFS('RAB Prices Long'!AS:AS,'RAB Prices Long'!$B:$B,'All Prices combined'!$D78,'RAB Prices Long'!$E:$E,'All Prices combined'!$G78)))),2)</f>
        <v>0</v>
      </c>
      <c r="AQ78" s="2">
        <f>ROUND(IF($B78="Annuity",SUMIFS('Annuity Prices'!AT:AT,'Annuity Prices'!$B:$B,$D78,'Annuity Prices'!$E:$E,$G78),IF($B78="RAB Short",SUMIFS('RAB Prices Short'!AT:AT,'RAB Prices Short'!$B:$B,'All Prices combined'!$D78,'RAB Prices Short'!$E:$E,'All Prices combined'!$G78),IF($B78="RAB Long",SUMIFS('RAB Prices Long'!AT:AT,'RAB Prices Long'!$B:$B,'All Prices combined'!$D78,'RAB Prices Long'!$E:$E,'All Prices combined'!$G78)))),2)</f>
        <v>0</v>
      </c>
      <c r="AR78" s="2">
        <f>ROUND(IF($B78="Annuity",SUMIFS('Annuity Prices'!AU:AU,'Annuity Prices'!$B:$B,$D78,'Annuity Prices'!$E:$E,$G78),IF($B78="RAB Short",SUMIFS('RAB Prices Short'!AU:AU,'RAB Prices Short'!$B:$B,'All Prices combined'!$D78,'RAB Prices Short'!$E:$E,'All Prices combined'!$G78),IF($B78="RAB Long",SUMIFS('RAB Prices Long'!AU:AU,'RAB Prices Long'!$B:$B,'All Prices combined'!$D78,'RAB Prices Long'!$E:$E,'All Prices combined'!$G78)))),2)</f>
        <v>0</v>
      </c>
      <c r="AS78" s="2">
        <f>ROUND(IF($B78="Annuity",SUMIFS('Annuity Prices'!AV:AV,'Annuity Prices'!$B:$B,$D78,'Annuity Prices'!$E:$E,$G78),IF($B78="RAB Short",SUMIFS('RAB Prices Short'!AV:AV,'RAB Prices Short'!$B:$B,'All Prices combined'!$D78,'RAB Prices Short'!$E:$E,'All Prices combined'!$G78),IF($B78="RAB Long",SUMIFS('RAB Prices Long'!AV:AV,'RAB Prices Long'!$B:$B,'All Prices combined'!$D78,'RAB Prices Long'!$E:$E,'All Prices combined'!$G78)))),2)</f>
        <v>0</v>
      </c>
      <c r="AT78" s="2">
        <f>ROUND(IF($B78="Annuity",SUMIFS('Annuity Prices'!AW:AW,'Annuity Prices'!$B:$B,$D78,'Annuity Prices'!$E:$E,$G78),IF($B78="RAB Short",SUMIFS('RAB Prices Short'!AW:AW,'RAB Prices Short'!$B:$B,'All Prices combined'!$D78,'RAB Prices Short'!$E:$E,'All Prices combined'!$G78),IF($B78="RAB Long",SUMIFS('RAB Prices Long'!AW:AW,'RAB Prices Long'!$B:$B,'All Prices combined'!$D78,'RAB Prices Long'!$E:$E,'All Prices combined'!$G78)))),2)</f>
        <v>0</v>
      </c>
      <c r="AU78" s="2">
        <f>ROUND(IF($B78="Annuity",SUMIFS('Annuity Prices'!AX:AX,'Annuity Prices'!$B:$B,$D78,'Annuity Prices'!$E:$E,$G78),IF($B78="RAB Short",SUMIFS('RAB Prices Short'!AX:AX,'RAB Prices Short'!$B:$B,'All Prices combined'!$D78,'RAB Prices Short'!$E:$E,'All Prices combined'!$G78),IF($B78="RAB Long",SUMIFS('RAB Prices Long'!AX:AX,'RAB Prices Long'!$B:$B,'All Prices combined'!$D78,'RAB Prices Long'!$E:$E,'All Prices combined'!$G78)))),2)</f>
        <v>0</v>
      </c>
      <c r="AV78" s="2">
        <f>ROUND(IF($B78="Annuity",SUMIFS('Annuity Prices'!AY:AY,'Annuity Prices'!$B:$B,$D78,'Annuity Prices'!$E:$E,$G78),IF($B78="RAB Short",SUMIFS('RAB Prices Short'!AY:AY,'RAB Prices Short'!$B:$B,'All Prices combined'!$D78,'RAB Prices Short'!$E:$E,'All Prices combined'!$G78),IF($B78="RAB Long",SUMIFS('RAB Prices Long'!AY:AY,'RAB Prices Long'!$B:$B,'All Prices combined'!$D78,'RAB Prices Long'!$E:$E,'All Prices combined'!$G78)))),2)</f>
        <v>0</v>
      </c>
      <c r="AW78" s="2">
        <f>ROUND(IF($B78="Annuity",SUMIFS('Annuity Prices'!AZ:AZ,'Annuity Prices'!$B:$B,$D78,'Annuity Prices'!$E:$E,$G78),IF($B78="RAB Short",SUMIFS('RAB Prices Short'!AZ:AZ,'RAB Prices Short'!$B:$B,'All Prices combined'!$D78,'RAB Prices Short'!$E:$E,'All Prices combined'!$G78),IF($B78="RAB Long",SUMIFS('RAB Prices Long'!AZ:AZ,'RAB Prices Long'!$B:$B,'All Prices combined'!$D78,'RAB Prices Long'!$E:$E,'All Prices combined'!$G78)))),2)</f>
        <v>0</v>
      </c>
      <c r="AX78" s="2">
        <f>ROUND(IF($B78="Annuity",SUMIFS('Annuity Prices'!BA:BA,'Annuity Prices'!$B:$B,$D78,'Annuity Prices'!$E:$E,$G78),IF($B78="RAB Short",SUMIFS('RAB Prices Short'!BA:BA,'RAB Prices Short'!$B:$B,'All Prices combined'!$D78,'RAB Prices Short'!$E:$E,'All Prices combined'!$G78),IF($B78="RAB Long",SUMIFS('RAB Prices Long'!BA:BA,'RAB Prices Long'!$B:$B,'All Prices combined'!$D78,'RAB Prices Long'!$E:$E,'All Prices combined'!$G78)))),2)</f>
        <v>0</v>
      </c>
      <c r="AY78" s="2">
        <f>ROUND(IF($B78="Annuity",SUMIFS('Annuity Prices'!BB:BB,'Annuity Prices'!$B:$B,$D78,'Annuity Prices'!$E:$E,$G78),IF($B78="RAB Short",SUMIFS('RAB Prices Short'!BB:BB,'RAB Prices Short'!$B:$B,'All Prices combined'!$D78,'RAB Prices Short'!$E:$E,'All Prices combined'!$G78),IF($B78="RAB Long",SUMIFS('RAB Prices Long'!BB:BB,'RAB Prices Long'!$B:$B,'All Prices combined'!$D78,'RAB Prices Long'!$E:$E,'All Prices combined'!$G78)))),2)</f>
        <v>0</v>
      </c>
      <c r="AZ78" s="2">
        <f>ROUND(IF($B78="Annuity",SUMIFS('Annuity Prices'!BC:BC,'Annuity Prices'!$B:$B,$D78,'Annuity Prices'!$E:$E,$G78),IF($B78="RAB Short",SUMIFS('RAB Prices Short'!BC:BC,'RAB Prices Short'!$B:$B,'All Prices combined'!$D78,'RAB Prices Short'!$E:$E,'All Prices combined'!$G78),IF($B78="RAB Long",SUMIFS('RAB Prices Long'!BC:BC,'RAB Prices Long'!$B:$B,'All Prices combined'!$D78,'RAB Prices Long'!$E:$E,'All Prices combined'!$G78)))),2)</f>
        <v>0</v>
      </c>
      <c r="BA78" s="2">
        <f>ROUND(IF($B78="Annuity",SUMIFS('Annuity Prices'!BD:BD,'Annuity Prices'!$B:$B,$D78,'Annuity Prices'!$E:$E,$G78),IF($B78="RAB Short",SUMIFS('RAB Prices Short'!BD:BD,'RAB Prices Short'!$B:$B,'All Prices combined'!$D78,'RAB Prices Short'!$E:$E,'All Prices combined'!$G78),IF($B78="RAB Long",SUMIFS('RAB Prices Long'!BD:BD,'RAB Prices Long'!$B:$B,'All Prices combined'!$D78,'RAB Prices Long'!$E:$E,'All Prices combined'!$G78)))),2)</f>
        <v>0</v>
      </c>
      <c r="BB78" s="2">
        <f>ROUND(IF($B78="Annuity",SUMIFS('Annuity Prices'!BE:BE,'Annuity Prices'!$B:$B,$D78,'Annuity Prices'!$E:$E,$G78),IF($B78="RAB Short",SUMIFS('RAB Prices Short'!BE:BE,'RAB Prices Short'!$B:$B,'All Prices combined'!$D78,'RAB Prices Short'!$E:$E,'All Prices combined'!$G78),IF($B78="RAB Long",SUMIFS('RAB Prices Long'!BE:BE,'RAB Prices Long'!$B:$B,'All Prices combined'!$D78,'RAB Prices Long'!$E:$E,'All Prices combined'!$G78)))),2)</f>
        <v>0</v>
      </c>
      <c r="BC78" s="2">
        <f>ROUND(IF($B78="Annuity",SUMIFS('Annuity Prices'!BF:BF,'Annuity Prices'!$B:$B,$D78,'Annuity Prices'!$E:$E,$G78),IF($B78="RAB Short",SUMIFS('RAB Prices Short'!BF:BF,'RAB Prices Short'!$B:$B,'All Prices combined'!$D78,'RAB Prices Short'!$E:$E,'All Prices combined'!$G78),IF($B78="RAB Long",SUMIFS('RAB Prices Long'!BF:BF,'RAB Prices Long'!$B:$B,'All Prices combined'!$D78,'RAB Prices Long'!$E:$E,'All Prices combined'!$G78)))),2)</f>
        <v>0</v>
      </c>
      <c r="BD78" s="2">
        <f>ROUND(IF($B78="Annuity",SUMIFS('Annuity Prices'!BG:BG,'Annuity Prices'!$B:$B,$D78,'Annuity Prices'!$E:$E,$G78),IF($B78="RAB Short",SUMIFS('RAB Prices Short'!BG:BG,'RAB Prices Short'!$B:$B,'All Prices combined'!$D78,'RAB Prices Short'!$E:$E,'All Prices combined'!$G78),IF($B78="RAB Long",SUMIFS('RAB Prices Long'!BG:BG,'RAB Prices Long'!$B:$B,'All Prices combined'!$D78,'RAB Prices Long'!$E:$E,'All Prices combined'!$G78)))),2)</f>
        <v>0</v>
      </c>
      <c r="BE78" s="2">
        <f>ROUND(IF($B78="Annuity",SUMIFS('Annuity Prices'!BH:BH,'Annuity Prices'!$B:$B,$D78,'Annuity Prices'!$E:$E,$G78),IF($B78="RAB Short",SUMIFS('RAB Prices Short'!BH:BH,'RAB Prices Short'!$B:$B,'All Prices combined'!$D78,'RAB Prices Short'!$E:$E,'All Prices combined'!$G78),IF($B78="RAB Long",SUMIFS('RAB Prices Long'!BH:BH,'RAB Prices Long'!$B:$B,'All Prices combined'!$D78,'RAB Prices Long'!$E:$E,'All Prices combined'!$G78)))),2)</f>
        <v>0</v>
      </c>
      <c r="BF78" s="2">
        <f>ROUND(IF($B78="Annuity",SUMIFS('Annuity Prices'!BI:BI,'Annuity Prices'!$B:$B,$D78,'Annuity Prices'!$E:$E,$G78),IF($B78="RAB Short",SUMIFS('RAB Prices Short'!BI:BI,'RAB Prices Short'!$B:$B,'All Prices combined'!$D78,'RAB Prices Short'!$E:$E,'All Prices combined'!$G78),IF($B78="RAB Long",SUMIFS('RAB Prices Long'!BI:BI,'RAB Prices Long'!$B:$B,'All Prices combined'!$D78,'RAB Prices Long'!$E:$E,'All Prices combined'!$G78)))),2)</f>
        <v>0</v>
      </c>
      <c r="BG78" s="2">
        <f>ROUND(IF($B78="Annuity",SUMIFS('Annuity Prices'!BJ:BJ,'Annuity Prices'!$B:$B,$D78,'Annuity Prices'!$E:$E,$G78),IF($B78="RAB Short",SUMIFS('RAB Prices Short'!BJ:BJ,'RAB Prices Short'!$B:$B,'All Prices combined'!$D78,'RAB Prices Short'!$E:$E,'All Prices combined'!$G78),IF($B78="RAB Long",SUMIFS('RAB Prices Long'!BJ:BJ,'RAB Prices Long'!$B:$B,'All Prices combined'!$D78,'RAB Prices Long'!$E:$E,'All Prices combined'!$G78)))),2)</f>
        <v>0</v>
      </c>
      <c r="BH78" s="2">
        <f>ROUND(IF($B78="Annuity",SUMIFS('Annuity Prices'!BK:BK,'Annuity Prices'!$B:$B,$D78,'Annuity Prices'!$E:$E,$G78),IF($B78="RAB Short",SUMIFS('RAB Prices Short'!BK:BK,'RAB Prices Short'!$B:$B,'All Prices combined'!$D78,'RAB Prices Short'!$E:$E,'All Prices combined'!$G78),IF($B78="RAB Long",SUMIFS('RAB Prices Long'!BK:BK,'RAB Prices Long'!$B:$B,'All Prices combined'!$D78,'RAB Prices Long'!$E:$E,'All Prices combined'!$G78)))),2)</f>
        <v>0</v>
      </c>
      <c r="BI78" s="2">
        <f>ROUND(IF($B78="Annuity",SUMIFS('Annuity Prices'!BL:BL,'Annuity Prices'!$B:$B,$D78,'Annuity Prices'!$E:$E,$G78),IF($B78="RAB Short",SUMIFS('RAB Prices Short'!BL:BL,'RAB Prices Short'!$B:$B,'All Prices combined'!$D78,'RAB Prices Short'!$E:$E,'All Prices combined'!$G78),IF($B78="RAB Long",SUMIFS('RAB Prices Long'!BL:BL,'RAB Prices Long'!$B:$B,'All Prices combined'!$D78,'RAB Prices Long'!$E:$E,'All Prices combined'!$G78)))),2)</f>
        <v>0</v>
      </c>
      <c r="BJ78" s="2">
        <f>ROUND(IF($B78="Annuity",SUMIFS('Annuity Prices'!BM:BM,'Annuity Prices'!$B:$B,$D78,'Annuity Prices'!$E:$E,$G78),IF($B78="RAB Short",SUMIFS('RAB Prices Short'!BM:BM,'RAB Prices Short'!$B:$B,'All Prices combined'!$D78,'RAB Prices Short'!$E:$E,'All Prices combined'!$G78),IF($B78="RAB Long",SUMIFS('RAB Prices Long'!BM:BM,'RAB Prices Long'!$B:$B,'All Prices combined'!$D78,'RAB Prices Long'!$E:$E,'All Prices combined'!$G78)))),2)</f>
        <v>0</v>
      </c>
      <c r="BK78" s="2">
        <f>ROUND(IF($B78="Annuity",SUMIFS('Annuity Prices'!BN:BN,'Annuity Prices'!$B:$B,$D78,'Annuity Prices'!$E:$E,$G78),IF($B78="RAB Short",SUMIFS('RAB Prices Short'!BN:BN,'RAB Prices Short'!$B:$B,'All Prices combined'!$D78,'RAB Prices Short'!$E:$E,'All Prices combined'!$G78),IF($B78="RAB Long",SUMIFS('RAB Prices Long'!BN:BN,'RAB Prices Long'!$B:$B,'All Prices combined'!$D78,'RAB Prices Long'!$E:$E,'All Prices combined'!$G78)))),2)</f>
        <v>0</v>
      </c>
      <c r="BL78" s="2">
        <f>ROUND(IF($B78="Annuity",SUMIFS('Annuity Prices'!BO:BO,'Annuity Prices'!$B:$B,$D78,'Annuity Prices'!$E:$E,$G78),IF($B78="RAB Short",SUMIFS('RAB Prices Short'!BO:BO,'RAB Prices Short'!$B:$B,'All Prices combined'!$D78,'RAB Prices Short'!$E:$E,'All Prices combined'!$G78),IF($B78="RAB Long",SUMIFS('RAB Prices Long'!BO:BO,'RAB Prices Long'!$B:$B,'All Prices combined'!$D78,'RAB Prices Long'!$E:$E,'All Prices combined'!$G78)))),2)</f>
        <v>0</v>
      </c>
      <c r="BM78" s="2">
        <f>ROUND(IF($B78="Annuity",SUMIFS('Annuity Prices'!BP:BP,'Annuity Prices'!$B:$B,$D78,'Annuity Prices'!$E:$E,$G78),IF($B78="RAB Short",SUMIFS('RAB Prices Short'!BP:BP,'RAB Prices Short'!$B:$B,'All Prices combined'!$D78,'RAB Prices Short'!$E:$E,'All Prices combined'!$G78),IF($B78="RAB Long",SUMIFS('RAB Prices Long'!BP:BP,'RAB Prices Long'!$B:$B,'All Prices combined'!$D78,'RAB Prices Long'!$E:$E,'All Prices combined'!$G78)))),2)</f>
        <v>0</v>
      </c>
      <c r="BN78" s="2">
        <f>ROUND(IF($B78="Annuity",SUMIFS('Annuity Prices'!BQ:BQ,'Annuity Prices'!$B:$B,$D78,'Annuity Prices'!$E:$E,$G78),IF($B78="RAB Short",SUMIFS('RAB Prices Short'!BQ:BQ,'RAB Prices Short'!$B:$B,'All Prices combined'!$D78,'RAB Prices Short'!$E:$E,'All Prices combined'!$G78),IF($B78="RAB Long",SUMIFS('RAB Prices Long'!BQ:BQ,'RAB Prices Long'!$B:$B,'All Prices combined'!$D78,'RAB Prices Long'!$E:$E,'All Prices combined'!$G78)))),2)</f>
        <v>0</v>
      </c>
      <c r="BO78" s="2">
        <f>ROUND(IF($B78="Annuity",SUMIFS('Annuity Prices'!BR:BR,'Annuity Prices'!$B:$B,$D78,'Annuity Prices'!$E:$E,$G78),IF($B78="RAB Short",SUMIFS('RAB Prices Short'!BR:BR,'RAB Prices Short'!$B:$B,'All Prices combined'!$D78,'RAB Prices Short'!$E:$E,'All Prices combined'!$G78),IF($B78="RAB Long",SUMIFS('RAB Prices Long'!BR:BR,'RAB Prices Long'!$B:$B,'All Prices combined'!$D78,'RAB Prices Long'!$E:$E,'All Prices combined'!$G78)))),2)</f>
        <v>0</v>
      </c>
      <c r="BP78" s="2">
        <f>ROUND(IF($B78="Annuity",SUMIFS('Annuity Prices'!BS:BS,'Annuity Prices'!$B:$B,$D78,'Annuity Prices'!$E:$E,$G78),IF($B78="RAB Short",SUMIFS('RAB Prices Short'!BS:BS,'RAB Prices Short'!$B:$B,'All Prices combined'!$D78,'RAB Prices Short'!$E:$E,'All Prices combined'!$G78),IF($B78="RAB Long",SUMIFS('RAB Prices Long'!BS:BS,'RAB Prices Long'!$B:$B,'All Prices combined'!$D78,'RAB Prices Long'!$E:$E,'All Prices combined'!$G78)))),2)</f>
        <v>0</v>
      </c>
      <c r="BQ78" s="2">
        <f>ROUND(IF($B78="Annuity",SUMIFS('Annuity Prices'!BT:BT,'Annuity Prices'!$B:$B,$D78,'Annuity Prices'!$E:$E,$G78),IF($B78="RAB Short",SUMIFS('RAB Prices Short'!BT:BT,'RAB Prices Short'!$B:$B,'All Prices combined'!$D78,'RAB Prices Short'!$E:$E,'All Prices combined'!$G78),IF($B78="RAB Long",SUMIFS('RAB Prices Long'!BT:BT,'RAB Prices Long'!$B:$B,'All Prices combined'!$D78,'RAB Prices Long'!$E:$E,'All Prices combined'!$G78)))),2)</f>
        <v>0</v>
      </c>
      <c r="BR78" s="2">
        <f>ROUND(IF($B78="Annuity",SUMIFS('Annuity Prices'!BU:BU,'Annuity Prices'!$B:$B,$D78,'Annuity Prices'!$E:$E,$G78),IF($B78="RAB Short",SUMIFS('RAB Prices Short'!BU:BU,'RAB Prices Short'!$B:$B,'All Prices combined'!$D78,'RAB Prices Short'!$E:$E,'All Prices combined'!$G78),IF($B78="RAB Long",SUMIFS('RAB Prices Long'!BU:BU,'RAB Prices Long'!$B:$B,'All Prices combined'!$D78,'RAB Prices Long'!$E:$E,'All Prices combined'!$G78)))),2)</f>
        <v>0</v>
      </c>
      <c r="BS78" s="2">
        <f>ROUND(IF($B78="Annuity",SUMIFS('Annuity Prices'!BV:BV,'Annuity Prices'!$B:$B,$D78,'Annuity Prices'!$E:$E,$G78),IF($B78="RAB Short",SUMIFS('RAB Prices Short'!BV:BV,'RAB Prices Short'!$B:$B,'All Prices combined'!$D78,'RAB Prices Short'!$E:$E,'All Prices combined'!$G78),IF($B78="RAB Long",SUMIFS('RAB Prices Long'!BV:BV,'RAB Prices Long'!$B:$B,'All Prices combined'!$D78,'RAB Prices Long'!$E:$E,'All Prices combined'!$G78)))),2)</f>
        <v>0</v>
      </c>
      <c r="BT78" s="2">
        <f>ROUND(IF($B78="Annuity",SUMIFS('Annuity Prices'!BW:BW,'Annuity Prices'!$B:$B,$D78,'Annuity Prices'!$E:$E,$G78),IF($B78="RAB Short",SUMIFS('RAB Prices Short'!BW:BW,'RAB Prices Short'!$B:$B,'All Prices combined'!$D78,'RAB Prices Short'!$E:$E,'All Prices combined'!$G78),IF($B78="RAB Long",SUMIFS('RAB Prices Long'!BW:BW,'RAB Prices Long'!$B:$B,'All Prices combined'!$D78,'RAB Prices Long'!$E:$E,'All Prices combined'!$G78)))),2)</f>
        <v>0</v>
      </c>
      <c r="BU78" s="2">
        <f>ROUND(IF($B78="Annuity",SUMIFS('Annuity Prices'!BX:BX,'Annuity Prices'!$B:$B,$D78,'Annuity Prices'!$E:$E,$G78),IF($B78="RAB Short",SUMIFS('RAB Prices Short'!BX:BX,'RAB Prices Short'!$B:$B,'All Prices combined'!$D78,'RAB Prices Short'!$E:$E,'All Prices combined'!$G78),IF($B78="RAB Long",SUMIFS('RAB Prices Long'!BX:BX,'RAB Prices Long'!$B:$B,'All Prices combined'!$D78,'RAB Prices Long'!$E:$E,'All Prices combined'!$G78)))),2)</f>
        <v>0</v>
      </c>
    </row>
    <row r="79" spans="2:73" x14ac:dyDescent="0.25">
      <c r="B79" t="s">
        <v>37</v>
      </c>
      <c r="C79" s="1">
        <v>16</v>
      </c>
      <c r="D79" s="1" t="s">
        <v>174</v>
      </c>
      <c r="E79" s="1" t="s">
        <v>173</v>
      </c>
      <c r="F79" s="1"/>
      <c r="G79" s="1" t="s">
        <v>38</v>
      </c>
      <c r="H79" s="1" t="s">
        <v>150</v>
      </c>
      <c r="I79" s="2">
        <f>ROUND(IF($B79="Annuity",SUMIFS('Annuity Prices'!L:L,'Annuity Prices'!$B:$B,$D79,'Annuity Prices'!$E:$E,$G79),IF($B79="RAB Short",SUMIFS('RAB Prices Short'!L:L,'RAB Prices Short'!$B:$B,'All Prices combined'!$D79,'RAB Prices Short'!$E:$E,'All Prices combined'!$G79),IF($B79="RAB Long",SUMIFS('RAB Prices Long'!L:L,'RAB Prices Long'!$B:$B,'All Prices combined'!$D79,'RAB Prices Long'!$E:$E,'All Prices combined'!$G79)))),2)</f>
        <v>70.53</v>
      </c>
      <c r="J79" s="2">
        <f>ROUND(IF($B79="Annuity",SUMIFS('Annuity Prices'!M:M,'Annuity Prices'!$B:$B,$D79,'Annuity Prices'!$E:$E,$G79),IF($B79="RAB Short",SUMIFS('RAB Prices Short'!M:M,'RAB Prices Short'!$B:$B,'All Prices combined'!$D79,'RAB Prices Short'!$E:$E,'All Prices combined'!$G79),IF($B79="RAB Long",SUMIFS('RAB Prices Long'!M:M,'RAB Prices Long'!$B:$B,'All Prices combined'!$D79,'RAB Prices Long'!$E:$E,'All Prices combined'!$G79)))),2)</f>
        <v>72.56</v>
      </c>
      <c r="K79" s="2">
        <f>ROUND(IF($B79="Annuity",SUMIFS('Annuity Prices'!N:N,'Annuity Prices'!$B:$B,$D79,'Annuity Prices'!$E:$E,$G79),IF($B79="RAB Short",SUMIFS('RAB Prices Short'!N:N,'RAB Prices Short'!$B:$B,'All Prices combined'!$D79,'RAB Prices Short'!$E:$E,'All Prices combined'!$G79),IF($B79="RAB Long",SUMIFS('RAB Prices Long'!N:N,'RAB Prices Long'!$B:$B,'All Prices combined'!$D79,'RAB Prices Long'!$E:$E,'All Prices combined'!$G79)))),2)</f>
        <v>74.64</v>
      </c>
      <c r="L79" s="2">
        <f>ROUND(IF($B79="Annuity",SUMIFS('Annuity Prices'!O:O,'Annuity Prices'!$B:$B,$D79,'Annuity Prices'!$E:$E,$G79),IF($B79="RAB Short",SUMIFS('RAB Prices Short'!O:O,'RAB Prices Short'!$B:$B,'All Prices combined'!$D79,'RAB Prices Short'!$E:$E,'All Prices combined'!$G79),IF($B79="RAB Long",SUMIFS('RAB Prices Long'!O:O,'RAB Prices Long'!$B:$B,'All Prices combined'!$D79,'RAB Prices Long'!$E:$E,'All Prices combined'!$G79)))),2)</f>
        <v>76.78</v>
      </c>
      <c r="M79" s="2">
        <f>ROUND(IF($B79="Annuity",SUMIFS('Annuity Prices'!P:P,'Annuity Prices'!$B:$B,$D79,'Annuity Prices'!$E:$E,$G79),IF($B79="RAB Short",SUMIFS('RAB Prices Short'!P:P,'RAB Prices Short'!$B:$B,'All Prices combined'!$D79,'RAB Prices Short'!$E:$E,'All Prices combined'!$G79),IF($B79="RAB Long",SUMIFS('RAB Prices Long'!P:P,'RAB Prices Long'!$B:$B,'All Prices combined'!$D79,'RAB Prices Long'!$E:$E,'All Prices combined'!$G79)))),2)</f>
        <v>75.22</v>
      </c>
      <c r="N79" s="2">
        <f>ROUND(IF($B79="Annuity",SUMIFS('Annuity Prices'!Q:Q,'Annuity Prices'!$B:$B,$D79,'Annuity Prices'!$E:$E,$G79),IF($B79="RAB Short",SUMIFS('RAB Prices Short'!Q:Q,'RAB Prices Short'!$B:$B,'All Prices combined'!$D79,'RAB Prices Short'!$E:$E,'All Prices combined'!$G79),IF($B79="RAB Long",SUMIFS('RAB Prices Long'!Q:Q,'RAB Prices Long'!$B:$B,'All Prices combined'!$D79,'RAB Prices Long'!$E:$E,'All Prices combined'!$G79)))),2)</f>
        <v>77.099999999999994</v>
      </c>
      <c r="O79" s="2">
        <f>ROUND(IF($B79="Annuity",SUMIFS('Annuity Prices'!R:R,'Annuity Prices'!$B:$B,$D79,'Annuity Prices'!$E:$E,$G79),IF($B79="RAB Short",SUMIFS('RAB Prices Short'!R:R,'RAB Prices Short'!$B:$B,'All Prices combined'!$D79,'RAB Prices Short'!$E:$E,'All Prices combined'!$G79),IF($B79="RAB Long",SUMIFS('RAB Prices Long'!R:R,'RAB Prices Long'!$B:$B,'All Prices combined'!$D79,'RAB Prices Long'!$E:$E,'All Prices combined'!$G79)))),2)</f>
        <v>79.03</v>
      </c>
      <c r="P79" s="2">
        <f>ROUND(IF($B79="Annuity",SUMIFS('Annuity Prices'!S:S,'Annuity Prices'!$B:$B,$D79,'Annuity Prices'!$E:$E,$G79),IF($B79="RAB Short",SUMIFS('RAB Prices Short'!S:S,'RAB Prices Short'!$B:$B,'All Prices combined'!$D79,'RAB Prices Short'!$E:$E,'All Prices combined'!$G79),IF($B79="RAB Long",SUMIFS('RAB Prices Long'!S:S,'RAB Prices Long'!$B:$B,'All Prices combined'!$D79,'RAB Prices Long'!$E:$E,'All Prices combined'!$G79)))),2)</f>
        <v>81</v>
      </c>
      <c r="Q79" s="2">
        <f>ROUND(IF($B79="Annuity",SUMIFS('Annuity Prices'!T:T,'Annuity Prices'!$B:$B,$D79,'Annuity Prices'!$E:$E,$G79),IF($B79="RAB Short",SUMIFS('RAB Prices Short'!T:T,'RAB Prices Short'!$B:$B,'All Prices combined'!$D79,'RAB Prices Short'!$E:$E,'All Prices combined'!$G79),IF($B79="RAB Long",SUMIFS('RAB Prices Long'!T:T,'RAB Prices Long'!$B:$B,'All Prices combined'!$D79,'RAB Prices Long'!$E:$E,'All Prices combined'!$G79)))),2)</f>
        <v>83.03</v>
      </c>
      <c r="R79" s="2">
        <f>ROUND(IF($B79="Annuity",SUMIFS('Annuity Prices'!U:U,'Annuity Prices'!$B:$B,$D79,'Annuity Prices'!$E:$E,$G79),IF($B79="RAB Short",SUMIFS('RAB Prices Short'!U:U,'RAB Prices Short'!$B:$B,'All Prices combined'!$D79,'RAB Prices Short'!$E:$E,'All Prices combined'!$G79),IF($B79="RAB Long",SUMIFS('RAB Prices Long'!U:U,'RAB Prices Long'!$B:$B,'All Prices combined'!$D79,'RAB Prices Long'!$E:$E,'All Prices combined'!$G79)))),2)</f>
        <v>85.1</v>
      </c>
      <c r="S79" s="2">
        <f>ROUND(IF($B79="Annuity",SUMIFS('Annuity Prices'!V:V,'Annuity Prices'!$B:$B,$D79,'Annuity Prices'!$E:$E,$G79),IF($B79="RAB Short",SUMIFS('RAB Prices Short'!V:V,'RAB Prices Short'!$B:$B,'All Prices combined'!$D79,'RAB Prices Short'!$E:$E,'All Prices combined'!$G79),IF($B79="RAB Long",SUMIFS('RAB Prices Long'!V:V,'RAB Prices Long'!$B:$B,'All Prices combined'!$D79,'RAB Prices Long'!$E:$E,'All Prices combined'!$G79)))),2)</f>
        <v>87.23</v>
      </c>
      <c r="T79" s="2">
        <f>ROUND(IF($B79="Annuity",SUMIFS('Annuity Prices'!W:W,'Annuity Prices'!$B:$B,$D79,'Annuity Prices'!$E:$E,$G79),IF($B79="RAB Short",SUMIFS('RAB Prices Short'!W:W,'RAB Prices Short'!$B:$B,'All Prices combined'!$D79,'RAB Prices Short'!$E:$E,'All Prices combined'!$G79),IF($B79="RAB Long",SUMIFS('RAB Prices Long'!W:W,'RAB Prices Long'!$B:$B,'All Prices combined'!$D79,'RAB Prices Long'!$E:$E,'All Prices combined'!$G79)))),2)</f>
        <v>89.41</v>
      </c>
      <c r="U79" s="2">
        <f>ROUND(IF($B79="Annuity",SUMIFS('Annuity Prices'!X:X,'Annuity Prices'!$B:$B,$D79,'Annuity Prices'!$E:$E,$G79),IF($B79="RAB Short",SUMIFS('RAB Prices Short'!X:X,'RAB Prices Short'!$B:$B,'All Prices combined'!$D79,'RAB Prices Short'!$E:$E,'All Prices combined'!$G79),IF($B79="RAB Long",SUMIFS('RAB Prices Long'!X:X,'RAB Prices Long'!$B:$B,'All Prices combined'!$D79,'RAB Prices Long'!$E:$E,'All Prices combined'!$G79)))),2)</f>
        <v>91.65</v>
      </c>
      <c r="V79" s="2">
        <f>ROUND(IF($B79="Annuity",SUMIFS('Annuity Prices'!Y:Y,'Annuity Prices'!$B:$B,$D79,'Annuity Prices'!$E:$E,$G79),IF($B79="RAB Short",SUMIFS('RAB Prices Short'!Y:Y,'RAB Prices Short'!$B:$B,'All Prices combined'!$D79,'RAB Prices Short'!$E:$E,'All Prices combined'!$G79),IF($B79="RAB Long",SUMIFS('RAB Prices Long'!Y:Y,'RAB Prices Long'!$B:$B,'All Prices combined'!$D79,'RAB Prices Long'!$E:$E,'All Prices combined'!$G79)))),2)</f>
        <v>93.94</v>
      </c>
      <c r="W79" s="2">
        <f>ROUND(IF($B79="Annuity",SUMIFS('Annuity Prices'!Z:Z,'Annuity Prices'!$B:$B,$D79,'Annuity Prices'!$E:$E,$G79),IF($B79="RAB Short",SUMIFS('RAB Prices Short'!Z:Z,'RAB Prices Short'!$B:$B,'All Prices combined'!$D79,'RAB Prices Short'!$E:$E,'All Prices combined'!$G79),IF($B79="RAB Long",SUMIFS('RAB Prices Long'!Z:Z,'RAB Prices Long'!$B:$B,'All Prices combined'!$D79,'RAB Prices Long'!$E:$E,'All Prices combined'!$G79)))),2)</f>
        <v>96.29</v>
      </c>
      <c r="X79" s="2">
        <f>ROUND(IF($B79="Annuity",SUMIFS('Annuity Prices'!AA:AA,'Annuity Prices'!$B:$B,$D79,'Annuity Prices'!$E:$E,$G79),IF($B79="RAB Short",SUMIFS('RAB Prices Short'!AA:AA,'RAB Prices Short'!$B:$B,'All Prices combined'!$D79,'RAB Prices Short'!$E:$E,'All Prices combined'!$G79),IF($B79="RAB Long",SUMIFS('RAB Prices Long'!AA:AA,'RAB Prices Long'!$B:$B,'All Prices combined'!$D79,'RAB Prices Long'!$E:$E,'All Prices combined'!$G79)))),2)</f>
        <v>98.7</v>
      </c>
      <c r="Y79" s="2">
        <f>ROUND(IF($B79="Annuity",SUMIFS('Annuity Prices'!AB:AB,'Annuity Prices'!$B:$B,$D79,'Annuity Prices'!$E:$E,$G79),IF($B79="RAB Short",SUMIFS('RAB Prices Short'!AB:AB,'RAB Prices Short'!$B:$B,'All Prices combined'!$D79,'RAB Prices Short'!$E:$E,'All Prices combined'!$G79),IF($B79="RAB Long",SUMIFS('RAB Prices Long'!AB:AB,'RAB Prices Long'!$B:$B,'All Prices combined'!$D79,'RAB Prices Long'!$E:$E,'All Prices combined'!$G79)))),2)</f>
        <v>101.17</v>
      </c>
      <c r="Z79" s="2">
        <f>ROUND(IF($B79="Annuity",SUMIFS('Annuity Prices'!AC:AC,'Annuity Prices'!$B:$B,$D79,'Annuity Prices'!$E:$E,$G79),IF($B79="RAB Short",SUMIFS('RAB Prices Short'!AC:AC,'RAB Prices Short'!$B:$B,'All Prices combined'!$D79,'RAB Prices Short'!$E:$E,'All Prices combined'!$G79),IF($B79="RAB Long",SUMIFS('RAB Prices Long'!AC:AC,'RAB Prices Long'!$B:$B,'All Prices combined'!$D79,'RAB Prices Long'!$E:$E,'All Prices combined'!$G79)))),2)</f>
        <v>103.7</v>
      </c>
      <c r="AA79" s="2">
        <f>ROUND(IF($B79="Annuity",SUMIFS('Annuity Prices'!AD:AD,'Annuity Prices'!$B:$B,$D79,'Annuity Prices'!$E:$E,$G79),IF($B79="RAB Short",SUMIFS('RAB Prices Short'!AD:AD,'RAB Prices Short'!$B:$B,'All Prices combined'!$D79,'RAB Prices Short'!$E:$E,'All Prices combined'!$G79),IF($B79="RAB Long",SUMIFS('RAB Prices Long'!AD:AD,'RAB Prices Long'!$B:$B,'All Prices combined'!$D79,'RAB Prices Long'!$E:$E,'All Prices combined'!$G79)))),2)</f>
        <v>106.29</v>
      </c>
      <c r="AB79" s="2">
        <f>ROUND(IF($B79="Annuity",SUMIFS('Annuity Prices'!AE:AE,'Annuity Prices'!$B:$B,$D79,'Annuity Prices'!$E:$E,$G79),IF($B79="RAB Short",SUMIFS('RAB Prices Short'!AE:AE,'RAB Prices Short'!$B:$B,'All Prices combined'!$D79,'RAB Prices Short'!$E:$E,'All Prices combined'!$G79),IF($B79="RAB Long",SUMIFS('RAB Prices Long'!AE:AE,'RAB Prices Long'!$B:$B,'All Prices combined'!$D79,'RAB Prices Long'!$E:$E,'All Prices combined'!$G79)))),2)</f>
        <v>108.95</v>
      </c>
      <c r="AC79" s="2">
        <f>ROUND(IF($B79="Annuity",SUMIFS('Annuity Prices'!AF:AF,'Annuity Prices'!$B:$B,$D79,'Annuity Prices'!$E:$E,$G79),IF($B79="RAB Short",SUMIFS('RAB Prices Short'!AF:AF,'RAB Prices Short'!$B:$B,'All Prices combined'!$D79,'RAB Prices Short'!$E:$E,'All Prices combined'!$G79),IF($B79="RAB Long",SUMIFS('RAB Prices Long'!AF:AF,'RAB Prices Long'!$B:$B,'All Prices combined'!$D79,'RAB Prices Long'!$E:$E,'All Prices combined'!$G79)))),2)</f>
        <v>111.68</v>
      </c>
      <c r="AD79" s="2">
        <f>ROUND(IF($B79="Annuity",SUMIFS('Annuity Prices'!AG:AG,'Annuity Prices'!$B:$B,$D79,'Annuity Prices'!$E:$E,$G79),IF($B79="RAB Short",SUMIFS('RAB Prices Short'!AG:AG,'RAB Prices Short'!$B:$B,'All Prices combined'!$D79,'RAB Prices Short'!$E:$E,'All Prices combined'!$G79),IF($B79="RAB Long",SUMIFS('RAB Prices Long'!AG:AG,'RAB Prices Long'!$B:$B,'All Prices combined'!$D79,'RAB Prices Long'!$E:$E,'All Prices combined'!$G79)))),2)</f>
        <v>114.47</v>
      </c>
      <c r="AE79" s="2">
        <f>ROUND(IF($B79="Annuity",SUMIFS('Annuity Prices'!AH:AH,'Annuity Prices'!$B:$B,$D79,'Annuity Prices'!$E:$E,$G79),IF($B79="RAB Short",SUMIFS('RAB Prices Short'!AH:AH,'RAB Prices Short'!$B:$B,'All Prices combined'!$D79,'RAB Prices Short'!$E:$E,'All Prices combined'!$G79),IF($B79="RAB Long",SUMIFS('RAB Prices Long'!AH:AH,'RAB Prices Long'!$B:$B,'All Prices combined'!$D79,'RAB Prices Long'!$E:$E,'All Prices combined'!$G79)))),2)</f>
        <v>117.33</v>
      </c>
      <c r="AF79" s="2">
        <f>ROUND(IF($B79="Annuity",SUMIFS('Annuity Prices'!AI:AI,'Annuity Prices'!$B:$B,$D79,'Annuity Prices'!$E:$E,$G79),IF($B79="RAB Short",SUMIFS('RAB Prices Short'!AI:AI,'RAB Prices Short'!$B:$B,'All Prices combined'!$D79,'RAB Prices Short'!$E:$E,'All Prices combined'!$G79),IF($B79="RAB Long",SUMIFS('RAB Prices Long'!AI:AI,'RAB Prices Long'!$B:$B,'All Prices combined'!$D79,'RAB Prices Long'!$E:$E,'All Prices combined'!$G79)))),2)</f>
        <v>120.27</v>
      </c>
      <c r="AG79" s="2">
        <f>ROUND(IF($B79="Annuity",SUMIFS('Annuity Prices'!AJ:AJ,'Annuity Prices'!$B:$B,$D79,'Annuity Prices'!$E:$E,$G79),IF($B79="RAB Short",SUMIFS('RAB Prices Short'!AJ:AJ,'RAB Prices Short'!$B:$B,'All Prices combined'!$D79,'RAB Prices Short'!$E:$E,'All Prices combined'!$G79),IF($B79="RAB Long",SUMIFS('RAB Prices Long'!AJ:AJ,'RAB Prices Long'!$B:$B,'All Prices combined'!$D79,'RAB Prices Long'!$E:$E,'All Prices combined'!$G79)))),2)</f>
        <v>123.28</v>
      </c>
      <c r="AH79" s="2">
        <f>ROUND(IF($B79="Annuity",SUMIFS('Annuity Prices'!AK:AK,'Annuity Prices'!$B:$B,$D79,'Annuity Prices'!$E:$E,$G79),IF($B79="RAB Short",SUMIFS('RAB Prices Short'!AK:AK,'RAB Prices Short'!$B:$B,'All Prices combined'!$D79,'RAB Prices Short'!$E:$E,'All Prices combined'!$G79),IF($B79="RAB Long",SUMIFS('RAB Prices Long'!AK:AK,'RAB Prices Long'!$B:$B,'All Prices combined'!$D79,'RAB Prices Long'!$E:$E,'All Prices combined'!$G79)))),2)</f>
        <v>126.37</v>
      </c>
      <c r="AI79" s="2">
        <f>ROUND(IF($B79="Annuity",SUMIFS('Annuity Prices'!AL:AL,'Annuity Prices'!$B:$B,$D79,'Annuity Prices'!$E:$E,$G79),IF($B79="RAB Short",SUMIFS('RAB Prices Short'!AL:AL,'RAB Prices Short'!$B:$B,'All Prices combined'!$D79,'RAB Prices Short'!$E:$E,'All Prices combined'!$G79),IF($B79="RAB Long",SUMIFS('RAB Prices Long'!AL:AL,'RAB Prices Long'!$B:$B,'All Prices combined'!$D79,'RAB Prices Long'!$E:$E,'All Prices combined'!$G79)))),2)</f>
        <v>129.53</v>
      </c>
      <c r="AJ79" s="2">
        <f>ROUND(IF($B79="Annuity",SUMIFS('Annuity Prices'!AM:AM,'Annuity Prices'!$B:$B,$D79,'Annuity Prices'!$E:$E,$G79),IF($B79="RAB Short",SUMIFS('RAB Prices Short'!AM:AM,'RAB Prices Short'!$B:$B,'All Prices combined'!$D79,'RAB Prices Short'!$E:$E,'All Prices combined'!$G79),IF($B79="RAB Long",SUMIFS('RAB Prices Long'!AM:AM,'RAB Prices Long'!$B:$B,'All Prices combined'!$D79,'RAB Prices Long'!$E:$E,'All Prices combined'!$G79)))),2)</f>
        <v>132.76</v>
      </c>
      <c r="AK79" s="2">
        <f>ROUND(IF($B79="Annuity",SUMIFS('Annuity Prices'!AN:AN,'Annuity Prices'!$B:$B,$D79,'Annuity Prices'!$E:$E,$G79),IF($B79="RAB Short",SUMIFS('RAB Prices Short'!AN:AN,'RAB Prices Short'!$B:$B,'All Prices combined'!$D79,'RAB Prices Short'!$E:$E,'All Prices combined'!$G79),IF($B79="RAB Long",SUMIFS('RAB Prices Long'!AN:AN,'RAB Prices Long'!$B:$B,'All Prices combined'!$D79,'RAB Prices Long'!$E:$E,'All Prices combined'!$G79)))),2)</f>
        <v>136.1</v>
      </c>
      <c r="AL79" s="2">
        <f>ROUND(IF($B79="Annuity",SUMIFS('Annuity Prices'!AO:AO,'Annuity Prices'!$B:$B,$D79,'Annuity Prices'!$E:$E,$G79),IF($B79="RAB Short",SUMIFS('RAB Prices Short'!AO:AO,'RAB Prices Short'!$B:$B,'All Prices combined'!$D79,'RAB Prices Short'!$E:$E,'All Prices combined'!$G79),IF($B79="RAB Long",SUMIFS('RAB Prices Long'!AO:AO,'RAB Prices Long'!$B:$B,'All Prices combined'!$D79,'RAB Prices Long'!$E:$E,'All Prices combined'!$G79)))),2)</f>
        <v>139.5</v>
      </c>
      <c r="AM79" s="2">
        <f>ROUND(IF($B79="Annuity",SUMIFS('Annuity Prices'!AP:AP,'Annuity Prices'!$B:$B,$D79,'Annuity Prices'!$E:$E,$G79),IF($B79="RAB Short",SUMIFS('RAB Prices Short'!AP:AP,'RAB Prices Short'!$B:$B,'All Prices combined'!$D79,'RAB Prices Short'!$E:$E,'All Prices combined'!$G79),IF($B79="RAB Long",SUMIFS('RAB Prices Long'!AP:AP,'RAB Prices Long'!$B:$B,'All Prices combined'!$D79,'RAB Prices Long'!$E:$E,'All Prices combined'!$G79)))),2)</f>
        <v>142.99</v>
      </c>
      <c r="AN79" s="2">
        <f>ROUND(IF($B79="Annuity",SUMIFS('Annuity Prices'!AQ:AQ,'Annuity Prices'!$B:$B,$D79,'Annuity Prices'!$E:$E,$G79),IF($B79="RAB Short",SUMIFS('RAB Prices Short'!AQ:AQ,'RAB Prices Short'!$B:$B,'All Prices combined'!$D79,'RAB Prices Short'!$E:$E,'All Prices combined'!$G79),IF($B79="RAB Long",SUMIFS('RAB Prices Long'!AQ:AQ,'RAB Prices Long'!$B:$B,'All Prices combined'!$D79,'RAB Prices Long'!$E:$E,'All Prices combined'!$G79)))),2)</f>
        <v>146.57</v>
      </c>
      <c r="AO79" s="2">
        <f>ROUND(IF($B79="Annuity",SUMIFS('Annuity Prices'!AR:AR,'Annuity Prices'!$B:$B,$D79,'Annuity Prices'!$E:$E,$G79),IF($B79="RAB Short",SUMIFS('RAB Prices Short'!AR:AR,'RAB Prices Short'!$B:$B,'All Prices combined'!$D79,'RAB Prices Short'!$E:$E,'All Prices combined'!$G79),IF($B79="RAB Long",SUMIFS('RAB Prices Long'!AR:AR,'RAB Prices Long'!$B:$B,'All Prices combined'!$D79,'RAB Prices Long'!$E:$E,'All Prices combined'!$G79)))),2)</f>
        <v>41.73</v>
      </c>
      <c r="AP79" s="2">
        <f>ROUND(IF($B79="Annuity",SUMIFS('Annuity Prices'!AS:AS,'Annuity Prices'!$B:$B,$D79,'Annuity Prices'!$E:$E,$G79),IF($B79="RAB Short",SUMIFS('RAB Prices Short'!AS:AS,'RAB Prices Short'!$B:$B,'All Prices combined'!$D79,'RAB Prices Short'!$E:$E,'All Prices combined'!$G79),IF($B79="RAB Long",SUMIFS('RAB Prices Long'!AS:AS,'RAB Prices Long'!$B:$B,'All Prices combined'!$D79,'RAB Prices Long'!$E:$E,'All Prices combined'!$G79)))),2)</f>
        <v>45.54</v>
      </c>
      <c r="AQ79" s="2">
        <f>ROUND(IF($B79="Annuity",SUMIFS('Annuity Prices'!AT:AT,'Annuity Prices'!$B:$B,$D79,'Annuity Prices'!$E:$E,$G79),IF($B79="RAB Short",SUMIFS('RAB Prices Short'!AT:AT,'RAB Prices Short'!$B:$B,'All Prices combined'!$D79,'RAB Prices Short'!$E:$E,'All Prices combined'!$G79),IF($B79="RAB Long",SUMIFS('RAB Prices Long'!AT:AT,'RAB Prices Long'!$B:$B,'All Prices combined'!$D79,'RAB Prices Long'!$E:$E,'All Prices combined'!$G79)))),2)</f>
        <v>49.53</v>
      </c>
      <c r="AR79" s="2">
        <f>ROUND(IF($B79="Annuity",SUMIFS('Annuity Prices'!AU:AU,'Annuity Prices'!$B:$B,$D79,'Annuity Prices'!$E:$E,$G79),IF($B79="RAB Short",SUMIFS('RAB Prices Short'!AU:AU,'RAB Prices Short'!$B:$B,'All Prices combined'!$D79,'RAB Prices Short'!$E:$E,'All Prices combined'!$G79),IF($B79="RAB Long",SUMIFS('RAB Prices Long'!AU:AU,'RAB Prices Long'!$B:$B,'All Prices combined'!$D79,'RAB Prices Long'!$E:$E,'All Prices combined'!$G79)))),2)</f>
        <v>53.72</v>
      </c>
      <c r="AS79" s="2">
        <f>ROUND(IF($B79="Annuity",SUMIFS('Annuity Prices'!AV:AV,'Annuity Prices'!$B:$B,$D79,'Annuity Prices'!$E:$E,$G79),IF($B79="RAB Short",SUMIFS('RAB Prices Short'!AV:AV,'RAB Prices Short'!$B:$B,'All Prices combined'!$D79,'RAB Prices Short'!$E:$E,'All Prices combined'!$G79),IF($B79="RAB Long",SUMIFS('RAB Prices Long'!AV:AV,'RAB Prices Long'!$B:$B,'All Prices combined'!$D79,'RAB Prices Long'!$E:$E,'All Prices combined'!$G79)))),2)</f>
        <v>58.11</v>
      </c>
      <c r="AT79" s="2">
        <f>ROUND(IF($B79="Annuity",SUMIFS('Annuity Prices'!AW:AW,'Annuity Prices'!$B:$B,$D79,'Annuity Prices'!$E:$E,$G79),IF($B79="RAB Short",SUMIFS('RAB Prices Short'!AW:AW,'RAB Prices Short'!$B:$B,'All Prices combined'!$D79,'RAB Prices Short'!$E:$E,'All Prices combined'!$G79),IF($B79="RAB Long",SUMIFS('RAB Prices Long'!AW:AW,'RAB Prices Long'!$B:$B,'All Prices combined'!$D79,'RAB Prices Long'!$E:$E,'All Prices combined'!$G79)))),2)</f>
        <v>62.7</v>
      </c>
      <c r="AU79" s="2">
        <f>ROUND(IF($B79="Annuity",SUMIFS('Annuity Prices'!AX:AX,'Annuity Prices'!$B:$B,$D79,'Annuity Prices'!$E:$E,$G79),IF($B79="RAB Short",SUMIFS('RAB Prices Short'!AX:AX,'RAB Prices Short'!$B:$B,'All Prices combined'!$D79,'RAB Prices Short'!$E:$E,'All Prices combined'!$G79),IF($B79="RAB Long",SUMIFS('RAB Prices Long'!AX:AX,'RAB Prices Long'!$B:$B,'All Prices combined'!$D79,'RAB Prices Long'!$E:$E,'All Prices combined'!$G79)))),2)</f>
        <v>67.510000000000005</v>
      </c>
      <c r="AV79" s="2">
        <f>ROUND(IF($B79="Annuity",SUMIFS('Annuity Prices'!AY:AY,'Annuity Prices'!$B:$B,$D79,'Annuity Prices'!$E:$E,$G79),IF($B79="RAB Short",SUMIFS('RAB Prices Short'!AY:AY,'RAB Prices Short'!$B:$B,'All Prices combined'!$D79,'RAB Prices Short'!$E:$E,'All Prices combined'!$G79),IF($B79="RAB Long",SUMIFS('RAB Prices Long'!AY:AY,'RAB Prices Long'!$B:$B,'All Prices combined'!$D79,'RAB Prices Long'!$E:$E,'All Prices combined'!$G79)))),2)</f>
        <v>72.540000000000006</v>
      </c>
      <c r="AW79" s="2">
        <f>ROUND(IF($B79="Annuity",SUMIFS('Annuity Prices'!AZ:AZ,'Annuity Prices'!$B:$B,$D79,'Annuity Prices'!$E:$E,$G79),IF($B79="RAB Short",SUMIFS('RAB Prices Short'!AZ:AZ,'RAB Prices Short'!$B:$B,'All Prices combined'!$D79,'RAB Prices Short'!$E:$E,'All Prices combined'!$G79),IF($B79="RAB Long",SUMIFS('RAB Prices Long'!AZ:AZ,'RAB Prices Long'!$B:$B,'All Prices combined'!$D79,'RAB Prices Long'!$E:$E,'All Prices combined'!$G79)))),2)</f>
        <v>77.81</v>
      </c>
      <c r="AX79" s="2">
        <f>ROUND(IF($B79="Annuity",SUMIFS('Annuity Prices'!BA:BA,'Annuity Prices'!$B:$B,$D79,'Annuity Prices'!$E:$E,$G79),IF($B79="RAB Short",SUMIFS('RAB Prices Short'!BA:BA,'RAB Prices Short'!$B:$B,'All Prices combined'!$D79,'RAB Prices Short'!$E:$E,'All Prices combined'!$G79),IF($B79="RAB Long",SUMIFS('RAB Prices Long'!BA:BA,'RAB Prices Long'!$B:$B,'All Prices combined'!$D79,'RAB Prices Long'!$E:$E,'All Prices combined'!$G79)))),2)</f>
        <v>83.03</v>
      </c>
      <c r="AY79" s="2">
        <f>ROUND(IF($B79="Annuity",SUMIFS('Annuity Prices'!BB:BB,'Annuity Prices'!$B:$B,$D79,'Annuity Prices'!$E:$E,$G79),IF($B79="RAB Short",SUMIFS('RAB Prices Short'!BB:BB,'RAB Prices Short'!$B:$B,'All Prices combined'!$D79,'RAB Prices Short'!$E:$E,'All Prices combined'!$G79),IF($B79="RAB Long",SUMIFS('RAB Prices Long'!BB:BB,'RAB Prices Long'!$B:$B,'All Prices combined'!$D79,'RAB Prices Long'!$E:$E,'All Prices combined'!$G79)))),2)</f>
        <v>85.1</v>
      </c>
      <c r="AZ79" s="2">
        <f>ROUND(IF($B79="Annuity",SUMIFS('Annuity Prices'!BC:BC,'Annuity Prices'!$B:$B,$D79,'Annuity Prices'!$E:$E,$G79),IF($B79="RAB Short",SUMIFS('RAB Prices Short'!BC:BC,'RAB Prices Short'!$B:$B,'All Prices combined'!$D79,'RAB Prices Short'!$E:$E,'All Prices combined'!$G79),IF($B79="RAB Long",SUMIFS('RAB Prices Long'!BC:BC,'RAB Prices Long'!$B:$B,'All Prices combined'!$D79,'RAB Prices Long'!$E:$E,'All Prices combined'!$G79)))),2)</f>
        <v>87.23</v>
      </c>
      <c r="BA79" s="2">
        <f>ROUND(IF($B79="Annuity",SUMIFS('Annuity Prices'!BD:BD,'Annuity Prices'!$B:$B,$D79,'Annuity Prices'!$E:$E,$G79),IF($B79="RAB Short",SUMIFS('RAB Prices Short'!BD:BD,'RAB Prices Short'!$B:$B,'All Prices combined'!$D79,'RAB Prices Short'!$E:$E,'All Prices combined'!$G79),IF($B79="RAB Long",SUMIFS('RAB Prices Long'!BD:BD,'RAB Prices Long'!$B:$B,'All Prices combined'!$D79,'RAB Prices Long'!$E:$E,'All Prices combined'!$G79)))),2)</f>
        <v>89.41</v>
      </c>
      <c r="BB79" s="2">
        <f>ROUND(IF($B79="Annuity",SUMIFS('Annuity Prices'!BE:BE,'Annuity Prices'!$B:$B,$D79,'Annuity Prices'!$E:$E,$G79),IF($B79="RAB Short",SUMIFS('RAB Prices Short'!BE:BE,'RAB Prices Short'!$B:$B,'All Prices combined'!$D79,'RAB Prices Short'!$E:$E,'All Prices combined'!$G79),IF($B79="RAB Long",SUMIFS('RAB Prices Long'!BE:BE,'RAB Prices Long'!$B:$B,'All Prices combined'!$D79,'RAB Prices Long'!$E:$E,'All Prices combined'!$G79)))),2)</f>
        <v>91.65</v>
      </c>
      <c r="BC79" s="2">
        <f>ROUND(IF($B79="Annuity",SUMIFS('Annuity Prices'!BF:BF,'Annuity Prices'!$B:$B,$D79,'Annuity Prices'!$E:$E,$G79),IF($B79="RAB Short",SUMIFS('RAB Prices Short'!BF:BF,'RAB Prices Short'!$B:$B,'All Prices combined'!$D79,'RAB Prices Short'!$E:$E,'All Prices combined'!$G79),IF($B79="RAB Long",SUMIFS('RAB Prices Long'!BF:BF,'RAB Prices Long'!$B:$B,'All Prices combined'!$D79,'RAB Prices Long'!$E:$E,'All Prices combined'!$G79)))),2)</f>
        <v>93.94</v>
      </c>
      <c r="BD79" s="2">
        <f>ROUND(IF($B79="Annuity",SUMIFS('Annuity Prices'!BG:BG,'Annuity Prices'!$B:$B,$D79,'Annuity Prices'!$E:$E,$G79),IF($B79="RAB Short",SUMIFS('RAB Prices Short'!BG:BG,'RAB Prices Short'!$B:$B,'All Prices combined'!$D79,'RAB Prices Short'!$E:$E,'All Prices combined'!$G79),IF($B79="RAB Long",SUMIFS('RAB Prices Long'!BG:BG,'RAB Prices Long'!$B:$B,'All Prices combined'!$D79,'RAB Prices Long'!$E:$E,'All Prices combined'!$G79)))),2)</f>
        <v>96.29</v>
      </c>
      <c r="BE79" s="2">
        <f>ROUND(IF($B79="Annuity",SUMIFS('Annuity Prices'!BH:BH,'Annuity Prices'!$B:$B,$D79,'Annuity Prices'!$E:$E,$G79),IF($B79="RAB Short",SUMIFS('RAB Prices Short'!BH:BH,'RAB Prices Short'!$B:$B,'All Prices combined'!$D79,'RAB Prices Short'!$E:$E,'All Prices combined'!$G79),IF($B79="RAB Long",SUMIFS('RAB Prices Long'!BH:BH,'RAB Prices Long'!$B:$B,'All Prices combined'!$D79,'RAB Prices Long'!$E:$E,'All Prices combined'!$G79)))),2)</f>
        <v>98.7</v>
      </c>
      <c r="BF79" s="2">
        <f>ROUND(IF($B79="Annuity",SUMIFS('Annuity Prices'!BI:BI,'Annuity Prices'!$B:$B,$D79,'Annuity Prices'!$E:$E,$G79),IF($B79="RAB Short",SUMIFS('RAB Prices Short'!BI:BI,'RAB Prices Short'!$B:$B,'All Prices combined'!$D79,'RAB Prices Short'!$E:$E,'All Prices combined'!$G79),IF($B79="RAB Long",SUMIFS('RAB Prices Long'!BI:BI,'RAB Prices Long'!$B:$B,'All Prices combined'!$D79,'RAB Prices Long'!$E:$E,'All Prices combined'!$G79)))),2)</f>
        <v>101.17</v>
      </c>
      <c r="BG79" s="2">
        <f>ROUND(IF($B79="Annuity",SUMIFS('Annuity Prices'!BJ:BJ,'Annuity Prices'!$B:$B,$D79,'Annuity Prices'!$E:$E,$G79),IF($B79="RAB Short",SUMIFS('RAB Prices Short'!BJ:BJ,'RAB Prices Short'!$B:$B,'All Prices combined'!$D79,'RAB Prices Short'!$E:$E,'All Prices combined'!$G79),IF($B79="RAB Long",SUMIFS('RAB Prices Long'!BJ:BJ,'RAB Prices Long'!$B:$B,'All Prices combined'!$D79,'RAB Prices Long'!$E:$E,'All Prices combined'!$G79)))),2)</f>
        <v>103.7</v>
      </c>
      <c r="BH79" s="2">
        <f>ROUND(IF($B79="Annuity",SUMIFS('Annuity Prices'!BK:BK,'Annuity Prices'!$B:$B,$D79,'Annuity Prices'!$E:$E,$G79),IF($B79="RAB Short",SUMIFS('RAB Prices Short'!BK:BK,'RAB Prices Short'!$B:$B,'All Prices combined'!$D79,'RAB Prices Short'!$E:$E,'All Prices combined'!$G79),IF($B79="RAB Long",SUMIFS('RAB Prices Long'!BK:BK,'RAB Prices Long'!$B:$B,'All Prices combined'!$D79,'RAB Prices Long'!$E:$E,'All Prices combined'!$G79)))),2)</f>
        <v>106.29</v>
      </c>
      <c r="BI79" s="2">
        <f>ROUND(IF($B79="Annuity",SUMIFS('Annuity Prices'!BL:BL,'Annuity Prices'!$B:$B,$D79,'Annuity Prices'!$E:$E,$G79),IF($B79="RAB Short",SUMIFS('RAB Prices Short'!BL:BL,'RAB Prices Short'!$B:$B,'All Prices combined'!$D79,'RAB Prices Short'!$E:$E,'All Prices combined'!$G79),IF($B79="RAB Long",SUMIFS('RAB Prices Long'!BL:BL,'RAB Prices Long'!$B:$B,'All Prices combined'!$D79,'RAB Prices Long'!$E:$E,'All Prices combined'!$G79)))),2)</f>
        <v>108.95</v>
      </c>
      <c r="BJ79" s="2">
        <f>ROUND(IF($B79="Annuity",SUMIFS('Annuity Prices'!BM:BM,'Annuity Prices'!$B:$B,$D79,'Annuity Prices'!$E:$E,$G79),IF($B79="RAB Short",SUMIFS('RAB Prices Short'!BM:BM,'RAB Prices Short'!$B:$B,'All Prices combined'!$D79,'RAB Prices Short'!$E:$E,'All Prices combined'!$G79),IF($B79="RAB Long",SUMIFS('RAB Prices Long'!BM:BM,'RAB Prices Long'!$B:$B,'All Prices combined'!$D79,'RAB Prices Long'!$E:$E,'All Prices combined'!$G79)))),2)</f>
        <v>111.68</v>
      </c>
      <c r="BK79" s="2">
        <f>ROUND(IF($B79="Annuity",SUMIFS('Annuity Prices'!BN:BN,'Annuity Prices'!$B:$B,$D79,'Annuity Prices'!$E:$E,$G79),IF($B79="RAB Short",SUMIFS('RAB Prices Short'!BN:BN,'RAB Prices Short'!$B:$B,'All Prices combined'!$D79,'RAB Prices Short'!$E:$E,'All Prices combined'!$G79),IF($B79="RAB Long",SUMIFS('RAB Prices Long'!BN:BN,'RAB Prices Long'!$B:$B,'All Prices combined'!$D79,'RAB Prices Long'!$E:$E,'All Prices combined'!$G79)))),2)</f>
        <v>114.47</v>
      </c>
      <c r="BL79" s="2">
        <f>ROUND(IF($B79="Annuity",SUMIFS('Annuity Prices'!BO:BO,'Annuity Prices'!$B:$B,$D79,'Annuity Prices'!$E:$E,$G79),IF($B79="RAB Short",SUMIFS('RAB Prices Short'!BO:BO,'RAB Prices Short'!$B:$B,'All Prices combined'!$D79,'RAB Prices Short'!$E:$E,'All Prices combined'!$G79),IF($B79="RAB Long",SUMIFS('RAB Prices Long'!BO:BO,'RAB Prices Long'!$B:$B,'All Prices combined'!$D79,'RAB Prices Long'!$E:$E,'All Prices combined'!$G79)))),2)</f>
        <v>117.33</v>
      </c>
      <c r="BM79" s="2">
        <f>ROUND(IF($B79="Annuity",SUMIFS('Annuity Prices'!BP:BP,'Annuity Prices'!$B:$B,$D79,'Annuity Prices'!$E:$E,$G79),IF($B79="RAB Short",SUMIFS('RAB Prices Short'!BP:BP,'RAB Prices Short'!$B:$B,'All Prices combined'!$D79,'RAB Prices Short'!$E:$E,'All Prices combined'!$G79),IF($B79="RAB Long",SUMIFS('RAB Prices Long'!BP:BP,'RAB Prices Long'!$B:$B,'All Prices combined'!$D79,'RAB Prices Long'!$E:$E,'All Prices combined'!$G79)))),2)</f>
        <v>120.27</v>
      </c>
      <c r="BN79" s="2">
        <f>ROUND(IF($B79="Annuity",SUMIFS('Annuity Prices'!BQ:BQ,'Annuity Prices'!$B:$B,$D79,'Annuity Prices'!$E:$E,$G79),IF($B79="RAB Short",SUMIFS('RAB Prices Short'!BQ:BQ,'RAB Prices Short'!$B:$B,'All Prices combined'!$D79,'RAB Prices Short'!$E:$E,'All Prices combined'!$G79),IF($B79="RAB Long",SUMIFS('RAB Prices Long'!BQ:BQ,'RAB Prices Long'!$B:$B,'All Prices combined'!$D79,'RAB Prices Long'!$E:$E,'All Prices combined'!$G79)))),2)</f>
        <v>123.28</v>
      </c>
      <c r="BO79" s="2">
        <f>ROUND(IF($B79="Annuity",SUMIFS('Annuity Prices'!BR:BR,'Annuity Prices'!$B:$B,$D79,'Annuity Prices'!$E:$E,$G79),IF($B79="RAB Short",SUMIFS('RAB Prices Short'!BR:BR,'RAB Prices Short'!$B:$B,'All Prices combined'!$D79,'RAB Prices Short'!$E:$E,'All Prices combined'!$G79),IF($B79="RAB Long",SUMIFS('RAB Prices Long'!BR:BR,'RAB Prices Long'!$B:$B,'All Prices combined'!$D79,'RAB Prices Long'!$E:$E,'All Prices combined'!$G79)))),2)</f>
        <v>126.37</v>
      </c>
      <c r="BP79" s="2">
        <f>ROUND(IF($B79="Annuity",SUMIFS('Annuity Prices'!BS:BS,'Annuity Prices'!$B:$B,$D79,'Annuity Prices'!$E:$E,$G79),IF($B79="RAB Short",SUMIFS('RAB Prices Short'!BS:BS,'RAB Prices Short'!$B:$B,'All Prices combined'!$D79,'RAB Prices Short'!$E:$E,'All Prices combined'!$G79),IF($B79="RAB Long",SUMIFS('RAB Prices Long'!BS:BS,'RAB Prices Long'!$B:$B,'All Prices combined'!$D79,'RAB Prices Long'!$E:$E,'All Prices combined'!$G79)))),2)</f>
        <v>129.53</v>
      </c>
      <c r="BQ79" s="2">
        <f>ROUND(IF($B79="Annuity",SUMIFS('Annuity Prices'!BT:BT,'Annuity Prices'!$B:$B,$D79,'Annuity Prices'!$E:$E,$G79),IF($B79="RAB Short",SUMIFS('RAB Prices Short'!BT:BT,'RAB Prices Short'!$B:$B,'All Prices combined'!$D79,'RAB Prices Short'!$E:$E,'All Prices combined'!$G79),IF($B79="RAB Long",SUMIFS('RAB Prices Long'!BT:BT,'RAB Prices Long'!$B:$B,'All Prices combined'!$D79,'RAB Prices Long'!$E:$E,'All Prices combined'!$G79)))),2)</f>
        <v>132.76</v>
      </c>
      <c r="BR79" s="2">
        <f>ROUND(IF($B79="Annuity",SUMIFS('Annuity Prices'!BU:BU,'Annuity Prices'!$B:$B,$D79,'Annuity Prices'!$E:$E,$G79),IF($B79="RAB Short",SUMIFS('RAB Prices Short'!BU:BU,'RAB Prices Short'!$B:$B,'All Prices combined'!$D79,'RAB Prices Short'!$E:$E,'All Prices combined'!$G79),IF($B79="RAB Long",SUMIFS('RAB Prices Long'!BU:BU,'RAB Prices Long'!$B:$B,'All Prices combined'!$D79,'RAB Prices Long'!$E:$E,'All Prices combined'!$G79)))),2)</f>
        <v>136.1</v>
      </c>
      <c r="BS79" s="2">
        <f>ROUND(IF($B79="Annuity",SUMIFS('Annuity Prices'!BV:BV,'Annuity Prices'!$B:$B,$D79,'Annuity Prices'!$E:$E,$G79),IF($B79="RAB Short",SUMIFS('RAB Prices Short'!BV:BV,'RAB Prices Short'!$B:$B,'All Prices combined'!$D79,'RAB Prices Short'!$E:$E,'All Prices combined'!$G79),IF($B79="RAB Long",SUMIFS('RAB Prices Long'!BV:BV,'RAB Prices Long'!$B:$B,'All Prices combined'!$D79,'RAB Prices Long'!$E:$E,'All Prices combined'!$G79)))),2)</f>
        <v>139.5</v>
      </c>
      <c r="BT79" s="2">
        <f>ROUND(IF($B79="Annuity",SUMIFS('Annuity Prices'!BW:BW,'Annuity Prices'!$B:$B,$D79,'Annuity Prices'!$E:$E,$G79),IF($B79="RAB Short",SUMIFS('RAB Prices Short'!BW:BW,'RAB Prices Short'!$B:$B,'All Prices combined'!$D79,'RAB Prices Short'!$E:$E,'All Prices combined'!$G79),IF($B79="RAB Long",SUMIFS('RAB Prices Long'!BW:BW,'RAB Prices Long'!$B:$B,'All Prices combined'!$D79,'RAB Prices Long'!$E:$E,'All Prices combined'!$G79)))),2)</f>
        <v>142.99</v>
      </c>
      <c r="BU79" s="2">
        <f>ROUND(IF($B79="Annuity",SUMIFS('Annuity Prices'!BX:BX,'Annuity Prices'!$B:$B,$D79,'Annuity Prices'!$E:$E,$G79),IF($B79="RAB Short",SUMIFS('RAB Prices Short'!BX:BX,'RAB Prices Short'!$B:$B,'All Prices combined'!$D79,'RAB Prices Short'!$E:$E,'All Prices combined'!$G79),IF($B79="RAB Long",SUMIFS('RAB Prices Long'!BX:BX,'RAB Prices Long'!$B:$B,'All Prices combined'!$D79,'RAB Prices Long'!$E:$E,'All Prices combined'!$G79)))),2)</f>
        <v>146.57</v>
      </c>
    </row>
    <row r="80" spans="2:73" x14ac:dyDescent="0.25">
      <c r="B80" t="s">
        <v>37</v>
      </c>
      <c r="C80" s="1">
        <v>16</v>
      </c>
      <c r="D80" s="1" t="s">
        <v>174</v>
      </c>
      <c r="E80" s="1" t="s">
        <v>173</v>
      </c>
      <c r="F80" s="1"/>
      <c r="G80" s="1" t="s">
        <v>40</v>
      </c>
      <c r="H80" s="1"/>
      <c r="I80" s="2">
        <f>ROUND(IF($B80="Annuity",SUMIFS('Annuity Prices'!L:L,'Annuity Prices'!$B:$B,$D80,'Annuity Prices'!$E:$E,$G80),IF($B80="RAB Short",SUMIFS('RAB Prices Short'!L:L,'RAB Prices Short'!$B:$B,'All Prices combined'!$D80,'RAB Prices Short'!$E:$E,'All Prices combined'!$G80),IF($B80="RAB Long",SUMIFS('RAB Prices Long'!L:L,'RAB Prices Long'!$B:$B,'All Prices combined'!$D80,'RAB Prices Long'!$E:$E,'All Prices combined'!$G80)))),2)</f>
        <v>1.94</v>
      </c>
      <c r="J80" s="2">
        <f>ROUND(IF($B80="Annuity",SUMIFS('Annuity Prices'!M:M,'Annuity Prices'!$B:$B,$D80,'Annuity Prices'!$E:$E,$G80),IF($B80="RAB Short",SUMIFS('RAB Prices Short'!M:M,'RAB Prices Short'!$B:$B,'All Prices combined'!$D80,'RAB Prices Short'!$E:$E,'All Prices combined'!$G80),IF($B80="RAB Long",SUMIFS('RAB Prices Long'!M:M,'RAB Prices Long'!$B:$B,'All Prices combined'!$D80,'RAB Prices Long'!$E:$E,'All Prices combined'!$G80)))),2)</f>
        <v>2</v>
      </c>
      <c r="K80" s="2">
        <f>ROUND(IF($B80="Annuity",SUMIFS('Annuity Prices'!N:N,'Annuity Prices'!$B:$B,$D80,'Annuity Prices'!$E:$E,$G80),IF($B80="RAB Short",SUMIFS('RAB Prices Short'!N:N,'RAB Prices Short'!$B:$B,'All Prices combined'!$D80,'RAB Prices Short'!$E:$E,'All Prices combined'!$G80),IF($B80="RAB Long",SUMIFS('RAB Prices Long'!N:N,'RAB Prices Long'!$B:$B,'All Prices combined'!$D80,'RAB Prices Long'!$E:$E,'All Prices combined'!$G80)))),2)</f>
        <v>2.0499999999999998</v>
      </c>
      <c r="L80" s="2">
        <f>ROUND(IF($B80="Annuity",SUMIFS('Annuity Prices'!O:O,'Annuity Prices'!$B:$B,$D80,'Annuity Prices'!$E:$E,$G80),IF($B80="RAB Short",SUMIFS('RAB Prices Short'!O:O,'RAB Prices Short'!$B:$B,'All Prices combined'!$D80,'RAB Prices Short'!$E:$E,'All Prices combined'!$G80),IF($B80="RAB Long",SUMIFS('RAB Prices Long'!O:O,'RAB Prices Long'!$B:$B,'All Prices combined'!$D80,'RAB Prices Long'!$E:$E,'All Prices combined'!$G80)))),2)</f>
        <v>2.11</v>
      </c>
      <c r="M80" s="2">
        <f>ROUND(IF($B80="Annuity",SUMIFS('Annuity Prices'!P:P,'Annuity Prices'!$B:$B,$D80,'Annuity Prices'!$E:$E,$G80),IF($B80="RAB Short",SUMIFS('RAB Prices Short'!P:P,'RAB Prices Short'!$B:$B,'All Prices combined'!$D80,'RAB Prices Short'!$E:$E,'All Prices combined'!$G80),IF($B80="RAB Long",SUMIFS('RAB Prices Long'!P:P,'RAB Prices Long'!$B:$B,'All Prices combined'!$D80,'RAB Prices Long'!$E:$E,'All Prices combined'!$G80)))),2)</f>
        <v>2.15</v>
      </c>
      <c r="N80" s="2">
        <f>ROUND(IF($B80="Annuity",SUMIFS('Annuity Prices'!Q:Q,'Annuity Prices'!$B:$B,$D80,'Annuity Prices'!$E:$E,$G80),IF($B80="RAB Short",SUMIFS('RAB Prices Short'!Q:Q,'RAB Prices Short'!$B:$B,'All Prices combined'!$D80,'RAB Prices Short'!$E:$E,'All Prices combined'!$G80),IF($B80="RAB Long",SUMIFS('RAB Prices Long'!Q:Q,'RAB Prices Long'!$B:$B,'All Prices combined'!$D80,'RAB Prices Long'!$E:$E,'All Prices combined'!$G80)))),2)</f>
        <v>2.2000000000000002</v>
      </c>
      <c r="O80" s="2">
        <f>ROUND(IF($B80="Annuity",SUMIFS('Annuity Prices'!R:R,'Annuity Prices'!$B:$B,$D80,'Annuity Prices'!$E:$E,$G80),IF($B80="RAB Short",SUMIFS('RAB Prices Short'!R:R,'RAB Prices Short'!$B:$B,'All Prices combined'!$D80,'RAB Prices Short'!$E:$E,'All Prices combined'!$G80),IF($B80="RAB Long",SUMIFS('RAB Prices Long'!R:R,'RAB Prices Long'!$B:$B,'All Prices combined'!$D80,'RAB Prices Long'!$E:$E,'All Prices combined'!$G80)))),2)</f>
        <v>2.2599999999999998</v>
      </c>
      <c r="P80" s="2">
        <f>ROUND(IF($B80="Annuity",SUMIFS('Annuity Prices'!S:S,'Annuity Prices'!$B:$B,$D80,'Annuity Prices'!$E:$E,$G80),IF($B80="RAB Short",SUMIFS('RAB Prices Short'!S:S,'RAB Prices Short'!$B:$B,'All Prices combined'!$D80,'RAB Prices Short'!$E:$E,'All Prices combined'!$G80),IF($B80="RAB Long",SUMIFS('RAB Prices Long'!S:S,'RAB Prices Long'!$B:$B,'All Prices combined'!$D80,'RAB Prices Long'!$E:$E,'All Prices combined'!$G80)))),2)</f>
        <v>2.31</v>
      </c>
      <c r="Q80" s="2">
        <f>ROUND(IF($B80="Annuity",SUMIFS('Annuity Prices'!T:T,'Annuity Prices'!$B:$B,$D80,'Annuity Prices'!$E:$E,$G80),IF($B80="RAB Short",SUMIFS('RAB Prices Short'!T:T,'RAB Prices Short'!$B:$B,'All Prices combined'!$D80,'RAB Prices Short'!$E:$E,'All Prices combined'!$G80),IF($B80="RAB Long",SUMIFS('RAB Prices Long'!T:T,'RAB Prices Long'!$B:$B,'All Prices combined'!$D80,'RAB Prices Long'!$E:$E,'All Prices combined'!$G80)))),2)</f>
        <v>2.36</v>
      </c>
      <c r="R80" s="2">
        <f>ROUND(IF($B80="Annuity",SUMIFS('Annuity Prices'!U:U,'Annuity Prices'!$B:$B,$D80,'Annuity Prices'!$E:$E,$G80),IF($B80="RAB Short",SUMIFS('RAB Prices Short'!U:U,'RAB Prices Short'!$B:$B,'All Prices combined'!$D80,'RAB Prices Short'!$E:$E,'All Prices combined'!$G80),IF($B80="RAB Long",SUMIFS('RAB Prices Long'!U:U,'RAB Prices Long'!$B:$B,'All Prices combined'!$D80,'RAB Prices Long'!$E:$E,'All Prices combined'!$G80)))),2)</f>
        <v>2.42</v>
      </c>
      <c r="S80" s="2">
        <f>ROUND(IF($B80="Annuity",SUMIFS('Annuity Prices'!V:V,'Annuity Prices'!$B:$B,$D80,'Annuity Prices'!$E:$E,$G80),IF($B80="RAB Short",SUMIFS('RAB Prices Short'!V:V,'RAB Prices Short'!$B:$B,'All Prices combined'!$D80,'RAB Prices Short'!$E:$E,'All Prices combined'!$G80),IF($B80="RAB Long",SUMIFS('RAB Prices Long'!V:V,'RAB Prices Long'!$B:$B,'All Prices combined'!$D80,'RAB Prices Long'!$E:$E,'All Prices combined'!$G80)))),2)</f>
        <v>2.48</v>
      </c>
      <c r="T80" s="2">
        <f>ROUND(IF($B80="Annuity",SUMIFS('Annuity Prices'!W:W,'Annuity Prices'!$B:$B,$D80,'Annuity Prices'!$E:$E,$G80),IF($B80="RAB Short",SUMIFS('RAB Prices Short'!W:W,'RAB Prices Short'!$B:$B,'All Prices combined'!$D80,'RAB Prices Short'!$E:$E,'All Prices combined'!$G80),IF($B80="RAB Long",SUMIFS('RAB Prices Long'!W:W,'RAB Prices Long'!$B:$B,'All Prices combined'!$D80,'RAB Prices Long'!$E:$E,'All Prices combined'!$G80)))),2)</f>
        <v>2.54</v>
      </c>
      <c r="U80" s="2">
        <f>ROUND(IF($B80="Annuity",SUMIFS('Annuity Prices'!X:X,'Annuity Prices'!$B:$B,$D80,'Annuity Prices'!$E:$E,$G80),IF($B80="RAB Short",SUMIFS('RAB Prices Short'!X:X,'RAB Prices Short'!$B:$B,'All Prices combined'!$D80,'RAB Prices Short'!$E:$E,'All Prices combined'!$G80),IF($B80="RAB Long",SUMIFS('RAB Prices Long'!X:X,'RAB Prices Long'!$B:$B,'All Prices combined'!$D80,'RAB Prices Long'!$E:$E,'All Prices combined'!$G80)))),2)</f>
        <v>2.59</v>
      </c>
      <c r="V80" s="2">
        <f>ROUND(IF($B80="Annuity",SUMIFS('Annuity Prices'!Y:Y,'Annuity Prices'!$B:$B,$D80,'Annuity Prices'!$E:$E,$G80),IF($B80="RAB Short",SUMIFS('RAB Prices Short'!Y:Y,'RAB Prices Short'!$B:$B,'All Prices combined'!$D80,'RAB Prices Short'!$E:$E,'All Prices combined'!$G80),IF($B80="RAB Long",SUMIFS('RAB Prices Long'!Y:Y,'RAB Prices Long'!$B:$B,'All Prices combined'!$D80,'RAB Prices Long'!$E:$E,'All Prices combined'!$G80)))),2)</f>
        <v>2.66</v>
      </c>
      <c r="W80" s="2">
        <f>ROUND(IF($B80="Annuity",SUMIFS('Annuity Prices'!Z:Z,'Annuity Prices'!$B:$B,$D80,'Annuity Prices'!$E:$E,$G80),IF($B80="RAB Short",SUMIFS('RAB Prices Short'!Z:Z,'RAB Prices Short'!$B:$B,'All Prices combined'!$D80,'RAB Prices Short'!$E:$E,'All Prices combined'!$G80),IF($B80="RAB Long",SUMIFS('RAB Prices Long'!Z:Z,'RAB Prices Long'!$B:$B,'All Prices combined'!$D80,'RAB Prices Long'!$E:$E,'All Prices combined'!$G80)))),2)</f>
        <v>2.72</v>
      </c>
      <c r="X80" s="2">
        <f>ROUND(IF($B80="Annuity",SUMIFS('Annuity Prices'!AA:AA,'Annuity Prices'!$B:$B,$D80,'Annuity Prices'!$E:$E,$G80),IF($B80="RAB Short",SUMIFS('RAB Prices Short'!AA:AA,'RAB Prices Short'!$B:$B,'All Prices combined'!$D80,'RAB Prices Short'!$E:$E,'All Prices combined'!$G80),IF($B80="RAB Long",SUMIFS('RAB Prices Long'!AA:AA,'RAB Prices Long'!$B:$B,'All Prices combined'!$D80,'RAB Prices Long'!$E:$E,'All Prices combined'!$G80)))),2)</f>
        <v>2.79</v>
      </c>
      <c r="Y80" s="2">
        <f>ROUND(IF($B80="Annuity",SUMIFS('Annuity Prices'!AB:AB,'Annuity Prices'!$B:$B,$D80,'Annuity Prices'!$E:$E,$G80),IF($B80="RAB Short",SUMIFS('RAB Prices Short'!AB:AB,'RAB Prices Short'!$B:$B,'All Prices combined'!$D80,'RAB Prices Short'!$E:$E,'All Prices combined'!$G80),IF($B80="RAB Long",SUMIFS('RAB Prices Long'!AB:AB,'RAB Prices Long'!$B:$B,'All Prices combined'!$D80,'RAB Prices Long'!$E:$E,'All Prices combined'!$G80)))),2)</f>
        <v>2.85</v>
      </c>
      <c r="Z80" s="2">
        <f>ROUND(IF($B80="Annuity",SUMIFS('Annuity Prices'!AC:AC,'Annuity Prices'!$B:$B,$D80,'Annuity Prices'!$E:$E,$G80),IF($B80="RAB Short",SUMIFS('RAB Prices Short'!AC:AC,'RAB Prices Short'!$B:$B,'All Prices combined'!$D80,'RAB Prices Short'!$E:$E,'All Prices combined'!$G80),IF($B80="RAB Long",SUMIFS('RAB Prices Long'!AC:AC,'RAB Prices Long'!$B:$B,'All Prices combined'!$D80,'RAB Prices Long'!$E:$E,'All Prices combined'!$G80)))),2)</f>
        <v>2.92</v>
      </c>
      <c r="AA80" s="2">
        <f>ROUND(IF($B80="Annuity",SUMIFS('Annuity Prices'!AD:AD,'Annuity Prices'!$B:$B,$D80,'Annuity Prices'!$E:$E,$G80),IF($B80="RAB Short",SUMIFS('RAB Prices Short'!AD:AD,'RAB Prices Short'!$B:$B,'All Prices combined'!$D80,'RAB Prices Short'!$E:$E,'All Prices combined'!$G80),IF($B80="RAB Long",SUMIFS('RAB Prices Long'!AD:AD,'RAB Prices Long'!$B:$B,'All Prices combined'!$D80,'RAB Prices Long'!$E:$E,'All Prices combined'!$G80)))),2)</f>
        <v>2.99</v>
      </c>
      <c r="AB80" s="2">
        <f>ROUND(IF($B80="Annuity",SUMIFS('Annuity Prices'!AE:AE,'Annuity Prices'!$B:$B,$D80,'Annuity Prices'!$E:$E,$G80),IF($B80="RAB Short",SUMIFS('RAB Prices Short'!AE:AE,'RAB Prices Short'!$B:$B,'All Prices combined'!$D80,'RAB Prices Short'!$E:$E,'All Prices combined'!$G80),IF($B80="RAB Long",SUMIFS('RAB Prices Long'!AE:AE,'RAB Prices Long'!$B:$B,'All Prices combined'!$D80,'RAB Prices Long'!$E:$E,'All Prices combined'!$G80)))),2)</f>
        <v>3.07</v>
      </c>
      <c r="AC80" s="2">
        <f>ROUND(IF($B80="Annuity",SUMIFS('Annuity Prices'!AF:AF,'Annuity Prices'!$B:$B,$D80,'Annuity Prices'!$E:$E,$G80),IF($B80="RAB Short",SUMIFS('RAB Prices Short'!AF:AF,'RAB Prices Short'!$B:$B,'All Prices combined'!$D80,'RAB Prices Short'!$E:$E,'All Prices combined'!$G80),IF($B80="RAB Long",SUMIFS('RAB Prices Long'!AF:AF,'RAB Prices Long'!$B:$B,'All Prices combined'!$D80,'RAB Prices Long'!$E:$E,'All Prices combined'!$G80)))),2)</f>
        <v>3.13</v>
      </c>
      <c r="AD80" s="2">
        <f>ROUND(IF($B80="Annuity",SUMIFS('Annuity Prices'!AG:AG,'Annuity Prices'!$B:$B,$D80,'Annuity Prices'!$E:$E,$G80),IF($B80="RAB Short",SUMIFS('RAB Prices Short'!AG:AG,'RAB Prices Short'!$B:$B,'All Prices combined'!$D80,'RAB Prices Short'!$E:$E,'All Prices combined'!$G80),IF($B80="RAB Long",SUMIFS('RAB Prices Long'!AG:AG,'RAB Prices Long'!$B:$B,'All Prices combined'!$D80,'RAB Prices Long'!$E:$E,'All Prices combined'!$G80)))),2)</f>
        <v>3.21</v>
      </c>
      <c r="AE80" s="2">
        <f>ROUND(IF($B80="Annuity",SUMIFS('Annuity Prices'!AH:AH,'Annuity Prices'!$B:$B,$D80,'Annuity Prices'!$E:$E,$G80),IF($B80="RAB Short",SUMIFS('RAB Prices Short'!AH:AH,'RAB Prices Short'!$B:$B,'All Prices combined'!$D80,'RAB Prices Short'!$E:$E,'All Prices combined'!$G80),IF($B80="RAB Long",SUMIFS('RAB Prices Long'!AH:AH,'RAB Prices Long'!$B:$B,'All Prices combined'!$D80,'RAB Prices Long'!$E:$E,'All Prices combined'!$G80)))),2)</f>
        <v>3.29</v>
      </c>
      <c r="AF80" s="2">
        <f>ROUND(IF($B80="Annuity",SUMIFS('Annuity Prices'!AI:AI,'Annuity Prices'!$B:$B,$D80,'Annuity Prices'!$E:$E,$G80),IF($B80="RAB Short",SUMIFS('RAB Prices Short'!AI:AI,'RAB Prices Short'!$B:$B,'All Prices combined'!$D80,'RAB Prices Short'!$E:$E,'All Prices combined'!$G80),IF($B80="RAB Long",SUMIFS('RAB Prices Long'!AI:AI,'RAB Prices Long'!$B:$B,'All Prices combined'!$D80,'RAB Prices Long'!$E:$E,'All Prices combined'!$G80)))),2)</f>
        <v>3.37</v>
      </c>
      <c r="AG80" s="2">
        <f>ROUND(IF($B80="Annuity",SUMIFS('Annuity Prices'!AJ:AJ,'Annuity Prices'!$B:$B,$D80,'Annuity Prices'!$E:$E,$G80),IF($B80="RAB Short",SUMIFS('RAB Prices Short'!AJ:AJ,'RAB Prices Short'!$B:$B,'All Prices combined'!$D80,'RAB Prices Short'!$E:$E,'All Prices combined'!$G80),IF($B80="RAB Long",SUMIFS('RAB Prices Long'!AJ:AJ,'RAB Prices Long'!$B:$B,'All Prices combined'!$D80,'RAB Prices Long'!$E:$E,'All Prices combined'!$G80)))),2)</f>
        <v>3.44</v>
      </c>
      <c r="AH80" s="2">
        <f>ROUND(IF($B80="Annuity",SUMIFS('Annuity Prices'!AK:AK,'Annuity Prices'!$B:$B,$D80,'Annuity Prices'!$E:$E,$G80),IF($B80="RAB Short",SUMIFS('RAB Prices Short'!AK:AK,'RAB Prices Short'!$B:$B,'All Prices combined'!$D80,'RAB Prices Short'!$E:$E,'All Prices combined'!$G80),IF($B80="RAB Long",SUMIFS('RAB Prices Long'!AK:AK,'RAB Prices Long'!$B:$B,'All Prices combined'!$D80,'RAB Prices Long'!$E:$E,'All Prices combined'!$G80)))),2)</f>
        <v>3.52</v>
      </c>
      <c r="AI80" s="2">
        <f>ROUND(IF($B80="Annuity",SUMIFS('Annuity Prices'!AL:AL,'Annuity Prices'!$B:$B,$D80,'Annuity Prices'!$E:$E,$G80),IF($B80="RAB Short",SUMIFS('RAB Prices Short'!AL:AL,'RAB Prices Short'!$B:$B,'All Prices combined'!$D80,'RAB Prices Short'!$E:$E,'All Prices combined'!$G80),IF($B80="RAB Long",SUMIFS('RAB Prices Long'!AL:AL,'RAB Prices Long'!$B:$B,'All Prices combined'!$D80,'RAB Prices Long'!$E:$E,'All Prices combined'!$G80)))),2)</f>
        <v>3.61</v>
      </c>
      <c r="AJ80" s="2">
        <f>ROUND(IF($B80="Annuity",SUMIFS('Annuity Prices'!AM:AM,'Annuity Prices'!$B:$B,$D80,'Annuity Prices'!$E:$E,$G80),IF($B80="RAB Short",SUMIFS('RAB Prices Short'!AM:AM,'RAB Prices Short'!$B:$B,'All Prices combined'!$D80,'RAB Prices Short'!$E:$E,'All Prices combined'!$G80),IF($B80="RAB Long",SUMIFS('RAB Prices Long'!AM:AM,'RAB Prices Long'!$B:$B,'All Prices combined'!$D80,'RAB Prices Long'!$E:$E,'All Prices combined'!$G80)))),2)</f>
        <v>3.7</v>
      </c>
      <c r="AK80" s="2">
        <f>ROUND(IF($B80="Annuity",SUMIFS('Annuity Prices'!AN:AN,'Annuity Prices'!$B:$B,$D80,'Annuity Prices'!$E:$E,$G80),IF($B80="RAB Short",SUMIFS('RAB Prices Short'!AN:AN,'RAB Prices Short'!$B:$B,'All Prices combined'!$D80,'RAB Prices Short'!$E:$E,'All Prices combined'!$G80),IF($B80="RAB Long",SUMIFS('RAB Prices Long'!AN:AN,'RAB Prices Long'!$B:$B,'All Prices combined'!$D80,'RAB Prices Long'!$E:$E,'All Prices combined'!$G80)))),2)</f>
        <v>3.77</v>
      </c>
      <c r="AL80" s="2">
        <f>ROUND(IF($B80="Annuity",SUMIFS('Annuity Prices'!AO:AO,'Annuity Prices'!$B:$B,$D80,'Annuity Prices'!$E:$E,$G80),IF($B80="RAB Short",SUMIFS('RAB Prices Short'!AO:AO,'RAB Prices Short'!$B:$B,'All Prices combined'!$D80,'RAB Prices Short'!$E:$E,'All Prices combined'!$G80),IF($B80="RAB Long",SUMIFS('RAB Prices Long'!AO:AO,'RAB Prices Long'!$B:$B,'All Prices combined'!$D80,'RAB Prices Long'!$E:$E,'All Prices combined'!$G80)))),2)</f>
        <v>3.87</v>
      </c>
      <c r="AM80" s="2">
        <f>ROUND(IF($B80="Annuity",SUMIFS('Annuity Prices'!AP:AP,'Annuity Prices'!$B:$B,$D80,'Annuity Prices'!$E:$E,$G80),IF($B80="RAB Short",SUMIFS('RAB Prices Short'!AP:AP,'RAB Prices Short'!$B:$B,'All Prices combined'!$D80,'RAB Prices Short'!$E:$E,'All Prices combined'!$G80),IF($B80="RAB Long",SUMIFS('RAB Prices Long'!AP:AP,'RAB Prices Long'!$B:$B,'All Prices combined'!$D80,'RAB Prices Long'!$E:$E,'All Prices combined'!$G80)))),2)</f>
        <v>3.96</v>
      </c>
      <c r="AN80" s="2">
        <f>ROUND(IF($B80="Annuity",SUMIFS('Annuity Prices'!AQ:AQ,'Annuity Prices'!$B:$B,$D80,'Annuity Prices'!$E:$E,$G80),IF($B80="RAB Short",SUMIFS('RAB Prices Short'!AQ:AQ,'RAB Prices Short'!$B:$B,'All Prices combined'!$D80,'RAB Prices Short'!$E:$E,'All Prices combined'!$G80),IF($B80="RAB Long",SUMIFS('RAB Prices Long'!AQ:AQ,'RAB Prices Long'!$B:$B,'All Prices combined'!$D80,'RAB Prices Long'!$E:$E,'All Prices combined'!$G80)))),2)</f>
        <v>4.0599999999999996</v>
      </c>
      <c r="AO80" s="2">
        <f>ROUND(IF($B80="Annuity",SUMIFS('Annuity Prices'!AR:AR,'Annuity Prices'!$B:$B,$D80,'Annuity Prices'!$E:$E,$G80),IF($B80="RAB Short",SUMIFS('RAB Prices Short'!AR:AR,'RAB Prices Short'!$B:$B,'All Prices combined'!$D80,'RAB Prices Short'!$E:$E,'All Prices combined'!$G80),IF($B80="RAB Long",SUMIFS('RAB Prices Long'!AR:AR,'RAB Prices Long'!$B:$B,'All Prices combined'!$D80,'RAB Prices Long'!$E:$E,'All Prices combined'!$G80)))),2)</f>
        <v>0.9</v>
      </c>
      <c r="AP80" s="2">
        <f>ROUND(IF($B80="Annuity",SUMIFS('Annuity Prices'!AS:AS,'Annuity Prices'!$B:$B,$D80,'Annuity Prices'!$E:$E,$G80),IF($B80="RAB Short",SUMIFS('RAB Prices Short'!AS:AS,'RAB Prices Short'!$B:$B,'All Prices combined'!$D80,'RAB Prices Short'!$E:$E,'All Prices combined'!$G80),IF($B80="RAB Long",SUMIFS('RAB Prices Long'!AS:AS,'RAB Prices Long'!$B:$B,'All Prices combined'!$D80,'RAB Prices Long'!$E:$E,'All Prices combined'!$G80)))),2)</f>
        <v>0.93</v>
      </c>
      <c r="AQ80" s="2">
        <f>ROUND(IF($B80="Annuity",SUMIFS('Annuity Prices'!AT:AT,'Annuity Prices'!$B:$B,$D80,'Annuity Prices'!$E:$E,$G80),IF($B80="RAB Short",SUMIFS('RAB Prices Short'!AT:AT,'RAB Prices Short'!$B:$B,'All Prices combined'!$D80,'RAB Prices Short'!$E:$E,'All Prices combined'!$G80),IF($B80="RAB Long",SUMIFS('RAB Prices Long'!AT:AT,'RAB Prices Long'!$B:$B,'All Prices combined'!$D80,'RAB Prices Long'!$E:$E,'All Prices combined'!$G80)))),2)</f>
        <v>0.96</v>
      </c>
      <c r="AR80" s="2">
        <f>ROUND(IF($B80="Annuity",SUMIFS('Annuity Prices'!AU:AU,'Annuity Prices'!$B:$B,$D80,'Annuity Prices'!$E:$E,$G80),IF($B80="RAB Short",SUMIFS('RAB Prices Short'!AU:AU,'RAB Prices Short'!$B:$B,'All Prices combined'!$D80,'RAB Prices Short'!$E:$E,'All Prices combined'!$G80),IF($B80="RAB Long",SUMIFS('RAB Prices Long'!AU:AU,'RAB Prices Long'!$B:$B,'All Prices combined'!$D80,'RAB Prices Long'!$E:$E,'All Prices combined'!$G80)))),2)</f>
        <v>0.99</v>
      </c>
      <c r="AS80" s="2">
        <f>ROUND(IF($B80="Annuity",SUMIFS('Annuity Prices'!AV:AV,'Annuity Prices'!$B:$B,$D80,'Annuity Prices'!$E:$E,$G80),IF($B80="RAB Short",SUMIFS('RAB Prices Short'!AV:AV,'RAB Prices Short'!$B:$B,'All Prices combined'!$D80,'RAB Prices Short'!$E:$E,'All Prices combined'!$G80),IF($B80="RAB Long",SUMIFS('RAB Prices Long'!AV:AV,'RAB Prices Long'!$B:$B,'All Prices combined'!$D80,'RAB Prices Long'!$E:$E,'All Prices combined'!$G80)))),2)</f>
        <v>1.02</v>
      </c>
      <c r="AT80" s="2">
        <f>ROUND(IF($B80="Annuity",SUMIFS('Annuity Prices'!AW:AW,'Annuity Prices'!$B:$B,$D80,'Annuity Prices'!$E:$E,$G80),IF($B80="RAB Short",SUMIFS('RAB Prices Short'!AW:AW,'RAB Prices Short'!$B:$B,'All Prices combined'!$D80,'RAB Prices Short'!$E:$E,'All Prices combined'!$G80),IF($B80="RAB Long",SUMIFS('RAB Prices Long'!AW:AW,'RAB Prices Long'!$B:$B,'All Prices combined'!$D80,'RAB Prices Long'!$E:$E,'All Prices combined'!$G80)))),2)</f>
        <v>1.05</v>
      </c>
      <c r="AU80" s="2">
        <f>ROUND(IF($B80="Annuity",SUMIFS('Annuity Prices'!AX:AX,'Annuity Prices'!$B:$B,$D80,'Annuity Prices'!$E:$E,$G80),IF($B80="RAB Short",SUMIFS('RAB Prices Short'!AX:AX,'RAB Prices Short'!$B:$B,'All Prices combined'!$D80,'RAB Prices Short'!$E:$E,'All Prices combined'!$G80),IF($B80="RAB Long",SUMIFS('RAB Prices Long'!AX:AX,'RAB Prices Long'!$B:$B,'All Prices combined'!$D80,'RAB Prices Long'!$E:$E,'All Prices combined'!$G80)))),2)</f>
        <v>1.08</v>
      </c>
      <c r="AV80" s="2">
        <f>ROUND(IF($B80="Annuity",SUMIFS('Annuity Prices'!AY:AY,'Annuity Prices'!$B:$B,$D80,'Annuity Prices'!$E:$E,$G80),IF($B80="RAB Short",SUMIFS('RAB Prices Short'!AY:AY,'RAB Prices Short'!$B:$B,'All Prices combined'!$D80,'RAB Prices Short'!$E:$E,'All Prices combined'!$G80),IF($B80="RAB Long",SUMIFS('RAB Prices Long'!AY:AY,'RAB Prices Long'!$B:$B,'All Prices combined'!$D80,'RAB Prices Long'!$E:$E,'All Prices combined'!$G80)))),2)</f>
        <v>1.1100000000000001</v>
      </c>
      <c r="AW80" s="2">
        <f>ROUND(IF($B80="Annuity",SUMIFS('Annuity Prices'!AZ:AZ,'Annuity Prices'!$B:$B,$D80,'Annuity Prices'!$E:$E,$G80),IF($B80="RAB Short",SUMIFS('RAB Prices Short'!AZ:AZ,'RAB Prices Short'!$B:$B,'All Prices combined'!$D80,'RAB Prices Short'!$E:$E,'All Prices combined'!$G80),IF($B80="RAB Long",SUMIFS('RAB Prices Long'!AZ:AZ,'RAB Prices Long'!$B:$B,'All Prices combined'!$D80,'RAB Prices Long'!$E:$E,'All Prices combined'!$G80)))),2)</f>
        <v>1.1399999999999999</v>
      </c>
      <c r="AX80" s="2">
        <f>ROUND(IF($B80="Annuity",SUMIFS('Annuity Prices'!BA:BA,'Annuity Prices'!$B:$B,$D80,'Annuity Prices'!$E:$E,$G80),IF($B80="RAB Short",SUMIFS('RAB Prices Short'!BA:BA,'RAB Prices Short'!$B:$B,'All Prices combined'!$D80,'RAB Prices Short'!$E:$E,'All Prices combined'!$G80),IF($B80="RAB Long",SUMIFS('RAB Prices Long'!BA:BA,'RAB Prices Long'!$B:$B,'All Prices combined'!$D80,'RAB Prices Long'!$E:$E,'All Prices combined'!$G80)))),2)</f>
        <v>1.46</v>
      </c>
      <c r="AY80" s="2">
        <f>ROUND(IF($B80="Annuity",SUMIFS('Annuity Prices'!BB:BB,'Annuity Prices'!$B:$B,$D80,'Annuity Prices'!$E:$E,$G80),IF($B80="RAB Short",SUMIFS('RAB Prices Short'!BB:BB,'RAB Prices Short'!$B:$B,'All Prices combined'!$D80,'RAB Prices Short'!$E:$E,'All Prices combined'!$G80),IF($B80="RAB Long",SUMIFS('RAB Prices Long'!BB:BB,'RAB Prices Long'!$B:$B,'All Prices combined'!$D80,'RAB Prices Long'!$E:$E,'All Prices combined'!$G80)))),2)</f>
        <v>2.42</v>
      </c>
      <c r="AZ80" s="2">
        <f>ROUND(IF($B80="Annuity",SUMIFS('Annuity Prices'!BC:BC,'Annuity Prices'!$B:$B,$D80,'Annuity Prices'!$E:$E,$G80),IF($B80="RAB Short",SUMIFS('RAB Prices Short'!BC:BC,'RAB Prices Short'!$B:$B,'All Prices combined'!$D80,'RAB Prices Short'!$E:$E,'All Prices combined'!$G80),IF($B80="RAB Long",SUMIFS('RAB Prices Long'!BC:BC,'RAB Prices Long'!$B:$B,'All Prices combined'!$D80,'RAB Prices Long'!$E:$E,'All Prices combined'!$G80)))),2)</f>
        <v>2.48</v>
      </c>
      <c r="BA80" s="2">
        <f>ROUND(IF($B80="Annuity",SUMIFS('Annuity Prices'!BD:BD,'Annuity Prices'!$B:$B,$D80,'Annuity Prices'!$E:$E,$G80),IF($B80="RAB Short",SUMIFS('RAB Prices Short'!BD:BD,'RAB Prices Short'!$B:$B,'All Prices combined'!$D80,'RAB Prices Short'!$E:$E,'All Prices combined'!$G80),IF($B80="RAB Long",SUMIFS('RAB Prices Long'!BD:BD,'RAB Prices Long'!$B:$B,'All Prices combined'!$D80,'RAB Prices Long'!$E:$E,'All Prices combined'!$G80)))),2)</f>
        <v>2.54</v>
      </c>
      <c r="BB80" s="2">
        <f>ROUND(IF($B80="Annuity",SUMIFS('Annuity Prices'!BE:BE,'Annuity Prices'!$B:$B,$D80,'Annuity Prices'!$E:$E,$G80),IF($B80="RAB Short",SUMIFS('RAB Prices Short'!BE:BE,'RAB Prices Short'!$B:$B,'All Prices combined'!$D80,'RAB Prices Short'!$E:$E,'All Prices combined'!$G80),IF($B80="RAB Long",SUMIFS('RAB Prices Long'!BE:BE,'RAB Prices Long'!$B:$B,'All Prices combined'!$D80,'RAB Prices Long'!$E:$E,'All Prices combined'!$G80)))),2)</f>
        <v>2.59</v>
      </c>
      <c r="BC80" s="2">
        <f>ROUND(IF($B80="Annuity",SUMIFS('Annuity Prices'!BF:BF,'Annuity Prices'!$B:$B,$D80,'Annuity Prices'!$E:$E,$G80),IF($B80="RAB Short",SUMIFS('RAB Prices Short'!BF:BF,'RAB Prices Short'!$B:$B,'All Prices combined'!$D80,'RAB Prices Short'!$E:$E,'All Prices combined'!$G80),IF($B80="RAB Long",SUMIFS('RAB Prices Long'!BF:BF,'RAB Prices Long'!$B:$B,'All Prices combined'!$D80,'RAB Prices Long'!$E:$E,'All Prices combined'!$G80)))),2)</f>
        <v>2.66</v>
      </c>
      <c r="BD80" s="2">
        <f>ROUND(IF($B80="Annuity",SUMIFS('Annuity Prices'!BG:BG,'Annuity Prices'!$B:$B,$D80,'Annuity Prices'!$E:$E,$G80),IF($B80="RAB Short",SUMIFS('RAB Prices Short'!BG:BG,'RAB Prices Short'!$B:$B,'All Prices combined'!$D80,'RAB Prices Short'!$E:$E,'All Prices combined'!$G80),IF($B80="RAB Long",SUMIFS('RAB Prices Long'!BG:BG,'RAB Prices Long'!$B:$B,'All Prices combined'!$D80,'RAB Prices Long'!$E:$E,'All Prices combined'!$G80)))),2)</f>
        <v>2.72</v>
      </c>
      <c r="BE80" s="2">
        <f>ROUND(IF($B80="Annuity",SUMIFS('Annuity Prices'!BH:BH,'Annuity Prices'!$B:$B,$D80,'Annuity Prices'!$E:$E,$G80),IF($B80="RAB Short",SUMIFS('RAB Prices Short'!BH:BH,'RAB Prices Short'!$B:$B,'All Prices combined'!$D80,'RAB Prices Short'!$E:$E,'All Prices combined'!$G80),IF($B80="RAB Long",SUMIFS('RAB Prices Long'!BH:BH,'RAB Prices Long'!$B:$B,'All Prices combined'!$D80,'RAB Prices Long'!$E:$E,'All Prices combined'!$G80)))),2)</f>
        <v>2.79</v>
      </c>
      <c r="BF80" s="2">
        <f>ROUND(IF($B80="Annuity",SUMIFS('Annuity Prices'!BI:BI,'Annuity Prices'!$B:$B,$D80,'Annuity Prices'!$E:$E,$G80),IF($B80="RAB Short",SUMIFS('RAB Prices Short'!BI:BI,'RAB Prices Short'!$B:$B,'All Prices combined'!$D80,'RAB Prices Short'!$E:$E,'All Prices combined'!$G80),IF($B80="RAB Long",SUMIFS('RAB Prices Long'!BI:BI,'RAB Prices Long'!$B:$B,'All Prices combined'!$D80,'RAB Prices Long'!$E:$E,'All Prices combined'!$G80)))),2)</f>
        <v>2.85</v>
      </c>
      <c r="BG80" s="2">
        <f>ROUND(IF($B80="Annuity",SUMIFS('Annuity Prices'!BJ:BJ,'Annuity Prices'!$B:$B,$D80,'Annuity Prices'!$E:$E,$G80),IF($B80="RAB Short",SUMIFS('RAB Prices Short'!BJ:BJ,'RAB Prices Short'!$B:$B,'All Prices combined'!$D80,'RAB Prices Short'!$E:$E,'All Prices combined'!$G80),IF($B80="RAB Long",SUMIFS('RAB Prices Long'!BJ:BJ,'RAB Prices Long'!$B:$B,'All Prices combined'!$D80,'RAB Prices Long'!$E:$E,'All Prices combined'!$G80)))),2)</f>
        <v>2.92</v>
      </c>
      <c r="BH80" s="2">
        <f>ROUND(IF($B80="Annuity",SUMIFS('Annuity Prices'!BK:BK,'Annuity Prices'!$B:$B,$D80,'Annuity Prices'!$E:$E,$G80),IF($B80="RAB Short",SUMIFS('RAB Prices Short'!BK:BK,'RAB Prices Short'!$B:$B,'All Prices combined'!$D80,'RAB Prices Short'!$E:$E,'All Prices combined'!$G80),IF($B80="RAB Long",SUMIFS('RAB Prices Long'!BK:BK,'RAB Prices Long'!$B:$B,'All Prices combined'!$D80,'RAB Prices Long'!$E:$E,'All Prices combined'!$G80)))),2)</f>
        <v>2.99</v>
      </c>
      <c r="BI80" s="2">
        <f>ROUND(IF($B80="Annuity",SUMIFS('Annuity Prices'!BL:BL,'Annuity Prices'!$B:$B,$D80,'Annuity Prices'!$E:$E,$G80),IF($B80="RAB Short",SUMIFS('RAB Prices Short'!BL:BL,'RAB Prices Short'!$B:$B,'All Prices combined'!$D80,'RAB Prices Short'!$E:$E,'All Prices combined'!$G80),IF($B80="RAB Long",SUMIFS('RAB Prices Long'!BL:BL,'RAB Prices Long'!$B:$B,'All Prices combined'!$D80,'RAB Prices Long'!$E:$E,'All Prices combined'!$G80)))),2)</f>
        <v>3.07</v>
      </c>
      <c r="BJ80" s="2">
        <f>ROUND(IF($B80="Annuity",SUMIFS('Annuity Prices'!BM:BM,'Annuity Prices'!$B:$B,$D80,'Annuity Prices'!$E:$E,$G80),IF($B80="RAB Short",SUMIFS('RAB Prices Short'!BM:BM,'RAB Prices Short'!$B:$B,'All Prices combined'!$D80,'RAB Prices Short'!$E:$E,'All Prices combined'!$G80),IF($B80="RAB Long",SUMIFS('RAB Prices Long'!BM:BM,'RAB Prices Long'!$B:$B,'All Prices combined'!$D80,'RAB Prices Long'!$E:$E,'All Prices combined'!$G80)))),2)</f>
        <v>3.13</v>
      </c>
      <c r="BK80" s="2">
        <f>ROUND(IF($B80="Annuity",SUMIFS('Annuity Prices'!BN:BN,'Annuity Prices'!$B:$B,$D80,'Annuity Prices'!$E:$E,$G80),IF($B80="RAB Short",SUMIFS('RAB Prices Short'!BN:BN,'RAB Prices Short'!$B:$B,'All Prices combined'!$D80,'RAB Prices Short'!$E:$E,'All Prices combined'!$G80),IF($B80="RAB Long",SUMIFS('RAB Prices Long'!BN:BN,'RAB Prices Long'!$B:$B,'All Prices combined'!$D80,'RAB Prices Long'!$E:$E,'All Prices combined'!$G80)))),2)</f>
        <v>3.21</v>
      </c>
      <c r="BL80" s="2">
        <f>ROUND(IF($B80="Annuity",SUMIFS('Annuity Prices'!BO:BO,'Annuity Prices'!$B:$B,$D80,'Annuity Prices'!$E:$E,$G80),IF($B80="RAB Short",SUMIFS('RAB Prices Short'!BO:BO,'RAB Prices Short'!$B:$B,'All Prices combined'!$D80,'RAB Prices Short'!$E:$E,'All Prices combined'!$G80),IF($B80="RAB Long",SUMIFS('RAB Prices Long'!BO:BO,'RAB Prices Long'!$B:$B,'All Prices combined'!$D80,'RAB Prices Long'!$E:$E,'All Prices combined'!$G80)))),2)</f>
        <v>3.29</v>
      </c>
      <c r="BM80" s="2">
        <f>ROUND(IF($B80="Annuity",SUMIFS('Annuity Prices'!BP:BP,'Annuity Prices'!$B:$B,$D80,'Annuity Prices'!$E:$E,$G80),IF($B80="RAB Short",SUMIFS('RAB Prices Short'!BP:BP,'RAB Prices Short'!$B:$B,'All Prices combined'!$D80,'RAB Prices Short'!$E:$E,'All Prices combined'!$G80),IF($B80="RAB Long",SUMIFS('RAB Prices Long'!BP:BP,'RAB Prices Long'!$B:$B,'All Prices combined'!$D80,'RAB Prices Long'!$E:$E,'All Prices combined'!$G80)))),2)</f>
        <v>3.37</v>
      </c>
      <c r="BN80" s="2">
        <f>ROUND(IF($B80="Annuity",SUMIFS('Annuity Prices'!BQ:BQ,'Annuity Prices'!$B:$B,$D80,'Annuity Prices'!$E:$E,$G80),IF($B80="RAB Short",SUMIFS('RAB Prices Short'!BQ:BQ,'RAB Prices Short'!$B:$B,'All Prices combined'!$D80,'RAB Prices Short'!$E:$E,'All Prices combined'!$G80),IF($B80="RAB Long",SUMIFS('RAB Prices Long'!BQ:BQ,'RAB Prices Long'!$B:$B,'All Prices combined'!$D80,'RAB Prices Long'!$E:$E,'All Prices combined'!$G80)))),2)</f>
        <v>3.44</v>
      </c>
      <c r="BO80" s="2">
        <f>ROUND(IF($B80="Annuity",SUMIFS('Annuity Prices'!BR:BR,'Annuity Prices'!$B:$B,$D80,'Annuity Prices'!$E:$E,$G80),IF($B80="RAB Short",SUMIFS('RAB Prices Short'!BR:BR,'RAB Prices Short'!$B:$B,'All Prices combined'!$D80,'RAB Prices Short'!$E:$E,'All Prices combined'!$G80),IF($B80="RAB Long",SUMIFS('RAB Prices Long'!BR:BR,'RAB Prices Long'!$B:$B,'All Prices combined'!$D80,'RAB Prices Long'!$E:$E,'All Prices combined'!$G80)))),2)</f>
        <v>3.52</v>
      </c>
      <c r="BP80" s="2">
        <f>ROUND(IF($B80="Annuity",SUMIFS('Annuity Prices'!BS:BS,'Annuity Prices'!$B:$B,$D80,'Annuity Prices'!$E:$E,$G80),IF($B80="RAB Short",SUMIFS('RAB Prices Short'!BS:BS,'RAB Prices Short'!$B:$B,'All Prices combined'!$D80,'RAB Prices Short'!$E:$E,'All Prices combined'!$G80),IF($B80="RAB Long",SUMIFS('RAB Prices Long'!BS:BS,'RAB Prices Long'!$B:$B,'All Prices combined'!$D80,'RAB Prices Long'!$E:$E,'All Prices combined'!$G80)))),2)</f>
        <v>3.61</v>
      </c>
      <c r="BQ80" s="2">
        <f>ROUND(IF($B80="Annuity",SUMIFS('Annuity Prices'!BT:BT,'Annuity Prices'!$B:$B,$D80,'Annuity Prices'!$E:$E,$G80),IF($B80="RAB Short",SUMIFS('RAB Prices Short'!BT:BT,'RAB Prices Short'!$B:$B,'All Prices combined'!$D80,'RAB Prices Short'!$E:$E,'All Prices combined'!$G80),IF($B80="RAB Long",SUMIFS('RAB Prices Long'!BT:BT,'RAB Prices Long'!$B:$B,'All Prices combined'!$D80,'RAB Prices Long'!$E:$E,'All Prices combined'!$G80)))),2)</f>
        <v>3.7</v>
      </c>
      <c r="BR80" s="2">
        <f>ROUND(IF($B80="Annuity",SUMIFS('Annuity Prices'!BU:BU,'Annuity Prices'!$B:$B,$D80,'Annuity Prices'!$E:$E,$G80),IF($B80="RAB Short",SUMIFS('RAB Prices Short'!BU:BU,'RAB Prices Short'!$B:$B,'All Prices combined'!$D80,'RAB Prices Short'!$E:$E,'All Prices combined'!$G80),IF($B80="RAB Long",SUMIFS('RAB Prices Long'!BU:BU,'RAB Prices Long'!$B:$B,'All Prices combined'!$D80,'RAB Prices Long'!$E:$E,'All Prices combined'!$G80)))),2)</f>
        <v>3.77</v>
      </c>
      <c r="BS80" s="2">
        <f>ROUND(IF($B80="Annuity",SUMIFS('Annuity Prices'!BV:BV,'Annuity Prices'!$B:$B,$D80,'Annuity Prices'!$E:$E,$G80),IF($B80="RAB Short",SUMIFS('RAB Prices Short'!BV:BV,'RAB Prices Short'!$B:$B,'All Prices combined'!$D80,'RAB Prices Short'!$E:$E,'All Prices combined'!$G80),IF($B80="RAB Long",SUMIFS('RAB Prices Long'!BV:BV,'RAB Prices Long'!$B:$B,'All Prices combined'!$D80,'RAB Prices Long'!$E:$E,'All Prices combined'!$G80)))),2)</f>
        <v>3.87</v>
      </c>
      <c r="BT80" s="2">
        <f>ROUND(IF($B80="Annuity",SUMIFS('Annuity Prices'!BW:BW,'Annuity Prices'!$B:$B,$D80,'Annuity Prices'!$E:$E,$G80),IF($B80="RAB Short",SUMIFS('RAB Prices Short'!BW:BW,'RAB Prices Short'!$B:$B,'All Prices combined'!$D80,'RAB Prices Short'!$E:$E,'All Prices combined'!$G80),IF($B80="RAB Long",SUMIFS('RAB Prices Long'!BW:BW,'RAB Prices Long'!$B:$B,'All Prices combined'!$D80,'RAB Prices Long'!$E:$E,'All Prices combined'!$G80)))),2)</f>
        <v>3.96</v>
      </c>
      <c r="BU80" s="2">
        <f>ROUND(IF($B80="Annuity",SUMIFS('Annuity Prices'!BX:BX,'Annuity Prices'!$B:$B,$D80,'Annuity Prices'!$E:$E,$G80),IF($B80="RAB Short",SUMIFS('RAB Prices Short'!BX:BX,'RAB Prices Short'!$B:$B,'All Prices combined'!$D80,'RAB Prices Short'!$E:$E,'All Prices combined'!$G80),IF($B80="RAB Long",SUMIFS('RAB Prices Long'!BX:BX,'RAB Prices Long'!$B:$B,'All Prices combined'!$D80,'RAB Prices Long'!$E:$E,'All Prices combined'!$G80)))),2)</f>
        <v>4.0599999999999996</v>
      </c>
    </row>
    <row r="81" spans="2:73" x14ac:dyDescent="0.25">
      <c r="B81" t="s">
        <v>37</v>
      </c>
      <c r="C81" s="1">
        <v>16</v>
      </c>
      <c r="D81" s="1"/>
      <c r="E81" s="1" t="s">
        <v>173</v>
      </c>
      <c r="F81" s="1"/>
      <c r="G81" s="1" t="s">
        <v>175</v>
      </c>
      <c r="H81" s="1"/>
      <c r="I81" s="2">
        <f>ROUND(IF($B81="Annuity",SUMIFS('Annuity Prices'!L:L,'Annuity Prices'!$B:$B,$D81,'Annuity Prices'!$E:$E,$G81),IF($B81="RAB Short",SUMIFS('RAB Prices Short'!L:L,'RAB Prices Short'!$B:$B,'All Prices combined'!$D81,'RAB Prices Short'!$E:$E,'All Prices combined'!$G81),IF($B81="RAB Long",SUMIFS('RAB Prices Long'!L:L,'RAB Prices Long'!$B:$B,'All Prices combined'!$D81,'RAB Prices Long'!$E:$E,'All Prices combined'!$G81)))),2)</f>
        <v>0</v>
      </c>
      <c r="J81" s="2">
        <f>ROUND(IF($B81="Annuity",SUMIFS('Annuity Prices'!M:M,'Annuity Prices'!$B:$B,$D81,'Annuity Prices'!$E:$E,$G81),IF($B81="RAB Short",SUMIFS('RAB Prices Short'!M:M,'RAB Prices Short'!$B:$B,'All Prices combined'!$D81,'RAB Prices Short'!$E:$E,'All Prices combined'!$G81),IF($B81="RAB Long",SUMIFS('RAB Prices Long'!M:M,'RAB Prices Long'!$B:$B,'All Prices combined'!$D81,'RAB Prices Long'!$E:$E,'All Prices combined'!$G81)))),2)</f>
        <v>0</v>
      </c>
      <c r="K81" s="2">
        <f>ROUND(IF($B81="Annuity",SUMIFS('Annuity Prices'!N:N,'Annuity Prices'!$B:$B,$D81,'Annuity Prices'!$E:$E,$G81),IF($B81="RAB Short",SUMIFS('RAB Prices Short'!N:N,'RAB Prices Short'!$B:$B,'All Prices combined'!$D81,'RAB Prices Short'!$E:$E,'All Prices combined'!$G81),IF($B81="RAB Long",SUMIFS('RAB Prices Long'!N:N,'RAB Prices Long'!$B:$B,'All Prices combined'!$D81,'RAB Prices Long'!$E:$E,'All Prices combined'!$G81)))),2)</f>
        <v>0</v>
      </c>
      <c r="L81" s="2">
        <f>ROUND(IF($B81="Annuity",SUMIFS('Annuity Prices'!O:O,'Annuity Prices'!$B:$B,$D81,'Annuity Prices'!$E:$E,$G81),IF($B81="RAB Short",SUMIFS('RAB Prices Short'!O:O,'RAB Prices Short'!$B:$B,'All Prices combined'!$D81,'RAB Prices Short'!$E:$E,'All Prices combined'!$G81),IF($B81="RAB Long",SUMIFS('RAB Prices Long'!O:O,'RAB Prices Long'!$B:$B,'All Prices combined'!$D81,'RAB Prices Long'!$E:$E,'All Prices combined'!$G81)))),2)</f>
        <v>0</v>
      </c>
      <c r="M81" s="2">
        <f>ROUND(IF($B81="Annuity",SUMIFS('Annuity Prices'!P:P,'Annuity Prices'!$B:$B,$D81,'Annuity Prices'!$E:$E,$G81),IF($B81="RAB Short",SUMIFS('RAB Prices Short'!P:P,'RAB Prices Short'!$B:$B,'All Prices combined'!$D81,'RAB Prices Short'!$E:$E,'All Prices combined'!$G81),IF($B81="RAB Long",SUMIFS('RAB Prices Long'!P:P,'RAB Prices Long'!$B:$B,'All Prices combined'!$D81,'RAB Prices Long'!$E:$E,'All Prices combined'!$G81)))),2)</f>
        <v>0</v>
      </c>
      <c r="N81" s="2">
        <f>ROUND(IF($B81="Annuity",SUMIFS('Annuity Prices'!Q:Q,'Annuity Prices'!$B:$B,$D81,'Annuity Prices'!$E:$E,$G81),IF($B81="RAB Short",SUMIFS('RAB Prices Short'!Q:Q,'RAB Prices Short'!$B:$B,'All Prices combined'!$D81,'RAB Prices Short'!$E:$E,'All Prices combined'!$G81),IF($B81="RAB Long",SUMIFS('RAB Prices Long'!Q:Q,'RAB Prices Long'!$B:$B,'All Prices combined'!$D81,'RAB Prices Long'!$E:$E,'All Prices combined'!$G81)))),2)</f>
        <v>0</v>
      </c>
      <c r="O81" s="2">
        <f>ROUND(IF($B81="Annuity",SUMIFS('Annuity Prices'!R:R,'Annuity Prices'!$B:$B,$D81,'Annuity Prices'!$E:$E,$G81),IF($B81="RAB Short",SUMIFS('RAB Prices Short'!R:R,'RAB Prices Short'!$B:$B,'All Prices combined'!$D81,'RAB Prices Short'!$E:$E,'All Prices combined'!$G81),IF($B81="RAB Long",SUMIFS('RAB Prices Long'!R:R,'RAB Prices Long'!$B:$B,'All Prices combined'!$D81,'RAB Prices Long'!$E:$E,'All Prices combined'!$G81)))),2)</f>
        <v>0</v>
      </c>
      <c r="P81" s="2">
        <f>ROUND(IF($B81="Annuity",SUMIFS('Annuity Prices'!S:S,'Annuity Prices'!$B:$B,$D81,'Annuity Prices'!$E:$E,$G81),IF($B81="RAB Short",SUMIFS('RAB Prices Short'!S:S,'RAB Prices Short'!$B:$B,'All Prices combined'!$D81,'RAB Prices Short'!$E:$E,'All Prices combined'!$G81),IF($B81="RAB Long",SUMIFS('RAB Prices Long'!S:S,'RAB Prices Long'!$B:$B,'All Prices combined'!$D81,'RAB Prices Long'!$E:$E,'All Prices combined'!$G81)))),2)</f>
        <v>0</v>
      </c>
      <c r="Q81" s="2">
        <f>ROUND(IF($B81="Annuity",SUMIFS('Annuity Prices'!T:T,'Annuity Prices'!$B:$B,$D81,'Annuity Prices'!$E:$E,$G81),IF($B81="RAB Short",SUMIFS('RAB Prices Short'!T:T,'RAB Prices Short'!$B:$B,'All Prices combined'!$D81,'RAB Prices Short'!$E:$E,'All Prices combined'!$G81),IF($B81="RAB Long",SUMIFS('RAB Prices Long'!T:T,'RAB Prices Long'!$B:$B,'All Prices combined'!$D81,'RAB Prices Long'!$E:$E,'All Prices combined'!$G81)))),2)</f>
        <v>0</v>
      </c>
      <c r="R81" s="2">
        <f>ROUND(IF($B81="Annuity",SUMIFS('Annuity Prices'!U:U,'Annuity Prices'!$B:$B,$D81,'Annuity Prices'!$E:$E,$G81),IF($B81="RAB Short",SUMIFS('RAB Prices Short'!U:U,'RAB Prices Short'!$B:$B,'All Prices combined'!$D81,'RAB Prices Short'!$E:$E,'All Prices combined'!$G81),IF($B81="RAB Long",SUMIFS('RAB Prices Long'!U:U,'RAB Prices Long'!$B:$B,'All Prices combined'!$D81,'RAB Prices Long'!$E:$E,'All Prices combined'!$G81)))),2)</f>
        <v>0</v>
      </c>
      <c r="S81" s="2">
        <f>ROUND(IF($B81="Annuity",SUMIFS('Annuity Prices'!V:V,'Annuity Prices'!$B:$B,$D81,'Annuity Prices'!$E:$E,$G81),IF($B81="RAB Short",SUMIFS('RAB Prices Short'!V:V,'RAB Prices Short'!$B:$B,'All Prices combined'!$D81,'RAB Prices Short'!$E:$E,'All Prices combined'!$G81),IF($B81="RAB Long",SUMIFS('RAB Prices Long'!V:V,'RAB Prices Long'!$B:$B,'All Prices combined'!$D81,'RAB Prices Long'!$E:$E,'All Prices combined'!$G81)))),2)</f>
        <v>0</v>
      </c>
      <c r="T81" s="2">
        <f>ROUND(IF($B81="Annuity",SUMIFS('Annuity Prices'!W:W,'Annuity Prices'!$B:$B,$D81,'Annuity Prices'!$E:$E,$G81),IF($B81="RAB Short",SUMIFS('RAB Prices Short'!W:W,'RAB Prices Short'!$B:$B,'All Prices combined'!$D81,'RAB Prices Short'!$E:$E,'All Prices combined'!$G81),IF($B81="RAB Long",SUMIFS('RAB Prices Long'!W:W,'RAB Prices Long'!$B:$B,'All Prices combined'!$D81,'RAB Prices Long'!$E:$E,'All Prices combined'!$G81)))),2)</f>
        <v>0</v>
      </c>
      <c r="U81" s="2">
        <f>ROUND(IF($B81="Annuity",SUMIFS('Annuity Prices'!X:X,'Annuity Prices'!$B:$B,$D81,'Annuity Prices'!$E:$E,$G81),IF($B81="RAB Short",SUMIFS('RAB Prices Short'!X:X,'RAB Prices Short'!$B:$B,'All Prices combined'!$D81,'RAB Prices Short'!$E:$E,'All Prices combined'!$G81),IF($B81="RAB Long",SUMIFS('RAB Prices Long'!X:X,'RAB Prices Long'!$B:$B,'All Prices combined'!$D81,'RAB Prices Long'!$E:$E,'All Prices combined'!$G81)))),2)</f>
        <v>0</v>
      </c>
      <c r="V81" s="2">
        <f>ROUND(IF($B81="Annuity",SUMIFS('Annuity Prices'!Y:Y,'Annuity Prices'!$B:$B,$D81,'Annuity Prices'!$E:$E,$G81),IF($B81="RAB Short",SUMIFS('RAB Prices Short'!Y:Y,'RAB Prices Short'!$B:$B,'All Prices combined'!$D81,'RAB Prices Short'!$E:$E,'All Prices combined'!$G81),IF($B81="RAB Long",SUMIFS('RAB Prices Long'!Y:Y,'RAB Prices Long'!$B:$B,'All Prices combined'!$D81,'RAB Prices Long'!$E:$E,'All Prices combined'!$G81)))),2)</f>
        <v>0</v>
      </c>
      <c r="W81" s="2">
        <f>ROUND(IF($B81="Annuity",SUMIFS('Annuity Prices'!Z:Z,'Annuity Prices'!$B:$B,$D81,'Annuity Prices'!$E:$E,$G81),IF($B81="RAB Short",SUMIFS('RAB Prices Short'!Z:Z,'RAB Prices Short'!$B:$B,'All Prices combined'!$D81,'RAB Prices Short'!$E:$E,'All Prices combined'!$G81),IF($B81="RAB Long",SUMIFS('RAB Prices Long'!Z:Z,'RAB Prices Long'!$B:$B,'All Prices combined'!$D81,'RAB Prices Long'!$E:$E,'All Prices combined'!$G81)))),2)</f>
        <v>0</v>
      </c>
      <c r="X81" s="2">
        <f>ROUND(IF($B81="Annuity",SUMIFS('Annuity Prices'!AA:AA,'Annuity Prices'!$B:$B,$D81,'Annuity Prices'!$E:$E,$G81),IF($B81="RAB Short",SUMIFS('RAB Prices Short'!AA:AA,'RAB Prices Short'!$B:$B,'All Prices combined'!$D81,'RAB Prices Short'!$E:$E,'All Prices combined'!$G81),IF($B81="RAB Long",SUMIFS('RAB Prices Long'!AA:AA,'RAB Prices Long'!$B:$B,'All Prices combined'!$D81,'RAB Prices Long'!$E:$E,'All Prices combined'!$G81)))),2)</f>
        <v>0</v>
      </c>
      <c r="Y81" s="2">
        <f>ROUND(IF($B81="Annuity",SUMIFS('Annuity Prices'!AB:AB,'Annuity Prices'!$B:$B,$D81,'Annuity Prices'!$E:$E,$G81),IF($B81="RAB Short",SUMIFS('RAB Prices Short'!AB:AB,'RAB Prices Short'!$B:$B,'All Prices combined'!$D81,'RAB Prices Short'!$E:$E,'All Prices combined'!$G81),IF($B81="RAB Long",SUMIFS('RAB Prices Long'!AB:AB,'RAB Prices Long'!$B:$B,'All Prices combined'!$D81,'RAB Prices Long'!$E:$E,'All Prices combined'!$G81)))),2)</f>
        <v>0</v>
      </c>
      <c r="Z81" s="2">
        <f>ROUND(IF($B81="Annuity",SUMIFS('Annuity Prices'!AC:AC,'Annuity Prices'!$B:$B,$D81,'Annuity Prices'!$E:$E,$G81),IF($B81="RAB Short",SUMIFS('RAB Prices Short'!AC:AC,'RAB Prices Short'!$B:$B,'All Prices combined'!$D81,'RAB Prices Short'!$E:$E,'All Prices combined'!$G81),IF($B81="RAB Long",SUMIFS('RAB Prices Long'!AC:AC,'RAB Prices Long'!$B:$B,'All Prices combined'!$D81,'RAB Prices Long'!$E:$E,'All Prices combined'!$G81)))),2)</f>
        <v>0</v>
      </c>
      <c r="AA81" s="2">
        <f>ROUND(IF($B81="Annuity",SUMIFS('Annuity Prices'!AD:AD,'Annuity Prices'!$B:$B,$D81,'Annuity Prices'!$E:$E,$G81),IF($B81="RAB Short",SUMIFS('RAB Prices Short'!AD:AD,'RAB Prices Short'!$B:$B,'All Prices combined'!$D81,'RAB Prices Short'!$E:$E,'All Prices combined'!$G81),IF($B81="RAB Long",SUMIFS('RAB Prices Long'!AD:AD,'RAB Prices Long'!$B:$B,'All Prices combined'!$D81,'RAB Prices Long'!$E:$E,'All Prices combined'!$G81)))),2)</f>
        <v>0</v>
      </c>
      <c r="AB81" s="2">
        <f>ROUND(IF($B81="Annuity",SUMIFS('Annuity Prices'!AE:AE,'Annuity Prices'!$B:$B,$D81,'Annuity Prices'!$E:$E,$G81),IF($B81="RAB Short",SUMIFS('RAB Prices Short'!AE:AE,'RAB Prices Short'!$B:$B,'All Prices combined'!$D81,'RAB Prices Short'!$E:$E,'All Prices combined'!$G81),IF($B81="RAB Long",SUMIFS('RAB Prices Long'!AE:AE,'RAB Prices Long'!$B:$B,'All Prices combined'!$D81,'RAB Prices Long'!$E:$E,'All Prices combined'!$G81)))),2)</f>
        <v>0</v>
      </c>
      <c r="AC81" s="2">
        <f>ROUND(IF($B81="Annuity",SUMIFS('Annuity Prices'!AF:AF,'Annuity Prices'!$B:$B,$D81,'Annuity Prices'!$E:$E,$G81),IF($B81="RAB Short",SUMIFS('RAB Prices Short'!AF:AF,'RAB Prices Short'!$B:$B,'All Prices combined'!$D81,'RAB Prices Short'!$E:$E,'All Prices combined'!$G81),IF($B81="RAB Long",SUMIFS('RAB Prices Long'!AF:AF,'RAB Prices Long'!$B:$B,'All Prices combined'!$D81,'RAB Prices Long'!$E:$E,'All Prices combined'!$G81)))),2)</f>
        <v>0</v>
      </c>
      <c r="AD81" s="2">
        <f>ROUND(IF($B81="Annuity",SUMIFS('Annuity Prices'!AG:AG,'Annuity Prices'!$B:$B,$D81,'Annuity Prices'!$E:$E,$G81),IF($B81="RAB Short",SUMIFS('RAB Prices Short'!AG:AG,'RAB Prices Short'!$B:$B,'All Prices combined'!$D81,'RAB Prices Short'!$E:$E,'All Prices combined'!$G81),IF($B81="RAB Long",SUMIFS('RAB Prices Long'!AG:AG,'RAB Prices Long'!$B:$B,'All Prices combined'!$D81,'RAB Prices Long'!$E:$E,'All Prices combined'!$G81)))),2)</f>
        <v>0</v>
      </c>
      <c r="AE81" s="2">
        <f>ROUND(IF($B81="Annuity",SUMIFS('Annuity Prices'!AH:AH,'Annuity Prices'!$B:$B,$D81,'Annuity Prices'!$E:$E,$G81),IF($B81="RAB Short",SUMIFS('RAB Prices Short'!AH:AH,'RAB Prices Short'!$B:$B,'All Prices combined'!$D81,'RAB Prices Short'!$E:$E,'All Prices combined'!$G81),IF($B81="RAB Long",SUMIFS('RAB Prices Long'!AH:AH,'RAB Prices Long'!$B:$B,'All Prices combined'!$D81,'RAB Prices Long'!$E:$E,'All Prices combined'!$G81)))),2)</f>
        <v>0</v>
      </c>
      <c r="AF81" s="2">
        <f>ROUND(IF($B81="Annuity",SUMIFS('Annuity Prices'!AI:AI,'Annuity Prices'!$B:$B,$D81,'Annuity Prices'!$E:$E,$G81),IF($B81="RAB Short",SUMIFS('RAB Prices Short'!AI:AI,'RAB Prices Short'!$B:$B,'All Prices combined'!$D81,'RAB Prices Short'!$E:$E,'All Prices combined'!$G81),IF($B81="RAB Long",SUMIFS('RAB Prices Long'!AI:AI,'RAB Prices Long'!$B:$B,'All Prices combined'!$D81,'RAB Prices Long'!$E:$E,'All Prices combined'!$G81)))),2)</f>
        <v>0</v>
      </c>
      <c r="AG81" s="2">
        <f>ROUND(IF($B81="Annuity",SUMIFS('Annuity Prices'!AJ:AJ,'Annuity Prices'!$B:$B,$D81,'Annuity Prices'!$E:$E,$G81),IF($B81="RAB Short",SUMIFS('RAB Prices Short'!AJ:AJ,'RAB Prices Short'!$B:$B,'All Prices combined'!$D81,'RAB Prices Short'!$E:$E,'All Prices combined'!$G81),IF($B81="RAB Long",SUMIFS('RAB Prices Long'!AJ:AJ,'RAB Prices Long'!$B:$B,'All Prices combined'!$D81,'RAB Prices Long'!$E:$E,'All Prices combined'!$G81)))),2)</f>
        <v>0</v>
      </c>
      <c r="AH81" s="2">
        <f>ROUND(IF($B81="Annuity",SUMIFS('Annuity Prices'!AK:AK,'Annuity Prices'!$B:$B,$D81,'Annuity Prices'!$E:$E,$G81),IF($B81="RAB Short",SUMIFS('RAB Prices Short'!AK:AK,'RAB Prices Short'!$B:$B,'All Prices combined'!$D81,'RAB Prices Short'!$E:$E,'All Prices combined'!$G81),IF($B81="RAB Long",SUMIFS('RAB Prices Long'!AK:AK,'RAB Prices Long'!$B:$B,'All Prices combined'!$D81,'RAB Prices Long'!$E:$E,'All Prices combined'!$G81)))),2)</f>
        <v>0</v>
      </c>
      <c r="AI81" s="2">
        <f>ROUND(IF($B81="Annuity",SUMIFS('Annuity Prices'!AL:AL,'Annuity Prices'!$B:$B,$D81,'Annuity Prices'!$E:$E,$G81),IF($B81="RAB Short",SUMIFS('RAB Prices Short'!AL:AL,'RAB Prices Short'!$B:$B,'All Prices combined'!$D81,'RAB Prices Short'!$E:$E,'All Prices combined'!$G81),IF($B81="RAB Long",SUMIFS('RAB Prices Long'!AL:AL,'RAB Prices Long'!$B:$B,'All Prices combined'!$D81,'RAB Prices Long'!$E:$E,'All Prices combined'!$G81)))),2)</f>
        <v>0</v>
      </c>
      <c r="AJ81" s="2">
        <f>ROUND(IF($B81="Annuity",SUMIFS('Annuity Prices'!AM:AM,'Annuity Prices'!$B:$B,$D81,'Annuity Prices'!$E:$E,$G81),IF($B81="RAB Short",SUMIFS('RAB Prices Short'!AM:AM,'RAB Prices Short'!$B:$B,'All Prices combined'!$D81,'RAB Prices Short'!$E:$E,'All Prices combined'!$G81),IF($B81="RAB Long",SUMIFS('RAB Prices Long'!AM:AM,'RAB Prices Long'!$B:$B,'All Prices combined'!$D81,'RAB Prices Long'!$E:$E,'All Prices combined'!$G81)))),2)</f>
        <v>0</v>
      </c>
      <c r="AK81" s="2">
        <f>ROUND(IF($B81="Annuity",SUMIFS('Annuity Prices'!AN:AN,'Annuity Prices'!$B:$B,$D81,'Annuity Prices'!$E:$E,$G81),IF($B81="RAB Short",SUMIFS('RAB Prices Short'!AN:AN,'RAB Prices Short'!$B:$B,'All Prices combined'!$D81,'RAB Prices Short'!$E:$E,'All Prices combined'!$G81),IF($B81="RAB Long",SUMIFS('RAB Prices Long'!AN:AN,'RAB Prices Long'!$B:$B,'All Prices combined'!$D81,'RAB Prices Long'!$E:$E,'All Prices combined'!$G81)))),2)</f>
        <v>0</v>
      </c>
      <c r="AL81" s="2">
        <f>ROUND(IF($B81="Annuity",SUMIFS('Annuity Prices'!AO:AO,'Annuity Prices'!$B:$B,$D81,'Annuity Prices'!$E:$E,$G81),IF($B81="RAB Short",SUMIFS('RAB Prices Short'!AO:AO,'RAB Prices Short'!$B:$B,'All Prices combined'!$D81,'RAB Prices Short'!$E:$E,'All Prices combined'!$G81),IF($B81="RAB Long",SUMIFS('RAB Prices Long'!AO:AO,'RAB Prices Long'!$B:$B,'All Prices combined'!$D81,'RAB Prices Long'!$E:$E,'All Prices combined'!$G81)))),2)</f>
        <v>0</v>
      </c>
      <c r="AM81" s="2">
        <f>ROUND(IF($B81="Annuity",SUMIFS('Annuity Prices'!AP:AP,'Annuity Prices'!$B:$B,$D81,'Annuity Prices'!$E:$E,$G81),IF($B81="RAB Short",SUMIFS('RAB Prices Short'!AP:AP,'RAB Prices Short'!$B:$B,'All Prices combined'!$D81,'RAB Prices Short'!$E:$E,'All Prices combined'!$G81),IF($B81="RAB Long",SUMIFS('RAB Prices Long'!AP:AP,'RAB Prices Long'!$B:$B,'All Prices combined'!$D81,'RAB Prices Long'!$E:$E,'All Prices combined'!$G81)))),2)</f>
        <v>0</v>
      </c>
      <c r="AN81" s="2">
        <f>ROUND(IF($B81="Annuity",SUMIFS('Annuity Prices'!AQ:AQ,'Annuity Prices'!$B:$B,$D81,'Annuity Prices'!$E:$E,$G81),IF($B81="RAB Short",SUMIFS('RAB Prices Short'!AQ:AQ,'RAB Prices Short'!$B:$B,'All Prices combined'!$D81,'RAB Prices Short'!$E:$E,'All Prices combined'!$G81),IF($B81="RAB Long",SUMIFS('RAB Prices Long'!AQ:AQ,'RAB Prices Long'!$B:$B,'All Prices combined'!$D81,'RAB Prices Long'!$E:$E,'All Prices combined'!$G81)))),2)</f>
        <v>0</v>
      </c>
      <c r="AO81" s="2">
        <f>ROUND(IF($B81="Annuity",SUMIFS('Annuity Prices'!AR:AR,'Annuity Prices'!$B:$B,$D81,'Annuity Prices'!$E:$E,$G81),IF($B81="RAB Short",SUMIFS('RAB Prices Short'!AR:AR,'RAB Prices Short'!$B:$B,'All Prices combined'!$D81,'RAB Prices Short'!$E:$E,'All Prices combined'!$G81),IF($B81="RAB Long",SUMIFS('RAB Prices Long'!AR:AR,'RAB Prices Long'!$B:$B,'All Prices combined'!$D81,'RAB Prices Long'!$E:$E,'All Prices combined'!$G81)))),2)</f>
        <v>0</v>
      </c>
      <c r="AP81" s="2">
        <f>ROUND(IF($B81="Annuity",SUMIFS('Annuity Prices'!AS:AS,'Annuity Prices'!$B:$B,$D81,'Annuity Prices'!$E:$E,$G81),IF($B81="RAB Short",SUMIFS('RAB Prices Short'!AS:AS,'RAB Prices Short'!$B:$B,'All Prices combined'!$D81,'RAB Prices Short'!$E:$E,'All Prices combined'!$G81),IF($B81="RAB Long",SUMIFS('RAB Prices Long'!AS:AS,'RAB Prices Long'!$B:$B,'All Prices combined'!$D81,'RAB Prices Long'!$E:$E,'All Prices combined'!$G81)))),2)</f>
        <v>0</v>
      </c>
      <c r="AQ81" s="2">
        <f>ROUND(IF($B81="Annuity",SUMIFS('Annuity Prices'!AT:AT,'Annuity Prices'!$B:$B,$D81,'Annuity Prices'!$E:$E,$G81),IF($B81="RAB Short",SUMIFS('RAB Prices Short'!AT:AT,'RAB Prices Short'!$B:$B,'All Prices combined'!$D81,'RAB Prices Short'!$E:$E,'All Prices combined'!$G81),IF($B81="RAB Long",SUMIFS('RAB Prices Long'!AT:AT,'RAB Prices Long'!$B:$B,'All Prices combined'!$D81,'RAB Prices Long'!$E:$E,'All Prices combined'!$G81)))),2)</f>
        <v>0</v>
      </c>
      <c r="AR81" s="2">
        <f>ROUND(IF($B81="Annuity",SUMIFS('Annuity Prices'!AU:AU,'Annuity Prices'!$B:$B,$D81,'Annuity Prices'!$E:$E,$G81),IF($B81="RAB Short",SUMIFS('RAB Prices Short'!AU:AU,'RAB Prices Short'!$B:$B,'All Prices combined'!$D81,'RAB Prices Short'!$E:$E,'All Prices combined'!$G81),IF($B81="RAB Long",SUMIFS('RAB Prices Long'!AU:AU,'RAB Prices Long'!$B:$B,'All Prices combined'!$D81,'RAB Prices Long'!$E:$E,'All Prices combined'!$G81)))),2)</f>
        <v>0</v>
      </c>
      <c r="AS81" s="2">
        <f>ROUND(IF($B81="Annuity",SUMIFS('Annuity Prices'!AV:AV,'Annuity Prices'!$B:$B,$D81,'Annuity Prices'!$E:$E,$G81),IF($B81="RAB Short",SUMIFS('RAB Prices Short'!AV:AV,'RAB Prices Short'!$B:$B,'All Prices combined'!$D81,'RAB Prices Short'!$E:$E,'All Prices combined'!$G81),IF($B81="RAB Long",SUMIFS('RAB Prices Long'!AV:AV,'RAB Prices Long'!$B:$B,'All Prices combined'!$D81,'RAB Prices Long'!$E:$E,'All Prices combined'!$G81)))),2)</f>
        <v>0</v>
      </c>
      <c r="AT81" s="2">
        <f>ROUND(IF($B81="Annuity",SUMIFS('Annuity Prices'!AW:AW,'Annuity Prices'!$B:$B,$D81,'Annuity Prices'!$E:$E,$G81),IF($B81="RAB Short",SUMIFS('RAB Prices Short'!AW:AW,'RAB Prices Short'!$B:$B,'All Prices combined'!$D81,'RAB Prices Short'!$E:$E,'All Prices combined'!$G81),IF($B81="RAB Long",SUMIFS('RAB Prices Long'!AW:AW,'RAB Prices Long'!$B:$B,'All Prices combined'!$D81,'RAB Prices Long'!$E:$E,'All Prices combined'!$G81)))),2)</f>
        <v>0</v>
      </c>
      <c r="AU81" s="2">
        <f>ROUND(IF($B81="Annuity",SUMIFS('Annuity Prices'!AX:AX,'Annuity Prices'!$B:$B,$D81,'Annuity Prices'!$E:$E,$G81),IF($B81="RAB Short",SUMIFS('RAB Prices Short'!AX:AX,'RAB Prices Short'!$B:$B,'All Prices combined'!$D81,'RAB Prices Short'!$E:$E,'All Prices combined'!$G81),IF($B81="RAB Long",SUMIFS('RAB Prices Long'!AX:AX,'RAB Prices Long'!$B:$B,'All Prices combined'!$D81,'RAB Prices Long'!$E:$E,'All Prices combined'!$G81)))),2)</f>
        <v>0</v>
      </c>
      <c r="AV81" s="2">
        <f>ROUND(IF($B81="Annuity",SUMIFS('Annuity Prices'!AY:AY,'Annuity Prices'!$B:$B,$D81,'Annuity Prices'!$E:$E,$G81),IF($B81="RAB Short",SUMIFS('RAB Prices Short'!AY:AY,'RAB Prices Short'!$B:$B,'All Prices combined'!$D81,'RAB Prices Short'!$E:$E,'All Prices combined'!$G81),IF($B81="RAB Long",SUMIFS('RAB Prices Long'!AY:AY,'RAB Prices Long'!$B:$B,'All Prices combined'!$D81,'RAB Prices Long'!$E:$E,'All Prices combined'!$G81)))),2)</f>
        <v>0</v>
      </c>
      <c r="AW81" s="2">
        <f>ROUND(IF($B81="Annuity",SUMIFS('Annuity Prices'!AZ:AZ,'Annuity Prices'!$B:$B,$D81,'Annuity Prices'!$E:$E,$G81),IF($B81="RAB Short",SUMIFS('RAB Prices Short'!AZ:AZ,'RAB Prices Short'!$B:$B,'All Prices combined'!$D81,'RAB Prices Short'!$E:$E,'All Prices combined'!$G81),IF($B81="RAB Long",SUMIFS('RAB Prices Long'!AZ:AZ,'RAB Prices Long'!$B:$B,'All Prices combined'!$D81,'RAB Prices Long'!$E:$E,'All Prices combined'!$G81)))),2)</f>
        <v>0</v>
      </c>
      <c r="AX81" s="2">
        <f>ROUND(IF($B81="Annuity",SUMIFS('Annuity Prices'!BA:BA,'Annuity Prices'!$B:$B,$D81,'Annuity Prices'!$E:$E,$G81),IF($B81="RAB Short",SUMIFS('RAB Prices Short'!BA:BA,'RAB Prices Short'!$B:$B,'All Prices combined'!$D81,'RAB Prices Short'!$E:$E,'All Prices combined'!$G81),IF($B81="RAB Long",SUMIFS('RAB Prices Long'!BA:BA,'RAB Prices Long'!$B:$B,'All Prices combined'!$D81,'RAB Prices Long'!$E:$E,'All Prices combined'!$G81)))),2)</f>
        <v>0</v>
      </c>
      <c r="AY81" s="2">
        <f>ROUND(IF($B81="Annuity",SUMIFS('Annuity Prices'!BB:BB,'Annuity Prices'!$B:$B,$D81,'Annuity Prices'!$E:$E,$G81),IF($B81="RAB Short",SUMIFS('RAB Prices Short'!BB:BB,'RAB Prices Short'!$B:$B,'All Prices combined'!$D81,'RAB Prices Short'!$E:$E,'All Prices combined'!$G81),IF($B81="RAB Long",SUMIFS('RAB Prices Long'!BB:BB,'RAB Prices Long'!$B:$B,'All Prices combined'!$D81,'RAB Prices Long'!$E:$E,'All Prices combined'!$G81)))),2)</f>
        <v>0</v>
      </c>
      <c r="AZ81" s="2">
        <f>ROUND(IF($B81="Annuity",SUMIFS('Annuity Prices'!BC:BC,'Annuity Prices'!$B:$B,$D81,'Annuity Prices'!$E:$E,$G81),IF($B81="RAB Short",SUMIFS('RAB Prices Short'!BC:BC,'RAB Prices Short'!$B:$B,'All Prices combined'!$D81,'RAB Prices Short'!$E:$E,'All Prices combined'!$G81),IF($B81="RAB Long",SUMIFS('RAB Prices Long'!BC:BC,'RAB Prices Long'!$B:$B,'All Prices combined'!$D81,'RAB Prices Long'!$E:$E,'All Prices combined'!$G81)))),2)</f>
        <v>0</v>
      </c>
      <c r="BA81" s="2">
        <f>ROUND(IF($B81="Annuity",SUMIFS('Annuity Prices'!BD:BD,'Annuity Prices'!$B:$B,$D81,'Annuity Prices'!$E:$E,$G81),IF($B81="RAB Short",SUMIFS('RAB Prices Short'!BD:BD,'RAB Prices Short'!$B:$B,'All Prices combined'!$D81,'RAB Prices Short'!$E:$E,'All Prices combined'!$G81),IF($B81="RAB Long",SUMIFS('RAB Prices Long'!BD:BD,'RAB Prices Long'!$B:$B,'All Prices combined'!$D81,'RAB Prices Long'!$E:$E,'All Prices combined'!$G81)))),2)</f>
        <v>0</v>
      </c>
      <c r="BB81" s="2">
        <f>ROUND(IF($B81="Annuity",SUMIFS('Annuity Prices'!BE:BE,'Annuity Prices'!$B:$B,$D81,'Annuity Prices'!$E:$E,$G81),IF($B81="RAB Short",SUMIFS('RAB Prices Short'!BE:BE,'RAB Prices Short'!$B:$B,'All Prices combined'!$D81,'RAB Prices Short'!$E:$E,'All Prices combined'!$G81),IF($B81="RAB Long",SUMIFS('RAB Prices Long'!BE:BE,'RAB Prices Long'!$B:$B,'All Prices combined'!$D81,'RAB Prices Long'!$E:$E,'All Prices combined'!$G81)))),2)</f>
        <v>0</v>
      </c>
      <c r="BC81" s="2">
        <f>ROUND(IF($B81="Annuity",SUMIFS('Annuity Prices'!BF:BF,'Annuity Prices'!$B:$B,$D81,'Annuity Prices'!$E:$E,$G81),IF($B81="RAB Short",SUMIFS('RAB Prices Short'!BF:BF,'RAB Prices Short'!$B:$B,'All Prices combined'!$D81,'RAB Prices Short'!$E:$E,'All Prices combined'!$G81),IF($B81="RAB Long",SUMIFS('RAB Prices Long'!BF:BF,'RAB Prices Long'!$B:$B,'All Prices combined'!$D81,'RAB Prices Long'!$E:$E,'All Prices combined'!$G81)))),2)</f>
        <v>0</v>
      </c>
      <c r="BD81" s="2">
        <f>ROUND(IF($B81="Annuity",SUMIFS('Annuity Prices'!BG:BG,'Annuity Prices'!$B:$B,$D81,'Annuity Prices'!$E:$E,$G81),IF($B81="RAB Short",SUMIFS('RAB Prices Short'!BG:BG,'RAB Prices Short'!$B:$B,'All Prices combined'!$D81,'RAB Prices Short'!$E:$E,'All Prices combined'!$G81),IF($B81="RAB Long",SUMIFS('RAB Prices Long'!BG:BG,'RAB Prices Long'!$B:$B,'All Prices combined'!$D81,'RAB Prices Long'!$E:$E,'All Prices combined'!$G81)))),2)</f>
        <v>0</v>
      </c>
      <c r="BE81" s="2">
        <f>ROUND(IF($B81="Annuity",SUMIFS('Annuity Prices'!BH:BH,'Annuity Prices'!$B:$B,$D81,'Annuity Prices'!$E:$E,$G81),IF($B81="RAB Short",SUMIFS('RAB Prices Short'!BH:BH,'RAB Prices Short'!$B:$B,'All Prices combined'!$D81,'RAB Prices Short'!$E:$E,'All Prices combined'!$G81),IF($B81="RAB Long",SUMIFS('RAB Prices Long'!BH:BH,'RAB Prices Long'!$B:$B,'All Prices combined'!$D81,'RAB Prices Long'!$E:$E,'All Prices combined'!$G81)))),2)</f>
        <v>0</v>
      </c>
      <c r="BF81" s="2">
        <f>ROUND(IF($B81="Annuity",SUMIFS('Annuity Prices'!BI:BI,'Annuity Prices'!$B:$B,$D81,'Annuity Prices'!$E:$E,$G81),IF($B81="RAB Short",SUMIFS('RAB Prices Short'!BI:BI,'RAB Prices Short'!$B:$B,'All Prices combined'!$D81,'RAB Prices Short'!$E:$E,'All Prices combined'!$G81),IF($B81="RAB Long",SUMIFS('RAB Prices Long'!BI:BI,'RAB Prices Long'!$B:$B,'All Prices combined'!$D81,'RAB Prices Long'!$E:$E,'All Prices combined'!$G81)))),2)</f>
        <v>0</v>
      </c>
      <c r="BG81" s="2">
        <f>ROUND(IF($B81="Annuity",SUMIFS('Annuity Prices'!BJ:BJ,'Annuity Prices'!$B:$B,$D81,'Annuity Prices'!$E:$E,$G81),IF($B81="RAB Short",SUMIFS('RAB Prices Short'!BJ:BJ,'RAB Prices Short'!$B:$B,'All Prices combined'!$D81,'RAB Prices Short'!$E:$E,'All Prices combined'!$G81),IF($B81="RAB Long",SUMIFS('RAB Prices Long'!BJ:BJ,'RAB Prices Long'!$B:$B,'All Prices combined'!$D81,'RAB Prices Long'!$E:$E,'All Prices combined'!$G81)))),2)</f>
        <v>0</v>
      </c>
      <c r="BH81" s="2">
        <f>ROUND(IF($B81="Annuity",SUMIFS('Annuity Prices'!BK:BK,'Annuity Prices'!$B:$B,$D81,'Annuity Prices'!$E:$E,$G81),IF($B81="RAB Short",SUMIFS('RAB Prices Short'!BK:BK,'RAB Prices Short'!$B:$B,'All Prices combined'!$D81,'RAB Prices Short'!$E:$E,'All Prices combined'!$G81),IF($B81="RAB Long",SUMIFS('RAB Prices Long'!BK:BK,'RAB Prices Long'!$B:$B,'All Prices combined'!$D81,'RAB Prices Long'!$E:$E,'All Prices combined'!$G81)))),2)</f>
        <v>0</v>
      </c>
      <c r="BI81" s="2">
        <f>ROUND(IF($B81="Annuity",SUMIFS('Annuity Prices'!BL:BL,'Annuity Prices'!$B:$B,$D81,'Annuity Prices'!$E:$E,$G81),IF($B81="RAB Short",SUMIFS('RAB Prices Short'!BL:BL,'RAB Prices Short'!$B:$B,'All Prices combined'!$D81,'RAB Prices Short'!$E:$E,'All Prices combined'!$G81),IF($B81="RAB Long",SUMIFS('RAB Prices Long'!BL:BL,'RAB Prices Long'!$B:$B,'All Prices combined'!$D81,'RAB Prices Long'!$E:$E,'All Prices combined'!$G81)))),2)</f>
        <v>0</v>
      </c>
      <c r="BJ81" s="2">
        <f>ROUND(IF($B81="Annuity",SUMIFS('Annuity Prices'!BM:BM,'Annuity Prices'!$B:$B,$D81,'Annuity Prices'!$E:$E,$G81),IF($B81="RAB Short",SUMIFS('RAB Prices Short'!BM:BM,'RAB Prices Short'!$B:$B,'All Prices combined'!$D81,'RAB Prices Short'!$E:$E,'All Prices combined'!$G81),IF($B81="RAB Long",SUMIFS('RAB Prices Long'!BM:BM,'RAB Prices Long'!$B:$B,'All Prices combined'!$D81,'RAB Prices Long'!$E:$E,'All Prices combined'!$G81)))),2)</f>
        <v>0</v>
      </c>
      <c r="BK81" s="2">
        <f>ROUND(IF($B81="Annuity",SUMIFS('Annuity Prices'!BN:BN,'Annuity Prices'!$B:$B,$D81,'Annuity Prices'!$E:$E,$G81),IF($B81="RAB Short",SUMIFS('RAB Prices Short'!BN:BN,'RAB Prices Short'!$B:$B,'All Prices combined'!$D81,'RAB Prices Short'!$E:$E,'All Prices combined'!$G81),IF($B81="RAB Long",SUMIFS('RAB Prices Long'!BN:BN,'RAB Prices Long'!$B:$B,'All Prices combined'!$D81,'RAB Prices Long'!$E:$E,'All Prices combined'!$G81)))),2)</f>
        <v>0</v>
      </c>
      <c r="BL81" s="2">
        <f>ROUND(IF($B81="Annuity",SUMIFS('Annuity Prices'!BO:BO,'Annuity Prices'!$B:$B,$D81,'Annuity Prices'!$E:$E,$G81),IF($B81="RAB Short",SUMIFS('RAB Prices Short'!BO:BO,'RAB Prices Short'!$B:$B,'All Prices combined'!$D81,'RAB Prices Short'!$E:$E,'All Prices combined'!$G81),IF($B81="RAB Long",SUMIFS('RAB Prices Long'!BO:BO,'RAB Prices Long'!$B:$B,'All Prices combined'!$D81,'RAB Prices Long'!$E:$E,'All Prices combined'!$G81)))),2)</f>
        <v>0</v>
      </c>
      <c r="BM81" s="2">
        <f>ROUND(IF($B81="Annuity",SUMIFS('Annuity Prices'!BP:BP,'Annuity Prices'!$B:$B,$D81,'Annuity Prices'!$E:$E,$G81),IF($B81="RAB Short",SUMIFS('RAB Prices Short'!BP:BP,'RAB Prices Short'!$B:$B,'All Prices combined'!$D81,'RAB Prices Short'!$E:$E,'All Prices combined'!$G81),IF($B81="RAB Long",SUMIFS('RAB Prices Long'!BP:BP,'RAB Prices Long'!$B:$B,'All Prices combined'!$D81,'RAB Prices Long'!$E:$E,'All Prices combined'!$G81)))),2)</f>
        <v>0</v>
      </c>
      <c r="BN81" s="2">
        <f>ROUND(IF($B81="Annuity",SUMIFS('Annuity Prices'!BQ:BQ,'Annuity Prices'!$B:$B,$D81,'Annuity Prices'!$E:$E,$G81),IF($B81="RAB Short",SUMIFS('RAB Prices Short'!BQ:BQ,'RAB Prices Short'!$B:$B,'All Prices combined'!$D81,'RAB Prices Short'!$E:$E,'All Prices combined'!$G81),IF($B81="RAB Long",SUMIFS('RAB Prices Long'!BQ:BQ,'RAB Prices Long'!$B:$B,'All Prices combined'!$D81,'RAB Prices Long'!$E:$E,'All Prices combined'!$G81)))),2)</f>
        <v>0</v>
      </c>
      <c r="BO81" s="2">
        <f>ROUND(IF($B81="Annuity",SUMIFS('Annuity Prices'!BR:BR,'Annuity Prices'!$B:$B,$D81,'Annuity Prices'!$E:$E,$G81),IF($B81="RAB Short",SUMIFS('RAB Prices Short'!BR:BR,'RAB Prices Short'!$B:$B,'All Prices combined'!$D81,'RAB Prices Short'!$E:$E,'All Prices combined'!$G81),IF($B81="RAB Long",SUMIFS('RAB Prices Long'!BR:BR,'RAB Prices Long'!$B:$B,'All Prices combined'!$D81,'RAB Prices Long'!$E:$E,'All Prices combined'!$G81)))),2)</f>
        <v>0</v>
      </c>
      <c r="BP81" s="2">
        <f>ROUND(IF($B81="Annuity",SUMIFS('Annuity Prices'!BS:BS,'Annuity Prices'!$B:$B,$D81,'Annuity Prices'!$E:$E,$G81),IF($B81="RAB Short",SUMIFS('RAB Prices Short'!BS:BS,'RAB Prices Short'!$B:$B,'All Prices combined'!$D81,'RAB Prices Short'!$E:$E,'All Prices combined'!$G81),IF($B81="RAB Long",SUMIFS('RAB Prices Long'!BS:BS,'RAB Prices Long'!$B:$B,'All Prices combined'!$D81,'RAB Prices Long'!$E:$E,'All Prices combined'!$G81)))),2)</f>
        <v>0</v>
      </c>
      <c r="BQ81" s="2">
        <f>ROUND(IF($B81="Annuity",SUMIFS('Annuity Prices'!BT:BT,'Annuity Prices'!$B:$B,$D81,'Annuity Prices'!$E:$E,$G81),IF($B81="RAB Short",SUMIFS('RAB Prices Short'!BT:BT,'RAB Prices Short'!$B:$B,'All Prices combined'!$D81,'RAB Prices Short'!$E:$E,'All Prices combined'!$G81),IF($B81="RAB Long",SUMIFS('RAB Prices Long'!BT:BT,'RAB Prices Long'!$B:$B,'All Prices combined'!$D81,'RAB Prices Long'!$E:$E,'All Prices combined'!$G81)))),2)</f>
        <v>0</v>
      </c>
      <c r="BR81" s="2">
        <f>ROUND(IF($B81="Annuity",SUMIFS('Annuity Prices'!BU:BU,'Annuity Prices'!$B:$B,$D81,'Annuity Prices'!$E:$E,$G81),IF($B81="RAB Short",SUMIFS('RAB Prices Short'!BU:BU,'RAB Prices Short'!$B:$B,'All Prices combined'!$D81,'RAB Prices Short'!$E:$E,'All Prices combined'!$G81),IF($B81="RAB Long",SUMIFS('RAB Prices Long'!BU:BU,'RAB Prices Long'!$B:$B,'All Prices combined'!$D81,'RAB Prices Long'!$E:$E,'All Prices combined'!$G81)))),2)</f>
        <v>0</v>
      </c>
      <c r="BS81" s="2">
        <f>ROUND(IF($B81="Annuity",SUMIFS('Annuity Prices'!BV:BV,'Annuity Prices'!$B:$B,$D81,'Annuity Prices'!$E:$E,$G81),IF($B81="RAB Short",SUMIFS('RAB Prices Short'!BV:BV,'RAB Prices Short'!$B:$B,'All Prices combined'!$D81,'RAB Prices Short'!$E:$E,'All Prices combined'!$G81),IF($B81="RAB Long",SUMIFS('RAB Prices Long'!BV:BV,'RAB Prices Long'!$B:$B,'All Prices combined'!$D81,'RAB Prices Long'!$E:$E,'All Prices combined'!$G81)))),2)</f>
        <v>0</v>
      </c>
      <c r="BT81" s="2">
        <f>ROUND(IF($B81="Annuity",SUMIFS('Annuity Prices'!BW:BW,'Annuity Prices'!$B:$B,$D81,'Annuity Prices'!$E:$E,$G81),IF($B81="RAB Short",SUMIFS('RAB Prices Short'!BW:BW,'RAB Prices Short'!$B:$B,'All Prices combined'!$D81,'RAB Prices Short'!$E:$E,'All Prices combined'!$G81),IF($B81="RAB Long",SUMIFS('RAB Prices Long'!BW:BW,'RAB Prices Long'!$B:$B,'All Prices combined'!$D81,'RAB Prices Long'!$E:$E,'All Prices combined'!$G81)))),2)</f>
        <v>0</v>
      </c>
      <c r="BU81" s="2">
        <f>ROUND(IF($B81="Annuity",SUMIFS('Annuity Prices'!BX:BX,'Annuity Prices'!$B:$B,$D81,'Annuity Prices'!$E:$E,$G81),IF($B81="RAB Short",SUMIFS('RAB Prices Short'!BX:BX,'RAB Prices Short'!$B:$B,'All Prices combined'!$D81,'RAB Prices Short'!$E:$E,'All Prices combined'!$G81),IF($B81="RAB Long",SUMIFS('RAB Prices Long'!BX:BX,'RAB Prices Long'!$B:$B,'All Prices combined'!$D81,'RAB Prices Long'!$E:$E,'All Prices combined'!$G81)))),2)</f>
        <v>0</v>
      </c>
    </row>
    <row r="82" spans="2:73" x14ac:dyDescent="0.25">
      <c r="B82" t="s">
        <v>37</v>
      </c>
      <c r="C82" s="1">
        <v>16</v>
      </c>
      <c r="D82" s="1" t="s">
        <v>175</v>
      </c>
      <c r="E82" s="1" t="s">
        <v>173</v>
      </c>
      <c r="F82" s="1"/>
      <c r="G82" s="1" t="s">
        <v>38</v>
      </c>
      <c r="H82" s="1" t="s">
        <v>128</v>
      </c>
      <c r="I82" s="2">
        <f>ROUND(IF($B82="Annuity",SUMIFS('Annuity Prices'!L:L,'Annuity Prices'!$B:$B,$D82,'Annuity Prices'!$E:$E,$G82),IF($B82="RAB Short",SUMIFS('RAB Prices Short'!L:L,'RAB Prices Short'!$B:$B,'All Prices combined'!$D82,'RAB Prices Short'!$E:$E,'All Prices combined'!$G82),IF($B82="RAB Long",SUMIFS('RAB Prices Long'!L:L,'RAB Prices Long'!$B:$B,'All Prices combined'!$D82,'RAB Prices Long'!$E:$E,'All Prices combined'!$G82)))),2)</f>
        <v>10.82</v>
      </c>
      <c r="J82" s="2">
        <f>ROUND(IF($B82="Annuity",SUMIFS('Annuity Prices'!M:M,'Annuity Prices'!$B:$B,$D82,'Annuity Prices'!$E:$E,$G82),IF($B82="RAB Short",SUMIFS('RAB Prices Short'!M:M,'RAB Prices Short'!$B:$B,'All Prices combined'!$D82,'RAB Prices Short'!$E:$E,'All Prices combined'!$G82),IF($B82="RAB Long",SUMIFS('RAB Prices Long'!M:M,'RAB Prices Long'!$B:$B,'All Prices combined'!$D82,'RAB Prices Long'!$E:$E,'All Prices combined'!$G82)))),2)</f>
        <v>11.13</v>
      </c>
      <c r="K82" s="2">
        <f>ROUND(IF($B82="Annuity",SUMIFS('Annuity Prices'!N:N,'Annuity Prices'!$B:$B,$D82,'Annuity Prices'!$E:$E,$G82),IF($B82="RAB Short",SUMIFS('RAB Prices Short'!N:N,'RAB Prices Short'!$B:$B,'All Prices combined'!$D82,'RAB Prices Short'!$E:$E,'All Prices combined'!$G82),IF($B82="RAB Long",SUMIFS('RAB Prices Long'!N:N,'RAB Prices Long'!$B:$B,'All Prices combined'!$D82,'RAB Prices Long'!$E:$E,'All Prices combined'!$G82)))),2)</f>
        <v>11.45</v>
      </c>
      <c r="L82" s="2">
        <f>ROUND(IF($B82="Annuity",SUMIFS('Annuity Prices'!O:O,'Annuity Prices'!$B:$B,$D82,'Annuity Prices'!$E:$E,$G82),IF($B82="RAB Short",SUMIFS('RAB Prices Short'!O:O,'RAB Prices Short'!$B:$B,'All Prices combined'!$D82,'RAB Prices Short'!$E:$E,'All Prices combined'!$G82),IF($B82="RAB Long",SUMIFS('RAB Prices Long'!O:O,'RAB Prices Long'!$B:$B,'All Prices combined'!$D82,'RAB Prices Long'!$E:$E,'All Prices combined'!$G82)))),2)</f>
        <v>11.77</v>
      </c>
      <c r="M82" s="2">
        <f>ROUND(IF($B82="Annuity",SUMIFS('Annuity Prices'!P:P,'Annuity Prices'!$B:$B,$D82,'Annuity Prices'!$E:$E,$G82),IF($B82="RAB Short",SUMIFS('RAB Prices Short'!P:P,'RAB Prices Short'!$B:$B,'All Prices combined'!$D82,'RAB Prices Short'!$E:$E,'All Prices combined'!$G82),IF($B82="RAB Long",SUMIFS('RAB Prices Long'!P:P,'RAB Prices Long'!$B:$B,'All Prices combined'!$D82,'RAB Prices Long'!$E:$E,'All Prices combined'!$G82)))),2)</f>
        <v>11.7</v>
      </c>
      <c r="N82" s="2">
        <f>ROUND(IF($B82="Annuity",SUMIFS('Annuity Prices'!Q:Q,'Annuity Prices'!$B:$B,$D82,'Annuity Prices'!$E:$E,$G82),IF($B82="RAB Short",SUMIFS('RAB Prices Short'!Q:Q,'RAB Prices Short'!$B:$B,'All Prices combined'!$D82,'RAB Prices Short'!$E:$E,'All Prices combined'!$G82),IF($B82="RAB Long",SUMIFS('RAB Prices Long'!Q:Q,'RAB Prices Long'!$B:$B,'All Prices combined'!$D82,'RAB Prices Long'!$E:$E,'All Prices combined'!$G82)))),2)</f>
        <v>12</v>
      </c>
      <c r="O82" s="2">
        <f>ROUND(IF($B82="Annuity",SUMIFS('Annuity Prices'!R:R,'Annuity Prices'!$B:$B,$D82,'Annuity Prices'!$E:$E,$G82),IF($B82="RAB Short",SUMIFS('RAB Prices Short'!R:R,'RAB Prices Short'!$B:$B,'All Prices combined'!$D82,'RAB Prices Short'!$E:$E,'All Prices combined'!$G82),IF($B82="RAB Long",SUMIFS('RAB Prices Long'!R:R,'RAB Prices Long'!$B:$B,'All Prices combined'!$D82,'RAB Prices Long'!$E:$E,'All Prices combined'!$G82)))),2)</f>
        <v>12.3</v>
      </c>
      <c r="P82" s="2">
        <f>ROUND(IF($B82="Annuity",SUMIFS('Annuity Prices'!S:S,'Annuity Prices'!$B:$B,$D82,'Annuity Prices'!$E:$E,$G82),IF($B82="RAB Short",SUMIFS('RAB Prices Short'!S:S,'RAB Prices Short'!$B:$B,'All Prices combined'!$D82,'RAB Prices Short'!$E:$E,'All Prices combined'!$G82),IF($B82="RAB Long",SUMIFS('RAB Prices Long'!S:S,'RAB Prices Long'!$B:$B,'All Prices combined'!$D82,'RAB Prices Long'!$E:$E,'All Prices combined'!$G82)))),2)</f>
        <v>12.6</v>
      </c>
      <c r="Q82" s="2">
        <f>ROUND(IF($B82="Annuity",SUMIFS('Annuity Prices'!T:T,'Annuity Prices'!$B:$B,$D82,'Annuity Prices'!$E:$E,$G82),IF($B82="RAB Short",SUMIFS('RAB Prices Short'!T:T,'RAB Prices Short'!$B:$B,'All Prices combined'!$D82,'RAB Prices Short'!$E:$E,'All Prices combined'!$G82),IF($B82="RAB Long",SUMIFS('RAB Prices Long'!T:T,'RAB Prices Long'!$B:$B,'All Prices combined'!$D82,'RAB Prices Long'!$E:$E,'All Prices combined'!$G82)))),2)</f>
        <v>12.9</v>
      </c>
      <c r="R82" s="2">
        <f>ROUND(IF($B82="Annuity",SUMIFS('Annuity Prices'!U:U,'Annuity Prices'!$B:$B,$D82,'Annuity Prices'!$E:$E,$G82),IF($B82="RAB Short",SUMIFS('RAB Prices Short'!U:U,'RAB Prices Short'!$B:$B,'All Prices combined'!$D82,'RAB Prices Short'!$E:$E,'All Prices combined'!$G82),IF($B82="RAB Long",SUMIFS('RAB Prices Long'!U:U,'RAB Prices Long'!$B:$B,'All Prices combined'!$D82,'RAB Prices Long'!$E:$E,'All Prices combined'!$G82)))),2)</f>
        <v>13.22</v>
      </c>
      <c r="S82" s="2">
        <f>ROUND(IF($B82="Annuity",SUMIFS('Annuity Prices'!V:V,'Annuity Prices'!$B:$B,$D82,'Annuity Prices'!$E:$E,$G82),IF($B82="RAB Short",SUMIFS('RAB Prices Short'!V:V,'RAB Prices Short'!$B:$B,'All Prices combined'!$D82,'RAB Prices Short'!$E:$E,'All Prices combined'!$G82),IF($B82="RAB Long",SUMIFS('RAB Prices Long'!V:V,'RAB Prices Long'!$B:$B,'All Prices combined'!$D82,'RAB Prices Long'!$E:$E,'All Prices combined'!$G82)))),2)</f>
        <v>13.55</v>
      </c>
      <c r="T82" s="2">
        <f>ROUND(IF($B82="Annuity",SUMIFS('Annuity Prices'!W:W,'Annuity Prices'!$B:$B,$D82,'Annuity Prices'!$E:$E,$G82),IF($B82="RAB Short",SUMIFS('RAB Prices Short'!W:W,'RAB Prices Short'!$B:$B,'All Prices combined'!$D82,'RAB Prices Short'!$E:$E,'All Prices combined'!$G82),IF($B82="RAB Long",SUMIFS('RAB Prices Long'!W:W,'RAB Prices Long'!$B:$B,'All Prices combined'!$D82,'RAB Prices Long'!$E:$E,'All Prices combined'!$G82)))),2)</f>
        <v>13.89</v>
      </c>
      <c r="U82" s="2">
        <f>ROUND(IF($B82="Annuity",SUMIFS('Annuity Prices'!X:X,'Annuity Prices'!$B:$B,$D82,'Annuity Prices'!$E:$E,$G82),IF($B82="RAB Short",SUMIFS('RAB Prices Short'!X:X,'RAB Prices Short'!$B:$B,'All Prices combined'!$D82,'RAB Prices Short'!$E:$E,'All Prices combined'!$G82),IF($B82="RAB Long",SUMIFS('RAB Prices Long'!X:X,'RAB Prices Long'!$B:$B,'All Prices combined'!$D82,'RAB Prices Long'!$E:$E,'All Prices combined'!$G82)))),2)</f>
        <v>14.22</v>
      </c>
      <c r="V82" s="2">
        <f>ROUND(IF($B82="Annuity",SUMIFS('Annuity Prices'!Y:Y,'Annuity Prices'!$B:$B,$D82,'Annuity Prices'!$E:$E,$G82),IF($B82="RAB Short",SUMIFS('RAB Prices Short'!Y:Y,'RAB Prices Short'!$B:$B,'All Prices combined'!$D82,'RAB Prices Short'!$E:$E,'All Prices combined'!$G82),IF($B82="RAB Long",SUMIFS('RAB Prices Long'!Y:Y,'RAB Prices Long'!$B:$B,'All Prices combined'!$D82,'RAB Prices Long'!$E:$E,'All Prices combined'!$G82)))),2)</f>
        <v>14.57</v>
      </c>
      <c r="W82" s="2">
        <f>ROUND(IF($B82="Annuity",SUMIFS('Annuity Prices'!Z:Z,'Annuity Prices'!$B:$B,$D82,'Annuity Prices'!$E:$E,$G82),IF($B82="RAB Short",SUMIFS('RAB Prices Short'!Z:Z,'RAB Prices Short'!$B:$B,'All Prices combined'!$D82,'RAB Prices Short'!$E:$E,'All Prices combined'!$G82),IF($B82="RAB Long",SUMIFS('RAB Prices Long'!Z:Z,'RAB Prices Long'!$B:$B,'All Prices combined'!$D82,'RAB Prices Long'!$E:$E,'All Prices combined'!$G82)))),2)</f>
        <v>14.94</v>
      </c>
      <c r="X82" s="2">
        <f>ROUND(IF($B82="Annuity",SUMIFS('Annuity Prices'!AA:AA,'Annuity Prices'!$B:$B,$D82,'Annuity Prices'!$E:$E,$G82),IF($B82="RAB Short",SUMIFS('RAB Prices Short'!AA:AA,'RAB Prices Short'!$B:$B,'All Prices combined'!$D82,'RAB Prices Short'!$E:$E,'All Prices combined'!$G82),IF($B82="RAB Long",SUMIFS('RAB Prices Long'!AA:AA,'RAB Prices Long'!$B:$B,'All Prices combined'!$D82,'RAB Prices Long'!$E:$E,'All Prices combined'!$G82)))),2)</f>
        <v>15.31</v>
      </c>
      <c r="Y82" s="2">
        <f>ROUND(IF($B82="Annuity",SUMIFS('Annuity Prices'!AB:AB,'Annuity Prices'!$B:$B,$D82,'Annuity Prices'!$E:$E,$G82),IF($B82="RAB Short",SUMIFS('RAB Prices Short'!AB:AB,'RAB Prices Short'!$B:$B,'All Prices combined'!$D82,'RAB Prices Short'!$E:$E,'All Prices combined'!$G82),IF($B82="RAB Long",SUMIFS('RAB Prices Long'!AB:AB,'RAB Prices Long'!$B:$B,'All Prices combined'!$D82,'RAB Prices Long'!$E:$E,'All Prices combined'!$G82)))),2)</f>
        <v>15.67</v>
      </c>
      <c r="Z82" s="2">
        <f>ROUND(IF($B82="Annuity",SUMIFS('Annuity Prices'!AC:AC,'Annuity Prices'!$B:$B,$D82,'Annuity Prices'!$E:$E,$G82),IF($B82="RAB Short",SUMIFS('RAB Prices Short'!AC:AC,'RAB Prices Short'!$B:$B,'All Prices combined'!$D82,'RAB Prices Short'!$E:$E,'All Prices combined'!$G82),IF($B82="RAB Long",SUMIFS('RAB Prices Long'!AC:AC,'RAB Prices Long'!$B:$B,'All Prices combined'!$D82,'RAB Prices Long'!$E:$E,'All Prices combined'!$G82)))),2)</f>
        <v>16.059999999999999</v>
      </c>
      <c r="AA82" s="2">
        <f>ROUND(IF($B82="Annuity",SUMIFS('Annuity Prices'!AD:AD,'Annuity Prices'!$B:$B,$D82,'Annuity Prices'!$E:$E,$G82),IF($B82="RAB Short",SUMIFS('RAB Prices Short'!AD:AD,'RAB Prices Short'!$B:$B,'All Prices combined'!$D82,'RAB Prices Short'!$E:$E,'All Prices combined'!$G82),IF($B82="RAB Long",SUMIFS('RAB Prices Long'!AD:AD,'RAB Prices Long'!$B:$B,'All Prices combined'!$D82,'RAB Prices Long'!$E:$E,'All Prices combined'!$G82)))),2)</f>
        <v>16.46</v>
      </c>
      <c r="AB82" s="2">
        <f>ROUND(IF($B82="Annuity",SUMIFS('Annuity Prices'!AE:AE,'Annuity Prices'!$B:$B,$D82,'Annuity Prices'!$E:$E,$G82),IF($B82="RAB Short",SUMIFS('RAB Prices Short'!AE:AE,'RAB Prices Short'!$B:$B,'All Prices combined'!$D82,'RAB Prices Short'!$E:$E,'All Prices combined'!$G82),IF($B82="RAB Long",SUMIFS('RAB Prices Long'!AE:AE,'RAB Prices Long'!$B:$B,'All Prices combined'!$D82,'RAB Prices Long'!$E:$E,'All Prices combined'!$G82)))),2)</f>
        <v>16.87</v>
      </c>
      <c r="AC82" s="2">
        <f>ROUND(IF($B82="Annuity",SUMIFS('Annuity Prices'!AF:AF,'Annuity Prices'!$B:$B,$D82,'Annuity Prices'!$E:$E,$G82),IF($B82="RAB Short",SUMIFS('RAB Prices Short'!AF:AF,'RAB Prices Short'!$B:$B,'All Prices combined'!$D82,'RAB Prices Short'!$E:$E,'All Prices combined'!$G82),IF($B82="RAB Long",SUMIFS('RAB Prices Long'!AF:AF,'RAB Prices Long'!$B:$B,'All Prices combined'!$D82,'RAB Prices Long'!$E:$E,'All Prices combined'!$G82)))),2)</f>
        <v>17.27</v>
      </c>
      <c r="AD82" s="2">
        <f>ROUND(IF($B82="Annuity",SUMIFS('Annuity Prices'!AG:AG,'Annuity Prices'!$B:$B,$D82,'Annuity Prices'!$E:$E,$G82),IF($B82="RAB Short",SUMIFS('RAB Prices Short'!AG:AG,'RAB Prices Short'!$B:$B,'All Prices combined'!$D82,'RAB Prices Short'!$E:$E,'All Prices combined'!$G82),IF($B82="RAB Long",SUMIFS('RAB Prices Long'!AG:AG,'RAB Prices Long'!$B:$B,'All Prices combined'!$D82,'RAB Prices Long'!$E:$E,'All Prices combined'!$G82)))),2)</f>
        <v>17.7</v>
      </c>
      <c r="AE82" s="2">
        <f>ROUND(IF($B82="Annuity",SUMIFS('Annuity Prices'!AH:AH,'Annuity Prices'!$B:$B,$D82,'Annuity Prices'!$E:$E,$G82),IF($B82="RAB Short",SUMIFS('RAB Prices Short'!AH:AH,'RAB Prices Short'!$B:$B,'All Prices combined'!$D82,'RAB Prices Short'!$E:$E,'All Prices combined'!$G82),IF($B82="RAB Long",SUMIFS('RAB Prices Long'!AH:AH,'RAB Prices Long'!$B:$B,'All Prices combined'!$D82,'RAB Prices Long'!$E:$E,'All Prices combined'!$G82)))),2)</f>
        <v>18.149999999999999</v>
      </c>
      <c r="AF82" s="2">
        <f>ROUND(IF($B82="Annuity",SUMIFS('Annuity Prices'!AI:AI,'Annuity Prices'!$B:$B,$D82,'Annuity Prices'!$E:$E,$G82),IF($B82="RAB Short",SUMIFS('RAB Prices Short'!AI:AI,'RAB Prices Short'!$B:$B,'All Prices combined'!$D82,'RAB Prices Short'!$E:$E,'All Prices combined'!$G82),IF($B82="RAB Long",SUMIFS('RAB Prices Long'!AI:AI,'RAB Prices Long'!$B:$B,'All Prices combined'!$D82,'RAB Prices Long'!$E:$E,'All Prices combined'!$G82)))),2)</f>
        <v>18.600000000000001</v>
      </c>
      <c r="AG82" s="2">
        <f>ROUND(IF($B82="Annuity",SUMIFS('Annuity Prices'!AJ:AJ,'Annuity Prices'!$B:$B,$D82,'Annuity Prices'!$E:$E,$G82),IF($B82="RAB Short",SUMIFS('RAB Prices Short'!AJ:AJ,'RAB Prices Short'!$B:$B,'All Prices combined'!$D82,'RAB Prices Short'!$E:$E,'All Prices combined'!$G82),IF($B82="RAB Long",SUMIFS('RAB Prices Long'!AJ:AJ,'RAB Prices Long'!$B:$B,'All Prices combined'!$D82,'RAB Prices Long'!$E:$E,'All Prices combined'!$G82)))),2)</f>
        <v>19.04</v>
      </c>
      <c r="AH82" s="2">
        <f>ROUND(IF($B82="Annuity",SUMIFS('Annuity Prices'!AK:AK,'Annuity Prices'!$B:$B,$D82,'Annuity Prices'!$E:$E,$G82),IF($B82="RAB Short",SUMIFS('RAB Prices Short'!AK:AK,'RAB Prices Short'!$B:$B,'All Prices combined'!$D82,'RAB Prices Short'!$E:$E,'All Prices combined'!$G82),IF($B82="RAB Long",SUMIFS('RAB Prices Long'!AK:AK,'RAB Prices Long'!$B:$B,'All Prices combined'!$D82,'RAB Prices Long'!$E:$E,'All Prices combined'!$G82)))),2)</f>
        <v>19.510000000000002</v>
      </c>
      <c r="AI82" s="2">
        <f>ROUND(IF($B82="Annuity",SUMIFS('Annuity Prices'!AL:AL,'Annuity Prices'!$B:$B,$D82,'Annuity Prices'!$E:$E,$G82),IF($B82="RAB Short",SUMIFS('RAB Prices Short'!AL:AL,'RAB Prices Short'!$B:$B,'All Prices combined'!$D82,'RAB Prices Short'!$E:$E,'All Prices combined'!$G82),IF($B82="RAB Long",SUMIFS('RAB Prices Long'!AL:AL,'RAB Prices Long'!$B:$B,'All Prices combined'!$D82,'RAB Prices Long'!$E:$E,'All Prices combined'!$G82)))),2)</f>
        <v>20</v>
      </c>
      <c r="AJ82" s="2">
        <f>ROUND(IF($B82="Annuity",SUMIFS('Annuity Prices'!AM:AM,'Annuity Prices'!$B:$B,$D82,'Annuity Prices'!$E:$E,$G82),IF($B82="RAB Short",SUMIFS('RAB Prices Short'!AM:AM,'RAB Prices Short'!$B:$B,'All Prices combined'!$D82,'RAB Prices Short'!$E:$E,'All Prices combined'!$G82),IF($B82="RAB Long",SUMIFS('RAB Prices Long'!AM:AM,'RAB Prices Long'!$B:$B,'All Prices combined'!$D82,'RAB Prices Long'!$E:$E,'All Prices combined'!$G82)))),2)</f>
        <v>20.5</v>
      </c>
      <c r="AK82" s="2">
        <f>ROUND(IF($B82="Annuity",SUMIFS('Annuity Prices'!AN:AN,'Annuity Prices'!$B:$B,$D82,'Annuity Prices'!$E:$E,$G82),IF($B82="RAB Short",SUMIFS('RAB Prices Short'!AN:AN,'RAB Prices Short'!$B:$B,'All Prices combined'!$D82,'RAB Prices Short'!$E:$E,'All Prices combined'!$G82),IF($B82="RAB Long",SUMIFS('RAB Prices Long'!AN:AN,'RAB Prices Long'!$B:$B,'All Prices combined'!$D82,'RAB Prices Long'!$E:$E,'All Prices combined'!$G82)))),2)</f>
        <v>20.99</v>
      </c>
      <c r="AL82" s="2">
        <f>ROUND(IF($B82="Annuity",SUMIFS('Annuity Prices'!AO:AO,'Annuity Prices'!$B:$B,$D82,'Annuity Prices'!$E:$E,$G82),IF($B82="RAB Short",SUMIFS('RAB Prices Short'!AO:AO,'RAB Prices Short'!$B:$B,'All Prices combined'!$D82,'RAB Prices Short'!$E:$E,'All Prices combined'!$G82),IF($B82="RAB Long",SUMIFS('RAB Prices Long'!AO:AO,'RAB Prices Long'!$B:$B,'All Prices combined'!$D82,'RAB Prices Long'!$E:$E,'All Prices combined'!$G82)))),2)</f>
        <v>21.51</v>
      </c>
      <c r="AM82" s="2">
        <f>ROUND(IF($B82="Annuity",SUMIFS('Annuity Prices'!AP:AP,'Annuity Prices'!$B:$B,$D82,'Annuity Prices'!$E:$E,$G82),IF($B82="RAB Short",SUMIFS('RAB Prices Short'!AP:AP,'RAB Prices Short'!$B:$B,'All Prices combined'!$D82,'RAB Prices Short'!$E:$E,'All Prices combined'!$G82),IF($B82="RAB Long",SUMIFS('RAB Prices Long'!AP:AP,'RAB Prices Long'!$B:$B,'All Prices combined'!$D82,'RAB Prices Long'!$E:$E,'All Prices combined'!$G82)))),2)</f>
        <v>22.05</v>
      </c>
      <c r="AN82" s="2">
        <f>ROUND(IF($B82="Annuity",SUMIFS('Annuity Prices'!AQ:AQ,'Annuity Prices'!$B:$B,$D82,'Annuity Prices'!$E:$E,$G82),IF($B82="RAB Short",SUMIFS('RAB Prices Short'!AQ:AQ,'RAB Prices Short'!$B:$B,'All Prices combined'!$D82,'RAB Prices Short'!$E:$E,'All Prices combined'!$G82),IF($B82="RAB Long",SUMIFS('RAB Prices Long'!AQ:AQ,'RAB Prices Long'!$B:$B,'All Prices combined'!$D82,'RAB Prices Long'!$E:$E,'All Prices combined'!$G82)))),2)</f>
        <v>22.6</v>
      </c>
      <c r="AO82" s="2">
        <f>ROUND(IF($B82="Annuity",SUMIFS('Annuity Prices'!AR:AR,'Annuity Prices'!$B:$B,$D82,'Annuity Prices'!$E:$E,$G82),IF($B82="RAB Short",SUMIFS('RAB Prices Short'!AR:AR,'RAB Prices Short'!$B:$B,'All Prices combined'!$D82,'RAB Prices Short'!$E:$E,'All Prices combined'!$G82),IF($B82="RAB Long",SUMIFS('RAB Prices Long'!AR:AR,'RAB Prices Long'!$B:$B,'All Prices combined'!$D82,'RAB Prices Long'!$E:$E,'All Prices combined'!$G82)))),2)</f>
        <v>7.09</v>
      </c>
      <c r="AP82" s="2">
        <f>ROUND(IF($B82="Annuity",SUMIFS('Annuity Prices'!AS:AS,'Annuity Prices'!$B:$B,$D82,'Annuity Prices'!$E:$E,$G82),IF($B82="RAB Short",SUMIFS('RAB Prices Short'!AS:AS,'RAB Prices Short'!$B:$B,'All Prices combined'!$D82,'RAB Prices Short'!$E:$E,'All Prices combined'!$G82),IF($B82="RAB Long",SUMIFS('RAB Prices Long'!AS:AS,'RAB Prices Long'!$B:$B,'All Prices combined'!$D82,'RAB Prices Long'!$E:$E,'All Prices combined'!$G82)))),2)</f>
        <v>9.91</v>
      </c>
      <c r="AQ82" s="2">
        <f>ROUND(IF($B82="Annuity",SUMIFS('Annuity Prices'!AT:AT,'Annuity Prices'!$B:$B,$D82,'Annuity Prices'!$E:$E,$G82),IF($B82="RAB Short",SUMIFS('RAB Prices Short'!AT:AT,'RAB Prices Short'!$B:$B,'All Prices combined'!$D82,'RAB Prices Short'!$E:$E,'All Prices combined'!$G82),IF($B82="RAB Long",SUMIFS('RAB Prices Long'!AT:AT,'RAB Prices Long'!$B:$B,'All Prices combined'!$D82,'RAB Prices Long'!$E:$E,'All Prices combined'!$G82)))),2)</f>
        <v>11.13</v>
      </c>
      <c r="AR82" s="2">
        <f>ROUND(IF($B82="Annuity",SUMIFS('Annuity Prices'!AU:AU,'Annuity Prices'!$B:$B,$D82,'Annuity Prices'!$E:$E,$G82),IF($B82="RAB Short",SUMIFS('RAB Prices Short'!AU:AU,'RAB Prices Short'!$B:$B,'All Prices combined'!$D82,'RAB Prices Short'!$E:$E,'All Prices combined'!$G82),IF($B82="RAB Long",SUMIFS('RAB Prices Long'!AU:AU,'RAB Prices Long'!$B:$B,'All Prices combined'!$D82,'RAB Prices Long'!$E:$E,'All Prices combined'!$G82)))),2)</f>
        <v>11.45</v>
      </c>
      <c r="AS82" s="2">
        <f>ROUND(IF($B82="Annuity",SUMIFS('Annuity Prices'!AV:AV,'Annuity Prices'!$B:$B,$D82,'Annuity Prices'!$E:$E,$G82),IF($B82="RAB Short",SUMIFS('RAB Prices Short'!AV:AV,'RAB Prices Short'!$B:$B,'All Prices combined'!$D82,'RAB Prices Short'!$E:$E,'All Prices combined'!$G82),IF($B82="RAB Long",SUMIFS('RAB Prices Long'!AV:AV,'RAB Prices Long'!$B:$B,'All Prices combined'!$D82,'RAB Prices Long'!$E:$E,'All Prices combined'!$G82)))),2)</f>
        <v>11.77</v>
      </c>
      <c r="AT82" s="2">
        <f>ROUND(IF($B82="Annuity",SUMIFS('Annuity Prices'!AW:AW,'Annuity Prices'!$B:$B,$D82,'Annuity Prices'!$E:$E,$G82),IF($B82="RAB Short",SUMIFS('RAB Prices Short'!AW:AW,'RAB Prices Short'!$B:$B,'All Prices combined'!$D82,'RAB Prices Short'!$E:$E,'All Prices combined'!$G82),IF($B82="RAB Long",SUMIFS('RAB Prices Long'!AW:AW,'RAB Prices Long'!$B:$B,'All Prices combined'!$D82,'RAB Prices Long'!$E:$E,'All Prices combined'!$G82)))),2)</f>
        <v>11.7</v>
      </c>
      <c r="AU82" s="2">
        <f>ROUND(IF($B82="Annuity",SUMIFS('Annuity Prices'!AX:AX,'Annuity Prices'!$B:$B,$D82,'Annuity Prices'!$E:$E,$G82),IF($B82="RAB Short",SUMIFS('RAB Prices Short'!AX:AX,'RAB Prices Short'!$B:$B,'All Prices combined'!$D82,'RAB Prices Short'!$E:$E,'All Prices combined'!$G82),IF($B82="RAB Long",SUMIFS('RAB Prices Long'!AX:AX,'RAB Prices Long'!$B:$B,'All Prices combined'!$D82,'RAB Prices Long'!$E:$E,'All Prices combined'!$G82)))),2)</f>
        <v>12</v>
      </c>
      <c r="AV82" s="2">
        <f>ROUND(IF($B82="Annuity",SUMIFS('Annuity Prices'!AY:AY,'Annuity Prices'!$B:$B,$D82,'Annuity Prices'!$E:$E,$G82),IF($B82="RAB Short",SUMIFS('RAB Prices Short'!AY:AY,'RAB Prices Short'!$B:$B,'All Prices combined'!$D82,'RAB Prices Short'!$E:$E,'All Prices combined'!$G82),IF($B82="RAB Long",SUMIFS('RAB Prices Long'!AY:AY,'RAB Prices Long'!$B:$B,'All Prices combined'!$D82,'RAB Prices Long'!$E:$E,'All Prices combined'!$G82)))),2)</f>
        <v>12.3</v>
      </c>
      <c r="AW82" s="2">
        <f>ROUND(IF($B82="Annuity",SUMIFS('Annuity Prices'!AZ:AZ,'Annuity Prices'!$B:$B,$D82,'Annuity Prices'!$E:$E,$G82),IF($B82="RAB Short",SUMIFS('RAB Prices Short'!AZ:AZ,'RAB Prices Short'!$B:$B,'All Prices combined'!$D82,'RAB Prices Short'!$E:$E,'All Prices combined'!$G82),IF($B82="RAB Long",SUMIFS('RAB Prices Long'!AZ:AZ,'RAB Prices Long'!$B:$B,'All Prices combined'!$D82,'RAB Prices Long'!$E:$E,'All Prices combined'!$G82)))),2)</f>
        <v>12.6</v>
      </c>
      <c r="AX82" s="2">
        <f>ROUND(IF($B82="Annuity",SUMIFS('Annuity Prices'!BA:BA,'Annuity Prices'!$B:$B,$D82,'Annuity Prices'!$E:$E,$G82),IF($B82="RAB Short",SUMIFS('RAB Prices Short'!BA:BA,'RAB Prices Short'!$B:$B,'All Prices combined'!$D82,'RAB Prices Short'!$E:$E,'All Prices combined'!$G82),IF($B82="RAB Long",SUMIFS('RAB Prices Long'!BA:BA,'RAB Prices Long'!$B:$B,'All Prices combined'!$D82,'RAB Prices Long'!$E:$E,'All Prices combined'!$G82)))),2)</f>
        <v>12.9</v>
      </c>
      <c r="AY82" s="2">
        <f>ROUND(IF($B82="Annuity",SUMIFS('Annuity Prices'!BB:BB,'Annuity Prices'!$B:$B,$D82,'Annuity Prices'!$E:$E,$G82),IF($B82="RAB Short",SUMIFS('RAB Prices Short'!BB:BB,'RAB Prices Short'!$B:$B,'All Prices combined'!$D82,'RAB Prices Short'!$E:$E,'All Prices combined'!$G82),IF($B82="RAB Long",SUMIFS('RAB Prices Long'!BB:BB,'RAB Prices Long'!$B:$B,'All Prices combined'!$D82,'RAB Prices Long'!$E:$E,'All Prices combined'!$G82)))),2)</f>
        <v>13.22</v>
      </c>
      <c r="AZ82" s="2">
        <f>ROUND(IF($B82="Annuity",SUMIFS('Annuity Prices'!BC:BC,'Annuity Prices'!$B:$B,$D82,'Annuity Prices'!$E:$E,$G82),IF($B82="RAB Short",SUMIFS('RAB Prices Short'!BC:BC,'RAB Prices Short'!$B:$B,'All Prices combined'!$D82,'RAB Prices Short'!$E:$E,'All Prices combined'!$G82),IF($B82="RAB Long",SUMIFS('RAB Prices Long'!BC:BC,'RAB Prices Long'!$B:$B,'All Prices combined'!$D82,'RAB Prices Long'!$E:$E,'All Prices combined'!$G82)))),2)</f>
        <v>13.55</v>
      </c>
      <c r="BA82" s="2">
        <f>ROUND(IF($B82="Annuity",SUMIFS('Annuity Prices'!BD:BD,'Annuity Prices'!$B:$B,$D82,'Annuity Prices'!$E:$E,$G82),IF($B82="RAB Short",SUMIFS('RAB Prices Short'!BD:BD,'RAB Prices Short'!$B:$B,'All Prices combined'!$D82,'RAB Prices Short'!$E:$E,'All Prices combined'!$G82),IF($B82="RAB Long",SUMIFS('RAB Prices Long'!BD:BD,'RAB Prices Long'!$B:$B,'All Prices combined'!$D82,'RAB Prices Long'!$E:$E,'All Prices combined'!$G82)))),2)</f>
        <v>13.89</v>
      </c>
      <c r="BB82" s="2">
        <f>ROUND(IF($B82="Annuity",SUMIFS('Annuity Prices'!BE:BE,'Annuity Prices'!$B:$B,$D82,'Annuity Prices'!$E:$E,$G82),IF($B82="RAB Short",SUMIFS('RAB Prices Short'!BE:BE,'RAB Prices Short'!$B:$B,'All Prices combined'!$D82,'RAB Prices Short'!$E:$E,'All Prices combined'!$G82),IF($B82="RAB Long",SUMIFS('RAB Prices Long'!BE:BE,'RAB Prices Long'!$B:$B,'All Prices combined'!$D82,'RAB Prices Long'!$E:$E,'All Prices combined'!$G82)))),2)</f>
        <v>14.22</v>
      </c>
      <c r="BC82" s="2">
        <f>ROUND(IF($B82="Annuity",SUMIFS('Annuity Prices'!BF:BF,'Annuity Prices'!$B:$B,$D82,'Annuity Prices'!$E:$E,$G82),IF($B82="RAB Short",SUMIFS('RAB Prices Short'!BF:BF,'RAB Prices Short'!$B:$B,'All Prices combined'!$D82,'RAB Prices Short'!$E:$E,'All Prices combined'!$G82),IF($B82="RAB Long",SUMIFS('RAB Prices Long'!BF:BF,'RAB Prices Long'!$B:$B,'All Prices combined'!$D82,'RAB Prices Long'!$E:$E,'All Prices combined'!$G82)))),2)</f>
        <v>14.57</v>
      </c>
      <c r="BD82" s="2">
        <f>ROUND(IF($B82="Annuity",SUMIFS('Annuity Prices'!BG:BG,'Annuity Prices'!$B:$B,$D82,'Annuity Prices'!$E:$E,$G82),IF($B82="RAB Short",SUMIFS('RAB Prices Short'!BG:BG,'RAB Prices Short'!$B:$B,'All Prices combined'!$D82,'RAB Prices Short'!$E:$E,'All Prices combined'!$G82),IF($B82="RAB Long",SUMIFS('RAB Prices Long'!BG:BG,'RAB Prices Long'!$B:$B,'All Prices combined'!$D82,'RAB Prices Long'!$E:$E,'All Prices combined'!$G82)))),2)</f>
        <v>14.94</v>
      </c>
      <c r="BE82" s="2">
        <f>ROUND(IF($B82="Annuity",SUMIFS('Annuity Prices'!BH:BH,'Annuity Prices'!$B:$B,$D82,'Annuity Prices'!$E:$E,$G82),IF($B82="RAB Short",SUMIFS('RAB Prices Short'!BH:BH,'RAB Prices Short'!$B:$B,'All Prices combined'!$D82,'RAB Prices Short'!$E:$E,'All Prices combined'!$G82),IF($B82="RAB Long",SUMIFS('RAB Prices Long'!BH:BH,'RAB Prices Long'!$B:$B,'All Prices combined'!$D82,'RAB Prices Long'!$E:$E,'All Prices combined'!$G82)))),2)</f>
        <v>15.31</v>
      </c>
      <c r="BF82" s="2">
        <f>ROUND(IF($B82="Annuity",SUMIFS('Annuity Prices'!BI:BI,'Annuity Prices'!$B:$B,$D82,'Annuity Prices'!$E:$E,$G82),IF($B82="RAB Short",SUMIFS('RAB Prices Short'!BI:BI,'RAB Prices Short'!$B:$B,'All Prices combined'!$D82,'RAB Prices Short'!$E:$E,'All Prices combined'!$G82),IF($B82="RAB Long",SUMIFS('RAB Prices Long'!BI:BI,'RAB Prices Long'!$B:$B,'All Prices combined'!$D82,'RAB Prices Long'!$E:$E,'All Prices combined'!$G82)))),2)</f>
        <v>15.67</v>
      </c>
      <c r="BG82" s="2">
        <f>ROUND(IF($B82="Annuity",SUMIFS('Annuity Prices'!BJ:BJ,'Annuity Prices'!$B:$B,$D82,'Annuity Prices'!$E:$E,$G82),IF($B82="RAB Short",SUMIFS('RAB Prices Short'!BJ:BJ,'RAB Prices Short'!$B:$B,'All Prices combined'!$D82,'RAB Prices Short'!$E:$E,'All Prices combined'!$G82),IF($B82="RAB Long",SUMIFS('RAB Prices Long'!BJ:BJ,'RAB Prices Long'!$B:$B,'All Prices combined'!$D82,'RAB Prices Long'!$E:$E,'All Prices combined'!$G82)))),2)</f>
        <v>16.059999999999999</v>
      </c>
      <c r="BH82" s="2">
        <f>ROUND(IF($B82="Annuity",SUMIFS('Annuity Prices'!BK:BK,'Annuity Prices'!$B:$B,$D82,'Annuity Prices'!$E:$E,$G82),IF($B82="RAB Short",SUMIFS('RAB Prices Short'!BK:BK,'RAB Prices Short'!$B:$B,'All Prices combined'!$D82,'RAB Prices Short'!$E:$E,'All Prices combined'!$G82),IF($B82="RAB Long",SUMIFS('RAB Prices Long'!BK:BK,'RAB Prices Long'!$B:$B,'All Prices combined'!$D82,'RAB Prices Long'!$E:$E,'All Prices combined'!$G82)))),2)</f>
        <v>16.46</v>
      </c>
      <c r="BI82" s="2">
        <f>ROUND(IF($B82="Annuity",SUMIFS('Annuity Prices'!BL:BL,'Annuity Prices'!$B:$B,$D82,'Annuity Prices'!$E:$E,$G82),IF($B82="RAB Short",SUMIFS('RAB Prices Short'!BL:BL,'RAB Prices Short'!$B:$B,'All Prices combined'!$D82,'RAB Prices Short'!$E:$E,'All Prices combined'!$G82),IF($B82="RAB Long",SUMIFS('RAB Prices Long'!BL:BL,'RAB Prices Long'!$B:$B,'All Prices combined'!$D82,'RAB Prices Long'!$E:$E,'All Prices combined'!$G82)))),2)</f>
        <v>16.87</v>
      </c>
      <c r="BJ82" s="2">
        <f>ROUND(IF($B82="Annuity",SUMIFS('Annuity Prices'!BM:BM,'Annuity Prices'!$B:$B,$D82,'Annuity Prices'!$E:$E,$G82),IF($B82="RAB Short",SUMIFS('RAB Prices Short'!BM:BM,'RAB Prices Short'!$B:$B,'All Prices combined'!$D82,'RAB Prices Short'!$E:$E,'All Prices combined'!$G82),IF($B82="RAB Long",SUMIFS('RAB Prices Long'!BM:BM,'RAB Prices Long'!$B:$B,'All Prices combined'!$D82,'RAB Prices Long'!$E:$E,'All Prices combined'!$G82)))),2)</f>
        <v>17.27</v>
      </c>
      <c r="BK82" s="2">
        <f>ROUND(IF($B82="Annuity",SUMIFS('Annuity Prices'!BN:BN,'Annuity Prices'!$B:$B,$D82,'Annuity Prices'!$E:$E,$G82),IF($B82="RAB Short",SUMIFS('RAB Prices Short'!BN:BN,'RAB Prices Short'!$B:$B,'All Prices combined'!$D82,'RAB Prices Short'!$E:$E,'All Prices combined'!$G82),IF($B82="RAB Long",SUMIFS('RAB Prices Long'!BN:BN,'RAB Prices Long'!$B:$B,'All Prices combined'!$D82,'RAB Prices Long'!$E:$E,'All Prices combined'!$G82)))),2)</f>
        <v>17.7</v>
      </c>
      <c r="BL82" s="2">
        <f>ROUND(IF($B82="Annuity",SUMIFS('Annuity Prices'!BO:BO,'Annuity Prices'!$B:$B,$D82,'Annuity Prices'!$E:$E,$G82),IF($B82="RAB Short",SUMIFS('RAB Prices Short'!BO:BO,'RAB Prices Short'!$B:$B,'All Prices combined'!$D82,'RAB Prices Short'!$E:$E,'All Prices combined'!$G82),IF($B82="RAB Long",SUMIFS('RAB Prices Long'!BO:BO,'RAB Prices Long'!$B:$B,'All Prices combined'!$D82,'RAB Prices Long'!$E:$E,'All Prices combined'!$G82)))),2)</f>
        <v>18.149999999999999</v>
      </c>
      <c r="BM82" s="2">
        <f>ROUND(IF($B82="Annuity",SUMIFS('Annuity Prices'!BP:BP,'Annuity Prices'!$B:$B,$D82,'Annuity Prices'!$E:$E,$G82),IF($B82="RAB Short",SUMIFS('RAB Prices Short'!BP:BP,'RAB Prices Short'!$B:$B,'All Prices combined'!$D82,'RAB Prices Short'!$E:$E,'All Prices combined'!$G82),IF($B82="RAB Long",SUMIFS('RAB Prices Long'!BP:BP,'RAB Prices Long'!$B:$B,'All Prices combined'!$D82,'RAB Prices Long'!$E:$E,'All Prices combined'!$G82)))),2)</f>
        <v>18.600000000000001</v>
      </c>
      <c r="BN82" s="2">
        <f>ROUND(IF($B82="Annuity",SUMIFS('Annuity Prices'!BQ:BQ,'Annuity Prices'!$B:$B,$D82,'Annuity Prices'!$E:$E,$G82),IF($B82="RAB Short",SUMIFS('RAB Prices Short'!BQ:BQ,'RAB Prices Short'!$B:$B,'All Prices combined'!$D82,'RAB Prices Short'!$E:$E,'All Prices combined'!$G82),IF($B82="RAB Long",SUMIFS('RAB Prices Long'!BQ:BQ,'RAB Prices Long'!$B:$B,'All Prices combined'!$D82,'RAB Prices Long'!$E:$E,'All Prices combined'!$G82)))),2)</f>
        <v>19.04</v>
      </c>
      <c r="BO82" s="2">
        <f>ROUND(IF($B82="Annuity",SUMIFS('Annuity Prices'!BR:BR,'Annuity Prices'!$B:$B,$D82,'Annuity Prices'!$E:$E,$G82),IF($B82="RAB Short",SUMIFS('RAB Prices Short'!BR:BR,'RAB Prices Short'!$B:$B,'All Prices combined'!$D82,'RAB Prices Short'!$E:$E,'All Prices combined'!$G82),IF($B82="RAB Long",SUMIFS('RAB Prices Long'!BR:BR,'RAB Prices Long'!$B:$B,'All Prices combined'!$D82,'RAB Prices Long'!$E:$E,'All Prices combined'!$G82)))),2)</f>
        <v>19.510000000000002</v>
      </c>
      <c r="BP82" s="2">
        <f>ROUND(IF($B82="Annuity",SUMIFS('Annuity Prices'!BS:BS,'Annuity Prices'!$B:$B,$D82,'Annuity Prices'!$E:$E,$G82),IF($B82="RAB Short",SUMIFS('RAB Prices Short'!BS:BS,'RAB Prices Short'!$B:$B,'All Prices combined'!$D82,'RAB Prices Short'!$E:$E,'All Prices combined'!$G82),IF($B82="RAB Long",SUMIFS('RAB Prices Long'!BS:BS,'RAB Prices Long'!$B:$B,'All Prices combined'!$D82,'RAB Prices Long'!$E:$E,'All Prices combined'!$G82)))),2)</f>
        <v>20</v>
      </c>
      <c r="BQ82" s="2">
        <f>ROUND(IF($B82="Annuity",SUMIFS('Annuity Prices'!BT:BT,'Annuity Prices'!$B:$B,$D82,'Annuity Prices'!$E:$E,$G82),IF($B82="RAB Short",SUMIFS('RAB Prices Short'!BT:BT,'RAB Prices Short'!$B:$B,'All Prices combined'!$D82,'RAB Prices Short'!$E:$E,'All Prices combined'!$G82),IF($B82="RAB Long",SUMIFS('RAB Prices Long'!BT:BT,'RAB Prices Long'!$B:$B,'All Prices combined'!$D82,'RAB Prices Long'!$E:$E,'All Prices combined'!$G82)))),2)</f>
        <v>20.5</v>
      </c>
      <c r="BR82" s="2">
        <f>ROUND(IF($B82="Annuity",SUMIFS('Annuity Prices'!BU:BU,'Annuity Prices'!$B:$B,$D82,'Annuity Prices'!$E:$E,$G82),IF($B82="RAB Short",SUMIFS('RAB Prices Short'!BU:BU,'RAB Prices Short'!$B:$B,'All Prices combined'!$D82,'RAB Prices Short'!$E:$E,'All Prices combined'!$G82),IF($B82="RAB Long",SUMIFS('RAB Prices Long'!BU:BU,'RAB Prices Long'!$B:$B,'All Prices combined'!$D82,'RAB Prices Long'!$E:$E,'All Prices combined'!$G82)))),2)</f>
        <v>20.99</v>
      </c>
      <c r="BS82" s="2">
        <f>ROUND(IF($B82="Annuity",SUMIFS('Annuity Prices'!BV:BV,'Annuity Prices'!$B:$B,$D82,'Annuity Prices'!$E:$E,$G82),IF($B82="RAB Short",SUMIFS('RAB Prices Short'!BV:BV,'RAB Prices Short'!$B:$B,'All Prices combined'!$D82,'RAB Prices Short'!$E:$E,'All Prices combined'!$G82),IF($B82="RAB Long",SUMIFS('RAB Prices Long'!BV:BV,'RAB Prices Long'!$B:$B,'All Prices combined'!$D82,'RAB Prices Long'!$E:$E,'All Prices combined'!$G82)))),2)</f>
        <v>21.51</v>
      </c>
      <c r="BT82" s="2">
        <f>ROUND(IF($B82="Annuity",SUMIFS('Annuity Prices'!BW:BW,'Annuity Prices'!$B:$B,$D82,'Annuity Prices'!$E:$E,$G82),IF($B82="RAB Short",SUMIFS('RAB Prices Short'!BW:BW,'RAB Prices Short'!$B:$B,'All Prices combined'!$D82,'RAB Prices Short'!$E:$E,'All Prices combined'!$G82),IF($B82="RAB Long",SUMIFS('RAB Prices Long'!BW:BW,'RAB Prices Long'!$B:$B,'All Prices combined'!$D82,'RAB Prices Long'!$E:$E,'All Prices combined'!$G82)))),2)</f>
        <v>22.05</v>
      </c>
      <c r="BU82" s="2">
        <f>ROUND(IF($B82="Annuity",SUMIFS('Annuity Prices'!BX:BX,'Annuity Prices'!$B:$B,$D82,'Annuity Prices'!$E:$E,$G82),IF($B82="RAB Short",SUMIFS('RAB Prices Short'!BX:BX,'RAB Prices Short'!$B:$B,'All Prices combined'!$D82,'RAB Prices Short'!$E:$E,'All Prices combined'!$G82),IF($B82="RAB Long",SUMIFS('RAB Prices Long'!BX:BX,'RAB Prices Long'!$B:$B,'All Prices combined'!$D82,'RAB Prices Long'!$E:$E,'All Prices combined'!$G82)))),2)</f>
        <v>22.6</v>
      </c>
    </row>
    <row r="83" spans="2:73" x14ac:dyDescent="0.25">
      <c r="B83" t="s">
        <v>37</v>
      </c>
      <c r="C83" s="1">
        <v>16</v>
      </c>
      <c r="D83" s="1" t="s">
        <v>175</v>
      </c>
      <c r="E83" s="1" t="s">
        <v>173</v>
      </c>
      <c r="F83" s="1"/>
      <c r="G83" s="1" t="s">
        <v>40</v>
      </c>
      <c r="H83" s="1"/>
      <c r="I83" s="2">
        <f>ROUND(IF($B83="Annuity",SUMIFS('Annuity Prices'!L:L,'Annuity Prices'!$B:$B,$D83,'Annuity Prices'!$E:$E,$G83),IF($B83="RAB Short",SUMIFS('RAB Prices Short'!L:L,'RAB Prices Short'!$B:$B,'All Prices combined'!$D83,'RAB Prices Short'!$E:$E,'All Prices combined'!$G83),IF($B83="RAB Long",SUMIFS('RAB Prices Long'!L:L,'RAB Prices Long'!$B:$B,'All Prices combined'!$D83,'RAB Prices Long'!$E:$E,'All Prices combined'!$G83)))),2)</f>
        <v>1.94</v>
      </c>
      <c r="J83" s="2">
        <f>ROUND(IF($B83="Annuity",SUMIFS('Annuity Prices'!M:M,'Annuity Prices'!$B:$B,$D83,'Annuity Prices'!$E:$E,$G83),IF($B83="RAB Short",SUMIFS('RAB Prices Short'!M:M,'RAB Prices Short'!$B:$B,'All Prices combined'!$D83,'RAB Prices Short'!$E:$E,'All Prices combined'!$G83),IF($B83="RAB Long",SUMIFS('RAB Prices Long'!M:M,'RAB Prices Long'!$B:$B,'All Prices combined'!$D83,'RAB Prices Long'!$E:$E,'All Prices combined'!$G83)))),2)</f>
        <v>2</v>
      </c>
      <c r="K83" s="2">
        <f>ROUND(IF($B83="Annuity",SUMIFS('Annuity Prices'!N:N,'Annuity Prices'!$B:$B,$D83,'Annuity Prices'!$E:$E,$G83),IF($B83="RAB Short",SUMIFS('RAB Prices Short'!N:N,'RAB Prices Short'!$B:$B,'All Prices combined'!$D83,'RAB Prices Short'!$E:$E,'All Prices combined'!$G83),IF($B83="RAB Long",SUMIFS('RAB Prices Long'!N:N,'RAB Prices Long'!$B:$B,'All Prices combined'!$D83,'RAB Prices Long'!$E:$E,'All Prices combined'!$G83)))),2)</f>
        <v>2.0499999999999998</v>
      </c>
      <c r="L83" s="2">
        <f>ROUND(IF($B83="Annuity",SUMIFS('Annuity Prices'!O:O,'Annuity Prices'!$B:$B,$D83,'Annuity Prices'!$E:$E,$G83),IF($B83="RAB Short",SUMIFS('RAB Prices Short'!O:O,'RAB Prices Short'!$B:$B,'All Prices combined'!$D83,'RAB Prices Short'!$E:$E,'All Prices combined'!$G83),IF($B83="RAB Long",SUMIFS('RAB Prices Long'!O:O,'RAB Prices Long'!$B:$B,'All Prices combined'!$D83,'RAB Prices Long'!$E:$E,'All Prices combined'!$G83)))),2)</f>
        <v>2.11</v>
      </c>
      <c r="M83" s="2">
        <f>ROUND(IF($B83="Annuity",SUMIFS('Annuity Prices'!P:P,'Annuity Prices'!$B:$B,$D83,'Annuity Prices'!$E:$E,$G83),IF($B83="RAB Short",SUMIFS('RAB Prices Short'!P:P,'RAB Prices Short'!$B:$B,'All Prices combined'!$D83,'RAB Prices Short'!$E:$E,'All Prices combined'!$G83),IF($B83="RAB Long",SUMIFS('RAB Prices Long'!P:P,'RAB Prices Long'!$B:$B,'All Prices combined'!$D83,'RAB Prices Long'!$E:$E,'All Prices combined'!$G83)))),2)</f>
        <v>2.15</v>
      </c>
      <c r="N83" s="2">
        <f>ROUND(IF($B83="Annuity",SUMIFS('Annuity Prices'!Q:Q,'Annuity Prices'!$B:$B,$D83,'Annuity Prices'!$E:$E,$G83),IF($B83="RAB Short",SUMIFS('RAB Prices Short'!Q:Q,'RAB Prices Short'!$B:$B,'All Prices combined'!$D83,'RAB Prices Short'!$E:$E,'All Prices combined'!$G83),IF($B83="RAB Long",SUMIFS('RAB Prices Long'!Q:Q,'RAB Prices Long'!$B:$B,'All Prices combined'!$D83,'RAB Prices Long'!$E:$E,'All Prices combined'!$G83)))),2)</f>
        <v>2.2000000000000002</v>
      </c>
      <c r="O83" s="2">
        <f>ROUND(IF($B83="Annuity",SUMIFS('Annuity Prices'!R:R,'Annuity Prices'!$B:$B,$D83,'Annuity Prices'!$E:$E,$G83),IF($B83="RAB Short",SUMIFS('RAB Prices Short'!R:R,'RAB Prices Short'!$B:$B,'All Prices combined'!$D83,'RAB Prices Short'!$E:$E,'All Prices combined'!$G83),IF($B83="RAB Long",SUMIFS('RAB Prices Long'!R:R,'RAB Prices Long'!$B:$B,'All Prices combined'!$D83,'RAB Prices Long'!$E:$E,'All Prices combined'!$G83)))),2)</f>
        <v>2.2599999999999998</v>
      </c>
      <c r="P83" s="2">
        <f>ROUND(IF($B83="Annuity",SUMIFS('Annuity Prices'!S:S,'Annuity Prices'!$B:$B,$D83,'Annuity Prices'!$E:$E,$G83),IF($B83="RAB Short",SUMIFS('RAB Prices Short'!S:S,'RAB Prices Short'!$B:$B,'All Prices combined'!$D83,'RAB Prices Short'!$E:$E,'All Prices combined'!$G83),IF($B83="RAB Long",SUMIFS('RAB Prices Long'!S:S,'RAB Prices Long'!$B:$B,'All Prices combined'!$D83,'RAB Prices Long'!$E:$E,'All Prices combined'!$G83)))),2)</f>
        <v>2.31</v>
      </c>
      <c r="Q83" s="2">
        <f>ROUND(IF($B83="Annuity",SUMIFS('Annuity Prices'!T:T,'Annuity Prices'!$B:$B,$D83,'Annuity Prices'!$E:$E,$G83),IF($B83="RAB Short",SUMIFS('RAB Prices Short'!T:T,'RAB Prices Short'!$B:$B,'All Prices combined'!$D83,'RAB Prices Short'!$E:$E,'All Prices combined'!$G83),IF($B83="RAB Long",SUMIFS('RAB Prices Long'!T:T,'RAB Prices Long'!$B:$B,'All Prices combined'!$D83,'RAB Prices Long'!$E:$E,'All Prices combined'!$G83)))),2)</f>
        <v>2.36</v>
      </c>
      <c r="R83" s="2">
        <f>ROUND(IF($B83="Annuity",SUMIFS('Annuity Prices'!U:U,'Annuity Prices'!$B:$B,$D83,'Annuity Prices'!$E:$E,$G83),IF($B83="RAB Short",SUMIFS('RAB Prices Short'!U:U,'RAB Prices Short'!$B:$B,'All Prices combined'!$D83,'RAB Prices Short'!$E:$E,'All Prices combined'!$G83),IF($B83="RAB Long",SUMIFS('RAB Prices Long'!U:U,'RAB Prices Long'!$B:$B,'All Prices combined'!$D83,'RAB Prices Long'!$E:$E,'All Prices combined'!$G83)))),2)</f>
        <v>2.42</v>
      </c>
      <c r="S83" s="2">
        <f>ROUND(IF($B83="Annuity",SUMIFS('Annuity Prices'!V:V,'Annuity Prices'!$B:$B,$D83,'Annuity Prices'!$E:$E,$G83),IF($B83="RAB Short",SUMIFS('RAB Prices Short'!V:V,'RAB Prices Short'!$B:$B,'All Prices combined'!$D83,'RAB Prices Short'!$E:$E,'All Prices combined'!$G83),IF($B83="RAB Long",SUMIFS('RAB Prices Long'!V:V,'RAB Prices Long'!$B:$B,'All Prices combined'!$D83,'RAB Prices Long'!$E:$E,'All Prices combined'!$G83)))),2)</f>
        <v>2.48</v>
      </c>
      <c r="T83" s="2">
        <f>ROUND(IF($B83="Annuity",SUMIFS('Annuity Prices'!W:W,'Annuity Prices'!$B:$B,$D83,'Annuity Prices'!$E:$E,$G83),IF($B83="RAB Short",SUMIFS('RAB Prices Short'!W:W,'RAB Prices Short'!$B:$B,'All Prices combined'!$D83,'RAB Prices Short'!$E:$E,'All Prices combined'!$G83),IF($B83="RAB Long",SUMIFS('RAB Prices Long'!W:W,'RAB Prices Long'!$B:$B,'All Prices combined'!$D83,'RAB Prices Long'!$E:$E,'All Prices combined'!$G83)))),2)</f>
        <v>2.54</v>
      </c>
      <c r="U83" s="2">
        <f>ROUND(IF($B83="Annuity",SUMIFS('Annuity Prices'!X:X,'Annuity Prices'!$B:$B,$D83,'Annuity Prices'!$E:$E,$G83),IF($B83="RAB Short",SUMIFS('RAB Prices Short'!X:X,'RAB Prices Short'!$B:$B,'All Prices combined'!$D83,'RAB Prices Short'!$E:$E,'All Prices combined'!$G83),IF($B83="RAB Long",SUMIFS('RAB Prices Long'!X:X,'RAB Prices Long'!$B:$B,'All Prices combined'!$D83,'RAB Prices Long'!$E:$E,'All Prices combined'!$G83)))),2)</f>
        <v>2.59</v>
      </c>
      <c r="V83" s="2">
        <f>ROUND(IF($B83="Annuity",SUMIFS('Annuity Prices'!Y:Y,'Annuity Prices'!$B:$B,$D83,'Annuity Prices'!$E:$E,$G83),IF($B83="RAB Short",SUMIFS('RAB Prices Short'!Y:Y,'RAB Prices Short'!$B:$B,'All Prices combined'!$D83,'RAB Prices Short'!$E:$E,'All Prices combined'!$G83),IF($B83="RAB Long",SUMIFS('RAB Prices Long'!Y:Y,'RAB Prices Long'!$B:$B,'All Prices combined'!$D83,'RAB Prices Long'!$E:$E,'All Prices combined'!$G83)))),2)</f>
        <v>2.66</v>
      </c>
      <c r="W83" s="2">
        <f>ROUND(IF($B83="Annuity",SUMIFS('Annuity Prices'!Z:Z,'Annuity Prices'!$B:$B,$D83,'Annuity Prices'!$E:$E,$G83),IF($B83="RAB Short",SUMIFS('RAB Prices Short'!Z:Z,'RAB Prices Short'!$B:$B,'All Prices combined'!$D83,'RAB Prices Short'!$E:$E,'All Prices combined'!$G83),IF($B83="RAB Long",SUMIFS('RAB Prices Long'!Z:Z,'RAB Prices Long'!$B:$B,'All Prices combined'!$D83,'RAB Prices Long'!$E:$E,'All Prices combined'!$G83)))),2)</f>
        <v>2.72</v>
      </c>
      <c r="X83" s="2">
        <f>ROUND(IF($B83="Annuity",SUMIFS('Annuity Prices'!AA:AA,'Annuity Prices'!$B:$B,$D83,'Annuity Prices'!$E:$E,$G83),IF($B83="RAB Short",SUMIFS('RAB Prices Short'!AA:AA,'RAB Prices Short'!$B:$B,'All Prices combined'!$D83,'RAB Prices Short'!$E:$E,'All Prices combined'!$G83),IF($B83="RAB Long",SUMIFS('RAB Prices Long'!AA:AA,'RAB Prices Long'!$B:$B,'All Prices combined'!$D83,'RAB Prices Long'!$E:$E,'All Prices combined'!$G83)))),2)</f>
        <v>2.79</v>
      </c>
      <c r="Y83" s="2">
        <f>ROUND(IF($B83="Annuity",SUMIFS('Annuity Prices'!AB:AB,'Annuity Prices'!$B:$B,$D83,'Annuity Prices'!$E:$E,$G83),IF($B83="RAB Short",SUMIFS('RAB Prices Short'!AB:AB,'RAB Prices Short'!$B:$B,'All Prices combined'!$D83,'RAB Prices Short'!$E:$E,'All Prices combined'!$G83),IF($B83="RAB Long",SUMIFS('RAB Prices Long'!AB:AB,'RAB Prices Long'!$B:$B,'All Prices combined'!$D83,'RAB Prices Long'!$E:$E,'All Prices combined'!$G83)))),2)</f>
        <v>2.85</v>
      </c>
      <c r="Z83" s="2">
        <f>ROUND(IF($B83="Annuity",SUMIFS('Annuity Prices'!AC:AC,'Annuity Prices'!$B:$B,$D83,'Annuity Prices'!$E:$E,$G83),IF($B83="RAB Short",SUMIFS('RAB Prices Short'!AC:AC,'RAB Prices Short'!$B:$B,'All Prices combined'!$D83,'RAB Prices Short'!$E:$E,'All Prices combined'!$G83),IF($B83="RAB Long",SUMIFS('RAB Prices Long'!AC:AC,'RAB Prices Long'!$B:$B,'All Prices combined'!$D83,'RAB Prices Long'!$E:$E,'All Prices combined'!$G83)))),2)</f>
        <v>2.92</v>
      </c>
      <c r="AA83" s="2">
        <f>ROUND(IF($B83="Annuity",SUMIFS('Annuity Prices'!AD:AD,'Annuity Prices'!$B:$B,$D83,'Annuity Prices'!$E:$E,$G83),IF($B83="RAB Short",SUMIFS('RAB Prices Short'!AD:AD,'RAB Prices Short'!$B:$B,'All Prices combined'!$D83,'RAB Prices Short'!$E:$E,'All Prices combined'!$G83),IF($B83="RAB Long",SUMIFS('RAB Prices Long'!AD:AD,'RAB Prices Long'!$B:$B,'All Prices combined'!$D83,'RAB Prices Long'!$E:$E,'All Prices combined'!$G83)))),2)</f>
        <v>2.99</v>
      </c>
      <c r="AB83" s="2">
        <f>ROUND(IF($B83="Annuity",SUMIFS('Annuity Prices'!AE:AE,'Annuity Prices'!$B:$B,$D83,'Annuity Prices'!$E:$E,$G83),IF($B83="RAB Short",SUMIFS('RAB Prices Short'!AE:AE,'RAB Prices Short'!$B:$B,'All Prices combined'!$D83,'RAB Prices Short'!$E:$E,'All Prices combined'!$G83),IF($B83="RAB Long",SUMIFS('RAB Prices Long'!AE:AE,'RAB Prices Long'!$B:$B,'All Prices combined'!$D83,'RAB Prices Long'!$E:$E,'All Prices combined'!$G83)))),2)</f>
        <v>3.07</v>
      </c>
      <c r="AC83" s="2">
        <f>ROUND(IF($B83="Annuity",SUMIFS('Annuity Prices'!AF:AF,'Annuity Prices'!$B:$B,$D83,'Annuity Prices'!$E:$E,$G83),IF($B83="RAB Short",SUMIFS('RAB Prices Short'!AF:AF,'RAB Prices Short'!$B:$B,'All Prices combined'!$D83,'RAB Prices Short'!$E:$E,'All Prices combined'!$G83),IF($B83="RAB Long",SUMIFS('RAB Prices Long'!AF:AF,'RAB Prices Long'!$B:$B,'All Prices combined'!$D83,'RAB Prices Long'!$E:$E,'All Prices combined'!$G83)))),2)</f>
        <v>3.13</v>
      </c>
      <c r="AD83" s="2">
        <f>ROUND(IF($B83="Annuity",SUMIFS('Annuity Prices'!AG:AG,'Annuity Prices'!$B:$B,$D83,'Annuity Prices'!$E:$E,$G83),IF($B83="RAB Short",SUMIFS('RAB Prices Short'!AG:AG,'RAB Prices Short'!$B:$B,'All Prices combined'!$D83,'RAB Prices Short'!$E:$E,'All Prices combined'!$G83),IF($B83="RAB Long",SUMIFS('RAB Prices Long'!AG:AG,'RAB Prices Long'!$B:$B,'All Prices combined'!$D83,'RAB Prices Long'!$E:$E,'All Prices combined'!$G83)))),2)</f>
        <v>3.21</v>
      </c>
      <c r="AE83" s="2">
        <f>ROUND(IF($B83="Annuity",SUMIFS('Annuity Prices'!AH:AH,'Annuity Prices'!$B:$B,$D83,'Annuity Prices'!$E:$E,$G83),IF($B83="RAB Short",SUMIFS('RAB Prices Short'!AH:AH,'RAB Prices Short'!$B:$B,'All Prices combined'!$D83,'RAB Prices Short'!$E:$E,'All Prices combined'!$G83),IF($B83="RAB Long",SUMIFS('RAB Prices Long'!AH:AH,'RAB Prices Long'!$B:$B,'All Prices combined'!$D83,'RAB Prices Long'!$E:$E,'All Prices combined'!$G83)))),2)</f>
        <v>3.29</v>
      </c>
      <c r="AF83" s="2">
        <f>ROUND(IF($B83="Annuity",SUMIFS('Annuity Prices'!AI:AI,'Annuity Prices'!$B:$B,$D83,'Annuity Prices'!$E:$E,$G83),IF($B83="RAB Short",SUMIFS('RAB Prices Short'!AI:AI,'RAB Prices Short'!$B:$B,'All Prices combined'!$D83,'RAB Prices Short'!$E:$E,'All Prices combined'!$G83),IF($B83="RAB Long",SUMIFS('RAB Prices Long'!AI:AI,'RAB Prices Long'!$B:$B,'All Prices combined'!$D83,'RAB Prices Long'!$E:$E,'All Prices combined'!$G83)))),2)</f>
        <v>3.37</v>
      </c>
      <c r="AG83" s="2">
        <f>ROUND(IF($B83="Annuity",SUMIFS('Annuity Prices'!AJ:AJ,'Annuity Prices'!$B:$B,$D83,'Annuity Prices'!$E:$E,$G83),IF($B83="RAB Short",SUMIFS('RAB Prices Short'!AJ:AJ,'RAB Prices Short'!$B:$B,'All Prices combined'!$D83,'RAB Prices Short'!$E:$E,'All Prices combined'!$G83),IF($B83="RAB Long",SUMIFS('RAB Prices Long'!AJ:AJ,'RAB Prices Long'!$B:$B,'All Prices combined'!$D83,'RAB Prices Long'!$E:$E,'All Prices combined'!$G83)))),2)</f>
        <v>3.44</v>
      </c>
      <c r="AH83" s="2">
        <f>ROUND(IF($B83="Annuity",SUMIFS('Annuity Prices'!AK:AK,'Annuity Prices'!$B:$B,$D83,'Annuity Prices'!$E:$E,$G83),IF($B83="RAB Short",SUMIFS('RAB Prices Short'!AK:AK,'RAB Prices Short'!$B:$B,'All Prices combined'!$D83,'RAB Prices Short'!$E:$E,'All Prices combined'!$G83),IF($B83="RAB Long",SUMIFS('RAB Prices Long'!AK:AK,'RAB Prices Long'!$B:$B,'All Prices combined'!$D83,'RAB Prices Long'!$E:$E,'All Prices combined'!$G83)))),2)</f>
        <v>3.52</v>
      </c>
      <c r="AI83" s="2">
        <f>ROUND(IF($B83="Annuity",SUMIFS('Annuity Prices'!AL:AL,'Annuity Prices'!$B:$B,$D83,'Annuity Prices'!$E:$E,$G83),IF($B83="RAB Short",SUMIFS('RAB Prices Short'!AL:AL,'RAB Prices Short'!$B:$B,'All Prices combined'!$D83,'RAB Prices Short'!$E:$E,'All Prices combined'!$G83),IF($B83="RAB Long",SUMIFS('RAB Prices Long'!AL:AL,'RAB Prices Long'!$B:$B,'All Prices combined'!$D83,'RAB Prices Long'!$E:$E,'All Prices combined'!$G83)))),2)</f>
        <v>3.61</v>
      </c>
      <c r="AJ83" s="2">
        <f>ROUND(IF($B83="Annuity",SUMIFS('Annuity Prices'!AM:AM,'Annuity Prices'!$B:$B,$D83,'Annuity Prices'!$E:$E,$G83),IF($B83="RAB Short",SUMIFS('RAB Prices Short'!AM:AM,'RAB Prices Short'!$B:$B,'All Prices combined'!$D83,'RAB Prices Short'!$E:$E,'All Prices combined'!$G83),IF($B83="RAB Long",SUMIFS('RAB Prices Long'!AM:AM,'RAB Prices Long'!$B:$B,'All Prices combined'!$D83,'RAB Prices Long'!$E:$E,'All Prices combined'!$G83)))),2)</f>
        <v>3.7</v>
      </c>
      <c r="AK83" s="2">
        <f>ROUND(IF($B83="Annuity",SUMIFS('Annuity Prices'!AN:AN,'Annuity Prices'!$B:$B,$D83,'Annuity Prices'!$E:$E,$G83),IF($B83="RAB Short",SUMIFS('RAB Prices Short'!AN:AN,'RAB Prices Short'!$B:$B,'All Prices combined'!$D83,'RAB Prices Short'!$E:$E,'All Prices combined'!$G83),IF($B83="RAB Long",SUMIFS('RAB Prices Long'!AN:AN,'RAB Prices Long'!$B:$B,'All Prices combined'!$D83,'RAB Prices Long'!$E:$E,'All Prices combined'!$G83)))),2)</f>
        <v>3.77</v>
      </c>
      <c r="AL83" s="2">
        <f>ROUND(IF($B83="Annuity",SUMIFS('Annuity Prices'!AO:AO,'Annuity Prices'!$B:$B,$D83,'Annuity Prices'!$E:$E,$G83),IF($B83="RAB Short",SUMIFS('RAB Prices Short'!AO:AO,'RAB Prices Short'!$B:$B,'All Prices combined'!$D83,'RAB Prices Short'!$E:$E,'All Prices combined'!$G83),IF($B83="RAB Long",SUMIFS('RAB Prices Long'!AO:AO,'RAB Prices Long'!$B:$B,'All Prices combined'!$D83,'RAB Prices Long'!$E:$E,'All Prices combined'!$G83)))),2)</f>
        <v>3.87</v>
      </c>
      <c r="AM83" s="2">
        <f>ROUND(IF($B83="Annuity",SUMIFS('Annuity Prices'!AP:AP,'Annuity Prices'!$B:$B,$D83,'Annuity Prices'!$E:$E,$G83),IF($B83="RAB Short",SUMIFS('RAB Prices Short'!AP:AP,'RAB Prices Short'!$B:$B,'All Prices combined'!$D83,'RAB Prices Short'!$E:$E,'All Prices combined'!$G83),IF($B83="RAB Long",SUMIFS('RAB Prices Long'!AP:AP,'RAB Prices Long'!$B:$B,'All Prices combined'!$D83,'RAB Prices Long'!$E:$E,'All Prices combined'!$G83)))),2)</f>
        <v>3.96</v>
      </c>
      <c r="AN83" s="2">
        <f>ROUND(IF($B83="Annuity",SUMIFS('Annuity Prices'!AQ:AQ,'Annuity Prices'!$B:$B,$D83,'Annuity Prices'!$E:$E,$G83),IF($B83="RAB Short",SUMIFS('RAB Prices Short'!AQ:AQ,'RAB Prices Short'!$B:$B,'All Prices combined'!$D83,'RAB Prices Short'!$E:$E,'All Prices combined'!$G83),IF($B83="RAB Long",SUMIFS('RAB Prices Long'!AQ:AQ,'RAB Prices Long'!$B:$B,'All Prices combined'!$D83,'RAB Prices Long'!$E:$E,'All Prices combined'!$G83)))),2)</f>
        <v>4.0599999999999996</v>
      </c>
      <c r="AO83" s="2">
        <f>ROUND(IF($B83="Annuity",SUMIFS('Annuity Prices'!AR:AR,'Annuity Prices'!$B:$B,$D83,'Annuity Prices'!$E:$E,$G83),IF($B83="RAB Short",SUMIFS('RAB Prices Short'!AR:AR,'RAB Prices Short'!$B:$B,'All Prices combined'!$D83,'RAB Prices Short'!$E:$E,'All Prices combined'!$G83),IF($B83="RAB Long",SUMIFS('RAB Prices Long'!AR:AR,'RAB Prices Long'!$B:$B,'All Prices combined'!$D83,'RAB Prices Long'!$E:$E,'All Prices combined'!$G83)))),2)</f>
        <v>0.9</v>
      </c>
      <c r="AP83" s="2">
        <f>ROUND(IF($B83="Annuity",SUMIFS('Annuity Prices'!AS:AS,'Annuity Prices'!$B:$B,$D83,'Annuity Prices'!$E:$E,$G83),IF($B83="RAB Short",SUMIFS('RAB Prices Short'!AS:AS,'RAB Prices Short'!$B:$B,'All Prices combined'!$D83,'RAB Prices Short'!$E:$E,'All Prices combined'!$G83),IF($B83="RAB Long",SUMIFS('RAB Prices Long'!AS:AS,'RAB Prices Long'!$B:$B,'All Prices combined'!$D83,'RAB Prices Long'!$E:$E,'All Prices combined'!$G83)))),2)</f>
        <v>0.93</v>
      </c>
      <c r="AQ83" s="2">
        <f>ROUND(IF($B83="Annuity",SUMIFS('Annuity Prices'!AT:AT,'Annuity Prices'!$B:$B,$D83,'Annuity Prices'!$E:$E,$G83),IF($B83="RAB Short",SUMIFS('RAB Prices Short'!AT:AT,'RAB Prices Short'!$B:$B,'All Prices combined'!$D83,'RAB Prices Short'!$E:$E,'All Prices combined'!$G83),IF($B83="RAB Long",SUMIFS('RAB Prices Long'!AT:AT,'RAB Prices Long'!$B:$B,'All Prices combined'!$D83,'RAB Prices Long'!$E:$E,'All Prices combined'!$G83)))),2)</f>
        <v>2</v>
      </c>
      <c r="AR83" s="2">
        <f>ROUND(IF($B83="Annuity",SUMIFS('Annuity Prices'!AU:AU,'Annuity Prices'!$B:$B,$D83,'Annuity Prices'!$E:$E,$G83),IF($B83="RAB Short",SUMIFS('RAB Prices Short'!AU:AU,'RAB Prices Short'!$B:$B,'All Prices combined'!$D83,'RAB Prices Short'!$E:$E,'All Prices combined'!$G83),IF($B83="RAB Long",SUMIFS('RAB Prices Long'!AU:AU,'RAB Prices Long'!$B:$B,'All Prices combined'!$D83,'RAB Prices Long'!$E:$E,'All Prices combined'!$G83)))),2)</f>
        <v>2.0499999999999998</v>
      </c>
      <c r="AS83" s="2">
        <f>ROUND(IF($B83="Annuity",SUMIFS('Annuity Prices'!AV:AV,'Annuity Prices'!$B:$B,$D83,'Annuity Prices'!$E:$E,$G83),IF($B83="RAB Short",SUMIFS('RAB Prices Short'!AV:AV,'RAB Prices Short'!$B:$B,'All Prices combined'!$D83,'RAB Prices Short'!$E:$E,'All Prices combined'!$G83),IF($B83="RAB Long",SUMIFS('RAB Prices Long'!AV:AV,'RAB Prices Long'!$B:$B,'All Prices combined'!$D83,'RAB Prices Long'!$E:$E,'All Prices combined'!$G83)))),2)</f>
        <v>2.11</v>
      </c>
      <c r="AT83" s="2">
        <f>ROUND(IF($B83="Annuity",SUMIFS('Annuity Prices'!AW:AW,'Annuity Prices'!$B:$B,$D83,'Annuity Prices'!$E:$E,$G83),IF($B83="RAB Short",SUMIFS('RAB Prices Short'!AW:AW,'RAB Prices Short'!$B:$B,'All Prices combined'!$D83,'RAB Prices Short'!$E:$E,'All Prices combined'!$G83),IF($B83="RAB Long",SUMIFS('RAB Prices Long'!AW:AW,'RAB Prices Long'!$B:$B,'All Prices combined'!$D83,'RAB Prices Long'!$E:$E,'All Prices combined'!$G83)))),2)</f>
        <v>2.15</v>
      </c>
      <c r="AU83" s="2">
        <f>ROUND(IF($B83="Annuity",SUMIFS('Annuity Prices'!AX:AX,'Annuity Prices'!$B:$B,$D83,'Annuity Prices'!$E:$E,$G83),IF($B83="RAB Short",SUMIFS('RAB Prices Short'!AX:AX,'RAB Prices Short'!$B:$B,'All Prices combined'!$D83,'RAB Prices Short'!$E:$E,'All Prices combined'!$G83),IF($B83="RAB Long",SUMIFS('RAB Prices Long'!AX:AX,'RAB Prices Long'!$B:$B,'All Prices combined'!$D83,'RAB Prices Long'!$E:$E,'All Prices combined'!$G83)))),2)</f>
        <v>2.2000000000000002</v>
      </c>
      <c r="AV83" s="2">
        <f>ROUND(IF($B83="Annuity",SUMIFS('Annuity Prices'!AY:AY,'Annuity Prices'!$B:$B,$D83,'Annuity Prices'!$E:$E,$G83),IF($B83="RAB Short",SUMIFS('RAB Prices Short'!AY:AY,'RAB Prices Short'!$B:$B,'All Prices combined'!$D83,'RAB Prices Short'!$E:$E,'All Prices combined'!$G83),IF($B83="RAB Long",SUMIFS('RAB Prices Long'!AY:AY,'RAB Prices Long'!$B:$B,'All Prices combined'!$D83,'RAB Prices Long'!$E:$E,'All Prices combined'!$G83)))),2)</f>
        <v>2.2599999999999998</v>
      </c>
      <c r="AW83" s="2">
        <f>ROUND(IF($B83="Annuity",SUMIFS('Annuity Prices'!AZ:AZ,'Annuity Prices'!$B:$B,$D83,'Annuity Prices'!$E:$E,$G83),IF($B83="RAB Short",SUMIFS('RAB Prices Short'!AZ:AZ,'RAB Prices Short'!$B:$B,'All Prices combined'!$D83,'RAB Prices Short'!$E:$E,'All Prices combined'!$G83),IF($B83="RAB Long",SUMIFS('RAB Prices Long'!AZ:AZ,'RAB Prices Long'!$B:$B,'All Prices combined'!$D83,'RAB Prices Long'!$E:$E,'All Prices combined'!$G83)))),2)</f>
        <v>2.31</v>
      </c>
      <c r="AX83" s="2">
        <f>ROUND(IF($B83="Annuity",SUMIFS('Annuity Prices'!BA:BA,'Annuity Prices'!$B:$B,$D83,'Annuity Prices'!$E:$E,$G83),IF($B83="RAB Short",SUMIFS('RAB Prices Short'!BA:BA,'RAB Prices Short'!$B:$B,'All Prices combined'!$D83,'RAB Prices Short'!$E:$E,'All Prices combined'!$G83),IF($B83="RAB Long",SUMIFS('RAB Prices Long'!BA:BA,'RAB Prices Long'!$B:$B,'All Prices combined'!$D83,'RAB Prices Long'!$E:$E,'All Prices combined'!$G83)))),2)</f>
        <v>2.36</v>
      </c>
      <c r="AY83" s="2">
        <f>ROUND(IF($B83="Annuity",SUMIFS('Annuity Prices'!BB:BB,'Annuity Prices'!$B:$B,$D83,'Annuity Prices'!$E:$E,$G83),IF($B83="RAB Short",SUMIFS('RAB Prices Short'!BB:BB,'RAB Prices Short'!$B:$B,'All Prices combined'!$D83,'RAB Prices Short'!$E:$E,'All Prices combined'!$G83),IF($B83="RAB Long",SUMIFS('RAB Prices Long'!BB:BB,'RAB Prices Long'!$B:$B,'All Prices combined'!$D83,'RAB Prices Long'!$E:$E,'All Prices combined'!$G83)))),2)</f>
        <v>2.42</v>
      </c>
      <c r="AZ83" s="2">
        <f>ROUND(IF($B83="Annuity",SUMIFS('Annuity Prices'!BC:BC,'Annuity Prices'!$B:$B,$D83,'Annuity Prices'!$E:$E,$G83),IF($B83="RAB Short",SUMIFS('RAB Prices Short'!BC:BC,'RAB Prices Short'!$B:$B,'All Prices combined'!$D83,'RAB Prices Short'!$E:$E,'All Prices combined'!$G83),IF($B83="RAB Long",SUMIFS('RAB Prices Long'!BC:BC,'RAB Prices Long'!$B:$B,'All Prices combined'!$D83,'RAB Prices Long'!$E:$E,'All Prices combined'!$G83)))),2)</f>
        <v>2.48</v>
      </c>
      <c r="BA83" s="2">
        <f>ROUND(IF($B83="Annuity",SUMIFS('Annuity Prices'!BD:BD,'Annuity Prices'!$B:$B,$D83,'Annuity Prices'!$E:$E,$G83),IF($B83="RAB Short",SUMIFS('RAB Prices Short'!BD:BD,'RAB Prices Short'!$B:$B,'All Prices combined'!$D83,'RAB Prices Short'!$E:$E,'All Prices combined'!$G83),IF($B83="RAB Long",SUMIFS('RAB Prices Long'!BD:BD,'RAB Prices Long'!$B:$B,'All Prices combined'!$D83,'RAB Prices Long'!$E:$E,'All Prices combined'!$G83)))),2)</f>
        <v>2.54</v>
      </c>
      <c r="BB83" s="2">
        <f>ROUND(IF($B83="Annuity",SUMIFS('Annuity Prices'!BE:BE,'Annuity Prices'!$B:$B,$D83,'Annuity Prices'!$E:$E,$G83),IF($B83="RAB Short",SUMIFS('RAB Prices Short'!BE:BE,'RAB Prices Short'!$B:$B,'All Prices combined'!$D83,'RAB Prices Short'!$E:$E,'All Prices combined'!$G83),IF($B83="RAB Long",SUMIFS('RAB Prices Long'!BE:BE,'RAB Prices Long'!$B:$B,'All Prices combined'!$D83,'RAB Prices Long'!$E:$E,'All Prices combined'!$G83)))),2)</f>
        <v>2.59</v>
      </c>
      <c r="BC83" s="2">
        <f>ROUND(IF($B83="Annuity",SUMIFS('Annuity Prices'!BF:BF,'Annuity Prices'!$B:$B,$D83,'Annuity Prices'!$E:$E,$G83),IF($B83="RAB Short",SUMIFS('RAB Prices Short'!BF:BF,'RAB Prices Short'!$B:$B,'All Prices combined'!$D83,'RAB Prices Short'!$E:$E,'All Prices combined'!$G83),IF($B83="RAB Long",SUMIFS('RAB Prices Long'!BF:BF,'RAB Prices Long'!$B:$B,'All Prices combined'!$D83,'RAB Prices Long'!$E:$E,'All Prices combined'!$G83)))),2)</f>
        <v>2.66</v>
      </c>
      <c r="BD83" s="2">
        <f>ROUND(IF($B83="Annuity",SUMIFS('Annuity Prices'!BG:BG,'Annuity Prices'!$B:$B,$D83,'Annuity Prices'!$E:$E,$G83),IF($B83="RAB Short",SUMIFS('RAB Prices Short'!BG:BG,'RAB Prices Short'!$B:$B,'All Prices combined'!$D83,'RAB Prices Short'!$E:$E,'All Prices combined'!$G83),IF($B83="RAB Long",SUMIFS('RAB Prices Long'!BG:BG,'RAB Prices Long'!$B:$B,'All Prices combined'!$D83,'RAB Prices Long'!$E:$E,'All Prices combined'!$G83)))),2)</f>
        <v>2.72</v>
      </c>
      <c r="BE83" s="2">
        <f>ROUND(IF($B83="Annuity",SUMIFS('Annuity Prices'!BH:BH,'Annuity Prices'!$B:$B,$D83,'Annuity Prices'!$E:$E,$G83),IF($B83="RAB Short",SUMIFS('RAB Prices Short'!BH:BH,'RAB Prices Short'!$B:$B,'All Prices combined'!$D83,'RAB Prices Short'!$E:$E,'All Prices combined'!$G83),IF($B83="RAB Long",SUMIFS('RAB Prices Long'!BH:BH,'RAB Prices Long'!$B:$B,'All Prices combined'!$D83,'RAB Prices Long'!$E:$E,'All Prices combined'!$G83)))),2)</f>
        <v>2.79</v>
      </c>
      <c r="BF83" s="2">
        <f>ROUND(IF($B83="Annuity",SUMIFS('Annuity Prices'!BI:BI,'Annuity Prices'!$B:$B,$D83,'Annuity Prices'!$E:$E,$G83),IF($B83="RAB Short",SUMIFS('RAB Prices Short'!BI:BI,'RAB Prices Short'!$B:$B,'All Prices combined'!$D83,'RAB Prices Short'!$E:$E,'All Prices combined'!$G83),IF($B83="RAB Long",SUMIFS('RAB Prices Long'!BI:BI,'RAB Prices Long'!$B:$B,'All Prices combined'!$D83,'RAB Prices Long'!$E:$E,'All Prices combined'!$G83)))),2)</f>
        <v>2.85</v>
      </c>
      <c r="BG83" s="2">
        <f>ROUND(IF($B83="Annuity",SUMIFS('Annuity Prices'!BJ:BJ,'Annuity Prices'!$B:$B,$D83,'Annuity Prices'!$E:$E,$G83),IF($B83="RAB Short",SUMIFS('RAB Prices Short'!BJ:BJ,'RAB Prices Short'!$B:$B,'All Prices combined'!$D83,'RAB Prices Short'!$E:$E,'All Prices combined'!$G83),IF($B83="RAB Long",SUMIFS('RAB Prices Long'!BJ:BJ,'RAB Prices Long'!$B:$B,'All Prices combined'!$D83,'RAB Prices Long'!$E:$E,'All Prices combined'!$G83)))),2)</f>
        <v>2.92</v>
      </c>
      <c r="BH83" s="2">
        <f>ROUND(IF($B83="Annuity",SUMIFS('Annuity Prices'!BK:BK,'Annuity Prices'!$B:$B,$D83,'Annuity Prices'!$E:$E,$G83),IF($B83="RAB Short",SUMIFS('RAB Prices Short'!BK:BK,'RAB Prices Short'!$B:$B,'All Prices combined'!$D83,'RAB Prices Short'!$E:$E,'All Prices combined'!$G83),IF($B83="RAB Long",SUMIFS('RAB Prices Long'!BK:BK,'RAB Prices Long'!$B:$B,'All Prices combined'!$D83,'RAB Prices Long'!$E:$E,'All Prices combined'!$G83)))),2)</f>
        <v>2.99</v>
      </c>
      <c r="BI83" s="2">
        <f>ROUND(IF($B83="Annuity",SUMIFS('Annuity Prices'!BL:BL,'Annuity Prices'!$B:$B,$D83,'Annuity Prices'!$E:$E,$G83),IF($B83="RAB Short",SUMIFS('RAB Prices Short'!BL:BL,'RAB Prices Short'!$B:$B,'All Prices combined'!$D83,'RAB Prices Short'!$E:$E,'All Prices combined'!$G83),IF($B83="RAB Long",SUMIFS('RAB Prices Long'!BL:BL,'RAB Prices Long'!$B:$B,'All Prices combined'!$D83,'RAB Prices Long'!$E:$E,'All Prices combined'!$G83)))),2)</f>
        <v>3.07</v>
      </c>
      <c r="BJ83" s="2">
        <f>ROUND(IF($B83="Annuity",SUMIFS('Annuity Prices'!BM:BM,'Annuity Prices'!$B:$B,$D83,'Annuity Prices'!$E:$E,$G83),IF($B83="RAB Short",SUMIFS('RAB Prices Short'!BM:BM,'RAB Prices Short'!$B:$B,'All Prices combined'!$D83,'RAB Prices Short'!$E:$E,'All Prices combined'!$G83),IF($B83="RAB Long",SUMIFS('RAB Prices Long'!BM:BM,'RAB Prices Long'!$B:$B,'All Prices combined'!$D83,'RAB Prices Long'!$E:$E,'All Prices combined'!$G83)))),2)</f>
        <v>3.13</v>
      </c>
      <c r="BK83" s="2">
        <f>ROUND(IF($B83="Annuity",SUMIFS('Annuity Prices'!BN:BN,'Annuity Prices'!$B:$B,$D83,'Annuity Prices'!$E:$E,$G83),IF($B83="RAB Short",SUMIFS('RAB Prices Short'!BN:BN,'RAB Prices Short'!$B:$B,'All Prices combined'!$D83,'RAB Prices Short'!$E:$E,'All Prices combined'!$G83),IF($B83="RAB Long",SUMIFS('RAB Prices Long'!BN:BN,'RAB Prices Long'!$B:$B,'All Prices combined'!$D83,'RAB Prices Long'!$E:$E,'All Prices combined'!$G83)))),2)</f>
        <v>3.21</v>
      </c>
      <c r="BL83" s="2">
        <f>ROUND(IF($B83="Annuity",SUMIFS('Annuity Prices'!BO:BO,'Annuity Prices'!$B:$B,$D83,'Annuity Prices'!$E:$E,$G83),IF($B83="RAB Short",SUMIFS('RAB Prices Short'!BO:BO,'RAB Prices Short'!$B:$B,'All Prices combined'!$D83,'RAB Prices Short'!$E:$E,'All Prices combined'!$G83),IF($B83="RAB Long",SUMIFS('RAB Prices Long'!BO:BO,'RAB Prices Long'!$B:$B,'All Prices combined'!$D83,'RAB Prices Long'!$E:$E,'All Prices combined'!$G83)))),2)</f>
        <v>3.29</v>
      </c>
      <c r="BM83" s="2">
        <f>ROUND(IF($B83="Annuity",SUMIFS('Annuity Prices'!BP:BP,'Annuity Prices'!$B:$B,$D83,'Annuity Prices'!$E:$E,$G83),IF($B83="RAB Short",SUMIFS('RAB Prices Short'!BP:BP,'RAB Prices Short'!$B:$B,'All Prices combined'!$D83,'RAB Prices Short'!$E:$E,'All Prices combined'!$G83),IF($B83="RAB Long",SUMIFS('RAB Prices Long'!BP:BP,'RAB Prices Long'!$B:$B,'All Prices combined'!$D83,'RAB Prices Long'!$E:$E,'All Prices combined'!$G83)))),2)</f>
        <v>3.37</v>
      </c>
      <c r="BN83" s="2">
        <f>ROUND(IF($B83="Annuity",SUMIFS('Annuity Prices'!BQ:BQ,'Annuity Prices'!$B:$B,$D83,'Annuity Prices'!$E:$E,$G83),IF($B83="RAB Short",SUMIFS('RAB Prices Short'!BQ:BQ,'RAB Prices Short'!$B:$B,'All Prices combined'!$D83,'RAB Prices Short'!$E:$E,'All Prices combined'!$G83),IF($B83="RAB Long",SUMIFS('RAB Prices Long'!BQ:BQ,'RAB Prices Long'!$B:$B,'All Prices combined'!$D83,'RAB Prices Long'!$E:$E,'All Prices combined'!$G83)))),2)</f>
        <v>3.44</v>
      </c>
      <c r="BO83" s="2">
        <f>ROUND(IF($B83="Annuity",SUMIFS('Annuity Prices'!BR:BR,'Annuity Prices'!$B:$B,$D83,'Annuity Prices'!$E:$E,$G83),IF($B83="RAB Short",SUMIFS('RAB Prices Short'!BR:BR,'RAB Prices Short'!$B:$B,'All Prices combined'!$D83,'RAB Prices Short'!$E:$E,'All Prices combined'!$G83),IF($B83="RAB Long",SUMIFS('RAB Prices Long'!BR:BR,'RAB Prices Long'!$B:$B,'All Prices combined'!$D83,'RAB Prices Long'!$E:$E,'All Prices combined'!$G83)))),2)</f>
        <v>3.52</v>
      </c>
      <c r="BP83" s="2">
        <f>ROUND(IF($B83="Annuity",SUMIFS('Annuity Prices'!BS:BS,'Annuity Prices'!$B:$B,$D83,'Annuity Prices'!$E:$E,$G83),IF($B83="RAB Short",SUMIFS('RAB Prices Short'!BS:BS,'RAB Prices Short'!$B:$B,'All Prices combined'!$D83,'RAB Prices Short'!$E:$E,'All Prices combined'!$G83),IF($B83="RAB Long",SUMIFS('RAB Prices Long'!BS:BS,'RAB Prices Long'!$B:$B,'All Prices combined'!$D83,'RAB Prices Long'!$E:$E,'All Prices combined'!$G83)))),2)</f>
        <v>3.61</v>
      </c>
      <c r="BQ83" s="2">
        <f>ROUND(IF($B83="Annuity",SUMIFS('Annuity Prices'!BT:BT,'Annuity Prices'!$B:$B,$D83,'Annuity Prices'!$E:$E,$G83),IF($B83="RAB Short",SUMIFS('RAB Prices Short'!BT:BT,'RAB Prices Short'!$B:$B,'All Prices combined'!$D83,'RAB Prices Short'!$E:$E,'All Prices combined'!$G83),IF($B83="RAB Long",SUMIFS('RAB Prices Long'!BT:BT,'RAB Prices Long'!$B:$B,'All Prices combined'!$D83,'RAB Prices Long'!$E:$E,'All Prices combined'!$G83)))),2)</f>
        <v>3.7</v>
      </c>
      <c r="BR83" s="2">
        <f>ROUND(IF($B83="Annuity",SUMIFS('Annuity Prices'!BU:BU,'Annuity Prices'!$B:$B,$D83,'Annuity Prices'!$E:$E,$G83),IF($B83="RAB Short",SUMIFS('RAB Prices Short'!BU:BU,'RAB Prices Short'!$B:$B,'All Prices combined'!$D83,'RAB Prices Short'!$E:$E,'All Prices combined'!$G83),IF($B83="RAB Long",SUMIFS('RAB Prices Long'!BU:BU,'RAB Prices Long'!$B:$B,'All Prices combined'!$D83,'RAB Prices Long'!$E:$E,'All Prices combined'!$G83)))),2)</f>
        <v>3.77</v>
      </c>
      <c r="BS83" s="2">
        <f>ROUND(IF($B83="Annuity",SUMIFS('Annuity Prices'!BV:BV,'Annuity Prices'!$B:$B,$D83,'Annuity Prices'!$E:$E,$G83),IF($B83="RAB Short",SUMIFS('RAB Prices Short'!BV:BV,'RAB Prices Short'!$B:$B,'All Prices combined'!$D83,'RAB Prices Short'!$E:$E,'All Prices combined'!$G83),IF($B83="RAB Long",SUMIFS('RAB Prices Long'!BV:BV,'RAB Prices Long'!$B:$B,'All Prices combined'!$D83,'RAB Prices Long'!$E:$E,'All Prices combined'!$G83)))),2)</f>
        <v>3.87</v>
      </c>
      <c r="BT83" s="2">
        <f>ROUND(IF($B83="Annuity",SUMIFS('Annuity Prices'!BW:BW,'Annuity Prices'!$B:$B,$D83,'Annuity Prices'!$E:$E,$G83),IF($B83="RAB Short",SUMIFS('RAB Prices Short'!BW:BW,'RAB Prices Short'!$B:$B,'All Prices combined'!$D83,'RAB Prices Short'!$E:$E,'All Prices combined'!$G83),IF($B83="RAB Long",SUMIFS('RAB Prices Long'!BW:BW,'RAB Prices Long'!$B:$B,'All Prices combined'!$D83,'RAB Prices Long'!$E:$E,'All Prices combined'!$G83)))),2)</f>
        <v>3.96</v>
      </c>
      <c r="BU83" s="2">
        <f>ROUND(IF($B83="Annuity",SUMIFS('Annuity Prices'!BX:BX,'Annuity Prices'!$B:$B,$D83,'Annuity Prices'!$E:$E,$G83),IF($B83="RAB Short",SUMIFS('RAB Prices Short'!BX:BX,'RAB Prices Short'!$B:$B,'All Prices combined'!$D83,'RAB Prices Short'!$E:$E,'All Prices combined'!$G83),IF($B83="RAB Long",SUMIFS('RAB Prices Long'!BX:BX,'RAB Prices Long'!$B:$B,'All Prices combined'!$D83,'RAB Prices Long'!$E:$E,'All Prices combined'!$G83)))),2)</f>
        <v>4.0599999999999996</v>
      </c>
    </row>
    <row r="84" spans="2:73" x14ac:dyDescent="0.25">
      <c r="B84" t="s">
        <v>37</v>
      </c>
      <c r="C84" s="1">
        <v>16</v>
      </c>
      <c r="D84" s="1"/>
      <c r="E84" s="1" t="s">
        <v>173</v>
      </c>
      <c r="F84" s="1"/>
      <c r="G84" s="1" t="s">
        <v>176</v>
      </c>
      <c r="H84" s="1"/>
      <c r="I84" s="2">
        <f>ROUND(IF($B84="Annuity",SUMIFS('Annuity Prices'!L:L,'Annuity Prices'!$B:$B,$D84,'Annuity Prices'!$E:$E,$G84),IF($B84="RAB Short",SUMIFS('RAB Prices Short'!L:L,'RAB Prices Short'!$B:$B,'All Prices combined'!$D84,'RAB Prices Short'!$E:$E,'All Prices combined'!$G84),IF($B84="RAB Long",SUMIFS('RAB Prices Long'!L:L,'RAB Prices Long'!$B:$B,'All Prices combined'!$D84,'RAB Prices Long'!$E:$E,'All Prices combined'!$G84)))),2)</f>
        <v>0</v>
      </c>
      <c r="J84" s="2">
        <f>ROUND(IF($B84="Annuity",SUMIFS('Annuity Prices'!M:M,'Annuity Prices'!$B:$B,$D84,'Annuity Prices'!$E:$E,$G84),IF($B84="RAB Short",SUMIFS('RAB Prices Short'!M:M,'RAB Prices Short'!$B:$B,'All Prices combined'!$D84,'RAB Prices Short'!$E:$E,'All Prices combined'!$G84),IF($B84="RAB Long",SUMIFS('RAB Prices Long'!M:M,'RAB Prices Long'!$B:$B,'All Prices combined'!$D84,'RAB Prices Long'!$E:$E,'All Prices combined'!$G84)))),2)</f>
        <v>0</v>
      </c>
      <c r="K84" s="2">
        <f>ROUND(IF($B84="Annuity",SUMIFS('Annuity Prices'!N:N,'Annuity Prices'!$B:$B,$D84,'Annuity Prices'!$E:$E,$G84),IF($B84="RAB Short",SUMIFS('RAB Prices Short'!N:N,'RAB Prices Short'!$B:$B,'All Prices combined'!$D84,'RAB Prices Short'!$E:$E,'All Prices combined'!$G84),IF($B84="RAB Long",SUMIFS('RAB Prices Long'!N:N,'RAB Prices Long'!$B:$B,'All Prices combined'!$D84,'RAB Prices Long'!$E:$E,'All Prices combined'!$G84)))),2)</f>
        <v>0</v>
      </c>
      <c r="L84" s="2">
        <f>ROUND(IF($B84="Annuity",SUMIFS('Annuity Prices'!O:O,'Annuity Prices'!$B:$B,$D84,'Annuity Prices'!$E:$E,$G84),IF($B84="RAB Short",SUMIFS('RAB Prices Short'!O:O,'RAB Prices Short'!$B:$B,'All Prices combined'!$D84,'RAB Prices Short'!$E:$E,'All Prices combined'!$G84),IF($B84="RAB Long",SUMIFS('RAB Prices Long'!O:O,'RAB Prices Long'!$B:$B,'All Prices combined'!$D84,'RAB Prices Long'!$E:$E,'All Prices combined'!$G84)))),2)</f>
        <v>0</v>
      </c>
      <c r="M84" s="2">
        <f>ROUND(IF($B84="Annuity",SUMIFS('Annuity Prices'!P:P,'Annuity Prices'!$B:$B,$D84,'Annuity Prices'!$E:$E,$G84),IF($B84="RAB Short",SUMIFS('RAB Prices Short'!P:P,'RAB Prices Short'!$B:$B,'All Prices combined'!$D84,'RAB Prices Short'!$E:$E,'All Prices combined'!$G84),IF($B84="RAB Long",SUMIFS('RAB Prices Long'!P:P,'RAB Prices Long'!$B:$B,'All Prices combined'!$D84,'RAB Prices Long'!$E:$E,'All Prices combined'!$G84)))),2)</f>
        <v>0</v>
      </c>
      <c r="N84" s="2">
        <f>ROUND(IF($B84="Annuity",SUMIFS('Annuity Prices'!Q:Q,'Annuity Prices'!$B:$B,$D84,'Annuity Prices'!$E:$E,$G84),IF($B84="RAB Short",SUMIFS('RAB Prices Short'!Q:Q,'RAB Prices Short'!$B:$B,'All Prices combined'!$D84,'RAB Prices Short'!$E:$E,'All Prices combined'!$G84),IF($B84="RAB Long",SUMIFS('RAB Prices Long'!Q:Q,'RAB Prices Long'!$B:$B,'All Prices combined'!$D84,'RAB Prices Long'!$E:$E,'All Prices combined'!$G84)))),2)</f>
        <v>0</v>
      </c>
      <c r="O84" s="2">
        <f>ROUND(IF($B84="Annuity",SUMIFS('Annuity Prices'!R:R,'Annuity Prices'!$B:$B,$D84,'Annuity Prices'!$E:$E,$G84),IF($B84="RAB Short",SUMIFS('RAB Prices Short'!R:R,'RAB Prices Short'!$B:$B,'All Prices combined'!$D84,'RAB Prices Short'!$E:$E,'All Prices combined'!$G84),IF($B84="RAB Long",SUMIFS('RAB Prices Long'!R:R,'RAB Prices Long'!$B:$B,'All Prices combined'!$D84,'RAB Prices Long'!$E:$E,'All Prices combined'!$G84)))),2)</f>
        <v>0</v>
      </c>
      <c r="P84" s="2">
        <f>ROUND(IF($B84="Annuity",SUMIFS('Annuity Prices'!S:S,'Annuity Prices'!$B:$B,$D84,'Annuity Prices'!$E:$E,$G84),IF($B84="RAB Short",SUMIFS('RAB Prices Short'!S:S,'RAB Prices Short'!$B:$B,'All Prices combined'!$D84,'RAB Prices Short'!$E:$E,'All Prices combined'!$G84),IF($B84="RAB Long",SUMIFS('RAB Prices Long'!S:S,'RAB Prices Long'!$B:$B,'All Prices combined'!$D84,'RAB Prices Long'!$E:$E,'All Prices combined'!$G84)))),2)</f>
        <v>0</v>
      </c>
      <c r="Q84" s="2">
        <f>ROUND(IF($B84="Annuity",SUMIFS('Annuity Prices'!T:T,'Annuity Prices'!$B:$B,$D84,'Annuity Prices'!$E:$E,$G84),IF($B84="RAB Short",SUMIFS('RAB Prices Short'!T:T,'RAB Prices Short'!$B:$B,'All Prices combined'!$D84,'RAB Prices Short'!$E:$E,'All Prices combined'!$G84),IF($B84="RAB Long",SUMIFS('RAB Prices Long'!T:T,'RAB Prices Long'!$B:$B,'All Prices combined'!$D84,'RAB Prices Long'!$E:$E,'All Prices combined'!$G84)))),2)</f>
        <v>0</v>
      </c>
      <c r="R84" s="2">
        <f>ROUND(IF($B84="Annuity",SUMIFS('Annuity Prices'!U:U,'Annuity Prices'!$B:$B,$D84,'Annuity Prices'!$E:$E,$G84),IF($B84="RAB Short",SUMIFS('RAB Prices Short'!U:U,'RAB Prices Short'!$B:$B,'All Prices combined'!$D84,'RAB Prices Short'!$E:$E,'All Prices combined'!$G84),IF($B84="RAB Long",SUMIFS('RAB Prices Long'!U:U,'RAB Prices Long'!$B:$B,'All Prices combined'!$D84,'RAB Prices Long'!$E:$E,'All Prices combined'!$G84)))),2)</f>
        <v>0</v>
      </c>
      <c r="S84" s="2">
        <f>ROUND(IF($B84="Annuity",SUMIFS('Annuity Prices'!V:V,'Annuity Prices'!$B:$B,$D84,'Annuity Prices'!$E:$E,$G84),IF($B84="RAB Short",SUMIFS('RAB Prices Short'!V:V,'RAB Prices Short'!$B:$B,'All Prices combined'!$D84,'RAB Prices Short'!$E:$E,'All Prices combined'!$G84),IF($B84="RAB Long",SUMIFS('RAB Prices Long'!V:V,'RAB Prices Long'!$B:$B,'All Prices combined'!$D84,'RAB Prices Long'!$E:$E,'All Prices combined'!$G84)))),2)</f>
        <v>0</v>
      </c>
      <c r="T84" s="2">
        <f>ROUND(IF($B84="Annuity",SUMIFS('Annuity Prices'!W:W,'Annuity Prices'!$B:$B,$D84,'Annuity Prices'!$E:$E,$G84),IF($B84="RAB Short",SUMIFS('RAB Prices Short'!W:W,'RAB Prices Short'!$B:$B,'All Prices combined'!$D84,'RAB Prices Short'!$E:$E,'All Prices combined'!$G84),IF($B84="RAB Long",SUMIFS('RAB Prices Long'!W:W,'RAB Prices Long'!$B:$B,'All Prices combined'!$D84,'RAB Prices Long'!$E:$E,'All Prices combined'!$G84)))),2)</f>
        <v>0</v>
      </c>
      <c r="U84" s="2">
        <f>ROUND(IF($B84="Annuity",SUMIFS('Annuity Prices'!X:X,'Annuity Prices'!$B:$B,$D84,'Annuity Prices'!$E:$E,$G84),IF($B84="RAB Short",SUMIFS('RAB Prices Short'!X:X,'RAB Prices Short'!$B:$B,'All Prices combined'!$D84,'RAB Prices Short'!$E:$E,'All Prices combined'!$G84),IF($B84="RAB Long",SUMIFS('RAB Prices Long'!X:X,'RAB Prices Long'!$B:$B,'All Prices combined'!$D84,'RAB Prices Long'!$E:$E,'All Prices combined'!$G84)))),2)</f>
        <v>0</v>
      </c>
      <c r="V84" s="2">
        <f>ROUND(IF($B84="Annuity",SUMIFS('Annuity Prices'!Y:Y,'Annuity Prices'!$B:$B,$D84,'Annuity Prices'!$E:$E,$G84),IF($B84="RAB Short",SUMIFS('RAB Prices Short'!Y:Y,'RAB Prices Short'!$B:$B,'All Prices combined'!$D84,'RAB Prices Short'!$E:$E,'All Prices combined'!$G84),IF($B84="RAB Long",SUMIFS('RAB Prices Long'!Y:Y,'RAB Prices Long'!$B:$B,'All Prices combined'!$D84,'RAB Prices Long'!$E:$E,'All Prices combined'!$G84)))),2)</f>
        <v>0</v>
      </c>
      <c r="W84" s="2">
        <f>ROUND(IF($B84="Annuity",SUMIFS('Annuity Prices'!Z:Z,'Annuity Prices'!$B:$B,$D84,'Annuity Prices'!$E:$E,$G84),IF($B84="RAB Short",SUMIFS('RAB Prices Short'!Z:Z,'RAB Prices Short'!$B:$B,'All Prices combined'!$D84,'RAB Prices Short'!$E:$E,'All Prices combined'!$G84),IF($B84="RAB Long",SUMIFS('RAB Prices Long'!Z:Z,'RAB Prices Long'!$B:$B,'All Prices combined'!$D84,'RAB Prices Long'!$E:$E,'All Prices combined'!$G84)))),2)</f>
        <v>0</v>
      </c>
      <c r="X84" s="2">
        <f>ROUND(IF($B84="Annuity",SUMIFS('Annuity Prices'!AA:AA,'Annuity Prices'!$B:$B,$D84,'Annuity Prices'!$E:$E,$G84),IF($B84="RAB Short",SUMIFS('RAB Prices Short'!AA:AA,'RAB Prices Short'!$B:$B,'All Prices combined'!$D84,'RAB Prices Short'!$E:$E,'All Prices combined'!$G84),IF($B84="RAB Long",SUMIFS('RAB Prices Long'!AA:AA,'RAB Prices Long'!$B:$B,'All Prices combined'!$D84,'RAB Prices Long'!$E:$E,'All Prices combined'!$G84)))),2)</f>
        <v>0</v>
      </c>
      <c r="Y84" s="2">
        <f>ROUND(IF($B84="Annuity",SUMIFS('Annuity Prices'!AB:AB,'Annuity Prices'!$B:$B,$D84,'Annuity Prices'!$E:$E,$G84),IF($B84="RAB Short",SUMIFS('RAB Prices Short'!AB:AB,'RAB Prices Short'!$B:$B,'All Prices combined'!$D84,'RAB Prices Short'!$E:$E,'All Prices combined'!$G84),IF($B84="RAB Long",SUMIFS('RAB Prices Long'!AB:AB,'RAB Prices Long'!$B:$B,'All Prices combined'!$D84,'RAB Prices Long'!$E:$E,'All Prices combined'!$G84)))),2)</f>
        <v>0</v>
      </c>
      <c r="Z84" s="2">
        <f>ROUND(IF($B84="Annuity",SUMIFS('Annuity Prices'!AC:AC,'Annuity Prices'!$B:$B,$D84,'Annuity Prices'!$E:$E,$G84),IF($B84="RAB Short",SUMIFS('RAB Prices Short'!AC:AC,'RAB Prices Short'!$B:$B,'All Prices combined'!$D84,'RAB Prices Short'!$E:$E,'All Prices combined'!$G84),IF($B84="RAB Long",SUMIFS('RAB Prices Long'!AC:AC,'RAB Prices Long'!$B:$B,'All Prices combined'!$D84,'RAB Prices Long'!$E:$E,'All Prices combined'!$G84)))),2)</f>
        <v>0</v>
      </c>
      <c r="AA84" s="2">
        <f>ROUND(IF($B84="Annuity",SUMIFS('Annuity Prices'!AD:AD,'Annuity Prices'!$B:$B,$D84,'Annuity Prices'!$E:$E,$G84),IF($B84="RAB Short",SUMIFS('RAB Prices Short'!AD:AD,'RAB Prices Short'!$B:$B,'All Prices combined'!$D84,'RAB Prices Short'!$E:$E,'All Prices combined'!$G84),IF($B84="RAB Long",SUMIFS('RAB Prices Long'!AD:AD,'RAB Prices Long'!$B:$B,'All Prices combined'!$D84,'RAB Prices Long'!$E:$E,'All Prices combined'!$G84)))),2)</f>
        <v>0</v>
      </c>
      <c r="AB84" s="2">
        <f>ROUND(IF($B84="Annuity",SUMIFS('Annuity Prices'!AE:AE,'Annuity Prices'!$B:$B,$D84,'Annuity Prices'!$E:$E,$G84),IF($B84="RAB Short",SUMIFS('RAB Prices Short'!AE:AE,'RAB Prices Short'!$B:$B,'All Prices combined'!$D84,'RAB Prices Short'!$E:$E,'All Prices combined'!$G84),IF($B84="RAB Long",SUMIFS('RAB Prices Long'!AE:AE,'RAB Prices Long'!$B:$B,'All Prices combined'!$D84,'RAB Prices Long'!$E:$E,'All Prices combined'!$G84)))),2)</f>
        <v>0</v>
      </c>
      <c r="AC84" s="2">
        <f>ROUND(IF($B84="Annuity",SUMIFS('Annuity Prices'!AF:AF,'Annuity Prices'!$B:$B,$D84,'Annuity Prices'!$E:$E,$G84),IF($B84="RAB Short",SUMIFS('RAB Prices Short'!AF:AF,'RAB Prices Short'!$B:$B,'All Prices combined'!$D84,'RAB Prices Short'!$E:$E,'All Prices combined'!$G84),IF($B84="RAB Long",SUMIFS('RAB Prices Long'!AF:AF,'RAB Prices Long'!$B:$B,'All Prices combined'!$D84,'RAB Prices Long'!$E:$E,'All Prices combined'!$G84)))),2)</f>
        <v>0</v>
      </c>
      <c r="AD84" s="2">
        <f>ROUND(IF($B84="Annuity",SUMIFS('Annuity Prices'!AG:AG,'Annuity Prices'!$B:$B,$D84,'Annuity Prices'!$E:$E,$G84),IF($B84="RAB Short",SUMIFS('RAB Prices Short'!AG:AG,'RAB Prices Short'!$B:$B,'All Prices combined'!$D84,'RAB Prices Short'!$E:$E,'All Prices combined'!$G84),IF($B84="RAB Long",SUMIFS('RAB Prices Long'!AG:AG,'RAB Prices Long'!$B:$B,'All Prices combined'!$D84,'RAB Prices Long'!$E:$E,'All Prices combined'!$G84)))),2)</f>
        <v>0</v>
      </c>
      <c r="AE84" s="2">
        <f>ROUND(IF($B84="Annuity",SUMIFS('Annuity Prices'!AH:AH,'Annuity Prices'!$B:$B,$D84,'Annuity Prices'!$E:$E,$G84),IF($B84="RAB Short",SUMIFS('RAB Prices Short'!AH:AH,'RAB Prices Short'!$B:$B,'All Prices combined'!$D84,'RAB Prices Short'!$E:$E,'All Prices combined'!$G84),IF($B84="RAB Long",SUMIFS('RAB Prices Long'!AH:AH,'RAB Prices Long'!$B:$B,'All Prices combined'!$D84,'RAB Prices Long'!$E:$E,'All Prices combined'!$G84)))),2)</f>
        <v>0</v>
      </c>
      <c r="AF84" s="2">
        <f>ROUND(IF($B84="Annuity",SUMIFS('Annuity Prices'!AI:AI,'Annuity Prices'!$B:$B,$D84,'Annuity Prices'!$E:$E,$G84),IF($B84="RAB Short",SUMIFS('RAB Prices Short'!AI:AI,'RAB Prices Short'!$B:$B,'All Prices combined'!$D84,'RAB Prices Short'!$E:$E,'All Prices combined'!$G84),IF($B84="RAB Long",SUMIFS('RAB Prices Long'!AI:AI,'RAB Prices Long'!$B:$B,'All Prices combined'!$D84,'RAB Prices Long'!$E:$E,'All Prices combined'!$G84)))),2)</f>
        <v>0</v>
      </c>
      <c r="AG84" s="2">
        <f>ROUND(IF($B84="Annuity",SUMIFS('Annuity Prices'!AJ:AJ,'Annuity Prices'!$B:$B,$D84,'Annuity Prices'!$E:$E,$G84),IF($B84="RAB Short",SUMIFS('RAB Prices Short'!AJ:AJ,'RAB Prices Short'!$B:$B,'All Prices combined'!$D84,'RAB Prices Short'!$E:$E,'All Prices combined'!$G84),IF($B84="RAB Long",SUMIFS('RAB Prices Long'!AJ:AJ,'RAB Prices Long'!$B:$B,'All Prices combined'!$D84,'RAB Prices Long'!$E:$E,'All Prices combined'!$G84)))),2)</f>
        <v>0</v>
      </c>
      <c r="AH84" s="2">
        <f>ROUND(IF($B84="Annuity",SUMIFS('Annuity Prices'!AK:AK,'Annuity Prices'!$B:$B,$D84,'Annuity Prices'!$E:$E,$G84),IF($B84="RAB Short",SUMIFS('RAB Prices Short'!AK:AK,'RAB Prices Short'!$B:$B,'All Prices combined'!$D84,'RAB Prices Short'!$E:$E,'All Prices combined'!$G84),IF($B84="RAB Long",SUMIFS('RAB Prices Long'!AK:AK,'RAB Prices Long'!$B:$B,'All Prices combined'!$D84,'RAB Prices Long'!$E:$E,'All Prices combined'!$G84)))),2)</f>
        <v>0</v>
      </c>
      <c r="AI84" s="2">
        <f>ROUND(IF($B84="Annuity",SUMIFS('Annuity Prices'!AL:AL,'Annuity Prices'!$B:$B,$D84,'Annuity Prices'!$E:$E,$G84),IF($B84="RAB Short",SUMIFS('RAB Prices Short'!AL:AL,'RAB Prices Short'!$B:$B,'All Prices combined'!$D84,'RAB Prices Short'!$E:$E,'All Prices combined'!$G84),IF($B84="RAB Long",SUMIFS('RAB Prices Long'!AL:AL,'RAB Prices Long'!$B:$B,'All Prices combined'!$D84,'RAB Prices Long'!$E:$E,'All Prices combined'!$G84)))),2)</f>
        <v>0</v>
      </c>
      <c r="AJ84" s="2">
        <f>ROUND(IF($B84="Annuity",SUMIFS('Annuity Prices'!AM:AM,'Annuity Prices'!$B:$B,$D84,'Annuity Prices'!$E:$E,$G84),IF($B84="RAB Short",SUMIFS('RAB Prices Short'!AM:AM,'RAB Prices Short'!$B:$B,'All Prices combined'!$D84,'RAB Prices Short'!$E:$E,'All Prices combined'!$G84),IF($B84="RAB Long",SUMIFS('RAB Prices Long'!AM:AM,'RAB Prices Long'!$B:$B,'All Prices combined'!$D84,'RAB Prices Long'!$E:$E,'All Prices combined'!$G84)))),2)</f>
        <v>0</v>
      </c>
      <c r="AK84" s="2">
        <f>ROUND(IF($B84="Annuity",SUMIFS('Annuity Prices'!AN:AN,'Annuity Prices'!$B:$B,$D84,'Annuity Prices'!$E:$E,$G84),IF($B84="RAB Short",SUMIFS('RAB Prices Short'!AN:AN,'RAB Prices Short'!$B:$B,'All Prices combined'!$D84,'RAB Prices Short'!$E:$E,'All Prices combined'!$G84),IF($B84="RAB Long",SUMIFS('RAB Prices Long'!AN:AN,'RAB Prices Long'!$B:$B,'All Prices combined'!$D84,'RAB Prices Long'!$E:$E,'All Prices combined'!$G84)))),2)</f>
        <v>0</v>
      </c>
      <c r="AL84" s="2">
        <f>ROUND(IF($B84="Annuity",SUMIFS('Annuity Prices'!AO:AO,'Annuity Prices'!$B:$B,$D84,'Annuity Prices'!$E:$E,$G84),IF($B84="RAB Short",SUMIFS('RAB Prices Short'!AO:AO,'RAB Prices Short'!$B:$B,'All Prices combined'!$D84,'RAB Prices Short'!$E:$E,'All Prices combined'!$G84),IF($B84="RAB Long",SUMIFS('RAB Prices Long'!AO:AO,'RAB Prices Long'!$B:$B,'All Prices combined'!$D84,'RAB Prices Long'!$E:$E,'All Prices combined'!$G84)))),2)</f>
        <v>0</v>
      </c>
      <c r="AM84" s="2">
        <f>ROUND(IF($B84="Annuity",SUMIFS('Annuity Prices'!AP:AP,'Annuity Prices'!$B:$B,$D84,'Annuity Prices'!$E:$E,$G84),IF($B84="RAB Short",SUMIFS('RAB Prices Short'!AP:AP,'RAB Prices Short'!$B:$B,'All Prices combined'!$D84,'RAB Prices Short'!$E:$E,'All Prices combined'!$G84),IF($B84="RAB Long",SUMIFS('RAB Prices Long'!AP:AP,'RAB Prices Long'!$B:$B,'All Prices combined'!$D84,'RAB Prices Long'!$E:$E,'All Prices combined'!$G84)))),2)</f>
        <v>0</v>
      </c>
      <c r="AN84" s="2">
        <f>ROUND(IF($B84="Annuity",SUMIFS('Annuity Prices'!AQ:AQ,'Annuity Prices'!$B:$B,$D84,'Annuity Prices'!$E:$E,$G84),IF($B84="RAB Short",SUMIFS('RAB Prices Short'!AQ:AQ,'RAB Prices Short'!$B:$B,'All Prices combined'!$D84,'RAB Prices Short'!$E:$E,'All Prices combined'!$G84),IF($B84="RAB Long",SUMIFS('RAB Prices Long'!AQ:AQ,'RAB Prices Long'!$B:$B,'All Prices combined'!$D84,'RAB Prices Long'!$E:$E,'All Prices combined'!$G84)))),2)</f>
        <v>0</v>
      </c>
      <c r="AO84" s="2">
        <f>ROUND(IF($B84="Annuity",SUMIFS('Annuity Prices'!AR:AR,'Annuity Prices'!$B:$B,$D84,'Annuity Prices'!$E:$E,$G84),IF($B84="RAB Short",SUMIFS('RAB Prices Short'!AR:AR,'RAB Prices Short'!$B:$B,'All Prices combined'!$D84,'RAB Prices Short'!$E:$E,'All Prices combined'!$G84),IF($B84="RAB Long",SUMIFS('RAB Prices Long'!AR:AR,'RAB Prices Long'!$B:$B,'All Prices combined'!$D84,'RAB Prices Long'!$E:$E,'All Prices combined'!$G84)))),2)</f>
        <v>0</v>
      </c>
      <c r="AP84" s="2">
        <f>ROUND(IF($B84="Annuity",SUMIFS('Annuity Prices'!AS:AS,'Annuity Prices'!$B:$B,$D84,'Annuity Prices'!$E:$E,$G84),IF($B84="RAB Short",SUMIFS('RAB Prices Short'!AS:AS,'RAB Prices Short'!$B:$B,'All Prices combined'!$D84,'RAB Prices Short'!$E:$E,'All Prices combined'!$G84),IF($B84="RAB Long",SUMIFS('RAB Prices Long'!AS:AS,'RAB Prices Long'!$B:$B,'All Prices combined'!$D84,'RAB Prices Long'!$E:$E,'All Prices combined'!$G84)))),2)</f>
        <v>0</v>
      </c>
      <c r="AQ84" s="2">
        <f>ROUND(IF($B84="Annuity",SUMIFS('Annuity Prices'!AT:AT,'Annuity Prices'!$B:$B,$D84,'Annuity Prices'!$E:$E,$G84),IF($B84="RAB Short",SUMIFS('RAB Prices Short'!AT:AT,'RAB Prices Short'!$B:$B,'All Prices combined'!$D84,'RAB Prices Short'!$E:$E,'All Prices combined'!$G84),IF($B84="RAB Long",SUMIFS('RAB Prices Long'!AT:AT,'RAB Prices Long'!$B:$B,'All Prices combined'!$D84,'RAB Prices Long'!$E:$E,'All Prices combined'!$G84)))),2)</f>
        <v>0</v>
      </c>
      <c r="AR84" s="2">
        <f>ROUND(IF($B84="Annuity",SUMIFS('Annuity Prices'!AU:AU,'Annuity Prices'!$B:$B,$D84,'Annuity Prices'!$E:$E,$G84),IF($B84="RAB Short",SUMIFS('RAB Prices Short'!AU:AU,'RAB Prices Short'!$B:$B,'All Prices combined'!$D84,'RAB Prices Short'!$E:$E,'All Prices combined'!$G84),IF($B84="RAB Long",SUMIFS('RAB Prices Long'!AU:AU,'RAB Prices Long'!$B:$B,'All Prices combined'!$D84,'RAB Prices Long'!$E:$E,'All Prices combined'!$G84)))),2)</f>
        <v>0</v>
      </c>
      <c r="AS84" s="2">
        <f>ROUND(IF($B84="Annuity",SUMIFS('Annuity Prices'!AV:AV,'Annuity Prices'!$B:$B,$D84,'Annuity Prices'!$E:$E,$G84),IF($B84="RAB Short",SUMIFS('RAB Prices Short'!AV:AV,'RAB Prices Short'!$B:$B,'All Prices combined'!$D84,'RAB Prices Short'!$E:$E,'All Prices combined'!$G84),IF($B84="RAB Long",SUMIFS('RAB Prices Long'!AV:AV,'RAB Prices Long'!$B:$B,'All Prices combined'!$D84,'RAB Prices Long'!$E:$E,'All Prices combined'!$G84)))),2)</f>
        <v>0</v>
      </c>
      <c r="AT84" s="2">
        <f>ROUND(IF($B84="Annuity",SUMIFS('Annuity Prices'!AW:AW,'Annuity Prices'!$B:$B,$D84,'Annuity Prices'!$E:$E,$G84),IF($B84="RAB Short",SUMIFS('RAB Prices Short'!AW:AW,'RAB Prices Short'!$B:$B,'All Prices combined'!$D84,'RAB Prices Short'!$E:$E,'All Prices combined'!$G84),IF($B84="RAB Long",SUMIFS('RAB Prices Long'!AW:AW,'RAB Prices Long'!$B:$B,'All Prices combined'!$D84,'RAB Prices Long'!$E:$E,'All Prices combined'!$G84)))),2)</f>
        <v>0</v>
      </c>
      <c r="AU84" s="2">
        <f>ROUND(IF($B84="Annuity",SUMIFS('Annuity Prices'!AX:AX,'Annuity Prices'!$B:$B,$D84,'Annuity Prices'!$E:$E,$G84),IF($B84="RAB Short",SUMIFS('RAB Prices Short'!AX:AX,'RAB Prices Short'!$B:$B,'All Prices combined'!$D84,'RAB Prices Short'!$E:$E,'All Prices combined'!$G84),IF($B84="RAB Long",SUMIFS('RAB Prices Long'!AX:AX,'RAB Prices Long'!$B:$B,'All Prices combined'!$D84,'RAB Prices Long'!$E:$E,'All Prices combined'!$G84)))),2)</f>
        <v>0</v>
      </c>
      <c r="AV84" s="2">
        <f>ROUND(IF($B84="Annuity",SUMIFS('Annuity Prices'!AY:AY,'Annuity Prices'!$B:$B,$D84,'Annuity Prices'!$E:$E,$G84),IF($B84="RAB Short",SUMIFS('RAB Prices Short'!AY:AY,'RAB Prices Short'!$B:$B,'All Prices combined'!$D84,'RAB Prices Short'!$E:$E,'All Prices combined'!$G84),IF($B84="RAB Long",SUMIFS('RAB Prices Long'!AY:AY,'RAB Prices Long'!$B:$B,'All Prices combined'!$D84,'RAB Prices Long'!$E:$E,'All Prices combined'!$G84)))),2)</f>
        <v>0</v>
      </c>
      <c r="AW84" s="2">
        <f>ROUND(IF($B84="Annuity",SUMIFS('Annuity Prices'!AZ:AZ,'Annuity Prices'!$B:$B,$D84,'Annuity Prices'!$E:$E,$G84),IF($B84="RAB Short",SUMIFS('RAB Prices Short'!AZ:AZ,'RAB Prices Short'!$B:$B,'All Prices combined'!$D84,'RAB Prices Short'!$E:$E,'All Prices combined'!$G84),IF($B84="RAB Long",SUMIFS('RAB Prices Long'!AZ:AZ,'RAB Prices Long'!$B:$B,'All Prices combined'!$D84,'RAB Prices Long'!$E:$E,'All Prices combined'!$G84)))),2)</f>
        <v>0</v>
      </c>
      <c r="AX84" s="2">
        <f>ROUND(IF($B84="Annuity",SUMIFS('Annuity Prices'!BA:BA,'Annuity Prices'!$B:$B,$D84,'Annuity Prices'!$E:$E,$G84),IF($B84="RAB Short",SUMIFS('RAB Prices Short'!BA:BA,'RAB Prices Short'!$B:$B,'All Prices combined'!$D84,'RAB Prices Short'!$E:$E,'All Prices combined'!$G84),IF($B84="RAB Long",SUMIFS('RAB Prices Long'!BA:BA,'RAB Prices Long'!$B:$B,'All Prices combined'!$D84,'RAB Prices Long'!$E:$E,'All Prices combined'!$G84)))),2)</f>
        <v>0</v>
      </c>
      <c r="AY84" s="2">
        <f>ROUND(IF($B84="Annuity",SUMIFS('Annuity Prices'!BB:BB,'Annuity Prices'!$B:$B,$D84,'Annuity Prices'!$E:$E,$G84),IF($B84="RAB Short",SUMIFS('RAB Prices Short'!BB:BB,'RAB Prices Short'!$B:$B,'All Prices combined'!$D84,'RAB Prices Short'!$E:$E,'All Prices combined'!$G84),IF($B84="RAB Long",SUMIFS('RAB Prices Long'!BB:BB,'RAB Prices Long'!$B:$B,'All Prices combined'!$D84,'RAB Prices Long'!$E:$E,'All Prices combined'!$G84)))),2)</f>
        <v>0</v>
      </c>
      <c r="AZ84" s="2">
        <f>ROUND(IF($B84="Annuity",SUMIFS('Annuity Prices'!BC:BC,'Annuity Prices'!$B:$B,$D84,'Annuity Prices'!$E:$E,$G84),IF($B84="RAB Short",SUMIFS('RAB Prices Short'!BC:BC,'RAB Prices Short'!$B:$B,'All Prices combined'!$D84,'RAB Prices Short'!$E:$E,'All Prices combined'!$G84),IF($B84="RAB Long",SUMIFS('RAB Prices Long'!BC:BC,'RAB Prices Long'!$B:$B,'All Prices combined'!$D84,'RAB Prices Long'!$E:$E,'All Prices combined'!$G84)))),2)</f>
        <v>0</v>
      </c>
      <c r="BA84" s="2">
        <f>ROUND(IF($B84="Annuity",SUMIFS('Annuity Prices'!BD:BD,'Annuity Prices'!$B:$B,$D84,'Annuity Prices'!$E:$E,$G84),IF($B84="RAB Short",SUMIFS('RAB Prices Short'!BD:BD,'RAB Prices Short'!$B:$B,'All Prices combined'!$D84,'RAB Prices Short'!$E:$E,'All Prices combined'!$G84),IF($B84="RAB Long",SUMIFS('RAB Prices Long'!BD:BD,'RAB Prices Long'!$B:$B,'All Prices combined'!$D84,'RAB Prices Long'!$E:$E,'All Prices combined'!$G84)))),2)</f>
        <v>0</v>
      </c>
      <c r="BB84" s="2">
        <f>ROUND(IF($B84="Annuity",SUMIFS('Annuity Prices'!BE:BE,'Annuity Prices'!$B:$B,$D84,'Annuity Prices'!$E:$E,$G84),IF($B84="RAB Short",SUMIFS('RAB Prices Short'!BE:BE,'RAB Prices Short'!$B:$B,'All Prices combined'!$D84,'RAB Prices Short'!$E:$E,'All Prices combined'!$G84),IF($B84="RAB Long",SUMIFS('RAB Prices Long'!BE:BE,'RAB Prices Long'!$B:$B,'All Prices combined'!$D84,'RAB Prices Long'!$E:$E,'All Prices combined'!$G84)))),2)</f>
        <v>0</v>
      </c>
      <c r="BC84" s="2">
        <f>ROUND(IF($B84="Annuity",SUMIFS('Annuity Prices'!BF:BF,'Annuity Prices'!$B:$B,$D84,'Annuity Prices'!$E:$E,$G84),IF($B84="RAB Short",SUMIFS('RAB Prices Short'!BF:BF,'RAB Prices Short'!$B:$B,'All Prices combined'!$D84,'RAB Prices Short'!$E:$E,'All Prices combined'!$G84),IF($B84="RAB Long",SUMIFS('RAB Prices Long'!BF:BF,'RAB Prices Long'!$B:$B,'All Prices combined'!$D84,'RAB Prices Long'!$E:$E,'All Prices combined'!$G84)))),2)</f>
        <v>0</v>
      </c>
      <c r="BD84" s="2">
        <f>ROUND(IF($B84="Annuity",SUMIFS('Annuity Prices'!BG:BG,'Annuity Prices'!$B:$B,$D84,'Annuity Prices'!$E:$E,$G84),IF($B84="RAB Short",SUMIFS('RAB Prices Short'!BG:BG,'RAB Prices Short'!$B:$B,'All Prices combined'!$D84,'RAB Prices Short'!$E:$E,'All Prices combined'!$G84),IF($B84="RAB Long",SUMIFS('RAB Prices Long'!BG:BG,'RAB Prices Long'!$B:$B,'All Prices combined'!$D84,'RAB Prices Long'!$E:$E,'All Prices combined'!$G84)))),2)</f>
        <v>0</v>
      </c>
      <c r="BE84" s="2">
        <f>ROUND(IF($B84="Annuity",SUMIFS('Annuity Prices'!BH:BH,'Annuity Prices'!$B:$B,$D84,'Annuity Prices'!$E:$E,$G84),IF($B84="RAB Short",SUMIFS('RAB Prices Short'!BH:BH,'RAB Prices Short'!$B:$B,'All Prices combined'!$D84,'RAB Prices Short'!$E:$E,'All Prices combined'!$G84),IF($B84="RAB Long",SUMIFS('RAB Prices Long'!BH:BH,'RAB Prices Long'!$B:$B,'All Prices combined'!$D84,'RAB Prices Long'!$E:$E,'All Prices combined'!$G84)))),2)</f>
        <v>0</v>
      </c>
      <c r="BF84" s="2">
        <f>ROUND(IF($B84="Annuity",SUMIFS('Annuity Prices'!BI:BI,'Annuity Prices'!$B:$B,$D84,'Annuity Prices'!$E:$E,$G84),IF($B84="RAB Short",SUMIFS('RAB Prices Short'!BI:BI,'RAB Prices Short'!$B:$B,'All Prices combined'!$D84,'RAB Prices Short'!$E:$E,'All Prices combined'!$G84),IF($B84="RAB Long",SUMIFS('RAB Prices Long'!BI:BI,'RAB Prices Long'!$B:$B,'All Prices combined'!$D84,'RAB Prices Long'!$E:$E,'All Prices combined'!$G84)))),2)</f>
        <v>0</v>
      </c>
      <c r="BG84" s="2">
        <f>ROUND(IF($B84="Annuity",SUMIFS('Annuity Prices'!BJ:BJ,'Annuity Prices'!$B:$B,$D84,'Annuity Prices'!$E:$E,$G84),IF($B84="RAB Short",SUMIFS('RAB Prices Short'!BJ:BJ,'RAB Prices Short'!$B:$B,'All Prices combined'!$D84,'RAB Prices Short'!$E:$E,'All Prices combined'!$G84),IF($B84="RAB Long",SUMIFS('RAB Prices Long'!BJ:BJ,'RAB Prices Long'!$B:$B,'All Prices combined'!$D84,'RAB Prices Long'!$E:$E,'All Prices combined'!$G84)))),2)</f>
        <v>0</v>
      </c>
      <c r="BH84" s="2">
        <f>ROUND(IF($B84="Annuity",SUMIFS('Annuity Prices'!BK:BK,'Annuity Prices'!$B:$B,$D84,'Annuity Prices'!$E:$E,$G84),IF($B84="RAB Short",SUMIFS('RAB Prices Short'!BK:BK,'RAB Prices Short'!$B:$B,'All Prices combined'!$D84,'RAB Prices Short'!$E:$E,'All Prices combined'!$G84),IF($B84="RAB Long",SUMIFS('RAB Prices Long'!BK:BK,'RAB Prices Long'!$B:$B,'All Prices combined'!$D84,'RAB Prices Long'!$E:$E,'All Prices combined'!$G84)))),2)</f>
        <v>0</v>
      </c>
      <c r="BI84" s="2">
        <f>ROUND(IF($B84="Annuity",SUMIFS('Annuity Prices'!BL:BL,'Annuity Prices'!$B:$B,$D84,'Annuity Prices'!$E:$E,$G84),IF($B84="RAB Short",SUMIFS('RAB Prices Short'!BL:BL,'RAB Prices Short'!$B:$B,'All Prices combined'!$D84,'RAB Prices Short'!$E:$E,'All Prices combined'!$G84),IF($B84="RAB Long",SUMIFS('RAB Prices Long'!BL:BL,'RAB Prices Long'!$B:$B,'All Prices combined'!$D84,'RAB Prices Long'!$E:$E,'All Prices combined'!$G84)))),2)</f>
        <v>0</v>
      </c>
      <c r="BJ84" s="2">
        <f>ROUND(IF($B84="Annuity",SUMIFS('Annuity Prices'!BM:BM,'Annuity Prices'!$B:$B,$D84,'Annuity Prices'!$E:$E,$G84),IF($B84="RAB Short",SUMIFS('RAB Prices Short'!BM:BM,'RAB Prices Short'!$B:$B,'All Prices combined'!$D84,'RAB Prices Short'!$E:$E,'All Prices combined'!$G84),IF($B84="RAB Long",SUMIFS('RAB Prices Long'!BM:BM,'RAB Prices Long'!$B:$B,'All Prices combined'!$D84,'RAB Prices Long'!$E:$E,'All Prices combined'!$G84)))),2)</f>
        <v>0</v>
      </c>
      <c r="BK84" s="2">
        <f>ROUND(IF($B84="Annuity",SUMIFS('Annuity Prices'!BN:BN,'Annuity Prices'!$B:$B,$D84,'Annuity Prices'!$E:$E,$G84),IF($B84="RAB Short",SUMIFS('RAB Prices Short'!BN:BN,'RAB Prices Short'!$B:$B,'All Prices combined'!$D84,'RAB Prices Short'!$E:$E,'All Prices combined'!$G84),IF($B84="RAB Long",SUMIFS('RAB Prices Long'!BN:BN,'RAB Prices Long'!$B:$B,'All Prices combined'!$D84,'RAB Prices Long'!$E:$E,'All Prices combined'!$G84)))),2)</f>
        <v>0</v>
      </c>
      <c r="BL84" s="2">
        <f>ROUND(IF($B84="Annuity",SUMIFS('Annuity Prices'!BO:BO,'Annuity Prices'!$B:$B,$D84,'Annuity Prices'!$E:$E,$G84),IF($B84="RAB Short",SUMIFS('RAB Prices Short'!BO:BO,'RAB Prices Short'!$B:$B,'All Prices combined'!$D84,'RAB Prices Short'!$E:$E,'All Prices combined'!$G84),IF($B84="RAB Long",SUMIFS('RAB Prices Long'!BO:BO,'RAB Prices Long'!$B:$B,'All Prices combined'!$D84,'RAB Prices Long'!$E:$E,'All Prices combined'!$G84)))),2)</f>
        <v>0</v>
      </c>
      <c r="BM84" s="2">
        <f>ROUND(IF($B84="Annuity",SUMIFS('Annuity Prices'!BP:BP,'Annuity Prices'!$B:$B,$D84,'Annuity Prices'!$E:$E,$G84),IF($B84="RAB Short",SUMIFS('RAB Prices Short'!BP:BP,'RAB Prices Short'!$B:$B,'All Prices combined'!$D84,'RAB Prices Short'!$E:$E,'All Prices combined'!$G84),IF($B84="RAB Long",SUMIFS('RAB Prices Long'!BP:BP,'RAB Prices Long'!$B:$B,'All Prices combined'!$D84,'RAB Prices Long'!$E:$E,'All Prices combined'!$G84)))),2)</f>
        <v>0</v>
      </c>
      <c r="BN84" s="2">
        <f>ROUND(IF($B84="Annuity",SUMIFS('Annuity Prices'!BQ:BQ,'Annuity Prices'!$B:$B,$D84,'Annuity Prices'!$E:$E,$G84),IF($B84="RAB Short",SUMIFS('RAB Prices Short'!BQ:BQ,'RAB Prices Short'!$B:$B,'All Prices combined'!$D84,'RAB Prices Short'!$E:$E,'All Prices combined'!$G84),IF($B84="RAB Long",SUMIFS('RAB Prices Long'!BQ:BQ,'RAB Prices Long'!$B:$B,'All Prices combined'!$D84,'RAB Prices Long'!$E:$E,'All Prices combined'!$G84)))),2)</f>
        <v>0</v>
      </c>
      <c r="BO84" s="2">
        <f>ROUND(IF($B84="Annuity",SUMIFS('Annuity Prices'!BR:BR,'Annuity Prices'!$B:$B,$D84,'Annuity Prices'!$E:$E,$G84),IF($B84="RAB Short",SUMIFS('RAB Prices Short'!BR:BR,'RAB Prices Short'!$B:$B,'All Prices combined'!$D84,'RAB Prices Short'!$E:$E,'All Prices combined'!$G84),IF($B84="RAB Long",SUMIFS('RAB Prices Long'!BR:BR,'RAB Prices Long'!$B:$B,'All Prices combined'!$D84,'RAB Prices Long'!$E:$E,'All Prices combined'!$G84)))),2)</f>
        <v>0</v>
      </c>
      <c r="BP84" s="2">
        <f>ROUND(IF($B84="Annuity",SUMIFS('Annuity Prices'!BS:BS,'Annuity Prices'!$B:$B,$D84,'Annuity Prices'!$E:$E,$G84),IF($B84="RAB Short",SUMIFS('RAB Prices Short'!BS:BS,'RAB Prices Short'!$B:$B,'All Prices combined'!$D84,'RAB Prices Short'!$E:$E,'All Prices combined'!$G84),IF($B84="RAB Long",SUMIFS('RAB Prices Long'!BS:BS,'RAB Prices Long'!$B:$B,'All Prices combined'!$D84,'RAB Prices Long'!$E:$E,'All Prices combined'!$G84)))),2)</f>
        <v>0</v>
      </c>
      <c r="BQ84" s="2">
        <f>ROUND(IF($B84="Annuity",SUMIFS('Annuity Prices'!BT:BT,'Annuity Prices'!$B:$B,$D84,'Annuity Prices'!$E:$E,$G84),IF($B84="RAB Short",SUMIFS('RAB Prices Short'!BT:BT,'RAB Prices Short'!$B:$B,'All Prices combined'!$D84,'RAB Prices Short'!$E:$E,'All Prices combined'!$G84),IF($B84="RAB Long",SUMIFS('RAB Prices Long'!BT:BT,'RAB Prices Long'!$B:$B,'All Prices combined'!$D84,'RAB Prices Long'!$E:$E,'All Prices combined'!$G84)))),2)</f>
        <v>0</v>
      </c>
      <c r="BR84" s="2">
        <f>ROUND(IF($B84="Annuity",SUMIFS('Annuity Prices'!BU:BU,'Annuity Prices'!$B:$B,$D84,'Annuity Prices'!$E:$E,$G84),IF($B84="RAB Short",SUMIFS('RAB Prices Short'!BU:BU,'RAB Prices Short'!$B:$B,'All Prices combined'!$D84,'RAB Prices Short'!$E:$E,'All Prices combined'!$G84),IF($B84="RAB Long",SUMIFS('RAB Prices Long'!BU:BU,'RAB Prices Long'!$B:$B,'All Prices combined'!$D84,'RAB Prices Long'!$E:$E,'All Prices combined'!$G84)))),2)</f>
        <v>0</v>
      </c>
      <c r="BS84" s="2">
        <f>ROUND(IF($B84="Annuity",SUMIFS('Annuity Prices'!BV:BV,'Annuity Prices'!$B:$B,$D84,'Annuity Prices'!$E:$E,$G84),IF($B84="RAB Short",SUMIFS('RAB Prices Short'!BV:BV,'RAB Prices Short'!$B:$B,'All Prices combined'!$D84,'RAB Prices Short'!$E:$E,'All Prices combined'!$G84),IF($B84="RAB Long",SUMIFS('RAB Prices Long'!BV:BV,'RAB Prices Long'!$B:$B,'All Prices combined'!$D84,'RAB Prices Long'!$E:$E,'All Prices combined'!$G84)))),2)</f>
        <v>0</v>
      </c>
      <c r="BT84" s="2">
        <f>ROUND(IF($B84="Annuity",SUMIFS('Annuity Prices'!BW:BW,'Annuity Prices'!$B:$B,$D84,'Annuity Prices'!$E:$E,$G84),IF($B84="RAB Short",SUMIFS('RAB Prices Short'!BW:BW,'RAB Prices Short'!$B:$B,'All Prices combined'!$D84,'RAB Prices Short'!$E:$E,'All Prices combined'!$G84),IF($B84="RAB Long",SUMIFS('RAB Prices Long'!BW:BW,'RAB Prices Long'!$B:$B,'All Prices combined'!$D84,'RAB Prices Long'!$E:$E,'All Prices combined'!$G84)))),2)</f>
        <v>0</v>
      </c>
      <c r="BU84" s="2">
        <f>ROUND(IF($B84="Annuity",SUMIFS('Annuity Prices'!BX:BX,'Annuity Prices'!$B:$B,$D84,'Annuity Prices'!$E:$E,$G84),IF($B84="RAB Short",SUMIFS('RAB Prices Short'!BX:BX,'RAB Prices Short'!$B:$B,'All Prices combined'!$D84,'RAB Prices Short'!$E:$E,'All Prices combined'!$G84),IF($B84="RAB Long",SUMIFS('RAB Prices Long'!BX:BX,'RAB Prices Long'!$B:$B,'All Prices combined'!$D84,'RAB Prices Long'!$E:$E,'All Prices combined'!$G84)))),2)</f>
        <v>0</v>
      </c>
    </row>
    <row r="85" spans="2:73" x14ac:dyDescent="0.25">
      <c r="B85" t="s">
        <v>37</v>
      </c>
      <c r="C85" s="1">
        <v>16</v>
      </c>
      <c r="D85" s="1" t="s">
        <v>176</v>
      </c>
      <c r="E85" s="1" t="s">
        <v>173</v>
      </c>
      <c r="F85" s="1"/>
      <c r="G85" s="1" t="s">
        <v>38</v>
      </c>
      <c r="H85" s="1" t="s">
        <v>150</v>
      </c>
      <c r="I85" s="2">
        <f>ROUND(IF($B85="Annuity",SUMIFS('Annuity Prices'!L:L,'Annuity Prices'!$B:$B,$D85,'Annuity Prices'!$E:$E,$G85),IF($B85="RAB Short",SUMIFS('RAB Prices Short'!L:L,'RAB Prices Short'!$B:$B,'All Prices combined'!$D85,'RAB Prices Short'!$E:$E,'All Prices combined'!$G85),IF($B85="RAB Long",SUMIFS('RAB Prices Long'!L:L,'RAB Prices Long'!$B:$B,'All Prices combined'!$D85,'RAB Prices Long'!$E:$E,'All Prices combined'!$G85)))),2)</f>
        <v>70.53</v>
      </c>
      <c r="J85" s="2">
        <f>ROUND(IF($B85="Annuity",SUMIFS('Annuity Prices'!M:M,'Annuity Prices'!$B:$B,$D85,'Annuity Prices'!$E:$E,$G85),IF($B85="RAB Short",SUMIFS('RAB Prices Short'!M:M,'RAB Prices Short'!$B:$B,'All Prices combined'!$D85,'RAB Prices Short'!$E:$E,'All Prices combined'!$G85),IF($B85="RAB Long",SUMIFS('RAB Prices Long'!M:M,'RAB Prices Long'!$B:$B,'All Prices combined'!$D85,'RAB Prices Long'!$E:$E,'All Prices combined'!$G85)))),2)</f>
        <v>72.56</v>
      </c>
      <c r="K85" s="2">
        <f>ROUND(IF($B85="Annuity",SUMIFS('Annuity Prices'!N:N,'Annuity Prices'!$B:$B,$D85,'Annuity Prices'!$E:$E,$G85),IF($B85="RAB Short",SUMIFS('RAB Prices Short'!N:N,'RAB Prices Short'!$B:$B,'All Prices combined'!$D85,'RAB Prices Short'!$E:$E,'All Prices combined'!$G85),IF($B85="RAB Long",SUMIFS('RAB Prices Long'!N:N,'RAB Prices Long'!$B:$B,'All Prices combined'!$D85,'RAB Prices Long'!$E:$E,'All Prices combined'!$G85)))),2)</f>
        <v>74.64</v>
      </c>
      <c r="L85" s="2">
        <f>ROUND(IF($B85="Annuity",SUMIFS('Annuity Prices'!O:O,'Annuity Prices'!$B:$B,$D85,'Annuity Prices'!$E:$E,$G85),IF($B85="RAB Short",SUMIFS('RAB Prices Short'!O:O,'RAB Prices Short'!$B:$B,'All Prices combined'!$D85,'RAB Prices Short'!$E:$E,'All Prices combined'!$G85),IF($B85="RAB Long",SUMIFS('RAB Prices Long'!O:O,'RAB Prices Long'!$B:$B,'All Prices combined'!$D85,'RAB Prices Long'!$E:$E,'All Prices combined'!$G85)))),2)</f>
        <v>76.78</v>
      </c>
      <c r="M85" s="2">
        <f>ROUND(IF($B85="Annuity",SUMIFS('Annuity Prices'!P:P,'Annuity Prices'!$B:$B,$D85,'Annuity Prices'!$E:$E,$G85),IF($B85="RAB Short",SUMIFS('RAB Prices Short'!P:P,'RAB Prices Short'!$B:$B,'All Prices combined'!$D85,'RAB Prices Short'!$E:$E,'All Prices combined'!$G85),IF($B85="RAB Long",SUMIFS('RAB Prices Long'!P:P,'RAB Prices Long'!$B:$B,'All Prices combined'!$D85,'RAB Prices Long'!$E:$E,'All Prices combined'!$G85)))),2)</f>
        <v>75.22</v>
      </c>
      <c r="N85" s="2">
        <f>ROUND(IF($B85="Annuity",SUMIFS('Annuity Prices'!Q:Q,'Annuity Prices'!$B:$B,$D85,'Annuity Prices'!$E:$E,$G85),IF($B85="RAB Short",SUMIFS('RAB Prices Short'!Q:Q,'RAB Prices Short'!$B:$B,'All Prices combined'!$D85,'RAB Prices Short'!$E:$E,'All Prices combined'!$G85),IF($B85="RAB Long",SUMIFS('RAB Prices Long'!Q:Q,'RAB Prices Long'!$B:$B,'All Prices combined'!$D85,'RAB Prices Long'!$E:$E,'All Prices combined'!$G85)))),2)</f>
        <v>77.099999999999994</v>
      </c>
      <c r="O85" s="2">
        <f>ROUND(IF($B85="Annuity",SUMIFS('Annuity Prices'!R:R,'Annuity Prices'!$B:$B,$D85,'Annuity Prices'!$E:$E,$G85),IF($B85="RAB Short",SUMIFS('RAB Prices Short'!R:R,'RAB Prices Short'!$B:$B,'All Prices combined'!$D85,'RAB Prices Short'!$E:$E,'All Prices combined'!$G85),IF($B85="RAB Long",SUMIFS('RAB Prices Long'!R:R,'RAB Prices Long'!$B:$B,'All Prices combined'!$D85,'RAB Prices Long'!$E:$E,'All Prices combined'!$G85)))),2)</f>
        <v>79.03</v>
      </c>
      <c r="P85" s="2">
        <f>ROUND(IF($B85="Annuity",SUMIFS('Annuity Prices'!S:S,'Annuity Prices'!$B:$B,$D85,'Annuity Prices'!$E:$E,$G85),IF($B85="RAB Short",SUMIFS('RAB Prices Short'!S:S,'RAB Prices Short'!$B:$B,'All Prices combined'!$D85,'RAB Prices Short'!$E:$E,'All Prices combined'!$G85),IF($B85="RAB Long",SUMIFS('RAB Prices Long'!S:S,'RAB Prices Long'!$B:$B,'All Prices combined'!$D85,'RAB Prices Long'!$E:$E,'All Prices combined'!$G85)))),2)</f>
        <v>81</v>
      </c>
      <c r="Q85" s="2">
        <f>ROUND(IF($B85="Annuity",SUMIFS('Annuity Prices'!T:T,'Annuity Prices'!$B:$B,$D85,'Annuity Prices'!$E:$E,$G85),IF($B85="RAB Short",SUMIFS('RAB Prices Short'!T:T,'RAB Prices Short'!$B:$B,'All Prices combined'!$D85,'RAB Prices Short'!$E:$E,'All Prices combined'!$G85),IF($B85="RAB Long",SUMIFS('RAB Prices Long'!T:T,'RAB Prices Long'!$B:$B,'All Prices combined'!$D85,'RAB Prices Long'!$E:$E,'All Prices combined'!$G85)))),2)</f>
        <v>83.03</v>
      </c>
      <c r="R85" s="2">
        <f>ROUND(IF($B85="Annuity",SUMIFS('Annuity Prices'!U:U,'Annuity Prices'!$B:$B,$D85,'Annuity Prices'!$E:$E,$G85),IF($B85="RAB Short",SUMIFS('RAB Prices Short'!U:U,'RAB Prices Short'!$B:$B,'All Prices combined'!$D85,'RAB Prices Short'!$E:$E,'All Prices combined'!$G85),IF($B85="RAB Long",SUMIFS('RAB Prices Long'!U:U,'RAB Prices Long'!$B:$B,'All Prices combined'!$D85,'RAB Prices Long'!$E:$E,'All Prices combined'!$G85)))),2)</f>
        <v>85.1</v>
      </c>
      <c r="S85" s="2">
        <f>ROUND(IF($B85="Annuity",SUMIFS('Annuity Prices'!V:V,'Annuity Prices'!$B:$B,$D85,'Annuity Prices'!$E:$E,$G85),IF($B85="RAB Short",SUMIFS('RAB Prices Short'!V:V,'RAB Prices Short'!$B:$B,'All Prices combined'!$D85,'RAB Prices Short'!$E:$E,'All Prices combined'!$G85),IF($B85="RAB Long",SUMIFS('RAB Prices Long'!V:V,'RAB Prices Long'!$B:$B,'All Prices combined'!$D85,'RAB Prices Long'!$E:$E,'All Prices combined'!$G85)))),2)</f>
        <v>87.23</v>
      </c>
      <c r="T85" s="2">
        <f>ROUND(IF($B85="Annuity",SUMIFS('Annuity Prices'!W:W,'Annuity Prices'!$B:$B,$D85,'Annuity Prices'!$E:$E,$G85),IF($B85="RAB Short",SUMIFS('RAB Prices Short'!W:W,'RAB Prices Short'!$B:$B,'All Prices combined'!$D85,'RAB Prices Short'!$E:$E,'All Prices combined'!$G85),IF($B85="RAB Long",SUMIFS('RAB Prices Long'!W:W,'RAB Prices Long'!$B:$B,'All Prices combined'!$D85,'RAB Prices Long'!$E:$E,'All Prices combined'!$G85)))),2)</f>
        <v>89.41</v>
      </c>
      <c r="U85" s="2">
        <f>ROUND(IF($B85="Annuity",SUMIFS('Annuity Prices'!X:X,'Annuity Prices'!$B:$B,$D85,'Annuity Prices'!$E:$E,$G85),IF($B85="RAB Short",SUMIFS('RAB Prices Short'!X:X,'RAB Prices Short'!$B:$B,'All Prices combined'!$D85,'RAB Prices Short'!$E:$E,'All Prices combined'!$G85),IF($B85="RAB Long",SUMIFS('RAB Prices Long'!X:X,'RAB Prices Long'!$B:$B,'All Prices combined'!$D85,'RAB Prices Long'!$E:$E,'All Prices combined'!$G85)))),2)</f>
        <v>91.65</v>
      </c>
      <c r="V85" s="2">
        <f>ROUND(IF($B85="Annuity",SUMIFS('Annuity Prices'!Y:Y,'Annuity Prices'!$B:$B,$D85,'Annuity Prices'!$E:$E,$G85),IF($B85="RAB Short",SUMIFS('RAB Prices Short'!Y:Y,'RAB Prices Short'!$B:$B,'All Prices combined'!$D85,'RAB Prices Short'!$E:$E,'All Prices combined'!$G85),IF($B85="RAB Long",SUMIFS('RAB Prices Long'!Y:Y,'RAB Prices Long'!$B:$B,'All Prices combined'!$D85,'RAB Prices Long'!$E:$E,'All Prices combined'!$G85)))),2)</f>
        <v>93.94</v>
      </c>
      <c r="W85" s="2">
        <f>ROUND(IF($B85="Annuity",SUMIFS('Annuity Prices'!Z:Z,'Annuity Prices'!$B:$B,$D85,'Annuity Prices'!$E:$E,$G85),IF($B85="RAB Short",SUMIFS('RAB Prices Short'!Z:Z,'RAB Prices Short'!$B:$B,'All Prices combined'!$D85,'RAB Prices Short'!$E:$E,'All Prices combined'!$G85),IF($B85="RAB Long",SUMIFS('RAB Prices Long'!Z:Z,'RAB Prices Long'!$B:$B,'All Prices combined'!$D85,'RAB Prices Long'!$E:$E,'All Prices combined'!$G85)))),2)</f>
        <v>96.29</v>
      </c>
      <c r="X85" s="2">
        <f>ROUND(IF($B85="Annuity",SUMIFS('Annuity Prices'!AA:AA,'Annuity Prices'!$B:$B,$D85,'Annuity Prices'!$E:$E,$G85),IF($B85="RAB Short",SUMIFS('RAB Prices Short'!AA:AA,'RAB Prices Short'!$B:$B,'All Prices combined'!$D85,'RAB Prices Short'!$E:$E,'All Prices combined'!$G85),IF($B85="RAB Long",SUMIFS('RAB Prices Long'!AA:AA,'RAB Prices Long'!$B:$B,'All Prices combined'!$D85,'RAB Prices Long'!$E:$E,'All Prices combined'!$G85)))),2)</f>
        <v>98.7</v>
      </c>
      <c r="Y85" s="2">
        <f>ROUND(IF($B85="Annuity",SUMIFS('Annuity Prices'!AB:AB,'Annuity Prices'!$B:$B,$D85,'Annuity Prices'!$E:$E,$G85),IF($B85="RAB Short",SUMIFS('RAB Prices Short'!AB:AB,'RAB Prices Short'!$B:$B,'All Prices combined'!$D85,'RAB Prices Short'!$E:$E,'All Prices combined'!$G85),IF($B85="RAB Long",SUMIFS('RAB Prices Long'!AB:AB,'RAB Prices Long'!$B:$B,'All Prices combined'!$D85,'RAB Prices Long'!$E:$E,'All Prices combined'!$G85)))),2)</f>
        <v>101.17</v>
      </c>
      <c r="Z85" s="2">
        <f>ROUND(IF($B85="Annuity",SUMIFS('Annuity Prices'!AC:AC,'Annuity Prices'!$B:$B,$D85,'Annuity Prices'!$E:$E,$G85),IF($B85="RAB Short",SUMIFS('RAB Prices Short'!AC:AC,'RAB Prices Short'!$B:$B,'All Prices combined'!$D85,'RAB Prices Short'!$E:$E,'All Prices combined'!$G85),IF($B85="RAB Long",SUMIFS('RAB Prices Long'!AC:AC,'RAB Prices Long'!$B:$B,'All Prices combined'!$D85,'RAB Prices Long'!$E:$E,'All Prices combined'!$G85)))),2)</f>
        <v>103.7</v>
      </c>
      <c r="AA85" s="2">
        <f>ROUND(IF($B85="Annuity",SUMIFS('Annuity Prices'!AD:AD,'Annuity Prices'!$B:$B,$D85,'Annuity Prices'!$E:$E,$G85),IF($B85="RAB Short",SUMIFS('RAB Prices Short'!AD:AD,'RAB Prices Short'!$B:$B,'All Prices combined'!$D85,'RAB Prices Short'!$E:$E,'All Prices combined'!$G85),IF($B85="RAB Long",SUMIFS('RAB Prices Long'!AD:AD,'RAB Prices Long'!$B:$B,'All Prices combined'!$D85,'RAB Prices Long'!$E:$E,'All Prices combined'!$G85)))),2)</f>
        <v>106.29</v>
      </c>
      <c r="AB85" s="2">
        <f>ROUND(IF($B85="Annuity",SUMIFS('Annuity Prices'!AE:AE,'Annuity Prices'!$B:$B,$D85,'Annuity Prices'!$E:$E,$G85),IF($B85="RAB Short",SUMIFS('RAB Prices Short'!AE:AE,'RAB Prices Short'!$B:$B,'All Prices combined'!$D85,'RAB Prices Short'!$E:$E,'All Prices combined'!$G85),IF($B85="RAB Long",SUMIFS('RAB Prices Long'!AE:AE,'RAB Prices Long'!$B:$B,'All Prices combined'!$D85,'RAB Prices Long'!$E:$E,'All Prices combined'!$G85)))),2)</f>
        <v>108.95</v>
      </c>
      <c r="AC85" s="2">
        <f>ROUND(IF($B85="Annuity",SUMIFS('Annuity Prices'!AF:AF,'Annuity Prices'!$B:$B,$D85,'Annuity Prices'!$E:$E,$G85),IF($B85="RAB Short",SUMIFS('RAB Prices Short'!AF:AF,'RAB Prices Short'!$B:$B,'All Prices combined'!$D85,'RAB Prices Short'!$E:$E,'All Prices combined'!$G85),IF($B85="RAB Long",SUMIFS('RAB Prices Long'!AF:AF,'RAB Prices Long'!$B:$B,'All Prices combined'!$D85,'RAB Prices Long'!$E:$E,'All Prices combined'!$G85)))),2)</f>
        <v>111.68</v>
      </c>
      <c r="AD85" s="2">
        <f>ROUND(IF($B85="Annuity",SUMIFS('Annuity Prices'!AG:AG,'Annuity Prices'!$B:$B,$D85,'Annuity Prices'!$E:$E,$G85),IF($B85="RAB Short",SUMIFS('RAB Prices Short'!AG:AG,'RAB Prices Short'!$B:$B,'All Prices combined'!$D85,'RAB Prices Short'!$E:$E,'All Prices combined'!$G85),IF($B85="RAB Long",SUMIFS('RAB Prices Long'!AG:AG,'RAB Prices Long'!$B:$B,'All Prices combined'!$D85,'RAB Prices Long'!$E:$E,'All Prices combined'!$G85)))),2)</f>
        <v>114.47</v>
      </c>
      <c r="AE85" s="2">
        <f>ROUND(IF($B85="Annuity",SUMIFS('Annuity Prices'!AH:AH,'Annuity Prices'!$B:$B,$D85,'Annuity Prices'!$E:$E,$G85),IF($B85="RAB Short",SUMIFS('RAB Prices Short'!AH:AH,'RAB Prices Short'!$B:$B,'All Prices combined'!$D85,'RAB Prices Short'!$E:$E,'All Prices combined'!$G85),IF($B85="RAB Long",SUMIFS('RAB Prices Long'!AH:AH,'RAB Prices Long'!$B:$B,'All Prices combined'!$D85,'RAB Prices Long'!$E:$E,'All Prices combined'!$G85)))),2)</f>
        <v>117.33</v>
      </c>
      <c r="AF85" s="2">
        <f>ROUND(IF($B85="Annuity",SUMIFS('Annuity Prices'!AI:AI,'Annuity Prices'!$B:$B,$D85,'Annuity Prices'!$E:$E,$G85),IF($B85="RAB Short",SUMIFS('RAB Prices Short'!AI:AI,'RAB Prices Short'!$B:$B,'All Prices combined'!$D85,'RAB Prices Short'!$E:$E,'All Prices combined'!$G85),IF($B85="RAB Long",SUMIFS('RAB Prices Long'!AI:AI,'RAB Prices Long'!$B:$B,'All Prices combined'!$D85,'RAB Prices Long'!$E:$E,'All Prices combined'!$G85)))),2)</f>
        <v>120.27</v>
      </c>
      <c r="AG85" s="2">
        <f>ROUND(IF($B85="Annuity",SUMIFS('Annuity Prices'!AJ:AJ,'Annuity Prices'!$B:$B,$D85,'Annuity Prices'!$E:$E,$G85),IF($B85="RAB Short",SUMIFS('RAB Prices Short'!AJ:AJ,'RAB Prices Short'!$B:$B,'All Prices combined'!$D85,'RAB Prices Short'!$E:$E,'All Prices combined'!$G85),IF($B85="RAB Long",SUMIFS('RAB Prices Long'!AJ:AJ,'RAB Prices Long'!$B:$B,'All Prices combined'!$D85,'RAB Prices Long'!$E:$E,'All Prices combined'!$G85)))),2)</f>
        <v>123.28</v>
      </c>
      <c r="AH85" s="2">
        <f>ROUND(IF($B85="Annuity",SUMIFS('Annuity Prices'!AK:AK,'Annuity Prices'!$B:$B,$D85,'Annuity Prices'!$E:$E,$G85),IF($B85="RAB Short",SUMIFS('RAB Prices Short'!AK:AK,'RAB Prices Short'!$B:$B,'All Prices combined'!$D85,'RAB Prices Short'!$E:$E,'All Prices combined'!$G85),IF($B85="RAB Long",SUMIFS('RAB Prices Long'!AK:AK,'RAB Prices Long'!$B:$B,'All Prices combined'!$D85,'RAB Prices Long'!$E:$E,'All Prices combined'!$G85)))),2)</f>
        <v>126.37</v>
      </c>
      <c r="AI85" s="2">
        <f>ROUND(IF($B85="Annuity",SUMIFS('Annuity Prices'!AL:AL,'Annuity Prices'!$B:$B,$D85,'Annuity Prices'!$E:$E,$G85),IF($B85="RAB Short",SUMIFS('RAB Prices Short'!AL:AL,'RAB Prices Short'!$B:$B,'All Prices combined'!$D85,'RAB Prices Short'!$E:$E,'All Prices combined'!$G85),IF($B85="RAB Long",SUMIFS('RAB Prices Long'!AL:AL,'RAB Prices Long'!$B:$B,'All Prices combined'!$D85,'RAB Prices Long'!$E:$E,'All Prices combined'!$G85)))),2)</f>
        <v>129.53</v>
      </c>
      <c r="AJ85" s="2">
        <f>ROUND(IF($B85="Annuity",SUMIFS('Annuity Prices'!AM:AM,'Annuity Prices'!$B:$B,$D85,'Annuity Prices'!$E:$E,$G85),IF($B85="RAB Short",SUMIFS('RAB Prices Short'!AM:AM,'RAB Prices Short'!$B:$B,'All Prices combined'!$D85,'RAB Prices Short'!$E:$E,'All Prices combined'!$G85),IF($B85="RAB Long",SUMIFS('RAB Prices Long'!AM:AM,'RAB Prices Long'!$B:$B,'All Prices combined'!$D85,'RAB Prices Long'!$E:$E,'All Prices combined'!$G85)))),2)</f>
        <v>132.76</v>
      </c>
      <c r="AK85" s="2">
        <f>ROUND(IF($B85="Annuity",SUMIFS('Annuity Prices'!AN:AN,'Annuity Prices'!$B:$B,$D85,'Annuity Prices'!$E:$E,$G85),IF($B85="RAB Short",SUMIFS('RAB Prices Short'!AN:AN,'RAB Prices Short'!$B:$B,'All Prices combined'!$D85,'RAB Prices Short'!$E:$E,'All Prices combined'!$G85),IF($B85="RAB Long",SUMIFS('RAB Prices Long'!AN:AN,'RAB Prices Long'!$B:$B,'All Prices combined'!$D85,'RAB Prices Long'!$E:$E,'All Prices combined'!$G85)))),2)</f>
        <v>136.1</v>
      </c>
      <c r="AL85" s="2">
        <f>ROUND(IF($B85="Annuity",SUMIFS('Annuity Prices'!AO:AO,'Annuity Prices'!$B:$B,$D85,'Annuity Prices'!$E:$E,$G85),IF($B85="RAB Short",SUMIFS('RAB Prices Short'!AO:AO,'RAB Prices Short'!$B:$B,'All Prices combined'!$D85,'RAB Prices Short'!$E:$E,'All Prices combined'!$G85),IF($B85="RAB Long",SUMIFS('RAB Prices Long'!AO:AO,'RAB Prices Long'!$B:$B,'All Prices combined'!$D85,'RAB Prices Long'!$E:$E,'All Prices combined'!$G85)))),2)</f>
        <v>139.5</v>
      </c>
      <c r="AM85" s="2">
        <f>ROUND(IF($B85="Annuity",SUMIFS('Annuity Prices'!AP:AP,'Annuity Prices'!$B:$B,$D85,'Annuity Prices'!$E:$E,$G85),IF($B85="RAB Short",SUMIFS('RAB Prices Short'!AP:AP,'RAB Prices Short'!$B:$B,'All Prices combined'!$D85,'RAB Prices Short'!$E:$E,'All Prices combined'!$G85),IF($B85="RAB Long",SUMIFS('RAB Prices Long'!AP:AP,'RAB Prices Long'!$B:$B,'All Prices combined'!$D85,'RAB Prices Long'!$E:$E,'All Prices combined'!$G85)))),2)</f>
        <v>142.99</v>
      </c>
      <c r="AN85" s="2">
        <f>ROUND(IF($B85="Annuity",SUMIFS('Annuity Prices'!AQ:AQ,'Annuity Prices'!$B:$B,$D85,'Annuity Prices'!$E:$E,$G85),IF($B85="RAB Short",SUMIFS('RAB Prices Short'!AQ:AQ,'RAB Prices Short'!$B:$B,'All Prices combined'!$D85,'RAB Prices Short'!$E:$E,'All Prices combined'!$G85),IF($B85="RAB Long",SUMIFS('RAB Prices Long'!AQ:AQ,'RAB Prices Long'!$B:$B,'All Prices combined'!$D85,'RAB Prices Long'!$E:$E,'All Prices combined'!$G85)))),2)</f>
        <v>146.57</v>
      </c>
      <c r="AO85" s="2">
        <f>ROUND(IF($B85="Annuity",SUMIFS('Annuity Prices'!AR:AR,'Annuity Prices'!$B:$B,$D85,'Annuity Prices'!$E:$E,$G85),IF($B85="RAB Short",SUMIFS('RAB Prices Short'!AR:AR,'RAB Prices Short'!$B:$B,'All Prices combined'!$D85,'RAB Prices Short'!$E:$E,'All Prices combined'!$G85),IF($B85="RAB Long",SUMIFS('RAB Prices Long'!AR:AR,'RAB Prices Long'!$B:$B,'All Prices combined'!$D85,'RAB Prices Long'!$E:$E,'All Prices combined'!$G85)))),2)</f>
        <v>41.73</v>
      </c>
      <c r="AP85" s="2">
        <f>ROUND(IF($B85="Annuity",SUMIFS('Annuity Prices'!AS:AS,'Annuity Prices'!$B:$B,$D85,'Annuity Prices'!$E:$E,$G85),IF($B85="RAB Short",SUMIFS('RAB Prices Short'!AS:AS,'RAB Prices Short'!$B:$B,'All Prices combined'!$D85,'RAB Prices Short'!$E:$E,'All Prices combined'!$G85),IF($B85="RAB Long",SUMIFS('RAB Prices Long'!AS:AS,'RAB Prices Long'!$B:$B,'All Prices combined'!$D85,'RAB Prices Long'!$E:$E,'All Prices combined'!$G85)))),2)</f>
        <v>45.54</v>
      </c>
      <c r="AQ85" s="2">
        <f>ROUND(IF($B85="Annuity",SUMIFS('Annuity Prices'!AT:AT,'Annuity Prices'!$B:$B,$D85,'Annuity Prices'!$E:$E,$G85),IF($B85="RAB Short",SUMIFS('RAB Prices Short'!AT:AT,'RAB Prices Short'!$B:$B,'All Prices combined'!$D85,'RAB Prices Short'!$E:$E,'All Prices combined'!$G85),IF($B85="RAB Long",SUMIFS('RAB Prices Long'!AT:AT,'RAB Prices Long'!$B:$B,'All Prices combined'!$D85,'RAB Prices Long'!$E:$E,'All Prices combined'!$G85)))),2)</f>
        <v>49.53</v>
      </c>
      <c r="AR85" s="2">
        <f>ROUND(IF($B85="Annuity",SUMIFS('Annuity Prices'!AU:AU,'Annuity Prices'!$B:$B,$D85,'Annuity Prices'!$E:$E,$G85),IF($B85="RAB Short",SUMIFS('RAB Prices Short'!AU:AU,'RAB Prices Short'!$B:$B,'All Prices combined'!$D85,'RAB Prices Short'!$E:$E,'All Prices combined'!$G85),IF($B85="RAB Long",SUMIFS('RAB Prices Long'!AU:AU,'RAB Prices Long'!$B:$B,'All Prices combined'!$D85,'RAB Prices Long'!$E:$E,'All Prices combined'!$G85)))),2)</f>
        <v>53.72</v>
      </c>
      <c r="AS85" s="2">
        <f>ROUND(IF($B85="Annuity",SUMIFS('Annuity Prices'!AV:AV,'Annuity Prices'!$B:$B,$D85,'Annuity Prices'!$E:$E,$G85),IF($B85="RAB Short",SUMIFS('RAB Prices Short'!AV:AV,'RAB Prices Short'!$B:$B,'All Prices combined'!$D85,'RAB Prices Short'!$E:$E,'All Prices combined'!$G85),IF($B85="RAB Long",SUMIFS('RAB Prices Long'!AV:AV,'RAB Prices Long'!$B:$B,'All Prices combined'!$D85,'RAB Prices Long'!$E:$E,'All Prices combined'!$G85)))),2)</f>
        <v>58.11</v>
      </c>
      <c r="AT85" s="2">
        <f>ROUND(IF($B85="Annuity",SUMIFS('Annuity Prices'!AW:AW,'Annuity Prices'!$B:$B,$D85,'Annuity Prices'!$E:$E,$G85),IF($B85="RAB Short",SUMIFS('RAB Prices Short'!AW:AW,'RAB Prices Short'!$B:$B,'All Prices combined'!$D85,'RAB Prices Short'!$E:$E,'All Prices combined'!$G85),IF($B85="RAB Long",SUMIFS('RAB Prices Long'!AW:AW,'RAB Prices Long'!$B:$B,'All Prices combined'!$D85,'RAB Prices Long'!$E:$E,'All Prices combined'!$G85)))),2)</f>
        <v>62.7</v>
      </c>
      <c r="AU85" s="2">
        <f>ROUND(IF($B85="Annuity",SUMIFS('Annuity Prices'!AX:AX,'Annuity Prices'!$B:$B,$D85,'Annuity Prices'!$E:$E,$G85),IF($B85="RAB Short",SUMIFS('RAB Prices Short'!AX:AX,'RAB Prices Short'!$B:$B,'All Prices combined'!$D85,'RAB Prices Short'!$E:$E,'All Prices combined'!$G85),IF($B85="RAB Long",SUMIFS('RAB Prices Long'!AX:AX,'RAB Prices Long'!$B:$B,'All Prices combined'!$D85,'RAB Prices Long'!$E:$E,'All Prices combined'!$G85)))),2)</f>
        <v>67.510000000000005</v>
      </c>
      <c r="AV85" s="2">
        <f>ROUND(IF($B85="Annuity",SUMIFS('Annuity Prices'!AY:AY,'Annuity Prices'!$B:$B,$D85,'Annuity Prices'!$E:$E,$G85),IF($B85="RAB Short",SUMIFS('RAB Prices Short'!AY:AY,'RAB Prices Short'!$B:$B,'All Prices combined'!$D85,'RAB Prices Short'!$E:$E,'All Prices combined'!$G85),IF($B85="RAB Long",SUMIFS('RAB Prices Long'!AY:AY,'RAB Prices Long'!$B:$B,'All Prices combined'!$D85,'RAB Prices Long'!$E:$E,'All Prices combined'!$G85)))),2)</f>
        <v>72.540000000000006</v>
      </c>
      <c r="AW85" s="2">
        <f>ROUND(IF($B85="Annuity",SUMIFS('Annuity Prices'!AZ:AZ,'Annuity Prices'!$B:$B,$D85,'Annuity Prices'!$E:$E,$G85),IF($B85="RAB Short",SUMIFS('RAB Prices Short'!AZ:AZ,'RAB Prices Short'!$B:$B,'All Prices combined'!$D85,'RAB Prices Short'!$E:$E,'All Prices combined'!$G85),IF($B85="RAB Long",SUMIFS('RAB Prices Long'!AZ:AZ,'RAB Prices Long'!$B:$B,'All Prices combined'!$D85,'RAB Prices Long'!$E:$E,'All Prices combined'!$G85)))),2)</f>
        <v>77.81</v>
      </c>
      <c r="AX85" s="2">
        <f>ROUND(IF($B85="Annuity",SUMIFS('Annuity Prices'!BA:BA,'Annuity Prices'!$B:$B,$D85,'Annuity Prices'!$E:$E,$G85),IF($B85="RAB Short",SUMIFS('RAB Prices Short'!BA:BA,'RAB Prices Short'!$B:$B,'All Prices combined'!$D85,'RAB Prices Short'!$E:$E,'All Prices combined'!$G85),IF($B85="RAB Long",SUMIFS('RAB Prices Long'!BA:BA,'RAB Prices Long'!$B:$B,'All Prices combined'!$D85,'RAB Prices Long'!$E:$E,'All Prices combined'!$G85)))),2)</f>
        <v>83.03</v>
      </c>
      <c r="AY85" s="2">
        <f>ROUND(IF($B85="Annuity",SUMIFS('Annuity Prices'!BB:BB,'Annuity Prices'!$B:$B,$D85,'Annuity Prices'!$E:$E,$G85),IF($B85="RAB Short",SUMIFS('RAB Prices Short'!BB:BB,'RAB Prices Short'!$B:$B,'All Prices combined'!$D85,'RAB Prices Short'!$E:$E,'All Prices combined'!$G85),IF($B85="RAB Long",SUMIFS('RAB Prices Long'!BB:BB,'RAB Prices Long'!$B:$B,'All Prices combined'!$D85,'RAB Prices Long'!$E:$E,'All Prices combined'!$G85)))),2)</f>
        <v>85.1</v>
      </c>
      <c r="AZ85" s="2">
        <f>ROUND(IF($B85="Annuity",SUMIFS('Annuity Prices'!BC:BC,'Annuity Prices'!$B:$B,$D85,'Annuity Prices'!$E:$E,$G85),IF($B85="RAB Short",SUMIFS('RAB Prices Short'!BC:BC,'RAB Prices Short'!$B:$B,'All Prices combined'!$D85,'RAB Prices Short'!$E:$E,'All Prices combined'!$G85),IF($B85="RAB Long",SUMIFS('RAB Prices Long'!BC:BC,'RAB Prices Long'!$B:$B,'All Prices combined'!$D85,'RAB Prices Long'!$E:$E,'All Prices combined'!$G85)))),2)</f>
        <v>87.23</v>
      </c>
      <c r="BA85" s="2">
        <f>ROUND(IF($B85="Annuity",SUMIFS('Annuity Prices'!BD:BD,'Annuity Prices'!$B:$B,$D85,'Annuity Prices'!$E:$E,$G85),IF($B85="RAB Short",SUMIFS('RAB Prices Short'!BD:BD,'RAB Prices Short'!$B:$B,'All Prices combined'!$D85,'RAB Prices Short'!$E:$E,'All Prices combined'!$G85),IF($B85="RAB Long",SUMIFS('RAB Prices Long'!BD:BD,'RAB Prices Long'!$B:$B,'All Prices combined'!$D85,'RAB Prices Long'!$E:$E,'All Prices combined'!$G85)))),2)</f>
        <v>89.41</v>
      </c>
      <c r="BB85" s="2">
        <f>ROUND(IF($B85="Annuity",SUMIFS('Annuity Prices'!BE:BE,'Annuity Prices'!$B:$B,$D85,'Annuity Prices'!$E:$E,$G85),IF($B85="RAB Short",SUMIFS('RAB Prices Short'!BE:BE,'RAB Prices Short'!$B:$B,'All Prices combined'!$D85,'RAB Prices Short'!$E:$E,'All Prices combined'!$G85),IF($B85="RAB Long",SUMIFS('RAB Prices Long'!BE:BE,'RAB Prices Long'!$B:$B,'All Prices combined'!$D85,'RAB Prices Long'!$E:$E,'All Prices combined'!$G85)))),2)</f>
        <v>91.65</v>
      </c>
      <c r="BC85" s="2">
        <f>ROUND(IF($B85="Annuity",SUMIFS('Annuity Prices'!BF:BF,'Annuity Prices'!$B:$B,$D85,'Annuity Prices'!$E:$E,$G85),IF($B85="RAB Short",SUMIFS('RAB Prices Short'!BF:BF,'RAB Prices Short'!$B:$B,'All Prices combined'!$D85,'RAB Prices Short'!$E:$E,'All Prices combined'!$G85),IF($B85="RAB Long",SUMIFS('RAB Prices Long'!BF:BF,'RAB Prices Long'!$B:$B,'All Prices combined'!$D85,'RAB Prices Long'!$E:$E,'All Prices combined'!$G85)))),2)</f>
        <v>93.94</v>
      </c>
      <c r="BD85" s="2">
        <f>ROUND(IF($B85="Annuity",SUMIFS('Annuity Prices'!BG:BG,'Annuity Prices'!$B:$B,$D85,'Annuity Prices'!$E:$E,$G85),IF($B85="RAB Short",SUMIFS('RAB Prices Short'!BG:BG,'RAB Prices Short'!$B:$B,'All Prices combined'!$D85,'RAB Prices Short'!$E:$E,'All Prices combined'!$G85),IF($B85="RAB Long",SUMIFS('RAB Prices Long'!BG:BG,'RAB Prices Long'!$B:$B,'All Prices combined'!$D85,'RAB Prices Long'!$E:$E,'All Prices combined'!$G85)))),2)</f>
        <v>96.29</v>
      </c>
      <c r="BE85" s="2">
        <f>ROUND(IF($B85="Annuity",SUMIFS('Annuity Prices'!BH:BH,'Annuity Prices'!$B:$B,$D85,'Annuity Prices'!$E:$E,$G85),IF($B85="RAB Short",SUMIFS('RAB Prices Short'!BH:BH,'RAB Prices Short'!$B:$B,'All Prices combined'!$D85,'RAB Prices Short'!$E:$E,'All Prices combined'!$G85),IF($B85="RAB Long",SUMIFS('RAB Prices Long'!BH:BH,'RAB Prices Long'!$B:$B,'All Prices combined'!$D85,'RAB Prices Long'!$E:$E,'All Prices combined'!$G85)))),2)</f>
        <v>98.7</v>
      </c>
      <c r="BF85" s="2">
        <f>ROUND(IF($B85="Annuity",SUMIFS('Annuity Prices'!BI:BI,'Annuity Prices'!$B:$B,$D85,'Annuity Prices'!$E:$E,$G85),IF($B85="RAB Short",SUMIFS('RAB Prices Short'!BI:BI,'RAB Prices Short'!$B:$B,'All Prices combined'!$D85,'RAB Prices Short'!$E:$E,'All Prices combined'!$G85),IF($B85="RAB Long",SUMIFS('RAB Prices Long'!BI:BI,'RAB Prices Long'!$B:$B,'All Prices combined'!$D85,'RAB Prices Long'!$E:$E,'All Prices combined'!$G85)))),2)</f>
        <v>101.17</v>
      </c>
      <c r="BG85" s="2">
        <f>ROUND(IF($B85="Annuity",SUMIFS('Annuity Prices'!BJ:BJ,'Annuity Prices'!$B:$B,$D85,'Annuity Prices'!$E:$E,$G85),IF($B85="RAB Short",SUMIFS('RAB Prices Short'!BJ:BJ,'RAB Prices Short'!$B:$B,'All Prices combined'!$D85,'RAB Prices Short'!$E:$E,'All Prices combined'!$G85),IF($B85="RAB Long",SUMIFS('RAB Prices Long'!BJ:BJ,'RAB Prices Long'!$B:$B,'All Prices combined'!$D85,'RAB Prices Long'!$E:$E,'All Prices combined'!$G85)))),2)</f>
        <v>103.7</v>
      </c>
      <c r="BH85" s="2">
        <f>ROUND(IF($B85="Annuity",SUMIFS('Annuity Prices'!BK:BK,'Annuity Prices'!$B:$B,$D85,'Annuity Prices'!$E:$E,$G85),IF($B85="RAB Short",SUMIFS('RAB Prices Short'!BK:BK,'RAB Prices Short'!$B:$B,'All Prices combined'!$D85,'RAB Prices Short'!$E:$E,'All Prices combined'!$G85),IF($B85="RAB Long",SUMIFS('RAB Prices Long'!BK:BK,'RAB Prices Long'!$B:$B,'All Prices combined'!$D85,'RAB Prices Long'!$E:$E,'All Prices combined'!$G85)))),2)</f>
        <v>106.29</v>
      </c>
      <c r="BI85" s="2">
        <f>ROUND(IF($B85="Annuity",SUMIFS('Annuity Prices'!BL:BL,'Annuity Prices'!$B:$B,$D85,'Annuity Prices'!$E:$E,$G85),IF($B85="RAB Short",SUMIFS('RAB Prices Short'!BL:BL,'RAB Prices Short'!$B:$B,'All Prices combined'!$D85,'RAB Prices Short'!$E:$E,'All Prices combined'!$G85),IF($B85="RAB Long",SUMIFS('RAB Prices Long'!BL:BL,'RAB Prices Long'!$B:$B,'All Prices combined'!$D85,'RAB Prices Long'!$E:$E,'All Prices combined'!$G85)))),2)</f>
        <v>108.95</v>
      </c>
      <c r="BJ85" s="2">
        <f>ROUND(IF($B85="Annuity",SUMIFS('Annuity Prices'!BM:BM,'Annuity Prices'!$B:$B,$D85,'Annuity Prices'!$E:$E,$G85),IF($B85="RAB Short",SUMIFS('RAB Prices Short'!BM:BM,'RAB Prices Short'!$B:$B,'All Prices combined'!$D85,'RAB Prices Short'!$E:$E,'All Prices combined'!$G85),IF($B85="RAB Long",SUMIFS('RAB Prices Long'!BM:BM,'RAB Prices Long'!$B:$B,'All Prices combined'!$D85,'RAB Prices Long'!$E:$E,'All Prices combined'!$G85)))),2)</f>
        <v>111.68</v>
      </c>
      <c r="BK85" s="2">
        <f>ROUND(IF($B85="Annuity",SUMIFS('Annuity Prices'!BN:BN,'Annuity Prices'!$B:$B,$D85,'Annuity Prices'!$E:$E,$G85),IF($B85="RAB Short",SUMIFS('RAB Prices Short'!BN:BN,'RAB Prices Short'!$B:$B,'All Prices combined'!$D85,'RAB Prices Short'!$E:$E,'All Prices combined'!$G85),IF($B85="RAB Long",SUMIFS('RAB Prices Long'!BN:BN,'RAB Prices Long'!$B:$B,'All Prices combined'!$D85,'RAB Prices Long'!$E:$E,'All Prices combined'!$G85)))),2)</f>
        <v>114.47</v>
      </c>
      <c r="BL85" s="2">
        <f>ROUND(IF($B85="Annuity",SUMIFS('Annuity Prices'!BO:BO,'Annuity Prices'!$B:$B,$D85,'Annuity Prices'!$E:$E,$G85),IF($B85="RAB Short",SUMIFS('RAB Prices Short'!BO:BO,'RAB Prices Short'!$B:$B,'All Prices combined'!$D85,'RAB Prices Short'!$E:$E,'All Prices combined'!$G85),IF($B85="RAB Long",SUMIFS('RAB Prices Long'!BO:BO,'RAB Prices Long'!$B:$B,'All Prices combined'!$D85,'RAB Prices Long'!$E:$E,'All Prices combined'!$G85)))),2)</f>
        <v>117.33</v>
      </c>
      <c r="BM85" s="2">
        <f>ROUND(IF($B85="Annuity",SUMIFS('Annuity Prices'!BP:BP,'Annuity Prices'!$B:$B,$D85,'Annuity Prices'!$E:$E,$G85),IF($B85="RAB Short",SUMIFS('RAB Prices Short'!BP:BP,'RAB Prices Short'!$B:$B,'All Prices combined'!$D85,'RAB Prices Short'!$E:$E,'All Prices combined'!$G85),IF($B85="RAB Long",SUMIFS('RAB Prices Long'!BP:BP,'RAB Prices Long'!$B:$B,'All Prices combined'!$D85,'RAB Prices Long'!$E:$E,'All Prices combined'!$G85)))),2)</f>
        <v>120.27</v>
      </c>
      <c r="BN85" s="2">
        <f>ROUND(IF($B85="Annuity",SUMIFS('Annuity Prices'!BQ:BQ,'Annuity Prices'!$B:$B,$D85,'Annuity Prices'!$E:$E,$G85),IF($B85="RAB Short",SUMIFS('RAB Prices Short'!BQ:BQ,'RAB Prices Short'!$B:$B,'All Prices combined'!$D85,'RAB Prices Short'!$E:$E,'All Prices combined'!$G85),IF($B85="RAB Long",SUMIFS('RAB Prices Long'!BQ:BQ,'RAB Prices Long'!$B:$B,'All Prices combined'!$D85,'RAB Prices Long'!$E:$E,'All Prices combined'!$G85)))),2)</f>
        <v>123.28</v>
      </c>
      <c r="BO85" s="2">
        <f>ROUND(IF($B85="Annuity",SUMIFS('Annuity Prices'!BR:BR,'Annuity Prices'!$B:$B,$D85,'Annuity Prices'!$E:$E,$G85),IF($B85="RAB Short",SUMIFS('RAB Prices Short'!BR:BR,'RAB Prices Short'!$B:$B,'All Prices combined'!$D85,'RAB Prices Short'!$E:$E,'All Prices combined'!$G85),IF($B85="RAB Long",SUMIFS('RAB Prices Long'!BR:BR,'RAB Prices Long'!$B:$B,'All Prices combined'!$D85,'RAB Prices Long'!$E:$E,'All Prices combined'!$G85)))),2)</f>
        <v>126.37</v>
      </c>
      <c r="BP85" s="2">
        <f>ROUND(IF($B85="Annuity",SUMIFS('Annuity Prices'!BS:BS,'Annuity Prices'!$B:$B,$D85,'Annuity Prices'!$E:$E,$G85),IF($B85="RAB Short",SUMIFS('RAB Prices Short'!BS:BS,'RAB Prices Short'!$B:$B,'All Prices combined'!$D85,'RAB Prices Short'!$E:$E,'All Prices combined'!$G85),IF($B85="RAB Long",SUMIFS('RAB Prices Long'!BS:BS,'RAB Prices Long'!$B:$B,'All Prices combined'!$D85,'RAB Prices Long'!$E:$E,'All Prices combined'!$G85)))),2)</f>
        <v>129.53</v>
      </c>
      <c r="BQ85" s="2">
        <f>ROUND(IF($B85="Annuity",SUMIFS('Annuity Prices'!BT:BT,'Annuity Prices'!$B:$B,$D85,'Annuity Prices'!$E:$E,$G85),IF($B85="RAB Short",SUMIFS('RAB Prices Short'!BT:BT,'RAB Prices Short'!$B:$B,'All Prices combined'!$D85,'RAB Prices Short'!$E:$E,'All Prices combined'!$G85),IF($B85="RAB Long",SUMIFS('RAB Prices Long'!BT:BT,'RAB Prices Long'!$B:$B,'All Prices combined'!$D85,'RAB Prices Long'!$E:$E,'All Prices combined'!$G85)))),2)</f>
        <v>132.76</v>
      </c>
      <c r="BR85" s="2">
        <f>ROUND(IF($B85="Annuity",SUMIFS('Annuity Prices'!BU:BU,'Annuity Prices'!$B:$B,$D85,'Annuity Prices'!$E:$E,$G85),IF($B85="RAB Short",SUMIFS('RAB Prices Short'!BU:BU,'RAB Prices Short'!$B:$B,'All Prices combined'!$D85,'RAB Prices Short'!$E:$E,'All Prices combined'!$G85),IF($B85="RAB Long",SUMIFS('RAB Prices Long'!BU:BU,'RAB Prices Long'!$B:$B,'All Prices combined'!$D85,'RAB Prices Long'!$E:$E,'All Prices combined'!$G85)))),2)</f>
        <v>136.1</v>
      </c>
      <c r="BS85" s="2">
        <f>ROUND(IF($B85="Annuity",SUMIFS('Annuity Prices'!BV:BV,'Annuity Prices'!$B:$B,$D85,'Annuity Prices'!$E:$E,$G85),IF($B85="RAB Short",SUMIFS('RAB Prices Short'!BV:BV,'RAB Prices Short'!$B:$B,'All Prices combined'!$D85,'RAB Prices Short'!$E:$E,'All Prices combined'!$G85),IF($B85="RAB Long",SUMIFS('RAB Prices Long'!BV:BV,'RAB Prices Long'!$B:$B,'All Prices combined'!$D85,'RAB Prices Long'!$E:$E,'All Prices combined'!$G85)))),2)</f>
        <v>139.5</v>
      </c>
      <c r="BT85" s="2">
        <f>ROUND(IF($B85="Annuity",SUMIFS('Annuity Prices'!BW:BW,'Annuity Prices'!$B:$B,$D85,'Annuity Prices'!$E:$E,$G85),IF($B85="RAB Short",SUMIFS('RAB Prices Short'!BW:BW,'RAB Prices Short'!$B:$B,'All Prices combined'!$D85,'RAB Prices Short'!$E:$E,'All Prices combined'!$G85),IF($B85="RAB Long",SUMIFS('RAB Prices Long'!BW:BW,'RAB Prices Long'!$B:$B,'All Prices combined'!$D85,'RAB Prices Long'!$E:$E,'All Prices combined'!$G85)))),2)</f>
        <v>142.99</v>
      </c>
      <c r="BU85" s="2">
        <f>ROUND(IF($B85="Annuity",SUMIFS('Annuity Prices'!BX:BX,'Annuity Prices'!$B:$B,$D85,'Annuity Prices'!$E:$E,$G85),IF($B85="RAB Short",SUMIFS('RAB Prices Short'!BX:BX,'RAB Prices Short'!$B:$B,'All Prices combined'!$D85,'RAB Prices Short'!$E:$E,'All Prices combined'!$G85),IF($B85="RAB Long",SUMIFS('RAB Prices Long'!BX:BX,'RAB Prices Long'!$B:$B,'All Prices combined'!$D85,'RAB Prices Long'!$E:$E,'All Prices combined'!$G85)))),2)</f>
        <v>146.57</v>
      </c>
    </row>
    <row r="86" spans="2:73" x14ac:dyDescent="0.25">
      <c r="B86" t="s">
        <v>37</v>
      </c>
      <c r="C86" s="1">
        <v>16</v>
      </c>
      <c r="D86" s="1" t="s">
        <v>176</v>
      </c>
      <c r="E86" s="1" t="s">
        <v>173</v>
      </c>
      <c r="F86" s="1"/>
      <c r="G86" s="1" t="s">
        <v>40</v>
      </c>
      <c r="H86" s="1"/>
      <c r="I86" s="2">
        <f>ROUND(IF($B86="Annuity",SUMIFS('Annuity Prices'!L:L,'Annuity Prices'!$B:$B,$D86,'Annuity Prices'!$E:$E,$G86),IF($B86="RAB Short",SUMIFS('RAB Prices Short'!L:L,'RAB Prices Short'!$B:$B,'All Prices combined'!$D86,'RAB Prices Short'!$E:$E,'All Prices combined'!$G86),IF($B86="RAB Long",SUMIFS('RAB Prices Long'!L:L,'RAB Prices Long'!$B:$B,'All Prices combined'!$D86,'RAB Prices Long'!$E:$E,'All Prices combined'!$G86)))),2)</f>
        <v>1.94</v>
      </c>
      <c r="J86" s="2">
        <f>ROUND(IF($B86="Annuity",SUMIFS('Annuity Prices'!M:M,'Annuity Prices'!$B:$B,$D86,'Annuity Prices'!$E:$E,$G86),IF($B86="RAB Short",SUMIFS('RAB Prices Short'!M:M,'RAB Prices Short'!$B:$B,'All Prices combined'!$D86,'RAB Prices Short'!$E:$E,'All Prices combined'!$G86),IF($B86="RAB Long",SUMIFS('RAB Prices Long'!M:M,'RAB Prices Long'!$B:$B,'All Prices combined'!$D86,'RAB Prices Long'!$E:$E,'All Prices combined'!$G86)))),2)</f>
        <v>2</v>
      </c>
      <c r="K86" s="2">
        <f>ROUND(IF($B86="Annuity",SUMIFS('Annuity Prices'!N:N,'Annuity Prices'!$B:$B,$D86,'Annuity Prices'!$E:$E,$G86),IF($B86="RAB Short",SUMIFS('RAB Prices Short'!N:N,'RAB Prices Short'!$B:$B,'All Prices combined'!$D86,'RAB Prices Short'!$E:$E,'All Prices combined'!$G86),IF($B86="RAB Long",SUMIFS('RAB Prices Long'!N:N,'RAB Prices Long'!$B:$B,'All Prices combined'!$D86,'RAB Prices Long'!$E:$E,'All Prices combined'!$G86)))),2)</f>
        <v>2.0499999999999998</v>
      </c>
      <c r="L86" s="2">
        <f>ROUND(IF($B86="Annuity",SUMIFS('Annuity Prices'!O:O,'Annuity Prices'!$B:$B,$D86,'Annuity Prices'!$E:$E,$G86),IF($B86="RAB Short",SUMIFS('RAB Prices Short'!O:O,'RAB Prices Short'!$B:$B,'All Prices combined'!$D86,'RAB Prices Short'!$E:$E,'All Prices combined'!$G86),IF($B86="RAB Long",SUMIFS('RAB Prices Long'!O:O,'RAB Prices Long'!$B:$B,'All Prices combined'!$D86,'RAB Prices Long'!$E:$E,'All Prices combined'!$G86)))),2)</f>
        <v>2.11</v>
      </c>
      <c r="M86" s="2">
        <f>ROUND(IF($B86="Annuity",SUMIFS('Annuity Prices'!P:P,'Annuity Prices'!$B:$B,$D86,'Annuity Prices'!$E:$E,$G86),IF($B86="RAB Short",SUMIFS('RAB Prices Short'!P:P,'RAB Prices Short'!$B:$B,'All Prices combined'!$D86,'RAB Prices Short'!$E:$E,'All Prices combined'!$G86),IF($B86="RAB Long",SUMIFS('RAB Prices Long'!P:P,'RAB Prices Long'!$B:$B,'All Prices combined'!$D86,'RAB Prices Long'!$E:$E,'All Prices combined'!$G86)))),2)</f>
        <v>2.15</v>
      </c>
      <c r="N86" s="2">
        <f>ROUND(IF($B86="Annuity",SUMIFS('Annuity Prices'!Q:Q,'Annuity Prices'!$B:$B,$D86,'Annuity Prices'!$E:$E,$G86),IF($B86="RAB Short",SUMIFS('RAB Prices Short'!Q:Q,'RAB Prices Short'!$B:$B,'All Prices combined'!$D86,'RAB Prices Short'!$E:$E,'All Prices combined'!$G86),IF($B86="RAB Long",SUMIFS('RAB Prices Long'!Q:Q,'RAB Prices Long'!$B:$B,'All Prices combined'!$D86,'RAB Prices Long'!$E:$E,'All Prices combined'!$G86)))),2)</f>
        <v>2.2000000000000002</v>
      </c>
      <c r="O86" s="2">
        <f>ROUND(IF($B86="Annuity",SUMIFS('Annuity Prices'!R:R,'Annuity Prices'!$B:$B,$D86,'Annuity Prices'!$E:$E,$G86),IF($B86="RAB Short",SUMIFS('RAB Prices Short'!R:R,'RAB Prices Short'!$B:$B,'All Prices combined'!$D86,'RAB Prices Short'!$E:$E,'All Prices combined'!$G86),IF($B86="RAB Long",SUMIFS('RAB Prices Long'!R:R,'RAB Prices Long'!$B:$B,'All Prices combined'!$D86,'RAB Prices Long'!$E:$E,'All Prices combined'!$G86)))),2)</f>
        <v>2.2599999999999998</v>
      </c>
      <c r="P86" s="2">
        <f>ROUND(IF($B86="Annuity",SUMIFS('Annuity Prices'!S:S,'Annuity Prices'!$B:$B,$D86,'Annuity Prices'!$E:$E,$G86),IF($B86="RAB Short",SUMIFS('RAB Prices Short'!S:S,'RAB Prices Short'!$B:$B,'All Prices combined'!$D86,'RAB Prices Short'!$E:$E,'All Prices combined'!$G86),IF($B86="RAB Long",SUMIFS('RAB Prices Long'!S:S,'RAB Prices Long'!$B:$B,'All Prices combined'!$D86,'RAB Prices Long'!$E:$E,'All Prices combined'!$G86)))),2)</f>
        <v>2.31</v>
      </c>
      <c r="Q86" s="2">
        <f>ROUND(IF($B86="Annuity",SUMIFS('Annuity Prices'!T:T,'Annuity Prices'!$B:$B,$D86,'Annuity Prices'!$E:$E,$G86),IF($B86="RAB Short",SUMIFS('RAB Prices Short'!T:T,'RAB Prices Short'!$B:$B,'All Prices combined'!$D86,'RAB Prices Short'!$E:$E,'All Prices combined'!$G86),IF($B86="RAB Long",SUMIFS('RAB Prices Long'!T:T,'RAB Prices Long'!$B:$B,'All Prices combined'!$D86,'RAB Prices Long'!$E:$E,'All Prices combined'!$G86)))),2)</f>
        <v>2.36</v>
      </c>
      <c r="R86" s="2">
        <f>ROUND(IF($B86="Annuity",SUMIFS('Annuity Prices'!U:U,'Annuity Prices'!$B:$B,$D86,'Annuity Prices'!$E:$E,$G86),IF($B86="RAB Short",SUMIFS('RAB Prices Short'!U:U,'RAB Prices Short'!$B:$B,'All Prices combined'!$D86,'RAB Prices Short'!$E:$E,'All Prices combined'!$G86),IF($B86="RAB Long",SUMIFS('RAB Prices Long'!U:U,'RAB Prices Long'!$B:$B,'All Prices combined'!$D86,'RAB Prices Long'!$E:$E,'All Prices combined'!$G86)))),2)</f>
        <v>2.42</v>
      </c>
      <c r="S86" s="2">
        <f>ROUND(IF($B86="Annuity",SUMIFS('Annuity Prices'!V:V,'Annuity Prices'!$B:$B,$D86,'Annuity Prices'!$E:$E,$G86),IF($B86="RAB Short",SUMIFS('RAB Prices Short'!V:V,'RAB Prices Short'!$B:$B,'All Prices combined'!$D86,'RAB Prices Short'!$E:$E,'All Prices combined'!$G86),IF($B86="RAB Long",SUMIFS('RAB Prices Long'!V:V,'RAB Prices Long'!$B:$B,'All Prices combined'!$D86,'RAB Prices Long'!$E:$E,'All Prices combined'!$G86)))),2)</f>
        <v>2.48</v>
      </c>
      <c r="T86" s="2">
        <f>ROUND(IF($B86="Annuity",SUMIFS('Annuity Prices'!W:W,'Annuity Prices'!$B:$B,$D86,'Annuity Prices'!$E:$E,$G86),IF($B86="RAB Short",SUMIFS('RAB Prices Short'!W:W,'RAB Prices Short'!$B:$B,'All Prices combined'!$D86,'RAB Prices Short'!$E:$E,'All Prices combined'!$G86),IF($B86="RAB Long",SUMIFS('RAB Prices Long'!W:W,'RAB Prices Long'!$B:$B,'All Prices combined'!$D86,'RAB Prices Long'!$E:$E,'All Prices combined'!$G86)))),2)</f>
        <v>2.54</v>
      </c>
      <c r="U86" s="2">
        <f>ROUND(IF($B86="Annuity",SUMIFS('Annuity Prices'!X:X,'Annuity Prices'!$B:$B,$D86,'Annuity Prices'!$E:$E,$G86),IF($B86="RAB Short",SUMIFS('RAB Prices Short'!X:X,'RAB Prices Short'!$B:$B,'All Prices combined'!$D86,'RAB Prices Short'!$E:$E,'All Prices combined'!$G86),IF($B86="RAB Long",SUMIFS('RAB Prices Long'!X:X,'RAB Prices Long'!$B:$B,'All Prices combined'!$D86,'RAB Prices Long'!$E:$E,'All Prices combined'!$G86)))),2)</f>
        <v>2.59</v>
      </c>
      <c r="V86" s="2">
        <f>ROUND(IF($B86="Annuity",SUMIFS('Annuity Prices'!Y:Y,'Annuity Prices'!$B:$B,$D86,'Annuity Prices'!$E:$E,$G86),IF($B86="RAB Short",SUMIFS('RAB Prices Short'!Y:Y,'RAB Prices Short'!$B:$B,'All Prices combined'!$D86,'RAB Prices Short'!$E:$E,'All Prices combined'!$G86),IF($B86="RAB Long",SUMIFS('RAB Prices Long'!Y:Y,'RAB Prices Long'!$B:$B,'All Prices combined'!$D86,'RAB Prices Long'!$E:$E,'All Prices combined'!$G86)))),2)</f>
        <v>2.66</v>
      </c>
      <c r="W86" s="2">
        <f>ROUND(IF($B86="Annuity",SUMIFS('Annuity Prices'!Z:Z,'Annuity Prices'!$B:$B,$D86,'Annuity Prices'!$E:$E,$G86),IF($B86="RAB Short",SUMIFS('RAB Prices Short'!Z:Z,'RAB Prices Short'!$B:$B,'All Prices combined'!$D86,'RAB Prices Short'!$E:$E,'All Prices combined'!$G86),IF($B86="RAB Long",SUMIFS('RAB Prices Long'!Z:Z,'RAB Prices Long'!$B:$B,'All Prices combined'!$D86,'RAB Prices Long'!$E:$E,'All Prices combined'!$G86)))),2)</f>
        <v>2.72</v>
      </c>
      <c r="X86" s="2">
        <f>ROUND(IF($B86="Annuity",SUMIFS('Annuity Prices'!AA:AA,'Annuity Prices'!$B:$B,$D86,'Annuity Prices'!$E:$E,$G86),IF($B86="RAB Short",SUMIFS('RAB Prices Short'!AA:AA,'RAB Prices Short'!$B:$B,'All Prices combined'!$D86,'RAB Prices Short'!$E:$E,'All Prices combined'!$G86),IF($B86="RAB Long",SUMIFS('RAB Prices Long'!AA:AA,'RAB Prices Long'!$B:$B,'All Prices combined'!$D86,'RAB Prices Long'!$E:$E,'All Prices combined'!$G86)))),2)</f>
        <v>2.79</v>
      </c>
      <c r="Y86" s="2">
        <f>ROUND(IF($B86="Annuity",SUMIFS('Annuity Prices'!AB:AB,'Annuity Prices'!$B:$B,$D86,'Annuity Prices'!$E:$E,$G86),IF($B86="RAB Short",SUMIFS('RAB Prices Short'!AB:AB,'RAB Prices Short'!$B:$B,'All Prices combined'!$D86,'RAB Prices Short'!$E:$E,'All Prices combined'!$G86),IF($B86="RAB Long",SUMIFS('RAB Prices Long'!AB:AB,'RAB Prices Long'!$B:$B,'All Prices combined'!$D86,'RAB Prices Long'!$E:$E,'All Prices combined'!$G86)))),2)</f>
        <v>2.85</v>
      </c>
      <c r="Z86" s="2">
        <f>ROUND(IF($B86="Annuity",SUMIFS('Annuity Prices'!AC:AC,'Annuity Prices'!$B:$B,$D86,'Annuity Prices'!$E:$E,$G86),IF($B86="RAB Short",SUMIFS('RAB Prices Short'!AC:AC,'RAB Prices Short'!$B:$B,'All Prices combined'!$D86,'RAB Prices Short'!$E:$E,'All Prices combined'!$G86),IF($B86="RAB Long",SUMIFS('RAB Prices Long'!AC:AC,'RAB Prices Long'!$B:$B,'All Prices combined'!$D86,'RAB Prices Long'!$E:$E,'All Prices combined'!$G86)))),2)</f>
        <v>2.92</v>
      </c>
      <c r="AA86" s="2">
        <f>ROUND(IF($B86="Annuity",SUMIFS('Annuity Prices'!AD:AD,'Annuity Prices'!$B:$B,$D86,'Annuity Prices'!$E:$E,$G86),IF($B86="RAB Short",SUMIFS('RAB Prices Short'!AD:AD,'RAB Prices Short'!$B:$B,'All Prices combined'!$D86,'RAB Prices Short'!$E:$E,'All Prices combined'!$G86),IF($B86="RAB Long",SUMIFS('RAB Prices Long'!AD:AD,'RAB Prices Long'!$B:$B,'All Prices combined'!$D86,'RAB Prices Long'!$E:$E,'All Prices combined'!$G86)))),2)</f>
        <v>2.99</v>
      </c>
      <c r="AB86" s="2">
        <f>ROUND(IF($B86="Annuity",SUMIFS('Annuity Prices'!AE:AE,'Annuity Prices'!$B:$B,$D86,'Annuity Prices'!$E:$E,$G86),IF($B86="RAB Short",SUMIFS('RAB Prices Short'!AE:AE,'RAB Prices Short'!$B:$B,'All Prices combined'!$D86,'RAB Prices Short'!$E:$E,'All Prices combined'!$G86),IF($B86="RAB Long",SUMIFS('RAB Prices Long'!AE:AE,'RAB Prices Long'!$B:$B,'All Prices combined'!$D86,'RAB Prices Long'!$E:$E,'All Prices combined'!$G86)))),2)</f>
        <v>3.07</v>
      </c>
      <c r="AC86" s="2">
        <f>ROUND(IF($B86="Annuity",SUMIFS('Annuity Prices'!AF:AF,'Annuity Prices'!$B:$B,$D86,'Annuity Prices'!$E:$E,$G86),IF($B86="RAB Short",SUMIFS('RAB Prices Short'!AF:AF,'RAB Prices Short'!$B:$B,'All Prices combined'!$D86,'RAB Prices Short'!$E:$E,'All Prices combined'!$G86),IF($B86="RAB Long",SUMIFS('RAB Prices Long'!AF:AF,'RAB Prices Long'!$B:$B,'All Prices combined'!$D86,'RAB Prices Long'!$E:$E,'All Prices combined'!$G86)))),2)</f>
        <v>3.13</v>
      </c>
      <c r="AD86" s="2">
        <f>ROUND(IF($B86="Annuity",SUMIFS('Annuity Prices'!AG:AG,'Annuity Prices'!$B:$B,$D86,'Annuity Prices'!$E:$E,$G86),IF($B86="RAB Short",SUMIFS('RAB Prices Short'!AG:AG,'RAB Prices Short'!$B:$B,'All Prices combined'!$D86,'RAB Prices Short'!$E:$E,'All Prices combined'!$G86),IF($B86="RAB Long",SUMIFS('RAB Prices Long'!AG:AG,'RAB Prices Long'!$B:$B,'All Prices combined'!$D86,'RAB Prices Long'!$E:$E,'All Prices combined'!$G86)))),2)</f>
        <v>3.21</v>
      </c>
      <c r="AE86" s="2">
        <f>ROUND(IF($B86="Annuity",SUMIFS('Annuity Prices'!AH:AH,'Annuity Prices'!$B:$B,$D86,'Annuity Prices'!$E:$E,$G86),IF($B86="RAB Short",SUMIFS('RAB Prices Short'!AH:AH,'RAB Prices Short'!$B:$B,'All Prices combined'!$D86,'RAB Prices Short'!$E:$E,'All Prices combined'!$G86),IF($B86="RAB Long",SUMIFS('RAB Prices Long'!AH:AH,'RAB Prices Long'!$B:$B,'All Prices combined'!$D86,'RAB Prices Long'!$E:$E,'All Prices combined'!$G86)))),2)</f>
        <v>3.29</v>
      </c>
      <c r="AF86" s="2">
        <f>ROUND(IF($B86="Annuity",SUMIFS('Annuity Prices'!AI:AI,'Annuity Prices'!$B:$B,$D86,'Annuity Prices'!$E:$E,$G86),IF($B86="RAB Short",SUMIFS('RAB Prices Short'!AI:AI,'RAB Prices Short'!$B:$B,'All Prices combined'!$D86,'RAB Prices Short'!$E:$E,'All Prices combined'!$G86),IF($B86="RAB Long",SUMIFS('RAB Prices Long'!AI:AI,'RAB Prices Long'!$B:$B,'All Prices combined'!$D86,'RAB Prices Long'!$E:$E,'All Prices combined'!$G86)))),2)</f>
        <v>3.37</v>
      </c>
      <c r="AG86" s="2">
        <f>ROUND(IF($B86="Annuity",SUMIFS('Annuity Prices'!AJ:AJ,'Annuity Prices'!$B:$B,$D86,'Annuity Prices'!$E:$E,$G86),IF($B86="RAB Short",SUMIFS('RAB Prices Short'!AJ:AJ,'RAB Prices Short'!$B:$B,'All Prices combined'!$D86,'RAB Prices Short'!$E:$E,'All Prices combined'!$G86),IF($B86="RAB Long",SUMIFS('RAB Prices Long'!AJ:AJ,'RAB Prices Long'!$B:$B,'All Prices combined'!$D86,'RAB Prices Long'!$E:$E,'All Prices combined'!$G86)))),2)</f>
        <v>3.44</v>
      </c>
      <c r="AH86" s="2">
        <f>ROUND(IF($B86="Annuity",SUMIFS('Annuity Prices'!AK:AK,'Annuity Prices'!$B:$B,$D86,'Annuity Prices'!$E:$E,$G86),IF($B86="RAB Short",SUMIFS('RAB Prices Short'!AK:AK,'RAB Prices Short'!$B:$B,'All Prices combined'!$D86,'RAB Prices Short'!$E:$E,'All Prices combined'!$G86),IF($B86="RAB Long",SUMIFS('RAB Prices Long'!AK:AK,'RAB Prices Long'!$B:$B,'All Prices combined'!$D86,'RAB Prices Long'!$E:$E,'All Prices combined'!$G86)))),2)</f>
        <v>3.52</v>
      </c>
      <c r="AI86" s="2">
        <f>ROUND(IF($B86="Annuity",SUMIFS('Annuity Prices'!AL:AL,'Annuity Prices'!$B:$B,$D86,'Annuity Prices'!$E:$E,$G86),IF($B86="RAB Short",SUMIFS('RAB Prices Short'!AL:AL,'RAB Prices Short'!$B:$B,'All Prices combined'!$D86,'RAB Prices Short'!$E:$E,'All Prices combined'!$G86),IF($B86="RAB Long",SUMIFS('RAB Prices Long'!AL:AL,'RAB Prices Long'!$B:$B,'All Prices combined'!$D86,'RAB Prices Long'!$E:$E,'All Prices combined'!$G86)))),2)</f>
        <v>3.61</v>
      </c>
      <c r="AJ86" s="2">
        <f>ROUND(IF($B86="Annuity",SUMIFS('Annuity Prices'!AM:AM,'Annuity Prices'!$B:$B,$D86,'Annuity Prices'!$E:$E,$G86),IF($B86="RAB Short",SUMIFS('RAB Prices Short'!AM:AM,'RAB Prices Short'!$B:$B,'All Prices combined'!$D86,'RAB Prices Short'!$E:$E,'All Prices combined'!$G86),IF($B86="RAB Long",SUMIFS('RAB Prices Long'!AM:AM,'RAB Prices Long'!$B:$B,'All Prices combined'!$D86,'RAB Prices Long'!$E:$E,'All Prices combined'!$G86)))),2)</f>
        <v>3.7</v>
      </c>
      <c r="AK86" s="2">
        <f>ROUND(IF($B86="Annuity",SUMIFS('Annuity Prices'!AN:AN,'Annuity Prices'!$B:$B,$D86,'Annuity Prices'!$E:$E,$G86),IF($B86="RAB Short",SUMIFS('RAB Prices Short'!AN:AN,'RAB Prices Short'!$B:$B,'All Prices combined'!$D86,'RAB Prices Short'!$E:$E,'All Prices combined'!$G86),IF($B86="RAB Long",SUMIFS('RAB Prices Long'!AN:AN,'RAB Prices Long'!$B:$B,'All Prices combined'!$D86,'RAB Prices Long'!$E:$E,'All Prices combined'!$G86)))),2)</f>
        <v>3.77</v>
      </c>
      <c r="AL86" s="2">
        <f>ROUND(IF($B86="Annuity",SUMIFS('Annuity Prices'!AO:AO,'Annuity Prices'!$B:$B,$D86,'Annuity Prices'!$E:$E,$G86),IF($B86="RAB Short",SUMIFS('RAB Prices Short'!AO:AO,'RAB Prices Short'!$B:$B,'All Prices combined'!$D86,'RAB Prices Short'!$E:$E,'All Prices combined'!$G86),IF($B86="RAB Long",SUMIFS('RAB Prices Long'!AO:AO,'RAB Prices Long'!$B:$B,'All Prices combined'!$D86,'RAB Prices Long'!$E:$E,'All Prices combined'!$G86)))),2)</f>
        <v>3.87</v>
      </c>
      <c r="AM86" s="2">
        <f>ROUND(IF($B86="Annuity",SUMIFS('Annuity Prices'!AP:AP,'Annuity Prices'!$B:$B,$D86,'Annuity Prices'!$E:$E,$G86),IF($B86="RAB Short",SUMIFS('RAB Prices Short'!AP:AP,'RAB Prices Short'!$B:$B,'All Prices combined'!$D86,'RAB Prices Short'!$E:$E,'All Prices combined'!$G86),IF($B86="RAB Long",SUMIFS('RAB Prices Long'!AP:AP,'RAB Prices Long'!$B:$B,'All Prices combined'!$D86,'RAB Prices Long'!$E:$E,'All Prices combined'!$G86)))),2)</f>
        <v>3.96</v>
      </c>
      <c r="AN86" s="2">
        <f>ROUND(IF($B86="Annuity",SUMIFS('Annuity Prices'!AQ:AQ,'Annuity Prices'!$B:$B,$D86,'Annuity Prices'!$E:$E,$G86),IF($B86="RAB Short",SUMIFS('RAB Prices Short'!AQ:AQ,'RAB Prices Short'!$B:$B,'All Prices combined'!$D86,'RAB Prices Short'!$E:$E,'All Prices combined'!$G86),IF($B86="RAB Long",SUMIFS('RAB Prices Long'!AQ:AQ,'RAB Prices Long'!$B:$B,'All Prices combined'!$D86,'RAB Prices Long'!$E:$E,'All Prices combined'!$G86)))),2)</f>
        <v>4.0599999999999996</v>
      </c>
      <c r="AO86" s="2">
        <f>ROUND(IF($B86="Annuity",SUMIFS('Annuity Prices'!AR:AR,'Annuity Prices'!$B:$B,$D86,'Annuity Prices'!$E:$E,$G86),IF($B86="RAB Short",SUMIFS('RAB Prices Short'!AR:AR,'RAB Prices Short'!$B:$B,'All Prices combined'!$D86,'RAB Prices Short'!$E:$E,'All Prices combined'!$G86),IF($B86="RAB Long",SUMIFS('RAB Prices Long'!AR:AR,'RAB Prices Long'!$B:$B,'All Prices combined'!$D86,'RAB Prices Long'!$E:$E,'All Prices combined'!$G86)))),2)</f>
        <v>0.9</v>
      </c>
      <c r="AP86" s="2">
        <f>ROUND(IF($B86="Annuity",SUMIFS('Annuity Prices'!AS:AS,'Annuity Prices'!$B:$B,$D86,'Annuity Prices'!$E:$E,$G86),IF($B86="RAB Short",SUMIFS('RAB Prices Short'!AS:AS,'RAB Prices Short'!$B:$B,'All Prices combined'!$D86,'RAB Prices Short'!$E:$E,'All Prices combined'!$G86),IF($B86="RAB Long",SUMIFS('RAB Prices Long'!AS:AS,'RAB Prices Long'!$B:$B,'All Prices combined'!$D86,'RAB Prices Long'!$E:$E,'All Prices combined'!$G86)))),2)</f>
        <v>0.93</v>
      </c>
      <c r="AQ86" s="2">
        <f>ROUND(IF($B86="Annuity",SUMIFS('Annuity Prices'!AT:AT,'Annuity Prices'!$B:$B,$D86,'Annuity Prices'!$E:$E,$G86),IF($B86="RAB Short",SUMIFS('RAB Prices Short'!AT:AT,'RAB Prices Short'!$B:$B,'All Prices combined'!$D86,'RAB Prices Short'!$E:$E,'All Prices combined'!$G86),IF($B86="RAB Long",SUMIFS('RAB Prices Long'!AT:AT,'RAB Prices Long'!$B:$B,'All Prices combined'!$D86,'RAB Prices Long'!$E:$E,'All Prices combined'!$G86)))),2)</f>
        <v>0.96</v>
      </c>
      <c r="AR86" s="2">
        <f>ROUND(IF($B86="Annuity",SUMIFS('Annuity Prices'!AU:AU,'Annuity Prices'!$B:$B,$D86,'Annuity Prices'!$E:$E,$G86),IF($B86="RAB Short",SUMIFS('RAB Prices Short'!AU:AU,'RAB Prices Short'!$B:$B,'All Prices combined'!$D86,'RAB Prices Short'!$E:$E,'All Prices combined'!$G86),IF($B86="RAB Long",SUMIFS('RAB Prices Long'!AU:AU,'RAB Prices Long'!$B:$B,'All Prices combined'!$D86,'RAB Prices Long'!$E:$E,'All Prices combined'!$G86)))),2)</f>
        <v>0.99</v>
      </c>
      <c r="AS86" s="2">
        <f>ROUND(IF($B86="Annuity",SUMIFS('Annuity Prices'!AV:AV,'Annuity Prices'!$B:$B,$D86,'Annuity Prices'!$E:$E,$G86),IF($B86="RAB Short",SUMIFS('RAB Prices Short'!AV:AV,'RAB Prices Short'!$B:$B,'All Prices combined'!$D86,'RAB Prices Short'!$E:$E,'All Prices combined'!$G86),IF($B86="RAB Long",SUMIFS('RAB Prices Long'!AV:AV,'RAB Prices Long'!$B:$B,'All Prices combined'!$D86,'RAB Prices Long'!$E:$E,'All Prices combined'!$G86)))),2)</f>
        <v>1.02</v>
      </c>
      <c r="AT86" s="2">
        <f>ROUND(IF($B86="Annuity",SUMIFS('Annuity Prices'!AW:AW,'Annuity Prices'!$B:$B,$D86,'Annuity Prices'!$E:$E,$G86),IF($B86="RAB Short",SUMIFS('RAB Prices Short'!AW:AW,'RAB Prices Short'!$B:$B,'All Prices combined'!$D86,'RAB Prices Short'!$E:$E,'All Prices combined'!$G86),IF($B86="RAB Long",SUMIFS('RAB Prices Long'!AW:AW,'RAB Prices Long'!$B:$B,'All Prices combined'!$D86,'RAB Prices Long'!$E:$E,'All Prices combined'!$G86)))),2)</f>
        <v>1.05</v>
      </c>
      <c r="AU86" s="2">
        <f>ROUND(IF($B86="Annuity",SUMIFS('Annuity Prices'!AX:AX,'Annuity Prices'!$B:$B,$D86,'Annuity Prices'!$E:$E,$G86),IF($B86="RAB Short",SUMIFS('RAB Prices Short'!AX:AX,'RAB Prices Short'!$B:$B,'All Prices combined'!$D86,'RAB Prices Short'!$E:$E,'All Prices combined'!$G86),IF($B86="RAB Long",SUMIFS('RAB Prices Long'!AX:AX,'RAB Prices Long'!$B:$B,'All Prices combined'!$D86,'RAB Prices Long'!$E:$E,'All Prices combined'!$G86)))),2)</f>
        <v>1.08</v>
      </c>
      <c r="AV86" s="2">
        <f>ROUND(IF($B86="Annuity",SUMIFS('Annuity Prices'!AY:AY,'Annuity Prices'!$B:$B,$D86,'Annuity Prices'!$E:$E,$G86),IF($B86="RAB Short",SUMIFS('RAB Prices Short'!AY:AY,'RAB Prices Short'!$B:$B,'All Prices combined'!$D86,'RAB Prices Short'!$E:$E,'All Prices combined'!$G86),IF($B86="RAB Long",SUMIFS('RAB Prices Long'!AY:AY,'RAB Prices Long'!$B:$B,'All Prices combined'!$D86,'RAB Prices Long'!$E:$E,'All Prices combined'!$G86)))),2)</f>
        <v>1.1100000000000001</v>
      </c>
      <c r="AW86" s="2">
        <f>ROUND(IF($B86="Annuity",SUMIFS('Annuity Prices'!AZ:AZ,'Annuity Prices'!$B:$B,$D86,'Annuity Prices'!$E:$E,$G86),IF($B86="RAB Short",SUMIFS('RAB Prices Short'!AZ:AZ,'RAB Prices Short'!$B:$B,'All Prices combined'!$D86,'RAB Prices Short'!$E:$E,'All Prices combined'!$G86),IF($B86="RAB Long",SUMIFS('RAB Prices Long'!AZ:AZ,'RAB Prices Long'!$B:$B,'All Prices combined'!$D86,'RAB Prices Long'!$E:$E,'All Prices combined'!$G86)))),2)</f>
        <v>1.1399999999999999</v>
      </c>
      <c r="AX86" s="2">
        <f>ROUND(IF($B86="Annuity",SUMIFS('Annuity Prices'!BA:BA,'Annuity Prices'!$B:$B,$D86,'Annuity Prices'!$E:$E,$G86),IF($B86="RAB Short",SUMIFS('RAB Prices Short'!BA:BA,'RAB Prices Short'!$B:$B,'All Prices combined'!$D86,'RAB Prices Short'!$E:$E,'All Prices combined'!$G86),IF($B86="RAB Long",SUMIFS('RAB Prices Long'!BA:BA,'RAB Prices Long'!$B:$B,'All Prices combined'!$D86,'RAB Prices Long'!$E:$E,'All Prices combined'!$G86)))),2)</f>
        <v>1.46</v>
      </c>
      <c r="AY86" s="2">
        <f>ROUND(IF($B86="Annuity",SUMIFS('Annuity Prices'!BB:BB,'Annuity Prices'!$B:$B,$D86,'Annuity Prices'!$E:$E,$G86),IF($B86="RAB Short",SUMIFS('RAB Prices Short'!BB:BB,'RAB Prices Short'!$B:$B,'All Prices combined'!$D86,'RAB Prices Short'!$E:$E,'All Prices combined'!$G86),IF($B86="RAB Long",SUMIFS('RAB Prices Long'!BB:BB,'RAB Prices Long'!$B:$B,'All Prices combined'!$D86,'RAB Prices Long'!$E:$E,'All Prices combined'!$G86)))),2)</f>
        <v>2.42</v>
      </c>
      <c r="AZ86" s="2">
        <f>ROUND(IF($B86="Annuity",SUMIFS('Annuity Prices'!BC:BC,'Annuity Prices'!$B:$B,$D86,'Annuity Prices'!$E:$E,$G86),IF($B86="RAB Short",SUMIFS('RAB Prices Short'!BC:BC,'RAB Prices Short'!$B:$B,'All Prices combined'!$D86,'RAB Prices Short'!$E:$E,'All Prices combined'!$G86),IF($B86="RAB Long",SUMIFS('RAB Prices Long'!BC:BC,'RAB Prices Long'!$B:$B,'All Prices combined'!$D86,'RAB Prices Long'!$E:$E,'All Prices combined'!$G86)))),2)</f>
        <v>2.48</v>
      </c>
      <c r="BA86" s="2">
        <f>ROUND(IF($B86="Annuity",SUMIFS('Annuity Prices'!BD:BD,'Annuity Prices'!$B:$B,$D86,'Annuity Prices'!$E:$E,$G86),IF($B86="RAB Short",SUMIFS('RAB Prices Short'!BD:BD,'RAB Prices Short'!$B:$B,'All Prices combined'!$D86,'RAB Prices Short'!$E:$E,'All Prices combined'!$G86),IF($B86="RAB Long",SUMIFS('RAB Prices Long'!BD:BD,'RAB Prices Long'!$B:$B,'All Prices combined'!$D86,'RAB Prices Long'!$E:$E,'All Prices combined'!$G86)))),2)</f>
        <v>2.54</v>
      </c>
      <c r="BB86" s="2">
        <f>ROUND(IF($B86="Annuity",SUMIFS('Annuity Prices'!BE:BE,'Annuity Prices'!$B:$B,$D86,'Annuity Prices'!$E:$E,$G86),IF($B86="RAB Short",SUMIFS('RAB Prices Short'!BE:BE,'RAB Prices Short'!$B:$B,'All Prices combined'!$D86,'RAB Prices Short'!$E:$E,'All Prices combined'!$G86),IF($B86="RAB Long",SUMIFS('RAB Prices Long'!BE:BE,'RAB Prices Long'!$B:$B,'All Prices combined'!$D86,'RAB Prices Long'!$E:$E,'All Prices combined'!$G86)))),2)</f>
        <v>2.59</v>
      </c>
      <c r="BC86" s="2">
        <f>ROUND(IF($B86="Annuity",SUMIFS('Annuity Prices'!BF:BF,'Annuity Prices'!$B:$B,$D86,'Annuity Prices'!$E:$E,$G86),IF($B86="RAB Short",SUMIFS('RAB Prices Short'!BF:BF,'RAB Prices Short'!$B:$B,'All Prices combined'!$D86,'RAB Prices Short'!$E:$E,'All Prices combined'!$G86),IF($B86="RAB Long",SUMIFS('RAB Prices Long'!BF:BF,'RAB Prices Long'!$B:$B,'All Prices combined'!$D86,'RAB Prices Long'!$E:$E,'All Prices combined'!$G86)))),2)</f>
        <v>2.66</v>
      </c>
      <c r="BD86" s="2">
        <f>ROUND(IF($B86="Annuity",SUMIFS('Annuity Prices'!BG:BG,'Annuity Prices'!$B:$B,$D86,'Annuity Prices'!$E:$E,$G86),IF($B86="RAB Short",SUMIFS('RAB Prices Short'!BG:BG,'RAB Prices Short'!$B:$B,'All Prices combined'!$D86,'RAB Prices Short'!$E:$E,'All Prices combined'!$G86),IF($B86="RAB Long",SUMIFS('RAB Prices Long'!BG:BG,'RAB Prices Long'!$B:$B,'All Prices combined'!$D86,'RAB Prices Long'!$E:$E,'All Prices combined'!$G86)))),2)</f>
        <v>2.72</v>
      </c>
      <c r="BE86" s="2">
        <f>ROUND(IF($B86="Annuity",SUMIFS('Annuity Prices'!BH:BH,'Annuity Prices'!$B:$B,$D86,'Annuity Prices'!$E:$E,$G86),IF($B86="RAB Short",SUMIFS('RAB Prices Short'!BH:BH,'RAB Prices Short'!$B:$B,'All Prices combined'!$D86,'RAB Prices Short'!$E:$E,'All Prices combined'!$G86),IF($B86="RAB Long",SUMIFS('RAB Prices Long'!BH:BH,'RAB Prices Long'!$B:$B,'All Prices combined'!$D86,'RAB Prices Long'!$E:$E,'All Prices combined'!$G86)))),2)</f>
        <v>2.79</v>
      </c>
      <c r="BF86" s="2">
        <f>ROUND(IF($B86="Annuity",SUMIFS('Annuity Prices'!BI:BI,'Annuity Prices'!$B:$B,$D86,'Annuity Prices'!$E:$E,$G86),IF($B86="RAB Short",SUMIFS('RAB Prices Short'!BI:BI,'RAB Prices Short'!$B:$B,'All Prices combined'!$D86,'RAB Prices Short'!$E:$E,'All Prices combined'!$G86),IF($B86="RAB Long",SUMIFS('RAB Prices Long'!BI:BI,'RAB Prices Long'!$B:$B,'All Prices combined'!$D86,'RAB Prices Long'!$E:$E,'All Prices combined'!$G86)))),2)</f>
        <v>2.85</v>
      </c>
      <c r="BG86" s="2">
        <f>ROUND(IF($B86="Annuity",SUMIFS('Annuity Prices'!BJ:BJ,'Annuity Prices'!$B:$B,$D86,'Annuity Prices'!$E:$E,$G86),IF($B86="RAB Short",SUMIFS('RAB Prices Short'!BJ:BJ,'RAB Prices Short'!$B:$B,'All Prices combined'!$D86,'RAB Prices Short'!$E:$E,'All Prices combined'!$G86),IF($B86="RAB Long",SUMIFS('RAB Prices Long'!BJ:BJ,'RAB Prices Long'!$B:$B,'All Prices combined'!$D86,'RAB Prices Long'!$E:$E,'All Prices combined'!$G86)))),2)</f>
        <v>2.92</v>
      </c>
      <c r="BH86" s="2">
        <f>ROUND(IF($B86="Annuity",SUMIFS('Annuity Prices'!BK:BK,'Annuity Prices'!$B:$B,$D86,'Annuity Prices'!$E:$E,$G86),IF($B86="RAB Short",SUMIFS('RAB Prices Short'!BK:BK,'RAB Prices Short'!$B:$B,'All Prices combined'!$D86,'RAB Prices Short'!$E:$E,'All Prices combined'!$G86),IF($B86="RAB Long",SUMIFS('RAB Prices Long'!BK:BK,'RAB Prices Long'!$B:$B,'All Prices combined'!$D86,'RAB Prices Long'!$E:$E,'All Prices combined'!$G86)))),2)</f>
        <v>2.99</v>
      </c>
      <c r="BI86" s="2">
        <f>ROUND(IF($B86="Annuity",SUMIFS('Annuity Prices'!BL:BL,'Annuity Prices'!$B:$B,$D86,'Annuity Prices'!$E:$E,$G86),IF($B86="RAB Short",SUMIFS('RAB Prices Short'!BL:BL,'RAB Prices Short'!$B:$B,'All Prices combined'!$D86,'RAB Prices Short'!$E:$E,'All Prices combined'!$G86),IF($B86="RAB Long",SUMIFS('RAB Prices Long'!BL:BL,'RAB Prices Long'!$B:$B,'All Prices combined'!$D86,'RAB Prices Long'!$E:$E,'All Prices combined'!$G86)))),2)</f>
        <v>3.07</v>
      </c>
      <c r="BJ86" s="2">
        <f>ROUND(IF($B86="Annuity",SUMIFS('Annuity Prices'!BM:BM,'Annuity Prices'!$B:$B,$D86,'Annuity Prices'!$E:$E,$G86),IF($B86="RAB Short",SUMIFS('RAB Prices Short'!BM:BM,'RAB Prices Short'!$B:$B,'All Prices combined'!$D86,'RAB Prices Short'!$E:$E,'All Prices combined'!$G86),IF($B86="RAB Long",SUMIFS('RAB Prices Long'!BM:BM,'RAB Prices Long'!$B:$B,'All Prices combined'!$D86,'RAB Prices Long'!$E:$E,'All Prices combined'!$G86)))),2)</f>
        <v>3.13</v>
      </c>
      <c r="BK86" s="2">
        <f>ROUND(IF($B86="Annuity",SUMIFS('Annuity Prices'!BN:BN,'Annuity Prices'!$B:$B,$D86,'Annuity Prices'!$E:$E,$G86),IF($B86="RAB Short",SUMIFS('RAB Prices Short'!BN:BN,'RAB Prices Short'!$B:$B,'All Prices combined'!$D86,'RAB Prices Short'!$E:$E,'All Prices combined'!$G86),IF($B86="RAB Long",SUMIFS('RAB Prices Long'!BN:BN,'RAB Prices Long'!$B:$B,'All Prices combined'!$D86,'RAB Prices Long'!$E:$E,'All Prices combined'!$G86)))),2)</f>
        <v>3.21</v>
      </c>
      <c r="BL86" s="2">
        <f>ROUND(IF($B86="Annuity",SUMIFS('Annuity Prices'!BO:BO,'Annuity Prices'!$B:$B,$D86,'Annuity Prices'!$E:$E,$G86),IF($B86="RAB Short",SUMIFS('RAB Prices Short'!BO:BO,'RAB Prices Short'!$B:$B,'All Prices combined'!$D86,'RAB Prices Short'!$E:$E,'All Prices combined'!$G86),IF($B86="RAB Long",SUMIFS('RAB Prices Long'!BO:BO,'RAB Prices Long'!$B:$B,'All Prices combined'!$D86,'RAB Prices Long'!$E:$E,'All Prices combined'!$G86)))),2)</f>
        <v>3.29</v>
      </c>
      <c r="BM86" s="2">
        <f>ROUND(IF($B86="Annuity",SUMIFS('Annuity Prices'!BP:BP,'Annuity Prices'!$B:$B,$D86,'Annuity Prices'!$E:$E,$G86),IF($B86="RAB Short",SUMIFS('RAB Prices Short'!BP:BP,'RAB Prices Short'!$B:$B,'All Prices combined'!$D86,'RAB Prices Short'!$E:$E,'All Prices combined'!$G86),IF($B86="RAB Long",SUMIFS('RAB Prices Long'!BP:BP,'RAB Prices Long'!$B:$B,'All Prices combined'!$D86,'RAB Prices Long'!$E:$E,'All Prices combined'!$G86)))),2)</f>
        <v>3.37</v>
      </c>
      <c r="BN86" s="2">
        <f>ROUND(IF($B86="Annuity",SUMIFS('Annuity Prices'!BQ:BQ,'Annuity Prices'!$B:$B,$D86,'Annuity Prices'!$E:$E,$G86),IF($B86="RAB Short",SUMIFS('RAB Prices Short'!BQ:BQ,'RAB Prices Short'!$B:$B,'All Prices combined'!$D86,'RAB Prices Short'!$E:$E,'All Prices combined'!$G86),IF($B86="RAB Long",SUMIFS('RAB Prices Long'!BQ:BQ,'RAB Prices Long'!$B:$B,'All Prices combined'!$D86,'RAB Prices Long'!$E:$E,'All Prices combined'!$G86)))),2)</f>
        <v>3.44</v>
      </c>
      <c r="BO86" s="2">
        <f>ROUND(IF($B86="Annuity",SUMIFS('Annuity Prices'!BR:BR,'Annuity Prices'!$B:$B,$D86,'Annuity Prices'!$E:$E,$G86),IF($B86="RAB Short",SUMIFS('RAB Prices Short'!BR:BR,'RAB Prices Short'!$B:$B,'All Prices combined'!$D86,'RAB Prices Short'!$E:$E,'All Prices combined'!$G86),IF($B86="RAB Long",SUMIFS('RAB Prices Long'!BR:BR,'RAB Prices Long'!$B:$B,'All Prices combined'!$D86,'RAB Prices Long'!$E:$E,'All Prices combined'!$G86)))),2)</f>
        <v>3.52</v>
      </c>
      <c r="BP86" s="2">
        <f>ROUND(IF($B86="Annuity",SUMIFS('Annuity Prices'!BS:BS,'Annuity Prices'!$B:$B,$D86,'Annuity Prices'!$E:$E,$G86),IF($B86="RAB Short",SUMIFS('RAB Prices Short'!BS:BS,'RAB Prices Short'!$B:$B,'All Prices combined'!$D86,'RAB Prices Short'!$E:$E,'All Prices combined'!$G86),IF($B86="RAB Long",SUMIFS('RAB Prices Long'!BS:BS,'RAB Prices Long'!$B:$B,'All Prices combined'!$D86,'RAB Prices Long'!$E:$E,'All Prices combined'!$G86)))),2)</f>
        <v>3.61</v>
      </c>
      <c r="BQ86" s="2">
        <f>ROUND(IF($B86="Annuity",SUMIFS('Annuity Prices'!BT:BT,'Annuity Prices'!$B:$B,$D86,'Annuity Prices'!$E:$E,$G86),IF($B86="RAB Short",SUMIFS('RAB Prices Short'!BT:BT,'RAB Prices Short'!$B:$B,'All Prices combined'!$D86,'RAB Prices Short'!$E:$E,'All Prices combined'!$G86),IF($B86="RAB Long",SUMIFS('RAB Prices Long'!BT:BT,'RAB Prices Long'!$B:$B,'All Prices combined'!$D86,'RAB Prices Long'!$E:$E,'All Prices combined'!$G86)))),2)</f>
        <v>3.7</v>
      </c>
      <c r="BR86" s="2">
        <f>ROUND(IF($B86="Annuity",SUMIFS('Annuity Prices'!BU:BU,'Annuity Prices'!$B:$B,$D86,'Annuity Prices'!$E:$E,$G86),IF($B86="RAB Short",SUMIFS('RAB Prices Short'!BU:BU,'RAB Prices Short'!$B:$B,'All Prices combined'!$D86,'RAB Prices Short'!$E:$E,'All Prices combined'!$G86),IF($B86="RAB Long",SUMIFS('RAB Prices Long'!BU:BU,'RAB Prices Long'!$B:$B,'All Prices combined'!$D86,'RAB Prices Long'!$E:$E,'All Prices combined'!$G86)))),2)</f>
        <v>3.77</v>
      </c>
      <c r="BS86" s="2">
        <f>ROUND(IF($B86="Annuity",SUMIFS('Annuity Prices'!BV:BV,'Annuity Prices'!$B:$B,$D86,'Annuity Prices'!$E:$E,$G86),IF($B86="RAB Short",SUMIFS('RAB Prices Short'!BV:BV,'RAB Prices Short'!$B:$B,'All Prices combined'!$D86,'RAB Prices Short'!$E:$E,'All Prices combined'!$G86),IF($B86="RAB Long",SUMIFS('RAB Prices Long'!BV:BV,'RAB Prices Long'!$B:$B,'All Prices combined'!$D86,'RAB Prices Long'!$E:$E,'All Prices combined'!$G86)))),2)</f>
        <v>3.87</v>
      </c>
      <c r="BT86" s="2">
        <f>ROUND(IF($B86="Annuity",SUMIFS('Annuity Prices'!BW:BW,'Annuity Prices'!$B:$B,$D86,'Annuity Prices'!$E:$E,$G86),IF($B86="RAB Short",SUMIFS('RAB Prices Short'!BW:BW,'RAB Prices Short'!$B:$B,'All Prices combined'!$D86,'RAB Prices Short'!$E:$E,'All Prices combined'!$G86),IF($B86="RAB Long",SUMIFS('RAB Prices Long'!BW:BW,'RAB Prices Long'!$B:$B,'All Prices combined'!$D86,'RAB Prices Long'!$E:$E,'All Prices combined'!$G86)))),2)</f>
        <v>3.96</v>
      </c>
      <c r="BU86" s="2">
        <f>ROUND(IF($B86="Annuity",SUMIFS('Annuity Prices'!BX:BX,'Annuity Prices'!$B:$B,$D86,'Annuity Prices'!$E:$E,$G86),IF($B86="RAB Short",SUMIFS('RAB Prices Short'!BX:BX,'RAB Prices Short'!$B:$B,'All Prices combined'!$D86,'RAB Prices Short'!$E:$E,'All Prices combined'!$G86),IF($B86="RAB Long",SUMIFS('RAB Prices Long'!BX:BX,'RAB Prices Long'!$B:$B,'All Prices combined'!$D86,'RAB Prices Long'!$E:$E,'All Prices combined'!$G86)))),2)</f>
        <v>4.0599999999999996</v>
      </c>
    </row>
    <row r="87" spans="2:73" x14ac:dyDescent="0.25">
      <c r="B87" t="s">
        <v>37</v>
      </c>
      <c r="C87" s="1">
        <v>16</v>
      </c>
      <c r="D87" s="1"/>
      <c r="E87" s="1" t="s">
        <v>173</v>
      </c>
      <c r="F87" s="1"/>
      <c r="G87" s="1" t="s">
        <v>177</v>
      </c>
      <c r="H87" s="1"/>
      <c r="I87" s="2">
        <f>ROUND(IF($B87="Annuity",SUMIFS('Annuity Prices'!L:L,'Annuity Prices'!$B:$B,$D87,'Annuity Prices'!$E:$E,$G87),IF($B87="RAB Short",SUMIFS('RAB Prices Short'!L:L,'RAB Prices Short'!$B:$B,'All Prices combined'!$D87,'RAB Prices Short'!$E:$E,'All Prices combined'!$G87),IF($B87="RAB Long",SUMIFS('RAB Prices Long'!L:L,'RAB Prices Long'!$B:$B,'All Prices combined'!$D87,'RAB Prices Long'!$E:$E,'All Prices combined'!$G87)))),2)</f>
        <v>0</v>
      </c>
      <c r="J87" s="2">
        <f>ROUND(IF($B87="Annuity",SUMIFS('Annuity Prices'!M:M,'Annuity Prices'!$B:$B,$D87,'Annuity Prices'!$E:$E,$G87),IF($B87="RAB Short",SUMIFS('RAB Prices Short'!M:M,'RAB Prices Short'!$B:$B,'All Prices combined'!$D87,'RAB Prices Short'!$E:$E,'All Prices combined'!$G87),IF($B87="RAB Long",SUMIFS('RAB Prices Long'!M:M,'RAB Prices Long'!$B:$B,'All Prices combined'!$D87,'RAB Prices Long'!$E:$E,'All Prices combined'!$G87)))),2)</f>
        <v>0</v>
      </c>
      <c r="K87" s="2">
        <f>ROUND(IF($B87="Annuity",SUMIFS('Annuity Prices'!N:N,'Annuity Prices'!$B:$B,$D87,'Annuity Prices'!$E:$E,$G87),IF($B87="RAB Short",SUMIFS('RAB Prices Short'!N:N,'RAB Prices Short'!$B:$B,'All Prices combined'!$D87,'RAB Prices Short'!$E:$E,'All Prices combined'!$G87),IF($B87="RAB Long",SUMIFS('RAB Prices Long'!N:N,'RAB Prices Long'!$B:$B,'All Prices combined'!$D87,'RAB Prices Long'!$E:$E,'All Prices combined'!$G87)))),2)</f>
        <v>0</v>
      </c>
      <c r="L87" s="2">
        <f>ROUND(IF($B87="Annuity",SUMIFS('Annuity Prices'!O:O,'Annuity Prices'!$B:$B,$D87,'Annuity Prices'!$E:$E,$G87),IF($B87="RAB Short",SUMIFS('RAB Prices Short'!O:O,'RAB Prices Short'!$B:$B,'All Prices combined'!$D87,'RAB Prices Short'!$E:$E,'All Prices combined'!$G87),IF($B87="RAB Long",SUMIFS('RAB Prices Long'!O:O,'RAB Prices Long'!$B:$B,'All Prices combined'!$D87,'RAB Prices Long'!$E:$E,'All Prices combined'!$G87)))),2)</f>
        <v>0</v>
      </c>
      <c r="M87" s="2">
        <f>ROUND(IF($B87="Annuity",SUMIFS('Annuity Prices'!P:P,'Annuity Prices'!$B:$B,$D87,'Annuity Prices'!$E:$E,$G87),IF($B87="RAB Short",SUMIFS('RAB Prices Short'!P:P,'RAB Prices Short'!$B:$B,'All Prices combined'!$D87,'RAB Prices Short'!$E:$E,'All Prices combined'!$G87),IF($B87="RAB Long",SUMIFS('RAB Prices Long'!P:P,'RAB Prices Long'!$B:$B,'All Prices combined'!$D87,'RAB Prices Long'!$E:$E,'All Prices combined'!$G87)))),2)</f>
        <v>0</v>
      </c>
      <c r="N87" s="2">
        <f>ROUND(IF($B87="Annuity",SUMIFS('Annuity Prices'!Q:Q,'Annuity Prices'!$B:$B,$D87,'Annuity Prices'!$E:$E,$G87),IF($B87="RAB Short",SUMIFS('RAB Prices Short'!Q:Q,'RAB Prices Short'!$B:$B,'All Prices combined'!$D87,'RAB Prices Short'!$E:$E,'All Prices combined'!$G87),IF($B87="RAB Long",SUMIFS('RAB Prices Long'!Q:Q,'RAB Prices Long'!$B:$B,'All Prices combined'!$D87,'RAB Prices Long'!$E:$E,'All Prices combined'!$G87)))),2)</f>
        <v>0</v>
      </c>
      <c r="O87" s="2">
        <f>ROUND(IF($B87="Annuity",SUMIFS('Annuity Prices'!R:R,'Annuity Prices'!$B:$B,$D87,'Annuity Prices'!$E:$E,$G87),IF($B87="RAB Short",SUMIFS('RAB Prices Short'!R:R,'RAB Prices Short'!$B:$B,'All Prices combined'!$D87,'RAB Prices Short'!$E:$E,'All Prices combined'!$G87),IF($B87="RAB Long",SUMIFS('RAB Prices Long'!R:R,'RAB Prices Long'!$B:$B,'All Prices combined'!$D87,'RAB Prices Long'!$E:$E,'All Prices combined'!$G87)))),2)</f>
        <v>0</v>
      </c>
      <c r="P87" s="2">
        <f>ROUND(IF($B87="Annuity",SUMIFS('Annuity Prices'!S:S,'Annuity Prices'!$B:$B,$D87,'Annuity Prices'!$E:$E,$G87),IF($B87="RAB Short",SUMIFS('RAB Prices Short'!S:S,'RAB Prices Short'!$B:$B,'All Prices combined'!$D87,'RAB Prices Short'!$E:$E,'All Prices combined'!$G87),IF($B87="RAB Long",SUMIFS('RAB Prices Long'!S:S,'RAB Prices Long'!$B:$B,'All Prices combined'!$D87,'RAB Prices Long'!$E:$E,'All Prices combined'!$G87)))),2)</f>
        <v>0</v>
      </c>
      <c r="Q87" s="2">
        <f>ROUND(IF($B87="Annuity",SUMIFS('Annuity Prices'!T:T,'Annuity Prices'!$B:$B,$D87,'Annuity Prices'!$E:$E,$G87),IF($B87="RAB Short",SUMIFS('RAB Prices Short'!T:T,'RAB Prices Short'!$B:$B,'All Prices combined'!$D87,'RAB Prices Short'!$E:$E,'All Prices combined'!$G87),IF($B87="RAB Long",SUMIFS('RAB Prices Long'!T:T,'RAB Prices Long'!$B:$B,'All Prices combined'!$D87,'RAB Prices Long'!$E:$E,'All Prices combined'!$G87)))),2)</f>
        <v>0</v>
      </c>
      <c r="R87" s="2">
        <f>ROUND(IF($B87="Annuity",SUMIFS('Annuity Prices'!U:U,'Annuity Prices'!$B:$B,$D87,'Annuity Prices'!$E:$E,$G87),IF($B87="RAB Short",SUMIFS('RAB Prices Short'!U:U,'RAB Prices Short'!$B:$B,'All Prices combined'!$D87,'RAB Prices Short'!$E:$E,'All Prices combined'!$G87),IF($B87="RAB Long",SUMIFS('RAB Prices Long'!U:U,'RAB Prices Long'!$B:$B,'All Prices combined'!$D87,'RAB Prices Long'!$E:$E,'All Prices combined'!$G87)))),2)</f>
        <v>0</v>
      </c>
      <c r="S87" s="2">
        <f>ROUND(IF($B87="Annuity",SUMIFS('Annuity Prices'!V:V,'Annuity Prices'!$B:$B,$D87,'Annuity Prices'!$E:$E,$G87),IF($B87="RAB Short",SUMIFS('RAB Prices Short'!V:V,'RAB Prices Short'!$B:$B,'All Prices combined'!$D87,'RAB Prices Short'!$E:$E,'All Prices combined'!$G87),IF($B87="RAB Long",SUMIFS('RAB Prices Long'!V:V,'RAB Prices Long'!$B:$B,'All Prices combined'!$D87,'RAB Prices Long'!$E:$E,'All Prices combined'!$G87)))),2)</f>
        <v>0</v>
      </c>
      <c r="T87" s="2">
        <f>ROUND(IF($B87="Annuity",SUMIFS('Annuity Prices'!W:W,'Annuity Prices'!$B:$B,$D87,'Annuity Prices'!$E:$E,$G87),IF($B87="RAB Short",SUMIFS('RAB Prices Short'!W:W,'RAB Prices Short'!$B:$B,'All Prices combined'!$D87,'RAB Prices Short'!$E:$E,'All Prices combined'!$G87),IF($B87="RAB Long",SUMIFS('RAB Prices Long'!W:W,'RAB Prices Long'!$B:$B,'All Prices combined'!$D87,'RAB Prices Long'!$E:$E,'All Prices combined'!$G87)))),2)</f>
        <v>0</v>
      </c>
      <c r="U87" s="2">
        <f>ROUND(IF($B87="Annuity",SUMIFS('Annuity Prices'!X:X,'Annuity Prices'!$B:$B,$D87,'Annuity Prices'!$E:$E,$G87),IF($B87="RAB Short",SUMIFS('RAB Prices Short'!X:X,'RAB Prices Short'!$B:$B,'All Prices combined'!$D87,'RAB Prices Short'!$E:$E,'All Prices combined'!$G87),IF($B87="RAB Long",SUMIFS('RAB Prices Long'!X:X,'RAB Prices Long'!$B:$B,'All Prices combined'!$D87,'RAB Prices Long'!$E:$E,'All Prices combined'!$G87)))),2)</f>
        <v>0</v>
      </c>
      <c r="V87" s="2">
        <f>ROUND(IF($B87="Annuity",SUMIFS('Annuity Prices'!Y:Y,'Annuity Prices'!$B:$B,$D87,'Annuity Prices'!$E:$E,$G87),IF($B87="RAB Short",SUMIFS('RAB Prices Short'!Y:Y,'RAB Prices Short'!$B:$B,'All Prices combined'!$D87,'RAB Prices Short'!$E:$E,'All Prices combined'!$G87),IF($B87="RAB Long",SUMIFS('RAB Prices Long'!Y:Y,'RAB Prices Long'!$B:$B,'All Prices combined'!$D87,'RAB Prices Long'!$E:$E,'All Prices combined'!$G87)))),2)</f>
        <v>0</v>
      </c>
      <c r="W87" s="2">
        <f>ROUND(IF($B87="Annuity",SUMIFS('Annuity Prices'!Z:Z,'Annuity Prices'!$B:$B,$D87,'Annuity Prices'!$E:$E,$G87),IF($B87="RAB Short",SUMIFS('RAB Prices Short'!Z:Z,'RAB Prices Short'!$B:$B,'All Prices combined'!$D87,'RAB Prices Short'!$E:$E,'All Prices combined'!$G87),IF($B87="RAB Long",SUMIFS('RAB Prices Long'!Z:Z,'RAB Prices Long'!$B:$B,'All Prices combined'!$D87,'RAB Prices Long'!$E:$E,'All Prices combined'!$G87)))),2)</f>
        <v>0</v>
      </c>
      <c r="X87" s="2">
        <f>ROUND(IF($B87="Annuity",SUMIFS('Annuity Prices'!AA:AA,'Annuity Prices'!$B:$B,$D87,'Annuity Prices'!$E:$E,$G87),IF($B87="RAB Short",SUMIFS('RAB Prices Short'!AA:AA,'RAB Prices Short'!$B:$B,'All Prices combined'!$D87,'RAB Prices Short'!$E:$E,'All Prices combined'!$G87),IF($B87="RAB Long",SUMIFS('RAB Prices Long'!AA:AA,'RAB Prices Long'!$B:$B,'All Prices combined'!$D87,'RAB Prices Long'!$E:$E,'All Prices combined'!$G87)))),2)</f>
        <v>0</v>
      </c>
      <c r="Y87" s="2">
        <f>ROUND(IF($B87="Annuity",SUMIFS('Annuity Prices'!AB:AB,'Annuity Prices'!$B:$B,$D87,'Annuity Prices'!$E:$E,$G87),IF($B87="RAB Short",SUMIFS('RAB Prices Short'!AB:AB,'RAB Prices Short'!$B:$B,'All Prices combined'!$D87,'RAB Prices Short'!$E:$E,'All Prices combined'!$G87),IF($B87="RAB Long",SUMIFS('RAB Prices Long'!AB:AB,'RAB Prices Long'!$B:$B,'All Prices combined'!$D87,'RAB Prices Long'!$E:$E,'All Prices combined'!$G87)))),2)</f>
        <v>0</v>
      </c>
      <c r="Z87" s="2">
        <f>ROUND(IF($B87="Annuity",SUMIFS('Annuity Prices'!AC:AC,'Annuity Prices'!$B:$B,$D87,'Annuity Prices'!$E:$E,$G87),IF($B87="RAB Short",SUMIFS('RAB Prices Short'!AC:AC,'RAB Prices Short'!$B:$B,'All Prices combined'!$D87,'RAB Prices Short'!$E:$E,'All Prices combined'!$G87),IF($B87="RAB Long",SUMIFS('RAB Prices Long'!AC:AC,'RAB Prices Long'!$B:$B,'All Prices combined'!$D87,'RAB Prices Long'!$E:$E,'All Prices combined'!$G87)))),2)</f>
        <v>0</v>
      </c>
      <c r="AA87" s="2">
        <f>ROUND(IF($B87="Annuity",SUMIFS('Annuity Prices'!AD:AD,'Annuity Prices'!$B:$B,$D87,'Annuity Prices'!$E:$E,$G87),IF($B87="RAB Short",SUMIFS('RAB Prices Short'!AD:AD,'RAB Prices Short'!$B:$B,'All Prices combined'!$D87,'RAB Prices Short'!$E:$E,'All Prices combined'!$G87),IF($B87="RAB Long",SUMIFS('RAB Prices Long'!AD:AD,'RAB Prices Long'!$B:$B,'All Prices combined'!$D87,'RAB Prices Long'!$E:$E,'All Prices combined'!$G87)))),2)</f>
        <v>0</v>
      </c>
      <c r="AB87" s="2">
        <f>ROUND(IF($B87="Annuity",SUMIFS('Annuity Prices'!AE:AE,'Annuity Prices'!$B:$B,$D87,'Annuity Prices'!$E:$E,$G87),IF($B87="RAB Short",SUMIFS('RAB Prices Short'!AE:AE,'RAB Prices Short'!$B:$B,'All Prices combined'!$D87,'RAB Prices Short'!$E:$E,'All Prices combined'!$G87),IF($B87="RAB Long",SUMIFS('RAB Prices Long'!AE:AE,'RAB Prices Long'!$B:$B,'All Prices combined'!$D87,'RAB Prices Long'!$E:$E,'All Prices combined'!$G87)))),2)</f>
        <v>0</v>
      </c>
      <c r="AC87" s="2">
        <f>ROUND(IF($B87="Annuity",SUMIFS('Annuity Prices'!AF:AF,'Annuity Prices'!$B:$B,$D87,'Annuity Prices'!$E:$E,$G87),IF($B87="RAB Short",SUMIFS('RAB Prices Short'!AF:AF,'RAB Prices Short'!$B:$B,'All Prices combined'!$D87,'RAB Prices Short'!$E:$E,'All Prices combined'!$G87),IF($B87="RAB Long",SUMIFS('RAB Prices Long'!AF:AF,'RAB Prices Long'!$B:$B,'All Prices combined'!$D87,'RAB Prices Long'!$E:$E,'All Prices combined'!$G87)))),2)</f>
        <v>0</v>
      </c>
      <c r="AD87" s="2">
        <f>ROUND(IF($B87="Annuity",SUMIFS('Annuity Prices'!AG:AG,'Annuity Prices'!$B:$B,$D87,'Annuity Prices'!$E:$E,$G87),IF($B87="RAB Short",SUMIFS('RAB Prices Short'!AG:AG,'RAB Prices Short'!$B:$B,'All Prices combined'!$D87,'RAB Prices Short'!$E:$E,'All Prices combined'!$G87),IF($B87="RAB Long",SUMIFS('RAB Prices Long'!AG:AG,'RAB Prices Long'!$B:$B,'All Prices combined'!$D87,'RAB Prices Long'!$E:$E,'All Prices combined'!$G87)))),2)</f>
        <v>0</v>
      </c>
      <c r="AE87" s="2">
        <f>ROUND(IF($B87="Annuity",SUMIFS('Annuity Prices'!AH:AH,'Annuity Prices'!$B:$B,$D87,'Annuity Prices'!$E:$E,$G87),IF($B87="RAB Short",SUMIFS('RAB Prices Short'!AH:AH,'RAB Prices Short'!$B:$B,'All Prices combined'!$D87,'RAB Prices Short'!$E:$E,'All Prices combined'!$G87),IF($B87="RAB Long",SUMIFS('RAB Prices Long'!AH:AH,'RAB Prices Long'!$B:$B,'All Prices combined'!$D87,'RAB Prices Long'!$E:$E,'All Prices combined'!$G87)))),2)</f>
        <v>0</v>
      </c>
      <c r="AF87" s="2">
        <f>ROUND(IF($B87="Annuity",SUMIFS('Annuity Prices'!AI:AI,'Annuity Prices'!$B:$B,$D87,'Annuity Prices'!$E:$E,$G87),IF($B87="RAB Short",SUMIFS('RAB Prices Short'!AI:AI,'RAB Prices Short'!$B:$B,'All Prices combined'!$D87,'RAB Prices Short'!$E:$E,'All Prices combined'!$G87),IF($B87="RAB Long",SUMIFS('RAB Prices Long'!AI:AI,'RAB Prices Long'!$B:$B,'All Prices combined'!$D87,'RAB Prices Long'!$E:$E,'All Prices combined'!$G87)))),2)</f>
        <v>0</v>
      </c>
      <c r="AG87" s="2">
        <f>ROUND(IF($B87="Annuity",SUMIFS('Annuity Prices'!AJ:AJ,'Annuity Prices'!$B:$B,$D87,'Annuity Prices'!$E:$E,$G87),IF($B87="RAB Short",SUMIFS('RAB Prices Short'!AJ:AJ,'RAB Prices Short'!$B:$B,'All Prices combined'!$D87,'RAB Prices Short'!$E:$E,'All Prices combined'!$G87),IF($B87="RAB Long",SUMIFS('RAB Prices Long'!AJ:AJ,'RAB Prices Long'!$B:$B,'All Prices combined'!$D87,'RAB Prices Long'!$E:$E,'All Prices combined'!$G87)))),2)</f>
        <v>0</v>
      </c>
      <c r="AH87" s="2">
        <f>ROUND(IF($B87="Annuity",SUMIFS('Annuity Prices'!AK:AK,'Annuity Prices'!$B:$B,$D87,'Annuity Prices'!$E:$E,$G87),IF($B87="RAB Short",SUMIFS('RAB Prices Short'!AK:AK,'RAB Prices Short'!$B:$B,'All Prices combined'!$D87,'RAB Prices Short'!$E:$E,'All Prices combined'!$G87),IF($B87="RAB Long",SUMIFS('RAB Prices Long'!AK:AK,'RAB Prices Long'!$B:$B,'All Prices combined'!$D87,'RAB Prices Long'!$E:$E,'All Prices combined'!$G87)))),2)</f>
        <v>0</v>
      </c>
      <c r="AI87" s="2">
        <f>ROUND(IF($B87="Annuity",SUMIFS('Annuity Prices'!AL:AL,'Annuity Prices'!$B:$B,$D87,'Annuity Prices'!$E:$E,$G87),IF($B87="RAB Short",SUMIFS('RAB Prices Short'!AL:AL,'RAB Prices Short'!$B:$B,'All Prices combined'!$D87,'RAB Prices Short'!$E:$E,'All Prices combined'!$G87),IF($B87="RAB Long",SUMIFS('RAB Prices Long'!AL:AL,'RAB Prices Long'!$B:$B,'All Prices combined'!$D87,'RAB Prices Long'!$E:$E,'All Prices combined'!$G87)))),2)</f>
        <v>0</v>
      </c>
      <c r="AJ87" s="2">
        <f>ROUND(IF($B87="Annuity",SUMIFS('Annuity Prices'!AM:AM,'Annuity Prices'!$B:$B,$D87,'Annuity Prices'!$E:$E,$G87),IF($B87="RAB Short",SUMIFS('RAB Prices Short'!AM:AM,'RAB Prices Short'!$B:$B,'All Prices combined'!$D87,'RAB Prices Short'!$E:$E,'All Prices combined'!$G87),IF($B87="RAB Long",SUMIFS('RAB Prices Long'!AM:AM,'RAB Prices Long'!$B:$B,'All Prices combined'!$D87,'RAB Prices Long'!$E:$E,'All Prices combined'!$G87)))),2)</f>
        <v>0</v>
      </c>
      <c r="AK87" s="2">
        <f>ROUND(IF($B87="Annuity",SUMIFS('Annuity Prices'!AN:AN,'Annuity Prices'!$B:$B,$D87,'Annuity Prices'!$E:$E,$G87),IF($B87="RAB Short",SUMIFS('RAB Prices Short'!AN:AN,'RAB Prices Short'!$B:$B,'All Prices combined'!$D87,'RAB Prices Short'!$E:$E,'All Prices combined'!$G87),IF($B87="RAB Long",SUMIFS('RAB Prices Long'!AN:AN,'RAB Prices Long'!$B:$B,'All Prices combined'!$D87,'RAB Prices Long'!$E:$E,'All Prices combined'!$G87)))),2)</f>
        <v>0</v>
      </c>
      <c r="AL87" s="2">
        <f>ROUND(IF($B87="Annuity",SUMIFS('Annuity Prices'!AO:AO,'Annuity Prices'!$B:$B,$D87,'Annuity Prices'!$E:$E,$G87),IF($B87="RAB Short",SUMIFS('RAB Prices Short'!AO:AO,'RAB Prices Short'!$B:$B,'All Prices combined'!$D87,'RAB Prices Short'!$E:$E,'All Prices combined'!$G87),IF($B87="RAB Long",SUMIFS('RAB Prices Long'!AO:AO,'RAB Prices Long'!$B:$B,'All Prices combined'!$D87,'RAB Prices Long'!$E:$E,'All Prices combined'!$G87)))),2)</f>
        <v>0</v>
      </c>
      <c r="AM87" s="2">
        <f>ROUND(IF($B87="Annuity",SUMIFS('Annuity Prices'!AP:AP,'Annuity Prices'!$B:$B,$D87,'Annuity Prices'!$E:$E,$G87),IF($B87="RAB Short",SUMIFS('RAB Prices Short'!AP:AP,'RAB Prices Short'!$B:$B,'All Prices combined'!$D87,'RAB Prices Short'!$E:$E,'All Prices combined'!$G87),IF($B87="RAB Long",SUMIFS('RAB Prices Long'!AP:AP,'RAB Prices Long'!$B:$B,'All Prices combined'!$D87,'RAB Prices Long'!$E:$E,'All Prices combined'!$G87)))),2)</f>
        <v>0</v>
      </c>
      <c r="AN87" s="2">
        <f>ROUND(IF($B87="Annuity",SUMIFS('Annuity Prices'!AQ:AQ,'Annuity Prices'!$B:$B,$D87,'Annuity Prices'!$E:$E,$G87),IF($B87="RAB Short",SUMIFS('RAB Prices Short'!AQ:AQ,'RAB Prices Short'!$B:$B,'All Prices combined'!$D87,'RAB Prices Short'!$E:$E,'All Prices combined'!$G87),IF($B87="RAB Long",SUMIFS('RAB Prices Long'!AQ:AQ,'RAB Prices Long'!$B:$B,'All Prices combined'!$D87,'RAB Prices Long'!$E:$E,'All Prices combined'!$G87)))),2)</f>
        <v>0</v>
      </c>
      <c r="AO87" s="2">
        <f>ROUND(IF($B87="Annuity",SUMIFS('Annuity Prices'!AR:AR,'Annuity Prices'!$B:$B,$D87,'Annuity Prices'!$E:$E,$G87),IF($B87="RAB Short",SUMIFS('RAB Prices Short'!AR:AR,'RAB Prices Short'!$B:$B,'All Prices combined'!$D87,'RAB Prices Short'!$E:$E,'All Prices combined'!$G87),IF($B87="RAB Long",SUMIFS('RAB Prices Long'!AR:AR,'RAB Prices Long'!$B:$B,'All Prices combined'!$D87,'RAB Prices Long'!$E:$E,'All Prices combined'!$G87)))),2)</f>
        <v>0</v>
      </c>
      <c r="AP87" s="2">
        <f>ROUND(IF($B87="Annuity",SUMIFS('Annuity Prices'!AS:AS,'Annuity Prices'!$B:$B,$D87,'Annuity Prices'!$E:$E,$G87),IF($B87="RAB Short",SUMIFS('RAB Prices Short'!AS:AS,'RAB Prices Short'!$B:$B,'All Prices combined'!$D87,'RAB Prices Short'!$E:$E,'All Prices combined'!$G87),IF($B87="RAB Long",SUMIFS('RAB Prices Long'!AS:AS,'RAB Prices Long'!$B:$B,'All Prices combined'!$D87,'RAB Prices Long'!$E:$E,'All Prices combined'!$G87)))),2)</f>
        <v>0</v>
      </c>
      <c r="AQ87" s="2">
        <f>ROUND(IF($B87="Annuity",SUMIFS('Annuity Prices'!AT:AT,'Annuity Prices'!$B:$B,$D87,'Annuity Prices'!$E:$E,$G87),IF($B87="RAB Short",SUMIFS('RAB Prices Short'!AT:AT,'RAB Prices Short'!$B:$B,'All Prices combined'!$D87,'RAB Prices Short'!$E:$E,'All Prices combined'!$G87),IF($B87="RAB Long",SUMIFS('RAB Prices Long'!AT:AT,'RAB Prices Long'!$B:$B,'All Prices combined'!$D87,'RAB Prices Long'!$E:$E,'All Prices combined'!$G87)))),2)</f>
        <v>0</v>
      </c>
      <c r="AR87" s="2">
        <f>ROUND(IF($B87="Annuity",SUMIFS('Annuity Prices'!AU:AU,'Annuity Prices'!$B:$B,$D87,'Annuity Prices'!$E:$E,$G87),IF($B87="RAB Short",SUMIFS('RAB Prices Short'!AU:AU,'RAB Prices Short'!$B:$B,'All Prices combined'!$D87,'RAB Prices Short'!$E:$E,'All Prices combined'!$G87),IF($B87="RAB Long",SUMIFS('RAB Prices Long'!AU:AU,'RAB Prices Long'!$B:$B,'All Prices combined'!$D87,'RAB Prices Long'!$E:$E,'All Prices combined'!$G87)))),2)</f>
        <v>0</v>
      </c>
      <c r="AS87" s="2">
        <f>ROUND(IF($B87="Annuity",SUMIFS('Annuity Prices'!AV:AV,'Annuity Prices'!$B:$B,$D87,'Annuity Prices'!$E:$E,$G87),IF($B87="RAB Short",SUMIFS('RAB Prices Short'!AV:AV,'RAB Prices Short'!$B:$B,'All Prices combined'!$D87,'RAB Prices Short'!$E:$E,'All Prices combined'!$G87),IF($B87="RAB Long",SUMIFS('RAB Prices Long'!AV:AV,'RAB Prices Long'!$B:$B,'All Prices combined'!$D87,'RAB Prices Long'!$E:$E,'All Prices combined'!$G87)))),2)</f>
        <v>0</v>
      </c>
      <c r="AT87" s="2">
        <f>ROUND(IF($B87="Annuity",SUMIFS('Annuity Prices'!AW:AW,'Annuity Prices'!$B:$B,$D87,'Annuity Prices'!$E:$E,$G87),IF($B87="RAB Short",SUMIFS('RAB Prices Short'!AW:AW,'RAB Prices Short'!$B:$B,'All Prices combined'!$D87,'RAB Prices Short'!$E:$E,'All Prices combined'!$G87),IF($B87="RAB Long",SUMIFS('RAB Prices Long'!AW:AW,'RAB Prices Long'!$B:$B,'All Prices combined'!$D87,'RAB Prices Long'!$E:$E,'All Prices combined'!$G87)))),2)</f>
        <v>0</v>
      </c>
      <c r="AU87" s="2">
        <f>ROUND(IF($B87="Annuity",SUMIFS('Annuity Prices'!AX:AX,'Annuity Prices'!$B:$B,$D87,'Annuity Prices'!$E:$E,$G87),IF($B87="RAB Short",SUMIFS('RAB Prices Short'!AX:AX,'RAB Prices Short'!$B:$B,'All Prices combined'!$D87,'RAB Prices Short'!$E:$E,'All Prices combined'!$G87),IF($B87="RAB Long",SUMIFS('RAB Prices Long'!AX:AX,'RAB Prices Long'!$B:$B,'All Prices combined'!$D87,'RAB Prices Long'!$E:$E,'All Prices combined'!$G87)))),2)</f>
        <v>0</v>
      </c>
      <c r="AV87" s="2">
        <f>ROUND(IF($B87="Annuity",SUMIFS('Annuity Prices'!AY:AY,'Annuity Prices'!$B:$B,$D87,'Annuity Prices'!$E:$E,$G87),IF($B87="RAB Short",SUMIFS('RAB Prices Short'!AY:AY,'RAB Prices Short'!$B:$B,'All Prices combined'!$D87,'RAB Prices Short'!$E:$E,'All Prices combined'!$G87),IF($B87="RAB Long",SUMIFS('RAB Prices Long'!AY:AY,'RAB Prices Long'!$B:$B,'All Prices combined'!$D87,'RAB Prices Long'!$E:$E,'All Prices combined'!$G87)))),2)</f>
        <v>0</v>
      </c>
      <c r="AW87" s="2">
        <f>ROUND(IF($B87="Annuity",SUMIFS('Annuity Prices'!AZ:AZ,'Annuity Prices'!$B:$B,$D87,'Annuity Prices'!$E:$E,$G87),IF($B87="RAB Short",SUMIFS('RAB Prices Short'!AZ:AZ,'RAB Prices Short'!$B:$B,'All Prices combined'!$D87,'RAB Prices Short'!$E:$E,'All Prices combined'!$G87),IF($B87="RAB Long",SUMIFS('RAB Prices Long'!AZ:AZ,'RAB Prices Long'!$B:$B,'All Prices combined'!$D87,'RAB Prices Long'!$E:$E,'All Prices combined'!$G87)))),2)</f>
        <v>0</v>
      </c>
      <c r="AX87" s="2">
        <f>ROUND(IF($B87="Annuity",SUMIFS('Annuity Prices'!BA:BA,'Annuity Prices'!$B:$B,$D87,'Annuity Prices'!$E:$E,$G87),IF($B87="RAB Short",SUMIFS('RAB Prices Short'!BA:BA,'RAB Prices Short'!$B:$B,'All Prices combined'!$D87,'RAB Prices Short'!$E:$E,'All Prices combined'!$G87),IF($B87="RAB Long",SUMIFS('RAB Prices Long'!BA:BA,'RAB Prices Long'!$B:$B,'All Prices combined'!$D87,'RAB Prices Long'!$E:$E,'All Prices combined'!$G87)))),2)</f>
        <v>0</v>
      </c>
      <c r="AY87" s="2">
        <f>ROUND(IF($B87="Annuity",SUMIFS('Annuity Prices'!BB:BB,'Annuity Prices'!$B:$B,$D87,'Annuity Prices'!$E:$E,$G87),IF($B87="RAB Short",SUMIFS('RAB Prices Short'!BB:BB,'RAB Prices Short'!$B:$B,'All Prices combined'!$D87,'RAB Prices Short'!$E:$E,'All Prices combined'!$G87),IF($B87="RAB Long",SUMIFS('RAB Prices Long'!BB:BB,'RAB Prices Long'!$B:$B,'All Prices combined'!$D87,'RAB Prices Long'!$E:$E,'All Prices combined'!$G87)))),2)</f>
        <v>0</v>
      </c>
      <c r="AZ87" s="2">
        <f>ROUND(IF($B87="Annuity",SUMIFS('Annuity Prices'!BC:BC,'Annuity Prices'!$B:$B,$D87,'Annuity Prices'!$E:$E,$G87),IF($B87="RAB Short",SUMIFS('RAB Prices Short'!BC:BC,'RAB Prices Short'!$B:$B,'All Prices combined'!$D87,'RAB Prices Short'!$E:$E,'All Prices combined'!$G87),IF($B87="RAB Long",SUMIFS('RAB Prices Long'!BC:BC,'RAB Prices Long'!$B:$B,'All Prices combined'!$D87,'RAB Prices Long'!$E:$E,'All Prices combined'!$G87)))),2)</f>
        <v>0</v>
      </c>
      <c r="BA87" s="2">
        <f>ROUND(IF($B87="Annuity",SUMIFS('Annuity Prices'!BD:BD,'Annuity Prices'!$B:$B,$D87,'Annuity Prices'!$E:$E,$G87),IF($B87="RAB Short",SUMIFS('RAB Prices Short'!BD:BD,'RAB Prices Short'!$B:$B,'All Prices combined'!$D87,'RAB Prices Short'!$E:$E,'All Prices combined'!$G87),IF($B87="RAB Long",SUMIFS('RAB Prices Long'!BD:BD,'RAB Prices Long'!$B:$B,'All Prices combined'!$D87,'RAB Prices Long'!$E:$E,'All Prices combined'!$G87)))),2)</f>
        <v>0</v>
      </c>
      <c r="BB87" s="2">
        <f>ROUND(IF($B87="Annuity",SUMIFS('Annuity Prices'!BE:BE,'Annuity Prices'!$B:$B,$D87,'Annuity Prices'!$E:$E,$G87),IF($B87="RAB Short",SUMIFS('RAB Prices Short'!BE:BE,'RAB Prices Short'!$B:$B,'All Prices combined'!$D87,'RAB Prices Short'!$E:$E,'All Prices combined'!$G87),IF($B87="RAB Long",SUMIFS('RAB Prices Long'!BE:BE,'RAB Prices Long'!$B:$B,'All Prices combined'!$D87,'RAB Prices Long'!$E:$E,'All Prices combined'!$G87)))),2)</f>
        <v>0</v>
      </c>
      <c r="BC87" s="2">
        <f>ROUND(IF($B87="Annuity",SUMIFS('Annuity Prices'!BF:BF,'Annuity Prices'!$B:$B,$D87,'Annuity Prices'!$E:$E,$G87),IF($B87="RAB Short",SUMIFS('RAB Prices Short'!BF:BF,'RAB Prices Short'!$B:$B,'All Prices combined'!$D87,'RAB Prices Short'!$E:$E,'All Prices combined'!$G87),IF($B87="RAB Long",SUMIFS('RAB Prices Long'!BF:BF,'RAB Prices Long'!$B:$B,'All Prices combined'!$D87,'RAB Prices Long'!$E:$E,'All Prices combined'!$G87)))),2)</f>
        <v>0</v>
      </c>
      <c r="BD87" s="2">
        <f>ROUND(IF($B87="Annuity",SUMIFS('Annuity Prices'!BG:BG,'Annuity Prices'!$B:$B,$D87,'Annuity Prices'!$E:$E,$G87),IF($B87="RAB Short",SUMIFS('RAB Prices Short'!BG:BG,'RAB Prices Short'!$B:$B,'All Prices combined'!$D87,'RAB Prices Short'!$E:$E,'All Prices combined'!$G87),IF($B87="RAB Long",SUMIFS('RAB Prices Long'!BG:BG,'RAB Prices Long'!$B:$B,'All Prices combined'!$D87,'RAB Prices Long'!$E:$E,'All Prices combined'!$G87)))),2)</f>
        <v>0</v>
      </c>
      <c r="BE87" s="2">
        <f>ROUND(IF($B87="Annuity",SUMIFS('Annuity Prices'!BH:BH,'Annuity Prices'!$B:$B,$D87,'Annuity Prices'!$E:$E,$G87),IF($B87="RAB Short",SUMIFS('RAB Prices Short'!BH:BH,'RAB Prices Short'!$B:$B,'All Prices combined'!$D87,'RAB Prices Short'!$E:$E,'All Prices combined'!$G87),IF($B87="RAB Long",SUMIFS('RAB Prices Long'!BH:BH,'RAB Prices Long'!$B:$B,'All Prices combined'!$D87,'RAB Prices Long'!$E:$E,'All Prices combined'!$G87)))),2)</f>
        <v>0</v>
      </c>
      <c r="BF87" s="2">
        <f>ROUND(IF($B87="Annuity",SUMIFS('Annuity Prices'!BI:BI,'Annuity Prices'!$B:$B,$D87,'Annuity Prices'!$E:$E,$G87),IF($B87="RAB Short",SUMIFS('RAB Prices Short'!BI:BI,'RAB Prices Short'!$B:$B,'All Prices combined'!$D87,'RAB Prices Short'!$E:$E,'All Prices combined'!$G87),IF($B87="RAB Long",SUMIFS('RAB Prices Long'!BI:BI,'RAB Prices Long'!$B:$B,'All Prices combined'!$D87,'RAB Prices Long'!$E:$E,'All Prices combined'!$G87)))),2)</f>
        <v>0</v>
      </c>
      <c r="BG87" s="2">
        <f>ROUND(IF($B87="Annuity",SUMIFS('Annuity Prices'!BJ:BJ,'Annuity Prices'!$B:$B,$D87,'Annuity Prices'!$E:$E,$G87),IF($B87="RAB Short",SUMIFS('RAB Prices Short'!BJ:BJ,'RAB Prices Short'!$B:$B,'All Prices combined'!$D87,'RAB Prices Short'!$E:$E,'All Prices combined'!$G87),IF($B87="RAB Long",SUMIFS('RAB Prices Long'!BJ:BJ,'RAB Prices Long'!$B:$B,'All Prices combined'!$D87,'RAB Prices Long'!$E:$E,'All Prices combined'!$G87)))),2)</f>
        <v>0</v>
      </c>
      <c r="BH87" s="2">
        <f>ROUND(IF($B87="Annuity",SUMIFS('Annuity Prices'!BK:BK,'Annuity Prices'!$B:$B,$D87,'Annuity Prices'!$E:$E,$G87),IF($B87="RAB Short",SUMIFS('RAB Prices Short'!BK:BK,'RAB Prices Short'!$B:$B,'All Prices combined'!$D87,'RAB Prices Short'!$E:$E,'All Prices combined'!$G87),IF($B87="RAB Long",SUMIFS('RAB Prices Long'!BK:BK,'RAB Prices Long'!$B:$B,'All Prices combined'!$D87,'RAB Prices Long'!$E:$E,'All Prices combined'!$G87)))),2)</f>
        <v>0</v>
      </c>
      <c r="BI87" s="2">
        <f>ROUND(IF($B87="Annuity",SUMIFS('Annuity Prices'!BL:BL,'Annuity Prices'!$B:$B,$D87,'Annuity Prices'!$E:$E,$G87),IF($B87="RAB Short",SUMIFS('RAB Prices Short'!BL:BL,'RAB Prices Short'!$B:$B,'All Prices combined'!$D87,'RAB Prices Short'!$E:$E,'All Prices combined'!$G87),IF($B87="RAB Long",SUMIFS('RAB Prices Long'!BL:BL,'RAB Prices Long'!$B:$B,'All Prices combined'!$D87,'RAB Prices Long'!$E:$E,'All Prices combined'!$G87)))),2)</f>
        <v>0</v>
      </c>
      <c r="BJ87" s="2">
        <f>ROUND(IF($B87="Annuity",SUMIFS('Annuity Prices'!BM:BM,'Annuity Prices'!$B:$B,$D87,'Annuity Prices'!$E:$E,$G87),IF($B87="RAB Short",SUMIFS('RAB Prices Short'!BM:BM,'RAB Prices Short'!$B:$B,'All Prices combined'!$D87,'RAB Prices Short'!$E:$E,'All Prices combined'!$G87),IF($B87="RAB Long",SUMIFS('RAB Prices Long'!BM:BM,'RAB Prices Long'!$B:$B,'All Prices combined'!$D87,'RAB Prices Long'!$E:$E,'All Prices combined'!$G87)))),2)</f>
        <v>0</v>
      </c>
      <c r="BK87" s="2">
        <f>ROUND(IF($B87="Annuity",SUMIFS('Annuity Prices'!BN:BN,'Annuity Prices'!$B:$B,$D87,'Annuity Prices'!$E:$E,$G87),IF($B87="RAB Short",SUMIFS('RAB Prices Short'!BN:BN,'RAB Prices Short'!$B:$B,'All Prices combined'!$D87,'RAB Prices Short'!$E:$E,'All Prices combined'!$G87),IF($B87="RAB Long",SUMIFS('RAB Prices Long'!BN:BN,'RAB Prices Long'!$B:$B,'All Prices combined'!$D87,'RAB Prices Long'!$E:$E,'All Prices combined'!$G87)))),2)</f>
        <v>0</v>
      </c>
      <c r="BL87" s="2">
        <f>ROUND(IF($B87="Annuity",SUMIFS('Annuity Prices'!BO:BO,'Annuity Prices'!$B:$B,$D87,'Annuity Prices'!$E:$E,$G87),IF($B87="RAB Short",SUMIFS('RAB Prices Short'!BO:BO,'RAB Prices Short'!$B:$B,'All Prices combined'!$D87,'RAB Prices Short'!$E:$E,'All Prices combined'!$G87),IF($B87="RAB Long",SUMIFS('RAB Prices Long'!BO:BO,'RAB Prices Long'!$B:$B,'All Prices combined'!$D87,'RAB Prices Long'!$E:$E,'All Prices combined'!$G87)))),2)</f>
        <v>0</v>
      </c>
      <c r="BM87" s="2">
        <f>ROUND(IF($B87="Annuity",SUMIFS('Annuity Prices'!BP:BP,'Annuity Prices'!$B:$B,$D87,'Annuity Prices'!$E:$E,$G87),IF($B87="RAB Short",SUMIFS('RAB Prices Short'!BP:BP,'RAB Prices Short'!$B:$B,'All Prices combined'!$D87,'RAB Prices Short'!$E:$E,'All Prices combined'!$G87),IF($B87="RAB Long",SUMIFS('RAB Prices Long'!BP:BP,'RAB Prices Long'!$B:$B,'All Prices combined'!$D87,'RAB Prices Long'!$E:$E,'All Prices combined'!$G87)))),2)</f>
        <v>0</v>
      </c>
      <c r="BN87" s="2">
        <f>ROUND(IF($B87="Annuity",SUMIFS('Annuity Prices'!BQ:BQ,'Annuity Prices'!$B:$B,$D87,'Annuity Prices'!$E:$E,$G87),IF($B87="RAB Short",SUMIFS('RAB Prices Short'!BQ:BQ,'RAB Prices Short'!$B:$B,'All Prices combined'!$D87,'RAB Prices Short'!$E:$E,'All Prices combined'!$G87),IF($B87="RAB Long",SUMIFS('RAB Prices Long'!BQ:BQ,'RAB Prices Long'!$B:$B,'All Prices combined'!$D87,'RAB Prices Long'!$E:$E,'All Prices combined'!$G87)))),2)</f>
        <v>0</v>
      </c>
      <c r="BO87" s="2">
        <f>ROUND(IF($B87="Annuity",SUMIFS('Annuity Prices'!BR:BR,'Annuity Prices'!$B:$B,$D87,'Annuity Prices'!$E:$E,$G87),IF($B87="RAB Short",SUMIFS('RAB Prices Short'!BR:BR,'RAB Prices Short'!$B:$B,'All Prices combined'!$D87,'RAB Prices Short'!$E:$E,'All Prices combined'!$G87),IF($B87="RAB Long",SUMIFS('RAB Prices Long'!BR:BR,'RAB Prices Long'!$B:$B,'All Prices combined'!$D87,'RAB Prices Long'!$E:$E,'All Prices combined'!$G87)))),2)</f>
        <v>0</v>
      </c>
      <c r="BP87" s="2">
        <f>ROUND(IF($B87="Annuity",SUMIFS('Annuity Prices'!BS:BS,'Annuity Prices'!$B:$B,$D87,'Annuity Prices'!$E:$E,$G87),IF($B87="RAB Short",SUMIFS('RAB Prices Short'!BS:BS,'RAB Prices Short'!$B:$B,'All Prices combined'!$D87,'RAB Prices Short'!$E:$E,'All Prices combined'!$G87),IF($B87="RAB Long",SUMIFS('RAB Prices Long'!BS:BS,'RAB Prices Long'!$B:$B,'All Prices combined'!$D87,'RAB Prices Long'!$E:$E,'All Prices combined'!$G87)))),2)</f>
        <v>0</v>
      </c>
      <c r="BQ87" s="2">
        <f>ROUND(IF($B87="Annuity",SUMIFS('Annuity Prices'!BT:BT,'Annuity Prices'!$B:$B,$D87,'Annuity Prices'!$E:$E,$G87),IF($B87="RAB Short",SUMIFS('RAB Prices Short'!BT:BT,'RAB Prices Short'!$B:$B,'All Prices combined'!$D87,'RAB Prices Short'!$E:$E,'All Prices combined'!$G87),IF($B87="RAB Long",SUMIFS('RAB Prices Long'!BT:BT,'RAB Prices Long'!$B:$B,'All Prices combined'!$D87,'RAB Prices Long'!$E:$E,'All Prices combined'!$G87)))),2)</f>
        <v>0</v>
      </c>
      <c r="BR87" s="2">
        <f>ROUND(IF($B87="Annuity",SUMIFS('Annuity Prices'!BU:BU,'Annuity Prices'!$B:$B,$D87,'Annuity Prices'!$E:$E,$G87),IF($B87="RAB Short",SUMIFS('RAB Prices Short'!BU:BU,'RAB Prices Short'!$B:$B,'All Prices combined'!$D87,'RAB Prices Short'!$E:$E,'All Prices combined'!$G87),IF($B87="RAB Long",SUMIFS('RAB Prices Long'!BU:BU,'RAB Prices Long'!$B:$B,'All Prices combined'!$D87,'RAB Prices Long'!$E:$E,'All Prices combined'!$G87)))),2)</f>
        <v>0</v>
      </c>
      <c r="BS87" s="2">
        <f>ROUND(IF($B87="Annuity",SUMIFS('Annuity Prices'!BV:BV,'Annuity Prices'!$B:$B,$D87,'Annuity Prices'!$E:$E,$G87),IF($B87="RAB Short",SUMIFS('RAB Prices Short'!BV:BV,'RAB Prices Short'!$B:$B,'All Prices combined'!$D87,'RAB Prices Short'!$E:$E,'All Prices combined'!$G87),IF($B87="RAB Long",SUMIFS('RAB Prices Long'!BV:BV,'RAB Prices Long'!$B:$B,'All Prices combined'!$D87,'RAB Prices Long'!$E:$E,'All Prices combined'!$G87)))),2)</f>
        <v>0</v>
      </c>
      <c r="BT87" s="2">
        <f>ROUND(IF($B87="Annuity",SUMIFS('Annuity Prices'!BW:BW,'Annuity Prices'!$B:$B,$D87,'Annuity Prices'!$E:$E,$G87),IF($B87="RAB Short",SUMIFS('RAB Prices Short'!BW:BW,'RAB Prices Short'!$B:$B,'All Prices combined'!$D87,'RAB Prices Short'!$E:$E,'All Prices combined'!$G87),IF($B87="RAB Long",SUMIFS('RAB Prices Long'!BW:BW,'RAB Prices Long'!$B:$B,'All Prices combined'!$D87,'RAB Prices Long'!$E:$E,'All Prices combined'!$G87)))),2)</f>
        <v>0</v>
      </c>
      <c r="BU87" s="2">
        <f>ROUND(IF($B87="Annuity",SUMIFS('Annuity Prices'!BX:BX,'Annuity Prices'!$B:$B,$D87,'Annuity Prices'!$E:$E,$G87),IF($B87="RAB Short",SUMIFS('RAB Prices Short'!BX:BX,'RAB Prices Short'!$B:$B,'All Prices combined'!$D87,'RAB Prices Short'!$E:$E,'All Prices combined'!$G87),IF($B87="RAB Long",SUMIFS('RAB Prices Long'!BX:BX,'RAB Prices Long'!$B:$B,'All Prices combined'!$D87,'RAB Prices Long'!$E:$E,'All Prices combined'!$G87)))),2)</f>
        <v>0</v>
      </c>
    </row>
    <row r="88" spans="2:73" x14ac:dyDescent="0.25">
      <c r="B88" t="s">
        <v>37</v>
      </c>
      <c r="C88" s="1">
        <v>16</v>
      </c>
      <c r="D88" s="1" t="s">
        <v>177</v>
      </c>
      <c r="E88" s="1" t="s">
        <v>173</v>
      </c>
      <c r="F88" s="1">
        <v>16</v>
      </c>
      <c r="G88" s="1" t="s">
        <v>38</v>
      </c>
      <c r="H88" s="1" t="s">
        <v>128</v>
      </c>
      <c r="I88" s="2">
        <f>ROUND(IF($B88="Annuity",SUMIFS('Annuity Prices'!L:L,'Annuity Prices'!$B:$B,$D88,'Annuity Prices'!$E:$E,$G88),IF($B88="RAB Short",SUMIFS('RAB Prices Short'!L:L,'RAB Prices Short'!$B:$B,'All Prices combined'!$D88,'RAB Prices Short'!$E:$E,'All Prices combined'!$G88),IF($B88="RAB Long",SUMIFS('RAB Prices Long'!L:L,'RAB Prices Long'!$B:$B,'All Prices combined'!$D88,'RAB Prices Long'!$E:$E,'All Prices combined'!$G88)))),2)</f>
        <v>10.82</v>
      </c>
      <c r="J88" s="2">
        <f>ROUND(IF($B88="Annuity",SUMIFS('Annuity Prices'!M:M,'Annuity Prices'!$B:$B,$D88,'Annuity Prices'!$E:$E,$G88),IF($B88="RAB Short",SUMIFS('RAB Prices Short'!M:M,'RAB Prices Short'!$B:$B,'All Prices combined'!$D88,'RAB Prices Short'!$E:$E,'All Prices combined'!$G88),IF($B88="RAB Long",SUMIFS('RAB Prices Long'!M:M,'RAB Prices Long'!$B:$B,'All Prices combined'!$D88,'RAB Prices Long'!$E:$E,'All Prices combined'!$G88)))),2)</f>
        <v>11.13</v>
      </c>
      <c r="K88" s="2">
        <f>ROUND(IF($B88="Annuity",SUMIFS('Annuity Prices'!N:N,'Annuity Prices'!$B:$B,$D88,'Annuity Prices'!$E:$E,$G88),IF($B88="RAB Short",SUMIFS('RAB Prices Short'!N:N,'RAB Prices Short'!$B:$B,'All Prices combined'!$D88,'RAB Prices Short'!$E:$E,'All Prices combined'!$G88),IF($B88="RAB Long",SUMIFS('RAB Prices Long'!N:N,'RAB Prices Long'!$B:$B,'All Prices combined'!$D88,'RAB Prices Long'!$E:$E,'All Prices combined'!$G88)))),2)</f>
        <v>11.45</v>
      </c>
      <c r="L88" s="2">
        <f>ROUND(IF($B88="Annuity",SUMIFS('Annuity Prices'!O:O,'Annuity Prices'!$B:$B,$D88,'Annuity Prices'!$E:$E,$G88),IF($B88="RAB Short",SUMIFS('RAB Prices Short'!O:O,'RAB Prices Short'!$B:$B,'All Prices combined'!$D88,'RAB Prices Short'!$E:$E,'All Prices combined'!$G88),IF($B88="RAB Long",SUMIFS('RAB Prices Long'!O:O,'RAB Prices Long'!$B:$B,'All Prices combined'!$D88,'RAB Prices Long'!$E:$E,'All Prices combined'!$G88)))),2)</f>
        <v>11.77</v>
      </c>
      <c r="M88" s="2">
        <f>ROUND(IF($B88="Annuity",SUMIFS('Annuity Prices'!P:P,'Annuity Prices'!$B:$B,$D88,'Annuity Prices'!$E:$E,$G88),IF($B88="RAB Short",SUMIFS('RAB Prices Short'!P:P,'RAB Prices Short'!$B:$B,'All Prices combined'!$D88,'RAB Prices Short'!$E:$E,'All Prices combined'!$G88),IF($B88="RAB Long",SUMIFS('RAB Prices Long'!P:P,'RAB Prices Long'!$B:$B,'All Prices combined'!$D88,'RAB Prices Long'!$E:$E,'All Prices combined'!$G88)))),2)</f>
        <v>11.7</v>
      </c>
      <c r="N88" s="2">
        <f>ROUND(IF($B88="Annuity",SUMIFS('Annuity Prices'!Q:Q,'Annuity Prices'!$B:$B,$D88,'Annuity Prices'!$E:$E,$G88),IF($B88="RAB Short",SUMIFS('RAB Prices Short'!Q:Q,'RAB Prices Short'!$B:$B,'All Prices combined'!$D88,'RAB Prices Short'!$E:$E,'All Prices combined'!$G88),IF($B88="RAB Long",SUMIFS('RAB Prices Long'!Q:Q,'RAB Prices Long'!$B:$B,'All Prices combined'!$D88,'RAB Prices Long'!$E:$E,'All Prices combined'!$G88)))),2)</f>
        <v>12</v>
      </c>
      <c r="O88" s="2">
        <f>ROUND(IF($B88="Annuity",SUMIFS('Annuity Prices'!R:R,'Annuity Prices'!$B:$B,$D88,'Annuity Prices'!$E:$E,$G88),IF($B88="RAB Short",SUMIFS('RAB Prices Short'!R:R,'RAB Prices Short'!$B:$B,'All Prices combined'!$D88,'RAB Prices Short'!$E:$E,'All Prices combined'!$G88),IF($B88="RAB Long",SUMIFS('RAB Prices Long'!R:R,'RAB Prices Long'!$B:$B,'All Prices combined'!$D88,'RAB Prices Long'!$E:$E,'All Prices combined'!$G88)))),2)</f>
        <v>12.3</v>
      </c>
      <c r="P88" s="2">
        <f>ROUND(IF($B88="Annuity",SUMIFS('Annuity Prices'!S:S,'Annuity Prices'!$B:$B,$D88,'Annuity Prices'!$E:$E,$G88),IF($B88="RAB Short",SUMIFS('RAB Prices Short'!S:S,'RAB Prices Short'!$B:$B,'All Prices combined'!$D88,'RAB Prices Short'!$E:$E,'All Prices combined'!$G88),IF($B88="RAB Long",SUMIFS('RAB Prices Long'!S:S,'RAB Prices Long'!$B:$B,'All Prices combined'!$D88,'RAB Prices Long'!$E:$E,'All Prices combined'!$G88)))),2)</f>
        <v>12.6</v>
      </c>
      <c r="Q88" s="2">
        <f>ROUND(IF($B88="Annuity",SUMIFS('Annuity Prices'!T:T,'Annuity Prices'!$B:$B,$D88,'Annuity Prices'!$E:$E,$G88),IF($B88="RAB Short",SUMIFS('RAB Prices Short'!T:T,'RAB Prices Short'!$B:$B,'All Prices combined'!$D88,'RAB Prices Short'!$E:$E,'All Prices combined'!$G88),IF($B88="RAB Long",SUMIFS('RAB Prices Long'!T:T,'RAB Prices Long'!$B:$B,'All Prices combined'!$D88,'RAB Prices Long'!$E:$E,'All Prices combined'!$G88)))),2)</f>
        <v>12.9</v>
      </c>
      <c r="R88" s="2">
        <f>ROUND(IF($B88="Annuity",SUMIFS('Annuity Prices'!U:U,'Annuity Prices'!$B:$B,$D88,'Annuity Prices'!$E:$E,$G88),IF($B88="RAB Short",SUMIFS('RAB Prices Short'!U:U,'RAB Prices Short'!$B:$B,'All Prices combined'!$D88,'RAB Prices Short'!$E:$E,'All Prices combined'!$G88),IF($B88="RAB Long",SUMIFS('RAB Prices Long'!U:U,'RAB Prices Long'!$B:$B,'All Prices combined'!$D88,'RAB Prices Long'!$E:$E,'All Prices combined'!$G88)))),2)</f>
        <v>13.22</v>
      </c>
      <c r="S88" s="2">
        <f>ROUND(IF($B88="Annuity",SUMIFS('Annuity Prices'!V:V,'Annuity Prices'!$B:$B,$D88,'Annuity Prices'!$E:$E,$G88),IF($B88="RAB Short",SUMIFS('RAB Prices Short'!V:V,'RAB Prices Short'!$B:$B,'All Prices combined'!$D88,'RAB Prices Short'!$E:$E,'All Prices combined'!$G88),IF($B88="RAB Long",SUMIFS('RAB Prices Long'!V:V,'RAB Prices Long'!$B:$B,'All Prices combined'!$D88,'RAB Prices Long'!$E:$E,'All Prices combined'!$G88)))),2)</f>
        <v>13.55</v>
      </c>
      <c r="T88" s="2">
        <f>ROUND(IF($B88="Annuity",SUMIFS('Annuity Prices'!W:W,'Annuity Prices'!$B:$B,$D88,'Annuity Prices'!$E:$E,$G88),IF($B88="RAB Short",SUMIFS('RAB Prices Short'!W:W,'RAB Prices Short'!$B:$B,'All Prices combined'!$D88,'RAB Prices Short'!$E:$E,'All Prices combined'!$G88),IF($B88="RAB Long",SUMIFS('RAB Prices Long'!W:W,'RAB Prices Long'!$B:$B,'All Prices combined'!$D88,'RAB Prices Long'!$E:$E,'All Prices combined'!$G88)))),2)</f>
        <v>13.89</v>
      </c>
      <c r="U88" s="2">
        <f>ROUND(IF($B88="Annuity",SUMIFS('Annuity Prices'!X:X,'Annuity Prices'!$B:$B,$D88,'Annuity Prices'!$E:$E,$G88),IF($B88="RAB Short",SUMIFS('RAB Prices Short'!X:X,'RAB Prices Short'!$B:$B,'All Prices combined'!$D88,'RAB Prices Short'!$E:$E,'All Prices combined'!$G88),IF($B88="RAB Long",SUMIFS('RAB Prices Long'!X:X,'RAB Prices Long'!$B:$B,'All Prices combined'!$D88,'RAB Prices Long'!$E:$E,'All Prices combined'!$G88)))),2)</f>
        <v>14.22</v>
      </c>
      <c r="V88" s="2">
        <f>ROUND(IF($B88="Annuity",SUMIFS('Annuity Prices'!Y:Y,'Annuity Prices'!$B:$B,$D88,'Annuity Prices'!$E:$E,$G88),IF($B88="RAB Short",SUMIFS('RAB Prices Short'!Y:Y,'RAB Prices Short'!$B:$B,'All Prices combined'!$D88,'RAB Prices Short'!$E:$E,'All Prices combined'!$G88),IF($B88="RAB Long",SUMIFS('RAB Prices Long'!Y:Y,'RAB Prices Long'!$B:$B,'All Prices combined'!$D88,'RAB Prices Long'!$E:$E,'All Prices combined'!$G88)))),2)</f>
        <v>14.57</v>
      </c>
      <c r="W88" s="2">
        <f>ROUND(IF($B88="Annuity",SUMIFS('Annuity Prices'!Z:Z,'Annuity Prices'!$B:$B,$D88,'Annuity Prices'!$E:$E,$G88),IF($B88="RAB Short",SUMIFS('RAB Prices Short'!Z:Z,'RAB Prices Short'!$B:$B,'All Prices combined'!$D88,'RAB Prices Short'!$E:$E,'All Prices combined'!$G88),IF($B88="RAB Long",SUMIFS('RAB Prices Long'!Z:Z,'RAB Prices Long'!$B:$B,'All Prices combined'!$D88,'RAB Prices Long'!$E:$E,'All Prices combined'!$G88)))),2)</f>
        <v>14.94</v>
      </c>
      <c r="X88" s="2">
        <f>ROUND(IF($B88="Annuity",SUMIFS('Annuity Prices'!AA:AA,'Annuity Prices'!$B:$B,$D88,'Annuity Prices'!$E:$E,$G88),IF($B88="RAB Short",SUMIFS('RAB Prices Short'!AA:AA,'RAB Prices Short'!$B:$B,'All Prices combined'!$D88,'RAB Prices Short'!$E:$E,'All Prices combined'!$G88),IF($B88="RAB Long",SUMIFS('RAB Prices Long'!AA:AA,'RAB Prices Long'!$B:$B,'All Prices combined'!$D88,'RAB Prices Long'!$E:$E,'All Prices combined'!$G88)))),2)</f>
        <v>15.31</v>
      </c>
      <c r="Y88" s="2">
        <f>ROUND(IF($B88="Annuity",SUMIFS('Annuity Prices'!AB:AB,'Annuity Prices'!$B:$B,$D88,'Annuity Prices'!$E:$E,$G88),IF($B88="RAB Short",SUMIFS('RAB Prices Short'!AB:AB,'RAB Prices Short'!$B:$B,'All Prices combined'!$D88,'RAB Prices Short'!$E:$E,'All Prices combined'!$G88),IF($B88="RAB Long",SUMIFS('RAB Prices Long'!AB:AB,'RAB Prices Long'!$B:$B,'All Prices combined'!$D88,'RAB Prices Long'!$E:$E,'All Prices combined'!$G88)))),2)</f>
        <v>15.67</v>
      </c>
      <c r="Z88" s="2">
        <f>ROUND(IF($B88="Annuity",SUMIFS('Annuity Prices'!AC:AC,'Annuity Prices'!$B:$B,$D88,'Annuity Prices'!$E:$E,$G88),IF($B88="RAB Short",SUMIFS('RAB Prices Short'!AC:AC,'RAB Prices Short'!$B:$B,'All Prices combined'!$D88,'RAB Prices Short'!$E:$E,'All Prices combined'!$G88),IF($B88="RAB Long",SUMIFS('RAB Prices Long'!AC:AC,'RAB Prices Long'!$B:$B,'All Prices combined'!$D88,'RAB Prices Long'!$E:$E,'All Prices combined'!$G88)))),2)</f>
        <v>16.059999999999999</v>
      </c>
      <c r="AA88" s="2">
        <f>ROUND(IF($B88="Annuity",SUMIFS('Annuity Prices'!AD:AD,'Annuity Prices'!$B:$B,$D88,'Annuity Prices'!$E:$E,$G88),IF($B88="RAB Short",SUMIFS('RAB Prices Short'!AD:AD,'RAB Prices Short'!$B:$B,'All Prices combined'!$D88,'RAB Prices Short'!$E:$E,'All Prices combined'!$G88),IF($B88="RAB Long",SUMIFS('RAB Prices Long'!AD:AD,'RAB Prices Long'!$B:$B,'All Prices combined'!$D88,'RAB Prices Long'!$E:$E,'All Prices combined'!$G88)))),2)</f>
        <v>16.46</v>
      </c>
      <c r="AB88" s="2">
        <f>ROUND(IF($B88="Annuity",SUMIFS('Annuity Prices'!AE:AE,'Annuity Prices'!$B:$B,$D88,'Annuity Prices'!$E:$E,$G88),IF($B88="RAB Short",SUMIFS('RAB Prices Short'!AE:AE,'RAB Prices Short'!$B:$B,'All Prices combined'!$D88,'RAB Prices Short'!$E:$E,'All Prices combined'!$G88),IF($B88="RAB Long",SUMIFS('RAB Prices Long'!AE:AE,'RAB Prices Long'!$B:$B,'All Prices combined'!$D88,'RAB Prices Long'!$E:$E,'All Prices combined'!$G88)))),2)</f>
        <v>16.87</v>
      </c>
      <c r="AC88" s="2">
        <f>ROUND(IF($B88="Annuity",SUMIFS('Annuity Prices'!AF:AF,'Annuity Prices'!$B:$B,$D88,'Annuity Prices'!$E:$E,$G88),IF($B88="RAB Short",SUMIFS('RAB Prices Short'!AF:AF,'RAB Prices Short'!$B:$B,'All Prices combined'!$D88,'RAB Prices Short'!$E:$E,'All Prices combined'!$G88),IF($B88="RAB Long",SUMIFS('RAB Prices Long'!AF:AF,'RAB Prices Long'!$B:$B,'All Prices combined'!$D88,'RAB Prices Long'!$E:$E,'All Prices combined'!$G88)))),2)</f>
        <v>17.27</v>
      </c>
      <c r="AD88" s="2">
        <f>ROUND(IF($B88="Annuity",SUMIFS('Annuity Prices'!AG:AG,'Annuity Prices'!$B:$B,$D88,'Annuity Prices'!$E:$E,$G88),IF($B88="RAB Short",SUMIFS('RAB Prices Short'!AG:AG,'RAB Prices Short'!$B:$B,'All Prices combined'!$D88,'RAB Prices Short'!$E:$E,'All Prices combined'!$G88),IF($B88="RAB Long",SUMIFS('RAB Prices Long'!AG:AG,'RAB Prices Long'!$B:$B,'All Prices combined'!$D88,'RAB Prices Long'!$E:$E,'All Prices combined'!$G88)))),2)</f>
        <v>17.7</v>
      </c>
      <c r="AE88" s="2">
        <f>ROUND(IF($B88="Annuity",SUMIFS('Annuity Prices'!AH:AH,'Annuity Prices'!$B:$B,$D88,'Annuity Prices'!$E:$E,$G88),IF($B88="RAB Short",SUMIFS('RAB Prices Short'!AH:AH,'RAB Prices Short'!$B:$B,'All Prices combined'!$D88,'RAB Prices Short'!$E:$E,'All Prices combined'!$G88),IF($B88="RAB Long",SUMIFS('RAB Prices Long'!AH:AH,'RAB Prices Long'!$B:$B,'All Prices combined'!$D88,'RAB Prices Long'!$E:$E,'All Prices combined'!$G88)))),2)</f>
        <v>18.149999999999999</v>
      </c>
      <c r="AF88" s="2">
        <f>ROUND(IF($B88="Annuity",SUMIFS('Annuity Prices'!AI:AI,'Annuity Prices'!$B:$B,$D88,'Annuity Prices'!$E:$E,$G88),IF($B88="RAB Short",SUMIFS('RAB Prices Short'!AI:AI,'RAB Prices Short'!$B:$B,'All Prices combined'!$D88,'RAB Prices Short'!$E:$E,'All Prices combined'!$G88),IF($B88="RAB Long",SUMIFS('RAB Prices Long'!AI:AI,'RAB Prices Long'!$B:$B,'All Prices combined'!$D88,'RAB Prices Long'!$E:$E,'All Prices combined'!$G88)))),2)</f>
        <v>18.600000000000001</v>
      </c>
      <c r="AG88" s="2">
        <f>ROUND(IF($B88="Annuity",SUMIFS('Annuity Prices'!AJ:AJ,'Annuity Prices'!$B:$B,$D88,'Annuity Prices'!$E:$E,$G88),IF($B88="RAB Short",SUMIFS('RAB Prices Short'!AJ:AJ,'RAB Prices Short'!$B:$B,'All Prices combined'!$D88,'RAB Prices Short'!$E:$E,'All Prices combined'!$G88),IF($B88="RAB Long",SUMIFS('RAB Prices Long'!AJ:AJ,'RAB Prices Long'!$B:$B,'All Prices combined'!$D88,'RAB Prices Long'!$E:$E,'All Prices combined'!$G88)))),2)</f>
        <v>19.04</v>
      </c>
      <c r="AH88" s="2">
        <f>ROUND(IF($B88="Annuity",SUMIFS('Annuity Prices'!AK:AK,'Annuity Prices'!$B:$B,$D88,'Annuity Prices'!$E:$E,$G88),IF($B88="RAB Short",SUMIFS('RAB Prices Short'!AK:AK,'RAB Prices Short'!$B:$B,'All Prices combined'!$D88,'RAB Prices Short'!$E:$E,'All Prices combined'!$G88),IF($B88="RAB Long",SUMIFS('RAB Prices Long'!AK:AK,'RAB Prices Long'!$B:$B,'All Prices combined'!$D88,'RAB Prices Long'!$E:$E,'All Prices combined'!$G88)))),2)</f>
        <v>19.510000000000002</v>
      </c>
      <c r="AI88" s="2">
        <f>ROUND(IF($B88="Annuity",SUMIFS('Annuity Prices'!AL:AL,'Annuity Prices'!$B:$B,$D88,'Annuity Prices'!$E:$E,$G88),IF($B88="RAB Short",SUMIFS('RAB Prices Short'!AL:AL,'RAB Prices Short'!$B:$B,'All Prices combined'!$D88,'RAB Prices Short'!$E:$E,'All Prices combined'!$G88),IF($B88="RAB Long",SUMIFS('RAB Prices Long'!AL:AL,'RAB Prices Long'!$B:$B,'All Prices combined'!$D88,'RAB Prices Long'!$E:$E,'All Prices combined'!$G88)))),2)</f>
        <v>20</v>
      </c>
      <c r="AJ88" s="2">
        <f>ROUND(IF($B88="Annuity",SUMIFS('Annuity Prices'!AM:AM,'Annuity Prices'!$B:$B,$D88,'Annuity Prices'!$E:$E,$G88),IF($B88="RAB Short",SUMIFS('RAB Prices Short'!AM:AM,'RAB Prices Short'!$B:$B,'All Prices combined'!$D88,'RAB Prices Short'!$E:$E,'All Prices combined'!$G88),IF($B88="RAB Long",SUMIFS('RAB Prices Long'!AM:AM,'RAB Prices Long'!$B:$B,'All Prices combined'!$D88,'RAB Prices Long'!$E:$E,'All Prices combined'!$G88)))),2)</f>
        <v>20.5</v>
      </c>
      <c r="AK88" s="2">
        <f>ROUND(IF($B88="Annuity",SUMIFS('Annuity Prices'!AN:AN,'Annuity Prices'!$B:$B,$D88,'Annuity Prices'!$E:$E,$G88),IF($B88="RAB Short",SUMIFS('RAB Prices Short'!AN:AN,'RAB Prices Short'!$B:$B,'All Prices combined'!$D88,'RAB Prices Short'!$E:$E,'All Prices combined'!$G88),IF($B88="RAB Long",SUMIFS('RAB Prices Long'!AN:AN,'RAB Prices Long'!$B:$B,'All Prices combined'!$D88,'RAB Prices Long'!$E:$E,'All Prices combined'!$G88)))),2)</f>
        <v>20.99</v>
      </c>
      <c r="AL88" s="2">
        <f>ROUND(IF($B88="Annuity",SUMIFS('Annuity Prices'!AO:AO,'Annuity Prices'!$B:$B,$D88,'Annuity Prices'!$E:$E,$G88),IF($B88="RAB Short",SUMIFS('RAB Prices Short'!AO:AO,'RAB Prices Short'!$B:$B,'All Prices combined'!$D88,'RAB Prices Short'!$E:$E,'All Prices combined'!$G88),IF($B88="RAB Long",SUMIFS('RAB Prices Long'!AO:AO,'RAB Prices Long'!$B:$B,'All Prices combined'!$D88,'RAB Prices Long'!$E:$E,'All Prices combined'!$G88)))),2)</f>
        <v>21.51</v>
      </c>
      <c r="AM88" s="2">
        <f>ROUND(IF($B88="Annuity",SUMIFS('Annuity Prices'!AP:AP,'Annuity Prices'!$B:$B,$D88,'Annuity Prices'!$E:$E,$G88),IF($B88="RAB Short",SUMIFS('RAB Prices Short'!AP:AP,'RAB Prices Short'!$B:$B,'All Prices combined'!$D88,'RAB Prices Short'!$E:$E,'All Prices combined'!$G88),IF($B88="RAB Long",SUMIFS('RAB Prices Long'!AP:AP,'RAB Prices Long'!$B:$B,'All Prices combined'!$D88,'RAB Prices Long'!$E:$E,'All Prices combined'!$G88)))),2)</f>
        <v>22.05</v>
      </c>
      <c r="AN88" s="2">
        <f>ROUND(IF($B88="Annuity",SUMIFS('Annuity Prices'!AQ:AQ,'Annuity Prices'!$B:$B,$D88,'Annuity Prices'!$E:$E,$G88),IF($B88="RAB Short",SUMIFS('RAB Prices Short'!AQ:AQ,'RAB Prices Short'!$B:$B,'All Prices combined'!$D88,'RAB Prices Short'!$E:$E,'All Prices combined'!$G88),IF($B88="RAB Long",SUMIFS('RAB Prices Long'!AQ:AQ,'RAB Prices Long'!$B:$B,'All Prices combined'!$D88,'RAB Prices Long'!$E:$E,'All Prices combined'!$G88)))),2)</f>
        <v>22.6</v>
      </c>
      <c r="AO88" s="2">
        <f>ROUND(IF($B88="Annuity",SUMIFS('Annuity Prices'!AR:AR,'Annuity Prices'!$B:$B,$D88,'Annuity Prices'!$E:$E,$G88),IF($B88="RAB Short",SUMIFS('RAB Prices Short'!AR:AR,'RAB Prices Short'!$B:$B,'All Prices combined'!$D88,'RAB Prices Short'!$E:$E,'All Prices combined'!$G88),IF($B88="RAB Long",SUMIFS('RAB Prices Long'!AR:AR,'RAB Prices Long'!$B:$B,'All Prices combined'!$D88,'RAB Prices Long'!$E:$E,'All Prices combined'!$G88)))),2)</f>
        <v>7.25</v>
      </c>
      <c r="AP88" s="2">
        <f>ROUND(IF($B88="Annuity",SUMIFS('Annuity Prices'!AS:AS,'Annuity Prices'!$B:$B,$D88,'Annuity Prices'!$E:$E,$G88),IF($B88="RAB Short",SUMIFS('RAB Prices Short'!AS:AS,'RAB Prices Short'!$B:$B,'All Prices combined'!$D88,'RAB Prices Short'!$E:$E,'All Prices combined'!$G88),IF($B88="RAB Long",SUMIFS('RAB Prices Long'!AS:AS,'RAB Prices Long'!$B:$B,'All Prices combined'!$D88,'RAB Prices Long'!$E:$E,'All Prices combined'!$G88)))),2)</f>
        <v>10.07</v>
      </c>
      <c r="AQ88" s="2">
        <f>ROUND(IF($B88="Annuity",SUMIFS('Annuity Prices'!AT:AT,'Annuity Prices'!$B:$B,$D88,'Annuity Prices'!$E:$E,$G88),IF($B88="RAB Short",SUMIFS('RAB Prices Short'!AT:AT,'RAB Prices Short'!$B:$B,'All Prices combined'!$D88,'RAB Prices Short'!$E:$E,'All Prices combined'!$G88),IF($B88="RAB Long",SUMIFS('RAB Prices Long'!AT:AT,'RAB Prices Long'!$B:$B,'All Prices combined'!$D88,'RAB Prices Long'!$E:$E,'All Prices combined'!$G88)))),2)</f>
        <v>11.13</v>
      </c>
      <c r="AR88" s="2">
        <f>ROUND(IF($B88="Annuity",SUMIFS('Annuity Prices'!AU:AU,'Annuity Prices'!$B:$B,$D88,'Annuity Prices'!$E:$E,$G88),IF($B88="RAB Short",SUMIFS('RAB Prices Short'!AU:AU,'RAB Prices Short'!$B:$B,'All Prices combined'!$D88,'RAB Prices Short'!$E:$E,'All Prices combined'!$G88),IF($B88="RAB Long",SUMIFS('RAB Prices Long'!AU:AU,'RAB Prices Long'!$B:$B,'All Prices combined'!$D88,'RAB Prices Long'!$E:$E,'All Prices combined'!$G88)))),2)</f>
        <v>11.45</v>
      </c>
      <c r="AS88" s="2">
        <f>ROUND(IF($B88="Annuity",SUMIFS('Annuity Prices'!AV:AV,'Annuity Prices'!$B:$B,$D88,'Annuity Prices'!$E:$E,$G88),IF($B88="RAB Short",SUMIFS('RAB Prices Short'!AV:AV,'RAB Prices Short'!$B:$B,'All Prices combined'!$D88,'RAB Prices Short'!$E:$E,'All Prices combined'!$G88),IF($B88="RAB Long",SUMIFS('RAB Prices Long'!AV:AV,'RAB Prices Long'!$B:$B,'All Prices combined'!$D88,'RAB Prices Long'!$E:$E,'All Prices combined'!$G88)))),2)</f>
        <v>11.77</v>
      </c>
      <c r="AT88" s="2">
        <f>ROUND(IF($B88="Annuity",SUMIFS('Annuity Prices'!AW:AW,'Annuity Prices'!$B:$B,$D88,'Annuity Prices'!$E:$E,$G88),IF($B88="RAB Short",SUMIFS('RAB Prices Short'!AW:AW,'RAB Prices Short'!$B:$B,'All Prices combined'!$D88,'RAB Prices Short'!$E:$E,'All Prices combined'!$G88),IF($B88="RAB Long",SUMIFS('RAB Prices Long'!AW:AW,'RAB Prices Long'!$B:$B,'All Prices combined'!$D88,'RAB Prices Long'!$E:$E,'All Prices combined'!$G88)))),2)</f>
        <v>11.7</v>
      </c>
      <c r="AU88" s="2">
        <f>ROUND(IF($B88="Annuity",SUMIFS('Annuity Prices'!AX:AX,'Annuity Prices'!$B:$B,$D88,'Annuity Prices'!$E:$E,$G88),IF($B88="RAB Short",SUMIFS('RAB Prices Short'!AX:AX,'RAB Prices Short'!$B:$B,'All Prices combined'!$D88,'RAB Prices Short'!$E:$E,'All Prices combined'!$G88),IF($B88="RAB Long",SUMIFS('RAB Prices Long'!AX:AX,'RAB Prices Long'!$B:$B,'All Prices combined'!$D88,'RAB Prices Long'!$E:$E,'All Prices combined'!$G88)))),2)</f>
        <v>12</v>
      </c>
      <c r="AV88" s="2">
        <f>ROUND(IF($B88="Annuity",SUMIFS('Annuity Prices'!AY:AY,'Annuity Prices'!$B:$B,$D88,'Annuity Prices'!$E:$E,$G88),IF($B88="RAB Short",SUMIFS('RAB Prices Short'!AY:AY,'RAB Prices Short'!$B:$B,'All Prices combined'!$D88,'RAB Prices Short'!$E:$E,'All Prices combined'!$G88),IF($B88="RAB Long",SUMIFS('RAB Prices Long'!AY:AY,'RAB Prices Long'!$B:$B,'All Prices combined'!$D88,'RAB Prices Long'!$E:$E,'All Prices combined'!$G88)))),2)</f>
        <v>12.3</v>
      </c>
      <c r="AW88" s="2">
        <f>ROUND(IF($B88="Annuity",SUMIFS('Annuity Prices'!AZ:AZ,'Annuity Prices'!$B:$B,$D88,'Annuity Prices'!$E:$E,$G88),IF($B88="RAB Short",SUMIFS('RAB Prices Short'!AZ:AZ,'RAB Prices Short'!$B:$B,'All Prices combined'!$D88,'RAB Prices Short'!$E:$E,'All Prices combined'!$G88),IF($B88="RAB Long",SUMIFS('RAB Prices Long'!AZ:AZ,'RAB Prices Long'!$B:$B,'All Prices combined'!$D88,'RAB Prices Long'!$E:$E,'All Prices combined'!$G88)))),2)</f>
        <v>12.6</v>
      </c>
      <c r="AX88" s="2">
        <f>ROUND(IF($B88="Annuity",SUMIFS('Annuity Prices'!BA:BA,'Annuity Prices'!$B:$B,$D88,'Annuity Prices'!$E:$E,$G88),IF($B88="RAB Short",SUMIFS('RAB Prices Short'!BA:BA,'RAB Prices Short'!$B:$B,'All Prices combined'!$D88,'RAB Prices Short'!$E:$E,'All Prices combined'!$G88),IF($B88="RAB Long",SUMIFS('RAB Prices Long'!BA:BA,'RAB Prices Long'!$B:$B,'All Prices combined'!$D88,'RAB Prices Long'!$E:$E,'All Prices combined'!$G88)))),2)</f>
        <v>12.9</v>
      </c>
      <c r="AY88" s="2">
        <f>ROUND(IF($B88="Annuity",SUMIFS('Annuity Prices'!BB:BB,'Annuity Prices'!$B:$B,$D88,'Annuity Prices'!$E:$E,$G88),IF($B88="RAB Short",SUMIFS('RAB Prices Short'!BB:BB,'RAB Prices Short'!$B:$B,'All Prices combined'!$D88,'RAB Prices Short'!$E:$E,'All Prices combined'!$G88),IF($B88="RAB Long",SUMIFS('RAB Prices Long'!BB:BB,'RAB Prices Long'!$B:$B,'All Prices combined'!$D88,'RAB Prices Long'!$E:$E,'All Prices combined'!$G88)))),2)</f>
        <v>13.22</v>
      </c>
      <c r="AZ88" s="2">
        <f>ROUND(IF($B88="Annuity",SUMIFS('Annuity Prices'!BC:BC,'Annuity Prices'!$B:$B,$D88,'Annuity Prices'!$E:$E,$G88),IF($B88="RAB Short",SUMIFS('RAB Prices Short'!BC:BC,'RAB Prices Short'!$B:$B,'All Prices combined'!$D88,'RAB Prices Short'!$E:$E,'All Prices combined'!$G88),IF($B88="RAB Long",SUMIFS('RAB Prices Long'!BC:BC,'RAB Prices Long'!$B:$B,'All Prices combined'!$D88,'RAB Prices Long'!$E:$E,'All Prices combined'!$G88)))),2)</f>
        <v>13.55</v>
      </c>
      <c r="BA88" s="2">
        <f>ROUND(IF($B88="Annuity",SUMIFS('Annuity Prices'!BD:BD,'Annuity Prices'!$B:$B,$D88,'Annuity Prices'!$E:$E,$G88),IF($B88="RAB Short",SUMIFS('RAB Prices Short'!BD:BD,'RAB Prices Short'!$B:$B,'All Prices combined'!$D88,'RAB Prices Short'!$E:$E,'All Prices combined'!$G88),IF($B88="RAB Long",SUMIFS('RAB Prices Long'!BD:BD,'RAB Prices Long'!$B:$B,'All Prices combined'!$D88,'RAB Prices Long'!$E:$E,'All Prices combined'!$G88)))),2)</f>
        <v>13.89</v>
      </c>
      <c r="BB88" s="2">
        <f>ROUND(IF($B88="Annuity",SUMIFS('Annuity Prices'!BE:BE,'Annuity Prices'!$B:$B,$D88,'Annuity Prices'!$E:$E,$G88),IF($B88="RAB Short",SUMIFS('RAB Prices Short'!BE:BE,'RAB Prices Short'!$B:$B,'All Prices combined'!$D88,'RAB Prices Short'!$E:$E,'All Prices combined'!$G88),IF($B88="RAB Long",SUMIFS('RAB Prices Long'!BE:BE,'RAB Prices Long'!$B:$B,'All Prices combined'!$D88,'RAB Prices Long'!$E:$E,'All Prices combined'!$G88)))),2)</f>
        <v>14.22</v>
      </c>
      <c r="BC88" s="2">
        <f>ROUND(IF($B88="Annuity",SUMIFS('Annuity Prices'!BF:BF,'Annuity Prices'!$B:$B,$D88,'Annuity Prices'!$E:$E,$G88),IF($B88="RAB Short",SUMIFS('RAB Prices Short'!BF:BF,'RAB Prices Short'!$B:$B,'All Prices combined'!$D88,'RAB Prices Short'!$E:$E,'All Prices combined'!$G88),IF($B88="RAB Long",SUMIFS('RAB Prices Long'!BF:BF,'RAB Prices Long'!$B:$B,'All Prices combined'!$D88,'RAB Prices Long'!$E:$E,'All Prices combined'!$G88)))),2)</f>
        <v>14.57</v>
      </c>
      <c r="BD88" s="2">
        <f>ROUND(IF($B88="Annuity",SUMIFS('Annuity Prices'!BG:BG,'Annuity Prices'!$B:$B,$D88,'Annuity Prices'!$E:$E,$G88),IF($B88="RAB Short",SUMIFS('RAB Prices Short'!BG:BG,'RAB Prices Short'!$B:$B,'All Prices combined'!$D88,'RAB Prices Short'!$E:$E,'All Prices combined'!$G88),IF($B88="RAB Long",SUMIFS('RAB Prices Long'!BG:BG,'RAB Prices Long'!$B:$B,'All Prices combined'!$D88,'RAB Prices Long'!$E:$E,'All Prices combined'!$G88)))),2)</f>
        <v>14.94</v>
      </c>
      <c r="BE88" s="2">
        <f>ROUND(IF($B88="Annuity",SUMIFS('Annuity Prices'!BH:BH,'Annuity Prices'!$B:$B,$D88,'Annuity Prices'!$E:$E,$G88),IF($B88="RAB Short",SUMIFS('RAB Prices Short'!BH:BH,'RAB Prices Short'!$B:$B,'All Prices combined'!$D88,'RAB Prices Short'!$E:$E,'All Prices combined'!$G88),IF($B88="RAB Long",SUMIFS('RAB Prices Long'!BH:BH,'RAB Prices Long'!$B:$B,'All Prices combined'!$D88,'RAB Prices Long'!$E:$E,'All Prices combined'!$G88)))),2)</f>
        <v>15.31</v>
      </c>
      <c r="BF88" s="2">
        <f>ROUND(IF($B88="Annuity",SUMIFS('Annuity Prices'!BI:BI,'Annuity Prices'!$B:$B,$D88,'Annuity Prices'!$E:$E,$G88),IF($B88="RAB Short",SUMIFS('RAB Prices Short'!BI:BI,'RAB Prices Short'!$B:$B,'All Prices combined'!$D88,'RAB Prices Short'!$E:$E,'All Prices combined'!$G88),IF($B88="RAB Long",SUMIFS('RAB Prices Long'!BI:BI,'RAB Prices Long'!$B:$B,'All Prices combined'!$D88,'RAB Prices Long'!$E:$E,'All Prices combined'!$G88)))),2)</f>
        <v>15.67</v>
      </c>
      <c r="BG88" s="2">
        <f>ROUND(IF($B88="Annuity",SUMIFS('Annuity Prices'!BJ:BJ,'Annuity Prices'!$B:$B,$D88,'Annuity Prices'!$E:$E,$G88),IF($B88="RAB Short",SUMIFS('RAB Prices Short'!BJ:BJ,'RAB Prices Short'!$B:$B,'All Prices combined'!$D88,'RAB Prices Short'!$E:$E,'All Prices combined'!$G88),IF($B88="RAB Long",SUMIFS('RAB Prices Long'!BJ:BJ,'RAB Prices Long'!$B:$B,'All Prices combined'!$D88,'RAB Prices Long'!$E:$E,'All Prices combined'!$G88)))),2)</f>
        <v>16.059999999999999</v>
      </c>
      <c r="BH88" s="2">
        <f>ROUND(IF($B88="Annuity",SUMIFS('Annuity Prices'!BK:BK,'Annuity Prices'!$B:$B,$D88,'Annuity Prices'!$E:$E,$G88),IF($B88="RAB Short",SUMIFS('RAB Prices Short'!BK:BK,'RAB Prices Short'!$B:$B,'All Prices combined'!$D88,'RAB Prices Short'!$E:$E,'All Prices combined'!$G88),IF($B88="RAB Long",SUMIFS('RAB Prices Long'!BK:BK,'RAB Prices Long'!$B:$B,'All Prices combined'!$D88,'RAB Prices Long'!$E:$E,'All Prices combined'!$G88)))),2)</f>
        <v>16.46</v>
      </c>
      <c r="BI88" s="2">
        <f>ROUND(IF($B88="Annuity",SUMIFS('Annuity Prices'!BL:BL,'Annuity Prices'!$B:$B,$D88,'Annuity Prices'!$E:$E,$G88),IF($B88="RAB Short",SUMIFS('RAB Prices Short'!BL:BL,'RAB Prices Short'!$B:$B,'All Prices combined'!$D88,'RAB Prices Short'!$E:$E,'All Prices combined'!$G88),IF($B88="RAB Long",SUMIFS('RAB Prices Long'!BL:BL,'RAB Prices Long'!$B:$B,'All Prices combined'!$D88,'RAB Prices Long'!$E:$E,'All Prices combined'!$G88)))),2)</f>
        <v>16.87</v>
      </c>
      <c r="BJ88" s="2">
        <f>ROUND(IF($B88="Annuity",SUMIFS('Annuity Prices'!BM:BM,'Annuity Prices'!$B:$B,$D88,'Annuity Prices'!$E:$E,$G88),IF($B88="RAB Short",SUMIFS('RAB Prices Short'!BM:BM,'RAB Prices Short'!$B:$B,'All Prices combined'!$D88,'RAB Prices Short'!$E:$E,'All Prices combined'!$G88),IF($B88="RAB Long",SUMIFS('RAB Prices Long'!BM:BM,'RAB Prices Long'!$B:$B,'All Prices combined'!$D88,'RAB Prices Long'!$E:$E,'All Prices combined'!$G88)))),2)</f>
        <v>17.27</v>
      </c>
      <c r="BK88" s="2">
        <f>ROUND(IF($B88="Annuity",SUMIFS('Annuity Prices'!BN:BN,'Annuity Prices'!$B:$B,$D88,'Annuity Prices'!$E:$E,$G88),IF($B88="RAB Short",SUMIFS('RAB Prices Short'!BN:BN,'RAB Prices Short'!$B:$B,'All Prices combined'!$D88,'RAB Prices Short'!$E:$E,'All Prices combined'!$G88),IF($B88="RAB Long",SUMIFS('RAB Prices Long'!BN:BN,'RAB Prices Long'!$B:$B,'All Prices combined'!$D88,'RAB Prices Long'!$E:$E,'All Prices combined'!$G88)))),2)</f>
        <v>17.7</v>
      </c>
      <c r="BL88" s="2">
        <f>ROUND(IF($B88="Annuity",SUMIFS('Annuity Prices'!BO:BO,'Annuity Prices'!$B:$B,$D88,'Annuity Prices'!$E:$E,$G88),IF($B88="RAB Short",SUMIFS('RAB Prices Short'!BO:BO,'RAB Prices Short'!$B:$B,'All Prices combined'!$D88,'RAB Prices Short'!$E:$E,'All Prices combined'!$G88),IF($B88="RAB Long",SUMIFS('RAB Prices Long'!BO:BO,'RAB Prices Long'!$B:$B,'All Prices combined'!$D88,'RAB Prices Long'!$E:$E,'All Prices combined'!$G88)))),2)</f>
        <v>18.149999999999999</v>
      </c>
      <c r="BM88" s="2">
        <f>ROUND(IF($B88="Annuity",SUMIFS('Annuity Prices'!BP:BP,'Annuity Prices'!$B:$B,$D88,'Annuity Prices'!$E:$E,$G88),IF($B88="RAB Short",SUMIFS('RAB Prices Short'!BP:BP,'RAB Prices Short'!$B:$B,'All Prices combined'!$D88,'RAB Prices Short'!$E:$E,'All Prices combined'!$G88),IF($B88="RAB Long",SUMIFS('RAB Prices Long'!BP:BP,'RAB Prices Long'!$B:$B,'All Prices combined'!$D88,'RAB Prices Long'!$E:$E,'All Prices combined'!$G88)))),2)</f>
        <v>18.600000000000001</v>
      </c>
      <c r="BN88" s="2">
        <f>ROUND(IF($B88="Annuity",SUMIFS('Annuity Prices'!BQ:BQ,'Annuity Prices'!$B:$B,$D88,'Annuity Prices'!$E:$E,$G88),IF($B88="RAB Short",SUMIFS('RAB Prices Short'!BQ:BQ,'RAB Prices Short'!$B:$B,'All Prices combined'!$D88,'RAB Prices Short'!$E:$E,'All Prices combined'!$G88),IF($B88="RAB Long",SUMIFS('RAB Prices Long'!BQ:BQ,'RAB Prices Long'!$B:$B,'All Prices combined'!$D88,'RAB Prices Long'!$E:$E,'All Prices combined'!$G88)))),2)</f>
        <v>19.04</v>
      </c>
      <c r="BO88" s="2">
        <f>ROUND(IF($B88="Annuity",SUMIFS('Annuity Prices'!BR:BR,'Annuity Prices'!$B:$B,$D88,'Annuity Prices'!$E:$E,$G88),IF($B88="RAB Short",SUMIFS('RAB Prices Short'!BR:BR,'RAB Prices Short'!$B:$B,'All Prices combined'!$D88,'RAB Prices Short'!$E:$E,'All Prices combined'!$G88),IF($B88="RAB Long",SUMIFS('RAB Prices Long'!BR:BR,'RAB Prices Long'!$B:$B,'All Prices combined'!$D88,'RAB Prices Long'!$E:$E,'All Prices combined'!$G88)))),2)</f>
        <v>19.510000000000002</v>
      </c>
      <c r="BP88" s="2">
        <f>ROUND(IF($B88="Annuity",SUMIFS('Annuity Prices'!BS:BS,'Annuity Prices'!$B:$B,$D88,'Annuity Prices'!$E:$E,$G88),IF($B88="RAB Short",SUMIFS('RAB Prices Short'!BS:BS,'RAB Prices Short'!$B:$B,'All Prices combined'!$D88,'RAB Prices Short'!$E:$E,'All Prices combined'!$G88),IF($B88="RAB Long",SUMIFS('RAB Prices Long'!BS:BS,'RAB Prices Long'!$B:$B,'All Prices combined'!$D88,'RAB Prices Long'!$E:$E,'All Prices combined'!$G88)))),2)</f>
        <v>20</v>
      </c>
      <c r="BQ88" s="2">
        <f>ROUND(IF($B88="Annuity",SUMIFS('Annuity Prices'!BT:BT,'Annuity Prices'!$B:$B,$D88,'Annuity Prices'!$E:$E,$G88),IF($B88="RAB Short",SUMIFS('RAB Prices Short'!BT:BT,'RAB Prices Short'!$B:$B,'All Prices combined'!$D88,'RAB Prices Short'!$E:$E,'All Prices combined'!$G88),IF($B88="RAB Long",SUMIFS('RAB Prices Long'!BT:BT,'RAB Prices Long'!$B:$B,'All Prices combined'!$D88,'RAB Prices Long'!$E:$E,'All Prices combined'!$G88)))),2)</f>
        <v>20.5</v>
      </c>
      <c r="BR88" s="2">
        <f>ROUND(IF($B88="Annuity",SUMIFS('Annuity Prices'!BU:BU,'Annuity Prices'!$B:$B,$D88,'Annuity Prices'!$E:$E,$G88),IF($B88="RAB Short",SUMIFS('RAB Prices Short'!BU:BU,'RAB Prices Short'!$B:$B,'All Prices combined'!$D88,'RAB Prices Short'!$E:$E,'All Prices combined'!$G88),IF($B88="RAB Long",SUMIFS('RAB Prices Long'!BU:BU,'RAB Prices Long'!$B:$B,'All Prices combined'!$D88,'RAB Prices Long'!$E:$E,'All Prices combined'!$G88)))),2)</f>
        <v>20.99</v>
      </c>
      <c r="BS88" s="2">
        <f>ROUND(IF($B88="Annuity",SUMIFS('Annuity Prices'!BV:BV,'Annuity Prices'!$B:$B,$D88,'Annuity Prices'!$E:$E,$G88),IF($B88="RAB Short",SUMIFS('RAB Prices Short'!BV:BV,'RAB Prices Short'!$B:$B,'All Prices combined'!$D88,'RAB Prices Short'!$E:$E,'All Prices combined'!$G88),IF($B88="RAB Long",SUMIFS('RAB Prices Long'!BV:BV,'RAB Prices Long'!$B:$B,'All Prices combined'!$D88,'RAB Prices Long'!$E:$E,'All Prices combined'!$G88)))),2)</f>
        <v>21.51</v>
      </c>
      <c r="BT88" s="2">
        <f>ROUND(IF($B88="Annuity",SUMIFS('Annuity Prices'!BW:BW,'Annuity Prices'!$B:$B,$D88,'Annuity Prices'!$E:$E,$G88),IF($B88="RAB Short",SUMIFS('RAB Prices Short'!BW:BW,'RAB Prices Short'!$B:$B,'All Prices combined'!$D88,'RAB Prices Short'!$E:$E,'All Prices combined'!$G88),IF($B88="RAB Long",SUMIFS('RAB Prices Long'!BW:BW,'RAB Prices Long'!$B:$B,'All Prices combined'!$D88,'RAB Prices Long'!$E:$E,'All Prices combined'!$G88)))),2)</f>
        <v>22.05</v>
      </c>
      <c r="BU88" s="2">
        <f>ROUND(IF($B88="Annuity",SUMIFS('Annuity Prices'!BX:BX,'Annuity Prices'!$B:$B,$D88,'Annuity Prices'!$E:$E,$G88),IF($B88="RAB Short",SUMIFS('RAB Prices Short'!BX:BX,'RAB Prices Short'!$B:$B,'All Prices combined'!$D88,'RAB Prices Short'!$E:$E,'All Prices combined'!$G88),IF($B88="RAB Long",SUMIFS('RAB Prices Long'!BX:BX,'RAB Prices Long'!$B:$B,'All Prices combined'!$D88,'RAB Prices Long'!$E:$E,'All Prices combined'!$G88)))),2)</f>
        <v>22.6</v>
      </c>
    </row>
    <row r="89" spans="2:73" x14ac:dyDescent="0.25">
      <c r="B89" t="s">
        <v>37</v>
      </c>
      <c r="C89" s="1">
        <v>16</v>
      </c>
      <c r="D89" s="1" t="s">
        <v>177</v>
      </c>
      <c r="E89" s="1" t="s">
        <v>173</v>
      </c>
      <c r="F89" s="1">
        <v>16</v>
      </c>
      <c r="G89" s="1" t="s">
        <v>40</v>
      </c>
      <c r="H89" s="1"/>
      <c r="I89" s="2">
        <f>ROUND(IF($B89="Annuity",SUMIFS('Annuity Prices'!L:L,'Annuity Prices'!$B:$B,$D89,'Annuity Prices'!$E:$E,$G89),IF($B89="RAB Short",SUMIFS('RAB Prices Short'!L:L,'RAB Prices Short'!$B:$B,'All Prices combined'!$D89,'RAB Prices Short'!$E:$E,'All Prices combined'!$G89),IF($B89="RAB Long",SUMIFS('RAB Prices Long'!L:L,'RAB Prices Long'!$B:$B,'All Prices combined'!$D89,'RAB Prices Long'!$E:$E,'All Prices combined'!$G89)))),2)</f>
        <v>1.94</v>
      </c>
      <c r="J89" s="2">
        <f>ROUND(IF($B89="Annuity",SUMIFS('Annuity Prices'!M:M,'Annuity Prices'!$B:$B,$D89,'Annuity Prices'!$E:$E,$G89),IF($B89="RAB Short",SUMIFS('RAB Prices Short'!M:M,'RAB Prices Short'!$B:$B,'All Prices combined'!$D89,'RAB Prices Short'!$E:$E,'All Prices combined'!$G89),IF($B89="RAB Long",SUMIFS('RAB Prices Long'!M:M,'RAB Prices Long'!$B:$B,'All Prices combined'!$D89,'RAB Prices Long'!$E:$E,'All Prices combined'!$G89)))),2)</f>
        <v>2</v>
      </c>
      <c r="K89" s="2">
        <f>ROUND(IF($B89="Annuity",SUMIFS('Annuity Prices'!N:N,'Annuity Prices'!$B:$B,$D89,'Annuity Prices'!$E:$E,$G89),IF($B89="RAB Short",SUMIFS('RAB Prices Short'!N:N,'RAB Prices Short'!$B:$B,'All Prices combined'!$D89,'RAB Prices Short'!$E:$E,'All Prices combined'!$G89),IF($B89="RAB Long",SUMIFS('RAB Prices Long'!N:N,'RAB Prices Long'!$B:$B,'All Prices combined'!$D89,'RAB Prices Long'!$E:$E,'All Prices combined'!$G89)))),2)</f>
        <v>2.0499999999999998</v>
      </c>
      <c r="L89" s="2">
        <f>ROUND(IF($B89="Annuity",SUMIFS('Annuity Prices'!O:O,'Annuity Prices'!$B:$B,$D89,'Annuity Prices'!$E:$E,$G89),IF($B89="RAB Short",SUMIFS('RAB Prices Short'!O:O,'RAB Prices Short'!$B:$B,'All Prices combined'!$D89,'RAB Prices Short'!$E:$E,'All Prices combined'!$G89),IF($B89="RAB Long",SUMIFS('RAB Prices Long'!O:O,'RAB Prices Long'!$B:$B,'All Prices combined'!$D89,'RAB Prices Long'!$E:$E,'All Prices combined'!$G89)))),2)</f>
        <v>2.11</v>
      </c>
      <c r="M89" s="2">
        <f>ROUND(IF($B89="Annuity",SUMIFS('Annuity Prices'!P:P,'Annuity Prices'!$B:$B,$D89,'Annuity Prices'!$E:$E,$G89),IF($B89="RAB Short",SUMIFS('RAB Prices Short'!P:P,'RAB Prices Short'!$B:$B,'All Prices combined'!$D89,'RAB Prices Short'!$E:$E,'All Prices combined'!$G89),IF($B89="RAB Long",SUMIFS('RAB Prices Long'!P:P,'RAB Prices Long'!$B:$B,'All Prices combined'!$D89,'RAB Prices Long'!$E:$E,'All Prices combined'!$G89)))),2)</f>
        <v>2.15</v>
      </c>
      <c r="N89" s="2">
        <f>ROUND(IF($B89="Annuity",SUMIFS('Annuity Prices'!Q:Q,'Annuity Prices'!$B:$B,$D89,'Annuity Prices'!$E:$E,$G89),IF($B89="RAB Short",SUMIFS('RAB Prices Short'!Q:Q,'RAB Prices Short'!$B:$B,'All Prices combined'!$D89,'RAB Prices Short'!$E:$E,'All Prices combined'!$G89),IF($B89="RAB Long",SUMIFS('RAB Prices Long'!Q:Q,'RAB Prices Long'!$B:$B,'All Prices combined'!$D89,'RAB Prices Long'!$E:$E,'All Prices combined'!$G89)))),2)</f>
        <v>2.2000000000000002</v>
      </c>
      <c r="O89" s="2">
        <f>ROUND(IF($B89="Annuity",SUMIFS('Annuity Prices'!R:R,'Annuity Prices'!$B:$B,$D89,'Annuity Prices'!$E:$E,$G89),IF($B89="RAB Short",SUMIFS('RAB Prices Short'!R:R,'RAB Prices Short'!$B:$B,'All Prices combined'!$D89,'RAB Prices Short'!$E:$E,'All Prices combined'!$G89),IF($B89="RAB Long",SUMIFS('RAB Prices Long'!R:R,'RAB Prices Long'!$B:$B,'All Prices combined'!$D89,'RAB Prices Long'!$E:$E,'All Prices combined'!$G89)))),2)</f>
        <v>2.2599999999999998</v>
      </c>
      <c r="P89" s="2">
        <f>ROUND(IF($B89="Annuity",SUMIFS('Annuity Prices'!S:S,'Annuity Prices'!$B:$B,$D89,'Annuity Prices'!$E:$E,$G89),IF($B89="RAB Short",SUMIFS('RAB Prices Short'!S:S,'RAB Prices Short'!$B:$B,'All Prices combined'!$D89,'RAB Prices Short'!$E:$E,'All Prices combined'!$G89),IF($B89="RAB Long",SUMIFS('RAB Prices Long'!S:S,'RAB Prices Long'!$B:$B,'All Prices combined'!$D89,'RAB Prices Long'!$E:$E,'All Prices combined'!$G89)))),2)</f>
        <v>2.31</v>
      </c>
      <c r="Q89" s="2">
        <f>ROUND(IF($B89="Annuity",SUMIFS('Annuity Prices'!T:T,'Annuity Prices'!$B:$B,$D89,'Annuity Prices'!$E:$E,$G89),IF($B89="RAB Short",SUMIFS('RAB Prices Short'!T:T,'RAB Prices Short'!$B:$B,'All Prices combined'!$D89,'RAB Prices Short'!$E:$E,'All Prices combined'!$G89),IF($B89="RAB Long",SUMIFS('RAB Prices Long'!T:T,'RAB Prices Long'!$B:$B,'All Prices combined'!$D89,'RAB Prices Long'!$E:$E,'All Prices combined'!$G89)))),2)</f>
        <v>2.36</v>
      </c>
      <c r="R89" s="2">
        <f>ROUND(IF($B89="Annuity",SUMIFS('Annuity Prices'!U:U,'Annuity Prices'!$B:$B,$D89,'Annuity Prices'!$E:$E,$G89),IF($B89="RAB Short",SUMIFS('RAB Prices Short'!U:U,'RAB Prices Short'!$B:$B,'All Prices combined'!$D89,'RAB Prices Short'!$E:$E,'All Prices combined'!$G89),IF($B89="RAB Long",SUMIFS('RAB Prices Long'!U:U,'RAB Prices Long'!$B:$B,'All Prices combined'!$D89,'RAB Prices Long'!$E:$E,'All Prices combined'!$G89)))),2)</f>
        <v>2.42</v>
      </c>
      <c r="S89" s="2">
        <f>ROUND(IF($B89="Annuity",SUMIFS('Annuity Prices'!V:V,'Annuity Prices'!$B:$B,$D89,'Annuity Prices'!$E:$E,$G89),IF($B89="RAB Short",SUMIFS('RAB Prices Short'!V:V,'RAB Prices Short'!$B:$B,'All Prices combined'!$D89,'RAB Prices Short'!$E:$E,'All Prices combined'!$G89),IF($B89="RAB Long",SUMIFS('RAB Prices Long'!V:V,'RAB Prices Long'!$B:$B,'All Prices combined'!$D89,'RAB Prices Long'!$E:$E,'All Prices combined'!$G89)))),2)</f>
        <v>2.48</v>
      </c>
      <c r="T89" s="2">
        <f>ROUND(IF($B89="Annuity",SUMIFS('Annuity Prices'!W:W,'Annuity Prices'!$B:$B,$D89,'Annuity Prices'!$E:$E,$G89),IF($B89="RAB Short",SUMIFS('RAB Prices Short'!W:W,'RAB Prices Short'!$B:$B,'All Prices combined'!$D89,'RAB Prices Short'!$E:$E,'All Prices combined'!$G89),IF($B89="RAB Long",SUMIFS('RAB Prices Long'!W:W,'RAB Prices Long'!$B:$B,'All Prices combined'!$D89,'RAB Prices Long'!$E:$E,'All Prices combined'!$G89)))),2)</f>
        <v>2.54</v>
      </c>
      <c r="U89" s="2">
        <f>ROUND(IF($B89="Annuity",SUMIFS('Annuity Prices'!X:X,'Annuity Prices'!$B:$B,$D89,'Annuity Prices'!$E:$E,$G89),IF($B89="RAB Short",SUMIFS('RAB Prices Short'!X:X,'RAB Prices Short'!$B:$B,'All Prices combined'!$D89,'RAB Prices Short'!$E:$E,'All Prices combined'!$G89),IF($B89="RAB Long",SUMIFS('RAB Prices Long'!X:X,'RAB Prices Long'!$B:$B,'All Prices combined'!$D89,'RAB Prices Long'!$E:$E,'All Prices combined'!$G89)))),2)</f>
        <v>2.59</v>
      </c>
      <c r="V89" s="2">
        <f>ROUND(IF($B89="Annuity",SUMIFS('Annuity Prices'!Y:Y,'Annuity Prices'!$B:$B,$D89,'Annuity Prices'!$E:$E,$G89),IF($B89="RAB Short",SUMIFS('RAB Prices Short'!Y:Y,'RAB Prices Short'!$B:$B,'All Prices combined'!$D89,'RAB Prices Short'!$E:$E,'All Prices combined'!$G89),IF($B89="RAB Long",SUMIFS('RAB Prices Long'!Y:Y,'RAB Prices Long'!$B:$B,'All Prices combined'!$D89,'RAB Prices Long'!$E:$E,'All Prices combined'!$G89)))),2)</f>
        <v>2.66</v>
      </c>
      <c r="W89" s="2">
        <f>ROUND(IF($B89="Annuity",SUMIFS('Annuity Prices'!Z:Z,'Annuity Prices'!$B:$B,$D89,'Annuity Prices'!$E:$E,$G89),IF($B89="RAB Short",SUMIFS('RAB Prices Short'!Z:Z,'RAB Prices Short'!$B:$B,'All Prices combined'!$D89,'RAB Prices Short'!$E:$E,'All Prices combined'!$G89),IF($B89="RAB Long",SUMIFS('RAB Prices Long'!Z:Z,'RAB Prices Long'!$B:$B,'All Prices combined'!$D89,'RAB Prices Long'!$E:$E,'All Prices combined'!$G89)))),2)</f>
        <v>2.72</v>
      </c>
      <c r="X89" s="2">
        <f>ROUND(IF($B89="Annuity",SUMIFS('Annuity Prices'!AA:AA,'Annuity Prices'!$B:$B,$D89,'Annuity Prices'!$E:$E,$G89),IF($B89="RAB Short",SUMIFS('RAB Prices Short'!AA:AA,'RAB Prices Short'!$B:$B,'All Prices combined'!$D89,'RAB Prices Short'!$E:$E,'All Prices combined'!$G89),IF($B89="RAB Long",SUMIFS('RAB Prices Long'!AA:AA,'RAB Prices Long'!$B:$B,'All Prices combined'!$D89,'RAB Prices Long'!$E:$E,'All Prices combined'!$G89)))),2)</f>
        <v>2.79</v>
      </c>
      <c r="Y89" s="2">
        <f>ROUND(IF($B89="Annuity",SUMIFS('Annuity Prices'!AB:AB,'Annuity Prices'!$B:$B,$D89,'Annuity Prices'!$E:$E,$G89),IF($B89="RAB Short",SUMIFS('RAB Prices Short'!AB:AB,'RAB Prices Short'!$B:$B,'All Prices combined'!$D89,'RAB Prices Short'!$E:$E,'All Prices combined'!$G89),IF($B89="RAB Long",SUMIFS('RAB Prices Long'!AB:AB,'RAB Prices Long'!$B:$B,'All Prices combined'!$D89,'RAB Prices Long'!$E:$E,'All Prices combined'!$G89)))),2)</f>
        <v>2.85</v>
      </c>
      <c r="Z89" s="2">
        <f>ROUND(IF($B89="Annuity",SUMIFS('Annuity Prices'!AC:AC,'Annuity Prices'!$B:$B,$D89,'Annuity Prices'!$E:$E,$G89),IF($B89="RAB Short",SUMIFS('RAB Prices Short'!AC:AC,'RAB Prices Short'!$B:$B,'All Prices combined'!$D89,'RAB Prices Short'!$E:$E,'All Prices combined'!$G89),IF($B89="RAB Long",SUMIFS('RAB Prices Long'!AC:AC,'RAB Prices Long'!$B:$B,'All Prices combined'!$D89,'RAB Prices Long'!$E:$E,'All Prices combined'!$G89)))),2)</f>
        <v>2.92</v>
      </c>
      <c r="AA89" s="2">
        <f>ROUND(IF($B89="Annuity",SUMIFS('Annuity Prices'!AD:AD,'Annuity Prices'!$B:$B,$D89,'Annuity Prices'!$E:$E,$G89),IF($B89="RAB Short",SUMIFS('RAB Prices Short'!AD:AD,'RAB Prices Short'!$B:$B,'All Prices combined'!$D89,'RAB Prices Short'!$E:$E,'All Prices combined'!$G89),IF($B89="RAB Long",SUMIFS('RAB Prices Long'!AD:AD,'RAB Prices Long'!$B:$B,'All Prices combined'!$D89,'RAB Prices Long'!$E:$E,'All Prices combined'!$G89)))),2)</f>
        <v>2.99</v>
      </c>
      <c r="AB89" s="2">
        <f>ROUND(IF($B89="Annuity",SUMIFS('Annuity Prices'!AE:AE,'Annuity Prices'!$B:$B,$D89,'Annuity Prices'!$E:$E,$G89),IF($B89="RAB Short",SUMIFS('RAB Prices Short'!AE:AE,'RAB Prices Short'!$B:$B,'All Prices combined'!$D89,'RAB Prices Short'!$E:$E,'All Prices combined'!$G89),IF($B89="RAB Long",SUMIFS('RAB Prices Long'!AE:AE,'RAB Prices Long'!$B:$B,'All Prices combined'!$D89,'RAB Prices Long'!$E:$E,'All Prices combined'!$G89)))),2)</f>
        <v>3.07</v>
      </c>
      <c r="AC89" s="2">
        <f>ROUND(IF($B89="Annuity",SUMIFS('Annuity Prices'!AF:AF,'Annuity Prices'!$B:$B,$D89,'Annuity Prices'!$E:$E,$G89),IF($B89="RAB Short",SUMIFS('RAB Prices Short'!AF:AF,'RAB Prices Short'!$B:$B,'All Prices combined'!$D89,'RAB Prices Short'!$E:$E,'All Prices combined'!$G89),IF($B89="RAB Long",SUMIFS('RAB Prices Long'!AF:AF,'RAB Prices Long'!$B:$B,'All Prices combined'!$D89,'RAB Prices Long'!$E:$E,'All Prices combined'!$G89)))),2)</f>
        <v>3.13</v>
      </c>
      <c r="AD89" s="2">
        <f>ROUND(IF($B89="Annuity",SUMIFS('Annuity Prices'!AG:AG,'Annuity Prices'!$B:$B,$D89,'Annuity Prices'!$E:$E,$G89),IF($B89="RAB Short",SUMIFS('RAB Prices Short'!AG:AG,'RAB Prices Short'!$B:$B,'All Prices combined'!$D89,'RAB Prices Short'!$E:$E,'All Prices combined'!$G89),IF($B89="RAB Long",SUMIFS('RAB Prices Long'!AG:AG,'RAB Prices Long'!$B:$B,'All Prices combined'!$D89,'RAB Prices Long'!$E:$E,'All Prices combined'!$G89)))),2)</f>
        <v>3.21</v>
      </c>
      <c r="AE89" s="2">
        <f>ROUND(IF($B89="Annuity",SUMIFS('Annuity Prices'!AH:AH,'Annuity Prices'!$B:$B,$D89,'Annuity Prices'!$E:$E,$G89),IF($B89="RAB Short",SUMIFS('RAB Prices Short'!AH:AH,'RAB Prices Short'!$B:$B,'All Prices combined'!$D89,'RAB Prices Short'!$E:$E,'All Prices combined'!$G89),IF($B89="RAB Long",SUMIFS('RAB Prices Long'!AH:AH,'RAB Prices Long'!$B:$B,'All Prices combined'!$D89,'RAB Prices Long'!$E:$E,'All Prices combined'!$G89)))),2)</f>
        <v>3.29</v>
      </c>
      <c r="AF89" s="2">
        <f>ROUND(IF($B89="Annuity",SUMIFS('Annuity Prices'!AI:AI,'Annuity Prices'!$B:$B,$D89,'Annuity Prices'!$E:$E,$G89),IF($B89="RAB Short",SUMIFS('RAB Prices Short'!AI:AI,'RAB Prices Short'!$B:$B,'All Prices combined'!$D89,'RAB Prices Short'!$E:$E,'All Prices combined'!$G89),IF($B89="RAB Long",SUMIFS('RAB Prices Long'!AI:AI,'RAB Prices Long'!$B:$B,'All Prices combined'!$D89,'RAB Prices Long'!$E:$E,'All Prices combined'!$G89)))),2)</f>
        <v>3.37</v>
      </c>
      <c r="AG89" s="2">
        <f>ROUND(IF($B89="Annuity",SUMIFS('Annuity Prices'!AJ:AJ,'Annuity Prices'!$B:$B,$D89,'Annuity Prices'!$E:$E,$G89),IF($B89="RAB Short",SUMIFS('RAB Prices Short'!AJ:AJ,'RAB Prices Short'!$B:$B,'All Prices combined'!$D89,'RAB Prices Short'!$E:$E,'All Prices combined'!$G89),IF($B89="RAB Long",SUMIFS('RAB Prices Long'!AJ:AJ,'RAB Prices Long'!$B:$B,'All Prices combined'!$D89,'RAB Prices Long'!$E:$E,'All Prices combined'!$G89)))),2)</f>
        <v>3.44</v>
      </c>
      <c r="AH89" s="2">
        <f>ROUND(IF($B89="Annuity",SUMIFS('Annuity Prices'!AK:AK,'Annuity Prices'!$B:$B,$D89,'Annuity Prices'!$E:$E,$G89),IF($B89="RAB Short",SUMIFS('RAB Prices Short'!AK:AK,'RAB Prices Short'!$B:$B,'All Prices combined'!$D89,'RAB Prices Short'!$E:$E,'All Prices combined'!$G89),IF($B89="RAB Long",SUMIFS('RAB Prices Long'!AK:AK,'RAB Prices Long'!$B:$B,'All Prices combined'!$D89,'RAB Prices Long'!$E:$E,'All Prices combined'!$G89)))),2)</f>
        <v>3.52</v>
      </c>
      <c r="AI89" s="2">
        <f>ROUND(IF($B89="Annuity",SUMIFS('Annuity Prices'!AL:AL,'Annuity Prices'!$B:$B,$D89,'Annuity Prices'!$E:$E,$G89),IF($B89="RAB Short",SUMIFS('RAB Prices Short'!AL:AL,'RAB Prices Short'!$B:$B,'All Prices combined'!$D89,'RAB Prices Short'!$E:$E,'All Prices combined'!$G89),IF($B89="RAB Long",SUMIFS('RAB Prices Long'!AL:AL,'RAB Prices Long'!$B:$B,'All Prices combined'!$D89,'RAB Prices Long'!$E:$E,'All Prices combined'!$G89)))),2)</f>
        <v>3.61</v>
      </c>
      <c r="AJ89" s="2">
        <f>ROUND(IF($B89="Annuity",SUMIFS('Annuity Prices'!AM:AM,'Annuity Prices'!$B:$B,$D89,'Annuity Prices'!$E:$E,$G89),IF($B89="RAB Short",SUMIFS('RAB Prices Short'!AM:AM,'RAB Prices Short'!$B:$B,'All Prices combined'!$D89,'RAB Prices Short'!$E:$E,'All Prices combined'!$G89),IF($B89="RAB Long",SUMIFS('RAB Prices Long'!AM:AM,'RAB Prices Long'!$B:$B,'All Prices combined'!$D89,'RAB Prices Long'!$E:$E,'All Prices combined'!$G89)))),2)</f>
        <v>3.7</v>
      </c>
      <c r="AK89" s="2">
        <f>ROUND(IF($B89="Annuity",SUMIFS('Annuity Prices'!AN:AN,'Annuity Prices'!$B:$B,$D89,'Annuity Prices'!$E:$E,$G89),IF($B89="RAB Short",SUMIFS('RAB Prices Short'!AN:AN,'RAB Prices Short'!$B:$B,'All Prices combined'!$D89,'RAB Prices Short'!$E:$E,'All Prices combined'!$G89),IF($B89="RAB Long",SUMIFS('RAB Prices Long'!AN:AN,'RAB Prices Long'!$B:$B,'All Prices combined'!$D89,'RAB Prices Long'!$E:$E,'All Prices combined'!$G89)))),2)</f>
        <v>3.77</v>
      </c>
      <c r="AL89" s="2">
        <f>ROUND(IF($B89="Annuity",SUMIFS('Annuity Prices'!AO:AO,'Annuity Prices'!$B:$B,$D89,'Annuity Prices'!$E:$E,$G89),IF($B89="RAB Short",SUMIFS('RAB Prices Short'!AO:AO,'RAB Prices Short'!$B:$B,'All Prices combined'!$D89,'RAB Prices Short'!$E:$E,'All Prices combined'!$G89),IF($B89="RAB Long",SUMIFS('RAB Prices Long'!AO:AO,'RAB Prices Long'!$B:$B,'All Prices combined'!$D89,'RAB Prices Long'!$E:$E,'All Prices combined'!$G89)))),2)</f>
        <v>3.87</v>
      </c>
      <c r="AM89" s="2">
        <f>ROUND(IF($B89="Annuity",SUMIFS('Annuity Prices'!AP:AP,'Annuity Prices'!$B:$B,$D89,'Annuity Prices'!$E:$E,$G89),IF($B89="RAB Short",SUMIFS('RAB Prices Short'!AP:AP,'RAB Prices Short'!$B:$B,'All Prices combined'!$D89,'RAB Prices Short'!$E:$E,'All Prices combined'!$G89),IF($B89="RAB Long",SUMIFS('RAB Prices Long'!AP:AP,'RAB Prices Long'!$B:$B,'All Prices combined'!$D89,'RAB Prices Long'!$E:$E,'All Prices combined'!$G89)))),2)</f>
        <v>3.96</v>
      </c>
      <c r="AN89" s="2">
        <f>ROUND(IF($B89="Annuity",SUMIFS('Annuity Prices'!AQ:AQ,'Annuity Prices'!$B:$B,$D89,'Annuity Prices'!$E:$E,$G89),IF($B89="RAB Short",SUMIFS('RAB Prices Short'!AQ:AQ,'RAB Prices Short'!$B:$B,'All Prices combined'!$D89,'RAB Prices Short'!$E:$E,'All Prices combined'!$G89),IF($B89="RAB Long",SUMIFS('RAB Prices Long'!AQ:AQ,'RAB Prices Long'!$B:$B,'All Prices combined'!$D89,'RAB Prices Long'!$E:$E,'All Prices combined'!$G89)))),2)</f>
        <v>4.0599999999999996</v>
      </c>
      <c r="AO89" s="2">
        <f>ROUND(IF($B89="Annuity",SUMIFS('Annuity Prices'!AR:AR,'Annuity Prices'!$B:$B,$D89,'Annuity Prices'!$E:$E,$G89),IF($B89="RAB Short",SUMIFS('RAB Prices Short'!AR:AR,'RAB Prices Short'!$B:$B,'All Prices combined'!$D89,'RAB Prices Short'!$E:$E,'All Prices combined'!$G89),IF($B89="RAB Long",SUMIFS('RAB Prices Long'!AR:AR,'RAB Prices Long'!$B:$B,'All Prices combined'!$D89,'RAB Prices Long'!$E:$E,'All Prices combined'!$G89)))),2)</f>
        <v>0.92</v>
      </c>
      <c r="AP89" s="2">
        <f>ROUND(IF($B89="Annuity",SUMIFS('Annuity Prices'!AS:AS,'Annuity Prices'!$B:$B,$D89,'Annuity Prices'!$E:$E,$G89),IF($B89="RAB Short",SUMIFS('RAB Prices Short'!AS:AS,'RAB Prices Short'!$B:$B,'All Prices combined'!$D89,'RAB Prices Short'!$E:$E,'All Prices combined'!$G89),IF($B89="RAB Long",SUMIFS('RAB Prices Long'!AS:AS,'RAB Prices Long'!$B:$B,'All Prices combined'!$D89,'RAB Prices Long'!$E:$E,'All Prices combined'!$G89)))),2)</f>
        <v>0.95</v>
      </c>
      <c r="AQ89" s="2">
        <f>ROUND(IF($B89="Annuity",SUMIFS('Annuity Prices'!AT:AT,'Annuity Prices'!$B:$B,$D89,'Annuity Prices'!$E:$E,$G89),IF($B89="RAB Short",SUMIFS('RAB Prices Short'!AT:AT,'RAB Prices Short'!$B:$B,'All Prices combined'!$D89,'RAB Prices Short'!$E:$E,'All Prices combined'!$G89),IF($B89="RAB Long",SUMIFS('RAB Prices Long'!AT:AT,'RAB Prices Long'!$B:$B,'All Prices combined'!$D89,'RAB Prices Long'!$E:$E,'All Prices combined'!$G89)))),2)</f>
        <v>2</v>
      </c>
      <c r="AR89" s="2">
        <f>ROUND(IF($B89="Annuity",SUMIFS('Annuity Prices'!AU:AU,'Annuity Prices'!$B:$B,$D89,'Annuity Prices'!$E:$E,$G89),IF($B89="RAB Short",SUMIFS('RAB Prices Short'!AU:AU,'RAB Prices Short'!$B:$B,'All Prices combined'!$D89,'RAB Prices Short'!$E:$E,'All Prices combined'!$G89),IF($B89="RAB Long",SUMIFS('RAB Prices Long'!AU:AU,'RAB Prices Long'!$B:$B,'All Prices combined'!$D89,'RAB Prices Long'!$E:$E,'All Prices combined'!$G89)))),2)</f>
        <v>2.0499999999999998</v>
      </c>
      <c r="AS89" s="2">
        <f>ROUND(IF($B89="Annuity",SUMIFS('Annuity Prices'!AV:AV,'Annuity Prices'!$B:$B,$D89,'Annuity Prices'!$E:$E,$G89),IF($B89="RAB Short",SUMIFS('RAB Prices Short'!AV:AV,'RAB Prices Short'!$B:$B,'All Prices combined'!$D89,'RAB Prices Short'!$E:$E,'All Prices combined'!$G89),IF($B89="RAB Long",SUMIFS('RAB Prices Long'!AV:AV,'RAB Prices Long'!$B:$B,'All Prices combined'!$D89,'RAB Prices Long'!$E:$E,'All Prices combined'!$G89)))),2)</f>
        <v>2.11</v>
      </c>
      <c r="AT89" s="2">
        <f>ROUND(IF($B89="Annuity",SUMIFS('Annuity Prices'!AW:AW,'Annuity Prices'!$B:$B,$D89,'Annuity Prices'!$E:$E,$G89),IF($B89="RAB Short",SUMIFS('RAB Prices Short'!AW:AW,'RAB Prices Short'!$B:$B,'All Prices combined'!$D89,'RAB Prices Short'!$E:$E,'All Prices combined'!$G89),IF($B89="RAB Long",SUMIFS('RAB Prices Long'!AW:AW,'RAB Prices Long'!$B:$B,'All Prices combined'!$D89,'RAB Prices Long'!$E:$E,'All Prices combined'!$G89)))),2)</f>
        <v>2.15</v>
      </c>
      <c r="AU89" s="2">
        <f>ROUND(IF($B89="Annuity",SUMIFS('Annuity Prices'!AX:AX,'Annuity Prices'!$B:$B,$D89,'Annuity Prices'!$E:$E,$G89),IF($B89="RAB Short",SUMIFS('RAB Prices Short'!AX:AX,'RAB Prices Short'!$B:$B,'All Prices combined'!$D89,'RAB Prices Short'!$E:$E,'All Prices combined'!$G89),IF($B89="RAB Long",SUMIFS('RAB Prices Long'!AX:AX,'RAB Prices Long'!$B:$B,'All Prices combined'!$D89,'RAB Prices Long'!$E:$E,'All Prices combined'!$G89)))),2)</f>
        <v>2.2000000000000002</v>
      </c>
      <c r="AV89" s="2">
        <f>ROUND(IF($B89="Annuity",SUMIFS('Annuity Prices'!AY:AY,'Annuity Prices'!$B:$B,$D89,'Annuity Prices'!$E:$E,$G89),IF($B89="RAB Short",SUMIFS('RAB Prices Short'!AY:AY,'RAB Prices Short'!$B:$B,'All Prices combined'!$D89,'RAB Prices Short'!$E:$E,'All Prices combined'!$G89),IF($B89="RAB Long",SUMIFS('RAB Prices Long'!AY:AY,'RAB Prices Long'!$B:$B,'All Prices combined'!$D89,'RAB Prices Long'!$E:$E,'All Prices combined'!$G89)))),2)</f>
        <v>2.2599999999999998</v>
      </c>
      <c r="AW89" s="2">
        <f>ROUND(IF($B89="Annuity",SUMIFS('Annuity Prices'!AZ:AZ,'Annuity Prices'!$B:$B,$D89,'Annuity Prices'!$E:$E,$G89),IF($B89="RAB Short",SUMIFS('RAB Prices Short'!AZ:AZ,'RAB Prices Short'!$B:$B,'All Prices combined'!$D89,'RAB Prices Short'!$E:$E,'All Prices combined'!$G89),IF($B89="RAB Long",SUMIFS('RAB Prices Long'!AZ:AZ,'RAB Prices Long'!$B:$B,'All Prices combined'!$D89,'RAB Prices Long'!$E:$E,'All Prices combined'!$G89)))),2)</f>
        <v>2.31</v>
      </c>
      <c r="AX89" s="2">
        <f>ROUND(IF($B89="Annuity",SUMIFS('Annuity Prices'!BA:BA,'Annuity Prices'!$B:$B,$D89,'Annuity Prices'!$E:$E,$G89),IF($B89="RAB Short",SUMIFS('RAB Prices Short'!BA:BA,'RAB Prices Short'!$B:$B,'All Prices combined'!$D89,'RAB Prices Short'!$E:$E,'All Prices combined'!$G89),IF($B89="RAB Long",SUMIFS('RAB Prices Long'!BA:BA,'RAB Prices Long'!$B:$B,'All Prices combined'!$D89,'RAB Prices Long'!$E:$E,'All Prices combined'!$G89)))),2)</f>
        <v>2.36</v>
      </c>
      <c r="AY89" s="2">
        <f>ROUND(IF($B89="Annuity",SUMIFS('Annuity Prices'!BB:BB,'Annuity Prices'!$B:$B,$D89,'Annuity Prices'!$E:$E,$G89),IF($B89="RAB Short",SUMIFS('RAB Prices Short'!BB:BB,'RAB Prices Short'!$B:$B,'All Prices combined'!$D89,'RAB Prices Short'!$E:$E,'All Prices combined'!$G89),IF($B89="RAB Long",SUMIFS('RAB Prices Long'!BB:BB,'RAB Prices Long'!$B:$B,'All Prices combined'!$D89,'RAB Prices Long'!$E:$E,'All Prices combined'!$G89)))),2)</f>
        <v>2.42</v>
      </c>
      <c r="AZ89" s="2">
        <f>ROUND(IF($B89="Annuity",SUMIFS('Annuity Prices'!BC:BC,'Annuity Prices'!$B:$B,$D89,'Annuity Prices'!$E:$E,$G89),IF($B89="RAB Short",SUMIFS('RAB Prices Short'!BC:BC,'RAB Prices Short'!$B:$B,'All Prices combined'!$D89,'RAB Prices Short'!$E:$E,'All Prices combined'!$G89),IF($B89="RAB Long",SUMIFS('RAB Prices Long'!BC:BC,'RAB Prices Long'!$B:$B,'All Prices combined'!$D89,'RAB Prices Long'!$E:$E,'All Prices combined'!$G89)))),2)</f>
        <v>2.48</v>
      </c>
      <c r="BA89" s="2">
        <f>ROUND(IF($B89="Annuity",SUMIFS('Annuity Prices'!BD:BD,'Annuity Prices'!$B:$B,$D89,'Annuity Prices'!$E:$E,$G89),IF($B89="RAB Short",SUMIFS('RAB Prices Short'!BD:BD,'RAB Prices Short'!$B:$B,'All Prices combined'!$D89,'RAB Prices Short'!$E:$E,'All Prices combined'!$G89),IF($B89="RAB Long",SUMIFS('RAB Prices Long'!BD:BD,'RAB Prices Long'!$B:$B,'All Prices combined'!$D89,'RAB Prices Long'!$E:$E,'All Prices combined'!$G89)))),2)</f>
        <v>2.54</v>
      </c>
      <c r="BB89" s="2">
        <f>ROUND(IF($B89="Annuity",SUMIFS('Annuity Prices'!BE:BE,'Annuity Prices'!$B:$B,$D89,'Annuity Prices'!$E:$E,$G89),IF($B89="RAB Short",SUMIFS('RAB Prices Short'!BE:BE,'RAB Prices Short'!$B:$B,'All Prices combined'!$D89,'RAB Prices Short'!$E:$E,'All Prices combined'!$G89),IF($B89="RAB Long",SUMIFS('RAB Prices Long'!BE:BE,'RAB Prices Long'!$B:$B,'All Prices combined'!$D89,'RAB Prices Long'!$E:$E,'All Prices combined'!$G89)))),2)</f>
        <v>2.59</v>
      </c>
      <c r="BC89" s="2">
        <f>ROUND(IF($B89="Annuity",SUMIFS('Annuity Prices'!BF:BF,'Annuity Prices'!$B:$B,$D89,'Annuity Prices'!$E:$E,$G89),IF($B89="RAB Short",SUMIFS('RAB Prices Short'!BF:BF,'RAB Prices Short'!$B:$B,'All Prices combined'!$D89,'RAB Prices Short'!$E:$E,'All Prices combined'!$G89),IF($B89="RAB Long",SUMIFS('RAB Prices Long'!BF:BF,'RAB Prices Long'!$B:$B,'All Prices combined'!$D89,'RAB Prices Long'!$E:$E,'All Prices combined'!$G89)))),2)</f>
        <v>2.66</v>
      </c>
      <c r="BD89" s="2">
        <f>ROUND(IF($B89="Annuity",SUMIFS('Annuity Prices'!BG:BG,'Annuity Prices'!$B:$B,$D89,'Annuity Prices'!$E:$E,$G89),IF($B89="RAB Short",SUMIFS('RAB Prices Short'!BG:BG,'RAB Prices Short'!$B:$B,'All Prices combined'!$D89,'RAB Prices Short'!$E:$E,'All Prices combined'!$G89),IF($B89="RAB Long",SUMIFS('RAB Prices Long'!BG:BG,'RAB Prices Long'!$B:$B,'All Prices combined'!$D89,'RAB Prices Long'!$E:$E,'All Prices combined'!$G89)))),2)</f>
        <v>2.72</v>
      </c>
      <c r="BE89" s="2">
        <f>ROUND(IF($B89="Annuity",SUMIFS('Annuity Prices'!BH:BH,'Annuity Prices'!$B:$B,$D89,'Annuity Prices'!$E:$E,$G89),IF($B89="RAB Short",SUMIFS('RAB Prices Short'!BH:BH,'RAB Prices Short'!$B:$B,'All Prices combined'!$D89,'RAB Prices Short'!$E:$E,'All Prices combined'!$G89),IF($B89="RAB Long",SUMIFS('RAB Prices Long'!BH:BH,'RAB Prices Long'!$B:$B,'All Prices combined'!$D89,'RAB Prices Long'!$E:$E,'All Prices combined'!$G89)))),2)</f>
        <v>2.79</v>
      </c>
      <c r="BF89" s="2">
        <f>ROUND(IF($B89="Annuity",SUMIFS('Annuity Prices'!BI:BI,'Annuity Prices'!$B:$B,$D89,'Annuity Prices'!$E:$E,$G89),IF($B89="RAB Short",SUMIFS('RAB Prices Short'!BI:BI,'RAB Prices Short'!$B:$B,'All Prices combined'!$D89,'RAB Prices Short'!$E:$E,'All Prices combined'!$G89),IF($B89="RAB Long",SUMIFS('RAB Prices Long'!BI:BI,'RAB Prices Long'!$B:$B,'All Prices combined'!$D89,'RAB Prices Long'!$E:$E,'All Prices combined'!$G89)))),2)</f>
        <v>2.85</v>
      </c>
      <c r="BG89" s="2">
        <f>ROUND(IF($B89="Annuity",SUMIFS('Annuity Prices'!BJ:BJ,'Annuity Prices'!$B:$B,$D89,'Annuity Prices'!$E:$E,$G89),IF($B89="RAB Short",SUMIFS('RAB Prices Short'!BJ:BJ,'RAB Prices Short'!$B:$B,'All Prices combined'!$D89,'RAB Prices Short'!$E:$E,'All Prices combined'!$G89),IF($B89="RAB Long",SUMIFS('RAB Prices Long'!BJ:BJ,'RAB Prices Long'!$B:$B,'All Prices combined'!$D89,'RAB Prices Long'!$E:$E,'All Prices combined'!$G89)))),2)</f>
        <v>2.92</v>
      </c>
      <c r="BH89" s="2">
        <f>ROUND(IF($B89="Annuity",SUMIFS('Annuity Prices'!BK:BK,'Annuity Prices'!$B:$B,$D89,'Annuity Prices'!$E:$E,$G89),IF($B89="RAB Short",SUMIFS('RAB Prices Short'!BK:BK,'RAB Prices Short'!$B:$B,'All Prices combined'!$D89,'RAB Prices Short'!$E:$E,'All Prices combined'!$G89),IF($B89="RAB Long",SUMIFS('RAB Prices Long'!BK:BK,'RAB Prices Long'!$B:$B,'All Prices combined'!$D89,'RAB Prices Long'!$E:$E,'All Prices combined'!$G89)))),2)</f>
        <v>2.99</v>
      </c>
      <c r="BI89" s="2">
        <f>ROUND(IF($B89="Annuity",SUMIFS('Annuity Prices'!BL:BL,'Annuity Prices'!$B:$B,$D89,'Annuity Prices'!$E:$E,$G89),IF($B89="RAB Short",SUMIFS('RAB Prices Short'!BL:BL,'RAB Prices Short'!$B:$B,'All Prices combined'!$D89,'RAB Prices Short'!$E:$E,'All Prices combined'!$G89),IF($B89="RAB Long",SUMIFS('RAB Prices Long'!BL:BL,'RAB Prices Long'!$B:$B,'All Prices combined'!$D89,'RAB Prices Long'!$E:$E,'All Prices combined'!$G89)))),2)</f>
        <v>3.07</v>
      </c>
      <c r="BJ89" s="2">
        <f>ROUND(IF($B89="Annuity",SUMIFS('Annuity Prices'!BM:BM,'Annuity Prices'!$B:$B,$D89,'Annuity Prices'!$E:$E,$G89),IF($B89="RAB Short",SUMIFS('RAB Prices Short'!BM:BM,'RAB Prices Short'!$B:$B,'All Prices combined'!$D89,'RAB Prices Short'!$E:$E,'All Prices combined'!$G89),IF($B89="RAB Long",SUMIFS('RAB Prices Long'!BM:BM,'RAB Prices Long'!$B:$B,'All Prices combined'!$D89,'RAB Prices Long'!$E:$E,'All Prices combined'!$G89)))),2)</f>
        <v>3.13</v>
      </c>
      <c r="BK89" s="2">
        <f>ROUND(IF($B89="Annuity",SUMIFS('Annuity Prices'!BN:BN,'Annuity Prices'!$B:$B,$D89,'Annuity Prices'!$E:$E,$G89),IF($B89="RAB Short",SUMIFS('RAB Prices Short'!BN:BN,'RAB Prices Short'!$B:$B,'All Prices combined'!$D89,'RAB Prices Short'!$E:$E,'All Prices combined'!$G89),IF($B89="RAB Long",SUMIFS('RAB Prices Long'!BN:BN,'RAB Prices Long'!$B:$B,'All Prices combined'!$D89,'RAB Prices Long'!$E:$E,'All Prices combined'!$G89)))),2)</f>
        <v>3.21</v>
      </c>
      <c r="BL89" s="2">
        <f>ROUND(IF($B89="Annuity",SUMIFS('Annuity Prices'!BO:BO,'Annuity Prices'!$B:$B,$D89,'Annuity Prices'!$E:$E,$G89),IF($B89="RAB Short",SUMIFS('RAB Prices Short'!BO:BO,'RAB Prices Short'!$B:$B,'All Prices combined'!$D89,'RAB Prices Short'!$E:$E,'All Prices combined'!$G89),IF($B89="RAB Long",SUMIFS('RAB Prices Long'!BO:BO,'RAB Prices Long'!$B:$B,'All Prices combined'!$D89,'RAB Prices Long'!$E:$E,'All Prices combined'!$G89)))),2)</f>
        <v>3.29</v>
      </c>
      <c r="BM89" s="2">
        <f>ROUND(IF($B89="Annuity",SUMIFS('Annuity Prices'!BP:BP,'Annuity Prices'!$B:$B,$D89,'Annuity Prices'!$E:$E,$G89),IF($B89="RAB Short",SUMIFS('RAB Prices Short'!BP:BP,'RAB Prices Short'!$B:$B,'All Prices combined'!$D89,'RAB Prices Short'!$E:$E,'All Prices combined'!$G89),IF($B89="RAB Long",SUMIFS('RAB Prices Long'!BP:BP,'RAB Prices Long'!$B:$B,'All Prices combined'!$D89,'RAB Prices Long'!$E:$E,'All Prices combined'!$G89)))),2)</f>
        <v>3.37</v>
      </c>
      <c r="BN89" s="2">
        <f>ROUND(IF($B89="Annuity",SUMIFS('Annuity Prices'!BQ:BQ,'Annuity Prices'!$B:$B,$D89,'Annuity Prices'!$E:$E,$G89),IF($B89="RAB Short",SUMIFS('RAB Prices Short'!BQ:BQ,'RAB Prices Short'!$B:$B,'All Prices combined'!$D89,'RAB Prices Short'!$E:$E,'All Prices combined'!$G89),IF($B89="RAB Long",SUMIFS('RAB Prices Long'!BQ:BQ,'RAB Prices Long'!$B:$B,'All Prices combined'!$D89,'RAB Prices Long'!$E:$E,'All Prices combined'!$G89)))),2)</f>
        <v>3.44</v>
      </c>
      <c r="BO89" s="2">
        <f>ROUND(IF($B89="Annuity",SUMIFS('Annuity Prices'!BR:BR,'Annuity Prices'!$B:$B,$D89,'Annuity Prices'!$E:$E,$G89),IF($B89="RAB Short",SUMIFS('RAB Prices Short'!BR:BR,'RAB Prices Short'!$B:$B,'All Prices combined'!$D89,'RAB Prices Short'!$E:$E,'All Prices combined'!$G89),IF($B89="RAB Long",SUMIFS('RAB Prices Long'!BR:BR,'RAB Prices Long'!$B:$B,'All Prices combined'!$D89,'RAB Prices Long'!$E:$E,'All Prices combined'!$G89)))),2)</f>
        <v>3.52</v>
      </c>
      <c r="BP89" s="2">
        <f>ROUND(IF($B89="Annuity",SUMIFS('Annuity Prices'!BS:BS,'Annuity Prices'!$B:$B,$D89,'Annuity Prices'!$E:$E,$G89),IF($B89="RAB Short",SUMIFS('RAB Prices Short'!BS:BS,'RAB Prices Short'!$B:$B,'All Prices combined'!$D89,'RAB Prices Short'!$E:$E,'All Prices combined'!$G89),IF($B89="RAB Long",SUMIFS('RAB Prices Long'!BS:BS,'RAB Prices Long'!$B:$B,'All Prices combined'!$D89,'RAB Prices Long'!$E:$E,'All Prices combined'!$G89)))),2)</f>
        <v>3.61</v>
      </c>
      <c r="BQ89" s="2">
        <f>ROUND(IF($B89="Annuity",SUMIFS('Annuity Prices'!BT:BT,'Annuity Prices'!$B:$B,$D89,'Annuity Prices'!$E:$E,$G89),IF($B89="RAB Short",SUMIFS('RAB Prices Short'!BT:BT,'RAB Prices Short'!$B:$B,'All Prices combined'!$D89,'RAB Prices Short'!$E:$E,'All Prices combined'!$G89),IF($B89="RAB Long",SUMIFS('RAB Prices Long'!BT:BT,'RAB Prices Long'!$B:$B,'All Prices combined'!$D89,'RAB Prices Long'!$E:$E,'All Prices combined'!$G89)))),2)</f>
        <v>3.7</v>
      </c>
      <c r="BR89" s="2">
        <f>ROUND(IF($B89="Annuity",SUMIFS('Annuity Prices'!BU:BU,'Annuity Prices'!$B:$B,$D89,'Annuity Prices'!$E:$E,$G89),IF($B89="RAB Short",SUMIFS('RAB Prices Short'!BU:BU,'RAB Prices Short'!$B:$B,'All Prices combined'!$D89,'RAB Prices Short'!$E:$E,'All Prices combined'!$G89),IF($B89="RAB Long",SUMIFS('RAB Prices Long'!BU:BU,'RAB Prices Long'!$B:$B,'All Prices combined'!$D89,'RAB Prices Long'!$E:$E,'All Prices combined'!$G89)))),2)</f>
        <v>3.77</v>
      </c>
      <c r="BS89" s="2">
        <f>ROUND(IF($B89="Annuity",SUMIFS('Annuity Prices'!BV:BV,'Annuity Prices'!$B:$B,$D89,'Annuity Prices'!$E:$E,$G89),IF($B89="RAB Short",SUMIFS('RAB Prices Short'!BV:BV,'RAB Prices Short'!$B:$B,'All Prices combined'!$D89,'RAB Prices Short'!$E:$E,'All Prices combined'!$G89),IF($B89="RAB Long",SUMIFS('RAB Prices Long'!BV:BV,'RAB Prices Long'!$B:$B,'All Prices combined'!$D89,'RAB Prices Long'!$E:$E,'All Prices combined'!$G89)))),2)</f>
        <v>3.87</v>
      </c>
      <c r="BT89" s="2">
        <f>ROUND(IF($B89="Annuity",SUMIFS('Annuity Prices'!BW:BW,'Annuity Prices'!$B:$B,$D89,'Annuity Prices'!$E:$E,$G89),IF($B89="RAB Short",SUMIFS('RAB Prices Short'!BW:BW,'RAB Prices Short'!$B:$B,'All Prices combined'!$D89,'RAB Prices Short'!$E:$E,'All Prices combined'!$G89),IF($B89="RAB Long",SUMIFS('RAB Prices Long'!BW:BW,'RAB Prices Long'!$B:$B,'All Prices combined'!$D89,'RAB Prices Long'!$E:$E,'All Prices combined'!$G89)))),2)</f>
        <v>3.96</v>
      </c>
      <c r="BU89" s="2">
        <f>ROUND(IF($B89="Annuity",SUMIFS('Annuity Prices'!BX:BX,'Annuity Prices'!$B:$B,$D89,'Annuity Prices'!$E:$E,$G89),IF($B89="RAB Short",SUMIFS('RAB Prices Short'!BX:BX,'RAB Prices Short'!$B:$B,'All Prices combined'!$D89,'RAB Prices Short'!$E:$E,'All Prices combined'!$G89),IF($B89="RAB Long",SUMIFS('RAB Prices Long'!BX:BX,'RAB Prices Long'!$B:$B,'All Prices combined'!$D89,'RAB Prices Long'!$E:$E,'All Prices combined'!$G89)))),2)</f>
        <v>4.0599999999999996</v>
      </c>
    </row>
    <row r="90" spans="2:73" x14ac:dyDescent="0.25">
      <c r="B90" t="s">
        <v>37</v>
      </c>
      <c r="C90" s="1">
        <v>17</v>
      </c>
      <c r="D90" s="1"/>
      <c r="E90" s="1" t="s">
        <v>178</v>
      </c>
      <c r="F90" s="1">
        <v>17</v>
      </c>
      <c r="G90" s="1" t="s">
        <v>179</v>
      </c>
      <c r="H90" s="1"/>
      <c r="I90" s="2">
        <f>ROUND(IF($B90="Annuity",SUMIFS('Annuity Prices'!L:L,'Annuity Prices'!$B:$B,$D90,'Annuity Prices'!$E:$E,$G90),IF($B90="RAB Short",SUMIFS('RAB Prices Short'!L:L,'RAB Prices Short'!$B:$B,'All Prices combined'!$D90,'RAB Prices Short'!$E:$E,'All Prices combined'!$G90),IF($B90="RAB Long",SUMIFS('RAB Prices Long'!L:L,'RAB Prices Long'!$B:$B,'All Prices combined'!$D90,'RAB Prices Long'!$E:$E,'All Prices combined'!$G90)))),2)</f>
        <v>0</v>
      </c>
      <c r="J90" s="2">
        <f>ROUND(IF($B90="Annuity",SUMIFS('Annuity Prices'!M:M,'Annuity Prices'!$B:$B,$D90,'Annuity Prices'!$E:$E,$G90),IF($B90="RAB Short",SUMIFS('RAB Prices Short'!M:M,'RAB Prices Short'!$B:$B,'All Prices combined'!$D90,'RAB Prices Short'!$E:$E,'All Prices combined'!$G90),IF($B90="RAB Long",SUMIFS('RAB Prices Long'!M:M,'RAB Prices Long'!$B:$B,'All Prices combined'!$D90,'RAB Prices Long'!$E:$E,'All Prices combined'!$G90)))),2)</f>
        <v>0</v>
      </c>
      <c r="K90" s="2">
        <f>ROUND(IF($B90="Annuity",SUMIFS('Annuity Prices'!N:N,'Annuity Prices'!$B:$B,$D90,'Annuity Prices'!$E:$E,$G90),IF($B90="RAB Short",SUMIFS('RAB Prices Short'!N:N,'RAB Prices Short'!$B:$B,'All Prices combined'!$D90,'RAB Prices Short'!$E:$E,'All Prices combined'!$G90),IF($B90="RAB Long",SUMIFS('RAB Prices Long'!N:N,'RAB Prices Long'!$B:$B,'All Prices combined'!$D90,'RAB Prices Long'!$E:$E,'All Prices combined'!$G90)))),2)</f>
        <v>0</v>
      </c>
      <c r="L90" s="2">
        <f>ROUND(IF($B90="Annuity",SUMIFS('Annuity Prices'!O:O,'Annuity Prices'!$B:$B,$D90,'Annuity Prices'!$E:$E,$G90),IF($B90="RAB Short",SUMIFS('RAB Prices Short'!O:O,'RAB Prices Short'!$B:$B,'All Prices combined'!$D90,'RAB Prices Short'!$E:$E,'All Prices combined'!$G90),IF($B90="RAB Long",SUMIFS('RAB Prices Long'!O:O,'RAB Prices Long'!$B:$B,'All Prices combined'!$D90,'RAB Prices Long'!$E:$E,'All Prices combined'!$G90)))),2)</f>
        <v>0</v>
      </c>
      <c r="M90" s="2">
        <f>ROUND(IF($B90="Annuity",SUMIFS('Annuity Prices'!P:P,'Annuity Prices'!$B:$B,$D90,'Annuity Prices'!$E:$E,$G90),IF($B90="RAB Short",SUMIFS('RAB Prices Short'!P:P,'RAB Prices Short'!$B:$B,'All Prices combined'!$D90,'RAB Prices Short'!$E:$E,'All Prices combined'!$G90),IF($B90="RAB Long",SUMIFS('RAB Prices Long'!P:P,'RAB Prices Long'!$B:$B,'All Prices combined'!$D90,'RAB Prices Long'!$E:$E,'All Prices combined'!$G90)))),2)</f>
        <v>0</v>
      </c>
      <c r="N90" s="2">
        <f>ROUND(IF($B90="Annuity",SUMIFS('Annuity Prices'!Q:Q,'Annuity Prices'!$B:$B,$D90,'Annuity Prices'!$E:$E,$G90),IF($B90="RAB Short",SUMIFS('RAB Prices Short'!Q:Q,'RAB Prices Short'!$B:$B,'All Prices combined'!$D90,'RAB Prices Short'!$E:$E,'All Prices combined'!$G90),IF($B90="RAB Long",SUMIFS('RAB Prices Long'!Q:Q,'RAB Prices Long'!$B:$B,'All Prices combined'!$D90,'RAB Prices Long'!$E:$E,'All Prices combined'!$G90)))),2)</f>
        <v>0</v>
      </c>
      <c r="O90" s="2">
        <f>ROUND(IF($B90="Annuity",SUMIFS('Annuity Prices'!R:R,'Annuity Prices'!$B:$B,$D90,'Annuity Prices'!$E:$E,$G90),IF($B90="RAB Short",SUMIFS('RAB Prices Short'!R:R,'RAB Prices Short'!$B:$B,'All Prices combined'!$D90,'RAB Prices Short'!$E:$E,'All Prices combined'!$G90),IF($B90="RAB Long",SUMIFS('RAB Prices Long'!R:R,'RAB Prices Long'!$B:$B,'All Prices combined'!$D90,'RAB Prices Long'!$E:$E,'All Prices combined'!$G90)))),2)</f>
        <v>0</v>
      </c>
      <c r="P90" s="2">
        <f>ROUND(IF($B90="Annuity",SUMIFS('Annuity Prices'!S:S,'Annuity Prices'!$B:$B,$D90,'Annuity Prices'!$E:$E,$G90),IF($B90="RAB Short",SUMIFS('RAB Prices Short'!S:S,'RAB Prices Short'!$B:$B,'All Prices combined'!$D90,'RAB Prices Short'!$E:$E,'All Prices combined'!$G90),IF($B90="RAB Long",SUMIFS('RAB Prices Long'!S:S,'RAB Prices Long'!$B:$B,'All Prices combined'!$D90,'RAB Prices Long'!$E:$E,'All Prices combined'!$G90)))),2)</f>
        <v>0</v>
      </c>
      <c r="Q90" s="2">
        <f>ROUND(IF($B90="Annuity",SUMIFS('Annuity Prices'!T:T,'Annuity Prices'!$B:$B,$D90,'Annuity Prices'!$E:$E,$G90),IF($B90="RAB Short",SUMIFS('RAB Prices Short'!T:T,'RAB Prices Short'!$B:$B,'All Prices combined'!$D90,'RAB Prices Short'!$E:$E,'All Prices combined'!$G90),IF($B90="RAB Long",SUMIFS('RAB Prices Long'!T:T,'RAB Prices Long'!$B:$B,'All Prices combined'!$D90,'RAB Prices Long'!$E:$E,'All Prices combined'!$G90)))),2)</f>
        <v>0</v>
      </c>
      <c r="R90" s="2">
        <f>ROUND(IF($B90="Annuity",SUMIFS('Annuity Prices'!U:U,'Annuity Prices'!$B:$B,$D90,'Annuity Prices'!$E:$E,$G90),IF($B90="RAB Short",SUMIFS('RAB Prices Short'!U:U,'RAB Prices Short'!$B:$B,'All Prices combined'!$D90,'RAB Prices Short'!$E:$E,'All Prices combined'!$G90),IF($B90="RAB Long",SUMIFS('RAB Prices Long'!U:U,'RAB Prices Long'!$B:$B,'All Prices combined'!$D90,'RAB Prices Long'!$E:$E,'All Prices combined'!$G90)))),2)</f>
        <v>0</v>
      </c>
      <c r="S90" s="2">
        <f>ROUND(IF($B90="Annuity",SUMIFS('Annuity Prices'!V:V,'Annuity Prices'!$B:$B,$D90,'Annuity Prices'!$E:$E,$G90),IF($B90="RAB Short",SUMIFS('RAB Prices Short'!V:V,'RAB Prices Short'!$B:$B,'All Prices combined'!$D90,'RAB Prices Short'!$E:$E,'All Prices combined'!$G90),IF($B90="RAB Long",SUMIFS('RAB Prices Long'!V:V,'RAB Prices Long'!$B:$B,'All Prices combined'!$D90,'RAB Prices Long'!$E:$E,'All Prices combined'!$G90)))),2)</f>
        <v>0</v>
      </c>
      <c r="T90" s="2">
        <f>ROUND(IF($B90="Annuity",SUMIFS('Annuity Prices'!W:W,'Annuity Prices'!$B:$B,$D90,'Annuity Prices'!$E:$E,$G90),IF($B90="RAB Short",SUMIFS('RAB Prices Short'!W:W,'RAB Prices Short'!$B:$B,'All Prices combined'!$D90,'RAB Prices Short'!$E:$E,'All Prices combined'!$G90),IF($B90="RAB Long",SUMIFS('RAB Prices Long'!W:W,'RAB Prices Long'!$B:$B,'All Prices combined'!$D90,'RAB Prices Long'!$E:$E,'All Prices combined'!$G90)))),2)</f>
        <v>0</v>
      </c>
      <c r="U90" s="2">
        <f>ROUND(IF($B90="Annuity",SUMIFS('Annuity Prices'!X:X,'Annuity Prices'!$B:$B,$D90,'Annuity Prices'!$E:$E,$G90),IF($B90="RAB Short",SUMIFS('RAB Prices Short'!X:X,'RAB Prices Short'!$B:$B,'All Prices combined'!$D90,'RAB Prices Short'!$E:$E,'All Prices combined'!$G90),IF($B90="RAB Long",SUMIFS('RAB Prices Long'!X:X,'RAB Prices Long'!$B:$B,'All Prices combined'!$D90,'RAB Prices Long'!$E:$E,'All Prices combined'!$G90)))),2)</f>
        <v>0</v>
      </c>
      <c r="V90" s="2">
        <f>ROUND(IF($B90="Annuity",SUMIFS('Annuity Prices'!Y:Y,'Annuity Prices'!$B:$B,$D90,'Annuity Prices'!$E:$E,$G90),IF($B90="RAB Short",SUMIFS('RAB Prices Short'!Y:Y,'RAB Prices Short'!$B:$B,'All Prices combined'!$D90,'RAB Prices Short'!$E:$E,'All Prices combined'!$G90),IF($B90="RAB Long",SUMIFS('RAB Prices Long'!Y:Y,'RAB Prices Long'!$B:$B,'All Prices combined'!$D90,'RAB Prices Long'!$E:$E,'All Prices combined'!$G90)))),2)</f>
        <v>0</v>
      </c>
      <c r="W90" s="2">
        <f>ROUND(IF($B90="Annuity",SUMIFS('Annuity Prices'!Z:Z,'Annuity Prices'!$B:$B,$D90,'Annuity Prices'!$E:$E,$G90),IF($B90="RAB Short",SUMIFS('RAB Prices Short'!Z:Z,'RAB Prices Short'!$B:$B,'All Prices combined'!$D90,'RAB Prices Short'!$E:$E,'All Prices combined'!$G90),IF($B90="RAB Long",SUMIFS('RAB Prices Long'!Z:Z,'RAB Prices Long'!$B:$B,'All Prices combined'!$D90,'RAB Prices Long'!$E:$E,'All Prices combined'!$G90)))),2)</f>
        <v>0</v>
      </c>
      <c r="X90" s="2">
        <f>ROUND(IF($B90="Annuity",SUMIFS('Annuity Prices'!AA:AA,'Annuity Prices'!$B:$B,$D90,'Annuity Prices'!$E:$E,$G90),IF($B90="RAB Short",SUMIFS('RAB Prices Short'!AA:AA,'RAB Prices Short'!$B:$B,'All Prices combined'!$D90,'RAB Prices Short'!$E:$E,'All Prices combined'!$G90),IF($B90="RAB Long",SUMIFS('RAB Prices Long'!AA:AA,'RAB Prices Long'!$B:$B,'All Prices combined'!$D90,'RAB Prices Long'!$E:$E,'All Prices combined'!$G90)))),2)</f>
        <v>0</v>
      </c>
      <c r="Y90" s="2">
        <f>ROUND(IF($B90="Annuity",SUMIFS('Annuity Prices'!AB:AB,'Annuity Prices'!$B:$B,$D90,'Annuity Prices'!$E:$E,$G90),IF($B90="RAB Short",SUMIFS('RAB Prices Short'!AB:AB,'RAB Prices Short'!$B:$B,'All Prices combined'!$D90,'RAB Prices Short'!$E:$E,'All Prices combined'!$G90),IF($B90="RAB Long",SUMIFS('RAB Prices Long'!AB:AB,'RAB Prices Long'!$B:$B,'All Prices combined'!$D90,'RAB Prices Long'!$E:$E,'All Prices combined'!$G90)))),2)</f>
        <v>0</v>
      </c>
      <c r="Z90" s="2">
        <f>ROUND(IF($B90="Annuity",SUMIFS('Annuity Prices'!AC:AC,'Annuity Prices'!$B:$B,$D90,'Annuity Prices'!$E:$E,$G90),IF($B90="RAB Short",SUMIFS('RAB Prices Short'!AC:AC,'RAB Prices Short'!$B:$B,'All Prices combined'!$D90,'RAB Prices Short'!$E:$E,'All Prices combined'!$G90),IF($B90="RAB Long",SUMIFS('RAB Prices Long'!AC:AC,'RAB Prices Long'!$B:$B,'All Prices combined'!$D90,'RAB Prices Long'!$E:$E,'All Prices combined'!$G90)))),2)</f>
        <v>0</v>
      </c>
      <c r="AA90" s="2">
        <f>ROUND(IF($B90="Annuity",SUMIFS('Annuity Prices'!AD:AD,'Annuity Prices'!$B:$B,$D90,'Annuity Prices'!$E:$E,$G90),IF($B90="RAB Short",SUMIFS('RAB Prices Short'!AD:AD,'RAB Prices Short'!$B:$B,'All Prices combined'!$D90,'RAB Prices Short'!$E:$E,'All Prices combined'!$G90),IF($B90="RAB Long",SUMIFS('RAB Prices Long'!AD:AD,'RAB Prices Long'!$B:$B,'All Prices combined'!$D90,'RAB Prices Long'!$E:$E,'All Prices combined'!$G90)))),2)</f>
        <v>0</v>
      </c>
      <c r="AB90" s="2">
        <f>ROUND(IF($B90="Annuity",SUMIFS('Annuity Prices'!AE:AE,'Annuity Prices'!$B:$B,$D90,'Annuity Prices'!$E:$E,$G90),IF($B90="RAB Short",SUMIFS('RAB Prices Short'!AE:AE,'RAB Prices Short'!$B:$B,'All Prices combined'!$D90,'RAB Prices Short'!$E:$E,'All Prices combined'!$G90),IF($B90="RAB Long",SUMIFS('RAB Prices Long'!AE:AE,'RAB Prices Long'!$B:$B,'All Prices combined'!$D90,'RAB Prices Long'!$E:$E,'All Prices combined'!$G90)))),2)</f>
        <v>0</v>
      </c>
      <c r="AC90" s="2">
        <f>ROUND(IF($B90="Annuity",SUMIFS('Annuity Prices'!AF:AF,'Annuity Prices'!$B:$B,$D90,'Annuity Prices'!$E:$E,$G90),IF($B90="RAB Short",SUMIFS('RAB Prices Short'!AF:AF,'RAB Prices Short'!$B:$B,'All Prices combined'!$D90,'RAB Prices Short'!$E:$E,'All Prices combined'!$G90),IF($B90="RAB Long",SUMIFS('RAB Prices Long'!AF:AF,'RAB Prices Long'!$B:$B,'All Prices combined'!$D90,'RAB Prices Long'!$E:$E,'All Prices combined'!$G90)))),2)</f>
        <v>0</v>
      </c>
      <c r="AD90" s="2">
        <f>ROUND(IF($B90="Annuity",SUMIFS('Annuity Prices'!AG:AG,'Annuity Prices'!$B:$B,$D90,'Annuity Prices'!$E:$E,$G90),IF($B90="RAB Short",SUMIFS('RAB Prices Short'!AG:AG,'RAB Prices Short'!$B:$B,'All Prices combined'!$D90,'RAB Prices Short'!$E:$E,'All Prices combined'!$G90),IF($B90="RAB Long",SUMIFS('RAB Prices Long'!AG:AG,'RAB Prices Long'!$B:$B,'All Prices combined'!$D90,'RAB Prices Long'!$E:$E,'All Prices combined'!$G90)))),2)</f>
        <v>0</v>
      </c>
      <c r="AE90" s="2">
        <f>ROUND(IF($B90="Annuity",SUMIFS('Annuity Prices'!AH:AH,'Annuity Prices'!$B:$B,$D90,'Annuity Prices'!$E:$E,$G90),IF($B90="RAB Short",SUMIFS('RAB Prices Short'!AH:AH,'RAB Prices Short'!$B:$B,'All Prices combined'!$D90,'RAB Prices Short'!$E:$E,'All Prices combined'!$G90),IF($B90="RAB Long",SUMIFS('RAB Prices Long'!AH:AH,'RAB Prices Long'!$B:$B,'All Prices combined'!$D90,'RAB Prices Long'!$E:$E,'All Prices combined'!$G90)))),2)</f>
        <v>0</v>
      </c>
      <c r="AF90" s="2">
        <f>ROUND(IF($B90="Annuity",SUMIFS('Annuity Prices'!AI:AI,'Annuity Prices'!$B:$B,$D90,'Annuity Prices'!$E:$E,$G90),IF($B90="RAB Short",SUMIFS('RAB Prices Short'!AI:AI,'RAB Prices Short'!$B:$B,'All Prices combined'!$D90,'RAB Prices Short'!$E:$E,'All Prices combined'!$G90),IF($B90="RAB Long",SUMIFS('RAB Prices Long'!AI:AI,'RAB Prices Long'!$B:$B,'All Prices combined'!$D90,'RAB Prices Long'!$E:$E,'All Prices combined'!$G90)))),2)</f>
        <v>0</v>
      </c>
      <c r="AG90" s="2">
        <f>ROUND(IF($B90="Annuity",SUMIFS('Annuity Prices'!AJ:AJ,'Annuity Prices'!$B:$B,$D90,'Annuity Prices'!$E:$E,$G90),IF($B90="RAB Short",SUMIFS('RAB Prices Short'!AJ:AJ,'RAB Prices Short'!$B:$B,'All Prices combined'!$D90,'RAB Prices Short'!$E:$E,'All Prices combined'!$G90),IF($B90="RAB Long",SUMIFS('RAB Prices Long'!AJ:AJ,'RAB Prices Long'!$B:$B,'All Prices combined'!$D90,'RAB Prices Long'!$E:$E,'All Prices combined'!$G90)))),2)</f>
        <v>0</v>
      </c>
      <c r="AH90" s="2">
        <f>ROUND(IF($B90="Annuity",SUMIFS('Annuity Prices'!AK:AK,'Annuity Prices'!$B:$B,$D90,'Annuity Prices'!$E:$E,$G90),IF($B90="RAB Short",SUMIFS('RAB Prices Short'!AK:AK,'RAB Prices Short'!$B:$B,'All Prices combined'!$D90,'RAB Prices Short'!$E:$E,'All Prices combined'!$G90),IF($B90="RAB Long",SUMIFS('RAB Prices Long'!AK:AK,'RAB Prices Long'!$B:$B,'All Prices combined'!$D90,'RAB Prices Long'!$E:$E,'All Prices combined'!$G90)))),2)</f>
        <v>0</v>
      </c>
      <c r="AI90" s="2">
        <f>ROUND(IF($B90="Annuity",SUMIFS('Annuity Prices'!AL:AL,'Annuity Prices'!$B:$B,$D90,'Annuity Prices'!$E:$E,$G90),IF($B90="RAB Short",SUMIFS('RAB Prices Short'!AL:AL,'RAB Prices Short'!$B:$B,'All Prices combined'!$D90,'RAB Prices Short'!$E:$E,'All Prices combined'!$G90),IF($B90="RAB Long",SUMIFS('RAB Prices Long'!AL:AL,'RAB Prices Long'!$B:$B,'All Prices combined'!$D90,'RAB Prices Long'!$E:$E,'All Prices combined'!$G90)))),2)</f>
        <v>0</v>
      </c>
      <c r="AJ90" s="2">
        <f>ROUND(IF($B90="Annuity",SUMIFS('Annuity Prices'!AM:AM,'Annuity Prices'!$B:$B,$D90,'Annuity Prices'!$E:$E,$G90),IF($B90="RAB Short",SUMIFS('RAB Prices Short'!AM:AM,'RAB Prices Short'!$B:$B,'All Prices combined'!$D90,'RAB Prices Short'!$E:$E,'All Prices combined'!$G90),IF($B90="RAB Long",SUMIFS('RAB Prices Long'!AM:AM,'RAB Prices Long'!$B:$B,'All Prices combined'!$D90,'RAB Prices Long'!$E:$E,'All Prices combined'!$G90)))),2)</f>
        <v>0</v>
      </c>
      <c r="AK90" s="2">
        <f>ROUND(IF($B90="Annuity",SUMIFS('Annuity Prices'!AN:AN,'Annuity Prices'!$B:$B,$D90,'Annuity Prices'!$E:$E,$G90),IF($B90="RAB Short",SUMIFS('RAB Prices Short'!AN:AN,'RAB Prices Short'!$B:$B,'All Prices combined'!$D90,'RAB Prices Short'!$E:$E,'All Prices combined'!$G90),IF($B90="RAB Long",SUMIFS('RAB Prices Long'!AN:AN,'RAB Prices Long'!$B:$B,'All Prices combined'!$D90,'RAB Prices Long'!$E:$E,'All Prices combined'!$G90)))),2)</f>
        <v>0</v>
      </c>
      <c r="AL90" s="2">
        <f>ROUND(IF($B90="Annuity",SUMIFS('Annuity Prices'!AO:AO,'Annuity Prices'!$B:$B,$D90,'Annuity Prices'!$E:$E,$G90),IF($B90="RAB Short",SUMIFS('RAB Prices Short'!AO:AO,'RAB Prices Short'!$B:$B,'All Prices combined'!$D90,'RAB Prices Short'!$E:$E,'All Prices combined'!$G90),IF($B90="RAB Long",SUMIFS('RAB Prices Long'!AO:AO,'RAB Prices Long'!$B:$B,'All Prices combined'!$D90,'RAB Prices Long'!$E:$E,'All Prices combined'!$G90)))),2)</f>
        <v>0</v>
      </c>
      <c r="AM90" s="2">
        <f>ROUND(IF($B90="Annuity",SUMIFS('Annuity Prices'!AP:AP,'Annuity Prices'!$B:$B,$D90,'Annuity Prices'!$E:$E,$G90),IF($B90="RAB Short",SUMIFS('RAB Prices Short'!AP:AP,'RAB Prices Short'!$B:$B,'All Prices combined'!$D90,'RAB Prices Short'!$E:$E,'All Prices combined'!$G90),IF($B90="RAB Long",SUMIFS('RAB Prices Long'!AP:AP,'RAB Prices Long'!$B:$B,'All Prices combined'!$D90,'RAB Prices Long'!$E:$E,'All Prices combined'!$G90)))),2)</f>
        <v>0</v>
      </c>
      <c r="AN90" s="2">
        <f>ROUND(IF($B90="Annuity",SUMIFS('Annuity Prices'!AQ:AQ,'Annuity Prices'!$B:$B,$D90,'Annuity Prices'!$E:$E,$G90),IF($B90="RAB Short",SUMIFS('RAB Prices Short'!AQ:AQ,'RAB Prices Short'!$B:$B,'All Prices combined'!$D90,'RAB Prices Short'!$E:$E,'All Prices combined'!$G90),IF($B90="RAB Long",SUMIFS('RAB Prices Long'!AQ:AQ,'RAB Prices Long'!$B:$B,'All Prices combined'!$D90,'RAB Prices Long'!$E:$E,'All Prices combined'!$G90)))),2)</f>
        <v>0</v>
      </c>
      <c r="AO90" s="2">
        <f>ROUND(IF($B90="Annuity",SUMIFS('Annuity Prices'!AR:AR,'Annuity Prices'!$B:$B,$D90,'Annuity Prices'!$E:$E,$G90),IF($B90="RAB Short",SUMIFS('RAB Prices Short'!AR:AR,'RAB Prices Short'!$B:$B,'All Prices combined'!$D90,'RAB Prices Short'!$E:$E,'All Prices combined'!$G90),IF($B90="RAB Long",SUMIFS('RAB Prices Long'!AR:AR,'RAB Prices Long'!$B:$B,'All Prices combined'!$D90,'RAB Prices Long'!$E:$E,'All Prices combined'!$G90)))),2)</f>
        <v>0</v>
      </c>
      <c r="AP90" s="2">
        <f>ROUND(IF($B90="Annuity",SUMIFS('Annuity Prices'!AS:AS,'Annuity Prices'!$B:$B,$D90,'Annuity Prices'!$E:$E,$G90),IF($B90="RAB Short",SUMIFS('RAB Prices Short'!AS:AS,'RAB Prices Short'!$B:$B,'All Prices combined'!$D90,'RAB Prices Short'!$E:$E,'All Prices combined'!$G90),IF($B90="RAB Long",SUMIFS('RAB Prices Long'!AS:AS,'RAB Prices Long'!$B:$B,'All Prices combined'!$D90,'RAB Prices Long'!$E:$E,'All Prices combined'!$G90)))),2)</f>
        <v>0</v>
      </c>
      <c r="AQ90" s="2">
        <f>ROUND(IF($B90="Annuity",SUMIFS('Annuity Prices'!AT:AT,'Annuity Prices'!$B:$B,$D90,'Annuity Prices'!$E:$E,$G90),IF($B90="RAB Short",SUMIFS('RAB Prices Short'!AT:AT,'RAB Prices Short'!$B:$B,'All Prices combined'!$D90,'RAB Prices Short'!$E:$E,'All Prices combined'!$G90),IF($B90="RAB Long",SUMIFS('RAB Prices Long'!AT:AT,'RAB Prices Long'!$B:$B,'All Prices combined'!$D90,'RAB Prices Long'!$E:$E,'All Prices combined'!$G90)))),2)</f>
        <v>0</v>
      </c>
      <c r="AR90" s="2">
        <f>ROUND(IF($B90="Annuity",SUMIFS('Annuity Prices'!AU:AU,'Annuity Prices'!$B:$B,$D90,'Annuity Prices'!$E:$E,$G90),IF($B90="RAB Short",SUMIFS('RAB Prices Short'!AU:AU,'RAB Prices Short'!$B:$B,'All Prices combined'!$D90,'RAB Prices Short'!$E:$E,'All Prices combined'!$G90),IF($B90="RAB Long",SUMIFS('RAB Prices Long'!AU:AU,'RAB Prices Long'!$B:$B,'All Prices combined'!$D90,'RAB Prices Long'!$E:$E,'All Prices combined'!$G90)))),2)</f>
        <v>0</v>
      </c>
      <c r="AS90" s="2">
        <f>ROUND(IF($B90="Annuity",SUMIFS('Annuity Prices'!AV:AV,'Annuity Prices'!$B:$B,$D90,'Annuity Prices'!$E:$E,$G90),IF($B90="RAB Short",SUMIFS('RAB Prices Short'!AV:AV,'RAB Prices Short'!$B:$B,'All Prices combined'!$D90,'RAB Prices Short'!$E:$E,'All Prices combined'!$G90),IF($B90="RAB Long",SUMIFS('RAB Prices Long'!AV:AV,'RAB Prices Long'!$B:$B,'All Prices combined'!$D90,'RAB Prices Long'!$E:$E,'All Prices combined'!$G90)))),2)</f>
        <v>0</v>
      </c>
      <c r="AT90" s="2">
        <f>ROUND(IF($B90="Annuity",SUMIFS('Annuity Prices'!AW:AW,'Annuity Prices'!$B:$B,$D90,'Annuity Prices'!$E:$E,$G90),IF($B90="RAB Short",SUMIFS('RAB Prices Short'!AW:AW,'RAB Prices Short'!$B:$B,'All Prices combined'!$D90,'RAB Prices Short'!$E:$E,'All Prices combined'!$G90),IF($B90="RAB Long",SUMIFS('RAB Prices Long'!AW:AW,'RAB Prices Long'!$B:$B,'All Prices combined'!$D90,'RAB Prices Long'!$E:$E,'All Prices combined'!$G90)))),2)</f>
        <v>0</v>
      </c>
      <c r="AU90" s="2">
        <f>ROUND(IF($B90="Annuity",SUMIFS('Annuity Prices'!AX:AX,'Annuity Prices'!$B:$B,$D90,'Annuity Prices'!$E:$E,$G90),IF($B90="RAB Short",SUMIFS('RAB Prices Short'!AX:AX,'RAB Prices Short'!$B:$B,'All Prices combined'!$D90,'RAB Prices Short'!$E:$E,'All Prices combined'!$G90),IF($B90="RAB Long",SUMIFS('RAB Prices Long'!AX:AX,'RAB Prices Long'!$B:$B,'All Prices combined'!$D90,'RAB Prices Long'!$E:$E,'All Prices combined'!$G90)))),2)</f>
        <v>0</v>
      </c>
      <c r="AV90" s="2">
        <f>ROUND(IF($B90="Annuity",SUMIFS('Annuity Prices'!AY:AY,'Annuity Prices'!$B:$B,$D90,'Annuity Prices'!$E:$E,$G90),IF($B90="RAB Short",SUMIFS('RAB Prices Short'!AY:AY,'RAB Prices Short'!$B:$B,'All Prices combined'!$D90,'RAB Prices Short'!$E:$E,'All Prices combined'!$G90),IF($B90="RAB Long",SUMIFS('RAB Prices Long'!AY:AY,'RAB Prices Long'!$B:$B,'All Prices combined'!$D90,'RAB Prices Long'!$E:$E,'All Prices combined'!$G90)))),2)</f>
        <v>0</v>
      </c>
      <c r="AW90" s="2">
        <f>ROUND(IF($B90="Annuity",SUMIFS('Annuity Prices'!AZ:AZ,'Annuity Prices'!$B:$B,$D90,'Annuity Prices'!$E:$E,$G90),IF($B90="RAB Short",SUMIFS('RAB Prices Short'!AZ:AZ,'RAB Prices Short'!$B:$B,'All Prices combined'!$D90,'RAB Prices Short'!$E:$E,'All Prices combined'!$G90),IF($B90="RAB Long",SUMIFS('RAB Prices Long'!AZ:AZ,'RAB Prices Long'!$B:$B,'All Prices combined'!$D90,'RAB Prices Long'!$E:$E,'All Prices combined'!$G90)))),2)</f>
        <v>0</v>
      </c>
      <c r="AX90" s="2">
        <f>ROUND(IF($B90="Annuity",SUMIFS('Annuity Prices'!BA:BA,'Annuity Prices'!$B:$B,$D90,'Annuity Prices'!$E:$E,$G90),IF($B90="RAB Short",SUMIFS('RAB Prices Short'!BA:BA,'RAB Prices Short'!$B:$B,'All Prices combined'!$D90,'RAB Prices Short'!$E:$E,'All Prices combined'!$G90),IF($B90="RAB Long",SUMIFS('RAB Prices Long'!BA:BA,'RAB Prices Long'!$B:$B,'All Prices combined'!$D90,'RAB Prices Long'!$E:$E,'All Prices combined'!$G90)))),2)</f>
        <v>0</v>
      </c>
      <c r="AY90" s="2">
        <f>ROUND(IF($B90="Annuity",SUMIFS('Annuity Prices'!BB:BB,'Annuity Prices'!$B:$B,$D90,'Annuity Prices'!$E:$E,$G90),IF($B90="RAB Short",SUMIFS('RAB Prices Short'!BB:BB,'RAB Prices Short'!$B:$B,'All Prices combined'!$D90,'RAB Prices Short'!$E:$E,'All Prices combined'!$G90),IF($B90="RAB Long",SUMIFS('RAB Prices Long'!BB:BB,'RAB Prices Long'!$B:$B,'All Prices combined'!$D90,'RAB Prices Long'!$E:$E,'All Prices combined'!$G90)))),2)</f>
        <v>0</v>
      </c>
      <c r="AZ90" s="2">
        <f>ROUND(IF($B90="Annuity",SUMIFS('Annuity Prices'!BC:BC,'Annuity Prices'!$B:$B,$D90,'Annuity Prices'!$E:$E,$G90),IF($B90="RAB Short",SUMIFS('RAB Prices Short'!BC:BC,'RAB Prices Short'!$B:$B,'All Prices combined'!$D90,'RAB Prices Short'!$E:$E,'All Prices combined'!$G90),IF($B90="RAB Long",SUMIFS('RAB Prices Long'!BC:BC,'RAB Prices Long'!$B:$B,'All Prices combined'!$D90,'RAB Prices Long'!$E:$E,'All Prices combined'!$G90)))),2)</f>
        <v>0</v>
      </c>
      <c r="BA90" s="2">
        <f>ROUND(IF($B90="Annuity",SUMIFS('Annuity Prices'!BD:BD,'Annuity Prices'!$B:$B,$D90,'Annuity Prices'!$E:$E,$G90),IF($B90="RAB Short",SUMIFS('RAB Prices Short'!BD:BD,'RAB Prices Short'!$B:$B,'All Prices combined'!$D90,'RAB Prices Short'!$E:$E,'All Prices combined'!$G90),IF($B90="RAB Long",SUMIFS('RAB Prices Long'!BD:BD,'RAB Prices Long'!$B:$B,'All Prices combined'!$D90,'RAB Prices Long'!$E:$E,'All Prices combined'!$G90)))),2)</f>
        <v>0</v>
      </c>
      <c r="BB90" s="2">
        <f>ROUND(IF($B90="Annuity",SUMIFS('Annuity Prices'!BE:BE,'Annuity Prices'!$B:$B,$D90,'Annuity Prices'!$E:$E,$G90),IF($B90="RAB Short",SUMIFS('RAB Prices Short'!BE:BE,'RAB Prices Short'!$B:$B,'All Prices combined'!$D90,'RAB Prices Short'!$E:$E,'All Prices combined'!$G90),IF($B90="RAB Long",SUMIFS('RAB Prices Long'!BE:BE,'RAB Prices Long'!$B:$B,'All Prices combined'!$D90,'RAB Prices Long'!$E:$E,'All Prices combined'!$G90)))),2)</f>
        <v>0</v>
      </c>
      <c r="BC90" s="2">
        <f>ROUND(IF($B90="Annuity",SUMIFS('Annuity Prices'!BF:BF,'Annuity Prices'!$B:$B,$D90,'Annuity Prices'!$E:$E,$G90),IF($B90="RAB Short",SUMIFS('RAB Prices Short'!BF:BF,'RAB Prices Short'!$B:$B,'All Prices combined'!$D90,'RAB Prices Short'!$E:$E,'All Prices combined'!$G90),IF($B90="RAB Long",SUMIFS('RAB Prices Long'!BF:BF,'RAB Prices Long'!$B:$B,'All Prices combined'!$D90,'RAB Prices Long'!$E:$E,'All Prices combined'!$G90)))),2)</f>
        <v>0</v>
      </c>
      <c r="BD90" s="2">
        <f>ROUND(IF($B90="Annuity",SUMIFS('Annuity Prices'!BG:BG,'Annuity Prices'!$B:$B,$D90,'Annuity Prices'!$E:$E,$G90),IF($B90="RAB Short",SUMIFS('RAB Prices Short'!BG:BG,'RAB Prices Short'!$B:$B,'All Prices combined'!$D90,'RAB Prices Short'!$E:$E,'All Prices combined'!$G90),IF($B90="RAB Long",SUMIFS('RAB Prices Long'!BG:BG,'RAB Prices Long'!$B:$B,'All Prices combined'!$D90,'RAB Prices Long'!$E:$E,'All Prices combined'!$G90)))),2)</f>
        <v>0</v>
      </c>
      <c r="BE90" s="2">
        <f>ROUND(IF($B90="Annuity",SUMIFS('Annuity Prices'!BH:BH,'Annuity Prices'!$B:$B,$D90,'Annuity Prices'!$E:$E,$G90),IF($B90="RAB Short",SUMIFS('RAB Prices Short'!BH:BH,'RAB Prices Short'!$B:$B,'All Prices combined'!$D90,'RAB Prices Short'!$E:$E,'All Prices combined'!$G90),IF($B90="RAB Long",SUMIFS('RAB Prices Long'!BH:BH,'RAB Prices Long'!$B:$B,'All Prices combined'!$D90,'RAB Prices Long'!$E:$E,'All Prices combined'!$G90)))),2)</f>
        <v>0</v>
      </c>
      <c r="BF90" s="2">
        <f>ROUND(IF($B90="Annuity",SUMIFS('Annuity Prices'!BI:BI,'Annuity Prices'!$B:$B,$D90,'Annuity Prices'!$E:$E,$G90),IF($B90="RAB Short",SUMIFS('RAB Prices Short'!BI:BI,'RAB Prices Short'!$B:$B,'All Prices combined'!$D90,'RAB Prices Short'!$E:$E,'All Prices combined'!$G90),IF($B90="RAB Long",SUMIFS('RAB Prices Long'!BI:BI,'RAB Prices Long'!$B:$B,'All Prices combined'!$D90,'RAB Prices Long'!$E:$E,'All Prices combined'!$G90)))),2)</f>
        <v>0</v>
      </c>
      <c r="BG90" s="2">
        <f>ROUND(IF($B90="Annuity",SUMIFS('Annuity Prices'!BJ:BJ,'Annuity Prices'!$B:$B,$D90,'Annuity Prices'!$E:$E,$G90),IF($B90="RAB Short",SUMIFS('RAB Prices Short'!BJ:BJ,'RAB Prices Short'!$B:$B,'All Prices combined'!$D90,'RAB Prices Short'!$E:$E,'All Prices combined'!$G90),IF($B90="RAB Long",SUMIFS('RAB Prices Long'!BJ:BJ,'RAB Prices Long'!$B:$B,'All Prices combined'!$D90,'RAB Prices Long'!$E:$E,'All Prices combined'!$G90)))),2)</f>
        <v>0</v>
      </c>
      <c r="BH90" s="2">
        <f>ROUND(IF($B90="Annuity",SUMIFS('Annuity Prices'!BK:BK,'Annuity Prices'!$B:$B,$D90,'Annuity Prices'!$E:$E,$G90),IF($B90="RAB Short",SUMIFS('RAB Prices Short'!BK:BK,'RAB Prices Short'!$B:$B,'All Prices combined'!$D90,'RAB Prices Short'!$E:$E,'All Prices combined'!$G90),IF($B90="RAB Long",SUMIFS('RAB Prices Long'!BK:BK,'RAB Prices Long'!$B:$B,'All Prices combined'!$D90,'RAB Prices Long'!$E:$E,'All Prices combined'!$G90)))),2)</f>
        <v>0</v>
      </c>
      <c r="BI90" s="2">
        <f>ROUND(IF($B90="Annuity",SUMIFS('Annuity Prices'!BL:BL,'Annuity Prices'!$B:$B,$D90,'Annuity Prices'!$E:$E,$G90),IF($B90="RAB Short",SUMIFS('RAB Prices Short'!BL:BL,'RAB Prices Short'!$B:$B,'All Prices combined'!$D90,'RAB Prices Short'!$E:$E,'All Prices combined'!$G90),IF($B90="RAB Long",SUMIFS('RAB Prices Long'!BL:BL,'RAB Prices Long'!$B:$B,'All Prices combined'!$D90,'RAB Prices Long'!$E:$E,'All Prices combined'!$G90)))),2)</f>
        <v>0</v>
      </c>
      <c r="BJ90" s="2">
        <f>ROUND(IF($B90="Annuity",SUMIFS('Annuity Prices'!BM:BM,'Annuity Prices'!$B:$B,$D90,'Annuity Prices'!$E:$E,$G90),IF($B90="RAB Short",SUMIFS('RAB Prices Short'!BM:BM,'RAB Prices Short'!$B:$B,'All Prices combined'!$D90,'RAB Prices Short'!$E:$E,'All Prices combined'!$G90),IF($B90="RAB Long",SUMIFS('RAB Prices Long'!BM:BM,'RAB Prices Long'!$B:$B,'All Prices combined'!$D90,'RAB Prices Long'!$E:$E,'All Prices combined'!$G90)))),2)</f>
        <v>0</v>
      </c>
      <c r="BK90" s="2">
        <f>ROUND(IF($B90="Annuity",SUMIFS('Annuity Prices'!BN:BN,'Annuity Prices'!$B:$B,$D90,'Annuity Prices'!$E:$E,$G90),IF($B90="RAB Short",SUMIFS('RAB Prices Short'!BN:BN,'RAB Prices Short'!$B:$B,'All Prices combined'!$D90,'RAB Prices Short'!$E:$E,'All Prices combined'!$G90),IF($B90="RAB Long",SUMIFS('RAB Prices Long'!BN:BN,'RAB Prices Long'!$B:$B,'All Prices combined'!$D90,'RAB Prices Long'!$E:$E,'All Prices combined'!$G90)))),2)</f>
        <v>0</v>
      </c>
      <c r="BL90" s="2">
        <f>ROUND(IF($B90="Annuity",SUMIFS('Annuity Prices'!BO:BO,'Annuity Prices'!$B:$B,$D90,'Annuity Prices'!$E:$E,$G90),IF($B90="RAB Short",SUMIFS('RAB Prices Short'!BO:BO,'RAB Prices Short'!$B:$B,'All Prices combined'!$D90,'RAB Prices Short'!$E:$E,'All Prices combined'!$G90),IF($B90="RAB Long",SUMIFS('RAB Prices Long'!BO:BO,'RAB Prices Long'!$B:$B,'All Prices combined'!$D90,'RAB Prices Long'!$E:$E,'All Prices combined'!$G90)))),2)</f>
        <v>0</v>
      </c>
      <c r="BM90" s="2">
        <f>ROUND(IF($B90="Annuity",SUMIFS('Annuity Prices'!BP:BP,'Annuity Prices'!$B:$B,$D90,'Annuity Prices'!$E:$E,$G90),IF($B90="RAB Short",SUMIFS('RAB Prices Short'!BP:BP,'RAB Prices Short'!$B:$B,'All Prices combined'!$D90,'RAB Prices Short'!$E:$E,'All Prices combined'!$G90),IF($B90="RAB Long",SUMIFS('RAB Prices Long'!BP:BP,'RAB Prices Long'!$B:$B,'All Prices combined'!$D90,'RAB Prices Long'!$E:$E,'All Prices combined'!$G90)))),2)</f>
        <v>0</v>
      </c>
      <c r="BN90" s="2">
        <f>ROUND(IF($B90="Annuity",SUMIFS('Annuity Prices'!BQ:BQ,'Annuity Prices'!$B:$B,$D90,'Annuity Prices'!$E:$E,$G90),IF($B90="RAB Short",SUMIFS('RAB Prices Short'!BQ:BQ,'RAB Prices Short'!$B:$B,'All Prices combined'!$D90,'RAB Prices Short'!$E:$E,'All Prices combined'!$G90),IF($B90="RAB Long",SUMIFS('RAB Prices Long'!BQ:BQ,'RAB Prices Long'!$B:$B,'All Prices combined'!$D90,'RAB Prices Long'!$E:$E,'All Prices combined'!$G90)))),2)</f>
        <v>0</v>
      </c>
      <c r="BO90" s="2">
        <f>ROUND(IF($B90="Annuity",SUMIFS('Annuity Prices'!BR:BR,'Annuity Prices'!$B:$B,$D90,'Annuity Prices'!$E:$E,$G90),IF($B90="RAB Short",SUMIFS('RAB Prices Short'!BR:BR,'RAB Prices Short'!$B:$B,'All Prices combined'!$D90,'RAB Prices Short'!$E:$E,'All Prices combined'!$G90),IF($B90="RAB Long",SUMIFS('RAB Prices Long'!BR:BR,'RAB Prices Long'!$B:$B,'All Prices combined'!$D90,'RAB Prices Long'!$E:$E,'All Prices combined'!$G90)))),2)</f>
        <v>0</v>
      </c>
      <c r="BP90" s="2">
        <f>ROUND(IF($B90="Annuity",SUMIFS('Annuity Prices'!BS:BS,'Annuity Prices'!$B:$B,$D90,'Annuity Prices'!$E:$E,$G90),IF($B90="RAB Short",SUMIFS('RAB Prices Short'!BS:BS,'RAB Prices Short'!$B:$B,'All Prices combined'!$D90,'RAB Prices Short'!$E:$E,'All Prices combined'!$G90),IF($B90="RAB Long",SUMIFS('RAB Prices Long'!BS:BS,'RAB Prices Long'!$B:$B,'All Prices combined'!$D90,'RAB Prices Long'!$E:$E,'All Prices combined'!$G90)))),2)</f>
        <v>0</v>
      </c>
      <c r="BQ90" s="2">
        <f>ROUND(IF($B90="Annuity",SUMIFS('Annuity Prices'!BT:BT,'Annuity Prices'!$B:$B,$D90,'Annuity Prices'!$E:$E,$G90),IF($B90="RAB Short",SUMIFS('RAB Prices Short'!BT:BT,'RAB Prices Short'!$B:$B,'All Prices combined'!$D90,'RAB Prices Short'!$E:$E,'All Prices combined'!$G90),IF($B90="RAB Long",SUMIFS('RAB Prices Long'!BT:BT,'RAB Prices Long'!$B:$B,'All Prices combined'!$D90,'RAB Prices Long'!$E:$E,'All Prices combined'!$G90)))),2)</f>
        <v>0</v>
      </c>
      <c r="BR90" s="2">
        <f>ROUND(IF($B90="Annuity",SUMIFS('Annuity Prices'!BU:BU,'Annuity Prices'!$B:$B,$D90,'Annuity Prices'!$E:$E,$G90),IF($B90="RAB Short",SUMIFS('RAB Prices Short'!BU:BU,'RAB Prices Short'!$B:$B,'All Prices combined'!$D90,'RAB Prices Short'!$E:$E,'All Prices combined'!$G90),IF($B90="RAB Long",SUMIFS('RAB Prices Long'!BU:BU,'RAB Prices Long'!$B:$B,'All Prices combined'!$D90,'RAB Prices Long'!$E:$E,'All Prices combined'!$G90)))),2)</f>
        <v>0</v>
      </c>
      <c r="BS90" s="2">
        <f>ROUND(IF($B90="Annuity",SUMIFS('Annuity Prices'!BV:BV,'Annuity Prices'!$B:$B,$D90,'Annuity Prices'!$E:$E,$G90),IF($B90="RAB Short",SUMIFS('RAB Prices Short'!BV:BV,'RAB Prices Short'!$B:$B,'All Prices combined'!$D90,'RAB Prices Short'!$E:$E,'All Prices combined'!$G90),IF($B90="RAB Long",SUMIFS('RAB Prices Long'!BV:BV,'RAB Prices Long'!$B:$B,'All Prices combined'!$D90,'RAB Prices Long'!$E:$E,'All Prices combined'!$G90)))),2)</f>
        <v>0</v>
      </c>
      <c r="BT90" s="2">
        <f>ROUND(IF($B90="Annuity",SUMIFS('Annuity Prices'!BW:BW,'Annuity Prices'!$B:$B,$D90,'Annuity Prices'!$E:$E,$G90),IF($B90="RAB Short",SUMIFS('RAB Prices Short'!BW:BW,'RAB Prices Short'!$B:$B,'All Prices combined'!$D90,'RAB Prices Short'!$E:$E,'All Prices combined'!$G90),IF($B90="RAB Long",SUMIFS('RAB Prices Long'!BW:BW,'RAB Prices Long'!$B:$B,'All Prices combined'!$D90,'RAB Prices Long'!$E:$E,'All Prices combined'!$G90)))),2)</f>
        <v>0</v>
      </c>
      <c r="BU90" s="2">
        <f>ROUND(IF($B90="Annuity",SUMIFS('Annuity Prices'!BX:BX,'Annuity Prices'!$B:$B,$D90,'Annuity Prices'!$E:$E,$G90),IF($B90="RAB Short",SUMIFS('RAB Prices Short'!BX:BX,'RAB Prices Short'!$B:$B,'All Prices combined'!$D90,'RAB Prices Short'!$E:$E,'All Prices combined'!$G90),IF($B90="RAB Long",SUMIFS('RAB Prices Long'!BX:BX,'RAB Prices Long'!$B:$B,'All Prices combined'!$D90,'RAB Prices Long'!$E:$E,'All Prices combined'!$G90)))),2)</f>
        <v>0</v>
      </c>
    </row>
    <row r="91" spans="2:73" x14ac:dyDescent="0.25">
      <c r="B91" t="s">
        <v>37</v>
      </c>
      <c r="C91" s="1">
        <v>17</v>
      </c>
      <c r="D91" s="1" t="s">
        <v>179</v>
      </c>
      <c r="E91" s="1" t="s">
        <v>178</v>
      </c>
      <c r="F91" s="1">
        <v>17</v>
      </c>
      <c r="G91" s="1" t="s">
        <v>38</v>
      </c>
      <c r="H91" s="1" t="s">
        <v>128</v>
      </c>
      <c r="I91" s="2">
        <f>ROUND(IF($B91="Annuity",SUMIFS('Annuity Prices'!L:L,'Annuity Prices'!$B:$B,$D91,'Annuity Prices'!$E:$E,$G91),IF($B91="RAB Short",SUMIFS('RAB Prices Short'!L:L,'RAB Prices Short'!$B:$B,'All Prices combined'!$D91,'RAB Prices Short'!$E:$E,'All Prices combined'!$G91),IF($B91="RAB Long",SUMIFS('RAB Prices Long'!L:L,'RAB Prices Long'!$B:$B,'All Prices combined'!$D91,'RAB Prices Long'!$E:$E,'All Prices combined'!$G91)))),2)</f>
        <v>21.31</v>
      </c>
      <c r="J91" s="2">
        <f>ROUND(IF($B91="Annuity",SUMIFS('Annuity Prices'!M:M,'Annuity Prices'!$B:$B,$D91,'Annuity Prices'!$E:$E,$G91),IF($B91="RAB Short",SUMIFS('RAB Prices Short'!M:M,'RAB Prices Short'!$B:$B,'All Prices combined'!$D91,'RAB Prices Short'!$E:$E,'All Prices combined'!$G91),IF($B91="RAB Long",SUMIFS('RAB Prices Long'!M:M,'RAB Prices Long'!$B:$B,'All Prices combined'!$D91,'RAB Prices Long'!$E:$E,'All Prices combined'!$G91)))),2)</f>
        <v>21.92</v>
      </c>
      <c r="K91" s="2">
        <f>ROUND(IF($B91="Annuity",SUMIFS('Annuity Prices'!N:N,'Annuity Prices'!$B:$B,$D91,'Annuity Prices'!$E:$E,$G91),IF($B91="RAB Short",SUMIFS('RAB Prices Short'!N:N,'RAB Prices Short'!$B:$B,'All Prices combined'!$D91,'RAB Prices Short'!$E:$E,'All Prices combined'!$G91),IF($B91="RAB Long",SUMIFS('RAB Prices Long'!N:N,'RAB Prices Long'!$B:$B,'All Prices combined'!$D91,'RAB Prices Long'!$E:$E,'All Prices combined'!$G91)))),2)</f>
        <v>22.55</v>
      </c>
      <c r="L91" s="2">
        <f>ROUND(IF($B91="Annuity",SUMIFS('Annuity Prices'!O:O,'Annuity Prices'!$B:$B,$D91,'Annuity Prices'!$E:$E,$G91),IF($B91="RAB Short",SUMIFS('RAB Prices Short'!O:O,'RAB Prices Short'!$B:$B,'All Prices combined'!$D91,'RAB Prices Short'!$E:$E,'All Prices combined'!$G91),IF($B91="RAB Long",SUMIFS('RAB Prices Long'!O:O,'RAB Prices Long'!$B:$B,'All Prices combined'!$D91,'RAB Prices Long'!$E:$E,'All Prices combined'!$G91)))),2)</f>
        <v>23.2</v>
      </c>
      <c r="M91" s="2">
        <f>ROUND(IF($B91="Annuity",SUMIFS('Annuity Prices'!P:P,'Annuity Prices'!$B:$B,$D91,'Annuity Prices'!$E:$E,$G91),IF($B91="RAB Short",SUMIFS('RAB Prices Short'!P:P,'RAB Prices Short'!$B:$B,'All Prices combined'!$D91,'RAB Prices Short'!$E:$E,'All Prices combined'!$G91),IF($B91="RAB Long",SUMIFS('RAB Prices Long'!P:P,'RAB Prices Long'!$B:$B,'All Prices combined'!$D91,'RAB Prices Long'!$E:$E,'All Prices combined'!$G91)))),2)</f>
        <v>23.03</v>
      </c>
      <c r="N91" s="2">
        <f>ROUND(IF($B91="Annuity",SUMIFS('Annuity Prices'!Q:Q,'Annuity Prices'!$B:$B,$D91,'Annuity Prices'!$E:$E,$G91),IF($B91="RAB Short",SUMIFS('RAB Prices Short'!Q:Q,'RAB Prices Short'!$B:$B,'All Prices combined'!$D91,'RAB Prices Short'!$E:$E,'All Prices combined'!$G91),IF($B91="RAB Long",SUMIFS('RAB Prices Long'!Q:Q,'RAB Prices Long'!$B:$B,'All Prices combined'!$D91,'RAB Prices Long'!$E:$E,'All Prices combined'!$G91)))),2)</f>
        <v>23.61</v>
      </c>
      <c r="O91" s="2">
        <f>ROUND(IF($B91="Annuity",SUMIFS('Annuity Prices'!R:R,'Annuity Prices'!$B:$B,$D91,'Annuity Prices'!$E:$E,$G91),IF($B91="RAB Short",SUMIFS('RAB Prices Short'!R:R,'RAB Prices Short'!$B:$B,'All Prices combined'!$D91,'RAB Prices Short'!$E:$E,'All Prices combined'!$G91),IF($B91="RAB Long",SUMIFS('RAB Prices Long'!R:R,'RAB Prices Long'!$B:$B,'All Prices combined'!$D91,'RAB Prices Long'!$E:$E,'All Prices combined'!$G91)))),2)</f>
        <v>24.2</v>
      </c>
      <c r="P91" s="2">
        <f>ROUND(IF($B91="Annuity",SUMIFS('Annuity Prices'!S:S,'Annuity Prices'!$B:$B,$D91,'Annuity Prices'!$E:$E,$G91),IF($B91="RAB Short",SUMIFS('RAB Prices Short'!S:S,'RAB Prices Short'!$B:$B,'All Prices combined'!$D91,'RAB Prices Short'!$E:$E,'All Prices combined'!$G91),IF($B91="RAB Long",SUMIFS('RAB Prices Long'!S:S,'RAB Prices Long'!$B:$B,'All Prices combined'!$D91,'RAB Prices Long'!$E:$E,'All Prices combined'!$G91)))),2)</f>
        <v>24.8</v>
      </c>
      <c r="Q91" s="2">
        <f>ROUND(IF($B91="Annuity",SUMIFS('Annuity Prices'!T:T,'Annuity Prices'!$B:$B,$D91,'Annuity Prices'!$E:$E,$G91),IF($B91="RAB Short",SUMIFS('RAB Prices Short'!T:T,'RAB Prices Short'!$B:$B,'All Prices combined'!$D91,'RAB Prices Short'!$E:$E,'All Prices combined'!$G91),IF($B91="RAB Long",SUMIFS('RAB Prices Long'!T:T,'RAB Prices Long'!$B:$B,'All Prices combined'!$D91,'RAB Prices Long'!$E:$E,'All Prices combined'!$G91)))),2)</f>
        <v>25.42</v>
      </c>
      <c r="R91" s="2">
        <f>ROUND(IF($B91="Annuity",SUMIFS('Annuity Prices'!U:U,'Annuity Prices'!$B:$B,$D91,'Annuity Prices'!$E:$E,$G91),IF($B91="RAB Short",SUMIFS('RAB Prices Short'!U:U,'RAB Prices Short'!$B:$B,'All Prices combined'!$D91,'RAB Prices Short'!$E:$E,'All Prices combined'!$G91),IF($B91="RAB Long",SUMIFS('RAB Prices Long'!U:U,'RAB Prices Long'!$B:$B,'All Prices combined'!$D91,'RAB Prices Long'!$E:$E,'All Prices combined'!$G91)))),2)</f>
        <v>26.06</v>
      </c>
      <c r="S91" s="2">
        <f>ROUND(IF($B91="Annuity",SUMIFS('Annuity Prices'!V:V,'Annuity Prices'!$B:$B,$D91,'Annuity Prices'!$E:$E,$G91),IF($B91="RAB Short",SUMIFS('RAB Prices Short'!V:V,'RAB Prices Short'!$B:$B,'All Prices combined'!$D91,'RAB Prices Short'!$E:$E,'All Prices combined'!$G91),IF($B91="RAB Long",SUMIFS('RAB Prices Long'!V:V,'RAB Prices Long'!$B:$B,'All Prices combined'!$D91,'RAB Prices Long'!$E:$E,'All Prices combined'!$G91)))),2)</f>
        <v>26.71</v>
      </c>
      <c r="T91" s="2">
        <f>ROUND(IF($B91="Annuity",SUMIFS('Annuity Prices'!W:W,'Annuity Prices'!$B:$B,$D91,'Annuity Prices'!$E:$E,$G91),IF($B91="RAB Short",SUMIFS('RAB Prices Short'!W:W,'RAB Prices Short'!$B:$B,'All Prices combined'!$D91,'RAB Prices Short'!$E:$E,'All Prices combined'!$G91),IF($B91="RAB Long",SUMIFS('RAB Prices Long'!W:W,'RAB Prices Long'!$B:$B,'All Prices combined'!$D91,'RAB Prices Long'!$E:$E,'All Prices combined'!$G91)))),2)</f>
        <v>27.38</v>
      </c>
      <c r="U91" s="2">
        <f>ROUND(IF($B91="Annuity",SUMIFS('Annuity Prices'!X:X,'Annuity Prices'!$B:$B,$D91,'Annuity Prices'!$E:$E,$G91),IF($B91="RAB Short",SUMIFS('RAB Prices Short'!X:X,'RAB Prices Short'!$B:$B,'All Prices combined'!$D91,'RAB Prices Short'!$E:$E,'All Prices combined'!$G91),IF($B91="RAB Long",SUMIFS('RAB Prices Long'!X:X,'RAB Prices Long'!$B:$B,'All Prices combined'!$D91,'RAB Prices Long'!$E:$E,'All Prices combined'!$G91)))),2)</f>
        <v>28.06</v>
      </c>
      <c r="V91" s="2">
        <f>ROUND(IF($B91="Annuity",SUMIFS('Annuity Prices'!Y:Y,'Annuity Prices'!$B:$B,$D91,'Annuity Prices'!$E:$E,$G91),IF($B91="RAB Short",SUMIFS('RAB Prices Short'!Y:Y,'RAB Prices Short'!$B:$B,'All Prices combined'!$D91,'RAB Prices Short'!$E:$E,'All Prices combined'!$G91),IF($B91="RAB Long",SUMIFS('RAB Prices Long'!Y:Y,'RAB Prices Long'!$B:$B,'All Prices combined'!$D91,'RAB Prices Long'!$E:$E,'All Prices combined'!$G91)))),2)</f>
        <v>28.76</v>
      </c>
      <c r="W91" s="2">
        <f>ROUND(IF($B91="Annuity",SUMIFS('Annuity Prices'!Z:Z,'Annuity Prices'!$B:$B,$D91,'Annuity Prices'!$E:$E,$G91),IF($B91="RAB Short",SUMIFS('RAB Prices Short'!Z:Z,'RAB Prices Short'!$B:$B,'All Prices combined'!$D91,'RAB Prices Short'!$E:$E,'All Prices combined'!$G91),IF($B91="RAB Long",SUMIFS('RAB Prices Long'!Z:Z,'RAB Prices Long'!$B:$B,'All Prices combined'!$D91,'RAB Prices Long'!$E:$E,'All Prices combined'!$G91)))),2)</f>
        <v>29.48</v>
      </c>
      <c r="X91" s="2">
        <f>ROUND(IF($B91="Annuity",SUMIFS('Annuity Prices'!AA:AA,'Annuity Prices'!$B:$B,$D91,'Annuity Prices'!$E:$E,$G91),IF($B91="RAB Short",SUMIFS('RAB Prices Short'!AA:AA,'RAB Prices Short'!$B:$B,'All Prices combined'!$D91,'RAB Prices Short'!$E:$E,'All Prices combined'!$G91),IF($B91="RAB Long",SUMIFS('RAB Prices Long'!AA:AA,'RAB Prices Long'!$B:$B,'All Prices combined'!$D91,'RAB Prices Long'!$E:$E,'All Prices combined'!$G91)))),2)</f>
        <v>30.22</v>
      </c>
      <c r="Y91" s="2">
        <f>ROUND(IF($B91="Annuity",SUMIFS('Annuity Prices'!AB:AB,'Annuity Prices'!$B:$B,$D91,'Annuity Prices'!$E:$E,$G91),IF($B91="RAB Short",SUMIFS('RAB Prices Short'!AB:AB,'RAB Prices Short'!$B:$B,'All Prices combined'!$D91,'RAB Prices Short'!$E:$E,'All Prices combined'!$G91),IF($B91="RAB Long",SUMIFS('RAB Prices Long'!AB:AB,'RAB Prices Long'!$B:$B,'All Prices combined'!$D91,'RAB Prices Long'!$E:$E,'All Prices combined'!$G91)))),2)</f>
        <v>30.97</v>
      </c>
      <c r="Z91" s="2">
        <f>ROUND(IF($B91="Annuity",SUMIFS('Annuity Prices'!AC:AC,'Annuity Prices'!$B:$B,$D91,'Annuity Prices'!$E:$E,$G91),IF($B91="RAB Short",SUMIFS('RAB Prices Short'!AC:AC,'RAB Prices Short'!$B:$B,'All Prices combined'!$D91,'RAB Prices Short'!$E:$E,'All Prices combined'!$G91),IF($B91="RAB Long",SUMIFS('RAB Prices Long'!AC:AC,'RAB Prices Long'!$B:$B,'All Prices combined'!$D91,'RAB Prices Long'!$E:$E,'All Prices combined'!$G91)))),2)</f>
        <v>31.75</v>
      </c>
      <c r="AA91" s="2">
        <f>ROUND(IF($B91="Annuity",SUMIFS('Annuity Prices'!AD:AD,'Annuity Prices'!$B:$B,$D91,'Annuity Prices'!$E:$E,$G91),IF($B91="RAB Short",SUMIFS('RAB Prices Short'!AD:AD,'RAB Prices Short'!$B:$B,'All Prices combined'!$D91,'RAB Prices Short'!$E:$E,'All Prices combined'!$G91),IF($B91="RAB Long",SUMIFS('RAB Prices Long'!AD:AD,'RAB Prices Long'!$B:$B,'All Prices combined'!$D91,'RAB Prices Long'!$E:$E,'All Prices combined'!$G91)))),2)</f>
        <v>32.54</v>
      </c>
      <c r="AB91" s="2">
        <f>ROUND(IF($B91="Annuity",SUMIFS('Annuity Prices'!AE:AE,'Annuity Prices'!$B:$B,$D91,'Annuity Prices'!$E:$E,$G91),IF($B91="RAB Short",SUMIFS('RAB Prices Short'!AE:AE,'RAB Prices Short'!$B:$B,'All Prices combined'!$D91,'RAB Prices Short'!$E:$E,'All Prices combined'!$G91),IF($B91="RAB Long",SUMIFS('RAB Prices Long'!AE:AE,'RAB Prices Long'!$B:$B,'All Prices combined'!$D91,'RAB Prices Long'!$E:$E,'All Prices combined'!$G91)))),2)</f>
        <v>33.35</v>
      </c>
      <c r="AC91" s="2">
        <f>ROUND(IF($B91="Annuity",SUMIFS('Annuity Prices'!AF:AF,'Annuity Prices'!$B:$B,$D91,'Annuity Prices'!$E:$E,$G91),IF($B91="RAB Short",SUMIFS('RAB Prices Short'!AF:AF,'RAB Prices Short'!$B:$B,'All Prices combined'!$D91,'RAB Prices Short'!$E:$E,'All Prices combined'!$G91),IF($B91="RAB Long",SUMIFS('RAB Prices Long'!AF:AF,'RAB Prices Long'!$B:$B,'All Prices combined'!$D91,'RAB Prices Long'!$E:$E,'All Prices combined'!$G91)))),2)</f>
        <v>34.19</v>
      </c>
      <c r="AD91" s="2">
        <f>ROUND(IF($B91="Annuity",SUMIFS('Annuity Prices'!AG:AG,'Annuity Prices'!$B:$B,$D91,'Annuity Prices'!$E:$E,$G91),IF($B91="RAB Short",SUMIFS('RAB Prices Short'!AG:AG,'RAB Prices Short'!$B:$B,'All Prices combined'!$D91,'RAB Prices Short'!$E:$E,'All Prices combined'!$G91),IF($B91="RAB Long",SUMIFS('RAB Prices Long'!AG:AG,'RAB Prices Long'!$B:$B,'All Prices combined'!$D91,'RAB Prices Long'!$E:$E,'All Prices combined'!$G91)))),2)</f>
        <v>35.04</v>
      </c>
      <c r="AE91" s="2">
        <f>ROUND(IF($B91="Annuity",SUMIFS('Annuity Prices'!AH:AH,'Annuity Prices'!$B:$B,$D91,'Annuity Prices'!$E:$E,$G91),IF($B91="RAB Short",SUMIFS('RAB Prices Short'!AH:AH,'RAB Prices Short'!$B:$B,'All Prices combined'!$D91,'RAB Prices Short'!$E:$E,'All Prices combined'!$G91),IF($B91="RAB Long",SUMIFS('RAB Prices Long'!AH:AH,'RAB Prices Long'!$B:$B,'All Prices combined'!$D91,'RAB Prices Long'!$E:$E,'All Prices combined'!$G91)))),2)</f>
        <v>35.92</v>
      </c>
      <c r="AF91" s="2">
        <f>ROUND(IF($B91="Annuity",SUMIFS('Annuity Prices'!AI:AI,'Annuity Prices'!$B:$B,$D91,'Annuity Prices'!$E:$E,$G91),IF($B91="RAB Short",SUMIFS('RAB Prices Short'!AI:AI,'RAB Prices Short'!$B:$B,'All Prices combined'!$D91,'RAB Prices Short'!$E:$E,'All Prices combined'!$G91),IF($B91="RAB Long",SUMIFS('RAB Prices Long'!AI:AI,'RAB Prices Long'!$B:$B,'All Prices combined'!$D91,'RAB Prices Long'!$E:$E,'All Prices combined'!$G91)))),2)</f>
        <v>36.81</v>
      </c>
      <c r="AG91" s="2">
        <f>ROUND(IF($B91="Annuity",SUMIFS('Annuity Prices'!AJ:AJ,'Annuity Prices'!$B:$B,$D91,'Annuity Prices'!$E:$E,$G91),IF($B91="RAB Short",SUMIFS('RAB Prices Short'!AJ:AJ,'RAB Prices Short'!$B:$B,'All Prices combined'!$D91,'RAB Prices Short'!$E:$E,'All Prices combined'!$G91),IF($B91="RAB Long",SUMIFS('RAB Prices Long'!AJ:AJ,'RAB Prices Long'!$B:$B,'All Prices combined'!$D91,'RAB Prices Long'!$E:$E,'All Prices combined'!$G91)))),2)</f>
        <v>37.729999999999997</v>
      </c>
      <c r="AH91" s="2">
        <f>ROUND(IF($B91="Annuity",SUMIFS('Annuity Prices'!AK:AK,'Annuity Prices'!$B:$B,$D91,'Annuity Prices'!$E:$E,$G91),IF($B91="RAB Short",SUMIFS('RAB Prices Short'!AK:AK,'RAB Prices Short'!$B:$B,'All Prices combined'!$D91,'RAB Prices Short'!$E:$E,'All Prices combined'!$G91),IF($B91="RAB Long",SUMIFS('RAB Prices Long'!AK:AK,'RAB Prices Long'!$B:$B,'All Prices combined'!$D91,'RAB Prices Long'!$E:$E,'All Prices combined'!$G91)))),2)</f>
        <v>38.68</v>
      </c>
      <c r="AI91" s="2">
        <f>ROUND(IF($B91="Annuity",SUMIFS('Annuity Prices'!AL:AL,'Annuity Prices'!$B:$B,$D91,'Annuity Prices'!$E:$E,$G91),IF($B91="RAB Short",SUMIFS('RAB Prices Short'!AL:AL,'RAB Prices Short'!$B:$B,'All Prices combined'!$D91,'RAB Prices Short'!$E:$E,'All Prices combined'!$G91),IF($B91="RAB Long",SUMIFS('RAB Prices Long'!AL:AL,'RAB Prices Long'!$B:$B,'All Prices combined'!$D91,'RAB Prices Long'!$E:$E,'All Prices combined'!$G91)))),2)</f>
        <v>39.65</v>
      </c>
      <c r="AJ91" s="2">
        <f>ROUND(IF($B91="Annuity",SUMIFS('Annuity Prices'!AM:AM,'Annuity Prices'!$B:$B,$D91,'Annuity Prices'!$E:$E,$G91),IF($B91="RAB Short",SUMIFS('RAB Prices Short'!AM:AM,'RAB Prices Short'!$B:$B,'All Prices combined'!$D91,'RAB Prices Short'!$E:$E,'All Prices combined'!$G91),IF($B91="RAB Long",SUMIFS('RAB Prices Long'!AM:AM,'RAB Prices Long'!$B:$B,'All Prices combined'!$D91,'RAB Prices Long'!$E:$E,'All Prices combined'!$G91)))),2)</f>
        <v>40.64</v>
      </c>
      <c r="AK91" s="2">
        <f>ROUND(IF($B91="Annuity",SUMIFS('Annuity Prices'!AN:AN,'Annuity Prices'!$B:$B,$D91,'Annuity Prices'!$E:$E,$G91),IF($B91="RAB Short",SUMIFS('RAB Prices Short'!AN:AN,'RAB Prices Short'!$B:$B,'All Prices combined'!$D91,'RAB Prices Short'!$E:$E,'All Prices combined'!$G91),IF($B91="RAB Long",SUMIFS('RAB Prices Long'!AN:AN,'RAB Prices Long'!$B:$B,'All Prices combined'!$D91,'RAB Prices Long'!$E:$E,'All Prices combined'!$G91)))),2)</f>
        <v>41.65</v>
      </c>
      <c r="AL91" s="2">
        <f>ROUND(IF($B91="Annuity",SUMIFS('Annuity Prices'!AO:AO,'Annuity Prices'!$B:$B,$D91,'Annuity Prices'!$E:$E,$G91),IF($B91="RAB Short",SUMIFS('RAB Prices Short'!AO:AO,'RAB Prices Short'!$B:$B,'All Prices combined'!$D91,'RAB Prices Short'!$E:$E,'All Prices combined'!$G91),IF($B91="RAB Long",SUMIFS('RAB Prices Long'!AO:AO,'RAB Prices Long'!$B:$B,'All Prices combined'!$D91,'RAB Prices Long'!$E:$E,'All Prices combined'!$G91)))),2)</f>
        <v>42.69</v>
      </c>
      <c r="AM91" s="2">
        <f>ROUND(IF($B91="Annuity",SUMIFS('Annuity Prices'!AP:AP,'Annuity Prices'!$B:$B,$D91,'Annuity Prices'!$E:$E,$G91),IF($B91="RAB Short",SUMIFS('RAB Prices Short'!AP:AP,'RAB Prices Short'!$B:$B,'All Prices combined'!$D91,'RAB Prices Short'!$E:$E,'All Prices combined'!$G91),IF($B91="RAB Long",SUMIFS('RAB Prices Long'!AP:AP,'RAB Prices Long'!$B:$B,'All Prices combined'!$D91,'RAB Prices Long'!$E:$E,'All Prices combined'!$G91)))),2)</f>
        <v>43.76</v>
      </c>
      <c r="AN91" s="2">
        <f>ROUND(IF($B91="Annuity",SUMIFS('Annuity Prices'!AQ:AQ,'Annuity Prices'!$B:$B,$D91,'Annuity Prices'!$E:$E,$G91),IF($B91="RAB Short",SUMIFS('RAB Prices Short'!AQ:AQ,'RAB Prices Short'!$B:$B,'All Prices combined'!$D91,'RAB Prices Short'!$E:$E,'All Prices combined'!$G91),IF($B91="RAB Long",SUMIFS('RAB Prices Long'!AQ:AQ,'RAB Prices Long'!$B:$B,'All Prices combined'!$D91,'RAB Prices Long'!$E:$E,'All Prices combined'!$G91)))),2)</f>
        <v>44.86</v>
      </c>
      <c r="AO91" s="2">
        <f>ROUND(IF($B91="Annuity",SUMIFS('Annuity Prices'!AR:AR,'Annuity Prices'!$B:$B,$D91,'Annuity Prices'!$E:$E,$G91),IF($B91="RAB Short",SUMIFS('RAB Prices Short'!AR:AR,'RAB Prices Short'!$B:$B,'All Prices combined'!$D91,'RAB Prices Short'!$E:$E,'All Prices combined'!$G91),IF($B91="RAB Long",SUMIFS('RAB Prices Long'!AR:AR,'RAB Prices Long'!$B:$B,'All Prices combined'!$D91,'RAB Prices Long'!$E:$E,'All Prices combined'!$G91)))),2)</f>
        <v>21.9</v>
      </c>
      <c r="AP91" s="2">
        <f>ROUND(IF($B91="Annuity",SUMIFS('Annuity Prices'!AS:AS,'Annuity Prices'!$B:$B,$D91,'Annuity Prices'!$E:$E,$G91),IF($B91="RAB Short",SUMIFS('RAB Prices Short'!AS:AS,'RAB Prices Short'!$B:$B,'All Prices combined'!$D91,'RAB Prices Short'!$E:$E,'All Prices combined'!$G91),IF($B91="RAB Long",SUMIFS('RAB Prices Long'!AS:AS,'RAB Prices Long'!$B:$B,'All Prices combined'!$D91,'RAB Prices Long'!$E:$E,'All Prices combined'!$G91)))),2)</f>
        <v>21.31</v>
      </c>
      <c r="AQ91" s="2">
        <f>ROUND(IF($B91="Annuity",SUMIFS('Annuity Prices'!AT:AT,'Annuity Prices'!$B:$B,$D91,'Annuity Prices'!$E:$E,$G91),IF($B91="RAB Short",SUMIFS('RAB Prices Short'!AT:AT,'RAB Prices Short'!$B:$B,'All Prices combined'!$D91,'RAB Prices Short'!$E:$E,'All Prices combined'!$G91),IF($B91="RAB Long",SUMIFS('RAB Prices Long'!AT:AT,'RAB Prices Long'!$B:$B,'All Prices combined'!$D91,'RAB Prices Long'!$E:$E,'All Prices combined'!$G91)))),2)</f>
        <v>21.92</v>
      </c>
      <c r="AR91" s="2">
        <f>ROUND(IF($B91="Annuity",SUMIFS('Annuity Prices'!AU:AU,'Annuity Prices'!$B:$B,$D91,'Annuity Prices'!$E:$E,$G91),IF($B91="RAB Short",SUMIFS('RAB Prices Short'!AU:AU,'RAB Prices Short'!$B:$B,'All Prices combined'!$D91,'RAB Prices Short'!$E:$E,'All Prices combined'!$G91),IF($B91="RAB Long",SUMIFS('RAB Prices Long'!AU:AU,'RAB Prices Long'!$B:$B,'All Prices combined'!$D91,'RAB Prices Long'!$E:$E,'All Prices combined'!$G91)))),2)</f>
        <v>22.55</v>
      </c>
      <c r="AS91" s="2">
        <f>ROUND(IF($B91="Annuity",SUMIFS('Annuity Prices'!AV:AV,'Annuity Prices'!$B:$B,$D91,'Annuity Prices'!$E:$E,$G91),IF($B91="RAB Short",SUMIFS('RAB Prices Short'!AV:AV,'RAB Prices Short'!$B:$B,'All Prices combined'!$D91,'RAB Prices Short'!$E:$E,'All Prices combined'!$G91),IF($B91="RAB Long",SUMIFS('RAB Prices Long'!AV:AV,'RAB Prices Long'!$B:$B,'All Prices combined'!$D91,'RAB Prices Long'!$E:$E,'All Prices combined'!$G91)))),2)</f>
        <v>23.2</v>
      </c>
      <c r="AT91" s="2">
        <f>ROUND(IF($B91="Annuity",SUMIFS('Annuity Prices'!AW:AW,'Annuity Prices'!$B:$B,$D91,'Annuity Prices'!$E:$E,$G91),IF($B91="RAB Short",SUMIFS('RAB Prices Short'!AW:AW,'RAB Prices Short'!$B:$B,'All Prices combined'!$D91,'RAB Prices Short'!$E:$E,'All Prices combined'!$G91),IF($B91="RAB Long",SUMIFS('RAB Prices Long'!AW:AW,'RAB Prices Long'!$B:$B,'All Prices combined'!$D91,'RAB Prices Long'!$E:$E,'All Prices combined'!$G91)))),2)</f>
        <v>23.03</v>
      </c>
      <c r="AU91" s="2">
        <f>ROUND(IF($B91="Annuity",SUMIFS('Annuity Prices'!AX:AX,'Annuity Prices'!$B:$B,$D91,'Annuity Prices'!$E:$E,$G91),IF($B91="RAB Short",SUMIFS('RAB Prices Short'!AX:AX,'RAB Prices Short'!$B:$B,'All Prices combined'!$D91,'RAB Prices Short'!$E:$E,'All Prices combined'!$G91),IF($B91="RAB Long",SUMIFS('RAB Prices Long'!AX:AX,'RAB Prices Long'!$B:$B,'All Prices combined'!$D91,'RAB Prices Long'!$E:$E,'All Prices combined'!$G91)))),2)</f>
        <v>23.61</v>
      </c>
      <c r="AV91" s="2">
        <f>ROUND(IF($B91="Annuity",SUMIFS('Annuity Prices'!AY:AY,'Annuity Prices'!$B:$B,$D91,'Annuity Prices'!$E:$E,$G91),IF($B91="RAB Short",SUMIFS('RAB Prices Short'!AY:AY,'RAB Prices Short'!$B:$B,'All Prices combined'!$D91,'RAB Prices Short'!$E:$E,'All Prices combined'!$G91),IF($B91="RAB Long",SUMIFS('RAB Prices Long'!AY:AY,'RAB Prices Long'!$B:$B,'All Prices combined'!$D91,'RAB Prices Long'!$E:$E,'All Prices combined'!$G91)))),2)</f>
        <v>24.2</v>
      </c>
      <c r="AW91" s="2">
        <f>ROUND(IF($B91="Annuity",SUMIFS('Annuity Prices'!AZ:AZ,'Annuity Prices'!$B:$B,$D91,'Annuity Prices'!$E:$E,$G91),IF($B91="RAB Short",SUMIFS('RAB Prices Short'!AZ:AZ,'RAB Prices Short'!$B:$B,'All Prices combined'!$D91,'RAB Prices Short'!$E:$E,'All Prices combined'!$G91),IF($B91="RAB Long",SUMIFS('RAB Prices Long'!AZ:AZ,'RAB Prices Long'!$B:$B,'All Prices combined'!$D91,'RAB Prices Long'!$E:$E,'All Prices combined'!$G91)))),2)</f>
        <v>24.8</v>
      </c>
      <c r="AX91" s="2">
        <f>ROUND(IF($B91="Annuity",SUMIFS('Annuity Prices'!BA:BA,'Annuity Prices'!$B:$B,$D91,'Annuity Prices'!$E:$E,$G91),IF($B91="RAB Short",SUMIFS('RAB Prices Short'!BA:BA,'RAB Prices Short'!$B:$B,'All Prices combined'!$D91,'RAB Prices Short'!$E:$E,'All Prices combined'!$G91),IF($B91="RAB Long",SUMIFS('RAB Prices Long'!BA:BA,'RAB Prices Long'!$B:$B,'All Prices combined'!$D91,'RAB Prices Long'!$E:$E,'All Prices combined'!$G91)))),2)</f>
        <v>25.42</v>
      </c>
      <c r="AY91" s="2">
        <f>ROUND(IF($B91="Annuity",SUMIFS('Annuity Prices'!BB:BB,'Annuity Prices'!$B:$B,$D91,'Annuity Prices'!$E:$E,$G91),IF($B91="RAB Short",SUMIFS('RAB Prices Short'!BB:BB,'RAB Prices Short'!$B:$B,'All Prices combined'!$D91,'RAB Prices Short'!$E:$E,'All Prices combined'!$G91),IF($B91="RAB Long",SUMIFS('RAB Prices Long'!BB:BB,'RAB Prices Long'!$B:$B,'All Prices combined'!$D91,'RAB Prices Long'!$E:$E,'All Prices combined'!$G91)))),2)</f>
        <v>26.06</v>
      </c>
      <c r="AZ91" s="2">
        <f>ROUND(IF($B91="Annuity",SUMIFS('Annuity Prices'!BC:BC,'Annuity Prices'!$B:$B,$D91,'Annuity Prices'!$E:$E,$G91),IF($B91="RAB Short",SUMIFS('RAB Prices Short'!BC:BC,'RAB Prices Short'!$B:$B,'All Prices combined'!$D91,'RAB Prices Short'!$E:$E,'All Prices combined'!$G91),IF($B91="RAB Long",SUMIFS('RAB Prices Long'!BC:BC,'RAB Prices Long'!$B:$B,'All Prices combined'!$D91,'RAB Prices Long'!$E:$E,'All Prices combined'!$G91)))),2)</f>
        <v>26.71</v>
      </c>
      <c r="BA91" s="2">
        <f>ROUND(IF($B91="Annuity",SUMIFS('Annuity Prices'!BD:BD,'Annuity Prices'!$B:$B,$D91,'Annuity Prices'!$E:$E,$G91),IF($B91="RAB Short",SUMIFS('RAB Prices Short'!BD:BD,'RAB Prices Short'!$B:$B,'All Prices combined'!$D91,'RAB Prices Short'!$E:$E,'All Prices combined'!$G91),IF($B91="RAB Long",SUMIFS('RAB Prices Long'!BD:BD,'RAB Prices Long'!$B:$B,'All Prices combined'!$D91,'RAB Prices Long'!$E:$E,'All Prices combined'!$G91)))),2)</f>
        <v>27.38</v>
      </c>
      <c r="BB91" s="2">
        <f>ROUND(IF($B91="Annuity",SUMIFS('Annuity Prices'!BE:BE,'Annuity Prices'!$B:$B,$D91,'Annuity Prices'!$E:$E,$G91),IF($B91="RAB Short",SUMIFS('RAB Prices Short'!BE:BE,'RAB Prices Short'!$B:$B,'All Prices combined'!$D91,'RAB Prices Short'!$E:$E,'All Prices combined'!$G91),IF($B91="RAB Long",SUMIFS('RAB Prices Long'!BE:BE,'RAB Prices Long'!$B:$B,'All Prices combined'!$D91,'RAB Prices Long'!$E:$E,'All Prices combined'!$G91)))),2)</f>
        <v>28.06</v>
      </c>
      <c r="BC91" s="2">
        <f>ROUND(IF($B91="Annuity",SUMIFS('Annuity Prices'!BF:BF,'Annuity Prices'!$B:$B,$D91,'Annuity Prices'!$E:$E,$G91),IF($B91="RAB Short",SUMIFS('RAB Prices Short'!BF:BF,'RAB Prices Short'!$B:$B,'All Prices combined'!$D91,'RAB Prices Short'!$E:$E,'All Prices combined'!$G91),IF($B91="RAB Long",SUMIFS('RAB Prices Long'!BF:BF,'RAB Prices Long'!$B:$B,'All Prices combined'!$D91,'RAB Prices Long'!$E:$E,'All Prices combined'!$G91)))),2)</f>
        <v>28.76</v>
      </c>
      <c r="BD91" s="2">
        <f>ROUND(IF($B91="Annuity",SUMIFS('Annuity Prices'!BG:BG,'Annuity Prices'!$B:$B,$D91,'Annuity Prices'!$E:$E,$G91),IF($B91="RAB Short",SUMIFS('RAB Prices Short'!BG:BG,'RAB Prices Short'!$B:$B,'All Prices combined'!$D91,'RAB Prices Short'!$E:$E,'All Prices combined'!$G91),IF($B91="RAB Long",SUMIFS('RAB Prices Long'!BG:BG,'RAB Prices Long'!$B:$B,'All Prices combined'!$D91,'RAB Prices Long'!$E:$E,'All Prices combined'!$G91)))),2)</f>
        <v>29.48</v>
      </c>
      <c r="BE91" s="2">
        <f>ROUND(IF($B91="Annuity",SUMIFS('Annuity Prices'!BH:BH,'Annuity Prices'!$B:$B,$D91,'Annuity Prices'!$E:$E,$G91),IF($B91="RAB Short",SUMIFS('RAB Prices Short'!BH:BH,'RAB Prices Short'!$B:$B,'All Prices combined'!$D91,'RAB Prices Short'!$E:$E,'All Prices combined'!$G91),IF($B91="RAB Long",SUMIFS('RAB Prices Long'!BH:BH,'RAB Prices Long'!$B:$B,'All Prices combined'!$D91,'RAB Prices Long'!$E:$E,'All Prices combined'!$G91)))),2)</f>
        <v>30.22</v>
      </c>
      <c r="BF91" s="2">
        <f>ROUND(IF($B91="Annuity",SUMIFS('Annuity Prices'!BI:BI,'Annuity Prices'!$B:$B,$D91,'Annuity Prices'!$E:$E,$G91),IF($B91="RAB Short",SUMIFS('RAB Prices Short'!BI:BI,'RAB Prices Short'!$B:$B,'All Prices combined'!$D91,'RAB Prices Short'!$E:$E,'All Prices combined'!$G91),IF($B91="RAB Long",SUMIFS('RAB Prices Long'!BI:BI,'RAB Prices Long'!$B:$B,'All Prices combined'!$D91,'RAB Prices Long'!$E:$E,'All Prices combined'!$G91)))),2)</f>
        <v>30.97</v>
      </c>
      <c r="BG91" s="2">
        <f>ROUND(IF($B91="Annuity",SUMIFS('Annuity Prices'!BJ:BJ,'Annuity Prices'!$B:$B,$D91,'Annuity Prices'!$E:$E,$G91),IF($B91="RAB Short",SUMIFS('RAB Prices Short'!BJ:BJ,'RAB Prices Short'!$B:$B,'All Prices combined'!$D91,'RAB Prices Short'!$E:$E,'All Prices combined'!$G91),IF($B91="RAB Long",SUMIFS('RAB Prices Long'!BJ:BJ,'RAB Prices Long'!$B:$B,'All Prices combined'!$D91,'RAB Prices Long'!$E:$E,'All Prices combined'!$G91)))),2)</f>
        <v>31.75</v>
      </c>
      <c r="BH91" s="2">
        <f>ROUND(IF($B91="Annuity",SUMIFS('Annuity Prices'!BK:BK,'Annuity Prices'!$B:$B,$D91,'Annuity Prices'!$E:$E,$G91),IF($B91="RAB Short",SUMIFS('RAB Prices Short'!BK:BK,'RAB Prices Short'!$B:$B,'All Prices combined'!$D91,'RAB Prices Short'!$E:$E,'All Prices combined'!$G91),IF($B91="RAB Long",SUMIFS('RAB Prices Long'!BK:BK,'RAB Prices Long'!$B:$B,'All Prices combined'!$D91,'RAB Prices Long'!$E:$E,'All Prices combined'!$G91)))),2)</f>
        <v>32.54</v>
      </c>
      <c r="BI91" s="2">
        <f>ROUND(IF($B91="Annuity",SUMIFS('Annuity Prices'!BL:BL,'Annuity Prices'!$B:$B,$D91,'Annuity Prices'!$E:$E,$G91),IF($B91="RAB Short",SUMIFS('RAB Prices Short'!BL:BL,'RAB Prices Short'!$B:$B,'All Prices combined'!$D91,'RAB Prices Short'!$E:$E,'All Prices combined'!$G91),IF($B91="RAB Long",SUMIFS('RAB Prices Long'!BL:BL,'RAB Prices Long'!$B:$B,'All Prices combined'!$D91,'RAB Prices Long'!$E:$E,'All Prices combined'!$G91)))),2)</f>
        <v>33.35</v>
      </c>
      <c r="BJ91" s="2">
        <f>ROUND(IF($B91="Annuity",SUMIFS('Annuity Prices'!BM:BM,'Annuity Prices'!$B:$B,$D91,'Annuity Prices'!$E:$E,$G91),IF($B91="RAB Short",SUMIFS('RAB Prices Short'!BM:BM,'RAB Prices Short'!$B:$B,'All Prices combined'!$D91,'RAB Prices Short'!$E:$E,'All Prices combined'!$G91),IF($B91="RAB Long",SUMIFS('RAB Prices Long'!BM:BM,'RAB Prices Long'!$B:$B,'All Prices combined'!$D91,'RAB Prices Long'!$E:$E,'All Prices combined'!$G91)))),2)</f>
        <v>34.19</v>
      </c>
      <c r="BK91" s="2">
        <f>ROUND(IF($B91="Annuity",SUMIFS('Annuity Prices'!BN:BN,'Annuity Prices'!$B:$B,$D91,'Annuity Prices'!$E:$E,$G91),IF($B91="RAB Short",SUMIFS('RAB Prices Short'!BN:BN,'RAB Prices Short'!$B:$B,'All Prices combined'!$D91,'RAB Prices Short'!$E:$E,'All Prices combined'!$G91),IF($B91="RAB Long",SUMIFS('RAB Prices Long'!BN:BN,'RAB Prices Long'!$B:$B,'All Prices combined'!$D91,'RAB Prices Long'!$E:$E,'All Prices combined'!$G91)))),2)</f>
        <v>35.04</v>
      </c>
      <c r="BL91" s="2">
        <f>ROUND(IF($B91="Annuity",SUMIFS('Annuity Prices'!BO:BO,'Annuity Prices'!$B:$B,$D91,'Annuity Prices'!$E:$E,$G91),IF($B91="RAB Short",SUMIFS('RAB Prices Short'!BO:BO,'RAB Prices Short'!$B:$B,'All Prices combined'!$D91,'RAB Prices Short'!$E:$E,'All Prices combined'!$G91),IF($B91="RAB Long",SUMIFS('RAB Prices Long'!BO:BO,'RAB Prices Long'!$B:$B,'All Prices combined'!$D91,'RAB Prices Long'!$E:$E,'All Prices combined'!$G91)))),2)</f>
        <v>35.92</v>
      </c>
      <c r="BM91" s="2">
        <f>ROUND(IF($B91="Annuity",SUMIFS('Annuity Prices'!BP:BP,'Annuity Prices'!$B:$B,$D91,'Annuity Prices'!$E:$E,$G91),IF($B91="RAB Short",SUMIFS('RAB Prices Short'!BP:BP,'RAB Prices Short'!$B:$B,'All Prices combined'!$D91,'RAB Prices Short'!$E:$E,'All Prices combined'!$G91),IF($B91="RAB Long",SUMIFS('RAB Prices Long'!BP:BP,'RAB Prices Long'!$B:$B,'All Prices combined'!$D91,'RAB Prices Long'!$E:$E,'All Prices combined'!$G91)))),2)</f>
        <v>36.81</v>
      </c>
      <c r="BN91" s="2">
        <f>ROUND(IF($B91="Annuity",SUMIFS('Annuity Prices'!BQ:BQ,'Annuity Prices'!$B:$B,$D91,'Annuity Prices'!$E:$E,$G91),IF($B91="RAB Short",SUMIFS('RAB Prices Short'!BQ:BQ,'RAB Prices Short'!$B:$B,'All Prices combined'!$D91,'RAB Prices Short'!$E:$E,'All Prices combined'!$G91),IF($B91="RAB Long",SUMIFS('RAB Prices Long'!BQ:BQ,'RAB Prices Long'!$B:$B,'All Prices combined'!$D91,'RAB Prices Long'!$E:$E,'All Prices combined'!$G91)))),2)</f>
        <v>37.729999999999997</v>
      </c>
      <c r="BO91" s="2">
        <f>ROUND(IF($B91="Annuity",SUMIFS('Annuity Prices'!BR:BR,'Annuity Prices'!$B:$B,$D91,'Annuity Prices'!$E:$E,$G91),IF($B91="RAB Short",SUMIFS('RAB Prices Short'!BR:BR,'RAB Prices Short'!$B:$B,'All Prices combined'!$D91,'RAB Prices Short'!$E:$E,'All Prices combined'!$G91),IF($B91="RAB Long",SUMIFS('RAB Prices Long'!BR:BR,'RAB Prices Long'!$B:$B,'All Prices combined'!$D91,'RAB Prices Long'!$E:$E,'All Prices combined'!$G91)))),2)</f>
        <v>38.68</v>
      </c>
      <c r="BP91" s="2">
        <f>ROUND(IF($B91="Annuity",SUMIFS('Annuity Prices'!BS:BS,'Annuity Prices'!$B:$B,$D91,'Annuity Prices'!$E:$E,$G91),IF($B91="RAB Short",SUMIFS('RAB Prices Short'!BS:BS,'RAB Prices Short'!$B:$B,'All Prices combined'!$D91,'RAB Prices Short'!$E:$E,'All Prices combined'!$G91),IF($B91="RAB Long",SUMIFS('RAB Prices Long'!BS:BS,'RAB Prices Long'!$B:$B,'All Prices combined'!$D91,'RAB Prices Long'!$E:$E,'All Prices combined'!$G91)))),2)</f>
        <v>39.65</v>
      </c>
      <c r="BQ91" s="2">
        <f>ROUND(IF($B91="Annuity",SUMIFS('Annuity Prices'!BT:BT,'Annuity Prices'!$B:$B,$D91,'Annuity Prices'!$E:$E,$G91),IF($B91="RAB Short",SUMIFS('RAB Prices Short'!BT:BT,'RAB Prices Short'!$B:$B,'All Prices combined'!$D91,'RAB Prices Short'!$E:$E,'All Prices combined'!$G91),IF($B91="RAB Long",SUMIFS('RAB Prices Long'!BT:BT,'RAB Prices Long'!$B:$B,'All Prices combined'!$D91,'RAB Prices Long'!$E:$E,'All Prices combined'!$G91)))),2)</f>
        <v>40.64</v>
      </c>
      <c r="BR91" s="2">
        <f>ROUND(IF($B91="Annuity",SUMIFS('Annuity Prices'!BU:BU,'Annuity Prices'!$B:$B,$D91,'Annuity Prices'!$E:$E,$G91),IF($B91="RAB Short",SUMIFS('RAB Prices Short'!BU:BU,'RAB Prices Short'!$B:$B,'All Prices combined'!$D91,'RAB Prices Short'!$E:$E,'All Prices combined'!$G91),IF($B91="RAB Long",SUMIFS('RAB Prices Long'!BU:BU,'RAB Prices Long'!$B:$B,'All Prices combined'!$D91,'RAB Prices Long'!$E:$E,'All Prices combined'!$G91)))),2)</f>
        <v>41.65</v>
      </c>
      <c r="BS91" s="2">
        <f>ROUND(IF($B91="Annuity",SUMIFS('Annuity Prices'!BV:BV,'Annuity Prices'!$B:$B,$D91,'Annuity Prices'!$E:$E,$G91),IF($B91="RAB Short",SUMIFS('RAB Prices Short'!BV:BV,'RAB Prices Short'!$B:$B,'All Prices combined'!$D91,'RAB Prices Short'!$E:$E,'All Prices combined'!$G91),IF($B91="RAB Long",SUMIFS('RAB Prices Long'!BV:BV,'RAB Prices Long'!$B:$B,'All Prices combined'!$D91,'RAB Prices Long'!$E:$E,'All Prices combined'!$G91)))),2)</f>
        <v>42.69</v>
      </c>
      <c r="BT91" s="2">
        <f>ROUND(IF($B91="Annuity",SUMIFS('Annuity Prices'!BW:BW,'Annuity Prices'!$B:$B,$D91,'Annuity Prices'!$E:$E,$G91),IF($B91="RAB Short",SUMIFS('RAB Prices Short'!BW:BW,'RAB Prices Short'!$B:$B,'All Prices combined'!$D91,'RAB Prices Short'!$E:$E,'All Prices combined'!$G91),IF($B91="RAB Long",SUMIFS('RAB Prices Long'!BW:BW,'RAB Prices Long'!$B:$B,'All Prices combined'!$D91,'RAB Prices Long'!$E:$E,'All Prices combined'!$G91)))),2)</f>
        <v>43.76</v>
      </c>
      <c r="BU91" s="2">
        <f>ROUND(IF($B91="Annuity",SUMIFS('Annuity Prices'!BX:BX,'Annuity Prices'!$B:$B,$D91,'Annuity Prices'!$E:$E,$G91),IF($B91="RAB Short",SUMIFS('RAB Prices Short'!BX:BX,'RAB Prices Short'!$B:$B,'All Prices combined'!$D91,'RAB Prices Short'!$E:$E,'All Prices combined'!$G91),IF($B91="RAB Long",SUMIFS('RAB Prices Long'!BX:BX,'RAB Prices Long'!$B:$B,'All Prices combined'!$D91,'RAB Prices Long'!$E:$E,'All Prices combined'!$G91)))),2)</f>
        <v>44.86</v>
      </c>
    </row>
    <row r="92" spans="2:73" x14ac:dyDescent="0.25">
      <c r="B92" t="s">
        <v>37</v>
      </c>
      <c r="C92" s="1">
        <v>17</v>
      </c>
      <c r="D92" s="1" t="s">
        <v>179</v>
      </c>
      <c r="E92" s="1" t="s">
        <v>178</v>
      </c>
      <c r="F92" s="1">
        <v>17</v>
      </c>
      <c r="G92" s="1" t="s">
        <v>40</v>
      </c>
      <c r="H92" s="1"/>
      <c r="I92" s="2">
        <f>ROUND(IF($B92="Annuity",SUMIFS('Annuity Prices'!L:L,'Annuity Prices'!$B:$B,$D92,'Annuity Prices'!$E:$E,$G92),IF($B92="RAB Short",SUMIFS('RAB Prices Short'!L:L,'RAB Prices Short'!$B:$B,'All Prices combined'!$D92,'RAB Prices Short'!$E:$E,'All Prices combined'!$G92),IF($B92="RAB Long",SUMIFS('RAB Prices Long'!L:L,'RAB Prices Long'!$B:$B,'All Prices combined'!$D92,'RAB Prices Long'!$E:$E,'All Prices combined'!$G92)))),2)</f>
        <v>4.3499999999999996</v>
      </c>
      <c r="J92" s="2">
        <f>ROUND(IF($B92="Annuity",SUMIFS('Annuity Prices'!M:M,'Annuity Prices'!$B:$B,$D92,'Annuity Prices'!$E:$E,$G92),IF($B92="RAB Short",SUMIFS('RAB Prices Short'!M:M,'RAB Prices Short'!$B:$B,'All Prices combined'!$D92,'RAB Prices Short'!$E:$E,'All Prices combined'!$G92),IF($B92="RAB Long",SUMIFS('RAB Prices Long'!M:M,'RAB Prices Long'!$B:$B,'All Prices combined'!$D92,'RAB Prices Long'!$E:$E,'All Prices combined'!$G92)))),2)</f>
        <v>4.4800000000000004</v>
      </c>
      <c r="K92" s="2">
        <f>ROUND(IF($B92="Annuity",SUMIFS('Annuity Prices'!N:N,'Annuity Prices'!$B:$B,$D92,'Annuity Prices'!$E:$E,$G92),IF($B92="RAB Short",SUMIFS('RAB Prices Short'!N:N,'RAB Prices Short'!$B:$B,'All Prices combined'!$D92,'RAB Prices Short'!$E:$E,'All Prices combined'!$G92),IF($B92="RAB Long",SUMIFS('RAB Prices Long'!N:N,'RAB Prices Long'!$B:$B,'All Prices combined'!$D92,'RAB Prices Long'!$E:$E,'All Prices combined'!$G92)))),2)</f>
        <v>4.6100000000000003</v>
      </c>
      <c r="L92" s="2">
        <f>ROUND(IF($B92="Annuity",SUMIFS('Annuity Prices'!O:O,'Annuity Prices'!$B:$B,$D92,'Annuity Prices'!$E:$E,$G92),IF($B92="RAB Short",SUMIFS('RAB Prices Short'!O:O,'RAB Prices Short'!$B:$B,'All Prices combined'!$D92,'RAB Prices Short'!$E:$E,'All Prices combined'!$G92),IF($B92="RAB Long",SUMIFS('RAB Prices Long'!O:O,'RAB Prices Long'!$B:$B,'All Prices combined'!$D92,'RAB Prices Long'!$E:$E,'All Prices combined'!$G92)))),2)</f>
        <v>4.74</v>
      </c>
      <c r="M92" s="2">
        <f>ROUND(IF($B92="Annuity",SUMIFS('Annuity Prices'!P:P,'Annuity Prices'!$B:$B,$D92,'Annuity Prices'!$E:$E,$G92),IF($B92="RAB Short",SUMIFS('RAB Prices Short'!P:P,'RAB Prices Short'!$B:$B,'All Prices combined'!$D92,'RAB Prices Short'!$E:$E,'All Prices combined'!$G92),IF($B92="RAB Long",SUMIFS('RAB Prices Long'!P:P,'RAB Prices Long'!$B:$B,'All Prices combined'!$D92,'RAB Prices Long'!$E:$E,'All Prices combined'!$G92)))),2)</f>
        <v>4.82</v>
      </c>
      <c r="N92" s="2">
        <f>ROUND(IF($B92="Annuity",SUMIFS('Annuity Prices'!Q:Q,'Annuity Prices'!$B:$B,$D92,'Annuity Prices'!$E:$E,$G92),IF($B92="RAB Short",SUMIFS('RAB Prices Short'!Q:Q,'RAB Prices Short'!$B:$B,'All Prices combined'!$D92,'RAB Prices Short'!$E:$E,'All Prices combined'!$G92),IF($B92="RAB Long",SUMIFS('RAB Prices Long'!Q:Q,'RAB Prices Long'!$B:$B,'All Prices combined'!$D92,'RAB Prices Long'!$E:$E,'All Prices combined'!$G92)))),2)</f>
        <v>4.9400000000000004</v>
      </c>
      <c r="O92" s="2">
        <f>ROUND(IF($B92="Annuity",SUMIFS('Annuity Prices'!R:R,'Annuity Prices'!$B:$B,$D92,'Annuity Prices'!$E:$E,$G92),IF($B92="RAB Short",SUMIFS('RAB Prices Short'!R:R,'RAB Prices Short'!$B:$B,'All Prices combined'!$D92,'RAB Prices Short'!$E:$E,'All Prices combined'!$G92),IF($B92="RAB Long",SUMIFS('RAB Prices Long'!R:R,'RAB Prices Long'!$B:$B,'All Prices combined'!$D92,'RAB Prices Long'!$E:$E,'All Prices combined'!$G92)))),2)</f>
        <v>5.07</v>
      </c>
      <c r="P92" s="2">
        <f>ROUND(IF($B92="Annuity",SUMIFS('Annuity Prices'!S:S,'Annuity Prices'!$B:$B,$D92,'Annuity Prices'!$E:$E,$G92),IF($B92="RAB Short",SUMIFS('RAB Prices Short'!S:S,'RAB Prices Short'!$B:$B,'All Prices combined'!$D92,'RAB Prices Short'!$E:$E,'All Prices combined'!$G92),IF($B92="RAB Long",SUMIFS('RAB Prices Long'!S:S,'RAB Prices Long'!$B:$B,'All Prices combined'!$D92,'RAB Prices Long'!$E:$E,'All Prices combined'!$G92)))),2)</f>
        <v>5.19</v>
      </c>
      <c r="Q92" s="2">
        <f>ROUND(IF($B92="Annuity",SUMIFS('Annuity Prices'!T:T,'Annuity Prices'!$B:$B,$D92,'Annuity Prices'!$E:$E,$G92),IF($B92="RAB Short",SUMIFS('RAB Prices Short'!T:T,'RAB Prices Short'!$B:$B,'All Prices combined'!$D92,'RAB Prices Short'!$E:$E,'All Prices combined'!$G92),IF($B92="RAB Long",SUMIFS('RAB Prices Long'!T:T,'RAB Prices Long'!$B:$B,'All Prices combined'!$D92,'RAB Prices Long'!$E:$E,'All Prices combined'!$G92)))),2)</f>
        <v>5.3</v>
      </c>
      <c r="R92" s="2">
        <f>ROUND(IF($B92="Annuity",SUMIFS('Annuity Prices'!U:U,'Annuity Prices'!$B:$B,$D92,'Annuity Prices'!$E:$E,$G92),IF($B92="RAB Short",SUMIFS('RAB Prices Short'!U:U,'RAB Prices Short'!$B:$B,'All Prices combined'!$D92,'RAB Prices Short'!$E:$E,'All Prices combined'!$G92),IF($B92="RAB Long",SUMIFS('RAB Prices Long'!U:U,'RAB Prices Long'!$B:$B,'All Prices combined'!$D92,'RAB Prices Long'!$E:$E,'All Prices combined'!$G92)))),2)</f>
        <v>5.43</v>
      </c>
      <c r="S92" s="2">
        <f>ROUND(IF($B92="Annuity",SUMIFS('Annuity Prices'!V:V,'Annuity Prices'!$B:$B,$D92,'Annuity Prices'!$E:$E,$G92),IF($B92="RAB Short",SUMIFS('RAB Prices Short'!V:V,'RAB Prices Short'!$B:$B,'All Prices combined'!$D92,'RAB Prices Short'!$E:$E,'All Prices combined'!$G92),IF($B92="RAB Long",SUMIFS('RAB Prices Long'!V:V,'RAB Prices Long'!$B:$B,'All Prices combined'!$D92,'RAB Prices Long'!$E:$E,'All Prices combined'!$G92)))),2)</f>
        <v>5.57</v>
      </c>
      <c r="T92" s="2">
        <f>ROUND(IF($B92="Annuity",SUMIFS('Annuity Prices'!W:W,'Annuity Prices'!$B:$B,$D92,'Annuity Prices'!$E:$E,$G92),IF($B92="RAB Short",SUMIFS('RAB Prices Short'!W:W,'RAB Prices Short'!$B:$B,'All Prices combined'!$D92,'RAB Prices Short'!$E:$E,'All Prices combined'!$G92),IF($B92="RAB Long",SUMIFS('RAB Prices Long'!W:W,'RAB Prices Long'!$B:$B,'All Prices combined'!$D92,'RAB Prices Long'!$E:$E,'All Prices combined'!$G92)))),2)</f>
        <v>5.7</v>
      </c>
      <c r="U92" s="2">
        <f>ROUND(IF($B92="Annuity",SUMIFS('Annuity Prices'!X:X,'Annuity Prices'!$B:$B,$D92,'Annuity Prices'!$E:$E,$G92),IF($B92="RAB Short",SUMIFS('RAB Prices Short'!X:X,'RAB Prices Short'!$B:$B,'All Prices combined'!$D92,'RAB Prices Short'!$E:$E,'All Prices combined'!$G92),IF($B92="RAB Long",SUMIFS('RAB Prices Long'!X:X,'RAB Prices Long'!$B:$B,'All Prices combined'!$D92,'RAB Prices Long'!$E:$E,'All Prices combined'!$G92)))),2)</f>
        <v>5.82</v>
      </c>
      <c r="V92" s="2">
        <f>ROUND(IF($B92="Annuity",SUMIFS('Annuity Prices'!Y:Y,'Annuity Prices'!$B:$B,$D92,'Annuity Prices'!$E:$E,$G92),IF($B92="RAB Short",SUMIFS('RAB Prices Short'!Y:Y,'RAB Prices Short'!$B:$B,'All Prices combined'!$D92,'RAB Prices Short'!$E:$E,'All Prices combined'!$G92),IF($B92="RAB Long",SUMIFS('RAB Prices Long'!Y:Y,'RAB Prices Long'!$B:$B,'All Prices combined'!$D92,'RAB Prices Long'!$E:$E,'All Prices combined'!$G92)))),2)</f>
        <v>5.96</v>
      </c>
      <c r="W92" s="2">
        <f>ROUND(IF($B92="Annuity",SUMIFS('Annuity Prices'!Z:Z,'Annuity Prices'!$B:$B,$D92,'Annuity Prices'!$E:$E,$G92),IF($B92="RAB Short",SUMIFS('RAB Prices Short'!Z:Z,'RAB Prices Short'!$B:$B,'All Prices combined'!$D92,'RAB Prices Short'!$E:$E,'All Prices combined'!$G92),IF($B92="RAB Long",SUMIFS('RAB Prices Long'!Z:Z,'RAB Prices Long'!$B:$B,'All Prices combined'!$D92,'RAB Prices Long'!$E:$E,'All Prices combined'!$G92)))),2)</f>
        <v>6.11</v>
      </c>
      <c r="X92" s="2">
        <f>ROUND(IF($B92="Annuity",SUMIFS('Annuity Prices'!AA:AA,'Annuity Prices'!$B:$B,$D92,'Annuity Prices'!$E:$E,$G92),IF($B92="RAB Short",SUMIFS('RAB Prices Short'!AA:AA,'RAB Prices Short'!$B:$B,'All Prices combined'!$D92,'RAB Prices Short'!$E:$E,'All Prices combined'!$G92),IF($B92="RAB Long",SUMIFS('RAB Prices Long'!AA:AA,'RAB Prices Long'!$B:$B,'All Prices combined'!$D92,'RAB Prices Long'!$E:$E,'All Prices combined'!$G92)))),2)</f>
        <v>6.27</v>
      </c>
      <c r="Y92" s="2">
        <f>ROUND(IF($B92="Annuity",SUMIFS('Annuity Prices'!AB:AB,'Annuity Prices'!$B:$B,$D92,'Annuity Prices'!$E:$E,$G92),IF($B92="RAB Short",SUMIFS('RAB Prices Short'!AB:AB,'RAB Prices Short'!$B:$B,'All Prices combined'!$D92,'RAB Prices Short'!$E:$E,'All Prices combined'!$G92),IF($B92="RAB Long",SUMIFS('RAB Prices Long'!AB:AB,'RAB Prices Long'!$B:$B,'All Prices combined'!$D92,'RAB Prices Long'!$E:$E,'All Prices combined'!$G92)))),2)</f>
        <v>6.39</v>
      </c>
      <c r="Z92" s="2">
        <f>ROUND(IF($B92="Annuity",SUMIFS('Annuity Prices'!AC:AC,'Annuity Prices'!$B:$B,$D92,'Annuity Prices'!$E:$E,$G92),IF($B92="RAB Short",SUMIFS('RAB Prices Short'!AC:AC,'RAB Prices Short'!$B:$B,'All Prices combined'!$D92,'RAB Prices Short'!$E:$E,'All Prices combined'!$G92),IF($B92="RAB Long",SUMIFS('RAB Prices Long'!AC:AC,'RAB Prices Long'!$B:$B,'All Prices combined'!$D92,'RAB Prices Long'!$E:$E,'All Prices combined'!$G92)))),2)</f>
        <v>6.55</v>
      </c>
      <c r="AA92" s="2">
        <f>ROUND(IF($B92="Annuity",SUMIFS('Annuity Prices'!AD:AD,'Annuity Prices'!$B:$B,$D92,'Annuity Prices'!$E:$E,$G92),IF($B92="RAB Short",SUMIFS('RAB Prices Short'!AD:AD,'RAB Prices Short'!$B:$B,'All Prices combined'!$D92,'RAB Prices Short'!$E:$E,'All Prices combined'!$G92),IF($B92="RAB Long",SUMIFS('RAB Prices Long'!AD:AD,'RAB Prices Long'!$B:$B,'All Prices combined'!$D92,'RAB Prices Long'!$E:$E,'All Prices combined'!$G92)))),2)</f>
        <v>6.72</v>
      </c>
      <c r="AB92" s="2">
        <f>ROUND(IF($B92="Annuity",SUMIFS('Annuity Prices'!AE:AE,'Annuity Prices'!$B:$B,$D92,'Annuity Prices'!$E:$E,$G92),IF($B92="RAB Short",SUMIFS('RAB Prices Short'!AE:AE,'RAB Prices Short'!$B:$B,'All Prices combined'!$D92,'RAB Prices Short'!$E:$E,'All Prices combined'!$G92),IF($B92="RAB Long",SUMIFS('RAB Prices Long'!AE:AE,'RAB Prices Long'!$B:$B,'All Prices combined'!$D92,'RAB Prices Long'!$E:$E,'All Prices combined'!$G92)))),2)</f>
        <v>6.88</v>
      </c>
      <c r="AC92" s="2">
        <f>ROUND(IF($B92="Annuity",SUMIFS('Annuity Prices'!AF:AF,'Annuity Prices'!$B:$B,$D92,'Annuity Prices'!$E:$E,$G92),IF($B92="RAB Short",SUMIFS('RAB Prices Short'!AF:AF,'RAB Prices Short'!$B:$B,'All Prices combined'!$D92,'RAB Prices Short'!$E:$E,'All Prices combined'!$G92),IF($B92="RAB Long",SUMIFS('RAB Prices Long'!AF:AF,'RAB Prices Long'!$B:$B,'All Prices combined'!$D92,'RAB Prices Long'!$E:$E,'All Prices combined'!$G92)))),2)</f>
        <v>7.02</v>
      </c>
      <c r="AD92" s="2">
        <f>ROUND(IF($B92="Annuity",SUMIFS('Annuity Prices'!AG:AG,'Annuity Prices'!$B:$B,$D92,'Annuity Prices'!$E:$E,$G92),IF($B92="RAB Short",SUMIFS('RAB Prices Short'!AG:AG,'RAB Prices Short'!$B:$B,'All Prices combined'!$D92,'RAB Prices Short'!$E:$E,'All Prices combined'!$G92),IF($B92="RAB Long",SUMIFS('RAB Prices Long'!AG:AG,'RAB Prices Long'!$B:$B,'All Prices combined'!$D92,'RAB Prices Long'!$E:$E,'All Prices combined'!$G92)))),2)</f>
        <v>7.2</v>
      </c>
      <c r="AE92" s="2">
        <f>ROUND(IF($B92="Annuity",SUMIFS('Annuity Prices'!AH:AH,'Annuity Prices'!$B:$B,$D92,'Annuity Prices'!$E:$E,$G92),IF($B92="RAB Short",SUMIFS('RAB Prices Short'!AH:AH,'RAB Prices Short'!$B:$B,'All Prices combined'!$D92,'RAB Prices Short'!$E:$E,'All Prices combined'!$G92),IF($B92="RAB Long",SUMIFS('RAB Prices Long'!AH:AH,'RAB Prices Long'!$B:$B,'All Prices combined'!$D92,'RAB Prices Long'!$E:$E,'All Prices combined'!$G92)))),2)</f>
        <v>7.38</v>
      </c>
      <c r="AF92" s="2">
        <f>ROUND(IF($B92="Annuity",SUMIFS('Annuity Prices'!AI:AI,'Annuity Prices'!$B:$B,$D92,'Annuity Prices'!$E:$E,$G92),IF($B92="RAB Short",SUMIFS('RAB Prices Short'!AI:AI,'RAB Prices Short'!$B:$B,'All Prices combined'!$D92,'RAB Prices Short'!$E:$E,'All Prices combined'!$G92),IF($B92="RAB Long",SUMIFS('RAB Prices Long'!AI:AI,'RAB Prices Long'!$B:$B,'All Prices combined'!$D92,'RAB Prices Long'!$E:$E,'All Prices combined'!$G92)))),2)</f>
        <v>7.56</v>
      </c>
      <c r="AG92" s="2">
        <f>ROUND(IF($B92="Annuity",SUMIFS('Annuity Prices'!AJ:AJ,'Annuity Prices'!$B:$B,$D92,'Annuity Prices'!$E:$E,$G92),IF($B92="RAB Short",SUMIFS('RAB Prices Short'!AJ:AJ,'RAB Prices Short'!$B:$B,'All Prices combined'!$D92,'RAB Prices Short'!$E:$E,'All Prices combined'!$G92),IF($B92="RAB Long",SUMIFS('RAB Prices Long'!AJ:AJ,'RAB Prices Long'!$B:$B,'All Prices combined'!$D92,'RAB Prices Long'!$E:$E,'All Prices combined'!$G92)))),2)</f>
        <v>7.71</v>
      </c>
      <c r="AH92" s="2">
        <f>ROUND(IF($B92="Annuity",SUMIFS('Annuity Prices'!AK:AK,'Annuity Prices'!$B:$B,$D92,'Annuity Prices'!$E:$E,$G92),IF($B92="RAB Short",SUMIFS('RAB Prices Short'!AK:AK,'RAB Prices Short'!$B:$B,'All Prices combined'!$D92,'RAB Prices Short'!$E:$E,'All Prices combined'!$G92),IF($B92="RAB Long",SUMIFS('RAB Prices Long'!AK:AK,'RAB Prices Long'!$B:$B,'All Prices combined'!$D92,'RAB Prices Long'!$E:$E,'All Prices combined'!$G92)))),2)</f>
        <v>7.91</v>
      </c>
      <c r="AI92" s="2">
        <f>ROUND(IF($B92="Annuity",SUMIFS('Annuity Prices'!AL:AL,'Annuity Prices'!$B:$B,$D92,'Annuity Prices'!$E:$E,$G92),IF($B92="RAB Short",SUMIFS('RAB Prices Short'!AL:AL,'RAB Prices Short'!$B:$B,'All Prices combined'!$D92,'RAB Prices Short'!$E:$E,'All Prices combined'!$G92),IF($B92="RAB Long",SUMIFS('RAB Prices Long'!AL:AL,'RAB Prices Long'!$B:$B,'All Prices combined'!$D92,'RAB Prices Long'!$E:$E,'All Prices combined'!$G92)))),2)</f>
        <v>8.11</v>
      </c>
      <c r="AJ92" s="2">
        <f>ROUND(IF($B92="Annuity",SUMIFS('Annuity Prices'!AM:AM,'Annuity Prices'!$B:$B,$D92,'Annuity Prices'!$E:$E,$G92),IF($B92="RAB Short",SUMIFS('RAB Prices Short'!AM:AM,'RAB Prices Short'!$B:$B,'All Prices combined'!$D92,'RAB Prices Short'!$E:$E,'All Prices combined'!$G92),IF($B92="RAB Long",SUMIFS('RAB Prices Long'!AM:AM,'RAB Prices Long'!$B:$B,'All Prices combined'!$D92,'RAB Prices Long'!$E:$E,'All Prices combined'!$G92)))),2)</f>
        <v>8.31</v>
      </c>
      <c r="AK92" s="2">
        <f>ROUND(IF($B92="Annuity",SUMIFS('Annuity Prices'!AN:AN,'Annuity Prices'!$B:$B,$D92,'Annuity Prices'!$E:$E,$G92),IF($B92="RAB Short",SUMIFS('RAB Prices Short'!AN:AN,'RAB Prices Short'!$B:$B,'All Prices combined'!$D92,'RAB Prices Short'!$E:$E,'All Prices combined'!$G92),IF($B92="RAB Long",SUMIFS('RAB Prices Long'!AN:AN,'RAB Prices Long'!$B:$B,'All Prices combined'!$D92,'RAB Prices Long'!$E:$E,'All Prices combined'!$G92)))),2)</f>
        <v>8.4700000000000006</v>
      </c>
      <c r="AL92" s="2">
        <f>ROUND(IF($B92="Annuity",SUMIFS('Annuity Prices'!AO:AO,'Annuity Prices'!$B:$B,$D92,'Annuity Prices'!$E:$E,$G92),IF($B92="RAB Short",SUMIFS('RAB Prices Short'!AO:AO,'RAB Prices Short'!$B:$B,'All Prices combined'!$D92,'RAB Prices Short'!$E:$E,'All Prices combined'!$G92),IF($B92="RAB Long",SUMIFS('RAB Prices Long'!AO:AO,'RAB Prices Long'!$B:$B,'All Prices combined'!$D92,'RAB Prices Long'!$E:$E,'All Prices combined'!$G92)))),2)</f>
        <v>8.69</v>
      </c>
      <c r="AM92" s="2">
        <f>ROUND(IF($B92="Annuity",SUMIFS('Annuity Prices'!AP:AP,'Annuity Prices'!$B:$B,$D92,'Annuity Prices'!$E:$E,$G92),IF($B92="RAB Short",SUMIFS('RAB Prices Short'!AP:AP,'RAB Prices Short'!$B:$B,'All Prices combined'!$D92,'RAB Prices Short'!$E:$E,'All Prices combined'!$G92),IF($B92="RAB Long",SUMIFS('RAB Prices Long'!AP:AP,'RAB Prices Long'!$B:$B,'All Prices combined'!$D92,'RAB Prices Long'!$E:$E,'All Prices combined'!$G92)))),2)</f>
        <v>8.9</v>
      </c>
      <c r="AN92" s="2">
        <f>ROUND(IF($B92="Annuity",SUMIFS('Annuity Prices'!AQ:AQ,'Annuity Prices'!$B:$B,$D92,'Annuity Prices'!$E:$E,$G92),IF($B92="RAB Short",SUMIFS('RAB Prices Short'!AQ:AQ,'RAB Prices Short'!$B:$B,'All Prices combined'!$D92,'RAB Prices Short'!$E:$E,'All Prices combined'!$G92),IF($B92="RAB Long",SUMIFS('RAB Prices Long'!AQ:AQ,'RAB Prices Long'!$B:$B,'All Prices combined'!$D92,'RAB Prices Long'!$E:$E,'All Prices combined'!$G92)))),2)</f>
        <v>9.1300000000000008</v>
      </c>
      <c r="AO92" s="2">
        <f>ROUND(IF($B92="Annuity",SUMIFS('Annuity Prices'!AR:AR,'Annuity Prices'!$B:$B,$D92,'Annuity Prices'!$E:$E,$G92),IF($B92="RAB Short",SUMIFS('RAB Prices Short'!AR:AR,'RAB Prices Short'!$B:$B,'All Prices combined'!$D92,'RAB Prices Short'!$E:$E,'All Prices combined'!$G92),IF($B92="RAB Long",SUMIFS('RAB Prices Long'!AR:AR,'RAB Prices Long'!$B:$B,'All Prices combined'!$D92,'RAB Prices Long'!$E:$E,'All Prices combined'!$G92)))),2)</f>
        <v>4.01</v>
      </c>
      <c r="AP92" s="2">
        <f>ROUND(IF($B92="Annuity",SUMIFS('Annuity Prices'!AS:AS,'Annuity Prices'!$B:$B,$D92,'Annuity Prices'!$E:$E,$G92),IF($B92="RAB Short",SUMIFS('RAB Prices Short'!AS:AS,'RAB Prices Short'!$B:$B,'All Prices combined'!$D92,'RAB Prices Short'!$E:$E,'All Prices combined'!$G92),IF($B92="RAB Long",SUMIFS('RAB Prices Long'!AS:AS,'RAB Prices Long'!$B:$B,'All Prices combined'!$D92,'RAB Prices Long'!$E:$E,'All Prices combined'!$G92)))),2)</f>
        <v>4.3499999999999996</v>
      </c>
      <c r="AQ92" s="2">
        <f>ROUND(IF($B92="Annuity",SUMIFS('Annuity Prices'!AT:AT,'Annuity Prices'!$B:$B,$D92,'Annuity Prices'!$E:$E,$G92),IF($B92="RAB Short",SUMIFS('RAB Prices Short'!AT:AT,'RAB Prices Short'!$B:$B,'All Prices combined'!$D92,'RAB Prices Short'!$E:$E,'All Prices combined'!$G92),IF($B92="RAB Long",SUMIFS('RAB Prices Long'!AT:AT,'RAB Prices Long'!$B:$B,'All Prices combined'!$D92,'RAB Prices Long'!$E:$E,'All Prices combined'!$G92)))),2)</f>
        <v>4.4800000000000004</v>
      </c>
      <c r="AR92" s="2">
        <f>ROUND(IF($B92="Annuity",SUMIFS('Annuity Prices'!AU:AU,'Annuity Prices'!$B:$B,$D92,'Annuity Prices'!$E:$E,$G92),IF($B92="RAB Short",SUMIFS('RAB Prices Short'!AU:AU,'RAB Prices Short'!$B:$B,'All Prices combined'!$D92,'RAB Prices Short'!$E:$E,'All Prices combined'!$G92),IF($B92="RAB Long",SUMIFS('RAB Prices Long'!AU:AU,'RAB Prices Long'!$B:$B,'All Prices combined'!$D92,'RAB Prices Long'!$E:$E,'All Prices combined'!$G92)))),2)</f>
        <v>4.6100000000000003</v>
      </c>
      <c r="AS92" s="2">
        <f>ROUND(IF($B92="Annuity",SUMIFS('Annuity Prices'!AV:AV,'Annuity Prices'!$B:$B,$D92,'Annuity Prices'!$E:$E,$G92),IF($B92="RAB Short",SUMIFS('RAB Prices Short'!AV:AV,'RAB Prices Short'!$B:$B,'All Prices combined'!$D92,'RAB Prices Short'!$E:$E,'All Prices combined'!$G92),IF($B92="RAB Long",SUMIFS('RAB Prices Long'!AV:AV,'RAB Prices Long'!$B:$B,'All Prices combined'!$D92,'RAB Prices Long'!$E:$E,'All Prices combined'!$G92)))),2)</f>
        <v>4.74</v>
      </c>
      <c r="AT92" s="2">
        <f>ROUND(IF($B92="Annuity",SUMIFS('Annuity Prices'!AW:AW,'Annuity Prices'!$B:$B,$D92,'Annuity Prices'!$E:$E,$G92),IF($B92="RAB Short",SUMIFS('RAB Prices Short'!AW:AW,'RAB Prices Short'!$B:$B,'All Prices combined'!$D92,'RAB Prices Short'!$E:$E,'All Prices combined'!$G92),IF($B92="RAB Long",SUMIFS('RAB Prices Long'!AW:AW,'RAB Prices Long'!$B:$B,'All Prices combined'!$D92,'RAB Prices Long'!$E:$E,'All Prices combined'!$G92)))),2)</f>
        <v>4.82</v>
      </c>
      <c r="AU92" s="2">
        <f>ROUND(IF($B92="Annuity",SUMIFS('Annuity Prices'!AX:AX,'Annuity Prices'!$B:$B,$D92,'Annuity Prices'!$E:$E,$G92),IF($B92="RAB Short",SUMIFS('RAB Prices Short'!AX:AX,'RAB Prices Short'!$B:$B,'All Prices combined'!$D92,'RAB Prices Short'!$E:$E,'All Prices combined'!$G92),IF($B92="RAB Long",SUMIFS('RAB Prices Long'!AX:AX,'RAB Prices Long'!$B:$B,'All Prices combined'!$D92,'RAB Prices Long'!$E:$E,'All Prices combined'!$G92)))),2)</f>
        <v>4.9400000000000004</v>
      </c>
      <c r="AV92" s="2">
        <f>ROUND(IF($B92="Annuity",SUMIFS('Annuity Prices'!AY:AY,'Annuity Prices'!$B:$B,$D92,'Annuity Prices'!$E:$E,$G92),IF($B92="RAB Short",SUMIFS('RAB Prices Short'!AY:AY,'RAB Prices Short'!$B:$B,'All Prices combined'!$D92,'RAB Prices Short'!$E:$E,'All Prices combined'!$G92),IF($B92="RAB Long",SUMIFS('RAB Prices Long'!AY:AY,'RAB Prices Long'!$B:$B,'All Prices combined'!$D92,'RAB Prices Long'!$E:$E,'All Prices combined'!$G92)))),2)</f>
        <v>5.07</v>
      </c>
      <c r="AW92" s="2">
        <f>ROUND(IF($B92="Annuity",SUMIFS('Annuity Prices'!AZ:AZ,'Annuity Prices'!$B:$B,$D92,'Annuity Prices'!$E:$E,$G92),IF($B92="RAB Short",SUMIFS('RAB Prices Short'!AZ:AZ,'RAB Prices Short'!$B:$B,'All Prices combined'!$D92,'RAB Prices Short'!$E:$E,'All Prices combined'!$G92),IF($B92="RAB Long",SUMIFS('RAB Prices Long'!AZ:AZ,'RAB Prices Long'!$B:$B,'All Prices combined'!$D92,'RAB Prices Long'!$E:$E,'All Prices combined'!$G92)))),2)</f>
        <v>5.19</v>
      </c>
      <c r="AX92" s="2">
        <f>ROUND(IF($B92="Annuity",SUMIFS('Annuity Prices'!BA:BA,'Annuity Prices'!$B:$B,$D92,'Annuity Prices'!$E:$E,$G92),IF($B92="RAB Short",SUMIFS('RAB Prices Short'!BA:BA,'RAB Prices Short'!$B:$B,'All Prices combined'!$D92,'RAB Prices Short'!$E:$E,'All Prices combined'!$G92),IF($B92="RAB Long",SUMIFS('RAB Prices Long'!BA:BA,'RAB Prices Long'!$B:$B,'All Prices combined'!$D92,'RAB Prices Long'!$E:$E,'All Prices combined'!$G92)))),2)</f>
        <v>5.3</v>
      </c>
      <c r="AY92" s="2">
        <f>ROUND(IF($B92="Annuity",SUMIFS('Annuity Prices'!BB:BB,'Annuity Prices'!$B:$B,$D92,'Annuity Prices'!$E:$E,$G92),IF($B92="RAB Short",SUMIFS('RAB Prices Short'!BB:BB,'RAB Prices Short'!$B:$B,'All Prices combined'!$D92,'RAB Prices Short'!$E:$E,'All Prices combined'!$G92),IF($B92="RAB Long",SUMIFS('RAB Prices Long'!BB:BB,'RAB Prices Long'!$B:$B,'All Prices combined'!$D92,'RAB Prices Long'!$E:$E,'All Prices combined'!$G92)))),2)</f>
        <v>5.43</v>
      </c>
      <c r="AZ92" s="2">
        <f>ROUND(IF($B92="Annuity",SUMIFS('Annuity Prices'!BC:BC,'Annuity Prices'!$B:$B,$D92,'Annuity Prices'!$E:$E,$G92),IF($B92="RAB Short",SUMIFS('RAB Prices Short'!BC:BC,'RAB Prices Short'!$B:$B,'All Prices combined'!$D92,'RAB Prices Short'!$E:$E,'All Prices combined'!$G92),IF($B92="RAB Long",SUMIFS('RAB Prices Long'!BC:BC,'RAB Prices Long'!$B:$B,'All Prices combined'!$D92,'RAB Prices Long'!$E:$E,'All Prices combined'!$G92)))),2)</f>
        <v>5.57</v>
      </c>
      <c r="BA92" s="2">
        <f>ROUND(IF($B92="Annuity",SUMIFS('Annuity Prices'!BD:BD,'Annuity Prices'!$B:$B,$D92,'Annuity Prices'!$E:$E,$G92),IF($B92="RAB Short",SUMIFS('RAB Prices Short'!BD:BD,'RAB Prices Short'!$B:$B,'All Prices combined'!$D92,'RAB Prices Short'!$E:$E,'All Prices combined'!$G92),IF($B92="RAB Long",SUMIFS('RAB Prices Long'!BD:BD,'RAB Prices Long'!$B:$B,'All Prices combined'!$D92,'RAB Prices Long'!$E:$E,'All Prices combined'!$G92)))),2)</f>
        <v>5.7</v>
      </c>
      <c r="BB92" s="2">
        <f>ROUND(IF($B92="Annuity",SUMIFS('Annuity Prices'!BE:BE,'Annuity Prices'!$B:$B,$D92,'Annuity Prices'!$E:$E,$G92),IF($B92="RAB Short",SUMIFS('RAB Prices Short'!BE:BE,'RAB Prices Short'!$B:$B,'All Prices combined'!$D92,'RAB Prices Short'!$E:$E,'All Prices combined'!$G92),IF($B92="RAB Long",SUMIFS('RAB Prices Long'!BE:BE,'RAB Prices Long'!$B:$B,'All Prices combined'!$D92,'RAB Prices Long'!$E:$E,'All Prices combined'!$G92)))),2)</f>
        <v>5.82</v>
      </c>
      <c r="BC92" s="2">
        <f>ROUND(IF($B92="Annuity",SUMIFS('Annuity Prices'!BF:BF,'Annuity Prices'!$B:$B,$D92,'Annuity Prices'!$E:$E,$G92),IF($B92="RAB Short",SUMIFS('RAB Prices Short'!BF:BF,'RAB Prices Short'!$B:$B,'All Prices combined'!$D92,'RAB Prices Short'!$E:$E,'All Prices combined'!$G92),IF($B92="RAB Long",SUMIFS('RAB Prices Long'!BF:BF,'RAB Prices Long'!$B:$B,'All Prices combined'!$D92,'RAB Prices Long'!$E:$E,'All Prices combined'!$G92)))),2)</f>
        <v>5.96</v>
      </c>
      <c r="BD92" s="2">
        <f>ROUND(IF($B92="Annuity",SUMIFS('Annuity Prices'!BG:BG,'Annuity Prices'!$B:$B,$D92,'Annuity Prices'!$E:$E,$G92),IF($B92="RAB Short",SUMIFS('RAB Prices Short'!BG:BG,'RAB Prices Short'!$B:$B,'All Prices combined'!$D92,'RAB Prices Short'!$E:$E,'All Prices combined'!$G92),IF($B92="RAB Long",SUMIFS('RAB Prices Long'!BG:BG,'RAB Prices Long'!$B:$B,'All Prices combined'!$D92,'RAB Prices Long'!$E:$E,'All Prices combined'!$G92)))),2)</f>
        <v>6.11</v>
      </c>
      <c r="BE92" s="2">
        <f>ROUND(IF($B92="Annuity",SUMIFS('Annuity Prices'!BH:BH,'Annuity Prices'!$B:$B,$D92,'Annuity Prices'!$E:$E,$G92),IF($B92="RAB Short",SUMIFS('RAB Prices Short'!BH:BH,'RAB Prices Short'!$B:$B,'All Prices combined'!$D92,'RAB Prices Short'!$E:$E,'All Prices combined'!$G92),IF($B92="RAB Long",SUMIFS('RAB Prices Long'!BH:BH,'RAB Prices Long'!$B:$B,'All Prices combined'!$D92,'RAB Prices Long'!$E:$E,'All Prices combined'!$G92)))),2)</f>
        <v>6.27</v>
      </c>
      <c r="BF92" s="2">
        <f>ROUND(IF($B92="Annuity",SUMIFS('Annuity Prices'!BI:BI,'Annuity Prices'!$B:$B,$D92,'Annuity Prices'!$E:$E,$G92),IF($B92="RAB Short",SUMIFS('RAB Prices Short'!BI:BI,'RAB Prices Short'!$B:$B,'All Prices combined'!$D92,'RAB Prices Short'!$E:$E,'All Prices combined'!$G92),IF($B92="RAB Long",SUMIFS('RAB Prices Long'!BI:BI,'RAB Prices Long'!$B:$B,'All Prices combined'!$D92,'RAB Prices Long'!$E:$E,'All Prices combined'!$G92)))),2)</f>
        <v>6.39</v>
      </c>
      <c r="BG92" s="2">
        <f>ROUND(IF($B92="Annuity",SUMIFS('Annuity Prices'!BJ:BJ,'Annuity Prices'!$B:$B,$D92,'Annuity Prices'!$E:$E,$G92),IF($B92="RAB Short",SUMIFS('RAB Prices Short'!BJ:BJ,'RAB Prices Short'!$B:$B,'All Prices combined'!$D92,'RAB Prices Short'!$E:$E,'All Prices combined'!$G92),IF($B92="RAB Long",SUMIFS('RAB Prices Long'!BJ:BJ,'RAB Prices Long'!$B:$B,'All Prices combined'!$D92,'RAB Prices Long'!$E:$E,'All Prices combined'!$G92)))),2)</f>
        <v>6.55</v>
      </c>
      <c r="BH92" s="2">
        <f>ROUND(IF($B92="Annuity",SUMIFS('Annuity Prices'!BK:BK,'Annuity Prices'!$B:$B,$D92,'Annuity Prices'!$E:$E,$G92),IF($B92="RAB Short",SUMIFS('RAB Prices Short'!BK:BK,'RAB Prices Short'!$B:$B,'All Prices combined'!$D92,'RAB Prices Short'!$E:$E,'All Prices combined'!$G92),IF($B92="RAB Long",SUMIFS('RAB Prices Long'!BK:BK,'RAB Prices Long'!$B:$B,'All Prices combined'!$D92,'RAB Prices Long'!$E:$E,'All Prices combined'!$G92)))),2)</f>
        <v>6.72</v>
      </c>
      <c r="BI92" s="2">
        <f>ROUND(IF($B92="Annuity",SUMIFS('Annuity Prices'!BL:BL,'Annuity Prices'!$B:$B,$D92,'Annuity Prices'!$E:$E,$G92),IF($B92="RAB Short",SUMIFS('RAB Prices Short'!BL:BL,'RAB Prices Short'!$B:$B,'All Prices combined'!$D92,'RAB Prices Short'!$E:$E,'All Prices combined'!$G92),IF($B92="RAB Long",SUMIFS('RAB Prices Long'!BL:BL,'RAB Prices Long'!$B:$B,'All Prices combined'!$D92,'RAB Prices Long'!$E:$E,'All Prices combined'!$G92)))),2)</f>
        <v>6.88</v>
      </c>
      <c r="BJ92" s="2">
        <f>ROUND(IF($B92="Annuity",SUMIFS('Annuity Prices'!BM:BM,'Annuity Prices'!$B:$B,$D92,'Annuity Prices'!$E:$E,$G92),IF($B92="RAB Short",SUMIFS('RAB Prices Short'!BM:BM,'RAB Prices Short'!$B:$B,'All Prices combined'!$D92,'RAB Prices Short'!$E:$E,'All Prices combined'!$G92),IF($B92="RAB Long",SUMIFS('RAB Prices Long'!BM:BM,'RAB Prices Long'!$B:$B,'All Prices combined'!$D92,'RAB Prices Long'!$E:$E,'All Prices combined'!$G92)))),2)</f>
        <v>7.02</v>
      </c>
      <c r="BK92" s="2">
        <f>ROUND(IF($B92="Annuity",SUMIFS('Annuity Prices'!BN:BN,'Annuity Prices'!$B:$B,$D92,'Annuity Prices'!$E:$E,$G92),IF($B92="RAB Short",SUMIFS('RAB Prices Short'!BN:BN,'RAB Prices Short'!$B:$B,'All Prices combined'!$D92,'RAB Prices Short'!$E:$E,'All Prices combined'!$G92),IF($B92="RAB Long",SUMIFS('RAB Prices Long'!BN:BN,'RAB Prices Long'!$B:$B,'All Prices combined'!$D92,'RAB Prices Long'!$E:$E,'All Prices combined'!$G92)))),2)</f>
        <v>7.2</v>
      </c>
      <c r="BL92" s="2">
        <f>ROUND(IF($B92="Annuity",SUMIFS('Annuity Prices'!BO:BO,'Annuity Prices'!$B:$B,$D92,'Annuity Prices'!$E:$E,$G92),IF($B92="RAB Short",SUMIFS('RAB Prices Short'!BO:BO,'RAB Prices Short'!$B:$B,'All Prices combined'!$D92,'RAB Prices Short'!$E:$E,'All Prices combined'!$G92),IF($B92="RAB Long",SUMIFS('RAB Prices Long'!BO:BO,'RAB Prices Long'!$B:$B,'All Prices combined'!$D92,'RAB Prices Long'!$E:$E,'All Prices combined'!$G92)))),2)</f>
        <v>7.38</v>
      </c>
      <c r="BM92" s="2">
        <f>ROUND(IF($B92="Annuity",SUMIFS('Annuity Prices'!BP:BP,'Annuity Prices'!$B:$B,$D92,'Annuity Prices'!$E:$E,$G92),IF($B92="RAB Short",SUMIFS('RAB Prices Short'!BP:BP,'RAB Prices Short'!$B:$B,'All Prices combined'!$D92,'RAB Prices Short'!$E:$E,'All Prices combined'!$G92),IF($B92="RAB Long",SUMIFS('RAB Prices Long'!BP:BP,'RAB Prices Long'!$B:$B,'All Prices combined'!$D92,'RAB Prices Long'!$E:$E,'All Prices combined'!$G92)))),2)</f>
        <v>7.56</v>
      </c>
      <c r="BN92" s="2">
        <f>ROUND(IF($B92="Annuity",SUMIFS('Annuity Prices'!BQ:BQ,'Annuity Prices'!$B:$B,$D92,'Annuity Prices'!$E:$E,$G92),IF($B92="RAB Short",SUMIFS('RAB Prices Short'!BQ:BQ,'RAB Prices Short'!$B:$B,'All Prices combined'!$D92,'RAB Prices Short'!$E:$E,'All Prices combined'!$G92),IF($B92="RAB Long",SUMIFS('RAB Prices Long'!BQ:BQ,'RAB Prices Long'!$B:$B,'All Prices combined'!$D92,'RAB Prices Long'!$E:$E,'All Prices combined'!$G92)))),2)</f>
        <v>7.71</v>
      </c>
      <c r="BO92" s="2">
        <f>ROUND(IF($B92="Annuity",SUMIFS('Annuity Prices'!BR:BR,'Annuity Prices'!$B:$B,$D92,'Annuity Prices'!$E:$E,$G92),IF($B92="RAB Short",SUMIFS('RAB Prices Short'!BR:BR,'RAB Prices Short'!$B:$B,'All Prices combined'!$D92,'RAB Prices Short'!$E:$E,'All Prices combined'!$G92),IF($B92="RAB Long",SUMIFS('RAB Prices Long'!BR:BR,'RAB Prices Long'!$B:$B,'All Prices combined'!$D92,'RAB Prices Long'!$E:$E,'All Prices combined'!$G92)))),2)</f>
        <v>7.91</v>
      </c>
      <c r="BP92" s="2">
        <f>ROUND(IF($B92="Annuity",SUMIFS('Annuity Prices'!BS:BS,'Annuity Prices'!$B:$B,$D92,'Annuity Prices'!$E:$E,$G92),IF($B92="RAB Short",SUMIFS('RAB Prices Short'!BS:BS,'RAB Prices Short'!$B:$B,'All Prices combined'!$D92,'RAB Prices Short'!$E:$E,'All Prices combined'!$G92),IF($B92="RAB Long",SUMIFS('RAB Prices Long'!BS:BS,'RAB Prices Long'!$B:$B,'All Prices combined'!$D92,'RAB Prices Long'!$E:$E,'All Prices combined'!$G92)))),2)</f>
        <v>8.11</v>
      </c>
      <c r="BQ92" s="2">
        <f>ROUND(IF($B92="Annuity",SUMIFS('Annuity Prices'!BT:BT,'Annuity Prices'!$B:$B,$D92,'Annuity Prices'!$E:$E,$G92),IF($B92="RAB Short",SUMIFS('RAB Prices Short'!BT:BT,'RAB Prices Short'!$B:$B,'All Prices combined'!$D92,'RAB Prices Short'!$E:$E,'All Prices combined'!$G92),IF($B92="RAB Long",SUMIFS('RAB Prices Long'!BT:BT,'RAB Prices Long'!$B:$B,'All Prices combined'!$D92,'RAB Prices Long'!$E:$E,'All Prices combined'!$G92)))),2)</f>
        <v>8.31</v>
      </c>
      <c r="BR92" s="2">
        <f>ROUND(IF($B92="Annuity",SUMIFS('Annuity Prices'!BU:BU,'Annuity Prices'!$B:$B,$D92,'Annuity Prices'!$E:$E,$G92),IF($B92="RAB Short",SUMIFS('RAB Prices Short'!BU:BU,'RAB Prices Short'!$B:$B,'All Prices combined'!$D92,'RAB Prices Short'!$E:$E,'All Prices combined'!$G92),IF($B92="RAB Long",SUMIFS('RAB Prices Long'!BU:BU,'RAB Prices Long'!$B:$B,'All Prices combined'!$D92,'RAB Prices Long'!$E:$E,'All Prices combined'!$G92)))),2)</f>
        <v>8.4700000000000006</v>
      </c>
      <c r="BS92" s="2">
        <f>ROUND(IF($B92="Annuity",SUMIFS('Annuity Prices'!BV:BV,'Annuity Prices'!$B:$B,$D92,'Annuity Prices'!$E:$E,$G92),IF($B92="RAB Short",SUMIFS('RAB Prices Short'!BV:BV,'RAB Prices Short'!$B:$B,'All Prices combined'!$D92,'RAB Prices Short'!$E:$E,'All Prices combined'!$G92),IF($B92="RAB Long",SUMIFS('RAB Prices Long'!BV:BV,'RAB Prices Long'!$B:$B,'All Prices combined'!$D92,'RAB Prices Long'!$E:$E,'All Prices combined'!$G92)))),2)</f>
        <v>8.69</v>
      </c>
      <c r="BT92" s="2">
        <f>ROUND(IF($B92="Annuity",SUMIFS('Annuity Prices'!BW:BW,'Annuity Prices'!$B:$B,$D92,'Annuity Prices'!$E:$E,$G92),IF($B92="RAB Short",SUMIFS('RAB Prices Short'!BW:BW,'RAB Prices Short'!$B:$B,'All Prices combined'!$D92,'RAB Prices Short'!$E:$E,'All Prices combined'!$G92),IF($B92="RAB Long",SUMIFS('RAB Prices Long'!BW:BW,'RAB Prices Long'!$B:$B,'All Prices combined'!$D92,'RAB Prices Long'!$E:$E,'All Prices combined'!$G92)))),2)</f>
        <v>8.9</v>
      </c>
      <c r="BU92" s="2">
        <f>ROUND(IF($B92="Annuity",SUMIFS('Annuity Prices'!BX:BX,'Annuity Prices'!$B:$B,$D92,'Annuity Prices'!$E:$E,$G92),IF($B92="RAB Short",SUMIFS('RAB Prices Short'!BX:BX,'RAB Prices Short'!$B:$B,'All Prices combined'!$D92,'RAB Prices Short'!$E:$E,'All Prices combined'!$G92),IF($B92="RAB Long",SUMIFS('RAB Prices Long'!BX:BX,'RAB Prices Long'!$B:$B,'All Prices combined'!$D92,'RAB Prices Long'!$E:$E,'All Prices combined'!$G92)))),2)</f>
        <v>9.1300000000000008</v>
      </c>
    </row>
    <row r="93" spans="2:73" x14ac:dyDescent="0.25">
      <c r="B93" t="s">
        <v>37</v>
      </c>
      <c r="C93" s="1">
        <v>18</v>
      </c>
      <c r="D93" s="1"/>
      <c r="E93" s="1" t="s">
        <v>180</v>
      </c>
      <c r="F93" s="1">
        <v>18</v>
      </c>
      <c r="G93" s="1" t="s">
        <v>181</v>
      </c>
      <c r="H93" s="1"/>
      <c r="I93" s="2">
        <f>ROUND(IF($B93="Annuity",SUMIFS('Annuity Prices'!L:L,'Annuity Prices'!$B:$B,$D93,'Annuity Prices'!$E:$E,$G93),IF($B93="RAB Short",SUMIFS('RAB Prices Short'!L:L,'RAB Prices Short'!$B:$B,'All Prices combined'!$D93,'RAB Prices Short'!$E:$E,'All Prices combined'!$G93),IF($B93="RAB Long",SUMIFS('RAB Prices Long'!L:L,'RAB Prices Long'!$B:$B,'All Prices combined'!$D93,'RAB Prices Long'!$E:$E,'All Prices combined'!$G93)))),2)</f>
        <v>0</v>
      </c>
      <c r="J93" s="2">
        <f>ROUND(IF($B93="Annuity",SUMIFS('Annuity Prices'!M:M,'Annuity Prices'!$B:$B,$D93,'Annuity Prices'!$E:$E,$G93),IF($B93="RAB Short",SUMIFS('RAB Prices Short'!M:M,'RAB Prices Short'!$B:$B,'All Prices combined'!$D93,'RAB Prices Short'!$E:$E,'All Prices combined'!$G93),IF($B93="RAB Long",SUMIFS('RAB Prices Long'!M:M,'RAB Prices Long'!$B:$B,'All Prices combined'!$D93,'RAB Prices Long'!$E:$E,'All Prices combined'!$G93)))),2)</f>
        <v>0</v>
      </c>
      <c r="K93" s="2">
        <f>ROUND(IF($B93="Annuity",SUMIFS('Annuity Prices'!N:N,'Annuity Prices'!$B:$B,$D93,'Annuity Prices'!$E:$E,$G93),IF($B93="RAB Short",SUMIFS('RAB Prices Short'!N:N,'RAB Prices Short'!$B:$B,'All Prices combined'!$D93,'RAB Prices Short'!$E:$E,'All Prices combined'!$G93),IF($B93="RAB Long",SUMIFS('RAB Prices Long'!N:N,'RAB Prices Long'!$B:$B,'All Prices combined'!$D93,'RAB Prices Long'!$E:$E,'All Prices combined'!$G93)))),2)</f>
        <v>0</v>
      </c>
      <c r="L93" s="2">
        <f>ROUND(IF($B93="Annuity",SUMIFS('Annuity Prices'!O:O,'Annuity Prices'!$B:$B,$D93,'Annuity Prices'!$E:$E,$G93),IF($B93="RAB Short",SUMIFS('RAB Prices Short'!O:O,'RAB Prices Short'!$B:$B,'All Prices combined'!$D93,'RAB Prices Short'!$E:$E,'All Prices combined'!$G93),IF($B93="RAB Long",SUMIFS('RAB Prices Long'!O:O,'RAB Prices Long'!$B:$B,'All Prices combined'!$D93,'RAB Prices Long'!$E:$E,'All Prices combined'!$G93)))),2)</f>
        <v>0</v>
      </c>
      <c r="M93" s="2">
        <f>ROUND(IF($B93="Annuity",SUMIFS('Annuity Prices'!P:P,'Annuity Prices'!$B:$B,$D93,'Annuity Prices'!$E:$E,$G93),IF($B93="RAB Short",SUMIFS('RAB Prices Short'!P:P,'RAB Prices Short'!$B:$B,'All Prices combined'!$D93,'RAB Prices Short'!$E:$E,'All Prices combined'!$G93),IF($B93="RAB Long",SUMIFS('RAB Prices Long'!P:P,'RAB Prices Long'!$B:$B,'All Prices combined'!$D93,'RAB Prices Long'!$E:$E,'All Prices combined'!$G93)))),2)</f>
        <v>0</v>
      </c>
      <c r="N93" s="2">
        <f>ROUND(IF($B93="Annuity",SUMIFS('Annuity Prices'!Q:Q,'Annuity Prices'!$B:$B,$D93,'Annuity Prices'!$E:$E,$G93),IF($B93="RAB Short",SUMIFS('RAB Prices Short'!Q:Q,'RAB Prices Short'!$B:$B,'All Prices combined'!$D93,'RAB Prices Short'!$E:$E,'All Prices combined'!$G93),IF($B93="RAB Long",SUMIFS('RAB Prices Long'!Q:Q,'RAB Prices Long'!$B:$B,'All Prices combined'!$D93,'RAB Prices Long'!$E:$E,'All Prices combined'!$G93)))),2)</f>
        <v>0</v>
      </c>
      <c r="O93" s="2">
        <f>ROUND(IF($B93="Annuity",SUMIFS('Annuity Prices'!R:R,'Annuity Prices'!$B:$B,$D93,'Annuity Prices'!$E:$E,$G93),IF($B93="RAB Short",SUMIFS('RAB Prices Short'!R:R,'RAB Prices Short'!$B:$B,'All Prices combined'!$D93,'RAB Prices Short'!$E:$E,'All Prices combined'!$G93),IF($B93="RAB Long",SUMIFS('RAB Prices Long'!R:R,'RAB Prices Long'!$B:$B,'All Prices combined'!$D93,'RAB Prices Long'!$E:$E,'All Prices combined'!$G93)))),2)</f>
        <v>0</v>
      </c>
      <c r="P93" s="2">
        <f>ROUND(IF($B93="Annuity",SUMIFS('Annuity Prices'!S:S,'Annuity Prices'!$B:$B,$D93,'Annuity Prices'!$E:$E,$G93),IF($B93="RAB Short",SUMIFS('RAB Prices Short'!S:S,'RAB Prices Short'!$B:$B,'All Prices combined'!$D93,'RAB Prices Short'!$E:$E,'All Prices combined'!$G93),IF($B93="RAB Long",SUMIFS('RAB Prices Long'!S:S,'RAB Prices Long'!$B:$B,'All Prices combined'!$D93,'RAB Prices Long'!$E:$E,'All Prices combined'!$G93)))),2)</f>
        <v>0</v>
      </c>
      <c r="Q93" s="2">
        <f>ROUND(IF($B93="Annuity",SUMIFS('Annuity Prices'!T:T,'Annuity Prices'!$B:$B,$D93,'Annuity Prices'!$E:$E,$G93),IF($B93="RAB Short",SUMIFS('RAB Prices Short'!T:T,'RAB Prices Short'!$B:$B,'All Prices combined'!$D93,'RAB Prices Short'!$E:$E,'All Prices combined'!$G93),IF($B93="RAB Long",SUMIFS('RAB Prices Long'!T:T,'RAB Prices Long'!$B:$B,'All Prices combined'!$D93,'RAB Prices Long'!$E:$E,'All Prices combined'!$G93)))),2)</f>
        <v>0</v>
      </c>
      <c r="R93" s="2">
        <f>ROUND(IF($B93="Annuity",SUMIFS('Annuity Prices'!U:U,'Annuity Prices'!$B:$B,$D93,'Annuity Prices'!$E:$E,$G93),IF($B93="RAB Short",SUMIFS('RAB Prices Short'!U:U,'RAB Prices Short'!$B:$B,'All Prices combined'!$D93,'RAB Prices Short'!$E:$E,'All Prices combined'!$G93),IF($B93="RAB Long",SUMIFS('RAB Prices Long'!U:U,'RAB Prices Long'!$B:$B,'All Prices combined'!$D93,'RAB Prices Long'!$E:$E,'All Prices combined'!$G93)))),2)</f>
        <v>0</v>
      </c>
      <c r="S93" s="2">
        <f>ROUND(IF($B93="Annuity",SUMIFS('Annuity Prices'!V:V,'Annuity Prices'!$B:$B,$D93,'Annuity Prices'!$E:$E,$G93),IF($B93="RAB Short",SUMIFS('RAB Prices Short'!V:V,'RAB Prices Short'!$B:$B,'All Prices combined'!$D93,'RAB Prices Short'!$E:$E,'All Prices combined'!$G93),IF($B93="RAB Long",SUMIFS('RAB Prices Long'!V:V,'RAB Prices Long'!$B:$B,'All Prices combined'!$D93,'RAB Prices Long'!$E:$E,'All Prices combined'!$G93)))),2)</f>
        <v>0</v>
      </c>
      <c r="T93" s="2">
        <f>ROUND(IF($B93="Annuity",SUMIFS('Annuity Prices'!W:W,'Annuity Prices'!$B:$B,$D93,'Annuity Prices'!$E:$E,$G93),IF($B93="RAB Short",SUMIFS('RAB Prices Short'!W:W,'RAB Prices Short'!$B:$B,'All Prices combined'!$D93,'RAB Prices Short'!$E:$E,'All Prices combined'!$G93),IF($B93="RAB Long",SUMIFS('RAB Prices Long'!W:W,'RAB Prices Long'!$B:$B,'All Prices combined'!$D93,'RAB Prices Long'!$E:$E,'All Prices combined'!$G93)))),2)</f>
        <v>0</v>
      </c>
      <c r="U93" s="2">
        <f>ROUND(IF($B93="Annuity",SUMIFS('Annuity Prices'!X:X,'Annuity Prices'!$B:$B,$D93,'Annuity Prices'!$E:$E,$G93),IF($B93="RAB Short",SUMIFS('RAB Prices Short'!X:X,'RAB Prices Short'!$B:$B,'All Prices combined'!$D93,'RAB Prices Short'!$E:$E,'All Prices combined'!$G93),IF($B93="RAB Long",SUMIFS('RAB Prices Long'!X:X,'RAB Prices Long'!$B:$B,'All Prices combined'!$D93,'RAB Prices Long'!$E:$E,'All Prices combined'!$G93)))),2)</f>
        <v>0</v>
      </c>
      <c r="V93" s="2">
        <f>ROUND(IF($B93="Annuity",SUMIFS('Annuity Prices'!Y:Y,'Annuity Prices'!$B:$B,$D93,'Annuity Prices'!$E:$E,$G93),IF($B93="RAB Short",SUMIFS('RAB Prices Short'!Y:Y,'RAB Prices Short'!$B:$B,'All Prices combined'!$D93,'RAB Prices Short'!$E:$E,'All Prices combined'!$G93),IF($B93="RAB Long",SUMIFS('RAB Prices Long'!Y:Y,'RAB Prices Long'!$B:$B,'All Prices combined'!$D93,'RAB Prices Long'!$E:$E,'All Prices combined'!$G93)))),2)</f>
        <v>0</v>
      </c>
      <c r="W93" s="2">
        <f>ROUND(IF($B93="Annuity",SUMIFS('Annuity Prices'!Z:Z,'Annuity Prices'!$B:$B,$D93,'Annuity Prices'!$E:$E,$G93),IF($B93="RAB Short",SUMIFS('RAB Prices Short'!Z:Z,'RAB Prices Short'!$B:$B,'All Prices combined'!$D93,'RAB Prices Short'!$E:$E,'All Prices combined'!$G93),IF($B93="RAB Long",SUMIFS('RAB Prices Long'!Z:Z,'RAB Prices Long'!$B:$B,'All Prices combined'!$D93,'RAB Prices Long'!$E:$E,'All Prices combined'!$G93)))),2)</f>
        <v>0</v>
      </c>
      <c r="X93" s="2">
        <f>ROUND(IF($B93="Annuity",SUMIFS('Annuity Prices'!AA:AA,'Annuity Prices'!$B:$B,$D93,'Annuity Prices'!$E:$E,$G93),IF($B93="RAB Short",SUMIFS('RAB Prices Short'!AA:AA,'RAB Prices Short'!$B:$B,'All Prices combined'!$D93,'RAB Prices Short'!$E:$E,'All Prices combined'!$G93),IF($B93="RAB Long",SUMIFS('RAB Prices Long'!AA:AA,'RAB Prices Long'!$B:$B,'All Prices combined'!$D93,'RAB Prices Long'!$E:$E,'All Prices combined'!$G93)))),2)</f>
        <v>0</v>
      </c>
      <c r="Y93" s="2">
        <f>ROUND(IF($B93="Annuity",SUMIFS('Annuity Prices'!AB:AB,'Annuity Prices'!$B:$B,$D93,'Annuity Prices'!$E:$E,$G93),IF($B93="RAB Short",SUMIFS('RAB Prices Short'!AB:AB,'RAB Prices Short'!$B:$B,'All Prices combined'!$D93,'RAB Prices Short'!$E:$E,'All Prices combined'!$G93),IF($B93="RAB Long",SUMIFS('RAB Prices Long'!AB:AB,'RAB Prices Long'!$B:$B,'All Prices combined'!$D93,'RAB Prices Long'!$E:$E,'All Prices combined'!$G93)))),2)</f>
        <v>0</v>
      </c>
      <c r="Z93" s="2">
        <f>ROUND(IF($B93="Annuity",SUMIFS('Annuity Prices'!AC:AC,'Annuity Prices'!$B:$B,$D93,'Annuity Prices'!$E:$E,$G93),IF($B93="RAB Short",SUMIFS('RAB Prices Short'!AC:AC,'RAB Prices Short'!$B:$B,'All Prices combined'!$D93,'RAB Prices Short'!$E:$E,'All Prices combined'!$G93),IF($B93="RAB Long",SUMIFS('RAB Prices Long'!AC:AC,'RAB Prices Long'!$B:$B,'All Prices combined'!$D93,'RAB Prices Long'!$E:$E,'All Prices combined'!$G93)))),2)</f>
        <v>0</v>
      </c>
      <c r="AA93" s="2">
        <f>ROUND(IF($B93="Annuity",SUMIFS('Annuity Prices'!AD:AD,'Annuity Prices'!$B:$B,$D93,'Annuity Prices'!$E:$E,$G93),IF($B93="RAB Short",SUMIFS('RAB Prices Short'!AD:AD,'RAB Prices Short'!$B:$B,'All Prices combined'!$D93,'RAB Prices Short'!$E:$E,'All Prices combined'!$G93),IF($B93="RAB Long",SUMIFS('RAB Prices Long'!AD:AD,'RAB Prices Long'!$B:$B,'All Prices combined'!$D93,'RAB Prices Long'!$E:$E,'All Prices combined'!$G93)))),2)</f>
        <v>0</v>
      </c>
      <c r="AB93" s="2">
        <f>ROUND(IF($B93="Annuity",SUMIFS('Annuity Prices'!AE:AE,'Annuity Prices'!$B:$B,$D93,'Annuity Prices'!$E:$E,$G93),IF($B93="RAB Short",SUMIFS('RAB Prices Short'!AE:AE,'RAB Prices Short'!$B:$B,'All Prices combined'!$D93,'RAB Prices Short'!$E:$E,'All Prices combined'!$G93),IF($B93="RAB Long",SUMIFS('RAB Prices Long'!AE:AE,'RAB Prices Long'!$B:$B,'All Prices combined'!$D93,'RAB Prices Long'!$E:$E,'All Prices combined'!$G93)))),2)</f>
        <v>0</v>
      </c>
      <c r="AC93" s="2">
        <f>ROUND(IF($B93="Annuity",SUMIFS('Annuity Prices'!AF:AF,'Annuity Prices'!$B:$B,$D93,'Annuity Prices'!$E:$E,$G93),IF($B93="RAB Short",SUMIFS('RAB Prices Short'!AF:AF,'RAB Prices Short'!$B:$B,'All Prices combined'!$D93,'RAB Prices Short'!$E:$E,'All Prices combined'!$G93),IF($B93="RAB Long",SUMIFS('RAB Prices Long'!AF:AF,'RAB Prices Long'!$B:$B,'All Prices combined'!$D93,'RAB Prices Long'!$E:$E,'All Prices combined'!$G93)))),2)</f>
        <v>0</v>
      </c>
      <c r="AD93" s="2">
        <f>ROUND(IF($B93="Annuity",SUMIFS('Annuity Prices'!AG:AG,'Annuity Prices'!$B:$B,$D93,'Annuity Prices'!$E:$E,$G93),IF($B93="RAB Short",SUMIFS('RAB Prices Short'!AG:AG,'RAB Prices Short'!$B:$B,'All Prices combined'!$D93,'RAB Prices Short'!$E:$E,'All Prices combined'!$G93),IF($B93="RAB Long",SUMIFS('RAB Prices Long'!AG:AG,'RAB Prices Long'!$B:$B,'All Prices combined'!$D93,'RAB Prices Long'!$E:$E,'All Prices combined'!$G93)))),2)</f>
        <v>0</v>
      </c>
      <c r="AE93" s="2">
        <f>ROUND(IF($B93="Annuity",SUMIFS('Annuity Prices'!AH:AH,'Annuity Prices'!$B:$B,$D93,'Annuity Prices'!$E:$E,$G93),IF($B93="RAB Short",SUMIFS('RAB Prices Short'!AH:AH,'RAB Prices Short'!$B:$B,'All Prices combined'!$D93,'RAB Prices Short'!$E:$E,'All Prices combined'!$G93),IF($B93="RAB Long",SUMIFS('RAB Prices Long'!AH:AH,'RAB Prices Long'!$B:$B,'All Prices combined'!$D93,'RAB Prices Long'!$E:$E,'All Prices combined'!$G93)))),2)</f>
        <v>0</v>
      </c>
      <c r="AF93" s="2">
        <f>ROUND(IF($B93="Annuity",SUMIFS('Annuity Prices'!AI:AI,'Annuity Prices'!$B:$B,$D93,'Annuity Prices'!$E:$E,$G93),IF($B93="RAB Short",SUMIFS('RAB Prices Short'!AI:AI,'RAB Prices Short'!$B:$B,'All Prices combined'!$D93,'RAB Prices Short'!$E:$E,'All Prices combined'!$G93),IF($B93="RAB Long",SUMIFS('RAB Prices Long'!AI:AI,'RAB Prices Long'!$B:$B,'All Prices combined'!$D93,'RAB Prices Long'!$E:$E,'All Prices combined'!$G93)))),2)</f>
        <v>0</v>
      </c>
      <c r="AG93" s="2">
        <f>ROUND(IF($B93="Annuity",SUMIFS('Annuity Prices'!AJ:AJ,'Annuity Prices'!$B:$B,$D93,'Annuity Prices'!$E:$E,$G93),IF($B93="RAB Short",SUMIFS('RAB Prices Short'!AJ:AJ,'RAB Prices Short'!$B:$B,'All Prices combined'!$D93,'RAB Prices Short'!$E:$E,'All Prices combined'!$G93),IF($B93="RAB Long",SUMIFS('RAB Prices Long'!AJ:AJ,'RAB Prices Long'!$B:$B,'All Prices combined'!$D93,'RAB Prices Long'!$E:$E,'All Prices combined'!$G93)))),2)</f>
        <v>0</v>
      </c>
      <c r="AH93" s="2">
        <f>ROUND(IF($B93="Annuity",SUMIFS('Annuity Prices'!AK:AK,'Annuity Prices'!$B:$B,$D93,'Annuity Prices'!$E:$E,$G93),IF($B93="RAB Short",SUMIFS('RAB Prices Short'!AK:AK,'RAB Prices Short'!$B:$B,'All Prices combined'!$D93,'RAB Prices Short'!$E:$E,'All Prices combined'!$G93),IF($B93="RAB Long",SUMIFS('RAB Prices Long'!AK:AK,'RAB Prices Long'!$B:$B,'All Prices combined'!$D93,'RAB Prices Long'!$E:$E,'All Prices combined'!$G93)))),2)</f>
        <v>0</v>
      </c>
      <c r="AI93" s="2">
        <f>ROUND(IF($B93="Annuity",SUMIFS('Annuity Prices'!AL:AL,'Annuity Prices'!$B:$B,$D93,'Annuity Prices'!$E:$E,$G93),IF($B93="RAB Short",SUMIFS('RAB Prices Short'!AL:AL,'RAB Prices Short'!$B:$B,'All Prices combined'!$D93,'RAB Prices Short'!$E:$E,'All Prices combined'!$G93),IF($B93="RAB Long",SUMIFS('RAB Prices Long'!AL:AL,'RAB Prices Long'!$B:$B,'All Prices combined'!$D93,'RAB Prices Long'!$E:$E,'All Prices combined'!$G93)))),2)</f>
        <v>0</v>
      </c>
      <c r="AJ93" s="2">
        <f>ROUND(IF($B93="Annuity",SUMIFS('Annuity Prices'!AM:AM,'Annuity Prices'!$B:$B,$D93,'Annuity Prices'!$E:$E,$G93),IF($B93="RAB Short",SUMIFS('RAB Prices Short'!AM:AM,'RAB Prices Short'!$B:$B,'All Prices combined'!$D93,'RAB Prices Short'!$E:$E,'All Prices combined'!$G93),IF($B93="RAB Long",SUMIFS('RAB Prices Long'!AM:AM,'RAB Prices Long'!$B:$B,'All Prices combined'!$D93,'RAB Prices Long'!$E:$E,'All Prices combined'!$G93)))),2)</f>
        <v>0</v>
      </c>
      <c r="AK93" s="2">
        <f>ROUND(IF($B93="Annuity",SUMIFS('Annuity Prices'!AN:AN,'Annuity Prices'!$B:$B,$D93,'Annuity Prices'!$E:$E,$G93),IF($B93="RAB Short",SUMIFS('RAB Prices Short'!AN:AN,'RAB Prices Short'!$B:$B,'All Prices combined'!$D93,'RAB Prices Short'!$E:$E,'All Prices combined'!$G93),IF($B93="RAB Long",SUMIFS('RAB Prices Long'!AN:AN,'RAB Prices Long'!$B:$B,'All Prices combined'!$D93,'RAB Prices Long'!$E:$E,'All Prices combined'!$G93)))),2)</f>
        <v>0</v>
      </c>
      <c r="AL93" s="2">
        <f>ROUND(IF($B93="Annuity",SUMIFS('Annuity Prices'!AO:AO,'Annuity Prices'!$B:$B,$D93,'Annuity Prices'!$E:$E,$G93),IF($B93="RAB Short",SUMIFS('RAB Prices Short'!AO:AO,'RAB Prices Short'!$B:$B,'All Prices combined'!$D93,'RAB Prices Short'!$E:$E,'All Prices combined'!$G93),IF($B93="RAB Long",SUMIFS('RAB Prices Long'!AO:AO,'RAB Prices Long'!$B:$B,'All Prices combined'!$D93,'RAB Prices Long'!$E:$E,'All Prices combined'!$G93)))),2)</f>
        <v>0</v>
      </c>
      <c r="AM93" s="2">
        <f>ROUND(IF($B93="Annuity",SUMIFS('Annuity Prices'!AP:AP,'Annuity Prices'!$B:$B,$D93,'Annuity Prices'!$E:$E,$G93),IF($B93="RAB Short",SUMIFS('RAB Prices Short'!AP:AP,'RAB Prices Short'!$B:$B,'All Prices combined'!$D93,'RAB Prices Short'!$E:$E,'All Prices combined'!$G93),IF($B93="RAB Long",SUMIFS('RAB Prices Long'!AP:AP,'RAB Prices Long'!$B:$B,'All Prices combined'!$D93,'RAB Prices Long'!$E:$E,'All Prices combined'!$G93)))),2)</f>
        <v>0</v>
      </c>
      <c r="AN93" s="2">
        <f>ROUND(IF($B93="Annuity",SUMIFS('Annuity Prices'!AQ:AQ,'Annuity Prices'!$B:$B,$D93,'Annuity Prices'!$E:$E,$G93),IF($B93="RAB Short",SUMIFS('RAB Prices Short'!AQ:AQ,'RAB Prices Short'!$B:$B,'All Prices combined'!$D93,'RAB Prices Short'!$E:$E,'All Prices combined'!$G93),IF($B93="RAB Long",SUMIFS('RAB Prices Long'!AQ:AQ,'RAB Prices Long'!$B:$B,'All Prices combined'!$D93,'RAB Prices Long'!$E:$E,'All Prices combined'!$G93)))),2)</f>
        <v>0</v>
      </c>
      <c r="AO93" s="2">
        <f>ROUND(IF($B93="Annuity",SUMIFS('Annuity Prices'!AR:AR,'Annuity Prices'!$B:$B,$D93,'Annuity Prices'!$E:$E,$G93),IF($B93="RAB Short",SUMIFS('RAB Prices Short'!AR:AR,'RAB Prices Short'!$B:$B,'All Prices combined'!$D93,'RAB Prices Short'!$E:$E,'All Prices combined'!$G93),IF($B93="RAB Long",SUMIFS('RAB Prices Long'!AR:AR,'RAB Prices Long'!$B:$B,'All Prices combined'!$D93,'RAB Prices Long'!$E:$E,'All Prices combined'!$G93)))),2)</f>
        <v>0</v>
      </c>
      <c r="AP93" s="2">
        <f>ROUND(IF($B93="Annuity",SUMIFS('Annuity Prices'!AS:AS,'Annuity Prices'!$B:$B,$D93,'Annuity Prices'!$E:$E,$G93),IF($B93="RAB Short",SUMIFS('RAB Prices Short'!AS:AS,'RAB Prices Short'!$B:$B,'All Prices combined'!$D93,'RAB Prices Short'!$E:$E,'All Prices combined'!$G93),IF($B93="RAB Long",SUMIFS('RAB Prices Long'!AS:AS,'RAB Prices Long'!$B:$B,'All Prices combined'!$D93,'RAB Prices Long'!$E:$E,'All Prices combined'!$G93)))),2)</f>
        <v>0</v>
      </c>
      <c r="AQ93" s="2">
        <f>ROUND(IF($B93="Annuity",SUMIFS('Annuity Prices'!AT:AT,'Annuity Prices'!$B:$B,$D93,'Annuity Prices'!$E:$E,$G93),IF($B93="RAB Short",SUMIFS('RAB Prices Short'!AT:AT,'RAB Prices Short'!$B:$B,'All Prices combined'!$D93,'RAB Prices Short'!$E:$E,'All Prices combined'!$G93),IF($B93="RAB Long",SUMIFS('RAB Prices Long'!AT:AT,'RAB Prices Long'!$B:$B,'All Prices combined'!$D93,'RAB Prices Long'!$E:$E,'All Prices combined'!$G93)))),2)</f>
        <v>0</v>
      </c>
      <c r="AR93" s="2">
        <f>ROUND(IF($B93="Annuity",SUMIFS('Annuity Prices'!AU:AU,'Annuity Prices'!$B:$B,$D93,'Annuity Prices'!$E:$E,$G93),IF($B93="RAB Short",SUMIFS('RAB Prices Short'!AU:AU,'RAB Prices Short'!$B:$B,'All Prices combined'!$D93,'RAB Prices Short'!$E:$E,'All Prices combined'!$G93),IF($B93="RAB Long",SUMIFS('RAB Prices Long'!AU:AU,'RAB Prices Long'!$B:$B,'All Prices combined'!$D93,'RAB Prices Long'!$E:$E,'All Prices combined'!$G93)))),2)</f>
        <v>0</v>
      </c>
      <c r="AS93" s="2">
        <f>ROUND(IF($B93="Annuity",SUMIFS('Annuity Prices'!AV:AV,'Annuity Prices'!$B:$B,$D93,'Annuity Prices'!$E:$E,$G93),IF($B93="RAB Short",SUMIFS('RAB Prices Short'!AV:AV,'RAB Prices Short'!$B:$B,'All Prices combined'!$D93,'RAB Prices Short'!$E:$E,'All Prices combined'!$G93),IF($B93="RAB Long",SUMIFS('RAB Prices Long'!AV:AV,'RAB Prices Long'!$B:$B,'All Prices combined'!$D93,'RAB Prices Long'!$E:$E,'All Prices combined'!$G93)))),2)</f>
        <v>0</v>
      </c>
      <c r="AT93" s="2">
        <f>ROUND(IF($B93="Annuity",SUMIFS('Annuity Prices'!AW:AW,'Annuity Prices'!$B:$B,$D93,'Annuity Prices'!$E:$E,$G93),IF($B93="RAB Short",SUMIFS('RAB Prices Short'!AW:AW,'RAB Prices Short'!$B:$B,'All Prices combined'!$D93,'RAB Prices Short'!$E:$E,'All Prices combined'!$G93),IF($B93="RAB Long",SUMIFS('RAB Prices Long'!AW:AW,'RAB Prices Long'!$B:$B,'All Prices combined'!$D93,'RAB Prices Long'!$E:$E,'All Prices combined'!$G93)))),2)</f>
        <v>0</v>
      </c>
      <c r="AU93" s="2">
        <f>ROUND(IF($B93="Annuity",SUMIFS('Annuity Prices'!AX:AX,'Annuity Prices'!$B:$B,$D93,'Annuity Prices'!$E:$E,$G93),IF($B93="RAB Short",SUMIFS('RAB Prices Short'!AX:AX,'RAB Prices Short'!$B:$B,'All Prices combined'!$D93,'RAB Prices Short'!$E:$E,'All Prices combined'!$G93),IF($B93="RAB Long",SUMIFS('RAB Prices Long'!AX:AX,'RAB Prices Long'!$B:$B,'All Prices combined'!$D93,'RAB Prices Long'!$E:$E,'All Prices combined'!$G93)))),2)</f>
        <v>0</v>
      </c>
      <c r="AV93" s="2">
        <f>ROUND(IF($B93="Annuity",SUMIFS('Annuity Prices'!AY:AY,'Annuity Prices'!$B:$B,$D93,'Annuity Prices'!$E:$E,$G93),IF($B93="RAB Short",SUMIFS('RAB Prices Short'!AY:AY,'RAB Prices Short'!$B:$B,'All Prices combined'!$D93,'RAB Prices Short'!$E:$E,'All Prices combined'!$G93),IF($B93="RAB Long",SUMIFS('RAB Prices Long'!AY:AY,'RAB Prices Long'!$B:$B,'All Prices combined'!$D93,'RAB Prices Long'!$E:$E,'All Prices combined'!$G93)))),2)</f>
        <v>0</v>
      </c>
      <c r="AW93" s="2">
        <f>ROUND(IF($B93="Annuity",SUMIFS('Annuity Prices'!AZ:AZ,'Annuity Prices'!$B:$B,$D93,'Annuity Prices'!$E:$E,$G93),IF($B93="RAB Short",SUMIFS('RAB Prices Short'!AZ:AZ,'RAB Prices Short'!$B:$B,'All Prices combined'!$D93,'RAB Prices Short'!$E:$E,'All Prices combined'!$G93),IF($B93="RAB Long",SUMIFS('RAB Prices Long'!AZ:AZ,'RAB Prices Long'!$B:$B,'All Prices combined'!$D93,'RAB Prices Long'!$E:$E,'All Prices combined'!$G93)))),2)</f>
        <v>0</v>
      </c>
      <c r="AX93" s="2">
        <f>ROUND(IF($B93="Annuity",SUMIFS('Annuity Prices'!BA:BA,'Annuity Prices'!$B:$B,$D93,'Annuity Prices'!$E:$E,$G93),IF($B93="RAB Short",SUMIFS('RAB Prices Short'!BA:BA,'RAB Prices Short'!$B:$B,'All Prices combined'!$D93,'RAB Prices Short'!$E:$E,'All Prices combined'!$G93),IF($B93="RAB Long",SUMIFS('RAB Prices Long'!BA:BA,'RAB Prices Long'!$B:$B,'All Prices combined'!$D93,'RAB Prices Long'!$E:$E,'All Prices combined'!$G93)))),2)</f>
        <v>0</v>
      </c>
      <c r="AY93" s="2">
        <f>ROUND(IF($B93="Annuity",SUMIFS('Annuity Prices'!BB:BB,'Annuity Prices'!$B:$B,$D93,'Annuity Prices'!$E:$E,$G93),IF($B93="RAB Short",SUMIFS('RAB Prices Short'!BB:BB,'RAB Prices Short'!$B:$B,'All Prices combined'!$D93,'RAB Prices Short'!$E:$E,'All Prices combined'!$G93),IF($B93="RAB Long",SUMIFS('RAB Prices Long'!BB:BB,'RAB Prices Long'!$B:$B,'All Prices combined'!$D93,'RAB Prices Long'!$E:$E,'All Prices combined'!$G93)))),2)</f>
        <v>0</v>
      </c>
      <c r="AZ93" s="2">
        <f>ROUND(IF($B93="Annuity",SUMIFS('Annuity Prices'!BC:BC,'Annuity Prices'!$B:$B,$D93,'Annuity Prices'!$E:$E,$G93),IF($B93="RAB Short",SUMIFS('RAB Prices Short'!BC:BC,'RAB Prices Short'!$B:$B,'All Prices combined'!$D93,'RAB Prices Short'!$E:$E,'All Prices combined'!$G93),IF($B93="RAB Long",SUMIFS('RAB Prices Long'!BC:BC,'RAB Prices Long'!$B:$B,'All Prices combined'!$D93,'RAB Prices Long'!$E:$E,'All Prices combined'!$G93)))),2)</f>
        <v>0</v>
      </c>
      <c r="BA93" s="2">
        <f>ROUND(IF($B93="Annuity",SUMIFS('Annuity Prices'!BD:BD,'Annuity Prices'!$B:$B,$D93,'Annuity Prices'!$E:$E,$G93),IF($B93="RAB Short",SUMIFS('RAB Prices Short'!BD:BD,'RAB Prices Short'!$B:$B,'All Prices combined'!$D93,'RAB Prices Short'!$E:$E,'All Prices combined'!$G93),IF($B93="RAB Long",SUMIFS('RAB Prices Long'!BD:BD,'RAB Prices Long'!$B:$B,'All Prices combined'!$D93,'RAB Prices Long'!$E:$E,'All Prices combined'!$G93)))),2)</f>
        <v>0</v>
      </c>
      <c r="BB93" s="2">
        <f>ROUND(IF($B93="Annuity",SUMIFS('Annuity Prices'!BE:BE,'Annuity Prices'!$B:$B,$D93,'Annuity Prices'!$E:$E,$G93),IF($B93="RAB Short",SUMIFS('RAB Prices Short'!BE:BE,'RAB Prices Short'!$B:$B,'All Prices combined'!$D93,'RAB Prices Short'!$E:$E,'All Prices combined'!$G93),IF($B93="RAB Long",SUMIFS('RAB Prices Long'!BE:BE,'RAB Prices Long'!$B:$B,'All Prices combined'!$D93,'RAB Prices Long'!$E:$E,'All Prices combined'!$G93)))),2)</f>
        <v>0</v>
      </c>
      <c r="BC93" s="2">
        <f>ROUND(IF($B93="Annuity",SUMIFS('Annuity Prices'!BF:BF,'Annuity Prices'!$B:$B,$D93,'Annuity Prices'!$E:$E,$G93),IF($B93="RAB Short",SUMIFS('RAB Prices Short'!BF:BF,'RAB Prices Short'!$B:$B,'All Prices combined'!$D93,'RAB Prices Short'!$E:$E,'All Prices combined'!$G93),IF($B93="RAB Long",SUMIFS('RAB Prices Long'!BF:BF,'RAB Prices Long'!$B:$B,'All Prices combined'!$D93,'RAB Prices Long'!$E:$E,'All Prices combined'!$G93)))),2)</f>
        <v>0</v>
      </c>
      <c r="BD93" s="2">
        <f>ROUND(IF($B93="Annuity",SUMIFS('Annuity Prices'!BG:BG,'Annuity Prices'!$B:$B,$D93,'Annuity Prices'!$E:$E,$G93),IF($B93="RAB Short",SUMIFS('RAB Prices Short'!BG:BG,'RAB Prices Short'!$B:$B,'All Prices combined'!$D93,'RAB Prices Short'!$E:$E,'All Prices combined'!$G93),IF($B93="RAB Long",SUMIFS('RAB Prices Long'!BG:BG,'RAB Prices Long'!$B:$B,'All Prices combined'!$D93,'RAB Prices Long'!$E:$E,'All Prices combined'!$G93)))),2)</f>
        <v>0</v>
      </c>
      <c r="BE93" s="2">
        <f>ROUND(IF($B93="Annuity",SUMIFS('Annuity Prices'!BH:BH,'Annuity Prices'!$B:$B,$D93,'Annuity Prices'!$E:$E,$G93),IF($B93="RAB Short",SUMIFS('RAB Prices Short'!BH:BH,'RAB Prices Short'!$B:$B,'All Prices combined'!$D93,'RAB Prices Short'!$E:$E,'All Prices combined'!$G93),IF($B93="RAB Long",SUMIFS('RAB Prices Long'!BH:BH,'RAB Prices Long'!$B:$B,'All Prices combined'!$D93,'RAB Prices Long'!$E:$E,'All Prices combined'!$G93)))),2)</f>
        <v>0</v>
      </c>
      <c r="BF93" s="2">
        <f>ROUND(IF($B93="Annuity",SUMIFS('Annuity Prices'!BI:BI,'Annuity Prices'!$B:$B,$D93,'Annuity Prices'!$E:$E,$G93),IF($B93="RAB Short",SUMIFS('RAB Prices Short'!BI:BI,'RAB Prices Short'!$B:$B,'All Prices combined'!$D93,'RAB Prices Short'!$E:$E,'All Prices combined'!$G93),IF($B93="RAB Long",SUMIFS('RAB Prices Long'!BI:BI,'RAB Prices Long'!$B:$B,'All Prices combined'!$D93,'RAB Prices Long'!$E:$E,'All Prices combined'!$G93)))),2)</f>
        <v>0</v>
      </c>
      <c r="BG93" s="2">
        <f>ROUND(IF($B93="Annuity",SUMIFS('Annuity Prices'!BJ:BJ,'Annuity Prices'!$B:$B,$D93,'Annuity Prices'!$E:$E,$G93),IF($B93="RAB Short",SUMIFS('RAB Prices Short'!BJ:BJ,'RAB Prices Short'!$B:$B,'All Prices combined'!$D93,'RAB Prices Short'!$E:$E,'All Prices combined'!$G93),IF($B93="RAB Long",SUMIFS('RAB Prices Long'!BJ:BJ,'RAB Prices Long'!$B:$B,'All Prices combined'!$D93,'RAB Prices Long'!$E:$E,'All Prices combined'!$G93)))),2)</f>
        <v>0</v>
      </c>
      <c r="BH93" s="2">
        <f>ROUND(IF($B93="Annuity",SUMIFS('Annuity Prices'!BK:BK,'Annuity Prices'!$B:$B,$D93,'Annuity Prices'!$E:$E,$G93),IF($B93="RAB Short",SUMIFS('RAB Prices Short'!BK:BK,'RAB Prices Short'!$B:$B,'All Prices combined'!$D93,'RAB Prices Short'!$E:$E,'All Prices combined'!$G93),IF($B93="RAB Long",SUMIFS('RAB Prices Long'!BK:BK,'RAB Prices Long'!$B:$B,'All Prices combined'!$D93,'RAB Prices Long'!$E:$E,'All Prices combined'!$G93)))),2)</f>
        <v>0</v>
      </c>
      <c r="BI93" s="2">
        <f>ROUND(IF($B93="Annuity",SUMIFS('Annuity Prices'!BL:BL,'Annuity Prices'!$B:$B,$D93,'Annuity Prices'!$E:$E,$G93),IF($B93="RAB Short",SUMIFS('RAB Prices Short'!BL:BL,'RAB Prices Short'!$B:$B,'All Prices combined'!$D93,'RAB Prices Short'!$E:$E,'All Prices combined'!$G93),IF($B93="RAB Long",SUMIFS('RAB Prices Long'!BL:BL,'RAB Prices Long'!$B:$B,'All Prices combined'!$D93,'RAB Prices Long'!$E:$E,'All Prices combined'!$G93)))),2)</f>
        <v>0</v>
      </c>
      <c r="BJ93" s="2">
        <f>ROUND(IF($B93="Annuity",SUMIFS('Annuity Prices'!BM:BM,'Annuity Prices'!$B:$B,$D93,'Annuity Prices'!$E:$E,$G93),IF($B93="RAB Short",SUMIFS('RAB Prices Short'!BM:BM,'RAB Prices Short'!$B:$B,'All Prices combined'!$D93,'RAB Prices Short'!$E:$E,'All Prices combined'!$G93),IF($B93="RAB Long",SUMIFS('RAB Prices Long'!BM:BM,'RAB Prices Long'!$B:$B,'All Prices combined'!$D93,'RAB Prices Long'!$E:$E,'All Prices combined'!$G93)))),2)</f>
        <v>0</v>
      </c>
      <c r="BK93" s="2">
        <f>ROUND(IF($B93="Annuity",SUMIFS('Annuity Prices'!BN:BN,'Annuity Prices'!$B:$B,$D93,'Annuity Prices'!$E:$E,$G93),IF($B93="RAB Short",SUMIFS('RAB Prices Short'!BN:BN,'RAB Prices Short'!$B:$B,'All Prices combined'!$D93,'RAB Prices Short'!$E:$E,'All Prices combined'!$G93),IF($B93="RAB Long",SUMIFS('RAB Prices Long'!BN:BN,'RAB Prices Long'!$B:$B,'All Prices combined'!$D93,'RAB Prices Long'!$E:$E,'All Prices combined'!$G93)))),2)</f>
        <v>0</v>
      </c>
      <c r="BL93" s="2">
        <f>ROUND(IF($B93="Annuity",SUMIFS('Annuity Prices'!BO:BO,'Annuity Prices'!$B:$B,$D93,'Annuity Prices'!$E:$E,$G93),IF($B93="RAB Short",SUMIFS('RAB Prices Short'!BO:BO,'RAB Prices Short'!$B:$B,'All Prices combined'!$D93,'RAB Prices Short'!$E:$E,'All Prices combined'!$G93),IF($B93="RAB Long",SUMIFS('RAB Prices Long'!BO:BO,'RAB Prices Long'!$B:$B,'All Prices combined'!$D93,'RAB Prices Long'!$E:$E,'All Prices combined'!$G93)))),2)</f>
        <v>0</v>
      </c>
      <c r="BM93" s="2">
        <f>ROUND(IF($B93="Annuity",SUMIFS('Annuity Prices'!BP:BP,'Annuity Prices'!$B:$B,$D93,'Annuity Prices'!$E:$E,$G93),IF($B93="RAB Short",SUMIFS('RAB Prices Short'!BP:BP,'RAB Prices Short'!$B:$B,'All Prices combined'!$D93,'RAB Prices Short'!$E:$E,'All Prices combined'!$G93),IF($B93="RAB Long",SUMIFS('RAB Prices Long'!BP:BP,'RAB Prices Long'!$B:$B,'All Prices combined'!$D93,'RAB Prices Long'!$E:$E,'All Prices combined'!$G93)))),2)</f>
        <v>0</v>
      </c>
      <c r="BN93" s="2">
        <f>ROUND(IF($B93="Annuity",SUMIFS('Annuity Prices'!BQ:BQ,'Annuity Prices'!$B:$B,$D93,'Annuity Prices'!$E:$E,$G93),IF($B93="RAB Short",SUMIFS('RAB Prices Short'!BQ:BQ,'RAB Prices Short'!$B:$B,'All Prices combined'!$D93,'RAB Prices Short'!$E:$E,'All Prices combined'!$G93),IF($B93="RAB Long",SUMIFS('RAB Prices Long'!BQ:BQ,'RAB Prices Long'!$B:$B,'All Prices combined'!$D93,'RAB Prices Long'!$E:$E,'All Prices combined'!$G93)))),2)</f>
        <v>0</v>
      </c>
      <c r="BO93" s="2">
        <f>ROUND(IF($B93="Annuity",SUMIFS('Annuity Prices'!BR:BR,'Annuity Prices'!$B:$B,$D93,'Annuity Prices'!$E:$E,$G93),IF($B93="RAB Short",SUMIFS('RAB Prices Short'!BR:BR,'RAB Prices Short'!$B:$B,'All Prices combined'!$D93,'RAB Prices Short'!$E:$E,'All Prices combined'!$G93),IF($B93="RAB Long",SUMIFS('RAB Prices Long'!BR:BR,'RAB Prices Long'!$B:$B,'All Prices combined'!$D93,'RAB Prices Long'!$E:$E,'All Prices combined'!$G93)))),2)</f>
        <v>0</v>
      </c>
      <c r="BP93" s="2">
        <f>ROUND(IF($B93="Annuity",SUMIFS('Annuity Prices'!BS:BS,'Annuity Prices'!$B:$B,$D93,'Annuity Prices'!$E:$E,$G93),IF($B93="RAB Short",SUMIFS('RAB Prices Short'!BS:BS,'RAB Prices Short'!$B:$B,'All Prices combined'!$D93,'RAB Prices Short'!$E:$E,'All Prices combined'!$G93),IF($B93="RAB Long",SUMIFS('RAB Prices Long'!BS:BS,'RAB Prices Long'!$B:$B,'All Prices combined'!$D93,'RAB Prices Long'!$E:$E,'All Prices combined'!$G93)))),2)</f>
        <v>0</v>
      </c>
      <c r="BQ93" s="2">
        <f>ROUND(IF($B93="Annuity",SUMIFS('Annuity Prices'!BT:BT,'Annuity Prices'!$B:$B,$D93,'Annuity Prices'!$E:$E,$G93),IF($B93="RAB Short",SUMIFS('RAB Prices Short'!BT:BT,'RAB Prices Short'!$B:$B,'All Prices combined'!$D93,'RAB Prices Short'!$E:$E,'All Prices combined'!$G93),IF($B93="RAB Long",SUMIFS('RAB Prices Long'!BT:BT,'RAB Prices Long'!$B:$B,'All Prices combined'!$D93,'RAB Prices Long'!$E:$E,'All Prices combined'!$G93)))),2)</f>
        <v>0</v>
      </c>
      <c r="BR93" s="2">
        <f>ROUND(IF($B93="Annuity",SUMIFS('Annuity Prices'!BU:BU,'Annuity Prices'!$B:$B,$D93,'Annuity Prices'!$E:$E,$G93),IF($B93="RAB Short",SUMIFS('RAB Prices Short'!BU:BU,'RAB Prices Short'!$B:$B,'All Prices combined'!$D93,'RAB Prices Short'!$E:$E,'All Prices combined'!$G93),IF($B93="RAB Long",SUMIFS('RAB Prices Long'!BU:BU,'RAB Prices Long'!$B:$B,'All Prices combined'!$D93,'RAB Prices Long'!$E:$E,'All Prices combined'!$G93)))),2)</f>
        <v>0</v>
      </c>
      <c r="BS93" s="2">
        <f>ROUND(IF($B93="Annuity",SUMIFS('Annuity Prices'!BV:BV,'Annuity Prices'!$B:$B,$D93,'Annuity Prices'!$E:$E,$G93),IF($B93="RAB Short",SUMIFS('RAB Prices Short'!BV:BV,'RAB Prices Short'!$B:$B,'All Prices combined'!$D93,'RAB Prices Short'!$E:$E,'All Prices combined'!$G93),IF($B93="RAB Long",SUMIFS('RAB Prices Long'!BV:BV,'RAB Prices Long'!$B:$B,'All Prices combined'!$D93,'RAB Prices Long'!$E:$E,'All Prices combined'!$G93)))),2)</f>
        <v>0</v>
      </c>
      <c r="BT93" s="2">
        <f>ROUND(IF($B93="Annuity",SUMIFS('Annuity Prices'!BW:BW,'Annuity Prices'!$B:$B,$D93,'Annuity Prices'!$E:$E,$G93),IF($B93="RAB Short",SUMIFS('RAB Prices Short'!BW:BW,'RAB Prices Short'!$B:$B,'All Prices combined'!$D93,'RAB Prices Short'!$E:$E,'All Prices combined'!$G93),IF($B93="RAB Long",SUMIFS('RAB Prices Long'!BW:BW,'RAB Prices Long'!$B:$B,'All Prices combined'!$D93,'RAB Prices Long'!$E:$E,'All Prices combined'!$G93)))),2)</f>
        <v>0</v>
      </c>
      <c r="BU93" s="2">
        <f>ROUND(IF($B93="Annuity",SUMIFS('Annuity Prices'!BX:BX,'Annuity Prices'!$B:$B,$D93,'Annuity Prices'!$E:$E,$G93),IF($B93="RAB Short",SUMIFS('RAB Prices Short'!BX:BX,'RAB Prices Short'!$B:$B,'All Prices combined'!$D93,'RAB Prices Short'!$E:$E,'All Prices combined'!$G93),IF($B93="RAB Long",SUMIFS('RAB Prices Long'!BX:BX,'RAB Prices Long'!$B:$B,'All Prices combined'!$D93,'RAB Prices Long'!$E:$E,'All Prices combined'!$G93)))),2)</f>
        <v>0</v>
      </c>
    </row>
    <row r="94" spans="2:73" x14ac:dyDescent="0.25">
      <c r="B94" t="s">
        <v>37</v>
      </c>
      <c r="C94" s="1">
        <v>18</v>
      </c>
      <c r="D94" s="1" t="s">
        <v>181</v>
      </c>
      <c r="E94" s="1" t="s">
        <v>180</v>
      </c>
      <c r="F94" s="1">
        <v>18</v>
      </c>
      <c r="G94" s="1" t="s">
        <v>38</v>
      </c>
      <c r="H94" s="1" t="s">
        <v>128</v>
      </c>
      <c r="I94" s="2">
        <f>ROUND(IF($B94="Annuity",SUMIFS('Annuity Prices'!L:L,'Annuity Prices'!$B:$B,$D94,'Annuity Prices'!$E:$E,$G94),IF($B94="RAB Short",SUMIFS('RAB Prices Short'!L:L,'RAB Prices Short'!$B:$B,'All Prices combined'!$D94,'RAB Prices Short'!$E:$E,'All Prices combined'!$G94),IF($B94="RAB Long",SUMIFS('RAB Prices Long'!L:L,'RAB Prices Long'!$B:$B,'All Prices combined'!$D94,'RAB Prices Long'!$E:$E,'All Prices combined'!$G94)))),2)</f>
        <v>16.68</v>
      </c>
      <c r="J94" s="2">
        <f>ROUND(IF($B94="Annuity",SUMIFS('Annuity Prices'!M:M,'Annuity Prices'!$B:$B,$D94,'Annuity Prices'!$E:$E,$G94),IF($B94="RAB Short",SUMIFS('RAB Prices Short'!M:M,'RAB Prices Short'!$B:$B,'All Prices combined'!$D94,'RAB Prices Short'!$E:$E,'All Prices combined'!$G94),IF($B94="RAB Long",SUMIFS('RAB Prices Long'!M:M,'RAB Prices Long'!$B:$B,'All Prices combined'!$D94,'RAB Prices Long'!$E:$E,'All Prices combined'!$G94)))),2)</f>
        <v>17.16</v>
      </c>
      <c r="K94" s="2">
        <f>ROUND(IF($B94="Annuity",SUMIFS('Annuity Prices'!N:N,'Annuity Prices'!$B:$B,$D94,'Annuity Prices'!$E:$E,$G94),IF($B94="RAB Short",SUMIFS('RAB Prices Short'!N:N,'RAB Prices Short'!$B:$B,'All Prices combined'!$D94,'RAB Prices Short'!$E:$E,'All Prices combined'!$G94),IF($B94="RAB Long",SUMIFS('RAB Prices Long'!N:N,'RAB Prices Long'!$B:$B,'All Prices combined'!$D94,'RAB Prices Long'!$E:$E,'All Prices combined'!$G94)))),2)</f>
        <v>17.66</v>
      </c>
      <c r="L94" s="2">
        <f>ROUND(IF($B94="Annuity",SUMIFS('Annuity Prices'!O:O,'Annuity Prices'!$B:$B,$D94,'Annuity Prices'!$E:$E,$G94),IF($B94="RAB Short",SUMIFS('RAB Prices Short'!O:O,'RAB Prices Short'!$B:$B,'All Prices combined'!$D94,'RAB Prices Short'!$E:$E,'All Prices combined'!$G94),IF($B94="RAB Long",SUMIFS('RAB Prices Long'!O:O,'RAB Prices Long'!$B:$B,'All Prices combined'!$D94,'RAB Prices Long'!$E:$E,'All Prices combined'!$G94)))),2)</f>
        <v>18.16</v>
      </c>
      <c r="M94" s="2">
        <f>ROUND(IF($B94="Annuity",SUMIFS('Annuity Prices'!P:P,'Annuity Prices'!$B:$B,$D94,'Annuity Prices'!$E:$E,$G94),IF($B94="RAB Short",SUMIFS('RAB Prices Short'!P:P,'RAB Prices Short'!$B:$B,'All Prices combined'!$D94,'RAB Prices Short'!$E:$E,'All Prices combined'!$G94),IF($B94="RAB Long",SUMIFS('RAB Prices Long'!P:P,'RAB Prices Long'!$B:$B,'All Prices combined'!$D94,'RAB Prices Long'!$E:$E,'All Prices combined'!$G94)))),2)</f>
        <v>18</v>
      </c>
      <c r="N94" s="2">
        <f>ROUND(IF($B94="Annuity",SUMIFS('Annuity Prices'!Q:Q,'Annuity Prices'!$B:$B,$D94,'Annuity Prices'!$E:$E,$G94),IF($B94="RAB Short",SUMIFS('RAB Prices Short'!Q:Q,'RAB Prices Short'!$B:$B,'All Prices combined'!$D94,'RAB Prices Short'!$E:$E,'All Prices combined'!$G94),IF($B94="RAB Long",SUMIFS('RAB Prices Long'!Q:Q,'RAB Prices Long'!$B:$B,'All Prices combined'!$D94,'RAB Prices Long'!$E:$E,'All Prices combined'!$G94)))),2)</f>
        <v>18.45</v>
      </c>
      <c r="O94" s="2">
        <f>ROUND(IF($B94="Annuity",SUMIFS('Annuity Prices'!R:R,'Annuity Prices'!$B:$B,$D94,'Annuity Prices'!$E:$E,$G94),IF($B94="RAB Short",SUMIFS('RAB Prices Short'!R:R,'RAB Prices Short'!$B:$B,'All Prices combined'!$D94,'RAB Prices Short'!$E:$E,'All Prices combined'!$G94),IF($B94="RAB Long",SUMIFS('RAB Prices Long'!R:R,'RAB Prices Long'!$B:$B,'All Prices combined'!$D94,'RAB Prices Long'!$E:$E,'All Prices combined'!$G94)))),2)</f>
        <v>18.91</v>
      </c>
      <c r="P94" s="2">
        <f>ROUND(IF($B94="Annuity",SUMIFS('Annuity Prices'!S:S,'Annuity Prices'!$B:$B,$D94,'Annuity Prices'!$E:$E,$G94),IF($B94="RAB Short",SUMIFS('RAB Prices Short'!S:S,'RAB Prices Short'!$B:$B,'All Prices combined'!$D94,'RAB Prices Short'!$E:$E,'All Prices combined'!$G94),IF($B94="RAB Long",SUMIFS('RAB Prices Long'!S:S,'RAB Prices Long'!$B:$B,'All Prices combined'!$D94,'RAB Prices Long'!$E:$E,'All Prices combined'!$G94)))),2)</f>
        <v>19.38</v>
      </c>
      <c r="Q94" s="2">
        <f>ROUND(IF($B94="Annuity",SUMIFS('Annuity Prices'!T:T,'Annuity Prices'!$B:$B,$D94,'Annuity Prices'!$E:$E,$G94),IF($B94="RAB Short",SUMIFS('RAB Prices Short'!T:T,'RAB Prices Short'!$B:$B,'All Prices combined'!$D94,'RAB Prices Short'!$E:$E,'All Prices combined'!$G94),IF($B94="RAB Long",SUMIFS('RAB Prices Long'!T:T,'RAB Prices Long'!$B:$B,'All Prices combined'!$D94,'RAB Prices Long'!$E:$E,'All Prices combined'!$G94)))),2)</f>
        <v>19.809999999999999</v>
      </c>
      <c r="R94" s="2">
        <f>ROUND(IF($B94="Annuity",SUMIFS('Annuity Prices'!U:U,'Annuity Prices'!$B:$B,$D94,'Annuity Prices'!$E:$E,$G94),IF($B94="RAB Short",SUMIFS('RAB Prices Short'!U:U,'RAB Prices Short'!$B:$B,'All Prices combined'!$D94,'RAB Prices Short'!$E:$E,'All Prices combined'!$G94),IF($B94="RAB Long",SUMIFS('RAB Prices Long'!U:U,'RAB Prices Long'!$B:$B,'All Prices combined'!$D94,'RAB Prices Long'!$E:$E,'All Prices combined'!$G94)))),2)</f>
        <v>20.309999999999999</v>
      </c>
      <c r="S94" s="2">
        <f>ROUND(IF($B94="Annuity",SUMIFS('Annuity Prices'!V:V,'Annuity Prices'!$B:$B,$D94,'Annuity Prices'!$E:$E,$G94),IF($B94="RAB Short",SUMIFS('RAB Prices Short'!V:V,'RAB Prices Short'!$B:$B,'All Prices combined'!$D94,'RAB Prices Short'!$E:$E,'All Prices combined'!$G94),IF($B94="RAB Long",SUMIFS('RAB Prices Long'!V:V,'RAB Prices Long'!$B:$B,'All Prices combined'!$D94,'RAB Prices Long'!$E:$E,'All Prices combined'!$G94)))),2)</f>
        <v>20.82</v>
      </c>
      <c r="T94" s="2">
        <f>ROUND(IF($B94="Annuity",SUMIFS('Annuity Prices'!W:W,'Annuity Prices'!$B:$B,$D94,'Annuity Prices'!$E:$E,$G94),IF($B94="RAB Short",SUMIFS('RAB Prices Short'!W:W,'RAB Prices Short'!$B:$B,'All Prices combined'!$D94,'RAB Prices Short'!$E:$E,'All Prices combined'!$G94),IF($B94="RAB Long",SUMIFS('RAB Prices Long'!W:W,'RAB Prices Long'!$B:$B,'All Prices combined'!$D94,'RAB Prices Long'!$E:$E,'All Prices combined'!$G94)))),2)</f>
        <v>21.34</v>
      </c>
      <c r="U94" s="2">
        <f>ROUND(IF($B94="Annuity",SUMIFS('Annuity Prices'!X:X,'Annuity Prices'!$B:$B,$D94,'Annuity Prices'!$E:$E,$G94),IF($B94="RAB Short",SUMIFS('RAB Prices Short'!X:X,'RAB Prices Short'!$B:$B,'All Prices combined'!$D94,'RAB Prices Short'!$E:$E,'All Prices combined'!$G94),IF($B94="RAB Long",SUMIFS('RAB Prices Long'!X:X,'RAB Prices Long'!$B:$B,'All Prices combined'!$D94,'RAB Prices Long'!$E:$E,'All Prices combined'!$G94)))),2)</f>
        <v>21.81</v>
      </c>
      <c r="V94" s="2">
        <f>ROUND(IF($B94="Annuity",SUMIFS('Annuity Prices'!Y:Y,'Annuity Prices'!$B:$B,$D94,'Annuity Prices'!$E:$E,$G94),IF($B94="RAB Short",SUMIFS('RAB Prices Short'!Y:Y,'RAB Prices Short'!$B:$B,'All Prices combined'!$D94,'RAB Prices Short'!$E:$E,'All Prices combined'!$G94),IF($B94="RAB Long",SUMIFS('RAB Prices Long'!Y:Y,'RAB Prices Long'!$B:$B,'All Prices combined'!$D94,'RAB Prices Long'!$E:$E,'All Prices combined'!$G94)))),2)</f>
        <v>22.35</v>
      </c>
      <c r="W94" s="2">
        <f>ROUND(IF($B94="Annuity",SUMIFS('Annuity Prices'!Z:Z,'Annuity Prices'!$B:$B,$D94,'Annuity Prices'!$E:$E,$G94),IF($B94="RAB Short",SUMIFS('RAB Prices Short'!Z:Z,'RAB Prices Short'!$B:$B,'All Prices combined'!$D94,'RAB Prices Short'!$E:$E,'All Prices combined'!$G94),IF($B94="RAB Long",SUMIFS('RAB Prices Long'!Z:Z,'RAB Prices Long'!$B:$B,'All Prices combined'!$D94,'RAB Prices Long'!$E:$E,'All Prices combined'!$G94)))),2)</f>
        <v>22.91</v>
      </c>
      <c r="X94" s="2">
        <f>ROUND(IF($B94="Annuity",SUMIFS('Annuity Prices'!AA:AA,'Annuity Prices'!$B:$B,$D94,'Annuity Prices'!$E:$E,$G94),IF($B94="RAB Short",SUMIFS('RAB Prices Short'!AA:AA,'RAB Prices Short'!$B:$B,'All Prices combined'!$D94,'RAB Prices Short'!$E:$E,'All Prices combined'!$G94),IF($B94="RAB Long",SUMIFS('RAB Prices Long'!AA:AA,'RAB Prices Long'!$B:$B,'All Prices combined'!$D94,'RAB Prices Long'!$E:$E,'All Prices combined'!$G94)))),2)</f>
        <v>23.49</v>
      </c>
      <c r="Y94" s="2">
        <f>ROUND(IF($B94="Annuity",SUMIFS('Annuity Prices'!AB:AB,'Annuity Prices'!$B:$B,$D94,'Annuity Prices'!$E:$E,$G94),IF($B94="RAB Short",SUMIFS('RAB Prices Short'!AB:AB,'RAB Prices Short'!$B:$B,'All Prices combined'!$D94,'RAB Prices Short'!$E:$E,'All Prices combined'!$G94),IF($B94="RAB Long",SUMIFS('RAB Prices Long'!AB:AB,'RAB Prices Long'!$B:$B,'All Prices combined'!$D94,'RAB Prices Long'!$E:$E,'All Prices combined'!$G94)))),2)</f>
        <v>24.01</v>
      </c>
      <c r="Z94" s="2">
        <f>ROUND(IF($B94="Annuity",SUMIFS('Annuity Prices'!AC:AC,'Annuity Prices'!$B:$B,$D94,'Annuity Prices'!$E:$E,$G94),IF($B94="RAB Short",SUMIFS('RAB Prices Short'!AC:AC,'RAB Prices Short'!$B:$B,'All Prices combined'!$D94,'RAB Prices Short'!$E:$E,'All Prices combined'!$G94),IF($B94="RAB Long",SUMIFS('RAB Prices Long'!AC:AC,'RAB Prices Long'!$B:$B,'All Prices combined'!$D94,'RAB Prices Long'!$E:$E,'All Prices combined'!$G94)))),2)</f>
        <v>24.61</v>
      </c>
      <c r="AA94" s="2">
        <f>ROUND(IF($B94="Annuity",SUMIFS('Annuity Prices'!AD:AD,'Annuity Prices'!$B:$B,$D94,'Annuity Prices'!$E:$E,$G94),IF($B94="RAB Short",SUMIFS('RAB Prices Short'!AD:AD,'RAB Prices Short'!$B:$B,'All Prices combined'!$D94,'RAB Prices Short'!$E:$E,'All Prices combined'!$G94),IF($B94="RAB Long",SUMIFS('RAB Prices Long'!AD:AD,'RAB Prices Long'!$B:$B,'All Prices combined'!$D94,'RAB Prices Long'!$E:$E,'All Prices combined'!$G94)))),2)</f>
        <v>25.22</v>
      </c>
      <c r="AB94" s="2">
        <f>ROUND(IF($B94="Annuity",SUMIFS('Annuity Prices'!AE:AE,'Annuity Prices'!$B:$B,$D94,'Annuity Prices'!$E:$E,$G94),IF($B94="RAB Short",SUMIFS('RAB Prices Short'!AE:AE,'RAB Prices Short'!$B:$B,'All Prices combined'!$D94,'RAB Prices Short'!$E:$E,'All Prices combined'!$G94),IF($B94="RAB Long",SUMIFS('RAB Prices Long'!AE:AE,'RAB Prices Long'!$B:$B,'All Prices combined'!$D94,'RAB Prices Long'!$E:$E,'All Prices combined'!$G94)))),2)</f>
        <v>25.85</v>
      </c>
      <c r="AC94" s="2">
        <f>ROUND(IF($B94="Annuity",SUMIFS('Annuity Prices'!AF:AF,'Annuity Prices'!$B:$B,$D94,'Annuity Prices'!$E:$E,$G94),IF($B94="RAB Short",SUMIFS('RAB Prices Short'!AF:AF,'RAB Prices Short'!$B:$B,'All Prices combined'!$D94,'RAB Prices Short'!$E:$E,'All Prices combined'!$G94),IF($B94="RAB Long",SUMIFS('RAB Prices Long'!AF:AF,'RAB Prices Long'!$B:$B,'All Prices combined'!$D94,'RAB Prices Long'!$E:$E,'All Prices combined'!$G94)))),2)</f>
        <v>26.42</v>
      </c>
      <c r="AD94" s="2">
        <f>ROUND(IF($B94="Annuity",SUMIFS('Annuity Prices'!AG:AG,'Annuity Prices'!$B:$B,$D94,'Annuity Prices'!$E:$E,$G94),IF($B94="RAB Short",SUMIFS('RAB Prices Short'!AG:AG,'RAB Prices Short'!$B:$B,'All Prices combined'!$D94,'RAB Prices Short'!$E:$E,'All Prices combined'!$G94),IF($B94="RAB Long",SUMIFS('RAB Prices Long'!AG:AG,'RAB Prices Long'!$B:$B,'All Prices combined'!$D94,'RAB Prices Long'!$E:$E,'All Prices combined'!$G94)))),2)</f>
        <v>27.09</v>
      </c>
      <c r="AE94" s="2">
        <f>ROUND(IF($B94="Annuity",SUMIFS('Annuity Prices'!AH:AH,'Annuity Prices'!$B:$B,$D94,'Annuity Prices'!$E:$E,$G94),IF($B94="RAB Short",SUMIFS('RAB Prices Short'!AH:AH,'RAB Prices Short'!$B:$B,'All Prices combined'!$D94,'RAB Prices Short'!$E:$E,'All Prices combined'!$G94),IF($B94="RAB Long",SUMIFS('RAB Prices Long'!AH:AH,'RAB Prices Long'!$B:$B,'All Prices combined'!$D94,'RAB Prices Long'!$E:$E,'All Prices combined'!$G94)))),2)</f>
        <v>27.76</v>
      </c>
      <c r="AF94" s="2">
        <f>ROUND(IF($B94="Annuity",SUMIFS('Annuity Prices'!AI:AI,'Annuity Prices'!$B:$B,$D94,'Annuity Prices'!$E:$E,$G94),IF($B94="RAB Short",SUMIFS('RAB Prices Short'!AI:AI,'RAB Prices Short'!$B:$B,'All Prices combined'!$D94,'RAB Prices Short'!$E:$E,'All Prices combined'!$G94),IF($B94="RAB Long",SUMIFS('RAB Prices Long'!AI:AI,'RAB Prices Long'!$B:$B,'All Prices combined'!$D94,'RAB Prices Long'!$E:$E,'All Prices combined'!$G94)))),2)</f>
        <v>28.46</v>
      </c>
      <c r="AG94" s="2">
        <f>ROUND(IF($B94="Annuity",SUMIFS('Annuity Prices'!AJ:AJ,'Annuity Prices'!$B:$B,$D94,'Annuity Prices'!$E:$E,$G94),IF($B94="RAB Short",SUMIFS('RAB Prices Short'!AJ:AJ,'RAB Prices Short'!$B:$B,'All Prices combined'!$D94,'RAB Prices Short'!$E:$E,'All Prices combined'!$G94),IF($B94="RAB Long",SUMIFS('RAB Prices Long'!AJ:AJ,'RAB Prices Long'!$B:$B,'All Prices combined'!$D94,'RAB Prices Long'!$E:$E,'All Prices combined'!$G94)))),2)</f>
        <v>29.09</v>
      </c>
      <c r="AH94" s="2">
        <f>ROUND(IF($B94="Annuity",SUMIFS('Annuity Prices'!AK:AK,'Annuity Prices'!$B:$B,$D94,'Annuity Prices'!$E:$E,$G94),IF($B94="RAB Short",SUMIFS('RAB Prices Short'!AK:AK,'RAB Prices Short'!$B:$B,'All Prices combined'!$D94,'RAB Prices Short'!$E:$E,'All Prices combined'!$G94),IF($B94="RAB Long",SUMIFS('RAB Prices Long'!AK:AK,'RAB Prices Long'!$B:$B,'All Prices combined'!$D94,'RAB Prices Long'!$E:$E,'All Prices combined'!$G94)))),2)</f>
        <v>29.82</v>
      </c>
      <c r="AI94" s="2">
        <f>ROUND(IF($B94="Annuity",SUMIFS('Annuity Prices'!AL:AL,'Annuity Prices'!$B:$B,$D94,'Annuity Prices'!$E:$E,$G94),IF($B94="RAB Short",SUMIFS('RAB Prices Short'!AL:AL,'RAB Prices Short'!$B:$B,'All Prices combined'!$D94,'RAB Prices Short'!$E:$E,'All Prices combined'!$G94),IF($B94="RAB Long",SUMIFS('RAB Prices Long'!AL:AL,'RAB Prices Long'!$B:$B,'All Prices combined'!$D94,'RAB Prices Long'!$E:$E,'All Prices combined'!$G94)))),2)</f>
        <v>30.56</v>
      </c>
      <c r="AJ94" s="2">
        <f>ROUND(IF($B94="Annuity",SUMIFS('Annuity Prices'!AM:AM,'Annuity Prices'!$B:$B,$D94,'Annuity Prices'!$E:$E,$G94),IF($B94="RAB Short",SUMIFS('RAB Prices Short'!AM:AM,'RAB Prices Short'!$B:$B,'All Prices combined'!$D94,'RAB Prices Short'!$E:$E,'All Prices combined'!$G94),IF($B94="RAB Long",SUMIFS('RAB Prices Long'!AM:AM,'RAB Prices Long'!$B:$B,'All Prices combined'!$D94,'RAB Prices Long'!$E:$E,'All Prices combined'!$G94)))),2)</f>
        <v>31.33</v>
      </c>
      <c r="AK94" s="2">
        <f>ROUND(IF($B94="Annuity",SUMIFS('Annuity Prices'!AN:AN,'Annuity Prices'!$B:$B,$D94,'Annuity Prices'!$E:$E,$G94),IF($B94="RAB Short",SUMIFS('RAB Prices Short'!AN:AN,'RAB Prices Short'!$B:$B,'All Prices combined'!$D94,'RAB Prices Short'!$E:$E,'All Prices combined'!$G94),IF($B94="RAB Long",SUMIFS('RAB Prices Long'!AN:AN,'RAB Prices Long'!$B:$B,'All Prices combined'!$D94,'RAB Prices Long'!$E:$E,'All Prices combined'!$G94)))),2)</f>
        <v>32.020000000000003</v>
      </c>
      <c r="AL94" s="2">
        <f>ROUND(IF($B94="Annuity",SUMIFS('Annuity Prices'!AO:AO,'Annuity Prices'!$B:$B,$D94,'Annuity Prices'!$E:$E,$G94),IF($B94="RAB Short",SUMIFS('RAB Prices Short'!AO:AO,'RAB Prices Short'!$B:$B,'All Prices combined'!$D94,'RAB Prices Short'!$E:$E,'All Prices combined'!$G94),IF($B94="RAB Long",SUMIFS('RAB Prices Long'!AO:AO,'RAB Prices Long'!$B:$B,'All Prices combined'!$D94,'RAB Prices Long'!$E:$E,'All Prices combined'!$G94)))),2)</f>
        <v>32.82</v>
      </c>
      <c r="AM94" s="2">
        <f>ROUND(IF($B94="Annuity",SUMIFS('Annuity Prices'!AP:AP,'Annuity Prices'!$B:$B,$D94,'Annuity Prices'!$E:$E,$G94),IF($B94="RAB Short",SUMIFS('RAB Prices Short'!AP:AP,'RAB Prices Short'!$B:$B,'All Prices combined'!$D94,'RAB Prices Short'!$E:$E,'All Prices combined'!$G94),IF($B94="RAB Long",SUMIFS('RAB Prices Long'!AP:AP,'RAB Prices Long'!$B:$B,'All Prices combined'!$D94,'RAB Prices Long'!$E:$E,'All Prices combined'!$G94)))),2)</f>
        <v>33.64</v>
      </c>
      <c r="AN94" s="2">
        <f>ROUND(IF($B94="Annuity",SUMIFS('Annuity Prices'!AQ:AQ,'Annuity Prices'!$B:$B,$D94,'Annuity Prices'!$E:$E,$G94),IF($B94="RAB Short",SUMIFS('RAB Prices Short'!AQ:AQ,'RAB Prices Short'!$B:$B,'All Prices combined'!$D94,'RAB Prices Short'!$E:$E,'All Prices combined'!$G94),IF($B94="RAB Long",SUMIFS('RAB Prices Long'!AQ:AQ,'RAB Prices Long'!$B:$B,'All Prices combined'!$D94,'RAB Prices Long'!$E:$E,'All Prices combined'!$G94)))),2)</f>
        <v>34.479999999999997</v>
      </c>
      <c r="AO94" s="2">
        <f>ROUND(IF($B94="Annuity",SUMIFS('Annuity Prices'!AR:AR,'Annuity Prices'!$B:$B,$D94,'Annuity Prices'!$E:$E,$G94),IF($B94="RAB Short",SUMIFS('RAB Prices Short'!AR:AR,'RAB Prices Short'!$B:$B,'All Prices combined'!$D94,'RAB Prices Short'!$E:$E,'All Prices combined'!$G94),IF($B94="RAB Long",SUMIFS('RAB Prices Long'!AR:AR,'RAB Prices Long'!$B:$B,'All Prices combined'!$D94,'RAB Prices Long'!$E:$E,'All Prices combined'!$G94)))),2)</f>
        <v>15.16</v>
      </c>
      <c r="AP94" s="2">
        <f>ROUND(IF($B94="Annuity",SUMIFS('Annuity Prices'!AS:AS,'Annuity Prices'!$B:$B,$D94,'Annuity Prices'!$E:$E,$G94),IF($B94="RAB Short",SUMIFS('RAB Prices Short'!AS:AS,'RAB Prices Short'!$B:$B,'All Prices combined'!$D94,'RAB Prices Short'!$E:$E,'All Prices combined'!$G94),IF($B94="RAB Long",SUMIFS('RAB Prices Long'!AS:AS,'RAB Prices Long'!$B:$B,'All Prices combined'!$D94,'RAB Prices Long'!$E:$E,'All Prices combined'!$G94)))),2)</f>
        <v>16.68</v>
      </c>
      <c r="AQ94" s="2">
        <f>ROUND(IF($B94="Annuity",SUMIFS('Annuity Prices'!AT:AT,'Annuity Prices'!$B:$B,$D94,'Annuity Prices'!$E:$E,$G94),IF($B94="RAB Short",SUMIFS('RAB Prices Short'!AT:AT,'RAB Prices Short'!$B:$B,'All Prices combined'!$D94,'RAB Prices Short'!$E:$E,'All Prices combined'!$G94),IF($B94="RAB Long",SUMIFS('RAB Prices Long'!AT:AT,'RAB Prices Long'!$B:$B,'All Prices combined'!$D94,'RAB Prices Long'!$E:$E,'All Prices combined'!$G94)))),2)</f>
        <v>17.16</v>
      </c>
      <c r="AR94" s="2">
        <f>ROUND(IF($B94="Annuity",SUMIFS('Annuity Prices'!AU:AU,'Annuity Prices'!$B:$B,$D94,'Annuity Prices'!$E:$E,$G94),IF($B94="RAB Short",SUMIFS('RAB Prices Short'!AU:AU,'RAB Prices Short'!$B:$B,'All Prices combined'!$D94,'RAB Prices Short'!$E:$E,'All Prices combined'!$G94),IF($B94="RAB Long",SUMIFS('RAB Prices Long'!AU:AU,'RAB Prices Long'!$B:$B,'All Prices combined'!$D94,'RAB Prices Long'!$E:$E,'All Prices combined'!$G94)))),2)</f>
        <v>17.66</v>
      </c>
      <c r="AS94" s="2">
        <f>ROUND(IF($B94="Annuity",SUMIFS('Annuity Prices'!AV:AV,'Annuity Prices'!$B:$B,$D94,'Annuity Prices'!$E:$E,$G94),IF($B94="RAB Short",SUMIFS('RAB Prices Short'!AV:AV,'RAB Prices Short'!$B:$B,'All Prices combined'!$D94,'RAB Prices Short'!$E:$E,'All Prices combined'!$G94),IF($B94="RAB Long",SUMIFS('RAB Prices Long'!AV:AV,'RAB Prices Long'!$B:$B,'All Prices combined'!$D94,'RAB Prices Long'!$E:$E,'All Prices combined'!$G94)))),2)</f>
        <v>18.16</v>
      </c>
      <c r="AT94" s="2">
        <f>ROUND(IF($B94="Annuity",SUMIFS('Annuity Prices'!AW:AW,'Annuity Prices'!$B:$B,$D94,'Annuity Prices'!$E:$E,$G94),IF($B94="RAB Short",SUMIFS('RAB Prices Short'!AW:AW,'RAB Prices Short'!$B:$B,'All Prices combined'!$D94,'RAB Prices Short'!$E:$E,'All Prices combined'!$G94),IF($B94="RAB Long",SUMIFS('RAB Prices Long'!AW:AW,'RAB Prices Long'!$B:$B,'All Prices combined'!$D94,'RAB Prices Long'!$E:$E,'All Prices combined'!$G94)))),2)</f>
        <v>18</v>
      </c>
      <c r="AU94" s="2">
        <f>ROUND(IF($B94="Annuity",SUMIFS('Annuity Prices'!AX:AX,'Annuity Prices'!$B:$B,$D94,'Annuity Prices'!$E:$E,$G94),IF($B94="RAB Short",SUMIFS('RAB Prices Short'!AX:AX,'RAB Prices Short'!$B:$B,'All Prices combined'!$D94,'RAB Prices Short'!$E:$E,'All Prices combined'!$G94),IF($B94="RAB Long",SUMIFS('RAB Prices Long'!AX:AX,'RAB Prices Long'!$B:$B,'All Prices combined'!$D94,'RAB Prices Long'!$E:$E,'All Prices combined'!$G94)))),2)</f>
        <v>18.45</v>
      </c>
      <c r="AV94" s="2">
        <f>ROUND(IF($B94="Annuity",SUMIFS('Annuity Prices'!AY:AY,'Annuity Prices'!$B:$B,$D94,'Annuity Prices'!$E:$E,$G94),IF($B94="RAB Short",SUMIFS('RAB Prices Short'!AY:AY,'RAB Prices Short'!$B:$B,'All Prices combined'!$D94,'RAB Prices Short'!$E:$E,'All Prices combined'!$G94),IF($B94="RAB Long",SUMIFS('RAB Prices Long'!AY:AY,'RAB Prices Long'!$B:$B,'All Prices combined'!$D94,'RAB Prices Long'!$E:$E,'All Prices combined'!$G94)))),2)</f>
        <v>18.91</v>
      </c>
      <c r="AW94" s="2">
        <f>ROUND(IF($B94="Annuity",SUMIFS('Annuity Prices'!AZ:AZ,'Annuity Prices'!$B:$B,$D94,'Annuity Prices'!$E:$E,$G94),IF($B94="RAB Short",SUMIFS('RAB Prices Short'!AZ:AZ,'RAB Prices Short'!$B:$B,'All Prices combined'!$D94,'RAB Prices Short'!$E:$E,'All Prices combined'!$G94),IF($B94="RAB Long",SUMIFS('RAB Prices Long'!AZ:AZ,'RAB Prices Long'!$B:$B,'All Prices combined'!$D94,'RAB Prices Long'!$E:$E,'All Prices combined'!$G94)))),2)</f>
        <v>19.38</v>
      </c>
      <c r="AX94" s="2">
        <f>ROUND(IF($B94="Annuity",SUMIFS('Annuity Prices'!BA:BA,'Annuity Prices'!$B:$B,$D94,'Annuity Prices'!$E:$E,$G94),IF($B94="RAB Short",SUMIFS('RAB Prices Short'!BA:BA,'RAB Prices Short'!$B:$B,'All Prices combined'!$D94,'RAB Prices Short'!$E:$E,'All Prices combined'!$G94),IF($B94="RAB Long",SUMIFS('RAB Prices Long'!BA:BA,'RAB Prices Long'!$B:$B,'All Prices combined'!$D94,'RAB Prices Long'!$E:$E,'All Prices combined'!$G94)))),2)</f>
        <v>19.809999999999999</v>
      </c>
      <c r="AY94" s="2">
        <f>ROUND(IF($B94="Annuity",SUMIFS('Annuity Prices'!BB:BB,'Annuity Prices'!$B:$B,$D94,'Annuity Prices'!$E:$E,$G94),IF($B94="RAB Short",SUMIFS('RAB Prices Short'!BB:BB,'RAB Prices Short'!$B:$B,'All Prices combined'!$D94,'RAB Prices Short'!$E:$E,'All Prices combined'!$G94),IF($B94="RAB Long",SUMIFS('RAB Prices Long'!BB:BB,'RAB Prices Long'!$B:$B,'All Prices combined'!$D94,'RAB Prices Long'!$E:$E,'All Prices combined'!$G94)))),2)</f>
        <v>20.309999999999999</v>
      </c>
      <c r="AZ94" s="2">
        <f>ROUND(IF($B94="Annuity",SUMIFS('Annuity Prices'!BC:BC,'Annuity Prices'!$B:$B,$D94,'Annuity Prices'!$E:$E,$G94),IF($B94="RAB Short",SUMIFS('RAB Prices Short'!BC:BC,'RAB Prices Short'!$B:$B,'All Prices combined'!$D94,'RAB Prices Short'!$E:$E,'All Prices combined'!$G94),IF($B94="RAB Long",SUMIFS('RAB Prices Long'!BC:BC,'RAB Prices Long'!$B:$B,'All Prices combined'!$D94,'RAB Prices Long'!$E:$E,'All Prices combined'!$G94)))),2)</f>
        <v>20.82</v>
      </c>
      <c r="BA94" s="2">
        <f>ROUND(IF($B94="Annuity",SUMIFS('Annuity Prices'!BD:BD,'Annuity Prices'!$B:$B,$D94,'Annuity Prices'!$E:$E,$G94),IF($B94="RAB Short",SUMIFS('RAB Prices Short'!BD:BD,'RAB Prices Short'!$B:$B,'All Prices combined'!$D94,'RAB Prices Short'!$E:$E,'All Prices combined'!$G94),IF($B94="RAB Long",SUMIFS('RAB Prices Long'!BD:BD,'RAB Prices Long'!$B:$B,'All Prices combined'!$D94,'RAB Prices Long'!$E:$E,'All Prices combined'!$G94)))),2)</f>
        <v>21.34</v>
      </c>
      <c r="BB94" s="2">
        <f>ROUND(IF($B94="Annuity",SUMIFS('Annuity Prices'!BE:BE,'Annuity Prices'!$B:$B,$D94,'Annuity Prices'!$E:$E,$G94),IF($B94="RAB Short",SUMIFS('RAB Prices Short'!BE:BE,'RAB Prices Short'!$B:$B,'All Prices combined'!$D94,'RAB Prices Short'!$E:$E,'All Prices combined'!$G94),IF($B94="RAB Long",SUMIFS('RAB Prices Long'!BE:BE,'RAB Prices Long'!$B:$B,'All Prices combined'!$D94,'RAB Prices Long'!$E:$E,'All Prices combined'!$G94)))),2)</f>
        <v>21.81</v>
      </c>
      <c r="BC94" s="2">
        <f>ROUND(IF($B94="Annuity",SUMIFS('Annuity Prices'!BF:BF,'Annuity Prices'!$B:$B,$D94,'Annuity Prices'!$E:$E,$G94),IF($B94="RAB Short",SUMIFS('RAB Prices Short'!BF:BF,'RAB Prices Short'!$B:$B,'All Prices combined'!$D94,'RAB Prices Short'!$E:$E,'All Prices combined'!$G94),IF($B94="RAB Long",SUMIFS('RAB Prices Long'!BF:BF,'RAB Prices Long'!$B:$B,'All Prices combined'!$D94,'RAB Prices Long'!$E:$E,'All Prices combined'!$G94)))),2)</f>
        <v>22.35</v>
      </c>
      <c r="BD94" s="2">
        <f>ROUND(IF($B94="Annuity",SUMIFS('Annuity Prices'!BG:BG,'Annuity Prices'!$B:$B,$D94,'Annuity Prices'!$E:$E,$G94),IF($B94="RAB Short",SUMIFS('RAB Prices Short'!BG:BG,'RAB Prices Short'!$B:$B,'All Prices combined'!$D94,'RAB Prices Short'!$E:$E,'All Prices combined'!$G94),IF($B94="RAB Long",SUMIFS('RAB Prices Long'!BG:BG,'RAB Prices Long'!$B:$B,'All Prices combined'!$D94,'RAB Prices Long'!$E:$E,'All Prices combined'!$G94)))),2)</f>
        <v>22.91</v>
      </c>
      <c r="BE94" s="2">
        <f>ROUND(IF($B94="Annuity",SUMIFS('Annuity Prices'!BH:BH,'Annuity Prices'!$B:$B,$D94,'Annuity Prices'!$E:$E,$G94),IF($B94="RAB Short",SUMIFS('RAB Prices Short'!BH:BH,'RAB Prices Short'!$B:$B,'All Prices combined'!$D94,'RAB Prices Short'!$E:$E,'All Prices combined'!$G94),IF($B94="RAB Long",SUMIFS('RAB Prices Long'!BH:BH,'RAB Prices Long'!$B:$B,'All Prices combined'!$D94,'RAB Prices Long'!$E:$E,'All Prices combined'!$G94)))),2)</f>
        <v>23.49</v>
      </c>
      <c r="BF94" s="2">
        <f>ROUND(IF($B94="Annuity",SUMIFS('Annuity Prices'!BI:BI,'Annuity Prices'!$B:$B,$D94,'Annuity Prices'!$E:$E,$G94),IF($B94="RAB Short",SUMIFS('RAB Prices Short'!BI:BI,'RAB Prices Short'!$B:$B,'All Prices combined'!$D94,'RAB Prices Short'!$E:$E,'All Prices combined'!$G94),IF($B94="RAB Long",SUMIFS('RAB Prices Long'!BI:BI,'RAB Prices Long'!$B:$B,'All Prices combined'!$D94,'RAB Prices Long'!$E:$E,'All Prices combined'!$G94)))),2)</f>
        <v>24.01</v>
      </c>
      <c r="BG94" s="2">
        <f>ROUND(IF($B94="Annuity",SUMIFS('Annuity Prices'!BJ:BJ,'Annuity Prices'!$B:$B,$D94,'Annuity Prices'!$E:$E,$G94),IF($B94="RAB Short",SUMIFS('RAB Prices Short'!BJ:BJ,'RAB Prices Short'!$B:$B,'All Prices combined'!$D94,'RAB Prices Short'!$E:$E,'All Prices combined'!$G94),IF($B94="RAB Long",SUMIFS('RAB Prices Long'!BJ:BJ,'RAB Prices Long'!$B:$B,'All Prices combined'!$D94,'RAB Prices Long'!$E:$E,'All Prices combined'!$G94)))),2)</f>
        <v>24.61</v>
      </c>
      <c r="BH94" s="2">
        <f>ROUND(IF($B94="Annuity",SUMIFS('Annuity Prices'!BK:BK,'Annuity Prices'!$B:$B,$D94,'Annuity Prices'!$E:$E,$G94),IF($B94="RAB Short",SUMIFS('RAB Prices Short'!BK:BK,'RAB Prices Short'!$B:$B,'All Prices combined'!$D94,'RAB Prices Short'!$E:$E,'All Prices combined'!$G94),IF($B94="RAB Long",SUMIFS('RAB Prices Long'!BK:BK,'RAB Prices Long'!$B:$B,'All Prices combined'!$D94,'RAB Prices Long'!$E:$E,'All Prices combined'!$G94)))),2)</f>
        <v>25.22</v>
      </c>
      <c r="BI94" s="2">
        <f>ROUND(IF($B94="Annuity",SUMIFS('Annuity Prices'!BL:BL,'Annuity Prices'!$B:$B,$D94,'Annuity Prices'!$E:$E,$G94),IF($B94="RAB Short",SUMIFS('RAB Prices Short'!BL:BL,'RAB Prices Short'!$B:$B,'All Prices combined'!$D94,'RAB Prices Short'!$E:$E,'All Prices combined'!$G94),IF($B94="RAB Long",SUMIFS('RAB Prices Long'!BL:BL,'RAB Prices Long'!$B:$B,'All Prices combined'!$D94,'RAB Prices Long'!$E:$E,'All Prices combined'!$G94)))),2)</f>
        <v>25.85</v>
      </c>
      <c r="BJ94" s="2">
        <f>ROUND(IF($B94="Annuity",SUMIFS('Annuity Prices'!BM:BM,'Annuity Prices'!$B:$B,$D94,'Annuity Prices'!$E:$E,$G94),IF($B94="RAB Short",SUMIFS('RAB Prices Short'!BM:BM,'RAB Prices Short'!$B:$B,'All Prices combined'!$D94,'RAB Prices Short'!$E:$E,'All Prices combined'!$G94),IF($B94="RAB Long",SUMIFS('RAB Prices Long'!BM:BM,'RAB Prices Long'!$B:$B,'All Prices combined'!$D94,'RAB Prices Long'!$E:$E,'All Prices combined'!$G94)))),2)</f>
        <v>26.42</v>
      </c>
      <c r="BK94" s="2">
        <f>ROUND(IF($B94="Annuity",SUMIFS('Annuity Prices'!BN:BN,'Annuity Prices'!$B:$B,$D94,'Annuity Prices'!$E:$E,$G94),IF($B94="RAB Short",SUMIFS('RAB Prices Short'!BN:BN,'RAB Prices Short'!$B:$B,'All Prices combined'!$D94,'RAB Prices Short'!$E:$E,'All Prices combined'!$G94),IF($B94="RAB Long",SUMIFS('RAB Prices Long'!BN:BN,'RAB Prices Long'!$B:$B,'All Prices combined'!$D94,'RAB Prices Long'!$E:$E,'All Prices combined'!$G94)))),2)</f>
        <v>27.09</v>
      </c>
      <c r="BL94" s="2">
        <f>ROUND(IF($B94="Annuity",SUMIFS('Annuity Prices'!BO:BO,'Annuity Prices'!$B:$B,$D94,'Annuity Prices'!$E:$E,$G94),IF($B94="RAB Short",SUMIFS('RAB Prices Short'!BO:BO,'RAB Prices Short'!$B:$B,'All Prices combined'!$D94,'RAB Prices Short'!$E:$E,'All Prices combined'!$G94),IF($B94="RAB Long",SUMIFS('RAB Prices Long'!BO:BO,'RAB Prices Long'!$B:$B,'All Prices combined'!$D94,'RAB Prices Long'!$E:$E,'All Prices combined'!$G94)))),2)</f>
        <v>27.76</v>
      </c>
      <c r="BM94" s="2">
        <f>ROUND(IF($B94="Annuity",SUMIFS('Annuity Prices'!BP:BP,'Annuity Prices'!$B:$B,$D94,'Annuity Prices'!$E:$E,$G94),IF($B94="RAB Short",SUMIFS('RAB Prices Short'!BP:BP,'RAB Prices Short'!$B:$B,'All Prices combined'!$D94,'RAB Prices Short'!$E:$E,'All Prices combined'!$G94),IF($B94="RAB Long",SUMIFS('RAB Prices Long'!BP:BP,'RAB Prices Long'!$B:$B,'All Prices combined'!$D94,'RAB Prices Long'!$E:$E,'All Prices combined'!$G94)))),2)</f>
        <v>28.46</v>
      </c>
      <c r="BN94" s="2">
        <f>ROUND(IF($B94="Annuity",SUMIFS('Annuity Prices'!BQ:BQ,'Annuity Prices'!$B:$B,$D94,'Annuity Prices'!$E:$E,$G94),IF($B94="RAB Short",SUMIFS('RAB Prices Short'!BQ:BQ,'RAB Prices Short'!$B:$B,'All Prices combined'!$D94,'RAB Prices Short'!$E:$E,'All Prices combined'!$G94),IF($B94="RAB Long",SUMIFS('RAB Prices Long'!BQ:BQ,'RAB Prices Long'!$B:$B,'All Prices combined'!$D94,'RAB Prices Long'!$E:$E,'All Prices combined'!$G94)))),2)</f>
        <v>29.09</v>
      </c>
      <c r="BO94" s="2">
        <f>ROUND(IF($B94="Annuity",SUMIFS('Annuity Prices'!BR:BR,'Annuity Prices'!$B:$B,$D94,'Annuity Prices'!$E:$E,$G94),IF($B94="RAB Short",SUMIFS('RAB Prices Short'!BR:BR,'RAB Prices Short'!$B:$B,'All Prices combined'!$D94,'RAB Prices Short'!$E:$E,'All Prices combined'!$G94),IF($B94="RAB Long",SUMIFS('RAB Prices Long'!BR:BR,'RAB Prices Long'!$B:$B,'All Prices combined'!$D94,'RAB Prices Long'!$E:$E,'All Prices combined'!$G94)))),2)</f>
        <v>29.82</v>
      </c>
      <c r="BP94" s="2">
        <f>ROUND(IF($B94="Annuity",SUMIFS('Annuity Prices'!BS:BS,'Annuity Prices'!$B:$B,$D94,'Annuity Prices'!$E:$E,$G94),IF($B94="RAB Short",SUMIFS('RAB Prices Short'!BS:BS,'RAB Prices Short'!$B:$B,'All Prices combined'!$D94,'RAB Prices Short'!$E:$E,'All Prices combined'!$G94),IF($B94="RAB Long",SUMIFS('RAB Prices Long'!BS:BS,'RAB Prices Long'!$B:$B,'All Prices combined'!$D94,'RAB Prices Long'!$E:$E,'All Prices combined'!$G94)))),2)</f>
        <v>30.56</v>
      </c>
      <c r="BQ94" s="2">
        <f>ROUND(IF($B94="Annuity",SUMIFS('Annuity Prices'!BT:BT,'Annuity Prices'!$B:$B,$D94,'Annuity Prices'!$E:$E,$G94),IF($B94="RAB Short",SUMIFS('RAB Prices Short'!BT:BT,'RAB Prices Short'!$B:$B,'All Prices combined'!$D94,'RAB Prices Short'!$E:$E,'All Prices combined'!$G94),IF($B94="RAB Long",SUMIFS('RAB Prices Long'!BT:BT,'RAB Prices Long'!$B:$B,'All Prices combined'!$D94,'RAB Prices Long'!$E:$E,'All Prices combined'!$G94)))),2)</f>
        <v>31.33</v>
      </c>
      <c r="BR94" s="2">
        <f>ROUND(IF($B94="Annuity",SUMIFS('Annuity Prices'!BU:BU,'Annuity Prices'!$B:$B,$D94,'Annuity Prices'!$E:$E,$G94),IF($B94="RAB Short",SUMIFS('RAB Prices Short'!BU:BU,'RAB Prices Short'!$B:$B,'All Prices combined'!$D94,'RAB Prices Short'!$E:$E,'All Prices combined'!$G94),IF($B94="RAB Long",SUMIFS('RAB Prices Long'!BU:BU,'RAB Prices Long'!$B:$B,'All Prices combined'!$D94,'RAB Prices Long'!$E:$E,'All Prices combined'!$G94)))),2)</f>
        <v>32.020000000000003</v>
      </c>
      <c r="BS94" s="2">
        <f>ROUND(IF($B94="Annuity",SUMIFS('Annuity Prices'!BV:BV,'Annuity Prices'!$B:$B,$D94,'Annuity Prices'!$E:$E,$G94),IF($B94="RAB Short",SUMIFS('RAB Prices Short'!BV:BV,'RAB Prices Short'!$B:$B,'All Prices combined'!$D94,'RAB Prices Short'!$E:$E,'All Prices combined'!$G94),IF($B94="RAB Long",SUMIFS('RAB Prices Long'!BV:BV,'RAB Prices Long'!$B:$B,'All Prices combined'!$D94,'RAB Prices Long'!$E:$E,'All Prices combined'!$G94)))),2)</f>
        <v>32.82</v>
      </c>
      <c r="BT94" s="2">
        <f>ROUND(IF($B94="Annuity",SUMIFS('Annuity Prices'!BW:BW,'Annuity Prices'!$B:$B,$D94,'Annuity Prices'!$E:$E,$G94),IF($B94="RAB Short",SUMIFS('RAB Prices Short'!BW:BW,'RAB Prices Short'!$B:$B,'All Prices combined'!$D94,'RAB Prices Short'!$E:$E,'All Prices combined'!$G94),IF($B94="RAB Long",SUMIFS('RAB Prices Long'!BW:BW,'RAB Prices Long'!$B:$B,'All Prices combined'!$D94,'RAB Prices Long'!$E:$E,'All Prices combined'!$G94)))),2)</f>
        <v>33.64</v>
      </c>
      <c r="BU94" s="2">
        <f>ROUND(IF($B94="Annuity",SUMIFS('Annuity Prices'!BX:BX,'Annuity Prices'!$B:$B,$D94,'Annuity Prices'!$E:$E,$G94),IF($B94="RAB Short",SUMIFS('RAB Prices Short'!BX:BX,'RAB Prices Short'!$B:$B,'All Prices combined'!$D94,'RAB Prices Short'!$E:$E,'All Prices combined'!$G94),IF($B94="RAB Long",SUMIFS('RAB Prices Long'!BX:BX,'RAB Prices Long'!$B:$B,'All Prices combined'!$D94,'RAB Prices Long'!$E:$E,'All Prices combined'!$G94)))),2)</f>
        <v>34.479999999999997</v>
      </c>
    </row>
    <row r="95" spans="2:73" x14ac:dyDescent="0.25">
      <c r="B95" t="s">
        <v>37</v>
      </c>
      <c r="C95" s="1">
        <v>18</v>
      </c>
      <c r="D95" s="1" t="s">
        <v>181</v>
      </c>
      <c r="E95" s="1" t="s">
        <v>180</v>
      </c>
      <c r="F95" s="1">
        <v>18</v>
      </c>
      <c r="G95" s="1" t="s">
        <v>40</v>
      </c>
      <c r="H95" s="1"/>
      <c r="I95" s="2">
        <f>ROUND(IF($B95="Annuity",SUMIFS('Annuity Prices'!L:L,'Annuity Prices'!$B:$B,$D95,'Annuity Prices'!$E:$E,$G95),IF($B95="RAB Short",SUMIFS('RAB Prices Short'!L:L,'RAB Prices Short'!$B:$B,'All Prices combined'!$D95,'RAB Prices Short'!$E:$E,'All Prices combined'!$G95),IF($B95="RAB Long",SUMIFS('RAB Prices Long'!L:L,'RAB Prices Long'!$B:$B,'All Prices combined'!$D95,'RAB Prices Long'!$E:$E,'All Prices combined'!$G95)))),2)</f>
        <v>4.87</v>
      </c>
      <c r="J95" s="2">
        <f>ROUND(IF($B95="Annuity",SUMIFS('Annuity Prices'!M:M,'Annuity Prices'!$B:$B,$D95,'Annuity Prices'!$E:$E,$G95),IF($B95="RAB Short",SUMIFS('RAB Prices Short'!M:M,'RAB Prices Short'!$B:$B,'All Prices combined'!$D95,'RAB Prices Short'!$E:$E,'All Prices combined'!$G95),IF($B95="RAB Long",SUMIFS('RAB Prices Long'!M:M,'RAB Prices Long'!$B:$B,'All Prices combined'!$D95,'RAB Prices Long'!$E:$E,'All Prices combined'!$G95)))),2)</f>
        <v>5.01</v>
      </c>
      <c r="K95" s="2">
        <f>ROUND(IF($B95="Annuity",SUMIFS('Annuity Prices'!N:N,'Annuity Prices'!$B:$B,$D95,'Annuity Prices'!$E:$E,$G95),IF($B95="RAB Short",SUMIFS('RAB Prices Short'!N:N,'RAB Prices Short'!$B:$B,'All Prices combined'!$D95,'RAB Prices Short'!$E:$E,'All Prices combined'!$G95),IF($B95="RAB Long",SUMIFS('RAB Prices Long'!N:N,'RAB Prices Long'!$B:$B,'All Prices combined'!$D95,'RAB Prices Long'!$E:$E,'All Prices combined'!$G95)))),2)</f>
        <v>5.16</v>
      </c>
      <c r="L95" s="2">
        <f>ROUND(IF($B95="Annuity",SUMIFS('Annuity Prices'!O:O,'Annuity Prices'!$B:$B,$D95,'Annuity Prices'!$E:$E,$G95),IF($B95="RAB Short",SUMIFS('RAB Prices Short'!O:O,'RAB Prices Short'!$B:$B,'All Prices combined'!$D95,'RAB Prices Short'!$E:$E,'All Prices combined'!$G95),IF($B95="RAB Long",SUMIFS('RAB Prices Long'!O:O,'RAB Prices Long'!$B:$B,'All Prices combined'!$D95,'RAB Prices Long'!$E:$E,'All Prices combined'!$G95)))),2)</f>
        <v>5.31</v>
      </c>
      <c r="M95" s="2">
        <f>ROUND(IF($B95="Annuity",SUMIFS('Annuity Prices'!P:P,'Annuity Prices'!$B:$B,$D95,'Annuity Prices'!$E:$E,$G95),IF($B95="RAB Short",SUMIFS('RAB Prices Short'!P:P,'RAB Prices Short'!$B:$B,'All Prices combined'!$D95,'RAB Prices Short'!$E:$E,'All Prices combined'!$G95),IF($B95="RAB Long",SUMIFS('RAB Prices Long'!P:P,'RAB Prices Long'!$B:$B,'All Prices combined'!$D95,'RAB Prices Long'!$E:$E,'All Prices combined'!$G95)))),2)</f>
        <v>5.4</v>
      </c>
      <c r="N95" s="2">
        <f>ROUND(IF($B95="Annuity",SUMIFS('Annuity Prices'!Q:Q,'Annuity Prices'!$B:$B,$D95,'Annuity Prices'!$E:$E,$G95),IF($B95="RAB Short",SUMIFS('RAB Prices Short'!Q:Q,'RAB Prices Short'!$B:$B,'All Prices combined'!$D95,'RAB Prices Short'!$E:$E,'All Prices combined'!$G95),IF($B95="RAB Long",SUMIFS('RAB Prices Long'!Q:Q,'RAB Prices Long'!$B:$B,'All Prices combined'!$D95,'RAB Prices Long'!$E:$E,'All Prices combined'!$G95)))),2)</f>
        <v>5.53</v>
      </c>
      <c r="O95" s="2">
        <f>ROUND(IF($B95="Annuity",SUMIFS('Annuity Prices'!R:R,'Annuity Prices'!$B:$B,$D95,'Annuity Prices'!$E:$E,$G95),IF($B95="RAB Short",SUMIFS('RAB Prices Short'!R:R,'RAB Prices Short'!$B:$B,'All Prices combined'!$D95,'RAB Prices Short'!$E:$E,'All Prices combined'!$G95),IF($B95="RAB Long",SUMIFS('RAB Prices Long'!R:R,'RAB Prices Long'!$B:$B,'All Prices combined'!$D95,'RAB Prices Long'!$E:$E,'All Prices combined'!$G95)))),2)</f>
        <v>5.67</v>
      </c>
      <c r="P95" s="2">
        <f>ROUND(IF($B95="Annuity",SUMIFS('Annuity Prices'!S:S,'Annuity Prices'!$B:$B,$D95,'Annuity Prices'!$E:$E,$G95),IF($B95="RAB Short",SUMIFS('RAB Prices Short'!S:S,'RAB Prices Short'!$B:$B,'All Prices combined'!$D95,'RAB Prices Short'!$E:$E,'All Prices combined'!$G95),IF($B95="RAB Long",SUMIFS('RAB Prices Long'!S:S,'RAB Prices Long'!$B:$B,'All Prices combined'!$D95,'RAB Prices Long'!$E:$E,'All Prices combined'!$G95)))),2)</f>
        <v>5.81</v>
      </c>
      <c r="Q95" s="2">
        <f>ROUND(IF($B95="Annuity",SUMIFS('Annuity Prices'!T:T,'Annuity Prices'!$B:$B,$D95,'Annuity Prices'!$E:$E,$G95),IF($B95="RAB Short",SUMIFS('RAB Prices Short'!T:T,'RAB Prices Short'!$B:$B,'All Prices combined'!$D95,'RAB Prices Short'!$E:$E,'All Prices combined'!$G95),IF($B95="RAB Long",SUMIFS('RAB Prices Long'!T:T,'RAB Prices Long'!$B:$B,'All Prices combined'!$D95,'RAB Prices Long'!$E:$E,'All Prices combined'!$G95)))),2)</f>
        <v>5.93</v>
      </c>
      <c r="R95" s="2">
        <f>ROUND(IF($B95="Annuity",SUMIFS('Annuity Prices'!U:U,'Annuity Prices'!$B:$B,$D95,'Annuity Prices'!$E:$E,$G95),IF($B95="RAB Short",SUMIFS('RAB Prices Short'!U:U,'RAB Prices Short'!$B:$B,'All Prices combined'!$D95,'RAB Prices Short'!$E:$E,'All Prices combined'!$G95),IF($B95="RAB Long",SUMIFS('RAB Prices Long'!U:U,'RAB Prices Long'!$B:$B,'All Prices combined'!$D95,'RAB Prices Long'!$E:$E,'All Prices combined'!$G95)))),2)</f>
        <v>6.08</v>
      </c>
      <c r="S95" s="2">
        <f>ROUND(IF($B95="Annuity",SUMIFS('Annuity Prices'!V:V,'Annuity Prices'!$B:$B,$D95,'Annuity Prices'!$E:$E,$G95),IF($B95="RAB Short",SUMIFS('RAB Prices Short'!V:V,'RAB Prices Short'!$B:$B,'All Prices combined'!$D95,'RAB Prices Short'!$E:$E,'All Prices combined'!$G95),IF($B95="RAB Long",SUMIFS('RAB Prices Long'!V:V,'RAB Prices Long'!$B:$B,'All Prices combined'!$D95,'RAB Prices Long'!$E:$E,'All Prices combined'!$G95)))),2)</f>
        <v>6.23</v>
      </c>
      <c r="T95" s="2">
        <f>ROUND(IF($B95="Annuity",SUMIFS('Annuity Prices'!W:W,'Annuity Prices'!$B:$B,$D95,'Annuity Prices'!$E:$E,$G95),IF($B95="RAB Short",SUMIFS('RAB Prices Short'!W:W,'RAB Prices Short'!$B:$B,'All Prices combined'!$D95,'RAB Prices Short'!$E:$E,'All Prices combined'!$G95),IF($B95="RAB Long",SUMIFS('RAB Prices Long'!W:W,'RAB Prices Long'!$B:$B,'All Prices combined'!$D95,'RAB Prices Long'!$E:$E,'All Prices combined'!$G95)))),2)</f>
        <v>6.38</v>
      </c>
      <c r="U95" s="2">
        <f>ROUND(IF($B95="Annuity",SUMIFS('Annuity Prices'!X:X,'Annuity Prices'!$B:$B,$D95,'Annuity Prices'!$E:$E,$G95),IF($B95="RAB Short",SUMIFS('RAB Prices Short'!X:X,'RAB Prices Short'!$B:$B,'All Prices combined'!$D95,'RAB Prices Short'!$E:$E,'All Prices combined'!$G95),IF($B95="RAB Long",SUMIFS('RAB Prices Long'!X:X,'RAB Prices Long'!$B:$B,'All Prices combined'!$D95,'RAB Prices Long'!$E:$E,'All Prices combined'!$G95)))),2)</f>
        <v>6.51</v>
      </c>
      <c r="V95" s="2">
        <f>ROUND(IF($B95="Annuity",SUMIFS('Annuity Prices'!Y:Y,'Annuity Prices'!$B:$B,$D95,'Annuity Prices'!$E:$E,$G95),IF($B95="RAB Short",SUMIFS('RAB Prices Short'!Y:Y,'RAB Prices Short'!$B:$B,'All Prices combined'!$D95,'RAB Prices Short'!$E:$E,'All Prices combined'!$G95),IF($B95="RAB Long",SUMIFS('RAB Prices Long'!Y:Y,'RAB Prices Long'!$B:$B,'All Prices combined'!$D95,'RAB Prices Long'!$E:$E,'All Prices combined'!$G95)))),2)</f>
        <v>6.67</v>
      </c>
      <c r="W95" s="2">
        <f>ROUND(IF($B95="Annuity",SUMIFS('Annuity Prices'!Z:Z,'Annuity Prices'!$B:$B,$D95,'Annuity Prices'!$E:$E,$G95),IF($B95="RAB Short",SUMIFS('RAB Prices Short'!Z:Z,'RAB Prices Short'!$B:$B,'All Prices combined'!$D95,'RAB Prices Short'!$E:$E,'All Prices combined'!$G95),IF($B95="RAB Long",SUMIFS('RAB Prices Long'!Z:Z,'RAB Prices Long'!$B:$B,'All Prices combined'!$D95,'RAB Prices Long'!$E:$E,'All Prices combined'!$G95)))),2)</f>
        <v>6.84</v>
      </c>
      <c r="X95" s="2">
        <f>ROUND(IF($B95="Annuity",SUMIFS('Annuity Prices'!AA:AA,'Annuity Prices'!$B:$B,$D95,'Annuity Prices'!$E:$E,$G95),IF($B95="RAB Short",SUMIFS('RAB Prices Short'!AA:AA,'RAB Prices Short'!$B:$B,'All Prices combined'!$D95,'RAB Prices Short'!$E:$E,'All Prices combined'!$G95),IF($B95="RAB Long",SUMIFS('RAB Prices Long'!AA:AA,'RAB Prices Long'!$B:$B,'All Prices combined'!$D95,'RAB Prices Long'!$E:$E,'All Prices combined'!$G95)))),2)</f>
        <v>7.01</v>
      </c>
      <c r="Y95" s="2">
        <f>ROUND(IF($B95="Annuity",SUMIFS('Annuity Prices'!AB:AB,'Annuity Prices'!$B:$B,$D95,'Annuity Prices'!$E:$E,$G95),IF($B95="RAB Short",SUMIFS('RAB Prices Short'!AB:AB,'RAB Prices Short'!$B:$B,'All Prices combined'!$D95,'RAB Prices Short'!$E:$E,'All Prices combined'!$G95),IF($B95="RAB Long",SUMIFS('RAB Prices Long'!AB:AB,'RAB Prices Long'!$B:$B,'All Prices combined'!$D95,'RAB Prices Long'!$E:$E,'All Prices combined'!$G95)))),2)</f>
        <v>7.15</v>
      </c>
      <c r="Z95" s="2">
        <f>ROUND(IF($B95="Annuity",SUMIFS('Annuity Prices'!AC:AC,'Annuity Prices'!$B:$B,$D95,'Annuity Prices'!$E:$E,$G95),IF($B95="RAB Short",SUMIFS('RAB Prices Short'!AC:AC,'RAB Prices Short'!$B:$B,'All Prices combined'!$D95,'RAB Prices Short'!$E:$E,'All Prices combined'!$G95),IF($B95="RAB Long",SUMIFS('RAB Prices Long'!AC:AC,'RAB Prices Long'!$B:$B,'All Prices combined'!$D95,'RAB Prices Long'!$E:$E,'All Prices combined'!$G95)))),2)</f>
        <v>7.33</v>
      </c>
      <c r="AA95" s="2">
        <f>ROUND(IF($B95="Annuity",SUMIFS('Annuity Prices'!AD:AD,'Annuity Prices'!$B:$B,$D95,'Annuity Prices'!$E:$E,$G95),IF($B95="RAB Short",SUMIFS('RAB Prices Short'!AD:AD,'RAB Prices Short'!$B:$B,'All Prices combined'!$D95,'RAB Prices Short'!$E:$E,'All Prices combined'!$G95),IF($B95="RAB Long",SUMIFS('RAB Prices Long'!AD:AD,'RAB Prices Long'!$B:$B,'All Prices combined'!$D95,'RAB Prices Long'!$E:$E,'All Prices combined'!$G95)))),2)</f>
        <v>7.51</v>
      </c>
      <c r="AB95" s="2">
        <f>ROUND(IF($B95="Annuity",SUMIFS('Annuity Prices'!AE:AE,'Annuity Prices'!$B:$B,$D95,'Annuity Prices'!$E:$E,$G95),IF($B95="RAB Short",SUMIFS('RAB Prices Short'!AE:AE,'RAB Prices Short'!$B:$B,'All Prices combined'!$D95,'RAB Prices Short'!$E:$E,'All Prices combined'!$G95),IF($B95="RAB Long",SUMIFS('RAB Prices Long'!AE:AE,'RAB Prices Long'!$B:$B,'All Prices combined'!$D95,'RAB Prices Long'!$E:$E,'All Prices combined'!$G95)))),2)</f>
        <v>7.7</v>
      </c>
      <c r="AC95" s="2">
        <f>ROUND(IF($B95="Annuity",SUMIFS('Annuity Prices'!AF:AF,'Annuity Prices'!$B:$B,$D95,'Annuity Prices'!$E:$E,$G95),IF($B95="RAB Short",SUMIFS('RAB Prices Short'!AF:AF,'RAB Prices Short'!$B:$B,'All Prices combined'!$D95,'RAB Prices Short'!$E:$E,'All Prices combined'!$G95),IF($B95="RAB Long",SUMIFS('RAB Prices Long'!AF:AF,'RAB Prices Long'!$B:$B,'All Prices combined'!$D95,'RAB Prices Long'!$E:$E,'All Prices combined'!$G95)))),2)</f>
        <v>7.85</v>
      </c>
      <c r="AD95" s="2">
        <f>ROUND(IF($B95="Annuity",SUMIFS('Annuity Prices'!AG:AG,'Annuity Prices'!$B:$B,$D95,'Annuity Prices'!$E:$E,$G95),IF($B95="RAB Short",SUMIFS('RAB Prices Short'!AG:AG,'RAB Prices Short'!$B:$B,'All Prices combined'!$D95,'RAB Prices Short'!$E:$E,'All Prices combined'!$G95),IF($B95="RAB Long",SUMIFS('RAB Prices Long'!AG:AG,'RAB Prices Long'!$B:$B,'All Prices combined'!$D95,'RAB Prices Long'!$E:$E,'All Prices combined'!$G95)))),2)</f>
        <v>8.0500000000000007</v>
      </c>
      <c r="AE95" s="2">
        <f>ROUND(IF($B95="Annuity",SUMIFS('Annuity Prices'!AH:AH,'Annuity Prices'!$B:$B,$D95,'Annuity Prices'!$E:$E,$G95),IF($B95="RAB Short",SUMIFS('RAB Prices Short'!AH:AH,'RAB Prices Short'!$B:$B,'All Prices combined'!$D95,'RAB Prices Short'!$E:$E,'All Prices combined'!$G95),IF($B95="RAB Long",SUMIFS('RAB Prices Long'!AH:AH,'RAB Prices Long'!$B:$B,'All Prices combined'!$D95,'RAB Prices Long'!$E:$E,'All Prices combined'!$G95)))),2)</f>
        <v>8.25</v>
      </c>
      <c r="AF95" s="2">
        <f>ROUND(IF($B95="Annuity",SUMIFS('Annuity Prices'!AI:AI,'Annuity Prices'!$B:$B,$D95,'Annuity Prices'!$E:$E,$G95),IF($B95="RAB Short",SUMIFS('RAB Prices Short'!AI:AI,'RAB Prices Short'!$B:$B,'All Prices combined'!$D95,'RAB Prices Short'!$E:$E,'All Prices combined'!$G95),IF($B95="RAB Long",SUMIFS('RAB Prices Long'!AI:AI,'RAB Prices Long'!$B:$B,'All Prices combined'!$D95,'RAB Prices Long'!$E:$E,'All Prices combined'!$G95)))),2)</f>
        <v>8.4600000000000009</v>
      </c>
      <c r="AG95" s="2">
        <f>ROUND(IF($B95="Annuity",SUMIFS('Annuity Prices'!AJ:AJ,'Annuity Prices'!$B:$B,$D95,'Annuity Prices'!$E:$E,$G95),IF($B95="RAB Short",SUMIFS('RAB Prices Short'!AJ:AJ,'RAB Prices Short'!$B:$B,'All Prices combined'!$D95,'RAB Prices Short'!$E:$E,'All Prices combined'!$G95),IF($B95="RAB Long",SUMIFS('RAB Prices Long'!AJ:AJ,'RAB Prices Long'!$B:$B,'All Prices combined'!$D95,'RAB Prices Long'!$E:$E,'All Prices combined'!$G95)))),2)</f>
        <v>8.6199999999999992</v>
      </c>
      <c r="AH95" s="2">
        <f>ROUND(IF($B95="Annuity",SUMIFS('Annuity Prices'!AK:AK,'Annuity Prices'!$B:$B,$D95,'Annuity Prices'!$E:$E,$G95),IF($B95="RAB Short",SUMIFS('RAB Prices Short'!AK:AK,'RAB Prices Short'!$B:$B,'All Prices combined'!$D95,'RAB Prices Short'!$E:$E,'All Prices combined'!$G95),IF($B95="RAB Long",SUMIFS('RAB Prices Long'!AK:AK,'RAB Prices Long'!$B:$B,'All Prices combined'!$D95,'RAB Prices Long'!$E:$E,'All Prices combined'!$G95)))),2)</f>
        <v>8.84</v>
      </c>
      <c r="AI95" s="2">
        <f>ROUND(IF($B95="Annuity",SUMIFS('Annuity Prices'!AL:AL,'Annuity Prices'!$B:$B,$D95,'Annuity Prices'!$E:$E,$G95),IF($B95="RAB Short",SUMIFS('RAB Prices Short'!AL:AL,'RAB Prices Short'!$B:$B,'All Prices combined'!$D95,'RAB Prices Short'!$E:$E,'All Prices combined'!$G95),IF($B95="RAB Long",SUMIFS('RAB Prices Long'!AL:AL,'RAB Prices Long'!$B:$B,'All Prices combined'!$D95,'RAB Prices Long'!$E:$E,'All Prices combined'!$G95)))),2)</f>
        <v>9.06</v>
      </c>
      <c r="AJ95" s="2">
        <f>ROUND(IF($B95="Annuity",SUMIFS('Annuity Prices'!AM:AM,'Annuity Prices'!$B:$B,$D95,'Annuity Prices'!$E:$E,$G95),IF($B95="RAB Short",SUMIFS('RAB Prices Short'!AM:AM,'RAB Prices Short'!$B:$B,'All Prices combined'!$D95,'RAB Prices Short'!$E:$E,'All Prices combined'!$G95),IF($B95="RAB Long",SUMIFS('RAB Prices Long'!AM:AM,'RAB Prices Long'!$B:$B,'All Prices combined'!$D95,'RAB Prices Long'!$E:$E,'All Prices combined'!$G95)))),2)</f>
        <v>9.2899999999999991</v>
      </c>
      <c r="AK95" s="2">
        <f>ROUND(IF($B95="Annuity",SUMIFS('Annuity Prices'!AN:AN,'Annuity Prices'!$B:$B,$D95,'Annuity Prices'!$E:$E,$G95),IF($B95="RAB Short",SUMIFS('RAB Prices Short'!AN:AN,'RAB Prices Short'!$B:$B,'All Prices combined'!$D95,'RAB Prices Short'!$E:$E,'All Prices combined'!$G95),IF($B95="RAB Long",SUMIFS('RAB Prices Long'!AN:AN,'RAB Prices Long'!$B:$B,'All Prices combined'!$D95,'RAB Prices Long'!$E:$E,'All Prices combined'!$G95)))),2)</f>
        <v>9.4700000000000006</v>
      </c>
      <c r="AL95" s="2">
        <f>ROUND(IF($B95="Annuity",SUMIFS('Annuity Prices'!AO:AO,'Annuity Prices'!$B:$B,$D95,'Annuity Prices'!$E:$E,$G95),IF($B95="RAB Short",SUMIFS('RAB Prices Short'!AO:AO,'RAB Prices Short'!$B:$B,'All Prices combined'!$D95,'RAB Prices Short'!$E:$E,'All Prices combined'!$G95),IF($B95="RAB Long",SUMIFS('RAB Prices Long'!AO:AO,'RAB Prices Long'!$B:$B,'All Prices combined'!$D95,'RAB Prices Long'!$E:$E,'All Prices combined'!$G95)))),2)</f>
        <v>9.7100000000000009</v>
      </c>
      <c r="AM95" s="2">
        <f>ROUND(IF($B95="Annuity",SUMIFS('Annuity Prices'!AP:AP,'Annuity Prices'!$B:$B,$D95,'Annuity Prices'!$E:$E,$G95),IF($B95="RAB Short",SUMIFS('RAB Prices Short'!AP:AP,'RAB Prices Short'!$B:$B,'All Prices combined'!$D95,'RAB Prices Short'!$E:$E,'All Prices combined'!$G95),IF($B95="RAB Long",SUMIFS('RAB Prices Long'!AP:AP,'RAB Prices Long'!$B:$B,'All Prices combined'!$D95,'RAB Prices Long'!$E:$E,'All Prices combined'!$G95)))),2)</f>
        <v>9.9499999999999993</v>
      </c>
      <c r="AN95" s="2">
        <f>ROUND(IF($B95="Annuity",SUMIFS('Annuity Prices'!AQ:AQ,'Annuity Prices'!$B:$B,$D95,'Annuity Prices'!$E:$E,$G95),IF($B95="RAB Short",SUMIFS('RAB Prices Short'!AQ:AQ,'RAB Prices Short'!$B:$B,'All Prices combined'!$D95,'RAB Prices Short'!$E:$E,'All Prices combined'!$G95),IF($B95="RAB Long",SUMIFS('RAB Prices Long'!AQ:AQ,'RAB Prices Long'!$B:$B,'All Prices combined'!$D95,'RAB Prices Long'!$E:$E,'All Prices combined'!$G95)))),2)</f>
        <v>10.199999999999999</v>
      </c>
      <c r="AO95" s="2">
        <f>ROUND(IF($B95="Annuity",SUMIFS('Annuity Prices'!AR:AR,'Annuity Prices'!$B:$B,$D95,'Annuity Prices'!$E:$E,$G95),IF($B95="RAB Short",SUMIFS('RAB Prices Short'!AR:AR,'RAB Prices Short'!$B:$B,'All Prices combined'!$D95,'RAB Prices Short'!$E:$E,'All Prices combined'!$G95),IF($B95="RAB Long",SUMIFS('RAB Prices Long'!AR:AR,'RAB Prices Long'!$B:$B,'All Prices combined'!$D95,'RAB Prices Long'!$E:$E,'All Prices combined'!$G95)))),2)</f>
        <v>3.71</v>
      </c>
      <c r="AP95" s="2">
        <f>ROUND(IF($B95="Annuity",SUMIFS('Annuity Prices'!AS:AS,'Annuity Prices'!$B:$B,$D95,'Annuity Prices'!$E:$E,$G95),IF($B95="RAB Short",SUMIFS('RAB Prices Short'!AS:AS,'RAB Prices Short'!$B:$B,'All Prices combined'!$D95,'RAB Prices Short'!$E:$E,'All Prices combined'!$G95),IF($B95="RAB Long",SUMIFS('RAB Prices Long'!AS:AS,'RAB Prices Long'!$B:$B,'All Prices combined'!$D95,'RAB Prices Long'!$E:$E,'All Prices combined'!$G95)))),2)</f>
        <v>4.87</v>
      </c>
      <c r="AQ95" s="2">
        <f>ROUND(IF($B95="Annuity",SUMIFS('Annuity Prices'!AT:AT,'Annuity Prices'!$B:$B,$D95,'Annuity Prices'!$E:$E,$G95),IF($B95="RAB Short",SUMIFS('RAB Prices Short'!AT:AT,'RAB Prices Short'!$B:$B,'All Prices combined'!$D95,'RAB Prices Short'!$E:$E,'All Prices combined'!$G95),IF($B95="RAB Long",SUMIFS('RAB Prices Long'!AT:AT,'RAB Prices Long'!$B:$B,'All Prices combined'!$D95,'RAB Prices Long'!$E:$E,'All Prices combined'!$G95)))),2)</f>
        <v>5.01</v>
      </c>
      <c r="AR95" s="2">
        <f>ROUND(IF($B95="Annuity",SUMIFS('Annuity Prices'!AU:AU,'Annuity Prices'!$B:$B,$D95,'Annuity Prices'!$E:$E,$G95),IF($B95="RAB Short",SUMIFS('RAB Prices Short'!AU:AU,'RAB Prices Short'!$B:$B,'All Prices combined'!$D95,'RAB Prices Short'!$E:$E,'All Prices combined'!$G95),IF($B95="RAB Long",SUMIFS('RAB Prices Long'!AU:AU,'RAB Prices Long'!$B:$B,'All Prices combined'!$D95,'RAB Prices Long'!$E:$E,'All Prices combined'!$G95)))),2)</f>
        <v>5.16</v>
      </c>
      <c r="AS95" s="2">
        <f>ROUND(IF($B95="Annuity",SUMIFS('Annuity Prices'!AV:AV,'Annuity Prices'!$B:$B,$D95,'Annuity Prices'!$E:$E,$G95),IF($B95="RAB Short",SUMIFS('RAB Prices Short'!AV:AV,'RAB Prices Short'!$B:$B,'All Prices combined'!$D95,'RAB Prices Short'!$E:$E,'All Prices combined'!$G95),IF($B95="RAB Long",SUMIFS('RAB Prices Long'!AV:AV,'RAB Prices Long'!$B:$B,'All Prices combined'!$D95,'RAB Prices Long'!$E:$E,'All Prices combined'!$G95)))),2)</f>
        <v>5.31</v>
      </c>
      <c r="AT95" s="2">
        <f>ROUND(IF($B95="Annuity",SUMIFS('Annuity Prices'!AW:AW,'Annuity Prices'!$B:$B,$D95,'Annuity Prices'!$E:$E,$G95),IF($B95="RAB Short",SUMIFS('RAB Prices Short'!AW:AW,'RAB Prices Short'!$B:$B,'All Prices combined'!$D95,'RAB Prices Short'!$E:$E,'All Prices combined'!$G95),IF($B95="RAB Long",SUMIFS('RAB Prices Long'!AW:AW,'RAB Prices Long'!$B:$B,'All Prices combined'!$D95,'RAB Prices Long'!$E:$E,'All Prices combined'!$G95)))),2)</f>
        <v>5.4</v>
      </c>
      <c r="AU95" s="2">
        <f>ROUND(IF($B95="Annuity",SUMIFS('Annuity Prices'!AX:AX,'Annuity Prices'!$B:$B,$D95,'Annuity Prices'!$E:$E,$G95),IF($B95="RAB Short",SUMIFS('RAB Prices Short'!AX:AX,'RAB Prices Short'!$B:$B,'All Prices combined'!$D95,'RAB Prices Short'!$E:$E,'All Prices combined'!$G95),IF($B95="RAB Long",SUMIFS('RAB Prices Long'!AX:AX,'RAB Prices Long'!$B:$B,'All Prices combined'!$D95,'RAB Prices Long'!$E:$E,'All Prices combined'!$G95)))),2)</f>
        <v>5.53</v>
      </c>
      <c r="AV95" s="2">
        <f>ROUND(IF($B95="Annuity",SUMIFS('Annuity Prices'!AY:AY,'Annuity Prices'!$B:$B,$D95,'Annuity Prices'!$E:$E,$G95),IF($B95="RAB Short",SUMIFS('RAB Prices Short'!AY:AY,'RAB Prices Short'!$B:$B,'All Prices combined'!$D95,'RAB Prices Short'!$E:$E,'All Prices combined'!$G95),IF($B95="RAB Long",SUMIFS('RAB Prices Long'!AY:AY,'RAB Prices Long'!$B:$B,'All Prices combined'!$D95,'RAB Prices Long'!$E:$E,'All Prices combined'!$G95)))),2)</f>
        <v>5.67</v>
      </c>
      <c r="AW95" s="2">
        <f>ROUND(IF($B95="Annuity",SUMIFS('Annuity Prices'!AZ:AZ,'Annuity Prices'!$B:$B,$D95,'Annuity Prices'!$E:$E,$G95),IF($B95="RAB Short",SUMIFS('RAB Prices Short'!AZ:AZ,'RAB Prices Short'!$B:$B,'All Prices combined'!$D95,'RAB Prices Short'!$E:$E,'All Prices combined'!$G95),IF($B95="RAB Long",SUMIFS('RAB Prices Long'!AZ:AZ,'RAB Prices Long'!$B:$B,'All Prices combined'!$D95,'RAB Prices Long'!$E:$E,'All Prices combined'!$G95)))),2)</f>
        <v>5.81</v>
      </c>
      <c r="AX95" s="2">
        <f>ROUND(IF($B95="Annuity",SUMIFS('Annuity Prices'!BA:BA,'Annuity Prices'!$B:$B,$D95,'Annuity Prices'!$E:$E,$G95),IF($B95="RAB Short",SUMIFS('RAB Prices Short'!BA:BA,'RAB Prices Short'!$B:$B,'All Prices combined'!$D95,'RAB Prices Short'!$E:$E,'All Prices combined'!$G95),IF($B95="RAB Long",SUMIFS('RAB Prices Long'!BA:BA,'RAB Prices Long'!$B:$B,'All Prices combined'!$D95,'RAB Prices Long'!$E:$E,'All Prices combined'!$G95)))),2)</f>
        <v>5.93</v>
      </c>
      <c r="AY95" s="2">
        <f>ROUND(IF($B95="Annuity",SUMIFS('Annuity Prices'!BB:BB,'Annuity Prices'!$B:$B,$D95,'Annuity Prices'!$E:$E,$G95),IF($B95="RAB Short",SUMIFS('RAB Prices Short'!BB:BB,'RAB Prices Short'!$B:$B,'All Prices combined'!$D95,'RAB Prices Short'!$E:$E,'All Prices combined'!$G95),IF($B95="RAB Long",SUMIFS('RAB Prices Long'!BB:BB,'RAB Prices Long'!$B:$B,'All Prices combined'!$D95,'RAB Prices Long'!$E:$E,'All Prices combined'!$G95)))),2)</f>
        <v>6.08</v>
      </c>
      <c r="AZ95" s="2">
        <f>ROUND(IF($B95="Annuity",SUMIFS('Annuity Prices'!BC:BC,'Annuity Prices'!$B:$B,$D95,'Annuity Prices'!$E:$E,$G95),IF($B95="RAB Short",SUMIFS('RAB Prices Short'!BC:BC,'RAB Prices Short'!$B:$B,'All Prices combined'!$D95,'RAB Prices Short'!$E:$E,'All Prices combined'!$G95),IF($B95="RAB Long",SUMIFS('RAB Prices Long'!BC:BC,'RAB Prices Long'!$B:$B,'All Prices combined'!$D95,'RAB Prices Long'!$E:$E,'All Prices combined'!$G95)))),2)</f>
        <v>6.23</v>
      </c>
      <c r="BA95" s="2">
        <f>ROUND(IF($B95="Annuity",SUMIFS('Annuity Prices'!BD:BD,'Annuity Prices'!$B:$B,$D95,'Annuity Prices'!$E:$E,$G95),IF($B95="RAB Short",SUMIFS('RAB Prices Short'!BD:BD,'RAB Prices Short'!$B:$B,'All Prices combined'!$D95,'RAB Prices Short'!$E:$E,'All Prices combined'!$G95),IF($B95="RAB Long",SUMIFS('RAB Prices Long'!BD:BD,'RAB Prices Long'!$B:$B,'All Prices combined'!$D95,'RAB Prices Long'!$E:$E,'All Prices combined'!$G95)))),2)</f>
        <v>6.38</v>
      </c>
      <c r="BB95" s="2">
        <f>ROUND(IF($B95="Annuity",SUMIFS('Annuity Prices'!BE:BE,'Annuity Prices'!$B:$B,$D95,'Annuity Prices'!$E:$E,$G95),IF($B95="RAB Short",SUMIFS('RAB Prices Short'!BE:BE,'RAB Prices Short'!$B:$B,'All Prices combined'!$D95,'RAB Prices Short'!$E:$E,'All Prices combined'!$G95),IF($B95="RAB Long",SUMIFS('RAB Prices Long'!BE:BE,'RAB Prices Long'!$B:$B,'All Prices combined'!$D95,'RAB Prices Long'!$E:$E,'All Prices combined'!$G95)))),2)</f>
        <v>6.51</v>
      </c>
      <c r="BC95" s="2">
        <f>ROUND(IF($B95="Annuity",SUMIFS('Annuity Prices'!BF:BF,'Annuity Prices'!$B:$B,$D95,'Annuity Prices'!$E:$E,$G95),IF($B95="RAB Short",SUMIFS('RAB Prices Short'!BF:BF,'RAB Prices Short'!$B:$B,'All Prices combined'!$D95,'RAB Prices Short'!$E:$E,'All Prices combined'!$G95),IF($B95="RAB Long",SUMIFS('RAB Prices Long'!BF:BF,'RAB Prices Long'!$B:$B,'All Prices combined'!$D95,'RAB Prices Long'!$E:$E,'All Prices combined'!$G95)))),2)</f>
        <v>6.67</v>
      </c>
      <c r="BD95" s="2">
        <f>ROUND(IF($B95="Annuity",SUMIFS('Annuity Prices'!BG:BG,'Annuity Prices'!$B:$B,$D95,'Annuity Prices'!$E:$E,$G95),IF($B95="RAB Short",SUMIFS('RAB Prices Short'!BG:BG,'RAB Prices Short'!$B:$B,'All Prices combined'!$D95,'RAB Prices Short'!$E:$E,'All Prices combined'!$G95),IF($B95="RAB Long",SUMIFS('RAB Prices Long'!BG:BG,'RAB Prices Long'!$B:$B,'All Prices combined'!$D95,'RAB Prices Long'!$E:$E,'All Prices combined'!$G95)))),2)</f>
        <v>6.84</v>
      </c>
      <c r="BE95" s="2">
        <f>ROUND(IF($B95="Annuity",SUMIFS('Annuity Prices'!BH:BH,'Annuity Prices'!$B:$B,$D95,'Annuity Prices'!$E:$E,$G95),IF($B95="RAB Short",SUMIFS('RAB Prices Short'!BH:BH,'RAB Prices Short'!$B:$B,'All Prices combined'!$D95,'RAB Prices Short'!$E:$E,'All Prices combined'!$G95),IF($B95="RAB Long",SUMIFS('RAB Prices Long'!BH:BH,'RAB Prices Long'!$B:$B,'All Prices combined'!$D95,'RAB Prices Long'!$E:$E,'All Prices combined'!$G95)))),2)</f>
        <v>7.01</v>
      </c>
      <c r="BF95" s="2">
        <f>ROUND(IF($B95="Annuity",SUMIFS('Annuity Prices'!BI:BI,'Annuity Prices'!$B:$B,$D95,'Annuity Prices'!$E:$E,$G95),IF($B95="RAB Short",SUMIFS('RAB Prices Short'!BI:BI,'RAB Prices Short'!$B:$B,'All Prices combined'!$D95,'RAB Prices Short'!$E:$E,'All Prices combined'!$G95),IF($B95="RAB Long",SUMIFS('RAB Prices Long'!BI:BI,'RAB Prices Long'!$B:$B,'All Prices combined'!$D95,'RAB Prices Long'!$E:$E,'All Prices combined'!$G95)))),2)</f>
        <v>7.15</v>
      </c>
      <c r="BG95" s="2">
        <f>ROUND(IF($B95="Annuity",SUMIFS('Annuity Prices'!BJ:BJ,'Annuity Prices'!$B:$B,$D95,'Annuity Prices'!$E:$E,$G95),IF($B95="RAB Short",SUMIFS('RAB Prices Short'!BJ:BJ,'RAB Prices Short'!$B:$B,'All Prices combined'!$D95,'RAB Prices Short'!$E:$E,'All Prices combined'!$G95),IF($B95="RAB Long",SUMIFS('RAB Prices Long'!BJ:BJ,'RAB Prices Long'!$B:$B,'All Prices combined'!$D95,'RAB Prices Long'!$E:$E,'All Prices combined'!$G95)))),2)</f>
        <v>7.33</v>
      </c>
      <c r="BH95" s="2">
        <f>ROUND(IF($B95="Annuity",SUMIFS('Annuity Prices'!BK:BK,'Annuity Prices'!$B:$B,$D95,'Annuity Prices'!$E:$E,$G95),IF($B95="RAB Short",SUMIFS('RAB Prices Short'!BK:BK,'RAB Prices Short'!$B:$B,'All Prices combined'!$D95,'RAB Prices Short'!$E:$E,'All Prices combined'!$G95),IF($B95="RAB Long",SUMIFS('RAB Prices Long'!BK:BK,'RAB Prices Long'!$B:$B,'All Prices combined'!$D95,'RAB Prices Long'!$E:$E,'All Prices combined'!$G95)))),2)</f>
        <v>7.51</v>
      </c>
      <c r="BI95" s="2">
        <f>ROUND(IF($B95="Annuity",SUMIFS('Annuity Prices'!BL:BL,'Annuity Prices'!$B:$B,$D95,'Annuity Prices'!$E:$E,$G95),IF($B95="RAB Short",SUMIFS('RAB Prices Short'!BL:BL,'RAB Prices Short'!$B:$B,'All Prices combined'!$D95,'RAB Prices Short'!$E:$E,'All Prices combined'!$G95),IF($B95="RAB Long",SUMIFS('RAB Prices Long'!BL:BL,'RAB Prices Long'!$B:$B,'All Prices combined'!$D95,'RAB Prices Long'!$E:$E,'All Prices combined'!$G95)))),2)</f>
        <v>7.7</v>
      </c>
      <c r="BJ95" s="2">
        <f>ROUND(IF($B95="Annuity",SUMIFS('Annuity Prices'!BM:BM,'Annuity Prices'!$B:$B,$D95,'Annuity Prices'!$E:$E,$G95),IF($B95="RAB Short",SUMIFS('RAB Prices Short'!BM:BM,'RAB Prices Short'!$B:$B,'All Prices combined'!$D95,'RAB Prices Short'!$E:$E,'All Prices combined'!$G95),IF($B95="RAB Long",SUMIFS('RAB Prices Long'!BM:BM,'RAB Prices Long'!$B:$B,'All Prices combined'!$D95,'RAB Prices Long'!$E:$E,'All Prices combined'!$G95)))),2)</f>
        <v>7.85</v>
      </c>
      <c r="BK95" s="2">
        <f>ROUND(IF($B95="Annuity",SUMIFS('Annuity Prices'!BN:BN,'Annuity Prices'!$B:$B,$D95,'Annuity Prices'!$E:$E,$G95),IF($B95="RAB Short",SUMIFS('RAB Prices Short'!BN:BN,'RAB Prices Short'!$B:$B,'All Prices combined'!$D95,'RAB Prices Short'!$E:$E,'All Prices combined'!$G95),IF($B95="RAB Long",SUMIFS('RAB Prices Long'!BN:BN,'RAB Prices Long'!$B:$B,'All Prices combined'!$D95,'RAB Prices Long'!$E:$E,'All Prices combined'!$G95)))),2)</f>
        <v>8.0500000000000007</v>
      </c>
      <c r="BL95" s="2">
        <f>ROUND(IF($B95="Annuity",SUMIFS('Annuity Prices'!BO:BO,'Annuity Prices'!$B:$B,$D95,'Annuity Prices'!$E:$E,$G95),IF($B95="RAB Short",SUMIFS('RAB Prices Short'!BO:BO,'RAB Prices Short'!$B:$B,'All Prices combined'!$D95,'RAB Prices Short'!$E:$E,'All Prices combined'!$G95),IF($B95="RAB Long",SUMIFS('RAB Prices Long'!BO:BO,'RAB Prices Long'!$B:$B,'All Prices combined'!$D95,'RAB Prices Long'!$E:$E,'All Prices combined'!$G95)))),2)</f>
        <v>8.25</v>
      </c>
      <c r="BM95" s="2">
        <f>ROUND(IF($B95="Annuity",SUMIFS('Annuity Prices'!BP:BP,'Annuity Prices'!$B:$B,$D95,'Annuity Prices'!$E:$E,$G95),IF($B95="RAB Short",SUMIFS('RAB Prices Short'!BP:BP,'RAB Prices Short'!$B:$B,'All Prices combined'!$D95,'RAB Prices Short'!$E:$E,'All Prices combined'!$G95),IF($B95="RAB Long",SUMIFS('RAB Prices Long'!BP:BP,'RAB Prices Long'!$B:$B,'All Prices combined'!$D95,'RAB Prices Long'!$E:$E,'All Prices combined'!$G95)))),2)</f>
        <v>8.4600000000000009</v>
      </c>
      <c r="BN95" s="2">
        <f>ROUND(IF($B95="Annuity",SUMIFS('Annuity Prices'!BQ:BQ,'Annuity Prices'!$B:$B,$D95,'Annuity Prices'!$E:$E,$G95),IF($B95="RAB Short",SUMIFS('RAB Prices Short'!BQ:BQ,'RAB Prices Short'!$B:$B,'All Prices combined'!$D95,'RAB Prices Short'!$E:$E,'All Prices combined'!$G95),IF($B95="RAB Long",SUMIFS('RAB Prices Long'!BQ:BQ,'RAB Prices Long'!$B:$B,'All Prices combined'!$D95,'RAB Prices Long'!$E:$E,'All Prices combined'!$G95)))),2)</f>
        <v>8.6199999999999992</v>
      </c>
      <c r="BO95" s="2">
        <f>ROUND(IF($B95="Annuity",SUMIFS('Annuity Prices'!BR:BR,'Annuity Prices'!$B:$B,$D95,'Annuity Prices'!$E:$E,$G95),IF($B95="RAB Short",SUMIFS('RAB Prices Short'!BR:BR,'RAB Prices Short'!$B:$B,'All Prices combined'!$D95,'RAB Prices Short'!$E:$E,'All Prices combined'!$G95),IF($B95="RAB Long",SUMIFS('RAB Prices Long'!BR:BR,'RAB Prices Long'!$B:$B,'All Prices combined'!$D95,'RAB Prices Long'!$E:$E,'All Prices combined'!$G95)))),2)</f>
        <v>8.84</v>
      </c>
      <c r="BP95" s="2">
        <f>ROUND(IF($B95="Annuity",SUMIFS('Annuity Prices'!BS:BS,'Annuity Prices'!$B:$B,$D95,'Annuity Prices'!$E:$E,$G95),IF($B95="RAB Short",SUMIFS('RAB Prices Short'!BS:BS,'RAB Prices Short'!$B:$B,'All Prices combined'!$D95,'RAB Prices Short'!$E:$E,'All Prices combined'!$G95),IF($B95="RAB Long",SUMIFS('RAB Prices Long'!BS:BS,'RAB Prices Long'!$B:$B,'All Prices combined'!$D95,'RAB Prices Long'!$E:$E,'All Prices combined'!$G95)))),2)</f>
        <v>9.06</v>
      </c>
      <c r="BQ95" s="2">
        <f>ROUND(IF($B95="Annuity",SUMIFS('Annuity Prices'!BT:BT,'Annuity Prices'!$B:$B,$D95,'Annuity Prices'!$E:$E,$G95),IF($B95="RAB Short",SUMIFS('RAB Prices Short'!BT:BT,'RAB Prices Short'!$B:$B,'All Prices combined'!$D95,'RAB Prices Short'!$E:$E,'All Prices combined'!$G95),IF($B95="RAB Long",SUMIFS('RAB Prices Long'!BT:BT,'RAB Prices Long'!$B:$B,'All Prices combined'!$D95,'RAB Prices Long'!$E:$E,'All Prices combined'!$G95)))),2)</f>
        <v>9.2899999999999991</v>
      </c>
      <c r="BR95" s="2">
        <f>ROUND(IF($B95="Annuity",SUMIFS('Annuity Prices'!BU:BU,'Annuity Prices'!$B:$B,$D95,'Annuity Prices'!$E:$E,$G95),IF($B95="RAB Short",SUMIFS('RAB Prices Short'!BU:BU,'RAB Prices Short'!$B:$B,'All Prices combined'!$D95,'RAB Prices Short'!$E:$E,'All Prices combined'!$G95),IF($B95="RAB Long",SUMIFS('RAB Prices Long'!BU:BU,'RAB Prices Long'!$B:$B,'All Prices combined'!$D95,'RAB Prices Long'!$E:$E,'All Prices combined'!$G95)))),2)</f>
        <v>9.4700000000000006</v>
      </c>
      <c r="BS95" s="2">
        <f>ROUND(IF($B95="Annuity",SUMIFS('Annuity Prices'!BV:BV,'Annuity Prices'!$B:$B,$D95,'Annuity Prices'!$E:$E,$G95),IF($B95="RAB Short",SUMIFS('RAB Prices Short'!BV:BV,'RAB Prices Short'!$B:$B,'All Prices combined'!$D95,'RAB Prices Short'!$E:$E,'All Prices combined'!$G95),IF($B95="RAB Long",SUMIFS('RAB Prices Long'!BV:BV,'RAB Prices Long'!$B:$B,'All Prices combined'!$D95,'RAB Prices Long'!$E:$E,'All Prices combined'!$G95)))),2)</f>
        <v>9.7100000000000009</v>
      </c>
      <c r="BT95" s="2">
        <f>ROUND(IF($B95="Annuity",SUMIFS('Annuity Prices'!BW:BW,'Annuity Prices'!$B:$B,$D95,'Annuity Prices'!$E:$E,$G95),IF($B95="RAB Short",SUMIFS('RAB Prices Short'!BW:BW,'RAB Prices Short'!$B:$B,'All Prices combined'!$D95,'RAB Prices Short'!$E:$E,'All Prices combined'!$G95),IF($B95="RAB Long",SUMIFS('RAB Prices Long'!BW:BW,'RAB Prices Long'!$B:$B,'All Prices combined'!$D95,'RAB Prices Long'!$E:$E,'All Prices combined'!$G95)))),2)</f>
        <v>9.9499999999999993</v>
      </c>
      <c r="BU95" s="2">
        <f>ROUND(IF($B95="Annuity",SUMIFS('Annuity Prices'!BX:BX,'Annuity Prices'!$B:$B,$D95,'Annuity Prices'!$E:$E,$G95),IF($B95="RAB Short",SUMIFS('RAB Prices Short'!BX:BX,'RAB Prices Short'!$B:$B,'All Prices combined'!$D95,'RAB Prices Short'!$E:$E,'All Prices combined'!$G95),IF($B95="RAB Long",SUMIFS('RAB Prices Long'!BX:BX,'RAB Prices Long'!$B:$B,'All Prices combined'!$D95,'RAB Prices Long'!$E:$E,'All Prices combined'!$G95)))),2)</f>
        <v>10.199999999999999</v>
      </c>
    </row>
    <row r="96" spans="2:73" x14ac:dyDescent="0.25">
      <c r="B96" t="s">
        <v>37</v>
      </c>
      <c r="C96" s="1">
        <v>18</v>
      </c>
      <c r="D96" s="1"/>
      <c r="E96" s="1" t="s">
        <v>180</v>
      </c>
      <c r="F96" s="1">
        <v>18</v>
      </c>
      <c r="G96" s="1" t="s">
        <v>182</v>
      </c>
      <c r="H96" s="1"/>
      <c r="I96" s="2">
        <f>ROUND(IF($B96="Annuity",SUMIFS('Annuity Prices'!L:L,'Annuity Prices'!$B:$B,$D96,'Annuity Prices'!$E:$E,$G96),IF($B96="RAB Short",SUMIFS('RAB Prices Short'!L:L,'RAB Prices Short'!$B:$B,'All Prices combined'!$D96,'RAB Prices Short'!$E:$E,'All Prices combined'!$G96),IF($B96="RAB Long",SUMIFS('RAB Prices Long'!L:L,'RAB Prices Long'!$B:$B,'All Prices combined'!$D96,'RAB Prices Long'!$E:$E,'All Prices combined'!$G96)))),2)</f>
        <v>0</v>
      </c>
      <c r="J96" s="2">
        <f>ROUND(IF($B96="Annuity",SUMIFS('Annuity Prices'!M:M,'Annuity Prices'!$B:$B,$D96,'Annuity Prices'!$E:$E,$G96),IF($B96="RAB Short",SUMIFS('RAB Prices Short'!M:M,'RAB Prices Short'!$B:$B,'All Prices combined'!$D96,'RAB Prices Short'!$E:$E,'All Prices combined'!$G96),IF($B96="RAB Long",SUMIFS('RAB Prices Long'!M:M,'RAB Prices Long'!$B:$B,'All Prices combined'!$D96,'RAB Prices Long'!$E:$E,'All Prices combined'!$G96)))),2)</f>
        <v>0</v>
      </c>
      <c r="K96" s="2">
        <f>ROUND(IF($B96="Annuity",SUMIFS('Annuity Prices'!N:N,'Annuity Prices'!$B:$B,$D96,'Annuity Prices'!$E:$E,$G96),IF($B96="RAB Short",SUMIFS('RAB Prices Short'!N:N,'RAB Prices Short'!$B:$B,'All Prices combined'!$D96,'RAB Prices Short'!$E:$E,'All Prices combined'!$G96),IF($B96="RAB Long",SUMIFS('RAB Prices Long'!N:N,'RAB Prices Long'!$B:$B,'All Prices combined'!$D96,'RAB Prices Long'!$E:$E,'All Prices combined'!$G96)))),2)</f>
        <v>0</v>
      </c>
      <c r="L96" s="2">
        <f>ROUND(IF($B96="Annuity",SUMIFS('Annuity Prices'!O:O,'Annuity Prices'!$B:$B,$D96,'Annuity Prices'!$E:$E,$G96),IF($B96="RAB Short",SUMIFS('RAB Prices Short'!O:O,'RAB Prices Short'!$B:$B,'All Prices combined'!$D96,'RAB Prices Short'!$E:$E,'All Prices combined'!$G96),IF($B96="RAB Long",SUMIFS('RAB Prices Long'!O:O,'RAB Prices Long'!$B:$B,'All Prices combined'!$D96,'RAB Prices Long'!$E:$E,'All Prices combined'!$G96)))),2)</f>
        <v>0</v>
      </c>
      <c r="M96" s="2">
        <f>ROUND(IF($B96="Annuity",SUMIFS('Annuity Prices'!P:P,'Annuity Prices'!$B:$B,$D96,'Annuity Prices'!$E:$E,$G96),IF($B96="RAB Short",SUMIFS('RAB Prices Short'!P:P,'RAB Prices Short'!$B:$B,'All Prices combined'!$D96,'RAB Prices Short'!$E:$E,'All Prices combined'!$G96),IF($B96="RAB Long",SUMIFS('RAB Prices Long'!P:P,'RAB Prices Long'!$B:$B,'All Prices combined'!$D96,'RAB Prices Long'!$E:$E,'All Prices combined'!$G96)))),2)</f>
        <v>0</v>
      </c>
      <c r="N96" s="2">
        <f>ROUND(IF($B96="Annuity",SUMIFS('Annuity Prices'!Q:Q,'Annuity Prices'!$B:$B,$D96,'Annuity Prices'!$E:$E,$G96),IF($B96="RAB Short",SUMIFS('RAB Prices Short'!Q:Q,'RAB Prices Short'!$B:$B,'All Prices combined'!$D96,'RAB Prices Short'!$E:$E,'All Prices combined'!$G96),IF($B96="RAB Long",SUMIFS('RAB Prices Long'!Q:Q,'RAB Prices Long'!$B:$B,'All Prices combined'!$D96,'RAB Prices Long'!$E:$E,'All Prices combined'!$G96)))),2)</f>
        <v>0</v>
      </c>
      <c r="O96" s="2">
        <f>ROUND(IF($B96="Annuity",SUMIFS('Annuity Prices'!R:R,'Annuity Prices'!$B:$B,$D96,'Annuity Prices'!$E:$E,$G96),IF($B96="RAB Short",SUMIFS('RAB Prices Short'!R:R,'RAB Prices Short'!$B:$B,'All Prices combined'!$D96,'RAB Prices Short'!$E:$E,'All Prices combined'!$G96),IF($B96="RAB Long",SUMIFS('RAB Prices Long'!R:R,'RAB Prices Long'!$B:$B,'All Prices combined'!$D96,'RAB Prices Long'!$E:$E,'All Prices combined'!$G96)))),2)</f>
        <v>0</v>
      </c>
      <c r="P96" s="2">
        <f>ROUND(IF($B96="Annuity",SUMIFS('Annuity Prices'!S:S,'Annuity Prices'!$B:$B,$D96,'Annuity Prices'!$E:$E,$G96),IF($B96="RAB Short",SUMIFS('RAB Prices Short'!S:S,'RAB Prices Short'!$B:$B,'All Prices combined'!$D96,'RAB Prices Short'!$E:$E,'All Prices combined'!$G96),IF($B96="RAB Long",SUMIFS('RAB Prices Long'!S:S,'RAB Prices Long'!$B:$B,'All Prices combined'!$D96,'RAB Prices Long'!$E:$E,'All Prices combined'!$G96)))),2)</f>
        <v>0</v>
      </c>
      <c r="Q96" s="2">
        <f>ROUND(IF($B96="Annuity",SUMIFS('Annuity Prices'!T:T,'Annuity Prices'!$B:$B,$D96,'Annuity Prices'!$E:$E,$G96),IF($B96="RAB Short",SUMIFS('RAB Prices Short'!T:T,'RAB Prices Short'!$B:$B,'All Prices combined'!$D96,'RAB Prices Short'!$E:$E,'All Prices combined'!$G96),IF($B96="RAB Long",SUMIFS('RAB Prices Long'!T:T,'RAB Prices Long'!$B:$B,'All Prices combined'!$D96,'RAB Prices Long'!$E:$E,'All Prices combined'!$G96)))),2)</f>
        <v>0</v>
      </c>
      <c r="R96" s="2">
        <f>ROUND(IF($B96="Annuity",SUMIFS('Annuity Prices'!U:U,'Annuity Prices'!$B:$B,$D96,'Annuity Prices'!$E:$E,$G96),IF($B96="RAB Short",SUMIFS('RAB Prices Short'!U:U,'RAB Prices Short'!$B:$B,'All Prices combined'!$D96,'RAB Prices Short'!$E:$E,'All Prices combined'!$G96),IF($B96="RAB Long",SUMIFS('RAB Prices Long'!U:U,'RAB Prices Long'!$B:$B,'All Prices combined'!$D96,'RAB Prices Long'!$E:$E,'All Prices combined'!$G96)))),2)</f>
        <v>0</v>
      </c>
      <c r="S96" s="2">
        <f>ROUND(IF($B96="Annuity",SUMIFS('Annuity Prices'!V:V,'Annuity Prices'!$B:$B,$D96,'Annuity Prices'!$E:$E,$G96),IF($B96="RAB Short",SUMIFS('RAB Prices Short'!V:V,'RAB Prices Short'!$B:$B,'All Prices combined'!$D96,'RAB Prices Short'!$E:$E,'All Prices combined'!$G96),IF($B96="RAB Long",SUMIFS('RAB Prices Long'!V:V,'RAB Prices Long'!$B:$B,'All Prices combined'!$D96,'RAB Prices Long'!$E:$E,'All Prices combined'!$G96)))),2)</f>
        <v>0</v>
      </c>
      <c r="T96" s="2">
        <f>ROUND(IF($B96="Annuity",SUMIFS('Annuity Prices'!W:W,'Annuity Prices'!$B:$B,$D96,'Annuity Prices'!$E:$E,$G96),IF($B96="RAB Short",SUMIFS('RAB Prices Short'!W:W,'RAB Prices Short'!$B:$B,'All Prices combined'!$D96,'RAB Prices Short'!$E:$E,'All Prices combined'!$G96),IF($B96="RAB Long",SUMIFS('RAB Prices Long'!W:W,'RAB Prices Long'!$B:$B,'All Prices combined'!$D96,'RAB Prices Long'!$E:$E,'All Prices combined'!$G96)))),2)</f>
        <v>0</v>
      </c>
      <c r="U96" s="2">
        <f>ROUND(IF($B96="Annuity",SUMIFS('Annuity Prices'!X:X,'Annuity Prices'!$B:$B,$D96,'Annuity Prices'!$E:$E,$G96),IF($B96="RAB Short",SUMIFS('RAB Prices Short'!X:X,'RAB Prices Short'!$B:$B,'All Prices combined'!$D96,'RAB Prices Short'!$E:$E,'All Prices combined'!$G96),IF($B96="RAB Long",SUMIFS('RAB Prices Long'!X:X,'RAB Prices Long'!$B:$B,'All Prices combined'!$D96,'RAB Prices Long'!$E:$E,'All Prices combined'!$G96)))),2)</f>
        <v>0</v>
      </c>
      <c r="V96" s="2">
        <f>ROUND(IF($B96="Annuity",SUMIFS('Annuity Prices'!Y:Y,'Annuity Prices'!$B:$B,$D96,'Annuity Prices'!$E:$E,$G96),IF($B96="RAB Short",SUMIFS('RAB Prices Short'!Y:Y,'RAB Prices Short'!$B:$B,'All Prices combined'!$D96,'RAB Prices Short'!$E:$E,'All Prices combined'!$G96),IF($B96="RAB Long",SUMIFS('RAB Prices Long'!Y:Y,'RAB Prices Long'!$B:$B,'All Prices combined'!$D96,'RAB Prices Long'!$E:$E,'All Prices combined'!$G96)))),2)</f>
        <v>0</v>
      </c>
      <c r="W96" s="2">
        <f>ROUND(IF($B96="Annuity",SUMIFS('Annuity Prices'!Z:Z,'Annuity Prices'!$B:$B,$D96,'Annuity Prices'!$E:$E,$G96),IF($B96="RAB Short",SUMIFS('RAB Prices Short'!Z:Z,'RAB Prices Short'!$B:$B,'All Prices combined'!$D96,'RAB Prices Short'!$E:$E,'All Prices combined'!$G96),IF($B96="RAB Long",SUMIFS('RAB Prices Long'!Z:Z,'RAB Prices Long'!$B:$B,'All Prices combined'!$D96,'RAB Prices Long'!$E:$E,'All Prices combined'!$G96)))),2)</f>
        <v>0</v>
      </c>
      <c r="X96" s="2">
        <f>ROUND(IF($B96="Annuity",SUMIFS('Annuity Prices'!AA:AA,'Annuity Prices'!$B:$B,$D96,'Annuity Prices'!$E:$E,$G96),IF($B96="RAB Short",SUMIFS('RAB Prices Short'!AA:AA,'RAB Prices Short'!$B:$B,'All Prices combined'!$D96,'RAB Prices Short'!$E:$E,'All Prices combined'!$G96),IF($B96="RAB Long",SUMIFS('RAB Prices Long'!AA:AA,'RAB Prices Long'!$B:$B,'All Prices combined'!$D96,'RAB Prices Long'!$E:$E,'All Prices combined'!$G96)))),2)</f>
        <v>0</v>
      </c>
      <c r="Y96" s="2">
        <f>ROUND(IF($B96="Annuity",SUMIFS('Annuity Prices'!AB:AB,'Annuity Prices'!$B:$B,$D96,'Annuity Prices'!$E:$E,$G96),IF($B96="RAB Short",SUMIFS('RAB Prices Short'!AB:AB,'RAB Prices Short'!$B:$B,'All Prices combined'!$D96,'RAB Prices Short'!$E:$E,'All Prices combined'!$G96),IF($B96="RAB Long",SUMIFS('RAB Prices Long'!AB:AB,'RAB Prices Long'!$B:$B,'All Prices combined'!$D96,'RAB Prices Long'!$E:$E,'All Prices combined'!$G96)))),2)</f>
        <v>0</v>
      </c>
      <c r="Z96" s="2">
        <f>ROUND(IF($B96="Annuity",SUMIFS('Annuity Prices'!AC:AC,'Annuity Prices'!$B:$B,$D96,'Annuity Prices'!$E:$E,$G96),IF($B96="RAB Short",SUMIFS('RAB Prices Short'!AC:AC,'RAB Prices Short'!$B:$B,'All Prices combined'!$D96,'RAB Prices Short'!$E:$E,'All Prices combined'!$G96),IF($B96="RAB Long",SUMIFS('RAB Prices Long'!AC:AC,'RAB Prices Long'!$B:$B,'All Prices combined'!$D96,'RAB Prices Long'!$E:$E,'All Prices combined'!$G96)))),2)</f>
        <v>0</v>
      </c>
      <c r="AA96" s="2">
        <f>ROUND(IF($B96="Annuity",SUMIFS('Annuity Prices'!AD:AD,'Annuity Prices'!$B:$B,$D96,'Annuity Prices'!$E:$E,$G96),IF($B96="RAB Short",SUMIFS('RAB Prices Short'!AD:AD,'RAB Prices Short'!$B:$B,'All Prices combined'!$D96,'RAB Prices Short'!$E:$E,'All Prices combined'!$G96),IF($B96="RAB Long",SUMIFS('RAB Prices Long'!AD:AD,'RAB Prices Long'!$B:$B,'All Prices combined'!$D96,'RAB Prices Long'!$E:$E,'All Prices combined'!$G96)))),2)</f>
        <v>0</v>
      </c>
      <c r="AB96" s="2">
        <f>ROUND(IF($B96="Annuity",SUMIFS('Annuity Prices'!AE:AE,'Annuity Prices'!$B:$B,$D96,'Annuity Prices'!$E:$E,$G96),IF($B96="RAB Short",SUMIFS('RAB Prices Short'!AE:AE,'RAB Prices Short'!$B:$B,'All Prices combined'!$D96,'RAB Prices Short'!$E:$E,'All Prices combined'!$G96),IF($B96="RAB Long",SUMIFS('RAB Prices Long'!AE:AE,'RAB Prices Long'!$B:$B,'All Prices combined'!$D96,'RAB Prices Long'!$E:$E,'All Prices combined'!$G96)))),2)</f>
        <v>0</v>
      </c>
      <c r="AC96" s="2">
        <f>ROUND(IF($B96="Annuity",SUMIFS('Annuity Prices'!AF:AF,'Annuity Prices'!$B:$B,$D96,'Annuity Prices'!$E:$E,$G96),IF($B96="RAB Short",SUMIFS('RAB Prices Short'!AF:AF,'RAB Prices Short'!$B:$B,'All Prices combined'!$D96,'RAB Prices Short'!$E:$E,'All Prices combined'!$G96),IF($B96="RAB Long",SUMIFS('RAB Prices Long'!AF:AF,'RAB Prices Long'!$B:$B,'All Prices combined'!$D96,'RAB Prices Long'!$E:$E,'All Prices combined'!$G96)))),2)</f>
        <v>0</v>
      </c>
      <c r="AD96" s="2">
        <f>ROUND(IF($B96="Annuity",SUMIFS('Annuity Prices'!AG:AG,'Annuity Prices'!$B:$B,$D96,'Annuity Prices'!$E:$E,$G96),IF($B96="RAB Short",SUMIFS('RAB Prices Short'!AG:AG,'RAB Prices Short'!$B:$B,'All Prices combined'!$D96,'RAB Prices Short'!$E:$E,'All Prices combined'!$G96),IF($B96="RAB Long",SUMIFS('RAB Prices Long'!AG:AG,'RAB Prices Long'!$B:$B,'All Prices combined'!$D96,'RAB Prices Long'!$E:$E,'All Prices combined'!$G96)))),2)</f>
        <v>0</v>
      </c>
      <c r="AE96" s="2">
        <f>ROUND(IF($B96="Annuity",SUMIFS('Annuity Prices'!AH:AH,'Annuity Prices'!$B:$B,$D96,'Annuity Prices'!$E:$E,$G96),IF($B96="RAB Short",SUMIFS('RAB Prices Short'!AH:AH,'RAB Prices Short'!$B:$B,'All Prices combined'!$D96,'RAB Prices Short'!$E:$E,'All Prices combined'!$G96),IF($B96="RAB Long",SUMIFS('RAB Prices Long'!AH:AH,'RAB Prices Long'!$B:$B,'All Prices combined'!$D96,'RAB Prices Long'!$E:$E,'All Prices combined'!$G96)))),2)</f>
        <v>0</v>
      </c>
      <c r="AF96" s="2">
        <f>ROUND(IF($B96="Annuity",SUMIFS('Annuity Prices'!AI:AI,'Annuity Prices'!$B:$B,$D96,'Annuity Prices'!$E:$E,$G96),IF($B96="RAB Short",SUMIFS('RAB Prices Short'!AI:AI,'RAB Prices Short'!$B:$B,'All Prices combined'!$D96,'RAB Prices Short'!$E:$E,'All Prices combined'!$G96),IF($B96="RAB Long",SUMIFS('RAB Prices Long'!AI:AI,'RAB Prices Long'!$B:$B,'All Prices combined'!$D96,'RAB Prices Long'!$E:$E,'All Prices combined'!$G96)))),2)</f>
        <v>0</v>
      </c>
      <c r="AG96" s="2">
        <f>ROUND(IF($B96="Annuity",SUMIFS('Annuity Prices'!AJ:AJ,'Annuity Prices'!$B:$B,$D96,'Annuity Prices'!$E:$E,$G96),IF($B96="RAB Short",SUMIFS('RAB Prices Short'!AJ:AJ,'RAB Prices Short'!$B:$B,'All Prices combined'!$D96,'RAB Prices Short'!$E:$E,'All Prices combined'!$G96),IF($B96="RAB Long",SUMIFS('RAB Prices Long'!AJ:AJ,'RAB Prices Long'!$B:$B,'All Prices combined'!$D96,'RAB Prices Long'!$E:$E,'All Prices combined'!$G96)))),2)</f>
        <v>0</v>
      </c>
      <c r="AH96" s="2">
        <f>ROUND(IF($B96="Annuity",SUMIFS('Annuity Prices'!AK:AK,'Annuity Prices'!$B:$B,$D96,'Annuity Prices'!$E:$E,$G96),IF($B96="RAB Short",SUMIFS('RAB Prices Short'!AK:AK,'RAB Prices Short'!$B:$B,'All Prices combined'!$D96,'RAB Prices Short'!$E:$E,'All Prices combined'!$G96),IF($B96="RAB Long",SUMIFS('RAB Prices Long'!AK:AK,'RAB Prices Long'!$B:$B,'All Prices combined'!$D96,'RAB Prices Long'!$E:$E,'All Prices combined'!$G96)))),2)</f>
        <v>0</v>
      </c>
      <c r="AI96" s="2">
        <f>ROUND(IF($B96="Annuity",SUMIFS('Annuity Prices'!AL:AL,'Annuity Prices'!$B:$B,$D96,'Annuity Prices'!$E:$E,$G96),IF($B96="RAB Short",SUMIFS('RAB Prices Short'!AL:AL,'RAB Prices Short'!$B:$B,'All Prices combined'!$D96,'RAB Prices Short'!$E:$E,'All Prices combined'!$G96),IF($B96="RAB Long",SUMIFS('RAB Prices Long'!AL:AL,'RAB Prices Long'!$B:$B,'All Prices combined'!$D96,'RAB Prices Long'!$E:$E,'All Prices combined'!$G96)))),2)</f>
        <v>0</v>
      </c>
      <c r="AJ96" s="2">
        <f>ROUND(IF($B96="Annuity",SUMIFS('Annuity Prices'!AM:AM,'Annuity Prices'!$B:$B,$D96,'Annuity Prices'!$E:$E,$G96),IF($B96="RAB Short",SUMIFS('RAB Prices Short'!AM:AM,'RAB Prices Short'!$B:$B,'All Prices combined'!$D96,'RAB Prices Short'!$E:$E,'All Prices combined'!$G96),IF($B96="RAB Long",SUMIFS('RAB Prices Long'!AM:AM,'RAB Prices Long'!$B:$B,'All Prices combined'!$D96,'RAB Prices Long'!$E:$E,'All Prices combined'!$G96)))),2)</f>
        <v>0</v>
      </c>
      <c r="AK96" s="2">
        <f>ROUND(IF($B96="Annuity",SUMIFS('Annuity Prices'!AN:AN,'Annuity Prices'!$B:$B,$D96,'Annuity Prices'!$E:$E,$G96),IF($B96="RAB Short",SUMIFS('RAB Prices Short'!AN:AN,'RAB Prices Short'!$B:$B,'All Prices combined'!$D96,'RAB Prices Short'!$E:$E,'All Prices combined'!$G96),IF($B96="RAB Long",SUMIFS('RAB Prices Long'!AN:AN,'RAB Prices Long'!$B:$B,'All Prices combined'!$D96,'RAB Prices Long'!$E:$E,'All Prices combined'!$G96)))),2)</f>
        <v>0</v>
      </c>
      <c r="AL96" s="2">
        <f>ROUND(IF($B96="Annuity",SUMIFS('Annuity Prices'!AO:AO,'Annuity Prices'!$B:$B,$D96,'Annuity Prices'!$E:$E,$G96),IF($B96="RAB Short",SUMIFS('RAB Prices Short'!AO:AO,'RAB Prices Short'!$B:$B,'All Prices combined'!$D96,'RAB Prices Short'!$E:$E,'All Prices combined'!$G96),IF($B96="RAB Long",SUMIFS('RAB Prices Long'!AO:AO,'RAB Prices Long'!$B:$B,'All Prices combined'!$D96,'RAB Prices Long'!$E:$E,'All Prices combined'!$G96)))),2)</f>
        <v>0</v>
      </c>
      <c r="AM96" s="2">
        <f>ROUND(IF($B96="Annuity",SUMIFS('Annuity Prices'!AP:AP,'Annuity Prices'!$B:$B,$D96,'Annuity Prices'!$E:$E,$G96),IF($B96="RAB Short",SUMIFS('RAB Prices Short'!AP:AP,'RAB Prices Short'!$B:$B,'All Prices combined'!$D96,'RAB Prices Short'!$E:$E,'All Prices combined'!$G96),IF($B96="RAB Long",SUMIFS('RAB Prices Long'!AP:AP,'RAB Prices Long'!$B:$B,'All Prices combined'!$D96,'RAB Prices Long'!$E:$E,'All Prices combined'!$G96)))),2)</f>
        <v>0</v>
      </c>
      <c r="AN96" s="2">
        <f>ROUND(IF($B96="Annuity",SUMIFS('Annuity Prices'!AQ:AQ,'Annuity Prices'!$B:$B,$D96,'Annuity Prices'!$E:$E,$G96),IF($B96="RAB Short",SUMIFS('RAB Prices Short'!AQ:AQ,'RAB Prices Short'!$B:$B,'All Prices combined'!$D96,'RAB Prices Short'!$E:$E,'All Prices combined'!$G96),IF($B96="RAB Long",SUMIFS('RAB Prices Long'!AQ:AQ,'RAB Prices Long'!$B:$B,'All Prices combined'!$D96,'RAB Prices Long'!$E:$E,'All Prices combined'!$G96)))),2)</f>
        <v>0</v>
      </c>
      <c r="AO96" s="2">
        <f>ROUND(IF($B96="Annuity",SUMIFS('Annuity Prices'!AR:AR,'Annuity Prices'!$B:$B,$D96,'Annuity Prices'!$E:$E,$G96),IF($B96="RAB Short",SUMIFS('RAB Prices Short'!AR:AR,'RAB Prices Short'!$B:$B,'All Prices combined'!$D96,'RAB Prices Short'!$E:$E,'All Prices combined'!$G96),IF($B96="RAB Long",SUMIFS('RAB Prices Long'!AR:AR,'RAB Prices Long'!$B:$B,'All Prices combined'!$D96,'RAB Prices Long'!$E:$E,'All Prices combined'!$G96)))),2)</f>
        <v>0</v>
      </c>
      <c r="AP96" s="2">
        <f>ROUND(IF($B96="Annuity",SUMIFS('Annuity Prices'!AS:AS,'Annuity Prices'!$B:$B,$D96,'Annuity Prices'!$E:$E,$G96),IF($B96="RAB Short",SUMIFS('RAB Prices Short'!AS:AS,'RAB Prices Short'!$B:$B,'All Prices combined'!$D96,'RAB Prices Short'!$E:$E,'All Prices combined'!$G96),IF($B96="RAB Long",SUMIFS('RAB Prices Long'!AS:AS,'RAB Prices Long'!$B:$B,'All Prices combined'!$D96,'RAB Prices Long'!$E:$E,'All Prices combined'!$G96)))),2)</f>
        <v>0</v>
      </c>
      <c r="AQ96" s="2">
        <f>ROUND(IF($B96="Annuity",SUMIFS('Annuity Prices'!AT:AT,'Annuity Prices'!$B:$B,$D96,'Annuity Prices'!$E:$E,$G96),IF($B96="RAB Short",SUMIFS('RAB Prices Short'!AT:AT,'RAB Prices Short'!$B:$B,'All Prices combined'!$D96,'RAB Prices Short'!$E:$E,'All Prices combined'!$G96),IF($B96="RAB Long",SUMIFS('RAB Prices Long'!AT:AT,'RAB Prices Long'!$B:$B,'All Prices combined'!$D96,'RAB Prices Long'!$E:$E,'All Prices combined'!$G96)))),2)</f>
        <v>0</v>
      </c>
      <c r="AR96" s="2">
        <f>ROUND(IF($B96="Annuity",SUMIFS('Annuity Prices'!AU:AU,'Annuity Prices'!$B:$B,$D96,'Annuity Prices'!$E:$E,$G96),IF($B96="RAB Short",SUMIFS('RAB Prices Short'!AU:AU,'RAB Prices Short'!$B:$B,'All Prices combined'!$D96,'RAB Prices Short'!$E:$E,'All Prices combined'!$G96),IF($B96="RAB Long",SUMIFS('RAB Prices Long'!AU:AU,'RAB Prices Long'!$B:$B,'All Prices combined'!$D96,'RAB Prices Long'!$E:$E,'All Prices combined'!$G96)))),2)</f>
        <v>0</v>
      </c>
      <c r="AS96" s="2">
        <f>ROUND(IF($B96="Annuity",SUMIFS('Annuity Prices'!AV:AV,'Annuity Prices'!$B:$B,$D96,'Annuity Prices'!$E:$E,$G96),IF($B96="RAB Short",SUMIFS('RAB Prices Short'!AV:AV,'RAB Prices Short'!$B:$B,'All Prices combined'!$D96,'RAB Prices Short'!$E:$E,'All Prices combined'!$G96),IF($B96="RAB Long",SUMIFS('RAB Prices Long'!AV:AV,'RAB Prices Long'!$B:$B,'All Prices combined'!$D96,'RAB Prices Long'!$E:$E,'All Prices combined'!$G96)))),2)</f>
        <v>0</v>
      </c>
      <c r="AT96" s="2">
        <f>ROUND(IF($B96="Annuity",SUMIFS('Annuity Prices'!AW:AW,'Annuity Prices'!$B:$B,$D96,'Annuity Prices'!$E:$E,$G96),IF($B96="RAB Short",SUMIFS('RAB Prices Short'!AW:AW,'RAB Prices Short'!$B:$B,'All Prices combined'!$D96,'RAB Prices Short'!$E:$E,'All Prices combined'!$G96),IF($B96="RAB Long",SUMIFS('RAB Prices Long'!AW:AW,'RAB Prices Long'!$B:$B,'All Prices combined'!$D96,'RAB Prices Long'!$E:$E,'All Prices combined'!$G96)))),2)</f>
        <v>0</v>
      </c>
      <c r="AU96" s="2">
        <f>ROUND(IF($B96="Annuity",SUMIFS('Annuity Prices'!AX:AX,'Annuity Prices'!$B:$B,$D96,'Annuity Prices'!$E:$E,$G96),IF($B96="RAB Short",SUMIFS('RAB Prices Short'!AX:AX,'RAB Prices Short'!$B:$B,'All Prices combined'!$D96,'RAB Prices Short'!$E:$E,'All Prices combined'!$G96),IF($B96="RAB Long",SUMIFS('RAB Prices Long'!AX:AX,'RAB Prices Long'!$B:$B,'All Prices combined'!$D96,'RAB Prices Long'!$E:$E,'All Prices combined'!$G96)))),2)</f>
        <v>0</v>
      </c>
      <c r="AV96" s="2">
        <f>ROUND(IF($B96="Annuity",SUMIFS('Annuity Prices'!AY:AY,'Annuity Prices'!$B:$B,$D96,'Annuity Prices'!$E:$E,$G96),IF($B96="RAB Short",SUMIFS('RAB Prices Short'!AY:AY,'RAB Prices Short'!$B:$B,'All Prices combined'!$D96,'RAB Prices Short'!$E:$E,'All Prices combined'!$G96),IF($B96="RAB Long",SUMIFS('RAB Prices Long'!AY:AY,'RAB Prices Long'!$B:$B,'All Prices combined'!$D96,'RAB Prices Long'!$E:$E,'All Prices combined'!$G96)))),2)</f>
        <v>0</v>
      </c>
      <c r="AW96" s="2">
        <f>ROUND(IF($B96="Annuity",SUMIFS('Annuity Prices'!AZ:AZ,'Annuity Prices'!$B:$B,$D96,'Annuity Prices'!$E:$E,$G96),IF($B96="RAB Short",SUMIFS('RAB Prices Short'!AZ:AZ,'RAB Prices Short'!$B:$B,'All Prices combined'!$D96,'RAB Prices Short'!$E:$E,'All Prices combined'!$G96),IF($B96="RAB Long",SUMIFS('RAB Prices Long'!AZ:AZ,'RAB Prices Long'!$B:$B,'All Prices combined'!$D96,'RAB Prices Long'!$E:$E,'All Prices combined'!$G96)))),2)</f>
        <v>0</v>
      </c>
      <c r="AX96" s="2">
        <f>ROUND(IF($B96="Annuity",SUMIFS('Annuity Prices'!BA:BA,'Annuity Prices'!$B:$B,$D96,'Annuity Prices'!$E:$E,$G96),IF($B96="RAB Short",SUMIFS('RAB Prices Short'!BA:BA,'RAB Prices Short'!$B:$B,'All Prices combined'!$D96,'RAB Prices Short'!$E:$E,'All Prices combined'!$G96),IF($B96="RAB Long",SUMIFS('RAB Prices Long'!BA:BA,'RAB Prices Long'!$B:$B,'All Prices combined'!$D96,'RAB Prices Long'!$E:$E,'All Prices combined'!$G96)))),2)</f>
        <v>0</v>
      </c>
      <c r="AY96" s="2">
        <f>ROUND(IF($B96="Annuity",SUMIFS('Annuity Prices'!BB:BB,'Annuity Prices'!$B:$B,$D96,'Annuity Prices'!$E:$E,$G96),IF($B96="RAB Short",SUMIFS('RAB Prices Short'!BB:BB,'RAB Prices Short'!$B:$B,'All Prices combined'!$D96,'RAB Prices Short'!$E:$E,'All Prices combined'!$G96),IF($B96="RAB Long",SUMIFS('RAB Prices Long'!BB:BB,'RAB Prices Long'!$B:$B,'All Prices combined'!$D96,'RAB Prices Long'!$E:$E,'All Prices combined'!$G96)))),2)</f>
        <v>0</v>
      </c>
      <c r="AZ96" s="2">
        <f>ROUND(IF($B96="Annuity",SUMIFS('Annuity Prices'!BC:BC,'Annuity Prices'!$B:$B,$D96,'Annuity Prices'!$E:$E,$G96),IF($B96="RAB Short",SUMIFS('RAB Prices Short'!BC:BC,'RAB Prices Short'!$B:$B,'All Prices combined'!$D96,'RAB Prices Short'!$E:$E,'All Prices combined'!$G96),IF($B96="RAB Long",SUMIFS('RAB Prices Long'!BC:BC,'RAB Prices Long'!$B:$B,'All Prices combined'!$D96,'RAB Prices Long'!$E:$E,'All Prices combined'!$G96)))),2)</f>
        <v>0</v>
      </c>
      <c r="BA96" s="2">
        <f>ROUND(IF($B96="Annuity",SUMIFS('Annuity Prices'!BD:BD,'Annuity Prices'!$B:$B,$D96,'Annuity Prices'!$E:$E,$G96),IF($B96="RAB Short",SUMIFS('RAB Prices Short'!BD:BD,'RAB Prices Short'!$B:$B,'All Prices combined'!$D96,'RAB Prices Short'!$E:$E,'All Prices combined'!$G96),IF($B96="RAB Long",SUMIFS('RAB Prices Long'!BD:BD,'RAB Prices Long'!$B:$B,'All Prices combined'!$D96,'RAB Prices Long'!$E:$E,'All Prices combined'!$G96)))),2)</f>
        <v>0</v>
      </c>
      <c r="BB96" s="2">
        <f>ROUND(IF($B96="Annuity",SUMIFS('Annuity Prices'!BE:BE,'Annuity Prices'!$B:$B,$D96,'Annuity Prices'!$E:$E,$G96),IF($B96="RAB Short",SUMIFS('RAB Prices Short'!BE:BE,'RAB Prices Short'!$B:$B,'All Prices combined'!$D96,'RAB Prices Short'!$E:$E,'All Prices combined'!$G96),IF($B96="RAB Long",SUMIFS('RAB Prices Long'!BE:BE,'RAB Prices Long'!$B:$B,'All Prices combined'!$D96,'RAB Prices Long'!$E:$E,'All Prices combined'!$G96)))),2)</f>
        <v>0</v>
      </c>
      <c r="BC96" s="2">
        <f>ROUND(IF($B96="Annuity",SUMIFS('Annuity Prices'!BF:BF,'Annuity Prices'!$B:$B,$D96,'Annuity Prices'!$E:$E,$G96),IF($B96="RAB Short",SUMIFS('RAB Prices Short'!BF:BF,'RAB Prices Short'!$B:$B,'All Prices combined'!$D96,'RAB Prices Short'!$E:$E,'All Prices combined'!$G96),IF($B96="RAB Long",SUMIFS('RAB Prices Long'!BF:BF,'RAB Prices Long'!$B:$B,'All Prices combined'!$D96,'RAB Prices Long'!$E:$E,'All Prices combined'!$G96)))),2)</f>
        <v>0</v>
      </c>
      <c r="BD96" s="2">
        <f>ROUND(IF($B96="Annuity",SUMIFS('Annuity Prices'!BG:BG,'Annuity Prices'!$B:$B,$D96,'Annuity Prices'!$E:$E,$G96),IF($B96="RAB Short",SUMIFS('RAB Prices Short'!BG:BG,'RAB Prices Short'!$B:$B,'All Prices combined'!$D96,'RAB Prices Short'!$E:$E,'All Prices combined'!$G96),IF($B96="RAB Long",SUMIFS('RAB Prices Long'!BG:BG,'RAB Prices Long'!$B:$B,'All Prices combined'!$D96,'RAB Prices Long'!$E:$E,'All Prices combined'!$G96)))),2)</f>
        <v>0</v>
      </c>
      <c r="BE96" s="2">
        <f>ROUND(IF($B96="Annuity",SUMIFS('Annuity Prices'!BH:BH,'Annuity Prices'!$B:$B,$D96,'Annuity Prices'!$E:$E,$G96),IF($B96="RAB Short",SUMIFS('RAB Prices Short'!BH:BH,'RAB Prices Short'!$B:$B,'All Prices combined'!$D96,'RAB Prices Short'!$E:$E,'All Prices combined'!$G96),IF($B96="RAB Long",SUMIFS('RAB Prices Long'!BH:BH,'RAB Prices Long'!$B:$B,'All Prices combined'!$D96,'RAB Prices Long'!$E:$E,'All Prices combined'!$G96)))),2)</f>
        <v>0</v>
      </c>
      <c r="BF96" s="2">
        <f>ROUND(IF($B96="Annuity",SUMIFS('Annuity Prices'!BI:BI,'Annuity Prices'!$B:$B,$D96,'Annuity Prices'!$E:$E,$G96),IF($B96="RAB Short",SUMIFS('RAB Prices Short'!BI:BI,'RAB Prices Short'!$B:$B,'All Prices combined'!$D96,'RAB Prices Short'!$E:$E,'All Prices combined'!$G96),IF($B96="RAB Long",SUMIFS('RAB Prices Long'!BI:BI,'RAB Prices Long'!$B:$B,'All Prices combined'!$D96,'RAB Prices Long'!$E:$E,'All Prices combined'!$G96)))),2)</f>
        <v>0</v>
      </c>
      <c r="BG96" s="2">
        <f>ROUND(IF($B96="Annuity",SUMIFS('Annuity Prices'!BJ:BJ,'Annuity Prices'!$B:$B,$D96,'Annuity Prices'!$E:$E,$G96),IF($B96="RAB Short",SUMIFS('RAB Prices Short'!BJ:BJ,'RAB Prices Short'!$B:$B,'All Prices combined'!$D96,'RAB Prices Short'!$E:$E,'All Prices combined'!$G96),IF($B96="RAB Long",SUMIFS('RAB Prices Long'!BJ:BJ,'RAB Prices Long'!$B:$B,'All Prices combined'!$D96,'RAB Prices Long'!$E:$E,'All Prices combined'!$G96)))),2)</f>
        <v>0</v>
      </c>
      <c r="BH96" s="2">
        <f>ROUND(IF($B96="Annuity",SUMIFS('Annuity Prices'!BK:BK,'Annuity Prices'!$B:$B,$D96,'Annuity Prices'!$E:$E,$G96),IF($B96="RAB Short",SUMIFS('RAB Prices Short'!BK:BK,'RAB Prices Short'!$B:$B,'All Prices combined'!$D96,'RAB Prices Short'!$E:$E,'All Prices combined'!$G96),IF($B96="RAB Long",SUMIFS('RAB Prices Long'!BK:BK,'RAB Prices Long'!$B:$B,'All Prices combined'!$D96,'RAB Prices Long'!$E:$E,'All Prices combined'!$G96)))),2)</f>
        <v>0</v>
      </c>
      <c r="BI96" s="2">
        <f>ROUND(IF($B96="Annuity",SUMIFS('Annuity Prices'!BL:BL,'Annuity Prices'!$B:$B,$D96,'Annuity Prices'!$E:$E,$G96),IF($B96="RAB Short",SUMIFS('RAB Prices Short'!BL:BL,'RAB Prices Short'!$B:$B,'All Prices combined'!$D96,'RAB Prices Short'!$E:$E,'All Prices combined'!$G96),IF($B96="RAB Long",SUMIFS('RAB Prices Long'!BL:BL,'RAB Prices Long'!$B:$B,'All Prices combined'!$D96,'RAB Prices Long'!$E:$E,'All Prices combined'!$G96)))),2)</f>
        <v>0</v>
      </c>
      <c r="BJ96" s="2">
        <f>ROUND(IF($B96="Annuity",SUMIFS('Annuity Prices'!BM:BM,'Annuity Prices'!$B:$B,$D96,'Annuity Prices'!$E:$E,$G96),IF($B96="RAB Short",SUMIFS('RAB Prices Short'!BM:BM,'RAB Prices Short'!$B:$B,'All Prices combined'!$D96,'RAB Prices Short'!$E:$E,'All Prices combined'!$G96),IF($B96="RAB Long",SUMIFS('RAB Prices Long'!BM:BM,'RAB Prices Long'!$B:$B,'All Prices combined'!$D96,'RAB Prices Long'!$E:$E,'All Prices combined'!$G96)))),2)</f>
        <v>0</v>
      </c>
      <c r="BK96" s="2">
        <f>ROUND(IF($B96="Annuity",SUMIFS('Annuity Prices'!BN:BN,'Annuity Prices'!$B:$B,$D96,'Annuity Prices'!$E:$E,$G96),IF($B96="RAB Short",SUMIFS('RAB Prices Short'!BN:BN,'RAB Prices Short'!$B:$B,'All Prices combined'!$D96,'RAB Prices Short'!$E:$E,'All Prices combined'!$G96),IF($B96="RAB Long",SUMIFS('RAB Prices Long'!BN:BN,'RAB Prices Long'!$B:$B,'All Prices combined'!$D96,'RAB Prices Long'!$E:$E,'All Prices combined'!$G96)))),2)</f>
        <v>0</v>
      </c>
      <c r="BL96" s="2">
        <f>ROUND(IF($B96="Annuity",SUMIFS('Annuity Prices'!BO:BO,'Annuity Prices'!$B:$B,$D96,'Annuity Prices'!$E:$E,$G96),IF($B96="RAB Short",SUMIFS('RAB Prices Short'!BO:BO,'RAB Prices Short'!$B:$B,'All Prices combined'!$D96,'RAB Prices Short'!$E:$E,'All Prices combined'!$G96),IF($B96="RAB Long",SUMIFS('RAB Prices Long'!BO:BO,'RAB Prices Long'!$B:$B,'All Prices combined'!$D96,'RAB Prices Long'!$E:$E,'All Prices combined'!$G96)))),2)</f>
        <v>0</v>
      </c>
      <c r="BM96" s="2">
        <f>ROUND(IF($B96="Annuity",SUMIFS('Annuity Prices'!BP:BP,'Annuity Prices'!$B:$B,$D96,'Annuity Prices'!$E:$E,$G96),IF($B96="RAB Short",SUMIFS('RAB Prices Short'!BP:BP,'RAB Prices Short'!$B:$B,'All Prices combined'!$D96,'RAB Prices Short'!$E:$E,'All Prices combined'!$G96),IF($B96="RAB Long",SUMIFS('RAB Prices Long'!BP:BP,'RAB Prices Long'!$B:$B,'All Prices combined'!$D96,'RAB Prices Long'!$E:$E,'All Prices combined'!$G96)))),2)</f>
        <v>0</v>
      </c>
      <c r="BN96" s="2">
        <f>ROUND(IF($B96="Annuity",SUMIFS('Annuity Prices'!BQ:BQ,'Annuity Prices'!$B:$B,$D96,'Annuity Prices'!$E:$E,$G96),IF($B96="RAB Short",SUMIFS('RAB Prices Short'!BQ:BQ,'RAB Prices Short'!$B:$B,'All Prices combined'!$D96,'RAB Prices Short'!$E:$E,'All Prices combined'!$G96),IF($B96="RAB Long",SUMIFS('RAB Prices Long'!BQ:BQ,'RAB Prices Long'!$B:$B,'All Prices combined'!$D96,'RAB Prices Long'!$E:$E,'All Prices combined'!$G96)))),2)</f>
        <v>0</v>
      </c>
      <c r="BO96" s="2">
        <f>ROUND(IF($B96="Annuity",SUMIFS('Annuity Prices'!BR:BR,'Annuity Prices'!$B:$B,$D96,'Annuity Prices'!$E:$E,$G96),IF($B96="RAB Short",SUMIFS('RAB Prices Short'!BR:BR,'RAB Prices Short'!$B:$B,'All Prices combined'!$D96,'RAB Prices Short'!$E:$E,'All Prices combined'!$G96),IF($B96="RAB Long",SUMIFS('RAB Prices Long'!BR:BR,'RAB Prices Long'!$B:$B,'All Prices combined'!$D96,'RAB Prices Long'!$E:$E,'All Prices combined'!$G96)))),2)</f>
        <v>0</v>
      </c>
      <c r="BP96" s="2">
        <f>ROUND(IF($B96="Annuity",SUMIFS('Annuity Prices'!BS:BS,'Annuity Prices'!$B:$B,$D96,'Annuity Prices'!$E:$E,$G96),IF($B96="RAB Short",SUMIFS('RAB Prices Short'!BS:BS,'RAB Prices Short'!$B:$B,'All Prices combined'!$D96,'RAB Prices Short'!$E:$E,'All Prices combined'!$G96),IF($B96="RAB Long",SUMIFS('RAB Prices Long'!BS:BS,'RAB Prices Long'!$B:$B,'All Prices combined'!$D96,'RAB Prices Long'!$E:$E,'All Prices combined'!$G96)))),2)</f>
        <v>0</v>
      </c>
      <c r="BQ96" s="2">
        <f>ROUND(IF($B96="Annuity",SUMIFS('Annuity Prices'!BT:BT,'Annuity Prices'!$B:$B,$D96,'Annuity Prices'!$E:$E,$G96),IF($B96="RAB Short",SUMIFS('RAB Prices Short'!BT:BT,'RAB Prices Short'!$B:$B,'All Prices combined'!$D96,'RAB Prices Short'!$E:$E,'All Prices combined'!$G96),IF($B96="RAB Long",SUMIFS('RAB Prices Long'!BT:BT,'RAB Prices Long'!$B:$B,'All Prices combined'!$D96,'RAB Prices Long'!$E:$E,'All Prices combined'!$G96)))),2)</f>
        <v>0</v>
      </c>
      <c r="BR96" s="2">
        <f>ROUND(IF($B96="Annuity",SUMIFS('Annuity Prices'!BU:BU,'Annuity Prices'!$B:$B,$D96,'Annuity Prices'!$E:$E,$G96),IF($B96="RAB Short",SUMIFS('RAB Prices Short'!BU:BU,'RAB Prices Short'!$B:$B,'All Prices combined'!$D96,'RAB Prices Short'!$E:$E,'All Prices combined'!$G96),IF($B96="RAB Long",SUMIFS('RAB Prices Long'!BU:BU,'RAB Prices Long'!$B:$B,'All Prices combined'!$D96,'RAB Prices Long'!$E:$E,'All Prices combined'!$G96)))),2)</f>
        <v>0</v>
      </c>
      <c r="BS96" s="2">
        <f>ROUND(IF($B96="Annuity",SUMIFS('Annuity Prices'!BV:BV,'Annuity Prices'!$B:$B,$D96,'Annuity Prices'!$E:$E,$G96),IF($B96="RAB Short",SUMIFS('RAB Prices Short'!BV:BV,'RAB Prices Short'!$B:$B,'All Prices combined'!$D96,'RAB Prices Short'!$E:$E,'All Prices combined'!$G96),IF($B96="RAB Long",SUMIFS('RAB Prices Long'!BV:BV,'RAB Prices Long'!$B:$B,'All Prices combined'!$D96,'RAB Prices Long'!$E:$E,'All Prices combined'!$G96)))),2)</f>
        <v>0</v>
      </c>
      <c r="BT96" s="2">
        <f>ROUND(IF($B96="Annuity",SUMIFS('Annuity Prices'!BW:BW,'Annuity Prices'!$B:$B,$D96,'Annuity Prices'!$E:$E,$G96),IF($B96="RAB Short",SUMIFS('RAB Prices Short'!BW:BW,'RAB Prices Short'!$B:$B,'All Prices combined'!$D96,'RAB Prices Short'!$E:$E,'All Prices combined'!$G96),IF($B96="RAB Long",SUMIFS('RAB Prices Long'!BW:BW,'RAB Prices Long'!$B:$B,'All Prices combined'!$D96,'RAB Prices Long'!$E:$E,'All Prices combined'!$G96)))),2)</f>
        <v>0</v>
      </c>
      <c r="BU96" s="2">
        <f>ROUND(IF($B96="Annuity",SUMIFS('Annuity Prices'!BX:BX,'Annuity Prices'!$B:$B,$D96,'Annuity Prices'!$E:$E,$G96),IF($B96="RAB Short",SUMIFS('RAB Prices Short'!BX:BX,'RAB Prices Short'!$B:$B,'All Prices combined'!$D96,'RAB Prices Short'!$E:$E,'All Prices combined'!$G96),IF($B96="RAB Long",SUMIFS('RAB Prices Long'!BX:BX,'RAB Prices Long'!$B:$B,'All Prices combined'!$D96,'RAB Prices Long'!$E:$E,'All Prices combined'!$G96)))),2)</f>
        <v>0</v>
      </c>
    </row>
    <row r="97" spans="2:73" x14ac:dyDescent="0.25">
      <c r="B97" t="s">
        <v>37</v>
      </c>
      <c r="C97" s="1">
        <v>18</v>
      </c>
      <c r="D97" s="1" t="s">
        <v>182</v>
      </c>
      <c r="E97" s="1" t="s">
        <v>180</v>
      </c>
      <c r="F97" s="1">
        <v>18</v>
      </c>
      <c r="G97" s="1" t="s">
        <v>38</v>
      </c>
      <c r="H97" s="1" t="s">
        <v>128</v>
      </c>
      <c r="I97" s="2">
        <f>ROUND(IF($B97="Annuity",SUMIFS('Annuity Prices'!L:L,'Annuity Prices'!$B:$B,$D97,'Annuity Prices'!$E:$E,$G97),IF($B97="RAB Short",SUMIFS('RAB Prices Short'!L:L,'RAB Prices Short'!$B:$B,'All Prices combined'!$D97,'RAB Prices Short'!$E:$E,'All Prices combined'!$G97),IF($B97="RAB Long",SUMIFS('RAB Prices Long'!L:L,'RAB Prices Long'!$B:$B,'All Prices combined'!$D97,'RAB Prices Long'!$E:$E,'All Prices combined'!$G97)))),2)</f>
        <v>16.68</v>
      </c>
      <c r="J97" s="2">
        <f>ROUND(IF($B97="Annuity",SUMIFS('Annuity Prices'!M:M,'Annuity Prices'!$B:$B,$D97,'Annuity Prices'!$E:$E,$G97),IF($B97="RAB Short",SUMIFS('RAB Prices Short'!M:M,'RAB Prices Short'!$B:$B,'All Prices combined'!$D97,'RAB Prices Short'!$E:$E,'All Prices combined'!$G97),IF($B97="RAB Long",SUMIFS('RAB Prices Long'!M:M,'RAB Prices Long'!$B:$B,'All Prices combined'!$D97,'RAB Prices Long'!$E:$E,'All Prices combined'!$G97)))),2)</f>
        <v>17.16</v>
      </c>
      <c r="K97" s="2">
        <f>ROUND(IF($B97="Annuity",SUMIFS('Annuity Prices'!N:N,'Annuity Prices'!$B:$B,$D97,'Annuity Prices'!$E:$E,$G97),IF($B97="RAB Short",SUMIFS('RAB Prices Short'!N:N,'RAB Prices Short'!$B:$B,'All Prices combined'!$D97,'RAB Prices Short'!$E:$E,'All Prices combined'!$G97),IF($B97="RAB Long",SUMIFS('RAB Prices Long'!N:N,'RAB Prices Long'!$B:$B,'All Prices combined'!$D97,'RAB Prices Long'!$E:$E,'All Prices combined'!$G97)))),2)</f>
        <v>17.66</v>
      </c>
      <c r="L97" s="2">
        <f>ROUND(IF($B97="Annuity",SUMIFS('Annuity Prices'!O:O,'Annuity Prices'!$B:$B,$D97,'Annuity Prices'!$E:$E,$G97),IF($B97="RAB Short",SUMIFS('RAB Prices Short'!O:O,'RAB Prices Short'!$B:$B,'All Prices combined'!$D97,'RAB Prices Short'!$E:$E,'All Prices combined'!$G97),IF($B97="RAB Long",SUMIFS('RAB Prices Long'!O:O,'RAB Prices Long'!$B:$B,'All Prices combined'!$D97,'RAB Prices Long'!$E:$E,'All Prices combined'!$G97)))),2)</f>
        <v>18.16</v>
      </c>
      <c r="M97" s="2">
        <f>ROUND(IF($B97="Annuity",SUMIFS('Annuity Prices'!P:P,'Annuity Prices'!$B:$B,$D97,'Annuity Prices'!$E:$E,$G97),IF($B97="RAB Short",SUMIFS('RAB Prices Short'!P:P,'RAB Prices Short'!$B:$B,'All Prices combined'!$D97,'RAB Prices Short'!$E:$E,'All Prices combined'!$G97),IF($B97="RAB Long",SUMIFS('RAB Prices Long'!P:P,'RAB Prices Long'!$B:$B,'All Prices combined'!$D97,'RAB Prices Long'!$E:$E,'All Prices combined'!$G97)))),2)</f>
        <v>18</v>
      </c>
      <c r="N97" s="2">
        <f>ROUND(IF($B97="Annuity",SUMIFS('Annuity Prices'!Q:Q,'Annuity Prices'!$B:$B,$D97,'Annuity Prices'!$E:$E,$G97),IF($B97="RAB Short",SUMIFS('RAB Prices Short'!Q:Q,'RAB Prices Short'!$B:$B,'All Prices combined'!$D97,'RAB Prices Short'!$E:$E,'All Prices combined'!$G97),IF($B97="RAB Long",SUMIFS('RAB Prices Long'!Q:Q,'RAB Prices Long'!$B:$B,'All Prices combined'!$D97,'RAB Prices Long'!$E:$E,'All Prices combined'!$G97)))),2)</f>
        <v>18.45</v>
      </c>
      <c r="O97" s="2">
        <f>ROUND(IF($B97="Annuity",SUMIFS('Annuity Prices'!R:R,'Annuity Prices'!$B:$B,$D97,'Annuity Prices'!$E:$E,$G97),IF($B97="RAB Short",SUMIFS('RAB Prices Short'!R:R,'RAB Prices Short'!$B:$B,'All Prices combined'!$D97,'RAB Prices Short'!$E:$E,'All Prices combined'!$G97),IF($B97="RAB Long",SUMIFS('RAB Prices Long'!R:R,'RAB Prices Long'!$B:$B,'All Prices combined'!$D97,'RAB Prices Long'!$E:$E,'All Prices combined'!$G97)))),2)</f>
        <v>18.91</v>
      </c>
      <c r="P97" s="2">
        <f>ROUND(IF($B97="Annuity",SUMIFS('Annuity Prices'!S:S,'Annuity Prices'!$B:$B,$D97,'Annuity Prices'!$E:$E,$G97),IF($B97="RAB Short",SUMIFS('RAB Prices Short'!S:S,'RAB Prices Short'!$B:$B,'All Prices combined'!$D97,'RAB Prices Short'!$E:$E,'All Prices combined'!$G97),IF($B97="RAB Long",SUMIFS('RAB Prices Long'!S:S,'RAB Prices Long'!$B:$B,'All Prices combined'!$D97,'RAB Prices Long'!$E:$E,'All Prices combined'!$G97)))),2)</f>
        <v>19.38</v>
      </c>
      <c r="Q97" s="2">
        <f>ROUND(IF($B97="Annuity",SUMIFS('Annuity Prices'!T:T,'Annuity Prices'!$B:$B,$D97,'Annuity Prices'!$E:$E,$G97),IF($B97="RAB Short",SUMIFS('RAB Prices Short'!T:T,'RAB Prices Short'!$B:$B,'All Prices combined'!$D97,'RAB Prices Short'!$E:$E,'All Prices combined'!$G97),IF($B97="RAB Long",SUMIFS('RAB Prices Long'!T:T,'RAB Prices Long'!$B:$B,'All Prices combined'!$D97,'RAB Prices Long'!$E:$E,'All Prices combined'!$G97)))),2)</f>
        <v>19.809999999999999</v>
      </c>
      <c r="R97" s="2">
        <f>ROUND(IF($B97="Annuity",SUMIFS('Annuity Prices'!U:U,'Annuity Prices'!$B:$B,$D97,'Annuity Prices'!$E:$E,$G97),IF($B97="RAB Short",SUMIFS('RAB Prices Short'!U:U,'RAB Prices Short'!$B:$B,'All Prices combined'!$D97,'RAB Prices Short'!$E:$E,'All Prices combined'!$G97),IF($B97="RAB Long",SUMIFS('RAB Prices Long'!U:U,'RAB Prices Long'!$B:$B,'All Prices combined'!$D97,'RAB Prices Long'!$E:$E,'All Prices combined'!$G97)))),2)</f>
        <v>20.309999999999999</v>
      </c>
      <c r="S97" s="2">
        <f>ROUND(IF($B97="Annuity",SUMIFS('Annuity Prices'!V:V,'Annuity Prices'!$B:$B,$D97,'Annuity Prices'!$E:$E,$G97),IF($B97="RAB Short",SUMIFS('RAB Prices Short'!V:V,'RAB Prices Short'!$B:$B,'All Prices combined'!$D97,'RAB Prices Short'!$E:$E,'All Prices combined'!$G97),IF($B97="RAB Long",SUMIFS('RAB Prices Long'!V:V,'RAB Prices Long'!$B:$B,'All Prices combined'!$D97,'RAB Prices Long'!$E:$E,'All Prices combined'!$G97)))),2)</f>
        <v>20.82</v>
      </c>
      <c r="T97" s="2">
        <f>ROUND(IF($B97="Annuity",SUMIFS('Annuity Prices'!W:W,'Annuity Prices'!$B:$B,$D97,'Annuity Prices'!$E:$E,$G97),IF($B97="RAB Short",SUMIFS('RAB Prices Short'!W:W,'RAB Prices Short'!$B:$B,'All Prices combined'!$D97,'RAB Prices Short'!$E:$E,'All Prices combined'!$G97),IF($B97="RAB Long",SUMIFS('RAB Prices Long'!W:W,'RAB Prices Long'!$B:$B,'All Prices combined'!$D97,'RAB Prices Long'!$E:$E,'All Prices combined'!$G97)))),2)</f>
        <v>21.34</v>
      </c>
      <c r="U97" s="2">
        <f>ROUND(IF($B97="Annuity",SUMIFS('Annuity Prices'!X:X,'Annuity Prices'!$B:$B,$D97,'Annuity Prices'!$E:$E,$G97),IF($B97="RAB Short",SUMIFS('RAB Prices Short'!X:X,'RAB Prices Short'!$B:$B,'All Prices combined'!$D97,'RAB Prices Short'!$E:$E,'All Prices combined'!$G97),IF($B97="RAB Long",SUMIFS('RAB Prices Long'!X:X,'RAB Prices Long'!$B:$B,'All Prices combined'!$D97,'RAB Prices Long'!$E:$E,'All Prices combined'!$G97)))),2)</f>
        <v>21.81</v>
      </c>
      <c r="V97" s="2">
        <f>ROUND(IF($B97="Annuity",SUMIFS('Annuity Prices'!Y:Y,'Annuity Prices'!$B:$B,$D97,'Annuity Prices'!$E:$E,$G97),IF($B97="RAB Short",SUMIFS('RAB Prices Short'!Y:Y,'RAB Prices Short'!$B:$B,'All Prices combined'!$D97,'RAB Prices Short'!$E:$E,'All Prices combined'!$G97),IF($B97="RAB Long",SUMIFS('RAB Prices Long'!Y:Y,'RAB Prices Long'!$B:$B,'All Prices combined'!$D97,'RAB Prices Long'!$E:$E,'All Prices combined'!$G97)))),2)</f>
        <v>22.35</v>
      </c>
      <c r="W97" s="2">
        <f>ROUND(IF($B97="Annuity",SUMIFS('Annuity Prices'!Z:Z,'Annuity Prices'!$B:$B,$D97,'Annuity Prices'!$E:$E,$G97),IF($B97="RAB Short",SUMIFS('RAB Prices Short'!Z:Z,'RAB Prices Short'!$B:$B,'All Prices combined'!$D97,'RAB Prices Short'!$E:$E,'All Prices combined'!$G97),IF($B97="RAB Long",SUMIFS('RAB Prices Long'!Z:Z,'RAB Prices Long'!$B:$B,'All Prices combined'!$D97,'RAB Prices Long'!$E:$E,'All Prices combined'!$G97)))),2)</f>
        <v>22.91</v>
      </c>
      <c r="X97" s="2">
        <f>ROUND(IF($B97="Annuity",SUMIFS('Annuity Prices'!AA:AA,'Annuity Prices'!$B:$B,$D97,'Annuity Prices'!$E:$E,$G97),IF($B97="RAB Short",SUMIFS('RAB Prices Short'!AA:AA,'RAB Prices Short'!$B:$B,'All Prices combined'!$D97,'RAB Prices Short'!$E:$E,'All Prices combined'!$G97),IF($B97="RAB Long",SUMIFS('RAB Prices Long'!AA:AA,'RAB Prices Long'!$B:$B,'All Prices combined'!$D97,'RAB Prices Long'!$E:$E,'All Prices combined'!$G97)))),2)</f>
        <v>23.49</v>
      </c>
      <c r="Y97" s="2">
        <f>ROUND(IF($B97="Annuity",SUMIFS('Annuity Prices'!AB:AB,'Annuity Prices'!$B:$B,$D97,'Annuity Prices'!$E:$E,$G97),IF($B97="RAB Short",SUMIFS('RAB Prices Short'!AB:AB,'RAB Prices Short'!$B:$B,'All Prices combined'!$D97,'RAB Prices Short'!$E:$E,'All Prices combined'!$G97),IF($B97="RAB Long",SUMIFS('RAB Prices Long'!AB:AB,'RAB Prices Long'!$B:$B,'All Prices combined'!$D97,'RAB Prices Long'!$E:$E,'All Prices combined'!$G97)))),2)</f>
        <v>24.01</v>
      </c>
      <c r="Z97" s="2">
        <f>ROUND(IF($B97="Annuity",SUMIFS('Annuity Prices'!AC:AC,'Annuity Prices'!$B:$B,$D97,'Annuity Prices'!$E:$E,$G97),IF($B97="RAB Short",SUMIFS('RAB Prices Short'!AC:AC,'RAB Prices Short'!$B:$B,'All Prices combined'!$D97,'RAB Prices Short'!$E:$E,'All Prices combined'!$G97),IF($B97="RAB Long",SUMIFS('RAB Prices Long'!AC:AC,'RAB Prices Long'!$B:$B,'All Prices combined'!$D97,'RAB Prices Long'!$E:$E,'All Prices combined'!$G97)))),2)</f>
        <v>24.61</v>
      </c>
      <c r="AA97" s="2">
        <f>ROUND(IF($B97="Annuity",SUMIFS('Annuity Prices'!AD:AD,'Annuity Prices'!$B:$B,$D97,'Annuity Prices'!$E:$E,$G97),IF($B97="RAB Short",SUMIFS('RAB Prices Short'!AD:AD,'RAB Prices Short'!$B:$B,'All Prices combined'!$D97,'RAB Prices Short'!$E:$E,'All Prices combined'!$G97),IF($B97="RAB Long",SUMIFS('RAB Prices Long'!AD:AD,'RAB Prices Long'!$B:$B,'All Prices combined'!$D97,'RAB Prices Long'!$E:$E,'All Prices combined'!$G97)))),2)</f>
        <v>25.22</v>
      </c>
      <c r="AB97" s="2">
        <f>ROUND(IF($B97="Annuity",SUMIFS('Annuity Prices'!AE:AE,'Annuity Prices'!$B:$B,$D97,'Annuity Prices'!$E:$E,$G97),IF($B97="RAB Short",SUMIFS('RAB Prices Short'!AE:AE,'RAB Prices Short'!$B:$B,'All Prices combined'!$D97,'RAB Prices Short'!$E:$E,'All Prices combined'!$G97),IF($B97="RAB Long",SUMIFS('RAB Prices Long'!AE:AE,'RAB Prices Long'!$B:$B,'All Prices combined'!$D97,'RAB Prices Long'!$E:$E,'All Prices combined'!$G97)))),2)</f>
        <v>25.85</v>
      </c>
      <c r="AC97" s="2">
        <f>ROUND(IF($B97="Annuity",SUMIFS('Annuity Prices'!AF:AF,'Annuity Prices'!$B:$B,$D97,'Annuity Prices'!$E:$E,$G97),IF($B97="RAB Short",SUMIFS('RAB Prices Short'!AF:AF,'RAB Prices Short'!$B:$B,'All Prices combined'!$D97,'RAB Prices Short'!$E:$E,'All Prices combined'!$G97),IF($B97="RAB Long",SUMIFS('RAB Prices Long'!AF:AF,'RAB Prices Long'!$B:$B,'All Prices combined'!$D97,'RAB Prices Long'!$E:$E,'All Prices combined'!$G97)))),2)</f>
        <v>26.42</v>
      </c>
      <c r="AD97" s="2">
        <f>ROUND(IF($B97="Annuity",SUMIFS('Annuity Prices'!AG:AG,'Annuity Prices'!$B:$B,$D97,'Annuity Prices'!$E:$E,$G97),IF($B97="RAB Short",SUMIFS('RAB Prices Short'!AG:AG,'RAB Prices Short'!$B:$B,'All Prices combined'!$D97,'RAB Prices Short'!$E:$E,'All Prices combined'!$G97),IF($B97="RAB Long",SUMIFS('RAB Prices Long'!AG:AG,'RAB Prices Long'!$B:$B,'All Prices combined'!$D97,'RAB Prices Long'!$E:$E,'All Prices combined'!$G97)))),2)</f>
        <v>27.09</v>
      </c>
      <c r="AE97" s="2">
        <f>ROUND(IF($B97="Annuity",SUMIFS('Annuity Prices'!AH:AH,'Annuity Prices'!$B:$B,$D97,'Annuity Prices'!$E:$E,$G97),IF($B97="RAB Short",SUMIFS('RAB Prices Short'!AH:AH,'RAB Prices Short'!$B:$B,'All Prices combined'!$D97,'RAB Prices Short'!$E:$E,'All Prices combined'!$G97),IF($B97="RAB Long",SUMIFS('RAB Prices Long'!AH:AH,'RAB Prices Long'!$B:$B,'All Prices combined'!$D97,'RAB Prices Long'!$E:$E,'All Prices combined'!$G97)))),2)</f>
        <v>27.76</v>
      </c>
      <c r="AF97" s="2">
        <f>ROUND(IF($B97="Annuity",SUMIFS('Annuity Prices'!AI:AI,'Annuity Prices'!$B:$B,$D97,'Annuity Prices'!$E:$E,$G97),IF($B97="RAB Short",SUMIFS('RAB Prices Short'!AI:AI,'RAB Prices Short'!$B:$B,'All Prices combined'!$D97,'RAB Prices Short'!$E:$E,'All Prices combined'!$G97),IF($B97="RAB Long",SUMIFS('RAB Prices Long'!AI:AI,'RAB Prices Long'!$B:$B,'All Prices combined'!$D97,'RAB Prices Long'!$E:$E,'All Prices combined'!$G97)))),2)</f>
        <v>28.46</v>
      </c>
      <c r="AG97" s="2">
        <f>ROUND(IF($B97="Annuity",SUMIFS('Annuity Prices'!AJ:AJ,'Annuity Prices'!$B:$B,$D97,'Annuity Prices'!$E:$E,$G97),IF($B97="RAB Short",SUMIFS('RAB Prices Short'!AJ:AJ,'RAB Prices Short'!$B:$B,'All Prices combined'!$D97,'RAB Prices Short'!$E:$E,'All Prices combined'!$G97),IF($B97="RAB Long",SUMIFS('RAB Prices Long'!AJ:AJ,'RAB Prices Long'!$B:$B,'All Prices combined'!$D97,'RAB Prices Long'!$E:$E,'All Prices combined'!$G97)))),2)</f>
        <v>29.09</v>
      </c>
      <c r="AH97" s="2">
        <f>ROUND(IF($B97="Annuity",SUMIFS('Annuity Prices'!AK:AK,'Annuity Prices'!$B:$B,$D97,'Annuity Prices'!$E:$E,$G97),IF($B97="RAB Short",SUMIFS('RAB Prices Short'!AK:AK,'RAB Prices Short'!$B:$B,'All Prices combined'!$D97,'RAB Prices Short'!$E:$E,'All Prices combined'!$G97),IF($B97="RAB Long",SUMIFS('RAB Prices Long'!AK:AK,'RAB Prices Long'!$B:$B,'All Prices combined'!$D97,'RAB Prices Long'!$E:$E,'All Prices combined'!$G97)))),2)</f>
        <v>29.82</v>
      </c>
      <c r="AI97" s="2">
        <f>ROUND(IF($B97="Annuity",SUMIFS('Annuity Prices'!AL:AL,'Annuity Prices'!$B:$B,$D97,'Annuity Prices'!$E:$E,$G97),IF($B97="RAB Short",SUMIFS('RAB Prices Short'!AL:AL,'RAB Prices Short'!$B:$B,'All Prices combined'!$D97,'RAB Prices Short'!$E:$E,'All Prices combined'!$G97),IF($B97="RAB Long",SUMIFS('RAB Prices Long'!AL:AL,'RAB Prices Long'!$B:$B,'All Prices combined'!$D97,'RAB Prices Long'!$E:$E,'All Prices combined'!$G97)))),2)</f>
        <v>30.56</v>
      </c>
      <c r="AJ97" s="2">
        <f>ROUND(IF($B97="Annuity",SUMIFS('Annuity Prices'!AM:AM,'Annuity Prices'!$B:$B,$D97,'Annuity Prices'!$E:$E,$G97),IF($B97="RAB Short",SUMIFS('RAB Prices Short'!AM:AM,'RAB Prices Short'!$B:$B,'All Prices combined'!$D97,'RAB Prices Short'!$E:$E,'All Prices combined'!$G97),IF($B97="RAB Long",SUMIFS('RAB Prices Long'!AM:AM,'RAB Prices Long'!$B:$B,'All Prices combined'!$D97,'RAB Prices Long'!$E:$E,'All Prices combined'!$G97)))),2)</f>
        <v>31.33</v>
      </c>
      <c r="AK97" s="2">
        <f>ROUND(IF($B97="Annuity",SUMIFS('Annuity Prices'!AN:AN,'Annuity Prices'!$B:$B,$D97,'Annuity Prices'!$E:$E,$G97),IF($B97="RAB Short",SUMIFS('RAB Prices Short'!AN:AN,'RAB Prices Short'!$B:$B,'All Prices combined'!$D97,'RAB Prices Short'!$E:$E,'All Prices combined'!$G97),IF($B97="RAB Long",SUMIFS('RAB Prices Long'!AN:AN,'RAB Prices Long'!$B:$B,'All Prices combined'!$D97,'RAB Prices Long'!$E:$E,'All Prices combined'!$G97)))),2)</f>
        <v>32.020000000000003</v>
      </c>
      <c r="AL97" s="2">
        <f>ROUND(IF($B97="Annuity",SUMIFS('Annuity Prices'!AO:AO,'Annuity Prices'!$B:$B,$D97,'Annuity Prices'!$E:$E,$G97),IF($B97="RAB Short",SUMIFS('RAB Prices Short'!AO:AO,'RAB Prices Short'!$B:$B,'All Prices combined'!$D97,'RAB Prices Short'!$E:$E,'All Prices combined'!$G97),IF($B97="RAB Long",SUMIFS('RAB Prices Long'!AO:AO,'RAB Prices Long'!$B:$B,'All Prices combined'!$D97,'RAB Prices Long'!$E:$E,'All Prices combined'!$G97)))),2)</f>
        <v>32.82</v>
      </c>
      <c r="AM97" s="2">
        <f>ROUND(IF($B97="Annuity",SUMIFS('Annuity Prices'!AP:AP,'Annuity Prices'!$B:$B,$D97,'Annuity Prices'!$E:$E,$G97),IF($B97="RAB Short",SUMIFS('RAB Prices Short'!AP:AP,'RAB Prices Short'!$B:$B,'All Prices combined'!$D97,'RAB Prices Short'!$E:$E,'All Prices combined'!$G97),IF($B97="RAB Long",SUMIFS('RAB Prices Long'!AP:AP,'RAB Prices Long'!$B:$B,'All Prices combined'!$D97,'RAB Prices Long'!$E:$E,'All Prices combined'!$G97)))),2)</f>
        <v>33.64</v>
      </c>
      <c r="AN97" s="2">
        <f>ROUND(IF($B97="Annuity",SUMIFS('Annuity Prices'!AQ:AQ,'Annuity Prices'!$B:$B,$D97,'Annuity Prices'!$E:$E,$G97),IF($B97="RAB Short",SUMIFS('RAB Prices Short'!AQ:AQ,'RAB Prices Short'!$B:$B,'All Prices combined'!$D97,'RAB Prices Short'!$E:$E,'All Prices combined'!$G97),IF($B97="RAB Long",SUMIFS('RAB Prices Long'!AQ:AQ,'RAB Prices Long'!$B:$B,'All Prices combined'!$D97,'RAB Prices Long'!$E:$E,'All Prices combined'!$G97)))),2)</f>
        <v>34.479999999999997</v>
      </c>
      <c r="AO97" s="2">
        <f>ROUND(IF($B97="Annuity",SUMIFS('Annuity Prices'!AR:AR,'Annuity Prices'!$B:$B,$D97,'Annuity Prices'!$E:$E,$G97),IF($B97="RAB Short",SUMIFS('RAB Prices Short'!AR:AR,'RAB Prices Short'!$B:$B,'All Prices combined'!$D97,'RAB Prices Short'!$E:$E,'All Prices combined'!$G97),IF($B97="RAB Long",SUMIFS('RAB Prices Long'!AR:AR,'RAB Prices Long'!$B:$B,'All Prices combined'!$D97,'RAB Prices Long'!$E:$E,'All Prices combined'!$G97)))),2)</f>
        <v>15.16</v>
      </c>
      <c r="AP97" s="2">
        <f>ROUND(IF($B97="Annuity",SUMIFS('Annuity Prices'!AS:AS,'Annuity Prices'!$B:$B,$D97,'Annuity Prices'!$E:$E,$G97),IF($B97="RAB Short",SUMIFS('RAB Prices Short'!AS:AS,'RAB Prices Short'!$B:$B,'All Prices combined'!$D97,'RAB Prices Short'!$E:$E,'All Prices combined'!$G97),IF($B97="RAB Long",SUMIFS('RAB Prices Long'!AS:AS,'RAB Prices Long'!$B:$B,'All Prices combined'!$D97,'RAB Prices Long'!$E:$E,'All Prices combined'!$G97)))),2)</f>
        <v>16.68</v>
      </c>
      <c r="AQ97" s="2">
        <f>ROUND(IF($B97="Annuity",SUMIFS('Annuity Prices'!AT:AT,'Annuity Prices'!$B:$B,$D97,'Annuity Prices'!$E:$E,$G97),IF($B97="RAB Short",SUMIFS('RAB Prices Short'!AT:AT,'RAB Prices Short'!$B:$B,'All Prices combined'!$D97,'RAB Prices Short'!$E:$E,'All Prices combined'!$G97),IF($B97="RAB Long",SUMIFS('RAB Prices Long'!AT:AT,'RAB Prices Long'!$B:$B,'All Prices combined'!$D97,'RAB Prices Long'!$E:$E,'All Prices combined'!$G97)))),2)</f>
        <v>17.16</v>
      </c>
      <c r="AR97" s="2">
        <f>ROUND(IF($B97="Annuity",SUMIFS('Annuity Prices'!AU:AU,'Annuity Prices'!$B:$B,$D97,'Annuity Prices'!$E:$E,$G97),IF($B97="RAB Short",SUMIFS('RAB Prices Short'!AU:AU,'RAB Prices Short'!$B:$B,'All Prices combined'!$D97,'RAB Prices Short'!$E:$E,'All Prices combined'!$G97),IF($B97="RAB Long",SUMIFS('RAB Prices Long'!AU:AU,'RAB Prices Long'!$B:$B,'All Prices combined'!$D97,'RAB Prices Long'!$E:$E,'All Prices combined'!$G97)))),2)</f>
        <v>17.66</v>
      </c>
      <c r="AS97" s="2">
        <f>ROUND(IF($B97="Annuity",SUMIFS('Annuity Prices'!AV:AV,'Annuity Prices'!$B:$B,$D97,'Annuity Prices'!$E:$E,$G97),IF($B97="RAB Short",SUMIFS('RAB Prices Short'!AV:AV,'RAB Prices Short'!$B:$B,'All Prices combined'!$D97,'RAB Prices Short'!$E:$E,'All Prices combined'!$G97),IF($B97="RAB Long",SUMIFS('RAB Prices Long'!AV:AV,'RAB Prices Long'!$B:$B,'All Prices combined'!$D97,'RAB Prices Long'!$E:$E,'All Prices combined'!$G97)))),2)</f>
        <v>18.16</v>
      </c>
      <c r="AT97" s="2">
        <f>ROUND(IF($B97="Annuity",SUMIFS('Annuity Prices'!AW:AW,'Annuity Prices'!$B:$B,$D97,'Annuity Prices'!$E:$E,$G97),IF($B97="RAB Short",SUMIFS('RAB Prices Short'!AW:AW,'RAB Prices Short'!$B:$B,'All Prices combined'!$D97,'RAB Prices Short'!$E:$E,'All Prices combined'!$G97),IF($B97="RAB Long",SUMIFS('RAB Prices Long'!AW:AW,'RAB Prices Long'!$B:$B,'All Prices combined'!$D97,'RAB Prices Long'!$E:$E,'All Prices combined'!$G97)))),2)</f>
        <v>18</v>
      </c>
      <c r="AU97" s="2">
        <f>ROUND(IF($B97="Annuity",SUMIFS('Annuity Prices'!AX:AX,'Annuity Prices'!$B:$B,$D97,'Annuity Prices'!$E:$E,$G97),IF($B97="RAB Short",SUMIFS('RAB Prices Short'!AX:AX,'RAB Prices Short'!$B:$B,'All Prices combined'!$D97,'RAB Prices Short'!$E:$E,'All Prices combined'!$G97),IF($B97="RAB Long",SUMIFS('RAB Prices Long'!AX:AX,'RAB Prices Long'!$B:$B,'All Prices combined'!$D97,'RAB Prices Long'!$E:$E,'All Prices combined'!$G97)))),2)</f>
        <v>18.45</v>
      </c>
      <c r="AV97" s="2">
        <f>ROUND(IF($B97="Annuity",SUMIFS('Annuity Prices'!AY:AY,'Annuity Prices'!$B:$B,$D97,'Annuity Prices'!$E:$E,$G97),IF($B97="RAB Short",SUMIFS('RAB Prices Short'!AY:AY,'RAB Prices Short'!$B:$B,'All Prices combined'!$D97,'RAB Prices Short'!$E:$E,'All Prices combined'!$G97),IF($B97="RAB Long",SUMIFS('RAB Prices Long'!AY:AY,'RAB Prices Long'!$B:$B,'All Prices combined'!$D97,'RAB Prices Long'!$E:$E,'All Prices combined'!$G97)))),2)</f>
        <v>18.91</v>
      </c>
      <c r="AW97" s="2">
        <f>ROUND(IF($B97="Annuity",SUMIFS('Annuity Prices'!AZ:AZ,'Annuity Prices'!$B:$B,$D97,'Annuity Prices'!$E:$E,$G97),IF($B97="RAB Short",SUMIFS('RAB Prices Short'!AZ:AZ,'RAB Prices Short'!$B:$B,'All Prices combined'!$D97,'RAB Prices Short'!$E:$E,'All Prices combined'!$G97),IF($B97="RAB Long",SUMIFS('RAB Prices Long'!AZ:AZ,'RAB Prices Long'!$B:$B,'All Prices combined'!$D97,'RAB Prices Long'!$E:$E,'All Prices combined'!$G97)))),2)</f>
        <v>19.38</v>
      </c>
      <c r="AX97" s="2">
        <f>ROUND(IF($B97="Annuity",SUMIFS('Annuity Prices'!BA:BA,'Annuity Prices'!$B:$B,$D97,'Annuity Prices'!$E:$E,$G97),IF($B97="RAB Short",SUMIFS('RAB Prices Short'!BA:BA,'RAB Prices Short'!$B:$B,'All Prices combined'!$D97,'RAB Prices Short'!$E:$E,'All Prices combined'!$G97),IF($B97="RAB Long",SUMIFS('RAB Prices Long'!BA:BA,'RAB Prices Long'!$B:$B,'All Prices combined'!$D97,'RAB Prices Long'!$E:$E,'All Prices combined'!$G97)))),2)</f>
        <v>19.809999999999999</v>
      </c>
      <c r="AY97" s="2">
        <f>ROUND(IF($B97="Annuity",SUMIFS('Annuity Prices'!BB:BB,'Annuity Prices'!$B:$B,$D97,'Annuity Prices'!$E:$E,$G97),IF($B97="RAB Short",SUMIFS('RAB Prices Short'!BB:BB,'RAB Prices Short'!$B:$B,'All Prices combined'!$D97,'RAB Prices Short'!$E:$E,'All Prices combined'!$G97),IF($B97="RAB Long",SUMIFS('RAB Prices Long'!BB:BB,'RAB Prices Long'!$B:$B,'All Prices combined'!$D97,'RAB Prices Long'!$E:$E,'All Prices combined'!$G97)))),2)</f>
        <v>20.309999999999999</v>
      </c>
      <c r="AZ97" s="2">
        <f>ROUND(IF($B97="Annuity",SUMIFS('Annuity Prices'!BC:BC,'Annuity Prices'!$B:$B,$D97,'Annuity Prices'!$E:$E,$G97),IF($B97="RAB Short",SUMIFS('RAB Prices Short'!BC:BC,'RAB Prices Short'!$B:$B,'All Prices combined'!$D97,'RAB Prices Short'!$E:$E,'All Prices combined'!$G97),IF($B97="RAB Long",SUMIFS('RAB Prices Long'!BC:BC,'RAB Prices Long'!$B:$B,'All Prices combined'!$D97,'RAB Prices Long'!$E:$E,'All Prices combined'!$G97)))),2)</f>
        <v>20.82</v>
      </c>
      <c r="BA97" s="2">
        <f>ROUND(IF($B97="Annuity",SUMIFS('Annuity Prices'!BD:BD,'Annuity Prices'!$B:$B,$D97,'Annuity Prices'!$E:$E,$G97),IF($B97="RAB Short",SUMIFS('RAB Prices Short'!BD:BD,'RAB Prices Short'!$B:$B,'All Prices combined'!$D97,'RAB Prices Short'!$E:$E,'All Prices combined'!$G97),IF($B97="RAB Long",SUMIFS('RAB Prices Long'!BD:BD,'RAB Prices Long'!$B:$B,'All Prices combined'!$D97,'RAB Prices Long'!$E:$E,'All Prices combined'!$G97)))),2)</f>
        <v>21.34</v>
      </c>
      <c r="BB97" s="2">
        <f>ROUND(IF($B97="Annuity",SUMIFS('Annuity Prices'!BE:BE,'Annuity Prices'!$B:$B,$D97,'Annuity Prices'!$E:$E,$G97),IF($B97="RAB Short",SUMIFS('RAB Prices Short'!BE:BE,'RAB Prices Short'!$B:$B,'All Prices combined'!$D97,'RAB Prices Short'!$E:$E,'All Prices combined'!$G97),IF($B97="RAB Long",SUMIFS('RAB Prices Long'!BE:BE,'RAB Prices Long'!$B:$B,'All Prices combined'!$D97,'RAB Prices Long'!$E:$E,'All Prices combined'!$G97)))),2)</f>
        <v>21.81</v>
      </c>
      <c r="BC97" s="2">
        <f>ROUND(IF($B97="Annuity",SUMIFS('Annuity Prices'!BF:BF,'Annuity Prices'!$B:$B,$D97,'Annuity Prices'!$E:$E,$G97),IF($B97="RAB Short",SUMIFS('RAB Prices Short'!BF:BF,'RAB Prices Short'!$B:$B,'All Prices combined'!$D97,'RAB Prices Short'!$E:$E,'All Prices combined'!$G97),IF($B97="RAB Long",SUMIFS('RAB Prices Long'!BF:BF,'RAB Prices Long'!$B:$B,'All Prices combined'!$D97,'RAB Prices Long'!$E:$E,'All Prices combined'!$G97)))),2)</f>
        <v>22.35</v>
      </c>
      <c r="BD97" s="2">
        <f>ROUND(IF($B97="Annuity",SUMIFS('Annuity Prices'!BG:BG,'Annuity Prices'!$B:$B,$D97,'Annuity Prices'!$E:$E,$G97),IF($B97="RAB Short",SUMIFS('RAB Prices Short'!BG:BG,'RAB Prices Short'!$B:$B,'All Prices combined'!$D97,'RAB Prices Short'!$E:$E,'All Prices combined'!$G97),IF($B97="RAB Long",SUMIFS('RAB Prices Long'!BG:BG,'RAB Prices Long'!$B:$B,'All Prices combined'!$D97,'RAB Prices Long'!$E:$E,'All Prices combined'!$G97)))),2)</f>
        <v>22.91</v>
      </c>
      <c r="BE97" s="2">
        <f>ROUND(IF($B97="Annuity",SUMIFS('Annuity Prices'!BH:BH,'Annuity Prices'!$B:$B,$D97,'Annuity Prices'!$E:$E,$G97),IF($B97="RAB Short",SUMIFS('RAB Prices Short'!BH:BH,'RAB Prices Short'!$B:$B,'All Prices combined'!$D97,'RAB Prices Short'!$E:$E,'All Prices combined'!$G97),IF($B97="RAB Long",SUMIFS('RAB Prices Long'!BH:BH,'RAB Prices Long'!$B:$B,'All Prices combined'!$D97,'RAB Prices Long'!$E:$E,'All Prices combined'!$G97)))),2)</f>
        <v>23.49</v>
      </c>
      <c r="BF97" s="2">
        <f>ROUND(IF($B97="Annuity",SUMIFS('Annuity Prices'!BI:BI,'Annuity Prices'!$B:$B,$D97,'Annuity Prices'!$E:$E,$G97),IF($B97="RAB Short",SUMIFS('RAB Prices Short'!BI:BI,'RAB Prices Short'!$B:$B,'All Prices combined'!$D97,'RAB Prices Short'!$E:$E,'All Prices combined'!$G97),IF($B97="RAB Long",SUMIFS('RAB Prices Long'!BI:BI,'RAB Prices Long'!$B:$B,'All Prices combined'!$D97,'RAB Prices Long'!$E:$E,'All Prices combined'!$G97)))),2)</f>
        <v>24.01</v>
      </c>
      <c r="BG97" s="2">
        <f>ROUND(IF($B97="Annuity",SUMIFS('Annuity Prices'!BJ:BJ,'Annuity Prices'!$B:$B,$D97,'Annuity Prices'!$E:$E,$G97),IF($B97="RAB Short",SUMIFS('RAB Prices Short'!BJ:BJ,'RAB Prices Short'!$B:$B,'All Prices combined'!$D97,'RAB Prices Short'!$E:$E,'All Prices combined'!$G97),IF($B97="RAB Long",SUMIFS('RAB Prices Long'!BJ:BJ,'RAB Prices Long'!$B:$B,'All Prices combined'!$D97,'RAB Prices Long'!$E:$E,'All Prices combined'!$G97)))),2)</f>
        <v>24.61</v>
      </c>
      <c r="BH97" s="2">
        <f>ROUND(IF($B97="Annuity",SUMIFS('Annuity Prices'!BK:BK,'Annuity Prices'!$B:$B,$D97,'Annuity Prices'!$E:$E,$G97),IF($B97="RAB Short",SUMIFS('RAB Prices Short'!BK:BK,'RAB Prices Short'!$B:$B,'All Prices combined'!$D97,'RAB Prices Short'!$E:$E,'All Prices combined'!$G97),IF($B97="RAB Long",SUMIFS('RAB Prices Long'!BK:BK,'RAB Prices Long'!$B:$B,'All Prices combined'!$D97,'RAB Prices Long'!$E:$E,'All Prices combined'!$G97)))),2)</f>
        <v>25.22</v>
      </c>
      <c r="BI97" s="2">
        <f>ROUND(IF($B97="Annuity",SUMIFS('Annuity Prices'!BL:BL,'Annuity Prices'!$B:$B,$D97,'Annuity Prices'!$E:$E,$G97),IF($B97="RAB Short",SUMIFS('RAB Prices Short'!BL:BL,'RAB Prices Short'!$B:$B,'All Prices combined'!$D97,'RAB Prices Short'!$E:$E,'All Prices combined'!$G97),IF($B97="RAB Long",SUMIFS('RAB Prices Long'!BL:BL,'RAB Prices Long'!$B:$B,'All Prices combined'!$D97,'RAB Prices Long'!$E:$E,'All Prices combined'!$G97)))),2)</f>
        <v>25.85</v>
      </c>
      <c r="BJ97" s="2">
        <f>ROUND(IF($B97="Annuity",SUMIFS('Annuity Prices'!BM:BM,'Annuity Prices'!$B:$B,$D97,'Annuity Prices'!$E:$E,$G97),IF($B97="RAB Short",SUMIFS('RAB Prices Short'!BM:BM,'RAB Prices Short'!$B:$B,'All Prices combined'!$D97,'RAB Prices Short'!$E:$E,'All Prices combined'!$G97),IF($B97="RAB Long",SUMIFS('RAB Prices Long'!BM:BM,'RAB Prices Long'!$B:$B,'All Prices combined'!$D97,'RAB Prices Long'!$E:$E,'All Prices combined'!$G97)))),2)</f>
        <v>26.42</v>
      </c>
      <c r="BK97" s="2">
        <f>ROUND(IF($B97="Annuity",SUMIFS('Annuity Prices'!BN:BN,'Annuity Prices'!$B:$B,$D97,'Annuity Prices'!$E:$E,$G97),IF($B97="RAB Short",SUMIFS('RAB Prices Short'!BN:BN,'RAB Prices Short'!$B:$B,'All Prices combined'!$D97,'RAB Prices Short'!$E:$E,'All Prices combined'!$G97),IF($B97="RAB Long",SUMIFS('RAB Prices Long'!BN:BN,'RAB Prices Long'!$B:$B,'All Prices combined'!$D97,'RAB Prices Long'!$E:$E,'All Prices combined'!$G97)))),2)</f>
        <v>27.09</v>
      </c>
      <c r="BL97" s="2">
        <f>ROUND(IF($B97="Annuity",SUMIFS('Annuity Prices'!BO:BO,'Annuity Prices'!$B:$B,$D97,'Annuity Prices'!$E:$E,$G97),IF($B97="RAB Short",SUMIFS('RAB Prices Short'!BO:BO,'RAB Prices Short'!$B:$B,'All Prices combined'!$D97,'RAB Prices Short'!$E:$E,'All Prices combined'!$G97),IF($B97="RAB Long",SUMIFS('RAB Prices Long'!BO:BO,'RAB Prices Long'!$B:$B,'All Prices combined'!$D97,'RAB Prices Long'!$E:$E,'All Prices combined'!$G97)))),2)</f>
        <v>27.76</v>
      </c>
      <c r="BM97" s="2">
        <f>ROUND(IF($B97="Annuity",SUMIFS('Annuity Prices'!BP:BP,'Annuity Prices'!$B:$B,$D97,'Annuity Prices'!$E:$E,$G97),IF($B97="RAB Short",SUMIFS('RAB Prices Short'!BP:BP,'RAB Prices Short'!$B:$B,'All Prices combined'!$D97,'RAB Prices Short'!$E:$E,'All Prices combined'!$G97),IF($B97="RAB Long",SUMIFS('RAB Prices Long'!BP:BP,'RAB Prices Long'!$B:$B,'All Prices combined'!$D97,'RAB Prices Long'!$E:$E,'All Prices combined'!$G97)))),2)</f>
        <v>28.46</v>
      </c>
      <c r="BN97" s="2">
        <f>ROUND(IF($B97="Annuity",SUMIFS('Annuity Prices'!BQ:BQ,'Annuity Prices'!$B:$B,$D97,'Annuity Prices'!$E:$E,$G97),IF($B97="RAB Short",SUMIFS('RAB Prices Short'!BQ:BQ,'RAB Prices Short'!$B:$B,'All Prices combined'!$D97,'RAB Prices Short'!$E:$E,'All Prices combined'!$G97),IF($B97="RAB Long",SUMIFS('RAB Prices Long'!BQ:BQ,'RAB Prices Long'!$B:$B,'All Prices combined'!$D97,'RAB Prices Long'!$E:$E,'All Prices combined'!$G97)))),2)</f>
        <v>29.09</v>
      </c>
      <c r="BO97" s="2">
        <f>ROUND(IF($B97="Annuity",SUMIFS('Annuity Prices'!BR:BR,'Annuity Prices'!$B:$B,$D97,'Annuity Prices'!$E:$E,$G97),IF($B97="RAB Short",SUMIFS('RAB Prices Short'!BR:BR,'RAB Prices Short'!$B:$B,'All Prices combined'!$D97,'RAB Prices Short'!$E:$E,'All Prices combined'!$G97),IF($B97="RAB Long",SUMIFS('RAB Prices Long'!BR:BR,'RAB Prices Long'!$B:$B,'All Prices combined'!$D97,'RAB Prices Long'!$E:$E,'All Prices combined'!$G97)))),2)</f>
        <v>29.82</v>
      </c>
      <c r="BP97" s="2">
        <f>ROUND(IF($B97="Annuity",SUMIFS('Annuity Prices'!BS:BS,'Annuity Prices'!$B:$B,$D97,'Annuity Prices'!$E:$E,$G97),IF($B97="RAB Short",SUMIFS('RAB Prices Short'!BS:BS,'RAB Prices Short'!$B:$B,'All Prices combined'!$D97,'RAB Prices Short'!$E:$E,'All Prices combined'!$G97),IF($B97="RAB Long",SUMIFS('RAB Prices Long'!BS:BS,'RAB Prices Long'!$B:$B,'All Prices combined'!$D97,'RAB Prices Long'!$E:$E,'All Prices combined'!$G97)))),2)</f>
        <v>30.56</v>
      </c>
      <c r="BQ97" s="2">
        <f>ROUND(IF($B97="Annuity",SUMIFS('Annuity Prices'!BT:BT,'Annuity Prices'!$B:$B,$D97,'Annuity Prices'!$E:$E,$G97),IF($B97="RAB Short",SUMIFS('RAB Prices Short'!BT:BT,'RAB Prices Short'!$B:$B,'All Prices combined'!$D97,'RAB Prices Short'!$E:$E,'All Prices combined'!$G97),IF($B97="RAB Long",SUMIFS('RAB Prices Long'!BT:BT,'RAB Prices Long'!$B:$B,'All Prices combined'!$D97,'RAB Prices Long'!$E:$E,'All Prices combined'!$G97)))),2)</f>
        <v>31.33</v>
      </c>
      <c r="BR97" s="2">
        <f>ROUND(IF($B97="Annuity",SUMIFS('Annuity Prices'!BU:BU,'Annuity Prices'!$B:$B,$D97,'Annuity Prices'!$E:$E,$G97),IF($B97="RAB Short",SUMIFS('RAB Prices Short'!BU:BU,'RAB Prices Short'!$B:$B,'All Prices combined'!$D97,'RAB Prices Short'!$E:$E,'All Prices combined'!$G97),IF($B97="RAB Long",SUMIFS('RAB Prices Long'!BU:BU,'RAB Prices Long'!$B:$B,'All Prices combined'!$D97,'RAB Prices Long'!$E:$E,'All Prices combined'!$G97)))),2)</f>
        <v>32.020000000000003</v>
      </c>
      <c r="BS97" s="2">
        <f>ROUND(IF($B97="Annuity",SUMIFS('Annuity Prices'!BV:BV,'Annuity Prices'!$B:$B,$D97,'Annuity Prices'!$E:$E,$G97),IF($B97="RAB Short",SUMIFS('RAB Prices Short'!BV:BV,'RAB Prices Short'!$B:$B,'All Prices combined'!$D97,'RAB Prices Short'!$E:$E,'All Prices combined'!$G97),IF($B97="RAB Long",SUMIFS('RAB Prices Long'!BV:BV,'RAB Prices Long'!$B:$B,'All Prices combined'!$D97,'RAB Prices Long'!$E:$E,'All Prices combined'!$G97)))),2)</f>
        <v>32.82</v>
      </c>
      <c r="BT97" s="2">
        <f>ROUND(IF($B97="Annuity",SUMIFS('Annuity Prices'!BW:BW,'Annuity Prices'!$B:$B,$D97,'Annuity Prices'!$E:$E,$G97),IF($B97="RAB Short",SUMIFS('RAB Prices Short'!BW:BW,'RAB Prices Short'!$B:$B,'All Prices combined'!$D97,'RAB Prices Short'!$E:$E,'All Prices combined'!$G97),IF($B97="RAB Long",SUMIFS('RAB Prices Long'!BW:BW,'RAB Prices Long'!$B:$B,'All Prices combined'!$D97,'RAB Prices Long'!$E:$E,'All Prices combined'!$G97)))),2)</f>
        <v>33.64</v>
      </c>
      <c r="BU97" s="2">
        <f>ROUND(IF($B97="Annuity",SUMIFS('Annuity Prices'!BX:BX,'Annuity Prices'!$B:$B,$D97,'Annuity Prices'!$E:$E,$G97),IF($B97="RAB Short",SUMIFS('RAB Prices Short'!BX:BX,'RAB Prices Short'!$B:$B,'All Prices combined'!$D97,'RAB Prices Short'!$E:$E,'All Prices combined'!$G97),IF($B97="RAB Long",SUMIFS('RAB Prices Long'!BX:BX,'RAB Prices Long'!$B:$B,'All Prices combined'!$D97,'RAB Prices Long'!$E:$E,'All Prices combined'!$G97)))),2)</f>
        <v>34.479999999999997</v>
      </c>
    </row>
    <row r="98" spans="2:73" x14ac:dyDescent="0.25">
      <c r="B98" t="s">
        <v>37</v>
      </c>
      <c r="C98" s="1">
        <v>18</v>
      </c>
      <c r="D98" s="1" t="s">
        <v>182</v>
      </c>
      <c r="E98" s="1" t="s">
        <v>180</v>
      </c>
      <c r="F98" s="1">
        <v>18</v>
      </c>
      <c r="G98" s="1" t="s">
        <v>40</v>
      </c>
      <c r="H98" s="1"/>
      <c r="I98" s="2">
        <f>ROUND(IF($B98="Annuity",SUMIFS('Annuity Prices'!L:L,'Annuity Prices'!$B:$B,$D98,'Annuity Prices'!$E:$E,$G98),IF($B98="RAB Short",SUMIFS('RAB Prices Short'!L:L,'RAB Prices Short'!$B:$B,'All Prices combined'!$D98,'RAB Prices Short'!$E:$E,'All Prices combined'!$G98),IF($B98="RAB Long",SUMIFS('RAB Prices Long'!L:L,'RAB Prices Long'!$B:$B,'All Prices combined'!$D98,'RAB Prices Long'!$E:$E,'All Prices combined'!$G98)))),2)</f>
        <v>4.87</v>
      </c>
      <c r="J98" s="2">
        <f>ROUND(IF($B98="Annuity",SUMIFS('Annuity Prices'!M:M,'Annuity Prices'!$B:$B,$D98,'Annuity Prices'!$E:$E,$G98),IF($B98="RAB Short",SUMIFS('RAB Prices Short'!M:M,'RAB Prices Short'!$B:$B,'All Prices combined'!$D98,'RAB Prices Short'!$E:$E,'All Prices combined'!$G98),IF($B98="RAB Long",SUMIFS('RAB Prices Long'!M:M,'RAB Prices Long'!$B:$B,'All Prices combined'!$D98,'RAB Prices Long'!$E:$E,'All Prices combined'!$G98)))),2)</f>
        <v>5.01</v>
      </c>
      <c r="K98" s="2">
        <f>ROUND(IF($B98="Annuity",SUMIFS('Annuity Prices'!N:N,'Annuity Prices'!$B:$B,$D98,'Annuity Prices'!$E:$E,$G98),IF($B98="RAB Short",SUMIFS('RAB Prices Short'!N:N,'RAB Prices Short'!$B:$B,'All Prices combined'!$D98,'RAB Prices Short'!$E:$E,'All Prices combined'!$G98),IF($B98="RAB Long",SUMIFS('RAB Prices Long'!N:N,'RAB Prices Long'!$B:$B,'All Prices combined'!$D98,'RAB Prices Long'!$E:$E,'All Prices combined'!$G98)))),2)</f>
        <v>5.16</v>
      </c>
      <c r="L98" s="2">
        <f>ROUND(IF($B98="Annuity",SUMIFS('Annuity Prices'!O:O,'Annuity Prices'!$B:$B,$D98,'Annuity Prices'!$E:$E,$G98),IF($B98="RAB Short",SUMIFS('RAB Prices Short'!O:O,'RAB Prices Short'!$B:$B,'All Prices combined'!$D98,'RAB Prices Short'!$E:$E,'All Prices combined'!$G98),IF($B98="RAB Long",SUMIFS('RAB Prices Long'!O:O,'RAB Prices Long'!$B:$B,'All Prices combined'!$D98,'RAB Prices Long'!$E:$E,'All Prices combined'!$G98)))),2)</f>
        <v>5.31</v>
      </c>
      <c r="M98" s="2">
        <f>ROUND(IF($B98="Annuity",SUMIFS('Annuity Prices'!P:P,'Annuity Prices'!$B:$B,$D98,'Annuity Prices'!$E:$E,$G98),IF($B98="RAB Short",SUMIFS('RAB Prices Short'!P:P,'RAB Prices Short'!$B:$B,'All Prices combined'!$D98,'RAB Prices Short'!$E:$E,'All Prices combined'!$G98),IF($B98="RAB Long",SUMIFS('RAB Prices Long'!P:P,'RAB Prices Long'!$B:$B,'All Prices combined'!$D98,'RAB Prices Long'!$E:$E,'All Prices combined'!$G98)))),2)</f>
        <v>5.4</v>
      </c>
      <c r="N98" s="2">
        <f>ROUND(IF($B98="Annuity",SUMIFS('Annuity Prices'!Q:Q,'Annuity Prices'!$B:$B,$D98,'Annuity Prices'!$E:$E,$G98),IF($B98="RAB Short",SUMIFS('RAB Prices Short'!Q:Q,'RAB Prices Short'!$B:$B,'All Prices combined'!$D98,'RAB Prices Short'!$E:$E,'All Prices combined'!$G98),IF($B98="RAB Long",SUMIFS('RAB Prices Long'!Q:Q,'RAB Prices Long'!$B:$B,'All Prices combined'!$D98,'RAB Prices Long'!$E:$E,'All Prices combined'!$G98)))),2)</f>
        <v>5.53</v>
      </c>
      <c r="O98" s="2">
        <f>ROUND(IF($B98="Annuity",SUMIFS('Annuity Prices'!R:R,'Annuity Prices'!$B:$B,$D98,'Annuity Prices'!$E:$E,$G98),IF($B98="RAB Short",SUMIFS('RAB Prices Short'!R:R,'RAB Prices Short'!$B:$B,'All Prices combined'!$D98,'RAB Prices Short'!$E:$E,'All Prices combined'!$G98),IF($B98="RAB Long",SUMIFS('RAB Prices Long'!R:R,'RAB Prices Long'!$B:$B,'All Prices combined'!$D98,'RAB Prices Long'!$E:$E,'All Prices combined'!$G98)))),2)</f>
        <v>5.67</v>
      </c>
      <c r="P98" s="2">
        <f>ROUND(IF($B98="Annuity",SUMIFS('Annuity Prices'!S:S,'Annuity Prices'!$B:$B,$D98,'Annuity Prices'!$E:$E,$G98),IF($B98="RAB Short",SUMIFS('RAB Prices Short'!S:S,'RAB Prices Short'!$B:$B,'All Prices combined'!$D98,'RAB Prices Short'!$E:$E,'All Prices combined'!$G98),IF($B98="RAB Long",SUMIFS('RAB Prices Long'!S:S,'RAB Prices Long'!$B:$B,'All Prices combined'!$D98,'RAB Prices Long'!$E:$E,'All Prices combined'!$G98)))),2)</f>
        <v>5.81</v>
      </c>
      <c r="Q98" s="2">
        <f>ROUND(IF($B98="Annuity",SUMIFS('Annuity Prices'!T:T,'Annuity Prices'!$B:$B,$D98,'Annuity Prices'!$E:$E,$G98),IF($B98="RAB Short",SUMIFS('RAB Prices Short'!T:T,'RAB Prices Short'!$B:$B,'All Prices combined'!$D98,'RAB Prices Short'!$E:$E,'All Prices combined'!$G98),IF($B98="RAB Long",SUMIFS('RAB Prices Long'!T:T,'RAB Prices Long'!$B:$B,'All Prices combined'!$D98,'RAB Prices Long'!$E:$E,'All Prices combined'!$G98)))),2)</f>
        <v>5.93</v>
      </c>
      <c r="R98" s="2">
        <f>ROUND(IF($B98="Annuity",SUMIFS('Annuity Prices'!U:U,'Annuity Prices'!$B:$B,$D98,'Annuity Prices'!$E:$E,$G98),IF($B98="RAB Short",SUMIFS('RAB Prices Short'!U:U,'RAB Prices Short'!$B:$B,'All Prices combined'!$D98,'RAB Prices Short'!$E:$E,'All Prices combined'!$G98),IF($B98="RAB Long",SUMIFS('RAB Prices Long'!U:U,'RAB Prices Long'!$B:$B,'All Prices combined'!$D98,'RAB Prices Long'!$E:$E,'All Prices combined'!$G98)))),2)</f>
        <v>6.08</v>
      </c>
      <c r="S98" s="2">
        <f>ROUND(IF($B98="Annuity",SUMIFS('Annuity Prices'!V:V,'Annuity Prices'!$B:$B,$D98,'Annuity Prices'!$E:$E,$G98),IF($B98="RAB Short",SUMIFS('RAB Prices Short'!V:V,'RAB Prices Short'!$B:$B,'All Prices combined'!$D98,'RAB Prices Short'!$E:$E,'All Prices combined'!$G98),IF($B98="RAB Long",SUMIFS('RAB Prices Long'!V:V,'RAB Prices Long'!$B:$B,'All Prices combined'!$D98,'RAB Prices Long'!$E:$E,'All Prices combined'!$G98)))),2)</f>
        <v>6.23</v>
      </c>
      <c r="T98" s="2">
        <f>ROUND(IF($B98="Annuity",SUMIFS('Annuity Prices'!W:W,'Annuity Prices'!$B:$B,$D98,'Annuity Prices'!$E:$E,$G98),IF($B98="RAB Short",SUMIFS('RAB Prices Short'!W:W,'RAB Prices Short'!$B:$B,'All Prices combined'!$D98,'RAB Prices Short'!$E:$E,'All Prices combined'!$G98),IF($B98="RAB Long",SUMIFS('RAB Prices Long'!W:W,'RAB Prices Long'!$B:$B,'All Prices combined'!$D98,'RAB Prices Long'!$E:$E,'All Prices combined'!$G98)))),2)</f>
        <v>6.38</v>
      </c>
      <c r="U98" s="2">
        <f>ROUND(IF($B98="Annuity",SUMIFS('Annuity Prices'!X:X,'Annuity Prices'!$B:$B,$D98,'Annuity Prices'!$E:$E,$G98),IF($B98="RAB Short",SUMIFS('RAB Prices Short'!X:X,'RAB Prices Short'!$B:$B,'All Prices combined'!$D98,'RAB Prices Short'!$E:$E,'All Prices combined'!$G98),IF($B98="RAB Long",SUMIFS('RAB Prices Long'!X:X,'RAB Prices Long'!$B:$B,'All Prices combined'!$D98,'RAB Prices Long'!$E:$E,'All Prices combined'!$G98)))),2)</f>
        <v>6.51</v>
      </c>
      <c r="V98" s="2">
        <f>ROUND(IF($B98="Annuity",SUMIFS('Annuity Prices'!Y:Y,'Annuity Prices'!$B:$B,$D98,'Annuity Prices'!$E:$E,$G98),IF($B98="RAB Short",SUMIFS('RAB Prices Short'!Y:Y,'RAB Prices Short'!$B:$B,'All Prices combined'!$D98,'RAB Prices Short'!$E:$E,'All Prices combined'!$G98),IF($B98="RAB Long",SUMIFS('RAB Prices Long'!Y:Y,'RAB Prices Long'!$B:$B,'All Prices combined'!$D98,'RAB Prices Long'!$E:$E,'All Prices combined'!$G98)))),2)</f>
        <v>6.67</v>
      </c>
      <c r="W98" s="2">
        <f>ROUND(IF($B98="Annuity",SUMIFS('Annuity Prices'!Z:Z,'Annuity Prices'!$B:$B,$D98,'Annuity Prices'!$E:$E,$G98),IF($B98="RAB Short",SUMIFS('RAB Prices Short'!Z:Z,'RAB Prices Short'!$B:$B,'All Prices combined'!$D98,'RAB Prices Short'!$E:$E,'All Prices combined'!$G98),IF($B98="RAB Long",SUMIFS('RAB Prices Long'!Z:Z,'RAB Prices Long'!$B:$B,'All Prices combined'!$D98,'RAB Prices Long'!$E:$E,'All Prices combined'!$G98)))),2)</f>
        <v>6.84</v>
      </c>
      <c r="X98" s="2">
        <f>ROUND(IF($B98="Annuity",SUMIFS('Annuity Prices'!AA:AA,'Annuity Prices'!$B:$B,$D98,'Annuity Prices'!$E:$E,$G98),IF($B98="RAB Short",SUMIFS('RAB Prices Short'!AA:AA,'RAB Prices Short'!$B:$B,'All Prices combined'!$D98,'RAB Prices Short'!$E:$E,'All Prices combined'!$G98),IF($B98="RAB Long",SUMIFS('RAB Prices Long'!AA:AA,'RAB Prices Long'!$B:$B,'All Prices combined'!$D98,'RAB Prices Long'!$E:$E,'All Prices combined'!$G98)))),2)</f>
        <v>7.01</v>
      </c>
      <c r="Y98" s="2">
        <f>ROUND(IF($B98="Annuity",SUMIFS('Annuity Prices'!AB:AB,'Annuity Prices'!$B:$B,$D98,'Annuity Prices'!$E:$E,$G98),IF($B98="RAB Short",SUMIFS('RAB Prices Short'!AB:AB,'RAB Prices Short'!$B:$B,'All Prices combined'!$D98,'RAB Prices Short'!$E:$E,'All Prices combined'!$G98),IF($B98="RAB Long",SUMIFS('RAB Prices Long'!AB:AB,'RAB Prices Long'!$B:$B,'All Prices combined'!$D98,'RAB Prices Long'!$E:$E,'All Prices combined'!$G98)))),2)</f>
        <v>7.15</v>
      </c>
      <c r="Z98" s="2">
        <f>ROUND(IF($B98="Annuity",SUMIFS('Annuity Prices'!AC:AC,'Annuity Prices'!$B:$B,$D98,'Annuity Prices'!$E:$E,$G98),IF($B98="RAB Short",SUMIFS('RAB Prices Short'!AC:AC,'RAB Prices Short'!$B:$B,'All Prices combined'!$D98,'RAB Prices Short'!$E:$E,'All Prices combined'!$G98),IF($B98="RAB Long",SUMIFS('RAB Prices Long'!AC:AC,'RAB Prices Long'!$B:$B,'All Prices combined'!$D98,'RAB Prices Long'!$E:$E,'All Prices combined'!$G98)))),2)</f>
        <v>7.33</v>
      </c>
      <c r="AA98" s="2">
        <f>ROUND(IF($B98="Annuity",SUMIFS('Annuity Prices'!AD:AD,'Annuity Prices'!$B:$B,$D98,'Annuity Prices'!$E:$E,$G98),IF($B98="RAB Short",SUMIFS('RAB Prices Short'!AD:AD,'RAB Prices Short'!$B:$B,'All Prices combined'!$D98,'RAB Prices Short'!$E:$E,'All Prices combined'!$G98),IF($B98="RAB Long",SUMIFS('RAB Prices Long'!AD:AD,'RAB Prices Long'!$B:$B,'All Prices combined'!$D98,'RAB Prices Long'!$E:$E,'All Prices combined'!$G98)))),2)</f>
        <v>7.51</v>
      </c>
      <c r="AB98" s="2">
        <f>ROUND(IF($B98="Annuity",SUMIFS('Annuity Prices'!AE:AE,'Annuity Prices'!$B:$B,$D98,'Annuity Prices'!$E:$E,$G98),IF($B98="RAB Short",SUMIFS('RAB Prices Short'!AE:AE,'RAB Prices Short'!$B:$B,'All Prices combined'!$D98,'RAB Prices Short'!$E:$E,'All Prices combined'!$G98),IF($B98="RAB Long",SUMIFS('RAB Prices Long'!AE:AE,'RAB Prices Long'!$B:$B,'All Prices combined'!$D98,'RAB Prices Long'!$E:$E,'All Prices combined'!$G98)))),2)</f>
        <v>7.7</v>
      </c>
      <c r="AC98" s="2">
        <f>ROUND(IF($B98="Annuity",SUMIFS('Annuity Prices'!AF:AF,'Annuity Prices'!$B:$B,$D98,'Annuity Prices'!$E:$E,$G98),IF($B98="RAB Short",SUMIFS('RAB Prices Short'!AF:AF,'RAB Prices Short'!$B:$B,'All Prices combined'!$D98,'RAB Prices Short'!$E:$E,'All Prices combined'!$G98),IF($B98="RAB Long",SUMIFS('RAB Prices Long'!AF:AF,'RAB Prices Long'!$B:$B,'All Prices combined'!$D98,'RAB Prices Long'!$E:$E,'All Prices combined'!$G98)))),2)</f>
        <v>7.85</v>
      </c>
      <c r="AD98" s="2">
        <f>ROUND(IF($B98="Annuity",SUMIFS('Annuity Prices'!AG:AG,'Annuity Prices'!$B:$B,$D98,'Annuity Prices'!$E:$E,$G98),IF($B98="RAB Short",SUMIFS('RAB Prices Short'!AG:AG,'RAB Prices Short'!$B:$B,'All Prices combined'!$D98,'RAB Prices Short'!$E:$E,'All Prices combined'!$G98),IF($B98="RAB Long",SUMIFS('RAB Prices Long'!AG:AG,'RAB Prices Long'!$B:$B,'All Prices combined'!$D98,'RAB Prices Long'!$E:$E,'All Prices combined'!$G98)))),2)</f>
        <v>8.0500000000000007</v>
      </c>
      <c r="AE98" s="2">
        <f>ROUND(IF($B98="Annuity",SUMIFS('Annuity Prices'!AH:AH,'Annuity Prices'!$B:$B,$D98,'Annuity Prices'!$E:$E,$G98),IF($B98="RAB Short",SUMIFS('RAB Prices Short'!AH:AH,'RAB Prices Short'!$B:$B,'All Prices combined'!$D98,'RAB Prices Short'!$E:$E,'All Prices combined'!$G98),IF($B98="RAB Long",SUMIFS('RAB Prices Long'!AH:AH,'RAB Prices Long'!$B:$B,'All Prices combined'!$D98,'RAB Prices Long'!$E:$E,'All Prices combined'!$G98)))),2)</f>
        <v>8.25</v>
      </c>
      <c r="AF98" s="2">
        <f>ROUND(IF($B98="Annuity",SUMIFS('Annuity Prices'!AI:AI,'Annuity Prices'!$B:$B,$D98,'Annuity Prices'!$E:$E,$G98),IF($B98="RAB Short",SUMIFS('RAB Prices Short'!AI:AI,'RAB Prices Short'!$B:$B,'All Prices combined'!$D98,'RAB Prices Short'!$E:$E,'All Prices combined'!$G98),IF($B98="RAB Long",SUMIFS('RAB Prices Long'!AI:AI,'RAB Prices Long'!$B:$B,'All Prices combined'!$D98,'RAB Prices Long'!$E:$E,'All Prices combined'!$G98)))),2)</f>
        <v>8.4600000000000009</v>
      </c>
      <c r="AG98" s="2">
        <f>ROUND(IF($B98="Annuity",SUMIFS('Annuity Prices'!AJ:AJ,'Annuity Prices'!$B:$B,$D98,'Annuity Prices'!$E:$E,$G98),IF($B98="RAB Short",SUMIFS('RAB Prices Short'!AJ:AJ,'RAB Prices Short'!$B:$B,'All Prices combined'!$D98,'RAB Prices Short'!$E:$E,'All Prices combined'!$G98),IF($B98="RAB Long",SUMIFS('RAB Prices Long'!AJ:AJ,'RAB Prices Long'!$B:$B,'All Prices combined'!$D98,'RAB Prices Long'!$E:$E,'All Prices combined'!$G98)))),2)</f>
        <v>8.6199999999999992</v>
      </c>
      <c r="AH98" s="2">
        <f>ROUND(IF($B98="Annuity",SUMIFS('Annuity Prices'!AK:AK,'Annuity Prices'!$B:$B,$D98,'Annuity Prices'!$E:$E,$G98),IF($B98="RAB Short",SUMIFS('RAB Prices Short'!AK:AK,'RAB Prices Short'!$B:$B,'All Prices combined'!$D98,'RAB Prices Short'!$E:$E,'All Prices combined'!$G98),IF($B98="RAB Long",SUMIFS('RAB Prices Long'!AK:AK,'RAB Prices Long'!$B:$B,'All Prices combined'!$D98,'RAB Prices Long'!$E:$E,'All Prices combined'!$G98)))),2)</f>
        <v>8.84</v>
      </c>
      <c r="AI98" s="2">
        <f>ROUND(IF($B98="Annuity",SUMIFS('Annuity Prices'!AL:AL,'Annuity Prices'!$B:$B,$D98,'Annuity Prices'!$E:$E,$G98),IF($B98="RAB Short",SUMIFS('RAB Prices Short'!AL:AL,'RAB Prices Short'!$B:$B,'All Prices combined'!$D98,'RAB Prices Short'!$E:$E,'All Prices combined'!$G98),IF($B98="RAB Long",SUMIFS('RAB Prices Long'!AL:AL,'RAB Prices Long'!$B:$B,'All Prices combined'!$D98,'RAB Prices Long'!$E:$E,'All Prices combined'!$G98)))),2)</f>
        <v>9.06</v>
      </c>
      <c r="AJ98" s="2">
        <f>ROUND(IF($B98="Annuity",SUMIFS('Annuity Prices'!AM:AM,'Annuity Prices'!$B:$B,$D98,'Annuity Prices'!$E:$E,$G98),IF($B98="RAB Short",SUMIFS('RAB Prices Short'!AM:AM,'RAB Prices Short'!$B:$B,'All Prices combined'!$D98,'RAB Prices Short'!$E:$E,'All Prices combined'!$G98),IF($B98="RAB Long",SUMIFS('RAB Prices Long'!AM:AM,'RAB Prices Long'!$B:$B,'All Prices combined'!$D98,'RAB Prices Long'!$E:$E,'All Prices combined'!$G98)))),2)</f>
        <v>9.2899999999999991</v>
      </c>
      <c r="AK98" s="2">
        <f>ROUND(IF($B98="Annuity",SUMIFS('Annuity Prices'!AN:AN,'Annuity Prices'!$B:$B,$D98,'Annuity Prices'!$E:$E,$G98),IF($B98="RAB Short",SUMIFS('RAB Prices Short'!AN:AN,'RAB Prices Short'!$B:$B,'All Prices combined'!$D98,'RAB Prices Short'!$E:$E,'All Prices combined'!$G98),IF($B98="RAB Long",SUMIFS('RAB Prices Long'!AN:AN,'RAB Prices Long'!$B:$B,'All Prices combined'!$D98,'RAB Prices Long'!$E:$E,'All Prices combined'!$G98)))),2)</f>
        <v>9.4700000000000006</v>
      </c>
      <c r="AL98" s="2">
        <f>ROUND(IF($B98="Annuity",SUMIFS('Annuity Prices'!AO:AO,'Annuity Prices'!$B:$B,$D98,'Annuity Prices'!$E:$E,$G98),IF($B98="RAB Short",SUMIFS('RAB Prices Short'!AO:AO,'RAB Prices Short'!$B:$B,'All Prices combined'!$D98,'RAB Prices Short'!$E:$E,'All Prices combined'!$G98),IF($B98="RAB Long",SUMIFS('RAB Prices Long'!AO:AO,'RAB Prices Long'!$B:$B,'All Prices combined'!$D98,'RAB Prices Long'!$E:$E,'All Prices combined'!$G98)))),2)</f>
        <v>9.7100000000000009</v>
      </c>
      <c r="AM98" s="2">
        <f>ROUND(IF($B98="Annuity",SUMIFS('Annuity Prices'!AP:AP,'Annuity Prices'!$B:$B,$D98,'Annuity Prices'!$E:$E,$G98),IF($B98="RAB Short",SUMIFS('RAB Prices Short'!AP:AP,'RAB Prices Short'!$B:$B,'All Prices combined'!$D98,'RAB Prices Short'!$E:$E,'All Prices combined'!$G98),IF($B98="RAB Long",SUMIFS('RAB Prices Long'!AP:AP,'RAB Prices Long'!$B:$B,'All Prices combined'!$D98,'RAB Prices Long'!$E:$E,'All Prices combined'!$G98)))),2)</f>
        <v>9.9499999999999993</v>
      </c>
      <c r="AN98" s="2">
        <f>ROUND(IF($B98="Annuity",SUMIFS('Annuity Prices'!AQ:AQ,'Annuity Prices'!$B:$B,$D98,'Annuity Prices'!$E:$E,$G98),IF($B98="RAB Short",SUMIFS('RAB Prices Short'!AQ:AQ,'RAB Prices Short'!$B:$B,'All Prices combined'!$D98,'RAB Prices Short'!$E:$E,'All Prices combined'!$G98),IF($B98="RAB Long",SUMIFS('RAB Prices Long'!AQ:AQ,'RAB Prices Long'!$B:$B,'All Prices combined'!$D98,'RAB Prices Long'!$E:$E,'All Prices combined'!$G98)))),2)</f>
        <v>10.199999999999999</v>
      </c>
      <c r="AO98" s="2">
        <f>ROUND(IF($B98="Annuity",SUMIFS('Annuity Prices'!AR:AR,'Annuity Prices'!$B:$B,$D98,'Annuity Prices'!$E:$E,$G98),IF($B98="RAB Short",SUMIFS('RAB Prices Short'!AR:AR,'RAB Prices Short'!$B:$B,'All Prices combined'!$D98,'RAB Prices Short'!$E:$E,'All Prices combined'!$G98),IF($B98="RAB Long",SUMIFS('RAB Prices Long'!AR:AR,'RAB Prices Long'!$B:$B,'All Prices combined'!$D98,'RAB Prices Long'!$E:$E,'All Prices combined'!$G98)))),2)</f>
        <v>3.71</v>
      </c>
      <c r="AP98" s="2">
        <f>ROUND(IF($B98="Annuity",SUMIFS('Annuity Prices'!AS:AS,'Annuity Prices'!$B:$B,$D98,'Annuity Prices'!$E:$E,$G98),IF($B98="RAB Short",SUMIFS('RAB Prices Short'!AS:AS,'RAB Prices Short'!$B:$B,'All Prices combined'!$D98,'RAB Prices Short'!$E:$E,'All Prices combined'!$G98),IF($B98="RAB Long",SUMIFS('RAB Prices Long'!AS:AS,'RAB Prices Long'!$B:$B,'All Prices combined'!$D98,'RAB Prices Long'!$E:$E,'All Prices combined'!$G98)))),2)</f>
        <v>4.87</v>
      </c>
      <c r="AQ98" s="2">
        <f>ROUND(IF($B98="Annuity",SUMIFS('Annuity Prices'!AT:AT,'Annuity Prices'!$B:$B,$D98,'Annuity Prices'!$E:$E,$G98),IF($B98="RAB Short",SUMIFS('RAB Prices Short'!AT:AT,'RAB Prices Short'!$B:$B,'All Prices combined'!$D98,'RAB Prices Short'!$E:$E,'All Prices combined'!$G98),IF($B98="RAB Long",SUMIFS('RAB Prices Long'!AT:AT,'RAB Prices Long'!$B:$B,'All Prices combined'!$D98,'RAB Prices Long'!$E:$E,'All Prices combined'!$G98)))),2)</f>
        <v>5.01</v>
      </c>
      <c r="AR98" s="2">
        <f>ROUND(IF($B98="Annuity",SUMIFS('Annuity Prices'!AU:AU,'Annuity Prices'!$B:$B,$D98,'Annuity Prices'!$E:$E,$G98),IF($B98="RAB Short",SUMIFS('RAB Prices Short'!AU:AU,'RAB Prices Short'!$B:$B,'All Prices combined'!$D98,'RAB Prices Short'!$E:$E,'All Prices combined'!$G98),IF($B98="RAB Long",SUMIFS('RAB Prices Long'!AU:AU,'RAB Prices Long'!$B:$B,'All Prices combined'!$D98,'RAB Prices Long'!$E:$E,'All Prices combined'!$G98)))),2)</f>
        <v>5.16</v>
      </c>
      <c r="AS98" s="2">
        <f>ROUND(IF($B98="Annuity",SUMIFS('Annuity Prices'!AV:AV,'Annuity Prices'!$B:$B,$D98,'Annuity Prices'!$E:$E,$G98),IF($B98="RAB Short",SUMIFS('RAB Prices Short'!AV:AV,'RAB Prices Short'!$B:$B,'All Prices combined'!$D98,'RAB Prices Short'!$E:$E,'All Prices combined'!$G98),IF($B98="RAB Long",SUMIFS('RAB Prices Long'!AV:AV,'RAB Prices Long'!$B:$B,'All Prices combined'!$D98,'RAB Prices Long'!$E:$E,'All Prices combined'!$G98)))),2)</f>
        <v>5.31</v>
      </c>
      <c r="AT98" s="2">
        <f>ROUND(IF($B98="Annuity",SUMIFS('Annuity Prices'!AW:AW,'Annuity Prices'!$B:$B,$D98,'Annuity Prices'!$E:$E,$G98),IF($B98="RAB Short",SUMIFS('RAB Prices Short'!AW:AW,'RAB Prices Short'!$B:$B,'All Prices combined'!$D98,'RAB Prices Short'!$E:$E,'All Prices combined'!$G98),IF($B98="RAB Long",SUMIFS('RAB Prices Long'!AW:AW,'RAB Prices Long'!$B:$B,'All Prices combined'!$D98,'RAB Prices Long'!$E:$E,'All Prices combined'!$G98)))),2)</f>
        <v>5.4</v>
      </c>
      <c r="AU98" s="2">
        <f>ROUND(IF($B98="Annuity",SUMIFS('Annuity Prices'!AX:AX,'Annuity Prices'!$B:$B,$D98,'Annuity Prices'!$E:$E,$G98),IF($B98="RAB Short",SUMIFS('RAB Prices Short'!AX:AX,'RAB Prices Short'!$B:$B,'All Prices combined'!$D98,'RAB Prices Short'!$E:$E,'All Prices combined'!$G98),IF($B98="RAB Long",SUMIFS('RAB Prices Long'!AX:AX,'RAB Prices Long'!$B:$B,'All Prices combined'!$D98,'RAB Prices Long'!$E:$E,'All Prices combined'!$G98)))),2)</f>
        <v>5.53</v>
      </c>
      <c r="AV98" s="2">
        <f>ROUND(IF($B98="Annuity",SUMIFS('Annuity Prices'!AY:AY,'Annuity Prices'!$B:$B,$D98,'Annuity Prices'!$E:$E,$G98),IF($B98="RAB Short",SUMIFS('RAB Prices Short'!AY:AY,'RAB Prices Short'!$B:$B,'All Prices combined'!$D98,'RAB Prices Short'!$E:$E,'All Prices combined'!$G98),IF($B98="RAB Long",SUMIFS('RAB Prices Long'!AY:AY,'RAB Prices Long'!$B:$B,'All Prices combined'!$D98,'RAB Prices Long'!$E:$E,'All Prices combined'!$G98)))),2)</f>
        <v>5.67</v>
      </c>
      <c r="AW98" s="2">
        <f>ROUND(IF($B98="Annuity",SUMIFS('Annuity Prices'!AZ:AZ,'Annuity Prices'!$B:$B,$D98,'Annuity Prices'!$E:$E,$G98),IF($B98="RAB Short",SUMIFS('RAB Prices Short'!AZ:AZ,'RAB Prices Short'!$B:$B,'All Prices combined'!$D98,'RAB Prices Short'!$E:$E,'All Prices combined'!$G98),IF($B98="RAB Long",SUMIFS('RAB Prices Long'!AZ:AZ,'RAB Prices Long'!$B:$B,'All Prices combined'!$D98,'RAB Prices Long'!$E:$E,'All Prices combined'!$G98)))),2)</f>
        <v>5.81</v>
      </c>
      <c r="AX98" s="2">
        <f>ROUND(IF($B98="Annuity",SUMIFS('Annuity Prices'!BA:BA,'Annuity Prices'!$B:$B,$D98,'Annuity Prices'!$E:$E,$G98),IF($B98="RAB Short",SUMIFS('RAB Prices Short'!BA:BA,'RAB Prices Short'!$B:$B,'All Prices combined'!$D98,'RAB Prices Short'!$E:$E,'All Prices combined'!$G98),IF($B98="RAB Long",SUMIFS('RAB Prices Long'!BA:BA,'RAB Prices Long'!$B:$B,'All Prices combined'!$D98,'RAB Prices Long'!$E:$E,'All Prices combined'!$G98)))),2)</f>
        <v>5.93</v>
      </c>
      <c r="AY98" s="2">
        <f>ROUND(IF($B98="Annuity",SUMIFS('Annuity Prices'!BB:BB,'Annuity Prices'!$B:$B,$D98,'Annuity Prices'!$E:$E,$G98),IF($B98="RAB Short",SUMIFS('RAB Prices Short'!BB:BB,'RAB Prices Short'!$B:$B,'All Prices combined'!$D98,'RAB Prices Short'!$E:$E,'All Prices combined'!$G98),IF($B98="RAB Long",SUMIFS('RAB Prices Long'!BB:BB,'RAB Prices Long'!$B:$B,'All Prices combined'!$D98,'RAB Prices Long'!$E:$E,'All Prices combined'!$G98)))),2)</f>
        <v>6.08</v>
      </c>
      <c r="AZ98" s="2">
        <f>ROUND(IF($B98="Annuity",SUMIFS('Annuity Prices'!BC:BC,'Annuity Prices'!$B:$B,$D98,'Annuity Prices'!$E:$E,$G98),IF($B98="RAB Short",SUMIFS('RAB Prices Short'!BC:BC,'RAB Prices Short'!$B:$B,'All Prices combined'!$D98,'RAB Prices Short'!$E:$E,'All Prices combined'!$G98),IF($B98="RAB Long",SUMIFS('RAB Prices Long'!BC:BC,'RAB Prices Long'!$B:$B,'All Prices combined'!$D98,'RAB Prices Long'!$E:$E,'All Prices combined'!$G98)))),2)</f>
        <v>6.23</v>
      </c>
      <c r="BA98" s="2">
        <f>ROUND(IF($B98="Annuity",SUMIFS('Annuity Prices'!BD:BD,'Annuity Prices'!$B:$B,$D98,'Annuity Prices'!$E:$E,$G98),IF($B98="RAB Short",SUMIFS('RAB Prices Short'!BD:BD,'RAB Prices Short'!$B:$B,'All Prices combined'!$D98,'RAB Prices Short'!$E:$E,'All Prices combined'!$G98),IF($B98="RAB Long",SUMIFS('RAB Prices Long'!BD:BD,'RAB Prices Long'!$B:$B,'All Prices combined'!$D98,'RAB Prices Long'!$E:$E,'All Prices combined'!$G98)))),2)</f>
        <v>6.38</v>
      </c>
      <c r="BB98" s="2">
        <f>ROUND(IF($B98="Annuity",SUMIFS('Annuity Prices'!BE:BE,'Annuity Prices'!$B:$B,$D98,'Annuity Prices'!$E:$E,$G98),IF($B98="RAB Short",SUMIFS('RAB Prices Short'!BE:BE,'RAB Prices Short'!$B:$B,'All Prices combined'!$D98,'RAB Prices Short'!$E:$E,'All Prices combined'!$G98),IF($B98="RAB Long",SUMIFS('RAB Prices Long'!BE:BE,'RAB Prices Long'!$B:$B,'All Prices combined'!$D98,'RAB Prices Long'!$E:$E,'All Prices combined'!$G98)))),2)</f>
        <v>6.51</v>
      </c>
      <c r="BC98" s="2">
        <f>ROUND(IF($B98="Annuity",SUMIFS('Annuity Prices'!BF:BF,'Annuity Prices'!$B:$B,$D98,'Annuity Prices'!$E:$E,$G98),IF($B98="RAB Short",SUMIFS('RAB Prices Short'!BF:BF,'RAB Prices Short'!$B:$B,'All Prices combined'!$D98,'RAB Prices Short'!$E:$E,'All Prices combined'!$G98),IF($B98="RAB Long",SUMIFS('RAB Prices Long'!BF:BF,'RAB Prices Long'!$B:$B,'All Prices combined'!$D98,'RAB Prices Long'!$E:$E,'All Prices combined'!$G98)))),2)</f>
        <v>6.67</v>
      </c>
      <c r="BD98" s="2">
        <f>ROUND(IF($B98="Annuity",SUMIFS('Annuity Prices'!BG:BG,'Annuity Prices'!$B:$B,$D98,'Annuity Prices'!$E:$E,$G98),IF($B98="RAB Short",SUMIFS('RAB Prices Short'!BG:BG,'RAB Prices Short'!$B:$B,'All Prices combined'!$D98,'RAB Prices Short'!$E:$E,'All Prices combined'!$G98),IF($B98="RAB Long",SUMIFS('RAB Prices Long'!BG:BG,'RAB Prices Long'!$B:$B,'All Prices combined'!$D98,'RAB Prices Long'!$E:$E,'All Prices combined'!$G98)))),2)</f>
        <v>6.84</v>
      </c>
      <c r="BE98" s="2">
        <f>ROUND(IF($B98="Annuity",SUMIFS('Annuity Prices'!BH:BH,'Annuity Prices'!$B:$B,$D98,'Annuity Prices'!$E:$E,$G98),IF($B98="RAB Short",SUMIFS('RAB Prices Short'!BH:BH,'RAB Prices Short'!$B:$B,'All Prices combined'!$D98,'RAB Prices Short'!$E:$E,'All Prices combined'!$G98),IF($B98="RAB Long",SUMIFS('RAB Prices Long'!BH:BH,'RAB Prices Long'!$B:$B,'All Prices combined'!$D98,'RAB Prices Long'!$E:$E,'All Prices combined'!$G98)))),2)</f>
        <v>7.01</v>
      </c>
      <c r="BF98" s="2">
        <f>ROUND(IF($B98="Annuity",SUMIFS('Annuity Prices'!BI:BI,'Annuity Prices'!$B:$B,$D98,'Annuity Prices'!$E:$E,$G98),IF($B98="RAB Short",SUMIFS('RAB Prices Short'!BI:BI,'RAB Prices Short'!$B:$B,'All Prices combined'!$D98,'RAB Prices Short'!$E:$E,'All Prices combined'!$G98),IF($B98="RAB Long",SUMIFS('RAB Prices Long'!BI:BI,'RAB Prices Long'!$B:$B,'All Prices combined'!$D98,'RAB Prices Long'!$E:$E,'All Prices combined'!$G98)))),2)</f>
        <v>7.15</v>
      </c>
      <c r="BG98" s="2">
        <f>ROUND(IF($B98="Annuity",SUMIFS('Annuity Prices'!BJ:BJ,'Annuity Prices'!$B:$B,$D98,'Annuity Prices'!$E:$E,$G98),IF($B98="RAB Short",SUMIFS('RAB Prices Short'!BJ:BJ,'RAB Prices Short'!$B:$B,'All Prices combined'!$D98,'RAB Prices Short'!$E:$E,'All Prices combined'!$G98),IF($B98="RAB Long",SUMIFS('RAB Prices Long'!BJ:BJ,'RAB Prices Long'!$B:$B,'All Prices combined'!$D98,'RAB Prices Long'!$E:$E,'All Prices combined'!$G98)))),2)</f>
        <v>7.33</v>
      </c>
      <c r="BH98" s="2">
        <f>ROUND(IF($B98="Annuity",SUMIFS('Annuity Prices'!BK:BK,'Annuity Prices'!$B:$B,$D98,'Annuity Prices'!$E:$E,$G98),IF($B98="RAB Short",SUMIFS('RAB Prices Short'!BK:BK,'RAB Prices Short'!$B:$B,'All Prices combined'!$D98,'RAB Prices Short'!$E:$E,'All Prices combined'!$G98),IF($B98="RAB Long",SUMIFS('RAB Prices Long'!BK:BK,'RAB Prices Long'!$B:$B,'All Prices combined'!$D98,'RAB Prices Long'!$E:$E,'All Prices combined'!$G98)))),2)</f>
        <v>7.51</v>
      </c>
      <c r="BI98" s="2">
        <f>ROUND(IF($B98="Annuity",SUMIFS('Annuity Prices'!BL:BL,'Annuity Prices'!$B:$B,$D98,'Annuity Prices'!$E:$E,$G98),IF($B98="RAB Short",SUMIFS('RAB Prices Short'!BL:BL,'RAB Prices Short'!$B:$B,'All Prices combined'!$D98,'RAB Prices Short'!$E:$E,'All Prices combined'!$G98),IF($B98="RAB Long",SUMIFS('RAB Prices Long'!BL:BL,'RAB Prices Long'!$B:$B,'All Prices combined'!$D98,'RAB Prices Long'!$E:$E,'All Prices combined'!$G98)))),2)</f>
        <v>7.7</v>
      </c>
      <c r="BJ98" s="2">
        <f>ROUND(IF($B98="Annuity",SUMIFS('Annuity Prices'!BM:BM,'Annuity Prices'!$B:$B,$D98,'Annuity Prices'!$E:$E,$G98),IF($B98="RAB Short",SUMIFS('RAB Prices Short'!BM:BM,'RAB Prices Short'!$B:$B,'All Prices combined'!$D98,'RAB Prices Short'!$E:$E,'All Prices combined'!$G98),IF($B98="RAB Long",SUMIFS('RAB Prices Long'!BM:BM,'RAB Prices Long'!$B:$B,'All Prices combined'!$D98,'RAB Prices Long'!$E:$E,'All Prices combined'!$G98)))),2)</f>
        <v>7.85</v>
      </c>
      <c r="BK98" s="2">
        <f>ROUND(IF($B98="Annuity",SUMIFS('Annuity Prices'!BN:BN,'Annuity Prices'!$B:$B,$D98,'Annuity Prices'!$E:$E,$G98),IF($B98="RAB Short",SUMIFS('RAB Prices Short'!BN:BN,'RAB Prices Short'!$B:$B,'All Prices combined'!$D98,'RAB Prices Short'!$E:$E,'All Prices combined'!$G98),IF($B98="RAB Long",SUMIFS('RAB Prices Long'!BN:BN,'RAB Prices Long'!$B:$B,'All Prices combined'!$D98,'RAB Prices Long'!$E:$E,'All Prices combined'!$G98)))),2)</f>
        <v>8.0500000000000007</v>
      </c>
      <c r="BL98" s="2">
        <f>ROUND(IF($B98="Annuity",SUMIFS('Annuity Prices'!BO:BO,'Annuity Prices'!$B:$B,$D98,'Annuity Prices'!$E:$E,$G98),IF($B98="RAB Short",SUMIFS('RAB Prices Short'!BO:BO,'RAB Prices Short'!$B:$B,'All Prices combined'!$D98,'RAB Prices Short'!$E:$E,'All Prices combined'!$G98),IF($B98="RAB Long",SUMIFS('RAB Prices Long'!BO:BO,'RAB Prices Long'!$B:$B,'All Prices combined'!$D98,'RAB Prices Long'!$E:$E,'All Prices combined'!$G98)))),2)</f>
        <v>8.25</v>
      </c>
      <c r="BM98" s="2">
        <f>ROUND(IF($B98="Annuity",SUMIFS('Annuity Prices'!BP:BP,'Annuity Prices'!$B:$B,$D98,'Annuity Prices'!$E:$E,$G98),IF($B98="RAB Short",SUMIFS('RAB Prices Short'!BP:BP,'RAB Prices Short'!$B:$B,'All Prices combined'!$D98,'RAB Prices Short'!$E:$E,'All Prices combined'!$G98),IF($B98="RAB Long",SUMIFS('RAB Prices Long'!BP:BP,'RAB Prices Long'!$B:$B,'All Prices combined'!$D98,'RAB Prices Long'!$E:$E,'All Prices combined'!$G98)))),2)</f>
        <v>8.4600000000000009</v>
      </c>
      <c r="BN98" s="2">
        <f>ROUND(IF($B98="Annuity",SUMIFS('Annuity Prices'!BQ:BQ,'Annuity Prices'!$B:$B,$D98,'Annuity Prices'!$E:$E,$G98),IF($B98="RAB Short",SUMIFS('RAB Prices Short'!BQ:BQ,'RAB Prices Short'!$B:$B,'All Prices combined'!$D98,'RAB Prices Short'!$E:$E,'All Prices combined'!$G98),IF($B98="RAB Long",SUMIFS('RAB Prices Long'!BQ:BQ,'RAB Prices Long'!$B:$B,'All Prices combined'!$D98,'RAB Prices Long'!$E:$E,'All Prices combined'!$G98)))),2)</f>
        <v>8.6199999999999992</v>
      </c>
      <c r="BO98" s="2">
        <f>ROUND(IF($B98="Annuity",SUMIFS('Annuity Prices'!BR:BR,'Annuity Prices'!$B:$B,$D98,'Annuity Prices'!$E:$E,$G98),IF($B98="RAB Short",SUMIFS('RAB Prices Short'!BR:BR,'RAB Prices Short'!$B:$B,'All Prices combined'!$D98,'RAB Prices Short'!$E:$E,'All Prices combined'!$G98),IF($B98="RAB Long",SUMIFS('RAB Prices Long'!BR:BR,'RAB Prices Long'!$B:$B,'All Prices combined'!$D98,'RAB Prices Long'!$E:$E,'All Prices combined'!$G98)))),2)</f>
        <v>8.84</v>
      </c>
      <c r="BP98" s="2">
        <f>ROUND(IF($B98="Annuity",SUMIFS('Annuity Prices'!BS:BS,'Annuity Prices'!$B:$B,$D98,'Annuity Prices'!$E:$E,$G98),IF($B98="RAB Short",SUMIFS('RAB Prices Short'!BS:BS,'RAB Prices Short'!$B:$B,'All Prices combined'!$D98,'RAB Prices Short'!$E:$E,'All Prices combined'!$G98),IF($B98="RAB Long",SUMIFS('RAB Prices Long'!BS:BS,'RAB Prices Long'!$B:$B,'All Prices combined'!$D98,'RAB Prices Long'!$E:$E,'All Prices combined'!$G98)))),2)</f>
        <v>9.06</v>
      </c>
      <c r="BQ98" s="2">
        <f>ROUND(IF($B98="Annuity",SUMIFS('Annuity Prices'!BT:BT,'Annuity Prices'!$B:$B,$D98,'Annuity Prices'!$E:$E,$G98),IF($B98="RAB Short",SUMIFS('RAB Prices Short'!BT:BT,'RAB Prices Short'!$B:$B,'All Prices combined'!$D98,'RAB Prices Short'!$E:$E,'All Prices combined'!$G98),IF($B98="RAB Long",SUMIFS('RAB Prices Long'!BT:BT,'RAB Prices Long'!$B:$B,'All Prices combined'!$D98,'RAB Prices Long'!$E:$E,'All Prices combined'!$G98)))),2)</f>
        <v>9.2899999999999991</v>
      </c>
      <c r="BR98" s="2">
        <f>ROUND(IF($B98="Annuity",SUMIFS('Annuity Prices'!BU:BU,'Annuity Prices'!$B:$B,$D98,'Annuity Prices'!$E:$E,$G98),IF($B98="RAB Short",SUMIFS('RAB Prices Short'!BU:BU,'RAB Prices Short'!$B:$B,'All Prices combined'!$D98,'RAB Prices Short'!$E:$E,'All Prices combined'!$G98),IF($B98="RAB Long",SUMIFS('RAB Prices Long'!BU:BU,'RAB Prices Long'!$B:$B,'All Prices combined'!$D98,'RAB Prices Long'!$E:$E,'All Prices combined'!$G98)))),2)</f>
        <v>9.4700000000000006</v>
      </c>
      <c r="BS98" s="2">
        <f>ROUND(IF($B98="Annuity",SUMIFS('Annuity Prices'!BV:BV,'Annuity Prices'!$B:$B,$D98,'Annuity Prices'!$E:$E,$G98),IF($B98="RAB Short",SUMIFS('RAB Prices Short'!BV:BV,'RAB Prices Short'!$B:$B,'All Prices combined'!$D98,'RAB Prices Short'!$E:$E,'All Prices combined'!$G98),IF($B98="RAB Long",SUMIFS('RAB Prices Long'!BV:BV,'RAB Prices Long'!$B:$B,'All Prices combined'!$D98,'RAB Prices Long'!$E:$E,'All Prices combined'!$G98)))),2)</f>
        <v>9.7100000000000009</v>
      </c>
      <c r="BT98" s="2">
        <f>ROUND(IF($B98="Annuity",SUMIFS('Annuity Prices'!BW:BW,'Annuity Prices'!$B:$B,$D98,'Annuity Prices'!$E:$E,$G98),IF($B98="RAB Short",SUMIFS('RAB Prices Short'!BW:BW,'RAB Prices Short'!$B:$B,'All Prices combined'!$D98,'RAB Prices Short'!$E:$E,'All Prices combined'!$G98),IF($B98="RAB Long",SUMIFS('RAB Prices Long'!BW:BW,'RAB Prices Long'!$B:$B,'All Prices combined'!$D98,'RAB Prices Long'!$E:$E,'All Prices combined'!$G98)))),2)</f>
        <v>9.9499999999999993</v>
      </c>
      <c r="BU98" s="2">
        <f>ROUND(IF($B98="Annuity",SUMIFS('Annuity Prices'!BX:BX,'Annuity Prices'!$B:$B,$D98,'Annuity Prices'!$E:$E,$G98),IF($B98="RAB Short",SUMIFS('RAB Prices Short'!BX:BX,'RAB Prices Short'!$B:$B,'All Prices combined'!$D98,'RAB Prices Short'!$E:$E,'All Prices combined'!$G98),IF($B98="RAB Long",SUMIFS('RAB Prices Long'!BX:BX,'RAB Prices Long'!$B:$B,'All Prices combined'!$D98,'RAB Prices Long'!$E:$E,'All Prices combined'!$G98)))),2)</f>
        <v>10.199999999999999</v>
      </c>
    </row>
    <row r="99" spans="2:73" x14ac:dyDescent="0.25">
      <c r="B99" t="s">
        <v>37</v>
      </c>
      <c r="C99" s="1">
        <v>19</v>
      </c>
      <c r="D99" s="1"/>
      <c r="E99" s="1" t="s">
        <v>183</v>
      </c>
      <c r="F99" s="1">
        <v>19</v>
      </c>
      <c r="G99" s="1" t="s">
        <v>184</v>
      </c>
      <c r="H99" s="1"/>
      <c r="I99" s="2">
        <f>ROUND(IF($B99="Annuity",SUMIFS('Annuity Prices'!L:L,'Annuity Prices'!$B:$B,$D99,'Annuity Prices'!$E:$E,$G99),IF($B99="RAB Short",SUMIFS('RAB Prices Short'!L:L,'RAB Prices Short'!$B:$B,'All Prices combined'!$D99,'RAB Prices Short'!$E:$E,'All Prices combined'!$G99),IF($B99="RAB Long",SUMIFS('RAB Prices Long'!L:L,'RAB Prices Long'!$B:$B,'All Prices combined'!$D99,'RAB Prices Long'!$E:$E,'All Prices combined'!$G99)))),2)</f>
        <v>0</v>
      </c>
      <c r="J99" s="2">
        <f>ROUND(IF($B99="Annuity",SUMIFS('Annuity Prices'!M:M,'Annuity Prices'!$B:$B,$D99,'Annuity Prices'!$E:$E,$G99),IF($B99="RAB Short",SUMIFS('RAB Prices Short'!M:M,'RAB Prices Short'!$B:$B,'All Prices combined'!$D99,'RAB Prices Short'!$E:$E,'All Prices combined'!$G99),IF($B99="RAB Long",SUMIFS('RAB Prices Long'!M:M,'RAB Prices Long'!$B:$B,'All Prices combined'!$D99,'RAB Prices Long'!$E:$E,'All Prices combined'!$G99)))),2)</f>
        <v>0</v>
      </c>
      <c r="K99" s="2">
        <f>ROUND(IF($B99="Annuity",SUMIFS('Annuity Prices'!N:N,'Annuity Prices'!$B:$B,$D99,'Annuity Prices'!$E:$E,$G99),IF($B99="RAB Short",SUMIFS('RAB Prices Short'!N:N,'RAB Prices Short'!$B:$B,'All Prices combined'!$D99,'RAB Prices Short'!$E:$E,'All Prices combined'!$G99),IF($B99="RAB Long",SUMIFS('RAB Prices Long'!N:N,'RAB Prices Long'!$B:$B,'All Prices combined'!$D99,'RAB Prices Long'!$E:$E,'All Prices combined'!$G99)))),2)</f>
        <v>0</v>
      </c>
      <c r="L99" s="2">
        <f>ROUND(IF($B99="Annuity",SUMIFS('Annuity Prices'!O:O,'Annuity Prices'!$B:$B,$D99,'Annuity Prices'!$E:$E,$G99),IF($B99="RAB Short",SUMIFS('RAB Prices Short'!O:O,'RAB Prices Short'!$B:$B,'All Prices combined'!$D99,'RAB Prices Short'!$E:$E,'All Prices combined'!$G99),IF($B99="RAB Long",SUMIFS('RAB Prices Long'!O:O,'RAB Prices Long'!$B:$B,'All Prices combined'!$D99,'RAB Prices Long'!$E:$E,'All Prices combined'!$G99)))),2)</f>
        <v>0</v>
      </c>
      <c r="M99" s="2">
        <f>ROUND(IF($B99="Annuity",SUMIFS('Annuity Prices'!P:P,'Annuity Prices'!$B:$B,$D99,'Annuity Prices'!$E:$E,$G99),IF($B99="RAB Short",SUMIFS('RAB Prices Short'!P:P,'RAB Prices Short'!$B:$B,'All Prices combined'!$D99,'RAB Prices Short'!$E:$E,'All Prices combined'!$G99),IF($B99="RAB Long",SUMIFS('RAB Prices Long'!P:P,'RAB Prices Long'!$B:$B,'All Prices combined'!$D99,'RAB Prices Long'!$E:$E,'All Prices combined'!$G99)))),2)</f>
        <v>0</v>
      </c>
      <c r="N99" s="2">
        <f>ROUND(IF($B99="Annuity",SUMIFS('Annuity Prices'!Q:Q,'Annuity Prices'!$B:$B,$D99,'Annuity Prices'!$E:$E,$G99),IF($B99="RAB Short",SUMIFS('RAB Prices Short'!Q:Q,'RAB Prices Short'!$B:$B,'All Prices combined'!$D99,'RAB Prices Short'!$E:$E,'All Prices combined'!$G99),IF($B99="RAB Long",SUMIFS('RAB Prices Long'!Q:Q,'RAB Prices Long'!$B:$B,'All Prices combined'!$D99,'RAB Prices Long'!$E:$E,'All Prices combined'!$G99)))),2)</f>
        <v>0</v>
      </c>
      <c r="O99" s="2">
        <f>ROUND(IF($B99="Annuity",SUMIFS('Annuity Prices'!R:R,'Annuity Prices'!$B:$B,$D99,'Annuity Prices'!$E:$E,$G99),IF($B99="RAB Short",SUMIFS('RAB Prices Short'!R:R,'RAB Prices Short'!$B:$B,'All Prices combined'!$D99,'RAB Prices Short'!$E:$E,'All Prices combined'!$G99),IF($B99="RAB Long",SUMIFS('RAB Prices Long'!R:R,'RAB Prices Long'!$B:$B,'All Prices combined'!$D99,'RAB Prices Long'!$E:$E,'All Prices combined'!$G99)))),2)</f>
        <v>0</v>
      </c>
      <c r="P99" s="2">
        <f>ROUND(IF($B99="Annuity",SUMIFS('Annuity Prices'!S:S,'Annuity Prices'!$B:$B,$D99,'Annuity Prices'!$E:$E,$G99),IF($B99="RAB Short",SUMIFS('RAB Prices Short'!S:S,'RAB Prices Short'!$B:$B,'All Prices combined'!$D99,'RAB Prices Short'!$E:$E,'All Prices combined'!$G99),IF($B99="RAB Long",SUMIFS('RAB Prices Long'!S:S,'RAB Prices Long'!$B:$B,'All Prices combined'!$D99,'RAB Prices Long'!$E:$E,'All Prices combined'!$G99)))),2)</f>
        <v>0</v>
      </c>
      <c r="Q99" s="2">
        <f>ROUND(IF($B99="Annuity",SUMIFS('Annuity Prices'!T:T,'Annuity Prices'!$B:$B,$D99,'Annuity Prices'!$E:$E,$G99),IF($B99="RAB Short",SUMIFS('RAB Prices Short'!T:T,'RAB Prices Short'!$B:$B,'All Prices combined'!$D99,'RAB Prices Short'!$E:$E,'All Prices combined'!$G99),IF($B99="RAB Long",SUMIFS('RAB Prices Long'!T:T,'RAB Prices Long'!$B:$B,'All Prices combined'!$D99,'RAB Prices Long'!$E:$E,'All Prices combined'!$G99)))),2)</f>
        <v>0</v>
      </c>
      <c r="R99" s="2">
        <f>ROUND(IF($B99="Annuity",SUMIFS('Annuity Prices'!U:U,'Annuity Prices'!$B:$B,$D99,'Annuity Prices'!$E:$E,$G99),IF($B99="RAB Short",SUMIFS('RAB Prices Short'!U:U,'RAB Prices Short'!$B:$B,'All Prices combined'!$D99,'RAB Prices Short'!$E:$E,'All Prices combined'!$G99),IF($B99="RAB Long",SUMIFS('RAB Prices Long'!U:U,'RAB Prices Long'!$B:$B,'All Prices combined'!$D99,'RAB Prices Long'!$E:$E,'All Prices combined'!$G99)))),2)</f>
        <v>0</v>
      </c>
      <c r="S99" s="2">
        <f>ROUND(IF($B99="Annuity",SUMIFS('Annuity Prices'!V:V,'Annuity Prices'!$B:$B,$D99,'Annuity Prices'!$E:$E,$G99),IF($B99="RAB Short",SUMIFS('RAB Prices Short'!V:V,'RAB Prices Short'!$B:$B,'All Prices combined'!$D99,'RAB Prices Short'!$E:$E,'All Prices combined'!$G99),IF($B99="RAB Long",SUMIFS('RAB Prices Long'!V:V,'RAB Prices Long'!$B:$B,'All Prices combined'!$D99,'RAB Prices Long'!$E:$E,'All Prices combined'!$G99)))),2)</f>
        <v>0</v>
      </c>
      <c r="T99" s="2">
        <f>ROUND(IF($B99="Annuity",SUMIFS('Annuity Prices'!W:W,'Annuity Prices'!$B:$B,$D99,'Annuity Prices'!$E:$E,$G99),IF($B99="RAB Short",SUMIFS('RAB Prices Short'!W:W,'RAB Prices Short'!$B:$B,'All Prices combined'!$D99,'RAB Prices Short'!$E:$E,'All Prices combined'!$G99),IF($B99="RAB Long",SUMIFS('RAB Prices Long'!W:W,'RAB Prices Long'!$B:$B,'All Prices combined'!$D99,'RAB Prices Long'!$E:$E,'All Prices combined'!$G99)))),2)</f>
        <v>0</v>
      </c>
      <c r="U99" s="2">
        <f>ROUND(IF($B99="Annuity",SUMIFS('Annuity Prices'!X:X,'Annuity Prices'!$B:$B,$D99,'Annuity Prices'!$E:$E,$G99),IF($B99="RAB Short",SUMIFS('RAB Prices Short'!X:X,'RAB Prices Short'!$B:$B,'All Prices combined'!$D99,'RAB Prices Short'!$E:$E,'All Prices combined'!$G99),IF($B99="RAB Long",SUMIFS('RAB Prices Long'!X:X,'RAB Prices Long'!$B:$B,'All Prices combined'!$D99,'RAB Prices Long'!$E:$E,'All Prices combined'!$G99)))),2)</f>
        <v>0</v>
      </c>
      <c r="V99" s="2">
        <f>ROUND(IF($B99="Annuity",SUMIFS('Annuity Prices'!Y:Y,'Annuity Prices'!$B:$B,$D99,'Annuity Prices'!$E:$E,$G99),IF($B99="RAB Short",SUMIFS('RAB Prices Short'!Y:Y,'RAB Prices Short'!$B:$B,'All Prices combined'!$D99,'RAB Prices Short'!$E:$E,'All Prices combined'!$G99),IF($B99="RAB Long",SUMIFS('RAB Prices Long'!Y:Y,'RAB Prices Long'!$B:$B,'All Prices combined'!$D99,'RAB Prices Long'!$E:$E,'All Prices combined'!$G99)))),2)</f>
        <v>0</v>
      </c>
      <c r="W99" s="2">
        <f>ROUND(IF($B99="Annuity",SUMIFS('Annuity Prices'!Z:Z,'Annuity Prices'!$B:$B,$D99,'Annuity Prices'!$E:$E,$G99),IF($B99="RAB Short",SUMIFS('RAB Prices Short'!Z:Z,'RAB Prices Short'!$B:$B,'All Prices combined'!$D99,'RAB Prices Short'!$E:$E,'All Prices combined'!$G99),IF($B99="RAB Long",SUMIFS('RAB Prices Long'!Z:Z,'RAB Prices Long'!$B:$B,'All Prices combined'!$D99,'RAB Prices Long'!$E:$E,'All Prices combined'!$G99)))),2)</f>
        <v>0</v>
      </c>
      <c r="X99" s="2">
        <f>ROUND(IF($B99="Annuity",SUMIFS('Annuity Prices'!AA:AA,'Annuity Prices'!$B:$B,$D99,'Annuity Prices'!$E:$E,$G99),IF($B99="RAB Short",SUMIFS('RAB Prices Short'!AA:AA,'RAB Prices Short'!$B:$B,'All Prices combined'!$D99,'RAB Prices Short'!$E:$E,'All Prices combined'!$G99),IF($B99="RAB Long",SUMIFS('RAB Prices Long'!AA:AA,'RAB Prices Long'!$B:$B,'All Prices combined'!$D99,'RAB Prices Long'!$E:$E,'All Prices combined'!$G99)))),2)</f>
        <v>0</v>
      </c>
      <c r="Y99" s="2">
        <f>ROUND(IF($B99="Annuity",SUMIFS('Annuity Prices'!AB:AB,'Annuity Prices'!$B:$B,$D99,'Annuity Prices'!$E:$E,$G99),IF($B99="RAB Short",SUMIFS('RAB Prices Short'!AB:AB,'RAB Prices Short'!$B:$B,'All Prices combined'!$D99,'RAB Prices Short'!$E:$E,'All Prices combined'!$G99),IF($B99="RAB Long",SUMIFS('RAB Prices Long'!AB:AB,'RAB Prices Long'!$B:$B,'All Prices combined'!$D99,'RAB Prices Long'!$E:$E,'All Prices combined'!$G99)))),2)</f>
        <v>0</v>
      </c>
      <c r="Z99" s="2">
        <f>ROUND(IF($B99="Annuity",SUMIFS('Annuity Prices'!AC:AC,'Annuity Prices'!$B:$B,$D99,'Annuity Prices'!$E:$E,$G99),IF($B99="RAB Short",SUMIFS('RAB Prices Short'!AC:AC,'RAB Prices Short'!$B:$B,'All Prices combined'!$D99,'RAB Prices Short'!$E:$E,'All Prices combined'!$G99),IF($B99="RAB Long",SUMIFS('RAB Prices Long'!AC:AC,'RAB Prices Long'!$B:$B,'All Prices combined'!$D99,'RAB Prices Long'!$E:$E,'All Prices combined'!$G99)))),2)</f>
        <v>0</v>
      </c>
      <c r="AA99" s="2">
        <f>ROUND(IF($B99="Annuity",SUMIFS('Annuity Prices'!AD:AD,'Annuity Prices'!$B:$B,$D99,'Annuity Prices'!$E:$E,$G99),IF($B99="RAB Short",SUMIFS('RAB Prices Short'!AD:AD,'RAB Prices Short'!$B:$B,'All Prices combined'!$D99,'RAB Prices Short'!$E:$E,'All Prices combined'!$G99),IF($B99="RAB Long",SUMIFS('RAB Prices Long'!AD:AD,'RAB Prices Long'!$B:$B,'All Prices combined'!$D99,'RAB Prices Long'!$E:$E,'All Prices combined'!$G99)))),2)</f>
        <v>0</v>
      </c>
      <c r="AB99" s="2">
        <f>ROUND(IF($B99="Annuity",SUMIFS('Annuity Prices'!AE:AE,'Annuity Prices'!$B:$B,$D99,'Annuity Prices'!$E:$E,$G99),IF($B99="RAB Short",SUMIFS('RAB Prices Short'!AE:AE,'RAB Prices Short'!$B:$B,'All Prices combined'!$D99,'RAB Prices Short'!$E:$E,'All Prices combined'!$G99),IF($B99="RAB Long",SUMIFS('RAB Prices Long'!AE:AE,'RAB Prices Long'!$B:$B,'All Prices combined'!$D99,'RAB Prices Long'!$E:$E,'All Prices combined'!$G99)))),2)</f>
        <v>0</v>
      </c>
      <c r="AC99" s="2">
        <f>ROUND(IF($B99="Annuity",SUMIFS('Annuity Prices'!AF:AF,'Annuity Prices'!$B:$B,$D99,'Annuity Prices'!$E:$E,$G99),IF($B99="RAB Short",SUMIFS('RAB Prices Short'!AF:AF,'RAB Prices Short'!$B:$B,'All Prices combined'!$D99,'RAB Prices Short'!$E:$E,'All Prices combined'!$G99),IF($B99="RAB Long",SUMIFS('RAB Prices Long'!AF:AF,'RAB Prices Long'!$B:$B,'All Prices combined'!$D99,'RAB Prices Long'!$E:$E,'All Prices combined'!$G99)))),2)</f>
        <v>0</v>
      </c>
      <c r="AD99" s="2">
        <f>ROUND(IF($B99="Annuity",SUMIFS('Annuity Prices'!AG:AG,'Annuity Prices'!$B:$B,$D99,'Annuity Prices'!$E:$E,$G99),IF($B99="RAB Short",SUMIFS('RAB Prices Short'!AG:AG,'RAB Prices Short'!$B:$B,'All Prices combined'!$D99,'RAB Prices Short'!$E:$E,'All Prices combined'!$G99),IF($B99="RAB Long",SUMIFS('RAB Prices Long'!AG:AG,'RAB Prices Long'!$B:$B,'All Prices combined'!$D99,'RAB Prices Long'!$E:$E,'All Prices combined'!$G99)))),2)</f>
        <v>0</v>
      </c>
      <c r="AE99" s="2">
        <f>ROUND(IF($B99="Annuity",SUMIFS('Annuity Prices'!AH:AH,'Annuity Prices'!$B:$B,$D99,'Annuity Prices'!$E:$E,$G99),IF($B99="RAB Short",SUMIFS('RAB Prices Short'!AH:AH,'RAB Prices Short'!$B:$B,'All Prices combined'!$D99,'RAB Prices Short'!$E:$E,'All Prices combined'!$G99),IF($B99="RAB Long",SUMIFS('RAB Prices Long'!AH:AH,'RAB Prices Long'!$B:$B,'All Prices combined'!$D99,'RAB Prices Long'!$E:$E,'All Prices combined'!$G99)))),2)</f>
        <v>0</v>
      </c>
      <c r="AF99" s="2">
        <f>ROUND(IF($B99="Annuity",SUMIFS('Annuity Prices'!AI:AI,'Annuity Prices'!$B:$B,$D99,'Annuity Prices'!$E:$E,$G99),IF($B99="RAB Short",SUMIFS('RAB Prices Short'!AI:AI,'RAB Prices Short'!$B:$B,'All Prices combined'!$D99,'RAB Prices Short'!$E:$E,'All Prices combined'!$G99),IF($B99="RAB Long",SUMIFS('RAB Prices Long'!AI:AI,'RAB Prices Long'!$B:$B,'All Prices combined'!$D99,'RAB Prices Long'!$E:$E,'All Prices combined'!$G99)))),2)</f>
        <v>0</v>
      </c>
      <c r="AG99" s="2">
        <f>ROUND(IF($B99="Annuity",SUMIFS('Annuity Prices'!AJ:AJ,'Annuity Prices'!$B:$B,$D99,'Annuity Prices'!$E:$E,$G99),IF($B99="RAB Short",SUMIFS('RAB Prices Short'!AJ:AJ,'RAB Prices Short'!$B:$B,'All Prices combined'!$D99,'RAB Prices Short'!$E:$E,'All Prices combined'!$G99),IF($B99="RAB Long",SUMIFS('RAB Prices Long'!AJ:AJ,'RAB Prices Long'!$B:$B,'All Prices combined'!$D99,'RAB Prices Long'!$E:$E,'All Prices combined'!$G99)))),2)</f>
        <v>0</v>
      </c>
      <c r="AH99" s="2">
        <f>ROUND(IF($B99="Annuity",SUMIFS('Annuity Prices'!AK:AK,'Annuity Prices'!$B:$B,$D99,'Annuity Prices'!$E:$E,$G99),IF($B99="RAB Short",SUMIFS('RAB Prices Short'!AK:AK,'RAB Prices Short'!$B:$B,'All Prices combined'!$D99,'RAB Prices Short'!$E:$E,'All Prices combined'!$G99),IF($B99="RAB Long",SUMIFS('RAB Prices Long'!AK:AK,'RAB Prices Long'!$B:$B,'All Prices combined'!$D99,'RAB Prices Long'!$E:$E,'All Prices combined'!$G99)))),2)</f>
        <v>0</v>
      </c>
      <c r="AI99" s="2">
        <f>ROUND(IF($B99="Annuity",SUMIFS('Annuity Prices'!AL:AL,'Annuity Prices'!$B:$B,$D99,'Annuity Prices'!$E:$E,$G99),IF($B99="RAB Short",SUMIFS('RAB Prices Short'!AL:AL,'RAB Prices Short'!$B:$B,'All Prices combined'!$D99,'RAB Prices Short'!$E:$E,'All Prices combined'!$G99),IF($B99="RAB Long",SUMIFS('RAB Prices Long'!AL:AL,'RAB Prices Long'!$B:$B,'All Prices combined'!$D99,'RAB Prices Long'!$E:$E,'All Prices combined'!$G99)))),2)</f>
        <v>0</v>
      </c>
      <c r="AJ99" s="2">
        <f>ROUND(IF($B99="Annuity",SUMIFS('Annuity Prices'!AM:AM,'Annuity Prices'!$B:$B,$D99,'Annuity Prices'!$E:$E,$G99),IF($B99="RAB Short",SUMIFS('RAB Prices Short'!AM:AM,'RAB Prices Short'!$B:$B,'All Prices combined'!$D99,'RAB Prices Short'!$E:$E,'All Prices combined'!$G99),IF($B99="RAB Long",SUMIFS('RAB Prices Long'!AM:AM,'RAB Prices Long'!$B:$B,'All Prices combined'!$D99,'RAB Prices Long'!$E:$E,'All Prices combined'!$G99)))),2)</f>
        <v>0</v>
      </c>
      <c r="AK99" s="2">
        <f>ROUND(IF($B99="Annuity",SUMIFS('Annuity Prices'!AN:AN,'Annuity Prices'!$B:$B,$D99,'Annuity Prices'!$E:$E,$G99),IF($B99="RAB Short",SUMIFS('RAB Prices Short'!AN:AN,'RAB Prices Short'!$B:$B,'All Prices combined'!$D99,'RAB Prices Short'!$E:$E,'All Prices combined'!$G99),IF($B99="RAB Long",SUMIFS('RAB Prices Long'!AN:AN,'RAB Prices Long'!$B:$B,'All Prices combined'!$D99,'RAB Prices Long'!$E:$E,'All Prices combined'!$G99)))),2)</f>
        <v>0</v>
      </c>
      <c r="AL99" s="2">
        <f>ROUND(IF($B99="Annuity",SUMIFS('Annuity Prices'!AO:AO,'Annuity Prices'!$B:$B,$D99,'Annuity Prices'!$E:$E,$G99),IF($B99="RAB Short",SUMIFS('RAB Prices Short'!AO:AO,'RAB Prices Short'!$B:$B,'All Prices combined'!$D99,'RAB Prices Short'!$E:$E,'All Prices combined'!$G99),IF($B99="RAB Long",SUMIFS('RAB Prices Long'!AO:AO,'RAB Prices Long'!$B:$B,'All Prices combined'!$D99,'RAB Prices Long'!$E:$E,'All Prices combined'!$G99)))),2)</f>
        <v>0</v>
      </c>
      <c r="AM99" s="2">
        <f>ROUND(IF($B99="Annuity",SUMIFS('Annuity Prices'!AP:AP,'Annuity Prices'!$B:$B,$D99,'Annuity Prices'!$E:$E,$G99),IF($B99="RAB Short",SUMIFS('RAB Prices Short'!AP:AP,'RAB Prices Short'!$B:$B,'All Prices combined'!$D99,'RAB Prices Short'!$E:$E,'All Prices combined'!$G99),IF($B99="RAB Long",SUMIFS('RAB Prices Long'!AP:AP,'RAB Prices Long'!$B:$B,'All Prices combined'!$D99,'RAB Prices Long'!$E:$E,'All Prices combined'!$G99)))),2)</f>
        <v>0</v>
      </c>
      <c r="AN99" s="2">
        <f>ROUND(IF($B99="Annuity",SUMIFS('Annuity Prices'!AQ:AQ,'Annuity Prices'!$B:$B,$D99,'Annuity Prices'!$E:$E,$G99),IF($B99="RAB Short",SUMIFS('RAB Prices Short'!AQ:AQ,'RAB Prices Short'!$B:$B,'All Prices combined'!$D99,'RAB Prices Short'!$E:$E,'All Prices combined'!$G99),IF($B99="RAB Long",SUMIFS('RAB Prices Long'!AQ:AQ,'RAB Prices Long'!$B:$B,'All Prices combined'!$D99,'RAB Prices Long'!$E:$E,'All Prices combined'!$G99)))),2)</f>
        <v>0</v>
      </c>
      <c r="AO99" s="2">
        <f>ROUND(IF($B99="Annuity",SUMIFS('Annuity Prices'!AR:AR,'Annuity Prices'!$B:$B,$D99,'Annuity Prices'!$E:$E,$G99),IF($B99="RAB Short",SUMIFS('RAB Prices Short'!AR:AR,'RAB Prices Short'!$B:$B,'All Prices combined'!$D99,'RAB Prices Short'!$E:$E,'All Prices combined'!$G99),IF($B99="RAB Long",SUMIFS('RAB Prices Long'!AR:AR,'RAB Prices Long'!$B:$B,'All Prices combined'!$D99,'RAB Prices Long'!$E:$E,'All Prices combined'!$G99)))),2)</f>
        <v>0</v>
      </c>
      <c r="AP99" s="2">
        <f>ROUND(IF($B99="Annuity",SUMIFS('Annuity Prices'!AS:AS,'Annuity Prices'!$B:$B,$D99,'Annuity Prices'!$E:$E,$G99),IF($B99="RAB Short",SUMIFS('RAB Prices Short'!AS:AS,'RAB Prices Short'!$B:$B,'All Prices combined'!$D99,'RAB Prices Short'!$E:$E,'All Prices combined'!$G99),IF($B99="RAB Long",SUMIFS('RAB Prices Long'!AS:AS,'RAB Prices Long'!$B:$B,'All Prices combined'!$D99,'RAB Prices Long'!$E:$E,'All Prices combined'!$G99)))),2)</f>
        <v>0</v>
      </c>
      <c r="AQ99" s="2">
        <f>ROUND(IF($B99="Annuity",SUMIFS('Annuity Prices'!AT:AT,'Annuity Prices'!$B:$B,$D99,'Annuity Prices'!$E:$E,$G99),IF($B99="RAB Short",SUMIFS('RAB Prices Short'!AT:AT,'RAB Prices Short'!$B:$B,'All Prices combined'!$D99,'RAB Prices Short'!$E:$E,'All Prices combined'!$G99),IF($B99="RAB Long",SUMIFS('RAB Prices Long'!AT:AT,'RAB Prices Long'!$B:$B,'All Prices combined'!$D99,'RAB Prices Long'!$E:$E,'All Prices combined'!$G99)))),2)</f>
        <v>0</v>
      </c>
      <c r="AR99" s="2">
        <f>ROUND(IF($B99="Annuity",SUMIFS('Annuity Prices'!AU:AU,'Annuity Prices'!$B:$B,$D99,'Annuity Prices'!$E:$E,$G99),IF($B99="RAB Short",SUMIFS('RAB Prices Short'!AU:AU,'RAB Prices Short'!$B:$B,'All Prices combined'!$D99,'RAB Prices Short'!$E:$E,'All Prices combined'!$G99),IF($B99="RAB Long",SUMIFS('RAB Prices Long'!AU:AU,'RAB Prices Long'!$B:$B,'All Prices combined'!$D99,'RAB Prices Long'!$E:$E,'All Prices combined'!$G99)))),2)</f>
        <v>0</v>
      </c>
      <c r="AS99" s="2">
        <f>ROUND(IF($B99="Annuity",SUMIFS('Annuity Prices'!AV:AV,'Annuity Prices'!$B:$B,$D99,'Annuity Prices'!$E:$E,$G99),IF($B99="RAB Short",SUMIFS('RAB Prices Short'!AV:AV,'RAB Prices Short'!$B:$B,'All Prices combined'!$D99,'RAB Prices Short'!$E:$E,'All Prices combined'!$G99),IF($B99="RAB Long",SUMIFS('RAB Prices Long'!AV:AV,'RAB Prices Long'!$B:$B,'All Prices combined'!$D99,'RAB Prices Long'!$E:$E,'All Prices combined'!$G99)))),2)</f>
        <v>0</v>
      </c>
      <c r="AT99" s="2">
        <f>ROUND(IF($B99="Annuity",SUMIFS('Annuity Prices'!AW:AW,'Annuity Prices'!$B:$B,$D99,'Annuity Prices'!$E:$E,$G99),IF($B99="RAB Short",SUMIFS('RAB Prices Short'!AW:AW,'RAB Prices Short'!$B:$B,'All Prices combined'!$D99,'RAB Prices Short'!$E:$E,'All Prices combined'!$G99),IF($B99="RAB Long",SUMIFS('RAB Prices Long'!AW:AW,'RAB Prices Long'!$B:$B,'All Prices combined'!$D99,'RAB Prices Long'!$E:$E,'All Prices combined'!$G99)))),2)</f>
        <v>0</v>
      </c>
      <c r="AU99" s="2">
        <f>ROUND(IF($B99="Annuity",SUMIFS('Annuity Prices'!AX:AX,'Annuity Prices'!$B:$B,$D99,'Annuity Prices'!$E:$E,$G99),IF($B99="RAB Short",SUMIFS('RAB Prices Short'!AX:AX,'RAB Prices Short'!$B:$B,'All Prices combined'!$D99,'RAB Prices Short'!$E:$E,'All Prices combined'!$G99),IF($B99="RAB Long",SUMIFS('RAB Prices Long'!AX:AX,'RAB Prices Long'!$B:$B,'All Prices combined'!$D99,'RAB Prices Long'!$E:$E,'All Prices combined'!$G99)))),2)</f>
        <v>0</v>
      </c>
      <c r="AV99" s="2">
        <f>ROUND(IF($B99="Annuity",SUMIFS('Annuity Prices'!AY:AY,'Annuity Prices'!$B:$B,$D99,'Annuity Prices'!$E:$E,$G99),IF($B99="RAB Short",SUMIFS('RAB Prices Short'!AY:AY,'RAB Prices Short'!$B:$B,'All Prices combined'!$D99,'RAB Prices Short'!$E:$E,'All Prices combined'!$G99),IF($B99="RAB Long",SUMIFS('RAB Prices Long'!AY:AY,'RAB Prices Long'!$B:$B,'All Prices combined'!$D99,'RAB Prices Long'!$E:$E,'All Prices combined'!$G99)))),2)</f>
        <v>0</v>
      </c>
      <c r="AW99" s="2">
        <f>ROUND(IF($B99="Annuity",SUMIFS('Annuity Prices'!AZ:AZ,'Annuity Prices'!$B:$B,$D99,'Annuity Prices'!$E:$E,$G99),IF($B99="RAB Short",SUMIFS('RAB Prices Short'!AZ:AZ,'RAB Prices Short'!$B:$B,'All Prices combined'!$D99,'RAB Prices Short'!$E:$E,'All Prices combined'!$G99),IF($B99="RAB Long",SUMIFS('RAB Prices Long'!AZ:AZ,'RAB Prices Long'!$B:$B,'All Prices combined'!$D99,'RAB Prices Long'!$E:$E,'All Prices combined'!$G99)))),2)</f>
        <v>0</v>
      </c>
      <c r="AX99" s="2">
        <f>ROUND(IF($B99="Annuity",SUMIFS('Annuity Prices'!BA:BA,'Annuity Prices'!$B:$B,$D99,'Annuity Prices'!$E:$E,$G99),IF($B99="RAB Short",SUMIFS('RAB Prices Short'!BA:BA,'RAB Prices Short'!$B:$B,'All Prices combined'!$D99,'RAB Prices Short'!$E:$E,'All Prices combined'!$G99),IF($B99="RAB Long",SUMIFS('RAB Prices Long'!BA:BA,'RAB Prices Long'!$B:$B,'All Prices combined'!$D99,'RAB Prices Long'!$E:$E,'All Prices combined'!$G99)))),2)</f>
        <v>0</v>
      </c>
      <c r="AY99" s="2">
        <f>ROUND(IF($B99="Annuity",SUMIFS('Annuity Prices'!BB:BB,'Annuity Prices'!$B:$B,$D99,'Annuity Prices'!$E:$E,$G99),IF($B99="RAB Short",SUMIFS('RAB Prices Short'!BB:BB,'RAB Prices Short'!$B:$B,'All Prices combined'!$D99,'RAB Prices Short'!$E:$E,'All Prices combined'!$G99),IF($B99="RAB Long",SUMIFS('RAB Prices Long'!BB:BB,'RAB Prices Long'!$B:$B,'All Prices combined'!$D99,'RAB Prices Long'!$E:$E,'All Prices combined'!$G99)))),2)</f>
        <v>0</v>
      </c>
      <c r="AZ99" s="2">
        <f>ROUND(IF($B99="Annuity",SUMIFS('Annuity Prices'!BC:BC,'Annuity Prices'!$B:$B,$D99,'Annuity Prices'!$E:$E,$G99),IF($B99="RAB Short",SUMIFS('RAB Prices Short'!BC:BC,'RAB Prices Short'!$B:$B,'All Prices combined'!$D99,'RAB Prices Short'!$E:$E,'All Prices combined'!$G99),IF($B99="RAB Long",SUMIFS('RAB Prices Long'!BC:BC,'RAB Prices Long'!$B:$B,'All Prices combined'!$D99,'RAB Prices Long'!$E:$E,'All Prices combined'!$G99)))),2)</f>
        <v>0</v>
      </c>
      <c r="BA99" s="2">
        <f>ROUND(IF($B99="Annuity",SUMIFS('Annuity Prices'!BD:BD,'Annuity Prices'!$B:$B,$D99,'Annuity Prices'!$E:$E,$G99),IF($B99="RAB Short",SUMIFS('RAB Prices Short'!BD:BD,'RAB Prices Short'!$B:$B,'All Prices combined'!$D99,'RAB Prices Short'!$E:$E,'All Prices combined'!$G99),IF($B99="RAB Long",SUMIFS('RAB Prices Long'!BD:BD,'RAB Prices Long'!$B:$B,'All Prices combined'!$D99,'RAB Prices Long'!$E:$E,'All Prices combined'!$G99)))),2)</f>
        <v>0</v>
      </c>
      <c r="BB99" s="2">
        <f>ROUND(IF($B99="Annuity",SUMIFS('Annuity Prices'!BE:BE,'Annuity Prices'!$B:$B,$D99,'Annuity Prices'!$E:$E,$G99),IF($B99="RAB Short",SUMIFS('RAB Prices Short'!BE:BE,'RAB Prices Short'!$B:$B,'All Prices combined'!$D99,'RAB Prices Short'!$E:$E,'All Prices combined'!$G99),IF($B99="RAB Long",SUMIFS('RAB Prices Long'!BE:BE,'RAB Prices Long'!$B:$B,'All Prices combined'!$D99,'RAB Prices Long'!$E:$E,'All Prices combined'!$G99)))),2)</f>
        <v>0</v>
      </c>
      <c r="BC99" s="2">
        <f>ROUND(IF($B99="Annuity",SUMIFS('Annuity Prices'!BF:BF,'Annuity Prices'!$B:$B,$D99,'Annuity Prices'!$E:$E,$G99),IF($B99="RAB Short",SUMIFS('RAB Prices Short'!BF:BF,'RAB Prices Short'!$B:$B,'All Prices combined'!$D99,'RAB Prices Short'!$E:$E,'All Prices combined'!$G99),IF($B99="RAB Long",SUMIFS('RAB Prices Long'!BF:BF,'RAB Prices Long'!$B:$B,'All Prices combined'!$D99,'RAB Prices Long'!$E:$E,'All Prices combined'!$G99)))),2)</f>
        <v>0</v>
      </c>
      <c r="BD99" s="2">
        <f>ROUND(IF($B99="Annuity",SUMIFS('Annuity Prices'!BG:BG,'Annuity Prices'!$B:$B,$D99,'Annuity Prices'!$E:$E,$G99),IF($B99="RAB Short",SUMIFS('RAB Prices Short'!BG:BG,'RAB Prices Short'!$B:$B,'All Prices combined'!$D99,'RAB Prices Short'!$E:$E,'All Prices combined'!$G99),IF($B99="RAB Long",SUMIFS('RAB Prices Long'!BG:BG,'RAB Prices Long'!$B:$B,'All Prices combined'!$D99,'RAB Prices Long'!$E:$E,'All Prices combined'!$G99)))),2)</f>
        <v>0</v>
      </c>
      <c r="BE99" s="2">
        <f>ROUND(IF($B99="Annuity",SUMIFS('Annuity Prices'!BH:BH,'Annuity Prices'!$B:$B,$D99,'Annuity Prices'!$E:$E,$G99),IF($B99="RAB Short",SUMIFS('RAB Prices Short'!BH:BH,'RAB Prices Short'!$B:$B,'All Prices combined'!$D99,'RAB Prices Short'!$E:$E,'All Prices combined'!$G99),IF($B99="RAB Long",SUMIFS('RAB Prices Long'!BH:BH,'RAB Prices Long'!$B:$B,'All Prices combined'!$D99,'RAB Prices Long'!$E:$E,'All Prices combined'!$G99)))),2)</f>
        <v>0</v>
      </c>
      <c r="BF99" s="2">
        <f>ROUND(IF($B99="Annuity",SUMIFS('Annuity Prices'!BI:BI,'Annuity Prices'!$B:$B,$D99,'Annuity Prices'!$E:$E,$G99),IF($B99="RAB Short",SUMIFS('RAB Prices Short'!BI:BI,'RAB Prices Short'!$B:$B,'All Prices combined'!$D99,'RAB Prices Short'!$E:$E,'All Prices combined'!$G99),IF($B99="RAB Long",SUMIFS('RAB Prices Long'!BI:BI,'RAB Prices Long'!$B:$B,'All Prices combined'!$D99,'RAB Prices Long'!$E:$E,'All Prices combined'!$G99)))),2)</f>
        <v>0</v>
      </c>
      <c r="BG99" s="2">
        <f>ROUND(IF($B99="Annuity",SUMIFS('Annuity Prices'!BJ:BJ,'Annuity Prices'!$B:$B,$D99,'Annuity Prices'!$E:$E,$G99),IF($B99="RAB Short",SUMIFS('RAB Prices Short'!BJ:BJ,'RAB Prices Short'!$B:$B,'All Prices combined'!$D99,'RAB Prices Short'!$E:$E,'All Prices combined'!$G99),IF($B99="RAB Long",SUMIFS('RAB Prices Long'!BJ:BJ,'RAB Prices Long'!$B:$B,'All Prices combined'!$D99,'RAB Prices Long'!$E:$E,'All Prices combined'!$G99)))),2)</f>
        <v>0</v>
      </c>
      <c r="BH99" s="2">
        <f>ROUND(IF($B99="Annuity",SUMIFS('Annuity Prices'!BK:BK,'Annuity Prices'!$B:$B,$D99,'Annuity Prices'!$E:$E,$G99),IF($B99="RAB Short",SUMIFS('RAB Prices Short'!BK:BK,'RAB Prices Short'!$B:$B,'All Prices combined'!$D99,'RAB Prices Short'!$E:$E,'All Prices combined'!$G99),IF($B99="RAB Long",SUMIFS('RAB Prices Long'!BK:BK,'RAB Prices Long'!$B:$B,'All Prices combined'!$D99,'RAB Prices Long'!$E:$E,'All Prices combined'!$G99)))),2)</f>
        <v>0</v>
      </c>
      <c r="BI99" s="2">
        <f>ROUND(IF($B99="Annuity",SUMIFS('Annuity Prices'!BL:BL,'Annuity Prices'!$B:$B,$D99,'Annuity Prices'!$E:$E,$G99),IF($B99="RAB Short",SUMIFS('RAB Prices Short'!BL:BL,'RAB Prices Short'!$B:$B,'All Prices combined'!$D99,'RAB Prices Short'!$E:$E,'All Prices combined'!$G99),IF($B99="RAB Long",SUMIFS('RAB Prices Long'!BL:BL,'RAB Prices Long'!$B:$B,'All Prices combined'!$D99,'RAB Prices Long'!$E:$E,'All Prices combined'!$G99)))),2)</f>
        <v>0</v>
      </c>
      <c r="BJ99" s="2">
        <f>ROUND(IF($B99="Annuity",SUMIFS('Annuity Prices'!BM:BM,'Annuity Prices'!$B:$B,$D99,'Annuity Prices'!$E:$E,$G99),IF($B99="RAB Short",SUMIFS('RAB Prices Short'!BM:BM,'RAB Prices Short'!$B:$B,'All Prices combined'!$D99,'RAB Prices Short'!$E:$E,'All Prices combined'!$G99),IF($B99="RAB Long",SUMIFS('RAB Prices Long'!BM:BM,'RAB Prices Long'!$B:$B,'All Prices combined'!$D99,'RAB Prices Long'!$E:$E,'All Prices combined'!$G99)))),2)</f>
        <v>0</v>
      </c>
      <c r="BK99" s="2">
        <f>ROUND(IF($B99="Annuity",SUMIFS('Annuity Prices'!BN:BN,'Annuity Prices'!$B:$B,$D99,'Annuity Prices'!$E:$E,$G99),IF($B99="RAB Short",SUMIFS('RAB Prices Short'!BN:BN,'RAB Prices Short'!$B:$B,'All Prices combined'!$D99,'RAB Prices Short'!$E:$E,'All Prices combined'!$G99),IF($B99="RAB Long",SUMIFS('RAB Prices Long'!BN:BN,'RAB Prices Long'!$B:$B,'All Prices combined'!$D99,'RAB Prices Long'!$E:$E,'All Prices combined'!$G99)))),2)</f>
        <v>0</v>
      </c>
      <c r="BL99" s="2">
        <f>ROUND(IF($B99="Annuity",SUMIFS('Annuity Prices'!BO:BO,'Annuity Prices'!$B:$B,$D99,'Annuity Prices'!$E:$E,$G99),IF($B99="RAB Short",SUMIFS('RAB Prices Short'!BO:BO,'RAB Prices Short'!$B:$B,'All Prices combined'!$D99,'RAB Prices Short'!$E:$E,'All Prices combined'!$G99),IF($B99="RAB Long",SUMIFS('RAB Prices Long'!BO:BO,'RAB Prices Long'!$B:$B,'All Prices combined'!$D99,'RAB Prices Long'!$E:$E,'All Prices combined'!$G99)))),2)</f>
        <v>0</v>
      </c>
      <c r="BM99" s="2">
        <f>ROUND(IF($B99="Annuity",SUMIFS('Annuity Prices'!BP:BP,'Annuity Prices'!$B:$B,$D99,'Annuity Prices'!$E:$E,$G99),IF($B99="RAB Short",SUMIFS('RAB Prices Short'!BP:BP,'RAB Prices Short'!$B:$B,'All Prices combined'!$D99,'RAB Prices Short'!$E:$E,'All Prices combined'!$G99),IF($B99="RAB Long",SUMIFS('RAB Prices Long'!BP:BP,'RAB Prices Long'!$B:$B,'All Prices combined'!$D99,'RAB Prices Long'!$E:$E,'All Prices combined'!$G99)))),2)</f>
        <v>0</v>
      </c>
      <c r="BN99" s="2">
        <f>ROUND(IF($B99="Annuity",SUMIFS('Annuity Prices'!BQ:BQ,'Annuity Prices'!$B:$B,$D99,'Annuity Prices'!$E:$E,$G99),IF($B99="RAB Short",SUMIFS('RAB Prices Short'!BQ:BQ,'RAB Prices Short'!$B:$B,'All Prices combined'!$D99,'RAB Prices Short'!$E:$E,'All Prices combined'!$G99),IF($B99="RAB Long",SUMIFS('RAB Prices Long'!BQ:BQ,'RAB Prices Long'!$B:$B,'All Prices combined'!$D99,'RAB Prices Long'!$E:$E,'All Prices combined'!$G99)))),2)</f>
        <v>0</v>
      </c>
      <c r="BO99" s="2">
        <f>ROUND(IF($B99="Annuity",SUMIFS('Annuity Prices'!BR:BR,'Annuity Prices'!$B:$B,$D99,'Annuity Prices'!$E:$E,$G99),IF($B99="RAB Short",SUMIFS('RAB Prices Short'!BR:BR,'RAB Prices Short'!$B:$B,'All Prices combined'!$D99,'RAB Prices Short'!$E:$E,'All Prices combined'!$G99),IF($B99="RAB Long",SUMIFS('RAB Prices Long'!BR:BR,'RAB Prices Long'!$B:$B,'All Prices combined'!$D99,'RAB Prices Long'!$E:$E,'All Prices combined'!$G99)))),2)</f>
        <v>0</v>
      </c>
      <c r="BP99" s="2">
        <f>ROUND(IF($B99="Annuity",SUMIFS('Annuity Prices'!BS:BS,'Annuity Prices'!$B:$B,$D99,'Annuity Prices'!$E:$E,$G99),IF($B99="RAB Short",SUMIFS('RAB Prices Short'!BS:BS,'RAB Prices Short'!$B:$B,'All Prices combined'!$D99,'RAB Prices Short'!$E:$E,'All Prices combined'!$G99),IF($B99="RAB Long",SUMIFS('RAB Prices Long'!BS:BS,'RAB Prices Long'!$B:$B,'All Prices combined'!$D99,'RAB Prices Long'!$E:$E,'All Prices combined'!$G99)))),2)</f>
        <v>0</v>
      </c>
      <c r="BQ99" s="2">
        <f>ROUND(IF($B99="Annuity",SUMIFS('Annuity Prices'!BT:BT,'Annuity Prices'!$B:$B,$D99,'Annuity Prices'!$E:$E,$G99),IF($B99="RAB Short",SUMIFS('RAB Prices Short'!BT:BT,'RAB Prices Short'!$B:$B,'All Prices combined'!$D99,'RAB Prices Short'!$E:$E,'All Prices combined'!$G99),IF($B99="RAB Long",SUMIFS('RAB Prices Long'!BT:BT,'RAB Prices Long'!$B:$B,'All Prices combined'!$D99,'RAB Prices Long'!$E:$E,'All Prices combined'!$G99)))),2)</f>
        <v>0</v>
      </c>
      <c r="BR99" s="2">
        <f>ROUND(IF($B99="Annuity",SUMIFS('Annuity Prices'!BU:BU,'Annuity Prices'!$B:$B,$D99,'Annuity Prices'!$E:$E,$G99),IF($B99="RAB Short",SUMIFS('RAB Prices Short'!BU:BU,'RAB Prices Short'!$B:$B,'All Prices combined'!$D99,'RAB Prices Short'!$E:$E,'All Prices combined'!$G99),IF($B99="RAB Long",SUMIFS('RAB Prices Long'!BU:BU,'RAB Prices Long'!$B:$B,'All Prices combined'!$D99,'RAB Prices Long'!$E:$E,'All Prices combined'!$G99)))),2)</f>
        <v>0</v>
      </c>
      <c r="BS99" s="2">
        <f>ROUND(IF($B99="Annuity",SUMIFS('Annuity Prices'!BV:BV,'Annuity Prices'!$B:$B,$D99,'Annuity Prices'!$E:$E,$G99),IF($B99="RAB Short",SUMIFS('RAB Prices Short'!BV:BV,'RAB Prices Short'!$B:$B,'All Prices combined'!$D99,'RAB Prices Short'!$E:$E,'All Prices combined'!$G99),IF($B99="RAB Long",SUMIFS('RAB Prices Long'!BV:BV,'RAB Prices Long'!$B:$B,'All Prices combined'!$D99,'RAB Prices Long'!$E:$E,'All Prices combined'!$G99)))),2)</f>
        <v>0</v>
      </c>
      <c r="BT99" s="2">
        <f>ROUND(IF($B99="Annuity",SUMIFS('Annuity Prices'!BW:BW,'Annuity Prices'!$B:$B,$D99,'Annuity Prices'!$E:$E,$G99),IF($B99="RAB Short",SUMIFS('RAB Prices Short'!BW:BW,'RAB Prices Short'!$B:$B,'All Prices combined'!$D99,'RAB Prices Short'!$E:$E,'All Prices combined'!$G99),IF($B99="RAB Long",SUMIFS('RAB Prices Long'!BW:BW,'RAB Prices Long'!$B:$B,'All Prices combined'!$D99,'RAB Prices Long'!$E:$E,'All Prices combined'!$G99)))),2)</f>
        <v>0</v>
      </c>
      <c r="BU99" s="2">
        <f>ROUND(IF($B99="Annuity",SUMIFS('Annuity Prices'!BX:BX,'Annuity Prices'!$B:$B,$D99,'Annuity Prices'!$E:$E,$G99),IF($B99="RAB Short",SUMIFS('RAB Prices Short'!BX:BX,'RAB Prices Short'!$B:$B,'All Prices combined'!$D99,'RAB Prices Short'!$E:$E,'All Prices combined'!$G99),IF($B99="RAB Long",SUMIFS('RAB Prices Long'!BX:BX,'RAB Prices Long'!$B:$B,'All Prices combined'!$D99,'RAB Prices Long'!$E:$E,'All Prices combined'!$G99)))),2)</f>
        <v>0</v>
      </c>
    </row>
    <row r="100" spans="2:73" x14ac:dyDescent="0.25">
      <c r="B100" t="s">
        <v>37</v>
      </c>
      <c r="C100" s="1">
        <v>19</v>
      </c>
      <c r="D100" s="1" t="s">
        <v>184</v>
      </c>
      <c r="E100" s="1" t="s">
        <v>183</v>
      </c>
      <c r="F100" s="1">
        <v>19</v>
      </c>
      <c r="G100" s="1" t="s">
        <v>38</v>
      </c>
      <c r="H100" s="1" t="s">
        <v>128</v>
      </c>
      <c r="I100" s="2">
        <f>ROUND(IF($B100="Annuity",SUMIFS('Annuity Prices'!L:L,'Annuity Prices'!$B:$B,$D100,'Annuity Prices'!$E:$E,$G100),IF($B100="RAB Short",SUMIFS('RAB Prices Short'!L:L,'RAB Prices Short'!$B:$B,'All Prices combined'!$D100,'RAB Prices Short'!$E:$E,'All Prices combined'!$G100),IF($B100="RAB Long",SUMIFS('RAB Prices Long'!L:L,'RAB Prices Long'!$B:$B,'All Prices combined'!$D100,'RAB Prices Long'!$E:$E,'All Prices combined'!$G100)))),2)</f>
        <v>31.37</v>
      </c>
      <c r="J100" s="2">
        <f>ROUND(IF($B100="Annuity",SUMIFS('Annuity Prices'!M:M,'Annuity Prices'!$B:$B,$D100,'Annuity Prices'!$E:$E,$G100),IF($B100="RAB Short",SUMIFS('RAB Prices Short'!M:M,'RAB Prices Short'!$B:$B,'All Prices combined'!$D100,'RAB Prices Short'!$E:$E,'All Prices combined'!$G100),IF($B100="RAB Long",SUMIFS('RAB Prices Long'!M:M,'RAB Prices Long'!$B:$B,'All Prices combined'!$D100,'RAB Prices Long'!$E:$E,'All Prices combined'!$G100)))),2)</f>
        <v>32.28</v>
      </c>
      <c r="K100" s="2">
        <f>ROUND(IF($B100="Annuity",SUMIFS('Annuity Prices'!N:N,'Annuity Prices'!$B:$B,$D100,'Annuity Prices'!$E:$E,$G100),IF($B100="RAB Short",SUMIFS('RAB Prices Short'!N:N,'RAB Prices Short'!$B:$B,'All Prices combined'!$D100,'RAB Prices Short'!$E:$E,'All Prices combined'!$G100),IF($B100="RAB Long",SUMIFS('RAB Prices Long'!N:N,'RAB Prices Long'!$B:$B,'All Prices combined'!$D100,'RAB Prices Long'!$E:$E,'All Prices combined'!$G100)))),2)</f>
        <v>33.200000000000003</v>
      </c>
      <c r="L100" s="2">
        <f>ROUND(IF($B100="Annuity",SUMIFS('Annuity Prices'!O:O,'Annuity Prices'!$B:$B,$D100,'Annuity Prices'!$E:$E,$G100),IF($B100="RAB Short",SUMIFS('RAB Prices Short'!O:O,'RAB Prices Short'!$B:$B,'All Prices combined'!$D100,'RAB Prices Short'!$E:$E,'All Prices combined'!$G100),IF($B100="RAB Long",SUMIFS('RAB Prices Long'!O:O,'RAB Prices Long'!$B:$B,'All Prices combined'!$D100,'RAB Prices Long'!$E:$E,'All Prices combined'!$G100)))),2)</f>
        <v>34.15</v>
      </c>
      <c r="M100" s="2">
        <f>ROUND(IF($B100="Annuity",SUMIFS('Annuity Prices'!P:P,'Annuity Prices'!$B:$B,$D100,'Annuity Prices'!$E:$E,$G100),IF($B100="RAB Short",SUMIFS('RAB Prices Short'!P:P,'RAB Prices Short'!$B:$B,'All Prices combined'!$D100,'RAB Prices Short'!$E:$E,'All Prices combined'!$G100),IF($B100="RAB Long",SUMIFS('RAB Prices Long'!P:P,'RAB Prices Long'!$B:$B,'All Prices combined'!$D100,'RAB Prices Long'!$E:$E,'All Prices combined'!$G100)))),2)</f>
        <v>33.94</v>
      </c>
      <c r="N100" s="2">
        <f>ROUND(IF($B100="Annuity",SUMIFS('Annuity Prices'!Q:Q,'Annuity Prices'!$B:$B,$D100,'Annuity Prices'!$E:$E,$G100),IF($B100="RAB Short",SUMIFS('RAB Prices Short'!Q:Q,'RAB Prices Short'!$B:$B,'All Prices combined'!$D100,'RAB Prices Short'!$E:$E,'All Prices combined'!$G100),IF($B100="RAB Long",SUMIFS('RAB Prices Long'!Q:Q,'RAB Prices Long'!$B:$B,'All Prices combined'!$D100,'RAB Prices Long'!$E:$E,'All Prices combined'!$G100)))),2)</f>
        <v>34.79</v>
      </c>
      <c r="O100" s="2">
        <f>ROUND(IF($B100="Annuity",SUMIFS('Annuity Prices'!R:R,'Annuity Prices'!$B:$B,$D100,'Annuity Prices'!$E:$E,$G100),IF($B100="RAB Short",SUMIFS('RAB Prices Short'!R:R,'RAB Prices Short'!$B:$B,'All Prices combined'!$D100,'RAB Prices Short'!$E:$E,'All Prices combined'!$G100),IF($B100="RAB Long",SUMIFS('RAB Prices Long'!R:R,'RAB Prices Long'!$B:$B,'All Prices combined'!$D100,'RAB Prices Long'!$E:$E,'All Prices combined'!$G100)))),2)</f>
        <v>35.659999999999997</v>
      </c>
      <c r="P100" s="2">
        <f>ROUND(IF($B100="Annuity",SUMIFS('Annuity Prices'!S:S,'Annuity Prices'!$B:$B,$D100,'Annuity Prices'!$E:$E,$G100),IF($B100="RAB Short",SUMIFS('RAB Prices Short'!S:S,'RAB Prices Short'!$B:$B,'All Prices combined'!$D100,'RAB Prices Short'!$E:$E,'All Prices combined'!$G100),IF($B100="RAB Long",SUMIFS('RAB Prices Long'!S:S,'RAB Prices Long'!$B:$B,'All Prices combined'!$D100,'RAB Prices Long'!$E:$E,'All Prices combined'!$G100)))),2)</f>
        <v>36.549999999999997</v>
      </c>
      <c r="Q100" s="2">
        <f>ROUND(IF($B100="Annuity",SUMIFS('Annuity Prices'!T:T,'Annuity Prices'!$B:$B,$D100,'Annuity Prices'!$E:$E,$G100),IF($B100="RAB Short",SUMIFS('RAB Prices Short'!T:T,'RAB Prices Short'!$B:$B,'All Prices combined'!$D100,'RAB Prices Short'!$E:$E,'All Prices combined'!$G100),IF($B100="RAB Long",SUMIFS('RAB Prices Long'!T:T,'RAB Prices Long'!$B:$B,'All Prices combined'!$D100,'RAB Prices Long'!$E:$E,'All Prices combined'!$G100)))),2)</f>
        <v>37.46</v>
      </c>
      <c r="R100" s="2">
        <f>ROUND(IF($B100="Annuity",SUMIFS('Annuity Prices'!U:U,'Annuity Prices'!$B:$B,$D100,'Annuity Prices'!$E:$E,$G100),IF($B100="RAB Short",SUMIFS('RAB Prices Short'!U:U,'RAB Prices Short'!$B:$B,'All Prices combined'!$D100,'RAB Prices Short'!$E:$E,'All Prices combined'!$G100),IF($B100="RAB Long",SUMIFS('RAB Prices Long'!U:U,'RAB Prices Long'!$B:$B,'All Prices combined'!$D100,'RAB Prices Long'!$E:$E,'All Prices combined'!$G100)))),2)</f>
        <v>38.4</v>
      </c>
      <c r="S100" s="2">
        <f>ROUND(IF($B100="Annuity",SUMIFS('Annuity Prices'!V:V,'Annuity Prices'!$B:$B,$D100,'Annuity Prices'!$E:$E,$G100),IF($B100="RAB Short",SUMIFS('RAB Prices Short'!V:V,'RAB Prices Short'!$B:$B,'All Prices combined'!$D100,'RAB Prices Short'!$E:$E,'All Prices combined'!$G100),IF($B100="RAB Long",SUMIFS('RAB Prices Long'!V:V,'RAB Prices Long'!$B:$B,'All Prices combined'!$D100,'RAB Prices Long'!$E:$E,'All Prices combined'!$G100)))),2)</f>
        <v>39.36</v>
      </c>
      <c r="T100" s="2">
        <f>ROUND(IF($B100="Annuity",SUMIFS('Annuity Prices'!W:W,'Annuity Prices'!$B:$B,$D100,'Annuity Prices'!$E:$E,$G100),IF($B100="RAB Short",SUMIFS('RAB Prices Short'!W:W,'RAB Prices Short'!$B:$B,'All Prices combined'!$D100,'RAB Prices Short'!$E:$E,'All Prices combined'!$G100),IF($B100="RAB Long",SUMIFS('RAB Prices Long'!W:W,'RAB Prices Long'!$B:$B,'All Prices combined'!$D100,'RAB Prices Long'!$E:$E,'All Prices combined'!$G100)))),2)</f>
        <v>40.340000000000003</v>
      </c>
      <c r="U100" s="2">
        <f>ROUND(IF($B100="Annuity",SUMIFS('Annuity Prices'!X:X,'Annuity Prices'!$B:$B,$D100,'Annuity Prices'!$E:$E,$G100),IF($B100="RAB Short",SUMIFS('RAB Prices Short'!X:X,'RAB Prices Short'!$B:$B,'All Prices combined'!$D100,'RAB Prices Short'!$E:$E,'All Prices combined'!$G100),IF($B100="RAB Long",SUMIFS('RAB Prices Long'!X:X,'RAB Prices Long'!$B:$B,'All Prices combined'!$D100,'RAB Prices Long'!$E:$E,'All Prices combined'!$G100)))),2)</f>
        <v>41.34</v>
      </c>
      <c r="V100" s="2">
        <f>ROUND(IF($B100="Annuity",SUMIFS('Annuity Prices'!Y:Y,'Annuity Prices'!$B:$B,$D100,'Annuity Prices'!$E:$E,$G100),IF($B100="RAB Short",SUMIFS('RAB Prices Short'!Y:Y,'RAB Prices Short'!$B:$B,'All Prices combined'!$D100,'RAB Prices Short'!$E:$E,'All Prices combined'!$G100),IF($B100="RAB Long",SUMIFS('RAB Prices Long'!Y:Y,'RAB Prices Long'!$B:$B,'All Prices combined'!$D100,'RAB Prices Long'!$E:$E,'All Prices combined'!$G100)))),2)</f>
        <v>42.37</v>
      </c>
      <c r="W100" s="2">
        <f>ROUND(IF($B100="Annuity",SUMIFS('Annuity Prices'!Z:Z,'Annuity Prices'!$B:$B,$D100,'Annuity Prices'!$E:$E,$G100),IF($B100="RAB Short",SUMIFS('RAB Prices Short'!Z:Z,'RAB Prices Short'!$B:$B,'All Prices combined'!$D100,'RAB Prices Short'!$E:$E,'All Prices combined'!$G100),IF($B100="RAB Long",SUMIFS('RAB Prices Long'!Z:Z,'RAB Prices Long'!$B:$B,'All Prices combined'!$D100,'RAB Prices Long'!$E:$E,'All Prices combined'!$G100)))),2)</f>
        <v>43.43</v>
      </c>
      <c r="X100" s="2">
        <f>ROUND(IF($B100="Annuity",SUMIFS('Annuity Prices'!AA:AA,'Annuity Prices'!$B:$B,$D100,'Annuity Prices'!$E:$E,$G100),IF($B100="RAB Short",SUMIFS('RAB Prices Short'!AA:AA,'RAB Prices Short'!$B:$B,'All Prices combined'!$D100,'RAB Prices Short'!$E:$E,'All Prices combined'!$G100),IF($B100="RAB Long",SUMIFS('RAB Prices Long'!AA:AA,'RAB Prices Long'!$B:$B,'All Prices combined'!$D100,'RAB Prices Long'!$E:$E,'All Prices combined'!$G100)))),2)</f>
        <v>44.52</v>
      </c>
      <c r="Y100" s="2">
        <f>ROUND(IF($B100="Annuity",SUMIFS('Annuity Prices'!AB:AB,'Annuity Prices'!$B:$B,$D100,'Annuity Prices'!$E:$E,$G100),IF($B100="RAB Short",SUMIFS('RAB Prices Short'!AB:AB,'RAB Prices Short'!$B:$B,'All Prices combined'!$D100,'RAB Prices Short'!$E:$E,'All Prices combined'!$G100),IF($B100="RAB Long",SUMIFS('RAB Prices Long'!AB:AB,'RAB Prices Long'!$B:$B,'All Prices combined'!$D100,'RAB Prices Long'!$E:$E,'All Prices combined'!$G100)))),2)</f>
        <v>45.63</v>
      </c>
      <c r="Z100" s="2">
        <f>ROUND(IF($B100="Annuity",SUMIFS('Annuity Prices'!AC:AC,'Annuity Prices'!$B:$B,$D100,'Annuity Prices'!$E:$E,$G100),IF($B100="RAB Short",SUMIFS('RAB Prices Short'!AC:AC,'RAB Prices Short'!$B:$B,'All Prices combined'!$D100,'RAB Prices Short'!$E:$E,'All Prices combined'!$G100),IF($B100="RAB Long",SUMIFS('RAB Prices Long'!AC:AC,'RAB Prices Long'!$B:$B,'All Prices combined'!$D100,'RAB Prices Long'!$E:$E,'All Prices combined'!$G100)))),2)</f>
        <v>46.77</v>
      </c>
      <c r="AA100" s="2">
        <f>ROUND(IF($B100="Annuity",SUMIFS('Annuity Prices'!AD:AD,'Annuity Prices'!$B:$B,$D100,'Annuity Prices'!$E:$E,$G100),IF($B100="RAB Short",SUMIFS('RAB Prices Short'!AD:AD,'RAB Prices Short'!$B:$B,'All Prices combined'!$D100,'RAB Prices Short'!$E:$E,'All Prices combined'!$G100),IF($B100="RAB Long",SUMIFS('RAB Prices Long'!AD:AD,'RAB Prices Long'!$B:$B,'All Prices combined'!$D100,'RAB Prices Long'!$E:$E,'All Prices combined'!$G100)))),2)</f>
        <v>47.93</v>
      </c>
      <c r="AB100" s="2">
        <f>ROUND(IF($B100="Annuity",SUMIFS('Annuity Prices'!AE:AE,'Annuity Prices'!$B:$B,$D100,'Annuity Prices'!$E:$E,$G100),IF($B100="RAB Short",SUMIFS('RAB Prices Short'!AE:AE,'RAB Prices Short'!$B:$B,'All Prices combined'!$D100,'RAB Prices Short'!$E:$E,'All Prices combined'!$G100),IF($B100="RAB Long",SUMIFS('RAB Prices Long'!AE:AE,'RAB Prices Long'!$B:$B,'All Prices combined'!$D100,'RAB Prices Long'!$E:$E,'All Prices combined'!$G100)))),2)</f>
        <v>49.13</v>
      </c>
      <c r="AC100" s="2">
        <f>ROUND(IF($B100="Annuity",SUMIFS('Annuity Prices'!AF:AF,'Annuity Prices'!$B:$B,$D100,'Annuity Prices'!$E:$E,$G100),IF($B100="RAB Short",SUMIFS('RAB Prices Short'!AF:AF,'RAB Prices Short'!$B:$B,'All Prices combined'!$D100,'RAB Prices Short'!$E:$E,'All Prices combined'!$G100),IF($B100="RAB Long",SUMIFS('RAB Prices Long'!AF:AF,'RAB Prices Long'!$B:$B,'All Prices combined'!$D100,'RAB Prices Long'!$E:$E,'All Prices combined'!$G100)))),2)</f>
        <v>50.35</v>
      </c>
      <c r="AD100" s="2">
        <f>ROUND(IF($B100="Annuity",SUMIFS('Annuity Prices'!AG:AG,'Annuity Prices'!$B:$B,$D100,'Annuity Prices'!$E:$E,$G100),IF($B100="RAB Short",SUMIFS('RAB Prices Short'!AG:AG,'RAB Prices Short'!$B:$B,'All Prices combined'!$D100,'RAB Prices Short'!$E:$E,'All Prices combined'!$G100),IF($B100="RAB Long",SUMIFS('RAB Prices Long'!AG:AG,'RAB Prices Long'!$B:$B,'All Prices combined'!$D100,'RAB Prices Long'!$E:$E,'All Prices combined'!$G100)))),2)</f>
        <v>51.61</v>
      </c>
      <c r="AE100" s="2">
        <f>ROUND(IF($B100="Annuity",SUMIFS('Annuity Prices'!AH:AH,'Annuity Prices'!$B:$B,$D100,'Annuity Prices'!$E:$E,$G100),IF($B100="RAB Short",SUMIFS('RAB Prices Short'!AH:AH,'RAB Prices Short'!$B:$B,'All Prices combined'!$D100,'RAB Prices Short'!$E:$E,'All Prices combined'!$G100),IF($B100="RAB Long",SUMIFS('RAB Prices Long'!AH:AH,'RAB Prices Long'!$B:$B,'All Prices combined'!$D100,'RAB Prices Long'!$E:$E,'All Prices combined'!$G100)))),2)</f>
        <v>52.9</v>
      </c>
      <c r="AF100" s="2">
        <f>ROUND(IF($B100="Annuity",SUMIFS('Annuity Prices'!AI:AI,'Annuity Prices'!$B:$B,$D100,'Annuity Prices'!$E:$E,$G100),IF($B100="RAB Short",SUMIFS('RAB Prices Short'!AI:AI,'RAB Prices Short'!$B:$B,'All Prices combined'!$D100,'RAB Prices Short'!$E:$E,'All Prices combined'!$G100),IF($B100="RAB Long",SUMIFS('RAB Prices Long'!AI:AI,'RAB Prices Long'!$B:$B,'All Prices combined'!$D100,'RAB Prices Long'!$E:$E,'All Prices combined'!$G100)))),2)</f>
        <v>54.23</v>
      </c>
      <c r="AG100" s="2">
        <f>ROUND(IF($B100="Annuity",SUMIFS('Annuity Prices'!AJ:AJ,'Annuity Prices'!$B:$B,$D100,'Annuity Prices'!$E:$E,$G100),IF($B100="RAB Short",SUMIFS('RAB Prices Short'!AJ:AJ,'RAB Prices Short'!$B:$B,'All Prices combined'!$D100,'RAB Prices Short'!$E:$E,'All Prices combined'!$G100),IF($B100="RAB Long",SUMIFS('RAB Prices Long'!AJ:AJ,'RAB Prices Long'!$B:$B,'All Prices combined'!$D100,'RAB Prices Long'!$E:$E,'All Prices combined'!$G100)))),2)</f>
        <v>55.58</v>
      </c>
      <c r="AH100" s="2">
        <f>ROUND(IF($B100="Annuity",SUMIFS('Annuity Prices'!AK:AK,'Annuity Prices'!$B:$B,$D100,'Annuity Prices'!$E:$E,$G100),IF($B100="RAB Short",SUMIFS('RAB Prices Short'!AK:AK,'RAB Prices Short'!$B:$B,'All Prices combined'!$D100,'RAB Prices Short'!$E:$E,'All Prices combined'!$G100),IF($B100="RAB Long",SUMIFS('RAB Prices Long'!AK:AK,'RAB Prices Long'!$B:$B,'All Prices combined'!$D100,'RAB Prices Long'!$E:$E,'All Prices combined'!$G100)))),2)</f>
        <v>56.97</v>
      </c>
      <c r="AI100" s="2">
        <f>ROUND(IF($B100="Annuity",SUMIFS('Annuity Prices'!AL:AL,'Annuity Prices'!$B:$B,$D100,'Annuity Prices'!$E:$E,$G100),IF($B100="RAB Short",SUMIFS('RAB Prices Short'!AL:AL,'RAB Prices Short'!$B:$B,'All Prices combined'!$D100,'RAB Prices Short'!$E:$E,'All Prices combined'!$G100),IF($B100="RAB Long",SUMIFS('RAB Prices Long'!AL:AL,'RAB Prices Long'!$B:$B,'All Prices combined'!$D100,'RAB Prices Long'!$E:$E,'All Prices combined'!$G100)))),2)</f>
        <v>58.39</v>
      </c>
      <c r="AJ100" s="2">
        <f>ROUND(IF($B100="Annuity",SUMIFS('Annuity Prices'!AM:AM,'Annuity Prices'!$B:$B,$D100,'Annuity Prices'!$E:$E,$G100),IF($B100="RAB Short",SUMIFS('RAB Prices Short'!AM:AM,'RAB Prices Short'!$B:$B,'All Prices combined'!$D100,'RAB Prices Short'!$E:$E,'All Prices combined'!$G100),IF($B100="RAB Long",SUMIFS('RAB Prices Long'!AM:AM,'RAB Prices Long'!$B:$B,'All Prices combined'!$D100,'RAB Prices Long'!$E:$E,'All Prices combined'!$G100)))),2)</f>
        <v>59.85</v>
      </c>
      <c r="AK100" s="2">
        <f>ROUND(IF($B100="Annuity",SUMIFS('Annuity Prices'!AN:AN,'Annuity Prices'!$B:$B,$D100,'Annuity Prices'!$E:$E,$G100),IF($B100="RAB Short",SUMIFS('RAB Prices Short'!AN:AN,'RAB Prices Short'!$B:$B,'All Prices combined'!$D100,'RAB Prices Short'!$E:$E,'All Prices combined'!$G100),IF($B100="RAB Long",SUMIFS('RAB Prices Long'!AN:AN,'RAB Prices Long'!$B:$B,'All Prices combined'!$D100,'RAB Prices Long'!$E:$E,'All Prices combined'!$G100)))),2)</f>
        <v>61.34</v>
      </c>
      <c r="AL100" s="2">
        <f>ROUND(IF($B100="Annuity",SUMIFS('Annuity Prices'!AO:AO,'Annuity Prices'!$B:$B,$D100,'Annuity Prices'!$E:$E,$G100),IF($B100="RAB Short",SUMIFS('RAB Prices Short'!AO:AO,'RAB Prices Short'!$B:$B,'All Prices combined'!$D100,'RAB Prices Short'!$E:$E,'All Prices combined'!$G100),IF($B100="RAB Long",SUMIFS('RAB Prices Long'!AO:AO,'RAB Prices Long'!$B:$B,'All Prices combined'!$D100,'RAB Prices Long'!$E:$E,'All Prices combined'!$G100)))),2)</f>
        <v>62.87</v>
      </c>
      <c r="AM100" s="2">
        <f>ROUND(IF($B100="Annuity",SUMIFS('Annuity Prices'!AP:AP,'Annuity Prices'!$B:$B,$D100,'Annuity Prices'!$E:$E,$G100),IF($B100="RAB Short",SUMIFS('RAB Prices Short'!AP:AP,'RAB Prices Short'!$B:$B,'All Prices combined'!$D100,'RAB Prices Short'!$E:$E,'All Prices combined'!$G100),IF($B100="RAB Long",SUMIFS('RAB Prices Long'!AP:AP,'RAB Prices Long'!$B:$B,'All Prices combined'!$D100,'RAB Prices Long'!$E:$E,'All Prices combined'!$G100)))),2)</f>
        <v>64.45</v>
      </c>
      <c r="AN100" s="2">
        <f>ROUND(IF($B100="Annuity",SUMIFS('Annuity Prices'!AQ:AQ,'Annuity Prices'!$B:$B,$D100,'Annuity Prices'!$E:$E,$G100),IF($B100="RAB Short",SUMIFS('RAB Prices Short'!AQ:AQ,'RAB Prices Short'!$B:$B,'All Prices combined'!$D100,'RAB Prices Short'!$E:$E,'All Prices combined'!$G100),IF($B100="RAB Long",SUMIFS('RAB Prices Long'!AQ:AQ,'RAB Prices Long'!$B:$B,'All Prices combined'!$D100,'RAB Prices Long'!$E:$E,'All Prices combined'!$G100)))),2)</f>
        <v>66.06</v>
      </c>
      <c r="AO100" s="2">
        <f>ROUND(IF($B100="Annuity",SUMIFS('Annuity Prices'!AR:AR,'Annuity Prices'!$B:$B,$D100,'Annuity Prices'!$E:$E,$G100),IF($B100="RAB Short",SUMIFS('RAB Prices Short'!AR:AR,'RAB Prices Short'!$B:$B,'All Prices combined'!$D100,'RAB Prices Short'!$E:$E,'All Prices combined'!$G100),IF($B100="RAB Long",SUMIFS('RAB Prices Long'!AR:AR,'RAB Prices Long'!$B:$B,'All Prices combined'!$D100,'RAB Prices Long'!$E:$E,'All Prices combined'!$G100)))),2)</f>
        <v>24.48</v>
      </c>
      <c r="AP100" s="2">
        <f>ROUND(IF($B100="Annuity",SUMIFS('Annuity Prices'!AS:AS,'Annuity Prices'!$B:$B,$D100,'Annuity Prices'!$E:$E,$G100),IF($B100="RAB Short",SUMIFS('RAB Prices Short'!AS:AS,'RAB Prices Short'!$B:$B,'All Prices combined'!$D100,'RAB Prices Short'!$E:$E,'All Prices combined'!$G100),IF($B100="RAB Long",SUMIFS('RAB Prices Long'!AS:AS,'RAB Prices Long'!$B:$B,'All Prices combined'!$D100,'RAB Prices Long'!$E:$E,'All Prices combined'!$G100)))),2)</f>
        <v>27.8</v>
      </c>
      <c r="AQ100" s="2">
        <f>ROUND(IF($B100="Annuity",SUMIFS('Annuity Prices'!AT:AT,'Annuity Prices'!$B:$B,$D100,'Annuity Prices'!$E:$E,$G100),IF($B100="RAB Short",SUMIFS('RAB Prices Short'!AT:AT,'RAB Prices Short'!$B:$B,'All Prices combined'!$D100,'RAB Prices Short'!$E:$E,'All Prices combined'!$G100),IF($B100="RAB Long",SUMIFS('RAB Prices Long'!AT:AT,'RAB Prices Long'!$B:$B,'All Prices combined'!$D100,'RAB Prices Long'!$E:$E,'All Prices combined'!$G100)))),2)</f>
        <v>31.29</v>
      </c>
      <c r="AR100" s="2">
        <f>ROUND(IF($B100="Annuity",SUMIFS('Annuity Prices'!AU:AU,'Annuity Prices'!$B:$B,$D100,'Annuity Prices'!$E:$E,$G100),IF($B100="RAB Short",SUMIFS('RAB Prices Short'!AU:AU,'RAB Prices Short'!$B:$B,'All Prices combined'!$D100,'RAB Prices Short'!$E:$E,'All Prices combined'!$G100),IF($B100="RAB Long",SUMIFS('RAB Prices Long'!AU:AU,'RAB Prices Long'!$B:$B,'All Prices combined'!$D100,'RAB Prices Long'!$E:$E,'All Prices combined'!$G100)))),2)</f>
        <v>33.200000000000003</v>
      </c>
      <c r="AS100" s="2">
        <f>ROUND(IF($B100="Annuity",SUMIFS('Annuity Prices'!AV:AV,'Annuity Prices'!$B:$B,$D100,'Annuity Prices'!$E:$E,$G100),IF($B100="RAB Short",SUMIFS('RAB Prices Short'!AV:AV,'RAB Prices Short'!$B:$B,'All Prices combined'!$D100,'RAB Prices Short'!$E:$E,'All Prices combined'!$G100),IF($B100="RAB Long",SUMIFS('RAB Prices Long'!AV:AV,'RAB Prices Long'!$B:$B,'All Prices combined'!$D100,'RAB Prices Long'!$E:$E,'All Prices combined'!$G100)))),2)</f>
        <v>34.15</v>
      </c>
      <c r="AT100" s="2">
        <f>ROUND(IF($B100="Annuity",SUMIFS('Annuity Prices'!AW:AW,'Annuity Prices'!$B:$B,$D100,'Annuity Prices'!$E:$E,$G100),IF($B100="RAB Short",SUMIFS('RAB Prices Short'!AW:AW,'RAB Prices Short'!$B:$B,'All Prices combined'!$D100,'RAB Prices Short'!$E:$E,'All Prices combined'!$G100),IF($B100="RAB Long",SUMIFS('RAB Prices Long'!AW:AW,'RAB Prices Long'!$B:$B,'All Prices combined'!$D100,'RAB Prices Long'!$E:$E,'All Prices combined'!$G100)))),2)</f>
        <v>33.94</v>
      </c>
      <c r="AU100" s="2">
        <f>ROUND(IF($B100="Annuity",SUMIFS('Annuity Prices'!AX:AX,'Annuity Prices'!$B:$B,$D100,'Annuity Prices'!$E:$E,$G100),IF($B100="RAB Short",SUMIFS('RAB Prices Short'!AX:AX,'RAB Prices Short'!$B:$B,'All Prices combined'!$D100,'RAB Prices Short'!$E:$E,'All Prices combined'!$G100),IF($B100="RAB Long",SUMIFS('RAB Prices Long'!AX:AX,'RAB Prices Long'!$B:$B,'All Prices combined'!$D100,'RAB Prices Long'!$E:$E,'All Prices combined'!$G100)))),2)</f>
        <v>34.79</v>
      </c>
      <c r="AV100" s="2">
        <f>ROUND(IF($B100="Annuity",SUMIFS('Annuity Prices'!AY:AY,'Annuity Prices'!$B:$B,$D100,'Annuity Prices'!$E:$E,$G100),IF($B100="RAB Short",SUMIFS('RAB Prices Short'!AY:AY,'RAB Prices Short'!$B:$B,'All Prices combined'!$D100,'RAB Prices Short'!$E:$E,'All Prices combined'!$G100),IF($B100="RAB Long",SUMIFS('RAB Prices Long'!AY:AY,'RAB Prices Long'!$B:$B,'All Prices combined'!$D100,'RAB Prices Long'!$E:$E,'All Prices combined'!$G100)))),2)</f>
        <v>35.659999999999997</v>
      </c>
      <c r="AW100" s="2">
        <f>ROUND(IF($B100="Annuity",SUMIFS('Annuity Prices'!AZ:AZ,'Annuity Prices'!$B:$B,$D100,'Annuity Prices'!$E:$E,$G100),IF($B100="RAB Short",SUMIFS('RAB Prices Short'!AZ:AZ,'RAB Prices Short'!$B:$B,'All Prices combined'!$D100,'RAB Prices Short'!$E:$E,'All Prices combined'!$G100),IF($B100="RAB Long",SUMIFS('RAB Prices Long'!AZ:AZ,'RAB Prices Long'!$B:$B,'All Prices combined'!$D100,'RAB Prices Long'!$E:$E,'All Prices combined'!$G100)))),2)</f>
        <v>36.549999999999997</v>
      </c>
      <c r="AX100" s="2">
        <f>ROUND(IF($B100="Annuity",SUMIFS('Annuity Prices'!BA:BA,'Annuity Prices'!$B:$B,$D100,'Annuity Prices'!$E:$E,$G100),IF($B100="RAB Short",SUMIFS('RAB Prices Short'!BA:BA,'RAB Prices Short'!$B:$B,'All Prices combined'!$D100,'RAB Prices Short'!$E:$E,'All Prices combined'!$G100),IF($B100="RAB Long",SUMIFS('RAB Prices Long'!BA:BA,'RAB Prices Long'!$B:$B,'All Prices combined'!$D100,'RAB Prices Long'!$E:$E,'All Prices combined'!$G100)))),2)</f>
        <v>37.46</v>
      </c>
      <c r="AY100" s="2">
        <f>ROUND(IF($B100="Annuity",SUMIFS('Annuity Prices'!BB:BB,'Annuity Prices'!$B:$B,$D100,'Annuity Prices'!$E:$E,$G100),IF($B100="RAB Short",SUMIFS('RAB Prices Short'!BB:BB,'RAB Prices Short'!$B:$B,'All Prices combined'!$D100,'RAB Prices Short'!$E:$E,'All Prices combined'!$G100),IF($B100="RAB Long",SUMIFS('RAB Prices Long'!BB:BB,'RAB Prices Long'!$B:$B,'All Prices combined'!$D100,'RAB Prices Long'!$E:$E,'All Prices combined'!$G100)))),2)</f>
        <v>38.4</v>
      </c>
      <c r="AZ100" s="2">
        <f>ROUND(IF($B100="Annuity",SUMIFS('Annuity Prices'!BC:BC,'Annuity Prices'!$B:$B,$D100,'Annuity Prices'!$E:$E,$G100),IF($B100="RAB Short",SUMIFS('RAB Prices Short'!BC:BC,'RAB Prices Short'!$B:$B,'All Prices combined'!$D100,'RAB Prices Short'!$E:$E,'All Prices combined'!$G100),IF($B100="RAB Long",SUMIFS('RAB Prices Long'!BC:BC,'RAB Prices Long'!$B:$B,'All Prices combined'!$D100,'RAB Prices Long'!$E:$E,'All Prices combined'!$G100)))),2)</f>
        <v>39.36</v>
      </c>
      <c r="BA100" s="2">
        <f>ROUND(IF($B100="Annuity",SUMIFS('Annuity Prices'!BD:BD,'Annuity Prices'!$B:$B,$D100,'Annuity Prices'!$E:$E,$G100),IF($B100="RAB Short",SUMIFS('RAB Prices Short'!BD:BD,'RAB Prices Short'!$B:$B,'All Prices combined'!$D100,'RAB Prices Short'!$E:$E,'All Prices combined'!$G100),IF($B100="RAB Long",SUMIFS('RAB Prices Long'!BD:BD,'RAB Prices Long'!$B:$B,'All Prices combined'!$D100,'RAB Prices Long'!$E:$E,'All Prices combined'!$G100)))),2)</f>
        <v>40.340000000000003</v>
      </c>
      <c r="BB100" s="2">
        <f>ROUND(IF($B100="Annuity",SUMIFS('Annuity Prices'!BE:BE,'Annuity Prices'!$B:$B,$D100,'Annuity Prices'!$E:$E,$G100),IF($B100="RAB Short",SUMIFS('RAB Prices Short'!BE:BE,'RAB Prices Short'!$B:$B,'All Prices combined'!$D100,'RAB Prices Short'!$E:$E,'All Prices combined'!$G100),IF($B100="RAB Long",SUMIFS('RAB Prices Long'!BE:BE,'RAB Prices Long'!$B:$B,'All Prices combined'!$D100,'RAB Prices Long'!$E:$E,'All Prices combined'!$G100)))),2)</f>
        <v>41.34</v>
      </c>
      <c r="BC100" s="2">
        <f>ROUND(IF($B100="Annuity",SUMIFS('Annuity Prices'!BF:BF,'Annuity Prices'!$B:$B,$D100,'Annuity Prices'!$E:$E,$G100),IF($B100="RAB Short",SUMIFS('RAB Prices Short'!BF:BF,'RAB Prices Short'!$B:$B,'All Prices combined'!$D100,'RAB Prices Short'!$E:$E,'All Prices combined'!$G100),IF($B100="RAB Long",SUMIFS('RAB Prices Long'!BF:BF,'RAB Prices Long'!$B:$B,'All Prices combined'!$D100,'RAB Prices Long'!$E:$E,'All Prices combined'!$G100)))),2)</f>
        <v>42.37</v>
      </c>
      <c r="BD100" s="2">
        <f>ROUND(IF($B100="Annuity",SUMIFS('Annuity Prices'!BG:BG,'Annuity Prices'!$B:$B,$D100,'Annuity Prices'!$E:$E,$G100),IF($B100="RAB Short",SUMIFS('RAB Prices Short'!BG:BG,'RAB Prices Short'!$B:$B,'All Prices combined'!$D100,'RAB Prices Short'!$E:$E,'All Prices combined'!$G100),IF($B100="RAB Long",SUMIFS('RAB Prices Long'!BG:BG,'RAB Prices Long'!$B:$B,'All Prices combined'!$D100,'RAB Prices Long'!$E:$E,'All Prices combined'!$G100)))),2)</f>
        <v>43.43</v>
      </c>
      <c r="BE100" s="2">
        <f>ROUND(IF($B100="Annuity",SUMIFS('Annuity Prices'!BH:BH,'Annuity Prices'!$B:$B,$D100,'Annuity Prices'!$E:$E,$G100),IF($B100="RAB Short",SUMIFS('RAB Prices Short'!BH:BH,'RAB Prices Short'!$B:$B,'All Prices combined'!$D100,'RAB Prices Short'!$E:$E,'All Prices combined'!$G100),IF($B100="RAB Long",SUMIFS('RAB Prices Long'!BH:BH,'RAB Prices Long'!$B:$B,'All Prices combined'!$D100,'RAB Prices Long'!$E:$E,'All Prices combined'!$G100)))),2)</f>
        <v>44.52</v>
      </c>
      <c r="BF100" s="2">
        <f>ROUND(IF($B100="Annuity",SUMIFS('Annuity Prices'!BI:BI,'Annuity Prices'!$B:$B,$D100,'Annuity Prices'!$E:$E,$G100),IF($B100="RAB Short",SUMIFS('RAB Prices Short'!BI:BI,'RAB Prices Short'!$B:$B,'All Prices combined'!$D100,'RAB Prices Short'!$E:$E,'All Prices combined'!$G100),IF($B100="RAB Long",SUMIFS('RAB Prices Long'!BI:BI,'RAB Prices Long'!$B:$B,'All Prices combined'!$D100,'RAB Prices Long'!$E:$E,'All Prices combined'!$G100)))),2)</f>
        <v>45.63</v>
      </c>
      <c r="BG100" s="2">
        <f>ROUND(IF($B100="Annuity",SUMIFS('Annuity Prices'!BJ:BJ,'Annuity Prices'!$B:$B,$D100,'Annuity Prices'!$E:$E,$G100),IF($B100="RAB Short",SUMIFS('RAB Prices Short'!BJ:BJ,'RAB Prices Short'!$B:$B,'All Prices combined'!$D100,'RAB Prices Short'!$E:$E,'All Prices combined'!$G100),IF($B100="RAB Long",SUMIFS('RAB Prices Long'!BJ:BJ,'RAB Prices Long'!$B:$B,'All Prices combined'!$D100,'RAB Prices Long'!$E:$E,'All Prices combined'!$G100)))),2)</f>
        <v>46.77</v>
      </c>
      <c r="BH100" s="2">
        <f>ROUND(IF($B100="Annuity",SUMIFS('Annuity Prices'!BK:BK,'Annuity Prices'!$B:$B,$D100,'Annuity Prices'!$E:$E,$G100),IF($B100="RAB Short",SUMIFS('RAB Prices Short'!BK:BK,'RAB Prices Short'!$B:$B,'All Prices combined'!$D100,'RAB Prices Short'!$E:$E,'All Prices combined'!$G100),IF($B100="RAB Long",SUMIFS('RAB Prices Long'!BK:BK,'RAB Prices Long'!$B:$B,'All Prices combined'!$D100,'RAB Prices Long'!$E:$E,'All Prices combined'!$G100)))),2)</f>
        <v>47.93</v>
      </c>
      <c r="BI100" s="2">
        <f>ROUND(IF($B100="Annuity",SUMIFS('Annuity Prices'!BL:BL,'Annuity Prices'!$B:$B,$D100,'Annuity Prices'!$E:$E,$G100),IF($B100="RAB Short",SUMIFS('RAB Prices Short'!BL:BL,'RAB Prices Short'!$B:$B,'All Prices combined'!$D100,'RAB Prices Short'!$E:$E,'All Prices combined'!$G100),IF($B100="RAB Long",SUMIFS('RAB Prices Long'!BL:BL,'RAB Prices Long'!$B:$B,'All Prices combined'!$D100,'RAB Prices Long'!$E:$E,'All Prices combined'!$G100)))),2)</f>
        <v>49.13</v>
      </c>
      <c r="BJ100" s="2">
        <f>ROUND(IF($B100="Annuity",SUMIFS('Annuity Prices'!BM:BM,'Annuity Prices'!$B:$B,$D100,'Annuity Prices'!$E:$E,$G100),IF($B100="RAB Short",SUMIFS('RAB Prices Short'!BM:BM,'RAB Prices Short'!$B:$B,'All Prices combined'!$D100,'RAB Prices Short'!$E:$E,'All Prices combined'!$G100),IF($B100="RAB Long",SUMIFS('RAB Prices Long'!BM:BM,'RAB Prices Long'!$B:$B,'All Prices combined'!$D100,'RAB Prices Long'!$E:$E,'All Prices combined'!$G100)))),2)</f>
        <v>50.35</v>
      </c>
      <c r="BK100" s="2">
        <f>ROUND(IF($B100="Annuity",SUMIFS('Annuity Prices'!BN:BN,'Annuity Prices'!$B:$B,$D100,'Annuity Prices'!$E:$E,$G100),IF($B100="RAB Short",SUMIFS('RAB Prices Short'!BN:BN,'RAB Prices Short'!$B:$B,'All Prices combined'!$D100,'RAB Prices Short'!$E:$E,'All Prices combined'!$G100),IF($B100="RAB Long",SUMIFS('RAB Prices Long'!BN:BN,'RAB Prices Long'!$B:$B,'All Prices combined'!$D100,'RAB Prices Long'!$E:$E,'All Prices combined'!$G100)))),2)</f>
        <v>51.61</v>
      </c>
      <c r="BL100" s="2">
        <f>ROUND(IF($B100="Annuity",SUMIFS('Annuity Prices'!BO:BO,'Annuity Prices'!$B:$B,$D100,'Annuity Prices'!$E:$E,$G100),IF($B100="RAB Short",SUMIFS('RAB Prices Short'!BO:BO,'RAB Prices Short'!$B:$B,'All Prices combined'!$D100,'RAB Prices Short'!$E:$E,'All Prices combined'!$G100),IF($B100="RAB Long",SUMIFS('RAB Prices Long'!BO:BO,'RAB Prices Long'!$B:$B,'All Prices combined'!$D100,'RAB Prices Long'!$E:$E,'All Prices combined'!$G100)))),2)</f>
        <v>52.9</v>
      </c>
      <c r="BM100" s="2">
        <f>ROUND(IF($B100="Annuity",SUMIFS('Annuity Prices'!BP:BP,'Annuity Prices'!$B:$B,$D100,'Annuity Prices'!$E:$E,$G100),IF($B100="RAB Short",SUMIFS('RAB Prices Short'!BP:BP,'RAB Prices Short'!$B:$B,'All Prices combined'!$D100,'RAB Prices Short'!$E:$E,'All Prices combined'!$G100),IF($B100="RAB Long",SUMIFS('RAB Prices Long'!BP:BP,'RAB Prices Long'!$B:$B,'All Prices combined'!$D100,'RAB Prices Long'!$E:$E,'All Prices combined'!$G100)))),2)</f>
        <v>54.23</v>
      </c>
      <c r="BN100" s="2">
        <f>ROUND(IF($B100="Annuity",SUMIFS('Annuity Prices'!BQ:BQ,'Annuity Prices'!$B:$B,$D100,'Annuity Prices'!$E:$E,$G100),IF($B100="RAB Short",SUMIFS('RAB Prices Short'!BQ:BQ,'RAB Prices Short'!$B:$B,'All Prices combined'!$D100,'RAB Prices Short'!$E:$E,'All Prices combined'!$G100),IF($B100="RAB Long",SUMIFS('RAB Prices Long'!BQ:BQ,'RAB Prices Long'!$B:$B,'All Prices combined'!$D100,'RAB Prices Long'!$E:$E,'All Prices combined'!$G100)))),2)</f>
        <v>55.58</v>
      </c>
      <c r="BO100" s="2">
        <f>ROUND(IF($B100="Annuity",SUMIFS('Annuity Prices'!BR:BR,'Annuity Prices'!$B:$B,$D100,'Annuity Prices'!$E:$E,$G100),IF($B100="RAB Short",SUMIFS('RAB Prices Short'!BR:BR,'RAB Prices Short'!$B:$B,'All Prices combined'!$D100,'RAB Prices Short'!$E:$E,'All Prices combined'!$G100),IF($B100="RAB Long",SUMIFS('RAB Prices Long'!BR:BR,'RAB Prices Long'!$B:$B,'All Prices combined'!$D100,'RAB Prices Long'!$E:$E,'All Prices combined'!$G100)))),2)</f>
        <v>56.97</v>
      </c>
      <c r="BP100" s="2">
        <f>ROUND(IF($B100="Annuity",SUMIFS('Annuity Prices'!BS:BS,'Annuity Prices'!$B:$B,$D100,'Annuity Prices'!$E:$E,$G100),IF($B100="RAB Short",SUMIFS('RAB Prices Short'!BS:BS,'RAB Prices Short'!$B:$B,'All Prices combined'!$D100,'RAB Prices Short'!$E:$E,'All Prices combined'!$G100),IF($B100="RAB Long",SUMIFS('RAB Prices Long'!BS:BS,'RAB Prices Long'!$B:$B,'All Prices combined'!$D100,'RAB Prices Long'!$E:$E,'All Prices combined'!$G100)))),2)</f>
        <v>58.39</v>
      </c>
      <c r="BQ100" s="2">
        <f>ROUND(IF($B100="Annuity",SUMIFS('Annuity Prices'!BT:BT,'Annuity Prices'!$B:$B,$D100,'Annuity Prices'!$E:$E,$G100),IF($B100="RAB Short",SUMIFS('RAB Prices Short'!BT:BT,'RAB Prices Short'!$B:$B,'All Prices combined'!$D100,'RAB Prices Short'!$E:$E,'All Prices combined'!$G100),IF($B100="RAB Long",SUMIFS('RAB Prices Long'!BT:BT,'RAB Prices Long'!$B:$B,'All Prices combined'!$D100,'RAB Prices Long'!$E:$E,'All Prices combined'!$G100)))),2)</f>
        <v>59.85</v>
      </c>
      <c r="BR100" s="2">
        <f>ROUND(IF($B100="Annuity",SUMIFS('Annuity Prices'!BU:BU,'Annuity Prices'!$B:$B,$D100,'Annuity Prices'!$E:$E,$G100),IF($B100="RAB Short",SUMIFS('RAB Prices Short'!BU:BU,'RAB Prices Short'!$B:$B,'All Prices combined'!$D100,'RAB Prices Short'!$E:$E,'All Prices combined'!$G100),IF($B100="RAB Long",SUMIFS('RAB Prices Long'!BU:BU,'RAB Prices Long'!$B:$B,'All Prices combined'!$D100,'RAB Prices Long'!$E:$E,'All Prices combined'!$G100)))),2)</f>
        <v>61.34</v>
      </c>
      <c r="BS100" s="2">
        <f>ROUND(IF($B100="Annuity",SUMIFS('Annuity Prices'!BV:BV,'Annuity Prices'!$B:$B,$D100,'Annuity Prices'!$E:$E,$G100),IF($B100="RAB Short",SUMIFS('RAB Prices Short'!BV:BV,'RAB Prices Short'!$B:$B,'All Prices combined'!$D100,'RAB Prices Short'!$E:$E,'All Prices combined'!$G100),IF($B100="RAB Long",SUMIFS('RAB Prices Long'!BV:BV,'RAB Prices Long'!$B:$B,'All Prices combined'!$D100,'RAB Prices Long'!$E:$E,'All Prices combined'!$G100)))),2)</f>
        <v>62.87</v>
      </c>
      <c r="BT100" s="2">
        <f>ROUND(IF($B100="Annuity",SUMIFS('Annuity Prices'!BW:BW,'Annuity Prices'!$B:$B,$D100,'Annuity Prices'!$E:$E,$G100),IF($B100="RAB Short",SUMIFS('RAB Prices Short'!BW:BW,'RAB Prices Short'!$B:$B,'All Prices combined'!$D100,'RAB Prices Short'!$E:$E,'All Prices combined'!$G100),IF($B100="RAB Long",SUMIFS('RAB Prices Long'!BW:BW,'RAB Prices Long'!$B:$B,'All Prices combined'!$D100,'RAB Prices Long'!$E:$E,'All Prices combined'!$G100)))),2)</f>
        <v>64.45</v>
      </c>
      <c r="BU100" s="2">
        <f>ROUND(IF($B100="Annuity",SUMIFS('Annuity Prices'!BX:BX,'Annuity Prices'!$B:$B,$D100,'Annuity Prices'!$E:$E,$G100),IF($B100="RAB Short",SUMIFS('RAB Prices Short'!BX:BX,'RAB Prices Short'!$B:$B,'All Prices combined'!$D100,'RAB Prices Short'!$E:$E,'All Prices combined'!$G100),IF($B100="RAB Long",SUMIFS('RAB Prices Long'!BX:BX,'RAB Prices Long'!$B:$B,'All Prices combined'!$D100,'RAB Prices Long'!$E:$E,'All Prices combined'!$G100)))),2)</f>
        <v>66.06</v>
      </c>
    </row>
    <row r="101" spans="2:73" x14ac:dyDescent="0.25">
      <c r="B101" t="s">
        <v>37</v>
      </c>
      <c r="C101" s="1">
        <v>19</v>
      </c>
      <c r="D101" s="1" t="s">
        <v>184</v>
      </c>
      <c r="E101" s="1" t="s">
        <v>183</v>
      </c>
      <c r="F101" s="1">
        <v>19</v>
      </c>
      <c r="G101" s="1" t="s">
        <v>40</v>
      </c>
      <c r="H101" s="1"/>
      <c r="I101" s="2">
        <f>ROUND(IF($B101="Annuity",SUMIFS('Annuity Prices'!L:L,'Annuity Prices'!$B:$B,$D101,'Annuity Prices'!$E:$E,$G101),IF($B101="RAB Short",SUMIFS('RAB Prices Short'!L:L,'RAB Prices Short'!$B:$B,'All Prices combined'!$D101,'RAB Prices Short'!$E:$E,'All Prices combined'!$G101),IF($B101="RAB Long",SUMIFS('RAB Prices Long'!L:L,'RAB Prices Long'!$B:$B,'All Prices combined'!$D101,'RAB Prices Long'!$E:$E,'All Prices combined'!$G101)))),2)</f>
        <v>1.63</v>
      </c>
      <c r="J101" s="2">
        <f>ROUND(IF($B101="Annuity",SUMIFS('Annuity Prices'!M:M,'Annuity Prices'!$B:$B,$D101,'Annuity Prices'!$E:$E,$G101),IF($B101="RAB Short",SUMIFS('RAB Prices Short'!M:M,'RAB Prices Short'!$B:$B,'All Prices combined'!$D101,'RAB Prices Short'!$E:$E,'All Prices combined'!$G101),IF($B101="RAB Long",SUMIFS('RAB Prices Long'!M:M,'RAB Prices Long'!$B:$B,'All Prices combined'!$D101,'RAB Prices Long'!$E:$E,'All Prices combined'!$G101)))),2)</f>
        <v>1.68</v>
      </c>
      <c r="K101" s="2">
        <f>ROUND(IF($B101="Annuity",SUMIFS('Annuity Prices'!N:N,'Annuity Prices'!$B:$B,$D101,'Annuity Prices'!$E:$E,$G101),IF($B101="RAB Short",SUMIFS('RAB Prices Short'!N:N,'RAB Prices Short'!$B:$B,'All Prices combined'!$D101,'RAB Prices Short'!$E:$E,'All Prices combined'!$G101),IF($B101="RAB Long",SUMIFS('RAB Prices Long'!N:N,'RAB Prices Long'!$B:$B,'All Prices combined'!$D101,'RAB Prices Long'!$E:$E,'All Prices combined'!$G101)))),2)</f>
        <v>1.73</v>
      </c>
      <c r="L101" s="2">
        <f>ROUND(IF($B101="Annuity",SUMIFS('Annuity Prices'!O:O,'Annuity Prices'!$B:$B,$D101,'Annuity Prices'!$E:$E,$G101),IF($B101="RAB Short",SUMIFS('RAB Prices Short'!O:O,'RAB Prices Short'!$B:$B,'All Prices combined'!$D101,'RAB Prices Short'!$E:$E,'All Prices combined'!$G101),IF($B101="RAB Long",SUMIFS('RAB Prices Long'!O:O,'RAB Prices Long'!$B:$B,'All Prices combined'!$D101,'RAB Prices Long'!$E:$E,'All Prices combined'!$G101)))),2)</f>
        <v>1.78</v>
      </c>
      <c r="M101" s="2">
        <f>ROUND(IF($B101="Annuity",SUMIFS('Annuity Prices'!P:P,'Annuity Prices'!$B:$B,$D101,'Annuity Prices'!$E:$E,$G101),IF($B101="RAB Short",SUMIFS('RAB Prices Short'!P:P,'RAB Prices Short'!$B:$B,'All Prices combined'!$D101,'RAB Prices Short'!$E:$E,'All Prices combined'!$G101),IF($B101="RAB Long",SUMIFS('RAB Prices Long'!P:P,'RAB Prices Long'!$B:$B,'All Prices combined'!$D101,'RAB Prices Long'!$E:$E,'All Prices combined'!$G101)))),2)</f>
        <v>1.81</v>
      </c>
      <c r="N101" s="2">
        <f>ROUND(IF($B101="Annuity",SUMIFS('Annuity Prices'!Q:Q,'Annuity Prices'!$B:$B,$D101,'Annuity Prices'!$E:$E,$G101),IF($B101="RAB Short",SUMIFS('RAB Prices Short'!Q:Q,'RAB Prices Short'!$B:$B,'All Prices combined'!$D101,'RAB Prices Short'!$E:$E,'All Prices combined'!$G101),IF($B101="RAB Long",SUMIFS('RAB Prices Long'!Q:Q,'RAB Prices Long'!$B:$B,'All Prices combined'!$D101,'RAB Prices Long'!$E:$E,'All Prices combined'!$G101)))),2)</f>
        <v>1.85</v>
      </c>
      <c r="O101" s="2">
        <f>ROUND(IF($B101="Annuity",SUMIFS('Annuity Prices'!R:R,'Annuity Prices'!$B:$B,$D101,'Annuity Prices'!$E:$E,$G101),IF($B101="RAB Short",SUMIFS('RAB Prices Short'!R:R,'RAB Prices Short'!$B:$B,'All Prices combined'!$D101,'RAB Prices Short'!$E:$E,'All Prices combined'!$G101),IF($B101="RAB Long",SUMIFS('RAB Prices Long'!R:R,'RAB Prices Long'!$B:$B,'All Prices combined'!$D101,'RAB Prices Long'!$E:$E,'All Prices combined'!$G101)))),2)</f>
        <v>1.9</v>
      </c>
      <c r="P101" s="2">
        <f>ROUND(IF($B101="Annuity",SUMIFS('Annuity Prices'!S:S,'Annuity Prices'!$B:$B,$D101,'Annuity Prices'!$E:$E,$G101),IF($B101="RAB Short",SUMIFS('RAB Prices Short'!S:S,'RAB Prices Short'!$B:$B,'All Prices combined'!$D101,'RAB Prices Short'!$E:$E,'All Prices combined'!$G101),IF($B101="RAB Long",SUMIFS('RAB Prices Long'!S:S,'RAB Prices Long'!$B:$B,'All Prices combined'!$D101,'RAB Prices Long'!$E:$E,'All Prices combined'!$G101)))),2)</f>
        <v>1.95</v>
      </c>
      <c r="Q101" s="2">
        <f>ROUND(IF($B101="Annuity",SUMIFS('Annuity Prices'!T:T,'Annuity Prices'!$B:$B,$D101,'Annuity Prices'!$E:$E,$G101),IF($B101="RAB Short",SUMIFS('RAB Prices Short'!T:T,'RAB Prices Short'!$B:$B,'All Prices combined'!$D101,'RAB Prices Short'!$E:$E,'All Prices combined'!$G101),IF($B101="RAB Long",SUMIFS('RAB Prices Long'!T:T,'RAB Prices Long'!$B:$B,'All Prices combined'!$D101,'RAB Prices Long'!$E:$E,'All Prices combined'!$G101)))),2)</f>
        <v>1.99</v>
      </c>
      <c r="R101" s="2">
        <f>ROUND(IF($B101="Annuity",SUMIFS('Annuity Prices'!U:U,'Annuity Prices'!$B:$B,$D101,'Annuity Prices'!$E:$E,$G101),IF($B101="RAB Short",SUMIFS('RAB Prices Short'!U:U,'RAB Prices Short'!$B:$B,'All Prices combined'!$D101,'RAB Prices Short'!$E:$E,'All Prices combined'!$G101),IF($B101="RAB Long",SUMIFS('RAB Prices Long'!U:U,'RAB Prices Long'!$B:$B,'All Prices combined'!$D101,'RAB Prices Long'!$E:$E,'All Prices combined'!$G101)))),2)</f>
        <v>2.0299999999999998</v>
      </c>
      <c r="S101" s="2">
        <f>ROUND(IF($B101="Annuity",SUMIFS('Annuity Prices'!V:V,'Annuity Prices'!$B:$B,$D101,'Annuity Prices'!$E:$E,$G101),IF($B101="RAB Short",SUMIFS('RAB Prices Short'!V:V,'RAB Prices Short'!$B:$B,'All Prices combined'!$D101,'RAB Prices Short'!$E:$E,'All Prices combined'!$G101),IF($B101="RAB Long",SUMIFS('RAB Prices Long'!V:V,'RAB Prices Long'!$B:$B,'All Prices combined'!$D101,'RAB Prices Long'!$E:$E,'All Prices combined'!$G101)))),2)</f>
        <v>2.09</v>
      </c>
      <c r="T101" s="2">
        <f>ROUND(IF($B101="Annuity",SUMIFS('Annuity Prices'!W:W,'Annuity Prices'!$B:$B,$D101,'Annuity Prices'!$E:$E,$G101),IF($B101="RAB Short",SUMIFS('RAB Prices Short'!W:W,'RAB Prices Short'!$B:$B,'All Prices combined'!$D101,'RAB Prices Short'!$E:$E,'All Prices combined'!$G101),IF($B101="RAB Long",SUMIFS('RAB Prices Long'!W:W,'RAB Prices Long'!$B:$B,'All Prices combined'!$D101,'RAB Prices Long'!$E:$E,'All Prices combined'!$G101)))),2)</f>
        <v>2.14</v>
      </c>
      <c r="U101" s="2">
        <f>ROUND(IF($B101="Annuity",SUMIFS('Annuity Prices'!X:X,'Annuity Prices'!$B:$B,$D101,'Annuity Prices'!$E:$E,$G101),IF($B101="RAB Short",SUMIFS('RAB Prices Short'!X:X,'RAB Prices Short'!$B:$B,'All Prices combined'!$D101,'RAB Prices Short'!$E:$E,'All Prices combined'!$G101),IF($B101="RAB Long",SUMIFS('RAB Prices Long'!X:X,'RAB Prices Long'!$B:$B,'All Prices combined'!$D101,'RAB Prices Long'!$E:$E,'All Prices combined'!$G101)))),2)</f>
        <v>2.1800000000000002</v>
      </c>
      <c r="V101" s="2">
        <f>ROUND(IF($B101="Annuity",SUMIFS('Annuity Prices'!Y:Y,'Annuity Prices'!$B:$B,$D101,'Annuity Prices'!$E:$E,$G101),IF($B101="RAB Short",SUMIFS('RAB Prices Short'!Y:Y,'RAB Prices Short'!$B:$B,'All Prices combined'!$D101,'RAB Prices Short'!$E:$E,'All Prices combined'!$G101),IF($B101="RAB Long",SUMIFS('RAB Prices Long'!Y:Y,'RAB Prices Long'!$B:$B,'All Prices combined'!$D101,'RAB Prices Long'!$E:$E,'All Prices combined'!$G101)))),2)</f>
        <v>2.23</v>
      </c>
      <c r="W101" s="2">
        <f>ROUND(IF($B101="Annuity",SUMIFS('Annuity Prices'!Z:Z,'Annuity Prices'!$B:$B,$D101,'Annuity Prices'!$E:$E,$G101),IF($B101="RAB Short",SUMIFS('RAB Prices Short'!Z:Z,'RAB Prices Short'!$B:$B,'All Prices combined'!$D101,'RAB Prices Short'!$E:$E,'All Prices combined'!$G101),IF($B101="RAB Long",SUMIFS('RAB Prices Long'!Z:Z,'RAB Prices Long'!$B:$B,'All Prices combined'!$D101,'RAB Prices Long'!$E:$E,'All Prices combined'!$G101)))),2)</f>
        <v>2.29</v>
      </c>
      <c r="X101" s="2">
        <f>ROUND(IF($B101="Annuity",SUMIFS('Annuity Prices'!AA:AA,'Annuity Prices'!$B:$B,$D101,'Annuity Prices'!$E:$E,$G101),IF($B101="RAB Short",SUMIFS('RAB Prices Short'!AA:AA,'RAB Prices Short'!$B:$B,'All Prices combined'!$D101,'RAB Prices Short'!$E:$E,'All Prices combined'!$G101),IF($B101="RAB Long",SUMIFS('RAB Prices Long'!AA:AA,'RAB Prices Long'!$B:$B,'All Prices combined'!$D101,'RAB Prices Long'!$E:$E,'All Prices combined'!$G101)))),2)</f>
        <v>2.35</v>
      </c>
      <c r="Y101" s="2">
        <f>ROUND(IF($B101="Annuity",SUMIFS('Annuity Prices'!AB:AB,'Annuity Prices'!$B:$B,$D101,'Annuity Prices'!$E:$E,$G101),IF($B101="RAB Short",SUMIFS('RAB Prices Short'!AB:AB,'RAB Prices Short'!$B:$B,'All Prices combined'!$D101,'RAB Prices Short'!$E:$E,'All Prices combined'!$G101),IF($B101="RAB Long",SUMIFS('RAB Prices Long'!AB:AB,'RAB Prices Long'!$B:$B,'All Prices combined'!$D101,'RAB Prices Long'!$E:$E,'All Prices combined'!$G101)))),2)</f>
        <v>2.39</v>
      </c>
      <c r="Z101" s="2">
        <f>ROUND(IF($B101="Annuity",SUMIFS('Annuity Prices'!AC:AC,'Annuity Prices'!$B:$B,$D101,'Annuity Prices'!$E:$E,$G101),IF($B101="RAB Short",SUMIFS('RAB Prices Short'!AC:AC,'RAB Prices Short'!$B:$B,'All Prices combined'!$D101,'RAB Prices Short'!$E:$E,'All Prices combined'!$G101),IF($B101="RAB Long",SUMIFS('RAB Prices Long'!AC:AC,'RAB Prices Long'!$B:$B,'All Prices combined'!$D101,'RAB Prices Long'!$E:$E,'All Prices combined'!$G101)))),2)</f>
        <v>2.4500000000000002</v>
      </c>
      <c r="AA101" s="2">
        <f>ROUND(IF($B101="Annuity",SUMIFS('Annuity Prices'!AD:AD,'Annuity Prices'!$B:$B,$D101,'Annuity Prices'!$E:$E,$G101),IF($B101="RAB Short",SUMIFS('RAB Prices Short'!AD:AD,'RAB Prices Short'!$B:$B,'All Prices combined'!$D101,'RAB Prices Short'!$E:$E,'All Prices combined'!$G101),IF($B101="RAB Long",SUMIFS('RAB Prices Long'!AD:AD,'RAB Prices Long'!$B:$B,'All Prices combined'!$D101,'RAB Prices Long'!$E:$E,'All Prices combined'!$G101)))),2)</f>
        <v>2.52</v>
      </c>
      <c r="AB101" s="2">
        <f>ROUND(IF($B101="Annuity",SUMIFS('Annuity Prices'!AE:AE,'Annuity Prices'!$B:$B,$D101,'Annuity Prices'!$E:$E,$G101),IF($B101="RAB Short",SUMIFS('RAB Prices Short'!AE:AE,'RAB Prices Short'!$B:$B,'All Prices combined'!$D101,'RAB Prices Short'!$E:$E,'All Prices combined'!$G101),IF($B101="RAB Long",SUMIFS('RAB Prices Long'!AE:AE,'RAB Prices Long'!$B:$B,'All Prices combined'!$D101,'RAB Prices Long'!$E:$E,'All Prices combined'!$G101)))),2)</f>
        <v>2.58</v>
      </c>
      <c r="AC101" s="2">
        <f>ROUND(IF($B101="Annuity",SUMIFS('Annuity Prices'!AF:AF,'Annuity Prices'!$B:$B,$D101,'Annuity Prices'!$E:$E,$G101),IF($B101="RAB Short",SUMIFS('RAB Prices Short'!AF:AF,'RAB Prices Short'!$B:$B,'All Prices combined'!$D101,'RAB Prices Short'!$E:$E,'All Prices combined'!$G101),IF($B101="RAB Long",SUMIFS('RAB Prices Long'!AF:AF,'RAB Prices Long'!$B:$B,'All Prices combined'!$D101,'RAB Prices Long'!$E:$E,'All Prices combined'!$G101)))),2)</f>
        <v>2.63</v>
      </c>
      <c r="AD101" s="2">
        <f>ROUND(IF($B101="Annuity",SUMIFS('Annuity Prices'!AG:AG,'Annuity Prices'!$B:$B,$D101,'Annuity Prices'!$E:$E,$G101),IF($B101="RAB Short",SUMIFS('RAB Prices Short'!AG:AG,'RAB Prices Short'!$B:$B,'All Prices combined'!$D101,'RAB Prices Short'!$E:$E,'All Prices combined'!$G101),IF($B101="RAB Long",SUMIFS('RAB Prices Long'!AG:AG,'RAB Prices Long'!$B:$B,'All Prices combined'!$D101,'RAB Prices Long'!$E:$E,'All Prices combined'!$G101)))),2)</f>
        <v>2.69</v>
      </c>
      <c r="AE101" s="2">
        <f>ROUND(IF($B101="Annuity",SUMIFS('Annuity Prices'!AH:AH,'Annuity Prices'!$B:$B,$D101,'Annuity Prices'!$E:$E,$G101),IF($B101="RAB Short",SUMIFS('RAB Prices Short'!AH:AH,'RAB Prices Short'!$B:$B,'All Prices combined'!$D101,'RAB Prices Short'!$E:$E,'All Prices combined'!$G101),IF($B101="RAB Long",SUMIFS('RAB Prices Long'!AH:AH,'RAB Prices Long'!$B:$B,'All Prices combined'!$D101,'RAB Prices Long'!$E:$E,'All Prices combined'!$G101)))),2)</f>
        <v>2.76</v>
      </c>
      <c r="AF101" s="2">
        <f>ROUND(IF($B101="Annuity",SUMIFS('Annuity Prices'!AI:AI,'Annuity Prices'!$B:$B,$D101,'Annuity Prices'!$E:$E,$G101),IF($B101="RAB Short",SUMIFS('RAB Prices Short'!AI:AI,'RAB Prices Short'!$B:$B,'All Prices combined'!$D101,'RAB Prices Short'!$E:$E,'All Prices combined'!$G101),IF($B101="RAB Long",SUMIFS('RAB Prices Long'!AI:AI,'RAB Prices Long'!$B:$B,'All Prices combined'!$D101,'RAB Prices Long'!$E:$E,'All Prices combined'!$G101)))),2)</f>
        <v>2.83</v>
      </c>
      <c r="AG101" s="2">
        <f>ROUND(IF($B101="Annuity",SUMIFS('Annuity Prices'!AJ:AJ,'Annuity Prices'!$B:$B,$D101,'Annuity Prices'!$E:$E,$G101),IF($B101="RAB Short",SUMIFS('RAB Prices Short'!AJ:AJ,'RAB Prices Short'!$B:$B,'All Prices combined'!$D101,'RAB Prices Short'!$E:$E,'All Prices combined'!$G101),IF($B101="RAB Long",SUMIFS('RAB Prices Long'!AJ:AJ,'RAB Prices Long'!$B:$B,'All Prices combined'!$D101,'RAB Prices Long'!$E:$E,'All Prices combined'!$G101)))),2)</f>
        <v>2.89</v>
      </c>
      <c r="AH101" s="2">
        <f>ROUND(IF($B101="Annuity",SUMIFS('Annuity Prices'!AK:AK,'Annuity Prices'!$B:$B,$D101,'Annuity Prices'!$E:$E,$G101),IF($B101="RAB Short",SUMIFS('RAB Prices Short'!AK:AK,'RAB Prices Short'!$B:$B,'All Prices combined'!$D101,'RAB Prices Short'!$E:$E,'All Prices combined'!$G101),IF($B101="RAB Long",SUMIFS('RAB Prices Long'!AK:AK,'RAB Prices Long'!$B:$B,'All Prices combined'!$D101,'RAB Prices Long'!$E:$E,'All Prices combined'!$G101)))),2)</f>
        <v>2.96</v>
      </c>
      <c r="AI101" s="2">
        <f>ROUND(IF($B101="Annuity",SUMIFS('Annuity Prices'!AL:AL,'Annuity Prices'!$B:$B,$D101,'Annuity Prices'!$E:$E,$G101),IF($B101="RAB Short",SUMIFS('RAB Prices Short'!AL:AL,'RAB Prices Short'!$B:$B,'All Prices combined'!$D101,'RAB Prices Short'!$E:$E,'All Prices combined'!$G101),IF($B101="RAB Long",SUMIFS('RAB Prices Long'!AL:AL,'RAB Prices Long'!$B:$B,'All Prices combined'!$D101,'RAB Prices Long'!$E:$E,'All Prices combined'!$G101)))),2)</f>
        <v>3.03</v>
      </c>
      <c r="AJ101" s="2">
        <f>ROUND(IF($B101="Annuity",SUMIFS('Annuity Prices'!AM:AM,'Annuity Prices'!$B:$B,$D101,'Annuity Prices'!$E:$E,$G101),IF($B101="RAB Short",SUMIFS('RAB Prices Short'!AM:AM,'RAB Prices Short'!$B:$B,'All Prices combined'!$D101,'RAB Prices Short'!$E:$E,'All Prices combined'!$G101),IF($B101="RAB Long",SUMIFS('RAB Prices Long'!AM:AM,'RAB Prices Long'!$B:$B,'All Prices combined'!$D101,'RAB Prices Long'!$E:$E,'All Prices combined'!$G101)))),2)</f>
        <v>3.11</v>
      </c>
      <c r="AK101" s="2">
        <f>ROUND(IF($B101="Annuity",SUMIFS('Annuity Prices'!AN:AN,'Annuity Prices'!$B:$B,$D101,'Annuity Prices'!$E:$E,$G101),IF($B101="RAB Short",SUMIFS('RAB Prices Short'!AN:AN,'RAB Prices Short'!$B:$B,'All Prices combined'!$D101,'RAB Prices Short'!$E:$E,'All Prices combined'!$G101),IF($B101="RAB Long",SUMIFS('RAB Prices Long'!AN:AN,'RAB Prices Long'!$B:$B,'All Prices combined'!$D101,'RAB Prices Long'!$E:$E,'All Prices combined'!$G101)))),2)</f>
        <v>3.17</v>
      </c>
      <c r="AL101" s="2">
        <f>ROUND(IF($B101="Annuity",SUMIFS('Annuity Prices'!AO:AO,'Annuity Prices'!$B:$B,$D101,'Annuity Prices'!$E:$E,$G101),IF($B101="RAB Short",SUMIFS('RAB Prices Short'!AO:AO,'RAB Prices Short'!$B:$B,'All Prices combined'!$D101,'RAB Prices Short'!$E:$E,'All Prices combined'!$G101),IF($B101="RAB Long",SUMIFS('RAB Prices Long'!AO:AO,'RAB Prices Long'!$B:$B,'All Prices combined'!$D101,'RAB Prices Long'!$E:$E,'All Prices combined'!$G101)))),2)</f>
        <v>3.25</v>
      </c>
      <c r="AM101" s="2">
        <f>ROUND(IF($B101="Annuity",SUMIFS('Annuity Prices'!AP:AP,'Annuity Prices'!$B:$B,$D101,'Annuity Prices'!$E:$E,$G101),IF($B101="RAB Short",SUMIFS('RAB Prices Short'!AP:AP,'RAB Prices Short'!$B:$B,'All Prices combined'!$D101,'RAB Prices Short'!$E:$E,'All Prices combined'!$G101),IF($B101="RAB Long",SUMIFS('RAB Prices Long'!AP:AP,'RAB Prices Long'!$B:$B,'All Prices combined'!$D101,'RAB Prices Long'!$E:$E,'All Prices combined'!$G101)))),2)</f>
        <v>3.33</v>
      </c>
      <c r="AN101" s="2">
        <f>ROUND(IF($B101="Annuity",SUMIFS('Annuity Prices'!AQ:AQ,'Annuity Prices'!$B:$B,$D101,'Annuity Prices'!$E:$E,$G101),IF($B101="RAB Short",SUMIFS('RAB Prices Short'!AQ:AQ,'RAB Prices Short'!$B:$B,'All Prices combined'!$D101,'RAB Prices Short'!$E:$E,'All Prices combined'!$G101),IF($B101="RAB Long",SUMIFS('RAB Prices Long'!AQ:AQ,'RAB Prices Long'!$B:$B,'All Prices combined'!$D101,'RAB Prices Long'!$E:$E,'All Prices combined'!$G101)))),2)</f>
        <v>3.41</v>
      </c>
      <c r="AO101" s="2">
        <f>ROUND(IF($B101="Annuity",SUMIFS('Annuity Prices'!AR:AR,'Annuity Prices'!$B:$B,$D101,'Annuity Prices'!$E:$E,$G101),IF($B101="RAB Short",SUMIFS('RAB Prices Short'!AR:AR,'RAB Prices Short'!$B:$B,'All Prices combined'!$D101,'RAB Prices Short'!$E:$E,'All Prices combined'!$G101),IF($B101="RAB Long",SUMIFS('RAB Prices Long'!AR:AR,'RAB Prices Long'!$B:$B,'All Prices combined'!$D101,'RAB Prices Long'!$E:$E,'All Prices combined'!$G101)))),2)</f>
        <v>1.1599999999999999</v>
      </c>
      <c r="AP101" s="2">
        <f>ROUND(IF($B101="Annuity",SUMIFS('Annuity Prices'!AS:AS,'Annuity Prices'!$B:$B,$D101,'Annuity Prices'!$E:$E,$G101),IF($B101="RAB Short",SUMIFS('RAB Prices Short'!AS:AS,'RAB Prices Short'!$B:$B,'All Prices combined'!$D101,'RAB Prices Short'!$E:$E,'All Prices combined'!$G101),IF($B101="RAB Long",SUMIFS('RAB Prices Long'!AS:AS,'RAB Prices Long'!$B:$B,'All Prices combined'!$D101,'RAB Prices Long'!$E:$E,'All Prices combined'!$G101)))),2)</f>
        <v>1.19</v>
      </c>
      <c r="AQ101" s="2">
        <f>ROUND(IF($B101="Annuity",SUMIFS('Annuity Prices'!AT:AT,'Annuity Prices'!$B:$B,$D101,'Annuity Prices'!$E:$E,$G101),IF($B101="RAB Short",SUMIFS('RAB Prices Short'!AT:AT,'RAB Prices Short'!$B:$B,'All Prices combined'!$D101,'RAB Prices Short'!$E:$E,'All Prices combined'!$G101),IF($B101="RAB Long",SUMIFS('RAB Prices Long'!AT:AT,'RAB Prices Long'!$B:$B,'All Prices combined'!$D101,'RAB Prices Long'!$E:$E,'All Prices combined'!$G101)))),2)</f>
        <v>1.22</v>
      </c>
      <c r="AR101" s="2">
        <f>ROUND(IF($B101="Annuity",SUMIFS('Annuity Prices'!AU:AU,'Annuity Prices'!$B:$B,$D101,'Annuity Prices'!$E:$E,$G101),IF($B101="RAB Short",SUMIFS('RAB Prices Short'!AU:AU,'RAB Prices Short'!$B:$B,'All Prices combined'!$D101,'RAB Prices Short'!$E:$E,'All Prices combined'!$G101),IF($B101="RAB Long",SUMIFS('RAB Prices Long'!AU:AU,'RAB Prices Long'!$B:$B,'All Prices combined'!$D101,'RAB Prices Long'!$E:$E,'All Prices combined'!$G101)))),2)</f>
        <v>1.73</v>
      </c>
      <c r="AS101" s="2">
        <f>ROUND(IF($B101="Annuity",SUMIFS('Annuity Prices'!AV:AV,'Annuity Prices'!$B:$B,$D101,'Annuity Prices'!$E:$E,$G101),IF($B101="RAB Short",SUMIFS('RAB Prices Short'!AV:AV,'RAB Prices Short'!$B:$B,'All Prices combined'!$D101,'RAB Prices Short'!$E:$E,'All Prices combined'!$G101),IF($B101="RAB Long",SUMIFS('RAB Prices Long'!AV:AV,'RAB Prices Long'!$B:$B,'All Prices combined'!$D101,'RAB Prices Long'!$E:$E,'All Prices combined'!$G101)))),2)</f>
        <v>1.78</v>
      </c>
      <c r="AT101" s="2">
        <f>ROUND(IF($B101="Annuity",SUMIFS('Annuity Prices'!AW:AW,'Annuity Prices'!$B:$B,$D101,'Annuity Prices'!$E:$E,$G101),IF($B101="RAB Short",SUMIFS('RAB Prices Short'!AW:AW,'RAB Prices Short'!$B:$B,'All Prices combined'!$D101,'RAB Prices Short'!$E:$E,'All Prices combined'!$G101),IF($B101="RAB Long",SUMIFS('RAB Prices Long'!AW:AW,'RAB Prices Long'!$B:$B,'All Prices combined'!$D101,'RAB Prices Long'!$E:$E,'All Prices combined'!$G101)))),2)</f>
        <v>1.81</v>
      </c>
      <c r="AU101" s="2">
        <f>ROUND(IF($B101="Annuity",SUMIFS('Annuity Prices'!AX:AX,'Annuity Prices'!$B:$B,$D101,'Annuity Prices'!$E:$E,$G101),IF($B101="RAB Short",SUMIFS('RAB Prices Short'!AX:AX,'RAB Prices Short'!$B:$B,'All Prices combined'!$D101,'RAB Prices Short'!$E:$E,'All Prices combined'!$G101),IF($B101="RAB Long",SUMIFS('RAB Prices Long'!AX:AX,'RAB Prices Long'!$B:$B,'All Prices combined'!$D101,'RAB Prices Long'!$E:$E,'All Prices combined'!$G101)))),2)</f>
        <v>1.85</v>
      </c>
      <c r="AV101" s="2">
        <f>ROUND(IF($B101="Annuity",SUMIFS('Annuity Prices'!AY:AY,'Annuity Prices'!$B:$B,$D101,'Annuity Prices'!$E:$E,$G101),IF($B101="RAB Short",SUMIFS('RAB Prices Short'!AY:AY,'RAB Prices Short'!$B:$B,'All Prices combined'!$D101,'RAB Prices Short'!$E:$E,'All Prices combined'!$G101),IF($B101="RAB Long",SUMIFS('RAB Prices Long'!AY:AY,'RAB Prices Long'!$B:$B,'All Prices combined'!$D101,'RAB Prices Long'!$E:$E,'All Prices combined'!$G101)))),2)</f>
        <v>1.9</v>
      </c>
      <c r="AW101" s="2">
        <f>ROUND(IF($B101="Annuity",SUMIFS('Annuity Prices'!AZ:AZ,'Annuity Prices'!$B:$B,$D101,'Annuity Prices'!$E:$E,$G101),IF($B101="RAB Short",SUMIFS('RAB Prices Short'!AZ:AZ,'RAB Prices Short'!$B:$B,'All Prices combined'!$D101,'RAB Prices Short'!$E:$E,'All Prices combined'!$G101),IF($B101="RAB Long",SUMIFS('RAB Prices Long'!AZ:AZ,'RAB Prices Long'!$B:$B,'All Prices combined'!$D101,'RAB Prices Long'!$E:$E,'All Prices combined'!$G101)))),2)</f>
        <v>1.95</v>
      </c>
      <c r="AX101" s="2">
        <f>ROUND(IF($B101="Annuity",SUMIFS('Annuity Prices'!BA:BA,'Annuity Prices'!$B:$B,$D101,'Annuity Prices'!$E:$E,$G101),IF($B101="RAB Short",SUMIFS('RAB Prices Short'!BA:BA,'RAB Prices Short'!$B:$B,'All Prices combined'!$D101,'RAB Prices Short'!$E:$E,'All Prices combined'!$G101),IF($B101="RAB Long",SUMIFS('RAB Prices Long'!BA:BA,'RAB Prices Long'!$B:$B,'All Prices combined'!$D101,'RAB Prices Long'!$E:$E,'All Prices combined'!$G101)))),2)</f>
        <v>1.99</v>
      </c>
      <c r="AY101" s="2">
        <f>ROUND(IF($B101="Annuity",SUMIFS('Annuity Prices'!BB:BB,'Annuity Prices'!$B:$B,$D101,'Annuity Prices'!$E:$E,$G101),IF($B101="RAB Short",SUMIFS('RAB Prices Short'!BB:BB,'RAB Prices Short'!$B:$B,'All Prices combined'!$D101,'RAB Prices Short'!$E:$E,'All Prices combined'!$G101),IF($B101="RAB Long",SUMIFS('RAB Prices Long'!BB:BB,'RAB Prices Long'!$B:$B,'All Prices combined'!$D101,'RAB Prices Long'!$E:$E,'All Prices combined'!$G101)))),2)</f>
        <v>2.0299999999999998</v>
      </c>
      <c r="AZ101" s="2">
        <f>ROUND(IF($B101="Annuity",SUMIFS('Annuity Prices'!BC:BC,'Annuity Prices'!$B:$B,$D101,'Annuity Prices'!$E:$E,$G101),IF($B101="RAB Short",SUMIFS('RAB Prices Short'!BC:BC,'RAB Prices Short'!$B:$B,'All Prices combined'!$D101,'RAB Prices Short'!$E:$E,'All Prices combined'!$G101),IF($B101="RAB Long",SUMIFS('RAB Prices Long'!BC:BC,'RAB Prices Long'!$B:$B,'All Prices combined'!$D101,'RAB Prices Long'!$E:$E,'All Prices combined'!$G101)))),2)</f>
        <v>2.09</v>
      </c>
      <c r="BA101" s="2">
        <f>ROUND(IF($B101="Annuity",SUMIFS('Annuity Prices'!BD:BD,'Annuity Prices'!$B:$B,$D101,'Annuity Prices'!$E:$E,$G101),IF($B101="RAB Short",SUMIFS('RAB Prices Short'!BD:BD,'RAB Prices Short'!$B:$B,'All Prices combined'!$D101,'RAB Prices Short'!$E:$E,'All Prices combined'!$G101),IF($B101="RAB Long",SUMIFS('RAB Prices Long'!BD:BD,'RAB Prices Long'!$B:$B,'All Prices combined'!$D101,'RAB Prices Long'!$E:$E,'All Prices combined'!$G101)))),2)</f>
        <v>2.14</v>
      </c>
      <c r="BB101" s="2">
        <f>ROUND(IF($B101="Annuity",SUMIFS('Annuity Prices'!BE:BE,'Annuity Prices'!$B:$B,$D101,'Annuity Prices'!$E:$E,$G101),IF($B101="RAB Short",SUMIFS('RAB Prices Short'!BE:BE,'RAB Prices Short'!$B:$B,'All Prices combined'!$D101,'RAB Prices Short'!$E:$E,'All Prices combined'!$G101),IF($B101="RAB Long",SUMIFS('RAB Prices Long'!BE:BE,'RAB Prices Long'!$B:$B,'All Prices combined'!$D101,'RAB Prices Long'!$E:$E,'All Prices combined'!$G101)))),2)</f>
        <v>2.1800000000000002</v>
      </c>
      <c r="BC101" s="2">
        <f>ROUND(IF($B101="Annuity",SUMIFS('Annuity Prices'!BF:BF,'Annuity Prices'!$B:$B,$D101,'Annuity Prices'!$E:$E,$G101),IF($B101="RAB Short",SUMIFS('RAB Prices Short'!BF:BF,'RAB Prices Short'!$B:$B,'All Prices combined'!$D101,'RAB Prices Short'!$E:$E,'All Prices combined'!$G101),IF($B101="RAB Long",SUMIFS('RAB Prices Long'!BF:BF,'RAB Prices Long'!$B:$B,'All Prices combined'!$D101,'RAB Prices Long'!$E:$E,'All Prices combined'!$G101)))),2)</f>
        <v>2.23</v>
      </c>
      <c r="BD101" s="2">
        <f>ROUND(IF($B101="Annuity",SUMIFS('Annuity Prices'!BG:BG,'Annuity Prices'!$B:$B,$D101,'Annuity Prices'!$E:$E,$G101),IF($B101="RAB Short",SUMIFS('RAB Prices Short'!BG:BG,'RAB Prices Short'!$B:$B,'All Prices combined'!$D101,'RAB Prices Short'!$E:$E,'All Prices combined'!$G101),IF($B101="RAB Long",SUMIFS('RAB Prices Long'!BG:BG,'RAB Prices Long'!$B:$B,'All Prices combined'!$D101,'RAB Prices Long'!$E:$E,'All Prices combined'!$G101)))),2)</f>
        <v>2.29</v>
      </c>
      <c r="BE101" s="2">
        <f>ROUND(IF($B101="Annuity",SUMIFS('Annuity Prices'!BH:BH,'Annuity Prices'!$B:$B,$D101,'Annuity Prices'!$E:$E,$G101),IF($B101="RAB Short",SUMIFS('RAB Prices Short'!BH:BH,'RAB Prices Short'!$B:$B,'All Prices combined'!$D101,'RAB Prices Short'!$E:$E,'All Prices combined'!$G101),IF($B101="RAB Long",SUMIFS('RAB Prices Long'!BH:BH,'RAB Prices Long'!$B:$B,'All Prices combined'!$D101,'RAB Prices Long'!$E:$E,'All Prices combined'!$G101)))),2)</f>
        <v>2.35</v>
      </c>
      <c r="BF101" s="2">
        <f>ROUND(IF($B101="Annuity",SUMIFS('Annuity Prices'!BI:BI,'Annuity Prices'!$B:$B,$D101,'Annuity Prices'!$E:$E,$G101),IF($B101="RAB Short",SUMIFS('RAB Prices Short'!BI:BI,'RAB Prices Short'!$B:$B,'All Prices combined'!$D101,'RAB Prices Short'!$E:$E,'All Prices combined'!$G101),IF($B101="RAB Long",SUMIFS('RAB Prices Long'!BI:BI,'RAB Prices Long'!$B:$B,'All Prices combined'!$D101,'RAB Prices Long'!$E:$E,'All Prices combined'!$G101)))),2)</f>
        <v>2.39</v>
      </c>
      <c r="BG101" s="2">
        <f>ROUND(IF($B101="Annuity",SUMIFS('Annuity Prices'!BJ:BJ,'Annuity Prices'!$B:$B,$D101,'Annuity Prices'!$E:$E,$G101),IF($B101="RAB Short",SUMIFS('RAB Prices Short'!BJ:BJ,'RAB Prices Short'!$B:$B,'All Prices combined'!$D101,'RAB Prices Short'!$E:$E,'All Prices combined'!$G101),IF($B101="RAB Long",SUMIFS('RAB Prices Long'!BJ:BJ,'RAB Prices Long'!$B:$B,'All Prices combined'!$D101,'RAB Prices Long'!$E:$E,'All Prices combined'!$G101)))),2)</f>
        <v>2.4500000000000002</v>
      </c>
      <c r="BH101" s="2">
        <f>ROUND(IF($B101="Annuity",SUMIFS('Annuity Prices'!BK:BK,'Annuity Prices'!$B:$B,$D101,'Annuity Prices'!$E:$E,$G101),IF($B101="RAB Short",SUMIFS('RAB Prices Short'!BK:BK,'RAB Prices Short'!$B:$B,'All Prices combined'!$D101,'RAB Prices Short'!$E:$E,'All Prices combined'!$G101),IF($B101="RAB Long",SUMIFS('RAB Prices Long'!BK:BK,'RAB Prices Long'!$B:$B,'All Prices combined'!$D101,'RAB Prices Long'!$E:$E,'All Prices combined'!$G101)))),2)</f>
        <v>2.52</v>
      </c>
      <c r="BI101" s="2">
        <f>ROUND(IF($B101="Annuity",SUMIFS('Annuity Prices'!BL:BL,'Annuity Prices'!$B:$B,$D101,'Annuity Prices'!$E:$E,$G101),IF($B101="RAB Short",SUMIFS('RAB Prices Short'!BL:BL,'RAB Prices Short'!$B:$B,'All Prices combined'!$D101,'RAB Prices Short'!$E:$E,'All Prices combined'!$G101),IF($B101="RAB Long",SUMIFS('RAB Prices Long'!BL:BL,'RAB Prices Long'!$B:$B,'All Prices combined'!$D101,'RAB Prices Long'!$E:$E,'All Prices combined'!$G101)))),2)</f>
        <v>2.58</v>
      </c>
      <c r="BJ101" s="2">
        <f>ROUND(IF($B101="Annuity",SUMIFS('Annuity Prices'!BM:BM,'Annuity Prices'!$B:$B,$D101,'Annuity Prices'!$E:$E,$G101),IF($B101="RAB Short",SUMIFS('RAB Prices Short'!BM:BM,'RAB Prices Short'!$B:$B,'All Prices combined'!$D101,'RAB Prices Short'!$E:$E,'All Prices combined'!$G101),IF($B101="RAB Long",SUMIFS('RAB Prices Long'!BM:BM,'RAB Prices Long'!$B:$B,'All Prices combined'!$D101,'RAB Prices Long'!$E:$E,'All Prices combined'!$G101)))),2)</f>
        <v>2.63</v>
      </c>
      <c r="BK101" s="2">
        <f>ROUND(IF($B101="Annuity",SUMIFS('Annuity Prices'!BN:BN,'Annuity Prices'!$B:$B,$D101,'Annuity Prices'!$E:$E,$G101),IF($B101="RAB Short",SUMIFS('RAB Prices Short'!BN:BN,'RAB Prices Short'!$B:$B,'All Prices combined'!$D101,'RAB Prices Short'!$E:$E,'All Prices combined'!$G101),IF($B101="RAB Long",SUMIFS('RAB Prices Long'!BN:BN,'RAB Prices Long'!$B:$B,'All Prices combined'!$D101,'RAB Prices Long'!$E:$E,'All Prices combined'!$G101)))),2)</f>
        <v>2.69</v>
      </c>
      <c r="BL101" s="2">
        <f>ROUND(IF($B101="Annuity",SUMIFS('Annuity Prices'!BO:BO,'Annuity Prices'!$B:$B,$D101,'Annuity Prices'!$E:$E,$G101),IF($B101="RAB Short",SUMIFS('RAB Prices Short'!BO:BO,'RAB Prices Short'!$B:$B,'All Prices combined'!$D101,'RAB Prices Short'!$E:$E,'All Prices combined'!$G101),IF($B101="RAB Long",SUMIFS('RAB Prices Long'!BO:BO,'RAB Prices Long'!$B:$B,'All Prices combined'!$D101,'RAB Prices Long'!$E:$E,'All Prices combined'!$G101)))),2)</f>
        <v>2.76</v>
      </c>
      <c r="BM101" s="2">
        <f>ROUND(IF($B101="Annuity",SUMIFS('Annuity Prices'!BP:BP,'Annuity Prices'!$B:$B,$D101,'Annuity Prices'!$E:$E,$G101),IF($B101="RAB Short",SUMIFS('RAB Prices Short'!BP:BP,'RAB Prices Short'!$B:$B,'All Prices combined'!$D101,'RAB Prices Short'!$E:$E,'All Prices combined'!$G101),IF($B101="RAB Long",SUMIFS('RAB Prices Long'!BP:BP,'RAB Prices Long'!$B:$B,'All Prices combined'!$D101,'RAB Prices Long'!$E:$E,'All Prices combined'!$G101)))),2)</f>
        <v>2.83</v>
      </c>
      <c r="BN101" s="2">
        <f>ROUND(IF($B101="Annuity",SUMIFS('Annuity Prices'!BQ:BQ,'Annuity Prices'!$B:$B,$D101,'Annuity Prices'!$E:$E,$G101),IF($B101="RAB Short",SUMIFS('RAB Prices Short'!BQ:BQ,'RAB Prices Short'!$B:$B,'All Prices combined'!$D101,'RAB Prices Short'!$E:$E,'All Prices combined'!$G101),IF($B101="RAB Long",SUMIFS('RAB Prices Long'!BQ:BQ,'RAB Prices Long'!$B:$B,'All Prices combined'!$D101,'RAB Prices Long'!$E:$E,'All Prices combined'!$G101)))),2)</f>
        <v>2.89</v>
      </c>
      <c r="BO101" s="2">
        <f>ROUND(IF($B101="Annuity",SUMIFS('Annuity Prices'!BR:BR,'Annuity Prices'!$B:$B,$D101,'Annuity Prices'!$E:$E,$G101),IF($B101="RAB Short",SUMIFS('RAB Prices Short'!BR:BR,'RAB Prices Short'!$B:$B,'All Prices combined'!$D101,'RAB Prices Short'!$E:$E,'All Prices combined'!$G101),IF($B101="RAB Long",SUMIFS('RAB Prices Long'!BR:BR,'RAB Prices Long'!$B:$B,'All Prices combined'!$D101,'RAB Prices Long'!$E:$E,'All Prices combined'!$G101)))),2)</f>
        <v>2.96</v>
      </c>
      <c r="BP101" s="2">
        <f>ROUND(IF($B101="Annuity",SUMIFS('Annuity Prices'!BS:BS,'Annuity Prices'!$B:$B,$D101,'Annuity Prices'!$E:$E,$G101),IF($B101="RAB Short",SUMIFS('RAB Prices Short'!BS:BS,'RAB Prices Short'!$B:$B,'All Prices combined'!$D101,'RAB Prices Short'!$E:$E,'All Prices combined'!$G101),IF($B101="RAB Long",SUMIFS('RAB Prices Long'!BS:BS,'RAB Prices Long'!$B:$B,'All Prices combined'!$D101,'RAB Prices Long'!$E:$E,'All Prices combined'!$G101)))),2)</f>
        <v>3.03</v>
      </c>
      <c r="BQ101" s="2">
        <f>ROUND(IF($B101="Annuity",SUMIFS('Annuity Prices'!BT:BT,'Annuity Prices'!$B:$B,$D101,'Annuity Prices'!$E:$E,$G101),IF($B101="RAB Short",SUMIFS('RAB Prices Short'!BT:BT,'RAB Prices Short'!$B:$B,'All Prices combined'!$D101,'RAB Prices Short'!$E:$E,'All Prices combined'!$G101),IF($B101="RAB Long",SUMIFS('RAB Prices Long'!BT:BT,'RAB Prices Long'!$B:$B,'All Prices combined'!$D101,'RAB Prices Long'!$E:$E,'All Prices combined'!$G101)))),2)</f>
        <v>3.11</v>
      </c>
      <c r="BR101" s="2">
        <f>ROUND(IF($B101="Annuity",SUMIFS('Annuity Prices'!BU:BU,'Annuity Prices'!$B:$B,$D101,'Annuity Prices'!$E:$E,$G101),IF($B101="RAB Short",SUMIFS('RAB Prices Short'!BU:BU,'RAB Prices Short'!$B:$B,'All Prices combined'!$D101,'RAB Prices Short'!$E:$E,'All Prices combined'!$G101),IF($B101="RAB Long",SUMIFS('RAB Prices Long'!BU:BU,'RAB Prices Long'!$B:$B,'All Prices combined'!$D101,'RAB Prices Long'!$E:$E,'All Prices combined'!$G101)))),2)</f>
        <v>3.17</v>
      </c>
      <c r="BS101" s="2">
        <f>ROUND(IF($B101="Annuity",SUMIFS('Annuity Prices'!BV:BV,'Annuity Prices'!$B:$B,$D101,'Annuity Prices'!$E:$E,$G101),IF($B101="RAB Short",SUMIFS('RAB Prices Short'!BV:BV,'RAB Prices Short'!$B:$B,'All Prices combined'!$D101,'RAB Prices Short'!$E:$E,'All Prices combined'!$G101),IF($B101="RAB Long",SUMIFS('RAB Prices Long'!BV:BV,'RAB Prices Long'!$B:$B,'All Prices combined'!$D101,'RAB Prices Long'!$E:$E,'All Prices combined'!$G101)))),2)</f>
        <v>3.25</v>
      </c>
      <c r="BT101" s="2">
        <f>ROUND(IF($B101="Annuity",SUMIFS('Annuity Prices'!BW:BW,'Annuity Prices'!$B:$B,$D101,'Annuity Prices'!$E:$E,$G101),IF($B101="RAB Short",SUMIFS('RAB Prices Short'!BW:BW,'RAB Prices Short'!$B:$B,'All Prices combined'!$D101,'RAB Prices Short'!$E:$E,'All Prices combined'!$G101),IF($B101="RAB Long",SUMIFS('RAB Prices Long'!BW:BW,'RAB Prices Long'!$B:$B,'All Prices combined'!$D101,'RAB Prices Long'!$E:$E,'All Prices combined'!$G101)))),2)</f>
        <v>3.33</v>
      </c>
      <c r="BU101" s="2">
        <f>ROUND(IF($B101="Annuity",SUMIFS('Annuity Prices'!BX:BX,'Annuity Prices'!$B:$B,$D101,'Annuity Prices'!$E:$E,$G101),IF($B101="RAB Short",SUMIFS('RAB Prices Short'!BX:BX,'RAB Prices Short'!$B:$B,'All Prices combined'!$D101,'RAB Prices Short'!$E:$E,'All Prices combined'!$G101),IF($B101="RAB Long",SUMIFS('RAB Prices Long'!BX:BX,'RAB Prices Long'!$B:$B,'All Prices combined'!$D101,'RAB Prices Long'!$E:$E,'All Prices combined'!$G101)))),2)</f>
        <v>3.41</v>
      </c>
    </row>
    <row r="102" spans="2:73" x14ac:dyDescent="0.25">
      <c r="B102" t="s">
        <v>37</v>
      </c>
      <c r="C102" s="1">
        <v>19</v>
      </c>
      <c r="D102" s="1"/>
      <c r="E102" s="1" t="s">
        <v>183</v>
      </c>
      <c r="F102" s="1">
        <v>19</v>
      </c>
      <c r="G102" s="1" t="s">
        <v>185</v>
      </c>
      <c r="H102" s="1"/>
      <c r="I102" s="2">
        <f>ROUND(IF($B102="Annuity",SUMIFS('Annuity Prices'!L:L,'Annuity Prices'!$B:$B,$D102,'Annuity Prices'!$E:$E,$G102),IF($B102="RAB Short",SUMIFS('RAB Prices Short'!L:L,'RAB Prices Short'!$B:$B,'All Prices combined'!$D102,'RAB Prices Short'!$E:$E,'All Prices combined'!$G102),IF($B102="RAB Long",SUMIFS('RAB Prices Long'!L:L,'RAB Prices Long'!$B:$B,'All Prices combined'!$D102,'RAB Prices Long'!$E:$E,'All Prices combined'!$G102)))),2)</f>
        <v>0</v>
      </c>
      <c r="J102" s="2">
        <f>ROUND(IF($B102="Annuity",SUMIFS('Annuity Prices'!M:M,'Annuity Prices'!$B:$B,$D102,'Annuity Prices'!$E:$E,$G102),IF($B102="RAB Short",SUMIFS('RAB Prices Short'!M:M,'RAB Prices Short'!$B:$B,'All Prices combined'!$D102,'RAB Prices Short'!$E:$E,'All Prices combined'!$G102),IF($B102="RAB Long",SUMIFS('RAB Prices Long'!M:M,'RAB Prices Long'!$B:$B,'All Prices combined'!$D102,'RAB Prices Long'!$E:$E,'All Prices combined'!$G102)))),2)</f>
        <v>0</v>
      </c>
      <c r="K102" s="2">
        <f>ROUND(IF($B102="Annuity",SUMIFS('Annuity Prices'!N:N,'Annuity Prices'!$B:$B,$D102,'Annuity Prices'!$E:$E,$G102),IF($B102="RAB Short",SUMIFS('RAB Prices Short'!N:N,'RAB Prices Short'!$B:$B,'All Prices combined'!$D102,'RAB Prices Short'!$E:$E,'All Prices combined'!$G102),IF($B102="RAB Long",SUMIFS('RAB Prices Long'!N:N,'RAB Prices Long'!$B:$B,'All Prices combined'!$D102,'RAB Prices Long'!$E:$E,'All Prices combined'!$G102)))),2)</f>
        <v>0</v>
      </c>
      <c r="L102" s="2">
        <f>ROUND(IF($B102="Annuity",SUMIFS('Annuity Prices'!O:O,'Annuity Prices'!$B:$B,$D102,'Annuity Prices'!$E:$E,$G102),IF($B102="RAB Short",SUMIFS('RAB Prices Short'!O:O,'RAB Prices Short'!$B:$B,'All Prices combined'!$D102,'RAB Prices Short'!$E:$E,'All Prices combined'!$G102),IF($B102="RAB Long",SUMIFS('RAB Prices Long'!O:O,'RAB Prices Long'!$B:$B,'All Prices combined'!$D102,'RAB Prices Long'!$E:$E,'All Prices combined'!$G102)))),2)</f>
        <v>0</v>
      </c>
      <c r="M102" s="2">
        <f>ROUND(IF($B102="Annuity",SUMIFS('Annuity Prices'!P:P,'Annuity Prices'!$B:$B,$D102,'Annuity Prices'!$E:$E,$G102),IF($B102="RAB Short",SUMIFS('RAB Prices Short'!P:P,'RAB Prices Short'!$B:$B,'All Prices combined'!$D102,'RAB Prices Short'!$E:$E,'All Prices combined'!$G102),IF($B102="RAB Long",SUMIFS('RAB Prices Long'!P:P,'RAB Prices Long'!$B:$B,'All Prices combined'!$D102,'RAB Prices Long'!$E:$E,'All Prices combined'!$G102)))),2)</f>
        <v>0</v>
      </c>
      <c r="N102" s="2">
        <f>ROUND(IF($B102="Annuity",SUMIFS('Annuity Prices'!Q:Q,'Annuity Prices'!$B:$B,$D102,'Annuity Prices'!$E:$E,$G102),IF($B102="RAB Short",SUMIFS('RAB Prices Short'!Q:Q,'RAB Prices Short'!$B:$B,'All Prices combined'!$D102,'RAB Prices Short'!$E:$E,'All Prices combined'!$G102),IF($B102="RAB Long",SUMIFS('RAB Prices Long'!Q:Q,'RAB Prices Long'!$B:$B,'All Prices combined'!$D102,'RAB Prices Long'!$E:$E,'All Prices combined'!$G102)))),2)</f>
        <v>0</v>
      </c>
      <c r="O102" s="2">
        <f>ROUND(IF($B102="Annuity",SUMIFS('Annuity Prices'!R:R,'Annuity Prices'!$B:$B,$D102,'Annuity Prices'!$E:$E,$G102),IF($B102="RAB Short",SUMIFS('RAB Prices Short'!R:R,'RAB Prices Short'!$B:$B,'All Prices combined'!$D102,'RAB Prices Short'!$E:$E,'All Prices combined'!$G102),IF($B102="RAB Long",SUMIFS('RAB Prices Long'!R:R,'RAB Prices Long'!$B:$B,'All Prices combined'!$D102,'RAB Prices Long'!$E:$E,'All Prices combined'!$G102)))),2)</f>
        <v>0</v>
      </c>
      <c r="P102" s="2">
        <f>ROUND(IF($B102="Annuity",SUMIFS('Annuity Prices'!S:S,'Annuity Prices'!$B:$B,$D102,'Annuity Prices'!$E:$E,$G102),IF($B102="RAB Short",SUMIFS('RAB Prices Short'!S:S,'RAB Prices Short'!$B:$B,'All Prices combined'!$D102,'RAB Prices Short'!$E:$E,'All Prices combined'!$G102),IF($B102="RAB Long",SUMIFS('RAB Prices Long'!S:S,'RAB Prices Long'!$B:$B,'All Prices combined'!$D102,'RAB Prices Long'!$E:$E,'All Prices combined'!$G102)))),2)</f>
        <v>0</v>
      </c>
      <c r="Q102" s="2">
        <f>ROUND(IF($B102="Annuity",SUMIFS('Annuity Prices'!T:T,'Annuity Prices'!$B:$B,$D102,'Annuity Prices'!$E:$E,$G102),IF($B102="RAB Short",SUMIFS('RAB Prices Short'!T:T,'RAB Prices Short'!$B:$B,'All Prices combined'!$D102,'RAB Prices Short'!$E:$E,'All Prices combined'!$G102),IF($B102="RAB Long",SUMIFS('RAB Prices Long'!T:T,'RAB Prices Long'!$B:$B,'All Prices combined'!$D102,'RAB Prices Long'!$E:$E,'All Prices combined'!$G102)))),2)</f>
        <v>0</v>
      </c>
      <c r="R102" s="2">
        <f>ROUND(IF($B102="Annuity",SUMIFS('Annuity Prices'!U:U,'Annuity Prices'!$B:$B,$D102,'Annuity Prices'!$E:$E,$G102),IF($B102="RAB Short",SUMIFS('RAB Prices Short'!U:U,'RAB Prices Short'!$B:$B,'All Prices combined'!$D102,'RAB Prices Short'!$E:$E,'All Prices combined'!$G102),IF($B102="RAB Long",SUMIFS('RAB Prices Long'!U:U,'RAB Prices Long'!$B:$B,'All Prices combined'!$D102,'RAB Prices Long'!$E:$E,'All Prices combined'!$G102)))),2)</f>
        <v>0</v>
      </c>
      <c r="S102" s="2">
        <f>ROUND(IF($B102="Annuity",SUMIFS('Annuity Prices'!V:V,'Annuity Prices'!$B:$B,$D102,'Annuity Prices'!$E:$E,$G102),IF($B102="RAB Short",SUMIFS('RAB Prices Short'!V:V,'RAB Prices Short'!$B:$B,'All Prices combined'!$D102,'RAB Prices Short'!$E:$E,'All Prices combined'!$G102),IF($B102="RAB Long",SUMIFS('RAB Prices Long'!V:V,'RAB Prices Long'!$B:$B,'All Prices combined'!$D102,'RAB Prices Long'!$E:$E,'All Prices combined'!$G102)))),2)</f>
        <v>0</v>
      </c>
      <c r="T102" s="2">
        <f>ROUND(IF($B102="Annuity",SUMIFS('Annuity Prices'!W:W,'Annuity Prices'!$B:$B,$D102,'Annuity Prices'!$E:$E,$G102),IF($B102="RAB Short",SUMIFS('RAB Prices Short'!W:W,'RAB Prices Short'!$B:$B,'All Prices combined'!$D102,'RAB Prices Short'!$E:$E,'All Prices combined'!$G102),IF($B102="RAB Long",SUMIFS('RAB Prices Long'!W:W,'RAB Prices Long'!$B:$B,'All Prices combined'!$D102,'RAB Prices Long'!$E:$E,'All Prices combined'!$G102)))),2)</f>
        <v>0</v>
      </c>
      <c r="U102" s="2">
        <f>ROUND(IF($B102="Annuity",SUMIFS('Annuity Prices'!X:X,'Annuity Prices'!$B:$B,$D102,'Annuity Prices'!$E:$E,$G102),IF($B102="RAB Short",SUMIFS('RAB Prices Short'!X:X,'RAB Prices Short'!$B:$B,'All Prices combined'!$D102,'RAB Prices Short'!$E:$E,'All Prices combined'!$G102),IF($B102="RAB Long",SUMIFS('RAB Prices Long'!X:X,'RAB Prices Long'!$B:$B,'All Prices combined'!$D102,'RAB Prices Long'!$E:$E,'All Prices combined'!$G102)))),2)</f>
        <v>0</v>
      </c>
      <c r="V102" s="2">
        <f>ROUND(IF($B102="Annuity",SUMIFS('Annuity Prices'!Y:Y,'Annuity Prices'!$B:$B,$D102,'Annuity Prices'!$E:$E,$G102),IF($B102="RAB Short",SUMIFS('RAB Prices Short'!Y:Y,'RAB Prices Short'!$B:$B,'All Prices combined'!$D102,'RAB Prices Short'!$E:$E,'All Prices combined'!$G102),IF($B102="RAB Long",SUMIFS('RAB Prices Long'!Y:Y,'RAB Prices Long'!$B:$B,'All Prices combined'!$D102,'RAB Prices Long'!$E:$E,'All Prices combined'!$G102)))),2)</f>
        <v>0</v>
      </c>
      <c r="W102" s="2">
        <f>ROUND(IF($B102="Annuity",SUMIFS('Annuity Prices'!Z:Z,'Annuity Prices'!$B:$B,$D102,'Annuity Prices'!$E:$E,$G102),IF($B102="RAB Short",SUMIFS('RAB Prices Short'!Z:Z,'RAB Prices Short'!$B:$B,'All Prices combined'!$D102,'RAB Prices Short'!$E:$E,'All Prices combined'!$G102),IF($B102="RAB Long",SUMIFS('RAB Prices Long'!Z:Z,'RAB Prices Long'!$B:$B,'All Prices combined'!$D102,'RAB Prices Long'!$E:$E,'All Prices combined'!$G102)))),2)</f>
        <v>0</v>
      </c>
      <c r="X102" s="2">
        <f>ROUND(IF($B102="Annuity",SUMIFS('Annuity Prices'!AA:AA,'Annuity Prices'!$B:$B,$D102,'Annuity Prices'!$E:$E,$G102),IF($B102="RAB Short",SUMIFS('RAB Prices Short'!AA:AA,'RAB Prices Short'!$B:$B,'All Prices combined'!$D102,'RAB Prices Short'!$E:$E,'All Prices combined'!$G102),IF($B102="RAB Long",SUMIFS('RAB Prices Long'!AA:AA,'RAB Prices Long'!$B:$B,'All Prices combined'!$D102,'RAB Prices Long'!$E:$E,'All Prices combined'!$G102)))),2)</f>
        <v>0</v>
      </c>
      <c r="Y102" s="2">
        <f>ROUND(IF($B102="Annuity",SUMIFS('Annuity Prices'!AB:AB,'Annuity Prices'!$B:$B,$D102,'Annuity Prices'!$E:$E,$G102),IF($B102="RAB Short",SUMIFS('RAB Prices Short'!AB:AB,'RAB Prices Short'!$B:$B,'All Prices combined'!$D102,'RAB Prices Short'!$E:$E,'All Prices combined'!$G102),IF($B102="RAB Long",SUMIFS('RAB Prices Long'!AB:AB,'RAB Prices Long'!$B:$B,'All Prices combined'!$D102,'RAB Prices Long'!$E:$E,'All Prices combined'!$G102)))),2)</f>
        <v>0</v>
      </c>
      <c r="Z102" s="2">
        <f>ROUND(IF($B102="Annuity",SUMIFS('Annuity Prices'!AC:AC,'Annuity Prices'!$B:$B,$D102,'Annuity Prices'!$E:$E,$G102),IF($B102="RAB Short",SUMIFS('RAB Prices Short'!AC:AC,'RAB Prices Short'!$B:$B,'All Prices combined'!$D102,'RAB Prices Short'!$E:$E,'All Prices combined'!$G102),IF($B102="RAB Long",SUMIFS('RAB Prices Long'!AC:AC,'RAB Prices Long'!$B:$B,'All Prices combined'!$D102,'RAB Prices Long'!$E:$E,'All Prices combined'!$G102)))),2)</f>
        <v>0</v>
      </c>
      <c r="AA102" s="2">
        <f>ROUND(IF($B102="Annuity",SUMIFS('Annuity Prices'!AD:AD,'Annuity Prices'!$B:$B,$D102,'Annuity Prices'!$E:$E,$G102),IF($B102="RAB Short",SUMIFS('RAB Prices Short'!AD:AD,'RAB Prices Short'!$B:$B,'All Prices combined'!$D102,'RAB Prices Short'!$E:$E,'All Prices combined'!$G102),IF($B102="RAB Long",SUMIFS('RAB Prices Long'!AD:AD,'RAB Prices Long'!$B:$B,'All Prices combined'!$D102,'RAB Prices Long'!$E:$E,'All Prices combined'!$G102)))),2)</f>
        <v>0</v>
      </c>
      <c r="AB102" s="2">
        <f>ROUND(IF($B102="Annuity",SUMIFS('Annuity Prices'!AE:AE,'Annuity Prices'!$B:$B,$D102,'Annuity Prices'!$E:$E,$G102),IF($B102="RAB Short",SUMIFS('RAB Prices Short'!AE:AE,'RAB Prices Short'!$B:$B,'All Prices combined'!$D102,'RAB Prices Short'!$E:$E,'All Prices combined'!$G102),IF($B102="RAB Long",SUMIFS('RAB Prices Long'!AE:AE,'RAB Prices Long'!$B:$B,'All Prices combined'!$D102,'RAB Prices Long'!$E:$E,'All Prices combined'!$G102)))),2)</f>
        <v>0</v>
      </c>
      <c r="AC102" s="2">
        <f>ROUND(IF($B102="Annuity",SUMIFS('Annuity Prices'!AF:AF,'Annuity Prices'!$B:$B,$D102,'Annuity Prices'!$E:$E,$G102),IF($B102="RAB Short",SUMIFS('RAB Prices Short'!AF:AF,'RAB Prices Short'!$B:$B,'All Prices combined'!$D102,'RAB Prices Short'!$E:$E,'All Prices combined'!$G102),IF($B102="RAB Long",SUMIFS('RAB Prices Long'!AF:AF,'RAB Prices Long'!$B:$B,'All Prices combined'!$D102,'RAB Prices Long'!$E:$E,'All Prices combined'!$G102)))),2)</f>
        <v>0</v>
      </c>
      <c r="AD102" s="2">
        <f>ROUND(IF($B102="Annuity",SUMIFS('Annuity Prices'!AG:AG,'Annuity Prices'!$B:$B,$D102,'Annuity Prices'!$E:$E,$G102),IF($B102="RAB Short",SUMIFS('RAB Prices Short'!AG:AG,'RAB Prices Short'!$B:$B,'All Prices combined'!$D102,'RAB Prices Short'!$E:$E,'All Prices combined'!$G102),IF($B102="RAB Long",SUMIFS('RAB Prices Long'!AG:AG,'RAB Prices Long'!$B:$B,'All Prices combined'!$D102,'RAB Prices Long'!$E:$E,'All Prices combined'!$G102)))),2)</f>
        <v>0</v>
      </c>
      <c r="AE102" s="2">
        <f>ROUND(IF($B102="Annuity",SUMIFS('Annuity Prices'!AH:AH,'Annuity Prices'!$B:$B,$D102,'Annuity Prices'!$E:$E,$G102),IF($B102="RAB Short",SUMIFS('RAB Prices Short'!AH:AH,'RAB Prices Short'!$B:$B,'All Prices combined'!$D102,'RAB Prices Short'!$E:$E,'All Prices combined'!$G102),IF($B102="RAB Long",SUMIFS('RAB Prices Long'!AH:AH,'RAB Prices Long'!$B:$B,'All Prices combined'!$D102,'RAB Prices Long'!$E:$E,'All Prices combined'!$G102)))),2)</f>
        <v>0</v>
      </c>
      <c r="AF102" s="2">
        <f>ROUND(IF($B102="Annuity",SUMIFS('Annuity Prices'!AI:AI,'Annuity Prices'!$B:$B,$D102,'Annuity Prices'!$E:$E,$G102),IF($B102="RAB Short",SUMIFS('RAB Prices Short'!AI:AI,'RAB Prices Short'!$B:$B,'All Prices combined'!$D102,'RAB Prices Short'!$E:$E,'All Prices combined'!$G102),IF($B102="RAB Long",SUMIFS('RAB Prices Long'!AI:AI,'RAB Prices Long'!$B:$B,'All Prices combined'!$D102,'RAB Prices Long'!$E:$E,'All Prices combined'!$G102)))),2)</f>
        <v>0</v>
      </c>
      <c r="AG102" s="2">
        <f>ROUND(IF($B102="Annuity",SUMIFS('Annuity Prices'!AJ:AJ,'Annuity Prices'!$B:$B,$D102,'Annuity Prices'!$E:$E,$G102),IF($B102="RAB Short",SUMIFS('RAB Prices Short'!AJ:AJ,'RAB Prices Short'!$B:$B,'All Prices combined'!$D102,'RAB Prices Short'!$E:$E,'All Prices combined'!$G102),IF($B102="RAB Long",SUMIFS('RAB Prices Long'!AJ:AJ,'RAB Prices Long'!$B:$B,'All Prices combined'!$D102,'RAB Prices Long'!$E:$E,'All Prices combined'!$G102)))),2)</f>
        <v>0</v>
      </c>
      <c r="AH102" s="2">
        <f>ROUND(IF($B102="Annuity",SUMIFS('Annuity Prices'!AK:AK,'Annuity Prices'!$B:$B,$D102,'Annuity Prices'!$E:$E,$G102),IF($B102="RAB Short",SUMIFS('RAB Prices Short'!AK:AK,'RAB Prices Short'!$B:$B,'All Prices combined'!$D102,'RAB Prices Short'!$E:$E,'All Prices combined'!$G102),IF($B102="RAB Long",SUMIFS('RAB Prices Long'!AK:AK,'RAB Prices Long'!$B:$B,'All Prices combined'!$D102,'RAB Prices Long'!$E:$E,'All Prices combined'!$G102)))),2)</f>
        <v>0</v>
      </c>
      <c r="AI102" s="2">
        <f>ROUND(IF($B102="Annuity",SUMIFS('Annuity Prices'!AL:AL,'Annuity Prices'!$B:$B,$D102,'Annuity Prices'!$E:$E,$G102),IF($B102="RAB Short",SUMIFS('RAB Prices Short'!AL:AL,'RAB Prices Short'!$B:$B,'All Prices combined'!$D102,'RAB Prices Short'!$E:$E,'All Prices combined'!$G102),IF($B102="RAB Long",SUMIFS('RAB Prices Long'!AL:AL,'RAB Prices Long'!$B:$B,'All Prices combined'!$D102,'RAB Prices Long'!$E:$E,'All Prices combined'!$G102)))),2)</f>
        <v>0</v>
      </c>
      <c r="AJ102" s="2">
        <f>ROUND(IF($B102="Annuity",SUMIFS('Annuity Prices'!AM:AM,'Annuity Prices'!$B:$B,$D102,'Annuity Prices'!$E:$E,$G102),IF($B102="RAB Short",SUMIFS('RAB Prices Short'!AM:AM,'RAB Prices Short'!$B:$B,'All Prices combined'!$D102,'RAB Prices Short'!$E:$E,'All Prices combined'!$G102),IF($B102="RAB Long",SUMIFS('RAB Prices Long'!AM:AM,'RAB Prices Long'!$B:$B,'All Prices combined'!$D102,'RAB Prices Long'!$E:$E,'All Prices combined'!$G102)))),2)</f>
        <v>0</v>
      </c>
      <c r="AK102" s="2">
        <f>ROUND(IF($B102="Annuity",SUMIFS('Annuity Prices'!AN:AN,'Annuity Prices'!$B:$B,$D102,'Annuity Prices'!$E:$E,$G102),IF($B102="RAB Short",SUMIFS('RAB Prices Short'!AN:AN,'RAB Prices Short'!$B:$B,'All Prices combined'!$D102,'RAB Prices Short'!$E:$E,'All Prices combined'!$G102),IF($B102="RAB Long",SUMIFS('RAB Prices Long'!AN:AN,'RAB Prices Long'!$B:$B,'All Prices combined'!$D102,'RAB Prices Long'!$E:$E,'All Prices combined'!$G102)))),2)</f>
        <v>0</v>
      </c>
      <c r="AL102" s="2">
        <f>ROUND(IF($B102="Annuity",SUMIFS('Annuity Prices'!AO:AO,'Annuity Prices'!$B:$B,$D102,'Annuity Prices'!$E:$E,$G102),IF($B102="RAB Short",SUMIFS('RAB Prices Short'!AO:AO,'RAB Prices Short'!$B:$B,'All Prices combined'!$D102,'RAB Prices Short'!$E:$E,'All Prices combined'!$G102),IF($B102="RAB Long",SUMIFS('RAB Prices Long'!AO:AO,'RAB Prices Long'!$B:$B,'All Prices combined'!$D102,'RAB Prices Long'!$E:$E,'All Prices combined'!$G102)))),2)</f>
        <v>0</v>
      </c>
      <c r="AM102" s="2">
        <f>ROUND(IF($B102="Annuity",SUMIFS('Annuity Prices'!AP:AP,'Annuity Prices'!$B:$B,$D102,'Annuity Prices'!$E:$E,$G102),IF($B102="RAB Short",SUMIFS('RAB Prices Short'!AP:AP,'RAB Prices Short'!$B:$B,'All Prices combined'!$D102,'RAB Prices Short'!$E:$E,'All Prices combined'!$G102),IF($B102="RAB Long",SUMIFS('RAB Prices Long'!AP:AP,'RAB Prices Long'!$B:$B,'All Prices combined'!$D102,'RAB Prices Long'!$E:$E,'All Prices combined'!$G102)))),2)</f>
        <v>0</v>
      </c>
      <c r="AN102" s="2">
        <f>ROUND(IF($B102="Annuity",SUMIFS('Annuity Prices'!AQ:AQ,'Annuity Prices'!$B:$B,$D102,'Annuity Prices'!$E:$E,$G102),IF($B102="RAB Short",SUMIFS('RAB Prices Short'!AQ:AQ,'RAB Prices Short'!$B:$B,'All Prices combined'!$D102,'RAB Prices Short'!$E:$E,'All Prices combined'!$G102),IF($B102="RAB Long",SUMIFS('RAB Prices Long'!AQ:AQ,'RAB Prices Long'!$B:$B,'All Prices combined'!$D102,'RAB Prices Long'!$E:$E,'All Prices combined'!$G102)))),2)</f>
        <v>0</v>
      </c>
      <c r="AO102" s="2">
        <f>ROUND(IF($B102="Annuity",SUMIFS('Annuity Prices'!AR:AR,'Annuity Prices'!$B:$B,$D102,'Annuity Prices'!$E:$E,$G102),IF($B102="RAB Short",SUMIFS('RAB Prices Short'!AR:AR,'RAB Prices Short'!$B:$B,'All Prices combined'!$D102,'RAB Prices Short'!$E:$E,'All Prices combined'!$G102),IF($B102="RAB Long",SUMIFS('RAB Prices Long'!AR:AR,'RAB Prices Long'!$B:$B,'All Prices combined'!$D102,'RAB Prices Long'!$E:$E,'All Prices combined'!$G102)))),2)</f>
        <v>0</v>
      </c>
      <c r="AP102" s="2">
        <f>ROUND(IF($B102="Annuity",SUMIFS('Annuity Prices'!AS:AS,'Annuity Prices'!$B:$B,$D102,'Annuity Prices'!$E:$E,$G102),IF($B102="RAB Short",SUMIFS('RAB Prices Short'!AS:AS,'RAB Prices Short'!$B:$B,'All Prices combined'!$D102,'RAB Prices Short'!$E:$E,'All Prices combined'!$G102),IF($B102="RAB Long",SUMIFS('RAB Prices Long'!AS:AS,'RAB Prices Long'!$B:$B,'All Prices combined'!$D102,'RAB Prices Long'!$E:$E,'All Prices combined'!$G102)))),2)</f>
        <v>0</v>
      </c>
      <c r="AQ102" s="2">
        <f>ROUND(IF($B102="Annuity",SUMIFS('Annuity Prices'!AT:AT,'Annuity Prices'!$B:$B,$D102,'Annuity Prices'!$E:$E,$G102),IF($B102="RAB Short",SUMIFS('RAB Prices Short'!AT:AT,'RAB Prices Short'!$B:$B,'All Prices combined'!$D102,'RAB Prices Short'!$E:$E,'All Prices combined'!$G102),IF($B102="RAB Long",SUMIFS('RAB Prices Long'!AT:AT,'RAB Prices Long'!$B:$B,'All Prices combined'!$D102,'RAB Prices Long'!$E:$E,'All Prices combined'!$G102)))),2)</f>
        <v>0</v>
      </c>
      <c r="AR102" s="2">
        <f>ROUND(IF($B102="Annuity",SUMIFS('Annuity Prices'!AU:AU,'Annuity Prices'!$B:$B,$D102,'Annuity Prices'!$E:$E,$G102),IF($B102="RAB Short",SUMIFS('RAB Prices Short'!AU:AU,'RAB Prices Short'!$B:$B,'All Prices combined'!$D102,'RAB Prices Short'!$E:$E,'All Prices combined'!$G102),IF($B102="RAB Long",SUMIFS('RAB Prices Long'!AU:AU,'RAB Prices Long'!$B:$B,'All Prices combined'!$D102,'RAB Prices Long'!$E:$E,'All Prices combined'!$G102)))),2)</f>
        <v>0</v>
      </c>
      <c r="AS102" s="2">
        <f>ROUND(IF($B102="Annuity",SUMIFS('Annuity Prices'!AV:AV,'Annuity Prices'!$B:$B,$D102,'Annuity Prices'!$E:$E,$G102),IF($B102="RAB Short",SUMIFS('RAB Prices Short'!AV:AV,'RAB Prices Short'!$B:$B,'All Prices combined'!$D102,'RAB Prices Short'!$E:$E,'All Prices combined'!$G102),IF($B102="RAB Long",SUMIFS('RAB Prices Long'!AV:AV,'RAB Prices Long'!$B:$B,'All Prices combined'!$D102,'RAB Prices Long'!$E:$E,'All Prices combined'!$G102)))),2)</f>
        <v>0</v>
      </c>
      <c r="AT102" s="2">
        <f>ROUND(IF($B102="Annuity",SUMIFS('Annuity Prices'!AW:AW,'Annuity Prices'!$B:$B,$D102,'Annuity Prices'!$E:$E,$G102),IF($B102="RAB Short",SUMIFS('RAB Prices Short'!AW:AW,'RAB Prices Short'!$B:$B,'All Prices combined'!$D102,'RAB Prices Short'!$E:$E,'All Prices combined'!$G102),IF($B102="RAB Long",SUMIFS('RAB Prices Long'!AW:AW,'RAB Prices Long'!$B:$B,'All Prices combined'!$D102,'RAB Prices Long'!$E:$E,'All Prices combined'!$G102)))),2)</f>
        <v>0</v>
      </c>
      <c r="AU102" s="2">
        <f>ROUND(IF($B102="Annuity",SUMIFS('Annuity Prices'!AX:AX,'Annuity Prices'!$B:$B,$D102,'Annuity Prices'!$E:$E,$G102),IF($B102="RAB Short",SUMIFS('RAB Prices Short'!AX:AX,'RAB Prices Short'!$B:$B,'All Prices combined'!$D102,'RAB Prices Short'!$E:$E,'All Prices combined'!$G102),IF($B102="RAB Long",SUMIFS('RAB Prices Long'!AX:AX,'RAB Prices Long'!$B:$B,'All Prices combined'!$D102,'RAB Prices Long'!$E:$E,'All Prices combined'!$G102)))),2)</f>
        <v>0</v>
      </c>
      <c r="AV102" s="2">
        <f>ROUND(IF($B102="Annuity",SUMIFS('Annuity Prices'!AY:AY,'Annuity Prices'!$B:$B,$D102,'Annuity Prices'!$E:$E,$G102),IF($B102="RAB Short",SUMIFS('RAB Prices Short'!AY:AY,'RAB Prices Short'!$B:$B,'All Prices combined'!$D102,'RAB Prices Short'!$E:$E,'All Prices combined'!$G102),IF($B102="RAB Long",SUMIFS('RAB Prices Long'!AY:AY,'RAB Prices Long'!$B:$B,'All Prices combined'!$D102,'RAB Prices Long'!$E:$E,'All Prices combined'!$G102)))),2)</f>
        <v>0</v>
      </c>
      <c r="AW102" s="2">
        <f>ROUND(IF($B102="Annuity",SUMIFS('Annuity Prices'!AZ:AZ,'Annuity Prices'!$B:$B,$D102,'Annuity Prices'!$E:$E,$G102),IF($B102="RAB Short",SUMIFS('RAB Prices Short'!AZ:AZ,'RAB Prices Short'!$B:$B,'All Prices combined'!$D102,'RAB Prices Short'!$E:$E,'All Prices combined'!$G102),IF($B102="RAB Long",SUMIFS('RAB Prices Long'!AZ:AZ,'RAB Prices Long'!$B:$B,'All Prices combined'!$D102,'RAB Prices Long'!$E:$E,'All Prices combined'!$G102)))),2)</f>
        <v>0</v>
      </c>
      <c r="AX102" s="2">
        <f>ROUND(IF($B102="Annuity",SUMIFS('Annuity Prices'!BA:BA,'Annuity Prices'!$B:$B,$D102,'Annuity Prices'!$E:$E,$G102),IF($B102="RAB Short",SUMIFS('RAB Prices Short'!BA:BA,'RAB Prices Short'!$B:$B,'All Prices combined'!$D102,'RAB Prices Short'!$E:$E,'All Prices combined'!$G102),IF($B102="RAB Long",SUMIFS('RAB Prices Long'!BA:BA,'RAB Prices Long'!$B:$B,'All Prices combined'!$D102,'RAB Prices Long'!$E:$E,'All Prices combined'!$G102)))),2)</f>
        <v>0</v>
      </c>
      <c r="AY102" s="2">
        <f>ROUND(IF($B102="Annuity",SUMIFS('Annuity Prices'!BB:BB,'Annuity Prices'!$B:$B,$D102,'Annuity Prices'!$E:$E,$G102),IF($B102="RAB Short",SUMIFS('RAB Prices Short'!BB:BB,'RAB Prices Short'!$B:$B,'All Prices combined'!$D102,'RAB Prices Short'!$E:$E,'All Prices combined'!$G102),IF($B102="RAB Long",SUMIFS('RAB Prices Long'!BB:BB,'RAB Prices Long'!$B:$B,'All Prices combined'!$D102,'RAB Prices Long'!$E:$E,'All Prices combined'!$G102)))),2)</f>
        <v>0</v>
      </c>
      <c r="AZ102" s="2">
        <f>ROUND(IF($B102="Annuity",SUMIFS('Annuity Prices'!BC:BC,'Annuity Prices'!$B:$B,$D102,'Annuity Prices'!$E:$E,$G102),IF($B102="RAB Short",SUMIFS('RAB Prices Short'!BC:BC,'RAB Prices Short'!$B:$B,'All Prices combined'!$D102,'RAB Prices Short'!$E:$E,'All Prices combined'!$G102),IF($B102="RAB Long",SUMIFS('RAB Prices Long'!BC:BC,'RAB Prices Long'!$B:$B,'All Prices combined'!$D102,'RAB Prices Long'!$E:$E,'All Prices combined'!$G102)))),2)</f>
        <v>0</v>
      </c>
      <c r="BA102" s="2">
        <f>ROUND(IF($B102="Annuity",SUMIFS('Annuity Prices'!BD:BD,'Annuity Prices'!$B:$B,$D102,'Annuity Prices'!$E:$E,$G102),IF($B102="RAB Short",SUMIFS('RAB Prices Short'!BD:BD,'RAB Prices Short'!$B:$B,'All Prices combined'!$D102,'RAB Prices Short'!$E:$E,'All Prices combined'!$G102),IF($B102="RAB Long",SUMIFS('RAB Prices Long'!BD:BD,'RAB Prices Long'!$B:$B,'All Prices combined'!$D102,'RAB Prices Long'!$E:$E,'All Prices combined'!$G102)))),2)</f>
        <v>0</v>
      </c>
      <c r="BB102" s="2">
        <f>ROUND(IF($B102="Annuity",SUMIFS('Annuity Prices'!BE:BE,'Annuity Prices'!$B:$B,$D102,'Annuity Prices'!$E:$E,$G102),IF($B102="RAB Short",SUMIFS('RAB Prices Short'!BE:BE,'RAB Prices Short'!$B:$B,'All Prices combined'!$D102,'RAB Prices Short'!$E:$E,'All Prices combined'!$G102),IF($B102="RAB Long",SUMIFS('RAB Prices Long'!BE:BE,'RAB Prices Long'!$B:$B,'All Prices combined'!$D102,'RAB Prices Long'!$E:$E,'All Prices combined'!$G102)))),2)</f>
        <v>0</v>
      </c>
      <c r="BC102" s="2">
        <f>ROUND(IF($B102="Annuity",SUMIFS('Annuity Prices'!BF:BF,'Annuity Prices'!$B:$B,$D102,'Annuity Prices'!$E:$E,$G102),IF($B102="RAB Short",SUMIFS('RAB Prices Short'!BF:BF,'RAB Prices Short'!$B:$B,'All Prices combined'!$D102,'RAB Prices Short'!$E:$E,'All Prices combined'!$G102),IF($B102="RAB Long",SUMIFS('RAB Prices Long'!BF:BF,'RAB Prices Long'!$B:$B,'All Prices combined'!$D102,'RAB Prices Long'!$E:$E,'All Prices combined'!$G102)))),2)</f>
        <v>0</v>
      </c>
      <c r="BD102" s="2">
        <f>ROUND(IF($B102="Annuity",SUMIFS('Annuity Prices'!BG:BG,'Annuity Prices'!$B:$B,$D102,'Annuity Prices'!$E:$E,$G102),IF($B102="RAB Short",SUMIFS('RAB Prices Short'!BG:BG,'RAB Prices Short'!$B:$B,'All Prices combined'!$D102,'RAB Prices Short'!$E:$E,'All Prices combined'!$G102),IF($B102="RAB Long",SUMIFS('RAB Prices Long'!BG:BG,'RAB Prices Long'!$B:$B,'All Prices combined'!$D102,'RAB Prices Long'!$E:$E,'All Prices combined'!$G102)))),2)</f>
        <v>0</v>
      </c>
      <c r="BE102" s="2">
        <f>ROUND(IF($B102="Annuity",SUMIFS('Annuity Prices'!BH:BH,'Annuity Prices'!$B:$B,$D102,'Annuity Prices'!$E:$E,$G102),IF($B102="RAB Short",SUMIFS('RAB Prices Short'!BH:BH,'RAB Prices Short'!$B:$B,'All Prices combined'!$D102,'RAB Prices Short'!$E:$E,'All Prices combined'!$G102),IF($B102="RAB Long",SUMIFS('RAB Prices Long'!BH:BH,'RAB Prices Long'!$B:$B,'All Prices combined'!$D102,'RAB Prices Long'!$E:$E,'All Prices combined'!$G102)))),2)</f>
        <v>0</v>
      </c>
      <c r="BF102" s="2">
        <f>ROUND(IF($B102="Annuity",SUMIFS('Annuity Prices'!BI:BI,'Annuity Prices'!$B:$B,$D102,'Annuity Prices'!$E:$E,$G102),IF($B102="RAB Short",SUMIFS('RAB Prices Short'!BI:BI,'RAB Prices Short'!$B:$B,'All Prices combined'!$D102,'RAB Prices Short'!$E:$E,'All Prices combined'!$G102),IF($B102="RAB Long",SUMIFS('RAB Prices Long'!BI:BI,'RAB Prices Long'!$B:$B,'All Prices combined'!$D102,'RAB Prices Long'!$E:$E,'All Prices combined'!$G102)))),2)</f>
        <v>0</v>
      </c>
      <c r="BG102" s="2">
        <f>ROUND(IF($B102="Annuity",SUMIFS('Annuity Prices'!BJ:BJ,'Annuity Prices'!$B:$B,$D102,'Annuity Prices'!$E:$E,$G102),IF($B102="RAB Short",SUMIFS('RAB Prices Short'!BJ:BJ,'RAB Prices Short'!$B:$B,'All Prices combined'!$D102,'RAB Prices Short'!$E:$E,'All Prices combined'!$G102),IF($B102="RAB Long",SUMIFS('RAB Prices Long'!BJ:BJ,'RAB Prices Long'!$B:$B,'All Prices combined'!$D102,'RAB Prices Long'!$E:$E,'All Prices combined'!$G102)))),2)</f>
        <v>0</v>
      </c>
      <c r="BH102" s="2">
        <f>ROUND(IF($B102="Annuity",SUMIFS('Annuity Prices'!BK:BK,'Annuity Prices'!$B:$B,$D102,'Annuity Prices'!$E:$E,$G102),IF($B102="RAB Short",SUMIFS('RAB Prices Short'!BK:BK,'RAB Prices Short'!$B:$B,'All Prices combined'!$D102,'RAB Prices Short'!$E:$E,'All Prices combined'!$G102),IF($B102="RAB Long",SUMIFS('RAB Prices Long'!BK:BK,'RAB Prices Long'!$B:$B,'All Prices combined'!$D102,'RAB Prices Long'!$E:$E,'All Prices combined'!$G102)))),2)</f>
        <v>0</v>
      </c>
      <c r="BI102" s="2">
        <f>ROUND(IF($B102="Annuity",SUMIFS('Annuity Prices'!BL:BL,'Annuity Prices'!$B:$B,$D102,'Annuity Prices'!$E:$E,$G102),IF($B102="RAB Short",SUMIFS('RAB Prices Short'!BL:BL,'RAB Prices Short'!$B:$B,'All Prices combined'!$D102,'RAB Prices Short'!$E:$E,'All Prices combined'!$G102),IF($B102="RAB Long",SUMIFS('RAB Prices Long'!BL:BL,'RAB Prices Long'!$B:$B,'All Prices combined'!$D102,'RAB Prices Long'!$E:$E,'All Prices combined'!$G102)))),2)</f>
        <v>0</v>
      </c>
      <c r="BJ102" s="2">
        <f>ROUND(IF($B102="Annuity",SUMIFS('Annuity Prices'!BM:BM,'Annuity Prices'!$B:$B,$D102,'Annuity Prices'!$E:$E,$G102),IF($B102="RAB Short",SUMIFS('RAB Prices Short'!BM:BM,'RAB Prices Short'!$B:$B,'All Prices combined'!$D102,'RAB Prices Short'!$E:$E,'All Prices combined'!$G102),IF($B102="RAB Long",SUMIFS('RAB Prices Long'!BM:BM,'RAB Prices Long'!$B:$B,'All Prices combined'!$D102,'RAB Prices Long'!$E:$E,'All Prices combined'!$G102)))),2)</f>
        <v>0</v>
      </c>
      <c r="BK102" s="2">
        <f>ROUND(IF($B102="Annuity",SUMIFS('Annuity Prices'!BN:BN,'Annuity Prices'!$B:$B,$D102,'Annuity Prices'!$E:$E,$G102),IF($B102="RAB Short",SUMIFS('RAB Prices Short'!BN:BN,'RAB Prices Short'!$B:$B,'All Prices combined'!$D102,'RAB Prices Short'!$E:$E,'All Prices combined'!$G102),IF($B102="RAB Long",SUMIFS('RAB Prices Long'!BN:BN,'RAB Prices Long'!$B:$B,'All Prices combined'!$D102,'RAB Prices Long'!$E:$E,'All Prices combined'!$G102)))),2)</f>
        <v>0</v>
      </c>
      <c r="BL102" s="2">
        <f>ROUND(IF($B102="Annuity",SUMIFS('Annuity Prices'!BO:BO,'Annuity Prices'!$B:$B,$D102,'Annuity Prices'!$E:$E,$G102),IF($B102="RAB Short",SUMIFS('RAB Prices Short'!BO:BO,'RAB Prices Short'!$B:$B,'All Prices combined'!$D102,'RAB Prices Short'!$E:$E,'All Prices combined'!$G102),IF($B102="RAB Long",SUMIFS('RAB Prices Long'!BO:BO,'RAB Prices Long'!$B:$B,'All Prices combined'!$D102,'RAB Prices Long'!$E:$E,'All Prices combined'!$G102)))),2)</f>
        <v>0</v>
      </c>
      <c r="BM102" s="2">
        <f>ROUND(IF($B102="Annuity",SUMIFS('Annuity Prices'!BP:BP,'Annuity Prices'!$B:$B,$D102,'Annuity Prices'!$E:$E,$G102),IF($B102="RAB Short",SUMIFS('RAB Prices Short'!BP:BP,'RAB Prices Short'!$B:$B,'All Prices combined'!$D102,'RAB Prices Short'!$E:$E,'All Prices combined'!$G102),IF($B102="RAB Long",SUMIFS('RAB Prices Long'!BP:BP,'RAB Prices Long'!$B:$B,'All Prices combined'!$D102,'RAB Prices Long'!$E:$E,'All Prices combined'!$G102)))),2)</f>
        <v>0</v>
      </c>
      <c r="BN102" s="2">
        <f>ROUND(IF($B102="Annuity",SUMIFS('Annuity Prices'!BQ:BQ,'Annuity Prices'!$B:$B,$D102,'Annuity Prices'!$E:$E,$G102),IF($B102="RAB Short",SUMIFS('RAB Prices Short'!BQ:BQ,'RAB Prices Short'!$B:$B,'All Prices combined'!$D102,'RAB Prices Short'!$E:$E,'All Prices combined'!$G102),IF($B102="RAB Long",SUMIFS('RAB Prices Long'!BQ:BQ,'RAB Prices Long'!$B:$B,'All Prices combined'!$D102,'RAB Prices Long'!$E:$E,'All Prices combined'!$G102)))),2)</f>
        <v>0</v>
      </c>
      <c r="BO102" s="2">
        <f>ROUND(IF($B102="Annuity",SUMIFS('Annuity Prices'!BR:BR,'Annuity Prices'!$B:$B,$D102,'Annuity Prices'!$E:$E,$G102),IF($B102="RAB Short",SUMIFS('RAB Prices Short'!BR:BR,'RAB Prices Short'!$B:$B,'All Prices combined'!$D102,'RAB Prices Short'!$E:$E,'All Prices combined'!$G102),IF($B102="RAB Long",SUMIFS('RAB Prices Long'!BR:BR,'RAB Prices Long'!$B:$B,'All Prices combined'!$D102,'RAB Prices Long'!$E:$E,'All Prices combined'!$G102)))),2)</f>
        <v>0</v>
      </c>
      <c r="BP102" s="2">
        <f>ROUND(IF($B102="Annuity",SUMIFS('Annuity Prices'!BS:BS,'Annuity Prices'!$B:$B,$D102,'Annuity Prices'!$E:$E,$G102),IF($B102="RAB Short",SUMIFS('RAB Prices Short'!BS:BS,'RAB Prices Short'!$B:$B,'All Prices combined'!$D102,'RAB Prices Short'!$E:$E,'All Prices combined'!$G102),IF($B102="RAB Long",SUMIFS('RAB Prices Long'!BS:BS,'RAB Prices Long'!$B:$B,'All Prices combined'!$D102,'RAB Prices Long'!$E:$E,'All Prices combined'!$G102)))),2)</f>
        <v>0</v>
      </c>
      <c r="BQ102" s="2">
        <f>ROUND(IF($B102="Annuity",SUMIFS('Annuity Prices'!BT:BT,'Annuity Prices'!$B:$B,$D102,'Annuity Prices'!$E:$E,$G102),IF($B102="RAB Short",SUMIFS('RAB Prices Short'!BT:BT,'RAB Prices Short'!$B:$B,'All Prices combined'!$D102,'RAB Prices Short'!$E:$E,'All Prices combined'!$G102),IF($B102="RAB Long",SUMIFS('RAB Prices Long'!BT:BT,'RAB Prices Long'!$B:$B,'All Prices combined'!$D102,'RAB Prices Long'!$E:$E,'All Prices combined'!$G102)))),2)</f>
        <v>0</v>
      </c>
      <c r="BR102" s="2">
        <f>ROUND(IF($B102="Annuity",SUMIFS('Annuity Prices'!BU:BU,'Annuity Prices'!$B:$B,$D102,'Annuity Prices'!$E:$E,$G102),IF($B102="RAB Short",SUMIFS('RAB Prices Short'!BU:BU,'RAB Prices Short'!$B:$B,'All Prices combined'!$D102,'RAB Prices Short'!$E:$E,'All Prices combined'!$G102),IF($B102="RAB Long",SUMIFS('RAB Prices Long'!BU:BU,'RAB Prices Long'!$B:$B,'All Prices combined'!$D102,'RAB Prices Long'!$E:$E,'All Prices combined'!$G102)))),2)</f>
        <v>0</v>
      </c>
      <c r="BS102" s="2">
        <f>ROUND(IF($B102="Annuity",SUMIFS('Annuity Prices'!BV:BV,'Annuity Prices'!$B:$B,$D102,'Annuity Prices'!$E:$E,$G102),IF($B102="RAB Short",SUMIFS('RAB Prices Short'!BV:BV,'RAB Prices Short'!$B:$B,'All Prices combined'!$D102,'RAB Prices Short'!$E:$E,'All Prices combined'!$G102),IF($B102="RAB Long",SUMIFS('RAB Prices Long'!BV:BV,'RAB Prices Long'!$B:$B,'All Prices combined'!$D102,'RAB Prices Long'!$E:$E,'All Prices combined'!$G102)))),2)</f>
        <v>0</v>
      </c>
      <c r="BT102" s="2">
        <f>ROUND(IF($B102="Annuity",SUMIFS('Annuity Prices'!BW:BW,'Annuity Prices'!$B:$B,$D102,'Annuity Prices'!$E:$E,$G102),IF($B102="RAB Short",SUMIFS('RAB Prices Short'!BW:BW,'RAB Prices Short'!$B:$B,'All Prices combined'!$D102,'RAB Prices Short'!$E:$E,'All Prices combined'!$G102),IF($B102="RAB Long",SUMIFS('RAB Prices Long'!BW:BW,'RAB Prices Long'!$B:$B,'All Prices combined'!$D102,'RAB Prices Long'!$E:$E,'All Prices combined'!$G102)))),2)</f>
        <v>0</v>
      </c>
      <c r="BU102" s="2">
        <f>ROUND(IF($B102="Annuity",SUMIFS('Annuity Prices'!BX:BX,'Annuity Prices'!$B:$B,$D102,'Annuity Prices'!$E:$E,$G102),IF($B102="RAB Short",SUMIFS('RAB Prices Short'!BX:BX,'RAB Prices Short'!$B:$B,'All Prices combined'!$D102,'RAB Prices Short'!$E:$E,'All Prices combined'!$G102),IF($B102="RAB Long",SUMIFS('RAB Prices Long'!BX:BX,'RAB Prices Long'!$B:$B,'All Prices combined'!$D102,'RAB Prices Long'!$E:$E,'All Prices combined'!$G102)))),2)</f>
        <v>0</v>
      </c>
    </row>
    <row r="103" spans="2:73" x14ac:dyDescent="0.25">
      <c r="B103" t="s">
        <v>37</v>
      </c>
      <c r="C103" s="1">
        <v>19</v>
      </c>
      <c r="D103" s="1" t="s">
        <v>185</v>
      </c>
      <c r="E103" s="1" t="s">
        <v>183</v>
      </c>
      <c r="F103" s="1">
        <v>19</v>
      </c>
      <c r="G103" s="1" t="s">
        <v>38</v>
      </c>
      <c r="H103" s="1" t="s">
        <v>128</v>
      </c>
      <c r="I103" s="2">
        <f>ROUND(IF($B103="Annuity",SUMIFS('Annuity Prices'!L:L,'Annuity Prices'!$B:$B,$D103,'Annuity Prices'!$E:$E,$G103),IF($B103="RAB Short",SUMIFS('RAB Prices Short'!L:L,'RAB Prices Short'!$B:$B,'All Prices combined'!$D103,'RAB Prices Short'!$E:$E,'All Prices combined'!$G103),IF($B103="RAB Long",SUMIFS('RAB Prices Long'!L:L,'RAB Prices Long'!$B:$B,'All Prices combined'!$D103,'RAB Prices Long'!$E:$E,'All Prices combined'!$G103)))),2)</f>
        <v>31.37</v>
      </c>
      <c r="J103" s="2">
        <f>ROUND(IF($B103="Annuity",SUMIFS('Annuity Prices'!M:M,'Annuity Prices'!$B:$B,$D103,'Annuity Prices'!$E:$E,$G103),IF($B103="RAB Short",SUMIFS('RAB Prices Short'!M:M,'RAB Prices Short'!$B:$B,'All Prices combined'!$D103,'RAB Prices Short'!$E:$E,'All Prices combined'!$G103),IF($B103="RAB Long",SUMIFS('RAB Prices Long'!M:M,'RAB Prices Long'!$B:$B,'All Prices combined'!$D103,'RAB Prices Long'!$E:$E,'All Prices combined'!$G103)))),2)</f>
        <v>32.28</v>
      </c>
      <c r="K103" s="2">
        <f>ROUND(IF($B103="Annuity",SUMIFS('Annuity Prices'!N:N,'Annuity Prices'!$B:$B,$D103,'Annuity Prices'!$E:$E,$G103),IF($B103="RAB Short",SUMIFS('RAB Prices Short'!N:N,'RAB Prices Short'!$B:$B,'All Prices combined'!$D103,'RAB Prices Short'!$E:$E,'All Prices combined'!$G103),IF($B103="RAB Long",SUMIFS('RAB Prices Long'!N:N,'RAB Prices Long'!$B:$B,'All Prices combined'!$D103,'RAB Prices Long'!$E:$E,'All Prices combined'!$G103)))),2)</f>
        <v>33.200000000000003</v>
      </c>
      <c r="L103" s="2">
        <f>ROUND(IF($B103="Annuity",SUMIFS('Annuity Prices'!O:O,'Annuity Prices'!$B:$B,$D103,'Annuity Prices'!$E:$E,$G103),IF($B103="RAB Short",SUMIFS('RAB Prices Short'!O:O,'RAB Prices Short'!$B:$B,'All Prices combined'!$D103,'RAB Prices Short'!$E:$E,'All Prices combined'!$G103),IF($B103="RAB Long",SUMIFS('RAB Prices Long'!O:O,'RAB Prices Long'!$B:$B,'All Prices combined'!$D103,'RAB Prices Long'!$E:$E,'All Prices combined'!$G103)))),2)</f>
        <v>34.15</v>
      </c>
      <c r="M103" s="2">
        <f>ROUND(IF($B103="Annuity",SUMIFS('Annuity Prices'!P:P,'Annuity Prices'!$B:$B,$D103,'Annuity Prices'!$E:$E,$G103),IF($B103="RAB Short",SUMIFS('RAB Prices Short'!P:P,'RAB Prices Short'!$B:$B,'All Prices combined'!$D103,'RAB Prices Short'!$E:$E,'All Prices combined'!$G103),IF($B103="RAB Long",SUMIFS('RAB Prices Long'!P:P,'RAB Prices Long'!$B:$B,'All Prices combined'!$D103,'RAB Prices Long'!$E:$E,'All Prices combined'!$G103)))),2)</f>
        <v>33.94</v>
      </c>
      <c r="N103" s="2">
        <f>ROUND(IF($B103="Annuity",SUMIFS('Annuity Prices'!Q:Q,'Annuity Prices'!$B:$B,$D103,'Annuity Prices'!$E:$E,$G103),IF($B103="RAB Short",SUMIFS('RAB Prices Short'!Q:Q,'RAB Prices Short'!$B:$B,'All Prices combined'!$D103,'RAB Prices Short'!$E:$E,'All Prices combined'!$G103),IF($B103="RAB Long",SUMIFS('RAB Prices Long'!Q:Q,'RAB Prices Long'!$B:$B,'All Prices combined'!$D103,'RAB Prices Long'!$E:$E,'All Prices combined'!$G103)))),2)</f>
        <v>34.79</v>
      </c>
      <c r="O103" s="2">
        <f>ROUND(IF($B103="Annuity",SUMIFS('Annuity Prices'!R:R,'Annuity Prices'!$B:$B,$D103,'Annuity Prices'!$E:$E,$G103),IF($B103="RAB Short",SUMIFS('RAB Prices Short'!R:R,'RAB Prices Short'!$B:$B,'All Prices combined'!$D103,'RAB Prices Short'!$E:$E,'All Prices combined'!$G103),IF($B103="RAB Long",SUMIFS('RAB Prices Long'!R:R,'RAB Prices Long'!$B:$B,'All Prices combined'!$D103,'RAB Prices Long'!$E:$E,'All Prices combined'!$G103)))),2)</f>
        <v>35.659999999999997</v>
      </c>
      <c r="P103" s="2">
        <f>ROUND(IF($B103="Annuity",SUMIFS('Annuity Prices'!S:S,'Annuity Prices'!$B:$B,$D103,'Annuity Prices'!$E:$E,$G103),IF($B103="RAB Short",SUMIFS('RAB Prices Short'!S:S,'RAB Prices Short'!$B:$B,'All Prices combined'!$D103,'RAB Prices Short'!$E:$E,'All Prices combined'!$G103),IF($B103="RAB Long",SUMIFS('RAB Prices Long'!S:S,'RAB Prices Long'!$B:$B,'All Prices combined'!$D103,'RAB Prices Long'!$E:$E,'All Prices combined'!$G103)))),2)</f>
        <v>36.549999999999997</v>
      </c>
      <c r="Q103" s="2">
        <f>ROUND(IF($B103="Annuity",SUMIFS('Annuity Prices'!T:T,'Annuity Prices'!$B:$B,$D103,'Annuity Prices'!$E:$E,$G103),IF($B103="RAB Short",SUMIFS('RAB Prices Short'!T:T,'RAB Prices Short'!$B:$B,'All Prices combined'!$D103,'RAB Prices Short'!$E:$E,'All Prices combined'!$G103),IF($B103="RAB Long",SUMIFS('RAB Prices Long'!T:T,'RAB Prices Long'!$B:$B,'All Prices combined'!$D103,'RAB Prices Long'!$E:$E,'All Prices combined'!$G103)))),2)</f>
        <v>37.46</v>
      </c>
      <c r="R103" s="2">
        <f>ROUND(IF($B103="Annuity",SUMIFS('Annuity Prices'!U:U,'Annuity Prices'!$B:$B,$D103,'Annuity Prices'!$E:$E,$G103),IF($B103="RAB Short",SUMIFS('RAB Prices Short'!U:U,'RAB Prices Short'!$B:$B,'All Prices combined'!$D103,'RAB Prices Short'!$E:$E,'All Prices combined'!$G103),IF($B103="RAB Long",SUMIFS('RAB Prices Long'!U:U,'RAB Prices Long'!$B:$B,'All Prices combined'!$D103,'RAB Prices Long'!$E:$E,'All Prices combined'!$G103)))),2)</f>
        <v>38.4</v>
      </c>
      <c r="S103" s="2">
        <f>ROUND(IF($B103="Annuity",SUMIFS('Annuity Prices'!V:V,'Annuity Prices'!$B:$B,$D103,'Annuity Prices'!$E:$E,$G103),IF($B103="RAB Short",SUMIFS('RAB Prices Short'!V:V,'RAB Prices Short'!$B:$B,'All Prices combined'!$D103,'RAB Prices Short'!$E:$E,'All Prices combined'!$G103),IF($B103="RAB Long",SUMIFS('RAB Prices Long'!V:V,'RAB Prices Long'!$B:$B,'All Prices combined'!$D103,'RAB Prices Long'!$E:$E,'All Prices combined'!$G103)))),2)</f>
        <v>39.36</v>
      </c>
      <c r="T103" s="2">
        <f>ROUND(IF($B103="Annuity",SUMIFS('Annuity Prices'!W:W,'Annuity Prices'!$B:$B,$D103,'Annuity Prices'!$E:$E,$G103),IF($B103="RAB Short",SUMIFS('RAB Prices Short'!W:W,'RAB Prices Short'!$B:$B,'All Prices combined'!$D103,'RAB Prices Short'!$E:$E,'All Prices combined'!$G103),IF($B103="RAB Long",SUMIFS('RAB Prices Long'!W:W,'RAB Prices Long'!$B:$B,'All Prices combined'!$D103,'RAB Prices Long'!$E:$E,'All Prices combined'!$G103)))),2)</f>
        <v>40.340000000000003</v>
      </c>
      <c r="U103" s="2">
        <f>ROUND(IF($B103="Annuity",SUMIFS('Annuity Prices'!X:X,'Annuity Prices'!$B:$B,$D103,'Annuity Prices'!$E:$E,$G103),IF($B103="RAB Short",SUMIFS('RAB Prices Short'!X:X,'RAB Prices Short'!$B:$B,'All Prices combined'!$D103,'RAB Prices Short'!$E:$E,'All Prices combined'!$G103),IF($B103="RAB Long",SUMIFS('RAB Prices Long'!X:X,'RAB Prices Long'!$B:$B,'All Prices combined'!$D103,'RAB Prices Long'!$E:$E,'All Prices combined'!$G103)))),2)</f>
        <v>41.34</v>
      </c>
      <c r="V103" s="2">
        <f>ROUND(IF($B103="Annuity",SUMIFS('Annuity Prices'!Y:Y,'Annuity Prices'!$B:$B,$D103,'Annuity Prices'!$E:$E,$G103),IF($B103="RAB Short",SUMIFS('RAB Prices Short'!Y:Y,'RAB Prices Short'!$B:$B,'All Prices combined'!$D103,'RAB Prices Short'!$E:$E,'All Prices combined'!$G103),IF($B103="RAB Long",SUMIFS('RAB Prices Long'!Y:Y,'RAB Prices Long'!$B:$B,'All Prices combined'!$D103,'RAB Prices Long'!$E:$E,'All Prices combined'!$G103)))),2)</f>
        <v>42.37</v>
      </c>
      <c r="W103" s="2">
        <f>ROUND(IF($B103="Annuity",SUMIFS('Annuity Prices'!Z:Z,'Annuity Prices'!$B:$B,$D103,'Annuity Prices'!$E:$E,$G103),IF($B103="RAB Short",SUMIFS('RAB Prices Short'!Z:Z,'RAB Prices Short'!$B:$B,'All Prices combined'!$D103,'RAB Prices Short'!$E:$E,'All Prices combined'!$G103),IF($B103="RAB Long",SUMIFS('RAB Prices Long'!Z:Z,'RAB Prices Long'!$B:$B,'All Prices combined'!$D103,'RAB Prices Long'!$E:$E,'All Prices combined'!$G103)))),2)</f>
        <v>43.43</v>
      </c>
      <c r="X103" s="2">
        <f>ROUND(IF($B103="Annuity",SUMIFS('Annuity Prices'!AA:AA,'Annuity Prices'!$B:$B,$D103,'Annuity Prices'!$E:$E,$G103),IF($B103="RAB Short",SUMIFS('RAB Prices Short'!AA:AA,'RAB Prices Short'!$B:$B,'All Prices combined'!$D103,'RAB Prices Short'!$E:$E,'All Prices combined'!$G103),IF($B103="RAB Long",SUMIFS('RAB Prices Long'!AA:AA,'RAB Prices Long'!$B:$B,'All Prices combined'!$D103,'RAB Prices Long'!$E:$E,'All Prices combined'!$G103)))),2)</f>
        <v>44.52</v>
      </c>
      <c r="Y103" s="2">
        <f>ROUND(IF($B103="Annuity",SUMIFS('Annuity Prices'!AB:AB,'Annuity Prices'!$B:$B,$D103,'Annuity Prices'!$E:$E,$G103),IF($B103="RAB Short",SUMIFS('RAB Prices Short'!AB:AB,'RAB Prices Short'!$B:$B,'All Prices combined'!$D103,'RAB Prices Short'!$E:$E,'All Prices combined'!$G103),IF($B103="RAB Long",SUMIFS('RAB Prices Long'!AB:AB,'RAB Prices Long'!$B:$B,'All Prices combined'!$D103,'RAB Prices Long'!$E:$E,'All Prices combined'!$G103)))),2)</f>
        <v>45.63</v>
      </c>
      <c r="Z103" s="2">
        <f>ROUND(IF($B103="Annuity",SUMIFS('Annuity Prices'!AC:AC,'Annuity Prices'!$B:$B,$D103,'Annuity Prices'!$E:$E,$G103),IF($B103="RAB Short",SUMIFS('RAB Prices Short'!AC:AC,'RAB Prices Short'!$B:$B,'All Prices combined'!$D103,'RAB Prices Short'!$E:$E,'All Prices combined'!$G103),IF($B103="RAB Long",SUMIFS('RAB Prices Long'!AC:AC,'RAB Prices Long'!$B:$B,'All Prices combined'!$D103,'RAB Prices Long'!$E:$E,'All Prices combined'!$G103)))),2)</f>
        <v>46.77</v>
      </c>
      <c r="AA103" s="2">
        <f>ROUND(IF($B103="Annuity",SUMIFS('Annuity Prices'!AD:AD,'Annuity Prices'!$B:$B,$D103,'Annuity Prices'!$E:$E,$G103),IF($B103="RAB Short",SUMIFS('RAB Prices Short'!AD:AD,'RAB Prices Short'!$B:$B,'All Prices combined'!$D103,'RAB Prices Short'!$E:$E,'All Prices combined'!$G103),IF($B103="RAB Long",SUMIFS('RAB Prices Long'!AD:AD,'RAB Prices Long'!$B:$B,'All Prices combined'!$D103,'RAB Prices Long'!$E:$E,'All Prices combined'!$G103)))),2)</f>
        <v>47.93</v>
      </c>
      <c r="AB103" s="2">
        <f>ROUND(IF($B103="Annuity",SUMIFS('Annuity Prices'!AE:AE,'Annuity Prices'!$B:$B,$D103,'Annuity Prices'!$E:$E,$G103),IF($B103="RAB Short",SUMIFS('RAB Prices Short'!AE:AE,'RAB Prices Short'!$B:$B,'All Prices combined'!$D103,'RAB Prices Short'!$E:$E,'All Prices combined'!$G103),IF($B103="RAB Long",SUMIFS('RAB Prices Long'!AE:AE,'RAB Prices Long'!$B:$B,'All Prices combined'!$D103,'RAB Prices Long'!$E:$E,'All Prices combined'!$G103)))),2)</f>
        <v>49.13</v>
      </c>
      <c r="AC103" s="2">
        <f>ROUND(IF($B103="Annuity",SUMIFS('Annuity Prices'!AF:AF,'Annuity Prices'!$B:$B,$D103,'Annuity Prices'!$E:$E,$G103),IF($B103="RAB Short",SUMIFS('RAB Prices Short'!AF:AF,'RAB Prices Short'!$B:$B,'All Prices combined'!$D103,'RAB Prices Short'!$E:$E,'All Prices combined'!$G103),IF($B103="RAB Long",SUMIFS('RAB Prices Long'!AF:AF,'RAB Prices Long'!$B:$B,'All Prices combined'!$D103,'RAB Prices Long'!$E:$E,'All Prices combined'!$G103)))),2)</f>
        <v>50.35</v>
      </c>
      <c r="AD103" s="2">
        <f>ROUND(IF($B103="Annuity",SUMIFS('Annuity Prices'!AG:AG,'Annuity Prices'!$B:$B,$D103,'Annuity Prices'!$E:$E,$G103),IF($B103="RAB Short",SUMIFS('RAB Prices Short'!AG:AG,'RAB Prices Short'!$B:$B,'All Prices combined'!$D103,'RAB Prices Short'!$E:$E,'All Prices combined'!$G103),IF($B103="RAB Long",SUMIFS('RAB Prices Long'!AG:AG,'RAB Prices Long'!$B:$B,'All Prices combined'!$D103,'RAB Prices Long'!$E:$E,'All Prices combined'!$G103)))),2)</f>
        <v>51.61</v>
      </c>
      <c r="AE103" s="2">
        <f>ROUND(IF($B103="Annuity",SUMIFS('Annuity Prices'!AH:AH,'Annuity Prices'!$B:$B,$D103,'Annuity Prices'!$E:$E,$G103),IF($B103="RAB Short",SUMIFS('RAB Prices Short'!AH:AH,'RAB Prices Short'!$B:$B,'All Prices combined'!$D103,'RAB Prices Short'!$E:$E,'All Prices combined'!$G103),IF($B103="RAB Long",SUMIFS('RAB Prices Long'!AH:AH,'RAB Prices Long'!$B:$B,'All Prices combined'!$D103,'RAB Prices Long'!$E:$E,'All Prices combined'!$G103)))),2)</f>
        <v>52.9</v>
      </c>
      <c r="AF103" s="2">
        <f>ROUND(IF($B103="Annuity",SUMIFS('Annuity Prices'!AI:AI,'Annuity Prices'!$B:$B,$D103,'Annuity Prices'!$E:$E,$G103),IF($B103="RAB Short",SUMIFS('RAB Prices Short'!AI:AI,'RAB Prices Short'!$B:$B,'All Prices combined'!$D103,'RAB Prices Short'!$E:$E,'All Prices combined'!$G103),IF($B103="RAB Long",SUMIFS('RAB Prices Long'!AI:AI,'RAB Prices Long'!$B:$B,'All Prices combined'!$D103,'RAB Prices Long'!$E:$E,'All Prices combined'!$G103)))),2)</f>
        <v>54.23</v>
      </c>
      <c r="AG103" s="2">
        <f>ROUND(IF($B103="Annuity",SUMIFS('Annuity Prices'!AJ:AJ,'Annuity Prices'!$B:$B,$D103,'Annuity Prices'!$E:$E,$G103),IF($B103="RAB Short",SUMIFS('RAB Prices Short'!AJ:AJ,'RAB Prices Short'!$B:$B,'All Prices combined'!$D103,'RAB Prices Short'!$E:$E,'All Prices combined'!$G103),IF($B103="RAB Long",SUMIFS('RAB Prices Long'!AJ:AJ,'RAB Prices Long'!$B:$B,'All Prices combined'!$D103,'RAB Prices Long'!$E:$E,'All Prices combined'!$G103)))),2)</f>
        <v>55.58</v>
      </c>
      <c r="AH103" s="2">
        <f>ROUND(IF($B103="Annuity",SUMIFS('Annuity Prices'!AK:AK,'Annuity Prices'!$B:$B,$D103,'Annuity Prices'!$E:$E,$G103),IF($B103="RAB Short",SUMIFS('RAB Prices Short'!AK:AK,'RAB Prices Short'!$B:$B,'All Prices combined'!$D103,'RAB Prices Short'!$E:$E,'All Prices combined'!$G103),IF($B103="RAB Long",SUMIFS('RAB Prices Long'!AK:AK,'RAB Prices Long'!$B:$B,'All Prices combined'!$D103,'RAB Prices Long'!$E:$E,'All Prices combined'!$G103)))),2)</f>
        <v>56.97</v>
      </c>
      <c r="AI103" s="2">
        <f>ROUND(IF($B103="Annuity",SUMIFS('Annuity Prices'!AL:AL,'Annuity Prices'!$B:$B,$D103,'Annuity Prices'!$E:$E,$G103),IF($B103="RAB Short",SUMIFS('RAB Prices Short'!AL:AL,'RAB Prices Short'!$B:$B,'All Prices combined'!$D103,'RAB Prices Short'!$E:$E,'All Prices combined'!$G103),IF($B103="RAB Long",SUMIFS('RAB Prices Long'!AL:AL,'RAB Prices Long'!$B:$B,'All Prices combined'!$D103,'RAB Prices Long'!$E:$E,'All Prices combined'!$G103)))),2)</f>
        <v>58.39</v>
      </c>
      <c r="AJ103" s="2">
        <f>ROUND(IF($B103="Annuity",SUMIFS('Annuity Prices'!AM:AM,'Annuity Prices'!$B:$B,$D103,'Annuity Prices'!$E:$E,$G103),IF($B103="RAB Short",SUMIFS('RAB Prices Short'!AM:AM,'RAB Prices Short'!$B:$B,'All Prices combined'!$D103,'RAB Prices Short'!$E:$E,'All Prices combined'!$G103),IF($B103="RAB Long",SUMIFS('RAB Prices Long'!AM:AM,'RAB Prices Long'!$B:$B,'All Prices combined'!$D103,'RAB Prices Long'!$E:$E,'All Prices combined'!$G103)))),2)</f>
        <v>59.85</v>
      </c>
      <c r="AK103" s="2">
        <f>ROUND(IF($B103="Annuity",SUMIFS('Annuity Prices'!AN:AN,'Annuity Prices'!$B:$B,$D103,'Annuity Prices'!$E:$E,$G103),IF($B103="RAB Short",SUMIFS('RAB Prices Short'!AN:AN,'RAB Prices Short'!$B:$B,'All Prices combined'!$D103,'RAB Prices Short'!$E:$E,'All Prices combined'!$G103),IF($B103="RAB Long",SUMIFS('RAB Prices Long'!AN:AN,'RAB Prices Long'!$B:$B,'All Prices combined'!$D103,'RAB Prices Long'!$E:$E,'All Prices combined'!$G103)))),2)</f>
        <v>61.34</v>
      </c>
      <c r="AL103" s="2">
        <f>ROUND(IF($B103="Annuity",SUMIFS('Annuity Prices'!AO:AO,'Annuity Prices'!$B:$B,$D103,'Annuity Prices'!$E:$E,$G103),IF($B103="RAB Short",SUMIFS('RAB Prices Short'!AO:AO,'RAB Prices Short'!$B:$B,'All Prices combined'!$D103,'RAB Prices Short'!$E:$E,'All Prices combined'!$G103),IF($B103="RAB Long",SUMIFS('RAB Prices Long'!AO:AO,'RAB Prices Long'!$B:$B,'All Prices combined'!$D103,'RAB Prices Long'!$E:$E,'All Prices combined'!$G103)))),2)</f>
        <v>62.87</v>
      </c>
      <c r="AM103" s="2">
        <f>ROUND(IF($B103="Annuity",SUMIFS('Annuity Prices'!AP:AP,'Annuity Prices'!$B:$B,$D103,'Annuity Prices'!$E:$E,$G103),IF($B103="RAB Short",SUMIFS('RAB Prices Short'!AP:AP,'RAB Prices Short'!$B:$B,'All Prices combined'!$D103,'RAB Prices Short'!$E:$E,'All Prices combined'!$G103),IF($B103="RAB Long",SUMIFS('RAB Prices Long'!AP:AP,'RAB Prices Long'!$B:$B,'All Prices combined'!$D103,'RAB Prices Long'!$E:$E,'All Prices combined'!$G103)))),2)</f>
        <v>64.45</v>
      </c>
      <c r="AN103" s="2">
        <f>ROUND(IF($B103="Annuity",SUMIFS('Annuity Prices'!AQ:AQ,'Annuity Prices'!$B:$B,$D103,'Annuity Prices'!$E:$E,$G103),IF($B103="RAB Short",SUMIFS('RAB Prices Short'!AQ:AQ,'RAB Prices Short'!$B:$B,'All Prices combined'!$D103,'RAB Prices Short'!$E:$E,'All Prices combined'!$G103),IF($B103="RAB Long",SUMIFS('RAB Prices Long'!AQ:AQ,'RAB Prices Long'!$B:$B,'All Prices combined'!$D103,'RAB Prices Long'!$E:$E,'All Prices combined'!$G103)))),2)</f>
        <v>66.06</v>
      </c>
      <c r="AO103" s="2">
        <f>ROUND(IF($B103="Annuity",SUMIFS('Annuity Prices'!AR:AR,'Annuity Prices'!$B:$B,$D103,'Annuity Prices'!$E:$E,$G103),IF($B103="RAB Short",SUMIFS('RAB Prices Short'!AR:AR,'RAB Prices Short'!$B:$B,'All Prices combined'!$D103,'RAB Prices Short'!$E:$E,'All Prices combined'!$G103),IF($B103="RAB Long",SUMIFS('RAB Prices Long'!AR:AR,'RAB Prices Long'!$B:$B,'All Prices combined'!$D103,'RAB Prices Long'!$E:$E,'All Prices combined'!$G103)))),2)</f>
        <v>24.48</v>
      </c>
      <c r="AP103" s="2">
        <f>ROUND(IF($B103="Annuity",SUMIFS('Annuity Prices'!AS:AS,'Annuity Prices'!$B:$B,$D103,'Annuity Prices'!$E:$E,$G103),IF($B103="RAB Short",SUMIFS('RAB Prices Short'!AS:AS,'RAB Prices Short'!$B:$B,'All Prices combined'!$D103,'RAB Prices Short'!$E:$E,'All Prices combined'!$G103),IF($B103="RAB Long",SUMIFS('RAB Prices Long'!AS:AS,'RAB Prices Long'!$B:$B,'All Prices combined'!$D103,'RAB Prices Long'!$E:$E,'All Prices combined'!$G103)))),2)</f>
        <v>27.8</v>
      </c>
      <c r="AQ103" s="2">
        <f>ROUND(IF($B103="Annuity",SUMIFS('Annuity Prices'!AT:AT,'Annuity Prices'!$B:$B,$D103,'Annuity Prices'!$E:$E,$G103),IF($B103="RAB Short",SUMIFS('RAB Prices Short'!AT:AT,'RAB Prices Short'!$B:$B,'All Prices combined'!$D103,'RAB Prices Short'!$E:$E,'All Prices combined'!$G103),IF($B103="RAB Long",SUMIFS('RAB Prices Long'!AT:AT,'RAB Prices Long'!$B:$B,'All Prices combined'!$D103,'RAB Prices Long'!$E:$E,'All Prices combined'!$G103)))),2)</f>
        <v>31.29</v>
      </c>
      <c r="AR103" s="2">
        <f>ROUND(IF($B103="Annuity",SUMIFS('Annuity Prices'!AU:AU,'Annuity Prices'!$B:$B,$D103,'Annuity Prices'!$E:$E,$G103),IF($B103="RAB Short",SUMIFS('RAB Prices Short'!AU:AU,'RAB Prices Short'!$B:$B,'All Prices combined'!$D103,'RAB Prices Short'!$E:$E,'All Prices combined'!$G103),IF($B103="RAB Long",SUMIFS('RAB Prices Long'!AU:AU,'RAB Prices Long'!$B:$B,'All Prices combined'!$D103,'RAB Prices Long'!$E:$E,'All Prices combined'!$G103)))),2)</f>
        <v>33.200000000000003</v>
      </c>
      <c r="AS103" s="2">
        <f>ROUND(IF($B103="Annuity",SUMIFS('Annuity Prices'!AV:AV,'Annuity Prices'!$B:$B,$D103,'Annuity Prices'!$E:$E,$G103),IF($B103="RAB Short",SUMIFS('RAB Prices Short'!AV:AV,'RAB Prices Short'!$B:$B,'All Prices combined'!$D103,'RAB Prices Short'!$E:$E,'All Prices combined'!$G103),IF($B103="RAB Long",SUMIFS('RAB Prices Long'!AV:AV,'RAB Prices Long'!$B:$B,'All Prices combined'!$D103,'RAB Prices Long'!$E:$E,'All Prices combined'!$G103)))),2)</f>
        <v>34.15</v>
      </c>
      <c r="AT103" s="2">
        <f>ROUND(IF($B103="Annuity",SUMIFS('Annuity Prices'!AW:AW,'Annuity Prices'!$B:$B,$D103,'Annuity Prices'!$E:$E,$G103),IF($B103="RAB Short",SUMIFS('RAB Prices Short'!AW:AW,'RAB Prices Short'!$B:$B,'All Prices combined'!$D103,'RAB Prices Short'!$E:$E,'All Prices combined'!$G103),IF($B103="RAB Long",SUMIFS('RAB Prices Long'!AW:AW,'RAB Prices Long'!$B:$B,'All Prices combined'!$D103,'RAB Prices Long'!$E:$E,'All Prices combined'!$G103)))),2)</f>
        <v>33.94</v>
      </c>
      <c r="AU103" s="2">
        <f>ROUND(IF($B103="Annuity",SUMIFS('Annuity Prices'!AX:AX,'Annuity Prices'!$B:$B,$D103,'Annuity Prices'!$E:$E,$G103),IF($B103="RAB Short",SUMIFS('RAB Prices Short'!AX:AX,'RAB Prices Short'!$B:$B,'All Prices combined'!$D103,'RAB Prices Short'!$E:$E,'All Prices combined'!$G103),IF($B103="RAB Long",SUMIFS('RAB Prices Long'!AX:AX,'RAB Prices Long'!$B:$B,'All Prices combined'!$D103,'RAB Prices Long'!$E:$E,'All Prices combined'!$G103)))),2)</f>
        <v>34.79</v>
      </c>
      <c r="AV103" s="2">
        <f>ROUND(IF($B103="Annuity",SUMIFS('Annuity Prices'!AY:AY,'Annuity Prices'!$B:$B,$D103,'Annuity Prices'!$E:$E,$G103),IF($B103="RAB Short",SUMIFS('RAB Prices Short'!AY:AY,'RAB Prices Short'!$B:$B,'All Prices combined'!$D103,'RAB Prices Short'!$E:$E,'All Prices combined'!$G103),IF($B103="RAB Long",SUMIFS('RAB Prices Long'!AY:AY,'RAB Prices Long'!$B:$B,'All Prices combined'!$D103,'RAB Prices Long'!$E:$E,'All Prices combined'!$G103)))),2)</f>
        <v>35.659999999999997</v>
      </c>
      <c r="AW103" s="2">
        <f>ROUND(IF($B103="Annuity",SUMIFS('Annuity Prices'!AZ:AZ,'Annuity Prices'!$B:$B,$D103,'Annuity Prices'!$E:$E,$G103),IF($B103="RAB Short",SUMIFS('RAB Prices Short'!AZ:AZ,'RAB Prices Short'!$B:$B,'All Prices combined'!$D103,'RAB Prices Short'!$E:$E,'All Prices combined'!$G103),IF($B103="RAB Long",SUMIFS('RAB Prices Long'!AZ:AZ,'RAB Prices Long'!$B:$B,'All Prices combined'!$D103,'RAB Prices Long'!$E:$E,'All Prices combined'!$G103)))),2)</f>
        <v>36.549999999999997</v>
      </c>
      <c r="AX103" s="2">
        <f>ROUND(IF($B103="Annuity",SUMIFS('Annuity Prices'!BA:BA,'Annuity Prices'!$B:$B,$D103,'Annuity Prices'!$E:$E,$G103),IF($B103="RAB Short",SUMIFS('RAB Prices Short'!BA:BA,'RAB Prices Short'!$B:$B,'All Prices combined'!$D103,'RAB Prices Short'!$E:$E,'All Prices combined'!$G103),IF($B103="RAB Long",SUMIFS('RAB Prices Long'!BA:BA,'RAB Prices Long'!$B:$B,'All Prices combined'!$D103,'RAB Prices Long'!$E:$E,'All Prices combined'!$G103)))),2)</f>
        <v>37.46</v>
      </c>
      <c r="AY103" s="2">
        <f>ROUND(IF($B103="Annuity",SUMIFS('Annuity Prices'!BB:BB,'Annuity Prices'!$B:$B,$D103,'Annuity Prices'!$E:$E,$G103),IF($B103="RAB Short",SUMIFS('RAB Prices Short'!BB:BB,'RAB Prices Short'!$B:$B,'All Prices combined'!$D103,'RAB Prices Short'!$E:$E,'All Prices combined'!$G103),IF($B103="RAB Long",SUMIFS('RAB Prices Long'!BB:BB,'RAB Prices Long'!$B:$B,'All Prices combined'!$D103,'RAB Prices Long'!$E:$E,'All Prices combined'!$G103)))),2)</f>
        <v>38.4</v>
      </c>
      <c r="AZ103" s="2">
        <f>ROUND(IF($B103="Annuity",SUMIFS('Annuity Prices'!BC:BC,'Annuity Prices'!$B:$B,$D103,'Annuity Prices'!$E:$E,$G103),IF($B103="RAB Short",SUMIFS('RAB Prices Short'!BC:BC,'RAB Prices Short'!$B:$B,'All Prices combined'!$D103,'RAB Prices Short'!$E:$E,'All Prices combined'!$G103),IF($B103="RAB Long",SUMIFS('RAB Prices Long'!BC:BC,'RAB Prices Long'!$B:$B,'All Prices combined'!$D103,'RAB Prices Long'!$E:$E,'All Prices combined'!$G103)))),2)</f>
        <v>39.36</v>
      </c>
      <c r="BA103" s="2">
        <f>ROUND(IF($B103="Annuity",SUMIFS('Annuity Prices'!BD:BD,'Annuity Prices'!$B:$B,$D103,'Annuity Prices'!$E:$E,$G103),IF($B103="RAB Short",SUMIFS('RAB Prices Short'!BD:BD,'RAB Prices Short'!$B:$B,'All Prices combined'!$D103,'RAB Prices Short'!$E:$E,'All Prices combined'!$G103),IF($B103="RAB Long",SUMIFS('RAB Prices Long'!BD:BD,'RAB Prices Long'!$B:$B,'All Prices combined'!$D103,'RAB Prices Long'!$E:$E,'All Prices combined'!$G103)))),2)</f>
        <v>40.340000000000003</v>
      </c>
      <c r="BB103" s="2">
        <f>ROUND(IF($B103="Annuity",SUMIFS('Annuity Prices'!BE:BE,'Annuity Prices'!$B:$B,$D103,'Annuity Prices'!$E:$E,$G103),IF($B103="RAB Short",SUMIFS('RAB Prices Short'!BE:BE,'RAB Prices Short'!$B:$B,'All Prices combined'!$D103,'RAB Prices Short'!$E:$E,'All Prices combined'!$G103),IF($B103="RAB Long",SUMIFS('RAB Prices Long'!BE:BE,'RAB Prices Long'!$B:$B,'All Prices combined'!$D103,'RAB Prices Long'!$E:$E,'All Prices combined'!$G103)))),2)</f>
        <v>41.34</v>
      </c>
      <c r="BC103" s="2">
        <f>ROUND(IF($B103="Annuity",SUMIFS('Annuity Prices'!BF:BF,'Annuity Prices'!$B:$B,$D103,'Annuity Prices'!$E:$E,$G103),IF($B103="RAB Short",SUMIFS('RAB Prices Short'!BF:BF,'RAB Prices Short'!$B:$B,'All Prices combined'!$D103,'RAB Prices Short'!$E:$E,'All Prices combined'!$G103),IF($B103="RAB Long",SUMIFS('RAB Prices Long'!BF:BF,'RAB Prices Long'!$B:$B,'All Prices combined'!$D103,'RAB Prices Long'!$E:$E,'All Prices combined'!$G103)))),2)</f>
        <v>42.37</v>
      </c>
      <c r="BD103" s="2">
        <f>ROUND(IF($B103="Annuity",SUMIFS('Annuity Prices'!BG:BG,'Annuity Prices'!$B:$B,$D103,'Annuity Prices'!$E:$E,$G103),IF($B103="RAB Short",SUMIFS('RAB Prices Short'!BG:BG,'RAB Prices Short'!$B:$B,'All Prices combined'!$D103,'RAB Prices Short'!$E:$E,'All Prices combined'!$G103),IF($B103="RAB Long",SUMIFS('RAB Prices Long'!BG:BG,'RAB Prices Long'!$B:$B,'All Prices combined'!$D103,'RAB Prices Long'!$E:$E,'All Prices combined'!$G103)))),2)</f>
        <v>43.43</v>
      </c>
      <c r="BE103" s="2">
        <f>ROUND(IF($B103="Annuity",SUMIFS('Annuity Prices'!BH:BH,'Annuity Prices'!$B:$B,$D103,'Annuity Prices'!$E:$E,$G103),IF($B103="RAB Short",SUMIFS('RAB Prices Short'!BH:BH,'RAB Prices Short'!$B:$B,'All Prices combined'!$D103,'RAB Prices Short'!$E:$E,'All Prices combined'!$G103),IF($B103="RAB Long",SUMIFS('RAB Prices Long'!BH:BH,'RAB Prices Long'!$B:$B,'All Prices combined'!$D103,'RAB Prices Long'!$E:$E,'All Prices combined'!$G103)))),2)</f>
        <v>44.52</v>
      </c>
      <c r="BF103" s="2">
        <f>ROUND(IF($B103="Annuity",SUMIFS('Annuity Prices'!BI:BI,'Annuity Prices'!$B:$B,$D103,'Annuity Prices'!$E:$E,$G103),IF($B103="RAB Short",SUMIFS('RAB Prices Short'!BI:BI,'RAB Prices Short'!$B:$B,'All Prices combined'!$D103,'RAB Prices Short'!$E:$E,'All Prices combined'!$G103),IF($B103="RAB Long",SUMIFS('RAB Prices Long'!BI:BI,'RAB Prices Long'!$B:$B,'All Prices combined'!$D103,'RAB Prices Long'!$E:$E,'All Prices combined'!$G103)))),2)</f>
        <v>45.63</v>
      </c>
      <c r="BG103" s="2">
        <f>ROUND(IF($B103="Annuity",SUMIFS('Annuity Prices'!BJ:BJ,'Annuity Prices'!$B:$B,$D103,'Annuity Prices'!$E:$E,$G103),IF($B103="RAB Short",SUMIFS('RAB Prices Short'!BJ:BJ,'RAB Prices Short'!$B:$B,'All Prices combined'!$D103,'RAB Prices Short'!$E:$E,'All Prices combined'!$G103),IF($B103="RAB Long",SUMIFS('RAB Prices Long'!BJ:BJ,'RAB Prices Long'!$B:$B,'All Prices combined'!$D103,'RAB Prices Long'!$E:$E,'All Prices combined'!$G103)))),2)</f>
        <v>46.77</v>
      </c>
      <c r="BH103" s="2">
        <f>ROUND(IF($B103="Annuity",SUMIFS('Annuity Prices'!BK:BK,'Annuity Prices'!$B:$B,$D103,'Annuity Prices'!$E:$E,$G103),IF($B103="RAB Short",SUMIFS('RAB Prices Short'!BK:BK,'RAB Prices Short'!$B:$B,'All Prices combined'!$D103,'RAB Prices Short'!$E:$E,'All Prices combined'!$G103),IF($B103="RAB Long",SUMIFS('RAB Prices Long'!BK:BK,'RAB Prices Long'!$B:$B,'All Prices combined'!$D103,'RAB Prices Long'!$E:$E,'All Prices combined'!$G103)))),2)</f>
        <v>47.93</v>
      </c>
      <c r="BI103" s="2">
        <f>ROUND(IF($B103="Annuity",SUMIFS('Annuity Prices'!BL:BL,'Annuity Prices'!$B:$B,$D103,'Annuity Prices'!$E:$E,$G103),IF($B103="RAB Short",SUMIFS('RAB Prices Short'!BL:BL,'RAB Prices Short'!$B:$B,'All Prices combined'!$D103,'RAB Prices Short'!$E:$E,'All Prices combined'!$G103),IF($B103="RAB Long",SUMIFS('RAB Prices Long'!BL:BL,'RAB Prices Long'!$B:$B,'All Prices combined'!$D103,'RAB Prices Long'!$E:$E,'All Prices combined'!$G103)))),2)</f>
        <v>49.13</v>
      </c>
      <c r="BJ103" s="2">
        <f>ROUND(IF($B103="Annuity",SUMIFS('Annuity Prices'!BM:BM,'Annuity Prices'!$B:$B,$D103,'Annuity Prices'!$E:$E,$G103),IF($B103="RAB Short",SUMIFS('RAB Prices Short'!BM:BM,'RAB Prices Short'!$B:$B,'All Prices combined'!$D103,'RAB Prices Short'!$E:$E,'All Prices combined'!$G103),IF($B103="RAB Long",SUMIFS('RAB Prices Long'!BM:BM,'RAB Prices Long'!$B:$B,'All Prices combined'!$D103,'RAB Prices Long'!$E:$E,'All Prices combined'!$G103)))),2)</f>
        <v>50.35</v>
      </c>
      <c r="BK103" s="2">
        <f>ROUND(IF($B103="Annuity",SUMIFS('Annuity Prices'!BN:BN,'Annuity Prices'!$B:$B,$D103,'Annuity Prices'!$E:$E,$G103),IF($B103="RAB Short",SUMIFS('RAB Prices Short'!BN:BN,'RAB Prices Short'!$B:$B,'All Prices combined'!$D103,'RAB Prices Short'!$E:$E,'All Prices combined'!$G103),IF($B103="RAB Long",SUMIFS('RAB Prices Long'!BN:BN,'RAB Prices Long'!$B:$B,'All Prices combined'!$D103,'RAB Prices Long'!$E:$E,'All Prices combined'!$G103)))),2)</f>
        <v>51.61</v>
      </c>
      <c r="BL103" s="2">
        <f>ROUND(IF($B103="Annuity",SUMIFS('Annuity Prices'!BO:BO,'Annuity Prices'!$B:$B,$D103,'Annuity Prices'!$E:$E,$G103),IF($B103="RAB Short",SUMIFS('RAB Prices Short'!BO:BO,'RAB Prices Short'!$B:$B,'All Prices combined'!$D103,'RAB Prices Short'!$E:$E,'All Prices combined'!$G103),IF($B103="RAB Long",SUMIFS('RAB Prices Long'!BO:BO,'RAB Prices Long'!$B:$B,'All Prices combined'!$D103,'RAB Prices Long'!$E:$E,'All Prices combined'!$G103)))),2)</f>
        <v>52.9</v>
      </c>
      <c r="BM103" s="2">
        <f>ROUND(IF($B103="Annuity",SUMIFS('Annuity Prices'!BP:BP,'Annuity Prices'!$B:$B,$D103,'Annuity Prices'!$E:$E,$G103),IF($B103="RAB Short",SUMIFS('RAB Prices Short'!BP:BP,'RAB Prices Short'!$B:$B,'All Prices combined'!$D103,'RAB Prices Short'!$E:$E,'All Prices combined'!$G103),IF($B103="RAB Long",SUMIFS('RAB Prices Long'!BP:BP,'RAB Prices Long'!$B:$B,'All Prices combined'!$D103,'RAB Prices Long'!$E:$E,'All Prices combined'!$G103)))),2)</f>
        <v>54.23</v>
      </c>
      <c r="BN103" s="2">
        <f>ROUND(IF($B103="Annuity",SUMIFS('Annuity Prices'!BQ:BQ,'Annuity Prices'!$B:$B,$D103,'Annuity Prices'!$E:$E,$G103),IF($B103="RAB Short",SUMIFS('RAB Prices Short'!BQ:BQ,'RAB Prices Short'!$B:$B,'All Prices combined'!$D103,'RAB Prices Short'!$E:$E,'All Prices combined'!$G103),IF($B103="RAB Long",SUMIFS('RAB Prices Long'!BQ:BQ,'RAB Prices Long'!$B:$B,'All Prices combined'!$D103,'RAB Prices Long'!$E:$E,'All Prices combined'!$G103)))),2)</f>
        <v>55.58</v>
      </c>
      <c r="BO103" s="2">
        <f>ROUND(IF($B103="Annuity",SUMIFS('Annuity Prices'!BR:BR,'Annuity Prices'!$B:$B,$D103,'Annuity Prices'!$E:$E,$G103),IF($B103="RAB Short",SUMIFS('RAB Prices Short'!BR:BR,'RAB Prices Short'!$B:$B,'All Prices combined'!$D103,'RAB Prices Short'!$E:$E,'All Prices combined'!$G103),IF($B103="RAB Long",SUMIFS('RAB Prices Long'!BR:BR,'RAB Prices Long'!$B:$B,'All Prices combined'!$D103,'RAB Prices Long'!$E:$E,'All Prices combined'!$G103)))),2)</f>
        <v>56.97</v>
      </c>
      <c r="BP103" s="2">
        <f>ROUND(IF($B103="Annuity",SUMIFS('Annuity Prices'!BS:BS,'Annuity Prices'!$B:$B,$D103,'Annuity Prices'!$E:$E,$G103),IF($B103="RAB Short",SUMIFS('RAB Prices Short'!BS:BS,'RAB Prices Short'!$B:$B,'All Prices combined'!$D103,'RAB Prices Short'!$E:$E,'All Prices combined'!$G103),IF($B103="RAB Long",SUMIFS('RAB Prices Long'!BS:BS,'RAB Prices Long'!$B:$B,'All Prices combined'!$D103,'RAB Prices Long'!$E:$E,'All Prices combined'!$G103)))),2)</f>
        <v>58.39</v>
      </c>
      <c r="BQ103" s="2">
        <f>ROUND(IF($B103="Annuity",SUMIFS('Annuity Prices'!BT:BT,'Annuity Prices'!$B:$B,$D103,'Annuity Prices'!$E:$E,$G103),IF($B103="RAB Short",SUMIFS('RAB Prices Short'!BT:BT,'RAB Prices Short'!$B:$B,'All Prices combined'!$D103,'RAB Prices Short'!$E:$E,'All Prices combined'!$G103),IF($B103="RAB Long",SUMIFS('RAB Prices Long'!BT:BT,'RAB Prices Long'!$B:$B,'All Prices combined'!$D103,'RAB Prices Long'!$E:$E,'All Prices combined'!$G103)))),2)</f>
        <v>59.85</v>
      </c>
      <c r="BR103" s="2">
        <f>ROUND(IF($B103="Annuity",SUMIFS('Annuity Prices'!BU:BU,'Annuity Prices'!$B:$B,$D103,'Annuity Prices'!$E:$E,$G103),IF($B103="RAB Short",SUMIFS('RAB Prices Short'!BU:BU,'RAB Prices Short'!$B:$B,'All Prices combined'!$D103,'RAB Prices Short'!$E:$E,'All Prices combined'!$G103),IF($B103="RAB Long",SUMIFS('RAB Prices Long'!BU:BU,'RAB Prices Long'!$B:$B,'All Prices combined'!$D103,'RAB Prices Long'!$E:$E,'All Prices combined'!$G103)))),2)</f>
        <v>61.34</v>
      </c>
      <c r="BS103" s="2">
        <f>ROUND(IF($B103="Annuity",SUMIFS('Annuity Prices'!BV:BV,'Annuity Prices'!$B:$B,$D103,'Annuity Prices'!$E:$E,$G103),IF($B103="RAB Short",SUMIFS('RAB Prices Short'!BV:BV,'RAB Prices Short'!$B:$B,'All Prices combined'!$D103,'RAB Prices Short'!$E:$E,'All Prices combined'!$G103),IF($B103="RAB Long",SUMIFS('RAB Prices Long'!BV:BV,'RAB Prices Long'!$B:$B,'All Prices combined'!$D103,'RAB Prices Long'!$E:$E,'All Prices combined'!$G103)))),2)</f>
        <v>62.87</v>
      </c>
      <c r="BT103" s="2">
        <f>ROUND(IF($B103="Annuity",SUMIFS('Annuity Prices'!BW:BW,'Annuity Prices'!$B:$B,$D103,'Annuity Prices'!$E:$E,$G103),IF($B103="RAB Short",SUMIFS('RAB Prices Short'!BW:BW,'RAB Prices Short'!$B:$B,'All Prices combined'!$D103,'RAB Prices Short'!$E:$E,'All Prices combined'!$G103),IF($B103="RAB Long",SUMIFS('RAB Prices Long'!BW:BW,'RAB Prices Long'!$B:$B,'All Prices combined'!$D103,'RAB Prices Long'!$E:$E,'All Prices combined'!$G103)))),2)</f>
        <v>64.45</v>
      </c>
      <c r="BU103" s="2">
        <f>ROUND(IF($B103="Annuity",SUMIFS('Annuity Prices'!BX:BX,'Annuity Prices'!$B:$B,$D103,'Annuity Prices'!$E:$E,$G103),IF($B103="RAB Short",SUMIFS('RAB Prices Short'!BX:BX,'RAB Prices Short'!$B:$B,'All Prices combined'!$D103,'RAB Prices Short'!$E:$E,'All Prices combined'!$G103),IF($B103="RAB Long",SUMIFS('RAB Prices Long'!BX:BX,'RAB Prices Long'!$B:$B,'All Prices combined'!$D103,'RAB Prices Long'!$E:$E,'All Prices combined'!$G103)))),2)</f>
        <v>66.06</v>
      </c>
    </row>
    <row r="104" spans="2:73" x14ac:dyDescent="0.25">
      <c r="B104" t="s">
        <v>37</v>
      </c>
      <c r="C104" s="1">
        <v>19</v>
      </c>
      <c r="D104" s="1" t="s">
        <v>185</v>
      </c>
      <c r="E104" s="1" t="s">
        <v>183</v>
      </c>
      <c r="F104" s="1">
        <v>19</v>
      </c>
      <c r="G104" s="1" t="s">
        <v>40</v>
      </c>
      <c r="H104" s="1"/>
      <c r="I104" s="2">
        <f>ROUND(IF($B104="Annuity",SUMIFS('Annuity Prices'!L:L,'Annuity Prices'!$B:$B,$D104,'Annuity Prices'!$E:$E,$G104),IF($B104="RAB Short",SUMIFS('RAB Prices Short'!L:L,'RAB Prices Short'!$B:$B,'All Prices combined'!$D104,'RAB Prices Short'!$E:$E,'All Prices combined'!$G104),IF($B104="RAB Long",SUMIFS('RAB Prices Long'!L:L,'RAB Prices Long'!$B:$B,'All Prices combined'!$D104,'RAB Prices Long'!$E:$E,'All Prices combined'!$G104)))),2)</f>
        <v>1.63</v>
      </c>
      <c r="J104" s="2">
        <f>ROUND(IF($B104="Annuity",SUMIFS('Annuity Prices'!M:M,'Annuity Prices'!$B:$B,$D104,'Annuity Prices'!$E:$E,$G104),IF($B104="RAB Short",SUMIFS('RAB Prices Short'!M:M,'RAB Prices Short'!$B:$B,'All Prices combined'!$D104,'RAB Prices Short'!$E:$E,'All Prices combined'!$G104),IF($B104="RAB Long",SUMIFS('RAB Prices Long'!M:M,'RAB Prices Long'!$B:$B,'All Prices combined'!$D104,'RAB Prices Long'!$E:$E,'All Prices combined'!$G104)))),2)</f>
        <v>1.68</v>
      </c>
      <c r="K104" s="2">
        <f>ROUND(IF($B104="Annuity",SUMIFS('Annuity Prices'!N:N,'Annuity Prices'!$B:$B,$D104,'Annuity Prices'!$E:$E,$G104),IF($B104="RAB Short",SUMIFS('RAB Prices Short'!N:N,'RAB Prices Short'!$B:$B,'All Prices combined'!$D104,'RAB Prices Short'!$E:$E,'All Prices combined'!$G104),IF($B104="RAB Long",SUMIFS('RAB Prices Long'!N:N,'RAB Prices Long'!$B:$B,'All Prices combined'!$D104,'RAB Prices Long'!$E:$E,'All Prices combined'!$G104)))),2)</f>
        <v>1.73</v>
      </c>
      <c r="L104" s="2">
        <f>ROUND(IF($B104="Annuity",SUMIFS('Annuity Prices'!O:O,'Annuity Prices'!$B:$B,$D104,'Annuity Prices'!$E:$E,$G104),IF($B104="RAB Short",SUMIFS('RAB Prices Short'!O:O,'RAB Prices Short'!$B:$B,'All Prices combined'!$D104,'RAB Prices Short'!$E:$E,'All Prices combined'!$G104),IF($B104="RAB Long",SUMIFS('RAB Prices Long'!O:O,'RAB Prices Long'!$B:$B,'All Prices combined'!$D104,'RAB Prices Long'!$E:$E,'All Prices combined'!$G104)))),2)</f>
        <v>1.78</v>
      </c>
      <c r="M104" s="2">
        <f>ROUND(IF($B104="Annuity",SUMIFS('Annuity Prices'!P:P,'Annuity Prices'!$B:$B,$D104,'Annuity Prices'!$E:$E,$G104),IF($B104="RAB Short",SUMIFS('RAB Prices Short'!P:P,'RAB Prices Short'!$B:$B,'All Prices combined'!$D104,'RAB Prices Short'!$E:$E,'All Prices combined'!$G104),IF($B104="RAB Long",SUMIFS('RAB Prices Long'!P:P,'RAB Prices Long'!$B:$B,'All Prices combined'!$D104,'RAB Prices Long'!$E:$E,'All Prices combined'!$G104)))),2)</f>
        <v>1.81</v>
      </c>
      <c r="N104" s="2">
        <f>ROUND(IF($B104="Annuity",SUMIFS('Annuity Prices'!Q:Q,'Annuity Prices'!$B:$B,$D104,'Annuity Prices'!$E:$E,$G104),IF($B104="RAB Short",SUMIFS('RAB Prices Short'!Q:Q,'RAB Prices Short'!$B:$B,'All Prices combined'!$D104,'RAB Prices Short'!$E:$E,'All Prices combined'!$G104),IF($B104="RAB Long",SUMIFS('RAB Prices Long'!Q:Q,'RAB Prices Long'!$B:$B,'All Prices combined'!$D104,'RAB Prices Long'!$E:$E,'All Prices combined'!$G104)))),2)</f>
        <v>1.85</v>
      </c>
      <c r="O104" s="2">
        <f>ROUND(IF($B104="Annuity",SUMIFS('Annuity Prices'!R:R,'Annuity Prices'!$B:$B,$D104,'Annuity Prices'!$E:$E,$G104),IF($B104="RAB Short",SUMIFS('RAB Prices Short'!R:R,'RAB Prices Short'!$B:$B,'All Prices combined'!$D104,'RAB Prices Short'!$E:$E,'All Prices combined'!$G104),IF($B104="RAB Long",SUMIFS('RAB Prices Long'!R:R,'RAB Prices Long'!$B:$B,'All Prices combined'!$D104,'RAB Prices Long'!$E:$E,'All Prices combined'!$G104)))),2)</f>
        <v>1.9</v>
      </c>
      <c r="P104" s="2">
        <f>ROUND(IF($B104="Annuity",SUMIFS('Annuity Prices'!S:S,'Annuity Prices'!$B:$B,$D104,'Annuity Prices'!$E:$E,$G104),IF($B104="RAB Short",SUMIFS('RAB Prices Short'!S:S,'RAB Prices Short'!$B:$B,'All Prices combined'!$D104,'RAB Prices Short'!$E:$E,'All Prices combined'!$G104),IF($B104="RAB Long",SUMIFS('RAB Prices Long'!S:S,'RAB Prices Long'!$B:$B,'All Prices combined'!$D104,'RAB Prices Long'!$E:$E,'All Prices combined'!$G104)))),2)</f>
        <v>1.95</v>
      </c>
      <c r="Q104" s="2">
        <f>ROUND(IF($B104="Annuity",SUMIFS('Annuity Prices'!T:T,'Annuity Prices'!$B:$B,$D104,'Annuity Prices'!$E:$E,$G104),IF($B104="RAB Short",SUMIFS('RAB Prices Short'!T:T,'RAB Prices Short'!$B:$B,'All Prices combined'!$D104,'RAB Prices Short'!$E:$E,'All Prices combined'!$G104),IF($B104="RAB Long",SUMIFS('RAB Prices Long'!T:T,'RAB Prices Long'!$B:$B,'All Prices combined'!$D104,'RAB Prices Long'!$E:$E,'All Prices combined'!$G104)))),2)</f>
        <v>1.99</v>
      </c>
      <c r="R104" s="2">
        <f>ROUND(IF($B104="Annuity",SUMIFS('Annuity Prices'!U:U,'Annuity Prices'!$B:$B,$D104,'Annuity Prices'!$E:$E,$G104),IF($B104="RAB Short",SUMIFS('RAB Prices Short'!U:U,'RAB Prices Short'!$B:$B,'All Prices combined'!$D104,'RAB Prices Short'!$E:$E,'All Prices combined'!$G104),IF($B104="RAB Long",SUMIFS('RAB Prices Long'!U:U,'RAB Prices Long'!$B:$B,'All Prices combined'!$D104,'RAB Prices Long'!$E:$E,'All Prices combined'!$G104)))),2)</f>
        <v>2.0299999999999998</v>
      </c>
      <c r="S104" s="2">
        <f>ROUND(IF($B104="Annuity",SUMIFS('Annuity Prices'!V:V,'Annuity Prices'!$B:$B,$D104,'Annuity Prices'!$E:$E,$G104),IF($B104="RAB Short",SUMIFS('RAB Prices Short'!V:V,'RAB Prices Short'!$B:$B,'All Prices combined'!$D104,'RAB Prices Short'!$E:$E,'All Prices combined'!$G104),IF($B104="RAB Long",SUMIFS('RAB Prices Long'!V:V,'RAB Prices Long'!$B:$B,'All Prices combined'!$D104,'RAB Prices Long'!$E:$E,'All Prices combined'!$G104)))),2)</f>
        <v>2.09</v>
      </c>
      <c r="T104" s="2">
        <f>ROUND(IF($B104="Annuity",SUMIFS('Annuity Prices'!W:W,'Annuity Prices'!$B:$B,$D104,'Annuity Prices'!$E:$E,$G104),IF($B104="RAB Short",SUMIFS('RAB Prices Short'!W:W,'RAB Prices Short'!$B:$B,'All Prices combined'!$D104,'RAB Prices Short'!$E:$E,'All Prices combined'!$G104),IF($B104="RAB Long",SUMIFS('RAB Prices Long'!W:W,'RAB Prices Long'!$B:$B,'All Prices combined'!$D104,'RAB Prices Long'!$E:$E,'All Prices combined'!$G104)))),2)</f>
        <v>2.14</v>
      </c>
      <c r="U104" s="2">
        <f>ROUND(IF($B104="Annuity",SUMIFS('Annuity Prices'!X:X,'Annuity Prices'!$B:$B,$D104,'Annuity Prices'!$E:$E,$G104),IF($B104="RAB Short",SUMIFS('RAB Prices Short'!X:X,'RAB Prices Short'!$B:$B,'All Prices combined'!$D104,'RAB Prices Short'!$E:$E,'All Prices combined'!$G104),IF($B104="RAB Long",SUMIFS('RAB Prices Long'!X:X,'RAB Prices Long'!$B:$B,'All Prices combined'!$D104,'RAB Prices Long'!$E:$E,'All Prices combined'!$G104)))),2)</f>
        <v>2.1800000000000002</v>
      </c>
      <c r="V104" s="2">
        <f>ROUND(IF($B104="Annuity",SUMIFS('Annuity Prices'!Y:Y,'Annuity Prices'!$B:$B,$D104,'Annuity Prices'!$E:$E,$G104),IF($B104="RAB Short",SUMIFS('RAB Prices Short'!Y:Y,'RAB Prices Short'!$B:$B,'All Prices combined'!$D104,'RAB Prices Short'!$E:$E,'All Prices combined'!$G104),IF($B104="RAB Long",SUMIFS('RAB Prices Long'!Y:Y,'RAB Prices Long'!$B:$B,'All Prices combined'!$D104,'RAB Prices Long'!$E:$E,'All Prices combined'!$G104)))),2)</f>
        <v>2.23</v>
      </c>
      <c r="W104" s="2">
        <f>ROUND(IF($B104="Annuity",SUMIFS('Annuity Prices'!Z:Z,'Annuity Prices'!$B:$B,$D104,'Annuity Prices'!$E:$E,$G104),IF($B104="RAB Short",SUMIFS('RAB Prices Short'!Z:Z,'RAB Prices Short'!$B:$B,'All Prices combined'!$D104,'RAB Prices Short'!$E:$E,'All Prices combined'!$G104),IF($B104="RAB Long",SUMIFS('RAB Prices Long'!Z:Z,'RAB Prices Long'!$B:$B,'All Prices combined'!$D104,'RAB Prices Long'!$E:$E,'All Prices combined'!$G104)))),2)</f>
        <v>2.29</v>
      </c>
      <c r="X104" s="2">
        <f>ROUND(IF($B104="Annuity",SUMIFS('Annuity Prices'!AA:AA,'Annuity Prices'!$B:$B,$D104,'Annuity Prices'!$E:$E,$G104),IF($B104="RAB Short",SUMIFS('RAB Prices Short'!AA:AA,'RAB Prices Short'!$B:$B,'All Prices combined'!$D104,'RAB Prices Short'!$E:$E,'All Prices combined'!$G104),IF($B104="RAB Long",SUMIFS('RAB Prices Long'!AA:AA,'RAB Prices Long'!$B:$B,'All Prices combined'!$D104,'RAB Prices Long'!$E:$E,'All Prices combined'!$G104)))),2)</f>
        <v>2.35</v>
      </c>
      <c r="Y104" s="2">
        <f>ROUND(IF($B104="Annuity",SUMIFS('Annuity Prices'!AB:AB,'Annuity Prices'!$B:$B,$D104,'Annuity Prices'!$E:$E,$G104),IF($B104="RAB Short",SUMIFS('RAB Prices Short'!AB:AB,'RAB Prices Short'!$B:$B,'All Prices combined'!$D104,'RAB Prices Short'!$E:$E,'All Prices combined'!$G104),IF($B104="RAB Long",SUMIFS('RAB Prices Long'!AB:AB,'RAB Prices Long'!$B:$B,'All Prices combined'!$D104,'RAB Prices Long'!$E:$E,'All Prices combined'!$G104)))),2)</f>
        <v>2.39</v>
      </c>
      <c r="Z104" s="2">
        <f>ROUND(IF($B104="Annuity",SUMIFS('Annuity Prices'!AC:AC,'Annuity Prices'!$B:$B,$D104,'Annuity Prices'!$E:$E,$G104),IF($B104="RAB Short",SUMIFS('RAB Prices Short'!AC:AC,'RAB Prices Short'!$B:$B,'All Prices combined'!$D104,'RAB Prices Short'!$E:$E,'All Prices combined'!$G104),IF($B104="RAB Long",SUMIFS('RAB Prices Long'!AC:AC,'RAB Prices Long'!$B:$B,'All Prices combined'!$D104,'RAB Prices Long'!$E:$E,'All Prices combined'!$G104)))),2)</f>
        <v>2.4500000000000002</v>
      </c>
      <c r="AA104" s="2">
        <f>ROUND(IF($B104="Annuity",SUMIFS('Annuity Prices'!AD:AD,'Annuity Prices'!$B:$B,$D104,'Annuity Prices'!$E:$E,$G104),IF($B104="RAB Short",SUMIFS('RAB Prices Short'!AD:AD,'RAB Prices Short'!$B:$B,'All Prices combined'!$D104,'RAB Prices Short'!$E:$E,'All Prices combined'!$G104),IF($B104="RAB Long",SUMIFS('RAB Prices Long'!AD:AD,'RAB Prices Long'!$B:$B,'All Prices combined'!$D104,'RAB Prices Long'!$E:$E,'All Prices combined'!$G104)))),2)</f>
        <v>2.52</v>
      </c>
      <c r="AB104" s="2">
        <f>ROUND(IF($B104="Annuity",SUMIFS('Annuity Prices'!AE:AE,'Annuity Prices'!$B:$B,$D104,'Annuity Prices'!$E:$E,$G104),IF($B104="RAB Short",SUMIFS('RAB Prices Short'!AE:AE,'RAB Prices Short'!$B:$B,'All Prices combined'!$D104,'RAB Prices Short'!$E:$E,'All Prices combined'!$G104),IF($B104="RAB Long",SUMIFS('RAB Prices Long'!AE:AE,'RAB Prices Long'!$B:$B,'All Prices combined'!$D104,'RAB Prices Long'!$E:$E,'All Prices combined'!$G104)))),2)</f>
        <v>2.58</v>
      </c>
      <c r="AC104" s="2">
        <f>ROUND(IF($B104="Annuity",SUMIFS('Annuity Prices'!AF:AF,'Annuity Prices'!$B:$B,$D104,'Annuity Prices'!$E:$E,$G104),IF($B104="RAB Short",SUMIFS('RAB Prices Short'!AF:AF,'RAB Prices Short'!$B:$B,'All Prices combined'!$D104,'RAB Prices Short'!$E:$E,'All Prices combined'!$G104),IF($B104="RAB Long",SUMIFS('RAB Prices Long'!AF:AF,'RAB Prices Long'!$B:$B,'All Prices combined'!$D104,'RAB Prices Long'!$E:$E,'All Prices combined'!$G104)))),2)</f>
        <v>2.63</v>
      </c>
      <c r="AD104" s="2">
        <f>ROUND(IF($B104="Annuity",SUMIFS('Annuity Prices'!AG:AG,'Annuity Prices'!$B:$B,$D104,'Annuity Prices'!$E:$E,$G104),IF($B104="RAB Short",SUMIFS('RAB Prices Short'!AG:AG,'RAB Prices Short'!$B:$B,'All Prices combined'!$D104,'RAB Prices Short'!$E:$E,'All Prices combined'!$G104),IF($B104="RAB Long",SUMIFS('RAB Prices Long'!AG:AG,'RAB Prices Long'!$B:$B,'All Prices combined'!$D104,'RAB Prices Long'!$E:$E,'All Prices combined'!$G104)))),2)</f>
        <v>2.69</v>
      </c>
      <c r="AE104" s="2">
        <f>ROUND(IF($B104="Annuity",SUMIFS('Annuity Prices'!AH:AH,'Annuity Prices'!$B:$B,$D104,'Annuity Prices'!$E:$E,$G104),IF($B104="RAB Short",SUMIFS('RAB Prices Short'!AH:AH,'RAB Prices Short'!$B:$B,'All Prices combined'!$D104,'RAB Prices Short'!$E:$E,'All Prices combined'!$G104),IF($B104="RAB Long",SUMIFS('RAB Prices Long'!AH:AH,'RAB Prices Long'!$B:$B,'All Prices combined'!$D104,'RAB Prices Long'!$E:$E,'All Prices combined'!$G104)))),2)</f>
        <v>2.76</v>
      </c>
      <c r="AF104" s="2">
        <f>ROUND(IF($B104="Annuity",SUMIFS('Annuity Prices'!AI:AI,'Annuity Prices'!$B:$B,$D104,'Annuity Prices'!$E:$E,$G104),IF($B104="RAB Short",SUMIFS('RAB Prices Short'!AI:AI,'RAB Prices Short'!$B:$B,'All Prices combined'!$D104,'RAB Prices Short'!$E:$E,'All Prices combined'!$G104),IF($B104="RAB Long",SUMIFS('RAB Prices Long'!AI:AI,'RAB Prices Long'!$B:$B,'All Prices combined'!$D104,'RAB Prices Long'!$E:$E,'All Prices combined'!$G104)))),2)</f>
        <v>2.83</v>
      </c>
      <c r="AG104" s="2">
        <f>ROUND(IF($B104="Annuity",SUMIFS('Annuity Prices'!AJ:AJ,'Annuity Prices'!$B:$B,$D104,'Annuity Prices'!$E:$E,$G104),IF($B104="RAB Short",SUMIFS('RAB Prices Short'!AJ:AJ,'RAB Prices Short'!$B:$B,'All Prices combined'!$D104,'RAB Prices Short'!$E:$E,'All Prices combined'!$G104),IF($B104="RAB Long",SUMIFS('RAB Prices Long'!AJ:AJ,'RAB Prices Long'!$B:$B,'All Prices combined'!$D104,'RAB Prices Long'!$E:$E,'All Prices combined'!$G104)))),2)</f>
        <v>2.89</v>
      </c>
      <c r="AH104" s="2">
        <f>ROUND(IF($B104="Annuity",SUMIFS('Annuity Prices'!AK:AK,'Annuity Prices'!$B:$B,$D104,'Annuity Prices'!$E:$E,$G104),IF($B104="RAB Short",SUMIFS('RAB Prices Short'!AK:AK,'RAB Prices Short'!$B:$B,'All Prices combined'!$D104,'RAB Prices Short'!$E:$E,'All Prices combined'!$G104),IF($B104="RAB Long",SUMIFS('RAB Prices Long'!AK:AK,'RAB Prices Long'!$B:$B,'All Prices combined'!$D104,'RAB Prices Long'!$E:$E,'All Prices combined'!$G104)))),2)</f>
        <v>2.96</v>
      </c>
      <c r="AI104" s="2">
        <f>ROUND(IF($B104="Annuity",SUMIFS('Annuity Prices'!AL:AL,'Annuity Prices'!$B:$B,$D104,'Annuity Prices'!$E:$E,$G104),IF($B104="RAB Short",SUMIFS('RAB Prices Short'!AL:AL,'RAB Prices Short'!$B:$B,'All Prices combined'!$D104,'RAB Prices Short'!$E:$E,'All Prices combined'!$G104),IF($B104="RAB Long",SUMIFS('RAB Prices Long'!AL:AL,'RAB Prices Long'!$B:$B,'All Prices combined'!$D104,'RAB Prices Long'!$E:$E,'All Prices combined'!$G104)))),2)</f>
        <v>3.03</v>
      </c>
      <c r="AJ104" s="2">
        <f>ROUND(IF($B104="Annuity",SUMIFS('Annuity Prices'!AM:AM,'Annuity Prices'!$B:$B,$D104,'Annuity Prices'!$E:$E,$G104),IF($B104="RAB Short",SUMIFS('RAB Prices Short'!AM:AM,'RAB Prices Short'!$B:$B,'All Prices combined'!$D104,'RAB Prices Short'!$E:$E,'All Prices combined'!$G104),IF($B104="RAB Long",SUMIFS('RAB Prices Long'!AM:AM,'RAB Prices Long'!$B:$B,'All Prices combined'!$D104,'RAB Prices Long'!$E:$E,'All Prices combined'!$G104)))),2)</f>
        <v>3.11</v>
      </c>
      <c r="AK104" s="2">
        <f>ROUND(IF($B104="Annuity",SUMIFS('Annuity Prices'!AN:AN,'Annuity Prices'!$B:$B,$D104,'Annuity Prices'!$E:$E,$G104),IF($B104="RAB Short",SUMIFS('RAB Prices Short'!AN:AN,'RAB Prices Short'!$B:$B,'All Prices combined'!$D104,'RAB Prices Short'!$E:$E,'All Prices combined'!$G104),IF($B104="RAB Long",SUMIFS('RAB Prices Long'!AN:AN,'RAB Prices Long'!$B:$B,'All Prices combined'!$D104,'RAB Prices Long'!$E:$E,'All Prices combined'!$G104)))),2)</f>
        <v>3.17</v>
      </c>
      <c r="AL104" s="2">
        <f>ROUND(IF($B104="Annuity",SUMIFS('Annuity Prices'!AO:AO,'Annuity Prices'!$B:$B,$D104,'Annuity Prices'!$E:$E,$G104),IF($B104="RAB Short",SUMIFS('RAB Prices Short'!AO:AO,'RAB Prices Short'!$B:$B,'All Prices combined'!$D104,'RAB Prices Short'!$E:$E,'All Prices combined'!$G104),IF($B104="RAB Long",SUMIFS('RAB Prices Long'!AO:AO,'RAB Prices Long'!$B:$B,'All Prices combined'!$D104,'RAB Prices Long'!$E:$E,'All Prices combined'!$G104)))),2)</f>
        <v>3.25</v>
      </c>
      <c r="AM104" s="2">
        <f>ROUND(IF($B104="Annuity",SUMIFS('Annuity Prices'!AP:AP,'Annuity Prices'!$B:$B,$D104,'Annuity Prices'!$E:$E,$G104),IF($B104="RAB Short",SUMIFS('RAB Prices Short'!AP:AP,'RAB Prices Short'!$B:$B,'All Prices combined'!$D104,'RAB Prices Short'!$E:$E,'All Prices combined'!$G104),IF($B104="RAB Long",SUMIFS('RAB Prices Long'!AP:AP,'RAB Prices Long'!$B:$B,'All Prices combined'!$D104,'RAB Prices Long'!$E:$E,'All Prices combined'!$G104)))),2)</f>
        <v>3.33</v>
      </c>
      <c r="AN104" s="2">
        <f>ROUND(IF($B104="Annuity",SUMIFS('Annuity Prices'!AQ:AQ,'Annuity Prices'!$B:$B,$D104,'Annuity Prices'!$E:$E,$G104),IF($B104="RAB Short",SUMIFS('RAB Prices Short'!AQ:AQ,'RAB Prices Short'!$B:$B,'All Prices combined'!$D104,'RAB Prices Short'!$E:$E,'All Prices combined'!$G104),IF($B104="RAB Long",SUMIFS('RAB Prices Long'!AQ:AQ,'RAB Prices Long'!$B:$B,'All Prices combined'!$D104,'RAB Prices Long'!$E:$E,'All Prices combined'!$G104)))),2)</f>
        <v>3.41</v>
      </c>
      <c r="AO104" s="2">
        <f>ROUND(IF($B104="Annuity",SUMIFS('Annuity Prices'!AR:AR,'Annuity Prices'!$B:$B,$D104,'Annuity Prices'!$E:$E,$G104),IF($B104="RAB Short",SUMIFS('RAB Prices Short'!AR:AR,'RAB Prices Short'!$B:$B,'All Prices combined'!$D104,'RAB Prices Short'!$E:$E,'All Prices combined'!$G104),IF($B104="RAB Long",SUMIFS('RAB Prices Long'!AR:AR,'RAB Prices Long'!$B:$B,'All Prices combined'!$D104,'RAB Prices Long'!$E:$E,'All Prices combined'!$G104)))),2)</f>
        <v>1.1599999999999999</v>
      </c>
      <c r="AP104" s="2">
        <f>ROUND(IF($B104="Annuity",SUMIFS('Annuity Prices'!AS:AS,'Annuity Prices'!$B:$B,$D104,'Annuity Prices'!$E:$E,$G104),IF($B104="RAB Short",SUMIFS('RAB Prices Short'!AS:AS,'RAB Prices Short'!$B:$B,'All Prices combined'!$D104,'RAB Prices Short'!$E:$E,'All Prices combined'!$G104),IF($B104="RAB Long",SUMIFS('RAB Prices Long'!AS:AS,'RAB Prices Long'!$B:$B,'All Prices combined'!$D104,'RAB Prices Long'!$E:$E,'All Prices combined'!$G104)))),2)</f>
        <v>1.19</v>
      </c>
      <c r="AQ104" s="2">
        <f>ROUND(IF($B104="Annuity",SUMIFS('Annuity Prices'!AT:AT,'Annuity Prices'!$B:$B,$D104,'Annuity Prices'!$E:$E,$G104),IF($B104="RAB Short",SUMIFS('RAB Prices Short'!AT:AT,'RAB Prices Short'!$B:$B,'All Prices combined'!$D104,'RAB Prices Short'!$E:$E,'All Prices combined'!$G104),IF($B104="RAB Long",SUMIFS('RAB Prices Long'!AT:AT,'RAB Prices Long'!$B:$B,'All Prices combined'!$D104,'RAB Prices Long'!$E:$E,'All Prices combined'!$G104)))),2)</f>
        <v>1.22</v>
      </c>
      <c r="AR104" s="2">
        <f>ROUND(IF($B104="Annuity",SUMIFS('Annuity Prices'!AU:AU,'Annuity Prices'!$B:$B,$D104,'Annuity Prices'!$E:$E,$G104),IF($B104="RAB Short",SUMIFS('RAB Prices Short'!AU:AU,'RAB Prices Short'!$B:$B,'All Prices combined'!$D104,'RAB Prices Short'!$E:$E,'All Prices combined'!$G104),IF($B104="RAB Long",SUMIFS('RAB Prices Long'!AU:AU,'RAB Prices Long'!$B:$B,'All Prices combined'!$D104,'RAB Prices Long'!$E:$E,'All Prices combined'!$G104)))),2)</f>
        <v>1.73</v>
      </c>
      <c r="AS104" s="2">
        <f>ROUND(IF($B104="Annuity",SUMIFS('Annuity Prices'!AV:AV,'Annuity Prices'!$B:$B,$D104,'Annuity Prices'!$E:$E,$G104),IF($B104="RAB Short",SUMIFS('RAB Prices Short'!AV:AV,'RAB Prices Short'!$B:$B,'All Prices combined'!$D104,'RAB Prices Short'!$E:$E,'All Prices combined'!$G104),IF($B104="RAB Long",SUMIFS('RAB Prices Long'!AV:AV,'RAB Prices Long'!$B:$B,'All Prices combined'!$D104,'RAB Prices Long'!$E:$E,'All Prices combined'!$G104)))),2)</f>
        <v>1.78</v>
      </c>
      <c r="AT104" s="2">
        <f>ROUND(IF($B104="Annuity",SUMIFS('Annuity Prices'!AW:AW,'Annuity Prices'!$B:$B,$D104,'Annuity Prices'!$E:$E,$G104),IF($B104="RAB Short",SUMIFS('RAB Prices Short'!AW:AW,'RAB Prices Short'!$B:$B,'All Prices combined'!$D104,'RAB Prices Short'!$E:$E,'All Prices combined'!$G104),IF($B104="RAB Long",SUMIFS('RAB Prices Long'!AW:AW,'RAB Prices Long'!$B:$B,'All Prices combined'!$D104,'RAB Prices Long'!$E:$E,'All Prices combined'!$G104)))),2)</f>
        <v>1.81</v>
      </c>
      <c r="AU104" s="2">
        <f>ROUND(IF($B104="Annuity",SUMIFS('Annuity Prices'!AX:AX,'Annuity Prices'!$B:$B,$D104,'Annuity Prices'!$E:$E,$G104),IF($B104="RAB Short",SUMIFS('RAB Prices Short'!AX:AX,'RAB Prices Short'!$B:$B,'All Prices combined'!$D104,'RAB Prices Short'!$E:$E,'All Prices combined'!$G104),IF($B104="RAB Long",SUMIFS('RAB Prices Long'!AX:AX,'RAB Prices Long'!$B:$B,'All Prices combined'!$D104,'RAB Prices Long'!$E:$E,'All Prices combined'!$G104)))),2)</f>
        <v>1.85</v>
      </c>
      <c r="AV104" s="2">
        <f>ROUND(IF($B104="Annuity",SUMIFS('Annuity Prices'!AY:AY,'Annuity Prices'!$B:$B,$D104,'Annuity Prices'!$E:$E,$G104),IF($B104="RAB Short",SUMIFS('RAB Prices Short'!AY:AY,'RAB Prices Short'!$B:$B,'All Prices combined'!$D104,'RAB Prices Short'!$E:$E,'All Prices combined'!$G104),IF($B104="RAB Long",SUMIFS('RAB Prices Long'!AY:AY,'RAB Prices Long'!$B:$B,'All Prices combined'!$D104,'RAB Prices Long'!$E:$E,'All Prices combined'!$G104)))),2)</f>
        <v>1.9</v>
      </c>
      <c r="AW104" s="2">
        <f>ROUND(IF($B104="Annuity",SUMIFS('Annuity Prices'!AZ:AZ,'Annuity Prices'!$B:$B,$D104,'Annuity Prices'!$E:$E,$G104),IF($B104="RAB Short",SUMIFS('RAB Prices Short'!AZ:AZ,'RAB Prices Short'!$B:$B,'All Prices combined'!$D104,'RAB Prices Short'!$E:$E,'All Prices combined'!$G104),IF($B104="RAB Long",SUMIFS('RAB Prices Long'!AZ:AZ,'RAB Prices Long'!$B:$B,'All Prices combined'!$D104,'RAB Prices Long'!$E:$E,'All Prices combined'!$G104)))),2)</f>
        <v>1.95</v>
      </c>
      <c r="AX104" s="2">
        <f>ROUND(IF($B104="Annuity",SUMIFS('Annuity Prices'!BA:BA,'Annuity Prices'!$B:$B,$D104,'Annuity Prices'!$E:$E,$G104),IF($B104="RAB Short",SUMIFS('RAB Prices Short'!BA:BA,'RAB Prices Short'!$B:$B,'All Prices combined'!$D104,'RAB Prices Short'!$E:$E,'All Prices combined'!$G104),IF($B104="RAB Long",SUMIFS('RAB Prices Long'!BA:BA,'RAB Prices Long'!$B:$B,'All Prices combined'!$D104,'RAB Prices Long'!$E:$E,'All Prices combined'!$G104)))),2)</f>
        <v>1.99</v>
      </c>
      <c r="AY104" s="2">
        <f>ROUND(IF($B104="Annuity",SUMIFS('Annuity Prices'!BB:BB,'Annuity Prices'!$B:$B,$D104,'Annuity Prices'!$E:$E,$G104),IF($B104="RAB Short",SUMIFS('RAB Prices Short'!BB:BB,'RAB Prices Short'!$B:$B,'All Prices combined'!$D104,'RAB Prices Short'!$E:$E,'All Prices combined'!$G104),IF($B104="RAB Long",SUMIFS('RAB Prices Long'!BB:BB,'RAB Prices Long'!$B:$B,'All Prices combined'!$D104,'RAB Prices Long'!$E:$E,'All Prices combined'!$G104)))),2)</f>
        <v>2.0299999999999998</v>
      </c>
      <c r="AZ104" s="2">
        <f>ROUND(IF($B104="Annuity",SUMIFS('Annuity Prices'!BC:BC,'Annuity Prices'!$B:$B,$D104,'Annuity Prices'!$E:$E,$G104),IF($B104="RAB Short",SUMIFS('RAB Prices Short'!BC:BC,'RAB Prices Short'!$B:$B,'All Prices combined'!$D104,'RAB Prices Short'!$E:$E,'All Prices combined'!$G104),IF($B104="RAB Long",SUMIFS('RAB Prices Long'!BC:BC,'RAB Prices Long'!$B:$B,'All Prices combined'!$D104,'RAB Prices Long'!$E:$E,'All Prices combined'!$G104)))),2)</f>
        <v>2.09</v>
      </c>
      <c r="BA104" s="2">
        <f>ROUND(IF($B104="Annuity",SUMIFS('Annuity Prices'!BD:BD,'Annuity Prices'!$B:$B,$D104,'Annuity Prices'!$E:$E,$G104),IF($B104="RAB Short",SUMIFS('RAB Prices Short'!BD:BD,'RAB Prices Short'!$B:$B,'All Prices combined'!$D104,'RAB Prices Short'!$E:$E,'All Prices combined'!$G104),IF($B104="RAB Long",SUMIFS('RAB Prices Long'!BD:BD,'RAB Prices Long'!$B:$B,'All Prices combined'!$D104,'RAB Prices Long'!$E:$E,'All Prices combined'!$G104)))),2)</f>
        <v>2.14</v>
      </c>
      <c r="BB104" s="2">
        <f>ROUND(IF($B104="Annuity",SUMIFS('Annuity Prices'!BE:BE,'Annuity Prices'!$B:$B,$D104,'Annuity Prices'!$E:$E,$G104),IF($B104="RAB Short",SUMIFS('RAB Prices Short'!BE:BE,'RAB Prices Short'!$B:$B,'All Prices combined'!$D104,'RAB Prices Short'!$E:$E,'All Prices combined'!$G104),IF($B104="RAB Long",SUMIFS('RAB Prices Long'!BE:BE,'RAB Prices Long'!$B:$B,'All Prices combined'!$D104,'RAB Prices Long'!$E:$E,'All Prices combined'!$G104)))),2)</f>
        <v>2.1800000000000002</v>
      </c>
      <c r="BC104" s="2">
        <f>ROUND(IF($B104="Annuity",SUMIFS('Annuity Prices'!BF:BF,'Annuity Prices'!$B:$B,$D104,'Annuity Prices'!$E:$E,$G104),IF($B104="RAB Short",SUMIFS('RAB Prices Short'!BF:BF,'RAB Prices Short'!$B:$B,'All Prices combined'!$D104,'RAB Prices Short'!$E:$E,'All Prices combined'!$G104),IF($B104="RAB Long",SUMIFS('RAB Prices Long'!BF:BF,'RAB Prices Long'!$B:$B,'All Prices combined'!$D104,'RAB Prices Long'!$E:$E,'All Prices combined'!$G104)))),2)</f>
        <v>2.23</v>
      </c>
      <c r="BD104" s="2">
        <f>ROUND(IF($B104="Annuity",SUMIFS('Annuity Prices'!BG:BG,'Annuity Prices'!$B:$B,$D104,'Annuity Prices'!$E:$E,$G104),IF($B104="RAB Short",SUMIFS('RAB Prices Short'!BG:BG,'RAB Prices Short'!$B:$B,'All Prices combined'!$D104,'RAB Prices Short'!$E:$E,'All Prices combined'!$G104),IF($B104="RAB Long",SUMIFS('RAB Prices Long'!BG:BG,'RAB Prices Long'!$B:$B,'All Prices combined'!$D104,'RAB Prices Long'!$E:$E,'All Prices combined'!$G104)))),2)</f>
        <v>2.29</v>
      </c>
      <c r="BE104" s="2">
        <f>ROUND(IF($B104="Annuity",SUMIFS('Annuity Prices'!BH:BH,'Annuity Prices'!$B:$B,$D104,'Annuity Prices'!$E:$E,$G104),IF($B104="RAB Short",SUMIFS('RAB Prices Short'!BH:BH,'RAB Prices Short'!$B:$B,'All Prices combined'!$D104,'RAB Prices Short'!$E:$E,'All Prices combined'!$G104),IF($B104="RAB Long",SUMIFS('RAB Prices Long'!BH:BH,'RAB Prices Long'!$B:$B,'All Prices combined'!$D104,'RAB Prices Long'!$E:$E,'All Prices combined'!$G104)))),2)</f>
        <v>2.35</v>
      </c>
      <c r="BF104" s="2">
        <f>ROUND(IF($B104="Annuity",SUMIFS('Annuity Prices'!BI:BI,'Annuity Prices'!$B:$B,$D104,'Annuity Prices'!$E:$E,$G104),IF($B104="RAB Short",SUMIFS('RAB Prices Short'!BI:BI,'RAB Prices Short'!$B:$B,'All Prices combined'!$D104,'RAB Prices Short'!$E:$E,'All Prices combined'!$G104),IF($B104="RAB Long",SUMIFS('RAB Prices Long'!BI:BI,'RAB Prices Long'!$B:$B,'All Prices combined'!$D104,'RAB Prices Long'!$E:$E,'All Prices combined'!$G104)))),2)</f>
        <v>2.39</v>
      </c>
      <c r="BG104" s="2">
        <f>ROUND(IF($B104="Annuity",SUMIFS('Annuity Prices'!BJ:BJ,'Annuity Prices'!$B:$B,$D104,'Annuity Prices'!$E:$E,$G104),IF($B104="RAB Short",SUMIFS('RAB Prices Short'!BJ:BJ,'RAB Prices Short'!$B:$B,'All Prices combined'!$D104,'RAB Prices Short'!$E:$E,'All Prices combined'!$G104),IF($B104="RAB Long",SUMIFS('RAB Prices Long'!BJ:BJ,'RAB Prices Long'!$B:$B,'All Prices combined'!$D104,'RAB Prices Long'!$E:$E,'All Prices combined'!$G104)))),2)</f>
        <v>2.4500000000000002</v>
      </c>
      <c r="BH104" s="2">
        <f>ROUND(IF($B104="Annuity",SUMIFS('Annuity Prices'!BK:BK,'Annuity Prices'!$B:$B,$D104,'Annuity Prices'!$E:$E,$G104),IF($B104="RAB Short",SUMIFS('RAB Prices Short'!BK:BK,'RAB Prices Short'!$B:$B,'All Prices combined'!$D104,'RAB Prices Short'!$E:$E,'All Prices combined'!$G104),IF($B104="RAB Long",SUMIFS('RAB Prices Long'!BK:BK,'RAB Prices Long'!$B:$B,'All Prices combined'!$D104,'RAB Prices Long'!$E:$E,'All Prices combined'!$G104)))),2)</f>
        <v>2.52</v>
      </c>
      <c r="BI104" s="2">
        <f>ROUND(IF($B104="Annuity",SUMIFS('Annuity Prices'!BL:BL,'Annuity Prices'!$B:$B,$D104,'Annuity Prices'!$E:$E,$G104),IF($B104="RAB Short",SUMIFS('RAB Prices Short'!BL:BL,'RAB Prices Short'!$B:$B,'All Prices combined'!$D104,'RAB Prices Short'!$E:$E,'All Prices combined'!$G104),IF($B104="RAB Long",SUMIFS('RAB Prices Long'!BL:BL,'RAB Prices Long'!$B:$B,'All Prices combined'!$D104,'RAB Prices Long'!$E:$E,'All Prices combined'!$G104)))),2)</f>
        <v>2.58</v>
      </c>
      <c r="BJ104" s="2">
        <f>ROUND(IF($B104="Annuity",SUMIFS('Annuity Prices'!BM:BM,'Annuity Prices'!$B:$B,$D104,'Annuity Prices'!$E:$E,$G104),IF($B104="RAB Short",SUMIFS('RAB Prices Short'!BM:BM,'RAB Prices Short'!$B:$B,'All Prices combined'!$D104,'RAB Prices Short'!$E:$E,'All Prices combined'!$G104),IF($B104="RAB Long",SUMIFS('RAB Prices Long'!BM:BM,'RAB Prices Long'!$B:$B,'All Prices combined'!$D104,'RAB Prices Long'!$E:$E,'All Prices combined'!$G104)))),2)</f>
        <v>2.63</v>
      </c>
      <c r="BK104" s="2">
        <f>ROUND(IF($B104="Annuity",SUMIFS('Annuity Prices'!BN:BN,'Annuity Prices'!$B:$B,$D104,'Annuity Prices'!$E:$E,$G104),IF($B104="RAB Short",SUMIFS('RAB Prices Short'!BN:BN,'RAB Prices Short'!$B:$B,'All Prices combined'!$D104,'RAB Prices Short'!$E:$E,'All Prices combined'!$G104),IF($B104="RAB Long",SUMIFS('RAB Prices Long'!BN:BN,'RAB Prices Long'!$B:$B,'All Prices combined'!$D104,'RAB Prices Long'!$E:$E,'All Prices combined'!$G104)))),2)</f>
        <v>2.69</v>
      </c>
      <c r="BL104" s="2">
        <f>ROUND(IF($B104="Annuity",SUMIFS('Annuity Prices'!BO:BO,'Annuity Prices'!$B:$B,$D104,'Annuity Prices'!$E:$E,$G104),IF($B104="RAB Short",SUMIFS('RAB Prices Short'!BO:BO,'RAB Prices Short'!$B:$B,'All Prices combined'!$D104,'RAB Prices Short'!$E:$E,'All Prices combined'!$G104),IF($B104="RAB Long",SUMIFS('RAB Prices Long'!BO:BO,'RAB Prices Long'!$B:$B,'All Prices combined'!$D104,'RAB Prices Long'!$E:$E,'All Prices combined'!$G104)))),2)</f>
        <v>2.76</v>
      </c>
      <c r="BM104" s="2">
        <f>ROUND(IF($B104="Annuity",SUMIFS('Annuity Prices'!BP:BP,'Annuity Prices'!$B:$B,$D104,'Annuity Prices'!$E:$E,$G104),IF($B104="RAB Short",SUMIFS('RAB Prices Short'!BP:BP,'RAB Prices Short'!$B:$B,'All Prices combined'!$D104,'RAB Prices Short'!$E:$E,'All Prices combined'!$G104),IF($B104="RAB Long",SUMIFS('RAB Prices Long'!BP:BP,'RAB Prices Long'!$B:$B,'All Prices combined'!$D104,'RAB Prices Long'!$E:$E,'All Prices combined'!$G104)))),2)</f>
        <v>2.83</v>
      </c>
      <c r="BN104" s="2">
        <f>ROUND(IF($B104="Annuity",SUMIFS('Annuity Prices'!BQ:BQ,'Annuity Prices'!$B:$B,$D104,'Annuity Prices'!$E:$E,$G104),IF($B104="RAB Short",SUMIFS('RAB Prices Short'!BQ:BQ,'RAB Prices Short'!$B:$B,'All Prices combined'!$D104,'RAB Prices Short'!$E:$E,'All Prices combined'!$G104),IF($B104="RAB Long",SUMIFS('RAB Prices Long'!BQ:BQ,'RAB Prices Long'!$B:$B,'All Prices combined'!$D104,'RAB Prices Long'!$E:$E,'All Prices combined'!$G104)))),2)</f>
        <v>2.89</v>
      </c>
      <c r="BO104" s="2">
        <f>ROUND(IF($B104="Annuity",SUMIFS('Annuity Prices'!BR:BR,'Annuity Prices'!$B:$B,$D104,'Annuity Prices'!$E:$E,$G104),IF($B104="RAB Short",SUMIFS('RAB Prices Short'!BR:BR,'RAB Prices Short'!$B:$B,'All Prices combined'!$D104,'RAB Prices Short'!$E:$E,'All Prices combined'!$G104),IF($B104="RAB Long",SUMIFS('RAB Prices Long'!BR:BR,'RAB Prices Long'!$B:$B,'All Prices combined'!$D104,'RAB Prices Long'!$E:$E,'All Prices combined'!$G104)))),2)</f>
        <v>2.96</v>
      </c>
      <c r="BP104" s="2">
        <f>ROUND(IF($B104="Annuity",SUMIFS('Annuity Prices'!BS:BS,'Annuity Prices'!$B:$B,$D104,'Annuity Prices'!$E:$E,$G104),IF($B104="RAB Short",SUMIFS('RAB Prices Short'!BS:BS,'RAB Prices Short'!$B:$B,'All Prices combined'!$D104,'RAB Prices Short'!$E:$E,'All Prices combined'!$G104),IF($B104="RAB Long",SUMIFS('RAB Prices Long'!BS:BS,'RAB Prices Long'!$B:$B,'All Prices combined'!$D104,'RAB Prices Long'!$E:$E,'All Prices combined'!$G104)))),2)</f>
        <v>3.03</v>
      </c>
      <c r="BQ104" s="2">
        <f>ROUND(IF($B104="Annuity",SUMIFS('Annuity Prices'!BT:BT,'Annuity Prices'!$B:$B,$D104,'Annuity Prices'!$E:$E,$G104),IF($B104="RAB Short",SUMIFS('RAB Prices Short'!BT:BT,'RAB Prices Short'!$B:$B,'All Prices combined'!$D104,'RAB Prices Short'!$E:$E,'All Prices combined'!$G104),IF($B104="RAB Long",SUMIFS('RAB Prices Long'!BT:BT,'RAB Prices Long'!$B:$B,'All Prices combined'!$D104,'RAB Prices Long'!$E:$E,'All Prices combined'!$G104)))),2)</f>
        <v>3.11</v>
      </c>
      <c r="BR104" s="2">
        <f>ROUND(IF($B104="Annuity",SUMIFS('Annuity Prices'!BU:BU,'Annuity Prices'!$B:$B,$D104,'Annuity Prices'!$E:$E,$G104),IF($B104="RAB Short",SUMIFS('RAB Prices Short'!BU:BU,'RAB Prices Short'!$B:$B,'All Prices combined'!$D104,'RAB Prices Short'!$E:$E,'All Prices combined'!$G104),IF($B104="RAB Long",SUMIFS('RAB Prices Long'!BU:BU,'RAB Prices Long'!$B:$B,'All Prices combined'!$D104,'RAB Prices Long'!$E:$E,'All Prices combined'!$G104)))),2)</f>
        <v>3.17</v>
      </c>
      <c r="BS104" s="2">
        <f>ROUND(IF($B104="Annuity",SUMIFS('Annuity Prices'!BV:BV,'Annuity Prices'!$B:$B,$D104,'Annuity Prices'!$E:$E,$G104),IF($B104="RAB Short",SUMIFS('RAB Prices Short'!BV:BV,'RAB Prices Short'!$B:$B,'All Prices combined'!$D104,'RAB Prices Short'!$E:$E,'All Prices combined'!$G104),IF($B104="RAB Long",SUMIFS('RAB Prices Long'!BV:BV,'RAB Prices Long'!$B:$B,'All Prices combined'!$D104,'RAB Prices Long'!$E:$E,'All Prices combined'!$G104)))),2)</f>
        <v>3.25</v>
      </c>
      <c r="BT104" s="2">
        <f>ROUND(IF($B104="Annuity",SUMIFS('Annuity Prices'!BW:BW,'Annuity Prices'!$B:$B,$D104,'Annuity Prices'!$E:$E,$G104),IF($B104="RAB Short",SUMIFS('RAB Prices Short'!BW:BW,'RAB Prices Short'!$B:$B,'All Prices combined'!$D104,'RAB Prices Short'!$E:$E,'All Prices combined'!$G104),IF($B104="RAB Long",SUMIFS('RAB Prices Long'!BW:BW,'RAB Prices Long'!$B:$B,'All Prices combined'!$D104,'RAB Prices Long'!$E:$E,'All Prices combined'!$G104)))),2)</f>
        <v>3.33</v>
      </c>
      <c r="BU104" s="2">
        <f>ROUND(IF($B104="Annuity",SUMIFS('Annuity Prices'!BX:BX,'Annuity Prices'!$B:$B,$D104,'Annuity Prices'!$E:$E,$G104),IF($B104="RAB Short",SUMIFS('RAB Prices Short'!BX:BX,'RAB Prices Short'!$B:$B,'All Prices combined'!$D104,'RAB Prices Short'!$E:$E,'All Prices combined'!$G104),IF($B104="RAB Long",SUMIFS('RAB Prices Long'!BX:BX,'RAB Prices Long'!$B:$B,'All Prices combined'!$D104,'RAB Prices Long'!$E:$E,'All Prices combined'!$G104)))),2)</f>
        <v>3.41</v>
      </c>
    </row>
    <row r="105" spans="2:73" x14ac:dyDescent="0.25">
      <c r="B105" t="s">
        <v>37</v>
      </c>
      <c r="C105" s="1">
        <v>19</v>
      </c>
      <c r="D105" s="1"/>
      <c r="E105" s="1" t="s">
        <v>183</v>
      </c>
      <c r="F105" s="1">
        <v>19</v>
      </c>
      <c r="G105" s="1" t="s">
        <v>186</v>
      </c>
      <c r="H105" s="1"/>
      <c r="I105" s="2">
        <f>ROUND(IF($B105="Annuity",SUMIFS('Annuity Prices'!L:L,'Annuity Prices'!$B:$B,$D105,'Annuity Prices'!$E:$E,$G105),IF($B105="RAB Short",SUMIFS('RAB Prices Short'!L:L,'RAB Prices Short'!$B:$B,'All Prices combined'!$D105,'RAB Prices Short'!$E:$E,'All Prices combined'!$G105),IF($B105="RAB Long",SUMIFS('RAB Prices Long'!L:L,'RAB Prices Long'!$B:$B,'All Prices combined'!$D105,'RAB Prices Long'!$E:$E,'All Prices combined'!$G105)))),2)</f>
        <v>0</v>
      </c>
      <c r="J105" s="2">
        <f>ROUND(IF($B105="Annuity",SUMIFS('Annuity Prices'!M:M,'Annuity Prices'!$B:$B,$D105,'Annuity Prices'!$E:$E,$G105),IF($B105="RAB Short",SUMIFS('RAB Prices Short'!M:M,'RAB Prices Short'!$B:$B,'All Prices combined'!$D105,'RAB Prices Short'!$E:$E,'All Prices combined'!$G105),IF($B105="RAB Long",SUMIFS('RAB Prices Long'!M:M,'RAB Prices Long'!$B:$B,'All Prices combined'!$D105,'RAB Prices Long'!$E:$E,'All Prices combined'!$G105)))),2)</f>
        <v>0</v>
      </c>
      <c r="K105" s="2">
        <f>ROUND(IF($B105="Annuity",SUMIFS('Annuity Prices'!N:N,'Annuity Prices'!$B:$B,$D105,'Annuity Prices'!$E:$E,$G105),IF($B105="RAB Short",SUMIFS('RAB Prices Short'!N:N,'RAB Prices Short'!$B:$B,'All Prices combined'!$D105,'RAB Prices Short'!$E:$E,'All Prices combined'!$G105),IF($B105="RAB Long",SUMIFS('RAB Prices Long'!N:N,'RAB Prices Long'!$B:$B,'All Prices combined'!$D105,'RAB Prices Long'!$E:$E,'All Prices combined'!$G105)))),2)</f>
        <v>0</v>
      </c>
      <c r="L105" s="2">
        <f>ROUND(IF($B105="Annuity",SUMIFS('Annuity Prices'!O:O,'Annuity Prices'!$B:$B,$D105,'Annuity Prices'!$E:$E,$G105),IF($B105="RAB Short",SUMIFS('RAB Prices Short'!O:O,'RAB Prices Short'!$B:$B,'All Prices combined'!$D105,'RAB Prices Short'!$E:$E,'All Prices combined'!$G105),IF($B105="RAB Long",SUMIFS('RAB Prices Long'!O:O,'RAB Prices Long'!$B:$B,'All Prices combined'!$D105,'RAB Prices Long'!$E:$E,'All Prices combined'!$G105)))),2)</f>
        <v>0</v>
      </c>
      <c r="M105" s="2">
        <f>ROUND(IF($B105="Annuity",SUMIFS('Annuity Prices'!P:P,'Annuity Prices'!$B:$B,$D105,'Annuity Prices'!$E:$E,$G105),IF($B105="RAB Short",SUMIFS('RAB Prices Short'!P:P,'RAB Prices Short'!$B:$B,'All Prices combined'!$D105,'RAB Prices Short'!$E:$E,'All Prices combined'!$G105),IF($B105="RAB Long",SUMIFS('RAB Prices Long'!P:P,'RAB Prices Long'!$B:$B,'All Prices combined'!$D105,'RAB Prices Long'!$E:$E,'All Prices combined'!$G105)))),2)</f>
        <v>0</v>
      </c>
      <c r="N105" s="2">
        <f>ROUND(IF($B105="Annuity",SUMIFS('Annuity Prices'!Q:Q,'Annuity Prices'!$B:$B,$D105,'Annuity Prices'!$E:$E,$G105),IF($B105="RAB Short",SUMIFS('RAB Prices Short'!Q:Q,'RAB Prices Short'!$B:$B,'All Prices combined'!$D105,'RAB Prices Short'!$E:$E,'All Prices combined'!$G105),IF($B105="RAB Long",SUMIFS('RAB Prices Long'!Q:Q,'RAB Prices Long'!$B:$B,'All Prices combined'!$D105,'RAB Prices Long'!$E:$E,'All Prices combined'!$G105)))),2)</f>
        <v>0</v>
      </c>
      <c r="O105" s="2">
        <f>ROUND(IF($B105="Annuity",SUMIFS('Annuity Prices'!R:R,'Annuity Prices'!$B:$B,$D105,'Annuity Prices'!$E:$E,$G105),IF($B105="RAB Short",SUMIFS('RAB Prices Short'!R:R,'RAB Prices Short'!$B:$B,'All Prices combined'!$D105,'RAB Prices Short'!$E:$E,'All Prices combined'!$G105),IF($B105="RAB Long",SUMIFS('RAB Prices Long'!R:R,'RAB Prices Long'!$B:$B,'All Prices combined'!$D105,'RAB Prices Long'!$E:$E,'All Prices combined'!$G105)))),2)</f>
        <v>0</v>
      </c>
      <c r="P105" s="2">
        <f>ROUND(IF($B105="Annuity",SUMIFS('Annuity Prices'!S:S,'Annuity Prices'!$B:$B,$D105,'Annuity Prices'!$E:$E,$G105),IF($B105="RAB Short",SUMIFS('RAB Prices Short'!S:S,'RAB Prices Short'!$B:$B,'All Prices combined'!$D105,'RAB Prices Short'!$E:$E,'All Prices combined'!$G105),IF($B105="RAB Long",SUMIFS('RAB Prices Long'!S:S,'RAB Prices Long'!$B:$B,'All Prices combined'!$D105,'RAB Prices Long'!$E:$E,'All Prices combined'!$G105)))),2)</f>
        <v>0</v>
      </c>
      <c r="Q105" s="2">
        <f>ROUND(IF($B105="Annuity",SUMIFS('Annuity Prices'!T:T,'Annuity Prices'!$B:$B,$D105,'Annuity Prices'!$E:$E,$G105),IF($B105="RAB Short",SUMIFS('RAB Prices Short'!T:T,'RAB Prices Short'!$B:$B,'All Prices combined'!$D105,'RAB Prices Short'!$E:$E,'All Prices combined'!$G105),IF($B105="RAB Long",SUMIFS('RAB Prices Long'!T:T,'RAB Prices Long'!$B:$B,'All Prices combined'!$D105,'RAB Prices Long'!$E:$E,'All Prices combined'!$G105)))),2)</f>
        <v>0</v>
      </c>
      <c r="R105" s="2">
        <f>ROUND(IF($B105="Annuity",SUMIFS('Annuity Prices'!U:U,'Annuity Prices'!$B:$B,$D105,'Annuity Prices'!$E:$E,$G105),IF($B105="RAB Short",SUMIFS('RAB Prices Short'!U:U,'RAB Prices Short'!$B:$B,'All Prices combined'!$D105,'RAB Prices Short'!$E:$E,'All Prices combined'!$G105),IF($B105="RAB Long",SUMIFS('RAB Prices Long'!U:U,'RAB Prices Long'!$B:$B,'All Prices combined'!$D105,'RAB Prices Long'!$E:$E,'All Prices combined'!$G105)))),2)</f>
        <v>0</v>
      </c>
      <c r="S105" s="2">
        <f>ROUND(IF($B105="Annuity",SUMIFS('Annuity Prices'!V:V,'Annuity Prices'!$B:$B,$D105,'Annuity Prices'!$E:$E,$G105),IF($B105="RAB Short",SUMIFS('RAB Prices Short'!V:V,'RAB Prices Short'!$B:$B,'All Prices combined'!$D105,'RAB Prices Short'!$E:$E,'All Prices combined'!$G105),IF($B105="RAB Long",SUMIFS('RAB Prices Long'!V:V,'RAB Prices Long'!$B:$B,'All Prices combined'!$D105,'RAB Prices Long'!$E:$E,'All Prices combined'!$G105)))),2)</f>
        <v>0</v>
      </c>
      <c r="T105" s="2">
        <f>ROUND(IF($B105="Annuity",SUMIFS('Annuity Prices'!W:W,'Annuity Prices'!$B:$B,$D105,'Annuity Prices'!$E:$E,$G105),IF($B105="RAB Short",SUMIFS('RAB Prices Short'!W:W,'RAB Prices Short'!$B:$B,'All Prices combined'!$D105,'RAB Prices Short'!$E:$E,'All Prices combined'!$G105),IF($B105="RAB Long",SUMIFS('RAB Prices Long'!W:W,'RAB Prices Long'!$B:$B,'All Prices combined'!$D105,'RAB Prices Long'!$E:$E,'All Prices combined'!$G105)))),2)</f>
        <v>0</v>
      </c>
      <c r="U105" s="2">
        <f>ROUND(IF($B105="Annuity",SUMIFS('Annuity Prices'!X:X,'Annuity Prices'!$B:$B,$D105,'Annuity Prices'!$E:$E,$G105),IF($B105="RAB Short",SUMIFS('RAB Prices Short'!X:X,'RAB Prices Short'!$B:$B,'All Prices combined'!$D105,'RAB Prices Short'!$E:$E,'All Prices combined'!$G105),IF($B105="RAB Long",SUMIFS('RAB Prices Long'!X:X,'RAB Prices Long'!$B:$B,'All Prices combined'!$D105,'RAB Prices Long'!$E:$E,'All Prices combined'!$G105)))),2)</f>
        <v>0</v>
      </c>
      <c r="V105" s="2">
        <f>ROUND(IF($B105="Annuity",SUMIFS('Annuity Prices'!Y:Y,'Annuity Prices'!$B:$B,$D105,'Annuity Prices'!$E:$E,$G105),IF($B105="RAB Short",SUMIFS('RAB Prices Short'!Y:Y,'RAB Prices Short'!$B:$B,'All Prices combined'!$D105,'RAB Prices Short'!$E:$E,'All Prices combined'!$G105),IF($B105="RAB Long",SUMIFS('RAB Prices Long'!Y:Y,'RAB Prices Long'!$B:$B,'All Prices combined'!$D105,'RAB Prices Long'!$E:$E,'All Prices combined'!$G105)))),2)</f>
        <v>0</v>
      </c>
      <c r="W105" s="2">
        <f>ROUND(IF($B105="Annuity",SUMIFS('Annuity Prices'!Z:Z,'Annuity Prices'!$B:$B,$D105,'Annuity Prices'!$E:$E,$G105),IF($B105="RAB Short",SUMIFS('RAB Prices Short'!Z:Z,'RAB Prices Short'!$B:$B,'All Prices combined'!$D105,'RAB Prices Short'!$E:$E,'All Prices combined'!$G105),IF($B105="RAB Long",SUMIFS('RAB Prices Long'!Z:Z,'RAB Prices Long'!$B:$B,'All Prices combined'!$D105,'RAB Prices Long'!$E:$E,'All Prices combined'!$G105)))),2)</f>
        <v>0</v>
      </c>
      <c r="X105" s="2">
        <f>ROUND(IF($B105="Annuity",SUMIFS('Annuity Prices'!AA:AA,'Annuity Prices'!$B:$B,$D105,'Annuity Prices'!$E:$E,$G105),IF($B105="RAB Short",SUMIFS('RAB Prices Short'!AA:AA,'RAB Prices Short'!$B:$B,'All Prices combined'!$D105,'RAB Prices Short'!$E:$E,'All Prices combined'!$G105),IF($B105="RAB Long",SUMIFS('RAB Prices Long'!AA:AA,'RAB Prices Long'!$B:$B,'All Prices combined'!$D105,'RAB Prices Long'!$E:$E,'All Prices combined'!$G105)))),2)</f>
        <v>0</v>
      </c>
      <c r="Y105" s="2">
        <f>ROUND(IF($B105="Annuity",SUMIFS('Annuity Prices'!AB:AB,'Annuity Prices'!$B:$B,$D105,'Annuity Prices'!$E:$E,$G105),IF($B105="RAB Short",SUMIFS('RAB Prices Short'!AB:AB,'RAB Prices Short'!$B:$B,'All Prices combined'!$D105,'RAB Prices Short'!$E:$E,'All Prices combined'!$G105),IF($B105="RAB Long",SUMIFS('RAB Prices Long'!AB:AB,'RAB Prices Long'!$B:$B,'All Prices combined'!$D105,'RAB Prices Long'!$E:$E,'All Prices combined'!$G105)))),2)</f>
        <v>0</v>
      </c>
      <c r="Z105" s="2">
        <f>ROUND(IF($B105="Annuity",SUMIFS('Annuity Prices'!AC:AC,'Annuity Prices'!$B:$B,$D105,'Annuity Prices'!$E:$E,$G105),IF($B105="RAB Short",SUMIFS('RAB Prices Short'!AC:AC,'RAB Prices Short'!$B:$B,'All Prices combined'!$D105,'RAB Prices Short'!$E:$E,'All Prices combined'!$G105),IF($B105="RAB Long",SUMIFS('RAB Prices Long'!AC:AC,'RAB Prices Long'!$B:$B,'All Prices combined'!$D105,'RAB Prices Long'!$E:$E,'All Prices combined'!$G105)))),2)</f>
        <v>0</v>
      </c>
      <c r="AA105" s="2">
        <f>ROUND(IF($B105="Annuity",SUMIFS('Annuity Prices'!AD:AD,'Annuity Prices'!$B:$B,$D105,'Annuity Prices'!$E:$E,$G105),IF($B105="RAB Short",SUMIFS('RAB Prices Short'!AD:AD,'RAB Prices Short'!$B:$B,'All Prices combined'!$D105,'RAB Prices Short'!$E:$E,'All Prices combined'!$G105),IF($B105="RAB Long",SUMIFS('RAB Prices Long'!AD:AD,'RAB Prices Long'!$B:$B,'All Prices combined'!$D105,'RAB Prices Long'!$E:$E,'All Prices combined'!$G105)))),2)</f>
        <v>0</v>
      </c>
      <c r="AB105" s="2">
        <f>ROUND(IF($B105="Annuity",SUMIFS('Annuity Prices'!AE:AE,'Annuity Prices'!$B:$B,$D105,'Annuity Prices'!$E:$E,$G105),IF($B105="RAB Short",SUMIFS('RAB Prices Short'!AE:AE,'RAB Prices Short'!$B:$B,'All Prices combined'!$D105,'RAB Prices Short'!$E:$E,'All Prices combined'!$G105),IF($B105="RAB Long",SUMIFS('RAB Prices Long'!AE:AE,'RAB Prices Long'!$B:$B,'All Prices combined'!$D105,'RAB Prices Long'!$E:$E,'All Prices combined'!$G105)))),2)</f>
        <v>0</v>
      </c>
      <c r="AC105" s="2">
        <f>ROUND(IF($B105="Annuity",SUMIFS('Annuity Prices'!AF:AF,'Annuity Prices'!$B:$B,$D105,'Annuity Prices'!$E:$E,$G105),IF($B105="RAB Short",SUMIFS('RAB Prices Short'!AF:AF,'RAB Prices Short'!$B:$B,'All Prices combined'!$D105,'RAB Prices Short'!$E:$E,'All Prices combined'!$G105),IF($B105="RAB Long",SUMIFS('RAB Prices Long'!AF:AF,'RAB Prices Long'!$B:$B,'All Prices combined'!$D105,'RAB Prices Long'!$E:$E,'All Prices combined'!$G105)))),2)</f>
        <v>0</v>
      </c>
      <c r="AD105" s="2">
        <f>ROUND(IF($B105="Annuity",SUMIFS('Annuity Prices'!AG:AG,'Annuity Prices'!$B:$B,$D105,'Annuity Prices'!$E:$E,$G105),IF($B105="RAB Short",SUMIFS('RAB Prices Short'!AG:AG,'RAB Prices Short'!$B:$B,'All Prices combined'!$D105,'RAB Prices Short'!$E:$E,'All Prices combined'!$G105),IF($B105="RAB Long",SUMIFS('RAB Prices Long'!AG:AG,'RAB Prices Long'!$B:$B,'All Prices combined'!$D105,'RAB Prices Long'!$E:$E,'All Prices combined'!$G105)))),2)</f>
        <v>0</v>
      </c>
      <c r="AE105" s="2">
        <f>ROUND(IF($B105="Annuity",SUMIFS('Annuity Prices'!AH:AH,'Annuity Prices'!$B:$B,$D105,'Annuity Prices'!$E:$E,$G105),IF($B105="RAB Short",SUMIFS('RAB Prices Short'!AH:AH,'RAB Prices Short'!$B:$B,'All Prices combined'!$D105,'RAB Prices Short'!$E:$E,'All Prices combined'!$G105),IF($B105="RAB Long",SUMIFS('RAB Prices Long'!AH:AH,'RAB Prices Long'!$B:$B,'All Prices combined'!$D105,'RAB Prices Long'!$E:$E,'All Prices combined'!$G105)))),2)</f>
        <v>0</v>
      </c>
      <c r="AF105" s="2">
        <f>ROUND(IF($B105="Annuity",SUMIFS('Annuity Prices'!AI:AI,'Annuity Prices'!$B:$B,$D105,'Annuity Prices'!$E:$E,$G105),IF($B105="RAB Short",SUMIFS('RAB Prices Short'!AI:AI,'RAB Prices Short'!$B:$B,'All Prices combined'!$D105,'RAB Prices Short'!$E:$E,'All Prices combined'!$G105),IF($B105="RAB Long",SUMIFS('RAB Prices Long'!AI:AI,'RAB Prices Long'!$B:$B,'All Prices combined'!$D105,'RAB Prices Long'!$E:$E,'All Prices combined'!$G105)))),2)</f>
        <v>0</v>
      </c>
      <c r="AG105" s="2">
        <f>ROUND(IF($B105="Annuity",SUMIFS('Annuity Prices'!AJ:AJ,'Annuity Prices'!$B:$B,$D105,'Annuity Prices'!$E:$E,$G105),IF($B105="RAB Short",SUMIFS('RAB Prices Short'!AJ:AJ,'RAB Prices Short'!$B:$B,'All Prices combined'!$D105,'RAB Prices Short'!$E:$E,'All Prices combined'!$G105),IF($B105="RAB Long",SUMIFS('RAB Prices Long'!AJ:AJ,'RAB Prices Long'!$B:$B,'All Prices combined'!$D105,'RAB Prices Long'!$E:$E,'All Prices combined'!$G105)))),2)</f>
        <v>0</v>
      </c>
      <c r="AH105" s="2">
        <f>ROUND(IF($B105="Annuity",SUMIFS('Annuity Prices'!AK:AK,'Annuity Prices'!$B:$B,$D105,'Annuity Prices'!$E:$E,$G105),IF($B105="RAB Short",SUMIFS('RAB Prices Short'!AK:AK,'RAB Prices Short'!$B:$B,'All Prices combined'!$D105,'RAB Prices Short'!$E:$E,'All Prices combined'!$G105),IF($B105="RAB Long",SUMIFS('RAB Prices Long'!AK:AK,'RAB Prices Long'!$B:$B,'All Prices combined'!$D105,'RAB Prices Long'!$E:$E,'All Prices combined'!$G105)))),2)</f>
        <v>0</v>
      </c>
      <c r="AI105" s="2">
        <f>ROUND(IF($B105="Annuity",SUMIFS('Annuity Prices'!AL:AL,'Annuity Prices'!$B:$B,$D105,'Annuity Prices'!$E:$E,$G105),IF($B105="RAB Short",SUMIFS('RAB Prices Short'!AL:AL,'RAB Prices Short'!$B:$B,'All Prices combined'!$D105,'RAB Prices Short'!$E:$E,'All Prices combined'!$G105),IF($B105="RAB Long",SUMIFS('RAB Prices Long'!AL:AL,'RAB Prices Long'!$B:$B,'All Prices combined'!$D105,'RAB Prices Long'!$E:$E,'All Prices combined'!$G105)))),2)</f>
        <v>0</v>
      </c>
      <c r="AJ105" s="2">
        <f>ROUND(IF($B105="Annuity",SUMIFS('Annuity Prices'!AM:AM,'Annuity Prices'!$B:$B,$D105,'Annuity Prices'!$E:$E,$G105),IF($B105="RAB Short",SUMIFS('RAB Prices Short'!AM:AM,'RAB Prices Short'!$B:$B,'All Prices combined'!$D105,'RAB Prices Short'!$E:$E,'All Prices combined'!$G105),IF($B105="RAB Long",SUMIFS('RAB Prices Long'!AM:AM,'RAB Prices Long'!$B:$B,'All Prices combined'!$D105,'RAB Prices Long'!$E:$E,'All Prices combined'!$G105)))),2)</f>
        <v>0</v>
      </c>
      <c r="AK105" s="2">
        <f>ROUND(IF($B105="Annuity",SUMIFS('Annuity Prices'!AN:AN,'Annuity Prices'!$B:$B,$D105,'Annuity Prices'!$E:$E,$G105),IF($B105="RAB Short",SUMIFS('RAB Prices Short'!AN:AN,'RAB Prices Short'!$B:$B,'All Prices combined'!$D105,'RAB Prices Short'!$E:$E,'All Prices combined'!$G105),IF($B105="RAB Long",SUMIFS('RAB Prices Long'!AN:AN,'RAB Prices Long'!$B:$B,'All Prices combined'!$D105,'RAB Prices Long'!$E:$E,'All Prices combined'!$G105)))),2)</f>
        <v>0</v>
      </c>
      <c r="AL105" s="2">
        <f>ROUND(IF($B105="Annuity",SUMIFS('Annuity Prices'!AO:AO,'Annuity Prices'!$B:$B,$D105,'Annuity Prices'!$E:$E,$G105),IF($B105="RAB Short",SUMIFS('RAB Prices Short'!AO:AO,'RAB Prices Short'!$B:$B,'All Prices combined'!$D105,'RAB Prices Short'!$E:$E,'All Prices combined'!$G105),IF($B105="RAB Long",SUMIFS('RAB Prices Long'!AO:AO,'RAB Prices Long'!$B:$B,'All Prices combined'!$D105,'RAB Prices Long'!$E:$E,'All Prices combined'!$G105)))),2)</f>
        <v>0</v>
      </c>
      <c r="AM105" s="2">
        <f>ROUND(IF($B105="Annuity",SUMIFS('Annuity Prices'!AP:AP,'Annuity Prices'!$B:$B,$D105,'Annuity Prices'!$E:$E,$G105),IF($B105="RAB Short",SUMIFS('RAB Prices Short'!AP:AP,'RAB Prices Short'!$B:$B,'All Prices combined'!$D105,'RAB Prices Short'!$E:$E,'All Prices combined'!$G105),IF($B105="RAB Long",SUMIFS('RAB Prices Long'!AP:AP,'RAB Prices Long'!$B:$B,'All Prices combined'!$D105,'RAB Prices Long'!$E:$E,'All Prices combined'!$G105)))),2)</f>
        <v>0</v>
      </c>
      <c r="AN105" s="2">
        <f>ROUND(IF($B105="Annuity",SUMIFS('Annuity Prices'!AQ:AQ,'Annuity Prices'!$B:$B,$D105,'Annuity Prices'!$E:$E,$G105),IF($B105="RAB Short",SUMIFS('RAB Prices Short'!AQ:AQ,'RAB Prices Short'!$B:$B,'All Prices combined'!$D105,'RAB Prices Short'!$E:$E,'All Prices combined'!$G105),IF($B105="RAB Long",SUMIFS('RAB Prices Long'!AQ:AQ,'RAB Prices Long'!$B:$B,'All Prices combined'!$D105,'RAB Prices Long'!$E:$E,'All Prices combined'!$G105)))),2)</f>
        <v>0</v>
      </c>
      <c r="AO105" s="2">
        <f>ROUND(IF($B105="Annuity",SUMIFS('Annuity Prices'!AR:AR,'Annuity Prices'!$B:$B,$D105,'Annuity Prices'!$E:$E,$G105),IF($B105="RAB Short",SUMIFS('RAB Prices Short'!AR:AR,'RAB Prices Short'!$B:$B,'All Prices combined'!$D105,'RAB Prices Short'!$E:$E,'All Prices combined'!$G105),IF($B105="RAB Long",SUMIFS('RAB Prices Long'!AR:AR,'RAB Prices Long'!$B:$B,'All Prices combined'!$D105,'RAB Prices Long'!$E:$E,'All Prices combined'!$G105)))),2)</f>
        <v>0</v>
      </c>
      <c r="AP105" s="2">
        <f>ROUND(IF($B105="Annuity",SUMIFS('Annuity Prices'!AS:AS,'Annuity Prices'!$B:$B,$D105,'Annuity Prices'!$E:$E,$G105),IF($B105="RAB Short",SUMIFS('RAB Prices Short'!AS:AS,'RAB Prices Short'!$B:$B,'All Prices combined'!$D105,'RAB Prices Short'!$E:$E,'All Prices combined'!$G105),IF($B105="RAB Long",SUMIFS('RAB Prices Long'!AS:AS,'RAB Prices Long'!$B:$B,'All Prices combined'!$D105,'RAB Prices Long'!$E:$E,'All Prices combined'!$G105)))),2)</f>
        <v>0</v>
      </c>
      <c r="AQ105" s="2">
        <f>ROUND(IF($B105="Annuity",SUMIFS('Annuity Prices'!AT:AT,'Annuity Prices'!$B:$B,$D105,'Annuity Prices'!$E:$E,$G105),IF($B105="RAB Short",SUMIFS('RAB Prices Short'!AT:AT,'RAB Prices Short'!$B:$B,'All Prices combined'!$D105,'RAB Prices Short'!$E:$E,'All Prices combined'!$G105),IF($B105="RAB Long",SUMIFS('RAB Prices Long'!AT:AT,'RAB Prices Long'!$B:$B,'All Prices combined'!$D105,'RAB Prices Long'!$E:$E,'All Prices combined'!$G105)))),2)</f>
        <v>0</v>
      </c>
      <c r="AR105" s="2">
        <f>ROUND(IF($B105="Annuity",SUMIFS('Annuity Prices'!AU:AU,'Annuity Prices'!$B:$B,$D105,'Annuity Prices'!$E:$E,$G105),IF($B105="RAB Short",SUMIFS('RAB Prices Short'!AU:AU,'RAB Prices Short'!$B:$B,'All Prices combined'!$D105,'RAB Prices Short'!$E:$E,'All Prices combined'!$G105),IF($B105="RAB Long",SUMIFS('RAB Prices Long'!AU:AU,'RAB Prices Long'!$B:$B,'All Prices combined'!$D105,'RAB Prices Long'!$E:$E,'All Prices combined'!$G105)))),2)</f>
        <v>0</v>
      </c>
      <c r="AS105" s="2">
        <f>ROUND(IF($B105="Annuity",SUMIFS('Annuity Prices'!AV:AV,'Annuity Prices'!$B:$B,$D105,'Annuity Prices'!$E:$E,$G105),IF($B105="RAB Short",SUMIFS('RAB Prices Short'!AV:AV,'RAB Prices Short'!$B:$B,'All Prices combined'!$D105,'RAB Prices Short'!$E:$E,'All Prices combined'!$G105),IF($B105="RAB Long",SUMIFS('RAB Prices Long'!AV:AV,'RAB Prices Long'!$B:$B,'All Prices combined'!$D105,'RAB Prices Long'!$E:$E,'All Prices combined'!$G105)))),2)</f>
        <v>0</v>
      </c>
      <c r="AT105" s="2">
        <f>ROUND(IF($B105="Annuity",SUMIFS('Annuity Prices'!AW:AW,'Annuity Prices'!$B:$B,$D105,'Annuity Prices'!$E:$E,$G105),IF($B105="RAB Short",SUMIFS('RAB Prices Short'!AW:AW,'RAB Prices Short'!$B:$B,'All Prices combined'!$D105,'RAB Prices Short'!$E:$E,'All Prices combined'!$G105),IF($B105="RAB Long",SUMIFS('RAB Prices Long'!AW:AW,'RAB Prices Long'!$B:$B,'All Prices combined'!$D105,'RAB Prices Long'!$E:$E,'All Prices combined'!$G105)))),2)</f>
        <v>0</v>
      </c>
      <c r="AU105" s="2">
        <f>ROUND(IF($B105="Annuity",SUMIFS('Annuity Prices'!AX:AX,'Annuity Prices'!$B:$B,$D105,'Annuity Prices'!$E:$E,$G105),IF($B105="RAB Short",SUMIFS('RAB Prices Short'!AX:AX,'RAB Prices Short'!$B:$B,'All Prices combined'!$D105,'RAB Prices Short'!$E:$E,'All Prices combined'!$G105),IF($B105="RAB Long",SUMIFS('RAB Prices Long'!AX:AX,'RAB Prices Long'!$B:$B,'All Prices combined'!$D105,'RAB Prices Long'!$E:$E,'All Prices combined'!$G105)))),2)</f>
        <v>0</v>
      </c>
      <c r="AV105" s="2">
        <f>ROUND(IF($B105="Annuity",SUMIFS('Annuity Prices'!AY:AY,'Annuity Prices'!$B:$B,$D105,'Annuity Prices'!$E:$E,$G105),IF($B105="RAB Short",SUMIFS('RAB Prices Short'!AY:AY,'RAB Prices Short'!$B:$B,'All Prices combined'!$D105,'RAB Prices Short'!$E:$E,'All Prices combined'!$G105),IF($B105="RAB Long",SUMIFS('RAB Prices Long'!AY:AY,'RAB Prices Long'!$B:$B,'All Prices combined'!$D105,'RAB Prices Long'!$E:$E,'All Prices combined'!$G105)))),2)</f>
        <v>0</v>
      </c>
      <c r="AW105" s="2">
        <f>ROUND(IF($B105="Annuity",SUMIFS('Annuity Prices'!AZ:AZ,'Annuity Prices'!$B:$B,$D105,'Annuity Prices'!$E:$E,$G105),IF($B105="RAB Short",SUMIFS('RAB Prices Short'!AZ:AZ,'RAB Prices Short'!$B:$B,'All Prices combined'!$D105,'RAB Prices Short'!$E:$E,'All Prices combined'!$G105),IF($B105="RAB Long",SUMIFS('RAB Prices Long'!AZ:AZ,'RAB Prices Long'!$B:$B,'All Prices combined'!$D105,'RAB Prices Long'!$E:$E,'All Prices combined'!$G105)))),2)</f>
        <v>0</v>
      </c>
      <c r="AX105" s="2">
        <f>ROUND(IF($B105="Annuity",SUMIFS('Annuity Prices'!BA:BA,'Annuity Prices'!$B:$B,$D105,'Annuity Prices'!$E:$E,$G105),IF($B105="RAB Short",SUMIFS('RAB Prices Short'!BA:BA,'RAB Prices Short'!$B:$B,'All Prices combined'!$D105,'RAB Prices Short'!$E:$E,'All Prices combined'!$G105),IF($B105="RAB Long",SUMIFS('RAB Prices Long'!BA:BA,'RAB Prices Long'!$B:$B,'All Prices combined'!$D105,'RAB Prices Long'!$E:$E,'All Prices combined'!$G105)))),2)</f>
        <v>0</v>
      </c>
      <c r="AY105" s="2">
        <f>ROUND(IF($B105="Annuity",SUMIFS('Annuity Prices'!BB:BB,'Annuity Prices'!$B:$B,$D105,'Annuity Prices'!$E:$E,$G105),IF($B105="RAB Short",SUMIFS('RAB Prices Short'!BB:BB,'RAB Prices Short'!$B:$B,'All Prices combined'!$D105,'RAB Prices Short'!$E:$E,'All Prices combined'!$G105),IF($B105="RAB Long",SUMIFS('RAB Prices Long'!BB:BB,'RAB Prices Long'!$B:$B,'All Prices combined'!$D105,'RAB Prices Long'!$E:$E,'All Prices combined'!$G105)))),2)</f>
        <v>0</v>
      </c>
      <c r="AZ105" s="2">
        <f>ROUND(IF($B105="Annuity",SUMIFS('Annuity Prices'!BC:BC,'Annuity Prices'!$B:$B,$D105,'Annuity Prices'!$E:$E,$G105),IF($B105="RAB Short",SUMIFS('RAB Prices Short'!BC:BC,'RAB Prices Short'!$B:$B,'All Prices combined'!$D105,'RAB Prices Short'!$E:$E,'All Prices combined'!$G105),IF($B105="RAB Long",SUMIFS('RAB Prices Long'!BC:BC,'RAB Prices Long'!$B:$B,'All Prices combined'!$D105,'RAB Prices Long'!$E:$E,'All Prices combined'!$G105)))),2)</f>
        <v>0</v>
      </c>
      <c r="BA105" s="2">
        <f>ROUND(IF($B105="Annuity",SUMIFS('Annuity Prices'!BD:BD,'Annuity Prices'!$B:$B,$D105,'Annuity Prices'!$E:$E,$G105),IF($B105="RAB Short",SUMIFS('RAB Prices Short'!BD:BD,'RAB Prices Short'!$B:$B,'All Prices combined'!$D105,'RAB Prices Short'!$E:$E,'All Prices combined'!$G105),IF($B105="RAB Long",SUMIFS('RAB Prices Long'!BD:BD,'RAB Prices Long'!$B:$B,'All Prices combined'!$D105,'RAB Prices Long'!$E:$E,'All Prices combined'!$G105)))),2)</f>
        <v>0</v>
      </c>
      <c r="BB105" s="2">
        <f>ROUND(IF($B105="Annuity",SUMIFS('Annuity Prices'!BE:BE,'Annuity Prices'!$B:$B,$D105,'Annuity Prices'!$E:$E,$G105),IF($B105="RAB Short",SUMIFS('RAB Prices Short'!BE:BE,'RAB Prices Short'!$B:$B,'All Prices combined'!$D105,'RAB Prices Short'!$E:$E,'All Prices combined'!$G105),IF($B105="RAB Long",SUMIFS('RAB Prices Long'!BE:BE,'RAB Prices Long'!$B:$B,'All Prices combined'!$D105,'RAB Prices Long'!$E:$E,'All Prices combined'!$G105)))),2)</f>
        <v>0</v>
      </c>
      <c r="BC105" s="2">
        <f>ROUND(IF($B105="Annuity",SUMIFS('Annuity Prices'!BF:BF,'Annuity Prices'!$B:$B,$D105,'Annuity Prices'!$E:$E,$G105),IF($B105="RAB Short",SUMIFS('RAB Prices Short'!BF:BF,'RAB Prices Short'!$B:$B,'All Prices combined'!$D105,'RAB Prices Short'!$E:$E,'All Prices combined'!$G105),IF($B105="RAB Long",SUMIFS('RAB Prices Long'!BF:BF,'RAB Prices Long'!$B:$B,'All Prices combined'!$D105,'RAB Prices Long'!$E:$E,'All Prices combined'!$G105)))),2)</f>
        <v>0</v>
      </c>
      <c r="BD105" s="2">
        <f>ROUND(IF($B105="Annuity",SUMIFS('Annuity Prices'!BG:BG,'Annuity Prices'!$B:$B,$D105,'Annuity Prices'!$E:$E,$G105),IF($B105="RAB Short",SUMIFS('RAB Prices Short'!BG:BG,'RAB Prices Short'!$B:$B,'All Prices combined'!$D105,'RAB Prices Short'!$E:$E,'All Prices combined'!$G105),IF($B105="RAB Long",SUMIFS('RAB Prices Long'!BG:BG,'RAB Prices Long'!$B:$B,'All Prices combined'!$D105,'RAB Prices Long'!$E:$E,'All Prices combined'!$G105)))),2)</f>
        <v>0</v>
      </c>
      <c r="BE105" s="2">
        <f>ROUND(IF($B105="Annuity",SUMIFS('Annuity Prices'!BH:BH,'Annuity Prices'!$B:$B,$D105,'Annuity Prices'!$E:$E,$G105),IF($B105="RAB Short",SUMIFS('RAB Prices Short'!BH:BH,'RAB Prices Short'!$B:$B,'All Prices combined'!$D105,'RAB Prices Short'!$E:$E,'All Prices combined'!$G105),IF($B105="RAB Long",SUMIFS('RAB Prices Long'!BH:BH,'RAB Prices Long'!$B:$B,'All Prices combined'!$D105,'RAB Prices Long'!$E:$E,'All Prices combined'!$G105)))),2)</f>
        <v>0</v>
      </c>
      <c r="BF105" s="2">
        <f>ROUND(IF($B105="Annuity",SUMIFS('Annuity Prices'!BI:BI,'Annuity Prices'!$B:$B,$D105,'Annuity Prices'!$E:$E,$G105),IF($B105="RAB Short",SUMIFS('RAB Prices Short'!BI:BI,'RAB Prices Short'!$B:$B,'All Prices combined'!$D105,'RAB Prices Short'!$E:$E,'All Prices combined'!$G105),IF($B105="RAB Long",SUMIFS('RAB Prices Long'!BI:BI,'RAB Prices Long'!$B:$B,'All Prices combined'!$D105,'RAB Prices Long'!$E:$E,'All Prices combined'!$G105)))),2)</f>
        <v>0</v>
      </c>
      <c r="BG105" s="2">
        <f>ROUND(IF($B105="Annuity",SUMIFS('Annuity Prices'!BJ:BJ,'Annuity Prices'!$B:$B,$D105,'Annuity Prices'!$E:$E,$G105),IF($B105="RAB Short",SUMIFS('RAB Prices Short'!BJ:BJ,'RAB Prices Short'!$B:$B,'All Prices combined'!$D105,'RAB Prices Short'!$E:$E,'All Prices combined'!$G105),IF($B105="RAB Long",SUMIFS('RAB Prices Long'!BJ:BJ,'RAB Prices Long'!$B:$B,'All Prices combined'!$D105,'RAB Prices Long'!$E:$E,'All Prices combined'!$G105)))),2)</f>
        <v>0</v>
      </c>
      <c r="BH105" s="2">
        <f>ROUND(IF($B105="Annuity",SUMIFS('Annuity Prices'!BK:BK,'Annuity Prices'!$B:$B,$D105,'Annuity Prices'!$E:$E,$G105),IF($B105="RAB Short",SUMIFS('RAB Prices Short'!BK:BK,'RAB Prices Short'!$B:$B,'All Prices combined'!$D105,'RAB Prices Short'!$E:$E,'All Prices combined'!$G105),IF($B105="RAB Long",SUMIFS('RAB Prices Long'!BK:BK,'RAB Prices Long'!$B:$B,'All Prices combined'!$D105,'RAB Prices Long'!$E:$E,'All Prices combined'!$G105)))),2)</f>
        <v>0</v>
      </c>
      <c r="BI105" s="2">
        <f>ROUND(IF($B105="Annuity",SUMIFS('Annuity Prices'!BL:BL,'Annuity Prices'!$B:$B,$D105,'Annuity Prices'!$E:$E,$G105),IF($B105="RAB Short",SUMIFS('RAB Prices Short'!BL:BL,'RAB Prices Short'!$B:$B,'All Prices combined'!$D105,'RAB Prices Short'!$E:$E,'All Prices combined'!$G105),IF($B105="RAB Long",SUMIFS('RAB Prices Long'!BL:BL,'RAB Prices Long'!$B:$B,'All Prices combined'!$D105,'RAB Prices Long'!$E:$E,'All Prices combined'!$G105)))),2)</f>
        <v>0</v>
      </c>
      <c r="BJ105" s="2">
        <f>ROUND(IF($B105="Annuity",SUMIFS('Annuity Prices'!BM:BM,'Annuity Prices'!$B:$B,$D105,'Annuity Prices'!$E:$E,$G105),IF($B105="RAB Short",SUMIFS('RAB Prices Short'!BM:BM,'RAB Prices Short'!$B:$B,'All Prices combined'!$D105,'RAB Prices Short'!$E:$E,'All Prices combined'!$G105),IF($B105="RAB Long",SUMIFS('RAB Prices Long'!BM:BM,'RAB Prices Long'!$B:$B,'All Prices combined'!$D105,'RAB Prices Long'!$E:$E,'All Prices combined'!$G105)))),2)</f>
        <v>0</v>
      </c>
      <c r="BK105" s="2">
        <f>ROUND(IF($B105="Annuity",SUMIFS('Annuity Prices'!BN:BN,'Annuity Prices'!$B:$B,$D105,'Annuity Prices'!$E:$E,$G105),IF($B105="RAB Short",SUMIFS('RAB Prices Short'!BN:BN,'RAB Prices Short'!$B:$B,'All Prices combined'!$D105,'RAB Prices Short'!$E:$E,'All Prices combined'!$G105),IF($B105="RAB Long",SUMIFS('RAB Prices Long'!BN:BN,'RAB Prices Long'!$B:$B,'All Prices combined'!$D105,'RAB Prices Long'!$E:$E,'All Prices combined'!$G105)))),2)</f>
        <v>0</v>
      </c>
      <c r="BL105" s="2">
        <f>ROUND(IF($B105="Annuity",SUMIFS('Annuity Prices'!BO:BO,'Annuity Prices'!$B:$B,$D105,'Annuity Prices'!$E:$E,$G105),IF($B105="RAB Short",SUMIFS('RAB Prices Short'!BO:BO,'RAB Prices Short'!$B:$B,'All Prices combined'!$D105,'RAB Prices Short'!$E:$E,'All Prices combined'!$G105),IF($B105="RAB Long",SUMIFS('RAB Prices Long'!BO:BO,'RAB Prices Long'!$B:$B,'All Prices combined'!$D105,'RAB Prices Long'!$E:$E,'All Prices combined'!$G105)))),2)</f>
        <v>0</v>
      </c>
      <c r="BM105" s="2">
        <f>ROUND(IF($B105="Annuity",SUMIFS('Annuity Prices'!BP:BP,'Annuity Prices'!$B:$B,$D105,'Annuity Prices'!$E:$E,$G105),IF($B105="RAB Short",SUMIFS('RAB Prices Short'!BP:BP,'RAB Prices Short'!$B:$B,'All Prices combined'!$D105,'RAB Prices Short'!$E:$E,'All Prices combined'!$G105),IF($B105="RAB Long",SUMIFS('RAB Prices Long'!BP:BP,'RAB Prices Long'!$B:$B,'All Prices combined'!$D105,'RAB Prices Long'!$E:$E,'All Prices combined'!$G105)))),2)</f>
        <v>0</v>
      </c>
      <c r="BN105" s="2">
        <f>ROUND(IF($B105="Annuity",SUMIFS('Annuity Prices'!BQ:BQ,'Annuity Prices'!$B:$B,$D105,'Annuity Prices'!$E:$E,$G105),IF($B105="RAB Short",SUMIFS('RAB Prices Short'!BQ:BQ,'RAB Prices Short'!$B:$B,'All Prices combined'!$D105,'RAB Prices Short'!$E:$E,'All Prices combined'!$G105),IF($B105="RAB Long",SUMIFS('RAB Prices Long'!BQ:BQ,'RAB Prices Long'!$B:$B,'All Prices combined'!$D105,'RAB Prices Long'!$E:$E,'All Prices combined'!$G105)))),2)</f>
        <v>0</v>
      </c>
      <c r="BO105" s="2">
        <f>ROUND(IF($B105="Annuity",SUMIFS('Annuity Prices'!BR:BR,'Annuity Prices'!$B:$B,$D105,'Annuity Prices'!$E:$E,$G105),IF($B105="RAB Short",SUMIFS('RAB Prices Short'!BR:BR,'RAB Prices Short'!$B:$B,'All Prices combined'!$D105,'RAB Prices Short'!$E:$E,'All Prices combined'!$G105),IF($B105="RAB Long",SUMIFS('RAB Prices Long'!BR:BR,'RAB Prices Long'!$B:$B,'All Prices combined'!$D105,'RAB Prices Long'!$E:$E,'All Prices combined'!$G105)))),2)</f>
        <v>0</v>
      </c>
      <c r="BP105" s="2">
        <f>ROUND(IF($B105="Annuity",SUMIFS('Annuity Prices'!BS:BS,'Annuity Prices'!$B:$B,$D105,'Annuity Prices'!$E:$E,$G105),IF($B105="RAB Short",SUMIFS('RAB Prices Short'!BS:BS,'RAB Prices Short'!$B:$B,'All Prices combined'!$D105,'RAB Prices Short'!$E:$E,'All Prices combined'!$G105),IF($B105="RAB Long",SUMIFS('RAB Prices Long'!BS:BS,'RAB Prices Long'!$B:$B,'All Prices combined'!$D105,'RAB Prices Long'!$E:$E,'All Prices combined'!$G105)))),2)</f>
        <v>0</v>
      </c>
      <c r="BQ105" s="2">
        <f>ROUND(IF($B105="Annuity",SUMIFS('Annuity Prices'!BT:BT,'Annuity Prices'!$B:$B,$D105,'Annuity Prices'!$E:$E,$G105),IF($B105="RAB Short",SUMIFS('RAB Prices Short'!BT:BT,'RAB Prices Short'!$B:$B,'All Prices combined'!$D105,'RAB Prices Short'!$E:$E,'All Prices combined'!$G105),IF($B105="RAB Long",SUMIFS('RAB Prices Long'!BT:BT,'RAB Prices Long'!$B:$B,'All Prices combined'!$D105,'RAB Prices Long'!$E:$E,'All Prices combined'!$G105)))),2)</f>
        <v>0</v>
      </c>
      <c r="BR105" s="2">
        <f>ROUND(IF($B105="Annuity",SUMIFS('Annuity Prices'!BU:BU,'Annuity Prices'!$B:$B,$D105,'Annuity Prices'!$E:$E,$G105),IF($B105="RAB Short",SUMIFS('RAB Prices Short'!BU:BU,'RAB Prices Short'!$B:$B,'All Prices combined'!$D105,'RAB Prices Short'!$E:$E,'All Prices combined'!$G105),IF($B105="RAB Long",SUMIFS('RAB Prices Long'!BU:BU,'RAB Prices Long'!$B:$B,'All Prices combined'!$D105,'RAB Prices Long'!$E:$E,'All Prices combined'!$G105)))),2)</f>
        <v>0</v>
      </c>
      <c r="BS105" s="2">
        <f>ROUND(IF($B105="Annuity",SUMIFS('Annuity Prices'!BV:BV,'Annuity Prices'!$B:$B,$D105,'Annuity Prices'!$E:$E,$G105),IF($B105="RAB Short",SUMIFS('RAB Prices Short'!BV:BV,'RAB Prices Short'!$B:$B,'All Prices combined'!$D105,'RAB Prices Short'!$E:$E,'All Prices combined'!$G105),IF($B105="RAB Long",SUMIFS('RAB Prices Long'!BV:BV,'RAB Prices Long'!$B:$B,'All Prices combined'!$D105,'RAB Prices Long'!$E:$E,'All Prices combined'!$G105)))),2)</f>
        <v>0</v>
      </c>
      <c r="BT105" s="2">
        <f>ROUND(IF($B105="Annuity",SUMIFS('Annuity Prices'!BW:BW,'Annuity Prices'!$B:$B,$D105,'Annuity Prices'!$E:$E,$G105),IF($B105="RAB Short",SUMIFS('RAB Prices Short'!BW:BW,'RAB Prices Short'!$B:$B,'All Prices combined'!$D105,'RAB Prices Short'!$E:$E,'All Prices combined'!$G105),IF($B105="RAB Long",SUMIFS('RAB Prices Long'!BW:BW,'RAB Prices Long'!$B:$B,'All Prices combined'!$D105,'RAB Prices Long'!$E:$E,'All Prices combined'!$G105)))),2)</f>
        <v>0</v>
      </c>
      <c r="BU105" s="2">
        <f>ROUND(IF($B105="Annuity",SUMIFS('Annuity Prices'!BX:BX,'Annuity Prices'!$B:$B,$D105,'Annuity Prices'!$E:$E,$G105),IF($B105="RAB Short",SUMIFS('RAB Prices Short'!BX:BX,'RAB Prices Short'!$B:$B,'All Prices combined'!$D105,'RAB Prices Short'!$E:$E,'All Prices combined'!$G105),IF($B105="RAB Long",SUMIFS('RAB Prices Long'!BX:BX,'RAB Prices Long'!$B:$B,'All Prices combined'!$D105,'RAB Prices Long'!$E:$E,'All Prices combined'!$G105)))),2)</f>
        <v>0</v>
      </c>
    </row>
    <row r="106" spans="2:73" x14ac:dyDescent="0.25">
      <c r="B106" t="s">
        <v>37</v>
      </c>
      <c r="C106" s="1">
        <v>19</v>
      </c>
      <c r="D106" s="1" t="s">
        <v>186</v>
      </c>
      <c r="E106" s="1" t="s">
        <v>183</v>
      </c>
      <c r="F106" s="1">
        <v>19</v>
      </c>
      <c r="G106" s="1" t="s">
        <v>38</v>
      </c>
      <c r="H106" s="1" t="s">
        <v>150</v>
      </c>
      <c r="I106" s="2">
        <f>ROUND(IF($B106="Annuity",SUMIFS('Annuity Prices'!L:L,'Annuity Prices'!$B:$B,$D106,'Annuity Prices'!$E:$E,$G106),IF($B106="RAB Short",SUMIFS('RAB Prices Short'!L:L,'RAB Prices Short'!$B:$B,'All Prices combined'!$D106,'RAB Prices Short'!$E:$E,'All Prices combined'!$G106),IF($B106="RAB Long",SUMIFS('RAB Prices Long'!L:L,'RAB Prices Long'!$B:$B,'All Prices combined'!$D106,'RAB Prices Long'!$E:$E,'All Prices combined'!$G106)))),2)</f>
        <v>49.4</v>
      </c>
      <c r="J106" s="2">
        <f>ROUND(IF($B106="Annuity",SUMIFS('Annuity Prices'!M:M,'Annuity Prices'!$B:$B,$D106,'Annuity Prices'!$E:$E,$G106),IF($B106="RAB Short",SUMIFS('RAB Prices Short'!M:M,'RAB Prices Short'!$B:$B,'All Prices combined'!$D106,'RAB Prices Short'!$E:$E,'All Prices combined'!$G106),IF($B106="RAB Long",SUMIFS('RAB Prices Long'!M:M,'RAB Prices Long'!$B:$B,'All Prices combined'!$D106,'RAB Prices Long'!$E:$E,'All Prices combined'!$G106)))),2)</f>
        <v>50.82</v>
      </c>
      <c r="K106" s="2">
        <f>ROUND(IF($B106="Annuity",SUMIFS('Annuity Prices'!N:N,'Annuity Prices'!$B:$B,$D106,'Annuity Prices'!$E:$E,$G106),IF($B106="RAB Short",SUMIFS('RAB Prices Short'!N:N,'RAB Prices Short'!$B:$B,'All Prices combined'!$D106,'RAB Prices Short'!$E:$E,'All Prices combined'!$G106),IF($B106="RAB Long",SUMIFS('RAB Prices Long'!N:N,'RAB Prices Long'!$B:$B,'All Prices combined'!$D106,'RAB Prices Long'!$E:$E,'All Prices combined'!$G106)))),2)</f>
        <v>52.28</v>
      </c>
      <c r="L106" s="2">
        <f>ROUND(IF($B106="Annuity",SUMIFS('Annuity Prices'!O:O,'Annuity Prices'!$B:$B,$D106,'Annuity Prices'!$E:$E,$G106),IF($B106="RAB Short",SUMIFS('RAB Prices Short'!O:O,'RAB Prices Short'!$B:$B,'All Prices combined'!$D106,'RAB Prices Short'!$E:$E,'All Prices combined'!$G106),IF($B106="RAB Long",SUMIFS('RAB Prices Long'!O:O,'RAB Prices Long'!$B:$B,'All Prices combined'!$D106,'RAB Prices Long'!$E:$E,'All Prices combined'!$G106)))),2)</f>
        <v>53.78</v>
      </c>
      <c r="M106" s="2">
        <f>ROUND(IF($B106="Annuity",SUMIFS('Annuity Prices'!P:P,'Annuity Prices'!$B:$B,$D106,'Annuity Prices'!$E:$E,$G106),IF($B106="RAB Short",SUMIFS('RAB Prices Short'!P:P,'RAB Prices Short'!$B:$B,'All Prices combined'!$D106,'RAB Prices Short'!$E:$E,'All Prices combined'!$G106),IF($B106="RAB Long",SUMIFS('RAB Prices Long'!P:P,'RAB Prices Long'!$B:$B,'All Prices combined'!$D106,'RAB Prices Long'!$E:$E,'All Prices combined'!$G106)))),2)</f>
        <v>53.32</v>
      </c>
      <c r="N106" s="2">
        <f>ROUND(IF($B106="Annuity",SUMIFS('Annuity Prices'!Q:Q,'Annuity Prices'!$B:$B,$D106,'Annuity Prices'!$E:$E,$G106),IF($B106="RAB Short",SUMIFS('RAB Prices Short'!Q:Q,'RAB Prices Short'!$B:$B,'All Prices combined'!$D106,'RAB Prices Short'!$E:$E,'All Prices combined'!$G106),IF($B106="RAB Long",SUMIFS('RAB Prices Long'!Q:Q,'RAB Prices Long'!$B:$B,'All Prices combined'!$D106,'RAB Prices Long'!$E:$E,'All Prices combined'!$G106)))),2)</f>
        <v>54.65</v>
      </c>
      <c r="O106" s="2">
        <f>ROUND(IF($B106="Annuity",SUMIFS('Annuity Prices'!R:R,'Annuity Prices'!$B:$B,$D106,'Annuity Prices'!$E:$E,$G106),IF($B106="RAB Short",SUMIFS('RAB Prices Short'!R:R,'RAB Prices Short'!$B:$B,'All Prices combined'!$D106,'RAB Prices Short'!$E:$E,'All Prices combined'!$G106),IF($B106="RAB Long",SUMIFS('RAB Prices Long'!R:R,'RAB Prices Long'!$B:$B,'All Prices combined'!$D106,'RAB Prices Long'!$E:$E,'All Prices combined'!$G106)))),2)</f>
        <v>56.02</v>
      </c>
      <c r="P106" s="2">
        <f>ROUND(IF($B106="Annuity",SUMIFS('Annuity Prices'!S:S,'Annuity Prices'!$B:$B,$D106,'Annuity Prices'!$E:$E,$G106),IF($B106="RAB Short",SUMIFS('RAB Prices Short'!S:S,'RAB Prices Short'!$B:$B,'All Prices combined'!$D106,'RAB Prices Short'!$E:$E,'All Prices combined'!$G106),IF($B106="RAB Long",SUMIFS('RAB Prices Long'!S:S,'RAB Prices Long'!$B:$B,'All Prices combined'!$D106,'RAB Prices Long'!$E:$E,'All Prices combined'!$G106)))),2)</f>
        <v>57.42</v>
      </c>
      <c r="Q106" s="2">
        <f>ROUND(IF($B106="Annuity",SUMIFS('Annuity Prices'!T:T,'Annuity Prices'!$B:$B,$D106,'Annuity Prices'!$E:$E,$G106),IF($B106="RAB Short",SUMIFS('RAB Prices Short'!T:T,'RAB Prices Short'!$B:$B,'All Prices combined'!$D106,'RAB Prices Short'!$E:$E,'All Prices combined'!$G106),IF($B106="RAB Long",SUMIFS('RAB Prices Long'!T:T,'RAB Prices Long'!$B:$B,'All Prices combined'!$D106,'RAB Prices Long'!$E:$E,'All Prices combined'!$G106)))),2)</f>
        <v>58.86</v>
      </c>
      <c r="R106" s="2">
        <f>ROUND(IF($B106="Annuity",SUMIFS('Annuity Prices'!U:U,'Annuity Prices'!$B:$B,$D106,'Annuity Prices'!$E:$E,$G106),IF($B106="RAB Short",SUMIFS('RAB Prices Short'!U:U,'RAB Prices Short'!$B:$B,'All Prices combined'!$D106,'RAB Prices Short'!$E:$E,'All Prices combined'!$G106),IF($B106="RAB Long",SUMIFS('RAB Prices Long'!U:U,'RAB Prices Long'!$B:$B,'All Prices combined'!$D106,'RAB Prices Long'!$E:$E,'All Prices combined'!$G106)))),2)</f>
        <v>60.34</v>
      </c>
      <c r="S106" s="2">
        <f>ROUND(IF($B106="Annuity",SUMIFS('Annuity Prices'!V:V,'Annuity Prices'!$B:$B,$D106,'Annuity Prices'!$E:$E,$G106),IF($B106="RAB Short",SUMIFS('RAB Prices Short'!V:V,'RAB Prices Short'!$B:$B,'All Prices combined'!$D106,'RAB Prices Short'!$E:$E,'All Prices combined'!$G106),IF($B106="RAB Long",SUMIFS('RAB Prices Long'!V:V,'RAB Prices Long'!$B:$B,'All Prices combined'!$D106,'RAB Prices Long'!$E:$E,'All Prices combined'!$G106)))),2)</f>
        <v>61.84</v>
      </c>
      <c r="T106" s="2">
        <f>ROUND(IF($B106="Annuity",SUMIFS('Annuity Prices'!W:W,'Annuity Prices'!$B:$B,$D106,'Annuity Prices'!$E:$E,$G106),IF($B106="RAB Short",SUMIFS('RAB Prices Short'!W:W,'RAB Prices Short'!$B:$B,'All Prices combined'!$D106,'RAB Prices Short'!$E:$E,'All Prices combined'!$G106),IF($B106="RAB Long",SUMIFS('RAB Prices Long'!W:W,'RAB Prices Long'!$B:$B,'All Prices combined'!$D106,'RAB Prices Long'!$E:$E,'All Prices combined'!$G106)))),2)</f>
        <v>63.39</v>
      </c>
      <c r="U106" s="2">
        <f>ROUND(IF($B106="Annuity",SUMIFS('Annuity Prices'!X:X,'Annuity Prices'!$B:$B,$D106,'Annuity Prices'!$E:$E,$G106),IF($B106="RAB Short",SUMIFS('RAB Prices Short'!X:X,'RAB Prices Short'!$B:$B,'All Prices combined'!$D106,'RAB Prices Short'!$E:$E,'All Prices combined'!$G106),IF($B106="RAB Long",SUMIFS('RAB Prices Long'!X:X,'RAB Prices Long'!$B:$B,'All Prices combined'!$D106,'RAB Prices Long'!$E:$E,'All Prices combined'!$G106)))),2)</f>
        <v>64.989999999999995</v>
      </c>
      <c r="V106" s="2">
        <f>ROUND(IF($B106="Annuity",SUMIFS('Annuity Prices'!Y:Y,'Annuity Prices'!$B:$B,$D106,'Annuity Prices'!$E:$E,$G106),IF($B106="RAB Short",SUMIFS('RAB Prices Short'!Y:Y,'RAB Prices Short'!$B:$B,'All Prices combined'!$D106,'RAB Prices Short'!$E:$E,'All Prices combined'!$G106),IF($B106="RAB Long",SUMIFS('RAB Prices Long'!Y:Y,'RAB Prices Long'!$B:$B,'All Prices combined'!$D106,'RAB Prices Long'!$E:$E,'All Prices combined'!$G106)))),2)</f>
        <v>66.61</v>
      </c>
      <c r="W106" s="2">
        <f>ROUND(IF($B106="Annuity",SUMIFS('Annuity Prices'!Z:Z,'Annuity Prices'!$B:$B,$D106,'Annuity Prices'!$E:$E,$G106),IF($B106="RAB Short",SUMIFS('RAB Prices Short'!Z:Z,'RAB Prices Short'!$B:$B,'All Prices combined'!$D106,'RAB Prices Short'!$E:$E,'All Prices combined'!$G106),IF($B106="RAB Long",SUMIFS('RAB Prices Long'!Z:Z,'RAB Prices Long'!$B:$B,'All Prices combined'!$D106,'RAB Prices Long'!$E:$E,'All Prices combined'!$G106)))),2)</f>
        <v>68.28</v>
      </c>
      <c r="X106" s="2">
        <f>ROUND(IF($B106="Annuity",SUMIFS('Annuity Prices'!AA:AA,'Annuity Prices'!$B:$B,$D106,'Annuity Prices'!$E:$E,$G106),IF($B106="RAB Short",SUMIFS('RAB Prices Short'!AA:AA,'RAB Prices Short'!$B:$B,'All Prices combined'!$D106,'RAB Prices Short'!$E:$E,'All Prices combined'!$G106),IF($B106="RAB Long",SUMIFS('RAB Prices Long'!AA:AA,'RAB Prices Long'!$B:$B,'All Prices combined'!$D106,'RAB Prices Long'!$E:$E,'All Prices combined'!$G106)))),2)</f>
        <v>69.989999999999995</v>
      </c>
      <c r="Y106" s="2">
        <f>ROUND(IF($B106="Annuity",SUMIFS('Annuity Prices'!AB:AB,'Annuity Prices'!$B:$B,$D106,'Annuity Prices'!$E:$E,$G106),IF($B106="RAB Short",SUMIFS('RAB Prices Short'!AB:AB,'RAB Prices Short'!$B:$B,'All Prices combined'!$D106,'RAB Prices Short'!$E:$E,'All Prices combined'!$G106),IF($B106="RAB Long",SUMIFS('RAB Prices Long'!AB:AB,'RAB Prices Long'!$B:$B,'All Prices combined'!$D106,'RAB Prices Long'!$E:$E,'All Prices combined'!$G106)))),2)</f>
        <v>71.75</v>
      </c>
      <c r="Z106" s="2">
        <f>ROUND(IF($B106="Annuity",SUMIFS('Annuity Prices'!AC:AC,'Annuity Prices'!$B:$B,$D106,'Annuity Prices'!$E:$E,$G106),IF($B106="RAB Short",SUMIFS('RAB Prices Short'!AC:AC,'RAB Prices Short'!$B:$B,'All Prices combined'!$D106,'RAB Prices Short'!$E:$E,'All Prices combined'!$G106),IF($B106="RAB Long",SUMIFS('RAB Prices Long'!AC:AC,'RAB Prices Long'!$B:$B,'All Prices combined'!$D106,'RAB Prices Long'!$E:$E,'All Prices combined'!$G106)))),2)</f>
        <v>73.55</v>
      </c>
      <c r="AA106" s="2">
        <f>ROUND(IF($B106="Annuity",SUMIFS('Annuity Prices'!AD:AD,'Annuity Prices'!$B:$B,$D106,'Annuity Prices'!$E:$E,$G106),IF($B106="RAB Short",SUMIFS('RAB Prices Short'!AD:AD,'RAB Prices Short'!$B:$B,'All Prices combined'!$D106,'RAB Prices Short'!$E:$E,'All Prices combined'!$G106),IF($B106="RAB Long",SUMIFS('RAB Prices Long'!AD:AD,'RAB Prices Long'!$B:$B,'All Prices combined'!$D106,'RAB Prices Long'!$E:$E,'All Prices combined'!$G106)))),2)</f>
        <v>75.39</v>
      </c>
      <c r="AB106" s="2">
        <f>ROUND(IF($B106="Annuity",SUMIFS('Annuity Prices'!AE:AE,'Annuity Prices'!$B:$B,$D106,'Annuity Prices'!$E:$E,$G106),IF($B106="RAB Short",SUMIFS('RAB Prices Short'!AE:AE,'RAB Prices Short'!$B:$B,'All Prices combined'!$D106,'RAB Prices Short'!$E:$E,'All Prices combined'!$G106),IF($B106="RAB Long",SUMIFS('RAB Prices Long'!AE:AE,'RAB Prices Long'!$B:$B,'All Prices combined'!$D106,'RAB Prices Long'!$E:$E,'All Prices combined'!$G106)))),2)</f>
        <v>77.27</v>
      </c>
      <c r="AC106" s="2">
        <f>ROUND(IF($B106="Annuity",SUMIFS('Annuity Prices'!AF:AF,'Annuity Prices'!$B:$B,$D106,'Annuity Prices'!$E:$E,$G106),IF($B106="RAB Short",SUMIFS('RAB Prices Short'!AF:AF,'RAB Prices Short'!$B:$B,'All Prices combined'!$D106,'RAB Prices Short'!$E:$E,'All Prices combined'!$G106),IF($B106="RAB Long",SUMIFS('RAB Prices Long'!AF:AF,'RAB Prices Long'!$B:$B,'All Prices combined'!$D106,'RAB Prices Long'!$E:$E,'All Prices combined'!$G106)))),2)</f>
        <v>79.23</v>
      </c>
      <c r="AD106" s="2">
        <f>ROUND(IF($B106="Annuity",SUMIFS('Annuity Prices'!AG:AG,'Annuity Prices'!$B:$B,$D106,'Annuity Prices'!$E:$E,$G106),IF($B106="RAB Short",SUMIFS('RAB Prices Short'!AG:AG,'RAB Prices Short'!$B:$B,'All Prices combined'!$D106,'RAB Prices Short'!$E:$E,'All Prices combined'!$G106),IF($B106="RAB Long",SUMIFS('RAB Prices Long'!AG:AG,'RAB Prices Long'!$B:$B,'All Prices combined'!$D106,'RAB Prices Long'!$E:$E,'All Prices combined'!$G106)))),2)</f>
        <v>81.209999999999994</v>
      </c>
      <c r="AE106" s="2">
        <f>ROUND(IF($B106="Annuity",SUMIFS('Annuity Prices'!AH:AH,'Annuity Prices'!$B:$B,$D106,'Annuity Prices'!$E:$E,$G106),IF($B106="RAB Short",SUMIFS('RAB Prices Short'!AH:AH,'RAB Prices Short'!$B:$B,'All Prices combined'!$D106,'RAB Prices Short'!$E:$E,'All Prices combined'!$G106),IF($B106="RAB Long",SUMIFS('RAB Prices Long'!AH:AH,'RAB Prices Long'!$B:$B,'All Prices combined'!$D106,'RAB Prices Long'!$E:$E,'All Prices combined'!$G106)))),2)</f>
        <v>83.24</v>
      </c>
      <c r="AF106" s="2">
        <f>ROUND(IF($B106="Annuity",SUMIFS('Annuity Prices'!AI:AI,'Annuity Prices'!$B:$B,$D106,'Annuity Prices'!$E:$E,$G106),IF($B106="RAB Short",SUMIFS('RAB Prices Short'!AI:AI,'RAB Prices Short'!$B:$B,'All Prices combined'!$D106,'RAB Prices Short'!$E:$E,'All Prices combined'!$G106),IF($B106="RAB Long",SUMIFS('RAB Prices Long'!AI:AI,'RAB Prices Long'!$B:$B,'All Prices combined'!$D106,'RAB Prices Long'!$E:$E,'All Prices combined'!$G106)))),2)</f>
        <v>85.32</v>
      </c>
      <c r="AG106" s="2">
        <f>ROUND(IF($B106="Annuity",SUMIFS('Annuity Prices'!AJ:AJ,'Annuity Prices'!$B:$B,$D106,'Annuity Prices'!$E:$E,$G106),IF($B106="RAB Short",SUMIFS('RAB Prices Short'!AJ:AJ,'RAB Prices Short'!$B:$B,'All Prices combined'!$D106,'RAB Prices Short'!$E:$E,'All Prices combined'!$G106),IF($B106="RAB Long",SUMIFS('RAB Prices Long'!AJ:AJ,'RAB Prices Long'!$B:$B,'All Prices combined'!$D106,'RAB Prices Long'!$E:$E,'All Prices combined'!$G106)))),2)</f>
        <v>87.48</v>
      </c>
      <c r="AH106" s="2">
        <f>ROUND(IF($B106="Annuity",SUMIFS('Annuity Prices'!AK:AK,'Annuity Prices'!$B:$B,$D106,'Annuity Prices'!$E:$E,$G106),IF($B106="RAB Short",SUMIFS('RAB Prices Short'!AK:AK,'RAB Prices Short'!$B:$B,'All Prices combined'!$D106,'RAB Prices Short'!$E:$E,'All Prices combined'!$G106),IF($B106="RAB Long",SUMIFS('RAB Prices Long'!AK:AK,'RAB Prices Long'!$B:$B,'All Prices combined'!$D106,'RAB Prices Long'!$E:$E,'All Prices combined'!$G106)))),2)</f>
        <v>89.66</v>
      </c>
      <c r="AI106" s="2">
        <f>ROUND(IF($B106="Annuity",SUMIFS('Annuity Prices'!AL:AL,'Annuity Prices'!$B:$B,$D106,'Annuity Prices'!$E:$E,$G106),IF($B106="RAB Short",SUMIFS('RAB Prices Short'!AL:AL,'RAB Prices Short'!$B:$B,'All Prices combined'!$D106,'RAB Prices Short'!$E:$E,'All Prices combined'!$G106),IF($B106="RAB Long",SUMIFS('RAB Prices Long'!AL:AL,'RAB Prices Long'!$B:$B,'All Prices combined'!$D106,'RAB Prices Long'!$E:$E,'All Prices combined'!$G106)))),2)</f>
        <v>91.91</v>
      </c>
      <c r="AJ106" s="2">
        <f>ROUND(IF($B106="Annuity",SUMIFS('Annuity Prices'!AM:AM,'Annuity Prices'!$B:$B,$D106,'Annuity Prices'!$E:$E,$G106),IF($B106="RAB Short",SUMIFS('RAB Prices Short'!AM:AM,'RAB Prices Short'!$B:$B,'All Prices combined'!$D106,'RAB Prices Short'!$E:$E,'All Prices combined'!$G106),IF($B106="RAB Long",SUMIFS('RAB Prices Long'!AM:AM,'RAB Prices Long'!$B:$B,'All Prices combined'!$D106,'RAB Prices Long'!$E:$E,'All Prices combined'!$G106)))),2)</f>
        <v>94.2</v>
      </c>
      <c r="AK106" s="2">
        <f>ROUND(IF($B106="Annuity",SUMIFS('Annuity Prices'!AN:AN,'Annuity Prices'!$B:$B,$D106,'Annuity Prices'!$E:$E,$G106),IF($B106="RAB Short",SUMIFS('RAB Prices Short'!AN:AN,'RAB Prices Short'!$B:$B,'All Prices combined'!$D106,'RAB Prices Short'!$E:$E,'All Prices combined'!$G106),IF($B106="RAB Long",SUMIFS('RAB Prices Long'!AN:AN,'RAB Prices Long'!$B:$B,'All Prices combined'!$D106,'RAB Prices Long'!$E:$E,'All Prices combined'!$G106)))),2)</f>
        <v>96.59</v>
      </c>
      <c r="AL106" s="2">
        <f>ROUND(IF($B106="Annuity",SUMIFS('Annuity Prices'!AO:AO,'Annuity Prices'!$B:$B,$D106,'Annuity Prices'!$E:$E,$G106),IF($B106="RAB Short",SUMIFS('RAB Prices Short'!AO:AO,'RAB Prices Short'!$B:$B,'All Prices combined'!$D106,'RAB Prices Short'!$E:$E,'All Prices combined'!$G106),IF($B106="RAB Long",SUMIFS('RAB Prices Long'!AO:AO,'RAB Prices Long'!$B:$B,'All Prices combined'!$D106,'RAB Prices Long'!$E:$E,'All Prices combined'!$G106)))),2)</f>
        <v>99</v>
      </c>
      <c r="AM106" s="2">
        <f>ROUND(IF($B106="Annuity",SUMIFS('Annuity Prices'!AP:AP,'Annuity Prices'!$B:$B,$D106,'Annuity Prices'!$E:$E,$G106),IF($B106="RAB Short",SUMIFS('RAB Prices Short'!AP:AP,'RAB Prices Short'!$B:$B,'All Prices combined'!$D106,'RAB Prices Short'!$E:$E,'All Prices combined'!$G106),IF($B106="RAB Long",SUMIFS('RAB Prices Long'!AP:AP,'RAB Prices Long'!$B:$B,'All Prices combined'!$D106,'RAB Prices Long'!$E:$E,'All Prices combined'!$G106)))),2)</f>
        <v>101.48</v>
      </c>
      <c r="AN106" s="2">
        <f>ROUND(IF($B106="Annuity",SUMIFS('Annuity Prices'!AQ:AQ,'Annuity Prices'!$B:$B,$D106,'Annuity Prices'!$E:$E,$G106),IF($B106="RAB Short",SUMIFS('RAB Prices Short'!AQ:AQ,'RAB Prices Short'!$B:$B,'All Prices combined'!$D106,'RAB Prices Short'!$E:$E,'All Prices combined'!$G106),IF($B106="RAB Long",SUMIFS('RAB Prices Long'!AQ:AQ,'RAB Prices Long'!$B:$B,'All Prices combined'!$D106,'RAB Prices Long'!$E:$E,'All Prices combined'!$G106)))),2)</f>
        <v>104.02</v>
      </c>
      <c r="AO106" s="2">
        <f>ROUND(IF($B106="Annuity",SUMIFS('Annuity Prices'!AR:AR,'Annuity Prices'!$B:$B,$D106,'Annuity Prices'!$E:$E,$G106),IF($B106="RAB Short",SUMIFS('RAB Prices Short'!AR:AR,'RAB Prices Short'!$B:$B,'All Prices combined'!$D106,'RAB Prices Short'!$E:$E,'All Prices combined'!$G106),IF($B106="RAB Long",SUMIFS('RAB Prices Long'!AR:AR,'RAB Prices Long'!$B:$B,'All Prices combined'!$D106,'RAB Prices Long'!$E:$E,'All Prices combined'!$G106)))),2)</f>
        <v>39.94</v>
      </c>
      <c r="AP106" s="2">
        <f>ROUND(IF($B106="Annuity",SUMIFS('Annuity Prices'!AS:AS,'Annuity Prices'!$B:$B,$D106,'Annuity Prices'!$E:$E,$G106),IF($B106="RAB Short",SUMIFS('RAB Prices Short'!AS:AS,'RAB Prices Short'!$B:$B,'All Prices combined'!$D106,'RAB Prices Short'!$E:$E,'All Prices combined'!$G106),IF($B106="RAB Long",SUMIFS('RAB Prices Long'!AS:AS,'RAB Prices Long'!$B:$B,'All Prices combined'!$D106,'RAB Prices Long'!$E:$E,'All Prices combined'!$G106)))),2)</f>
        <v>43.7</v>
      </c>
      <c r="AQ106" s="2">
        <f>ROUND(IF($B106="Annuity",SUMIFS('Annuity Prices'!AT:AT,'Annuity Prices'!$B:$B,$D106,'Annuity Prices'!$E:$E,$G106),IF($B106="RAB Short",SUMIFS('RAB Prices Short'!AT:AT,'RAB Prices Short'!$B:$B,'All Prices combined'!$D106,'RAB Prices Short'!$E:$E,'All Prices combined'!$G106),IF($B106="RAB Long",SUMIFS('RAB Prices Long'!AT:AT,'RAB Prices Long'!$B:$B,'All Prices combined'!$D106,'RAB Prices Long'!$E:$E,'All Prices combined'!$G106)))),2)</f>
        <v>47.64</v>
      </c>
      <c r="AR106" s="2">
        <f>ROUND(IF($B106="Annuity",SUMIFS('Annuity Prices'!AU:AU,'Annuity Prices'!$B:$B,$D106,'Annuity Prices'!$E:$E,$G106),IF($B106="RAB Short",SUMIFS('RAB Prices Short'!AU:AU,'RAB Prices Short'!$B:$B,'All Prices combined'!$D106,'RAB Prices Short'!$E:$E,'All Prices combined'!$G106),IF($B106="RAB Long",SUMIFS('RAB Prices Long'!AU:AU,'RAB Prices Long'!$B:$B,'All Prices combined'!$D106,'RAB Prices Long'!$E:$E,'All Prices combined'!$G106)))),2)</f>
        <v>51.77</v>
      </c>
      <c r="AS106" s="2">
        <f>ROUND(IF($B106="Annuity",SUMIFS('Annuity Prices'!AV:AV,'Annuity Prices'!$B:$B,$D106,'Annuity Prices'!$E:$E,$G106),IF($B106="RAB Short",SUMIFS('RAB Prices Short'!AV:AV,'RAB Prices Short'!$B:$B,'All Prices combined'!$D106,'RAB Prices Short'!$E:$E,'All Prices combined'!$G106),IF($B106="RAB Long",SUMIFS('RAB Prices Long'!AV:AV,'RAB Prices Long'!$B:$B,'All Prices combined'!$D106,'RAB Prices Long'!$E:$E,'All Prices combined'!$G106)))),2)</f>
        <v>53.78</v>
      </c>
      <c r="AT106" s="2">
        <f>ROUND(IF($B106="Annuity",SUMIFS('Annuity Prices'!AW:AW,'Annuity Prices'!$B:$B,$D106,'Annuity Prices'!$E:$E,$G106),IF($B106="RAB Short",SUMIFS('RAB Prices Short'!AW:AW,'RAB Prices Short'!$B:$B,'All Prices combined'!$D106,'RAB Prices Short'!$E:$E,'All Prices combined'!$G106),IF($B106="RAB Long",SUMIFS('RAB Prices Long'!AW:AW,'RAB Prices Long'!$B:$B,'All Prices combined'!$D106,'RAB Prices Long'!$E:$E,'All Prices combined'!$G106)))),2)</f>
        <v>53.32</v>
      </c>
      <c r="AU106" s="2">
        <f>ROUND(IF($B106="Annuity",SUMIFS('Annuity Prices'!AX:AX,'Annuity Prices'!$B:$B,$D106,'Annuity Prices'!$E:$E,$G106),IF($B106="RAB Short",SUMIFS('RAB Prices Short'!AX:AX,'RAB Prices Short'!$B:$B,'All Prices combined'!$D106,'RAB Prices Short'!$E:$E,'All Prices combined'!$G106),IF($B106="RAB Long",SUMIFS('RAB Prices Long'!AX:AX,'RAB Prices Long'!$B:$B,'All Prices combined'!$D106,'RAB Prices Long'!$E:$E,'All Prices combined'!$G106)))),2)</f>
        <v>54.65</v>
      </c>
      <c r="AV106" s="2">
        <f>ROUND(IF($B106="Annuity",SUMIFS('Annuity Prices'!AY:AY,'Annuity Prices'!$B:$B,$D106,'Annuity Prices'!$E:$E,$G106),IF($B106="RAB Short",SUMIFS('RAB Prices Short'!AY:AY,'RAB Prices Short'!$B:$B,'All Prices combined'!$D106,'RAB Prices Short'!$E:$E,'All Prices combined'!$G106),IF($B106="RAB Long",SUMIFS('RAB Prices Long'!AY:AY,'RAB Prices Long'!$B:$B,'All Prices combined'!$D106,'RAB Prices Long'!$E:$E,'All Prices combined'!$G106)))),2)</f>
        <v>56.02</v>
      </c>
      <c r="AW106" s="2">
        <f>ROUND(IF($B106="Annuity",SUMIFS('Annuity Prices'!AZ:AZ,'Annuity Prices'!$B:$B,$D106,'Annuity Prices'!$E:$E,$G106),IF($B106="RAB Short",SUMIFS('RAB Prices Short'!AZ:AZ,'RAB Prices Short'!$B:$B,'All Prices combined'!$D106,'RAB Prices Short'!$E:$E,'All Prices combined'!$G106),IF($B106="RAB Long",SUMIFS('RAB Prices Long'!AZ:AZ,'RAB Prices Long'!$B:$B,'All Prices combined'!$D106,'RAB Prices Long'!$E:$E,'All Prices combined'!$G106)))),2)</f>
        <v>57.42</v>
      </c>
      <c r="AX106" s="2">
        <f>ROUND(IF($B106="Annuity",SUMIFS('Annuity Prices'!BA:BA,'Annuity Prices'!$B:$B,$D106,'Annuity Prices'!$E:$E,$G106),IF($B106="RAB Short",SUMIFS('RAB Prices Short'!BA:BA,'RAB Prices Short'!$B:$B,'All Prices combined'!$D106,'RAB Prices Short'!$E:$E,'All Prices combined'!$G106),IF($B106="RAB Long",SUMIFS('RAB Prices Long'!BA:BA,'RAB Prices Long'!$B:$B,'All Prices combined'!$D106,'RAB Prices Long'!$E:$E,'All Prices combined'!$G106)))),2)</f>
        <v>58.86</v>
      </c>
      <c r="AY106" s="2">
        <f>ROUND(IF($B106="Annuity",SUMIFS('Annuity Prices'!BB:BB,'Annuity Prices'!$B:$B,$D106,'Annuity Prices'!$E:$E,$G106),IF($B106="RAB Short",SUMIFS('RAB Prices Short'!BB:BB,'RAB Prices Short'!$B:$B,'All Prices combined'!$D106,'RAB Prices Short'!$E:$E,'All Prices combined'!$G106),IF($B106="RAB Long",SUMIFS('RAB Prices Long'!BB:BB,'RAB Prices Long'!$B:$B,'All Prices combined'!$D106,'RAB Prices Long'!$E:$E,'All Prices combined'!$G106)))),2)</f>
        <v>60.34</v>
      </c>
      <c r="AZ106" s="2">
        <f>ROUND(IF($B106="Annuity",SUMIFS('Annuity Prices'!BC:BC,'Annuity Prices'!$B:$B,$D106,'Annuity Prices'!$E:$E,$G106),IF($B106="RAB Short",SUMIFS('RAB Prices Short'!BC:BC,'RAB Prices Short'!$B:$B,'All Prices combined'!$D106,'RAB Prices Short'!$E:$E,'All Prices combined'!$G106),IF($B106="RAB Long",SUMIFS('RAB Prices Long'!BC:BC,'RAB Prices Long'!$B:$B,'All Prices combined'!$D106,'RAB Prices Long'!$E:$E,'All Prices combined'!$G106)))),2)</f>
        <v>61.84</v>
      </c>
      <c r="BA106" s="2">
        <f>ROUND(IF($B106="Annuity",SUMIFS('Annuity Prices'!BD:BD,'Annuity Prices'!$B:$B,$D106,'Annuity Prices'!$E:$E,$G106),IF($B106="RAB Short",SUMIFS('RAB Prices Short'!BD:BD,'RAB Prices Short'!$B:$B,'All Prices combined'!$D106,'RAB Prices Short'!$E:$E,'All Prices combined'!$G106),IF($B106="RAB Long",SUMIFS('RAB Prices Long'!BD:BD,'RAB Prices Long'!$B:$B,'All Prices combined'!$D106,'RAB Prices Long'!$E:$E,'All Prices combined'!$G106)))),2)</f>
        <v>63.39</v>
      </c>
      <c r="BB106" s="2">
        <f>ROUND(IF($B106="Annuity",SUMIFS('Annuity Prices'!BE:BE,'Annuity Prices'!$B:$B,$D106,'Annuity Prices'!$E:$E,$G106),IF($B106="RAB Short",SUMIFS('RAB Prices Short'!BE:BE,'RAB Prices Short'!$B:$B,'All Prices combined'!$D106,'RAB Prices Short'!$E:$E,'All Prices combined'!$G106),IF($B106="RAB Long",SUMIFS('RAB Prices Long'!BE:BE,'RAB Prices Long'!$B:$B,'All Prices combined'!$D106,'RAB Prices Long'!$E:$E,'All Prices combined'!$G106)))),2)</f>
        <v>64.989999999999995</v>
      </c>
      <c r="BC106" s="2">
        <f>ROUND(IF($B106="Annuity",SUMIFS('Annuity Prices'!BF:BF,'Annuity Prices'!$B:$B,$D106,'Annuity Prices'!$E:$E,$G106),IF($B106="RAB Short",SUMIFS('RAB Prices Short'!BF:BF,'RAB Prices Short'!$B:$B,'All Prices combined'!$D106,'RAB Prices Short'!$E:$E,'All Prices combined'!$G106),IF($B106="RAB Long",SUMIFS('RAB Prices Long'!BF:BF,'RAB Prices Long'!$B:$B,'All Prices combined'!$D106,'RAB Prices Long'!$E:$E,'All Prices combined'!$G106)))),2)</f>
        <v>66.61</v>
      </c>
      <c r="BD106" s="2">
        <f>ROUND(IF($B106="Annuity",SUMIFS('Annuity Prices'!BG:BG,'Annuity Prices'!$B:$B,$D106,'Annuity Prices'!$E:$E,$G106),IF($B106="RAB Short",SUMIFS('RAB Prices Short'!BG:BG,'RAB Prices Short'!$B:$B,'All Prices combined'!$D106,'RAB Prices Short'!$E:$E,'All Prices combined'!$G106),IF($B106="RAB Long",SUMIFS('RAB Prices Long'!BG:BG,'RAB Prices Long'!$B:$B,'All Prices combined'!$D106,'RAB Prices Long'!$E:$E,'All Prices combined'!$G106)))),2)</f>
        <v>68.28</v>
      </c>
      <c r="BE106" s="2">
        <f>ROUND(IF($B106="Annuity",SUMIFS('Annuity Prices'!BH:BH,'Annuity Prices'!$B:$B,$D106,'Annuity Prices'!$E:$E,$G106),IF($B106="RAB Short",SUMIFS('RAB Prices Short'!BH:BH,'RAB Prices Short'!$B:$B,'All Prices combined'!$D106,'RAB Prices Short'!$E:$E,'All Prices combined'!$G106),IF($B106="RAB Long",SUMIFS('RAB Prices Long'!BH:BH,'RAB Prices Long'!$B:$B,'All Prices combined'!$D106,'RAB Prices Long'!$E:$E,'All Prices combined'!$G106)))),2)</f>
        <v>69.989999999999995</v>
      </c>
      <c r="BF106" s="2">
        <f>ROUND(IF($B106="Annuity",SUMIFS('Annuity Prices'!BI:BI,'Annuity Prices'!$B:$B,$D106,'Annuity Prices'!$E:$E,$G106),IF($B106="RAB Short",SUMIFS('RAB Prices Short'!BI:BI,'RAB Prices Short'!$B:$B,'All Prices combined'!$D106,'RAB Prices Short'!$E:$E,'All Prices combined'!$G106),IF($B106="RAB Long",SUMIFS('RAB Prices Long'!BI:BI,'RAB Prices Long'!$B:$B,'All Prices combined'!$D106,'RAB Prices Long'!$E:$E,'All Prices combined'!$G106)))),2)</f>
        <v>71.75</v>
      </c>
      <c r="BG106" s="2">
        <f>ROUND(IF($B106="Annuity",SUMIFS('Annuity Prices'!BJ:BJ,'Annuity Prices'!$B:$B,$D106,'Annuity Prices'!$E:$E,$G106),IF($B106="RAB Short",SUMIFS('RAB Prices Short'!BJ:BJ,'RAB Prices Short'!$B:$B,'All Prices combined'!$D106,'RAB Prices Short'!$E:$E,'All Prices combined'!$G106),IF($B106="RAB Long",SUMIFS('RAB Prices Long'!BJ:BJ,'RAB Prices Long'!$B:$B,'All Prices combined'!$D106,'RAB Prices Long'!$E:$E,'All Prices combined'!$G106)))),2)</f>
        <v>73.55</v>
      </c>
      <c r="BH106" s="2">
        <f>ROUND(IF($B106="Annuity",SUMIFS('Annuity Prices'!BK:BK,'Annuity Prices'!$B:$B,$D106,'Annuity Prices'!$E:$E,$G106),IF($B106="RAB Short",SUMIFS('RAB Prices Short'!BK:BK,'RAB Prices Short'!$B:$B,'All Prices combined'!$D106,'RAB Prices Short'!$E:$E,'All Prices combined'!$G106),IF($B106="RAB Long",SUMIFS('RAB Prices Long'!BK:BK,'RAB Prices Long'!$B:$B,'All Prices combined'!$D106,'RAB Prices Long'!$E:$E,'All Prices combined'!$G106)))),2)</f>
        <v>75.39</v>
      </c>
      <c r="BI106" s="2">
        <f>ROUND(IF($B106="Annuity",SUMIFS('Annuity Prices'!BL:BL,'Annuity Prices'!$B:$B,$D106,'Annuity Prices'!$E:$E,$G106),IF($B106="RAB Short",SUMIFS('RAB Prices Short'!BL:BL,'RAB Prices Short'!$B:$B,'All Prices combined'!$D106,'RAB Prices Short'!$E:$E,'All Prices combined'!$G106),IF($B106="RAB Long",SUMIFS('RAB Prices Long'!BL:BL,'RAB Prices Long'!$B:$B,'All Prices combined'!$D106,'RAB Prices Long'!$E:$E,'All Prices combined'!$G106)))),2)</f>
        <v>77.27</v>
      </c>
      <c r="BJ106" s="2">
        <f>ROUND(IF($B106="Annuity",SUMIFS('Annuity Prices'!BM:BM,'Annuity Prices'!$B:$B,$D106,'Annuity Prices'!$E:$E,$G106),IF($B106="RAB Short",SUMIFS('RAB Prices Short'!BM:BM,'RAB Prices Short'!$B:$B,'All Prices combined'!$D106,'RAB Prices Short'!$E:$E,'All Prices combined'!$G106),IF($B106="RAB Long",SUMIFS('RAB Prices Long'!BM:BM,'RAB Prices Long'!$B:$B,'All Prices combined'!$D106,'RAB Prices Long'!$E:$E,'All Prices combined'!$G106)))),2)</f>
        <v>79.23</v>
      </c>
      <c r="BK106" s="2">
        <f>ROUND(IF($B106="Annuity",SUMIFS('Annuity Prices'!BN:BN,'Annuity Prices'!$B:$B,$D106,'Annuity Prices'!$E:$E,$G106),IF($B106="RAB Short",SUMIFS('RAB Prices Short'!BN:BN,'RAB Prices Short'!$B:$B,'All Prices combined'!$D106,'RAB Prices Short'!$E:$E,'All Prices combined'!$G106),IF($B106="RAB Long",SUMIFS('RAB Prices Long'!BN:BN,'RAB Prices Long'!$B:$B,'All Prices combined'!$D106,'RAB Prices Long'!$E:$E,'All Prices combined'!$G106)))),2)</f>
        <v>81.209999999999994</v>
      </c>
      <c r="BL106" s="2">
        <f>ROUND(IF($B106="Annuity",SUMIFS('Annuity Prices'!BO:BO,'Annuity Prices'!$B:$B,$D106,'Annuity Prices'!$E:$E,$G106),IF($B106="RAB Short",SUMIFS('RAB Prices Short'!BO:BO,'RAB Prices Short'!$B:$B,'All Prices combined'!$D106,'RAB Prices Short'!$E:$E,'All Prices combined'!$G106),IF($B106="RAB Long",SUMIFS('RAB Prices Long'!BO:BO,'RAB Prices Long'!$B:$B,'All Prices combined'!$D106,'RAB Prices Long'!$E:$E,'All Prices combined'!$G106)))),2)</f>
        <v>83.24</v>
      </c>
      <c r="BM106" s="2">
        <f>ROUND(IF($B106="Annuity",SUMIFS('Annuity Prices'!BP:BP,'Annuity Prices'!$B:$B,$D106,'Annuity Prices'!$E:$E,$G106),IF($B106="RAB Short",SUMIFS('RAB Prices Short'!BP:BP,'RAB Prices Short'!$B:$B,'All Prices combined'!$D106,'RAB Prices Short'!$E:$E,'All Prices combined'!$G106),IF($B106="RAB Long",SUMIFS('RAB Prices Long'!BP:BP,'RAB Prices Long'!$B:$B,'All Prices combined'!$D106,'RAB Prices Long'!$E:$E,'All Prices combined'!$G106)))),2)</f>
        <v>85.32</v>
      </c>
      <c r="BN106" s="2">
        <f>ROUND(IF($B106="Annuity",SUMIFS('Annuity Prices'!BQ:BQ,'Annuity Prices'!$B:$B,$D106,'Annuity Prices'!$E:$E,$G106),IF($B106="RAB Short",SUMIFS('RAB Prices Short'!BQ:BQ,'RAB Prices Short'!$B:$B,'All Prices combined'!$D106,'RAB Prices Short'!$E:$E,'All Prices combined'!$G106),IF($B106="RAB Long",SUMIFS('RAB Prices Long'!BQ:BQ,'RAB Prices Long'!$B:$B,'All Prices combined'!$D106,'RAB Prices Long'!$E:$E,'All Prices combined'!$G106)))),2)</f>
        <v>87.48</v>
      </c>
      <c r="BO106" s="2">
        <f>ROUND(IF($B106="Annuity",SUMIFS('Annuity Prices'!BR:BR,'Annuity Prices'!$B:$B,$D106,'Annuity Prices'!$E:$E,$G106),IF($B106="RAB Short",SUMIFS('RAB Prices Short'!BR:BR,'RAB Prices Short'!$B:$B,'All Prices combined'!$D106,'RAB Prices Short'!$E:$E,'All Prices combined'!$G106),IF($B106="RAB Long",SUMIFS('RAB Prices Long'!BR:BR,'RAB Prices Long'!$B:$B,'All Prices combined'!$D106,'RAB Prices Long'!$E:$E,'All Prices combined'!$G106)))),2)</f>
        <v>89.66</v>
      </c>
      <c r="BP106" s="2">
        <f>ROUND(IF($B106="Annuity",SUMIFS('Annuity Prices'!BS:BS,'Annuity Prices'!$B:$B,$D106,'Annuity Prices'!$E:$E,$G106),IF($B106="RAB Short",SUMIFS('RAB Prices Short'!BS:BS,'RAB Prices Short'!$B:$B,'All Prices combined'!$D106,'RAB Prices Short'!$E:$E,'All Prices combined'!$G106),IF($B106="RAB Long",SUMIFS('RAB Prices Long'!BS:BS,'RAB Prices Long'!$B:$B,'All Prices combined'!$D106,'RAB Prices Long'!$E:$E,'All Prices combined'!$G106)))),2)</f>
        <v>91.91</v>
      </c>
      <c r="BQ106" s="2">
        <f>ROUND(IF($B106="Annuity",SUMIFS('Annuity Prices'!BT:BT,'Annuity Prices'!$B:$B,$D106,'Annuity Prices'!$E:$E,$G106),IF($B106="RAB Short",SUMIFS('RAB Prices Short'!BT:BT,'RAB Prices Short'!$B:$B,'All Prices combined'!$D106,'RAB Prices Short'!$E:$E,'All Prices combined'!$G106),IF($B106="RAB Long",SUMIFS('RAB Prices Long'!BT:BT,'RAB Prices Long'!$B:$B,'All Prices combined'!$D106,'RAB Prices Long'!$E:$E,'All Prices combined'!$G106)))),2)</f>
        <v>94.2</v>
      </c>
      <c r="BR106" s="2">
        <f>ROUND(IF($B106="Annuity",SUMIFS('Annuity Prices'!BU:BU,'Annuity Prices'!$B:$B,$D106,'Annuity Prices'!$E:$E,$G106),IF($B106="RAB Short",SUMIFS('RAB Prices Short'!BU:BU,'RAB Prices Short'!$B:$B,'All Prices combined'!$D106,'RAB Prices Short'!$E:$E,'All Prices combined'!$G106),IF($B106="RAB Long",SUMIFS('RAB Prices Long'!BU:BU,'RAB Prices Long'!$B:$B,'All Prices combined'!$D106,'RAB Prices Long'!$E:$E,'All Prices combined'!$G106)))),2)</f>
        <v>96.59</v>
      </c>
      <c r="BS106" s="2">
        <f>ROUND(IF($B106="Annuity",SUMIFS('Annuity Prices'!BV:BV,'Annuity Prices'!$B:$B,$D106,'Annuity Prices'!$E:$E,$G106),IF($B106="RAB Short",SUMIFS('RAB Prices Short'!BV:BV,'RAB Prices Short'!$B:$B,'All Prices combined'!$D106,'RAB Prices Short'!$E:$E,'All Prices combined'!$G106),IF($B106="RAB Long",SUMIFS('RAB Prices Long'!BV:BV,'RAB Prices Long'!$B:$B,'All Prices combined'!$D106,'RAB Prices Long'!$E:$E,'All Prices combined'!$G106)))),2)</f>
        <v>99</v>
      </c>
      <c r="BT106" s="2">
        <f>ROUND(IF($B106="Annuity",SUMIFS('Annuity Prices'!BW:BW,'Annuity Prices'!$B:$B,$D106,'Annuity Prices'!$E:$E,$G106),IF($B106="RAB Short",SUMIFS('RAB Prices Short'!BW:BW,'RAB Prices Short'!$B:$B,'All Prices combined'!$D106,'RAB Prices Short'!$E:$E,'All Prices combined'!$G106),IF($B106="RAB Long",SUMIFS('RAB Prices Long'!BW:BW,'RAB Prices Long'!$B:$B,'All Prices combined'!$D106,'RAB Prices Long'!$E:$E,'All Prices combined'!$G106)))),2)</f>
        <v>101.48</v>
      </c>
      <c r="BU106" s="2">
        <f>ROUND(IF($B106="Annuity",SUMIFS('Annuity Prices'!BX:BX,'Annuity Prices'!$B:$B,$D106,'Annuity Prices'!$E:$E,$G106),IF($B106="RAB Short",SUMIFS('RAB Prices Short'!BX:BX,'RAB Prices Short'!$B:$B,'All Prices combined'!$D106,'RAB Prices Short'!$E:$E,'All Prices combined'!$G106),IF($B106="RAB Long",SUMIFS('RAB Prices Long'!BX:BX,'RAB Prices Long'!$B:$B,'All Prices combined'!$D106,'RAB Prices Long'!$E:$E,'All Prices combined'!$G106)))),2)</f>
        <v>104.02</v>
      </c>
    </row>
    <row r="107" spans="2:73" x14ac:dyDescent="0.25">
      <c r="B107" t="s">
        <v>37</v>
      </c>
      <c r="C107" s="1">
        <v>19</v>
      </c>
      <c r="D107" s="1" t="s">
        <v>186</v>
      </c>
      <c r="E107" s="1" t="s">
        <v>183</v>
      </c>
      <c r="F107" s="1">
        <v>19</v>
      </c>
      <c r="G107" s="1" t="s">
        <v>40</v>
      </c>
      <c r="H107" s="1"/>
      <c r="I107" s="2">
        <f>ROUND(IF($B107="Annuity",SUMIFS('Annuity Prices'!L:L,'Annuity Prices'!$B:$B,$D107,'Annuity Prices'!$E:$E,$G107),IF($B107="RAB Short",SUMIFS('RAB Prices Short'!L:L,'RAB Prices Short'!$B:$B,'All Prices combined'!$D107,'RAB Prices Short'!$E:$E,'All Prices combined'!$G107),IF($B107="RAB Long",SUMIFS('RAB Prices Long'!L:L,'RAB Prices Long'!$B:$B,'All Prices combined'!$D107,'RAB Prices Long'!$E:$E,'All Prices combined'!$G107)))),2)</f>
        <v>1.63</v>
      </c>
      <c r="J107" s="2">
        <f>ROUND(IF($B107="Annuity",SUMIFS('Annuity Prices'!M:M,'Annuity Prices'!$B:$B,$D107,'Annuity Prices'!$E:$E,$G107),IF($B107="RAB Short",SUMIFS('RAB Prices Short'!M:M,'RAB Prices Short'!$B:$B,'All Prices combined'!$D107,'RAB Prices Short'!$E:$E,'All Prices combined'!$G107),IF($B107="RAB Long",SUMIFS('RAB Prices Long'!M:M,'RAB Prices Long'!$B:$B,'All Prices combined'!$D107,'RAB Prices Long'!$E:$E,'All Prices combined'!$G107)))),2)</f>
        <v>1.68</v>
      </c>
      <c r="K107" s="2">
        <f>ROUND(IF($B107="Annuity",SUMIFS('Annuity Prices'!N:N,'Annuity Prices'!$B:$B,$D107,'Annuity Prices'!$E:$E,$G107),IF($B107="RAB Short",SUMIFS('RAB Prices Short'!N:N,'RAB Prices Short'!$B:$B,'All Prices combined'!$D107,'RAB Prices Short'!$E:$E,'All Prices combined'!$G107),IF($B107="RAB Long",SUMIFS('RAB Prices Long'!N:N,'RAB Prices Long'!$B:$B,'All Prices combined'!$D107,'RAB Prices Long'!$E:$E,'All Prices combined'!$G107)))),2)</f>
        <v>1.73</v>
      </c>
      <c r="L107" s="2">
        <f>ROUND(IF($B107="Annuity",SUMIFS('Annuity Prices'!O:O,'Annuity Prices'!$B:$B,$D107,'Annuity Prices'!$E:$E,$G107),IF($B107="RAB Short",SUMIFS('RAB Prices Short'!O:O,'RAB Prices Short'!$B:$B,'All Prices combined'!$D107,'RAB Prices Short'!$E:$E,'All Prices combined'!$G107),IF($B107="RAB Long",SUMIFS('RAB Prices Long'!O:O,'RAB Prices Long'!$B:$B,'All Prices combined'!$D107,'RAB Prices Long'!$E:$E,'All Prices combined'!$G107)))),2)</f>
        <v>1.78</v>
      </c>
      <c r="M107" s="2">
        <f>ROUND(IF($B107="Annuity",SUMIFS('Annuity Prices'!P:P,'Annuity Prices'!$B:$B,$D107,'Annuity Prices'!$E:$E,$G107),IF($B107="RAB Short",SUMIFS('RAB Prices Short'!P:P,'RAB Prices Short'!$B:$B,'All Prices combined'!$D107,'RAB Prices Short'!$E:$E,'All Prices combined'!$G107),IF($B107="RAB Long",SUMIFS('RAB Prices Long'!P:P,'RAB Prices Long'!$B:$B,'All Prices combined'!$D107,'RAB Prices Long'!$E:$E,'All Prices combined'!$G107)))),2)</f>
        <v>1.81</v>
      </c>
      <c r="N107" s="2">
        <f>ROUND(IF($B107="Annuity",SUMIFS('Annuity Prices'!Q:Q,'Annuity Prices'!$B:$B,$D107,'Annuity Prices'!$E:$E,$G107),IF($B107="RAB Short",SUMIFS('RAB Prices Short'!Q:Q,'RAB Prices Short'!$B:$B,'All Prices combined'!$D107,'RAB Prices Short'!$E:$E,'All Prices combined'!$G107),IF($B107="RAB Long",SUMIFS('RAB Prices Long'!Q:Q,'RAB Prices Long'!$B:$B,'All Prices combined'!$D107,'RAB Prices Long'!$E:$E,'All Prices combined'!$G107)))),2)</f>
        <v>1.85</v>
      </c>
      <c r="O107" s="2">
        <f>ROUND(IF($B107="Annuity",SUMIFS('Annuity Prices'!R:R,'Annuity Prices'!$B:$B,$D107,'Annuity Prices'!$E:$E,$G107),IF($B107="RAB Short",SUMIFS('RAB Prices Short'!R:R,'RAB Prices Short'!$B:$B,'All Prices combined'!$D107,'RAB Prices Short'!$E:$E,'All Prices combined'!$G107),IF($B107="RAB Long",SUMIFS('RAB Prices Long'!R:R,'RAB Prices Long'!$B:$B,'All Prices combined'!$D107,'RAB Prices Long'!$E:$E,'All Prices combined'!$G107)))),2)</f>
        <v>1.9</v>
      </c>
      <c r="P107" s="2">
        <f>ROUND(IF($B107="Annuity",SUMIFS('Annuity Prices'!S:S,'Annuity Prices'!$B:$B,$D107,'Annuity Prices'!$E:$E,$G107),IF($B107="RAB Short",SUMIFS('RAB Prices Short'!S:S,'RAB Prices Short'!$B:$B,'All Prices combined'!$D107,'RAB Prices Short'!$E:$E,'All Prices combined'!$G107),IF($B107="RAB Long",SUMIFS('RAB Prices Long'!S:S,'RAB Prices Long'!$B:$B,'All Prices combined'!$D107,'RAB Prices Long'!$E:$E,'All Prices combined'!$G107)))),2)</f>
        <v>1.95</v>
      </c>
      <c r="Q107" s="2">
        <f>ROUND(IF($B107="Annuity",SUMIFS('Annuity Prices'!T:T,'Annuity Prices'!$B:$B,$D107,'Annuity Prices'!$E:$E,$G107),IF($B107="RAB Short",SUMIFS('RAB Prices Short'!T:T,'RAB Prices Short'!$B:$B,'All Prices combined'!$D107,'RAB Prices Short'!$E:$E,'All Prices combined'!$G107),IF($B107="RAB Long",SUMIFS('RAB Prices Long'!T:T,'RAB Prices Long'!$B:$B,'All Prices combined'!$D107,'RAB Prices Long'!$E:$E,'All Prices combined'!$G107)))),2)</f>
        <v>1.99</v>
      </c>
      <c r="R107" s="2">
        <f>ROUND(IF($B107="Annuity",SUMIFS('Annuity Prices'!U:U,'Annuity Prices'!$B:$B,$D107,'Annuity Prices'!$E:$E,$G107),IF($B107="RAB Short",SUMIFS('RAB Prices Short'!U:U,'RAB Prices Short'!$B:$B,'All Prices combined'!$D107,'RAB Prices Short'!$E:$E,'All Prices combined'!$G107),IF($B107="RAB Long",SUMIFS('RAB Prices Long'!U:U,'RAB Prices Long'!$B:$B,'All Prices combined'!$D107,'RAB Prices Long'!$E:$E,'All Prices combined'!$G107)))),2)</f>
        <v>2.0299999999999998</v>
      </c>
      <c r="S107" s="2">
        <f>ROUND(IF($B107="Annuity",SUMIFS('Annuity Prices'!V:V,'Annuity Prices'!$B:$B,$D107,'Annuity Prices'!$E:$E,$G107),IF($B107="RAB Short",SUMIFS('RAB Prices Short'!V:V,'RAB Prices Short'!$B:$B,'All Prices combined'!$D107,'RAB Prices Short'!$E:$E,'All Prices combined'!$G107),IF($B107="RAB Long",SUMIFS('RAB Prices Long'!V:V,'RAB Prices Long'!$B:$B,'All Prices combined'!$D107,'RAB Prices Long'!$E:$E,'All Prices combined'!$G107)))),2)</f>
        <v>2.09</v>
      </c>
      <c r="T107" s="2">
        <f>ROUND(IF($B107="Annuity",SUMIFS('Annuity Prices'!W:W,'Annuity Prices'!$B:$B,$D107,'Annuity Prices'!$E:$E,$G107),IF($B107="RAB Short",SUMIFS('RAB Prices Short'!W:W,'RAB Prices Short'!$B:$B,'All Prices combined'!$D107,'RAB Prices Short'!$E:$E,'All Prices combined'!$G107),IF($B107="RAB Long",SUMIFS('RAB Prices Long'!W:W,'RAB Prices Long'!$B:$B,'All Prices combined'!$D107,'RAB Prices Long'!$E:$E,'All Prices combined'!$G107)))),2)</f>
        <v>2.14</v>
      </c>
      <c r="U107" s="2">
        <f>ROUND(IF($B107="Annuity",SUMIFS('Annuity Prices'!X:X,'Annuity Prices'!$B:$B,$D107,'Annuity Prices'!$E:$E,$G107),IF($B107="RAB Short",SUMIFS('RAB Prices Short'!X:X,'RAB Prices Short'!$B:$B,'All Prices combined'!$D107,'RAB Prices Short'!$E:$E,'All Prices combined'!$G107),IF($B107="RAB Long",SUMIFS('RAB Prices Long'!X:X,'RAB Prices Long'!$B:$B,'All Prices combined'!$D107,'RAB Prices Long'!$E:$E,'All Prices combined'!$G107)))),2)</f>
        <v>2.1800000000000002</v>
      </c>
      <c r="V107" s="2">
        <f>ROUND(IF($B107="Annuity",SUMIFS('Annuity Prices'!Y:Y,'Annuity Prices'!$B:$B,$D107,'Annuity Prices'!$E:$E,$G107),IF($B107="RAB Short",SUMIFS('RAB Prices Short'!Y:Y,'RAB Prices Short'!$B:$B,'All Prices combined'!$D107,'RAB Prices Short'!$E:$E,'All Prices combined'!$G107),IF($B107="RAB Long",SUMIFS('RAB Prices Long'!Y:Y,'RAB Prices Long'!$B:$B,'All Prices combined'!$D107,'RAB Prices Long'!$E:$E,'All Prices combined'!$G107)))),2)</f>
        <v>2.23</v>
      </c>
      <c r="W107" s="2">
        <f>ROUND(IF($B107="Annuity",SUMIFS('Annuity Prices'!Z:Z,'Annuity Prices'!$B:$B,$D107,'Annuity Prices'!$E:$E,$G107),IF($B107="RAB Short",SUMIFS('RAB Prices Short'!Z:Z,'RAB Prices Short'!$B:$B,'All Prices combined'!$D107,'RAB Prices Short'!$E:$E,'All Prices combined'!$G107),IF($B107="RAB Long",SUMIFS('RAB Prices Long'!Z:Z,'RAB Prices Long'!$B:$B,'All Prices combined'!$D107,'RAB Prices Long'!$E:$E,'All Prices combined'!$G107)))),2)</f>
        <v>2.29</v>
      </c>
      <c r="X107" s="2">
        <f>ROUND(IF($B107="Annuity",SUMIFS('Annuity Prices'!AA:AA,'Annuity Prices'!$B:$B,$D107,'Annuity Prices'!$E:$E,$G107),IF($B107="RAB Short",SUMIFS('RAB Prices Short'!AA:AA,'RAB Prices Short'!$B:$B,'All Prices combined'!$D107,'RAB Prices Short'!$E:$E,'All Prices combined'!$G107),IF($B107="RAB Long",SUMIFS('RAB Prices Long'!AA:AA,'RAB Prices Long'!$B:$B,'All Prices combined'!$D107,'RAB Prices Long'!$E:$E,'All Prices combined'!$G107)))),2)</f>
        <v>2.35</v>
      </c>
      <c r="Y107" s="2">
        <f>ROUND(IF($B107="Annuity",SUMIFS('Annuity Prices'!AB:AB,'Annuity Prices'!$B:$B,$D107,'Annuity Prices'!$E:$E,$G107),IF($B107="RAB Short",SUMIFS('RAB Prices Short'!AB:AB,'RAB Prices Short'!$B:$B,'All Prices combined'!$D107,'RAB Prices Short'!$E:$E,'All Prices combined'!$G107),IF($B107="RAB Long",SUMIFS('RAB Prices Long'!AB:AB,'RAB Prices Long'!$B:$B,'All Prices combined'!$D107,'RAB Prices Long'!$E:$E,'All Prices combined'!$G107)))),2)</f>
        <v>2.39</v>
      </c>
      <c r="Z107" s="2">
        <f>ROUND(IF($B107="Annuity",SUMIFS('Annuity Prices'!AC:AC,'Annuity Prices'!$B:$B,$D107,'Annuity Prices'!$E:$E,$G107),IF($B107="RAB Short",SUMIFS('RAB Prices Short'!AC:AC,'RAB Prices Short'!$B:$B,'All Prices combined'!$D107,'RAB Prices Short'!$E:$E,'All Prices combined'!$G107),IF($B107="RAB Long",SUMIFS('RAB Prices Long'!AC:AC,'RAB Prices Long'!$B:$B,'All Prices combined'!$D107,'RAB Prices Long'!$E:$E,'All Prices combined'!$G107)))),2)</f>
        <v>2.4500000000000002</v>
      </c>
      <c r="AA107" s="2">
        <f>ROUND(IF($B107="Annuity",SUMIFS('Annuity Prices'!AD:AD,'Annuity Prices'!$B:$B,$D107,'Annuity Prices'!$E:$E,$G107),IF($B107="RAB Short",SUMIFS('RAB Prices Short'!AD:AD,'RAB Prices Short'!$B:$B,'All Prices combined'!$D107,'RAB Prices Short'!$E:$E,'All Prices combined'!$G107),IF($B107="RAB Long",SUMIFS('RAB Prices Long'!AD:AD,'RAB Prices Long'!$B:$B,'All Prices combined'!$D107,'RAB Prices Long'!$E:$E,'All Prices combined'!$G107)))),2)</f>
        <v>2.52</v>
      </c>
      <c r="AB107" s="2">
        <f>ROUND(IF($B107="Annuity",SUMIFS('Annuity Prices'!AE:AE,'Annuity Prices'!$B:$B,$D107,'Annuity Prices'!$E:$E,$G107),IF($B107="RAB Short",SUMIFS('RAB Prices Short'!AE:AE,'RAB Prices Short'!$B:$B,'All Prices combined'!$D107,'RAB Prices Short'!$E:$E,'All Prices combined'!$G107),IF($B107="RAB Long",SUMIFS('RAB Prices Long'!AE:AE,'RAB Prices Long'!$B:$B,'All Prices combined'!$D107,'RAB Prices Long'!$E:$E,'All Prices combined'!$G107)))),2)</f>
        <v>2.58</v>
      </c>
      <c r="AC107" s="2">
        <f>ROUND(IF($B107="Annuity",SUMIFS('Annuity Prices'!AF:AF,'Annuity Prices'!$B:$B,$D107,'Annuity Prices'!$E:$E,$G107),IF($B107="RAB Short",SUMIFS('RAB Prices Short'!AF:AF,'RAB Prices Short'!$B:$B,'All Prices combined'!$D107,'RAB Prices Short'!$E:$E,'All Prices combined'!$G107),IF($B107="RAB Long",SUMIFS('RAB Prices Long'!AF:AF,'RAB Prices Long'!$B:$B,'All Prices combined'!$D107,'RAB Prices Long'!$E:$E,'All Prices combined'!$G107)))),2)</f>
        <v>2.63</v>
      </c>
      <c r="AD107" s="2">
        <f>ROUND(IF($B107="Annuity",SUMIFS('Annuity Prices'!AG:AG,'Annuity Prices'!$B:$B,$D107,'Annuity Prices'!$E:$E,$G107),IF($B107="RAB Short",SUMIFS('RAB Prices Short'!AG:AG,'RAB Prices Short'!$B:$B,'All Prices combined'!$D107,'RAB Prices Short'!$E:$E,'All Prices combined'!$G107),IF($B107="RAB Long",SUMIFS('RAB Prices Long'!AG:AG,'RAB Prices Long'!$B:$B,'All Prices combined'!$D107,'RAB Prices Long'!$E:$E,'All Prices combined'!$G107)))),2)</f>
        <v>2.69</v>
      </c>
      <c r="AE107" s="2">
        <f>ROUND(IF($B107="Annuity",SUMIFS('Annuity Prices'!AH:AH,'Annuity Prices'!$B:$B,$D107,'Annuity Prices'!$E:$E,$G107),IF($B107="RAB Short",SUMIFS('RAB Prices Short'!AH:AH,'RAB Prices Short'!$B:$B,'All Prices combined'!$D107,'RAB Prices Short'!$E:$E,'All Prices combined'!$G107),IF($B107="RAB Long",SUMIFS('RAB Prices Long'!AH:AH,'RAB Prices Long'!$B:$B,'All Prices combined'!$D107,'RAB Prices Long'!$E:$E,'All Prices combined'!$G107)))),2)</f>
        <v>2.76</v>
      </c>
      <c r="AF107" s="2">
        <f>ROUND(IF($B107="Annuity",SUMIFS('Annuity Prices'!AI:AI,'Annuity Prices'!$B:$B,$D107,'Annuity Prices'!$E:$E,$G107),IF($B107="RAB Short",SUMIFS('RAB Prices Short'!AI:AI,'RAB Prices Short'!$B:$B,'All Prices combined'!$D107,'RAB Prices Short'!$E:$E,'All Prices combined'!$G107),IF($B107="RAB Long",SUMIFS('RAB Prices Long'!AI:AI,'RAB Prices Long'!$B:$B,'All Prices combined'!$D107,'RAB Prices Long'!$E:$E,'All Prices combined'!$G107)))),2)</f>
        <v>2.83</v>
      </c>
      <c r="AG107" s="2">
        <f>ROUND(IF($B107="Annuity",SUMIFS('Annuity Prices'!AJ:AJ,'Annuity Prices'!$B:$B,$D107,'Annuity Prices'!$E:$E,$G107),IF($B107="RAB Short",SUMIFS('RAB Prices Short'!AJ:AJ,'RAB Prices Short'!$B:$B,'All Prices combined'!$D107,'RAB Prices Short'!$E:$E,'All Prices combined'!$G107),IF($B107="RAB Long",SUMIFS('RAB Prices Long'!AJ:AJ,'RAB Prices Long'!$B:$B,'All Prices combined'!$D107,'RAB Prices Long'!$E:$E,'All Prices combined'!$G107)))),2)</f>
        <v>2.89</v>
      </c>
      <c r="AH107" s="2">
        <f>ROUND(IF($B107="Annuity",SUMIFS('Annuity Prices'!AK:AK,'Annuity Prices'!$B:$B,$D107,'Annuity Prices'!$E:$E,$G107),IF($B107="RAB Short",SUMIFS('RAB Prices Short'!AK:AK,'RAB Prices Short'!$B:$B,'All Prices combined'!$D107,'RAB Prices Short'!$E:$E,'All Prices combined'!$G107),IF($B107="RAB Long",SUMIFS('RAB Prices Long'!AK:AK,'RAB Prices Long'!$B:$B,'All Prices combined'!$D107,'RAB Prices Long'!$E:$E,'All Prices combined'!$G107)))),2)</f>
        <v>2.96</v>
      </c>
      <c r="AI107" s="2">
        <f>ROUND(IF($B107="Annuity",SUMIFS('Annuity Prices'!AL:AL,'Annuity Prices'!$B:$B,$D107,'Annuity Prices'!$E:$E,$G107),IF($B107="RAB Short",SUMIFS('RAB Prices Short'!AL:AL,'RAB Prices Short'!$B:$B,'All Prices combined'!$D107,'RAB Prices Short'!$E:$E,'All Prices combined'!$G107),IF($B107="RAB Long",SUMIFS('RAB Prices Long'!AL:AL,'RAB Prices Long'!$B:$B,'All Prices combined'!$D107,'RAB Prices Long'!$E:$E,'All Prices combined'!$G107)))),2)</f>
        <v>3.03</v>
      </c>
      <c r="AJ107" s="2">
        <f>ROUND(IF($B107="Annuity",SUMIFS('Annuity Prices'!AM:AM,'Annuity Prices'!$B:$B,$D107,'Annuity Prices'!$E:$E,$G107),IF($B107="RAB Short",SUMIFS('RAB Prices Short'!AM:AM,'RAB Prices Short'!$B:$B,'All Prices combined'!$D107,'RAB Prices Short'!$E:$E,'All Prices combined'!$G107),IF($B107="RAB Long",SUMIFS('RAB Prices Long'!AM:AM,'RAB Prices Long'!$B:$B,'All Prices combined'!$D107,'RAB Prices Long'!$E:$E,'All Prices combined'!$G107)))),2)</f>
        <v>3.11</v>
      </c>
      <c r="AK107" s="2">
        <f>ROUND(IF($B107="Annuity",SUMIFS('Annuity Prices'!AN:AN,'Annuity Prices'!$B:$B,$D107,'Annuity Prices'!$E:$E,$G107),IF($B107="RAB Short",SUMIFS('RAB Prices Short'!AN:AN,'RAB Prices Short'!$B:$B,'All Prices combined'!$D107,'RAB Prices Short'!$E:$E,'All Prices combined'!$G107),IF($B107="RAB Long",SUMIFS('RAB Prices Long'!AN:AN,'RAB Prices Long'!$B:$B,'All Prices combined'!$D107,'RAB Prices Long'!$E:$E,'All Prices combined'!$G107)))),2)</f>
        <v>3.17</v>
      </c>
      <c r="AL107" s="2">
        <f>ROUND(IF($B107="Annuity",SUMIFS('Annuity Prices'!AO:AO,'Annuity Prices'!$B:$B,$D107,'Annuity Prices'!$E:$E,$G107),IF($B107="RAB Short",SUMIFS('RAB Prices Short'!AO:AO,'RAB Prices Short'!$B:$B,'All Prices combined'!$D107,'RAB Prices Short'!$E:$E,'All Prices combined'!$G107),IF($B107="RAB Long",SUMIFS('RAB Prices Long'!AO:AO,'RAB Prices Long'!$B:$B,'All Prices combined'!$D107,'RAB Prices Long'!$E:$E,'All Prices combined'!$G107)))),2)</f>
        <v>3.25</v>
      </c>
      <c r="AM107" s="2">
        <f>ROUND(IF($B107="Annuity",SUMIFS('Annuity Prices'!AP:AP,'Annuity Prices'!$B:$B,$D107,'Annuity Prices'!$E:$E,$G107),IF($B107="RAB Short",SUMIFS('RAB Prices Short'!AP:AP,'RAB Prices Short'!$B:$B,'All Prices combined'!$D107,'RAB Prices Short'!$E:$E,'All Prices combined'!$G107),IF($B107="RAB Long",SUMIFS('RAB Prices Long'!AP:AP,'RAB Prices Long'!$B:$B,'All Prices combined'!$D107,'RAB Prices Long'!$E:$E,'All Prices combined'!$G107)))),2)</f>
        <v>3.33</v>
      </c>
      <c r="AN107" s="2">
        <f>ROUND(IF($B107="Annuity",SUMIFS('Annuity Prices'!AQ:AQ,'Annuity Prices'!$B:$B,$D107,'Annuity Prices'!$E:$E,$G107),IF($B107="RAB Short",SUMIFS('RAB Prices Short'!AQ:AQ,'RAB Prices Short'!$B:$B,'All Prices combined'!$D107,'RAB Prices Short'!$E:$E,'All Prices combined'!$G107),IF($B107="RAB Long",SUMIFS('RAB Prices Long'!AQ:AQ,'RAB Prices Long'!$B:$B,'All Prices combined'!$D107,'RAB Prices Long'!$E:$E,'All Prices combined'!$G107)))),2)</f>
        <v>3.41</v>
      </c>
      <c r="AO107" s="2">
        <f>ROUND(IF($B107="Annuity",SUMIFS('Annuity Prices'!AR:AR,'Annuity Prices'!$B:$B,$D107,'Annuity Prices'!$E:$E,$G107),IF($B107="RAB Short",SUMIFS('RAB Prices Short'!AR:AR,'RAB Prices Short'!$B:$B,'All Prices combined'!$D107,'RAB Prices Short'!$E:$E,'All Prices combined'!$G107),IF($B107="RAB Long",SUMIFS('RAB Prices Long'!AR:AR,'RAB Prices Long'!$B:$B,'All Prices combined'!$D107,'RAB Prices Long'!$E:$E,'All Prices combined'!$G107)))),2)</f>
        <v>1.1599999999999999</v>
      </c>
      <c r="AP107" s="2">
        <f>ROUND(IF($B107="Annuity",SUMIFS('Annuity Prices'!AS:AS,'Annuity Prices'!$B:$B,$D107,'Annuity Prices'!$E:$E,$G107),IF($B107="RAB Short",SUMIFS('RAB Prices Short'!AS:AS,'RAB Prices Short'!$B:$B,'All Prices combined'!$D107,'RAB Prices Short'!$E:$E,'All Prices combined'!$G107),IF($B107="RAB Long",SUMIFS('RAB Prices Long'!AS:AS,'RAB Prices Long'!$B:$B,'All Prices combined'!$D107,'RAB Prices Long'!$E:$E,'All Prices combined'!$G107)))),2)</f>
        <v>1.19</v>
      </c>
      <c r="AQ107" s="2">
        <f>ROUND(IF($B107="Annuity",SUMIFS('Annuity Prices'!AT:AT,'Annuity Prices'!$B:$B,$D107,'Annuity Prices'!$E:$E,$G107),IF($B107="RAB Short",SUMIFS('RAB Prices Short'!AT:AT,'RAB Prices Short'!$B:$B,'All Prices combined'!$D107,'RAB Prices Short'!$E:$E,'All Prices combined'!$G107),IF($B107="RAB Long",SUMIFS('RAB Prices Long'!AT:AT,'RAB Prices Long'!$B:$B,'All Prices combined'!$D107,'RAB Prices Long'!$E:$E,'All Prices combined'!$G107)))),2)</f>
        <v>1.22</v>
      </c>
      <c r="AR107" s="2">
        <f>ROUND(IF($B107="Annuity",SUMIFS('Annuity Prices'!AU:AU,'Annuity Prices'!$B:$B,$D107,'Annuity Prices'!$E:$E,$G107),IF($B107="RAB Short",SUMIFS('RAB Prices Short'!AU:AU,'RAB Prices Short'!$B:$B,'All Prices combined'!$D107,'RAB Prices Short'!$E:$E,'All Prices combined'!$G107),IF($B107="RAB Long",SUMIFS('RAB Prices Long'!AU:AU,'RAB Prices Long'!$B:$B,'All Prices combined'!$D107,'RAB Prices Long'!$E:$E,'All Prices combined'!$G107)))),2)</f>
        <v>1.26</v>
      </c>
      <c r="AS107" s="2">
        <f>ROUND(IF($B107="Annuity",SUMIFS('Annuity Prices'!AV:AV,'Annuity Prices'!$B:$B,$D107,'Annuity Prices'!$E:$E,$G107),IF($B107="RAB Short",SUMIFS('RAB Prices Short'!AV:AV,'RAB Prices Short'!$B:$B,'All Prices combined'!$D107,'RAB Prices Short'!$E:$E,'All Prices combined'!$G107),IF($B107="RAB Long",SUMIFS('RAB Prices Long'!AV:AV,'RAB Prices Long'!$B:$B,'All Prices combined'!$D107,'RAB Prices Long'!$E:$E,'All Prices combined'!$G107)))),2)</f>
        <v>1.78</v>
      </c>
      <c r="AT107" s="2">
        <f>ROUND(IF($B107="Annuity",SUMIFS('Annuity Prices'!AW:AW,'Annuity Prices'!$B:$B,$D107,'Annuity Prices'!$E:$E,$G107),IF($B107="RAB Short",SUMIFS('RAB Prices Short'!AW:AW,'RAB Prices Short'!$B:$B,'All Prices combined'!$D107,'RAB Prices Short'!$E:$E,'All Prices combined'!$G107),IF($B107="RAB Long",SUMIFS('RAB Prices Long'!AW:AW,'RAB Prices Long'!$B:$B,'All Prices combined'!$D107,'RAB Prices Long'!$E:$E,'All Prices combined'!$G107)))),2)</f>
        <v>1.81</v>
      </c>
      <c r="AU107" s="2">
        <f>ROUND(IF($B107="Annuity",SUMIFS('Annuity Prices'!AX:AX,'Annuity Prices'!$B:$B,$D107,'Annuity Prices'!$E:$E,$G107),IF($B107="RAB Short",SUMIFS('RAB Prices Short'!AX:AX,'RAB Prices Short'!$B:$B,'All Prices combined'!$D107,'RAB Prices Short'!$E:$E,'All Prices combined'!$G107),IF($B107="RAB Long",SUMIFS('RAB Prices Long'!AX:AX,'RAB Prices Long'!$B:$B,'All Prices combined'!$D107,'RAB Prices Long'!$E:$E,'All Prices combined'!$G107)))),2)</f>
        <v>1.85</v>
      </c>
      <c r="AV107" s="2">
        <f>ROUND(IF($B107="Annuity",SUMIFS('Annuity Prices'!AY:AY,'Annuity Prices'!$B:$B,$D107,'Annuity Prices'!$E:$E,$G107),IF($B107="RAB Short",SUMIFS('RAB Prices Short'!AY:AY,'RAB Prices Short'!$B:$B,'All Prices combined'!$D107,'RAB Prices Short'!$E:$E,'All Prices combined'!$G107),IF($B107="RAB Long",SUMIFS('RAB Prices Long'!AY:AY,'RAB Prices Long'!$B:$B,'All Prices combined'!$D107,'RAB Prices Long'!$E:$E,'All Prices combined'!$G107)))),2)</f>
        <v>1.9</v>
      </c>
      <c r="AW107" s="2">
        <f>ROUND(IF($B107="Annuity",SUMIFS('Annuity Prices'!AZ:AZ,'Annuity Prices'!$B:$B,$D107,'Annuity Prices'!$E:$E,$G107),IF($B107="RAB Short",SUMIFS('RAB Prices Short'!AZ:AZ,'RAB Prices Short'!$B:$B,'All Prices combined'!$D107,'RAB Prices Short'!$E:$E,'All Prices combined'!$G107),IF($B107="RAB Long",SUMIFS('RAB Prices Long'!AZ:AZ,'RAB Prices Long'!$B:$B,'All Prices combined'!$D107,'RAB Prices Long'!$E:$E,'All Prices combined'!$G107)))),2)</f>
        <v>1.95</v>
      </c>
      <c r="AX107" s="2">
        <f>ROUND(IF($B107="Annuity",SUMIFS('Annuity Prices'!BA:BA,'Annuity Prices'!$B:$B,$D107,'Annuity Prices'!$E:$E,$G107),IF($B107="RAB Short",SUMIFS('RAB Prices Short'!BA:BA,'RAB Prices Short'!$B:$B,'All Prices combined'!$D107,'RAB Prices Short'!$E:$E,'All Prices combined'!$G107),IF($B107="RAB Long",SUMIFS('RAB Prices Long'!BA:BA,'RAB Prices Long'!$B:$B,'All Prices combined'!$D107,'RAB Prices Long'!$E:$E,'All Prices combined'!$G107)))),2)</f>
        <v>1.99</v>
      </c>
      <c r="AY107" s="2">
        <f>ROUND(IF($B107="Annuity",SUMIFS('Annuity Prices'!BB:BB,'Annuity Prices'!$B:$B,$D107,'Annuity Prices'!$E:$E,$G107),IF($B107="RAB Short",SUMIFS('RAB Prices Short'!BB:BB,'RAB Prices Short'!$B:$B,'All Prices combined'!$D107,'RAB Prices Short'!$E:$E,'All Prices combined'!$G107),IF($B107="RAB Long",SUMIFS('RAB Prices Long'!BB:BB,'RAB Prices Long'!$B:$B,'All Prices combined'!$D107,'RAB Prices Long'!$E:$E,'All Prices combined'!$G107)))),2)</f>
        <v>2.0299999999999998</v>
      </c>
      <c r="AZ107" s="2">
        <f>ROUND(IF($B107="Annuity",SUMIFS('Annuity Prices'!BC:BC,'Annuity Prices'!$B:$B,$D107,'Annuity Prices'!$E:$E,$G107),IF($B107="RAB Short",SUMIFS('RAB Prices Short'!BC:BC,'RAB Prices Short'!$B:$B,'All Prices combined'!$D107,'RAB Prices Short'!$E:$E,'All Prices combined'!$G107),IF($B107="RAB Long",SUMIFS('RAB Prices Long'!BC:BC,'RAB Prices Long'!$B:$B,'All Prices combined'!$D107,'RAB Prices Long'!$E:$E,'All Prices combined'!$G107)))),2)</f>
        <v>2.09</v>
      </c>
      <c r="BA107" s="2">
        <f>ROUND(IF($B107="Annuity",SUMIFS('Annuity Prices'!BD:BD,'Annuity Prices'!$B:$B,$D107,'Annuity Prices'!$E:$E,$G107),IF($B107="RAB Short",SUMIFS('RAB Prices Short'!BD:BD,'RAB Prices Short'!$B:$B,'All Prices combined'!$D107,'RAB Prices Short'!$E:$E,'All Prices combined'!$G107),IF($B107="RAB Long",SUMIFS('RAB Prices Long'!BD:BD,'RAB Prices Long'!$B:$B,'All Prices combined'!$D107,'RAB Prices Long'!$E:$E,'All Prices combined'!$G107)))),2)</f>
        <v>2.14</v>
      </c>
      <c r="BB107" s="2">
        <f>ROUND(IF($B107="Annuity",SUMIFS('Annuity Prices'!BE:BE,'Annuity Prices'!$B:$B,$D107,'Annuity Prices'!$E:$E,$G107),IF($B107="RAB Short",SUMIFS('RAB Prices Short'!BE:BE,'RAB Prices Short'!$B:$B,'All Prices combined'!$D107,'RAB Prices Short'!$E:$E,'All Prices combined'!$G107),IF($B107="RAB Long",SUMIFS('RAB Prices Long'!BE:BE,'RAB Prices Long'!$B:$B,'All Prices combined'!$D107,'RAB Prices Long'!$E:$E,'All Prices combined'!$G107)))),2)</f>
        <v>2.1800000000000002</v>
      </c>
      <c r="BC107" s="2">
        <f>ROUND(IF($B107="Annuity",SUMIFS('Annuity Prices'!BF:BF,'Annuity Prices'!$B:$B,$D107,'Annuity Prices'!$E:$E,$G107),IF($B107="RAB Short",SUMIFS('RAB Prices Short'!BF:BF,'RAB Prices Short'!$B:$B,'All Prices combined'!$D107,'RAB Prices Short'!$E:$E,'All Prices combined'!$G107),IF($B107="RAB Long",SUMIFS('RAB Prices Long'!BF:BF,'RAB Prices Long'!$B:$B,'All Prices combined'!$D107,'RAB Prices Long'!$E:$E,'All Prices combined'!$G107)))),2)</f>
        <v>2.23</v>
      </c>
      <c r="BD107" s="2">
        <f>ROUND(IF($B107="Annuity",SUMIFS('Annuity Prices'!BG:BG,'Annuity Prices'!$B:$B,$D107,'Annuity Prices'!$E:$E,$G107),IF($B107="RAB Short",SUMIFS('RAB Prices Short'!BG:BG,'RAB Prices Short'!$B:$B,'All Prices combined'!$D107,'RAB Prices Short'!$E:$E,'All Prices combined'!$G107),IF($B107="RAB Long",SUMIFS('RAB Prices Long'!BG:BG,'RAB Prices Long'!$B:$B,'All Prices combined'!$D107,'RAB Prices Long'!$E:$E,'All Prices combined'!$G107)))),2)</f>
        <v>2.29</v>
      </c>
      <c r="BE107" s="2">
        <f>ROUND(IF($B107="Annuity",SUMIFS('Annuity Prices'!BH:BH,'Annuity Prices'!$B:$B,$D107,'Annuity Prices'!$E:$E,$G107),IF($B107="RAB Short",SUMIFS('RAB Prices Short'!BH:BH,'RAB Prices Short'!$B:$B,'All Prices combined'!$D107,'RAB Prices Short'!$E:$E,'All Prices combined'!$G107),IF($B107="RAB Long",SUMIFS('RAB Prices Long'!BH:BH,'RAB Prices Long'!$B:$B,'All Prices combined'!$D107,'RAB Prices Long'!$E:$E,'All Prices combined'!$G107)))),2)</f>
        <v>2.35</v>
      </c>
      <c r="BF107" s="2">
        <f>ROUND(IF($B107="Annuity",SUMIFS('Annuity Prices'!BI:BI,'Annuity Prices'!$B:$B,$D107,'Annuity Prices'!$E:$E,$G107),IF($B107="RAB Short",SUMIFS('RAB Prices Short'!BI:BI,'RAB Prices Short'!$B:$B,'All Prices combined'!$D107,'RAB Prices Short'!$E:$E,'All Prices combined'!$G107),IF($B107="RAB Long",SUMIFS('RAB Prices Long'!BI:BI,'RAB Prices Long'!$B:$B,'All Prices combined'!$D107,'RAB Prices Long'!$E:$E,'All Prices combined'!$G107)))),2)</f>
        <v>2.39</v>
      </c>
      <c r="BG107" s="2">
        <f>ROUND(IF($B107="Annuity",SUMIFS('Annuity Prices'!BJ:BJ,'Annuity Prices'!$B:$B,$D107,'Annuity Prices'!$E:$E,$G107),IF($B107="RAB Short",SUMIFS('RAB Prices Short'!BJ:BJ,'RAB Prices Short'!$B:$B,'All Prices combined'!$D107,'RAB Prices Short'!$E:$E,'All Prices combined'!$G107),IF($B107="RAB Long",SUMIFS('RAB Prices Long'!BJ:BJ,'RAB Prices Long'!$B:$B,'All Prices combined'!$D107,'RAB Prices Long'!$E:$E,'All Prices combined'!$G107)))),2)</f>
        <v>2.4500000000000002</v>
      </c>
      <c r="BH107" s="2">
        <f>ROUND(IF($B107="Annuity",SUMIFS('Annuity Prices'!BK:BK,'Annuity Prices'!$B:$B,$D107,'Annuity Prices'!$E:$E,$G107),IF($B107="RAB Short",SUMIFS('RAB Prices Short'!BK:BK,'RAB Prices Short'!$B:$B,'All Prices combined'!$D107,'RAB Prices Short'!$E:$E,'All Prices combined'!$G107),IF($B107="RAB Long",SUMIFS('RAB Prices Long'!BK:BK,'RAB Prices Long'!$B:$B,'All Prices combined'!$D107,'RAB Prices Long'!$E:$E,'All Prices combined'!$G107)))),2)</f>
        <v>2.52</v>
      </c>
      <c r="BI107" s="2">
        <f>ROUND(IF($B107="Annuity",SUMIFS('Annuity Prices'!BL:BL,'Annuity Prices'!$B:$B,$D107,'Annuity Prices'!$E:$E,$G107),IF($B107="RAB Short",SUMIFS('RAB Prices Short'!BL:BL,'RAB Prices Short'!$B:$B,'All Prices combined'!$D107,'RAB Prices Short'!$E:$E,'All Prices combined'!$G107),IF($B107="RAB Long",SUMIFS('RAB Prices Long'!BL:BL,'RAB Prices Long'!$B:$B,'All Prices combined'!$D107,'RAB Prices Long'!$E:$E,'All Prices combined'!$G107)))),2)</f>
        <v>2.58</v>
      </c>
      <c r="BJ107" s="2">
        <f>ROUND(IF($B107="Annuity",SUMIFS('Annuity Prices'!BM:BM,'Annuity Prices'!$B:$B,$D107,'Annuity Prices'!$E:$E,$G107),IF($B107="RAB Short",SUMIFS('RAB Prices Short'!BM:BM,'RAB Prices Short'!$B:$B,'All Prices combined'!$D107,'RAB Prices Short'!$E:$E,'All Prices combined'!$G107),IF($B107="RAB Long",SUMIFS('RAB Prices Long'!BM:BM,'RAB Prices Long'!$B:$B,'All Prices combined'!$D107,'RAB Prices Long'!$E:$E,'All Prices combined'!$G107)))),2)</f>
        <v>2.63</v>
      </c>
      <c r="BK107" s="2">
        <f>ROUND(IF($B107="Annuity",SUMIFS('Annuity Prices'!BN:BN,'Annuity Prices'!$B:$B,$D107,'Annuity Prices'!$E:$E,$G107),IF($B107="RAB Short",SUMIFS('RAB Prices Short'!BN:BN,'RAB Prices Short'!$B:$B,'All Prices combined'!$D107,'RAB Prices Short'!$E:$E,'All Prices combined'!$G107),IF($B107="RAB Long",SUMIFS('RAB Prices Long'!BN:BN,'RAB Prices Long'!$B:$B,'All Prices combined'!$D107,'RAB Prices Long'!$E:$E,'All Prices combined'!$G107)))),2)</f>
        <v>2.69</v>
      </c>
      <c r="BL107" s="2">
        <f>ROUND(IF($B107="Annuity",SUMIFS('Annuity Prices'!BO:BO,'Annuity Prices'!$B:$B,$D107,'Annuity Prices'!$E:$E,$G107),IF($B107="RAB Short",SUMIFS('RAB Prices Short'!BO:BO,'RAB Prices Short'!$B:$B,'All Prices combined'!$D107,'RAB Prices Short'!$E:$E,'All Prices combined'!$G107),IF($B107="RAB Long",SUMIFS('RAB Prices Long'!BO:BO,'RAB Prices Long'!$B:$B,'All Prices combined'!$D107,'RAB Prices Long'!$E:$E,'All Prices combined'!$G107)))),2)</f>
        <v>2.76</v>
      </c>
      <c r="BM107" s="2">
        <f>ROUND(IF($B107="Annuity",SUMIFS('Annuity Prices'!BP:BP,'Annuity Prices'!$B:$B,$D107,'Annuity Prices'!$E:$E,$G107),IF($B107="RAB Short",SUMIFS('RAB Prices Short'!BP:BP,'RAB Prices Short'!$B:$B,'All Prices combined'!$D107,'RAB Prices Short'!$E:$E,'All Prices combined'!$G107),IF($B107="RAB Long",SUMIFS('RAB Prices Long'!BP:BP,'RAB Prices Long'!$B:$B,'All Prices combined'!$D107,'RAB Prices Long'!$E:$E,'All Prices combined'!$G107)))),2)</f>
        <v>2.83</v>
      </c>
      <c r="BN107" s="2">
        <f>ROUND(IF($B107="Annuity",SUMIFS('Annuity Prices'!BQ:BQ,'Annuity Prices'!$B:$B,$D107,'Annuity Prices'!$E:$E,$G107),IF($B107="RAB Short",SUMIFS('RAB Prices Short'!BQ:BQ,'RAB Prices Short'!$B:$B,'All Prices combined'!$D107,'RAB Prices Short'!$E:$E,'All Prices combined'!$G107),IF($B107="RAB Long",SUMIFS('RAB Prices Long'!BQ:BQ,'RAB Prices Long'!$B:$B,'All Prices combined'!$D107,'RAB Prices Long'!$E:$E,'All Prices combined'!$G107)))),2)</f>
        <v>2.89</v>
      </c>
      <c r="BO107" s="2">
        <f>ROUND(IF($B107="Annuity",SUMIFS('Annuity Prices'!BR:BR,'Annuity Prices'!$B:$B,$D107,'Annuity Prices'!$E:$E,$G107),IF($B107="RAB Short",SUMIFS('RAB Prices Short'!BR:BR,'RAB Prices Short'!$B:$B,'All Prices combined'!$D107,'RAB Prices Short'!$E:$E,'All Prices combined'!$G107),IF($B107="RAB Long",SUMIFS('RAB Prices Long'!BR:BR,'RAB Prices Long'!$B:$B,'All Prices combined'!$D107,'RAB Prices Long'!$E:$E,'All Prices combined'!$G107)))),2)</f>
        <v>2.96</v>
      </c>
      <c r="BP107" s="2">
        <f>ROUND(IF($B107="Annuity",SUMIFS('Annuity Prices'!BS:BS,'Annuity Prices'!$B:$B,$D107,'Annuity Prices'!$E:$E,$G107),IF($B107="RAB Short",SUMIFS('RAB Prices Short'!BS:BS,'RAB Prices Short'!$B:$B,'All Prices combined'!$D107,'RAB Prices Short'!$E:$E,'All Prices combined'!$G107),IF($B107="RAB Long",SUMIFS('RAB Prices Long'!BS:BS,'RAB Prices Long'!$B:$B,'All Prices combined'!$D107,'RAB Prices Long'!$E:$E,'All Prices combined'!$G107)))),2)</f>
        <v>3.03</v>
      </c>
      <c r="BQ107" s="2">
        <f>ROUND(IF($B107="Annuity",SUMIFS('Annuity Prices'!BT:BT,'Annuity Prices'!$B:$B,$D107,'Annuity Prices'!$E:$E,$G107),IF($B107="RAB Short",SUMIFS('RAB Prices Short'!BT:BT,'RAB Prices Short'!$B:$B,'All Prices combined'!$D107,'RAB Prices Short'!$E:$E,'All Prices combined'!$G107),IF($B107="RAB Long",SUMIFS('RAB Prices Long'!BT:BT,'RAB Prices Long'!$B:$B,'All Prices combined'!$D107,'RAB Prices Long'!$E:$E,'All Prices combined'!$G107)))),2)</f>
        <v>3.11</v>
      </c>
      <c r="BR107" s="2">
        <f>ROUND(IF($B107="Annuity",SUMIFS('Annuity Prices'!BU:BU,'Annuity Prices'!$B:$B,$D107,'Annuity Prices'!$E:$E,$G107),IF($B107="RAB Short",SUMIFS('RAB Prices Short'!BU:BU,'RAB Prices Short'!$B:$B,'All Prices combined'!$D107,'RAB Prices Short'!$E:$E,'All Prices combined'!$G107),IF($B107="RAB Long",SUMIFS('RAB Prices Long'!BU:BU,'RAB Prices Long'!$B:$B,'All Prices combined'!$D107,'RAB Prices Long'!$E:$E,'All Prices combined'!$G107)))),2)</f>
        <v>3.17</v>
      </c>
      <c r="BS107" s="2">
        <f>ROUND(IF($B107="Annuity",SUMIFS('Annuity Prices'!BV:BV,'Annuity Prices'!$B:$B,$D107,'Annuity Prices'!$E:$E,$G107),IF($B107="RAB Short",SUMIFS('RAB Prices Short'!BV:BV,'RAB Prices Short'!$B:$B,'All Prices combined'!$D107,'RAB Prices Short'!$E:$E,'All Prices combined'!$G107),IF($B107="RAB Long",SUMIFS('RAB Prices Long'!BV:BV,'RAB Prices Long'!$B:$B,'All Prices combined'!$D107,'RAB Prices Long'!$E:$E,'All Prices combined'!$G107)))),2)</f>
        <v>3.25</v>
      </c>
      <c r="BT107" s="2">
        <f>ROUND(IF($B107="Annuity",SUMIFS('Annuity Prices'!BW:BW,'Annuity Prices'!$B:$B,$D107,'Annuity Prices'!$E:$E,$G107),IF($B107="RAB Short",SUMIFS('RAB Prices Short'!BW:BW,'RAB Prices Short'!$B:$B,'All Prices combined'!$D107,'RAB Prices Short'!$E:$E,'All Prices combined'!$G107),IF($B107="RAB Long",SUMIFS('RAB Prices Long'!BW:BW,'RAB Prices Long'!$B:$B,'All Prices combined'!$D107,'RAB Prices Long'!$E:$E,'All Prices combined'!$G107)))),2)</f>
        <v>3.33</v>
      </c>
      <c r="BU107" s="2">
        <f>ROUND(IF($B107="Annuity",SUMIFS('Annuity Prices'!BX:BX,'Annuity Prices'!$B:$B,$D107,'Annuity Prices'!$E:$E,$G107),IF($B107="RAB Short",SUMIFS('RAB Prices Short'!BX:BX,'RAB Prices Short'!$B:$B,'All Prices combined'!$D107,'RAB Prices Short'!$E:$E,'All Prices combined'!$G107),IF($B107="RAB Long",SUMIFS('RAB Prices Long'!BX:BX,'RAB Prices Long'!$B:$B,'All Prices combined'!$D107,'RAB Prices Long'!$E:$E,'All Prices combined'!$G107)))),2)</f>
        <v>3.41</v>
      </c>
    </row>
    <row r="108" spans="2:73" x14ac:dyDescent="0.25">
      <c r="B108" t="s">
        <v>37</v>
      </c>
      <c r="C108" s="1">
        <v>20</v>
      </c>
      <c r="D108" s="1"/>
      <c r="E108" s="1" t="s">
        <v>187</v>
      </c>
      <c r="F108" s="1">
        <v>20</v>
      </c>
      <c r="G108" s="1" t="s">
        <v>188</v>
      </c>
      <c r="H108" s="1"/>
      <c r="I108" s="2">
        <f>ROUND(IF($B108="Annuity",SUMIFS('Annuity Prices'!L:L,'Annuity Prices'!$B:$B,$D108,'Annuity Prices'!$E:$E,$G108),IF($B108="RAB Short",SUMIFS('RAB Prices Short'!L:L,'RAB Prices Short'!$B:$B,'All Prices combined'!$D108,'RAB Prices Short'!$E:$E,'All Prices combined'!$G108),IF($B108="RAB Long",SUMIFS('RAB Prices Long'!L:L,'RAB Prices Long'!$B:$B,'All Prices combined'!$D108,'RAB Prices Long'!$E:$E,'All Prices combined'!$G108)))),2)</f>
        <v>0</v>
      </c>
      <c r="J108" s="2">
        <f>ROUND(IF($B108="Annuity",SUMIFS('Annuity Prices'!M:M,'Annuity Prices'!$B:$B,$D108,'Annuity Prices'!$E:$E,$G108),IF($B108="RAB Short",SUMIFS('RAB Prices Short'!M:M,'RAB Prices Short'!$B:$B,'All Prices combined'!$D108,'RAB Prices Short'!$E:$E,'All Prices combined'!$G108),IF($B108="RAB Long",SUMIFS('RAB Prices Long'!M:M,'RAB Prices Long'!$B:$B,'All Prices combined'!$D108,'RAB Prices Long'!$E:$E,'All Prices combined'!$G108)))),2)</f>
        <v>0</v>
      </c>
      <c r="K108" s="2">
        <f>ROUND(IF($B108="Annuity",SUMIFS('Annuity Prices'!N:N,'Annuity Prices'!$B:$B,$D108,'Annuity Prices'!$E:$E,$G108),IF($B108="RAB Short",SUMIFS('RAB Prices Short'!N:N,'RAB Prices Short'!$B:$B,'All Prices combined'!$D108,'RAB Prices Short'!$E:$E,'All Prices combined'!$G108),IF($B108="RAB Long",SUMIFS('RAB Prices Long'!N:N,'RAB Prices Long'!$B:$B,'All Prices combined'!$D108,'RAB Prices Long'!$E:$E,'All Prices combined'!$G108)))),2)</f>
        <v>0</v>
      </c>
      <c r="L108" s="2">
        <f>ROUND(IF($B108="Annuity",SUMIFS('Annuity Prices'!O:O,'Annuity Prices'!$B:$B,$D108,'Annuity Prices'!$E:$E,$G108),IF($B108="RAB Short",SUMIFS('RAB Prices Short'!O:O,'RAB Prices Short'!$B:$B,'All Prices combined'!$D108,'RAB Prices Short'!$E:$E,'All Prices combined'!$G108),IF($B108="RAB Long",SUMIFS('RAB Prices Long'!O:O,'RAB Prices Long'!$B:$B,'All Prices combined'!$D108,'RAB Prices Long'!$E:$E,'All Prices combined'!$G108)))),2)</f>
        <v>0</v>
      </c>
      <c r="M108" s="2">
        <f>ROUND(IF($B108="Annuity",SUMIFS('Annuity Prices'!P:P,'Annuity Prices'!$B:$B,$D108,'Annuity Prices'!$E:$E,$G108),IF($B108="RAB Short",SUMIFS('RAB Prices Short'!P:P,'RAB Prices Short'!$B:$B,'All Prices combined'!$D108,'RAB Prices Short'!$E:$E,'All Prices combined'!$G108),IF($B108="RAB Long",SUMIFS('RAB Prices Long'!P:P,'RAB Prices Long'!$B:$B,'All Prices combined'!$D108,'RAB Prices Long'!$E:$E,'All Prices combined'!$G108)))),2)</f>
        <v>0</v>
      </c>
      <c r="N108" s="2">
        <f>ROUND(IF($B108="Annuity",SUMIFS('Annuity Prices'!Q:Q,'Annuity Prices'!$B:$B,$D108,'Annuity Prices'!$E:$E,$G108),IF($B108="RAB Short",SUMIFS('RAB Prices Short'!Q:Q,'RAB Prices Short'!$B:$B,'All Prices combined'!$D108,'RAB Prices Short'!$E:$E,'All Prices combined'!$G108),IF($B108="RAB Long",SUMIFS('RAB Prices Long'!Q:Q,'RAB Prices Long'!$B:$B,'All Prices combined'!$D108,'RAB Prices Long'!$E:$E,'All Prices combined'!$G108)))),2)</f>
        <v>0</v>
      </c>
      <c r="O108" s="2">
        <f>ROUND(IF($B108="Annuity",SUMIFS('Annuity Prices'!R:R,'Annuity Prices'!$B:$B,$D108,'Annuity Prices'!$E:$E,$G108),IF($B108="RAB Short",SUMIFS('RAB Prices Short'!R:R,'RAB Prices Short'!$B:$B,'All Prices combined'!$D108,'RAB Prices Short'!$E:$E,'All Prices combined'!$G108),IF($B108="RAB Long",SUMIFS('RAB Prices Long'!R:R,'RAB Prices Long'!$B:$B,'All Prices combined'!$D108,'RAB Prices Long'!$E:$E,'All Prices combined'!$G108)))),2)</f>
        <v>0</v>
      </c>
      <c r="P108" s="2">
        <f>ROUND(IF($B108="Annuity",SUMIFS('Annuity Prices'!S:S,'Annuity Prices'!$B:$B,$D108,'Annuity Prices'!$E:$E,$G108),IF($B108="RAB Short",SUMIFS('RAB Prices Short'!S:S,'RAB Prices Short'!$B:$B,'All Prices combined'!$D108,'RAB Prices Short'!$E:$E,'All Prices combined'!$G108),IF($B108="RAB Long",SUMIFS('RAB Prices Long'!S:S,'RAB Prices Long'!$B:$B,'All Prices combined'!$D108,'RAB Prices Long'!$E:$E,'All Prices combined'!$G108)))),2)</f>
        <v>0</v>
      </c>
      <c r="Q108" s="2">
        <f>ROUND(IF($B108="Annuity",SUMIFS('Annuity Prices'!T:T,'Annuity Prices'!$B:$B,$D108,'Annuity Prices'!$E:$E,$G108),IF($B108="RAB Short",SUMIFS('RAB Prices Short'!T:T,'RAB Prices Short'!$B:$B,'All Prices combined'!$D108,'RAB Prices Short'!$E:$E,'All Prices combined'!$G108),IF($B108="RAB Long",SUMIFS('RAB Prices Long'!T:T,'RAB Prices Long'!$B:$B,'All Prices combined'!$D108,'RAB Prices Long'!$E:$E,'All Prices combined'!$G108)))),2)</f>
        <v>0</v>
      </c>
      <c r="R108" s="2">
        <f>ROUND(IF($B108="Annuity",SUMIFS('Annuity Prices'!U:U,'Annuity Prices'!$B:$B,$D108,'Annuity Prices'!$E:$E,$G108),IF($B108="RAB Short",SUMIFS('RAB Prices Short'!U:U,'RAB Prices Short'!$B:$B,'All Prices combined'!$D108,'RAB Prices Short'!$E:$E,'All Prices combined'!$G108),IF($B108="RAB Long",SUMIFS('RAB Prices Long'!U:U,'RAB Prices Long'!$B:$B,'All Prices combined'!$D108,'RAB Prices Long'!$E:$E,'All Prices combined'!$G108)))),2)</f>
        <v>0</v>
      </c>
      <c r="S108" s="2">
        <f>ROUND(IF($B108="Annuity",SUMIFS('Annuity Prices'!V:V,'Annuity Prices'!$B:$B,$D108,'Annuity Prices'!$E:$E,$G108),IF($B108="RAB Short",SUMIFS('RAB Prices Short'!V:V,'RAB Prices Short'!$B:$B,'All Prices combined'!$D108,'RAB Prices Short'!$E:$E,'All Prices combined'!$G108),IF($B108="RAB Long",SUMIFS('RAB Prices Long'!V:V,'RAB Prices Long'!$B:$B,'All Prices combined'!$D108,'RAB Prices Long'!$E:$E,'All Prices combined'!$G108)))),2)</f>
        <v>0</v>
      </c>
      <c r="T108" s="2">
        <f>ROUND(IF($B108="Annuity",SUMIFS('Annuity Prices'!W:W,'Annuity Prices'!$B:$B,$D108,'Annuity Prices'!$E:$E,$G108),IF($B108="RAB Short",SUMIFS('RAB Prices Short'!W:W,'RAB Prices Short'!$B:$B,'All Prices combined'!$D108,'RAB Prices Short'!$E:$E,'All Prices combined'!$G108),IF($B108="RAB Long",SUMIFS('RAB Prices Long'!W:W,'RAB Prices Long'!$B:$B,'All Prices combined'!$D108,'RAB Prices Long'!$E:$E,'All Prices combined'!$G108)))),2)</f>
        <v>0</v>
      </c>
      <c r="U108" s="2">
        <f>ROUND(IF($B108="Annuity",SUMIFS('Annuity Prices'!X:X,'Annuity Prices'!$B:$B,$D108,'Annuity Prices'!$E:$E,$G108),IF($B108="RAB Short",SUMIFS('RAB Prices Short'!X:X,'RAB Prices Short'!$B:$B,'All Prices combined'!$D108,'RAB Prices Short'!$E:$E,'All Prices combined'!$G108),IF($B108="RAB Long",SUMIFS('RAB Prices Long'!X:X,'RAB Prices Long'!$B:$B,'All Prices combined'!$D108,'RAB Prices Long'!$E:$E,'All Prices combined'!$G108)))),2)</f>
        <v>0</v>
      </c>
      <c r="V108" s="2">
        <f>ROUND(IF($B108="Annuity",SUMIFS('Annuity Prices'!Y:Y,'Annuity Prices'!$B:$B,$D108,'Annuity Prices'!$E:$E,$G108),IF($B108="RAB Short",SUMIFS('RAB Prices Short'!Y:Y,'RAB Prices Short'!$B:$B,'All Prices combined'!$D108,'RAB Prices Short'!$E:$E,'All Prices combined'!$G108),IF($B108="RAB Long",SUMIFS('RAB Prices Long'!Y:Y,'RAB Prices Long'!$B:$B,'All Prices combined'!$D108,'RAB Prices Long'!$E:$E,'All Prices combined'!$G108)))),2)</f>
        <v>0</v>
      </c>
      <c r="W108" s="2">
        <f>ROUND(IF($B108="Annuity",SUMIFS('Annuity Prices'!Z:Z,'Annuity Prices'!$B:$B,$D108,'Annuity Prices'!$E:$E,$G108),IF($B108="RAB Short",SUMIFS('RAB Prices Short'!Z:Z,'RAB Prices Short'!$B:$B,'All Prices combined'!$D108,'RAB Prices Short'!$E:$E,'All Prices combined'!$G108),IF($B108="RAB Long",SUMIFS('RAB Prices Long'!Z:Z,'RAB Prices Long'!$B:$B,'All Prices combined'!$D108,'RAB Prices Long'!$E:$E,'All Prices combined'!$G108)))),2)</f>
        <v>0</v>
      </c>
      <c r="X108" s="2">
        <f>ROUND(IF($B108="Annuity",SUMIFS('Annuity Prices'!AA:AA,'Annuity Prices'!$B:$B,$D108,'Annuity Prices'!$E:$E,$G108),IF($B108="RAB Short",SUMIFS('RAB Prices Short'!AA:AA,'RAB Prices Short'!$B:$B,'All Prices combined'!$D108,'RAB Prices Short'!$E:$E,'All Prices combined'!$G108),IF($B108="RAB Long",SUMIFS('RAB Prices Long'!AA:AA,'RAB Prices Long'!$B:$B,'All Prices combined'!$D108,'RAB Prices Long'!$E:$E,'All Prices combined'!$G108)))),2)</f>
        <v>0</v>
      </c>
      <c r="Y108" s="2">
        <f>ROUND(IF($B108="Annuity",SUMIFS('Annuity Prices'!AB:AB,'Annuity Prices'!$B:$B,$D108,'Annuity Prices'!$E:$E,$G108),IF($B108="RAB Short",SUMIFS('RAB Prices Short'!AB:AB,'RAB Prices Short'!$B:$B,'All Prices combined'!$D108,'RAB Prices Short'!$E:$E,'All Prices combined'!$G108),IF($B108="RAB Long",SUMIFS('RAB Prices Long'!AB:AB,'RAB Prices Long'!$B:$B,'All Prices combined'!$D108,'RAB Prices Long'!$E:$E,'All Prices combined'!$G108)))),2)</f>
        <v>0</v>
      </c>
      <c r="Z108" s="2">
        <f>ROUND(IF($B108="Annuity",SUMIFS('Annuity Prices'!AC:AC,'Annuity Prices'!$B:$B,$D108,'Annuity Prices'!$E:$E,$G108),IF($B108="RAB Short",SUMIFS('RAB Prices Short'!AC:AC,'RAB Prices Short'!$B:$B,'All Prices combined'!$D108,'RAB Prices Short'!$E:$E,'All Prices combined'!$G108),IF($B108="RAB Long",SUMIFS('RAB Prices Long'!AC:AC,'RAB Prices Long'!$B:$B,'All Prices combined'!$D108,'RAB Prices Long'!$E:$E,'All Prices combined'!$G108)))),2)</f>
        <v>0</v>
      </c>
      <c r="AA108" s="2">
        <f>ROUND(IF($B108="Annuity",SUMIFS('Annuity Prices'!AD:AD,'Annuity Prices'!$B:$B,$D108,'Annuity Prices'!$E:$E,$G108),IF($B108="RAB Short",SUMIFS('RAB Prices Short'!AD:AD,'RAB Prices Short'!$B:$B,'All Prices combined'!$D108,'RAB Prices Short'!$E:$E,'All Prices combined'!$G108),IF($B108="RAB Long",SUMIFS('RAB Prices Long'!AD:AD,'RAB Prices Long'!$B:$B,'All Prices combined'!$D108,'RAB Prices Long'!$E:$E,'All Prices combined'!$G108)))),2)</f>
        <v>0</v>
      </c>
      <c r="AB108" s="2">
        <f>ROUND(IF($B108="Annuity",SUMIFS('Annuity Prices'!AE:AE,'Annuity Prices'!$B:$B,$D108,'Annuity Prices'!$E:$E,$G108),IF($B108="RAB Short",SUMIFS('RAB Prices Short'!AE:AE,'RAB Prices Short'!$B:$B,'All Prices combined'!$D108,'RAB Prices Short'!$E:$E,'All Prices combined'!$G108),IF($B108="RAB Long",SUMIFS('RAB Prices Long'!AE:AE,'RAB Prices Long'!$B:$B,'All Prices combined'!$D108,'RAB Prices Long'!$E:$E,'All Prices combined'!$G108)))),2)</f>
        <v>0</v>
      </c>
      <c r="AC108" s="2">
        <f>ROUND(IF($B108="Annuity",SUMIFS('Annuity Prices'!AF:AF,'Annuity Prices'!$B:$B,$D108,'Annuity Prices'!$E:$E,$G108),IF($B108="RAB Short",SUMIFS('RAB Prices Short'!AF:AF,'RAB Prices Short'!$B:$B,'All Prices combined'!$D108,'RAB Prices Short'!$E:$E,'All Prices combined'!$G108),IF($B108="RAB Long",SUMIFS('RAB Prices Long'!AF:AF,'RAB Prices Long'!$B:$B,'All Prices combined'!$D108,'RAB Prices Long'!$E:$E,'All Prices combined'!$G108)))),2)</f>
        <v>0</v>
      </c>
      <c r="AD108" s="2">
        <f>ROUND(IF($B108="Annuity",SUMIFS('Annuity Prices'!AG:AG,'Annuity Prices'!$B:$B,$D108,'Annuity Prices'!$E:$E,$G108),IF($B108="RAB Short",SUMIFS('RAB Prices Short'!AG:AG,'RAB Prices Short'!$B:$B,'All Prices combined'!$D108,'RAB Prices Short'!$E:$E,'All Prices combined'!$G108),IF($B108="RAB Long",SUMIFS('RAB Prices Long'!AG:AG,'RAB Prices Long'!$B:$B,'All Prices combined'!$D108,'RAB Prices Long'!$E:$E,'All Prices combined'!$G108)))),2)</f>
        <v>0</v>
      </c>
      <c r="AE108" s="2">
        <f>ROUND(IF($B108="Annuity",SUMIFS('Annuity Prices'!AH:AH,'Annuity Prices'!$B:$B,$D108,'Annuity Prices'!$E:$E,$G108),IF($B108="RAB Short",SUMIFS('RAB Prices Short'!AH:AH,'RAB Prices Short'!$B:$B,'All Prices combined'!$D108,'RAB Prices Short'!$E:$E,'All Prices combined'!$G108),IF($B108="RAB Long",SUMIFS('RAB Prices Long'!AH:AH,'RAB Prices Long'!$B:$B,'All Prices combined'!$D108,'RAB Prices Long'!$E:$E,'All Prices combined'!$G108)))),2)</f>
        <v>0</v>
      </c>
      <c r="AF108" s="2">
        <f>ROUND(IF($B108="Annuity",SUMIFS('Annuity Prices'!AI:AI,'Annuity Prices'!$B:$B,$D108,'Annuity Prices'!$E:$E,$G108),IF($B108="RAB Short",SUMIFS('RAB Prices Short'!AI:AI,'RAB Prices Short'!$B:$B,'All Prices combined'!$D108,'RAB Prices Short'!$E:$E,'All Prices combined'!$G108),IF($B108="RAB Long",SUMIFS('RAB Prices Long'!AI:AI,'RAB Prices Long'!$B:$B,'All Prices combined'!$D108,'RAB Prices Long'!$E:$E,'All Prices combined'!$G108)))),2)</f>
        <v>0</v>
      </c>
      <c r="AG108" s="2">
        <f>ROUND(IF($B108="Annuity",SUMIFS('Annuity Prices'!AJ:AJ,'Annuity Prices'!$B:$B,$D108,'Annuity Prices'!$E:$E,$G108),IF($B108="RAB Short",SUMIFS('RAB Prices Short'!AJ:AJ,'RAB Prices Short'!$B:$B,'All Prices combined'!$D108,'RAB Prices Short'!$E:$E,'All Prices combined'!$G108),IF($B108="RAB Long",SUMIFS('RAB Prices Long'!AJ:AJ,'RAB Prices Long'!$B:$B,'All Prices combined'!$D108,'RAB Prices Long'!$E:$E,'All Prices combined'!$G108)))),2)</f>
        <v>0</v>
      </c>
      <c r="AH108" s="2">
        <f>ROUND(IF($B108="Annuity",SUMIFS('Annuity Prices'!AK:AK,'Annuity Prices'!$B:$B,$D108,'Annuity Prices'!$E:$E,$G108),IF($B108="RAB Short",SUMIFS('RAB Prices Short'!AK:AK,'RAB Prices Short'!$B:$B,'All Prices combined'!$D108,'RAB Prices Short'!$E:$E,'All Prices combined'!$G108),IF($B108="RAB Long",SUMIFS('RAB Prices Long'!AK:AK,'RAB Prices Long'!$B:$B,'All Prices combined'!$D108,'RAB Prices Long'!$E:$E,'All Prices combined'!$G108)))),2)</f>
        <v>0</v>
      </c>
      <c r="AI108" s="2">
        <f>ROUND(IF($B108="Annuity",SUMIFS('Annuity Prices'!AL:AL,'Annuity Prices'!$B:$B,$D108,'Annuity Prices'!$E:$E,$G108),IF($B108="RAB Short",SUMIFS('RAB Prices Short'!AL:AL,'RAB Prices Short'!$B:$B,'All Prices combined'!$D108,'RAB Prices Short'!$E:$E,'All Prices combined'!$G108),IF($B108="RAB Long",SUMIFS('RAB Prices Long'!AL:AL,'RAB Prices Long'!$B:$B,'All Prices combined'!$D108,'RAB Prices Long'!$E:$E,'All Prices combined'!$G108)))),2)</f>
        <v>0</v>
      </c>
      <c r="AJ108" s="2">
        <f>ROUND(IF($B108="Annuity",SUMIFS('Annuity Prices'!AM:AM,'Annuity Prices'!$B:$B,$D108,'Annuity Prices'!$E:$E,$G108),IF($B108="RAB Short",SUMIFS('RAB Prices Short'!AM:AM,'RAB Prices Short'!$B:$B,'All Prices combined'!$D108,'RAB Prices Short'!$E:$E,'All Prices combined'!$G108),IF($B108="RAB Long",SUMIFS('RAB Prices Long'!AM:AM,'RAB Prices Long'!$B:$B,'All Prices combined'!$D108,'RAB Prices Long'!$E:$E,'All Prices combined'!$G108)))),2)</f>
        <v>0</v>
      </c>
      <c r="AK108" s="2">
        <f>ROUND(IF($B108="Annuity",SUMIFS('Annuity Prices'!AN:AN,'Annuity Prices'!$B:$B,$D108,'Annuity Prices'!$E:$E,$G108),IF($B108="RAB Short",SUMIFS('RAB Prices Short'!AN:AN,'RAB Prices Short'!$B:$B,'All Prices combined'!$D108,'RAB Prices Short'!$E:$E,'All Prices combined'!$G108),IF($B108="RAB Long",SUMIFS('RAB Prices Long'!AN:AN,'RAB Prices Long'!$B:$B,'All Prices combined'!$D108,'RAB Prices Long'!$E:$E,'All Prices combined'!$G108)))),2)</f>
        <v>0</v>
      </c>
      <c r="AL108" s="2">
        <f>ROUND(IF($B108="Annuity",SUMIFS('Annuity Prices'!AO:AO,'Annuity Prices'!$B:$B,$D108,'Annuity Prices'!$E:$E,$G108),IF($B108="RAB Short",SUMIFS('RAB Prices Short'!AO:AO,'RAB Prices Short'!$B:$B,'All Prices combined'!$D108,'RAB Prices Short'!$E:$E,'All Prices combined'!$G108),IF($B108="RAB Long",SUMIFS('RAB Prices Long'!AO:AO,'RAB Prices Long'!$B:$B,'All Prices combined'!$D108,'RAB Prices Long'!$E:$E,'All Prices combined'!$G108)))),2)</f>
        <v>0</v>
      </c>
      <c r="AM108" s="2">
        <f>ROUND(IF($B108="Annuity",SUMIFS('Annuity Prices'!AP:AP,'Annuity Prices'!$B:$B,$D108,'Annuity Prices'!$E:$E,$G108),IF($B108="RAB Short",SUMIFS('RAB Prices Short'!AP:AP,'RAB Prices Short'!$B:$B,'All Prices combined'!$D108,'RAB Prices Short'!$E:$E,'All Prices combined'!$G108),IF($B108="RAB Long",SUMIFS('RAB Prices Long'!AP:AP,'RAB Prices Long'!$B:$B,'All Prices combined'!$D108,'RAB Prices Long'!$E:$E,'All Prices combined'!$G108)))),2)</f>
        <v>0</v>
      </c>
      <c r="AN108" s="2">
        <f>ROUND(IF($B108="Annuity",SUMIFS('Annuity Prices'!AQ:AQ,'Annuity Prices'!$B:$B,$D108,'Annuity Prices'!$E:$E,$G108),IF($B108="RAB Short",SUMIFS('RAB Prices Short'!AQ:AQ,'RAB Prices Short'!$B:$B,'All Prices combined'!$D108,'RAB Prices Short'!$E:$E,'All Prices combined'!$G108),IF($B108="RAB Long",SUMIFS('RAB Prices Long'!AQ:AQ,'RAB Prices Long'!$B:$B,'All Prices combined'!$D108,'RAB Prices Long'!$E:$E,'All Prices combined'!$G108)))),2)</f>
        <v>0</v>
      </c>
      <c r="AO108" s="2">
        <f>ROUND(IF($B108="Annuity",SUMIFS('Annuity Prices'!AR:AR,'Annuity Prices'!$B:$B,$D108,'Annuity Prices'!$E:$E,$G108),IF($B108="RAB Short",SUMIFS('RAB Prices Short'!AR:AR,'RAB Prices Short'!$B:$B,'All Prices combined'!$D108,'RAB Prices Short'!$E:$E,'All Prices combined'!$G108),IF($B108="RAB Long",SUMIFS('RAB Prices Long'!AR:AR,'RAB Prices Long'!$B:$B,'All Prices combined'!$D108,'RAB Prices Long'!$E:$E,'All Prices combined'!$G108)))),2)</f>
        <v>0</v>
      </c>
      <c r="AP108" s="2">
        <f>ROUND(IF($B108="Annuity",SUMIFS('Annuity Prices'!AS:AS,'Annuity Prices'!$B:$B,$D108,'Annuity Prices'!$E:$E,$G108),IF($B108="RAB Short",SUMIFS('RAB Prices Short'!AS:AS,'RAB Prices Short'!$B:$B,'All Prices combined'!$D108,'RAB Prices Short'!$E:$E,'All Prices combined'!$G108),IF($B108="RAB Long",SUMIFS('RAB Prices Long'!AS:AS,'RAB Prices Long'!$B:$B,'All Prices combined'!$D108,'RAB Prices Long'!$E:$E,'All Prices combined'!$G108)))),2)</f>
        <v>0</v>
      </c>
      <c r="AQ108" s="2">
        <f>ROUND(IF($B108="Annuity",SUMIFS('Annuity Prices'!AT:AT,'Annuity Prices'!$B:$B,$D108,'Annuity Prices'!$E:$E,$G108),IF($B108="RAB Short",SUMIFS('RAB Prices Short'!AT:AT,'RAB Prices Short'!$B:$B,'All Prices combined'!$D108,'RAB Prices Short'!$E:$E,'All Prices combined'!$G108),IF($B108="RAB Long",SUMIFS('RAB Prices Long'!AT:AT,'RAB Prices Long'!$B:$B,'All Prices combined'!$D108,'RAB Prices Long'!$E:$E,'All Prices combined'!$G108)))),2)</f>
        <v>0</v>
      </c>
      <c r="AR108" s="2">
        <f>ROUND(IF($B108="Annuity",SUMIFS('Annuity Prices'!AU:AU,'Annuity Prices'!$B:$B,$D108,'Annuity Prices'!$E:$E,$G108),IF($B108="RAB Short",SUMIFS('RAB Prices Short'!AU:AU,'RAB Prices Short'!$B:$B,'All Prices combined'!$D108,'RAB Prices Short'!$E:$E,'All Prices combined'!$G108),IF($B108="RAB Long",SUMIFS('RAB Prices Long'!AU:AU,'RAB Prices Long'!$B:$B,'All Prices combined'!$D108,'RAB Prices Long'!$E:$E,'All Prices combined'!$G108)))),2)</f>
        <v>0</v>
      </c>
      <c r="AS108" s="2">
        <f>ROUND(IF($B108="Annuity",SUMIFS('Annuity Prices'!AV:AV,'Annuity Prices'!$B:$B,$D108,'Annuity Prices'!$E:$E,$G108),IF($B108="RAB Short",SUMIFS('RAB Prices Short'!AV:AV,'RAB Prices Short'!$B:$B,'All Prices combined'!$D108,'RAB Prices Short'!$E:$E,'All Prices combined'!$G108),IF($B108="RAB Long",SUMIFS('RAB Prices Long'!AV:AV,'RAB Prices Long'!$B:$B,'All Prices combined'!$D108,'RAB Prices Long'!$E:$E,'All Prices combined'!$G108)))),2)</f>
        <v>0</v>
      </c>
      <c r="AT108" s="2">
        <f>ROUND(IF($B108="Annuity",SUMIFS('Annuity Prices'!AW:AW,'Annuity Prices'!$B:$B,$D108,'Annuity Prices'!$E:$E,$G108),IF($B108="RAB Short",SUMIFS('RAB Prices Short'!AW:AW,'RAB Prices Short'!$B:$B,'All Prices combined'!$D108,'RAB Prices Short'!$E:$E,'All Prices combined'!$G108),IF($B108="RAB Long",SUMIFS('RAB Prices Long'!AW:AW,'RAB Prices Long'!$B:$B,'All Prices combined'!$D108,'RAB Prices Long'!$E:$E,'All Prices combined'!$G108)))),2)</f>
        <v>0</v>
      </c>
      <c r="AU108" s="2">
        <f>ROUND(IF($B108="Annuity",SUMIFS('Annuity Prices'!AX:AX,'Annuity Prices'!$B:$B,$D108,'Annuity Prices'!$E:$E,$G108),IF($B108="RAB Short",SUMIFS('RAB Prices Short'!AX:AX,'RAB Prices Short'!$B:$B,'All Prices combined'!$D108,'RAB Prices Short'!$E:$E,'All Prices combined'!$G108),IF($B108="RAB Long",SUMIFS('RAB Prices Long'!AX:AX,'RAB Prices Long'!$B:$B,'All Prices combined'!$D108,'RAB Prices Long'!$E:$E,'All Prices combined'!$G108)))),2)</f>
        <v>0</v>
      </c>
      <c r="AV108" s="2">
        <f>ROUND(IF($B108="Annuity",SUMIFS('Annuity Prices'!AY:AY,'Annuity Prices'!$B:$B,$D108,'Annuity Prices'!$E:$E,$G108),IF($B108="RAB Short",SUMIFS('RAB Prices Short'!AY:AY,'RAB Prices Short'!$B:$B,'All Prices combined'!$D108,'RAB Prices Short'!$E:$E,'All Prices combined'!$G108),IF($B108="RAB Long",SUMIFS('RAB Prices Long'!AY:AY,'RAB Prices Long'!$B:$B,'All Prices combined'!$D108,'RAB Prices Long'!$E:$E,'All Prices combined'!$G108)))),2)</f>
        <v>0</v>
      </c>
      <c r="AW108" s="2">
        <f>ROUND(IF($B108="Annuity",SUMIFS('Annuity Prices'!AZ:AZ,'Annuity Prices'!$B:$B,$D108,'Annuity Prices'!$E:$E,$G108),IF($B108="RAB Short",SUMIFS('RAB Prices Short'!AZ:AZ,'RAB Prices Short'!$B:$B,'All Prices combined'!$D108,'RAB Prices Short'!$E:$E,'All Prices combined'!$G108),IF($B108="RAB Long",SUMIFS('RAB Prices Long'!AZ:AZ,'RAB Prices Long'!$B:$B,'All Prices combined'!$D108,'RAB Prices Long'!$E:$E,'All Prices combined'!$G108)))),2)</f>
        <v>0</v>
      </c>
      <c r="AX108" s="2">
        <f>ROUND(IF($B108="Annuity",SUMIFS('Annuity Prices'!BA:BA,'Annuity Prices'!$B:$B,$D108,'Annuity Prices'!$E:$E,$G108),IF($B108="RAB Short",SUMIFS('RAB Prices Short'!BA:BA,'RAB Prices Short'!$B:$B,'All Prices combined'!$D108,'RAB Prices Short'!$E:$E,'All Prices combined'!$G108),IF($B108="RAB Long",SUMIFS('RAB Prices Long'!BA:BA,'RAB Prices Long'!$B:$B,'All Prices combined'!$D108,'RAB Prices Long'!$E:$E,'All Prices combined'!$G108)))),2)</f>
        <v>0</v>
      </c>
      <c r="AY108" s="2">
        <f>ROUND(IF($B108="Annuity",SUMIFS('Annuity Prices'!BB:BB,'Annuity Prices'!$B:$B,$D108,'Annuity Prices'!$E:$E,$G108),IF($B108="RAB Short",SUMIFS('RAB Prices Short'!BB:BB,'RAB Prices Short'!$B:$B,'All Prices combined'!$D108,'RAB Prices Short'!$E:$E,'All Prices combined'!$G108),IF($B108="RAB Long",SUMIFS('RAB Prices Long'!BB:BB,'RAB Prices Long'!$B:$B,'All Prices combined'!$D108,'RAB Prices Long'!$E:$E,'All Prices combined'!$G108)))),2)</f>
        <v>0</v>
      </c>
      <c r="AZ108" s="2">
        <f>ROUND(IF($B108="Annuity",SUMIFS('Annuity Prices'!BC:BC,'Annuity Prices'!$B:$B,$D108,'Annuity Prices'!$E:$E,$G108),IF($B108="RAB Short",SUMIFS('RAB Prices Short'!BC:BC,'RAB Prices Short'!$B:$B,'All Prices combined'!$D108,'RAB Prices Short'!$E:$E,'All Prices combined'!$G108),IF($B108="RAB Long",SUMIFS('RAB Prices Long'!BC:BC,'RAB Prices Long'!$B:$B,'All Prices combined'!$D108,'RAB Prices Long'!$E:$E,'All Prices combined'!$G108)))),2)</f>
        <v>0</v>
      </c>
      <c r="BA108" s="2">
        <f>ROUND(IF($B108="Annuity",SUMIFS('Annuity Prices'!BD:BD,'Annuity Prices'!$B:$B,$D108,'Annuity Prices'!$E:$E,$G108),IF($B108="RAB Short",SUMIFS('RAB Prices Short'!BD:BD,'RAB Prices Short'!$B:$B,'All Prices combined'!$D108,'RAB Prices Short'!$E:$E,'All Prices combined'!$G108),IF($B108="RAB Long",SUMIFS('RAB Prices Long'!BD:BD,'RAB Prices Long'!$B:$B,'All Prices combined'!$D108,'RAB Prices Long'!$E:$E,'All Prices combined'!$G108)))),2)</f>
        <v>0</v>
      </c>
      <c r="BB108" s="2">
        <f>ROUND(IF($B108="Annuity",SUMIFS('Annuity Prices'!BE:BE,'Annuity Prices'!$B:$B,$D108,'Annuity Prices'!$E:$E,$G108),IF($B108="RAB Short",SUMIFS('RAB Prices Short'!BE:BE,'RAB Prices Short'!$B:$B,'All Prices combined'!$D108,'RAB Prices Short'!$E:$E,'All Prices combined'!$G108),IF($B108="RAB Long",SUMIFS('RAB Prices Long'!BE:BE,'RAB Prices Long'!$B:$B,'All Prices combined'!$D108,'RAB Prices Long'!$E:$E,'All Prices combined'!$G108)))),2)</f>
        <v>0</v>
      </c>
      <c r="BC108" s="2">
        <f>ROUND(IF($B108="Annuity",SUMIFS('Annuity Prices'!BF:BF,'Annuity Prices'!$B:$B,$D108,'Annuity Prices'!$E:$E,$G108),IF($B108="RAB Short",SUMIFS('RAB Prices Short'!BF:BF,'RAB Prices Short'!$B:$B,'All Prices combined'!$D108,'RAB Prices Short'!$E:$E,'All Prices combined'!$G108),IF($B108="RAB Long",SUMIFS('RAB Prices Long'!BF:BF,'RAB Prices Long'!$B:$B,'All Prices combined'!$D108,'RAB Prices Long'!$E:$E,'All Prices combined'!$G108)))),2)</f>
        <v>0</v>
      </c>
      <c r="BD108" s="2">
        <f>ROUND(IF($B108="Annuity",SUMIFS('Annuity Prices'!BG:BG,'Annuity Prices'!$B:$B,$D108,'Annuity Prices'!$E:$E,$G108),IF($B108="RAB Short",SUMIFS('RAB Prices Short'!BG:BG,'RAB Prices Short'!$B:$B,'All Prices combined'!$D108,'RAB Prices Short'!$E:$E,'All Prices combined'!$G108),IF($B108="RAB Long",SUMIFS('RAB Prices Long'!BG:BG,'RAB Prices Long'!$B:$B,'All Prices combined'!$D108,'RAB Prices Long'!$E:$E,'All Prices combined'!$G108)))),2)</f>
        <v>0</v>
      </c>
      <c r="BE108" s="2">
        <f>ROUND(IF($B108="Annuity",SUMIFS('Annuity Prices'!BH:BH,'Annuity Prices'!$B:$B,$D108,'Annuity Prices'!$E:$E,$G108),IF($B108="RAB Short",SUMIFS('RAB Prices Short'!BH:BH,'RAB Prices Short'!$B:$B,'All Prices combined'!$D108,'RAB Prices Short'!$E:$E,'All Prices combined'!$G108),IF($B108="RAB Long",SUMIFS('RAB Prices Long'!BH:BH,'RAB Prices Long'!$B:$B,'All Prices combined'!$D108,'RAB Prices Long'!$E:$E,'All Prices combined'!$G108)))),2)</f>
        <v>0</v>
      </c>
      <c r="BF108" s="2">
        <f>ROUND(IF($B108="Annuity",SUMIFS('Annuity Prices'!BI:BI,'Annuity Prices'!$B:$B,$D108,'Annuity Prices'!$E:$E,$G108),IF($B108="RAB Short",SUMIFS('RAB Prices Short'!BI:BI,'RAB Prices Short'!$B:$B,'All Prices combined'!$D108,'RAB Prices Short'!$E:$E,'All Prices combined'!$G108),IF($B108="RAB Long",SUMIFS('RAB Prices Long'!BI:BI,'RAB Prices Long'!$B:$B,'All Prices combined'!$D108,'RAB Prices Long'!$E:$E,'All Prices combined'!$G108)))),2)</f>
        <v>0</v>
      </c>
      <c r="BG108" s="2">
        <f>ROUND(IF($B108="Annuity",SUMIFS('Annuity Prices'!BJ:BJ,'Annuity Prices'!$B:$B,$D108,'Annuity Prices'!$E:$E,$G108),IF($B108="RAB Short",SUMIFS('RAB Prices Short'!BJ:BJ,'RAB Prices Short'!$B:$B,'All Prices combined'!$D108,'RAB Prices Short'!$E:$E,'All Prices combined'!$G108),IF($B108="RAB Long",SUMIFS('RAB Prices Long'!BJ:BJ,'RAB Prices Long'!$B:$B,'All Prices combined'!$D108,'RAB Prices Long'!$E:$E,'All Prices combined'!$G108)))),2)</f>
        <v>0</v>
      </c>
      <c r="BH108" s="2">
        <f>ROUND(IF($B108="Annuity",SUMIFS('Annuity Prices'!BK:BK,'Annuity Prices'!$B:$B,$D108,'Annuity Prices'!$E:$E,$G108),IF($B108="RAB Short",SUMIFS('RAB Prices Short'!BK:BK,'RAB Prices Short'!$B:$B,'All Prices combined'!$D108,'RAB Prices Short'!$E:$E,'All Prices combined'!$G108),IF($B108="RAB Long",SUMIFS('RAB Prices Long'!BK:BK,'RAB Prices Long'!$B:$B,'All Prices combined'!$D108,'RAB Prices Long'!$E:$E,'All Prices combined'!$G108)))),2)</f>
        <v>0</v>
      </c>
      <c r="BI108" s="2">
        <f>ROUND(IF($B108="Annuity",SUMIFS('Annuity Prices'!BL:BL,'Annuity Prices'!$B:$B,$D108,'Annuity Prices'!$E:$E,$G108),IF($B108="RAB Short",SUMIFS('RAB Prices Short'!BL:BL,'RAB Prices Short'!$B:$B,'All Prices combined'!$D108,'RAB Prices Short'!$E:$E,'All Prices combined'!$G108),IF($B108="RAB Long",SUMIFS('RAB Prices Long'!BL:BL,'RAB Prices Long'!$B:$B,'All Prices combined'!$D108,'RAB Prices Long'!$E:$E,'All Prices combined'!$G108)))),2)</f>
        <v>0</v>
      </c>
      <c r="BJ108" s="2">
        <f>ROUND(IF($B108="Annuity",SUMIFS('Annuity Prices'!BM:BM,'Annuity Prices'!$B:$B,$D108,'Annuity Prices'!$E:$E,$G108),IF($B108="RAB Short",SUMIFS('RAB Prices Short'!BM:BM,'RAB Prices Short'!$B:$B,'All Prices combined'!$D108,'RAB Prices Short'!$E:$E,'All Prices combined'!$G108),IF($B108="RAB Long",SUMIFS('RAB Prices Long'!BM:BM,'RAB Prices Long'!$B:$B,'All Prices combined'!$D108,'RAB Prices Long'!$E:$E,'All Prices combined'!$G108)))),2)</f>
        <v>0</v>
      </c>
      <c r="BK108" s="2">
        <f>ROUND(IF($B108="Annuity",SUMIFS('Annuity Prices'!BN:BN,'Annuity Prices'!$B:$B,$D108,'Annuity Prices'!$E:$E,$G108),IF($B108="RAB Short",SUMIFS('RAB Prices Short'!BN:BN,'RAB Prices Short'!$B:$B,'All Prices combined'!$D108,'RAB Prices Short'!$E:$E,'All Prices combined'!$G108),IF($B108="RAB Long",SUMIFS('RAB Prices Long'!BN:BN,'RAB Prices Long'!$B:$B,'All Prices combined'!$D108,'RAB Prices Long'!$E:$E,'All Prices combined'!$G108)))),2)</f>
        <v>0</v>
      </c>
      <c r="BL108" s="2">
        <f>ROUND(IF($B108="Annuity",SUMIFS('Annuity Prices'!BO:BO,'Annuity Prices'!$B:$B,$D108,'Annuity Prices'!$E:$E,$G108),IF($B108="RAB Short",SUMIFS('RAB Prices Short'!BO:BO,'RAB Prices Short'!$B:$B,'All Prices combined'!$D108,'RAB Prices Short'!$E:$E,'All Prices combined'!$G108),IF($B108="RAB Long",SUMIFS('RAB Prices Long'!BO:BO,'RAB Prices Long'!$B:$B,'All Prices combined'!$D108,'RAB Prices Long'!$E:$E,'All Prices combined'!$G108)))),2)</f>
        <v>0</v>
      </c>
      <c r="BM108" s="2">
        <f>ROUND(IF($B108="Annuity",SUMIFS('Annuity Prices'!BP:BP,'Annuity Prices'!$B:$B,$D108,'Annuity Prices'!$E:$E,$G108),IF($B108="RAB Short",SUMIFS('RAB Prices Short'!BP:BP,'RAB Prices Short'!$B:$B,'All Prices combined'!$D108,'RAB Prices Short'!$E:$E,'All Prices combined'!$G108),IF($B108="RAB Long",SUMIFS('RAB Prices Long'!BP:BP,'RAB Prices Long'!$B:$B,'All Prices combined'!$D108,'RAB Prices Long'!$E:$E,'All Prices combined'!$G108)))),2)</f>
        <v>0</v>
      </c>
      <c r="BN108" s="2">
        <f>ROUND(IF($B108="Annuity",SUMIFS('Annuity Prices'!BQ:BQ,'Annuity Prices'!$B:$B,$D108,'Annuity Prices'!$E:$E,$G108),IF($B108="RAB Short",SUMIFS('RAB Prices Short'!BQ:BQ,'RAB Prices Short'!$B:$B,'All Prices combined'!$D108,'RAB Prices Short'!$E:$E,'All Prices combined'!$G108),IF($B108="RAB Long",SUMIFS('RAB Prices Long'!BQ:BQ,'RAB Prices Long'!$B:$B,'All Prices combined'!$D108,'RAB Prices Long'!$E:$E,'All Prices combined'!$G108)))),2)</f>
        <v>0</v>
      </c>
      <c r="BO108" s="2">
        <f>ROUND(IF($B108="Annuity",SUMIFS('Annuity Prices'!BR:BR,'Annuity Prices'!$B:$B,$D108,'Annuity Prices'!$E:$E,$G108),IF($B108="RAB Short",SUMIFS('RAB Prices Short'!BR:BR,'RAB Prices Short'!$B:$B,'All Prices combined'!$D108,'RAB Prices Short'!$E:$E,'All Prices combined'!$G108),IF($B108="RAB Long",SUMIFS('RAB Prices Long'!BR:BR,'RAB Prices Long'!$B:$B,'All Prices combined'!$D108,'RAB Prices Long'!$E:$E,'All Prices combined'!$G108)))),2)</f>
        <v>0</v>
      </c>
      <c r="BP108" s="2">
        <f>ROUND(IF($B108="Annuity",SUMIFS('Annuity Prices'!BS:BS,'Annuity Prices'!$B:$B,$D108,'Annuity Prices'!$E:$E,$G108),IF($B108="RAB Short",SUMIFS('RAB Prices Short'!BS:BS,'RAB Prices Short'!$B:$B,'All Prices combined'!$D108,'RAB Prices Short'!$E:$E,'All Prices combined'!$G108),IF($B108="RAB Long",SUMIFS('RAB Prices Long'!BS:BS,'RAB Prices Long'!$B:$B,'All Prices combined'!$D108,'RAB Prices Long'!$E:$E,'All Prices combined'!$G108)))),2)</f>
        <v>0</v>
      </c>
      <c r="BQ108" s="2">
        <f>ROUND(IF($B108="Annuity",SUMIFS('Annuity Prices'!BT:BT,'Annuity Prices'!$B:$B,$D108,'Annuity Prices'!$E:$E,$G108),IF($B108="RAB Short",SUMIFS('RAB Prices Short'!BT:BT,'RAB Prices Short'!$B:$B,'All Prices combined'!$D108,'RAB Prices Short'!$E:$E,'All Prices combined'!$G108),IF($B108="RAB Long",SUMIFS('RAB Prices Long'!BT:BT,'RAB Prices Long'!$B:$B,'All Prices combined'!$D108,'RAB Prices Long'!$E:$E,'All Prices combined'!$G108)))),2)</f>
        <v>0</v>
      </c>
      <c r="BR108" s="2">
        <f>ROUND(IF($B108="Annuity",SUMIFS('Annuity Prices'!BU:BU,'Annuity Prices'!$B:$B,$D108,'Annuity Prices'!$E:$E,$G108),IF($B108="RAB Short",SUMIFS('RAB Prices Short'!BU:BU,'RAB Prices Short'!$B:$B,'All Prices combined'!$D108,'RAB Prices Short'!$E:$E,'All Prices combined'!$G108),IF($B108="RAB Long",SUMIFS('RAB Prices Long'!BU:BU,'RAB Prices Long'!$B:$B,'All Prices combined'!$D108,'RAB Prices Long'!$E:$E,'All Prices combined'!$G108)))),2)</f>
        <v>0</v>
      </c>
      <c r="BS108" s="2">
        <f>ROUND(IF($B108="Annuity",SUMIFS('Annuity Prices'!BV:BV,'Annuity Prices'!$B:$B,$D108,'Annuity Prices'!$E:$E,$G108),IF($B108="RAB Short",SUMIFS('RAB Prices Short'!BV:BV,'RAB Prices Short'!$B:$B,'All Prices combined'!$D108,'RAB Prices Short'!$E:$E,'All Prices combined'!$G108),IF($B108="RAB Long",SUMIFS('RAB Prices Long'!BV:BV,'RAB Prices Long'!$B:$B,'All Prices combined'!$D108,'RAB Prices Long'!$E:$E,'All Prices combined'!$G108)))),2)</f>
        <v>0</v>
      </c>
      <c r="BT108" s="2">
        <f>ROUND(IF($B108="Annuity",SUMIFS('Annuity Prices'!BW:BW,'Annuity Prices'!$B:$B,$D108,'Annuity Prices'!$E:$E,$G108),IF($B108="RAB Short",SUMIFS('RAB Prices Short'!BW:BW,'RAB Prices Short'!$B:$B,'All Prices combined'!$D108,'RAB Prices Short'!$E:$E,'All Prices combined'!$G108),IF($B108="RAB Long",SUMIFS('RAB Prices Long'!BW:BW,'RAB Prices Long'!$B:$B,'All Prices combined'!$D108,'RAB Prices Long'!$E:$E,'All Prices combined'!$G108)))),2)</f>
        <v>0</v>
      </c>
      <c r="BU108" s="2">
        <f>ROUND(IF($B108="Annuity",SUMIFS('Annuity Prices'!BX:BX,'Annuity Prices'!$B:$B,$D108,'Annuity Prices'!$E:$E,$G108),IF($B108="RAB Short",SUMIFS('RAB Prices Short'!BX:BX,'RAB Prices Short'!$B:$B,'All Prices combined'!$D108,'RAB Prices Short'!$E:$E,'All Prices combined'!$G108),IF($B108="RAB Long",SUMIFS('RAB Prices Long'!BX:BX,'RAB Prices Long'!$B:$B,'All Prices combined'!$D108,'RAB Prices Long'!$E:$E,'All Prices combined'!$G108)))),2)</f>
        <v>0</v>
      </c>
    </row>
    <row r="109" spans="2:73" x14ac:dyDescent="0.25">
      <c r="B109" t="s">
        <v>37</v>
      </c>
      <c r="C109" s="1">
        <v>20</v>
      </c>
      <c r="D109" s="1" t="s">
        <v>189</v>
      </c>
      <c r="E109" s="1" t="s">
        <v>187</v>
      </c>
      <c r="F109" s="1">
        <v>20</v>
      </c>
      <c r="G109" s="1" t="s">
        <v>38</v>
      </c>
      <c r="H109" s="1" t="s">
        <v>128</v>
      </c>
      <c r="I109" s="2">
        <f>ROUND(IF($B109="Annuity",SUMIFS('Annuity Prices'!L:L,'Annuity Prices'!$B:$B,$D109,'Annuity Prices'!$E:$E,$G109),IF($B109="RAB Short",SUMIFS('RAB Prices Short'!L:L,'RAB Prices Short'!$B:$B,'All Prices combined'!$D109,'RAB Prices Short'!$E:$E,'All Prices combined'!$G109),IF($B109="RAB Long",SUMIFS('RAB Prices Long'!L:L,'RAB Prices Long'!$B:$B,'All Prices combined'!$D109,'RAB Prices Long'!$E:$E,'All Prices combined'!$G109)))),2)</f>
        <v>68.45</v>
      </c>
      <c r="J109" s="2">
        <f>ROUND(IF($B109="Annuity",SUMIFS('Annuity Prices'!M:M,'Annuity Prices'!$B:$B,$D109,'Annuity Prices'!$E:$E,$G109),IF($B109="RAB Short",SUMIFS('RAB Prices Short'!M:M,'RAB Prices Short'!$B:$B,'All Prices combined'!$D109,'RAB Prices Short'!$E:$E,'All Prices combined'!$G109),IF($B109="RAB Long",SUMIFS('RAB Prices Long'!M:M,'RAB Prices Long'!$B:$B,'All Prices combined'!$D109,'RAB Prices Long'!$E:$E,'All Prices combined'!$G109)))),2)</f>
        <v>70.42</v>
      </c>
      <c r="K109" s="2">
        <f>ROUND(IF($B109="Annuity",SUMIFS('Annuity Prices'!N:N,'Annuity Prices'!$B:$B,$D109,'Annuity Prices'!$E:$E,$G109),IF($B109="RAB Short",SUMIFS('RAB Prices Short'!N:N,'RAB Prices Short'!$B:$B,'All Prices combined'!$D109,'RAB Prices Short'!$E:$E,'All Prices combined'!$G109),IF($B109="RAB Long",SUMIFS('RAB Prices Long'!N:N,'RAB Prices Long'!$B:$B,'All Prices combined'!$D109,'RAB Prices Long'!$E:$E,'All Prices combined'!$G109)))),2)</f>
        <v>72.44</v>
      </c>
      <c r="L109" s="2">
        <f>ROUND(IF($B109="Annuity",SUMIFS('Annuity Prices'!O:O,'Annuity Prices'!$B:$B,$D109,'Annuity Prices'!$E:$E,$G109),IF($B109="RAB Short",SUMIFS('RAB Prices Short'!O:O,'RAB Prices Short'!$B:$B,'All Prices combined'!$D109,'RAB Prices Short'!$E:$E,'All Prices combined'!$G109),IF($B109="RAB Long",SUMIFS('RAB Prices Long'!O:O,'RAB Prices Long'!$B:$B,'All Prices combined'!$D109,'RAB Prices Long'!$E:$E,'All Prices combined'!$G109)))),2)</f>
        <v>74.52</v>
      </c>
      <c r="M109" s="2">
        <f>ROUND(IF($B109="Annuity",SUMIFS('Annuity Prices'!P:P,'Annuity Prices'!$B:$B,$D109,'Annuity Prices'!$E:$E,$G109),IF($B109="RAB Short",SUMIFS('RAB Prices Short'!P:P,'RAB Prices Short'!$B:$B,'All Prices combined'!$D109,'RAB Prices Short'!$E:$E,'All Prices combined'!$G109),IF($B109="RAB Long",SUMIFS('RAB Prices Long'!P:P,'RAB Prices Long'!$B:$B,'All Prices combined'!$D109,'RAB Prices Long'!$E:$E,'All Prices combined'!$G109)))),2)</f>
        <v>74.599999999999994</v>
      </c>
      <c r="N109" s="2">
        <f>ROUND(IF($B109="Annuity",SUMIFS('Annuity Prices'!Q:Q,'Annuity Prices'!$B:$B,$D109,'Annuity Prices'!$E:$E,$G109),IF($B109="RAB Short",SUMIFS('RAB Prices Short'!Q:Q,'RAB Prices Short'!$B:$B,'All Prices combined'!$D109,'RAB Prices Short'!$E:$E,'All Prices combined'!$G109),IF($B109="RAB Long",SUMIFS('RAB Prices Long'!Q:Q,'RAB Prices Long'!$B:$B,'All Prices combined'!$D109,'RAB Prices Long'!$E:$E,'All Prices combined'!$G109)))),2)</f>
        <v>76.459999999999994</v>
      </c>
      <c r="O109" s="2">
        <f>ROUND(IF($B109="Annuity",SUMIFS('Annuity Prices'!R:R,'Annuity Prices'!$B:$B,$D109,'Annuity Prices'!$E:$E,$G109),IF($B109="RAB Short",SUMIFS('RAB Prices Short'!R:R,'RAB Prices Short'!$B:$B,'All Prices combined'!$D109,'RAB Prices Short'!$E:$E,'All Prices combined'!$G109),IF($B109="RAB Long",SUMIFS('RAB Prices Long'!R:R,'RAB Prices Long'!$B:$B,'All Prices combined'!$D109,'RAB Prices Long'!$E:$E,'All Prices combined'!$G109)))),2)</f>
        <v>78.38</v>
      </c>
      <c r="P109" s="2">
        <f>ROUND(IF($B109="Annuity",SUMIFS('Annuity Prices'!S:S,'Annuity Prices'!$B:$B,$D109,'Annuity Prices'!$E:$E,$G109),IF($B109="RAB Short",SUMIFS('RAB Prices Short'!S:S,'RAB Prices Short'!$B:$B,'All Prices combined'!$D109,'RAB Prices Short'!$E:$E,'All Prices combined'!$G109),IF($B109="RAB Long",SUMIFS('RAB Prices Long'!S:S,'RAB Prices Long'!$B:$B,'All Prices combined'!$D109,'RAB Prices Long'!$E:$E,'All Prices combined'!$G109)))),2)</f>
        <v>80.34</v>
      </c>
      <c r="Q109" s="2">
        <f>ROUND(IF($B109="Annuity",SUMIFS('Annuity Prices'!T:T,'Annuity Prices'!$B:$B,$D109,'Annuity Prices'!$E:$E,$G109),IF($B109="RAB Short",SUMIFS('RAB Prices Short'!T:T,'RAB Prices Short'!$B:$B,'All Prices combined'!$D109,'RAB Prices Short'!$E:$E,'All Prices combined'!$G109),IF($B109="RAB Long",SUMIFS('RAB Prices Long'!T:T,'RAB Prices Long'!$B:$B,'All Prices combined'!$D109,'RAB Prices Long'!$E:$E,'All Prices combined'!$G109)))),2)</f>
        <v>82.27</v>
      </c>
      <c r="R109" s="2">
        <f>ROUND(IF($B109="Annuity",SUMIFS('Annuity Prices'!U:U,'Annuity Prices'!$B:$B,$D109,'Annuity Prices'!$E:$E,$G109),IF($B109="RAB Short",SUMIFS('RAB Prices Short'!U:U,'RAB Prices Short'!$B:$B,'All Prices combined'!$D109,'RAB Prices Short'!$E:$E,'All Prices combined'!$G109),IF($B109="RAB Long",SUMIFS('RAB Prices Long'!U:U,'RAB Prices Long'!$B:$B,'All Prices combined'!$D109,'RAB Prices Long'!$E:$E,'All Prices combined'!$G109)))),2)</f>
        <v>84.33</v>
      </c>
      <c r="S109" s="2">
        <f>ROUND(IF($B109="Annuity",SUMIFS('Annuity Prices'!V:V,'Annuity Prices'!$B:$B,$D109,'Annuity Prices'!$E:$E,$G109),IF($B109="RAB Short",SUMIFS('RAB Prices Short'!V:V,'RAB Prices Short'!$B:$B,'All Prices combined'!$D109,'RAB Prices Short'!$E:$E,'All Prices combined'!$G109),IF($B109="RAB Long",SUMIFS('RAB Prices Long'!V:V,'RAB Prices Long'!$B:$B,'All Prices combined'!$D109,'RAB Prices Long'!$E:$E,'All Prices combined'!$G109)))),2)</f>
        <v>86.44</v>
      </c>
      <c r="T109" s="2">
        <f>ROUND(IF($B109="Annuity",SUMIFS('Annuity Prices'!W:W,'Annuity Prices'!$B:$B,$D109,'Annuity Prices'!$E:$E,$G109),IF($B109="RAB Short",SUMIFS('RAB Prices Short'!W:W,'RAB Prices Short'!$B:$B,'All Prices combined'!$D109,'RAB Prices Short'!$E:$E,'All Prices combined'!$G109),IF($B109="RAB Long",SUMIFS('RAB Prices Long'!W:W,'RAB Prices Long'!$B:$B,'All Prices combined'!$D109,'RAB Prices Long'!$E:$E,'All Prices combined'!$G109)))),2)</f>
        <v>88.6</v>
      </c>
      <c r="U109" s="2">
        <f>ROUND(IF($B109="Annuity",SUMIFS('Annuity Prices'!X:X,'Annuity Prices'!$B:$B,$D109,'Annuity Prices'!$E:$E,$G109),IF($B109="RAB Short",SUMIFS('RAB Prices Short'!X:X,'RAB Prices Short'!$B:$B,'All Prices combined'!$D109,'RAB Prices Short'!$E:$E,'All Prices combined'!$G109),IF($B109="RAB Long",SUMIFS('RAB Prices Long'!X:X,'RAB Prices Long'!$B:$B,'All Prices combined'!$D109,'RAB Prices Long'!$E:$E,'All Prices combined'!$G109)))),2)</f>
        <v>90.73</v>
      </c>
      <c r="V109" s="2">
        <f>ROUND(IF($B109="Annuity",SUMIFS('Annuity Prices'!Y:Y,'Annuity Prices'!$B:$B,$D109,'Annuity Prices'!$E:$E,$G109),IF($B109="RAB Short",SUMIFS('RAB Prices Short'!Y:Y,'RAB Prices Short'!$B:$B,'All Prices combined'!$D109,'RAB Prices Short'!$E:$E,'All Prices combined'!$G109),IF($B109="RAB Long",SUMIFS('RAB Prices Long'!Y:Y,'RAB Prices Long'!$B:$B,'All Prices combined'!$D109,'RAB Prices Long'!$E:$E,'All Prices combined'!$G109)))),2)</f>
        <v>93</v>
      </c>
      <c r="W109" s="2">
        <f>ROUND(IF($B109="Annuity",SUMIFS('Annuity Prices'!Z:Z,'Annuity Prices'!$B:$B,$D109,'Annuity Prices'!$E:$E,$G109),IF($B109="RAB Short",SUMIFS('RAB Prices Short'!Z:Z,'RAB Prices Short'!$B:$B,'All Prices combined'!$D109,'RAB Prices Short'!$E:$E,'All Prices combined'!$G109),IF($B109="RAB Long",SUMIFS('RAB Prices Long'!Z:Z,'RAB Prices Long'!$B:$B,'All Prices combined'!$D109,'RAB Prices Long'!$E:$E,'All Prices combined'!$G109)))),2)</f>
        <v>95.33</v>
      </c>
      <c r="X109" s="2">
        <f>ROUND(IF($B109="Annuity",SUMIFS('Annuity Prices'!AA:AA,'Annuity Prices'!$B:$B,$D109,'Annuity Prices'!$E:$E,$G109),IF($B109="RAB Short",SUMIFS('RAB Prices Short'!AA:AA,'RAB Prices Short'!$B:$B,'All Prices combined'!$D109,'RAB Prices Short'!$E:$E,'All Prices combined'!$G109),IF($B109="RAB Long",SUMIFS('RAB Prices Long'!AA:AA,'RAB Prices Long'!$B:$B,'All Prices combined'!$D109,'RAB Prices Long'!$E:$E,'All Prices combined'!$G109)))),2)</f>
        <v>97.71</v>
      </c>
      <c r="Y109" s="2">
        <f>ROUND(IF($B109="Annuity",SUMIFS('Annuity Prices'!AB:AB,'Annuity Prices'!$B:$B,$D109,'Annuity Prices'!$E:$E,$G109),IF($B109="RAB Short",SUMIFS('RAB Prices Short'!AB:AB,'RAB Prices Short'!$B:$B,'All Prices combined'!$D109,'RAB Prices Short'!$E:$E,'All Prices combined'!$G109),IF($B109="RAB Long",SUMIFS('RAB Prices Long'!AB:AB,'RAB Prices Long'!$B:$B,'All Prices combined'!$D109,'RAB Prices Long'!$E:$E,'All Prices combined'!$G109)))),2)</f>
        <v>100.07</v>
      </c>
      <c r="Z109" s="2">
        <f>ROUND(IF($B109="Annuity",SUMIFS('Annuity Prices'!AC:AC,'Annuity Prices'!$B:$B,$D109,'Annuity Prices'!$E:$E,$G109),IF($B109="RAB Short",SUMIFS('RAB Prices Short'!AC:AC,'RAB Prices Short'!$B:$B,'All Prices combined'!$D109,'RAB Prices Short'!$E:$E,'All Prices combined'!$G109),IF($B109="RAB Long",SUMIFS('RAB Prices Long'!AC:AC,'RAB Prices Long'!$B:$B,'All Prices combined'!$D109,'RAB Prices Long'!$E:$E,'All Prices combined'!$G109)))),2)</f>
        <v>102.57</v>
      </c>
      <c r="AA109" s="2">
        <f>ROUND(IF($B109="Annuity",SUMIFS('Annuity Prices'!AD:AD,'Annuity Prices'!$B:$B,$D109,'Annuity Prices'!$E:$E,$G109),IF($B109="RAB Short",SUMIFS('RAB Prices Short'!AD:AD,'RAB Prices Short'!$B:$B,'All Prices combined'!$D109,'RAB Prices Short'!$E:$E,'All Prices combined'!$G109),IF($B109="RAB Long",SUMIFS('RAB Prices Long'!AD:AD,'RAB Prices Long'!$B:$B,'All Prices combined'!$D109,'RAB Prices Long'!$E:$E,'All Prices combined'!$G109)))),2)</f>
        <v>105.13</v>
      </c>
      <c r="AB109" s="2">
        <f>ROUND(IF($B109="Annuity",SUMIFS('Annuity Prices'!AE:AE,'Annuity Prices'!$B:$B,$D109,'Annuity Prices'!$E:$E,$G109),IF($B109="RAB Short",SUMIFS('RAB Prices Short'!AE:AE,'RAB Prices Short'!$B:$B,'All Prices combined'!$D109,'RAB Prices Short'!$E:$E,'All Prices combined'!$G109),IF($B109="RAB Long",SUMIFS('RAB Prices Long'!AE:AE,'RAB Prices Long'!$B:$B,'All Prices combined'!$D109,'RAB Prices Long'!$E:$E,'All Prices combined'!$G109)))),2)</f>
        <v>107.76</v>
      </c>
      <c r="AC109" s="2">
        <f>ROUND(IF($B109="Annuity",SUMIFS('Annuity Prices'!AF:AF,'Annuity Prices'!$B:$B,$D109,'Annuity Prices'!$E:$E,$G109),IF($B109="RAB Short",SUMIFS('RAB Prices Short'!AF:AF,'RAB Prices Short'!$B:$B,'All Prices combined'!$D109,'RAB Prices Short'!$E:$E,'All Prices combined'!$G109),IF($B109="RAB Long",SUMIFS('RAB Prices Long'!AF:AF,'RAB Prices Long'!$B:$B,'All Prices combined'!$D109,'RAB Prices Long'!$E:$E,'All Prices combined'!$G109)))),2)</f>
        <v>110.36</v>
      </c>
      <c r="AD109" s="2">
        <f>ROUND(IF($B109="Annuity",SUMIFS('Annuity Prices'!AG:AG,'Annuity Prices'!$B:$B,$D109,'Annuity Prices'!$E:$E,$G109),IF($B109="RAB Short",SUMIFS('RAB Prices Short'!AG:AG,'RAB Prices Short'!$B:$B,'All Prices combined'!$D109,'RAB Prices Short'!$E:$E,'All Prices combined'!$G109),IF($B109="RAB Long",SUMIFS('RAB Prices Long'!AG:AG,'RAB Prices Long'!$B:$B,'All Prices combined'!$D109,'RAB Prices Long'!$E:$E,'All Prices combined'!$G109)))),2)</f>
        <v>113.12</v>
      </c>
      <c r="AE109" s="2">
        <f>ROUND(IF($B109="Annuity",SUMIFS('Annuity Prices'!AH:AH,'Annuity Prices'!$B:$B,$D109,'Annuity Prices'!$E:$E,$G109),IF($B109="RAB Short",SUMIFS('RAB Prices Short'!AH:AH,'RAB Prices Short'!$B:$B,'All Prices combined'!$D109,'RAB Prices Short'!$E:$E,'All Prices combined'!$G109),IF($B109="RAB Long",SUMIFS('RAB Prices Long'!AH:AH,'RAB Prices Long'!$B:$B,'All Prices combined'!$D109,'RAB Prices Long'!$E:$E,'All Prices combined'!$G109)))),2)</f>
        <v>115.95</v>
      </c>
      <c r="AF109" s="2">
        <f>ROUND(IF($B109="Annuity",SUMIFS('Annuity Prices'!AI:AI,'Annuity Prices'!$B:$B,$D109,'Annuity Prices'!$E:$E,$G109),IF($B109="RAB Short",SUMIFS('RAB Prices Short'!AI:AI,'RAB Prices Short'!$B:$B,'All Prices combined'!$D109,'RAB Prices Short'!$E:$E,'All Prices combined'!$G109),IF($B109="RAB Long",SUMIFS('RAB Prices Long'!AI:AI,'RAB Prices Long'!$B:$B,'All Prices combined'!$D109,'RAB Prices Long'!$E:$E,'All Prices combined'!$G109)))),2)</f>
        <v>118.85</v>
      </c>
      <c r="AG109" s="2">
        <f>ROUND(IF($B109="Annuity",SUMIFS('Annuity Prices'!AJ:AJ,'Annuity Prices'!$B:$B,$D109,'Annuity Prices'!$E:$E,$G109),IF($B109="RAB Short",SUMIFS('RAB Prices Short'!AJ:AJ,'RAB Prices Short'!$B:$B,'All Prices combined'!$D109,'RAB Prices Short'!$E:$E,'All Prices combined'!$G109),IF($B109="RAB Long",SUMIFS('RAB Prices Long'!AJ:AJ,'RAB Prices Long'!$B:$B,'All Prices combined'!$D109,'RAB Prices Long'!$E:$E,'All Prices combined'!$G109)))),2)</f>
        <v>121.72</v>
      </c>
      <c r="AH109" s="2">
        <f>ROUND(IF($B109="Annuity",SUMIFS('Annuity Prices'!AK:AK,'Annuity Prices'!$B:$B,$D109,'Annuity Prices'!$E:$E,$G109),IF($B109="RAB Short",SUMIFS('RAB Prices Short'!AK:AK,'RAB Prices Short'!$B:$B,'All Prices combined'!$D109,'RAB Prices Short'!$E:$E,'All Prices combined'!$G109),IF($B109="RAB Long",SUMIFS('RAB Prices Long'!AK:AK,'RAB Prices Long'!$B:$B,'All Prices combined'!$D109,'RAB Prices Long'!$E:$E,'All Prices combined'!$G109)))),2)</f>
        <v>124.77</v>
      </c>
      <c r="AI109" s="2">
        <f>ROUND(IF($B109="Annuity",SUMIFS('Annuity Prices'!AL:AL,'Annuity Prices'!$B:$B,$D109,'Annuity Prices'!$E:$E,$G109),IF($B109="RAB Short",SUMIFS('RAB Prices Short'!AL:AL,'RAB Prices Short'!$B:$B,'All Prices combined'!$D109,'RAB Prices Short'!$E:$E,'All Prices combined'!$G109),IF($B109="RAB Long",SUMIFS('RAB Prices Long'!AL:AL,'RAB Prices Long'!$B:$B,'All Prices combined'!$D109,'RAB Prices Long'!$E:$E,'All Prices combined'!$G109)))),2)</f>
        <v>127.89</v>
      </c>
      <c r="AJ109" s="2">
        <f>ROUND(IF($B109="Annuity",SUMIFS('Annuity Prices'!AM:AM,'Annuity Prices'!$B:$B,$D109,'Annuity Prices'!$E:$E,$G109),IF($B109="RAB Short",SUMIFS('RAB Prices Short'!AM:AM,'RAB Prices Short'!$B:$B,'All Prices combined'!$D109,'RAB Prices Short'!$E:$E,'All Prices combined'!$G109),IF($B109="RAB Long",SUMIFS('RAB Prices Long'!AM:AM,'RAB Prices Long'!$B:$B,'All Prices combined'!$D109,'RAB Prices Long'!$E:$E,'All Prices combined'!$G109)))),2)</f>
        <v>131.08000000000001</v>
      </c>
      <c r="AK109" s="2">
        <f>ROUND(IF($B109="Annuity",SUMIFS('Annuity Prices'!AN:AN,'Annuity Prices'!$B:$B,$D109,'Annuity Prices'!$E:$E,$G109),IF($B109="RAB Short",SUMIFS('RAB Prices Short'!AN:AN,'RAB Prices Short'!$B:$B,'All Prices combined'!$D109,'RAB Prices Short'!$E:$E,'All Prices combined'!$G109),IF($B109="RAB Long",SUMIFS('RAB Prices Long'!AN:AN,'RAB Prices Long'!$B:$B,'All Prices combined'!$D109,'RAB Prices Long'!$E:$E,'All Prices combined'!$G109)))),2)</f>
        <v>134.26</v>
      </c>
      <c r="AL109" s="2">
        <f>ROUND(IF($B109="Annuity",SUMIFS('Annuity Prices'!AO:AO,'Annuity Prices'!$B:$B,$D109,'Annuity Prices'!$E:$E,$G109),IF($B109="RAB Short",SUMIFS('RAB Prices Short'!AO:AO,'RAB Prices Short'!$B:$B,'All Prices combined'!$D109,'RAB Prices Short'!$E:$E,'All Prices combined'!$G109),IF($B109="RAB Long",SUMIFS('RAB Prices Long'!AO:AO,'RAB Prices Long'!$B:$B,'All Prices combined'!$D109,'RAB Prices Long'!$E:$E,'All Prices combined'!$G109)))),2)</f>
        <v>137.61000000000001</v>
      </c>
      <c r="AM109" s="2">
        <f>ROUND(IF($B109="Annuity",SUMIFS('Annuity Prices'!AP:AP,'Annuity Prices'!$B:$B,$D109,'Annuity Prices'!$E:$E,$G109),IF($B109="RAB Short",SUMIFS('RAB Prices Short'!AP:AP,'RAB Prices Short'!$B:$B,'All Prices combined'!$D109,'RAB Prices Short'!$E:$E,'All Prices combined'!$G109),IF($B109="RAB Long",SUMIFS('RAB Prices Long'!AP:AP,'RAB Prices Long'!$B:$B,'All Prices combined'!$D109,'RAB Prices Long'!$E:$E,'All Prices combined'!$G109)))),2)</f>
        <v>141.06</v>
      </c>
      <c r="AN109" s="2">
        <f>ROUND(IF($B109="Annuity",SUMIFS('Annuity Prices'!AQ:AQ,'Annuity Prices'!$B:$B,$D109,'Annuity Prices'!$E:$E,$G109),IF($B109="RAB Short",SUMIFS('RAB Prices Short'!AQ:AQ,'RAB Prices Short'!$B:$B,'All Prices combined'!$D109,'RAB Prices Short'!$E:$E,'All Prices combined'!$G109),IF($B109="RAB Long",SUMIFS('RAB Prices Long'!AQ:AQ,'RAB Prices Long'!$B:$B,'All Prices combined'!$D109,'RAB Prices Long'!$E:$E,'All Prices combined'!$G109)))),2)</f>
        <v>144.58000000000001</v>
      </c>
      <c r="AO109" s="2">
        <f>ROUND(IF($B109="Annuity",SUMIFS('Annuity Prices'!AR:AR,'Annuity Prices'!$B:$B,$D109,'Annuity Prices'!$E:$E,$G109),IF($B109="RAB Short",SUMIFS('RAB Prices Short'!AR:AR,'RAB Prices Short'!$B:$B,'All Prices combined'!$D109,'RAB Prices Short'!$E:$E,'All Prices combined'!$G109),IF($B109="RAB Long",SUMIFS('RAB Prices Long'!AR:AR,'RAB Prices Long'!$B:$B,'All Prices combined'!$D109,'RAB Prices Long'!$E:$E,'All Prices combined'!$G109)))),2)</f>
        <v>37.25</v>
      </c>
      <c r="AP109" s="2">
        <f>ROUND(IF($B109="Annuity",SUMIFS('Annuity Prices'!AS:AS,'Annuity Prices'!$B:$B,$D109,'Annuity Prices'!$E:$E,$G109),IF($B109="RAB Short",SUMIFS('RAB Prices Short'!AS:AS,'RAB Prices Short'!$B:$B,'All Prices combined'!$D109,'RAB Prices Short'!$E:$E,'All Prices combined'!$G109),IF($B109="RAB Long",SUMIFS('RAB Prices Long'!AS:AS,'RAB Prices Long'!$B:$B,'All Prices combined'!$D109,'RAB Prices Long'!$E:$E,'All Prices combined'!$G109)))),2)</f>
        <v>40.93</v>
      </c>
      <c r="AQ109" s="2">
        <f>ROUND(IF($B109="Annuity",SUMIFS('Annuity Prices'!AT:AT,'Annuity Prices'!$B:$B,$D109,'Annuity Prices'!$E:$E,$G109),IF($B109="RAB Short",SUMIFS('RAB Prices Short'!AT:AT,'RAB Prices Short'!$B:$B,'All Prices combined'!$D109,'RAB Prices Short'!$E:$E,'All Prices combined'!$G109),IF($B109="RAB Long",SUMIFS('RAB Prices Long'!AT:AT,'RAB Prices Long'!$B:$B,'All Prices combined'!$D109,'RAB Prices Long'!$E:$E,'All Prices combined'!$G109)))),2)</f>
        <v>44.79</v>
      </c>
      <c r="AR109" s="2">
        <f>ROUND(IF($B109="Annuity",SUMIFS('Annuity Prices'!AU:AU,'Annuity Prices'!$B:$B,$D109,'Annuity Prices'!$E:$E,$G109),IF($B109="RAB Short",SUMIFS('RAB Prices Short'!AU:AU,'RAB Prices Short'!$B:$B,'All Prices combined'!$D109,'RAB Prices Short'!$E:$E,'All Prices combined'!$G109),IF($B109="RAB Long",SUMIFS('RAB Prices Long'!AU:AU,'RAB Prices Long'!$B:$B,'All Prices combined'!$D109,'RAB Prices Long'!$E:$E,'All Prices combined'!$G109)))),2)</f>
        <v>48.84</v>
      </c>
      <c r="AS109" s="2">
        <f>ROUND(IF($B109="Annuity",SUMIFS('Annuity Prices'!AV:AV,'Annuity Prices'!$B:$B,$D109,'Annuity Prices'!$E:$E,$G109),IF($B109="RAB Short",SUMIFS('RAB Prices Short'!AV:AV,'RAB Prices Short'!$B:$B,'All Prices combined'!$D109,'RAB Prices Short'!$E:$E,'All Prices combined'!$G109),IF($B109="RAB Long",SUMIFS('RAB Prices Long'!AV:AV,'RAB Prices Long'!$B:$B,'All Prices combined'!$D109,'RAB Prices Long'!$E:$E,'All Prices combined'!$G109)))),2)</f>
        <v>53.09</v>
      </c>
      <c r="AT109" s="2">
        <f>ROUND(IF($B109="Annuity",SUMIFS('Annuity Prices'!AW:AW,'Annuity Prices'!$B:$B,$D109,'Annuity Prices'!$E:$E,$G109),IF($B109="RAB Short",SUMIFS('RAB Prices Short'!AW:AW,'RAB Prices Short'!$B:$B,'All Prices combined'!$D109,'RAB Prices Short'!$E:$E,'All Prices combined'!$G109),IF($B109="RAB Long",SUMIFS('RAB Prices Long'!AW:AW,'RAB Prices Long'!$B:$B,'All Prices combined'!$D109,'RAB Prices Long'!$E:$E,'All Prices combined'!$G109)))),2)</f>
        <v>57.54</v>
      </c>
      <c r="AU109" s="2">
        <f>ROUND(IF($B109="Annuity",SUMIFS('Annuity Prices'!AX:AX,'Annuity Prices'!$B:$B,$D109,'Annuity Prices'!$E:$E,$G109),IF($B109="RAB Short",SUMIFS('RAB Prices Short'!AX:AX,'RAB Prices Short'!$B:$B,'All Prices combined'!$D109,'RAB Prices Short'!$E:$E,'All Prices combined'!$G109),IF($B109="RAB Long",SUMIFS('RAB Prices Long'!AX:AX,'RAB Prices Long'!$B:$B,'All Prices combined'!$D109,'RAB Prices Long'!$E:$E,'All Prices combined'!$G109)))),2)</f>
        <v>62.2</v>
      </c>
      <c r="AV109" s="2">
        <f>ROUND(IF($B109="Annuity",SUMIFS('Annuity Prices'!AY:AY,'Annuity Prices'!$B:$B,$D109,'Annuity Prices'!$E:$E,$G109),IF($B109="RAB Short",SUMIFS('RAB Prices Short'!AY:AY,'RAB Prices Short'!$B:$B,'All Prices combined'!$D109,'RAB Prices Short'!$E:$E,'All Prices combined'!$G109),IF($B109="RAB Long",SUMIFS('RAB Prices Long'!AY:AY,'RAB Prices Long'!$B:$B,'All Prices combined'!$D109,'RAB Prices Long'!$E:$E,'All Prices combined'!$G109)))),2)</f>
        <v>67.08</v>
      </c>
      <c r="AW109" s="2">
        <f>ROUND(IF($B109="Annuity",SUMIFS('Annuity Prices'!AZ:AZ,'Annuity Prices'!$B:$B,$D109,'Annuity Prices'!$E:$E,$G109),IF($B109="RAB Short",SUMIFS('RAB Prices Short'!AZ:AZ,'RAB Prices Short'!$B:$B,'All Prices combined'!$D109,'RAB Prices Short'!$E:$E,'All Prices combined'!$G109),IF($B109="RAB Long",SUMIFS('RAB Prices Long'!AZ:AZ,'RAB Prices Long'!$B:$B,'All Prices combined'!$D109,'RAB Prices Long'!$E:$E,'All Prices combined'!$G109)))),2)</f>
        <v>72.19</v>
      </c>
      <c r="AX109" s="2">
        <f>ROUND(IF($B109="Annuity",SUMIFS('Annuity Prices'!BA:BA,'Annuity Prices'!$B:$B,$D109,'Annuity Prices'!$E:$E,$G109),IF($B109="RAB Short",SUMIFS('RAB Prices Short'!BA:BA,'RAB Prices Short'!$B:$B,'All Prices combined'!$D109,'RAB Prices Short'!$E:$E,'All Prices combined'!$G109),IF($B109="RAB Long",SUMIFS('RAB Prices Long'!BA:BA,'RAB Prices Long'!$B:$B,'All Prices combined'!$D109,'RAB Prices Long'!$E:$E,'All Prices combined'!$G109)))),2)</f>
        <v>77.540000000000006</v>
      </c>
      <c r="AY109" s="2">
        <f>ROUND(IF($B109="Annuity",SUMIFS('Annuity Prices'!BB:BB,'Annuity Prices'!$B:$B,$D109,'Annuity Prices'!$E:$E,$G109),IF($B109="RAB Short",SUMIFS('RAB Prices Short'!BB:BB,'RAB Prices Short'!$B:$B,'All Prices combined'!$D109,'RAB Prices Short'!$E:$E,'All Prices combined'!$G109),IF($B109="RAB Long",SUMIFS('RAB Prices Long'!BB:BB,'RAB Prices Long'!$B:$B,'All Prices combined'!$D109,'RAB Prices Long'!$E:$E,'All Prices combined'!$G109)))),2)</f>
        <v>83.14</v>
      </c>
      <c r="AZ109" s="2">
        <f>ROUND(IF($B109="Annuity",SUMIFS('Annuity Prices'!BC:BC,'Annuity Prices'!$B:$B,$D109,'Annuity Prices'!$E:$E,$G109),IF($B109="RAB Short",SUMIFS('RAB Prices Short'!BC:BC,'RAB Prices Short'!$B:$B,'All Prices combined'!$D109,'RAB Prices Short'!$E:$E,'All Prices combined'!$G109),IF($B109="RAB Long",SUMIFS('RAB Prices Long'!BC:BC,'RAB Prices Long'!$B:$B,'All Prices combined'!$D109,'RAB Prices Long'!$E:$E,'All Prices combined'!$G109)))),2)</f>
        <v>86.44</v>
      </c>
      <c r="BA109" s="2">
        <f>ROUND(IF($B109="Annuity",SUMIFS('Annuity Prices'!BD:BD,'Annuity Prices'!$B:$B,$D109,'Annuity Prices'!$E:$E,$G109),IF($B109="RAB Short",SUMIFS('RAB Prices Short'!BD:BD,'RAB Prices Short'!$B:$B,'All Prices combined'!$D109,'RAB Prices Short'!$E:$E,'All Prices combined'!$G109),IF($B109="RAB Long",SUMIFS('RAB Prices Long'!BD:BD,'RAB Prices Long'!$B:$B,'All Prices combined'!$D109,'RAB Prices Long'!$E:$E,'All Prices combined'!$G109)))),2)</f>
        <v>88.6</v>
      </c>
      <c r="BB109" s="2">
        <f>ROUND(IF($B109="Annuity",SUMIFS('Annuity Prices'!BE:BE,'Annuity Prices'!$B:$B,$D109,'Annuity Prices'!$E:$E,$G109),IF($B109="RAB Short",SUMIFS('RAB Prices Short'!BE:BE,'RAB Prices Short'!$B:$B,'All Prices combined'!$D109,'RAB Prices Short'!$E:$E,'All Prices combined'!$G109),IF($B109="RAB Long",SUMIFS('RAB Prices Long'!BE:BE,'RAB Prices Long'!$B:$B,'All Prices combined'!$D109,'RAB Prices Long'!$E:$E,'All Prices combined'!$G109)))),2)</f>
        <v>90.73</v>
      </c>
      <c r="BC109" s="2">
        <f>ROUND(IF($B109="Annuity",SUMIFS('Annuity Prices'!BF:BF,'Annuity Prices'!$B:$B,$D109,'Annuity Prices'!$E:$E,$G109),IF($B109="RAB Short",SUMIFS('RAB Prices Short'!BF:BF,'RAB Prices Short'!$B:$B,'All Prices combined'!$D109,'RAB Prices Short'!$E:$E,'All Prices combined'!$G109),IF($B109="RAB Long",SUMIFS('RAB Prices Long'!BF:BF,'RAB Prices Long'!$B:$B,'All Prices combined'!$D109,'RAB Prices Long'!$E:$E,'All Prices combined'!$G109)))),2)</f>
        <v>93</v>
      </c>
      <c r="BD109" s="2">
        <f>ROUND(IF($B109="Annuity",SUMIFS('Annuity Prices'!BG:BG,'Annuity Prices'!$B:$B,$D109,'Annuity Prices'!$E:$E,$G109),IF($B109="RAB Short",SUMIFS('RAB Prices Short'!BG:BG,'RAB Prices Short'!$B:$B,'All Prices combined'!$D109,'RAB Prices Short'!$E:$E,'All Prices combined'!$G109),IF($B109="RAB Long",SUMIFS('RAB Prices Long'!BG:BG,'RAB Prices Long'!$B:$B,'All Prices combined'!$D109,'RAB Prices Long'!$E:$E,'All Prices combined'!$G109)))),2)</f>
        <v>95.33</v>
      </c>
      <c r="BE109" s="2">
        <f>ROUND(IF($B109="Annuity",SUMIFS('Annuity Prices'!BH:BH,'Annuity Prices'!$B:$B,$D109,'Annuity Prices'!$E:$E,$G109),IF($B109="RAB Short",SUMIFS('RAB Prices Short'!BH:BH,'RAB Prices Short'!$B:$B,'All Prices combined'!$D109,'RAB Prices Short'!$E:$E,'All Prices combined'!$G109),IF($B109="RAB Long",SUMIFS('RAB Prices Long'!BH:BH,'RAB Prices Long'!$B:$B,'All Prices combined'!$D109,'RAB Prices Long'!$E:$E,'All Prices combined'!$G109)))),2)</f>
        <v>97.71</v>
      </c>
      <c r="BF109" s="2">
        <f>ROUND(IF($B109="Annuity",SUMIFS('Annuity Prices'!BI:BI,'Annuity Prices'!$B:$B,$D109,'Annuity Prices'!$E:$E,$G109),IF($B109="RAB Short",SUMIFS('RAB Prices Short'!BI:BI,'RAB Prices Short'!$B:$B,'All Prices combined'!$D109,'RAB Prices Short'!$E:$E,'All Prices combined'!$G109),IF($B109="RAB Long",SUMIFS('RAB Prices Long'!BI:BI,'RAB Prices Long'!$B:$B,'All Prices combined'!$D109,'RAB Prices Long'!$E:$E,'All Prices combined'!$G109)))),2)</f>
        <v>100.07</v>
      </c>
      <c r="BG109" s="2">
        <f>ROUND(IF($B109="Annuity",SUMIFS('Annuity Prices'!BJ:BJ,'Annuity Prices'!$B:$B,$D109,'Annuity Prices'!$E:$E,$G109),IF($B109="RAB Short",SUMIFS('RAB Prices Short'!BJ:BJ,'RAB Prices Short'!$B:$B,'All Prices combined'!$D109,'RAB Prices Short'!$E:$E,'All Prices combined'!$G109),IF($B109="RAB Long",SUMIFS('RAB Prices Long'!BJ:BJ,'RAB Prices Long'!$B:$B,'All Prices combined'!$D109,'RAB Prices Long'!$E:$E,'All Prices combined'!$G109)))),2)</f>
        <v>102.57</v>
      </c>
      <c r="BH109" s="2">
        <f>ROUND(IF($B109="Annuity",SUMIFS('Annuity Prices'!BK:BK,'Annuity Prices'!$B:$B,$D109,'Annuity Prices'!$E:$E,$G109),IF($B109="RAB Short",SUMIFS('RAB Prices Short'!BK:BK,'RAB Prices Short'!$B:$B,'All Prices combined'!$D109,'RAB Prices Short'!$E:$E,'All Prices combined'!$G109),IF($B109="RAB Long",SUMIFS('RAB Prices Long'!BK:BK,'RAB Prices Long'!$B:$B,'All Prices combined'!$D109,'RAB Prices Long'!$E:$E,'All Prices combined'!$G109)))),2)</f>
        <v>105.13</v>
      </c>
      <c r="BI109" s="2">
        <f>ROUND(IF($B109="Annuity",SUMIFS('Annuity Prices'!BL:BL,'Annuity Prices'!$B:$B,$D109,'Annuity Prices'!$E:$E,$G109),IF($B109="RAB Short",SUMIFS('RAB Prices Short'!BL:BL,'RAB Prices Short'!$B:$B,'All Prices combined'!$D109,'RAB Prices Short'!$E:$E,'All Prices combined'!$G109),IF($B109="RAB Long",SUMIFS('RAB Prices Long'!BL:BL,'RAB Prices Long'!$B:$B,'All Prices combined'!$D109,'RAB Prices Long'!$E:$E,'All Prices combined'!$G109)))),2)</f>
        <v>107.76</v>
      </c>
      <c r="BJ109" s="2">
        <f>ROUND(IF($B109="Annuity",SUMIFS('Annuity Prices'!BM:BM,'Annuity Prices'!$B:$B,$D109,'Annuity Prices'!$E:$E,$G109),IF($B109="RAB Short",SUMIFS('RAB Prices Short'!BM:BM,'RAB Prices Short'!$B:$B,'All Prices combined'!$D109,'RAB Prices Short'!$E:$E,'All Prices combined'!$G109),IF($B109="RAB Long",SUMIFS('RAB Prices Long'!BM:BM,'RAB Prices Long'!$B:$B,'All Prices combined'!$D109,'RAB Prices Long'!$E:$E,'All Prices combined'!$G109)))),2)</f>
        <v>110.36</v>
      </c>
      <c r="BK109" s="2">
        <f>ROUND(IF($B109="Annuity",SUMIFS('Annuity Prices'!BN:BN,'Annuity Prices'!$B:$B,$D109,'Annuity Prices'!$E:$E,$G109),IF($B109="RAB Short",SUMIFS('RAB Prices Short'!BN:BN,'RAB Prices Short'!$B:$B,'All Prices combined'!$D109,'RAB Prices Short'!$E:$E,'All Prices combined'!$G109),IF($B109="RAB Long",SUMIFS('RAB Prices Long'!BN:BN,'RAB Prices Long'!$B:$B,'All Prices combined'!$D109,'RAB Prices Long'!$E:$E,'All Prices combined'!$G109)))),2)</f>
        <v>113.12</v>
      </c>
      <c r="BL109" s="2">
        <f>ROUND(IF($B109="Annuity",SUMIFS('Annuity Prices'!BO:BO,'Annuity Prices'!$B:$B,$D109,'Annuity Prices'!$E:$E,$G109),IF($B109="RAB Short",SUMIFS('RAB Prices Short'!BO:BO,'RAB Prices Short'!$B:$B,'All Prices combined'!$D109,'RAB Prices Short'!$E:$E,'All Prices combined'!$G109),IF($B109="RAB Long",SUMIFS('RAB Prices Long'!BO:BO,'RAB Prices Long'!$B:$B,'All Prices combined'!$D109,'RAB Prices Long'!$E:$E,'All Prices combined'!$G109)))),2)</f>
        <v>115.95</v>
      </c>
      <c r="BM109" s="2">
        <f>ROUND(IF($B109="Annuity",SUMIFS('Annuity Prices'!BP:BP,'Annuity Prices'!$B:$B,$D109,'Annuity Prices'!$E:$E,$G109),IF($B109="RAB Short",SUMIFS('RAB Prices Short'!BP:BP,'RAB Prices Short'!$B:$B,'All Prices combined'!$D109,'RAB Prices Short'!$E:$E,'All Prices combined'!$G109),IF($B109="RAB Long",SUMIFS('RAB Prices Long'!BP:BP,'RAB Prices Long'!$B:$B,'All Prices combined'!$D109,'RAB Prices Long'!$E:$E,'All Prices combined'!$G109)))),2)</f>
        <v>118.85</v>
      </c>
      <c r="BN109" s="2">
        <f>ROUND(IF($B109="Annuity",SUMIFS('Annuity Prices'!BQ:BQ,'Annuity Prices'!$B:$B,$D109,'Annuity Prices'!$E:$E,$G109),IF($B109="RAB Short",SUMIFS('RAB Prices Short'!BQ:BQ,'RAB Prices Short'!$B:$B,'All Prices combined'!$D109,'RAB Prices Short'!$E:$E,'All Prices combined'!$G109),IF($B109="RAB Long",SUMIFS('RAB Prices Long'!BQ:BQ,'RAB Prices Long'!$B:$B,'All Prices combined'!$D109,'RAB Prices Long'!$E:$E,'All Prices combined'!$G109)))),2)</f>
        <v>121.72</v>
      </c>
      <c r="BO109" s="2">
        <f>ROUND(IF($B109="Annuity",SUMIFS('Annuity Prices'!BR:BR,'Annuity Prices'!$B:$B,$D109,'Annuity Prices'!$E:$E,$G109),IF($B109="RAB Short",SUMIFS('RAB Prices Short'!BR:BR,'RAB Prices Short'!$B:$B,'All Prices combined'!$D109,'RAB Prices Short'!$E:$E,'All Prices combined'!$G109),IF($B109="RAB Long",SUMIFS('RAB Prices Long'!BR:BR,'RAB Prices Long'!$B:$B,'All Prices combined'!$D109,'RAB Prices Long'!$E:$E,'All Prices combined'!$G109)))),2)</f>
        <v>124.77</v>
      </c>
      <c r="BP109" s="2">
        <f>ROUND(IF($B109="Annuity",SUMIFS('Annuity Prices'!BS:BS,'Annuity Prices'!$B:$B,$D109,'Annuity Prices'!$E:$E,$G109),IF($B109="RAB Short",SUMIFS('RAB Prices Short'!BS:BS,'RAB Prices Short'!$B:$B,'All Prices combined'!$D109,'RAB Prices Short'!$E:$E,'All Prices combined'!$G109),IF($B109="RAB Long",SUMIFS('RAB Prices Long'!BS:BS,'RAB Prices Long'!$B:$B,'All Prices combined'!$D109,'RAB Prices Long'!$E:$E,'All Prices combined'!$G109)))),2)</f>
        <v>127.89</v>
      </c>
      <c r="BQ109" s="2">
        <f>ROUND(IF($B109="Annuity",SUMIFS('Annuity Prices'!BT:BT,'Annuity Prices'!$B:$B,$D109,'Annuity Prices'!$E:$E,$G109),IF($B109="RAB Short",SUMIFS('RAB Prices Short'!BT:BT,'RAB Prices Short'!$B:$B,'All Prices combined'!$D109,'RAB Prices Short'!$E:$E,'All Prices combined'!$G109),IF($B109="RAB Long",SUMIFS('RAB Prices Long'!BT:BT,'RAB Prices Long'!$B:$B,'All Prices combined'!$D109,'RAB Prices Long'!$E:$E,'All Prices combined'!$G109)))),2)</f>
        <v>131.08000000000001</v>
      </c>
      <c r="BR109" s="2">
        <f>ROUND(IF($B109="Annuity",SUMIFS('Annuity Prices'!BU:BU,'Annuity Prices'!$B:$B,$D109,'Annuity Prices'!$E:$E,$G109),IF($B109="RAB Short",SUMIFS('RAB Prices Short'!BU:BU,'RAB Prices Short'!$B:$B,'All Prices combined'!$D109,'RAB Prices Short'!$E:$E,'All Prices combined'!$G109),IF($B109="RAB Long",SUMIFS('RAB Prices Long'!BU:BU,'RAB Prices Long'!$B:$B,'All Prices combined'!$D109,'RAB Prices Long'!$E:$E,'All Prices combined'!$G109)))),2)</f>
        <v>134.26</v>
      </c>
      <c r="BS109" s="2">
        <f>ROUND(IF($B109="Annuity",SUMIFS('Annuity Prices'!BV:BV,'Annuity Prices'!$B:$B,$D109,'Annuity Prices'!$E:$E,$G109),IF($B109="RAB Short",SUMIFS('RAB Prices Short'!BV:BV,'RAB Prices Short'!$B:$B,'All Prices combined'!$D109,'RAB Prices Short'!$E:$E,'All Prices combined'!$G109),IF($B109="RAB Long",SUMIFS('RAB Prices Long'!BV:BV,'RAB Prices Long'!$B:$B,'All Prices combined'!$D109,'RAB Prices Long'!$E:$E,'All Prices combined'!$G109)))),2)</f>
        <v>137.61000000000001</v>
      </c>
      <c r="BT109" s="2">
        <f>ROUND(IF($B109="Annuity",SUMIFS('Annuity Prices'!BW:BW,'Annuity Prices'!$B:$B,$D109,'Annuity Prices'!$E:$E,$G109),IF($B109="RAB Short",SUMIFS('RAB Prices Short'!BW:BW,'RAB Prices Short'!$B:$B,'All Prices combined'!$D109,'RAB Prices Short'!$E:$E,'All Prices combined'!$G109),IF($B109="RAB Long",SUMIFS('RAB Prices Long'!BW:BW,'RAB Prices Long'!$B:$B,'All Prices combined'!$D109,'RAB Prices Long'!$E:$E,'All Prices combined'!$G109)))),2)</f>
        <v>141.06</v>
      </c>
      <c r="BU109" s="2">
        <f>ROUND(IF($B109="Annuity",SUMIFS('Annuity Prices'!BX:BX,'Annuity Prices'!$B:$B,$D109,'Annuity Prices'!$E:$E,$G109),IF($B109="RAB Short",SUMIFS('RAB Prices Short'!BX:BX,'RAB Prices Short'!$B:$B,'All Prices combined'!$D109,'RAB Prices Short'!$E:$E,'All Prices combined'!$G109),IF($B109="RAB Long",SUMIFS('RAB Prices Long'!BX:BX,'RAB Prices Long'!$B:$B,'All Prices combined'!$D109,'RAB Prices Long'!$E:$E,'All Prices combined'!$G109)))),2)</f>
        <v>144.58000000000001</v>
      </c>
    </row>
    <row r="110" spans="2:73" x14ac:dyDescent="0.25">
      <c r="B110" t="s">
        <v>37</v>
      </c>
      <c r="C110" s="1">
        <v>20</v>
      </c>
      <c r="D110" s="1" t="s">
        <v>189</v>
      </c>
      <c r="E110" s="1" t="s">
        <v>187</v>
      </c>
      <c r="F110" s="1">
        <v>20</v>
      </c>
      <c r="G110" s="1" t="s">
        <v>40</v>
      </c>
      <c r="H110" s="1"/>
      <c r="I110" s="2">
        <f>ROUND(IF($B110="Annuity",SUMIFS('Annuity Prices'!L:L,'Annuity Prices'!$B:$B,$D110,'Annuity Prices'!$E:$E,$G110),IF($B110="RAB Short",SUMIFS('RAB Prices Short'!L:L,'RAB Prices Short'!$B:$B,'All Prices combined'!$D110,'RAB Prices Short'!$E:$E,'All Prices combined'!$G110),IF($B110="RAB Long",SUMIFS('RAB Prices Long'!L:L,'RAB Prices Long'!$B:$B,'All Prices combined'!$D110,'RAB Prices Long'!$E:$E,'All Prices combined'!$G110)))),2)</f>
        <v>11.39</v>
      </c>
      <c r="J110" s="2">
        <f>ROUND(IF($B110="Annuity",SUMIFS('Annuity Prices'!M:M,'Annuity Prices'!$B:$B,$D110,'Annuity Prices'!$E:$E,$G110),IF($B110="RAB Short",SUMIFS('RAB Prices Short'!M:M,'RAB Prices Short'!$B:$B,'All Prices combined'!$D110,'RAB Prices Short'!$E:$E,'All Prices combined'!$G110),IF($B110="RAB Long",SUMIFS('RAB Prices Long'!M:M,'RAB Prices Long'!$B:$B,'All Prices combined'!$D110,'RAB Prices Long'!$E:$E,'All Prices combined'!$G110)))),2)</f>
        <v>11.72</v>
      </c>
      <c r="K110" s="2">
        <f>ROUND(IF($B110="Annuity",SUMIFS('Annuity Prices'!N:N,'Annuity Prices'!$B:$B,$D110,'Annuity Prices'!$E:$E,$G110),IF($B110="RAB Short",SUMIFS('RAB Prices Short'!N:N,'RAB Prices Short'!$B:$B,'All Prices combined'!$D110,'RAB Prices Short'!$E:$E,'All Prices combined'!$G110),IF($B110="RAB Long",SUMIFS('RAB Prices Long'!N:N,'RAB Prices Long'!$B:$B,'All Prices combined'!$D110,'RAB Prices Long'!$E:$E,'All Prices combined'!$G110)))),2)</f>
        <v>12.06</v>
      </c>
      <c r="L110" s="2">
        <f>ROUND(IF($B110="Annuity",SUMIFS('Annuity Prices'!O:O,'Annuity Prices'!$B:$B,$D110,'Annuity Prices'!$E:$E,$G110),IF($B110="RAB Short",SUMIFS('RAB Prices Short'!O:O,'RAB Prices Short'!$B:$B,'All Prices combined'!$D110,'RAB Prices Short'!$E:$E,'All Prices combined'!$G110),IF($B110="RAB Long",SUMIFS('RAB Prices Long'!O:O,'RAB Prices Long'!$B:$B,'All Prices combined'!$D110,'RAB Prices Long'!$E:$E,'All Prices combined'!$G110)))),2)</f>
        <v>12.4</v>
      </c>
      <c r="M110" s="2">
        <f>ROUND(IF($B110="Annuity",SUMIFS('Annuity Prices'!P:P,'Annuity Prices'!$B:$B,$D110,'Annuity Prices'!$E:$E,$G110),IF($B110="RAB Short",SUMIFS('RAB Prices Short'!P:P,'RAB Prices Short'!$B:$B,'All Prices combined'!$D110,'RAB Prices Short'!$E:$E,'All Prices combined'!$G110),IF($B110="RAB Long",SUMIFS('RAB Prices Long'!P:P,'RAB Prices Long'!$B:$B,'All Prices combined'!$D110,'RAB Prices Long'!$E:$E,'All Prices combined'!$G110)))),2)</f>
        <v>12.62</v>
      </c>
      <c r="N110" s="2">
        <f>ROUND(IF($B110="Annuity",SUMIFS('Annuity Prices'!Q:Q,'Annuity Prices'!$B:$B,$D110,'Annuity Prices'!$E:$E,$G110),IF($B110="RAB Short",SUMIFS('RAB Prices Short'!Q:Q,'RAB Prices Short'!$B:$B,'All Prices combined'!$D110,'RAB Prices Short'!$E:$E,'All Prices combined'!$G110),IF($B110="RAB Long",SUMIFS('RAB Prices Long'!Q:Q,'RAB Prices Long'!$B:$B,'All Prices combined'!$D110,'RAB Prices Long'!$E:$E,'All Prices combined'!$G110)))),2)</f>
        <v>12.93</v>
      </c>
      <c r="O110" s="2">
        <f>ROUND(IF($B110="Annuity",SUMIFS('Annuity Prices'!R:R,'Annuity Prices'!$B:$B,$D110,'Annuity Prices'!$E:$E,$G110),IF($B110="RAB Short",SUMIFS('RAB Prices Short'!R:R,'RAB Prices Short'!$B:$B,'All Prices combined'!$D110,'RAB Prices Short'!$E:$E,'All Prices combined'!$G110),IF($B110="RAB Long",SUMIFS('RAB Prices Long'!R:R,'RAB Prices Long'!$B:$B,'All Prices combined'!$D110,'RAB Prices Long'!$E:$E,'All Prices combined'!$G110)))),2)</f>
        <v>13.26</v>
      </c>
      <c r="P110" s="2">
        <f>ROUND(IF($B110="Annuity",SUMIFS('Annuity Prices'!S:S,'Annuity Prices'!$B:$B,$D110,'Annuity Prices'!$E:$E,$G110),IF($B110="RAB Short",SUMIFS('RAB Prices Short'!S:S,'RAB Prices Short'!$B:$B,'All Prices combined'!$D110,'RAB Prices Short'!$E:$E,'All Prices combined'!$G110),IF($B110="RAB Long",SUMIFS('RAB Prices Long'!S:S,'RAB Prices Long'!$B:$B,'All Prices combined'!$D110,'RAB Prices Long'!$E:$E,'All Prices combined'!$G110)))),2)</f>
        <v>13.59</v>
      </c>
      <c r="Q110" s="2">
        <f>ROUND(IF($B110="Annuity",SUMIFS('Annuity Prices'!T:T,'Annuity Prices'!$B:$B,$D110,'Annuity Prices'!$E:$E,$G110),IF($B110="RAB Short",SUMIFS('RAB Prices Short'!T:T,'RAB Prices Short'!$B:$B,'All Prices combined'!$D110,'RAB Prices Short'!$E:$E,'All Prices combined'!$G110),IF($B110="RAB Long",SUMIFS('RAB Prices Long'!T:T,'RAB Prices Long'!$B:$B,'All Prices combined'!$D110,'RAB Prices Long'!$E:$E,'All Prices combined'!$G110)))),2)</f>
        <v>13.86</v>
      </c>
      <c r="R110" s="2">
        <f>ROUND(IF($B110="Annuity",SUMIFS('Annuity Prices'!U:U,'Annuity Prices'!$B:$B,$D110,'Annuity Prices'!$E:$E,$G110),IF($B110="RAB Short",SUMIFS('RAB Prices Short'!U:U,'RAB Prices Short'!$B:$B,'All Prices combined'!$D110,'RAB Prices Short'!$E:$E,'All Prices combined'!$G110),IF($B110="RAB Long",SUMIFS('RAB Prices Long'!U:U,'RAB Prices Long'!$B:$B,'All Prices combined'!$D110,'RAB Prices Long'!$E:$E,'All Prices combined'!$G110)))),2)</f>
        <v>14.2</v>
      </c>
      <c r="S110" s="2">
        <f>ROUND(IF($B110="Annuity",SUMIFS('Annuity Prices'!V:V,'Annuity Prices'!$B:$B,$D110,'Annuity Prices'!$E:$E,$G110),IF($B110="RAB Short",SUMIFS('RAB Prices Short'!V:V,'RAB Prices Short'!$B:$B,'All Prices combined'!$D110,'RAB Prices Short'!$E:$E,'All Prices combined'!$G110),IF($B110="RAB Long",SUMIFS('RAB Prices Long'!V:V,'RAB Prices Long'!$B:$B,'All Prices combined'!$D110,'RAB Prices Long'!$E:$E,'All Prices combined'!$G110)))),2)</f>
        <v>14.56</v>
      </c>
      <c r="T110" s="2">
        <f>ROUND(IF($B110="Annuity",SUMIFS('Annuity Prices'!W:W,'Annuity Prices'!$B:$B,$D110,'Annuity Prices'!$E:$E,$G110),IF($B110="RAB Short",SUMIFS('RAB Prices Short'!W:W,'RAB Prices Short'!$B:$B,'All Prices combined'!$D110,'RAB Prices Short'!$E:$E,'All Prices combined'!$G110),IF($B110="RAB Long",SUMIFS('RAB Prices Long'!W:W,'RAB Prices Long'!$B:$B,'All Prices combined'!$D110,'RAB Prices Long'!$E:$E,'All Prices combined'!$G110)))),2)</f>
        <v>14.92</v>
      </c>
      <c r="U110" s="2">
        <f>ROUND(IF($B110="Annuity",SUMIFS('Annuity Prices'!X:X,'Annuity Prices'!$B:$B,$D110,'Annuity Prices'!$E:$E,$G110),IF($B110="RAB Short",SUMIFS('RAB Prices Short'!X:X,'RAB Prices Short'!$B:$B,'All Prices combined'!$D110,'RAB Prices Short'!$E:$E,'All Prices combined'!$G110),IF($B110="RAB Long",SUMIFS('RAB Prices Long'!X:X,'RAB Prices Long'!$B:$B,'All Prices combined'!$D110,'RAB Prices Long'!$E:$E,'All Prices combined'!$G110)))),2)</f>
        <v>15.22</v>
      </c>
      <c r="V110" s="2">
        <f>ROUND(IF($B110="Annuity",SUMIFS('Annuity Prices'!Y:Y,'Annuity Prices'!$B:$B,$D110,'Annuity Prices'!$E:$E,$G110),IF($B110="RAB Short",SUMIFS('RAB Prices Short'!Y:Y,'RAB Prices Short'!$B:$B,'All Prices combined'!$D110,'RAB Prices Short'!$E:$E,'All Prices combined'!$G110),IF($B110="RAB Long",SUMIFS('RAB Prices Long'!Y:Y,'RAB Prices Long'!$B:$B,'All Prices combined'!$D110,'RAB Prices Long'!$E:$E,'All Prices combined'!$G110)))),2)</f>
        <v>15.6</v>
      </c>
      <c r="W110" s="2">
        <f>ROUND(IF($B110="Annuity",SUMIFS('Annuity Prices'!Z:Z,'Annuity Prices'!$B:$B,$D110,'Annuity Prices'!$E:$E,$G110),IF($B110="RAB Short",SUMIFS('RAB Prices Short'!Z:Z,'RAB Prices Short'!$B:$B,'All Prices combined'!$D110,'RAB Prices Short'!$E:$E,'All Prices combined'!$G110),IF($B110="RAB Long",SUMIFS('RAB Prices Long'!Z:Z,'RAB Prices Long'!$B:$B,'All Prices combined'!$D110,'RAB Prices Long'!$E:$E,'All Prices combined'!$G110)))),2)</f>
        <v>15.99</v>
      </c>
      <c r="X110" s="2">
        <f>ROUND(IF($B110="Annuity",SUMIFS('Annuity Prices'!AA:AA,'Annuity Prices'!$B:$B,$D110,'Annuity Prices'!$E:$E,$G110),IF($B110="RAB Short",SUMIFS('RAB Prices Short'!AA:AA,'RAB Prices Short'!$B:$B,'All Prices combined'!$D110,'RAB Prices Short'!$E:$E,'All Prices combined'!$G110),IF($B110="RAB Long",SUMIFS('RAB Prices Long'!AA:AA,'RAB Prices Long'!$B:$B,'All Prices combined'!$D110,'RAB Prices Long'!$E:$E,'All Prices combined'!$G110)))),2)</f>
        <v>16.39</v>
      </c>
      <c r="Y110" s="2">
        <f>ROUND(IF($B110="Annuity",SUMIFS('Annuity Prices'!AB:AB,'Annuity Prices'!$B:$B,$D110,'Annuity Prices'!$E:$E,$G110),IF($B110="RAB Short",SUMIFS('RAB Prices Short'!AB:AB,'RAB Prices Short'!$B:$B,'All Prices combined'!$D110,'RAB Prices Short'!$E:$E,'All Prices combined'!$G110),IF($B110="RAB Long",SUMIFS('RAB Prices Long'!AB:AB,'RAB Prices Long'!$B:$B,'All Prices combined'!$D110,'RAB Prices Long'!$E:$E,'All Prices combined'!$G110)))),2)</f>
        <v>16.71</v>
      </c>
      <c r="Z110" s="2">
        <f>ROUND(IF($B110="Annuity",SUMIFS('Annuity Prices'!AC:AC,'Annuity Prices'!$B:$B,$D110,'Annuity Prices'!$E:$E,$G110),IF($B110="RAB Short",SUMIFS('RAB Prices Short'!AC:AC,'RAB Prices Short'!$B:$B,'All Prices combined'!$D110,'RAB Prices Short'!$E:$E,'All Prices combined'!$G110),IF($B110="RAB Long",SUMIFS('RAB Prices Long'!AC:AC,'RAB Prices Long'!$B:$B,'All Prices combined'!$D110,'RAB Prices Long'!$E:$E,'All Prices combined'!$G110)))),2)</f>
        <v>17.13</v>
      </c>
      <c r="AA110" s="2">
        <f>ROUND(IF($B110="Annuity",SUMIFS('Annuity Prices'!AD:AD,'Annuity Prices'!$B:$B,$D110,'Annuity Prices'!$E:$E,$G110),IF($B110="RAB Short",SUMIFS('RAB Prices Short'!AD:AD,'RAB Prices Short'!$B:$B,'All Prices combined'!$D110,'RAB Prices Short'!$E:$E,'All Prices combined'!$G110),IF($B110="RAB Long",SUMIFS('RAB Prices Long'!AD:AD,'RAB Prices Long'!$B:$B,'All Prices combined'!$D110,'RAB Prices Long'!$E:$E,'All Prices combined'!$G110)))),2)</f>
        <v>17.559999999999999</v>
      </c>
      <c r="AB110" s="2">
        <f>ROUND(IF($B110="Annuity",SUMIFS('Annuity Prices'!AE:AE,'Annuity Prices'!$B:$B,$D110,'Annuity Prices'!$E:$E,$G110),IF($B110="RAB Short",SUMIFS('RAB Prices Short'!AE:AE,'RAB Prices Short'!$B:$B,'All Prices combined'!$D110,'RAB Prices Short'!$E:$E,'All Prices combined'!$G110),IF($B110="RAB Long",SUMIFS('RAB Prices Long'!AE:AE,'RAB Prices Long'!$B:$B,'All Prices combined'!$D110,'RAB Prices Long'!$E:$E,'All Prices combined'!$G110)))),2)</f>
        <v>18</v>
      </c>
      <c r="AC110" s="2">
        <f>ROUND(IF($B110="Annuity",SUMIFS('Annuity Prices'!AF:AF,'Annuity Prices'!$B:$B,$D110,'Annuity Prices'!$E:$E,$G110),IF($B110="RAB Short",SUMIFS('RAB Prices Short'!AF:AF,'RAB Prices Short'!$B:$B,'All Prices combined'!$D110,'RAB Prices Short'!$E:$E,'All Prices combined'!$G110),IF($B110="RAB Long",SUMIFS('RAB Prices Long'!AF:AF,'RAB Prices Long'!$B:$B,'All Prices combined'!$D110,'RAB Prices Long'!$E:$E,'All Prices combined'!$G110)))),2)</f>
        <v>18.36</v>
      </c>
      <c r="AD110" s="2">
        <f>ROUND(IF($B110="Annuity",SUMIFS('Annuity Prices'!AG:AG,'Annuity Prices'!$B:$B,$D110,'Annuity Prices'!$E:$E,$G110),IF($B110="RAB Short",SUMIFS('RAB Prices Short'!AG:AG,'RAB Prices Short'!$B:$B,'All Prices combined'!$D110,'RAB Prices Short'!$E:$E,'All Prices combined'!$G110),IF($B110="RAB Long",SUMIFS('RAB Prices Long'!AG:AG,'RAB Prices Long'!$B:$B,'All Prices combined'!$D110,'RAB Prices Long'!$E:$E,'All Prices combined'!$G110)))),2)</f>
        <v>18.82</v>
      </c>
      <c r="AE110" s="2">
        <f>ROUND(IF($B110="Annuity",SUMIFS('Annuity Prices'!AH:AH,'Annuity Prices'!$B:$B,$D110,'Annuity Prices'!$E:$E,$G110),IF($B110="RAB Short",SUMIFS('RAB Prices Short'!AH:AH,'RAB Prices Short'!$B:$B,'All Prices combined'!$D110,'RAB Prices Short'!$E:$E,'All Prices combined'!$G110),IF($B110="RAB Long",SUMIFS('RAB Prices Long'!AH:AH,'RAB Prices Long'!$B:$B,'All Prices combined'!$D110,'RAB Prices Long'!$E:$E,'All Prices combined'!$G110)))),2)</f>
        <v>19.29</v>
      </c>
      <c r="AF110" s="2">
        <f>ROUND(IF($B110="Annuity",SUMIFS('Annuity Prices'!AI:AI,'Annuity Prices'!$B:$B,$D110,'Annuity Prices'!$E:$E,$G110),IF($B110="RAB Short",SUMIFS('RAB Prices Short'!AI:AI,'RAB Prices Short'!$B:$B,'All Prices combined'!$D110,'RAB Prices Short'!$E:$E,'All Prices combined'!$G110),IF($B110="RAB Long",SUMIFS('RAB Prices Long'!AI:AI,'RAB Prices Long'!$B:$B,'All Prices combined'!$D110,'RAB Prices Long'!$E:$E,'All Prices combined'!$G110)))),2)</f>
        <v>19.77</v>
      </c>
      <c r="AG110" s="2">
        <f>ROUND(IF($B110="Annuity",SUMIFS('Annuity Prices'!AJ:AJ,'Annuity Prices'!$B:$B,$D110,'Annuity Prices'!$E:$E,$G110),IF($B110="RAB Short",SUMIFS('RAB Prices Short'!AJ:AJ,'RAB Prices Short'!$B:$B,'All Prices combined'!$D110,'RAB Prices Short'!$E:$E,'All Prices combined'!$G110),IF($B110="RAB Long",SUMIFS('RAB Prices Long'!AJ:AJ,'RAB Prices Long'!$B:$B,'All Prices combined'!$D110,'RAB Prices Long'!$E:$E,'All Prices combined'!$G110)))),2)</f>
        <v>20.16</v>
      </c>
      <c r="AH110" s="2">
        <f>ROUND(IF($B110="Annuity",SUMIFS('Annuity Prices'!AK:AK,'Annuity Prices'!$B:$B,$D110,'Annuity Prices'!$E:$E,$G110),IF($B110="RAB Short",SUMIFS('RAB Prices Short'!AK:AK,'RAB Prices Short'!$B:$B,'All Prices combined'!$D110,'RAB Prices Short'!$E:$E,'All Prices combined'!$G110),IF($B110="RAB Long",SUMIFS('RAB Prices Long'!AK:AK,'RAB Prices Long'!$B:$B,'All Prices combined'!$D110,'RAB Prices Long'!$E:$E,'All Prices combined'!$G110)))),2)</f>
        <v>20.67</v>
      </c>
      <c r="AI110" s="2">
        <f>ROUND(IF($B110="Annuity",SUMIFS('Annuity Prices'!AL:AL,'Annuity Prices'!$B:$B,$D110,'Annuity Prices'!$E:$E,$G110),IF($B110="RAB Short",SUMIFS('RAB Prices Short'!AL:AL,'RAB Prices Short'!$B:$B,'All Prices combined'!$D110,'RAB Prices Short'!$E:$E,'All Prices combined'!$G110),IF($B110="RAB Long",SUMIFS('RAB Prices Long'!AL:AL,'RAB Prices Long'!$B:$B,'All Prices combined'!$D110,'RAB Prices Long'!$E:$E,'All Prices combined'!$G110)))),2)</f>
        <v>21.18</v>
      </c>
      <c r="AJ110" s="2">
        <f>ROUND(IF($B110="Annuity",SUMIFS('Annuity Prices'!AM:AM,'Annuity Prices'!$B:$B,$D110,'Annuity Prices'!$E:$E,$G110),IF($B110="RAB Short",SUMIFS('RAB Prices Short'!AM:AM,'RAB Prices Short'!$B:$B,'All Prices combined'!$D110,'RAB Prices Short'!$E:$E,'All Prices combined'!$G110),IF($B110="RAB Long",SUMIFS('RAB Prices Long'!AM:AM,'RAB Prices Long'!$B:$B,'All Prices combined'!$D110,'RAB Prices Long'!$E:$E,'All Prices combined'!$G110)))),2)</f>
        <v>21.71</v>
      </c>
      <c r="AK110" s="2">
        <f>ROUND(IF($B110="Annuity",SUMIFS('Annuity Prices'!AN:AN,'Annuity Prices'!$B:$B,$D110,'Annuity Prices'!$E:$E,$G110),IF($B110="RAB Short",SUMIFS('RAB Prices Short'!AN:AN,'RAB Prices Short'!$B:$B,'All Prices combined'!$D110,'RAB Prices Short'!$E:$E,'All Prices combined'!$G110),IF($B110="RAB Long",SUMIFS('RAB Prices Long'!AN:AN,'RAB Prices Long'!$B:$B,'All Prices combined'!$D110,'RAB Prices Long'!$E:$E,'All Prices combined'!$G110)))),2)</f>
        <v>22.14</v>
      </c>
      <c r="AL110" s="2">
        <f>ROUND(IF($B110="Annuity",SUMIFS('Annuity Prices'!AO:AO,'Annuity Prices'!$B:$B,$D110,'Annuity Prices'!$E:$E,$G110),IF($B110="RAB Short",SUMIFS('RAB Prices Short'!AO:AO,'RAB Prices Short'!$B:$B,'All Prices combined'!$D110,'RAB Prices Short'!$E:$E,'All Prices combined'!$G110),IF($B110="RAB Long",SUMIFS('RAB Prices Long'!AO:AO,'RAB Prices Long'!$B:$B,'All Prices combined'!$D110,'RAB Prices Long'!$E:$E,'All Prices combined'!$G110)))),2)</f>
        <v>22.7</v>
      </c>
      <c r="AM110" s="2">
        <f>ROUND(IF($B110="Annuity",SUMIFS('Annuity Prices'!AP:AP,'Annuity Prices'!$B:$B,$D110,'Annuity Prices'!$E:$E,$G110),IF($B110="RAB Short",SUMIFS('RAB Prices Short'!AP:AP,'RAB Prices Short'!$B:$B,'All Prices combined'!$D110,'RAB Prices Short'!$E:$E,'All Prices combined'!$G110),IF($B110="RAB Long",SUMIFS('RAB Prices Long'!AP:AP,'RAB Prices Long'!$B:$B,'All Prices combined'!$D110,'RAB Prices Long'!$E:$E,'All Prices combined'!$G110)))),2)</f>
        <v>23.26</v>
      </c>
      <c r="AN110" s="2">
        <f>ROUND(IF($B110="Annuity",SUMIFS('Annuity Prices'!AQ:AQ,'Annuity Prices'!$B:$B,$D110,'Annuity Prices'!$E:$E,$G110),IF($B110="RAB Short",SUMIFS('RAB Prices Short'!AQ:AQ,'RAB Prices Short'!$B:$B,'All Prices combined'!$D110,'RAB Prices Short'!$E:$E,'All Prices combined'!$G110),IF($B110="RAB Long",SUMIFS('RAB Prices Long'!AQ:AQ,'RAB Prices Long'!$B:$B,'All Prices combined'!$D110,'RAB Prices Long'!$E:$E,'All Prices combined'!$G110)))),2)</f>
        <v>23.85</v>
      </c>
      <c r="AO110" s="2">
        <f>ROUND(IF($B110="Annuity",SUMIFS('Annuity Prices'!AR:AR,'Annuity Prices'!$B:$B,$D110,'Annuity Prices'!$E:$E,$G110),IF($B110="RAB Short",SUMIFS('RAB Prices Short'!AR:AR,'RAB Prices Short'!$B:$B,'All Prices combined'!$D110,'RAB Prices Short'!$E:$E,'All Prices combined'!$G110),IF($B110="RAB Long",SUMIFS('RAB Prices Long'!AR:AR,'RAB Prices Long'!$B:$B,'All Prices combined'!$D110,'RAB Prices Long'!$E:$E,'All Prices combined'!$G110)))),2)</f>
        <v>5.22</v>
      </c>
      <c r="AP110" s="2">
        <f>ROUND(IF($B110="Annuity",SUMIFS('Annuity Prices'!AS:AS,'Annuity Prices'!$B:$B,$D110,'Annuity Prices'!$E:$E,$G110),IF($B110="RAB Short",SUMIFS('RAB Prices Short'!AS:AS,'RAB Prices Short'!$B:$B,'All Prices combined'!$D110,'RAB Prices Short'!$E:$E,'All Prices combined'!$G110),IF($B110="RAB Long",SUMIFS('RAB Prices Long'!AS:AS,'RAB Prices Long'!$B:$B,'All Prices combined'!$D110,'RAB Prices Long'!$E:$E,'All Prices combined'!$G110)))),2)</f>
        <v>5.37</v>
      </c>
      <c r="AQ110" s="2">
        <f>ROUND(IF($B110="Annuity",SUMIFS('Annuity Prices'!AT:AT,'Annuity Prices'!$B:$B,$D110,'Annuity Prices'!$E:$E,$G110),IF($B110="RAB Short",SUMIFS('RAB Prices Short'!AT:AT,'RAB Prices Short'!$B:$B,'All Prices combined'!$D110,'RAB Prices Short'!$E:$E,'All Prices combined'!$G110),IF($B110="RAB Long",SUMIFS('RAB Prices Long'!AT:AT,'RAB Prices Long'!$B:$B,'All Prices combined'!$D110,'RAB Prices Long'!$E:$E,'All Prices combined'!$G110)))),2)</f>
        <v>5.52</v>
      </c>
      <c r="AR110" s="2">
        <f>ROUND(IF($B110="Annuity",SUMIFS('Annuity Prices'!AU:AU,'Annuity Prices'!$B:$B,$D110,'Annuity Prices'!$E:$E,$G110),IF($B110="RAB Short",SUMIFS('RAB Prices Short'!AU:AU,'RAB Prices Short'!$B:$B,'All Prices combined'!$D110,'RAB Prices Short'!$E:$E,'All Prices combined'!$G110),IF($B110="RAB Long",SUMIFS('RAB Prices Long'!AU:AU,'RAB Prices Long'!$B:$B,'All Prices combined'!$D110,'RAB Prices Long'!$E:$E,'All Prices combined'!$G110)))),2)</f>
        <v>5.68</v>
      </c>
      <c r="AS110" s="2">
        <f>ROUND(IF($B110="Annuity",SUMIFS('Annuity Prices'!AV:AV,'Annuity Prices'!$B:$B,$D110,'Annuity Prices'!$E:$E,$G110),IF($B110="RAB Short",SUMIFS('RAB Prices Short'!AV:AV,'RAB Prices Short'!$B:$B,'All Prices combined'!$D110,'RAB Prices Short'!$E:$E,'All Prices combined'!$G110),IF($B110="RAB Long",SUMIFS('RAB Prices Long'!AV:AV,'RAB Prices Long'!$B:$B,'All Prices combined'!$D110,'RAB Prices Long'!$E:$E,'All Prices combined'!$G110)))),2)</f>
        <v>5.84</v>
      </c>
      <c r="AT110" s="2">
        <f>ROUND(IF($B110="Annuity",SUMIFS('Annuity Prices'!AW:AW,'Annuity Prices'!$B:$B,$D110,'Annuity Prices'!$E:$E,$G110),IF($B110="RAB Short",SUMIFS('RAB Prices Short'!AW:AW,'RAB Prices Short'!$B:$B,'All Prices combined'!$D110,'RAB Prices Short'!$E:$E,'All Prices combined'!$G110),IF($B110="RAB Long",SUMIFS('RAB Prices Long'!AW:AW,'RAB Prices Long'!$B:$B,'All Prices combined'!$D110,'RAB Prices Long'!$E:$E,'All Prices combined'!$G110)))),2)</f>
        <v>6.01</v>
      </c>
      <c r="AU110" s="2">
        <f>ROUND(IF($B110="Annuity",SUMIFS('Annuity Prices'!AX:AX,'Annuity Prices'!$B:$B,$D110,'Annuity Prices'!$E:$E,$G110),IF($B110="RAB Short",SUMIFS('RAB Prices Short'!AX:AX,'RAB Prices Short'!$B:$B,'All Prices combined'!$D110,'RAB Prices Short'!$E:$E,'All Prices combined'!$G110),IF($B110="RAB Long",SUMIFS('RAB Prices Long'!AX:AX,'RAB Prices Long'!$B:$B,'All Prices combined'!$D110,'RAB Prices Long'!$E:$E,'All Prices combined'!$G110)))),2)</f>
        <v>6.18</v>
      </c>
      <c r="AV110" s="2">
        <f>ROUND(IF($B110="Annuity",SUMIFS('Annuity Prices'!AY:AY,'Annuity Prices'!$B:$B,$D110,'Annuity Prices'!$E:$E,$G110),IF($B110="RAB Short",SUMIFS('RAB Prices Short'!AY:AY,'RAB Prices Short'!$B:$B,'All Prices combined'!$D110,'RAB Prices Short'!$E:$E,'All Prices combined'!$G110),IF($B110="RAB Long",SUMIFS('RAB Prices Long'!AY:AY,'RAB Prices Long'!$B:$B,'All Prices combined'!$D110,'RAB Prices Long'!$E:$E,'All Prices combined'!$G110)))),2)</f>
        <v>6.36</v>
      </c>
      <c r="AW110" s="2">
        <f>ROUND(IF($B110="Annuity",SUMIFS('Annuity Prices'!AZ:AZ,'Annuity Prices'!$B:$B,$D110,'Annuity Prices'!$E:$E,$G110),IF($B110="RAB Short",SUMIFS('RAB Prices Short'!AZ:AZ,'RAB Prices Short'!$B:$B,'All Prices combined'!$D110,'RAB Prices Short'!$E:$E,'All Prices combined'!$G110),IF($B110="RAB Long",SUMIFS('RAB Prices Long'!AZ:AZ,'RAB Prices Long'!$B:$B,'All Prices combined'!$D110,'RAB Prices Long'!$E:$E,'All Prices combined'!$G110)))),2)</f>
        <v>6.54</v>
      </c>
      <c r="AX110" s="2">
        <f>ROUND(IF($B110="Annuity",SUMIFS('Annuity Prices'!BA:BA,'Annuity Prices'!$B:$B,$D110,'Annuity Prices'!$E:$E,$G110),IF($B110="RAB Short",SUMIFS('RAB Prices Short'!BA:BA,'RAB Prices Short'!$B:$B,'All Prices combined'!$D110,'RAB Prices Short'!$E:$E,'All Prices combined'!$G110),IF($B110="RAB Long",SUMIFS('RAB Prices Long'!BA:BA,'RAB Prices Long'!$B:$B,'All Prices combined'!$D110,'RAB Prices Long'!$E:$E,'All Prices combined'!$G110)))),2)</f>
        <v>6.73</v>
      </c>
      <c r="AY110" s="2">
        <f>ROUND(IF($B110="Annuity",SUMIFS('Annuity Prices'!BB:BB,'Annuity Prices'!$B:$B,$D110,'Annuity Prices'!$E:$E,$G110),IF($B110="RAB Short",SUMIFS('RAB Prices Short'!BB:BB,'RAB Prices Short'!$B:$B,'All Prices combined'!$D110,'RAB Prices Short'!$E:$E,'All Prices combined'!$G110),IF($B110="RAB Long",SUMIFS('RAB Prices Long'!BB:BB,'RAB Prices Long'!$B:$B,'All Prices combined'!$D110,'RAB Prices Long'!$E:$E,'All Prices combined'!$G110)))),2)</f>
        <v>6.92</v>
      </c>
      <c r="AZ110" s="2">
        <f>ROUND(IF($B110="Annuity",SUMIFS('Annuity Prices'!BC:BC,'Annuity Prices'!$B:$B,$D110,'Annuity Prices'!$E:$E,$G110),IF($B110="RAB Short",SUMIFS('RAB Prices Short'!BC:BC,'RAB Prices Short'!$B:$B,'All Prices combined'!$D110,'RAB Prices Short'!$E:$E,'All Prices combined'!$G110),IF($B110="RAB Long",SUMIFS('RAB Prices Long'!BC:BC,'RAB Prices Long'!$B:$B,'All Prices combined'!$D110,'RAB Prices Long'!$E:$E,'All Prices combined'!$G110)))),2)</f>
        <v>9.67</v>
      </c>
      <c r="BA110" s="2">
        <f>ROUND(IF($B110="Annuity",SUMIFS('Annuity Prices'!BD:BD,'Annuity Prices'!$B:$B,$D110,'Annuity Prices'!$E:$E,$G110),IF($B110="RAB Short",SUMIFS('RAB Prices Short'!BD:BD,'RAB Prices Short'!$B:$B,'All Prices combined'!$D110,'RAB Prices Short'!$E:$E,'All Prices combined'!$G110),IF($B110="RAB Long",SUMIFS('RAB Prices Long'!BD:BD,'RAB Prices Long'!$B:$B,'All Prices combined'!$D110,'RAB Prices Long'!$E:$E,'All Prices combined'!$G110)))),2)</f>
        <v>13.84</v>
      </c>
      <c r="BB110" s="2">
        <f>ROUND(IF($B110="Annuity",SUMIFS('Annuity Prices'!BE:BE,'Annuity Prices'!$B:$B,$D110,'Annuity Prices'!$E:$E,$G110),IF($B110="RAB Short",SUMIFS('RAB Prices Short'!BE:BE,'RAB Prices Short'!$B:$B,'All Prices combined'!$D110,'RAB Prices Short'!$E:$E,'All Prices combined'!$G110),IF($B110="RAB Long",SUMIFS('RAB Prices Long'!BE:BE,'RAB Prices Long'!$B:$B,'All Prices combined'!$D110,'RAB Prices Long'!$E:$E,'All Prices combined'!$G110)))),2)</f>
        <v>15.22</v>
      </c>
      <c r="BC110" s="2">
        <f>ROUND(IF($B110="Annuity",SUMIFS('Annuity Prices'!BF:BF,'Annuity Prices'!$B:$B,$D110,'Annuity Prices'!$E:$E,$G110),IF($B110="RAB Short",SUMIFS('RAB Prices Short'!BF:BF,'RAB Prices Short'!$B:$B,'All Prices combined'!$D110,'RAB Prices Short'!$E:$E,'All Prices combined'!$G110),IF($B110="RAB Long",SUMIFS('RAB Prices Long'!BF:BF,'RAB Prices Long'!$B:$B,'All Prices combined'!$D110,'RAB Prices Long'!$E:$E,'All Prices combined'!$G110)))),2)</f>
        <v>15.6</v>
      </c>
      <c r="BD110" s="2">
        <f>ROUND(IF($B110="Annuity",SUMIFS('Annuity Prices'!BG:BG,'Annuity Prices'!$B:$B,$D110,'Annuity Prices'!$E:$E,$G110),IF($B110="RAB Short",SUMIFS('RAB Prices Short'!BG:BG,'RAB Prices Short'!$B:$B,'All Prices combined'!$D110,'RAB Prices Short'!$E:$E,'All Prices combined'!$G110),IF($B110="RAB Long",SUMIFS('RAB Prices Long'!BG:BG,'RAB Prices Long'!$B:$B,'All Prices combined'!$D110,'RAB Prices Long'!$E:$E,'All Prices combined'!$G110)))),2)</f>
        <v>15.99</v>
      </c>
      <c r="BE110" s="2">
        <f>ROUND(IF($B110="Annuity",SUMIFS('Annuity Prices'!BH:BH,'Annuity Prices'!$B:$B,$D110,'Annuity Prices'!$E:$E,$G110),IF($B110="RAB Short",SUMIFS('RAB Prices Short'!BH:BH,'RAB Prices Short'!$B:$B,'All Prices combined'!$D110,'RAB Prices Short'!$E:$E,'All Prices combined'!$G110),IF($B110="RAB Long",SUMIFS('RAB Prices Long'!BH:BH,'RAB Prices Long'!$B:$B,'All Prices combined'!$D110,'RAB Prices Long'!$E:$E,'All Prices combined'!$G110)))),2)</f>
        <v>16.39</v>
      </c>
      <c r="BF110" s="2">
        <f>ROUND(IF($B110="Annuity",SUMIFS('Annuity Prices'!BI:BI,'Annuity Prices'!$B:$B,$D110,'Annuity Prices'!$E:$E,$G110),IF($B110="RAB Short",SUMIFS('RAB Prices Short'!BI:BI,'RAB Prices Short'!$B:$B,'All Prices combined'!$D110,'RAB Prices Short'!$E:$E,'All Prices combined'!$G110),IF($B110="RAB Long",SUMIFS('RAB Prices Long'!BI:BI,'RAB Prices Long'!$B:$B,'All Prices combined'!$D110,'RAB Prices Long'!$E:$E,'All Prices combined'!$G110)))),2)</f>
        <v>16.71</v>
      </c>
      <c r="BG110" s="2">
        <f>ROUND(IF($B110="Annuity",SUMIFS('Annuity Prices'!BJ:BJ,'Annuity Prices'!$B:$B,$D110,'Annuity Prices'!$E:$E,$G110),IF($B110="RAB Short",SUMIFS('RAB Prices Short'!BJ:BJ,'RAB Prices Short'!$B:$B,'All Prices combined'!$D110,'RAB Prices Short'!$E:$E,'All Prices combined'!$G110),IF($B110="RAB Long",SUMIFS('RAB Prices Long'!BJ:BJ,'RAB Prices Long'!$B:$B,'All Prices combined'!$D110,'RAB Prices Long'!$E:$E,'All Prices combined'!$G110)))),2)</f>
        <v>17.13</v>
      </c>
      <c r="BH110" s="2">
        <f>ROUND(IF($B110="Annuity",SUMIFS('Annuity Prices'!BK:BK,'Annuity Prices'!$B:$B,$D110,'Annuity Prices'!$E:$E,$G110),IF($B110="RAB Short",SUMIFS('RAB Prices Short'!BK:BK,'RAB Prices Short'!$B:$B,'All Prices combined'!$D110,'RAB Prices Short'!$E:$E,'All Prices combined'!$G110),IF($B110="RAB Long",SUMIFS('RAB Prices Long'!BK:BK,'RAB Prices Long'!$B:$B,'All Prices combined'!$D110,'RAB Prices Long'!$E:$E,'All Prices combined'!$G110)))),2)</f>
        <v>17.559999999999999</v>
      </c>
      <c r="BI110" s="2">
        <f>ROUND(IF($B110="Annuity",SUMIFS('Annuity Prices'!BL:BL,'Annuity Prices'!$B:$B,$D110,'Annuity Prices'!$E:$E,$G110),IF($B110="RAB Short",SUMIFS('RAB Prices Short'!BL:BL,'RAB Prices Short'!$B:$B,'All Prices combined'!$D110,'RAB Prices Short'!$E:$E,'All Prices combined'!$G110),IF($B110="RAB Long",SUMIFS('RAB Prices Long'!BL:BL,'RAB Prices Long'!$B:$B,'All Prices combined'!$D110,'RAB Prices Long'!$E:$E,'All Prices combined'!$G110)))),2)</f>
        <v>18</v>
      </c>
      <c r="BJ110" s="2">
        <f>ROUND(IF($B110="Annuity",SUMIFS('Annuity Prices'!BM:BM,'Annuity Prices'!$B:$B,$D110,'Annuity Prices'!$E:$E,$G110),IF($B110="RAB Short",SUMIFS('RAB Prices Short'!BM:BM,'RAB Prices Short'!$B:$B,'All Prices combined'!$D110,'RAB Prices Short'!$E:$E,'All Prices combined'!$G110),IF($B110="RAB Long",SUMIFS('RAB Prices Long'!BM:BM,'RAB Prices Long'!$B:$B,'All Prices combined'!$D110,'RAB Prices Long'!$E:$E,'All Prices combined'!$G110)))),2)</f>
        <v>18.36</v>
      </c>
      <c r="BK110" s="2">
        <f>ROUND(IF($B110="Annuity",SUMIFS('Annuity Prices'!BN:BN,'Annuity Prices'!$B:$B,$D110,'Annuity Prices'!$E:$E,$G110),IF($B110="RAB Short",SUMIFS('RAB Prices Short'!BN:BN,'RAB Prices Short'!$B:$B,'All Prices combined'!$D110,'RAB Prices Short'!$E:$E,'All Prices combined'!$G110),IF($B110="RAB Long",SUMIFS('RAB Prices Long'!BN:BN,'RAB Prices Long'!$B:$B,'All Prices combined'!$D110,'RAB Prices Long'!$E:$E,'All Prices combined'!$G110)))),2)</f>
        <v>18.82</v>
      </c>
      <c r="BL110" s="2">
        <f>ROUND(IF($B110="Annuity",SUMIFS('Annuity Prices'!BO:BO,'Annuity Prices'!$B:$B,$D110,'Annuity Prices'!$E:$E,$G110),IF($B110="RAB Short",SUMIFS('RAB Prices Short'!BO:BO,'RAB Prices Short'!$B:$B,'All Prices combined'!$D110,'RAB Prices Short'!$E:$E,'All Prices combined'!$G110),IF($B110="RAB Long",SUMIFS('RAB Prices Long'!BO:BO,'RAB Prices Long'!$B:$B,'All Prices combined'!$D110,'RAB Prices Long'!$E:$E,'All Prices combined'!$G110)))),2)</f>
        <v>19.29</v>
      </c>
      <c r="BM110" s="2">
        <f>ROUND(IF($B110="Annuity",SUMIFS('Annuity Prices'!BP:BP,'Annuity Prices'!$B:$B,$D110,'Annuity Prices'!$E:$E,$G110),IF($B110="RAB Short",SUMIFS('RAB Prices Short'!BP:BP,'RAB Prices Short'!$B:$B,'All Prices combined'!$D110,'RAB Prices Short'!$E:$E,'All Prices combined'!$G110),IF($B110="RAB Long",SUMIFS('RAB Prices Long'!BP:BP,'RAB Prices Long'!$B:$B,'All Prices combined'!$D110,'RAB Prices Long'!$E:$E,'All Prices combined'!$G110)))),2)</f>
        <v>19.77</v>
      </c>
      <c r="BN110" s="2">
        <f>ROUND(IF($B110="Annuity",SUMIFS('Annuity Prices'!BQ:BQ,'Annuity Prices'!$B:$B,$D110,'Annuity Prices'!$E:$E,$G110),IF($B110="RAB Short",SUMIFS('RAB Prices Short'!BQ:BQ,'RAB Prices Short'!$B:$B,'All Prices combined'!$D110,'RAB Prices Short'!$E:$E,'All Prices combined'!$G110),IF($B110="RAB Long",SUMIFS('RAB Prices Long'!BQ:BQ,'RAB Prices Long'!$B:$B,'All Prices combined'!$D110,'RAB Prices Long'!$E:$E,'All Prices combined'!$G110)))),2)</f>
        <v>20.16</v>
      </c>
      <c r="BO110" s="2">
        <f>ROUND(IF($B110="Annuity",SUMIFS('Annuity Prices'!BR:BR,'Annuity Prices'!$B:$B,$D110,'Annuity Prices'!$E:$E,$G110),IF($B110="RAB Short",SUMIFS('RAB Prices Short'!BR:BR,'RAB Prices Short'!$B:$B,'All Prices combined'!$D110,'RAB Prices Short'!$E:$E,'All Prices combined'!$G110),IF($B110="RAB Long",SUMIFS('RAB Prices Long'!BR:BR,'RAB Prices Long'!$B:$B,'All Prices combined'!$D110,'RAB Prices Long'!$E:$E,'All Prices combined'!$G110)))),2)</f>
        <v>20.67</v>
      </c>
      <c r="BP110" s="2">
        <f>ROUND(IF($B110="Annuity",SUMIFS('Annuity Prices'!BS:BS,'Annuity Prices'!$B:$B,$D110,'Annuity Prices'!$E:$E,$G110),IF($B110="RAB Short",SUMIFS('RAB Prices Short'!BS:BS,'RAB Prices Short'!$B:$B,'All Prices combined'!$D110,'RAB Prices Short'!$E:$E,'All Prices combined'!$G110),IF($B110="RAB Long",SUMIFS('RAB Prices Long'!BS:BS,'RAB Prices Long'!$B:$B,'All Prices combined'!$D110,'RAB Prices Long'!$E:$E,'All Prices combined'!$G110)))),2)</f>
        <v>21.18</v>
      </c>
      <c r="BQ110" s="2">
        <f>ROUND(IF($B110="Annuity",SUMIFS('Annuity Prices'!BT:BT,'Annuity Prices'!$B:$B,$D110,'Annuity Prices'!$E:$E,$G110),IF($B110="RAB Short",SUMIFS('RAB Prices Short'!BT:BT,'RAB Prices Short'!$B:$B,'All Prices combined'!$D110,'RAB Prices Short'!$E:$E,'All Prices combined'!$G110),IF($B110="RAB Long",SUMIFS('RAB Prices Long'!BT:BT,'RAB Prices Long'!$B:$B,'All Prices combined'!$D110,'RAB Prices Long'!$E:$E,'All Prices combined'!$G110)))),2)</f>
        <v>21.71</v>
      </c>
      <c r="BR110" s="2">
        <f>ROUND(IF($B110="Annuity",SUMIFS('Annuity Prices'!BU:BU,'Annuity Prices'!$B:$B,$D110,'Annuity Prices'!$E:$E,$G110),IF($B110="RAB Short",SUMIFS('RAB Prices Short'!BU:BU,'RAB Prices Short'!$B:$B,'All Prices combined'!$D110,'RAB Prices Short'!$E:$E,'All Prices combined'!$G110),IF($B110="RAB Long",SUMIFS('RAB Prices Long'!BU:BU,'RAB Prices Long'!$B:$B,'All Prices combined'!$D110,'RAB Prices Long'!$E:$E,'All Prices combined'!$G110)))),2)</f>
        <v>22.14</v>
      </c>
      <c r="BS110" s="2">
        <f>ROUND(IF($B110="Annuity",SUMIFS('Annuity Prices'!BV:BV,'Annuity Prices'!$B:$B,$D110,'Annuity Prices'!$E:$E,$G110),IF($B110="RAB Short",SUMIFS('RAB Prices Short'!BV:BV,'RAB Prices Short'!$B:$B,'All Prices combined'!$D110,'RAB Prices Short'!$E:$E,'All Prices combined'!$G110),IF($B110="RAB Long",SUMIFS('RAB Prices Long'!BV:BV,'RAB Prices Long'!$B:$B,'All Prices combined'!$D110,'RAB Prices Long'!$E:$E,'All Prices combined'!$G110)))),2)</f>
        <v>22.7</v>
      </c>
      <c r="BT110" s="2">
        <f>ROUND(IF($B110="Annuity",SUMIFS('Annuity Prices'!BW:BW,'Annuity Prices'!$B:$B,$D110,'Annuity Prices'!$E:$E,$G110),IF($B110="RAB Short",SUMIFS('RAB Prices Short'!BW:BW,'RAB Prices Short'!$B:$B,'All Prices combined'!$D110,'RAB Prices Short'!$E:$E,'All Prices combined'!$G110),IF($B110="RAB Long",SUMIFS('RAB Prices Long'!BW:BW,'RAB Prices Long'!$B:$B,'All Prices combined'!$D110,'RAB Prices Long'!$E:$E,'All Prices combined'!$G110)))),2)</f>
        <v>23.26</v>
      </c>
      <c r="BU110" s="2">
        <f>ROUND(IF($B110="Annuity",SUMIFS('Annuity Prices'!BX:BX,'Annuity Prices'!$B:$B,$D110,'Annuity Prices'!$E:$E,$G110),IF($B110="RAB Short",SUMIFS('RAB Prices Short'!BX:BX,'RAB Prices Short'!$B:$B,'All Prices combined'!$D110,'RAB Prices Short'!$E:$E,'All Prices combined'!$G110),IF($B110="RAB Long",SUMIFS('RAB Prices Long'!BX:BX,'RAB Prices Long'!$B:$B,'All Prices combined'!$D110,'RAB Prices Long'!$E:$E,'All Prices combined'!$G110)))),2)</f>
        <v>23.85</v>
      </c>
    </row>
    <row r="111" spans="2:73" x14ac:dyDescent="0.25">
      <c r="B111" t="s">
        <v>37</v>
      </c>
      <c r="C111" s="1">
        <v>21</v>
      </c>
      <c r="D111" s="1"/>
      <c r="E111" s="1" t="s">
        <v>190</v>
      </c>
      <c r="F111" s="1">
        <v>21</v>
      </c>
      <c r="G111" s="1" t="s">
        <v>191</v>
      </c>
      <c r="H111" s="1"/>
      <c r="I111" s="2">
        <f>ROUND(IF($B111="Annuity",SUMIFS('Annuity Prices'!L:L,'Annuity Prices'!$B:$B,$D111,'Annuity Prices'!$E:$E,$G111),IF($B111="RAB Short",SUMIFS('RAB Prices Short'!L:L,'RAB Prices Short'!$B:$B,'All Prices combined'!$D111,'RAB Prices Short'!$E:$E,'All Prices combined'!$G111),IF($B111="RAB Long",SUMIFS('RAB Prices Long'!L:L,'RAB Prices Long'!$B:$B,'All Prices combined'!$D111,'RAB Prices Long'!$E:$E,'All Prices combined'!$G111)))),2)</f>
        <v>0</v>
      </c>
      <c r="J111" s="2">
        <f>ROUND(IF($B111="Annuity",SUMIFS('Annuity Prices'!M:M,'Annuity Prices'!$B:$B,$D111,'Annuity Prices'!$E:$E,$G111),IF($B111="RAB Short",SUMIFS('RAB Prices Short'!M:M,'RAB Prices Short'!$B:$B,'All Prices combined'!$D111,'RAB Prices Short'!$E:$E,'All Prices combined'!$G111),IF($B111="RAB Long",SUMIFS('RAB Prices Long'!M:M,'RAB Prices Long'!$B:$B,'All Prices combined'!$D111,'RAB Prices Long'!$E:$E,'All Prices combined'!$G111)))),2)</f>
        <v>0</v>
      </c>
      <c r="K111" s="2">
        <f>ROUND(IF($B111="Annuity",SUMIFS('Annuity Prices'!N:N,'Annuity Prices'!$B:$B,$D111,'Annuity Prices'!$E:$E,$G111),IF($B111="RAB Short",SUMIFS('RAB Prices Short'!N:N,'RAB Prices Short'!$B:$B,'All Prices combined'!$D111,'RAB Prices Short'!$E:$E,'All Prices combined'!$G111),IF($B111="RAB Long",SUMIFS('RAB Prices Long'!N:N,'RAB Prices Long'!$B:$B,'All Prices combined'!$D111,'RAB Prices Long'!$E:$E,'All Prices combined'!$G111)))),2)</f>
        <v>0</v>
      </c>
      <c r="L111" s="2">
        <f>ROUND(IF($B111="Annuity",SUMIFS('Annuity Prices'!O:O,'Annuity Prices'!$B:$B,$D111,'Annuity Prices'!$E:$E,$G111),IF($B111="RAB Short",SUMIFS('RAB Prices Short'!O:O,'RAB Prices Short'!$B:$B,'All Prices combined'!$D111,'RAB Prices Short'!$E:$E,'All Prices combined'!$G111),IF($B111="RAB Long",SUMIFS('RAB Prices Long'!O:O,'RAB Prices Long'!$B:$B,'All Prices combined'!$D111,'RAB Prices Long'!$E:$E,'All Prices combined'!$G111)))),2)</f>
        <v>0</v>
      </c>
      <c r="M111" s="2">
        <f>ROUND(IF($B111="Annuity",SUMIFS('Annuity Prices'!P:P,'Annuity Prices'!$B:$B,$D111,'Annuity Prices'!$E:$E,$G111),IF($B111="RAB Short",SUMIFS('RAB Prices Short'!P:P,'RAB Prices Short'!$B:$B,'All Prices combined'!$D111,'RAB Prices Short'!$E:$E,'All Prices combined'!$G111),IF($B111="RAB Long",SUMIFS('RAB Prices Long'!P:P,'RAB Prices Long'!$B:$B,'All Prices combined'!$D111,'RAB Prices Long'!$E:$E,'All Prices combined'!$G111)))),2)</f>
        <v>0</v>
      </c>
      <c r="N111" s="2">
        <f>ROUND(IF($B111="Annuity",SUMIFS('Annuity Prices'!Q:Q,'Annuity Prices'!$B:$B,$D111,'Annuity Prices'!$E:$E,$G111),IF($B111="RAB Short",SUMIFS('RAB Prices Short'!Q:Q,'RAB Prices Short'!$B:$B,'All Prices combined'!$D111,'RAB Prices Short'!$E:$E,'All Prices combined'!$G111),IF($B111="RAB Long",SUMIFS('RAB Prices Long'!Q:Q,'RAB Prices Long'!$B:$B,'All Prices combined'!$D111,'RAB Prices Long'!$E:$E,'All Prices combined'!$G111)))),2)</f>
        <v>0</v>
      </c>
      <c r="O111" s="2">
        <f>ROUND(IF($B111="Annuity",SUMIFS('Annuity Prices'!R:R,'Annuity Prices'!$B:$B,$D111,'Annuity Prices'!$E:$E,$G111),IF($B111="RAB Short",SUMIFS('RAB Prices Short'!R:R,'RAB Prices Short'!$B:$B,'All Prices combined'!$D111,'RAB Prices Short'!$E:$E,'All Prices combined'!$G111),IF($B111="RAB Long",SUMIFS('RAB Prices Long'!R:R,'RAB Prices Long'!$B:$B,'All Prices combined'!$D111,'RAB Prices Long'!$E:$E,'All Prices combined'!$G111)))),2)</f>
        <v>0</v>
      </c>
      <c r="P111" s="2">
        <f>ROUND(IF($B111="Annuity",SUMIFS('Annuity Prices'!S:S,'Annuity Prices'!$B:$B,$D111,'Annuity Prices'!$E:$E,$G111),IF($B111="RAB Short",SUMIFS('RAB Prices Short'!S:S,'RAB Prices Short'!$B:$B,'All Prices combined'!$D111,'RAB Prices Short'!$E:$E,'All Prices combined'!$G111),IF($B111="RAB Long",SUMIFS('RAB Prices Long'!S:S,'RAB Prices Long'!$B:$B,'All Prices combined'!$D111,'RAB Prices Long'!$E:$E,'All Prices combined'!$G111)))),2)</f>
        <v>0</v>
      </c>
      <c r="Q111" s="2">
        <f>ROUND(IF($B111="Annuity",SUMIFS('Annuity Prices'!T:T,'Annuity Prices'!$B:$B,$D111,'Annuity Prices'!$E:$E,$G111),IF($B111="RAB Short",SUMIFS('RAB Prices Short'!T:T,'RAB Prices Short'!$B:$B,'All Prices combined'!$D111,'RAB Prices Short'!$E:$E,'All Prices combined'!$G111),IF($B111="RAB Long",SUMIFS('RAB Prices Long'!T:T,'RAB Prices Long'!$B:$B,'All Prices combined'!$D111,'RAB Prices Long'!$E:$E,'All Prices combined'!$G111)))),2)</f>
        <v>0</v>
      </c>
      <c r="R111" s="2">
        <f>ROUND(IF($B111="Annuity",SUMIFS('Annuity Prices'!U:U,'Annuity Prices'!$B:$B,$D111,'Annuity Prices'!$E:$E,$G111),IF($B111="RAB Short",SUMIFS('RAB Prices Short'!U:U,'RAB Prices Short'!$B:$B,'All Prices combined'!$D111,'RAB Prices Short'!$E:$E,'All Prices combined'!$G111),IF($B111="RAB Long",SUMIFS('RAB Prices Long'!U:U,'RAB Prices Long'!$B:$B,'All Prices combined'!$D111,'RAB Prices Long'!$E:$E,'All Prices combined'!$G111)))),2)</f>
        <v>0</v>
      </c>
      <c r="S111" s="2">
        <f>ROUND(IF($B111="Annuity",SUMIFS('Annuity Prices'!V:V,'Annuity Prices'!$B:$B,$D111,'Annuity Prices'!$E:$E,$G111),IF($B111="RAB Short",SUMIFS('RAB Prices Short'!V:V,'RAB Prices Short'!$B:$B,'All Prices combined'!$D111,'RAB Prices Short'!$E:$E,'All Prices combined'!$G111),IF($B111="RAB Long",SUMIFS('RAB Prices Long'!V:V,'RAB Prices Long'!$B:$B,'All Prices combined'!$D111,'RAB Prices Long'!$E:$E,'All Prices combined'!$G111)))),2)</f>
        <v>0</v>
      </c>
      <c r="T111" s="2">
        <f>ROUND(IF($B111="Annuity",SUMIFS('Annuity Prices'!W:W,'Annuity Prices'!$B:$B,$D111,'Annuity Prices'!$E:$E,$G111),IF($B111="RAB Short",SUMIFS('RAB Prices Short'!W:W,'RAB Prices Short'!$B:$B,'All Prices combined'!$D111,'RAB Prices Short'!$E:$E,'All Prices combined'!$G111),IF($B111="RAB Long",SUMIFS('RAB Prices Long'!W:W,'RAB Prices Long'!$B:$B,'All Prices combined'!$D111,'RAB Prices Long'!$E:$E,'All Prices combined'!$G111)))),2)</f>
        <v>0</v>
      </c>
      <c r="U111" s="2">
        <f>ROUND(IF($B111="Annuity",SUMIFS('Annuity Prices'!X:X,'Annuity Prices'!$B:$B,$D111,'Annuity Prices'!$E:$E,$G111),IF($B111="RAB Short",SUMIFS('RAB Prices Short'!X:X,'RAB Prices Short'!$B:$B,'All Prices combined'!$D111,'RAB Prices Short'!$E:$E,'All Prices combined'!$G111),IF($B111="RAB Long",SUMIFS('RAB Prices Long'!X:X,'RAB Prices Long'!$B:$B,'All Prices combined'!$D111,'RAB Prices Long'!$E:$E,'All Prices combined'!$G111)))),2)</f>
        <v>0</v>
      </c>
      <c r="V111" s="2">
        <f>ROUND(IF($B111="Annuity",SUMIFS('Annuity Prices'!Y:Y,'Annuity Prices'!$B:$B,$D111,'Annuity Prices'!$E:$E,$G111),IF($B111="RAB Short",SUMIFS('RAB Prices Short'!Y:Y,'RAB Prices Short'!$B:$B,'All Prices combined'!$D111,'RAB Prices Short'!$E:$E,'All Prices combined'!$G111),IF($B111="RAB Long",SUMIFS('RAB Prices Long'!Y:Y,'RAB Prices Long'!$B:$B,'All Prices combined'!$D111,'RAB Prices Long'!$E:$E,'All Prices combined'!$G111)))),2)</f>
        <v>0</v>
      </c>
      <c r="W111" s="2">
        <f>ROUND(IF($B111="Annuity",SUMIFS('Annuity Prices'!Z:Z,'Annuity Prices'!$B:$B,$D111,'Annuity Prices'!$E:$E,$G111),IF($B111="RAB Short",SUMIFS('RAB Prices Short'!Z:Z,'RAB Prices Short'!$B:$B,'All Prices combined'!$D111,'RAB Prices Short'!$E:$E,'All Prices combined'!$G111),IF($B111="RAB Long",SUMIFS('RAB Prices Long'!Z:Z,'RAB Prices Long'!$B:$B,'All Prices combined'!$D111,'RAB Prices Long'!$E:$E,'All Prices combined'!$G111)))),2)</f>
        <v>0</v>
      </c>
      <c r="X111" s="2">
        <f>ROUND(IF($B111="Annuity",SUMIFS('Annuity Prices'!AA:AA,'Annuity Prices'!$B:$B,$D111,'Annuity Prices'!$E:$E,$G111),IF($B111="RAB Short",SUMIFS('RAB Prices Short'!AA:AA,'RAB Prices Short'!$B:$B,'All Prices combined'!$D111,'RAB Prices Short'!$E:$E,'All Prices combined'!$G111),IF($B111="RAB Long",SUMIFS('RAB Prices Long'!AA:AA,'RAB Prices Long'!$B:$B,'All Prices combined'!$D111,'RAB Prices Long'!$E:$E,'All Prices combined'!$G111)))),2)</f>
        <v>0</v>
      </c>
      <c r="Y111" s="2">
        <f>ROUND(IF($B111="Annuity",SUMIFS('Annuity Prices'!AB:AB,'Annuity Prices'!$B:$B,$D111,'Annuity Prices'!$E:$E,$G111),IF($B111="RAB Short",SUMIFS('RAB Prices Short'!AB:AB,'RAB Prices Short'!$B:$B,'All Prices combined'!$D111,'RAB Prices Short'!$E:$E,'All Prices combined'!$G111),IF($B111="RAB Long",SUMIFS('RAB Prices Long'!AB:AB,'RAB Prices Long'!$B:$B,'All Prices combined'!$D111,'RAB Prices Long'!$E:$E,'All Prices combined'!$G111)))),2)</f>
        <v>0</v>
      </c>
      <c r="Z111" s="2">
        <f>ROUND(IF($B111="Annuity",SUMIFS('Annuity Prices'!AC:AC,'Annuity Prices'!$B:$B,$D111,'Annuity Prices'!$E:$E,$G111),IF($B111="RAB Short",SUMIFS('RAB Prices Short'!AC:AC,'RAB Prices Short'!$B:$B,'All Prices combined'!$D111,'RAB Prices Short'!$E:$E,'All Prices combined'!$G111),IF($B111="RAB Long",SUMIFS('RAB Prices Long'!AC:AC,'RAB Prices Long'!$B:$B,'All Prices combined'!$D111,'RAB Prices Long'!$E:$E,'All Prices combined'!$G111)))),2)</f>
        <v>0</v>
      </c>
      <c r="AA111" s="2">
        <f>ROUND(IF($B111="Annuity",SUMIFS('Annuity Prices'!AD:AD,'Annuity Prices'!$B:$B,$D111,'Annuity Prices'!$E:$E,$G111),IF($B111="RAB Short",SUMIFS('RAB Prices Short'!AD:AD,'RAB Prices Short'!$B:$B,'All Prices combined'!$D111,'RAB Prices Short'!$E:$E,'All Prices combined'!$G111),IF($B111="RAB Long",SUMIFS('RAB Prices Long'!AD:AD,'RAB Prices Long'!$B:$B,'All Prices combined'!$D111,'RAB Prices Long'!$E:$E,'All Prices combined'!$G111)))),2)</f>
        <v>0</v>
      </c>
      <c r="AB111" s="2">
        <f>ROUND(IF($B111="Annuity",SUMIFS('Annuity Prices'!AE:AE,'Annuity Prices'!$B:$B,$D111,'Annuity Prices'!$E:$E,$G111),IF($B111="RAB Short",SUMIFS('RAB Prices Short'!AE:AE,'RAB Prices Short'!$B:$B,'All Prices combined'!$D111,'RAB Prices Short'!$E:$E,'All Prices combined'!$G111),IF($B111="RAB Long",SUMIFS('RAB Prices Long'!AE:AE,'RAB Prices Long'!$B:$B,'All Prices combined'!$D111,'RAB Prices Long'!$E:$E,'All Prices combined'!$G111)))),2)</f>
        <v>0</v>
      </c>
      <c r="AC111" s="2">
        <f>ROUND(IF($B111="Annuity",SUMIFS('Annuity Prices'!AF:AF,'Annuity Prices'!$B:$B,$D111,'Annuity Prices'!$E:$E,$G111),IF($B111="RAB Short",SUMIFS('RAB Prices Short'!AF:AF,'RAB Prices Short'!$B:$B,'All Prices combined'!$D111,'RAB Prices Short'!$E:$E,'All Prices combined'!$G111),IF($B111="RAB Long",SUMIFS('RAB Prices Long'!AF:AF,'RAB Prices Long'!$B:$B,'All Prices combined'!$D111,'RAB Prices Long'!$E:$E,'All Prices combined'!$G111)))),2)</f>
        <v>0</v>
      </c>
      <c r="AD111" s="2">
        <f>ROUND(IF($B111="Annuity",SUMIFS('Annuity Prices'!AG:AG,'Annuity Prices'!$B:$B,$D111,'Annuity Prices'!$E:$E,$G111),IF($B111="RAB Short",SUMIFS('RAB Prices Short'!AG:AG,'RAB Prices Short'!$B:$B,'All Prices combined'!$D111,'RAB Prices Short'!$E:$E,'All Prices combined'!$G111),IF($B111="RAB Long",SUMIFS('RAB Prices Long'!AG:AG,'RAB Prices Long'!$B:$B,'All Prices combined'!$D111,'RAB Prices Long'!$E:$E,'All Prices combined'!$G111)))),2)</f>
        <v>0</v>
      </c>
      <c r="AE111" s="2">
        <f>ROUND(IF($B111="Annuity",SUMIFS('Annuity Prices'!AH:AH,'Annuity Prices'!$B:$B,$D111,'Annuity Prices'!$E:$E,$G111),IF($B111="RAB Short",SUMIFS('RAB Prices Short'!AH:AH,'RAB Prices Short'!$B:$B,'All Prices combined'!$D111,'RAB Prices Short'!$E:$E,'All Prices combined'!$G111),IF($B111="RAB Long",SUMIFS('RAB Prices Long'!AH:AH,'RAB Prices Long'!$B:$B,'All Prices combined'!$D111,'RAB Prices Long'!$E:$E,'All Prices combined'!$G111)))),2)</f>
        <v>0</v>
      </c>
      <c r="AF111" s="2">
        <f>ROUND(IF($B111="Annuity",SUMIFS('Annuity Prices'!AI:AI,'Annuity Prices'!$B:$B,$D111,'Annuity Prices'!$E:$E,$G111),IF($B111="RAB Short",SUMIFS('RAB Prices Short'!AI:AI,'RAB Prices Short'!$B:$B,'All Prices combined'!$D111,'RAB Prices Short'!$E:$E,'All Prices combined'!$G111),IF($B111="RAB Long",SUMIFS('RAB Prices Long'!AI:AI,'RAB Prices Long'!$B:$B,'All Prices combined'!$D111,'RAB Prices Long'!$E:$E,'All Prices combined'!$G111)))),2)</f>
        <v>0</v>
      </c>
      <c r="AG111" s="2">
        <f>ROUND(IF($B111="Annuity",SUMIFS('Annuity Prices'!AJ:AJ,'Annuity Prices'!$B:$B,$D111,'Annuity Prices'!$E:$E,$G111),IF($B111="RAB Short",SUMIFS('RAB Prices Short'!AJ:AJ,'RAB Prices Short'!$B:$B,'All Prices combined'!$D111,'RAB Prices Short'!$E:$E,'All Prices combined'!$G111),IF($B111="RAB Long",SUMIFS('RAB Prices Long'!AJ:AJ,'RAB Prices Long'!$B:$B,'All Prices combined'!$D111,'RAB Prices Long'!$E:$E,'All Prices combined'!$G111)))),2)</f>
        <v>0</v>
      </c>
      <c r="AH111" s="2">
        <f>ROUND(IF($B111="Annuity",SUMIFS('Annuity Prices'!AK:AK,'Annuity Prices'!$B:$B,$D111,'Annuity Prices'!$E:$E,$G111),IF($B111="RAB Short",SUMIFS('RAB Prices Short'!AK:AK,'RAB Prices Short'!$B:$B,'All Prices combined'!$D111,'RAB Prices Short'!$E:$E,'All Prices combined'!$G111),IF($B111="RAB Long",SUMIFS('RAB Prices Long'!AK:AK,'RAB Prices Long'!$B:$B,'All Prices combined'!$D111,'RAB Prices Long'!$E:$E,'All Prices combined'!$G111)))),2)</f>
        <v>0</v>
      </c>
      <c r="AI111" s="2">
        <f>ROUND(IF($B111="Annuity",SUMIFS('Annuity Prices'!AL:AL,'Annuity Prices'!$B:$B,$D111,'Annuity Prices'!$E:$E,$G111),IF($B111="RAB Short",SUMIFS('RAB Prices Short'!AL:AL,'RAB Prices Short'!$B:$B,'All Prices combined'!$D111,'RAB Prices Short'!$E:$E,'All Prices combined'!$G111),IF($B111="RAB Long",SUMIFS('RAB Prices Long'!AL:AL,'RAB Prices Long'!$B:$B,'All Prices combined'!$D111,'RAB Prices Long'!$E:$E,'All Prices combined'!$G111)))),2)</f>
        <v>0</v>
      </c>
      <c r="AJ111" s="2">
        <f>ROUND(IF($B111="Annuity",SUMIFS('Annuity Prices'!AM:AM,'Annuity Prices'!$B:$B,$D111,'Annuity Prices'!$E:$E,$G111),IF($B111="RAB Short",SUMIFS('RAB Prices Short'!AM:AM,'RAB Prices Short'!$B:$B,'All Prices combined'!$D111,'RAB Prices Short'!$E:$E,'All Prices combined'!$G111),IF($B111="RAB Long",SUMIFS('RAB Prices Long'!AM:AM,'RAB Prices Long'!$B:$B,'All Prices combined'!$D111,'RAB Prices Long'!$E:$E,'All Prices combined'!$G111)))),2)</f>
        <v>0</v>
      </c>
      <c r="AK111" s="2">
        <f>ROUND(IF($B111="Annuity",SUMIFS('Annuity Prices'!AN:AN,'Annuity Prices'!$B:$B,$D111,'Annuity Prices'!$E:$E,$G111),IF($B111="RAB Short",SUMIFS('RAB Prices Short'!AN:AN,'RAB Prices Short'!$B:$B,'All Prices combined'!$D111,'RAB Prices Short'!$E:$E,'All Prices combined'!$G111),IF($B111="RAB Long",SUMIFS('RAB Prices Long'!AN:AN,'RAB Prices Long'!$B:$B,'All Prices combined'!$D111,'RAB Prices Long'!$E:$E,'All Prices combined'!$G111)))),2)</f>
        <v>0</v>
      </c>
      <c r="AL111" s="2">
        <f>ROUND(IF($B111="Annuity",SUMIFS('Annuity Prices'!AO:AO,'Annuity Prices'!$B:$B,$D111,'Annuity Prices'!$E:$E,$G111),IF($B111="RAB Short",SUMIFS('RAB Prices Short'!AO:AO,'RAB Prices Short'!$B:$B,'All Prices combined'!$D111,'RAB Prices Short'!$E:$E,'All Prices combined'!$G111),IF($B111="RAB Long",SUMIFS('RAB Prices Long'!AO:AO,'RAB Prices Long'!$B:$B,'All Prices combined'!$D111,'RAB Prices Long'!$E:$E,'All Prices combined'!$G111)))),2)</f>
        <v>0</v>
      </c>
      <c r="AM111" s="2">
        <f>ROUND(IF($B111="Annuity",SUMIFS('Annuity Prices'!AP:AP,'Annuity Prices'!$B:$B,$D111,'Annuity Prices'!$E:$E,$G111),IF($B111="RAB Short",SUMIFS('RAB Prices Short'!AP:AP,'RAB Prices Short'!$B:$B,'All Prices combined'!$D111,'RAB Prices Short'!$E:$E,'All Prices combined'!$G111),IF($B111="RAB Long",SUMIFS('RAB Prices Long'!AP:AP,'RAB Prices Long'!$B:$B,'All Prices combined'!$D111,'RAB Prices Long'!$E:$E,'All Prices combined'!$G111)))),2)</f>
        <v>0</v>
      </c>
      <c r="AN111" s="2">
        <f>ROUND(IF($B111="Annuity",SUMIFS('Annuity Prices'!AQ:AQ,'Annuity Prices'!$B:$B,$D111,'Annuity Prices'!$E:$E,$G111),IF($B111="RAB Short",SUMIFS('RAB Prices Short'!AQ:AQ,'RAB Prices Short'!$B:$B,'All Prices combined'!$D111,'RAB Prices Short'!$E:$E,'All Prices combined'!$G111),IF($B111="RAB Long",SUMIFS('RAB Prices Long'!AQ:AQ,'RAB Prices Long'!$B:$B,'All Prices combined'!$D111,'RAB Prices Long'!$E:$E,'All Prices combined'!$G111)))),2)</f>
        <v>0</v>
      </c>
      <c r="AO111" s="2">
        <f>ROUND(IF($B111="Annuity",SUMIFS('Annuity Prices'!AR:AR,'Annuity Prices'!$B:$B,$D111,'Annuity Prices'!$E:$E,$G111),IF($B111="RAB Short",SUMIFS('RAB Prices Short'!AR:AR,'RAB Prices Short'!$B:$B,'All Prices combined'!$D111,'RAB Prices Short'!$E:$E,'All Prices combined'!$G111),IF($B111="RAB Long",SUMIFS('RAB Prices Long'!AR:AR,'RAB Prices Long'!$B:$B,'All Prices combined'!$D111,'RAB Prices Long'!$E:$E,'All Prices combined'!$G111)))),2)</f>
        <v>0</v>
      </c>
      <c r="AP111" s="2">
        <f>ROUND(IF($B111="Annuity",SUMIFS('Annuity Prices'!AS:AS,'Annuity Prices'!$B:$B,$D111,'Annuity Prices'!$E:$E,$G111),IF($B111="RAB Short",SUMIFS('RAB Prices Short'!AS:AS,'RAB Prices Short'!$B:$B,'All Prices combined'!$D111,'RAB Prices Short'!$E:$E,'All Prices combined'!$G111),IF($B111="RAB Long",SUMIFS('RAB Prices Long'!AS:AS,'RAB Prices Long'!$B:$B,'All Prices combined'!$D111,'RAB Prices Long'!$E:$E,'All Prices combined'!$G111)))),2)</f>
        <v>0</v>
      </c>
      <c r="AQ111" s="2">
        <f>ROUND(IF($B111="Annuity",SUMIFS('Annuity Prices'!AT:AT,'Annuity Prices'!$B:$B,$D111,'Annuity Prices'!$E:$E,$G111),IF($B111="RAB Short",SUMIFS('RAB Prices Short'!AT:AT,'RAB Prices Short'!$B:$B,'All Prices combined'!$D111,'RAB Prices Short'!$E:$E,'All Prices combined'!$G111),IF($B111="RAB Long",SUMIFS('RAB Prices Long'!AT:AT,'RAB Prices Long'!$B:$B,'All Prices combined'!$D111,'RAB Prices Long'!$E:$E,'All Prices combined'!$G111)))),2)</f>
        <v>0</v>
      </c>
      <c r="AR111" s="2">
        <f>ROUND(IF($B111="Annuity",SUMIFS('Annuity Prices'!AU:AU,'Annuity Prices'!$B:$B,$D111,'Annuity Prices'!$E:$E,$G111),IF($B111="RAB Short",SUMIFS('RAB Prices Short'!AU:AU,'RAB Prices Short'!$B:$B,'All Prices combined'!$D111,'RAB Prices Short'!$E:$E,'All Prices combined'!$G111),IF($B111="RAB Long",SUMIFS('RAB Prices Long'!AU:AU,'RAB Prices Long'!$B:$B,'All Prices combined'!$D111,'RAB Prices Long'!$E:$E,'All Prices combined'!$G111)))),2)</f>
        <v>0</v>
      </c>
      <c r="AS111" s="2">
        <f>ROUND(IF($B111="Annuity",SUMIFS('Annuity Prices'!AV:AV,'Annuity Prices'!$B:$B,$D111,'Annuity Prices'!$E:$E,$G111),IF($B111="RAB Short",SUMIFS('RAB Prices Short'!AV:AV,'RAB Prices Short'!$B:$B,'All Prices combined'!$D111,'RAB Prices Short'!$E:$E,'All Prices combined'!$G111),IF($B111="RAB Long",SUMIFS('RAB Prices Long'!AV:AV,'RAB Prices Long'!$B:$B,'All Prices combined'!$D111,'RAB Prices Long'!$E:$E,'All Prices combined'!$G111)))),2)</f>
        <v>0</v>
      </c>
      <c r="AT111" s="2">
        <f>ROUND(IF($B111="Annuity",SUMIFS('Annuity Prices'!AW:AW,'Annuity Prices'!$B:$B,$D111,'Annuity Prices'!$E:$E,$G111),IF($B111="RAB Short",SUMIFS('RAB Prices Short'!AW:AW,'RAB Prices Short'!$B:$B,'All Prices combined'!$D111,'RAB Prices Short'!$E:$E,'All Prices combined'!$G111),IF($B111="RAB Long",SUMIFS('RAB Prices Long'!AW:AW,'RAB Prices Long'!$B:$B,'All Prices combined'!$D111,'RAB Prices Long'!$E:$E,'All Prices combined'!$G111)))),2)</f>
        <v>0</v>
      </c>
      <c r="AU111" s="2">
        <f>ROUND(IF($B111="Annuity",SUMIFS('Annuity Prices'!AX:AX,'Annuity Prices'!$B:$B,$D111,'Annuity Prices'!$E:$E,$G111),IF($B111="RAB Short",SUMIFS('RAB Prices Short'!AX:AX,'RAB Prices Short'!$B:$B,'All Prices combined'!$D111,'RAB Prices Short'!$E:$E,'All Prices combined'!$G111),IF($B111="RAB Long",SUMIFS('RAB Prices Long'!AX:AX,'RAB Prices Long'!$B:$B,'All Prices combined'!$D111,'RAB Prices Long'!$E:$E,'All Prices combined'!$G111)))),2)</f>
        <v>0</v>
      </c>
      <c r="AV111" s="2">
        <f>ROUND(IF($B111="Annuity",SUMIFS('Annuity Prices'!AY:AY,'Annuity Prices'!$B:$B,$D111,'Annuity Prices'!$E:$E,$G111),IF($B111="RAB Short",SUMIFS('RAB Prices Short'!AY:AY,'RAB Prices Short'!$B:$B,'All Prices combined'!$D111,'RAB Prices Short'!$E:$E,'All Prices combined'!$G111),IF($B111="RAB Long",SUMIFS('RAB Prices Long'!AY:AY,'RAB Prices Long'!$B:$B,'All Prices combined'!$D111,'RAB Prices Long'!$E:$E,'All Prices combined'!$G111)))),2)</f>
        <v>0</v>
      </c>
      <c r="AW111" s="2">
        <f>ROUND(IF($B111="Annuity",SUMIFS('Annuity Prices'!AZ:AZ,'Annuity Prices'!$B:$B,$D111,'Annuity Prices'!$E:$E,$G111),IF($B111="RAB Short",SUMIFS('RAB Prices Short'!AZ:AZ,'RAB Prices Short'!$B:$B,'All Prices combined'!$D111,'RAB Prices Short'!$E:$E,'All Prices combined'!$G111),IF($B111="RAB Long",SUMIFS('RAB Prices Long'!AZ:AZ,'RAB Prices Long'!$B:$B,'All Prices combined'!$D111,'RAB Prices Long'!$E:$E,'All Prices combined'!$G111)))),2)</f>
        <v>0</v>
      </c>
      <c r="AX111" s="2">
        <f>ROUND(IF($B111="Annuity",SUMIFS('Annuity Prices'!BA:BA,'Annuity Prices'!$B:$B,$D111,'Annuity Prices'!$E:$E,$G111),IF($B111="RAB Short",SUMIFS('RAB Prices Short'!BA:BA,'RAB Prices Short'!$B:$B,'All Prices combined'!$D111,'RAB Prices Short'!$E:$E,'All Prices combined'!$G111),IF($B111="RAB Long",SUMIFS('RAB Prices Long'!BA:BA,'RAB Prices Long'!$B:$B,'All Prices combined'!$D111,'RAB Prices Long'!$E:$E,'All Prices combined'!$G111)))),2)</f>
        <v>0</v>
      </c>
      <c r="AY111" s="2">
        <f>ROUND(IF($B111="Annuity",SUMIFS('Annuity Prices'!BB:BB,'Annuity Prices'!$B:$B,$D111,'Annuity Prices'!$E:$E,$G111),IF($B111="RAB Short",SUMIFS('RAB Prices Short'!BB:BB,'RAB Prices Short'!$B:$B,'All Prices combined'!$D111,'RAB Prices Short'!$E:$E,'All Prices combined'!$G111),IF($B111="RAB Long",SUMIFS('RAB Prices Long'!BB:BB,'RAB Prices Long'!$B:$B,'All Prices combined'!$D111,'RAB Prices Long'!$E:$E,'All Prices combined'!$G111)))),2)</f>
        <v>0</v>
      </c>
      <c r="AZ111" s="2">
        <f>ROUND(IF($B111="Annuity",SUMIFS('Annuity Prices'!BC:BC,'Annuity Prices'!$B:$B,$D111,'Annuity Prices'!$E:$E,$G111),IF($B111="RAB Short",SUMIFS('RAB Prices Short'!BC:BC,'RAB Prices Short'!$B:$B,'All Prices combined'!$D111,'RAB Prices Short'!$E:$E,'All Prices combined'!$G111),IF($B111="RAB Long",SUMIFS('RAB Prices Long'!BC:BC,'RAB Prices Long'!$B:$B,'All Prices combined'!$D111,'RAB Prices Long'!$E:$E,'All Prices combined'!$G111)))),2)</f>
        <v>0</v>
      </c>
      <c r="BA111" s="2">
        <f>ROUND(IF($B111="Annuity",SUMIFS('Annuity Prices'!BD:BD,'Annuity Prices'!$B:$B,$D111,'Annuity Prices'!$E:$E,$G111),IF($B111="RAB Short",SUMIFS('RAB Prices Short'!BD:BD,'RAB Prices Short'!$B:$B,'All Prices combined'!$D111,'RAB Prices Short'!$E:$E,'All Prices combined'!$G111),IF($B111="RAB Long",SUMIFS('RAB Prices Long'!BD:BD,'RAB Prices Long'!$B:$B,'All Prices combined'!$D111,'RAB Prices Long'!$E:$E,'All Prices combined'!$G111)))),2)</f>
        <v>0</v>
      </c>
      <c r="BB111" s="2">
        <f>ROUND(IF($B111="Annuity",SUMIFS('Annuity Prices'!BE:BE,'Annuity Prices'!$B:$B,$D111,'Annuity Prices'!$E:$E,$G111),IF($B111="RAB Short",SUMIFS('RAB Prices Short'!BE:BE,'RAB Prices Short'!$B:$B,'All Prices combined'!$D111,'RAB Prices Short'!$E:$E,'All Prices combined'!$G111),IF($B111="RAB Long",SUMIFS('RAB Prices Long'!BE:BE,'RAB Prices Long'!$B:$B,'All Prices combined'!$D111,'RAB Prices Long'!$E:$E,'All Prices combined'!$G111)))),2)</f>
        <v>0</v>
      </c>
      <c r="BC111" s="2">
        <f>ROUND(IF($B111="Annuity",SUMIFS('Annuity Prices'!BF:BF,'Annuity Prices'!$B:$B,$D111,'Annuity Prices'!$E:$E,$G111),IF($B111="RAB Short",SUMIFS('RAB Prices Short'!BF:BF,'RAB Prices Short'!$B:$B,'All Prices combined'!$D111,'RAB Prices Short'!$E:$E,'All Prices combined'!$G111),IF($B111="RAB Long",SUMIFS('RAB Prices Long'!BF:BF,'RAB Prices Long'!$B:$B,'All Prices combined'!$D111,'RAB Prices Long'!$E:$E,'All Prices combined'!$G111)))),2)</f>
        <v>0</v>
      </c>
      <c r="BD111" s="2">
        <f>ROUND(IF($B111="Annuity",SUMIFS('Annuity Prices'!BG:BG,'Annuity Prices'!$B:$B,$D111,'Annuity Prices'!$E:$E,$G111),IF($B111="RAB Short",SUMIFS('RAB Prices Short'!BG:BG,'RAB Prices Short'!$B:$B,'All Prices combined'!$D111,'RAB Prices Short'!$E:$E,'All Prices combined'!$G111),IF($B111="RAB Long",SUMIFS('RAB Prices Long'!BG:BG,'RAB Prices Long'!$B:$B,'All Prices combined'!$D111,'RAB Prices Long'!$E:$E,'All Prices combined'!$G111)))),2)</f>
        <v>0</v>
      </c>
      <c r="BE111" s="2">
        <f>ROUND(IF($B111="Annuity",SUMIFS('Annuity Prices'!BH:BH,'Annuity Prices'!$B:$B,$D111,'Annuity Prices'!$E:$E,$G111),IF($B111="RAB Short",SUMIFS('RAB Prices Short'!BH:BH,'RAB Prices Short'!$B:$B,'All Prices combined'!$D111,'RAB Prices Short'!$E:$E,'All Prices combined'!$G111),IF($B111="RAB Long",SUMIFS('RAB Prices Long'!BH:BH,'RAB Prices Long'!$B:$B,'All Prices combined'!$D111,'RAB Prices Long'!$E:$E,'All Prices combined'!$G111)))),2)</f>
        <v>0</v>
      </c>
      <c r="BF111" s="2">
        <f>ROUND(IF($B111="Annuity",SUMIFS('Annuity Prices'!BI:BI,'Annuity Prices'!$B:$B,$D111,'Annuity Prices'!$E:$E,$G111),IF($B111="RAB Short",SUMIFS('RAB Prices Short'!BI:BI,'RAB Prices Short'!$B:$B,'All Prices combined'!$D111,'RAB Prices Short'!$E:$E,'All Prices combined'!$G111),IF($B111="RAB Long",SUMIFS('RAB Prices Long'!BI:BI,'RAB Prices Long'!$B:$B,'All Prices combined'!$D111,'RAB Prices Long'!$E:$E,'All Prices combined'!$G111)))),2)</f>
        <v>0</v>
      </c>
      <c r="BG111" s="2">
        <f>ROUND(IF($B111="Annuity",SUMIFS('Annuity Prices'!BJ:BJ,'Annuity Prices'!$B:$B,$D111,'Annuity Prices'!$E:$E,$G111),IF($B111="RAB Short",SUMIFS('RAB Prices Short'!BJ:BJ,'RAB Prices Short'!$B:$B,'All Prices combined'!$D111,'RAB Prices Short'!$E:$E,'All Prices combined'!$G111),IF($B111="RAB Long",SUMIFS('RAB Prices Long'!BJ:BJ,'RAB Prices Long'!$B:$B,'All Prices combined'!$D111,'RAB Prices Long'!$E:$E,'All Prices combined'!$G111)))),2)</f>
        <v>0</v>
      </c>
      <c r="BH111" s="2">
        <f>ROUND(IF($B111="Annuity",SUMIFS('Annuity Prices'!BK:BK,'Annuity Prices'!$B:$B,$D111,'Annuity Prices'!$E:$E,$G111),IF($B111="RAB Short",SUMIFS('RAB Prices Short'!BK:BK,'RAB Prices Short'!$B:$B,'All Prices combined'!$D111,'RAB Prices Short'!$E:$E,'All Prices combined'!$G111),IF($B111="RAB Long",SUMIFS('RAB Prices Long'!BK:BK,'RAB Prices Long'!$B:$B,'All Prices combined'!$D111,'RAB Prices Long'!$E:$E,'All Prices combined'!$G111)))),2)</f>
        <v>0</v>
      </c>
      <c r="BI111" s="2">
        <f>ROUND(IF($B111="Annuity",SUMIFS('Annuity Prices'!BL:BL,'Annuity Prices'!$B:$B,$D111,'Annuity Prices'!$E:$E,$G111),IF($B111="RAB Short",SUMIFS('RAB Prices Short'!BL:BL,'RAB Prices Short'!$B:$B,'All Prices combined'!$D111,'RAB Prices Short'!$E:$E,'All Prices combined'!$G111),IF($B111="RAB Long",SUMIFS('RAB Prices Long'!BL:BL,'RAB Prices Long'!$B:$B,'All Prices combined'!$D111,'RAB Prices Long'!$E:$E,'All Prices combined'!$G111)))),2)</f>
        <v>0</v>
      </c>
      <c r="BJ111" s="2">
        <f>ROUND(IF($B111="Annuity",SUMIFS('Annuity Prices'!BM:BM,'Annuity Prices'!$B:$B,$D111,'Annuity Prices'!$E:$E,$G111),IF($B111="RAB Short",SUMIFS('RAB Prices Short'!BM:BM,'RAB Prices Short'!$B:$B,'All Prices combined'!$D111,'RAB Prices Short'!$E:$E,'All Prices combined'!$G111),IF($B111="RAB Long",SUMIFS('RAB Prices Long'!BM:BM,'RAB Prices Long'!$B:$B,'All Prices combined'!$D111,'RAB Prices Long'!$E:$E,'All Prices combined'!$G111)))),2)</f>
        <v>0</v>
      </c>
      <c r="BK111" s="2">
        <f>ROUND(IF($B111="Annuity",SUMIFS('Annuity Prices'!BN:BN,'Annuity Prices'!$B:$B,$D111,'Annuity Prices'!$E:$E,$G111),IF($B111="RAB Short",SUMIFS('RAB Prices Short'!BN:BN,'RAB Prices Short'!$B:$B,'All Prices combined'!$D111,'RAB Prices Short'!$E:$E,'All Prices combined'!$G111),IF($B111="RAB Long",SUMIFS('RAB Prices Long'!BN:BN,'RAB Prices Long'!$B:$B,'All Prices combined'!$D111,'RAB Prices Long'!$E:$E,'All Prices combined'!$G111)))),2)</f>
        <v>0</v>
      </c>
      <c r="BL111" s="2">
        <f>ROUND(IF($B111="Annuity",SUMIFS('Annuity Prices'!BO:BO,'Annuity Prices'!$B:$B,$D111,'Annuity Prices'!$E:$E,$G111),IF($B111="RAB Short",SUMIFS('RAB Prices Short'!BO:BO,'RAB Prices Short'!$B:$B,'All Prices combined'!$D111,'RAB Prices Short'!$E:$E,'All Prices combined'!$G111),IF($B111="RAB Long",SUMIFS('RAB Prices Long'!BO:BO,'RAB Prices Long'!$B:$B,'All Prices combined'!$D111,'RAB Prices Long'!$E:$E,'All Prices combined'!$G111)))),2)</f>
        <v>0</v>
      </c>
      <c r="BM111" s="2">
        <f>ROUND(IF($B111="Annuity",SUMIFS('Annuity Prices'!BP:BP,'Annuity Prices'!$B:$B,$D111,'Annuity Prices'!$E:$E,$G111),IF($B111="RAB Short",SUMIFS('RAB Prices Short'!BP:BP,'RAB Prices Short'!$B:$B,'All Prices combined'!$D111,'RAB Prices Short'!$E:$E,'All Prices combined'!$G111),IF($B111="RAB Long",SUMIFS('RAB Prices Long'!BP:BP,'RAB Prices Long'!$B:$B,'All Prices combined'!$D111,'RAB Prices Long'!$E:$E,'All Prices combined'!$G111)))),2)</f>
        <v>0</v>
      </c>
      <c r="BN111" s="2">
        <f>ROUND(IF($B111="Annuity",SUMIFS('Annuity Prices'!BQ:BQ,'Annuity Prices'!$B:$B,$D111,'Annuity Prices'!$E:$E,$G111),IF($B111="RAB Short",SUMIFS('RAB Prices Short'!BQ:BQ,'RAB Prices Short'!$B:$B,'All Prices combined'!$D111,'RAB Prices Short'!$E:$E,'All Prices combined'!$G111),IF($B111="RAB Long",SUMIFS('RAB Prices Long'!BQ:BQ,'RAB Prices Long'!$B:$B,'All Prices combined'!$D111,'RAB Prices Long'!$E:$E,'All Prices combined'!$G111)))),2)</f>
        <v>0</v>
      </c>
      <c r="BO111" s="2">
        <f>ROUND(IF($B111="Annuity",SUMIFS('Annuity Prices'!BR:BR,'Annuity Prices'!$B:$B,$D111,'Annuity Prices'!$E:$E,$G111),IF($B111="RAB Short",SUMIFS('RAB Prices Short'!BR:BR,'RAB Prices Short'!$B:$B,'All Prices combined'!$D111,'RAB Prices Short'!$E:$E,'All Prices combined'!$G111),IF($B111="RAB Long",SUMIFS('RAB Prices Long'!BR:BR,'RAB Prices Long'!$B:$B,'All Prices combined'!$D111,'RAB Prices Long'!$E:$E,'All Prices combined'!$G111)))),2)</f>
        <v>0</v>
      </c>
      <c r="BP111" s="2">
        <f>ROUND(IF($B111="Annuity",SUMIFS('Annuity Prices'!BS:BS,'Annuity Prices'!$B:$B,$D111,'Annuity Prices'!$E:$E,$G111),IF($B111="RAB Short",SUMIFS('RAB Prices Short'!BS:BS,'RAB Prices Short'!$B:$B,'All Prices combined'!$D111,'RAB Prices Short'!$E:$E,'All Prices combined'!$G111),IF($B111="RAB Long",SUMIFS('RAB Prices Long'!BS:BS,'RAB Prices Long'!$B:$B,'All Prices combined'!$D111,'RAB Prices Long'!$E:$E,'All Prices combined'!$G111)))),2)</f>
        <v>0</v>
      </c>
      <c r="BQ111" s="2">
        <f>ROUND(IF($B111="Annuity",SUMIFS('Annuity Prices'!BT:BT,'Annuity Prices'!$B:$B,$D111,'Annuity Prices'!$E:$E,$G111),IF($B111="RAB Short",SUMIFS('RAB Prices Short'!BT:BT,'RAB Prices Short'!$B:$B,'All Prices combined'!$D111,'RAB Prices Short'!$E:$E,'All Prices combined'!$G111),IF($B111="RAB Long",SUMIFS('RAB Prices Long'!BT:BT,'RAB Prices Long'!$B:$B,'All Prices combined'!$D111,'RAB Prices Long'!$E:$E,'All Prices combined'!$G111)))),2)</f>
        <v>0</v>
      </c>
      <c r="BR111" s="2">
        <f>ROUND(IF($B111="Annuity",SUMIFS('Annuity Prices'!BU:BU,'Annuity Prices'!$B:$B,$D111,'Annuity Prices'!$E:$E,$G111),IF($B111="RAB Short",SUMIFS('RAB Prices Short'!BU:BU,'RAB Prices Short'!$B:$B,'All Prices combined'!$D111,'RAB Prices Short'!$E:$E,'All Prices combined'!$G111),IF($B111="RAB Long",SUMIFS('RAB Prices Long'!BU:BU,'RAB Prices Long'!$B:$B,'All Prices combined'!$D111,'RAB Prices Long'!$E:$E,'All Prices combined'!$G111)))),2)</f>
        <v>0</v>
      </c>
      <c r="BS111" s="2">
        <f>ROUND(IF($B111="Annuity",SUMIFS('Annuity Prices'!BV:BV,'Annuity Prices'!$B:$B,$D111,'Annuity Prices'!$E:$E,$G111),IF($B111="RAB Short",SUMIFS('RAB Prices Short'!BV:BV,'RAB Prices Short'!$B:$B,'All Prices combined'!$D111,'RAB Prices Short'!$E:$E,'All Prices combined'!$G111),IF($B111="RAB Long",SUMIFS('RAB Prices Long'!BV:BV,'RAB Prices Long'!$B:$B,'All Prices combined'!$D111,'RAB Prices Long'!$E:$E,'All Prices combined'!$G111)))),2)</f>
        <v>0</v>
      </c>
      <c r="BT111" s="2">
        <f>ROUND(IF($B111="Annuity",SUMIFS('Annuity Prices'!BW:BW,'Annuity Prices'!$B:$B,$D111,'Annuity Prices'!$E:$E,$G111),IF($B111="RAB Short",SUMIFS('RAB Prices Short'!BW:BW,'RAB Prices Short'!$B:$B,'All Prices combined'!$D111,'RAB Prices Short'!$E:$E,'All Prices combined'!$G111),IF($B111="RAB Long",SUMIFS('RAB Prices Long'!BW:BW,'RAB Prices Long'!$B:$B,'All Prices combined'!$D111,'RAB Prices Long'!$E:$E,'All Prices combined'!$G111)))),2)</f>
        <v>0</v>
      </c>
      <c r="BU111" s="2">
        <f>ROUND(IF($B111="Annuity",SUMIFS('Annuity Prices'!BX:BX,'Annuity Prices'!$B:$B,$D111,'Annuity Prices'!$E:$E,$G111),IF($B111="RAB Short",SUMIFS('RAB Prices Short'!BX:BX,'RAB Prices Short'!$B:$B,'All Prices combined'!$D111,'RAB Prices Short'!$E:$E,'All Prices combined'!$G111),IF($B111="RAB Long",SUMIFS('RAB Prices Long'!BX:BX,'RAB Prices Long'!$B:$B,'All Prices combined'!$D111,'RAB Prices Long'!$E:$E,'All Prices combined'!$G111)))),2)</f>
        <v>0</v>
      </c>
    </row>
    <row r="112" spans="2:73" x14ac:dyDescent="0.25">
      <c r="B112" t="s">
        <v>37</v>
      </c>
      <c r="C112" s="1">
        <v>21</v>
      </c>
      <c r="D112" s="1" t="s">
        <v>191</v>
      </c>
      <c r="E112" s="1" t="s">
        <v>190</v>
      </c>
      <c r="F112" s="1">
        <v>21</v>
      </c>
      <c r="G112" s="1" t="s">
        <v>38</v>
      </c>
      <c r="H112" s="1" t="s">
        <v>128</v>
      </c>
      <c r="I112" s="2">
        <f>ROUND(IF($B112="Annuity",SUMIFS('Annuity Prices'!L:L,'Annuity Prices'!$B:$B,$D112,'Annuity Prices'!$E:$E,$G112),IF($B112="RAB Short",SUMIFS('RAB Prices Short'!L:L,'RAB Prices Short'!$B:$B,'All Prices combined'!$D112,'RAB Prices Short'!$E:$E,'All Prices combined'!$G112),IF($B112="RAB Long",SUMIFS('RAB Prices Long'!L:L,'RAB Prices Long'!$B:$B,'All Prices combined'!$D112,'RAB Prices Long'!$E:$E,'All Prices combined'!$G112)))),2)</f>
        <v>48.46</v>
      </c>
      <c r="J112" s="2">
        <f>ROUND(IF($B112="Annuity",SUMIFS('Annuity Prices'!M:M,'Annuity Prices'!$B:$B,$D112,'Annuity Prices'!$E:$E,$G112),IF($B112="RAB Short",SUMIFS('RAB Prices Short'!M:M,'RAB Prices Short'!$B:$B,'All Prices combined'!$D112,'RAB Prices Short'!$E:$E,'All Prices combined'!$G112),IF($B112="RAB Long",SUMIFS('RAB Prices Long'!M:M,'RAB Prices Long'!$B:$B,'All Prices combined'!$D112,'RAB Prices Long'!$E:$E,'All Prices combined'!$G112)))),2)</f>
        <v>49.85</v>
      </c>
      <c r="K112" s="2">
        <f>ROUND(IF($B112="Annuity",SUMIFS('Annuity Prices'!N:N,'Annuity Prices'!$B:$B,$D112,'Annuity Prices'!$E:$E,$G112),IF($B112="RAB Short",SUMIFS('RAB Prices Short'!N:N,'RAB Prices Short'!$B:$B,'All Prices combined'!$D112,'RAB Prices Short'!$E:$E,'All Prices combined'!$G112),IF($B112="RAB Long",SUMIFS('RAB Prices Long'!N:N,'RAB Prices Long'!$B:$B,'All Prices combined'!$D112,'RAB Prices Long'!$E:$E,'All Prices combined'!$G112)))),2)</f>
        <v>51.28</v>
      </c>
      <c r="L112" s="2">
        <f>ROUND(IF($B112="Annuity",SUMIFS('Annuity Prices'!O:O,'Annuity Prices'!$B:$B,$D112,'Annuity Prices'!$E:$E,$G112),IF($B112="RAB Short",SUMIFS('RAB Prices Short'!O:O,'RAB Prices Short'!$B:$B,'All Prices combined'!$D112,'RAB Prices Short'!$E:$E,'All Prices combined'!$G112),IF($B112="RAB Long",SUMIFS('RAB Prices Long'!O:O,'RAB Prices Long'!$B:$B,'All Prices combined'!$D112,'RAB Prices Long'!$E:$E,'All Prices combined'!$G112)))),2)</f>
        <v>52.76</v>
      </c>
      <c r="M112" s="2">
        <f>ROUND(IF($B112="Annuity",SUMIFS('Annuity Prices'!P:P,'Annuity Prices'!$B:$B,$D112,'Annuity Prices'!$E:$E,$G112),IF($B112="RAB Short",SUMIFS('RAB Prices Short'!P:P,'RAB Prices Short'!$B:$B,'All Prices combined'!$D112,'RAB Prices Short'!$E:$E,'All Prices combined'!$G112),IF($B112="RAB Long",SUMIFS('RAB Prices Long'!P:P,'RAB Prices Long'!$B:$B,'All Prices combined'!$D112,'RAB Prices Long'!$E:$E,'All Prices combined'!$G112)))),2)</f>
        <v>53.01</v>
      </c>
      <c r="N112" s="2">
        <f>ROUND(IF($B112="Annuity",SUMIFS('Annuity Prices'!Q:Q,'Annuity Prices'!$B:$B,$D112,'Annuity Prices'!$E:$E,$G112),IF($B112="RAB Short",SUMIFS('RAB Prices Short'!Q:Q,'RAB Prices Short'!$B:$B,'All Prices combined'!$D112,'RAB Prices Short'!$E:$E,'All Prices combined'!$G112),IF($B112="RAB Long",SUMIFS('RAB Prices Long'!Q:Q,'RAB Prices Long'!$B:$B,'All Prices combined'!$D112,'RAB Prices Long'!$E:$E,'All Prices combined'!$G112)))),2)</f>
        <v>54.34</v>
      </c>
      <c r="O112" s="2">
        <f>ROUND(IF($B112="Annuity",SUMIFS('Annuity Prices'!R:R,'Annuity Prices'!$B:$B,$D112,'Annuity Prices'!$E:$E,$G112),IF($B112="RAB Short",SUMIFS('RAB Prices Short'!R:R,'RAB Prices Short'!$B:$B,'All Prices combined'!$D112,'RAB Prices Short'!$E:$E,'All Prices combined'!$G112),IF($B112="RAB Long",SUMIFS('RAB Prices Long'!R:R,'RAB Prices Long'!$B:$B,'All Prices combined'!$D112,'RAB Prices Long'!$E:$E,'All Prices combined'!$G112)))),2)</f>
        <v>55.7</v>
      </c>
      <c r="P112" s="2">
        <f>ROUND(IF($B112="Annuity",SUMIFS('Annuity Prices'!S:S,'Annuity Prices'!$B:$B,$D112,'Annuity Prices'!$E:$E,$G112),IF($B112="RAB Short",SUMIFS('RAB Prices Short'!S:S,'RAB Prices Short'!$B:$B,'All Prices combined'!$D112,'RAB Prices Short'!$E:$E,'All Prices combined'!$G112),IF($B112="RAB Long",SUMIFS('RAB Prices Long'!S:S,'RAB Prices Long'!$B:$B,'All Prices combined'!$D112,'RAB Prices Long'!$E:$E,'All Prices combined'!$G112)))),2)</f>
        <v>57.09</v>
      </c>
      <c r="Q112" s="2">
        <f>ROUND(IF($B112="Annuity",SUMIFS('Annuity Prices'!T:T,'Annuity Prices'!$B:$B,$D112,'Annuity Prices'!$E:$E,$G112),IF($B112="RAB Short",SUMIFS('RAB Prices Short'!T:T,'RAB Prices Short'!$B:$B,'All Prices combined'!$D112,'RAB Prices Short'!$E:$E,'All Prices combined'!$G112),IF($B112="RAB Long",SUMIFS('RAB Prices Long'!T:T,'RAB Prices Long'!$B:$B,'All Prices combined'!$D112,'RAB Prices Long'!$E:$E,'All Prices combined'!$G112)))),2)</f>
        <v>58.41</v>
      </c>
      <c r="R112" s="2">
        <f>ROUND(IF($B112="Annuity",SUMIFS('Annuity Prices'!U:U,'Annuity Prices'!$B:$B,$D112,'Annuity Prices'!$E:$E,$G112),IF($B112="RAB Short",SUMIFS('RAB Prices Short'!U:U,'RAB Prices Short'!$B:$B,'All Prices combined'!$D112,'RAB Prices Short'!$E:$E,'All Prices combined'!$G112),IF($B112="RAB Long",SUMIFS('RAB Prices Long'!U:U,'RAB Prices Long'!$B:$B,'All Prices combined'!$D112,'RAB Prices Long'!$E:$E,'All Prices combined'!$G112)))),2)</f>
        <v>59.87</v>
      </c>
      <c r="S112" s="2">
        <f>ROUND(IF($B112="Annuity",SUMIFS('Annuity Prices'!V:V,'Annuity Prices'!$B:$B,$D112,'Annuity Prices'!$E:$E,$G112),IF($B112="RAB Short",SUMIFS('RAB Prices Short'!V:V,'RAB Prices Short'!$B:$B,'All Prices combined'!$D112,'RAB Prices Short'!$E:$E,'All Prices combined'!$G112),IF($B112="RAB Long",SUMIFS('RAB Prices Long'!V:V,'RAB Prices Long'!$B:$B,'All Prices combined'!$D112,'RAB Prices Long'!$E:$E,'All Prices combined'!$G112)))),2)</f>
        <v>61.37</v>
      </c>
      <c r="T112" s="2">
        <f>ROUND(IF($B112="Annuity",SUMIFS('Annuity Prices'!W:W,'Annuity Prices'!$B:$B,$D112,'Annuity Prices'!$E:$E,$G112),IF($B112="RAB Short",SUMIFS('RAB Prices Short'!W:W,'RAB Prices Short'!$B:$B,'All Prices combined'!$D112,'RAB Prices Short'!$E:$E,'All Prices combined'!$G112),IF($B112="RAB Long",SUMIFS('RAB Prices Long'!W:W,'RAB Prices Long'!$B:$B,'All Prices combined'!$D112,'RAB Prices Long'!$E:$E,'All Prices combined'!$G112)))),2)</f>
        <v>62.9</v>
      </c>
      <c r="U112" s="2">
        <f>ROUND(IF($B112="Annuity",SUMIFS('Annuity Prices'!X:X,'Annuity Prices'!$B:$B,$D112,'Annuity Prices'!$E:$E,$G112),IF($B112="RAB Short",SUMIFS('RAB Prices Short'!X:X,'RAB Prices Short'!$B:$B,'All Prices combined'!$D112,'RAB Prices Short'!$E:$E,'All Prices combined'!$G112),IF($B112="RAB Long",SUMIFS('RAB Prices Long'!X:X,'RAB Prices Long'!$B:$B,'All Prices combined'!$D112,'RAB Prices Long'!$E:$E,'All Prices combined'!$G112)))),2)</f>
        <v>64.36</v>
      </c>
      <c r="V112" s="2">
        <f>ROUND(IF($B112="Annuity",SUMIFS('Annuity Prices'!Y:Y,'Annuity Prices'!$B:$B,$D112,'Annuity Prices'!$E:$E,$G112),IF($B112="RAB Short",SUMIFS('RAB Prices Short'!Y:Y,'RAB Prices Short'!$B:$B,'All Prices combined'!$D112,'RAB Prices Short'!$E:$E,'All Prices combined'!$G112),IF($B112="RAB Long",SUMIFS('RAB Prices Long'!Y:Y,'RAB Prices Long'!$B:$B,'All Prices combined'!$D112,'RAB Prices Long'!$E:$E,'All Prices combined'!$G112)))),2)</f>
        <v>65.97</v>
      </c>
      <c r="W112" s="2">
        <f>ROUND(IF($B112="Annuity",SUMIFS('Annuity Prices'!Z:Z,'Annuity Prices'!$B:$B,$D112,'Annuity Prices'!$E:$E,$G112),IF($B112="RAB Short",SUMIFS('RAB Prices Short'!Z:Z,'RAB Prices Short'!$B:$B,'All Prices combined'!$D112,'RAB Prices Short'!$E:$E,'All Prices combined'!$G112),IF($B112="RAB Long",SUMIFS('RAB Prices Long'!Z:Z,'RAB Prices Long'!$B:$B,'All Prices combined'!$D112,'RAB Prices Long'!$E:$E,'All Prices combined'!$G112)))),2)</f>
        <v>67.62</v>
      </c>
      <c r="X112" s="2">
        <f>ROUND(IF($B112="Annuity",SUMIFS('Annuity Prices'!AA:AA,'Annuity Prices'!$B:$B,$D112,'Annuity Prices'!$E:$E,$G112),IF($B112="RAB Short",SUMIFS('RAB Prices Short'!AA:AA,'RAB Prices Short'!$B:$B,'All Prices combined'!$D112,'RAB Prices Short'!$E:$E,'All Prices combined'!$G112),IF($B112="RAB Long",SUMIFS('RAB Prices Long'!AA:AA,'RAB Prices Long'!$B:$B,'All Prices combined'!$D112,'RAB Prices Long'!$E:$E,'All Prices combined'!$G112)))),2)</f>
        <v>69.31</v>
      </c>
      <c r="Y112" s="2">
        <f>ROUND(IF($B112="Annuity",SUMIFS('Annuity Prices'!AB:AB,'Annuity Prices'!$B:$B,$D112,'Annuity Prices'!$E:$E,$G112),IF($B112="RAB Short",SUMIFS('RAB Prices Short'!AB:AB,'RAB Prices Short'!$B:$B,'All Prices combined'!$D112,'RAB Prices Short'!$E:$E,'All Prices combined'!$G112),IF($B112="RAB Long",SUMIFS('RAB Prices Long'!AB:AB,'RAB Prices Long'!$B:$B,'All Prices combined'!$D112,'RAB Prices Long'!$E:$E,'All Prices combined'!$G112)))),2)</f>
        <v>70.92</v>
      </c>
      <c r="Z112" s="2">
        <f>ROUND(IF($B112="Annuity",SUMIFS('Annuity Prices'!AC:AC,'Annuity Prices'!$B:$B,$D112,'Annuity Prices'!$E:$E,$G112),IF($B112="RAB Short",SUMIFS('RAB Prices Short'!AC:AC,'RAB Prices Short'!$B:$B,'All Prices combined'!$D112,'RAB Prices Short'!$E:$E,'All Prices combined'!$G112),IF($B112="RAB Long",SUMIFS('RAB Prices Long'!AC:AC,'RAB Prices Long'!$B:$B,'All Prices combined'!$D112,'RAB Prices Long'!$E:$E,'All Prices combined'!$G112)))),2)</f>
        <v>72.7</v>
      </c>
      <c r="AA112" s="2">
        <f>ROUND(IF($B112="Annuity",SUMIFS('Annuity Prices'!AD:AD,'Annuity Prices'!$B:$B,$D112,'Annuity Prices'!$E:$E,$G112),IF($B112="RAB Short",SUMIFS('RAB Prices Short'!AD:AD,'RAB Prices Short'!$B:$B,'All Prices combined'!$D112,'RAB Prices Short'!$E:$E,'All Prices combined'!$G112),IF($B112="RAB Long",SUMIFS('RAB Prices Long'!AD:AD,'RAB Prices Long'!$B:$B,'All Prices combined'!$D112,'RAB Prices Long'!$E:$E,'All Prices combined'!$G112)))),2)</f>
        <v>74.510000000000005</v>
      </c>
      <c r="AB112" s="2">
        <f>ROUND(IF($B112="Annuity",SUMIFS('Annuity Prices'!AE:AE,'Annuity Prices'!$B:$B,$D112,'Annuity Prices'!$E:$E,$G112),IF($B112="RAB Short",SUMIFS('RAB Prices Short'!AE:AE,'RAB Prices Short'!$B:$B,'All Prices combined'!$D112,'RAB Prices Short'!$E:$E,'All Prices combined'!$G112),IF($B112="RAB Long",SUMIFS('RAB Prices Long'!AE:AE,'RAB Prices Long'!$B:$B,'All Prices combined'!$D112,'RAB Prices Long'!$E:$E,'All Prices combined'!$G112)))),2)</f>
        <v>76.38</v>
      </c>
      <c r="AC112" s="2">
        <f>ROUND(IF($B112="Annuity",SUMIFS('Annuity Prices'!AF:AF,'Annuity Prices'!$B:$B,$D112,'Annuity Prices'!$E:$E,$G112),IF($B112="RAB Short",SUMIFS('RAB Prices Short'!AF:AF,'RAB Prices Short'!$B:$B,'All Prices combined'!$D112,'RAB Prices Short'!$E:$E,'All Prices combined'!$G112),IF($B112="RAB Long",SUMIFS('RAB Prices Long'!AF:AF,'RAB Prices Long'!$B:$B,'All Prices combined'!$D112,'RAB Prices Long'!$E:$E,'All Prices combined'!$G112)))),2)</f>
        <v>78.150000000000006</v>
      </c>
      <c r="AD112" s="2">
        <f>ROUND(IF($B112="Annuity",SUMIFS('Annuity Prices'!AG:AG,'Annuity Prices'!$B:$B,$D112,'Annuity Prices'!$E:$E,$G112),IF($B112="RAB Short",SUMIFS('RAB Prices Short'!AG:AG,'RAB Prices Short'!$B:$B,'All Prices combined'!$D112,'RAB Prices Short'!$E:$E,'All Prices combined'!$G112),IF($B112="RAB Long",SUMIFS('RAB Prices Long'!AG:AG,'RAB Prices Long'!$B:$B,'All Prices combined'!$D112,'RAB Prices Long'!$E:$E,'All Prices combined'!$G112)))),2)</f>
        <v>80.11</v>
      </c>
      <c r="AE112" s="2">
        <f>ROUND(IF($B112="Annuity",SUMIFS('Annuity Prices'!AH:AH,'Annuity Prices'!$B:$B,$D112,'Annuity Prices'!$E:$E,$G112),IF($B112="RAB Short",SUMIFS('RAB Prices Short'!AH:AH,'RAB Prices Short'!$B:$B,'All Prices combined'!$D112,'RAB Prices Short'!$E:$E,'All Prices combined'!$G112),IF($B112="RAB Long",SUMIFS('RAB Prices Long'!AH:AH,'RAB Prices Long'!$B:$B,'All Prices combined'!$D112,'RAB Prices Long'!$E:$E,'All Prices combined'!$G112)))),2)</f>
        <v>82.11</v>
      </c>
      <c r="AF112" s="2">
        <f>ROUND(IF($B112="Annuity",SUMIFS('Annuity Prices'!AI:AI,'Annuity Prices'!$B:$B,$D112,'Annuity Prices'!$E:$E,$G112),IF($B112="RAB Short",SUMIFS('RAB Prices Short'!AI:AI,'RAB Prices Short'!$B:$B,'All Prices combined'!$D112,'RAB Prices Short'!$E:$E,'All Prices combined'!$G112),IF($B112="RAB Long",SUMIFS('RAB Prices Long'!AI:AI,'RAB Prices Long'!$B:$B,'All Prices combined'!$D112,'RAB Prices Long'!$E:$E,'All Prices combined'!$G112)))),2)</f>
        <v>84.16</v>
      </c>
      <c r="AG112" s="2">
        <f>ROUND(IF($B112="Annuity",SUMIFS('Annuity Prices'!AJ:AJ,'Annuity Prices'!$B:$B,$D112,'Annuity Prices'!$E:$E,$G112),IF($B112="RAB Short",SUMIFS('RAB Prices Short'!AJ:AJ,'RAB Prices Short'!$B:$B,'All Prices combined'!$D112,'RAB Prices Short'!$E:$E,'All Prices combined'!$G112),IF($B112="RAB Long",SUMIFS('RAB Prices Long'!AJ:AJ,'RAB Prices Long'!$B:$B,'All Prices combined'!$D112,'RAB Prices Long'!$E:$E,'All Prices combined'!$G112)))),2)</f>
        <v>86.12</v>
      </c>
      <c r="AH112" s="2">
        <f>ROUND(IF($B112="Annuity",SUMIFS('Annuity Prices'!AK:AK,'Annuity Prices'!$B:$B,$D112,'Annuity Prices'!$E:$E,$G112),IF($B112="RAB Short",SUMIFS('RAB Prices Short'!AK:AK,'RAB Prices Short'!$B:$B,'All Prices combined'!$D112,'RAB Prices Short'!$E:$E,'All Prices combined'!$G112),IF($B112="RAB Long",SUMIFS('RAB Prices Long'!AK:AK,'RAB Prices Long'!$B:$B,'All Prices combined'!$D112,'RAB Prices Long'!$E:$E,'All Prices combined'!$G112)))),2)</f>
        <v>88.28</v>
      </c>
      <c r="AI112" s="2">
        <f>ROUND(IF($B112="Annuity",SUMIFS('Annuity Prices'!AL:AL,'Annuity Prices'!$B:$B,$D112,'Annuity Prices'!$E:$E,$G112),IF($B112="RAB Short",SUMIFS('RAB Prices Short'!AL:AL,'RAB Prices Short'!$B:$B,'All Prices combined'!$D112,'RAB Prices Short'!$E:$E,'All Prices combined'!$G112),IF($B112="RAB Long",SUMIFS('RAB Prices Long'!AL:AL,'RAB Prices Long'!$B:$B,'All Prices combined'!$D112,'RAB Prices Long'!$E:$E,'All Prices combined'!$G112)))),2)</f>
        <v>90.48</v>
      </c>
      <c r="AJ112" s="2">
        <f>ROUND(IF($B112="Annuity",SUMIFS('Annuity Prices'!AM:AM,'Annuity Prices'!$B:$B,$D112,'Annuity Prices'!$E:$E,$G112),IF($B112="RAB Short",SUMIFS('RAB Prices Short'!AM:AM,'RAB Prices Short'!$B:$B,'All Prices combined'!$D112,'RAB Prices Short'!$E:$E,'All Prices combined'!$G112),IF($B112="RAB Long",SUMIFS('RAB Prices Long'!AM:AM,'RAB Prices Long'!$B:$B,'All Prices combined'!$D112,'RAB Prices Long'!$E:$E,'All Prices combined'!$G112)))),2)</f>
        <v>92.75</v>
      </c>
      <c r="AK112" s="2">
        <f>ROUND(IF($B112="Annuity",SUMIFS('Annuity Prices'!AN:AN,'Annuity Prices'!$B:$B,$D112,'Annuity Prices'!$E:$E,$G112),IF($B112="RAB Short",SUMIFS('RAB Prices Short'!AN:AN,'RAB Prices Short'!$B:$B,'All Prices combined'!$D112,'RAB Prices Short'!$E:$E,'All Prices combined'!$G112),IF($B112="RAB Long",SUMIFS('RAB Prices Long'!AN:AN,'RAB Prices Long'!$B:$B,'All Prices combined'!$D112,'RAB Prices Long'!$E:$E,'All Prices combined'!$G112)))),2)</f>
        <v>94.91</v>
      </c>
      <c r="AL112" s="2">
        <f>ROUND(IF($B112="Annuity",SUMIFS('Annuity Prices'!AO:AO,'Annuity Prices'!$B:$B,$D112,'Annuity Prices'!$E:$E,$G112),IF($B112="RAB Short",SUMIFS('RAB Prices Short'!AO:AO,'RAB Prices Short'!$B:$B,'All Prices combined'!$D112,'RAB Prices Short'!$E:$E,'All Prices combined'!$G112),IF($B112="RAB Long",SUMIFS('RAB Prices Long'!AO:AO,'RAB Prices Long'!$B:$B,'All Prices combined'!$D112,'RAB Prices Long'!$E:$E,'All Prices combined'!$G112)))),2)</f>
        <v>97.28</v>
      </c>
      <c r="AM112" s="2">
        <f>ROUND(IF($B112="Annuity",SUMIFS('Annuity Prices'!AP:AP,'Annuity Prices'!$B:$B,$D112,'Annuity Prices'!$E:$E,$G112),IF($B112="RAB Short",SUMIFS('RAB Prices Short'!AP:AP,'RAB Prices Short'!$B:$B,'All Prices combined'!$D112,'RAB Prices Short'!$E:$E,'All Prices combined'!$G112),IF($B112="RAB Long",SUMIFS('RAB Prices Long'!AP:AP,'RAB Prices Long'!$B:$B,'All Prices combined'!$D112,'RAB Prices Long'!$E:$E,'All Prices combined'!$G112)))),2)</f>
        <v>99.71</v>
      </c>
      <c r="AN112" s="2">
        <f>ROUND(IF($B112="Annuity",SUMIFS('Annuity Prices'!AQ:AQ,'Annuity Prices'!$B:$B,$D112,'Annuity Prices'!$E:$E,$G112),IF($B112="RAB Short",SUMIFS('RAB Prices Short'!AQ:AQ,'RAB Prices Short'!$B:$B,'All Prices combined'!$D112,'RAB Prices Short'!$E:$E,'All Prices combined'!$G112),IF($B112="RAB Long",SUMIFS('RAB Prices Long'!AQ:AQ,'RAB Prices Long'!$B:$B,'All Prices combined'!$D112,'RAB Prices Long'!$E:$E,'All Prices combined'!$G112)))),2)</f>
        <v>102.2</v>
      </c>
      <c r="AO112" s="2">
        <f>ROUND(IF($B112="Annuity",SUMIFS('Annuity Prices'!AR:AR,'Annuity Prices'!$B:$B,$D112,'Annuity Prices'!$E:$E,$G112),IF($B112="RAB Short",SUMIFS('RAB Prices Short'!AR:AR,'RAB Prices Short'!$B:$B,'All Prices combined'!$D112,'RAB Prices Short'!$E:$E,'All Prices combined'!$G112),IF($B112="RAB Long",SUMIFS('RAB Prices Long'!AR:AR,'RAB Prices Long'!$B:$B,'All Prices combined'!$D112,'RAB Prices Long'!$E:$E,'All Prices combined'!$G112)))),2)</f>
        <v>43.59</v>
      </c>
      <c r="AP112" s="2">
        <f>ROUND(IF($B112="Annuity",SUMIFS('Annuity Prices'!AS:AS,'Annuity Prices'!$B:$B,$D112,'Annuity Prices'!$E:$E,$G112),IF($B112="RAB Short",SUMIFS('RAB Prices Short'!AS:AS,'RAB Prices Short'!$B:$B,'All Prices combined'!$D112,'RAB Prices Short'!$E:$E,'All Prices combined'!$G112),IF($B112="RAB Long",SUMIFS('RAB Prices Long'!AS:AS,'RAB Prices Long'!$B:$B,'All Prices combined'!$D112,'RAB Prices Long'!$E:$E,'All Prices combined'!$G112)))),2)</f>
        <v>47.45</v>
      </c>
      <c r="AQ112" s="2">
        <f>ROUND(IF($B112="Annuity",SUMIFS('Annuity Prices'!AT:AT,'Annuity Prices'!$B:$B,$D112,'Annuity Prices'!$E:$E,$G112),IF($B112="RAB Short",SUMIFS('RAB Prices Short'!AT:AT,'RAB Prices Short'!$B:$B,'All Prices combined'!$D112,'RAB Prices Short'!$E:$E,'All Prices combined'!$G112),IF($B112="RAB Long",SUMIFS('RAB Prices Long'!AT:AT,'RAB Prices Long'!$B:$B,'All Prices combined'!$D112,'RAB Prices Long'!$E:$E,'All Prices combined'!$G112)))),2)</f>
        <v>49.85</v>
      </c>
      <c r="AR112" s="2">
        <f>ROUND(IF($B112="Annuity",SUMIFS('Annuity Prices'!AU:AU,'Annuity Prices'!$B:$B,$D112,'Annuity Prices'!$E:$E,$G112),IF($B112="RAB Short",SUMIFS('RAB Prices Short'!AU:AU,'RAB Prices Short'!$B:$B,'All Prices combined'!$D112,'RAB Prices Short'!$E:$E,'All Prices combined'!$G112),IF($B112="RAB Long",SUMIFS('RAB Prices Long'!AU:AU,'RAB Prices Long'!$B:$B,'All Prices combined'!$D112,'RAB Prices Long'!$E:$E,'All Prices combined'!$G112)))),2)</f>
        <v>51.28</v>
      </c>
      <c r="AS112" s="2">
        <f>ROUND(IF($B112="Annuity",SUMIFS('Annuity Prices'!AV:AV,'Annuity Prices'!$B:$B,$D112,'Annuity Prices'!$E:$E,$G112),IF($B112="RAB Short",SUMIFS('RAB Prices Short'!AV:AV,'RAB Prices Short'!$B:$B,'All Prices combined'!$D112,'RAB Prices Short'!$E:$E,'All Prices combined'!$G112),IF($B112="RAB Long",SUMIFS('RAB Prices Long'!AV:AV,'RAB Prices Long'!$B:$B,'All Prices combined'!$D112,'RAB Prices Long'!$E:$E,'All Prices combined'!$G112)))),2)</f>
        <v>52.76</v>
      </c>
      <c r="AT112" s="2">
        <f>ROUND(IF($B112="Annuity",SUMIFS('Annuity Prices'!AW:AW,'Annuity Prices'!$B:$B,$D112,'Annuity Prices'!$E:$E,$G112),IF($B112="RAB Short",SUMIFS('RAB Prices Short'!AW:AW,'RAB Prices Short'!$B:$B,'All Prices combined'!$D112,'RAB Prices Short'!$E:$E,'All Prices combined'!$G112),IF($B112="RAB Long",SUMIFS('RAB Prices Long'!AW:AW,'RAB Prices Long'!$B:$B,'All Prices combined'!$D112,'RAB Prices Long'!$E:$E,'All Prices combined'!$G112)))),2)</f>
        <v>53.01</v>
      </c>
      <c r="AU112" s="2">
        <f>ROUND(IF($B112="Annuity",SUMIFS('Annuity Prices'!AX:AX,'Annuity Prices'!$B:$B,$D112,'Annuity Prices'!$E:$E,$G112),IF($B112="RAB Short",SUMIFS('RAB Prices Short'!AX:AX,'RAB Prices Short'!$B:$B,'All Prices combined'!$D112,'RAB Prices Short'!$E:$E,'All Prices combined'!$G112),IF($B112="RAB Long",SUMIFS('RAB Prices Long'!AX:AX,'RAB Prices Long'!$B:$B,'All Prices combined'!$D112,'RAB Prices Long'!$E:$E,'All Prices combined'!$G112)))),2)</f>
        <v>54.34</v>
      </c>
      <c r="AV112" s="2">
        <f>ROUND(IF($B112="Annuity",SUMIFS('Annuity Prices'!AY:AY,'Annuity Prices'!$B:$B,$D112,'Annuity Prices'!$E:$E,$G112),IF($B112="RAB Short",SUMIFS('RAB Prices Short'!AY:AY,'RAB Prices Short'!$B:$B,'All Prices combined'!$D112,'RAB Prices Short'!$E:$E,'All Prices combined'!$G112),IF($B112="RAB Long",SUMIFS('RAB Prices Long'!AY:AY,'RAB Prices Long'!$B:$B,'All Prices combined'!$D112,'RAB Prices Long'!$E:$E,'All Prices combined'!$G112)))),2)</f>
        <v>55.7</v>
      </c>
      <c r="AW112" s="2">
        <f>ROUND(IF($B112="Annuity",SUMIFS('Annuity Prices'!AZ:AZ,'Annuity Prices'!$B:$B,$D112,'Annuity Prices'!$E:$E,$G112),IF($B112="RAB Short",SUMIFS('RAB Prices Short'!AZ:AZ,'RAB Prices Short'!$B:$B,'All Prices combined'!$D112,'RAB Prices Short'!$E:$E,'All Prices combined'!$G112),IF($B112="RAB Long",SUMIFS('RAB Prices Long'!AZ:AZ,'RAB Prices Long'!$B:$B,'All Prices combined'!$D112,'RAB Prices Long'!$E:$E,'All Prices combined'!$G112)))),2)</f>
        <v>57.09</v>
      </c>
      <c r="AX112" s="2">
        <f>ROUND(IF($B112="Annuity",SUMIFS('Annuity Prices'!BA:BA,'Annuity Prices'!$B:$B,$D112,'Annuity Prices'!$E:$E,$G112),IF($B112="RAB Short",SUMIFS('RAB Prices Short'!BA:BA,'RAB Prices Short'!$B:$B,'All Prices combined'!$D112,'RAB Prices Short'!$E:$E,'All Prices combined'!$G112),IF($B112="RAB Long",SUMIFS('RAB Prices Long'!BA:BA,'RAB Prices Long'!$B:$B,'All Prices combined'!$D112,'RAB Prices Long'!$E:$E,'All Prices combined'!$G112)))),2)</f>
        <v>58.41</v>
      </c>
      <c r="AY112" s="2">
        <f>ROUND(IF($B112="Annuity",SUMIFS('Annuity Prices'!BB:BB,'Annuity Prices'!$B:$B,$D112,'Annuity Prices'!$E:$E,$G112),IF($B112="RAB Short",SUMIFS('RAB Prices Short'!BB:BB,'RAB Prices Short'!$B:$B,'All Prices combined'!$D112,'RAB Prices Short'!$E:$E,'All Prices combined'!$G112),IF($B112="RAB Long",SUMIFS('RAB Prices Long'!BB:BB,'RAB Prices Long'!$B:$B,'All Prices combined'!$D112,'RAB Prices Long'!$E:$E,'All Prices combined'!$G112)))),2)</f>
        <v>59.87</v>
      </c>
      <c r="AZ112" s="2">
        <f>ROUND(IF($B112="Annuity",SUMIFS('Annuity Prices'!BC:BC,'Annuity Prices'!$B:$B,$D112,'Annuity Prices'!$E:$E,$G112),IF($B112="RAB Short",SUMIFS('RAB Prices Short'!BC:BC,'RAB Prices Short'!$B:$B,'All Prices combined'!$D112,'RAB Prices Short'!$E:$E,'All Prices combined'!$G112),IF($B112="RAB Long",SUMIFS('RAB Prices Long'!BC:BC,'RAB Prices Long'!$B:$B,'All Prices combined'!$D112,'RAB Prices Long'!$E:$E,'All Prices combined'!$G112)))),2)</f>
        <v>61.37</v>
      </c>
      <c r="BA112" s="2">
        <f>ROUND(IF($B112="Annuity",SUMIFS('Annuity Prices'!BD:BD,'Annuity Prices'!$B:$B,$D112,'Annuity Prices'!$E:$E,$G112),IF($B112="RAB Short",SUMIFS('RAB Prices Short'!BD:BD,'RAB Prices Short'!$B:$B,'All Prices combined'!$D112,'RAB Prices Short'!$E:$E,'All Prices combined'!$G112),IF($B112="RAB Long",SUMIFS('RAB Prices Long'!BD:BD,'RAB Prices Long'!$B:$B,'All Prices combined'!$D112,'RAB Prices Long'!$E:$E,'All Prices combined'!$G112)))),2)</f>
        <v>62.9</v>
      </c>
      <c r="BB112" s="2">
        <f>ROUND(IF($B112="Annuity",SUMIFS('Annuity Prices'!BE:BE,'Annuity Prices'!$B:$B,$D112,'Annuity Prices'!$E:$E,$G112),IF($B112="RAB Short",SUMIFS('RAB Prices Short'!BE:BE,'RAB Prices Short'!$B:$B,'All Prices combined'!$D112,'RAB Prices Short'!$E:$E,'All Prices combined'!$G112),IF($B112="RAB Long",SUMIFS('RAB Prices Long'!BE:BE,'RAB Prices Long'!$B:$B,'All Prices combined'!$D112,'RAB Prices Long'!$E:$E,'All Prices combined'!$G112)))),2)</f>
        <v>64.36</v>
      </c>
      <c r="BC112" s="2">
        <f>ROUND(IF($B112="Annuity",SUMIFS('Annuity Prices'!BF:BF,'Annuity Prices'!$B:$B,$D112,'Annuity Prices'!$E:$E,$G112),IF($B112="RAB Short",SUMIFS('RAB Prices Short'!BF:BF,'RAB Prices Short'!$B:$B,'All Prices combined'!$D112,'RAB Prices Short'!$E:$E,'All Prices combined'!$G112),IF($B112="RAB Long",SUMIFS('RAB Prices Long'!BF:BF,'RAB Prices Long'!$B:$B,'All Prices combined'!$D112,'RAB Prices Long'!$E:$E,'All Prices combined'!$G112)))),2)</f>
        <v>65.97</v>
      </c>
      <c r="BD112" s="2">
        <f>ROUND(IF($B112="Annuity",SUMIFS('Annuity Prices'!BG:BG,'Annuity Prices'!$B:$B,$D112,'Annuity Prices'!$E:$E,$G112),IF($B112="RAB Short",SUMIFS('RAB Prices Short'!BG:BG,'RAB Prices Short'!$B:$B,'All Prices combined'!$D112,'RAB Prices Short'!$E:$E,'All Prices combined'!$G112),IF($B112="RAB Long",SUMIFS('RAB Prices Long'!BG:BG,'RAB Prices Long'!$B:$B,'All Prices combined'!$D112,'RAB Prices Long'!$E:$E,'All Prices combined'!$G112)))),2)</f>
        <v>67.62</v>
      </c>
      <c r="BE112" s="2">
        <f>ROUND(IF($B112="Annuity",SUMIFS('Annuity Prices'!BH:BH,'Annuity Prices'!$B:$B,$D112,'Annuity Prices'!$E:$E,$G112),IF($B112="RAB Short",SUMIFS('RAB Prices Short'!BH:BH,'RAB Prices Short'!$B:$B,'All Prices combined'!$D112,'RAB Prices Short'!$E:$E,'All Prices combined'!$G112),IF($B112="RAB Long",SUMIFS('RAB Prices Long'!BH:BH,'RAB Prices Long'!$B:$B,'All Prices combined'!$D112,'RAB Prices Long'!$E:$E,'All Prices combined'!$G112)))),2)</f>
        <v>69.31</v>
      </c>
      <c r="BF112" s="2">
        <f>ROUND(IF($B112="Annuity",SUMIFS('Annuity Prices'!BI:BI,'Annuity Prices'!$B:$B,$D112,'Annuity Prices'!$E:$E,$G112),IF($B112="RAB Short",SUMIFS('RAB Prices Short'!BI:BI,'RAB Prices Short'!$B:$B,'All Prices combined'!$D112,'RAB Prices Short'!$E:$E,'All Prices combined'!$G112),IF($B112="RAB Long",SUMIFS('RAB Prices Long'!BI:BI,'RAB Prices Long'!$B:$B,'All Prices combined'!$D112,'RAB Prices Long'!$E:$E,'All Prices combined'!$G112)))),2)</f>
        <v>70.92</v>
      </c>
      <c r="BG112" s="2">
        <f>ROUND(IF($B112="Annuity",SUMIFS('Annuity Prices'!BJ:BJ,'Annuity Prices'!$B:$B,$D112,'Annuity Prices'!$E:$E,$G112),IF($B112="RAB Short",SUMIFS('RAB Prices Short'!BJ:BJ,'RAB Prices Short'!$B:$B,'All Prices combined'!$D112,'RAB Prices Short'!$E:$E,'All Prices combined'!$G112),IF($B112="RAB Long",SUMIFS('RAB Prices Long'!BJ:BJ,'RAB Prices Long'!$B:$B,'All Prices combined'!$D112,'RAB Prices Long'!$E:$E,'All Prices combined'!$G112)))),2)</f>
        <v>72.7</v>
      </c>
      <c r="BH112" s="2">
        <f>ROUND(IF($B112="Annuity",SUMIFS('Annuity Prices'!BK:BK,'Annuity Prices'!$B:$B,$D112,'Annuity Prices'!$E:$E,$G112),IF($B112="RAB Short",SUMIFS('RAB Prices Short'!BK:BK,'RAB Prices Short'!$B:$B,'All Prices combined'!$D112,'RAB Prices Short'!$E:$E,'All Prices combined'!$G112),IF($B112="RAB Long",SUMIFS('RAB Prices Long'!BK:BK,'RAB Prices Long'!$B:$B,'All Prices combined'!$D112,'RAB Prices Long'!$E:$E,'All Prices combined'!$G112)))),2)</f>
        <v>74.510000000000005</v>
      </c>
      <c r="BI112" s="2">
        <f>ROUND(IF($B112="Annuity",SUMIFS('Annuity Prices'!BL:BL,'Annuity Prices'!$B:$B,$D112,'Annuity Prices'!$E:$E,$G112),IF($B112="RAB Short",SUMIFS('RAB Prices Short'!BL:BL,'RAB Prices Short'!$B:$B,'All Prices combined'!$D112,'RAB Prices Short'!$E:$E,'All Prices combined'!$G112),IF($B112="RAB Long",SUMIFS('RAB Prices Long'!BL:BL,'RAB Prices Long'!$B:$B,'All Prices combined'!$D112,'RAB Prices Long'!$E:$E,'All Prices combined'!$G112)))),2)</f>
        <v>76.38</v>
      </c>
      <c r="BJ112" s="2">
        <f>ROUND(IF($B112="Annuity",SUMIFS('Annuity Prices'!BM:BM,'Annuity Prices'!$B:$B,$D112,'Annuity Prices'!$E:$E,$G112),IF($B112="RAB Short",SUMIFS('RAB Prices Short'!BM:BM,'RAB Prices Short'!$B:$B,'All Prices combined'!$D112,'RAB Prices Short'!$E:$E,'All Prices combined'!$G112),IF($B112="RAB Long",SUMIFS('RAB Prices Long'!BM:BM,'RAB Prices Long'!$B:$B,'All Prices combined'!$D112,'RAB Prices Long'!$E:$E,'All Prices combined'!$G112)))),2)</f>
        <v>78.150000000000006</v>
      </c>
      <c r="BK112" s="2">
        <f>ROUND(IF($B112="Annuity",SUMIFS('Annuity Prices'!BN:BN,'Annuity Prices'!$B:$B,$D112,'Annuity Prices'!$E:$E,$G112),IF($B112="RAB Short",SUMIFS('RAB Prices Short'!BN:BN,'RAB Prices Short'!$B:$B,'All Prices combined'!$D112,'RAB Prices Short'!$E:$E,'All Prices combined'!$G112),IF($B112="RAB Long",SUMIFS('RAB Prices Long'!BN:BN,'RAB Prices Long'!$B:$B,'All Prices combined'!$D112,'RAB Prices Long'!$E:$E,'All Prices combined'!$G112)))),2)</f>
        <v>80.11</v>
      </c>
      <c r="BL112" s="2">
        <f>ROUND(IF($B112="Annuity",SUMIFS('Annuity Prices'!BO:BO,'Annuity Prices'!$B:$B,$D112,'Annuity Prices'!$E:$E,$G112),IF($B112="RAB Short",SUMIFS('RAB Prices Short'!BO:BO,'RAB Prices Short'!$B:$B,'All Prices combined'!$D112,'RAB Prices Short'!$E:$E,'All Prices combined'!$G112),IF($B112="RAB Long",SUMIFS('RAB Prices Long'!BO:BO,'RAB Prices Long'!$B:$B,'All Prices combined'!$D112,'RAB Prices Long'!$E:$E,'All Prices combined'!$G112)))),2)</f>
        <v>82.11</v>
      </c>
      <c r="BM112" s="2">
        <f>ROUND(IF($B112="Annuity",SUMIFS('Annuity Prices'!BP:BP,'Annuity Prices'!$B:$B,$D112,'Annuity Prices'!$E:$E,$G112),IF($B112="RAB Short",SUMIFS('RAB Prices Short'!BP:BP,'RAB Prices Short'!$B:$B,'All Prices combined'!$D112,'RAB Prices Short'!$E:$E,'All Prices combined'!$G112),IF($B112="RAB Long",SUMIFS('RAB Prices Long'!BP:BP,'RAB Prices Long'!$B:$B,'All Prices combined'!$D112,'RAB Prices Long'!$E:$E,'All Prices combined'!$G112)))),2)</f>
        <v>84.16</v>
      </c>
      <c r="BN112" s="2">
        <f>ROUND(IF($B112="Annuity",SUMIFS('Annuity Prices'!BQ:BQ,'Annuity Prices'!$B:$B,$D112,'Annuity Prices'!$E:$E,$G112),IF($B112="RAB Short",SUMIFS('RAB Prices Short'!BQ:BQ,'RAB Prices Short'!$B:$B,'All Prices combined'!$D112,'RAB Prices Short'!$E:$E,'All Prices combined'!$G112),IF($B112="RAB Long",SUMIFS('RAB Prices Long'!BQ:BQ,'RAB Prices Long'!$B:$B,'All Prices combined'!$D112,'RAB Prices Long'!$E:$E,'All Prices combined'!$G112)))),2)</f>
        <v>86.12</v>
      </c>
      <c r="BO112" s="2">
        <f>ROUND(IF($B112="Annuity",SUMIFS('Annuity Prices'!BR:BR,'Annuity Prices'!$B:$B,$D112,'Annuity Prices'!$E:$E,$G112),IF($B112="RAB Short",SUMIFS('RAB Prices Short'!BR:BR,'RAB Prices Short'!$B:$B,'All Prices combined'!$D112,'RAB Prices Short'!$E:$E,'All Prices combined'!$G112),IF($B112="RAB Long",SUMIFS('RAB Prices Long'!BR:BR,'RAB Prices Long'!$B:$B,'All Prices combined'!$D112,'RAB Prices Long'!$E:$E,'All Prices combined'!$G112)))),2)</f>
        <v>88.28</v>
      </c>
      <c r="BP112" s="2">
        <f>ROUND(IF($B112="Annuity",SUMIFS('Annuity Prices'!BS:BS,'Annuity Prices'!$B:$B,$D112,'Annuity Prices'!$E:$E,$G112),IF($B112="RAB Short",SUMIFS('RAB Prices Short'!BS:BS,'RAB Prices Short'!$B:$B,'All Prices combined'!$D112,'RAB Prices Short'!$E:$E,'All Prices combined'!$G112),IF($B112="RAB Long",SUMIFS('RAB Prices Long'!BS:BS,'RAB Prices Long'!$B:$B,'All Prices combined'!$D112,'RAB Prices Long'!$E:$E,'All Prices combined'!$G112)))),2)</f>
        <v>90.48</v>
      </c>
      <c r="BQ112" s="2">
        <f>ROUND(IF($B112="Annuity",SUMIFS('Annuity Prices'!BT:BT,'Annuity Prices'!$B:$B,$D112,'Annuity Prices'!$E:$E,$G112),IF($B112="RAB Short",SUMIFS('RAB Prices Short'!BT:BT,'RAB Prices Short'!$B:$B,'All Prices combined'!$D112,'RAB Prices Short'!$E:$E,'All Prices combined'!$G112),IF($B112="RAB Long",SUMIFS('RAB Prices Long'!BT:BT,'RAB Prices Long'!$B:$B,'All Prices combined'!$D112,'RAB Prices Long'!$E:$E,'All Prices combined'!$G112)))),2)</f>
        <v>92.75</v>
      </c>
      <c r="BR112" s="2">
        <f>ROUND(IF($B112="Annuity",SUMIFS('Annuity Prices'!BU:BU,'Annuity Prices'!$B:$B,$D112,'Annuity Prices'!$E:$E,$G112),IF($B112="RAB Short",SUMIFS('RAB Prices Short'!BU:BU,'RAB Prices Short'!$B:$B,'All Prices combined'!$D112,'RAB Prices Short'!$E:$E,'All Prices combined'!$G112),IF($B112="RAB Long",SUMIFS('RAB Prices Long'!BU:BU,'RAB Prices Long'!$B:$B,'All Prices combined'!$D112,'RAB Prices Long'!$E:$E,'All Prices combined'!$G112)))),2)</f>
        <v>94.91</v>
      </c>
      <c r="BS112" s="2">
        <f>ROUND(IF($B112="Annuity",SUMIFS('Annuity Prices'!BV:BV,'Annuity Prices'!$B:$B,$D112,'Annuity Prices'!$E:$E,$G112),IF($B112="RAB Short",SUMIFS('RAB Prices Short'!BV:BV,'RAB Prices Short'!$B:$B,'All Prices combined'!$D112,'RAB Prices Short'!$E:$E,'All Prices combined'!$G112),IF($B112="RAB Long",SUMIFS('RAB Prices Long'!BV:BV,'RAB Prices Long'!$B:$B,'All Prices combined'!$D112,'RAB Prices Long'!$E:$E,'All Prices combined'!$G112)))),2)</f>
        <v>97.28</v>
      </c>
      <c r="BT112" s="2">
        <f>ROUND(IF($B112="Annuity",SUMIFS('Annuity Prices'!BW:BW,'Annuity Prices'!$B:$B,$D112,'Annuity Prices'!$E:$E,$G112),IF($B112="RAB Short",SUMIFS('RAB Prices Short'!BW:BW,'RAB Prices Short'!$B:$B,'All Prices combined'!$D112,'RAB Prices Short'!$E:$E,'All Prices combined'!$G112),IF($B112="RAB Long",SUMIFS('RAB Prices Long'!BW:BW,'RAB Prices Long'!$B:$B,'All Prices combined'!$D112,'RAB Prices Long'!$E:$E,'All Prices combined'!$G112)))),2)</f>
        <v>99.71</v>
      </c>
      <c r="BU112" s="2">
        <f>ROUND(IF($B112="Annuity",SUMIFS('Annuity Prices'!BX:BX,'Annuity Prices'!$B:$B,$D112,'Annuity Prices'!$E:$E,$G112),IF($B112="RAB Short",SUMIFS('RAB Prices Short'!BX:BX,'RAB Prices Short'!$B:$B,'All Prices combined'!$D112,'RAB Prices Short'!$E:$E,'All Prices combined'!$G112),IF($B112="RAB Long",SUMIFS('RAB Prices Long'!BX:BX,'RAB Prices Long'!$B:$B,'All Prices combined'!$D112,'RAB Prices Long'!$E:$E,'All Prices combined'!$G112)))),2)</f>
        <v>102.2</v>
      </c>
    </row>
    <row r="113" spans="2:73" x14ac:dyDescent="0.25">
      <c r="B113" t="s">
        <v>37</v>
      </c>
      <c r="C113" s="1">
        <v>21</v>
      </c>
      <c r="D113" s="1" t="s">
        <v>191</v>
      </c>
      <c r="E113" s="1" t="s">
        <v>190</v>
      </c>
      <c r="F113" s="1">
        <v>21</v>
      </c>
      <c r="G113" s="1" t="s">
        <v>40</v>
      </c>
      <c r="H113" s="1"/>
      <c r="I113" s="2">
        <f>ROUND(IF($B113="Annuity",SUMIFS('Annuity Prices'!L:L,'Annuity Prices'!$B:$B,$D113,'Annuity Prices'!$E:$E,$G113),IF($B113="RAB Short",SUMIFS('RAB Prices Short'!L:L,'RAB Prices Short'!$B:$B,'All Prices combined'!$D113,'RAB Prices Short'!$E:$E,'All Prices combined'!$G113),IF($B113="RAB Long",SUMIFS('RAB Prices Long'!L:L,'RAB Prices Long'!$B:$B,'All Prices combined'!$D113,'RAB Prices Long'!$E:$E,'All Prices combined'!$G113)))),2)</f>
        <v>7.08</v>
      </c>
      <c r="J113" s="2">
        <f>ROUND(IF($B113="Annuity",SUMIFS('Annuity Prices'!M:M,'Annuity Prices'!$B:$B,$D113,'Annuity Prices'!$E:$E,$G113),IF($B113="RAB Short",SUMIFS('RAB Prices Short'!M:M,'RAB Prices Short'!$B:$B,'All Prices combined'!$D113,'RAB Prices Short'!$E:$E,'All Prices combined'!$G113),IF($B113="RAB Long",SUMIFS('RAB Prices Long'!M:M,'RAB Prices Long'!$B:$B,'All Prices combined'!$D113,'RAB Prices Long'!$E:$E,'All Prices combined'!$G113)))),2)</f>
        <v>7.28</v>
      </c>
      <c r="K113" s="2">
        <f>ROUND(IF($B113="Annuity",SUMIFS('Annuity Prices'!N:N,'Annuity Prices'!$B:$B,$D113,'Annuity Prices'!$E:$E,$G113),IF($B113="RAB Short",SUMIFS('RAB Prices Short'!N:N,'RAB Prices Short'!$B:$B,'All Prices combined'!$D113,'RAB Prices Short'!$E:$E,'All Prices combined'!$G113),IF($B113="RAB Long",SUMIFS('RAB Prices Long'!N:N,'RAB Prices Long'!$B:$B,'All Prices combined'!$D113,'RAB Prices Long'!$E:$E,'All Prices combined'!$G113)))),2)</f>
        <v>7.49</v>
      </c>
      <c r="L113" s="2">
        <f>ROUND(IF($B113="Annuity",SUMIFS('Annuity Prices'!O:O,'Annuity Prices'!$B:$B,$D113,'Annuity Prices'!$E:$E,$G113),IF($B113="RAB Short",SUMIFS('RAB Prices Short'!O:O,'RAB Prices Short'!$B:$B,'All Prices combined'!$D113,'RAB Prices Short'!$E:$E,'All Prices combined'!$G113),IF($B113="RAB Long",SUMIFS('RAB Prices Long'!O:O,'RAB Prices Long'!$B:$B,'All Prices combined'!$D113,'RAB Prices Long'!$E:$E,'All Prices combined'!$G113)))),2)</f>
        <v>7.7</v>
      </c>
      <c r="M113" s="2">
        <f>ROUND(IF($B113="Annuity",SUMIFS('Annuity Prices'!P:P,'Annuity Prices'!$B:$B,$D113,'Annuity Prices'!$E:$E,$G113),IF($B113="RAB Short",SUMIFS('RAB Prices Short'!P:P,'RAB Prices Short'!$B:$B,'All Prices combined'!$D113,'RAB Prices Short'!$E:$E,'All Prices combined'!$G113),IF($B113="RAB Long",SUMIFS('RAB Prices Long'!P:P,'RAB Prices Long'!$B:$B,'All Prices combined'!$D113,'RAB Prices Long'!$E:$E,'All Prices combined'!$G113)))),2)</f>
        <v>7.84</v>
      </c>
      <c r="N113" s="2">
        <f>ROUND(IF($B113="Annuity",SUMIFS('Annuity Prices'!Q:Q,'Annuity Prices'!$B:$B,$D113,'Annuity Prices'!$E:$E,$G113),IF($B113="RAB Short",SUMIFS('RAB Prices Short'!Q:Q,'RAB Prices Short'!$B:$B,'All Prices combined'!$D113,'RAB Prices Short'!$E:$E,'All Prices combined'!$G113),IF($B113="RAB Long",SUMIFS('RAB Prices Long'!Q:Q,'RAB Prices Long'!$B:$B,'All Prices combined'!$D113,'RAB Prices Long'!$E:$E,'All Prices combined'!$G113)))),2)</f>
        <v>8.0299999999999994</v>
      </c>
      <c r="O113" s="2">
        <f>ROUND(IF($B113="Annuity",SUMIFS('Annuity Prices'!R:R,'Annuity Prices'!$B:$B,$D113,'Annuity Prices'!$E:$E,$G113),IF($B113="RAB Short",SUMIFS('RAB Prices Short'!R:R,'RAB Prices Short'!$B:$B,'All Prices combined'!$D113,'RAB Prices Short'!$E:$E,'All Prices combined'!$G113),IF($B113="RAB Long",SUMIFS('RAB Prices Long'!R:R,'RAB Prices Long'!$B:$B,'All Prices combined'!$D113,'RAB Prices Long'!$E:$E,'All Prices combined'!$G113)))),2)</f>
        <v>8.23</v>
      </c>
      <c r="P113" s="2">
        <f>ROUND(IF($B113="Annuity",SUMIFS('Annuity Prices'!S:S,'Annuity Prices'!$B:$B,$D113,'Annuity Prices'!$E:$E,$G113),IF($B113="RAB Short",SUMIFS('RAB Prices Short'!S:S,'RAB Prices Short'!$B:$B,'All Prices combined'!$D113,'RAB Prices Short'!$E:$E,'All Prices combined'!$G113),IF($B113="RAB Long",SUMIFS('RAB Prices Long'!S:S,'RAB Prices Long'!$B:$B,'All Prices combined'!$D113,'RAB Prices Long'!$E:$E,'All Prices combined'!$G113)))),2)</f>
        <v>8.44</v>
      </c>
      <c r="Q113" s="2">
        <f>ROUND(IF($B113="Annuity",SUMIFS('Annuity Prices'!T:T,'Annuity Prices'!$B:$B,$D113,'Annuity Prices'!$E:$E,$G113),IF($B113="RAB Short",SUMIFS('RAB Prices Short'!T:T,'RAB Prices Short'!$B:$B,'All Prices combined'!$D113,'RAB Prices Short'!$E:$E,'All Prices combined'!$G113),IF($B113="RAB Long",SUMIFS('RAB Prices Long'!T:T,'RAB Prices Long'!$B:$B,'All Prices combined'!$D113,'RAB Prices Long'!$E:$E,'All Prices combined'!$G113)))),2)</f>
        <v>8.61</v>
      </c>
      <c r="R113" s="2">
        <f>ROUND(IF($B113="Annuity",SUMIFS('Annuity Prices'!U:U,'Annuity Prices'!$B:$B,$D113,'Annuity Prices'!$E:$E,$G113),IF($B113="RAB Short",SUMIFS('RAB Prices Short'!U:U,'RAB Prices Short'!$B:$B,'All Prices combined'!$D113,'RAB Prices Short'!$E:$E,'All Prices combined'!$G113),IF($B113="RAB Long",SUMIFS('RAB Prices Long'!U:U,'RAB Prices Long'!$B:$B,'All Prices combined'!$D113,'RAB Prices Long'!$E:$E,'All Prices combined'!$G113)))),2)</f>
        <v>8.82</v>
      </c>
      <c r="S113" s="2">
        <f>ROUND(IF($B113="Annuity",SUMIFS('Annuity Prices'!V:V,'Annuity Prices'!$B:$B,$D113,'Annuity Prices'!$E:$E,$G113),IF($B113="RAB Short",SUMIFS('RAB Prices Short'!V:V,'RAB Prices Short'!$B:$B,'All Prices combined'!$D113,'RAB Prices Short'!$E:$E,'All Prices combined'!$G113),IF($B113="RAB Long",SUMIFS('RAB Prices Long'!V:V,'RAB Prices Long'!$B:$B,'All Prices combined'!$D113,'RAB Prices Long'!$E:$E,'All Prices combined'!$G113)))),2)</f>
        <v>9.0399999999999991</v>
      </c>
      <c r="T113" s="2">
        <f>ROUND(IF($B113="Annuity",SUMIFS('Annuity Prices'!W:W,'Annuity Prices'!$B:$B,$D113,'Annuity Prices'!$E:$E,$G113),IF($B113="RAB Short",SUMIFS('RAB Prices Short'!W:W,'RAB Prices Short'!$B:$B,'All Prices combined'!$D113,'RAB Prices Short'!$E:$E,'All Prices combined'!$G113),IF($B113="RAB Long",SUMIFS('RAB Prices Long'!W:W,'RAB Prices Long'!$B:$B,'All Prices combined'!$D113,'RAB Prices Long'!$E:$E,'All Prices combined'!$G113)))),2)</f>
        <v>9.27</v>
      </c>
      <c r="U113" s="2">
        <f>ROUND(IF($B113="Annuity",SUMIFS('Annuity Prices'!X:X,'Annuity Prices'!$B:$B,$D113,'Annuity Prices'!$E:$E,$G113),IF($B113="RAB Short",SUMIFS('RAB Prices Short'!X:X,'RAB Prices Short'!$B:$B,'All Prices combined'!$D113,'RAB Prices Short'!$E:$E,'All Prices combined'!$G113),IF($B113="RAB Long",SUMIFS('RAB Prices Long'!X:X,'RAB Prices Long'!$B:$B,'All Prices combined'!$D113,'RAB Prices Long'!$E:$E,'All Prices combined'!$G113)))),2)</f>
        <v>9.4499999999999993</v>
      </c>
      <c r="V113" s="2">
        <f>ROUND(IF($B113="Annuity",SUMIFS('Annuity Prices'!Y:Y,'Annuity Prices'!$B:$B,$D113,'Annuity Prices'!$E:$E,$G113),IF($B113="RAB Short",SUMIFS('RAB Prices Short'!Y:Y,'RAB Prices Short'!$B:$B,'All Prices combined'!$D113,'RAB Prices Short'!$E:$E,'All Prices combined'!$G113),IF($B113="RAB Long",SUMIFS('RAB Prices Long'!Y:Y,'RAB Prices Long'!$B:$B,'All Prices combined'!$D113,'RAB Prices Long'!$E:$E,'All Prices combined'!$G113)))),2)</f>
        <v>9.69</v>
      </c>
      <c r="W113" s="2">
        <f>ROUND(IF($B113="Annuity",SUMIFS('Annuity Prices'!Z:Z,'Annuity Prices'!$B:$B,$D113,'Annuity Prices'!$E:$E,$G113),IF($B113="RAB Short",SUMIFS('RAB Prices Short'!Z:Z,'RAB Prices Short'!$B:$B,'All Prices combined'!$D113,'RAB Prices Short'!$E:$E,'All Prices combined'!$G113),IF($B113="RAB Long",SUMIFS('RAB Prices Long'!Z:Z,'RAB Prices Long'!$B:$B,'All Prices combined'!$D113,'RAB Prices Long'!$E:$E,'All Prices combined'!$G113)))),2)</f>
        <v>9.93</v>
      </c>
      <c r="X113" s="2">
        <f>ROUND(IF($B113="Annuity",SUMIFS('Annuity Prices'!AA:AA,'Annuity Prices'!$B:$B,$D113,'Annuity Prices'!$E:$E,$G113),IF($B113="RAB Short",SUMIFS('RAB Prices Short'!AA:AA,'RAB Prices Short'!$B:$B,'All Prices combined'!$D113,'RAB Prices Short'!$E:$E,'All Prices combined'!$G113),IF($B113="RAB Long",SUMIFS('RAB Prices Long'!AA:AA,'RAB Prices Long'!$B:$B,'All Prices combined'!$D113,'RAB Prices Long'!$E:$E,'All Prices combined'!$G113)))),2)</f>
        <v>10.18</v>
      </c>
      <c r="Y113" s="2">
        <f>ROUND(IF($B113="Annuity",SUMIFS('Annuity Prices'!AB:AB,'Annuity Prices'!$B:$B,$D113,'Annuity Prices'!$E:$E,$G113),IF($B113="RAB Short",SUMIFS('RAB Prices Short'!AB:AB,'RAB Prices Short'!$B:$B,'All Prices combined'!$D113,'RAB Prices Short'!$E:$E,'All Prices combined'!$G113),IF($B113="RAB Long",SUMIFS('RAB Prices Long'!AB:AB,'RAB Prices Long'!$B:$B,'All Prices combined'!$D113,'RAB Prices Long'!$E:$E,'All Prices combined'!$G113)))),2)</f>
        <v>10.38</v>
      </c>
      <c r="Z113" s="2">
        <f>ROUND(IF($B113="Annuity",SUMIFS('Annuity Prices'!AC:AC,'Annuity Prices'!$B:$B,$D113,'Annuity Prices'!$E:$E,$G113),IF($B113="RAB Short",SUMIFS('RAB Prices Short'!AC:AC,'RAB Prices Short'!$B:$B,'All Prices combined'!$D113,'RAB Prices Short'!$E:$E,'All Prices combined'!$G113),IF($B113="RAB Long",SUMIFS('RAB Prices Long'!AC:AC,'RAB Prices Long'!$B:$B,'All Prices combined'!$D113,'RAB Prices Long'!$E:$E,'All Prices combined'!$G113)))),2)</f>
        <v>10.64</v>
      </c>
      <c r="AA113" s="2">
        <f>ROUND(IF($B113="Annuity",SUMIFS('Annuity Prices'!AD:AD,'Annuity Prices'!$B:$B,$D113,'Annuity Prices'!$E:$E,$G113),IF($B113="RAB Short",SUMIFS('RAB Prices Short'!AD:AD,'RAB Prices Short'!$B:$B,'All Prices combined'!$D113,'RAB Prices Short'!$E:$E,'All Prices combined'!$G113),IF($B113="RAB Long",SUMIFS('RAB Prices Long'!AD:AD,'RAB Prices Long'!$B:$B,'All Prices combined'!$D113,'RAB Prices Long'!$E:$E,'All Prices combined'!$G113)))),2)</f>
        <v>10.91</v>
      </c>
      <c r="AB113" s="2">
        <f>ROUND(IF($B113="Annuity",SUMIFS('Annuity Prices'!AE:AE,'Annuity Prices'!$B:$B,$D113,'Annuity Prices'!$E:$E,$G113),IF($B113="RAB Short",SUMIFS('RAB Prices Short'!AE:AE,'RAB Prices Short'!$B:$B,'All Prices combined'!$D113,'RAB Prices Short'!$E:$E,'All Prices combined'!$G113),IF($B113="RAB Long",SUMIFS('RAB Prices Long'!AE:AE,'RAB Prices Long'!$B:$B,'All Prices combined'!$D113,'RAB Prices Long'!$E:$E,'All Prices combined'!$G113)))),2)</f>
        <v>11.18</v>
      </c>
      <c r="AC113" s="2">
        <f>ROUND(IF($B113="Annuity",SUMIFS('Annuity Prices'!AF:AF,'Annuity Prices'!$B:$B,$D113,'Annuity Prices'!$E:$E,$G113),IF($B113="RAB Short",SUMIFS('RAB Prices Short'!AF:AF,'RAB Prices Short'!$B:$B,'All Prices combined'!$D113,'RAB Prices Short'!$E:$E,'All Prices combined'!$G113),IF($B113="RAB Long",SUMIFS('RAB Prices Long'!AF:AF,'RAB Prices Long'!$B:$B,'All Prices combined'!$D113,'RAB Prices Long'!$E:$E,'All Prices combined'!$G113)))),2)</f>
        <v>11.4</v>
      </c>
      <c r="AD113" s="2">
        <f>ROUND(IF($B113="Annuity",SUMIFS('Annuity Prices'!AG:AG,'Annuity Prices'!$B:$B,$D113,'Annuity Prices'!$E:$E,$G113),IF($B113="RAB Short",SUMIFS('RAB Prices Short'!AG:AG,'RAB Prices Short'!$B:$B,'All Prices combined'!$D113,'RAB Prices Short'!$E:$E,'All Prices combined'!$G113),IF($B113="RAB Long",SUMIFS('RAB Prices Long'!AG:AG,'RAB Prices Long'!$B:$B,'All Prices combined'!$D113,'RAB Prices Long'!$E:$E,'All Prices combined'!$G113)))),2)</f>
        <v>11.68</v>
      </c>
      <c r="AE113" s="2">
        <f>ROUND(IF($B113="Annuity",SUMIFS('Annuity Prices'!AH:AH,'Annuity Prices'!$B:$B,$D113,'Annuity Prices'!$E:$E,$G113),IF($B113="RAB Short",SUMIFS('RAB Prices Short'!AH:AH,'RAB Prices Short'!$B:$B,'All Prices combined'!$D113,'RAB Prices Short'!$E:$E,'All Prices combined'!$G113),IF($B113="RAB Long",SUMIFS('RAB Prices Long'!AH:AH,'RAB Prices Long'!$B:$B,'All Prices combined'!$D113,'RAB Prices Long'!$E:$E,'All Prices combined'!$G113)))),2)</f>
        <v>11.98</v>
      </c>
      <c r="AF113" s="2">
        <f>ROUND(IF($B113="Annuity",SUMIFS('Annuity Prices'!AI:AI,'Annuity Prices'!$B:$B,$D113,'Annuity Prices'!$E:$E,$G113),IF($B113="RAB Short",SUMIFS('RAB Prices Short'!AI:AI,'RAB Prices Short'!$B:$B,'All Prices combined'!$D113,'RAB Prices Short'!$E:$E,'All Prices combined'!$G113),IF($B113="RAB Long",SUMIFS('RAB Prices Long'!AI:AI,'RAB Prices Long'!$B:$B,'All Prices combined'!$D113,'RAB Prices Long'!$E:$E,'All Prices combined'!$G113)))),2)</f>
        <v>12.28</v>
      </c>
      <c r="AG113" s="2">
        <f>ROUND(IF($B113="Annuity",SUMIFS('Annuity Prices'!AJ:AJ,'Annuity Prices'!$B:$B,$D113,'Annuity Prices'!$E:$E,$G113),IF($B113="RAB Short",SUMIFS('RAB Prices Short'!AJ:AJ,'RAB Prices Short'!$B:$B,'All Prices combined'!$D113,'RAB Prices Short'!$E:$E,'All Prices combined'!$G113),IF($B113="RAB Long",SUMIFS('RAB Prices Long'!AJ:AJ,'RAB Prices Long'!$B:$B,'All Prices combined'!$D113,'RAB Prices Long'!$E:$E,'All Prices combined'!$G113)))),2)</f>
        <v>12.52</v>
      </c>
      <c r="AH113" s="2">
        <f>ROUND(IF($B113="Annuity",SUMIFS('Annuity Prices'!AK:AK,'Annuity Prices'!$B:$B,$D113,'Annuity Prices'!$E:$E,$G113),IF($B113="RAB Short",SUMIFS('RAB Prices Short'!AK:AK,'RAB Prices Short'!$B:$B,'All Prices combined'!$D113,'RAB Prices Short'!$E:$E,'All Prices combined'!$G113),IF($B113="RAB Long",SUMIFS('RAB Prices Long'!AK:AK,'RAB Prices Long'!$B:$B,'All Prices combined'!$D113,'RAB Prices Long'!$E:$E,'All Prices combined'!$G113)))),2)</f>
        <v>12.83</v>
      </c>
      <c r="AI113" s="2">
        <f>ROUND(IF($B113="Annuity",SUMIFS('Annuity Prices'!AL:AL,'Annuity Prices'!$B:$B,$D113,'Annuity Prices'!$E:$E,$G113),IF($B113="RAB Short",SUMIFS('RAB Prices Short'!AL:AL,'RAB Prices Short'!$B:$B,'All Prices combined'!$D113,'RAB Prices Short'!$E:$E,'All Prices combined'!$G113),IF($B113="RAB Long",SUMIFS('RAB Prices Long'!AL:AL,'RAB Prices Long'!$B:$B,'All Prices combined'!$D113,'RAB Prices Long'!$E:$E,'All Prices combined'!$G113)))),2)</f>
        <v>13.15</v>
      </c>
      <c r="AJ113" s="2">
        <f>ROUND(IF($B113="Annuity",SUMIFS('Annuity Prices'!AM:AM,'Annuity Prices'!$B:$B,$D113,'Annuity Prices'!$E:$E,$G113),IF($B113="RAB Short",SUMIFS('RAB Prices Short'!AM:AM,'RAB Prices Short'!$B:$B,'All Prices combined'!$D113,'RAB Prices Short'!$E:$E,'All Prices combined'!$G113),IF($B113="RAB Long",SUMIFS('RAB Prices Long'!AM:AM,'RAB Prices Long'!$B:$B,'All Prices combined'!$D113,'RAB Prices Long'!$E:$E,'All Prices combined'!$G113)))),2)</f>
        <v>13.48</v>
      </c>
      <c r="AK113" s="2">
        <f>ROUND(IF($B113="Annuity",SUMIFS('Annuity Prices'!AN:AN,'Annuity Prices'!$B:$B,$D113,'Annuity Prices'!$E:$E,$G113),IF($B113="RAB Short",SUMIFS('RAB Prices Short'!AN:AN,'RAB Prices Short'!$B:$B,'All Prices combined'!$D113,'RAB Prices Short'!$E:$E,'All Prices combined'!$G113),IF($B113="RAB Long",SUMIFS('RAB Prices Long'!AN:AN,'RAB Prices Long'!$B:$B,'All Prices combined'!$D113,'RAB Prices Long'!$E:$E,'All Prices combined'!$G113)))),2)</f>
        <v>13.75</v>
      </c>
      <c r="AL113" s="2">
        <f>ROUND(IF($B113="Annuity",SUMIFS('Annuity Prices'!AO:AO,'Annuity Prices'!$B:$B,$D113,'Annuity Prices'!$E:$E,$G113),IF($B113="RAB Short",SUMIFS('RAB Prices Short'!AO:AO,'RAB Prices Short'!$B:$B,'All Prices combined'!$D113,'RAB Prices Short'!$E:$E,'All Prices combined'!$G113),IF($B113="RAB Long",SUMIFS('RAB Prices Long'!AO:AO,'RAB Prices Long'!$B:$B,'All Prices combined'!$D113,'RAB Prices Long'!$E:$E,'All Prices combined'!$G113)))),2)</f>
        <v>14.09</v>
      </c>
      <c r="AM113" s="2">
        <f>ROUND(IF($B113="Annuity",SUMIFS('Annuity Prices'!AP:AP,'Annuity Prices'!$B:$B,$D113,'Annuity Prices'!$E:$E,$G113),IF($B113="RAB Short",SUMIFS('RAB Prices Short'!AP:AP,'RAB Prices Short'!$B:$B,'All Prices combined'!$D113,'RAB Prices Short'!$E:$E,'All Prices combined'!$G113),IF($B113="RAB Long",SUMIFS('RAB Prices Long'!AP:AP,'RAB Prices Long'!$B:$B,'All Prices combined'!$D113,'RAB Prices Long'!$E:$E,'All Prices combined'!$G113)))),2)</f>
        <v>14.44</v>
      </c>
      <c r="AN113" s="2">
        <f>ROUND(IF($B113="Annuity",SUMIFS('Annuity Prices'!AQ:AQ,'Annuity Prices'!$B:$B,$D113,'Annuity Prices'!$E:$E,$G113),IF($B113="RAB Short",SUMIFS('RAB Prices Short'!AQ:AQ,'RAB Prices Short'!$B:$B,'All Prices combined'!$D113,'RAB Prices Short'!$E:$E,'All Prices combined'!$G113),IF($B113="RAB Long",SUMIFS('RAB Prices Long'!AQ:AQ,'RAB Prices Long'!$B:$B,'All Prices combined'!$D113,'RAB Prices Long'!$E:$E,'All Prices combined'!$G113)))),2)</f>
        <v>14.81</v>
      </c>
      <c r="AO113" s="2">
        <f>ROUND(IF($B113="Annuity",SUMIFS('Annuity Prices'!AR:AR,'Annuity Prices'!$B:$B,$D113,'Annuity Prices'!$E:$E,$G113),IF($B113="RAB Short",SUMIFS('RAB Prices Short'!AR:AR,'RAB Prices Short'!$B:$B,'All Prices combined'!$D113,'RAB Prices Short'!$E:$E,'All Prices combined'!$G113),IF($B113="RAB Long",SUMIFS('RAB Prices Long'!AR:AR,'RAB Prices Long'!$B:$B,'All Prices combined'!$D113,'RAB Prices Long'!$E:$E,'All Prices combined'!$G113)))),2)</f>
        <v>4.46</v>
      </c>
      <c r="AP113" s="2">
        <f>ROUND(IF($B113="Annuity",SUMIFS('Annuity Prices'!AS:AS,'Annuity Prices'!$B:$B,$D113,'Annuity Prices'!$E:$E,$G113),IF($B113="RAB Short",SUMIFS('RAB Prices Short'!AS:AS,'RAB Prices Short'!$B:$B,'All Prices combined'!$D113,'RAB Prices Short'!$E:$E,'All Prices combined'!$G113),IF($B113="RAB Long",SUMIFS('RAB Prices Long'!AS:AS,'RAB Prices Long'!$B:$B,'All Prices combined'!$D113,'RAB Prices Long'!$E:$E,'All Prices combined'!$G113)))),2)</f>
        <v>4.59</v>
      </c>
      <c r="AQ113" s="2">
        <f>ROUND(IF($B113="Annuity",SUMIFS('Annuity Prices'!AT:AT,'Annuity Prices'!$B:$B,$D113,'Annuity Prices'!$E:$E,$G113),IF($B113="RAB Short",SUMIFS('RAB Prices Short'!AT:AT,'RAB Prices Short'!$B:$B,'All Prices combined'!$D113,'RAB Prices Short'!$E:$E,'All Prices combined'!$G113),IF($B113="RAB Long",SUMIFS('RAB Prices Long'!AT:AT,'RAB Prices Long'!$B:$B,'All Prices combined'!$D113,'RAB Prices Long'!$E:$E,'All Prices combined'!$G113)))),2)</f>
        <v>6.37</v>
      </c>
      <c r="AR113" s="2">
        <f>ROUND(IF($B113="Annuity",SUMIFS('Annuity Prices'!AU:AU,'Annuity Prices'!$B:$B,$D113,'Annuity Prices'!$E:$E,$G113),IF($B113="RAB Short",SUMIFS('RAB Prices Short'!AU:AU,'RAB Prices Short'!$B:$B,'All Prices combined'!$D113,'RAB Prices Short'!$E:$E,'All Prices combined'!$G113),IF($B113="RAB Long",SUMIFS('RAB Prices Long'!AU:AU,'RAB Prices Long'!$B:$B,'All Prices combined'!$D113,'RAB Prices Long'!$E:$E,'All Prices combined'!$G113)))),2)</f>
        <v>7.49</v>
      </c>
      <c r="AS113" s="2">
        <f>ROUND(IF($B113="Annuity",SUMIFS('Annuity Prices'!AV:AV,'Annuity Prices'!$B:$B,$D113,'Annuity Prices'!$E:$E,$G113),IF($B113="RAB Short",SUMIFS('RAB Prices Short'!AV:AV,'RAB Prices Short'!$B:$B,'All Prices combined'!$D113,'RAB Prices Short'!$E:$E,'All Prices combined'!$G113),IF($B113="RAB Long",SUMIFS('RAB Prices Long'!AV:AV,'RAB Prices Long'!$B:$B,'All Prices combined'!$D113,'RAB Prices Long'!$E:$E,'All Prices combined'!$G113)))),2)</f>
        <v>7.7</v>
      </c>
      <c r="AT113" s="2">
        <f>ROUND(IF($B113="Annuity",SUMIFS('Annuity Prices'!AW:AW,'Annuity Prices'!$B:$B,$D113,'Annuity Prices'!$E:$E,$G113),IF($B113="RAB Short",SUMIFS('RAB Prices Short'!AW:AW,'RAB Prices Short'!$B:$B,'All Prices combined'!$D113,'RAB Prices Short'!$E:$E,'All Prices combined'!$G113),IF($B113="RAB Long",SUMIFS('RAB Prices Long'!AW:AW,'RAB Prices Long'!$B:$B,'All Prices combined'!$D113,'RAB Prices Long'!$E:$E,'All Prices combined'!$G113)))),2)</f>
        <v>7.84</v>
      </c>
      <c r="AU113" s="2">
        <f>ROUND(IF($B113="Annuity",SUMIFS('Annuity Prices'!AX:AX,'Annuity Prices'!$B:$B,$D113,'Annuity Prices'!$E:$E,$G113),IF($B113="RAB Short",SUMIFS('RAB Prices Short'!AX:AX,'RAB Prices Short'!$B:$B,'All Prices combined'!$D113,'RAB Prices Short'!$E:$E,'All Prices combined'!$G113),IF($B113="RAB Long",SUMIFS('RAB Prices Long'!AX:AX,'RAB Prices Long'!$B:$B,'All Prices combined'!$D113,'RAB Prices Long'!$E:$E,'All Prices combined'!$G113)))),2)</f>
        <v>8.0299999999999994</v>
      </c>
      <c r="AV113" s="2">
        <f>ROUND(IF($B113="Annuity",SUMIFS('Annuity Prices'!AY:AY,'Annuity Prices'!$B:$B,$D113,'Annuity Prices'!$E:$E,$G113),IF($B113="RAB Short",SUMIFS('RAB Prices Short'!AY:AY,'RAB Prices Short'!$B:$B,'All Prices combined'!$D113,'RAB Prices Short'!$E:$E,'All Prices combined'!$G113),IF($B113="RAB Long",SUMIFS('RAB Prices Long'!AY:AY,'RAB Prices Long'!$B:$B,'All Prices combined'!$D113,'RAB Prices Long'!$E:$E,'All Prices combined'!$G113)))),2)</f>
        <v>8.23</v>
      </c>
      <c r="AW113" s="2">
        <f>ROUND(IF($B113="Annuity",SUMIFS('Annuity Prices'!AZ:AZ,'Annuity Prices'!$B:$B,$D113,'Annuity Prices'!$E:$E,$G113),IF($B113="RAB Short",SUMIFS('RAB Prices Short'!AZ:AZ,'RAB Prices Short'!$B:$B,'All Prices combined'!$D113,'RAB Prices Short'!$E:$E,'All Prices combined'!$G113),IF($B113="RAB Long",SUMIFS('RAB Prices Long'!AZ:AZ,'RAB Prices Long'!$B:$B,'All Prices combined'!$D113,'RAB Prices Long'!$E:$E,'All Prices combined'!$G113)))),2)</f>
        <v>8.44</v>
      </c>
      <c r="AX113" s="2">
        <f>ROUND(IF($B113="Annuity",SUMIFS('Annuity Prices'!BA:BA,'Annuity Prices'!$B:$B,$D113,'Annuity Prices'!$E:$E,$G113),IF($B113="RAB Short",SUMIFS('RAB Prices Short'!BA:BA,'RAB Prices Short'!$B:$B,'All Prices combined'!$D113,'RAB Prices Short'!$E:$E,'All Prices combined'!$G113),IF($B113="RAB Long",SUMIFS('RAB Prices Long'!BA:BA,'RAB Prices Long'!$B:$B,'All Prices combined'!$D113,'RAB Prices Long'!$E:$E,'All Prices combined'!$G113)))),2)</f>
        <v>8.61</v>
      </c>
      <c r="AY113" s="2">
        <f>ROUND(IF($B113="Annuity",SUMIFS('Annuity Prices'!BB:BB,'Annuity Prices'!$B:$B,$D113,'Annuity Prices'!$E:$E,$G113),IF($B113="RAB Short",SUMIFS('RAB Prices Short'!BB:BB,'RAB Prices Short'!$B:$B,'All Prices combined'!$D113,'RAB Prices Short'!$E:$E,'All Prices combined'!$G113),IF($B113="RAB Long",SUMIFS('RAB Prices Long'!BB:BB,'RAB Prices Long'!$B:$B,'All Prices combined'!$D113,'RAB Prices Long'!$E:$E,'All Prices combined'!$G113)))),2)</f>
        <v>8.82</v>
      </c>
      <c r="AZ113" s="2">
        <f>ROUND(IF($B113="Annuity",SUMIFS('Annuity Prices'!BC:BC,'Annuity Prices'!$B:$B,$D113,'Annuity Prices'!$E:$E,$G113),IF($B113="RAB Short",SUMIFS('RAB Prices Short'!BC:BC,'RAB Prices Short'!$B:$B,'All Prices combined'!$D113,'RAB Prices Short'!$E:$E,'All Prices combined'!$G113),IF($B113="RAB Long",SUMIFS('RAB Prices Long'!BC:BC,'RAB Prices Long'!$B:$B,'All Prices combined'!$D113,'RAB Prices Long'!$E:$E,'All Prices combined'!$G113)))),2)</f>
        <v>9.0399999999999991</v>
      </c>
      <c r="BA113" s="2">
        <f>ROUND(IF($B113="Annuity",SUMIFS('Annuity Prices'!BD:BD,'Annuity Prices'!$B:$B,$D113,'Annuity Prices'!$E:$E,$G113),IF($B113="RAB Short",SUMIFS('RAB Prices Short'!BD:BD,'RAB Prices Short'!$B:$B,'All Prices combined'!$D113,'RAB Prices Short'!$E:$E,'All Prices combined'!$G113),IF($B113="RAB Long",SUMIFS('RAB Prices Long'!BD:BD,'RAB Prices Long'!$B:$B,'All Prices combined'!$D113,'RAB Prices Long'!$E:$E,'All Prices combined'!$G113)))),2)</f>
        <v>9.27</v>
      </c>
      <c r="BB113" s="2">
        <f>ROUND(IF($B113="Annuity",SUMIFS('Annuity Prices'!BE:BE,'Annuity Prices'!$B:$B,$D113,'Annuity Prices'!$E:$E,$G113),IF($B113="RAB Short",SUMIFS('RAB Prices Short'!BE:BE,'RAB Prices Short'!$B:$B,'All Prices combined'!$D113,'RAB Prices Short'!$E:$E,'All Prices combined'!$G113),IF($B113="RAB Long",SUMIFS('RAB Prices Long'!BE:BE,'RAB Prices Long'!$B:$B,'All Prices combined'!$D113,'RAB Prices Long'!$E:$E,'All Prices combined'!$G113)))),2)</f>
        <v>9.4499999999999993</v>
      </c>
      <c r="BC113" s="2">
        <f>ROUND(IF($B113="Annuity",SUMIFS('Annuity Prices'!BF:BF,'Annuity Prices'!$B:$B,$D113,'Annuity Prices'!$E:$E,$G113),IF($B113="RAB Short",SUMIFS('RAB Prices Short'!BF:BF,'RAB Prices Short'!$B:$B,'All Prices combined'!$D113,'RAB Prices Short'!$E:$E,'All Prices combined'!$G113),IF($B113="RAB Long",SUMIFS('RAB Prices Long'!BF:BF,'RAB Prices Long'!$B:$B,'All Prices combined'!$D113,'RAB Prices Long'!$E:$E,'All Prices combined'!$G113)))),2)</f>
        <v>9.69</v>
      </c>
      <c r="BD113" s="2">
        <f>ROUND(IF($B113="Annuity",SUMIFS('Annuity Prices'!BG:BG,'Annuity Prices'!$B:$B,$D113,'Annuity Prices'!$E:$E,$G113),IF($B113="RAB Short",SUMIFS('RAB Prices Short'!BG:BG,'RAB Prices Short'!$B:$B,'All Prices combined'!$D113,'RAB Prices Short'!$E:$E,'All Prices combined'!$G113),IF($B113="RAB Long",SUMIFS('RAB Prices Long'!BG:BG,'RAB Prices Long'!$B:$B,'All Prices combined'!$D113,'RAB Prices Long'!$E:$E,'All Prices combined'!$G113)))),2)</f>
        <v>9.93</v>
      </c>
      <c r="BE113" s="2">
        <f>ROUND(IF($B113="Annuity",SUMIFS('Annuity Prices'!BH:BH,'Annuity Prices'!$B:$B,$D113,'Annuity Prices'!$E:$E,$G113),IF($B113="RAB Short",SUMIFS('RAB Prices Short'!BH:BH,'RAB Prices Short'!$B:$B,'All Prices combined'!$D113,'RAB Prices Short'!$E:$E,'All Prices combined'!$G113),IF($B113="RAB Long",SUMIFS('RAB Prices Long'!BH:BH,'RAB Prices Long'!$B:$B,'All Prices combined'!$D113,'RAB Prices Long'!$E:$E,'All Prices combined'!$G113)))),2)</f>
        <v>10.18</v>
      </c>
      <c r="BF113" s="2">
        <f>ROUND(IF($B113="Annuity",SUMIFS('Annuity Prices'!BI:BI,'Annuity Prices'!$B:$B,$D113,'Annuity Prices'!$E:$E,$G113),IF($B113="RAB Short",SUMIFS('RAB Prices Short'!BI:BI,'RAB Prices Short'!$B:$B,'All Prices combined'!$D113,'RAB Prices Short'!$E:$E,'All Prices combined'!$G113),IF($B113="RAB Long",SUMIFS('RAB Prices Long'!BI:BI,'RAB Prices Long'!$B:$B,'All Prices combined'!$D113,'RAB Prices Long'!$E:$E,'All Prices combined'!$G113)))),2)</f>
        <v>10.38</v>
      </c>
      <c r="BG113" s="2">
        <f>ROUND(IF($B113="Annuity",SUMIFS('Annuity Prices'!BJ:BJ,'Annuity Prices'!$B:$B,$D113,'Annuity Prices'!$E:$E,$G113),IF($B113="RAB Short",SUMIFS('RAB Prices Short'!BJ:BJ,'RAB Prices Short'!$B:$B,'All Prices combined'!$D113,'RAB Prices Short'!$E:$E,'All Prices combined'!$G113),IF($B113="RAB Long",SUMIFS('RAB Prices Long'!BJ:BJ,'RAB Prices Long'!$B:$B,'All Prices combined'!$D113,'RAB Prices Long'!$E:$E,'All Prices combined'!$G113)))),2)</f>
        <v>10.64</v>
      </c>
      <c r="BH113" s="2">
        <f>ROUND(IF($B113="Annuity",SUMIFS('Annuity Prices'!BK:BK,'Annuity Prices'!$B:$B,$D113,'Annuity Prices'!$E:$E,$G113),IF($B113="RAB Short",SUMIFS('RAB Prices Short'!BK:BK,'RAB Prices Short'!$B:$B,'All Prices combined'!$D113,'RAB Prices Short'!$E:$E,'All Prices combined'!$G113),IF($B113="RAB Long",SUMIFS('RAB Prices Long'!BK:BK,'RAB Prices Long'!$B:$B,'All Prices combined'!$D113,'RAB Prices Long'!$E:$E,'All Prices combined'!$G113)))),2)</f>
        <v>10.91</v>
      </c>
      <c r="BI113" s="2">
        <f>ROUND(IF($B113="Annuity",SUMIFS('Annuity Prices'!BL:BL,'Annuity Prices'!$B:$B,$D113,'Annuity Prices'!$E:$E,$G113),IF($B113="RAB Short",SUMIFS('RAB Prices Short'!BL:BL,'RAB Prices Short'!$B:$B,'All Prices combined'!$D113,'RAB Prices Short'!$E:$E,'All Prices combined'!$G113),IF($B113="RAB Long",SUMIFS('RAB Prices Long'!BL:BL,'RAB Prices Long'!$B:$B,'All Prices combined'!$D113,'RAB Prices Long'!$E:$E,'All Prices combined'!$G113)))),2)</f>
        <v>11.18</v>
      </c>
      <c r="BJ113" s="2">
        <f>ROUND(IF($B113="Annuity",SUMIFS('Annuity Prices'!BM:BM,'Annuity Prices'!$B:$B,$D113,'Annuity Prices'!$E:$E,$G113),IF($B113="RAB Short",SUMIFS('RAB Prices Short'!BM:BM,'RAB Prices Short'!$B:$B,'All Prices combined'!$D113,'RAB Prices Short'!$E:$E,'All Prices combined'!$G113),IF($B113="RAB Long",SUMIFS('RAB Prices Long'!BM:BM,'RAB Prices Long'!$B:$B,'All Prices combined'!$D113,'RAB Prices Long'!$E:$E,'All Prices combined'!$G113)))),2)</f>
        <v>11.4</v>
      </c>
      <c r="BK113" s="2">
        <f>ROUND(IF($B113="Annuity",SUMIFS('Annuity Prices'!BN:BN,'Annuity Prices'!$B:$B,$D113,'Annuity Prices'!$E:$E,$G113),IF($B113="RAB Short",SUMIFS('RAB Prices Short'!BN:BN,'RAB Prices Short'!$B:$B,'All Prices combined'!$D113,'RAB Prices Short'!$E:$E,'All Prices combined'!$G113),IF($B113="RAB Long",SUMIFS('RAB Prices Long'!BN:BN,'RAB Prices Long'!$B:$B,'All Prices combined'!$D113,'RAB Prices Long'!$E:$E,'All Prices combined'!$G113)))),2)</f>
        <v>11.68</v>
      </c>
      <c r="BL113" s="2">
        <f>ROUND(IF($B113="Annuity",SUMIFS('Annuity Prices'!BO:BO,'Annuity Prices'!$B:$B,$D113,'Annuity Prices'!$E:$E,$G113),IF($B113="RAB Short",SUMIFS('RAB Prices Short'!BO:BO,'RAB Prices Short'!$B:$B,'All Prices combined'!$D113,'RAB Prices Short'!$E:$E,'All Prices combined'!$G113),IF($B113="RAB Long",SUMIFS('RAB Prices Long'!BO:BO,'RAB Prices Long'!$B:$B,'All Prices combined'!$D113,'RAB Prices Long'!$E:$E,'All Prices combined'!$G113)))),2)</f>
        <v>11.98</v>
      </c>
      <c r="BM113" s="2">
        <f>ROUND(IF($B113="Annuity",SUMIFS('Annuity Prices'!BP:BP,'Annuity Prices'!$B:$B,$D113,'Annuity Prices'!$E:$E,$G113),IF($B113="RAB Short",SUMIFS('RAB Prices Short'!BP:BP,'RAB Prices Short'!$B:$B,'All Prices combined'!$D113,'RAB Prices Short'!$E:$E,'All Prices combined'!$G113),IF($B113="RAB Long",SUMIFS('RAB Prices Long'!BP:BP,'RAB Prices Long'!$B:$B,'All Prices combined'!$D113,'RAB Prices Long'!$E:$E,'All Prices combined'!$G113)))),2)</f>
        <v>12.28</v>
      </c>
      <c r="BN113" s="2">
        <f>ROUND(IF($B113="Annuity",SUMIFS('Annuity Prices'!BQ:BQ,'Annuity Prices'!$B:$B,$D113,'Annuity Prices'!$E:$E,$G113),IF($B113="RAB Short",SUMIFS('RAB Prices Short'!BQ:BQ,'RAB Prices Short'!$B:$B,'All Prices combined'!$D113,'RAB Prices Short'!$E:$E,'All Prices combined'!$G113),IF($B113="RAB Long",SUMIFS('RAB Prices Long'!BQ:BQ,'RAB Prices Long'!$B:$B,'All Prices combined'!$D113,'RAB Prices Long'!$E:$E,'All Prices combined'!$G113)))),2)</f>
        <v>12.52</v>
      </c>
      <c r="BO113" s="2">
        <f>ROUND(IF($B113="Annuity",SUMIFS('Annuity Prices'!BR:BR,'Annuity Prices'!$B:$B,$D113,'Annuity Prices'!$E:$E,$G113),IF($B113="RAB Short",SUMIFS('RAB Prices Short'!BR:BR,'RAB Prices Short'!$B:$B,'All Prices combined'!$D113,'RAB Prices Short'!$E:$E,'All Prices combined'!$G113),IF($B113="RAB Long",SUMIFS('RAB Prices Long'!BR:BR,'RAB Prices Long'!$B:$B,'All Prices combined'!$D113,'RAB Prices Long'!$E:$E,'All Prices combined'!$G113)))),2)</f>
        <v>12.83</v>
      </c>
      <c r="BP113" s="2">
        <f>ROUND(IF($B113="Annuity",SUMIFS('Annuity Prices'!BS:BS,'Annuity Prices'!$B:$B,$D113,'Annuity Prices'!$E:$E,$G113),IF($B113="RAB Short",SUMIFS('RAB Prices Short'!BS:BS,'RAB Prices Short'!$B:$B,'All Prices combined'!$D113,'RAB Prices Short'!$E:$E,'All Prices combined'!$G113),IF($B113="RAB Long",SUMIFS('RAB Prices Long'!BS:BS,'RAB Prices Long'!$B:$B,'All Prices combined'!$D113,'RAB Prices Long'!$E:$E,'All Prices combined'!$G113)))),2)</f>
        <v>13.15</v>
      </c>
      <c r="BQ113" s="2">
        <f>ROUND(IF($B113="Annuity",SUMIFS('Annuity Prices'!BT:BT,'Annuity Prices'!$B:$B,$D113,'Annuity Prices'!$E:$E,$G113),IF($B113="RAB Short",SUMIFS('RAB Prices Short'!BT:BT,'RAB Prices Short'!$B:$B,'All Prices combined'!$D113,'RAB Prices Short'!$E:$E,'All Prices combined'!$G113),IF($B113="RAB Long",SUMIFS('RAB Prices Long'!BT:BT,'RAB Prices Long'!$B:$B,'All Prices combined'!$D113,'RAB Prices Long'!$E:$E,'All Prices combined'!$G113)))),2)</f>
        <v>13.48</v>
      </c>
      <c r="BR113" s="2">
        <f>ROUND(IF($B113="Annuity",SUMIFS('Annuity Prices'!BU:BU,'Annuity Prices'!$B:$B,$D113,'Annuity Prices'!$E:$E,$G113),IF($B113="RAB Short",SUMIFS('RAB Prices Short'!BU:BU,'RAB Prices Short'!$B:$B,'All Prices combined'!$D113,'RAB Prices Short'!$E:$E,'All Prices combined'!$G113),IF($B113="RAB Long",SUMIFS('RAB Prices Long'!BU:BU,'RAB Prices Long'!$B:$B,'All Prices combined'!$D113,'RAB Prices Long'!$E:$E,'All Prices combined'!$G113)))),2)</f>
        <v>13.75</v>
      </c>
      <c r="BS113" s="2">
        <f>ROUND(IF($B113="Annuity",SUMIFS('Annuity Prices'!BV:BV,'Annuity Prices'!$B:$B,$D113,'Annuity Prices'!$E:$E,$G113),IF($B113="RAB Short",SUMIFS('RAB Prices Short'!BV:BV,'RAB Prices Short'!$B:$B,'All Prices combined'!$D113,'RAB Prices Short'!$E:$E,'All Prices combined'!$G113),IF($B113="RAB Long",SUMIFS('RAB Prices Long'!BV:BV,'RAB Prices Long'!$B:$B,'All Prices combined'!$D113,'RAB Prices Long'!$E:$E,'All Prices combined'!$G113)))),2)</f>
        <v>14.09</v>
      </c>
      <c r="BT113" s="2">
        <f>ROUND(IF($B113="Annuity",SUMIFS('Annuity Prices'!BW:BW,'Annuity Prices'!$B:$B,$D113,'Annuity Prices'!$E:$E,$G113),IF($B113="RAB Short",SUMIFS('RAB Prices Short'!BW:BW,'RAB Prices Short'!$B:$B,'All Prices combined'!$D113,'RAB Prices Short'!$E:$E,'All Prices combined'!$G113),IF($B113="RAB Long",SUMIFS('RAB Prices Long'!BW:BW,'RAB Prices Long'!$B:$B,'All Prices combined'!$D113,'RAB Prices Long'!$E:$E,'All Prices combined'!$G113)))),2)</f>
        <v>14.44</v>
      </c>
      <c r="BU113" s="2">
        <f>ROUND(IF($B113="Annuity",SUMIFS('Annuity Prices'!BX:BX,'Annuity Prices'!$B:$B,$D113,'Annuity Prices'!$E:$E,$G113),IF($B113="RAB Short",SUMIFS('RAB Prices Short'!BX:BX,'RAB Prices Short'!$B:$B,'All Prices combined'!$D113,'RAB Prices Short'!$E:$E,'All Prices combined'!$G113),IF($B113="RAB Long",SUMIFS('RAB Prices Long'!BX:BX,'RAB Prices Long'!$B:$B,'All Prices combined'!$D113,'RAB Prices Long'!$E:$E,'All Prices combined'!$G113)))),2)</f>
        <v>14.81</v>
      </c>
    </row>
    <row r="114" spans="2:73" x14ac:dyDescent="0.25">
      <c r="B114" t="s">
        <v>37</v>
      </c>
      <c r="C114" s="1">
        <v>21</v>
      </c>
      <c r="D114" s="1"/>
      <c r="E114" s="1" t="s">
        <v>190</v>
      </c>
      <c r="F114" s="1"/>
      <c r="G114" s="1" t="s">
        <v>192</v>
      </c>
      <c r="H114" s="1"/>
      <c r="I114" s="2">
        <f>ROUND(IF($B114="Annuity",SUMIFS('Annuity Prices'!L:L,'Annuity Prices'!$B:$B,$D114,'Annuity Prices'!$E:$E,$G114),IF($B114="RAB Short",SUMIFS('RAB Prices Short'!L:L,'RAB Prices Short'!$B:$B,'All Prices combined'!$D114,'RAB Prices Short'!$E:$E,'All Prices combined'!$G114),IF($B114="RAB Long",SUMIFS('RAB Prices Long'!L:L,'RAB Prices Long'!$B:$B,'All Prices combined'!$D114,'RAB Prices Long'!$E:$E,'All Prices combined'!$G114)))),2)</f>
        <v>0</v>
      </c>
      <c r="J114" s="2">
        <f>ROUND(IF($B114="Annuity",SUMIFS('Annuity Prices'!M:M,'Annuity Prices'!$B:$B,$D114,'Annuity Prices'!$E:$E,$G114),IF($B114="RAB Short",SUMIFS('RAB Prices Short'!M:M,'RAB Prices Short'!$B:$B,'All Prices combined'!$D114,'RAB Prices Short'!$E:$E,'All Prices combined'!$G114),IF($B114="RAB Long",SUMIFS('RAB Prices Long'!M:M,'RAB Prices Long'!$B:$B,'All Prices combined'!$D114,'RAB Prices Long'!$E:$E,'All Prices combined'!$G114)))),2)</f>
        <v>0</v>
      </c>
      <c r="K114" s="2">
        <f>ROUND(IF($B114="Annuity",SUMIFS('Annuity Prices'!N:N,'Annuity Prices'!$B:$B,$D114,'Annuity Prices'!$E:$E,$G114),IF($B114="RAB Short",SUMIFS('RAB Prices Short'!N:N,'RAB Prices Short'!$B:$B,'All Prices combined'!$D114,'RAB Prices Short'!$E:$E,'All Prices combined'!$G114),IF($B114="RAB Long",SUMIFS('RAB Prices Long'!N:N,'RAB Prices Long'!$B:$B,'All Prices combined'!$D114,'RAB Prices Long'!$E:$E,'All Prices combined'!$G114)))),2)</f>
        <v>0</v>
      </c>
      <c r="L114" s="2">
        <f>ROUND(IF($B114="Annuity",SUMIFS('Annuity Prices'!O:O,'Annuity Prices'!$B:$B,$D114,'Annuity Prices'!$E:$E,$G114),IF($B114="RAB Short",SUMIFS('RAB Prices Short'!O:O,'RAB Prices Short'!$B:$B,'All Prices combined'!$D114,'RAB Prices Short'!$E:$E,'All Prices combined'!$G114),IF($B114="RAB Long",SUMIFS('RAB Prices Long'!O:O,'RAB Prices Long'!$B:$B,'All Prices combined'!$D114,'RAB Prices Long'!$E:$E,'All Prices combined'!$G114)))),2)</f>
        <v>0</v>
      </c>
      <c r="M114" s="2">
        <f>ROUND(IF($B114="Annuity",SUMIFS('Annuity Prices'!P:P,'Annuity Prices'!$B:$B,$D114,'Annuity Prices'!$E:$E,$G114),IF($B114="RAB Short",SUMIFS('RAB Prices Short'!P:P,'RAB Prices Short'!$B:$B,'All Prices combined'!$D114,'RAB Prices Short'!$E:$E,'All Prices combined'!$G114),IF($B114="RAB Long",SUMIFS('RAB Prices Long'!P:P,'RAB Prices Long'!$B:$B,'All Prices combined'!$D114,'RAB Prices Long'!$E:$E,'All Prices combined'!$G114)))),2)</f>
        <v>0</v>
      </c>
      <c r="N114" s="2">
        <f>ROUND(IF($B114="Annuity",SUMIFS('Annuity Prices'!Q:Q,'Annuity Prices'!$B:$B,$D114,'Annuity Prices'!$E:$E,$G114),IF($B114="RAB Short",SUMIFS('RAB Prices Short'!Q:Q,'RAB Prices Short'!$B:$B,'All Prices combined'!$D114,'RAB Prices Short'!$E:$E,'All Prices combined'!$G114),IF($B114="RAB Long",SUMIFS('RAB Prices Long'!Q:Q,'RAB Prices Long'!$B:$B,'All Prices combined'!$D114,'RAB Prices Long'!$E:$E,'All Prices combined'!$G114)))),2)</f>
        <v>0</v>
      </c>
      <c r="O114" s="2">
        <f>ROUND(IF($B114="Annuity",SUMIFS('Annuity Prices'!R:R,'Annuity Prices'!$B:$B,$D114,'Annuity Prices'!$E:$E,$G114),IF($B114="RAB Short",SUMIFS('RAB Prices Short'!R:R,'RAB Prices Short'!$B:$B,'All Prices combined'!$D114,'RAB Prices Short'!$E:$E,'All Prices combined'!$G114),IF($B114="RAB Long",SUMIFS('RAB Prices Long'!R:R,'RAB Prices Long'!$B:$B,'All Prices combined'!$D114,'RAB Prices Long'!$E:$E,'All Prices combined'!$G114)))),2)</f>
        <v>0</v>
      </c>
      <c r="P114" s="2">
        <f>ROUND(IF($B114="Annuity",SUMIFS('Annuity Prices'!S:S,'Annuity Prices'!$B:$B,$D114,'Annuity Prices'!$E:$E,$G114),IF($B114="RAB Short",SUMIFS('RAB Prices Short'!S:S,'RAB Prices Short'!$B:$B,'All Prices combined'!$D114,'RAB Prices Short'!$E:$E,'All Prices combined'!$G114),IF($B114="RAB Long",SUMIFS('RAB Prices Long'!S:S,'RAB Prices Long'!$B:$B,'All Prices combined'!$D114,'RAB Prices Long'!$E:$E,'All Prices combined'!$G114)))),2)</f>
        <v>0</v>
      </c>
      <c r="Q114" s="2">
        <f>ROUND(IF($B114="Annuity",SUMIFS('Annuity Prices'!T:T,'Annuity Prices'!$B:$B,$D114,'Annuity Prices'!$E:$E,$G114),IF($B114="RAB Short",SUMIFS('RAB Prices Short'!T:T,'RAB Prices Short'!$B:$B,'All Prices combined'!$D114,'RAB Prices Short'!$E:$E,'All Prices combined'!$G114),IF($B114="RAB Long",SUMIFS('RAB Prices Long'!T:T,'RAB Prices Long'!$B:$B,'All Prices combined'!$D114,'RAB Prices Long'!$E:$E,'All Prices combined'!$G114)))),2)</f>
        <v>0</v>
      </c>
      <c r="R114" s="2">
        <f>ROUND(IF($B114="Annuity",SUMIFS('Annuity Prices'!U:U,'Annuity Prices'!$B:$B,$D114,'Annuity Prices'!$E:$E,$G114),IF($B114="RAB Short",SUMIFS('RAB Prices Short'!U:U,'RAB Prices Short'!$B:$B,'All Prices combined'!$D114,'RAB Prices Short'!$E:$E,'All Prices combined'!$G114),IF($B114="RAB Long",SUMIFS('RAB Prices Long'!U:U,'RAB Prices Long'!$B:$B,'All Prices combined'!$D114,'RAB Prices Long'!$E:$E,'All Prices combined'!$G114)))),2)</f>
        <v>0</v>
      </c>
      <c r="S114" s="2">
        <f>ROUND(IF($B114="Annuity",SUMIFS('Annuity Prices'!V:V,'Annuity Prices'!$B:$B,$D114,'Annuity Prices'!$E:$E,$G114),IF($B114="RAB Short",SUMIFS('RAB Prices Short'!V:V,'RAB Prices Short'!$B:$B,'All Prices combined'!$D114,'RAB Prices Short'!$E:$E,'All Prices combined'!$G114),IF($B114="RAB Long",SUMIFS('RAB Prices Long'!V:V,'RAB Prices Long'!$B:$B,'All Prices combined'!$D114,'RAB Prices Long'!$E:$E,'All Prices combined'!$G114)))),2)</f>
        <v>0</v>
      </c>
      <c r="T114" s="2">
        <f>ROUND(IF($B114="Annuity",SUMIFS('Annuity Prices'!W:W,'Annuity Prices'!$B:$B,$D114,'Annuity Prices'!$E:$E,$G114),IF($B114="RAB Short",SUMIFS('RAB Prices Short'!W:W,'RAB Prices Short'!$B:$B,'All Prices combined'!$D114,'RAB Prices Short'!$E:$E,'All Prices combined'!$G114),IF($B114="RAB Long",SUMIFS('RAB Prices Long'!W:W,'RAB Prices Long'!$B:$B,'All Prices combined'!$D114,'RAB Prices Long'!$E:$E,'All Prices combined'!$G114)))),2)</f>
        <v>0</v>
      </c>
      <c r="U114" s="2">
        <f>ROUND(IF($B114="Annuity",SUMIFS('Annuity Prices'!X:X,'Annuity Prices'!$B:$B,$D114,'Annuity Prices'!$E:$E,$G114),IF($B114="RAB Short",SUMIFS('RAB Prices Short'!X:X,'RAB Prices Short'!$B:$B,'All Prices combined'!$D114,'RAB Prices Short'!$E:$E,'All Prices combined'!$G114),IF($B114="RAB Long",SUMIFS('RAB Prices Long'!X:X,'RAB Prices Long'!$B:$B,'All Prices combined'!$D114,'RAB Prices Long'!$E:$E,'All Prices combined'!$G114)))),2)</f>
        <v>0</v>
      </c>
      <c r="V114" s="2">
        <f>ROUND(IF($B114="Annuity",SUMIFS('Annuity Prices'!Y:Y,'Annuity Prices'!$B:$B,$D114,'Annuity Prices'!$E:$E,$G114),IF($B114="RAB Short",SUMIFS('RAB Prices Short'!Y:Y,'RAB Prices Short'!$B:$B,'All Prices combined'!$D114,'RAB Prices Short'!$E:$E,'All Prices combined'!$G114),IF($B114="RAB Long",SUMIFS('RAB Prices Long'!Y:Y,'RAB Prices Long'!$B:$B,'All Prices combined'!$D114,'RAB Prices Long'!$E:$E,'All Prices combined'!$G114)))),2)</f>
        <v>0</v>
      </c>
      <c r="W114" s="2">
        <f>ROUND(IF($B114="Annuity",SUMIFS('Annuity Prices'!Z:Z,'Annuity Prices'!$B:$B,$D114,'Annuity Prices'!$E:$E,$G114),IF($B114="RAB Short",SUMIFS('RAB Prices Short'!Z:Z,'RAB Prices Short'!$B:$B,'All Prices combined'!$D114,'RAB Prices Short'!$E:$E,'All Prices combined'!$G114),IF($B114="RAB Long",SUMIFS('RAB Prices Long'!Z:Z,'RAB Prices Long'!$B:$B,'All Prices combined'!$D114,'RAB Prices Long'!$E:$E,'All Prices combined'!$G114)))),2)</f>
        <v>0</v>
      </c>
      <c r="X114" s="2">
        <f>ROUND(IF($B114="Annuity",SUMIFS('Annuity Prices'!AA:AA,'Annuity Prices'!$B:$B,$D114,'Annuity Prices'!$E:$E,$G114),IF($B114="RAB Short",SUMIFS('RAB Prices Short'!AA:AA,'RAB Prices Short'!$B:$B,'All Prices combined'!$D114,'RAB Prices Short'!$E:$E,'All Prices combined'!$G114),IF($B114="RAB Long",SUMIFS('RAB Prices Long'!AA:AA,'RAB Prices Long'!$B:$B,'All Prices combined'!$D114,'RAB Prices Long'!$E:$E,'All Prices combined'!$G114)))),2)</f>
        <v>0</v>
      </c>
      <c r="Y114" s="2">
        <f>ROUND(IF($B114="Annuity",SUMIFS('Annuity Prices'!AB:AB,'Annuity Prices'!$B:$B,$D114,'Annuity Prices'!$E:$E,$G114),IF($B114="RAB Short",SUMIFS('RAB Prices Short'!AB:AB,'RAB Prices Short'!$B:$B,'All Prices combined'!$D114,'RAB Prices Short'!$E:$E,'All Prices combined'!$G114),IF($B114="RAB Long",SUMIFS('RAB Prices Long'!AB:AB,'RAB Prices Long'!$B:$B,'All Prices combined'!$D114,'RAB Prices Long'!$E:$E,'All Prices combined'!$G114)))),2)</f>
        <v>0</v>
      </c>
      <c r="Z114" s="2">
        <f>ROUND(IF($B114="Annuity",SUMIFS('Annuity Prices'!AC:AC,'Annuity Prices'!$B:$B,$D114,'Annuity Prices'!$E:$E,$G114),IF($B114="RAB Short",SUMIFS('RAB Prices Short'!AC:AC,'RAB Prices Short'!$B:$B,'All Prices combined'!$D114,'RAB Prices Short'!$E:$E,'All Prices combined'!$G114),IF($B114="RAB Long",SUMIFS('RAB Prices Long'!AC:AC,'RAB Prices Long'!$B:$B,'All Prices combined'!$D114,'RAB Prices Long'!$E:$E,'All Prices combined'!$G114)))),2)</f>
        <v>0</v>
      </c>
      <c r="AA114" s="2">
        <f>ROUND(IF($B114="Annuity",SUMIFS('Annuity Prices'!AD:AD,'Annuity Prices'!$B:$B,$D114,'Annuity Prices'!$E:$E,$G114),IF($B114="RAB Short",SUMIFS('RAB Prices Short'!AD:AD,'RAB Prices Short'!$B:$B,'All Prices combined'!$D114,'RAB Prices Short'!$E:$E,'All Prices combined'!$G114),IF($B114="RAB Long",SUMIFS('RAB Prices Long'!AD:AD,'RAB Prices Long'!$B:$B,'All Prices combined'!$D114,'RAB Prices Long'!$E:$E,'All Prices combined'!$G114)))),2)</f>
        <v>0</v>
      </c>
      <c r="AB114" s="2">
        <f>ROUND(IF($B114="Annuity",SUMIFS('Annuity Prices'!AE:AE,'Annuity Prices'!$B:$B,$D114,'Annuity Prices'!$E:$E,$G114),IF($B114="RAB Short",SUMIFS('RAB Prices Short'!AE:AE,'RAB Prices Short'!$B:$B,'All Prices combined'!$D114,'RAB Prices Short'!$E:$E,'All Prices combined'!$G114),IF($B114="RAB Long",SUMIFS('RAB Prices Long'!AE:AE,'RAB Prices Long'!$B:$B,'All Prices combined'!$D114,'RAB Prices Long'!$E:$E,'All Prices combined'!$G114)))),2)</f>
        <v>0</v>
      </c>
      <c r="AC114" s="2">
        <f>ROUND(IF($B114="Annuity",SUMIFS('Annuity Prices'!AF:AF,'Annuity Prices'!$B:$B,$D114,'Annuity Prices'!$E:$E,$G114),IF($B114="RAB Short",SUMIFS('RAB Prices Short'!AF:AF,'RAB Prices Short'!$B:$B,'All Prices combined'!$D114,'RAB Prices Short'!$E:$E,'All Prices combined'!$G114),IF($B114="RAB Long",SUMIFS('RAB Prices Long'!AF:AF,'RAB Prices Long'!$B:$B,'All Prices combined'!$D114,'RAB Prices Long'!$E:$E,'All Prices combined'!$G114)))),2)</f>
        <v>0</v>
      </c>
      <c r="AD114" s="2">
        <f>ROUND(IF($B114="Annuity",SUMIFS('Annuity Prices'!AG:AG,'Annuity Prices'!$B:$B,$D114,'Annuity Prices'!$E:$E,$G114),IF($B114="RAB Short",SUMIFS('RAB Prices Short'!AG:AG,'RAB Prices Short'!$B:$B,'All Prices combined'!$D114,'RAB Prices Short'!$E:$E,'All Prices combined'!$G114),IF($B114="RAB Long",SUMIFS('RAB Prices Long'!AG:AG,'RAB Prices Long'!$B:$B,'All Prices combined'!$D114,'RAB Prices Long'!$E:$E,'All Prices combined'!$G114)))),2)</f>
        <v>0</v>
      </c>
      <c r="AE114" s="2">
        <f>ROUND(IF($B114="Annuity",SUMIFS('Annuity Prices'!AH:AH,'Annuity Prices'!$B:$B,$D114,'Annuity Prices'!$E:$E,$G114),IF($B114="RAB Short",SUMIFS('RAB Prices Short'!AH:AH,'RAB Prices Short'!$B:$B,'All Prices combined'!$D114,'RAB Prices Short'!$E:$E,'All Prices combined'!$G114),IF($B114="RAB Long",SUMIFS('RAB Prices Long'!AH:AH,'RAB Prices Long'!$B:$B,'All Prices combined'!$D114,'RAB Prices Long'!$E:$E,'All Prices combined'!$G114)))),2)</f>
        <v>0</v>
      </c>
      <c r="AF114" s="2">
        <f>ROUND(IF($B114="Annuity",SUMIFS('Annuity Prices'!AI:AI,'Annuity Prices'!$B:$B,$D114,'Annuity Prices'!$E:$E,$G114),IF($B114="RAB Short",SUMIFS('RAB Prices Short'!AI:AI,'RAB Prices Short'!$B:$B,'All Prices combined'!$D114,'RAB Prices Short'!$E:$E,'All Prices combined'!$G114),IF($B114="RAB Long",SUMIFS('RAB Prices Long'!AI:AI,'RAB Prices Long'!$B:$B,'All Prices combined'!$D114,'RAB Prices Long'!$E:$E,'All Prices combined'!$G114)))),2)</f>
        <v>0</v>
      </c>
      <c r="AG114" s="2">
        <f>ROUND(IF($B114="Annuity",SUMIFS('Annuity Prices'!AJ:AJ,'Annuity Prices'!$B:$B,$D114,'Annuity Prices'!$E:$E,$G114),IF($B114="RAB Short",SUMIFS('RAB Prices Short'!AJ:AJ,'RAB Prices Short'!$B:$B,'All Prices combined'!$D114,'RAB Prices Short'!$E:$E,'All Prices combined'!$G114),IF($B114="RAB Long",SUMIFS('RAB Prices Long'!AJ:AJ,'RAB Prices Long'!$B:$B,'All Prices combined'!$D114,'RAB Prices Long'!$E:$E,'All Prices combined'!$G114)))),2)</f>
        <v>0</v>
      </c>
      <c r="AH114" s="2">
        <f>ROUND(IF($B114="Annuity",SUMIFS('Annuity Prices'!AK:AK,'Annuity Prices'!$B:$B,$D114,'Annuity Prices'!$E:$E,$G114),IF($B114="RAB Short",SUMIFS('RAB Prices Short'!AK:AK,'RAB Prices Short'!$B:$B,'All Prices combined'!$D114,'RAB Prices Short'!$E:$E,'All Prices combined'!$G114),IF($B114="RAB Long",SUMIFS('RAB Prices Long'!AK:AK,'RAB Prices Long'!$B:$B,'All Prices combined'!$D114,'RAB Prices Long'!$E:$E,'All Prices combined'!$G114)))),2)</f>
        <v>0</v>
      </c>
      <c r="AI114" s="2">
        <f>ROUND(IF($B114="Annuity",SUMIFS('Annuity Prices'!AL:AL,'Annuity Prices'!$B:$B,$D114,'Annuity Prices'!$E:$E,$G114),IF($B114="RAB Short",SUMIFS('RAB Prices Short'!AL:AL,'RAB Prices Short'!$B:$B,'All Prices combined'!$D114,'RAB Prices Short'!$E:$E,'All Prices combined'!$G114),IF($B114="RAB Long",SUMIFS('RAB Prices Long'!AL:AL,'RAB Prices Long'!$B:$B,'All Prices combined'!$D114,'RAB Prices Long'!$E:$E,'All Prices combined'!$G114)))),2)</f>
        <v>0</v>
      </c>
      <c r="AJ114" s="2">
        <f>ROUND(IF($B114="Annuity",SUMIFS('Annuity Prices'!AM:AM,'Annuity Prices'!$B:$B,$D114,'Annuity Prices'!$E:$E,$G114),IF($B114="RAB Short",SUMIFS('RAB Prices Short'!AM:AM,'RAB Prices Short'!$B:$B,'All Prices combined'!$D114,'RAB Prices Short'!$E:$E,'All Prices combined'!$G114),IF($B114="RAB Long",SUMIFS('RAB Prices Long'!AM:AM,'RAB Prices Long'!$B:$B,'All Prices combined'!$D114,'RAB Prices Long'!$E:$E,'All Prices combined'!$G114)))),2)</f>
        <v>0</v>
      </c>
      <c r="AK114" s="2">
        <f>ROUND(IF($B114="Annuity",SUMIFS('Annuity Prices'!AN:AN,'Annuity Prices'!$B:$B,$D114,'Annuity Prices'!$E:$E,$G114),IF($B114="RAB Short",SUMIFS('RAB Prices Short'!AN:AN,'RAB Prices Short'!$B:$B,'All Prices combined'!$D114,'RAB Prices Short'!$E:$E,'All Prices combined'!$G114),IF($B114="RAB Long",SUMIFS('RAB Prices Long'!AN:AN,'RAB Prices Long'!$B:$B,'All Prices combined'!$D114,'RAB Prices Long'!$E:$E,'All Prices combined'!$G114)))),2)</f>
        <v>0</v>
      </c>
      <c r="AL114" s="2">
        <f>ROUND(IF($B114="Annuity",SUMIFS('Annuity Prices'!AO:AO,'Annuity Prices'!$B:$B,$D114,'Annuity Prices'!$E:$E,$G114),IF($B114="RAB Short",SUMIFS('RAB Prices Short'!AO:AO,'RAB Prices Short'!$B:$B,'All Prices combined'!$D114,'RAB Prices Short'!$E:$E,'All Prices combined'!$G114),IF($B114="RAB Long",SUMIFS('RAB Prices Long'!AO:AO,'RAB Prices Long'!$B:$B,'All Prices combined'!$D114,'RAB Prices Long'!$E:$E,'All Prices combined'!$G114)))),2)</f>
        <v>0</v>
      </c>
      <c r="AM114" s="2">
        <f>ROUND(IF($B114="Annuity",SUMIFS('Annuity Prices'!AP:AP,'Annuity Prices'!$B:$B,$D114,'Annuity Prices'!$E:$E,$G114),IF($B114="RAB Short",SUMIFS('RAB Prices Short'!AP:AP,'RAB Prices Short'!$B:$B,'All Prices combined'!$D114,'RAB Prices Short'!$E:$E,'All Prices combined'!$G114),IF($B114="RAB Long",SUMIFS('RAB Prices Long'!AP:AP,'RAB Prices Long'!$B:$B,'All Prices combined'!$D114,'RAB Prices Long'!$E:$E,'All Prices combined'!$G114)))),2)</f>
        <v>0</v>
      </c>
      <c r="AN114" s="2">
        <f>ROUND(IF($B114="Annuity",SUMIFS('Annuity Prices'!AQ:AQ,'Annuity Prices'!$B:$B,$D114,'Annuity Prices'!$E:$E,$G114),IF($B114="RAB Short",SUMIFS('RAB Prices Short'!AQ:AQ,'RAB Prices Short'!$B:$B,'All Prices combined'!$D114,'RAB Prices Short'!$E:$E,'All Prices combined'!$G114),IF($B114="RAB Long",SUMIFS('RAB Prices Long'!AQ:AQ,'RAB Prices Long'!$B:$B,'All Prices combined'!$D114,'RAB Prices Long'!$E:$E,'All Prices combined'!$G114)))),2)</f>
        <v>0</v>
      </c>
      <c r="AO114" s="2">
        <f>ROUND(IF($B114="Annuity",SUMIFS('Annuity Prices'!AR:AR,'Annuity Prices'!$B:$B,$D114,'Annuity Prices'!$E:$E,$G114),IF($B114="RAB Short",SUMIFS('RAB Prices Short'!AR:AR,'RAB Prices Short'!$B:$B,'All Prices combined'!$D114,'RAB Prices Short'!$E:$E,'All Prices combined'!$G114),IF($B114="RAB Long",SUMIFS('RAB Prices Long'!AR:AR,'RAB Prices Long'!$B:$B,'All Prices combined'!$D114,'RAB Prices Long'!$E:$E,'All Prices combined'!$G114)))),2)</f>
        <v>0</v>
      </c>
      <c r="AP114" s="2">
        <f>ROUND(IF($B114="Annuity",SUMIFS('Annuity Prices'!AS:AS,'Annuity Prices'!$B:$B,$D114,'Annuity Prices'!$E:$E,$G114),IF($B114="RAB Short",SUMIFS('RAB Prices Short'!AS:AS,'RAB Prices Short'!$B:$B,'All Prices combined'!$D114,'RAB Prices Short'!$E:$E,'All Prices combined'!$G114),IF($B114="RAB Long",SUMIFS('RAB Prices Long'!AS:AS,'RAB Prices Long'!$B:$B,'All Prices combined'!$D114,'RAB Prices Long'!$E:$E,'All Prices combined'!$G114)))),2)</f>
        <v>0</v>
      </c>
      <c r="AQ114" s="2">
        <f>ROUND(IF($B114="Annuity",SUMIFS('Annuity Prices'!AT:AT,'Annuity Prices'!$B:$B,$D114,'Annuity Prices'!$E:$E,$G114),IF($B114="RAB Short",SUMIFS('RAB Prices Short'!AT:AT,'RAB Prices Short'!$B:$B,'All Prices combined'!$D114,'RAB Prices Short'!$E:$E,'All Prices combined'!$G114),IF($B114="RAB Long",SUMIFS('RAB Prices Long'!AT:AT,'RAB Prices Long'!$B:$B,'All Prices combined'!$D114,'RAB Prices Long'!$E:$E,'All Prices combined'!$G114)))),2)</f>
        <v>0</v>
      </c>
      <c r="AR114" s="2">
        <f>ROUND(IF($B114="Annuity",SUMIFS('Annuity Prices'!AU:AU,'Annuity Prices'!$B:$B,$D114,'Annuity Prices'!$E:$E,$G114),IF($B114="RAB Short",SUMIFS('RAB Prices Short'!AU:AU,'RAB Prices Short'!$B:$B,'All Prices combined'!$D114,'RAB Prices Short'!$E:$E,'All Prices combined'!$G114),IF($B114="RAB Long",SUMIFS('RAB Prices Long'!AU:AU,'RAB Prices Long'!$B:$B,'All Prices combined'!$D114,'RAB Prices Long'!$E:$E,'All Prices combined'!$G114)))),2)</f>
        <v>0</v>
      </c>
      <c r="AS114" s="2">
        <f>ROUND(IF($B114="Annuity",SUMIFS('Annuity Prices'!AV:AV,'Annuity Prices'!$B:$B,$D114,'Annuity Prices'!$E:$E,$G114),IF($B114="RAB Short",SUMIFS('RAB Prices Short'!AV:AV,'RAB Prices Short'!$B:$B,'All Prices combined'!$D114,'RAB Prices Short'!$E:$E,'All Prices combined'!$G114),IF($B114="RAB Long",SUMIFS('RAB Prices Long'!AV:AV,'RAB Prices Long'!$B:$B,'All Prices combined'!$D114,'RAB Prices Long'!$E:$E,'All Prices combined'!$G114)))),2)</f>
        <v>0</v>
      </c>
      <c r="AT114" s="2">
        <f>ROUND(IF($B114="Annuity",SUMIFS('Annuity Prices'!AW:AW,'Annuity Prices'!$B:$B,$D114,'Annuity Prices'!$E:$E,$G114),IF($B114="RAB Short",SUMIFS('RAB Prices Short'!AW:AW,'RAB Prices Short'!$B:$B,'All Prices combined'!$D114,'RAB Prices Short'!$E:$E,'All Prices combined'!$G114),IF($B114="RAB Long",SUMIFS('RAB Prices Long'!AW:AW,'RAB Prices Long'!$B:$B,'All Prices combined'!$D114,'RAB Prices Long'!$E:$E,'All Prices combined'!$G114)))),2)</f>
        <v>0</v>
      </c>
      <c r="AU114" s="2">
        <f>ROUND(IF($B114="Annuity",SUMIFS('Annuity Prices'!AX:AX,'Annuity Prices'!$B:$B,$D114,'Annuity Prices'!$E:$E,$G114),IF($B114="RAB Short",SUMIFS('RAB Prices Short'!AX:AX,'RAB Prices Short'!$B:$B,'All Prices combined'!$D114,'RAB Prices Short'!$E:$E,'All Prices combined'!$G114),IF($B114="RAB Long",SUMIFS('RAB Prices Long'!AX:AX,'RAB Prices Long'!$B:$B,'All Prices combined'!$D114,'RAB Prices Long'!$E:$E,'All Prices combined'!$G114)))),2)</f>
        <v>0</v>
      </c>
      <c r="AV114" s="2">
        <f>ROUND(IF($B114="Annuity",SUMIFS('Annuity Prices'!AY:AY,'Annuity Prices'!$B:$B,$D114,'Annuity Prices'!$E:$E,$G114),IF($B114="RAB Short",SUMIFS('RAB Prices Short'!AY:AY,'RAB Prices Short'!$B:$B,'All Prices combined'!$D114,'RAB Prices Short'!$E:$E,'All Prices combined'!$G114),IF($B114="RAB Long",SUMIFS('RAB Prices Long'!AY:AY,'RAB Prices Long'!$B:$B,'All Prices combined'!$D114,'RAB Prices Long'!$E:$E,'All Prices combined'!$G114)))),2)</f>
        <v>0</v>
      </c>
      <c r="AW114" s="2">
        <f>ROUND(IF($B114="Annuity",SUMIFS('Annuity Prices'!AZ:AZ,'Annuity Prices'!$B:$B,$D114,'Annuity Prices'!$E:$E,$G114),IF($B114="RAB Short",SUMIFS('RAB Prices Short'!AZ:AZ,'RAB Prices Short'!$B:$B,'All Prices combined'!$D114,'RAB Prices Short'!$E:$E,'All Prices combined'!$G114),IF($B114="RAB Long",SUMIFS('RAB Prices Long'!AZ:AZ,'RAB Prices Long'!$B:$B,'All Prices combined'!$D114,'RAB Prices Long'!$E:$E,'All Prices combined'!$G114)))),2)</f>
        <v>0</v>
      </c>
      <c r="AX114" s="2">
        <f>ROUND(IF($B114="Annuity",SUMIFS('Annuity Prices'!BA:BA,'Annuity Prices'!$B:$B,$D114,'Annuity Prices'!$E:$E,$G114),IF($B114="RAB Short",SUMIFS('RAB Prices Short'!BA:BA,'RAB Prices Short'!$B:$B,'All Prices combined'!$D114,'RAB Prices Short'!$E:$E,'All Prices combined'!$G114),IF($B114="RAB Long",SUMIFS('RAB Prices Long'!BA:BA,'RAB Prices Long'!$B:$B,'All Prices combined'!$D114,'RAB Prices Long'!$E:$E,'All Prices combined'!$G114)))),2)</f>
        <v>0</v>
      </c>
      <c r="AY114" s="2">
        <f>ROUND(IF($B114="Annuity",SUMIFS('Annuity Prices'!BB:BB,'Annuity Prices'!$B:$B,$D114,'Annuity Prices'!$E:$E,$G114),IF($B114="RAB Short",SUMIFS('RAB Prices Short'!BB:BB,'RAB Prices Short'!$B:$B,'All Prices combined'!$D114,'RAB Prices Short'!$E:$E,'All Prices combined'!$G114),IF($B114="RAB Long",SUMIFS('RAB Prices Long'!BB:BB,'RAB Prices Long'!$B:$B,'All Prices combined'!$D114,'RAB Prices Long'!$E:$E,'All Prices combined'!$G114)))),2)</f>
        <v>0</v>
      </c>
      <c r="AZ114" s="2">
        <f>ROUND(IF($B114="Annuity",SUMIFS('Annuity Prices'!BC:BC,'Annuity Prices'!$B:$B,$D114,'Annuity Prices'!$E:$E,$G114),IF($B114="RAB Short",SUMIFS('RAB Prices Short'!BC:BC,'RAB Prices Short'!$B:$B,'All Prices combined'!$D114,'RAB Prices Short'!$E:$E,'All Prices combined'!$G114),IF($B114="RAB Long",SUMIFS('RAB Prices Long'!BC:BC,'RAB Prices Long'!$B:$B,'All Prices combined'!$D114,'RAB Prices Long'!$E:$E,'All Prices combined'!$G114)))),2)</f>
        <v>0</v>
      </c>
      <c r="BA114" s="2">
        <f>ROUND(IF($B114="Annuity",SUMIFS('Annuity Prices'!BD:BD,'Annuity Prices'!$B:$B,$D114,'Annuity Prices'!$E:$E,$G114),IF($B114="RAB Short",SUMIFS('RAB Prices Short'!BD:BD,'RAB Prices Short'!$B:$B,'All Prices combined'!$D114,'RAB Prices Short'!$E:$E,'All Prices combined'!$G114),IF($B114="RAB Long",SUMIFS('RAB Prices Long'!BD:BD,'RAB Prices Long'!$B:$B,'All Prices combined'!$D114,'RAB Prices Long'!$E:$E,'All Prices combined'!$G114)))),2)</f>
        <v>0</v>
      </c>
      <c r="BB114" s="2">
        <f>ROUND(IF($B114="Annuity",SUMIFS('Annuity Prices'!BE:BE,'Annuity Prices'!$B:$B,$D114,'Annuity Prices'!$E:$E,$G114),IF($B114="RAB Short",SUMIFS('RAB Prices Short'!BE:BE,'RAB Prices Short'!$B:$B,'All Prices combined'!$D114,'RAB Prices Short'!$E:$E,'All Prices combined'!$G114),IF($B114="RAB Long",SUMIFS('RAB Prices Long'!BE:BE,'RAB Prices Long'!$B:$B,'All Prices combined'!$D114,'RAB Prices Long'!$E:$E,'All Prices combined'!$G114)))),2)</f>
        <v>0</v>
      </c>
      <c r="BC114" s="2">
        <f>ROUND(IF($B114="Annuity",SUMIFS('Annuity Prices'!BF:BF,'Annuity Prices'!$B:$B,$D114,'Annuity Prices'!$E:$E,$G114),IF($B114="RAB Short",SUMIFS('RAB Prices Short'!BF:BF,'RAB Prices Short'!$B:$B,'All Prices combined'!$D114,'RAB Prices Short'!$E:$E,'All Prices combined'!$G114),IF($B114="RAB Long",SUMIFS('RAB Prices Long'!BF:BF,'RAB Prices Long'!$B:$B,'All Prices combined'!$D114,'RAB Prices Long'!$E:$E,'All Prices combined'!$G114)))),2)</f>
        <v>0</v>
      </c>
      <c r="BD114" s="2">
        <f>ROUND(IF($B114="Annuity",SUMIFS('Annuity Prices'!BG:BG,'Annuity Prices'!$B:$B,$D114,'Annuity Prices'!$E:$E,$G114),IF($B114="RAB Short",SUMIFS('RAB Prices Short'!BG:BG,'RAB Prices Short'!$B:$B,'All Prices combined'!$D114,'RAB Prices Short'!$E:$E,'All Prices combined'!$G114),IF($B114="RAB Long",SUMIFS('RAB Prices Long'!BG:BG,'RAB Prices Long'!$B:$B,'All Prices combined'!$D114,'RAB Prices Long'!$E:$E,'All Prices combined'!$G114)))),2)</f>
        <v>0</v>
      </c>
      <c r="BE114" s="2">
        <f>ROUND(IF($B114="Annuity",SUMIFS('Annuity Prices'!BH:BH,'Annuity Prices'!$B:$B,$D114,'Annuity Prices'!$E:$E,$G114),IF($B114="RAB Short",SUMIFS('RAB Prices Short'!BH:BH,'RAB Prices Short'!$B:$B,'All Prices combined'!$D114,'RAB Prices Short'!$E:$E,'All Prices combined'!$G114),IF($B114="RAB Long",SUMIFS('RAB Prices Long'!BH:BH,'RAB Prices Long'!$B:$B,'All Prices combined'!$D114,'RAB Prices Long'!$E:$E,'All Prices combined'!$G114)))),2)</f>
        <v>0</v>
      </c>
      <c r="BF114" s="2">
        <f>ROUND(IF($B114="Annuity",SUMIFS('Annuity Prices'!BI:BI,'Annuity Prices'!$B:$B,$D114,'Annuity Prices'!$E:$E,$G114),IF($B114="RAB Short",SUMIFS('RAB Prices Short'!BI:BI,'RAB Prices Short'!$B:$B,'All Prices combined'!$D114,'RAB Prices Short'!$E:$E,'All Prices combined'!$G114),IF($B114="RAB Long",SUMIFS('RAB Prices Long'!BI:BI,'RAB Prices Long'!$B:$B,'All Prices combined'!$D114,'RAB Prices Long'!$E:$E,'All Prices combined'!$G114)))),2)</f>
        <v>0</v>
      </c>
      <c r="BG114" s="2">
        <f>ROUND(IF($B114="Annuity",SUMIFS('Annuity Prices'!BJ:BJ,'Annuity Prices'!$B:$B,$D114,'Annuity Prices'!$E:$E,$G114),IF($B114="RAB Short",SUMIFS('RAB Prices Short'!BJ:BJ,'RAB Prices Short'!$B:$B,'All Prices combined'!$D114,'RAB Prices Short'!$E:$E,'All Prices combined'!$G114),IF($B114="RAB Long",SUMIFS('RAB Prices Long'!BJ:BJ,'RAB Prices Long'!$B:$B,'All Prices combined'!$D114,'RAB Prices Long'!$E:$E,'All Prices combined'!$G114)))),2)</f>
        <v>0</v>
      </c>
      <c r="BH114" s="2">
        <f>ROUND(IF($B114="Annuity",SUMIFS('Annuity Prices'!BK:BK,'Annuity Prices'!$B:$B,$D114,'Annuity Prices'!$E:$E,$G114),IF($B114="RAB Short",SUMIFS('RAB Prices Short'!BK:BK,'RAB Prices Short'!$B:$B,'All Prices combined'!$D114,'RAB Prices Short'!$E:$E,'All Prices combined'!$G114),IF($B114="RAB Long",SUMIFS('RAB Prices Long'!BK:BK,'RAB Prices Long'!$B:$B,'All Prices combined'!$D114,'RAB Prices Long'!$E:$E,'All Prices combined'!$G114)))),2)</f>
        <v>0</v>
      </c>
      <c r="BI114" s="2">
        <f>ROUND(IF($B114="Annuity",SUMIFS('Annuity Prices'!BL:BL,'Annuity Prices'!$B:$B,$D114,'Annuity Prices'!$E:$E,$G114),IF($B114="RAB Short",SUMIFS('RAB Prices Short'!BL:BL,'RAB Prices Short'!$B:$B,'All Prices combined'!$D114,'RAB Prices Short'!$E:$E,'All Prices combined'!$G114),IF($B114="RAB Long",SUMIFS('RAB Prices Long'!BL:BL,'RAB Prices Long'!$B:$B,'All Prices combined'!$D114,'RAB Prices Long'!$E:$E,'All Prices combined'!$G114)))),2)</f>
        <v>0</v>
      </c>
      <c r="BJ114" s="2">
        <f>ROUND(IF($B114="Annuity",SUMIFS('Annuity Prices'!BM:BM,'Annuity Prices'!$B:$B,$D114,'Annuity Prices'!$E:$E,$G114),IF($B114="RAB Short",SUMIFS('RAB Prices Short'!BM:BM,'RAB Prices Short'!$B:$B,'All Prices combined'!$D114,'RAB Prices Short'!$E:$E,'All Prices combined'!$G114),IF($B114="RAB Long",SUMIFS('RAB Prices Long'!BM:BM,'RAB Prices Long'!$B:$B,'All Prices combined'!$D114,'RAB Prices Long'!$E:$E,'All Prices combined'!$G114)))),2)</f>
        <v>0</v>
      </c>
      <c r="BK114" s="2">
        <f>ROUND(IF($B114="Annuity",SUMIFS('Annuity Prices'!BN:BN,'Annuity Prices'!$B:$B,$D114,'Annuity Prices'!$E:$E,$G114),IF($B114="RAB Short",SUMIFS('RAB Prices Short'!BN:BN,'RAB Prices Short'!$B:$B,'All Prices combined'!$D114,'RAB Prices Short'!$E:$E,'All Prices combined'!$G114),IF($B114="RAB Long",SUMIFS('RAB Prices Long'!BN:BN,'RAB Prices Long'!$B:$B,'All Prices combined'!$D114,'RAB Prices Long'!$E:$E,'All Prices combined'!$G114)))),2)</f>
        <v>0</v>
      </c>
      <c r="BL114" s="2">
        <f>ROUND(IF($B114="Annuity",SUMIFS('Annuity Prices'!BO:BO,'Annuity Prices'!$B:$B,$D114,'Annuity Prices'!$E:$E,$G114),IF($B114="RAB Short",SUMIFS('RAB Prices Short'!BO:BO,'RAB Prices Short'!$B:$B,'All Prices combined'!$D114,'RAB Prices Short'!$E:$E,'All Prices combined'!$G114),IF($B114="RAB Long",SUMIFS('RAB Prices Long'!BO:BO,'RAB Prices Long'!$B:$B,'All Prices combined'!$D114,'RAB Prices Long'!$E:$E,'All Prices combined'!$G114)))),2)</f>
        <v>0</v>
      </c>
      <c r="BM114" s="2">
        <f>ROUND(IF($B114="Annuity",SUMIFS('Annuity Prices'!BP:BP,'Annuity Prices'!$B:$B,$D114,'Annuity Prices'!$E:$E,$G114),IF($B114="RAB Short",SUMIFS('RAB Prices Short'!BP:BP,'RAB Prices Short'!$B:$B,'All Prices combined'!$D114,'RAB Prices Short'!$E:$E,'All Prices combined'!$G114),IF($B114="RAB Long",SUMIFS('RAB Prices Long'!BP:BP,'RAB Prices Long'!$B:$B,'All Prices combined'!$D114,'RAB Prices Long'!$E:$E,'All Prices combined'!$G114)))),2)</f>
        <v>0</v>
      </c>
      <c r="BN114" s="2">
        <f>ROUND(IF($B114="Annuity",SUMIFS('Annuity Prices'!BQ:BQ,'Annuity Prices'!$B:$B,$D114,'Annuity Prices'!$E:$E,$G114),IF($B114="RAB Short",SUMIFS('RAB Prices Short'!BQ:BQ,'RAB Prices Short'!$B:$B,'All Prices combined'!$D114,'RAB Prices Short'!$E:$E,'All Prices combined'!$G114),IF($B114="RAB Long",SUMIFS('RAB Prices Long'!BQ:BQ,'RAB Prices Long'!$B:$B,'All Prices combined'!$D114,'RAB Prices Long'!$E:$E,'All Prices combined'!$G114)))),2)</f>
        <v>0</v>
      </c>
      <c r="BO114" s="2">
        <f>ROUND(IF($B114="Annuity",SUMIFS('Annuity Prices'!BR:BR,'Annuity Prices'!$B:$B,$D114,'Annuity Prices'!$E:$E,$G114),IF($B114="RAB Short",SUMIFS('RAB Prices Short'!BR:BR,'RAB Prices Short'!$B:$B,'All Prices combined'!$D114,'RAB Prices Short'!$E:$E,'All Prices combined'!$G114),IF($B114="RAB Long",SUMIFS('RAB Prices Long'!BR:BR,'RAB Prices Long'!$B:$B,'All Prices combined'!$D114,'RAB Prices Long'!$E:$E,'All Prices combined'!$G114)))),2)</f>
        <v>0</v>
      </c>
      <c r="BP114" s="2">
        <f>ROUND(IF($B114="Annuity",SUMIFS('Annuity Prices'!BS:BS,'Annuity Prices'!$B:$B,$D114,'Annuity Prices'!$E:$E,$G114),IF($B114="RAB Short",SUMIFS('RAB Prices Short'!BS:BS,'RAB Prices Short'!$B:$B,'All Prices combined'!$D114,'RAB Prices Short'!$E:$E,'All Prices combined'!$G114),IF($B114="RAB Long",SUMIFS('RAB Prices Long'!BS:BS,'RAB Prices Long'!$B:$B,'All Prices combined'!$D114,'RAB Prices Long'!$E:$E,'All Prices combined'!$G114)))),2)</f>
        <v>0</v>
      </c>
      <c r="BQ114" s="2">
        <f>ROUND(IF($B114="Annuity",SUMIFS('Annuity Prices'!BT:BT,'Annuity Prices'!$B:$B,$D114,'Annuity Prices'!$E:$E,$G114),IF($B114="RAB Short",SUMIFS('RAB Prices Short'!BT:BT,'RAB Prices Short'!$B:$B,'All Prices combined'!$D114,'RAB Prices Short'!$E:$E,'All Prices combined'!$G114),IF($B114="RAB Long",SUMIFS('RAB Prices Long'!BT:BT,'RAB Prices Long'!$B:$B,'All Prices combined'!$D114,'RAB Prices Long'!$E:$E,'All Prices combined'!$G114)))),2)</f>
        <v>0</v>
      </c>
      <c r="BR114" s="2">
        <f>ROUND(IF($B114="Annuity",SUMIFS('Annuity Prices'!BU:BU,'Annuity Prices'!$B:$B,$D114,'Annuity Prices'!$E:$E,$G114),IF($B114="RAB Short",SUMIFS('RAB Prices Short'!BU:BU,'RAB Prices Short'!$B:$B,'All Prices combined'!$D114,'RAB Prices Short'!$E:$E,'All Prices combined'!$G114),IF($B114="RAB Long",SUMIFS('RAB Prices Long'!BU:BU,'RAB Prices Long'!$B:$B,'All Prices combined'!$D114,'RAB Prices Long'!$E:$E,'All Prices combined'!$G114)))),2)</f>
        <v>0</v>
      </c>
      <c r="BS114" s="2">
        <f>ROUND(IF($B114="Annuity",SUMIFS('Annuity Prices'!BV:BV,'Annuity Prices'!$B:$B,$D114,'Annuity Prices'!$E:$E,$G114),IF($B114="RAB Short",SUMIFS('RAB Prices Short'!BV:BV,'RAB Prices Short'!$B:$B,'All Prices combined'!$D114,'RAB Prices Short'!$E:$E,'All Prices combined'!$G114),IF($B114="RAB Long",SUMIFS('RAB Prices Long'!BV:BV,'RAB Prices Long'!$B:$B,'All Prices combined'!$D114,'RAB Prices Long'!$E:$E,'All Prices combined'!$G114)))),2)</f>
        <v>0</v>
      </c>
      <c r="BT114" s="2">
        <f>ROUND(IF($B114="Annuity",SUMIFS('Annuity Prices'!BW:BW,'Annuity Prices'!$B:$B,$D114,'Annuity Prices'!$E:$E,$G114),IF($B114="RAB Short",SUMIFS('RAB Prices Short'!BW:BW,'RAB Prices Short'!$B:$B,'All Prices combined'!$D114,'RAB Prices Short'!$E:$E,'All Prices combined'!$G114),IF($B114="RAB Long",SUMIFS('RAB Prices Long'!BW:BW,'RAB Prices Long'!$B:$B,'All Prices combined'!$D114,'RAB Prices Long'!$E:$E,'All Prices combined'!$G114)))),2)</f>
        <v>0</v>
      </c>
      <c r="BU114" s="2">
        <f>ROUND(IF($B114="Annuity",SUMIFS('Annuity Prices'!BX:BX,'Annuity Prices'!$B:$B,$D114,'Annuity Prices'!$E:$E,$G114),IF($B114="RAB Short",SUMIFS('RAB Prices Short'!BX:BX,'RAB Prices Short'!$B:$B,'All Prices combined'!$D114,'RAB Prices Short'!$E:$E,'All Prices combined'!$G114),IF($B114="RAB Long",SUMIFS('RAB Prices Long'!BX:BX,'RAB Prices Long'!$B:$B,'All Prices combined'!$D114,'RAB Prices Long'!$E:$E,'All Prices combined'!$G114)))),2)</f>
        <v>0</v>
      </c>
    </row>
    <row r="115" spans="2:73" x14ac:dyDescent="0.25">
      <c r="B115" t="s">
        <v>37</v>
      </c>
      <c r="C115" s="1">
        <v>21</v>
      </c>
      <c r="D115" s="1" t="s">
        <v>192</v>
      </c>
      <c r="E115" s="1" t="s">
        <v>190</v>
      </c>
      <c r="F115" s="1"/>
      <c r="G115" s="1" t="s">
        <v>38</v>
      </c>
      <c r="H115" s="1" t="s">
        <v>128</v>
      </c>
      <c r="I115" s="2">
        <f>ROUND(IF($B115="Annuity",SUMIFS('Annuity Prices'!L:L,'Annuity Prices'!$B:$B,$D115,'Annuity Prices'!$E:$E,$G115),IF($B115="RAB Short",SUMIFS('RAB Prices Short'!L:L,'RAB Prices Short'!$B:$B,'All Prices combined'!$D115,'RAB Prices Short'!$E:$E,'All Prices combined'!$G115),IF($B115="RAB Long",SUMIFS('RAB Prices Long'!L:L,'RAB Prices Long'!$B:$B,'All Prices combined'!$D115,'RAB Prices Long'!$E:$E,'All Prices combined'!$G115)))),2)</f>
        <v>48.46</v>
      </c>
      <c r="J115" s="2">
        <f>ROUND(IF($B115="Annuity",SUMIFS('Annuity Prices'!M:M,'Annuity Prices'!$B:$B,$D115,'Annuity Prices'!$E:$E,$G115),IF($B115="RAB Short",SUMIFS('RAB Prices Short'!M:M,'RAB Prices Short'!$B:$B,'All Prices combined'!$D115,'RAB Prices Short'!$E:$E,'All Prices combined'!$G115),IF($B115="RAB Long",SUMIFS('RAB Prices Long'!M:M,'RAB Prices Long'!$B:$B,'All Prices combined'!$D115,'RAB Prices Long'!$E:$E,'All Prices combined'!$G115)))),2)</f>
        <v>49.85</v>
      </c>
      <c r="K115" s="2">
        <f>ROUND(IF($B115="Annuity",SUMIFS('Annuity Prices'!N:N,'Annuity Prices'!$B:$B,$D115,'Annuity Prices'!$E:$E,$G115),IF($B115="RAB Short",SUMIFS('RAB Prices Short'!N:N,'RAB Prices Short'!$B:$B,'All Prices combined'!$D115,'RAB Prices Short'!$E:$E,'All Prices combined'!$G115),IF($B115="RAB Long",SUMIFS('RAB Prices Long'!N:N,'RAB Prices Long'!$B:$B,'All Prices combined'!$D115,'RAB Prices Long'!$E:$E,'All Prices combined'!$G115)))),2)</f>
        <v>51.28</v>
      </c>
      <c r="L115" s="2">
        <f>ROUND(IF($B115="Annuity",SUMIFS('Annuity Prices'!O:O,'Annuity Prices'!$B:$B,$D115,'Annuity Prices'!$E:$E,$G115),IF($B115="RAB Short",SUMIFS('RAB Prices Short'!O:O,'RAB Prices Short'!$B:$B,'All Prices combined'!$D115,'RAB Prices Short'!$E:$E,'All Prices combined'!$G115),IF($B115="RAB Long",SUMIFS('RAB Prices Long'!O:O,'RAB Prices Long'!$B:$B,'All Prices combined'!$D115,'RAB Prices Long'!$E:$E,'All Prices combined'!$G115)))),2)</f>
        <v>52.76</v>
      </c>
      <c r="M115" s="2">
        <f>ROUND(IF($B115="Annuity",SUMIFS('Annuity Prices'!P:P,'Annuity Prices'!$B:$B,$D115,'Annuity Prices'!$E:$E,$G115),IF($B115="RAB Short",SUMIFS('RAB Prices Short'!P:P,'RAB Prices Short'!$B:$B,'All Prices combined'!$D115,'RAB Prices Short'!$E:$E,'All Prices combined'!$G115),IF($B115="RAB Long",SUMIFS('RAB Prices Long'!P:P,'RAB Prices Long'!$B:$B,'All Prices combined'!$D115,'RAB Prices Long'!$E:$E,'All Prices combined'!$G115)))),2)</f>
        <v>53.01</v>
      </c>
      <c r="N115" s="2">
        <f>ROUND(IF($B115="Annuity",SUMIFS('Annuity Prices'!Q:Q,'Annuity Prices'!$B:$B,$D115,'Annuity Prices'!$E:$E,$G115),IF($B115="RAB Short",SUMIFS('RAB Prices Short'!Q:Q,'RAB Prices Short'!$B:$B,'All Prices combined'!$D115,'RAB Prices Short'!$E:$E,'All Prices combined'!$G115),IF($B115="RAB Long",SUMIFS('RAB Prices Long'!Q:Q,'RAB Prices Long'!$B:$B,'All Prices combined'!$D115,'RAB Prices Long'!$E:$E,'All Prices combined'!$G115)))),2)</f>
        <v>54.34</v>
      </c>
      <c r="O115" s="2">
        <f>ROUND(IF($B115="Annuity",SUMIFS('Annuity Prices'!R:R,'Annuity Prices'!$B:$B,$D115,'Annuity Prices'!$E:$E,$G115),IF($B115="RAB Short",SUMIFS('RAB Prices Short'!R:R,'RAB Prices Short'!$B:$B,'All Prices combined'!$D115,'RAB Prices Short'!$E:$E,'All Prices combined'!$G115),IF($B115="RAB Long",SUMIFS('RAB Prices Long'!R:R,'RAB Prices Long'!$B:$B,'All Prices combined'!$D115,'RAB Prices Long'!$E:$E,'All Prices combined'!$G115)))),2)</f>
        <v>55.7</v>
      </c>
      <c r="P115" s="2">
        <f>ROUND(IF($B115="Annuity",SUMIFS('Annuity Prices'!S:S,'Annuity Prices'!$B:$B,$D115,'Annuity Prices'!$E:$E,$G115),IF($B115="RAB Short",SUMIFS('RAB Prices Short'!S:S,'RAB Prices Short'!$B:$B,'All Prices combined'!$D115,'RAB Prices Short'!$E:$E,'All Prices combined'!$G115),IF($B115="RAB Long",SUMIFS('RAB Prices Long'!S:S,'RAB Prices Long'!$B:$B,'All Prices combined'!$D115,'RAB Prices Long'!$E:$E,'All Prices combined'!$G115)))),2)</f>
        <v>57.09</v>
      </c>
      <c r="Q115" s="2">
        <f>ROUND(IF($B115="Annuity",SUMIFS('Annuity Prices'!T:T,'Annuity Prices'!$B:$B,$D115,'Annuity Prices'!$E:$E,$G115),IF($B115="RAB Short",SUMIFS('RAB Prices Short'!T:T,'RAB Prices Short'!$B:$B,'All Prices combined'!$D115,'RAB Prices Short'!$E:$E,'All Prices combined'!$G115),IF($B115="RAB Long",SUMIFS('RAB Prices Long'!T:T,'RAB Prices Long'!$B:$B,'All Prices combined'!$D115,'RAB Prices Long'!$E:$E,'All Prices combined'!$G115)))),2)</f>
        <v>58.41</v>
      </c>
      <c r="R115" s="2">
        <f>ROUND(IF($B115="Annuity",SUMIFS('Annuity Prices'!U:U,'Annuity Prices'!$B:$B,$D115,'Annuity Prices'!$E:$E,$G115),IF($B115="RAB Short",SUMIFS('RAB Prices Short'!U:U,'RAB Prices Short'!$B:$B,'All Prices combined'!$D115,'RAB Prices Short'!$E:$E,'All Prices combined'!$G115),IF($B115="RAB Long",SUMIFS('RAB Prices Long'!U:U,'RAB Prices Long'!$B:$B,'All Prices combined'!$D115,'RAB Prices Long'!$E:$E,'All Prices combined'!$G115)))),2)</f>
        <v>59.87</v>
      </c>
      <c r="S115" s="2">
        <f>ROUND(IF($B115="Annuity",SUMIFS('Annuity Prices'!V:V,'Annuity Prices'!$B:$B,$D115,'Annuity Prices'!$E:$E,$G115),IF($B115="RAB Short",SUMIFS('RAB Prices Short'!V:V,'RAB Prices Short'!$B:$B,'All Prices combined'!$D115,'RAB Prices Short'!$E:$E,'All Prices combined'!$G115),IF($B115="RAB Long",SUMIFS('RAB Prices Long'!V:V,'RAB Prices Long'!$B:$B,'All Prices combined'!$D115,'RAB Prices Long'!$E:$E,'All Prices combined'!$G115)))),2)</f>
        <v>61.37</v>
      </c>
      <c r="T115" s="2">
        <f>ROUND(IF($B115="Annuity",SUMIFS('Annuity Prices'!W:W,'Annuity Prices'!$B:$B,$D115,'Annuity Prices'!$E:$E,$G115),IF($B115="RAB Short",SUMIFS('RAB Prices Short'!W:W,'RAB Prices Short'!$B:$B,'All Prices combined'!$D115,'RAB Prices Short'!$E:$E,'All Prices combined'!$G115),IF($B115="RAB Long",SUMIFS('RAB Prices Long'!W:W,'RAB Prices Long'!$B:$B,'All Prices combined'!$D115,'RAB Prices Long'!$E:$E,'All Prices combined'!$G115)))),2)</f>
        <v>62.9</v>
      </c>
      <c r="U115" s="2">
        <f>ROUND(IF($B115="Annuity",SUMIFS('Annuity Prices'!X:X,'Annuity Prices'!$B:$B,$D115,'Annuity Prices'!$E:$E,$G115),IF($B115="RAB Short",SUMIFS('RAB Prices Short'!X:X,'RAB Prices Short'!$B:$B,'All Prices combined'!$D115,'RAB Prices Short'!$E:$E,'All Prices combined'!$G115),IF($B115="RAB Long",SUMIFS('RAB Prices Long'!X:X,'RAB Prices Long'!$B:$B,'All Prices combined'!$D115,'RAB Prices Long'!$E:$E,'All Prices combined'!$G115)))),2)</f>
        <v>64.36</v>
      </c>
      <c r="V115" s="2">
        <f>ROUND(IF($B115="Annuity",SUMIFS('Annuity Prices'!Y:Y,'Annuity Prices'!$B:$B,$D115,'Annuity Prices'!$E:$E,$G115),IF($B115="RAB Short",SUMIFS('RAB Prices Short'!Y:Y,'RAB Prices Short'!$B:$B,'All Prices combined'!$D115,'RAB Prices Short'!$E:$E,'All Prices combined'!$G115),IF($B115="RAB Long",SUMIFS('RAB Prices Long'!Y:Y,'RAB Prices Long'!$B:$B,'All Prices combined'!$D115,'RAB Prices Long'!$E:$E,'All Prices combined'!$G115)))),2)</f>
        <v>65.97</v>
      </c>
      <c r="W115" s="2">
        <f>ROUND(IF($B115="Annuity",SUMIFS('Annuity Prices'!Z:Z,'Annuity Prices'!$B:$B,$D115,'Annuity Prices'!$E:$E,$G115),IF($B115="RAB Short",SUMIFS('RAB Prices Short'!Z:Z,'RAB Prices Short'!$B:$B,'All Prices combined'!$D115,'RAB Prices Short'!$E:$E,'All Prices combined'!$G115),IF($B115="RAB Long",SUMIFS('RAB Prices Long'!Z:Z,'RAB Prices Long'!$B:$B,'All Prices combined'!$D115,'RAB Prices Long'!$E:$E,'All Prices combined'!$G115)))),2)</f>
        <v>67.62</v>
      </c>
      <c r="X115" s="2">
        <f>ROUND(IF($B115="Annuity",SUMIFS('Annuity Prices'!AA:AA,'Annuity Prices'!$B:$B,$D115,'Annuity Prices'!$E:$E,$G115),IF($B115="RAB Short",SUMIFS('RAB Prices Short'!AA:AA,'RAB Prices Short'!$B:$B,'All Prices combined'!$D115,'RAB Prices Short'!$E:$E,'All Prices combined'!$G115),IF($B115="RAB Long",SUMIFS('RAB Prices Long'!AA:AA,'RAB Prices Long'!$B:$B,'All Prices combined'!$D115,'RAB Prices Long'!$E:$E,'All Prices combined'!$G115)))),2)</f>
        <v>69.31</v>
      </c>
      <c r="Y115" s="2">
        <f>ROUND(IF($B115="Annuity",SUMIFS('Annuity Prices'!AB:AB,'Annuity Prices'!$B:$B,$D115,'Annuity Prices'!$E:$E,$G115),IF($B115="RAB Short",SUMIFS('RAB Prices Short'!AB:AB,'RAB Prices Short'!$B:$B,'All Prices combined'!$D115,'RAB Prices Short'!$E:$E,'All Prices combined'!$G115),IF($B115="RAB Long",SUMIFS('RAB Prices Long'!AB:AB,'RAB Prices Long'!$B:$B,'All Prices combined'!$D115,'RAB Prices Long'!$E:$E,'All Prices combined'!$G115)))),2)</f>
        <v>70.92</v>
      </c>
      <c r="Z115" s="2">
        <f>ROUND(IF($B115="Annuity",SUMIFS('Annuity Prices'!AC:AC,'Annuity Prices'!$B:$B,$D115,'Annuity Prices'!$E:$E,$G115),IF($B115="RAB Short",SUMIFS('RAB Prices Short'!AC:AC,'RAB Prices Short'!$B:$B,'All Prices combined'!$D115,'RAB Prices Short'!$E:$E,'All Prices combined'!$G115),IF($B115="RAB Long",SUMIFS('RAB Prices Long'!AC:AC,'RAB Prices Long'!$B:$B,'All Prices combined'!$D115,'RAB Prices Long'!$E:$E,'All Prices combined'!$G115)))),2)</f>
        <v>72.7</v>
      </c>
      <c r="AA115" s="2">
        <f>ROUND(IF($B115="Annuity",SUMIFS('Annuity Prices'!AD:AD,'Annuity Prices'!$B:$B,$D115,'Annuity Prices'!$E:$E,$G115),IF($B115="RAB Short",SUMIFS('RAB Prices Short'!AD:AD,'RAB Prices Short'!$B:$B,'All Prices combined'!$D115,'RAB Prices Short'!$E:$E,'All Prices combined'!$G115),IF($B115="RAB Long",SUMIFS('RAB Prices Long'!AD:AD,'RAB Prices Long'!$B:$B,'All Prices combined'!$D115,'RAB Prices Long'!$E:$E,'All Prices combined'!$G115)))),2)</f>
        <v>74.510000000000005</v>
      </c>
      <c r="AB115" s="2">
        <f>ROUND(IF($B115="Annuity",SUMIFS('Annuity Prices'!AE:AE,'Annuity Prices'!$B:$B,$D115,'Annuity Prices'!$E:$E,$G115),IF($B115="RAB Short",SUMIFS('RAB Prices Short'!AE:AE,'RAB Prices Short'!$B:$B,'All Prices combined'!$D115,'RAB Prices Short'!$E:$E,'All Prices combined'!$G115),IF($B115="RAB Long",SUMIFS('RAB Prices Long'!AE:AE,'RAB Prices Long'!$B:$B,'All Prices combined'!$D115,'RAB Prices Long'!$E:$E,'All Prices combined'!$G115)))),2)</f>
        <v>76.38</v>
      </c>
      <c r="AC115" s="2">
        <f>ROUND(IF($B115="Annuity",SUMIFS('Annuity Prices'!AF:AF,'Annuity Prices'!$B:$B,$D115,'Annuity Prices'!$E:$E,$G115),IF($B115="RAB Short",SUMIFS('RAB Prices Short'!AF:AF,'RAB Prices Short'!$B:$B,'All Prices combined'!$D115,'RAB Prices Short'!$E:$E,'All Prices combined'!$G115),IF($B115="RAB Long",SUMIFS('RAB Prices Long'!AF:AF,'RAB Prices Long'!$B:$B,'All Prices combined'!$D115,'RAB Prices Long'!$E:$E,'All Prices combined'!$G115)))),2)</f>
        <v>78.150000000000006</v>
      </c>
      <c r="AD115" s="2">
        <f>ROUND(IF($B115="Annuity",SUMIFS('Annuity Prices'!AG:AG,'Annuity Prices'!$B:$B,$D115,'Annuity Prices'!$E:$E,$G115),IF($B115="RAB Short",SUMIFS('RAB Prices Short'!AG:AG,'RAB Prices Short'!$B:$B,'All Prices combined'!$D115,'RAB Prices Short'!$E:$E,'All Prices combined'!$G115),IF($B115="RAB Long",SUMIFS('RAB Prices Long'!AG:AG,'RAB Prices Long'!$B:$B,'All Prices combined'!$D115,'RAB Prices Long'!$E:$E,'All Prices combined'!$G115)))),2)</f>
        <v>80.11</v>
      </c>
      <c r="AE115" s="2">
        <f>ROUND(IF($B115="Annuity",SUMIFS('Annuity Prices'!AH:AH,'Annuity Prices'!$B:$B,$D115,'Annuity Prices'!$E:$E,$G115),IF($B115="RAB Short",SUMIFS('RAB Prices Short'!AH:AH,'RAB Prices Short'!$B:$B,'All Prices combined'!$D115,'RAB Prices Short'!$E:$E,'All Prices combined'!$G115),IF($B115="RAB Long",SUMIFS('RAB Prices Long'!AH:AH,'RAB Prices Long'!$B:$B,'All Prices combined'!$D115,'RAB Prices Long'!$E:$E,'All Prices combined'!$G115)))),2)</f>
        <v>82.11</v>
      </c>
      <c r="AF115" s="2">
        <f>ROUND(IF($B115="Annuity",SUMIFS('Annuity Prices'!AI:AI,'Annuity Prices'!$B:$B,$D115,'Annuity Prices'!$E:$E,$G115),IF($B115="RAB Short",SUMIFS('RAB Prices Short'!AI:AI,'RAB Prices Short'!$B:$B,'All Prices combined'!$D115,'RAB Prices Short'!$E:$E,'All Prices combined'!$G115),IF($B115="RAB Long",SUMIFS('RAB Prices Long'!AI:AI,'RAB Prices Long'!$B:$B,'All Prices combined'!$D115,'RAB Prices Long'!$E:$E,'All Prices combined'!$G115)))),2)</f>
        <v>84.16</v>
      </c>
      <c r="AG115" s="2">
        <f>ROUND(IF($B115="Annuity",SUMIFS('Annuity Prices'!AJ:AJ,'Annuity Prices'!$B:$B,$D115,'Annuity Prices'!$E:$E,$G115),IF($B115="RAB Short",SUMIFS('RAB Prices Short'!AJ:AJ,'RAB Prices Short'!$B:$B,'All Prices combined'!$D115,'RAB Prices Short'!$E:$E,'All Prices combined'!$G115),IF($B115="RAB Long",SUMIFS('RAB Prices Long'!AJ:AJ,'RAB Prices Long'!$B:$B,'All Prices combined'!$D115,'RAB Prices Long'!$E:$E,'All Prices combined'!$G115)))),2)</f>
        <v>86.12</v>
      </c>
      <c r="AH115" s="2">
        <f>ROUND(IF($B115="Annuity",SUMIFS('Annuity Prices'!AK:AK,'Annuity Prices'!$B:$B,$D115,'Annuity Prices'!$E:$E,$G115),IF($B115="RAB Short",SUMIFS('RAB Prices Short'!AK:AK,'RAB Prices Short'!$B:$B,'All Prices combined'!$D115,'RAB Prices Short'!$E:$E,'All Prices combined'!$G115),IF($B115="RAB Long",SUMIFS('RAB Prices Long'!AK:AK,'RAB Prices Long'!$B:$B,'All Prices combined'!$D115,'RAB Prices Long'!$E:$E,'All Prices combined'!$G115)))),2)</f>
        <v>88.28</v>
      </c>
      <c r="AI115" s="2">
        <f>ROUND(IF($B115="Annuity",SUMIFS('Annuity Prices'!AL:AL,'Annuity Prices'!$B:$B,$D115,'Annuity Prices'!$E:$E,$G115),IF($B115="RAB Short",SUMIFS('RAB Prices Short'!AL:AL,'RAB Prices Short'!$B:$B,'All Prices combined'!$D115,'RAB Prices Short'!$E:$E,'All Prices combined'!$G115),IF($B115="RAB Long",SUMIFS('RAB Prices Long'!AL:AL,'RAB Prices Long'!$B:$B,'All Prices combined'!$D115,'RAB Prices Long'!$E:$E,'All Prices combined'!$G115)))),2)</f>
        <v>90.48</v>
      </c>
      <c r="AJ115" s="2">
        <f>ROUND(IF($B115="Annuity",SUMIFS('Annuity Prices'!AM:AM,'Annuity Prices'!$B:$B,$D115,'Annuity Prices'!$E:$E,$G115),IF($B115="RAB Short",SUMIFS('RAB Prices Short'!AM:AM,'RAB Prices Short'!$B:$B,'All Prices combined'!$D115,'RAB Prices Short'!$E:$E,'All Prices combined'!$G115),IF($B115="RAB Long",SUMIFS('RAB Prices Long'!AM:AM,'RAB Prices Long'!$B:$B,'All Prices combined'!$D115,'RAB Prices Long'!$E:$E,'All Prices combined'!$G115)))),2)</f>
        <v>92.75</v>
      </c>
      <c r="AK115" s="2">
        <f>ROUND(IF($B115="Annuity",SUMIFS('Annuity Prices'!AN:AN,'Annuity Prices'!$B:$B,$D115,'Annuity Prices'!$E:$E,$G115),IF($B115="RAB Short",SUMIFS('RAB Prices Short'!AN:AN,'RAB Prices Short'!$B:$B,'All Prices combined'!$D115,'RAB Prices Short'!$E:$E,'All Prices combined'!$G115),IF($B115="RAB Long",SUMIFS('RAB Prices Long'!AN:AN,'RAB Prices Long'!$B:$B,'All Prices combined'!$D115,'RAB Prices Long'!$E:$E,'All Prices combined'!$G115)))),2)</f>
        <v>94.91</v>
      </c>
      <c r="AL115" s="2">
        <f>ROUND(IF($B115="Annuity",SUMIFS('Annuity Prices'!AO:AO,'Annuity Prices'!$B:$B,$D115,'Annuity Prices'!$E:$E,$G115),IF($B115="RAB Short",SUMIFS('RAB Prices Short'!AO:AO,'RAB Prices Short'!$B:$B,'All Prices combined'!$D115,'RAB Prices Short'!$E:$E,'All Prices combined'!$G115),IF($B115="RAB Long",SUMIFS('RAB Prices Long'!AO:AO,'RAB Prices Long'!$B:$B,'All Prices combined'!$D115,'RAB Prices Long'!$E:$E,'All Prices combined'!$G115)))),2)</f>
        <v>97.28</v>
      </c>
      <c r="AM115" s="2">
        <f>ROUND(IF($B115="Annuity",SUMIFS('Annuity Prices'!AP:AP,'Annuity Prices'!$B:$B,$D115,'Annuity Prices'!$E:$E,$G115),IF($B115="RAB Short",SUMIFS('RAB Prices Short'!AP:AP,'RAB Prices Short'!$B:$B,'All Prices combined'!$D115,'RAB Prices Short'!$E:$E,'All Prices combined'!$G115),IF($B115="RAB Long",SUMIFS('RAB Prices Long'!AP:AP,'RAB Prices Long'!$B:$B,'All Prices combined'!$D115,'RAB Prices Long'!$E:$E,'All Prices combined'!$G115)))),2)</f>
        <v>99.71</v>
      </c>
      <c r="AN115" s="2">
        <f>ROUND(IF($B115="Annuity",SUMIFS('Annuity Prices'!AQ:AQ,'Annuity Prices'!$B:$B,$D115,'Annuity Prices'!$E:$E,$G115),IF($B115="RAB Short",SUMIFS('RAB Prices Short'!AQ:AQ,'RAB Prices Short'!$B:$B,'All Prices combined'!$D115,'RAB Prices Short'!$E:$E,'All Prices combined'!$G115),IF($B115="RAB Long",SUMIFS('RAB Prices Long'!AQ:AQ,'RAB Prices Long'!$B:$B,'All Prices combined'!$D115,'RAB Prices Long'!$E:$E,'All Prices combined'!$G115)))),2)</f>
        <v>102.2</v>
      </c>
      <c r="AO115" s="2">
        <f>ROUND(IF($B115="Annuity",SUMIFS('Annuity Prices'!AR:AR,'Annuity Prices'!$B:$B,$D115,'Annuity Prices'!$E:$E,$G115),IF($B115="RAB Short",SUMIFS('RAB Prices Short'!AR:AR,'RAB Prices Short'!$B:$B,'All Prices combined'!$D115,'RAB Prices Short'!$E:$E,'All Prices combined'!$G115),IF($B115="RAB Long",SUMIFS('RAB Prices Long'!AR:AR,'RAB Prices Long'!$B:$B,'All Prices combined'!$D115,'RAB Prices Long'!$E:$E,'All Prices combined'!$G115)))),2)</f>
        <v>41.82</v>
      </c>
      <c r="AP115" s="2">
        <f>ROUND(IF($B115="Annuity",SUMIFS('Annuity Prices'!AS:AS,'Annuity Prices'!$B:$B,$D115,'Annuity Prices'!$E:$E,$G115),IF($B115="RAB Short",SUMIFS('RAB Prices Short'!AS:AS,'RAB Prices Short'!$B:$B,'All Prices combined'!$D115,'RAB Prices Short'!$E:$E,'All Prices combined'!$G115),IF($B115="RAB Long",SUMIFS('RAB Prices Long'!AS:AS,'RAB Prices Long'!$B:$B,'All Prices combined'!$D115,'RAB Prices Long'!$E:$E,'All Prices combined'!$G115)))),2)</f>
        <v>45.63</v>
      </c>
      <c r="AQ115" s="2">
        <f>ROUND(IF($B115="Annuity",SUMIFS('Annuity Prices'!AT:AT,'Annuity Prices'!$B:$B,$D115,'Annuity Prices'!$E:$E,$G115),IF($B115="RAB Short",SUMIFS('RAB Prices Short'!AT:AT,'RAB Prices Short'!$B:$B,'All Prices combined'!$D115,'RAB Prices Short'!$E:$E,'All Prices combined'!$G115),IF($B115="RAB Long",SUMIFS('RAB Prices Long'!AT:AT,'RAB Prices Long'!$B:$B,'All Prices combined'!$D115,'RAB Prices Long'!$E:$E,'All Prices combined'!$G115)))),2)</f>
        <v>49.63</v>
      </c>
      <c r="AR115" s="2">
        <f>ROUND(IF($B115="Annuity",SUMIFS('Annuity Prices'!AU:AU,'Annuity Prices'!$B:$B,$D115,'Annuity Prices'!$E:$E,$G115),IF($B115="RAB Short",SUMIFS('RAB Prices Short'!AU:AU,'RAB Prices Short'!$B:$B,'All Prices combined'!$D115,'RAB Prices Short'!$E:$E,'All Prices combined'!$G115),IF($B115="RAB Long",SUMIFS('RAB Prices Long'!AU:AU,'RAB Prices Long'!$B:$B,'All Prices combined'!$D115,'RAB Prices Long'!$E:$E,'All Prices combined'!$G115)))),2)</f>
        <v>51.28</v>
      </c>
      <c r="AS115" s="2">
        <f>ROUND(IF($B115="Annuity",SUMIFS('Annuity Prices'!AV:AV,'Annuity Prices'!$B:$B,$D115,'Annuity Prices'!$E:$E,$G115),IF($B115="RAB Short",SUMIFS('RAB Prices Short'!AV:AV,'RAB Prices Short'!$B:$B,'All Prices combined'!$D115,'RAB Prices Short'!$E:$E,'All Prices combined'!$G115),IF($B115="RAB Long",SUMIFS('RAB Prices Long'!AV:AV,'RAB Prices Long'!$B:$B,'All Prices combined'!$D115,'RAB Prices Long'!$E:$E,'All Prices combined'!$G115)))),2)</f>
        <v>52.76</v>
      </c>
      <c r="AT115" s="2">
        <f>ROUND(IF($B115="Annuity",SUMIFS('Annuity Prices'!AW:AW,'Annuity Prices'!$B:$B,$D115,'Annuity Prices'!$E:$E,$G115),IF($B115="RAB Short",SUMIFS('RAB Prices Short'!AW:AW,'RAB Prices Short'!$B:$B,'All Prices combined'!$D115,'RAB Prices Short'!$E:$E,'All Prices combined'!$G115),IF($B115="RAB Long",SUMIFS('RAB Prices Long'!AW:AW,'RAB Prices Long'!$B:$B,'All Prices combined'!$D115,'RAB Prices Long'!$E:$E,'All Prices combined'!$G115)))),2)</f>
        <v>53.01</v>
      </c>
      <c r="AU115" s="2">
        <f>ROUND(IF($B115="Annuity",SUMIFS('Annuity Prices'!AX:AX,'Annuity Prices'!$B:$B,$D115,'Annuity Prices'!$E:$E,$G115),IF($B115="RAB Short",SUMIFS('RAB Prices Short'!AX:AX,'RAB Prices Short'!$B:$B,'All Prices combined'!$D115,'RAB Prices Short'!$E:$E,'All Prices combined'!$G115),IF($B115="RAB Long",SUMIFS('RAB Prices Long'!AX:AX,'RAB Prices Long'!$B:$B,'All Prices combined'!$D115,'RAB Prices Long'!$E:$E,'All Prices combined'!$G115)))),2)</f>
        <v>54.34</v>
      </c>
      <c r="AV115" s="2">
        <f>ROUND(IF($B115="Annuity",SUMIFS('Annuity Prices'!AY:AY,'Annuity Prices'!$B:$B,$D115,'Annuity Prices'!$E:$E,$G115),IF($B115="RAB Short",SUMIFS('RAB Prices Short'!AY:AY,'RAB Prices Short'!$B:$B,'All Prices combined'!$D115,'RAB Prices Short'!$E:$E,'All Prices combined'!$G115),IF($B115="RAB Long",SUMIFS('RAB Prices Long'!AY:AY,'RAB Prices Long'!$B:$B,'All Prices combined'!$D115,'RAB Prices Long'!$E:$E,'All Prices combined'!$G115)))),2)</f>
        <v>55.7</v>
      </c>
      <c r="AW115" s="2">
        <f>ROUND(IF($B115="Annuity",SUMIFS('Annuity Prices'!AZ:AZ,'Annuity Prices'!$B:$B,$D115,'Annuity Prices'!$E:$E,$G115),IF($B115="RAB Short",SUMIFS('RAB Prices Short'!AZ:AZ,'RAB Prices Short'!$B:$B,'All Prices combined'!$D115,'RAB Prices Short'!$E:$E,'All Prices combined'!$G115),IF($B115="RAB Long",SUMIFS('RAB Prices Long'!AZ:AZ,'RAB Prices Long'!$B:$B,'All Prices combined'!$D115,'RAB Prices Long'!$E:$E,'All Prices combined'!$G115)))),2)</f>
        <v>57.09</v>
      </c>
      <c r="AX115" s="2">
        <f>ROUND(IF($B115="Annuity",SUMIFS('Annuity Prices'!BA:BA,'Annuity Prices'!$B:$B,$D115,'Annuity Prices'!$E:$E,$G115),IF($B115="RAB Short",SUMIFS('RAB Prices Short'!BA:BA,'RAB Prices Short'!$B:$B,'All Prices combined'!$D115,'RAB Prices Short'!$E:$E,'All Prices combined'!$G115),IF($B115="RAB Long",SUMIFS('RAB Prices Long'!BA:BA,'RAB Prices Long'!$B:$B,'All Prices combined'!$D115,'RAB Prices Long'!$E:$E,'All Prices combined'!$G115)))),2)</f>
        <v>58.41</v>
      </c>
      <c r="AY115" s="2">
        <f>ROUND(IF($B115="Annuity",SUMIFS('Annuity Prices'!BB:BB,'Annuity Prices'!$B:$B,$D115,'Annuity Prices'!$E:$E,$G115),IF($B115="RAB Short",SUMIFS('RAB Prices Short'!BB:BB,'RAB Prices Short'!$B:$B,'All Prices combined'!$D115,'RAB Prices Short'!$E:$E,'All Prices combined'!$G115),IF($B115="RAB Long",SUMIFS('RAB Prices Long'!BB:BB,'RAB Prices Long'!$B:$B,'All Prices combined'!$D115,'RAB Prices Long'!$E:$E,'All Prices combined'!$G115)))),2)</f>
        <v>59.87</v>
      </c>
      <c r="AZ115" s="2">
        <f>ROUND(IF($B115="Annuity",SUMIFS('Annuity Prices'!BC:BC,'Annuity Prices'!$B:$B,$D115,'Annuity Prices'!$E:$E,$G115),IF($B115="RAB Short",SUMIFS('RAB Prices Short'!BC:BC,'RAB Prices Short'!$B:$B,'All Prices combined'!$D115,'RAB Prices Short'!$E:$E,'All Prices combined'!$G115),IF($B115="RAB Long",SUMIFS('RAB Prices Long'!BC:BC,'RAB Prices Long'!$B:$B,'All Prices combined'!$D115,'RAB Prices Long'!$E:$E,'All Prices combined'!$G115)))),2)</f>
        <v>61.37</v>
      </c>
      <c r="BA115" s="2">
        <f>ROUND(IF($B115="Annuity",SUMIFS('Annuity Prices'!BD:BD,'Annuity Prices'!$B:$B,$D115,'Annuity Prices'!$E:$E,$G115),IF($B115="RAB Short",SUMIFS('RAB Prices Short'!BD:BD,'RAB Prices Short'!$B:$B,'All Prices combined'!$D115,'RAB Prices Short'!$E:$E,'All Prices combined'!$G115),IF($B115="RAB Long",SUMIFS('RAB Prices Long'!BD:BD,'RAB Prices Long'!$B:$B,'All Prices combined'!$D115,'RAB Prices Long'!$E:$E,'All Prices combined'!$G115)))),2)</f>
        <v>62.9</v>
      </c>
      <c r="BB115" s="2">
        <f>ROUND(IF($B115="Annuity",SUMIFS('Annuity Prices'!BE:BE,'Annuity Prices'!$B:$B,$D115,'Annuity Prices'!$E:$E,$G115),IF($B115="RAB Short",SUMIFS('RAB Prices Short'!BE:BE,'RAB Prices Short'!$B:$B,'All Prices combined'!$D115,'RAB Prices Short'!$E:$E,'All Prices combined'!$G115),IF($B115="RAB Long",SUMIFS('RAB Prices Long'!BE:BE,'RAB Prices Long'!$B:$B,'All Prices combined'!$D115,'RAB Prices Long'!$E:$E,'All Prices combined'!$G115)))),2)</f>
        <v>64.36</v>
      </c>
      <c r="BC115" s="2">
        <f>ROUND(IF($B115="Annuity",SUMIFS('Annuity Prices'!BF:BF,'Annuity Prices'!$B:$B,$D115,'Annuity Prices'!$E:$E,$G115),IF($B115="RAB Short",SUMIFS('RAB Prices Short'!BF:BF,'RAB Prices Short'!$B:$B,'All Prices combined'!$D115,'RAB Prices Short'!$E:$E,'All Prices combined'!$G115),IF($B115="RAB Long",SUMIFS('RAB Prices Long'!BF:BF,'RAB Prices Long'!$B:$B,'All Prices combined'!$D115,'RAB Prices Long'!$E:$E,'All Prices combined'!$G115)))),2)</f>
        <v>65.97</v>
      </c>
      <c r="BD115" s="2">
        <f>ROUND(IF($B115="Annuity",SUMIFS('Annuity Prices'!BG:BG,'Annuity Prices'!$B:$B,$D115,'Annuity Prices'!$E:$E,$G115),IF($B115="RAB Short",SUMIFS('RAB Prices Short'!BG:BG,'RAB Prices Short'!$B:$B,'All Prices combined'!$D115,'RAB Prices Short'!$E:$E,'All Prices combined'!$G115),IF($B115="RAB Long",SUMIFS('RAB Prices Long'!BG:BG,'RAB Prices Long'!$B:$B,'All Prices combined'!$D115,'RAB Prices Long'!$E:$E,'All Prices combined'!$G115)))),2)</f>
        <v>67.62</v>
      </c>
      <c r="BE115" s="2">
        <f>ROUND(IF($B115="Annuity",SUMIFS('Annuity Prices'!BH:BH,'Annuity Prices'!$B:$B,$D115,'Annuity Prices'!$E:$E,$G115),IF($B115="RAB Short",SUMIFS('RAB Prices Short'!BH:BH,'RAB Prices Short'!$B:$B,'All Prices combined'!$D115,'RAB Prices Short'!$E:$E,'All Prices combined'!$G115),IF($B115="RAB Long",SUMIFS('RAB Prices Long'!BH:BH,'RAB Prices Long'!$B:$B,'All Prices combined'!$D115,'RAB Prices Long'!$E:$E,'All Prices combined'!$G115)))),2)</f>
        <v>69.31</v>
      </c>
      <c r="BF115" s="2">
        <f>ROUND(IF($B115="Annuity",SUMIFS('Annuity Prices'!BI:BI,'Annuity Prices'!$B:$B,$D115,'Annuity Prices'!$E:$E,$G115),IF($B115="RAB Short",SUMIFS('RAB Prices Short'!BI:BI,'RAB Prices Short'!$B:$B,'All Prices combined'!$D115,'RAB Prices Short'!$E:$E,'All Prices combined'!$G115),IF($B115="RAB Long",SUMIFS('RAB Prices Long'!BI:BI,'RAB Prices Long'!$B:$B,'All Prices combined'!$D115,'RAB Prices Long'!$E:$E,'All Prices combined'!$G115)))),2)</f>
        <v>70.92</v>
      </c>
      <c r="BG115" s="2">
        <f>ROUND(IF($B115="Annuity",SUMIFS('Annuity Prices'!BJ:BJ,'Annuity Prices'!$B:$B,$D115,'Annuity Prices'!$E:$E,$G115),IF($B115="RAB Short",SUMIFS('RAB Prices Short'!BJ:BJ,'RAB Prices Short'!$B:$B,'All Prices combined'!$D115,'RAB Prices Short'!$E:$E,'All Prices combined'!$G115),IF($B115="RAB Long",SUMIFS('RAB Prices Long'!BJ:BJ,'RAB Prices Long'!$B:$B,'All Prices combined'!$D115,'RAB Prices Long'!$E:$E,'All Prices combined'!$G115)))),2)</f>
        <v>72.7</v>
      </c>
      <c r="BH115" s="2">
        <f>ROUND(IF($B115="Annuity",SUMIFS('Annuity Prices'!BK:BK,'Annuity Prices'!$B:$B,$D115,'Annuity Prices'!$E:$E,$G115),IF($B115="RAB Short",SUMIFS('RAB Prices Short'!BK:BK,'RAB Prices Short'!$B:$B,'All Prices combined'!$D115,'RAB Prices Short'!$E:$E,'All Prices combined'!$G115),IF($B115="RAB Long",SUMIFS('RAB Prices Long'!BK:BK,'RAB Prices Long'!$B:$B,'All Prices combined'!$D115,'RAB Prices Long'!$E:$E,'All Prices combined'!$G115)))),2)</f>
        <v>74.510000000000005</v>
      </c>
      <c r="BI115" s="2">
        <f>ROUND(IF($B115="Annuity",SUMIFS('Annuity Prices'!BL:BL,'Annuity Prices'!$B:$B,$D115,'Annuity Prices'!$E:$E,$G115),IF($B115="RAB Short",SUMIFS('RAB Prices Short'!BL:BL,'RAB Prices Short'!$B:$B,'All Prices combined'!$D115,'RAB Prices Short'!$E:$E,'All Prices combined'!$G115),IF($B115="RAB Long",SUMIFS('RAB Prices Long'!BL:BL,'RAB Prices Long'!$B:$B,'All Prices combined'!$D115,'RAB Prices Long'!$E:$E,'All Prices combined'!$G115)))),2)</f>
        <v>76.38</v>
      </c>
      <c r="BJ115" s="2">
        <f>ROUND(IF($B115="Annuity",SUMIFS('Annuity Prices'!BM:BM,'Annuity Prices'!$B:$B,$D115,'Annuity Prices'!$E:$E,$G115),IF($B115="RAB Short",SUMIFS('RAB Prices Short'!BM:BM,'RAB Prices Short'!$B:$B,'All Prices combined'!$D115,'RAB Prices Short'!$E:$E,'All Prices combined'!$G115),IF($B115="RAB Long",SUMIFS('RAB Prices Long'!BM:BM,'RAB Prices Long'!$B:$B,'All Prices combined'!$D115,'RAB Prices Long'!$E:$E,'All Prices combined'!$G115)))),2)</f>
        <v>78.150000000000006</v>
      </c>
      <c r="BK115" s="2">
        <f>ROUND(IF($B115="Annuity",SUMIFS('Annuity Prices'!BN:BN,'Annuity Prices'!$B:$B,$D115,'Annuity Prices'!$E:$E,$G115),IF($B115="RAB Short",SUMIFS('RAB Prices Short'!BN:BN,'RAB Prices Short'!$B:$B,'All Prices combined'!$D115,'RAB Prices Short'!$E:$E,'All Prices combined'!$G115),IF($B115="RAB Long",SUMIFS('RAB Prices Long'!BN:BN,'RAB Prices Long'!$B:$B,'All Prices combined'!$D115,'RAB Prices Long'!$E:$E,'All Prices combined'!$G115)))),2)</f>
        <v>80.11</v>
      </c>
      <c r="BL115" s="2">
        <f>ROUND(IF($B115="Annuity",SUMIFS('Annuity Prices'!BO:BO,'Annuity Prices'!$B:$B,$D115,'Annuity Prices'!$E:$E,$G115),IF($B115="RAB Short",SUMIFS('RAB Prices Short'!BO:BO,'RAB Prices Short'!$B:$B,'All Prices combined'!$D115,'RAB Prices Short'!$E:$E,'All Prices combined'!$G115),IF($B115="RAB Long",SUMIFS('RAB Prices Long'!BO:BO,'RAB Prices Long'!$B:$B,'All Prices combined'!$D115,'RAB Prices Long'!$E:$E,'All Prices combined'!$G115)))),2)</f>
        <v>82.11</v>
      </c>
      <c r="BM115" s="2">
        <f>ROUND(IF($B115="Annuity",SUMIFS('Annuity Prices'!BP:BP,'Annuity Prices'!$B:$B,$D115,'Annuity Prices'!$E:$E,$G115),IF($B115="RAB Short",SUMIFS('RAB Prices Short'!BP:BP,'RAB Prices Short'!$B:$B,'All Prices combined'!$D115,'RAB Prices Short'!$E:$E,'All Prices combined'!$G115),IF($B115="RAB Long",SUMIFS('RAB Prices Long'!BP:BP,'RAB Prices Long'!$B:$B,'All Prices combined'!$D115,'RAB Prices Long'!$E:$E,'All Prices combined'!$G115)))),2)</f>
        <v>84.16</v>
      </c>
      <c r="BN115" s="2">
        <f>ROUND(IF($B115="Annuity",SUMIFS('Annuity Prices'!BQ:BQ,'Annuity Prices'!$B:$B,$D115,'Annuity Prices'!$E:$E,$G115),IF($B115="RAB Short",SUMIFS('RAB Prices Short'!BQ:BQ,'RAB Prices Short'!$B:$B,'All Prices combined'!$D115,'RAB Prices Short'!$E:$E,'All Prices combined'!$G115),IF($B115="RAB Long",SUMIFS('RAB Prices Long'!BQ:BQ,'RAB Prices Long'!$B:$B,'All Prices combined'!$D115,'RAB Prices Long'!$E:$E,'All Prices combined'!$G115)))),2)</f>
        <v>86.12</v>
      </c>
      <c r="BO115" s="2">
        <f>ROUND(IF($B115="Annuity",SUMIFS('Annuity Prices'!BR:BR,'Annuity Prices'!$B:$B,$D115,'Annuity Prices'!$E:$E,$G115),IF($B115="RAB Short",SUMIFS('RAB Prices Short'!BR:BR,'RAB Prices Short'!$B:$B,'All Prices combined'!$D115,'RAB Prices Short'!$E:$E,'All Prices combined'!$G115),IF($B115="RAB Long",SUMIFS('RAB Prices Long'!BR:BR,'RAB Prices Long'!$B:$B,'All Prices combined'!$D115,'RAB Prices Long'!$E:$E,'All Prices combined'!$G115)))),2)</f>
        <v>88.28</v>
      </c>
      <c r="BP115" s="2">
        <f>ROUND(IF($B115="Annuity",SUMIFS('Annuity Prices'!BS:BS,'Annuity Prices'!$B:$B,$D115,'Annuity Prices'!$E:$E,$G115),IF($B115="RAB Short",SUMIFS('RAB Prices Short'!BS:BS,'RAB Prices Short'!$B:$B,'All Prices combined'!$D115,'RAB Prices Short'!$E:$E,'All Prices combined'!$G115),IF($B115="RAB Long",SUMIFS('RAB Prices Long'!BS:BS,'RAB Prices Long'!$B:$B,'All Prices combined'!$D115,'RAB Prices Long'!$E:$E,'All Prices combined'!$G115)))),2)</f>
        <v>90.48</v>
      </c>
      <c r="BQ115" s="2">
        <f>ROUND(IF($B115="Annuity",SUMIFS('Annuity Prices'!BT:BT,'Annuity Prices'!$B:$B,$D115,'Annuity Prices'!$E:$E,$G115),IF($B115="RAB Short",SUMIFS('RAB Prices Short'!BT:BT,'RAB Prices Short'!$B:$B,'All Prices combined'!$D115,'RAB Prices Short'!$E:$E,'All Prices combined'!$G115),IF($B115="RAB Long",SUMIFS('RAB Prices Long'!BT:BT,'RAB Prices Long'!$B:$B,'All Prices combined'!$D115,'RAB Prices Long'!$E:$E,'All Prices combined'!$G115)))),2)</f>
        <v>92.75</v>
      </c>
      <c r="BR115" s="2">
        <f>ROUND(IF($B115="Annuity",SUMIFS('Annuity Prices'!BU:BU,'Annuity Prices'!$B:$B,$D115,'Annuity Prices'!$E:$E,$G115),IF($B115="RAB Short",SUMIFS('RAB Prices Short'!BU:BU,'RAB Prices Short'!$B:$B,'All Prices combined'!$D115,'RAB Prices Short'!$E:$E,'All Prices combined'!$G115),IF($B115="RAB Long",SUMIFS('RAB Prices Long'!BU:BU,'RAB Prices Long'!$B:$B,'All Prices combined'!$D115,'RAB Prices Long'!$E:$E,'All Prices combined'!$G115)))),2)</f>
        <v>94.91</v>
      </c>
      <c r="BS115" s="2">
        <f>ROUND(IF($B115="Annuity",SUMIFS('Annuity Prices'!BV:BV,'Annuity Prices'!$B:$B,$D115,'Annuity Prices'!$E:$E,$G115),IF($B115="RAB Short",SUMIFS('RAB Prices Short'!BV:BV,'RAB Prices Short'!$B:$B,'All Prices combined'!$D115,'RAB Prices Short'!$E:$E,'All Prices combined'!$G115),IF($B115="RAB Long",SUMIFS('RAB Prices Long'!BV:BV,'RAB Prices Long'!$B:$B,'All Prices combined'!$D115,'RAB Prices Long'!$E:$E,'All Prices combined'!$G115)))),2)</f>
        <v>97.28</v>
      </c>
      <c r="BT115" s="2">
        <f>ROUND(IF($B115="Annuity",SUMIFS('Annuity Prices'!BW:BW,'Annuity Prices'!$B:$B,$D115,'Annuity Prices'!$E:$E,$G115),IF($B115="RAB Short",SUMIFS('RAB Prices Short'!BW:BW,'RAB Prices Short'!$B:$B,'All Prices combined'!$D115,'RAB Prices Short'!$E:$E,'All Prices combined'!$G115),IF($B115="RAB Long",SUMIFS('RAB Prices Long'!BW:BW,'RAB Prices Long'!$B:$B,'All Prices combined'!$D115,'RAB Prices Long'!$E:$E,'All Prices combined'!$G115)))),2)</f>
        <v>99.71</v>
      </c>
      <c r="BU115" s="2">
        <f>ROUND(IF($B115="Annuity",SUMIFS('Annuity Prices'!BX:BX,'Annuity Prices'!$B:$B,$D115,'Annuity Prices'!$E:$E,$G115),IF($B115="RAB Short",SUMIFS('RAB Prices Short'!BX:BX,'RAB Prices Short'!$B:$B,'All Prices combined'!$D115,'RAB Prices Short'!$E:$E,'All Prices combined'!$G115),IF($B115="RAB Long",SUMIFS('RAB Prices Long'!BX:BX,'RAB Prices Long'!$B:$B,'All Prices combined'!$D115,'RAB Prices Long'!$E:$E,'All Prices combined'!$G115)))),2)</f>
        <v>102.2</v>
      </c>
    </row>
    <row r="116" spans="2:73" x14ac:dyDescent="0.25">
      <c r="B116" t="s">
        <v>37</v>
      </c>
      <c r="C116" s="1">
        <v>21</v>
      </c>
      <c r="D116" s="1" t="s">
        <v>192</v>
      </c>
      <c r="E116" s="1" t="s">
        <v>190</v>
      </c>
      <c r="F116" s="1"/>
      <c r="G116" s="1" t="s">
        <v>40</v>
      </c>
      <c r="H116" s="1"/>
      <c r="I116" s="2">
        <f>ROUND(IF($B116="Annuity",SUMIFS('Annuity Prices'!L:L,'Annuity Prices'!$B:$B,$D116,'Annuity Prices'!$E:$E,$G116),IF($B116="RAB Short",SUMIFS('RAB Prices Short'!L:L,'RAB Prices Short'!$B:$B,'All Prices combined'!$D116,'RAB Prices Short'!$E:$E,'All Prices combined'!$G116),IF($B116="RAB Long",SUMIFS('RAB Prices Long'!L:L,'RAB Prices Long'!$B:$B,'All Prices combined'!$D116,'RAB Prices Long'!$E:$E,'All Prices combined'!$G116)))),2)</f>
        <v>7.08</v>
      </c>
      <c r="J116" s="2">
        <f>ROUND(IF($B116="Annuity",SUMIFS('Annuity Prices'!M:M,'Annuity Prices'!$B:$B,$D116,'Annuity Prices'!$E:$E,$G116),IF($B116="RAB Short",SUMIFS('RAB Prices Short'!M:M,'RAB Prices Short'!$B:$B,'All Prices combined'!$D116,'RAB Prices Short'!$E:$E,'All Prices combined'!$G116),IF($B116="RAB Long",SUMIFS('RAB Prices Long'!M:M,'RAB Prices Long'!$B:$B,'All Prices combined'!$D116,'RAB Prices Long'!$E:$E,'All Prices combined'!$G116)))),2)</f>
        <v>7.28</v>
      </c>
      <c r="K116" s="2">
        <f>ROUND(IF($B116="Annuity",SUMIFS('Annuity Prices'!N:N,'Annuity Prices'!$B:$B,$D116,'Annuity Prices'!$E:$E,$G116),IF($B116="RAB Short",SUMIFS('RAB Prices Short'!N:N,'RAB Prices Short'!$B:$B,'All Prices combined'!$D116,'RAB Prices Short'!$E:$E,'All Prices combined'!$G116),IF($B116="RAB Long",SUMIFS('RAB Prices Long'!N:N,'RAB Prices Long'!$B:$B,'All Prices combined'!$D116,'RAB Prices Long'!$E:$E,'All Prices combined'!$G116)))),2)</f>
        <v>7.49</v>
      </c>
      <c r="L116" s="2">
        <f>ROUND(IF($B116="Annuity",SUMIFS('Annuity Prices'!O:O,'Annuity Prices'!$B:$B,$D116,'Annuity Prices'!$E:$E,$G116),IF($B116="RAB Short",SUMIFS('RAB Prices Short'!O:O,'RAB Prices Short'!$B:$B,'All Prices combined'!$D116,'RAB Prices Short'!$E:$E,'All Prices combined'!$G116),IF($B116="RAB Long",SUMIFS('RAB Prices Long'!O:O,'RAB Prices Long'!$B:$B,'All Prices combined'!$D116,'RAB Prices Long'!$E:$E,'All Prices combined'!$G116)))),2)</f>
        <v>7.7</v>
      </c>
      <c r="M116" s="2">
        <f>ROUND(IF($B116="Annuity",SUMIFS('Annuity Prices'!P:P,'Annuity Prices'!$B:$B,$D116,'Annuity Prices'!$E:$E,$G116),IF($B116="RAB Short",SUMIFS('RAB Prices Short'!P:P,'RAB Prices Short'!$B:$B,'All Prices combined'!$D116,'RAB Prices Short'!$E:$E,'All Prices combined'!$G116),IF($B116="RAB Long",SUMIFS('RAB Prices Long'!P:P,'RAB Prices Long'!$B:$B,'All Prices combined'!$D116,'RAB Prices Long'!$E:$E,'All Prices combined'!$G116)))),2)</f>
        <v>7.84</v>
      </c>
      <c r="N116" s="2">
        <f>ROUND(IF($B116="Annuity",SUMIFS('Annuity Prices'!Q:Q,'Annuity Prices'!$B:$B,$D116,'Annuity Prices'!$E:$E,$G116),IF($B116="RAB Short",SUMIFS('RAB Prices Short'!Q:Q,'RAB Prices Short'!$B:$B,'All Prices combined'!$D116,'RAB Prices Short'!$E:$E,'All Prices combined'!$G116),IF($B116="RAB Long",SUMIFS('RAB Prices Long'!Q:Q,'RAB Prices Long'!$B:$B,'All Prices combined'!$D116,'RAB Prices Long'!$E:$E,'All Prices combined'!$G116)))),2)</f>
        <v>8.0299999999999994</v>
      </c>
      <c r="O116" s="2">
        <f>ROUND(IF($B116="Annuity",SUMIFS('Annuity Prices'!R:R,'Annuity Prices'!$B:$B,$D116,'Annuity Prices'!$E:$E,$G116),IF($B116="RAB Short",SUMIFS('RAB Prices Short'!R:R,'RAB Prices Short'!$B:$B,'All Prices combined'!$D116,'RAB Prices Short'!$E:$E,'All Prices combined'!$G116),IF($B116="RAB Long",SUMIFS('RAB Prices Long'!R:R,'RAB Prices Long'!$B:$B,'All Prices combined'!$D116,'RAB Prices Long'!$E:$E,'All Prices combined'!$G116)))),2)</f>
        <v>8.23</v>
      </c>
      <c r="P116" s="2">
        <f>ROUND(IF($B116="Annuity",SUMIFS('Annuity Prices'!S:S,'Annuity Prices'!$B:$B,$D116,'Annuity Prices'!$E:$E,$G116),IF($B116="RAB Short",SUMIFS('RAB Prices Short'!S:S,'RAB Prices Short'!$B:$B,'All Prices combined'!$D116,'RAB Prices Short'!$E:$E,'All Prices combined'!$G116),IF($B116="RAB Long",SUMIFS('RAB Prices Long'!S:S,'RAB Prices Long'!$B:$B,'All Prices combined'!$D116,'RAB Prices Long'!$E:$E,'All Prices combined'!$G116)))),2)</f>
        <v>8.44</v>
      </c>
      <c r="Q116" s="2">
        <f>ROUND(IF($B116="Annuity",SUMIFS('Annuity Prices'!T:T,'Annuity Prices'!$B:$B,$D116,'Annuity Prices'!$E:$E,$G116),IF($B116="RAB Short",SUMIFS('RAB Prices Short'!T:T,'RAB Prices Short'!$B:$B,'All Prices combined'!$D116,'RAB Prices Short'!$E:$E,'All Prices combined'!$G116),IF($B116="RAB Long",SUMIFS('RAB Prices Long'!T:T,'RAB Prices Long'!$B:$B,'All Prices combined'!$D116,'RAB Prices Long'!$E:$E,'All Prices combined'!$G116)))),2)</f>
        <v>8.61</v>
      </c>
      <c r="R116" s="2">
        <f>ROUND(IF($B116="Annuity",SUMIFS('Annuity Prices'!U:U,'Annuity Prices'!$B:$B,$D116,'Annuity Prices'!$E:$E,$G116),IF($B116="RAB Short",SUMIFS('RAB Prices Short'!U:U,'RAB Prices Short'!$B:$B,'All Prices combined'!$D116,'RAB Prices Short'!$E:$E,'All Prices combined'!$G116),IF($B116="RAB Long",SUMIFS('RAB Prices Long'!U:U,'RAB Prices Long'!$B:$B,'All Prices combined'!$D116,'RAB Prices Long'!$E:$E,'All Prices combined'!$G116)))),2)</f>
        <v>8.82</v>
      </c>
      <c r="S116" s="2">
        <f>ROUND(IF($B116="Annuity",SUMIFS('Annuity Prices'!V:V,'Annuity Prices'!$B:$B,$D116,'Annuity Prices'!$E:$E,$G116),IF($B116="RAB Short",SUMIFS('RAB Prices Short'!V:V,'RAB Prices Short'!$B:$B,'All Prices combined'!$D116,'RAB Prices Short'!$E:$E,'All Prices combined'!$G116),IF($B116="RAB Long",SUMIFS('RAB Prices Long'!V:V,'RAB Prices Long'!$B:$B,'All Prices combined'!$D116,'RAB Prices Long'!$E:$E,'All Prices combined'!$G116)))),2)</f>
        <v>9.0399999999999991</v>
      </c>
      <c r="T116" s="2">
        <f>ROUND(IF($B116="Annuity",SUMIFS('Annuity Prices'!W:W,'Annuity Prices'!$B:$B,$D116,'Annuity Prices'!$E:$E,$G116),IF($B116="RAB Short",SUMIFS('RAB Prices Short'!W:W,'RAB Prices Short'!$B:$B,'All Prices combined'!$D116,'RAB Prices Short'!$E:$E,'All Prices combined'!$G116),IF($B116="RAB Long",SUMIFS('RAB Prices Long'!W:W,'RAB Prices Long'!$B:$B,'All Prices combined'!$D116,'RAB Prices Long'!$E:$E,'All Prices combined'!$G116)))),2)</f>
        <v>9.27</v>
      </c>
      <c r="U116" s="2">
        <f>ROUND(IF($B116="Annuity",SUMIFS('Annuity Prices'!X:X,'Annuity Prices'!$B:$B,$D116,'Annuity Prices'!$E:$E,$G116),IF($B116="RAB Short",SUMIFS('RAB Prices Short'!X:X,'RAB Prices Short'!$B:$B,'All Prices combined'!$D116,'RAB Prices Short'!$E:$E,'All Prices combined'!$G116),IF($B116="RAB Long",SUMIFS('RAB Prices Long'!X:X,'RAB Prices Long'!$B:$B,'All Prices combined'!$D116,'RAB Prices Long'!$E:$E,'All Prices combined'!$G116)))),2)</f>
        <v>9.4499999999999993</v>
      </c>
      <c r="V116" s="2">
        <f>ROUND(IF($B116="Annuity",SUMIFS('Annuity Prices'!Y:Y,'Annuity Prices'!$B:$B,$D116,'Annuity Prices'!$E:$E,$G116),IF($B116="RAB Short",SUMIFS('RAB Prices Short'!Y:Y,'RAB Prices Short'!$B:$B,'All Prices combined'!$D116,'RAB Prices Short'!$E:$E,'All Prices combined'!$G116),IF($B116="RAB Long",SUMIFS('RAB Prices Long'!Y:Y,'RAB Prices Long'!$B:$B,'All Prices combined'!$D116,'RAB Prices Long'!$E:$E,'All Prices combined'!$G116)))),2)</f>
        <v>9.69</v>
      </c>
      <c r="W116" s="2">
        <f>ROUND(IF($B116="Annuity",SUMIFS('Annuity Prices'!Z:Z,'Annuity Prices'!$B:$B,$D116,'Annuity Prices'!$E:$E,$G116),IF($B116="RAB Short",SUMIFS('RAB Prices Short'!Z:Z,'RAB Prices Short'!$B:$B,'All Prices combined'!$D116,'RAB Prices Short'!$E:$E,'All Prices combined'!$G116),IF($B116="RAB Long",SUMIFS('RAB Prices Long'!Z:Z,'RAB Prices Long'!$B:$B,'All Prices combined'!$D116,'RAB Prices Long'!$E:$E,'All Prices combined'!$G116)))),2)</f>
        <v>9.93</v>
      </c>
      <c r="X116" s="2">
        <f>ROUND(IF($B116="Annuity",SUMIFS('Annuity Prices'!AA:AA,'Annuity Prices'!$B:$B,$D116,'Annuity Prices'!$E:$E,$G116),IF($B116="RAB Short",SUMIFS('RAB Prices Short'!AA:AA,'RAB Prices Short'!$B:$B,'All Prices combined'!$D116,'RAB Prices Short'!$E:$E,'All Prices combined'!$G116),IF($B116="RAB Long",SUMIFS('RAB Prices Long'!AA:AA,'RAB Prices Long'!$B:$B,'All Prices combined'!$D116,'RAB Prices Long'!$E:$E,'All Prices combined'!$G116)))),2)</f>
        <v>10.18</v>
      </c>
      <c r="Y116" s="2">
        <f>ROUND(IF($B116="Annuity",SUMIFS('Annuity Prices'!AB:AB,'Annuity Prices'!$B:$B,$D116,'Annuity Prices'!$E:$E,$G116),IF($B116="RAB Short",SUMIFS('RAB Prices Short'!AB:AB,'RAB Prices Short'!$B:$B,'All Prices combined'!$D116,'RAB Prices Short'!$E:$E,'All Prices combined'!$G116),IF($B116="RAB Long",SUMIFS('RAB Prices Long'!AB:AB,'RAB Prices Long'!$B:$B,'All Prices combined'!$D116,'RAB Prices Long'!$E:$E,'All Prices combined'!$G116)))),2)</f>
        <v>10.38</v>
      </c>
      <c r="Z116" s="2">
        <f>ROUND(IF($B116="Annuity",SUMIFS('Annuity Prices'!AC:AC,'Annuity Prices'!$B:$B,$D116,'Annuity Prices'!$E:$E,$G116),IF($B116="RAB Short",SUMIFS('RAB Prices Short'!AC:AC,'RAB Prices Short'!$B:$B,'All Prices combined'!$D116,'RAB Prices Short'!$E:$E,'All Prices combined'!$G116),IF($B116="RAB Long",SUMIFS('RAB Prices Long'!AC:AC,'RAB Prices Long'!$B:$B,'All Prices combined'!$D116,'RAB Prices Long'!$E:$E,'All Prices combined'!$G116)))),2)</f>
        <v>10.64</v>
      </c>
      <c r="AA116" s="2">
        <f>ROUND(IF($B116="Annuity",SUMIFS('Annuity Prices'!AD:AD,'Annuity Prices'!$B:$B,$D116,'Annuity Prices'!$E:$E,$G116),IF($B116="RAB Short",SUMIFS('RAB Prices Short'!AD:AD,'RAB Prices Short'!$B:$B,'All Prices combined'!$D116,'RAB Prices Short'!$E:$E,'All Prices combined'!$G116),IF($B116="RAB Long",SUMIFS('RAB Prices Long'!AD:AD,'RAB Prices Long'!$B:$B,'All Prices combined'!$D116,'RAB Prices Long'!$E:$E,'All Prices combined'!$G116)))),2)</f>
        <v>10.91</v>
      </c>
      <c r="AB116" s="2">
        <f>ROUND(IF($B116="Annuity",SUMIFS('Annuity Prices'!AE:AE,'Annuity Prices'!$B:$B,$D116,'Annuity Prices'!$E:$E,$G116),IF($B116="RAB Short",SUMIFS('RAB Prices Short'!AE:AE,'RAB Prices Short'!$B:$B,'All Prices combined'!$D116,'RAB Prices Short'!$E:$E,'All Prices combined'!$G116),IF($B116="RAB Long",SUMIFS('RAB Prices Long'!AE:AE,'RAB Prices Long'!$B:$B,'All Prices combined'!$D116,'RAB Prices Long'!$E:$E,'All Prices combined'!$G116)))),2)</f>
        <v>11.18</v>
      </c>
      <c r="AC116" s="2">
        <f>ROUND(IF($B116="Annuity",SUMIFS('Annuity Prices'!AF:AF,'Annuity Prices'!$B:$B,$D116,'Annuity Prices'!$E:$E,$G116),IF($B116="RAB Short",SUMIFS('RAB Prices Short'!AF:AF,'RAB Prices Short'!$B:$B,'All Prices combined'!$D116,'RAB Prices Short'!$E:$E,'All Prices combined'!$G116),IF($B116="RAB Long",SUMIFS('RAB Prices Long'!AF:AF,'RAB Prices Long'!$B:$B,'All Prices combined'!$D116,'RAB Prices Long'!$E:$E,'All Prices combined'!$G116)))),2)</f>
        <v>11.4</v>
      </c>
      <c r="AD116" s="2">
        <f>ROUND(IF($B116="Annuity",SUMIFS('Annuity Prices'!AG:AG,'Annuity Prices'!$B:$B,$D116,'Annuity Prices'!$E:$E,$G116),IF($B116="RAB Short",SUMIFS('RAB Prices Short'!AG:AG,'RAB Prices Short'!$B:$B,'All Prices combined'!$D116,'RAB Prices Short'!$E:$E,'All Prices combined'!$G116),IF($B116="RAB Long",SUMIFS('RAB Prices Long'!AG:AG,'RAB Prices Long'!$B:$B,'All Prices combined'!$D116,'RAB Prices Long'!$E:$E,'All Prices combined'!$G116)))),2)</f>
        <v>11.68</v>
      </c>
      <c r="AE116" s="2">
        <f>ROUND(IF($B116="Annuity",SUMIFS('Annuity Prices'!AH:AH,'Annuity Prices'!$B:$B,$D116,'Annuity Prices'!$E:$E,$G116),IF($B116="RAB Short",SUMIFS('RAB Prices Short'!AH:AH,'RAB Prices Short'!$B:$B,'All Prices combined'!$D116,'RAB Prices Short'!$E:$E,'All Prices combined'!$G116),IF($B116="RAB Long",SUMIFS('RAB Prices Long'!AH:AH,'RAB Prices Long'!$B:$B,'All Prices combined'!$D116,'RAB Prices Long'!$E:$E,'All Prices combined'!$G116)))),2)</f>
        <v>11.98</v>
      </c>
      <c r="AF116" s="2">
        <f>ROUND(IF($B116="Annuity",SUMIFS('Annuity Prices'!AI:AI,'Annuity Prices'!$B:$B,$D116,'Annuity Prices'!$E:$E,$G116),IF($B116="RAB Short",SUMIFS('RAB Prices Short'!AI:AI,'RAB Prices Short'!$B:$B,'All Prices combined'!$D116,'RAB Prices Short'!$E:$E,'All Prices combined'!$G116),IF($B116="RAB Long",SUMIFS('RAB Prices Long'!AI:AI,'RAB Prices Long'!$B:$B,'All Prices combined'!$D116,'RAB Prices Long'!$E:$E,'All Prices combined'!$G116)))),2)</f>
        <v>12.28</v>
      </c>
      <c r="AG116" s="2">
        <f>ROUND(IF($B116="Annuity",SUMIFS('Annuity Prices'!AJ:AJ,'Annuity Prices'!$B:$B,$D116,'Annuity Prices'!$E:$E,$G116),IF($B116="RAB Short",SUMIFS('RAB Prices Short'!AJ:AJ,'RAB Prices Short'!$B:$B,'All Prices combined'!$D116,'RAB Prices Short'!$E:$E,'All Prices combined'!$G116),IF($B116="RAB Long",SUMIFS('RAB Prices Long'!AJ:AJ,'RAB Prices Long'!$B:$B,'All Prices combined'!$D116,'RAB Prices Long'!$E:$E,'All Prices combined'!$G116)))),2)</f>
        <v>12.52</v>
      </c>
      <c r="AH116" s="2">
        <f>ROUND(IF($B116="Annuity",SUMIFS('Annuity Prices'!AK:AK,'Annuity Prices'!$B:$B,$D116,'Annuity Prices'!$E:$E,$G116),IF($B116="RAB Short",SUMIFS('RAB Prices Short'!AK:AK,'RAB Prices Short'!$B:$B,'All Prices combined'!$D116,'RAB Prices Short'!$E:$E,'All Prices combined'!$G116),IF($B116="RAB Long",SUMIFS('RAB Prices Long'!AK:AK,'RAB Prices Long'!$B:$B,'All Prices combined'!$D116,'RAB Prices Long'!$E:$E,'All Prices combined'!$G116)))),2)</f>
        <v>12.83</v>
      </c>
      <c r="AI116" s="2">
        <f>ROUND(IF($B116="Annuity",SUMIFS('Annuity Prices'!AL:AL,'Annuity Prices'!$B:$B,$D116,'Annuity Prices'!$E:$E,$G116),IF($B116="RAB Short",SUMIFS('RAB Prices Short'!AL:AL,'RAB Prices Short'!$B:$B,'All Prices combined'!$D116,'RAB Prices Short'!$E:$E,'All Prices combined'!$G116),IF($B116="RAB Long",SUMIFS('RAB Prices Long'!AL:AL,'RAB Prices Long'!$B:$B,'All Prices combined'!$D116,'RAB Prices Long'!$E:$E,'All Prices combined'!$G116)))),2)</f>
        <v>13.15</v>
      </c>
      <c r="AJ116" s="2">
        <f>ROUND(IF($B116="Annuity",SUMIFS('Annuity Prices'!AM:AM,'Annuity Prices'!$B:$B,$D116,'Annuity Prices'!$E:$E,$G116),IF($B116="RAB Short",SUMIFS('RAB Prices Short'!AM:AM,'RAB Prices Short'!$B:$B,'All Prices combined'!$D116,'RAB Prices Short'!$E:$E,'All Prices combined'!$G116),IF($B116="RAB Long",SUMIFS('RAB Prices Long'!AM:AM,'RAB Prices Long'!$B:$B,'All Prices combined'!$D116,'RAB Prices Long'!$E:$E,'All Prices combined'!$G116)))),2)</f>
        <v>13.48</v>
      </c>
      <c r="AK116" s="2">
        <f>ROUND(IF($B116="Annuity",SUMIFS('Annuity Prices'!AN:AN,'Annuity Prices'!$B:$B,$D116,'Annuity Prices'!$E:$E,$G116),IF($B116="RAB Short",SUMIFS('RAB Prices Short'!AN:AN,'RAB Prices Short'!$B:$B,'All Prices combined'!$D116,'RAB Prices Short'!$E:$E,'All Prices combined'!$G116),IF($B116="RAB Long",SUMIFS('RAB Prices Long'!AN:AN,'RAB Prices Long'!$B:$B,'All Prices combined'!$D116,'RAB Prices Long'!$E:$E,'All Prices combined'!$G116)))),2)</f>
        <v>13.75</v>
      </c>
      <c r="AL116" s="2">
        <f>ROUND(IF($B116="Annuity",SUMIFS('Annuity Prices'!AO:AO,'Annuity Prices'!$B:$B,$D116,'Annuity Prices'!$E:$E,$G116),IF($B116="RAB Short",SUMIFS('RAB Prices Short'!AO:AO,'RAB Prices Short'!$B:$B,'All Prices combined'!$D116,'RAB Prices Short'!$E:$E,'All Prices combined'!$G116),IF($B116="RAB Long",SUMIFS('RAB Prices Long'!AO:AO,'RAB Prices Long'!$B:$B,'All Prices combined'!$D116,'RAB Prices Long'!$E:$E,'All Prices combined'!$G116)))),2)</f>
        <v>14.09</v>
      </c>
      <c r="AM116" s="2">
        <f>ROUND(IF($B116="Annuity",SUMIFS('Annuity Prices'!AP:AP,'Annuity Prices'!$B:$B,$D116,'Annuity Prices'!$E:$E,$G116),IF($B116="RAB Short",SUMIFS('RAB Prices Short'!AP:AP,'RAB Prices Short'!$B:$B,'All Prices combined'!$D116,'RAB Prices Short'!$E:$E,'All Prices combined'!$G116),IF($B116="RAB Long",SUMIFS('RAB Prices Long'!AP:AP,'RAB Prices Long'!$B:$B,'All Prices combined'!$D116,'RAB Prices Long'!$E:$E,'All Prices combined'!$G116)))),2)</f>
        <v>14.44</v>
      </c>
      <c r="AN116" s="2">
        <f>ROUND(IF($B116="Annuity",SUMIFS('Annuity Prices'!AQ:AQ,'Annuity Prices'!$B:$B,$D116,'Annuity Prices'!$E:$E,$G116),IF($B116="RAB Short",SUMIFS('RAB Prices Short'!AQ:AQ,'RAB Prices Short'!$B:$B,'All Prices combined'!$D116,'RAB Prices Short'!$E:$E,'All Prices combined'!$G116),IF($B116="RAB Long",SUMIFS('RAB Prices Long'!AQ:AQ,'RAB Prices Long'!$B:$B,'All Prices combined'!$D116,'RAB Prices Long'!$E:$E,'All Prices combined'!$G116)))),2)</f>
        <v>14.81</v>
      </c>
      <c r="AO116" s="2">
        <f>ROUND(IF($B116="Annuity",SUMIFS('Annuity Prices'!AR:AR,'Annuity Prices'!$B:$B,$D116,'Annuity Prices'!$E:$E,$G116),IF($B116="RAB Short",SUMIFS('RAB Prices Short'!AR:AR,'RAB Prices Short'!$B:$B,'All Prices combined'!$D116,'RAB Prices Short'!$E:$E,'All Prices combined'!$G116),IF($B116="RAB Long",SUMIFS('RAB Prices Long'!AR:AR,'RAB Prices Long'!$B:$B,'All Prices combined'!$D116,'RAB Prices Long'!$E:$E,'All Prices combined'!$G116)))),2)</f>
        <v>4.46</v>
      </c>
      <c r="AP116" s="2">
        <f>ROUND(IF($B116="Annuity",SUMIFS('Annuity Prices'!AS:AS,'Annuity Prices'!$B:$B,$D116,'Annuity Prices'!$E:$E,$G116),IF($B116="RAB Short",SUMIFS('RAB Prices Short'!AS:AS,'RAB Prices Short'!$B:$B,'All Prices combined'!$D116,'RAB Prices Short'!$E:$E,'All Prices combined'!$G116),IF($B116="RAB Long",SUMIFS('RAB Prices Long'!AS:AS,'RAB Prices Long'!$B:$B,'All Prices combined'!$D116,'RAB Prices Long'!$E:$E,'All Prices combined'!$G116)))),2)</f>
        <v>4.59</v>
      </c>
      <c r="AQ116" s="2">
        <f>ROUND(IF($B116="Annuity",SUMIFS('Annuity Prices'!AT:AT,'Annuity Prices'!$B:$B,$D116,'Annuity Prices'!$E:$E,$G116),IF($B116="RAB Short",SUMIFS('RAB Prices Short'!AT:AT,'RAB Prices Short'!$B:$B,'All Prices combined'!$D116,'RAB Prices Short'!$E:$E,'All Prices combined'!$G116),IF($B116="RAB Long",SUMIFS('RAB Prices Long'!AT:AT,'RAB Prices Long'!$B:$B,'All Prices combined'!$D116,'RAB Prices Long'!$E:$E,'All Prices combined'!$G116)))),2)</f>
        <v>4.72</v>
      </c>
      <c r="AR116" s="2">
        <f>ROUND(IF($B116="Annuity",SUMIFS('Annuity Prices'!AU:AU,'Annuity Prices'!$B:$B,$D116,'Annuity Prices'!$E:$E,$G116),IF($B116="RAB Short",SUMIFS('RAB Prices Short'!AU:AU,'RAB Prices Short'!$B:$B,'All Prices combined'!$D116,'RAB Prices Short'!$E:$E,'All Prices combined'!$G116),IF($B116="RAB Long",SUMIFS('RAB Prices Long'!AU:AU,'RAB Prices Long'!$B:$B,'All Prices combined'!$D116,'RAB Prices Long'!$E:$E,'All Prices combined'!$G116)))),2)</f>
        <v>7.39</v>
      </c>
      <c r="AS116" s="2">
        <f>ROUND(IF($B116="Annuity",SUMIFS('Annuity Prices'!AV:AV,'Annuity Prices'!$B:$B,$D116,'Annuity Prices'!$E:$E,$G116),IF($B116="RAB Short",SUMIFS('RAB Prices Short'!AV:AV,'RAB Prices Short'!$B:$B,'All Prices combined'!$D116,'RAB Prices Short'!$E:$E,'All Prices combined'!$G116),IF($B116="RAB Long",SUMIFS('RAB Prices Long'!AV:AV,'RAB Prices Long'!$B:$B,'All Prices combined'!$D116,'RAB Prices Long'!$E:$E,'All Prices combined'!$G116)))),2)</f>
        <v>7.7</v>
      </c>
      <c r="AT116" s="2">
        <f>ROUND(IF($B116="Annuity",SUMIFS('Annuity Prices'!AW:AW,'Annuity Prices'!$B:$B,$D116,'Annuity Prices'!$E:$E,$G116),IF($B116="RAB Short",SUMIFS('RAB Prices Short'!AW:AW,'RAB Prices Short'!$B:$B,'All Prices combined'!$D116,'RAB Prices Short'!$E:$E,'All Prices combined'!$G116),IF($B116="RAB Long",SUMIFS('RAB Prices Long'!AW:AW,'RAB Prices Long'!$B:$B,'All Prices combined'!$D116,'RAB Prices Long'!$E:$E,'All Prices combined'!$G116)))),2)</f>
        <v>7.84</v>
      </c>
      <c r="AU116" s="2">
        <f>ROUND(IF($B116="Annuity",SUMIFS('Annuity Prices'!AX:AX,'Annuity Prices'!$B:$B,$D116,'Annuity Prices'!$E:$E,$G116),IF($B116="RAB Short",SUMIFS('RAB Prices Short'!AX:AX,'RAB Prices Short'!$B:$B,'All Prices combined'!$D116,'RAB Prices Short'!$E:$E,'All Prices combined'!$G116),IF($B116="RAB Long",SUMIFS('RAB Prices Long'!AX:AX,'RAB Prices Long'!$B:$B,'All Prices combined'!$D116,'RAB Prices Long'!$E:$E,'All Prices combined'!$G116)))),2)</f>
        <v>8.0299999999999994</v>
      </c>
      <c r="AV116" s="2">
        <f>ROUND(IF($B116="Annuity",SUMIFS('Annuity Prices'!AY:AY,'Annuity Prices'!$B:$B,$D116,'Annuity Prices'!$E:$E,$G116),IF($B116="RAB Short",SUMIFS('RAB Prices Short'!AY:AY,'RAB Prices Short'!$B:$B,'All Prices combined'!$D116,'RAB Prices Short'!$E:$E,'All Prices combined'!$G116),IF($B116="RAB Long",SUMIFS('RAB Prices Long'!AY:AY,'RAB Prices Long'!$B:$B,'All Prices combined'!$D116,'RAB Prices Long'!$E:$E,'All Prices combined'!$G116)))),2)</f>
        <v>8.23</v>
      </c>
      <c r="AW116" s="2">
        <f>ROUND(IF($B116="Annuity",SUMIFS('Annuity Prices'!AZ:AZ,'Annuity Prices'!$B:$B,$D116,'Annuity Prices'!$E:$E,$G116),IF($B116="RAB Short",SUMIFS('RAB Prices Short'!AZ:AZ,'RAB Prices Short'!$B:$B,'All Prices combined'!$D116,'RAB Prices Short'!$E:$E,'All Prices combined'!$G116),IF($B116="RAB Long",SUMIFS('RAB Prices Long'!AZ:AZ,'RAB Prices Long'!$B:$B,'All Prices combined'!$D116,'RAB Prices Long'!$E:$E,'All Prices combined'!$G116)))),2)</f>
        <v>8.44</v>
      </c>
      <c r="AX116" s="2">
        <f>ROUND(IF($B116="Annuity",SUMIFS('Annuity Prices'!BA:BA,'Annuity Prices'!$B:$B,$D116,'Annuity Prices'!$E:$E,$G116),IF($B116="RAB Short",SUMIFS('RAB Prices Short'!BA:BA,'RAB Prices Short'!$B:$B,'All Prices combined'!$D116,'RAB Prices Short'!$E:$E,'All Prices combined'!$G116),IF($B116="RAB Long",SUMIFS('RAB Prices Long'!BA:BA,'RAB Prices Long'!$B:$B,'All Prices combined'!$D116,'RAB Prices Long'!$E:$E,'All Prices combined'!$G116)))),2)</f>
        <v>8.61</v>
      </c>
      <c r="AY116" s="2">
        <f>ROUND(IF($B116="Annuity",SUMIFS('Annuity Prices'!BB:BB,'Annuity Prices'!$B:$B,$D116,'Annuity Prices'!$E:$E,$G116),IF($B116="RAB Short",SUMIFS('RAB Prices Short'!BB:BB,'RAB Prices Short'!$B:$B,'All Prices combined'!$D116,'RAB Prices Short'!$E:$E,'All Prices combined'!$G116),IF($B116="RAB Long",SUMIFS('RAB Prices Long'!BB:BB,'RAB Prices Long'!$B:$B,'All Prices combined'!$D116,'RAB Prices Long'!$E:$E,'All Prices combined'!$G116)))),2)</f>
        <v>8.82</v>
      </c>
      <c r="AZ116" s="2">
        <f>ROUND(IF($B116="Annuity",SUMIFS('Annuity Prices'!BC:BC,'Annuity Prices'!$B:$B,$D116,'Annuity Prices'!$E:$E,$G116),IF($B116="RAB Short",SUMIFS('RAB Prices Short'!BC:BC,'RAB Prices Short'!$B:$B,'All Prices combined'!$D116,'RAB Prices Short'!$E:$E,'All Prices combined'!$G116),IF($B116="RAB Long",SUMIFS('RAB Prices Long'!BC:BC,'RAB Prices Long'!$B:$B,'All Prices combined'!$D116,'RAB Prices Long'!$E:$E,'All Prices combined'!$G116)))),2)</f>
        <v>9.0399999999999991</v>
      </c>
      <c r="BA116" s="2">
        <f>ROUND(IF($B116="Annuity",SUMIFS('Annuity Prices'!BD:BD,'Annuity Prices'!$B:$B,$D116,'Annuity Prices'!$E:$E,$G116),IF($B116="RAB Short",SUMIFS('RAB Prices Short'!BD:BD,'RAB Prices Short'!$B:$B,'All Prices combined'!$D116,'RAB Prices Short'!$E:$E,'All Prices combined'!$G116),IF($B116="RAB Long",SUMIFS('RAB Prices Long'!BD:BD,'RAB Prices Long'!$B:$B,'All Prices combined'!$D116,'RAB Prices Long'!$E:$E,'All Prices combined'!$G116)))),2)</f>
        <v>9.27</v>
      </c>
      <c r="BB116" s="2">
        <f>ROUND(IF($B116="Annuity",SUMIFS('Annuity Prices'!BE:BE,'Annuity Prices'!$B:$B,$D116,'Annuity Prices'!$E:$E,$G116),IF($B116="RAB Short",SUMIFS('RAB Prices Short'!BE:BE,'RAB Prices Short'!$B:$B,'All Prices combined'!$D116,'RAB Prices Short'!$E:$E,'All Prices combined'!$G116),IF($B116="RAB Long",SUMIFS('RAB Prices Long'!BE:BE,'RAB Prices Long'!$B:$B,'All Prices combined'!$D116,'RAB Prices Long'!$E:$E,'All Prices combined'!$G116)))),2)</f>
        <v>9.4499999999999993</v>
      </c>
      <c r="BC116" s="2">
        <f>ROUND(IF($B116="Annuity",SUMIFS('Annuity Prices'!BF:BF,'Annuity Prices'!$B:$B,$D116,'Annuity Prices'!$E:$E,$G116),IF($B116="RAB Short",SUMIFS('RAB Prices Short'!BF:BF,'RAB Prices Short'!$B:$B,'All Prices combined'!$D116,'RAB Prices Short'!$E:$E,'All Prices combined'!$G116),IF($B116="RAB Long",SUMIFS('RAB Prices Long'!BF:BF,'RAB Prices Long'!$B:$B,'All Prices combined'!$D116,'RAB Prices Long'!$E:$E,'All Prices combined'!$G116)))),2)</f>
        <v>9.69</v>
      </c>
      <c r="BD116" s="2">
        <f>ROUND(IF($B116="Annuity",SUMIFS('Annuity Prices'!BG:BG,'Annuity Prices'!$B:$B,$D116,'Annuity Prices'!$E:$E,$G116),IF($B116="RAB Short",SUMIFS('RAB Prices Short'!BG:BG,'RAB Prices Short'!$B:$B,'All Prices combined'!$D116,'RAB Prices Short'!$E:$E,'All Prices combined'!$G116),IF($B116="RAB Long",SUMIFS('RAB Prices Long'!BG:BG,'RAB Prices Long'!$B:$B,'All Prices combined'!$D116,'RAB Prices Long'!$E:$E,'All Prices combined'!$G116)))),2)</f>
        <v>9.93</v>
      </c>
      <c r="BE116" s="2">
        <f>ROUND(IF($B116="Annuity",SUMIFS('Annuity Prices'!BH:BH,'Annuity Prices'!$B:$B,$D116,'Annuity Prices'!$E:$E,$G116),IF($B116="RAB Short",SUMIFS('RAB Prices Short'!BH:BH,'RAB Prices Short'!$B:$B,'All Prices combined'!$D116,'RAB Prices Short'!$E:$E,'All Prices combined'!$G116),IF($B116="RAB Long",SUMIFS('RAB Prices Long'!BH:BH,'RAB Prices Long'!$B:$B,'All Prices combined'!$D116,'RAB Prices Long'!$E:$E,'All Prices combined'!$G116)))),2)</f>
        <v>10.18</v>
      </c>
      <c r="BF116" s="2">
        <f>ROUND(IF($B116="Annuity",SUMIFS('Annuity Prices'!BI:BI,'Annuity Prices'!$B:$B,$D116,'Annuity Prices'!$E:$E,$G116),IF($B116="RAB Short",SUMIFS('RAB Prices Short'!BI:BI,'RAB Prices Short'!$B:$B,'All Prices combined'!$D116,'RAB Prices Short'!$E:$E,'All Prices combined'!$G116),IF($B116="RAB Long",SUMIFS('RAB Prices Long'!BI:BI,'RAB Prices Long'!$B:$B,'All Prices combined'!$D116,'RAB Prices Long'!$E:$E,'All Prices combined'!$G116)))),2)</f>
        <v>10.38</v>
      </c>
      <c r="BG116" s="2">
        <f>ROUND(IF($B116="Annuity",SUMIFS('Annuity Prices'!BJ:BJ,'Annuity Prices'!$B:$B,$D116,'Annuity Prices'!$E:$E,$G116),IF($B116="RAB Short",SUMIFS('RAB Prices Short'!BJ:BJ,'RAB Prices Short'!$B:$B,'All Prices combined'!$D116,'RAB Prices Short'!$E:$E,'All Prices combined'!$G116),IF($B116="RAB Long",SUMIFS('RAB Prices Long'!BJ:BJ,'RAB Prices Long'!$B:$B,'All Prices combined'!$D116,'RAB Prices Long'!$E:$E,'All Prices combined'!$G116)))),2)</f>
        <v>10.64</v>
      </c>
      <c r="BH116" s="2">
        <f>ROUND(IF($B116="Annuity",SUMIFS('Annuity Prices'!BK:BK,'Annuity Prices'!$B:$B,$D116,'Annuity Prices'!$E:$E,$G116),IF($B116="RAB Short",SUMIFS('RAB Prices Short'!BK:BK,'RAB Prices Short'!$B:$B,'All Prices combined'!$D116,'RAB Prices Short'!$E:$E,'All Prices combined'!$G116),IF($B116="RAB Long",SUMIFS('RAB Prices Long'!BK:BK,'RAB Prices Long'!$B:$B,'All Prices combined'!$D116,'RAB Prices Long'!$E:$E,'All Prices combined'!$G116)))),2)</f>
        <v>10.91</v>
      </c>
      <c r="BI116" s="2">
        <f>ROUND(IF($B116="Annuity",SUMIFS('Annuity Prices'!BL:BL,'Annuity Prices'!$B:$B,$D116,'Annuity Prices'!$E:$E,$G116),IF($B116="RAB Short",SUMIFS('RAB Prices Short'!BL:BL,'RAB Prices Short'!$B:$B,'All Prices combined'!$D116,'RAB Prices Short'!$E:$E,'All Prices combined'!$G116),IF($B116="RAB Long",SUMIFS('RAB Prices Long'!BL:BL,'RAB Prices Long'!$B:$B,'All Prices combined'!$D116,'RAB Prices Long'!$E:$E,'All Prices combined'!$G116)))),2)</f>
        <v>11.18</v>
      </c>
      <c r="BJ116" s="2">
        <f>ROUND(IF($B116="Annuity",SUMIFS('Annuity Prices'!BM:BM,'Annuity Prices'!$B:$B,$D116,'Annuity Prices'!$E:$E,$G116),IF($B116="RAB Short",SUMIFS('RAB Prices Short'!BM:BM,'RAB Prices Short'!$B:$B,'All Prices combined'!$D116,'RAB Prices Short'!$E:$E,'All Prices combined'!$G116),IF($B116="RAB Long",SUMIFS('RAB Prices Long'!BM:BM,'RAB Prices Long'!$B:$B,'All Prices combined'!$D116,'RAB Prices Long'!$E:$E,'All Prices combined'!$G116)))),2)</f>
        <v>11.4</v>
      </c>
      <c r="BK116" s="2">
        <f>ROUND(IF($B116="Annuity",SUMIFS('Annuity Prices'!BN:BN,'Annuity Prices'!$B:$B,$D116,'Annuity Prices'!$E:$E,$G116),IF($B116="RAB Short",SUMIFS('RAB Prices Short'!BN:BN,'RAB Prices Short'!$B:$B,'All Prices combined'!$D116,'RAB Prices Short'!$E:$E,'All Prices combined'!$G116),IF($B116="RAB Long",SUMIFS('RAB Prices Long'!BN:BN,'RAB Prices Long'!$B:$B,'All Prices combined'!$D116,'RAB Prices Long'!$E:$E,'All Prices combined'!$G116)))),2)</f>
        <v>11.68</v>
      </c>
      <c r="BL116" s="2">
        <f>ROUND(IF($B116="Annuity",SUMIFS('Annuity Prices'!BO:BO,'Annuity Prices'!$B:$B,$D116,'Annuity Prices'!$E:$E,$G116),IF($B116="RAB Short",SUMIFS('RAB Prices Short'!BO:BO,'RAB Prices Short'!$B:$B,'All Prices combined'!$D116,'RAB Prices Short'!$E:$E,'All Prices combined'!$G116),IF($B116="RAB Long",SUMIFS('RAB Prices Long'!BO:BO,'RAB Prices Long'!$B:$B,'All Prices combined'!$D116,'RAB Prices Long'!$E:$E,'All Prices combined'!$G116)))),2)</f>
        <v>11.98</v>
      </c>
      <c r="BM116" s="2">
        <f>ROUND(IF($B116="Annuity",SUMIFS('Annuity Prices'!BP:BP,'Annuity Prices'!$B:$B,$D116,'Annuity Prices'!$E:$E,$G116),IF($B116="RAB Short",SUMIFS('RAB Prices Short'!BP:BP,'RAB Prices Short'!$B:$B,'All Prices combined'!$D116,'RAB Prices Short'!$E:$E,'All Prices combined'!$G116),IF($B116="RAB Long",SUMIFS('RAB Prices Long'!BP:BP,'RAB Prices Long'!$B:$B,'All Prices combined'!$D116,'RAB Prices Long'!$E:$E,'All Prices combined'!$G116)))),2)</f>
        <v>12.28</v>
      </c>
      <c r="BN116" s="2">
        <f>ROUND(IF($B116="Annuity",SUMIFS('Annuity Prices'!BQ:BQ,'Annuity Prices'!$B:$B,$D116,'Annuity Prices'!$E:$E,$G116),IF($B116="RAB Short",SUMIFS('RAB Prices Short'!BQ:BQ,'RAB Prices Short'!$B:$B,'All Prices combined'!$D116,'RAB Prices Short'!$E:$E,'All Prices combined'!$G116),IF($B116="RAB Long",SUMIFS('RAB Prices Long'!BQ:BQ,'RAB Prices Long'!$B:$B,'All Prices combined'!$D116,'RAB Prices Long'!$E:$E,'All Prices combined'!$G116)))),2)</f>
        <v>12.52</v>
      </c>
      <c r="BO116" s="2">
        <f>ROUND(IF($B116="Annuity",SUMIFS('Annuity Prices'!BR:BR,'Annuity Prices'!$B:$B,$D116,'Annuity Prices'!$E:$E,$G116),IF($B116="RAB Short",SUMIFS('RAB Prices Short'!BR:BR,'RAB Prices Short'!$B:$B,'All Prices combined'!$D116,'RAB Prices Short'!$E:$E,'All Prices combined'!$G116),IF($B116="RAB Long",SUMIFS('RAB Prices Long'!BR:BR,'RAB Prices Long'!$B:$B,'All Prices combined'!$D116,'RAB Prices Long'!$E:$E,'All Prices combined'!$G116)))),2)</f>
        <v>12.83</v>
      </c>
      <c r="BP116" s="2">
        <f>ROUND(IF($B116="Annuity",SUMIFS('Annuity Prices'!BS:BS,'Annuity Prices'!$B:$B,$D116,'Annuity Prices'!$E:$E,$G116),IF($B116="RAB Short",SUMIFS('RAB Prices Short'!BS:BS,'RAB Prices Short'!$B:$B,'All Prices combined'!$D116,'RAB Prices Short'!$E:$E,'All Prices combined'!$G116),IF($B116="RAB Long",SUMIFS('RAB Prices Long'!BS:BS,'RAB Prices Long'!$B:$B,'All Prices combined'!$D116,'RAB Prices Long'!$E:$E,'All Prices combined'!$G116)))),2)</f>
        <v>13.15</v>
      </c>
      <c r="BQ116" s="2">
        <f>ROUND(IF($B116="Annuity",SUMIFS('Annuity Prices'!BT:BT,'Annuity Prices'!$B:$B,$D116,'Annuity Prices'!$E:$E,$G116),IF($B116="RAB Short",SUMIFS('RAB Prices Short'!BT:BT,'RAB Prices Short'!$B:$B,'All Prices combined'!$D116,'RAB Prices Short'!$E:$E,'All Prices combined'!$G116),IF($B116="RAB Long",SUMIFS('RAB Prices Long'!BT:BT,'RAB Prices Long'!$B:$B,'All Prices combined'!$D116,'RAB Prices Long'!$E:$E,'All Prices combined'!$G116)))),2)</f>
        <v>13.48</v>
      </c>
      <c r="BR116" s="2">
        <f>ROUND(IF($B116="Annuity",SUMIFS('Annuity Prices'!BU:BU,'Annuity Prices'!$B:$B,$D116,'Annuity Prices'!$E:$E,$G116),IF($B116="RAB Short",SUMIFS('RAB Prices Short'!BU:BU,'RAB Prices Short'!$B:$B,'All Prices combined'!$D116,'RAB Prices Short'!$E:$E,'All Prices combined'!$G116),IF($B116="RAB Long",SUMIFS('RAB Prices Long'!BU:BU,'RAB Prices Long'!$B:$B,'All Prices combined'!$D116,'RAB Prices Long'!$E:$E,'All Prices combined'!$G116)))),2)</f>
        <v>13.75</v>
      </c>
      <c r="BS116" s="2">
        <f>ROUND(IF($B116="Annuity",SUMIFS('Annuity Prices'!BV:BV,'Annuity Prices'!$B:$B,$D116,'Annuity Prices'!$E:$E,$G116),IF($B116="RAB Short",SUMIFS('RAB Prices Short'!BV:BV,'RAB Prices Short'!$B:$B,'All Prices combined'!$D116,'RAB Prices Short'!$E:$E,'All Prices combined'!$G116),IF($B116="RAB Long",SUMIFS('RAB Prices Long'!BV:BV,'RAB Prices Long'!$B:$B,'All Prices combined'!$D116,'RAB Prices Long'!$E:$E,'All Prices combined'!$G116)))),2)</f>
        <v>14.09</v>
      </c>
      <c r="BT116" s="2">
        <f>ROUND(IF($B116="Annuity",SUMIFS('Annuity Prices'!BW:BW,'Annuity Prices'!$B:$B,$D116,'Annuity Prices'!$E:$E,$G116),IF($B116="RAB Short",SUMIFS('RAB Prices Short'!BW:BW,'RAB Prices Short'!$B:$B,'All Prices combined'!$D116,'RAB Prices Short'!$E:$E,'All Prices combined'!$G116),IF($B116="RAB Long",SUMIFS('RAB Prices Long'!BW:BW,'RAB Prices Long'!$B:$B,'All Prices combined'!$D116,'RAB Prices Long'!$E:$E,'All Prices combined'!$G116)))),2)</f>
        <v>14.44</v>
      </c>
      <c r="BU116" s="2">
        <f>ROUND(IF($B116="Annuity",SUMIFS('Annuity Prices'!BX:BX,'Annuity Prices'!$B:$B,$D116,'Annuity Prices'!$E:$E,$G116),IF($B116="RAB Short",SUMIFS('RAB Prices Short'!BX:BX,'RAB Prices Short'!$B:$B,'All Prices combined'!$D116,'RAB Prices Short'!$E:$E,'All Prices combined'!$G116),IF($B116="RAB Long",SUMIFS('RAB Prices Long'!BX:BX,'RAB Prices Long'!$B:$B,'All Prices combined'!$D116,'RAB Prices Long'!$E:$E,'All Prices combined'!$G116)))),2)</f>
        <v>14.81</v>
      </c>
    </row>
    <row r="117" spans="2:73" x14ac:dyDescent="0.25">
      <c r="B117" t="s">
        <v>37</v>
      </c>
      <c r="C117" s="1">
        <v>22</v>
      </c>
      <c r="D117" s="1"/>
      <c r="E117" s="1" t="s">
        <v>193</v>
      </c>
      <c r="F117" s="1">
        <v>22</v>
      </c>
      <c r="G117" s="1" t="s">
        <v>194</v>
      </c>
      <c r="H117" s="1"/>
      <c r="I117" s="2">
        <f>ROUND(IF($B117="Annuity",SUMIFS('Annuity Prices'!L:L,'Annuity Prices'!$B:$B,$D117,'Annuity Prices'!$E:$E,$G117),IF($B117="RAB Short",SUMIFS('RAB Prices Short'!L:L,'RAB Prices Short'!$B:$B,'All Prices combined'!$D117,'RAB Prices Short'!$E:$E,'All Prices combined'!$G117),IF($B117="RAB Long",SUMIFS('RAB Prices Long'!L:L,'RAB Prices Long'!$B:$B,'All Prices combined'!$D117,'RAB Prices Long'!$E:$E,'All Prices combined'!$G117)))),2)</f>
        <v>0</v>
      </c>
      <c r="J117" s="2">
        <f>ROUND(IF($B117="Annuity",SUMIFS('Annuity Prices'!M:M,'Annuity Prices'!$B:$B,$D117,'Annuity Prices'!$E:$E,$G117),IF($B117="RAB Short",SUMIFS('RAB Prices Short'!M:M,'RAB Prices Short'!$B:$B,'All Prices combined'!$D117,'RAB Prices Short'!$E:$E,'All Prices combined'!$G117),IF($B117="RAB Long",SUMIFS('RAB Prices Long'!M:M,'RAB Prices Long'!$B:$B,'All Prices combined'!$D117,'RAB Prices Long'!$E:$E,'All Prices combined'!$G117)))),2)</f>
        <v>0</v>
      </c>
      <c r="K117" s="2">
        <f>ROUND(IF($B117="Annuity",SUMIFS('Annuity Prices'!N:N,'Annuity Prices'!$B:$B,$D117,'Annuity Prices'!$E:$E,$G117),IF($B117="RAB Short",SUMIFS('RAB Prices Short'!N:N,'RAB Prices Short'!$B:$B,'All Prices combined'!$D117,'RAB Prices Short'!$E:$E,'All Prices combined'!$G117),IF($B117="RAB Long",SUMIFS('RAB Prices Long'!N:N,'RAB Prices Long'!$B:$B,'All Prices combined'!$D117,'RAB Prices Long'!$E:$E,'All Prices combined'!$G117)))),2)</f>
        <v>0</v>
      </c>
      <c r="L117" s="2">
        <f>ROUND(IF($B117="Annuity",SUMIFS('Annuity Prices'!O:O,'Annuity Prices'!$B:$B,$D117,'Annuity Prices'!$E:$E,$G117),IF($B117="RAB Short",SUMIFS('RAB Prices Short'!O:O,'RAB Prices Short'!$B:$B,'All Prices combined'!$D117,'RAB Prices Short'!$E:$E,'All Prices combined'!$G117),IF($B117="RAB Long",SUMIFS('RAB Prices Long'!O:O,'RAB Prices Long'!$B:$B,'All Prices combined'!$D117,'RAB Prices Long'!$E:$E,'All Prices combined'!$G117)))),2)</f>
        <v>0</v>
      </c>
      <c r="M117" s="2">
        <f>ROUND(IF($B117="Annuity",SUMIFS('Annuity Prices'!P:P,'Annuity Prices'!$B:$B,$D117,'Annuity Prices'!$E:$E,$G117),IF($B117="RAB Short",SUMIFS('RAB Prices Short'!P:P,'RAB Prices Short'!$B:$B,'All Prices combined'!$D117,'RAB Prices Short'!$E:$E,'All Prices combined'!$G117),IF($B117="RAB Long",SUMIFS('RAB Prices Long'!P:P,'RAB Prices Long'!$B:$B,'All Prices combined'!$D117,'RAB Prices Long'!$E:$E,'All Prices combined'!$G117)))),2)</f>
        <v>0</v>
      </c>
      <c r="N117" s="2">
        <f>ROUND(IF($B117="Annuity",SUMIFS('Annuity Prices'!Q:Q,'Annuity Prices'!$B:$B,$D117,'Annuity Prices'!$E:$E,$G117),IF($B117="RAB Short",SUMIFS('RAB Prices Short'!Q:Q,'RAB Prices Short'!$B:$B,'All Prices combined'!$D117,'RAB Prices Short'!$E:$E,'All Prices combined'!$G117),IF($B117="RAB Long",SUMIFS('RAB Prices Long'!Q:Q,'RAB Prices Long'!$B:$B,'All Prices combined'!$D117,'RAB Prices Long'!$E:$E,'All Prices combined'!$G117)))),2)</f>
        <v>0</v>
      </c>
      <c r="O117" s="2">
        <f>ROUND(IF($B117="Annuity",SUMIFS('Annuity Prices'!R:R,'Annuity Prices'!$B:$B,$D117,'Annuity Prices'!$E:$E,$G117),IF($B117="RAB Short",SUMIFS('RAB Prices Short'!R:R,'RAB Prices Short'!$B:$B,'All Prices combined'!$D117,'RAB Prices Short'!$E:$E,'All Prices combined'!$G117),IF($B117="RAB Long",SUMIFS('RAB Prices Long'!R:R,'RAB Prices Long'!$B:$B,'All Prices combined'!$D117,'RAB Prices Long'!$E:$E,'All Prices combined'!$G117)))),2)</f>
        <v>0</v>
      </c>
      <c r="P117" s="2">
        <f>ROUND(IF($B117="Annuity",SUMIFS('Annuity Prices'!S:S,'Annuity Prices'!$B:$B,$D117,'Annuity Prices'!$E:$E,$G117),IF($B117="RAB Short",SUMIFS('RAB Prices Short'!S:S,'RAB Prices Short'!$B:$B,'All Prices combined'!$D117,'RAB Prices Short'!$E:$E,'All Prices combined'!$G117),IF($B117="RAB Long",SUMIFS('RAB Prices Long'!S:S,'RAB Prices Long'!$B:$B,'All Prices combined'!$D117,'RAB Prices Long'!$E:$E,'All Prices combined'!$G117)))),2)</f>
        <v>0</v>
      </c>
      <c r="Q117" s="2">
        <f>ROUND(IF($B117="Annuity",SUMIFS('Annuity Prices'!T:T,'Annuity Prices'!$B:$B,$D117,'Annuity Prices'!$E:$E,$G117),IF($B117="RAB Short",SUMIFS('RAB Prices Short'!T:T,'RAB Prices Short'!$B:$B,'All Prices combined'!$D117,'RAB Prices Short'!$E:$E,'All Prices combined'!$G117),IF($B117="RAB Long",SUMIFS('RAB Prices Long'!T:T,'RAB Prices Long'!$B:$B,'All Prices combined'!$D117,'RAB Prices Long'!$E:$E,'All Prices combined'!$G117)))),2)</f>
        <v>0</v>
      </c>
      <c r="R117" s="2">
        <f>ROUND(IF($B117="Annuity",SUMIFS('Annuity Prices'!U:U,'Annuity Prices'!$B:$B,$D117,'Annuity Prices'!$E:$E,$G117),IF($B117="RAB Short",SUMIFS('RAB Prices Short'!U:U,'RAB Prices Short'!$B:$B,'All Prices combined'!$D117,'RAB Prices Short'!$E:$E,'All Prices combined'!$G117),IF($B117="RAB Long",SUMIFS('RAB Prices Long'!U:U,'RAB Prices Long'!$B:$B,'All Prices combined'!$D117,'RAB Prices Long'!$E:$E,'All Prices combined'!$G117)))),2)</f>
        <v>0</v>
      </c>
      <c r="S117" s="2">
        <f>ROUND(IF($B117="Annuity",SUMIFS('Annuity Prices'!V:V,'Annuity Prices'!$B:$B,$D117,'Annuity Prices'!$E:$E,$G117),IF($B117="RAB Short",SUMIFS('RAB Prices Short'!V:V,'RAB Prices Short'!$B:$B,'All Prices combined'!$D117,'RAB Prices Short'!$E:$E,'All Prices combined'!$G117),IF($B117="RAB Long",SUMIFS('RAB Prices Long'!V:V,'RAB Prices Long'!$B:$B,'All Prices combined'!$D117,'RAB Prices Long'!$E:$E,'All Prices combined'!$G117)))),2)</f>
        <v>0</v>
      </c>
      <c r="T117" s="2">
        <f>ROUND(IF($B117="Annuity",SUMIFS('Annuity Prices'!W:W,'Annuity Prices'!$B:$B,$D117,'Annuity Prices'!$E:$E,$G117),IF($B117="RAB Short",SUMIFS('RAB Prices Short'!W:W,'RAB Prices Short'!$B:$B,'All Prices combined'!$D117,'RAB Prices Short'!$E:$E,'All Prices combined'!$G117),IF($B117="RAB Long",SUMIFS('RAB Prices Long'!W:W,'RAB Prices Long'!$B:$B,'All Prices combined'!$D117,'RAB Prices Long'!$E:$E,'All Prices combined'!$G117)))),2)</f>
        <v>0</v>
      </c>
      <c r="U117" s="2">
        <f>ROUND(IF($B117="Annuity",SUMIFS('Annuity Prices'!X:X,'Annuity Prices'!$B:$B,$D117,'Annuity Prices'!$E:$E,$G117),IF($B117="RAB Short",SUMIFS('RAB Prices Short'!X:X,'RAB Prices Short'!$B:$B,'All Prices combined'!$D117,'RAB Prices Short'!$E:$E,'All Prices combined'!$G117),IF($B117="RAB Long",SUMIFS('RAB Prices Long'!X:X,'RAB Prices Long'!$B:$B,'All Prices combined'!$D117,'RAB Prices Long'!$E:$E,'All Prices combined'!$G117)))),2)</f>
        <v>0</v>
      </c>
      <c r="V117" s="2">
        <f>ROUND(IF($B117="Annuity",SUMIFS('Annuity Prices'!Y:Y,'Annuity Prices'!$B:$B,$D117,'Annuity Prices'!$E:$E,$G117),IF($B117="RAB Short",SUMIFS('RAB Prices Short'!Y:Y,'RAB Prices Short'!$B:$B,'All Prices combined'!$D117,'RAB Prices Short'!$E:$E,'All Prices combined'!$G117),IF($B117="RAB Long",SUMIFS('RAB Prices Long'!Y:Y,'RAB Prices Long'!$B:$B,'All Prices combined'!$D117,'RAB Prices Long'!$E:$E,'All Prices combined'!$G117)))),2)</f>
        <v>0</v>
      </c>
      <c r="W117" s="2">
        <f>ROUND(IF($B117="Annuity",SUMIFS('Annuity Prices'!Z:Z,'Annuity Prices'!$B:$B,$D117,'Annuity Prices'!$E:$E,$G117),IF($B117="RAB Short",SUMIFS('RAB Prices Short'!Z:Z,'RAB Prices Short'!$B:$B,'All Prices combined'!$D117,'RAB Prices Short'!$E:$E,'All Prices combined'!$G117),IF($B117="RAB Long",SUMIFS('RAB Prices Long'!Z:Z,'RAB Prices Long'!$B:$B,'All Prices combined'!$D117,'RAB Prices Long'!$E:$E,'All Prices combined'!$G117)))),2)</f>
        <v>0</v>
      </c>
      <c r="X117" s="2">
        <f>ROUND(IF($B117="Annuity",SUMIFS('Annuity Prices'!AA:AA,'Annuity Prices'!$B:$B,$D117,'Annuity Prices'!$E:$E,$G117),IF($B117="RAB Short",SUMIFS('RAB Prices Short'!AA:AA,'RAB Prices Short'!$B:$B,'All Prices combined'!$D117,'RAB Prices Short'!$E:$E,'All Prices combined'!$G117),IF($B117="RAB Long",SUMIFS('RAB Prices Long'!AA:AA,'RAB Prices Long'!$B:$B,'All Prices combined'!$D117,'RAB Prices Long'!$E:$E,'All Prices combined'!$G117)))),2)</f>
        <v>0</v>
      </c>
      <c r="Y117" s="2">
        <f>ROUND(IF($B117="Annuity",SUMIFS('Annuity Prices'!AB:AB,'Annuity Prices'!$B:$B,$D117,'Annuity Prices'!$E:$E,$G117),IF($B117="RAB Short",SUMIFS('RAB Prices Short'!AB:AB,'RAB Prices Short'!$B:$B,'All Prices combined'!$D117,'RAB Prices Short'!$E:$E,'All Prices combined'!$G117),IF($B117="RAB Long",SUMIFS('RAB Prices Long'!AB:AB,'RAB Prices Long'!$B:$B,'All Prices combined'!$D117,'RAB Prices Long'!$E:$E,'All Prices combined'!$G117)))),2)</f>
        <v>0</v>
      </c>
      <c r="Z117" s="2">
        <f>ROUND(IF($B117="Annuity",SUMIFS('Annuity Prices'!AC:AC,'Annuity Prices'!$B:$B,$D117,'Annuity Prices'!$E:$E,$G117),IF($B117="RAB Short",SUMIFS('RAB Prices Short'!AC:AC,'RAB Prices Short'!$B:$B,'All Prices combined'!$D117,'RAB Prices Short'!$E:$E,'All Prices combined'!$G117),IF($B117="RAB Long",SUMIFS('RAB Prices Long'!AC:AC,'RAB Prices Long'!$B:$B,'All Prices combined'!$D117,'RAB Prices Long'!$E:$E,'All Prices combined'!$G117)))),2)</f>
        <v>0</v>
      </c>
      <c r="AA117" s="2">
        <f>ROUND(IF($B117="Annuity",SUMIFS('Annuity Prices'!AD:AD,'Annuity Prices'!$B:$B,$D117,'Annuity Prices'!$E:$E,$G117),IF($B117="RAB Short",SUMIFS('RAB Prices Short'!AD:AD,'RAB Prices Short'!$B:$B,'All Prices combined'!$D117,'RAB Prices Short'!$E:$E,'All Prices combined'!$G117),IF($B117="RAB Long",SUMIFS('RAB Prices Long'!AD:AD,'RAB Prices Long'!$B:$B,'All Prices combined'!$D117,'RAB Prices Long'!$E:$E,'All Prices combined'!$G117)))),2)</f>
        <v>0</v>
      </c>
      <c r="AB117" s="2">
        <f>ROUND(IF($B117="Annuity",SUMIFS('Annuity Prices'!AE:AE,'Annuity Prices'!$B:$B,$D117,'Annuity Prices'!$E:$E,$G117),IF($B117="RAB Short",SUMIFS('RAB Prices Short'!AE:AE,'RAB Prices Short'!$B:$B,'All Prices combined'!$D117,'RAB Prices Short'!$E:$E,'All Prices combined'!$G117),IF($B117="RAB Long",SUMIFS('RAB Prices Long'!AE:AE,'RAB Prices Long'!$B:$B,'All Prices combined'!$D117,'RAB Prices Long'!$E:$E,'All Prices combined'!$G117)))),2)</f>
        <v>0</v>
      </c>
      <c r="AC117" s="2">
        <f>ROUND(IF($B117="Annuity",SUMIFS('Annuity Prices'!AF:AF,'Annuity Prices'!$B:$B,$D117,'Annuity Prices'!$E:$E,$G117),IF($B117="RAB Short",SUMIFS('RAB Prices Short'!AF:AF,'RAB Prices Short'!$B:$B,'All Prices combined'!$D117,'RAB Prices Short'!$E:$E,'All Prices combined'!$G117),IF($B117="RAB Long",SUMIFS('RAB Prices Long'!AF:AF,'RAB Prices Long'!$B:$B,'All Prices combined'!$D117,'RAB Prices Long'!$E:$E,'All Prices combined'!$G117)))),2)</f>
        <v>0</v>
      </c>
      <c r="AD117" s="2">
        <f>ROUND(IF($B117="Annuity",SUMIFS('Annuity Prices'!AG:AG,'Annuity Prices'!$B:$B,$D117,'Annuity Prices'!$E:$E,$G117),IF($B117="RAB Short",SUMIFS('RAB Prices Short'!AG:AG,'RAB Prices Short'!$B:$B,'All Prices combined'!$D117,'RAB Prices Short'!$E:$E,'All Prices combined'!$G117),IF($B117="RAB Long",SUMIFS('RAB Prices Long'!AG:AG,'RAB Prices Long'!$B:$B,'All Prices combined'!$D117,'RAB Prices Long'!$E:$E,'All Prices combined'!$G117)))),2)</f>
        <v>0</v>
      </c>
      <c r="AE117" s="2">
        <f>ROUND(IF($B117="Annuity",SUMIFS('Annuity Prices'!AH:AH,'Annuity Prices'!$B:$B,$D117,'Annuity Prices'!$E:$E,$G117),IF($B117="RAB Short",SUMIFS('RAB Prices Short'!AH:AH,'RAB Prices Short'!$B:$B,'All Prices combined'!$D117,'RAB Prices Short'!$E:$E,'All Prices combined'!$G117),IF($B117="RAB Long",SUMIFS('RAB Prices Long'!AH:AH,'RAB Prices Long'!$B:$B,'All Prices combined'!$D117,'RAB Prices Long'!$E:$E,'All Prices combined'!$G117)))),2)</f>
        <v>0</v>
      </c>
      <c r="AF117" s="2">
        <f>ROUND(IF($B117="Annuity",SUMIFS('Annuity Prices'!AI:AI,'Annuity Prices'!$B:$B,$D117,'Annuity Prices'!$E:$E,$G117),IF($B117="RAB Short",SUMIFS('RAB Prices Short'!AI:AI,'RAB Prices Short'!$B:$B,'All Prices combined'!$D117,'RAB Prices Short'!$E:$E,'All Prices combined'!$G117),IF($B117="RAB Long",SUMIFS('RAB Prices Long'!AI:AI,'RAB Prices Long'!$B:$B,'All Prices combined'!$D117,'RAB Prices Long'!$E:$E,'All Prices combined'!$G117)))),2)</f>
        <v>0</v>
      </c>
      <c r="AG117" s="2">
        <f>ROUND(IF($B117="Annuity",SUMIFS('Annuity Prices'!AJ:AJ,'Annuity Prices'!$B:$B,$D117,'Annuity Prices'!$E:$E,$G117),IF($B117="RAB Short",SUMIFS('RAB Prices Short'!AJ:AJ,'RAB Prices Short'!$B:$B,'All Prices combined'!$D117,'RAB Prices Short'!$E:$E,'All Prices combined'!$G117),IF($B117="RAB Long",SUMIFS('RAB Prices Long'!AJ:AJ,'RAB Prices Long'!$B:$B,'All Prices combined'!$D117,'RAB Prices Long'!$E:$E,'All Prices combined'!$G117)))),2)</f>
        <v>0</v>
      </c>
      <c r="AH117" s="2">
        <f>ROUND(IF($B117="Annuity",SUMIFS('Annuity Prices'!AK:AK,'Annuity Prices'!$B:$B,$D117,'Annuity Prices'!$E:$E,$G117),IF($B117="RAB Short",SUMIFS('RAB Prices Short'!AK:AK,'RAB Prices Short'!$B:$B,'All Prices combined'!$D117,'RAB Prices Short'!$E:$E,'All Prices combined'!$G117),IF($B117="RAB Long",SUMIFS('RAB Prices Long'!AK:AK,'RAB Prices Long'!$B:$B,'All Prices combined'!$D117,'RAB Prices Long'!$E:$E,'All Prices combined'!$G117)))),2)</f>
        <v>0</v>
      </c>
      <c r="AI117" s="2">
        <f>ROUND(IF($B117="Annuity",SUMIFS('Annuity Prices'!AL:AL,'Annuity Prices'!$B:$B,$D117,'Annuity Prices'!$E:$E,$G117),IF($B117="RAB Short",SUMIFS('RAB Prices Short'!AL:AL,'RAB Prices Short'!$B:$B,'All Prices combined'!$D117,'RAB Prices Short'!$E:$E,'All Prices combined'!$G117),IF($B117="RAB Long",SUMIFS('RAB Prices Long'!AL:AL,'RAB Prices Long'!$B:$B,'All Prices combined'!$D117,'RAB Prices Long'!$E:$E,'All Prices combined'!$G117)))),2)</f>
        <v>0</v>
      </c>
      <c r="AJ117" s="2">
        <f>ROUND(IF($B117="Annuity",SUMIFS('Annuity Prices'!AM:AM,'Annuity Prices'!$B:$B,$D117,'Annuity Prices'!$E:$E,$G117),IF($B117="RAB Short",SUMIFS('RAB Prices Short'!AM:AM,'RAB Prices Short'!$B:$B,'All Prices combined'!$D117,'RAB Prices Short'!$E:$E,'All Prices combined'!$G117),IF($B117="RAB Long",SUMIFS('RAB Prices Long'!AM:AM,'RAB Prices Long'!$B:$B,'All Prices combined'!$D117,'RAB Prices Long'!$E:$E,'All Prices combined'!$G117)))),2)</f>
        <v>0</v>
      </c>
      <c r="AK117" s="2">
        <f>ROUND(IF($B117="Annuity",SUMIFS('Annuity Prices'!AN:AN,'Annuity Prices'!$B:$B,$D117,'Annuity Prices'!$E:$E,$G117),IF($B117="RAB Short",SUMIFS('RAB Prices Short'!AN:AN,'RAB Prices Short'!$B:$B,'All Prices combined'!$D117,'RAB Prices Short'!$E:$E,'All Prices combined'!$G117),IF($B117="RAB Long",SUMIFS('RAB Prices Long'!AN:AN,'RAB Prices Long'!$B:$B,'All Prices combined'!$D117,'RAB Prices Long'!$E:$E,'All Prices combined'!$G117)))),2)</f>
        <v>0</v>
      </c>
      <c r="AL117" s="2">
        <f>ROUND(IF($B117="Annuity",SUMIFS('Annuity Prices'!AO:AO,'Annuity Prices'!$B:$B,$D117,'Annuity Prices'!$E:$E,$G117),IF($B117="RAB Short",SUMIFS('RAB Prices Short'!AO:AO,'RAB Prices Short'!$B:$B,'All Prices combined'!$D117,'RAB Prices Short'!$E:$E,'All Prices combined'!$G117),IF($B117="RAB Long",SUMIFS('RAB Prices Long'!AO:AO,'RAB Prices Long'!$B:$B,'All Prices combined'!$D117,'RAB Prices Long'!$E:$E,'All Prices combined'!$G117)))),2)</f>
        <v>0</v>
      </c>
      <c r="AM117" s="2">
        <f>ROUND(IF($B117="Annuity",SUMIFS('Annuity Prices'!AP:AP,'Annuity Prices'!$B:$B,$D117,'Annuity Prices'!$E:$E,$G117),IF($B117="RAB Short",SUMIFS('RAB Prices Short'!AP:AP,'RAB Prices Short'!$B:$B,'All Prices combined'!$D117,'RAB Prices Short'!$E:$E,'All Prices combined'!$G117),IF($B117="RAB Long",SUMIFS('RAB Prices Long'!AP:AP,'RAB Prices Long'!$B:$B,'All Prices combined'!$D117,'RAB Prices Long'!$E:$E,'All Prices combined'!$G117)))),2)</f>
        <v>0</v>
      </c>
      <c r="AN117" s="2">
        <f>ROUND(IF($B117="Annuity",SUMIFS('Annuity Prices'!AQ:AQ,'Annuity Prices'!$B:$B,$D117,'Annuity Prices'!$E:$E,$G117),IF($B117="RAB Short",SUMIFS('RAB Prices Short'!AQ:AQ,'RAB Prices Short'!$B:$B,'All Prices combined'!$D117,'RAB Prices Short'!$E:$E,'All Prices combined'!$G117),IF($B117="RAB Long",SUMIFS('RAB Prices Long'!AQ:AQ,'RAB Prices Long'!$B:$B,'All Prices combined'!$D117,'RAB Prices Long'!$E:$E,'All Prices combined'!$G117)))),2)</f>
        <v>0</v>
      </c>
      <c r="AO117" s="2">
        <f>ROUND(IF($B117="Annuity",SUMIFS('Annuity Prices'!AR:AR,'Annuity Prices'!$B:$B,$D117,'Annuity Prices'!$E:$E,$G117),IF($B117="RAB Short",SUMIFS('RAB Prices Short'!AR:AR,'RAB Prices Short'!$B:$B,'All Prices combined'!$D117,'RAB Prices Short'!$E:$E,'All Prices combined'!$G117),IF($B117="RAB Long",SUMIFS('RAB Prices Long'!AR:AR,'RAB Prices Long'!$B:$B,'All Prices combined'!$D117,'RAB Prices Long'!$E:$E,'All Prices combined'!$G117)))),2)</f>
        <v>0</v>
      </c>
      <c r="AP117" s="2">
        <f>ROUND(IF($B117="Annuity",SUMIFS('Annuity Prices'!AS:AS,'Annuity Prices'!$B:$B,$D117,'Annuity Prices'!$E:$E,$G117),IF($B117="RAB Short",SUMIFS('RAB Prices Short'!AS:AS,'RAB Prices Short'!$B:$B,'All Prices combined'!$D117,'RAB Prices Short'!$E:$E,'All Prices combined'!$G117),IF($B117="RAB Long",SUMIFS('RAB Prices Long'!AS:AS,'RAB Prices Long'!$B:$B,'All Prices combined'!$D117,'RAB Prices Long'!$E:$E,'All Prices combined'!$G117)))),2)</f>
        <v>0</v>
      </c>
      <c r="AQ117" s="2">
        <f>ROUND(IF($B117="Annuity",SUMIFS('Annuity Prices'!AT:AT,'Annuity Prices'!$B:$B,$D117,'Annuity Prices'!$E:$E,$G117),IF($B117="RAB Short",SUMIFS('RAB Prices Short'!AT:AT,'RAB Prices Short'!$B:$B,'All Prices combined'!$D117,'RAB Prices Short'!$E:$E,'All Prices combined'!$G117),IF($B117="RAB Long",SUMIFS('RAB Prices Long'!AT:AT,'RAB Prices Long'!$B:$B,'All Prices combined'!$D117,'RAB Prices Long'!$E:$E,'All Prices combined'!$G117)))),2)</f>
        <v>0</v>
      </c>
      <c r="AR117" s="2">
        <f>ROUND(IF($B117="Annuity",SUMIFS('Annuity Prices'!AU:AU,'Annuity Prices'!$B:$B,$D117,'Annuity Prices'!$E:$E,$G117),IF($B117="RAB Short",SUMIFS('RAB Prices Short'!AU:AU,'RAB Prices Short'!$B:$B,'All Prices combined'!$D117,'RAB Prices Short'!$E:$E,'All Prices combined'!$G117),IF($B117="RAB Long",SUMIFS('RAB Prices Long'!AU:AU,'RAB Prices Long'!$B:$B,'All Prices combined'!$D117,'RAB Prices Long'!$E:$E,'All Prices combined'!$G117)))),2)</f>
        <v>0</v>
      </c>
      <c r="AS117" s="2">
        <f>ROUND(IF($B117="Annuity",SUMIFS('Annuity Prices'!AV:AV,'Annuity Prices'!$B:$B,$D117,'Annuity Prices'!$E:$E,$G117),IF($B117="RAB Short",SUMIFS('RAB Prices Short'!AV:AV,'RAB Prices Short'!$B:$B,'All Prices combined'!$D117,'RAB Prices Short'!$E:$E,'All Prices combined'!$G117),IF($B117="RAB Long",SUMIFS('RAB Prices Long'!AV:AV,'RAB Prices Long'!$B:$B,'All Prices combined'!$D117,'RAB Prices Long'!$E:$E,'All Prices combined'!$G117)))),2)</f>
        <v>0</v>
      </c>
      <c r="AT117" s="2">
        <f>ROUND(IF($B117="Annuity",SUMIFS('Annuity Prices'!AW:AW,'Annuity Prices'!$B:$B,$D117,'Annuity Prices'!$E:$E,$G117),IF($B117="RAB Short",SUMIFS('RAB Prices Short'!AW:AW,'RAB Prices Short'!$B:$B,'All Prices combined'!$D117,'RAB Prices Short'!$E:$E,'All Prices combined'!$G117),IF($B117="RAB Long",SUMIFS('RAB Prices Long'!AW:AW,'RAB Prices Long'!$B:$B,'All Prices combined'!$D117,'RAB Prices Long'!$E:$E,'All Prices combined'!$G117)))),2)</f>
        <v>0</v>
      </c>
      <c r="AU117" s="2">
        <f>ROUND(IF($B117="Annuity",SUMIFS('Annuity Prices'!AX:AX,'Annuity Prices'!$B:$B,$D117,'Annuity Prices'!$E:$E,$G117),IF($B117="RAB Short",SUMIFS('RAB Prices Short'!AX:AX,'RAB Prices Short'!$B:$B,'All Prices combined'!$D117,'RAB Prices Short'!$E:$E,'All Prices combined'!$G117),IF($B117="RAB Long",SUMIFS('RAB Prices Long'!AX:AX,'RAB Prices Long'!$B:$B,'All Prices combined'!$D117,'RAB Prices Long'!$E:$E,'All Prices combined'!$G117)))),2)</f>
        <v>0</v>
      </c>
      <c r="AV117" s="2">
        <f>ROUND(IF($B117="Annuity",SUMIFS('Annuity Prices'!AY:AY,'Annuity Prices'!$B:$B,$D117,'Annuity Prices'!$E:$E,$G117),IF($B117="RAB Short",SUMIFS('RAB Prices Short'!AY:AY,'RAB Prices Short'!$B:$B,'All Prices combined'!$D117,'RAB Prices Short'!$E:$E,'All Prices combined'!$G117),IF($B117="RAB Long",SUMIFS('RAB Prices Long'!AY:AY,'RAB Prices Long'!$B:$B,'All Prices combined'!$D117,'RAB Prices Long'!$E:$E,'All Prices combined'!$G117)))),2)</f>
        <v>0</v>
      </c>
      <c r="AW117" s="2">
        <f>ROUND(IF($B117="Annuity",SUMIFS('Annuity Prices'!AZ:AZ,'Annuity Prices'!$B:$B,$D117,'Annuity Prices'!$E:$E,$G117),IF($B117="RAB Short",SUMIFS('RAB Prices Short'!AZ:AZ,'RAB Prices Short'!$B:$B,'All Prices combined'!$D117,'RAB Prices Short'!$E:$E,'All Prices combined'!$G117),IF($B117="RAB Long",SUMIFS('RAB Prices Long'!AZ:AZ,'RAB Prices Long'!$B:$B,'All Prices combined'!$D117,'RAB Prices Long'!$E:$E,'All Prices combined'!$G117)))),2)</f>
        <v>0</v>
      </c>
      <c r="AX117" s="2">
        <f>ROUND(IF($B117="Annuity",SUMIFS('Annuity Prices'!BA:BA,'Annuity Prices'!$B:$B,$D117,'Annuity Prices'!$E:$E,$G117),IF($B117="RAB Short",SUMIFS('RAB Prices Short'!BA:BA,'RAB Prices Short'!$B:$B,'All Prices combined'!$D117,'RAB Prices Short'!$E:$E,'All Prices combined'!$G117),IF($B117="RAB Long",SUMIFS('RAB Prices Long'!BA:BA,'RAB Prices Long'!$B:$B,'All Prices combined'!$D117,'RAB Prices Long'!$E:$E,'All Prices combined'!$G117)))),2)</f>
        <v>0</v>
      </c>
      <c r="AY117" s="2">
        <f>ROUND(IF($B117="Annuity",SUMIFS('Annuity Prices'!BB:BB,'Annuity Prices'!$B:$B,$D117,'Annuity Prices'!$E:$E,$G117),IF($B117="RAB Short",SUMIFS('RAB Prices Short'!BB:BB,'RAB Prices Short'!$B:$B,'All Prices combined'!$D117,'RAB Prices Short'!$E:$E,'All Prices combined'!$G117),IF($B117="RAB Long",SUMIFS('RAB Prices Long'!BB:BB,'RAB Prices Long'!$B:$B,'All Prices combined'!$D117,'RAB Prices Long'!$E:$E,'All Prices combined'!$G117)))),2)</f>
        <v>0</v>
      </c>
      <c r="AZ117" s="2">
        <f>ROUND(IF($B117="Annuity",SUMIFS('Annuity Prices'!BC:BC,'Annuity Prices'!$B:$B,$D117,'Annuity Prices'!$E:$E,$G117),IF($B117="RAB Short",SUMIFS('RAB Prices Short'!BC:BC,'RAB Prices Short'!$B:$B,'All Prices combined'!$D117,'RAB Prices Short'!$E:$E,'All Prices combined'!$G117),IF($B117="RAB Long",SUMIFS('RAB Prices Long'!BC:BC,'RAB Prices Long'!$B:$B,'All Prices combined'!$D117,'RAB Prices Long'!$E:$E,'All Prices combined'!$G117)))),2)</f>
        <v>0</v>
      </c>
      <c r="BA117" s="2">
        <f>ROUND(IF($B117="Annuity",SUMIFS('Annuity Prices'!BD:BD,'Annuity Prices'!$B:$B,$D117,'Annuity Prices'!$E:$E,$G117),IF($B117="RAB Short",SUMIFS('RAB Prices Short'!BD:BD,'RAB Prices Short'!$B:$B,'All Prices combined'!$D117,'RAB Prices Short'!$E:$E,'All Prices combined'!$G117),IF($B117="RAB Long",SUMIFS('RAB Prices Long'!BD:BD,'RAB Prices Long'!$B:$B,'All Prices combined'!$D117,'RAB Prices Long'!$E:$E,'All Prices combined'!$G117)))),2)</f>
        <v>0</v>
      </c>
      <c r="BB117" s="2">
        <f>ROUND(IF($B117="Annuity",SUMIFS('Annuity Prices'!BE:BE,'Annuity Prices'!$B:$B,$D117,'Annuity Prices'!$E:$E,$G117),IF($B117="RAB Short",SUMIFS('RAB Prices Short'!BE:BE,'RAB Prices Short'!$B:$B,'All Prices combined'!$D117,'RAB Prices Short'!$E:$E,'All Prices combined'!$G117),IF($B117="RAB Long",SUMIFS('RAB Prices Long'!BE:BE,'RAB Prices Long'!$B:$B,'All Prices combined'!$D117,'RAB Prices Long'!$E:$E,'All Prices combined'!$G117)))),2)</f>
        <v>0</v>
      </c>
      <c r="BC117" s="2">
        <f>ROUND(IF($B117="Annuity",SUMIFS('Annuity Prices'!BF:BF,'Annuity Prices'!$B:$B,$D117,'Annuity Prices'!$E:$E,$G117),IF($B117="RAB Short",SUMIFS('RAB Prices Short'!BF:BF,'RAB Prices Short'!$B:$B,'All Prices combined'!$D117,'RAB Prices Short'!$E:$E,'All Prices combined'!$G117),IF($B117="RAB Long",SUMIFS('RAB Prices Long'!BF:BF,'RAB Prices Long'!$B:$B,'All Prices combined'!$D117,'RAB Prices Long'!$E:$E,'All Prices combined'!$G117)))),2)</f>
        <v>0</v>
      </c>
      <c r="BD117" s="2">
        <f>ROUND(IF($B117="Annuity",SUMIFS('Annuity Prices'!BG:BG,'Annuity Prices'!$B:$B,$D117,'Annuity Prices'!$E:$E,$G117),IF($B117="RAB Short",SUMIFS('RAB Prices Short'!BG:BG,'RAB Prices Short'!$B:$B,'All Prices combined'!$D117,'RAB Prices Short'!$E:$E,'All Prices combined'!$G117),IF($B117="RAB Long",SUMIFS('RAB Prices Long'!BG:BG,'RAB Prices Long'!$B:$B,'All Prices combined'!$D117,'RAB Prices Long'!$E:$E,'All Prices combined'!$G117)))),2)</f>
        <v>0</v>
      </c>
      <c r="BE117" s="2">
        <f>ROUND(IF($B117="Annuity",SUMIFS('Annuity Prices'!BH:BH,'Annuity Prices'!$B:$B,$D117,'Annuity Prices'!$E:$E,$G117),IF($B117="RAB Short",SUMIFS('RAB Prices Short'!BH:BH,'RAB Prices Short'!$B:$B,'All Prices combined'!$D117,'RAB Prices Short'!$E:$E,'All Prices combined'!$G117),IF($B117="RAB Long",SUMIFS('RAB Prices Long'!BH:BH,'RAB Prices Long'!$B:$B,'All Prices combined'!$D117,'RAB Prices Long'!$E:$E,'All Prices combined'!$G117)))),2)</f>
        <v>0</v>
      </c>
      <c r="BF117" s="2">
        <f>ROUND(IF($B117="Annuity",SUMIFS('Annuity Prices'!BI:BI,'Annuity Prices'!$B:$B,$D117,'Annuity Prices'!$E:$E,$G117),IF($B117="RAB Short",SUMIFS('RAB Prices Short'!BI:BI,'RAB Prices Short'!$B:$B,'All Prices combined'!$D117,'RAB Prices Short'!$E:$E,'All Prices combined'!$G117),IF($B117="RAB Long",SUMIFS('RAB Prices Long'!BI:BI,'RAB Prices Long'!$B:$B,'All Prices combined'!$D117,'RAB Prices Long'!$E:$E,'All Prices combined'!$G117)))),2)</f>
        <v>0</v>
      </c>
      <c r="BG117" s="2">
        <f>ROUND(IF($B117="Annuity",SUMIFS('Annuity Prices'!BJ:BJ,'Annuity Prices'!$B:$B,$D117,'Annuity Prices'!$E:$E,$G117),IF($B117="RAB Short",SUMIFS('RAB Prices Short'!BJ:BJ,'RAB Prices Short'!$B:$B,'All Prices combined'!$D117,'RAB Prices Short'!$E:$E,'All Prices combined'!$G117),IF($B117="RAB Long",SUMIFS('RAB Prices Long'!BJ:BJ,'RAB Prices Long'!$B:$B,'All Prices combined'!$D117,'RAB Prices Long'!$E:$E,'All Prices combined'!$G117)))),2)</f>
        <v>0</v>
      </c>
      <c r="BH117" s="2">
        <f>ROUND(IF($B117="Annuity",SUMIFS('Annuity Prices'!BK:BK,'Annuity Prices'!$B:$B,$D117,'Annuity Prices'!$E:$E,$G117),IF($B117="RAB Short",SUMIFS('RAB Prices Short'!BK:BK,'RAB Prices Short'!$B:$B,'All Prices combined'!$D117,'RAB Prices Short'!$E:$E,'All Prices combined'!$G117),IF($B117="RAB Long",SUMIFS('RAB Prices Long'!BK:BK,'RAB Prices Long'!$B:$B,'All Prices combined'!$D117,'RAB Prices Long'!$E:$E,'All Prices combined'!$G117)))),2)</f>
        <v>0</v>
      </c>
      <c r="BI117" s="2">
        <f>ROUND(IF($B117="Annuity",SUMIFS('Annuity Prices'!BL:BL,'Annuity Prices'!$B:$B,$D117,'Annuity Prices'!$E:$E,$G117),IF($B117="RAB Short",SUMIFS('RAB Prices Short'!BL:BL,'RAB Prices Short'!$B:$B,'All Prices combined'!$D117,'RAB Prices Short'!$E:$E,'All Prices combined'!$G117),IF($B117="RAB Long",SUMIFS('RAB Prices Long'!BL:BL,'RAB Prices Long'!$B:$B,'All Prices combined'!$D117,'RAB Prices Long'!$E:$E,'All Prices combined'!$G117)))),2)</f>
        <v>0</v>
      </c>
      <c r="BJ117" s="2">
        <f>ROUND(IF($B117="Annuity",SUMIFS('Annuity Prices'!BM:BM,'Annuity Prices'!$B:$B,$D117,'Annuity Prices'!$E:$E,$G117),IF($B117="RAB Short",SUMIFS('RAB Prices Short'!BM:BM,'RAB Prices Short'!$B:$B,'All Prices combined'!$D117,'RAB Prices Short'!$E:$E,'All Prices combined'!$G117),IF($B117="RAB Long",SUMIFS('RAB Prices Long'!BM:BM,'RAB Prices Long'!$B:$B,'All Prices combined'!$D117,'RAB Prices Long'!$E:$E,'All Prices combined'!$G117)))),2)</f>
        <v>0</v>
      </c>
      <c r="BK117" s="2">
        <f>ROUND(IF($B117="Annuity",SUMIFS('Annuity Prices'!BN:BN,'Annuity Prices'!$B:$B,$D117,'Annuity Prices'!$E:$E,$G117),IF($B117="RAB Short",SUMIFS('RAB Prices Short'!BN:BN,'RAB Prices Short'!$B:$B,'All Prices combined'!$D117,'RAB Prices Short'!$E:$E,'All Prices combined'!$G117),IF($B117="RAB Long",SUMIFS('RAB Prices Long'!BN:BN,'RAB Prices Long'!$B:$B,'All Prices combined'!$D117,'RAB Prices Long'!$E:$E,'All Prices combined'!$G117)))),2)</f>
        <v>0</v>
      </c>
      <c r="BL117" s="2">
        <f>ROUND(IF($B117="Annuity",SUMIFS('Annuity Prices'!BO:BO,'Annuity Prices'!$B:$B,$D117,'Annuity Prices'!$E:$E,$G117),IF($B117="RAB Short",SUMIFS('RAB Prices Short'!BO:BO,'RAB Prices Short'!$B:$B,'All Prices combined'!$D117,'RAB Prices Short'!$E:$E,'All Prices combined'!$G117),IF($B117="RAB Long",SUMIFS('RAB Prices Long'!BO:BO,'RAB Prices Long'!$B:$B,'All Prices combined'!$D117,'RAB Prices Long'!$E:$E,'All Prices combined'!$G117)))),2)</f>
        <v>0</v>
      </c>
      <c r="BM117" s="2">
        <f>ROUND(IF($B117="Annuity",SUMIFS('Annuity Prices'!BP:BP,'Annuity Prices'!$B:$B,$D117,'Annuity Prices'!$E:$E,$G117),IF($B117="RAB Short",SUMIFS('RAB Prices Short'!BP:BP,'RAB Prices Short'!$B:$B,'All Prices combined'!$D117,'RAB Prices Short'!$E:$E,'All Prices combined'!$G117),IF($B117="RAB Long",SUMIFS('RAB Prices Long'!BP:BP,'RAB Prices Long'!$B:$B,'All Prices combined'!$D117,'RAB Prices Long'!$E:$E,'All Prices combined'!$G117)))),2)</f>
        <v>0</v>
      </c>
      <c r="BN117" s="2">
        <f>ROUND(IF($B117="Annuity",SUMIFS('Annuity Prices'!BQ:BQ,'Annuity Prices'!$B:$B,$D117,'Annuity Prices'!$E:$E,$G117),IF($B117="RAB Short",SUMIFS('RAB Prices Short'!BQ:BQ,'RAB Prices Short'!$B:$B,'All Prices combined'!$D117,'RAB Prices Short'!$E:$E,'All Prices combined'!$G117),IF($B117="RAB Long",SUMIFS('RAB Prices Long'!BQ:BQ,'RAB Prices Long'!$B:$B,'All Prices combined'!$D117,'RAB Prices Long'!$E:$E,'All Prices combined'!$G117)))),2)</f>
        <v>0</v>
      </c>
      <c r="BO117" s="2">
        <f>ROUND(IF($B117="Annuity",SUMIFS('Annuity Prices'!BR:BR,'Annuity Prices'!$B:$B,$D117,'Annuity Prices'!$E:$E,$G117),IF($B117="RAB Short",SUMIFS('RAB Prices Short'!BR:BR,'RAB Prices Short'!$B:$B,'All Prices combined'!$D117,'RAB Prices Short'!$E:$E,'All Prices combined'!$G117),IF($B117="RAB Long",SUMIFS('RAB Prices Long'!BR:BR,'RAB Prices Long'!$B:$B,'All Prices combined'!$D117,'RAB Prices Long'!$E:$E,'All Prices combined'!$G117)))),2)</f>
        <v>0</v>
      </c>
      <c r="BP117" s="2">
        <f>ROUND(IF($B117="Annuity",SUMIFS('Annuity Prices'!BS:BS,'Annuity Prices'!$B:$B,$D117,'Annuity Prices'!$E:$E,$G117),IF($B117="RAB Short",SUMIFS('RAB Prices Short'!BS:BS,'RAB Prices Short'!$B:$B,'All Prices combined'!$D117,'RAB Prices Short'!$E:$E,'All Prices combined'!$G117),IF($B117="RAB Long",SUMIFS('RAB Prices Long'!BS:BS,'RAB Prices Long'!$B:$B,'All Prices combined'!$D117,'RAB Prices Long'!$E:$E,'All Prices combined'!$G117)))),2)</f>
        <v>0</v>
      </c>
      <c r="BQ117" s="2">
        <f>ROUND(IF($B117="Annuity",SUMIFS('Annuity Prices'!BT:BT,'Annuity Prices'!$B:$B,$D117,'Annuity Prices'!$E:$E,$G117),IF($B117="RAB Short",SUMIFS('RAB Prices Short'!BT:BT,'RAB Prices Short'!$B:$B,'All Prices combined'!$D117,'RAB Prices Short'!$E:$E,'All Prices combined'!$G117),IF($B117="RAB Long",SUMIFS('RAB Prices Long'!BT:BT,'RAB Prices Long'!$B:$B,'All Prices combined'!$D117,'RAB Prices Long'!$E:$E,'All Prices combined'!$G117)))),2)</f>
        <v>0</v>
      </c>
      <c r="BR117" s="2">
        <f>ROUND(IF($B117="Annuity",SUMIFS('Annuity Prices'!BU:BU,'Annuity Prices'!$B:$B,$D117,'Annuity Prices'!$E:$E,$G117),IF($B117="RAB Short",SUMIFS('RAB Prices Short'!BU:BU,'RAB Prices Short'!$B:$B,'All Prices combined'!$D117,'RAB Prices Short'!$E:$E,'All Prices combined'!$G117),IF($B117="RAB Long",SUMIFS('RAB Prices Long'!BU:BU,'RAB Prices Long'!$B:$B,'All Prices combined'!$D117,'RAB Prices Long'!$E:$E,'All Prices combined'!$G117)))),2)</f>
        <v>0</v>
      </c>
      <c r="BS117" s="2">
        <f>ROUND(IF($B117="Annuity",SUMIFS('Annuity Prices'!BV:BV,'Annuity Prices'!$B:$B,$D117,'Annuity Prices'!$E:$E,$G117),IF($B117="RAB Short",SUMIFS('RAB Prices Short'!BV:BV,'RAB Prices Short'!$B:$B,'All Prices combined'!$D117,'RAB Prices Short'!$E:$E,'All Prices combined'!$G117),IF($B117="RAB Long",SUMIFS('RAB Prices Long'!BV:BV,'RAB Prices Long'!$B:$B,'All Prices combined'!$D117,'RAB Prices Long'!$E:$E,'All Prices combined'!$G117)))),2)</f>
        <v>0</v>
      </c>
      <c r="BT117" s="2">
        <f>ROUND(IF($B117="Annuity",SUMIFS('Annuity Prices'!BW:BW,'Annuity Prices'!$B:$B,$D117,'Annuity Prices'!$E:$E,$G117),IF($B117="RAB Short",SUMIFS('RAB Prices Short'!BW:BW,'RAB Prices Short'!$B:$B,'All Prices combined'!$D117,'RAB Prices Short'!$E:$E,'All Prices combined'!$G117),IF($B117="RAB Long",SUMIFS('RAB Prices Long'!BW:BW,'RAB Prices Long'!$B:$B,'All Prices combined'!$D117,'RAB Prices Long'!$E:$E,'All Prices combined'!$G117)))),2)</f>
        <v>0</v>
      </c>
      <c r="BU117" s="2">
        <f>ROUND(IF($B117="Annuity",SUMIFS('Annuity Prices'!BX:BX,'Annuity Prices'!$B:$B,$D117,'Annuity Prices'!$E:$E,$G117),IF($B117="RAB Short",SUMIFS('RAB Prices Short'!BX:BX,'RAB Prices Short'!$B:$B,'All Prices combined'!$D117,'RAB Prices Short'!$E:$E,'All Prices combined'!$G117),IF($B117="RAB Long",SUMIFS('RAB Prices Long'!BX:BX,'RAB Prices Long'!$B:$B,'All Prices combined'!$D117,'RAB Prices Long'!$E:$E,'All Prices combined'!$G117)))),2)</f>
        <v>0</v>
      </c>
    </row>
    <row r="118" spans="2:73" x14ac:dyDescent="0.25">
      <c r="B118" t="s">
        <v>37</v>
      </c>
      <c r="C118" s="1">
        <v>22</v>
      </c>
      <c r="D118" s="1" t="s">
        <v>194</v>
      </c>
      <c r="E118" s="1" t="s">
        <v>193</v>
      </c>
      <c r="F118" s="1">
        <v>22</v>
      </c>
      <c r="G118" s="1" t="s">
        <v>38</v>
      </c>
      <c r="H118" s="1" t="s">
        <v>128</v>
      </c>
      <c r="I118" s="2">
        <f>ROUND(IF($B118="Annuity",SUMIFS('Annuity Prices'!L:L,'Annuity Prices'!$B:$B,$D118,'Annuity Prices'!$E:$E,$G118),IF($B118="RAB Short",SUMIFS('RAB Prices Short'!L:L,'RAB Prices Short'!$B:$B,'All Prices combined'!$D118,'RAB Prices Short'!$E:$E,'All Prices combined'!$G118),IF($B118="RAB Long",SUMIFS('RAB Prices Long'!L:L,'RAB Prices Long'!$B:$B,'All Prices combined'!$D118,'RAB Prices Long'!$E:$E,'All Prices combined'!$G118)))),2)</f>
        <v>23.1</v>
      </c>
      <c r="J118" s="2">
        <f>ROUND(IF($B118="Annuity",SUMIFS('Annuity Prices'!M:M,'Annuity Prices'!$B:$B,$D118,'Annuity Prices'!$E:$E,$G118),IF($B118="RAB Short",SUMIFS('RAB Prices Short'!M:M,'RAB Prices Short'!$B:$B,'All Prices combined'!$D118,'RAB Prices Short'!$E:$E,'All Prices combined'!$G118),IF($B118="RAB Long",SUMIFS('RAB Prices Long'!M:M,'RAB Prices Long'!$B:$B,'All Prices combined'!$D118,'RAB Prices Long'!$E:$E,'All Prices combined'!$G118)))),2)</f>
        <v>23.76</v>
      </c>
      <c r="K118" s="2">
        <f>ROUND(IF($B118="Annuity",SUMIFS('Annuity Prices'!N:N,'Annuity Prices'!$B:$B,$D118,'Annuity Prices'!$E:$E,$G118),IF($B118="RAB Short",SUMIFS('RAB Prices Short'!N:N,'RAB Prices Short'!$B:$B,'All Prices combined'!$D118,'RAB Prices Short'!$E:$E,'All Prices combined'!$G118),IF($B118="RAB Long",SUMIFS('RAB Prices Long'!N:N,'RAB Prices Long'!$B:$B,'All Prices combined'!$D118,'RAB Prices Long'!$E:$E,'All Prices combined'!$G118)))),2)</f>
        <v>24.45</v>
      </c>
      <c r="L118" s="2">
        <f>ROUND(IF($B118="Annuity",SUMIFS('Annuity Prices'!O:O,'Annuity Prices'!$B:$B,$D118,'Annuity Prices'!$E:$E,$G118),IF($B118="RAB Short",SUMIFS('RAB Prices Short'!O:O,'RAB Prices Short'!$B:$B,'All Prices combined'!$D118,'RAB Prices Short'!$E:$E,'All Prices combined'!$G118),IF($B118="RAB Long",SUMIFS('RAB Prices Long'!O:O,'RAB Prices Long'!$B:$B,'All Prices combined'!$D118,'RAB Prices Long'!$E:$E,'All Prices combined'!$G118)))),2)</f>
        <v>25.15</v>
      </c>
      <c r="M118" s="2">
        <f>ROUND(IF($B118="Annuity",SUMIFS('Annuity Prices'!P:P,'Annuity Prices'!$B:$B,$D118,'Annuity Prices'!$E:$E,$G118),IF($B118="RAB Short",SUMIFS('RAB Prices Short'!P:P,'RAB Prices Short'!$B:$B,'All Prices combined'!$D118,'RAB Prices Short'!$E:$E,'All Prices combined'!$G118),IF($B118="RAB Long",SUMIFS('RAB Prices Long'!P:P,'RAB Prices Long'!$B:$B,'All Prices combined'!$D118,'RAB Prices Long'!$E:$E,'All Prices combined'!$G118)))),2)</f>
        <v>25.54</v>
      </c>
      <c r="N118" s="2">
        <f>ROUND(IF($B118="Annuity",SUMIFS('Annuity Prices'!Q:Q,'Annuity Prices'!$B:$B,$D118,'Annuity Prices'!$E:$E,$G118),IF($B118="RAB Short",SUMIFS('RAB Prices Short'!Q:Q,'RAB Prices Short'!$B:$B,'All Prices combined'!$D118,'RAB Prices Short'!$E:$E,'All Prices combined'!$G118),IF($B118="RAB Long",SUMIFS('RAB Prices Long'!Q:Q,'RAB Prices Long'!$B:$B,'All Prices combined'!$D118,'RAB Prices Long'!$E:$E,'All Prices combined'!$G118)))),2)</f>
        <v>26.18</v>
      </c>
      <c r="O118" s="2">
        <f>ROUND(IF($B118="Annuity",SUMIFS('Annuity Prices'!R:R,'Annuity Prices'!$B:$B,$D118,'Annuity Prices'!$E:$E,$G118),IF($B118="RAB Short",SUMIFS('RAB Prices Short'!R:R,'RAB Prices Short'!$B:$B,'All Prices combined'!$D118,'RAB Prices Short'!$E:$E,'All Prices combined'!$G118),IF($B118="RAB Long",SUMIFS('RAB Prices Long'!R:R,'RAB Prices Long'!$B:$B,'All Prices combined'!$D118,'RAB Prices Long'!$E:$E,'All Prices combined'!$G118)))),2)</f>
        <v>26.84</v>
      </c>
      <c r="P118" s="2">
        <f>ROUND(IF($B118="Annuity",SUMIFS('Annuity Prices'!S:S,'Annuity Prices'!$B:$B,$D118,'Annuity Prices'!$E:$E,$G118),IF($B118="RAB Short",SUMIFS('RAB Prices Short'!S:S,'RAB Prices Short'!$B:$B,'All Prices combined'!$D118,'RAB Prices Short'!$E:$E,'All Prices combined'!$G118),IF($B118="RAB Long",SUMIFS('RAB Prices Long'!S:S,'RAB Prices Long'!$B:$B,'All Prices combined'!$D118,'RAB Prices Long'!$E:$E,'All Prices combined'!$G118)))),2)</f>
        <v>27.51</v>
      </c>
      <c r="Q118" s="2">
        <f>ROUND(IF($B118="Annuity",SUMIFS('Annuity Prices'!T:T,'Annuity Prices'!$B:$B,$D118,'Annuity Prices'!$E:$E,$G118),IF($B118="RAB Short",SUMIFS('RAB Prices Short'!T:T,'RAB Prices Short'!$B:$B,'All Prices combined'!$D118,'RAB Prices Short'!$E:$E,'All Prices combined'!$G118),IF($B118="RAB Long",SUMIFS('RAB Prices Long'!T:T,'RAB Prices Long'!$B:$B,'All Prices combined'!$D118,'RAB Prices Long'!$E:$E,'All Prices combined'!$G118)))),2)</f>
        <v>28.08</v>
      </c>
      <c r="R118" s="2">
        <f>ROUND(IF($B118="Annuity",SUMIFS('Annuity Prices'!U:U,'Annuity Prices'!$B:$B,$D118,'Annuity Prices'!$E:$E,$G118),IF($B118="RAB Short",SUMIFS('RAB Prices Short'!U:U,'RAB Prices Short'!$B:$B,'All Prices combined'!$D118,'RAB Prices Short'!$E:$E,'All Prices combined'!$G118),IF($B118="RAB Long",SUMIFS('RAB Prices Long'!U:U,'RAB Prices Long'!$B:$B,'All Prices combined'!$D118,'RAB Prices Long'!$E:$E,'All Prices combined'!$G118)))),2)</f>
        <v>28.79</v>
      </c>
      <c r="S118" s="2">
        <f>ROUND(IF($B118="Annuity",SUMIFS('Annuity Prices'!V:V,'Annuity Prices'!$B:$B,$D118,'Annuity Prices'!$E:$E,$G118),IF($B118="RAB Short",SUMIFS('RAB Prices Short'!V:V,'RAB Prices Short'!$B:$B,'All Prices combined'!$D118,'RAB Prices Short'!$E:$E,'All Prices combined'!$G118),IF($B118="RAB Long",SUMIFS('RAB Prices Long'!V:V,'RAB Prices Long'!$B:$B,'All Prices combined'!$D118,'RAB Prices Long'!$E:$E,'All Prices combined'!$G118)))),2)</f>
        <v>29.51</v>
      </c>
      <c r="T118" s="2">
        <f>ROUND(IF($B118="Annuity",SUMIFS('Annuity Prices'!W:W,'Annuity Prices'!$B:$B,$D118,'Annuity Prices'!$E:$E,$G118),IF($B118="RAB Short",SUMIFS('RAB Prices Short'!W:W,'RAB Prices Short'!$B:$B,'All Prices combined'!$D118,'RAB Prices Short'!$E:$E,'All Prices combined'!$G118),IF($B118="RAB Long",SUMIFS('RAB Prices Long'!W:W,'RAB Prices Long'!$B:$B,'All Prices combined'!$D118,'RAB Prices Long'!$E:$E,'All Prices combined'!$G118)))),2)</f>
        <v>30.24</v>
      </c>
      <c r="U118" s="2">
        <f>ROUND(IF($B118="Annuity",SUMIFS('Annuity Prices'!X:X,'Annuity Prices'!$B:$B,$D118,'Annuity Prices'!$E:$E,$G118),IF($B118="RAB Short",SUMIFS('RAB Prices Short'!X:X,'RAB Prices Short'!$B:$B,'All Prices combined'!$D118,'RAB Prices Short'!$E:$E,'All Prices combined'!$G118),IF($B118="RAB Long",SUMIFS('RAB Prices Long'!X:X,'RAB Prices Long'!$B:$B,'All Prices combined'!$D118,'RAB Prices Long'!$E:$E,'All Prices combined'!$G118)))),2)</f>
        <v>30.88</v>
      </c>
      <c r="V118" s="2">
        <f>ROUND(IF($B118="Annuity",SUMIFS('Annuity Prices'!Y:Y,'Annuity Prices'!$B:$B,$D118,'Annuity Prices'!$E:$E,$G118),IF($B118="RAB Short",SUMIFS('RAB Prices Short'!Y:Y,'RAB Prices Short'!$B:$B,'All Prices combined'!$D118,'RAB Prices Short'!$E:$E,'All Prices combined'!$G118),IF($B118="RAB Long",SUMIFS('RAB Prices Long'!Y:Y,'RAB Prices Long'!$B:$B,'All Prices combined'!$D118,'RAB Prices Long'!$E:$E,'All Prices combined'!$G118)))),2)</f>
        <v>31.65</v>
      </c>
      <c r="W118" s="2">
        <f>ROUND(IF($B118="Annuity",SUMIFS('Annuity Prices'!Z:Z,'Annuity Prices'!$B:$B,$D118,'Annuity Prices'!$E:$E,$G118),IF($B118="RAB Short",SUMIFS('RAB Prices Short'!Z:Z,'RAB Prices Short'!$B:$B,'All Prices combined'!$D118,'RAB Prices Short'!$E:$E,'All Prices combined'!$G118),IF($B118="RAB Long",SUMIFS('RAB Prices Long'!Z:Z,'RAB Prices Long'!$B:$B,'All Prices combined'!$D118,'RAB Prices Long'!$E:$E,'All Prices combined'!$G118)))),2)</f>
        <v>32.44</v>
      </c>
      <c r="X118" s="2">
        <f>ROUND(IF($B118="Annuity",SUMIFS('Annuity Prices'!AA:AA,'Annuity Prices'!$B:$B,$D118,'Annuity Prices'!$E:$E,$G118),IF($B118="RAB Short",SUMIFS('RAB Prices Short'!AA:AA,'RAB Prices Short'!$B:$B,'All Prices combined'!$D118,'RAB Prices Short'!$E:$E,'All Prices combined'!$G118),IF($B118="RAB Long",SUMIFS('RAB Prices Long'!AA:AA,'RAB Prices Long'!$B:$B,'All Prices combined'!$D118,'RAB Prices Long'!$E:$E,'All Prices combined'!$G118)))),2)</f>
        <v>33.25</v>
      </c>
      <c r="Y118" s="2">
        <f>ROUND(IF($B118="Annuity",SUMIFS('Annuity Prices'!AB:AB,'Annuity Prices'!$B:$B,$D118,'Annuity Prices'!$E:$E,$G118),IF($B118="RAB Short",SUMIFS('RAB Prices Short'!AB:AB,'RAB Prices Short'!$B:$B,'All Prices combined'!$D118,'RAB Prices Short'!$E:$E,'All Prices combined'!$G118),IF($B118="RAB Long",SUMIFS('RAB Prices Long'!AB:AB,'RAB Prices Long'!$B:$B,'All Prices combined'!$D118,'RAB Prices Long'!$E:$E,'All Prices combined'!$G118)))),2)</f>
        <v>33.950000000000003</v>
      </c>
      <c r="Z118" s="2">
        <f>ROUND(IF($B118="Annuity",SUMIFS('Annuity Prices'!AC:AC,'Annuity Prices'!$B:$B,$D118,'Annuity Prices'!$E:$E,$G118),IF($B118="RAB Short",SUMIFS('RAB Prices Short'!AC:AC,'RAB Prices Short'!$B:$B,'All Prices combined'!$D118,'RAB Prices Short'!$E:$E,'All Prices combined'!$G118),IF($B118="RAB Long",SUMIFS('RAB Prices Long'!AC:AC,'RAB Prices Long'!$B:$B,'All Prices combined'!$D118,'RAB Prices Long'!$E:$E,'All Prices combined'!$G118)))),2)</f>
        <v>34.799999999999997</v>
      </c>
      <c r="AA118" s="2">
        <f>ROUND(IF($B118="Annuity",SUMIFS('Annuity Prices'!AD:AD,'Annuity Prices'!$B:$B,$D118,'Annuity Prices'!$E:$E,$G118),IF($B118="RAB Short",SUMIFS('RAB Prices Short'!AD:AD,'RAB Prices Short'!$B:$B,'All Prices combined'!$D118,'RAB Prices Short'!$E:$E,'All Prices combined'!$G118),IF($B118="RAB Long",SUMIFS('RAB Prices Long'!AD:AD,'RAB Prices Long'!$B:$B,'All Prices combined'!$D118,'RAB Prices Long'!$E:$E,'All Prices combined'!$G118)))),2)</f>
        <v>35.67</v>
      </c>
      <c r="AB118" s="2">
        <f>ROUND(IF($B118="Annuity",SUMIFS('Annuity Prices'!AE:AE,'Annuity Prices'!$B:$B,$D118,'Annuity Prices'!$E:$E,$G118),IF($B118="RAB Short",SUMIFS('RAB Prices Short'!AE:AE,'RAB Prices Short'!$B:$B,'All Prices combined'!$D118,'RAB Prices Short'!$E:$E,'All Prices combined'!$G118),IF($B118="RAB Long",SUMIFS('RAB Prices Long'!AE:AE,'RAB Prices Long'!$B:$B,'All Prices combined'!$D118,'RAB Prices Long'!$E:$E,'All Prices combined'!$G118)))),2)</f>
        <v>36.56</v>
      </c>
      <c r="AC118" s="2">
        <f>ROUND(IF($B118="Annuity",SUMIFS('Annuity Prices'!AF:AF,'Annuity Prices'!$B:$B,$D118,'Annuity Prices'!$E:$E,$G118),IF($B118="RAB Short",SUMIFS('RAB Prices Short'!AF:AF,'RAB Prices Short'!$B:$B,'All Prices combined'!$D118,'RAB Prices Short'!$E:$E,'All Prices combined'!$G118),IF($B118="RAB Long",SUMIFS('RAB Prices Long'!AF:AF,'RAB Prices Long'!$B:$B,'All Prices combined'!$D118,'RAB Prices Long'!$E:$E,'All Prices combined'!$G118)))),2)</f>
        <v>37.33</v>
      </c>
      <c r="AD118" s="2">
        <f>ROUND(IF($B118="Annuity",SUMIFS('Annuity Prices'!AG:AG,'Annuity Prices'!$B:$B,$D118,'Annuity Prices'!$E:$E,$G118),IF($B118="RAB Short",SUMIFS('RAB Prices Short'!AG:AG,'RAB Prices Short'!$B:$B,'All Prices combined'!$D118,'RAB Prices Short'!$E:$E,'All Prices combined'!$G118),IF($B118="RAB Long",SUMIFS('RAB Prices Long'!AG:AG,'RAB Prices Long'!$B:$B,'All Prices combined'!$D118,'RAB Prices Long'!$E:$E,'All Prices combined'!$G118)))),2)</f>
        <v>38.26</v>
      </c>
      <c r="AE118" s="2">
        <f>ROUND(IF($B118="Annuity",SUMIFS('Annuity Prices'!AH:AH,'Annuity Prices'!$B:$B,$D118,'Annuity Prices'!$E:$E,$G118),IF($B118="RAB Short",SUMIFS('RAB Prices Short'!AH:AH,'RAB Prices Short'!$B:$B,'All Prices combined'!$D118,'RAB Prices Short'!$E:$E,'All Prices combined'!$G118),IF($B118="RAB Long",SUMIFS('RAB Prices Long'!AH:AH,'RAB Prices Long'!$B:$B,'All Prices combined'!$D118,'RAB Prices Long'!$E:$E,'All Prices combined'!$G118)))),2)</f>
        <v>39.22</v>
      </c>
      <c r="AF118" s="2">
        <f>ROUND(IF($B118="Annuity",SUMIFS('Annuity Prices'!AI:AI,'Annuity Prices'!$B:$B,$D118,'Annuity Prices'!$E:$E,$G118),IF($B118="RAB Short",SUMIFS('RAB Prices Short'!AI:AI,'RAB Prices Short'!$B:$B,'All Prices combined'!$D118,'RAB Prices Short'!$E:$E,'All Prices combined'!$G118),IF($B118="RAB Long",SUMIFS('RAB Prices Long'!AI:AI,'RAB Prices Long'!$B:$B,'All Prices combined'!$D118,'RAB Prices Long'!$E:$E,'All Prices combined'!$G118)))),2)</f>
        <v>40.200000000000003</v>
      </c>
      <c r="AG118" s="2">
        <f>ROUND(IF($B118="Annuity",SUMIFS('Annuity Prices'!AJ:AJ,'Annuity Prices'!$B:$B,$D118,'Annuity Prices'!$E:$E,$G118),IF($B118="RAB Short",SUMIFS('RAB Prices Short'!AJ:AJ,'RAB Prices Short'!$B:$B,'All Prices combined'!$D118,'RAB Prices Short'!$E:$E,'All Prices combined'!$G118),IF($B118="RAB Long",SUMIFS('RAB Prices Long'!AJ:AJ,'RAB Prices Long'!$B:$B,'All Prices combined'!$D118,'RAB Prices Long'!$E:$E,'All Prices combined'!$G118)))),2)</f>
        <v>41.04</v>
      </c>
      <c r="AH118" s="2">
        <f>ROUND(IF($B118="Annuity",SUMIFS('Annuity Prices'!AK:AK,'Annuity Prices'!$B:$B,$D118,'Annuity Prices'!$E:$E,$G118),IF($B118="RAB Short",SUMIFS('RAB Prices Short'!AK:AK,'RAB Prices Short'!$B:$B,'All Prices combined'!$D118,'RAB Prices Short'!$E:$E,'All Prices combined'!$G118),IF($B118="RAB Long",SUMIFS('RAB Prices Long'!AK:AK,'RAB Prices Long'!$B:$B,'All Prices combined'!$D118,'RAB Prices Long'!$E:$E,'All Prices combined'!$G118)))),2)</f>
        <v>42.07</v>
      </c>
      <c r="AI118" s="2">
        <f>ROUND(IF($B118="Annuity",SUMIFS('Annuity Prices'!AL:AL,'Annuity Prices'!$B:$B,$D118,'Annuity Prices'!$E:$E,$G118),IF($B118="RAB Short",SUMIFS('RAB Prices Short'!AL:AL,'RAB Prices Short'!$B:$B,'All Prices combined'!$D118,'RAB Prices Short'!$E:$E,'All Prices combined'!$G118),IF($B118="RAB Long",SUMIFS('RAB Prices Long'!AL:AL,'RAB Prices Long'!$B:$B,'All Prices combined'!$D118,'RAB Prices Long'!$E:$E,'All Prices combined'!$G118)))),2)</f>
        <v>43.12</v>
      </c>
      <c r="AJ118" s="2">
        <f>ROUND(IF($B118="Annuity",SUMIFS('Annuity Prices'!AM:AM,'Annuity Prices'!$B:$B,$D118,'Annuity Prices'!$E:$E,$G118),IF($B118="RAB Short",SUMIFS('RAB Prices Short'!AM:AM,'RAB Prices Short'!$B:$B,'All Prices combined'!$D118,'RAB Prices Short'!$E:$E,'All Prices combined'!$G118),IF($B118="RAB Long",SUMIFS('RAB Prices Long'!AM:AM,'RAB Prices Long'!$B:$B,'All Prices combined'!$D118,'RAB Prices Long'!$E:$E,'All Prices combined'!$G118)))),2)</f>
        <v>44.2</v>
      </c>
      <c r="AK118" s="2">
        <f>ROUND(IF($B118="Annuity",SUMIFS('Annuity Prices'!AN:AN,'Annuity Prices'!$B:$B,$D118,'Annuity Prices'!$E:$E,$G118),IF($B118="RAB Short",SUMIFS('RAB Prices Short'!AN:AN,'RAB Prices Short'!$B:$B,'All Prices combined'!$D118,'RAB Prices Short'!$E:$E,'All Prices combined'!$G118),IF($B118="RAB Long",SUMIFS('RAB Prices Long'!AN:AN,'RAB Prices Long'!$B:$B,'All Prices combined'!$D118,'RAB Prices Long'!$E:$E,'All Prices combined'!$G118)))),2)</f>
        <v>45.12</v>
      </c>
      <c r="AL118" s="2">
        <f>ROUND(IF($B118="Annuity",SUMIFS('Annuity Prices'!AO:AO,'Annuity Prices'!$B:$B,$D118,'Annuity Prices'!$E:$E,$G118),IF($B118="RAB Short",SUMIFS('RAB Prices Short'!AO:AO,'RAB Prices Short'!$B:$B,'All Prices combined'!$D118,'RAB Prices Short'!$E:$E,'All Prices combined'!$G118),IF($B118="RAB Long",SUMIFS('RAB Prices Long'!AO:AO,'RAB Prices Long'!$B:$B,'All Prices combined'!$D118,'RAB Prices Long'!$E:$E,'All Prices combined'!$G118)))),2)</f>
        <v>46.25</v>
      </c>
      <c r="AM118" s="2">
        <f>ROUND(IF($B118="Annuity",SUMIFS('Annuity Prices'!AP:AP,'Annuity Prices'!$B:$B,$D118,'Annuity Prices'!$E:$E,$G118),IF($B118="RAB Short",SUMIFS('RAB Prices Short'!AP:AP,'RAB Prices Short'!$B:$B,'All Prices combined'!$D118,'RAB Prices Short'!$E:$E,'All Prices combined'!$G118),IF($B118="RAB Long",SUMIFS('RAB Prices Long'!AP:AP,'RAB Prices Long'!$B:$B,'All Prices combined'!$D118,'RAB Prices Long'!$E:$E,'All Prices combined'!$G118)))),2)</f>
        <v>47.41</v>
      </c>
      <c r="AN118" s="2">
        <f>ROUND(IF($B118="Annuity",SUMIFS('Annuity Prices'!AQ:AQ,'Annuity Prices'!$B:$B,$D118,'Annuity Prices'!$E:$E,$G118),IF($B118="RAB Short",SUMIFS('RAB Prices Short'!AQ:AQ,'RAB Prices Short'!$B:$B,'All Prices combined'!$D118,'RAB Prices Short'!$E:$E,'All Prices combined'!$G118),IF($B118="RAB Long",SUMIFS('RAB Prices Long'!AQ:AQ,'RAB Prices Long'!$B:$B,'All Prices combined'!$D118,'RAB Prices Long'!$E:$E,'All Prices combined'!$G118)))),2)</f>
        <v>48.59</v>
      </c>
      <c r="AO118" s="2">
        <f>ROUND(IF($B118="Annuity",SUMIFS('Annuity Prices'!AR:AR,'Annuity Prices'!$B:$B,$D118,'Annuity Prices'!$E:$E,$G118),IF($B118="RAB Short",SUMIFS('RAB Prices Short'!AR:AR,'RAB Prices Short'!$B:$B,'All Prices combined'!$D118,'RAB Prices Short'!$E:$E,'All Prices combined'!$G118),IF($B118="RAB Long",SUMIFS('RAB Prices Long'!AR:AR,'RAB Prices Long'!$B:$B,'All Prices combined'!$D118,'RAB Prices Long'!$E:$E,'All Prices combined'!$G118)))),2)</f>
        <v>16.89</v>
      </c>
      <c r="AP118" s="2">
        <f>ROUND(IF($B118="Annuity",SUMIFS('Annuity Prices'!AS:AS,'Annuity Prices'!$B:$B,$D118,'Annuity Prices'!$E:$E,$G118),IF($B118="RAB Short",SUMIFS('RAB Prices Short'!AS:AS,'RAB Prices Short'!$B:$B,'All Prices combined'!$D118,'RAB Prices Short'!$E:$E,'All Prices combined'!$G118),IF($B118="RAB Long",SUMIFS('RAB Prices Long'!AS:AS,'RAB Prices Long'!$B:$B,'All Prices combined'!$D118,'RAB Prices Long'!$E:$E,'All Prices combined'!$G118)))),2)</f>
        <v>19.989999999999998</v>
      </c>
      <c r="AQ118" s="2">
        <f>ROUND(IF($B118="Annuity",SUMIFS('Annuity Prices'!AT:AT,'Annuity Prices'!$B:$B,$D118,'Annuity Prices'!$E:$E,$G118),IF($B118="RAB Short",SUMIFS('RAB Prices Short'!AT:AT,'RAB Prices Short'!$B:$B,'All Prices combined'!$D118,'RAB Prices Short'!$E:$E,'All Prices combined'!$G118),IF($B118="RAB Long",SUMIFS('RAB Prices Long'!AT:AT,'RAB Prices Long'!$B:$B,'All Prices combined'!$D118,'RAB Prices Long'!$E:$E,'All Prices combined'!$G118)))),2)</f>
        <v>23.25</v>
      </c>
      <c r="AR118" s="2">
        <f>ROUND(IF($B118="Annuity",SUMIFS('Annuity Prices'!AU:AU,'Annuity Prices'!$B:$B,$D118,'Annuity Prices'!$E:$E,$G118),IF($B118="RAB Short",SUMIFS('RAB Prices Short'!AU:AU,'RAB Prices Short'!$B:$B,'All Prices combined'!$D118,'RAB Prices Short'!$E:$E,'All Prices combined'!$G118),IF($B118="RAB Long",SUMIFS('RAB Prices Long'!AU:AU,'RAB Prices Long'!$B:$B,'All Prices combined'!$D118,'RAB Prices Long'!$E:$E,'All Prices combined'!$G118)))),2)</f>
        <v>24.45</v>
      </c>
      <c r="AS118" s="2">
        <f>ROUND(IF($B118="Annuity",SUMIFS('Annuity Prices'!AV:AV,'Annuity Prices'!$B:$B,$D118,'Annuity Prices'!$E:$E,$G118),IF($B118="RAB Short",SUMIFS('RAB Prices Short'!AV:AV,'RAB Prices Short'!$B:$B,'All Prices combined'!$D118,'RAB Prices Short'!$E:$E,'All Prices combined'!$G118),IF($B118="RAB Long",SUMIFS('RAB Prices Long'!AV:AV,'RAB Prices Long'!$B:$B,'All Prices combined'!$D118,'RAB Prices Long'!$E:$E,'All Prices combined'!$G118)))),2)</f>
        <v>25.15</v>
      </c>
      <c r="AT118" s="2">
        <f>ROUND(IF($B118="Annuity",SUMIFS('Annuity Prices'!AW:AW,'Annuity Prices'!$B:$B,$D118,'Annuity Prices'!$E:$E,$G118),IF($B118="RAB Short",SUMIFS('RAB Prices Short'!AW:AW,'RAB Prices Short'!$B:$B,'All Prices combined'!$D118,'RAB Prices Short'!$E:$E,'All Prices combined'!$G118),IF($B118="RAB Long",SUMIFS('RAB Prices Long'!AW:AW,'RAB Prices Long'!$B:$B,'All Prices combined'!$D118,'RAB Prices Long'!$E:$E,'All Prices combined'!$G118)))),2)</f>
        <v>25.54</v>
      </c>
      <c r="AU118" s="2">
        <f>ROUND(IF($B118="Annuity",SUMIFS('Annuity Prices'!AX:AX,'Annuity Prices'!$B:$B,$D118,'Annuity Prices'!$E:$E,$G118),IF($B118="RAB Short",SUMIFS('RAB Prices Short'!AX:AX,'RAB Prices Short'!$B:$B,'All Prices combined'!$D118,'RAB Prices Short'!$E:$E,'All Prices combined'!$G118),IF($B118="RAB Long",SUMIFS('RAB Prices Long'!AX:AX,'RAB Prices Long'!$B:$B,'All Prices combined'!$D118,'RAB Prices Long'!$E:$E,'All Prices combined'!$G118)))),2)</f>
        <v>26.18</v>
      </c>
      <c r="AV118" s="2">
        <f>ROUND(IF($B118="Annuity",SUMIFS('Annuity Prices'!AY:AY,'Annuity Prices'!$B:$B,$D118,'Annuity Prices'!$E:$E,$G118),IF($B118="RAB Short",SUMIFS('RAB Prices Short'!AY:AY,'RAB Prices Short'!$B:$B,'All Prices combined'!$D118,'RAB Prices Short'!$E:$E,'All Prices combined'!$G118),IF($B118="RAB Long",SUMIFS('RAB Prices Long'!AY:AY,'RAB Prices Long'!$B:$B,'All Prices combined'!$D118,'RAB Prices Long'!$E:$E,'All Prices combined'!$G118)))),2)</f>
        <v>26.84</v>
      </c>
      <c r="AW118" s="2">
        <f>ROUND(IF($B118="Annuity",SUMIFS('Annuity Prices'!AZ:AZ,'Annuity Prices'!$B:$B,$D118,'Annuity Prices'!$E:$E,$G118),IF($B118="RAB Short",SUMIFS('RAB Prices Short'!AZ:AZ,'RAB Prices Short'!$B:$B,'All Prices combined'!$D118,'RAB Prices Short'!$E:$E,'All Prices combined'!$G118),IF($B118="RAB Long",SUMIFS('RAB Prices Long'!AZ:AZ,'RAB Prices Long'!$B:$B,'All Prices combined'!$D118,'RAB Prices Long'!$E:$E,'All Prices combined'!$G118)))),2)</f>
        <v>27.51</v>
      </c>
      <c r="AX118" s="2">
        <f>ROUND(IF($B118="Annuity",SUMIFS('Annuity Prices'!BA:BA,'Annuity Prices'!$B:$B,$D118,'Annuity Prices'!$E:$E,$G118),IF($B118="RAB Short",SUMIFS('RAB Prices Short'!BA:BA,'RAB Prices Short'!$B:$B,'All Prices combined'!$D118,'RAB Prices Short'!$E:$E,'All Prices combined'!$G118),IF($B118="RAB Long",SUMIFS('RAB Prices Long'!BA:BA,'RAB Prices Long'!$B:$B,'All Prices combined'!$D118,'RAB Prices Long'!$E:$E,'All Prices combined'!$G118)))),2)</f>
        <v>28.08</v>
      </c>
      <c r="AY118" s="2">
        <f>ROUND(IF($B118="Annuity",SUMIFS('Annuity Prices'!BB:BB,'Annuity Prices'!$B:$B,$D118,'Annuity Prices'!$E:$E,$G118),IF($B118="RAB Short",SUMIFS('RAB Prices Short'!BB:BB,'RAB Prices Short'!$B:$B,'All Prices combined'!$D118,'RAB Prices Short'!$E:$E,'All Prices combined'!$G118),IF($B118="RAB Long",SUMIFS('RAB Prices Long'!BB:BB,'RAB Prices Long'!$B:$B,'All Prices combined'!$D118,'RAB Prices Long'!$E:$E,'All Prices combined'!$G118)))),2)</f>
        <v>28.79</v>
      </c>
      <c r="AZ118" s="2">
        <f>ROUND(IF($B118="Annuity",SUMIFS('Annuity Prices'!BC:BC,'Annuity Prices'!$B:$B,$D118,'Annuity Prices'!$E:$E,$G118),IF($B118="RAB Short",SUMIFS('RAB Prices Short'!BC:BC,'RAB Prices Short'!$B:$B,'All Prices combined'!$D118,'RAB Prices Short'!$E:$E,'All Prices combined'!$G118),IF($B118="RAB Long",SUMIFS('RAB Prices Long'!BC:BC,'RAB Prices Long'!$B:$B,'All Prices combined'!$D118,'RAB Prices Long'!$E:$E,'All Prices combined'!$G118)))),2)</f>
        <v>29.51</v>
      </c>
      <c r="BA118" s="2">
        <f>ROUND(IF($B118="Annuity",SUMIFS('Annuity Prices'!BD:BD,'Annuity Prices'!$B:$B,$D118,'Annuity Prices'!$E:$E,$G118),IF($B118="RAB Short",SUMIFS('RAB Prices Short'!BD:BD,'RAB Prices Short'!$B:$B,'All Prices combined'!$D118,'RAB Prices Short'!$E:$E,'All Prices combined'!$G118),IF($B118="RAB Long",SUMIFS('RAB Prices Long'!BD:BD,'RAB Prices Long'!$B:$B,'All Prices combined'!$D118,'RAB Prices Long'!$E:$E,'All Prices combined'!$G118)))),2)</f>
        <v>30.24</v>
      </c>
      <c r="BB118" s="2">
        <f>ROUND(IF($B118="Annuity",SUMIFS('Annuity Prices'!BE:BE,'Annuity Prices'!$B:$B,$D118,'Annuity Prices'!$E:$E,$G118),IF($B118="RAB Short",SUMIFS('RAB Prices Short'!BE:BE,'RAB Prices Short'!$B:$B,'All Prices combined'!$D118,'RAB Prices Short'!$E:$E,'All Prices combined'!$G118),IF($B118="RAB Long",SUMIFS('RAB Prices Long'!BE:BE,'RAB Prices Long'!$B:$B,'All Prices combined'!$D118,'RAB Prices Long'!$E:$E,'All Prices combined'!$G118)))),2)</f>
        <v>30.88</v>
      </c>
      <c r="BC118" s="2">
        <f>ROUND(IF($B118="Annuity",SUMIFS('Annuity Prices'!BF:BF,'Annuity Prices'!$B:$B,$D118,'Annuity Prices'!$E:$E,$G118),IF($B118="RAB Short",SUMIFS('RAB Prices Short'!BF:BF,'RAB Prices Short'!$B:$B,'All Prices combined'!$D118,'RAB Prices Short'!$E:$E,'All Prices combined'!$G118),IF($B118="RAB Long",SUMIFS('RAB Prices Long'!BF:BF,'RAB Prices Long'!$B:$B,'All Prices combined'!$D118,'RAB Prices Long'!$E:$E,'All Prices combined'!$G118)))),2)</f>
        <v>31.65</v>
      </c>
      <c r="BD118" s="2">
        <f>ROUND(IF($B118="Annuity",SUMIFS('Annuity Prices'!BG:BG,'Annuity Prices'!$B:$B,$D118,'Annuity Prices'!$E:$E,$G118),IF($B118="RAB Short",SUMIFS('RAB Prices Short'!BG:BG,'RAB Prices Short'!$B:$B,'All Prices combined'!$D118,'RAB Prices Short'!$E:$E,'All Prices combined'!$G118),IF($B118="RAB Long",SUMIFS('RAB Prices Long'!BG:BG,'RAB Prices Long'!$B:$B,'All Prices combined'!$D118,'RAB Prices Long'!$E:$E,'All Prices combined'!$G118)))),2)</f>
        <v>32.44</v>
      </c>
      <c r="BE118" s="2">
        <f>ROUND(IF($B118="Annuity",SUMIFS('Annuity Prices'!BH:BH,'Annuity Prices'!$B:$B,$D118,'Annuity Prices'!$E:$E,$G118),IF($B118="RAB Short",SUMIFS('RAB Prices Short'!BH:BH,'RAB Prices Short'!$B:$B,'All Prices combined'!$D118,'RAB Prices Short'!$E:$E,'All Prices combined'!$G118),IF($B118="RAB Long",SUMIFS('RAB Prices Long'!BH:BH,'RAB Prices Long'!$B:$B,'All Prices combined'!$D118,'RAB Prices Long'!$E:$E,'All Prices combined'!$G118)))),2)</f>
        <v>33.25</v>
      </c>
      <c r="BF118" s="2">
        <f>ROUND(IF($B118="Annuity",SUMIFS('Annuity Prices'!BI:BI,'Annuity Prices'!$B:$B,$D118,'Annuity Prices'!$E:$E,$G118),IF($B118="RAB Short",SUMIFS('RAB Prices Short'!BI:BI,'RAB Prices Short'!$B:$B,'All Prices combined'!$D118,'RAB Prices Short'!$E:$E,'All Prices combined'!$G118),IF($B118="RAB Long",SUMIFS('RAB Prices Long'!BI:BI,'RAB Prices Long'!$B:$B,'All Prices combined'!$D118,'RAB Prices Long'!$E:$E,'All Prices combined'!$G118)))),2)</f>
        <v>33.950000000000003</v>
      </c>
      <c r="BG118" s="2">
        <f>ROUND(IF($B118="Annuity",SUMIFS('Annuity Prices'!BJ:BJ,'Annuity Prices'!$B:$B,$D118,'Annuity Prices'!$E:$E,$G118),IF($B118="RAB Short",SUMIFS('RAB Prices Short'!BJ:BJ,'RAB Prices Short'!$B:$B,'All Prices combined'!$D118,'RAB Prices Short'!$E:$E,'All Prices combined'!$G118),IF($B118="RAB Long",SUMIFS('RAB Prices Long'!BJ:BJ,'RAB Prices Long'!$B:$B,'All Prices combined'!$D118,'RAB Prices Long'!$E:$E,'All Prices combined'!$G118)))),2)</f>
        <v>34.799999999999997</v>
      </c>
      <c r="BH118" s="2">
        <f>ROUND(IF($B118="Annuity",SUMIFS('Annuity Prices'!BK:BK,'Annuity Prices'!$B:$B,$D118,'Annuity Prices'!$E:$E,$G118),IF($B118="RAB Short",SUMIFS('RAB Prices Short'!BK:BK,'RAB Prices Short'!$B:$B,'All Prices combined'!$D118,'RAB Prices Short'!$E:$E,'All Prices combined'!$G118),IF($B118="RAB Long",SUMIFS('RAB Prices Long'!BK:BK,'RAB Prices Long'!$B:$B,'All Prices combined'!$D118,'RAB Prices Long'!$E:$E,'All Prices combined'!$G118)))),2)</f>
        <v>35.67</v>
      </c>
      <c r="BI118" s="2">
        <f>ROUND(IF($B118="Annuity",SUMIFS('Annuity Prices'!BL:BL,'Annuity Prices'!$B:$B,$D118,'Annuity Prices'!$E:$E,$G118),IF($B118="RAB Short",SUMIFS('RAB Prices Short'!BL:BL,'RAB Prices Short'!$B:$B,'All Prices combined'!$D118,'RAB Prices Short'!$E:$E,'All Prices combined'!$G118),IF($B118="RAB Long",SUMIFS('RAB Prices Long'!BL:BL,'RAB Prices Long'!$B:$B,'All Prices combined'!$D118,'RAB Prices Long'!$E:$E,'All Prices combined'!$G118)))),2)</f>
        <v>36.56</v>
      </c>
      <c r="BJ118" s="2">
        <f>ROUND(IF($B118="Annuity",SUMIFS('Annuity Prices'!BM:BM,'Annuity Prices'!$B:$B,$D118,'Annuity Prices'!$E:$E,$G118),IF($B118="RAB Short",SUMIFS('RAB Prices Short'!BM:BM,'RAB Prices Short'!$B:$B,'All Prices combined'!$D118,'RAB Prices Short'!$E:$E,'All Prices combined'!$G118),IF($B118="RAB Long",SUMIFS('RAB Prices Long'!BM:BM,'RAB Prices Long'!$B:$B,'All Prices combined'!$D118,'RAB Prices Long'!$E:$E,'All Prices combined'!$G118)))),2)</f>
        <v>37.33</v>
      </c>
      <c r="BK118" s="2">
        <f>ROUND(IF($B118="Annuity",SUMIFS('Annuity Prices'!BN:BN,'Annuity Prices'!$B:$B,$D118,'Annuity Prices'!$E:$E,$G118),IF($B118="RAB Short",SUMIFS('RAB Prices Short'!BN:BN,'RAB Prices Short'!$B:$B,'All Prices combined'!$D118,'RAB Prices Short'!$E:$E,'All Prices combined'!$G118),IF($B118="RAB Long",SUMIFS('RAB Prices Long'!BN:BN,'RAB Prices Long'!$B:$B,'All Prices combined'!$D118,'RAB Prices Long'!$E:$E,'All Prices combined'!$G118)))),2)</f>
        <v>38.26</v>
      </c>
      <c r="BL118" s="2">
        <f>ROUND(IF($B118="Annuity",SUMIFS('Annuity Prices'!BO:BO,'Annuity Prices'!$B:$B,$D118,'Annuity Prices'!$E:$E,$G118),IF($B118="RAB Short",SUMIFS('RAB Prices Short'!BO:BO,'RAB Prices Short'!$B:$B,'All Prices combined'!$D118,'RAB Prices Short'!$E:$E,'All Prices combined'!$G118),IF($B118="RAB Long",SUMIFS('RAB Prices Long'!BO:BO,'RAB Prices Long'!$B:$B,'All Prices combined'!$D118,'RAB Prices Long'!$E:$E,'All Prices combined'!$G118)))),2)</f>
        <v>39.22</v>
      </c>
      <c r="BM118" s="2">
        <f>ROUND(IF($B118="Annuity",SUMIFS('Annuity Prices'!BP:BP,'Annuity Prices'!$B:$B,$D118,'Annuity Prices'!$E:$E,$G118),IF($B118="RAB Short",SUMIFS('RAB Prices Short'!BP:BP,'RAB Prices Short'!$B:$B,'All Prices combined'!$D118,'RAB Prices Short'!$E:$E,'All Prices combined'!$G118),IF($B118="RAB Long",SUMIFS('RAB Prices Long'!BP:BP,'RAB Prices Long'!$B:$B,'All Prices combined'!$D118,'RAB Prices Long'!$E:$E,'All Prices combined'!$G118)))),2)</f>
        <v>40.200000000000003</v>
      </c>
      <c r="BN118" s="2">
        <f>ROUND(IF($B118="Annuity",SUMIFS('Annuity Prices'!BQ:BQ,'Annuity Prices'!$B:$B,$D118,'Annuity Prices'!$E:$E,$G118),IF($B118="RAB Short",SUMIFS('RAB Prices Short'!BQ:BQ,'RAB Prices Short'!$B:$B,'All Prices combined'!$D118,'RAB Prices Short'!$E:$E,'All Prices combined'!$G118),IF($B118="RAB Long",SUMIFS('RAB Prices Long'!BQ:BQ,'RAB Prices Long'!$B:$B,'All Prices combined'!$D118,'RAB Prices Long'!$E:$E,'All Prices combined'!$G118)))),2)</f>
        <v>41.04</v>
      </c>
      <c r="BO118" s="2">
        <f>ROUND(IF($B118="Annuity",SUMIFS('Annuity Prices'!BR:BR,'Annuity Prices'!$B:$B,$D118,'Annuity Prices'!$E:$E,$G118),IF($B118="RAB Short",SUMIFS('RAB Prices Short'!BR:BR,'RAB Prices Short'!$B:$B,'All Prices combined'!$D118,'RAB Prices Short'!$E:$E,'All Prices combined'!$G118),IF($B118="RAB Long",SUMIFS('RAB Prices Long'!BR:BR,'RAB Prices Long'!$B:$B,'All Prices combined'!$D118,'RAB Prices Long'!$E:$E,'All Prices combined'!$G118)))),2)</f>
        <v>42.07</v>
      </c>
      <c r="BP118" s="2">
        <f>ROUND(IF($B118="Annuity",SUMIFS('Annuity Prices'!BS:BS,'Annuity Prices'!$B:$B,$D118,'Annuity Prices'!$E:$E,$G118),IF($B118="RAB Short",SUMIFS('RAB Prices Short'!BS:BS,'RAB Prices Short'!$B:$B,'All Prices combined'!$D118,'RAB Prices Short'!$E:$E,'All Prices combined'!$G118),IF($B118="RAB Long",SUMIFS('RAB Prices Long'!BS:BS,'RAB Prices Long'!$B:$B,'All Prices combined'!$D118,'RAB Prices Long'!$E:$E,'All Prices combined'!$G118)))),2)</f>
        <v>43.12</v>
      </c>
      <c r="BQ118" s="2">
        <f>ROUND(IF($B118="Annuity",SUMIFS('Annuity Prices'!BT:BT,'Annuity Prices'!$B:$B,$D118,'Annuity Prices'!$E:$E,$G118),IF($B118="RAB Short",SUMIFS('RAB Prices Short'!BT:BT,'RAB Prices Short'!$B:$B,'All Prices combined'!$D118,'RAB Prices Short'!$E:$E,'All Prices combined'!$G118),IF($B118="RAB Long",SUMIFS('RAB Prices Long'!BT:BT,'RAB Prices Long'!$B:$B,'All Prices combined'!$D118,'RAB Prices Long'!$E:$E,'All Prices combined'!$G118)))),2)</f>
        <v>44.2</v>
      </c>
      <c r="BR118" s="2">
        <f>ROUND(IF($B118="Annuity",SUMIFS('Annuity Prices'!BU:BU,'Annuity Prices'!$B:$B,$D118,'Annuity Prices'!$E:$E,$G118),IF($B118="RAB Short",SUMIFS('RAB Prices Short'!BU:BU,'RAB Prices Short'!$B:$B,'All Prices combined'!$D118,'RAB Prices Short'!$E:$E,'All Prices combined'!$G118),IF($B118="RAB Long",SUMIFS('RAB Prices Long'!BU:BU,'RAB Prices Long'!$B:$B,'All Prices combined'!$D118,'RAB Prices Long'!$E:$E,'All Prices combined'!$G118)))),2)</f>
        <v>45.12</v>
      </c>
      <c r="BS118" s="2">
        <f>ROUND(IF($B118="Annuity",SUMIFS('Annuity Prices'!BV:BV,'Annuity Prices'!$B:$B,$D118,'Annuity Prices'!$E:$E,$G118),IF($B118="RAB Short",SUMIFS('RAB Prices Short'!BV:BV,'RAB Prices Short'!$B:$B,'All Prices combined'!$D118,'RAB Prices Short'!$E:$E,'All Prices combined'!$G118),IF($B118="RAB Long",SUMIFS('RAB Prices Long'!BV:BV,'RAB Prices Long'!$B:$B,'All Prices combined'!$D118,'RAB Prices Long'!$E:$E,'All Prices combined'!$G118)))),2)</f>
        <v>46.25</v>
      </c>
      <c r="BT118" s="2">
        <f>ROUND(IF($B118="Annuity",SUMIFS('Annuity Prices'!BW:BW,'Annuity Prices'!$B:$B,$D118,'Annuity Prices'!$E:$E,$G118),IF($B118="RAB Short",SUMIFS('RAB Prices Short'!BW:BW,'RAB Prices Short'!$B:$B,'All Prices combined'!$D118,'RAB Prices Short'!$E:$E,'All Prices combined'!$G118),IF($B118="RAB Long",SUMIFS('RAB Prices Long'!BW:BW,'RAB Prices Long'!$B:$B,'All Prices combined'!$D118,'RAB Prices Long'!$E:$E,'All Prices combined'!$G118)))),2)</f>
        <v>47.41</v>
      </c>
      <c r="BU118" s="2">
        <f>ROUND(IF($B118="Annuity",SUMIFS('Annuity Prices'!BX:BX,'Annuity Prices'!$B:$B,$D118,'Annuity Prices'!$E:$E,$G118),IF($B118="RAB Short",SUMIFS('RAB Prices Short'!BX:BX,'RAB Prices Short'!$B:$B,'All Prices combined'!$D118,'RAB Prices Short'!$E:$E,'All Prices combined'!$G118),IF($B118="RAB Long",SUMIFS('RAB Prices Long'!BX:BX,'RAB Prices Long'!$B:$B,'All Prices combined'!$D118,'RAB Prices Long'!$E:$E,'All Prices combined'!$G118)))),2)</f>
        <v>48.59</v>
      </c>
    </row>
    <row r="119" spans="2:73" x14ac:dyDescent="0.25">
      <c r="B119" t="s">
        <v>37</v>
      </c>
      <c r="C119" s="1">
        <v>22</v>
      </c>
      <c r="D119" s="1" t="s">
        <v>194</v>
      </c>
      <c r="E119" s="1" t="s">
        <v>193</v>
      </c>
      <c r="F119" s="1">
        <v>22</v>
      </c>
      <c r="G119" s="1" t="s">
        <v>40</v>
      </c>
      <c r="H119" s="1"/>
      <c r="I119" s="2">
        <f>ROUND(IF($B119="Annuity",SUMIFS('Annuity Prices'!L:L,'Annuity Prices'!$B:$B,$D119,'Annuity Prices'!$E:$E,$G119),IF($B119="RAB Short",SUMIFS('RAB Prices Short'!L:L,'RAB Prices Short'!$B:$B,'All Prices combined'!$D119,'RAB Prices Short'!$E:$E,'All Prices combined'!$G119),IF($B119="RAB Long",SUMIFS('RAB Prices Long'!L:L,'RAB Prices Long'!$B:$B,'All Prices combined'!$D119,'RAB Prices Long'!$E:$E,'All Prices combined'!$G119)))),2)</f>
        <v>10.71</v>
      </c>
      <c r="J119" s="2">
        <f>ROUND(IF($B119="Annuity",SUMIFS('Annuity Prices'!M:M,'Annuity Prices'!$B:$B,$D119,'Annuity Prices'!$E:$E,$G119),IF($B119="RAB Short",SUMIFS('RAB Prices Short'!M:M,'RAB Prices Short'!$B:$B,'All Prices combined'!$D119,'RAB Prices Short'!$E:$E,'All Prices combined'!$G119),IF($B119="RAB Long",SUMIFS('RAB Prices Long'!M:M,'RAB Prices Long'!$B:$B,'All Prices combined'!$D119,'RAB Prices Long'!$E:$E,'All Prices combined'!$G119)))),2)</f>
        <v>11.02</v>
      </c>
      <c r="K119" s="2">
        <f>ROUND(IF($B119="Annuity",SUMIFS('Annuity Prices'!N:N,'Annuity Prices'!$B:$B,$D119,'Annuity Prices'!$E:$E,$G119),IF($B119="RAB Short",SUMIFS('RAB Prices Short'!N:N,'RAB Prices Short'!$B:$B,'All Prices combined'!$D119,'RAB Prices Short'!$E:$E,'All Prices combined'!$G119),IF($B119="RAB Long",SUMIFS('RAB Prices Long'!N:N,'RAB Prices Long'!$B:$B,'All Prices combined'!$D119,'RAB Prices Long'!$E:$E,'All Prices combined'!$G119)))),2)</f>
        <v>11.33</v>
      </c>
      <c r="L119" s="2">
        <f>ROUND(IF($B119="Annuity",SUMIFS('Annuity Prices'!O:O,'Annuity Prices'!$B:$B,$D119,'Annuity Prices'!$E:$E,$G119),IF($B119="RAB Short",SUMIFS('RAB Prices Short'!O:O,'RAB Prices Short'!$B:$B,'All Prices combined'!$D119,'RAB Prices Short'!$E:$E,'All Prices combined'!$G119),IF($B119="RAB Long",SUMIFS('RAB Prices Long'!O:O,'RAB Prices Long'!$B:$B,'All Prices combined'!$D119,'RAB Prices Long'!$E:$E,'All Prices combined'!$G119)))),2)</f>
        <v>11.66</v>
      </c>
      <c r="M119" s="2">
        <f>ROUND(IF($B119="Annuity",SUMIFS('Annuity Prices'!P:P,'Annuity Prices'!$B:$B,$D119,'Annuity Prices'!$E:$E,$G119),IF($B119="RAB Short",SUMIFS('RAB Prices Short'!P:P,'RAB Prices Short'!$B:$B,'All Prices combined'!$D119,'RAB Prices Short'!$E:$E,'All Prices combined'!$G119),IF($B119="RAB Long",SUMIFS('RAB Prices Long'!P:P,'RAB Prices Long'!$B:$B,'All Prices combined'!$D119,'RAB Prices Long'!$E:$E,'All Prices combined'!$G119)))),2)</f>
        <v>11.86</v>
      </c>
      <c r="N119" s="2">
        <f>ROUND(IF($B119="Annuity",SUMIFS('Annuity Prices'!Q:Q,'Annuity Prices'!$B:$B,$D119,'Annuity Prices'!$E:$E,$G119),IF($B119="RAB Short",SUMIFS('RAB Prices Short'!Q:Q,'RAB Prices Short'!$B:$B,'All Prices combined'!$D119,'RAB Prices Short'!$E:$E,'All Prices combined'!$G119),IF($B119="RAB Long",SUMIFS('RAB Prices Long'!Q:Q,'RAB Prices Long'!$B:$B,'All Prices combined'!$D119,'RAB Prices Long'!$E:$E,'All Prices combined'!$G119)))),2)</f>
        <v>12.15</v>
      </c>
      <c r="O119" s="2">
        <f>ROUND(IF($B119="Annuity",SUMIFS('Annuity Prices'!R:R,'Annuity Prices'!$B:$B,$D119,'Annuity Prices'!$E:$E,$G119),IF($B119="RAB Short",SUMIFS('RAB Prices Short'!R:R,'RAB Prices Short'!$B:$B,'All Prices combined'!$D119,'RAB Prices Short'!$E:$E,'All Prices combined'!$G119),IF($B119="RAB Long",SUMIFS('RAB Prices Long'!R:R,'RAB Prices Long'!$B:$B,'All Prices combined'!$D119,'RAB Prices Long'!$E:$E,'All Prices combined'!$G119)))),2)</f>
        <v>12.46</v>
      </c>
      <c r="P119" s="2">
        <f>ROUND(IF($B119="Annuity",SUMIFS('Annuity Prices'!S:S,'Annuity Prices'!$B:$B,$D119,'Annuity Prices'!$E:$E,$G119),IF($B119="RAB Short",SUMIFS('RAB Prices Short'!S:S,'RAB Prices Short'!$B:$B,'All Prices combined'!$D119,'RAB Prices Short'!$E:$E,'All Prices combined'!$G119),IF($B119="RAB Long",SUMIFS('RAB Prices Long'!S:S,'RAB Prices Long'!$B:$B,'All Prices combined'!$D119,'RAB Prices Long'!$E:$E,'All Prices combined'!$G119)))),2)</f>
        <v>12.77</v>
      </c>
      <c r="Q119" s="2">
        <f>ROUND(IF($B119="Annuity",SUMIFS('Annuity Prices'!T:T,'Annuity Prices'!$B:$B,$D119,'Annuity Prices'!$E:$E,$G119),IF($B119="RAB Short",SUMIFS('RAB Prices Short'!T:T,'RAB Prices Short'!$B:$B,'All Prices combined'!$D119,'RAB Prices Short'!$E:$E,'All Prices combined'!$G119),IF($B119="RAB Long",SUMIFS('RAB Prices Long'!T:T,'RAB Prices Long'!$B:$B,'All Prices combined'!$D119,'RAB Prices Long'!$E:$E,'All Prices combined'!$G119)))),2)</f>
        <v>13.02</v>
      </c>
      <c r="R119" s="2">
        <f>ROUND(IF($B119="Annuity",SUMIFS('Annuity Prices'!U:U,'Annuity Prices'!$B:$B,$D119,'Annuity Prices'!$E:$E,$G119),IF($B119="RAB Short",SUMIFS('RAB Prices Short'!U:U,'RAB Prices Short'!$B:$B,'All Prices combined'!$D119,'RAB Prices Short'!$E:$E,'All Prices combined'!$G119),IF($B119="RAB Long",SUMIFS('RAB Prices Long'!U:U,'RAB Prices Long'!$B:$B,'All Prices combined'!$D119,'RAB Prices Long'!$E:$E,'All Prices combined'!$G119)))),2)</f>
        <v>13.35</v>
      </c>
      <c r="S119" s="2">
        <f>ROUND(IF($B119="Annuity",SUMIFS('Annuity Prices'!V:V,'Annuity Prices'!$B:$B,$D119,'Annuity Prices'!$E:$E,$G119),IF($B119="RAB Short",SUMIFS('RAB Prices Short'!V:V,'RAB Prices Short'!$B:$B,'All Prices combined'!$D119,'RAB Prices Short'!$E:$E,'All Prices combined'!$G119),IF($B119="RAB Long",SUMIFS('RAB Prices Long'!V:V,'RAB Prices Long'!$B:$B,'All Prices combined'!$D119,'RAB Prices Long'!$E:$E,'All Prices combined'!$G119)))),2)</f>
        <v>13.68</v>
      </c>
      <c r="T119" s="2">
        <f>ROUND(IF($B119="Annuity",SUMIFS('Annuity Prices'!W:W,'Annuity Prices'!$B:$B,$D119,'Annuity Prices'!$E:$E,$G119),IF($B119="RAB Short",SUMIFS('RAB Prices Short'!W:W,'RAB Prices Short'!$B:$B,'All Prices combined'!$D119,'RAB Prices Short'!$E:$E,'All Prices combined'!$G119),IF($B119="RAB Long",SUMIFS('RAB Prices Long'!W:W,'RAB Prices Long'!$B:$B,'All Prices combined'!$D119,'RAB Prices Long'!$E:$E,'All Prices combined'!$G119)))),2)</f>
        <v>14.03</v>
      </c>
      <c r="U119" s="2">
        <f>ROUND(IF($B119="Annuity",SUMIFS('Annuity Prices'!X:X,'Annuity Prices'!$B:$B,$D119,'Annuity Prices'!$E:$E,$G119),IF($B119="RAB Short",SUMIFS('RAB Prices Short'!X:X,'RAB Prices Short'!$B:$B,'All Prices combined'!$D119,'RAB Prices Short'!$E:$E,'All Prices combined'!$G119),IF($B119="RAB Long",SUMIFS('RAB Prices Long'!X:X,'RAB Prices Long'!$B:$B,'All Prices combined'!$D119,'RAB Prices Long'!$E:$E,'All Prices combined'!$G119)))),2)</f>
        <v>14.3</v>
      </c>
      <c r="V119" s="2">
        <f>ROUND(IF($B119="Annuity",SUMIFS('Annuity Prices'!Y:Y,'Annuity Prices'!$B:$B,$D119,'Annuity Prices'!$E:$E,$G119),IF($B119="RAB Short",SUMIFS('RAB Prices Short'!Y:Y,'RAB Prices Short'!$B:$B,'All Prices combined'!$D119,'RAB Prices Short'!$E:$E,'All Prices combined'!$G119),IF($B119="RAB Long",SUMIFS('RAB Prices Long'!Y:Y,'RAB Prices Long'!$B:$B,'All Prices combined'!$D119,'RAB Prices Long'!$E:$E,'All Prices combined'!$G119)))),2)</f>
        <v>14.66</v>
      </c>
      <c r="W119" s="2">
        <f>ROUND(IF($B119="Annuity",SUMIFS('Annuity Prices'!Z:Z,'Annuity Prices'!$B:$B,$D119,'Annuity Prices'!$E:$E,$G119),IF($B119="RAB Short",SUMIFS('RAB Prices Short'!Z:Z,'RAB Prices Short'!$B:$B,'All Prices combined'!$D119,'RAB Prices Short'!$E:$E,'All Prices combined'!$G119),IF($B119="RAB Long",SUMIFS('RAB Prices Long'!Z:Z,'RAB Prices Long'!$B:$B,'All Prices combined'!$D119,'RAB Prices Long'!$E:$E,'All Prices combined'!$G119)))),2)</f>
        <v>15.03</v>
      </c>
      <c r="X119" s="2">
        <f>ROUND(IF($B119="Annuity",SUMIFS('Annuity Prices'!AA:AA,'Annuity Prices'!$B:$B,$D119,'Annuity Prices'!$E:$E,$G119),IF($B119="RAB Short",SUMIFS('RAB Prices Short'!AA:AA,'RAB Prices Short'!$B:$B,'All Prices combined'!$D119,'RAB Prices Short'!$E:$E,'All Prices combined'!$G119),IF($B119="RAB Long",SUMIFS('RAB Prices Long'!AA:AA,'RAB Prices Long'!$B:$B,'All Prices combined'!$D119,'RAB Prices Long'!$E:$E,'All Prices combined'!$G119)))),2)</f>
        <v>15.4</v>
      </c>
      <c r="Y119" s="2">
        <f>ROUND(IF($B119="Annuity",SUMIFS('Annuity Prices'!AB:AB,'Annuity Prices'!$B:$B,$D119,'Annuity Prices'!$E:$E,$G119),IF($B119="RAB Short",SUMIFS('RAB Prices Short'!AB:AB,'RAB Prices Short'!$B:$B,'All Prices combined'!$D119,'RAB Prices Short'!$E:$E,'All Prices combined'!$G119),IF($B119="RAB Long",SUMIFS('RAB Prices Long'!AB:AB,'RAB Prices Long'!$B:$B,'All Prices combined'!$D119,'RAB Prices Long'!$E:$E,'All Prices combined'!$G119)))),2)</f>
        <v>15.71</v>
      </c>
      <c r="Z119" s="2">
        <f>ROUND(IF($B119="Annuity",SUMIFS('Annuity Prices'!AC:AC,'Annuity Prices'!$B:$B,$D119,'Annuity Prices'!$E:$E,$G119),IF($B119="RAB Short",SUMIFS('RAB Prices Short'!AC:AC,'RAB Prices Short'!$B:$B,'All Prices combined'!$D119,'RAB Prices Short'!$E:$E,'All Prices combined'!$G119),IF($B119="RAB Long",SUMIFS('RAB Prices Long'!AC:AC,'RAB Prices Long'!$B:$B,'All Prices combined'!$D119,'RAB Prices Long'!$E:$E,'All Prices combined'!$G119)))),2)</f>
        <v>16.100000000000001</v>
      </c>
      <c r="AA119" s="2">
        <f>ROUND(IF($B119="Annuity",SUMIFS('Annuity Prices'!AD:AD,'Annuity Prices'!$B:$B,$D119,'Annuity Prices'!$E:$E,$G119),IF($B119="RAB Short",SUMIFS('RAB Prices Short'!AD:AD,'RAB Prices Short'!$B:$B,'All Prices combined'!$D119,'RAB Prices Short'!$E:$E,'All Prices combined'!$G119),IF($B119="RAB Long",SUMIFS('RAB Prices Long'!AD:AD,'RAB Prices Long'!$B:$B,'All Prices combined'!$D119,'RAB Prices Long'!$E:$E,'All Prices combined'!$G119)))),2)</f>
        <v>16.510000000000002</v>
      </c>
      <c r="AB119" s="2">
        <f>ROUND(IF($B119="Annuity",SUMIFS('Annuity Prices'!AE:AE,'Annuity Prices'!$B:$B,$D119,'Annuity Prices'!$E:$E,$G119),IF($B119="RAB Short",SUMIFS('RAB Prices Short'!AE:AE,'RAB Prices Short'!$B:$B,'All Prices combined'!$D119,'RAB Prices Short'!$E:$E,'All Prices combined'!$G119),IF($B119="RAB Long",SUMIFS('RAB Prices Long'!AE:AE,'RAB Prices Long'!$B:$B,'All Prices combined'!$D119,'RAB Prices Long'!$E:$E,'All Prices combined'!$G119)))),2)</f>
        <v>16.920000000000002</v>
      </c>
      <c r="AC119" s="2">
        <f>ROUND(IF($B119="Annuity",SUMIFS('Annuity Prices'!AF:AF,'Annuity Prices'!$B:$B,$D119,'Annuity Prices'!$E:$E,$G119),IF($B119="RAB Short",SUMIFS('RAB Prices Short'!AF:AF,'RAB Prices Short'!$B:$B,'All Prices combined'!$D119,'RAB Prices Short'!$E:$E,'All Prices combined'!$G119),IF($B119="RAB Long",SUMIFS('RAB Prices Long'!AF:AF,'RAB Prices Long'!$B:$B,'All Prices combined'!$D119,'RAB Prices Long'!$E:$E,'All Prices combined'!$G119)))),2)</f>
        <v>17.25</v>
      </c>
      <c r="AD119" s="2">
        <f>ROUND(IF($B119="Annuity",SUMIFS('Annuity Prices'!AG:AG,'Annuity Prices'!$B:$B,$D119,'Annuity Prices'!$E:$E,$G119),IF($B119="RAB Short",SUMIFS('RAB Prices Short'!AG:AG,'RAB Prices Short'!$B:$B,'All Prices combined'!$D119,'RAB Prices Short'!$E:$E,'All Prices combined'!$G119),IF($B119="RAB Long",SUMIFS('RAB Prices Long'!AG:AG,'RAB Prices Long'!$B:$B,'All Prices combined'!$D119,'RAB Prices Long'!$E:$E,'All Prices combined'!$G119)))),2)</f>
        <v>17.690000000000001</v>
      </c>
      <c r="AE119" s="2">
        <f>ROUND(IF($B119="Annuity",SUMIFS('Annuity Prices'!AH:AH,'Annuity Prices'!$B:$B,$D119,'Annuity Prices'!$E:$E,$G119),IF($B119="RAB Short",SUMIFS('RAB Prices Short'!AH:AH,'RAB Prices Short'!$B:$B,'All Prices combined'!$D119,'RAB Prices Short'!$E:$E,'All Prices combined'!$G119),IF($B119="RAB Long",SUMIFS('RAB Prices Long'!AH:AH,'RAB Prices Long'!$B:$B,'All Prices combined'!$D119,'RAB Prices Long'!$E:$E,'All Prices combined'!$G119)))),2)</f>
        <v>18.13</v>
      </c>
      <c r="AF119" s="2">
        <f>ROUND(IF($B119="Annuity",SUMIFS('Annuity Prices'!AI:AI,'Annuity Prices'!$B:$B,$D119,'Annuity Prices'!$E:$E,$G119),IF($B119="RAB Short",SUMIFS('RAB Prices Short'!AI:AI,'RAB Prices Short'!$B:$B,'All Prices combined'!$D119,'RAB Prices Short'!$E:$E,'All Prices combined'!$G119),IF($B119="RAB Long",SUMIFS('RAB Prices Long'!AI:AI,'RAB Prices Long'!$B:$B,'All Prices combined'!$D119,'RAB Prices Long'!$E:$E,'All Prices combined'!$G119)))),2)</f>
        <v>18.579999999999998</v>
      </c>
      <c r="AG119" s="2">
        <f>ROUND(IF($B119="Annuity",SUMIFS('Annuity Prices'!AJ:AJ,'Annuity Prices'!$B:$B,$D119,'Annuity Prices'!$E:$E,$G119),IF($B119="RAB Short",SUMIFS('RAB Prices Short'!AJ:AJ,'RAB Prices Short'!$B:$B,'All Prices combined'!$D119,'RAB Prices Short'!$E:$E,'All Prices combined'!$G119),IF($B119="RAB Long",SUMIFS('RAB Prices Long'!AJ:AJ,'RAB Prices Long'!$B:$B,'All Prices combined'!$D119,'RAB Prices Long'!$E:$E,'All Prices combined'!$G119)))),2)</f>
        <v>18.95</v>
      </c>
      <c r="AH119" s="2">
        <f>ROUND(IF($B119="Annuity",SUMIFS('Annuity Prices'!AK:AK,'Annuity Prices'!$B:$B,$D119,'Annuity Prices'!$E:$E,$G119),IF($B119="RAB Short",SUMIFS('RAB Prices Short'!AK:AK,'RAB Prices Short'!$B:$B,'All Prices combined'!$D119,'RAB Prices Short'!$E:$E,'All Prices combined'!$G119),IF($B119="RAB Long",SUMIFS('RAB Prices Long'!AK:AK,'RAB Prices Long'!$B:$B,'All Prices combined'!$D119,'RAB Prices Long'!$E:$E,'All Prices combined'!$G119)))),2)</f>
        <v>19.420000000000002</v>
      </c>
      <c r="AI119" s="2">
        <f>ROUND(IF($B119="Annuity",SUMIFS('Annuity Prices'!AL:AL,'Annuity Prices'!$B:$B,$D119,'Annuity Prices'!$E:$E,$G119),IF($B119="RAB Short",SUMIFS('RAB Prices Short'!AL:AL,'RAB Prices Short'!$B:$B,'All Prices combined'!$D119,'RAB Prices Short'!$E:$E,'All Prices combined'!$G119),IF($B119="RAB Long",SUMIFS('RAB Prices Long'!AL:AL,'RAB Prices Long'!$B:$B,'All Prices combined'!$D119,'RAB Prices Long'!$E:$E,'All Prices combined'!$G119)))),2)</f>
        <v>19.91</v>
      </c>
      <c r="AJ119" s="2">
        <f>ROUND(IF($B119="Annuity",SUMIFS('Annuity Prices'!AM:AM,'Annuity Prices'!$B:$B,$D119,'Annuity Prices'!$E:$E,$G119),IF($B119="RAB Short",SUMIFS('RAB Prices Short'!AM:AM,'RAB Prices Short'!$B:$B,'All Prices combined'!$D119,'RAB Prices Short'!$E:$E,'All Prices combined'!$G119),IF($B119="RAB Long",SUMIFS('RAB Prices Long'!AM:AM,'RAB Prices Long'!$B:$B,'All Prices combined'!$D119,'RAB Prices Long'!$E:$E,'All Prices combined'!$G119)))),2)</f>
        <v>20.41</v>
      </c>
      <c r="AK119" s="2">
        <f>ROUND(IF($B119="Annuity",SUMIFS('Annuity Prices'!AN:AN,'Annuity Prices'!$B:$B,$D119,'Annuity Prices'!$E:$E,$G119),IF($B119="RAB Short",SUMIFS('RAB Prices Short'!AN:AN,'RAB Prices Short'!$B:$B,'All Prices combined'!$D119,'RAB Prices Short'!$E:$E,'All Prices combined'!$G119),IF($B119="RAB Long",SUMIFS('RAB Prices Long'!AN:AN,'RAB Prices Long'!$B:$B,'All Prices combined'!$D119,'RAB Prices Long'!$E:$E,'All Prices combined'!$G119)))),2)</f>
        <v>20.81</v>
      </c>
      <c r="AL119" s="2">
        <f>ROUND(IF($B119="Annuity",SUMIFS('Annuity Prices'!AO:AO,'Annuity Prices'!$B:$B,$D119,'Annuity Prices'!$E:$E,$G119),IF($B119="RAB Short",SUMIFS('RAB Prices Short'!AO:AO,'RAB Prices Short'!$B:$B,'All Prices combined'!$D119,'RAB Prices Short'!$E:$E,'All Prices combined'!$G119),IF($B119="RAB Long",SUMIFS('RAB Prices Long'!AO:AO,'RAB Prices Long'!$B:$B,'All Prices combined'!$D119,'RAB Prices Long'!$E:$E,'All Prices combined'!$G119)))),2)</f>
        <v>21.33</v>
      </c>
      <c r="AM119" s="2">
        <f>ROUND(IF($B119="Annuity",SUMIFS('Annuity Prices'!AP:AP,'Annuity Prices'!$B:$B,$D119,'Annuity Prices'!$E:$E,$G119),IF($B119="RAB Short",SUMIFS('RAB Prices Short'!AP:AP,'RAB Prices Short'!$B:$B,'All Prices combined'!$D119,'RAB Prices Short'!$E:$E,'All Prices combined'!$G119),IF($B119="RAB Long",SUMIFS('RAB Prices Long'!AP:AP,'RAB Prices Long'!$B:$B,'All Prices combined'!$D119,'RAB Prices Long'!$E:$E,'All Prices combined'!$G119)))),2)</f>
        <v>21.87</v>
      </c>
      <c r="AN119" s="2">
        <f>ROUND(IF($B119="Annuity",SUMIFS('Annuity Prices'!AQ:AQ,'Annuity Prices'!$B:$B,$D119,'Annuity Prices'!$E:$E,$G119),IF($B119="RAB Short",SUMIFS('RAB Prices Short'!AQ:AQ,'RAB Prices Short'!$B:$B,'All Prices combined'!$D119,'RAB Prices Short'!$E:$E,'All Prices combined'!$G119),IF($B119="RAB Long",SUMIFS('RAB Prices Long'!AQ:AQ,'RAB Prices Long'!$B:$B,'All Prices combined'!$D119,'RAB Prices Long'!$E:$E,'All Prices combined'!$G119)))),2)</f>
        <v>22.41</v>
      </c>
      <c r="AO119" s="2">
        <f>ROUND(IF($B119="Annuity",SUMIFS('Annuity Prices'!AR:AR,'Annuity Prices'!$B:$B,$D119,'Annuity Prices'!$E:$E,$G119),IF($B119="RAB Short",SUMIFS('RAB Prices Short'!AR:AR,'RAB Prices Short'!$B:$B,'All Prices combined'!$D119,'RAB Prices Short'!$E:$E,'All Prices combined'!$G119),IF($B119="RAB Long",SUMIFS('RAB Prices Long'!AR:AR,'RAB Prices Long'!$B:$B,'All Prices combined'!$D119,'RAB Prices Long'!$E:$E,'All Prices combined'!$G119)))),2)</f>
        <v>6.33</v>
      </c>
      <c r="AP119" s="2">
        <f>ROUND(IF($B119="Annuity",SUMIFS('Annuity Prices'!AS:AS,'Annuity Prices'!$B:$B,$D119,'Annuity Prices'!$E:$E,$G119),IF($B119="RAB Short",SUMIFS('RAB Prices Short'!AS:AS,'RAB Prices Short'!$B:$B,'All Prices combined'!$D119,'RAB Prices Short'!$E:$E,'All Prices combined'!$G119),IF($B119="RAB Long",SUMIFS('RAB Prices Long'!AS:AS,'RAB Prices Long'!$B:$B,'All Prices combined'!$D119,'RAB Prices Long'!$E:$E,'All Prices combined'!$G119)))),2)</f>
        <v>6.51</v>
      </c>
      <c r="AQ119" s="2">
        <f>ROUND(IF($B119="Annuity",SUMIFS('Annuity Prices'!AT:AT,'Annuity Prices'!$B:$B,$D119,'Annuity Prices'!$E:$E,$G119),IF($B119="RAB Short",SUMIFS('RAB Prices Short'!AT:AT,'RAB Prices Short'!$B:$B,'All Prices combined'!$D119,'RAB Prices Short'!$E:$E,'All Prices combined'!$G119),IF($B119="RAB Long",SUMIFS('RAB Prices Long'!AT:AT,'RAB Prices Long'!$B:$B,'All Prices combined'!$D119,'RAB Prices Long'!$E:$E,'All Prices combined'!$G119)))),2)</f>
        <v>6.7</v>
      </c>
      <c r="AR119" s="2">
        <f>ROUND(IF($B119="Annuity",SUMIFS('Annuity Prices'!AU:AU,'Annuity Prices'!$B:$B,$D119,'Annuity Prices'!$E:$E,$G119),IF($B119="RAB Short",SUMIFS('RAB Prices Short'!AU:AU,'RAB Prices Short'!$B:$B,'All Prices combined'!$D119,'RAB Prices Short'!$E:$E,'All Prices combined'!$G119),IF($B119="RAB Long",SUMIFS('RAB Prices Long'!AU:AU,'RAB Prices Long'!$B:$B,'All Prices combined'!$D119,'RAB Prices Long'!$E:$E,'All Prices combined'!$G119)))),2)</f>
        <v>9.1199999999999992</v>
      </c>
      <c r="AS119" s="2">
        <f>ROUND(IF($B119="Annuity",SUMIFS('Annuity Prices'!AV:AV,'Annuity Prices'!$B:$B,$D119,'Annuity Prices'!$E:$E,$G119),IF($B119="RAB Short",SUMIFS('RAB Prices Short'!AV:AV,'RAB Prices Short'!$B:$B,'All Prices combined'!$D119,'RAB Prices Short'!$E:$E,'All Prices combined'!$G119),IF($B119="RAB Long",SUMIFS('RAB Prices Long'!AV:AV,'RAB Prices Long'!$B:$B,'All Prices combined'!$D119,'RAB Prices Long'!$E:$E,'All Prices combined'!$G119)))),2)</f>
        <v>11.66</v>
      </c>
      <c r="AT119" s="2">
        <f>ROUND(IF($B119="Annuity",SUMIFS('Annuity Prices'!AW:AW,'Annuity Prices'!$B:$B,$D119,'Annuity Prices'!$E:$E,$G119),IF($B119="RAB Short",SUMIFS('RAB Prices Short'!AW:AW,'RAB Prices Short'!$B:$B,'All Prices combined'!$D119,'RAB Prices Short'!$E:$E,'All Prices combined'!$G119),IF($B119="RAB Long",SUMIFS('RAB Prices Long'!AW:AW,'RAB Prices Long'!$B:$B,'All Prices combined'!$D119,'RAB Prices Long'!$E:$E,'All Prices combined'!$G119)))),2)</f>
        <v>11.86</v>
      </c>
      <c r="AU119" s="2">
        <f>ROUND(IF($B119="Annuity",SUMIFS('Annuity Prices'!AX:AX,'Annuity Prices'!$B:$B,$D119,'Annuity Prices'!$E:$E,$G119),IF($B119="RAB Short",SUMIFS('RAB Prices Short'!AX:AX,'RAB Prices Short'!$B:$B,'All Prices combined'!$D119,'RAB Prices Short'!$E:$E,'All Prices combined'!$G119),IF($B119="RAB Long",SUMIFS('RAB Prices Long'!AX:AX,'RAB Prices Long'!$B:$B,'All Prices combined'!$D119,'RAB Prices Long'!$E:$E,'All Prices combined'!$G119)))),2)</f>
        <v>12.15</v>
      </c>
      <c r="AV119" s="2">
        <f>ROUND(IF($B119="Annuity",SUMIFS('Annuity Prices'!AY:AY,'Annuity Prices'!$B:$B,$D119,'Annuity Prices'!$E:$E,$G119),IF($B119="RAB Short",SUMIFS('RAB Prices Short'!AY:AY,'RAB Prices Short'!$B:$B,'All Prices combined'!$D119,'RAB Prices Short'!$E:$E,'All Prices combined'!$G119),IF($B119="RAB Long",SUMIFS('RAB Prices Long'!AY:AY,'RAB Prices Long'!$B:$B,'All Prices combined'!$D119,'RAB Prices Long'!$E:$E,'All Prices combined'!$G119)))),2)</f>
        <v>12.46</v>
      </c>
      <c r="AW119" s="2">
        <f>ROUND(IF($B119="Annuity",SUMIFS('Annuity Prices'!AZ:AZ,'Annuity Prices'!$B:$B,$D119,'Annuity Prices'!$E:$E,$G119),IF($B119="RAB Short",SUMIFS('RAB Prices Short'!AZ:AZ,'RAB Prices Short'!$B:$B,'All Prices combined'!$D119,'RAB Prices Short'!$E:$E,'All Prices combined'!$G119),IF($B119="RAB Long",SUMIFS('RAB Prices Long'!AZ:AZ,'RAB Prices Long'!$B:$B,'All Prices combined'!$D119,'RAB Prices Long'!$E:$E,'All Prices combined'!$G119)))),2)</f>
        <v>12.77</v>
      </c>
      <c r="AX119" s="2">
        <f>ROUND(IF($B119="Annuity",SUMIFS('Annuity Prices'!BA:BA,'Annuity Prices'!$B:$B,$D119,'Annuity Prices'!$E:$E,$G119),IF($B119="RAB Short",SUMIFS('RAB Prices Short'!BA:BA,'RAB Prices Short'!$B:$B,'All Prices combined'!$D119,'RAB Prices Short'!$E:$E,'All Prices combined'!$G119),IF($B119="RAB Long",SUMIFS('RAB Prices Long'!BA:BA,'RAB Prices Long'!$B:$B,'All Prices combined'!$D119,'RAB Prices Long'!$E:$E,'All Prices combined'!$G119)))),2)</f>
        <v>13.02</v>
      </c>
      <c r="AY119" s="2">
        <f>ROUND(IF($B119="Annuity",SUMIFS('Annuity Prices'!BB:BB,'Annuity Prices'!$B:$B,$D119,'Annuity Prices'!$E:$E,$G119),IF($B119="RAB Short",SUMIFS('RAB Prices Short'!BB:BB,'RAB Prices Short'!$B:$B,'All Prices combined'!$D119,'RAB Prices Short'!$E:$E,'All Prices combined'!$G119),IF($B119="RAB Long",SUMIFS('RAB Prices Long'!BB:BB,'RAB Prices Long'!$B:$B,'All Prices combined'!$D119,'RAB Prices Long'!$E:$E,'All Prices combined'!$G119)))),2)</f>
        <v>13.35</v>
      </c>
      <c r="AZ119" s="2">
        <f>ROUND(IF($B119="Annuity",SUMIFS('Annuity Prices'!BC:BC,'Annuity Prices'!$B:$B,$D119,'Annuity Prices'!$E:$E,$G119),IF($B119="RAB Short",SUMIFS('RAB Prices Short'!BC:BC,'RAB Prices Short'!$B:$B,'All Prices combined'!$D119,'RAB Prices Short'!$E:$E,'All Prices combined'!$G119),IF($B119="RAB Long",SUMIFS('RAB Prices Long'!BC:BC,'RAB Prices Long'!$B:$B,'All Prices combined'!$D119,'RAB Prices Long'!$E:$E,'All Prices combined'!$G119)))),2)</f>
        <v>13.68</v>
      </c>
      <c r="BA119" s="2">
        <f>ROUND(IF($B119="Annuity",SUMIFS('Annuity Prices'!BD:BD,'Annuity Prices'!$B:$B,$D119,'Annuity Prices'!$E:$E,$G119),IF($B119="RAB Short",SUMIFS('RAB Prices Short'!BD:BD,'RAB Prices Short'!$B:$B,'All Prices combined'!$D119,'RAB Prices Short'!$E:$E,'All Prices combined'!$G119),IF($B119="RAB Long",SUMIFS('RAB Prices Long'!BD:BD,'RAB Prices Long'!$B:$B,'All Prices combined'!$D119,'RAB Prices Long'!$E:$E,'All Prices combined'!$G119)))),2)</f>
        <v>14.03</v>
      </c>
      <c r="BB119" s="2">
        <f>ROUND(IF($B119="Annuity",SUMIFS('Annuity Prices'!BE:BE,'Annuity Prices'!$B:$B,$D119,'Annuity Prices'!$E:$E,$G119),IF($B119="RAB Short",SUMIFS('RAB Prices Short'!BE:BE,'RAB Prices Short'!$B:$B,'All Prices combined'!$D119,'RAB Prices Short'!$E:$E,'All Prices combined'!$G119),IF($B119="RAB Long",SUMIFS('RAB Prices Long'!BE:BE,'RAB Prices Long'!$B:$B,'All Prices combined'!$D119,'RAB Prices Long'!$E:$E,'All Prices combined'!$G119)))),2)</f>
        <v>14.3</v>
      </c>
      <c r="BC119" s="2">
        <f>ROUND(IF($B119="Annuity",SUMIFS('Annuity Prices'!BF:BF,'Annuity Prices'!$B:$B,$D119,'Annuity Prices'!$E:$E,$G119),IF($B119="RAB Short",SUMIFS('RAB Prices Short'!BF:BF,'RAB Prices Short'!$B:$B,'All Prices combined'!$D119,'RAB Prices Short'!$E:$E,'All Prices combined'!$G119),IF($B119="RAB Long",SUMIFS('RAB Prices Long'!BF:BF,'RAB Prices Long'!$B:$B,'All Prices combined'!$D119,'RAB Prices Long'!$E:$E,'All Prices combined'!$G119)))),2)</f>
        <v>14.66</v>
      </c>
      <c r="BD119" s="2">
        <f>ROUND(IF($B119="Annuity",SUMIFS('Annuity Prices'!BG:BG,'Annuity Prices'!$B:$B,$D119,'Annuity Prices'!$E:$E,$G119),IF($B119="RAB Short",SUMIFS('RAB Prices Short'!BG:BG,'RAB Prices Short'!$B:$B,'All Prices combined'!$D119,'RAB Prices Short'!$E:$E,'All Prices combined'!$G119),IF($B119="RAB Long",SUMIFS('RAB Prices Long'!BG:BG,'RAB Prices Long'!$B:$B,'All Prices combined'!$D119,'RAB Prices Long'!$E:$E,'All Prices combined'!$G119)))),2)</f>
        <v>15.03</v>
      </c>
      <c r="BE119" s="2">
        <f>ROUND(IF($B119="Annuity",SUMIFS('Annuity Prices'!BH:BH,'Annuity Prices'!$B:$B,$D119,'Annuity Prices'!$E:$E,$G119),IF($B119="RAB Short",SUMIFS('RAB Prices Short'!BH:BH,'RAB Prices Short'!$B:$B,'All Prices combined'!$D119,'RAB Prices Short'!$E:$E,'All Prices combined'!$G119),IF($B119="RAB Long",SUMIFS('RAB Prices Long'!BH:BH,'RAB Prices Long'!$B:$B,'All Prices combined'!$D119,'RAB Prices Long'!$E:$E,'All Prices combined'!$G119)))),2)</f>
        <v>15.4</v>
      </c>
      <c r="BF119" s="2">
        <f>ROUND(IF($B119="Annuity",SUMIFS('Annuity Prices'!BI:BI,'Annuity Prices'!$B:$B,$D119,'Annuity Prices'!$E:$E,$G119),IF($B119="RAB Short",SUMIFS('RAB Prices Short'!BI:BI,'RAB Prices Short'!$B:$B,'All Prices combined'!$D119,'RAB Prices Short'!$E:$E,'All Prices combined'!$G119),IF($B119="RAB Long",SUMIFS('RAB Prices Long'!BI:BI,'RAB Prices Long'!$B:$B,'All Prices combined'!$D119,'RAB Prices Long'!$E:$E,'All Prices combined'!$G119)))),2)</f>
        <v>15.71</v>
      </c>
      <c r="BG119" s="2">
        <f>ROUND(IF($B119="Annuity",SUMIFS('Annuity Prices'!BJ:BJ,'Annuity Prices'!$B:$B,$D119,'Annuity Prices'!$E:$E,$G119),IF($B119="RAB Short",SUMIFS('RAB Prices Short'!BJ:BJ,'RAB Prices Short'!$B:$B,'All Prices combined'!$D119,'RAB Prices Short'!$E:$E,'All Prices combined'!$G119),IF($B119="RAB Long",SUMIFS('RAB Prices Long'!BJ:BJ,'RAB Prices Long'!$B:$B,'All Prices combined'!$D119,'RAB Prices Long'!$E:$E,'All Prices combined'!$G119)))),2)</f>
        <v>16.100000000000001</v>
      </c>
      <c r="BH119" s="2">
        <f>ROUND(IF($B119="Annuity",SUMIFS('Annuity Prices'!BK:BK,'Annuity Prices'!$B:$B,$D119,'Annuity Prices'!$E:$E,$G119),IF($B119="RAB Short",SUMIFS('RAB Prices Short'!BK:BK,'RAB Prices Short'!$B:$B,'All Prices combined'!$D119,'RAB Prices Short'!$E:$E,'All Prices combined'!$G119),IF($B119="RAB Long",SUMIFS('RAB Prices Long'!BK:BK,'RAB Prices Long'!$B:$B,'All Prices combined'!$D119,'RAB Prices Long'!$E:$E,'All Prices combined'!$G119)))),2)</f>
        <v>16.510000000000002</v>
      </c>
      <c r="BI119" s="2">
        <f>ROUND(IF($B119="Annuity",SUMIFS('Annuity Prices'!BL:BL,'Annuity Prices'!$B:$B,$D119,'Annuity Prices'!$E:$E,$G119),IF($B119="RAB Short",SUMIFS('RAB Prices Short'!BL:BL,'RAB Prices Short'!$B:$B,'All Prices combined'!$D119,'RAB Prices Short'!$E:$E,'All Prices combined'!$G119),IF($B119="RAB Long",SUMIFS('RAB Prices Long'!BL:BL,'RAB Prices Long'!$B:$B,'All Prices combined'!$D119,'RAB Prices Long'!$E:$E,'All Prices combined'!$G119)))),2)</f>
        <v>16.920000000000002</v>
      </c>
      <c r="BJ119" s="2">
        <f>ROUND(IF($B119="Annuity",SUMIFS('Annuity Prices'!BM:BM,'Annuity Prices'!$B:$B,$D119,'Annuity Prices'!$E:$E,$G119),IF($B119="RAB Short",SUMIFS('RAB Prices Short'!BM:BM,'RAB Prices Short'!$B:$B,'All Prices combined'!$D119,'RAB Prices Short'!$E:$E,'All Prices combined'!$G119),IF($B119="RAB Long",SUMIFS('RAB Prices Long'!BM:BM,'RAB Prices Long'!$B:$B,'All Prices combined'!$D119,'RAB Prices Long'!$E:$E,'All Prices combined'!$G119)))),2)</f>
        <v>17.25</v>
      </c>
      <c r="BK119" s="2">
        <f>ROUND(IF($B119="Annuity",SUMIFS('Annuity Prices'!BN:BN,'Annuity Prices'!$B:$B,$D119,'Annuity Prices'!$E:$E,$G119),IF($B119="RAB Short",SUMIFS('RAB Prices Short'!BN:BN,'RAB Prices Short'!$B:$B,'All Prices combined'!$D119,'RAB Prices Short'!$E:$E,'All Prices combined'!$G119),IF($B119="RAB Long",SUMIFS('RAB Prices Long'!BN:BN,'RAB Prices Long'!$B:$B,'All Prices combined'!$D119,'RAB Prices Long'!$E:$E,'All Prices combined'!$G119)))),2)</f>
        <v>17.690000000000001</v>
      </c>
      <c r="BL119" s="2">
        <f>ROUND(IF($B119="Annuity",SUMIFS('Annuity Prices'!BO:BO,'Annuity Prices'!$B:$B,$D119,'Annuity Prices'!$E:$E,$G119),IF($B119="RAB Short",SUMIFS('RAB Prices Short'!BO:BO,'RAB Prices Short'!$B:$B,'All Prices combined'!$D119,'RAB Prices Short'!$E:$E,'All Prices combined'!$G119),IF($B119="RAB Long",SUMIFS('RAB Prices Long'!BO:BO,'RAB Prices Long'!$B:$B,'All Prices combined'!$D119,'RAB Prices Long'!$E:$E,'All Prices combined'!$G119)))),2)</f>
        <v>18.13</v>
      </c>
      <c r="BM119" s="2">
        <f>ROUND(IF($B119="Annuity",SUMIFS('Annuity Prices'!BP:BP,'Annuity Prices'!$B:$B,$D119,'Annuity Prices'!$E:$E,$G119),IF($B119="RAB Short",SUMIFS('RAB Prices Short'!BP:BP,'RAB Prices Short'!$B:$B,'All Prices combined'!$D119,'RAB Prices Short'!$E:$E,'All Prices combined'!$G119),IF($B119="RAB Long",SUMIFS('RAB Prices Long'!BP:BP,'RAB Prices Long'!$B:$B,'All Prices combined'!$D119,'RAB Prices Long'!$E:$E,'All Prices combined'!$G119)))),2)</f>
        <v>18.579999999999998</v>
      </c>
      <c r="BN119" s="2">
        <f>ROUND(IF($B119="Annuity",SUMIFS('Annuity Prices'!BQ:BQ,'Annuity Prices'!$B:$B,$D119,'Annuity Prices'!$E:$E,$G119),IF($B119="RAB Short",SUMIFS('RAB Prices Short'!BQ:BQ,'RAB Prices Short'!$B:$B,'All Prices combined'!$D119,'RAB Prices Short'!$E:$E,'All Prices combined'!$G119),IF($B119="RAB Long",SUMIFS('RAB Prices Long'!BQ:BQ,'RAB Prices Long'!$B:$B,'All Prices combined'!$D119,'RAB Prices Long'!$E:$E,'All Prices combined'!$G119)))),2)</f>
        <v>18.95</v>
      </c>
      <c r="BO119" s="2">
        <f>ROUND(IF($B119="Annuity",SUMIFS('Annuity Prices'!BR:BR,'Annuity Prices'!$B:$B,$D119,'Annuity Prices'!$E:$E,$G119),IF($B119="RAB Short",SUMIFS('RAB Prices Short'!BR:BR,'RAB Prices Short'!$B:$B,'All Prices combined'!$D119,'RAB Prices Short'!$E:$E,'All Prices combined'!$G119),IF($B119="RAB Long",SUMIFS('RAB Prices Long'!BR:BR,'RAB Prices Long'!$B:$B,'All Prices combined'!$D119,'RAB Prices Long'!$E:$E,'All Prices combined'!$G119)))),2)</f>
        <v>19.420000000000002</v>
      </c>
      <c r="BP119" s="2">
        <f>ROUND(IF($B119="Annuity",SUMIFS('Annuity Prices'!BS:BS,'Annuity Prices'!$B:$B,$D119,'Annuity Prices'!$E:$E,$G119),IF($B119="RAB Short",SUMIFS('RAB Prices Short'!BS:BS,'RAB Prices Short'!$B:$B,'All Prices combined'!$D119,'RAB Prices Short'!$E:$E,'All Prices combined'!$G119),IF($B119="RAB Long",SUMIFS('RAB Prices Long'!BS:BS,'RAB Prices Long'!$B:$B,'All Prices combined'!$D119,'RAB Prices Long'!$E:$E,'All Prices combined'!$G119)))),2)</f>
        <v>19.91</v>
      </c>
      <c r="BQ119" s="2">
        <f>ROUND(IF($B119="Annuity",SUMIFS('Annuity Prices'!BT:BT,'Annuity Prices'!$B:$B,$D119,'Annuity Prices'!$E:$E,$G119),IF($B119="RAB Short",SUMIFS('RAB Prices Short'!BT:BT,'RAB Prices Short'!$B:$B,'All Prices combined'!$D119,'RAB Prices Short'!$E:$E,'All Prices combined'!$G119),IF($B119="RAB Long",SUMIFS('RAB Prices Long'!BT:BT,'RAB Prices Long'!$B:$B,'All Prices combined'!$D119,'RAB Prices Long'!$E:$E,'All Prices combined'!$G119)))),2)</f>
        <v>20.41</v>
      </c>
      <c r="BR119" s="2">
        <f>ROUND(IF($B119="Annuity",SUMIFS('Annuity Prices'!BU:BU,'Annuity Prices'!$B:$B,$D119,'Annuity Prices'!$E:$E,$G119),IF($B119="RAB Short",SUMIFS('RAB Prices Short'!BU:BU,'RAB Prices Short'!$B:$B,'All Prices combined'!$D119,'RAB Prices Short'!$E:$E,'All Prices combined'!$G119),IF($B119="RAB Long",SUMIFS('RAB Prices Long'!BU:BU,'RAB Prices Long'!$B:$B,'All Prices combined'!$D119,'RAB Prices Long'!$E:$E,'All Prices combined'!$G119)))),2)</f>
        <v>20.81</v>
      </c>
      <c r="BS119" s="2">
        <f>ROUND(IF($B119="Annuity",SUMIFS('Annuity Prices'!BV:BV,'Annuity Prices'!$B:$B,$D119,'Annuity Prices'!$E:$E,$G119),IF($B119="RAB Short",SUMIFS('RAB Prices Short'!BV:BV,'RAB Prices Short'!$B:$B,'All Prices combined'!$D119,'RAB Prices Short'!$E:$E,'All Prices combined'!$G119),IF($B119="RAB Long",SUMIFS('RAB Prices Long'!BV:BV,'RAB Prices Long'!$B:$B,'All Prices combined'!$D119,'RAB Prices Long'!$E:$E,'All Prices combined'!$G119)))),2)</f>
        <v>21.33</v>
      </c>
      <c r="BT119" s="2">
        <f>ROUND(IF($B119="Annuity",SUMIFS('Annuity Prices'!BW:BW,'Annuity Prices'!$B:$B,$D119,'Annuity Prices'!$E:$E,$G119),IF($B119="RAB Short",SUMIFS('RAB Prices Short'!BW:BW,'RAB Prices Short'!$B:$B,'All Prices combined'!$D119,'RAB Prices Short'!$E:$E,'All Prices combined'!$G119),IF($B119="RAB Long",SUMIFS('RAB Prices Long'!BW:BW,'RAB Prices Long'!$B:$B,'All Prices combined'!$D119,'RAB Prices Long'!$E:$E,'All Prices combined'!$G119)))),2)</f>
        <v>21.87</v>
      </c>
      <c r="BU119" s="2">
        <f>ROUND(IF($B119="Annuity",SUMIFS('Annuity Prices'!BX:BX,'Annuity Prices'!$B:$B,$D119,'Annuity Prices'!$E:$E,$G119),IF($B119="RAB Short",SUMIFS('RAB Prices Short'!BX:BX,'RAB Prices Short'!$B:$B,'All Prices combined'!$D119,'RAB Prices Short'!$E:$E,'All Prices combined'!$G119),IF($B119="RAB Long",SUMIFS('RAB Prices Long'!BX:BX,'RAB Prices Long'!$B:$B,'All Prices combined'!$D119,'RAB Prices Long'!$E:$E,'All Prices combined'!$G119)))),2)</f>
        <v>22.41</v>
      </c>
    </row>
    <row r="120" spans="2:73" x14ac:dyDescent="0.25">
      <c r="B120" t="s">
        <v>37</v>
      </c>
      <c r="C120" s="1">
        <v>22</v>
      </c>
      <c r="D120" s="1"/>
      <c r="E120" s="1" t="s">
        <v>193</v>
      </c>
      <c r="F120" s="1" t="s">
        <v>195</v>
      </c>
      <c r="G120" s="1" t="s">
        <v>196</v>
      </c>
      <c r="H120" s="1"/>
      <c r="I120" s="2">
        <f>ROUND(IF($B120="Annuity",SUMIFS('Annuity Prices'!L:L,'Annuity Prices'!$B:$B,$D120,'Annuity Prices'!$E:$E,$G120),IF($B120="RAB Short",SUMIFS('RAB Prices Short'!L:L,'RAB Prices Short'!$B:$B,'All Prices combined'!$D120,'RAB Prices Short'!$E:$E,'All Prices combined'!$G120),IF($B120="RAB Long",SUMIFS('RAB Prices Long'!L:L,'RAB Prices Long'!$B:$B,'All Prices combined'!$D120,'RAB Prices Long'!$E:$E,'All Prices combined'!$G120)))),2)</f>
        <v>0</v>
      </c>
      <c r="J120" s="2">
        <f>ROUND(IF($B120="Annuity",SUMIFS('Annuity Prices'!M:M,'Annuity Prices'!$B:$B,$D120,'Annuity Prices'!$E:$E,$G120),IF($B120="RAB Short",SUMIFS('RAB Prices Short'!M:M,'RAB Prices Short'!$B:$B,'All Prices combined'!$D120,'RAB Prices Short'!$E:$E,'All Prices combined'!$G120),IF($B120="RAB Long",SUMIFS('RAB Prices Long'!M:M,'RAB Prices Long'!$B:$B,'All Prices combined'!$D120,'RAB Prices Long'!$E:$E,'All Prices combined'!$G120)))),2)</f>
        <v>0</v>
      </c>
      <c r="K120" s="2">
        <f>ROUND(IF($B120="Annuity",SUMIFS('Annuity Prices'!N:N,'Annuity Prices'!$B:$B,$D120,'Annuity Prices'!$E:$E,$G120),IF($B120="RAB Short",SUMIFS('RAB Prices Short'!N:N,'RAB Prices Short'!$B:$B,'All Prices combined'!$D120,'RAB Prices Short'!$E:$E,'All Prices combined'!$G120),IF($B120="RAB Long",SUMIFS('RAB Prices Long'!N:N,'RAB Prices Long'!$B:$B,'All Prices combined'!$D120,'RAB Prices Long'!$E:$E,'All Prices combined'!$G120)))),2)</f>
        <v>0</v>
      </c>
      <c r="L120" s="2">
        <f>ROUND(IF($B120="Annuity",SUMIFS('Annuity Prices'!O:O,'Annuity Prices'!$B:$B,$D120,'Annuity Prices'!$E:$E,$G120),IF($B120="RAB Short",SUMIFS('RAB Prices Short'!O:O,'RAB Prices Short'!$B:$B,'All Prices combined'!$D120,'RAB Prices Short'!$E:$E,'All Prices combined'!$G120),IF($B120="RAB Long",SUMIFS('RAB Prices Long'!O:O,'RAB Prices Long'!$B:$B,'All Prices combined'!$D120,'RAB Prices Long'!$E:$E,'All Prices combined'!$G120)))),2)</f>
        <v>0</v>
      </c>
      <c r="M120" s="2">
        <f>ROUND(IF($B120="Annuity",SUMIFS('Annuity Prices'!P:P,'Annuity Prices'!$B:$B,$D120,'Annuity Prices'!$E:$E,$G120),IF($B120="RAB Short",SUMIFS('RAB Prices Short'!P:P,'RAB Prices Short'!$B:$B,'All Prices combined'!$D120,'RAB Prices Short'!$E:$E,'All Prices combined'!$G120),IF($B120="RAB Long",SUMIFS('RAB Prices Long'!P:P,'RAB Prices Long'!$B:$B,'All Prices combined'!$D120,'RAB Prices Long'!$E:$E,'All Prices combined'!$G120)))),2)</f>
        <v>0</v>
      </c>
      <c r="N120" s="2">
        <f>ROUND(IF($B120="Annuity",SUMIFS('Annuity Prices'!Q:Q,'Annuity Prices'!$B:$B,$D120,'Annuity Prices'!$E:$E,$G120),IF($B120="RAB Short",SUMIFS('RAB Prices Short'!Q:Q,'RAB Prices Short'!$B:$B,'All Prices combined'!$D120,'RAB Prices Short'!$E:$E,'All Prices combined'!$G120),IF($B120="RAB Long",SUMIFS('RAB Prices Long'!Q:Q,'RAB Prices Long'!$B:$B,'All Prices combined'!$D120,'RAB Prices Long'!$E:$E,'All Prices combined'!$G120)))),2)</f>
        <v>0</v>
      </c>
      <c r="O120" s="2">
        <f>ROUND(IF($B120="Annuity",SUMIFS('Annuity Prices'!R:R,'Annuity Prices'!$B:$B,$D120,'Annuity Prices'!$E:$E,$G120),IF($B120="RAB Short",SUMIFS('RAB Prices Short'!R:R,'RAB Prices Short'!$B:$B,'All Prices combined'!$D120,'RAB Prices Short'!$E:$E,'All Prices combined'!$G120),IF($B120="RAB Long",SUMIFS('RAB Prices Long'!R:R,'RAB Prices Long'!$B:$B,'All Prices combined'!$D120,'RAB Prices Long'!$E:$E,'All Prices combined'!$G120)))),2)</f>
        <v>0</v>
      </c>
      <c r="P120" s="2">
        <f>ROUND(IF($B120="Annuity",SUMIFS('Annuity Prices'!S:S,'Annuity Prices'!$B:$B,$D120,'Annuity Prices'!$E:$E,$G120),IF($B120="RAB Short",SUMIFS('RAB Prices Short'!S:S,'RAB Prices Short'!$B:$B,'All Prices combined'!$D120,'RAB Prices Short'!$E:$E,'All Prices combined'!$G120),IF($B120="RAB Long",SUMIFS('RAB Prices Long'!S:S,'RAB Prices Long'!$B:$B,'All Prices combined'!$D120,'RAB Prices Long'!$E:$E,'All Prices combined'!$G120)))),2)</f>
        <v>0</v>
      </c>
      <c r="Q120" s="2">
        <f>ROUND(IF($B120="Annuity",SUMIFS('Annuity Prices'!T:T,'Annuity Prices'!$B:$B,$D120,'Annuity Prices'!$E:$E,$G120),IF($B120="RAB Short",SUMIFS('RAB Prices Short'!T:T,'RAB Prices Short'!$B:$B,'All Prices combined'!$D120,'RAB Prices Short'!$E:$E,'All Prices combined'!$G120),IF($B120="RAB Long",SUMIFS('RAB Prices Long'!T:T,'RAB Prices Long'!$B:$B,'All Prices combined'!$D120,'RAB Prices Long'!$E:$E,'All Prices combined'!$G120)))),2)</f>
        <v>0</v>
      </c>
      <c r="R120" s="2">
        <f>ROUND(IF($B120="Annuity",SUMIFS('Annuity Prices'!U:U,'Annuity Prices'!$B:$B,$D120,'Annuity Prices'!$E:$E,$G120),IF($B120="RAB Short",SUMIFS('RAB Prices Short'!U:U,'RAB Prices Short'!$B:$B,'All Prices combined'!$D120,'RAB Prices Short'!$E:$E,'All Prices combined'!$G120),IF($B120="RAB Long",SUMIFS('RAB Prices Long'!U:U,'RAB Prices Long'!$B:$B,'All Prices combined'!$D120,'RAB Prices Long'!$E:$E,'All Prices combined'!$G120)))),2)</f>
        <v>0</v>
      </c>
      <c r="S120" s="2">
        <f>ROUND(IF($B120="Annuity",SUMIFS('Annuity Prices'!V:V,'Annuity Prices'!$B:$B,$D120,'Annuity Prices'!$E:$E,$G120),IF($B120="RAB Short",SUMIFS('RAB Prices Short'!V:V,'RAB Prices Short'!$B:$B,'All Prices combined'!$D120,'RAB Prices Short'!$E:$E,'All Prices combined'!$G120),IF($B120="RAB Long",SUMIFS('RAB Prices Long'!V:V,'RAB Prices Long'!$B:$B,'All Prices combined'!$D120,'RAB Prices Long'!$E:$E,'All Prices combined'!$G120)))),2)</f>
        <v>0</v>
      </c>
      <c r="T120" s="2">
        <f>ROUND(IF($B120="Annuity",SUMIFS('Annuity Prices'!W:W,'Annuity Prices'!$B:$B,$D120,'Annuity Prices'!$E:$E,$G120),IF($B120="RAB Short",SUMIFS('RAB Prices Short'!W:W,'RAB Prices Short'!$B:$B,'All Prices combined'!$D120,'RAB Prices Short'!$E:$E,'All Prices combined'!$G120),IF($B120="RAB Long",SUMIFS('RAB Prices Long'!W:W,'RAB Prices Long'!$B:$B,'All Prices combined'!$D120,'RAB Prices Long'!$E:$E,'All Prices combined'!$G120)))),2)</f>
        <v>0</v>
      </c>
      <c r="U120" s="2">
        <f>ROUND(IF($B120="Annuity",SUMIFS('Annuity Prices'!X:X,'Annuity Prices'!$B:$B,$D120,'Annuity Prices'!$E:$E,$G120),IF($B120="RAB Short",SUMIFS('RAB Prices Short'!X:X,'RAB Prices Short'!$B:$B,'All Prices combined'!$D120,'RAB Prices Short'!$E:$E,'All Prices combined'!$G120),IF($B120="RAB Long",SUMIFS('RAB Prices Long'!X:X,'RAB Prices Long'!$B:$B,'All Prices combined'!$D120,'RAB Prices Long'!$E:$E,'All Prices combined'!$G120)))),2)</f>
        <v>0</v>
      </c>
      <c r="V120" s="2">
        <f>ROUND(IF($B120="Annuity",SUMIFS('Annuity Prices'!Y:Y,'Annuity Prices'!$B:$B,$D120,'Annuity Prices'!$E:$E,$G120),IF($B120="RAB Short",SUMIFS('RAB Prices Short'!Y:Y,'RAB Prices Short'!$B:$B,'All Prices combined'!$D120,'RAB Prices Short'!$E:$E,'All Prices combined'!$G120),IF($B120="RAB Long",SUMIFS('RAB Prices Long'!Y:Y,'RAB Prices Long'!$B:$B,'All Prices combined'!$D120,'RAB Prices Long'!$E:$E,'All Prices combined'!$G120)))),2)</f>
        <v>0</v>
      </c>
      <c r="W120" s="2">
        <f>ROUND(IF($B120="Annuity",SUMIFS('Annuity Prices'!Z:Z,'Annuity Prices'!$B:$B,$D120,'Annuity Prices'!$E:$E,$G120),IF($B120="RAB Short",SUMIFS('RAB Prices Short'!Z:Z,'RAB Prices Short'!$B:$B,'All Prices combined'!$D120,'RAB Prices Short'!$E:$E,'All Prices combined'!$G120),IF($B120="RAB Long",SUMIFS('RAB Prices Long'!Z:Z,'RAB Prices Long'!$B:$B,'All Prices combined'!$D120,'RAB Prices Long'!$E:$E,'All Prices combined'!$G120)))),2)</f>
        <v>0</v>
      </c>
      <c r="X120" s="2">
        <f>ROUND(IF($B120="Annuity",SUMIFS('Annuity Prices'!AA:AA,'Annuity Prices'!$B:$B,$D120,'Annuity Prices'!$E:$E,$G120),IF($B120="RAB Short",SUMIFS('RAB Prices Short'!AA:AA,'RAB Prices Short'!$B:$B,'All Prices combined'!$D120,'RAB Prices Short'!$E:$E,'All Prices combined'!$G120),IF($B120="RAB Long",SUMIFS('RAB Prices Long'!AA:AA,'RAB Prices Long'!$B:$B,'All Prices combined'!$D120,'RAB Prices Long'!$E:$E,'All Prices combined'!$G120)))),2)</f>
        <v>0</v>
      </c>
      <c r="Y120" s="2">
        <f>ROUND(IF($B120="Annuity",SUMIFS('Annuity Prices'!AB:AB,'Annuity Prices'!$B:$B,$D120,'Annuity Prices'!$E:$E,$G120),IF($B120="RAB Short",SUMIFS('RAB Prices Short'!AB:AB,'RAB Prices Short'!$B:$B,'All Prices combined'!$D120,'RAB Prices Short'!$E:$E,'All Prices combined'!$G120),IF($B120="RAB Long",SUMIFS('RAB Prices Long'!AB:AB,'RAB Prices Long'!$B:$B,'All Prices combined'!$D120,'RAB Prices Long'!$E:$E,'All Prices combined'!$G120)))),2)</f>
        <v>0</v>
      </c>
      <c r="Z120" s="2">
        <f>ROUND(IF($B120="Annuity",SUMIFS('Annuity Prices'!AC:AC,'Annuity Prices'!$B:$B,$D120,'Annuity Prices'!$E:$E,$G120),IF($B120="RAB Short",SUMIFS('RAB Prices Short'!AC:AC,'RAB Prices Short'!$B:$B,'All Prices combined'!$D120,'RAB Prices Short'!$E:$E,'All Prices combined'!$G120),IF($B120="RAB Long",SUMIFS('RAB Prices Long'!AC:AC,'RAB Prices Long'!$B:$B,'All Prices combined'!$D120,'RAB Prices Long'!$E:$E,'All Prices combined'!$G120)))),2)</f>
        <v>0</v>
      </c>
      <c r="AA120" s="2">
        <f>ROUND(IF($B120="Annuity",SUMIFS('Annuity Prices'!AD:AD,'Annuity Prices'!$B:$B,$D120,'Annuity Prices'!$E:$E,$G120),IF($B120="RAB Short",SUMIFS('RAB Prices Short'!AD:AD,'RAB Prices Short'!$B:$B,'All Prices combined'!$D120,'RAB Prices Short'!$E:$E,'All Prices combined'!$G120),IF($B120="RAB Long",SUMIFS('RAB Prices Long'!AD:AD,'RAB Prices Long'!$B:$B,'All Prices combined'!$D120,'RAB Prices Long'!$E:$E,'All Prices combined'!$G120)))),2)</f>
        <v>0</v>
      </c>
      <c r="AB120" s="2">
        <f>ROUND(IF($B120="Annuity",SUMIFS('Annuity Prices'!AE:AE,'Annuity Prices'!$B:$B,$D120,'Annuity Prices'!$E:$E,$G120),IF($B120="RAB Short",SUMIFS('RAB Prices Short'!AE:AE,'RAB Prices Short'!$B:$B,'All Prices combined'!$D120,'RAB Prices Short'!$E:$E,'All Prices combined'!$G120),IF($B120="RAB Long",SUMIFS('RAB Prices Long'!AE:AE,'RAB Prices Long'!$B:$B,'All Prices combined'!$D120,'RAB Prices Long'!$E:$E,'All Prices combined'!$G120)))),2)</f>
        <v>0</v>
      </c>
      <c r="AC120" s="2">
        <f>ROUND(IF($B120="Annuity",SUMIFS('Annuity Prices'!AF:AF,'Annuity Prices'!$B:$B,$D120,'Annuity Prices'!$E:$E,$G120),IF($B120="RAB Short",SUMIFS('RAB Prices Short'!AF:AF,'RAB Prices Short'!$B:$B,'All Prices combined'!$D120,'RAB Prices Short'!$E:$E,'All Prices combined'!$G120),IF($B120="RAB Long",SUMIFS('RAB Prices Long'!AF:AF,'RAB Prices Long'!$B:$B,'All Prices combined'!$D120,'RAB Prices Long'!$E:$E,'All Prices combined'!$G120)))),2)</f>
        <v>0</v>
      </c>
      <c r="AD120" s="2">
        <f>ROUND(IF($B120="Annuity",SUMIFS('Annuity Prices'!AG:AG,'Annuity Prices'!$B:$B,$D120,'Annuity Prices'!$E:$E,$G120),IF($B120="RAB Short",SUMIFS('RAB Prices Short'!AG:AG,'RAB Prices Short'!$B:$B,'All Prices combined'!$D120,'RAB Prices Short'!$E:$E,'All Prices combined'!$G120),IF($B120="RAB Long",SUMIFS('RAB Prices Long'!AG:AG,'RAB Prices Long'!$B:$B,'All Prices combined'!$D120,'RAB Prices Long'!$E:$E,'All Prices combined'!$G120)))),2)</f>
        <v>0</v>
      </c>
      <c r="AE120" s="2">
        <f>ROUND(IF($B120="Annuity",SUMIFS('Annuity Prices'!AH:AH,'Annuity Prices'!$B:$B,$D120,'Annuity Prices'!$E:$E,$G120),IF($B120="RAB Short",SUMIFS('RAB Prices Short'!AH:AH,'RAB Prices Short'!$B:$B,'All Prices combined'!$D120,'RAB Prices Short'!$E:$E,'All Prices combined'!$G120),IF($B120="RAB Long",SUMIFS('RAB Prices Long'!AH:AH,'RAB Prices Long'!$B:$B,'All Prices combined'!$D120,'RAB Prices Long'!$E:$E,'All Prices combined'!$G120)))),2)</f>
        <v>0</v>
      </c>
      <c r="AF120" s="2">
        <f>ROUND(IF($B120="Annuity",SUMIFS('Annuity Prices'!AI:AI,'Annuity Prices'!$B:$B,$D120,'Annuity Prices'!$E:$E,$G120),IF($B120="RAB Short",SUMIFS('RAB Prices Short'!AI:AI,'RAB Prices Short'!$B:$B,'All Prices combined'!$D120,'RAB Prices Short'!$E:$E,'All Prices combined'!$G120),IF($B120="RAB Long",SUMIFS('RAB Prices Long'!AI:AI,'RAB Prices Long'!$B:$B,'All Prices combined'!$D120,'RAB Prices Long'!$E:$E,'All Prices combined'!$G120)))),2)</f>
        <v>0</v>
      </c>
      <c r="AG120" s="2">
        <f>ROUND(IF($B120="Annuity",SUMIFS('Annuity Prices'!AJ:AJ,'Annuity Prices'!$B:$B,$D120,'Annuity Prices'!$E:$E,$G120),IF($B120="RAB Short",SUMIFS('RAB Prices Short'!AJ:AJ,'RAB Prices Short'!$B:$B,'All Prices combined'!$D120,'RAB Prices Short'!$E:$E,'All Prices combined'!$G120),IF($B120="RAB Long",SUMIFS('RAB Prices Long'!AJ:AJ,'RAB Prices Long'!$B:$B,'All Prices combined'!$D120,'RAB Prices Long'!$E:$E,'All Prices combined'!$G120)))),2)</f>
        <v>0</v>
      </c>
      <c r="AH120" s="2">
        <f>ROUND(IF($B120="Annuity",SUMIFS('Annuity Prices'!AK:AK,'Annuity Prices'!$B:$B,$D120,'Annuity Prices'!$E:$E,$G120),IF($B120="RAB Short",SUMIFS('RAB Prices Short'!AK:AK,'RAB Prices Short'!$B:$B,'All Prices combined'!$D120,'RAB Prices Short'!$E:$E,'All Prices combined'!$G120),IF($B120="RAB Long",SUMIFS('RAB Prices Long'!AK:AK,'RAB Prices Long'!$B:$B,'All Prices combined'!$D120,'RAB Prices Long'!$E:$E,'All Prices combined'!$G120)))),2)</f>
        <v>0</v>
      </c>
      <c r="AI120" s="2">
        <f>ROUND(IF($B120="Annuity",SUMIFS('Annuity Prices'!AL:AL,'Annuity Prices'!$B:$B,$D120,'Annuity Prices'!$E:$E,$G120),IF($B120="RAB Short",SUMIFS('RAB Prices Short'!AL:AL,'RAB Prices Short'!$B:$B,'All Prices combined'!$D120,'RAB Prices Short'!$E:$E,'All Prices combined'!$G120),IF($B120="RAB Long",SUMIFS('RAB Prices Long'!AL:AL,'RAB Prices Long'!$B:$B,'All Prices combined'!$D120,'RAB Prices Long'!$E:$E,'All Prices combined'!$G120)))),2)</f>
        <v>0</v>
      </c>
      <c r="AJ120" s="2">
        <f>ROUND(IF($B120="Annuity",SUMIFS('Annuity Prices'!AM:AM,'Annuity Prices'!$B:$B,$D120,'Annuity Prices'!$E:$E,$G120),IF($B120="RAB Short",SUMIFS('RAB Prices Short'!AM:AM,'RAB Prices Short'!$B:$B,'All Prices combined'!$D120,'RAB Prices Short'!$E:$E,'All Prices combined'!$G120),IF($B120="RAB Long",SUMIFS('RAB Prices Long'!AM:AM,'RAB Prices Long'!$B:$B,'All Prices combined'!$D120,'RAB Prices Long'!$E:$E,'All Prices combined'!$G120)))),2)</f>
        <v>0</v>
      </c>
      <c r="AK120" s="2">
        <f>ROUND(IF($B120="Annuity",SUMIFS('Annuity Prices'!AN:AN,'Annuity Prices'!$B:$B,$D120,'Annuity Prices'!$E:$E,$G120),IF($B120="RAB Short",SUMIFS('RAB Prices Short'!AN:AN,'RAB Prices Short'!$B:$B,'All Prices combined'!$D120,'RAB Prices Short'!$E:$E,'All Prices combined'!$G120),IF($B120="RAB Long",SUMIFS('RAB Prices Long'!AN:AN,'RAB Prices Long'!$B:$B,'All Prices combined'!$D120,'RAB Prices Long'!$E:$E,'All Prices combined'!$G120)))),2)</f>
        <v>0</v>
      </c>
      <c r="AL120" s="2">
        <f>ROUND(IF($B120="Annuity",SUMIFS('Annuity Prices'!AO:AO,'Annuity Prices'!$B:$B,$D120,'Annuity Prices'!$E:$E,$G120),IF($B120="RAB Short",SUMIFS('RAB Prices Short'!AO:AO,'RAB Prices Short'!$B:$B,'All Prices combined'!$D120,'RAB Prices Short'!$E:$E,'All Prices combined'!$G120),IF($B120="RAB Long",SUMIFS('RAB Prices Long'!AO:AO,'RAB Prices Long'!$B:$B,'All Prices combined'!$D120,'RAB Prices Long'!$E:$E,'All Prices combined'!$G120)))),2)</f>
        <v>0</v>
      </c>
      <c r="AM120" s="2">
        <f>ROUND(IF($B120="Annuity",SUMIFS('Annuity Prices'!AP:AP,'Annuity Prices'!$B:$B,$D120,'Annuity Prices'!$E:$E,$G120),IF($B120="RAB Short",SUMIFS('RAB Prices Short'!AP:AP,'RAB Prices Short'!$B:$B,'All Prices combined'!$D120,'RAB Prices Short'!$E:$E,'All Prices combined'!$G120),IF($B120="RAB Long",SUMIFS('RAB Prices Long'!AP:AP,'RAB Prices Long'!$B:$B,'All Prices combined'!$D120,'RAB Prices Long'!$E:$E,'All Prices combined'!$G120)))),2)</f>
        <v>0</v>
      </c>
      <c r="AN120" s="2">
        <f>ROUND(IF($B120="Annuity",SUMIFS('Annuity Prices'!AQ:AQ,'Annuity Prices'!$B:$B,$D120,'Annuity Prices'!$E:$E,$G120),IF($B120="RAB Short",SUMIFS('RAB Prices Short'!AQ:AQ,'RAB Prices Short'!$B:$B,'All Prices combined'!$D120,'RAB Prices Short'!$E:$E,'All Prices combined'!$G120),IF($B120="RAB Long",SUMIFS('RAB Prices Long'!AQ:AQ,'RAB Prices Long'!$B:$B,'All Prices combined'!$D120,'RAB Prices Long'!$E:$E,'All Prices combined'!$G120)))),2)</f>
        <v>0</v>
      </c>
      <c r="AO120" s="2">
        <f>ROUND(IF($B120="Annuity",SUMIFS('Annuity Prices'!AR:AR,'Annuity Prices'!$B:$B,$D120,'Annuity Prices'!$E:$E,$G120),IF($B120="RAB Short",SUMIFS('RAB Prices Short'!AR:AR,'RAB Prices Short'!$B:$B,'All Prices combined'!$D120,'RAB Prices Short'!$E:$E,'All Prices combined'!$G120),IF($B120="RAB Long",SUMIFS('RAB Prices Long'!AR:AR,'RAB Prices Long'!$B:$B,'All Prices combined'!$D120,'RAB Prices Long'!$E:$E,'All Prices combined'!$G120)))),2)</f>
        <v>0</v>
      </c>
      <c r="AP120" s="2">
        <f>ROUND(IF($B120="Annuity",SUMIFS('Annuity Prices'!AS:AS,'Annuity Prices'!$B:$B,$D120,'Annuity Prices'!$E:$E,$G120),IF($B120="RAB Short",SUMIFS('RAB Prices Short'!AS:AS,'RAB Prices Short'!$B:$B,'All Prices combined'!$D120,'RAB Prices Short'!$E:$E,'All Prices combined'!$G120),IF($B120="RAB Long",SUMIFS('RAB Prices Long'!AS:AS,'RAB Prices Long'!$B:$B,'All Prices combined'!$D120,'RAB Prices Long'!$E:$E,'All Prices combined'!$G120)))),2)</f>
        <v>0</v>
      </c>
      <c r="AQ120" s="2">
        <f>ROUND(IF($B120="Annuity",SUMIFS('Annuity Prices'!AT:AT,'Annuity Prices'!$B:$B,$D120,'Annuity Prices'!$E:$E,$G120),IF($B120="RAB Short",SUMIFS('RAB Prices Short'!AT:AT,'RAB Prices Short'!$B:$B,'All Prices combined'!$D120,'RAB Prices Short'!$E:$E,'All Prices combined'!$G120),IF($B120="RAB Long",SUMIFS('RAB Prices Long'!AT:AT,'RAB Prices Long'!$B:$B,'All Prices combined'!$D120,'RAB Prices Long'!$E:$E,'All Prices combined'!$G120)))),2)</f>
        <v>0</v>
      </c>
      <c r="AR120" s="2">
        <f>ROUND(IF($B120="Annuity",SUMIFS('Annuity Prices'!AU:AU,'Annuity Prices'!$B:$B,$D120,'Annuity Prices'!$E:$E,$G120),IF($B120="RAB Short",SUMIFS('RAB Prices Short'!AU:AU,'RAB Prices Short'!$B:$B,'All Prices combined'!$D120,'RAB Prices Short'!$E:$E,'All Prices combined'!$G120),IF($B120="RAB Long",SUMIFS('RAB Prices Long'!AU:AU,'RAB Prices Long'!$B:$B,'All Prices combined'!$D120,'RAB Prices Long'!$E:$E,'All Prices combined'!$G120)))),2)</f>
        <v>0</v>
      </c>
      <c r="AS120" s="2">
        <f>ROUND(IF($B120="Annuity",SUMIFS('Annuity Prices'!AV:AV,'Annuity Prices'!$B:$B,$D120,'Annuity Prices'!$E:$E,$G120),IF($B120="RAB Short",SUMIFS('RAB Prices Short'!AV:AV,'RAB Prices Short'!$B:$B,'All Prices combined'!$D120,'RAB Prices Short'!$E:$E,'All Prices combined'!$G120),IF($B120="RAB Long",SUMIFS('RAB Prices Long'!AV:AV,'RAB Prices Long'!$B:$B,'All Prices combined'!$D120,'RAB Prices Long'!$E:$E,'All Prices combined'!$G120)))),2)</f>
        <v>0</v>
      </c>
      <c r="AT120" s="2">
        <f>ROUND(IF($B120="Annuity",SUMIFS('Annuity Prices'!AW:AW,'Annuity Prices'!$B:$B,$D120,'Annuity Prices'!$E:$E,$G120),IF($B120="RAB Short",SUMIFS('RAB Prices Short'!AW:AW,'RAB Prices Short'!$B:$B,'All Prices combined'!$D120,'RAB Prices Short'!$E:$E,'All Prices combined'!$G120),IF($B120="RAB Long",SUMIFS('RAB Prices Long'!AW:AW,'RAB Prices Long'!$B:$B,'All Prices combined'!$D120,'RAB Prices Long'!$E:$E,'All Prices combined'!$G120)))),2)</f>
        <v>0</v>
      </c>
      <c r="AU120" s="2">
        <f>ROUND(IF($B120="Annuity",SUMIFS('Annuity Prices'!AX:AX,'Annuity Prices'!$B:$B,$D120,'Annuity Prices'!$E:$E,$G120),IF($B120="RAB Short",SUMIFS('RAB Prices Short'!AX:AX,'RAB Prices Short'!$B:$B,'All Prices combined'!$D120,'RAB Prices Short'!$E:$E,'All Prices combined'!$G120),IF($B120="RAB Long",SUMIFS('RAB Prices Long'!AX:AX,'RAB Prices Long'!$B:$B,'All Prices combined'!$D120,'RAB Prices Long'!$E:$E,'All Prices combined'!$G120)))),2)</f>
        <v>0</v>
      </c>
      <c r="AV120" s="2">
        <f>ROUND(IF($B120="Annuity",SUMIFS('Annuity Prices'!AY:AY,'Annuity Prices'!$B:$B,$D120,'Annuity Prices'!$E:$E,$G120),IF($B120="RAB Short",SUMIFS('RAB Prices Short'!AY:AY,'RAB Prices Short'!$B:$B,'All Prices combined'!$D120,'RAB Prices Short'!$E:$E,'All Prices combined'!$G120),IF($B120="RAB Long",SUMIFS('RAB Prices Long'!AY:AY,'RAB Prices Long'!$B:$B,'All Prices combined'!$D120,'RAB Prices Long'!$E:$E,'All Prices combined'!$G120)))),2)</f>
        <v>0</v>
      </c>
      <c r="AW120" s="2">
        <f>ROUND(IF($B120="Annuity",SUMIFS('Annuity Prices'!AZ:AZ,'Annuity Prices'!$B:$B,$D120,'Annuity Prices'!$E:$E,$G120),IF($B120="RAB Short",SUMIFS('RAB Prices Short'!AZ:AZ,'RAB Prices Short'!$B:$B,'All Prices combined'!$D120,'RAB Prices Short'!$E:$E,'All Prices combined'!$G120),IF($B120="RAB Long",SUMIFS('RAB Prices Long'!AZ:AZ,'RAB Prices Long'!$B:$B,'All Prices combined'!$D120,'RAB Prices Long'!$E:$E,'All Prices combined'!$G120)))),2)</f>
        <v>0</v>
      </c>
      <c r="AX120" s="2">
        <f>ROUND(IF($B120="Annuity",SUMIFS('Annuity Prices'!BA:BA,'Annuity Prices'!$B:$B,$D120,'Annuity Prices'!$E:$E,$G120),IF($B120="RAB Short",SUMIFS('RAB Prices Short'!BA:BA,'RAB Prices Short'!$B:$B,'All Prices combined'!$D120,'RAB Prices Short'!$E:$E,'All Prices combined'!$G120),IF($B120="RAB Long",SUMIFS('RAB Prices Long'!BA:BA,'RAB Prices Long'!$B:$B,'All Prices combined'!$D120,'RAB Prices Long'!$E:$E,'All Prices combined'!$G120)))),2)</f>
        <v>0</v>
      </c>
      <c r="AY120" s="2">
        <f>ROUND(IF($B120="Annuity",SUMIFS('Annuity Prices'!BB:BB,'Annuity Prices'!$B:$B,$D120,'Annuity Prices'!$E:$E,$G120),IF($B120="RAB Short",SUMIFS('RAB Prices Short'!BB:BB,'RAB Prices Short'!$B:$B,'All Prices combined'!$D120,'RAB Prices Short'!$E:$E,'All Prices combined'!$G120),IF($B120="RAB Long",SUMIFS('RAB Prices Long'!BB:BB,'RAB Prices Long'!$B:$B,'All Prices combined'!$D120,'RAB Prices Long'!$E:$E,'All Prices combined'!$G120)))),2)</f>
        <v>0</v>
      </c>
      <c r="AZ120" s="2">
        <f>ROUND(IF($B120="Annuity",SUMIFS('Annuity Prices'!BC:BC,'Annuity Prices'!$B:$B,$D120,'Annuity Prices'!$E:$E,$G120),IF($B120="RAB Short",SUMIFS('RAB Prices Short'!BC:BC,'RAB Prices Short'!$B:$B,'All Prices combined'!$D120,'RAB Prices Short'!$E:$E,'All Prices combined'!$G120),IF($B120="RAB Long",SUMIFS('RAB Prices Long'!BC:BC,'RAB Prices Long'!$B:$B,'All Prices combined'!$D120,'RAB Prices Long'!$E:$E,'All Prices combined'!$G120)))),2)</f>
        <v>0</v>
      </c>
      <c r="BA120" s="2">
        <f>ROUND(IF($B120="Annuity",SUMIFS('Annuity Prices'!BD:BD,'Annuity Prices'!$B:$B,$D120,'Annuity Prices'!$E:$E,$G120),IF($B120="RAB Short",SUMIFS('RAB Prices Short'!BD:BD,'RAB Prices Short'!$B:$B,'All Prices combined'!$D120,'RAB Prices Short'!$E:$E,'All Prices combined'!$G120),IF($B120="RAB Long",SUMIFS('RAB Prices Long'!BD:BD,'RAB Prices Long'!$B:$B,'All Prices combined'!$D120,'RAB Prices Long'!$E:$E,'All Prices combined'!$G120)))),2)</f>
        <v>0</v>
      </c>
      <c r="BB120" s="2">
        <f>ROUND(IF($B120="Annuity",SUMIFS('Annuity Prices'!BE:BE,'Annuity Prices'!$B:$B,$D120,'Annuity Prices'!$E:$E,$G120),IF($B120="RAB Short",SUMIFS('RAB Prices Short'!BE:BE,'RAB Prices Short'!$B:$B,'All Prices combined'!$D120,'RAB Prices Short'!$E:$E,'All Prices combined'!$G120),IF($B120="RAB Long",SUMIFS('RAB Prices Long'!BE:BE,'RAB Prices Long'!$B:$B,'All Prices combined'!$D120,'RAB Prices Long'!$E:$E,'All Prices combined'!$G120)))),2)</f>
        <v>0</v>
      </c>
      <c r="BC120" s="2">
        <f>ROUND(IF($B120="Annuity",SUMIFS('Annuity Prices'!BF:BF,'Annuity Prices'!$B:$B,$D120,'Annuity Prices'!$E:$E,$G120),IF($B120="RAB Short",SUMIFS('RAB Prices Short'!BF:BF,'RAB Prices Short'!$B:$B,'All Prices combined'!$D120,'RAB Prices Short'!$E:$E,'All Prices combined'!$G120),IF($B120="RAB Long",SUMIFS('RAB Prices Long'!BF:BF,'RAB Prices Long'!$B:$B,'All Prices combined'!$D120,'RAB Prices Long'!$E:$E,'All Prices combined'!$G120)))),2)</f>
        <v>0</v>
      </c>
      <c r="BD120" s="2">
        <f>ROUND(IF($B120="Annuity",SUMIFS('Annuity Prices'!BG:BG,'Annuity Prices'!$B:$B,$D120,'Annuity Prices'!$E:$E,$G120),IF($B120="RAB Short",SUMIFS('RAB Prices Short'!BG:BG,'RAB Prices Short'!$B:$B,'All Prices combined'!$D120,'RAB Prices Short'!$E:$E,'All Prices combined'!$G120),IF($B120="RAB Long",SUMIFS('RAB Prices Long'!BG:BG,'RAB Prices Long'!$B:$B,'All Prices combined'!$D120,'RAB Prices Long'!$E:$E,'All Prices combined'!$G120)))),2)</f>
        <v>0</v>
      </c>
      <c r="BE120" s="2">
        <f>ROUND(IF($B120="Annuity",SUMIFS('Annuity Prices'!BH:BH,'Annuity Prices'!$B:$B,$D120,'Annuity Prices'!$E:$E,$G120),IF($B120="RAB Short",SUMIFS('RAB Prices Short'!BH:BH,'RAB Prices Short'!$B:$B,'All Prices combined'!$D120,'RAB Prices Short'!$E:$E,'All Prices combined'!$G120),IF($B120="RAB Long",SUMIFS('RAB Prices Long'!BH:BH,'RAB Prices Long'!$B:$B,'All Prices combined'!$D120,'RAB Prices Long'!$E:$E,'All Prices combined'!$G120)))),2)</f>
        <v>0</v>
      </c>
      <c r="BF120" s="2">
        <f>ROUND(IF($B120="Annuity",SUMIFS('Annuity Prices'!BI:BI,'Annuity Prices'!$B:$B,$D120,'Annuity Prices'!$E:$E,$G120),IF($B120="RAB Short",SUMIFS('RAB Prices Short'!BI:BI,'RAB Prices Short'!$B:$B,'All Prices combined'!$D120,'RAB Prices Short'!$E:$E,'All Prices combined'!$G120),IF($B120="RAB Long",SUMIFS('RAB Prices Long'!BI:BI,'RAB Prices Long'!$B:$B,'All Prices combined'!$D120,'RAB Prices Long'!$E:$E,'All Prices combined'!$G120)))),2)</f>
        <v>0</v>
      </c>
      <c r="BG120" s="2">
        <f>ROUND(IF($B120="Annuity",SUMIFS('Annuity Prices'!BJ:BJ,'Annuity Prices'!$B:$B,$D120,'Annuity Prices'!$E:$E,$G120),IF($B120="RAB Short",SUMIFS('RAB Prices Short'!BJ:BJ,'RAB Prices Short'!$B:$B,'All Prices combined'!$D120,'RAB Prices Short'!$E:$E,'All Prices combined'!$G120),IF($B120="RAB Long",SUMIFS('RAB Prices Long'!BJ:BJ,'RAB Prices Long'!$B:$B,'All Prices combined'!$D120,'RAB Prices Long'!$E:$E,'All Prices combined'!$G120)))),2)</f>
        <v>0</v>
      </c>
      <c r="BH120" s="2">
        <f>ROUND(IF($B120="Annuity",SUMIFS('Annuity Prices'!BK:BK,'Annuity Prices'!$B:$B,$D120,'Annuity Prices'!$E:$E,$G120),IF($B120="RAB Short",SUMIFS('RAB Prices Short'!BK:BK,'RAB Prices Short'!$B:$B,'All Prices combined'!$D120,'RAB Prices Short'!$E:$E,'All Prices combined'!$G120),IF($B120="RAB Long",SUMIFS('RAB Prices Long'!BK:BK,'RAB Prices Long'!$B:$B,'All Prices combined'!$D120,'RAB Prices Long'!$E:$E,'All Prices combined'!$G120)))),2)</f>
        <v>0</v>
      </c>
      <c r="BI120" s="2">
        <f>ROUND(IF($B120="Annuity",SUMIFS('Annuity Prices'!BL:BL,'Annuity Prices'!$B:$B,$D120,'Annuity Prices'!$E:$E,$G120),IF($B120="RAB Short",SUMIFS('RAB Prices Short'!BL:BL,'RAB Prices Short'!$B:$B,'All Prices combined'!$D120,'RAB Prices Short'!$E:$E,'All Prices combined'!$G120),IF($B120="RAB Long",SUMIFS('RAB Prices Long'!BL:BL,'RAB Prices Long'!$B:$B,'All Prices combined'!$D120,'RAB Prices Long'!$E:$E,'All Prices combined'!$G120)))),2)</f>
        <v>0</v>
      </c>
      <c r="BJ120" s="2">
        <f>ROUND(IF($B120="Annuity",SUMIFS('Annuity Prices'!BM:BM,'Annuity Prices'!$B:$B,$D120,'Annuity Prices'!$E:$E,$G120),IF($B120="RAB Short",SUMIFS('RAB Prices Short'!BM:BM,'RAB Prices Short'!$B:$B,'All Prices combined'!$D120,'RAB Prices Short'!$E:$E,'All Prices combined'!$G120),IF($B120="RAB Long",SUMIFS('RAB Prices Long'!BM:BM,'RAB Prices Long'!$B:$B,'All Prices combined'!$D120,'RAB Prices Long'!$E:$E,'All Prices combined'!$G120)))),2)</f>
        <v>0</v>
      </c>
      <c r="BK120" s="2">
        <f>ROUND(IF($B120="Annuity",SUMIFS('Annuity Prices'!BN:BN,'Annuity Prices'!$B:$B,$D120,'Annuity Prices'!$E:$E,$G120),IF($B120="RAB Short",SUMIFS('RAB Prices Short'!BN:BN,'RAB Prices Short'!$B:$B,'All Prices combined'!$D120,'RAB Prices Short'!$E:$E,'All Prices combined'!$G120),IF($B120="RAB Long",SUMIFS('RAB Prices Long'!BN:BN,'RAB Prices Long'!$B:$B,'All Prices combined'!$D120,'RAB Prices Long'!$E:$E,'All Prices combined'!$G120)))),2)</f>
        <v>0</v>
      </c>
      <c r="BL120" s="2">
        <f>ROUND(IF($B120="Annuity",SUMIFS('Annuity Prices'!BO:BO,'Annuity Prices'!$B:$B,$D120,'Annuity Prices'!$E:$E,$G120),IF($B120="RAB Short",SUMIFS('RAB Prices Short'!BO:BO,'RAB Prices Short'!$B:$B,'All Prices combined'!$D120,'RAB Prices Short'!$E:$E,'All Prices combined'!$G120),IF($B120="RAB Long",SUMIFS('RAB Prices Long'!BO:BO,'RAB Prices Long'!$B:$B,'All Prices combined'!$D120,'RAB Prices Long'!$E:$E,'All Prices combined'!$G120)))),2)</f>
        <v>0</v>
      </c>
      <c r="BM120" s="2">
        <f>ROUND(IF($B120="Annuity",SUMIFS('Annuity Prices'!BP:BP,'Annuity Prices'!$B:$B,$D120,'Annuity Prices'!$E:$E,$G120),IF($B120="RAB Short",SUMIFS('RAB Prices Short'!BP:BP,'RAB Prices Short'!$B:$B,'All Prices combined'!$D120,'RAB Prices Short'!$E:$E,'All Prices combined'!$G120),IF($B120="RAB Long",SUMIFS('RAB Prices Long'!BP:BP,'RAB Prices Long'!$B:$B,'All Prices combined'!$D120,'RAB Prices Long'!$E:$E,'All Prices combined'!$G120)))),2)</f>
        <v>0</v>
      </c>
      <c r="BN120" s="2">
        <f>ROUND(IF($B120="Annuity",SUMIFS('Annuity Prices'!BQ:BQ,'Annuity Prices'!$B:$B,$D120,'Annuity Prices'!$E:$E,$G120),IF($B120="RAB Short",SUMIFS('RAB Prices Short'!BQ:BQ,'RAB Prices Short'!$B:$B,'All Prices combined'!$D120,'RAB Prices Short'!$E:$E,'All Prices combined'!$G120),IF($B120="RAB Long",SUMIFS('RAB Prices Long'!BQ:BQ,'RAB Prices Long'!$B:$B,'All Prices combined'!$D120,'RAB Prices Long'!$E:$E,'All Prices combined'!$G120)))),2)</f>
        <v>0</v>
      </c>
      <c r="BO120" s="2">
        <f>ROUND(IF($B120="Annuity",SUMIFS('Annuity Prices'!BR:BR,'Annuity Prices'!$B:$B,$D120,'Annuity Prices'!$E:$E,$G120),IF($B120="RAB Short",SUMIFS('RAB Prices Short'!BR:BR,'RAB Prices Short'!$B:$B,'All Prices combined'!$D120,'RAB Prices Short'!$E:$E,'All Prices combined'!$G120),IF($B120="RAB Long",SUMIFS('RAB Prices Long'!BR:BR,'RAB Prices Long'!$B:$B,'All Prices combined'!$D120,'RAB Prices Long'!$E:$E,'All Prices combined'!$G120)))),2)</f>
        <v>0</v>
      </c>
      <c r="BP120" s="2">
        <f>ROUND(IF($B120="Annuity",SUMIFS('Annuity Prices'!BS:BS,'Annuity Prices'!$B:$B,$D120,'Annuity Prices'!$E:$E,$G120),IF($B120="RAB Short",SUMIFS('RAB Prices Short'!BS:BS,'RAB Prices Short'!$B:$B,'All Prices combined'!$D120,'RAB Prices Short'!$E:$E,'All Prices combined'!$G120),IF($B120="RAB Long",SUMIFS('RAB Prices Long'!BS:BS,'RAB Prices Long'!$B:$B,'All Prices combined'!$D120,'RAB Prices Long'!$E:$E,'All Prices combined'!$G120)))),2)</f>
        <v>0</v>
      </c>
      <c r="BQ120" s="2">
        <f>ROUND(IF($B120="Annuity",SUMIFS('Annuity Prices'!BT:BT,'Annuity Prices'!$B:$B,$D120,'Annuity Prices'!$E:$E,$G120),IF($B120="RAB Short",SUMIFS('RAB Prices Short'!BT:BT,'RAB Prices Short'!$B:$B,'All Prices combined'!$D120,'RAB Prices Short'!$E:$E,'All Prices combined'!$G120),IF($B120="RAB Long",SUMIFS('RAB Prices Long'!BT:BT,'RAB Prices Long'!$B:$B,'All Prices combined'!$D120,'RAB Prices Long'!$E:$E,'All Prices combined'!$G120)))),2)</f>
        <v>0</v>
      </c>
      <c r="BR120" s="2">
        <f>ROUND(IF($B120="Annuity",SUMIFS('Annuity Prices'!BU:BU,'Annuity Prices'!$B:$B,$D120,'Annuity Prices'!$E:$E,$G120),IF($B120="RAB Short",SUMIFS('RAB Prices Short'!BU:BU,'RAB Prices Short'!$B:$B,'All Prices combined'!$D120,'RAB Prices Short'!$E:$E,'All Prices combined'!$G120),IF($B120="RAB Long",SUMIFS('RAB Prices Long'!BU:BU,'RAB Prices Long'!$B:$B,'All Prices combined'!$D120,'RAB Prices Long'!$E:$E,'All Prices combined'!$G120)))),2)</f>
        <v>0</v>
      </c>
      <c r="BS120" s="2">
        <f>ROUND(IF($B120="Annuity",SUMIFS('Annuity Prices'!BV:BV,'Annuity Prices'!$B:$B,$D120,'Annuity Prices'!$E:$E,$G120),IF($B120="RAB Short",SUMIFS('RAB Prices Short'!BV:BV,'RAB Prices Short'!$B:$B,'All Prices combined'!$D120,'RAB Prices Short'!$E:$E,'All Prices combined'!$G120),IF($B120="RAB Long",SUMIFS('RAB Prices Long'!BV:BV,'RAB Prices Long'!$B:$B,'All Prices combined'!$D120,'RAB Prices Long'!$E:$E,'All Prices combined'!$G120)))),2)</f>
        <v>0</v>
      </c>
      <c r="BT120" s="2">
        <f>ROUND(IF($B120="Annuity",SUMIFS('Annuity Prices'!BW:BW,'Annuity Prices'!$B:$B,$D120,'Annuity Prices'!$E:$E,$G120),IF($B120="RAB Short",SUMIFS('RAB Prices Short'!BW:BW,'RAB Prices Short'!$B:$B,'All Prices combined'!$D120,'RAB Prices Short'!$E:$E,'All Prices combined'!$G120),IF($B120="RAB Long",SUMIFS('RAB Prices Long'!BW:BW,'RAB Prices Long'!$B:$B,'All Prices combined'!$D120,'RAB Prices Long'!$E:$E,'All Prices combined'!$G120)))),2)</f>
        <v>0</v>
      </c>
      <c r="BU120" s="2">
        <f>ROUND(IF($B120="Annuity",SUMIFS('Annuity Prices'!BX:BX,'Annuity Prices'!$B:$B,$D120,'Annuity Prices'!$E:$E,$G120),IF($B120="RAB Short",SUMIFS('RAB Prices Short'!BX:BX,'RAB Prices Short'!$B:$B,'All Prices combined'!$D120,'RAB Prices Short'!$E:$E,'All Prices combined'!$G120),IF($B120="RAB Long",SUMIFS('RAB Prices Long'!BX:BX,'RAB Prices Long'!$B:$B,'All Prices combined'!$D120,'RAB Prices Long'!$E:$E,'All Prices combined'!$G120)))),2)</f>
        <v>0</v>
      </c>
    </row>
    <row r="121" spans="2:73" x14ac:dyDescent="0.25">
      <c r="B121" t="s">
        <v>37</v>
      </c>
      <c r="C121" s="1">
        <v>22</v>
      </c>
      <c r="D121" s="1" t="s">
        <v>196</v>
      </c>
      <c r="E121" s="1" t="s">
        <v>193</v>
      </c>
      <c r="F121" s="1" t="s">
        <v>195</v>
      </c>
      <c r="G121" s="1" t="s">
        <v>38</v>
      </c>
      <c r="H121" s="1" t="s">
        <v>128</v>
      </c>
      <c r="I121" s="2">
        <f>ROUND(IF($B121="Annuity",SUMIFS('Annuity Prices'!L:L,'Annuity Prices'!$B:$B,$D121,'Annuity Prices'!$E:$E,$G121),IF($B121="RAB Short",SUMIFS('RAB Prices Short'!L:L,'RAB Prices Short'!$B:$B,'All Prices combined'!$D121,'RAB Prices Short'!$E:$E,'All Prices combined'!$G121),IF($B121="RAB Long",SUMIFS('RAB Prices Long'!L:L,'RAB Prices Long'!$B:$B,'All Prices combined'!$D121,'RAB Prices Long'!$E:$E,'All Prices combined'!$G121)))),2)</f>
        <v>24.23</v>
      </c>
      <c r="J121" s="2">
        <f>ROUND(IF($B121="Annuity",SUMIFS('Annuity Prices'!M:M,'Annuity Prices'!$B:$B,$D121,'Annuity Prices'!$E:$E,$G121),IF($B121="RAB Short",SUMIFS('RAB Prices Short'!M:M,'RAB Prices Short'!$B:$B,'All Prices combined'!$D121,'RAB Prices Short'!$E:$E,'All Prices combined'!$G121),IF($B121="RAB Long",SUMIFS('RAB Prices Long'!M:M,'RAB Prices Long'!$B:$B,'All Prices combined'!$D121,'RAB Prices Long'!$E:$E,'All Prices combined'!$G121)))),2)</f>
        <v>24.93</v>
      </c>
      <c r="K121" s="2">
        <f>ROUND(IF($B121="Annuity",SUMIFS('Annuity Prices'!N:N,'Annuity Prices'!$B:$B,$D121,'Annuity Prices'!$E:$E,$G121),IF($B121="RAB Short",SUMIFS('RAB Prices Short'!N:N,'RAB Prices Short'!$B:$B,'All Prices combined'!$D121,'RAB Prices Short'!$E:$E,'All Prices combined'!$G121),IF($B121="RAB Long",SUMIFS('RAB Prices Long'!N:N,'RAB Prices Long'!$B:$B,'All Prices combined'!$D121,'RAB Prices Long'!$E:$E,'All Prices combined'!$G121)))),2)</f>
        <v>25.64</v>
      </c>
      <c r="L121" s="2">
        <f>ROUND(IF($B121="Annuity",SUMIFS('Annuity Prices'!O:O,'Annuity Prices'!$B:$B,$D121,'Annuity Prices'!$E:$E,$G121),IF($B121="RAB Short",SUMIFS('RAB Prices Short'!O:O,'RAB Prices Short'!$B:$B,'All Prices combined'!$D121,'RAB Prices Short'!$E:$E,'All Prices combined'!$G121),IF($B121="RAB Long",SUMIFS('RAB Prices Long'!O:O,'RAB Prices Long'!$B:$B,'All Prices combined'!$D121,'RAB Prices Long'!$E:$E,'All Prices combined'!$G121)))),2)</f>
        <v>26.38</v>
      </c>
      <c r="M121" s="2">
        <f>ROUND(IF($B121="Annuity",SUMIFS('Annuity Prices'!P:P,'Annuity Prices'!$B:$B,$D121,'Annuity Prices'!$E:$E,$G121),IF($B121="RAB Short",SUMIFS('RAB Prices Short'!P:P,'RAB Prices Short'!$B:$B,'All Prices combined'!$D121,'RAB Prices Short'!$E:$E,'All Prices combined'!$G121),IF($B121="RAB Long",SUMIFS('RAB Prices Long'!P:P,'RAB Prices Long'!$B:$B,'All Prices combined'!$D121,'RAB Prices Long'!$E:$E,'All Prices combined'!$G121)))),2)</f>
        <v>26.81</v>
      </c>
      <c r="N121" s="2">
        <f>ROUND(IF($B121="Annuity",SUMIFS('Annuity Prices'!Q:Q,'Annuity Prices'!$B:$B,$D121,'Annuity Prices'!$E:$E,$G121),IF($B121="RAB Short",SUMIFS('RAB Prices Short'!Q:Q,'RAB Prices Short'!$B:$B,'All Prices combined'!$D121,'RAB Prices Short'!$E:$E,'All Prices combined'!$G121),IF($B121="RAB Long",SUMIFS('RAB Prices Long'!Q:Q,'RAB Prices Long'!$B:$B,'All Prices combined'!$D121,'RAB Prices Long'!$E:$E,'All Prices combined'!$G121)))),2)</f>
        <v>27.48</v>
      </c>
      <c r="O121" s="2">
        <f>ROUND(IF($B121="Annuity",SUMIFS('Annuity Prices'!R:R,'Annuity Prices'!$B:$B,$D121,'Annuity Prices'!$E:$E,$G121),IF($B121="RAB Short",SUMIFS('RAB Prices Short'!R:R,'RAB Prices Short'!$B:$B,'All Prices combined'!$D121,'RAB Prices Short'!$E:$E,'All Prices combined'!$G121),IF($B121="RAB Long",SUMIFS('RAB Prices Long'!R:R,'RAB Prices Long'!$B:$B,'All Prices combined'!$D121,'RAB Prices Long'!$E:$E,'All Prices combined'!$G121)))),2)</f>
        <v>28.16</v>
      </c>
      <c r="P121" s="2">
        <f>ROUND(IF($B121="Annuity",SUMIFS('Annuity Prices'!S:S,'Annuity Prices'!$B:$B,$D121,'Annuity Prices'!$E:$E,$G121),IF($B121="RAB Short",SUMIFS('RAB Prices Short'!S:S,'RAB Prices Short'!$B:$B,'All Prices combined'!$D121,'RAB Prices Short'!$E:$E,'All Prices combined'!$G121),IF($B121="RAB Long",SUMIFS('RAB Prices Long'!S:S,'RAB Prices Long'!$B:$B,'All Prices combined'!$D121,'RAB Prices Long'!$E:$E,'All Prices combined'!$G121)))),2)</f>
        <v>28.87</v>
      </c>
      <c r="Q121" s="2">
        <f>ROUND(IF($B121="Annuity",SUMIFS('Annuity Prices'!T:T,'Annuity Prices'!$B:$B,$D121,'Annuity Prices'!$E:$E,$G121),IF($B121="RAB Short",SUMIFS('RAB Prices Short'!T:T,'RAB Prices Short'!$B:$B,'All Prices combined'!$D121,'RAB Prices Short'!$E:$E,'All Prices combined'!$G121),IF($B121="RAB Long",SUMIFS('RAB Prices Long'!T:T,'RAB Prices Long'!$B:$B,'All Prices combined'!$D121,'RAB Prices Long'!$E:$E,'All Prices combined'!$G121)))),2)</f>
        <v>29.48</v>
      </c>
      <c r="R121" s="2">
        <f>ROUND(IF($B121="Annuity",SUMIFS('Annuity Prices'!U:U,'Annuity Prices'!$B:$B,$D121,'Annuity Prices'!$E:$E,$G121),IF($B121="RAB Short",SUMIFS('RAB Prices Short'!U:U,'RAB Prices Short'!$B:$B,'All Prices combined'!$D121,'RAB Prices Short'!$E:$E,'All Prices combined'!$G121),IF($B121="RAB Long",SUMIFS('RAB Prices Long'!U:U,'RAB Prices Long'!$B:$B,'All Prices combined'!$D121,'RAB Prices Long'!$E:$E,'All Prices combined'!$G121)))),2)</f>
        <v>30.21</v>
      </c>
      <c r="S121" s="2">
        <f>ROUND(IF($B121="Annuity",SUMIFS('Annuity Prices'!V:V,'Annuity Prices'!$B:$B,$D121,'Annuity Prices'!$E:$E,$G121),IF($B121="RAB Short",SUMIFS('RAB Prices Short'!V:V,'RAB Prices Short'!$B:$B,'All Prices combined'!$D121,'RAB Prices Short'!$E:$E,'All Prices combined'!$G121),IF($B121="RAB Long",SUMIFS('RAB Prices Long'!V:V,'RAB Prices Long'!$B:$B,'All Prices combined'!$D121,'RAB Prices Long'!$E:$E,'All Prices combined'!$G121)))),2)</f>
        <v>30.97</v>
      </c>
      <c r="T121" s="2">
        <f>ROUND(IF($B121="Annuity",SUMIFS('Annuity Prices'!W:W,'Annuity Prices'!$B:$B,$D121,'Annuity Prices'!$E:$E,$G121),IF($B121="RAB Short",SUMIFS('RAB Prices Short'!W:W,'RAB Prices Short'!$B:$B,'All Prices combined'!$D121,'RAB Prices Short'!$E:$E,'All Prices combined'!$G121),IF($B121="RAB Long",SUMIFS('RAB Prices Long'!W:W,'RAB Prices Long'!$B:$B,'All Prices combined'!$D121,'RAB Prices Long'!$E:$E,'All Prices combined'!$G121)))),2)</f>
        <v>31.74</v>
      </c>
      <c r="U121" s="2">
        <f>ROUND(IF($B121="Annuity",SUMIFS('Annuity Prices'!X:X,'Annuity Prices'!$B:$B,$D121,'Annuity Prices'!$E:$E,$G121),IF($B121="RAB Short",SUMIFS('RAB Prices Short'!X:X,'RAB Prices Short'!$B:$B,'All Prices combined'!$D121,'RAB Prices Short'!$E:$E,'All Prices combined'!$G121),IF($B121="RAB Long",SUMIFS('RAB Prices Long'!X:X,'RAB Prices Long'!$B:$B,'All Prices combined'!$D121,'RAB Prices Long'!$E:$E,'All Prices combined'!$G121)))),2)</f>
        <v>32.409999999999997</v>
      </c>
      <c r="V121" s="2">
        <f>ROUND(IF($B121="Annuity",SUMIFS('Annuity Prices'!Y:Y,'Annuity Prices'!$B:$B,$D121,'Annuity Prices'!$E:$E,$G121),IF($B121="RAB Short",SUMIFS('RAB Prices Short'!Y:Y,'RAB Prices Short'!$B:$B,'All Prices combined'!$D121,'RAB Prices Short'!$E:$E,'All Prices combined'!$G121),IF($B121="RAB Long",SUMIFS('RAB Prices Long'!Y:Y,'RAB Prices Long'!$B:$B,'All Prices combined'!$D121,'RAB Prices Long'!$E:$E,'All Prices combined'!$G121)))),2)</f>
        <v>33.229999999999997</v>
      </c>
      <c r="W121" s="2">
        <f>ROUND(IF($B121="Annuity",SUMIFS('Annuity Prices'!Z:Z,'Annuity Prices'!$B:$B,$D121,'Annuity Prices'!$E:$E,$G121),IF($B121="RAB Short",SUMIFS('RAB Prices Short'!Z:Z,'RAB Prices Short'!$B:$B,'All Prices combined'!$D121,'RAB Prices Short'!$E:$E,'All Prices combined'!$G121),IF($B121="RAB Long",SUMIFS('RAB Prices Long'!Z:Z,'RAB Prices Long'!$B:$B,'All Prices combined'!$D121,'RAB Prices Long'!$E:$E,'All Prices combined'!$G121)))),2)</f>
        <v>34.06</v>
      </c>
      <c r="X121" s="2">
        <f>ROUND(IF($B121="Annuity",SUMIFS('Annuity Prices'!AA:AA,'Annuity Prices'!$B:$B,$D121,'Annuity Prices'!$E:$E,$G121),IF($B121="RAB Short",SUMIFS('RAB Prices Short'!AA:AA,'RAB Prices Short'!$B:$B,'All Prices combined'!$D121,'RAB Prices Short'!$E:$E,'All Prices combined'!$G121),IF($B121="RAB Long",SUMIFS('RAB Prices Long'!AA:AA,'RAB Prices Long'!$B:$B,'All Prices combined'!$D121,'RAB Prices Long'!$E:$E,'All Prices combined'!$G121)))),2)</f>
        <v>34.909999999999997</v>
      </c>
      <c r="Y121" s="2">
        <f>ROUND(IF($B121="Annuity",SUMIFS('Annuity Prices'!AB:AB,'Annuity Prices'!$B:$B,$D121,'Annuity Prices'!$E:$E,$G121),IF($B121="RAB Short",SUMIFS('RAB Prices Short'!AB:AB,'RAB Prices Short'!$B:$B,'All Prices combined'!$D121,'RAB Prices Short'!$E:$E,'All Prices combined'!$G121),IF($B121="RAB Long",SUMIFS('RAB Prices Long'!AB:AB,'RAB Prices Long'!$B:$B,'All Prices combined'!$D121,'RAB Prices Long'!$E:$E,'All Prices combined'!$G121)))),2)</f>
        <v>35.65</v>
      </c>
      <c r="Z121" s="2">
        <f>ROUND(IF($B121="Annuity",SUMIFS('Annuity Prices'!AC:AC,'Annuity Prices'!$B:$B,$D121,'Annuity Prices'!$E:$E,$G121),IF($B121="RAB Short",SUMIFS('RAB Prices Short'!AC:AC,'RAB Prices Short'!$B:$B,'All Prices combined'!$D121,'RAB Prices Short'!$E:$E,'All Prices combined'!$G121),IF($B121="RAB Long",SUMIFS('RAB Prices Long'!AC:AC,'RAB Prices Long'!$B:$B,'All Prices combined'!$D121,'RAB Prices Long'!$E:$E,'All Prices combined'!$G121)))),2)</f>
        <v>36.54</v>
      </c>
      <c r="AA121" s="2">
        <f>ROUND(IF($B121="Annuity",SUMIFS('Annuity Prices'!AD:AD,'Annuity Prices'!$B:$B,$D121,'Annuity Prices'!$E:$E,$G121),IF($B121="RAB Short",SUMIFS('RAB Prices Short'!AD:AD,'RAB Prices Short'!$B:$B,'All Prices combined'!$D121,'RAB Prices Short'!$E:$E,'All Prices combined'!$G121),IF($B121="RAB Long",SUMIFS('RAB Prices Long'!AD:AD,'RAB Prices Long'!$B:$B,'All Prices combined'!$D121,'RAB Prices Long'!$E:$E,'All Prices combined'!$G121)))),2)</f>
        <v>37.450000000000003</v>
      </c>
      <c r="AB121" s="2">
        <f>ROUND(IF($B121="Annuity",SUMIFS('Annuity Prices'!AE:AE,'Annuity Prices'!$B:$B,$D121,'Annuity Prices'!$E:$E,$G121),IF($B121="RAB Short",SUMIFS('RAB Prices Short'!AE:AE,'RAB Prices Short'!$B:$B,'All Prices combined'!$D121,'RAB Prices Short'!$E:$E,'All Prices combined'!$G121),IF($B121="RAB Long",SUMIFS('RAB Prices Long'!AE:AE,'RAB Prices Long'!$B:$B,'All Prices combined'!$D121,'RAB Prices Long'!$E:$E,'All Prices combined'!$G121)))),2)</f>
        <v>38.39</v>
      </c>
      <c r="AC121" s="2">
        <f>ROUND(IF($B121="Annuity",SUMIFS('Annuity Prices'!AF:AF,'Annuity Prices'!$B:$B,$D121,'Annuity Prices'!$E:$E,$G121),IF($B121="RAB Short",SUMIFS('RAB Prices Short'!AF:AF,'RAB Prices Short'!$B:$B,'All Prices combined'!$D121,'RAB Prices Short'!$E:$E,'All Prices combined'!$G121),IF($B121="RAB Long",SUMIFS('RAB Prices Long'!AF:AF,'RAB Prices Long'!$B:$B,'All Prices combined'!$D121,'RAB Prices Long'!$E:$E,'All Prices combined'!$G121)))),2)</f>
        <v>39.200000000000003</v>
      </c>
      <c r="AD121" s="2">
        <f>ROUND(IF($B121="Annuity",SUMIFS('Annuity Prices'!AG:AG,'Annuity Prices'!$B:$B,$D121,'Annuity Prices'!$E:$E,$G121),IF($B121="RAB Short",SUMIFS('RAB Prices Short'!AG:AG,'RAB Prices Short'!$B:$B,'All Prices combined'!$D121,'RAB Prices Short'!$E:$E,'All Prices combined'!$G121),IF($B121="RAB Long",SUMIFS('RAB Prices Long'!AG:AG,'RAB Prices Long'!$B:$B,'All Prices combined'!$D121,'RAB Prices Long'!$E:$E,'All Prices combined'!$G121)))),2)</f>
        <v>40.18</v>
      </c>
      <c r="AE121" s="2">
        <f>ROUND(IF($B121="Annuity",SUMIFS('Annuity Prices'!AH:AH,'Annuity Prices'!$B:$B,$D121,'Annuity Prices'!$E:$E,$G121),IF($B121="RAB Short",SUMIFS('RAB Prices Short'!AH:AH,'RAB Prices Short'!$B:$B,'All Prices combined'!$D121,'RAB Prices Short'!$E:$E,'All Prices combined'!$G121),IF($B121="RAB Long",SUMIFS('RAB Prices Long'!AH:AH,'RAB Prices Long'!$B:$B,'All Prices combined'!$D121,'RAB Prices Long'!$E:$E,'All Prices combined'!$G121)))),2)</f>
        <v>41.18</v>
      </c>
      <c r="AF121" s="2">
        <f>ROUND(IF($B121="Annuity",SUMIFS('Annuity Prices'!AI:AI,'Annuity Prices'!$B:$B,$D121,'Annuity Prices'!$E:$E,$G121),IF($B121="RAB Short",SUMIFS('RAB Prices Short'!AI:AI,'RAB Prices Short'!$B:$B,'All Prices combined'!$D121,'RAB Prices Short'!$E:$E,'All Prices combined'!$G121),IF($B121="RAB Long",SUMIFS('RAB Prices Long'!AI:AI,'RAB Prices Long'!$B:$B,'All Prices combined'!$D121,'RAB Prices Long'!$E:$E,'All Prices combined'!$G121)))),2)</f>
        <v>42.21</v>
      </c>
      <c r="AG121" s="2">
        <f>ROUND(IF($B121="Annuity",SUMIFS('Annuity Prices'!AJ:AJ,'Annuity Prices'!$B:$B,$D121,'Annuity Prices'!$E:$E,$G121),IF($B121="RAB Short",SUMIFS('RAB Prices Short'!AJ:AJ,'RAB Prices Short'!$B:$B,'All Prices combined'!$D121,'RAB Prices Short'!$E:$E,'All Prices combined'!$G121),IF($B121="RAB Long",SUMIFS('RAB Prices Long'!AJ:AJ,'RAB Prices Long'!$B:$B,'All Prices combined'!$D121,'RAB Prices Long'!$E:$E,'All Prices combined'!$G121)))),2)</f>
        <v>43.11</v>
      </c>
      <c r="AH121" s="2">
        <f>ROUND(IF($B121="Annuity",SUMIFS('Annuity Prices'!AK:AK,'Annuity Prices'!$B:$B,$D121,'Annuity Prices'!$E:$E,$G121),IF($B121="RAB Short",SUMIFS('RAB Prices Short'!AK:AK,'RAB Prices Short'!$B:$B,'All Prices combined'!$D121,'RAB Prices Short'!$E:$E,'All Prices combined'!$G121),IF($B121="RAB Long",SUMIFS('RAB Prices Long'!AK:AK,'RAB Prices Long'!$B:$B,'All Prices combined'!$D121,'RAB Prices Long'!$E:$E,'All Prices combined'!$G121)))),2)</f>
        <v>44.19</v>
      </c>
      <c r="AI121" s="2">
        <f>ROUND(IF($B121="Annuity",SUMIFS('Annuity Prices'!AL:AL,'Annuity Prices'!$B:$B,$D121,'Annuity Prices'!$E:$E,$G121),IF($B121="RAB Short",SUMIFS('RAB Prices Short'!AL:AL,'RAB Prices Short'!$B:$B,'All Prices combined'!$D121,'RAB Prices Short'!$E:$E,'All Prices combined'!$G121),IF($B121="RAB Long",SUMIFS('RAB Prices Long'!AL:AL,'RAB Prices Long'!$B:$B,'All Prices combined'!$D121,'RAB Prices Long'!$E:$E,'All Prices combined'!$G121)))),2)</f>
        <v>45.29</v>
      </c>
      <c r="AJ121" s="2">
        <f>ROUND(IF($B121="Annuity",SUMIFS('Annuity Prices'!AM:AM,'Annuity Prices'!$B:$B,$D121,'Annuity Prices'!$E:$E,$G121),IF($B121="RAB Short",SUMIFS('RAB Prices Short'!AM:AM,'RAB Prices Short'!$B:$B,'All Prices combined'!$D121,'RAB Prices Short'!$E:$E,'All Prices combined'!$G121),IF($B121="RAB Long",SUMIFS('RAB Prices Long'!AM:AM,'RAB Prices Long'!$B:$B,'All Prices combined'!$D121,'RAB Prices Long'!$E:$E,'All Prices combined'!$G121)))),2)</f>
        <v>46.42</v>
      </c>
      <c r="AK121" s="2">
        <f>ROUND(IF($B121="Annuity",SUMIFS('Annuity Prices'!AN:AN,'Annuity Prices'!$B:$B,$D121,'Annuity Prices'!$E:$E,$G121),IF($B121="RAB Short",SUMIFS('RAB Prices Short'!AN:AN,'RAB Prices Short'!$B:$B,'All Prices combined'!$D121,'RAB Prices Short'!$E:$E,'All Prices combined'!$G121),IF($B121="RAB Long",SUMIFS('RAB Prices Long'!AN:AN,'RAB Prices Long'!$B:$B,'All Prices combined'!$D121,'RAB Prices Long'!$E:$E,'All Prices combined'!$G121)))),2)</f>
        <v>47.41</v>
      </c>
      <c r="AL121" s="2">
        <f>ROUND(IF($B121="Annuity",SUMIFS('Annuity Prices'!AO:AO,'Annuity Prices'!$B:$B,$D121,'Annuity Prices'!$E:$E,$G121),IF($B121="RAB Short",SUMIFS('RAB Prices Short'!AO:AO,'RAB Prices Short'!$B:$B,'All Prices combined'!$D121,'RAB Prices Short'!$E:$E,'All Prices combined'!$G121),IF($B121="RAB Long",SUMIFS('RAB Prices Long'!AO:AO,'RAB Prices Long'!$B:$B,'All Prices combined'!$D121,'RAB Prices Long'!$E:$E,'All Prices combined'!$G121)))),2)</f>
        <v>48.59</v>
      </c>
      <c r="AM121" s="2">
        <f>ROUND(IF($B121="Annuity",SUMIFS('Annuity Prices'!AP:AP,'Annuity Prices'!$B:$B,$D121,'Annuity Prices'!$E:$E,$G121),IF($B121="RAB Short",SUMIFS('RAB Prices Short'!AP:AP,'RAB Prices Short'!$B:$B,'All Prices combined'!$D121,'RAB Prices Short'!$E:$E,'All Prices combined'!$G121),IF($B121="RAB Long",SUMIFS('RAB Prices Long'!AP:AP,'RAB Prices Long'!$B:$B,'All Prices combined'!$D121,'RAB Prices Long'!$E:$E,'All Prices combined'!$G121)))),2)</f>
        <v>49.81</v>
      </c>
      <c r="AN121" s="2">
        <f>ROUND(IF($B121="Annuity",SUMIFS('Annuity Prices'!AQ:AQ,'Annuity Prices'!$B:$B,$D121,'Annuity Prices'!$E:$E,$G121),IF($B121="RAB Short",SUMIFS('RAB Prices Short'!AQ:AQ,'RAB Prices Short'!$B:$B,'All Prices combined'!$D121,'RAB Prices Short'!$E:$E,'All Prices combined'!$G121),IF($B121="RAB Long",SUMIFS('RAB Prices Long'!AQ:AQ,'RAB Prices Long'!$B:$B,'All Prices combined'!$D121,'RAB Prices Long'!$E:$E,'All Prices combined'!$G121)))),2)</f>
        <v>51.05</v>
      </c>
      <c r="AO121" s="2">
        <f>ROUND(IF($B121="Annuity",SUMIFS('Annuity Prices'!AR:AR,'Annuity Prices'!$B:$B,$D121,'Annuity Prices'!$E:$E,$G121),IF($B121="RAB Short",SUMIFS('RAB Prices Short'!AR:AR,'RAB Prices Short'!$B:$B,'All Prices combined'!$D121,'RAB Prices Short'!$E:$E,'All Prices combined'!$G121),IF($B121="RAB Long",SUMIFS('RAB Prices Long'!AR:AR,'RAB Prices Long'!$B:$B,'All Prices combined'!$D121,'RAB Prices Long'!$E:$E,'All Prices combined'!$G121)))),2)</f>
        <v>16.97</v>
      </c>
      <c r="AP121" s="2">
        <f>ROUND(IF($B121="Annuity",SUMIFS('Annuity Prices'!AS:AS,'Annuity Prices'!$B:$B,$D121,'Annuity Prices'!$E:$E,$G121),IF($B121="RAB Short",SUMIFS('RAB Prices Short'!AS:AS,'RAB Prices Short'!$B:$B,'All Prices combined'!$D121,'RAB Prices Short'!$E:$E,'All Prices combined'!$G121),IF($B121="RAB Long",SUMIFS('RAB Prices Long'!AS:AS,'RAB Prices Long'!$B:$B,'All Prices combined'!$D121,'RAB Prices Long'!$E:$E,'All Prices combined'!$G121)))),2)</f>
        <v>20.07</v>
      </c>
      <c r="AQ121" s="2">
        <f>ROUND(IF($B121="Annuity",SUMIFS('Annuity Prices'!AT:AT,'Annuity Prices'!$B:$B,$D121,'Annuity Prices'!$E:$E,$G121),IF($B121="RAB Short",SUMIFS('RAB Prices Short'!AT:AT,'RAB Prices Short'!$B:$B,'All Prices combined'!$D121,'RAB Prices Short'!$E:$E,'All Prices combined'!$G121),IF($B121="RAB Long",SUMIFS('RAB Prices Long'!AT:AT,'RAB Prices Long'!$B:$B,'All Prices combined'!$D121,'RAB Prices Long'!$E:$E,'All Prices combined'!$G121)))),2)</f>
        <v>23.33</v>
      </c>
      <c r="AR121" s="2">
        <f>ROUND(IF($B121="Annuity",SUMIFS('Annuity Prices'!AU:AU,'Annuity Prices'!$B:$B,$D121,'Annuity Prices'!$E:$E,$G121),IF($B121="RAB Short",SUMIFS('RAB Prices Short'!AU:AU,'RAB Prices Short'!$B:$B,'All Prices combined'!$D121,'RAB Prices Short'!$E:$E,'All Prices combined'!$G121),IF($B121="RAB Long",SUMIFS('RAB Prices Long'!AU:AU,'RAB Prices Long'!$B:$B,'All Prices combined'!$D121,'RAB Prices Long'!$E:$E,'All Prices combined'!$G121)))),2)</f>
        <v>25.64</v>
      </c>
      <c r="AS121" s="2">
        <f>ROUND(IF($B121="Annuity",SUMIFS('Annuity Prices'!AV:AV,'Annuity Prices'!$B:$B,$D121,'Annuity Prices'!$E:$E,$G121),IF($B121="RAB Short",SUMIFS('RAB Prices Short'!AV:AV,'RAB Prices Short'!$B:$B,'All Prices combined'!$D121,'RAB Prices Short'!$E:$E,'All Prices combined'!$G121),IF($B121="RAB Long",SUMIFS('RAB Prices Long'!AV:AV,'RAB Prices Long'!$B:$B,'All Prices combined'!$D121,'RAB Prices Long'!$E:$E,'All Prices combined'!$G121)))),2)</f>
        <v>26.38</v>
      </c>
      <c r="AT121" s="2">
        <f>ROUND(IF($B121="Annuity",SUMIFS('Annuity Prices'!AW:AW,'Annuity Prices'!$B:$B,$D121,'Annuity Prices'!$E:$E,$G121),IF($B121="RAB Short",SUMIFS('RAB Prices Short'!AW:AW,'RAB Prices Short'!$B:$B,'All Prices combined'!$D121,'RAB Prices Short'!$E:$E,'All Prices combined'!$G121),IF($B121="RAB Long",SUMIFS('RAB Prices Long'!AW:AW,'RAB Prices Long'!$B:$B,'All Prices combined'!$D121,'RAB Prices Long'!$E:$E,'All Prices combined'!$G121)))),2)</f>
        <v>26.81</v>
      </c>
      <c r="AU121" s="2">
        <f>ROUND(IF($B121="Annuity",SUMIFS('Annuity Prices'!AX:AX,'Annuity Prices'!$B:$B,$D121,'Annuity Prices'!$E:$E,$G121),IF($B121="RAB Short",SUMIFS('RAB Prices Short'!AX:AX,'RAB Prices Short'!$B:$B,'All Prices combined'!$D121,'RAB Prices Short'!$E:$E,'All Prices combined'!$G121),IF($B121="RAB Long",SUMIFS('RAB Prices Long'!AX:AX,'RAB Prices Long'!$B:$B,'All Prices combined'!$D121,'RAB Prices Long'!$E:$E,'All Prices combined'!$G121)))),2)</f>
        <v>27.48</v>
      </c>
      <c r="AV121" s="2">
        <f>ROUND(IF($B121="Annuity",SUMIFS('Annuity Prices'!AY:AY,'Annuity Prices'!$B:$B,$D121,'Annuity Prices'!$E:$E,$G121),IF($B121="RAB Short",SUMIFS('RAB Prices Short'!AY:AY,'RAB Prices Short'!$B:$B,'All Prices combined'!$D121,'RAB Prices Short'!$E:$E,'All Prices combined'!$G121),IF($B121="RAB Long",SUMIFS('RAB Prices Long'!AY:AY,'RAB Prices Long'!$B:$B,'All Prices combined'!$D121,'RAB Prices Long'!$E:$E,'All Prices combined'!$G121)))),2)</f>
        <v>28.16</v>
      </c>
      <c r="AW121" s="2">
        <f>ROUND(IF($B121="Annuity",SUMIFS('Annuity Prices'!AZ:AZ,'Annuity Prices'!$B:$B,$D121,'Annuity Prices'!$E:$E,$G121),IF($B121="RAB Short",SUMIFS('RAB Prices Short'!AZ:AZ,'RAB Prices Short'!$B:$B,'All Prices combined'!$D121,'RAB Prices Short'!$E:$E,'All Prices combined'!$G121),IF($B121="RAB Long",SUMIFS('RAB Prices Long'!AZ:AZ,'RAB Prices Long'!$B:$B,'All Prices combined'!$D121,'RAB Prices Long'!$E:$E,'All Prices combined'!$G121)))),2)</f>
        <v>28.87</v>
      </c>
      <c r="AX121" s="2">
        <f>ROUND(IF($B121="Annuity",SUMIFS('Annuity Prices'!BA:BA,'Annuity Prices'!$B:$B,$D121,'Annuity Prices'!$E:$E,$G121),IF($B121="RAB Short",SUMIFS('RAB Prices Short'!BA:BA,'RAB Prices Short'!$B:$B,'All Prices combined'!$D121,'RAB Prices Short'!$E:$E,'All Prices combined'!$G121),IF($B121="RAB Long",SUMIFS('RAB Prices Long'!BA:BA,'RAB Prices Long'!$B:$B,'All Prices combined'!$D121,'RAB Prices Long'!$E:$E,'All Prices combined'!$G121)))),2)</f>
        <v>29.48</v>
      </c>
      <c r="AY121" s="2">
        <f>ROUND(IF($B121="Annuity",SUMIFS('Annuity Prices'!BB:BB,'Annuity Prices'!$B:$B,$D121,'Annuity Prices'!$E:$E,$G121),IF($B121="RAB Short",SUMIFS('RAB Prices Short'!BB:BB,'RAB Prices Short'!$B:$B,'All Prices combined'!$D121,'RAB Prices Short'!$E:$E,'All Prices combined'!$G121),IF($B121="RAB Long",SUMIFS('RAB Prices Long'!BB:BB,'RAB Prices Long'!$B:$B,'All Prices combined'!$D121,'RAB Prices Long'!$E:$E,'All Prices combined'!$G121)))),2)</f>
        <v>30.21</v>
      </c>
      <c r="AZ121" s="2">
        <f>ROUND(IF($B121="Annuity",SUMIFS('Annuity Prices'!BC:BC,'Annuity Prices'!$B:$B,$D121,'Annuity Prices'!$E:$E,$G121),IF($B121="RAB Short",SUMIFS('RAB Prices Short'!BC:BC,'RAB Prices Short'!$B:$B,'All Prices combined'!$D121,'RAB Prices Short'!$E:$E,'All Prices combined'!$G121),IF($B121="RAB Long",SUMIFS('RAB Prices Long'!BC:BC,'RAB Prices Long'!$B:$B,'All Prices combined'!$D121,'RAB Prices Long'!$E:$E,'All Prices combined'!$G121)))),2)</f>
        <v>30.97</v>
      </c>
      <c r="BA121" s="2">
        <f>ROUND(IF($B121="Annuity",SUMIFS('Annuity Prices'!BD:BD,'Annuity Prices'!$B:$B,$D121,'Annuity Prices'!$E:$E,$G121),IF($B121="RAB Short",SUMIFS('RAB Prices Short'!BD:BD,'RAB Prices Short'!$B:$B,'All Prices combined'!$D121,'RAB Prices Short'!$E:$E,'All Prices combined'!$G121),IF($B121="RAB Long",SUMIFS('RAB Prices Long'!BD:BD,'RAB Prices Long'!$B:$B,'All Prices combined'!$D121,'RAB Prices Long'!$E:$E,'All Prices combined'!$G121)))),2)</f>
        <v>31.74</v>
      </c>
      <c r="BB121" s="2">
        <f>ROUND(IF($B121="Annuity",SUMIFS('Annuity Prices'!BE:BE,'Annuity Prices'!$B:$B,$D121,'Annuity Prices'!$E:$E,$G121),IF($B121="RAB Short",SUMIFS('RAB Prices Short'!BE:BE,'RAB Prices Short'!$B:$B,'All Prices combined'!$D121,'RAB Prices Short'!$E:$E,'All Prices combined'!$G121),IF($B121="RAB Long",SUMIFS('RAB Prices Long'!BE:BE,'RAB Prices Long'!$B:$B,'All Prices combined'!$D121,'RAB Prices Long'!$E:$E,'All Prices combined'!$G121)))),2)</f>
        <v>32.409999999999997</v>
      </c>
      <c r="BC121" s="2">
        <f>ROUND(IF($B121="Annuity",SUMIFS('Annuity Prices'!BF:BF,'Annuity Prices'!$B:$B,$D121,'Annuity Prices'!$E:$E,$G121),IF($B121="RAB Short",SUMIFS('RAB Prices Short'!BF:BF,'RAB Prices Short'!$B:$B,'All Prices combined'!$D121,'RAB Prices Short'!$E:$E,'All Prices combined'!$G121),IF($B121="RAB Long",SUMIFS('RAB Prices Long'!BF:BF,'RAB Prices Long'!$B:$B,'All Prices combined'!$D121,'RAB Prices Long'!$E:$E,'All Prices combined'!$G121)))),2)</f>
        <v>33.229999999999997</v>
      </c>
      <c r="BD121" s="2">
        <f>ROUND(IF($B121="Annuity",SUMIFS('Annuity Prices'!BG:BG,'Annuity Prices'!$B:$B,$D121,'Annuity Prices'!$E:$E,$G121),IF($B121="RAB Short",SUMIFS('RAB Prices Short'!BG:BG,'RAB Prices Short'!$B:$B,'All Prices combined'!$D121,'RAB Prices Short'!$E:$E,'All Prices combined'!$G121),IF($B121="RAB Long",SUMIFS('RAB Prices Long'!BG:BG,'RAB Prices Long'!$B:$B,'All Prices combined'!$D121,'RAB Prices Long'!$E:$E,'All Prices combined'!$G121)))),2)</f>
        <v>34.06</v>
      </c>
      <c r="BE121" s="2">
        <f>ROUND(IF($B121="Annuity",SUMIFS('Annuity Prices'!BH:BH,'Annuity Prices'!$B:$B,$D121,'Annuity Prices'!$E:$E,$G121),IF($B121="RAB Short",SUMIFS('RAB Prices Short'!BH:BH,'RAB Prices Short'!$B:$B,'All Prices combined'!$D121,'RAB Prices Short'!$E:$E,'All Prices combined'!$G121),IF($B121="RAB Long",SUMIFS('RAB Prices Long'!BH:BH,'RAB Prices Long'!$B:$B,'All Prices combined'!$D121,'RAB Prices Long'!$E:$E,'All Prices combined'!$G121)))),2)</f>
        <v>34.909999999999997</v>
      </c>
      <c r="BF121" s="2">
        <f>ROUND(IF($B121="Annuity",SUMIFS('Annuity Prices'!BI:BI,'Annuity Prices'!$B:$B,$D121,'Annuity Prices'!$E:$E,$G121),IF($B121="RAB Short",SUMIFS('RAB Prices Short'!BI:BI,'RAB Prices Short'!$B:$B,'All Prices combined'!$D121,'RAB Prices Short'!$E:$E,'All Prices combined'!$G121),IF($B121="RAB Long",SUMIFS('RAB Prices Long'!BI:BI,'RAB Prices Long'!$B:$B,'All Prices combined'!$D121,'RAB Prices Long'!$E:$E,'All Prices combined'!$G121)))),2)</f>
        <v>35.65</v>
      </c>
      <c r="BG121" s="2">
        <f>ROUND(IF($B121="Annuity",SUMIFS('Annuity Prices'!BJ:BJ,'Annuity Prices'!$B:$B,$D121,'Annuity Prices'!$E:$E,$G121),IF($B121="RAB Short",SUMIFS('RAB Prices Short'!BJ:BJ,'RAB Prices Short'!$B:$B,'All Prices combined'!$D121,'RAB Prices Short'!$E:$E,'All Prices combined'!$G121),IF($B121="RAB Long",SUMIFS('RAB Prices Long'!BJ:BJ,'RAB Prices Long'!$B:$B,'All Prices combined'!$D121,'RAB Prices Long'!$E:$E,'All Prices combined'!$G121)))),2)</f>
        <v>36.54</v>
      </c>
      <c r="BH121" s="2">
        <f>ROUND(IF($B121="Annuity",SUMIFS('Annuity Prices'!BK:BK,'Annuity Prices'!$B:$B,$D121,'Annuity Prices'!$E:$E,$G121),IF($B121="RAB Short",SUMIFS('RAB Prices Short'!BK:BK,'RAB Prices Short'!$B:$B,'All Prices combined'!$D121,'RAB Prices Short'!$E:$E,'All Prices combined'!$G121),IF($B121="RAB Long",SUMIFS('RAB Prices Long'!BK:BK,'RAB Prices Long'!$B:$B,'All Prices combined'!$D121,'RAB Prices Long'!$E:$E,'All Prices combined'!$G121)))),2)</f>
        <v>37.450000000000003</v>
      </c>
      <c r="BI121" s="2">
        <f>ROUND(IF($B121="Annuity",SUMIFS('Annuity Prices'!BL:BL,'Annuity Prices'!$B:$B,$D121,'Annuity Prices'!$E:$E,$G121),IF($B121="RAB Short",SUMIFS('RAB Prices Short'!BL:BL,'RAB Prices Short'!$B:$B,'All Prices combined'!$D121,'RAB Prices Short'!$E:$E,'All Prices combined'!$G121),IF($B121="RAB Long",SUMIFS('RAB Prices Long'!BL:BL,'RAB Prices Long'!$B:$B,'All Prices combined'!$D121,'RAB Prices Long'!$E:$E,'All Prices combined'!$G121)))),2)</f>
        <v>38.39</v>
      </c>
      <c r="BJ121" s="2">
        <f>ROUND(IF($B121="Annuity",SUMIFS('Annuity Prices'!BM:BM,'Annuity Prices'!$B:$B,$D121,'Annuity Prices'!$E:$E,$G121),IF($B121="RAB Short",SUMIFS('RAB Prices Short'!BM:BM,'RAB Prices Short'!$B:$B,'All Prices combined'!$D121,'RAB Prices Short'!$E:$E,'All Prices combined'!$G121),IF($B121="RAB Long",SUMIFS('RAB Prices Long'!BM:BM,'RAB Prices Long'!$B:$B,'All Prices combined'!$D121,'RAB Prices Long'!$E:$E,'All Prices combined'!$G121)))),2)</f>
        <v>39.200000000000003</v>
      </c>
      <c r="BK121" s="2">
        <f>ROUND(IF($B121="Annuity",SUMIFS('Annuity Prices'!BN:BN,'Annuity Prices'!$B:$B,$D121,'Annuity Prices'!$E:$E,$G121),IF($B121="RAB Short",SUMIFS('RAB Prices Short'!BN:BN,'RAB Prices Short'!$B:$B,'All Prices combined'!$D121,'RAB Prices Short'!$E:$E,'All Prices combined'!$G121),IF($B121="RAB Long",SUMIFS('RAB Prices Long'!BN:BN,'RAB Prices Long'!$B:$B,'All Prices combined'!$D121,'RAB Prices Long'!$E:$E,'All Prices combined'!$G121)))),2)</f>
        <v>40.18</v>
      </c>
      <c r="BL121" s="2">
        <f>ROUND(IF($B121="Annuity",SUMIFS('Annuity Prices'!BO:BO,'Annuity Prices'!$B:$B,$D121,'Annuity Prices'!$E:$E,$G121),IF($B121="RAB Short",SUMIFS('RAB Prices Short'!BO:BO,'RAB Prices Short'!$B:$B,'All Prices combined'!$D121,'RAB Prices Short'!$E:$E,'All Prices combined'!$G121),IF($B121="RAB Long",SUMIFS('RAB Prices Long'!BO:BO,'RAB Prices Long'!$B:$B,'All Prices combined'!$D121,'RAB Prices Long'!$E:$E,'All Prices combined'!$G121)))),2)</f>
        <v>41.18</v>
      </c>
      <c r="BM121" s="2">
        <f>ROUND(IF($B121="Annuity",SUMIFS('Annuity Prices'!BP:BP,'Annuity Prices'!$B:$B,$D121,'Annuity Prices'!$E:$E,$G121),IF($B121="RAB Short",SUMIFS('RAB Prices Short'!BP:BP,'RAB Prices Short'!$B:$B,'All Prices combined'!$D121,'RAB Prices Short'!$E:$E,'All Prices combined'!$G121),IF($B121="RAB Long",SUMIFS('RAB Prices Long'!BP:BP,'RAB Prices Long'!$B:$B,'All Prices combined'!$D121,'RAB Prices Long'!$E:$E,'All Prices combined'!$G121)))),2)</f>
        <v>42.21</v>
      </c>
      <c r="BN121" s="2">
        <f>ROUND(IF($B121="Annuity",SUMIFS('Annuity Prices'!BQ:BQ,'Annuity Prices'!$B:$B,$D121,'Annuity Prices'!$E:$E,$G121),IF($B121="RAB Short",SUMIFS('RAB Prices Short'!BQ:BQ,'RAB Prices Short'!$B:$B,'All Prices combined'!$D121,'RAB Prices Short'!$E:$E,'All Prices combined'!$G121),IF($B121="RAB Long",SUMIFS('RAB Prices Long'!BQ:BQ,'RAB Prices Long'!$B:$B,'All Prices combined'!$D121,'RAB Prices Long'!$E:$E,'All Prices combined'!$G121)))),2)</f>
        <v>43.11</v>
      </c>
      <c r="BO121" s="2">
        <f>ROUND(IF($B121="Annuity",SUMIFS('Annuity Prices'!BR:BR,'Annuity Prices'!$B:$B,$D121,'Annuity Prices'!$E:$E,$G121),IF($B121="RAB Short",SUMIFS('RAB Prices Short'!BR:BR,'RAB Prices Short'!$B:$B,'All Prices combined'!$D121,'RAB Prices Short'!$E:$E,'All Prices combined'!$G121),IF($B121="RAB Long",SUMIFS('RAB Prices Long'!BR:BR,'RAB Prices Long'!$B:$B,'All Prices combined'!$D121,'RAB Prices Long'!$E:$E,'All Prices combined'!$G121)))),2)</f>
        <v>44.19</v>
      </c>
      <c r="BP121" s="2">
        <f>ROUND(IF($B121="Annuity",SUMIFS('Annuity Prices'!BS:BS,'Annuity Prices'!$B:$B,$D121,'Annuity Prices'!$E:$E,$G121),IF($B121="RAB Short",SUMIFS('RAB Prices Short'!BS:BS,'RAB Prices Short'!$B:$B,'All Prices combined'!$D121,'RAB Prices Short'!$E:$E,'All Prices combined'!$G121),IF($B121="RAB Long",SUMIFS('RAB Prices Long'!BS:BS,'RAB Prices Long'!$B:$B,'All Prices combined'!$D121,'RAB Prices Long'!$E:$E,'All Prices combined'!$G121)))),2)</f>
        <v>45.29</v>
      </c>
      <c r="BQ121" s="2">
        <f>ROUND(IF($B121="Annuity",SUMIFS('Annuity Prices'!BT:BT,'Annuity Prices'!$B:$B,$D121,'Annuity Prices'!$E:$E,$G121),IF($B121="RAB Short",SUMIFS('RAB Prices Short'!BT:BT,'RAB Prices Short'!$B:$B,'All Prices combined'!$D121,'RAB Prices Short'!$E:$E,'All Prices combined'!$G121),IF($B121="RAB Long",SUMIFS('RAB Prices Long'!BT:BT,'RAB Prices Long'!$B:$B,'All Prices combined'!$D121,'RAB Prices Long'!$E:$E,'All Prices combined'!$G121)))),2)</f>
        <v>46.42</v>
      </c>
      <c r="BR121" s="2">
        <f>ROUND(IF($B121="Annuity",SUMIFS('Annuity Prices'!BU:BU,'Annuity Prices'!$B:$B,$D121,'Annuity Prices'!$E:$E,$G121),IF($B121="RAB Short",SUMIFS('RAB Prices Short'!BU:BU,'RAB Prices Short'!$B:$B,'All Prices combined'!$D121,'RAB Prices Short'!$E:$E,'All Prices combined'!$G121),IF($B121="RAB Long",SUMIFS('RAB Prices Long'!BU:BU,'RAB Prices Long'!$B:$B,'All Prices combined'!$D121,'RAB Prices Long'!$E:$E,'All Prices combined'!$G121)))),2)</f>
        <v>47.41</v>
      </c>
      <c r="BS121" s="2">
        <f>ROUND(IF($B121="Annuity",SUMIFS('Annuity Prices'!BV:BV,'Annuity Prices'!$B:$B,$D121,'Annuity Prices'!$E:$E,$G121),IF($B121="RAB Short",SUMIFS('RAB Prices Short'!BV:BV,'RAB Prices Short'!$B:$B,'All Prices combined'!$D121,'RAB Prices Short'!$E:$E,'All Prices combined'!$G121),IF($B121="RAB Long",SUMIFS('RAB Prices Long'!BV:BV,'RAB Prices Long'!$B:$B,'All Prices combined'!$D121,'RAB Prices Long'!$E:$E,'All Prices combined'!$G121)))),2)</f>
        <v>48.59</v>
      </c>
      <c r="BT121" s="2">
        <f>ROUND(IF($B121="Annuity",SUMIFS('Annuity Prices'!BW:BW,'Annuity Prices'!$B:$B,$D121,'Annuity Prices'!$E:$E,$G121),IF($B121="RAB Short",SUMIFS('RAB Prices Short'!BW:BW,'RAB Prices Short'!$B:$B,'All Prices combined'!$D121,'RAB Prices Short'!$E:$E,'All Prices combined'!$G121),IF($B121="RAB Long",SUMIFS('RAB Prices Long'!BW:BW,'RAB Prices Long'!$B:$B,'All Prices combined'!$D121,'RAB Prices Long'!$E:$E,'All Prices combined'!$G121)))),2)</f>
        <v>49.81</v>
      </c>
      <c r="BU121" s="2">
        <f>ROUND(IF($B121="Annuity",SUMIFS('Annuity Prices'!BX:BX,'Annuity Prices'!$B:$B,$D121,'Annuity Prices'!$E:$E,$G121),IF($B121="RAB Short",SUMIFS('RAB Prices Short'!BX:BX,'RAB Prices Short'!$B:$B,'All Prices combined'!$D121,'RAB Prices Short'!$E:$E,'All Prices combined'!$G121),IF($B121="RAB Long",SUMIFS('RAB Prices Long'!BX:BX,'RAB Prices Long'!$B:$B,'All Prices combined'!$D121,'RAB Prices Long'!$E:$E,'All Prices combined'!$G121)))),2)</f>
        <v>51.05</v>
      </c>
    </row>
    <row r="122" spans="2:73" x14ac:dyDescent="0.25">
      <c r="B122" t="s">
        <v>37</v>
      </c>
      <c r="C122" s="1">
        <v>22</v>
      </c>
      <c r="D122" s="1" t="s">
        <v>196</v>
      </c>
      <c r="E122" s="1" t="s">
        <v>193</v>
      </c>
      <c r="F122" s="1" t="s">
        <v>195</v>
      </c>
      <c r="G122" s="1" t="s">
        <v>40</v>
      </c>
      <c r="H122" s="1"/>
      <c r="I122" s="2">
        <f>ROUND(IF($B122="Annuity",SUMIFS('Annuity Prices'!L:L,'Annuity Prices'!$B:$B,$D122,'Annuity Prices'!$E:$E,$G122),IF($B122="RAB Short",SUMIFS('RAB Prices Short'!L:L,'RAB Prices Short'!$B:$B,'All Prices combined'!$D122,'RAB Prices Short'!$E:$E,'All Prices combined'!$G122),IF($B122="RAB Long",SUMIFS('RAB Prices Long'!L:L,'RAB Prices Long'!$B:$B,'All Prices combined'!$D122,'RAB Prices Long'!$E:$E,'All Prices combined'!$G122)))),2)</f>
        <v>32.049999999999997</v>
      </c>
      <c r="J122" s="2">
        <f>ROUND(IF($B122="Annuity",SUMIFS('Annuity Prices'!M:M,'Annuity Prices'!$B:$B,$D122,'Annuity Prices'!$E:$E,$G122),IF($B122="RAB Short",SUMIFS('RAB Prices Short'!M:M,'RAB Prices Short'!$B:$B,'All Prices combined'!$D122,'RAB Prices Short'!$E:$E,'All Prices combined'!$G122),IF($B122="RAB Long",SUMIFS('RAB Prices Long'!M:M,'RAB Prices Long'!$B:$B,'All Prices combined'!$D122,'RAB Prices Long'!$E:$E,'All Prices combined'!$G122)))),2)</f>
        <v>32.97</v>
      </c>
      <c r="K122" s="2">
        <f>ROUND(IF($B122="Annuity",SUMIFS('Annuity Prices'!N:N,'Annuity Prices'!$B:$B,$D122,'Annuity Prices'!$E:$E,$G122),IF($B122="RAB Short",SUMIFS('RAB Prices Short'!N:N,'RAB Prices Short'!$B:$B,'All Prices combined'!$D122,'RAB Prices Short'!$E:$E,'All Prices combined'!$G122),IF($B122="RAB Long",SUMIFS('RAB Prices Long'!N:N,'RAB Prices Long'!$B:$B,'All Prices combined'!$D122,'RAB Prices Long'!$E:$E,'All Prices combined'!$G122)))),2)</f>
        <v>33.92</v>
      </c>
      <c r="L122" s="2">
        <f>ROUND(IF($B122="Annuity",SUMIFS('Annuity Prices'!O:O,'Annuity Prices'!$B:$B,$D122,'Annuity Prices'!$E:$E,$G122),IF($B122="RAB Short",SUMIFS('RAB Prices Short'!O:O,'RAB Prices Short'!$B:$B,'All Prices combined'!$D122,'RAB Prices Short'!$E:$E,'All Prices combined'!$G122),IF($B122="RAB Long",SUMIFS('RAB Prices Long'!O:O,'RAB Prices Long'!$B:$B,'All Prices combined'!$D122,'RAB Prices Long'!$E:$E,'All Prices combined'!$G122)))),2)</f>
        <v>34.89</v>
      </c>
      <c r="M122" s="2">
        <f>ROUND(IF($B122="Annuity",SUMIFS('Annuity Prices'!P:P,'Annuity Prices'!$B:$B,$D122,'Annuity Prices'!$E:$E,$G122),IF($B122="RAB Short",SUMIFS('RAB Prices Short'!P:P,'RAB Prices Short'!$B:$B,'All Prices combined'!$D122,'RAB Prices Short'!$E:$E,'All Prices combined'!$G122),IF($B122="RAB Long",SUMIFS('RAB Prices Long'!P:P,'RAB Prices Long'!$B:$B,'All Prices combined'!$D122,'RAB Prices Long'!$E:$E,'All Prices combined'!$G122)))),2)</f>
        <v>35.520000000000003</v>
      </c>
      <c r="N122" s="2">
        <f>ROUND(IF($B122="Annuity",SUMIFS('Annuity Prices'!Q:Q,'Annuity Prices'!$B:$B,$D122,'Annuity Prices'!$E:$E,$G122),IF($B122="RAB Short",SUMIFS('RAB Prices Short'!Q:Q,'RAB Prices Short'!$B:$B,'All Prices combined'!$D122,'RAB Prices Short'!$E:$E,'All Prices combined'!$G122),IF($B122="RAB Long",SUMIFS('RAB Prices Long'!Q:Q,'RAB Prices Long'!$B:$B,'All Prices combined'!$D122,'RAB Prices Long'!$E:$E,'All Prices combined'!$G122)))),2)</f>
        <v>36.409999999999997</v>
      </c>
      <c r="O122" s="2">
        <f>ROUND(IF($B122="Annuity",SUMIFS('Annuity Prices'!R:R,'Annuity Prices'!$B:$B,$D122,'Annuity Prices'!$E:$E,$G122),IF($B122="RAB Short",SUMIFS('RAB Prices Short'!R:R,'RAB Prices Short'!$B:$B,'All Prices combined'!$D122,'RAB Prices Short'!$E:$E,'All Prices combined'!$G122),IF($B122="RAB Long",SUMIFS('RAB Prices Long'!R:R,'RAB Prices Long'!$B:$B,'All Prices combined'!$D122,'RAB Prices Long'!$E:$E,'All Prices combined'!$G122)))),2)</f>
        <v>37.32</v>
      </c>
      <c r="P122" s="2">
        <f>ROUND(IF($B122="Annuity",SUMIFS('Annuity Prices'!S:S,'Annuity Prices'!$B:$B,$D122,'Annuity Prices'!$E:$E,$G122),IF($B122="RAB Short",SUMIFS('RAB Prices Short'!S:S,'RAB Prices Short'!$B:$B,'All Prices combined'!$D122,'RAB Prices Short'!$E:$E,'All Prices combined'!$G122),IF($B122="RAB Long",SUMIFS('RAB Prices Long'!S:S,'RAB Prices Long'!$B:$B,'All Prices combined'!$D122,'RAB Prices Long'!$E:$E,'All Prices combined'!$G122)))),2)</f>
        <v>38.25</v>
      </c>
      <c r="Q122" s="2">
        <f>ROUND(IF($B122="Annuity",SUMIFS('Annuity Prices'!T:T,'Annuity Prices'!$B:$B,$D122,'Annuity Prices'!$E:$E,$G122),IF($B122="RAB Short",SUMIFS('RAB Prices Short'!T:T,'RAB Prices Short'!$B:$B,'All Prices combined'!$D122,'RAB Prices Short'!$E:$E,'All Prices combined'!$G122),IF($B122="RAB Long",SUMIFS('RAB Prices Long'!T:T,'RAB Prices Long'!$B:$B,'All Prices combined'!$D122,'RAB Prices Long'!$E:$E,'All Prices combined'!$G122)))),2)</f>
        <v>39.08</v>
      </c>
      <c r="R122" s="2">
        <f>ROUND(IF($B122="Annuity",SUMIFS('Annuity Prices'!U:U,'Annuity Prices'!$B:$B,$D122,'Annuity Prices'!$E:$E,$G122),IF($B122="RAB Short",SUMIFS('RAB Prices Short'!U:U,'RAB Prices Short'!$B:$B,'All Prices combined'!$D122,'RAB Prices Short'!$E:$E,'All Prices combined'!$G122),IF($B122="RAB Long",SUMIFS('RAB Prices Long'!U:U,'RAB Prices Long'!$B:$B,'All Prices combined'!$D122,'RAB Prices Long'!$E:$E,'All Prices combined'!$G122)))),2)</f>
        <v>40.06</v>
      </c>
      <c r="S122" s="2">
        <f>ROUND(IF($B122="Annuity",SUMIFS('Annuity Prices'!V:V,'Annuity Prices'!$B:$B,$D122,'Annuity Prices'!$E:$E,$G122),IF($B122="RAB Short",SUMIFS('RAB Prices Short'!V:V,'RAB Prices Short'!$B:$B,'All Prices combined'!$D122,'RAB Prices Short'!$E:$E,'All Prices combined'!$G122),IF($B122="RAB Long",SUMIFS('RAB Prices Long'!V:V,'RAB Prices Long'!$B:$B,'All Prices combined'!$D122,'RAB Prices Long'!$E:$E,'All Prices combined'!$G122)))),2)</f>
        <v>41.06</v>
      </c>
      <c r="T122" s="2">
        <f>ROUND(IF($B122="Annuity",SUMIFS('Annuity Prices'!W:W,'Annuity Prices'!$B:$B,$D122,'Annuity Prices'!$E:$E,$G122),IF($B122="RAB Short",SUMIFS('RAB Prices Short'!W:W,'RAB Prices Short'!$B:$B,'All Prices combined'!$D122,'RAB Prices Short'!$E:$E,'All Prices combined'!$G122),IF($B122="RAB Long",SUMIFS('RAB Prices Long'!W:W,'RAB Prices Long'!$B:$B,'All Prices combined'!$D122,'RAB Prices Long'!$E:$E,'All Prices combined'!$G122)))),2)</f>
        <v>42.09</v>
      </c>
      <c r="U122" s="2">
        <f>ROUND(IF($B122="Annuity",SUMIFS('Annuity Prices'!X:X,'Annuity Prices'!$B:$B,$D122,'Annuity Prices'!$E:$E,$G122),IF($B122="RAB Short",SUMIFS('RAB Prices Short'!X:X,'RAB Prices Short'!$B:$B,'All Prices combined'!$D122,'RAB Prices Short'!$E:$E,'All Prices combined'!$G122),IF($B122="RAB Long",SUMIFS('RAB Prices Long'!X:X,'RAB Prices Long'!$B:$B,'All Prices combined'!$D122,'RAB Prices Long'!$E:$E,'All Prices combined'!$G122)))),2)</f>
        <v>43</v>
      </c>
      <c r="V122" s="2">
        <f>ROUND(IF($B122="Annuity",SUMIFS('Annuity Prices'!Y:Y,'Annuity Prices'!$B:$B,$D122,'Annuity Prices'!$E:$E,$G122),IF($B122="RAB Short",SUMIFS('RAB Prices Short'!Y:Y,'RAB Prices Short'!$B:$B,'All Prices combined'!$D122,'RAB Prices Short'!$E:$E,'All Prices combined'!$G122),IF($B122="RAB Long",SUMIFS('RAB Prices Long'!Y:Y,'RAB Prices Long'!$B:$B,'All Prices combined'!$D122,'RAB Prices Long'!$E:$E,'All Prices combined'!$G122)))),2)</f>
        <v>44.08</v>
      </c>
      <c r="W122" s="2">
        <f>ROUND(IF($B122="Annuity",SUMIFS('Annuity Prices'!Z:Z,'Annuity Prices'!$B:$B,$D122,'Annuity Prices'!$E:$E,$G122),IF($B122="RAB Short",SUMIFS('RAB Prices Short'!Z:Z,'RAB Prices Short'!$B:$B,'All Prices combined'!$D122,'RAB Prices Short'!$E:$E,'All Prices combined'!$G122),IF($B122="RAB Long",SUMIFS('RAB Prices Long'!Z:Z,'RAB Prices Long'!$B:$B,'All Prices combined'!$D122,'RAB Prices Long'!$E:$E,'All Prices combined'!$G122)))),2)</f>
        <v>45.18</v>
      </c>
      <c r="X122" s="2">
        <f>ROUND(IF($B122="Annuity",SUMIFS('Annuity Prices'!AA:AA,'Annuity Prices'!$B:$B,$D122,'Annuity Prices'!$E:$E,$G122),IF($B122="RAB Short",SUMIFS('RAB Prices Short'!AA:AA,'RAB Prices Short'!$B:$B,'All Prices combined'!$D122,'RAB Prices Short'!$E:$E,'All Prices combined'!$G122),IF($B122="RAB Long",SUMIFS('RAB Prices Long'!AA:AA,'RAB Prices Long'!$B:$B,'All Prices combined'!$D122,'RAB Prices Long'!$E:$E,'All Prices combined'!$G122)))),2)</f>
        <v>46.31</v>
      </c>
      <c r="Y122" s="2">
        <f>ROUND(IF($B122="Annuity",SUMIFS('Annuity Prices'!AB:AB,'Annuity Prices'!$B:$B,$D122,'Annuity Prices'!$E:$E,$G122),IF($B122="RAB Short",SUMIFS('RAB Prices Short'!AB:AB,'RAB Prices Short'!$B:$B,'All Prices combined'!$D122,'RAB Prices Short'!$E:$E,'All Prices combined'!$G122),IF($B122="RAB Long",SUMIFS('RAB Prices Long'!AB:AB,'RAB Prices Long'!$B:$B,'All Prices combined'!$D122,'RAB Prices Long'!$E:$E,'All Prices combined'!$G122)))),2)</f>
        <v>47.32</v>
      </c>
      <c r="Z122" s="2">
        <f>ROUND(IF($B122="Annuity",SUMIFS('Annuity Prices'!AC:AC,'Annuity Prices'!$B:$B,$D122,'Annuity Prices'!$E:$E,$G122),IF($B122="RAB Short",SUMIFS('RAB Prices Short'!AC:AC,'RAB Prices Short'!$B:$B,'All Prices combined'!$D122,'RAB Prices Short'!$E:$E,'All Prices combined'!$G122),IF($B122="RAB Long",SUMIFS('RAB Prices Long'!AC:AC,'RAB Prices Long'!$B:$B,'All Prices combined'!$D122,'RAB Prices Long'!$E:$E,'All Prices combined'!$G122)))),2)</f>
        <v>48.5</v>
      </c>
      <c r="AA122" s="2">
        <f>ROUND(IF($B122="Annuity",SUMIFS('Annuity Prices'!AD:AD,'Annuity Prices'!$B:$B,$D122,'Annuity Prices'!$E:$E,$G122),IF($B122="RAB Short",SUMIFS('RAB Prices Short'!AD:AD,'RAB Prices Short'!$B:$B,'All Prices combined'!$D122,'RAB Prices Short'!$E:$E,'All Prices combined'!$G122),IF($B122="RAB Long",SUMIFS('RAB Prices Long'!AD:AD,'RAB Prices Long'!$B:$B,'All Prices combined'!$D122,'RAB Prices Long'!$E:$E,'All Prices combined'!$G122)))),2)</f>
        <v>49.72</v>
      </c>
      <c r="AB122" s="2">
        <f>ROUND(IF($B122="Annuity",SUMIFS('Annuity Prices'!AE:AE,'Annuity Prices'!$B:$B,$D122,'Annuity Prices'!$E:$E,$G122),IF($B122="RAB Short",SUMIFS('RAB Prices Short'!AE:AE,'RAB Prices Short'!$B:$B,'All Prices combined'!$D122,'RAB Prices Short'!$E:$E,'All Prices combined'!$G122),IF($B122="RAB Long",SUMIFS('RAB Prices Long'!AE:AE,'RAB Prices Long'!$B:$B,'All Prices combined'!$D122,'RAB Prices Long'!$E:$E,'All Prices combined'!$G122)))),2)</f>
        <v>50.96</v>
      </c>
      <c r="AC122" s="2">
        <f>ROUND(IF($B122="Annuity",SUMIFS('Annuity Prices'!AF:AF,'Annuity Prices'!$B:$B,$D122,'Annuity Prices'!$E:$E,$G122),IF($B122="RAB Short",SUMIFS('RAB Prices Short'!AF:AF,'RAB Prices Short'!$B:$B,'All Prices combined'!$D122,'RAB Prices Short'!$E:$E,'All Prices combined'!$G122),IF($B122="RAB Long",SUMIFS('RAB Prices Long'!AF:AF,'RAB Prices Long'!$B:$B,'All Prices combined'!$D122,'RAB Prices Long'!$E:$E,'All Prices combined'!$G122)))),2)</f>
        <v>52.07</v>
      </c>
      <c r="AD122" s="2">
        <f>ROUND(IF($B122="Annuity",SUMIFS('Annuity Prices'!AG:AG,'Annuity Prices'!$B:$B,$D122,'Annuity Prices'!$E:$E,$G122),IF($B122="RAB Short",SUMIFS('RAB Prices Short'!AG:AG,'RAB Prices Short'!$B:$B,'All Prices combined'!$D122,'RAB Prices Short'!$E:$E,'All Prices combined'!$G122),IF($B122="RAB Long",SUMIFS('RAB Prices Long'!AG:AG,'RAB Prices Long'!$B:$B,'All Prices combined'!$D122,'RAB Prices Long'!$E:$E,'All Prices combined'!$G122)))),2)</f>
        <v>53.37</v>
      </c>
      <c r="AE122" s="2">
        <f>ROUND(IF($B122="Annuity",SUMIFS('Annuity Prices'!AH:AH,'Annuity Prices'!$B:$B,$D122,'Annuity Prices'!$E:$E,$G122),IF($B122="RAB Short",SUMIFS('RAB Prices Short'!AH:AH,'RAB Prices Short'!$B:$B,'All Prices combined'!$D122,'RAB Prices Short'!$E:$E,'All Prices combined'!$G122),IF($B122="RAB Long",SUMIFS('RAB Prices Long'!AH:AH,'RAB Prices Long'!$B:$B,'All Prices combined'!$D122,'RAB Prices Long'!$E:$E,'All Prices combined'!$G122)))),2)</f>
        <v>54.71</v>
      </c>
      <c r="AF122" s="2">
        <f>ROUND(IF($B122="Annuity",SUMIFS('Annuity Prices'!AI:AI,'Annuity Prices'!$B:$B,$D122,'Annuity Prices'!$E:$E,$G122),IF($B122="RAB Short",SUMIFS('RAB Prices Short'!AI:AI,'RAB Prices Short'!$B:$B,'All Prices combined'!$D122,'RAB Prices Short'!$E:$E,'All Prices combined'!$G122),IF($B122="RAB Long",SUMIFS('RAB Prices Long'!AI:AI,'RAB Prices Long'!$B:$B,'All Prices combined'!$D122,'RAB Prices Long'!$E:$E,'All Prices combined'!$G122)))),2)</f>
        <v>56.07</v>
      </c>
      <c r="AG122" s="2">
        <f>ROUND(IF($B122="Annuity",SUMIFS('Annuity Prices'!AJ:AJ,'Annuity Prices'!$B:$B,$D122,'Annuity Prices'!$E:$E,$G122),IF($B122="RAB Short",SUMIFS('RAB Prices Short'!AJ:AJ,'RAB Prices Short'!$B:$B,'All Prices combined'!$D122,'RAB Prices Short'!$E:$E,'All Prices combined'!$G122),IF($B122="RAB Long",SUMIFS('RAB Prices Long'!AJ:AJ,'RAB Prices Long'!$B:$B,'All Prices combined'!$D122,'RAB Prices Long'!$E:$E,'All Prices combined'!$G122)))),2)</f>
        <v>57.3</v>
      </c>
      <c r="AH122" s="2">
        <f>ROUND(IF($B122="Annuity",SUMIFS('Annuity Prices'!AK:AK,'Annuity Prices'!$B:$B,$D122,'Annuity Prices'!$E:$E,$G122),IF($B122="RAB Short",SUMIFS('RAB Prices Short'!AK:AK,'RAB Prices Short'!$B:$B,'All Prices combined'!$D122,'RAB Prices Short'!$E:$E,'All Prices combined'!$G122),IF($B122="RAB Long",SUMIFS('RAB Prices Long'!AK:AK,'RAB Prices Long'!$B:$B,'All Prices combined'!$D122,'RAB Prices Long'!$E:$E,'All Prices combined'!$G122)))),2)</f>
        <v>58.73</v>
      </c>
      <c r="AI122" s="2">
        <f>ROUND(IF($B122="Annuity",SUMIFS('Annuity Prices'!AL:AL,'Annuity Prices'!$B:$B,$D122,'Annuity Prices'!$E:$E,$G122),IF($B122="RAB Short",SUMIFS('RAB Prices Short'!AL:AL,'RAB Prices Short'!$B:$B,'All Prices combined'!$D122,'RAB Prices Short'!$E:$E,'All Prices combined'!$G122),IF($B122="RAB Long",SUMIFS('RAB Prices Long'!AL:AL,'RAB Prices Long'!$B:$B,'All Prices combined'!$D122,'RAB Prices Long'!$E:$E,'All Prices combined'!$G122)))),2)</f>
        <v>60.2</v>
      </c>
      <c r="AJ122" s="2">
        <f>ROUND(IF($B122="Annuity",SUMIFS('Annuity Prices'!AM:AM,'Annuity Prices'!$B:$B,$D122,'Annuity Prices'!$E:$E,$G122),IF($B122="RAB Short",SUMIFS('RAB Prices Short'!AM:AM,'RAB Prices Short'!$B:$B,'All Prices combined'!$D122,'RAB Prices Short'!$E:$E,'All Prices combined'!$G122),IF($B122="RAB Long",SUMIFS('RAB Prices Long'!AM:AM,'RAB Prices Long'!$B:$B,'All Prices combined'!$D122,'RAB Prices Long'!$E:$E,'All Prices combined'!$G122)))),2)</f>
        <v>61.7</v>
      </c>
      <c r="AK122" s="2">
        <f>ROUND(IF($B122="Annuity",SUMIFS('Annuity Prices'!AN:AN,'Annuity Prices'!$B:$B,$D122,'Annuity Prices'!$E:$E,$G122),IF($B122="RAB Short",SUMIFS('RAB Prices Short'!AN:AN,'RAB Prices Short'!$B:$B,'All Prices combined'!$D122,'RAB Prices Short'!$E:$E,'All Prices combined'!$G122),IF($B122="RAB Long",SUMIFS('RAB Prices Long'!AN:AN,'RAB Prices Long'!$B:$B,'All Prices combined'!$D122,'RAB Prices Long'!$E:$E,'All Prices combined'!$G122)))),2)</f>
        <v>63.05</v>
      </c>
      <c r="AL122" s="2">
        <f>ROUND(IF($B122="Annuity",SUMIFS('Annuity Prices'!AO:AO,'Annuity Prices'!$B:$B,$D122,'Annuity Prices'!$E:$E,$G122),IF($B122="RAB Short",SUMIFS('RAB Prices Short'!AO:AO,'RAB Prices Short'!$B:$B,'All Prices combined'!$D122,'RAB Prices Short'!$E:$E,'All Prices combined'!$G122),IF($B122="RAB Long",SUMIFS('RAB Prices Long'!AO:AO,'RAB Prices Long'!$B:$B,'All Prices combined'!$D122,'RAB Prices Long'!$E:$E,'All Prices combined'!$G122)))),2)</f>
        <v>64.62</v>
      </c>
      <c r="AM122" s="2">
        <f>ROUND(IF($B122="Annuity",SUMIFS('Annuity Prices'!AP:AP,'Annuity Prices'!$B:$B,$D122,'Annuity Prices'!$E:$E,$G122),IF($B122="RAB Short",SUMIFS('RAB Prices Short'!AP:AP,'RAB Prices Short'!$B:$B,'All Prices combined'!$D122,'RAB Prices Short'!$E:$E,'All Prices combined'!$G122),IF($B122="RAB Long",SUMIFS('RAB Prices Long'!AP:AP,'RAB Prices Long'!$B:$B,'All Prices combined'!$D122,'RAB Prices Long'!$E:$E,'All Prices combined'!$G122)))),2)</f>
        <v>66.239999999999995</v>
      </c>
      <c r="AN122" s="2">
        <f>ROUND(IF($B122="Annuity",SUMIFS('Annuity Prices'!AQ:AQ,'Annuity Prices'!$B:$B,$D122,'Annuity Prices'!$E:$E,$G122),IF($B122="RAB Short",SUMIFS('RAB Prices Short'!AQ:AQ,'RAB Prices Short'!$B:$B,'All Prices combined'!$D122,'RAB Prices Short'!$E:$E,'All Prices combined'!$G122),IF($B122="RAB Long",SUMIFS('RAB Prices Long'!AQ:AQ,'RAB Prices Long'!$B:$B,'All Prices combined'!$D122,'RAB Prices Long'!$E:$E,'All Prices combined'!$G122)))),2)</f>
        <v>67.900000000000006</v>
      </c>
      <c r="AO122" s="2">
        <f>ROUND(IF($B122="Annuity",SUMIFS('Annuity Prices'!AR:AR,'Annuity Prices'!$B:$B,$D122,'Annuity Prices'!$E:$E,$G122),IF($B122="RAB Short",SUMIFS('RAB Prices Short'!AR:AR,'RAB Prices Short'!$B:$B,'All Prices combined'!$D122,'RAB Prices Short'!$E:$E,'All Prices combined'!$G122),IF($B122="RAB Long",SUMIFS('RAB Prices Long'!AR:AR,'RAB Prices Long'!$B:$B,'All Prices combined'!$D122,'RAB Prices Long'!$E:$E,'All Prices combined'!$G122)))),2)</f>
        <v>19.14</v>
      </c>
      <c r="AP122" s="2">
        <f>ROUND(IF($B122="Annuity",SUMIFS('Annuity Prices'!AS:AS,'Annuity Prices'!$B:$B,$D122,'Annuity Prices'!$E:$E,$G122),IF($B122="RAB Short",SUMIFS('RAB Prices Short'!AS:AS,'RAB Prices Short'!$B:$B,'All Prices combined'!$D122,'RAB Prices Short'!$E:$E,'All Prices combined'!$G122),IF($B122="RAB Long",SUMIFS('RAB Prices Long'!AS:AS,'RAB Prices Long'!$B:$B,'All Prices combined'!$D122,'RAB Prices Long'!$E:$E,'All Prices combined'!$G122)))),2)</f>
        <v>19.690000000000001</v>
      </c>
      <c r="AQ122" s="2">
        <f>ROUND(IF($B122="Annuity",SUMIFS('Annuity Prices'!AT:AT,'Annuity Prices'!$B:$B,$D122,'Annuity Prices'!$E:$E,$G122),IF($B122="RAB Short",SUMIFS('RAB Prices Short'!AT:AT,'RAB Prices Short'!$B:$B,'All Prices combined'!$D122,'RAB Prices Short'!$E:$E,'All Prices combined'!$G122),IF($B122="RAB Long",SUMIFS('RAB Prices Long'!AT:AT,'RAB Prices Long'!$B:$B,'All Prices combined'!$D122,'RAB Prices Long'!$E:$E,'All Prices combined'!$G122)))),2)</f>
        <v>20.260000000000002</v>
      </c>
      <c r="AR122" s="2">
        <f>ROUND(IF($B122="Annuity",SUMIFS('Annuity Prices'!AU:AU,'Annuity Prices'!$B:$B,$D122,'Annuity Prices'!$E:$E,$G122),IF($B122="RAB Short",SUMIFS('RAB Prices Short'!AU:AU,'RAB Prices Short'!$B:$B,'All Prices combined'!$D122,'RAB Prices Short'!$E:$E,'All Prices combined'!$G122),IF($B122="RAB Long",SUMIFS('RAB Prices Long'!AU:AU,'RAB Prices Long'!$B:$B,'All Prices combined'!$D122,'RAB Prices Long'!$E:$E,'All Prices combined'!$G122)))),2)</f>
        <v>21.97</v>
      </c>
      <c r="AS122" s="2">
        <f>ROUND(IF($B122="Annuity",SUMIFS('Annuity Prices'!AV:AV,'Annuity Prices'!$B:$B,$D122,'Annuity Prices'!$E:$E,$G122),IF($B122="RAB Short",SUMIFS('RAB Prices Short'!AV:AV,'RAB Prices Short'!$B:$B,'All Prices combined'!$D122,'RAB Prices Short'!$E:$E,'All Prices combined'!$G122),IF($B122="RAB Long",SUMIFS('RAB Prices Long'!AV:AV,'RAB Prices Long'!$B:$B,'All Prices combined'!$D122,'RAB Prices Long'!$E:$E,'All Prices combined'!$G122)))),2)</f>
        <v>25.44</v>
      </c>
      <c r="AT122" s="2">
        <f>ROUND(IF($B122="Annuity",SUMIFS('Annuity Prices'!AW:AW,'Annuity Prices'!$B:$B,$D122,'Annuity Prices'!$E:$E,$G122),IF($B122="RAB Short",SUMIFS('RAB Prices Short'!AW:AW,'RAB Prices Short'!$B:$B,'All Prices combined'!$D122,'RAB Prices Short'!$E:$E,'All Prices combined'!$G122),IF($B122="RAB Long",SUMIFS('RAB Prices Long'!AW:AW,'RAB Prices Long'!$B:$B,'All Prices combined'!$D122,'RAB Prices Long'!$E:$E,'All Prices combined'!$G122)))),2)</f>
        <v>29.42</v>
      </c>
      <c r="AU122" s="2">
        <f>ROUND(IF($B122="Annuity",SUMIFS('Annuity Prices'!AX:AX,'Annuity Prices'!$B:$B,$D122,'Annuity Prices'!$E:$E,$G122),IF($B122="RAB Short",SUMIFS('RAB Prices Short'!AX:AX,'RAB Prices Short'!$B:$B,'All Prices combined'!$D122,'RAB Prices Short'!$E:$E,'All Prices combined'!$G122),IF($B122="RAB Long",SUMIFS('RAB Prices Long'!AX:AX,'RAB Prices Long'!$B:$B,'All Prices combined'!$D122,'RAB Prices Long'!$E:$E,'All Prices combined'!$G122)))),2)</f>
        <v>33.369999999999997</v>
      </c>
      <c r="AV122" s="2">
        <f>ROUND(IF($B122="Annuity",SUMIFS('Annuity Prices'!AY:AY,'Annuity Prices'!$B:$B,$D122,'Annuity Prices'!$E:$E,$G122),IF($B122="RAB Short",SUMIFS('RAB Prices Short'!AY:AY,'RAB Prices Short'!$B:$B,'All Prices combined'!$D122,'RAB Prices Short'!$E:$E,'All Prices combined'!$G122),IF($B122="RAB Long",SUMIFS('RAB Prices Long'!AY:AY,'RAB Prices Long'!$B:$B,'All Prices combined'!$D122,'RAB Prices Long'!$E:$E,'All Prices combined'!$G122)))),2)</f>
        <v>37.32</v>
      </c>
      <c r="AW122" s="2">
        <f>ROUND(IF($B122="Annuity",SUMIFS('Annuity Prices'!AZ:AZ,'Annuity Prices'!$B:$B,$D122,'Annuity Prices'!$E:$E,$G122),IF($B122="RAB Short",SUMIFS('RAB Prices Short'!AZ:AZ,'RAB Prices Short'!$B:$B,'All Prices combined'!$D122,'RAB Prices Short'!$E:$E,'All Prices combined'!$G122),IF($B122="RAB Long",SUMIFS('RAB Prices Long'!AZ:AZ,'RAB Prices Long'!$B:$B,'All Prices combined'!$D122,'RAB Prices Long'!$E:$E,'All Prices combined'!$G122)))),2)</f>
        <v>38.25</v>
      </c>
      <c r="AX122" s="2">
        <f>ROUND(IF($B122="Annuity",SUMIFS('Annuity Prices'!BA:BA,'Annuity Prices'!$B:$B,$D122,'Annuity Prices'!$E:$E,$G122),IF($B122="RAB Short",SUMIFS('RAB Prices Short'!BA:BA,'RAB Prices Short'!$B:$B,'All Prices combined'!$D122,'RAB Prices Short'!$E:$E,'All Prices combined'!$G122),IF($B122="RAB Long",SUMIFS('RAB Prices Long'!BA:BA,'RAB Prices Long'!$B:$B,'All Prices combined'!$D122,'RAB Prices Long'!$E:$E,'All Prices combined'!$G122)))),2)</f>
        <v>39.08</v>
      </c>
      <c r="AY122" s="2">
        <f>ROUND(IF($B122="Annuity",SUMIFS('Annuity Prices'!BB:BB,'Annuity Prices'!$B:$B,$D122,'Annuity Prices'!$E:$E,$G122),IF($B122="RAB Short",SUMIFS('RAB Prices Short'!BB:BB,'RAB Prices Short'!$B:$B,'All Prices combined'!$D122,'RAB Prices Short'!$E:$E,'All Prices combined'!$G122),IF($B122="RAB Long",SUMIFS('RAB Prices Long'!BB:BB,'RAB Prices Long'!$B:$B,'All Prices combined'!$D122,'RAB Prices Long'!$E:$E,'All Prices combined'!$G122)))),2)</f>
        <v>40.06</v>
      </c>
      <c r="AZ122" s="2">
        <f>ROUND(IF($B122="Annuity",SUMIFS('Annuity Prices'!BC:BC,'Annuity Prices'!$B:$B,$D122,'Annuity Prices'!$E:$E,$G122),IF($B122="RAB Short",SUMIFS('RAB Prices Short'!BC:BC,'RAB Prices Short'!$B:$B,'All Prices combined'!$D122,'RAB Prices Short'!$E:$E,'All Prices combined'!$G122),IF($B122="RAB Long",SUMIFS('RAB Prices Long'!BC:BC,'RAB Prices Long'!$B:$B,'All Prices combined'!$D122,'RAB Prices Long'!$E:$E,'All Prices combined'!$G122)))),2)</f>
        <v>41.06</v>
      </c>
      <c r="BA122" s="2">
        <f>ROUND(IF($B122="Annuity",SUMIFS('Annuity Prices'!BD:BD,'Annuity Prices'!$B:$B,$D122,'Annuity Prices'!$E:$E,$G122),IF($B122="RAB Short",SUMIFS('RAB Prices Short'!BD:BD,'RAB Prices Short'!$B:$B,'All Prices combined'!$D122,'RAB Prices Short'!$E:$E,'All Prices combined'!$G122),IF($B122="RAB Long",SUMIFS('RAB Prices Long'!BD:BD,'RAB Prices Long'!$B:$B,'All Prices combined'!$D122,'RAB Prices Long'!$E:$E,'All Prices combined'!$G122)))),2)</f>
        <v>42.09</v>
      </c>
      <c r="BB122" s="2">
        <f>ROUND(IF($B122="Annuity",SUMIFS('Annuity Prices'!BE:BE,'Annuity Prices'!$B:$B,$D122,'Annuity Prices'!$E:$E,$G122),IF($B122="RAB Short",SUMIFS('RAB Prices Short'!BE:BE,'RAB Prices Short'!$B:$B,'All Prices combined'!$D122,'RAB Prices Short'!$E:$E,'All Prices combined'!$G122),IF($B122="RAB Long",SUMIFS('RAB Prices Long'!BE:BE,'RAB Prices Long'!$B:$B,'All Prices combined'!$D122,'RAB Prices Long'!$E:$E,'All Prices combined'!$G122)))),2)</f>
        <v>43</v>
      </c>
      <c r="BC122" s="2">
        <f>ROUND(IF($B122="Annuity",SUMIFS('Annuity Prices'!BF:BF,'Annuity Prices'!$B:$B,$D122,'Annuity Prices'!$E:$E,$G122),IF($B122="RAB Short",SUMIFS('RAB Prices Short'!BF:BF,'RAB Prices Short'!$B:$B,'All Prices combined'!$D122,'RAB Prices Short'!$E:$E,'All Prices combined'!$G122),IF($B122="RAB Long",SUMIFS('RAB Prices Long'!BF:BF,'RAB Prices Long'!$B:$B,'All Prices combined'!$D122,'RAB Prices Long'!$E:$E,'All Prices combined'!$G122)))),2)</f>
        <v>44.08</v>
      </c>
      <c r="BD122" s="2">
        <f>ROUND(IF($B122="Annuity",SUMIFS('Annuity Prices'!BG:BG,'Annuity Prices'!$B:$B,$D122,'Annuity Prices'!$E:$E,$G122),IF($B122="RAB Short",SUMIFS('RAB Prices Short'!BG:BG,'RAB Prices Short'!$B:$B,'All Prices combined'!$D122,'RAB Prices Short'!$E:$E,'All Prices combined'!$G122),IF($B122="RAB Long",SUMIFS('RAB Prices Long'!BG:BG,'RAB Prices Long'!$B:$B,'All Prices combined'!$D122,'RAB Prices Long'!$E:$E,'All Prices combined'!$G122)))),2)</f>
        <v>45.18</v>
      </c>
      <c r="BE122" s="2">
        <f>ROUND(IF($B122="Annuity",SUMIFS('Annuity Prices'!BH:BH,'Annuity Prices'!$B:$B,$D122,'Annuity Prices'!$E:$E,$G122),IF($B122="RAB Short",SUMIFS('RAB Prices Short'!BH:BH,'RAB Prices Short'!$B:$B,'All Prices combined'!$D122,'RAB Prices Short'!$E:$E,'All Prices combined'!$G122),IF($B122="RAB Long",SUMIFS('RAB Prices Long'!BH:BH,'RAB Prices Long'!$B:$B,'All Prices combined'!$D122,'RAB Prices Long'!$E:$E,'All Prices combined'!$G122)))),2)</f>
        <v>46.31</v>
      </c>
      <c r="BF122" s="2">
        <f>ROUND(IF($B122="Annuity",SUMIFS('Annuity Prices'!BI:BI,'Annuity Prices'!$B:$B,$D122,'Annuity Prices'!$E:$E,$G122),IF($B122="RAB Short",SUMIFS('RAB Prices Short'!BI:BI,'RAB Prices Short'!$B:$B,'All Prices combined'!$D122,'RAB Prices Short'!$E:$E,'All Prices combined'!$G122),IF($B122="RAB Long",SUMIFS('RAB Prices Long'!BI:BI,'RAB Prices Long'!$B:$B,'All Prices combined'!$D122,'RAB Prices Long'!$E:$E,'All Prices combined'!$G122)))),2)</f>
        <v>47.32</v>
      </c>
      <c r="BG122" s="2">
        <f>ROUND(IF($B122="Annuity",SUMIFS('Annuity Prices'!BJ:BJ,'Annuity Prices'!$B:$B,$D122,'Annuity Prices'!$E:$E,$G122),IF($B122="RAB Short",SUMIFS('RAB Prices Short'!BJ:BJ,'RAB Prices Short'!$B:$B,'All Prices combined'!$D122,'RAB Prices Short'!$E:$E,'All Prices combined'!$G122),IF($B122="RAB Long",SUMIFS('RAB Prices Long'!BJ:BJ,'RAB Prices Long'!$B:$B,'All Prices combined'!$D122,'RAB Prices Long'!$E:$E,'All Prices combined'!$G122)))),2)</f>
        <v>48.5</v>
      </c>
      <c r="BH122" s="2">
        <f>ROUND(IF($B122="Annuity",SUMIFS('Annuity Prices'!BK:BK,'Annuity Prices'!$B:$B,$D122,'Annuity Prices'!$E:$E,$G122),IF($B122="RAB Short",SUMIFS('RAB Prices Short'!BK:BK,'RAB Prices Short'!$B:$B,'All Prices combined'!$D122,'RAB Prices Short'!$E:$E,'All Prices combined'!$G122),IF($B122="RAB Long",SUMIFS('RAB Prices Long'!BK:BK,'RAB Prices Long'!$B:$B,'All Prices combined'!$D122,'RAB Prices Long'!$E:$E,'All Prices combined'!$G122)))),2)</f>
        <v>49.72</v>
      </c>
      <c r="BI122" s="2">
        <f>ROUND(IF($B122="Annuity",SUMIFS('Annuity Prices'!BL:BL,'Annuity Prices'!$B:$B,$D122,'Annuity Prices'!$E:$E,$G122),IF($B122="RAB Short",SUMIFS('RAB Prices Short'!BL:BL,'RAB Prices Short'!$B:$B,'All Prices combined'!$D122,'RAB Prices Short'!$E:$E,'All Prices combined'!$G122),IF($B122="RAB Long",SUMIFS('RAB Prices Long'!BL:BL,'RAB Prices Long'!$B:$B,'All Prices combined'!$D122,'RAB Prices Long'!$E:$E,'All Prices combined'!$G122)))),2)</f>
        <v>50.96</v>
      </c>
      <c r="BJ122" s="2">
        <f>ROUND(IF($B122="Annuity",SUMIFS('Annuity Prices'!BM:BM,'Annuity Prices'!$B:$B,$D122,'Annuity Prices'!$E:$E,$G122),IF($B122="RAB Short",SUMIFS('RAB Prices Short'!BM:BM,'RAB Prices Short'!$B:$B,'All Prices combined'!$D122,'RAB Prices Short'!$E:$E,'All Prices combined'!$G122),IF($B122="RAB Long",SUMIFS('RAB Prices Long'!BM:BM,'RAB Prices Long'!$B:$B,'All Prices combined'!$D122,'RAB Prices Long'!$E:$E,'All Prices combined'!$G122)))),2)</f>
        <v>52.07</v>
      </c>
      <c r="BK122" s="2">
        <f>ROUND(IF($B122="Annuity",SUMIFS('Annuity Prices'!BN:BN,'Annuity Prices'!$B:$B,$D122,'Annuity Prices'!$E:$E,$G122),IF($B122="RAB Short",SUMIFS('RAB Prices Short'!BN:BN,'RAB Prices Short'!$B:$B,'All Prices combined'!$D122,'RAB Prices Short'!$E:$E,'All Prices combined'!$G122),IF($B122="RAB Long",SUMIFS('RAB Prices Long'!BN:BN,'RAB Prices Long'!$B:$B,'All Prices combined'!$D122,'RAB Prices Long'!$E:$E,'All Prices combined'!$G122)))),2)</f>
        <v>53.37</v>
      </c>
      <c r="BL122" s="2">
        <f>ROUND(IF($B122="Annuity",SUMIFS('Annuity Prices'!BO:BO,'Annuity Prices'!$B:$B,$D122,'Annuity Prices'!$E:$E,$G122),IF($B122="RAB Short",SUMIFS('RAB Prices Short'!BO:BO,'RAB Prices Short'!$B:$B,'All Prices combined'!$D122,'RAB Prices Short'!$E:$E,'All Prices combined'!$G122),IF($B122="RAB Long",SUMIFS('RAB Prices Long'!BO:BO,'RAB Prices Long'!$B:$B,'All Prices combined'!$D122,'RAB Prices Long'!$E:$E,'All Prices combined'!$G122)))),2)</f>
        <v>54.71</v>
      </c>
      <c r="BM122" s="2">
        <f>ROUND(IF($B122="Annuity",SUMIFS('Annuity Prices'!BP:BP,'Annuity Prices'!$B:$B,$D122,'Annuity Prices'!$E:$E,$G122),IF($B122="RAB Short",SUMIFS('RAB Prices Short'!BP:BP,'RAB Prices Short'!$B:$B,'All Prices combined'!$D122,'RAB Prices Short'!$E:$E,'All Prices combined'!$G122),IF($B122="RAB Long",SUMIFS('RAB Prices Long'!BP:BP,'RAB Prices Long'!$B:$B,'All Prices combined'!$D122,'RAB Prices Long'!$E:$E,'All Prices combined'!$G122)))),2)</f>
        <v>56.07</v>
      </c>
      <c r="BN122" s="2">
        <f>ROUND(IF($B122="Annuity",SUMIFS('Annuity Prices'!BQ:BQ,'Annuity Prices'!$B:$B,$D122,'Annuity Prices'!$E:$E,$G122),IF($B122="RAB Short",SUMIFS('RAB Prices Short'!BQ:BQ,'RAB Prices Short'!$B:$B,'All Prices combined'!$D122,'RAB Prices Short'!$E:$E,'All Prices combined'!$G122),IF($B122="RAB Long",SUMIFS('RAB Prices Long'!BQ:BQ,'RAB Prices Long'!$B:$B,'All Prices combined'!$D122,'RAB Prices Long'!$E:$E,'All Prices combined'!$G122)))),2)</f>
        <v>57.3</v>
      </c>
      <c r="BO122" s="2">
        <f>ROUND(IF($B122="Annuity",SUMIFS('Annuity Prices'!BR:BR,'Annuity Prices'!$B:$B,$D122,'Annuity Prices'!$E:$E,$G122),IF($B122="RAB Short",SUMIFS('RAB Prices Short'!BR:BR,'RAB Prices Short'!$B:$B,'All Prices combined'!$D122,'RAB Prices Short'!$E:$E,'All Prices combined'!$G122),IF($B122="RAB Long",SUMIFS('RAB Prices Long'!BR:BR,'RAB Prices Long'!$B:$B,'All Prices combined'!$D122,'RAB Prices Long'!$E:$E,'All Prices combined'!$G122)))),2)</f>
        <v>58.73</v>
      </c>
      <c r="BP122" s="2">
        <f>ROUND(IF($B122="Annuity",SUMIFS('Annuity Prices'!BS:BS,'Annuity Prices'!$B:$B,$D122,'Annuity Prices'!$E:$E,$G122),IF($B122="RAB Short",SUMIFS('RAB Prices Short'!BS:BS,'RAB Prices Short'!$B:$B,'All Prices combined'!$D122,'RAB Prices Short'!$E:$E,'All Prices combined'!$G122),IF($B122="RAB Long",SUMIFS('RAB Prices Long'!BS:BS,'RAB Prices Long'!$B:$B,'All Prices combined'!$D122,'RAB Prices Long'!$E:$E,'All Prices combined'!$G122)))),2)</f>
        <v>60.2</v>
      </c>
      <c r="BQ122" s="2">
        <f>ROUND(IF($B122="Annuity",SUMIFS('Annuity Prices'!BT:BT,'Annuity Prices'!$B:$B,$D122,'Annuity Prices'!$E:$E,$G122),IF($B122="RAB Short",SUMIFS('RAB Prices Short'!BT:BT,'RAB Prices Short'!$B:$B,'All Prices combined'!$D122,'RAB Prices Short'!$E:$E,'All Prices combined'!$G122),IF($B122="RAB Long",SUMIFS('RAB Prices Long'!BT:BT,'RAB Prices Long'!$B:$B,'All Prices combined'!$D122,'RAB Prices Long'!$E:$E,'All Prices combined'!$G122)))),2)</f>
        <v>61.7</v>
      </c>
      <c r="BR122" s="2">
        <f>ROUND(IF($B122="Annuity",SUMIFS('Annuity Prices'!BU:BU,'Annuity Prices'!$B:$B,$D122,'Annuity Prices'!$E:$E,$G122),IF($B122="RAB Short",SUMIFS('RAB Prices Short'!BU:BU,'RAB Prices Short'!$B:$B,'All Prices combined'!$D122,'RAB Prices Short'!$E:$E,'All Prices combined'!$G122),IF($B122="RAB Long",SUMIFS('RAB Prices Long'!BU:BU,'RAB Prices Long'!$B:$B,'All Prices combined'!$D122,'RAB Prices Long'!$E:$E,'All Prices combined'!$G122)))),2)</f>
        <v>63.05</v>
      </c>
      <c r="BS122" s="2">
        <f>ROUND(IF($B122="Annuity",SUMIFS('Annuity Prices'!BV:BV,'Annuity Prices'!$B:$B,$D122,'Annuity Prices'!$E:$E,$G122),IF($B122="RAB Short",SUMIFS('RAB Prices Short'!BV:BV,'RAB Prices Short'!$B:$B,'All Prices combined'!$D122,'RAB Prices Short'!$E:$E,'All Prices combined'!$G122),IF($B122="RAB Long",SUMIFS('RAB Prices Long'!BV:BV,'RAB Prices Long'!$B:$B,'All Prices combined'!$D122,'RAB Prices Long'!$E:$E,'All Prices combined'!$G122)))),2)</f>
        <v>64.62</v>
      </c>
      <c r="BT122" s="2">
        <f>ROUND(IF($B122="Annuity",SUMIFS('Annuity Prices'!BW:BW,'Annuity Prices'!$B:$B,$D122,'Annuity Prices'!$E:$E,$G122),IF($B122="RAB Short",SUMIFS('RAB Prices Short'!BW:BW,'RAB Prices Short'!$B:$B,'All Prices combined'!$D122,'RAB Prices Short'!$E:$E,'All Prices combined'!$G122),IF($B122="RAB Long",SUMIFS('RAB Prices Long'!BW:BW,'RAB Prices Long'!$B:$B,'All Prices combined'!$D122,'RAB Prices Long'!$E:$E,'All Prices combined'!$G122)))),2)</f>
        <v>66.239999999999995</v>
      </c>
      <c r="BU122" s="2">
        <f>ROUND(IF($B122="Annuity",SUMIFS('Annuity Prices'!BX:BX,'Annuity Prices'!$B:$B,$D122,'Annuity Prices'!$E:$E,$G122),IF($B122="RAB Short",SUMIFS('RAB Prices Short'!BX:BX,'RAB Prices Short'!$B:$B,'All Prices combined'!$D122,'RAB Prices Short'!$E:$E,'All Prices combined'!$G122),IF($B122="RAB Long",SUMIFS('RAB Prices Long'!BX:BX,'RAB Prices Long'!$B:$B,'All Prices combined'!$D122,'RAB Prices Long'!$E:$E,'All Prices combined'!$G122)))),2)</f>
        <v>67.900000000000006</v>
      </c>
    </row>
    <row r="123" spans="2:73" x14ac:dyDescent="0.25">
      <c r="B123" t="s">
        <v>37</v>
      </c>
      <c r="C123" s="1">
        <v>22</v>
      </c>
      <c r="D123" s="1"/>
      <c r="E123" s="1" t="s">
        <v>193</v>
      </c>
      <c r="F123" s="1" t="s">
        <v>197</v>
      </c>
      <c r="G123" s="1" t="s">
        <v>198</v>
      </c>
      <c r="H123" s="1"/>
      <c r="I123" s="2">
        <f>ROUND(IF($B123="Annuity",SUMIFS('Annuity Prices'!L:L,'Annuity Prices'!$B:$B,$D123,'Annuity Prices'!$E:$E,$G123),IF($B123="RAB Short",SUMIFS('RAB Prices Short'!L:L,'RAB Prices Short'!$B:$B,'All Prices combined'!$D123,'RAB Prices Short'!$E:$E,'All Prices combined'!$G123),IF($B123="RAB Long",SUMIFS('RAB Prices Long'!L:L,'RAB Prices Long'!$B:$B,'All Prices combined'!$D123,'RAB Prices Long'!$E:$E,'All Prices combined'!$G123)))),2)</f>
        <v>0</v>
      </c>
      <c r="J123" s="2">
        <f>ROUND(IF($B123="Annuity",SUMIFS('Annuity Prices'!M:M,'Annuity Prices'!$B:$B,$D123,'Annuity Prices'!$E:$E,$G123),IF($B123="RAB Short",SUMIFS('RAB Prices Short'!M:M,'RAB Prices Short'!$B:$B,'All Prices combined'!$D123,'RAB Prices Short'!$E:$E,'All Prices combined'!$G123),IF($B123="RAB Long",SUMIFS('RAB Prices Long'!M:M,'RAB Prices Long'!$B:$B,'All Prices combined'!$D123,'RAB Prices Long'!$E:$E,'All Prices combined'!$G123)))),2)</f>
        <v>0</v>
      </c>
      <c r="K123" s="2">
        <f>ROUND(IF($B123="Annuity",SUMIFS('Annuity Prices'!N:N,'Annuity Prices'!$B:$B,$D123,'Annuity Prices'!$E:$E,$G123),IF($B123="RAB Short",SUMIFS('RAB Prices Short'!N:N,'RAB Prices Short'!$B:$B,'All Prices combined'!$D123,'RAB Prices Short'!$E:$E,'All Prices combined'!$G123),IF($B123="RAB Long",SUMIFS('RAB Prices Long'!N:N,'RAB Prices Long'!$B:$B,'All Prices combined'!$D123,'RAB Prices Long'!$E:$E,'All Prices combined'!$G123)))),2)</f>
        <v>0</v>
      </c>
      <c r="L123" s="2">
        <f>ROUND(IF($B123="Annuity",SUMIFS('Annuity Prices'!O:O,'Annuity Prices'!$B:$B,$D123,'Annuity Prices'!$E:$E,$G123),IF($B123="RAB Short",SUMIFS('RAB Prices Short'!O:O,'RAB Prices Short'!$B:$B,'All Prices combined'!$D123,'RAB Prices Short'!$E:$E,'All Prices combined'!$G123),IF($B123="RAB Long",SUMIFS('RAB Prices Long'!O:O,'RAB Prices Long'!$B:$B,'All Prices combined'!$D123,'RAB Prices Long'!$E:$E,'All Prices combined'!$G123)))),2)</f>
        <v>0</v>
      </c>
      <c r="M123" s="2">
        <f>ROUND(IF($B123="Annuity",SUMIFS('Annuity Prices'!P:P,'Annuity Prices'!$B:$B,$D123,'Annuity Prices'!$E:$E,$G123),IF($B123="RAB Short",SUMIFS('RAB Prices Short'!P:P,'RAB Prices Short'!$B:$B,'All Prices combined'!$D123,'RAB Prices Short'!$E:$E,'All Prices combined'!$G123),IF($B123="RAB Long",SUMIFS('RAB Prices Long'!P:P,'RAB Prices Long'!$B:$B,'All Prices combined'!$D123,'RAB Prices Long'!$E:$E,'All Prices combined'!$G123)))),2)</f>
        <v>0</v>
      </c>
      <c r="N123" s="2">
        <f>ROUND(IF($B123="Annuity",SUMIFS('Annuity Prices'!Q:Q,'Annuity Prices'!$B:$B,$D123,'Annuity Prices'!$E:$E,$G123),IF($B123="RAB Short",SUMIFS('RAB Prices Short'!Q:Q,'RAB Prices Short'!$B:$B,'All Prices combined'!$D123,'RAB Prices Short'!$E:$E,'All Prices combined'!$G123),IF($B123="RAB Long",SUMIFS('RAB Prices Long'!Q:Q,'RAB Prices Long'!$B:$B,'All Prices combined'!$D123,'RAB Prices Long'!$E:$E,'All Prices combined'!$G123)))),2)</f>
        <v>0</v>
      </c>
      <c r="O123" s="2">
        <f>ROUND(IF($B123="Annuity",SUMIFS('Annuity Prices'!R:R,'Annuity Prices'!$B:$B,$D123,'Annuity Prices'!$E:$E,$G123),IF($B123="RAB Short",SUMIFS('RAB Prices Short'!R:R,'RAB Prices Short'!$B:$B,'All Prices combined'!$D123,'RAB Prices Short'!$E:$E,'All Prices combined'!$G123),IF($B123="RAB Long",SUMIFS('RAB Prices Long'!R:R,'RAB Prices Long'!$B:$B,'All Prices combined'!$D123,'RAB Prices Long'!$E:$E,'All Prices combined'!$G123)))),2)</f>
        <v>0</v>
      </c>
      <c r="P123" s="2">
        <f>ROUND(IF($B123="Annuity",SUMIFS('Annuity Prices'!S:S,'Annuity Prices'!$B:$B,$D123,'Annuity Prices'!$E:$E,$G123),IF($B123="RAB Short",SUMIFS('RAB Prices Short'!S:S,'RAB Prices Short'!$B:$B,'All Prices combined'!$D123,'RAB Prices Short'!$E:$E,'All Prices combined'!$G123),IF($B123="RAB Long",SUMIFS('RAB Prices Long'!S:S,'RAB Prices Long'!$B:$B,'All Prices combined'!$D123,'RAB Prices Long'!$E:$E,'All Prices combined'!$G123)))),2)</f>
        <v>0</v>
      </c>
      <c r="Q123" s="2">
        <f>ROUND(IF($B123="Annuity",SUMIFS('Annuity Prices'!T:T,'Annuity Prices'!$B:$B,$D123,'Annuity Prices'!$E:$E,$G123),IF($B123="RAB Short",SUMIFS('RAB Prices Short'!T:T,'RAB Prices Short'!$B:$B,'All Prices combined'!$D123,'RAB Prices Short'!$E:$E,'All Prices combined'!$G123),IF($B123="RAB Long",SUMIFS('RAB Prices Long'!T:T,'RAB Prices Long'!$B:$B,'All Prices combined'!$D123,'RAB Prices Long'!$E:$E,'All Prices combined'!$G123)))),2)</f>
        <v>0</v>
      </c>
      <c r="R123" s="2">
        <f>ROUND(IF($B123="Annuity",SUMIFS('Annuity Prices'!U:U,'Annuity Prices'!$B:$B,$D123,'Annuity Prices'!$E:$E,$G123),IF($B123="RAB Short",SUMIFS('RAB Prices Short'!U:U,'RAB Prices Short'!$B:$B,'All Prices combined'!$D123,'RAB Prices Short'!$E:$E,'All Prices combined'!$G123),IF($B123="RAB Long",SUMIFS('RAB Prices Long'!U:U,'RAB Prices Long'!$B:$B,'All Prices combined'!$D123,'RAB Prices Long'!$E:$E,'All Prices combined'!$G123)))),2)</f>
        <v>0</v>
      </c>
      <c r="S123" s="2">
        <f>ROUND(IF($B123="Annuity",SUMIFS('Annuity Prices'!V:V,'Annuity Prices'!$B:$B,$D123,'Annuity Prices'!$E:$E,$G123),IF($B123="RAB Short",SUMIFS('RAB Prices Short'!V:V,'RAB Prices Short'!$B:$B,'All Prices combined'!$D123,'RAB Prices Short'!$E:$E,'All Prices combined'!$G123),IF($B123="RAB Long",SUMIFS('RAB Prices Long'!V:V,'RAB Prices Long'!$B:$B,'All Prices combined'!$D123,'RAB Prices Long'!$E:$E,'All Prices combined'!$G123)))),2)</f>
        <v>0</v>
      </c>
      <c r="T123" s="2">
        <f>ROUND(IF($B123="Annuity",SUMIFS('Annuity Prices'!W:W,'Annuity Prices'!$B:$B,$D123,'Annuity Prices'!$E:$E,$G123),IF($B123="RAB Short",SUMIFS('RAB Prices Short'!W:W,'RAB Prices Short'!$B:$B,'All Prices combined'!$D123,'RAB Prices Short'!$E:$E,'All Prices combined'!$G123),IF($B123="RAB Long",SUMIFS('RAB Prices Long'!W:W,'RAB Prices Long'!$B:$B,'All Prices combined'!$D123,'RAB Prices Long'!$E:$E,'All Prices combined'!$G123)))),2)</f>
        <v>0</v>
      </c>
      <c r="U123" s="2">
        <f>ROUND(IF($B123="Annuity",SUMIFS('Annuity Prices'!X:X,'Annuity Prices'!$B:$B,$D123,'Annuity Prices'!$E:$E,$G123),IF($B123="RAB Short",SUMIFS('RAB Prices Short'!X:X,'RAB Prices Short'!$B:$B,'All Prices combined'!$D123,'RAB Prices Short'!$E:$E,'All Prices combined'!$G123),IF($B123="RAB Long",SUMIFS('RAB Prices Long'!X:X,'RAB Prices Long'!$B:$B,'All Prices combined'!$D123,'RAB Prices Long'!$E:$E,'All Prices combined'!$G123)))),2)</f>
        <v>0</v>
      </c>
      <c r="V123" s="2">
        <f>ROUND(IF($B123="Annuity",SUMIFS('Annuity Prices'!Y:Y,'Annuity Prices'!$B:$B,$D123,'Annuity Prices'!$E:$E,$G123),IF($B123="RAB Short",SUMIFS('RAB Prices Short'!Y:Y,'RAB Prices Short'!$B:$B,'All Prices combined'!$D123,'RAB Prices Short'!$E:$E,'All Prices combined'!$G123),IF($B123="RAB Long",SUMIFS('RAB Prices Long'!Y:Y,'RAB Prices Long'!$B:$B,'All Prices combined'!$D123,'RAB Prices Long'!$E:$E,'All Prices combined'!$G123)))),2)</f>
        <v>0</v>
      </c>
      <c r="W123" s="2">
        <f>ROUND(IF($B123="Annuity",SUMIFS('Annuity Prices'!Z:Z,'Annuity Prices'!$B:$B,$D123,'Annuity Prices'!$E:$E,$G123),IF($B123="RAB Short",SUMIFS('RAB Prices Short'!Z:Z,'RAB Prices Short'!$B:$B,'All Prices combined'!$D123,'RAB Prices Short'!$E:$E,'All Prices combined'!$G123),IF($B123="RAB Long",SUMIFS('RAB Prices Long'!Z:Z,'RAB Prices Long'!$B:$B,'All Prices combined'!$D123,'RAB Prices Long'!$E:$E,'All Prices combined'!$G123)))),2)</f>
        <v>0</v>
      </c>
      <c r="X123" s="2">
        <f>ROUND(IF($B123="Annuity",SUMIFS('Annuity Prices'!AA:AA,'Annuity Prices'!$B:$B,$D123,'Annuity Prices'!$E:$E,$G123),IF($B123="RAB Short",SUMIFS('RAB Prices Short'!AA:AA,'RAB Prices Short'!$B:$B,'All Prices combined'!$D123,'RAB Prices Short'!$E:$E,'All Prices combined'!$G123),IF($B123="RAB Long",SUMIFS('RAB Prices Long'!AA:AA,'RAB Prices Long'!$B:$B,'All Prices combined'!$D123,'RAB Prices Long'!$E:$E,'All Prices combined'!$G123)))),2)</f>
        <v>0</v>
      </c>
      <c r="Y123" s="2">
        <f>ROUND(IF($B123="Annuity",SUMIFS('Annuity Prices'!AB:AB,'Annuity Prices'!$B:$B,$D123,'Annuity Prices'!$E:$E,$G123),IF($B123="RAB Short",SUMIFS('RAB Prices Short'!AB:AB,'RAB Prices Short'!$B:$B,'All Prices combined'!$D123,'RAB Prices Short'!$E:$E,'All Prices combined'!$G123),IF($B123="RAB Long",SUMIFS('RAB Prices Long'!AB:AB,'RAB Prices Long'!$B:$B,'All Prices combined'!$D123,'RAB Prices Long'!$E:$E,'All Prices combined'!$G123)))),2)</f>
        <v>0</v>
      </c>
      <c r="Z123" s="2">
        <f>ROUND(IF($B123="Annuity",SUMIFS('Annuity Prices'!AC:AC,'Annuity Prices'!$B:$B,$D123,'Annuity Prices'!$E:$E,$G123),IF($B123="RAB Short",SUMIFS('RAB Prices Short'!AC:AC,'RAB Prices Short'!$B:$B,'All Prices combined'!$D123,'RAB Prices Short'!$E:$E,'All Prices combined'!$G123),IF($B123="RAB Long",SUMIFS('RAB Prices Long'!AC:AC,'RAB Prices Long'!$B:$B,'All Prices combined'!$D123,'RAB Prices Long'!$E:$E,'All Prices combined'!$G123)))),2)</f>
        <v>0</v>
      </c>
      <c r="AA123" s="2">
        <f>ROUND(IF($B123="Annuity",SUMIFS('Annuity Prices'!AD:AD,'Annuity Prices'!$B:$B,$D123,'Annuity Prices'!$E:$E,$G123),IF($B123="RAB Short",SUMIFS('RAB Prices Short'!AD:AD,'RAB Prices Short'!$B:$B,'All Prices combined'!$D123,'RAB Prices Short'!$E:$E,'All Prices combined'!$G123),IF($B123="RAB Long",SUMIFS('RAB Prices Long'!AD:AD,'RAB Prices Long'!$B:$B,'All Prices combined'!$D123,'RAB Prices Long'!$E:$E,'All Prices combined'!$G123)))),2)</f>
        <v>0</v>
      </c>
      <c r="AB123" s="2">
        <f>ROUND(IF($B123="Annuity",SUMIFS('Annuity Prices'!AE:AE,'Annuity Prices'!$B:$B,$D123,'Annuity Prices'!$E:$E,$G123),IF($B123="RAB Short",SUMIFS('RAB Prices Short'!AE:AE,'RAB Prices Short'!$B:$B,'All Prices combined'!$D123,'RAB Prices Short'!$E:$E,'All Prices combined'!$G123),IF($B123="RAB Long",SUMIFS('RAB Prices Long'!AE:AE,'RAB Prices Long'!$B:$B,'All Prices combined'!$D123,'RAB Prices Long'!$E:$E,'All Prices combined'!$G123)))),2)</f>
        <v>0</v>
      </c>
      <c r="AC123" s="2">
        <f>ROUND(IF($B123="Annuity",SUMIFS('Annuity Prices'!AF:AF,'Annuity Prices'!$B:$B,$D123,'Annuity Prices'!$E:$E,$G123),IF($B123="RAB Short",SUMIFS('RAB Prices Short'!AF:AF,'RAB Prices Short'!$B:$B,'All Prices combined'!$D123,'RAB Prices Short'!$E:$E,'All Prices combined'!$G123),IF($B123="RAB Long",SUMIFS('RAB Prices Long'!AF:AF,'RAB Prices Long'!$B:$B,'All Prices combined'!$D123,'RAB Prices Long'!$E:$E,'All Prices combined'!$G123)))),2)</f>
        <v>0</v>
      </c>
      <c r="AD123" s="2">
        <f>ROUND(IF($B123="Annuity",SUMIFS('Annuity Prices'!AG:AG,'Annuity Prices'!$B:$B,$D123,'Annuity Prices'!$E:$E,$G123),IF($B123="RAB Short",SUMIFS('RAB Prices Short'!AG:AG,'RAB Prices Short'!$B:$B,'All Prices combined'!$D123,'RAB Prices Short'!$E:$E,'All Prices combined'!$G123),IF($B123="RAB Long",SUMIFS('RAB Prices Long'!AG:AG,'RAB Prices Long'!$B:$B,'All Prices combined'!$D123,'RAB Prices Long'!$E:$E,'All Prices combined'!$G123)))),2)</f>
        <v>0</v>
      </c>
      <c r="AE123" s="2">
        <f>ROUND(IF($B123="Annuity",SUMIFS('Annuity Prices'!AH:AH,'Annuity Prices'!$B:$B,$D123,'Annuity Prices'!$E:$E,$G123),IF($B123="RAB Short",SUMIFS('RAB Prices Short'!AH:AH,'RAB Prices Short'!$B:$B,'All Prices combined'!$D123,'RAB Prices Short'!$E:$E,'All Prices combined'!$G123),IF($B123="RAB Long",SUMIFS('RAB Prices Long'!AH:AH,'RAB Prices Long'!$B:$B,'All Prices combined'!$D123,'RAB Prices Long'!$E:$E,'All Prices combined'!$G123)))),2)</f>
        <v>0</v>
      </c>
      <c r="AF123" s="2">
        <f>ROUND(IF($B123="Annuity",SUMIFS('Annuity Prices'!AI:AI,'Annuity Prices'!$B:$B,$D123,'Annuity Prices'!$E:$E,$G123),IF($B123="RAB Short",SUMIFS('RAB Prices Short'!AI:AI,'RAB Prices Short'!$B:$B,'All Prices combined'!$D123,'RAB Prices Short'!$E:$E,'All Prices combined'!$G123),IF($B123="RAB Long",SUMIFS('RAB Prices Long'!AI:AI,'RAB Prices Long'!$B:$B,'All Prices combined'!$D123,'RAB Prices Long'!$E:$E,'All Prices combined'!$G123)))),2)</f>
        <v>0</v>
      </c>
      <c r="AG123" s="2">
        <f>ROUND(IF($B123="Annuity",SUMIFS('Annuity Prices'!AJ:AJ,'Annuity Prices'!$B:$B,$D123,'Annuity Prices'!$E:$E,$G123),IF($B123="RAB Short",SUMIFS('RAB Prices Short'!AJ:AJ,'RAB Prices Short'!$B:$B,'All Prices combined'!$D123,'RAB Prices Short'!$E:$E,'All Prices combined'!$G123),IF($B123="RAB Long",SUMIFS('RAB Prices Long'!AJ:AJ,'RAB Prices Long'!$B:$B,'All Prices combined'!$D123,'RAB Prices Long'!$E:$E,'All Prices combined'!$G123)))),2)</f>
        <v>0</v>
      </c>
      <c r="AH123" s="2">
        <f>ROUND(IF($B123="Annuity",SUMIFS('Annuity Prices'!AK:AK,'Annuity Prices'!$B:$B,$D123,'Annuity Prices'!$E:$E,$G123),IF($B123="RAB Short",SUMIFS('RAB Prices Short'!AK:AK,'RAB Prices Short'!$B:$B,'All Prices combined'!$D123,'RAB Prices Short'!$E:$E,'All Prices combined'!$G123),IF($B123="RAB Long",SUMIFS('RAB Prices Long'!AK:AK,'RAB Prices Long'!$B:$B,'All Prices combined'!$D123,'RAB Prices Long'!$E:$E,'All Prices combined'!$G123)))),2)</f>
        <v>0</v>
      </c>
      <c r="AI123" s="2">
        <f>ROUND(IF($B123="Annuity",SUMIFS('Annuity Prices'!AL:AL,'Annuity Prices'!$B:$B,$D123,'Annuity Prices'!$E:$E,$G123),IF($B123="RAB Short",SUMIFS('RAB Prices Short'!AL:AL,'RAB Prices Short'!$B:$B,'All Prices combined'!$D123,'RAB Prices Short'!$E:$E,'All Prices combined'!$G123),IF($B123="RAB Long",SUMIFS('RAB Prices Long'!AL:AL,'RAB Prices Long'!$B:$B,'All Prices combined'!$D123,'RAB Prices Long'!$E:$E,'All Prices combined'!$G123)))),2)</f>
        <v>0</v>
      </c>
      <c r="AJ123" s="2">
        <f>ROUND(IF($B123="Annuity",SUMIFS('Annuity Prices'!AM:AM,'Annuity Prices'!$B:$B,$D123,'Annuity Prices'!$E:$E,$G123),IF($B123="RAB Short",SUMIFS('RAB Prices Short'!AM:AM,'RAB Prices Short'!$B:$B,'All Prices combined'!$D123,'RAB Prices Short'!$E:$E,'All Prices combined'!$G123),IF($B123="RAB Long",SUMIFS('RAB Prices Long'!AM:AM,'RAB Prices Long'!$B:$B,'All Prices combined'!$D123,'RAB Prices Long'!$E:$E,'All Prices combined'!$G123)))),2)</f>
        <v>0</v>
      </c>
      <c r="AK123" s="2">
        <f>ROUND(IF($B123="Annuity",SUMIFS('Annuity Prices'!AN:AN,'Annuity Prices'!$B:$B,$D123,'Annuity Prices'!$E:$E,$G123),IF($B123="RAB Short",SUMIFS('RAB Prices Short'!AN:AN,'RAB Prices Short'!$B:$B,'All Prices combined'!$D123,'RAB Prices Short'!$E:$E,'All Prices combined'!$G123),IF($B123="RAB Long",SUMIFS('RAB Prices Long'!AN:AN,'RAB Prices Long'!$B:$B,'All Prices combined'!$D123,'RAB Prices Long'!$E:$E,'All Prices combined'!$G123)))),2)</f>
        <v>0</v>
      </c>
      <c r="AL123" s="2">
        <f>ROUND(IF($B123="Annuity",SUMIFS('Annuity Prices'!AO:AO,'Annuity Prices'!$B:$B,$D123,'Annuity Prices'!$E:$E,$G123),IF($B123="RAB Short",SUMIFS('RAB Prices Short'!AO:AO,'RAB Prices Short'!$B:$B,'All Prices combined'!$D123,'RAB Prices Short'!$E:$E,'All Prices combined'!$G123),IF($B123="RAB Long",SUMIFS('RAB Prices Long'!AO:AO,'RAB Prices Long'!$B:$B,'All Prices combined'!$D123,'RAB Prices Long'!$E:$E,'All Prices combined'!$G123)))),2)</f>
        <v>0</v>
      </c>
      <c r="AM123" s="2">
        <f>ROUND(IF($B123="Annuity",SUMIFS('Annuity Prices'!AP:AP,'Annuity Prices'!$B:$B,$D123,'Annuity Prices'!$E:$E,$G123),IF($B123="RAB Short",SUMIFS('RAB Prices Short'!AP:AP,'RAB Prices Short'!$B:$B,'All Prices combined'!$D123,'RAB Prices Short'!$E:$E,'All Prices combined'!$G123),IF($B123="RAB Long",SUMIFS('RAB Prices Long'!AP:AP,'RAB Prices Long'!$B:$B,'All Prices combined'!$D123,'RAB Prices Long'!$E:$E,'All Prices combined'!$G123)))),2)</f>
        <v>0</v>
      </c>
      <c r="AN123" s="2">
        <f>ROUND(IF($B123="Annuity",SUMIFS('Annuity Prices'!AQ:AQ,'Annuity Prices'!$B:$B,$D123,'Annuity Prices'!$E:$E,$G123),IF($B123="RAB Short",SUMIFS('RAB Prices Short'!AQ:AQ,'RAB Prices Short'!$B:$B,'All Prices combined'!$D123,'RAB Prices Short'!$E:$E,'All Prices combined'!$G123),IF($B123="RAB Long",SUMIFS('RAB Prices Long'!AQ:AQ,'RAB Prices Long'!$B:$B,'All Prices combined'!$D123,'RAB Prices Long'!$E:$E,'All Prices combined'!$G123)))),2)</f>
        <v>0</v>
      </c>
      <c r="AO123" s="2">
        <f>ROUND(IF($B123="Annuity",SUMIFS('Annuity Prices'!AR:AR,'Annuity Prices'!$B:$B,$D123,'Annuity Prices'!$E:$E,$G123),IF($B123="RAB Short",SUMIFS('RAB Prices Short'!AR:AR,'RAB Prices Short'!$B:$B,'All Prices combined'!$D123,'RAB Prices Short'!$E:$E,'All Prices combined'!$G123),IF($B123="RAB Long",SUMIFS('RAB Prices Long'!AR:AR,'RAB Prices Long'!$B:$B,'All Prices combined'!$D123,'RAB Prices Long'!$E:$E,'All Prices combined'!$G123)))),2)</f>
        <v>0</v>
      </c>
      <c r="AP123" s="2">
        <f>ROUND(IF($B123="Annuity",SUMIFS('Annuity Prices'!AS:AS,'Annuity Prices'!$B:$B,$D123,'Annuity Prices'!$E:$E,$G123),IF($B123="RAB Short",SUMIFS('RAB Prices Short'!AS:AS,'RAB Prices Short'!$B:$B,'All Prices combined'!$D123,'RAB Prices Short'!$E:$E,'All Prices combined'!$G123),IF($B123="RAB Long",SUMIFS('RAB Prices Long'!AS:AS,'RAB Prices Long'!$B:$B,'All Prices combined'!$D123,'RAB Prices Long'!$E:$E,'All Prices combined'!$G123)))),2)</f>
        <v>0</v>
      </c>
      <c r="AQ123" s="2">
        <f>ROUND(IF($B123="Annuity",SUMIFS('Annuity Prices'!AT:AT,'Annuity Prices'!$B:$B,$D123,'Annuity Prices'!$E:$E,$G123),IF($B123="RAB Short",SUMIFS('RAB Prices Short'!AT:AT,'RAB Prices Short'!$B:$B,'All Prices combined'!$D123,'RAB Prices Short'!$E:$E,'All Prices combined'!$G123),IF($B123="RAB Long",SUMIFS('RAB Prices Long'!AT:AT,'RAB Prices Long'!$B:$B,'All Prices combined'!$D123,'RAB Prices Long'!$E:$E,'All Prices combined'!$G123)))),2)</f>
        <v>0</v>
      </c>
      <c r="AR123" s="2">
        <f>ROUND(IF($B123="Annuity",SUMIFS('Annuity Prices'!AU:AU,'Annuity Prices'!$B:$B,$D123,'Annuity Prices'!$E:$E,$G123),IF($B123="RAB Short",SUMIFS('RAB Prices Short'!AU:AU,'RAB Prices Short'!$B:$B,'All Prices combined'!$D123,'RAB Prices Short'!$E:$E,'All Prices combined'!$G123),IF($B123="RAB Long",SUMIFS('RAB Prices Long'!AU:AU,'RAB Prices Long'!$B:$B,'All Prices combined'!$D123,'RAB Prices Long'!$E:$E,'All Prices combined'!$G123)))),2)</f>
        <v>0</v>
      </c>
      <c r="AS123" s="2">
        <f>ROUND(IF($B123="Annuity",SUMIFS('Annuity Prices'!AV:AV,'Annuity Prices'!$B:$B,$D123,'Annuity Prices'!$E:$E,$G123),IF($B123="RAB Short",SUMIFS('RAB Prices Short'!AV:AV,'RAB Prices Short'!$B:$B,'All Prices combined'!$D123,'RAB Prices Short'!$E:$E,'All Prices combined'!$G123),IF($B123="RAB Long",SUMIFS('RAB Prices Long'!AV:AV,'RAB Prices Long'!$B:$B,'All Prices combined'!$D123,'RAB Prices Long'!$E:$E,'All Prices combined'!$G123)))),2)</f>
        <v>0</v>
      </c>
      <c r="AT123" s="2">
        <f>ROUND(IF($B123="Annuity",SUMIFS('Annuity Prices'!AW:AW,'Annuity Prices'!$B:$B,$D123,'Annuity Prices'!$E:$E,$G123),IF($B123="RAB Short",SUMIFS('RAB Prices Short'!AW:AW,'RAB Prices Short'!$B:$B,'All Prices combined'!$D123,'RAB Prices Short'!$E:$E,'All Prices combined'!$G123),IF($B123="RAB Long",SUMIFS('RAB Prices Long'!AW:AW,'RAB Prices Long'!$B:$B,'All Prices combined'!$D123,'RAB Prices Long'!$E:$E,'All Prices combined'!$G123)))),2)</f>
        <v>0</v>
      </c>
      <c r="AU123" s="2">
        <f>ROUND(IF($B123="Annuity",SUMIFS('Annuity Prices'!AX:AX,'Annuity Prices'!$B:$B,$D123,'Annuity Prices'!$E:$E,$G123),IF($B123="RAB Short",SUMIFS('RAB Prices Short'!AX:AX,'RAB Prices Short'!$B:$B,'All Prices combined'!$D123,'RAB Prices Short'!$E:$E,'All Prices combined'!$G123),IF($B123="RAB Long",SUMIFS('RAB Prices Long'!AX:AX,'RAB Prices Long'!$B:$B,'All Prices combined'!$D123,'RAB Prices Long'!$E:$E,'All Prices combined'!$G123)))),2)</f>
        <v>0</v>
      </c>
      <c r="AV123" s="2">
        <f>ROUND(IF($B123="Annuity",SUMIFS('Annuity Prices'!AY:AY,'Annuity Prices'!$B:$B,$D123,'Annuity Prices'!$E:$E,$G123),IF($B123="RAB Short",SUMIFS('RAB Prices Short'!AY:AY,'RAB Prices Short'!$B:$B,'All Prices combined'!$D123,'RAB Prices Short'!$E:$E,'All Prices combined'!$G123),IF($B123="RAB Long",SUMIFS('RAB Prices Long'!AY:AY,'RAB Prices Long'!$B:$B,'All Prices combined'!$D123,'RAB Prices Long'!$E:$E,'All Prices combined'!$G123)))),2)</f>
        <v>0</v>
      </c>
      <c r="AW123" s="2">
        <f>ROUND(IF($B123="Annuity",SUMIFS('Annuity Prices'!AZ:AZ,'Annuity Prices'!$B:$B,$D123,'Annuity Prices'!$E:$E,$G123),IF($B123="RAB Short",SUMIFS('RAB Prices Short'!AZ:AZ,'RAB Prices Short'!$B:$B,'All Prices combined'!$D123,'RAB Prices Short'!$E:$E,'All Prices combined'!$G123),IF($B123="RAB Long",SUMIFS('RAB Prices Long'!AZ:AZ,'RAB Prices Long'!$B:$B,'All Prices combined'!$D123,'RAB Prices Long'!$E:$E,'All Prices combined'!$G123)))),2)</f>
        <v>0</v>
      </c>
      <c r="AX123" s="2">
        <f>ROUND(IF($B123="Annuity",SUMIFS('Annuity Prices'!BA:BA,'Annuity Prices'!$B:$B,$D123,'Annuity Prices'!$E:$E,$G123),IF($B123="RAB Short",SUMIFS('RAB Prices Short'!BA:BA,'RAB Prices Short'!$B:$B,'All Prices combined'!$D123,'RAB Prices Short'!$E:$E,'All Prices combined'!$G123),IF($B123="RAB Long",SUMIFS('RAB Prices Long'!BA:BA,'RAB Prices Long'!$B:$B,'All Prices combined'!$D123,'RAB Prices Long'!$E:$E,'All Prices combined'!$G123)))),2)</f>
        <v>0</v>
      </c>
      <c r="AY123" s="2">
        <f>ROUND(IF($B123="Annuity",SUMIFS('Annuity Prices'!BB:BB,'Annuity Prices'!$B:$B,$D123,'Annuity Prices'!$E:$E,$G123),IF($B123="RAB Short",SUMIFS('RAB Prices Short'!BB:BB,'RAB Prices Short'!$B:$B,'All Prices combined'!$D123,'RAB Prices Short'!$E:$E,'All Prices combined'!$G123),IF($B123="RAB Long",SUMIFS('RAB Prices Long'!BB:BB,'RAB Prices Long'!$B:$B,'All Prices combined'!$D123,'RAB Prices Long'!$E:$E,'All Prices combined'!$G123)))),2)</f>
        <v>0</v>
      </c>
      <c r="AZ123" s="2">
        <f>ROUND(IF($B123="Annuity",SUMIFS('Annuity Prices'!BC:BC,'Annuity Prices'!$B:$B,$D123,'Annuity Prices'!$E:$E,$G123),IF($B123="RAB Short",SUMIFS('RAB Prices Short'!BC:BC,'RAB Prices Short'!$B:$B,'All Prices combined'!$D123,'RAB Prices Short'!$E:$E,'All Prices combined'!$G123),IF($B123="RAB Long",SUMIFS('RAB Prices Long'!BC:BC,'RAB Prices Long'!$B:$B,'All Prices combined'!$D123,'RAB Prices Long'!$E:$E,'All Prices combined'!$G123)))),2)</f>
        <v>0</v>
      </c>
      <c r="BA123" s="2">
        <f>ROUND(IF($B123="Annuity",SUMIFS('Annuity Prices'!BD:BD,'Annuity Prices'!$B:$B,$D123,'Annuity Prices'!$E:$E,$G123),IF($B123="RAB Short",SUMIFS('RAB Prices Short'!BD:BD,'RAB Prices Short'!$B:$B,'All Prices combined'!$D123,'RAB Prices Short'!$E:$E,'All Prices combined'!$G123),IF($B123="RAB Long",SUMIFS('RAB Prices Long'!BD:BD,'RAB Prices Long'!$B:$B,'All Prices combined'!$D123,'RAB Prices Long'!$E:$E,'All Prices combined'!$G123)))),2)</f>
        <v>0</v>
      </c>
      <c r="BB123" s="2">
        <f>ROUND(IF($B123="Annuity",SUMIFS('Annuity Prices'!BE:BE,'Annuity Prices'!$B:$B,$D123,'Annuity Prices'!$E:$E,$G123),IF($B123="RAB Short",SUMIFS('RAB Prices Short'!BE:BE,'RAB Prices Short'!$B:$B,'All Prices combined'!$D123,'RAB Prices Short'!$E:$E,'All Prices combined'!$G123),IF($B123="RAB Long",SUMIFS('RAB Prices Long'!BE:BE,'RAB Prices Long'!$B:$B,'All Prices combined'!$D123,'RAB Prices Long'!$E:$E,'All Prices combined'!$G123)))),2)</f>
        <v>0</v>
      </c>
      <c r="BC123" s="2">
        <f>ROUND(IF($B123="Annuity",SUMIFS('Annuity Prices'!BF:BF,'Annuity Prices'!$B:$B,$D123,'Annuity Prices'!$E:$E,$G123),IF($B123="RAB Short",SUMIFS('RAB Prices Short'!BF:BF,'RAB Prices Short'!$B:$B,'All Prices combined'!$D123,'RAB Prices Short'!$E:$E,'All Prices combined'!$G123),IF($B123="RAB Long",SUMIFS('RAB Prices Long'!BF:BF,'RAB Prices Long'!$B:$B,'All Prices combined'!$D123,'RAB Prices Long'!$E:$E,'All Prices combined'!$G123)))),2)</f>
        <v>0</v>
      </c>
      <c r="BD123" s="2">
        <f>ROUND(IF($B123="Annuity",SUMIFS('Annuity Prices'!BG:BG,'Annuity Prices'!$B:$B,$D123,'Annuity Prices'!$E:$E,$G123),IF($B123="RAB Short",SUMIFS('RAB Prices Short'!BG:BG,'RAB Prices Short'!$B:$B,'All Prices combined'!$D123,'RAB Prices Short'!$E:$E,'All Prices combined'!$G123),IF($B123="RAB Long",SUMIFS('RAB Prices Long'!BG:BG,'RAB Prices Long'!$B:$B,'All Prices combined'!$D123,'RAB Prices Long'!$E:$E,'All Prices combined'!$G123)))),2)</f>
        <v>0</v>
      </c>
      <c r="BE123" s="2">
        <f>ROUND(IF($B123="Annuity",SUMIFS('Annuity Prices'!BH:BH,'Annuity Prices'!$B:$B,$D123,'Annuity Prices'!$E:$E,$G123),IF($B123="RAB Short",SUMIFS('RAB Prices Short'!BH:BH,'RAB Prices Short'!$B:$B,'All Prices combined'!$D123,'RAB Prices Short'!$E:$E,'All Prices combined'!$G123),IF($B123="RAB Long",SUMIFS('RAB Prices Long'!BH:BH,'RAB Prices Long'!$B:$B,'All Prices combined'!$D123,'RAB Prices Long'!$E:$E,'All Prices combined'!$G123)))),2)</f>
        <v>0</v>
      </c>
      <c r="BF123" s="2">
        <f>ROUND(IF($B123="Annuity",SUMIFS('Annuity Prices'!BI:BI,'Annuity Prices'!$B:$B,$D123,'Annuity Prices'!$E:$E,$G123),IF($B123="RAB Short",SUMIFS('RAB Prices Short'!BI:BI,'RAB Prices Short'!$B:$B,'All Prices combined'!$D123,'RAB Prices Short'!$E:$E,'All Prices combined'!$G123),IF($B123="RAB Long",SUMIFS('RAB Prices Long'!BI:BI,'RAB Prices Long'!$B:$B,'All Prices combined'!$D123,'RAB Prices Long'!$E:$E,'All Prices combined'!$G123)))),2)</f>
        <v>0</v>
      </c>
      <c r="BG123" s="2">
        <f>ROUND(IF($B123="Annuity",SUMIFS('Annuity Prices'!BJ:BJ,'Annuity Prices'!$B:$B,$D123,'Annuity Prices'!$E:$E,$G123),IF($B123="RAB Short",SUMIFS('RAB Prices Short'!BJ:BJ,'RAB Prices Short'!$B:$B,'All Prices combined'!$D123,'RAB Prices Short'!$E:$E,'All Prices combined'!$G123),IF($B123="RAB Long",SUMIFS('RAB Prices Long'!BJ:BJ,'RAB Prices Long'!$B:$B,'All Prices combined'!$D123,'RAB Prices Long'!$E:$E,'All Prices combined'!$G123)))),2)</f>
        <v>0</v>
      </c>
      <c r="BH123" s="2">
        <f>ROUND(IF($B123="Annuity",SUMIFS('Annuity Prices'!BK:BK,'Annuity Prices'!$B:$B,$D123,'Annuity Prices'!$E:$E,$G123),IF($B123="RAB Short",SUMIFS('RAB Prices Short'!BK:BK,'RAB Prices Short'!$B:$B,'All Prices combined'!$D123,'RAB Prices Short'!$E:$E,'All Prices combined'!$G123),IF($B123="RAB Long",SUMIFS('RAB Prices Long'!BK:BK,'RAB Prices Long'!$B:$B,'All Prices combined'!$D123,'RAB Prices Long'!$E:$E,'All Prices combined'!$G123)))),2)</f>
        <v>0</v>
      </c>
      <c r="BI123" s="2">
        <f>ROUND(IF($B123="Annuity",SUMIFS('Annuity Prices'!BL:BL,'Annuity Prices'!$B:$B,$D123,'Annuity Prices'!$E:$E,$G123),IF($B123="RAB Short",SUMIFS('RAB Prices Short'!BL:BL,'RAB Prices Short'!$B:$B,'All Prices combined'!$D123,'RAB Prices Short'!$E:$E,'All Prices combined'!$G123),IF($B123="RAB Long",SUMIFS('RAB Prices Long'!BL:BL,'RAB Prices Long'!$B:$B,'All Prices combined'!$D123,'RAB Prices Long'!$E:$E,'All Prices combined'!$G123)))),2)</f>
        <v>0</v>
      </c>
      <c r="BJ123" s="2">
        <f>ROUND(IF($B123="Annuity",SUMIFS('Annuity Prices'!BM:BM,'Annuity Prices'!$B:$B,$D123,'Annuity Prices'!$E:$E,$G123),IF($B123="RAB Short",SUMIFS('RAB Prices Short'!BM:BM,'RAB Prices Short'!$B:$B,'All Prices combined'!$D123,'RAB Prices Short'!$E:$E,'All Prices combined'!$G123),IF($B123="RAB Long",SUMIFS('RAB Prices Long'!BM:BM,'RAB Prices Long'!$B:$B,'All Prices combined'!$D123,'RAB Prices Long'!$E:$E,'All Prices combined'!$G123)))),2)</f>
        <v>0</v>
      </c>
      <c r="BK123" s="2">
        <f>ROUND(IF($B123="Annuity",SUMIFS('Annuity Prices'!BN:BN,'Annuity Prices'!$B:$B,$D123,'Annuity Prices'!$E:$E,$G123),IF($B123="RAB Short",SUMIFS('RAB Prices Short'!BN:BN,'RAB Prices Short'!$B:$B,'All Prices combined'!$D123,'RAB Prices Short'!$E:$E,'All Prices combined'!$G123),IF($B123="RAB Long",SUMIFS('RAB Prices Long'!BN:BN,'RAB Prices Long'!$B:$B,'All Prices combined'!$D123,'RAB Prices Long'!$E:$E,'All Prices combined'!$G123)))),2)</f>
        <v>0</v>
      </c>
      <c r="BL123" s="2">
        <f>ROUND(IF($B123="Annuity",SUMIFS('Annuity Prices'!BO:BO,'Annuity Prices'!$B:$B,$D123,'Annuity Prices'!$E:$E,$G123),IF($B123="RAB Short",SUMIFS('RAB Prices Short'!BO:BO,'RAB Prices Short'!$B:$B,'All Prices combined'!$D123,'RAB Prices Short'!$E:$E,'All Prices combined'!$G123),IF($B123="RAB Long",SUMIFS('RAB Prices Long'!BO:BO,'RAB Prices Long'!$B:$B,'All Prices combined'!$D123,'RAB Prices Long'!$E:$E,'All Prices combined'!$G123)))),2)</f>
        <v>0</v>
      </c>
      <c r="BM123" s="2">
        <f>ROUND(IF($B123="Annuity",SUMIFS('Annuity Prices'!BP:BP,'Annuity Prices'!$B:$B,$D123,'Annuity Prices'!$E:$E,$G123),IF($B123="RAB Short",SUMIFS('RAB Prices Short'!BP:BP,'RAB Prices Short'!$B:$B,'All Prices combined'!$D123,'RAB Prices Short'!$E:$E,'All Prices combined'!$G123),IF($B123="RAB Long",SUMIFS('RAB Prices Long'!BP:BP,'RAB Prices Long'!$B:$B,'All Prices combined'!$D123,'RAB Prices Long'!$E:$E,'All Prices combined'!$G123)))),2)</f>
        <v>0</v>
      </c>
      <c r="BN123" s="2">
        <f>ROUND(IF($B123="Annuity",SUMIFS('Annuity Prices'!BQ:BQ,'Annuity Prices'!$B:$B,$D123,'Annuity Prices'!$E:$E,$G123),IF($B123="RAB Short",SUMIFS('RAB Prices Short'!BQ:BQ,'RAB Prices Short'!$B:$B,'All Prices combined'!$D123,'RAB Prices Short'!$E:$E,'All Prices combined'!$G123),IF($B123="RAB Long",SUMIFS('RAB Prices Long'!BQ:BQ,'RAB Prices Long'!$B:$B,'All Prices combined'!$D123,'RAB Prices Long'!$E:$E,'All Prices combined'!$G123)))),2)</f>
        <v>0</v>
      </c>
      <c r="BO123" s="2">
        <f>ROUND(IF($B123="Annuity",SUMIFS('Annuity Prices'!BR:BR,'Annuity Prices'!$B:$B,$D123,'Annuity Prices'!$E:$E,$G123),IF($B123="RAB Short",SUMIFS('RAB Prices Short'!BR:BR,'RAB Prices Short'!$B:$B,'All Prices combined'!$D123,'RAB Prices Short'!$E:$E,'All Prices combined'!$G123),IF($B123="RAB Long",SUMIFS('RAB Prices Long'!BR:BR,'RAB Prices Long'!$B:$B,'All Prices combined'!$D123,'RAB Prices Long'!$E:$E,'All Prices combined'!$G123)))),2)</f>
        <v>0</v>
      </c>
      <c r="BP123" s="2">
        <f>ROUND(IF($B123="Annuity",SUMIFS('Annuity Prices'!BS:BS,'Annuity Prices'!$B:$B,$D123,'Annuity Prices'!$E:$E,$G123),IF($B123="RAB Short",SUMIFS('RAB Prices Short'!BS:BS,'RAB Prices Short'!$B:$B,'All Prices combined'!$D123,'RAB Prices Short'!$E:$E,'All Prices combined'!$G123),IF($B123="RAB Long",SUMIFS('RAB Prices Long'!BS:BS,'RAB Prices Long'!$B:$B,'All Prices combined'!$D123,'RAB Prices Long'!$E:$E,'All Prices combined'!$G123)))),2)</f>
        <v>0</v>
      </c>
      <c r="BQ123" s="2">
        <f>ROUND(IF($B123="Annuity",SUMIFS('Annuity Prices'!BT:BT,'Annuity Prices'!$B:$B,$D123,'Annuity Prices'!$E:$E,$G123),IF($B123="RAB Short",SUMIFS('RAB Prices Short'!BT:BT,'RAB Prices Short'!$B:$B,'All Prices combined'!$D123,'RAB Prices Short'!$E:$E,'All Prices combined'!$G123),IF($B123="RAB Long",SUMIFS('RAB Prices Long'!BT:BT,'RAB Prices Long'!$B:$B,'All Prices combined'!$D123,'RAB Prices Long'!$E:$E,'All Prices combined'!$G123)))),2)</f>
        <v>0</v>
      </c>
      <c r="BR123" s="2">
        <f>ROUND(IF($B123="Annuity",SUMIFS('Annuity Prices'!BU:BU,'Annuity Prices'!$B:$B,$D123,'Annuity Prices'!$E:$E,$G123),IF($B123="RAB Short",SUMIFS('RAB Prices Short'!BU:BU,'RAB Prices Short'!$B:$B,'All Prices combined'!$D123,'RAB Prices Short'!$E:$E,'All Prices combined'!$G123),IF($B123="RAB Long",SUMIFS('RAB Prices Long'!BU:BU,'RAB Prices Long'!$B:$B,'All Prices combined'!$D123,'RAB Prices Long'!$E:$E,'All Prices combined'!$G123)))),2)</f>
        <v>0</v>
      </c>
      <c r="BS123" s="2">
        <f>ROUND(IF($B123="Annuity",SUMIFS('Annuity Prices'!BV:BV,'Annuity Prices'!$B:$B,$D123,'Annuity Prices'!$E:$E,$G123),IF($B123="RAB Short",SUMIFS('RAB Prices Short'!BV:BV,'RAB Prices Short'!$B:$B,'All Prices combined'!$D123,'RAB Prices Short'!$E:$E,'All Prices combined'!$G123),IF($B123="RAB Long",SUMIFS('RAB Prices Long'!BV:BV,'RAB Prices Long'!$B:$B,'All Prices combined'!$D123,'RAB Prices Long'!$E:$E,'All Prices combined'!$G123)))),2)</f>
        <v>0</v>
      </c>
      <c r="BT123" s="2">
        <f>ROUND(IF($B123="Annuity",SUMIFS('Annuity Prices'!BW:BW,'Annuity Prices'!$B:$B,$D123,'Annuity Prices'!$E:$E,$G123),IF($B123="RAB Short",SUMIFS('RAB Prices Short'!BW:BW,'RAB Prices Short'!$B:$B,'All Prices combined'!$D123,'RAB Prices Short'!$E:$E,'All Prices combined'!$G123),IF($B123="RAB Long",SUMIFS('RAB Prices Long'!BW:BW,'RAB Prices Long'!$B:$B,'All Prices combined'!$D123,'RAB Prices Long'!$E:$E,'All Prices combined'!$G123)))),2)</f>
        <v>0</v>
      </c>
      <c r="BU123" s="2">
        <f>ROUND(IF($B123="Annuity",SUMIFS('Annuity Prices'!BX:BX,'Annuity Prices'!$B:$B,$D123,'Annuity Prices'!$E:$E,$G123),IF($B123="RAB Short",SUMIFS('RAB Prices Short'!BX:BX,'RAB Prices Short'!$B:$B,'All Prices combined'!$D123,'RAB Prices Short'!$E:$E,'All Prices combined'!$G123),IF($B123="RAB Long",SUMIFS('RAB Prices Long'!BX:BX,'RAB Prices Long'!$B:$B,'All Prices combined'!$D123,'RAB Prices Long'!$E:$E,'All Prices combined'!$G123)))),2)</f>
        <v>0</v>
      </c>
    </row>
    <row r="124" spans="2:73" x14ac:dyDescent="0.25">
      <c r="B124" t="s">
        <v>37</v>
      </c>
      <c r="C124" s="1">
        <v>22</v>
      </c>
      <c r="D124" s="1" t="s">
        <v>198</v>
      </c>
      <c r="E124" s="1" t="s">
        <v>193</v>
      </c>
      <c r="F124" s="1" t="s">
        <v>197</v>
      </c>
      <c r="G124" s="1" t="s">
        <v>38</v>
      </c>
      <c r="H124" s="1" t="s">
        <v>128</v>
      </c>
      <c r="I124" s="2">
        <f>ROUND(IF($B124="Annuity",SUMIFS('Annuity Prices'!L:L,'Annuity Prices'!$B:$B,$D124,'Annuity Prices'!$E:$E,$G124),IF($B124="RAB Short",SUMIFS('RAB Prices Short'!L:L,'RAB Prices Short'!$B:$B,'All Prices combined'!$D124,'RAB Prices Short'!$E:$E,'All Prices combined'!$G124),IF($B124="RAB Long",SUMIFS('RAB Prices Long'!L:L,'RAB Prices Long'!$B:$B,'All Prices combined'!$D124,'RAB Prices Long'!$E:$E,'All Prices combined'!$G124)))),2)</f>
        <v>22.56</v>
      </c>
      <c r="J124" s="2">
        <f>ROUND(IF($B124="Annuity",SUMIFS('Annuity Prices'!M:M,'Annuity Prices'!$B:$B,$D124,'Annuity Prices'!$E:$E,$G124),IF($B124="RAB Short",SUMIFS('RAB Prices Short'!M:M,'RAB Prices Short'!$B:$B,'All Prices combined'!$D124,'RAB Prices Short'!$E:$E,'All Prices combined'!$G124),IF($B124="RAB Long",SUMIFS('RAB Prices Long'!M:M,'RAB Prices Long'!$B:$B,'All Prices combined'!$D124,'RAB Prices Long'!$E:$E,'All Prices combined'!$G124)))),2)</f>
        <v>23.21</v>
      </c>
      <c r="K124" s="2">
        <f>ROUND(IF($B124="Annuity",SUMIFS('Annuity Prices'!N:N,'Annuity Prices'!$B:$B,$D124,'Annuity Prices'!$E:$E,$G124),IF($B124="RAB Short",SUMIFS('RAB Prices Short'!N:N,'RAB Prices Short'!$B:$B,'All Prices combined'!$D124,'RAB Prices Short'!$E:$E,'All Prices combined'!$G124),IF($B124="RAB Long",SUMIFS('RAB Prices Long'!N:N,'RAB Prices Long'!$B:$B,'All Prices combined'!$D124,'RAB Prices Long'!$E:$E,'All Prices combined'!$G124)))),2)</f>
        <v>23.87</v>
      </c>
      <c r="L124" s="2">
        <f>ROUND(IF($B124="Annuity",SUMIFS('Annuity Prices'!O:O,'Annuity Prices'!$B:$B,$D124,'Annuity Prices'!$E:$E,$G124),IF($B124="RAB Short",SUMIFS('RAB Prices Short'!O:O,'RAB Prices Short'!$B:$B,'All Prices combined'!$D124,'RAB Prices Short'!$E:$E,'All Prices combined'!$G124),IF($B124="RAB Long",SUMIFS('RAB Prices Long'!O:O,'RAB Prices Long'!$B:$B,'All Prices combined'!$D124,'RAB Prices Long'!$E:$E,'All Prices combined'!$G124)))),2)</f>
        <v>24.56</v>
      </c>
      <c r="M124" s="2">
        <f>ROUND(IF($B124="Annuity",SUMIFS('Annuity Prices'!P:P,'Annuity Prices'!$B:$B,$D124,'Annuity Prices'!$E:$E,$G124),IF($B124="RAB Short",SUMIFS('RAB Prices Short'!P:P,'RAB Prices Short'!$B:$B,'All Prices combined'!$D124,'RAB Prices Short'!$E:$E,'All Prices combined'!$G124),IF($B124="RAB Long",SUMIFS('RAB Prices Long'!P:P,'RAB Prices Long'!$B:$B,'All Prices combined'!$D124,'RAB Prices Long'!$E:$E,'All Prices combined'!$G124)))),2)</f>
        <v>24.91</v>
      </c>
      <c r="N124" s="2">
        <f>ROUND(IF($B124="Annuity",SUMIFS('Annuity Prices'!Q:Q,'Annuity Prices'!$B:$B,$D124,'Annuity Prices'!$E:$E,$G124),IF($B124="RAB Short",SUMIFS('RAB Prices Short'!Q:Q,'RAB Prices Short'!$B:$B,'All Prices combined'!$D124,'RAB Prices Short'!$E:$E,'All Prices combined'!$G124),IF($B124="RAB Long",SUMIFS('RAB Prices Long'!Q:Q,'RAB Prices Long'!$B:$B,'All Prices combined'!$D124,'RAB Prices Long'!$E:$E,'All Prices combined'!$G124)))),2)</f>
        <v>25.54</v>
      </c>
      <c r="O124" s="2">
        <f>ROUND(IF($B124="Annuity",SUMIFS('Annuity Prices'!R:R,'Annuity Prices'!$B:$B,$D124,'Annuity Prices'!$E:$E,$G124),IF($B124="RAB Short",SUMIFS('RAB Prices Short'!R:R,'RAB Prices Short'!$B:$B,'All Prices combined'!$D124,'RAB Prices Short'!$E:$E,'All Prices combined'!$G124),IF($B124="RAB Long",SUMIFS('RAB Prices Long'!R:R,'RAB Prices Long'!$B:$B,'All Prices combined'!$D124,'RAB Prices Long'!$E:$E,'All Prices combined'!$G124)))),2)</f>
        <v>26.17</v>
      </c>
      <c r="P124" s="2">
        <f>ROUND(IF($B124="Annuity",SUMIFS('Annuity Prices'!S:S,'Annuity Prices'!$B:$B,$D124,'Annuity Prices'!$E:$E,$G124),IF($B124="RAB Short",SUMIFS('RAB Prices Short'!S:S,'RAB Prices Short'!$B:$B,'All Prices combined'!$D124,'RAB Prices Short'!$E:$E,'All Prices combined'!$G124),IF($B124="RAB Long",SUMIFS('RAB Prices Long'!S:S,'RAB Prices Long'!$B:$B,'All Prices combined'!$D124,'RAB Prices Long'!$E:$E,'All Prices combined'!$G124)))),2)</f>
        <v>26.83</v>
      </c>
      <c r="Q124" s="2">
        <f>ROUND(IF($B124="Annuity",SUMIFS('Annuity Prices'!T:T,'Annuity Prices'!$B:$B,$D124,'Annuity Prices'!$E:$E,$G124),IF($B124="RAB Short",SUMIFS('RAB Prices Short'!T:T,'RAB Prices Short'!$B:$B,'All Prices combined'!$D124,'RAB Prices Short'!$E:$E,'All Prices combined'!$G124),IF($B124="RAB Long",SUMIFS('RAB Prices Long'!T:T,'RAB Prices Long'!$B:$B,'All Prices combined'!$D124,'RAB Prices Long'!$E:$E,'All Prices combined'!$G124)))),2)</f>
        <v>27.38</v>
      </c>
      <c r="R124" s="2">
        <f>ROUND(IF($B124="Annuity",SUMIFS('Annuity Prices'!U:U,'Annuity Prices'!$B:$B,$D124,'Annuity Prices'!$E:$E,$G124),IF($B124="RAB Short",SUMIFS('RAB Prices Short'!U:U,'RAB Prices Short'!$B:$B,'All Prices combined'!$D124,'RAB Prices Short'!$E:$E,'All Prices combined'!$G124),IF($B124="RAB Long",SUMIFS('RAB Prices Long'!U:U,'RAB Prices Long'!$B:$B,'All Prices combined'!$D124,'RAB Prices Long'!$E:$E,'All Prices combined'!$G124)))),2)</f>
        <v>28.06</v>
      </c>
      <c r="S124" s="2">
        <f>ROUND(IF($B124="Annuity",SUMIFS('Annuity Prices'!V:V,'Annuity Prices'!$B:$B,$D124,'Annuity Prices'!$E:$E,$G124),IF($B124="RAB Short",SUMIFS('RAB Prices Short'!V:V,'RAB Prices Short'!$B:$B,'All Prices combined'!$D124,'RAB Prices Short'!$E:$E,'All Prices combined'!$G124),IF($B124="RAB Long",SUMIFS('RAB Prices Long'!V:V,'RAB Prices Long'!$B:$B,'All Prices combined'!$D124,'RAB Prices Long'!$E:$E,'All Prices combined'!$G124)))),2)</f>
        <v>28.76</v>
      </c>
      <c r="T124" s="2">
        <f>ROUND(IF($B124="Annuity",SUMIFS('Annuity Prices'!W:W,'Annuity Prices'!$B:$B,$D124,'Annuity Prices'!$E:$E,$G124),IF($B124="RAB Short",SUMIFS('RAB Prices Short'!W:W,'RAB Prices Short'!$B:$B,'All Prices combined'!$D124,'RAB Prices Short'!$E:$E,'All Prices combined'!$G124),IF($B124="RAB Long",SUMIFS('RAB Prices Long'!W:W,'RAB Prices Long'!$B:$B,'All Prices combined'!$D124,'RAB Prices Long'!$E:$E,'All Prices combined'!$G124)))),2)</f>
        <v>29.48</v>
      </c>
      <c r="U124" s="2">
        <f>ROUND(IF($B124="Annuity",SUMIFS('Annuity Prices'!X:X,'Annuity Prices'!$B:$B,$D124,'Annuity Prices'!$E:$E,$G124),IF($B124="RAB Short",SUMIFS('RAB Prices Short'!X:X,'RAB Prices Short'!$B:$B,'All Prices combined'!$D124,'RAB Prices Short'!$E:$E,'All Prices combined'!$G124),IF($B124="RAB Long",SUMIFS('RAB Prices Long'!X:X,'RAB Prices Long'!$B:$B,'All Prices combined'!$D124,'RAB Prices Long'!$E:$E,'All Prices combined'!$G124)))),2)</f>
        <v>30.08</v>
      </c>
      <c r="V124" s="2">
        <f>ROUND(IF($B124="Annuity",SUMIFS('Annuity Prices'!Y:Y,'Annuity Prices'!$B:$B,$D124,'Annuity Prices'!$E:$E,$G124),IF($B124="RAB Short",SUMIFS('RAB Prices Short'!Y:Y,'RAB Prices Short'!$B:$B,'All Prices combined'!$D124,'RAB Prices Short'!$E:$E,'All Prices combined'!$G124),IF($B124="RAB Long",SUMIFS('RAB Prices Long'!Y:Y,'RAB Prices Long'!$B:$B,'All Prices combined'!$D124,'RAB Prices Long'!$E:$E,'All Prices combined'!$G124)))),2)</f>
        <v>30.83</v>
      </c>
      <c r="W124" s="2">
        <f>ROUND(IF($B124="Annuity",SUMIFS('Annuity Prices'!Z:Z,'Annuity Prices'!$B:$B,$D124,'Annuity Prices'!$E:$E,$G124),IF($B124="RAB Short",SUMIFS('RAB Prices Short'!Z:Z,'RAB Prices Short'!$B:$B,'All Prices combined'!$D124,'RAB Prices Short'!$E:$E,'All Prices combined'!$G124),IF($B124="RAB Long",SUMIFS('RAB Prices Long'!Z:Z,'RAB Prices Long'!$B:$B,'All Prices combined'!$D124,'RAB Prices Long'!$E:$E,'All Prices combined'!$G124)))),2)</f>
        <v>31.6</v>
      </c>
      <c r="X124" s="2">
        <f>ROUND(IF($B124="Annuity",SUMIFS('Annuity Prices'!AA:AA,'Annuity Prices'!$B:$B,$D124,'Annuity Prices'!$E:$E,$G124),IF($B124="RAB Short",SUMIFS('RAB Prices Short'!AA:AA,'RAB Prices Short'!$B:$B,'All Prices combined'!$D124,'RAB Prices Short'!$E:$E,'All Prices combined'!$G124),IF($B124="RAB Long",SUMIFS('RAB Prices Long'!AA:AA,'RAB Prices Long'!$B:$B,'All Prices combined'!$D124,'RAB Prices Long'!$E:$E,'All Prices combined'!$G124)))),2)</f>
        <v>32.39</v>
      </c>
      <c r="Y124" s="2">
        <f>ROUND(IF($B124="Annuity",SUMIFS('Annuity Prices'!AB:AB,'Annuity Prices'!$B:$B,$D124,'Annuity Prices'!$E:$E,$G124),IF($B124="RAB Short",SUMIFS('RAB Prices Short'!AB:AB,'RAB Prices Short'!$B:$B,'All Prices combined'!$D124,'RAB Prices Short'!$E:$E,'All Prices combined'!$G124),IF($B124="RAB Long",SUMIFS('RAB Prices Long'!AB:AB,'RAB Prices Long'!$B:$B,'All Prices combined'!$D124,'RAB Prices Long'!$E:$E,'All Prices combined'!$G124)))),2)</f>
        <v>33.06</v>
      </c>
      <c r="Z124" s="2">
        <f>ROUND(IF($B124="Annuity",SUMIFS('Annuity Prices'!AC:AC,'Annuity Prices'!$B:$B,$D124,'Annuity Prices'!$E:$E,$G124),IF($B124="RAB Short",SUMIFS('RAB Prices Short'!AC:AC,'RAB Prices Short'!$B:$B,'All Prices combined'!$D124,'RAB Prices Short'!$E:$E,'All Prices combined'!$G124),IF($B124="RAB Long",SUMIFS('RAB Prices Long'!AC:AC,'RAB Prices Long'!$B:$B,'All Prices combined'!$D124,'RAB Prices Long'!$E:$E,'All Prices combined'!$G124)))),2)</f>
        <v>33.880000000000003</v>
      </c>
      <c r="AA124" s="2">
        <f>ROUND(IF($B124="Annuity",SUMIFS('Annuity Prices'!AD:AD,'Annuity Prices'!$B:$B,$D124,'Annuity Prices'!$E:$E,$G124),IF($B124="RAB Short",SUMIFS('RAB Prices Short'!AD:AD,'RAB Prices Short'!$B:$B,'All Prices combined'!$D124,'RAB Prices Short'!$E:$E,'All Prices combined'!$G124),IF($B124="RAB Long",SUMIFS('RAB Prices Long'!AD:AD,'RAB Prices Long'!$B:$B,'All Prices combined'!$D124,'RAB Prices Long'!$E:$E,'All Prices combined'!$G124)))),2)</f>
        <v>34.729999999999997</v>
      </c>
      <c r="AB124" s="2">
        <f>ROUND(IF($B124="Annuity",SUMIFS('Annuity Prices'!AE:AE,'Annuity Prices'!$B:$B,$D124,'Annuity Prices'!$E:$E,$G124),IF($B124="RAB Short",SUMIFS('RAB Prices Short'!AE:AE,'RAB Prices Short'!$B:$B,'All Prices combined'!$D124,'RAB Prices Short'!$E:$E,'All Prices combined'!$G124),IF($B124="RAB Long",SUMIFS('RAB Prices Long'!AE:AE,'RAB Prices Long'!$B:$B,'All Prices combined'!$D124,'RAB Prices Long'!$E:$E,'All Prices combined'!$G124)))),2)</f>
        <v>35.6</v>
      </c>
      <c r="AC124" s="2">
        <f>ROUND(IF($B124="Annuity",SUMIFS('Annuity Prices'!AF:AF,'Annuity Prices'!$B:$B,$D124,'Annuity Prices'!$E:$E,$G124),IF($B124="RAB Short",SUMIFS('RAB Prices Short'!AF:AF,'RAB Prices Short'!$B:$B,'All Prices combined'!$D124,'RAB Prices Short'!$E:$E,'All Prices combined'!$G124),IF($B124="RAB Long",SUMIFS('RAB Prices Long'!AF:AF,'RAB Prices Long'!$B:$B,'All Prices combined'!$D124,'RAB Prices Long'!$E:$E,'All Prices combined'!$G124)))),2)</f>
        <v>36.32</v>
      </c>
      <c r="AD124" s="2">
        <f>ROUND(IF($B124="Annuity",SUMIFS('Annuity Prices'!AG:AG,'Annuity Prices'!$B:$B,$D124,'Annuity Prices'!$E:$E,$G124),IF($B124="RAB Short",SUMIFS('RAB Prices Short'!AG:AG,'RAB Prices Short'!$B:$B,'All Prices combined'!$D124,'RAB Prices Short'!$E:$E,'All Prices combined'!$G124),IF($B124="RAB Long",SUMIFS('RAB Prices Long'!AG:AG,'RAB Prices Long'!$B:$B,'All Prices combined'!$D124,'RAB Prices Long'!$E:$E,'All Prices combined'!$G124)))),2)</f>
        <v>37.229999999999997</v>
      </c>
      <c r="AE124" s="2">
        <f>ROUND(IF($B124="Annuity",SUMIFS('Annuity Prices'!AH:AH,'Annuity Prices'!$B:$B,$D124,'Annuity Prices'!$E:$E,$G124),IF($B124="RAB Short",SUMIFS('RAB Prices Short'!AH:AH,'RAB Prices Short'!$B:$B,'All Prices combined'!$D124,'RAB Prices Short'!$E:$E,'All Prices combined'!$G124),IF($B124="RAB Long",SUMIFS('RAB Prices Long'!AH:AH,'RAB Prices Long'!$B:$B,'All Prices combined'!$D124,'RAB Prices Long'!$E:$E,'All Prices combined'!$G124)))),2)</f>
        <v>38.159999999999997</v>
      </c>
      <c r="AF124" s="2">
        <f>ROUND(IF($B124="Annuity",SUMIFS('Annuity Prices'!AI:AI,'Annuity Prices'!$B:$B,$D124,'Annuity Prices'!$E:$E,$G124),IF($B124="RAB Short",SUMIFS('RAB Prices Short'!AI:AI,'RAB Prices Short'!$B:$B,'All Prices combined'!$D124,'RAB Prices Short'!$E:$E,'All Prices combined'!$G124),IF($B124="RAB Long",SUMIFS('RAB Prices Long'!AI:AI,'RAB Prices Long'!$B:$B,'All Prices combined'!$D124,'RAB Prices Long'!$E:$E,'All Prices combined'!$G124)))),2)</f>
        <v>39.119999999999997</v>
      </c>
      <c r="AG124" s="2">
        <f>ROUND(IF($B124="Annuity",SUMIFS('Annuity Prices'!AJ:AJ,'Annuity Prices'!$B:$B,$D124,'Annuity Prices'!$E:$E,$G124),IF($B124="RAB Short",SUMIFS('RAB Prices Short'!AJ:AJ,'RAB Prices Short'!$B:$B,'All Prices combined'!$D124,'RAB Prices Short'!$E:$E,'All Prices combined'!$G124),IF($B124="RAB Long",SUMIFS('RAB Prices Long'!AJ:AJ,'RAB Prices Long'!$B:$B,'All Prices combined'!$D124,'RAB Prices Long'!$E:$E,'All Prices combined'!$G124)))),2)</f>
        <v>39.909999999999997</v>
      </c>
      <c r="AH124" s="2">
        <f>ROUND(IF($B124="Annuity",SUMIFS('Annuity Prices'!AK:AK,'Annuity Prices'!$B:$B,$D124,'Annuity Prices'!$E:$E,$G124),IF($B124="RAB Short",SUMIFS('RAB Prices Short'!AK:AK,'RAB Prices Short'!$B:$B,'All Prices combined'!$D124,'RAB Prices Short'!$E:$E,'All Prices combined'!$G124),IF($B124="RAB Long",SUMIFS('RAB Prices Long'!AK:AK,'RAB Prices Long'!$B:$B,'All Prices combined'!$D124,'RAB Prices Long'!$E:$E,'All Prices combined'!$G124)))),2)</f>
        <v>40.909999999999997</v>
      </c>
      <c r="AI124" s="2">
        <f>ROUND(IF($B124="Annuity",SUMIFS('Annuity Prices'!AL:AL,'Annuity Prices'!$B:$B,$D124,'Annuity Prices'!$E:$E,$G124),IF($B124="RAB Short",SUMIFS('RAB Prices Short'!AL:AL,'RAB Prices Short'!$B:$B,'All Prices combined'!$D124,'RAB Prices Short'!$E:$E,'All Prices combined'!$G124),IF($B124="RAB Long",SUMIFS('RAB Prices Long'!AL:AL,'RAB Prices Long'!$B:$B,'All Prices combined'!$D124,'RAB Prices Long'!$E:$E,'All Prices combined'!$G124)))),2)</f>
        <v>41.93</v>
      </c>
      <c r="AJ124" s="2">
        <f>ROUND(IF($B124="Annuity",SUMIFS('Annuity Prices'!AM:AM,'Annuity Prices'!$B:$B,$D124,'Annuity Prices'!$E:$E,$G124),IF($B124="RAB Short",SUMIFS('RAB Prices Short'!AM:AM,'RAB Prices Short'!$B:$B,'All Prices combined'!$D124,'RAB Prices Short'!$E:$E,'All Prices combined'!$G124),IF($B124="RAB Long",SUMIFS('RAB Prices Long'!AM:AM,'RAB Prices Long'!$B:$B,'All Prices combined'!$D124,'RAB Prices Long'!$E:$E,'All Prices combined'!$G124)))),2)</f>
        <v>42.98</v>
      </c>
      <c r="AK124" s="2">
        <f>ROUND(IF($B124="Annuity",SUMIFS('Annuity Prices'!AN:AN,'Annuity Prices'!$B:$B,$D124,'Annuity Prices'!$E:$E,$G124),IF($B124="RAB Short",SUMIFS('RAB Prices Short'!AN:AN,'RAB Prices Short'!$B:$B,'All Prices combined'!$D124,'RAB Prices Short'!$E:$E,'All Prices combined'!$G124),IF($B124="RAB Long",SUMIFS('RAB Prices Long'!AN:AN,'RAB Prices Long'!$B:$B,'All Prices combined'!$D124,'RAB Prices Long'!$E:$E,'All Prices combined'!$G124)))),2)</f>
        <v>43.86</v>
      </c>
      <c r="AL124" s="2">
        <f>ROUND(IF($B124="Annuity",SUMIFS('Annuity Prices'!AO:AO,'Annuity Prices'!$B:$B,$D124,'Annuity Prices'!$E:$E,$G124),IF($B124="RAB Short",SUMIFS('RAB Prices Short'!AO:AO,'RAB Prices Short'!$B:$B,'All Prices combined'!$D124,'RAB Prices Short'!$E:$E,'All Prices combined'!$G124),IF($B124="RAB Long",SUMIFS('RAB Prices Long'!AO:AO,'RAB Prices Long'!$B:$B,'All Prices combined'!$D124,'RAB Prices Long'!$E:$E,'All Prices combined'!$G124)))),2)</f>
        <v>44.96</v>
      </c>
      <c r="AM124" s="2">
        <f>ROUND(IF($B124="Annuity",SUMIFS('Annuity Prices'!AP:AP,'Annuity Prices'!$B:$B,$D124,'Annuity Prices'!$E:$E,$G124),IF($B124="RAB Short",SUMIFS('RAB Prices Short'!AP:AP,'RAB Prices Short'!$B:$B,'All Prices combined'!$D124,'RAB Prices Short'!$E:$E,'All Prices combined'!$G124),IF($B124="RAB Long",SUMIFS('RAB Prices Long'!AP:AP,'RAB Prices Long'!$B:$B,'All Prices combined'!$D124,'RAB Prices Long'!$E:$E,'All Prices combined'!$G124)))),2)</f>
        <v>46.08</v>
      </c>
      <c r="AN124" s="2">
        <f>ROUND(IF($B124="Annuity",SUMIFS('Annuity Prices'!AQ:AQ,'Annuity Prices'!$B:$B,$D124,'Annuity Prices'!$E:$E,$G124),IF($B124="RAB Short",SUMIFS('RAB Prices Short'!AQ:AQ,'RAB Prices Short'!$B:$B,'All Prices combined'!$D124,'RAB Prices Short'!$E:$E,'All Prices combined'!$G124),IF($B124="RAB Long",SUMIFS('RAB Prices Long'!AQ:AQ,'RAB Prices Long'!$B:$B,'All Prices combined'!$D124,'RAB Prices Long'!$E:$E,'All Prices combined'!$G124)))),2)</f>
        <v>47.23</v>
      </c>
      <c r="AO124" s="2">
        <f>ROUND(IF($B124="Annuity",SUMIFS('Annuity Prices'!AR:AR,'Annuity Prices'!$B:$B,$D124,'Annuity Prices'!$E:$E,$G124),IF($B124="RAB Short",SUMIFS('RAB Prices Short'!AR:AR,'RAB Prices Short'!$B:$B,'All Prices combined'!$D124,'RAB Prices Short'!$E:$E,'All Prices combined'!$G124),IF($B124="RAB Long",SUMIFS('RAB Prices Long'!AR:AR,'RAB Prices Long'!$B:$B,'All Prices combined'!$D124,'RAB Prices Long'!$E:$E,'All Prices combined'!$G124)))),2)</f>
        <v>13.86</v>
      </c>
      <c r="AP124" s="2">
        <f>ROUND(IF($B124="Annuity",SUMIFS('Annuity Prices'!AS:AS,'Annuity Prices'!$B:$B,$D124,'Annuity Prices'!$E:$E,$G124),IF($B124="RAB Short",SUMIFS('RAB Prices Short'!AS:AS,'RAB Prices Short'!$B:$B,'All Prices combined'!$D124,'RAB Prices Short'!$E:$E,'All Prices combined'!$G124),IF($B124="RAB Long",SUMIFS('RAB Prices Long'!AS:AS,'RAB Prices Long'!$B:$B,'All Prices combined'!$D124,'RAB Prices Long'!$E:$E,'All Prices combined'!$G124)))),2)</f>
        <v>16.87</v>
      </c>
      <c r="AQ124" s="2">
        <f>ROUND(IF($B124="Annuity",SUMIFS('Annuity Prices'!AT:AT,'Annuity Prices'!$B:$B,$D124,'Annuity Prices'!$E:$E,$G124),IF($B124="RAB Short",SUMIFS('RAB Prices Short'!AT:AT,'RAB Prices Short'!$B:$B,'All Prices combined'!$D124,'RAB Prices Short'!$E:$E,'All Prices combined'!$G124),IF($B124="RAB Long",SUMIFS('RAB Prices Long'!AT:AT,'RAB Prices Long'!$B:$B,'All Prices combined'!$D124,'RAB Prices Long'!$E:$E,'All Prices combined'!$G124)))),2)</f>
        <v>20.04</v>
      </c>
      <c r="AR124" s="2">
        <f>ROUND(IF($B124="Annuity",SUMIFS('Annuity Prices'!AU:AU,'Annuity Prices'!$B:$B,$D124,'Annuity Prices'!$E:$E,$G124),IF($B124="RAB Short",SUMIFS('RAB Prices Short'!AU:AU,'RAB Prices Short'!$B:$B,'All Prices combined'!$D124,'RAB Prices Short'!$E:$E,'All Prices combined'!$G124),IF($B124="RAB Long",SUMIFS('RAB Prices Long'!AU:AU,'RAB Prices Long'!$B:$B,'All Prices combined'!$D124,'RAB Prices Long'!$E:$E,'All Prices combined'!$G124)))),2)</f>
        <v>23.38</v>
      </c>
      <c r="AS124" s="2">
        <f>ROUND(IF($B124="Annuity",SUMIFS('Annuity Prices'!AV:AV,'Annuity Prices'!$B:$B,$D124,'Annuity Prices'!$E:$E,$G124),IF($B124="RAB Short",SUMIFS('RAB Prices Short'!AV:AV,'RAB Prices Short'!$B:$B,'All Prices combined'!$D124,'RAB Prices Short'!$E:$E,'All Prices combined'!$G124),IF($B124="RAB Long",SUMIFS('RAB Prices Long'!AV:AV,'RAB Prices Long'!$B:$B,'All Prices combined'!$D124,'RAB Prices Long'!$E:$E,'All Prices combined'!$G124)))),2)</f>
        <v>24.56</v>
      </c>
      <c r="AT124" s="2">
        <f>ROUND(IF($B124="Annuity",SUMIFS('Annuity Prices'!AW:AW,'Annuity Prices'!$B:$B,$D124,'Annuity Prices'!$E:$E,$G124),IF($B124="RAB Short",SUMIFS('RAB Prices Short'!AW:AW,'RAB Prices Short'!$B:$B,'All Prices combined'!$D124,'RAB Prices Short'!$E:$E,'All Prices combined'!$G124),IF($B124="RAB Long",SUMIFS('RAB Prices Long'!AW:AW,'RAB Prices Long'!$B:$B,'All Prices combined'!$D124,'RAB Prices Long'!$E:$E,'All Prices combined'!$G124)))),2)</f>
        <v>24.91</v>
      </c>
      <c r="AU124" s="2">
        <f>ROUND(IF($B124="Annuity",SUMIFS('Annuity Prices'!AX:AX,'Annuity Prices'!$B:$B,$D124,'Annuity Prices'!$E:$E,$G124),IF($B124="RAB Short",SUMIFS('RAB Prices Short'!AX:AX,'RAB Prices Short'!$B:$B,'All Prices combined'!$D124,'RAB Prices Short'!$E:$E,'All Prices combined'!$G124),IF($B124="RAB Long",SUMIFS('RAB Prices Long'!AX:AX,'RAB Prices Long'!$B:$B,'All Prices combined'!$D124,'RAB Prices Long'!$E:$E,'All Prices combined'!$G124)))),2)</f>
        <v>25.54</v>
      </c>
      <c r="AV124" s="2">
        <f>ROUND(IF($B124="Annuity",SUMIFS('Annuity Prices'!AY:AY,'Annuity Prices'!$B:$B,$D124,'Annuity Prices'!$E:$E,$G124),IF($B124="RAB Short",SUMIFS('RAB Prices Short'!AY:AY,'RAB Prices Short'!$B:$B,'All Prices combined'!$D124,'RAB Prices Short'!$E:$E,'All Prices combined'!$G124),IF($B124="RAB Long",SUMIFS('RAB Prices Long'!AY:AY,'RAB Prices Long'!$B:$B,'All Prices combined'!$D124,'RAB Prices Long'!$E:$E,'All Prices combined'!$G124)))),2)</f>
        <v>26.17</v>
      </c>
      <c r="AW124" s="2">
        <f>ROUND(IF($B124="Annuity",SUMIFS('Annuity Prices'!AZ:AZ,'Annuity Prices'!$B:$B,$D124,'Annuity Prices'!$E:$E,$G124),IF($B124="RAB Short",SUMIFS('RAB Prices Short'!AZ:AZ,'RAB Prices Short'!$B:$B,'All Prices combined'!$D124,'RAB Prices Short'!$E:$E,'All Prices combined'!$G124),IF($B124="RAB Long",SUMIFS('RAB Prices Long'!AZ:AZ,'RAB Prices Long'!$B:$B,'All Prices combined'!$D124,'RAB Prices Long'!$E:$E,'All Prices combined'!$G124)))),2)</f>
        <v>26.83</v>
      </c>
      <c r="AX124" s="2">
        <f>ROUND(IF($B124="Annuity",SUMIFS('Annuity Prices'!BA:BA,'Annuity Prices'!$B:$B,$D124,'Annuity Prices'!$E:$E,$G124),IF($B124="RAB Short",SUMIFS('RAB Prices Short'!BA:BA,'RAB Prices Short'!$B:$B,'All Prices combined'!$D124,'RAB Prices Short'!$E:$E,'All Prices combined'!$G124),IF($B124="RAB Long",SUMIFS('RAB Prices Long'!BA:BA,'RAB Prices Long'!$B:$B,'All Prices combined'!$D124,'RAB Prices Long'!$E:$E,'All Prices combined'!$G124)))),2)</f>
        <v>27.38</v>
      </c>
      <c r="AY124" s="2">
        <f>ROUND(IF($B124="Annuity",SUMIFS('Annuity Prices'!BB:BB,'Annuity Prices'!$B:$B,$D124,'Annuity Prices'!$E:$E,$G124),IF($B124="RAB Short",SUMIFS('RAB Prices Short'!BB:BB,'RAB Prices Short'!$B:$B,'All Prices combined'!$D124,'RAB Prices Short'!$E:$E,'All Prices combined'!$G124),IF($B124="RAB Long",SUMIFS('RAB Prices Long'!BB:BB,'RAB Prices Long'!$B:$B,'All Prices combined'!$D124,'RAB Prices Long'!$E:$E,'All Prices combined'!$G124)))),2)</f>
        <v>28.06</v>
      </c>
      <c r="AZ124" s="2">
        <f>ROUND(IF($B124="Annuity",SUMIFS('Annuity Prices'!BC:BC,'Annuity Prices'!$B:$B,$D124,'Annuity Prices'!$E:$E,$G124),IF($B124="RAB Short",SUMIFS('RAB Prices Short'!BC:BC,'RAB Prices Short'!$B:$B,'All Prices combined'!$D124,'RAB Prices Short'!$E:$E,'All Prices combined'!$G124),IF($B124="RAB Long",SUMIFS('RAB Prices Long'!BC:BC,'RAB Prices Long'!$B:$B,'All Prices combined'!$D124,'RAB Prices Long'!$E:$E,'All Prices combined'!$G124)))),2)</f>
        <v>28.76</v>
      </c>
      <c r="BA124" s="2">
        <f>ROUND(IF($B124="Annuity",SUMIFS('Annuity Prices'!BD:BD,'Annuity Prices'!$B:$B,$D124,'Annuity Prices'!$E:$E,$G124),IF($B124="RAB Short",SUMIFS('RAB Prices Short'!BD:BD,'RAB Prices Short'!$B:$B,'All Prices combined'!$D124,'RAB Prices Short'!$E:$E,'All Prices combined'!$G124),IF($B124="RAB Long",SUMIFS('RAB Prices Long'!BD:BD,'RAB Prices Long'!$B:$B,'All Prices combined'!$D124,'RAB Prices Long'!$E:$E,'All Prices combined'!$G124)))),2)</f>
        <v>29.48</v>
      </c>
      <c r="BB124" s="2">
        <f>ROUND(IF($B124="Annuity",SUMIFS('Annuity Prices'!BE:BE,'Annuity Prices'!$B:$B,$D124,'Annuity Prices'!$E:$E,$G124),IF($B124="RAB Short",SUMIFS('RAB Prices Short'!BE:BE,'RAB Prices Short'!$B:$B,'All Prices combined'!$D124,'RAB Prices Short'!$E:$E,'All Prices combined'!$G124),IF($B124="RAB Long",SUMIFS('RAB Prices Long'!BE:BE,'RAB Prices Long'!$B:$B,'All Prices combined'!$D124,'RAB Prices Long'!$E:$E,'All Prices combined'!$G124)))),2)</f>
        <v>30.08</v>
      </c>
      <c r="BC124" s="2">
        <f>ROUND(IF($B124="Annuity",SUMIFS('Annuity Prices'!BF:BF,'Annuity Prices'!$B:$B,$D124,'Annuity Prices'!$E:$E,$G124),IF($B124="RAB Short",SUMIFS('RAB Prices Short'!BF:BF,'RAB Prices Short'!$B:$B,'All Prices combined'!$D124,'RAB Prices Short'!$E:$E,'All Prices combined'!$G124),IF($B124="RAB Long",SUMIFS('RAB Prices Long'!BF:BF,'RAB Prices Long'!$B:$B,'All Prices combined'!$D124,'RAB Prices Long'!$E:$E,'All Prices combined'!$G124)))),2)</f>
        <v>30.83</v>
      </c>
      <c r="BD124" s="2">
        <f>ROUND(IF($B124="Annuity",SUMIFS('Annuity Prices'!BG:BG,'Annuity Prices'!$B:$B,$D124,'Annuity Prices'!$E:$E,$G124),IF($B124="RAB Short",SUMIFS('RAB Prices Short'!BG:BG,'RAB Prices Short'!$B:$B,'All Prices combined'!$D124,'RAB Prices Short'!$E:$E,'All Prices combined'!$G124),IF($B124="RAB Long",SUMIFS('RAB Prices Long'!BG:BG,'RAB Prices Long'!$B:$B,'All Prices combined'!$D124,'RAB Prices Long'!$E:$E,'All Prices combined'!$G124)))),2)</f>
        <v>31.6</v>
      </c>
      <c r="BE124" s="2">
        <f>ROUND(IF($B124="Annuity",SUMIFS('Annuity Prices'!BH:BH,'Annuity Prices'!$B:$B,$D124,'Annuity Prices'!$E:$E,$G124),IF($B124="RAB Short",SUMIFS('RAB Prices Short'!BH:BH,'RAB Prices Short'!$B:$B,'All Prices combined'!$D124,'RAB Prices Short'!$E:$E,'All Prices combined'!$G124),IF($B124="RAB Long",SUMIFS('RAB Prices Long'!BH:BH,'RAB Prices Long'!$B:$B,'All Prices combined'!$D124,'RAB Prices Long'!$E:$E,'All Prices combined'!$G124)))),2)</f>
        <v>32.39</v>
      </c>
      <c r="BF124" s="2">
        <f>ROUND(IF($B124="Annuity",SUMIFS('Annuity Prices'!BI:BI,'Annuity Prices'!$B:$B,$D124,'Annuity Prices'!$E:$E,$G124),IF($B124="RAB Short",SUMIFS('RAB Prices Short'!BI:BI,'RAB Prices Short'!$B:$B,'All Prices combined'!$D124,'RAB Prices Short'!$E:$E,'All Prices combined'!$G124),IF($B124="RAB Long",SUMIFS('RAB Prices Long'!BI:BI,'RAB Prices Long'!$B:$B,'All Prices combined'!$D124,'RAB Prices Long'!$E:$E,'All Prices combined'!$G124)))),2)</f>
        <v>33.06</v>
      </c>
      <c r="BG124" s="2">
        <f>ROUND(IF($B124="Annuity",SUMIFS('Annuity Prices'!BJ:BJ,'Annuity Prices'!$B:$B,$D124,'Annuity Prices'!$E:$E,$G124),IF($B124="RAB Short",SUMIFS('RAB Prices Short'!BJ:BJ,'RAB Prices Short'!$B:$B,'All Prices combined'!$D124,'RAB Prices Short'!$E:$E,'All Prices combined'!$G124),IF($B124="RAB Long",SUMIFS('RAB Prices Long'!BJ:BJ,'RAB Prices Long'!$B:$B,'All Prices combined'!$D124,'RAB Prices Long'!$E:$E,'All Prices combined'!$G124)))),2)</f>
        <v>33.880000000000003</v>
      </c>
      <c r="BH124" s="2">
        <f>ROUND(IF($B124="Annuity",SUMIFS('Annuity Prices'!BK:BK,'Annuity Prices'!$B:$B,$D124,'Annuity Prices'!$E:$E,$G124),IF($B124="RAB Short",SUMIFS('RAB Prices Short'!BK:BK,'RAB Prices Short'!$B:$B,'All Prices combined'!$D124,'RAB Prices Short'!$E:$E,'All Prices combined'!$G124),IF($B124="RAB Long",SUMIFS('RAB Prices Long'!BK:BK,'RAB Prices Long'!$B:$B,'All Prices combined'!$D124,'RAB Prices Long'!$E:$E,'All Prices combined'!$G124)))),2)</f>
        <v>34.729999999999997</v>
      </c>
      <c r="BI124" s="2">
        <f>ROUND(IF($B124="Annuity",SUMIFS('Annuity Prices'!BL:BL,'Annuity Prices'!$B:$B,$D124,'Annuity Prices'!$E:$E,$G124),IF($B124="RAB Short",SUMIFS('RAB Prices Short'!BL:BL,'RAB Prices Short'!$B:$B,'All Prices combined'!$D124,'RAB Prices Short'!$E:$E,'All Prices combined'!$G124),IF($B124="RAB Long",SUMIFS('RAB Prices Long'!BL:BL,'RAB Prices Long'!$B:$B,'All Prices combined'!$D124,'RAB Prices Long'!$E:$E,'All Prices combined'!$G124)))),2)</f>
        <v>35.6</v>
      </c>
      <c r="BJ124" s="2">
        <f>ROUND(IF($B124="Annuity",SUMIFS('Annuity Prices'!BM:BM,'Annuity Prices'!$B:$B,$D124,'Annuity Prices'!$E:$E,$G124),IF($B124="RAB Short",SUMIFS('RAB Prices Short'!BM:BM,'RAB Prices Short'!$B:$B,'All Prices combined'!$D124,'RAB Prices Short'!$E:$E,'All Prices combined'!$G124),IF($B124="RAB Long",SUMIFS('RAB Prices Long'!BM:BM,'RAB Prices Long'!$B:$B,'All Prices combined'!$D124,'RAB Prices Long'!$E:$E,'All Prices combined'!$G124)))),2)</f>
        <v>36.32</v>
      </c>
      <c r="BK124" s="2">
        <f>ROUND(IF($B124="Annuity",SUMIFS('Annuity Prices'!BN:BN,'Annuity Prices'!$B:$B,$D124,'Annuity Prices'!$E:$E,$G124),IF($B124="RAB Short",SUMIFS('RAB Prices Short'!BN:BN,'RAB Prices Short'!$B:$B,'All Prices combined'!$D124,'RAB Prices Short'!$E:$E,'All Prices combined'!$G124),IF($B124="RAB Long",SUMIFS('RAB Prices Long'!BN:BN,'RAB Prices Long'!$B:$B,'All Prices combined'!$D124,'RAB Prices Long'!$E:$E,'All Prices combined'!$G124)))),2)</f>
        <v>37.229999999999997</v>
      </c>
      <c r="BL124" s="2">
        <f>ROUND(IF($B124="Annuity",SUMIFS('Annuity Prices'!BO:BO,'Annuity Prices'!$B:$B,$D124,'Annuity Prices'!$E:$E,$G124),IF($B124="RAB Short",SUMIFS('RAB Prices Short'!BO:BO,'RAB Prices Short'!$B:$B,'All Prices combined'!$D124,'RAB Prices Short'!$E:$E,'All Prices combined'!$G124),IF($B124="RAB Long",SUMIFS('RAB Prices Long'!BO:BO,'RAB Prices Long'!$B:$B,'All Prices combined'!$D124,'RAB Prices Long'!$E:$E,'All Prices combined'!$G124)))),2)</f>
        <v>38.159999999999997</v>
      </c>
      <c r="BM124" s="2">
        <f>ROUND(IF($B124="Annuity",SUMIFS('Annuity Prices'!BP:BP,'Annuity Prices'!$B:$B,$D124,'Annuity Prices'!$E:$E,$G124),IF($B124="RAB Short",SUMIFS('RAB Prices Short'!BP:BP,'RAB Prices Short'!$B:$B,'All Prices combined'!$D124,'RAB Prices Short'!$E:$E,'All Prices combined'!$G124),IF($B124="RAB Long",SUMIFS('RAB Prices Long'!BP:BP,'RAB Prices Long'!$B:$B,'All Prices combined'!$D124,'RAB Prices Long'!$E:$E,'All Prices combined'!$G124)))),2)</f>
        <v>39.119999999999997</v>
      </c>
      <c r="BN124" s="2">
        <f>ROUND(IF($B124="Annuity",SUMIFS('Annuity Prices'!BQ:BQ,'Annuity Prices'!$B:$B,$D124,'Annuity Prices'!$E:$E,$G124),IF($B124="RAB Short",SUMIFS('RAB Prices Short'!BQ:BQ,'RAB Prices Short'!$B:$B,'All Prices combined'!$D124,'RAB Prices Short'!$E:$E,'All Prices combined'!$G124),IF($B124="RAB Long",SUMIFS('RAB Prices Long'!BQ:BQ,'RAB Prices Long'!$B:$B,'All Prices combined'!$D124,'RAB Prices Long'!$E:$E,'All Prices combined'!$G124)))),2)</f>
        <v>39.909999999999997</v>
      </c>
      <c r="BO124" s="2">
        <f>ROUND(IF($B124="Annuity",SUMIFS('Annuity Prices'!BR:BR,'Annuity Prices'!$B:$B,$D124,'Annuity Prices'!$E:$E,$G124),IF($B124="RAB Short",SUMIFS('RAB Prices Short'!BR:BR,'RAB Prices Short'!$B:$B,'All Prices combined'!$D124,'RAB Prices Short'!$E:$E,'All Prices combined'!$G124),IF($B124="RAB Long",SUMIFS('RAB Prices Long'!BR:BR,'RAB Prices Long'!$B:$B,'All Prices combined'!$D124,'RAB Prices Long'!$E:$E,'All Prices combined'!$G124)))),2)</f>
        <v>40.909999999999997</v>
      </c>
      <c r="BP124" s="2">
        <f>ROUND(IF($B124="Annuity",SUMIFS('Annuity Prices'!BS:BS,'Annuity Prices'!$B:$B,$D124,'Annuity Prices'!$E:$E,$G124),IF($B124="RAB Short",SUMIFS('RAB Prices Short'!BS:BS,'RAB Prices Short'!$B:$B,'All Prices combined'!$D124,'RAB Prices Short'!$E:$E,'All Prices combined'!$G124),IF($B124="RAB Long",SUMIFS('RAB Prices Long'!BS:BS,'RAB Prices Long'!$B:$B,'All Prices combined'!$D124,'RAB Prices Long'!$E:$E,'All Prices combined'!$G124)))),2)</f>
        <v>41.93</v>
      </c>
      <c r="BQ124" s="2">
        <f>ROUND(IF($B124="Annuity",SUMIFS('Annuity Prices'!BT:BT,'Annuity Prices'!$B:$B,$D124,'Annuity Prices'!$E:$E,$G124),IF($B124="RAB Short",SUMIFS('RAB Prices Short'!BT:BT,'RAB Prices Short'!$B:$B,'All Prices combined'!$D124,'RAB Prices Short'!$E:$E,'All Prices combined'!$G124),IF($B124="RAB Long",SUMIFS('RAB Prices Long'!BT:BT,'RAB Prices Long'!$B:$B,'All Prices combined'!$D124,'RAB Prices Long'!$E:$E,'All Prices combined'!$G124)))),2)</f>
        <v>42.98</v>
      </c>
      <c r="BR124" s="2">
        <f>ROUND(IF($B124="Annuity",SUMIFS('Annuity Prices'!BU:BU,'Annuity Prices'!$B:$B,$D124,'Annuity Prices'!$E:$E,$G124),IF($B124="RAB Short",SUMIFS('RAB Prices Short'!BU:BU,'RAB Prices Short'!$B:$B,'All Prices combined'!$D124,'RAB Prices Short'!$E:$E,'All Prices combined'!$G124),IF($B124="RAB Long",SUMIFS('RAB Prices Long'!BU:BU,'RAB Prices Long'!$B:$B,'All Prices combined'!$D124,'RAB Prices Long'!$E:$E,'All Prices combined'!$G124)))),2)</f>
        <v>43.86</v>
      </c>
      <c r="BS124" s="2">
        <f>ROUND(IF($B124="Annuity",SUMIFS('Annuity Prices'!BV:BV,'Annuity Prices'!$B:$B,$D124,'Annuity Prices'!$E:$E,$G124),IF($B124="RAB Short",SUMIFS('RAB Prices Short'!BV:BV,'RAB Prices Short'!$B:$B,'All Prices combined'!$D124,'RAB Prices Short'!$E:$E,'All Prices combined'!$G124),IF($B124="RAB Long",SUMIFS('RAB Prices Long'!BV:BV,'RAB Prices Long'!$B:$B,'All Prices combined'!$D124,'RAB Prices Long'!$E:$E,'All Prices combined'!$G124)))),2)</f>
        <v>44.96</v>
      </c>
      <c r="BT124" s="2">
        <f>ROUND(IF($B124="Annuity",SUMIFS('Annuity Prices'!BW:BW,'Annuity Prices'!$B:$B,$D124,'Annuity Prices'!$E:$E,$G124),IF($B124="RAB Short",SUMIFS('RAB Prices Short'!BW:BW,'RAB Prices Short'!$B:$B,'All Prices combined'!$D124,'RAB Prices Short'!$E:$E,'All Prices combined'!$G124),IF($B124="RAB Long",SUMIFS('RAB Prices Long'!BW:BW,'RAB Prices Long'!$B:$B,'All Prices combined'!$D124,'RAB Prices Long'!$E:$E,'All Prices combined'!$G124)))),2)</f>
        <v>46.08</v>
      </c>
      <c r="BU124" s="2">
        <f>ROUND(IF($B124="Annuity",SUMIFS('Annuity Prices'!BX:BX,'Annuity Prices'!$B:$B,$D124,'Annuity Prices'!$E:$E,$G124),IF($B124="RAB Short",SUMIFS('RAB Prices Short'!BX:BX,'RAB Prices Short'!$B:$B,'All Prices combined'!$D124,'RAB Prices Short'!$E:$E,'All Prices combined'!$G124),IF($B124="RAB Long",SUMIFS('RAB Prices Long'!BX:BX,'RAB Prices Long'!$B:$B,'All Prices combined'!$D124,'RAB Prices Long'!$E:$E,'All Prices combined'!$G124)))),2)</f>
        <v>47.23</v>
      </c>
    </row>
    <row r="125" spans="2:73" x14ac:dyDescent="0.25">
      <c r="B125" t="s">
        <v>37</v>
      </c>
      <c r="C125" s="1">
        <v>22</v>
      </c>
      <c r="D125" s="1" t="s">
        <v>198</v>
      </c>
      <c r="E125" s="1" t="s">
        <v>193</v>
      </c>
      <c r="F125" s="1" t="s">
        <v>197</v>
      </c>
      <c r="G125" s="1" t="s">
        <v>40</v>
      </c>
      <c r="H125" s="1"/>
      <c r="I125" s="2">
        <f>ROUND(IF($B125="Annuity",SUMIFS('Annuity Prices'!L:L,'Annuity Prices'!$B:$B,$D125,'Annuity Prices'!$E:$E,$G125),IF($B125="RAB Short",SUMIFS('RAB Prices Short'!L:L,'RAB Prices Short'!$B:$B,'All Prices combined'!$D125,'RAB Prices Short'!$E:$E,'All Prices combined'!$G125),IF($B125="RAB Long",SUMIFS('RAB Prices Long'!L:L,'RAB Prices Long'!$B:$B,'All Prices combined'!$D125,'RAB Prices Long'!$E:$E,'All Prices combined'!$G125)))),2)</f>
        <v>32.049999999999997</v>
      </c>
      <c r="J125" s="2">
        <f>ROUND(IF($B125="Annuity",SUMIFS('Annuity Prices'!M:M,'Annuity Prices'!$B:$B,$D125,'Annuity Prices'!$E:$E,$G125),IF($B125="RAB Short",SUMIFS('RAB Prices Short'!M:M,'RAB Prices Short'!$B:$B,'All Prices combined'!$D125,'RAB Prices Short'!$E:$E,'All Prices combined'!$G125),IF($B125="RAB Long",SUMIFS('RAB Prices Long'!M:M,'RAB Prices Long'!$B:$B,'All Prices combined'!$D125,'RAB Prices Long'!$E:$E,'All Prices combined'!$G125)))),2)</f>
        <v>32.97</v>
      </c>
      <c r="K125" s="2">
        <f>ROUND(IF($B125="Annuity",SUMIFS('Annuity Prices'!N:N,'Annuity Prices'!$B:$B,$D125,'Annuity Prices'!$E:$E,$G125),IF($B125="RAB Short",SUMIFS('RAB Prices Short'!N:N,'RAB Prices Short'!$B:$B,'All Prices combined'!$D125,'RAB Prices Short'!$E:$E,'All Prices combined'!$G125),IF($B125="RAB Long",SUMIFS('RAB Prices Long'!N:N,'RAB Prices Long'!$B:$B,'All Prices combined'!$D125,'RAB Prices Long'!$E:$E,'All Prices combined'!$G125)))),2)</f>
        <v>33.92</v>
      </c>
      <c r="L125" s="2">
        <f>ROUND(IF($B125="Annuity",SUMIFS('Annuity Prices'!O:O,'Annuity Prices'!$B:$B,$D125,'Annuity Prices'!$E:$E,$G125),IF($B125="RAB Short",SUMIFS('RAB Prices Short'!O:O,'RAB Prices Short'!$B:$B,'All Prices combined'!$D125,'RAB Prices Short'!$E:$E,'All Prices combined'!$G125),IF($B125="RAB Long",SUMIFS('RAB Prices Long'!O:O,'RAB Prices Long'!$B:$B,'All Prices combined'!$D125,'RAB Prices Long'!$E:$E,'All Prices combined'!$G125)))),2)</f>
        <v>34.89</v>
      </c>
      <c r="M125" s="2">
        <f>ROUND(IF($B125="Annuity",SUMIFS('Annuity Prices'!P:P,'Annuity Prices'!$B:$B,$D125,'Annuity Prices'!$E:$E,$G125),IF($B125="RAB Short",SUMIFS('RAB Prices Short'!P:P,'RAB Prices Short'!$B:$B,'All Prices combined'!$D125,'RAB Prices Short'!$E:$E,'All Prices combined'!$G125),IF($B125="RAB Long",SUMIFS('RAB Prices Long'!P:P,'RAB Prices Long'!$B:$B,'All Prices combined'!$D125,'RAB Prices Long'!$E:$E,'All Prices combined'!$G125)))),2)</f>
        <v>35.520000000000003</v>
      </c>
      <c r="N125" s="2">
        <f>ROUND(IF($B125="Annuity",SUMIFS('Annuity Prices'!Q:Q,'Annuity Prices'!$B:$B,$D125,'Annuity Prices'!$E:$E,$G125),IF($B125="RAB Short",SUMIFS('RAB Prices Short'!Q:Q,'RAB Prices Short'!$B:$B,'All Prices combined'!$D125,'RAB Prices Short'!$E:$E,'All Prices combined'!$G125),IF($B125="RAB Long",SUMIFS('RAB Prices Long'!Q:Q,'RAB Prices Long'!$B:$B,'All Prices combined'!$D125,'RAB Prices Long'!$E:$E,'All Prices combined'!$G125)))),2)</f>
        <v>36.409999999999997</v>
      </c>
      <c r="O125" s="2">
        <f>ROUND(IF($B125="Annuity",SUMIFS('Annuity Prices'!R:R,'Annuity Prices'!$B:$B,$D125,'Annuity Prices'!$E:$E,$G125),IF($B125="RAB Short",SUMIFS('RAB Prices Short'!R:R,'RAB Prices Short'!$B:$B,'All Prices combined'!$D125,'RAB Prices Short'!$E:$E,'All Prices combined'!$G125),IF($B125="RAB Long",SUMIFS('RAB Prices Long'!R:R,'RAB Prices Long'!$B:$B,'All Prices combined'!$D125,'RAB Prices Long'!$E:$E,'All Prices combined'!$G125)))),2)</f>
        <v>37.32</v>
      </c>
      <c r="P125" s="2">
        <f>ROUND(IF($B125="Annuity",SUMIFS('Annuity Prices'!S:S,'Annuity Prices'!$B:$B,$D125,'Annuity Prices'!$E:$E,$G125),IF($B125="RAB Short",SUMIFS('RAB Prices Short'!S:S,'RAB Prices Short'!$B:$B,'All Prices combined'!$D125,'RAB Prices Short'!$E:$E,'All Prices combined'!$G125),IF($B125="RAB Long",SUMIFS('RAB Prices Long'!S:S,'RAB Prices Long'!$B:$B,'All Prices combined'!$D125,'RAB Prices Long'!$E:$E,'All Prices combined'!$G125)))),2)</f>
        <v>38.25</v>
      </c>
      <c r="Q125" s="2">
        <f>ROUND(IF($B125="Annuity",SUMIFS('Annuity Prices'!T:T,'Annuity Prices'!$B:$B,$D125,'Annuity Prices'!$E:$E,$G125),IF($B125="RAB Short",SUMIFS('RAB Prices Short'!T:T,'RAB Prices Short'!$B:$B,'All Prices combined'!$D125,'RAB Prices Short'!$E:$E,'All Prices combined'!$G125),IF($B125="RAB Long",SUMIFS('RAB Prices Long'!T:T,'RAB Prices Long'!$B:$B,'All Prices combined'!$D125,'RAB Prices Long'!$E:$E,'All Prices combined'!$G125)))),2)</f>
        <v>39.08</v>
      </c>
      <c r="R125" s="2">
        <f>ROUND(IF($B125="Annuity",SUMIFS('Annuity Prices'!U:U,'Annuity Prices'!$B:$B,$D125,'Annuity Prices'!$E:$E,$G125),IF($B125="RAB Short",SUMIFS('RAB Prices Short'!U:U,'RAB Prices Short'!$B:$B,'All Prices combined'!$D125,'RAB Prices Short'!$E:$E,'All Prices combined'!$G125),IF($B125="RAB Long",SUMIFS('RAB Prices Long'!U:U,'RAB Prices Long'!$B:$B,'All Prices combined'!$D125,'RAB Prices Long'!$E:$E,'All Prices combined'!$G125)))),2)</f>
        <v>40.06</v>
      </c>
      <c r="S125" s="2">
        <f>ROUND(IF($B125="Annuity",SUMIFS('Annuity Prices'!V:V,'Annuity Prices'!$B:$B,$D125,'Annuity Prices'!$E:$E,$G125),IF($B125="RAB Short",SUMIFS('RAB Prices Short'!V:V,'RAB Prices Short'!$B:$B,'All Prices combined'!$D125,'RAB Prices Short'!$E:$E,'All Prices combined'!$G125),IF($B125="RAB Long",SUMIFS('RAB Prices Long'!V:V,'RAB Prices Long'!$B:$B,'All Prices combined'!$D125,'RAB Prices Long'!$E:$E,'All Prices combined'!$G125)))),2)</f>
        <v>41.06</v>
      </c>
      <c r="T125" s="2">
        <f>ROUND(IF($B125="Annuity",SUMIFS('Annuity Prices'!W:W,'Annuity Prices'!$B:$B,$D125,'Annuity Prices'!$E:$E,$G125),IF($B125="RAB Short",SUMIFS('RAB Prices Short'!W:W,'RAB Prices Short'!$B:$B,'All Prices combined'!$D125,'RAB Prices Short'!$E:$E,'All Prices combined'!$G125),IF($B125="RAB Long",SUMIFS('RAB Prices Long'!W:W,'RAB Prices Long'!$B:$B,'All Prices combined'!$D125,'RAB Prices Long'!$E:$E,'All Prices combined'!$G125)))),2)</f>
        <v>42.09</v>
      </c>
      <c r="U125" s="2">
        <f>ROUND(IF($B125="Annuity",SUMIFS('Annuity Prices'!X:X,'Annuity Prices'!$B:$B,$D125,'Annuity Prices'!$E:$E,$G125),IF($B125="RAB Short",SUMIFS('RAB Prices Short'!X:X,'RAB Prices Short'!$B:$B,'All Prices combined'!$D125,'RAB Prices Short'!$E:$E,'All Prices combined'!$G125),IF($B125="RAB Long",SUMIFS('RAB Prices Long'!X:X,'RAB Prices Long'!$B:$B,'All Prices combined'!$D125,'RAB Prices Long'!$E:$E,'All Prices combined'!$G125)))),2)</f>
        <v>43</v>
      </c>
      <c r="V125" s="2">
        <f>ROUND(IF($B125="Annuity",SUMIFS('Annuity Prices'!Y:Y,'Annuity Prices'!$B:$B,$D125,'Annuity Prices'!$E:$E,$G125),IF($B125="RAB Short",SUMIFS('RAB Prices Short'!Y:Y,'RAB Prices Short'!$B:$B,'All Prices combined'!$D125,'RAB Prices Short'!$E:$E,'All Prices combined'!$G125),IF($B125="RAB Long",SUMIFS('RAB Prices Long'!Y:Y,'RAB Prices Long'!$B:$B,'All Prices combined'!$D125,'RAB Prices Long'!$E:$E,'All Prices combined'!$G125)))),2)</f>
        <v>44.08</v>
      </c>
      <c r="W125" s="2">
        <f>ROUND(IF($B125="Annuity",SUMIFS('Annuity Prices'!Z:Z,'Annuity Prices'!$B:$B,$D125,'Annuity Prices'!$E:$E,$G125),IF($B125="RAB Short",SUMIFS('RAB Prices Short'!Z:Z,'RAB Prices Short'!$B:$B,'All Prices combined'!$D125,'RAB Prices Short'!$E:$E,'All Prices combined'!$G125),IF($B125="RAB Long",SUMIFS('RAB Prices Long'!Z:Z,'RAB Prices Long'!$B:$B,'All Prices combined'!$D125,'RAB Prices Long'!$E:$E,'All Prices combined'!$G125)))),2)</f>
        <v>45.18</v>
      </c>
      <c r="X125" s="2">
        <f>ROUND(IF($B125="Annuity",SUMIFS('Annuity Prices'!AA:AA,'Annuity Prices'!$B:$B,$D125,'Annuity Prices'!$E:$E,$G125),IF($B125="RAB Short",SUMIFS('RAB Prices Short'!AA:AA,'RAB Prices Short'!$B:$B,'All Prices combined'!$D125,'RAB Prices Short'!$E:$E,'All Prices combined'!$G125),IF($B125="RAB Long",SUMIFS('RAB Prices Long'!AA:AA,'RAB Prices Long'!$B:$B,'All Prices combined'!$D125,'RAB Prices Long'!$E:$E,'All Prices combined'!$G125)))),2)</f>
        <v>46.31</v>
      </c>
      <c r="Y125" s="2">
        <f>ROUND(IF($B125="Annuity",SUMIFS('Annuity Prices'!AB:AB,'Annuity Prices'!$B:$B,$D125,'Annuity Prices'!$E:$E,$G125),IF($B125="RAB Short",SUMIFS('RAB Prices Short'!AB:AB,'RAB Prices Short'!$B:$B,'All Prices combined'!$D125,'RAB Prices Short'!$E:$E,'All Prices combined'!$G125),IF($B125="RAB Long",SUMIFS('RAB Prices Long'!AB:AB,'RAB Prices Long'!$B:$B,'All Prices combined'!$D125,'RAB Prices Long'!$E:$E,'All Prices combined'!$G125)))),2)</f>
        <v>47.32</v>
      </c>
      <c r="Z125" s="2">
        <f>ROUND(IF($B125="Annuity",SUMIFS('Annuity Prices'!AC:AC,'Annuity Prices'!$B:$B,$D125,'Annuity Prices'!$E:$E,$G125),IF($B125="RAB Short",SUMIFS('RAB Prices Short'!AC:AC,'RAB Prices Short'!$B:$B,'All Prices combined'!$D125,'RAB Prices Short'!$E:$E,'All Prices combined'!$G125),IF($B125="RAB Long",SUMIFS('RAB Prices Long'!AC:AC,'RAB Prices Long'!$B:$B,'All Prices combined'!$D125,'RAB Prices Long'!$E:$E,'All Prices combined'!$G125)))),2)</f>
        <v>48.5</v>
      </c>
      <c r="AA125" s="2">
        <f>ROUND(IF($B125="Annuity",SUMIFS('Annuity Prices'!AD:AD,'Annuity Prices'!$B:$B,$D125,'Annuity Prices'!$E:$E,$G125),IF($B125="RAB Short",SUMIFS('RAB Prices Short'!AD:AD,'RAB Prices Short'!$B:$B,'All Prices combined'!$D125,'RAB Prices Short'!$E:$E,'All Prices combined'!$G125),IF($B125="RAB Long",SUMIFS('RAB Prices Long'!AD:AD,'RAB Prices Long'!$B:$B,'All Prices combined'!$D125,'RAB Prices Long'!$E:$E,'All Prices combined'!$G125)))),2)</f>
        <v>49.72</v>
      </c>
      <c r="AB125" s="2">
        <f>ROUND(IF($B125="Annuity",SUMIFS('Annuity Prices'!AE:AE,'Annuity Prices'!$B:$B,$D125,'Annuity Prices'!$E:$E,$G125),IF($B125="RAB Short",SUMIFS('RAB Prices Short'!AE:AE,'RAB Prices Short'!$B:$B,'All Prices combined'!$D125,'RAB Prices Short'!$E:$E,'All Prices combined'!$G125),IF($B125="RAB Long",SUMIFS('RAB Prices Long'!AE:AE,'RAB Prices Long'!$B:$B,'All Prices combined'!$D125,'RAB Prices Long'!$E:$E,'All Prices combined'!$G125)))),2)</f>
        <v>50.96</v>
      </c>
      <c r="AC125" s="2">
        <f>ROUND(IF($B125="Annuity",SUMIFS('Annuity Prices'!AF:AF,'Annuity Prices'!$B:$B,$D125,'Annuity Prices'!$E:$E,$G125),IF($B125="RAB Short",SUMIFS('RAB Prices Short'!AF:AF,'RAB Prices Short'!$B:$B,'All Prices combined'!$D125,'RAB Prices Short'!$E:$E,'All Prices combined'!$G125),IF($B125="RAB Long",SUMIFS('RAB Prices Long'!AF:AF,'RAB Prices Long'!$B:$B,'All Prices combined'!$D125,'RAB Prices Long'!$E:$E,'All Prices combined'!$G125)))),2)</f>
        <v>52.07</v>
      </c>
      <c r="AD125" s="2">
        <f>ROUND(IF($B125="Annuity",SUMIFS('Annuity Prices'!AG:AG,'Annuity Prices'!$B:$B,$D125,'Annuity Prices'!$E:$E,$G125),IF($B125="RAB Short",SUMIFS('RAB Prices Short'!AG:AG,'RAB Prices Short'!$B:$B,'All Prices combined'!$D125,'RAB Prices Short'!$E:$E,'All Prices combined'!$G125),IF($B125="RAB Long",SUMIFS('RAB Prices Long'!AG:AG,'RAB Prices Long'!$B:$B,'All Prices combined'!$D125,'RAB Prices Long'!$E:$E,'All Prices combined'!$G125)))),2)</f>
        <v>53.37</v>
      </c>
      <c r="AE125" s="2">
        <f>ROUND(IF($B125="Annuity",SUMIFS('Annuity Prices'!AH:AH,'Annuity Prices'!$B:$B,$D125,'Annuity Prices'!$E:$E,$G125),IF($B125="RAB Short",SUMIFS('RAB Prices Short'!AH:AH,'RAB Prices Short'!$B:$B,'All Prices combined'!$D125,'RAB Prices Short'!$E:$E,'All Prices combined'!$G125),IF($B125="RAB Long",SUMIFS('RAB Prices Long'!AH:AH,'RAB Prices Long'!$B:$B,'All Prices combined'!$D125,'RAB Prices Long'!$E:$E,'All Prices combined'!$G125)))),2)</f>
        <v>54.71</v>
      </c>
      <c r="AF125" s="2">
        <f>ROUND(IF($B125="Annuity",SUMIFS('Annuity Prices'!AI:AI,'Annuity Prices'!$B:$B,$D125,'Annuity Prices'!$E:$E,$G125),IF($B125="RAB Short",SUMIFS('RAB Prices Short'!AI:AI,'RAB Prices Short'!$B:$B,'All Prices combined'!$D125,'RAB Prices Short'!$E:$E,'All Prices combined'!$G125),IF($B125="RAB Long",SUMIFS('RAB Prices Long'!AI:AI,'RAB Prices Long'!$B:$B,'All Prices combined'!$D125,'RAB Prices Long'!$E:$E,'All Prices combined'!$G125)))),2)</f>
        <v>56.07</v>
      </c>
      <c r="AG125" s="2">
        <f>ROUND(IF($B125="Annuity",SUMIFS('Annuity Prices'!AJ:AJ,'Annuity Prices'!$B:$B,$D125,'Annuity Prices'!$E:$E,$G125),IF($B125="RAB Short",SUMIFS('RAB Prices Short'!AJ:AJ,'RAB Prices Short'!$B:$B,'All Prices combined'!$D125,'RAB Prices Short'!$E:$E,'All Prices combined'!$G125),IF($B125="RAB Long",SUMIFS('RAB Prices Long'!AJ:AJ,'RAB Prices Long'!$B:$B,'All Prices combined'!$D125,'RAB Prices Long'!$E:$E,'All Prices combined'!$G125)))),2)</f>
        <v>57.3</v>
      </c>
      <c r="AH125" s="2">
        <f>ROUND(IF($B125="Annuity",SUMIFS('Annuity Prices'!AK:AK,'Annuity Prices'!$B:$B,$D125,'Annuity Prices'!$E:$E,$G125),IF($B125="RAB Short",SUMIFS('RAB Prices Short'!AK:AK,'RAB Prices Short'!$B:$B,'All Prices combined'!$D125,'RAB Prices Short'!$E:$E,'All Prices combined'!$G125),IF($B125="RAB Long",SUMIFS('RAB Prices Long'!AK:AK,'RAB Prices Long'!$B:$B,'All Prices combined'!$D125,'RAB Prices Long'!$E:$E,'All Prices combined'!$G125)))),2)</f>
        <v>58.73</v>
      </c>
      <c r="AI125" s="2">
        <f>ROUND(IF($B125="Annuity",SUMIFS('Annuity Prices'!AL:AL,'Annuity Prices'!$B:$B,$D125,'Annuity Prices'!$E:$E,$G125),IF($B125="RAB Short",SUMIFS('RAB Prices Short'!AL:AL,'RAB Prices Short'!$B:$B,'All Prices combined'!$D125,'RAB Prices Short'!$E:$E,'All Prices combined'!$G125),IF($B125="RAB Long",SUMIFS('RAB Prices Long'!AL:AL,'RAB Prices Long'!$B:$B,'All Prices combined'!$D125,'RAB Prices Long'!$E:$E,'All Prices combined'!$G125)))),2)</f>
        <v>60.2</v>
      </c>
      <c r="AJ125" s="2">
        <f>ROUND(IF($B125="Annuity",SUMIFS('Annuity Prices'!AM:AM,'Annuity Prices'!$B:$B,$D125,'Annuity Prices'!$E:$E,$G125),IF($B125="RAB Short",SUMIFS('RAB Prices Short'!AM:AM,'RAB Prices Short'!$B:$B,'All Prices combined'!$D125,'RAB Prices Short'!$E:$E,'All Prices combined'!$G125),IF($B125="RAB Long",SUMIFS('RAB Prices Long'!AM:AM,'RAB Prices Long'!$B:$B,'All Prices combined'!$D125,'RAB Prices Long'!$E:$E,'All Prices combined'!$G125)))),2)</f>
        <v>61.7</v>
      </c>
      <c r="AK125" s="2">
        <f>ROUND(IF($B125="Annuity",SUMIFS('Annuity Prices'!AN:AN,'Annuity Prices'!$B:$B,$D125,'Annuity Prices'!$E:$E,$G125),IF($B125="RAB Short",SUMIFS('RAB Prices Short'!AN:AN,'RAB Prices Short'!$B:$B,'All Prices combined'!$D125,'RAB Prices Short'!$E:$E,'All Prices combined'!$G125),IF($B125="RAB Long",SUMIFS('RAB Prices Long'!AN:AN,'RAB Prices Long'!$B:$B,'All Prices combined'!$D125,'RAB Prices Long'!$E:$E,'All Prices combined'!$G125)))),2)</f>
        <v>63.05</v>
      </c>
      <c r="AL125" s="2">
        <f>ROUND(IF($B125="Annuity",SUMIFS('Annuity Prices'!AO:AO,'Annuity Prices'!$B:$B,$D125,'Annuity Prices'!$E:$E,$G125),IF($B125="RAB Short",SUMIFS('RAB Prices Short'!AO:AO,'RAB Prices Short'!$B:$B,'All Prices combined'!$D125,'RAB Prices Short'!$E:$E,'All Prices combined'!$G125),IF($B125="RAB Long",SUMIFS('RAB Prices Long'!AO:AO,'RAB Prices Long'!$B:$B,'All Prices combined'!$D125,'RAB Prices Long'!$E:$E,'All Prices combined'!$G125)))),2)</f>
        <v>64.62</v>
      </c>
      <c r="AM125" s="2">
        <f>ROUND(IF($B125="Annuity",SUMIFS('Annuity Prices'!AP:AP,'Annuity Prices'!$B:$B,$D125,'Annuity Prices'!$E:$E,$G125),IF($B125="RAB Short",SUMIFS('RAB Prices Short'!AP:AP,'RAB Prices Short'!$B:$B,'All Prices combined'!$D125,'RAB Prices Short'!$E:$E,'All Prices combined'!$G125),IF($B125="RAB Long",SUMIFS('RAB Prices Long'!AP:AP,'RAB Prices Long'!$B:$B,'All Prices combined'!$D125,'RAB Prices Long'!$E:$E,'All Prices combined'!$G125)))),2)</f>
        <v>66.239999999999995</v>
      </c>
      <c r="AN125" s="2">
        <f>ROUND(IF($B125="Annuity",SUMIFS('Annuity Prices'!AQ:AQ,'Annuity Prices'!$B:$B,$D125,'Annuity Prices'!$E:$E,$G125),IF($B125="RAB Short",SUMIFS('RAB Prices Short'!AQ:AQ,'RAB Prices Short'!$B:$B,'All Prices combined'!$D125,'RAB Prices Short'!$E:$E,'All Prices combined'!$G125),IF($B125="RAB Long",SUMIFS('RAB Prices Long'!AQ:AQ,'RAB Prices Long'!$B:$B,'All Prices combined'!$D125,'RAB Prices Long'!$E:$E,'All Prices combined'!$G125)))),2)</f>
        <v>67.900000000000006</v>
      </c>
      <c r="AO125" s="2">
        <f>ROUND(IF($B125="Annuity",SUMIFS('Annuity Prices'!AR:AR,'Annuity Prices'!$B:$B,$D125,'Annuity Prices'!$E:$E,$G125),IF($B125="RAB Short",SUMIFS('RAB Prices Short'!AR:AR,'RAB Prices Short'!$B:$B,'All Prices combined'!$D125,'RAB Prices Short'!$E:$E,'All Prices combined'!$G125),IF($B125="RAB Long",SUMIFS('RAB Prices Long'!AR:AR,'RAB Prices Long'!$B:$B,'All Prices combined'!$D125,'RAB Prices Long'!$E:$E,'All Prices combined'!$G125)))),2)</f>
        <v>20.69</v>
      </c>
      <c r="AP125" s="2">
        <f>ROUND(IF($B125="Annuity",SUMIFS('Annuity Prices'!AS:AS,'Annuity Prices'!$B:$B,$D125,'Annuity Prices'!$E:$E,$G125),IF($B125="RAB Short",SUMIFS('RAB Prices Short'!AS:AS,'RAB Prices Short'!$B:$B,'All Prices combined'!$D125,'RAB Prices Short'!$E:$E,'All Prices combined'!$G125),IF($B125="RAB Long",SUMIFS('RAB Prices Long'!AS:AS,'RAB Prices Long'!$B:$B,'All Prices combined'!$D125,'RAB Prices Long'!$E:$E,'All Prices combined'!$G125)))),2)</f>
        <v>21.28</v>
      </c>
      <c r="AQ125" s="2">
        <f>ROUND(IF($B125="Annuity",SUMIFS('Annuity Prices'!AT:AT,'Annuity Prices'!$B:$B,$D125,'Annuity Prices'!$E:$E,$G125),IF($B125="RAB Short",SUMIFS('RAB Prices Short'!AT:AT,'RAB Prices Short'!$B:$B,'All Prices combined'!$D125,'RAB Prices Short'!$E:$E,'All Prices combined'!$G125),IF($B125="RAB Long",SUMIFS('RAB Prices Long'!AT:AT,'RAB Prices Long'!$B:$B,'All Prices combined'!$D125,'RAB Prices Long'!$E:$E,'All Prices combined'!$G125)))),2)</f>
        <v>21.89</v>
      </c>
      <c r="AR125" s="2">
        <f>ROUND(IF($B125="Annuity",SUMIFS('Annuity Prices'!AU:AU,'Annuity Prices'!$B:$B,$D125,'Annuity Prices'!$E:$E,$G125),IF($B125="RAB Short",SUMIFS('RAB Prices Short'!AU:AU,'RAB Prices Short'!$B:$B,'All Prices combined'!$D125,'RAB Prices Short'!$E:$E,'All Prices combined'!$G125),IF($B125="RAB Long",SUMIFS('RAB Prices Long'!AU:AU,'RAB Prices Long'!$B:$B,'All Prices combined'!$D125,'RAB Prices Long'!$E:$E,'All Prices combined'!$G125)))),2)</f>
        <v>22.52</v>
      </c>
      <c r="AS125" s="2">
        <f>ROUND(IF($B125="Annuity",SUMIFS('Annuity Prices'!AV:AV,'Annuity Prices'!$B:$B,$D125,'Annuity Prices'!$E:$E,$G125),IF($B125="RAB Short",SUMIFS('RAB Prices Short'!AV:AV,'RAB Prices Short'!$B:$B,'All Prices combined'!$D125,'RAB Prices Short'!$E:$E,'All Prices combined'!$G125),IF($B125="RAB Long",SUMIFS('RAB Prices Long'!AV:AV,'RAB Prices Long'!$B:$B,'All Prices combined'!$D125,'RAB Prices Long'!$E:$E,'All Prices combined'!$G125)))),2)</f>
        <v>25.5</v>
      </c>
      <c r="AT125" s="2">
        <f>ROUND(IF($B125="Annuity",SUMIFS('Annuity Prices'!AW:AW,'Annuity Prices'!$B:$B,$D125,'Annuity Prices'!$E:$E,$G125),IF($B125="RAB Short",SUMIFS('RAB Prices Short'!AW:AW,'RAB Prices Short'!$B:$B,'All Prices combined'!$D125,'RAB Prices Short'!$E:$E,'All Prices combined'!$G125),IF($B125="RAB Long",SUMIFS('RAB Prices Long'!AW:AW,'RAB Prices Long'!$B:$B,'All Prices combined'!$D125,'RAB Prices Long'!$E:$E,'All Prices combined'!$G125)))),2)</f>
        <v>29.51</v>
      </c>
      <c r="AU125" s="2">
        <f>ROUND(IF($B125="Annuity",SUMIFS('Annuity Prices'!AX:AX,'Annuity Prices'!$B:$B,$D125,'Annuity Prices'!$E:$E,$G125),IF($B125="RAB Short",SUMIFS('RAB Prices Short'!AX:AX,'RAB Prices Short'!$B:$B,'All Prices combined'!$D125,'RAB Prices Short'!$E:$E,'All Prices combined'!$G125),IF($B125="RAB Long",SUMIFS('RAB Prices Long'!AX:AX,'RAB Prices Long'!$B:$B,'All Prices combined'!$D125,'RAB Prices Long'!$E:$E,'All Prices combined'!$G125)))),2)</f>
        <v>33.450000000000003</v>
      </c>
      <c r="AV125" s="2">
        <f>ROUND(IF($B125="Annuity",SUMIFS('Annuity Prices'!AY:AY,'Annuity Prices'!$B:$B,$D125,'Annuity Prices'!$E:$E,$G125),IF($B125="RAB Short",SUMIFS('RAB Prices Short'!AY:AY,'RAB Prices Short'!$B:$B,'All Prices combined'!$D125,'RAB Prices Short'!$E:$E,'All Prices combined'!$G125),IF($B125="RAB Long",SUMIFS('RAB Prices Long'!AY:AY,'RAB Prices Long'!$B:$B,'All Prices combined'!$D125,'RAB Prices Long'!$E:$E,'All Prices combined'!$G125)))),2)</f>
        <v>37.32</v>
      </c>
      <c r="AW125" s="2">
        <f>ROUND(IF($B125="Annuity",SUMIFS('Annuity Prices'!AZ:AZ,'Annuity Prices'!$B:$B,$D125,'Annuity Prices'!$E:$E,$G125),IF($B125="RAB Short",SUMIFS('RAB Prices Short'!AZ:AZ,'RAB Prices Short'!$B:$B,'All Prices combined'!$D125,'RAB Prices Short'!$E:$E,'All Prices combined'!$G125),IF($B125="RAB Long",SUMIFS('RAB Prices Long'!AZ:AZ,'RAB Prices Long'!$B:$B,'All Prices combined'!$D125,'RAB Prices Long'!$E:$E,'All Prices combined'!$G125)))),2)</f>
        <v>38.25</v>
      </c>
      <c r="AX125" s="2">
        <f>ROUND(IF($B125="Annuity",SUMIFS('Annuity Prices'!BA:BA,'Annuity Prices'!$B:$B,$D125,'Annuity Prices'!$E:$E,$G125),IF($B125="RAB Short",SUMIFS('RAB Prices Short'!BA:BA,'RAB Prices Short'!$B:$B,'All Prices combined'!$D125,'RAB Prices Short'!$E:$E,'All Prices combined'!$G125),IF($B125="RAB Long",SUMIFS('RAB Prices Long'!BA:BA,'RAB Prices Long'!$B:$B,'All Prices combined'!$D125,'RAB Prices Long'!$E:$E,'All Prices combined'!$G125)))),2)</f>
        <v>39.08</v>
      </c>
      <c r="AY125" s="2">
        <f>ROUND(IF($B125="Annuity",SUMIFS('Annuity Prices'!BB:BB,'Annuity Prices'!$B:$B,$D125,'Annuity Prices'!$E:$E,$G125),IF($B125="RAB Short",SUMIFS('RAB Prices Short'!BB:BB,'RAB Prices Short'!$B:$B,'All Prices combined'!$D125,'RAB Prices Short'!$E:$E,'All Prices combined'!$G125),IF($B125="RAB Long",SUMIFS('RAB Prices Long'!BB:BB,'RAB Prices Long'!$B:$B,'All Prices combined'!$D125,'RAB Prices Long'!$E:$E,'All Prices combined'!$G125)))),2)</f>
        <v>40.06</v>
      </c>
      <c r="AZ125" s="2">
        <f>ROUND(IF($B125="Annuity",SUMIFS('Annuity Prices'!BC:BC,'Annuity Prices'!$B:$B,$D125,'Annuity Prices'!$E:$E,$G125),IF($B125="RAB Short",SUMIFS('RAB Prices Short'!BC:BC,'RAB Prices Short'!$B:$B,'All Prices combined'!$D125,'RAB Prices Short'!$E:$E,'All Prices combined'!$G125),IF($B125="RAB Long",SUMIFS('RAB Prices Long'!BC:BC,'RAB Prices Long'!$B:$B,'All Prices combined'!$D125,'RAB Prices Long'!$E:$E,'All Prices combined'!$G125)))),2)</f>
        <v>41.06</v>
      </c>
      <c r="BA125" s="2">
        <f>ROUND(IF($B125="Annuity",SUMIFS('Annuity Prices'!BD:BD,'Annuity Prices'!$B:$B,$D125,'Annuity Prices'!$E:$E,$G125),IF($B125="RAB Short",SUMIFS('RAB Prices Short'!BD:BD,'RAB Prices Short'!$B:$B,'All Prices combined'!$D125,'RAB Prices Short'!$E:$E,'All Prices combined'!$G125),IF($B125="RAB Long",SUMIFS('RAB Prices Long'!BD:BD,'RAB Prices Long'!$B:$B,'All Prices combined'!$D125,'RAB Prices Long'!$E:$E,'All Prices combined'!$G125)))),2)</f>
        <v>42.09</v>
      </c>
      <c r="BB125" s="2">
        <f>ROUND(IF($B125="Annuity",SUMIFS('Annuity Prices'!BE:BE,'Annuity Prices'!$B:$B,$D125,'Annuity Prices'!$E:$E,$G125),IF($B125="RAB Short",SUMIFS('RAB Prices Short'!BE:BE,'RAB Prices Short'!$B:$B,'All Prices combined'!$D125,'RAB Prices Short'!$E:$E,'All Prices combined'!$G125),IF($B125="RAB Long",SUMIFS('RAB Prices Long'!BE:BE,'RAB Prices Long'!$B:$B,'All Prices combined'!$D125,'RAB Prices Long'!$E:$E,'All Prices combined'!$G125)))),2)</f>
        <v>43</v>
      </c>
      <c r="BC125" s="2">
        <f>ROUND(IF($B125="Annuity",SUMIFS('Annuity Prices'!BF:BF,'Annuity Prices'!$B:$B,$D125,'Annuity Prices'!$E:$E,$G125),IF($B125="RAB Short",SUMIFS('RAB Prices Short'!BF:BF,'RAB Prices Short'!$B:$B,'All Prices combined'!$D125,'RAB Prices Short'!$E:$E,'All Prices combined'!$G125),IF($B125="RAB Long",SUMIFS('RAB Prices Long'!BF:BF,'RAB Prices Long'!$B:$B,'All Prices combined'!$D125,'RAB Prices Long'!$E:$E,'All Prices combined'!$G125)))),2)</f>
        <v>44.08</v>
      </c>
      <c r="BD125" s="2">
        <f>ROUND(IF($B125="Annuity",SUMIFS('Annuity Prices'!BG:BG,'Annuity Prices'!$B:$B,$D125,'Annuity Prices'!$E:$E,$G125),IF($B125="RAB Short",SUMIFS('RAB Prices Short'!BG:BG,'RAB Prices Short'!$B:$B,'All Prices combined'!$D125,'RAB Prices Short'!$E:$E,'All Prices combined'!$G125),IF($B125="RAB Long",SUMIFS('RAB Prices Long'!BG:BG,'RAB Prices Long'!$B:$B,'All Prices combined'!$D125,'RAB Prices Long'!$E:$E,'All Prices combined'!$G125)))),2)</f>
        <v>45.18</v>
      </c>
      <c r="BE125" s="2">
        <f>ROUND(IF($B125="Annuity",SUMIFS('Annuity Prices'!BH:BH,'Annuity Prices'!$B:$B,$D125,'Annuity Prices'!$E:$E,$G125),IF($B125="RAB Short",SUMIFS('RAB Prices Short'!BH:BH,'RAB Prices Short'!$B:$B,'All Prices combined'!$D125,'RAB Prices Short'!$E:$E,'All Prices combined'!$G125),IF($B125="RAB Long",SUMIFS('RAB Prices Long'!BH:BH,'RAB Prices Long'!$B:$B,'All Prices combined'!$D125,'RAB Prices Long'!$E:$E,'All Prices combined'!$G125)))),2)</f>
        <v>46.31</v>
      </c>
      <c r="BF125" s="2">
        <f>ROUND(IF($B125="Annuity",SUMIFS('Annuity Prices'!BI:BI,'Annuity Prices'!$B:$B,$D125,'Annuity Prices'!$E:$E,$G125),IF($B125="RAB Short",SUMIFS('RAB Prices Short'!BI:BI,'RAB Prices Short'!$B:$B,'All Prices combined'!$D125,'RAB Prices Short'!$E:$E,'All Prices combined'!$G125),IF($B125="RAB Long",SUMIFS('RAB Prices Long'!BI:BI,'RAB Prices Long'!$B:$B,'All Prices combined'!$D125,'RAB Prices Long'!$E:$E,'All Prices combined'!$G125)))),2)</f>
        <v>47.32</v>
      </c>
      <c r="BG125" s="2">
        <f>ROUND(IF($B125="Annuity",SUMIFS('Annuity Prices'!BJ:BJ,'Annuity Prices'!$B:$B,$D125,'Annuity Prices'!$E:$E,$G125),IF($B125="RAB Short",SUMIFS('RAB Prices Short'!BJ:BJ,'RAB Prices Short'!$B:$B,'All Prices combined'!$D125,'RAB Prices Short'!$E:$E,'All Prices combined'!$G125),IF($B125="RAB Long",SUMIFS('RAB Prices Long'!BJ:BJ,'RAB Prices Long'!$B:$B,'All Prices combined'!$D125,'RAB Prices Long'!$E:$E,'All Prices combined'!$G125)))),2)</f>
        <v>48.5</v>
      </c>
      <c r="BH125" s="2">
        <f>ROUND(IF($B125="Annuity",SUMIFS('Annuity Prices'!BK:BK,'Annuity Prices'!$B:$B,$D125,'Annuity Prices'!$E:$E,$G125),IF($B125="RAB Short",SUMIFS('RAB Prices Short'!BK:BK,'RAB Prices Short'!$B:$B,'All Prices combined'!$D125,'RAB Prices Short'!$E:$E,'All Prices combined'!$G125),IF($B125="RAB Long",SUMIFS('RAB Prices Long'!BK:BK,'RAB Prices Long'!$B:$B,'All Prices combined'!$D125,'RAB Prices Long'!$E:$E,'All Prices combined'!$G125)))),2)</f>
        <v>49.72</v>
      </c>
      <c r="BI125" s="2">
        <f>ROUND(IF($B125="Annuity",SUMIFS('Annuity Prices'!BL:BL,'Annuity Prices'!$B:$B,$D125,'Annuity Prices'!$E:$E,$G125),IF($B125="RAB Short",SUMIFS('RAB Prices Short'!BL:BL,'RAB Prices Short'!$B:$B,'All Prices combined'!$D125,'RAB Prices Short'!$E:$E,'All Prices combined'!$G125),IF($B125="RAB Long",SUMIFS('RAB Prices Long'!BL:BL,'RAB Prices Long'!$B:$B,'All Prices combined'!$D125,'RAB Prices Long'!$E:$E,'All Prices combined'!$G125)))),2)</f>
        <v>50.96</v>
      </c>
      <c r="BJ125" s="2">
        <f>ROUND(IF($B125="Annuity",SUMIFS('Annuity Prices'!BM:BM,'Annuity Prices'!$B:$B,$D125,'Annuity Prices'!$E:$E,$G125),IF($B125="RAB Short",SUMIFS('RAB Prices Short'!BM:BM,'RAB Prices Short'!$B:$B,'All Prices combined'!$D125,'RAB Prices Short'!$E:$E,'All Prices combined'!$G125),IF($B125="RAB Long",SUMIFS('RAB Prices Long'!BM:BM,'RAB Prices Long'!$B:$B,'All Prices combined'!$D125,'RAB Prices Long'!$E:$E,'All Prices combined'!$G125)))),2)</f>
        <v>52.07</v>
      </c>
      <c r="BK125" s="2">
        <f>ROUND(IF($B125="Annuity",SUMIFS('Annuity Prices'!BN:BN,'Annuity Prices'!$B:$B,$D125,'Annuity Prices'!$E:$E,$G125),IF($B125="RAB Short",SUMIFS('RAB Prices Short'!BN:BN,'RAB Prices Short'!$B:$B,'All Prices combined'!$D125,'RAB Prices Short'!$E:$E,'All Prices combined'!$G125),IF($B125="RAB Long",SUMIFS('RAB Prices Long'!BN:BN,'RAB Prices Long'!$B:$B,'All Prices combined'!$D125,'RAB Prices Long'!$E:$E,'All Prices combined'!$G125)))),2)</f>
        <v>53.37</v>
      </c>
      <c r="BL125" s="2">
        <f>ROUND(IF($B125="Annuity",SUMIFS('Annuity Prices'!BO:BO,'Annuity Prices'!$B:$B,$D125,'Annuity Prices'!$E:$E,$G125),IF($B125="RAB Short",SUMIFS('RAB Prices Short'!BO:BO,'RAB Prices Short'!$B:$B,'All Prices combined'!$D125,'RAB Prices Short'!$E:$E,'All Prices combined'!$G125),IF($B125="RAB Long",SUMIFS('RAB Prices Long'!BO:BO,'RAB Prices Long'!$B:$B,'All Prices combined'!$D125,'RAB Prices Long'!$E:$E,'All Prices combined'!$G125)))),2)</f>
        <v>54.71</v>
      </c>
      <c r="BM125" s="2">
        <f>ROUND(IF($B125="Annuity",SUMIFS('Annuity Prices'!BP:BP,'Annuity Prices'!$B:$B,$D125,'Annuity Prices'!$E:$E,$G125),IF($B125="RAB Short",SUMIFS('RAB Prices Short'!BP:BP,'RAB Prices Short'!$B:$B,'All Prices combined'!$D125,'RAB Prices Short'!$E:$E,'All Prices combined'!$G125),IF($B125="RAB Long",SUMIFS('RAB Prices Long'!BP:BP,'RAB Prices Long'!$B:$B,'All Prices combined'!$D125,'RAB Prices Long'!$E:$E,'All Prices combined'!$G125)))),2)</f>
        <v>56.07</v>
      </c>
      <c r="BN125" s="2">
        <f>ROUND(IF($B125="Annuity",SUMIFS('Annuity Prices'!BQ:BQ,'Annuity Prices'!$B:$B,$D125,'Annuity Prices'!$E:$E,$G125),IF($B125="RAB Short",SUMIFS('RAB Prices Short'!BQ:BQ,'RAB Prices Short'!$B:$B,'All Prices combined'!$D125,'RAB Prices Short'!$E:$E,'All Prices combined'!$G125),IF($B125="RAB Long",SUMIFS('RAB Prices Long'!BQ:BQ,'RAB Prices Long'!$B:$B,'All Prices combined'!$D125,'RAB Prices Long'!$E:$E,'All Prices combined'!$G125)))),2)</f>
        <v>57.3</v>
      </c>
      <c r="BO125" s="2">
        <f>ROUND(IF($B125="Annuity",SUMIFS('Annuity Prices'!BR:BR,'Annuity Prices'!$B:$B,$D125,'Annuity Prices'!$E:$E,$G125),IF($B125="RAB Short",SUMIFS('RAB Prices Short'!BR:BR,'RAB Prices Short'!$B:$B,'All Prices combined'!$D125,'RAB Prices Short'!$E:$E,'All Prices combined'!$G125),IF($B125="RAB Long",SUMIFS('RAB Prices Long'!BR:BR,'RAB Prices Long'!$B:$B,'All Prices combined'!$D125,'RAB Prices Long'!$E:$E,'All Prices combined'!$G125)))),2)</f>
        <v>58.73</v>
      </c>
      <c r="BP125" s="2">
        <f>ROUND(IF($B125="Annuity",SUMIFS('Annuity Prices'!BS:BS,'Annuity Prices'!$B:$B,$D125,'Annuity Prices'!$E:$E,$G125),IF($B125="RAB Short",SUMIFS('RAB Prices Short'!BS:BS,'RAB Prices Short'!$B:$B,'All Prices combined'!$D125,'RAB Prices Short'!$E:$E,'All Prices combined'!$G125),IF($B125="RAB Long",SUMIFS('RAB Prices Long'!BS:BS,'RAB Prices Long'!$B:$B,'All Prices combined'!$D125,'RAB Prices Long'!$E:$E,'All Prices combined'!$G125)))),2)</f>
        <v>60.2</v>
      </c>
      <c r="BQ125" s="2">
        <f>ROUND(IF($B125="Annuity",SUMIFS('Annuity Prices'!BT:BT,'Annuity Prices'!$B:$B,$D125,'Annuity Prices'!$E:$E,$G125),IF($B125="RAB Short",SUMIFS('RAB Prices Short'!BT:BT,'RAB Prices Short'!$B:$B,'All Prices combined'!$D125,'RAB Prices Short'!$E:$E,'All Prices combined'!$G125),IF($B125="RAB Long",SUMIFS('RAB Prices Long'!BT:BT,'RAB Prices Long'!$B:$B,'All Prices combined'!$D125,'RAB Prices Long'!$E:$E,'All Prices combined'!$G125)))),2)</f>
        <v>61.7</v>
      </c>
      <c r="BR125" s="2">
        <f>ROUND(IF($B125="Annuity",SUMIFS('Annuity Prices'!BU:BU,'Annuity Prices'!$B:$B,$D125,'Annuity Prices'!$E:$E,$G125),IF($B125="RAB Short",SUMIFS('RAB Prices Short'!BU:BU,'RAB Prices Short'!$B:$B,'All Prices combined'!$D125,'RAB Prices Short'!$E:$E,'All Prices combined'!$G125),IF($B125="RAB Long",SUMIFS('RAB Prices Long'!BU:BU,'RAB Prices Long'!$B:$B,'All Prices combined'!$D125,'RAB Prices Long'!$E:$E,'All Prices combined'!$G125)))),2)</f>
        <v>63.05</v>
      </c>
      <c r="BS125" s="2">
        <f>ROUND(IF($B125="Annuity",SUMIFS('Annuity Prices'!BV:BV,'Annuity Prices'!$B:$B,$D125,'Annuity Prices'!$E:$E,$G125),IF($B125="RAB Short",SUMIFS('RAB Prices Short'!BV:BV,'RAB Prices Short'!$B:$B,'All Prices combined'!$D125,'RAB Prices Short'!$E:$E,'All Prices combined'!$G125),IF($B125="RAB Long",SUMIFS('RAB Prices Long'!BV:BV,'RAB Prices Long'!$B:$B,'All Prices combined'!$D125,'RAB Prices Long'!$E:$E,'All Prices combined'!$G125)))),2)</f>
        <v>64.62</v>
      </c>
      <c r="BT125" s="2">
        <f>ROUND(IF($B125="Annuity",SUMIFS('Annuity Prices'!BW:BW,'Annuity Prices'!$B:$B,$D125,'Annuity Prices'!$E:$E,$G125),IF($B125="RAB Short",SUMIFS('RAB Prices Short'!BW:BW,'RAB Prices Short'!$B:$B,'All Prices combined'!$D125,'RAB Prices Short'!$E:$E,'All Prices combined'!$G125),IF($B125="RAB Long",SUMIFS('RAB Prices Long'!BW:BW,'RAB Prices Long'!$B:$B,'All Prices combined'!$D125,'RAB Prices Long'!$E:$E,'All Prices combined'!$G125)))),2)</f>
        <v>66.239999999999995</v>
      </c>
      <c r="BU125" s="2">
        <f>ROUND(IF($B125="Annuity",SUMIFS('Annuity Prices'!BX:BX,'Annuity Prices'!$B:$B,$D125,'Annuity Prices'!$E:$E,$G125),IF($B125="RAB Short",SUMIFS('RAB Prices Short'!BX:BX,'RAB Prices Short'!$B:$B,'All Prices combined'!$D125,'RAB Prices Short'!$E:$E,'All Prices combined'!$G125),IF($B125="RAB Long",SUMIFS('RAB Prices Long'!BX:BX,'RAB Prices Long'!$B:$B,'All Prices combined'!$D125,'RAB Prices Long'!$E:$E,'All Prices combined'!$G125)))),2)</f>
        <v>67.900000000000006</v>
      </c>
    </row>
    <row r="126" spans="2:73" x14ac:dyDescent="0.25">
      <c r="B126" t="s">
        <v>37</v>
      </c>
      <c r="C126" s="1">
        <v>24</v>
      </c>
      <c r="D126" s="1"/>
      <c r="E126" s="1" t="s">
        <v>199</v>
      </c>
      <c r="F126" s="1">
        <v>24</v>
      </c>
      <c r="G126" s="1" t="s">
        <v>200</v>
      </c>
      <c r="H126" s="1"/>
      <c r="I126" s="2">
        <f>ROUND(IF($B126="Annuity",SUMIFS('Annuity Prices'!L:L,'Annuity Prices'!$B:$B,$D126,'Annuity Prices'!$E:$E,$G126),IF($B126="RAB Short",SUMIFS('RAB Prices Short'!L:L,'RAB Prices Short'!$B:$B,'All Prices combined'!$D126,'RAB Prices Short'!$E:$E,'All Prices combined'!$G126),IF($B126="RAB Long",SUMIFS('RAB Prices Long'!L:L,'RAB Prices Long'!$B:$B,'All Prices combined'!$D126,'RAB Prices Long'!$E:$E,'All Prices combined'!$G126)))),2)</f>
        <v>0</v>
      </c>
      <c r="J126" s="2">
        <f>ROUND(IF($B126="Annuity",SUMIFS('Annuity Prices'!M:M,'Annuity Prices'!$B:$B,$D126,'Annuity Prices'!$E:$E,$G126),IF($B126="RAB Short",SUMIFS('RAB Prices Short'!M:M,'RAB Prices Short'!$B:$B,'All Prices combined'!$D126,'RAB Prices Short'!$E:$E,'All Prices combined'!$G126),IF($B126="RAB Long",SUMIFS('RAB Prices Long'!M:M,'RAB Prices Long'!$B:$B,'All Prices combined'!$D126,'RAB Prices Long'!$E:$E,'All Prices combined'!$G126)))),2)</f>
        <v>0</v>
      </c>
      <c r="K126" s="2">
        <f>ROUND(IF($B126="Annuity",SUMIFS('Annuity Prices'!N:N,'Annuity Prices'!$B:$B,$D126,'Annuity Prices'!$E:$E,$G126),IF($B126="RAB Short",SUMIFS('RAB Prices Short'!N:N,'RAB Prices Short'!$B:$B,'All Prices combined'!$D126,'RAB Prices Short'!$E:$E,'All Prices combined'!$G126),IF($B126="RAB Long",SUMIFS('RAB Prices Long'!N:N,'RAB Prices Long'!$B:$B,'All Prices combined'!$D126,'RAB Prices Long'!$E:$E,'All Prices combined'!$G126)))),2)</f>
        <v>0</v>
      </c>
      <c r="L126" s="2">
        <f>ROUND(IF($B126="Annuity",SUMIFS('Annuity Prices'!O:O,'Annuity Prices'!$B:$B,$D126,'Annuity Prices'!$E:$E,$G126),IF($B126="RAB Short",SUMIFS('RAB Prices Short'!O:O,'RAB Prices Short'!$B:$B,'All Prices combined'!$D126,'RAB Prices Short'!$E:$E,'All Prices combined'!$G126),IF($B126="RAB Long",SUMIFS('RAB Prices Long'!O:O,'RAB Prices Long'!$B:$B,'All Prices combined'!$D126,'RAB Prices Long'!$E:$E,'All Prices combined'!$G126)))),2)</f>
        <v>0</v>
      </c>
      <c r="M126" s="2">
        <f>ROUND(IF($B126="Annuity",SUMIFS('Annuity Prices'!P:P,'Annuity Prices'!$B:$B,$D126,'Annuity Prices'!$E:$E,$G126),IF($B126="RAB Short",SUMIFS('RAB Prices Short'!P:P,'RAB Prices Short'!$B:$B,'All Prices combined'!$D126,'RAB Prices Short'!$E:$E,'All Prices combined'!$G126),IF($B126="RAB Long",SUMIFS('RAB Prices Long'!P:P,'RAB Prices Long'!$B:$B,'All Prices combined'!$D126,'RAB Prices Long'!$E:$E,'All Prices combined'!$G126)))),2)</f>
        <v>0</v>
      </c>
      <c r="N126" s="2">
        <f>ROUND(IF($B126="Annuity",SUMIFS('Annuity Prices'!Q:Q,'Annuity Prices'!$B:$B,$D126,'Annuity Prices'!$E:$E,$G126),IF($B126="RAB Short",SUMIFS('RAB Prices Short'!Q:Q,'RAB Prices Short'!$B:$B,'All Prices combined'!$D126,'RAB Prices Short'!$E:$E,'All Prices combined'!$G126),IF($B126="RAB Long",SUMIFS('RAB Prices Long'!Q:Q,'RAB Prices Long'!$B:$B,'All Prices combined'!$D126,'RAB Prices Long'!$E:$E,'All Prices combined'!$G126)))),2)</f>
        <v>0</v>
      </c>
      <c r="O126" s="2">
        <f>ROUND(IF($B126="Annuity",SUMIFS('Annuity Prices'!R:R,'Annuity Prices'!$B:$B,$D126,'Annuity Prices'!$E:$E,$G126),IF($B126="RAB Short",SUMIFS('RAB Prices Short'!R:R,'RAB Prices Short'!$B:$B,'All Prices combined'!$D126,'RAB Prices Short'!$E:$E,'All Prices combined'!$G126),IF($B126="RAB Long",SUMIFS('RAB Prices Long'!R:R,'RAB Prices Long'!$B:$B,'All Prices combined'!$D126,'RAB Prices Long'!$E:$E,'All Prices combined'!$G126)))),2)</f>
        <v>0</v>
      </c>
      <c r="P126" s="2">
        <f>ROUND(IF($B126="Annuity",SUMIFS('Annuity Prices'!S:S,'Annuity Prices'!$B:$B,$D126,'Annuity Prices'!$E:$E,$G126),IF($B126="RAB Short",SUMIFS('RAB Prices Short'!S:S,'RAB Prices Short'!$B:$B,'All Prices combined'!$D126,'RAB Prices Short'!$E:$E,'All Prices combined'!$G126),IF($B126="RAB Long",SUMIFS('RAB Prices Long'!S:S,'RAB Prices Long'!$B:$B,'All Prices combined'!$D126,'RAB Prices Long'!$E:$E,'All Prices combined'!$G126)))),2)</f>
        <v>0</v>
      </c>
      <c r="Q126" s="2">
        <f>ROUND(IF($B126="Annuity",SUMIFS('Annuity Prices'!T:T,'Annuity Prices'!$B:$B,$D126,'Annuity Prices'!$E:$E,$G126),IF($B126="RAB Short",SUMIFS('RAB Prices Short'!T:T,'RAB Prices Short'!$B:$B,'All Prices combined'!$D126,'RAB Prices Short'!$E:$E,'All Prices combined'!$G126),IF($B126="RAB Long",SUMIFS('RAB Prices Long'!T:T,'RAB Prices Long'!$B:$B,'All Prices combined'!$D126,'RAB Prices Long'!$E:$E,'All Prices combined'!$G126)))),2)</f>
        <v>0</v>
      </c>
      <c r="R126" s="2">
        <f>ROUND(IF($B126="Annuity",SUMIFS('Annuity Prices'!U:U,'Annuity Prices'!$B:$B,$D126,'Annuity Prices'!$E:$E,$G126),IF($B126="RAB Short",SUMIFS('RAB Prices Short'!U:U,'RAB Prices Short'!$B:$B,'All Prices combined'!$D126,'RAB Prices Short'!$E:$E,'All Prices combined'!$G126),IF($B126="RAB Long",SUMIFS('RAB Prices Long'!U:U,'RAB Prices Long'!$B:$B,'All Prices combined'!$D126,'RAB Prices Long'!$E:$E,'All Prices combined'!$G126)))),2)</f>
        <v>0</v>
      </c>
      <c r="S126" s="2">
        <f>ROUND(IF($B126="Annuity",SUMIFS('Annuity Prices'!V:V,'Annuity Prices'!$B:$B,$D126,'Annuity Prices'!$E:$E,$G126),IF($B126="RAB Short",SUMIFS('RAB Prices Short'!V:V,'RAB Prices Short'!$B:$B,'All Prices combined'!$D126,'RAB Prices Short'!$E:$E,'All Prices combined'!$G126),IF($B126="RAB Long",SUMIFS('RAB Prices Long'!V:V,'RAB Prices Long'!$B:$B,'All Prices combined'!$D126,'RAB Prices Long'!$E:$E,'All Prices combined'!$G126)))),2)</f>
        <v>0</v>
      </c>
      <c r="T126" s="2">
        <f>ROUND(IF($B126="Annuity",SUMIFS('Annuity Prices'!W:W,'Annuity Prices'!$B:$B,$D126,'Annuity Prices'!$E:$E,$G126),IF($B126="RAB Short",SUMIFS('RAB Prices Short'!W:W,'RAB Prices Short'!$B:$B,'All Prices combined'!$D126,'RAB Prices Short'!$E:$E,'All Prices combined'!$G126),IF($B126="RAB Long",SUMIFS('RAB Prices Long'!W:W,'RAB Prices Long'!$B:$B,'All Prices combined'!$D126,'RAB Prices Long'!$E:$E,'All Prices combined'!$G126)))),2)</f>
        <v>0</v>
      </c>
      <c r="U126" s="2">
        <f>ROUND(IF($B126="Annuity",SUMIFS('Annuity Prices'!X:X,'Annuity Prices'!$B:$B,$D126,'Annuity Prices'!$E:$E,$G126),IF($B126="RAB Short",SUMIFS('RAB Prices Short'!X:X,'RAB Prices Short'!$B:$B,'All Prices combined'!$D126,'RAB Prices Short'!$E:$E,'All Prices combined'!$G126),IF($B126="RAB Long",SUMIFS('RAB Prices Long'!X:X,'RAB Prices Long'!$B:$B,'All Prices combined'!$D126,'RAB Prices Long'!$E:$E,'All Prices combined'!$G126)))),2)</f>
        <v>0</v>
      </c>
      <c r="V126" s="2">
        <f>ROUND(IF($B126="Annuity",SUMIFS('Annuity Prices'!Y:Y,'Annuity Prices'!$B:$B,$D126,'Annuity Prices'!$E:$E,$G126),IF($B126="RAB Short",SUMIFS('RAB Prices Short'!Y:Y,'RAB Prices Short'!$B:$B,'All Prices combined'!$D126,'RAB Prices Short'!$E:$E,'All Prices combined'!$G126),IF($B126="RAB Long",SUMIFS('RAB Prices Long'!Y:Y,'RAB Prices Long'!$B:$B,'All Prices combined'!$D126,'RAB Prices Long'!$E:$E,'All Prices combined'!$G126)))),2)</f>
        <v>0</v>
      </c>
      <c r="W126" s="2">
        <f>ROUND(IF($B126="Annuity",SUMIFS('Annuity Prices'!Z:Z,'Annuity Prices'!$B:$B,$D126,'Annuity Prices'!$E:$E,$G126),IF($B126="RAB Short",SUMIFS('RAB Prices Short'!Z:Z,'RAB Prices Short'!$B:$B,'All Prices combined'!$D126,'RAB Prices Short'!$E:$E,'All Prices combined'!$G126),IF($B126="RAB Long",SUMIFS('RAB Prices Long'!Z:Z,'RAB Prices Long'!$B:$B,'All Prices combined'!$D126,'RAB Prices Long'!$E:$E,'All Prices combined'!$G126)))),2)</f>
        <v>0</v>
      </c>
      <c r="X126" s="2">
        <f>ROUND(IF($B126="Annuity",SUMIFS('Annuity Prices'!AA:AA,'Annuity Prices'!$B:$B,$D126,'Annuity Prices'!$E:$E,$G126),IF($B126="RAB Short",SUMIFS('RAB Prices Short'!AA:AA,'RAB Prices Short'!$B:$B,'All Prices combined'!$D126,'RAB Prices Short'!$E:$E,'All Prices combined'!$G126),IF($B126="RAB Long",SUMIFS('RAB Prices Long'!AA:AA,'RAB Prices Long'!$B:$B,'All Prices combined'!$D126,'RAB Prices Long'!$E:$E,'All Prices combined'!$G126)))),2)</f>
        <v>0</v>
      </c>
      <c r="Y126" s="2">
        <f>ROUND(IF($B126="Annuity",SUMIFS('Annuity Prices'!AB:AB,'Annuity Prices'!$B:$B,$D126,'Annuity Prices'!$E:$E,$G126),IF($B126="RAB Short",SUMIFS('RAB Prices Short'!AB:AB,'RAB Prices Short'!$B:$B,'All Prices combined'!$D126,'RAB Prices Short'!$E:$E,'All Prices combined'!$G126),IF($B126="RAB Long",SUMIFS('RAB Prices Long'!AB:AB,'RAB Prices Long'!$B:$B,'All Prices combined'!$D126,'RAB Prices Long'!$E:$E,'All Prices combined'!$G126)))),2)</f>
        <v>0</v>
      </c>
      <c r="Z126" s="2">
        <f>ROUND(IF($B126="Annuity",SUMIFS('Annuity Prices'!AC:AC,'Annuity Prices'!$B:$B,$D126,'Annuity Prices'!$E:$E,$G126),IF($B126="RAB Short",SUMIFS('RAB Prices Short'!AC:AC,'RAB Prices Short'!$B:$B,'All Prices combined'!$D126,'RAB Prices Short'!$E:$E,'All Prices combined'!$G126),IF($B126="RAB Long",SUMIFS('RAB Prices Long'!AC:AC,'RAB Prices Long'!$B:$B,'All Prices combined'!$D126,'RAB Prices Long'!$E:$E,'All Prices combined'!$G126)))),2)</f>
        <v>0</v>
      </c>
      <c r="AA126" s="2">
        <f>ROUND(IF($B126="Annuity",SUMIFS('Annuity Prices'!AD:AD,'Annuity Prices'!$B:$B,$D126,'Annuity Prices'!$E:$E,$G126),IF($B126="RAB Short",SUMIFS('RAB Prices Short'!AD:AD,'RAB Prices Short'!$B:$B,'All Prices combined'!$D126,'RAB Prices Short'!$E:$E,'All Prices combined'!$G126),IF($B126="RAB Long",SUMIFS('RAB Prices Long'!AD:AD,'RAB Prices Long'!$B:$B,'All Prices combined'!$D126,'RAB Prices Long'!$E:$E,'All Prices combined'!$G126)))),2)</f>
        <v>0</v>
      </c>
      <c r="AB126" s="2">
        <f>ROUND(IF($B126="Annuity",SUMIFS('Annuity Prices'!AE:AE,'Annuity Prices'!$B:$B,$D126,'Annuity Prices'!$E:$E,$G126),IF($B126="RAB Short",SUMIFS('RAB Prices Short'!AE:AE,'RAB Prices Short'!$B:$B,'All Prices combined'!$D126,'RAB Prices Short'!$E:$E,'All Prices combined'!$G126),IF($B126="RAB Long",SUMIFS('RAB Prices Long'!AE:AE,'RAB Prices Long'!$B:$B,'All Prices combined'!$D126,'RAB Prices Long'!$E:$E,'All Prices combined'!$G126)))),2)</f>
        <v>0</v>
      </c>
      <c r="AC126" s="2">
        <f>ROUND(IF($B126="Annuity",SUMIFS('Annuity Prices'!AF:AF,'Annuity Prices'!$B:$B,$D126,'Annuity Prices'!$E:$E,$G126),IF($B126="RAB Short",SUMIFS('RAB Prices Short'!AF:AF,'RAB Prices Short'!$B:$B,'All Prices combined'!$D126,'RAB Prices Short'!$E:$E,'All Prices combined'!$G126),IF($B126="RAB Long",SUMIFS('RAB Prices Long'!AF:AF,'RAB Prices Long'!$B:$B,'All Prices combined'!$D126,'RAB Prices Long'!$E:$E,'All Prices combined'!$G126)))),2)</f>
        <v>0</v>
      </c>
      <c r="AD126" s="2">
        <f>ROUND(IF($B126="Annuity",SUMIFS('Annuity Prices'!AG:AG,'Annuity Prices'!$B:$B,$D126,'Annuity Prices'!$E:$E,$G126),IF($B126="RAB Short",SUMIFS('RAB Prices Short'!AG:AG,'RAB Prices Short'!$B:$B,'All Prices combined'!$D126,'RAB Prices Short'!$E:$E,'All Prices combined'!$G126),IF($B126="RAB Long",SUMIFS('RAB Prices Long'!AG:AG,'RAB Prices Long'!$B:$B,'All Prices combined'!$D126,'RAB Prices Long'!$E:$E,'All Prices combined'!$G126)))),2)</f>
        <v>0</v>
      </c>
      <c r="AE126" s="2">
        <f>ROUND(IF($B126="Annuity",SUMIFS('Annuity Prices'!AH:AH,'Annuity Prices'!$B:$B,$D126,'Annuity Prices'!$E:$E,$G126),IF($B126="RAB Short",SUMIFS('RAB Prices Short'!AH:AH,'RAB Prices Short'!$B:$B,'All Prices combined'!$D126,'RAB Prices Short'!$E:$E,'All Prices combined'!$G126),IF($B126="RAB Long",SUMIFS('RAB Prices Long'!AH:AH,'RAB Prices Long'!$B:$B,'All Prices combined'!$D126,'RAB Prices Long'!$E:$E,'All Prices combined'!$G126)))),2)</f>
        <v>0</v>
      </c>
      <c r="AF126" s="2">
        <f>ROUND(IF($B126="Annuity",SUMIFS('Annuity Prices'!AI:AI,'Annuity Prices'!$B:$B,$D126,'Annuity Prices'!$E:$E,$G126),IF($B126="RAB Short",SUMIFS('RAB Prices Short'!AI:AI,'RAB Prices Short'!$B:$B,'All Prices combined'!$D126,'RAB Prices Short'!$E:$E,'All Prices combined'!$G126),IF($B126="RAB Long",SUMIFS('RAB Prices Long'!AI:AI,'RAB Prices Long'!$B:$B,'All Prices combined'!$D126,'RAB Prices Long'!$E:$E,'All Prices combined'!$G126)))),2)</f>
        <v>0</v>
      </c>
      <c r="AG126" s="2">
        <f>ROUND(IF($B126="Annuity",SUMIFS('Annuity Prices'!AJ:AJ,'Annuity Prices'!$B:$B,$D126,'Annuity Prices'!$E:$E,$G126),IF($B126="RAB Short",SUMIFS('RAB Prices Short'!AJ:AJ,'RAB Prices Short'!$B:$B,'All Prices combined'!$D126,'RAB Prices Short'!$E:$E,'All Prices combined'!$G126),IF($B126="RAB Long",SUMIFS('RAB Prices Long'!AJ:AJ,'RAB Prices Long'!$B:$B,'All Prices combined'!$D126,'RAB Prices Long'!$E:$E,'All Prices combined'!$G126)))),2)</f>
        <v>0</v>
      </c>
      <c r="AH126" s="2">
        <f>ROUND(IF($B126="Annuity",SUMIFS('Annuity Prices'!AK:AK,'Annuity Prices'!$B:$B,$D126,'Annuity Prices'!$E:$E,$G126),IF($B126="RAB Short",SUMIFS('RAB Prices Short'!AK:AK,'RAB Prices Short'!$B:$B,'All Prices combined'!$D126,'RAB Prices Short'!$E:$E,'All Prices combined'!$G126),IF($B126="RAB Long",SUMIFS('RAB Prices Long'!AK:AK,'RAB Prices Long'!$B:$B,'All Prices combined'!$D126,'RAB Prices Long'!$E:$E,'All Prices combined'!$G126)))),2)</f>
        <v>0</v>
      </c>
      <c r="AI126" s="2">
        <f>ROUND(IF($B126="Annuity",SUMIFS('Annuity Prices'!AL:AL,'Annuity Prices'!$B:$B,$D126,'Annuity Prices'!$E:$E,$G126),IF($B126="RAB Short",SUMIFS('RAB Prices Short'!AL:AL,'RAB Prices Short'!$B:$B,'All Prices combined'!$D126,'RAB Prices Short'!$E:$E,'All Prices combined'!$G126),IF($B126="RAB Long",SUMIFS('RAB Prices Long'!AL:AL,'RAB Prices Long'!$B:$B,'All Prices combined'!$D126,'RAB Prices Long'!$E:$E,'All Prices combined'!$G126)))),2)</f>
        <v>0</v>
      </c>
      <c r="AJ126" s="2">
        <f>ROUND(IF($B126="Annuity",SUMIFS('Annuity Prices'!AM:AM,'Annuity Prices'!$B:$B,$D126,'Annuity Prices'!$E:$E,$G126),IF($B126="RAB Short",SUMIFS('RAB Prices Short'!AM:AM,'RAB Prices Short'!$B:$B,'All Prices combined'!$D126,'RAB Prices Short'!$E:$E,'All Prices combined'!$G126),IF($B126="RAB Long",SUMIFS('RAB Prices Long'!AM:AM,'RAB Prices Long'!$B:$B,'All Prices combined'!$D126,'RAB Prices Long'!$E:$E,'All Prices combined'!$G126)))),2)</f>
        <v>0</v>
      </c>
      <c r="AK126" s="2">
        <f>ROUND(IF($B126="Annuity",SUMIFS('Annuity Prices'!AN:AN,'Annuity Prices'!$B:$B,$D126,'Annuity Prices'!$E:$E,$G126),IF($B126="RAB Short",SUMIFS('RAB Prices Short'!AN:AN,'RAB Prices Short'!$B:$B,'All Prices combined'!$D126,'RAB Prices Short'!$E:$E,'All Prices combined'!$G126),IF($B126="RAB Long",SUMIFS('RAB Prices Long'!AN:AN,'RAB Prices Long'!$B:$B,'All Prices combined'!$D126,'RAB Prices Long'!$E:$E,'All Prices combined'!$G126)))),2)</f>
        <v>0</v>
      </c>
      <c r="AL126" s="2">
        <f>ROUND(IF($B126="Annuity",SUMIFS('Annuity Prices'!AO:AO,'Annuity Prices'!$B:$B,$D126,'Annuity Prices'!$E:$E,$G126),IF($B126="RAB Short",SUMIFS('RAB Prices Short'!AO:AO,'RAB Prices Short'!$B:$B,'All Prices combined'!$D126,'RAB Prices Short'!$E:$E,'All Prices combined'!$G126),IF($B126="RAB Long",SUMIFS('RAB Prices Long'!AO:AO,'RAB Prices Long'!$B:$B,'All Prices combined'!$D126,'RAB Prices Long'!$E:$E,'All Prices combined'!$G126)))),2)</f>
        <v>0</v>
      </c>
      <c r="AM126" s="2">
        <f>ROUND(IF($B126="Annuity",SUMIFS('Annuity Prices'!AP:AP,'Annuity Prices'!$B:$B,$D126,'Annuity Prices'!$E:$E,$G126),IF($B126="RAB Short",SUMIFS('RAB Prices Short'!AP:AP,'RAB Prices Short'!$B:$B,'All Prices combined'!$D126,'RAB Prices Short'!$E:$E,'All Prices combined'!$G126),IF($B126="RAB Long",SUMIFS('RAB Prices Long'!AP:AP,'RAB Prices Long'!$B:$B,'All Prices combined'!$D126,'RAB Prices Long'!$E:$E,'All Prices combined'!$G126)))),2)</f>
        <v>0</v>
      </c>
      <c r="AN126" s="2">
        <f>ROUND(IF($B126="Annuity",SUMIFS('Annuity Prices'!AQ:AQ,'Annuity Prices'!$B:$B,$D126,'Annuity Prices'!$E:$E,$G126),IF($B126="RAB Short",SUMIFS('RAB Prices Short'!AQ:AQ,'RAB Prices Short'!$B:$B,'All Prices combined'!$D126,'RAB Prices Short'!$E:$E,'All Prices combined'!$G126),IF($B126="RAB Long",SUMIFS('RAB Prices Long'!AQ:AQ,'RAB Prices Long'!$B:$B,'All Prices combined'!$D126,'RAB Prices Long'!$E:$E,'All Prices combined'!$G126)))),2)</f>
        <v>0</v>
      </c>
      <c r="AO126" s="2">
        <f>ROUND(IF($B126="Annuity",SUMIFS('Annuity Prices'!AR:AR,'Annuity Prices'!$B:$B,$D126,'Annuity Prices'!$E:$E,$G126),IF($B126="RAB Short",SUMIFS('RAB Prices Short'!AR:AR,'RAB Prices Short'!$B:$B,'All Prices combined'!$D126,'RAB Prices Short'!$E:$E,'All Prices combined'!$G126),IF($B126="RAB Long",SUMIFS('RAB Prices Long'!AR:AR,'RAB Prices Long'!$B:$B,'All Prices combined'!$D126,'RAB Prices Long'!$E:$E,'All Prices combined'!$G126)))),2)</f>
        <v>0</v>
      </c>
      <c r="AP126" s="2">
        <f>ROUND(IF($B126="Annuity",SUMIFS('Annuity Prices'!AS:AS,'Annuity Prices'!$B:$B,$D126,'Annuity Prices'!$E:$E,$G126),IF($B126="RAB Short",SUMIFS('RAB Prices Short'!AS:AS,'RAB Prices Short'!$B:$B,'All Prices combined'!$D126,'RAB Prices Short'!$E:$E,'All Prices combined'!$G126),IF($B126="RAB Long",SUMIFS('RAB Prices Long'!AS:AS,'RAB Prices Long'!$B:$B,'All Prices combined'!$D126,'RAB Prices Long'!$E:$E,'All Prices combined'!$G126)))),2)</f>
        <v>0</v>
      </c>
      <c r="AQ126" s="2">
        <f>ROUND(IF($B126="Annuity",SUMIFS('Annuity Prices'!AT:AT,'Annuity Prices'!$B:$B,$D126,'Annuity Prices'!$E:$E,$G126),IF($B126="RAB Short",SUMIFS('RAB Prices Short'!AT:AT,'RAB Prices Short'!$B:$B,'All Prices combined'!$D126,'RAB Prices Short'!$E:$E,'All Prices combined'!$G126),IF($B126="RAB Long",SUMIFS('RAB Prices Long'!AT:AT,'RAB Prices Long'!$B:$B,'All Prices combined'!$D126,'RAB Prices Long'!$E:$E,'All Prices combined'!$G126)))),2)</f>
        <v>0</v>
      </c>
      <c r="AR126" s="2">
        <f>ROUND(IF($B126="Annuity",SUMIFS('Annuity Prices'!AU:AU,'Annuity Prices'!$B:$B,$D126,'Annuity Prices'!$E:$E,$G126),IF($B126="RAB Short",SUMIFS('RAB Prices Short'!AU:AU,'RAB Prices Short'!$B:$B,'All Prices combined'!$D126,'RAB Prices Short'!$E:$E,'All Prices combined'!$G126),IF($B126="RAB Long",SUMIFS('RAB Prices Long'!AU:AU,'RAB Prices Long'!$B:$B,'All Prices combined'!$D126,'RAB Prices Long'!$E:$E,'All Prices combined'!$G126)))),2)</f>
        <v>0</v>
      </c>
      <c r="AS126" s="2">
        <f>ROUND(IF($B126="Annuity",SUMIFS('Annuity Prices'!AV:AV,'Annuity Prices'!$B:$B,$D126,'Annuity Prices'!$E:$E,$G126),IF($B126="RAB Short",SUMIFS('RAB Prices Short'!AV:AV,'RAB Prices Short'!$B:$B,'All Prices combined'!$D126,'RAB Prices Short'!$E:$E,'All Prices combined'!$G126),IF($B126="RAB Long",SUMIFS('RAB Prices Long'!AV:AV,'RAB Prices Long'!$B:$B,'All Prices combined'!$D126,'RAB Prices Long'!$E:$E,'All Prices combined'!$G126)))),2)</f>
        <v>0</v>
      </c>
      <c r="AT126" s="2">
        <f>ROUND(IF($B126="Annuity",SUMIFS('Annuity Prices'!AW:AW,'Annuity Prices'!$B:$B,$D126,'Annuity Prices'!$E:$E,$G126),IF($B126="RAB Short",SUMIFS('RAB Prices Short'!AW:AW,'RAB Prices Short'!$B:$B,'All Prices combined'!$D126,'RAB Prices Short'!$E:$E,'All Prices combined'!$G126),IF($B126="RAB Long",SUMIFS('RAB Prices Long'!AW:AW,'RAB Prices Long'!$B:$B,'All Prices combined'!$D126,'RAB Prices Long'!$E:$E,'All Prices combined'!$G126)))),2)</f>
        <v>0</v>
      </c>
      <c r="AU126" s="2">
        <f>ROUND(IF($B126="Annuity",SUMIFS('Annuity Prices'!AX:AX,'Annuity Prices'!$B:$B,$D126,'Annuity Prices'!$E:$E,$G126),IF($B126="RAB Short",SUMIFS('RAB Prices Short'!AX:AX,'RAB Prices Short'!$B:$B,'All Prices combined'!$D126,'RAB Prices Short'!$E:$E,'All Prices combined'!$G126),IF($B126="RAB Long",SUMIFS('RAB Prices Long'!AX:AX,'RAB Prices Long'!$B:$B,'All Prices combined'!$D126,'RAB Prices Long'!$E:$E,'All Prices combined'!$G126)))),2)</f>
        <v>0</v>
      </c>
      <c r="AV126" s="2">
        <f>ROUND(IF($B126="Annuity",SUMIFS('Annuity Prices'!AY:AY,'Annuity Prices'!$B:$B,$D126,'Annuity Prices'!$E:$E,$G126),IF($B126="RAB Short",SUMIFS('RAB Prices Short'!AY:AY,'RAB Prices Short'!$B:$B,'All Prices combined'!$D126,'RAB Prices Short'!$E:$E,'All Prices combined'!$G126),IF($B126="RAB Long",SUMIFS('RAB Prices Long'!AY:AY,'RAB Prices Long'!$B:$B,'All Prices combined'!$D126,'RAB Prices Long'!$E:$E,'All Prices combined'!$G126)))),2)</f>
        <v>0</v>
      </c>
      <c r="AW126" s="2">
        <f>ROUND(IF($B126="Annuity",SUMIFS('Annuity Prices'!AZ:AZ,'Annuity Prices'!$B:$B,$D126,'Annuity Prices'!$E:$E,$G126),IF($B126="RAB Short",SUMIFS('RAB Prices Short'!AZ:AZ,'RAB Prices Short'!$B:$B,'All Prices combined'!$D126,'RAB Prices Short'!$E:$E,'All Prices combined'!$G126),IF($B126="RAB Long",SUMIFS('RAB Prices Long'!AZ:AZ,'RAB Prices Long'!$B:$B,'All Prices combined'!$D126,'RAB Prices Long'!$E:$E,'All Prices combined'!$G126)))),2)</f>
        <v>0</v>
      </c>
      <c r="AX126" s="2">
        <f>ROUND(IF($B126="Annuity",SUMIFS('Annuity Prices'!BA:BA,'Annuity Prices'!$B:$B,$D126,'Annuity Prices'!$E:$E,$G126),IF($B126="RAB Short",SUMIFS('RAB Prices Short'!BA:BA,'RAB Prices Short'!$B:$B,'All Prices combined'!$D126,'RAB Prices Short'!$E:$E,'All Prices combined'!$G126),IF($B126="RAB Long",SUMIFS('RAB Prices Long'!BA:BA,'RAB Prices Long'!$B:$B,'All Prices combined'!$D126,'RAB Prices Long'!$E:$E,'All Prices combined'!$G126)))),2)</f>
        <v>0</v>
      </c>
      <c r="AY126" s="2">
        <f>ROUND(IF($B126="Annuity",SUMIFS('Annuity Prices'!BB:BB,'Annuity Prices'!$B:$B,$D126,'Annuity Prices'!$E:$E,$G126),IF($B126="RAB Short",SUMIFS('RAB Prices Short'!BB:BB,'RAB Prices Short'!$B:$B,'All Prices combined'!$D126,'RAB Prices Short'!$E:$E,'All Prices combined'!$G126),IF($B126="RAB Long",SUMIFS('RAB Prices Long'!BB:BB,'RAB Prices Long'!$B:$B,'All Prices combined'!$D126,'RAB Prices Long'!$E:$E,'All Prices combined'!$G126)))),2)</f>
        <v>0</v>
      </c>
      <c r="AZ126" s="2">
        <f>ROUND(IF($B126="Annuity",SUMIFS('Annuity Prices'!BC:BC,'Annuity Prices'!$B:$B,$D126,'Annuity Prices'!$E:$E,$G126),IF($B126="RAB Short",SUMIFS('RAB Prices Short'!BC:BC,'RAB Prices Short'!$B:$B,'All Prices combined'!$D126,'RAB Prices Short'!$E:$E,'All Prices combined'!$G126),IF($B126="RAB Long",SUMIFS('RAB Prices Long'!BC:BC,'RAB Prices Long'!$B:$B,'All Prices combined'!$D126,'RAB Prices Long'!$E:$E,'All Prices combined'!$G126)))),2)</f>
        <v>0</v>
      </c>
      <c r="BA126" s="2">
        <f>ROUND(IF($B126="Annuity",SUMIFS('Annuity Prices'!BD:BD,'Annuity Prices'!$B:$B,$D126,'Annuity Prices'!$E:$E,$G126),IF($B126="RAB Short",SUMIFS('RAB Prices Short'!BD:BD,'RAB Prices Short'!$B:$B,'All Prices combined'!$D126,'RAB Prices Short'!$E:$E,'All Prices combined'!$G126),IF($B126="RAB Long",SUMIFS('RAB Prices Long'!BD:BD,'RAB Prices Long'!$B:$B,'All Prices combined'!$D126,'RAB Prices Long'!$E:$E,'All Prices combined'!$G126)))),2)</f>
        <v>0</v>
      </c>
      <c r="BB126" s="2">
        <f>ROUND(IF($B126="Annuity",SUMIFS('Annuity Prices'!BE:BE,'Annuity Prices'!$B:$B,$D126,'Annuity Prices'!$E:$E,$G126),IF($B126="RAB Short",SUMIFS('RAB Prices Short'!BE:BE,'RAB Prices Short'!$B:$B,'All Prices combined'!$D126,'RAB Prices Short'!$E:$E,'All Prices combined'!$G126),IF($B126="RAB Long",SUMIFS('RAB Prices Long'!BE:BE,'RAB Prices Long'!$B:$B,'All Prices combined'!$D126,'RAB Prices Long'!$E:$E,'All Prices combined'!$G126)))),2)</f>
        <v>0</v>
      </c>
      <c r="BC126" s="2">
        <f>ROUND(IF($B126="Annuity",SUMIFS('Annuity Prices'!BF:BF,'Annuity Prices'!$B:$B,$D126,'Annuity Prices'!$E:$E,$G126),IF($B126="RAB Short",SUMIFS('RAB Prices Short'!BF:BF,'RAB Prices Short'!$B:$B,'All Prices combined'!$D126,'RAB Prices Short'!$E:$E,'All Prices combined'!$G126),IF($B126="RAB Long",SUMIFS('RAB Prices Long'!BF:BF,'RAB Prices Long'!$B:$B,'All Prices combined'!$D126,'RAB Prices Long'!$E:$E,'All Prices combined'!$G126)))),2)</f>
        <v>0</v>
      </c>
      <c r="BD126" s="2">
        <f>ROUND(IF($B126="Annuity",SUMIFS('Annuity Prices'!BG:BG,'Annuity Prices'!$B:$B,$D126,'Annuity Prices'!$E:$E,$G126),IF($B126="RAB Short",SUMIFS('RAB Prices Short'!BG:BG,'RAB Prices Short'!$B:$B,'All Prices combined'!$D126,'RAB Prices Short'!$E:$E,'All Prices combined'!$G126),IF($B126="RAB Long",SUMIFS('RAB Prices Long'!BG:BG,'RAB Prices Long'!$B:$B,'All Prices combined'!$D126,'RAB Prices Long'!$E:$E,'All Prices combined'!$G126)))),2)</f>
        <v>0</v>
      </c>
      <c r="BE126" s="2">
        <f>ROUND(IF($B126="Annuity",SUMIFS('Annuity Prices'!BH:BH,'Annuity Prices'!$B:$B,$D126,'Annuity Prices'!$E:$E,$G126),IF($B126="RAB Short",SUMIFS('RAB Prices Short'!BH:BH,'RAB Prices Short'!$B:$B,'All Prices combined'!$D126,'RAB Prices Short'!$E:$E,'All Prices combined'!$G126),IF($B126="RAB Long",SUMIFS('RAB Prices Long'!BH:BH,'RAB Prices Long'!$B:$B,'All Prices combined'!$D126,'RAB Prices Long'!$E:$E,'All Prices combined'!$G126)))),2)</f>
        <v>0</v>
      </c>
      <c r="BF126" s="2">
        <f>ROUND(IF($B126="Annuity",SUMIFS('Annuity Prices'!BI:BI,'Annuity Prices'!$B:$B,$D126,'Annuity Prices'!$E:$E,$G126),IF($B126="RAB Short",SUMIFS('RAB Prices Short'!BI:BI,'RAB Prices Short'!$B:$B,'All Prices combined'!$D126,'RAB Prices Short'!$E:$E,'All Prices combined'!$G126),IF($B126="RAB Long",SUMIFS('RAB Prices Long'!BI:BI,'RAB Prices Long'!$B:$B,'All Prices combined'!$D126,'RAB Prices Long'!$E:$E,'All Prices combined'!$G126)))),2)</f>
        <v>0</v>
      </c>
      <c r="BG126" s="2">
        <f>ROUND(IF($B126="Annuity",SUMIFS('Annuity Prices'!BJ:BJ,'Annuity Prices'!$B:$B,$D126,'Annuity Prices'!$E:$E,$G126),IF($B126="RAB Short",SUMIFS('RAB Prices Short'!BJ:BJ,'RAB Prices Short'!$B:$B,'All Prices combined'!$D126,'RAB Prices Short'!$E:$E,'All Prices combined'!$G126),IF($B126="RAB Long",SUMIFS('RAB Prices Long'!BJ:BJ,'RAB Prices Long'!$B:$B,'All Prices combined'!$D126,'RAB Prices Long'!$E:$E,'All Prices combined'!$G126)))),2)</f>
        <v>0</v>
      </c>
      <c r="BH126" s="2">
        <f>ROUND(IF($B126="Annuity",SUMIFS('Annuity Prices'!BK:BK,'Annuity Prices'!$B:$B,$D126,'Annuity Prices'!$E:$E,$G126),IF($B126="RAB Short",SUMIFS('RAB Prices Short'!BK:BK,'RAB Prices Short'!$B:$B,'All Prices combined'!$D126,'RAB Prices Short'!$E:$E,'All Prices combined'!$G126),IF($B126="RAB Long",SUMIFS('RAB Prices Long'!BK:BK,'RAB Prices Long'!$B:$B,'All Prices combined'!$D126,'RAB Prices Long'!$E:$E,'All Prices combined'!$G126)))),2)</f>
        <v>0</v>
      </c>
      <c r="BI126" s="2">
        <f>ROUND(IF($B126="Annuity",SUMIFS('Annuity Prices'!BL:BL,'Annuity Prices'!$B:$B,$D126,'Annuity Prices'!$E:$E,$G126),IF($B126="RAB Short",SUMIFS('RAB Prices Short'!BL:BL,'RAB Prices Short'!$B:$B,'All Prices combined'!$D126,'RAB Prices Short'!$E:$E,'All Prices combined'!$G126),IF($B126="RAB Long",SUMIFS('RAB Prices Long'!BL:BL,'RAB Prices Long'!$B:$B,'All Prices combined'!$D126,'RAB Prices Long'!$E:$E,'All Prices combined'!$G126)))),2)</f>
        <v>0</v>
      </c>
      <c r="BJ126" s="2">
        <f>ROUND(IF($B126="Annuity",SUMIFS('Annuity Prices'!BM:BM,'Annuity Prices'!$B:$B,$D126,'Annuity Prices'!$E:$E,$G126),IF($B126="RAB Short",SUMIFS('RAB Prices Short'!BM:BM,'RAB Prices Short'!$B:$B,'All Prices combined'!$D126,'RAB Prices Short'!$E:$E,'All Prices combined'!$G126),IF($B126="RAB Long",SUMIFS('RAB Prices Long'!BM:BM,'RAB Prices Long'!$B:$B,'All Prices combined'!$D126,'RAB Prices Long'!$E:$E,'All Prices combined'!$G126)))),2)</f>
        <v>0</v>
      </c>
      <c r="BK126" s="2">
        <f>ROUND(IF($B126="Annuity",SUMIFS('Annuity Prices'!BN:BN,'Annuity Prices'!$B:$B,$D126,'Annuity Prices'!$E:$E,$G126),IF($B126="RAB Short",SUMIFS('RAB Prices Short'!BN:BN,'RAB Prices Short'!$B:$B,'All Prices combined'!$D126,'RAB Prices Short'!$E:$E,'All Prices combined'!$G126),IF($B126="RAB Long",SUMIFS('RAB Prices Long'!BN:BN,'RAB Prices Long'!$B:$B,'All Prices combined'!$D126,'RAB Prices Long'!$E:$E,'All Prices combined'!$G126)))),2)</f>
        <v>0</v>
      </c>
      <c r="BL126" s="2">
        <f>ROUND(IF($B126="Annuity",SUMIFS('Annuity Prices'!BO:BO,'Annuity Prices'!$B:$B,$D126,'Annuity Prices'!$E:$E,$G126),IF($B126="RAB Short",SUMIFS('RAB Prices Short'!BO:BO,'RAB Prices Short'!$B:$B,'All Prices combined'!$D126,'RAB Prices Short'!$E:$E,'All Prices combined'!$G126),IF($B126="RAB Long",SUMIFS('RAB Prices Long'!BO:BO,'RAB Prices Long'!$B:$B,'All Prices combined'!$D126,'RAB Prices Long'!$E:$E,'All Prices combined'!$G126)))),2)</f>
        <v>0</v>
      </c>
      <c r="BM126" s="2">
        <f>ROUND(IF($B126="Annuity",SUMIFS('Annuity Prices'!BP:BP,'Annuity Prices'!$B:$B,$D126,'Annuity Prices'!$E:$E,$G126),IF($B126="RAB Short",SUMIFS('RAB Prices Short'!BP:BP,'RAB Prices Short'!$B:$B,'All Prices combined'!$D126,'RAB Prices Short'!$E:$E,'All Prices combined'!$G126),IF($B126="RAB Long",SUMIFS('RAB Prices Long'!BP:BP,'RAB Prices Long'!$B:$B,'All Prices combined'!$D126,'RAB Prices Long'!$E:$E,'All Prices combined'!$G126)))),2)</f>
        <v>0</v>
      </c>
      <c r="BN126" s="2">
        <f>ROUND(IF($B126="Annuity",SUMIFS('Annuity Prices'!BQ:BQ,'Annuity Prices'!$B:$B,$D126,'Annuity Prices'!$E:$E,$G126),IF($B126="RAB Short",SUMIFS('RAB Prices Short'!BQ:BQ,'RAB Prices Short'!$B:$B,'All Prices combined'!$D126,'RAB Prices Short'!$E:$E,'All Prices combined'!$G126),IF($B126="RAB Long",SUMIFS('RAB Prices Long'!BQ:BQ,'RAB Prices Long'!$B:$B,'All Prices combined'!$D126,'RAB Prices Long'!$E:$E,'All Prices combined'!$G126)))),2)</f>
        <v>0</v>
      </c>
      <c r="BO126" s="2">
        <f>ROUND(IF($B126="Annuity",SUMIFS('Annuity Prices'!BR:BR,'Annuity Prices'!$B:$B,$D126,'Annuity Prices'!$E:$E,$G126),IF($B126="RAB Short",SUMIFS('RAB Prices Short'!BR:BR,'RAB Prices Short'!$B:$B,'All Prices combined'!$D126,'RAB Prices Short'!$E:$E,'All Prices combined'!$G126),IF($B126="RAB Long",SUMIFS('RAB Prices Long'!BR:BR,'RAB Prices Long'!$B:$B,'All Prices combined'!$D126,'RAB Prices Long'!$E:$E,'All Prices combined'!$G126)))),2)</f>
        <v>0</v>
      </c>
      <c r="BP126" s="2">
        <f>ROUND(IF($B126="Annuity",SUMIFS('Annuity Prices'!BS:BS,'Annuity Prices'!$B:$B,$D126,'Annuity Prices'!$E:$E,$G126),IF($B126="RAB Short",SUMIFS('RAB Prices Short'!BS:BS,'RAB Prices Short'!$B:$B,'All Prices combined'!$D126,'RAB Prices Short'!$E:$E,'All Prices combined'!$G126),IF($B126="RAB Long",SUMIFS('RAB Prices Long'!BS:BS,'RAB Prices Long'!$B:$B,'All Prices combined'!$D126,'RAB Prices Long'!$E:$E,'All Prices combined'!$G126)))),2)</f>
        <v>0</v>
      </c>
      <c r="BQ126" s="2">
        <f>ROUND(IF($B126="Annuity",SUMIFS('Annuity Prices'!BT:BT,'Annuity Prices'!$B:$B,$D126,'Annuity Prices'!$E:$E,$G126),IF($B126="RAB Short",SUMIFS('RAB Prices Short'!BT:BT,'RAB Prices Short'!$B:$B,'All Prices combined'!$D126,'RAB Prices Short'!$E:$E,'All Prices combined'!$G126),IF($B126="RAB Long",SUMIFS('RAB Prices Long'!BT:BT,'RAB Prices Long'!$B:$B,'All Prices combined'!$D126,'RAB Prices Long'!$E:$E,'All Prices combined'!$G126)))),2)</f>
        <v>0</v>
      </c>
      <c r="BR126" s="2">
        <f>ROUND(IF($B126="Annuity",SUMIFS('Annuity Prices'!BU:BU,'Annuity Prices'!$B:$B,$D126,'Annuity Prices'!$E:$E,$G126),IF($B126="RAB Short",SUMIFS('RAB Prices Short'!BU:BU,'RAB Prices Short'!$B:$B,'All Prices combined'!$D126,'RAB Prices Short'!$E:$E,'All Prices combined'!$G126),IF($B126="RAB Long",SUMIFS('RAB Prices Long'!BU:BU,'RAB Prices Long'!$B:$B,'All Prices combined'!$D126,'RAB Prices Long'!$E:$E,'All Prices combined'!$G126)))),2)</f>
        <v>0</v>
      </c>
      <c r="BS126" s="2">
        <f>ROUND(IF($B126="Annuity",SUMIFS('Annuity Prices'!BV:BV,'Annuity Prices'!$B:$B,$D126,'Annuity Prices'!$E:$E,$G126),IF($B126="RAB Short",SUMIFS('RAB Prices Short'!BV:BV,'RAB Prices Short'!$B:$B,'All Prices combined'!$D126,'RAB Prices Short'!$E:$E,'All Prices combined'!$G126),IF($B126="RAB Long",SUMIFS('RAB Prices Long'!BV:BV,'RAB Prices Long'!$B:$B,'All Prices combined'!$D126,'RAB Prices Long'!$E:$E,'All Prices combined'!$G126)))),2)</f>
        <v>0</v>
      </c>
      <c r="BT126" s="2">
        <f>ROUND(IF($B126="Annuity",SUMIFS('Annuity Prices'!BW:BW,'Annuity Prices'!$B:$B,$D126,'Annuity Prices'!$E:$E,$G126),IF($B126="RAB Short",SUMIFS('RAB Prices Short'!BW:BW,'RAB Prices Short'!$B:$B,'All Prices combined'!$D126,'RAB Prices Short'!$E:$E,'All Prices combined'!$G126),IF($B126="RAB Long",SUMIFS('RAB Prices Long'!BW:BW,'RAB Prices Long'!$B:$B,'All Prices combined'!$D126,'RAB Prices Long'!$E:$E,'All Prices combined'!$G126)))),2)</f>
        <v>0</v>
      </c>
      <c r="BU126" s="2">
        <f>ROUND(IF($B126="Annuity",SUMIFS('Annuity Prices'!BX:BX,'Annuity Prices'!$B:$B,$D126,'Annuity Prices'!$E:$E,$G126),IF($B126="RAB Short",SUMIFS('RAB Prices Short'!BX:BX,'RAB Prices Short'!$B:$B,'All Prices combined'!$D126,'RAB Prices Short'!$E:$E,'All Prices combined'!$G126),IF($B126="RAB Long",SUMIFS('RAB Prices Long'!BX:BX,'RAB Prices Long'!$B:$B,'All Prices combined'!$D126,'RAB Prices Long'!$E:$E,'All Prices combined'!$G126)))),2)</f>
        <v>0</v>
      </c>
    </row>
    <row r="127" spans="2:73" x14ac:dyDescent="0.25">
      <c r="B127" t="s">
        <v>37</v>
      </c>
      <c r="C127" s="1">
        <v>24</v>
      </c>
      <c r="D127" s="1" t="s">
        <v>200</v>
      </c>
      <c r="E127" s="1" t="s">
        <v>199</v>
      </c>
      <c r="F127" s="1">
        <v>24</v>
      </c>
      <c r="G127" s="1" t="s">
        <v>38</v>
      </c>
      <c r="H127" s="1" t="s">
        <v>128</v>
      </c>
      <c r="I127" s="2">
        <f>ROUND(IF($B127="Annuity",SUMIFS('Annuity Prices'!L:L,'Annuity Prices'!$B:$B,$D127,'Annuity Prices'!$E:$E,$G127),IF($B127="RAB Short",SUMIFS('RAB Prices Short'!L:L,'RAB Prices Short'!$B:$B,'All Prices combined'!$D127,'RAB Prices Short'!$E:$E,'All Prices combined'!$G127),IF($B127="RAB Long",SUMIFS('RAB Prices Long'!L:L,'RAB Prices Long'!$B:$B,'All Prices combined'!$D127,'RAB Prices Long'!$E:$E,'All Prices combined'!$G127)))),2)</f>
        <v>13.13</v>
      </c>
      <c r="J127" s="2">
        <f>ROUND(IF($B127="Annuity",SUMIFS('Annuity Prices'!M:M,'Annuity Prices'!$B:$B,$D127,'Annuity Prices'!$E:$E,$G127),IF($B127="RAB Short",SUMIFS('RAB Prices Short'!M:M,'RAB Prices Short'!$B:$B,'All Prices combined'!$D127,'RAB Prices Short'!$E:$E,'All Prices combined'!$G127),IF($B127="RAB Long",SUMIFS('RAB Prices Long'!M:M,'RAB Prices Long'!$B:$B,'All Prices combined'!$D127,'RAB Prices Long'!$E:$E,'All Prices combined'!$G127)))),2)</f>
        <v>13.51</v>
      </c>
      <c r="K127" s="2">
        <f>ROUND(IF($B127="Annuity",SUMIFS('Annuity Prices'!N:N,'Annuity Prices'!$B:$B,$D127,'Annuity Prices'!$E:$E,$G127),IF($B127="RAB Short",SUMIFS('RAB Prices Short'!N:N,'RAB Prices Short'!$B:$B,'All Prices combined'!$D127,'RAB Prices Short'!$E:$E,'All Prices combined'!$G127),IF($B127="RAB Long",SUMIFS('RAB Prices Long'!N:N,'RAB Prices Long'!$B:$B,'All Prices combined'!$D127,'RAB Prices Long'!$E:$E,'All Prices combined'!$G127)))),2)</f>
        <v>13.9</v>
      </c>
      <c r="L127" s="2">
        <f>ROUND(IF($B127="Annuity",SUMIFS('Annuity Prices'!O:O,'Annuity Prices'!$B:$B,$D127,'Annuity Prices'!$E:$E,$G127),IF($B127="RAB Short",SUMIFS('RAB Prices Short'!O:O,'RAB Prices Short'!$B:$B,'All Prices combined'!$D127,'RAB Prices Short'!$E:$E,'All Prices combined'!$G127),IF($B127="RAB Long",SUMIFS('RAB Prices Long'!O:O,'RAB Prices Long'!$B:$B,'All Prices combined'!$D127,'RAB Prices Long'!$E:$E,'All Prices combined'!$G127)))),2)</f>
        <v>14.29</v>
      </c>
      <c r="M127" s="2">
        <f>ROUND(IF($B127="Annuity",SUMIFS('Annuity Prices'!P:P,'Annuity Prices'!$B:$B,$D127,'Annuity Prices'!$E:$E,$G127),IF($B127="RAB Short",SUMIFS('RAB Prices Short'!P:P,'RAB Prices Short'!$B:$B,'All Prices combined'!$D127,'RAB Prices Short'!$E:$E,'All Prices combined'!$G127),IF($B127="RAB Long",SUMIFS('RAB Prices Long'!P:P,'RAB Prices Long'!$B:$B,'All Prices combined'!$D127,'RAB Prices Long'!$E:$E,'All Prices combined'!$G127)))),2)</f>
        <v>14.6</v>
      </c>
      <c r="N127" s="2">
        <f>ROUND(IF($B127="Annuity",SUMIFS('Annuity Prices'!Q:Q,'Annuity Prices'!$B:$B,$D127,'Annuity Prices'!$E:$E,$G127),IF($B127="RAB Short",SUMIFS('RAB Prices Short'!Q:Q,'RAB Prices Short'!$B:$B,'All Prices combined'!$D127,'RAB Prices Short'!$E:$E,'All Prices combined'!$G127),IF($B127="RAB Long",SUMIFS('RAB Prices Long'!Q:Q,'RAB Prices Long'!$B:$B,'All Prices combined'!$D127,'RAB Prices Long'!$E:$E,'All Prices combined'!$G127)))),2)</f>
        <v>14.97</v>
      </c>
      <c r="O127" s="2">
        <f>ROUND(IF($B127="Annuity",SUMIFS('Annuity Prices'!R:R,'Annuity Prices'!$B:$B,$D127,'Annuity Prices'!$E:$E,$G127),IF($B127="RAB Short",SUMIFS('RAB Prices Short'!R:R,'RAB Prices Short'!$B:$B,'All Prices combined'!$D127,'RAB Prices Short'!$E:$E,'All Prices combined'!$G127),IF($B127="RAB Long",SUMIFS('RAB Prices Long'!R:R,'RAB Prices Long'!$B:$B,'All Prices combined'!$D127,'RAB Prices Long'!$E:$E,'All Prices combined'!$G127)))),2)</f>
        <v>15.34</v>
      </c>
      <c r="P127" s="2">
        <f>ROUND(IF($B127="Annuity",SUMIFS('Annuity Prices'!S:S,'Annuity Prices'!$B:$B,$D127,'Annuity Prices'!$E:$E,$G127),IF($B127="RAB Short",SUMIFS('RAB Prices Short'!S:S,'RAB Prices Short'!$B:$B,'All Prices combined'!$D127,'RAB Prices Short'!$E:$E,'All Prices combined'!$G127),IF($B127="RAB Long",SUMIFS('RAB Prices Long'!S:S,'RAB Prices Long'!$B:$B,'All Prices combined'!$D127,'RAB Prices Long'!$E:$E,'All Prices combined'!$G127)))),2)</f>
        <v>15.73</v>
      </c>
      <c r="Q127" s="2">
        <f>ROUND(IF($B127="Annuity",SUMIFS('Annuity Prices'!T:T,'Annuity Prices'!$B:$B,$D127,'Annuity Prices'!$E:$E,$G127),IF($B127="RAB Short",SUMIFS('RAB Prices Short'!T:T,'RAB Prices Short'!$B:$B,'All Prices combined'!$D127,'RAB Prices Short'!$E:$E,'All Prices combined'!$G127),IF($B127="RAB Long",SUMIFS('RAB Prices Long'!T:T,'RAB Prices Long'!$B:$B,'All Prices combined'!$D127,'RAB Prices Long'!$E:$E,'All Prices combined'!$G127)))),2)</f>
        <v>16.12</v>
      </c>
      <c r="R127" s="2">
        <f>ROUND(IF($B127="Annuity",SUMIFS('Annuity Prices'!U:U,'Annuity Prices'!$B:$B,$D127,'Annuity Prices'!$E:$E,$G127),IF($B127="RAB Short",SUMIFS('RAB Prices Short'!U:U,'RAB Prices Short'!$B:$B,'All Prices combined'!$D127,'RAB Prices Short'!$E:$E,'All Prices combined'!$G127),IF($B127="RAB Long",SUMIFS('RAB Prices Long'!U:U,'RAB Prices Long'!$B:$B,'All Prices combined'!$D127,'RAB Prices Long'!$E:$E,'All Prices combined'!$G127)))),2)</f>
        <v>16.52</v>
      </c>
      <c r="S127" s="2">
        <f>ROUND(IF($B127="Annuity",SUMIFS('Annuity Prices'!V:V,'Annuity Prices'!$B:$B,$D127,'Annuity Prices'!$E:$E,$G127),IF($B127="RAB Short",SUMIFS('RAB Prices Short'!V:V,'RAB Prices Short'!$B:$B,'All Prices combined'!$D127,'RAB Prices Short'!$E:$E,'All Prices combined'!$G127),IF($B127="RAB Long",SUMIFS('RAB Prices Long'!V:V,'RAB Prices Long'!$B:$B,'All Prices combined'!$D127,'RAB Prices Long'!$E:$E,'All Prices combined'!$G127)))),2)</f>
        <v>16.940000000000001</v>
      </c>
      <c r="T127" s="2">
        <f>ROUND(IF($B127="Annuity",SUMIFS('Annuity Prices'!W:W,'Annuity Prices'!$B:$B,$D127,'Annuity Prices'!$E:$E,$G127),IF($B127="RAB Short",SUMIFS('RAB Prices Short'!W:W,'RAB Prices Short'!$B:$B,'All Prices combined'!$D127,'RAB Prices Short'!$E:$E,'All Prices combined'!$G127),IF($B127="RAB Long",SUMIFS('RAB Prices Long'!W:W,'RAB Prices Long'!$B:$B,'All Prices combined'!$D127,'RAB Prices Long'!$E:$E,'All Prices combined'!$G127)))),2)</f>
        <v>17.36</v>
      </c>
      <c r="U127" s="2">
        <f>ROUND(IF($B127="Annuity",SUMIFS('Annuity Prices'!X:X,'Annuity Prices'!$B:$B,$D127,'Annuity Prices'!$E:$E,$G127),IF($B127="RAB Short",SUMIFS('RAB Prices Short'!X:X,'RAB Prices Short'!$B:$B,'All Prices combined'!$D127,'RAB Prices Short'!$E:$E,'All Prices combined'!$G127),IF($B127="RAB Long",SUMIFS('RAB Prices Long'!X:X,'RAB Prices Long'!$B:$B,'All Prices combined'!$D127,'RAB Prices Long'!$E:$E,'All Prices combined'!$G127)))),2)</f>
        <v>17.8</v>
      </c>
      <c r="V127" s="2">
        <f>ROUND(IF($B127="Annuity",SUMIFS('Annuity Prices'!Y:Y,'Annuity Prices'!$B:$B,$D127,'Annuity Prices'!$E:$E,$G127),IF($B127="RAB Short",SUMIFS('RAB Prices Short'!Y:Y,'RAB Prices Short'!$B:$B,'All Prices combined'!$D127,'RAB Prices Short'!$E:$E,'All Prices combined'!$G127),IF($B127="RAB Long",SUMIFS('RAB Prices Long'!Y:Y,'RAB Prices Long'!$B:$B,'All Prices combined'!$D127,'RAB Prices Long'!$E:$E,'All Prices combined'!$G127)))),2)</f>
        <v>18.239999999999998</v>
      </c>
      <c r="W127" s="2">
        <f>ROUND(IF($B127="Annuity",SUMIFS('Annuity Prices'!Z:Z,'Annuity Prices'!$B:$B,$D127,'Annuity Prices'!$E:$E,$G127),IF($B127="RAB Short",SUMIFS('RAB Prices Short'!Z:Z,'RAB Prices Short'!$B:$B,'All Prices combined'!$D127,'RAB Prices Short'!$E:$E,'All Prices combined'!$G127),IF($B127="RAB Long",SUMIFS('RAB Prices Long'!Z:Z,'RAB Prices Long'!$B:$B,'All Prices combined'!$D127,'RAB Prices Long'!$E:$E,'All Prices combined'!$G127)))),2)</f>
        <v>18.7</v>
      </c>
      <c r="X127" s="2">
        <f>ROUND(IF($B127="Annuity",SUMIFS('Annuity Prices'!AA:AA,'Annuity Prices'!$B:$B,$D127,'Annuity Prices'!$E:$E,$G127),IF($B127="RAB Short",SUMIFS('RAB Prices Short'!AA:AA,'RAB Prices Short'!$B:$B,'All Prices combined'!$D127,'RAB Prices Short'!$E:$E,'All Prices combined'!$G127),IF($B127="RAB Long",SUMIFS('RAB Prices Long'!AA:AA,'RAB Prices Long'!$B:$B,'All Prices combined'!$D127,'RAB Prices Long'!$E:$E,'All Prices combined'!$G127)))),2)</f>
        <v>19.16</v>
      </c>
      <c r="Y127" s="2">
        <f>ROUND(IF($B127="Annuity",SUMIFS('Annuity Prices'!AB:AB,'Annuity Prices'!$B:$B,$D127,'Annuity Prices'!$E:$E,$G127),IF($B127="RAB Short",SUMIFS('RAB Prices Short'!AB:AB,'RAB Prices Short'!$B:$B,'All Prices combined'!$D127,'RAB Prices Short'!$E:$E,'All Prices combined'!$G127),IF($B127="RAB Long",SUMIFS('RAB Prices Long'!AB:AB,'RAB Prices Long'!$B:$B,'All Prices combined'!$D127,'RAB Prices Long'!$E:$E,'All Prices combined'!$G127)))),2)</f>
        <v>19.649999999999999</v>
      </c>
      <c r="Z127" s="2">
        <f>ROUND(IF($B127="Annuity",SUMIFS('Annuity Prices'!AC:AC,'Annuity Prices'!$B:$B,$D127,'Annuity Prices'!$E:$E,$G127),IF($B127="RAB Short",SUMIFS('RAB Prices Short'!AC:AC,'RAB Prices Short'!$B:$B,'All Prices combined'!$D127,'RAB Prices Short'!$E:$E,'All Prices combined'!$G127),IF($B127="RAB Long",SUMIFS('RAB Prices Long'!AC:AC,'RAB Prices Long'!$B:$B,'All Prices combined'!$D127,'RAB Prices Long'!$E:$E,'All Prices combined'!$G127)))),2)</f>
        <v>20.14</v>
      </c>
      <c r="AA127" s="2">
        <f>ROUND(IF($B127="Annuity",SUMIFS('Annuity Prices'!AD:AD,'Annuity Prices'!$B:$B,$D127,'Annuity Prices'!$E:$E,$G127),IF($B127="RAB Short",SUMIFS('RAB Prices Short'!AD:AD,'RAB Prices Short'!$B:$B,'All Prices combined'!$D127,'RAB Prices Short'!$E:$E,'All Prices combined'!$G127),IF($B127="RAB Long",SUMIFS('RAB Prices Long'!AD:AD,'RAB Prices Long'!$B:$B,'All Prices combined'!$D127,'RAB Prices Long'!$E:$E,'All Prices combined'!$G127)))),2)</f>
        <v>20.64</v>
      </c>
      <c r="AB127" s="2">
        <f>ROUND(IF($B127="Annuity",SUMIFS('Annuity Prices'!AE:AE,'Annuity Prices'!$B:$B,$D127,'Annuity Prices'!$E:$E,$G127),IF($B127="RAB Short",SUMIFS('RAB Prices Short'!AE:AE,'RAB Prices Short'!$B:$B,'All Prices combined'!$D127,'RAB Prices Short'!$E:$E,'All Prices combined'!$G127),IF($B127="RAB Long",SUMIFS('RAB Prices Long'!AE:AE,'RAB Prices Long'!$B:$B,'All Prices combined'!$D127,'RAB Prices Long'!$E:$E,'All Prices combined'!$G127)))),2)</f>
        <v>21.16</v>
      </c>
      <c r="AC127" s="2">
        <f>ROUND(IF($B127="Annuity",SUMIFS('Annuity Prices'!AF:AF,'Annuity Prices'!$B:$B,$D127,'Annuity Prices'!$E:$E,$G127),IF($B127="RAB Short",SUMIFS('RAB Prices Short'!AF:AF,'RAB Prices Short'!$B:$B,'All Prices combined'!$D127,'RAB Prices Short'!$E:$E,'All Prices combined'!$G127),IF($B127="RAB Long",SUMIFS('RAB Prices Long'!AF:AF,'RAB Prices Long'!$B:$B,'All Prices combined'!$D127,'RAB Prices Long'!$E:$E,'All Prices combined'!$G127)))),2)</f>
        <v>21.69</v>
      </c>
      <c r="AD127" s="2">
        <f>ROUND(IF($B127="Annuity",SUMIFS('Annuity Prices'!AG:AG,'Annuity Prices'!$B:$B,$D127,'Annuity Prices'!$E:$E,$G127),IF($B127="RAB Short",SUMIFS('RAB Prices Short'!AG:AG,'RAB Prices Short'!$B:$B,'All Prices combined'!$D127,'RAB Prices Short'!$E:$E,'All Prices combined'!$G127),IF($B127="RAB Long",SUMIFS('RAB Prices Long'!AG:AG,'RAB Prices Long'!$B:$B,'All Prices combined'!$D127,'RAB Prices Long'!$E:$E,'All Prices combined'!$G127)))),2)</f>
        <v>22.23</v>
      </c>
      <c r="AE127" s="2">
        <f>ROUND(IF($B127="Annuity",SUMIFS('Annuity Prices'!AH:AH,'Annuity Prices'!$B:$B,$D127,'Annuity Prices'!$E:$E,$G127),IF($B127="RAB Short",SUMIFS('RAB Prices Short'!AH:AH,'RAB Prices Short'!$B:$B,'All Prices combined'!$D127,'RAB Prices Short'!$E:$E,'All Prices combined'!$G127),IF($B127="RAB Long",SUMIFS('RAB Prices Long'!AH:AH,'RAB Prices Long'!$B:$B,'All Prices combined'!$D127,'RAB Prices Long'!$E:$E,'All Prices combined'!$G127)))),2)</f>
        <v>22.79</v>
      </c>
      <c r="AF127" s="2">
        <f>ROUND(IF($B127="Annuity",SUMIFS('Annuity Prices'!AI:AI,'Annuity Prices'!$B:$B,$D127,'Annuity Prices'!$E:$E,$G127),IF($B127="RAB Short",SUMIFS('RAB Prices Short'!AI:AI,'RAB Prices Short'!$B:$B,'All Prices combined'!$D127,'RAB Prices Short'!$E:$E,'All Prices combined'!$G127),IF($B127="RAB Long",SUMIFS('RAB Prices Long'!AI:AI,'RAB Prices Long'!$B:$B,'All Prices combined'!$D127,'RAB Prices Long'!$E:$E,'All Prices combined'!$G127)))),2)</f>
        <v>23.36</v>
      </c>
      <c r="AG127" s="2">
        <f>ROUND(IF($B127="Annuity",SUMIFS('Annuity Prices'!AJ:AJ,'Annuity Prices'!$B:$B,$D127,'Annuity Prices'!$E:$E,$G127),IF($B127="RAB Short",SUMIFS('RAB Prices Short'!AJ:AJ,'RAB Prices Short'!$B:$B,'All Prices combined'!$D127,'RAB Prices Short'!$E:$E,'All Prices combined'!$G127),IF($B127="RAB Long",SUMIFS('RAB Prices Long'!AJ:AJ,'RAB Prices Long'!$B:$B,'All Prices combined'!$D127,'RAB Prices Long'!$E:$E,'All Prices combined'!$G127)))),2)</f>
        <v>23.95</v>
      </c>
      <c r="AH127" s="2">
        <f>ROUND(IF($B127="Annuity",SUMIFS('Annuity Prices'!AK:AK,'Annuity Prices'!$B:$B,$D127,'Annuity Prices'!$E:$E,$G127),IF($B127="RAB Short",SUMIFS('RAB Prices Short'!AK:AK,'RAB Prices Short'!$B:$B,'All Prices combined'!$D127,'RAB Prices Short'!$E:$E,'All Prices combined'!$G127),IF($B127="RAB Long",SUMIFS('RAB Prices Long'!AK:AK,'RAB Prices Long'!$B:$B,'All Prices combined'!$D127,'RAB Prices Long'!$E:$E,'All Prices combined'!$G127)))),2)</f>
        <v>24.55</v>
      </c>
      <c r="AI127" s="2">
        <f>ROUND(IF($B127="Annuity",SUMIFS('Annuity Prices'!AL:AL,'Annuity Prices'!$B:$B,$D127,'Annuity Prices'!$E:$E,$G127),IF($B127="RAB Short",SUMIFS('RAB Prices Short'!AL:AL,'RAB Prices Short'!$B:$B,'All Prices combined'!$D127,'RAB Prices Short'!$E:$E,'All Prices combined'!$G127),IF($B127="RAB Long",SUMIFS('RAB Prices Long'!AL:AL,'RAB Prices Long'!$B:$B,'All Prices combined'!$D127,'RAB Prices Long'!$E:$E,'All Prices combined'!$G127)))),2)</f>
        <v>25.16</v>
      </c>
      <c r="AJ127" s="2">
        <f>ROUND(IF($B127="Annuity",SUMIFS('Annuity Prices'!AM:AM,'Annuity Prices'!$B:$B,$D127,'Annuity Prices'!$E:$E,$G127),IF($B127="RAB Short",SUMIFS('RAB Prices Short'!AM:AM,'RAB Prices Short'!$B:$B,'All Prices combined'!$D127,'RAB Prices Short'!$E:$E,'All Prices combined'!$G127),IF($B127="RAB Long",SUMIFS('RAB Prices Long'!AM:AM,'RAB Prices Long'!$B:$B,'All Prices combined'!$D127,'RAB Prices Long'!$E:$E,'All Prices combined'!$G127)))),2)</f>
        <v>25.79</v>
      </c>
      <c r="AK127" s="2">
        <f>ROUND(IF($B127="Annuity",SUMIFS('Annuity Prices'!AN:AN,'Annuity Prices'!$B:$B,$D127,'Annuity Prices'!$E:$E,$G127),IF($B127="RAB Short",SUMIFS('RAB Prices Short'!AN:AN,'RAB Prices Short'!$B:$B,'All Prices combined'!$D127,'RAB Prices Short'!$E:$E,'All Prices combined'!$G127),IF($B127="RAB Long",SUMIFS('RAB Prices Long'!AN:AN,'RAB Prices Long'!$B:$B,'All Prices combined'!$D127,'RAB Prices Long'!$E:$E,'All Prices combined'!$G127)))),2)</f>
        <v>26.45</v>
      </c>
      <c r="AL127" s="2">
        <f>ROUND(IF($B127="Annuity",SUMIFS('Annuity Prices'!AO:AO,'Annuity Prices'!$B:$B,$D127,'Annuity Prices'!$E:$E,$G127),IF($B127="RAB Short",SUMIFS('RAB Prices Short'!AO:AO,'RAB Prices Short'!$B:$B,'All Prices combined'!$D127,'RAB Prices Short'!$E:$E,'All Prices combined'!$G127),IF($B127="RAB Long",SUMIFS('RAB Prices Long'!AO:AO,'RAB Prices Long'!$B:$B,'All Prices combined'!$D127,'RAB Prices Long'!$E:$E,'All Prices combined'!$G127)))),2)</f>
        <v>27.11</v>
      </c>
      <c r="AM127" s="2">
        <f>ROUND(IF($B127="Annuity",SUMIFS('Annuity Prices'!AP:AP,'Annuity Prices'!$B:$B,$D127,'Annuity Prices'!$E:$E,$G127),IF($B127="RAB Short",SUMIFS('RAB Prices Short'!AP:AP,'RAB Prices Short'!$B:$B,'All Prices combined'!$D127,'RAB Prices Short'!$E:$E,'All Prices combined'!$G127),IF($B127="RAB Long",SUMIFS('RAB Prices Long'!AP:AP,'RAB Prices Long'!$B:$B,'All Prices combined'!$D127,'RAB Prices Long'!$E:$E,'All Prices combined'!$G127)))),2)</f>
        <v>27.78</v>
      </c>
      <c r="AN127" s="2">
        <f>ROUND(IF($B127="Annuity",SUMIFS('Annuity Prices'!AQ:AQ,'Annuity Prices'!$B:$B,$D127,'Annuity Prices'!$E:$E,$G127),IF($B127="RAB Short",SUMIFS('RAB Prices Short'!AQ:AQ,'RAB Prices Short'!$B:$B,'All Prices combined'!$D127,'RAB Prices Short'!$E:$E,'All Prices combined'!$G127),IF($B127="RAB Long",SUMIFS('RAB Prices Long'!AQ:AQ,'RAB Prices Long'!$B:$B,'All Prices combined'!$D127,'RAB Prices Long'!$E:$E,'All Prices combined'!$G127)))),2)</f>
        <v>28.48</v>
      </c>
      <c r="AO127" s="2">
        <f>ROUND(IF($B127="Annuity",SUMIFS('Annuity Prices'!AR:AR,'Annuity Prices'!$B:$B,$D127,'Annuity Prices'!$E:$E,$G127),IF($B127="RAB Short",SUMIFS('RAB Prices Short'!AR:AR,'RAB Prices Short'!$B:$B,'All Prices combined'!$D127,'RAB Prices Short'!$E:$E,'All Prices combined'!$G127),IF($B127="RAB Long",SUMIFS('RAB Prices Long'!AR:AR,'RAB Prices Long'!$B:$B,'All Prices combined'!$D127,'RAB Prices Long'!$E:$E,'All Prices combined'!$G127)))),2)</f>
        <v>13.13</v>
      </c>
      <c r="AP127" s="2">
        <f>ROUND(IF($B127="Annuity",SUMIFS('Annuity Prices'!AS:AS,'Annuity Prices'!$B:$B,$D127,'Annuity Prices'!$E:$E,$G127),IF($B127="RAB Short",SUMIFS('RAB Prices Short'!AS:AS,'RAB Prices Short'!$B:$B,'All Prices combined'!$D127,'RAB Prices Short'!$E:$E,'All Prices combined'!$G127),IF($B127="RAB Long",SUMIFS('RAB Prices Long'!AS:AS,'RAB Prices Long'!$B:$B,'All Prices combined'!$D127,'RAB Prices Long'!$E:$E,'All Prices combined'!$G127)))),2)</f>
        <v>13.13</v>
      </c>
      <c r="AQ127" s="2">
        <f>ROUND(IF($B127="Annuity",SUMIFS('Annuity Prices'!AT:AT,'Annuity Prices'!$B:$B,$D127,'Annuity Prices'!$E:$E,$G127),IF($B127="RAB Short",SUMIFS('RAB Prices Short'!AT:AT,'RAB Prices Short'!$B:$B,'All Prices combined'!$D127,'RAB Prices Short'!$E:$E,'All Prices combined'!$G127),IF($B127="RAB Long",SUMIFS('RAB Prices Long'!AT:AT,'RAB Prices Long'!$B:$B,'All Prices combined'!$D127,'RAB Prices Long'!$E:$E,'All Prices combined'!$G127)))),2)</f>
        <v>13.51</v>
      </c>
      <c r="AR127" s="2">
        <f>ROUND(IF($B127="Annuity",SUMIFS('Annuity Prices'!AU:AU,'Annuity Prices'!$B:$B,$D127,'Annuity Prices'!$E:$E,$G127),IF($B127="RAB Short",SUMIFS('RAB Prices Short'!AU:AU,'RAB Prices Short'!$B:$B,'All Prices combined'!$D127,'RAB Prices Short'!$E:$E,'All Prices combined'!$G127),IF($B127="RAB Long",SUMIFS('RAB Prices Long'!AU:AU,'RAB Prices Long'!$B:$B,'All Prices combined'!$D127,'RAB Prices Long'!$E:$E,'All Prices combined'!$G127)))),2)</f>
        <v>13.9</v>
      </c>
      <c r="AS127" s="2">
        <f>ROUND(IF($B127="Annuity",SUMIFS('Annuity Prices'!AV:AV,'Annuity Prices'!$B:$B,$D127,'Annuity Prices'!$E:$E,$G127),IF($B127="RAB Short",SUMIFS('RAB Prices Short'!AV:AV,'RAB Prices Short'!$B:$B,'All Prices combined'!$D127,'RAB Prices Short'!$E:$E,'All Prices combined'!$G127),IF($B127="RAB Long",SUMIFS('RAB Prices Long'!AV:AV,'RAB Prices Long'!$B:$B,'All Prices combined'!$D127,'RAB Prices Long'!$E:$E,'All Prices combined'!$G127)))),2)</f>
        <v>14.29</v>
      </c>
      <c r="AT127" s="2">
        <f>ROUND(IF($B127="Annuity",SUMIFS('Annuity Prices'!AW:AW,'Annuity Prices'!$B:$B,$D127,'Annuity Prices'!$E:$E,$G127),IF($B127="RAB Short",SUMIFS('RAB Prices Short'!AW:AW,'RAB Prices Short'!$B:$B,'All Prices combined'!$D127,'RAB Prices Short'!$E:$E,'All Prices combined'!$G127),IF($B127="RAB Long",SUMIFS('RAB Prices Long'!AW:AW,'RAB Prices Long'!$B:$B,'All Prices combined'!$D127,'RAB Prices Long'!$E:$E,'All Prices combined'!$G127)))),2)</f>
        <v>14.6</v>
      </c>
      <c r="AU127" s="2">
        <f>ROUND(IF($B127="Annuity",SUMIFS('Annuity Prices'!AX:AX,'Annuity Prices'!$B:$B,$D127,'Annuity Prices'!$E:$E,$G127),IF($B127="RAB Short",SUMIFS('RAB Prices Short'!AX:AX,'RAB Prices Short'!$B:$B,'All Prices combined'!$D127,'RAB Prices Short'!$E:$E,'All Prices combined'!$G127),IF($B127="RAB Long",SUMIFS('RAB Prices Long'!AX:AX,'RAB Prices Long'!$B:$B,'All Prices combined'!$D127,'RAB Prices Long'!$E:$E,'All Prices combined'!$G127)))),2)</f>
        <v>14.97</v>
      </c>
      <c r="AV127" s="2">
        <f>ROUND(IF($B127="Annuity",SUMIFS('Annuity Prices'!AY:AY,'Annuity Prices'!$B:$B,$D127,'Annuity Prices'!$E:$E,$G127),IF($B127="RAB Short",SUMIFS('RAB Prices Short'!AY:AY,'RAB Prices Short'!$B:$B,'All Prices combined'!$D127,'RAB Prices Short'!$E:$E,'All Prices combined'!$G127),IF($B127="RAB Long",SUMIFS('RAB Prices Long'!AY:AY,'RAB Prices Long'!$B:$B,'All Prices combined'!$D127,'RAB Prices Long'!$E:$E,'All Prices combined'!$G127)))),2)</f>
        <v>15.34</v>
      </c>
      <c r="AW127" s="2">
        <f>ROUND(IF($B127="Annuity",SUMIFS('Annuity Prices'!AZ:AZ,'Annuity Prices'!$B:$B,$D127,'Annuity Prices'!$E:$E,$G127),IF($B127="RAB Short",SUMIFS('RAB Prices Short'!AZ:AZ,'RAB Prices Short'!$B:$B,'All Prices combined'!$D127,'RAB Prices Short'!$E:$E,'All Prices combined'!$G127),IF($B127="RAB Long",SUMIFS('RAB Prices Long'!AZ:AZ,'RAB Prices Long'!$B:$B,'All Prices combined'!$D127,'RAB Prices Long'!$E:$E,'All Prices combined'!$G127)))),2)</f>
        <v>15.73</v>
      </c>
      <c r="AX127" s="2">
        <f>ROUND(IF($B127="Annuity",SUMIFS('Annuity Prices'!BA:BA,'Annuity Prices'!$B:$B,$D127,'Annuity Prices'!$E:$E,$G127),IF($B127="RAB Short",SUMIFS('RAB Prices Short'!BA:BA,'RAB Prices Short'!$B:$B,'All Prices combined'!$D127,'RAB Prices Short'!$E:$E,'All Prices combined'!$G127),IF($B127="RAB Long",SUMIFS('RAB Prices Long'!BA:BA,'RAB Prices Long'!$B:$B,'All Prices combined'!$D127,'RAB Prices Long'!$E:$E,'All Prices combined'!$G127)))),2)</f>
        <v>16.12</v>
      </c>
      <c r="AY127" s="2">
        <f>ROUND(IF($B127="Annuity",SUMIFS('Annuity Prices'!BB:BB,'Annuity Prices'!$B:$B,$D127,'Annuity Prices'!$E:$E,$G127),IF($B127="RAB Short",SUMIFS('RAB Prices Short'!BB:BB,'RAB Prices Short'!$B:$B,'All Prices combined'!$D127,'RAB Prices Short'!$E:$E,'All Prices combined'!$G127),IF($B127="RAB Long",SUMIFS('RAB Prices Long'!BB:BB,'RAB Prices Long'!$B:$B,'All Prices combined'!$D127,'RAB Prices Long'!$E:$E,'All Prices combined'!$G127)))),2)</f>
        <v>16.52</v>
      </c>
      <c r="AZ127" s="2">
        <f>ROUND(IF($B127="Annuity",SUMIFS('Annuity Prices'!BC:BC,'Annuity Prices'!$B:$B,$D127,'Annuity Prices'!$E:$E,$G127),IF($B127="RAB Short",SUMIFS('RAB Prices Short'!BC:BC,'RAB Prices Short'!$B:$B,'All Prices combined'!$D127,'RAB Prices Short'!$E:$E,'All Prices combined'!$G127),IF($B127="RAB Long",SUMIFS('RAB Prices Long'!BC:BC,'RAB Prices Long'!$B:$B,'All Prices combined'!$D127,'RAB Prices Long'!$E:$E,'All Prices combined'!$G127)))),2)</f>
        <v>16.940000000000001</v>
      </c>
      <c r="BA127" s="2">
        <f>ROUND(IF($B127="Annuity",SUMIFS('Annuity Prices'!BD:BD,'Annuity Prices'!$B:$B,$D127,'Annuity Prices'!$E:$E,$G127),IF($B127="RAB Short",SUMIFS('RAB Prices Short'!BD:BD,'RAB Prices Short'!$B:$B,'All Prices combined'!$D127,'RAB Prices Short'!$E:$E,'All Prices combined'!$G127),IF($B127="RAB Long",SUMIFS('RAB Prices Long'!BD:BD,'RAB Prices Long'!$B:$B,'All Prices combined'!$D127,'RAB Prices Long'!$E:$E,'All Prices combined'!$G127)))),2)</f>
        <v>17.36</v>
      </c>
      <c r="BB127" s="2">
        <f>ROUND(IF($B127="Annuity",SUMIFS('Annuity Prices'!BE:BE,'Annuity Prices'!$B:$B,$D127,'Annuity Prices'!$E:$E,$G127),IF($B127="RAB Short",SUMIFS('RAB Prices Short'!BE:BE,'RAB Prices Short'!$B:$B,'All Prices combined'!$D127,'RAB Prices Short'!$E:$E,'All Prices combined'!$G127),IF($B127="RAB Long",SUMIFS('RAB Prices Long'!BE:BE,'RAB Prices Long'!$B:$B,'All Prices combined'!$D127,'RAB Prices Long'!$E:$E,'All Prices combined'!$G127)))),2)</f>
        <v>17.8</v>
      </c>
      <c r="BC127" s="2">
        <f>ROUND(IF($B127="Annuity",SUMIFS('Annuity Prices'!BF:BF,'Annuity Prices'!$B:$B,$D127,'Annuity Prices'!$E:$E,$G127),IF($B127="RAB Short",SUMIFS('RAB Prices Short'!BF:BF,'RAB Prices Short'!$B:$B,'All Prices combined'!$D127,'RAB Prices Short'!$E:$E,'All Prices combined'!$G127),IF($B127="RAB Long",SUMIFS('RAB Prices Long'!BF:BF,'RAB Prices Long'!$B:$B,'All Prices combined'!$D127,'RAB Prices Long'!$E:$E,'All Prices combined'!$G127)))),2)</f>
        <v>18.239999999999998</v>
      </c>
      <c r="BD127" s="2">
        <f>ROUND(IF($B127="Annuity",SUMIFS('Annuity Prices'!BG:BG,'Annuity Prices'!$B:$B,$D127,'Annuity Prices'!$E:$E,$G127),IF($B127="RAB Short",SUMIFS('RAB Prices Short'!BG:BG,'RAB Prices Short'!$B:$B,'All Prices combined'!$D127,'RAB Prices Short'!$E:$E,'All Prices combined'!$G127),IF($B127="RAB Long",SUMIFS('RAB Prices Long'!BG:BG,'RAB Prices Long'!$B:$B,'All Prices combined'!$D127,'RAB Prices Long'!$E:$E,'All Prices combined'!$G127)))),2)</f>
        <v>18.7</v>
      </c>
      <c r="BE127" s="2">
        <f>ROUND(IF($B127="Annuity",SUMIFS('Annuity Prices'!BH:BH,'Annuity Prices'!$B:$B,$D127,'Annuity Prices'!$E:$E,$G127),IF($B127="RAB Short",SUMIFS('RAB Prices Short'!BH:BH,'RAB Prices Short'!$B:$B,'All Prices combined'!$D127,'RAB Prices Short'!$E:$E,'All Prices combined'!$G127),IF($B127="RAB Long",SUMIFS('RAB Prices Long'!BH:BH,'RAB Prices Long'!$B:$B,'All Prices combined'!$D127,'RAB Prices Long'!$E:$E,'All Prices combined'!$G127)))),2)</f>
        <v>19.16</v>
      </c>
      <c r="BF127" s="2">
        <f>ROUND(IF($B127="Annuity",SUMIFS('Annuity Prices'!BI:BI,'Annuity Prices'!$B:$B,$D127,'Annuity Prices'!$E:$E,$G127),IF($B127="RAB Short",SUMIFS('RAB Prices Short'!BI:BI,'RAB Prices Short'!$B:$B,'All Prices combined'!$D127,'RAB Prices Short'!$E:$E,'All Prices combined'!$G127),IF($B127="RAB Long",SUMIFS('RAB Prices Long'!BI:BI,'RAB Prices Long'!$B:$B,'All Prices combined'!$D127,'RAB Prices Long'!$E:$E,'All Prices combined'!$G127)))),2)</f>
        <v>19.649999999999999</v>
      </c>
      <c r="BG127" s="2">
        <f>ROUND(IF($B127="Annuity",SUMIFS('Annuity Prices'!BJ:BJ,'Annuity Prices'!$B:$B,$D127,'Annuity Prices'!$E:$E,$G127),IF($B127="RAB Short",SUMIFS('RAB Prices Short'!BJ:BJ,'RAB Prices Short'!$B:$B,'All Prices combined'!$D127,'RAB Prices Short'!$E:$E,'All Prices combined'!$G127),IF($B127="RAB Long",SUMIFS('RAB Prices Long'!BJ:BJ,'RAB Prices Long'!$B:$B,'All Prices combined'!$D127,'RAB Prices Long'!$E:$E,'All Prices combined'!$G127)))),2)</f>
        <v>20.14</v>
      </c>
      <c r="BH127" s="2">
        <f>ROUND(IF($B127="Annuity",SUMIFS('Annuity Prices'!BK:BK,'Annuity Prices'!$B:$B,$D127,'Annuity Prices'!$E:$E,$G127),IF($B127="RAB Short",SUMIFS('RAB Prices Short'!BK:BK,'RAB Prices Short'!$B:$B,'All Prices combined'!$D127,'RAB Prices Short'!$E:$E,'All Prices combined'!$G127),IF($B127="RAB Long",SUMIFS('RAB Prices Long'!BK:BK,'RAB Prices Long'!$B:$B,'All Prices combined'!$D127,'RAB Prices Long'!$E:$E,'All Prices combined'!$G127)))),2)</f>
        <v>20.64</v>
      </c>
      <c r="BI127" s="2">
        <f>ROUND(IF($B127="Annuity",SUMIFS('Annuity Prices'!BL:BL,'Annuity Prices'!$B:$B,$D127,'Annuity Prices'!$E:$E,$G127),IF($B127="RAB Short",SUMIFS('RAB Prices Short'!BL:BL,'RAB Prices Short'!$B:$B,'All Prices combined'!$D127,'RAB Prices Short'!$E:$E,'All Prices combined'!$G127),IF($B127="RAB Long",SUMIFS('RAB Prices Long'!BL:BL,'RAB Prices Long'!$B:$B,'All Prices combined'!$D127,'RAB Prices Long'!$E:$E,'All Prices combined'!$G127)))),2)</f>
        <v>21.16</v>
      </c>
      <c r="BJ127" s="2">
        <f>ROUND(IF($B127="Annuity",SUMIFS('Annuity Prices'!BM:BM,'Annuity Prices'!$B:$B,$D127,'Annuity Prices'!$E:$E,$G127),IF($B127="RAB Short",SUMIFS('RAB Prices Short'!BM:BM,'RAB Prices Short'!$B:$B,'All Prices combined'!$D127,'RAB Prices Short'!$E:$E,'All Prices combined'!$G127),IF($B127="RAB Long",SUMIFS('RAB Prices Long'!BM:BM,'RAB Prices Long'!$B:$B,'All Prices combined'!$D127,'RAB Prices Long'!$E:$E,'All Prices combined'!$G127)))),2)</f>
        <v>21.69</v>
      </c>
      <c r="BK127" s="2">
        <f>ROUND(IF($B127="Annuity",SUMIFS('Annuity Prices'!BN:BN,'Annuity Prices'!$B:$B,$D127,'Annuity Prices'!$E:$E,$G127),IF($B127="RAB Short",SUMIFS('RAB Prices Short'!BN:BN,'RAB Prices Short'!$B:$B,'All Prices combined'!$D127,'RAB Prices Short'!$E:$E,'All Prices combined'!$G127),IF($B127="RAB Long",SUMIFS('RAB Prices Long'!BN:BN,'RAB Prices Long'!$B:$B,'All Prices combined'!$D127,'RAB Prices Long'!$E:$E,'All Prices combined'!$G127)))),2)</f>
        <v>22.23</v>
      </c>
      <c r="BL127" s="2">
        <f>ROUND(IF($B127="Annuity",SUMIFS('Annuity Prices'!BO:BO,'Annuity Prices'!$B:$B,$D127,'Annuity Prices'!$E:$E,$G127),IF($B127="RAB Short",SUMIFS('RAB Prices Short'!BO:BO,'RAB Prices Short'!$B:$B,'All Prices combined'!$D127,'RAB Prices Short'!$E:$E,'All Prices combined'!$G127),IF($B127="RAB Long",SUMIFS('RAB Prices Long'!BO:BO,'RAB Prices Long'!$B:$B,'All Prices combined'!$D127,'RAB Prices Long'!$E:$E,'All Prices combined'!$G127)))),2)</f>
        <v>22.79</v>
      </c>
      <c r="BM127" s="2">
        <f>ROUND(IF($B127="Annuity",SUMIFS('Annuity Prices'!BP:BP,'Annuity Prices'!$B:$B,$D127,'Annuity Prices'!$E:$E,$G127),IF($B127="RAB Short",SUMIFS('RAB Prices Short'!BP:BP,'RAB Prices Short'!$B:$B,'All Prices combined'!$D127,'RAB Prices Short'!$E:$E,'All Prices combined'!$G127),IF($B127="RAB Long",SUMIFS('RAB Prices Long'!BP:BP,'RAB Prices Long'!$B:$B,'All Prices combined'!$D127,'RAB Prices Long'!$E:$E,'All Prices combined'!$G127)))),2)</f>
        <v>23.36</v>
      </c>
      <c r="BN127" s="2">
        <f>ROUND(IF($B127="Annuity",SUMIFS('Annuity Prices'!BQ:BQ,'Annuity Prices'!$B:$B,$D127,'Annuity Prices'!$E:$E,$G127),IF($B127="RAB Short",SUMIFS('RAB Prices Short'!BQ:BQ,'RAB Prices Short'!$B:$B,'All Prices combined'!$D127,'RAB Prices Short'!$E:$E,'All Prices combined'!$G127),IF($B127="RAB Long",SUMIFS('RAB Prices Long'!BQ:BQ,'RAB Prices Long'!$B:$B,'All Prices combined'!$D127,'RAB Prices Long'!$E:$E,'All Prices combined'!$G127)))),2)</f>
        <v>23.95</v>
      </c>
      <c r="BO127" s="2">
        <f>ROUND(IF($B127="Annuity",SUMIFS('Annuity Prices'!BR:BR,'Annuity Prices'!$B:$B,$D127,'Annuity Prices'!$E:$E,$G127),IF($B127="RAB Short",SUMIFS('RAB Prices Short'!BR:BR,'RAB Prices Short'!$B:$B,'All Prices combined'!$D127,'RAB Prices Short'!$E:$E,'All Prices combined'!$G127),IF($B127="RAB Long",SUMIFS('RAB Prices Long'!BR:BR,'RAB Prices Long'!$B:$B,'All Prices combined'!$D127,'RAB Prices Long'!$E:$E,'All Prices combined'!$G127)))),2)</f>
        <v>24.55</v>
      </c>
      <c r="BP127" s="2">
        <f>ROUND(IF($B127="Annuity",SUMIFS('Annuity Prices'!BS:BS,'Annuity Prices'!$B:$B,$D127,'Annuity Prices'!$E:$E,$G127),IF($B127="RAB Short",SUMIFS('RAB Prices Short'!BS:BS,'RAB Prices Short'!$B:$B,'All Prices combined'!$D127,'RAB Prices Short'!$E:$E,'All Prices combined'!$G127),IF($B127="RAB Long",SUMIFS('RAB Prices Long'!BS:BS,'RAB Prices Long'!$B:$B,'All Prices combined'!$D127,'RAB Prices Long'!$E:$E,'All Prices combined'!$G127)))),2)</f>
        <v>25.16</v>
      </c>
      <c r="BQ127" s="2">
        <f>ROUND(IF($B127="Annuity",SUMIFS('Annuity Prices'!BT:BT,'Annuity Prices'!$B:$B,$D127,'Annuity Prices'!$E:$E,$G127),IF($B127="RAB Short",SUMIFS('RAB Prices Short'!BT:BT,'RAB Prices Short'!$B:$B,'All Prices combined'!$D127,'RAB Prices Short'!$E:$E,'All Prices combined'!$G127),IF($B127="RAB Long",SUMIFS('RAB Prices Long'!BT:BT,'RAB Prices Long'!$B:$B,'All Prices combined'!$D127,'RAB Prices Long'!$E:$E,'All Prices combined'!$G127)))),2)</f>
        <v>25.79</v>
      </c>
      <c r="BR127" s="2">
        <f>ROUND(IF($B127="Annuity",SUMIFS('Annuity Prices'!BU:BU,'Annuity Prices'!$B:$B,$D127,'Annuity Prices'!$E:$E,$G127),IF($B127="RAB Short",SUMIFS('RAB Prices Short'!BU:BU,'RAB Prices Short'!$B:$B,'All Prices combined'!$D127,'RAB Prices Short'!$E:$E,'All Prices combined'!$G127),IF($B127="RAB Long",SUMIFS('RAB Prices Long'!BU:BU,'RAB Prices Long'!$B:$B,'All Prices combined'!$D127,'RAB Prices Long'!$E:$E,'All Prices combined'!$G127)))),2)</f>
        <v>26.45</v>
      </c>
      <c r="BS127" s="2">
        <f>ROUND(IF($B127="Annuity",SUMIFS('Annuity Prices'!BV:BV,'Annuity Prices'!$B:$B,$D127,'Annuity Prices'!$E:$E,$G127),IF($B127="RAB Short",SUMIFS('RAB Prices Short'!BV:BV,'RAB Prices Short'!$B:$B,'All Prices combined'!$D127,'RAB Prices Short'!$E:$E,'All Prices combined'!$G127),IF($B127="RAB Long",SUMIFS('RAB Prices Long'!BV:BV,'RAB Prices Long'!$B:$B,'All Prices combined'!$D127,'RAB Prices Long'!$E:$E,'All Prices combined'!$G127)))),2)</f>
        <v>27.11</v>
      </c>
      <c r="BT127" s="2">
        <f>ROUND(IF($B127="Annuity",SUMIFS('Annuity Prices'!BW:BW,'Annuity Prices'!$B:$B,$D127,'Annuity Prices'!$E:$E,$G127),IF($B127="RAB Short",SUMIFS('RAB Prices Short'!BW:BW,'RAB Prices Short'!$B:$B,'All Prices combined'!$D127,'RAB Prices Short'!$E:$E,'All Prices combined'!$G127),IF($B127="RAB Long",SUMIFS('RAB Prices Long'!BW:BW,'RAB Prices Long'!$B:$B,'All Prices combined'!$D127,'RAB Prices Long'!$E:$E,'All Prices combined'!$G127)))),2)</f>
        <v>27.78</v>
      </c>
      <c r="BU127" s="2">
        <f>ROUND(IF($B127="Annuity",SUMIFS('Annuity Prices'!BX:BX,'Annuity Prices'!$B:$B,$D127,'Annuity Prices'!$E:$E,$G127),IF($B127="RAB Short",SUMIFS('RAB Prices Short'!BX:BX,'RAB Prices Short'!$B:$B,'All Prices combined'!$D127,'RAB Prices Short'!$E:$E,'All Prices combined'!$G127),IF($B127="RAB Long",SUMIFS('RAB Prices Long'!BX:BX,'RAB Prices Long'!$B:$B,'All Prices combined'!$D127,'RAB Prices Long'!$E:$E,'All Prices combined'!$G127)))),2)</f>
        <v>28.48</v>
      </c>
    </row>
    <row r="128" spans="2:73" x14ac:dyDescent="0.25">
      <c r="B128" t="s">
        <v>37</v>
      </c>
      <c r="C128" s="1">
        <v>24</v>
      </c>
      <c r="D128" s="1" t="s">
        <v>200</v>
      </c>
      <c r="E128" s="1" t="s">
        <v>199</v>
      </c>
      <c r="F128" s="1">
        <v>24</v>
      </c>
      <c r="G128" s="1" t="s">
        <v>40</v>
      </c>
      <c r="H128" s="1"/>
      <c r="I128" s="2">
        <f>ROUND(IF($B128="Annuity",SUMIFS('Annuity Prices'!L:L,'Annuity Prices'!$B:$B,$D128,'Annuity Prices'!$E:$E,$G128),IF($B128="RAB Short",SUMIFS('RAB Prices Short'!L:L,'RAB Prices Short'!$B:$B,'All Prices combined'!$D128,'RAB Prices Short'!$E:$E,'All Prices combined'!$G128),IF($B128="RAB Long",SUMIFS('RAB Prices Long'!L:L,'RAB Prices Long'!$B:$B,'All Prices combined'!$D128,'RAB Prices Long'!$E:$E,'All Prices combined'!$G128)))),2)</f>
        <v>1.48</v>
      </c>
      <c r="J128" s="2">
        <f>ROUND(IF($B128="Annuity",SUMIFS('Annuity Prices'!M:M,'Annuity Prices'!$B:$B,$D128,'Annuity Prices'!$E:$E,$G128),IF($B128="RAB Short",SUMIFS('RAB Prices Short'!M:M,'RAB Prices Short'!$B:$B,'All Prices combined'!$D128,'RAB Prices Short'!$E:$E,'All Prices combined'!$G128),IF($B128="RAB Long",SUMIFS('RAB Prices Long'!M:M,'RAB Prices Long'!$B:$B,'All Prices combined'!$D128,'RAB Prices Long'!$E:$E,'All Prices combined'!$G128)))),2)</f>
        <v>1.52</v>
      </c>
      <c r="K128" s="2">
        <f>ROUND(IF($B128="Annuity",SUMIFS('Annuity Prices'!N:N,'Annuity Prices'!$B:$B,$D128,'Annuity Prices'!$E:$E,$G128),IF($B128="RAB Short",SUMIFS('RAB Prices Short'!N:N,'RAB Prices Short'!$B:$B,'All Prices combined'!$D128,'RAB Prices Short'!$E:$E,'All Prices combined'!$G128),IF($B128="RAB Long",SUMIFS('RAB Prices Long'!N:N,'RAB Prices Long'!$B:$B,'All Prices combined'!$D128,'RAB Prices Long'!$E:$E,'All Prices combined'!$G128)))),2)</f>
        <v>1.57</v>
      </c>
      <c r="L128" s="2">
        <f>ROUND(IF($B128="Annuity",SUMIFS('Annuity Prices'!O:O,'Annuity Prices'!$B:$B,$D128,'Annuity Prices'!$E:$E,$G128),IF($B128="RAB Short",SUMIFS('RAB Prices Short'!O:O,'RAB Prices Short'!$B:$B,'All Prices combined'!$D128,'RAB Prices Short'!$E:$E,'All Prices combined'!$G128),IF($B128="RAB Long",SUMIFS('RAB Prices Long'!O:O,'RAB Prices Long'!$B:$B,'All Prices combined'!$D128,'RAB Prices Long'!$E:$E,'All Prices combined'!$G128)))),2)</f>
        <v>1.61</v>
      </c>
      <c r="M128" s="2">
        <f>ROUND(IF($B128="Annuity",SUMIFS('Annuity Prices'!P:P,'Annuity Prices'!$B:$B,$D128,'Annuity Prices'!$E:$E,$G128),IF($B128="RAB Short",SUMIFS('RAB Prices Short'!P:P,'RAB Prices Short'!$B:$B,'All Prices combined'!$D128,'RAB Prices Short'!$E:$E,'All Prices combined'!$G128),IF($B128="RAB Long",SUMIFS('RAB Prices Long'!P:P,'RAB Prices Long'!$B:$B,'All Prices combined'!$D128,'RAB Prices Long'!$E:$E,'All Prices combined'!$G128)))),2)</f>
        <v>1.65</v>
      </c>
      <c r="N128" s="2">
        <f>ROUND(IF($B128="Annuity",SUMIFS('Annuity Prices'!Q:Q,'Annuity Prices'!$B:$B,$D128,'Annuity Prices'!$E:$E,$G128),IF($B128="RAB Short",SUMIFS('RAB Prices Short'!Q:Q,'RAB Prices Short'!$B:$B,'All Prices combined'!$D128,'RAB Prices Short'!$E:$E,'All Prices combined'!$G128),IF($B128="RAB Long",SUMIFS('RAB Prices Long'!Q:Q,'RAB Prices Long'!$B:$B,'All Prices combined'!$D128,'RAB Prices Long'!$E:$E,'All Prices combined'!$G128)))),2)</f>
        <v>1.69</v>
      </c>
      <c r="O128" s="2">
        <f>ROUND(IF($B128="Annuity",SUMIFS('Annuity Prices'!R:R,'Annuity Prices'!$B:$B,$D128,'Annuity Prices'!$E:$E,$G128),IF($B128="RAB Short",SUMIFS('RAB Prices Short'!R:R,'RAB Prices Short'!$B:$B,'All Prices combined'!$D128,'RAB Prices Short'!$E:$E,'All Prices combined'!$G128),IF($B128="RAB Long",SUMIFS('RAB Prices Long'!R:R,'RAB Prices Long'!$B:$B,'All Prices combined'!$D128,'RAB Prices Long'!$E:$E,'All Prices combined'!$G128)))),2)</f>
        <v>1.73</v>
      </c>
      <c r="P128" s="2">
        <f>ROUND(IF($B128="Annuity",SUMIFS('Annuity Prices'!S:S,'Annuity Prices'!$B:$B,$D128,'Annuity Prices'!$E:$E,$G128),IF($B128="RAB Short",SUMIFS('RAB Prices Short'!S:S,'RAB Prices Short'!$B:$B,'All Prices combined'!$D128,'RAB Prices Short'!$E:$E,'All Prices combined'!$G128),IF($B128="RAB Long",SUMIFS('RAB Prices Long'!S:S,'RAB Prices Long'!$B:$B,'All Prices combined'!$D128,'RAB Prices Long'!$E:$E,'All Prices combined'!$G128)))),2)</f>
        <v>1.77</v>
      </c>
      <c r="Q128" s="2">
        <f>ROUND(IF($B128="Annuity",SUMIFS('Annuity Prices'!T:T,'Annuity Prices'!$B:$B,$D128,'Annuity Prices'!$E:$E,$G128),IF($B128="RAB Short",SUMIFS('RAB Prices Short'!T:T,'RAB Prices Short'!$B:$B,'All Prices combined'!$D128,'RAB Prices Short'!$E:$E,'All Prices combined'!$G128),IF($B128="RAB Long",SUMIFS('RAB Prices Long'!T:T,'RAB Prices Long'!$B:$B,'All Prices combined'!$D128,'RAB Prices Long'!$E:$E,'All Prices combined'!$G128)))),2)</f>
        <v>1.82</v>
      </c>
      <c r="R128" s="2">
        <f>ROUND(IF($B128="Annuity",SUMIFS('Annuity Prices'!U:U,'Annuity Prices'!$B:$B,$D128,'Annuity Prices'!$E:$E,$G128),IF($B128="RAB Short",SUMIFS('RAB Prices Short'!U:U,'RAB Prices Short'!$B:$B,'All Prices combined'!$D128,'RAB Prices Short'!$E:$E,'All Prices combined'!$G128),IF($B128="RAB Long",SUMIFS('RAB Prices Long'!U:U,'RAB Prices Long'!$B:$B,'All Prices combined'!$D128,'RAB Prices Long'!$E:$E,'All Prices combined'!$G128)))),2)</f>
        <v>1.86</v>
      </c>
      <c r="S128" s="2">
        <f>ROUND(IF($B128="Annuity",SUMIFS('Annuity Prices'!V:V,'Annuity Prices'!$B:$B,$D128,'Annuity Prices'!$E:$E,$G128),IF($B128="RAB Short",SUMIFS('RAB Prices Short'!V:V,'RAB Prices Short'!$B:$B,'All Prices combined'!$D128,'RAB Prices Short'!$E:$E,'All Prices combined'!$G128),IF($B128="RAB Long",SUMIFS('RAB Prices Long'!V:V,'RAB Prices Long'!$B:$B,'All Prices combined'!$D128,'RAB Prices Long'!$E:$E,'All Prices combined'!$G128)))),2)</f>
        <v>1.91</v>
      </c>
      <c r="T128" s="2">
        <f>ROUND(IF($B128="Annuity",SUMIFS('Annuity Prices'!W:W,'Annuity Prices'!$B:$B,$D128,'Annuity Prices'!$E:$E,$G128),IF($B128="RAB Short",SUMIFS('RAB Prices Short'!W:W,'RAB Prices Short'!$B:$B,'All Prices combined'!$D128,'RAB Prices Short'!$E:$E,'All Prices combined'!$G128),IF($B128="RAB Long",SUMIFS('RAB Prices Long'!W:W,'RAB Prices Long'!$B:$B,'All Prices combined'!$D128,'RAB Prices Long'!$E:$E,'All Prices combined'!$G128)))),2)</f>
        <v>1.96</v>
      </c>
      <c r="U128" s="2">
        <f>ROUND(IF($B128="Annuity",SUMIFS('Annuity Prices'!X:X,'Annuity Prices'!$B:$B,$D128,'Annuity Prices'!$E:$E,$G128),IF($B128="RAB Short",SUMIFS('RAB Prices Short'!X:X,'RAB Prices Short'!$B:$B,'All Prices combined'!$D128,'RAB Prices Short'!$E:$E,'All Prices combined'!$G128),IF($B128="RAB Long",SUMIFS('RAB Prices Long'!X:X,'RAB Prices Long'!$B:$B,'All Prices combined'!$D128,'RAB Prices Long'!$E:$E,'All Prices combined'!$G128)))),2)</f>
        <v>2.0099999999999998</v>
      </c>
      <c r="V128" s="2">
        <f>ROUND(IF($B128="Annuity",SUMIFS('Annuity Prices'!Y:Y,'Annuity Prices'!$B:$B,$D128,'Annuity Prices'!$E:$E,$G128),IF($B128="RAB Short",SUMIFS('RAB Prices Short'!Y:Y,'RAB Prices Short'!$B:$B,'All Prices combined'!$D128,'RAB Prices Short'!$E:$E,'All Prices combined'!$G128),IF($B128="RAB Long",SUMIFS('RAB Prices Long'!Y:Y,'RAB Prices Long'!$B:$B,'All Prices combined'!$D128,'RAB Prices Long'!$E:$E,'All Prices combined'!$G128)))),2)</f>
        <v>2.06</v>
      </c>
      <c r="W128" s="2">
        <f>ROUND(IF($B128="Annuity",SUMIFS('Annuity Prices'!Z:Z,'Annuity Prices'!$B:$B,$D128,'Annuity Prices'!$E:$E,$G128),IF($B128="RAB Short",SUMIFS('RAB Prices Short'!Z:Z,'RAB Prices Short'!$B:$B,'All Prices combined'!$D128,'RAB Prices Short'!$E:$E,'All Prices combined'!$G128),IF($B128="RAB Long",SUMIFS('RAB Prices Long'!Z:Z,'RAB Prices Long'!$B:$B,'All Prices combined'!$D128,'RAB Prices Long'!$E:$E,'All Prices combined'!$G128)))),2)</f>
        <v>2.11</v>
      </c>
      <c r="X128" s="2">
        <f>ROUND(IF($B128="Annuity",SUMIFS('Annuity Prices'!AA:AA,'Annuity Prices'!$B:$B,$D128,'Annuity Prices'!$E:$E,$G128),IF($B128="RAB Short",SUMIFS('RAB Prices Short'!AA:AA,'RAB Prices Short'!$B:$B,'All Prices combined'!$D128,'RAB Prices Short'!$E:$E,'All Prices combined'!$G128),IF($B128="RAB Long",SUMIFS('RAB Prices Long'!AA:AA,'RAB Prices Long'!$B:$B,'All Prices combined'!$D128,'RAB Prices Long'!$E:$E,'All Prices combined'!$G128)))),2)</f>
        <v>2.16</v>
      </c>
      <c r="Y128" s="2">
        <f>ROUND(IF($B128="Annuity",SUMIFS('Annuity Prices'!AB:AB,'Annuity Prices'!$B:$B,$D128,'Annuity Prices'!$E:$E,$G128),IF($B128="RAB Short",SUMIFS('RAB Prices Short'!AB:AB,'RAB Prices Short'!$B:$B,'All Prices combined'!$D128,'RAB Prices Short'!$E:$E,'All Prices combined'!$G128),IF($B128="RAB Long",SUMIFS('RAB Prices Long'!AB:AB,'RAB Prices Long'!$B:$B,'All Prices combined'!$D128,'RAB Prices Long'!$E:$E,'All Prices combined'!$G128)))),2)</f>
        <v>2.2200000000000002</v>
      </c>
      <c r="Z128" s="2">
        <f>ROUND(IF($B128="Annuity",SUMIFS('Annuity Prices'!AC:AC,'Annuity Prices'!$B:$B,$D128,'Annuity Prices'!$E:$E,$G128),IF($B128="RAB Short",SUMIFS('RAB Prices Short'!AC:AC,'RAB Prices Short'!$B:$B,'All Prices combined'!$D128,'RAB Prices Short'!$E:$E,'All Prices combined'!$G128),IF($B128="RAB Long",SUMIFS('RAB Prices Long'!AC:AC,'RAB Prices Long'!$B:$B,'All Prices combined'!$D128,'RAB Prices Long'!$E:$E,'All Prices combined'!$G128)))),2)</f>
        <v>2.27</v>
      </c>
      <c r="AA128" s="2">
        <f>ROUND(IF($B128="Annuity",SUMIFS('Annuity Prices'!AD:AD,'Annuity Prices'!$B:$B,$D128,'Annuity Prices'!$E:$E,$G128),IF($B128="RAB Short",SUMIFS('RAB Prices Short'!AD:AD,'RAB Prices Short'!$B:$B,'All Prices combined'!$D128,'RAB Prices Short'!$E:$E,'All Prices combined'!$G128),IF($B128="RAB Long",SUMIFS('RAB Prices Long'!AD:AD,'RAB Prices Long'!$B:$B,'All Prices combined'!$D128,'RAB Prices Long'!$E:$E,'All Prices combined'!$G128)))),2)</f>
        <v>2.33</v>
      </c>
      <c r="AB128" s="2">
        <f>ROUND(IF($B128="Annuity",SUMIFS('Annuity Prices'!AE:AE,'Annuity Prices'!$B:$B,$D128,'Annuity Prices'!$E:$E,$G128),IF($B128="RAB Short",SUMIFS('RAB Prices Short'!AE:AE,'RAB Prices Short'!$B:$B,'All Prices combined'!$D128,'RAB Prices Short'!$E:$E,'All Prices combined'!$G128),IF($B128="RAB Long",SUMIFS('RAB Prices Long'!AE:AE,'RAB Prices Long'!$B:$B,'All Prices combined'!$D128,'RAB Prices Long'!$E:$E,'All Prices combined'!$G128)))),2)</f>
        <v>2.39</v>
      </c>
      <c r="AC128" s="2">
        <f>ROUND(IF($B128="Annuity",SUMIFS('Annuity Prices'!AF:AF,'Annuity Prices'!$B:$B,$D128,'Annuity Prices'!$E:$E,$G128),IF($B128="RAB Short",SUMIFS('RAB Prices Short'!AF:AF,'RAB Prices Short'!$B:$B,'All Prices combined'!$D128,'RAB Prices Short'!$E:$E,'All Prices combined'!$G128),IF($B128="RAB Long",SUMIFS('RAB Prices Long'!AF:AF,'RAB Prices Long'!$B:$B,'All Prices combined'!$D128,'RAB Prices Long'!$E:$E,'All Prices combined'!$G128)))),2)</f>
        <v>2.4500000000000002</v>
      </c>
      <c r="AD128" s="2">
        <f>ROUND(IF($B128="Annuity",SUMIFS('Annuity Prices'!AG:AG,'Annuity Prices'!$B:$B,$D128,'Annuity Prices'!$E:$E,$G128),IF($B128="RAB Short",SUMIFS('RAB Prices Short'!AG:AG,'RAB Prices Short'!$B:$B,'All Prices combined'!$D128,'RAB Prices Short'!$E:$E,'All Prices combined'!$G128),IF($B128="RAB Long",SUMIFS('RAB Prices Long'!AG:AG,'RAB Prices Long'!$B:$B,'All Prices combined'!$D128,'RAB Prices Long'!$E:$E,'All Prices combined'!$G128)))),2)</f>
        <v>2.5099999999999998</v>
      </c>
      <c r="AE128" s="2">
        <f>ROUND(IF($B128="Annuity",SUMIFS('Annuity Prices'!AH:AH,'Annuity Prices'!$B:$B,$D128,'Annuity Prices'!$E:$E,$G128),IF($B128="RAB Short",SUMIFS('RAB Prices Short'!AH:AH,'RAB Prices Short'!$B:$B,'All Prices combined'!$D128,'RAB Prices Short'!$E:$E,'All Prices combined'!$G128),IF($B128="RAB Long",SUMIFS('RAB Prices Long'!AH:AH,'RAB Prices Long'!$B:$B,'All Prices combined'!$D128,'RAB Prices Long'!$E:$E,'All Prices combined'!$G128)))),2)</f>
        <v>2.57</v>
      </c>
      <c r="AF128" s="2">
        <f>ROUND(IF($B128="Annuity",SUMIFS('Annuity Prices'!AI:AI,'Annuity Prices'!$B:$B,$D128,'Annuity Prices'!$E:$E,$G128),IF($B128="RAB Short",SUMIFS('RAB Prices Short'!AI:AI,'RAB Prices Short'!$B:$B,'All Prices combined'!$D128,'RAB Prices Short'!$E:$E,'All Prices combined'!$G128),IF($B128="RAB Long",SUMIFS('RAB Prices Long'!AI:AI,'RAB Prices Long'!$B:$B,'All Prices combined'!$D128,'RAB Prices Long'!$E:$E,'All Prices combined'!$G128)))),2)</f>
        <v>2.64</v>
      </c>
      <c r="AG128" s="2">
        <f>ROUND(IF($B128="Annuity",SUMIFS('Annuity Prices'!AJ:AJ,'Annuity Prices'!$B:$B,$D128,'Annuity Prices'!$E:$E,$G128),IF($B128="RAB Short",SUMIFS('RAB Prices Short'!AJ:AJ,'RAB Prices Short'!$B:$B,'All Prices combined'!$D128,'RAB Prices Short'!$E:$E,'All Prices combined'!$G128),IF($B128="RAB Long",SUMIFS('RAB Prices Long'!AJ:AJ,'RAB Prices Long'!$B:$B,'All Prices combined'!$D128,'RAB Prices Long'!$E:$E,'All Prices combined'!$G128)))),2)</f>
        <v>2.71</v>
      </c>
      <c r="AH128" s="2">
        <f>ROUND(IF($B128="Annuity",SUMIFS('Annuity Prices'!AK:AK,'Annuity Prices'!$B:$B,$D128,'Annuity Prices'!$E:$E,$G128),IF($B128="RAB Short",SUMIFS('RAB Prices Short'!AK:AK,'RAB Prices Short'!$B:$B,'All Prices combined'!$D128,'RAB Prices Short'!$E:$E,'All Prices combined'!$G128),IF($B128="RAB Long",SUMIFS('RAB Prices Long'!AK:AK,'RAB Prices Long'!$B:$B,'All Prices combined'!$D128,'RAB Prices Long'!$E:$E,'All Prices combined'!$G128)))),2)</f>
        <v>2.78</v>
      </c>
      <c r="AI128" s="2">
        <f>ROUND(IF($B128="Annuity",SUMIFS('Annuity Prices'!AL:AL,'Annuity Prices'!$B:$B,$D128,'Annuity Prices'!$E:$E,$G128),IF($B128="RAB Short",SUMIFS('RAB Prices Short'!AL:AL,'RAB Prices Short'!$B:$B,'All Prices combined'!$D128,'RAB Prices Short'!$E:$E,'All Prices combined'!$G128),IF($B128="RAB Long",SUMIFS('RAB Prices Long'!AL:AL,'RAB Prices Long'!$B:$B,'All Prices combined'!$D128,'RAB Prices Long'!$E:$E,'All Prices combined'!$G128)))),2)</f>
        <v>2.84</v>
      </c>
      <c r="AJ128" s="2">
        <f>ROUND(IF($B128="Annuity",SUMIFS('Annuity Prices'!AM:AM,'Annuity Prices'!$B:$B,$D128,'Annuity Prices'!$E:$E,$G128),IF($B128="RAB Short",SUMIFS('RAB Prices Short'!AM:AM,'RAB Prices Short'!$B:$B,'All Prices combined'!$D128,'RAB Prices Short'!$E:$E,'All Prices combined'!$G128),IF($B128="RAB Long",SUMIFS('RAB Prices Long'!AM:AM,'RAB Prices Long'!$B:$B,'All Prices combined'!$D128,'RAB Prices Long'!$E:$E,'All Prices combined'!$G128)))),2)</f>
        <v>2.92</v>
      </c>
      <c r="AK128" s="2">
        <f>ROUND(IF($B128="Annuity",SUMIFS('Annuity Prices'!AN:AN,'Annuity Prices'!$B:$B,$D128,'Annuity Prices'!$E:$E,$G128),IF($B128="RAB Short",SUMIFS('RAB Prices Short'!AN:AN,'RAB Prices Short'!$B:$B,'All Prices combined'!$D128,'RAB Prices Short'!$E:$E,'All Prices combined'!$G128),IF($B128="RAB Long",SUMIFS('RAB Prices Long'!AN:AN,'RAB Prices Long'!$B:$B,'All Prices combined'!$D128,'RAB Prices Long'!$E:$E,'All Prices combined'!$G128)))),2)</f>
        <v>2.99</v>
      </c>
      <c r="AL128" s="2">
        <f>ROUND(IF($B128="Annuity",SUMIFS('Annuity Prices'!AO:AO,'Annuity Prices'!$B:$B,$D128,'Annuity Prices'!$E:$E,$G128),IF($B128="RAB Short",SUMIFS('RAB Prices Short'!AO:AO,'RAB Prices Short'!$B:$B,'All Prices combined'!$D128,'RAB Prices Short'!$E:$E,'All Prices combined'!$G128),IF($B128="RAB Long",SUMIFS('RAB Prices Long'!AO:AO,'RAB Prices Long'!$B:$B,'All Prices combined'!$D128,'RAB Prices Long'!$E:$E,'All Prices combined'!$G128)))),2)</f>
        <v>3.07</v>
      </c>
      <c r="AM128" s="2">
        <f>ROUND(IF($B128="Annuity",SUMIFS('Annuity Prices'!AP:AP,'Annuity Prices'!$B:$B,$D128,'Annuity Prices'!$E:$E,$G128),IF($B128="RAB Short",SUMIFS('RAB Prices Short'!AP:AP,'RAB Prices Short'!$B:$B,'All Prices combined'!$D128,'RAB Prices Short'!$E:$E,'All Prices combined'!$G128),IF($B128="RAB Long",SUMIFS('RAB Prices Long'!AP:AP,'RAB Prices Long'!$B:$B,'All Prices combined'!$D128,'RAB Prices Long'!$E:$E,'All Prices combined'!$G128)))),2)</f>
        <v>3.15</v>
      </c>
      <c r="AN128" s="2">
        <f>ROUND(IF($B128="Annuity",SUMIFS('Annuity Prices'!AQ:AQ,'Annuity Prices'!$B:$B,$D128,'Annuity Prices'!$E:$E,$G128),IF($B128="RAB Short",SUMIFS('RAB Prices Short'!AQ:AQ,'RAB Prices Short'!$B:$B,'All Prices combined'!$D128,'RAB Prices Short'!$E:$E,'All Prices combined'!$G128),IF($B128="RAB Long",SUMIFS('RAB Prices Long'!AQ:AQ,'RAB Prices Long'!$B:$B,'All Prices combined'!$D128,'RAB Prices Long'!$E:$E,'All Prices combined'!$G128)))),2)</f>
        <v>3.22</v>
      </c>
      <c r="AO128" s="2">
        <f>ROUND(IF($B128="Annuity",SUMIFS('Annuity Prices'!AR:AR,'Annuity Prices'!$B:$B,$D128,'Annuity Prices'!$E:$E,$G128),IF($B128="RAB Short",SUMIFS('RAB Prices Short'!AR:AR,'RAB Prices Short'!$B:$B,'All Prices combined'!$D128,'RAB Prices Short'!$E:$E,'All Prices combined'!$G128),IF($B128="RAB Long",SUMIFS('RAB Prices Long'!AR:AR,'RAB Prices Long'!$B:$B,'All Prices combined'!$D128,'RAB Prices Long'!$E:$E,'All Prices combined'!$G128)))),2)</f>
        <v>1.08</v>
      </c>
      <c r="AP128" s="2">
        <f>ROUND(IF($B128="Annuity",SUMIFS('Annuity Prices'!AS:AS,'Annuity Prices'!$B:$B,$D128,'Annuity Prices'!$E:$E,$G128),IF($B128="RAB Short",SUMIFS('RAB Prices Short'!AS:AS,'RAB Prices Short'!$B:$B,'All Prices combined'!$D128,'RAB Prices Short'!$E:$E,'All Prices combined'!$G128),IF($B128="RAB Long",SUMIFS('RAB Prices Long'!AS:AS,'RAB Prices Long'!$B:$B,'All Prices combined'!$D128,'RAB Prices Long'!$E:$E,'All Prices combined'!$G128)))),2)</f>
        <v>1.48</v>
      </c>
      <c r="AQ128" s="2">
        <f>ROUND(IF($B128="Annuity",SUMIFS('Annuity Prices'!AT:AT,'Annuity Prices'!$B:$B,$D128,'Annuity Prices'!$E:$E,$G128),IF($B128="RAB Short",SUMIFS('RAB Prices Short'!AT:AT,'RAB Prices Short'!$B:$B,'All Prices combined'!$D128,'RAB Prices Short'!$E:$E,'All Prices combined'!$G128),IF($B128="RAB Long",SUMIFS('RAB Prices Long'!AT:AT,'RAB Prices Long'!$B:$B,'All Prices combined'!$D128,'RAB Prices Long'!$E:$E,'All Prices combined'!$G128)))),2)</f>
        <v>1.52</v>
      </c>
      <c r="AR128" s="2">
        <f>ROUND(IF($B128="Annuity",SUMIFS('Annuity Prices'!AU:AU,'Annuity Prices'!$B:$B,$D128,'Annuity Prices'!$E:$E,$G128),IF($B128="RAB Short",SUMIFS('RAB Prices Short'!AU:AU,'RAB Prices Short'!$B:$B,'All Prices combined'!$D128,'RAB Prices Short'!$E:$E,'All Prices combined'!$G128),IF($B128="RAB Long",SUMIFS('RAB Prices Long'!AU:AU,'RAB Prices Long'!$B:$B,'All Prices combined'!$D128,'RAB Prices Long'!$E:$E,'All Prices combined'!$G128)))),2)</f>
        <v>1.57</v>
      </c>
      <c r="AS128" s="2">
        <f>ROUND(IF($B128="Annuity",SUMIFS('Annuity Prices'!AV:AV,'Annuity Prices'!$B:$B,$D128,'Annuity Prices'!$E:$E,$G128),IF($B128="RAB Short",SUMIFS('RAB Prices Short'!AV:AV,'RAB Prices Short'!$B:$B,'All Prices combined'!$D128,'RAB Prices Short'!$E:$E,'All Prices combined'!$G128),IF($B128="RAB Long",SUMIFS('RAB Prices Long'!AV:AV,'RAB Prices Long'!$B:$B,'All Prices combined'!$D128,'RAB Prices Long'!$E:$E,'All Prices combined'!$G128)))),2)</f>
        <v>1.61</v>
      </c>
      <c r="AT128" s="2">
        <f>ROUND(IF($B128="Annuity",SUMIFS('Annuity Prices'!AW:AW,'Annuity Prices'!$B:$B,$D128,'Annuity Prices'!$E:$E,$G128),IF($B128="RAB Short",SUMIFS('RAB Prices Short'!AW:AW,'RAB Prices Short'!$B:$B,'All Prices combined'!$D128,'RAB Prices Short'!$E:$E,'All Prices combined'!$G128),IF($B128="RAB Long",SUMIFS('RAB Prices Long'!AW:AW,'RAB Prices Long'!$B:$B,'All Prices combined'!$D128,'RAB Prices Long'!$E:$E,'All Prices combined'!$G128)))),2)</f>
        <v>1.65</v>
      </c>
      <c r="AU128" s="2">
        <f>ROUND(IF($B128="Annuity",SUMIFS('Annuity Prices'!AX:AX,'Annuity Prices'!$B:$B,$D128,'Annuity Prices'!$E:$E,$G128),IF($B128="RAB Short",SUMIFS('RAB Prices Short'!AX:AX,'RAB Prices Short'!$B:$B,'All Prices combined'!$D128,'RAB Prices Short'!$E:$E,'All Prices combined'!$G128),IF($B128="RAB Long",SUMIFS('RAB Prices Long'!AX:AX,'RAB Prices Long'!$B:$B,'All Prices combined'!$D128,'RAB Prices Long'!$E:$E,'All Prices combined'!$G128)))),2)</f>
        <v>1.69</v>
      </c>
      <c r="AV128" s="2">
        <f>ROUND(IF($B128="Annuity",SUMIFS('Annuity Prices'!AY:AY,'Annuity Prices'!$B:$B,$D128,'Annuity Prices'!$E:$E,$G128),IF($B128="RAB Short",SUMIFS('RAB Prices Short'!AY:AY,'RAB Prices Short'!$B:$B,'All Prices combined'!$D128,'RAB Prices Short'!$E:$E,'All Prices combined'!$G128),IF($B128="RAB Long",SUMIFS('RAB Prices Long'!AY:AY,'RAB Prices Long'!$B:$B,'All Prices combined'!$D128,'RAB Prices Long'!$E:$E,'All Prices combined'!$G128)))),2)</f>
        <v>1.73</v>
      </c>
      <c r="AW128" s="2">
        <f>ROUND(IF($B128="Annuity",SUMIFS('Annuity Prices'!AZ:AZ,'Annuity Prices'!$B:$B,$D128,'Annuity Prices'!$E:$E,$G128),IF($B128="RAB Short",SUMIFS('RAB Prices Short'!AZ:AZ,'RAB Prices Short'!$B:$B,'All Prices combined'!$D128,'RAB Prices Short'!$E:$E,'All Prices combined'!$G128),IF($B128="RAB Long",SUMIFS('RAB Prices Long'!AZ:AZ,'RAB Prices Long'!$B:$B,'All Prices combined'!$D128,'RAB Prices Long'!$E:$E,'All Prices combined'!$G128)))),2)</f>
        <v>1.77</v>
      </c>
      <c r="AX128" s="2">
        <f>ROUND(IF($B128="Annuity",SUMIFS('Annuity Prices'!BA:BA,'Annuity Prices'!$B:$B,$D128,'Annuity Prices'!$E:$E,$G128),IF($B128="RAB Short",SUMIFS('RAB Prices Short'!BA:BA,'RAB Prices Short'!$B:$B,'All Prices combined'!$D128,'RAB Prices Short'!$E:$E,'All Prices combined'!$G128),IF($B128="RAB Long",SUMIFS('RAB Prices Long'!BA:BA,'RAB Prices Long'!$B:$B,'All Prices combined'!$D128,'RAB Prices Long'!$E:$E,'All Prices combined'!$G128)))),2)</f>
        <v>1.82</v>
      </c>
      <c r="AY128" s="2">
        <f>ROUND(IF($B128="Annuity",SUMIFS('Annuity Prices'!BB:BB,'Annuity Prices'!$B:$B,$D128,'Annuity Prices'!$E:$E,$G128),IF($B128="RAB Short",SUMIFS('RAB Prices Short'!BB:BB,'RAB Prices Short'!$B:$B,'All Prices combined'!$D128,'RAB Prices Short'!$E:$E,'All Prices combined'!$G128),IF($B128="RAB Long",SUMIFS('RAB Prices Long'!BB:BB,'RAB Prices Long'!$B:$B,'All Prices combined'!$D128,'RAB Prices Long'!$E:$E,'All Prices combined'!$G128)))),2)</f>
        <v>1.86</v>
      </c>
      <c r="AZ128" s="2">
        <f>ROUND(IF($B128="Annuity",SUMIFS('Annuity Prices'!BC:BC,'Annuity Prices'!$B:$B,$D128,'Annuity Prices'!$E:$E,$G128),IF($B128="RAB Short",SUMIFS('RAB Prices Short'!BC:BC,'RAB Prices Short'!$B:$B,'All Prices combined'!$D128,'RAB Prices Short'!$E:$E,'All Prices combined'!$G128),IF($B128="RAB Long",SUMIFS('RAB Prices Long'!BC:BC,'RAB Prices Long'!$B:$B,'All Prices combined'!$D128,'RAB Prices Long'!$E:$E,'All Prices combined'!$G128)))),2)</f>
        <v>1.91</v>
      </c>
      <c r="BA128" s="2">
        <f>ROUND(IF($B128="Annuity",SUMIFS('Annuity Prices'!BD:BD,'Annuity Prices'!$B:$B,$D128,'Annuity Prices'!$E:$E,$G128),IF($B128="RAB Short",SUMIFS('RAB Prices Short'!BD:BD,'RAB Prices Short'!$B:$B,'All Prices combined'!$D128,'RAB Prices Short'!$E:$E,'All Prices combined'!$G128),IF($B128="RAB Long",SUMIFS('RAB Prices Long'!BD:BD,'RAB Prices Long'!$B:$B,'All Prices combined'!$D128,'RAB Prices Long'!$E:$E,'All Prices combined'!$G128)))),2)</f>
        <v>1.96</v>
      </c>
      <c r="BB128" s="2">
        <f>ROUND(IF($B128="Annuity",SUMIFS('Annuity Prices'!BE:BE,'Annuity Prices'!$B:$B,$D128,'Annuity Prices'!$E:$E,$G128),IF($B128="RAB Short",SUMIFS('RAB Prices Short'!BE:BE,'RAB Prices Short'!$B:$B,'All Prices combined'!$D128,'RAB Prices Short'!$E:$E,'All Prices combined'!$G128),IF($B128="RAB Long",SUMIFS('RAB Prices Long'!BE:BE,'RAB Prices Long'!$B:$B,'All Prices combined'!$D128,'RAB Prices Long'!$E:$E,'All Prices combined'!$G128)))),2)</f>
        <v>2.0099999999999998</v>
      </c>
      <c r="BC128" s="2">
        <f>ROUND(IF($B128="Annuity",SUMIFS('Annuity Prices'!BF:BF,'Annuity Prices'!$B:$B,$D128,'Annuity Prices'!$E:$E,$G128),IF($B128="RAB Short",SUMIFS('RAB Prices Short'!BF:BF,'RAB Prices Short'!$B:$B,'All Prices combined'!$D128,'RAB Prices Short'!$E:$E,'All Prices combined'!$G128),IF($B128="RAB Long",SUMIFS('RAB Prices Long'!BF:BF,'RAB Prices Long'!$B:$B,'All Prices combined'!$D128,'RAB Prices Long'!$E:$E,'All Prices combined'!$G128)))),2)</f>
        <v>2.06</v>
      </c>
      <c r="BD128" s="2">
        <f>ROUND(IF($B128="Annuity",SUMIFS('Annuity Prices'!BG:BG,'Annuity Prices'!$B:$B,$D128,'Annuity Prices'!$E:$E,$G128),IF($B128="RAB Short",SUMIFS('RAB Prices Short'!BG:BG,'RAB Prices Short'!$B:$B,'All Prices combined'!$D128,'RAB Prices Short'!$E:$E,'All Prices combined'!$G128),IF($B128="RAB Long",SUMIFS('RAB Prices Long'!BG:BG,'RAB Prices Long'!$B:$B,'All Prices combined'!$D128,'RAB Prices Long'!$E:$E,'All Prices combined'!$G128)))),2)</f>
        <v>2.11</v>
      </c>
      <c r="BE128" s="2">
        <f>ROUND(IF($B128="Annuity",SUMIFS('Annuity Prices'!BH:BH,'Annuity Prices'!$B:$B,$D128,'Annuity Prices'!$E:$E,$G128),IF($B128="RAB Short",SUMIFS('RAB Prices Short'!BH:BH,'RAB Prices Short'!$B:$B,'All Prices combined'!$D128,'RAB Prices Short'!$E:$E,'All Prices combined'!$G128),IF($B128="RAB Long",SUMIFS('RAB Prices Long'!BH:BH,'RAB Prices Long'!$B:$B,'All Prices combined'!$D128,'RAB Prices Long'!$E:$E,'All Prices combined'!$G128)))),2)</f>
        <v>2.16</v>
      </c>
      <c r="BF128" s="2">
        <f>ROUND(IF($B128="Annuity",SUMIFS('Annuity Prices'!BI:BI,'Annuity Prices'!$B:$B,$D128,'Annuity Prices'!$E:$E,$G128),IF($B128="RAB Short",SUMIFS('RAB Prices Short'!BI:BI,'RAB Prices Short'!$B:$B,'All Prices combined'!$D128,'RAB Prices Short'!$E:$E,'All Prices combined'!$G128),IF($B128="RAB Long",SUMIFS('RAB Prices Long'!BI:BI,'RAB Prices Long'!$B:$B,'All Prices combined'!$D128,'RAB Prices Long'!$E:$E,'All Prices combined'!$G128)))),2)</f>
        <v>2.2200000000000002</v>
      </c>
      <c r="BG128" s="2">
        <f>ROUND(IF($B128="Annuity",SUMIFS('Annuity Prices'!BJ:BJ,'Annuity Prices'!$B:$B,$D128,'Annuity Prices'!$E:$E,$G128),IF($B128="RAB Short",SUMIFS('RAB Prices Short'!BJ:BJ,'RAB Prices Short'!$B:$B,'All Prices combined'!$D128,'RAB Prices Short'!$E:$E,'All Prices combined'!$G128),IF($B128="RAB Long",SUMIFS('RAB Prices Long'!BJ:BJ,'RAB Prices Long'!$B:$B,'All Prices combined'!$D128,'RAB Prices Long'!$E:$E,'All Prices combined'!$G128)))),2)</f>
        <v>2.27</v>
      </c>
      <c r="BH128" s="2">
        <f>ROUND(IF($B128="Annuity",SUMIFS('Annuity Prices'!BK:BK,'Annuity Prices'!$B:$B,$D128,'Annuity Prices'!$E:$E,$G128),IF($B128="RAB Short",SUMIFS('RAB Prices Short'!BK:BK,'RAB Prices Short'!$B:$B,'All Prices combined'!$D128,'RAB Prices Short'!$E:$E,'All Prices combined'!$G128),IF($B128="RAB Long",SUMIFS('RAB Prices Long'!BK:BK,'RAB Prices Long'!$B:$B,'All Prices combined'!$D128,'RAB Prices Long'!$E:$E,'All Prices combined'!$G128)))),2)</f>
        <v>2.33</v>
      </c>
      <c r="BI128" s="2">
        <f>ROUND(IF($B128="Annuity",SUMIFS('Annuity Prices'!BL:BL,'Annuity Prices'!$B:$B,$D128,'Annuity Prices'!$E:$E,$G128),IF($B128="RAB Short",SUMIFS('RAB Prices Short'!BL:BL,'RAB Prices Short'!$B:$B,'All Prices combined'!$D128,'RAB Prices Short'!$E:$E,'All Prices combined'!$G128),IF($B128="RAB Long",SUMIFS('RAB Prices Long'!BL:BL,'RAB Prices Long'!$B:$B,'All Prices combined'!$D128,'RAB Prices Long'!$E:$E,'All Prices combined'!$G128)))),2)</f>
        <v>2.39</v>
      </c>
      <c r="BJ128" s="2">
        <f>ROUND(IF($B128="Annuity",SUMIFS('Annuity Prices'!BM:BM,'Annuity Prices'!$B:$B,$D128,'Annuity Prices'!$E:$E,$G128),IF($B128="RAB Short",SUMIFS('RAB Prices Short'!BM:BM,'RAB Prices Short'!$B:$B,'All Prices combined'!$D128,'RAB Prices Short'!$E:$E,'All Prices combined'!$G128),IF($B128="RAB Long",SUMIFS('RAB Prices Long'!BM:BM,'RAB Prices Long'!$B:$B,'All Prices combined'!$D128,'RAB Prices Long'!$E:$E,'All Prices combined'!$G128)))),2)</f>
        <v>2.4500000000000002</v>
      </c>
      <c r="BK128" s="2">
        <f>ROUND(IF($B128="Annuity",SUMIFS('Annuity Prices'!BN:BN,'Annuity Prices'!$B:$B,$D128,'Annuity Prices'!$E:$E,$G128),IF($B128="RAB Short",SUMIFS('RAB Prices Short'!BN:BN,'RAB Prices Short'!$B:$B,'All Prices combined'!$D128,'RAB Prices Short'!$E:$E,'All Prices combined'!$G128),IF($B128="RAB Long",SUMIFS('RAB Prices Long'!BN:BN,'RAB Prices Long'!$B:$B,'All Prices combined'!$D128,'RAB Prices Long'!$E:$E,'All Prices combined'!$G128)))),2)</f>
        <v>2.5099999999999998</v>
      </c>
      <c r="BL128" s="2">
        <f>ROUND(IF($B128="Annuity",SUMIFS('Annuity Prices'!BO:BO,'Annuity Prices'!$B:$B,$D128,'Annuity Prices'!$E:$E,$G128),IF($B128="RAB Short",SUMIFS('RAB Prices Short'!BO:BO,'RAB Prices Short'!$B:$B,'All Prices combined'!$D128,'RAB Prices Short'!$E:$E,'All Prices combined'!$G128),IF($B128="RAB Long",SUMIFS('RAB Prices Long'!BO:BO,'RAB Prices Long'!$B:$B,'All Prices combined'!$D128,'RAB Prices Long'!$E:$E,'All Prices combined'!$G128)))),2)</f>
        <v>2.57</v>
      </c>
      <c r="BM128" s="2">
        <f>ROUND(IF($B128="Annuity",SUMIFS('Annuity Prices'!BP:BP,'Annuity Prices'!$B:$B,$D128,'Annuity Prices'!$E:$E,$G128),IF($B128="RAB Short",SUMIFS('RAB Prices Short'!BP:BP,'RAB Prices Short'!$B:$B,'All Prices combined'!$D128,'RAB Prices Short'!$E:$E,'All Prices combined'!$G128),IF($B128="RAB Long",SUMIFS('RAB Prices Long'!BP:BP,'RAB Prices Long'!$B:$B,'All Prices combined'!$D128,'RAB Prices Long'!$E:$E,'All Prices combined'!$G128)))),2)</f>
        <v>2.64</v>
      </c>
      <c r="BN128" s="2">
        <f>ROUND(IF($B128="Annuity",SUMIFS('Annuity Prices'!BQ:BQ,'Annuity Prices'!$B:$B,$D128,'Annuity Prices'!$E:$E,$G128),IF($B128="RAB Short",SUMIFS('RAB Prices Short'!BQ:BQ,'RAB Prices Short'!$B:$B,'All Prices combined'!$D128,'RAB Prices Short'!$E:$E,'All Prices combined'!$G128),IF($B128="RAB Long",SUMIFS('RAB Prices Long'!BQ:BQ,'RAB Prices Long'!$B:$B,'All Prices combined'!$D128,'RAB Prices Long'!$E:$E,'All Prices combined'!$G128)))),2)</f>
        <v>2.71</v>
      </c>
      <c r="BO128" s="2">
        <f>ROUND(IF($B128="Annuity",SUMIFS('Annuity Prices'!BR:BR,'Annuity Prices'!$B:$B,$D128,'Annuity Prices'!$E:$E,$G128),IF($B128="RAB Short",SUMIFS('RAB Prices Short'!BR:BR,'RAB Prices Short'!$B:$B,'All Prices combined'!$D128,'RAB Prices Short'!$E:$E,'All Prices combined'!$G128),IF($B128="RAB Long",SUMIFS('RAB Prices Long'!BR:BR,'RAB Prices Long'!$B:$B,'All Prices combined'!$D128,'RAB Prices Long'!$E:$E,'All Prices combined'!$G128)))),2)</f>
        <v>2.78</v>
      </c>
      <c r="BP128" s="2">
        <f>ROUND(IF($B128="Annuity",SUMIFS('Annuity Prices'!BS:BS,'Annuity Prices'!$B:$B,$D128,'Annuity Prices'!$E:$E,$G128),IF($B128="RAB Short",SUMIFS('RAB Prices Short'!BS:BS,'RAB Prices Short'!$B:$B,'All Prices combined'!$D128,'RAB Prices Short'!$E:$E,'All Prices combined'!$G128),IF($B128="RAB Long",SUMIFS('RAB Prices Long'!BS:BS,'RAB Prices Long'!$B:$B,'All Prices combined'!$D128,'RAB Prices Long'!$E:$E,'All Prices combined'!$G128)))),2)</f>
        <v>2.84</v>
      </c>
      <c r="BQ128" s="2">
        <f>ROUND(IF($B128="Annuity",SUMIFS('Annuity Prices'!BT:BT,'Annuity Prices'!$B:$B,$D128,'Annuity Prices'!$E:$E,$G128),IF($B128="RAB Short",SUMIFS('RAB Prices Short'!BT:BT,'RAB Prices Short'!$B:$B,'All Prices combined'!$D128,'RAB Prices Short'!$E:$E,'All Prices combined'!$G128),IF($B128="RAB Long",SUMIFS('RAB Prices Long'!BT:BT,'RAB Prices Long'!$B:$B,'All Prices combined'!$D128,'RAB Prices Long'!$E:$E,'All Prices combined'!$G128)))),2)</f>
        <v>2.92</v>
      </c>
      <c r="BR128" s="2">
        <f>ROUND(IF($B128="Annuity",SUMIFS('Annuity Prices'!BU:BU,'Annuity Prices'!$B:$B,$D128,'Annuity Prices'!$E:$E,$G128),IF($B128="RAB Short",SUMIFS('RAB Prices Short'!BU:BU,'RAB Prices Short'!$B:$B,'All Prices combined'!$D128,'RAB Prices Short'!$E:$E,'All Prices combined'!$G128),IF($B128="RAB Long",SUMIFS('RAB Prices Long'!BU:BU,'RAB Prices Long'!$B:$B,'All Prices combined'!$D128,'RAB Prices Long'!$E:$E,'All Prices combined'!$G128)))),2)</f>
        <v>2.99</v>
      </c>
      <c r="BS128" s="2">
        <f>ROUND(IF($B128="Annuity",SUMIFS('Annuity Prices'!BV:BV,'Annuity Prices'!$B:$B,$D128,'Annuity Prices'!$E:$E,$G128),IF($B128="RAB Short",SUMIFS('RAB Prices Short'!BV:BV,'RAB Prices Short'!$B:$B,'All Prices combined'!$D128,'RAB Prices Short'!$E:$E,'All Prices combined'!$G128),IF($B128="RAB Long",SUMIFS('RAB Prices Long'!BV:BV,'RAB Prices Long'!$B:$B,'All Prices combined'!$D128,'RAB Prices Long'!$E:$E,'All Prices combined'!$G128)))),2)</f>
        <v>3.07</v>
      </c>
      <c r="BT128" s="2">
        <f>ROUND(IF($B128="Annuity",SUMIFS('Annuity Prices'!BW:BW,'Annuity Prices'!$B:$B,$D128,'Annuity Prices'!$E:$E,$G128),IF($B128="RAB Short",SUMIFS('RAB Prices Short'!BW:BW,'RAB Prices Short'!$B:$B,'All Prices combined'!$D128,'RAB Prices Short'!$E:$E,'All Prices combined'!$G128),IF($B128="RAB Long",SUMIFS('RAB Prices Long'!BW:BW,'RAB Prices Long'!$B:$B,'All Prices combined'!$D128,'RAB Prices Long'!$E:$E,'All Prices combined'!$G128)))),2)</f>
        <v>3.15</v>
      </c>
      <c r="BU128" s="2">
        <f>ROUND(IF($B128="Annuity",SUMIFS('Annuity Prices'!BX:BX,'Annuity Prices'!$B:$B,$D128,'Annuity Prices'!$E:$E,$G128),IF($B128="RAB Short",SUMIFS('RAB Prices Short'!BX:BX,'RAB Prices Short'!$B:$B,'All Prices combined'!$D128,'RAB Prices Short'!$E:$E,'All Prices combined'!$G128),IF($B128="RAB Long",SUMIFS('RAB Prices Long'!BX:BX,'RAB Prices Long'!$B:$B,'All Prices combined'!$D128,'RAB Prices Long'!$E:$E,'All Prices combined'!$G128)))),2)</f>
        <v>3.22</v>
      </c>
    </row>
    <row r="129" spans="2:73" x14ac:dyDescent="0.25">
      <c r="B129" t="s">
        <v>37</v>
      </c>
      <c r="C129" s="1">
        <v>24</v>
      </c>
      <c r="D129" s="1" t="s">
        <v>200</v>
      </c>
      <c r="E129" s="1" t="s">
        <v>199</v>
      </c>
      <c r="F129" s="1">
        <v>24</v>
      </c>
      <c r="G129" s="1" t="s">
        <v>42</v>
      </c>
      <c r="H129" s="1"/>
      <c r="I129" s="2">
        <f>ROUND(IF($B129="Annuity",SUMIFS('Annuity Prices'!L:L,'Annuity Prices'!$B:$B,$D129,'Annuity Prices'!$E:$E,$G129),IF($B129="RAB Short",SUMIFS('RAB Prices Short'!L:L,'RAB Prices Short'!$B:$B,'All Prices combined'!$D129,'RAB Prices Short'!$E:$E,'All Prices combined'!$G129),IF($B129="RAB Long",SUMIFS('RAB Prices Long'!L:L,'RAB Prices Long'!$B:$B,'All Prices combined'!$D129,'RAB Prices Long'!$E:$E,'All Prices combined'!$G129)))),2)</f>
        <v>88.78</v>
      </c>
      <c r="J129" s="2">
        <f>ROUND(IF($B129="Annuity",SUMIFS('Annuity Prices'!M:M,'Annuity Prices'!$B:$B,$D129,'Annuity Prices'!$E:$E,$G129),IF($B129="RAB Short",SUMIFS('RAB Prices Short'!M:M,'RAB Prices Short'!$B:$B,'All Prices combined'!$D129,'RAB Prices Short'!$E:$E,'All Prices combined'!$G129),IF($B129="RAB Long",SUMIFS('RAB Prices Long'!M:M,'RAB Prices Long'!$B:$B,'All Prices combined'!$D129,'RAB Prices Long'!$E:$E,'All Prices combined'!$G129)))),2)</f>
        <v>91.33</v>
      </c>
      <c r="K129" s="2">
        <f>ROUND(IF($B129="Annuity",SUMIFS('Annuity Prices'!N:N,'Annuity Prices'!$B:$B,$D129,'Annuity Prices'!$E:$E,$G129),IF($B129="RAB Short",SUMIFS('RAB Prices Short'!N:N,'RAB Prices Short'!$B:$B,'All Prices combined'!$D129,'RAB Prices Short'!$E:$E,'All Prices combined'!$G129),IF($B129="RAB Long",SUMIFS('RAB Prices Long'!N:N,'RAB Prices Long'!$B:$B,'All Prices combined'!$D129,'RAB Prices Long'!$E:$E,'All Prices combined'!$G129)))),2)</f>
        <v>93.95</v>
      </c>
      <c r="L129" s="2">
        <f>ROUND(IF($B129="Annuity",SUMIFS('Annuity Prices'!O:O,'Annuity Prices'!$B:$B,$D129,'Annuity Prices'!$E:$E,$G129),IF($B129="RAB Short",SUMIFS('RAB Prices Short'!O:O,'RAB Prices Short'!$B:$B,'All Prices combined'!$D129,'RAB Prices Short'!$E:$E,'All Prices combined'!$G129),IF($B129="RAB Long",SUMIFS('RAB Prices Long'!O:O,'RAB Prices Long'!$B:$B,'All Prices combined'!$D129,'RAB Prices Long'!$E:$E,'All Prices combined'!$G129)))),2)</f>
        <v>96.64</v>
      </c>
      <c r="M129" s="2">
        <f>ROUND(IF($B129="Annuity",SUMIFS('Annuity Prices'!P:P,'Annuity Prices'!$B:$B,$D129,'Annuity Prices'!$E:$E,$G129),IF($B129="RAB Short",SUMIFS('RAB Prices Short'!P:P,'RAB Prices Short'!$B:$B,'All Prices combined'!$D129,'RAB Prices Short'!$E:$E,'All Prices combined'!$G129),IF($B129="RAB Long",SUMIFS('RAB Prices Long'!P:P,'RAB Prices Long'!$B:$B,'All Prices combined'!$D129,'RAB Prices Long'!$E:$E,'All Prices combined'!$G129)))),2)</f>
        <v>98.58</v>
      </c>
      <c r="N129" s="2">
        <f>ROUND(IF($B129="Annuity",SUMIFS('Annuity Prices'!Q:Q,'Annuity Prices'!$B:$B,$D129,'Annuity Prices'!$E:$E,$G129),IF($B129="RAB Short",SUMIFS('RAB Prices Short'!Q:Q,'RAB Prices Short'!$B:$B,'All Prices combined'!$D129,'RAB Prices Short'!$E:$E,'All Prices combined'!$G129),IF($B129="RAB Long",SUMIFS('RAB Prices Long'!Q:Q,'RAB Prices Long'!$B:$B,'All Prices combined'!$D129,'RAB Prices Long'!$E:$E,'All Prices combined'!$G129)))),2)</f>
        <v>101.04</v>
      </c>
      <c r="O129" s="2">
        <f>ROUND(IF($B129="Annuity",SUMIFS('Annuity Prices'!R:R,'Annuity Prices'!$B:$B,$D129,'Annuity Prices'!$E:$E,$G129),IF($B129="RAB Short",SUMIFS('RAB Prices Short'!R:R,'RAB Prices Short'!$B:$B,'All Prices combined'!$D129,'RAB Prices Short'!$E:$E,'All Prices combined'!$G129),IF($B129="RAB Long",SUMIFS('RAB Prices Long'!R:R,'RAB Prices Long'!$B:$B,'All Prices combined'!$D129,'RAB Prices Long'!$E:$E,'All Prices combined'!$G129)))),2)</f>
        <v>103.57</v>
      </c>
      <c r="P129" s="2">
        <f>ROUND(IF($B129="Annuity",SUMIFS('Annuity Prices'!S:S,'Annuity Prices'!$B:$B,$D129,'Annuity Prices'!$E:$E,$G129),IF($B129="RAB Short",SUMIFS('RAB Prices Short'!S:S,'RAB Prices Short'!$B:$B,'All Prices combined'!$D129,'RAB Prices Short'!$E:$E,'All Prices combined'!$G129),IF($B129="RAB Long",SUMIFS('RAB Prices Long'!S:S,'RAB Prices Long'!$B:$B,'All Prices combined'!$D129,'RAB Prices Long'!$E:$E,'All Prices combined'!$G129)))),2)</f>
        <v>106.16</v>
      </c>
      <c r="Q129" s="2">
        <f>ROUND(IF($B129="Annuity",SUMIFS('Annuity Prices'!T:T,'Annuity Prices'!$B:$B,$D129,'Annuity Prices'!$E:$E,$G129),IF($B129="RAB Short",SUMIFS('RAB Prices Short'!T:T,'RAB Prices Short'!$B:$B,'All Prices combined'!$D129,'RAB Prices Short'!$E:$E,'All Prices combined'!$G129),IF($B129="RAB Long",SUMIFS('RAB Prices Long'!T:T,'RAB Prices Long'!$B:$B,'All Prices combined'!$D129,'RAB Prices Long'!$E:$E,'All Prices combined'!$G129)))),2)</f>
        <v>108.66</v>
      </c>
      <c r="R129" s="2">
        <f>ROUND(IF($B129="Annuity",SUMIFS('Annuity Prices'!U:U,'Annuity Prices'!$B:$B,$D129,'Annuity Prices'!$E:$E,$G129),IF($B129="RAB Short",SUMIFS('RAB Prices Short'!U:U,'RAB Prices Short'!$B:$B,'All Prices combined'!$D129,'RAB Prices Short'!$E:$E,'All Prices combined'!$G129),IF($B129="RAB Long",SUMIFS('RAB Prices Long'!U:U,'RAB Prices Long'!$B:$B,'All Prices combined'!$D129,'RAB Prices Long'!$E:$E,'All Prices combined'!$G129)))),2)</f>
        <v>111.37</v>
      </c>
      <c r="S129" s="2">
        <f>ROUND(IF($B129="Annuity",SUMIFS('Annuity Prices'!V:V,'Annuity Prices'!$B:$B,$D129,'Annuity Prices'!$E:$E,$G129),IF($B129="RAB Short",SUMIFS('RAB Prices Short'!V:V,'RAB Prices Short'!$B:$B,'All Prices combined'!$D129,'RAB Prices Short'!$E:$E,'All Prices combined'!$G129),IF($B129="RAB Long",SUMIFS('RAB Prices Long'!V:V,'RAB Prices Long'!$B:$B,'All Prices combined'!$D129,'RAB Prices Long'!$E:$E,'All Prices combined'!$G129)))),2)</f>
        <v>114.16</v>
      </c>
      <c r="T129" s="2">
        <f>ROUND(IF($B129="Annuity",SUMIFS('Annuity Prices'!W:W,'Annuity Prices'!$B:$B,$D129,'Annuity Prices'!$E:$E,$G129),IF($B129="RAB Short",SUMIFS('RAB Prices Short'!W:W,'RAB Prices Short'!$B:$B,'All Prices combined'!$D129,'RAB Prices Short'!$E:$E,'All Prices combined'!$G129),IF($B129="RAB Long",SUMIFS('RAB Prices Long'!W:W,'RAB Prices Long'!$B:$B,'All Prices combined'!$D129,'RAB Prices Long'!$E:$E,'All Prices combined'!$G129)))),2)</f>
        <v>117.01</v>
      </c>
      <c r="U129" s="2">
        <f>ROUND(IF($B129="Annuity",SUMIFS('Annuity Prices'!X:X,'Annuity Prices'!$B:$B,$D129,'Annuity Prices'!$E:$E,$G129),IF($B129="RAB Short",SUMIFS('RAB Prices Short'!X:X,'RAB Prices Short'!$B:$B,'All Prices combined'!$D129,'RAB Prices Short'!$E:$E,'All Prices combined'!$G129),IF($B129="RAB Long",SUMIFS('RAB Prices Long'!X:X,'RAB Prices Long'!$B:$B,'All Prices combined'!$D129,'RAB Prices Long'!$E:$E,'All Prices combined'!$G129)))),2)</f>
        <v>119.76</v>
      </c>
      <c r="V129" s="2">
        <f>ROUND(IF($B129="Annuity",SUMIFS('Annuity Prices'!Y:Y,'Annuity Prices'!$B:$B,$D129,'Annuity Prices'!$E:$E,$G129),IF($B129="RAB Short",SUMIFS('RAB Prices Short'!Y:Y,'RAB Prices Short'!$B:$B,'All Prices combined'!$D129,'RAB Prices Short'!$E:$E,'All Prices combined'!$G129),IF($B129="RAB Long",SUMIFS('RAB Prices Long'!Y:Y,'RAB Prices Long'!$B:$B,'All Prices combined'!$D129,'RAB Prices Long'!$E:$E,'All Prices combined'!$G129)))),2)</f>
        <v>122.76</v>
      </c>
      <c r="W129" s="2">
        <f>ROUND(IF($B129="Annuity",SUMIFS('Annuity Prices'!Z:Z,'Annuity Prices'!$B:$B,$D129,'Annuity Prices'!$E:$E,$G129),IF($B129="RAB Short",SUMIFS('RAB Prices Short'!Z:Z,'RAB Prices Short'!$B:$B,'All Prices combined'!$D129,'RAB Prices Short'!$E:$E,'All Prices combined'!$G129),IF($B129="RAB Long",SUMIFS('RAB Prices Long'!Z:Z,'RAB Prices Long'!$B:$B,'All Prices combined'!$D129,'RAB Prices Long'!$E:$E,'All Prices combined'!$G129)))),2)</f>
        <v>125.83</v>
      </c>
      <c r="X129" s="2">
        <f>ROUND(IF($B129="Annuity",SUMIFS('Annuity Prices'!AA:AA,'Annuity Prices'!$B:$B,$D129,'Annuity Prices'!$E:$E,$G129),IF($B129="RAB Short",SUMIFS('RAB Prices Short'!AA:AA,'RAB Prices Short'!$B:$B,'All Prices combined'!$D129,'RAB Prices Short'!$E:$E,'All Prices combined'!$G129),IF($B129="RAB Long",SUMIFS('RAB Prices Long'!AA:AA,'RAB Prices Long'!$B:$B,'All Prices combined'!$D129,'RAB Prices Long'!$E:$E,'All Prices combined'!$G129)))),2)</f>
        <v>128.97</v>
      </c>
      <c r="Y129" s="2">
        <f>ROUND(IF($B129="Annuity",SUMIFS('Annuity Prices'!AB:AB,'Annuity Prices'!$B:$B,$D129,'Annuity Prices'!$E:$E,$G129),IF($B129="RAB Short",SUMIFS('RAB Prices Short'!AB:AB,'RAB Prices Short'!$B:$B,'All Prices combined'!$D129,'RAB Prices Short'!$E:$E,'All Prices combined'!$G129),IF($B129="RAB Long",SUMIFS('RAB Prices Long'!AB:AB,'RAB Prices Long'!$B:$B,'All Prices combined'!$D129,'RAB Prices Long'!$E:$E,'All Prices combined'!$G129)))),2)</f>
        <v>132.01</v>
      </c>
      <c r="Z129" s="2">
        <f>ROUND(IF($B129="Annuity",SUMIFS('Annuity Prices'!AC:AC,'Annuity Prices'!$B:$B,$D129,'Annuity Prices'!$E:$E,$G129),IF($B129="RAB Short",SUMIFS('RAB Prices Short'!AC:AC,'RAB Prices Short'!$B:$B,'All Prices combined'!$D129,'RAB Prices Short'!$E:$E,'All Prices combined'!$G129),IF($B129="RAB Long",SUMIFS('RAB Prices Long'!AC:AC,'RAB Prices Long'!$B:$B,'All Prices combined'!$D129,'RAB Prices Long'!$E:$E,'All Prices combined'!$G129)))),2)</f>
        <v>135.31</v>
      </c>
      <c r="AA129" s="2">
        <f>ROUND(IF($B129="Annuity",SUMIFS('Annuity Prices'!AD:AD,'Annuity Prices'!$B:$B,$D129,'Annuity Prices'!$E:$E,$G129),IF($B129="RAB Short",SUMIFS('RAB Prices Short'!AD:AD,'RAB Prices Short'!$B:$B,'All Prices combined'!$D129,'RAB Prices Short'!$E:$E,'All Prices combined'!$G129),IF($B129="RAB Long",SUMIFS('RAB Prices Long'!AD:AD,'RAB Prices Long'!$B:$B,'All Prices combined'!$D129,'RAB Prices Long'!$E:$E,'All Prices combined'!$G129)))),2)</f>
        <v>138.69</v>
      </c>
      <c r="AB129" s="2">
        <f>ROUND(IF($B129="Annuity",SUMIFS('Annuity Prices'!AE:AE,'Annuity Prices'!$B:$B,$D129,'Annuity Prices'!$E:$E,$G129),IF($B129="RAB Short",SUMIFS('RAB Prices Short'!AE:AE,'RAB Prices Short'!$B:$B,'All Prices combined'!$D129,'RAB Prices Short'!$E:$E,'All Prices combined'!$G129),IF($B129="RAB Long",SUMIFS('RAB Prices Long'!AE:AE,'RAB Prices Long'!$B:$B,'All Prices combined'!$D129,'RAB Prices Long'!$E:$E,'All Prices combined'!$G129)))),2)</f>
        <v>142.16</v>
      </c>
      <c r="AC129" s="2">
        <f>ROUND(IF($B129="Annuity",SUMIFS('Annuity Prices'!AF:AF,'Annuity Prices'!$B:$B,$D129,'Annuity Prices'!$E:$E,$G129),IF($B129="RAB Short",SUMIFS('RAB Prices Short'!AF:AF,'RAB Prices Short'!$B:$B,'All Prices combined'!$D129,'RAB Prices Short'!$E:$E,'All Prices combined'!$G129),IF($B129="RAB Long",SUMIFS('RAB Prices Long'!AF:AF,'RAB Prices Long'!$B:$B,'All Prices combined'!$D129,'RAB Prices Long'!$E:$E,'All Prices combined'!$G129)))),2)</f>
        <v>145.51</v>
      </c>
      <c r="AD129" s="2">
        <f>ROUND(IF($B129="Annuity",SUMIFS('Annuity Prices'!AG:AG,'Annuity Prices'!$B:$B,$D129,'Annuity Prices'!$E:$E,$G129),IF($B129="RAB Short",SUMIFS('RAB Prices Short'!AG:AG,'RAB Prices Short'!$B:$B,'All Prices combined'!$D129,'RAB Prices Short'!$E:$E,'All Prices combined'!$G129),IF($B129="RAB Long",SUMIFS('RAB Prices Long'!AG:AG,'RAB Prices Long'!$B:$B,'All Prices combined'!$D129,'RAB Prices Long'!$E:$E,'All Prices combined'!$G129)))),2)</f>
        <v>149.13999999999999</v>
      </c>
      <c r="AE129" s="2">
        <f>ROUND(IF($B129="Annuity",SUMIFS('Annuity Prices'!AH:AH,'Annuity Prices'!$B:$B,$D129,'Annuity Prices'!$E:$E,$G129),IF($B129="RAB Short",SUMIFS('RAB Prices Short'!AH:AH,'RAB Prices Short'!$B:$B,'All Prices combined'!$D129,'RAB Prices Short'!$E:$E,'All Prices combined'!$G129),IF($B129="RAB Long",SUMIFS('RAB Prices Long'!AH:AH,'RAB Prices Long'!$B:$B,'All Prices combined'!$D129,'RAB Prices Long'!$E:$E,'All Prices combined'!$G129)))),2)</f>
        <v>152.87</v>
      </c>
      <c r="AF129" s="2">
        <f>ROUND(IF($B129="Annuity",SUMIFS('Annuity Prices'!AI:AI,'Annuity Prices'!$B:$B,$D129,'Annuity Prices'!$E:$E,$G129),IF($B129="RAB Short",SUMIFS('RAB Prices Short'!AI:AI,'RAB Prices Short'!$B:$B,'All Prices combined'!$D129,'RAB Prices Short'!$E:$E,'All Prices combined'!$G129),IF($B129="RAB Long",SUMIFS('RAB Prices Long'!AI:AI,'RAB Prices Long'!$B:$B,'All Prices combined'!$D129,'RAB Prices Long'!$E:$E,'All Prices combined'!$G129)))),2)</f>
        <v>156.69</v>
      </c>
      <c r="AG129" s="2">
        <f>ROUND(IF($B129="Annuity",SUMIFS('Annuity Prices'!AJ:AJ,'Annuity Prices'!$B:$B,$D129,'Annuity Prices'!$E:$E,$G129),IF($B129="RAB Short",SUMIFS('RAB Prices Short'!AJ:AJ,'RAB Prices Short'!$B:$B,'All Prices combined'!$D129,'RAB Prices Short'!$E:$E,'All Prices combined'!$G129),IF($B129="RAB Long",SUMIFS('RAB Prices Long'!AJ:AJ,'RAB Prices Long'!$B:$B,'All Prices combined'!$D129,'RAB Prices Long'!$E:$E,'All Prices combined'!$G129)))),2)</f>
        <v>160.38999999999999</v>
      </c>
      <c r="AH129" s="2">
        <f>ROUND(IF($B129="Annuity",SUMIFS('Annuity Prices'!AK:AK,'Annuity Prices'!$B:$B,$D129,'Annuity Prices'!$E:$E,$G129),IF($B129="RAB Short",SUMIFS('RAB Prices Short'!AK:AK,'RAB Prices Short'!$B:$B,'All Prices combined'!$D129,'RAB Prices Short'!$E:$E,'All Prices combined'!$G129),IF($B129="RAB Long",SUMIFS('RAB Prices Long'!AK:AK,'RAB Prices Long'!$B:$B,'All Prices combined'!$D129,'RAB Prices Long'!$E:$E,'All Prices combined'!$G129)))),2)</f>
        <v>164.4</v>
      </c>
      <c r="AI129" s="2">
        <f>ROUND(IF($B129="Annuity",SUMIFS('Annuity Prices'!AL:AL,'Annuity Prices'!$B:$B,$D129,'Annuity Prices'!$E:$E,$G129),IF($B129="RAB Short",SUMIFS('RAB Prices Short'!AL:AL,'RAB Prices Short'!$B:$B,'All Prices combined'!$D129,'RAB Prices Short'!$E:$E,'All Prices combined'!$G129),IF($B129="RAB Long",SUMIFS('RAB Prices Long'!AL:AL,'RAB Prices Long'!$B:$B,'All Prices combined'!$D129,'RAB Prices Long'!$E:$E,'All Prices combined'!$G129)))),2)</f>
        <v>168.51</v>
      </c>
      <c r="AJ129" s="2">
        <f>ROUND(IF($B129="Annuity",SUMIFS('Annuity Prices'!AM:AM,'Annuity Prices'!$B:$B,$D129,'Annuity Prices'!$E:$E,$G129),IF($B129="RAB Short",SUMIFS('RAB Prices Short'!AM:AM,'RAB Prices Short'!$B:$B,'All Prices combined'!$D129,'RAB Prices Short'!$E:$E,'All Prices combined'!$G129),IF($B129="RAB Long",SUMIFS('RAB Prices Long'!AM:AM,'RAB Prices Long'!$B:$B,'All Prices combined'!$D129,'RAB Prices Long'!$E:$E,'All Prices combined'!$G129)))),2)</f>
        <v>172.72</v>
      </c>
      <c r="AK129" s="2">
        <f>ROUND(IF($B129="Annuity",SUMIFS('Annuity Prices'!AN:AN,'Annuity Prices'!$B:$B,$D129,'Annuity Prices'!$E:$E,$G129),IF($B129="RAB Short",SUMIFS('RAB Prices Short'!AN:AN,'RAB Prices Short'!$B:$B,'All Prices combined'!$D129,'RAB Prices Short'!$E:$E,'All Prices combined'!$G129),IF($B129="RAB Long",SUMIFS('RAB Prices Long'!AN:AN,'RAB Prices Long'!$B:$B,'All Prices combined'!$D129,'RAB Prices Long'!$E:$E,'All Prices combined'!$G129)))),2)</f>
        <v>176.8</v>
      </c>
      <c r="AL129" s="2">
        <f>ROUND(IF($B129="Annuity",SUMIFS('Annuity Prices'!AO:AO,'Annuity Prices'!$B:$B,$D129,'Annuity Prices'!$E:$E,$G129),IF($B129="RAB Short",SUMIFS('RAB Prices Short'!AO:AO,'RAB Prices Short'!$B:$B,'All Prices combined'!$D129,'RAB Prices Short'!$E:$E,'All Prices combined'!$G129),IF($B129="RAB Long",SUMIFS('RAB Prices Long'!AO:AO,'RAB Prices Long'!$B:$B,'All Prices combined'!$D129,'RAB Prices Long'!$E:$E,'All Prices combined'!$G129)))),2)</f>
        <v>181.22</v>
      </c>
      <c r="AM129" s="2">
        <f>ROUND(IF($B129="Annuity",SUMIFS('Annuity Prices'!AP:AP,'Annuity Prices'!$B:$B,$D129,'Annuity Prices'!$E:$E,$G129),IF($B129="RAB Short",SUMIFS('RAB Prices Short'!AP:AP,'RAB Prices Short'!$B:$B,'All Prices combined'!$D129,'RAB Prices Short'!$E:$E,'All Prices combined'!$G129),IF($B129="RAB Long",SUMIFS('RAB Prices Long'!AP:AP,'RAB Prices Long'!$B:$B,'All Prices combined'!$D129,'RAB Prices Long'!$E:$E,'All Prices combined'!$G129)))),2)</f>
        <v>185.75</v>
      </c>
      <c r="AN129" s="2">
        <f>ROUND(IF($B129="Annuity",SUMIFS('Annuity Prices'!AQ:AQ,'Annuity Prices'!$B:$B,$D129,'Annuity Prices'!$E:$E,$G129),IF($B129="RAB Short",SUMIFS('RAB Prices Short'!AQ:AQ,'RAB Prices Short'!$B:$B,'All Prices combined'!$D129,'RAB Prices Short'!$E:$E,'All Prices combined'!$G129),IF($B129="RAB Long",SUMIFS('RAB Prices Long'!AQ:AQ,'RAB Prices Long'!$B:$B,'All Prices combined'!$D129,'RAB Prices Long'!$E:$E,'All Prices combined'!$G129)))),2)</f>
        <v>190.39</v>
      </c>
      <c r="AO129" s="2">
        <f>ROUND(IF($B129="Annuity",SUMIFS('Annuity Prices'!AR:AR,'Annuity Prices'!$B:$B,$D129,'Annuity Prices'!$E:$E,$G129),IF($B129="RAB Short",SUMIFS('RAB Prices Short'!AR:AR,'RAB Prices Short'!$B:$B,'All Prices combined'!$D129,'RAB Prices Short'!$E:$E,'All Prices combined'!$G129),IF($B129="RAB Long",SUMIFS('RAB Prices Long'!AR:AR,'RAB Prices Long'!$B:$B,'All Prices combined'!$D129,'RAB Prices Long'!$E:$E,'All Prices combined'!$G129)))),2)</f>
        <v>54.54</v>
      </c>
      <c r="AP129" s="2">
        <f>ROUND(IF($B129="Annuity",SUMIFS('Annuity Prices'!AS:AS,'Annuity Prices'!$B:$B,$D129,'Annuity Prices'!$E:$E,$G129),IF($B129="RAB Short",SUMIFS('RAB Prices Short'!AS:AS,'RAB Prices Short'!$B:$B,'All Prices combined'!$D129,'RAB Prices Short'!$E:$E,'All Prices combined'!$G129),IF($B129="RAB Long",SUMIFS('RAB Prices Long'!AS:AS,'RAB Prices Long'!$B:$B,'All Prices combined'!$D129,'RAB Prices Long'!$E:$E,'All Prices combined'!$G129)))),2)</f>
        <v>59.1</v>
      </c>
      <c r="AQ129" s="2">
        <f>ROUND(IF($B129="Annuity",SUMIFS('Annuity Prices'!AT:AT,'Annuity Prices'!$B:$B,$D129,'Annuity Prices'!$E:$E,$G129),IF($B129="RAB Short",SUMIFS('RAB Prices Short'!AT:AT,'RAB Prices Short'!$B:$B,'All Prices combined'!$D129,'RAB Prices Short'!$E:$E,'All Prices combined'!$G129),IF($B129="RAB Long",SUMIFS('RAB Prices Long'!AT:AT,'RAB Prices Long'!$B:$B,'All Prices combined'!$D129,'RAB Prices Long'!$E:$E,'All Prices combined'!$G129)))),2)</f>
        <v>63.48</v>
      </c>
      <c r="AR129" s="2">
        <f>ROUND(IF($B129="Annuity",SUMIFS('Annuity Prices'!AU:AU,'Annuity Prices'!$B:$B,$D129,'Annuity Prices'!$E:$E,$G129),IF($B129="RAB Short",SUMIFS('RAB Prices Short'!AU:AU,'RAB Prices Short'!$B:$B,'All Prices combined'!$D129,'RAB Prices Short'!$E:$E,'All Prices combined'!$G129),IF($B129="RAB Long",SUMIFS('RAB Prices Long'!AU:AU,'RAB Prices Long'!$B:$B,'All Prices combined'!$D129,'RAB Prices Long'!$E:$E,'All Prices combined'!$G129)))),2)</f>
        <v>68.06</v>
      </c>
      <c r="AS129" s="2">
        <f>ROUND(IF($B129="Annuity",SUMIFS('Annuity Prices'!AV:AV,'Annuity Prices'!$B:$B,$D129,'Annuity Prices'!$E:$E,$G129),IF($B129="RAB Short",SUMIFS('RAB Prices Short'!AV:AV,'RAB Prices Short'!$B:$B,'All Prices combined'!$D129,'RAB Prices Short'!$E:$E,'All Prices combined'!$G129),IF($B129="RAB Long",SUMIFS('RAB Prices Long'!AV:AV,'RAB Prices Long'!$B:$B,'All Prices combined'!$D129,'RAB Prices Long'!$E:$E,'All Prices combined'!$G129)))),2)</f>
        <v>72.87</v>
      </c>
      <c r="AT129" s="2">
        <f>ROUND(IF($B129="Annuity",SUMIFS('Annuity Prices'!AW:AW,'Annuity Prices'!$B:$B,$D129,'Annuity Prices'!$E:$E,$G129),IF($B129="RAB Short",SUMIFS('RAB Prices Short'!AW:AW,'RAB Prices Short'!$B:$B,'All Prices combined'!$D129,'RAB Prices Short'!$E:$E,'All Prices combined'!$G129),IF($B129="RAB Long",SUMIFS('RAB Prices Long'!AW:AW,'RAB Prices Long'!$B:$B,'All Prices combined'!$D129,'RAB Prices Long'!$E:$E,'All Prices combined'!$G129)))),2)</f>
        <v>77.989999999999995</v>
      </c>
      <c r="AU129" s="2">
        <f>ROUND(IF($B129="Annuity",SUMIFS('Annuity Prices'!AX:AX,'Annuity Prices'!$B:$B,$D129,'Annuity Prices'!$E:$E,$G129),IF($B129="RAB Short",SUMIFS('RAB Prices Short'!AX:AX,'RAB Prices Short'!$B:$B,'All Prices combined'!$D129,'RAB Prices Short'!$E:$E,'All Prices combined'!$G129),IF($B129="RAB Long",SUMIFS('RAB Prices Long'!AX:AX,'RAB Prices Long'!$B:$B,'All Prices combined'!$D129,'RAB Prices Long'!$E:$E,'All Prices combined'!$G129)))),2)</f>
        <v>83.29</v>
      </c>
      <c r="AV129" s="2">
        <f>ROUND(IF($B129="Annuity",SUMIFS('Annuity Prices'!AY:AY,'Annuity Prices'!$B:$B,$D129,'Annuity Prices'!$E:$E,$G129),IF($B129="RAB Short",SUMIFS('RAB Prices Short'!AY:AY,'RAB Prices Short'!$B:$B,'All Prices combined'!$D129,'RAB Prices Short'!$E:$E,'All Prices combined'!$G129),IF($B129="RAB Long",SUMIFS('RAB Prices Long'!AY:AY,'RAB Prices Long'!$B:$B,'All Prices combined'!$D129,'RAB Prices Long'!$E:$E,'All Prices combined'!$G129)))),2)</f>
        <v>88.84</v>
      </c>
      <c r="AW129" s="2">
        <f>ROUND(IF($B129="Annuity",SUMIFS('Annuity Prices'!AZ:AZ,'Annuity Prices'!$B:$B,$D129,'Annuity Prices'!$E:$E,$G129),IF($B129="RAB Short",SUMIFS('RAB Prices Short'!AZ:AZ,'RAB Prices Short'!$B:$B,'All Prices combined'!$D129,'RAB Prices Short'!$E:$E,'All Prices combined'!$G129),IF($B129="RAB Long",SUMIFS('RAB Prices Long'!AZ:AZ,'RAB Prices Long'!$B:$B,'All Prices combined'!$D129,'RAB Prices Long'!$E:$E,'All Prices combined'!$G129)))),2)</f>
        <v>94.63</v>
      </c>
      <c r="AX129" s="2">
        <f>ROUND(IF($B129="Annuity",SUMIFS('Annuity Prices'!BA:BA,'Annuity Prices'!$B:$B,$D129,'Annuity Prices'!$E:$E,$G129),IF($B129="RAB Short",SUMIFS('RAB Prices Short'!BA:BA,'RAB Prices Short'!$B:$B,'All Prices combined'!$D129,'RAB Prices Short'!$E:$E,'All Prices combined'!$G129),IF($B129="RAB Long",SUMIFS('RAB Prices Long'!BA:BA,'RAB Prices Long'!$B:$B,'All Prices combined'!$D129,'RAB Prices Long'!$E:$E,'All Prices combined'!$G129)))),2)</f>
        <v>100.68</v>
      </c>
      <c r="AY129" s="2">
        <f>ROUND(IF($B129="Annuity",SUMIFS('Annuity Prices'!BB:BB,'Annuity Prices'!$B:$B,$D129,'Annuity Prices'!$E:$E,$G129),IF($B129="RAB Short",SUMIFS('RAB Prices Short'!BB:BB,'RAB Prices Short'!$B:$B,'All Prices combined'!$D129,'RAB Prices Short'!$E:$E,'All Prices combined'!$G129),IF($B129="RAB Long",SUMIFS('RAB Prices Long'!BB:BB,'RAB Prices Long'!$B:$B,'All Prices combined'!$D129,'RAB Prices Long'!$E:$E,'All Prices combined'!$G129)))),2)</f>
        <v>107</v>
      </c>
      <c r="AZ129" s="2">
        <f>ROUND(IF($B129="Annuity",SUMIFS('Annuity Prices'!BC:BC,'Annuity Prices'!$B:$B,$D129,'Annuity Prices'!$E:$E,$G129),IF($B129="RAB Short",SUMIFS('RAB Prices Short'!BC:BC,'RAB Prices Short'!$B:$B,'All Prices combined'!$D129,'RAB Prices Short'!$E:$E,'All Prices combined'!$G129),IF($B129="RAB Long",SUMIFS('RAB Prices Long'!BC:BC,'RAB Prices Long'!$B:$B,'All Prices combined'!$D129,'RAB Prices Long'!$E:$E,'All Prices combined'!$G129)))),2)</f>
        <v>113.59</v>
      </c>
      <c r="BA129" s="2">
        <f>ROUND(IF($B129="Annuity",SUMIFS('Annuity Prices'!BD:BD,'Annuity Prices'!$B:$B,$D129,'Annuity Prices'!$E:$E,$G129),IF($B129="RAB Short",SUMIFS('RAB Prices Short'!BD:BD,'RAB Prices Short'!$B:$B,'All Prices combined'!$D129,'RAB Prices Short'!$E:$E,'All Prices combined'!$G129),IF($B129="RAB Long",SUMIFS('RAB Prices Long'!BD:BD,'RAB Prices Long'!$B:$B,'All Prices combined'!$D129,'RAB Prices Long'!$E:$E,'All Prices combined'!$G129)))),2)</f>
        <v>117.01</v>
      </c>
      <c r="BB129" s="2">
        <f>ROUND(IF($B129="Annuity",SUMIFS('Annuity Prices'!BE:BE,'Annuity Prices'!$B:$B,$D129,'Annuity Prices'!$E:$E,$G129),IF($B129="RAB Short",SUMIFS('RAB Prices Short'!BE:BE,'RAB Prices Short'!$B:$B,'All Prices combined'!$D129,'RAB Prices Short'!$E:$E,'All Prices combined'!$G129),IF($B129="RAB Long",SUMIFS('RAB Prices Long'!BE:BE,'RAB Prices Long'!$B:$B,'All Prices combined'!$D129,'RAB Prices Long'!$E:$E,'All Prices combined'!$G129)))),2)</f>
        <v>119.76</v>
      </c>
      <c r="BC129" s="2">
        <f>ROUND(IF($B129="Annuity",SUMIFS('Annuity Prices'!BF:BF,'Annuity Prices'!$B:$B,$D129,'Annuity Prices'!$E:$E,$G129),IF($B129="RAB Short",SUMIFS('RAB Prices Short'!BF:BF,'RAB Prices Short'!$B:$B,'All Prices combined'!$D129,'RAB Prices Short'!$E:$E,'All Prices combined'!$G129),IF($B129="RAB Long",SUMIFS('RAB Prices Long'!BF:BF,'RAB Prices Long'!$B:$B,'All Prices combined'!$D129,'RAB Prices Long'!$E:$E,'All Prices combined'!$G129)))),2)</f>
        <v>122.76</v>
      </c>
      <c r="BD129" s="2">
        <f>ROUND(IF($B129="Annuity",SUMIFS('Annuity Prices'!BG:BG,'Annuity Prices'!$B:$B,$D129,'Annuity Prices'!$E:$E,$G129),IF($B129="RAB Short",SUMIFS('RAB Prices Short'!BG:BG,'RAB Prices Short'!$B:$B,'All Prices combined'!$D129,'RAB Prices Short'!$E:$E,'All Prices combined'!$G129),IF($B129="RAB Long",SUMIFS('RAB Prices Long'!BG:BG,'RAB Prices Long'!$B:$B,'All Prices combined'!$D129,'RAB Prices Long'!$E:$E,'All Prices combined'!$G129)))),2)</f>
        <v>125.83</v>
      </c>
      <c r="BE129" s="2">
        <f>ROUND(IF($B129="Annuity",SUMIFS('Annuity Prices'!BH:BH,'Annuity Prices'!$B:$B,$D129,'Annuity Prices'!$E:$E,$G129),IF($B129="RAB Short",SUMIFS('RAB Prices Short'!BH:BH,'RAB Prices Short'!$B:$B,'All Prices combined'!$D129,'RAB Prices Short'!$E:$E,'All Prices combined'!$G129),IF($B129="RAB Long",SUMIFS('RAB Prices Long'!BH:BH,'RAB Prices Long'!$B:$B,'All Prices combined'!$D129,'RAB Prices Long'!$E:$E,'All Prices combined'!$G129)))),2)</f>
        <v>128.97</v>
      </c>
      <c r="BF129" s="2">
        <f>ROUND(IF($B129="Annuity",SUMIFS('Annuity Prices'!BI:BI,'Annuity Prices'!$B:$B,$D129,'Annuity Prices'!$E:$E,$G129),IF($B129="RAB Short",SUMIFS('RAB Prices Short'!BI:BI,'RAB Prices Short'!$B:$B,'All Prices combined'!$D129,'RAB Prices Short'!$E:$E,'All Prices combined'!$G129),IF($B129="RAB Long",SUMIFS('RAB Prices Long'!BI:BI,'RAB Prices Long'!$B:$B,'All Prices combined'!$D129,'RAB Prices Long'!$E:$E,'All Prices combined'!$G129)))),2)</f>
        <v>132.01</v>
      </c>
      <c r="BG129" s="2">
        <f>ROUND(IF($B129="Annuity",SUMIFS('Annuity Prices'!BJ:BJ,'Annuity Prices'!$B:$B,$D129,'Annuity Prices'!$E:$E,$G129),IF($B129="RAB Short",SUMIFS('RAB Prices Short'!BJ:BJ,'RAB Prices Short'!$B:$B,'All Prices combined'!$D129,'RAB Prices Short'!$E:$E,'All Prices combined'!$G129),IF($B129="RAB Long",SUMIFS('RAB Prices Long'!BJ:BJ,'RAB Prices Long'!$B:$B,'All Prices combined'!$D129,'RAB Prices Long'!$E:$E,'All Prices combined'!$G129)))),2)</f>
        <v>135.31</v>
      </c>
      <c r="BH129" s="2">
        <f>ROUND(IF($B129="Annuity",SUMIFS('Annuity Prices'!BK:BK,'Annuity Prices'!$B:$B,$D129,'Annuity Prices'!$E:$E,$G129),IF($B129="RAB Short",SUMIFS('RAB Prices Short'!BK:BK,'RAB Prices Short'!$B:$B,'All Prices combined'!$D129,'RAB Prices Short'!$E:$E,'All Prices combined'!$G129),IF($B129="RAB Long",SUMIFS('RAB Prices Long'!BK:BK,'RAB Prices Long'!$B:$B,'All Prices combined'!$D129,'RAB Prices Long'!$E:$E,'All Prices combined'!$G129)))),2)</f>
        <v>138.69</v>
      </c>
      <c r="BI129" s="2">
        <f>ROUND(IF($B129="Annuity",SUMIFS('Annuity Prices'!BL:BL,'Annuity Prices'!$B:$B,$D129,'Annuity Prices'!$E:$E,$G129),IF($B129="RAB Short",SUMIFS('RAB Prices Short'!BL:BL,'RAB Prices Short'!$B:$B,'All Prices combined'!$D129,'RAB Prices Short'!$E:$E,'All Prices combined'!$G129),IF($B129="RAB Long",SUMIFS('RAB Prices Long'!BL:BL,'RAB Prices Long'!$B:$B,'All Prices combined'!$D129,'RAB Prices Long'!$E:$E,'All Prices combined'!$G129)))),2)</f>
        <v>142.16</v>
      </c>
      <c r="BJ129" s="2">
        <f>ROUND(IF($B129="Annuity",SUMIFS('Annuity Prices'!BM:BM,'Annuity Prices'!$B:$B,$D129,'Annuity Prices'!$E:$E,$G129),IF($B129="RAB Short",SUMIFS('RAB Prices Short'!BM:BM,'RAB Prices Short'!$B:$B,'All Prices combined'!$D129,'RAB Prices Short'!$E:$E,'All Prices combined'!$G129),IF($B129="RAB Long",SUMIFS('RAB Prices Long'!BM:BM,'RAB Prices Long'!$B:$B,'All Prices combined'!$D129,'RAB Prices Long'!$E:$E,'All Prices combined'!$G129)))),2)</f>
        <v>145.51</v>
      </c>
      <c r="BK129" s="2">
        <f>ROUND(IF($B129="Annuity",SUMIFS('Annuity Prices'!BN:BN,'Annuity Prices'!$B:$B,$D129,'Annuity Prices'!$E:$E,$G129),IF($B129="RAB Short",SUMIFS('RAB Prices Short'!BN:BN,'RAB Prices Short'!$B:$B,'All Prices combined'!$D129,'RAB Prices Short'!$E:$E,'All Prices combined'!$G129),IF($B129="RAB Long",SUMIFS('RAB Prices Long'!BN:BN,'RAB Prices Long'!$B:$B,'All Prices combined'!$D129,'RAB Prices Long'!$E:$E,'All Prices combined'!$G129)))),2)</f>
        <v>149.13999999999999</v>
      </c>
      <c r="BL129" s="2">
        <f>ROUND(IF($B129="Annuity",SUMIFS('Annuity Prices'!BO:BO,'Annuity Prices'!$B:$B,$D129,'Annuity Prices'!$E:$E,$G129),IF($B129="RAB Short",SUMIFS('RAB Prices Short'!BO:BO,'RAB Prices Short'!$B:$B,'All Prices combined'!$D129,'RAB Prices Short'!$E:$E,'All Prices combined'!$G129),IF($B129="RAB Long",SUMIFS('RAB Prices Long'!BO:BO,'RAB Prices Long'!$B:$B,'All Prices combined'!$D129,'RAB Prices Long'!$E:$E,'All Prices combined'!$G129)))),2)</f>
        <v>152.87</v>
      </c>
      <c r="BM129" s="2">
        <f>ROUND(IF($B129="Annuity",SUMIFS('Annuity Prices'!BP:BP,'Annuity Prices'!$B:$B,$D129,'Annuity Prices'!$E:$E,$G129),IF($B129="RAB Short",SUMIFS('RAB Prices Short'!BP:BP,'RAB Prices Short'!$B:$B,'All Prices combined'!$D129,'RAB Prices Short'!$E:$E,'All Prices combined'!$G129),IF($B129="RAB Long",SUMIFS('RAB Prices Long'!BP:BP,'RAB Prices Long'!$B:$B,'All Prices combined'!$D129,'RAB Prices Long'!$E:$E,'All Prices combined'!$G129)))),2)</f>
        <v>156.69</v>
      </c>
      <c r="BN129" s="2">
        <f>ROUND(IF($B129="Annuity",SUMIFS('Annuity Prices'!BQ:BQ,'Annuity Prices'!$B:$B,$D129,'Annuity Prices'!$E:$E,$G129),IF($B129="RAB Short",SUMIFS('RAB Prices Short'!BQ:BQ,'RAB Prices Short'!$B:$B,'All Prices combined'!$D129,'RAB Prices Short'!$E:$E,'All Prices combined'!$G129),IF($B129="RAB Long",SUMIFS('RAB Prices Long'!BQ:BQ,'RAB Prices Long'!$B:$B,'All Prices combined'!$D129,'RAB Prices Long'!$E:$E,'All Prices combined'!$G129)))),2)</f>
        <v>160.38999999999999</v>
      </c>
      <c r="BO129" s="2">
        <f>ROUND(IF($B129="Annuity",SUMIFS('Annuity Prices'!BR:BR,'Annuity Prices'!$B:$B,$D129,'Annuity Prices'!$E:$E,$G129),IF($B129="RAB Short",SUMIFS('RAB Prices Short'!BR:BR,'RAB Prices Short'!$B:$B,'All Prices combined'!$D129,'RAB Prices Short'!$E:$E,'All Prices combined'!$G129),IF($B129="RAB Long",SUMIFS('RAB Prices Long'!BR:BR,'RAB Prices Long'!$B:$B,'All Prices combined'!$D129,'RAB Prices Long'!$E:$E,'All Prices combined'!$G129)))),2)</f>
        <v>164.4</v>
      </c>
      <c r="BP129" s="2">
        <f>ROUND(IF($B129="Annuity",SUMIFS('Annuity Prices'!BS:BS,'Annuity Prices'!$B:$B,$D129,'Annuity Prices'!$E:$E,$G129),IF($B129="RAB Short",SUMIFS('RAB Prices Short'!BS:BS,'RAB Prices Short'!$B:$B,'All Prices combined'!$D129,'RAB Prices Short'!$E:$E,'All Prices combined'!$G129),IF($B129="RAB Long",SUMIFS('RAB Prices Long'!BS:BS,'RAB Prices Long'!$B:$B,'All Prices combined'!$D129,'RAB Prices Long'!$E:$E,'All Prices combined'!$G129)))),2)</f>
        <v>168.51</v>
      </c>
      <c r="BQ129" s="2">
        <f>ROUND(IF($B129="Annuity",SUMIFS('Annuity Prices'!BT:BT,'Annuity Prices'!$B:$B,$D129,'Annuity Prices'!$E:$E,$G129),IF($B129="RAB Short",SUMIFS('RAB Prices Short'!BT:BT,'RAB Prices Short'!$B:$B,'All Prices combined'!$D129,'RAB Prices Short'!$E:$E,'All Prices combined'!$G129),IF($B129="RAB Long",SUMIFS('RAB Prices Long'!BT:BT,'RAB Prices Long'!$B:$B,'All Prices combined'!$D129,'RAB Prices Long'!$E:$E,'All Prices combined'!$G129)))),2)</f>
        <v>172.72</v>
      </c>
      <c r="BR129" s="2">
        <f>ROUND(IF($B129="Annuity",SUMIFS('Annuity Prices'!BU:BU,'Annuity Prices'!$B:$B,$D129,'Annuity Prices'!$E:$E,$G129),IF($B129="RAB Short",SUMIFS('RAB Prices Short'!BU:BU,'RAB Prices Short'!$B:$B,'All Prices combined'!$D129,'RAB Prices Short'!$E:$E,'All Prices combined'!$G129),IF($B129="RAB Long",SUMIFS('RAB Prices Long'!BU:BU,'RAB Prices Long'!$B:$B,'All Prices combined'!$D129,'RAB Prices Long'!$E:$E,'All Prices combined'!$G129)))),2)</f>
        <v>176.8</v>
      </c>
      <c r="BS129" s="2">
        <f>ROUND(IF($B129="Annuity",SUMIFS('Annuity Prices'!BV:BV,'Annuity Prices'!$B:$B,$D129,'Annuity Prices'!$E:$E,$G129),IF($B129="RAB Short",SUMIFS('RAB Prices Short'!BV:BV,'RAB Prices Short'!$B:$B,'All Prices combined'!$D129,'RAB Prices Short'!$E:$E,'All Prices combined'!$G129),IF($B129="RAB Long",SUMIFS('RAB Prices Long'!BV:BV,'RAB Prices Long'!$B:$B,'All Prices combined'!$D129,'RAB Prices Long'!$E:$E,'All Prices combined'!$G129)))),2)</f>
        <v>181.22</v>
      </c>
      <c r="BT129" s="2">
        <f>ROUND(IF($B129="Annuity",SUMIFS('Annuity Prices'!BW:BW,'Annuity Prices'!$B:$B,$D129,'Annuity Prices'!$E:$E,$G129),IF($B129="RAB Short",SUMIFS('RAB Prices Short'!BW:BW,'RAB Prices Short'!$B:$B,'All Prices combined'!$D129,'RAB Prices Short'!$E:$E,'All Prices combined'!$G129),IF($B129="RAB Long",SUMIFS('RAB Prices Long'!BW:BW,'RAB Prices Long'!$B:$B,'All Prices combined'!$D129,'RAB Prices Long'!$E:$E,'All Prices combined'!$G129)))),2)</f>
        <v>185.75</v>
      </c>
      <c r="BU129" s="2">
        <f>ROUND(IF($B129="Annuity",SUMIFS('Annuity Prices'!BX:BX,'Annuity Prices'!$B:$B,$D129,'Annuity Prices'!$E:$E,$G129),IF($B129="RAB Short",SUMIFS('RAB Prices Short'!BX:BX,'RAB Prices Short'!$B:$B,'All Prices combined'!$D129,'RAB Prices Short'!$E:$E,'All Prices combined'!$G129),IF($B129="RAB Long",SUMIFS('RAB Prices Long'!BX:BX,'RAB Prices Long'!$B:$B,'All Prices combined'!$D129,'RAB Prices Long'!$E:$E,'All Prices combined'!$G129)))),2)</f>
        <v>190.39</v>
      </c>
    </row>
    <row r="130" spans="2:73" x14ac:dyDescent="0.25">
      <c r="B130" t="s">
        <v>37</v>
      </c>
      <c r="C130" s="1">
        <v>24</v>
      </c>
      <c r="D130" s="1" t="s">
        <v>200</v>
      </c>
      <c r="E130" s="1" t="s">
        <v>199</v>
      </c>
      <c r="F130" s="1">
        <v>24</v>
      </c>
      <c r="G130" s="1" t="s">
        <v>43</v>
      </c>
      <c r="H130" s="1"/>
      <c r="I130" s="2">
        <f>ROUND(IF($B130="Annuity",SUMIFS('Annuity Prices'!L:L,'Annuity Prices'!$B:$B,$D130,'Annuity Prices'!$E:$E,$G130),IF($B130="RAB Short",SUMIFS('RAB Prices Short'!L:L,'RAB Prices Short'!$B:$B,'All Prices combined'!$D130,'RAB Prices Short'!$E:$E,'All Prices combined'!$G130),IF($B130="RAB Long",SUMIFS('RAB Prices Long'!L:L,'RAB Prices Long'!$B:$B,'All Prices combined'!$D130,'RAB Prices Long'!$E:$E,'All Prices combined'!$G130)))),2)</f>
        <v>52.82</v>
      </c>
      <c r="J130" s="2">
        <f>ROUND(IF($B130="Annuity",SUMIFS('Annuity Prices'!M:M,'Annuity Prices'!$B:$B,$D130,'Annuity Prices'!$E:$E,$G130),IF($B130="RAB Short",SUMIFS('RAB Prices Short'!M:M,'RAB Prices Short'!$B:$B,'All Prices combined'!$D130,'RAB Prices Short'!$E:$E,'All Prices combined'!$G130),IF($B130="RAB Long",SUMIFS('RAB Prices Long'!M:M,'RAB Prices Long'!$B:$B,'All Prices combined'!$D130,'RAB Prices Long'!$E:$E,'All Prices combined'!$G130)))),2)</f>
        <v>54.33</v>
      </c>
      <c r="K130" s="2">
        <f>ROUND(IF($B130="Annuity",SUMIFS('Annuity Prices'!N:N,'Annuity Prices'!$B:$B,$D130,'Annuity Prices'!$E:$E,$G130),IF($B130="RAB Short",SUMIFS('RAB Prices Short'!N:N,'RAB Prices Short'!$B:$B,'All Prices combined'!$D130,'RAB Prices Short'!$E:$E,'All Prices combined'!$G130),IF($B130="RAB Long",SUMIFS('RAB Prices Long'!N:N,'RAB Prices Long'!$B:$B,'All Prices combined'!$D130,'RAB Prices Long'!$E:$E,'All Prices combined'!$G130)))),2)</f>
        <v>55.89</v>
      </c>
      <c r="L130" s="2">
        <f>ROUND(IF($B130="Annuity",SUMIFS('Annuity Prices'!O:O,'Annuity Prices'!$B:$B,$D130,'Annuity Prices'!$E:$E,$G130),IF($B130="RAB Short",SUMIFS('RAB Prices Short'!O:O,'RAB Prices Short'!$B:$B,'All Prices combined'!$D130,'RAB Prices Short'!$E:$E,'All Prices combined'!$G130),IF($B130="RAB Long",SUMIFS('RAB Prices Long'!O:O,'RAB Prices Long'!$B:$B,'All Prices combined'!$D130,'RAB Prices Long'!$E:$E,'All Prices combined'!$G130)))),2)</f>
        <v>57.5</v>
      </c>
      <c r="M130" s="2">
        <f>ROUND(IF($B130="Annuity",SUMIFS('Annuity Prices'!P:P,'Annuity Prices'!$B:$B,$D130,'Annuity Prices'!$E:$E,$G130),IF($B130="RAB Short",SUMIFS('RAB Prices Short'!P:P,'RAB Prices Short'!$B:$B,'All Prices combined'!$D130,'RAB Prices Short'!$E:$E,'All Prices combined'!$G130),IF($B130="RAB Long",SUMIFS('RAB Prices Long'!P:P,'RAB Prices Long'!$B:$B,'All Prices combined'!$D130,'RAB Prices Long'!$E:$E,'All Prices combined'!$G130)))),2)</f>
        <v>62.27</v>
      </c>
      <c r="N130" s="2">
        <f>ROUND(IF($B130="Annuity",SUMIFS('Annuity Prices'!Q:Q,'Annuity Prices'!$B:$B,$D130,'Annuity Prices'!$E:$E,$G130),IF($B130="RAB Short",SUMIFS('RAB Prices Short'!Q:Q,'RAB Prices Short'!$B:$B,'All Prices combined'!$D130,'RAB Prices Short'!$E:$E,'All Prices combined'!$G130),IF($B130="RAB Long",SUMIFS('RAB Prices Long'!Q:Q,'RAB Prices Long'!$B:$B,'All Prices combined'!$D130,'RAB Prices Long'!$E:$E,'All Prices combined'!$G130)))),2)</f>
        <v>63.83</v>
      </c>
      <c r="O130" s="2">
        <f>ROUND(IF($B130="Annuity",SUMIFS('Annuity Prices'!R:R,'Annuity Prices'!$B:$B,$D130,'Annuity Prices'!$E:$E,$G130),IF($B130="RAB Short",SUMIFS('RAB Prices Short'!R:R,'RAB Prices Short'!$B:$B,'All Prices combined'!$D130,'RAB Prices Short'!$E:$E,'All Prices combined'!$G130),IF($B130="RAB Long",SUMIFS('RAB Prices Long'!R:R,'RAB Prices Long'!$B:$B,'All Prices combined'!$D130,'RAB Prices Long'!$E:$E,'All Prices combined'!$G130)))),2)</f>
        <v>65.42</v>
      </c>
      <c r="P130" s="2">
        <f>ROUND(IF($B130="Annuity",SUMIFS('Annuity Prices'!S:S,'Annuity Prices'!$B:$B,$D130,'Annuity Prices'!$E:$E,$G130),IF($B130="RAB Short",SUMIFS('RAB Prices Short'!S:S,'RAB Prices Short'!$B:$B,'All Prices combined'!$D130,'RAB Prices Short'!$E:$E,'All Prices combined'!$G130),IF($B130="RAB Long",SUMIFS('RAB Prices Long'!S:S,'RAB Prices Long'!$B:$B,'All Prices combined'!$D130,'RAB Prices Long'!$E:$E,'All Prices combined'!$G130)))),2)</f>
        <v>67.06</v>
      </c>
      <c r="Q130" s="2">
        <f>ROUND(IF($B130="Annuity",SUMIFS('Annuity Prices'!T:T,'Annuity Prices'!$B:$B,$D130,'Annuity Prices'!$E:$E,$G130),IF($B130="RAB Short",SUMIFS('RAB Prices Short'!T:T,'RAB Prices Short'!$B:$B,'All Prices combined'!$D130,'RAB Prices Short'!$E:$E,'All Prices combined'!$G130),IF($B130="RAB Long",SUMIFS('RAB Prices Long'!T:T,'RAB Prices Long'!$B:$B,'All Prices combined'!$D130,'RAB Prices Long'!$E:$E,'All Prices combined'!$G130)))),2)</f>
        <v>72.760000000000005</v>
      </c>
      <c r="R130" s="2">
        <f>ROUND(IF($B130="Annuity",SUMIFS('Annuity Prices'!U:U,'Annuity Prices'!$B:$B,$D130,'Annuity Prices'!$E:$E,$G130),IF($B130="RAB Short",SUMIFS('RAB Prices Short'!U:U,'RAB Prices Short'!$B:$B,'All Prices combined'!$D130,'RAB Prices Short'!$E:$E,'All Prices combined'!$G130),IF($B130="RAB Long",SUMIFS('RAB Prices Long'!U:U,'RAB Prices Long'!$B:$B,'All Prices combined'!$D130,'RAB Prices Long'!$E:$E,'All Prices combined'!$G130)))),2)</f>
        <v>74.58</v>
      </c>
      <c r="S130" s="2">
        <f>ROUND(IF($B130="Annuity",SUMIFS('Annuity Prices'!V:V,'Annuity Prices'!$B:$B,$D130,'Annuity Prices'!$E:$E,$G130),IF($B130="RAB Short",SUMIFS('RAB Prices Short'!V:V,'RAB Prices Short'!$B:$B,'All Prices combined'!$D130,'RAB Prices Short'!$E:$E,'All Prices combined'!$G130),IF($B130="RAB Long",SUMIFS('RAB Prices Long'!V:V,'RAB Prices Long'!$B:$B,'All Prices combined'!$D130,'RAB Prices Long'!$E:$E,'All Prices combined'!$G130)))),2)</f>
        <v>76.45</v>
      </c>
      <c r="T130" s="2">
        <f>ROUND(IF($B130="Annuity",SUMIFS('Annuity Prices'!W:W,'Annuity Prices'!$B:$B,$D130,'Annuity Prices'!$E:$E,$G130),IF($B130="RAB Short",SUMIFS('RAB Prices Short'!W:W,'RAB Prices Short'!$B:$B,'All Prices combined'!$D130,'RAB Prices Short'!$E:$E,'All Prices combined'!$G130),IF($B130="RAB Long",SUMIFS('RAB Prices Long'!W:W,'RAB Prices Long'!$B:$B,'All Prices combined'!$D130,'RAB Prices Long'!$E:$E,'All Prices combined'!$G130)))),2)</f>
        <v>78.36</v>
      </c>
      <c r="U130" s="2">
        <f>ROUND(IF($B130="Annuity",SUMIFS('Annuity Prices'!X:X,'Annuity Prices'!$B:$B,$D130,'Annuity Prices'!$E:$E,$G130),IF($B130="RAB Short",SUMIFS('RAB Prices Short'!X:X,'RAB Prices Short'!$B:$B,'All Prices combined'!$D130,'RAB Prices Short'!$E:$E,'All Prices combined'!$G130),IF($B130="RAB Long",SUMIFS('RAB Prices Long'!X:X,'RAB Prices Long'!$B:$B,'All Prices combined'!$D130,'RAB Prices Long'!$E:$E,'All Prices combined'!$G130)))),2)</f>
        <v>84.97</v>
      </c>
      <c r="V130" s="2">
        <f>ROUND(IF($B130="Annuity",SUMIFS('Annuity Prices'!Y:Y,'Annuity Prices'!$B:$B,$D130,'Annuity Prices'!$E:$E,$G130),IF($B130="RAB Short",SUMIFS('RAB Prices Short'!Y:Y,'RAB Prices Short'!$B:$B,'All Prices combined'!$D130,'RAB Prices Short'!$E:$E,'All Prices combined'!$G130),IF($B130="RAB Long",SUMIFS('RAB Prices Long'!Y:Y,'RAB Prices Long'!$B:$B,'All Prices combined'!$D130,'RAB Prices Long'!$E:$E,'All Prices combined'!$G130)))),2)</f>
        <v>87.09</v>
      </c>
      <c r="W130" s="2">
        <f>ROUND(IF($B130="Annuity",SUMIFS('Annuity Prices'!Z:Z,'Annuity Prices'!$B:$B,$D130,'Annuity Prices'!$E:$E,$G130),IF($B130="RAB Short",SUMIFS('RAB Prices Short'!Z:Z,'RAB Prices Short'!$B:$B,'All Prices combined'!$D130,'RAB Prices Short'!$E:$E,'All Prices combined'!$G130),IF($B130="RAB Long",SUMIFS('RAB Prices Long'!Z:Z,'RAB Prices Long'!$B:$B,'All Prices combined'!$D130,'RAB Prices Long'!$E:$E,'All Prices combined'!$G130)))),2)</f>
        <v>89.27</v>
      </c>
      <c r="X130" s="2">
        <f>ROUND(IF($B130="Annuity",SUMIFS('Annuity Prices'!AA:AA,'Annuity Prices'!$B:$B,$D130,'Annuity Prices'!$E:$E,$G130),IF($B130="RAB Short",SUMIFS('RAB Prices Short'!AA:AA,'RAB Prices Short'!$B:$B,'All Prices combined'!$D130,'RAB Prices Short'!$E:$E,'All Prices combined'!$G130),IF($B130="RAB Long",SUMIFS('RAB Prices Long'!AA:AA,'RAB Prices Long'!$B:$B,'All Prices combined'!$D130,'RAB Prices Long'!$E:$E,'All Prices combined'!$G130)))),2)</f>
        <v>91.5</v>
      </c>
      <c r="Y130" s="2">
        <f>ROUND(IF($B130="Annuity",SUMIFS('Annuity Prices'!AB:AB,'Annuity Prices'!$B:$B,$D130,'Annuity Prices'!$E:$E,$G130),IF($B130="RAB Short",SUMIFS('RAB Prices Short'!AB:AB,'RAB Prices Short'!$B:$B,'All Prices combined'!$D130,'RAB Prices Short'!$E:$E,'All Prices combined'!$G130),IF($B130="RAB Long",SUMIFS('RAB Prices Long'!AB:AB,'RAB Prices Long'!$B:$B,'All Prices combined'!$D130,'RAB Prices Long'!$E:$E,'All Prices combined'!$G130)))),2)</f>
        <v>99.17</v>
      </c>
      <c r="Z130" s="2">
        <f>ROUND(IF($B130="Annuity",SUMIFS('Annuity Prices'!AC:AC,'Annuity Prices'!$B:$B,$D130,'Annuity Prices'!$E:$E,$G130),IF($B130="RAB Short",SUMIFS('RAB Prices Short'!AC:AC,'RAB Prices Short'!$B:$B,'All Prices combined'!$D130,'RAB Prices Short'!$E:$E,'All Prices combined'!$G130),IF($B130="RAB Long",SUMIFS('RAB Prices Long'!AC:AC,'RAB Prices Long'!$B:$B,'All Prices combined'!$D130,'RAB Prices Long'!$E:$E,'All Prices combined'!$G130)))),2)</f>
        <v>101.65</v>
      </c>
      <c r="AA130" s="2">
        <f>ROUND(IF($B130="Annuity",SUMIFS('Annuity Prices'!AD:AD,'Annuity Prices'!$B:$B,$D130,'Annuity Prices'!$E:$E,$G130),IF($B130="RAB Short",SUMIFS('RAB Prices Short'!AD:AD,'RAB Prices Short'!$B:$B,'All Prices combined'!$D130,'RAB Prices Short'!$E:$E,'All Prices combined'!$G130),IF($B130="RAB Long",SUMIFS('RAB Prices Long'!AD:AD,'RAB Prices Long'!$B:$B,'All Prices combined'!$D130,'RAB Prices Long'!$E:$E,'All Prices combined'!$G130)))),2)</f>
        <v>104.19</v>
      </c>
      <c r="AB130" s="2">
        <f>ROUND(IF($B130="Annuity",SUMIFS('Annuity Prices'!AE:AE,'Annuity Prices'!$B:$B,$D130,'Annuity Prices'!$E:$E,$G130),IF($B130="RAB Short",SUMIFS('RAB Prices Short'!AE:AE,'RAB Prices Short'!$B:$B,'All Prices combined'!$D130,'RAB Prices Short'!$E:$E,'All Prices combined'!$G130),IF($B130="RAB Long",SUMIFS('RAB Prices Long'!AE:AE,'RAB Prices Long'!$B:$B,'All Prices combined'!$D130,'RAB Prices Long'!$E:$E,'All Prices combined'!$G130)))),2)</f>
        <v>106.79</v>
      </c>
      <c r="AC130" s="2">
        <f>ROUND(IF($B130="Annuity",SUMIFS('Annuity Prices'!AF:AF,'Annuity Prices'!$B:$B,$D130,'Annuity Prices'!$E:$E,$G130),IF($B130="RAB Short",SUMIFS('RAB Prices Short'!AF:AF,'RAB Prices Short'!$B:$B,'All Prices combined'!$D130,'RAB Prices Short'!$E:$E,'All Prices combined'!$G130),IF($B130="RAB Long",SUMIFS('RAB Prices Long'!AF:AF,'RAB Prices Long'!$B:$B,'All Prices combined'!$D130,'RAB Prices Long'!$E:$E,'All Prices combined'!$G130)))),2)</f>
        <v>115.68</v>
      </c>
      <c r="AD130" s="2">
        <f>ROUND(IF($B130="Annuity",SUMIFS('Annuity Prices'!AG:AG,'Annuity Prices'!$B:$B,$D130,'Annuity Prices'!$E:$E,$G130),IF($B130="RAB Short",SUMIFS('RAB Prices Short'!AG:AG,'RAB Prices Short'!$B:$B,'All Prices combined'!$D130,'RAB Prices Short'!$E:$E,'All Prices combined'!$G130),IF($B130="RAB Long",SUMIFS('RAB Prices Long'!AG:AG,'RAB Prices Long'!$B:$B,'All Prices combined'!$D130,'RAB Prices Long'!$E:$E,'All Prices combined'!$G130)))),2)</f>
        <v>118.57</v>
      </c>
      <c r="AE130" s="2">
        <f>ROUND(IF($B130="Annuity",SUMIFS('Annuity Prices'!AH:AH,'Annuity Prices'!$B:$B,$D130,'Annuity Prices'!$E:$E,$G130),IF($B130="RAB Short",SUMIFS('RAB Prices Short'!AH:AH,'RAB Prices Short'!$B:$B,'All Prices combined'!$D130,'RAB Prices Short'!$E:$E,'All Prices combined'!$G130),IF($B130="RAB Long",SUMIFS('RAB Prices Long'!AH:AH,'RAB Prices Long'!$B:$B,'All Prices combined'!$D130,'RAB Prices Long'!$E:$E,'All Prices combined'!$G130)))),2)</f>
        <v>121.54</v>
      </c>
      <c r="AF130" s="2">
        <f>ROUND(IF($B130="Annuity",SUMIFS('Annuity Prices'!AI:AI,'Annuity Prices'!$B:$B,$D130,'Annuity Prices'!$E:$E,$G130),IF($B130="RAB Short",SUMIFS('RAB Prices Short'!AI:AI,'RAB Prices Short'!$B:$B,'All Prices combined'!$D130,'RAB Prices Short'!$E:$E,'All Prices combined'!$G130),IF($B130="RAB Long",SUMIFS('RAB Prices Long'!AI:AI,'RAB Prices Long'!$B:$B,'All Prices combined'!$D130,'RAB Prices Long'!$E:$E,'All Prices combined'!$G130)))),2)</f>
        <v>124.57</v>
      </c>
      <c r="AG130" s="2">
        <f>ROUND(IF($B130="Annuity",SUMIFS('Annuity Prices'!AJ:AJ,'Annuity Prices'!$B:$B,$D130,'Annuity Prices'!$E:$E,$G130),IF($B130="RAB Short",SUMIFS('RAB Prices Short'!AJ:AJ,'RAB Prices Short'!$B:$B,'All Prices combined'!$D130,'RAB Prices Short'!$E:$E,'All Prices combined'!$G130),IF($B130="RAB Long",SUMIFS('RAB Prices Long'!AJ:AJ,'RAB Prices Long'!$B:$B,'All Prices combined'!$D130,'RAB Prices Long'!$E:$E,'All Prices combined'!$G130)))),2)</f>
        <v>134.87</v>
      </c>
      <c r="AH130" s="2">
        <f>ROUND(IF($B130="Annuity",SUMIFS('Annuity Prices'!AK:AK,'Annuity Prices'!$B:$B,$D130,'Annuity Prices'!$E:$E,$G130),IF($B130="RAB Short",SUMIFS('RAB Prices Short'!AK:AK,'RAB Prices Short'!$B:$B,'All Prices combined'!$D130,'RAB Prices Short'!$E:$E,'All Prices combined'!$G130),IF($B130="RAB Long",SUMIFS('RAB Prices Long'!AK:AK,'RAB Prices Long'!$B:$B,'All Prices combined'!$D130,'RAB Prices Long'!$E:$E,'All Prices combined'!$G130)))),2)</f>
        <v>138.25</v>
      </c>
      <c r="AI130" s="2">
        <f>ROUND(IF($B130="Annuity",SUMIFS('Annuity Prices'!AL:AL,'Annuity Prices'!$B:$B,$D130,'Annuity Prices'!$E:$E,$G130),IF($B130="RAB Short",SUMIFS('RAB Prices Short'!AL:AL,'RAB Prices Short'!$B:$B,'All Prices combined'!$D130,'RAB Prices Short'!$E:$E,'All Prices combined'!$G130),IF($B130="RAB Long",SUMIFS('RAB Prices Long'!AL:AL,'RAB Prices Long'!$B:$B,'All Prices combined'!$D130,'RAB Prices Long'!$E:$E,'All Prices combined'!$G130)))),2)</f>
        <v>141.69999999999999</v>
      </c>
      <c r="AJ130" s="2">
        <f>ROUND(IF($B130="Annuity",SUMIFS('Annuity Prices'!AM:AM,'Annuity Prices'!$B:$B,$D130,'Annuity Prices'!$E:$E,$G130),IF($B130="RAB Short",SUMIFS('RAB Prices Short'!AM:AM,'RAB Prices Short'!$B:$B,'All Prices combined'!$D130,'RAB Prices Short'!$E:$E,'All Prices combined'!$G130),IF($B130="RAB Long",SUMIFS('RAB Prices Long'!AM:AM,'RAB Prices Long'!$B:$B,'All Prices combined'!$D130,'RAB Prices Long'!$E:$E,'All Prices combined'!$G130)))),2)</f>
        <v>145.25</v>
      </c>
      <c r="AK130" s="2">
        <f>ROUND(IF($B130="Annuity",SUMIFS('Annuity Prices'!AN:AN,'Annuity Prices'!$B:$B,$D130,'Annuity Prices'!$E:$E,$G130),IF($B130="RAB Short",SUMIFS('RAB Prices Short'!AN:AN,'RAB Prices Short'!$B:$B,'All Prices combined'!$D130,'RAB Prices Short'!$E:$E,'All Prices combined'!$G130),IF($B130="RAB Long",SUMIFS('RAB Prices Long'!AN:AN,'RAB Prices Long'!$B:$B,'All Prices combined'!$D130,'RAB Prices Long'!$E:$E,'All Prices combined'!$G130)))),2)</f>
        <v>157.18</v>
      </c>
      <c r="AL130" s="2">
        <f>ROUND(IF($B130="Annuity",SUMIFS('Annuity Prices'!AO:AO,'Annuity Prices'!$B:$B,$D130,'Annuity Prices'!$E:$E,$G130),IF($B130="RAB Short",SUMIFS('RAB Prices Short'!AO:AO,'RAB Prices Short'!$B:$B,'All Prices combined'!$D130,'RAB Prices Short'!$E:$E,'All Prices combined'!$G130),IF($B130="RAB Long",SUMIFS('RAB Prices Long'!AO:AO,'RAB Prices Long'!$B:$B,'All Prices combined'!$D130,'RAB Prices Long'!$E:$E,'All Prices combined'!$G130)))),2)</f>
        <v>161.11000000000001</v>
      </c>
      <c r="AM130" s="2">
        <f>ROUND(IF($B130="Annuity",SUMIFS('Annuity Prices'!AP:AP,'Annuity Prices'!$B:$B,$D130,'Annuity Prices'!$E:$E,$G130),IF($B130="RAB Short",SUMIFS('RAB Prices Short'!AP:AP,'RAB Prices Short'!$B:$B,'All Prices combined'!$D130,'RAB Prices Short'!$E:$E,'All Prices combined'!$G130),IF($B130="RAB Long",SUMIFS('RAB Prices Long'!AP:AP,'RAB Prices Long'!$B:$B,'All Prices combined'!$D130,'RAB Prices Long'!$E:$E,'All Prices combined'!$G130)))),2)</f>
        <v>165.14</v>
      </c>
      <c r="AN130" s="2">
        <f>ROUND(IF($B130="Annuity",SUMIFS('Annuity Prices'!AQ:AQ,'Annuity Prices'!$B:$B,$D130,'Annuity Prices'!$E:$E,$G130),IF($B130="RAB Short",SUMIFS('RAB Prices Short'!AQ:AQ,'RAB Prices Short'!$B:$B,'All Prices combined'!$D130,'RAB Prices Short'!$E:$E,'All Prices combined'!$G130),IF($B130="RAB Long",SUMIFS('RAB Prices Long'!AQ:AQ,'RAB Prices Long'!$B:$B,'All Prices combined'!$D130,'RAB Prices Long'!$E:$E,'All Prices combined'!$G130)))),2)</f>
        <v>169.27</v>
      </c>
      <c r="AO130" s="2">
        <f>ROUND(IF($B130="Annuity",SUMIFS('Annuity Prices'!AR:AR,'Annuity Prices'!$B:$B,$D130,'Annuity Prices'!$E:$E,$G130),IF($B130="RAB Short",SUMIFS('RAB Prices Short'!AR:AR,'RAB Prices Short'!$B:$B,'All Prices combined'!$D130,'RAB Prices Short'!$E:$E,'All Prices combined'!$G130),IF($B130="RAB Long",SUMIFS('RAB Prices Long'!AR:AR,'RAB Prices Long'!$B:$B,'All Prices combined'!$D130,'RAB Prices Long'!$E:$E,'All Prices combined'!$G130)))),2)</f>
        <v>58.08</v>
      </c>
      <c r="AP130" s="2">
        <f>ROUND(IF($B130="Annuity",SUMIFS('Annuity Prices'!AS:AS,'Annuity Prices'!$B:$B,$D130,'Annuity Prices'!$E:$E,$G130),IF($B130="RAB Short",SUMIFS('RAB Prices Short'!AS:AS,'RAB Prices Short'!$B:$B,'All Prices combined'!$D130,'RAB Prices Short'!$E:$E,'All Prices combined'!$G130),IF($B130="RAB Long",SUMIFS('RAB Prices Long'!AS:AS,'RAB Prices Long'!$B:$B,'All Prices combined'!$D130,'RAB Prices Long'!$E:$E,'All Prices combined'!$G130)))),2)</f>
        <v>52.82</v>
      </c>
      <c r="AQ130" s="2">
        <f>ROUND(IF($B130="Annuity",SUMIFS('Annuity Prices'!AT:AT,'Annuity Prices'!$B:$B,$D130,'Annuity Prices'!$E:$E,$G130),IF($B130="RAB Short",SUMIFS('RAB Prices Short'!AT:AT,'RAB Prices Short'!$B:$B,'All Prices combined'!$D130,'RAB Prices Short'!$E:$E,'All Prices combined'!$G130),IF($B130="RAB Long",SUMIFS('RAB Prices Long'!AT:AT,'RAB Prices Long'!$B:$B,'All Prices combined'!$D130,'RAB Prices Long'!$E:$E,'All Prices combined'!$G130)))),2)</f>
        <v>54.33</v>
      </c>
      <c r="AR130" s="2">
        <f>ROUND(IF($B130="Annuity",SUMIFS('Annuity Prices'!AU:AU,'Annuity Prices'!$B:$B,$D130,'Annuity Prices'!$E:$E,$G130),IF($B130="RAB Short",SUMIFS('RAB Prices Short'!AU:AU,'RAB Prices Short'!$B:$B,'All Prices combined'!$D130,'RAB Prices Short'!$E:$E,'All Prices combined'!$G130),IF($B130="RAB Long",SUMIFS('RAB Prices Long'!AU:AU,'RAB Prices Long'!$B:$B,'All Prices combined'!$D130,'RAB Prices Long'!$E:$E,'All Prices combined'!$G130)))),2)</f>
        <v>55.88</v>
      </c>
      <c r="AS130" s="2">
        <f>ROUND(IF($B130="Annuity",SUMIFS('Annuity Prices'!AV:AV,'Annuity Prices'!$B:$B,$D130,'Annuity Prices'!$E:$E,$G130),IF($B130="RAB Short",SUMIFS('RAB Prices Short'!AV:AV,'RAB Prices Short'!$B:$B,'All Prices combined'!$D130,'RAB Prices Short'!$E:$E,'All Prices combined'!$G130),IF($B130="RAB Long",SUMIFS('RAB Prices Long'!AV:AV,'RAB Prices Long'!$B:$B,'All Prices combined'!$D130,'RAB Prices Long'!$E:$E,'All Prices combined'!$G130)))),2)</f>
        <v>57.49</v>
      </c>
      <c r="AT130" s="2">
        <f>ROUND(IF($B130="Annuity",SUMIFS('Annuity Prices'!AW:AW,'Annuity Prices'!$B:$B,$D130,'Annuity Prices'!$E:$E,$G130),IF($B130="RAB Short",SUMIFS('RAB Prices Short'!AW:AW,'RAB Prices Short'!$B:$B,'All Prices combined'!$D130,'RAB Prices Short'!$E:$E,'All Prices combined'!$G130),IF($B130="RAB Long",SUMIFS('RAB Prices Long'!AW:AW,'RAB Prices Long'!$B:$B,'All Prices combined'!$D130,'RAB Prices Long'!$E:$E,'All Prices combined'!$G130)))),2)</f>
        <v>59.15</v>
      </c>
      <c r="AU130" s="2">
        <f>ROUND(IF($B130="Annuity",SUMIFS('Annuity Prices'!AX:AX,'Annuity Prices'!$B:$B,$D130,'Annuity Prices'!$E:$E,$G130),IF($B130="RAB Short",SUMIFS('RAB Prices Short'!AX:AX,'RAB Prices Short'!$B:$B,'All Prices combined'!$D130,'RAB Prices Short'!$E:$E,'All Prices combined'!$G130),IF($B130="RAB Long",SUMIFS('RAB Prices Long'!AX:AX,'RAB Prices Long'!$B:$B,'All Prices combined'!$D130,'RAB Prices Long'!$E:$E,'All Prices combined'!$G130)))),2)</f>
        <v>60.85</v>
      </c>
      <c r="AV130" s="2">
        <f>ROUND(IF($B130="Annuity",SUMIFS('Annuity Prices'!AY:AY,'Annuity Prices'!$B:$B,$D130,'Annuity Prices'!$E:$E,$G130),IF($B130="RAB Short",SUMIFS('RAB Prices Short'!AY:AY,'RAB Prices Short'!$B:$B,'All Prices combined'!$D130,'RAB Prices Short'!$E:$E,'All Prices combined'!$G130),IF($B130="RAB Long",SUMIFS('RAB Prices Long'!AY:AY,'RAB Prices Long'!$B:$B,'All Prices combined'!$D130,'RAB Prices Long'!$E:$E,'All Prices combined'!$G130)))),2)</f>
        <v>62.6</v>
      </c>
      <c r="AW130" s="2">
        <f>ROUND(IF($B130="Annuity",SUMIFS('Annuity Prices'!AZ:AZ,'Annuity Prices'!$B:$B,$D130,'Annuity Prices'!$E:$E,$G130),IF($B130="RAB Short",SUMIFS('RAB Prices Short'!AZ:AZ,'RAB Prices Short'!$B:$B,'All Prices combined'!$D130,'RAB Prices Short'!$E:$E,'All Prices combined'!$G130),IF($B130="RAB Long",SUMIFS('RAB Prices Long'!AZ:AZ,'RAB Prices Long'!$B:$B,'All Prices combined'!$D130,'RAB Prices Long'!$E:$E,'All Prices combined'!$G130)))),2)</f>
        <v>64.41</v>
      </c>
      <c r="AX130" s="2">
        <f>ROUND(IF($B130="Annuity",SUMIFS('Annuity Prices'!BA:BA,'Annuity Prices'!$B:$B,$D130,'Annuity Prices'!$E:$E,$G130),IF($B130="RAB Short",SUMIFS('RAB Prices Short'!BA:BA,'RAB Prices Short'!$B:$B,'All Prices combined'!$D130,'RAB Prices Short'!$E:$E,'All Prices combined'!$G130),IF($B130="RAB Long",SUMIFS('RAB Prices Long'!BA:BA,'RAB Prices Long'!$B:$B,'All Prices combined'!$D130,'RAB Prices Long'!$E:$E,'All Prices combined'!$G130)))),2)</f>
        <v>66.260000000000005</v>
      </c>
      <c r="AY130" s="2">
        <f>ROUND(IF($B130="Annuity",SUMIFS('Annuity Prices'!BB:BB,'Annuity Prices'!$B:$B,$D130,'Annuity Prices'!$E:$E,$G130),IF($B130="RAB Short",SUMIFS('RAB Prices Short'!BB:BB,'RAB Prices Short'!$B:$B,'All Prices combined'!$D130,'RAB Prices Short'!$E:$E,'All Prices combined'!$G130),IF($B130="RAB Long",SUMIFS('RAB Prices Long'!BB:BB,'RAB Prices Long'!$B:$B,'All Prices combined'!$D130,'RAB Prices Long'!$E:$E,'All Prices combined'!$G130)))),2)</f>
        <v>68.17</v>
      </c>
      <c r="AZ130" s="2">
        <f>ROUND(IF($B130="Annuity",SUMIFS('Annuity Prices'!BC:BC,'Annuity Prices'!$B:$B,$D130,'Annuity Prices'!$E:$E,$G130),IF($B130="RAB Short",SUMIFS('RAB Prices Short'!BC:BC,'RAB Prices Short'!$B:$B,'All Prices combined'!$D130,'RAB Prices Short'!$E:$E,'All Prices combined'!$G130),IF($B130="RAB Long",SUMIFS('RAB Prices Long'!BC:BC,'RAB Prices Long'!$B:$B,'All Prices combined'!$D130,'RAB Prices Long'!$E:$E,'All Prices combined'!$G130)))),2)</f>
        <v>70.13</v>
      </c>
      <c r="BA130" s="2">
        <f>ROUND(IF($B130="Annuity",SUMIFS('Annuity Prices'!BD:BD,'Annuity Prices'!$B:$B,$D130,'Annuity Prices'!$E:$E,$G130),IF($B130="RAB Short",SUMIFS('RAB Prices Short'!BD:BD,'RAB Prices Short'!$B:$B,'All Prices combined'!$D130,'RAB Prices Short'!$E:$E,'All Prices combined'!$G130),IF($B130="RAB Long",SUMIFS('RAB Prices Long'!BD:BD,'RAB Prices Long'!$B:$B,'All Prices combined'!$D130,'RAB Prices Long'!$E:$E,'All Prices combined'!$G130)))),2)</f>
        <v>75.62</v>
      </c>
      <c r="BB130" s="2">
        <f>ROUND(IF($B130="Annuity",SUMIFS('Annuity Prices'!BE:BE,'Annuity Prices'!$B:$B,$D130,'Annuity Prices'!$E:$E,$G130),IF($B130="RAB Short",SUMIFS('RAB Prices Short'!BE:BE,'RAB Prices Short'!$B:$B,'All Prices combined'!$D130,'RAB Prices Short'!$E:$E,'All Prices combined'!$G130),IF($B130="RAB Long",SUMIFS('RAB Prices Long'!BE:BE,'RAB Prices Long'!$B:$B,'All Prices combined'!$D130,'RAB Prices Long'!$E:$E,'All Prices combined'!$G130)))),2)</f>
        <v>82.13</v>
      </c>
      <c r="BC130" s="2">
        <f>ROUND(IF($B130="Annuity",SUMIFS('Annuity Prices'!BF:BF,'Annuity Prices'!$B:$B,$D130,'Annuity Prices'!$E:$E,$G130),IF($B130="RAB Short",SUMIFS('RAB Prices Short'!BF:BF,'RAB Prices Short'!$B:$B,'All Prices combined'!$D130,'RAB Prices Short'!$E:$E,'All Prices combined'!$G130),IF($B130="RAB Long",SUMIFS('RAB Prices Long'!BF:BF,'RAB Prices Long'!$B:$B,'All Prices combined'!$D130,'RAB Prices Long'!$E:$E,'All Prices combined'!$G130)))),2)</f>
        <v>87.09</v>
      </c>
      <c r="BD130" s="2">
        <f>ROUND(IF($B130="Annuity",SUMIFS('Annuity Prices'!BG:BG,'Annuity Prices'!$B:$B,$D130,'Annuity Prices'!$E:$E,$G130),IF($B130="RAB Short",SUMIFS('RAB Prices Short'!BG:BG,'RAB Prices Short'!$B:$B,'All Prices combined'!$D130,'RAB Prices Short'!$E:$E,'All Prices combined'!$G130),IF($B130="RAB Long",SUMIFS('RAB Prices Long'!BG:BG,'RAB Prices Long'!$B:$B,'All Prices combined'!$D130,'RAB Prices Long'!$E:$E,'All Prices combined'!$G130)))),2)</f>
        <v>89.27</v>
      </c>
      <c r="BE130" s="2">
        <f>ROUND(IF($B130="Annuity",SUMIFS('Annuity Prices'!BH:BH,'Annuity Prices'!$B:$B,$D130,'Annuity Prices'!$E:$E,$G130),IF($B130="RAB Short",SUMIFS('RAB Prices Short'!BH:BH,'RAB Prices Short'!$B:$B,'All Prices combined'!$D130,'RAB Prices Short'!$E:$E,'All Prices combined'!$G130),IF($B130="RAB Long",SUMIFS('RAB Prices Long'!BH:BH,'RAB Prices Long'!$B:$B,'All Prices combined'!$D130,'RAB Prices Long'!$E:$E,'All Prices combined'!$G130)))),2)</f>
        <v>91.5</v>
      </c>
      <c r="BF130" s="2">
        <f>ROUND(IF($B130="Annuity",SUMIFS('Annuity Prices'!BI:BI,'Annuity Prices'!$B:$B,$D130,'Annuity Prices'!$E:$E,$G130),IF($B130="RAB Short",SUMIFS('RAB Prices Short'!BI:BI,'RAB Prices Short'!$B:$B,'All Prices combined'!$D130,'RAB Prices Short'!$E:$E,'All Prices combined'!$G130),IF($B130="RAB Long",SUMIFS('RAB Prices Long'!BI:BI,'RAB Prices Long'!$B:$B,'All Prices combined'!$D130,'RAB Prices Long'!$E:$E,'All Prices combined'!$G130)))),2)</f>
        <v>98.96</v>
      </c>
      <c r="BG130" s="2">
        <f>ROUND(IF($B130="Annuity",SUMIFS('Annuity Prices'!BJ:BJ,'Annuity Prices'!$B:$B,$D130,'Annuity Prices'!$E:$E,$G130),IF($B130="RAB Short",SUMIFS('RAB Prices Short'!BJ:BJ,'RAB Prices Short'!$B:$B,'All Prices combined'!$D130,'RAB Prices Short'!$E:$E,'All Prices combined'!$G130),IF($B130="RAB Long",SUMIFS('RAB Prices Long'!BJ:BJ,'RAB Prices Long'!$B:$B,'All Prices combined'!$D130,'RAB Prices Long'!$E:$E,'All Prices combined'!$G130)))),2)</f>
        <v>101.65</v>
      </c>
      <c r="BH130" s="2">
        <f>ROUND(IF($B130="Annuity",SUMIFS('Annuity Prices'!BK:BK,'Annuity Prices'!$B:$B,$D130,'Annuity Prices'!$E:$E,$G130),IF($B130="RAB Short",SUMIFS('RAB Prices Short'!BK:BK,'RAB Prices Short'!$B:$B,'All Prices combined'!$D130,'RAB Prices Short'!$E:$E,'All Prices combined'!$G130),IF($B130="RAB Long",SUMIFS('RAB Prices Long'!BK:BK,'RAB Prices Long'!$B:$B,'All Prices combined'!$D130,'RAB Prices Long'!$E:$E,'All Prices combined'!$G130)))),2)</f>
        <v>104.19</v>
      </c>
      <c r="BI130" s="2">
        <f>ROUND(IF($B130="Annuity",SUMIFS('Annuity Prices'!BL:BL,'Annuity Prices'!$B:$B,$D130,'Annuity Prices'!$E:$E,$G130),IF($B130="RAB Short",SUMIFS('RAB Prices Short'!BL:BL,'RAB Prices Short'!$B:$B,'All Prices combined'!$D130,'RAB Prices Short'!$E:$E,'All Prices combined'!$G130),IF($B130="RAB Long",SUMIFS('RAB Prices Long'!BL:BL,'RAB Prices Long'!$B:$B,'All Prices combined'!$D130,'RAB Prices Long'!$E:$E,'All Prices combined'!$G130)))),2)</f>
        <v>106.79</v>
      </c>
      <c r="BJ130" s="2">
        <f>ROUND(IF($B130="Annuity",SUMIFS('Annuity Prices'!BM:BM,'Annuity Prices'!$B:$B,$D130,'Annuity Prices'!$E:$E,$G130),IF($B130="RAB Short",SUMIFS('RAB Prices Short'!BM:BM,'RAB Prices Short'!$B:$B,'All Prices combined'!$D130,'RAB Prices Short'!$E:$E,'All Prices combined'!$G130),IF($B130="RAB Long",SUMIFS('RAB Prices Long'!BM:BM,'RAB Prices Long'!$B:$B,'All Prices combined'!$D130,'RAB Prices Long'!$E:$E,'All Prices combined'!$G130)))),2)</f>
        <v>115.27</v>
      </c>
      <c r="BK130" s="2">
        <f>ROUND(IF($B130="Annuity",SUMIFS('Annuity Prices'!BN:BN,'Annuity Prices'!$B:$B,$D130,'Annuity Prices'!$E:$E,$G130),IF($B130="RAB Short",SUMIFS('RAB Prices Short'!BN:BN,'RAB Prices Short'!$B:$B,'All Prices combined'!$D130,'RAB Prices Short'!$E:$E,'All Prices combined'!$G130),IF($B130="RAB Long",SUMIFS('RAB Prices Long'!BN:BN,'RAB Prices Long'!$B:$B,'All Prices combined'!$D130,'RAB Prices Long'!$E:$E,'All Prices combined'!$G130)))),2)</f>
        <v>118.57</v>
      </c>
      <c r="BL130" s="2">
        <f>ROUND(IF($B130="Annuity",SUMIFS('Annuity Prices'!BO:BO,'Annuity Prices'!$B:$B,$D130,'Annuity Prices'!$E:$E,$G130),IF($B130="RAB Short",SUMIFS('RAB Prices Short'!BO:BO,'RAB Prices Short'!$B:$B,'All Prices combined'!$D130,'RAB Prices Short'!$E:$E,'All Prices combined'!$G130),IF($B130="RAB Long",SUMIFS('RAB Prices Long'!BO:BO,'RAB Prices Long'!$B:$B,'All Prices combined'!$D130,'RAB Prices Long'!$E:$E,'All Prices combined'!$G130)))),2)</f>
        <v>121.54</v>
      </c>
      <c r="BM130" s="2">
        <f>ROUND(IF($B130="Annuity",SUMIFS('Annuity Prices'!BP:BP,'Annuity Prices'!$B:$B,$D130,'Annuity Prices'!$E:$E,$G130),IF($B130="RAB Short",SUMIFS('RAB Prices Short'!BP:BP,'RAB Prices Short'!$B:$B,'All Prices combined'!$D130,'RAB Prices Short'!$E:$E,'All Prices combined'!$G130),IF($B130="RAB Long",SUMIFS('RAB Prices Long'!BP:BP,'RAB Prices Long'!$B:$B,'All Prices combined'!$D130,'RAB Prices Long'!$E:$E,'All Prices combined'!$G130)))),2)</f>
        <v>124.57</v>
      </c>
      <c r="BN130" s="2">
        <f>ROUND(IF($B130="Annuity",SUMIFS('Annuity Prices'!BQ:BQ,'Annuity Prices'!$B:$B,$D130,'Annuity Prices'!$E:$E,$G130),IF($B130="RAB Short",SUMIFS('RAB Prices Short'!BQ:BQ,'RAB Prices Short'!$B:$B,'All Prices combined'!$D130,'RAB Prices Short'!$E:$E,'All Prices combined'!$G130),IF($B130="RAB Long",SUMIFS('RAB Prices Long'!BQ:BQ,'RAB Prices Long'!$B:$B,'All Prices combined'!$D130,'RAB Prices Long'!$E:$E,'All Prices combined'!$G130)))),2)</f>
        <v>134.18</v>
      </c>
      <c r="BO130" s="2">
        <f>ROUND(IF($B130="Annuity",SUMIFS('Annuity Prices'!BR:BR,'Annuity Prices'!$B:$B,$D130,'Annuity Prices'!$E:$E,$G130),IF($B130="RAB Short",SUMIFS('RAB Prices Short'!BR:BR,'RAB Prices Short'!$B:$B,'All Prices combined'!$D130,'RAB Prices Short'!$E:$E,'All Prices combined'!$G130),IF($B130="RAB Long",SUMIFS('RAB Prices Long'!BR:BR,'RAB Prices Long'!$B:$B,'All Prices combined'!$D130,'RAB Prices Long'!$E:$E,'All Prices combined'!$G130)))),2)</f>
        <v>138.25</v>
      </c>
      <c r="BP130" s="2">
        <f>ROUND(IF($B130="Annuity",SUMIFS('Annuity Prices'!BS:BS,'Annuity Prices'!$B:$B,$D130,'Annuity Prices'!$E:$E,$G130),IF($B130="RAB Short",SUMIFS('RAB Prices Short'!BS:BS,'RAB Prices Short'!$B:$B,'All Prices combined'!$D130,'RAB Prices Short'!$E:$E,'All Prices combined'!$G130),IF($B130="RAB Long",SUMIFS('RAB Prices Long'!BS:BS,'RAB Prices Long'!$B:$B,'All Prices combined'!$D130,'RAB Prices Long'!$E:$E,'All Prices combined'!$G130)))),2)</f>
        <v>141.69999999999999</v>
      </c>
      <c r="BQ130" s="2">
        <f>ROUND(IF($B130="Annuity",SUMIFS('Annuity Prices'!BT:BT,'Annuity Prices'!$B:$B,$D130,'Annuity Prices'!$E:$E,$G130),IF($B130="RAB Short",SUMIFS('RAB Prices Short'!BT:BT,'RAB Prices Short'!$B:$B,'All Prices combined'!$D130,'RAB Prices Short'!$E:$E,'All Prices combined'!$G130),IF($B130="RAB Long",SUMIFS('RAB Prices Long'!BT:BT,'RAB Prices Long'!$B:$B,'All Prices combined'!$D130,'RAB Prices Long'!$E:$E,'All Prices combined'!$G130)))),2)</f>
        <v>145.25</v>
      </c>
      <c r="BR130" s="2">
        <f>ROUND(IF($B130="Annuity",SUMIFS('Annuity Prices'!BU:BU,'Annuity Prices'!$B:$B,$D130,'Annuity Prices'!$E:$E,$G130),IF($B130="RAB Short",SUMIFS('RAB Prices Short'!BU:BU,'RAB Prices Short'!$B:$B,'All Prices combined'!$D130,'RAB Prices Short'!$E:$E,'All Prices combined'!$G130),IF($B130="RAB Long",SUMIFS('RAB Prices Long'!BU:BU,'RAB Prices Long'!$B:$B,'All Prices combined'!$D130,'RAB Prices Long'!$E:$E,'All Prices combined'!$G130)))),2)</f>
        <v>156.16</v>
      </c>
      <c r="BS130" s="2">
        <f>ROUND(IF($B130="Annuity",SUMIFS('Annuity Prices'!BV:BV,'Annuity Prices'!$B:$B,$D130,'Annuity Prices'!$E:$E,$G130),IF($B130="RAB Short",SUMIFS('RAB Prices Short'!BV:BV,'RAB Prices Short'!$B:$B,'All Prices combined'!$D130,'RAB Prices Short'!$E:$E,'All Prices combined'!$G130),IF($B130="RAB Long",SUMIFS('RAB Prices Long'!BV:BV,'RAB Prices Long'!$B:$B,'All Prices combined'!$D130,'RAB Prices Long'!$E:$E,'All Prices combined'!$G130)))),2)</f>
        <v>161.11000000000001</v>
      </c>
      <c r="BT130" s="2">
        <f>ROUND(IF($B130="Annuity",SUMIFS('Annuity Prices'!BW:BW,'Annuity Prices'!$B:$B,$D130,'Annuity Prices'!$E:$E,$G130),IF($B130="RAB Short",SUMIFS('RAB Prices Short'!BW:BW,'RAB Prices Short'!$B:$B,'All Prices combined'!$D130,'RAB Prices Short'!$E:$E,'All Prices combined'!$G130),IF($B130="RAB Long",SUMIFS('RAB Prices Long'!BW:BW,'RAB Prices Long'!$B:$B,'All Prices combined'!$D130,'RAB Prices Long'!$E:$E,'All Prices combined'!$G130)))),2)</f>
        <v>165.14</v>
      </c>
      <c r="BU130" s="2">
        <f>ROUND(IF($B130="Annuity",SUMIFS('Annuity Prices'!BX:BX,'Annuity Prices'!$B:$B,$D130,'Annuity Prices'!$E:$E,$G130),IF($B130="RAB Short",SUMIFS('RAB Prices Short'!BX:BX,'RAB Prices Short'!$B:$B,'All Prices combined'!$D130,'RAB Prices Short'!$E:$E,'All Prices combined'!$G130),IF($B130="RAB Long",SUMIFS('RAB Prices Long'!BX:BX,'RAB Prices Long'!$B:$B,'All Prices combined'!$D130,'RAB Prices Long'!$E:$E,'All Prices combined'!$G130)))),2)</f>
        <v>169.27</v>
      </c>
    </row>
    <row r="131" spans="2:73" x14ac:dyDescent="0.25">
      <c r="B131" t="s">
        <v>37</v>
      </c>
      <c r="C131" s="1">
        <v>24</v>
      </c>
      <c r="D131" s="1" t="s">
        <v>200</v>
      </c>
      <c r="E131" s="1" t="s">
        <v>199</v>
      </c>
      <c r="F131" s="1">
        <v>24</v>
      </c>
      <c r="G131" s="1" t="s">
        <v>201</v>
      </c>
      <c r="H131" s="1"/>
      <c r="I131" s="2">
        <f>ROUND(IF($B131="Annuity",SUMIFS('Annuity Prices'!L:L,'Annuity Prices'!$B:$B,$D131,'Annuity Prices'!$E:$E,$G131),IF($B131="RAB Short",SUMIFS('RAB Prices Short'!L:L,'RAB Prices Short'!$B:$B,'All Prices combined'!$D131,'RAB Prices Short'!$E:$E,'All Prices combined'!$G131),IF($B131="RAB Long",SUMIFS('RAB Prices Long'!L:L,'RAB Prices Long'!$B:$B,'All Prices combined'!$D131,'RAB Prices Long'!$E:$E,'All Prices combined'!$G131)))),2)</f>
        <v>101.91</v>
      </c>
      <c r="J131" s="2">
        <f>ROUND(IF($B131="Annuity",SUMIFS('Annuity Prices'!M:M,'Annuity Prices'!$B:$B,$D131,'Annuity Prices'!$E:$E,$G131),IF($B131="RAB Short",SUMIFS('RAB Prices Short'!M:M,'RAB Prices Short'!$B:$B,'All Prices combined'!$D131,'RAB Prices Short'!$E:$E,'All Prices combined'!$G131),IF($B131="RAB Long",SUMIFS('RAB Prices Long'!M:M,'RAB Prices Long'!$B:$B,'All Prices combined'!$D131,'RAB Prices Long'!$E:$E,'All Prices combined'!$G131)))),2)</f>
        <v>104.84</v>
      </c>
      <c r="K131" s="2">
        <f>ROUND(IF($B131="Annuity",SUMIFS('Annuity Prices'!N:N,'Annuity Prices'!$B:$B,$D131,'Annuity Prices'!$E:$E,$G131),IF($B131="RAB Short",SUMIFS('RAB Prices Short'!N:N,'RAB Prices Short'!$B:$B,'All Prices combined'!$D131,'RAB Prices Short'!$E:$E,'All Prices combined'!$G131),IF($B131="RAB Long",SUMIFS('RAB Prices Long'!N:N,'RAB Prices Long'!$B:$B,'All Prices combined'!$D131,'RAB Prices Long'!$E:$E,'All Prices combined'!$G131)))),2)</f>
        <v>107.85</v>
      </c>
      <c r="L131" s="2">
        <f>ROUND(IF($B131="Annuity",SUMIFS('Annuity Prices'!O:O,'Annuity Prices'!$B:$B,$D131,'Annuity Prices'!$E:$E,$G131),IF($B131="RAB Short",SUMIFS('RAB Prices Short'!O:O,'RAB Prices Short'!$B:$B,'All Prices combined'!$D131,'RAB Prices Short'!$E:$E,'All Prices combined'!$G131),IF($B131="RAB Long",SUMIFS('RAB Prices Long'!O:O,'RAB Prices Long'!$B:$B,'All Prices combined'!$D131,'RAB Prices Long'!$E:$E,'All Prices combined'!$G131)))),2)</f>
        <v>110.93</v>
      </c>
      <c r="M131" s="2">
        <f>ROUND(IF($B131="Annuity",SUMIFS('Annuity Prices'!P:P,'Annuity Prices'!$B:$B,$D131,'Annuity Prices'!$E:$E,$G131),IF($B131="RAB Short",SUMIFS('RAB Prices Short'!P:P,'RAB Prices Short'!$B:$B,'All Prices combined'!$D131,'RAB Prices Short'!$E:$E,'All Prices combined'!$G131),IF($B131="RAB Long",SUMIFS('RAB Prices Long'!P:P,'RAB Prices Long'!$B:$B,'All Prices combined'!$D131,'RAB Prices Long'!$E:$E,'All Prices combined'!$G131)))),2)</f>
        <v>113.18</v>
      </c>
      <c r="N131" s="2">
        <f>ROUND(IF($B131="Annuity",SUMIFS('Annuity Prices'!Q:Q,'Annuity Prices'!$B:$B,$D131,'Annuity Prices'!$E:$E,$G131),IF($B131="RAB Short",SUMIFS('RAB Prices Short'!Q:Q,'RAB Prices Short'!$B:$B,'All Prices combined'!$D131,'RAB Prices Short'!$E:$E,'All Prices combined'!$G131),IF($B131="RAB Long",SUMIFS('RAB Prices Long'!Q:Q,'RAB Prices Long'!$B:$B,'All Prices combined'!$D131,'RAB Prices Long'!$E:$E,'All Prices combined'!$G131)))),2)</f>
        <v>116.01</v>
      </c>
      <c r="O131" s="2">
        <f>ROUND(IF($B131="Annuity",SUMIFS('Annuity Prices'!R:R,'Annuity Prices'!$B:$B,$D131,'Annuity Prices'!$E:$E,$G131),IF($B131="RAB Short",SUMIFS('RAB Prices Short'!R:R,'RAB Prices Short'!$B:$B,'All Prices combined'!$D131,'RAB Prices Short'!$E:$E,'All Prices combined'!$G131),IF($B131="RAB Long",SUMIFS('RAB Prices Long'!R:R,'RAB Prices Long'!$B:$B,'All Prices combined'!$D131,'RAB Prices Long'!$E:$E,'All Prices combined'!$G131)))),2)</f>
        <v>118.91</v>
      </c>
      <c r="P131" s="2">
        <f>ROUND(IF($B131="Annuity",SUMIFS('Annuity Prices'!S:S,'Annuity Prices'!$B:$B,$D131,'Annuity Prices'!$E:$E,$G131),IF($B131="RAB Short",SUMIFS('RAB Prices Short'!S:S,'RAB Prices Short'!$B:$B,'All Prices combined'!$D131,'RAB Prices Short'!$E:$E,'All Prices combined'!$G131),IF($B131="RAB Long",SUMIFS('RAB Prices Long'!S:S,'RAB Prices Long'!$B:$B,'All Prices combined'!$D131,'RAB Prices Long'!$E:$E,'All Prices combined'!$G131)))),2)</f>
        <v>121.89</v>
      </c>
      <c r="Q131" s="2">
        <f>ROUND(IF($B131="Annuity",SUMIFS('Annuity Prices'!T:T,'Annuity Prices'!$B:$B,$D131,'Annuity Prices'!$E:$E,$G131),IF($B131="RAB Short",SUMIFS('RAB Prices Short'!T:T,'RAB Prices Short'!$B:$B,'All Prices combined'!$D131,'RAB Prices Short'!$E:$E,'All Prices combined'!$G131),IF($B131="RAB Long",SUMIFS('RAB Prices Long'!T:T,'RAB Prices Long'!$B:$B,'All Prices combined'!$D131,'RAB Prices Long'!$E:$E,'All Prices combined'!$G131)))),2)</f>
        <v>124.78</v>
      </c>
      <c r="R131" s="2">
        <f>ROUND(IF($B131="Annuity",SUMIFS('Annuity Prices'!U:U,'Annuity Prices'!$B:$B,$D131,'Annuity Prices'!$E:$E,$G131),IF($B131="RAB Short",SUMIFS('RAB Prices Short'!U:U,'RAB Prices Short'!$B:$B,'All Prices combined'!$D131,'RAB Prices Short'!$E:$E,'All Prices combined'!$G131),IF($B131="RAB Long",SUMIFS('RAB Prices Long'!U:U,'RAB Prices Long'!$B:$B,'All Prices combined'!$D131,'RAB Prices Long'!$E:$E,'All Prices combined'!$G131)))),2)</f>
        <v>127.89</v>
      </c>
      <c r="S131" s="2">
        <f>ROUND(IF($B131="Annuity",SUMIFS('Annuity Prices'!V:V,'Annuity Prices'!$B:$B,$D131,'Annuity Prices'!$E:$E,$G131),IF($B131="RAB Short",SUMIFS('RAB Prices Short'!V:V,'RAB Prices Short'!$B:$B,'All Prices combined'!$D131,'RAB Prices Short'!$E:$E,'All Prices combined'!$G131),IF($B131="RAB Long",SUMIFS('RAB Prices Long'!V:V,'RAB Prices Long'!$B:$B,'All Prices combined'!$D131,'RAB Prices Long'!$E:$E,'All Prices combined'!$G131)))),2)</f>
        <v>131.1</v>
      </c>
      <c r="T131" s="2">
        <f>ROUND(IF($B131="Annuity",SUMIFS('Annuity Prices'!W:W,'Annuity Prices'!$B:$B,$D131,'Annuity Prices'!$E:$E,$G131),IF($B131="RAB Short",SUMIFS('RAB Prices Short'!W:W,'RAB Prices Short'!$B:$B,'All Prices combined'!$D131,'RAB Prices Short'!$E:$E,'All Prices combined'!$G131),IF($B131="RAB Long",SUMIFS('RAB Prices Long'!W:W,'RAB Prices Long'!$B:$B,'All Prices combined'!$D131,'RAB Prices Long'!$E:$E,'All Prices combined'!$G131)))),2)</f>
        <v>134.37</v>
      </c>
      <c r="U131" s="2">
        <f>ROUND(IF($B131="Annuity",SUMIFS('Annuity Prices'!X:X,'Annuity Prices'!$B:$B,$D131,'Annuity Prices'!$E:$E,$G131),IF($B131="RAB Short",SUMIFS('RAB Prices Short'!X:X,'RAB Prices Short'!$B:$B,'All Prices combined'!$D131,'RAB Prices Short'!$E:$E,'All Prices combined'!$G131),IF($B131="RAB Long",SUMIFS('RAB Prices Long'!X:X,'RAB Prices Long'!$B:$B,'All Prices combined'!$D131,'RAB Prices Long'!$E:$E,'All Prices combined'!$G131)))),2)</f>
        <v>137.56</v>
      </c>
      <c r="V131" s="2">
        <f>ROUND(IF($B131="Annuity",SUMIFS('Annuity Prices'!Y:Y,'Annuity Prices'!$B:$B,$D131,'Annuity Prices'!$E:$E,$G131),IF($B131="RAB Short",SUMIFS('RAB Prices Short'!Y:Y,'RAB Prices Short'!$B:$B,'All Prices combined'!$D131,'RAB Prices Short'!$E:$E,'All Prices combined'!$G131),IF($B131="RAB Long",SUMIFS('RAB Prices Long'!Y:Y,'RAB Prices Long'!$B:$B,'All Prices combined'!$D131,'RAB Prices Long'!$E:$E,'All Prices combined'!$G131)))),2)</f>
        <v>141</v>
      </c>
      <c r="W131" s="2">
        <f>ROUND(IF($B131="Annuity",SUMIFS('Annuity Prices'!Z:Z,'Annuity Prices'!$B:$B,$D131,'Annuity Prices'!$E:$E,$G131),IF($B131="RAB Short",SUMIFS('RAB Prices Short'!Z:Z,'RAB Prices Short'!$B:$B,'All Prices combined'!$D131,'RAB Prices Short'!$E:$E,'All Prices combined'!$G131),IF($B131="RAB Long",SUMIFS('RAB Prices Long'!Z:Z,'RAB Prices Long'!$B:$B,'All Prices combined'!$D131,'RAB Prices Long'!$E:$E,'All Prices combined'!$G131)))),2)</f>
        <v>144.53</v>
      </c>
      <c r="X131" s="2">
        <f>ROUND(IF($B131="Annuity",SUMIFS('Annuity Prices'!AA:AA,'Annuity Prices'!$B:$B,$D131,'Annuity Prices'!$E:$E,$G131),IF($B131="RAB Short",SUMIFS('RAB Prices Short'!AA:AA,'RAB Prices Short'!$B:$B,'All Prices combined'!$D131,'RAB Prices Short'!$E:$E,'All Prices combined'!$G131),IF($B131="RAB Long",SUMIFS('RAB Prices Long'!AA:AA,'RAB Prices Long'!$B:$B,'All Prices combined'!$D131,'RAB Prices Long'!$E:$E,'All Prices combined'!$G131)))),2)</f>
        <v>148.13</v>
      </c>
      <c r="Y131" s="2">
        <f>ROUND(IF($B131="Annuity",SUMIFS('Annuity Prices'!AB:AB,'Annuity Prices'!$B:$B,$D131,'Annuity Prices'!$E:$E,$G131),IF($B131="RAB Short",SUMIFS('RAB Prices Short'!AB:AB,'RAB Prices Short'!$B:$B,'All Prices combined'!$D131,'RAB Prices Short'!$E:$E,'All Prices combined'!$G131),IF($B131="RAB Long",SUMIFS('RAB Prices Long'!AB:AB,'RAB Prices Long'!$B:$B,'All Prices combined'!$D131,'RAB Prices Long'!$E:$E,'All Prices combined'!$G131)))),2)</f>
        <v>151.66</v>
      </c>
      <c r="Z131" s="2">
        <f>ROUND(IF($B131="Annuity",SUMIFS('Annuity Prices'!AC:AC,'Annuity Prices'!$B:$B,$D131,'Annuity Prices'!$E:$E,$G131),IF($B131="RAB Short",SUMIFS('RAB Prices Short'!AC:AC,'RAB Prices Short'!$B:$B,'All Prices combined'!$D131,'RAB Prices Short'!$E:$E,'All Prices combined'!$G131),IF($B131="RAB Long",SUMIFS('RAB Prices Long'!AC:AC,'RAB Prices Long'!$B:$B,'All Prices combined'!$D131,'RAB Prices Long'!$E:$E,'All Prices combined'!$G131)))),2)</f>
        <v>155.44999999999999</v>
      </c>
      <c r="AA131" s="2">
        <f>ROUND(IF($B131="Annuity",SUMIFS('Annuity Prices'!AD:AD,'Annuity Prices'!$B:$B,$D131,'Annuity Prices'!$E:$E,$G131),IF($B131="RAB Short",SUMIFS('RAB Prices Short'!AD:AD,'RAB Prices Short'!$B:$B,'All Prices combined'!$D131,'RAB Prices Short'!$E:$E,'All Prices combined'!$G131),IF($B131="RAB Long",SUMIFS('RAB Prices Long'!AD:AD,'RAB Prices Long'!$B:$B,'All Prices combined'!$D131,'RAB Prices Long'!$E:$E,'All Prices combined'!$G131)))),2)</f>
        <v>159.33000000000001</v>
      </c>
      <c r="AB131" s="2">
        <f>ROUND(IF($B131="Annuity",SUMIFS('Annuity Prices'!AE:AE,'Annuity Prices'!$B:$B,$D131,'Annuity Prices'!$E:$E,$G131),IF($B131="RAB Short",SUMIFS('RAB Prices Short'!AE:AE,'RAB Prices Short'!$B:$B,'All Prices combined'!$D131,'RAB Prices Short'!$E:$E,'All Prices combined'!$G131),IF($B131="RAB Long",SUMIFS('RAB Prices Long'!AE:AE,'RAB Prices Long'!$B:$B,'All Prices combined'!$D131,'RAB Prices Long'!$E:$E,'All Prices combined'!$G131)))),2)</f>
        <v>163.32</v>
      </c>
      <c r="AC131" s="2">
        <f>ROUND(IF($B131="Annuity",SUMIFS('Annuity Prices'!AF:AF,'Annuity Prices'!$B:$B,$D131,'Annuity Prices'!$E:$E,$G131),IF($B131="RAB Short",SUMIFS('RAB Prices Short'!AF:AF,'RAB Prices Short'!$B:$B,'All Prices combined'!$D131,'RAB Prices Short'!$E:$E,'All Prices combined'!$G131),IF($B131="RAB Long",SUMIFS('RAB Prices Long'!AF:AF,'RAB Prices Long'!$B:$B,'All Prices combined'!$D131,'RAB Prices Long'!$E:$E,'All Prices combined'!$G131)))),2)</f>
        <v>167.2</v>
      </c>
      <c r="AD131" s="2">
        <f>ROUND(IF($B131="Annuity",SUMIFS('Annuity Prices'!AG:AG,'Annuity Prices'!$B:$B,$D131,'Annuity Prices'!$E:$E,$G131),IF($B131="RAB Short",SUMIFS('RAB Prices Short'!AG:AG,'RAB Prices Short'!$B:$B,'All Prices combined'!$D131,'RAB Prices Short'!$E:$E,'All Prices combined'!$G131),IF($B131="RAB Long",SUMIFS('RAB Prices Long'!AG:AG,'RAB Prices Long'!$B:$B,'All Prices combined'!$D131,'RAB Prices Long'!$E:$E,'All Prices combined'!$G131)))),2)</f>
        <v>171.37</v>
      </c>
      <c r="AE131" s="2">
        <f>ROUND(IF($B131="Annuity",SUMIFS('Annuity Prices'!AH:AH,'Annuity Prices'!$B:$B,$D131,'Annuity Prices'!$E:$E,$G131),IF($B131="RAB Short",SUMIFS('RAB Prices Short'!AH:AH,'RAB Prices Short'!$B:$B,'All Prices combined'!$D131,'RAB Prices Short'!$E:$E,'All Prices combined'!$G131),IF($B131="RAB Long",SUMIFS('RAB Prices Long'!AH:AH,'RAB Prices Long'!$B:$B,'All Prices combined'!$D131,'RAB Prices Long'!$E:$E,'All Prices combined'!$G131)))),2)</f>
        <v>175.66</v>
      </c>
      <c r="AF131" s="2">
        <f>ROUND(IF($B131="Annuity",SUMIFS('Annuity Prices'!AI:AI,'Annuity Prices'!$B:$B,$D131,'Annuity Prices'!$E:$E,$G131),IF($B131="RAB Short",SUMIFS('RAB Prices Short'!AI:AI,'RAB Prices Short'!$B:$B,'All Prices combined'!$D131,'RAB Prices Short'!$E:$E,'All Prices combined'!$G131),IF($B131="RAB Long",SUMIFS('RAB Prices Long'!AI:AI,'RAB Prices Long'!$B:$B,'All Prices combined'!$D131,'RAB Prices Long'!$E:$E,'All Prices combined'!$G131)))),2)</f>
        <v>180.05</v>
      </c>
      <c r="AG131" s="2">
        <f>ROUND(IF($B131="Annuity",SUMIFS('Annuity Prices'!AJ:AJ,'Annuity Prices'!$B:$B,$D131,'Annuity Prices'!$E:$E,$G131),IF($B131="RAB Short",SUMIFS('RAB Prices Short'!AJ:AJ,'RAB Prices Short'!$B:$B,'All Prices combined'!$D131,'RAB Prices Short'!$E:$E,'All Prices combined'!$G131),IF($B131="RAB Long",SUMIFS('RAB Prices Long'!AJ:AJ,'RAB Prices Long'!$B:$B,'All Prices combined'!$D131,'RAB Prices Long'!$E:$E,'All Prices combined'!$G131)))),2)</f>
        <v>184.34</v>
      </c>
      <c r="AH131" s="2">
        <f>ROUND(IF($B131="Annuity",SUMIFS('Annuity Prices'!AK:AK,'Annuity Prices'!$B:$B,$D131,'Annuity Prices'!$E:$E,$G131),IF($B131="RAB Short",SUMIFS('RAB Prices Short'!AK:AK,'RAB Prices Short'!$B:$B,'All Prices combined'!$D131,'RAB Prices Short'!$E:$E,'All Prices combined'!$G131),IF($B131="RAB Long",SUMIFS('RAB Prices Long'!AK:AK,'RAB Prices Long'!$B:$B,'All Prices combined'!$D131,'RAB Prices Long'!$E:$E,'All Prices combined'!$G131)))),2)</f>
        <v>188.95</v>
      </c>
      <c r="AI131" s="2">
        <f>ROUND(IF($B131="Annuity",SUMIFS('Annuity Prices'!AL:AL,'Annuity Prices'!$B:$B,$D131,'Annuity Prices'!$E:$E,$G131),IF($B131="RAB Short",SUMIFS('RAB Prices Short'!AL:AL,'RAB Prices Short'!$B:$B,'All Prices combined'!$D131,'RAB Prices Short'!$E:$E,'All Prices combined'!$G131),IF($B131="RAB Long",SUMIFS('RAB Prices Long'!AL:AL,'RAB Prices Long'!$B:$B,'All Prices combined'!$D131,'RAB Prices Long'!$E:$E,'All Prices combined'!$G131)))),2)</f>
        <v>193.67</v>
      </c>
      <c r="AJ131" s="2">
        <f>ROUND(IF($B131="Annuity",SUMIFS('Annuity Prices'!AM:AM,'Annuity Prices'!$B:$B,$D131,'Annuity Prices'!$E:$E,$G131),IF($B131="RAB Short",SUMIFS('RAB Prices Short'!AM:AM,'RAB Prices Short'!$B:$B,'All Prices combined'!$D131,'RAB Prices Short'!$E:$E,'All Prices combined'!$G131),IF($B131="RAB Long",SUMIFS('RAB Prices Long'!AM:AM,'RAB Prices Long'!$B:$B,'All Prices combined'!$D131,'RAB Prices Long'!$E:$E,'All Prices combined'!$G131)))),2)</f>
        <v>198.51</v>
      </c>
      <c r="AK131" s="2">
        <f>ROUND(IF($B131="Annuity",SUMIFS('Annuity Prices'!AN:AN,'Annuity Prices'!$B:$B,$D131,'Annuity Prices'!$E:$E,$G131),IF($B131="RAB Short",SUMIFS('RAB Prices Short'!AN:AN,'RAB Prices Short'!$B:$B,'All Prices combined'!$D131,'RAB Prices Short'!$E:$E,'All Prices combined'!$G131),IF($B131="RAB Long",SUMIFS('RAB Prices Long'!AN:AN,'RAB Prices Long'!$B:$B,'All Prices combined'!$D131,'RAB Prices Long'!$E:$E,'All Prices combined'!$G131)))),2)</f>
        <v>203.25</v>
      </c>
      <c r="AL131" s="2">
        <f>ROUND(IF($B131="Annuity",SUMIFS('Annuity Prices'!AO:AO,'Annuity Prices'!$B:$B,$D131,'Annuity Prices'!$E:$E,$G131),IF($B131="RAB Short",SUMIFS('RAB Prices Short'!AO:AO,'RAB Prices Short'!$B:$B,'All Prices combined'!$D131,'RAB Prices Short'!$E:$E,'All Prices combined'!$G131),IF($B131="RAB Long",SUMIFS('RAB Prices Long'!AO:AO,'RAB Prices Long'!$B:$B,'All Prices combined'!$D131,'RAB Prices Long'!$E:$E,'All Prices combined'!$G131)))),2)</f>
        <v>208.33</v>
      </c>
      <c r="AM131" s="2">
        <f>ROUND(IF($B131="Annuity",SUMIFS('Annuity Prices'!AP:AP,'Annuity Prices'!$B:$B,$D131,'Annuity Prices'!$E:$E,$G131),IF($B131="RAB Short",SUMIFS('RAB Prices Short'!AP:AP,'RAB Prices Short'!$B:$B,'All Prices combined'!$D131,'RAB Prices Short'!$E:$E,'All Prices combined'!$G131),IF($B131="RAB Long",SUMIFS('RAB Prices Long'!AP:AP,'RAB Prices Long'!$B:$B,'All Prices combined'!$D131,'RAB Prices Long'!$E:$E,'All Prices combined'!$G131)))),2)</f>
        <v>213.53</v>
      </c>
      <c r="AN131" s="2">
        <f>ROUND(IF($B131="Annuity",SUMIFS('Annuity Prices'!AQ:AQ,'Annuity Prices'!$B:$B,$D131,'Annuity Prices'!$E:$E,$G131),IF($B131="RAB Short",SUMIFS('RAB Prices Short'!AQ:AQ,'RAB Prices Short'!$B:$B,'All Prices combined'!$D131,'RAB Prices Short'!$E:$E,'All Prices combined'!$G131),IF($B131="RAB Long",SUMIFS('RAB Prices Long'!AQ:AQ,'RAB Prices Long'!$B:$B,'All Prices combined'!$D131,'RAB Prices Long'!$E:$E,'All Prices combined'!$G131)))),2)</f>
        <v>218.87</v>
      </c>
      <c r="AO131" s="2">
        <f>ROUND(IF($B131="Annuity",SUMIFS('Annuity Prices'!AR:AR,'Annuity Prices'!$B:$B,$D131,'Annuity Prices'!$E:$E,$G131),IF($B131="RAB Short",SUMIFS('RAB Prices Short'!AR:AR,'RAB Prices Short'!$B:$B,'All Prices combined'!$D131,'RAB Prices Short'!$E:$E,'All Prices combined'!$G131),IF($B131="RAB Long",SUMIFS('RAB Prices Long'!AR:AR,'RAB Prices Long'!$B:$B,'All Prices combined'!$D131,'RAB Prices Long'!$E:$E,'All Prices combined'!$G131)))),2)</f>
        <v>67.67</v>
      </c>
      <c r="AP131" s="2">
        <f>ROUND(IF($B131="Annuity",SUMIFS('Annuity Prices'!AS:AS,'Annuity Prices'!$B:$B,$D131,'Annuity Prices'!$E:$E,$G131),IF($B131="RAB Short",SUMIFS('RAB Prices Short'!AS:AS,'RAB Prices Short'!$B:$B,'All Prices combined'!$D131,'RAB Prices Short'!$E:$E,'All Prices combined'!$G131),IF($B131="RAB Long",SUMIFS('RAB Prices Long'!AS:AS,'RAB Prices Long'!$B:$B,'All Prices combined'!$D131,'RAB Prices Long'!$E:$E,'All Prices combined'!$G131)))),2)</f>
        <v>72.23</v>
      </c>
      <c r="AQ131" s="2">
        <f>ROUND(IF($B131="Annuity",SUMIFS('Annuity Prices'!AT:AT,'Annuity Prices'!$B:$B,$D131,'Annuity Prices'!$E:$E,$G131),IF($B131="RAB Short",SUMIFS('RAB Prices Short'!AT:AT,'RAB Prices Short'!$B:$B,'All Prices combined'!$D131,'RAB Prices Short'!$E:$E,'All Prices combined'!$G131),IF($B131="RAB Long",SUMIFS('RAB Prices Long'!AT:AT,'RAB Prices Long'!$B:$B,'All Prices combined'!$D131,'RAB Prices Long'!$E:$E,'All Prices combined'!$G131)))),2)</f>
        <v>76.989999999999995</v>
      </c>
      <c r="AR131" s="2">
        <f>ROUND(IF($B131="Annuity",SUMIFS('Annuity Prices'!AU:AU,'Annuity Prices'!$B:$B,$D131,'Annuity Prices'!$E:$E,$G131),IF($B131="RAB Short",SUMIFS('RAB Prices Short'!AU:AU,'RAB Prices Short'!$B:$B,'All Prices combined'!$D131,'RAB Prices Short'!$E:$E,'All Prices combined'!$G131),IF($B131="RAB Long",SUMIFS('RAB Prices Long'!AU:AU,'RAB Prices Long'!$B:$B,'All Prices combined'!$D131,'RAB Prices Long'!$E:$E,'All Prices combined'!$G131)))),2)</f>
        <v>81.96</v>
      </c>
      <c r="AS131" s="2">
        <f>ROUND(IF($B131="Annuity",SUMIFS('Annuity Prices'!AV:AV,'Annuity Prices'!$B:$B,$D131,'Annuity Prices'!$E:$E,$G131),IF($B131="RAB Short",SUMIFS('RAB Prices Short'!AV:AV,'RAB Prices Short'!$B:$B,'All Prices combined'!$D131,'RAB Prices Short'!$E:$E,'All Prices combined'!$G131),IF($B131="RAB Long",SUMIFS('RAB Prices Long'!AV:AV,'RAB Prices Long'!$B:$B,'All Prices combined'!$D131,'RAB Prices Long'!$E:$E,'All Prices combined'!$G131)))),2)</f>
        <v>87.16</v>
      </c>
      <c r="AT131" s="2">
        <f>ROUND(IF($B131="Annuity",SUMIFS('Annuity Prices'!AW:AW,'Annuity Prices'!$B:$B,$D131,'Annuity Prices'!$E:$E,$G131),IF($B131="RAB Short",SUMIFS('RAB Prices Short'!AW:AW,'RAB Prices Short'!$B:$B,'All Prices combined'!$D131,'RAB Prices Short'!$E:$E,'All Prices combined'!$G131),IF($B131="RAB Long",SUMIFS('RAB Prices Long'!AW:AW,'RAB Prices Long'!$B:$B,'All Prices combined'!$D131,'RAB Prices Long'!$E:$E,'All Prices combined'!$G131)))),2)</f>
        <v>92.59</v>
      </c>
      <c r="AU131" s="2">
        <f>ROUND(IF($B131="Annuity",SUMIFS('Annuity Prices'!AX:AX,'Annuity Prices'!$B:$B,$D131,'Annuity Prices'!$E:$E,$G131),IF($B131="RAB Short",SUMIFS('RAB Prices Short'!AX:AX,'RAB Prices Short'!$B:$B,'All Prices combined'!$D131,'RAB Prices Short'!$E:$E,'All Prices combined'!$G131),IF($B131="RAB Long",SUMIFS('RAB Prices Long'!AX:AX,'RAB Prices Long'!$B:$B,'All Prices combined'!$D131,'RAB Prices Long'!$E:$E,'All Prices combined'!$G131)))),2)</f>
        <v>98.26</v>
      </c>
      <c r="AV131" s="2">
        <f>ROUND(IF($B131="Annuity",SUMIFS('Annuity Prices'!AY:AY,'Annuity Prices'!$B:$B,$D131,'Annuity Prices'!$E:$E,$G131),IF($B131="RAB Short",SUMIFS('RAB Prices Short'!AY:AY,'RAB Prices Short'!$B:$B,'All Prices combined'!$D131,'RAB Prices Short'!$E:$E,'All Prices combined'!$G131),IF($B131="RAB Long",SUMIFS('RAB Prices Long'!AY:AY,'RAB Prices Long'!$B:$B,'All Prices combined'!$D131,'RAB Prices Long'!$E:$E,'All Prices combined'!$G131)))),2)</f>
        <v>104.18</v>
      </c>
      <c r="AW131" s="2">
        <f>ROUND(IF($B131="Annuity",SUMIFS('Annuity Prices'!AZ:AZ,'Annuity Prices'!$B:$B,$D131,'Annuity Prices'!$E:$E,$G131),IF($B131="RAB Short",SUMIFS('RAB Prices Short'!AZ:AZ,'RAB Prices Short'!$B:$B,'All Prices combined'!$D131,'RAB Prices Short'!$E:$E,'All Prices combined'!$G131),IF($B131="RAB Long",SUMIFS('RAB Prices Long'!AZ:AZ,'RAB Prices Long'!$B:$B,'All Prices combined'!$D131,'RAB Prices Long'!$E:$E,'All Prices combined'!$G131)))),2)</f>
        <v>110.36</v>
      </c>
      <c r="AX131" s="2">
        <f>ROUND(IF($B131="Annuity",SUMIFS('Annuity Prices'!BA:BA,'Annuity Prices'!$B:$B,$D131,'Annuity Prices'!$E:$E,$G131),IF($B131="RAB Short",SUMIFS('RAB Prices Short'!BA:BA,'RAB Prices Short'!$B:$B,'All Prices combined'!$D131,'RAB Prices Short'!$E:$E,'All Prices combined'!$G131),IF($B131="RAB Long",SUMIFS('RAB Prices Long'!BA:BA,'RAB Prices Long'!$B:$B,'All Prices combined'!$D131,'RAB Prices Long'!$E:$E,'All Prices combined'!$G131)))),2)</f>
        <v>116.8</v>
      </c>
      <c r="AY131" s="2">
        <f>ROUND(IF($B131="Annuity",SUMIFS('Annuity Prices'!BB:BB,'Annuity Prices'!$B:$B,$D131,'Annuity Prices'!$E:$E,$G131),IF($B131="RAB Short",SUMIFS('RAB Prices Short'!BB:BB,'RAB Prices Short'!$B:$B,'All Prices combined'!$D131,'RAB Prices Short'!$E:$E,'All Prices combined'!$G131),IF($B131="RAB Long",SUMIFS('RAB Prices Long'!BB:BB,'RAB Prices Long'!$B:$B,'All Prices combined'!$D131,'RAB Prices Long'!$E:$E,'All Prices combined'!$G131)))),2)</f>
        <v>123.52</v>
      </c>
      <c r="AZ131" s="2">
        <f>ROUND(IF($B131="Annuity",SUMIFS('Annuity Prices'!BC:BC,'Annuity Prices'!$B:$B,$D131,'Annuity Prices'!$E:$E,$G131),IF($B131="RAB Short",SUMIFS('RAB Prices Short'!BC:BC,'RAB Prices Short'!$B:$B,'All Prices combined'!$D131,'RAB Prices Short'!$E:$E,'All Prices combined'!$G131),IF($B131="RAB Long",SUMIFS('RAB Prices Long'!BC:BC,'RAB Prices Long'!$B:$B,'All Prices combined'!$D131,'RAB Prices Long'!$E:$E,'All Prices combined'!$G131)))),2)</f>
        <v>130.53</v>
      </c>
      <c r="BA131" s="2">
        <f>ROUND(IF($B131="Annuity",SUMIFS('Annuity Prices'!BD:BD,'Annuity Prices'!$B:$B,$D131,'Annuity Prices'!$E:$E,$G131),IF($B131="RAB Short",SUMIFS('RAB Prices Short'!BD:BD,'RAB Prices Short'!$B:$B,'All Prices combined'!$D131,'RAB Prices Short'!$E:$E,'All Prices combined'!$G131),IF($B131="RAB Long",SUMIFS('RAB Prices Long'!BD:BD,'RAB Prices Long'!$B:$B,'All Prices combined'!$D131,'RAB Prices Long'!$E:$E,'All Prices combined'!$G131)))),2)</f>
        <v>134.37</v>
      </c>
      <c r="BB131" s="2">
        <f>ROUND(IF($B131="Annuity",SUMIFS('Annuity Prices'!BE:BE,'Annuity Prices'!$B:$B,$D131,'Annuity Prices'!$E:$E,$G131),IF($B131="RAB Short",SUMIFS('RAB Prices Short'!BE:BE,'RAB Prices Short'!$B:$B,'All Prices combined'!$D131,'RAB Prices Short'!$E:$E,'All Prices combined'!$G131),IF($B131="RAB Long",SUMIFS('RAB Prices Long'!BE:BE,'RAB Prices Long'!$B:$B,'All Prices combined'!$D131,'RAB Prices Long'!$E:$E,'All Prices combined'!$G131)))),2)</f>
        <v>137.56</v>
      </c>
      <c r="BC131" s="2">
        <f>ROUND(IF($B131="Annuity",SUMIFS('Annuity Prices'!BF:BF,'Annuity Prices'!$B:$B,$D131,'Annuity Prices'!$E:$E,$G131),IF($B131="RAB Short",SUMIFS('RAB Prices Short'!BF:BF,'RAB Prices Short'!$B:$B,'All Prices combined'!$D131,'RAB Prices Short'!$E:$E,'All Prices combined'!$G131),IF($B131="RAB Long",SUMIFS('RAB Prices Long'!BF:BF,'RAB Prices Long'!$B:$B,'All Prices combined'!$D131,'RAB Prices Long'!$E:$E,'All Prices combined'!$G131)))),2)</f>
        <v>141</v>
      </c>
      <c r="BD131" s="2">
        <f>ROUND(IF($B131="Annuity",SUMIFS('Annuity Prices'!BG:BG,'Annuity Prices'!$B:$B,$D131,'Annuity Prices'!$E:$E,$G131),IF($B131="RAB Short",SUMIFS('RAB Prices Short'!BG:BG,'RAB Prices Short'!$B:$B,'All Prices combined'!$D131,'RAB Prices Short'!$E:$E,'All Prices combined'!$G131),IF($B131="RAB Long",SUMIFS('RAB Prices Long'!BG:BG,'RAB Prices Long'!$B:$B,'All Prices combined'!$D131,'RAB Prices Long'!$E:$E,'All Prices combined'!$G131)))),2)</f>
        <v>144.53</v>
      </c>
      <c r="BE131" s="2">
        <f>ROUND(IF($B131="Annuity",SUMIFS('Annuity Prices'!BH:BH,'Annuity Prices'!$B:$B,$D131,'Annuity Prices'!$E:$E,$G131),IF($B131="RAB Short",SUMIFS('RAB Prices Short'!BH:BH,'RAB Prices Short'!$B:$B,'All Prices combined'!$D131,'RAB Prices Short'!$E:$E,'All Prices combined'!$G131),IF($B131="RAB Long",SUMIFS('RAB Prices Long'!BH:BH,'RAB Prices Long'!$B:$B,'All Prices combined'!$D131,'RAB Prices Long'!$E:$E,'All Prices combined'!$G131)))),2)</f>
        <v>148.13</v>
      </c>
      <c r="BF131" s="2">
        <f>ROUND(IF($B131="Annuity",SUMIFS('Annuity Prices'!BI:BI,'Annuity Prices'!$B:$B,$D131,'Annuity Prices'!$E:$E,$G131),IF($B131="RAB Short",SUMIFS('RAB Prices Short'!BI:BI,'RAB Prices Short'!$B:$B,'All Prices combined'!$D131,'RAB Prices Short'!$E:$E,'All Prices combined'!$G131),IF($B131="RAB Long",SUMIFS('RAB Prices Long'!BI:BI,'RAB Prices Long'!$B:$B,'All Prices combined'!$D131,'RAB Prices Long'!$E:$E,'All Prices combined'!$G131)))),2)</f>
        <v>151.66</v>
      </c>
      <c r="BG131" s="2">
        <f>ROUND(IF($B131="Annuity",SUMIFS('Annuity Prices'!BJ:BJ,'Annuity Prices'!$B:$B,$D131,'Annuity Prices'!$E:$E,$G131),IF($B131="RAB Short",SUMIFS('RAB Prices Short'!BJ:BJ,'RAB Prices Short'!$B:$B,'All Prices combined'!$D131,'RAB Prices Short'!$E:$E,'All Prices combined'!$G131),IF($B131="RAB Long",SUMIFS('RAB Prices Long'!BJ:BJ,'RAB Prices Long'!$B:$B,'All Prices combined'!$D131,'RAB Prices Long'!$E:$E,'All Prices combined'!$G131)))),2)</f>
        <v>155.44999999999999</v>
      </c>
      <c r="BH131" s="2">
        <f>ROUND(IF($B131="Annuity",SUMIFS('Annuity Prices'!BK:BK,'Annuity Prices'!$B:$B,$D131,'Annuity Prices'!$E:$E,$G131),IF($B131="RAB Short",SUMIFS('RAB Prices Short'!BK:BK,'RAB Prices Short'!$B:$B,'All Prices combined'!$D131,'RAB Prices Short'!$E:$E,'All Prices combined'!$G131),IF($B131="RAB Long",SUMIFS('RAB Prices Long'!BK:BK,'RAB Prices Long'!$B:$B,'All Prices combined'!$D131,'RAB Prices Long'!$E:$E,'All Prices combined'!$G131)))),2)</f>
        <v>159.33000000000001</v>
      </c>
      <c r="BI131" s="2">
        <f>ROUND(IF($B131="Annuity",SUMIFS('Annuity Prices'!BL:BL,'Annuity Prices'!$B:$B,$D131,'Annuity Prices'!$E:$E,$G131),IF($B131="RAB Short",SUMIFS('RAB Prices Short'!BL:BL,'RAB Prices Short'!$B:$B,'All Prices combined'!$D131,'RAB Prices Short'!$E:$E,'All Prices combined'!$G131),IF($B131="RAB Long",SUMIFS('RAB Prices Long'!BL:BL,'RAB Prices Long'!$B:$B,'All Prices combined'!$D131,'RAB Prices Long'!$E:$E,'All Prices combined'!$G131)))),2)</f>
        <v>163.32</v>
      </c>
      <c r="BJ131" s="2">
        <f>ROUND(IF($B131="Annuity",SUMIFS('Annuity Prices'!BM:BM,'Annuity Prices'!$B:$B,$D131,'Annuity Prices'!$E:$E,$G131),IF($B131="RAB Short",SUMIFS('RAB Prices Short'!BM:BM,'RAB Prices Short'!$B:$B,'All Prices combined'!$D131,'RAB Prices Short'!$E:$E,'All Prices combined'!$G131),IF($B131="RAB Long",SUMIFS('RAB Prices Long'!BM:BM,'RAB Prices Long'!$B:$B,'All Prices combined'!$D131,'RAB Prices Long'!$E:$E,'All Prices combined'!$G131)))),2)</f>
        <v>167.2</v>
      </c>
      <c r="BK131" s="2">
        <f>ROUND(IF($B131="Annuity",SUMIFS('Annuity Prices'!BN:BN,'Annuity Prices'!$B:$B,$D131,'Annuity Prices'!$E:$E,$G131),IF($B131="RAB Short",SUMIFS('RAB Prices Short'!BN:BN,'RAB Prices Short'!$B:$B,'All Prices combined'!$D131,'RAB Prices Short'!$E:$E,'All Prices combined'!$G131),IF($B131="RAB Long",SUMIFS('RAB Prices Long'!BN:BN,'RAB Prices Long'!$B:$B,'All Prices combined'!$D131,'RAB Prices Long'!$E:$E,'All Prices combined'!$G131)))),2)</f>
        <v>171.37</v>
      </c>
      <c r="BL131" s="2">
        <f>ROUND(IF($B131="Annuity",SUMIFS('Annuity Prices'!BO:BO,'Annuity Prices'!$B:$B,$D131,'Annuity Prices'!$E:$E,$G131),IF($B131="RAB Short",SUMIFS('RAB Prices Short'!BO:BO,'RAB Prices Short'!$B:$B,'All Prices combined'!$D131,'RAB Prices Short'!$E:$E,'All Prices combined'!$G131),IF($B131="RAB Long",SUMIFS('RAB Prices Long'!BO:BO,'RAB Prices Long'!$B:$B,'All Prices combined'!$D131,'RAB Prices Long'!$E:$E,'All Prices combined'!$G131)))),2)</f>
        <v>175.66</v>
      </c>
      <c r="BM131" s="2">
        <f>ROUND(IF($B131="Annuity",SUMIFS('Annuity Prices'!BP:BP,'Annuity Prices'!$B:$B,$D131,'Annuity Prices'!$E:$E,$G131),IF($B131="RAB Short",SUMIFS('RAB Prices Short'!BP:BP,'RAB Prices Short'!$B:$B,'All Prices combined'!$D131,'RAB Prices Short'!$E:$E,'All Prices combined'!$G131),IF($B131="RAB Long",SUMIFS('RAB Prices Long'!BP:BP,'RAB Prices Long'!$B:$B,'All Prices combined'!$D131,'RAB Prices Long'!$E:$E,'All Prices combined'!$G131)))),2)</f>
        <v>180.05</v>
      </c>
      <c r="BN131" s="2">
        <f>ROUND(IF($B131="Annuity",SUMIFS('Annuity Prices'!BQ:BQ,'Annuity Prices'!$B:$B,$D131,'Annuity Prices'!$E:$E,$G131),IF($B131="RAB Short",SUMIFS('RAB Prices Short'!BQ:BQ,'RAB Prices Short'!$B:$B,'All Prices combined'!$D131,'RAB Prices Short'!$E:$E,'All Prices combined'!$G131),IF($B131="RAB Long",SUMIFS('RAB Prices Long'!BQ:BQ,'RAB Prices Long'!$B:$B,'All Prices combined'!$D131,'RAB Prices Long'!$E:$E,'All Prices combined'!$G131)))),2)</f>
        <v>184.34</v>
      </c>
      <c r="BO131" s="2">
        <f>ROUND(IF($B131="Annuity",SUMIFS('Annuity Prices'!BR:BR,'Annuity Prices'!$B:$B,$D131,'Annuity Prices'!$E:$E,$G131),IF($B131="RAB Short",SUMIFS('RAB Prices Short'!BR:BR,'RAB Prices Short'!$B:$B,'All Prices combined'!$D131,'RAB Prices Short'!$E:$E,'All Prices combined'!$G131),IF($B131="RAB Long",SUMIFS('RAB Prices Long'!BR:BR,'RAB Prices Long'!$B:$B,'All Prices combined'!$D131,'RAB Prices Long'!$E:$E,'All Prices combined'!$G131)))),2)</f>
        <v>188.95</v>
      </c>
      <c r="BP131" s="2">
        <f>ROUND(IF($B131="Annuity",SUMIFS('Annuity Prices'!BS:BS,'Annuity Prices'!$B:$B,$D131,'Annuity Prices'!$E:$E,$G131),IF($B131="RAB Short",SUMIFS('RAB Prices Short'!BS:BS,'RAB Prices Short'!$B:$B,'All Prices combined'!$D131,'RAB Prices Short'!$E:$E,'All Prices combined'!$G131),IF($B131="RAB Long",SUMIFS('RAB Prices Long'!BS:BS,'RAB Prices Long'!$B:$B,'All Prices combined'!$D131,'RAB Prices Long'!$E:$E,'All Prices combined'!$G131)))),2)</f>
        <v>193.67</v>
      </c>
      <c r="BQ131" s="2">
        <f>ROUND(IF($B131="Annuity",SUMIFS('Annuity Prices'!BT:BT,'Annuity Prices'!$B:$B,$D131,'Annuity Prices'!$E:$E,$G131),IF($B131="RAB Short",SUMIFS('RAB Prices Short'!BT:BT,'RAB Prices Short'!$B:$B,'All Prices combined'!$D131,'RAB Prices Short'!$E:$E,'All Prices combined'!$G131),IF($B131="RAB Long",SUMIFS('RAB Prices Long'!BT:BT,'RAB Prices Long'!$B:$B,'All Prices combined'!$D131,'RAB Prices Long'!$E:$E,'All Prices combined'!$G131)))),2)</f>
        <v>198.51</v>
      </c>
      <c r="BR131" s="2">
        <f>ROUND(IF($B131="Annuity",SUMIFS('Annuity Prices'!BU:BU,'Annuity Prices'!$B:$B,$D131,'Annuity Prices'!$E:$E,$G131),IF($B131="RAB Short",SUMIFS('RAB Prices Short'!BU:BU,'RAB Prices Short'!$B:$B,'All Prices combined'!$D131,'RAB Prices Short'!$E:$E,'All Prices combined'!$G131),IF($B131="RAB Long",SUMIFS('RAB Prices Long'!BU:BU,'RAB Prices Long'!$B:$B,'All Prices combined'!$D131,'RAB Prices Long'!$E:$E,'All Prices combined'!$G131)))),2)</f>
        <v>203.25</v>
      </c>
      <c r="BS131" s="2">
        <f>ROUND(IF($B131="Annuity",SUMIFS('Annuity Prices'!BV:BV,'Annuity Prices'!$B:$B,$D131,'Annuity Prices'!$E:$E,$G131),IF($B131="RAB Short",SUMIFS('RAB Prices Short'!BV:BV,'RAB Prices Short'!$B:$B,'All Prices combined'!$D131,'RAB Prices Short'!$E:$E,'All Prices combined'!$G131),IF($B131="RAB Long",SUMIFS('RAB Prices Long'!BV:BV,'RAB Prices Long'!$B:$B,'All Prices combined'!$D131,'RAB Prices Long'!$E:$E,'All Prices combined'!$G131)))),2)</f>
        <v>208.33</v>
      </c>
      <c r="BT131" s="2">
        <f>ROUND(IF($B131="Annuity",SUMIFS('Annuity Prices'!BW:BW,'Annuity Prices'!$B:$B,$D131,'Annuity Prices'!$E:$E,$G131),IF($B131="RAB Short",SUMIFS('RAB Prices Short'!BW:BW,'RAB Prices Short'!$B:$B,'All Prices combined'!$D131,'RAB Prices Short'!$E:$E,'All Prices combined'!$G131),IF($B131="RAB Long",SUMIFS('RAB Prices Long'!BW:BW,'RAB Prices Long'!$B:$B,'All Prices combined'!$D131,'RAB Prices Long'!$E:$E,'All Prices combined'!$G131)))),2)</f>
        <v>213.53</v>
      </c>
      <c r="BU131" s="2">
        <f>ROUND(IF($B131="Annuity",SUMIFS('Annuity Prices'!BX:BX,'Annuity Prices'!$B:$B,$D131,'Annuity Prices'!$E:$E,$G131),IF($B131="RAB Short",SUMIFS('RAB Prices Short'!BX:BX,'RAB Prices Short'!$B:$B,'All Prices combined'!$D131,'RAB Prices Short'!$E:$E,'All Prices combined'!$G131),IF($B131="RAB Long",SUMIFS('RAB Prices Long'!BX:BX,'RAB Prices Long'!$B:$B,'All Prices combined'!$D131,'RAB Prices Long'!$E:$E,'All Prices combined'!$G131)))),2)</f>
        <v>218.87</v>
      </c>
    </row>
    <row r="132" spans="2:73" x14ac:dyDescent="0.25">
      <c r="B132" t="s">
        <v>37</v>
      </c>
      <c r="C132" s="1">
        <v>24</v>
      </c>
      <c r="D132" s="1" t="s">
        <v>200</v>
      </c>
      <c r="E132" s="1" t="s">
        <v>199</v>
      </c>
      <c r="F132" s="1">
        <v>24</v>
      </c>
      <c r="G132" s="1" t="s">
        <v>202</v>
      </c>
      <c r="H132" s="1"/>
      <c r="I132" s="2">
        <f>ROUND(IF($B132="Annuity",SUMIFS('Annuity Prices'!L:L,'Annuity Prices'!$B:$B,$D132,'Annuity Prices'!$E:$E,$G132),IF($B132="RAB Short",SUMIFS('RAB Prices Short'!L:L,'RAB Prices Short'!$B:$B,'All Prices combined'!$D132,'RAB Prices Short'!$E:$E,'All Prices combined'!$G132),IF($B132="RAB Long",SUMIFS('RAB Prices Long'!L:L,'RAB Prices Long'!$B:$B,'All Prices combined'!$D132,'RAB Prices Long'!$E:$E,'All Prices combined'!$G132)))),2)</f>
        <v>54.3</v>
      </c>
      <c r="J132" s="2">
        <f>ROUND(IF($B132="Annuity",SUMIFS('Annuity Prices'!M:M,'Annuity Prices'!$B:$B,$D132,'Annuity Prices'!$E:$E,$G132),IF($B132="RAB Short",SUMIFS('RAB Prices Short'!M:M,'RAB Prices Short'!$B:$B,'All Prices combined'!$D132,'RAB Prices Short'!$E:$E,'All Prices combined'!$G132),IF($B132="RAB Long",SUMIFS('RAB Prices Long'!M:M,'RAB Prices Long'!$B:$B,'All Prices combined'!$D132,'RAB Prices Long'!$E:$E,'All Prices combined'!$G132)))),2)</f>
        <v>55.85</v>
      </c>
      <c r="K132" s="2">
        <f>ROUND(IF($B132="Annuity",SUMIFS('Annuity Prices'!N:N,'Annuity Prices'!$B:$B,$D132,'Annuity Prices'!$E:$E,$G132),IF($B132="RAB Short",SUMIFS('RAB Prices Short'!N:N,'RAB Prices Short'!$B:$B,'All Prices combined'!$D132,'RAB Prices Short'!$E:$E,'All Prices combined'!$G132),IF($B132="RAB Long",SUMIFS('RAB Prices Long'!N:N,'RAB Prices Long'!$B:$B,'All Prices combined'!$D132,'RAB Prices Long'!$E:$E,'All Prices combined'!$G132)))),2)</f>
        <v>57.46</v>
      </c>
      <c r="L132" s="2">
        <f>ROUND(IF($B132="Annuity",SUMIFS('Annuity Prices'!O:O,'Annuity Prices'!$B:$B,$D132,'Annuity Prices'!$E:$E,$G132),IF($B132="RAB Short",SUMIFS('RAB Prices Short'!O:O,'RAB Prices Short'!$B:$B,'All Prices combined'!$D132,'RAB Prices Short'!$E:$E,'All Prices combined'!$G132),IF($B132="RAB Long",SUMIFS('RAB Prices Long'!O:O,'RAB Prices Long'!$B:$B,'All Prices combined'!$D132,'RAB Prices Long'!$E:$E,'All Prices combined'!$G132)))),2)</f>
        <v>59.11</v>
      </c>
      <c r="M132" s="2">
        <f>ROUND(IF($B132="Annuity",SUMIFS('Annuity Prices'!P:P,'Annuity Prices'!$B:$B,$D132,'Annuity Prices'!$E:$E,$G132),IF($B132="RAB Short",SUMIFS('RAB Prices Short'!P:P,'RAB Prices Short'!$B:$B,'All Prices combined'!$D132,'RAB Prices Short'!$E:$E,'All Prices combined'!$G132),IF($B132="RAB Long",SUMIFS('RAB Prices Long'!P:P,'RAB Prices Long'!$B:$B,'All Prices combined'!$D132,'RAB Prices Long'!$E:$E,'All Prices combined'!$G132)))),2)</f>
        <v>63.92</v>
      </c>
      <c r="N132" s="2">
        <f>ROUND(IF($B132="Annuity",SUMIFS('Annuity Prices'!Q:Q,'Annuity Prices'!$B:$B,$D132,'Annuity Prices'!$E:$E,$G132),IF($B132="RAB Short",SUMIFS('RAB Prices Short'!Q:Q,'RAB Prices Short'!$B:$B,'All Prices combined'!$D132,'RAB Prices Short'!$E:$E,'All Prices combined'!$G132),IF($B132="RAB Long",SUMIFS('RAB Prices Long'!Q:Q,'RAB Prices Long'!$B:$B,'All Prices combined'!$D132,'RAB Prices Long'!$E:$E,'All Prices combined'!$G132)))),2)</f>
        <v>65.52</v>
      </c>
      <c r="O132" s="2">
        <f>ROUND(IF($B132="Annuity",SUMIFS('Annuity Prices'!R:R,'Annuity Prices'!$B:$B,$D132,'Annuity Prices'!$E:$E,$G132),IF($B132="RAB Short",SUMIFS('RAB Prices Short'!R:R,'RAB Prices Short'!$B:$B,'All Prices combined'!$D132,'RAB Prices Short'!$E:$E,'All Prices combined'!$G132),IF($B132="RAB Long",SUMIFS('RAB Prices Long'!R:R,'RAB Prices Long'!$B:$B,'All Prices combined'!$D132,'RAB Prices Long'!$E:$E,'All Prices combined'!$G132)))),2)</f>
        <v>67.150000000000006</v>
      </c>
      <c r="P132" s="2">
        <f>ROUND(IF($B132="Annuity",SUMIFS('Annuity Prices'!S:S,'Annuity Prices'!$B:$B,$D132,'Annuity Prices'!$E:$E,$G132),IF($B132="RAB Short",SUMIFS('RAB Prices Short'!S:S,'RAB Prices Short'!$B:$B,'All Prices combined'!$D132,'RAB Prices Short'!$E:$E,'All Prices combined'!$G132),IF($B132="RAB Long",SUMIFS('RAB Prices Long'!S:S,'RAB Prices Long'!$B:$B,'All Prices combined'!$D132,'RAB Prices Long'!$E:$E,'All Prices combined'!$G132)))),2)</f>
        <v>68.83</v>
      </c>
      <c r="Q132" s="2">
        <f>ROUND(IF($B132="Annuity",SUMIFS('Annuity Prices'!T:T,'Annuity Prices'!$B:$B,$D132,'Annuity Prices'!$E:$E,$G132),IF($B132="RAB Short",SUMIFS('RAB Prices Short'!T:T,'RAB Prices Short'!$B:$B,'All Prices combined'!$D132,'RAB Prices Short'!$E:$E,'All Prices combined'!$G132),IF($B132="RAB Long",SUMIFS('RAB Prices Long'!T:T,'RAB Prices Long'!$B:$B,'All Prices combined'!$D132,'RAB Prices Long'!$E:$E,'All Prices combined'!$G132)))),2)</f>
        <v>74.58</v>
      </c>
      <c r="R132" s="2">
        <f>ROUND(IF($B132="Annuity",SUMIFS('Annuity Prices'!U:U,'Annuity Prices'!$B:$B,$D132,'Annuity Prices'!$E:$E,$G132),IF($B132="RAB Short",SUMIFS('RAB Prices Short'!U:U,'RAB Prices Short'!$B:$B,'All Prices combined'!$D132,'RAB Prices Short'!$E:$E,'All Prices combined'!$G132),IF($B132="RAB Long",SUMIFS('RAB Prices Long'!U:U,'RAB Prices Long'!$B:$B,'All Prices combined'!$D132,'RAB Prices Long'!$E:$E,'All Prices combined'!$G132)))),2)</f>
        <v>76.44</v>
      </c>
      <c r="S132" s="2">
        <f>ROUND(IF($B132="Annuity",SUMIFS('Annuity Prices'!V:V,'Annuity Prices'!$B:$B,$D132,'Annuity Prices'!$E:$E,$G132),IF($B132="RAB Short",SUMIFS('RAB Prices Short'!V:V,'RAB Prices Short'!$B:$B,'All Prices combined'!$D132,'RAB Prices Short'!$E:$E,'All Prices combined'!$G132),IF($B132="RAB Long",SUMIFS('RAB Prices Long'!V:V,'RAB Prices Long'!$B:$B,'All Prices combined'!$D132,'RAB Prices Long'!$E:$E,'All Prices combined'!$G132)))),2)</f>
        <v>78.36</v>
      </c>
      <c r="T132" s="2">
        <f>ROUND(IF($B132="Annuity",SUMIFS('Annuity Prices'!W:W,'Annuity Prices'!$B:$B,$D132,'Annuity Prices'!$E:$E,$G132),IF($B132="RAB Short",SUMIFS('RAB Prices Short'!W:W,'RAB Prices Short'!$B:$B,'All Prices combined'!$D132,'RAB Prices Short'!$E:$E,'All Prices combined'!$G132),IF($B132="RAB Long",SUMIFS('RAB Prices Long'!W:W,'RAB Prices Long'!$B:$B,'All Prices combined'!$D132,'RAB Prices Long'!$E:$E,'All Prices combined'!$G132)))),2)</f>
        <v>80.319999999999993</v>
      </c>
      <c r="U132" s="2">
        <f>ROUND(IF($B132="Annuity",SUMIFS('Annuity Prices'!X:X,'Annuity Prices'!$B:$B,$D132,'Annuity Prices'!$E:$E,$G132),IF($B132="RAB Short",SUMIFS('RAB Prices Short'!X:X,'RAB Prices Short'!$B:$B,'All Prices combined'!$D132,'RAB Prices Short'!$E:$E,'All Prices combined'!$G132),IF($B132="RAB Long",SUMIFS('RAB Prices Long'!X:X,'RAB Prices Long'!$B:$B,'All Prices combined'!$D132,'RAB Prices Long'!$E:$E,'All Prices combined'!$G132)))),2)</f>
        <v>86.98</v>
      </c>
      <c r="V132" s="2">
        <f>ROUND(IF($B132="Annuity",SUMIFS('Annuity Prices'!Y:Y,'Annuity Prices'!$B:$B,$D132,'Annuity Prices'!$E:$E,$G132),IF($B132="RAB Short",SUMIFS('RAB Prices Short'!Y:Y,'RAB Prices Short'!$B:$B,'All Prices combined'!$D132,'RAB Prices Short'!$E:$E,'All Prices combined'!$G132),IF($B132="RAB Long",SUMIFS('RAB Prices Long'!Y:Y,'RAB Prices Long'!$B:$B,'All Prices combined'!$D132,'RAB Prices Long'!$E:$E,'All Prices combined'!$G132)))),2)</f>
        <v>89.15</v>
      </c>
      <c r="W132" s="2">
        <f>ROUND(IF($B132="Annuity",SUMIFS('Annuity Prices'!Z:Z,'Annuity Prices'!$B:$B,$D132,'Annuity Prices'!$E:$E,$G132),IF($B132="RAB Short",SUMIFS('RAB Prices Short'!Z:Z,'RAB Prices Short'!$B:$B,'All Prices combined'!$D132,'RAB Prices Short'!$E:$E,'All Prices combined'!$G132),IF($B132="RAB Long",SUMIFS('RAB Prices Long'!Z:Z,'RAB Prices Long'!$B:$B,'All Prices combined'!$D132,'RAB Prices Long'!$E:$E,'All Prices combined'!$G132)))),2)</f>
        <v>91.38</v>
      </c>
      <c r="X132" s="2">
        <f>ROUND(IF($B132="Annuity",SUMIFS('Annuity Prices'!AA:AA,'Annuity Prices'!$B:$B,$D132,'Annuity Prices'!$E:$E,$G132),IF($B132="RAB Short",SUMIFS('RAB Prices Short'!AA:AA,'RAB Prices Short'!$B:$B,'All Prices combined'!$D132,'RAB Prices Short'!$E:$E,'All Prices combined'!$G132),IF($B132="RAB Long",SUMIFS('RAB Prices Long'!AA:AA,'RAB Prices Long'!$B:$B,'All Prices combined'!$D132,'RAB Prices Long'!$E:$E,'All Prices combined'!$G132)))),2)</f>
        <v>93.66</v>
      </c>
      <c r="Y132" s="2">
        <f>ROUND(IF($B132="Annuity",SUMIFS('Annuity Prices'!AB:AB,'Annuity Prices'!$B:$B,$D132,'Annuity Prices'!$E:$E,$G132),IF($B132="RAB Short",SUMIFS('RAB Prices Short'!AB:AB,'RAB Prices Short'!$B:$B,'All Prices combined'!$D132,'RAB Prices Short'!$E:$E,'All Prices combined'!$G132),IF($B132="RAB Long",SUMIFS('RAB Prices Long'!AB:AB,'RAB Prices Long'!$B:$B,'All Prices combined'!$D132,'RAB Prices Long'!$E:$E,'All Prices combined'!$G132)))),2)</f>
        <v>101.39</v>
      </c>
      <c r="Z132" s="2">
        <f>ROUND(IF($B132="Annuity",SUMIFS('Annuity Prices'!AC:AC,'Annuity Prices'!$B:$B,$D132,'Annuity Prices'!$E:$E,$G132),IF($B132="RAB Short",SUMIFS('RAB Prices Short'!AC:AC,'RAB Prices Short'!$B:$B,'All Prices combined'!$D132,'RAB Prices Short'!$E:$E,'All Prices combined'!$G132),IF($B132="RAB Long",SUMIFS('RAB Prices Long'!AC:AC,'RAB Prices Long'!$B:$B,'All Prices combined'!$D132,'RAB Prices Long'!$E:$E,'All Prices combined'!$G132)))),2)</f>
        <v>103.92</v>
      </c>
      <c r="AA132" s="2">
        <f>ROUND(IF($B132="Annuity",SUMIFS('Annuity Prices'!AD:AD,'Annuity Prices'!$B:$B,$D132,'Annuity Prices'!$E:$E,$G132),IF($B132="RAB Short",SUMIFS('RAB Prices Short'!AD:AD,'RAB Prices Short'!$B:$B,'All Prices combined'!$D132,'RAB Prices Short'!$E:$E,'All Prices combined'!$G132),IF($B132="RAB Long",SUMIFS('RAB Prices Long'!AD:AD,'RAB Prices Long'!$B:$B,'All Prices combined'!$D132,'RAB Prices Long'!$E:$E,'All Prices combined'!$G132)))),2)</f>
        <v>106.52</v>
      </c>
      <c r="AB132" s="2">
        <f>ROUND(IF($B132="Annuity",SUMIFS('Annuity Prices'!AE:AE,'Annuity Prices'!$B:$B,$D132,'Annuity Prices'!$E:$E,$G132),IF($B132="RAB Short",SUMIFS('RAB Prices Short'!AE:AE,'RAB Prices Short'!$B:$B,'All Prices combined'!$D132,'RAB Prices Short'!$E:$E,'All Prices combined'!$G132),IF($B132="RAB Long",SUMIFS('RAB Prices Long'!AE:AE,'RAB Prices Long'!$B:$B,'All Prices combined'!$D132,'RAB Prices Long'!$E:$E,'All Prices combined'!$G132)))),2)</f>
        <v>109.18</v>
      </c>
      <c r="AC132" s="2">
        <f>ROUND(IF($B132="Annuity",SUMIFS('Annuity Prices'!AF:AF,'Annuity Prices'!$B:$B,$D132,'Annuity Prices'!$E:$E,$G132),IF($B132="RAB Short",SUMIFS('RAB Prices Short'!AF:AF,'RAB Prices Short'!$B:$B,'All Prices combined'!$D132,'RAB Prices Short'!$E:$E,'All Prices combined'!$G132),IF($B132="RAB Long",SUMIFS('RAB Prices Long'!AF:AF,'RAB Prices Long'!$B:$B,'All Prices combined'!$D132,'RAB Prices Long'!$E:$E,'All Prices combined'!$G132)))),2)</f>
        <v>118.13</v>
      </c>
      <c r="AD132" s="2">
        <f>ROUND(IF($B132="Annuity",SUMIFS('Annuity Prices'!AG:AG,'Annuity Prices'!$B:$B,$D132,'Annuity Prices'!$E:$E,$G132),IF($B132="RAB Short",SUMIFS('RAB Prices Short'!AG:AG,'RAB Prices Short'!$B:$B,'All Prices combined'!$D132,'RAB Prices Short'!$E:$E,'All Prices combined'!$G132),IF($B132="RAB Long",SUMIFS('RAB Prices Long'!AG:AG,'RAB Prices Long'!$B:$B,'All Prices combined'!$D132,'RAB Prices Long'!$E:$E,'All Prices combined'!$G132)))),2)</f>
        <v>121.08</v>
      </c>
      <c r="AE132" s="2">
        <f>ROUND(IF($B132="Annuity",SUMIFS('Annuity Prices'!AH:AH,'Annuity Prices'!$B:$B,$D132,'Annuity Prices'!$E:$E,$G132),IF($B132="RAB Short",SUMIFS('RAB Prices Short'!AH:AH,'RAB Prices Short'!$B:$B,'All Prices combined'!$D132,'RAB Prices Short'!$E:$E,'All Prices combined'!$G132),IF($B132="RAB Long",SUMIFS('RAB Prices Long'!AH:AH,'RAB Prices Long'!$B:$B,'All Prices combined'!$D132,'RAB Prices Long'!$E:$E,'All Prices combined'!$G132)))),2)</f>
        <v>124.11</v>
      </c>
      <c r="AF132" s="2">
        <f>ROUND(IF($B132="Annuity",SUMIFS('Annuity Prices'!AI:AI,'Annuity Prices'!$B:$B,$D132,'Annuity Prices'!$E:$E,$G132),IF($B132="RAB Short",SUMIFS('RAB Prices Short'!AI:AI,'RAB Prices Short'!$B:$B,'All Prices combined'!$D132,'RAB Prices Short'!$E:$E,'All Prices combined'!$G132),IF($B132="RAB Long",SUMIFS('RAB Prices Long'!AI:AI,'RAB Prices Long'!$B:$B,'All Prices combined'!$D132,'RAB Prices Long'!$E:$E,'All Prices combined'!$G132)))),2)</f>
        <v>127.21</v>
      </c>
      <c r="AG132" s="2">
        <f>ROUND(IF($B132="Annuity",SUMIFS('Annuity Prices'!AJ:AJ,'Annuity Prices'!$B:$B,$D132,'Annuity Prices'!$E:$E,$G132),IF($B132="RAB Short",SUMIFS('RAB Prices Short'!AJ:AJ,'RAB Prices Short'!$B:$B,'All Prices combined'!$D132,'RAB Prices Short'!$E:$E,'All Prices combined'!$G132),IF($B132="RAB Long",SUMIFS('RAB Prices Long'!AJ:AJ,'RAB Prices Long'!$B:$B,'All Prices combined'!$D132,'RAB Prices Long'!$E:$E,'All Prices combined'!$G132)))),2)</f>
        <v>137.58000000000001</v>
      </c>
      <c r="AH132" s="2">
        <f>ROUND(IF($B132="Annuity",SUMIFS('Annuity Prices'!AK:AK,'Annuity Prices'!$B:$B,$D132,'Annuity Prices'!$E:$E,$G132),IF($B132="RAB Short",SUMIFS('RAB Prices Short'!AK:AK,'RAB Prices Short'!$B:$B,'All Prices combined'!$D132,'RAB Prices Short'!$E:$E,'All Prices combined'!$G132),IF($B132="RAB Long",SUMIFS('RAB Prices Long'!AK:AK,'RAB Prices Long'!$B:$B,'All Prices combined'!$D132,'RAB Prices Long'!$E:$E,'All Prices combined'!$G132)))),2)</f>
        <v>141.03</v>
      </c>
      <c r="AI132" s="2">
        <f>ROUND(IF($B132="Annuity",SUMIFS('Annuity Prices'!AL:AL,'Annuity Prices'!$B:$B,$D132,'Annuity Prices'!$E:$E,$G132),IF($B132="RAB Short",SUMIFS('RAB Prices Short'!AL:AL,'RAB Prices Short'!$B:$B,'All Prices combined'!$D132,'RAB Prices Short'!$E:$E,'All Prices combined'!$G132),IF($B132="RAB Long",SUMIFS('RAB Prices Long'!AL:AL,'RAB Prices Long'!$B:$B,'All Prices combined'!$D132,'RAB Prices Long'!$E:$E,'All Prices combined'!$G132)))),2)</f>
        <v>144.54</v>
      </c>
      <c r="AJ132" s="2">
        <f>ROUND(IF($B132="Annuity",SUMIFS('Annuity Prices'!AM:AM,'Annuity Prices'!$B:$B,$D132,'Annuity Prices'!$E:$E,$G132),IF($B132="RAB Short",SUMIFS('RAB Prices Short'!AM:AM,'RAB Prices Short'!$B:$B,'All Prices combined'!$D132,'RAB Prices Short'!$E:$E,'All Prices combined'!$G132),IF($B132="RAB Long",SUMIFS('RAB Prices Long'!AM:AM,'RAB Prices Long'!$B:$B,'All Prices combined'!$D132,'RAB Prices Long'!$E:$E,'All Prices combined'!$G132)))),2)</f>
        <v>148.16999999999999</v>
      </c>
      <c r="AK132" s="2">
        <f>ROUND(IF($B132="Annuity",SUMIFS('Annuity Prices'!AN:AN,'Annuity Prices'!$B:$B,$D132,'Annuity Prices'!$E:$E,$G132),IF($B132="RAB Short",SUMIFS('RAB Prices Short'!AN:AN,'RAB Prices Short'!$B:$B,'All Prices combined'!$D132,'RAB Prices Short'!$E:$E,'All Prices combined'!$G132),IF($B132="RAB Long",SUMIFS('RAB Prices Long'!AN:AN,'RAB Prices Long'!$B:$B,'All Prices combined'!$D132,'RAB Prices Long'!$E:$E,'All Prices combined'!$G132)))),2)</f>
        <v>160.16999999999999</v>
      </c>
      <c r="AL132" s="2">
        <f>ROUND(IF($B132="Annuity",SUMIFS('Annuity Prices'!AO:AO,'Annuity Prices'!$B:$B,$D132,'Annuity Prices'!$E:$E,$G132),IF($B132="RAB Short",SUMIFS('RAB Prices Short'!AO:AO,'RAB Prices Short'!$B:$B,'All Prices combined'!$D132,'RAB Prices Short'!$E:$E,'All Prices combined'!$G132),IF($B132="RAB Long",SUMIFS('RAB Prices Long'!AO:AO,'RAB Prices Long'!$B:$B,'All Prices combined'!$D132,'RAB Prices Long'!$E:$E,'All Prices combined'!$G132)))),2)</f>
        <v>164.18</v>
      </c>
      <c r="AM132" s="2">
        <f>ROUND(IF($B132="Annuity",SUMIFS('Annuity Prices'!AP:AP,'Annuity Prices'!$B:$B,$D132,'Annuity Prices'!$E:$E,$G132),IF($B132="RAB Short",SUMIFS('RAB Prices Short'!AP:AP,'RAB Prices Short'!$B:$B,'All Prices combined'!$D132,'RAB Prices Short'!$E:$E,'All Prices combined'!$G132),IF($B132="RAB Long",SUMIFS('RAB Prices Long'!AP:AP,'RAB Prices Long'!$B:$B,'All Prices combined'!$D132,'RAB Prices Long'!$E:$E,'All Prices combined'!$G132)))),2)</f>
        <v>168.29</v>
      </c>
      <c r="AN132" s="2">
        <f>ROUND(IF($B132="Annuity",SUMIFS('Annuity Prices'!AQ:AQ,'Annuity Prices'!$B:$B,$D132,'Annuity Prices'!$E:$E,$G132),IF($B132="RAB Short",SUMIFS('RAB Prices Short'!AQ:AQ,'RAB Prices Short'!$B:$B,'All Prices combined'!$D132,'RAB Prices Short'!$E:$E,'All Prices combined'!$G132),IF($B132="RAB Long",SUMIFS('RAB Prices Long'!AQ:AQ,'RAB Prices Long'!$B:$B,'All Prices combined'!$D132,'RAB Prices Long'!$E:$E,'All Prices combined'!$G132)))),2)</f>
        <v>172.49</v>
      </c>
      <c r="AO132" s="2">
        <f>ROUND(IF($B132="Annuity",SUMIFS('Annuity Prices'!AR:AR,'Annuity Prices'!$B:$B,$D132,'Annuity Prices'!$E:$E,$G132),IF($B132="RAB Short",SUMIFS('RAB Prices Short'!AR:AR,'RAB Prices Short'!$B:$B,'All Prices combined'!$D132,'RAB Prices Short'!$E:$E,'All Prices combined'!$G132),IF($B132="RAB Long",SUMIFS('RAB Prices Long'!AR:AR,'RAB Prices Long'!$B:$B,'All Prices combined'!$D132,'RAB Prices Long'!$E:$E,'All Prices combined'!$G132)))),2)</f>
        <v>59.16</v>
      </c>
      <c r="AP132" s="2">
        <f>ROUND(IF($B132="Annuity",SUMIFS('Annuity Prices'!AS:AS,'Annuity Prices'!$B:$B,$D132,'Annuity Prices'!$E:$E,$G132),IF($B132="RAB Short",SUMIFS('RAB Prices Short'!AS:AS,'RAB Prices Short'!$B:$B,'All Prices combined'!$D132,'RAB Prices Short'!$E:$E,'All Prices combined'!$G132),IF($B132="RAB Long",SUMIFS('RAB Prices Long'!AS:AS,'RAB Prices Long'!$B:$B,'All Prices combined'!$D132,'RAB Prices Long'!$E:$E,'All Prices combined'!$G132)))),2)</f>
        <v>54.3</v>
      </c>
      <c r="AQ132" s="2">
        <f>ROUND(IF($B132="Annuity",SUMIFS('Annuity Prices'!AT:AT,'Annuity Prices'!$B:$B,$D132,'Annuity Prices'!$E:$E,$G132),IF($B132="RAB Short",SUMIFS('RAB Prices Short'!AT:AT,'RAB Prices Short'!$B:$B,'All Prices combined'!$D132,'RAB Prices Short'!$E:$E,'All Prices combined'!$G132),IF($B132="RAB Long",SUMIFS('RAB Prices Long'!AT:AT,'RAB Prices Long'!$B:$B,'All Prices combined'!$D132,'RAB Prices Long'!$E:$E,'All Prices combined'!$G132)))),2)</f>
        <v>55.85</v>
      </c>
      <c r="AR132" s="2">
        <f>ROUND(IF($B132="Annuity",SUMIFS('Annuity Prices'!AU:AU,'Annuity Prices'!$B:$B,$D132,'Annuity Prices'!$E:$E,$G132),IF($B132="RAB Short",SUMIFS('RAB Prices Short'!AU:AU,'RAB Prices Short'!$B:$B,'All Prices combined'!$D132,'RAB Prices Short'!$E:$E,'All Prices combined'!$G132),IF($B132="RAB Long",SUMIFS('RAB Prices Long'!AU:AU,'RAB Prices Long'!$B:$B,'All Prices combined'!$D132,'RAB Prices Long'!$E:$E,'All Prices combined'!$G132)))),2)</f>
        <v>57.45</v>
      </c>
      <c r="AS132" s="2">
        <f>ROUND(IF($B132="Annuity",SUMIFS('Annuity Prices'!AV:AV,'Annuity Prices'!$B:$B,$D132,'Annuity Prices'!$E:$E,$G132),IF($B132="RAB Short",SUMIFS('RAB Prices Short'!AV:AV,'RAB Prices Short'!$B:$B,'All Prices combined'!$D132,'RAB Prices Short'!$E:$E,'All Prices combined'!$G132),IF($B132="RAB Long",SUMIFS('RAB Prices Long'!AV:AV,'RAB Prices Long'!$B:$B,'All Prices combined'!$D132,'RAB Prices Long'!$E:$E,'All Prices combined'!$G132)))),2)</f>
        <v>59.1</v>
      </c>
      <c r="AT132" s="2">
        <f>ROUND(IF($B132="Annuity",SUMIFS('Annuity Prices'!AW:AW,'Annuity Prices'!$B:$B,$D132,'Annuity Prices'!$E:$E,$G132),IF($B132="RAB Short",SUMIFS('RAB Prices Short'!AW:AW,'RAB Prices Short'!$B:$B,'All Prices combined'!$D132,'RAB Prices Short'!$E:$E,'All Prices combined'!$G132),IF($B132="RAB Long",SUMIFS('RAB Prices Long'!AW:AW,'RAB Prices Long'!$B:$B,'All Prices combined'!$D132,'RAB Prices Long'!$E:$E,'All Prices combined'!$G132)))),2)</f>
        <v>60.8</v>
      </c>
      <c r="AU132" s="2">
        <f>ROUND(IF($B132="Annuity",SUMIFS('Annuity Prices'!AX:AX,'Annuity Prices'!$B:$B,$D132,'Annuity Prices'!$E:$E,$G132),IF($B132="RAB Short",SUMIFS('RAB Prices Short'!AX:AX,'RAB Prices Short'!$B:$B,'All Prices combined'!$D132,'RAB Prices Short'!$E:$E,'All Prices combined'!$G132),IF($B132="RAB Long",SUMIFS('RAB Prices Long'!AX:AX,'RAB Prices Long'!$B:$B,'All Prices combined'!$D132,'RAB Prices Long'!$E:$E,'All Prices combined'!$G132)))),2)</f>
        <v>62.54</v>
      </c>
      <c r="AV132" s="2">
        <f>ROUND(IF($B132="Annuity",SUMIFS('Annuity Prices'!AY:AY,'Annuity Prices'!$B:$B,$D132,'Annuity Prices'!$E:$E,$G132),IF($B132="RAB Short",SUMIFS('RAB Prices Short'!AY:AY,'RAB Prices Short'!$B:$B,'All Prices combined'!$D132,'RAB Prices Short'!$E:$E,'All Prices combined'!$G132),IF($B132="RAB Long",SUMIFS('RAB Prices Long'!AY:AY,'RAB Prices Long'!$B:$B,'All Prices combined'!$D132,'RAB Prices Long'!$E:$E,'All Prices combined'!$G132)))),2)</f>
        <v>64.33</v>
      </c>
      <c r="AW132" s="2">
        <f>ROUND(IF($B132="Annuity",SUMIFS('Annuity Prices'!AZ:AZ,'Annuity Prices'!$B:$B,$D132,'Annuity Prices'!$E:$E,$G132),IF($B132="RAB Short",SUMIFS('RAB Prices Short'!AZ:AZ,'RAB Prices Short'!$B:$B,'All Prices combined'!$D132,'RAB Prices Short'!$E:$E,'All Prices combined'!$G132),IF($B132="RAB Long",SUMIFS('RAB Prices Long'!AZ:AZ,'RAB Prices Long'!$B:$B,'All Prices combined'!$D132,'RAB Prices Long'!$E:$E,'All Prices combined'!$G132)))),2)</f>
        <v>66.180000000000007</v>
      </c>
      <c r="AX132" s="2">
        <f>ROUND(IF($B132="Annuity",SUMIFS('Annuity Prices'!BA:BA,'Annuity Prices'!$B:$B,$D132,'Annuity Prices'!$E:$E,$G132),IF($B132="RAB Short",SUMIFS('RAB Prices Short'!BA:BA,'RAB Prices Short'!$B:$B,'All Prices combined'!$D132,'RAB Prices Short'!$E:$E,'All Prices combined'!$G132),IF($B132="RAB Long",SUMIFS('RAB Prices Long'!BA:BA,'RAB Prices Long'!$B:$B,'All Prices combined'!$D132,'RAB Prices Long'!$E:$E,'All Prices combined'!$G132)))),2)</f>
        <v>68.08</v>
      </c>
      <c r="AY132" s="2">
        <f>ROUND(IF($B132="Annuity",SUMIFS('Annuity Prices'!BB:BB,'Annuity Prices'!$B:$B,$D132,'Annuity Prices'!$E:$E,$G132),IF($B132="RAB Short",SUMIFS('RAB Prices Short'!BB:BB,'RAB Prices Short'!$B:$B,'All Prices combined'!$D132,'RAB Prices Short'!$E:$E,'All Prices combined'!$G132),IF($B132="RAB Long",SUMIFS('RAB Prices Long'!BB:BB,'RAB Prices Long'!$B:$B,'All Prices combined'!$D132,'RAB Prices Long'!$E:$E,'All Prices combined'!$G132)))),2)</f>
        <v>70.03</v>
      </c>
      <c r="AZ132" s="2">
        <f>ROUND(IF($B132="Annuity",SUMIFS('Annuity Prices'!BC:BC,'Annuity Prices'!$B:$B,$D132,'Annuity Prices'!$E:$E,$G132),IF($B132="RAB Short",SUMIFS('RAB Prices Short'!BC:BC,'RAB Prices Short'!$B:$B,'All Prices combined'!$D132,'RAB Prices Short'!$E:$E,'All Prices combined'!$G132),IF($B132="RAB Long",SUMIFS('RAB Prices Long'!BC:BC,'RAB Prices Long'!$B:$B,'All Prices combined'!$D132,'RAB Prices Long'!$E:$E,'All Prices combined'!$G132)))),2)</f>
        <v>72.040000000000006</v>
      </c>
      <c r="BA132" s="2">
        <f>ROUND(IF($B132="Annuity",SUMIFS('Annuity Prices'!BD:BD,'Annuity Prices'!$B:$B,$D132,'Annuity Prices'!$E:$E,$G132),IF($B132="RAB Short",SUMIFS('RAB Prices Short'!BD:BD,'RAB Prices Short'!$B:$B,'All Prices combined'!$D132,'RAB Prices Short'!$E:$E,'All Prices combined'!$G132),IF($B132="RAB Long",SUMIFS('RAB Prices Long'!BD:BD,'RAB Prices Long'!$B:$B,'All Prices combined'!$D132,'RAB Prices Long'!$E:$E,'All Prices combined'!$G132)))),2)</f>
        <v>77.58</v>
      </c>
      <c r="BB132" s="2">
        <f>ROUND(IF($B132="Annuity",SUMIFS('Annuity Prices'!BE:BE,'Annuity Prices'!$B:$B,$D132,'Annuity Prices'!$E:$E,$G132),IF($B132="RAB Short",SUMIFS('RAB Prices Short'!BE:BE,'RAB Prices Short'!$B:$B,'All Prices combined'!$D132,'RAB Prices Short'!$E:$E,'All Prices combined'!$G132),IF($B132="RAB Long",SUMIFS('RAB Prices Long'!BE:BE,'RAB Prices Long'!$B:$B,'All Prices combined'!$D132,'RAB Prices Long'!$E:$E,'All Prices combined'!$G132)))),2)</f>
        <v>84.14</v>
      </c>
      <c r="BC132" s="2">
        <f>ROUND(IF($B132="Annuity",SUMIFS('Annuity Prices'!BF:BF,'Annuity Prices'!$B:$B,$D132,'Annuity Prices'!$E:$E,$G132),IF($B132="RAB Short",SUMIFS('RAB Prices Short'!BF:BF,'RAB Prices Short'!$B:$B,'All Prices combined'!$D132,'RAB Prices Short'!$E:$E,'All Prices combined'!$G132),IF($B132="RAB Long",SUMIFS('RAB Prices Long'!BF:BF,'RAB Prices Long'!$B:$B,'All Prices combined'!$D132,'RAB Prices Long'!$E:$E,'All Prices combined'!$G132)))),2)</f>
        <v>89.15</v>
      </c>
      <c r="BD132" s="2">
        <f>ROUND(IF($B132="Annuity",SUMIFS('Annuity Prices'!BG:BG,'Annuity Prices'!$B:$B,$D132,'Annuity Prices'!$E:$E,$G132),IF($B132="RAB Short",SUMIFS('RAB Prices Short'!BG:BG,'RAB Prices Short'!$B:$B,'All Prices combined'!$D132,'RAB Prices Short'!$E:$E,'All Prices combined'!$G132),IF($B132="RAB Long",SUMIFS('RAB Prices Long'!BG:BG,'RAB Prices Long'!$B:$B,'All Prices combined'!$D132,'RAB Prices Long'!$E:$E,'All Prices combined'!$G132)))),2)</f>
        <v>91.38</v>
      </c>
      <c r="BE132" s="2">
        <f>ROUND(IF($B132="Annuity",SUMIFS('Annuity Prices'!BH:BH,'Annuity Prices'!$B:$B,$D132,'Annuity Prices'!$E:$E,$G132),IF($B132="RAB Short",SUMIFS('RAB Prices Short'!BH:BH,'RAB Prices Short'!$B:$B,'All Prices combined'!$D132,'RAB Prices Short'!$E:$E,'All Prices combined'!$G132),IF($B132="RAB Long",SUMIFS('RAB Prices Long'!BH:BH,'RAB Prices Long'!$B:$B,'All Prices combined'!$D132,'RAB Prices Long'!$E:$E,'All Prices combined'!$G132)))),2)</f>
        <v>93.66</v>
      </c>
      <c r="BF132" s="2">
        <f>ROUND(IF($B132="Annuity",SUMIFS('Annuity Prices'!BI:BI,'Annuity Prices'!$B:$B,$D132,'Annuity Prices'!$E:$E,$G132),IF($B132="RAB Short",SUMIFS('RAB Prices Short'!BI:BI,'RAB Prices Short'!$B:$B,'All Prices combined'!$D132,'RAB Prices Short'!$E:$E,'All Prices combined'!$G132),IF($B132="RAB Long",SUMIFS('RAB Prices Long'!BI:BI,'RAB Prices Long'!$B:$B,'All Prices combined'!$D132,'RAB Prices Long'!$E:$E,'All Prices combined'!$G132)))),2)</f>
        <v>101.18</v>
      </c>
      <c r="BG132" s="2">
        <f>ROUND(IF($B132="Annuity",SUMIFS('Annuity Prices'!BJ:BJ,'Annuity Prices'!$B:$B,$D132,'Annuity Prices'!$E:$E,$G132),IF($B132="RAB Short",SUMIFS('RAB Prices Short'!BJ:BJ,'RAB Prices Short'!$B:$B,'All Prices combined'!$D132,'RAB Prices Short'!$E:$E,'All Prices combined'!$G132),IF($B132="RAB Long",SUMIFS('RAB Prices Long'!BJ:BJ,'RAB Prices Long'!$B:$B,'All Prices combined'!$D132,'RAB Prices Long'!$E:$E,'All Prices combined'!$G132)))),2)</f>
        <v>103.92</v>
      </c>
      <c r="BH132" s="2">
        <f>ROUND(IF($B132="Annuity",SUMIFS('Annuity Prices'!BK:BK,'Annuity Prices'!$B:$B,$D132,'Annuity Prices'!$E:$E,$G132),IF($B132="RAB Short",SUMIFS('RAB Prices Short'!BK:BK,'RAB Prices Short'!$B:$B,'All Prices combined'!$D132,'RAB Prices Short'!$E:$E,'All Prices combined'!$G132),IF($B132="RAB Long",SUMIFS('RAB Prices Long'!BK:BK,'RAB Prices Long'!$B:$B,'All Prices combined'!$D132,'RAB Prices Long'!$E:$E,'All Prices combined'!$G132)))),2)</f>
        <v>106.52</v>
      </c>
      <c r="BI132" s="2">
        <f>ROUND(IF($B132="Annuity",SUMIFS('Annuity Prices'!BL:BL,'Annuity Prices'!$B:$B,$D132,'Annuity Prices'!$E:$E,$G132),IF($B132="RAB Short",SUMIFS('RAB Prices Short'!BL:BL,'RAB Prices Short'!$B:$B,'All Prices combined'!$D132,'RAB Prices Short'!$E:$E,'All Prices combined'!$G132),IF($B132="RAB Long",SUMIFS('RAB Prices Long'!BL:BL,'RAB Prices Long'!$B:$B,'All Prices combined'!$D132,'RAB Prices Long'!$E:$E,'All Prices combined'!$G132)))),2)</f>
        <v>109.18</v>
      </c>
      <c r="BJ132" s="2">
        <f>ROUND(IF($B132="Annuity",SUMIFS('Annuity Prices'!BM:BM,'Annuity Prices'!$B:$B,$D132,'Annuity Prices'!$E:$E,$G132),IF($B132="RAB Short",SUMIFS('RAB Prices Short'!BM:BM,'RAB Prices Short'!$B:$B,'All Prices combined'!$D132,'RAB Prices Short'!$E:$E,'All Prices combined'!$G132),IF($B132="RAB Long",SUMIFS('RAB Prices Long'!BM:BM,'RAB Prices Long'!$B:$B,'All Prices combined'!$D132,'RAB Prices Long'!$E:$E,'All Prices combined'!$G132)))),2)</f>
        <v>117.72</v>
      </c>
      <c r="BK132" s="2">
        <f>ROUND(IF($B132="Annuity",SUMIFS('Annuity Prices'!BN:BN,'Annuity Prices'!$B:$B,$D132,'Annuity Prices'!$E:$E,$G132),IF($B132="RAB Short",SUMIFS('RAB Prices Short'!BN:BN,'RAB Prices Short'!$B:$B,'All Prices combined'!$D132,'RAB Prices Short'!$E:$E,'All Prices combined'!$G132),IF($B132="RAB Long",SUMIFS('RAB Prices Long'!BN:BN,'RAB Prices Long'!$B:$B,'All Prices combined'!$D132,'RAB Prices Long'!$E:$E,'All Prices combined'!$G132)))),2)</f>
        <v>121.08</v>
      </c>
      <c r="BL132" s="2">
        <f>ROUND(IF($B132="Annuity",SUMIFS('Annuity Prices'!BO:BO,'Annuity Prices'!$B:$B,$D132,'Annuity Prices'!$E:$E,$G132),IF($B132="RAB Short",SUMIFS('RAB Prices Short'!BO:BO,'RAB Prices Short'!$B:$B,'All Prices combined'!$D132,'RAB Prices Short'!$E:$E,'All Prices combined'!$G132),IF($B132="RAB Long",SUMIFS('RAB Prices Long'!BO:BO,'RAB Prices Long'!$B:$B,'All Prices combined'!$D132,'RAB Prices Long'!$E:$E,'All Prices combined'!$G132)))),2)</f>
        <v>124.11</v>
      </c>
      <c r="BM132" s="2">
        <f>ROUND(IF($B132="Annuity",SUMIFS('Annuity Prices'!BP:BP,'Annuity Prices'!$B:$B,$D132,'Annuity Prices'!$E:$E,$G132),IF($B132="RAB Short",SUMIFS('RAB Prices Short'!BP:BP,'RAB Prices Short'!$B:$B,'All Prices combined'!$D132,'RAB Prices Short'!$E:$E,'All Prices combined'!$G132),IF($B132="RAB Long",SUMIFS('RAB Prices Long'!BP:BP,'RAB Prices Long'!$B:$B,'All Prices combined'!$D132,'RAB Prices Long'!$E:$E,'All Prices combined'!$G132)))),2)</f>
        <v>127.21</v>
      </c>
      <c r="BN132" s="2">
        <f>ROUND(IF($B132="Annuity",SUMIFS('Annuity Prices'!BQ:BQ,'Annuity Prices'!$B:$B,$D132,'Annuity Prices'!$E:$E,$G132),IF($B132="RAB Short",SUMIFS('RAB Prices Short'!BQ:BQ,'RAB Prices Short'!$B:$B,'All Prices combined'!$D132,'RAB Prices Short'!$E:$E,'All Prices combined'!$G132),IF($B132="RAB Long",SUMIFS('RAB Prices Long'!BQ:BQ,'RAB Prices Long'!$B:$B,'All Prices combined'!$D132,'RAB Prices Long'!$E:$E,'All Prices combined'!$G132)))),2)</f>
        <v>136.88999999999999</v>
      </c>
      <c r="BO132" s="2">
        <f>ROUND(IF($B132="Annuity",SUMIFS('Annuity Prices'!BR:BR,'Annuity Prices'!$B:$B,$D132,'Annuity Prices'!$E:$E,$G132),IF($B132="RAB Short",SUMIFS('RAB Prices Short'!BR:BR,'RAB Prices Short'!$B:$B,'All Prices combined'!$D132,'RAB Prices Short'!$E:$E,'All Prices combined'!$G132),IF($B132="RAB Long",SUMIFS('RAB Prices Long'!BR:BR,'RAB Prices Long'!$B:$B,'All Prices combined'!$D132,'RAB Prices Long'!$E:$E,'All Prices combined'!$G132)))),2)</f>
        <v>141.03</v>
      </c>
      <c r="BP132" s="2">
        <f>ROUND(IF($B132="Annuity",SUMIFS('Annuity Prices'!BS:BS,'Annuity Prices'!$B:$B,$D132,'Annuity Prices'!$E:$E,$G132),IF($B132="RAB Short",SUMIFS('RAB Prices Short'!BS:BS,'RAB Prices Short'!$B:$B,'All Prices combined'!$D132,'RAB Prices Short'!$E:$E,'All Prices combined'!$G132),IF($B132="RAB Long",SUMIFS('RAB Prices Long'!BS:BS,'RAB Prices Long'!$B:$B,'All Prices combined'!$D132,'RAB Prices Long'!$E:$E,'All Prices combined'!$G132)))),2)</f>
        <v>144.54</v>
      </c>
      <c r="BQ132" s="2">
        <f>ROUND(IF($B132="Annuity",SUMIFS('Annuity Prices'!BT:BT,'Annuity Prices'!$B:$B,$D132,'Annuity Prices'!$E:$E,$G132),IF($B132="RAB Short",SUMIFS('RAB Prices Short'!BT:BT,'RAB Prices Short'!$B:$B,'All Prices combined'!$D132,'RAB Prices Short'!$E:$E,'All Prices combined'!$G132),IF($B132="RAB Long",SUMIFS('RAB Prices Long'!BT:BT,'RAB Prices Long'!$B:$B,'All Prices combined'!$D132,'RAB Prices Long'!$E:$E,'All Prices combined'!$G132)))),2)</f>
        <v>148.16999999999999</v>
      </c>
      <c r="BR132" s="2">
        <f>ROUND(IF($B132="Annuity",SUMIFS('Annuity Prices'!BU:BU,'Annuity Prices'!$B:$B,$D132,'Annuity Prices'!$E:$E,$G132),IF($B132="RAB Short",SUMIFS('RAB Prices Short'!BU:BU,'RAB Prices Short'!$B:$B,'All Prices combined'!$D132,'RAB Prices Short'!$E:$E,'All Prices combined'!$G132),IF($B132="RAB Long",SUMIFS('RAB Prices Long'!BU:BU,'RAB Prices Long'!$B:$B,'All Prices combined'!$D132,'RAB Prices Long'!$E:$E,'All Prices combined'!$G132)))),2)</f>
        <v>159.15</v>
      </c>
      <c r="BS132" s="2">
        <f>ROUND(IF($B132="Annuity",SUMIFS('Annuity Prices'!BV:BV,'Annuity Prices'!$B:$B,$D132,'Annuity Prices'!$E:$E,$G132),IF($B132="RAB Short",SUMIFS('RAB Prices Short'!BV:BV,'RAB Prices Short'!$B:$B,'All Prices combined'!$D132,'RAB Prices Short'!$E:$E,'All Prices combined'!$G132),IF($B132="RAB Long",SUMIFS('RAB Prices Long'!BV:BV,'RAB Prices Long'!$B:$B,'All Prices combined'!$D132,'RAB Prices Long'!$E:$E,'All Prices combined'!$G132)))),2)</f>
        <v>164.18</v>
      </c>
      <c r="BT132" s="2">
        <f>ROUND(IF($B132="Annuity",SUMIFS('Annuity Prices'!BW:BW,'Annuity Prices'!$B:$B,$D132,'Annuity Prices'!$E:$E,$G132),IF($B132="RAB Short",SUMIFS('RAB Prices Short'!BW:BW,'RAB Prices Short'!$B:$B,'All Prices combined'!$D132,'RAB Prices Short'!$E:$E,'All Prices combined'!$G132),IF($B132="RAB Long",SUMIFS('RAB Prices Long'!BW:BW,'RAB Prices Long'!$B:$B,'All Prices combined'!$D132,'RAB Prices Long'!$E:$E,'All Prices combined'!$G132)))),2)</f>
        <v>168.29</v>
      </c>
      <c r="BU132" s="2">
        <f>ROUND(IF($B132="Annuity",SUMIFS('Annuity Prices'!BX:BX,'Annuity Prices'!$B:$B,$D132,'Annuity Prices'!$E:$E,$G132),IF($B132="RAB Short",SUMIFS('RAB Prices Short'!BX:BX,'RAB Prices Short'!$B:$B,'All Prices combined'!$D132,'RAB Prices Short'!$E:$E,'All Prices combined'!$G132),IF($B132="RAB Long",SUMIFS('RAB Prices Long'!BX:BX,'RAB Prices Long'!$B:$B,'All Prices combined'!$D132,'RAB Prices Long'!$E:$E,'All Prices combined'!$G132)))),2)</f>
        <v>172.49</v>
      </c>
    </row>
    <row r="133" spans="2:73" x14ac:dyDescent="0.25">
      <c r="B133" t="s">
        <v>37</v>
      </c>
      <c r="C133" s="1">
        <v>25</v>
      </c>
      <c r="D133" s="1"/>
      <c r="E133" s="1" t="s">
        <v>203</v>
      </c>
      <c r="F133" s="1">
        <v>25</v>
      </c>
      <c r="G133" s="1" t="s">
        <v>204</v>
      </c>
      <c r="H133" s="1"/>
      <c r="I133" s="2">
        <f>ROUND(IF($B133="Annuity",SUMIFS('Annuity Prices'!L:L,'Annuity Prices'!$B:$B,$D133,'Annuity Prices'!$E:$E,$G133),IF($B133="RAB Short",SUMIFS('RAB Prices Short'!L:L,'RAB Prices Short'!$B:$B,'All Prices combined'!$D133,'RAB Prices Short'!$E:$E,'All Prices combined'!$G133),IF($B133="RAB Long",SUMIFS('RAB Prices Long'!L:L,'RAB Prices Long'!$B:$B,'All Prices combined'!$D133,'RAB Prices Long'!$E:$E,'All Prices combined'!$G133)))),2)</f>
        <v>0</v>
      </c>
      <c r="J133" s="2">
        <f>ROUND(IF($B133="Annuity",SUMIFS('Annuity Prices'!M:M,'Annuity Prices'!$B:$B,$D133,'Annuity Prices'!$E:$E,$G133),IF($B133="RAB Short",SUMIFS('RAB Prices Short'!M:M,'RAB Prices Short'!$B:$B,'All Prices combined'!$D133,'RAB Prices Short'!$E:$E,'All Prices combined'!$G133),IF($B133="RAB Long",SUMIFS('RAB Prices Long'!M:M,'RAB Prices Long'!$B:$B,'All Prices combined'!$D133,'RAB Prices Long'!$E:$E,'All Prices combined'!$G133)))),2)</f>
        <v>0</v>
      </c>
      <c r="K133" s="2">
        <f>ROUND(IF($B133="Annuity",SUMIFS('Annuity Prices'!N:N,'Annuity Prices'!$B:$B,$D133,'Annuity Prices'!$E:$E,$G133),IF($B133="RAB Short",SUMIFS('RAB Prices Short'!N:N,'RAB Prices Short'!$B:$B,'All Prices combined'!$D133,'RAB Prices Short'!$E:$E,'All Prices combined'!$G133),IF($B133="RAB Long",SUMIFS('RAB Prices Long'!N:N,'RAB Prices Long'!$B:$B,'All Prices combined'!$D133,'RAB Prices Long'!$E:$E,'All Prices combined'!$G133)))),2)</f>
        <v>0</v>
      </c>
      <c r="L133" s="2">
        <f>ROUND(IF($B133="Annuity",SUMIFS('Annuity Prices'!O:O,'Annuity Prices'!$B:$B,$D133,'Annuity Prices'!$E:$E,$G133),IF($B133="RAB Short",SUMIFS('RAB Prices Short'!O:O,'RAB Prices Short'!$B:$B,'All Prices combined'!$D133,'RAB Prices Short'!$E:$E,'All Prices combined'!$G133),IF($B133="RAB Long",SUMIFS('RAB Prices Long'!O:O,'RAB Prices Long'!$B:$B,'All Prices combined'!$D133,'RAB Prices Long'!$E:$E,'All Prices combined'!$G133)))),2)</f>
        <v>0</v>
      </c>
      <c r="M133" s="2">
        <f>ROUND(IF($B133="Annuity",SUMIFS('Annuity Prices'!P:P,'Annuity Prices'!$B:$B,$D133,'Annuity Prices'!$E:$E,$G133),IF($B133="RAB Short",SUMIFS('RAB Prices Short'!P:P,'RAB Prices Short'!$B:$B,'All Prices combined'!$D133,'RAB Prices Short'!$E:$E,'All Prices combined'!$G133),IF($B133="RAB Long",SUMIFS('RAB Prices Long'!P:P,'RAB Prices Long'!$B:$B,'All Prices combined'!$D133,'RAB Prices Long'!$E:$E,'All Prices combined'!$G133)))),2)</f>
        <v>0</v>
      </c>
      <c r="N133" s="2">
        <f>ROUND(IF($B133="Annuity",SUMIFS('Annuity Prices'!Q:Q,'Annuity Prices'!$B:$B,$D133,'Annuity Prices'!$E:$E,$G133),IF($B133="RAB Short",SUMIFS('RAB Prices Short'!Q:Q,'RAB Prices Short'!$B:$B,'All Prices combined'!$D133,'RAB Prices Short'!$E:$E,'All Prices combined'!$G133),IF($B133="RAB Long",SUMIFS('RAB Prices Long'!Q:Q,'RAB Prices Long'!$B:$B,'All Prices combined'!$D133,'RAB Prices Long'!$E:$E,'All Prices combined'!$G133)))),2)</f>
        <v>0</v>
      </c>
      <c r="O133" s="2">
        <f>ROUND(IF($B133="Annuity",SUMIFS('Annuity Prices'!R:R,'Annuity Prices'!$B:$B,$D133,'Annuity Prices'!$E:$E,$G133),IF($B133="RAB Short",SUMIFS('RAB Prices Short'!R:R,'RAB Prices Short'!$B:$B,'All Prices combined'!$D133,'RAB Prices Short'!$E:$E,'All Prices combined'!$G133),IF($B133="RAB Long",SUMIFS('RAB Prices Long'!R:R,'RAB Prices Long'!$B:$B,'All Prices combined'!$D133,'RAB Prices Long'!$E:$E,'All Prices combined'!$G133)))),2)</f>
        <v>0</v>
      </c>
      <c r="P133" s="2">
        <f>ROUND(IF($B133="Annuity",SUMIFS('Annuity Prices'!S:S,'Annuity Prices'!$B:$B,$D133,'Annuity Prices'!$E:$E,$G133),IF($B133="RAB Short",SUMIFS('RAB Prices Short'!S:S,'RAB Prices Short'!$B:$B,'All Prices combined'!$D133,'RAB Prices Short'!$E:$E,'All Prices combined'!$G133),IF($B133="RAB Long",SUMIFS('RAB Prices Long'!S:S,'RAB Prices Long'!$B:$B,'All Prices combined'!$D133,'RAB Prices Long'!$E:$E,'All Prices combined'!$G133)))),2)</f>
        <v>0</v>
      </c>
      <c r="Q133" s="2">
        <f>ROUND(IF($B133="Annuity",SUMIFS('Annuity Prices'!T:T,'Annuity Prices'!$B:$B,$D133,'Annuity Prices'!$E:$E,$G133),IF($B133="RAB Short",SUMIFS('RAB Prices Short'!T:T,'RAB Prices Short'!$B:$B,'All Prices combined'!$D133,'RAB Prices Short'!$E:$E,'All Prices combined'!$G133),IF($B133="RAB Long",SUMIFS('RAB Prices Long'!T:T,'RAB Prices Long'!$B:$B,'All Prices combined'!$D133,'RAB Prices Long'!$E:$E,'All Prices combined'!$G133)))),2)</f>
        <v>0</v>
      </c>
      <c r="R133" s="2">
        <f>ROUND(IF($B133="Annuity",SUMIFS('Annuity Prices'!U:U,'Annuity Prices'!$B:$B,$D133,'Annuity Prices'!$E:$E,$G133),IF($B133="RAB Short",SUMIFS('RAB Prices Short'!U:U,'RAB Prices Short'!$B:$B,'All Prices combined'!$D133,'RAB Prices Short'!$E:$E,'All Prices combined'!$G133),IF($B133="RAB Long",SUMIFS('RAB Prices Long'!U:U,'RAB Prices Long'!$B:$B,'All Prices combined'!$D133,'RAB Prices Long'!$E:$E,'All Prices combined'!$G133)))),2)</f>
        <v>0</v>
      </c>
      <c r="S133" s="2">
        <f>ROUND(IF($B133="Annuity",SUMIFS('Annuity Prices'!V:V,'Annuity Prices'!$B:$B,$D133,'Annuity Prices'!$E:$E,$G133),IF($B133="RAB Short",SUMIFS('RAB Prices Short'!V:V,'RAB Prices Short'!$B:$B,'All Prices combined'!$D133,'RAB Prices Short'!$E:$E,'All Prices combined'!$G133),IF($B133="RAB Long",SUMIFS('RAB Prices Long'!V:V,'RAB Prices Long'!$B:$B,'All Prices combined'!$D133,'RAB Prices Long'!$E:$E,'All Prices combined'!$G133)))),2)</f>
        <v>0</v>
      </c>
      <c r="T133" s="2">
        <f>ROUND(IF($B133="Annuity",SUMIFS('Annuity Prices'!W:W,'Annuity Prices'!$B:$B,$D133,'Annuity Prices'!$E:$E,$G133),IF($B133="RAB Short",SUMIFS('RAB Prices Short'!W:W,'RAB Prices Short'!$B:$B,'All Prices combined'!$D133,'RAB Prices Short'!$E:$E,'All Prices combined'!$G133),IF($B133="RAB Long",SUMIFS('RAB Prices Long'!W:W,'RAB Prices Long'!$B:$B,'All Prices combined'!$D133,'RAB Prices Long'!$E:$E,'All Prices combined'!$G133)))),2)</f>
        <v>0</v>
      </c>
      <c r="U133" s="2">
        <f>ROUND(IF($B133="Annuity",SUMIFS('Annuity Prices'!X:X,'Annuity Prices'!$B:$B,$D133,'Annuity Prices'!$E:$E,$G133),IF($B133="RAB Short",SUMIFS('RAB Prices Short'!X:X,'RAB Prices Short'!$B:$B,'All Prices combined'!$D133,'RAB Prices Short'!$E:$E,'All Prices combined'!$G133),IF($B133="RAB Long",SUMIFS('RAB Prices Long'!X:X,'RAB Prices Long'!$B:$B,'All Prices combined'!$D133,'RAB Prices Long'!$E:$E,'All Prices combined'!$G133)))),2)</f>
        <v>0</v>
      </c>
      <c r="V133" s="2">
        <f>ROUND(IF($B133="Annuity",SUMIFS('Annuity Prices'!Y:Y,'Annuity Prices'!$B:$B,$D133,'Annuity Prices'!$E:$E,$G133),IF($B133="RAB Short",SUMIFS('RAB Prices Short'!Y:Y,'RAB Prices Short'!$B:$B,'All Prices combined'!$D133,'RAB Prices Short'!$E:$E,'All Prices combined'!$G133),IF($B133="RAB Long",SUMIFS('RAB Prices Long'!Y:Y,'RAB Prices Long'!$B:$B,'All Prices combined'!$D133,'RAB Prices Long'!$E:$E,'All Prices combined'!$G133)))),2)</f>
        <v>0</v>
      </c>
      <c r="W133" s="2">
        <f>ROUND(IF($B133="Annuity",SUMIFS('Annuity Prices'!Z:Z,'Annuity Prices'!$B:$B,$D133,'Annuity Prices'!$E:$E,$G133),IF($B133="RAB Short",SUMIFS('RAB Prices Short'!Z:Z,'RAB Prices Short'!$B:$B,'All Prices combined'!$D133,'RAB Prices Short'!$E:$E,'All Prices combined'!$G133),IF($B133="RAB Long",SUMIFS('RAB Prices Long'!Z:Z,'RAB Prices Long'!$B:$B,'All Prices combined'!$D133,'RAB Prices Long'!$E:$E,'All Prices combined'!$G133)))),2)</f>
        <v>0</v>
      </c>
      <c r="X133" s="2">
        <f>ROUND(IF($B133="Annuity",SUMIFS('Annuity Prices'!AA:AA,'Annuity Prices'!$B:$B,$D133,'Annuity Prices'!$E:$E,$G133),IF($B133="RAB Short",SUMIFS('RAB Prices Short'!AA:AA,'RAB Prices Short'!$B:$B,'All Prices combined'!$D133,'RAB Prices Short'!$E:$E,'All Prices combined'!$G133),IF($B133="RAB Long",SUMIFS('RAB Prices Long'!AA:AA,'RAB Prices Long'!$B:$B,'All Prices combined'!$D133,'RAB Prices Long'!$E:$E,'All Prices combined'!$G133)))),2)</f>
        <v>0</v>
      </c>
      <c r="Y133" s="2">
        <f>ROUND(IF($B133="Annuity",SUMIFS('Annuity Prices'!AB:AB,'Annuity Prices'!$B:$B,$D133,'Annuity Prices'!$E:$E,$G133),IF($B133="RAB Short",SUMIFS('RAB Prices Short'!AB:AB,'RAB Prices Short'!$B:$B,'All Prices combined'!$D133,'RAB Prices Short'!$E:$E,'All Prices combined'!$G133),IF($B133="RAB Long",SUMIFS('RAB Prices Long'!AB:AB,'RAB Prices Long'!$B:$B,'All Prices combined'!$D133,'RAB Prices Long'!$E:$E,'All Prices combined'!$G133)))),2)</f>
        <v>0</v>
      </c>
      <c r="Z133" s="2">
        <f>ROUND(IF($B133="Annuity",SUMIFS('Annuity Prices'!AC:AC,'Annuity Prices'!$B:$B,$D133,'Annuity Prices'!$E:$E,$G133),IF($B133="RAB Short",SUMIFS('RAB Prices Short'!AC:AC,'RAB Prices Short'!$B:$B,'All Prices combined'!$D133,'RAB Prices Short'!$E:$E,'All Prices combined'!$G133),IF($B133="RAB Long",SUMIFS('RAB Prices Long'!AC:AC,'RAB Prices Long'!$B:$B,'All Prices combined'!$D133,'RAB Prices Long'!$E:$E,'All Prices combined'!$G133)))),2)</f>
        <v>0</v>
      </c>
      <c r="AA133" s="2">
        <f>ROUND(IF($B133="Annuity",SUMIFS('Annuity Prices'!AD:AD,'Annuity Prices'!$B:$B,$D133,'Annuity Prices'!$E:$E,$G133),IF($B133="RAB Short",SUMIFS('RAB Prices Short'!AD:AD,'RAB Prices Short'!$B:$B,'All Prices combined'!$D133,'RAB Prices Short'!$E:$E,'All Prices combined'!$G133),IF($B133="RAB Long",SUMIFS('RAB Prices Long'!AD:AD,'RAB Prices Long'!$B:$B,'All Prices combined'!$D133,'RAB Prices Long'!$E:$E,'All Prices combined'!$G133)))),2)</f>
        <v>0</v>
      </c>
      <c r="AB133" s="2">
        <f>ROUND(IF($B133="Annuity",SUMIFS('Annuity Prices'!AE:AE,'Annuity Prices'!$B:$B,$D133,'Annuity Prices'!$E:$E,$G133),IF($B133="RAB Short",SUMIFS('RAB Prices Short'!AE:AE,'RAB Prices Short'!$B:$B,'All Prices combined'!$D133,'RAB Prices Short'!$E:$E,'All Prices combined'!$G133),IF($B133="RAB Long",SUMIFS('RAB Prices Long'!AE:AE,'RAB Prices Long'!$B:$B,'All Prices combined'!$D133,'RAB Prices Long'!$E:$E,'All Prices combined'!$G133)))),2)</f>
        <v>0</v>
      </c>
      <c r="AC133" s="2">
        <f>ROUND(IF($B133="Annuity",SUMIFS('Annuity Prices'!AF:AF,'Annuity Prices'!$B:$B,$D133,'Annuity Prices'!$E:$E,$G133),IF($B133="RAB Short",SUMIFS('RAB Prices Short'!AF:AF,'RAB Prices Short'!$B:$B,'All Prices combined'!$D133,'RAB Prices Short'!$E:$E,'All Prices combined'!$G133),IF($B133="RAB Long",SUMIFS('RAB Prices Long'!AF:AF,'RAB Prices Long'!$B:$B,'All Prices combined'!$D133,'RAB Prices Long'!$E:$E,'All Prices combined'!$G133)))),2)</f>
        <v>0</v>
      </c>
      <c r="AD133" s="2">
        <f>ROUND(IF($B133="Annuity",SUMIFS('Annuity Prices'!AG:AG,'Annuity Prices'!$B:$B,$D133,'Annuity Prices'!$E:$E,$G133),IF($B133="RAB Short",SUMIFS('RAB Prices Short'!AG:AG,'RAB Prices Short'!$B:$B,'All Prices combined'!$D133,'RAB Prices Short'!$E:$E,'All Prices combined'!$G133),IF($B133="RAB Long",SUMIFS('RAB Prices Long'!AG:AG,'RAB Prices Long'!$B:$B,'All Prices combined'!$D133,'RAB Prices Long'!$E:$E,'All Prices combined'!$G133)))),2)</f>
        <v>0</v>
      </c>
      <c r="AE133" s="2">
        <f>ROUND(IF($B133="Annuity",SUMIFS('Annuity Prices'!AH:AH,'Annuity Prices'!$B:$B,$D133,'Annuity Prices'!$E:$E,$G133),IF($B133="RAB Short",SUMIFS('RAB Prices Short'!AH:AH,'RAB Prices Short'!$B:$B,'All Prices combined'!$D133,'RAB Prices Short'!$E:$E,'All Prices combined'!$G133),IF($B133="RAB Long",SUMIFS('RAB Prices Long'!AH:AH,'RAB Prices Long'!$B:$B,'All Prices combined'!$D133,'RAB Prices Long'!$E:$E,'All Prices combined'!$G133)))),2)</f>
        <v>0</v>
      </c>
      <c r="AF133" s="2">
        <f>ROUND(IF($B133="Annuity",SUMIFS('Annuity Prices'!AI:AI,'Annuity Prices'!$B:$B,$D133,'Annuity Prices'!$E:$E,$G133),IF($B133="RAB Short",SUMIFS('RAB Prices Short'!AI:AI,'RAB Prices Short'!$B:$B,'All Prices combined'!$D133,'RAB Prices Short'!$E:$E,'All Prices combined'!$G133),IF($B133="RAB Long",SUMIFS('RAB Prices Long'!AI:AI,'RAB Prices Long'!$B:$B,'All Prices combined'!$D133,'RAB Prices Long'!$E:$E,'All Prices combined'!$G133)))),2)</f>
        <v>0</v>
      </c>
      <c r="AG133" s="2">
        <f>ROUND(IF($B133="Annuity",SUMIFS('Annuity Prices'!AJ:AJ,'Annuity Prices'!$B:$B,$D133,'Annuity Prices'!$E:$E,$G133),IF($B133="RAB Short",SUMIFS('RAB Prices Short'!AJ:AJ,'RAB Prices Short'!$B:$B,'All Prices combined'!$D133,'RAB Prices Short'!$E:$E,'All Prices combined'!$G133),IF($B133="RAB Long",SUMIFS('RAB Prices Long'!AJ:AJ,'RAB Prices Long'!$B:$B,'All Prices combined'!$D133,'RAB Prices Long'!$E:$E,'All Prices combined'!$G133)))),2)</f>
        <v>0</v>
      </c>
      <c r="AH133" s="2">
        <f>ROUND(IF($B133="Annuity",SUMIFS('Annuity Prices'!AK:AK,'Annuity Prices'!$B:$B,$D133,'Annuity Prices'!$E:$E,$G133),IF($B133="RAB Short",SUMIFS('RAB Prices Short'!AK:AK,'RAB Prices Short'!$B:$B,'All Prices combined'!$D133,'RAB Prices Short'!$E:$E,'All Prices combined'!$G133),IF($B133="RAB Long",SUMIFS('RAB Prices Long'!AK:AK,'RAB Prices Long'!$B:$B,'All Prices combined'!$D133,'RAB Prices Long'!$E:$E,'All Prices combined'!$G133)))),2)</f>
        <v>0</v>
      </c>
      <c r="AI133" s="2">
        <f>ROUND(IF($B133="Annuity",SUMIFS('Annuity Prices'!AL:AL,'Annuity Prices'!$B:$B,$D133,'Annuity Prices'!$E:$E,$G133),IF($B133="RAB Short",SUMIFS('RAB Prices Short'!AL:AL,'RAB Prices Short'!$B:$B,'All Prices combined'!$D133,'RAB Prices Short'!$E:$E,'All Prices combined'!$G133),IF($B133="RAB Long",SUMIFS('RAB Prices Long'!AL:AL,'RAB Prices Long'!$B:$B,'All Prices combined'!$D133,'RAB Prices Long'!$E:$E,'All Prices combined'!$G133)))),2)</f>
        <v>0</v>
      </c>
      <c r="AJ133" s="2">
        <f>ROUND(IF($B133="Annuity",SUMIFS('Annuity Prices'!AM:AM,'Annuity Prices'!$B:$B,$D133,'Annuity Prices'!$E:$E,$G133),IF($B133="RAB Short",SUMIFS('RAB Prices Short'!AM:AM,'RAB Prices Short'!$B:$B,'All Prices combined'!$D133,'RAB Prices Short'!$E:$E,'All Prices combined'!$G133),IF($B133="RAB Long",SUMIFS('RAB Prices Long'!AM:AM,'RAB Prices Long'!$B:$B,'All Prices combined'!$D133,'RAB Prices Long'!$E:$E,'All Prices combined'!$G133)))),2)</f>
        <v>0</v>
      </c>
      <c r="AK133" s="2">
        <f>ROUND(IF($B133="Annuity",SUMIFS('Annuity Prices'!AN:AN,'Annuity Prices'!$B:$B,$D133,'Annuity Prices'!$E:$E,$G133),IF($B133="RAB Short",SUMIFS('RAB Prices Short'!AN:AN,'RAB Prices Short'!$B:$B,'All Prices combined'!$D133,'RAB Prices Short'!$E:$E,'All Prices combined'!$G133),IF($B133="RAB Long",SUMIFS('RAB Prices Long'!AN:AN,'RAB Prices Long'!$B:$B,'All Prices combined'!$D133,'RAB Prices Long'!$E:$E,'All Prices combined'!$G133)))),2)</f>
        <v>0</v>
      </c>
      <c r="AL133" s="2">
        <f>ROUND(IF($B133="Annuity",SUMIFS('Annuity Prices'!AO:AO,'Annuity Prices'!$B:$B,$D133,'Annuity Prices'!$E:$E,$G133),IF($B133="RAB Short",SUMIFS('RAB Prices Short'!AO:AO,'RAB Prices Short'!$B:$B,'All Prices combined'!$D133,'RAB Prices Short'!$E:$E,'All Prices combined'!$G133),IF($B133="RAB Long",SUMIFS('RAB Prices Long'!AO:AO,'RAB Prices Long'!$B:$B,'All Prices combined'!$D133,'RAB Prices Long'!$E:$E,'All Prices combined'!$G133)))),2)</f>
        <v>0</v>
      </c>
      <c r="AM133" s="2">
        <f>ROUND(IF($B133="Annuity",SUMIFS('Annuity Prices'!AP:AP,'Annuity Prices'!$B:$B,$D133,'Annuity Prices'!$E:$E,$G133),IF($B133="RAB Short",SUMIFS('RAB Prices Short'!AP:AP,'RAB Prices Short'!$B:$B,'All Prices combined'!$D133,'RAB Prices Short'!$E:$E,'All Prices combined'!$G133),IF($B133="RAB Long",SUMIFS('RAB Prices Long'!AP:AP,'RAB Prices Long'!$B:$B,'All Prices combined'!$D133,'RAB Prices Long'!$E:$E,'All Prices combined'!$G133)))),2)</f>
        <v>0</v>
      </c>
      <c r="AN133" s="2">
        <f>ROUND(IF($B133="Annuity",SUMIFS('Annuity Prices'!AQ:AQ,'Annuity Prices'!$B:$B,$D133,'Annuity Prices'!$E:$E,$G133),IF($B133="RAB Short",SUMIFS('RAB Prices Short'!AQ:AQ,'RAB Prices Short'!$B:$B,'All Prices combined'!$D133,'RAB Prices Short'!$E:$E,'All Prices combined'!$G133),IF($B133="RAB Long",SUMIFS('RAB Prices Long'!AQ:AQ,'RAB Prices Long'!$B:$B,'All Prices combined'!$D133,'RAB Prices Long'!$E:$E,'All Prices combined'!$G133)))),2)</f>
        <v>0</v>
      </c>
      <c r="AO133" s="2">
        <f>ROUND(IF($B133="Annuity",SUMIFS('Annuity Prices'!AR:AR,'Annuity Prices'!$B:$B,$D133,'Annuity Prices'!$E:$E,$G133),IF($B133="RAB Short",SUMIFS('RAB Prices Short'!AR:AR,'RAB Prices Short'!$B:$B,'All Prices combined'!$D133,'RAB Prices Short'!$E:$E,'All Prices combined'!$G133),IF($B133="RAB Long",SUMIFS('RAB Prices Long'!AR:AR,'RAB Prices Long'!$B:$B,'All Prices combined'!$D133,'RAB Prices Long'!$E:$E,'All Prices combined'!$G133)))),2)</f>
        <v>0</v>
      </c>
      <c r="AP133" s="2">
        <f>ROUND(IF($B133="Annuity",SUMIFS('Annuity Prices'!AS:AS,'Annuity Prices'!$B:$B,$D133,'Annuity Prices'!$E:$E,$G133),IF($B133="RAB Short",SUMIFS('RAB Prices Short'!AS:AS,'RAB Prices Short'!$B:$B,'All Prices combined'!$D133,'RAB Prices Short'!$E:$E,'All Prices combined'!$G133),IF($B133="RAB Long",SUMIFS('RAB Prices Long'!AS:AS,'RAB Prices Long'!$B:$B,'All Prices combined'!$D133,'RAB Prices Long'!$E:$E,'All Prices combined'!$G133)))),2)</f>
        <v>0</v>
      </c>
      <c r="AQ133" s="2">
        <f>ROUND(IF($B133="Annuity",SUMIFS('Annuity Prices'!AT:AT,'Annuity Prices'!$B:$B,$D133,'Annuity Prices'!$E:$E,$G133),IF($B133="RAB Short",SUMIFS('RAB Prices Short'!AT:AT,'RAB Prices Short'!$B:$B,'All Prices combined'!$D133,'RAB Prices Short'!$E:$E,'All Prices combined'!$G133),IF($B133="RAB Long",SUMIFS('RAB Prices Long'!AT:AT,'RAB Prices Long'!$B:$B,'All Prices combined'!$D133,'RAB Prices Long'!$E:$E,'All Prices combined'!$G133)))),2)</f>
        <v>0</v>
      </c>
      <c r="AR133" s="2">
        <f>ROUND(IF($B133="Annuity",SUMIFS('Annuity Prices'!AU:AU,'Annuity Prices'!$B:$B,$D133,'Annuity Prices'!$E:$E,$G133),IF($B133="RAB Short",SUMIFS('RAB Prices Short'!AU:AU,'RAB Prices Short'!$B:$B,'All Prices combined'!$D133,'RAB Prices Short'!$E:$E,'All Prices combined'!$G133),IF($B133="RAB Long",SUMIFS('RAB Prices Long'!AU:AU,'RAB Prices Long'!$B:$B,'All Prices combined'!$D133,'RAB Prices Long'!$E:$E,'All Prices combined'!$G133)))),2)</f>
        <v>0</v>
      </c>
      <c r="AS133" s="2">
        <f>ROUND(IF($B133="Annuity",SUMIFS('Annuity Prices'!AV:AV,'Annuity Prices'!$B:$B,$D133,'Annuity Prices'!$E:$E,$G133),IF($B133="RAB Short",SUMIFS('RAB Prices Short'!AV:AV,'RAB Prices Short'!$B:$B,'All Prices combined'!$D133,'RAB Prices Short'!$E:$E,'All Prices combined'!$G133),IF($B133="RAB Long",SUMIFS('RAB Prices Long'!AV:AV,'RAB Prices Long'!$B:$B,'All Prices combined'!$D133,'RAB Prices Long'!$E:$E,'All Prices combined'!$G133)))),2)</f>
        <v>0</v>
      </c>
      <c r="AT133" s="2">
        <f>ROUND(IF($B133="Annuity",SUMIFS('Annuity Prices'!AW:AW,'Annuity Prices'!$B:$B,$D133,'Annuity Prices'!$E:$E,$G133),IF($B133="RAB Short",SUMIFS('RAB Prices Short'!AW:AW,'RAB Prices Short'!$B:$B,'All Prices combined'!$D133,'RAB Prices Short'!$E:$E,'All Prices combined'!$G133),IF($B133="RAB Long",SUMIFS('RAB Prices Long'!AW:AW,'RAB Prices Long'!$B:$B,'All Prices combined'!$D133,'RAB Prices Long'!$E:$E,'All Prices combined'!$G133)))),2)</f>
        <v>0</v>
      </c>
      <c r="AU133" s="2">
        <f>ROUND(IF($B133="Annuity",SUMIFS('Annuity Prices'!AX:AX,'Annuity Prices'!$B:$B,$D133,'Annuity Prices'!$E:$E,$G133),IF($B133="RAB Short",SUMIFS('RAB Prices Short'!AX:AX,'RAB Prices Short'!$B:$B,'All Prices combined'!$D133,'RAB Prices Short'!$E:$E,'All Prices combined'!$G133),IF($B133="RAB Long",SUMIFS('RAB Prices Long'!AX:AX,'RAB Prices Long'!$B:$B,'All Prices combined'!$D133,'RAB Prices Long'!$E:$E,'All Prices combined'!$G133)))),2)</f>
        <v>0</v>
      </c>
      <c r="AV133" s="2">
        <f>ROUND(IF($B133="Annuity",SUMIFS('Annuity Prices'!AY:AY,'Annuity Prices'!$B:$B,$D133,'Annuity Prices'!$E:$E,$G133),IF($B133="RAB Short",SUMIFS('RAB Prices Short'!AY:AY,'RAB Prices Short'!$B:$B,'All Prices combined'!$D133,'RAB Prices Short'!$E:$E,'All Prices combined'!$G133),IF($B133="RAB Long",SUMIFS('RAB Prices Long'!AY:AY,'RAB Prices Long'!$B:$B,'All Prices combined'!$D133,'RAB Prices Long'!$E:$E,'All Prices combined'!$G133)))),2)</f>
        <v>0</v>
      </c>
      <c r="AW133" s="2">
        <f>ROUND(IF($B133="Annuity",SUMIFS('Annuity Prices'!AZ:AZ,'Annuity Prices'!$B:$B,$D133,'Annuity Prices'!$E:$E,$G133),IF($B133="RAB Short",SUMIFS('RAB Prices Short'!AZ:AZ,'RAB Prices Short'!$B:$B,'All Prices combined'!$D133,'RAB Prices Short'!$E:$E,'All Prices combined'!$G133),IF($B133="RAB Long",SUMIFS('RAB Prices Long'!AZ:AZ,'RAB Prices Long'!$B:$B,'All Prices combined'!$D133,'RAB Prices Long'!$E:$E,'All Prices combined'!$G133)))),2)</f>
        <v>0</v>
      </c>
      <c r="AX133" s="2">
        <f>ROUND(IF($B133="Annuity",SUMIFS('Annuity Prices'!BA:BA,'Annuity Prices'!$B:$B,$D133,'Annuity Prices'!$E:$E,$G133),IF($B133="RAB Short",SUMIFS('RAB Prices Short'!BA:BA,'RAB Prices Short'!$B:$B,'All Prices combined'!$D133,'RAB Prices Short'!$E:$E,'All Prices combined'!$G133),IF($B133="RAB Long",SUMIFS('RAB Prices Long'!BA:BA,'RAB Prices Long'!$B:$B,'All Prices combined'!$D133,'RAB Prices Long'!$E:$E,'All Prices combined'!$G133)))),2)</f>
        <v>0</v>
      </c>
      <c r="AY133" s="2">
        <f>ROUND(IF($B133="Annuity",SUMIFS('Annuity Prices'!BB:BB,'Annuity Prices'!$B:$B,$D133,'Annuity Prices'!$E:$E,$G133),IF($B133="RAB Short",SUMIFS('RAB Prices Short'!BB:BB,'RAB Prices Short'!$B:$B,'All Prices combined'!$D133,'RAB Prices Short'!$E:$E,'All Prices combined'!$G133),IF($B133="RAB Long",SUMIFS('RAB Prices Long'!BB:BB,'RAB Prices Long'!$B:$B,'All Prices combined'!$D133,'RAB Prices Long'!$E:$E,'All Prices combined'!$G133)))),2)</f>
        <v>0</v>
      </c>
      <c r="AZ133" s="2">
        <f>ROUND(IF($B133="Annuity",SUMIFS('Annuity Prices'!BC:BC,'Annuity Prices'!$B:$B,$D133,'Annuity Prices'!$E:$E,$G133),IF($B133="RAB Short",SUMIFS('RAB Prices Short'!BC:BC,'RAB Prices Short'!$B:$B,'All Prices combined'!$D133,'RAB Prices Short'!$E:$E,'All Prices combined'!$G133),IF($B133="RAB Long",SUMIFS('RAB Prices Long'!BC:BC,'RAB Prices Long'!$B:$B,'All Prices combined'!$D133,'RAB Prices Long'!$E:$E,'All Prices combined'!$G133)))),2)</f>
        <v>0</v>
      </c>
      <c r="BA133" s="2">
        <f>ROUND(IF($B133="Annuity",SUMIFS('Annuity Prices'!BD:BD,'Annuity Prices'!$B:$B,$D133,'Annuity Prices'!$E:$E,$G133),IF($B133="RAB Short",SUMIFS('RAB Prices Short'!BD:BD,'RAB Prices Short'!$B:$B,'All Prices combined'!$D133,'RAB Prices Short'!$E:$E,'All Prices combined'!$G133),IF($B133="RAB Long",SUMIFS('RAB Prices Long'!BD:BD,'RAB Prices Long'!$B:$B,'All Prices combined'!$D133,'RAB Prices Long'!$E:$E,'All Prices combined'!$G133)))),2)</f>
        <v>0</v>
      </c>
      <c r="BB133" s="2">
        <f>ROUND(IF($B133="Annuity",SUMIFS('Annuity Prices'!BE:BE,'Annuity Prices'!$B:$B,$D133,'Annuity Prices'!$E:$E,$G133),IF($B133="RAB Short",SUMIFS('RAB Prices Short'!BE:BE,'RAB Prices Short'!$B:$B,'All Prices combined'!$D133,'RAB Prices Short'!$E:$E,'All Prices combined'!$G133),IF($B133="RAB Long",SUMIFS('RAB Prices Long'!BE:BE,'RAB Prices Long'!$B:$B,'All Prices combined'!$D133,'RAB Prices Long'!$E:$E,'All Prices combined'!$G133)))),2)</f>
        <v>0</v>
      </c>
      <c r="BC133" s="2">
        <f>ROUND(IF($B133="Annuity",SUMIFS('Annuity Prices'!BF:BF,'Annuity Prices'!$B:$B,$D133,'Annuity Prices'!$E:$E,$G133),IF($B133="RAB Short",SUMIFS('RAB Prices Short'!BF:BF,'RAB Prices Short'!$B:$B,'All Prices combined'!$D133,'RAB Prices Short'!$E:$E,'All Prices combined'!$G133),IF($B133="RAB Long",SUMIFS('RAB Prices Long'!BF:BF,'RAB Prices Long'!$B:$B,'All Prices combined'!$D133,'RAB Prices Long'!$E:$E,'All Prices combined'!$G133)))),2)</f>
        <v>0</v>
      </c>
      <c r="BD133" s="2">
        <f>ROUND(IF($B133="Annuity",SUMIFS('Annuity Prices'!BG:BG,'Annuity Prices'!$B:$B,$D133,'Annuity Prices'!$E:$E,$G133),IF($B133="RAB Short",SUMIFS('RAB Prices Short'!BG:BG,'RAB Prices Short'!$B:$B,'All Prices combined'!$D133,'RAB Prices Short'!$E:$E,'All Prices combined'!$G133),IF($B133="RAB Long",SUMIFS('RAB Prices Long'!BG:BG,'RAB Prices Long'!$B:$B,'All Prices combined'!$D133,'RAB Prices Long'!$E:$E,'All Prices combined'!$G133)))),2)</f>
        <v>0</v>
      </c>
      <c r="BE133" s="2">
        <f>ROUND(IF($B133="Annuity",SUMIFS('Annuity Prices'!BH:BH,'Annuity Prices'!$B:$B,$D133,'Annuity Prices'!$E:$E,$G133),IF($B133="RAB Short",SUMIFS('RAB Prices Short'!BH:BH,'RAB Prices Short'!$B:$B,'All Prices combined'!$D133,'RAB Prices Short'!$E:$E,'All Prices combined'!$G133),IF($B133="RAB Long",SUMIFS('RAB Prices Long'!BH:BH,'RAB Prices Long'!$B:$B,'All Prices combined'!$D133,'RAB Prices Long'!$E:$E,'All Prices combined'!$G133)))),2)</f>
        <v>0</v>
      </c>
      <c r="BF133" s="2">
        <f>ROUND(IF($B133="Annuity",SUMIFS('Annuity Prices'!BI:BI,'Annuity Prices'!$B:$B,$D133,'Annuity Prices'!$E:$E,$G133),IF($B133="RAB Short",SUMIFS('RAB Prices Short'!BI:BI,'RAB Prices Short'!$B:$B,'All Prices combined'!$D133,'RAB Prices Short'!$E:$E,'All Prices combined'!$G133),IF($B133="RAB Long",SUMIFS('RAB Prices Long'!BI:BI,'RAB Prices Long'!$B:$B,'All Prices combined'!$D133,'RAB Prices Long'!$E:$E,'All Prices combined'!$G133)))),2)</f>
        <v>0</v>
      </c>
      <c r="BG133" s="2">
        <f>ROUND(IF($B133="Annuity",SUMIFS('Annuity Prices'!BJ:BJ,'Annuity Prices'!$B:$B,$D133,'Annuity Prices'!$E:$E,$G133),IF($B133="RAB Short",SUMIFS('RAB Prices Short'!BJ:BJ,'RAB Prices Short'!$B:$B,'All Prices combined'!$D133,'RAB Prices Short'!$E:$E,'All Prices combined'!$G133),IF($B133="RAB Long",SUMIFS('RAB Prices Long'!BJ:BJ,'RAB Prices Long'!$B:$B,'All Prices combined'!$D133,'RAB Prices Long'!$E:$E,'All Prices combined'!$G133)))),2)</f>
        <v>0</v>
      </c>
      <c r="BH133" s="2">
        <f>ROUND(IF($B133="Annuity",SUMIFS('Annuity Prices'!BK:BK,'Annuity Prices'!$B:$B,$D133,'Annuity Prices'!$E:$E,$G133),IF($B133="RAB Short",SUMIFS('RAB Prices Short'!BK:BK,'RAB Prices Short'!$B:$B,'All Prices combined'!$D133,'RAB Prices Short'!$E:$E,'All Prices combined'!$G133),IF($B133="RAB Long",SUMIFS('RAB Prices Long'!BK:BK,'RAB Prices Long'!$B:$B,'All Prices combined'!$D133,'RAB Prices Long'!$E:$E,'All Prices combined'!$G133)))),2)</f>
        <v>0</v>
      </c>
      <c r="BI133" s="2">
        <f>ROUND(IF($B133="Annuity",SUMIFS('Annuity Prices'!BL:BL,'Annuity Prices'!$B:$B,$D133,'Annuity Prices'!$E:$E,$G133),IF($B133="RAB Short",SUMIFS('RAB Prices Short'!BL:BL,'RAB Prices Short'!$B:$B,'All Prices combined'!$D133,'RAB Prices Short'!$E:$E,'All Prices combined'!$G133),IF($B133="RAB Long",SUMIFS('RAB Prices Long'!BL:BL,'RAB Prices Long'!$B:$B,'All Prices combined'!$D133,'RAB Prices Long'!$E:$E,'All Prices combined'!$G133)))),2)</f>
        <v>0</v>
      </c>
      <c r="BJ133" s="2">
        <f>ROUND(IF($B133="Annuity",SUMIFS('Annuity Prices'!BM:BM,'Annuity Prices'!$B:$B,$D133,'Annuity Prices'!$E:$E,$G133),IF($B133="RAB Short",SUMIFS('RAB Prices Short'!BM:BM,'RAB Prices Short'!$B:$B,'All Prices combined'!$D133,'RAB Prices Short'!$E:$E,'All Prices combined'!$G133),IF($B133="RAB Long",SUMIFS('RAB Prices Long'!BM:BM,'RAB Prices Long'!$B:$B,'All Prices combined'!$D133,'RAB Prices Long'!$E:$E,'All Prices combined'!$G133)))),2)</f>
        <v>0</v>
      </c>
      <c r="BK133" s="2">
        <f>ROUND(IF($B133="Annuity",SUMIFS('Annuity Prices'!BN:BN,'Annuity Prices'!$B:$B,$D133,'Annuity Prices'!$E:$E,$G133),IF($B133="RAB Short",SUMIFS('RAB Prices Short'!BN:BN,'RAB Prices Short'!$B:$B,'All Prices combined'!$D133,'RAB Prices Short'!$E:$E,'All Prices combined'!$G133),IF($B133="RAB Long",SUMIFS('RAB Prices Long'!BN:BN,'RAB Prices Long'!$B:$B,'All Prices combined'!$D133,'RAB Prices Long'!$E:$E,'All Prices combined'!$G133)))),2)</f>
        <v>0</v>
      </c>
      <c r="BL133" s="2">
        <f>ROUND(IF($B133="Annuity",SUMIFS('Annuity Prices'!BO:BO,'Annuity Prices'!$B:$B,$D133,'Annuity Prices'!$E:$E,$G133),IF($B133="RAB Short",SUMIFS('RAB Prices Short'!BO:BO,'RAB Prices Short'!$B:$B,'All Prices combined'!$D133,'RAB Prices Short'!$E:$E,'All Prices combined'!$G133),IF($B133="RAB Long",SUMIFS('RAB Prices Long'!BO:BO,'RAB Prices Long'!$B:$B,'All Prices combined'!$D133,'RAB Prices Long'!$E:$E,'All Prices combined'!$G133)))),2)</f>
        <v>0</v>
      </c>
      <c r="BM133" s="2">
        <f>ROUND(IF($B133="Annuity",SUMIFS('Annuity Prices'!BP:BP,'Annuity Prices'!$B:$B,$D133,'Annuity Prices'!$E:$E,$G133),IF($B133="RAB Short",SUMIFS('RAB Prices Short'!BP:BP,'RAB Prices Short'!$B:$B,'All Prices combined'!$D133,'RAB Prices Short'!$E:$E,'All Prices combined'!$G133),IF($B133="RAB Long",SUMIFS('RAB Prices Long'!BP:BP,'RAB Prices Long'!$B:$B,'All Prices combined'!$D133,'RAB Prices Long'!$E:$E,'All Prices combined'!$G133)))),2)</f>
        <v>0</v>
      </c>
      <c r="BN133" s="2">
        <f>ROUND(IF($B133="Annuity",SUMIFS('Annuity Prices'!BQ:BQ,'Annuity Prices'!$B:$B,$D133,'Annuity Prices'!$E:$E,$G133),IF($B133="RAB Short",SUMIFS('RAB Prices Short'!BQ:BQ,'RAB Prices Short'!$B:$B,'All Prices combined'!$D133,'RAB Prices Short'!$E:$E,'All Prices combined'!$G133),IF($B133="RAB Long",SUMIFS('RAB Prices Long'!BQ:BQ,'RAB Prices Long'!$B:$B,'All Prices combined'!$D133,'RAB Prices Long'!$E:$E,'All Prices combined'!$G133)))),2)</f>
        <v>0</v>
      </c>
      <c r="BO133" s="2">
        <f>ROUND(IF($B133="Annuity",SUMIFS('Annuity Prices'!BR:BR,'Annuity Prices'!$B:$B,$D133,'Annuity Prices'!$E:$E,$G133),IF($B133="RAB Short",SUMIFS('RAB Prices Short'!BR:BR,'RAB Prices Short'!$B:$B,'All Prices combined'!$D133,'RAB Prices Short'!$E:$E,'All Prices combined'!$G133),IF($B133="RAB Long",SUMIFS('RAB Prices Long'!BR:BR,'RAB Prices Long'!$B:$B,'All Prices combined'!$D133,'RAB Prices Long'!$E:$E,'All Prices combined'!$G133)))),2)</f>
        <v>0</v>
      </c>
      <c r="BP133" s="2">
        <f>ROUND(IF($B133="Annuity",SUMIFS('Annuity Prices'!BS:BS,'Annuity Prices'!$B:$B,$D133,'Annuity Prices'!$E:$E,$G133),IF($B133="RAB Short",SUMIFS('RAB Prices Short'!BS:BS,'RAB Prices Short'!$B:$B,'All Prices combined'!$D133,'RAB Prices Short'!$E:$E,'All Prices combined'!$G133),IF($B133="RAB Long",SUMIFS('RAB Prices Long'!BS:BS,'RAB Prices Long'!$B:$B,'All Prices combined'!$D133,'RAB Prices Long'!$E:$E,'All Prices combined'!$G133)))),2)</f>
        <v>0</v>
      </c>
      <c r="BQ133" s="2">
        <f>ROUND(IF($B133="Annuity",SUMIFS('Annuity Prices'!BT:BT,'Annuity Prices'!$B:$B,$D133,'Annuity Prices'!$E:$E,$G133),IF($B133="RAB Short",SUMIFS('RAB Prices Short'!BT:BT,'RAB Prices Short'!$B:$B,'All Prices combined'!$D133,'RAB Prices Short'!$E:$E,'All Prices combined'!$G133),IF($B133="RAB Long",SUMIFS('RAB Prices Long'!BT:BT,'RAB Prices Long'!$B:$B,'All Prices combined'!$D133,'RAB Prices Long'!$E:$E,'All Prices combined'!$G133)))),2)</f>
        <v>0</v>
      </c>
      <c r="BR133" s="2">
        <f>ROUND(IF($B133="Annuity",SUMIFS('Annuity Prices'!BU:BU,'Annuity Prices'!$B:$B,$D133,'Annuity Prices'!$E:$E,$G133),IF($B133="RAB Short",SUMIFS('RAB Prices Short'!BU:BU,'RAB Prices Short'!$B:$B,'All Prices combined'!$D133,'RAB Prices Short'!$E:$E,'All Prices combined'!$G133),IF($B133="RAB Long",SUMIFS('RAB Prices Long'!BU:BU,'RAB Prices Long'!$B:$B,'All Prices combined'!$D133,'RAB Prices Long'!$E:$E,'All Prices combined'!$G133)))),2)</f>
        <v>0</v>
      </c>
      <c r="BS133" s="2">
        <f>ROUND(IF($B133="Annuity",SUMIFS('Annuity Prices'!BV:BV,'Annuity Prices'!$B:$B,$D133,'Annuity Prices'!$E:$E,$G133),IF($B133="RAB Short",SUMIFS('RAB Prices Short'!BV:BV,'RAB Prices Short'!$B:$B,'All Prices combined'!$D133,'RAB Prices Short'!$E:$E,'All Prices combined'!$G133),IF($B133="RAB Long",SUMIFS('RAB Prices Long'!BV:BV,'RAB Prices Long'!$B:$B,'All Prices combined'!$D133,'RAB Prices Long'!$E:$E,'All Prices combined'!$G133)))),2)</f>
        <v>0</v>
      </c>
      <c r="BT133" s="2">
        <f>ROUND(IF($B133="Annuity",SUMIFS('Annuity Prices'!BW:BW,'Annuity Prices'!$B:$B,$D133,'Annuity Prices'!$E:$E,$G133),IF($B133="RAB Short",SUMIFS('RAB Prices Short'!BW:BW,'RAB Prices Short'!$B:$B,'All Prices combined'!$D133,'RAB Prices Short'!$E:$E,'All Prices combined'!$G133),IF($B133="RAB Long",SUMIFS('RAB Prices Long'!BW:BW,'RAB Prices Long'!$B:$B,'All Prices combined'!$D133,'RAB Prices Long'!$E:$E,'All Prices combined'!$G133)))),2)</f>
        <v>0</v>
      </c>
      <c r="BU133" s="2">
        <f>ROUND(IF($B133="Annuity",SUMIFS('Annuity Prices'!BX:BX,'Annuity Prices'!$B:$B,$D133,'Annuity Prices'!$E:$E,$G133),IF($B133="RAB Short",SUMIFS('RAB Prices Short'!BX:BX,'RAB Prices Short'!$B:$B,'All Prices combined'!$D133,'RAB Prices Short'!$E:$E,'All Prices combined'!$G133),IF($B133="RAB Long",SUMIFS('RAB Prices Long'!BX:BX,'RAB Prices Long'!$B:$B,'All Prices combined'!$D133,'RAB Prices Long'!$E:$E,'All Prices combined'!$G133)))),2)</f>
        <v>0</v>
      </c>
    </row>
    <row r="134" spans="2:73" x14ac:dyDescent="0.25">
      <c r="B134" t="s">
        <v>37</v>
      </c>
      <c r="C134" s="1">
        <v>25</v>
      </c>
      <c r="D134" s="1" t="s">
        <v>204</v>
      </c>
      <c r="E134" s="1" t="s">
        <v>203</v>
      </c>
      <c r="F134" s="1">
        <v>25</v>
      </c>
      <c r="G134" s="1" t="s">
        <v>38</v>
      </c>
      <c r="H134" s="1" t="s">
        <v>128</v>
      </c>
      <c r="I134" s="2">
        <f>ROUND(IF($B134="Annuity",SUMIFS('Annuity Prices'!L:L,'Annuity Prices'!$B:$B,$D134,'Annuity Prices'!$E:$E,$G134),IF($B134="RAB Short",SUMIFS('RAB Prices Short'!L:L,'RAB Prices Short'!$B:$B,'All Prices combined'!$D134,'RAB Prices Short'!$E:$E,'All Prices combined'!$G134),IF($B134="RAB Long",SUMIFS('RAB Prices Long'!L:L,'RAB Prices Long'!$B:$B,'All Prices combined'!$D134,'RAB Prices Long'!$E:$E,'All Prices combined'!$G134)))),2)</f>
        <v>5.63</v>
      </c>
      <c r="J134" s="2">
        <f>ROUND(IF($B134="Annuity",SUMIFS('Annuity Prices'!M:M,'Annuity Prices'!$B:$B,$D134,'Annuity Prices'!$E:$E,$G134),IF($B134="RAB Short",SUMIFS('RAB Prices Short'!M:M,'RAB Prices Short'!$B:$B,'All Prices combined'!$D134,'RAB Prices Short'!$E:$E,'All Prices combined'!$G134),IF($B134="RAB Long",SUMIFS('RAB Prices Long'!M:M,'RAB Prices Long'!$B:$B,'All Prices combined'!$D134,'RAB Prices Long'!$E:$E,'All Prices combined'!$G134)))),2)</f>
        <v>5.79</v>
      </c>
      <c r="K134" s="2">
        <f>ROUND(IF($B134="Annuity",SUMIFS('Annuity Prices'!N:N,'Annuity Prices'!$B:$B,$D134,'Annuity Prices'!$E:$E,$G134),IF($B134="RAB Short",SUMIFS('RAB Prices Short'!N:N,'RAB Prices Short'!$B:$B,'All Prices combined'!$D134,'RAB Prices Short'!$E:$E,'All Prices combined'!$G134),IF($B134="RAB Long",SUMIFS('RAB Prices Long'!N:N,'RAB Prices Long'!$B:$B,'All Prices combined'!$D134,'RAB Prices Long'!$E:$E,'All Prices combined'!$G134)))),2)</f>
        <v>5.95</v>
      </c>
      <c r="L134" s="2">
        <f>ROUND(IF($B134="Annuity",SUMIFS('Annuity Prices'!O:O,'Annuity Prices'!$B:$B,$D134,'Annuity Prices'!$E:$E,$G134),IF($B134="RAB Short",SUMIFS('RAB Prices Short'!O:O,'RAB Prices Short'!$B:$B,'All Prices combined'!$D134,'RAB Prices Short'!$E:$E,'All Prices combined'!$G134),IF($B134="RAB Long",SUMIFS('RAB Prices Long'!O:O,'RAB Prices Long'!$B:$B,'All Prices combined'!$D134,'RAB Prices Long'!$E:$E,'All Prices combined'!$G134)))),2)</f>
        <v>6.12</v>
      </c>
      <c r="M134" s="2">
        <f>ROUND(IF($B134="Annuity",SUMIFS('Annuity Prices'!P:P,'Annuity Prices'!$B:$B,$D134,'Annuity Prices'!$E:$E,$G134),IF($B134="RAB Short",SUMIFS('RAB Prices Short'!P:P,'RAB Prices Short'!$B:$B,'All Prices combined'!$D134,'RAB Prices Short'!$E:$E,'All Prices combined'!$G134),IF($B134="RAB Long",SUMIFS('RAB Prices Long'!P:P,'RAB Prices Long'!$B:$B,'All Prices combined'!$D134,'RAB Prices Long'!$E:$E,'All Prices combined'!$G134)))),2)</f>
        <v>5.93</v>
      </c>
      <c r="N134" s="2">
        <f>ROUND(IF($B134="Annuity",SUMIFS('Annuity Prices'!Q:Q,'Annuity Prices'!$B:$B,$D134,'Annuity Prices'!$E:$E,$G134),IF($B134="RAB Short",SUMIFS('RAB Prices Short'!Q:Q,'RAB Prices Short'!$B:$B,'All Prices combined'!$D134,'RAB Prices Short'!$E:$E,'All Prices combined'!$G134),IF($B134="RAB Long",SUMIFS('RAB Prices Long'!Q:Q,'RAB Prices Long'!$B:$B,'All Prices combined'!$D134,'RAB Prices Long'!$E:$E,'All Prices combined'!$G134)))),2)</f>
        <v>6.08</v>
      </c>
      <c r="O134" s="2">
        <f>ROUND(IF($B134="Annuity",SUMIFS('Annuity Prices'!R:R,'Annuity Prices'!$B:$B,$D134,'Annuity Prices'!$E:$E,$G134),IF($B134="RAB Short",SUMIFS('RAB Prices Short'!R:R,'RAB Prices Short'!$B:$B,'All Prices combined'!$D134,'RAB Prices Short'!$E:$E,'All Prices combined'!$G134),IF($B134="RAB Long",SUMIFS('RAB Prices Long'!R:R,'RAB Prices Long'!$B:$B,'All Prices combined'!$D134,'RAB Prices Long'!$E:$E,'All Prices combined'!$G134)))),2)</f>
        <v>6.24</v>
      </c>
      <c r="P134" s="2">
        <f>ROUND(IF($B134="Annuity",SUMIFS('Annuity Prices'!S:S,'Annuity Prices'!$B:$B,$D134,'Annuity Prices'!$E:$E,$G134),IF($B134="RAB Short",SUMIFS('RAB Prices Short'!S:S,'RAB Prices Short'!$B:$B,'All Prices combined'!$D134,'RAB Prices Short'!$E:$E,'All Prices combined'!$G134),IF($B134="RAB Long",SUMIFS('RAB Prices Long'!S:S,'RAB Prices Long'!$B:$B,'All Prices combined'!$D134,'RAB Prices Long'!$E:$E,'All Prices combined'!$G134)))),2)</f>
        <v>6.39</v>
      </c>
      <c r="Q134" s="2">
        <f>ROUND(IF($B134="Annuity",SUMIFS('Annuity Prices'!T:T,'Annuity Prices'!$B:$B,$D134,'Annuity Prices'!$E:$E,$G134),IF($B134="RAB Short",SUMIFS('RAB Prices Short'!T:T,'RAB Prices Short'!$B:$B,'All Prices combined'!$D134,'RAB Prices Short'!$E:$E,'All Prices combined'!$G134),IF($B134="RAB Long",SUMIFS('RAB Prices Long'!T:T,'RAB Prices Long'!$B:$B,'All Prices combined'!$D134,'RAB Prices Long'!$E:$E,'All Prices combined'!$G134)))),2)</f>
        <v>6.54</v>
      </c>
      <c r="R134" s="2">
        <f>ROUND(IF($B134="Annuity",SUMIFS('Annuity Prices'!U:U,'Annuity Prices'!$B:$B,$D134,'Annuity Prices'!$E:$E,$G134),IF($B134="RAB Short",SUMIFS('RAB Prices Short'!U:U,'RAB Prices Short'!$B:$B,'All Prices combined'!$D134,'RAB Prices Short'!$E:$E,'All Prices combined'!$G134),IF($B134="RAB Long",SUMIFS('RAB Prices Long'!U:U,'RAB Prices Long'!$B:$B,'All Prices combined'!$D134,'RAB Prices Long'!$E:$E,'All Prices combined'!$G134)))),2)</f>
        <v>6.71</v>
      </c>
      <c r="S134" s="2">
        <f>ROUND(IF($B134="Annuity",SUMIFS('Annuity Prices'!V:V,'Annuity Prices'!$B:$B,$D134,'Annuity Prices'!$E:$E,$G134),IF($B134="RAB Short",SUMIFS('RAB Prices Short'!V:V,'RAB Prices Short'!$B:$B,'All Prices combined'!$D134,'RAB Prices Short'!$E:$E,'All Prices combined'!$G134),IF($B134="RAB Long",SUMIFS('RAB Prices Long'!V:V,'RAB Prices Long'!$B:$B,'All Prices combined'!$D134,'RAB Prices Long'!$E:$E,'All Prices combined'!$G134)))),2)</f>
        <v>6.87</v>
      </c>
      <c r="T134" s="2">
        <f>ROUND(IF($B134="Annuity",SUMIFS('Annuity Prices'!W:W,'Annuity Prices'!$B:$B,$D134,'Annuity Prices'!$E:$E,$G134),IF($B134="RAB Short",SUMIFS('RAB Prices Short'!W:W,'RAB Prices Short'!$B:$B,'All Prices combined'!$D134,'RAB Prices Short'!$E:$E,'All Prices combined'!$G134),IF($B134="RAB Long",SUMIFS('RAB Prices Long'!W:W,'RAB Prices Long'!$B:$B,'All Prices combined'!$D134,'RAB Prices Long'!$E:$E,'All Prices combined'!$G134)))),2)</f>
        <v>7.05</v>
      </c>
      <c r="U134" s="2">
        <f>ROUND(IF($B134="Annuity",SUMIFS('Annuity Prices'!X:X,'Annuity Prices'!$B:$B,$D134,'Annuity Prices'!$E:$E,$G134),IF($B134="RAB Short",SUMIFS('RAB Prices Short'!X:X,'RAB Prices Short'!$B:$B,'All Prices combined'!$D134,'RAB Prices Short'!$E:$E,'All Prices combined'!$G134),IF($B134="RAB Long",SUMIFS('RAB Prices Long'!X:X,'RAB Prices Long'!$B:$B,'All Prices combined'!$D134,'RAB Prices Long'!$E:$E,'All Prices combined'!$G134)))),2)</f>
        <v>7.21</v>
      </c>
      <c r="V134" s="2">
        <f>ROUND(IF($B134="Annuity",SUMIFS('Annuity Prices'!Y:Y,'Annuity Prices'!$B:$B,$D134,'Annuity Prices'!$E:$E,$G134),IF($B134="RAB Short",SUMIFS('RAB Prices Short'!Y:Y,'RAB Prices Short'!$B:$B,'All Prices combined'!$D134,'RAB Prices Short'!$E:$E,'All Prices combined'!$G134),IF($B134="RAB Long",SUMIFS('RAB Prices Long'!Y:Y,'RAB Prices Long'!$B:$B,'All Prices combined'!$D134,'RAB Prices Long'!$E:$E,'All Prices combined'!$G134)))),2)</f>
        <v>7.39</v>
      </c>
      <c r="W134" s="2">
        <f>ROUND(IF($B134="Annuity",SUMIFS('Annuity Prices'!Z:Z,'Annuity Prices'!$B:$B,$D134,'Annuity Prices'!$E:$E,$G134),IF($B134="RAB Short",SUMIFS('RAB Prices Short'!Z:Z,'RAB Prices Short'!$B:$B,'All Prices combined'!$D134,'RAB Prices Short'!$E:$E,'All Prices combined'!$G134),IF($B134="RAB Long",SUMIFS('RAB Prices Long'!Z:Z,'RAB Prices Long'!$B:$B,'All Prices combined'!$D134,'RAB Prices Long'!$E:$E,'All Prices combined'!$G134)))),2)</f>
        <v>7.58</v>
      </c>
      <c r="X134" s="2">
        <f>ROUND(IF($B134="Annuity",SUMIFS('Annuity Prices'!AA:AA,'Annuity Prices'!$B:$B,$D134,'Annuity Prices'!$E:$E,$G134),IF($B134="RAB Short",SUMIFS('RAB Prices Short'!AA:AA,'RAB Prices Short'!$B:$B,'All Prices combined'!$D134,'RAB Prices Short'!$E:$E,'All Prices combined'!$G134),IF($B134="RAB Long",SUMIFS('RAB Prices Long'!AA:AA,'RAB Prices Long'!$B:$B,'All Prices combined'!$D134,'RAB Prices Long'!$E:$E,'All Prices combined'!$G134)))),2)</f>
        <v>7.77</v>
      </c>
      <c r="Y134" s="2">
        <f>ROUND(IF($B134="Annuity",SUMIFS('Annuity Prices'!AB:AB,'Annuity Prices'!$B:$B,$D134,'Annuity Prices'!$E:$E,$G134),IF($B134="RAB Short",SUMIFS('RAB Prices Short'!AB:AB,'RAB Prices Short'!$B:$B,'All Prices combined'!$D134,'RAB Prices Short'!$E:$E,'All Prices combined'!$G134),IF($B134="RAB Long",SUMIFS('RAB Prices Long'!AB:AB,'RAB Prices Long'!$B:$B,'All Prices combined'!$D134,'RAB Prices Long'!$E:$E,'All Prices combined'!$G134)))),2)</f>
        <v>7.95</v>
      </c>
      <c r="Z134" s="2">
        <f>ROUND(IF($B134="Annuity",SUMIFS('Annuity Prices'!AC:AC,'Annuity Prices'!$B:$B,$D134,'Annuity Prices'!$E:$E,$G134),IF($B134="RAB Short",SUMIFS('RAB Prices Short'!AC:AC,'RAB Prices Short'!$B:$B,'All Prices combined'!$D134,'RAB Prices Short'!$E:$E,'All Prices combined'!$G134),IF($B134="RAB Long",SUMIFS('RAB Prices Long'!AC:AC,'RAB Prices Long'!$B:$B,'All Prices combined'!$D134,'RAB Prices Long'!$E:$E,'All Prices combined'!$G134)))),2)</f>
        <v>8.15</v>
      </c>
      <c r="AA134" s="2">
        <f>ROUND(IF($B134="Annuity",SUMIFS('Annuity Prices'!AD:AD,'Annuity Prices'!$B:$B,$D134,'Annuity Prices'!$E:$E,$G134),IF($B134="RAB Short",SUMIFS('RAB Prices Short'!AD:AD,'RAB Prices Short'!$B:$B,'All Prices combined'!$D134,'RAB Prices Short'!$E:$E,'All Prices combined'!$G134),IF($B134="RAB Long",SUMIFS('RAB Prices Long'!AD:AD,'RAB Prices Long'!$B:$B,'All Prices combined'!$D134,'RAB Prices Long'!$E:$E,'All Prices combined'!$G134)))),2)</f>
        <v>8.35</v>
      </c>
      <c r="AB134" s="2">
        <f>ROUND(IF($B134="Annuity",SUMIFS('Annuity Prices'!AE:AE,'Annuity Prices'!$B:$B,$D134,'Annuity Prices'!$E:$E,$G134),IF($B134="RAB Short",SUMIFS('RAB Prices Short'!AE:AE,'RAB Prices Short'!$B:$B,'All Prices combined'!$D134,'RAB Prices Short'!$E:$E,'All Prices combined'!$G134),IF($B134="RAB Long",SUMIFS('RAB Prices Long'!AE:AE,'RAB Prices Long'!$B:$B,'All Prices combined'!$D134,'RAB Prices Long'!$E:$E,'All Prices combined'!$G134)))),2)</f>
        <v>8.56</v>
      </c>
      <c r="AC134" s="2">
        <f>ROUND(IF($B134="Annuity",SUMIFS('Annuity Prices'!AF:AF,'Annuity Prices'!$B:$B,$D134,'Annuity Prices'!$E:$E,$G134),IF($B134="RAB Short",SUMIFS('RAB Prices Short'!AF:AF,'RAB Prices Short'!$B:$B,'All Prices combined'!$D134,'RAB Prices Short'!$E:$E,'All Prices combined'!$G134),IF($B134="RAB Long",SUMIFS('RAB Prices Long'!AF:AF,'RAB Prices Long'!$B:$B,'All Prices combined'!$D134,'RAB Prices Long'!$E:$E,'All Prices combined'!$G134)))),2)</f>
        <v>8.77</v>
      </c>
      <c r="AD134" s="2">
        <f>ROUND(IF($B134="Annuity",SUMIFS('Annuity Prices'!AG:AG,'Annuity Prices'!$B:$B,$D134,'Annuity Prices'!$E:$E,$G134),IF($B134="RAB Short",SUMIFS('RAB Prices Short'!AG:AG,'RAB Prices Short'!$B:$B,'All Prices combined'!$D134,'RAB Prices Short'!$E:$E,'All Prices combined'!$G134),IF($B134="RAB Long",SUMIFS('RAB Prices Long'!AG:AG,'RAB Prices Long'!$B:$B,'All Prices combined'!$D134,'RAB Prices Long'!$E:$E,'All Prices combined'!$G134)))),2)</f>
        <v>8.99</v>
      </c>
      <c r="AE134" s="2">
        <f>ROUND(IF($B134="Annuity",SUMIFS('Annuity Prices'!AH:AH,'Annuity Prices'!$B:$B,$D134,'Annuity Prices'!$E:$E,$G134),IF($B134="RAB Short",SUMIFS('RAB Prices Short'!AH:AH,'RAB Prices Short'!$B:$B,'All Prices combined'!$D134,'RAB Prices Short'!$E:$E,'All Prices combined'!$G134),IF($B134="RAB Long",SUMIFS('RAB Prices Long'!AH:AH,'RAB Prices Long'!$B:$B,'All Prices combined'!$D134,'RAB Prices Long'!$E:$E,'All Prices combined'!$G134)))),2)</f>
        <v>9.2100000000000009</v>
      </c>
      <c r="AF134" s="2">
        <f>ROUND(IF($B134="Annuity",SUMIFS('Annuity Prices'!AI:AI,'Annuity Prices'!$B:$B,$D134,'Annuity Prices'!$E:$E,$G134),IF($B134="RAB Short",SUMIFS('RAB Prices Short'!AI:AI,'RAB Prices Short'!$B:$B,'All Prices combined'!$D134,'RAB Prices Short'!$E:$E,'All Prices combined'!$G134),IF($B134="RAB Long",SUMIFS('RAB Prices Long'!AI:AI,'RAB Prices Long'!$B:$B,'All Prices combined'!$D134,'RAB Prices Long'!$E:$E,'All Prices combined'!$G134)))),2)</f>
        <v>9.44</v>
      </c>
      <c r="AG134" s="2">
        <f>ROUND(IF($B134="Annuity",SUMIFS('Annuity Prices'!AJ:AJ,'Annuity Prices'!$B:$B,$D134,'Annuity Prices'!$E:$E,$G134),IF($B134="RAB Short",SUMIFS('RAB Prices Short'!AJ:AJ,'RAB Prices Short'!$B:$B,'All Prices combined'!$D134,'RAB Prices Short'!$E:$E,'All Prices combined'!$G134),IF($B134="RAB Long",SUMIFS('RAB Prices Long'!AJ:AJ,'RAB Prices Long'!$B:$B,'All Prices combined'!$D134,'RAB Prices Long'!$E:$E,'All Prices combined'!$G134)))),2)</f>
        <v>9.67</v>
      </c>
      <c r="AH134" s="2">
        <f>ROUND(IF($B134="Annuity",SUMIFS('Annuity Prices'!AK:AK,'Annuity Prices'!$B:$B,$D134,'Annuity Prices'!$E:$E,$G134),IF($B134="RAB Short",SUMIFS('RAB Prices Short'!AK:AK,'RAB Prices Short'!$B:$B,'All Prices combined'!$D134,'RAB Prices Short'!$E:$E,'All Prices combined'!$G134),IF($B134="RAB Long",SUMIFS('RAB Prices Long'!AK:AK,'RAB Prices Long'!$B:$B,'All Prices combined'!$D134,'RAB Prices Long'!$E:$E,'All Prices combined'!$G134)))),2)</f>
        <v>9.91</v>
      </c>
      <c r="AI134" s="2">
        <f>ROUND(IF($B134="Annuity",SUMIFS('Annuity Prices'!AL:AL,'Annuity Prices'!$B:$B,$D134,'Annuity Prices'!$E:$E,$G134),IF($B134="RAB Short",SUMIFS('RAB Prices Short'!AL:AL,'RAB Prices Short'!$B:$B,'All Prices combined'!$D134,'RAB Prices Short'!$E:$E,'All Prices combined'!$G134),IF($B134="RAB Long",SUMIFS('RAB Prices Long'!AL:AL,'RAB Prices Long'!$B:$B,'All Prices combined'!$D134,'RAB Prices Long'!$E:$E,'All Prices combined'!$G134)))),2)</f>
        <v>10.16</v>
      </c>
      <c r="AJ134" s="2">
        <f>ROUND(IF($B134="Annuity",SUMIFS('Annuity Prices'!AM:AM,'Annuity Prices'!$B:$B,$D134,'Annuity Prices'!$E:$E,$G134),IF($B134="RAB Short",SUMIFS('RAB Prices Short'!AM:AM,'RAB Prices Short'!$B:$B,'All Prices combined'!$D134,'RAB Prices Short'!$E:$E,'All Prices combined'!$G134),IF($B134="RAB Long",SUMIFS('RAB Prices Long'!AM:AM,'RAB Prices Long'!$B:$B,'All Prices combined'!$D134,'RAB Prices Long'!$E:$E,'All Prices combined'!$G134)))),2)</f>
        <v>10.41</v>
      </c>
      <c r="AK134" s="2">
        <f>ROUND(IF($B134="Annuity",SUMIFS('Annuity Prices'!AN:AN,'Annuity Prices'!$B:$B,$D134,'Annuity Prices'!$E:$E,$G134),IF($B134="RAB Short",SUMIFS('RAB Prices Short'!AN:AN,'RAB Prices Short'!$B:$B,'All Prices combined'!$D134,'RAB Prices Short'!$E:$E,'All Prices combined'!$G134),IF($B134="RAB Long",SUMIFS('RAB Prices Long'!AN:AN,'RAB Prices Long'!$B:$B,'All Prices combined'!$D134,'RAB Prices Long'!$E:$E,'All Prices combined'!$G134)))),2)</f>
        <v>10.66</v>
      </c>
      <c r="AL134" s="2">
        <f>ROUND(IF($B134="Annuity",SUMIFS('Annuity Prices'!AO:AO,'Annuity Prices'!$B:$B,$D134,'Annuity Prices'!$E:$E,$G134),IF($B134="RAB Short",SUMIFS('RAB Prices Short'!AO:AO,'RAB Prices Short'!$B:$B,'All Prices combined'!$D134,'RAB Prices Short'!$E:$E,'All Prices combined'!$G134),IF($B134="RAB Long",SUMIFS('RAB Prices Long'!AO:AO,'RAB Prices Long'!$B:$B,'All Prices combined'!$D134,'RAB Prices Long'!$E:$E,'All Prices combined'!$G134)))),2)</f>
        <v>10.92</v>
      </c>
      <c r="AM134" s="2">
        <f>ROUND(IF($B134="Annuity",SUMIFS('Annuity Prices'!AP:AP,'Annuity Prices'!$B:$B,$D134,'Annuity Prices'!$E:$E,$G134),IF($B134="RAB Short",SUMIFS('RAB Prices Short'!AP:AP,'RAB Prices Short'!$B:$B,'All Prices combined'!$D134,'RAB Prices Short'!$E:$E,'All Prices combined'!$G134),IF($B134="RAB Long",SUMIFS('RAB Prices Long'!AP:AP,'RAB Prices Long'!$B:$B,'All Prices combined'!$D134,'RAB Prices Long'!$E:$E,'All Prices combined'!$G134)))),2)</f>
        <v>11.2</v>
      </c>
      <c r="AN134" s="2">
        <f>ROUND(IF($B134="Annuity",SUMIFS('Annuity Prices'!AQ:AQ,'Annuity Prices'!$B:$B,$D134,'Annuity Prices'!$E:$E,$G134),IF($B134="RAB Short",SUMIFS('RAB Prices Short'!AQ:AQ,'RAB Prices Short'!$B:$B,'All Prices combined'!$D134,'RAB Prices Short'!$E:$E,'All Prices combined'!$G134),IF($B134="RAB Long",SUMIFS('RAB Prices Long'!AQ:AQ,'RAB Prices Long'!$B:$B,'All Prices combined'!$D134,'RAB Prices Long'!$E:$E,'All Prices combined'!$G134)))),2)</f>
        <v>11.48</v>
      </c>
      <c r="AO134" s="2">
        <f>ROUND(IF($B134="Annuity",SUMIFS('Annuity Prices'!AR:AR,'Annuity Prices'!$B:$B,$D134,'Annuity Prices'!$E:$E,$G134),IF($B134="RAB Short",SUMIFS('RAB Prices Short'!AR:AR,'RAB Prices Short'!$B:$B,'All Prices combined'!$D134,'RAB Prices Short'!$E:$E,'All Prices combined'!$G134),IF($B134="RAB Long",SUMIFS('RAB Prices Long'!AR:AR,'RAB Prices Long'!$B:$B,'All Prices combined'!$D134,'RAB Prices Long'!$E:$E,'All Prices combined'!$G134)))),2)</f>
        <v>4.0999999999999996</v>
      </c>
      <c r="AP134" s="2">
        <f>ROUND(IF($B134="Annuity",SUMIFS('Annuity Prices'!AS:AS,'Annuity Prices'!$B:$B,$D134,'Annuity Prices'!$E:$E,$G134),IF($B134="RAB Short",SUMIFS('RAB Prices Short'!AS:AS,'RAB Prices Short'!$B:$B,'All Prices combined'!$D134,'RAB Prices Short'!$E:$E,'All Prices combined'!$G134),IF($B134="RAB Long",SUMIFS('RAB Prices Long'!AS:AS,'RAB Prices Long'!$B:$B,'All Prices combined'!$D134,'RAB Prices Long'!$E:$E,'All Prices combined'!$G134)))),2)</f>
        <v>5.63</v>
      </c>
      <c r="AQ134" s="2">
        <f>ROUND(IF($B134="Annuity",SUMIFS('Annuity Prices'!AT:AT,'Annuity Prices'!$B:$B,$D134,'Annuity Prices'!$E:$E,$G134),IF($B134="RAB Short",SUMIFS('RAB Prices Short'!AT:AT,'RAB Prices Short'!$B:$B,'All Prices combined'!$D134,'RAB Prices Short'!$E:$E,'All Prices combined'!$G134),IF($B134="RAB Long",SUMIFS('RAB Prices Long'!AT:AT,'RAB Prices Long'!$B:$B,'All Prices combined'!$D134,'RAB Prices Long'!$E:$E,'All Prices combined'!$G134)))),2)</f>
        <v>5.79</v>
      </c>
      <c r="AR134" s="2">
        <f>ROUND(IF($B134="Annuity",SUMIFS('Annuity Prices'!AU:AU,'Annuity Prices'!$B:$B,$D134,'Annuity Prices'!$E:$E,$G134),IF($B134="RAB Short",SUMIFS('RAB Prices Short'!AU:AU,'RAB Prices Short'!$B:$B,'All Prices combined'!$D134,'RAB Prices Short'!$E:$E,'All Prices combined'!$G134),IF($B134="RAB Long",SUMIFS('RAB Prices Long'!AU:AU,'RAB Prices Long'!$B:$B,'All Prices combined'!$D134,'RAB Prices Long'!$E:$E,'All Prices combined'!$G134)))),2)</f>
        <v>5.95</v>
      </c>
      <c r="AS134" s="2">
        <f>ROUND(IF($B134="Annuity",SUMIFS('Annuity Prices'!AV:AV,'Annuity Prices'!$B:$B,$D134,'Annuity Prices'!$E:$E,$G134),IF($B134="RAB Short",SUMIFS('RAB Prices Short'!AV:AV,'RAB Prices Short'!$B:$B,'All Prices combined'!$D134,'RAB Prices Short'!$E:$E,'All Prices combined'!$G134),IF($B134="RAB Long",SUMIFS('RAB Prices Long'!AV:AV,'RAB Prices Long'!$B:$B,'All Prices combined'!$D134,'RAB Prices Long'!$E:$E,'All Prices combined'!$G134)))),2)</f>
        <v>6.12</v>
      </c>
      <c r="AT134" s="2">
        <f>ROUND(IF($B134="Annuity",SUMIFS('Annuity Prices'!AW:AW,'Annuity Prices'!$B:$B,$D134,'Annuity Prices'!$E:$E,$G134),IF($B134="RAB Short",SUMIFS('RAB Prices Short'!AW:AW,'RAB Prices Short'!$B:$B,'All Prices combined'!$D134,'RAB Prices Short'!$E:$E,'All Prices combined'!$G134),IF($B134="RAB Long",SUMIFS('RAB Prices Long'!AW:AW,'RAB Prices Long'!$B:$B,'All Prices combined'!$D134,'RAB Prices Long'!$E:$E,'All Prices combined'!$G134)))),2)</f>
        <v>5.93</v>
      </c>
      <c r="AU134" s="2">
        <f>ROUND(IF($B134="Annuity",SUMIFS('Annuity Prices'!AX:AX,'Annuity Prices'!$B:$B,$D134,'Annuity Prices'!$E:$E,$G134),IF($B134="RAB Short",SUMIFS('RAB Prices Short'!AX:AX,'RAB Prices Short'!$B:$B,'All Prices combined'!$D134,'RAB Prices Short'!$E:$E,'All Prices combined'!$G134),IF($B134="RAB Long",SUMIFS('RAB Prices Long'!AX:AX,'RAB Prices Long'!$B:$B,'All Prices combined'!$D134,'RAB Prices Long'!$E:$E,'All Prices combined'!$G134)))),2)</f>
        <v>6.08</v>
      </c>
      <c r="AV134" s="2">
        <f>ROUND(IF($B134="Annuity",SUMIFS('Annuity Prices'!AY:AY,'Annuity Prices'!$B:$B,$D134,'Annuity Prices'!$E:$E,$G134),IF($B134="RAB Short",SUMIFS('RAB Prices Short'!AY:AY,'RAB Prices Short'!$B:$B,'All Prices combined'!$D134,'RAB Prices Short'!$E:$E,'All Prices combined'!$G134),IF($B134="RAB Long",SUMIFS('RAB Prices Long'!AY:AY,'RAB Prices Long'!$B:$B,'All Prices combined'!$D134,'RAB Prices Long'!$E:$E,'All Prices combined'!$G134)))),2)</f>
        <v>6.24</v>
      </c>
      <c r="AW134" s="2">
        <f>ROUND(IF($B134="Annuity",SUMIFS('Annuity Prices'!AZ:AZ,'Annuity Prices'!$B:$B,$D134,'Annuity Prices'!$E:$E,$G134),IF($B134="RAB Short",SUMIFS('RAB Prices Short'!AZ:AZ,'RAB Prices Short'!$B:$B,'All Prices combined'!$D134,'RAB Prices Short'!$E:$E,'All Prices combined'!$G134),IF($B134="RAB Long",SUMIFS('RAB Prices Long'!AZ:AZ,'RAB Prices Long'!$B:$B,'All Prices combined'!$D134,'RAB Prices Long'!$E:$E,'All Prices combined'!$G134)))),2)</f>
        <v>6.39</v>
      </c>
      <c r="AX134" s="2">
        <f>ROUND(IF($B134="Annuity",SUMIFS('Annuity Prices'!BA:BA,'Annuity Prices'!$B:$B,$D134,'Annuity Prices'!$E:$E,$G134),IF($B134="RAB Short",SUMIFS('RAB Prices Short'!BA:BA,'RAB Prices Short'!$B:$B,'All Prices combined'!$D134,'RAB Prices Short'!$E:$E,'All Prices combined'!$G134),IF($B134="RAB Long",SUMIFS('RAB Prices Long'!BA:BA,'RAB Prices Long'!$B:$B,'All Prices combined'!$D134,'RAB Prices Long'!$E:$E,'All Prices combined'!$G134)))),2)</f>
        <v>6.54</v>
      </c>
      <c r="AY134" s="2">
        <f>ROUND(IF($B134="Annuity",SUMIFS('Annuity Prices'!BB:BB,'Annuity Prices'!$B:$B,$D134,'Annuity Prices'!$E:$E,$G134),IF($B134="RAB Short",SUMIFS('RAB Prices Short'!BB:BB,'RAB Prices Short'!$B:$B,'All Prices combined'!$D134,'RAB Prices Short'!$E:$E,'All Prices combined'!$G134),IF($B134="RAB Long",SUMIFS('RAB Prices Long'!BB:BB,'RAB Prices Long'!$B:$B,'All Prices combined'!$D134,'RAB Prices Long'!$E:$E,'All Prices combined'!$G134)))),2)</f>
        <v>6.71</v>
      </c>
      <c r="AZ134" s="2">
        <f>ROUND(IF($B134="Annuity",SUMIFS('Annuity Prices'!BC:BC,'Annuity Prices'!$B:$B,$D134,'Annuity Prices'!$E:$E,$G134),IF($B134="RAB Short",SUMIFS('RAB Prices Short'!BC:BC,'RAB Prices Short'!$B:$B,'All Prices combined'!$D134,'RAB Prices Short'!$E:$E,'All Prices combined'!$G134),IF($B134="RAB Long",SUMIFS('RAB Prices Long'!BC:BC,'RAB Prices Long'!$B:$B,'All Prices combined'!$D134,'RAB Prices Long'!$E:$E,'All Prices combined'!$G134)))),2)</f>
        <v>6.87</v>
      </c>
      <c r="BA134" s="2">
        <f>ROUND(IF($B134="Annuity",SUMIFS('Annuity Prices'!BD:BD,'Annuity Prices'!$B:$B,$D134,'Annuity Prices'!$E:$E,$G134),IF($B134="RAB Short",SUMIFS('RAB Prices Short'!BD:BD,'RAB Prices Short'!$B:$B,'All Prices combined'!$D134,'RAB Prices Short'!$E:$E,'All Prices combined'!$G134),IF($B134="RAB Long",SUMIFS('RAB Prices Long'!BD:BD,'RAB Prices Long'!$B:$B,'All Prices combined'!$D134,'RAB Prices Long'!$E:$E,'All Prices combined'!$G134)))),2)</f>
        <v>7.05</v>
      </c>
      <c r="BB134" s="2">
        <f>ROUND(IF($B134="Annuity",SUMIFS('Annuity Prices'!BE:BE,'Annuity Prices'!$B:$B,$D134,'Annuity Prices'!$E:$E,$G134),IF($B134="RAB Short",SUMIFS('RAB Prices Short'!BE:BE,'RAB Prices Short'!$B:$B,'All Prices combined'!$D134,'RAB Prices Short'!$E:$E,'All Prices combined'!$G134),IF($B134="RAB Long",SUMIFS('RAB Prices Long'!BE:BE,'RAB Prices Long'!$B:$B,'All Prices combined'!$D134,'RAB Prices Long'!$E:$E,'All Prices combined'!$G134)))),2)</f>
        <v>7.21</v>
      </c>
      <c r="BC134" s="2">
        <f>ROUND(IF($B134="Annuity",SUMIFS('Annuity Prices'!BF:BF,'Annuity Prices'!$B:$B,$D134,'Annuity Prices'!$E:$E,$G134),IF($B134="RAB Short",SUMIFS('RAB Prices Short'!BF:BF,'RAB Prices Short'!$B:$B,'All Prices combined'!$D134,'RAB Prices Short'!$E:$E,'All Prices combined'!$G134),IF($B134="RAB Long",SUMIFS('RAB Prices Long'!BF:BF,'RAB Prices Long'!$B:$B,'All Prices combined'!$D134,'RAB Prices Long'!$E:$E,'All Prices combined'!$G134)))),2)</f>
        <v>7.39</v>
      </c>
      <c r="BD134" s="2">
        <f>ROUND(IF($B134="Annuity",SUMIFS('Annuity Prices'!BG:BG,'Annuity Prices'!$B:$B,$D134,'Annuity Prices'!$E:$E,$G134),IF($B134="RAB Short",SUMIFS('RAB Prices Short'!BG:BG,'RAB Prices Short'!$B:$B,'All Prices combined'!$D134,'RAB Prices Short'!$E:$E,'All Prices combined'!$G134),IF($B134="RAB Long",SUMIFS('RAB Prices Long'!BG:BG,'RAB Prices Long'!$B:$B,'All Prices combined'!$D134,'RAB Prices Long'!$E:$E,'All Prices combined'!$G134)))),2)</f>
        <v>7.58</v>
      </c>
      <c r="BE134" s="2">
        <f>ROUND(IF($B134="Annuity",SUMIFS('Annuity Prices'!BH:BH,'Annuity Prices'!$B:$B,$D134,'Annuity Prices'!$E:$E,$G134),IF($B134="RAB Short",SUMIFS('RAB Prices Short'!BH:BH,'RAB Prices Short'!$B:$B,'All Prices combined'!$D134,'RAB Prices Short'!$E:$E,'All Prices combined'!$G134),IF($B134="RAB Long",SUMIFS('RAB Prices Long'!BH:BH,'RAB Prices Long'!$B:$B,'All Prices combined'!$D134,'RAB Prices Long'!$E:$E,'All Prices combined'!$G134)))),2)</f>
        <v>7.77</v>
      </c>
      <c r="BF134" s="2">
        <f>ROUND(IF($B134="Annuity",SUMIFS('Annuity Prices'!BI:BI,'Annuity Prices'!$B:$B,$D134,'Annuity Prices'!$E:$E,$G134),IF($B134="RAB Short",SUMIFS('RAB Prices Short'!BI:BI,'RAB Prices Short'!$B:$B,'All Prices combined'!$D134,'RAB Prices Short'!$E:$E,'All Prices combined'!$G134),IF($B134="RAB Long",SUMIFS('RAB Prices Long'!BI:BI,'RAB Prices Long'!$B:$B,'All Prices combined'!$D134,'RAB Prices Long'!$E:$E,'All Prices combined'!$G134)))),2)</f>
        <v>7.95</v>
      </c>
      <c r="BG134" s="2">
        <f>ROUND(IF($B134="Annuity",SUMIFS('Annuity Prices'!BJ:BJ,'Annuity Prices'!$B:$B,$D134,'Annuity Prices'!$E:$E,$G134),IF($B134="RAB Short",SUMIFS('RAB Prices Short'!BJ:BJ,'RAB Prices Short'!$B:$B,'All Prices combined'!$D134,'RAB Prices Short'!$E:$E,'All Prices combined'!$G134),IF($B134="RAB Long",SUMIFS('RAB Prices Long'!BJ:BJ,'RAB Prices Long'!$B:$B,'All Prices combined'!$D134,'RAB Prices Long'!$E:$E,'All Prices combined'!$G134)))),2)</f>
        <v>8.15</v>
      </c>
      <c r="BH134" s="2">
        <f>ROUND(IF($B134="Annuity",SUMIFS('Annuity Prices'!BK:BK,'Annuity Prices'!$B:$B,$D134,'Annuity Prices'!$E:$E,$G134),IF($B134="RAB Short",SUMIFS('RAB Prices Short'!BK:BK,'RAB Prices Short'!$B:$B,'All Prices combined'!$D134,'RAB Prices Short'!$E:$E,'All Prices combined'!$G134),IF($B134="RAB Long",SUMIFS('RAB Prices Long'!BK:BK,'RAB Prices Long'!$B:$B,'All Prices combined'!$D134,'RAB Prices Long'!$E:$E,'All Prices combined'!$G134)))),2)</f>
        <v>8.35</v>
      </c>
      <c r="BI134" s="2">
        <f>ROUND(IF($B134="Annuity",SUMIFS('Annuity Prices'!BL:BL,'Annuity Prices'!$B:$B,$D134,'Annuity Prices'!$E:$E,$G134),IF($B134="RAB Short",SUMIFS('RAB Prices Short'!BL:BL,'RAB Prices Short'!$B:$B,'All Prices combined'!$D134,'RAB Prices Short'!$E:$E,'All Prices combined'!$G134),IF($B134="RAB Long",SUMIFS('RAB Prices Long'!BL:BL,'RAB Prices Long'!$B:$B,'All Prices combined'!$D134,'RAB Prices Long'!$E:$E,'All Prices combined'!$G134)))),2)</f>
        <v>8.56</v>
      </c>
      <c r="BJ134" s="2">
        <f>ROUND(IF($B134="Annuity",SUMIFS('Annuity Prices'!BM:BM,'Annuity Prices'!$B:$B,$D134,'Annuity Prices'!$E:$E,$G134),IF($B134="RAB Short",SUMIFS('RAB Prices Short'!BM:BM,'RAB Prices Short'!$B:$B,'All Prices combined'!$D134,'RAB Prices Short'!$E:$E,'All Prices combined'!$G134),IF($B134="RAB Long",SUMIFS('RAB Prices Long'!BM:BM,'RAB Prices Long'!$B:$B,'All Prices combined'!$D134,'RAB Prices Long'!$E:$E,'All Prices combined'!$G134)))),2)</f>
        <v>8.77</v>
      </c>
      <c r="BK134" s="2">
        <f>ROUND(IF($B134="Annuity",SUMIFS('Annuity Prices'!BN:BN,'Annuity Prices'!$B:$B,$D134,'Annuity Prices'!$E:$E,$G134),IF($B134="RAB Short",SUMIFS('RAB Prices Short'!BN:BN,'RAB Prices Short'!$B:$B,'All Prices combined'!$D134,'RAB Prices Short'!$E:$E,'All Prices combined'!$G134),IF($B134="RAB Long",SUMIFS('RAB Prices Long'!BN:BN,'RAB Prices Long'!$B:$B,'All Prices combined'!$D134,'RAB Prices Long'!$E:$E,'All Prices combined'!$G134)))),2)</f>
        <v>8.99</v>
      </c>
      <c r="BL134" s="2">
        <f>ROUND(IF($B134="Annuity",SUMIFS('Annuity Prices'!BO:BO,'Annuity Prices'!$B:$B,$D134,'Annuity Prices'!$E:$E,$G134),IF($B134="RAB Short",SUMIFS('RAB Prices Short'!BO:BO,'RAB Prices Short'!$B:$B,'All Prices combined'!$D134,'RAB Prices Short'!$E:$E,'All Prices combined'!$G134),IF($B134="RAB Long",SUMIFS('RAB Prices Long'!BO:BO,'RAB Prices Long'!$B:$B,'All Prices combined'!$D134,'RAB Prices Long'!$E:$E,'All Prices combined'!$G134)))),2)</f>
        <v>9.2100000000000009</v>
      </c>
      <c r="BM134" s="2">
        <f>ROUND(IF($B134="Annuity",SUMIFS('Annuity Prices'!BP:BP,'Annuity Prices'!$B:$B,$D134,'Annuity Prices'!$E:$E,$G134),IF($B134="RAB Short",SUMIFS('RAB Prices Short'!BP:BP,'RAB Prices Short'!$B:$B,'All Prices combined'!$D134,'RAB Prices Short'!$E:$E,'All Prices combined'!$G134),IF($B134="RAB Long",SUMIFS('RAB Prices Long'!BP:BP,'RAB Prices Long'!$B:$B,'All Prices combined'!$D134,'RAB Prices Long'!$E:$E,'All Prices combined'!$G134)))),2)</f>
        <v>9.44</v>
      </c>
      <c r="BN134" s="2">
        <f>ROUND(IF($B134="Annuity",SUMIFS('Annuity Prices'!BQ:BQ,'Annuity Prices'!$B:$B,$D134,'Annuity Prices'!$E:$E,$G134),IF($B134="RAB Short",SUMIFS('RAB Prices Short'!BQ:BQ,'RAB Prices Short'!$B:$B,'All Prices combined'!$D134,'RAB Prices Short'!$E:$E,'All Prices combined'!$G134),IF($B134="RAB Long",SUMIFS('RAB Prices Long'!BQ:BQ,'RAB Prices Long'!$B:$B,'All Prices combined'!$D134,'RAB Prices Long'!$E:$E,'All Prices combined'!$G134)))),2)</f>
        <v>9.67</v>
      </c>
      <c r="BO134" s="2">
        <f>ROUND(IF($B134="Annuity",SUMIFS('Annuity Prices'!BR:BR,'Annuity Prices'!$B:$B,$D134,'Annuity Prices'!$E:$E,$G134),IF($B134="RAB Short",SUMIFS('RAB Prices Short'!BR:BR,'RAB Prices Short'!$B:$B,'All Prices combined'!$D134,'RAB Prices Short'!$E:$E,'All Prices combined'!$G134),IF($B134="RAB Long",SUMIFS('RAB Prices Long'!BR:BR,'RAB Prices Long'!$B:$B,'All Prices combined'!$D134,'RAB Prices Long'!$E:$E,'All Prices combined'!$G134)))),2)</f>
        <v>9.91</v>
      </c>
      <c r="BP134" s="2">
        <f>ROUND(IF($B134="Annuity",SUMIFS('Annuity Prices'!BS:BS,'Annuity Prices'!$B:$B,$D134,'Annuity Prices'!$E:$E,$G134),IF($B134="RAB Short",SUMIFS('RAB Prices Short'!BS:BS,'RAB Prices Short'!$B:$B,'All Prices combined'!$D134,'RAB Prices Short'!$E:$E,'All Prices combined'!$G134),IF($B134="RAB Long",SUMIFS('RAB Prices Long'!BS:BS,'RAB Prices Long'!$B:$B,'All Prices combined'!$D134,'RAB Prices Long'!$E:$E,'All Prices combined'!$G134)))),2)</f>
        <v>10.16</v>
      </c>
      <c r="BQ134" s="2">
        <f>ROUND(IF($B134="Annuity",SUMIFS('Annuity Prices'!BT:BT,'Annuity Prices'!$B:$B,$D134,'Annuity Prices'!$E:$E,$G134),IF($B134="RAB Short",SUMIFS('RAB Prices Short'!BT:BT,'RAB Prices Short'!$B:$B,'All Prices combined'!$D134,'RAB Prices Short'!$E:$E,'All Prices combined'!$G134),IF($B134="RAB Long",SUMIFS('RAB Prices Long'!BT:BT,'RAB Prices Long'!$B:$B,'All Prices combined'!$D134,'RAB Prices Long'!$E:$E,'All Prices combined'!$G134)))),2)</f>
        <v>10.41</v>
      </c>
      <c r="BR134" s="2">
        <f>ROUND(IF($B134="Annuity",SUMIFS('Annuity Prices'!BU:BU,'Annuity Prices'!$B:$B,$D134,'Annuity Prices'!$E:$E,$G134),IF($B134="RAB Short",SUMIFS('RAB Prices Short'!BU:BU,'RAB Prices Short'!$B:$B,'All Prices combined'!$D134,'RAB Prices Short'!$E:$E,'All Prices combined'!$G134),IF($B134="RAB Long",SUMIFS('RAB Prices Long'!BU:BU,'RAB Prices Long'!$B:$B,'All Prices combined'!$D134,'RAB Prices Long'!$E:$E,'All Prices combined'!$G134)))),2)</f>
        <v>10.66</v>
      </c>
      <c r="BS134" s="2">
        <f>ROUND(IF($B134="Annuity",SUMIFS('Annuity Prices'!BV:BV,'Annuity Prices'!$B:$B,$D134,'Annuity Prices'!$E:$E,$G134),IF($B134="RAB Short",SUMIFS('RAB Prices Short'!BV:BV,'RAB Prices Short'!$B:$B,'All Prices combined'!$D134,'RAB Prices Short'!$E:$E,'All Prices combined'!$G134),IF($B134="RAB Long",SUMIFS('RAB Prices Long'!BV:BV,'RAB Prices Long'!$B:$B,'All Prices combined'!$D134,'RAB Prices Long'!$E:$E,'All Prices combined'!$G134)))),2)</f>
        <v>10.92</v>
      </c>
      <c r="BT134" s="2">
        <f>ROUND(IF($B134="Annuity",SUMIFS('Annuity Prices'!BW:BW,'Annuity Prices'!$B:$B,$D134,'Annuity Prices'!$E:$E,$G134),IF($B134="RAB Short",SUMIFS('RAB Prices Short'!BW:BW,'RAB Prices Short'!$B:$B,'All Prices combined'!$D134,'RAB Prices Short'!$E:$E,'All Prices combined'!$G134),IF($B134="RAB Long",SUMIFS('RAB Prices Long'!BW:BW,'RAB Prices Long'!$B:$B,'All Prices combined'!$D134,'RAB Prices Long'!$E:$E,'All Prices combined'!$G134)))),2)</f>
        <v>11.2</v>
      </c>
      <c r="BU134" s="2">
        <f>ROUND(IF($B134="Annuity",SUMIFS('Annuity Prices'!BX:BX,'Annuity Prices'!$B:$B,$D134,'Annuity Prices'!$E:$E,$G134),IF($B134="RAB Short",SUMIFS('RAB Prices Short'!BX:BX,'RAB Prices Short'!$B:$B,'All Prices combined'!$D134,'RAB Prices Short'!$E:$E,'All Prices combined'!$G134),IF($B134="RAB Long",SUMIFS('RAB Prices Long'!BX:BX,'RAB Prices Long'!$B:$B,'All Prices combined'!$D134,'RAB Prices Long'!$E:$E,'All Prices combined'!$G134)))),2)</f>
        <v>11.48</v>
      </c>
    </row>
    <row r="135" spans="2:73" x14ac:dyDescent="0.25">
      <c r="B135" t="s">
        <v>37</v>
      </c>
      <c r="C135" s="1">
        <v>25</v>
      </c>
      <c r="D135" s="1" t="s">
        <v>204</v>
      </c>
      <c r="E135" s="1" t="s">
        <v>203</v>
      </c>
      <c r="F135" s="1">
        <v>25</v>
      </c>
      <c r="G135" s="1" t="s">
        <v>40</v>
      </c>
      <c r="H135" s="1"/>
      <c r="I135" s="2">
        <f>ROUND(IF($B135="Annuity",SUMIFS('Annuity Prices'!L:L,'Annuity Prices'!$B:$B,$D135,'Annuity Prices'!$E:$E,$G135),IF($B135="RAB Short",SUMIFS('RAB Prices Short'!L:L,'RAB Prices Short'!$B:$B,'All Prices combined'!$D135,'RAB Prices Short'!$E:$E,'All Prices combined'!$G135),IF($B135="RAB Long",SUMIFS('RAB Prices Long'!L:L,'RAB Prices Long'!$B:$B,'All Prices combined'!$D135,'RAB Prices Long'!$E:$E,'All Prices combined'!$G135)))),2)</f>
        <v>0.77</v>
      </c>
      <c r="J135" s="2">
        <f>ROUND(IF($B135="Annuity",SUMIFS('Annuity Prices'!M:M,'Annuity Prices'!$B:$B,$D135,'Annuity Prices'!$E:$E,$G135),IF($B135="RAB Short",SUMIFS('RAB Prices Short'!M:M,'RAB Prices Short'!$B:$B,'All Prices combined'!$D135,'RAB Prices Short'!$E:$E,'All Prices combined'!$G135),IF($B135="RAB Long",SUMIFS('RAB Prices Long'!M:M,'RAB Prices Long'!$B:$B,'All Prices combined'!$D135,'RAB Prices Long'!$E:$E,'All Prices combined'!$G135)))),2)</f>
        <v>0.79</v>
      </c>
      <c r="K135" s="2">
        <f>ROUND(IF($B135="Annuity",SUMIFS('Annuity Prices'!N:N,'Annuity Prices'!$B:$B,$D135,'Annuity Prices'!$E:$E,$G135),IF($B135="RAB Short",SUMIFS('RAB Prices Short'!N:N,'RAB Prices Short'!$B:$B,'All Prices combined'!$D135,'RAB Prices Short'!$E:$E,'All Prices combined'!$G135),IF($B135="RAB Long",SUMIFS('RAB Prices Long'!N:N,'RAB Prices Long'!$B:$B,'All Prices combined'!$D135,'RAB Prices Long'!$E:$E,'All Prices combined'!$G135)))),2)</f>
        <v>0.81</v>
      </c>
      <c r="L135" s="2">
        <f>ROUND(IF($B135="Annuity",SUMIFS('Annuity Prices'!O:O,'Annuity Prices'!$B:$B,$D135,'Annuity Prices'!$E:$E,$G135),IF($B135="RAB Short",SUMIFS('RAB Prices Short'!O:O,'RAB Prices Short'!$B:$B,'All Prices combined'!$D135,'RAB Prices Short'!$E:$E,'All Prices combined'!$G135),IF($B135="RAB Long",SUMIFS('RAB Prices Long'!O:O,'RAB Prices Long'!$B:$B,'All Prices combined'!$D135,'RAB Prices Long'!$E:$E,'All Prices combined'!$G135)))),2)</f>
        <v>0.84</v>
      </c>
      <c r="M135" s="2">
        <f>ROUND(IF($B135="Annuity",SUMIFS('Annuity Prices'!P:P,'Annuity Prices'!$B:$B,$D135,'Annuity Prices'!$E:$E,$G135),IF($B135="RAB Short",SUMIFS('RAB Prices Short'!P:P,'RAB Prices Short'!$B:$B,'All Prices combined'!$D135,'RAB Prices Short'!$E:$E,'All Prices combined'!$G135),IF($B135="RAB Long",SUMIFS('RAB Prices Long'!P:P,'RAB Prices Long'!$B:$B,'All Prices combined'!$D135,'RAB Prices Long'!$E:$E,'All Prices combined'!$G135)))),2)</f>
        <v>0.85</v>
      </c>
      <c r="N135" s="2">
        <f>ROUND(IF($B135="Annuity",SUMIFS('Annuity Prices'!Q:Q,'Annuity Prices'!$B:$B,$D135,'Annuity Prices'!$E:$E,$G135),IF($B135="RAB Short",SUMIFS('RAB Prices Short'!Q:Q,'RAB Prices Short'!$B:$B,'All Prices combined'!$D135,'RAB Prices Short'!$E:$E,'All Prices combined'!$G135),IF($B135="RAB Long",SUMIFS('RAB Prices Long'!Q:Q,'RAB Prices Long'!$B:$B,'All Prices combined'!$D135,'RAB Prices Long'!$E:$E,'All Prices combined'!$G135)))),2)</f>
        <v>0.87</v>
      </c>
      <c r="O135" s="2">
        <f>ROUND(IF($B135="Annuity",SUMIFS('Annuity Prices'!R:R,'Annuity Prices'!$B:$B,$D135,'Annuity Prices'!$E:$E,$G135),IF($B135="RAB Short",SUMIFS('RAB Prices Short'!R:R,'RAB Prices Short'!$B:$B,'All Prices combined'!$D135,'RAB Prices Short'!$E:$E,'All Prices combined'!$G135),IF($B135="RAB Long",SUMIFS('RAB Prices Long'!R:R,'RAB Prices Long'!$B:$B,'All Prices combined'!$D135,'RAB Prices Long'!$E:$E,'All Prices combined'!$G135)))),2)</f>
        <v>0.9</v>
      </c>
      <c r="P135" s="2">
        <f>ROUND(IF($B135="Annuity",SUMIFS('Annuity Prices'!S:S,'Annuity Prices'!$B:$B,$D135,'Annuity Prices'!$E:$E,$G135),IF($B135="RAB Short",SUMIFS('RAB Prices Short'!S:S,'RAB Prices Short'!$B:$B,'All Prices combined'!$D135,'RAB Prices Short'!$E:$E,'All Prices combined'!$G135),IF($B135="RAB Long",SUMIFS('RAB Prices Long'!S:S,'RAB Prices Long'!$B:$B,'All Prices combined'!$D135,'RAB Prices Long'!$E:$E,'All Prices combined'!$G135)))),2)</f>
        <v>0.92</v>
      </c>
      <c r="Q135" s="2">
        <f>ROUND(IF($B135="Annuity",SUMIFS('Annuity Prices'!T:T,'Annuity Prices'!$B:$B,$D135,'Annuity Prices'!$E:$E,$G135),IF($B135="RAB Short",SUMIFS('RAB Prices Short'!T:T,'RAB Prices Short'!$B:$B,'All Prices combined'!$D135,'RAB Prices Short'!$E:$E,'All Prices combined'!$G135),IF($B135="RAB Long",SUMIFS('RAB Prices Long'!T:T,'RAB Prices Long'!$B:$B,'All Prices combined'!$D135,'RAB Prices Long'!$E:$E,'All Prices combined'!$G135)))),2)</f>
        <v>0.94</v>
      </c>
      <c r="R135" s="2">
        <f>ROUND(IF($B135="Annuity",SUMIFS('Annuity Prices'!U:U,'Annuity Prices'!$B:$B,$D135,'Annuity Prices'!$E:$E,$G135),IF($B135="RAB Short",SUMIFS('RAB Prices Short'!U:U,'RAB Prices Short'!$B:$B,'All Prices combined'!$D135,'RAB Prices Short'!$E:$E,'All Prices combined'!$G135),IF($B135="RAB Long",SUMIFS('RAB Prices Long'!U:U,'RAB Prices Long'!$B:$B,'All Prices combined'!$D135,'RAB Prices Long'!$E:$E,'All Prices combined'!$G135)))),2)</f>
        <v>0.96</v>
      </c>
      <c r="S135" s="2">
        <f>ROUND(IF($B135="Annuity",SUMIFS('Annuity Prices'!V:V,'Annuity Prices'!$B:$B,$D135,'Annuity Prices'!$E:$E,$G135),IF($B135="RAB Short",SUMIFS('RAB Prices Short'!V:V,'RAB Prices Short'!$B:$B,'All Prices combined'!$D135,'RAB Prices Short'!$E:$E,'All Prices combined'!$G135),IF($B135="RAB Long",SUMIFS('RAB Prices Long'!V:V,'RAB Prices Long'!$B:$B,'All Prices combined'!$D135,'RAB Prices Long'!$E:$E,'All Prices combined'!$G135)))),2)</f>
        <v>0.98</v>
      </c>
      <c r="T135" s="2">
        <f>ROUND(IF($B135="Annuity",SUMIFS('Annuity Prices'!W:W,'Annuity Prices'!$B:$B,$D135,'Annuity Prices'!$E:$E,$G135),IF($B135="RAB Short",SUMIFS('RAB Prices Short'!W:W,'RAB Prices Short'!$B:$B,'All Prices combined'!$D135,'RAB Prices Short'!$E:$E,'All Prices combined'!$G135),IF($B135="RAB Long",SUMIFS('RAB Prices Long'!W:W,'RAB Prices Long'!$B:$B,'All Prices combined'!$D135,'RAB Prices Long'!$E:$E,'All Prices combined'!$G135)))),2)</f>
        <v>1.01</v>
      </c>
      <c r="U135" s="2">
        <f>ROUND(IF($B135="Annuity",SUMIFS('Annuity Prices'!X:X,'Annuity Prices'!$B:$B,$D135,'Annuity Prices'!$E:$E,$G135),IF($B135="RAB Short",SUMIFS('RAB Prices Short'!X:X,'RAB Prices Short'!$B:$B,'All Prices combined'!$D135,'RAB Prices Short'!$E:$E,'All Prices combined'!$G135),IF($B135="RAB Long",SUMIFS('RAB Prices Long'!X:X,'RAB Prices Long'!$B:$B,'All Prices combined'!$D135,'RAB Prices Long'!$E:$E,'All Prices combined'!$G135)))),2)</f>
        <v>1.03</v>
      </c>
      <c r="V135" s="2">
        <f>ROUND(IF($B135="Annuity",SUMIFS('Annuity Prices'!Y:Y,'Annuity Prices'!$B:$B,$D135,'Annuity Prices'!$E:$E,$G135),IF($B135="RAB Short",SUMIFS('RAB Prices Short'!Y:Y,'RAB Prices Short'!$B:$B,'All Prices combined'!$D135,'RAB Prices Short'!$E:$E,'All Prices combined'!$G135),IF($B135="RAB Long",SUMIFS('RAB Prices Long'!Y:Y,'RAB Prices Long'!$B:$B,'All Prices combined'!$D135,'RAB Prices Long'!$E:$E,'All Prices combined'!$G135)))),2)</f>
        <v>1.05</v>
      </c>
      <c r="W135" s="2">
        <f>ROUND(IF($B135="Annuity",SUMIFS('Annuity Prices'!Z:Z,'Annuity Prices'!$B:$B,$D135,'Annuity Prices'!$E:$E,$G135),IF($B135="RAB Short",SUMIFS('RAB Prices Short'!Z:Z,'RAB Prices Short'!$B:$B,'All Prices combined'!$D135,'RAB Prices Short'!$E:$E,'All Prices combined'!$G135),IF($B135="RAB Long",SUMIFS('RAB Prices Long'!Z:Z,'RAB Prices Long'!$B:$B,'All Prices combined'!$D135,'RAB Prices Long'!$E:$E,'All Prices combined'!$G135)))),2)</f>
        <v>1.08</v>
      </c>
      <c r="X135" s="2">
        <f>ROUND(IF($B135="Annuity",SUMIFS('Annuity Prices'!AA:AA,'Annuity Prices'!$B:$B,$D135,'Annuity Prices'!$E:$E,$G135),IF($B135="RAB Short",SUMIFS('RAB Prices Short'!AA:AA,'RAB Prices Short'!$B:$B,'All Prices combined'!$D135,'RAB Prices Short'!$E:$E,'All Prices combined'!$G135),IF($B135="RAB Long",SUMIFS('RAB Prices Long'!AA:AA,'RAB Prices Long'!$B:$B,'All Prices combined'!$D135,'RAB Prices Long'!$E:$E,'All Prices combined'!$G135)))),2)</f>
        <v>1.1100000000000001</v>
      </c>
      <c r="Y135" s="2">
        <f>ROUND(IF($B135="Annuity",SUMIFS('Annuity Prices'!AB:AB,'Annuity Prices'!$B:$B,$D135,'Annuity Prices'!$E:$E,$G135),IF($B135="RAB Short",SUMIFS('RAB Prices Short'!AB:AB,'RAB Prices Short'!$B:$B,'All Prices combined'!$D135,'RAB Prices Short'!$E:$E,'All Prices combined'!$G135),IF($B135="RAB Long",SUMIFS('RAB Prices Long'!AB:AB,'RAB Prices Long'!$B:$B,'All Prices combined'!$D135,'RAB Prices Long'!$E:$E,'All Prices combined'!$G135)))),2)</f>
        <v>1.1299999999999999</v>
      </c>
      <c r="Z135" s="2">
        <f>ROUND(IF($B135="Annuity",SUMIFS('Annuity Prices'!AC:AC,'Annuity Prices'!$B:$B,$D135,'Annuity Prices'!$E:$E,$G135),IF($B135="RAB Short",SUMIFS('RAB Prices Short'!AC:AC,'RAB Prices Short'!$B:$B,'All Prices combined'!$D135,'RAB Prices Short'!$E:$E,'All Prices combined'!$G135),IF($B135="RAB Long",SUMIFS('RAB Prices Long'!AC:AC,'RAB Prices Long'!$B:$B,'All Prices combined'!$D135,'RAB Prices Long'!$E:$E,'All Prices combined'!$G135)))),2)</f>
        <v>1.1599999999999999</v>
      </c>
      <c r="AA135" s="2">
        <f>ROUND(IF($B135="Annuity",SUMIFS('Annuity Prices'!AD:AD,'Annuity Prices'!$B:$B,$D135,'Annuity Prices'!$E:$E,$G135),IF($B135="RAB Short",SUMIFS('RAB Prices Short'!AD:AD,'RAB Prices Short'!$B:$B,'All Prices combined'!$D135,'RAB Prices Short'!$E:$E,'All Prices combined'!$G135),IF($B135="RAB Long",SUMIFS('RAB Prices Long'!AD:AD,'RAB Prices Long'!$B:$B,'All Prices combined'!$D135,'RAB Prices Long'!$E:$E,'All Prices combined'!$G135)))),2)</f>
        <v>1.19</v>
      </c>
      <c r="AB135" s="2">
        <f>ROUND(IF($B135="Annuity",SUMIFS('Annuity Prices'!AE:AE,'Annuity Prices'!$B:$B,$D135,'Annuity Prices'!$E:$E,$G135),IF($B135="RAB Short",SUMIFS('RAB Prices Short'!AE:AE,'RAB Prices Short'!$B:$B,'All Prices combined'!$D135,'RAB Prices Short'!$E:$E,'All Prices combined'!$G135),IF($B135="RAB Long",SUMIFS('RAB Prices Long'!AE:AE,'RAB Prices Long'!$B:$B,'All Prices combined'!$D135,'RAB Prices Long'!$E:$E,'All Prices combined'!$G135)))),2)</f>
        <v>1.22</v>
      </c>
      <c r="AC135" s="2">
        <f>ROUND(IF($B135="Annuity",SUMIFS('Annuity Prices'!AF:AF,'Annuity Prices'!$B:$B,$D135,'Annuity Prices'!$E:$E,$G135),IF($B135="RAB Short",SUMIFS('RAB Prices Short'!AF:AF,'RAB Prices Short'!$B:$B,'All Prices combined'!$D135,'RAB Prices Short'!$E:$E,'All Prices combined'!$G135),IF($B135="RAB Long",SUMIFS('RAB Prices Long'!AF:AF,'RAB Prices Long'!$B:$B,'All Prices combined'!$D135,'RAB Prices Long'!$E:$E,'All Prices combined'!$G135)))),2)</f>
        <v>1.24</v>
      </c>
      <c r="AD135" s="2">
        <f>ROUND(IF($B135="Annuity",SUMIFS('Annuity Prices'!AG:AG,'Annuity Prices'!$B:$B,$D135,'Annuity Prices'!$E:$E,$G135),IF($B135="RAB Short",SUMIFS('RAB Prices Short'!AG:AG,'RAB Prices Short'!$B:$B,'All Prices combined'!$D135,'RAB Prices Short'!$E:$E,'All Prices combined'!$G135),IF($B135="RAB Long",SUMIFS('RAB Prices Long'!AG:AG,'RAB Prices Long'!$B:$B,'All Prices combined'!$D135,'RAB Prices Long'!$E:$E,'All Prices combined'!$G135)))),2)</f>
        <v>1.27</v>
      </c>
      <c r="AE135" s="2">
        <f>ROUND(IF($B135="Annuity",SUMIFS('Annuity Prices'!AH:AH,'Annuity Prices'!$B:$B,$D135,'Annuity Prices'!$E:$E,$G135),IF($B135="RAB Short",SUMIFS('RAB Prices Short'!AH:AH,'RAB Prices Short'!$B:$B,'All Prices combined'!$D135,'RAB Prices Short'!$E:$E,'All Prices combined'!$G135),IF($B135="RAB Long",SUMIFS('RAB Prices Long'!AH:AH,'RAB Prices Long'!$B:$B,'All Prices combined'!$D135,'RAB Prices Long'!$E:$E,'All Prices combined'!$G135)))),2)</f>
        <v>1.3</v>
      </c>
      <c r="AF135" s="2">
        <f>ROUND(IF($B135="Annuity",SUMIFS('Annuity Prices'!AI:AI,'Annuity Prices'!$B:$B,$D135,'Annuity Prices'!$E:$E,$G135),IF($B135="RAB Short",SUMIFS('RAB Prices Short'!AI:AI,'RAB Prices Short'!$B:$B,'All Prices combined'!$D135,'RAB Prices Short'!$E:$E,'All Prices combined'!$G135),IF($B135="RAB Long",SUMIFS('RAB Prices Long'!AI:AI,'RAB Prices Long'!$B:$B,'All Prices combined'!$D135,'RAB Prices Long'!$E:$E,'All Prices combined'!$G135)))),2)</f>
        <v>1.34</v>
      </c>
      <c r="AG135" s="2">
        <f>ROUND(IF($B135="Annuity",SUMIFS('Annuity Prices'!AJ:AJ,'Annuity Prices'!$B:$B,$D135,'Annuity Prices'!$E:$E,$G135),IF($B135="RAB Short",SUMIFS('RAB Prices Short'!AJ:AJ,'RAB Prices Short'!$B:$B,'All Prices combined'!$D135,'RAB Prices Short'!$E:$E,'All Prices combined'!$G135),IF($B135="RAB Long",SUMIFS('RAB Prices Long'!AJ:AJ,'RAB Prices Long'!$B:$B,'All Prices combined'!$D135,'RAB Prices Long'!$E:$E,'All Prices combined'!$G135)))),2)</f>
        <v>1.36</v>
      </c>
      <c r="AH135" s="2">
        <f>ROUND(IF($B135="Annuity",SUMIFS('Annuity Prices'!AK:AK,'Annuity Prices'!$B:$B,$D135,'Annuity Prices'!$E:$E,$G135),IF($B135="RAB Short",SUMIFS('RAB Prices Short'!AK:AK,'RAB Prices Short'!$B:$B,'All Prices combined'!$D135,'RAB Prices Short'!$E:$E,'All Prices combined'!$G135),IF($B135="RAB Long",SUMIFS('RAB Prices Long'!AK:AK,'RAB Prices Long'!$B:$B,'All Prices combined'!$D135,'RAB Prices Long'!$E:$E,'All Prices combined'!$G135)))),2)</f>
        <v>1.4</v>
      </c>
      <c r="AI135" s="2">
        <f>ROUND(IF($B135="Annuity",SUMIFS('Annuity Prices'!AL:AL,'Annuity Prices'!$B:$B,$D135,'Annuity Prices'!$E:$E,$G135),IF($B135="RAB Short",SUMIFS('RAB Prices Short'!AL:AL,'RAB Prices Short'!$B:$B,'All Prices combined'!$D135,'RAB Prices Short'!$E:$E,'All Prices combined'!$G135),IF($B135="RAB Long",SUMIFS('RAB Prices Long'!AL:AL,'RAB Prices Long'!$B:$B,'All Prices combined'!$D135,'RAB Prices Long'!$E:$E,'All Prices combined'!$G135)))),2)</f>
        <v>1.43</v>
      </c>
      <c r="AJ135" s="2">
        <f>ROUND(IF($B135="Annuity",SUMIFS('Annuity Prices'!AM:AM,'Annuity Prices'!$B:$B,$D135,'Annuity Prices'!$E:$E,$G135),IF($B135="RAB Short",SUMIFS('RAB Prices Short'!AM:AM,'RAB Prices Short'!$B:$B,'All Prices combined'!$D135,'RAB Prices Short'!$E:$E,'All Prices combined'!$G135),IF($B135="RAB Long",SUMIFS('RAB Prices Long'!AM:AM,'RAB Prices Long'!$B:$B,'All Prices combined'!$D135,'RAB Prices Long'!$E:$E,'All Prices combined'!$G135)))),2)</f>
        <v>1.47</v>
      </c>
      <c r="AK135" s="2">
        <f>ROUND(IF($B135="Annuity",SUMIFS('Annuity Prices'!AN:AN,'Annuity Prices'!$B:$B,$D135,'Annuity Prices'!$E:$E,$G135),IF($B135="RAB Short",SUMIFS('RAB Prices Short'!AN:AN,'RAB Prices Short'!$B:$B,'All Prices combined'!$D135,'RAB Prices Short'!$E:$E,'All Prices combined'!$G135),IF($B135="RAB Long",SUMIFS('RAB Prices Long'!AN:AN,'RAB Prices Long'!$B:$B,'All Prices combined'!$D135,'RAB Prices Long'!$E:$E,'All Prices combined'!$G135)))),2)</f>
        <v>1.5</v>
      </c>
      <c r="AL135" s="2">
        <f>ROUND(IF($B135="Annuity",SUMIFS('Annuity Prices'!AO:AO,'Annuity Prices'!$B:$B,$D135,'Annuity Prices'!$E:$E,$G135),IF($B135="RAB Short",SUMIFS('RAB Prices Short'!AO:AO,'RAB Prices Short'!$B:$B,'All Prices combined'!$D135,'RAB Prices Short'!$E:$E,'All Prices combined'!$G135),IF($B135="RAB Long",SUMIFS('RAB Prices Long'!AO:AO,'RAB Prices Long'!$B:$B,'All Prices combined'!$D135,'RAB Prices Long'!$E:$E,'All Prices combined'!$G135)))),2)</f>
        <v>1.53</v>
      </c>
      <c r="AM135" s="2">
        <f>ROUND(IF($B135="Annuity",SUMIFS('Annuity Prices'!AP:AP,'Annuity Prices'!$B:$B,$D135,'Annuity Prices'!$E:$E,$G135),IF($B135="RAB Short",SUMIFS('RAB Prices Short'!AP:AP,'RAB Prices Short'!$B:$B,'All Prices combined'!$D135,'RAB Prices Short'!$E:$E,'All Prices combined'!$G135),IF($B135="RAB Long",SUMIFS('RAB Prices Long'!AP:AP,'RAB Prices Long'!$B:$B,'All Prices combined'!$D135,'RAB Prices Long'!$E:$E,'All Prices combined'!$G135)))),2)</f>
        <v>1.57</v>
      </c>
      <c r="AN135" s="2">
        <f>ROUND(IF($B135="Annuity",SUMIFS('Annuity Prices'!AQ:AQ,'Annuity Prices'!$B:$B,$D135,'Annuity Prices'!$E:$E,$G135),IF($B135="RAB Short",SUMIFS('RAB Prices Short'!AQ:AQ,'RAB Prices Short'!$B:$B,'All Prices combined'!$D135,'RAB Prices Short'!$E:$E,'All Prices combined'!$G135),IF($B135="RAB Long",SUMIFS('RAB Prices Long'!AQ:AQ,'RAB Prices Long'!$B:$B,'All Prices combined'!$D135,'RAB Prices Long'!$E:$E,'All Prices combined'!$G135)))),2)</f>
        <v>1.61</v>
      </c>
      <c r="AO135" s="2">
        <f>ROUND(IF($B135="Annuity",SUMIFS('Annuity Prices'!AR:AR,'Annuity Prices'!$B:$B,$D135,'Annuity Prices'!$E:$E,$G135),IF($B135="RAB Short",SUMIFS('RAB Prices Short'!AR:AR,'RAB Prices Short'!$B:$B,'All Prices combined'!$D135,'RAB Prices Short'!$E:$E,'All Prices combined'!$G135),IF($B135="RAB Long",SUMIFS('RAB Prices Long'!AR:AR,'RAB Prices Long'!$B:$B,'All Prices combined'!$D135,'RAB Prices Long'!$E:$E,'All Prices combined'!$G135)))),2)</f>
        <v>0.36</v>
      </c>
      <c r="AP135" s="2">
        <f>ROUND(IF($B135="Annuity",SUMIFS('Annuity Prices'!AS:AS,'Annuity Prices'!$B:$B,$D135,'Annuity Prices'!$E:$E,$G135),IF($B135="RAB Short",SUMIFS('RAB Prices Short'!AS:AS,'RAB Prices Short'!$B:$B,'All Prices combined'!$D135,'RAB Prices Short'!$E:$E,'All Prices combined'!$G135),IF($B135="RAB Long",SUMIFS('RAB Prices Long'!AS:AS,'RAB Prices Long'!$B:$B,'All Prices combined'!$D135,'RAB Prices Long'!$E:$E,'All Prices combined'!$G135)))),2)</f>
        <v>0.77</v>
      </c>
      <c r="AQ135" s="2">
        <f>ROUND(IF($B135="Annuity",SUMIFS('Annuity Prices'!AT:AT,'Annuity Prices'!$B:$B,$D135,'Annuity Prices'!$E:$E,$G135),IF($B135="RAB Short",SUMIFS('RAB Prices Short'!AT:AT,'RAB Prices Short'!$B:$B,'All Prices combined'!$D135,'RAB Prices Short'!$E:$E,'All Prices combined'!$G135),IF($B135="RAB Long",SUMIFS('RAB Prices Long'!AT:AT,'RAB Prices Long'!$B:$B,'All Prices combined'!$D135,'RAB Prices Long'!$E:$E,'All Prices combined'!$G135)))),2)</f>
        <v>0.79</v>
      </c>
      <c r="AR135" s="2">
        <f>ROUND(IF($B135="Annuity",SUMIFS('Annuity Prices'!AU:AU,'Annuity Prices'!$B:$B,$D135,'Annuity Prices'!$E:$E,$G135),IF($B135="RAB Short",SUMIFS('RAB Prices Short'!AU:AU,'RAB Prices Short'!$B:$B,'All Prices combined'!$D135,'RAB Prices Short'!$E:$E,'All Prices combined'!$G135),IF($B135="RAB Long",SUMIFS('RAB Prices Long'!AU:AU,'RAB Prices Long'!$B:$B,'All Prices combined'!$D135,'RAB Prices Long'!$E:$E,'All Prices combined'!$G135)))),2)</f>
        <v>0.81</v>
      </c>
      <c r="AS135" s="2">
        <f>ROUND(IF($B135="Annuity",SUMIFS('Annuity Prices'!AV:AV,'Annuity Prices'!$B:$B,$D135,'Annuity Prices'!$E:$E,$G135),IF($B135="RAB Short",SUMIFS('RAB Prices Short'!AV:AV,'RAB Prices Short'!$B:$B,'All Prices combined'!$D135,'RAB Prices Short'!$E:$E,'All Prices combined'!$G135),IF($B135="RAB Long",SUMIFS('RAB Prices Long'!AV:AV,'RAB Prices Long'!$B:$B,'All Prices combined'!$D135,'RAB Prices Long'!$E:$E,'All Prices combined'!$G135)))),2)</f>
        <v>0.84</v>
      </c>
      <c r="AT135" s="2">
        <f>ROUND(IF($B135="Annuity",SUMIFS('Annuity Prices'!AW:AW,'Annuity Prices'!$B:$B,$D135,'Annuity Prices'!$E:$E,$G135),IF($B135="RAB Short",SUMIFS('RAB Prices Short'!AW:AW,'RAB Prices Short'!$B:$B,'All Prices combined'!$D135,'RAB Prices Short'!$E:$E,'All Prices combined'!$G135),IF($B135="RAB Long",SUMIFS('RAB Prices Long'!AW:AW,'RAB Prices Long'!$B:$B,'All Prices combined'!$D135,'RAB Prices Long'!$E:$E,'All Prices combined'!$G135)))),2)</f>
        <v>0.85</v>
      </c>
      <c r="AU135" s="2">
        <f>ROUND(IF($B135="Annuity",SUMIFS('Annuity Prices'!AX:AX,'Annuity Prices'!$B:$B,$D135,'Annuity Prices'!$E:$E,$G135),IF($B135="RAB Short",SUMIFS('RAB Prices Short'!AX:AX,'RAB Prices Short'!$B:$B,'All Prices combined'!$D135,'RAB Prices Short'!$E:$E,'All Prices combined'!$G135),IF($B135="RAB Long",SUMIFS('RAB Prices Long'!AX:AX,'RAB Prices Long'!$B:$B,'All Prices combined'!$D135,'RAB Prices Long'!$E:$E,'All Prices combined'!$G135)))),2)</f>
        <v>0.87</v>
      </c>
      <c r="AV135" s="2">
        <f>ROUND(IF($B135="Annuity",SUMIFS('Annuity Prices'!AY:AY,'Annuity Prices'!$B:$B,$D135,'Annuity Prices'!$E:$E,$G135),IF($B135="RAB Short",SUMIFS('RAB Prices Short'!AY:AY,'RAB Prices Short'!$B:$B,'All Prices combined'!$D135,'RAB Prices Short'!$E:$E,'All Prices combined'!$G135),IF($B135="RAB Long",SUMIFS('RAB Prices Long'!AY:AY,'RAB Prices Long'!$B:$B,'All Prices combined'!$D135,'RAB Prices Long'!$E:$E,'All Prices combined'!$G135)))),2)</f>
        <v>0.9</v>
      </c>
      <c r="AW135" s="2">
        <f>ROUND(IF($B135="Annuity",SUMIFS('Annuity Prices'!AZ:AZ,'Annuity Prices'!$B:$B,$D135,'Annuity Prices'!$E:$E,$G135),IF($B135="RAB Short",SUMIFS('RAB Prices Short'!AZ:AZ,'RAB Prices Short'!$B:$B,'All Prices combined'!$D135,'RAB Prices Short'!$E:$E,'All Prices combined'!$G135),IF($B135="RAB Long",SUMIFS('RAB Prices Long'!AZ:AZ,'RAB Prices Long'!$B:$B,'All Prices combined'!$D135,'RAB Prices Long'!$E:$E,'All Prices combined'!$G135)))),2)</f>
        <v>0.92</v>
      </c>
      <c r="AX135" s="2">
        <f>ROUND(IF($B135="Annuity",SUMIFS('Annuity Prices'!BA:BA,'Annuity Prices'!$B:$B,$D135,'Annuity Prices'!$E:$E,$G135),IF($B135="RAB Short",SUMIFS('RAB Prices Short'!BA:BA,'RAB Prices Short'!$B:$B,'All Prices combined'!$D135,'RAB Prices Short'!$E:$E,'All Prices combined'!$G135),IF($B135="RAB Long",SUMIFS('RAB Prices Long'!BA:BA,'RAB Prices Long'!$B:$B,'All Prices combined'!$D135,'RAB Prices Long'!$E:$E,'All Prices combined'!$G135)))),2)</f>
        <v>0.94</v>
      </c>
      <c r="AY135" s="2">
        <f>ROUND(IF($B135="Annuity",SUMIFS('Annuity Prices'!BB:BB,'Annuity Prices'!$B:$B,$D135,'Annuity Prices'!$E:$E,$G135),IF($B135="RAB Short",SUMIFS('RAB Prices Short'!BB:BB,'RAB Prices Short'!$B:$B,'All Prices combined'!$D135,'RAB Prices Short'!$E:$E,'All Prices combined'!$G135),IF($B135="RAB Long",SUMIFS('RAB Prices Long'!BB:BB,'RAB Prices Long'!$B:$B,'All Prices combined'!$D135,'RAB Prices Long'!$E:$E,'All Prices combined'!$G135)))),2)</f>
        <v>0.96</v>
      </c>
      <c r="AZ135" s="2">
        <f>ROUND(IF($B135="Annuity",SUMIFS('Annuity Prices'!BC:BC,'Annuity Prices'!$B:$B,$D135,'Annuity Prices'!$E:$E,$G135),IF($B135="RAB Short",SUMIFS('RAB Prices Short'!BC:BC,'RAB Prices Short'!$B:$B,'All Prices combined'!$D135,'RAB Prices Short'!$E:$E,'All Prices combined'!$G135),IF($B135="RAB Long",SUMIFS('RAB Prices Long'!BC:BC,'RAB Prices Long'!$B:$B,'All Prices combined'!$D135,'RAB Prices Long'!$E:$E,'All Prices combined'!$G135)))),2)</f>
        <v>0.98</v>
      </c>
      <c r="BA135" s="2">
        <f>ROUND(IF($B135="Annuity",SUMIFS('Annuity Prices'!BD:BD,'Annuity Prices'!$B:$B,$D135,'Annuity Prices'!$E:$E,$G135),IF($B135="RAB Short",SUMIFS('RAB Prices Short'!BD:BD,'RAB Prices Short'!$B:$B,'All Prices combined'!$D135,'RAB Prices Short'!$E:$E,'All Prices combined'!$G135),IF($B135="RAB Long",SUMIFS('RAB Prices Long'!BD:BD,'RAB Prices Long'!$B:$B,'All Prices combined'!$D135,'RAB Prices Long'!$E:$E,'All Prices combined'!$G135)))),2)</f>
        <v>1.01</v>
      </c>
      <c r="BB135" s="2">
        <f>ROUND(IF($B135="Annuity",SUMIFS('Annuity Prices'!BE:BE,'Annuity Prices'!$B:$B,$D135,'Annuity Prices'!$E:$E,$G135),IF($B135="RAB Short",SUMIFS('RAB Prices Short'!BE:BE,'RAB Prices Short'!$B:$B,'All Prices combined'!$D135,'RAB Prices Short'!$E:$E,'All Prices combined'!$G135),IF($B135="RAB Long",SUMIFS('RAB Prices Long'!BE:BE,'RAB Prices Long'!$B:$B,'All Prices combined'!$D135,'RAB Prices Long'!$E:$E,'All Prices combined'!$G135)))),2)</f>
        <v>1.03</v>
      </c>
      <c r="BC135" s="2">
        <f>ROUND(IF($B135="Annuity",SUMIFS('Annuity Prices'!BF:BF,'Annuity Prices'!$B:$B,$D135,'Annuity Prices'!$E:$E,$G135),IF($B135="RAB Short",SUMIFS('RAB Prices Short'!BF:BF,'RAB Prices Short'!$B:$B,'All Prices combined'!$D135,'RAB Prices Short'!$E:$E,'All Prices combined'!$G135),IF($B135="RAB Long",SUMIFS('RAB Prices Long'!BF:BF,'RAB Prices Long'!$B:$B,'All Prices combined'!$D135,'RAB Prices Long'!$E:$E,'All Prices combined'!$G135)))),2)</f>
        <v>1.05</v>
      </c>
      <c r="BD135" s="2">
        <f>ROUND(IF($B135="Annuity",SUMIFS('Annuity Prices'!BG:BG,'Annuity Prices'!$B:$B,$D135,'Annuity Prices'!$E:$E,$G135),IF($B135="RAB Short",SUMIFS('RAB Prices Short'!BG:BG,'RAB Prices Short'!$B:$B,'All Prices combined'!$D135,'RAB Prices Short'!$E:$E,'All Prices combined'!$G135),IF($B135="RAB Long",SUMIFS('RAB Prices Long'!BG:BG,'RAB Prices Long'!$B:$B,'All Prices combined'!$D135,'RAB Prices Long'!$E:$E,'All Prices combined'!$G135)))),2)</f>
        <v>1.08</v>
      </c>
      <c r="BE135" s="2">
        <f>ROUND(IF($B135="Annuity",SUMIFS('Annuity Prices'!BH:BH,'Annuity Prices'!$B:$B,$D135,'Annuity Prices'!$E:$E,$G135),IF($B135="RAB Short",SUMIFS('RAB Prices Short'!BH:BH,'RAB Prices Short'!$B:$B,'All Prices combined'!$D135,'RAB Prices Short'!$E:$E,'All Prices combined'!$G135),IF($B135="RAB Long",SUMIFS('RAB Prices Long'!BH:BH,'RAB Prices Long'!$B:$B,'All Prices combined'!$D135,'RAB Prices Long'!$E:$E,'All Prices combined'!$G135)))),2)</f>
        <v>1.1100000000000001</v>
      </c>
      <c r="BF135" s="2">
        <f>ROUND(IF($B135="Annuity",SUMIFS('Annuity Prices'!BI:BI,'Annuity Prices'!$B:$B,$D135,'Annuity Prices'!$E:$E,$G135),IF($B135="RAB Short",SUMIFS('RAB Prices Short'!BI:BI,'RAB Prices Short'!$B:$B,'All Prices combined'!$D135,'RAB Prices Short'!$E:$E,'All Prices combined'!$G135),IF($B135="RAB Long",SUMIFS('RAB Prices Long'!BI:BI,'RAB Prices Long'!$B:$B,'All Prices combined'!$D135,'RAB Prices Long'!$E:$E,'All Prices combined'!$G135)))),2)</f>
        <v>1.1299999999999999</v>
      </c>
      <c r="BG135" s="2">
        <f>ROUND(IF($B135="Annuity",SUMIFS('Annuity Prices'!BJ:BJ,'Annuity Prices'!$B:$B,$D135,'Annuity Prices'!$E:$E,$G135),IF($B135="RAB Short",SUMIFS('RAB Prices Short'!BJ:BJ,'RAB Prices Short'!$B:$B,'All Prices combined'!$D135,'RAB Prices Short'!$E:$E,'All Prices combined'!$G135),IF($B135="RAB Long",SUMIFS('RAB Prices Long'!BJ:BJ,'RAB Prices Long'!$B:$B,'All Prices combined'!$D135,'RAB Prices Long'!$E:$E,'All Prices combined'!$G135)))),2)</f>
        <v>1.1599999999999999</v>
      </c>
      <c r="BH135" s="2">
        <f>ROUND(IF($B135="Annuity",SUMIFS('Annuity Prices'!BK:BK,'Annuity Prices'!$B:$B,$D135,'Annuity Prices'!$E:$E,$G135),IF($B135="RAB Short",SUMIFS('RAB Prices Short'!BK:BK,'RAB Prices Short'!$B:$B,'All Prices combined'!$D135,'RAB Prices Short'!$E:$E,'All Prices combined'!$G135),IF($B135="RAB Long",SUMIFS('RAB Prices Long'!BK:BK,'RAB Prices Long'!$B:$B,'All Prices combined'!$D135,'RAB Prices Long'!$E:$E,'All Prices combined'!$G135)))),2)</f>
        <v>1.19</v>
      </c>
      <c r="BI135" s="2">
        <f>ROUND(IF($B135="Annuity",SUMIFS('Annuity Prices'!BL:BL,'Annuity Prices'!$B:$B,$D135,'Annuity Prices'!$E:$E,$G135),IF($B135="RAB Short",SUMIFS('RAB Prices Short'!BL:BL,'RAB Prices Short'!$B:$B,'All Prices combined'!$D135,'RAB Prices Short'!$E:$E,'All Prices combined'!$G135),IF($B135="RAB Long",SUMIFS('RAB Prices Long'!BL:BL,'RAB Prices Long'!$B:$B,'All Prices combined'!$D135,'RAB Prices Long'!$E:$E,'All Prices combined'!$G135)))),2)</f>
        <v>1.22</v>
      </c>
      <c r="BJ135" s="2">
        <f>ROUND(IF($B135="Annuity",SUMIFS('Annuity Prices'!BM:BM,'Annuity Prices'!$B:$B,$D135,'Annuity Prices'!$E:$E,$G135),IF($B135="RAB Short",SUMIFS('RAB Prices Short'!BM:BM,'RAB Prices Short'!$B:$B,'All Prices combined'!$D135,'RAB Prices Short'!$E:$E,'All Prices combined'!$G135),IF($B135="RAB Long",SUMIFS('RAB Prices Long'!BM:BM,'RAB Prices Long'!$B:$B,'All Prices combined'!$D135,'RAB Prices Long'!$E:$E,'All Prices combined'!$G135)))),2)</f>
        <v>1.24</v>
      </c>
      <c r="BK135" s="2">
        <f>ROUND(IF($B135="Annuity",SUMIFS('Annuity Prices'!BN:BN,'Annuity Prices'!$B:$B,$D135,'Annuity Prices'!$E:$E,$G135),IF($B135="RAB Short",SUMIFS('RAB Prices Short'!BN:BN,'RAB Prices Short'!$B:$B,'All Prices combined'!$D135,'RAB Prices Short'!$E:$E,'All Prices combined'!$G135),IF($B135="RAB Long",SUMIFS('RAB Prices Long'!BN:BN,'RAB Prices Long'!$B:$B,'All Prices combined'!$D135,'RAB Prices Long'!$E:$E,'All Prices combined'!$G135)))),2)</f>
        <v>1.27</v>
      </c>
      <c r="BL135" s="2">
        <f>ROUND(IF($B135="Annuity",SUMIFS('Annuity Prices'!BO:BO,'Annuity Prices'!$B:$B,$D135,'Annuity Prices'!$E:$E,$G135),IF($B135="RAB Short",SUMIFS('RAB Prices Short'!BO:BO,'RAB Prices Short'!$B:$B,'All Prices combined'!$D135,'RAB Prices Short'!$E:$E,'All Prices combined'!$G135),IF($B135="RAB Long",SUMIFS('RAB Prices Long'!BO:BO,'RAB Prices Long'!$B:$B,'All Prices combined'!$D135,'RAB Prices Long'!$E:$E,'All Prices combined'!$G135)))),2)</f>
        <v>1.3</v>
      </c>
      <c r="BM135" s="2">
        <f>ROUND(IF($B135="Annuity",SUMIFS('Annuity Prices'!BP:BP,'Annuity Prices'!$B:$B,$D135,'Annuity Prices'!$E:$E,$G135),IF($B135="RAB Short",SUMIFS('RAB Prices Short'!BP:BP,'RAB Prices Short'!$B:$B,'All Prices combined'!$D135,'RAB Prices Short'!$E:$E,'All Prices combined'!$G135),IF($B135="RAB Long",SUMIFS('RAB Prices Long'!BP:BP,'RAB Prices Long'!$B:$B,'All Prices combined'!$D135,'RAB Prices Long'!$E:$E,'All Prices combined'!$G135)))),2)</f>
        <v>1.34</v>
      </c>
      <c r="BN135" s="2">
        <f>ROUND(IF($B135="Annuity",SUMIFS('Annuity Prices'!BQ:BQ,'Annuity Prices'!$B:$B,$D135,'Annuity Prices'!$E:$E,$G135),IF($B135="RAB Short",SUMIFS('RAB Prices Short'!BQ:BQ,'RAB Prices Short'!$B:$B,'All Prices combined'!$D135,'RAB Prices Short'!$E:$E,'All Prices combined'!$G135),IF($B135="RAB Long",SUMIFS('RAB Prices Long'!BQ:BQ,'RAB Prices Long'!$B:$B,'All Prices combined'!$D135,'RAB Prices Long'!$E:$E,'All Prices combined'!$G135)))),2)</f>
        <v>1.36</v>
      </c>
      <c r="BO135" s="2">
        <f>ROUND(IF($B135="Annuity",SUMIFS('Annuity Prices'!BR:BR,'Annuity Prices'!$B:$B,$D135,'Annuity Prices'!$E:$E,$G135),IF($B135="RAB Short",SUMIFS('RAB Prices Short'!BR:BR,'RAB Prices Short'!$B:$B,'All Prices combined'!$D135,'RAB Prices Short'!$E:$E,'All Prices combined'!$G135),IF($B135="RAB Long",SUMIFS('RAB Prices Long'!BR:BR,'RAB Prices Long'!$B:$B,'All Prices combined'!$D135,'RAB Prices Long'!$E:$E,'All Prices combined'!$G135)))),2)</f>
        <v>1.4</v>
      </c>
      <c r="BP135" s="2">
        <f>ROUND(IF($B135="Annuity",SUMIFS('Annuity Prices'!BS:BS,'Annuity Prices'!$B:$B,$D135,'Annuity Prices'!$E:$E,$G135),IF($B135="RAB Short",SUMIFS('RAB Prices Short'!BS:BS,'RAB Prices Short'!$B:$B,'All Prices combined'!$D135,'RAB Prices Short'!$E:$E,'All Prices combined'!$G135),IF($B135="RAB Long",SUMIFS('RAB Prices Long'!BS:BS,'RAB Prices Long'!$B:$B,'All Prices combined'!$D135,'RAB Prices Long'!$E:$E,'All Prices combined'!$G135)))),2)</f>
        <v>1.43</v>
      </c>
      <c r="BQ135" s="2">
        <f>ROUND(IF($B135="Annuity",SUMIFS('Annuity Prices'!BT:BT,'Annuity Prices'!$B:$B,$D135,'Annuity Prices'!$E:$E,$G135),IF($B135="RAB Short",SUMIFS('RAB Prices Short'!BT:BT,'RAB Prices Short'!$B:$B,'All Prices combined'!$D135,'RAB Prices Short'!$E:$E,'All Prices combined'!$G135),IF($B135="RAB Long",SUMIFS('RAB Prices Long'!BT:BT,'RAB Prices Long'!$B:$B,'All Prices combined'!$D135,'RAB Prices Long'!$E:$E,'All Prices combined'!$G135)))),2)</f>
        <v>1.47</v>
      </c>
      <c r="BR135" s="2">
        <f>ROUND(IF($B135="Annuity",SUMIFS('Annuity Prices'!BU:BU,'Annuity Prices'!$B:$B,$D135,'Annuity Prices'!$E:$E,$G135),IF($B135="RAB Short",SUMIFS('RAB Prices Short'!BU:BU,'RAB Prices Short'!$B:$B,'All Prices combined'!$D135,'RAB Prices Short'!$E:$E,'All Prices combined'!$G135),IF($B135="RAB Long",SUMIFS('RAB Prices Long'!BU:BU,'RAB Prices Long'!$B:$B,'All Prices combined'!$D135,'RAB Prices Long'!$E:$E,'All Prices combined'!$G135)))),2)</f>
        <v>1.5</v>
      </c>
      <c r="BS135" s="2">
        <f>ROUND(IF($B135="Annuity",SUMIFS('Annuity Prices'!BV:BV,'Annuity Prices'!$B:$B,$D135,'Annuity Prices'!$E:$E,$G135),IF($B135="RAB Short",SUMIFS('RAB Prices Short'!BV:BV,'RAB Prices Short'!$B:$B,'All Prices combined'!$D135,'RAB Prices Short'!$E:$E,'All Prices combined'!$G135),IF($B135="RAB Long",SUMIFS('RAB Prices Long'!BV:BV,'RAB Prices Long'!$B:$B,'All Prices combined'!$D135,'RAB Prices Long'!$E:$E,'All Prices combined'!$G135)))),2)</f>
        <v>1.53</v>
      </c>
      <c r="BT135" s="2">
        <f>ROUND(IF($B135="Annuity",SUMIFS('Annuity Prices'!BW:BW,'Annuity Prices'!$B:$B,$D135,'Annuity Prices'!$E:$E,$G135),IF($B135="RAB Short",SUMIFS('RAB Prices Short'!BW:BW,'RAB Prices Short'!$B:$B,'All Prices combined'!$D135,'RAB Prices Short'!$E:$E,'All Prices combined'!$G135),IF($B135="RAB Long",SUMIFS('RAB Prices Long'!BW:BW,'RAB Prices Long'!$B:$B,'All Prices combined'!$D135,'RAB Prices Long'!$E:$E,'All Prices combined'!$G135)))),2)</f>
        <v>1.57</v>
      </c>
      <c r="BU135" s="2">
        <f>ROUND(IF($B135="Annuity",SUMIFS('Annuity Prices'!BX:BX,'Annuity Prices'!$B:$B,$D135,'Annuity Prices'!$E:$E,$G135),IF($B135="RAB Short",SUMIFS('RAB Prices Short'!BX:BX,'RAB Prices Short'!$B:$B,'All Prices combined'!$D135,'RAB Prices Short'!$E:$E,'All Prices combined'!$G135),IF($B135="RAB Long",SUMIFS('RAB Prices Long'!BX:BX,'RAB Prices Long'!$B:$B,'All Prices combined'!$D135,'RAB Prices Long'!$E:$E,'All Prices combined'!$G135)))),2)</f>
        <v>1.61</v>
      </c>
    </row>
    <row r="136" spans="2:73" x14ac:dyDescent="0.25">
      <c r="B136" t="s">
        <v>37</v>
      </c>
      <c r="C136" s="1">
        <v>25</v>
      </c>
      <c r="D136" s="1" t="s">
        <v>204</v>
      </c>
      <c r="E136" s="1" t="s">
        <v>203</v>
      </c>
      <c r="F136" s="1">
        <v>25</v>
      </c>
      <c r="G136" s="1" t="s">
        <v>42</v>
      </c>
      <c r="H136" s="1"/>
      <c r="I136" s="2">
        <f>ROUND(IF($B136="Annuity",SUMIFS('Annuity Prices'!L:L,'Annuity Prices'!$B:$B,$D136,'Annuity Prices'!$E:$E,$G136),IF($B136="RAB Short",SUMIFS('RAB Prices Short'!L:L,'RAB Prices Short'!$B:$B,'All Prices combined'!$D136,'RAB Prices Short'!$E:$E,'All Prices combined'!$G136),IF($B136="RAB Long",SUMIFS('RAB Prices Long'!L:L,'RAB Prices Long'!$B:$B,'All Prices combined'!$D136,'RAB Prices Long'!$E:$E,'All Prices combined'!$G136)))),2)</f>
        <v>49.51</v>
      </c>
      <c r="J136" s="2">
        <f>ROUND(IF($B136="Annuity",SUMIFS('Annuity Prices'!M:M,'Annuity Prices'!$B:$B,$D136,'Annuity Prices'!$E:$E,$G136),IF($B136="RAB Short",SUMIFS('RAB Prices Short'!M:M,'RAB Prices Short'!$B:$B,'All Prices combined'!$D136,'RAB Prices Short'!$E:$E,'All Prices combined'!$G136),IF($B136="RAB Long",SUMIFS('RAB Prices Long'!M:M,'RAB Prices Long'!$B:$B,'All Prices combined'!$D136,'RAB Prices Long'!$E:$E,'All Prices combined'!$G136)))),2)</f>
        <v>50.93</v>
      </c>
      <c r="K136" s="2">
        <f>ROUND(IF($B136="Annuity",SUMIFS('Annuity Prices'!N:N,'Annuity Prices'!$B:$B,$D136,'Annuity Prices'!$E:$E,$G136),IF($B136="RAB Short",SUMIFS('RAB Prices Short'!N:N,'RAB Prices Short'!$B:$B,'All Prices combined'!$D136,'RAB Prices Short'!$E:$E,'All Prices combined'!$G136),IF($B136="RAB Long",SUMIFS('RAB Prices Long'!N:N,'RAB Prices Long'!$B:$B,'All Prices combined'!$D136,'RAB Prices Long'!$E:$E,'All Prices combined'!$G136)))),2)</f>
        <v>52.39</v>
      </c>
      <c r="L136" s="2">
        <f>ROUND(IF($B136="Annuity",SUMIFS('Annuity Prices'!O:O,'Annuity Prices'!$B:$B,$D136,'Annuity Prices'!$E:$E,$G136),IF($B136="RAB Short",SUMIFS('RAB Prices Short'!O:O,'RAB Prices Short'!$B:$B,'All Prices combined'!$D136,'RAB Prices Short'!$E:$E,'All Prices combined'!$G136),IF($B136="RAB Long",SUMIFS('RAB Prices Long'!O:O,'RAB Prices Long'!$B:$B,'All Prices combined'!$D136,'RAB Prices Long'!$E:$E,'All Prices combined'!$G136)))),2)</f>
        <v>53.89</v>
      </c>
      <c r="M136" s="2">
        <f>ROUND(IF($B136="Annuity",SUMIFS('Annuity Prices'!P:P,'Annuity Prices'!$B:$B,$D136,'Annuity Prices'!$E:$E,$G136),IF($B136="RAB Short",SUMIFS('RAB Prices Short'!P:P,'RAB Prices Short'!$B:$B,'All Prices combined'!$D136,'RAB Prices Short'!$E:$E,'All Prices combined'!$G136),IF($B136="RAB Long",SUMIFS('RAB Prices Long'!P:P,'RAB Prices Long'!$B:$B,'All Prices combined'!$D136,'RAB Prices Long'!$E:$E,'All Prices combined'!$G136)))),2)</f>
        <v>55.89</v>
      </c>
      <c r="N136" s="2">
        <f>ROUND(IF($B136="Annuity",SUMIFS('Annuity Prices'!Q:Q,'Annuity Prices'!$B:$B,$D136,'Annuity Prices'!$E:$E,$G136),IF($B136="RAB Short",SUMIFS('RAB Prices Short'!Q:Q,'RAB Prices Short'!$B:$B,'All Prices combined'!$D136,'RAB Prices Short'!$E:$E,'All Prices combined'!$G136),IF($B136="RAB Long",SUMIFS('RAB Prices Long'!Q:Q,'RAB Prices Long'!$B:$B,'All Prices combined'!$D136,'RAB Prices Long'!$E:$E,'All Prices combined'!$G136)))),2)</f>
        <v>57.29</v>
      </c>
      <c r="O136" s="2">
        <f>ROUND(IF($B136="Annuity",SUMIFS('Annuity Prices'!R:R,'Annuity Prices'!$B:$B,$D136,'Annuity Prices'!$E:$E,$G136),IF($B136="RAB Short",SUMIFS('RAB Prices Short'!R:R,'RAB Prices Short'!$B:$B,'All Prices combined'!$D136,'RAB Prices Short'!$E:$E,'All Prices combined'!$G136),IF($B136="RAB Long",SUMIFS('RAB Prices Long'!R:R,'RAB Prices Long'!$B:$B,'All Prices combined'!$D136,'RAB Prices Long'!$E:$E,'All Prices combined'!$G136)))),2)</f>
        <v>58.72</v>
      </c>
      <c r="P136" s="2">
        <f>ROUND(IF($B136="Annuity",SUMIFS('Annuity Prices'!S:S,'Annuity Prices'!$B:$B,$D136,'Annuity Prices'!$E:$E,$G136),IF($B136="RAB Short",SUMIFS('RAB Prices Short'!S:S,'RAB Prices Short'!$B:$B,'All Prices combined'!$D136,'RAB Prices Short'!$E:$E,'All Prices combined'!$G136),IF($B136="RAB Long",SUMIFS('RAB Prices Long'!S:S,'RAB Prices Long'!$B:$B,'All Prices combined'!$D136,'RAB Prices Long'!$E:$E,'All Prices combined'!$G136)))),2)</f>
        <v>60.19</v>
      </c>
      <c r="Q136" s="2">
        <f>ROUND(IF($B136="Annuity",SUMIFS('Annuity Prices'!T:T,'Annuity Prices'!$B:$B,$D136,'Annuity Prices'!$E:$E,$G136),IF($B136="RAB Short",SUMIFS('RAB Prices Short'!T:T,'RAB Prices Short'!$B:$B,'All Prices combined'!$D136,'RAB Prices Short'!$E:$E,'All Prices combined'!$G136),IF($B136="RAB Long",SUMIFS('RAB Prices Long'!T:T,'RAB Prices Long'!$B:$B,'All Prices combined'!$D136,'RAB Prices Long'!$E:$E,'All Prices combined'!$G136)))),2)</f>
        <v>61.53</v>
      </c>
      <c r="R136" s="2">
        <f>ROUND(IF($B136="Annuity",SUMIFS('Annuity Prices'!U:U,'Annuity Prices'!$B:$B,$D136,'Annuity Prices'!$E:$E,$G136),IF($B136="RAB Short",SUMIFS('RAB Prices Short'!U:U,'RAB Prices Short'!$B:$B,'All Prices combined'!$D136,'RAB Prices Short'!$E:$E,'All Prices combined'!$G136),IF($B136="RAB Long",SUMIFS('RAB Prices Long'!U:U,'RAB Prices Long'!$B:$B,'All Prices combined'!$D136,'RAB Prices Long'!$E:$E,'All Prices combined'!$G136)))),2)</f>
        <v>63.07</v>
      </c>
      <c r="S136" s="2">
        <f>ROUND(IF($B136="Annuity",SUMIFS('Annuity Prices'!V:V,'Annuity Prices'!$B:$B,$D136,'Annuity Prices'!$E:$E,$G136),IF($B136="RAB Short",SUMIFS('RAB Prices Short'!V:V,'RAB Prices Short'!$B:$B,'All Prices combined'!$D136,'RAB Prices Short'!$E:$E,'All Prices combined'!$G136),IF($B136="RAB Long",SUMIFS('RAB Prices Long'!V:V,'RAB Prices Long'!$B:$B,'All Prices combined'!$D136,'RAB Prices Long'!$E:$E,'All Prices combined'!$G136)))),2)</f>
        <v>64.64</v>
      </c>
      <c r="T136" s="2">
        <f>ROUND(IF($B136="Annuity",SUMIFS('Annuity Prices'!W:W,'Annuity Prices'!$B:$B,$D136,'Annuity Prices'!$E:$E,$G136),IF($B136="RAB Short",SUMIFS('RAB Prices Short'!W:W,'RAB Prices Short'!$B:$B,'All Prices combined'!$D136,'RAB Prices Short'!$E:$E,'All Prices combined'!$G136),IF($B136="RAB Long",SUMIFS('RAB Prices Long'!W:W,'RAB Prices Long'!$B:$B,'All Prices combined'!$D136,'RAB Prices Long'!$E:$E,'All Prices combined'!$G136)))),2)</f>
        <v>66.260000000000005</v>
      </c>
      <c r="U136" s="2">
        <f>ROUND(IF($B136="Annuity",SUMIFS('Annuity Prices'!X:X,'Annuity Prices'!$B:$B,$D136,'Annuity Prices'!$E:$E,$G136),IF($B136="RAB Short",SUMIFS('RAB Prices Short'!X:X,'RAB Prices Short'!$B:$B,'All Prices combined'!$D136,'RAB Prices Short'!$E:$E,'All Prices combined'!$G136),IF($B136="RAB Long",SUMIFS('RAB Prices Long'!X:X,'RAB Prices Long'!$B:$B,'All Prices combined'!$D136,'RAB Prices Long'!$E:$E,'All Prices combined'!$G136)))),2)</f>
        <v>67.73</v>
      </c>
      <c r="V136" s="2">
        <f>ROUND(IF($B136="Annuity",SUMIFS('Annuity Prices'!Y:Y,'Annuity Prices'!$B:$B,$D136,'Annuity Prices'!$E:$E,$G136),IF($B136="RAB Short",SUMIFS('RAB Prices Short'!Y:Y,'RAB Prices Short'!$B:$B,'All Prices combined'!$D136,'RAB Prices Short'!$E:$E,'All Prices combined'!$G136),IF($B136="RAB Long",SUMIFS('RAB Prices Long'!Y:Y,'RAB Prices Long'!$B:$B,'All Prices combined'!$D136,'RAB Prices Long'!$E:$E,'All Prices combined'!$G136)))),2)</f>
        <v>69.42</v>
      </c>
      <c r="W136" s="2">
        <f>ROUND(IF($B136="Annuity",SUMIFS('Annuity Prices'!Z:Z,'Annuity Prices'!$B:$B,$D136,'Annuity Prices'!$E:$E,$G136),IF($B136="RAB Short",SUMIFS('RAB Prices Short'!Z:Z,'RAB Prices Short'!$B:$B,'All Prices combined'!$D136,'RAB Prices Short'!$E:$E,'All Prices combined'!$G136),IF($B136="RAB Long",SUMIFS('RAB Prices Long'!Z:Z,'RAB Prices Long'!$B:$B,'All Prices combined'!$D136,'RAB Prices Long'!$E:$E,'All Prices combined'!$G136)))),2)</f>
        <v>71.16</v>
      </c>
      <c r="X136" s="2">
        <f>ROUND(IF($B136="Annuity",SUMIFS('Annuity Prices'!AA:AA,'Annuity Prices'!$B:$B,$D136,'Annuity Prices'!$E:$E,$G136),IF($B136="RAB Short",SUMIFS('RAB Prices Short'!AA:AA,'RAB Prices Short'!$B:$B,'All Prices combined'!$D136,'RAB Prices Short'!$E:$E,'All Prices combined'!$G136),IF($B136="RAB Long",SUMIFS('RAB Prices Long'!AA:AA,'RAB Prices Long'!$B:$B,'All Prices combined'!$D136,'RAB Prices Long'!$E:$E,'All Prices combined'!$G136)))),2)</f>
        <v>72.94</v>
      </c>
      <c r="Y136" s="2">
        <f>ROUND(IF($B136="Annuity",SUMIFS('Annuity Prices'!AB:AB,'Annuity Prices'!$B:$B,$D136,'Annuity Prices'!$E:$E,$G136),IF($B136="RAB Short",SUMIFS('RAB Prices Short'!AB:AB,'RAB Prices Short'!$B:$B,'All Prices combined'!$D136,'RAB Prices Short'!$E:$E,'All Prices combined'!$G136),IF($B136="RAB Long",SUMIFS('RAB Prices Long'!AB:AB,'RAB Prices Long'!$B:$B,'All Prices combined'!$D136,'RAB Prices Long'!$E:$E,'All Prices combined'!$G136)))),2)</f>
        <v>74.56</v>
      </c>
      <c r="Z136" s="2">
        <f>ROUND(IF($B136="Annuity",SUMIFS('Annuity Prices'!AC:AC,'Annuity Prices'!$B:$B,$D136,'Annuity Prices'!$E:$E,$G136),IF($B136="RAB Short",SUMIFS('RAB Prices Short'!AC:AC,'RAB Prices Short'!$B:$B,'All Prices combined'!$D136,'RAB Prices Short'!$E:$E,'All Prices combined'!$G136),IF($B136="RAB Long",SUMIFS('RAB Prices Long'!AC:AC,'RAB Prices Long'!$B:$B,'All Prices combined'!$D136,'RAB Prices Long'!$E:$E,'All Prices combined'!$G136)))),2)</f>
        <v>76.430000000000007</v>
      </c>
      <c r="AA136" s="2">
        <f>ROUND(IF($B136="Annuity",SUMIFS('Annuity Prices'!AD:AD,'Annuity Prices'!$B:$B,$D136,'Annuity Prices'!$E:$E,$G136),IF($B136="RAB Short",SUMIFS('RAB Prices Short'!AD:AD,'RAB Prices Short'!$B:$B,'All Prices combined'!$D136,'RAB Prices Short'!$E:$E,'All Prices combined'!$G136),IF($B136="RAB Long",SUMIFS('RAB Prices Long'!AD:AD,'RAB Prices Long'!$B:$B,'All Prices combined'!$D136,'RAB Prices Long'!$E:$E,'All Prices combined'!$G136)))),2)</f>
        <v>78.34</v>
      </c>
      <c r="AB136" s="2">
        <f>ROUND(IF($B136="Annuity",SUMIFS('Annuity Prices'!AE:AE,'Annuity Prices'!$B:$B,$D136,'Annuity Prices'!$E:$E,$G136),IF($B136="RAB Short",SUMIFS('RAB Prices Short'!AE:AE,'RAB Prices Short'!$B:$B,'All Prices combined'!$D136,'RAB Prices Short'!$E:$E,'All Prices combined'!$G136),IF($B136="RAB Long",SUMIFS('RAB Prices Long'!AE:AE,'RAB Prices Long'!$B:$B,'All Prices combined'!$D136,'RAB Prices Long'!$E:$E,'All Prices combined'!$G136)))),2)</f>
        <v>80.290000000000006</v>
      </c>
      <c r="AC136" s="2">
        <f>ROUND(IF($B136="Annuity",SUMIFS('Annuity Prices'!AF:AF,'Annuity Prices'!$B:$B,$D136,'Annuity Prices'!$E:$E,$G136),IF($B136="RAB Short",SUMIFS('RAB Prices Short'!AF:AF,'RAB Prices Short'!$B:$B,'All Prices combined'!$D136,'RAB Prices Short'!$E:$E,'All Prices combined'!$G136),IF($B136="RAB Long",SUMIFS('RAB Prices Long'!AF:AF,'RAB Prices Long'!$B:$B,'All Prices combined'!$D136,'RAB Prices Long'!$E:$E,'All Prices combined'!$G136)))),2)</f>
        <v>82.08</v>
      </c>
      <c r="AD136" s="2">
        <f>ROUND(IF($B136="Annuity",SUMIFS('Annuity Prices'!AG:AG,'Annuity Prices'!$B:$B,$D136,'Annuity Prices'!$E:$E,$G136),IF($B136="RAB Short",SUMIFS('RAB Prices Short'!AG:AG,'RAB Prices Short'!$B:$B,'All Prices combined'!$D136,'RAB Prices Short'!$E:$E,'All Prices combined'!$G136),IF($B136="RAB Long",SUMIFS('RAB Prices Long'!AG:AG,'RAB Prices Long'!$B:$B,'All Prices combined'!$D136,'RAB Prices Long'!$E:$E,'All Prices combined'!$G136)))),2)</f>
        <v>84.13</v>
      </c>
      <c r="AE136" s="2">
        <f>ROUND(IF($B136="Annuity",SUMIFS('Annuity Prices'!AH:AH,'Annuity Prices'!$B:$B,$D136,'Annuity Prices'!$E:$E,$G136),IF($B136="RAB Short",SUMIFS('RAB Prices Short'!AH:AH,'RAB Prices Short'!$B:$B,'All Prices combined'!$D136,'RAB Prices Short'!$E:$E,'All Prices combined'!$G136),IF($B136="RAB Long",SUMIFS('RAB Prices Long'!AH:AH,'RAB Prices Long'!$B:$B,'All Prices combined'!$D136,'RAB Prices Long'!$E:$E,'All Prices combined'!$G136)))),2)</f>
        <v>86.24</v>
      </c>
      <c r="AF136" s="2">
        <f>ROUND(IF($B136="Annuity",SUMIFS('Annuity Prices'!AI:AI,'Annuity Prices'!$B:$B,$D136,'Annuity Prices'!$E:$E,$G136),IF($B136="RAB Short",SUMIFS('RAB Prices Short'!AI:AI,'RAB Prices Short'!$B:$B,'All Prices combined'!$D136,'RAB Prices Short'!$E:$E,'All Prices combined'!$G136),IF($B136="RAB Long",SUMIFS('RAB Prices Long'!AI:AI,'RAB Prices Long'!$B:$B,'All Prices combined'!$D136,'RAB Prices Long'!$E:$E,'All Prices combined'!$G136)))),2)</f>
        <v>88.39</v>
      </c>
      <c r="AG136" s="2">
        <f>ROUND(IF($B136="Annuity",SUMIFS('Annuity Prices'!AJ:AJ,'Annuity Prices'!$B:$B,$D136,'Annuity Prices'!$E:$E,$G136),IF($B136="RAB Short",SUMIFS('RAB Prices Short'!AJ:AJ,'RAB Prices Short'!$B:$B,'All Prices combined'!$D136,'RAB Prices Short'!$E:$E,'All Prices combined'!$G136),IF($B136="RAB Long",SUMIFS('RAB Prices Long'!AJ:AJ,'RAB Prices Long'!$B:$B,'All Prices combined'!$D136,'RAB Prices Long'!$E:$E,'All Prices combined'!$G136)))),2)</f>
        <v>90.36</v>
      </c>
      <c r="AH136" s="2">
        <f>ROUND(IF($B136="Annuity",SUMIFS('Annuity Prices'!AK:AK,'Annuity Prices'!$B:$B,$D136,'Annuity Prices'!$E:$E,$G136),IF($B136="RAB Short",SUMIFS('RAB Prices Short'!AK:AK,'RAB Prices Short'!$B:$B,'All Prices combined'!$D136,'RAB Prices Short'!$E:$E,'All Prices combined'!$G136),IF($B136="RAB Long",SUMIFS('RAB Prices Long'!AK:AK,'RAB Prices Long'!$B:$B,'All Prices combined'!$D136,'RAB Prices Long'!$E:$E,'All Prices combined'!$G136)))),2)</f>
        <v>92.62</v>
      </c>
      <c r="AI136" s="2">
        <f>ROUND(IF($B136="Annuity",SUMIFS('Annuity Prices'!AL:AL,'Annuity Prices'!$B:$B,$D136,'Annuity Prices'!$E:$E,$G136),IF($B136="RAB Short",SUMIFS('RAB Prices Short'!AL:AL,'RAB Prices Short'!$B:$B,'All Prices combined'!$D136,'RAB Prices Short'!$E:$E,'All Prices combined'!$G136),IF($B136="RAB Long",SUMIFS('RAB Prices Long'!AL:AL,'RAB Prices Long'!$B:$B,'All Prices combined'!$D136,'RAB Prices Long'!$E:$E,'All Prices combined'!$G136)))),2)</f>
        <v>94.94</v>
      </c>
      <c r="AJ136" s="2">
        <f>ROUND(IF($B136="Annuity",SUMIFS('Annuity Prices'!AM:AM,'Annuity Prices'!$B:$B,$D136,'Annuity Prices'!$E:$E,$G136),IF($B136="RAB Short",SUMIFS('RAB Prices Short'!AM:AM,'RAB Prices Short'!$B:$B,'All Prices combined'!$D136,'RAB Prices Short'!$E:$E,'All Prices combined'!$G136),IF($B136="RAB Long",SUMIFS('RAB Prices Long'!AM:AM,'RAB Prices Long'!$B:$B,'All Prices combined'!$D136,'RAB Prices Long'!$E:$E,'All Prices combined'!$G136)))),2)</f>
        <v>97.31</v>
      </c>
      <c r="AK136" s="2">
        <f>ROUND(IF($B136="Annuity",SUMIFS('Annuity Prices'!AN:AN,'Annuity Prices'!$B:$B,$D136,'Annuity Prices'!$E:$E,$G136),IF($B136="RAB Short",SUMIFS('RAB Prices Short'!AN:AN,'RAB Prices Short'!$B:$B,'All Prices combined'!$D136,'RAB Prices Short'!$E:$E,'All Prices combined'!$G136),IF($B136="RAB Long",SUMIFS('RAB Prices Long'!AN:AN,'RAB Prices Long'!$B:$B,'All Prices combined'!$D136,'RAB Prices Long'!$E:$E,'All Prices combined'!$G136)))),2)</f>
        <v>99.48</v>
      </c>
      <c r="AL136" s="2">
        <f>ROUND(IF($B136="Annuity",SUMIFS('Annuity Prices'!AO:AO,'Annuity Prices'!$B:$B,$D136,'Annuity Prices'!$E:$E,$G136),IF($B136="RAB Short",SUMIFS('RAB Prices Short'!AO:AO,'RAB Prices Short'!$B:$B,'All Prices combined'!$D136,'RAB Prices Short'!$E:$E,'All Prices combined'!$G136),IF($B136="RAB Long",SUMIFS('RAB Prices Long'!AO:AO,'RAB Prices Long'!$B:$B,'All Prices combined'!$D136,'RAB Prices Long'!$E:$E,'All Prices combined'!$G136)))),2)</f>
        <v>101.97</v>
      </c>
      <c r="AM136" s="2">
        <f>ROUND(IF($B136="Annuity",SUMIFS('Annuity Prices'!AP:AP,'Annuity Prices'!$B:$B,$D136,'Annuity Prices'!$E:$E,$G136),IF($B136="RAB Short",SUMIFS('RAB Prices Short'!AP:AP,'RAB Prices Short'!$B:$B,'All Prices combined'!$D136,'RAB Prices Short'!$E:$E,'All Prices combined'!$G136),IF($B136="RAB Long",SUMIFS('RAB Prices Long'!AP:AP,'RAB Prices Long'!$B:$B,'All Prices combined'!$D136,'RAB Prices Long'!$E:$E,'All Prices combined'!$G136)))),2)</f>
        <v>104.52</v>
      </c>
      <c r="AN136" s="2">
        <f>ROUND(IF($B136="Annuity",SUMIFS('Annuity Prices'!AQ:AQ,'Annuity Prices'!$B:$B,$D136,'Annuity Prices'!$E:$E,$G136),IF($B136="RAB Short",SUMIFS('RAB Prices Short'!AQ:AQ,'RAB Prices Short'!$B:$B,'All Prices combined'!$D136,'RAB Prices Short'!$E:$E,'All Prices combined'!$G136),IF($B136="RAB Long",SUMIFS('RAB Prices Long'!AQ:AQ,'RAB Prices Long'!$B:$B,'All Prices combined'!$D136,'RAB Prices Long'!$E:$E,'All Prices combined'!$G136)))),2)</f>
        <v>107.13</v>
      </c>
      <c r="AO136" s="2">
        <f>ROUND(IF($B136="Annuity",SUMIFS('Annuity Prices'!AR:AR,'Annuity Prices'!$B:$B,$D136,'Annuity Prices'!$E:$E,$G136),IF($B136="RAB Short",SUMIFS('RAB Prices Short'!AR:AR,'RAB Prices Short'!$B:$B,'All Prices combined'!$D136,'RAB Prices Short'!$E:$E,'All Prices combined'!$G136),IF($B136="RAB Long",SUMIFS('RAB Prices Long'!AR:AR,'RAB Prices Long'!$B:$B,'All Prices combined'!$D136,'RAB Prices Long'!$E:$E,'All Prices combined'!$G136)))),2)</f>
        <v>45.87</v>
      </c>
      <c r="AP136" s="2">
        <f>ROUND(IF($B136="Annuity",SUMIFS('Annuity Prices'!AS:AS,'Annuity Prices'!$B:$B,$D136,'Annuity Prices'!$E:$E,$G136),IF($B136="RAB Short",SUMIFS('RAB Prices Short'!AS:AS,'RAB Prices Short'!$B:$B,'All Prices combined'!$D136,'RAB Prices Short'!$E:$E,'All Prices combined'!$G136),IF($B136="RAB Long",SUMIFS('RAB Prices Long'!AS:AS,'RAB Prices Long'!$B:$B,'All Prices combined'!$D136,'RAB Prices Long'!$E:$E,'All Prices combined'!$G136)))),2)</f>
        <v>48.39</v>
      </c>
      <c r="AQ136" s="2">
        <f>ROUND(IF($B136="Annuity",SUMIFS('Annuity Prices'!AT:AT,'Annuity Prices'!$B:$B,$D136,'Annuity Prices'!$E:$E,$G136),IF($B136="RAB Short",SUMIFS('RAB Prices Short'!AT:AT,'RAB Prices Short'!$B:$B,'All Prices combined'!$D136,'RAB Prices Short'!$E:$E,'All Prices combined'!$G136),IF($B136="RAB Long",SUMIFS('RAB Prices Long'!AT:AT,'RAB Prices Long'!$B:$B,'All Prices combined'!$D136,'RAB Prices Long'!$E:$E,'All Prices combined'!$G136)))),2)</f>
        <v>50.93</v>
      </c>
      <c r="AR136" s="2">
        <f>ROUND(IF($B136="Annuity",SUMIFS('Annuity Prices'!AU:AU,'Annuity Prices'!$B:$B,$D136,'Annuity Prices'!$E:$E,$G136),IF($B136="RAB Short",SUMIFS('RAB Prices Short'!AU:AU,'RAB Prices Short'!$B:$B,'All Prices combined'!$D136,'RAB Prices Short'!$E:$E,'All Prices combined'!$G136),IF($B136="RAB Long",SUMIFS('RAB Prices Long'!AU:AU,'RAB Prices Long'!$B:$B,'All Prices combined'!$D136,'RAB Prices Long'!$E:$E,'All Prices combined'!$G136)))),2)</f>
        <v>52.39</v>
      </c>
      <c r="AS136" s="2">
        <f>ROUND(IF($B136="Annuity",SUMIFS('Annuity Prices'!AV:AV,'Annuity Prices'!$B:$B,$D136,'Annuity Prices'!$E:$E,$G136),IF($B136="RAB Short",SUMIFS('RAB Prices Short'!AV:AV,'RAB Prices Short'!$B:$B,'All Prices combined'!$D136,'RAB Prices Short'!$E:$E,'All Prices combined'!$G136),IF($B136="RAB Long",SUMIFS('RAB Prices Long'!AV:AV,'RAB Prices Long'!$B:$B,'All Prices combined'!$D136,'RAB Prices Long'!$E:$E,'All Prices combined'!$G136)))),2)</f>
        <v>53.89</v>
      </c>
      <c r="AT136" s="2">
        <f>ROUND(IF($B136="Annuity",SUMIFS('Annuity Prices'!AW:AW,'Annuity Prices'!$B:$B,$D136,'Annuity Prices'!$E:$E,$G136),IF($B136="RAB Short",SUMIFS('RAB Prices Short'!AW:AW,'RAB Prices Short'!$B:$B,'All Prices combined'!$D136,'RAB Prices Short'!$E:$E,'All Prices combined'!$G136),IF($B136="RAB Long",SUMIFS('RAB Prices Long'!AW:AW,'RAB Prices Long'!$B:$B,'All Prices combined'!$D136,'RAB Prices Long'!$E:$E,'All Prices combined'!$G136)))),2)</f>
        <v>55.89</v>
      </c>
      <c r="AU136" s="2">
        <f>ROUND(IF($B136="Annuity",SUMIFS('Annuity Prices'!AX:AX,'Annuity Prices'!$B:$B,$D136,'Annuity Prices'!$E:$E,$G136),IF($B136="RAB Short",SUMIFS('RAB Prices Short'!AX:AX,'RAB Prices Short'!$B:$B,'All Prices combined'!$D136,'RAB Prices Short'!$E:$E,'All Prices combined'!$G136),IF($B136="RAB Long",SUMIFS('RAB Prices Long'!AX:AX,'RAB Prices Long'!$B:$B,'All Prices combined'!$D136,'RAB Prices Long'!$E:$E,'All Prices combined'!$G136)))),2)</f>
        <v>57.29</v>
      </c>
      <c r="AV136" s="2">
        <f>ROUND(IF($B136="Annuity",SUMIFS('Annuity Prices'!AY:AY,'Annuity Prices'!$B:$B,$D136,'Annuity Prices'!$E:$E,$G136),IF($B136="RAB Short",SUMIFS('RAB Prices Short'!AY:AY,'RAB Prices Short'!$B:$B,'All Prices combined'!$D136,'RAB Prices Short'!$E:$E,'All Prices combined'!$G136),IF($B136="RAB Long",SUMIFS('RAB Prices Long'!AY:AY,'RAB Prices Long'!$B:$B,'All Prices combined'!$D136,'RAB Prices Long'!$E:$E,'All Prices combined'!$G136)))),2)</f>
        <v>58.72</v>
      </c>
      <c r="AW136" s="2">
        <f>ROUND(IF($B136="Annuity",SUMIFS('Annuity Prices'!AZ:AZ,'Annuity Prices'!$B:$B,$D136,'Annuity Prices'!$E:$E,$G136),IF($B136="RAB Short",SUMIFS('RAB Prices Short'!AZ:AZ,'RAB Prices Short'!$B:$B,'All Prices combined'!$D136,'RAB Prices Short'!$E:$E,'All Prices combined'!$G136),IF($B136="RAB Long",SUMIFS('RAB Prices Long'!AZ:AZ,'RAB Prices Long'!$B:$B,'All Prices combined'!$D136,'RAB Prices Long'!$E:$E,'All Prices combined'!$G136)))),2)</f>
        <v>60.19</v>
      </c>
      <c r="AX136" s="2">
        <f>ROUND(IF($B136="Annuity",SUMIFS('Annuity Prices'!BA:BA,'Annuity Prices'!$B:$B,$D136,'Annuity Prices'!$E:$E,$G136),IF($B136="RAB Short",SUMIFS('RAB Prices Short'!BA:BA,'RAB Prices Short'!$B:$B,'All Prices combined'!$D136,'RAB Prices Short'!$E:$E,'All Prices combined'!$G136),IF($B136="RAB Long",SUMIFS('RAB Prices Long'!BA:BA,'RAB Prices Long'!$B:$B,'All Prices combined'!$D136,'RAB Prices Long'!$E:$E,'All Prices combined'!$G136)))),2)</f>
        <v>61.53</v>
      </c>
      <c r="AY136" s="2">
        <f>ROUND(IF($B136="Annuity",SUMIFS('Annuity Prices'!BB:BB,'Annuity Prices'!$B:$B,$D136,'Annuity Prices'!$E:$E,$G136),IF($B136="RAB Short",SUMIFS('RAB Prices Short'!BB:BB,'RAB Prices Short'!$B:$B,'All Prices combined'!$D136,'RAB Prices Short'!$E:$E,'All Prices combined'!$G136),IF($B136="RAB Long",SUMIFS('RAB Prices Long'!BB:BB,'RAB Prices Long'!$B:$B,'All Prices combined'!$D136,'RAB Prices Long'!$E:$E,'All Prices combined'!$G136)))),2)</f>
        <v>63.07</v>
      </c>
      <c r="AZ136" s="2">
        <f>ROUND(IF($B136="Annuity",SUMIFS('Annuity Prices'!BC:BC,'Annuity Prices'!$B:$B,$D136,'Annuity Prices'!$E:$E,$G136),IF($B136="RAB Short",SUMIFS('RAB Prices Short'!BC:BC,'RAB Prices Short'!$B:$B,'All Prices combined'!$D136,'RAB Prices Short'!$E:$E,'All Prices combined'!$G136),IF($B136="RAB Long",SUMIFS('RAB Prices Long'!BC:BC,'RAB Prices Long'!$B:$B,'All Prices combined'!$D136,'RAB Prices Long'!$E:$E,'All Prices combined'!$G136)))),2)</f>
        <v>64.64</v>
      </c>
      <c r="BA136" s="2">
        <f>ROUND(IF($B136="Annuity",SUMIFS('Annuity Prices'!BD:BD,'Annuity Prices'!$B:$B,$D136,'Annuity Prices'!$E:$E,$G136),IF($B136="RAB Short",SUMIFS('RAB Prices Short'!BD:BD,'RAB Prices Short'!$B:$B,'All Prices combined'!$D136,'RAB Prices Short'!$E:$E,'All Prices combined'!$G136),IF($B136="RAB Long",SUMIFS('RAB Prices Long'!BD:BD,'RAB Prices Long'!$B:$B,'All Prices combined'!$D136,'RAB Prices Long'!$E:$E,'All Prices combined'!$G136)))),2)</f>
        <v>66.260000000000005</v>
      </c>
      <c r="BB136" s="2">
        <f>ROUND(IF($B136="Annuity",SUMIFS('Annuity Prices'!BE:BE,'Annuity Prices'!$B:$B,$D136,'Annuity Prices'!$E:$E,$G136),IF($B136="RAB Short",SUMIFS('RAB Prices Short'!BE:BE,'RAB Prices Short'!$B:$B,'All Prices combined'!$D136,'RAB Prices Short'!$E:$E,'All Prices combined'!$G136),IF($B136="RAB Long",SUMIFS('RAB Prices Long'!BE:BE,'RAB Prices Long'!$B:$B,'All Prices combined'!$D136,'RAB Prices Long'!$E:$E,'All Prices combined'!$G136)))),2)</f>
        <v>67.73</v>
      </c>
      <c r="BC136" s="2">
        <f>ROUND(IF($B136="Annuity",SUMIFS('Annuity Prices'!BF:BF,'Annuity Prices'!$B:$B,$D136,'Annuity Prices'!$E:$E,$G136),IF($B136="RAB Short",SUMIFS('RAB Prices Short'!BF:BF,'RAB Prices Short'!$B:$B,'All Prices combined'!$D136,'RAB Prices Short'!$E:$E,'All Prices combined'!$G136),IF($B136="RAB Long",SUMIFS('RAB Prices Long'!BF:BF,'RAB Prices Long'!$B:$B,'All Prices combined'!$D136,'RAB Prices Long'!$E:$E,'All Prices combined'!$G136)))),2)</f>
        <v>69.42</v>
      </c>
      <c r="BD136" s="2">
        <f>ROUND(IF($B136="Annuity",SUMIFS('Annuity Prices'!BG:BG,'Annuity Prices'!$B:$B,$D136,'Annuity Prices'!$E:$E,$G136),IF($B136="RAB Short",SUMIFS('RAB Prices Short'!BG:BG,'RAB Prices Short'!$B:$B,'All Prices combined'!$D136,'RAB Prices Short'!$E:$E,'All Prices combined'!$G136),IF($B136="RAB Long",SUMIFS('RAB Prices Long'!BG:BG,'RAB Prices Long'!$B:$B,'All Prices combined'!$D136,'RAB Prices Long'!$E:$E,'All Prices combined'!$G136)))),2)</f>
        <v>71.16</v>
      </c>
      <c r="BE136" s="2">
        <f>ROUND(IF($B136="Annuity",SUMIFS('Annuity Prices'!BH:BH,'Annuity Prices'!$B:$B,$D136,'Annuity Prices'!$E:$E,$G136),IF($B136="RAB Short",SUMIFS('RAB Prices Short'!BH:BH,'RAB Prices Short'!$B:$B,'All Prices combined'!$D136,'RAB Prices Short'!$E:$E,'All Prices combined'!$G136),IF($B136="RAB Long",SUMIFS('RAB Prices Long'!BH:BH,'RAB Prices Long'!$B:$B,'All Prices combined'!$D136,'RAB Prices Long'!$E:$E,'All Prices combined'!$G136)))),2)</f>
        <v>72.94</v>
      </c>
      <c r="BF136" s="2">
        <f>ROUND(IF($B136="Annuity",SUMIFS('Annuity Prices'!BI:BI,'Annuity Prices'!$B:$B,$D136,'Annuity Prices'!$E:$E,$G136),IF($B136="RAB Short",SUMIFS('RAB Prices Short'!BI:BI,'RAB Prices Short'!$B:$B,'All Prices combined'!$D136,'RAB Prices Short'!$E:$E,'All Prices combined'!$G136),IF($B136="RAB Long",SUMIFS('RAB Prices Long'!BI:BI,'RAB Prices Long'!$B:$B,'All Prices combined'!$D136,'RAB Prices Long'!$E:$E,'All Prices combined'!$G136)))),2)</f>
        <v>74.56</v>
      </c>
      <c r="BG136" s="2">
        <f>ROUND(IF($B136="Annuity",SUMIFS('Annuity Prices'!BJ:BJ,'Annuity Prices'!$B:$B,$D136,'Annuity Prices'!$E:$E,$G136),IF($B136="RAB Short",SUMIFS('RAB Prices Short'!BJ:BJ,'RAB Prices Short'!$B:$B,'All Prices combined'!$D136,'RAB Prices Short'!$E:$E,'All Prices combined'!$G136),IF($B136="RAB Long",SUMIFS('RAB Prices Long'!BJ:BJ,'RAB Prices Long'!$B:$B,'All Prices combined'!$D136,'RAB Prices Long'!$E:$E,'All Prices combined'!$G136)))),2)</f>
        <v>76.430000000000007</v>
      </c>
      <c r="BH136" s="2">
        <f>ROUND(IF($B136="Annuity",SUMIFS('Annuity Prices'!BK:BK,'Annuity Prices'!$B:$B,$D136,'Annuity Prices'!$E:$E,$G136),IF($B136="RAB Short",SUMIFS('RAB Prices Short'!BK:BK,'RAB Prices Short'!$B:$B,'All Prices combined'!$D136,'RAB Prices Short'!$E:$E,'All Prices combined'!$G136),IF($B136="RAB Long",SUMIFS('RAB Prices Long'!BK:BK,'RAB Prices Long'!$B:$B,'All Prices combined'!$D136,'RAB Prices Long'!$E:$E,'All Prices combined'!$G136)))),2)</f>
        <v>78.34</v>
      </c>
      <c r="BI136" s="2">
        <f>ROUND(IF($B136="Annuity",SUMIFS('Annuity Prices'!BL:BL,'Annuity Prices'!$B:$B,$D136,'Annuity Prices'!$E:$E,$G136),IF($B136="RAB Short",SUMIFS('RAB Prices Short'!BL:BL,'RAB Prices Short'!$B:$B,'All Prices combined'!$D136,'RAB Prices Short'!$E:$E,'All Prices combined'!$G136),IF($B136="RAB Long",SUMIFS('RAB Prices Long'!BL:BL,'RAB Prices Long'!$B:$B,'All Prices combined'!$D136,'RAB Prices Long'!$E:$E,'All Prices combined'!$G136)))),2)</f>
        <v>80.290000000000006</v>
      </c>
      <c r="BJ136" s="2">
        <f>ROUND(IF($B136="Annuity",SUMIFS('Annuity Prices'!BM:BM,'Annuity Prices'!$B:$B,$D136,'Annuity Prices'!$E:$E,$G136),IF($B136="RAB Short",SUMIFS('RAB Prices Short'!BM:BM,'RAB Prices Short'!$B:$B,'All Prices combined'!$D136,'RAB Prices Short'!$E:$E,'All Prices combined'!$G136),IF($B136="RAB Long",SUMIFS('RAB Prices Long'!BM:BM,'RAB Prices Long'!$B:$B,'All Prices combined'!$D136,'RAB Prices Long'!$E:$E,'All Prices combined'!$G136)))),2)</f>
        <v>82.08</v>
      </c>
      <c r="BK136" s="2">
        <f>ROUND(IF($B136="Annuity",SUMIFS('Annuity Prices'!BN:BN,'Annuity Prices'!$B:$B,$D136,'Annuity Prices'!$E:$E,$G136),IF($B136="RAB Short",SUMIFS('RAB Prices Short'!BN:BN,'RAB Prices Short'!$B:$B,'All Prices combined'!$D136,'RAB Prices Short'!$E:$E,'All Prices combined'!$G136),IF($B136="RAB Long",SUMIFS('RAB Prices Long'!BN:BN,'RAB Prices Long'!$B:$B,'All Prices combined'!$D136,'RAB Prices Long'!$E:$E,'All Prices combined'!$G136)))),2)</f>
        <v>84.13</v>
      </c>
      <c r="BL136" s="2">
        <f>ROUND(IF($B136="Annuity",SUMIFS('Annuity Prices'!BO:BO,'Annuity Prices'!$B:$B,$D136,'Annuity Prices'!$E:$E,$G136),IF($B136="RAB Short",SUMIFS('RAB Prices Short'!BO:BO,'RAB Prices Short'!$B:$B,'All Prices combined'!$D136,'RAB Prices Short'!$E:$E,'All Prices combined'!$G136),IF($B136="RAB Long",SUMIFS('RAB Prices Long'!BO:BO,'RAB Prices Long'!$B:$B,'All Prices combined'!$D136,'RAB Prices Long'!$E:$E,'All Prices combined'!$G136)))),2)</f>
        <v>86.24</v>
      </c>
      <c r="BM136" s="2">
        <f>ROUND(IF($B136="Annuity",SUMIFS('Annuity Prices'!BP:BP,'Annuity Prices'!$B:$B,$D136,'Annuity Prices'!$E:$E,$G136),IF($B136="RAB Short",SUMIFS('RAB Prices Short'!BP:BP,'RAB Prices Short'!$B:$B,'All Prices combined'!$D136,'RAB Prices Short'!$E:$E,'All Prices combined'!$G136),IF($B136="RAB Long",SUMIFS('RAB Prices Long'!BP:BP,'RAB Prices Long'!$B:$B,'All Prices combined'!$D136,'RAB Prices Long'!$E:$E,'All Prices combined'!$G136)))),2)</f>
        <v>88.39</v>
      </c>
      <c r="BN136" s="2">
        <f>ROUND(IF($B136="Annuity",SUMIFS('Annuity Prices'!BQ:BQ,'Annuity Prices'!$B:$B,$D136,'Annuity Prices'!$E:$E,$G136),IF($B136="RAB Short",SUMIFS('RAB Prices Short'!BQ:BQ,'RAB Prices Short'!$B:$B,'All Prices combined'!$D136,'RAB Prices Short'!$E:$E,'All Prices combined'!$G136),IF($B136="RAB Long",SUMIFS('RAB Prices Long'!BQ:BQ,'RAB Prices Long'!$B:$B,'All Prices combined'!$D136,'RAB Prices Long'!$E:$E,'All Prices combined'!$G136)))),2)</f>
        <v>90.36</v>
      </c>
      <c r="BO136" s="2">
        <f>ROUND(IF($B136="Annuity",SUMIFS('Annuity Prices'!BR:BR,'Annuity Prices'!$B:$B,$D136,'Annuity Prices'!$E:$E,$G136),IF($B136="RAB Short",SUMIFS('RAB Prices Short'!BR:BR,'RAB Prices Short'!$B:$B,'All Prices combined'!$D136,'RAB Prices Short'!$E:$E,'All Prices combined'!$G136),IF($B136="RAB Long",SUMIFS('RAB Prices Long'!BR:BR,'RAB Prices Long'!$B:$B,'All Prices combined'!$D136,'RAB Prices Long'!$E:$E,'All Prices combined'!$G136)))),2)</f>
        <v>92.62</v>
      </c>
      <c r="BP136" s="2">
        <f>ROUND(IF($B136="Annuity",SUMIFS('Annuity Prices'!BS:BS,'Annuity Prices'!$B:$B,$D136,'Annuity Prices'!$E:$E,$G136),IF($B136="RAB Short",SUMIFS('RAB Prices Short'!BS:BS,'RAB Prices Short'!$B:$B,'All Prices combined'!$D136,'RAB Prices Short'!$E:$E,'All Prices combined'!$G136),IF($B136="RAB Long",SUMIFS('RAB Prices Long'!BS:BS,'RAB Prices Long'!$B:$B,'All Prices combined'!$D136,'RAB Prices Long'!$E:$E,'All Prices combined'!$G136)))),2)</f>
        <v>94.94</v>
      </c>
      <c r="BQ136" s="2">
        <f>ROUND(IF($B136="Annuity",SUMIFS('Annuity Prices'!BT:BT,'Annuity Prices'!$B:$B,$D136,'Annuity Prices'!$E:$E,$G136),IF($B136="RAB Short",SUMIFS('RAB Prices Short'!BT:BT,'RAB Prices Short'!$B:$B,'All Prices combined'!$D136,'RAB Prices Short'!$E:$E,'All Prices combined'!$G136),IF($B136="RAB Long",SUMIFS('RAB Prices Long'!BT:BT,'RAB Prices Long'!$B:$B,'All Prices combined'!$D136,'RAB Prices Long'!$E:$E,'All Prices combined'!$G136)))),2)</f>
        <v>97.31</v>
      </c>
      <c r="BR136" s="2">
        <f>ROUND(IF($B136="Annuity",SUMIFS('Annuity Prices'!BU:BU,'Annuity Prices'!$B:$B,$D136,'Annuity Prices'!$E:$E,$G136),IF($B136="RAB Short",SUMIFS('RAB Prices Short'!BU:BU,'RAB Prices Short'!$B:$B,'All Prices combined'!$D136,'RAB Prices Short'!$E:$E,'All Prices combined'!$G136),IF($B136="RAB Long",SUMIFS('RAB Prices Long'!BU:BU,'RAB Prices Long'!$B:$B,'All Prices combined'!$D136,'RAB Prices Long'!$E:$E,'All Prices combined'!$G136)))),2)</f>
        <v>99.48</v>
      </c>
      <c r="BS136" s="2">
        <f>ROUND(IF($B136="Annuity",SUMIFS('Annuity Prices'!BV:BV,'Annuity Prices'!$B:$B,$D136,'Annuity Prices'!$E:$E,$G136),IF($B136="RAB Short",SUMIFS('RAB Prices Short'!BV:BV,'RAB Prices Short'!$B:$B,'All Prices combined'!$D136,'RAB Prices Short'!$E:$E,'All Prices combined'!$G136),IF($B136="RAB Long",SUMIFS('RAB Prices Long'!BV:BV,'RAB Prices Long'!$B:$B,'All Prices combined'!$D136,'RAB Prices Long'!$E:$E,'All Prices combined'!$G136)))),2)</f>
        <v>101.97</v>
      </c>
      <c r="BT136" s="2">
        <f>ROUND(IF($B136="Annuity",SUMIFS('Annuity Prices'!BW:BW,'Annuity Prices'!$B:$B,$D136,'Annuity Prices'!$E:$E,$G136),IF($B136="RAB Short",SUMIFS('RAB Prices Short'!BW:BW,'RAB Prices Short'!$B:$B,'All Prices combined'!$D136,'RAB Prices Short'!$E:$E,'All Prices combined'!$G136),IF($B136="RAB Long",SUMIFS('RAB Prices Long'!BW:BW,'RAB Prices Long'!$B:$B,'All Prices combined'!$D136,'RAB Prices Long'!$E:$E,'All Prices combined'!$G136)))),2)</f>
        <v>104.52</v>
      </c>
      <c r="BU136" s="2">
        <f>ROUND(IF($B136="Annuity",SUMIFS('Annuity Prices'!BX:BX,'Annuity Prices'!$B:$B,$D136,'Annuity Prices'!$E:$E,$G136),IF($B136="RAB Short",SUMIFS('RAB Prices Short'!BX:BX,'RAB Prices Short'!$B:$B,'All Prices combined'!$D136,'RAB Prices Short'!$E:$E,'All Prices combined'!$G136),IF($B136="RAB Long",SUMIFS('RAB Prices Long'!BX:BX,'RAB Prices Long'!$B:$B,'All Prices combined'!$D136,'RAB Prices Long'!$E:$E,'All Prices combined'!$G136)))),2)</f>
        <v>107.13</v>
      </c>
    </row>
    <row r="137" spans="2:73" x14ac:dyDescent="0.25">
      <c r="B137" t="s">
        <v>37</v>
      </c>
      <c r="C137" s="1">
        <v>25</v>
      </c>
      <c r="D137" s="1" t="s">
        <v>204</v>
      </c>
      <c r="E137" s="1" t="s">
        <v>203</v>
      </c>
      <c r="F137" s="1">
        <v>25</v>
      </c>
      <c r="G137" s="1" t="s">
        <v>43</v>
      </c>
      <c r="H137" s="1"/>
      <c r="I137" s="2">
        <f>ROUND(IF($B137="Annuity",SUMIFS('Annuity Prices'!L:L,'Annuity Prices'!$B:$B,$D137,'Annuity Prices'!$E:$E,$G137),IF($B137="RAB Short",SUMIFS('RAB Prices Short'!L:L,'RAB Prices Short'!$B:$B,'All Prices combined'!$D137,'RAB Prices Short'!$E:$E,'All Prices combined'!$G137),IF($B137="RAB Long",SUMIFS('RAB Prices Long'!L:L,'RAB Prices Long'!$B:$B,'All Prices combined'!$D137,'RAB Prices Long'!$E:$E,'All Prices combined'!$G137)))),2)</f>
        <v>21.67</v>
      </c>
      <c r="J137" s="2">
        <f>ROUND(IF($B137="Annuity",SUMIFS('Annuity Prices'!M:M,'Annuity Prices'!$B:$B,$D137,'Annuity Prices'!$E:$E,$G137),IF($B137="RAB Short",SUMIFS('RAB Prices Short'!M:M,'RAB Prices Short'!$B:$B,'All Prices combined'!$D137,'RAB Prices Short'!$E:$E,'All Prices combined'!$G137),IF($B137="RAB Long",SUMIFS('RAB Prices Long'!M:M,'RAB Prices Long'!$B:$B,'All Prices combined'!$D137,'RAB Prices Long'!$E:$E,'All Prices combined'!$G137)))),2)</f>
        <v>22.29</v>
      </c>
      <c r="K137" s="2">
        <f>ROUND(IF($B137="Annuity",SUMIFS('Annuity Prices'!N:N,'Annuity Prices'!$B:$B,$D137,'Annuity Prices'!$E:$E,$G137),IF($B137="RAB Short",SUMIFS('RAB Prices Short'!N:N,'RAB Prices Short'!$B:$B,'All Prices combined'!$D137,'RAB Prices Short'!$E:$E,'All Prices combined'!$G137),IF($B137="RAB Long",SUMIFS('RAB Prices Long'!N:N,'RAB Prices Long'!$B:$B,'All Prices combined'!$D137,'RAB Prices Long'!$E:$E,'All Prices combined'!$G137)))),2)</f>
        <v>22.93</v>
      </c>
      <c r="L137" s="2">
        <f>ROUND(IF($B137="Annuity",SUMIFS('Annuity Prices'!O:O,'Annuity Prices'!$B:$B,$D137,'Annuity Prices'!$E:$E,$G137),IF($B137="RAB Short",SUMIFS('RAB Prices Short'!O:O,'RAB Prices Short'!$B:$B,'All Prices combined'!$D137,'RAB Prices Short'!$E:$E,'All Prices combined'!$G137),IF($B137="RAB Long",SUMIFS('RAB Prices Long'!O:O,'RAB Prices Long'!$B:$B,'All Prices combined'!$D137,'RAB Prices Long'!$E:$E,'All Prices combined'!$G137)))),2)</f>
        <v>23.59</v>
      </c>
      <c r="M137" s="2">
        <f>ROUND(IF($B137="Annuity",SUMIFS('Annuity Prices'!P:P,'Annuity Prices'!$B:$B,$D137,'Annuity Prices'!$E:$E,$G137),IF($B137="RAB Short",SUMIFS('RAB Prices Short'!P:P,'RAB Prices Short'!$B:$B,'All Prices combined'!$D137,'RAB Prices Short'!$E:$E,'All Prices combined'!$G137),IF($B137="RAB Long",SUMIFS('RAB Prices Long'!P:P,'RAB Prices Long'!$B:$B,'All Prices combined'!$D137,'RAB Prices Long'!$E:$E,'All Prices combined'!$G137)))),2)</f>
        <v>24.66</v>
      </c>
      <c r="N137" s="2">
        <f>ROUND(IF($B137="Annuity",SUMIFS('Annuity Prices'!Q:Q,'Annuity Prices'!$B:$B,$D137,'Annuity Prices'!$E:$E,$G137),IF($B137="RAB Short",SUMIFS('RAB Prices Short'!Q:Q,'RAB Prices Short'!$B:$B,'All Prices combined'!$D137,'RAB Prices Short'!$E:$E,'All Prices combined'!$G137),IF($B137="RAB Long",SUMIFS('RAB Prices Long'!Q:Q,'RAB Prices Long'!$B:$B,'All Prices combined'!$D137,'RAB Prices Long'!$E:$E,'All Prices combined'!$G137)))),2)</f>
        <v>25.27</v>
      </c>
      <c r="O137" s="2">
        <f>ROUND(IF($B137="Annuity",SUMIFS('Annuity Prices'!R:R,'Annuity Prices'!$B:$B,$D137,'Annuity Prices'!$E:$E,$G137),IF($B137="RAB Short",SUMIFS('RAB Prices Short'!R:R,'RAB Prices Short'!$B:$B,'All Prices combined'!$D137,'RAB Prices Short'!$E:$E,'All Prices combined'!$G137),IF($B137="RAB Long",SUMIFS('RAB Prices Long'!R:R,'RAB Prices Long'!$B:$B,'All Prices combined'!$D137,'RAB Prices Long'!$E:$E,'All Prices combined'!$G137)))),2)</f>
        <v>25.9</v>
      </c>
      <c r="P137" s="2">
        <f>ROUND(IF($B137="Annuity",SUMIFS('Annuity Prices'!S:S,'Annuity Prices'!$B:$B,$D137,'Annuity Prices'!$E:$E,$G137),IF($B137="RAB Short",SUMIFS('RAB Prices Short'!S:S,'RAB Prices Short'!$B:$B,'All Prices combined'!$D137,'RAB Prices Short'!$E:$E,'All Prices combined'!$G137),IF($B137="RAB Long",SUMIFS('RAB Prices Long'!S:S,'RAB Prices Long'!$B:$B,'All Prices combined'!$D137,'RAB Prices Long'!$E:$E,'All Prices combined'!$G137)))),2)</f>
        <v>26.55</v>
      </c>
      <c r="Q137" s="2">
        <f>ROUND(IF($B137="Annuity",SUMIFS('Annuity Prices'!T:T,'Annuity Prices'!$B:$B,$D137,'Annuity Prices'!$E:$E,$G137),IF($B137="RAB Short",SUMIFS('RAB Prices Short'!T:T,'RAB Prices Short'!$B:$B,'All Prices combined'!$D137,'RAB Prices Short'!$E:$E,'All Prices combined'!$G137),IF($B137="RAB Long",SUMIFS('RAB Prices Long'!T:T,'RAB Prices Long'!$B:$B,'All Prices combined'!$D137,'RAB Prices Long'!$E:$E,'All Prices combined'!$G137)))),2)</f>
        <v>27.86</v>
      </c>
      <c r="R137" s="2">
        <f>ROUND(IF($B137="Annuity",SUMIFS('Annuity Prices'!U:U,'Annuity Prices'!$B:$B,$D137,'Annuity Prices'!$E:$E,$G137),IF($B137="RAB Short",SUMIFS('RAB Prices Short'!U:U,'RAB Prices Short'!$B:$B,'All Prices combined'!$D137,'RAB Prices Short'!$E:$E,'All Prices combined'!$G137),IF($B137="RAB Long",SUMIFS('RAB Prices Long'!U:U,'RAB Prices Long'!$B:$B,'All Prices combined'!$D137,'RAB Prices Long'!$E:$E,'All Prices combined'!$G137)))),2)</f>
        <v>28.56</v>
      </c>
      <c r="S137" s="2">
        <f>ROUND(IF($B137="Annuity",SUMIFS('Annuity Prices'!V:V,'Annuity Prices'!$B:$B,$D137,'Annuity Prices'!$E:$E,$G137),IF($B137="RAB Short",SUMIFS('RAB Prices Short'!V:V,'RAB Prices Short'!$B:$B,'All Prices combined'!$D137,'RAB Prices Short'!$E:$E,'All Prices combined'!$G137),IF($B137="RAB Long",SUMIFS('RAB Prices Long'!V:V,'RAB Prices Long'!$B:$B,'All Prices combined'!$D137,'RAB Prices Long'!$E:$E,'All Prices combined'!$G137)))),2)</f>
        <v>29.27</v>
      </c>
      <c r="T137" s="2">
        <f>ROUND(IF($B137="Annuity",SUMIFS('Annuity Prices'!W:W,'Annuity Prices'!$B:$B,$D137,'Annuity Prices'!$E:$E,$G137),IF($B137="RAB Short",SUMIFS('RAB Prices Short'!W:W,'RAB Prices Short'!$B:$B,'All Prices combined'!$D137,'RAB Prices Short'!$E:$E,'All Prices combined'!$G137),IF($B137="RAB Long",SUMIFS('RAB Prices Long'!W:W,'RAB Prices Long'!$B:$B,'All Prices combined'!$D137,'RAB Prices Long'!$E:$E,'All Prices combined'!$G137)))),2)</f>
        <v>30</v>
      </c>
      <c r="U137" s="2">
        <f>ROUND(IF($B137="Annuity",SUMIFS('Annuity Prices'!X:X,'Annuity Prices'!$B:$B,$D137,'Annuity Prices'!$E:$E,$G137),IF($B137="RAB Short",SUMIFS('RAB Prices Short'!X:X,'RAB Prices Short'!$B:$B,'All Prices combined'!$D137,'RAB Prices Short'!$E:$E,'All Prices combined'!$G137),IF($B137="RAB Long",SUMIFS('RAB Prices Long'!X:X,'RAB Prices Long'!$B:$B,'All Prices combined'!$D137,'RAB Prices Long'!$E:$E,'All Prices combined'!$G137)))),2)</f>
        <v>31.49</v>
      </c>
      <c r="V137" s="2">
        <f>ROUND(IF($B137="Annuity",SUMIFS('Annuity Prices'!Y:Y,'Annuity Prices'!$B:$B,$D137,'Annuity Prices'!$E:$E,$G137),IF($B137="RAB Short",SUMIFS('RAB Prices Short'!Y:Y,'RAB Prices Short'!$B:$B,'All Prices combined'!$D137,'RAB Prices Short'!$E:$E,'All Prices combined'!$G137),IF($B137="RAB Long",SUMIFS('RAB Prices Long'!Y:Y,'RAB Prices Long'!$B:$B,'All Prices combined'!$D137,'RAB Prices Long'!$E:$E,'All Prices combined'!$G137)))),2)</f>
        <v>32.28</v>
      </c>
      <c r="W137" s="2">
        <f>ROUND(IF($B137="Annuity",SUMIFS('Annuity Prices'!Z:Z,'Annuity Prices'!$B:$B,$D137,'Annuity Prices'!$E:$E,$G137),IF($B137="RAB Short",SUMIFS('RAB Prices Short'!Z:Z,'RAB Prices Short'!$B:$B,'All Prices combined'!$D137,'RAB Prices Short'!$E:$E,'All Prices combined'!$G137),IF($B137="RAB Long",SUMIFS('RAB Prices Long'!Z:Z,'RAB Prices Long'!$B:$B,'All Prices combined'!$D137,'RAB Prices Long'!$E:$E,'All Prices combined'!$G137)))),2)</f>
        <v>33.090000000000003</v>
      </c>
      <c r="X137" s="2">
        <f>ROUND(IF($B137="Annuity",SUMIFS('Annuity Prices'!AA:AA,'Annuity Prices'!$B:$B,$D137,'Annuity Prices'!$E:$E,$G137),IF($B137="RAB Short",SUMIFS('RAB Prices Short'!AA:AA,'RAB Prices Short'!$B:$B,'All Prices combined'!$D137,'RAB Prices Short'!$E:$E,'All Prices combined'!$G137),IF($B137="RAB Long",SUMIFS('RAB Prices Long'!AA:AA,'RAB Prices Long'!$B:$B,'All Prices combined'!$D137,'RAB Prices Long'!$E:$E,'All Prices combined'!$G137)))),2)</f>
        <v>33.909999999999997</v>
      </c>
      <c r="Y137" s="2">
        <f>ROUND(IF($B137="Annuity",SUMIFS('Annuity Prices'!AB:AB,'Annuity Prices'!$B:$B,$D137,'Annuity Prices'!$E:$E,$G137),IF($B137="RAB Short",SUMIFS('RAB Prices Short'!AB:AB,'RAB Prices Short'!$B:$B,'All Prices combined'!$D137,'RAB Prices Short'!$E:$E,'All Prices combined'!$G137),IF($B137="RAB Long",SUMIFS('RAB Prices Long'!AB:AB,'RAB Prices Long'!$B:$B,'All Prices combined'!$D137,'RAB Prices Long'!$E:$E,'All Prices combined'!$G137)))),2)</f>
        <v>35.6</v>
      </c>
      <c r="Z137" s="2">
        <f>ROUND(IF($B137="Annuity",SUMIFS('Annuity Prices'!AC:AC,'Annuity Prices'!$B:$B,$D137,'Annuity Prices'!$E:$E,$G137),IF($B137="RAB Short",SUMIFS('RAB Prices Short'!AC:AC,'RAB Prices Short'!$B:$B,'All Prices combined'!$D137,'RAB Prices Short'!$E:$E,'All Prices combined'!$G137),IF($B137="RAB Long",SUMIFS('RAB Prices Long'!AC:AC,'RAB Prices Long'!$B:$B,'All Prices combined'!$D137,'RAB Prices Long'!$E:$E,'All Prices combined'!$G137)))),2)</f>
        <v>36.49</v>
      </c>
      <c r="AA137" s="2">
        <f>ROUND(IF($B137="Annuity",SUMIFS('Annuity Prices'!AD:AD,'Annuity Prices'!$B:$B,$D137,'Annuity Prices'!$E:$E,$G137),IF($B137="RAB Short",SUMIFS('RAB Prices Short'!AD:AD,'RAB Prices Short'!$B:$B,'All Prices combined'!$D137,'RAB Prices Short'!$E:$E,'All Prices combined'!$G137),IF($B137="RAB Long",SUMIFS('RAB Prices Long'!AD:AD,'RAB Prices Long'!$B:$B,'All Prices combined'!$D137,'RAB Prices Long'!$E:$E,'All Prices combined'!$G137)))),2)</f>
        <v>37.4</v>
      </c>
      <c r="AB137" s="2">
        <f>ROUND(IF($B137="Annuity",SUMIFS('Annuity Prices'!AE:AE,'Annuity Prices'!$B:$B,$D137,'Annuity Prices'!$E:$E,$G137),IF($B137="RAB Short",SUMIFS('RAB Prices Short'!AE:AE,'RAB Prices Short'!$B:$B,'All Prices combined'!$D137,'RAB Prices Short'!$E:$E,'All Prices combined'!$G137),IF($B137="RAB Long",SUMIFS('RAB Prices Long'!AE:AE,'RAB Prices Long'!$B:$B,'All Prices combined'!$D137,'RAB Prices Long'!$E:$E,'All Prices combined'!$G137)))),2)</f>
        <v>38.340000000000003</v>
      </c>
      <c r="AC137" s="2">
        <f>ROUND(IF($B137="Annuity",SUMIFS('Annuity Prices'!AF:AF,'Annuity Prices'!$B:$B,$D137,'Annuity Prices'!$E:$E,$G137),IF($B137="RAB Short",SUMIFS('RAB Prices Short'!AF:AF,'RAB Prices Short'!$B:$B,'All Prices combined'!$D137,'RAB Prices Short'!$E:$E,'All Prices combined'!$G137),IF($B137="RAB Long",SUMIFS('RAB Prices Long'!AF:AF,'RAB Prices Long'!$B:$B,'All Prices combined'!$D137,'RAB Prices Long'!$E:$E,'All Prices combined'!$G137)))),2)</f>
        <v>43.47</v>
      </c>
      <c r="AD137" s="2">
        <f>ROUND(IF($B137="Annuity",SUMIFS('Annuity Prices'!AG:AG,'Annuity Prices'!$B:$B,$D137,'Annuity Prices'!$E:$E,$G137),IF($B137="RAB Short",SUMIFS('RAB Prices Short'!AG:AG,'RAB Prices Short'!$B:$B,'All Prices combined'!$D137,'RAB Prices Short'!$E:$E,'All Prices combined'!$G137),IF($B137="RAB Long",SUMIFS('RAB Prices Long'!AG:AG,'RAB Prices Long'!$B:$B,'All Prices combined'!$D137,'RAB Prices Long'!$E:$E,'All Prices combined'!$G137)))),2)</f>
        <v>44.55</v>
      </c>
      <c r="AE137" s="2">
        <f>ROUND(IF($B137="Annuity",SUMIFS('Annuity Prices'!AH:AH,'Annuity Prices'!$B:$B,$D137,'Annuity Prices'!$E:$E,$G137),IF($B137="RAB Short",SUMIFS('RAB Prices Short'!AH:AH,'RAB Prices Short'!$B:$B,'All Prices combined'!$D137,'RAB Prices Short'!$E:$E,'All Prices combined'!$G137),IF($B137="RAB Long",SUMIFS('RAB Prices Long'!AH:AH,'RAB Prices Long'!$B:$B,'All Prices combined'!$D137,'RAB Prices Long'!$E:$E,'All Prices combined'!$G137)))),2)</f>
        <v>45.67</v>
      </c>
      <c r="AF137" s="2">
        <f>ROUND(IF($B137="Annuity",SUMIFS('Annuity Prices'!AI:AI,'Annuity Prices'!$B:$B,$D137,'Annuity Prices'!$E:$E,$G137),IF($B137="RAB Short",SUMIFS('RAB Prices Short'!AI:AI,'RAB Prices Short'!$B:$B,'All Prices combined'!$D137,'RAB Prices Short'!$E:$E,'All Prices combined'!$G137),IF($B137="RAB Long",SUMIFS('RAB Prices Long'!AI:AI,'RAB Prices Long'!$B:$B,'All Prices combined'!$D137,'RAB Prices Long'!$E:$E,'All Prices combined'!$G137)))),2)</f>
        <v>46.81</v>
      </c>
      <c r="AG137" s="2">
        <f>ROUND(IF($B137="Annuity",SUMIFS('Annuity Prices'!AJ:AJ,'Annuity Prices'!$B:$B,$D137,'Annuity Prices'!$E:$E,$G137),IF($B137="RAB Short",SUMIFS('RAB Prices Short'!AJ:AJ,'RAB Prices Short'!$B:$B,'All Prices combined'!$D137,'RAB Prices Short'!$E:$E,'All Prices combined'!$G137),IF($B137="RAB Long",SUMIFS('RAB Prices Long'!AJ:AJ,'RAB Prices Long'!$B:$B,'All Prices combined'!$D137,'RAB Prices Long'!$E:$E,'All Prices combined'!$G137)))),2)</f>
        <v>49.15</v>
      </c>
      <c r="AH137" s="2">
        <f>ROUND(IF($B137="Annuity",SUMIFS('Annuity Prices'!AK:AK,'Annuity Prices'!$B:$B,$D137,'Annuity Prices'!$E:$E,$G137),IF($B137="RAB Short",SUMIFS('RAB Prices Short'!AK:AK,'RAB Prices Short'!$B:$B,'All Prices combined'!$D137,'RAB Prices Short'!$E:$E,'All Prices combined'!$G137),IF($B137="RAB Long",SUMIFS('RAB Prices Long'!AK:AK,'RAB Prices Long'!$B:$B,'All Prices combined'!$D137,'RAB Prices Long'!$E:$E,'All Prices combined'!$G137)))),2)</f>
        <v>50.38</v>
      </c>
      <c r="AI137" s="2">
        <f>ROUND(IF($B137="Annuity",SUMIFS('Annuity Prices'!AL:AL,'Annuity Prices'!$B:$B,$D137,'Annuity Prices'!$E:$E,$G137),IF($B137="RAB Short",SUMIFS('RAB Prices Short'!AL:AL,'RAB Prices Short'!$B:$B,'All Prices combined'!$D137,'RAB Prices Short'!$E:$E,'All Prices combined'!$G137),IF($B137="RAB Long",SUMIFS('RAB Prices Long'!AL:AL,'RAB Prices Long'!$B:$B,'All Prices combined'!$D137,'RAB Prices Long'!$E:$E,'All Prices combined'!$G137)))),2)</f>
        <v>51.64</v>
      </c>
      <c r="AJ137" s="2">
        <f>ROUND(IF($B137="Annuity",SUMIFS('Annuity Prices'!AM:AM,'Annuity Prices'!$B:$B,$D137,'Annuity Prices'!$E:$E,$G137),IF($B137="RAB Short",SUMIFS('RAB Prices Short'!AM:AM,'RAB Prices Short'!$B:$B,'All Prices combined'!$D137,'RAB Prices Short'!$E:$E,'All Prices combined'!$G137),IF($B137="RAB Long",SUMIFS('RAB Prices Long'!AM:AM,'RAB Prices Long'!$B:$B,'All Prices combined'!$D137,'RAB Prices Long'!$E:$E,'All Prices combined'!$G137)))),2)</f>
        <v>52.93</v>
      </c>
      <c r="AK137" s="2">
        <f>ROUND(IF($B137="Annuity",SUMIFS('Annuity Prices'!AN:AN,'Annuity Prices'!$B:$B,$D137,'Annuity Prices'!$E:$E,$G137),IF($B137="RAB Short",SUMIFS('RAB Prices Short'!AN:AN,'RAB Prices Short'!$B:$B,'All Prices combined'!$D137,'RAB Prices Short'!$E:$E,'All Prices combined'!$G137),IF($B137="RAB Long",SUMIFS('RAB Prices Long'!AN:AN,'RAB Prices Long'!$B:$B,'All Prices combined'!$D137,'RAB Prices Long'!$E:$E,'All Prices combined'!$G137)))),2)</f>
        <v>55.59</v>
      </c>
      <c r="AL137" s="2">
        <f>ROUND(IF($B137="Annuity",SUMIFS('Annuity Prices'!AO:AO,'Annuity Prices'!$B:$B,$D137,'Annuity Prices'!$E:$E,$G137),IF($B137="RAB Short",SUMIFS('RAB Prices Short'!AO:AO,'RAB Prices Short'!$B:$B,'All Prices combined'!$D137,'RAB Prices Short'!$E:$E,'All Prices combined'!$G137),IF($B137="RAB Long",SUMIFS('RAB Prices Long'!AO:AO,'RAB Prices Long'!$B:$B,'All Prices combined'!$D137,'RAB Prices Long'!$E:$E,'All Prices combined'!$G137)))),2)</f>
        <v>56.98</v>
      </c>
      <c r="AM137" s="2">
        <f>ROUND(IF($B137="Annuity",SUMIFS('Annuity Prices'!AP:AP,'Annuity Prices'!$B:$B,$D137,'Annuity Prices'!$E:$E,$G137),IF($B137="RAB Short",SUMIFS('RAB Prices Short'!AP:AP,'RAB Prices Short'!$B:$B,'All Prices combined'!$D137,'RAB Prices Short'!$E:$E,'All Prices combined'!$G137),IF($B137="RAB Long",SUMIFS('RAB Prices Long'!AP:AP,'RAB Prices Long'!$B:$B,'All Prices combined'!$D137,'RAB Prices Long'!$E:$E,'All Prices combined'!$G137)))),2)</f>
        <v>58.4</v>
      </c>
      <c r="AN137" s="2">
        <f>ROUND(IF($B137="Annuity",SUMIFS('Annuity Prices'!AQ:AQ,'Annuity Prices'!$B:$B,$D137,'Annuity Prices'!$E:$E,$G137),IF($B137="RAB Short",SUMIFS('RAB Prices Short'!AQ:AQ,'RAB Prices Short'!$B:$B,'All Prices combined'!$D137,'RAB Prices Short'!$E:$E,'All Prices combined'!$G137),IF($B137="RAB Long",SUMIFS('RAB Prices Long'!AQ:AQ,'RAB Prices Long'!$B:$B,'All Prices combined'!$D137,'RAB Prices Long'!$E:$E,'All Prices combined'!$G137)))),2)</f>
        <v>59.86</v>
      </c>
      <c r="AO137" s="2">
        <f>ROUND(IF($B137="Annuity",SUMIFS('Annuity Prices'!AR:AR,'Annuity Prices'!$B:$B,$D137,'Annuity Prices'!$E:$E,$G137),IF($B137="RAB Short",SUMIFS('RAB Prices Short'!AR:AR,'RAB Prices Short'!$B:$B,'All Prices combined'!$D137,'RAB Prices Short'!$E:$E,'All Prices combined'!$G137),IF($B137="RAB Long",SUMIFS('RAB Prices Long'!AR:AR,'RAB Prices Long'!$B:$B,'All Prices combined'!$D137,'RAB Prices Long'!$E:$E,'All Prices combined'!$G137)))),2)</f>
        <v>24.88</v>
      </c>
      <c r="AP137" s="2">
        <f>ROUND(IF($B137="Annuity",SUMIFS('Annuity Prices'!AS:AS,'Annuity Prices'!$B:$B,$D137,'Annuity Prices'!$E:$E,$G137),IF($B137="RAB Short",SUMIFS('RAB Prices Short'!AS:AS,'RAB Prices Short'!$B:$B,'All Prices combined'!$D137,'RAB Prices Short'!$E:$E,'All Prices combined'!$G137),IF($B137="RAB Long",SUMIFS('RAB Prices Long'!AS:AS,'RAB Prices Long'!$B:$B,'All Prices combined'!$D137,'RAB Prices Long'!$E:$E,'All Prices combined'!$G137)))),2)</f>
        <v>21.67</v>
      </c>
      <c r="AQ137" s="2">
        <f>ROUND(IF($B137="Annuity",SUMIFS('Annuity Prices'!AT:AT,'Annuity Prices'!$B:$B,$D137,'Annuity Prices'!$E:$E,$G137),IF($B137="RAB Short",SUMIFS('RAB Prices Short'!AT:AT,'RAB Prices Short'!$B:$B,'All Prices combined'!$D137,'RAB Prices Short'!$E:$E,'All Prices combined'!$G137),IF($B137="RAB Long",SUMIFS('RAB Prices Long'!AT:AT,'RAB Prices Long'!$B:$B,'All Prices combined'!$D137,'RAB Prices Long'!$E:$E,'All Prices combined'!$G137)))),2)</f>
        <v>22.29</v>
      </c>
      <c r="AR137" s="2">
        <f>ROUND(IF($B137="Annuity",SUMIFS('Annuity Prices'!AU:AU,'Annuity Prices'!$B:$B,$D137,'Annuity Prices'!$E:$E,$G137),IF($B137="RAB Short",SUMIFS('RAB Prices Short'!AU:AU,'RAB Prices Short'!$B:$B,'All Prices combined'!$D137,'RAB Prices Short'!$E:$E,'All Prices combined'!$G137),IF($B137="RAB Long",SUMIFS('RAB Prices Long'!AU:AU,'RAB Prices Long'!$B:$B,'All Prices combined'!$D137,'RAB Prices Long'!$E:$E,'All Prices combined'!$G137)))),2)</f>
        <v>22.93</v>
      </c>
      <c r="AS137" s="2">
        <f>ROUND(IF($B137="Annuity",SUMIFS('Annuity Prices'!AV:AV,'Annuity Prices'!$B:$B,$D137,'Annuity Prices'!$E:$E,$G137),IF($B137="RAB Short",SUMIFS('RAB Prices Short'!AV:AV,'RAB Prices Short'!$B:$B,'All Prices combined'!$D137,'RAB Prices Short'!$E:$E,'All Prices combined'!$G137),IF($B137="RAB Long",SUMIFS('RAB Prices Long'!AV:AV,'RAB Prices Long'!$B:$B,'All Prices combined'!$D137,'RAB Prices Long'!$E:$E,'All Prices combined'!$G137)))),2)</f>
        <v>23.59</v>
      </c>
      <c r="AT137" s="2">
        <f>ROUND(IF($B137="Annuity",SUMIFS('Annuity Prices'!AW:AW,'Annuity Prices'!$B:$B,$D137,'Annuity Prices'!$E:$E,$G137),IF($B137="RAB Short",SUMIFS('RAB Prices Short'!AW:AW,'RAB Prices Short'!$B:$B,'All Prices combined'!$D137,'RAB Prices Short'!$E:$E,'All Prices combined'!$G137),IF($B137="RAB Long",SUMIFS('RAB Prices Long'!AW:AW,'RAB Prices Long'!$B:$B,'All Prices combined'!$D137,'RAB Prices Long'!$E:$E,'All Prices combined'!$G137)))),2)</f>
        <v>24.66</v>
      </c>
      <c r="AU137" s="2">
        <f>ROUND(IF($B137="Annuity",SUMIFS('Annuity Prices'!AX:AX,'Annuity Prices'!$B:$B,$D137,'Annuity Prices'!$E:$E,$G137),IF($B137="RAB Short",SUMIFS('RAB Prices Short'!AX:AX,'RAB Prices Short'!$B:$B,'All Prices combined'!$D137,'RAB Prices Short'!$E:$E,'All Prices combined'!$G137),IF($B137="RAB Long",SUMIFS('RAB Prices Long'!AX:AX,'RAB Prices Long'!$B:$B,'All Prices combined'!$D137,'RAB Prices Long'!$E:$E,'All Prices combined'!$G137)))),2)</f>
        <v>25.27</v>
      </c>
      <c r="AV137" s="2">
        <f>ROUND(IF($B137="Annuity",SUMIFS('Annuity Prices'!AY:AY,'Annuity Prices'!$B:$B,$D137,'Annuity Prices'!$E:$E,$G137),IF($B137="RAB Short",SUMIFS('RAB Prices Short'!AY:AY,'RAB Prices Short'!$B:$B,'All Prices combined'!$D137,'RAB Prices Short'!$E:$E,'All Prices combined'!$G137),IF($B137="RAB Long",SUMIFS('RAB Prices Long'!AY:AY,'RAB Prices Long'!$B:$B,'All Prices combined'!$D137,'RAB Prices Long'!$E:$E,'All Prices combined'!$G137)))),2)</f>
        <v>25.9</v>
      </c>
      <c r="AW137" s="2">
        <f>ROUND(IF($B137="Annuity",SUMIFS('Annuity Prices'!AZ:AZ,'Annuity Prices'!$B:$B,$D137,'Annuity Prices'!$E:$E,$G137),IF($B137="RAB Short",SUMIFS('RAB Prices Short'!AZ:AZ,'RAB Prices Short'!$B:$B,'All Prices combined'!$D137,'RAB Prices Short'!$E:$E,'All Prices combined'!$G137),IF($B137="RAB Long",SUMIFS('RAB Prices Long'!AZ:AZ,'RAB Prices Long'!$B:$B,'All Prices combined'!$D137,'RAB Prices Long'!$E:$E,'All Prices combined'!$G137)))),2)</f>
        <v>26.55</v>
      </c>
      <c r="AX137" s="2">
        <f>ROUND(IF($B137="Annuity",SUMIFS('Annuity Prices'!BA:BA,'Annuity Prices'!$B:$B,$D137,'Annuity Prices'!$E:$E,$G137),IF($B137="RAB Short",SUMIFS('RAB Prices Short'!BA:BA,'RAB Prices Short'!$B:$B,'All Prices combined'!$D137,'RAB Prices Short'!$E:$E,'All Prices combined'!$G137),IF($B137="RAB Long",SUMIFS('RAB Prices Long'!BA:BA,'RAB Prices Long'!$B:$B,'All Prices combined'!$D137,'RAB Prices Long'!$E:$E,'All Prices combined'!$G137)))),2)</f>
        <v>27.86</v>
      </c>
      <c r="AY137" s="2">
        <f>ROUND(IF($B137="Annuity",SUMIFS('Annuity Prices'!BB:BB,'Annuity Prices'!$B:$B,$D137,'Annuity Prices'!$E:$E,$G137),IF($B137="RAB Short",SUMIFS('RAB Prices Short'!BB:BB,'RAB Prices Short'!$B:$B,'All Prices combined'!$D137,'RAB Prices Short'!$E:$E,'All Prices combined'!$G137),IF($B137="RAB Long",SUMIFS('RAB Prices Long'!BB:BB,'RAB Prices Long'!$B:$B,'All Prices combined'!$D137,'RAB Prices Long'!$E:$E,'All Prices combined'!$G137)))),2)</f>
        <v>28.56</v>
      </c>
      <c r="AZ137" s="2">
        <f>ROUND(IF($B137="Annuity",SUMIFS('Annuity Prices'!BC:BC,'Annuity Prices'!$B:$B,$D137,'Annuity Prices'!$E:$E,$G137),IF($B137="RAB Short",SUMIFS('RAB Prices Short'!BC:BC,'RAB Prices Short'!$B:$B,'All Prices combined'!$D137,'RAB Prices Short'!$E:$E,'All Prices combined'!$G137),IF($B137="RAB Long",SUMIFS('RAB Prices Long'!BC:BC,'RAB Prices Long'!$B:$B,'All Prices combined'!$D137,'RAB Prices Long'!$E:$E,'All Prices combined'!$G137)))),2)</f>
        <v>29.27</v>
      </c>
      <c r="BA137" s="2">
        <f>ROUND(IF($B137="Annuity",SUMIFS('Annuity Prices'!BD:BD,'Annuity Prices'!$B:$B,$D137,'Annuity Prices'!$E:$E,$G137),IF($B137="RAB Short",SUMIFS('RAB Prices Short'!BD:BD,'RAB Prices Short'!$B:$B,'All Prices combined'!$D137,'RAB Prices Short'!$E:$E,'All Prices combined'!$G137),IF($B137="RAB Long",SUMIFS('RAB Prices Long'!BD:BD,'RAB Prices Long'!$B:$B,'All Prices combined'!$D137,'RAB Prices Long'!$E:$E,'All Prices combined'!$G137)))),2)</f>
        <v>30</v>
      </c>
      <c r="BB137" s="2">
        <f>ROUND(IF($B137="Annuity",SUMIFS('Annuity Prices'!BE:BE,'Annuity Prices'!$B:$B,$D137,'Annuity Prices'!$E:$E,$G137),IF($B137="RAB Short",SUMIFS('RAB Prices Short'!BE:BE,'RAB Prices Short'!$B:$B,'All Prices combined'!$D137,'RAB Prices Short'!$E:$E,'All Prices combined'!$G137),IF($B137="RAB Long",SUMIFS('RAB Prices Long'!BE:BE,'RAB Prices Long'!$B:$B,'All Prices combined'!$D137,'RAB Prices Long'!$E:$E,'All Prices combined'!$G137)))),2)</f>
        <v>31.49</v>
      </c>
      <c r="BC137" s="2">
        <f>ROUND(IF($B137="Annuity",SUMIFS('Annuity Prices'!BF:BF,'Annuity Prices'!$B:$B,$D137,'Annuity Prices'!$E:$E,$G137),IF($B137="RAB Short",SUMIFS('RAB Prices Short'!BF:BF,'RAB Prices Short'!$B:$B,'All Prices combined'!$D137,'RAB Prices Short'!$E:$E,'All Prices combined'!$G137),IF($B137="RAB Long",SUMIFS('RAB Prices Long'!BF:BF,'RAB Prices Long'!$B:$B,'All Prices combined'!$D137,'RAB Prices Long'!$E:$E,'All Prices combined'!$G137)))),2)</f>
        <v>32.28</v>
      </c>
      <c r="BD137" s="2">
        <f>ROUND(IF($B137="Annuity",SUMIFS('Annuity Prices'!BG:BG,'Annuity Prices'!$B:$B,$D137,'Annuity Prices'!$E:$E,$G137),IF($B137="RAB Short",SUMIFS('RAB Prices Short'!BG:BG,'RAB Prices Short'!$B:$B,'All Prices combined'!$D137,'RAB Prices Short'!$E:$E,'All Prices combined'!$G137),IF($B137="RAB Long",SUMIFS('RAB Prices Long'!BG:BG,'RAB Prices Long'!$B:$B,'All Prices combined'!$D137,'RAB Prices Long'!$E:$E,'All Prices combined'!$G137)))),2)</f>
        <v>33.090000000000003</v>
      </c>
      <c r="BE137" s="2">
        <f>ROUND(IF($B137="Annuity",SUMIFS('Annuity Prices'!BH:BH,'Annuity Prices'!$B:$B,$D137,'Annuity Prices'!$E:$E,$G137),IF($B137="RAB Short",SUMIFS('RAB Prices Short'!BH:BH,'RAB Prices Short'!$B:$B,'All Prices combined'!$D137,'RAB Prices Short'!$E:$E,'All Prices combined'!$G137),IF($B137="RAB Long",SUMIFS('RAB Prices Long'!BH:BH,'RAB Prices Long'!$B:$B,'All Prices combined'!$D137,'RAB Prices Long'!$E:$E,'All Prices combined'!$G137)))),2)</f>
        <v>33.909999999999997</v>
      </c>
      <c r="BF137" s="2">
        <f>ROUND(IF($B137="Annuity",SUMIFS('Annuity Prices'!BI:BI,'Annuity Prices'!$B:$B,$D137,'Annuity Prices'!$E:$E,$G137),IF($B137="RAB Short",SUMIFS('RAB Prices Short'!BI:BI,'RAB Prices Short'!$B:$B,'All Prices combined'!$D137,'RAB Prices Short'!$E:$E,'All Prices combined'!$G137),IF($B137="RAB Long",SUMIFS('RAB Prices Long'!BI:BI,'RAB Prices Long'!$B:$B,'All Prices combined'!$D137,'RAB Prices Long'!$E:$E,'All Prices combined'!$G137)))),2)</f>
        <v>35.6</v>
      </c>
      <c r="BG137" s="2">
        <f>ROUND(IF($B137="Annuity",SUMIFS('Annuity Prices'!BJ:BJ,'Annuity Prices'!$B:$B,$D137,'Annuity Prices'!$E:$E,$G137),IF($B137="RAB Short",SUMIFS('RAB Prices Short'!BJ:BJ,'RAB Prices Short'!$B:$B,'All Prices combined'!$D137,'RAB Prices Short'!$E:$E,'All Prices combined'!$G137),IF($B137="RAB Long",SUMIFS('RAB Prices Long'!BJ:BJ,'RAB Prices Long'!$B:$B,'All Prices combined'!$D137,'RAB Prices Long'!$E:$E,'All Prices combined'!$G137)))),2)</f>
        <v>36.49</v>
      </c>
      <c r="BH137" s="2">
        <f>ROUND(IF($B137="Annuity",SUMIFS('Annuity Prices'!BK:BK,'Annuity Prices'!$B:$B,$D137,'Annuity Prices'!$E:$E,$G137),IF($B137="RAB Short",SUMIFS('RAB Prices Short'!BK:BK,'RAB Prices Short'!$B:$B,'All Prices combined'!$D137,'RAB Prices Short'!$E:$E,'All Prices combined'!$G137),IF($B137="RAB Long",SUMIFS('RAB Prices Long'!BK:BK,'RAB Prices Long'!$B:$B,'All Prices combined'!$D137,'RAB Prices Long'!$E:$E,'All Prices combined'!$G137)))),2)</f>
        <v>37.4</v>
      </c>
      <c r="BI137" s="2">
        <f>ROUND(IF($B137="Annuity",SUMIFS('Annuity Prices'!BL:BL,'Annuity Prices'!$B:$B,$D137,'Annuity Prices'!$E:$E,$G137),IF($B137="RAB Short",SUMIFS('RAB Prices Short'!BL:BL,'RAB Prices Short'!$B:$B,'All Prices combined'!$D137,'RAB Prices Short'!$E:$E,'All Prices combined'!$G137),IF($B137="RAB Long",SUMIFS('RAB Prices Long'!BL:BL,'RAB Prices Long'!$B:$B,'All Prices combined'!$D137,'RAB Prices Long'!$E:$E,'All Prices combined'!$G137)))),2)</f>
        <v>38.340000000000003</v>
      </c>
      <c r="BJ137" s="2">
        <f>ROUND(IF($B137="Annuity",SUMIFS('Annuity Prices'!BM:BM,'Annuity Prices'!$B:$B,$D137,'Annuity Prices'!$E:$E,$G137),IF($B137="RAB Short",SUMIFS('RAB Prices Short'!BM:BM,'RAB Prices Short'!$B:$B,'All Prices combined'!$D137,'RAB Prices Short'!$E:$E,'All Prices combined'!$G137),IF($B137="RAB Long",SUMIFS('RAB Prices Long'!BM:BM,'RAB Prices Long'!$B:$B,'All Prices combined'!$D137,'RAB Prices Long'!$E:$E,'All Prices combined'!$G137)))),2)</f>
        <v>43.47</v>
      </c>
      <c r="BK137" s="2">
        <f>ROUND(IF($B137="Annuity",SUMIFS('Annuity Prices'!BN:BN,'Annuity Prices'!$B:$B,$D137,'Annuity Prices'!$E:$E,$G137),IF($B137="RAB Short",SUMIFS('RAB Prices Short'!BN:BN,'RAB Prices Short'!$B:$B,'All Prices combined'!$D137,'RAB Prices Short'!$E:$E,'All Prices combined'!$G137),IF($B137="RAB Long",SUMIFS('RAB Prices Long'!BN:BN,'RAB Prices Long'!$B:$B,'All Prices combined'!$D137,'RAB Prices Long'!$E:$E,'All Prices combined'!$G137)))),2)</f>
        <v>44.55</v>
      </c>
      <c r="BL137" s="2">
        <f>ROUND(IF($B137="Annuity",SUMIFS('Annuity Prices'!BO:BO,'Annuity Prices'!$B:$B,$D137,'Annuity Prices'!$E:$E,$G137),IF($B137="RAB Short",SUMIFS('RAB Prices Short'!BO:BO,'RAB Prices Short'!$B:$B,'All Prices combined'!$D137,'RAB Prices Short'!$E:$E,'All Prices combined'!$G137),IF($B137="RAB Long",SUMIFS('RAB Prices Long'!BO:BO,'RAB Prices Long'!$B:$B,'All Prices combined'!$D137,'RAB Prices Long'!$E:$E,'All Prices combined'!$G137)))),2)</f>
        <v>45.67</v>
      </c>
      <c r="BM137" s="2">
        <f>ROUND(IF($B137="Annuity",SUMIFS('Annuity Prices'!BP:BP,'Annuity Prices'!$B:$B,$D137,'Annuity Prices'!$E:$E,$G137),IF($B137="RAB Short",SUMIFS('RAB Prices Short'!BP:BP,'RAB Prices Short'!$B:$B,'All Prices combined'!$D137,'RAB Prices Short'!$E:$E,'All Prices combined'!$G137),IF($B137="RAB Long",SUMIFS('RAB Prices Long'!BP:BP,'RAB Prices Long'!$B:$B,'All Prices combined'!$D137,'RAB Prices Long'!$E:$E,'All Prices combined'!$G137)))),2)</f>
        <v>46.81</v>
      </c>
      <c r="BN137" s="2">
        <f>ROUND(IF($B137="Annuity",SUMIFS('Annuity Prices'!BQ:BQ,'Annuity Prices'!$B:$B,$D137,'Annuity Prices'!$E:$E,$G137),IF($B137="RAB Short",SUMIFS('RAB Prices Short'!BQ:BQ,'RAB Prices Short'!$B:$B,'All Prices combined'!$D137,'RAB Prices Short'!$E:$E,'All Prices combined'!$G137),IF($B137="RAB Long",SUMIFS('RAB Prices Long'!BQ:BQ,'RAB Prices Long'!$B:$B,'All Prices combined'!$D137,'RAB Prices Long'!$E:$E,'All Prices combined'!$G137)))),2)</f>
        <v>49.15</v>
      </c>
      <c r="BO137" s="2">
        <f>ROUND(IF($B137="Annuity",SUMIFS('Annuity Prices'!BR:BR,'Annuity Prices'!$B:$B,$D137,'Annuity Prices'!$E:$E,$G137),IF($B137="RAB Short",SUMIFS('RAB Prices Short'!BR:BR,'RAB Prices Short'!$B:$B,'All Prices combined'!$D137,'RAB Prices Short'!$E:$E,'All Prices combined'!$G137),IF($B137="RAB Long",SUMIFS('RAB Prices Long'!BR:BR,'RAB Prices Long'!$B:$B,'All Prices combined'!$D137,'RAB Prices Long'!$E:$E,'All Prices combined'!$G137)))),2)</f>
        <v>50.38</v>
      </c>
      <c r="BP137" s="2">
        <f>ROUND(IF($B137="Annuity",SUMIFS('Annuity Prices'!BS:BS,'Annuity Prices'!$B:$B,$D137,'Annuity Prices'!$E:$E,$G137),IF($B137="RAB Short",SUMIFS('RAB Prices Short'!BS:BS,'RAB Prices Short'!$B:$B,'All Prices combined'!$D137,'RAB Prices Short'!$E:$E,'All Prices combined'!$G137),IF($B137="RAB Long",SUMIFS('RAB Prices Long'!BS:BS,'RAB Prices Long'!$B:$B,'All Prices combined'!$D137,'RAB Prices Long'!$E:$E,'All Prices combined'!$G137)))),2)</f>
        <v>51.64</v>
      </c>
      <c r="BQ137" s="2">
        <f>ROUND(IF($B137="Annuity",SUMIFS('Annuity Prices'!BT:BT,'Annuity Prices'!$B:$B,$D137,'Annuity Prices'!$E:$E,$G137),IF($B137="RAB Short",SUMIFS('RAB Prices Short'!BT:BT,'RAB Prices Short'!$B:$B,'All Prices combined'!$D137,'RAB Prices Short'!$E:$E,'All Prices combined'!$G137),IF($B137="RAB Long",SUMIFS('RAB Prices Long'!BT:BT,'RAB Prices Long'!$B:$B,'All Prices combined'!$D137,'RAB Prices Long'!$E:$E,'All Prices combined'!$G137)))),2)</f>
        <v>52.93</v>
      </c>
      <c r="BR137" s="2">
        <f>ROUND(IF($B137="Annuity",SUMIFS('Annuity Prices'!BU:BU,'Annuity Prices'!$B:$B,$D137,'Annuity Prices'!$E:$E,$G137),IF($B137="RAB Short",SUMIFS('RAB Prices Short'!BU:BU,'RAB Prices Short'!$B:$B,'All Prices combined'!$D137,'RAB Prices Short'!$E:$E,'All Prices combined'!$G137),IF($B137="RAB Long",SUMIFS('RAB Prices Long'!BU:BU,'RAB Prices Long'!$B:$B,'All Prices combined'!$D137,'RAB Prices Long'!$E:$E,'All Prices combined'!$G137)))),2)</f>
        <v>55.59</v>
      </c>
      <c r="BS137" s="2">
        <f>ROUND(IF($B137="Annuity",SUMIFS('Annuity Prices'!BV:BV,'Annuity Prices'!$B:$B,$D137,'Annuity Prices'!$E:$E,$G137),IF($B137="RAB Short",SUMIFS('RAB Prices Short'!BV:BV,'RAB Prices Short'!$B:$B,'All Prices combined'!$D137,'RAB Prices Short'!$E:$E,'All Prices combined'!$G137),IF($B137="RAB Long",SUMIFS('RAB Prices Long'!BV:BV,'RAB Prices Long'!$B:$B,'All Prices combined'!$D137,'RAB Prices Long'!$E:$E,'All Prices combined'!$G137)))),2)</f>
        <v>56.98</v>
      </c>
      <c r="BT137" s="2">
        <f>ROUND(IF($B137="Annuity",SUMIFS('Annuity Prices'!BW:BW,'Annuity Prices'!$B:$B,$D137,'Annuity Prices'!$E:$E,$G137),IF($B137="RAB Short",SUMIFS('RAB Prices Short'!BW:BW,'RAB Prices Short'!$B:$B,'All Prices combined'!$D137,'RAB Prices Short'!$E:$E,'All Prices combined'!$G137),IF($B137="RAB Long",SUMIFS('RAB Prices Long'!BW:BW,'RAB Prices Long'!$B:$B,'All Prices combined'!$D137,'RAB Prices Long'!$E:$E,'All Prices combined'!$G137)))),2)</f>
        <v>58.4</v>
      </c>
      <c r="BU137" s="2">
        <f>ROUND(IF($B137="Annuity",SUMIFS('Annuity Prices'!BX:BX,'Annuity Prices'!$B:$B,$D137,'Annuity Prices'!$E:$E,$G137),IF($B137="RAB Short",SUMIFS('RAB Prices Short'!BX:BX,'RAB Prices Short'!$B:$B,'All Prices combined'!$D137,'RAB Prices Short'!$E:$E,'All Prices combined'!$G137),IF($B137="RAB Long",SUMIFS('RAB Prices Long'!BX:BX,'RAB Prices Long'!$B:$B,'All Prices combined'!$D137,'RAB Prices Long'!$E:$E,'All Prices combined'!$G137)))),2)</f>
        <v>59.86</v>
      </c>
    </row>
    <row r="138" spans="2:73" x14ac:dyDescent="0.25">
      <c r="B138" t="s">
        <v>37</v>
      </c>
      <c r="C138" s="1">
        <v>25</v>
      </c>
      <c r="D138" s="1" t="s">
        <v>204</v>
      </c>
      <c r="E138" s="1" t="s">
        <v>203</v>
      </c>
      <c r="F138" s="1">
        <v>25</v>
      </c>
      <c r="G138" s="1" t="s">
        <v>201</v>
      </c>
      <c r="H138" s="1"/>
      <c r="I138" s="2">
        <f>ROUND(IF($B138="Annuity",SUMIFS('Annuity Prices'!L:L,'Annuity Prices'!$B:$B,$D138,'Annuity Prices'!$E:$E,$G138),IF($B138="RAB Short",SUMIFS('RAB Prices Short'!L:L,'RAB Prices Short'!$B:$B,'All Prices combined'!$D138,'RAB Prices Short'!$E:$E,'All Prices combined'!$G138),IF($B138="RAB Long",SUMIFS('RAB Prices Long'!L:L,'RAB Prices Long'!$B:$B,'All Prices combined'!$D138,'RAB Prices Long'!$E:$E,'All Prices combined'!$G138)))),2)</f>
        <v>55.14</v>
      </c>
      <c r="J138" s="2">
        <f>ROUND(IF($B138="Annuity",SUMIFS('Annuity Prices'!M:M,'Annuity Prices'!$B:$B,$D138,'Annuity Prices'!$E:$E,$G138),IF($B138="RAB Short",SUMIFS('RAB Prices Short'!M:M,'RAB Prices Short'!$B:$B,'All Prices combined'!$D138,'RAB Prices Short'!$E:$E,'All Prices combined'!$G138),IF($B138="RAB Long",SUMIFS('RAB Prices Long'!M:M,'RAB Prices Long'!$B:$B,'All Prices combined'!$D138,'RAB Prices Long'!$E:$E,'All Prices combined'!$G138)))),2)</f>
        <v>56.72</v>
      </c>
      <c r="K138" s="2">
        <f>ROUND(IF($B138="Annuity",SUMIFS('Annuity Prices'!N:N,'Annuity Prices'!$B:$B,$D138,'Annuity Prices'!$E:$E,$G138),IF($B138="RAB Short",SUMIFS('RAB Prices Short'!N:N,'RAB Prices Short'!$B:$B,'All Prices combined'!$D138,'RAB Prices Short'!$E:$E,'All Prices combined'!$G138),IF($B138="RAB Long",SUMIFS('RAB Prices Long'!N:N,'RAB Prices Long'!$B:$B,'All Prices combined'!$D138,'RAB Prices Long'!$E:$E,'All Prices combined'!$G138)))),2)</f>
        <v>58.34</v>
      </c>
      <c r="L138" s="2">
        <f>ROUND(IF($B138="Annuity",SUMIFS('Annuity Prices'!O:O,'Annuity Prices'!$B:$B,$D138,'Annuity Prices'!$E:$E,$G138),IF($B138="RAB Short",SUMIFS('RAB Prices Short'!O:O,'RAB Prices Short'!$B:$B,'All Prices combined'!$D138,'RAB Prices Short'!$E:$E,'All Prices combined'!$G138),IF($B138="RAB Long",SUMIFS('RAB Prices Long'!O:O,'RAB Prices Long'!$B:$B,'All Prices combined'!$D138,'RAB Prices Long'!$E:$E,'All Prices combined'!$G138)))),2)</f>
        <v>60.01</v>
      </c>
      <c r="M138" s="2">
        <f>ROUND(IF($B138="Annuity",SUMIFS('Annuity Prices'!P:P,'Annuity Prices'!$B:$B,$D138,'Annuity Prices'!$E:$E,$G138),IF($B138="RAB Short",SUMIFS('RAB Prices Short'!P:P,'RAB Prices Short'!$B:$B,'All Prices combined'!$D138,'RAB Prices Short'!$E:$E,'All Prices combined'!$G138),IF($B138="RAB Long",SUMIFS('RAB Prices Long'!P:P,'RAB Prices Long'!$B:$B,'All Prices combined'!$D138,'RAB Prices Long'!$E:$E,'All Prices combined'!$G138)))),2)</f>
        <v>61.82</v>
      </c>
      <c r="N138" s="2">
        <f>ROUND(IF($B138="Annuity",SUMIFS('Annuity Prices'!Q:Q,'Annuity Prices'!$B:$B,$D138,'Annuity Prices'!$E:$E,$G138),IF($B138="RAB Short",SUMIFS('RAB Prices Short'!Q:Q,'RAB Prices Short'!$B:$B,'All Prices combined'!$D138,'RAB Prices Short'!$E:$E,'All Prices combined'!$G138),IF($B138="RAB Long",SUMIFS('RAB Prices Long'!Q:Q,'RAB Prices Long'!$B:$B,'All Prices combined'!$D138,'RAB Prices Long'!$E:$E,'All Prices combined'!$G138)))),2)</f>
        <v>63.37</v>
      </c>
      <c r="O138" s="2">
        <f>ROUND(IF($B138="Annuity",SUMIFS('Annuity Prices'!R:R,'Annuity Prices'!$B:$B,$D138,'Annuity Prices'!$E:$E,$G138),IF($B138="RAB Short",SUMIFS('RAB Prices Short'!R:R,'RAB Prices Short'!$B:$B,'All Prices combined'!$D138,'RAB Prices Short'!$E:$E,'All Prices combined'!$G138),IF($B138="RAB Long",SUMIFS('RAB Prices Long'!R:R,'RAB Prices Long'!$B:$B,'All Prices combined'!$D138,'RAB Prices Long'!$E:$E,'All Prices combined'!$G138)))),2)</f>
        <v>64.959999999999994</v>
      </c>
      <c r="P138" s="2">
        <f>ROUND(IF($B138="Annuity",SUMIFS('Annuity Prices'!S:S,'Annuity Prices'!$B:$B,$D138,'Annuity Prices'!$E:$E,$G138),IF($B138="RAB Short",SUMIFS('RAB Prices Short'!S:S,'RAB Prices Short'!$B:$B,'All Prices combined'!$D138,'RAB Prices Short'!$E:$E,'All Prices combined'!$G138),IF($B138="RAB Long",SUMIFS('RAB Prices Long'!S:S,'RAB Prices Long'!$B:$B,'All Prices combined'!$D138,'RAB Prices Long'!$E:$E,'All Prices combined'!$G138)))),2)</f>
        <v>66.58</v>
      </c>
      <c r="Q138" s="2">
        <f>ROUND(IF($B138="Annuity",SUMIFS('Annuity Prices'!T:T,'Annuity Prices'!$B:$B,$D138,'Annuity Prices'!$E:$E,$G138),IF($B138="RAB Short",SUMIFS('RAB Prices Short'!T:T,'RAB Prices Short'!$B:$B,'All Prices combined'!$D138,'RAB Prices Short'!$E:$E,'All Prices combined'!$G138),IF($B138="RAB Long",SUMIFS('RAB Prices Long'!T:T,'RAB Prices Long'!$B:$B,'All Prices combined'!$D138,'RAB Prices Long'!$E:$E,'All Prices combined'!$G138)))),2)</f>
        <v>68.069999999999993</v>
      </c>
      <c r="R138" s="2">
        <f>ROUND(IF($B138="Annuity",SUMIFS('Annuity Prices'!U:U,'Annuity Prices'!$B:$B,$D138,'Annuity Prices'!$E:$E,$G138),IF($B138="RAB Short",SUMIFS('RAB Prices Short'!U:U,'RAB Prices Short'!$B:$B,'All Prices combined'!$D138,'RAB Prices Short'!$E:$E,'All Prices combined'!$G138),IF($B138="RAB Long",SUMIFS('RAB Prices Long'!U:U,'RAB Prices Long'!$B:$B,'All Prices combined'!$D138,'RAB Prices Long'!$E:$E,'All Prices combined'!$G138)))),2)</f>
        <v>69.78</v>
      </c>
      <c r="S138" s="2">
        <f>ROUND(IF($B138="Annuity",SUMIFS('Annuity Prices'!V:V,'Annuity Prices'!$B:$B,$D138,'Annuity Prices'!$E:$E,$G138),IF($B138="RAB Short",SUMIFS('RAB Prices Short'!V:V,'RAB Prices Short'!$B:$B,'All Prices combined'!$D138,'RAB Prices Short'!$E:$E,'All Prices combined'!$G138),IF($B138="RAB Long",SUMIFS('RAB Prices Long'!V:V,'RAB Prices Long'!$B:$B,'All Prices combined'!$D138,'RAB Prices Long'!$E:$E,'All Prices combined'!$G138)))),2)</f>
        <v>71.510000000000005</v>
      </c>
      <c r="T138" s="2">
        <f>ROUND(IF($B138="Annuity",SUMIFS('Annuity Prices'!W:W,'Annuity Prices'!$B:$B,$D138,'Annuity Prices'!$E:$E,$G138),IF($B138="RAB Short",SUMIFS('RAB Prices Short'!W:W,'RAB Prices Short'!$B:$B,'All Prices combined'!$D138,'RAB Prices Short'!$E:$E,'All Prices combined'!$G138),IF($B138="RAB Long",SUMIFS('RAB Prices Long'!W:W,'RAB Prices Long'!$B:$B,'All Prices combined'!$D138,'RAB Prices Long'!$E:$E,'All Prices combined'!$G138)))),2)</f>
        <v>73.31</v>
      </c>
      <c r="U138" s="2">
        <f>ROUND(IF($B138="Annuity",SUMIFS('Annuity Prices'!X:X,'Annuity Prices'!$B:$B,$D138,'Annuity Prices'!$E:$E,$G138),IF($B138="RAB Short",SUMIFS('RAB Prices Short'!X:X,'RAB Prices Short'!$B:$B,'All Prices combined'!$D138,'RAB Prices Short'!$E:$E,'All Prices combined'!$G138),IF($B138="RAB Long",SUMIFS('RAB Prices Long'!X:X,'RAB Prices Long'!$B:$B,'All Prices combined'!$D138,'RAB Prices Long'!$E:$E,'All Prices combined'!$G138)))),2)</f>
        <v>74.94</v>
      </c>
      <c r="V138" s="2">
        <f>ROUND(IF($B138="Annuity",SUMIFS('Annuity Prices'!Y:Y,'Annuity Prices'!$B:$B,$D138,'Annuity Prices'!$E:$E,$G138),IF($B138="RAB Short",SUMIFS('RAB Prices Short'!Y:Y,'RAB Prices Short'!$B:$B,'All Prices combined'!$D138,'RAB Prices Short'!$E:$E,'All Prices combined'!$G138),IF($B138="RAB Long",SUMIFS('RAB Prices Long'!Y:Y,'RAB Prices Long'!$B:$B,'All Prices combined'!$D138,'RAB Prices Long'!$E:$E,'All Prices combined'!$G138)))),2)</f>
        <v>76.81</v>
      </c>
      <c r="W138" s="2">
        <f>ROUND(IF($B138="Annuity",SUMIFS('Annuity Prices'!Z:Z,'Annuity Prices'!$B:$B,$D138,'Annuity Prices'!$E:$E,$G138),IF($B138="RAB Short",SUMIFS('RAB Prices Short'!Z:Z,'RAB Prices Short'!$B:$B,'All Prices combined'!$D138,'RAB Prices Short'!$E:$E,'All Prices combined'!$G138),IF($B138="RAB Long",SUMIFS('RAB Prices Long'!Z:Z,'RAB Prices Long'!$B:$B,'All Prices combined'!$D138,'RAB Prices Long'!$E:$E,'All Prices combined'!$G138)))),2)</f>
        <v>78.739999999999995</v>
      </c>
      <c r="X138" s="2">
        <f>ROUND(IF($B138="Annuity",SUMIFS('Annuity Prices'!AA:AA,'Annuity Prices'!$B:$B,$D138,'Annuity Prices'!$E:$E,$G138),IF($B138="RAB Short",SUMIFS('RAB Prices Short'!AA:AA,'RAB Prices Short'!$B:$B,'All Prices combined'!$D138,'RAB Prices Short'!$E:$E,'All Prices combined'!$G138),IF($B138="RAB Long",SUMIFS('RAB Prices Long'!AA:AA,'RAB Prices Long'!$B:$B,'All Prices combined'!$D138,'RAB Prices Long'!$E:$E,'All Prices combined'!$G138)))),2)</f>
        <v>80.709999999999994</v>
      </c>
      <c r="Y138" s="2">
        <f>ROUND(IF($B138="Annuity",SUMIFS('Annuity Prices'!AB:AB,'Annuity Prices'!$B:$B,$D138,'Annuity Prices'!$E:$E,$G138),IF($B138="RAB Short",SUMIFS('RAB Prices Short'!AB:AB,'RAB Prices Short'!$B:$B,'All Prices combined'!$D138,'RAB Prices Short'!$E:$E,'All Prices combined'!$G138),IF($B138="RAB Long",SUMIFS('RAB Prices Long'!AB:AB,'RAB Prices Long'!$B:$B,'All Prices combined'!$D138,'RAB Prices Long'!$E:$E,'All Prices combined'!$G138)))),2)</f>
        <v>82.51</v>
      </c>
      <c r="Z138" s="2">
        <f>ROUND(IF($B138="Annuity",SUMIFS('Annuity Prices'!AC:AC,'Annuity Prices'!$B:$B,$D138,'Annuity Prices'!$E:$E,$G138),IF($B138="RAB Short",SUMIFS('RAB Prices Short'!AC:AC,'RAB Prices Short'!$B:$B,'All Prices combined'!$D138,'RAB Prices Short'!$E:$E,'All Prices combined'!$G138),IF($B138="RAB Long",SUMIFS('RAB Prices Long'!AC:AC,'RAB Prices Long'!$B:$B,'All Prices combined'!$D138,'RAB Prices Long'!$E:$E,'All Prices combined'!$G138)))),2)</f>
        <v>84.58</v>
      </c>
      <c r="AA138" s="2">
        <f>ROUND(IF($B138="Annuity",SUMIFS('Annuity Prices'!AD:AD,'Annuity Prices'!$B:$B,$D138,'Annuity Prices'!$E:$E,$G138),IF($B138="RAB Short",SUMIFS('RAB Prices Short'!AD:AD,'RAB Prices Short'!$B:$B,'All Prices combined'!$D138,'RAB Prices Short'!$E:$E,'All Prices combined'!$G138),IF($B138="RAB Long",SUMIFS('RAB Prices Long'!AD:AD,'RAB Prices Long'!$B:$B,'All Prices combined'!$D138,'RAB Prices Long'!$E:$E,'All Prices combined'!$G138)))),2)</f>
        <v>86.69</v>
      </c>
      <c r="AB138" s="2">
        <f>ROUND(IF($B138="Annuity",SUMIFS('Annuity Prices'!AE:AE,'Annuity Prices'!$B:$B,$D138,'Annuity Prices'!$E:$E,$G138),IF($B138="RAB Short",SUMIFS('RAB Prices Short'!AE:AE,'RAB Prices Short'!$B:$B,'All Prices combined'!$D138,'RAB Prices Short'!$E:$E,'All Prices combined'!$G138),IF($B138="RAB Long",SUMIFS('RAB Prices Long'!AE:AE,'RAB Prices Long'!$B:$B,'All Prices combined'!$D138,'RAB Prices Long'!$E:$E,'All Prices combined'!$G138)))),2)</f>
        <v>88.85</v>
      </c>
      <c r="AC138" s="2">
        <f>ROUND(IF($B138="Annuity",SUMIFS('Annuity Prices'!AF:AF,'Annuity Prices'!$B:$B,$D138,'Annuity Prices'!$E:$E,$G138),IF($B138="RAB Short",SUMIFS('RAB Prices Short'!AF:AF,'RAB Prices Short'!$B:$B,'All Prices combined'!$D138,'RAB Prices Short'!$E:$E,'All Prices combined'!$G138),IF($B138="RAB Long",SUMIFS('RAB Prices Long'!AF:AF,'RAB Prices Long'!$B:$B,'All Prices combined'!$D138,'RAB Prices Long'!$E:$E,'All Prices combined'!$G138)))),2)</f>
        <v>90.85</v>
      </c>
      <c r="AD138" s="2">
        <f>ROUND(IF($B138="Annuity",SUMIFS('Annuity Prices'!AG:AG,'Annuity Prices'!$B:$B,$D138,'Annuity Prices'!$E:$E,$G138),IF($B138="RAB Short",SUMIFS('RAB Prices Short'!AG:AG,'RAB Prices Short'!$B:$B,'All Prices combined'!$D138,'RAB Prices Short'!$E:$E,'All Prices combined'!$G138),IF($B138="RAB Long",SUMIFS('RAB Prices Long'!AG:AG,'RAB Prices Long'!$B:$B,'All Prices combined'!$D138,'RAB Prices Long'!$E:$E,'All Prices combined'!$G138)))),2)</f>
        <v>93.12</v>
      </c>
      <c r="AE138" s="2">
        <f>ROUND(IF($B138="Annuity",SUMIFS('Annuity Prices'!AH:AH,'Annuity Prices'!$B:$B,$D138,'Annuity Prices'!$E:$E,$G138),IF($B138="RAB Short",SUMIFS('RAB Prices Short'!AH:AH,'RAB Prices Short'!$B:$B,'All Prices combined'!$D138,'RAB Prices Short'!$E:$E,'All Prices combined'!$G138),IF($B138="RAB Long",SUMIFS('RAB Prices Long'!AH:AH,'RAB Prices Long'!$B:$B,'All Prices combined'!$D138,'RAB Prices Long'!$E:$E,'All Prices combined'!$G138)))),2)</f>
        <v>95.45</v>
      </c>
      <c r="AF138" s="2">
        <f>ROUND(IF($B138="Annuity",SUMIFS('Annuity Prices'!AI:AI,'Annuity Prices'!$B:$B,$D138,'Annuity Prices'!$E:$E,$G138),IF($B138="RAB Short",SUMIFS('RAB Prices Short'!AI:AI,'RAB Prices Short'!$B:$B,'All Prices combined'!$D138,'RAB Prices Short'!$E:$E,'All Prices combined'!$G138),IF($B138="RAB Long",SUMIFS('RAB Prices Long'!AI:AI,'RAB Prices Long'!$B:$B,'All Prices combined'!$D138,'RAB Prices Long'!$E:$E,'All Prices combined'!$G138)))),2)</f>
        <v>97.83</v>
      </c>
      <c r="AG138" s="2">
        <f>ROUND(IF($B138="Annuity",SUMIFS('Annuity Prices'!AJ:AJ,'Annuity Prices'!$B:$B,$D138,'Annuity Prices'!$E:$E,$G138),IF($B138="RAB Short",SUMIFS('RAB Prices Short'!AJ:AJ,'RAB Prices Short'!$B:$B,'All Prices combined'!$D138,'RAB Prices Short'!$E:$E,'All Prices combined'!$G138),IF($B138="RAB Long",SUMIFS('RAB Prices Long'!AJ:AJ,'RAB Prices Long'!$B:$B,'All Prices combined'!$D138,'RAB Prices Long'!$E:$E,'All Prices combined'!$G138)))),2)</f>
        <v>100.03</v>
      </c>
      <c r="AH138" s="2">
        <f>ROUND(IF($B138="Annuity",SUMIFS('Annuity Prices'!AK:AK,'Annuity Prices'!$B:$B,$D138,'Annuity Prices'!$E:$E,$G138),IF($B138="RAB Short",SUMIFS('RAB Prices Short'!AK:AK,'RAB Prices Short'!$B:$B,'All Prices combined'!$D138,'RAB Prices Short'!$E:$E,'All Prices combined'!$G138),IF($B138="RAB Long",SUMIFS('RAB Prices Long'!AK:AK,'RAB Prices Long'!$B:$B,'All Prices combined'!$D138,'RAB Prices Long'!$E:$E,'All Prices combined'!$G138)))),2)</f>
        <v>102.53</v>
      </c>
      <c r="AI138" s="2">
        <f>ROUND(IF($B138="Annuity",SUMIFS('Annuity Prices'!AL:AL,'Annuity Prices'!$B:$B,$D138,'Annuity Prices'!$E:$E,$G138),IF($B138="RAB Short",SUMIFS('RAB Prices Short'!AL:AL,'RAB Prices Short'!$B:$B,'All Prices combined'!$D138,'RAB Prices Short'!$E:$E,'All Prices combined'!$G138),IF($B138="RAB Long",SUMIFS('RAB Prices Long'!AL:AL,'RAB Prices Long'!$B:$B,'All Prices combined'!$D138,'RAB Prices Long'!$E:$E,'All Prices combined'!$G138)))),2)</f>
        <v>105.1</v>
      </c>
      <c r="AJ138" s="2">
        <f>ROUND(IF($B138="Annuity",SUMIFS('Annuity Prices'!AM:AM,'Annuity Prices'!$B:$B,$D138,'Annuity Prices'!$E:$E,$G138),IF($B138="RAB Short",SUMIFS('RAB Prices Short'!AM:AM,'RAB Prices Short'!$B:$B,'All Prices combined'!$D138,'RAB Prices Short'!$E:$E,'All Prices combined'!$G138),IF($B138="RAB Long",SUMIFS('RAB Prices Long'!AM:AM,'RAB Prices Long'!$B:$B,'All Prices combined'!$D138,'RAB Prices Long'!$E:$E,'All Prices combined'!$G138)))),2)</f>
        <v>107.72</v>
      </c>
      <c r="AK138" s="2">
        <f>ROUND(IF($B138="Annuity",SUMIFS('Annuity Prices'!AN:AN,'Annuity Prices'!$B:$B,$D138,'Annuity Prices'!$E:$E,$G138),IF($B138="RAB Short",SUMIFS('RAB Prices Short'!AN:AN,'RAB Prices Short'!$B:$B,'All Prices combined'!$D138,'RAB Prices Short'!$E:$E,'All Prices combined'!$G138),IF($B138="RAB Long",SUMIFS('RAB Prices Long'!AN:AN,'RAB Prices Long'!$B:$B,'All Prices combined'!$D138,'RAB Prices Long'!$E:$E,'All Prices combined'!$G138)))),2)</f>
        <v>110.14</v>
      </c>
      <c r="AL138" s="2">
        <f>ROUND(IF($B138="Annuity",SUMIFS('Annuity Prices'!AO:AO,'Annuity Prices'!$B:$B,$D138,'Annuity Prices'!$E:$E,$G138),IF($B138="RAB Short",SUMIFS('RAB Prices Short'!AO:AO,'RAB Prices Short'!$B:$B,'All Prices combined'!$D138,'RAB Prices Short'!$E:$E,'All Prices combined'!$G138),IF($B138="RAB Long",SUMIFS('RAB Prices Long'!AO:AO,'RAB Prices Long'!$B:$B,'All Prices combined'!$D138,'RAB Prices Long'!$E:$E,'All Prices combined'!$G138)))),2)</f>
        <v>112.89</v>
      </c>
      <c r="AM138" s="2">
        <f>ROUND(IF($B138="Annuity",SUMIFS('Annuity Prices'!AP:AP,'Annuity Prices'!$B:$B,$D138,'Annuity Prices'!$E:$E,$G138),IF($B138="RAB Short",SUMIFS('RAB Prices Short'!AP:AP,'RAB Prices Short'!$B:$B,'All Prices combined'!$D138,'RAB Prices Short'!$E:$E,'All Prices combined'!$G138),IF($B138="RAB Long",SUMIFS('RAB Prices Long'!AP:AP,'RAB Prices Long'!$B:$B,'All Prices combined'!$D138,'RAB Prices Long'!$E:$E,'All Prices combined'!$G138)))),2)</f>
        <v>115.72</v>
      </c>
      <c r="AN138" s="2">
        <f>ROUND(IF($B138="Annuity",SUMIFS('Annuity Prices'!AQ:AQ,'Annuity Prices'!$B:$B,$D138,'Annuity Prices'!$E:$E,$G138),IF($B138="RAB Short",SUMIFS('RAB Prices Short'!AQ:AQ,'RAB Prices Short'!$B:$B,'All Prices combined'!$D138,'RAB Prices Short'!$E:$E,'All Prices combined'!$G138),IF($B138="RAB Long",SUMIFS('RAB Prices Long'!AQ:AQ,'RAB Prices Long'!$B:$B,'All Prices combined'!$D138,'RAB Prices Long'!$E:$E,'All Prices combined'!$G138)))),2)</f>
        <v>118.61</v>
      </c>
      <c r="AO138" s="2">
        <f>ROUND(IF($B138="Annuity",SUMIFS('Annuity Prices'!AR:AR,'Annuity Prices'!$B:$B,$D138,'Annuity Prices'!$E:$E,$G138),IF($B138="RAB Short",SUMIFS('RAB Prices Short'!AR:AR,'RAB Prices Short'!$B:$B,'All Prices combined'!$D138,'RAB Prices Short'!$E:$E,'All Prices combined'!$G138),IF($B138="RAB Long",SUMIFS('RAB Prices Long'!AR:AR,'RAB Prices Long'!$B:$B,'All Prices combined'!$D138,'RAB Prices Long'!$E:$E,'All Prices combined'!$G138)))),2)</f>
        <v>49.97</v>
      </c>
      <c r="AP138" s="2">
        <f>ROUND(IF($B138="Annuity",SUMIFS('Annuity Prices'!AS:AS,'Annuity Prices'!$B:$B,$D138,'Annuity Prices'!$E:$E,$G138),IF($B138="RAB Short",SUMIFS('RAB Prices Short'!AS:AS,'RAB Prices Short'!$B:$B,'All Prices combined'!$D138,'RAB Prices Short'!$E:$E,'All Prices combined'!$G138),IF($B138="RAB Long",SUMIFS('RAB Prices Long'!AS:AS,'RAB Prices Long'!$B:$B,'All Prices combined'!$D138,'RAB Prices Long'!$E:$E,'All Prices combined'!$G138)))),2)</f>
        <v>54.02</v>
      </c>
      <c r="AQ138" s="2">
        <f>ROUND(IF($B138="Annuity",SUMIFS('Annuity Prices'!AT:AT,'Annuity Prices'!$B:$B,$D138,'Annuity Prices'!$E:$E,$G138),IF($B138="RAB Short",SUMIFS('RAB Prices Short'!AT:AT,'RAB Prices Short'!$B:$B,'All Prices combined'!$D138,'RAB Prices Short'!$E:$E,'All Prices combined'!$G138),IF($B138="RAB Long",SUMIFS('RAB Prices Long'!AT:AT,'RAB Prices Long'!$B:$B,'All Prices combined'!$D138,'RAB Prices Long'!$E:$E,'All Prices combined'!$G138)))),2)</f>
        <v>56.72</v>
      </c>
      <c r="AR138" s="2">
        <f>ROUND(IF($B138="Annuity",SUMIFS('Annuity Prices'!AU:AU,'Annuity Prices'!$B:$B,$D138,'Annuity Prices'!$E:$E,$G138),IF($B138="RAB Short",SUMIFS('RAB Prices Short'!AU:AU,'RAB Prices Short'!$B:$B,'All Prices combined'!$D138,'RAB Prices Short'!$E:$E,'All Prices combined'!$G138),IF($B138="RAB Long",SUMIFS('RAB Prices Long'!AU:AU,'RAB Prices Long'!$B:$B,'All Prices combined'!$D138,'RAB Prices Long'!$E:$E,'All Prices combined'!$G138)))),2)</f>
        <v>58.34</v>
      </c>
      <c r="AS138" s="2">
        <f>ROUND(IF($B138="Annuity",SUMIFS('Annuity Prices'!AV:AV,'Annuity Prices'!$B:$B,$D138,'Annuity Prices'!$E:$E,$G138),IF($B138="RAB Short",SUMIFS('RAB Prices Short'!AV:AV,'RAB Prices Short'!$B:$B,'All Prices combined'!$D138,'RAB Prices Short'!$E:$E,'All Prices combined'!$G138),IF($B138="RAB Long",SUMIFS('RAB Prices Long'!AV:AV,'RAB Prices Long'!$B:$B,'All Prices combined'!$D138,'RAB Prices Long'!$E:$E,'All Prices combined'!$G138)))),2)</f>
        <v>60.01</v>
      </c>
      <c r="AT138" s="2">
        <f>ROUND(IF($B138="Annuity",SUMIFS('Annuity Prices'!AW:AW,'Annuity Prices'!$B:$B,$D138,'Annuity Prices'!$E:$E,$G138),IF($B138="RAB Short",SUMIFS('RAB Prices Short'!AW:AW,'RAB Prices Short'!$B:$B,'All Prices combined'!$D138,'RAB Prices Short'!$E:$E,'All Prices combined'!$G138),IF($B138="RAB Long",SUMIFS('RAB Prices Long'!AW:AW,'RAB Prices Long'!$B:$B,'All Prices combined'!$D138,'RAB Prices Long'!$E:$E,'All Prices combined'!$G138)))),2)</f>
        <v>61.82</v>
      </c>
      <c r="AU138" s="2">
        <f>ROUND(IF($B138="Annuity",SUMIFS('Annuity Prices'!AX:AX,'Annuity Prices'!$B:$B,$D138,'Annuity Prices'!$E:$E,$G138),IF($B138="RAB Short",SUMIFS('RAB Prices Short'!AX:AX,'RAB Prices Short'!$B:$B,'All Prices combined'!$D138,'RAB Prices Short'!$E:$E,'All Prices combined'!$G138),IF($B138="RAB Long",SUMIFS('RAB Prices Long'!AX:AX,'RAB Prices Long'!$B:$B,'All Prices combined'!$D138,'RAB Prices Long'!$E:$E,'All Prices combined'!$G138)))),2)</f>
        <v>63.37</v>
      </c>
      <c r="AV138" s="2">
        <f>ROUND(IF($B138="Annuity",SUMIFS('Annuity Prices'!AY:AY,'Annuity Prices'!$B:$B,$D138,'Annuity Prices'!$E:$E,$G138),IF($B138="RAB Short",SUMIFS('RAB Prices Short'!AY:AY,'RAB Prices Short'!$B:$B,'All Prices combined'!$D138,'RAB Prices Short'!$E:$E,'All Prices combined'!$G138),IF($B138="RAB Long",SUMIFS('RAB Prices Long'!AY:AY,'RAB Prices Long'!$B:$B,'All Prices combined'!$D138,'RAB Prices Long'!$E:$E,'All Prices combined'!$G138)))),2)</f>
        <v>64.959999999999994</v>
      </c>
      <c r="AW138" s="2">
        <f>ROUND(IF($B138="Annuity",SUMIFS('Annuity Prices'!AZ:AZ,'Annuity Prices'!$B:$B,$D138,'Annuity Prices'!$E:$E,$G138),IF($B138="RAB Short",SUMIFS('RAB Prices Short'!AZ:AZ,'RAB Prices Short'!$B:$B,'All Prices combined'!$D138,'RAB Prices Short'!$E:$E,'All Prices combined'!$G138),IF($B138="RAB Long",SUMIFS('RAB Prices Long'!AZ:AZ,'RAB Prices Long'!$B:$B,'All Prices combined'!$D138,'RAB Prices Long'!$E:$E,'All Prices combined'!$G138)))),2)</f>
        <v>66.58</v>
      </c>
      <c r="AX138" s="2">
        <f>ROUND(IF($B138="Annuity",SUMIFS('Annuity Prices'!BA:BA,'Annuity Prices'!$B:$B,$D138,'Annuity Prices'!$E:$E,$G138),IF($B138="RAB Short",SUMIFS('RAB Prices Short'!BA:BA,'RAB Prices Short'!$B:$B,'All Prices combined'!$D138,'RAB Prices Short'!$E:$E,'All Prices combined'!$G138),IF($B138="RAB Long",SUMIFS('RAB Prices Long'!BA:BA,'RAB Prices Long'!$B:$B,'All Prices combined'!$D138,'RAB Prices Long'!$E:$E,'All Prices combined'!$G138)))),2)</f>
        <v>68.069999999999993</v>
      </c>
      <c r="AY138" s="2">
        <f>ROUND(IF($B138="Annuity",SUMIFS('Annuity Prices'!BB:BB,'Annuity Prices'!$B:$B,$D138,'Annuity Prices'!$E:$E,$G138),IF($B138="RAB Short",SUMIFS('RAB Prices Short'!BB:BB,'RAB Prices Short'!$B:$B,'All Prices combined'!$D138,'RAB Prices Short'!$E:$E,'All Prices combined'!$G138),IF($B138="RAB Long",SUMIFS('RAB Prices Long'!BB:BB,'RAB Prices Long'!$B:$B,'All Prices combined'!$D138,'RAB Prices Long'!$E:$E,'All Prices combined'!$G138)))),2)</f>
        <v>69.78</v>
      </c>
      <c r="AZ138" s="2">
        <f>ROUND(IF($B138="Annuity",SUMIFS('Annuity Prices'!BC:BC,'Annuity Prices'!$B:$B,$D138,'Annuity Prices'!$E:$E,$G138),IF($B138="RAB Short",SUMIFS('RAB Prices Short'!BC:BC,'RAB Prices Short'!$B:$B,'All Prices combined'!$D138,'RAB Prices Short'!$E:$E,'All Prices combined'!$G138),IF($B138="RAB Long",SUMIFS('RAB Prices Long'!BC:BC,'RAB Prices Long'!$B:$B,'All Prices combined'!$D138,'RAB Prices Long'!$E:$E,'All Prices combined'!$G138)))),2)</f>
        <v>71.510000000000005</v>
      </c>
      <c r="BA138" s="2">
        <f>ROUND(IF($B138="Annuity",SUMIFS('Annuity Prices'!BD:BD,'Annuity Prices'!$B:$B,$D138,'Annuity Prices'!$E:$E,$G138),IF($B138="RAB Short",SUMIFS('RAB Prices Short'!BD:BD,'RAB Prices Short'!$B:$B,'All Prices combined'!$D138,'RAB Prices Short'!$E:$E,'All Prices combined'!$G138),IF($B138="RAB Long",SUMIFS('RAB Prices Long'!BD:BD,'RAB Prices Long'!$B:$B,'All Prices combined'!$D138,'RAB Prices Long'!$E:$E,'All Prices combined'!$G138)))),2)</f>
        <v>73.31</v>
      </c>
      <c r="BB138" s="2">
        <f>ROUND(IF($B138="Annuity",SUMIFS('Annuity Prices'!BE:BE,'Annuity Prices'!$B:$B,$D138,'Annuity Prices'!$E:$E,$G138),IF($B138="RAB Short",SUMIFS('RAB Prices Short'!BE:BE,'RAB Prices Short'!$B:$B,'All Prices combined'!$D138,'RAB Prices Short'!$E:$E,'All Prices combined'!$G138),IF($B138="RAB Long",SUMIFS('RAB Prices Long'!BE:BE,'RAB Prices Long'!$B:$B,'All Prices combined'!$D138,'RAB Prices Long'!$E:$E,'All Prices combined'!$G138)))),2)</f>
        <v>74.94</v>
      </c>
      <c r="BC138" s="2">
        <f>ROUND(IF($B138="Annuity",SUMIFS('Annuity Prices'!BF:BF,'Annuity Prices'!$B:$B,$D138,'Annuity Prices'!$E:$E,$G138),IF($B138="RAB Short",SUMIFS('RAB Prices Short'!BF:BF,'RAB Prices Short'!$B:$B,'All Prices combined'!$D138,'RAB Prices Short'!$E:$E,'All Prices combined'!$G138),IF($B138="RAB Long",SUMIFS('RAB Prices Long'!BF:BF,'RAB Prices Long'!$B:$B,'All Prices combined'!$D138,'RAB Prices Long'!$E:$E,'All Prices combined'!$G138)))),2)</f>
        <v>76.81</v>
      </c>
      <c r="BD138" s="2">
        <f>ROUND(IF($B138="Annuity",SUMIFS('Annuity Prices'!BG:BG,'Annuity Prices'!$B:$B,$D138,'Annuity Prices'!$E:$E,$G138),IF($B138="RAB Short",SUMIFS('RAB Prices Short'!BG:BG,'RAB Prices Short'!$B:$B,'All Prices combined'!$D138,'RAB Prices Short'!$E:$E,'All Prices combined'!$G138),IF($B138="RAB Long",SUMIFS('RAB Prices Long'!BG:BG,'RAB Prices Long'!$B:$B,'All Prices combined'!$D138,'RAB Prices Long'!$E:$E,'All Prices combined'!$G138)))),2)</f>
        <v>78.739999999999995</v>
      </c>
      <c r="BE138" s="2">
        <f>ROUND(IF($B138="Annuity",SUMIFS('Annuity Prices'!BH:BH,'Annuity Prices'!$B:$B,$D138,'Annuity Prices'!$E:$E,$G138),IF($B138="RAB Short",SUMIFS('RAB Prices Short'!BH:BH,'RAB Prices Short'!$B:$B,'All Prices combined'!$D138,'RAB Prices Short'!$E:$E,'All Prices combined'!$G138),IF($B138="RAB Long",SUMIFS('RAB Prices Long'!BH:BH,'RAB Prices Long'!$B:$B,'All Prices combined'!$D138,'RAB Prices Long'!$E:$E,'All Prices combined'!$G138)))),2)</f>
        <v>80.709999999999994</v>
      </c>
      <c r="BF138" s="2">
        <f>ROUND(IF($B138="Annuity",SUMIFS('Annuity Prices'!BI:BI,'Annuity Prices'!$B:$B,$D138,'Annuity Prices'!$E:$E,$G138),IF($B138="RAB Short",SUMIFS('RAB Prices Short'!BI:BI,'RAB Prices Short'!$B:$B,'All Prices combined'!$D138,'RAB Prices Short'!$E:$E,'All Prices combined'!$G138),IF($B138="RAB Long",SUMIFS('RAB Prices Long'!BI:BI,'RAB Prices Long'!$B:$B,'All Prices combined'!$D138,'RAB Prices Long'!$E:$E,'All Prices combined'!$G138)))),2)</f>
        <v>82.51</v>
      </c>
      <c r="BG138" s="2">
        <f>ROUND(IF($B138="Annuity",SUMIFS('Annuity Prices'!BJ:BJ,'Annuity Prices'!$B:$B,$D138,'Annuity Prices'!$E:$E,$G138),IF($B138="RAB Short",SUMIFS('RAB Prices Short'!BJ:BJ,'RAB Prices Short'!$B:$B,'All Prices combined'!$D138,'RAB Prices Short'!$E:$E,'All Prices combined'!$G138),IF($B138="RAB Long",SUMIFS('RAB Prices Long'!BJ:BJ,'RAB Prices Long'!$B:$B,'All Prices combined'!$D138,'RAB Prices Long'!$E:$E,'All Prices combined'!$G138)))),2)</f>
        <v>84.58</v>
      </c>
      <c r="BH138" s="2">
        <f>ROUND(IF($B138="Annuity",SUMIFS('Annuity Prices'!BK:BK,'Annuity Prices'!$B:$B,$D138,'Annuity Prices'!$E:$E,$G138),IF($B138="RAB Short",SUMIFS('RAB Prices Short'!BK:BK,'RAB Prices Short'!$B:$B,'All Prices combined'!$D138,'RAB Prices Short'!$E:$E,'All Prices combined'!$G138),IF($B138="RAB Long",SUMIFS('RAB Prices Long'!BK:BK,'RAB Prices Long'!$B:$B,'All Prices combined'!$D138,'RAB Prices Long'!$E:$E,'All Prices combined'!$G138)))),2)</f>
        <v>86.69</v>
      </c>
      <c r="BI138" s="2">
        <f>ROUND(IF($B138="Annuity",SUMIFS('Annuity Prices'!BL:BL,'Annuity Prices'!$B:$B,$D138,'Annuity Prices'!$E:$E,$G138),IF($B138="RAB Short",SUMIFS('RAB Prices Short'!BL:BL,'RAB Prices Short'!$B:$B,'All Prices combined'!$D138,'RAB Prices Short'!$E:$E,'All Prices combined'!$G138),IF($B138="RAB Long",SUMIFS('RAB Prices Long'!BL:BL,'RAB Prices Long'!$B:$B,'All Prices combined'!$D138,'RAB Prices Long'!$E:$E,'All Prices combined'!$G138)))),2)</f>
        <v>88.85</v>
      </c>
      <c r="BJ138" s="2">
        <f>ROUND(IF($B138="Annuity",SUMIFS('Annuity Prices'!BM:BM,'Annuity Prices'!$B:$B,$D138,'Annuity Prices'!$E:$E,$G138),IF($B138="RAB Short",SUMIFS('RAB Prices Short'!BM:BM,'RAB Prices Short'!$B:$B,'All Prices combined'!$D138,'RAB Prices Short'!$E:$E,'All Prices combined'!$G138),IF($B138="RAB Long",SUMIFS('RAB Prices Long'!BM:BM,'RAB Prices Long'!$B:$B,'All Prices combined'!$D138,'RAB Prices Long'!$E:$E,'All Prices combined'!$G138)))),2)</f>
        <v>90.85</v>
      </c>
      <c r="BK138" s="2">
        <f>ROUND(IF($B138="Annuity",SUMIFS('Annuity Prices'!BN:BN,'Annuity Prices'!$B:$B,$D138,'Annuity Prices'!$E:$E,$G138),IF($B138="RAB Short",SUMIFS('RAB Prices Short'!BN:BN,'RAB Prices Short'!$B:$B,'All Prices combined'!$D138,'RAB Prices Short'!$E:$E,'All Prices combined'!$G138),IF($B138="RAB Long",SUMIFS('RAB Prices Long'!BN:BN,'RAB Prices Long'!$B:$B,'All Prices combined'!$D138,'RAB Prices Long'!$E:$E,'All Prices combined'!$G138)))),2)</f>
        <v>93.12</v>
      </c>
      <c r="BL138" s="2">
        <f>ROUND(IF($B138="Annuity",SUMIFS('Annuity Prices'!BO:BO,'Annuity Prices'!$B:$B,$D138,'Annuity Prices'!$E:$E,$G138),IF($B138="RAB Short",SUMIFS('RAB Prices Short'!BO:BO,'RAB Prices Short'!$B:$B,'All Prices combined'!$D138,'RAB Prices Short'!$E:$E,'All Prices combined'!$G138),IF($B138="RAB Long",SUMIFS('RAB Prices Long'!BO:BO,'RAB Prices Long'!$B:$B,'All Prices combined'!$D138,'RAB Prices Long'!$E:$E,'All Prices combined'!$G138)))),2)</f>
        <v>95.45</v>
      </c>
      <c r="BM138" s="2">
        <f>ROUND(IF($B138="Annuity",SUMIFS('Annuity Prices'!BP:BP,'Annuity Prices'!$B:$B,$D138,'Annuity Prices'!$E:$E,$G138),IF($B138="RAB Short",SUMIFS('RAB Prices Short'!BP:BP,'RAB Prices Short'!$B:$B,'All Prices combined'!$D138,'RAB Prices Short'!$E:$E,'All Prices combined'!$G138),IF($B138="RAB Long",SUMIFS('RAB Prices Long'!BP:BP,'RAB Prices Long'!$B:$B,'All Prices combined'!$D138,'RAB Prices Long'!$E:$E,'All Prices combined'!$G138)))),2)</f>
        <v>97.83</v>
      </c>
      <c r="BN138" s="2">
        <f>ROUND(IF($B138="Annuity",SUMIFS('Annuity Prices'!BQ:BQ,'Annuity Prices'!$B:$B,$D138,'Annuity Prices'!$E:$E,$G138),IF($B138="RAB Short",SUMIFS('RAB Prices Short'!BQ:BQ,'RAB Prices Short'!$B:$B,'All Prices combined'!$D138,'RAB Prices Short'!$E:$E,'All Prices combined'!$G138),IF($B138="RAB Long",SUMIFS('RAB Prices Long'!BQ:BQ,'RAB Prices Long'!$B:$B,'All Prices combined'!$D138,'RAB Prices Long'!$E:$E,'All Prices combined'!$G138)))),2)</f>
        <v>100.03</v>
      </c>
      <c r="BO138" s="2">
        <f>ROUND(IF($B138="Annuity",SUMIFS('Annuity Prices'!BR:BR,'Annuity Prices'!$B:$B,$D138,'Annuity Prices'!$E:$E,$G138),IF($B138="RAB Short",SUMIFS('RAB Prices Short'!BR:BR,'RAB Prices Short'!$B:$B,'All Prices combined'!$D138,'RAB Prices Short'!$E:$E,'All Prices combined'!$G138),IF($B138="RAB Long",SUMIFS('RAB Prices Long'!BR:BR,'RAB Prices Long'!$B:$B,'All Prices combined'!$D138,'RAB Prices Long'!$E:$E,'All Prices combined'!$G138)))),2)</f>
        <v>102.53</v>
      </c>
      <c r="BP138" s="2">
        <f>ROUND(IF($B138="Annuity",SUMIFS('Annuity Prices'!BS:BS,'Annuity Prices'!$B:$B,$D138,'Annuity Prices'!$E:$E,$G138),IF($B138="RAB Short",SUMIFS('RAB Prices Short'!BS:BS,'RAB Prices Short'!$B:$B,'All Prices combined'!$D138,'RAB Prices Short'!$E:$E,'All Prices combined'!$G138),IF($B138="RAB Long",SUMIFS('RAB Prices Long'!BS:BS,'RAB Prices Long'!$B:$B,'All Prices combined'!$D138,'RAB Prices Long'!$E:$E,'All Prices combined'!$G138)))),2)</f>
        <v>105.1</v>
      </c>
      <c r="BQ138" s="2">
        <f>ROUND(IF($B138="Annuity",SUMIFS('Annuity Prices'!BT:BT,'Annuity Prices'!$B:$B,$D138,'Annuity Prices'!$E:$E,$G138),IF($B138="RAB Short",SUMIFS('RAB Prices Short'!BT:BT,'RAB Prices Short'!$B:$B,'All Prices combined'!$D138,'RAB Prices Short'!$E:$E,'All Prices combined'!$G138),IF($B138="RAB Long",SUMIFS('RAB Prices Long'!BT:BT,'RAB Prices Long'!$B:$B,'All Prices combined'!$D138,'RAB Prices Long'!$E:$E,'All Prices combined'!$G138)))),2)</f>
        <v>107.72</v>
      </c>
      <c r="BR138" s="2">
        <f>ROUND(IF($B138="Annuity",SUMIFS('Annuity Prices'!BU:BU,'Annuity Prices'!$B:$B,$D138,'Annuity Prices'!$E:$E,$G138),IF($B138="RAB Short",SUMIFS('RAB Prices Short'!BU:BU,'RAB Prices Short'!$B:$B,'All Prices combined'!$D138,'RAB Prices Short'!$E:$E,'All Prices combined'!$G138),IF($B138="RAB Long",SUMIFS('RAB Prices Long'!BU:BU,'RAB Prices Long'!$B:$B,'All Prices combined'!$D138,'RAB Prices Long'!$E:$E,'All Prices combined'!$G138)))),2)</f>
        <v>110.14</v>
      </c>
      <c r="BS138" s="2">
        <f>ROUND(IF($B138="Annuity",SUMIFS('Annuity Prices'!BV:BV,'Annuity Prices'!$B:$B,$D138,'Annuity Prices'!$E:$E,$G138),IF($B138="RAB Short",SUMIFS('RAB Prices Short'!BV:BV,'RAB Prices Short'!$B:$B,'All Prices combined'!$D138,'RAB Prices Short'!$E:$E,'All Prices combined'!$G138),IF($B138="RAB Long",SUMIFS('RAB Prices Long'!BV:BV,'RAB Prices Long'!$B:$B,'All Prices combined'!$D138,'RAB Prices Long'!$E:$E,'All Prices combined'!$G138)))),2)</f>
        <v>112.89</v>
      </c>
      <c r="BT138" s="2">
        <f>ROUND(IF($B138="Annuity",SUMIFS('Annuity Prices'!BW:BW,'Annuity Prices'!$B:$B,$D138,'Annuity Prices'!$E:$E,$G138),IF($B138="RAB Short",SUMIFS('RAB Prices Short'!BW:BW,'RAB Prices Short'!$B:$B,'All Prices combined'!$D138,'RAB Prices Short'!$E:$E,'All Prices combined'!$G138),IF($B138="RAB Long",SUMIFS('RAB Prices Long'!BW:BW,'RAB Prices Long'!$B:$B,'All Prices combined'!$D138,'RAB Prices Long'!$E:$E,'All Prices combined'!$G138)))),2)</f>
        <v>115.72</v>
      </c>
      <c r="BU138" s="2">
        <f>ROUND(IF($B138="Annuity",SUMIFS('Annuity Prices'!BX:BX,'Annuity Prices'!$B:$B,$D138,'Annuity Prices'!$E:$E,$G138),IF($B138="RAB Short",SUMIFS('RAB Prices Short'!BX:BX,'RAB Prices Short'!$B:$B,'All Prices combined'!$D138,'RAB Prices Short'!$E:$E,'All Prices combined'!$G138),IF($B138="RAB Long",SUMIFS('RAB Prices Long'!BX:BX,'RAB Prices Long'!$B:$B,'All Prices combined'!$D138,'RAB Prices Long'!$E:$E,'All Prices combined'!$G138)))),2)</f>
        <v>118.61</v>
      </c>
    </row>
    <row r="139" spans="2:73" x14ac:dyDescent="0.25">
      <c r="B139" t="s">
        <v>37</v>
      </c>
      <c r="C139" s="1">
        <v>25</v>
      </c>
      <c r="D139" s="1" t="s">
        <v>204</v>
      </c>
      <c r="E139" s="1" t="s">
        <v>203</v>
      </c>
      <c r="F139" s="1">
        <v>25</v>
      </c>
      <c r="G139" s="1" t="s">
        <v>202</v>
      </c>
      <c r="H139" s="1"/>
      <c r="I139" s="2">
        <f>ROUND(IF($B139="Annuity",SUMIFS('Annuity Prices'!L:L,'Annuity Prices'!$B:$B,$D139,'Annuity Prices'!$E:$E,$G139),IF($B139="RAB Short",SUMIFS('RAB Prices Short'!L:L,'RAB Prices Short'!$B:$B,'All Prices combined'!$D139,'RAB Prices Short'!$E:$E,'All Prices combined'!$G139),IF($B139="RAB Long",SUMIFS('RAB Prices Long'!L:L,'RAB Prices Long'!$B:$B,'All Prices combined'!$D139,'RAB Prices Long'!$E:$E,'All Prices combined'!$G139)))),2)</f>
        <v>22.44</v>
      </c>
      <c r="J139" s="2">
        <f>ROUND(IF($B139="Annuity",SUMIFS('Annuity Prices'!M:M,'Annuity Prices'!$B:$B,$D139,'Annuity Prices'!$E:$E,$G139),IF($B139="RAB Short",SUMIFS('RAB Prices Short'!M:M,'RAB Prices Short'!$B:$B,'All Prices combined'!$D139,'RAB Prices Short'!$E:$E,'All Prices combined'!$G139),IF($B139="RAB Long",SUMIFS('RAB Prices Long'!M:M,'RAB Prices Long'!$B:$B,'All Prices combined'!$D139,'RAB Prices Long'!$E:$E,'All Prices combined'!$G139)))),2)</f>
        <v>23.08</v>
      </c>
      <c r="K139" s="2">
        <f>ROUND(IF($B139="Annuity",SUMIFS('Annuity Prices'!N:N,'Annuity Prices'!$B:$B,$D139,'Annuity Prices'!$E:$E,$G139),IF($B139="RAB Short",SUMIFS('RAB Prices Short'!N:N,'RAB Prices Short'!$B:$B,'All Prices combined'!$D139,'RAB Prices Short'!$E:$E,'All Prices combined'!$G139),IF($B139="RAB Long",SUMIFS('RAB Prices Long'!N:N,'RAB Prices Long'!$B:$B,'All Prices combined'!$D139,'RAB Prices Long'!$E:$E,'All Prices combined'!$G139)))),2)</f>
        <v>23.74</v>
      </c>
      <c r="L139" s="2">
        <f>ROUND(IF($B139="Annuity",SUMIFS('Annuity Prices'!O:O,'Annuity Prices'!$B:$B,$D139,'Annuity Prices'!$E:$E,$G139),IF($B139="RAB Short",SUMIFS('RAB Prices Short'!O:O,'RAB Prices Short'!$B:$B,'All Prices combined'!$D139,'RAB Prices Short'!$E:$E,'All Prices combined'!$G139),IF($B139="RAB Long",SUMIFS('RAB Prices Long'!O:O,'RAB Prices Long'!$B:$B,'All Prices combined'!$D139,'RAB Prices Long'!$E:$E,'All Prices combined'!$G139)))),2)</f>
        <v>24.43</v>
      </c>
      <c r="M139" s="2">
        <f>ROUND(IF($B139="Annuity",SUMIFS('Annuity Prices'!P:P,'Annuity Prices'!$B:$B,$D139,'Annuity Prices'!$E:$E,$G139),IF($B139="RAB Short",SUMIFS('RAB Prices Short'!P:P,'RAB Prices Short'!$B:$B,'All Prices combined'!$D139,'RAB Prices Short'!$E:$E,'All Prices combined'!$G139),IF($B139="RAB Long",SUMIFS('RAB Prices Long'!P:P,'RAB Prices Long'!$B:$B,'All Prices combined'!$D139,'RAB Prices Long'!$E:$E,'All Prices combined'!$G139)))),2)</f>
        <v>25.51</v>
      </c>
      <c r="N139" s="2">
        <f>ROUND(IF($B139="Annuity",SUMIFS('Annuity Prices'!Q:Q,'Annuity Prices'!$B:$B,$D139,'Annuity Prices'!$E:$E,$G139),IF($B139="RAB Short",SUMIFS('RAB Prices Short'!Q:Q,'RAB Prices Short'!$B:$B,'All Prices combined'!$D139,'RAB Prices Short'!$E:$E,'All Prices combined'!$G139),IF($B139="RAB Long",SUMIFS('RAB Prices Long'!Q:Q,'RAB Prices Long'!$B:$B,'All Prices combined'!$D139,'RAB Prices Long'!$E:$E,'All Prices combined'!$G139)))),2)</f>
        <v>26.14</v>
      </c>
      <c r="O139" s="2">
        <f>ROUND(IF($B139="Annuity",SUMIFS('Annuity Prices'!R:R,'Annuity Prices'!$B:$B,$D139,'Annuity Prices'!$E:$E,$G139),IF($B139="RAB Short",SUMIFS('RAB Prices Short'!R:R,'RAB Prices Short'!$B:$B,'All Prices combined'!$D139,'RAB Prices Short'!$E:$E,'All Prices combined'!$G139),IF($B139="RAB Long",SUMIFS('RAB Prices Long'!R:R,'RAB Prices Long'!$B:$B,'All Prices combined'!$D139,'RAB Prices Long'!$E:$E,'All Prices combined'!$G139)))),2)</f>
        <v>26.8</v>
      </c>
      <c r="P139" s="2">
        <f>ROUND(IF($B139="Annuity",SUMIFS('Annuity Prices'!S:S,'Annuity Prices'!$B:$B,$D139,'Annuity Prices'!$E:$E,$G139),IF($B139="RAB Short",SUMIFS('RAB Prices Short'!S:S,'RAB Prices Short'!$B:$B,'All Prices combined'!$D139,'RAB Prices Short'!$E:$E,'All Prices combined'!$G139),IF($B139="RAB Long",SUMIFS('RAB Prices Long'!S:S,'RAB Prices Long'!$B:$B,'All Prices combined'!$D139,'RAB Prices Long'!$E:$E,'All Prices combined'!$G139)))),2)</f>
        <v>27.47</v>
      </c>
      <c r="Q139" s="2">
        <f>ROUND(IF($B139="Annuity",SUMIFS('Annuity Prices'!T:T,'Annuity Prices'!$B:$B,$D139,'Annuity Prices'!$E:$E,$G139),IF($B139="RAB Short",SUMIFS('RAB Prices Short'!T:T,'RAB Prices Short'!$B:$B,'All Prices combined'!$D139,'RAB Prices Short'!$E:$E,'All Prices combined'!$G139),IF($B139="RAB Long",SUMIFS('RAB Prices Long'!T:T,'RAB Prices Long'!$B:$B,'All Prices combined'!$D139,'RAB Prices Long'!$E:$E,'All Prices combined'!$G139)))),2)</f>
        <v>28.8</v>
      </c>
      <c r="R139" s="2">
        <f>ROUND(IF($B139="Annuity",SUMIFS('Annuity Prices'!U:U,'Annuity Prices'!$B:$B,$D139,'Annuity Prices'!$E:$E,$G139),IF($B139="RAB Short",SUMIFS('RAB Prices Short'!U:U,'RAB Prices Short'!$B:$B,'All Prices combined'!$D139,'RAB Prices Short'!$E:$E,'All Prices combined'!$G139),IF($B139="RAB Long",SUMIFS('RAB Prices Long'!U:U,'RAB Prices Long'!$B:$B,'All Prices combined'!$D139,'RAB Prices Long'!$E:$E,'All Prices combined'!$G139)))),2)</f>
        <v>29.52</v>
      </c>
      <c r="S139" s="2">
        <f>ROUND(IF($B139="Annuity",SUMIFS('Annuity Prices'!V:V,'Annuity Prices'!$B:$B,$D139,'Annuity Prices'!$E:$E,$G139),IF($B139="RAB Short",SUMIFS('RAB Prices Short'!V:V,'RAB Prices Short'!$B:$B,'All Prices combined'!$D139,'RAB Prices Short'!$E:$E,'All Prices combined'!$G139),IF($B139="RAB Long",SUMIFS('RAB Prices Long'!V:V,'RAB Prices Long'!$B:$B,'All Prices combined'!$D139,'RAB Prices Long'!$E:$E,'All Prices combined'!$G139)))),2)</f>
        <v>30.25</v>
      </c>
      <c r="T139" s="2">
        <f>ROUND(IF($B139="Annuity",SUMIFS('Annuity Prices'!W:W,'Annuity Prices'!$B:$B,$D139,'Annuity Prices'!$E:$E,$G139),IF($B139="RAB Short",SUMIFS('RAB Prices Short'!W:W,'RAB Prices Short'!$B:$B,'All Prices combined'!$D139,'RAB Prices Short'!$E:$E,'All Prices combined'!$G139),IF($B139="RAB Long",SUMIFS('RAB Prices Long'!W:W,'RAB Prices Long'!$B:$B,'All Prices combined'!$D139,'RAB Prices Long'!$E:$E,'All Prices combined'!$G139)))),2)</f>
        <v>31.01</v>
      </c>
      <c r="U139" s="2">
        <f>ROUND(IF($B139="Annuity",SUMIFS('Annuity Prices'!X:X,'Annuity Prices'!$B:$B,$D139,'Annuity Prices'!$E:$E,$G139),IF($B139="RAB Short",SUMIFS('RAB Prices Short'!X:X,'RAB Prices Short'!$B:$B,'All Prices combined'!$D139,'RAB Prices Short'!$E:$E,'All Prices combined'!$G139),IF($B139="RAB Long",SUMIFS('RAB Prices Long'!X:X,'RAB Prices Long'!$B:$B,'All Prices combined'!$D139,'RAB Prices Long'!$E:$E,'All Prices combined'!$G139)))),2)</f>
        <v>32.520000000000003</v>
      </c>
      <c r="V139" s="2">
        <f>ROUND(IF($B139="Annuity",SUMIFS('Annuity Prices'!Y:Y,'Annuity Prices'!$B:$B,$D139,'Annuity Prices'!$E:$E,$G139),IF($B139="RAB Short",SUMIFS('RAB Prices Short'!Y:Y,'RAB Prices Short'!$B:$B,'All Prices combined'!$D139,'RAB Prices Short'!$E:$E,'All Prices combined'!$G139),IF($B139="RAB Long",SUMIFS('RAB Prices Long'!Y:Y,'RAB Prices Long'!$B:$B,'All Prices combined'!$D139,'RAB Prices Long'!$E:$E,'All Prices combined'!$G139)))),2)</f>
        <v>33.33</v>
      </c>
      <c r="W139" s="2">
        <f>ROUND(IF($B139="Annuity",SUMIFS('Annuity Prices'!Z:Z,'Annuity Prices'!$B:$B,$D139,'Annuity Prices'!$E:$E,$G139),IF($B139="RAB Short",SUMIFS('RAB Prices Short'!Z:Z,'RAB Prices Short'!$B:$B,'All Prices combined'!$D139,'RAB Prices Short'!$E:$E,'All Prices combined'!$G139),IF($B139="RAB Long",SUMIFS('RAB Prices Long'!Z:Z,'RAB Prices Long'!$B:$B,'All Prices combined'!$D139,'RAB Prices Long'!$E:$E,'All Prices combined'!$G139)))),2)</f>
        <v>34.17</v>
      </c>
      <c r="X139" s="2">
        <f>ROUND(IF($B139="Annuity",SUMIFS('Annuity Prices'!AA:AA,'Annuity Prices'!$B:$B,$D139,'Annuity Prices'!$E:$E,$G139),IF($B139="RAB Short",SUMIFS('RAB Prices Short'!AA:AA,'RAB Prices Short'!$B:$B,'All Prices combined'!$D139,'RAB Prices Short'!$E:$E,'All Prices combined'!$G139),IF($B139="RAB Long",SUMIFS('RAB Prices Long'!AA:AA,'RAB Prices Long'!$B:$B,'All Prices combined'!$D139,'RAB Prices Long'!$E:$E,'All Prices combined'!$G139)))),2)</f>
        <v>35.020000000000003</v>
      </c>
      <c r="Y139" s="2">
        <f>ROUND(IF($B139="Annuity",SUMIFS('Annuity Prices'!AB:AB,'Annuity Prices'!$B:$B,$D139,'Annuity Prices'!$E:$E,$G139),IF($B139="RAB Short",SUMIFS('RAB Prices Short'!AB:AB,'RAB Prices Short'!$B:$B,'All Prices combined'!$D139,'RAB Prices Short'!$E:$E,'All Prices combined'!$G139),IF($B139="RAB Long",SUMIFS('RAB Prices Long'!AB:AB,'RAB Prices Long'!$B:$B,'All Prices combined'!$D139,'RAB Prices Long'!$E:$E,'All Prices combined'!$G139)))),2)</f>
        <v>36.729999999999997</v>
      </c>
      <c r="Z139" s="2">
        <f>ROUND(IF($B139="Annuity",SUMIFS('Annuity Prices'!AC:AC,'Annuity Prices'!$B:$B,$D139,'Annuity Prices'!$E:$E,$G139),IF($B139="RAB Short",SUMIFS('RAB Prices Short'!AC:AC,'RAB Prices Short'!$B:$B,'All Prices combined'!$D139,'RAB Prices Short'!$E:$E,'All Prices combined'!$G139),IF($B139="RAB Long",SUMIFS('RAB Prices Long'!AC:AC,'RAB Prices Long'!$B:$B,'All Prices combined'!$D139,'RAB Prices Long'!$E:$E,'All Prices combined'!$G139)))),2)</f>
        <v>37.65</v>
      </c>
      <c r="AA139" s="2">
        <f>ROUND(IF($B139="Annuity",SUMIFS('Annuity Prices'!AD:AD,'Annuity Prices'!$B:$B,$D139,'Annuity Prices'!$E:$E,$G139),IF($B139="RAB Short",SUMIFS('RAB Prices Short'!AD:AD,'RAB Prices Short'!$B:$B,'All Prices combined'!$D139,'RAB Prices Short'!$E:$E,'All Prices combined'!$G139),IF($B139="RAB Long",SUMIFS('RAB Prices Long'!AD:AD,'RAB Prices Long'!$B:$B,'All Prices combined'!$D139,'RAB Prices Long'!$E:$E,'All Prices combined'!$G139)))),2)</f>
        <v>38.590000000000003</v>
      </c>
      <c r="AB139" s="2">
        <f>ROUND(IF($B139="Annuity",SUMIFS('Annuity Prices'!AE:AE,'Annuity Prices'!$B:$B,$D139,'Annuity Prices'!$E:$E,$G139),IF($B139="RAB Short",SUMIFS('RAB Prices Short'!AE:AE,'RAB Prices Short'!$B:$B,'All Prices combined'!$D139,'RAB Prices Short'!$E:$E,'All Prices combined'!$G139),IF($B139="RAB Long",SUMIFS('RAB Prices Long'!AE:AE,'RAB Prices Long'!$B:$B,'All Prices combined'!$D139,'RAB Prices Long'!$E:$E,'All Prices combined'!$G139)))),2)</f>
        <v>39.56</v>
      </c>
      <c r="AC139" s="2">
        <f>ROUND(IF($B139="Annuity",SUMIFS('Annuity Prices'!AF:AF,'Annuity Prices'!$B:$B,$D139,'Annuity Prices'!$E:$E,$G139),IF($B139="RAB Short",SUMIFS('RAB Prices Short'!AF:AF,'RAB Prices Short'!$B:$B,'All Prices combined'!$D139,'RAB Prices Short'!$E:$E,'All Prices combined'!$G139),IF($B139="RAB Long",SUMIFS('RAB Prices Long'!AF:AF,'RAB Prices Long'!$B:$B,'All Prices combined'!$D139,'RAB Prices Long'!$E:$E,'All Prices combined'!$G139)))),2)</f>
        <v>44.71</v>
      </c>
      <c r="AD139" s="2">
        <f>ROUND(IF($B139="Annuity",SUMIFS('Annuity Prices'!AG:AG,'Annuity Prices'!$B:$B,$D139,'Annuity Prices'!$E:$E,$G139),IF($B139="RAB Short",SUMIFS('RAB Prices Short'!AG:AG,'RAB Prices Short'!$B:$B,'All Prices combined'!$D139,'RAB Prices Short'!$E:$E,'All Prices combined'!$G139),IF($B139="RAB Long",SUMIFS('RAB Prices Long'!AG:AG,'RAB Prices Long'!$B:$B,'All Prices combined'!$D139,'RAB Prices Long'!$E:$E,'All Prices combined'!$G139)))),2)</f>
        <v>45.82</v>
      </c>
      <c r="AE139" s="2">
        <f>ROUND(IF($B139="Annuity",SUMIFS('Annuity Prices'!AH:AH,'Annuity Prices'!$B:$B,$D139,'Annuity Prices'!$E:$E,$G139),IF($B139="RAB Short",SUMIFS('RAB Prices Short'!AH:AH,'RAB Prices Short'!$B:$B,'All Prices combined'!$D139,'RAB Prices Short'!$E:$E,'All Prices combined'!$G139),IF($B139="RAB Long",SUMIFS('RAB Prices Long'!AH:AH,'RAB Prices Long'!$B:$B,'All Prices combined'!$D139,'RAB Prices Long'!$E:$E,'All Prices combined'!$G139)))),2)</f>
        <v>46.97</v>
      </c>
      <c r="AF139" s="2">
        <f>ROUND(IF($B139="Annuity",SUMIFS('Annuity Prices'!AI:AI,'Annuity Prices'!$B:$B,$D139,'Annuity Prices'!$E:$E,$G139),IF($B139="RAB Short",SUMIFS('RAB Prices Short'!AI:AI,'RAB Prices Short'!$B:$B,'All Prices combined'!$D139,'RAB Prices Short'!$E:$E,'All Prices combined'!$G139),IF($B139="RAB Long",SUMIFS('RAB Prices Long'!AI:AI,'RAB Prices Long'!$B:$B,'All Prices combined'!$D139,'RAB Prices Long'!$E:$E,'All Prices combined'!$G139)))),2)</f>
        <v>48.15</v>
      </c>
      <c r="AG139" s="2">
        <f>ROUND(IF($B139="Annuity",SUMIFS('Annuity Prices'!AJ:AJ,'Annuity Prices'!$B:$B,$D139,'Annuity Prices'!$E:$E,$G139),IF($B139="RAB Short",SUMIFS('RAB Prices Short'!AJ:AJ,'RAB Prices Short'!$B:$B,'All Prices combined'!$D139,'RAB Prices Short'!$E:$E,'All Prices combined'!$G139),IF($B139="RAB Long",SUMIFS('RAB Prices Long'!AJ:AJ,'RAB Prices Long'!$B:$B,'All Prices combined'!$D139,'RAB Prices Long'!$E:$E,'All Prices combined'!$G139)))),2)</f>
        <v>50.51</v>
      </c>
      <c r="AH139" s="2">
        <f>ROUND(IF($B139="Annuity",SUMIFS('Annuity Prices'!AK:AK,'Annuity Prices'!$B:$B,$D139,'Annuity Prices'!$E:$E,$G139),IF($B139="RAB Short",SUMIFS('RAB Prices Short'!AK:AK,'RAB Prices Short'!$B:$B,'All Prices combined'!$D139,'RAB Prices Short'!$E:$E,'All Prices combined'!$G139),IF($B139="RAB Long",SUMIFS('RAB Prices Long'!AK:AK,'RAB Prices Long'!$B:$B,'All Prices combined'!$D139,'RAB Prices Long'!$E:$E,'All Prices combined'!$G139)))),2)</f>
        <v>51.78</v>
      </c>
      <c r="AI139" s="2">
        <f>ROUND(IF($B139="Annuity",SUMIFS('Annuity Prices'!AL:AL,'Annuity Prices'!$B:$B,$D139,'Annuity Prices'!$E:$E,$G139),IF($B139="RAB Short",SUMIFS('RAB Prices Short'!AL:AL,'RAB Prices Short'!$B:$B,'All Prices combined'!$D139,'RAB Prices Short'!$E:$E,'All Prices combined'!$G139),IF($B139="RAB Long",SUMIFS('RAB Prices Long'!AL:AL,'RAB Prices Long'!$B:$B,'All Prices combined'!$D139,'RAB Prices Long'!$E:$E,'All Prices combined'!$G139)))),2)</f>
        <v>53.07</v>
      </c>
      <c r="AJ139" s="2">
        <f>ROUND(IF($B139="Annuity",SUMIFS('Annuity Prices'!AM:AM,'Annuity Prices'!$B:$B,$D139,'Annuity Prices'!$E:$E,$G139),IF($B139="RAB Short",SUMIFS('RAB Prices Short'!AM:AM,'RAB Prices Short'!$B:$B,'All Prices combined'!$D139,'RAB Prices Short'!$E:$E,'All Prices combined'!$G139),IF($B139="RAB Long",SUMIFS('RAB Prices Long'!AM:AM,'RAB Prices Long'!$B:$B,'All Prices combined'!$D139,'RAB Prices Long'!$E:$E,'All Prices combined'!$G139)))),2)</f>
        <v>54.4</v>
      </c>
      <c r="AK139" s="2">
        <f>ROUND(IF($B139="Annuity",SUMIFS('Annuity Prices'!AN:AN,'Annuity Prices'!$B:$B,$D139,'Annuity Prices'!$E:$E,$G139),IF($B139="RAB Short",SUMIFS('RAB Prices Short'!AN:AN,'RAB Prices Short'!$B:$B,'All Prices combined'!$D139,'RAB Prices Short'!$E:$E,'All Prices combined'!$G139),IF($B139="RAB Long",SUMIFS('RAB Prices Long'!AN:AN,'RAB Prices Long'!$B:$B,'All Prices combined'!$D139,'RAB Prices Long'!$E:$E,'All Prices combined'!$G139)))),2)</f>
        <v>57.09</v>
      </c>
      <c r="AL139" s="2">
        <f>ROUND(IF($B139="Annuity",SUMIFS('Annuity Prices'!AO:AO,'Annuity Prices'!$B:$B,$D139,'Annuity Prices'!$E:$E,$G139),IF($B139="RAB Short",SUMIFS('RAB Prices Short'!AO:AO,'RAB Prices Short'!$B:$B,'All Prices combined'!$D139,'RAB Prices Short'!$E:$E,'All Prices combined'!$G139),IF($B139="RAB Long",SUMIFS('RAB Prices Long'!AO:AO,'RAB Prices Long'!$B:$B,'All Prices combined'!$D139,'RAB Prices Long'!$E:$E,'All Prices combined'!$G139)))),2)</f>
        <v>58.51</v>
      </c>
      <c r="AM139" s="2">
        <f>ROUND(IF($B139="Annuity",SUMIFS('Annuity Prices'!AP:AP,'Annuity Prices'!$B:$B,$D139,'Annuity Prices'!$E:$E,$G139),IF($B139="RAB Short",SUMIFS('RAB Prices Short'!AP:AP,'RAB Prices Short'!$B:$B,'All Prices combined'!$D139,'RAB Prices Short'!$E:$E,'All Prices combined'!$G139),IF($B139="RAB Long",SUMIFS('RAB Prices Long'!AP:AP,'RAB Prices Long'!$B:$B,'All Prices combined'!$D139,'RAB Prices Long'!$E:$E,'All Prices combined'!$G139)))),2)</f>
        <v>59.97</v>
      </c>
      <c r="AN139" s="2">
        <f>ROUND(IF($B139="Annuity",SUMIFS('Annuity Prices'!AQ:AQ,'Annuity Prices'!$B:$B,$D139,'Annuity Prices'!$E:$E,$G139),IF($B139="RAB Short",SUMIFS('RAB Prices Short'!AQ:AQ,'RAB Prices Short'!$B:$B,'All Prices combined'!$D139,'RAB Prices Short'!$E:$E,'All Prices combined'!$G139),IF($B139="RAB Long",SUMIFS('RAB Prices Long'!AQ:AQ,'RAB Prices Long'!$B:$B,'All Prices combined'!$D139,'RAB Prices Long'!$E:$E,'All Prices combined'!$G139)))),2)</f>
        <v>61.47</v>
      </c>
      <c r="AO139" s="2">
        <f>ROUND(IF($B139="Annuity",SUMIFS('Annuity Prices'!AR:AR,'Annuity Prices'!$B:$B,$D139,'Annuity Prices'!$E:$E,$G139),IF($B139="RAB Short",SUMIFS('RAB Prices Short'!AR:AR,'RAB Prices Short'!$B:$B,'All Prices combined'!$D139,'RAB Prices Short'!$E:$E,'All Prices combined'!$G139),IF($B139="RAB Long",SUMIFS('RAB Prices Long'!AR:AR,'RAB Prices Long'!$B:$B,'All Prices combined'!$D139,'RAB Prices Long'!$E:$E,'All Prices combined'!$G139)))),2)</f>
        <v>25.24</v>
      </c>
      <c r="AP139" s="2">
        <f>ROUND(IF($B139="Annuity",SUMIFS('Annuity Prices'!AS:AS,'Annuity Prices'!$B:$B,$D139,'Annuity Prices'!$E:$E,$G139),IF($B139="RAB Short",SUMIFS('RAB Prices Short'!AS:AS,'RAB Prices Short'!$B:$B,'All Prices combined'!$D139,'RAB Prices Short'!$E:$E,'All Prices combined'!$G139),IF($B139="RAB Long",SUMIFS('RAB Prices Long'!AS:AS,'RAB Prices Long'!$B:$B,'All Prices combined'!$D139,'RAB Prices Long'!$E:$E,'All Prices combined'!$G139)))),2)</f>
        <v>22.44</v>
      </c>
      <c r="AQ139" s="2">
        <f>ROUND(IF($B139="Annuity",SUMIFS('Annuity Prices'!AT:AT,'Annuity Prices'!$B:$B,$D139,'Annuity Prices'!$E:$E,$G139),IF($B139="RAB Short",SUMIFS('RAB Prices Short'!AT:AT,'RAB Prices Short'!$B:$B,'All Prices combined'!$D139,'RAB Prices Short'!$E:$E,'All Prices combined'!$G139),IF($B139="RAB Long",SUMIFS('RAB Prices Long'!AT:AT,'RAB Prices Long'!$B:$B,'All Prices combined'!$D139,'RAB Prices Long'!$E:$E,'All Prices combined'!$G139)))),2)</f>
        <v>23.08</v>
      </c>
      <c r="AR139" s="2">
        <f>ROUND(IF($B139="Annuity",SUMIFS('Annuity Prices'!AU:AU,'Annuity Prices'!$B:$B,$D139,'Annuity Prices'!$E:$E,$G139),IF($B139="RAB Short",SUMIFS('RAB Prices Short'!AU:AU,'RAB Prices Short'!$B:$B,'All Prices combined'!$D139,'RAB Prices Short'!$E:$E,'All Prices combined'!$G139),IF($B139="RAB Long",SUMIFS('RAB Prices Long'!AU:AU,'RAB Prices Long'!$B:$B,'All Prices combined'!$D139,'RAB Prices Long'!$E:$E,'All Prices combined'!$G139)))),2)</f>
        <v>23.74</v>
      </c>
      <c r="AS139" s="2">
        <f>ROUND(IF($B139="Annuity",SUMIFS('Annuity Prices'!AV:AV,'Annuity Prices'!$B:$B,$D139,'Annuity Prices'!$E:$E,$G139),IF($B139="RAB Short",SUMIFS('RAB Prices Short'!AV:AV,'RAB Prices Short'!$B:$B,'All Prices combined'!$D139,'RAB Prices Short'!$E:$E,'All Prices combined'!$G139),IF($B139="RAB Long",SUMIFS('RAB Prices Long'!AV:AV,'RAB Prices Long'!$B:$B,'All Prices combined'!$D139,'RAB Prices Long'!$E:$E,'All Prices combined'!$G139)))),2)</f>
        <v>24.43</v>
      </c>
      <c r="AT139" s="2">
        <f>ROUND(IF($B139="Annuity",SUMIFS('Annuity Prices'!AW:AW,'Annuity Prices'!$B:$B,$D139,'Annuity Prices'!$E:$E,$G139),IF($B139="RAB Short",SUMIFS('RAB Prices Short'!AW:AW,'RAB Prices Short'!$B:$B,'All Prices combined'!$D139,'RAB Prices Short'!$E:$E,'All Prices combined'!$G139),IF($B139="RAB Long",SUMIFS('RAB Prices Long'!AW:AW,'RAB Prices Long'!$B:$B,'All Prices combined'!$D139,'RAB Prices Long'!$E:$E,'All Prices combined'!$G139)))),2)</f>
        <v>25.51</v>
      </c>
      <c r="AU139" s="2">
        <f>ROUND(IF($B139="Annuity",SUMIFS('Annuity Prices'!AX:AX,'Annuity Prices'!$B:$B,$D139,'Annuity Prices'!$E:$E,$G139),IF($B139="RAB Short",SUMIFS('RAB Prices Short'!AX:AX,'RAB Prices Short'!$B:$B,'All Prices combined'!$D139,'RAB Prices Short'!$E:$E,'All Prices combined'!$G139),IF($B139="RAB Long",SUMIFS('RAB Prices Long'!AX:AX,'RAB Prices Long'!$B:$B,'All Prices combined'!$D139,'RAB Prices Long'!$E:$E,'All Prices combined'!$G139)))),2)</f>
        <v>26.14</v>
      </c>
      <c r="AV139" s="2">
        <f>ROUND(IF($B139="Annuity",SUMIFS('Annuity Prices'!AY:AY,'Annuity Prices'!$B:$B,$D139,'Annuity Prices'!$E:$E,$G139),IF($B139="RAB Short",SUMIFS('RAB Prices Short'!AY:AY,'RAB Prices Short'!$B:$B,'All Prices combined'!$D139,'RAB Prices Short'!$E:$E,'All Prices combined'!$G139),IF($B139="RAB Long",SUMIFS('RAB Prices Long'!AY:AY,'RAB Prices Long'!$B:$B,'All Prices combined'!$D139,'RAB Prices Long'!$E:$E,'All Prices combined'!$G139)))),2)</f>
        <v>26.8</v>
      </c>
      <c r="AW139" s="2">
        <f>ROUND(IF($B139="Annuity",SUMIFS('Annuity Prices'!AZ:AZ,'Annuity Prices'!$B:$B,$D139,'Annuity Prices'!$E:$E,$G139),IF($B139="RAB Short",SUMIFS('RAB Prices Short'!AZ:AZ,'RAB Prices Short'!$B:$B,'All Prices combined'!$D139,'RAB Prices Short'!$E:$E,'All Prices combined'!$G139),IF($B139="RAB Long",SUMIFS('RAB Prices Long'!AZ:AZ,'RAB Prices Long'!$B:$B,'All Prices combined'!$D139,'RAB Prices Long'!$E:$E,'All Prices combined'!$G139)))),2)</f>
        <v>27.47</v>
      </c>
      <c r="AX139" s="2">
        <f>ROUND(IF($B139="Annuity",SUMIFS('Annuity Prices'!BA:BA,'Annuity Prices'!$B:$B,$D139,'Annuity Prices'!$E:$E,$G139),IF($B139="RAB Short",SUMIFS('RAB Prices Short'!BA:BA,'RAB Prices Short'!$B:$B,'All Prices combined'!$D139,'RAB Prices Short'!$E:$E,'All Prices combined'!$G139),IF($B139="RAB Long",SUMIFS('RAB Prices Long'!BA:BA,'RAB Prices Long'!$B:$B,'All Prices combined'!$D139,'RAB Prices Long'!$E:$E,'All Prices combined'!$G139)))),2)</f>
        <v>28.8</v>
      </c>
      <c r="AY139" s="2">
        <f>ROUND(IF($B139="Annuity",SUMIFS('Annuity Prices'!BB:BB,'Annuity Prices'!$B:$B,$D139,'Annuity Prices'!$E:$E,$G139),IF($B139="RAB Short",SUMIFS('RAB Prices Short'!BB:BB,'RAB Prices Short'!$B:$B,'All Prices combined'!$D139,'RAB Prices Short'!$E:$E,'All Prices combined'!$G139),IF($B139="RAB Long",SUMIFS('RAB Prices Long'!BB:BB,'RAB Prices Long'!$B:$B,'All Prices combined'!$D139,'RAB Prices Long'!$E:$E,'All Prices combined'!$G139)))),2)</f>
        <v>29.52</v>
      </c>
      <c r="AZ139" s="2">
        <f>ROUND(IF($B139="Annuity",SUMIFS('Annuity Prices'!BC:BC,'Annuity Prices'!$B:$B,$D139,'Annuity Prices'!$E:$E,$G139),IF($B139="RAB Short",SUMIFS('RAB Prices Short'!BC:BC,'RAB Prices Short'!$B:$B,'All Prices combined'!$D139,'RAB Prices Short'!$E:$E,'All Prices combined'!$G139),IF($B139="RAB Long",SUMIFS('RAB Prices Long'!BC:BC,'RAB Prices Long'!$B:$B,'All Prices combined'!$D139,'RAB Prices Long'!$E:$E,'All Prices combined'!$G139)))),2)</f>
        <v>30.25</v>
      </c>
      <c r="BA139" s="2">
        <f>ROUND(IF($B139="Annuity",SUMIFS('Annuity Prices'!BD:BD,'Annuity Prices'!$B:$B,$D139,'Annuity Prices'!$E:$E,$G139),IF($B139="RAB Short",SUMIFS('RAB Prices Short'!BD:BD,'RAB Prices Short'!$B:$B,'All Prices combined'!$D139,'RAB Prices Short'!$E:$E,'All Prices combined'!$G139),IF($B139="RAB Long",SUMIFS('RAB Prices Long'!BD:BD,'RAB Prices Long'!$B:$B,'All Prices combined'!$D139,'RAB Prices Long'!$E:$E,'All Prices combined'!$G139)))),2)</f>
        <v>31.01</v>
      </c>
      <c r="BB139" s="2">
        <f>ROUND(IF($B139="Annuity",SUMIFS('Annuity Prices'!BE:BE,'Annuity Prices'!$B:$B,$D139,'Annuity Prices'!$E:$E,$G139),IF($B139="RAB Short",SUMIFS('RAB Prices Short'!BE:BE,'RAB Prices Short'!$B:$B,'All Prices combined'!$D139,'RAB Prices Short'!$E:$E,'All Prices combined'!$G139),IF($B139="RAB Long",SUMIFS('RAB Prices Long'!BE:BE,'RAB Prices Long'!$B:$B,'All Prices combined'!$D139,'RAB Prices Long'!$E:$E,'All Prices combined'!$G139)))),2)</f>
        <v>32.520000000000003</v>
      </c>
      <c r="BC139" s="2">
        <f>ROUND(IF($B139="Annuity",SUMIFS('Annuity Prices'!BF:BF,'Annuity Prices'!$B:$B,$D139,'Annuity Prices'!$E:$E,$G139),IF($B139="RAB Short",SUMIFS('RAB Prices Short'!BF:BF,'RAB Prices Short'!$B:$B,'All Prices combined'!$D139,'RAB Prices Short'!$E:$E,'All Prices combined'!$G139),IF($B139="RAB Long",SUMIFS('RAB Prices Long'!BF:BF,'RAB Prices Long'!$B:$B,'All Prices combined'!$D139,'RAB Prices Long'!$E:$E,'All Prices combined'!$G139)))),2)</f>
        <v>33.33</v>
      </c>
      <c r="BD139" s="2">
        <f>ROUND(IF($B139="Annuity",SUMIFS('Annuity Prices'!BG:BG,'Annuity Prices'!$B:$B,$D139,'Annuity Prices'!$E:$E,$G139),IF($B139="RAB Short",SUMIFS('RAB Prices Short'!BG:BG,'RAB Prices Short'!$B:$B,'All Prices combined'!$D139,'RAB Prices Short'!$E:$E,'All Prices combined'!$G139),IF($B139="RAB Long",SUMIFS('RAB Prices Long'!BG:BG,'RAB Prices Long'!$B:$B,'All Prices combined'!$D139,'RAB Prices Long'!$E:$E,'All Prices combined'!$G139)))),2)</f>
        <v>34.17</v>
      </c>
      <c r="BE139" s="2">
        <f>ROUND(IF($B139="Annuity",SUMIFS('Annuity Prices'!BH:BH,'Annuity Prices'!$B:$B,$D139,'Annuity Prices'!$E:$E,$G139),IF($B139="RAB Short",SUMIFS('RAB Prices Short'!BH:BH,'RAB Prices Short'!$B:$B,'All Prices combined'!$D139,'RAB Prices Short'!$E:$E,'All Prices combined'!$G139),IF($B139="RAB Long",SUMIFS('RAB Prices Long'!BH:BH,'RAB Prices Long'!$B:$B,'All Prices combined'!$D139,'RAB Prices Long'!$E:$E,'All Prices combined'!$G139)))),2)</f>
        <v>35.020000000000003</v>
      </c>
      <c r="BF139" s="2">
        <f>ROUND(IF($B139="Annuity",SUMIFS('Annuity Prices'!BI:BI,'Annuity Prices'!$B:$B,$D139,'Annuity Prices'!$E:$E,$G139),IF($B139="RAB Short",SUMIFS('RAB Prices Short'!BI:BI,'RAB Prices Short'!$B:$B,'All Prices combined'!$D139,'RAB Prices Short'!$E:$E,'All Prices combined'!$G139),IF($B139="RAB Long",SUMIFS('RAB Prices Long'!BI:BI,'RAB Prices Long'!$B:$B,'All Prices combined'!$D139,'RAB Prices Long'!$E:$E,'All Prices combined'!$G139)))),2)</f>
        <v>36.729999999999997</v>
      </c>
      <c r="BG139" s="2">
        <f>ROUND(IF($B139="Annuity",SUMIFS('Annuity Prices'!BJ:BJ,'Annuity Prices'!$B:$B,$D139,'Annuity Prices'!$E:$E,$G139),IF($B139="RAB Short",SUMIFS('RAB Prices Short'!BJ:BJ,'RAB Prices Short'!$B:$B,'All Prices combined'!$D139,'RAB Prices Short'!$E:$E,'All Prices combined'!$G139),IF($B139="RAB Long",SUMIFS('RAB Prices Long'!BJ:BJ,'RAB Prices Long'!$B:$B,'All Prices combined'!$D139,'RAB Prices Long'!$E:$E,'All Prices combined'!$G139)))),2)</f>
        <v>37.65</v>
      </c>
      <c r="BH139" s="2">
        <f>ROUND(IF($B139="Annuity",SUMIFS('Annuity Prices'!BK:BK,'Annuity Prices'!$B:$B,$D139,'Annuity Prices'!$E:$E,$G139),IF($B139="RAB Short",SUMIFS('RAB Prices Short'!BK:BK,'RAB Prices Short'!$B:$B,'All Prices combined'!$D139,'RAB Prices Short'!$E:$E,'All Prices combined'!$G139),IF($B139="RAB Long",SUMIFS('RAB Prices Long'!BK:BK,'RAB Prices Long'!$B:$B,'All Prices combined'!$D139,'RAB Prices Long'!$E:$E,'All Prices combined'!$G139)))),2)</f>
        <v>38.590000000000003</v>
      </c>
      <c r="BI139" s="2">
        <f>ROUND(IF($B139="Annuity",SUMIFS('Annuity Prices'!BL:BL,'Annuity Prices'!$B:$B,$D139,'Annuity Prices'!$E:$E,$G139),IF($B139="RAB Short",SUMIFS('RAB Prices Short'!BL:BL,'RAB Prices Short'!$B:$B,'All Prices combined'!$D139,'RAB Prices Short'!$E:$E,'All Prices combined'!$G139),IF($B139="RAB Long",SUMIFS('RAB Prices Long'!BL:BL,'RAB Prices Long'!$B:$B,'All Prices combined'!$D139,'RAB Prices Long'!$E:$E,'All Prices combined'!$G139)))),2)</f>
        <v>39.56</v>
      </c>
      <c r="BJ139" s="2">
        <f>ROUND(IF($B139="Annuity",SUMIFS('Annuity Prices'!BM:BM,'Annuity Prices'!$B:$B,$D139,'Annuity Prices'!$E:$E,$G139),IF($B139="RAB Short",SUMIFS('RAB Prices Short'!BM:BM,'RAB Prices Short'!$B:$B,'All Prices combined'!$D139,'RAB Prices Short'!$E:$E,'All Prices combined'!$G139),IF($B139="RAB Long",SUMIFS('RAB Prices Long'!BM:BM,'RAB Prices Long'!$B:$B,'All Prices combined'!$D139,'RAB Prices Long'!$E:$E,'All Prices combined'!$G139)))),2)</f>
        <v>44.71</v>
      </c>
      <c r="BK139" s="2">
        <f>ROUND(IF($B139="Annuity",SUMIFS('Annuity Prices'!BN:BN,'Annuity Prices'!$B:$B,$D139,'Annuity Prices'!$E:$E,$G139),IF($B139="RAB Short",SUMIFS('RAB Prices Short'!BN:BN,'RAB Prices Short'!$B:$B,'All Prices combined'!$D139,'RAB Prices Short'!$E:$E,'All Prices combined'!$G139),IF($B139="RAB Long",SUMIFS('RAB Prices Long'!BN:BN,'RAB Prices Long'!$B:$B,'All Prices combined'!$D139,'RAB Prices Long'!$E:$E,'All Prices combined'!$G139)))),2)</f>
        <v>45.82</v>
      </c>
      <c r="BL139" s="2">
        <f>ROUND(IF($B139="Annuity",SUMIFS('Annuity Prices'!BO:BO,'Annuity Prices'!$B:$B,$D139,'Annuity Prices'!$E:$E,$G139),IF($B139="RAB Short",SUMIFS('RAB Prices Short'!BO:BO,'RAB Prices Short'!$B:$B,'All Prices combined'!$D139,'RAB Prices Short'!$E:$E,'All Prices combined'!$G139),IF($B139="RAB Long",SUMIFS('RAB Prices Long'!BO:BO,'RAB Prices Long'!$B:$B,'All Prices combined'!$D139,'RAB Prices Long'!$E:$E,'All Prices combined'!$G139)))),2)</f>
        <v>46.97</v>
      </c>
      <c r="BM139" s="2">
        <f>ROUND(IF($B139="Annuity",SUMIFS('Annuity Prices'!BP:BP,'Annuity Prices'!$B:$B,$D139,'Annuity Prices'!$E:$E,$G139),IF($B139="RAB Short",SUMIFS('RAB Prices Short'!BP:BP,'RAB Prices Short'!$B:$B,'All Prices combined'!$D139,'RAB Prices Short'!$E:$E,'All Prices combined'!$G139),IF($B139="RAB Long",SUMIFS('RAB Prices Long'!BP:BP,'RAB Prices Long'!$B:$B,'All Prices combined'!$D139,'RAB Prices Long'!$E:$E,'All Prices combined'!$G139)))),2)</f>
        <v>48.15</v>
      </c>
      <c r="BN139" s="2">
        <f>ROUND(IF($B139="Annuity",SUMIFS('Annuity Prices'!BQ:BQ,'Annuity Prices'!$B:$B,$D139,'Annuity Prices'!$E:$E,$G139),IF($B139="RAB Short",SUMIFS('RAB Prices Short'!BQ:BQ,'RAB Prices Short'!$B:$B,'All Prices combined'!$D139,'RAB Prices Short'!$E:$E,'All Prices combined'!$G139),IF($B139="RAB Long",SUMIFS('RAB Prices Long'!BQ:BQ,'RAB Prices Long'!$B:$B,'All Prices combined'!$D139,'RAB Prices Long'!$E:$E,'All Prices combined'!$G139)))),2)</f>
        <v>50.51</v>
      </c>
      <c r="BO139" s="2">
        <f>ROUND(IF($B139="Annuity",SUMIFS('Annuity Prices'!BR:BR,'Annuity Prices'!$B:$B,$D139,'Annuity Prices'!$E:$E,$G139),IF($B139="RAB Short",SUMIFS('RAB Prices Short'!BR:BR,'RAB Prices Short'!$B:$B,'All Prices combined'!$D139,'RAB Prices Short'!$E:$E,'All Prices combined'!$G139),IF($B139="RAB Long",SUMIFS('RAB Prices Long'!BR:BR,'RAB Prices Long'!$B:$B,'All Prices combined'!$D139,'RAB Prices Long'!$E:$E,'All Prices combined'!$G139)))),2)</f>
        <v>51.78</v>
      </c>
      <c r="BP139" s="2">
        <f>ROUND(IF($B139="Annuity",SUMIFS('Annuity Prices'!BS:BS,'Annuity Prices'!$B:$B,$D139,'Annuity Prices'!$E:$E,$G139),IF($B139="RAB Short",SUMIFS('RAB Prices Short'!BS:BS,'RAB Prices Short'!$B:$B,'All Prices combined'!$D139,'RAB Prices Short'!$E:$E,'All Prices combined'!$G139),IF($B139="RAB Long",SUMIFS('RAB Prices Long'!BS:BS,'RAB Prices Long'!$B:$B,'All Prices combined'!$D139,'RAB Prices Long'!$E:$E,'All Prices combined'!$G139)))),2)</f>
        <v>53.07</v>
      </c>
      <c r="BQ139" s="2">
        <f>ROUND(IF($B139="Annuity",SUMIFS('Annuity Prices'!BT:BT,'Annuity Prices'!$B:$B,$D139,'Annuity Prices'!$E:$E,$G139),IF($B139="RAB Short",SUMIFS('RAB Prices Short'!BT:BT,'RAB Prices Short'!$B:$B,'All Prices combined'!$D139,'RAB Prices Short'!$E:$E,'All Prices combined'!$G139),IF($B139="RAB Long",SUMIFS('RAB Prices Long'!BT:BT,'RAB Prices Long'!$B:$B,'All Prices combined'!$D139,'RAB Prices Long'!$E:$E,'All Prices combined'!$G139)))),2)</f>
        <v>54.4</v>
      </c>
      <c r="BR139" s="2">
        <f>ROUND(IF($B139="Annuity",SUMIFS('Annuity Prices'!BU:BU,'Annuity Prices'!$B:$B,$D139,'Annuity Prices'!$E:$E,$G139),IF($B139="RAB Short",SUMIFS('RAB Prices Short'!BU:BU,'RAB Prices Short'!$B:$B,'All Prices combined'!$D139,'RAB Prices Short'!$E:$E,'All Prices combined'!$G139),IF($B139="RAB Long",SUMIFS('RAB Prices Long'!BU:BU,'RAB Prices Long'!$B:$B,'All Prices combined'!$D139,'RAB Prices Long'!$E:$E,'All Prices combined'!$G139)))),2)</f>
        <v>57.09</v>
      </c>
      <c r="BS139" s="2">
        <f>ROUND(IF($B139="Annuity",SUMIFS('Annuity Prices'!BV:BV,'Annuity Prices'!$B:$B,$D139,'Annuity Prices'!$E:$E,$G139),IF($B139="RAB Short",SUMIFS('RAB Prices Short'!BV:BV,'RAB Prices Short'!$B:$B,'All Prices combined'!$D139,'RAB Prices Short'!$E:$E,'All Prices combined'!$G139),IF($B139="RAB Long",SUMIFS('RAB Prices Long'!BV:BV,'RAB Prices Long'!$B:$B,'All Prices combined'!$D139,'RAB Prices Long'!$E:$E,'All Prices combined'!$G139)))),2)</f>
        <v>58.51</v>
      </c>
      <c r="BT139" s="2">
        <f>ROUND(IF($B139="Annuity",SUMIFS('Annuity Prices'!BW:BW,'Annuity Prices'!$B:$B,$D139,'Annuity Prices'!$E:$E,$G139),IF($B139="RAB Short",SUMIFS('RAB Prices Short'!BW:BW,'RAB Prices Short'!$B:$B,'All Prices combined'!$D139,'RAB Prices Short'!$E:$E,'All Prices combined'!$G139),IF($B139="RAB Long",SUMIFS('RAB Prices Long'!BW:BW,'RAB Prices Long'!$B:$B,'All Prices combined'!$D139,'RAB Prices Long'!$E:$E,'All Prices combined'!$G139)))),2)</f>
        <v>59.97</v>
      </c>
      <c r="BU139" s="2">
        <f>ROUND(IF($B139="Annuity",SUMIFS('Annuity Prices'!BX:BX,'Annuity Prices'!$B:$B,$D139,'Annuity Prices'!$E:$E,$G139),IF($B139="RAB Short",SUMIFS('RAB Prices Short'!BX:BX,'RAB Prices Short'!$B:$B,'All Prices combined'!$D139,'RAB Prices Short'!$E:$E,'All Prices combined'!$G139),IF($B139="RAB Long",SUMIFS('RAB Prices Long'!BX:BX,'RAB Prices Long'!$B:$B,'All Prices combined'!$D139,'RAB Prices Long'!$E:$E,'All Prices combined'!$G139)))),2)</f>
        <v>61.47</v>
      </c>
    </row>
    <row r="140" spans="2:73" x14ac:dyDescent="0.25">
      <c r="B140" t="s">
        <v>37</v>
      </c>
      <c r="C140" s="1">
        <v>25</v>
      </c>
      <c r="D140" s="1"/>
      <c r="E140" s="1" t="s">
        <v>203</v>
      </c>
      <c r="F140" s="1"/>
      <c r="G140" s="1" t="s">
        <v>205</v>
      </c>
      <c r="H140" s="1"/>
      <c r="I140" s="2">
        <f>ROUND(IF($B140="Annuity",SUMIFS('Annuity Prices'!L:L,'Annuity Prices'!$B:$B,$D140,'Annuity Prices'!$E:$E,$G140),IF($B140="RAB Short",SUMIFS('RAB Prices Short'!L:L,'RAB Prices Short'!$B:$B,'All Prices combined'!$D140,'RAB Prices Short'!$E:$E,'All Prices combined'!$G140),IF($B140="RAB Long",SUMIFS('RAB Prices Long'!L:L,'RAB Prices Long'!$B:$B,'All Prices combined'!$D140,'RAB Prices Long'!$E:$E,'All Prices combined'!$G140)))),2)</f>
        <v>0</v>
      </c>
      <c r="J140" s="2">
        <f>ROUND(IF($B140="Annuity",SUMIFS('Annuity Prices'!M:M,'Annuity Prices'!$B:$B,$D140,'Annuity Prices'!$E:$E,$G140),IF($B140="RAB Short",SUMIFS('RAB Prices Short'!M:M,'RAB Prices Short'!$B:$B,'All Prices combined'!$D140,'RAB Prices Short'!$E:$E,'All Prices combined'!$G140),IF($B140="RAB Long",SUMIFS('RAB Prices Long'!M:M,'RAB Prices Long'!$B:$B,'All Prices combined'!$D140,'RAB Prices Long'!$E:$E,'All Prices combined'!$G140)))),2)</f>
        <v>0</v>
      </c>
      <c r="K140" s="2">
        <f>ROUND(IF($B140="Annuity",SUMIFS('Annuity Prices'!N:N,'Annuity Prices'!$B:$B,$D140,'Annuity Prices'!$E:$E,$G140),IF($B140="RAB Short",SUMIFS('RAB Prices Short'!N:N,'RAB Prices Short'!$B:$B,'All Prices combined'!$D140,'RAB Prices Short'!$E:$E,'All Prices combined'!$G140),IF($B140="RAB Long",SUMIFS('RAB Prices Long'!N:N,'RAB Prices Long'!$B:$B,'All Prices combined'!$D140,'RAB Prices Long'!$E:$E,'All Prices combined'!$G140)))),2)</f>
        <v>0</v>
      </c>
      <c r="L140" s="2">
        <f>ROUND(IF($B140="Annuity",SUMIFS('Annuity Prices'!O:O,'Annuity Prices'!$B:$B,$D140,'Annuity Prices'!$E:$E,$G140),IF($B140="RAB Short",SUMIFS('RAB Prices Short'!O:O,'RAB Prices Short'!$B:$B,'All Prices combined'!$D140,'RAB Prices Short'!$E:$E,'All Prices combined'!$G140),IF($B140="RAB Long",SUMIFS('RAB Prices Long'!O:O,'RAB Prices Long'!$B:$B,'All Prices combined'!$D140,'RAB Prices Long'!$E:$E,'All Prices combined'!$G140)))),2)</f>
        <v>0</v>
      </c>
      <c r="M140" s="2">
        <f>ROUND(IF($B140="Annuity",SUMIFS('Annuity Prices'!P:P,'Annuity Prices'!$B:$B,$D140,'Annuity Prices'!$E:$E,$G140),IF($B140="RAB Short",SUMIFS('RAB Prices Short'!P:P,'RAB Prices Short'!$B:$B,'All Prices combined'!$D140,'RAB Prices Short'!$E:$E,'All Prices combined'!$G140),IF($B140="RAB Long",SUMIFS('RAB Prices Long'!P:P,'RAB Prices Long'!$B:$B,'All Prices combined'!$D140,'RAB Prices Long'!$E:$E,'All Prices combined'!$G140)))),2)</f>
        <v>0</v>
      </c>
      <c r="N140" s="2">
        <f>ROUND(IF($B140="Annuity",SUMIFS('Annuity Prices'!Q:Q,'Annuity Prices'!$B:$B,$D140,'Annuity Prices'!$E:$E,$G140),IF($B140="RAB Short",SUMIFS('RAB Prices Short'!Q:Q,'RAB Prices Short'!$B:$B,'All Prices combined'!$D140,'RAB Prices Short'!$E:$E,'All Prices combined'!$G140),IF($B140="RAB Long",SUMIFS('RAB Prices Long'!Q:Q,'RAB Prices Long'!$B:$B,'All Prices combined'!$D140,'RAB Prices Long'!$E:$E,'All Prices combined'!$G140)))),2)</f>
        <v>0</v>
      </c>
      <c r="O140" s="2">
        <f>ROUND(IF($B140="Annuity",SUMIFS('Annuity Prices'!R:R,'Annuity Prices'!$B:$B,$D140,'Annuity Prices'!$E:$E,$G140),IF($B140="RAB Short",SUMIFS('RAB Prices Short'!R:R,'RAB Prices Short'!$B:$B,'All Prices combined'!$D140,'RAB Prices Short'!$E:$E,'All Prices combined'!$G140),IF($B140="RAB Long",SUMIFS('RAB Prices Long'!R:R,'RAB Prices Long'!$B:$B,'All Prices combined'!$D140,'RAB Prices Long'!$E:$E,'All Prices combined'!$G140)))),2)</f>
        <v>0</v>
      </c>
      <c r="P140" s="2">
        <f>ROUND(IF($B140="Annuity",SUMIFS('Annuity Prices'!S:S,'Annuity Prices'!$B:$B,$D140,'Annuity Prices'!$E:$E,$G140),IF($B140="RAB Short",SUMIFS('RAB Prices Short'!S:S,'RAB Prices Short'!$B:$B,'All Prices combined'!$D140,'RAB Prices Short'!$E:$E,'All Prices combined'!$G140),IF($B140="RAB Long",SUMIFS('RAB Prices Long'!S:S,'RAB Prices Long'!$B:$B,'All Prices combined'!$D140,'RAB Prices Long'!$E:$E,'All Prices combined'!$G140)))),2)</f>
        <v>0</v>
      </c>
      <c r="Q140" s="2">
        <f>ROUND(IF($B140="Annuity",SUMIFS('Annuity Prices'!T:T,'Annuity Prices'!$B:$B,$D140,'Annuity Prices'!$E:$E,$G140),IF($B140="RAB Short",SUMIFS('RAB Prices Short'!T:T,'RAB Prices Short'!$B:$B,'All Prices combined'!$D140,'RAB Prices Short'!$E:$E,'All Prices combined'!$G140),IF($B140="RAB Long",SUMIFS('RAB Prices Long'!T:T,'RAB Prices Long'!$B:$B,'All Prices combined'!$D140,'RAB Prices Long'!$E:$E,'All Prices combined'!$G140)))),2)</f>
        <v>0</v>
      </c>
      <c r="R140" s="2">
        <f>ROUND(IF($B140="Annuity",SUMIFS('Annuity Prices'!U:U,'Annuity Prices'!$B:$B,$D140,'Annuity Prices'!$E:$E,$G140),IF($B140="RAB Short",SUMIFS('RAB Prices Short'!U:U,'RAB Prices Short'!$B:$B,'All Prices combined'!$D140,'RAB Prices Short'!$E:$E,'All Prices combined'!$G140),IF($B140="RAB Long",SUMIFS('RAB Prices Long'!U:U,'RAB Prices Long'!$B:$B,'All Prices combined'!$D140,'RAB Prices Long'!$E:$E,'All Prices combined'!$G140)))),2)</f>
        <v>0</v>
      </c>
      <c r="S140" s="2">
        <f>ROUND(IF($B140="Annuity",SUMIFS('Annuity Prices'!V:V,'Annuity Prices'!$B:$B,$D140,'Annuity Prices'!$E:$E,$G140),IF($B140="RAB Short",SUMIFS('RAB Prices Short'!V:V,'RAB Prices Short'!$B:$B,'All Prices combined'!$D140,'RAB Prices Short'!$E:$E,'All Prices combined'!$G140),IF($B140="RAB Long",SUMIFS('RAB Prices Long'!V:V,'RAB Prices Long'!$B:$B,'All Prices combined'!$D140,'RAB Prices Long'!$E:$E,'All Prices combined'!$G140)))),2)</f>
        <v>0</v>
      </c>
      <c r="T140" s="2">
        <f>ROUND(IF($B140="Annuity",SUMIFS('Annuity Prices'!W:W,'Annuity Prices'!$B:$B,$D140,'Annuity Prices'!$E:$E,$G140),IF($B140="RAB Short",SUMIFS('RAB Prices Short'!W:W,'RAB Prices Short'!$B:$B,'All Prices combined'!$D140,'RAB Prices Short'!$E:$E,'All Prices combined'!$G140),IF($B140="RAB Long",SUMIFS('RAB Prices Long'!W:W,'RAB Prices Long'!$B:$B,'All Prices combined'!$D140,'RAB Prices Long'!$E:$E,'All Prices combined'!$G140)))),2)</f>
        <v>0</v>
      </c>
      <c r="U140" s="2">
        <f>ROUND(IF($B140="Annuity",SUMIFS('Annuity Prices'!X:X,'Annuity Prices'!$B:$B,$D140,'Annuity Prices'!$E:$E,$G140),IF($B140="RAB Short",SUMIFS('RAB Prices Short'!X:X,'RAB Prices Short'!$B:$B,'All Prices combined'!$D140,'RAB Prices Short'!$E:$E,'All Prices combined'!$G140),IF($B140="RAB Long",SUMIFS('RAB Prices Long'!X:X,'RAB Prices Long'!$B:$B,'All Prices combined'!$D140,'RAB Prices Long'!$E:$E,'All Prices combined'!$G140)))),2)</f>
        <v>0</v>
      </c>
      <c r="V140" s="2">
        <f>ROUND(IF($B140="Annuity",SUMIFS('Annuity Prices'!Y:Y,'Annuity Prices'!$B:$B,$D140,'Annuity Prices'!$E:$E,$G140),IF($B140="RAB Short",SUMIFS('RAB Prices Short'!Y:Y,'RAB Prices Short'!$B:$B,'All Prices combined'!$D140,'RAB Prices Short'!$E:$E,'All Prices combined'!$G140),IF($B140="RAB Long",SUMIFS('RAB Prices Long'!Y:Y,'RAB Prices Long'!$B:$B,'All Prices combined'!$D140,'RAB Prices Long'!$E:$E,'All Prices combined'!$G140)))),2)</f>
        <v>0</v>
      </c>
      <c r="W140" s="2">
        <f>ROUND(IF($B140="Annuity",SUMIFS('Annuity Prices'!Z:Z,'Annuity Prices'!$B:$B,$D140,'Annuity Prices'!$E:$E,$G140),IF($B140="RAB Short",SUMIFS('RAB Prices Short'!Z:Z,'RAB Prices Short'!$B:$B,'All Prices combined'!$D140,'RAB Prices Short'!$E:$E,'All Prices combined'!$G140),IF($B140="RAB Long",SUMIFS('RAB Prices Long'!Z:Z,'RAB Prices Long'!$B:$B,'All Prices combined'!$D140,'RAB Prices Long'!$E:$E,'All Prices combined'!$G140)))),2)</f>
        <v>0</v>
      </c>
      <c r="X140" s="2">
        <f>ROUND(IF($B140="Annuity",SUMIFS('Annuity Prices'!AA:AA,'Annuity Prices'!$B:$B,$D140,'Annuity Prices'!$E:$E,$G140),IF($B140="RAB Short",SUMIFS('RAB Prices Short'!AA:AA,'RAB Prices Short'!$B:$B,'All Prices combined'!$D140,'RAB Prices Short'!$E:$E,'All Prices combined'!$G140),IF($B140="RAB Long",SUMIFS('RAB Prices Long'!AA:AA,'RAB Prices Long'!$B:$B,'All Prices combined'!$D140,'RAB Prices Long'!$E:$E,'All Prices combined'!$G140)))),2)</f>
        <v>0</v>
      </c>
      <c r="Y140" s="2">
        <f>ROUND(IF($B140="Annuity",SUMIFS('Annuity Prices'!AB:AB,'Annuity Prices'!$B:$B,$D140,'Annuity Prices'!$E:$E,$G140),IF($B140="RAB Short",SUMIFS('RAB Prices Short'!AB:AB,'RAB Prices Short'!$B:$B,'All Prices combined'!$D140,'RAB Prices Short'!$E:$E,'All Prices combined'!$G140),IF($B140="RAB Long",SUMIFS('RAB Prices Long'!AB:AB,'RAB Prices Long'!$B:$B,'All Prices combined'!$D140,'RAB Prices Long'!$E:$E,'All Prices combined'!$G140)))),2)</f>
        <v>0</v>
      </c>
      <c r="Z140" s="2">
        <f>ROUND(IF($B140="Annuity",SUMIFS('Annuity Prices'!AC:AC,'Annuity Prices'!$B:$B,$D140,'Annuity Prices'!$E:$E,$G140),IF($B140="RAB Short",SUMIFS('RAB Prices Short'!AC:AC,'RAB Prices Short'!$B:$B,'All Prices combined'!$D140,'RAB Prices Short'!$E:$E,'All Prices combined'!$G140),IF($B140="RAB Long",SUMIFS('RAB Prices Long'!AC:AC,'RAB Prices Long'!$B:$B,'All Prices combined'!$D140,'RAB Prices Long'!$E:$E,'All Prices combined'!$G140)))),2)</f>
        <v>0</v>
      </c>
      <c r="AA140" s="2">
        <f>ROUND(IF($B140="Annuity",SUMIFS('Annuity Prices'!AD:AD,'Annuity Prices'!$B:$B,$D140,'Annuity Prices'!$E:$E,$G140),IF($B140="RAB Short",SUMIFS('RAB Prices Short'!AD:AD,'RAB Prices Short'!$B:$B,'All Prices combined'!$D140,'RAB Prices Short'!$E:$E,'All Prices combined'!$G140),IF($B140="RAB Long",SUMIFS('RAB Prices Long'!AD:AD,'RAB Prices Long'!$B:$B,'All Prices combined'!$D140,'RAB Prices Long'!$E:$E,'All Prices combined'!$G140)))),2)</f>
        <v>0</v>
      </c>
      <c r="AB140" s="2">
        <f>ROUND(IF($B140="Annuity",SUMIFS('Annuity Prices'!AE:AE,'Annuity Prices'!$B:$B,$D140,'Annuity Prices'!$E:$E,$G140),IF($B140="RAB Short",SUMIFS('RAB Prices Short'!AE:AE,'RAB Prices Short'!$B:$B,'All Prices combined'!$D140,'RAB Prices Short'!$E:$E,'All Prices combined'!$G140),IF($B140="RAB Long",SUMIFS('RAB Prices Long'!AE:AE,'RAB Prices Long'!$B:$B,'All Prices combined'!$D140,'RAB Prices Long'!$E:$E,'All Prices combined'!$G140)))),2)</f>
        <v>0</v>
      </c>
      <c r="AC140" s="2">
        <f>ROUND(IF($B140="Annuity",SUMIFS('Annuity Prices'!AF:AF,'Annuity Prices'!$B:$B,$D140,'Annuity Prices'!$E:$E,$G140),IF($B140="RAB Short",SUMIFS('RAB Prices Short'!AF:AF,'RAB Prices Short'!$B:$B,'All Prices combined'!$D140,'RAB Prices Short'!$E:$E,'All Prices combined'!$G140),IF($B140="RAB Long",SUMIFS('RAB Prices Long'!AF:AF,'RAB Prices Long'!$B:$B,'All Prices combined'!$D140,'RAB Prices Long'!$E:$E,'All Prices combined'!$G140)))),2)</f>
        <v>0</v>
      </c>
      <c r="AD140" s="2">
        <f>ROUND(IF($B140="Annuity",SUMIFS('Annuity Prices'!AG:AG,'Annuity Prices'!$B:$B,$D140,'Annuity Prices'!$E:$E,$G140),IF($B140="RAB Short",SUMIFS('RAB Prices Short'!AG:AG,'RAB Prices Short'!$B:$B,'All Prices combined'!$D140,'RAB Prices Short'!$E:$E,'All Prices combined'!$G140),IF($B140="RAB Long",SUMIFS('RAB Prices Long'!AG:AG,'RAB Prices Long'!$B:$B,'All Prices combined'!$D140,'RAB Prices Long'!$E:$E,'All Prices combined'!$G140)))),2)</f>
        <v>0</v>
      </c>
      <c r="AE140" s="2">
        <f>ROUND(IF($B140="Annuity",SUMIFS('Annuity Prices'!AH:AH,'Annuity Prices'!$B:$B,$D140,'Annuity Prices'!$E:$E,$G140),IF($B140="RAB Short",SUMIFS('RAB Prices Short'!AH:AH,'RAB Prices Short'!$B:$B,'All Prices combined'!$D140,'RAB Prices Short'!$E:$E,'All Prices combined'!$G140),IF($B140="RAB Long",SUMIFS('RAB Prices Long'!AH:AH,'RAB Prices Long'!$B:$B,'All Prices combined'!$D140,'RAB Prices Long'!$E:$E,'All Prices combined'!$G140)))),2)</f>
        <v>0</v>
      </c>
      <c r="AF140" s="2">
        <f>ROUND(IF($B140="Annuity",SUMIFS('Annuity Prices'!AI:AI,'Annuity Prices'!$B:$B,$D140,'Annuity Prices'!$E:$E,$G140),IF($B140="RAB Short",SUMIFS('RAB Prices Short'!AI:AI,'RAB Prices Short'!$B:$B,'All Prices combined'!$D140,'RAB Prices Short'!$E:$E,'All Prices combined'!$G140),IF($B140="RAB Long",SUMIFS('RAB Prices Long'!AI:AI,'RAB Prices Long'!$B:$B,'All Prices combined'!$D140,'RAB Prices Long'!$E:$E,'All Prices combined'!$G140)))),2)</f>
        <v>0</v>
      </c>
      <c r="AG140" s="2">
        <f>ROUND(IF($B140="Annuity",SUMIFS('Annuity Prices'!AJ:AJ,'Annuity Prices'!$B:$B,$D140,'Annuity Prices'!$E:$E,$G140),IF($B140="RAB Short",SUMIFS('RAB Prices Short'!AJ:AJ,'RAB Prices Short'!$B:$B,'All Prices combined'!$D140,'RAB Prices Short'!$E:$E,'All Prices combined'!$G140),IF($B140="RAB Long",SUMIFS('RAB Prices Long'!AJ:AJ,'RAB Prices Long'!$B:$B,'All Prices combined'!$D140,'RAB Prices Long'!$E:$E,'All Prices combined'!$G140)))),2)</f>
        <v>0</v>
      </c>
      <c r="AH140" s="2">
        <f>ROUND(IF($B140="Annuity",SUMIFS('Annuity Prices'!AK:AK,'Annuity Prices'!$B:$B,$D140,'Annuity Prices'!$E:$E,$G140),IF($B140="RAB Short",SUMIFS('RAB Prices Short'!AK:AK,'RAB Prices Short'!$B:$B,'All Prices combined'!$D140,'RAB Prices Short'!$E:$E,'All Prices combined'!$G140),IF($B140="RAB Long",SUMIFS('RAB Prices Long'!AK:AK,'RAB Prices Long'!$B:$B,'All Prices combined'!$D140,'RAB Prices Long'!$E:$E,'All Prices combined'!$G140)))),2)</f>
        <v>0</v>
      </c>
      <c r="AI140" s="2">
        <f>ROUND(IF($B140="Annuity",SUMIFS('Annuity Prices'!AL:AL,'Annuity Prices'!$B:$B,$D140,'Annuity Prices'!$E:$E,$G140),IF($B140="RAB Short",SUMIFS('RAB Prices Short'!AL:AL,'RAB Prices Short'!$B:$B,'All Prices combined'!$D140,'RAB Prices Short'!$E:$E,'All Prices combined'!$G140),IF($B140="RAB Long",SUMIFS('RAB Prices Long'!AL:AL,'RAB Prices Long'!$B:$B,'All Prices combined'!$D140,'RAB Prices Long'!$E:$E,'All Prices combined'!$G140)))),2)</f>
        <v>0</v>
      </c>
      <c r="AJ140" s="2">
        <f>ROUND(IF($B140="Annuity",SUMIFS('Annuity Prices'!AM:AM,'Annuity Prices'!$B:$B,$D140,'Annuity Prices'!$E:$E,$G140),IF($B140="RAB Short",SUMIFS('RAB Prices Short'!AM:AM,'RAB Prices Short'!$B:$B,'All Prices combined'!$D140,'RAB Prices Short'!$E:$E,'All Prices combined'!$G140),IF($B140="RAB Long",SUMIFS('RAB Prices Long'!AM:AM,'RAB Prices Long'!$B:$B,'All Prices combined'!$D140,'RAB Prices Long'!$E:$E,'All Prices combined'!$G140)))),2)</f>
        <v>0</v>
      </c>
      <c r="AK140" s="2">
        <f>ROUND(IF($B140="Annuity",SUMIFS('Annuity Prices'!AN:AN,'Annuity Prices'!$B:$B,$D140,'Annuity Prices'!$E:$E,$G140),IF($B140="RAB Short",SUMIFS('RAB Prices Short'!AN:AN,'RAB Prices Short'!$B:$B,'All Prices combined'!$D140,'RAB Prices Short'!$E:$E,'All Prices combined'!$G140),IF($B140="RAB Long",SUMIFS('RAB Prices Long'!AN:AN,'RAB Prices Long'!$B:$B,'All Prices combined'!$D140,'RAB Prices Long'!$E:$E,'All Prices combined'!$G140)))),2)</f>
        <v>0</v>
      </c>
      <c r="AL140" s="2">
        <f>ROUND(IF($B140="Annuity",SUMIFS('Annuity Prices'!AO:AO,'Annuity Prices'!$B:$B,$D140,'Annuity Prices'!$E:$E,$G140),IF($B140="RAB Short",SUMIFS('RAB Prices Short'!AO:AO,'RAB Prices Short'!$B:$B,'All Prices combined'!$D140,'RAB Prices Short'!$E:$E,'All Prices combined'!$G140),IF($B140="RAB Long",SUMIFS('RAB Prices Long'!AO:AO,'RAB Prices Long'!$B:$B,'All Prices combined'!$D140,'RAB Prices Long'!$E:$E,'All Prices combined'!$G140)))),2)</f>
        <v>0</v>
      </c>
      <c r="AM140" s="2">
        <f>ROUND(IF($B140="Annuity",SUMIFS('Annuity Prices'!AP:AP,'Annuity Prices'!$B:$B,$D140,'Annuity Prices'!$E:$E,$G140),IF($B140="RAB Short",SUMIFS('RAB Prices Short'!AP:AP,'RAB Prices Short'!$B:$B,'All Prices combined'!$D140,'RAB Prices Short'!$E:$E,'All Prices combined'!$G140),IF($B140="RAB Long",SUMIFS('RAB Prices Long'!AP:AP,'RAB Prices Long'!$B:$B,'All Prices combined'!$D140,'RAB Prices Long'!$E:$E,'All Prices combined'!$G140)))),2)</f>
        <v>0</v>
      </c>
      <c r="AN140" s="2">
        <f>ROUND(IF($B140="Annuity",SUMIFS('Annuity Prices'!AQ:AQ,'Annuity Prices'!$B:$B,$D140,'Annuity Prices'!$E:$E,$G140),IF($B140="RAB Short",SUMIFS('RAB Prices Short'!AQ:AQ,'RAB Prices Short'!$B:$B,'All Prices combined'!$D140,'RAB Prices Short'!$E:$E,'All Prices combined'!$G140),IF($B140="RAB Long",SUMIFS('RAB Prices Long'!AQ:AQ,'RAB Prices Long'!$B:$B,'All Prices combined'!$D140,'RAB Prices Long'!$E:$E,'All Prices combined'!$G140)))),2)</f>
        <v>0</v>
      </c>
      <c r="AO140" s="2">
        <f>ROUND(IF($B140="Annuity",SUMIFS('Annuity Prices'!AR:AR,'Annuity Prices'!$B:$B,$D140,'Annuity Prices'!$E:$E,$G140),IF($B140="RAB Short",SUMIFS('RAB Prices Short'!AR:AR,'RAB Prices Short'!$B:$B,'All Prices combined'!$D140,'RAB Prices Short'!$E:$E,'All Prices combined'!$G140),IF($B140="RAB Long",SUMIFS('RAB Prices Long'!AR:AR,'RAB Prices Long'!$B:$B,'All Prices combined'!$D140,'RAB Prices Long'!$E:$E,'All Prices combined'!$G140)))),2)</f>
        <v>0</v>
      </c>
      <c r="AP140" s="2">
        <f>ROUND(IF($B140="Annuity",SUMIFS('Annuity Prices'!AS:AS,'Annuity Prices'!$B:$B,$D140,'Annuity Prices'!$E:$E,$G140),IF($B140="RAB Short",SUMIFS('RAB Prices Short'!AS:AS,'RAB Prices Short'!$B:$B,'All Prices combined'!$D140,'RAB Prices Short'!$E:$E,'All Prices combined'!$G140),IF($B140="RAB Long",SUMIFS('RAB Prices Long'!AS:AS,'RAB Prices Long'!$B:$B,'All Prices combined'!$D140,'RAB Prices Long'!$E:$E,'All Prices combined'!$G140)))),2)</f>
        <v>0</v>
      </c>
      <c r="AQ140" s="2">
        <f>ROUND(IF($B140="Annuity",SUMIFS('Annuity Prices'!AT:AT,'Annuity Prices'!$B:$B,$D140,'Annuity Prices'!$E:$E,$G140),IF($B140="RAB Short",SUMIFS('RAB Prices Short'!AT:AT,'RAB Prices Short'!$B:$B,'All Prices combined'!$D140,'RAB Prices Short'!$E:$E,'All Prices combined'!$G140),IF($B140="RAB Long",SUMIFS('RAB Prices Long'!AT:AT,'RAB Prices Long'!$B:$B,'All Prices combined'!$D140,'RAB Prices Long'!$E:$E,'All Prices combined'!$G140)))),2)</f>
        <v>0</v>
      </c>
      <c r="AR140" s="2">
        <f>ROUND(IF($B140="Annuity",SUMIFS('Annuity Prices'!AU:AU,'Annuity Prices'!$B:$B,$D140,'Annuity Prices'!$E:$E,$G140),IF($B140="RAB Short",SUMIFS('RAB Prices Short'!AU:AU,'RAB Prices Short'!$B:$B,'All Prices combined'!$D140,'RAB Prices Short'!$E:$E,'All Prices combined'!$G140),IF($B140="RAB Long",SUMIFS('RAB Prices Long'!AU:AU,'RAB Prices Long'!$B:$B,'All Prices combined'!$D140,'RAB Prices Long'!$E:$E,'All Prices combined'!$G140)))),2)</f>
        <v>0</v>
      </c>
      <c r="AS140" s="2">
        <f>ROUND(IF($B140="Annuity",SUMIFS('Annuity Prices'!AV:AV,'Annuity Prices'!$B:$B,$D140,'Annuity Prices'!$E:$E,$G140),IF($B140="RAB Short",SUMIFS('RAB Prices Short'!AV:AV,'RAB Prices Short'!$B:$B,'All Prices combined'!$D140,'RAB Prices Short'!$E:$E,'All Prices combined'!$G140),IF($B140="RAB Long",SUMIFS('RAB Prices Long'!AV:AV,'RAB Prices Long'!$B:$B,'All Prices combined'!$D140,'RAB Prices Long'!$E:$E,'All Prices combined'!$G140)))),2)</f>
        <v>0</v>
      </c>
      <c r="AT140" s="2">
        <f>ROUND(IF($B140="Annuity",SUMIFS('Annuity Prices'!AW:AW,'Annuity Prices'!$B:$B,$D140,'Annuity Prices'!$E:$E,$G140),IF($B140="RAB Short",SUMIFS('RAB Prices Short'!AW:AW,'RAB Prices Short'!$B:$B,'All Prices combined'!$D140,'RAB Prices Short'!$E:$E,'All Prices combined'!$G140),IF($B140="RAB Long",SUMIFS('RAB Prices Long'!AW:AW,'RAB Prices Long'!$B:$B,'All Prices combined'!$D140,'RAB Prices Long'!$E:$E,'All Prices combined'!$G140)))),2)</f>
        <v>0</v>
      </c>
      <c r="AU140" s="2">
        <f>ROUND(IF($B140="Annuity",SUMIFS('Annuity Prices'!AX:AX,'Annuity Prices'!$B:$B,$D140,'Annuity Prices'!$E:$E,$G140),IF($B140="RAB Short",SUMIFS('RAB Prices Short'!AX:AX,'RAB Prices Short'!$B:$B,'All Prices combined'!$D140,'RAB Prices Short'!$E:$E,'All Prices combined'!$G140),IF($B140="RAB Long",SUMIFS('RAB Prices Long'!AX:AX,'RAB Prices Long'!$B:$B,'All Prices combined'!$D140,'RAB Prices Long'!$E:$E,'All Prices combined'!$G140)))),2)</f>
        <v>0</v>
      </c>
      <c r="AV140" s="2">
        <f>ROUND(IF($B140="Annuity",SUMIFS('Annuity Prices'!AY:AY,'Annuity Prices'!$B:$B,$D140,'Annuity Prices'!$E:$E,$G140),IF($B140="RAB Short",SUMIFS('RAB Prices Short'!AY:AY,'RAB Prices Short'!$B:$B,'All Prices combined'!$D140,'RAB Prices Short'!$E:$E,'All Prices combined'!$G140),IF($B140="RAB Long",SUMIFS('RAB Prices Long'!AY:AY,'RAB Prices Long'!$B:$B,'All Prices combined'!$D140,'RAB Prices Long'!$E:$E,'All Prices combined'!$G140)))),2)</f>
        <v>0</v>
      </c>
      <c r="AW140" s="2">
        <f>ROUND(IF($B140="Annuity",SUMIFS('Annuity Prices'!AZ:AZ,'Annuity Prices'!$B:$B,$D140,'Annuity Prices'!$E:$E,$G140),IF($B140="RAB Short",SUMIFS('RAB Prices Short'!AZ:AZ,'RAB Prices Short'!$B:$B,'All Prices combined'!$D140,'RAB Prices Short'!$E:$E,'All Prices combined'!$G140),IF($B140="RAB Long",SUMIFS('RAB Prices Long'!AZ:AZ,'RAB Prices Long'!$B:$B,'All Prices combined'!$D140,'RAB Prices Long'!$E:$E,'All Prices combined'!$G140)))),2)</f>
        <v>0</v>
      </c>
      <c r="AX140" s="2">
        <f>ROUND(IF($B140="Annuity",SUMIFS('Annuity Prices'!BA:BA,'Annuity Prices'!$B:$B,$D140,'Annuity Prices'!$E:$E,$G140),IF($B140="RAB Short",SUMIFS('RAB Prices Short'!BA:BA,'RAB Prices Short'!$B:$B,'All Prices combined'!$D140,'RAB Prices Short'!$E:$E,'All Prices combined'!$G140),IF($B140="RAB Long",SUMIFS('RAB Prices Long'!BA:BA,'RAB Prices Long'!$B:$B,'All Prices combined'!$D140,'RAB Prices Long'!$E:$E,'All Prices combined'!$G140)))),2)</f>
        <v>0</v>
      </c>
      <c r="AY140" s="2">
        <f>ROUND(IF($B140="Annuity",SUMIFS('Annuity Prices'!BB:BB,'Annuity Prices'!$B:$B,$D140,'Annuity Prices'!$E:$E,$G140),IF($B140="RAB Short",SUMIFS('RAB Prices Short'!BB:BB,'RAB Prices Short'!$B:$B,'All Prices combined'!$D140,'RAB Prices Short'!$E:$E,'All Prices combined'!$G140),IF($B140="RAB Long",SUMIFS('RAB Prices Long'!BB:BB,'RAB Prices Long'!$B:$B,'All Prices combined'!$D140,'RAB Prices Long'!$E:$E,'All Prices combined'!$G140)))),2)</f>
        <v>0</v>
      </c>
      <c r="AZ140" s="2">
        <f>ROUND(IF($B140="Annuity",SUMIFS('Annuity Prices'!BC:BC,'Annuity Prices'!$B:$B,$D140,'Annuity Prices'!$E:$E,$G140),IF($B140="RAB Short",SUMIFS('RAB Prices Short'!BC:BC,'RAB Prices Short'!$B:$B,'All Prices combined'!$D140,'RAB Prices Short'!$E:$E,'All Prices combined'!$G140),IF($B140="RAB Long",SUMIFS('RAB Prices Long'!BC:BC,'RAB Prices Long'!$B:$B,'All Prices combined'!$D140,'RAB Prices Long'!$E:$E,'All Prices combined'!$G140)))),2)</f>
        <v>0</v>
      </c>
      <c r="BA140" s="2">
        <f>ROUND(IF($B140="Annuity",SUMIFS('Annuity Prices'!BD:BD,'Annuity Prices'!$B:$B,$D140,'Annuity Prices'!$E:$E,$G140),IF($B140="RAB Short",SUMIFS('RAB Prices Short'!BD:BD,'RAB Prices Short'!$B:$B,'All Prices combined'!$D140,'RAB Prices Short'!$E:$E,'All Prices combined'!$G140),IF($B140="RAB Long",SUMIFS('RAB Prices Long'!BD:BD,'RAB Prices Long'!$B:$B,'All Prices combined'!$D140,'RAB Prices Long'!$E:$E,'All Prices combined'!$G140)))),2)</f>
        <v>0</v>
      </c>
      <c r="BB140" s="2">
        <f>ROUND(IF($B140="Annuity",SUMIFS('Annuity Prices'!BE:BE,'Annuity Prices'!$B:$B,$D140,'Annuity Prices'!$E:$E,$G140),IF($B140="RAB Short",SUMIFS('RAB Prices Short'!BE:BE,'RAB Prices Short'!$B:$B,'All Prices combined'!$D140,'RAB Prices Short'!$E:$E,'All Prices combined'!$G140),IF($B140="RAB Long",SUMIFS('RAB Prices Long'!BE:BE,'RAB Prices Long'!$B:$B,'All Prices combined'!$D140,'RAB Prices Long'!$E:$E,'All Prices combined'!$G140)))),2)</f>
        <v>0</v>
      </c>
      <c r="BC140" s="2">
        <f>ROUND(IF($B140="Annuity",SUMIFS('Annuity Prices'!BF:BF,'Annuity Prices'!$B:$B,$D140,'Annuity Prices'!$E:$E,$G140),IF($B140="RAB Short",SUMIFS('RAB Prices Short'!BF:BF,'RAB Prices Short'!$B:$B,'All Prices combined'!$D140,'RAB Prices Short'!$E:$E,'All Prices combined'!$G140),IF($B140="RAB Long",SUMIFS('RAB Prices Long'!BF:BF,'RAB Prices Long'!$B:$B,'All Prices combined'!$D140,'RAB Prices Long'!$E:$E,'All Prices combined'!$G140)))),2)</f>
        <v>0</v>
      </c>
      <c r="BD140" s="2">
        <f>ROUND(IF($B140="Annuity",SUMIFS('Annuity Prices'!BG:BG,'Annuity Prices'!$B:$B,$D140,'Annuity Prices'!$E:$E,$G140),IF($B140="RAB Short",SUMIFS('RAB Prices Short'!BG:BG,'RAB Prices Short'!$B:$B,'All Prices combined'!$D140,'RAB Prices Short'!$E:$E,'All Prices combined'!$G140),IF($B140="RAB Long",SUMIFS('RAB Prices Long'!BG:BG,'RAB Prices Long'!$B:$B,'All Prices combined'!$D140,'RAB Prices Long'!$E:$E,'All Prices combined'!$G140)))),2)</f>
        <v>0</v>
      </c>
      <c r="BE140" s="2">
        <f>ROUND(IF($B140="Annuity",SUMIFS('Annuity Prices'!BH:BH,'Annuity Prices'!$B:$B,$D140,'Annuity Prices'!$E:$E,$G140),IF($B140="RAB Short",SUMIFS('RAB Prices Short'!BH:BH,'RAB Prices Short'!$B:$B,'All Prices combined'!$D140,'RAB Prices Short'!$E:$E,'All Prices combined'!$G140),IF($B140="RAB Long",SUMIFS('RAB Prices Long'!BH:BH,'RAB Prices Long'!$B:$B,'All Prices combined'!$D140,'RAB Prices Long'!$E:$E,'All Prices combined'!$G140)))),2)</f>
        <v>0</v>
      </c>
      <c r="BF140" s="2">
        <f>ROUND(IF($B140="Annuity",SUMIFS('Annuity Prices'!BI:BI,'Annuity Prices'!$B:$B,$D140,'Annuity Prices'!$E:$E,$G140),IF($B140="RAB Short",SUMIFS('RAB Prices Short'!BI:BI,'RAB Prices Short'!$B:$B,'All Prices combined'!$D140,'RAB Prices Short'!$E:$E,'All Prices combined'!$G140),IF($B140="RAB Long",SUMIFS('RAB Prices Long'!BI:BI,'RAB Prices Long'!$B:$B,'All Prices combined'!$D140,'RAB Prices Long'!$E:$E,'All Prices combined'!$G140)))),2)</f>
        <v>0</v>
      </c>
      <c r="BG140" s="2">
        <f>ROUND(IF($B140="Annuity",SUMIFS('Annuity Prices'!BJ:BJ,'Annuity Prices'!$B:$B,$D140,'Annuity Prices'!$E:$E,$G140),IF($B140="RAB Short",SUMIFS('RAB Prices Short'!BJ:BJ,'RAB Prices Short'!$B:$B,'All Prices combined'!$D140,'RAB Prices Short'!$E:$E,'All Prices combined'!$G140),IF($B140="RAB Long",SUMIFS('RAB Prices Long'!BJ:BJ,'RAB Prices Long'!$B:$B,'All Prices combined'!$D140,'RAB Prices Long'!$E:$E,'All Prices combined'!$G140)))),2)</f>
        <v>0</v>
      </c>
      <c r="BH140" s="2">
        <f>ROUND(IF($B140="Annuity",SUMIFS('Annuity Prices'!BK:BK,'Annuity Prices'!$B:$B,$D140,'Annuity Prices'!$E:$E,$G140),IF($B140="RAB Short",SUMIFS('RAB Prices Short'!BK:BK,'RAB Prices Short'!$B:$B,'All Prices combined'!$D140,'RAB Prices Short'!$E:$E,'All Prices combined'!$G140),IF($B140="RAB Long",SUMIFS('RAB Prices Long'!BK:BK,'RAB Prices Long'!$B:$B,'All Prices combined'!$D140,'RAB Prices Long'!$E:$E,'All Prices combined'!$G140)))),2)</f>
        <v>0</v>
      </c>
      <c r="BI140" s="2">
        <f>ROUND(IF($B140="Annuity",SUMIFS('Annuity Prices'!BL:BL,'Annuity Prices'!$B:$B,$D140,'Annuity Prices'!$E:$E,$G140),IF($B140="RAB Short",SUMIFS('RAB Prices Short'!BL:BL,'RAB Prices Short'!$B:$B,'All Prices combined'!$D140,'RAB Prices Short'!$E:$E,'All Prices combined'!$G140),IF($B140="RAB Long",SUMIFS('RAB Prices Long'!BL:BL,'RAB Prices Long'!$B:$B,'All Prices combined'!$D140,'RAB Prices Long'!$E:$E,'All Prices combined'!$G140)))),2)</f>
        <v>0</v>
      </c>
      <c r="BJ140" s="2">
        <f>ROUND(IF($B140="Annuity",SUMIFS('Annuity Prices'!BM:BM,'Annuity Prices'!$B:$B,$D140,'Annuity Prices'!$E:$E,$G140),IF($B140="RAB Short",SUMIFS('RAB Prices Short'!BM:BM,'RAB Prices Short'!$B:$B,'All Prices combined'!$D140,'RAB Prices Short'!$E:$E,'All Prices combined'!$G140),IF($B140="RAB Long",SUMIFS('RAB Prices Long'!BM:BM,'RAB Prices Long'!$B:$B,'All Prices combined'!$D140,'RAB Prices Long'!$E:$E,'All Prices combined'!$G140)))),2)</f>
        <v>0</v>
      </c>
      <c r="BK140" s="2">
        <f>ROUND(IF($B140="Annuity",SUMIFS('Annuity Prices'!BN:BN,'Annuity Prices'!$B:$B,$D140,'Annuity Prices'!$E:$E,$G140),IF($B140="RAB Short",SUMIFS('RAB Prices Short'!BN:BN,'RAB Prices Short'!$B:$B,'All Prices combined'!$D140,'RAB Prices Short'!$E:$E,'All Prices combined'!$G140),IF($B140="RAB Long",SUMIFS('RAB Prices Long'!BN:BN,'RAB Prices Long'!$B:$B,'All Prices combined'!$D140,'RAB Prices Long'!$E:$E,'All Prices combined'!$G140)))),2)</f>
        <v>0</v>
      </c>
      <c r="BL140" s="2">
        <f>ROUND(IF($B140="Annuity",SUMIFS('Annuity Prices'!BO:BO,'Annuity Prices'!$B:$B,$D140,'Annuity Prices'!$E:$E,$G140),IF($B140="RAB Short",SUMIFS('RAB Prices Short'!BO:BO,'RAB Prices Short'!$B:$B,'All Prices combined'!$D140,'RAB Prices Short'!$E:$E,'All Prices combined'!$G140),IF($B140="RAB Long",SUMIFS('RAB Prices Long'!BO:BO,'RAB Prices Long'!$B:$B,'All Prices combined'!$D140,'RAB Prices Long'!$E:$E,'All Prices combined'!$G140)))),2)</f>
        <v>0</v>
      </c>
      <c r="BM140" s="2">
        <f>ROUND(IF($B140="Annuity",SUMIFS('Annuity Prices'!BP:BP,'Annuity Prices'!$B:$B,$D140,'Annuity Prices'!$E:$E,$G140),IF($B140="RAB Short",SUMIFS('RAB Prices Short'!BP:BP,'RAB Prices Short'!$B:$B,'All Prices combined'!$D140,'RAB Prices Short'!$E:$E,'All Prices combined'!$G140),IF($B140="RAB Long",SUMIFS('RAB Prices Long'!BP:BP,'RAB Prices Long'!$B:$B,'All Prices combined'!$D140,'RAB Prices Long'!$E:$E,'All Prices combined'!$G140)))),2)</f>
        <v>0</v>
      </c>
      <c r="BN140" s="2">
        <f>ROUND(IF($B140="Annuity",SUMIFS('Annuity Prices'!BQ:BQ,'Annuity Prices'!$B:$B,$D140,'Annuity Prices'!$E:$E,$G140),IF($B140="RAB Short",SUMIFS('RAB Prices Short'!BQ:BQ,'RAB Prices Short'!$B:$B,'All Prices combined'!$D140,'RAB Prices Short'!$E:$E,'All Prices combined'!$G140),IF($B140="RAB Long",SUMIFS('RAB Prices Long'!BQ:BQ,'RAB Prices Long'!$B:$B,'All Prices combined'!$D140,'RAB Prices Long'!$E:$E,'All Prices combined'!$G140)))),2)</f>
        <v>0</v>
      </c>
      <c r="BO140" s="2">
        <f>ROUND(IF($B140="Annuity",SUMIFS('Annuity Prices'!BR:BR,'Annuity Prices'!$B:$B,$D140,'Annuity Prices'!$E:$E,$G140),IF($B140="RAB Short",SUMIFS('RAB Prices Short'!BR:BR,'RAB Prices Short'!$B:$B,'All Prices combined'!$D140,'RAB Prices Short'!$E:$E,'All Prices combined'!$G140),IF($B140="RAB Long",SUMIFS('RAB Prices Long'!BR:BR,'RAB Prices Long'!$B:$B,'All Prices combined'!$D140,'RAB Prices Long'!$E:$E,'All Prices combined'!$G140)))),2)</f>
        <v>0</v>
      </c>
      <c r="BP140" s="2">
        <f>ROUND(IF($B140="Annuity",SUMIFS('Annuity Prices'!BS:BS,'Annuity Prices'!$B:$B,$D140,'Annuity Prices'!$E:$E,$G140),IF($B140="RAB Short",SUMIFS('RAB Prices Short'!BS:BS,'RAB Prices Short'!$B:$B,'All Prices combined'!$D140,'RAB Prices Short'!$E:$E,'All Prices combined'!$G140),IF($B140="RAB Long",SUMIFS('RAB Prices Long'!BS:BS,'RAB Prices Long'!$B:$B,'All Prices combined'!$D140,'RAB Prices Long'!$E:$E,'All Prices combined'!$G140)))),2)</f>
        <v>0</v>
      </c>
      <c r="BQ140" s="2">
        <f>ROUND(IF($B140="Annuity",SUMIFS('Annuity Prices'!BT:BT,'Annuity Prices'!$B:$B,$D140,'Annuity Prices'!$E:$E,$G140),IF($B140="RAB Short",SUMIFS('RAB Prices Short'!BT:BT,'RAB Prices Short'!$B:$B,'All Prices combined'!$D140,'RAB Prices Short'!$E:$E,'All Prices combined'!$G140),IF($B140="RAB Long",SUMIFS('RAB Prices Long'!BT:BT,'RAB Prices Long'!$B:$B,'All Prices combined'!$D140,'RAB Prices Long'!$E:$E,'All Prices combined'!$G140)))),2)</f>
        <v>0</v>
      </c>
      <c r="BR140" s="2">
        <f>ROUND(IF($B140="Annuity",SUMIFS('Annuity Prices'!BU:BU,'Annuity Prices'!$B:$B,$D140,'Annuity Prices'!$E:$E,$G140),IF($B140="RAB Short",SUMIFS('RAB Prices Short'!BU:BU,'RAB Prices Short'!$B:$B,'All Prices combined'!$D140,'RAB Prices Short'!$E:$E,'All Prices combined'!$G140),IF($B140="RAB Long",SUMIFS('RAB Prices Long'!BU:BU,'RAB Prices Long'!$B:$B,'All Prices combined'!$D140,'RAB Prices Long'!$E:$E,'All Prices combined'!$G140)))),2)</f>
        <v>0</v>
      </c>
      <c r="BS140" s="2">
        <f>ROUND(IF($B140="Annuity",SUMIFS('Annuity Prices'!BV:BV,'Annuity Prices'!$B:$B,$D140,'Annuity Prices'!$E:$E,$G140),IF($B140="RAB Short",SUMIFS('RAB Prices Short'!BV:BV,'RAB Prices Short'!$B:$B,'All Prices combined'!$D140,'RAB Prices Short'!$E:$E,'All Prices combined'!$G140),IF($B140="RAB Long",SUMIFS('RAB Prices Long'!BV:BV,'RAB Prices Long'!$B:$B,'All Prices combined'!$D140,'RAB Prices Long'!$E:$E,'All Prices combined'!$G140)))),2)</f>
        <v>0</v>
      </c>
      <c r="BT140" s="2">
        <f>ROUND(IF($B140="Annuity",SUMIFS('Annuity Prices'!BW:BW,'Annuity Prices'!$B:$B,$D140,'Annuity Prices'!$E:$E,$G140),IF($B140="RAB Short",SUMIFS('RAB Prices Short'!BW:BW,'RAB Prices Short'!$B:$B,'All Prices combined'!$D140,'RAB Prices Short'!$E:$E,'All Prices combined'!$G140),IF($B140="RAB Long",SUMIFS('RAB Prices Long'!BW:BW,'RAB Prices Long'!$B:$B,'All Prices combined'!$D140,'RAB Prices Long'!$E:$E,'All Prices combined'!$G140)))),2)</f>
        <v>0</v>
      </c>
      <c r="BU140" s="2">
        <f>ROUND(IF($B140="Annuity",SUMIFS('Annuity Prices'!BX:BX,'Annuity Prices'!$B:$B,$D140,'Annuity Prices'!$E:$E,$G140),IF($B140="RAB Short",SUMIFS('RAB Prices Short'!BX:BX,'RAB Prices Short'!$B:$B,'All Prices combined'!$D140,'RAB Prices Short'!$E:$E,'All Prices combined'!$G140),IF($B140="RAB Long",SUMIFS('RAB Prices Long'!BX:BX,'RAB Prices Long'!$B:$B,'All Prices combined'!$D140,'RAB Prices Long'!$E:$E,'All Prices combined'!$G140)))),2)</f>
        <v>0</v>
      </c>
    </row>
    <row r="141" spans="2:73" x14ac:dyDescent="0.25">
      <c r="B141" t="s">
        <v>37</v>
      </c>
      <c r="C141" s="1">
        <v>25</v>
      </c>
      <c r="D141" s="1" t="s">
        <v>205</v>
      </c>
      <c r="E141" s="1" t="s">
        <v>203</v>
      </c>
      <c r="F141" s="1">
        <v>25</v>
      </c>
      <c r="G141" s="1" t="s">
        <v>38</v>
      </c>
      <c r="H141" s="1" t="s">
        <v>128</v>
      </c>
      <c r="I141" s="2">
        <f>ROUND(IF($B141="Annuity",SUMIFS('Annuity Prices'!L:L,'Annuity Prices'!$B:$B,$D141,'Annuity Prices'!$E:$E,$G141),IF($B141="RAB Short",SUMIFS('RAB Prices Short'!L:L,'RAB Prices Short'!$B:$B,'All Prices combined'!$D141,'RAB Prices Short'!$E:$E,'All Prices combined'!$G141),IF($B141="RAB Long",SUMIFS('RAB Prices Long'!L:L,'RAB Prices Long'!$B:$B,'All Prices combined'!$D141,'RAB Prices Long'!$E:$E,'All Prices combined'!$G141)))),2)</f>
        <v>5.63</v>
      </c>
      <c r="J141" s="2">
        <f>ROUND(IF($B141="Annuity",SUMIFS('Annuity Prices'!M:M,'Annuity Prices'!$B:$B,$D141,'Annuity Prices'!$E:$E,$G141),IF($B141="RAB Short",SUMIFS('RAB Prices Short'!M:M,'RAB Prices Short'!$B:$B,'All Prices combined'!$D141,'RAB Prices Short'!$E:$E,'All Prices combined'!$G141),IF($B141="RAB Long",SUMIFS('RAB Prices Long'!M:M,'RAB Prices Long'!$B:$B,'All Prices combined'!$D141,'RAB Prices Long'!$E:$E,'All Prices combined'!$G141)))),2)</f>
        <v>5.79</v>
      </c>
      <c r="K141" s="2">
        <f>ROUND(IF($B141="Annuity",SUMIFS('Annuity Prices'!N:N,'Annuity Prices'!$B:$B,$D141,'Annuity Prices'!$E:$E,$G141),IF($B141="RAB Short",SUMIFS('RAB Prices Short'!N:N,'RAB Prices Short'!$B:$B,'All Prices combined'!$D141,'RAB Prices Short'!$E:$E,'All Prices combined'!$G141),IF($B141="RAB Long",SUMIFS('RAB Prices Long'!N:N,'RAB Prices Long'!$B:$B,'All Prices combined'!$D141,'RAB Prices Long'!$E:$E,'All Prices combined'!$G141)))),2)</f>
        <v>5.95</v>
      </c>
      <c r="L141" s="2">
        <f>ROUND(IF($B141="Annuity",SUMIFS('Annuity Prices'!O:O,'Annuity Prices'!$B:$B,$D141,'Annuity Prices'!$E:$E,$G141),IF($B141="RAB Short",SUMIFS('RAB Prices Short'!O:O,'RAB Prices Short'!$B:$B,'All Prices combined'!$D141,'RAB Prices Short'!$E:$E,'All Prices combined'!$G141),IF($B141="RAB Long",SUMIFS('RAB Prices Long'!O:O,'RAB Prices Long'!$B:$B,'All Prices combined'!$D141,'RAB Prices Long'!$E:$E,'All Prices combined'!$G141)))),2)</f>
        <v>6.12</v>
      </c>
      <c r="M141" s="2">
        <f>ROUND(IF($B141="Annuity",SUMIFS('Annuity Prices'!P:P,'Annuity Prices'!$B:$B,$D141,'Annuity Prices'!$E:$E,$G141),IF($B141="RAB Short",SUMIFS('RAB Prices Short'!P:P,'RAB Prices Short'!$B:$B,'All Prices combined'!$D141,'RAB Prices Short'!$E:$E,'All Prices combined'!$G141),IF($B141="RAB Long",SUMIFS('RAB Prices Long'!P:P,'RAB Prices Long'!$B:$B,'All Prices combined'!$D141,'RAB Prices Long'!$E:$E,'All Prices combined'!$G141)))),2)</f>
        <v>5.93</v>
      </c>
      <c r="N141" s="2">
        <f>ROUND(IF($B141="Annuity",SUMIFS('Annuity Prices'!Q:Q,'Annuity Prices'!$B:$B,$D141,'Annuity Prices'!$E:$E,$G141),IF($B141="RAB Short",SUMIFS('RAB Prices Short'!Q:Q,'RAB Prices Short'!$B:$B,'All Prices combined'!$D141,'RAB Prices Short'!$E:$E,'All Prices combined'!$G141),IF($B141="RAB Long",SUMIFS('RAB Prices Long'!Q:Q,'RAB Prices Long'!$B:$B,'All Prices combined'!$D141,'RAB Prices Long'!$E:$E,'All Prices combined'!$G141)))),2)</f>
        <v>6.08</v>
      </c>
      <c r="O141" s="2">
        <f>ROUND(IF($B141="Annuity",SUMIFS('Annuity Prices'!R:R,'Annuity Prices'!$B:$B,$D141,'Annuity Prices'!$E:$E,$G141),IF($B141="RAB Short",SUMIFS('RAB Prices Short'!R:R,'RAB Prices Short'!$B:$B,'All Prices combined'!$D141,'RAB Prices Short'!$E:$E,'All Prices combined'!$G141),IF($B141="RAB Long",SUMIFS('RAB Prices Long'!R:R,'RAB Prices Long'!$B:$B,'All Prices combined'!$D141,'RAB Prices Long'!$E:$E,'All Prices combined'!$G141)))),2)</f>
        <v>6.24</v>
      </c>
      <c r="P141" s="2">
        <f>ROUND(IF($B141="Annuity",SUMIFS('Annuity Prices'!S:S,'Annuity Prices'!$B:$B,$D141,'Annuity Prices'!$E:$E,$G141),IF($B141="RAB Short",SUMIFS('RAB Prices Short'!S:S,'RAB Prices Short'!$B:$B,'All Prices combined'!$D141,'RAB Prices Short'!$E:$E,'All Prices combined'!$G141),IF($B141="RAB Long",SUMIFS('RAB Prices Long'!S:S,'RAB Prices Long'!$B:$B,'All Prices combined'!$D141,'RAB Prices Long'!$E:$E,'All Prices combined'!$G141)))),2)</f>
        <v>6.39</v>
      </c>
      <c r="Q141" s="2">
        <f>ROUND(IF($B141="Annuity",SUMIFS('Annuity Prices'!T:T,'Annuity Prices'!$B:$B,$D141,'Annuity Prices'!$E:$E,$G141),IF($B141="RAB Short",SUMIFS('RAB Prices Short'!T:T,'RAB Prices Short'!$B:$B,'All Prices combined'!$D141,'RAB Prices Short'!$E:$E,'All Prices combined'!$G141),IF($B141="RAB Long",SUMIFS('RAB Prices Long'!T:T,'RAB Prices Long'!$B:$B,'All Prices combined'!$D141,'RAB Prices Long'!$E:$E,'All Prices combined'!$G141)))),2)</f>
        <v>6.54</v>
      </c>
      <c r="R141" s="2">
        <f>ROUND(IF($B141="Annuity",SUMIFS('Annuity Prices'!U:U,'Annuity Prices'!$B:$B,$D141,'Annuity Prices'!$E:$E,$G141),IF($B141="RAB Short",SUMIFS('RAB Prices Short'!U:U,'RAB Prices Short'!$B:$B,'All Prices combined'!$D141,'RAB Prices Short'!$E:$E,'All Prices combined'!$G141),IF($B141="RAB Long",SUMIFS('RAB Prices Long'!U:U,'RAB Prices Long'!$B:$B,'All Prices combined'!$D141,'RAB Prices Long'!$E:$E,'All Prices combined'!$G141)))),2)</f>
        <v>6.71</v>
      </c>
      <c r="S141" s="2">
        <f>ROUND(IF($B141="Annuity",SUMIFS('Annuity Prices'!V:V,'Annuity Prices'!$B:$B,$D141,'Annuity Prices'!$E:$E,$G141),IF($B141="RAB Short",SUMIFS('RAB Prices Short'!V:V,'RAB Prices Short'!$B:$B,'All Prices combined'!$D141,'RAB Prices Short'!$E:$E,'All Prices combined'!$G141),IF($B141="RAB Long",SUMIFS('RAB Prices Long'!V:V,'RAB Prices Long'!$B:$B,'All Prices combined'!$D141,'RAB Prices Long'!$E:$E,'All Prices combined'!$G141)))),2)</f>
        <v>6.87</v>
      </c>
      <c r="T141" s="2">
        <f>ROUND(IF($B141="Annuity",SUMIFS('Annuity Prices'!W:W,'Annuity Prices'!$B:$B,$D141,'Annuity Prices'!$E:$E,$G141),IF($B141="RAB Short",SUMIFS('RAB Prices Short'!W:W,'RAB Prices Short'!$B:$B,'All Prices combined'!$D141,'RAB Prices Short'!$E:$E,'All Prices combined'!$G141),IF($B141="RAB Long",SUMIFS('RAB Prices Long'!W:W,'RAB Prices Long'!$B:$B,'All Prices combined'!$D141,'RAB Prices Long'!$E:$E,'All Prices combined'!$G141)))),2)</f>
        <v>7.05</v>
      </c>
      <c r="U141" s="2">
        <f>ROUND(IF($B141="Annuity",SUMIFS('Annuity Prices'!X:X,'Annuity Prices'!$B:$B,$D141,'Annuity Prices'!$E:$E,$G141),IF($B141="RAB Short",SUMIFS('RAB Prices Short'!X:X,'RAB Prices Short'!$B:$B,'All Prices combined'!$D141,'RAB Prices Short'!$E:$E,'All Prices combined'!$G141),IF($B141="RAB Long",SUMIFS('RAB Prices Long'!X:X,'RAB Prices Long'!$B:$B,'All Prices combined'!$D141,'RAB Prices Long'!$E:$E,'All Prices combined'!$G141)))),2)</f>
        <v>7.21</v>
      </c>
      <c r="V141" s="2">
        <f>ROUND(IF($B141="Annuity",SUMIFS('Annuity Prices'!Y:Y,'Annuity Prices'!$B:$B,$D141,'Annuity Prices'!$E:$E,$G141),IF($B141="RAB Short",SUMIFS('RAB Prices Short'!Y:Y,'RAB Prices Short'!$B:$B,'All Prices combined'!$D141,'RAB Prices Short'!$E:$E,'All Prices combined'!$G141),IF($B141="RAB Long",SUMIFS('RAB Prices Long'!Y:Y,'RAB Prices Long'!$B:$B,'All Prices combined'!$D141,'RAB Prices Long'!$E:$E,'All Prices combined'!$G141)))),2)</f>
        <v>7.39</v>
      </c>
      <c r="W141" s="2">
        <f>ROUND(IF($B141="Annuity",SUMIFS('Annuity Prices'!Z:Z,'Annuity Prices'!$B:$B,$D141,'Annuity Prices'!$E:$E,$G141),IF($B141="RAB Short",SUMIFS('RAB Prices Short'!Z:Z,'RAB Prices Short'!$B:$B,'All Prices combined'!$D141,'RAB Prices Short'!$E:$E,'All Prices combined'!$G141),IF($B141="RAB Long",SUMIFS('RAB Prices Long'!Z:Z,'RAB Prices Long'!$B:$B,'All Prices combined'!$D141,'RAB Prices Long'!$E:$E,'All Prices combined'!$G141)))),2)</f>
        <v>7.58</v>
      </c>
      <c r="X141" s="2">
        <f>ROUND(IF($B141="Annuity",SUMIFS('Annuity Prices'!AA:AA,'Annuity Prices'!$B:$B,$D141,'Annuity Prices'!$E:$E,$G141),IF($B141="RAB Short",SUMIFS('RAB Prices Short'!AA:AA,'RAB Prices Short'!$B:$B,'All Prices combined'!$D141,'RAB Prices Short'!$E:$E,'All Prices combined'!$G141),IF($B141="RAB Long",SUMIFS('RAB Prices Long'!AA:AA,'RAB Prices Long'!$B:$B,'All Prices combined'!$D141,'RAB Prices Long'!$E:$E,'All Prices combined'!$G141)))),2)</f>
        <v>7.77</v>
      </c>
      <c r="Y141" s="2">
        <f>ROUND(IF($B141="Annuity",SUMIFS('Annuity Prices'!AB:AB,'Annuity Prices'!$B:$B,$D141,'Annuity Prices'!$E:$E,$G141),IF($B141="RAB Short",SUMIFS('RAB Prices Short'!AB:AB,'RAB Prices Short'!$B:$B,'All Prices combined'!$D141,'RAB Prices Short'!$E:$E,'All Prices combined'!$G141),IF($B141="RAB Long",SUMIFS('RAB Prices Long'!AB:AB,'RAB Prices Long'!$B:$B,'All Prices combined'!$D141,'RAB Prices Long'!$E:$E,'All Prices combined'!$G141)))),2)</f>
        <v>7.95</v>
      </c>
      <c r="Z141" s="2">
        <f>ROUND(IF($B141="Annuity",SUMIFS('Annuity Prices'!AC:AC,'Annuity Prices'!$B:$B,$D141,'Annuity Prices'!$E:$E,$G141),IF($B141="RAB Short",SUMIFS('RAB Prices Short'!AC:AC,'RAB Prices Short'!$B:$B,'All Prices combined'!$D141,'RAB Prices Short'!$E:$E,'All Prices combined'!$G141),IF($B141="RAB Long",SUMIFS('RAB Prices Long'!AC:AC,'RAB Prices Long'!$B:$B,'All Prices combined'!$D141,'RAB Prices Long'!$E:$E,'All Prices combined'!$G141)))),2)</f>
        <v>8.15</v>
      </c>
      <c r="AA141" s="2">
        <f>ROUND(IF($B141="Annuity",SUMIFS('Annuity Prices'!AD:AD,'Annuity Prices'!$B:$B,$D141,'Annuity Prices'!$E:$E,$G141),IF($B141="RAB Short",SUMIFS('RAB Prices Short'!AD:AD,'RAB Prices Short'!$B:$B,'All Prices combined'!$D141,'RAB Prices Short'!$E:$E,'All Prices combined'!$G141),IF($B141="RAB Long",SUMIFS('RAB Prices Long'!AD:AD,'RAB Prices Long'!$B:$B,'All Prices combined'!$D141,'RAB Prices Long'!$E:$E,'All Prices combined'!$G141)))),2)</f>
        <v>8.35</v>
      </c>
      <c r="AB141" s="2">
        <f>ROUND(IF($B141="Annuity",SUMIFS('Annuity Prices'!AE:AE,'Annuity Prices'!$B:$B,$D141,'Annuity Prices'!$E:$E,$G141),IF($B141="RAB Short",SUMIFS('RAB Prices Short'!AE:AE,'RAB Prices Short'!$B:$B,'All Prices combined'!$D141,'RAB Prices Short'!$E:$E,'All Prices combined'!$G141),IF($B141="RAB Long",SUMIFS('RAB Prices Long'!AE:AE,'RAB Prices Long'!$B:$B,'All Prices combined'!$D141,'RAB Prices Long'!$E:$E,'All Prices combined'!$G141)))),2)</f>
        <v>8.56</v>
      </c>
      <c r="AC141" s="2">
        <f>ROUND(IF($B141="Annuity",SUMIFS('Annuity Prices'!AF:AF,'Annuity Prices'!$B:$B,$D141,'Annuity Prices'!$E:$E,$G141),IF($B141="RAB Short",SUMIFS('RAB Prices Short'!AF:AF,'RAB Prices Short'!$B:$B,'All Prices combined'!$D141,'RAB Prices Short'!$E:$E,'All Prices combined'!$G141),IF($B141="RAB Long",SUMIFS('RAB Prices Long'!AF:AF,'RAB Prices Long'!$B:$B,'All Prices combined'!$D141,'RAB Prices Long'!$E:$E,'All Prices combined'!$G141)))),2)</f>
        <v>8.77</v>
      </c>
      <c r="AD141" s="2">
        <f>ROUND(IF($B141="Annuity",SUMIFS('Annuity Prices'!AG:AG,'Annuity Prices'!$B:$B,$D141,'Annuity Prices'!$E:$E,$G141),IF($B141="RAB Short",SUMIFS('RAB Prices Short'!AG:AG,'RAB Prices Short'!$B:$B,'All Prices combined'!$D141,'RAB Prices Short'!$E:$E,'All Prices combined'!$G141),IF($B141="RAB Long",SUMIFS('RAB Prices Long'!AG:AG,'RAB Prices Long'!$B:$B,'All Prices combined'!$D141,'RAB Prices Long'!$E:$E,'All Prices combined'!$G141)))),2)</f>
        <v>8.99</v>
      </c>
      <c r="AE141" s="2">
        <f>ROUND(IF($B141="Annuity",SUMIFS('Annuity Prices'!AH:AH,'Annuity Prices'!$B:$B,$D141,'Annuity Prices'!$E:$E,$G141),IF($B141="RAB Short",SUMIFS('RAB Prices Short'!AH:AH,'RAB Prices Short'!$B:$B,'All Prices combined'!$D141,'RAB Prices Short'!$E:$E,'All Prices combined'!$G141),IF($B141="RAB Long",SUMIFS('RAB Prices Long'!AH:AH,'RAB Prices Long'!$B:$B,'All Prices combined'!$D141,'RAB Prices Long'!$E:$E,'All Prices combined'!$G141)))),2)</f>
        <v>9.2100000000000009</v>
      </c>
      <c r="AF141" s="2">
        <f>ROUND(IF($B141="Annuity",SUMIFS('Annuity Prices'!AI:AI,'Annuity Prices'!$B:$B,$D141,'Annuity Prices'!$E:$E,$G141),IF($B141="RAB Short",SUMIFS('RAB Prices Short'!AI:AI,'RAB Prices Short'!$B:$B,'All Prices combined'!$D141,'RAB Prices Short'!$E:$E,'All Prices combined'!$G141),IF($B141="RAB Long",SUMIFS('RAB Prices Long'!AI:AI,'RAB Prices Long'!$B:$B,'All Prices combined'!$D141,'RAB Prices Long'!$E:$E,'All Prices combined'!$G141)))),2)</f>
        <v>9.44</v>
      </c>
      <c r="AG141" s="2">
        <f>ROUND(IF($B141="Annuity",SUMIFS('Annuity Prices'!AJ:AJ,'Annuity Prices'!$B:$B,$D141,'Annuity Prices'!$E:$E,$G141),IF($B141="RAB Short",SUMIFS('RAB Prices Short'!AJ:AJ,'RAB Prices Short'!$B:$B,'All Prices combined'!$D141,'RAB Prices Short'!$E:$E,'All Prices combined'!$G141),IF($B141="RAB Long",SUMIFS('RAB Prices Long'!AJ:AJ,'RAB Prices Long'!$B:$B,'All Prices combined'!$D141,'RAB Prices Long'!$E:$E,'All Prices combined'!$G141)))),2)</f>
        <v>9.67</v>
      </c>
      <c r="AH141" s="2">
        <f>ROUND(IF($B141="Annuity",SUMIFS('Annuity Prices'!AK:AK,'Annuity Prices'!$B:$B,$D141,'Annuity Prices'!$E:$E,$G141),IF($B141="RAB Short",SUMIFS('RAB Prices Short'!AK:AK,'RAB Prices Short'!$B:$B,'All Prices combined'!$D141,'RAB Prices Short'!$E:$E,'All Prices combined'!$G141),IF($B141="RAB Long",SUMIFS('RAB Prices Long'!AK:AK,'RAB Prices Long'!$B:$B,'All Prices combined'!$D141,'RAB Prices Long'!$E:$E,'All Prices combined'!$G141)))),2)</f>
        <v>9.91</v>
      </c>
      <c r="AI141" s="2">
        <f>ROUND(IF($B141="Annuity",SUMIFS('Annuity Prices'!AL:AL,'Annuity Prices'!$B:$B,$D141,'Annuity Prices'!$E:$E,$G141),IF($B141="RAB Short",SUMIFS('RAB Prices Short'!AL:AL,'RAB Prices Short'!$B:$B,'All Prices combined'!$D141,'RAB Prices Short'!$E:$E,'All Prices combined'!$G141),IF($B141="RAB Long",SUMIFS('RAB Prices Long'!AL:AL,'RAB Prices Long'!$B:$B,'All Prices combined'!$D141,'RAB Prices Long'!$E:$E,'All Prices combined'!$G141)))),2)</f>
        <v>10.16</v>
      </c>
      <c r="AJ141" s="2">
        <f>ROUND(IF($B141="Annuity",SUMIFS('Annuity Prices'!AM:AM,'Annuity Prices'!$B:$B,$D141,'Annuity Prices'!$E:$E,$G141),IF($B141="RAB Short",SUMIFS('RAB Prices Short'!AM:AM,'RAB Prices Short'!$B:$B,'All Prices combined'!$D141,'RAB Prices Short'!$E:$E,'All Prices combined'!$G141),IF($B141="RAB Long",SUMIFS('RAB Prices Long'!AM:AM,'RAB Prices Long'!$B:$B,'All Prices combined'!$D141,'RAB Prices Long'!$E:$E,'All Prices combined'!$G141)))),2)</f>
        <v>10.41</v>
      </c>
      <c r="AK141" s="2">
        <f>ROUND(IF($B141="Annuity",SUMIFS('Annuity Prices'!AN:AN,'Annuity Prices'!$B:$B,$D141,'Annuity Prices'!$E:$E,$G141),IF($B141="RAB Short",SUMIFS('RAB Prices Short'!AN:AN,'RAB Prices Short'!$B:$B,'All Prices combined'!$D141,'RAB Prices Short'!$E:$E,'All Prices combined'!$G141),IF($B141="RAB Long",SUMIFS('RAB Prices Long'!AN:AN,'RAB Prices Long'!$B:$B,'All Prices combined'!$D141,'RAB Prices Long'!$E:$E,'All Prices combined'!$G141)))),2)</f>
        <v>10.66</v>
      </c>
      <c r="AL141" s="2">
        <f>ROUND(IF($B141="Annuity",SUMIFS('Annuity Prices'!AO:AO,'Annuity Prices'!$B:$B,$D141,'Annuity Prices'!$E:$E,$G141),IF($B141="RAB Short",SUMIFS('RAB Prices Short'!AO:AO,'RAB Prices Short'!$B:$B,'All Prices combined'!$D141,'RAB Prices Short'!$E:$E,'All Prices combined'!$G141),IF($B141="RAB Long",SUMIFS('RAB Prices Long'!AO:AO,'RAB Prices Long'!$B:$B,'All Prices combined'!$D141,'RAB Prices Long'!$E:$E,'All Prices combined'!$G141)))),2)</f>
        <v>10.92</v>
      </c>
      <c r="AM141" s="2">
        <f>ROUND(IF($B141="Annuity",SUMIFS('Annuity Prices'!AP:AP,'Annuity Prices'!$B:$B,$D141,'Annuity Prices'!$E:$E,$G141),IF($B141="RAB Short",SUMIFS('RAB Prices Short'!AP:AP,'RAB Prices Short'!$B:$B,'All Prices combined'!$D141,'RAB Prices Short'!$E:$E,'All Prices combined'!$G141),IF($B141="RAB Long",SUMIFS('RAB Prices Long'!AP:AP,'RAB Prices Long'!$B:$B,'All Prices combined'!$D141,'RAB Prices Long'!$E:$E,'All Prices combined'!$G141)))),2)</f>
        <v>11.2</v>
      </c>
      <c r="AN141" s="2">
        <f>ROUND(IF($B141="Annuity",SUMIFS('Annuity Prices'!AQ:AQ,'Annuity Prices'!$B:$B,$D141,'Annuity Prices'!$E:$E,$G141),IF($B141="RAB Short",SUMIFS('RAB Prices Short'!AQ:AQ,'RAB Prices Short'!$B:$B,'All Prices combined'!$D141,'RAB Prices Short'!$E:$E,'All Prices combined'!$G141),IF($B141="RAB Long",SUMIFS('RAB Prices Long'!AQ:AQ,'RAB Prices Long'!$B:$B,'All Prices combined'!$D141,'RAB Prices Long'!$E:$E,'All Prices combined'!$G141)))),2)</f>
        <v>11.48</v>
      </c>
      <c r="AO141" s="2">
        <f>ROUND(IF($B141="Annuity",SUMIFS('Annuity Prices'!AR:AR,'Annuity Prices'!$B:$B,$D141,'Annuity Prices'!$E:$E,$G141),IF($B141="RAB Short",SUMIFS('RAB Prices Short'!AR:AR,'RAB Prices Short'!$B:$B,'All Prices combined'!$D141,'RAB Prices Short'!$E:$E,'All Prices combined'!$G141),IF($B141="RAB Long",SUMIFS('RAB Prices Long'!AR:AR,'RAB Prices Long'!$B:$B,'All Prices combined'!$D141,'RAB Prices Long'!$E:$E,'All Prices combined'!$G141)))),2)</f>
        <v>4.0999999999999996</v>
      </c>
      <c r="AP141" s="2">
        <f>ROUND(IF($B141="Annuity",SUMIFS('Annuity Prices'!AS:AS,'Annuity Prices'!$B:$B,$D141,'Annuity Prices'!$E:$E,$G141),IF($B141="RAB Short",SUMIFS('RAB Prices Short'!AS:AS,'RAB Prices Short'!$B:$B,'All Prices combined'!$D141,'RAB Prices Short'!$E:$E,'All Prices combined'!$G141),IF($B141="RAB Long",SUMIFS('RAB Prices Long'!AS:AS,'RAB Prices Long'!$B:$B,'All Prices combined'!$D141,'RAB Prices Long'!$E:$E,'All Prices combined'!$G141)))),2)</f>
        <v>5.63</v>
      </c>
      <c r="AQ141" s="2">
        <f>ROUND(IF($B141="Annuity",SUMIFS('Annuity Prices'!AT:AT,'Annuity Prices'!$B:$B,$D141,'Annuity Prices'!$E:$E,$G141),IF($B141="RAB Short",SUMIFS('RAB Prices Short'!AT:AT,'RAB Prices Short'!$B:$B,'All Prices combined'!$D141,'RAB Prices Short'!$E:$E,'All Prices combined'!$G141),IF($B141="RAB Long",SUMIFS('RAB Prices Long'!AT:AT,'RAB Prices Long'!$B:$B,'All Prices combined'!$D141,'RAB Prices Long'!$E:$E,'All Prices combined'!$G141)))),2)</f>
        <v>5.79</v>
      </c>
      <c r="AR141" s="2">
        <f>ROUND(IF($B141="Annuity",SUMIFS('Annuity Prices'!AU:AU,'Annuity Prices'!$B:$B,$D141,'Annuity Prices'!$E:$E,$G141),IF($B141="RAB Short",SUMIFS('RAB Prices Short'!AU:AU,'RAB Prices Short'!$B:$B,'All Prices combined'!$D141,'RAB Prices Short'!$E:$E,'All Prices combined'!$G141),IF($B141="RAB Long",SUMIFS('RAB Prices Long'!AU:AU,'RAB Prices Long'!$B:$B,'All Prices combined'!$D141,'RAB Prices Long'!$E:$E,'All Prices combined'!$G141)))),2)</f>
        <v>5.95</v>
      </c>
      <c r="AS141" s="2">
        <f>ROUND(IF($B141="Annuity",SUMIFS('Annuity Prices'!AV:AV,'Annuity Prices'!$B:$B,$D141,'Annuity Prices'!$E:$E,$G141),IF($B141="RAB Short",SUMIFS('RAB Prices Short'!AV:AV,'RAB Prices Short'!$B:$B,'All Prices combined'!$D141,'RAB Prices Short'!$E:$E,'All Prices combined'!$G141),IF($B141="RAB Long",SUMIFS('RAB Prices Long'!AV:AV,'RAB Prices Long'!$B:$B,'All Prices combined'!$D141,'RAB Prices Long'!$E:$E,'All Prices combined'!$G141)))),2)</f>
        <v>6.12</v>
      </c>
      <c r="AT141" s="2">
        <f>ROUND(IF($B141="Annuity",SUMIFS('Annuity Prices'!AW:AW,'Annuity Prices'!$B:$B,$D141,'Annuity Prices'!$E:$E,$G141),IF($B141="RAB Short",SUMIFS('RAB Prices Short'!AW:AW,'RAB Prices Short'!$B:$B,'All Prices combined'!$D141,'RAB Prices Short'!$E:$E,'All Prices combined'!$G141),IF($B141="RAB Long",SUMIFS('RAB Prices Long'!AW:AW,'RAB Prices Long'!$B:$B,'All Prices combined'!$D141,'RAB Prices Long'!$E:$E,'All Prices combined'!$G141)))),2)</f>
        <v>5.93</v>
      </c>
      <c r="AU141" s="2">
        <f>ROUND(IF($B141="Annuity",SUMIFS('Annuity Prices'!AX:AX,'Annuity Prices'!$B:$B,$D141,'Annuity Prices'!$E:$E,$G141),IF($B141="RAB Short",SUMIFS('RAB Prices Short'!AX:AX,'RAB Prices Short'!$B:$B,'All Prices combined'!$D141,'RAB Prices Short'!$E:$E,'All Prices combined'!$G141),IF($B141="RAB Long",SUMIFS('RAB Prices Long'!AX:AX,'RAB Prices Long'!$B:$B,'All Prices combined'!$D141,'RAB Prices Long'!$E:$E,'All Prices combined'!$G141)))),2)</f>
        <v>6.08</v>
      </c>
      <c r="AV141" s="2">
        <f>ROUND(IF($B141="Annuity",SUMIFS('Annuity Prices'!AY:AY,'Annuity Prices'!$B:$B,$D141,'Annuity Prices'!$E:$E,$G141),IF($B141="RAB Short",SUMIFS('RAB Prices Short'!AY:AY,'RAB Prices Short'!$B:$B,'All Prices combined'!$D141,'RAB Prices Short'!$E:$E,'All Prices combined'!$G141),IF($B141="RAB Long",SUMIFS('RAB Prices Long'!AY:AY,'RAB Prices Long'!$B:$B,'All Prices combined'!$D141,'RAB Prices Long'!$E:$E,'All Prices combined'!$G141)))),2)</f>
        <v>6.24</v>
      </c>
      <c r="AW141" s="2">
        <f>ROUND(IF($B141="Annuity",SUMIFS('Annuity Prices'!AZ:AZ,'Annuity Prices'!$B:$B,$D141,'Annuity Prices'!$E:$E,$G141),IF($B141="RAB Short",SUMIFS('RAB Prices Short'!AZ:AZ,'RAB Prices Short'!$B:$B,'All Prices combined'!$D141,'RAB Prices Short'!$E:$E,'All Prices combined'!$G141),IF($B141="RAB Long",SUMIFS('RAB Prices Long'!AZ:AZ,'RAB Prices Long'!$B:$B,'All Prices combined'!$D141,'RAB Prices Long'!$E:$E,'All Prices combined'!$G141)))),2)</f>
        <v>6.39</v>
      </c>
      <c r="AX141" s="2">
        <f>ROUND(IF($B141="Annuity",SUMIFS('Annuity Prices'!BA:BA,'Annuity Prices'!$B:$B,$D141,'Annuity Prices'!$E:$E,$G141),IF($B141="RAB Short",SUMIFS('RAB Prices Short'!BA:BA,'RAB Prices Short'!$B:$B,'All Prices combined'!$D141,'RAB Prices Short'!$E:$E,'All Prices combined'!$G141),IF($B141="RAB Long",SUMIFS('RAB Prices Long'!BA:BA,'RAB Prices Long'!$B:$B,'All Prices combined'!$D141,'RAB Prices Long'!$E:$E,'All Prices combined'!$G141)))),2)</f>
        <v>6.54</v>
      </c>
      <c r="AY141" s="2">
        <f>ROUND(IF($B141="Annuity",SUMIFS('Annuity Prices'!BB:BB,'Annuity Prices'!$B:$B,$D141,'Annuity Prices'!$E:$E,$G141),IF($B141="RAB Short",SUMIFS('RAB Prices Short'!BB:BB,'RAB Prices Short'!$B:$B,'All Prices combined'!$D141,'RAB Prices Short'!$E:$E,'All Prices combined'!$G141),IF($B141="RAB Long",SUMIFS('RAB Prices Long'!BB:BB,'RAB Prices Long'!$B:$B,'All Prices combined'!$D141,'RAB Prices Long'!$E:$E,'All Prices combined'!$G141)))),2)</f>
        <v>6.71</v>
      </c>
      <c r="AZ141" s="2">
        <f>ROUND(IF($B141="Annuity",SUMIFS('Annuity Prices'!BC:BC,'Annuity Prices'!$B:$B,$D141,'Annuity Prices'!$E:$E,$G141),IF($B141="RAB Short",SUMIFS('RAB Prices Short'!BC:BC,'RAB Prices Short'!$B:$B,'All Prices combined'!$D141,'RAB Prices Short'!$E:$E,'All Prices combined'!$G141),IF($B141="RAB Long",SUMIFS('RAB Prices Long'!BC:BC,'RAB Prices Long'!$B:$B,'All Prices combined'!$D141,'RAB Prices Long'!$E:$E,'All Prices combined'!$G141)))),2)</f>
        <v>6.87</v>
      </c>
      <c r="BA141" s="2">
        <f>ROUND(IF($B141="Annuity",SUMIFS('Annuity Prices'!BD:BD,'Annuity Prices'!$B:$B,$D141,'Annuity Prices'!$E:$E,$G141),IF($B141="RAB Short",SUMIFS('RAB Prices Short'!BD:BD,'RAB Prices Short'!$B:$B,'All Prices combined'!$D141,'RAB Prices Short'!$E:$E,'All Prices combined'!$G141),IF($B141="RAB Long",SUMIFS('RAB Prices Long'!BD:BD,'RAB Prices Long'!$B:$B,'All Prices combined'!$D141,'RAB Prices Long'!$E:$E,'All Prices combined'!$G141)))),2)</f>
        <v>7.05</v>
      </c>
      <c r="BB141" s="2">
        <f>ROUND(IF($B141="Annuity",SUMIFS('Annuity Prices'!BE:BE,'Annuity Prices'!$B:$B,$D141,'Annuity Prices'!$E:$E,$G141),IF($B141="RAB Short",SUMIFS('RAB Prices Short'!BE:BE,'RAB Prices Short'!$B:$B,'All Prices combined'!$D141,'RAB Prices Short'!$E:$E,'All Prices combined'!$G141),IF($B141="RAB Long",SUMIFS('RAB Prices Long'!BE:BE,'RAB Prices Long'!$B:$B,'All Prices combined'!$D141,'RAB Prices Long'!$E:$E,'All Prices combined'!$G141)))),2)</f>
        <v>7.21</v>
      </c>
      <c r="BC141" s="2">
        <f>ROUND(IF($B141="Annuity",SUMIFS('Annuity Prices'!BF:BF,'Annuity Prices'!$B:$B,$D141,'Annuity Prices'!$E:$E,$G141),IF($B141="RAB Short",SUMIFS('RAB Prices Short'!BF:BF,'RAB Prices Short'!$B:$B,'All Prices combined'!$D141,'RAB Prices Short'!$E:$E,'All Prices combined'!$G141),IF($B141="RAB Long",SUMIFS('RAB Prices Long'!BF:BF,'RAB Prices Long'!$B:$B,'All Prices combined'!$D141,'RAB Prices Long'!$E:$E,'All Prices combined'!$G141)))),2)</f>
        <v>7.39</v>
      </c>
      <c r="BD141" s="2">
        <f>ROUND(IF($B141="Annuity",SUMIFS('Annuity Prices'!BG:BG,'Annuity Prices'!$B:$B,$D141,'Annuity Prices'!$E:$E,$G141),IF($B141="RAB Short",SUMIFS('RAB Prices Short'!BG:BG,'RAB Prices Short'!$B:$B,'All Prices combined'!$D141,'RAB Prices Short'!$E:$E,'All Prices combined'!$G141),IF($B141="RAB Long",SUMIFS('RAB Prices Long'!BG:BG,'RAB Prices Long'!$B:$B,'All Prices combined'!$D141,'RAB Prices Long'!$E:$E,'All Prices combined'!$G141)))),2)</f>
        <v>7.58</v>
      </c>
      <c r="BE141" s="2">
        <f>ROUND(IF($B141="Annuity",SUMIFS('Annuity Prices'!BH:BH,'Annuity Prices'!$B:$B,$D141,'Annuity Prices'!$E:$E,$G141),IF($B141="RAB Short",SUMIFS('RAB Prices Short'!BH:BH,'RAB Prices Short'!$B:$B,'All Prices combined'!$D141,'RAB Prices Short'!$E:$E,'All Prices combined'!$G141),IF($B141="RAB Long",SUMIFS('RAB Prices Long'!BH:BH,'RAB Prices Long'!$B:$B,'All Prices combined'!$D141,'RAB Prices Long'!$E:$E,'All Prices combined'!$G141)))),2)</f>
        <v>7.77</v>
      </c>
      <c r="BF141" s="2">
        <f>ROUND(IF($B141="Annuity",SUMIFS('Annuity Prices'!BI:BI,'Annuity Prices'!$B:$B,$D141,'Annuity Prices'!$E:$E,$G141),IF($B141="RAB Short",SUMIFS('RAB Prices Short'!BI:BI,'RAB Prices Short'!$B:$B,'All Prices combined'!$D141,'RAB Prices Short'!$E:$E,'All Prices combined'!$G141),IF($B141="RAB Long",SUMIFS('RAB Prices Long'!BI:BI,'RAB Prices Long'!$B:$B,'All Prices combined'!$D141,'RAB Prices Long'!$E:$E,'All Prices combined'!$G141)))),2)</f>
        <v>7.95</v>
      </c>
      <c r="BG141" s="2">
        <f>ROUND(IF($B141="Annuity",SUMIFS('Annuity Prices'!BJ:BJ,'Annuity Prices'!$B:$B,$D141,'Annuity Prices'!$E:$E,$G141),IF($B141="RAB Short",SUMIFS('RAB Prices Short'!BJ:BJ,'RAB Prices Short'!$B:$B,'All Prices combined'!$D141,'RAB Prices Short'!$E:$E,'All Prices combined'!$G141),IF($B141="RAB Long",SUMIFS('RAB Prices Long'!BJ:BJ,'RAB Prices Long'!$B:$B,'All Prices combined'!$D141,'RAB Prices Long'!$E:$E,'All Prices combined'!$G141)))),2)</f>
        <v>8.15</v>
      </c>
      <c r="BH141" s="2">
        <f>ROUND(IF($B141="Annuity",SUMIFS('Annuity Prices'!BK:BK,'Annuity Prices'!$B:$B,$D141,'Annuity Prices'!$E:$E,$G141),IF($B141="RAB Short",SUMIFS('RAB Prices Short'!BK:BK,'RAB Prices Short'!$B:$B,'All Prices combined'!$D141,'RAB Prices Short'!$E:$E,'All Prices combined'!$G141),IF($B141="RAB Long",SUMIFS('RAB Prices Long'!BK:BK,'RAB Prices Long'!$B:$B,'All Prices combined'!$D141,'RAB Prices Long'!$E:$E,'All Prices combined'!$G141)))),2)</f>
        <v>8.35</v>
      </c>
      <c r="BI141" s="2">
        <f>ROUND(IF($B141="Annuity",SUMIFS('Annuity Prices'!BL:BL,'Annuity Prices'!$B:$B,$D141,'Annuity Prices'!$E:$E,$G141),IF($B141="RAB Short",SUMIFS('RAB Prices Short'!BL:BL,'RAB Prices Short'!$B:$B,'All Prices combined'!$D141,'RAB Prices Short'!$E:$E,'All Prices combined'!$G141),IF($B141="RAB Long",SUMIFS('RAB Prices Long'!BL:BL,'RAB Prices Long'!$B:$B,'All Prices combined'!$D141,'RAB Prices Long'!$E:$E,'All Prices combined'!$G141)))),2)</f>
        <v>8.56</v>
      </c>
      <c r="BJ141" s="2">
        <f>ROUND(IF($B141="Annuity",SUMIFS('Annuity Prices'!BM:BM,'Annuity Prices'!$B:$B,$D141,'Annuity Prices'!$E:$E,$G141),IF($B141="RAB Short",SUMIFS('RAB Prices Short'!BM:BM,'RAB Prices Short'!$B:$B,'All Prices combined'!$D141,'RAB Prices Short'!$E:$E,'All Prices combined'!$G141),IF($B141="RAB Long",SUMIFS('RAB Prices Long'!BM:BM,'RAB Prices Long'!$B:$B,'All Prices combined'!$D141,'RAB Prices Long'!$E:$E,'All Prices combined'!$G141)))),2)</f>
        <v>8.77</v>
      </c>
      <c r="BK141" s="2">
        <f>ROUND(IF($B141="Annuity",SUMIFS('Annuity Prices'!BN:BN,'Annuity Prices'!$B:$B,$D141,'Annuity Prices'!$E:$E,$G141),IF($B141="RAB Short",SUMIFS('RAB Prices Short'!BN:BN,'RAB Prices Short'!$B:$B,'All Prices combined'!$D141,'RAB Prices Short'!$E:$E,'All Prices combined'!$G141),IF($B141="RAB Long",SUMIFS('RAB Prices Long'!BN:BN,'RAB Prices Long'!$B:$B,'All Prices combined'!$D141,'RAB Prices Long'!$E:$E,'All Prices combined'!$G141)))),2)</f>
        <v>8.99</v>
      </c>
      <c r="BL141" s="2">
        <f>ROUND(IF($B141="Annuity",SUMIFS('Annuity Prices'!BO:BO,'Annuity Prices'!$B:$B,$D141,'Annuity Prices'!$E:$E,$G141),IF($B141="RAB Short",SUMIFS('RAB Prices Short'!BO:BO,'RAB Prices Short'!$B:$B,'All Prices combined'!$D141,'RAB Prices Short'!$E:$E,'All Prices combined'!$G141),IF($B141="RAB Long",SUMIFS('RAB Prices Long'!BO:BO,'RAB Prices Long'!$B:$B,'All Prices combined'!$D141,'RAB Prices Long'!$E:$E,'All Prices combined'!$G141)))),2)</f>
        <v>9.2100000000000009</v>
      </c>
      <c r="BM141" s="2">
        <f>ROUND(IF($B141="Annuity",SUMIFS('Annuity Prices'!BP:BP,'Annuity Prices'!$B:$B,$D141,'Annuity Prices'!$E:$E,$G141),IF($B141="RAB Short",SUMIFS('RAB Prices Short'!BP:BP,'RAB Prices Short'!$B:$B,'All Prices combined'!$D141,'RAB Prices Short'!$E:$E,'All Prices combined'!$G141),IF($B141="RAB Long",SUMIFS('RAB Prices Long'!BP:BP,'RAB Prices Long'!$B:$B,'All Prices combined'!$D141,'RAB Prices Long'!$E:$E,'All Prices combined'!$G141)))),2)</f>
        <v>9.44</v>
      </c>
      <c r="BN141" s="2">
        <f>ROUND(IF($B141="Annuity",SUMIFS('Annuity Prices'!BQ:BQ,'Annuity Prices'!$B:$B,$D141,'Annuity Prices'!$E:$E,$G141),IF($B141="RAB Short",SUMIFS('RAB Prices Short'!BQ:BQ,'RAB Prices Short'!$B:$B,'All Prices combined'!$D141,'RAB Prices Short'!$E:$E,'All Prices combined'!$G141),IF($B141="RAB Long",SUMIFS('RAB Prices Long'!BQ:BQ,'RAB Prices Long'!$B:$B,'All Prices combined'!$D141,'RAB Prices Long'!$E:$E,'All Prices combined'!$G141)))),2)</f>
        <v>9.67</v>
      </c>
      <c r="BO141" s="2">
        <f>ROUND(IF($B141="Annuity",SUMIFS('Annuity Prices'!BR:BR,'Annuity Prices'!$B:$B,$D141,'Annuity Prices'!$E:$E,$G141),IF($B141="RAB Short",SUMIFS('RAB Prices Short'!BR:BR,'RAB Prices Short'!$B:$B,'All Prices combined'!$D141,'RAB Prices Short'!$E:$E,'All Prices combined'!$G141),IF($B141="RAB Long",SUMIFS('RAB Prices Long'!BR:BR,'RAB Prices Long'!$B:$B,'All Prices combined'!$D141,'RAB Prices Long'!$E:$E,'All Prices combined'!$G141)))),2)</f>
        <v>9.91</v>
      </c>
      <c r="BP141" s="2">
        <f>ROUND(IF($B141="Annuity",SUMIFS('Annuity Prices'!BS:BS,'Annuity Prices'!$B:$B,$D141,'Annuity Prices'!$E:$E,$G141),IF($B141="RAB Short",SUMIFS('RAB Prices Short'!BS:BS,'RAB Prices Short'!$B:$B,'All Prices combined'!$D141,'RAB Prices Short'!$E:$E,'All Prices combined'!$G141),IF($B141="RAB Long",SUMIFS('RAB Prices Long'!BS:BS,'RAB Prices Long'!$B:$B,'All Prices combined'!$D141,'RAB Prices Long'!$E:$E,'All Prices combined'!$G141)))),2)</f>
        <v>10.16</v>
      </c>
      <c r="BQ141" s="2">
        <f>ROUND(IF($B141="Annuity",SUMIFS('Annuity Prices'!BT:BT,'Annuity Prices'!$B:$B,$D141,'Annuity Prices'!$E:$E,$G141),IF($B141="RAB Short",SUMIFS('RAB Prices Short'!BT:BT,'RAB Prices Short'!$B:$B,'All Prices combined'!$D141,'RAB Prices Short'!$E:$E,'All Prices combined'!$G141),IF($B141="RAB Long",SUMIFS('RAB Prices Long'!BT:BT,'RAB Prices Long'!$B:$B,'All Prices combined'!$D141,'RAB Prices Long'!$E:$E,'All Prices combined'!$G141)))),2)</f>
        <v>10.41</v>
      </c>
      <c r="BR141" s="2">
        <f>ROUND(IF($B141="Annuity",SUMIFS('Annuity Prices'!BU:BU,'Annuity Prices'!$B:$B,$D141,'Annuity Prices'!$E:$E,$G141),IF($B141="RAB Short",SUMIFS('RAB Prices Short'!BU:BU,'RAB Prices Short'!$B:$B,'All Prices combined'!$D141,'RAB Prices Short'!$E:$E,'All Prices combined'!$G141),IF($B141="RAB Long",SUMIFS('RAB Prices Long'!BU:BU,'RAB Prices Long'!$B:$B,'All Prices combined'!$D141,'RAB Prices Long'!$E:$E,'All Prices combined'!$G141)))),2)</f>
        <v>10.66</v>
      </c>
      <c r="BS141" s="2">
        <f>ROUND(IF($B141="Annuity",SUMIFS('Annuity Prices'!BV:BV,'Annuity Prices'!$B:$B,$D141,'Annuity Prices'!$E:$E,$G141),IF($B141="RAB Short",SUMIFS('RAB Prices Short'!BV:BV,'RAB Prices Short'!$B:$B,'All Prices combined'!$D141,'RAB Prices Short'!$E:$E,'All Prices combined'!$G141),IF($B141="RAB Long",SUMIFS('RAB Prices Long'!BV:BV,'RAB Prices Long'!$B:$B,'All Prices combined'!$D141,'RAB Prices Long'!$E:$E,'All Prices combined'!$G141)))),2)</f>
        <v>10.92</v>
      </c>
      <c r="BT141" s="2">
        <f>ROUND(IF($B141="Annuity",SUMIFS('Annuity Prices'!BW:BW,'Annuity Prices'!$B:$B,$D141,'Annuity Prices'!$E:$E,$G141),IF($B141="RAB Short",SUMIFS('RAB Prices Short'!BW:BW,'RAB Prices Short'!$B:$B,'All Prices combined'!$D141,'RAB Prices Short'!$E:$E,'All Prices combined'!$G141),IF($B141="RAB Long",SUMIFS('RAB Prices Long'!BW:BW,'RAB Prices Long'!$B:$B,'All Prices combined'!$D141,'RAB Prices Long'!$E:$E,'All Prices combined'!$G141)))),2)</f>
        <v>11.2</v>
      </c>
      <c r="BU141" s="2">
        <f>ROUND(IF($B141="Annuity",SUMIFS('Annuity Prices'!BX:BX,'Annuity Prices'!$B:$B,$D141,'Annuity Prices'!$E:$E,$G141),IF($B141="RAB Short",SUMIFS('RAB Prices Short'!BX:BX,'RAB Prices Short'!$B:$B,'All Prices combined'!$D141,'RAB Prices Short'!$E:$E,'All Prices combined'!$G141),IF($B141="RAB Long",SUMIFS('RAB Prices Long'!BX:BX,'RAB Prices Long'!$B:$B,'All Prices combined'!$D141,'RAB Prices Long'!$E:$E,'All Prices combined'!$G141)))),2)</f>
        <v>11.48</v>
      </c>
    </row>
    <row r="142" spans="2:73" x14ac:dyDescent="0.25">
      <c r="B142" t="s">
        <v>37</v>
      </c>
      <c r="C142" s="1">
        <v>25</v>
      </c>
      <c r="D142" s="1" t="s">
        <v>205</v>
      </c>
      <c r="E142" s="1" t="s">
        <v>203</v>
      </c>
      <c r="F142" s="1">
        <v>25</v>
      </c>
      <c r="G142" s="1" t="s">
        <v>40</v>
      </c>
      <c r="H142" s="1"/>
      <c r="I142" s="2">
        <f>ROUND(IF($B142="Annuity",SUMIFS('Annuity Prices'!L:L,'Annuity Prices'!$B:$B,$D142,'Annuity Prices'!$E:$E,$G142),IF($B142="RAB Short",SUMIFS('RAB Prices Short'!L:L,'RAB Prices Short'!$B:$B,'All Prices combined'!$D142,'RAB Prices Short'!$E:$E,'All Prices combined'!$G142),IF($B142="RAB Long",SUMIFS('RAB Prices Long'!L:L,'RAB Prices Long'!$B:$B,'All Prices combined'!$D142,'RAB Prices Long'!$E:$E,'All Prices combined'!$G142)))),2)</f>
        <v>0.77</v>
      </c>
      <c r="J142" s="2">
        <f>ROUND(IF($B142="Annuity",SUMIFS('Annuity Prices'!M:M,'Annuity Prices'!$B:$B,$D142,'Annuity Prices'!$E:$E,$G142),IF($B142="RAB Short",SUMIFS('RAB Prices Short'!M:M,'RAB Prices Short'!$B:$B,'All Prices combined'!$D142,'RAB Prices Short'!$E:$E,'All Prices combined'!$G142),IF($B142="RAB Long",SUMIFS('RAB Prices Long'!M:M,'RAB Prices Long'!$B:$B,'All Prices combined'!$D142,'RAB Prices Long'!$E:$E,'All Prices combined'!$G142)))),2)</f>
        <v>0.79</v>
      </c>
      <c r="K142" s="2">
        <f>ROUND(IF($B142="Annuity",SUMIFS('Annuity Prices'!N:N,'Annuity Prices'!$B:$B,$D142,'Annuity Prices'!$E:$E,$G142),IF($B142="RAB Short",SUMIFS('RAB Prices Short'!N:N,'RAB Prices Short'!$B:$B,'All Prices combined'!$D142,'RAB Prices Short'!$E:$E,'All Prices combined'!$G142),IF($B142="RAB Long",SUMIFS('RAB Prices Long'!N:N,'RAB Prices Long'!$B:$B,'All Prices combined'!$D142,'RAB Prices Long'!$E:$E,'All Prices combined'!$G142)))),2)</f>
        <v>0.81</v>
      </c>
      <c r="L142" s="2">
        <f>ROUND(IF($B142="Annuity",SUMIFS('Annuity Prices'!O:O,'Annuity Prices'!$B:$B,$D142,'Annuity Prices'!$E:$E,$G142),IF($B142="RAB Short",SUMIFS('RAB Prices Short'!O:O,'RAB Prices Short'!$B:$B,'All Prices combined'!$D142,'RAB Prices Short'!$E:$E,'All Prices combined'!$G142),IF($B142="RAB Long",SUMIFS('RAB Prices Long'!O:O,'RAB Prices Long'!$B:$B,'All Prices combined'!$D142,'RAB Prices Long'!$E:$E,'All Prices combined'!$G142)))),2)</f>
        <v>0.84</v>
      </c>
      <c r="M142" s="2">
        <f>ROUND(IF($B142="Annuity",SUMIFS('Annuity Prices'!P:P,'Annuity Prices'!$B:$B,$D142,'Annuity Prices'!$E:$E,$G142),IF($B142="RAB Short",SUMIFS('RAB Prices Short'!P:P,'RAB Prices Short'!$B:$B,'All Prices combined'!$D142,'RAB Prices Short'!$E:$E,'All Prices combined'!$G142),IF($B142="RAB Long",SUMIFS('RAB Prices Long'!P:P,'RAB Prices Long'!$B:$B,'All Prices combined'!$D142,'RAB Prices Long'!$E:$E,'All Prices combined'!$G142)))),2)</f>
        <v>0.85</v>
      </c>
      <c r="N142" s="2">
        <f>ROUND(IF($B142="Annuity",SUMIFS('Annuity Prices'!Q:Q,'Annuity Prices'!$B:$B,$D142,'Annuity Prices'!$E:$E,$G142),IF($B142="RAB Short",SUMIFS('RAB Prices Short'!Q:Q,'RAB Prices Short'!$B:$B,'All Prices combined'!$D142,'RAB Prices Short'!$E:$E,'All Prices combined'!$G142),IF($B142="RAB Long",SUMIFS('RAB Prices Long'!Q:Q,'RAB Prices Long'!$B:$B,'All Prices combined'!$D142,'RAB Prices Long'!$E:$E,'All Prices combined'!$G142)))),2)</f>
        <v>0.87</v>
      </c>
      <c r="O142" s="2">
        <f>ROUND(IF($B142="Annuity",SUMIFS('Annuity Prices'!R:R,'Annuity Prices'!$B:$B,$D142,'Annuity Prices'!$E:$E,$G142),IF($B142="RAB Short",SUMIFS('RAB Prices Short'!R:R,'RAB Prices Short'!$B:$B,'All Prices combined'!$D142,'RAB Prices Short'!$E:$E,'All Prices combined'!$G142),IF($B142="RAB Long",SUMIFS('RAB Prices Long'!R:R,'RAB Prices Long'!$B:$B,'All Prices combined'!$D142,'RAB Prices Long'!$E:$E,'All Prices combined'!$G142)))),2)</f>
        <v>0.9</v>
      </c>
      <c r="P142" s="2">
        <f>ROUND(IF($B142="Annuity",SUMIFS('Annuity Prices'!S:S,'Annuity Prices'!$B:$B,$D142,'Annuity Prices'!$E:$E,$G142),IF($B142="RAB Short",SUMIFS('RAB Prices Short'!S:S,'RAB Prices Short'!$B:$B,'All Prices combined'!$D142,'RAB Prices Short'!$E:$E,'All Prices combined'!$G142),IF($B142="RAB Long",SUMIFS('RAB Prices Long'!S:S,'RAB Prices Long'!$B:$B,'All Prices combined'!$D142,'RAB Prices Long'!$E:$E,'All Prices combined'!$G142)))),2)</f>
        <v>0.92</v>
      </c>
      <c r="Q142" s="2">
        <f>ROUND(IF($B142="Annuity",SUMIFS('Annuity Prices'!T:T,'Annuity Prices'!$B:$B,$D142,'Annuity Prices'!$E:$E,$G142),IF($B142="RAB Short",SUMIFS('RAB Prices Short'!T:T,'RAB Prices Short'!$B:$B,'All Prices combined'!$D142,'RAB Prices Short'!$E:$E,'All Prices combined'!$G142),IF($B142="RAB Long",SUMIFS('RAB Prices Long'!T:T,'RAB Prices Long'!$B:$B,'All Prices combined'!$D142,'RAB Prices Long'!$E:$E,'All Prices combined'!$G142)))),2)</f>
        <v>0.94</v>
      </c>
      <c r="R142" s="2">
        <f>ROUND(IF($B142="Annuity",SUMIFS('Annuity Prices'!U:U,'Annuity Prices'!$B:$B,$D142,'Annuity Prices'!$E:$E,$G142),IF($B142="RAB Short",SUMIFS('RAB Prices Short'!U:U,'RAB Prices Short'!$B:$B,'All Prices combined'!$D142,'RAB Prices Short'!$E:$E,'All Prices combined'!$G142),IF($B142="RAB Long",SUMIFS('RAB Prices Long'!U:U,'RAB Prices Long'!$B:$B,'All Prices combined'!$D142,'RAB Prices Long'!$E:$E,'All Prices combined'!$G142)))),2)</f>
        <v>0.96</v>
      </c>
      <c r="S142" s="2">
        <f>ROUND(IF($B142="Annuity",SUMIFS('Annuity Prices'!V:V,'Annuity Prices'!$B:$B,$D142,'Annuity Prices'!$E:$E,$G142),IF($B142="RAB Short",SUMIFS('RAB Prices Short'!V:V,'RAB Prices Short'!$B:$B,'All Prices combined'!$D142,'RAB Prices Short'!$E:$E,'All Prices combined'!$G142),IF($B142="RAB Long",SUMIFS('RAB Prices Long'!V:V,'RAB Prices Long'!$B:$B,'All Prices combined'!$D142,'RAB Prices Long'!$E:$E,'All Prices combined'!$G142)))),2)</f>
        <v>0.98</v>
      </c>
      <c r="T142" s="2">
        <f>ROUND(IF($B142="Annuity",SUMIFS('Annuity Prices'!W:W,'Annuity Prices'!$B:$B,$D142,'Annuity Prices'!$E:$E,$G142),IF($B142="RAB Short",SUMIFS('RAB Prices Short'!W:W,'RAB Prices Short'!$B:$B,'All Prices combined'!$D142,'RAB Prices Short'!$E:$E,'All Prices combined'!$G142),IF($B142="RAB Long",SUMIFS('RAB Prices Long'!W:W,'RAB Prices Long'!$B:$B,'All Prices combined'!$D142,'RAB Prices Long'!$E:$E,'All Prices combined'!$G142)))),2)</f>
        <v>1.01</v>
      </c>
      <c r="U142" s="2">
        <f>ROUND(IF($B142="Annuity",SUMIFS('Annuity Prices'!X:X,'Annuity Prices'!$B:$B,$D142,'Annuity Prices'!$E:$E,$G142),IF($B142="RAB Short",SUMIFS('RAB Prices Short'!X:X,'RAB Prices Short'!$B:$B,'All Prices combined'!$D142,'RAB Prices Short'!$E:$E,'All Prices combined'!$G142),IF($B142="RAB Long",SUMIFS('RAB Prices Long'!X:X,'RAB Prices Long'!$B:$B,'All Prices combined'!$D142,'RAB Prices Long'!$E:$E,'All Prices combined'!$G142)))),2)</f>
        <v>1.03</v>
      </c>
      <c r="V142" s="2">
        <f>ROUND(IF($B142="Annuity",SUMIFS('Annuity Prices'!Y:Y,'Annuity Prices'!$B:$B,$D142,'Annuity Prices'!$E:$E,$G142),IF($B142="RAB Short",SUMIFS('RAB Prices Short'!Y:Y,'RAB Prices Short'!$B:$B,'All Prices combined'!$D142,'RAB Prices Short'!$E:$E,'All Prices combined'!$G142),IF($B142="RAB Long",SUMIFS('RAB Prices Long'!Y:Y,'RAB Prices Long'!$B:$B,'All Prices combined'!$D142,'RAB Prices Long'!$E:$E,'All Prices combined'!$G142)))),2)</f>
        <v>1.05</v>
      </c>
      <c r="W142" s="2">
        <f>ROUND(IF($B142="Annuity",SUMIFS('Annuity Prices'!Z:Z,'Annuity Prices'!$B:$B,$D142,'Annuity Prices'!$E:$E,$G142),IF($B142="RAB Short",SUMIFS('RAB Prices Short'!Z:Z,'RAB Prices Short'!$B:$B,'All Prices combined'!$D142,'RAB Prices Short'!$E:$E,'All Prices combined'!$G142),IF($B142="RAB Long",SUMIFS('RAB Prices Long'!Z:Z,'RAB Prices Long'!$B:$B,'All Prices combined'!$D142,'RAB Prices Long'!$E:$E,'All Prices combined'!$G142)))),2)</f>
        <v>1.08</v>
      </c>
      <c r="X142" s="2">
        <f>ROUND(IF($B142="Annuity",SUMIFS('Annuity Prices'!AA:AA,'Annuity Prices'!$B:$B,$D142,'Annuity Prices'!$E:$E,$G142),IF($B142="RAB Short",SUMIFS('RAB Prices Short'!AA:AA,'RAB Prices Short'!$B:$B,'All Prices combined'!$D142,'RAB Prices Short'!$E:$E,'All Prices combined'!$G142),IF($B142="RAB Long",SUMIFS('RAB Prices Long'!AA:AA,'RAB Prices Long'!$B:$B,'All Prices combined'!$D142,'RAB Prices Long'!$E:$E,'All Prices combined'!$G142)))),2)</f>
        <v>1.1100000000000001</v>
      </c>
      <c r="Y142" s="2">
        <f>ROUND(IF($B142="Annuity",SUMIFS('Annuity Prices'!AB:AB,'Annuity Prices'!$B:$B,$D142,'Annuity Prices'!$E:$E,$G142),IF($B142="RAB Short",SUMIFS('RAB Prices Short'!AB:AB,'RAB Prices Short'!$B:$B,'All Prices combined'!$D142,'RAB Prices Short'!$E:$E,'All Prices combined'!$G142),IF($B142="RAB Long",SUMIFS('RAB Prices Long'!AB:AB,'RAB Prices Long'!$B:$B,'All Prices combined'!$D142,'RAB Prices Long'!$E:$E,'All Prices combined'!$G142)))),2)</f>
        <v>1.1299999999999999</v>
      </c>
      <c r="Z142" s="2">
        <f>ROUND(IF($B142="Annuity",SUMIFS('Annuity Prices'!AC:AC,'Annuity Prices'!$B:$B,$D142,'Annuity Prices'!$E:$E,$G142),IF($B142="RAB Short",SUMIFS('RAB Prices Short'!AC:AC,'RAB Prices Short'!$B:$B,'All Prices combined'!$D142,'RAB Prices Short'!$E:$E,'All Prices combined'!$G142),IF($B142="RAB Long",SUMIFS('RAB Prices Long'!AC:AC,'RAB Prices Long'!$B:$B,'All Prices combined'!$D142,'RAB Prices Long'!$E:$E,'All Prices combined'!$G142)))),2)</f>
        <v>1.1599999999999999</v>
      </c>
      <c r="AA142" s="2">
        <f>ROUND(IF($B142="Annuity",SUMIFS('Annuity Prices'!AD:AD,'Annuity Prices'!$B:$B,$D142,'Annuity Prices'!$E:$E,$G142),IF($B142="RAB Short",SUMIFS('RAB Prices Short'!AD:AD,'RAB Prices Short'!$B:$B,'All Prices combined'!$D142,'RAB Prices Short'!$E:$E,'All Prices combined'!$G142),IF($B142="RAB Long",SUMIFS('RAB Prices Long'!AD:AD,'RAB Prices Long'!$B:$B,'All Prices combined'!$D142,'RAB Prices Long'!$E:$E,'All Prices combined'!$G142)))),2)</f>
        <v>1.19</v>
      </c>
      <c r="AB142" s="2">
        <f>ROUND(IF($B142="Annuity",SUMIFS('Annuity Prices'!AE:AE,'Annuity Prices'!$B:$B,$D142,'Annuity Prices'!$E:$E,$G142),IF($B142="RAB Short",SUMIFS('RAB Prices Short'!AE:AE,'RAB Prices Short'!$B:$B,'All Prices combined'!$D142,'RAB Prices Short'!$E:$E,'All Prices combined'!$G142),IF($B142="RAB Long",SUMIFS('RAB Prices Long'!AE:AE,'RAB Prices Long'!$B:$B,'All Prices combined'!$D142,'RAB Prices Long'!$E:$E,'All Prices combined'!$G142)))),2)</f>
        <v>1.22</v>
      </c>
      <c r="AC142" s="2">
        <f>ROUND(IF($B142="Annuity",SUMIFS('Annuity Prices'!AF:AF,'Annuity Prices'!$B:$B,$D142,'Annuity Prices'!$E:$E,$G142),IF($B142="RAB Short",SUMIFS('RAB Prices Short'!AF:AF,'RAB Prices Short'!$B:$B,'All Prices combined'!$D142,'RAB Prices Short'!$E:$E,'All Prices combined'!$G142),IF($B142="RAB Long",SUMIFS('RAB Prices Long'!AF:AF,'RAB Prices Long'!$B:$B,'All Prices combined'!$D142,'RAB Prices Long'!$E:$E,'All Prices combined'!$G142)))),2)</f>
        <v>1.24</v>
      </c>
      <c r="AD142" s="2">
        <f>ROUND(IF($B142="Annuity",SUMIFS('Annuity Prices'!AG:AG,'Annuity Prices'!$B:$B,$D142,'Annuity Prices'!$E:$E,$G142),IF($B142="RAB Short",SUMIFS('RAB Prices Short'!AG:AG,'RAB Prices Short'!$B:$B,'All Prices combined'!$D142,'RAB Prices Short'!$E:$E,'All Prices combined'!$G142),IF($B142="RAB Long",SUMIFS('RAB Prices Long'!AG:AG,'RAB Prices Long'!$B:$B,'All Prices combined'!$D142,'RAB Prices Long'!$E:$E,'All Prices combined'!$G142)))),2)</f>
        <v>1.27</v>
      </c>
      <c r="AE142" s="2">
        <f>ROUND(IF($B142="Annuity",SUMIFS('Annuity Prices'!AH:AH,'Annuity Prices'!$B:$B,$D142,'Annuity Prices'!$E:$E,$G142),IF($B142="RAB Short",SUMIFS('RAB Prices Short'!AH:AH,'RAB Prices Short'!$B:$B,'All Prices combined'!$D142,'RAB Prices Short'!$E:$E,'All Prices combined'!$G142),IF($B142="RAB Long",SUMIFS('RAB Prices Long'!AH:AH,'RAB Prices Long'!$B:$B,'All Prices combined'!$D142,'RAB Prices Long'!$E:$E,'All Prices combined'!$G142)))),2)</f>
        <v>1.3</v>
      </c>
      <c r="AF142" s="2">
        <f>ROUND(IF($B142="Annuity",SUMIFS('Annuity Prices'!AI:AI,'Annuity Prices'!$B:$B,$D142,'Annuity Prices'!$E:$E,$G142),IF($B142="RAB Short",SUMIFS('RAB Prices Short'!AI:AI,'RAB Prices Short'!$B:$B,'All Prices combined'!$D142,'RAB Prices Short'!$E:$E,'All Prices combined'!$G142),IF($B142="RAB Long",SUMIFS('RAB Prices Long'!AI:AI,'RAB Prices Long'!$B:$B,'All Prices combined'!$D142,'RAB Prices Long'!$E:$E,'All Prices combined'!$G142)))),2)</f>
        <v>1.34</v>
      </c>
      <c r="AG142" s="2">
        <f>ROUND(IF($B142="Annuity",SUMIFS('Annuity Prices'!AJ:AJ,'Annuity Prices'!$B:$B,$D142,'Annuity Prices'!$E:$E,$G142),IF($B142="RAB Short",SUMIFS('RAB Prices Short'!AJ:AJ,'RAB Prices Short'!$B:$B,'All Prices combined'!$D142,'RAB Prices Short'!$E:$E,'All Prices combined'!$G142),IF($B142="RAB Long",SUMIFS('RAB Prices Long'!AJ:AJ,'RAB Prices Long'!$B:$B,'All Prices combined'!$D142,'RAB Prices Long'!$E:$E,'All Prices combined'!$G142)))),2)</f>
        <v>1.36</v>
      </c>
      <c r="AH142" s="2">
        <f>ROUND(IF($B142="Annuity",SUMIFS('Annuity Prices'!AK:AK,'Annuity Prices'!$B:$B,$D142,'Annuity Prices'!$E:$E,$G142),IF($B142="RAB Short",SUMIFS('RAB Prices Short'!AK:AK,'RAB Prices Short'!$B:$B,'All Prices combined'!$D142,'RAB Prices Short'!$E:$E,'All Prices combined'!$G142),IF($B142="RAB Long",SUMIFS('RAB Prices Long'!AK:AK,'RAB Prices Long'!$B:$B,'All Prices combined'!$D142,'RAB Prices Long'!$E:$E,'All Prices combined'!$G142)))),2)</f>
        <v>1.4</v>
      </c>
      <c r="AI142" s="2">
        <f>ROUND(IF($B142="Annuity",SUMIFS('Annuity Prices'!AL:AL,'Annuity Prices'!$B:$B,$D142,'Annuity Prices'!$E:$E,$G142),IF($B142="RAB Short",SUMIFS('RAB Prices Short'!AL:AL,'RAB Prices Short'!$B:$B,'All Prices combined'!$D142,'RAB Prices Short'!$E:$E,'All Prices combined'!$G142),IF($B142="RAB Long",SUMIFS('RAB Prices Long'!AL:AL,'RAB Prices Long'!$B:$B,'All Prices combined'!$D142,'RAB Prices Long'!$E:$E,'All Prices combined'!$G142)))),2)</f>
        <v>1.43</v>
      </c>
      <c r="AJ142" s="2">
        <f>ROUND(IF($B142="Annuity",SUMIFS('Annuity Prices'!AM:AM,'Annuity Prices'!$B:$B,$D142,'Annuity Prices'!$E:$E,$G142),IF($B142="RAB Short",SUMIFS('RAB Prices Short'!AM:AM,'RAB Prices Short'!$B:$B,'All Prices combined'!$D142,'RAB Prices Short'!$E:$E,'All Prices combined'!$G142),IF($B142="RAB Long",SUMIFS('RAB Prices Long'!AM:AM,'RAB Prices Long'!$B:$B,'All Prices combined'!$D142,'RAB Prices Long'!$E:$E,'All Prices combined'!$G142)))),2)</f>
        <v>1.47</v>
      </c>
      <c r="AK142" s="2">
        <f>ROUND(IF($B142="Annuity",SUMIFS('Annuity Prices'!AN:AN,'Annuity Prices'!$B:$B,$D142,'Annuity Prices'!$E:$E,$G142),IF($B142="RAB Short",SUMIFS('RAB Prices Short'!AN:AN,'RAB Prices Short'!$B:$B,'All Prices combined'!$D142,'RAB Prices Short'!$E:$E,'All Prices combined'!$G142),IF($B142="RAB Long",SUMIFS('RAB Prices Long'!AN:AN,'RAB Prices Long'!$B:$B,'All Prices combined'!$D142,'RAB Prices Long'!$E:$E,'All Prices combined'!$G142)))),2)</f>
        <v>1.5</v>
      </c>
      <c r="AL142" s="2">
        <f>ROUND(IF($B142="Annuity",SUMIFS('Annuity Prices'!AO:AO,'Annuity Prices'!$B:$B,$D142,'Annuity Prices'!$E:$E,$G142),IF($B142="RAB Short",SUMIFS('RAB Prices Short'!AO:AO,'RAB Prices Short'!$B:$B,'All Prices combined'!$D142,'RAB Prices Short'!$E:$E,'All Prices combined'!$G142),IF($B142="RAB Long",SUMIFS('RAB Prices Long'!AO:AO,'RAB Prices Long'!$B:$B,'All Prices combined'!$D142,'RAB Prices Long'!$E:$E,'All Prices combined'!$G142)))),2)</f>
        <v>1.53</v>
      </c>
      <c r="AM142" s="2">
        <f>ROUND(IF($B142="Annuity",SUMIFS('Annuity Prices'!AP:AP,'Annuity Prices'!$B:$B,$D142,'Annuity Prices'!$E:$E,$G142),IF($B142="RAB Short",SUMIFS('RAB Prices Short'!AP:AP,'RAB Prices Short'!$B:$B,'All Prices combined'!$D142,'RAB Prices Short'!$E:$E,'All Prices combined'!$G142),IF($B142="RAB Long",SUMIFS('RAB Prices Long'!AP:AP,'RAB Prices Long'!$B:$B,'All Prices combined'!$D142,'RAB Prices Long'!$E:$E,'All Prices combined'!$G142)))),2)</f>
        <v>1.57</v>
      </c>
      <c r="AN142" s="2">
        <f>ROUND(IF($B142="Annuity",SUMIFS('Annuity Prices'!AQ:AQ,'Annuity Prices'!$B:$B,$D142,'Annuity Prices'!$E:$E,$G142),IF($B142="RAB Short",SUMIFS('RAB Prices Short'!AQ:AQ,'RAB Prices Short'!$B:$B,'All Prices combined'!$D142,'RAB Prices Short'!$E:$E,'All Prices combined'!$G142),IF($B142="RAB Long",SUMIFS('RAB Prices Long'!AQ:AQ,'RAB Prices Long'!$B:$B,'All Prices combined'!$D142,'RAB Prices Long'!$E:$E,'All Prices combined'!$G142)))),2)</f>
        <v>1.61</v>
      </c>
      <c r="AO142" s="2">
        <f>ROUND(IF($B142="Annuity",SUMIFS('Annuity Prices'!AR:AR,'Annuity Prices'!$B:$B,$D142,'Annuity Prices'!$E:$E,$G142),IF($B142="RAB Short",SUMIFS('RAB Prices Short'!AR:AR,'RAB Prices Short'!$B:$B,'All Prices combined'!$D142,'RAB Prices Short'!$E:$E,'All Prices combined'!$G142),IF($B142="RAB Long",SUMIFS('RAB Prices Long'!AR:AR,'RAB Prices Long'!$B:$B,'All Prices combined'!$D142,'RAB Prices Long'!$E:$E,'All Prices combined'!$G142)))),2)</f>
        <v>0.36</v>
      </c>
      <c r="AP142" s="2">
        <f>ROUND(IF($B142="Annuity",SUMIFS('Annuity Prices'!AS:AS,'Annuity Prices'!$B:$B,$D142,'Annuity Prices'!$E:$E,$G142),IF($B142="RAB Short",SUMIFS('RAB Prices Short'!AS:AS,'RAB Prices Short'!$B:$B,'All Prices combined'!$D142,'RAB Prices Short'!$E:$E,'All Prices combined'!$G142),IF($B142="RAB Long",SUMIFS('RAB Prices Long'!AS:AS,'RAB Prices Long'!$B:$B,'All Prices combined'!$D142,'RAB Prices Long'!$E:$E,'All Prices combined'!$G142)))),2)</f>
        <v>0.37</v>
      </c>
      <c r="AQ142" s="2">
        <f>ROUND(IF($B142="Annuity",SUMIFS('Annuity Prices'!AT:AT,'Annuity Prices'!$B:$B,$D142,'Annuity Prices'!$E:$E,$G142),IF($B142="RAB Short",SUMIFS('RAB Prices Short'!AT:AT,'RAB Prices Short'!$B:$B,'All Prices combined'!$D142,'RAB Prices Short'!$E:$E,'All Prices combined'!$G142),IF($B142="RAB Long",SUMIFS('RAB Prices Long'!AT:AT,'RAB Prices Long'!$B:$B,'All Prices combined'!$D142,'RAB Prices Long'!$E:$E,'All Prices combined'!$G142)))),2)</f>
        <v>0.38</v>
      </c>
      <c r="AR142" s="2">
        <f>ROUND(IF($B142="Annuity",SUMIFS('Annuity Prices'!AU:AU,'Annuity Prices'!$B:$B,$D142,'Annuity Prices'!$E:$E,$G142),IF($B142="RAB Short",SUMIFS('RAB Prices Short'!AU:AU,'RAB Prices Short'!$B:$B,'All Prices combined'!$D142,'RAB Prices Short'!$E:$E,'All Prices combined'!$G142),IF($B142="RAB Long",SUMIFS('RAB Prices Long'!AU:AU,'RAB Prices Long'!$B:$B,'All Prices combined'!$D142,'RAB Prices Long'!$E:$E,'All Prices combined'!$G142)))),2)</f>
        <v>0.39</v>
      </c>
      <c r="AS142" s="2">
        <f>ROUND(IF($B142="Annuity",SUMIFS('Annuity Prices'!AV:AV,'Annuity Prices'!$B:$B,$D142,'Annuity Prices'!$E:$E,$G142),IF($B142="RAB Short",SUMIFS('RAB Prices Short'!AV:AV,'RAB Prices Short'!$B:$B,'All Prices combined'!$D142,'RAB Prices Short'!$E:$E,'All Prices combined'!$G142),IF($B142="RAB Long",SUMIFS('RAB Prices Long'!AV:AV,'RAB Prices Long'!$B:$B,'All Prices combined'!$D142,'RAB Prices Long'!$E:$E,'All Prices combined'!$G142)))),2)</f>
        <v>0.4</v>
      </c>
      <c r="AT142" s="2">
        <f>ROUND(IF($B142="Annuity",SUMIFS('Annuity Prices'!AW:AW,'Annuity Prices'!$B:$B,$D142,'Annuity Prices'!$E:$E,$G142),IF($B142="RAB Short",SUMIFS('RAB Prices Short'!AW:AW,'RAB Prices Short'!$B:$B,'All Prices combined'!$D142,'RAB Prices Short'!$E:$E,'All Prices combined'!$G142),IF($B142="RAB Long",SUMIFS('RAB Prices Long'!AW:AW,'RAB Prices Long'!$B:$B,'All Prices combined'!$D142,'RAB Prices Long'!$E:$E,'All Prices combined'!$G142)))),2)</f>
        <v>0.41</v>
      </c>
      <c r="AU142" s="2">
        <f>ROUND(IF($B142="Annuity",SUMIFS('Annuity Prices'!AX:AX,'Annuity Prices'!$B:$B,$D142,'Annuity Prices'!$E:$E,$G142),IF($B142="RAB Short",SUMIFS('RAB Prices Short'!AX:AX,'RAB Prices Short'!$B:$B,'All Prices combined'!$D142,'RAB Prices Short'!$E:$E,'All Prices combined'!$G142),IF($B142="RAB Long",SUMIFS('RAB Prices Long'!AX:AX,'RAB Prices Long'!$B:$B,'All Prices combined'!$D142,'RAB Prices Long'!$E:$E,'All Prices combined'!$G142)))),2)</f>
        <v>0.42</v>
      </c>
      <c r="AV142" s="2">
        <f>ROUND(IF($B142="Annuity",SUMIFS('Annuity Prices'!AY:AY,'Annuity Prices'!$B:$B,$D142,'Annuity Prices'!$E:$E,$G142),IF($B142="RAB Short",SUMIFS('RAB Prices Short'!AY:AY,'RAB Prices Short'!$B:$B,'All Prices combined'!$D142,'RAB Prices Short'!$E:$E,'All Prices combined'!$G142),IF($B142="RAB Long",SUMIFS('RAB Prices Long'!AY:AY,'RAB Prices Long'!$B:$B,'All Prices combined'!$D142,'RAB Prices Long'!$E:$E,'All Prices combined'!$G142)))),2)</f>
        <v>0.44</v>
      </c>
      <c r="AW142" s="2">
        <f>ROUND(IF($B142="Annuity",SUMIFS('Annuity Prices'!AZ:AZ,'Annuity Prices'!$B:$B,$D142,'Annuity Prices'!$E:$E,$G142),IF($B142="RAB Short",SUMIFS('RAB Prices Short'!AZ:AZ,'RAB Prices Short'!$B:$B,'All Prices combined'!$D142,'RAB Prices Short'!$E:$E,'All Prices combined'!$G142),IF($B142="RAB Long",SUMIFS('RAB Prices Long'!AZ:AZ,'RAB Prices Long'!$B:$B,'All Prices combined'!$D142,'RAB Prices Long'!$E:$E,'All Prices combined'!$G142)))),2)</f>
        <v>0.92</v>
      </c>
      <c r="AX142" s="2">
        <f>ROUND(IF($B142="Annuity",SUMIFS('Annuity Prices'!BA:BA,'Annuity Prices'!$B:$B,$D142,'Annuity Prices'!$E:$E,$G142),IF($B142="RAB Short",SUMIFS('RAB Prices Short'!BA:BA,'RAB Prices Short'!$B:$B,'All Prices combined'!$D142,'RAB Prices Short'!$E:$E,'All Prices combined'!$G142),IF($B142="RAB Long",SUMIFS('RAB Prices Long'!BA:BA,'RAB Prices Long'!$B:$B,'All Prices combined'!$D142,'RAB Prices Long'!$E:$E,'All Prices combined'!$G142)))),2)</f>
        <v>0.94</v>
      </c>
      <c r="AY142" s="2">
        <f>ROUND(IF($B142="Annuity",SUMIFS('Annuity Prices'!BB:BB,'Annuity Prices'!$B:$B,$D142,'Annuity Prices'!$E:$E,$G142),IF($B142="RAB Short",SUMIFS('RAB Prices Short'!BB:BB,'RAB Prices Short'!$B:$B,'All Prices combined'!$D142,'RAB Prices Short'!$E:$E,'All Prices combined'!$G142),IF($B142="RAB Long",SUMIFS('RAB Prices Long'!BB:BB,'RAB Prices Long'!$B:$B,'All Prices combined'!$D142,'RAB Prices Long'!$E:$E,'All Prices combined'!$G142)))),2)</f>
        <v>0.96</v>
      </c>
      <c r="AZ142" s="2">
        <f>ROUND(IF($B142="Annuity",SUMIFS('Annuity Prices'!BC:BC,'Annuity Prices'!$B:$B,$D142,'Annuity Prices'!$E:$E,$G142),IF($B142="RAB Short",SUMIFS('RAB Prices Short'!BC:BC,'RAB Prices Short'!$B:$B,'All Prices combined'!$D142,'RAB Prices Short'!$E:$E,'All Prices combined'!$G142),IF($B142="RAB Long",SUMIFS('RAB Prices Long'!BC:BC,'RAB Prices Long'!$B:$B,'All Prices combined'!$D142,'RAB Prices Long'!$E:$E,'All Prices combined'!$G142)))),2)</f>
        <v>0.98</v>
      </c>
      <c r="BA142" s="2">
        <f>ROUND(IF($B142="Annuity",SUMIFS('Annuity Prices'!BD:BD,'Annuity Prices'!$B:$B,$D142,'Annuity Prices'!$E:$E,$G142),IF($B142="RAB Short",SUMIFS('RAB Prices Short'!BD:BD,'RAB Prices Short'!$B:$B,'All Prices combined'!$D142,'RAB Prices Short'!$E:$E,'All Prices combined'!$G142),IF($B142="RAB Long",SUMIFS('RAB Prices Long'!BD:BD,'RAB Prices Long'!$B:$B,'All Prices combined'!$D142,'RAB Prices Long'!$E:$E,'All Prices combined'!$G142)))),2)</f>
        <v>1.01</v>
      </c>
      <c r="BB142" s="2">
        <f>ROUND(IF($B142="Annuity",SUMIFS('Annuity Prices'!BE:BE,'Annuity Prices'!$B:$B,$D142,'Annuity Prices'!$E:$E,$G142),IF($B142="RAB Short",SUMIFS('RAB Prices Short'!BE:BE,'RAB Prices Short'!$B:$B,'All Prices combined'!$D142,'RAB Prices Short'!$E:$E,'All Prices combined'!$G142),IF($B142="RAB Long",SUMIFS('RAB Prices Long'!BE:BE,'RAB Prices Long'!$B:$B,'All Prices combined'!$D142,'RAB Prices Long'!$E:$E,'All Prices combined'!$G142)))),2)</f>
        <v>1.03</v>
      </c>
      <c r="BC142" s="2">
        <f>ROUND(IF($B142="Annuity",SUMIFS('Annuity Prices'!BF:BF,'Annuity Prices'!$B:$B,$D142,'Annuity Prices'!$E:$E,$G142),IF($B142="RAB Short",SUMIFS('RAB Prices Short'!BF:BF,'RAB Prices Short'!$B:$B,'All Prices combined'!$D142,'RAB Prices Short'!$E:$E,'All Prices combined'!$G142),IF($B142="RAB Long",SUMIFS('RAB Prices Long'!BF:BF,'RAB Prices Long'!$B:$B,'All Prices combined'!$D142,'RAB Prices Long'!$E:$E,'All Prices combined'!$G142)))),2)</f>
        <v>1.05</v>
      </c>
      <c r="BD142" s="2">
        <f>ROUND(IF($B142="Annuity",SUMIFS('Annuity Prices'!BG:BG,'Annuity Prices'!$B:$B,$D142,'Annuity Prices'!$E:$E,$G142),IF($B142="RAB Short",SUMIFS('RAB Prices Short'!BG:BG,'RAB Prices Short'!$B:$B,'All Prices combined'!$D142,'RAB Prices Short'!$E:$E,'All Prices combined'!$G142),IF($B142="RAB Long",SUMIFS('RAB Prices Long'!BG:BG,'RAB Prices Long'!$B:$B,'All Prices combined'!$D142,'RAB Prices Long'!$E:$E,'All Prices combined'!$G142)))),2)</f>
        <v>1.08</v>
      </c>
      <c r="BE142" s="2">
        <f>ROUND(IF($B142="Annuity",SUMIFS('Annuity Prices'!BH:BH,'Annuity Prices'!$B:$B,$D142,'Annuity Prices'!$E:$E,$G142),IF($B142="RAB Short",SUMIFS('RAB Prices Short'!BH:BH,'RAB Prices Short'!$B:$B,'All Prices combined'!$D142,'RAB Prices Short'!$E:$E,'All Prices combined'!$G142),IF($B142="RAB Long",SUMIFS('RAB Prices Long'!BH:BH,'RAB Prices Long'!$B:$B,'All Prices combined'!$D142,'RAB Prices Long'!$E:$E,'All Prices combined'!$G142)))),2)</f>
        <v>1.1100000000000001</v>
      </c>
      <c r="BF142" s="2">
        <f>ROUND(IF($B142="Annuity",SUMIFS('Annuity Prices'!BI:BI,'Annuity Prices'!$B:$B,$D142,'Annuity Prices'!$E:$E,$G142),IF($B142="RAB Short",SUMIFS('RAB Prices Short'!BI:BI,'RAB Prices Short'!$B:$B,'All Prices combined'!$D142,'RAB Prices Short'!$E:$E,'All Prices combined'!$G142),IF($B142="RAB Long",SUMIFS('RAB Prices Long'!BI:BI,'RAB Prices Long'!$B:$B,'All Prices combined'!$D142,'RAB Prices Long'!$E:$E,'All Prices combined'!$G142)))),2)</f>
        <v>1.1299999999999999</v>
      </c>
      <c r="BG142" s="2">
        <f>ROUND(IF($B142="Annuity",SUMIFS('Annuity Prices'!BJ:BJ,'Annuity Prices'!$B:$B,$D142,'Annuity Prices'!$E:$E,$G142),IF($B142="RAB Short",SUMIFS('RAB Prices Short'!BJ:BJ,'RAB Prices Short'!$B:$B,'All Prices combined'!$D142,'RAB Prices Short'!$E:$E,'All Prices combined'!$G142),IF($B142="RAB Long",SUMIFS('RAB Prices Long'!BJ:BJ,'RAB Prices Long'!$B:$B,'All Prices combined'!$D142,'RAB Prices Long'!$E:$E,'All Prices combined'!$G142)))),2)</f>
        <v>1.1599999999999999</v>
      </c>
      <c r="BH142" s="2">
        <f>ROUND(IF($B142="Annuity",SUMIFS('Annuity Prices'!BK:BK,'Annuity Prices'!$B:$B,$D142,'Annuity Prices'!$E:$E,$G142),IF($B142="RAB Short",SUMIFS('RAB Prices Short'!BK:BK,'RAB Prices Short'!$B:$B,'All Prices combined'!$D142,'RAB Prices Short'!$E:$E,'All Prices combined'!$G142),IF($B142="RAB Long",SUMIFS('RAB Prices Long'!BK:BK,'RAB Prices Long'!$B:$B,'All Prices combined'!$D142,'RAB Prices Long'!$E:$E,'All Prices combined'!$G142)))),2)</f>
        <v>1.19</v>
      </c>
      <c r="BI142" s="2">
        <f>ROUND(IF($B142="Annuity",SUMIFS('Annuity Prices'!BL:BL,'Annuity Prices'!$B:$B,$D142,'Annuity Prices'!$E:$E,$G142),IF($B142="RAB Short",SUMIFS('RAB Prices Short'!BL:BL,'RAB Prices Short'!$B:$B,'All Prices combined'!$D142,'RAB Prices Short'!$E:$E,'All Prices combined'!$G142),IF($B142="RAB Long",SUMIFS('RAB Prices Long'!BL:BL,'RAB Prices Long'!$B:$B,'All Prices combined'!$D142,'RAB Prices Long'!$E:$E,'All Prices combined'!$G142)))),2)</f>
        <v>1.22</v>
      </c>
      <c r="BJ142" s="2">
        <f>ROUND(IF($B142="Annuity",SUMIFS('Annuity Prices'!BM:BM,'Annuity Prices'!$B:$B,$D142,'Annuity Prices'!$E:$E,$G142),IF($B142="RAB Short",SUMIFS('RAB Prices Short'!BM:BM,'RAB Prices Short'!$B:$B,'All Prices combined'!$D142,'RAB Prices Short'!$E:$E,'All Prices combined'!$G142),IF($B142="RAB Long",SUMIFS('RAB Prices Long'!BM:BM,'RAB Prices Long'!$B:$B,'All Prices combined'!$D142,'RAB Prices Long'!$E:$E,'All Prices combined'!$G142)))),2)</f>
        <v>1.24</v>
      </c>
      <c r="BK142" s="2">
        <f>ROUND(IF($B142="Annuity",SUMIFS('Annuity Prices'!BN:BN,'Annuity Prices'!$B:$B,$D142,'Annuity Prices'!$E:$E,$G142),IF($B142="RAB Short",SUMIFS('RAB Prices Short'!BN:BN,'RAB Prices Short'!$B:$B,'All Prices combined'!$D142,'RAB Prices Short'!$E:$E,'All Prices combined'!$G142),IF($B142="RAB Long",SUMIFS('RAB Prices Long'!BN:BN,'RAB Prices Long'!$B:$B,'All Prices combined'!$D142,'RAB Prices Long'!$E:$E,'All Prices combined'!$G142)))),2)</f>
        <v>1.27</v>
      </c>
      <c r="BL142" s="2">
        <f>ROUND(IF($B142="Annuity",SUMIFS('Annuity Prices'!BO:BO,'Annuity Prices'!$B:$B,$D142,'Annuity Prices'!$E:$E,$G142),IF($B142="RAB Short",SUMIFS('RAB Prices Short'!BO:BO,'RAB Prices Short'!$B:$B,'All Prices combined'!$D142,'RAB Prices Short'!$E:$E,'All Prices combined'!$G142),IF($B142="RAB Long",SUMIFS('RAB Prices Long'!BO:BO,'RAB Prices Long'!$B:$B,'All Prices combined'!$D142,'RAB Prices Long'!$E:$E,'All Prices combined'!$G142)))),2)</f>
        <v>1.3</v>
      </c>
      <c r="BM142" s="2">
        <f>ROUND(IF($B142="Annuity",SUMIFS('Annuity Prices'!BP:BP,'Annuity Prices'!$B:$B,$D142,'Annuity Prices'!$E:$E,$G142),IF($B142="RAB Short",SUMIFS('RAB Prices Short'!BP:BP,'RAB Prices Short'!$B:$B,'All Prices combined'!$D142,'RAB Prices Short'!$E:$E,'All Prices combined'!$G142),IF($B142="RAB Long",SUMIFS('RAB Prices Long'!BP:BP,'RAB Prices Long'!$B:$B,'All Prices combined'!$D142,'RAB Prices Long'!$E:$E,'All Prices combined'!$G142)))),2)</f>
        <v>1.34</v>
      </c>
      <c r="BN142" s="2">
        <f>ROUND(IF($B142="Annuity",SUMIFS('Annuity Prices'!BQ:BQ,'Annuity Prices'!$B:$B,$D142,'Annuity Prices'!$E:$E,$G142),IF($B142="RAB Short",SUMIFS('RAB Prices Short'!BQ:BQ,'RAB Prices Short'!$B:$B,'All Prices combined'!$D142,'RAB Prices Short'!$E:$E,'All Prices combined'!$G142),IF($B142="RAB Long",SUMIFS('RAB Prices Long'!BQ:BQ,'RAB Prices Long'!$B:$B,'All Prices combined'!$D142,'RAB Prices Long'!$E:$E,'All Prices combined'!$G142)))),2)</f>
        <v>1.36</v>
      </c>
      <c r="BO142" s="2">
        <f>ROUND(IF($B142="Annuity",SUMIFS('Annuity Prices'!BR:BR,'Annuity Prices'!$B:$B,$D142,'Annuity Prices'!$E:$E,$G142),IF($B142="RAB Short",SUMIFS('RAB Prices Short'!BR:BR,'RAB Prices Short'!$B:$B,'All Prices combined'!$D142,'RAB Prices Short'!$E:$E,'All Prices combined'!$G142),IF($B142="RAB Long",SUMIFS('RAB Prices Long'!BR:BR,'RAB Prices Long'!$B:$B,'All Prices combined'!$D142,'RAB Prices Long'!$E:$E,'All Prices combined'!$G142)))),2)</f>
        <v>1.4</v>
      </c>
      <c r="BP142" s="2">
        <f>ROUND(IF($B142="Annuity",SUMIFS('Annuity Prices'!BS:BS,'Annuity Prices'!$B:$B,$D142,'Annuity Prices'!$E:$E,$G142),IF($B142="RAB Short",SUMIFS('RAB Prices Short'!BS:BS,'RAB Prices Short'!$B:$B,'All Prices combined'!$D142,'RAB Prices Short'!$E:$E,'All Prices combined'!$G142),IF($B142="RAB Long",SUMIFS('RAB Prices Long'!BS:BS,'RAB Prices Long'!$B:$B,'All Prices combined'!$D142,'RAB Prices Long'!$E:$E,'All Prices combined'!$G142)))),2)</f>
        <v>1.43</v>
      </c>
      <c r="BQ142" s="2">
        <f>ROUND(IF($B142="Annuity",SUMIFS('Annuity Prices'!BT:BT,'Annuity Prices'!$B:$B,$D142,'Annuity Prices'!$E:$E,$G142),IF($B142="RAB Short",SUMIFS('RAB Prices Short'!BT:BT,'RAB Prices Short'!$B:$B,'All Prices combined'!$D142,'RAB Prices Short'!$E:$E,'All Prices combined'!$G142),IF($B142="RAB Long",SUMIFS('RAB Prices Long'!BT:BT,'RAB Prices Long'!$B:$B,'All Prices combined'!$D142,'RAB Prices Long'!$E:$E,'All Prices combined'!$G142)))),2)</f>
        <v>1.47</v>
      </c>
      <c r="BR142" s="2">
        <f>ROUND(IF($B142="Annuity",SUMIFS('Annuity Prices'!BU:BU,'Annuity Prices'!$B:$B,$D142,'Annuity Prices'!$E:$E,$G142),IF($B142="RAB Short",SUMIFS('RAB Prices Short'!BU:BU,'RAB Prices Short'!$B:$B,'All Prices combined'!$D142,'RAB Prices Short'!$E:$E,'All Prices combined'!$G142),IF($B142="RAB Long",SUMIFS('RAB Prices Long'!BU:BU,'RAB Prices Long'!$B:$B,'All Prices combined'!$D142,'RAB Prices Long'!$E:$E,'All Prices combined'!$G142)))),2)</f>
        <v>1.5</v>
      </c>
      <c r="BS142" s="2">
        <f>ROUND(IF($B142="Annuity",SUMIFS('Annuity Prices'!BV:BV,'Annuity Prices'!$B:$B,$D142,'Annuity Prices'!$E:$E,$G142),IF($B142="RAB Short",SUMIFS('RAB Prices Short'!BV:BV,'RAB Prices Short'!$B:$B,'All Prices combined'!$D142,'RAB Prices Short'!$E:$E,'All Prices combined'!$G142),IF($B142="RAB Long",SUMIFS('RAB Prices Long'!BV:BV,'RAB Prices Long'!$B:$B,'All Prices combined'!$D142,'RAB Prices Long'!$E:$E,'All Prices combined'!$G142)))),2)</f>
        <v>1.53</v>
      </c>
      <c r="BT142" s="2">
        <f>ROUND(IF($B142="Annuity",SUMIFS('Annuity Prices'!BW:BW,'Annuity Prices'!$B:$B,$D142,'Annuity Prices'!$E:$E,$G142),IF($B142="RAB Short",SUMIFS('RAB Prices Short'!BW:BW,'RAB Prices Short'!$B:$B,'All Prices combined'!$D142,'RAB Prices Short'!$E:$E,'All Prices combined'!$G142),IF($B142="RAB Long",SUMIFS('RAB Prices Long'!BW:BW,'RAB Prices Long'!$B:$B,'All Prices combined'!$D142,'RAB Prices Long'!$E:$E,'All Prices combined'!$G142)))),2)</f>
        <v>1.57</v>
      </c>
      <c r="BU142" s="2">
        <f>ROUND(IF($B142="Annuity",SUMIFS('Annuity Prices'!BX:BX,'Annuity Prices'!$B:$B,$D142,'Annuity Prices'!$E:$E,$G142),IF($B142="RAB Short",SUMIFS('RAB Prices Short'!BX:BX,'RAB Prices Short'!$B:$B,'All Prices combined'!$D142,'RAB Prices Short'!$E:$E,'All Prices combined'!$G142),IF($B142="RAB Long",SUMIFS('RAB Prices Long'!BX:BX,'RAB Prices Long'!$B:$B,'All Prices combined'!$D142,'RAB Prices Long'!$E:$E,'All Prices combined'!$G142)))),2)</f>
        <v>1.61</v>
      </c>
    </row>
    <row r="143" spans="2:73" x14ac:dyDescent="0.25">
      <c r="B143" t="s">
        <v>37</v>
      </c>
      <c r="C143" s="1">
        <v>25</v>
      </c>
      <c r="D143" s="1" t="s">
        <v>205</v>
      </c>
      <c r="E143" s="1" t="s">
        <v>203</v>
      </c>
      <c r="F143" s="1">
        <v>25</v>
      </c>
      <c r="G143" s="1" t="s">
        <v>42</v>
      </c>
      <c r="H143" s="1"/>
      <c r="I143" s="2">
        <f>ROUND(IF($B143="Annuity",SUMIFS('Annuity Prices'!L:L,'Annuity Prices'!$B:$B,$D143,'Annuity Prices'!$E:$E,$G143),IF($B143="RAB Short",SUMIFS('RAB Prices Short'!L:L,'RAB Prices Short'!$B:$B,'All Prices combined'!$D143,'RAB Prices Short'!$E:$E,'All Prices combined'!$G143),IF($B143="RAB Long",SUMIFS('RAB Prices Long'!L:L,'RAB Prices Long'!$B:$B,'All Prices combined'!$D143,'RAB Prices Long'!$E:$E,'All Prices combined'!$G143)))),2)</f>
        <v>49.51</v>
      </c>
      <c r="J143" s="2">
        <f>ROUND(IF($B143="Annuity",SUMIFS('Annuity Prices'!M:M,'Annuity Prices'!$B:$B,$D143,'Annuity Prices'!$E:$E,$G143),IF($B143="RAB Short",SUMIFS('RAB Prices Short'!M:M,'RAB Prices Short'!$B:$B,'All Prices combined'!$D143,'RAB Prices Short'!$E:$E,'All Prices combined'!$G143),IF($B143="RAB Long",SUMIFS('RAB Prices Long'!M:M,'RAB Prices Long'!$B:$B,'All Prices combined'!$D143,'RAB Prices Long'!$E:$E,'All Prices combined'!$G143)))),2)</f>
        <v>50.93</v>
      </c>
      <c r="K143" s="2">
        <f>ROUND(IF($B143="Annuity",SUMIFS('Annuity Prices'!N:N,'Annuity Prices'!$B:$B,$D143,'Annuity Prices'!$E:$E,$G143),IF($B143="RAB Short",SUMIFS('RAB Prices Short'!N:N,'RAB Prices Short'!$B:$B,'All Prices combined'!$D143,'RAB Prices Short'!$E:$E,'All Prices combined'!$G143),IF($B143="RAB Long",SUMIFS('RAB Prices Long'!N:N,'RAB Prices Long'!$B:$B,'All Prices combined'!$D143,'RAB Prices Long'!$E:$E,'All Prices combined'!$G143)))),2)</f>
        <v>52.39</v>
      </c>
      <c r="L143" s="2">
        <f>ROUND(IF($B143="Annuity",SUMIFS('Annuity Prices'!O:O,'Annuity Prices'!$B:$B,$D143,'Annuity Prices'!$E:$E,$G143),IF($B143="RAB Short",SUMIFS('RAB Prices Short'!O:O,'RAB Prices Short'!$B:$B,'All Prices combined'!$D143,'RAB Prices Short'!$E:$E,'All Prices combined'!$G143),IF($B143="RAB Long",SUMIFS('RAB Prices Long'!O:O,'RAB Prices Long'!$B:$B,'All Prices combined'!$D143,'RAB Prices Long'!$E:$E,'All Prices combined'!$G143)))),2)</f>
        <v>53.89</v>
      </c>
      <c r="M143" s="2">
        <f>ROUND(IF($B143="Annuity",SUMIFS('Annuity Prices'!P:P,'Annuity Prices'!$B:$B,$D143,'Annuity Prices'!$E:$E,$G143),IF($B143="RAB Short",SUMIFS('RAB Prices Short'!P:P,'RAB Prices Short'!$B:$B,'All Prices combined'!$D143,'RAB Prices Short'!$E:$E,'All Prices combined'!$G143),IF($B143="RAB Long",SUMIFS('RAB Prices Long'!P:P,'RAB Prices Long'!$B:$B,'All Prices combined'!$D143,'RAB Prices Long'!$E:$E,'All Prices combined'!$G143)))),2)</f>
        <v>55.89</v>
      </c>
      <c r="N143" s="2">
        <f>ROUND(IF($B143="Annuity",SUMIFS('Annuity Prices'!Q:Q,'Annuity Prices'!$B:$B,$D143,'Annuity Prices'!$E:$E,$G143),IF($B143="RAB Short",SUMIFS('RAB Prices Short'!Q:Q,'RAB Prices Short'!$B:$B,'All Prices combined'!$D143,'RAB Prices Short'!$E:$E,'All Prices combined'!$G143),IF($B143="RAB Long",SUMIFS('RAB Prices Long'!Q:Q,'RAB Prices Long'!$B:$B,'All Prices combined'!$D143,'RAB Prices Long'!$E:$E,'All Prices combined'!$G143)))),2)</f>
        <v>57.29</v>
      </c>
      <c r="O143" s="2">
        <f>ROUND(IF($B143="Annuity",SUMIFS('Annuity Prices'!R:R,'Annuity Prices'!$B:$B,$D143,'Annuity Prices'!$E:$E,$G143),IF($B143="RAB Short",SUMIFS('RAB Prices Short'!R:R,'RAB Prices Short'!$B:$B,'All Prices combined'!$D143,'RAB Prices Short'!$E:$E,'All Prices combined'!$G143),IF($B143="RAB Long",SUMIFS('RAB Prices Long'!R:R,'RAB Prices Long'!$B:$B,'All Prices combined'!$D143,'RAB Prices Long'!$E:$E,'All Prices combined'!$G143)))),2)</f>
        <v>58.72</v>
      </c>
      <c r="P143" s="2">
        <f>ROUND(IF($B143="Annuity",SUMIFS('Annuity Prices'!S:S,'Annuity Prices'!$B:$B,$D143,'Annuity Prices'!$E:$E,$G143),IF($B143="RAB Short",SUMIFS('RAB Prices Short'!S:S,'RAB Prices Short'!$B:$B,'All Prices combined'!$D143,'RAB Prices Short'!$E:$E,'All Prices combined'!$G143),IF($B143="RAB Long",SUMIFS('RAB Prices Long'!S:S,'RAB Prices Long'!$B:$B,'All Prices combined'!$D143,'RAB Prices Long'!$E:$E,'All Prices combined'!$G143)))),2)</f>
        <v>60.19</v>
      </c>
      <c r="Q143" s="2">
        <f>ROUND(IF($B143="Annuity",SUMIFS('Annuity Prices'!T:T,'Annuity Prices'!$B:$B,$D143,'Annuity Prices'!$E:$E,$G143),IF($B143="RAB Short",SUMIFS('RAB Prices Short'!T:T,'RAB Prices Short'!$B:$B,'All Prices combined'!$D143,'RAB Prices Short'!$E:$E,'All Prices combined'!$G143),IF($B143="RAB Long",SUMIFS('RAB Prices Long'!T:T,'RAB Prices Long'!$B:$B,'All Prices combined'!$D143,'RAB Prices Long'!$E:$E,'All Prices combined'!$G143)))),2)</f>
        <v>61.53</v>
      </c>
      <c r="R143" s="2">
        <f>ROUND(IF($B143="Annuity",SUMIFS('Annuity Prices'!U:U,'Annuity Prices'!$B:$B,$D143,'Annuity Prices'!$E:$E,$G143),IF($B143="RAB Short",SUMIFS('RAB Prices Short'!U:U,'RAB Prices Short'!$B:$B,'All Prices combined'!$D143,'RAB Prices Short'!$E:$E,'All Prices combined'!$G143),IF($B143="RAB Long",SUMIFS('RAB Prices Long'!U:U,'RAB Prices Long'!$B:$B,'All Prices combined'!$D143,'RAB Prices Long'!$E:$E,'All Prices combined'!$G143)))),2)</f>
        <v>63.07</v>
      </c>
      <c r="S143" s="2">
        <f>ROUND(IF($B143="Annuity",SUMIFS('Annuity Prices'!V:V,'Annuity Prices'!$B:$B,$D143,'Annuity Prices'!$E:$E,$G143),IF($B143="RAB Short",SUMIFS('RAB Prices Short'!V:V,'RAB Prices Short'!$B:$B,'All Prices combined'!$D143,'RAB Prices Short'!$E:$E,'All Prices combined'!$G143),IF($B143="RAB Long",SUMIFS('RAB Prices Long'!V:V,'RAB Prices Long'!$B:$B,'All Prices combined'!$D143,'RAB Prices Long'!$E:$E,'All Prices combined'!$G143)))),2)</f>
        <v>64.64</v>
      </c>
      <c r="T143" s="2">
        <f>ROUND(IF($B143="Annuity",SUMIFS('Annuity Prices'!W:W,'Annuity Prices'!$B:$B,$D143,'Annuity Prices'!$E:$E,$G143),IF($B143="RAB Short",SUMIFS('RAB Prices Short'!W:W,'RAB Prices Short'!$B:$B,'All Prices combined'!$D143,'RAB Prices Short'!$E:$E,'All Prices combined'!$G143),IF($B143="RAB Long",SUMIFS('RAB Prices Long'!W:W,'RAB Prices Long'!$B:$B,'All Prices combined'!$D143,'RAB Prices Long'!$E:$E,'All Prices combined'!$G143)))),2)</f>
        <v>66.260000000000005</v>
      </c>
      <c r="U143" s="2">
        <f>ROUND(IF($B143="Annuity",SUMIFS('Annuity Prices'!X:X,'Annuity Prices'!$B:$B,$D143,'Annuity Prices'!$E:$E,$G143),IF($B143="RAB Short",SUMIFS('RAB Prices Short'!X:X,'RAB Prices Short'!$B:$B,'All Prices combined'!$D143,'RAB Prices Short'!$E:$E,'All Prices combined'!$G143),IF($B143="RAB Long",SUMIFS('RAB Prices Long'!X:X,'RAB Prices Long'!$B:$B,'All Prices combined'!$D143,'RAB Prices Long'!$E:$E,'All Prices combined'!$G143)))),2)</f>
        <v>67.73</v>
      </c>
      <c r="V143" s="2">
        <f>ROUND(IF($B143="Annuity",SUMIFS('Annuity Prices'!Y:Y,'Annuity Prices'!$B:$B,$D143,'Annuity Prices'!$E:$E,$G143),IF($B143="RAB Short",SUMIFS('RAB Prices Short'!Y:Y,'RAB Prices Short'!$B:$B,'All Prices combined'!$D143,'RAB Prices Short'!$E:$E,'All Prices combined'!$G143),IF($B143="RAB Long",SUMIFS('RAB Prices Long'!Y:Y,'RAB Prices Long'!$B:$B,'All Prices combined'!$D143,'RAB Prices Long'!$E:$E,'All Prices combined'!$G143)))),2)</f>
        <v>69.42</v>
      </c>
      <c r="W143" s="2">
        <f>ROUND(IF($B143="Annuity",SUMIFS('Annuity Prices'!Z:Z,'Annuity Prices'!$B:$B,$D143,'Annuity Prices'!$E:$E,$G143),IF($B143="RAB Short",SUMIFS('RAB Prices Short'!Z:Z,'RAB Prices Short'!$B:$B,'All Prices combined'!$D143,'RAB Prices Short'!$E:$E,'All Prices combined'!$G143),IF($B143="RAB Long",SUMIFS('RAB Prices Long'!Z:Z,'RAB Prices Long'!$B:$B,'All Prices combined'!$D143,'RAB Prices Long'!$E:$E,'All Prices combined'!$G143)))),2)</f>
        <v>71.16</v>
      </c>
      <c r="X143" s="2">
        <f>ROUND(IF($B143="Annuity",SUMIFS('Annuity Prices'!AA:AA,'Annuity Prices'!$B:$B,$D143,'Annuity Prices'!$E:$E,$G143),IF($B143="RAB Short",SUMIFS('RAB Prices Short'!AA:AA,'RAB Prices Short'!$B:$B,'All Prices combined'!$D143,'RAB Prices Short'!$E:$E,'All Prices combined'!$G143),IF($B143="RAB Long",SUMIFS('RAB Prices Long'!AA:AA,'RAB Prices Long'!$B:$B,'All Prices combined'!$D143,'RAB Prices Long'!$E:$E,'All Prices combined'!$G143)))),2)</f>
        <v>72.94</v>
      </c>
      <c r="Y143" s="2">
        <f>ROUND(IF($B143="Annuity",SUMIFS('Annuity Prices'!AB:AB,'Annuity Prices'!$B:$B,$D143,'Annuity Prices'!$E:$E,$G143),IF($B143="RAB Short",SUMIFS('RAB Prices Short'!AB:AB,'RAB Prices Short'!$B:$B,'All Prices combined'!$D143,'RAB Prices Short'!$E:$E,'All Prices combined'!$G143),IF($B143="RAB Long",SUMIFS('RAB Prices Long'!AB:AB,'RAB Prices Long'!$B:$B,'All Prices combined'!$D143,'RAB Prices Long'!$E:$E,'All Prices combined'!$G143)))),2)</f>
        <v>74.56</v>
      </c>
      <c r="Z143" s="2">
        <f>ROUND(IF($B143="Annuity",SUMIFS('Annuity Prices'!AC:AC,'Annuity Prices'!$B:$B,$D143,'Annuity Prices'!$E:$E,$G143),IF($B143="RAB Short",SUMIFS('RAB Prices Short'!AC:AC,'RAB Prices Short'!$B:$B,'All Prices combined'!$D143,'RAB Prices Short'!$E:$E,'All Prices combined'!$G143),IF($B143="RAB Long",SUMIFS('RAB Prices Long'!AC:AC,'RAB Prices Long'!$B:$B,'All Prices combined'!$D143,'RAB Prices Long'!$E:$E,'All Prices combined'!$G143)))),2)</f>
        <v>76.430000000000007</v>
      </c>
      <c r="AA143" s="2">
        <f>ROUND(IF($B143="Annuity",SUMIFS('Annuity Prices'!AD:AD,'Annuity Prices'!$B:$B,$D143,'Annuity Prices'!$E:$E,$G143),IF($B143="RAB Short",SUMIFS('RAB Prices Short'!AD:AD,'RAB Prices Short'!$B:$B,'All Prices combined'!$D143,'RAB Prices Short'!$E:$E,'All Prices combined'!$G143),IF($B143="RAB Long",SUMIFS('RAB Prices Long'!AD:AD,'RAB Prices Long'!$B:$B,'All Prices combined'!$D143,'RAB Prices Long'!$E:$E,'All Prices combined'!$G143)))),2)</f>
        <v>78.34</v>
      </c>
      <c r="AB143" s="2">
        <f>ROUND(IF($B143="Annuity",SUMIFS('Annuity Prices'!AE:AE,'Annuity Prices'!$B:$B,$D143,'Annuity Prices'!$E:$E,$G143),IF($B143="RAB Short",SUMIFS('RAB Prices Short'!AE:AE,'RAB Prices Short'!$B:$B,'All Prices combined'!$D143,'RAB Prices Short'!$E:$E,'All Prices combined'!$G143),IF($B143="RAB Long",SUMIFS('RAB Prices Long'!AE:AE,'RAB Prices Long'!$B:$B,'All Prices combined'!$D143,'RAB Prices Long'!$E:$E,'All Prices combined'!$G143)))),2)</f>
        <v>80.290000000000006</v>
      </c>
      <c r="AC143" s="2">
        <f>ROUND(IF($B143="Annuity",SUMIFS('Annuity Prices'!AF:AF,'Annuity Prices'!$B:$B,$D143,'Annuity Prices'!$E:$E,$G143),IF($B143="RAB Short",SUMIFS('RAB Prices Short'!AF:AF,'RAB Prices Short'!$B:$B,'All Prices combined'!$D143,'RAB Prices Short'!$E:$E,'All Prices combined'!$G143),IF($B143="RAB Long",SUMIFS('RAB Prices Long'!AF:AF,'RAB Prices Long'!$B:$B,'All Prices combined'!$D143,'RAB Prices Long'!$E:$E,'All Prices combined'!$G143)))),2)</f>
        <v>82.08</v>
      </c>
      <c r="AD143" s="2">
        <f>ROUND(IF($B143="Annuity",SUMIFS('Annuity Prices'!AG:AG,'Annuity Prices'!$B:$B,$D143,'Annuity Prices'!$E:$E,$G143),IF($B143="RAB Short",SUMIFS('RAB Prices Short'!AG:AG,'RAB Prices Short'!$B:$B,'All Prices combined'!$D143,'RAB Prices Short'!$E:$E,'All Prices combined'!$G143),IF($B143="RAB Long",SUMIFS('RAB Prices Long'!AG:AG,'RAB Prices Long'!$B:$B,'All Prices combined'!$D143,'RAB Prices Long'!$E:$E,'All Prices combined'!$G143)))),2)</f>
        <v>84.13</v>
      </c>
      <c r="AE143" s="2">
        <f>ROUND(IF($B143="Annuity",SUMIFS('Annuity Prices'!AH:AH,'Annuity Prices'!$B:$B,$D143,'Annuity Prices'!$E:$E,$G143),IF($B143="RAB Short",SUMIFS('RAB Prices Short'!AH:AH,'RAB Prices Short'!$B:$B,'All Prices combined'!$D143,'RAB Prices Short'!$E:$E,'All Prices combined'!$G143),IF($B143="RAB Long",SUMIFS('RAB Prices Long'!AH:AH,'RAB Prices Long'!$B:$B,'All Prices combined'!$D143,'RAB Prices Long'!$E:$E,'All Prices combined'!$G143)))),2)</f>
        <v>86.24</v>
      </c>
      <c r="AF143" s="2">
        <f>ROUND(IF($B143="Annuity",SUMIFS('Annuity Prices'!AI:AI,'Annuity Prices'!$B:$B,$D143,'Annuity Prices'!$E:$E,$G143),IF($B143="RAB Short",SUMIFS('RAB Prices Short'!AI:AI,'RAB Prices Short'!$B:$B,'All Prices combined'!$D143,'RAB Prices Short'!$E:$E,'All Prices combined'!$G143),IF($B143="RAB Long",SUMIFS('RAB Prices Long'!AI:AI,'RAB Prices Long'!$B:$B,'All Prices combined'!$D143,'RAB Prices Long'!$E:$E,'All Prices combined'!$G143)))),2)</f>
        <v>88.39</v>
      </c>
      <c r="AG143" s="2">
        <f>ROUND(IF($B143="Annuity",SUMIFS('Annuity Prices'!AJ:AJ,'Annuity Prices'!$B:$B,$D143,'Annuity Prices'!$E:$E,$G143),IF($B143="RAB Short",SUMIFS('RAB Prices Short'!AJ:AJ,'RAB Prices Short'!$B:$B,'All Prices combined'!$D143,'RAB Prices Short'!$E:$E,'All Prices combined'!$G143),IF($B143="RAB Long",SUMIFS('RAB Prices Long'!AJ:AJ,'RAB Prices Long'!$B:$B,'All Prices combined'!$D143,'RAB Prices Long'!$E:$E,'All Prices combined'!$G143)))),2)</f>
        <v>90.36</v>
      </c>
      <c r="AH143" s="2">
        <f>ROUND(IF($B143="Annuity",SUMIFS('Annuity Prices'!AK:AK,'Annuity Prices'!$B:$B,$D143,'Annuity Prices'!$E:$E,$G143),IF($B143="RAB Short",SUMIFS('RAB Prices Short'!AK:AK,'RAB Prices Short'!$B:$B,'All Prices combined'!$D143,'RAB Prices Short'!$E:$E,'All Prices combined'!$G143),IF($B143="RAB Long",SUMIFS('RAB Prices Long'!AK:AK,'RAB Prices Long'!$B:$B,'All Prices combined'!$D143,'RAB Prices Long'!$E:$E,'All Prices combined'!$G143)))),2)</f>
        <v>92.62</v>
      </c>
      <c r="AI143" s="2">
        <f>ROUND(IF($B143="Annuity",SUMIFS('Annuity Prices'!AL:AL,'Annuity Prices'!$B:$B,$D143,'Annuity Prices'!$E:$E,$G143),IF($B143="RAB Short",SUMIFS('RAB Prices Short'!AL:AL,'RAB Prices Short'!$B:$B,'All Prices combined'!$D143,'RAB Prices Short'!$E:$E,'All Prices combined'!$G143),IF($B143="RAB Long",SUMIFS('RAB Prices Long'!AL:AL,'RAB Prices Long'!$B:$B,'All Prices combined'!$D143,'RAB Prices Long'!$E:$E,'All Prices combined'!$G143)))),2)</f>
        <v>94.94</v>
      </c>
      <c r="AJ143" s="2">
        <f>ROUND(IF($B143="Annuity",SUMIFS('Annuity Prices'!AM:AM,'Annuity Prices'!$B:$B,$D143,'Annuity Prices'!$E:$E,$G143),IF($B143="RAB Short",SUMIFS('RAB Prices Short'!AM:AM,'RAB Prices Short'!$B:$B,'All Prices combined'!$D143,'RAB Prices Short'!$E:$E,'All Prices combined'!$G143),IF($B143="RAB Long",SUMIFS('RAB Prices Long'!AM:AM,'RAB Prices Long'!$B:$B,'All Prices combined'!$D143,'RAB Prices Long'!$E:$E,'All Prices combined'!$G143)))),2)</f>
        <v>97.31</v>
      </c>
      <c r="AK143" s="2">
        <f>ROUND(IF($B143="Annuity",SUMIFS('Annuity Prices'!AN:AN,'Annuity Prices'!$B:$B,$D143,'Annuity Prices'!$E:$E,$G143),IF($B143="RAB Short",SUMIFS('RAB Prices Short'!AN:AN,'RAB Prices Short'!$B:$B,'All Prices combined'!$D143,'RAB Prices Short'!$E:$E,'All Prices combined'!$G143),IF($B143="RAB Long",SUMIFS('RAB Prices Long'!AN:AN,'RAB Prices Long'!$B:$B,'All Prices combined'!$D143,'RAB Prices Long'!$E:$E,'All Prices combined'!$G143)))),2)</f>
        <v>99.48</v>
      </c>
      <c r="AL143" s="2">
        <f>ROUND(IF($B143="Annuity",SUMIFS('Annuity Prices'!AO:AO,'Annuity Prices'!$B:$B,$D143,'Annuity Prices'!$E:$E,$G143),IF($B143="RAB Short",SUMIFS('RAB Prices Short'!AO:AO,'RAB Prices Short'!$B:$B,'All Prices combined'!$D143,'RAB Prices Short'!$E:$E,'All Prices combined'!$G143),IF($B143="RAB Long",SUMIFS('RAB Prices Long'!AO:AO,'RAB Prices Long'!$B:$B,'All Prices combined'!$D143,'RAB Prices Long'!$E:$E,'All Prices combined'!$G143)))),2)</f>
        <v>101.97</v>
      </c>
      <c r="AM143" s="2">
        <f>ROUND(IF($B143="Annuity",SUMIFS('Annuity Prices'!AP:AP,'Annuity Prices'!$B:$B,$D143,'Annuity Prices'!$E:$E,$G143),IF($B143="RAB Short",SUMIFS('RAB Prices Short'!AP:AP,'RAB Prices Short'!$B:$B,'All Prices combined'!$D143,'RAB Prices Short'!$E:$E,'All Prices combined'!$G143),IF($B143="RAB Long",SUMIFS('RAB Prices Long'!AP:AP,'RAB Prices Long'!$B:$B,'All Prices combined'!$D143,'RAB Prices Long'!$E:$E,'All Prices combined'!$G143)))),2)</f>
        <v>104.52</v>
      </c>
      <c r="AN143" s="2">
        <f>ROUND(IF($B143="Annuity",SUMIFS('Annuity Prices'!AQ:AQ,'Annuity Prices'!$B:$B,$D143,'Annuity Prices'!$E:$E,$G143),IF($B143="RAB Short",SUMIFS('RAB Prices Short'!AQ:AQ,'RAB Prices Short'!$B:$B,'All Prices combined'!$D143,'RAB Prices Short'!$E:$E,'All Prices combined'!$G143),IF($B143="RAB Long",SUMIFS('RAB Prices Long'!AQ:AQ,'RAB Prices Long'!$B:$B,'All Prices combined'!$D143,'RAB Prices Long'!$E:$E,'All Prices combined'!$G143)))),2)</f>
        <v>107.13</v>
      </c>
      <c r="AO143" s="2">
        <f>ROUND(IF($B143="Annuity",SUMIFS('Annuity Prices'!AR:AR,'Annuity Prices'!$B:$B,$D143,'Annuity Prices'!$E:$E,$G143),IF($B143="RAB Short",SUMIFS('RAB Prices Short'!AR:AR,'RAB Prices Short'!$B:$B,'All Prices combined'!$D143,'RAB Prices Short'!$E:$E,'All Prices combined'!$G143),IF($B143="RAB Long",SUMIFS('RAB Prices Long'!AR:AR,'RAB Prices Long'!$B:$B,'All Prices combined'!$D143,'RAB Prices Long'!$E:$E,'All Prices combined'!$G143)))),2)</f>
        <v>29.4</v>
      </c>
      <c r="AP143" s="2">
        <f>ROUND(IF($B143="Annuity",SUMIFS('Annuity Prices'!AS:AS,'Annuity Prices'!$B:$B,$D143,'Annuity Prices'!$E:$E,$G143),IF($B143="RAB Short",SUMIFS('RAB Prices Short'!AS:AS,'RAB Prices Short'!$B:$B,'All Prices combined'!$D143,'RAB Prices Short'!$E:$E,'All Prices combined'!$G143),IF($B143="RAB Long",SUMIFS('RAB Prices Long'!AS:AS,'RAB Prices Long'!$B:$B,'All Prices combined'!$D143,'RAB Prices Long'!$E:$E,'All Prices combined'!$G143)))),2)</f>
        <v>31.44</v>
      </c>
      <c r="AQ143" s="2">
        <f>ROUND(IF($B143="Annuity",SUMIFS('Annuity Prices'!AT:AT,'Annuity Prices'!$B:$B,$D143,'Annuity Prices'!$E:$E,$G143),IF($B143="RAB Short",SUMIFS('RAB Prices Short'!AT:AT,'RAB Prices Short'!$B:$B,'All Prices combined'!$D143,'RAB Prices Short'!$E:$E,'All Prices combined'!$G143),IF($B143="RAB Long",SUMIFS('RAB Prices Long'!AT:AT,'RAB Prices Long'!$B:$B,'All Prices combined'!$D143,'RAB Prices Long'!$E:$E,'All Prices combined'!$G143)))),2)</f>
        <v>35.03</v>
      </c>
      <c r="AR143" s="2">
        <f>ROUND(IF($B143="Annuity",SUMIFS('Annuity Prices'!AU:AU,'Annuity Prices'!$B:$B,$D143,'Annuity Prices'!$E:$E,$G143),IF($B143="RAB Short",SUMIFS('RAB Prices Short'!AU:AU,'RAB Prices Short'!$B:$B,'All Prices combined'!$D143,'RAB Prices Short'!$E:$E,'All Prices combined'!$G143),IF($B143="RAB Long",SUMIFS('RAB Prices Long'!AU:AU,'RAB Prices Long'!$B:$B,'All Prices combined'!$D143,'RAB Prices Long'!$E:$E,'All Prices combined'!$G143)))),2)</f>
        <v>38.81</v>
      </c>
      <c r="AS143" s="2">
        <f>ROUND(IF($B143="Annuity",SUMIFS('Annuity Prices'!AV:AV,'Annuity Prices'!$B:$B,$D143,'Annuity Prices'!$E:$E,$G143),IF($B143="RAB Short",SUMIFS('RAB Prices Short'!AV:AV,'RAB Prices Short'!$B:$B,'All Prices combined'!$D143,'RAB Prices Short'!$E:$E,'All Prices combined'!$G143),IF($B143="RAB Long",SUMIFS('RAB Prices Long'!AV:AV,'RAB Prices Long'!$B:$B,'All Prices combined'!$D143,'RAB Prices Long'!$E:$E,'All Prices combined'!$G143)))),2)</f>
        <v>42.77</v>
      </c>
      <c r="AT143" s="2">
        <f>ROUND(IF($B143="Annuity",SUMIFS('Annuity Prices'!AW:AW,'Annuity Prices'!$B:$B,$D143,'Annuity Prices'!$E:$E,$G143),IF($B143="RAB Short",SUMIFS('RAB Prices Short'!AW:AW,'RAB Prices Short'!$B:$B,'All Prices combined'!$D143,'RAB Prices Short'!$E:$E,'All Prices combined'!$G143),IF($B143="RAB Long",SUMIFS('RAB Prices Long'!AW:AW,'RAB Prices Long'!$B:$B,'All Prices combined'!$D143,'RAB Prices Long'!$E:$E,'All Prices combined'!$G143)))),2)</f>
        <v>47.29</v>
      </c>
      <c r="AU143" s="2">
        <f>ROUND(IF($B143="Annuity",SUMIFS('Annuity Prices'!AX:AX,'Annuity Prices'!$B:$B,$D143,'Annuity Prices'!$E:$E,$G143),IF($B143="RAB Short",SUMIFS('RAB Prices Short'!AX:AX,'RAB Prices Short'!$B:$B,'All Prices combined'!$D143,'RAB Prices Short'!$E:$E,'All Prices combined'!$G143),IF($B143="RAB Long",SUMIFS('RAB Prices Long'!AX:AX,'RAB Prices Long'!$B:$B,'All Prices combined'!$D143,'RAB Prices Long'!$E:$E,'All Prices combined'!$G143)))),2)</f>
        <v>51.68</v>
      </c>
      <c r="AV143" s="2">
        <f>ROUND(IF($B143="Annuity",SUMIFS('Annuity Prices'!AY:AY,'Annuity Prices'!$B:$B,$D143,'Annuity Prices'!$E:$E,$G143),IF($B143="RAB Short",SUMIFS('RAB Prices Short'!AY:AY,'RAB Prices Short'!$B:$B,'All Prices combined'!$D143,'RAB Prices Short'!$E:$E,'All Prices combined'!$G143),IF($B143="RAB Long",SUMIFS('RAB Prices Long'!AY:AY,'RAB Prices Long'!$B:$B,'All Prices combined'!$D143,'RAB Prices Long'!$E:$E,'All Prices combined'!$G143)))),2)</f>
        <v>56.27</v>
      </c>
      <c r="AW143" s="2">
        <f>ROUND(IF($B143="Annuity",SUMIFS('Annuity Prices'!AZ:AZ,'Annuity Prices'!$B:$B,$D143,'Annuity Prices'!$E:$E,$G143),IF($B143="RAB Short",SUMIFS('RAB Prices Short'!AZ:AZ,'RAB Prices Short'!$B:$B,'All Prices combined'!$D143,'RAB Prices Short'!$E:$E,'All Prices combined'!$G143),IF($B143="RAB Long",SUMIFS('RAB Prices Long'!AZ:AZ,'RAB Prices Long'!$B:$B,'All Prices combined'!$D143,'RAB Prices Long'!$E:$E,'All Prices combined'!$G143)))),2)</f>
        <v>60.19</v>
      </c>
      <c r="AX143" s="2">
        <f>ROUND(IF($B143="Annuity",SUMIFS('Annuity Prices'!BA:BA,'Annuity Prices'!$B:$B,$D143,'Annuity Prices'!$E:$E,$G143),IF($B143="RAB Short",SUMIFS('RAB Prices Short'!BA:BA,'RAB Prices Short'!$B:$B,'All Prices combined'!$D143,'RAB Prices Short'!$E:$E,'All Prices combined'!$G143),IF($B143="RAB Long",SUMIFS('RAB Prices Long'!BA:BA,'RAB Prices Long'!$B:$B,'All Prices combined'!$D143,'RAB Prices Long'!$E:$E,'All Prices combined'!$G143)))),2)</f>
        <v>61.53</v>
      </c>
      <c r="AY143" s="2">
        <f>ROUND(IF($B143="Annuity",SUMIFS('Annuity Prices'!BB:BB,'Annuity Prices'!$B:$B,$D143,'Annuity Prices'!$E:$E,$G143),IF($B143="RAB Short",SUMIFS('RAB Prices Short'!BB:BB,'RAB Prices Short'!$B:$B,'All Prices combined'!$D143,'RAB Prices Short'!$E:$E,'All Prices combined'!$G143),IF($B143="RAB Long",SUMIFS('RAB Prices Long'!BB:BB,'RAB Prices Long'!$B:$B,'All Prices combined'!$D143,'RAB Prices Long'!$E:$E,'All Prices combined'!$G143)))),2)</f>
        <v>63.07</v>
      </c>
      <c r="AZ143" s="2">
        <f>ROUND(IF($B143="Annuity",SUMIFS('Annuity Prices'!BC:BC,'Annuity Prices'!$B:$B,$D143,'Annuity Prices'!$E:$E,$G143),IF($B143="RAB Short",SUMIFS('RAB Prices Short'!BC:BC,'RAB Prices Short'!$B:$B,'All Prices combined'!$D143,'RAB Prices Short'!$E:$E,'All Prices combined'!$G143),IF($B143="RAB Long",SUMIFS('RAB Prices Long'!BC:BC,'RAB Prices Long'!$B:$B,'All Prices combined'!$D143,'RAB Prices Long'!$E:$E,'All Prices combined'!$G143)))),2)</f>
        <v>64.64</v>
      </c>
      <c r="BA143" s="2">
        <f>ROUND(IF($B143="Annuity",SUMIFS('Annuity Prices'!BD:BD,'Annuity Prices'!$B:$B,$D143,'Annuity Prices'!$E:$E,$G143),IF($B143="RAB Short",SUMIFS('RAB Prices Short'!BD:BD,'RAB Prices Short'!$B:$B,'All Prices combined'!$D143,'RAB Prices Short'!$E:$E,'All Prices combined'!$G143),IF($B143="RAB Long",SUMIFS('RAB Prices Long'!BD:BD,'RAB Prices Long'!$B:$B,'All Prices combined'!$D143,'RAB Prices Long'!$E:$E,'All Prices combined'!$G143)))),2)</f>
        <v>66.260000000000005</v>
      </c>
      <c r="BB143" s="2">
        <f>ROUND(IF($B143="Annuity",SUMIFS('Annuity Prices'!BE:BE,'Annuity Prices'!$B:$B,$D143,'Annuity Prices'!$E:$E,$G143),IF($B143="RAB Short",SUMIFS('RAB Prices Short'!BE:BE,'RAB Prices Short'!$B:$B,'All Prices combined'!$D143,'RAB Prices Short'!$E:$E,'All Prices combined'!$G143),IF($B143="RAB Long",SUMIFS('RAB Prices Long'!BE:BE,'RAB Prices Long'!$B:$B,'All Prices combined'!$D143,'RAB Prices Long'!$E:$E,'All Prices combined'!$G143)))),2)</f>
        <v>67.73</v>
      </c>
      <c r="BC143" s="2">
        <f>ROUND(IF($B143="Annuity",SUMIFS('Annuity Prices'!BF:BF,'Annuity Prices'!$B:$B,$D143,'Annuity Prices'!$E:$E,$G143),IF($B143="RAB Short",SUMIFS('RAB Prices Short'!BF:BF,'RAB Prices Short'!$B:$B,'All Prices combined'!$D143,'RAB Prices Short'!$E:$E,'All Prices combined'!$G143),IF($B143="RAB Long",SUMIFS('RAB Prices Long'!BF:BF,'RAB Prices Long'!$B:$B,'All Prices combined'!$D143,'RAB Prices Long'!$E:$E,'All Prices combined'!$G143)))),2)</f>
        <v>69.42</v>
      </c>
      <c r="BD143" s="2">
        <f>ROUND(IF($B143="Annuity",SUMIFS('Annuity Prices'!BG:BG,'Annuity Prices'!$B:$B,$D143,'Annuity Prices'!$E:$E,$G143),IF($B143="RAB Short",SUMIFS('RAB Prices Short'!BG:BG,'RAB Prices Short'!$B:$B,'All Prices combined'!$D143,'RAB Prices Short'!$E:$E,'All Prices combined'!$G143),IF($B143="RAB Long",SUMIFS('RAB Prices Long'!BG:BG,'RAB Prices Long'!$B:$B,'All Prices combined'!$D143,'RAB Prices Long'!$E:$E,'All Prices combined'!$G143)))),2)</f>
        <v>71.16</v>
      </c>
      <c r="BE143" s="2">
        <f>ROUND(IF($B143="Annuity",SUMIFS('Annuity Prices'!BH:BH,'Annuity Prices'!$B:$B,$D143,'Annuity Prices'!$E:$E,$G143),IF($B143="RAB Short",SUMIFS('RAB Prices Short'!BH:BH,'RAB Prices Short'!$B:$B,'All Prices combined'!$D143,'RAB Prices Short'!$E:$E,'All Prices combined'!$G143),IF($B143="RAB Long",SUMIFS('RAB Prices Long'!BH:BH,'RAB Prices Long'!$B:$B,'All Prices combined'!$D143,'RAB Prices Long'!$E:$E,'All Prices combined'!$G143)))),2)</f>
        <v>72.94</v>
      </c>
      <c r="BF143" s="2">
        <f>ROUND(IF($B143="Annuity",SUMIFS('Annuity Prices'!BI:BI,'Annuity Prices'!$B:$B,$D143,'Annuity Prices'!$E:$E,$G143),IF($B143="RAB Short",SUMIFS('RAB Prices Short'!BI:BI,'RAB Prices Short'!$B:$B,'All Prices combined'!$D143,'RAB Prices Short'!$E:$E,'All Prices combined'!$G143),IF($B143="RAB Long",SUMIFS('RAB Prices Long'!BI:BI,'RAB Prices Long'!$B:$B,'All Prices combined'!$D143,'RAB Prices Long'!$E:$E,'All Prices combined'!$G143)))),2)</f>
        <v>74.56</v>
      </c>
      <c r="BG143" s="2">
        <f>ROUND(IF($B143="Annuity",SUMIFS('Annuity Prices'!BJ:BJ,'Annuity Prices'!$B:$B,$D143,'Annuity Prices'!$E:$E,$G143),IF($B143="RAB Short",SUMIFS('RAB Prices Short'!BJ:BJ,'RAB Prices Short'!$B:$B,'All Prices combined'!$D143,'RAB Prices Short'!$E:$E,'All Prices combined'!$G143),IF($B143="RAB Long",SUMIFS('RAB Prices Long'!BJ:BJ,'RAB Prices Long'!$B:$B,'All Prices combined'!$D143,'RAB Prices Long'!$E:$E,'All Prices combined'!$G143)))),2)</f>
        <v>76.430000000000007</v>
      </c>
      <c r="BH143" s="2">
        <f>ROUND(IF($B143="Annuity",SUMIFS('Annuity Prices'!BK:BK,'Annuity Prices'!$B:$B,$D143,'Annuity Prices'!$E:$E,$G143),IF($B143="RAB Short",SUMIFS('RAB Prices Short'!BK:BK,'RAB Prices Short'!$B:$B,'All Prices combined'!$D143,'RAB Prices Short'!$E:$E,'All Prices combined'!$G143),IF($B143="RAB Long",SUMIFS('RAB Prices Long'!BK:BK,'RAB Prices Long'!$B:$B,'All Prices combined'!$D143,'RAB Prices Long'!$E:$E,'All Prices combined'!$G143)))),2)</f>
        <v>78.34</v>
      </c>
      <c r="BI143" s="2">
        <f>ROUND(IF($B143="Annuity",SUMIFS('Annuity Prices'!BL:BL,'Annuity Prices'!$B:$B,$D143,'Annuity Prices'!$E:$E,$G143),IF($B143="RAB Short",SUMIFS('RAB Prices Short'!BL:BL,'RAB Prices Short'!$B:$B,'All Prices combined'!$D143,'RAB Prices Short'!$E:$E,'All Prices combined'!$G143),IF($B143="RAB Long",SUMIFS('RAB Prices Long'!BL:BL,'RAB Prices Long'!$B:$B,'All Prices combined'!$D143,'RAB Prices Long'!$E:$E,'All Prices combined'!$G143)))),2)</f>
        <v>80.290000000000006</v>
      </c>
      <c r="BJ143" s="2">
        <f>ROUND(IF($B143="Annuity",SUMIFS('Annuity Prices'!BM:BM,'Annuity Prices'!$B:$B,$D143,'Annuity Prices'!$E:$E,$G143),IF($B143="RAB Short",SUMIFS('RAB Prices Short'!BM:BM,'RAB Prices Short'!$B:$B,'All Prices combined'!$D143,'RAB Prices Short'!$E:$E,'All Prices combined'!$G143),IF($B143="RAB Long",SUMIFS('RAB Prices Long'!BM:BM,'RAB Prices Long'!$B:$B,'All Prices combined'!$D143,'RAB Prices Long'!$E:$E,'All Prices combined'!$G143)))),2)</f>
        <v>82.08</v>
      </c>
      <c r="BK143" s="2">
        <f>ROUND(IF($B143="Annuity",SUMIFS('Annuity Prices'!BN:BN,'Annuity Prices'!$B:$B,$D143,'Annuity Prices'!$E:$E,$G143),IF($B143="RAB Short",SUMIFS('RAB Prices Short'!BN:BN,'RAB Prices Short'!$B:$B,'All Prices combined'!$D143,'RAB Prices Short'!$E:$E,'All Prices combined'!$G143),IF($B143="RAB Long",SUMIFS('RAB Prices Long'!BN:BN,'RAB Prices Long'!$B:$B,'All Prices combined'!$D143,'RAB Prices Long'!$E:$E,'All Prices combined'!$G143)))),2)</f>
        <v>84.13</v>
      </c>
      <c r="BL143" s="2">
        <f>ROUND(IF($B143="Annuity",SUMIFS('Annuity Prices'!BO:BO,'Annuity Prices'!$B:$B,$D143,'Annuity Prices'!$E:$E,$G143),IF($B143="RAB Short",SUMIFS('RAB Prices Short'!BO:BO,'RAB Prices Short'!$B:$B,'All Prices combined'!$D143,'RAB Prices Short'!$E:$E,'All Prices combined'!$G143),IF($B143="RAB Long",SUMIFS('RAB Prices Long'!BO:BO,'RAB Prices Long'!$B:$B,'All Prices combined'!$D143,'RAB Prices Long'!$E:$E,'All Prices combined'!$G143)))),2)</f>
        <v>86.24</v>
      </c>
      <c r="BM143" s="2">
        <f>ROUND(IF($B143="Annuity",SUMIFS('Annuity Prices'!BP:BP,'Annuity Prices'!$B:$B,$D143,'Annuity Prices'!$E:$E,$G143),IF($B143="RAB Short",SUMIFS('RAB Prices Short'!BP:BP,'RAB Prices Short'!$B:$B,'All Prices combined'!$D143,'RAB Prices Short'!$E:$E,'All Prices combined'!$G143),IF($B143="RAB Long",SUMIFS('RAB Prices Long'!BP:BP,'RAB Prices Long'!$B:$B,'All Prices combined'!$D143,'RAB Prices Long'!$E:$E,'All Prices combined'!$G143)))),2)</f>
        <v>88.39</v>
      </c>
      <c r="BN143" s="2">
        <f>ROUND(IF($B143="Annuity",SUMIFS('Annuity Prices'!BQ:BQ,'Annuity Prices'!$B:$B,$D143,'Annuity Prices'!$E:$E,$G143),IF($B143="RAB Short",SUMIFS('RAB Prices Short'!BQ:BQ,'RAB Prices Short'!$B:$B,'All Prices combined'!$D143,'RAB Prices Short'!$E:$E,'All Prices combined'!$G143),IF($B143="RAB Long",SUMIFS('RAB Prices Long'!BQ:BQ,'RAB Prices Long'!$B:$B,'All Prices combined'!$D143,'RAB Prices Long'!$E:$E,'All Prices combined'!$G143)))),2)</f>
        <v>90.36</v>
      </c>
      <c r="BO143" s="2">
        <f>ROUND(IF($B143="Annuity",SUMIFS('Annuity Prices'!BR:BR,'Annuity Prices'!$B:$B,$D143,'Annuity Prices'!$E:$E,$G143),IF($B143="RAB Short",SUMIFS('RAB Prices Short'!BR:BR,'RAB Prices Short'!$B:$B,'All Prices combined'!$D143,'RAB Prices Short'!$E:$E,'All Prices combined'!$G143),IF($B143="RAB Long",SUMIFS('RAB Prices Long'!BR:BR,'RAB Prices Long'!$B:$B,'All Prices combined'!$D143,'RAB Prices Long'!$E:$E,'All Prices combined'!$G143)))),2)</f>
        <v>92.62</v>
      </c>
      <c r="BP143" s="2">
        <f>ROUND(IF($B143="Annuity",SUMIFS('Annuity Prices'!BS:BS,'Annuity Prices'!$B:$B,$D143,'Annuity Prices'!$E:$E,$G143),IF($B143="RAB Short",SUMIFS('RAB Prices Short'!BS:BS,'RAB Prices Short'!$B:$B,'All Prices combined'!$D143,'RAB Prices Short'!$E:$E,'All Prices combined'!$G143),IF($B143="RAB Long",SUMIFS('RAB Prices Long'!BS:BS,'RAB Prices Long'!$B:$B,'All Prices combined'!$D143,'RAB Prices Long'!$E:$E,'All Prices combined'!$G143)))),2)</f>
        <v>94.94</v>
      </c>
      <c r="BQ143" s="2">
        <f>ROUND(IF($B143="Annuity",SUMIFS('Annuity Prices'!BT:BT,'Annuity Prices'!$B:$B,$D143,'Annuity Prices'!$E:$E,$G143),IF($B143="RAB Short",SUMIFS('RAB Prices Short'!BT:BT,'RAB Prices Short'!$B:$B,'All Prices combined'!$D143,'RAB Prices Short'!$E:$E,'All Prices combined'!$G143),IF($B143="RAB Long",SUMIFS('RAB Prices Long'!BT:BT,'RAB Prices Long'!$B:$B,'All Prices combined'!$D143,'RAB Prices Long'!$E:$E,'All Prices combined'!$G143)))),2)</f>
        <v>97.31</v>
      </c>
      <c r="BR143" s="2">
        <f>ROUND(IF($B143="Annuity",SUMIFS('Annuity Prices'!BU:BU,'Annuity Prices'!$B:$B,$D143,'Annuity Prices'!$E:$E,$G143),IF($B143="RAB Short",SUMIFS('RAB Prices Short'!BU:BU,'RAB Prices Short'!$B:$B,'All Prices combined'!$D143,'RAB Prices Short'!$E:$E,'All Prices combined'!$G143),IF($B143="RAB Long",SUMIFS('RAB Prices Long'!BU:BU,'RAB Prices Long'!$B:$B,'All Prices combined'!$D143,'RAB Prices Long'!$E:$E,'All Prices combined'!$G143)))),2)</f>
        <v>99.48</v>
      </c>
      <c r="BS143" s="2">
        <f>ROUND(IF($B143="Annuity",SUMIFS('Annuity Prices'!BV:BV,'Annuity Prices'!$B:$B,$D143,'Annuity Prices'!$E:$E,$G143),IF($B143="RAB Short",SUMIFS('RAB Prices Short'!BV:BV,'RAB Prices Short'!$B:$B,'All Prices combined'!$D143,'RAB Prices Short'!$E:$E,'All Prices combined'!$G143),IF($B143="RAB Long",SUMIFS('RAB Prices Long'!BV:BV,'RAB Prices Long'!$B:$B,'All Prices combined'!$D143,'RAB Prices Long'!$E:$E,'All Prices combined'!$G143)))),2)</f>
        <v>101.97</v>
      </c>
      <c r="BT143" s="2">
        <f>ROUND(IF($B143="Annuity",SUMIFS('Annuity Prices'!BW:BW,'Annuity Prices'!$B:$B,$D143,'Annuity Prices'!$E:$E,$G143),IF($B143="RAB Short",SUMIFS('RAB Prices Short'!BW:BW,'RAB Prices Short'!$B:$B,'All Prices combined'!$D143,'RAB Prices Short'!$E:$E,'All Prices combined'!$G143),IF($B143="RAB Long",SUMIFS('RAB Prices Long'!BW:BW,'RAB Prices Long'!$B:$B,'All Prices combined'!$D143,'RAB Prices Long'!$E:$E,'All Prices combined'!$G143)))),2)</f>
        <v>104.52</v>
      </c>
      <c r="BU143" s="2">
        <f>ROUND(IF($B143="Annuity",SUMIFS('Annuity Prices'!BX:BX,'Annuity Prices'!$B:$B,$D143,'Annuity Prices'!$E:$E,$G143),IF($B143="RAB Short",SUMIFS('RAB Prices Short'!BX:BX,'RAB Prices Short'!$B:$B,'All Prices combined'!$D143,'RAB Prices Short'!$E:$E,'All Prices combined'!$G143),IF($B143="RAB Long",SUMIFS('RAB Prices Long'!BX:BX,'RAB Prices Long'!$B:$B,'All Prices combined'!$D143,'RAB Prices Long'!$E:$E,'All Prices combined'!$G143)))),2)</f>
        <v>107.13</v>
      </c>
    </row>
    <row r="144" spans="2:73" x14ac:dyDescent="0.25">
      <c r="B144" t="s">
        <v>37</v>
      </c>
      <c r="C144" s="1">
        <v>25</v>
      </c>
      <c r="D144" s="1" t="s">
        <v>205</v>
      </c>
      <c r="E144" s="1" t="s">
        <v>203</v>
      </c>
      <c r="F144" s="1">
        <v>25</v>
      </c>
      <c r="G144" s="1" t="s">
        <v>43</v>
      </c>
      <c r="H144" s="1"/>
      <c r="I144" s="2">
        <f>ROUND(IF($B144="Annuity",SUMIFS('Annuity Prices'!L:L,'Annuity Prices'!$B:$B,$D144,'Annuity Prices'!$E:$E,$G144),IF($B144="RAB Short",SUMIFS('RAB Prices Short'!L:L,'RAB Prices Short'!$B:$B,'All Prices combined'!$D144,'RAB Prices Short'!$E:$E,'All Prices combined'!$G144),IF($B144="RAB Long",SUMIFS('RAB Prices Long'!L:L,'RAB Prices Long'!$B:$B,'All Prices combined'!$D144,'RAB Prices Long'!$E:$E,'All Prices combined'!$G144)))),2)</f>
        <v>21.67</v>
      </c>
      <c r="J144" s="2">
        <f>ROUND(IF($B144="Annuity",SUMIFS('Annuity Prices'!M:M,'Annuity Prices'!$B:$B,$D144,'Annuity Prices'!$E:$E,$G144),IF($B144="RAB Short",SUMIFS('RAB Prices Short'!M:M,'RAB Prices Short'!$B:$B,'All Prices combined'!$D144,'RAB Prices Short'!$E:$E,'All Prices combined'!$G144),IF($B144="RAB Long",SUMIFS('RAB Prices Long'!M:M,'RAB Prices Long'!$B:$B,'All Prices combined'!$D144,'RAB Prices Long'!$E:$E,'All Prices combined'!$G144)))),2)</f>
        <v>22.29</v>
      </c>
      <c r="K144" s="2">
        <f>ROUND(IF($B144="Annuity",SUMIFS('Annuity Prices'!N:N,'Annuity Prices'!$B:$B,$D144,'Annuity Prices'!$E:$E,$G144),IF($B144="RAB Short",SUMIFS('RAB Prices Short'!N:N,'RAB Prices Short'!$B:$B,'All Prices combined'!$D144,'RAB Prices Short'!$E:$E,'All Prices combined'!$G144),IF($B144="RAB Long",SUMIFS('RAB Prices Long'!N:N,'RAB Prices Long'!$B:$B,'All Prices combined'!$D144,'RAB Prices Long'!$E:$E,'All Prices combined'!$G144)))),2)</f>
        <v>22.93</v>
      </c>
      <c r="L144" s="2">
        <f>ROUND(IF($B144="Annuity",SUMIFS('Annuity Prices'!O:O,'Annuity Prices'!$B:$B,$D144,'Annuity Prices'!$E:$E,$G144),IF($B144="RAB Short",SUMIFS('RAB Prices Short'!O:O,'RAB Prices Short'!$B:$B,'All Prices combined'!$D144,'RAB Prices Short'!$E:$E,'All Prices combined'!$G144),IF($B144="RAB Long",SUMIFS('RAB Prices Long'!O:O,'RAB Prices Long'!$B:$B,'All Prices combined'!$D144,'RAB Prices Long'!$E:$E,'All Prices combined'!$G144)))),2)</f>
        <v>23.59</v>
      </c>
      <c r="M144" s="2">
        <f>ROUND(IF($B144="Annuity",SUMIFS('Annuity Prices'!P:P,'Annuity Prices'!$B:$B,$D144,'Annuity Prices'!$E:$E,$G144),IF($B144="RAB Short",SUMIFS('RAB Prices Short'!P:P,'RAB Prices Short'!$B:$B,'All Prices combined'!$D144,'RAB Prices Short'!$E:$E,'All Prices combined'!$G144),IF($B144="RAB Long",SUMIFS('RAB Prices Long'!P:P,'RAB Prices Long'!$B:$B,'All Prices combined'!$D144,'RAB Prices Long'!$E:$E,'All Prices combined'!$G144)))),2)</f>
        <v>24.66</v>
      </c>
      <c r="N144" s="2">
        <f>ROUND(IF($B144="Annuity",SUMIFS('Annuity Prices'!Q:Q,'Annuity Prices'!$B:$B,$D144,'Annuity Prices'!$E:$E,$G144),IF($B144="RAB Short",SUMIFS('RAB Prices Short'!Q:Q,'RAB Prices Short'!$B:$B,'All Prices combined'!$D144,'RAB Prices Short'!$E:$E,'All Prices combined'!$G144),IF($B144="RAB Long",SUMIFS('RAB Prices Long'!Q:Q,'RAB Prices Long'!$B:$B,'All Prices combined'!$D144,'RAB Prices Long'!$E:$E,'All Prices combined'!$G144)))),2)</f>
        <v>25.27</v>
      </c>
      <c r="O144" s="2">
        <f>ROUND(IF($B144="Annuity",SUMIFS('Annuity Prices'!R:R,'Annuity Prices'!$B:$B,$D144,'Annuity Prices'!$E:$E,$G144),IF($B144="RAB Short",SUMIFS('RAB Prices Short'!R:R,'RAB Prices Short'!$B:$B,'All Prices combined'!$D144,'RAB Prices Short'!$E:$E,'All Prices combined'!$G144),IF($B144="RAB Long",SUMIFS('RAB Prices Long'!R:R,'RAB Prices Long'!$B:$B,'All Prices combined'!$D144,'RAB Prices Long'!$E:$E,'All Prices combined'!$G144)))),2)</f>
        <v>25.9</v>
      </c>
      <c r="P144" s="2">
        <f>ROUND(IF($B144="Annuity",SUMIFS('Annuity Prices'!S:S,'Annuity Prices'!$B:$B,$D144,'Annuity Prices'!$E:$E,$G144),IF($B144="RAB Short",SUMIFS('RAB Prices Short'!S:S,'RAB Prices Short'!$B:$B,'All Prices combined'!$D144,'RAB Prices Short'!$E:$E,'All Prices combined'!$G144),IF($B144="RAB Long",SUMIFS('RAB Prices Long'!S:S,'RAB Prices Long'!$B:$B,'All Prices combined'!$D144,'RAB Prices Long'!$E:$E,'All Prices combined'!$G144)))),2)</f>
        <v>26.55</v>
      </c>
      <c r="Q144" s="2">
        <f>ROUND(IF($B144="Annuity",SUMIFS('Annuity Prices'!T:T,'Annuity Prices'!$B:$B,$D144,'Annuity Prices'!$E:$E,$G144),IF($B144="RAB Short",SUMIFS('RAB Prices Short'!T:T,'RAB Prices Short'!$B:$B,'All Prices combined'!$D144,'RAB Prices Short'!$E:$E,'All Prices combined'!$G144),IF($B144="RAB Long",SUMIFS('RAB Prices Long'!T:T,'RAB Prices Long'!$B:$B,'All Prices combined'!$D144,'RAB Prices Long'!$E:$E,'All Prices combined'!$G144)))),2)</f>
        <v>27.86</v>
      </c>
      <c r="R144" s="2">
        <f>ROUND(IF($B144="Annuity",SUMIFS('Annuity Prices'!U:U,'Annuity Prices'!$B:$B,$D144,'Annuity Prices'!$E:$E,$G144),IF($B144="RAB Short",SUMIFS('RAB Prices Short'!U:U,'RAB Prices Short'!$B:$B,'All Prices combined'!$D144,'RAB Prices Short'!$E:$E,'All Prices combined'!$G144),IF($B144="RAB Long",SUMIFS('RAB Prices Long'!U:U,'RAB Prices Long'!$B:$B,'All Prices combined'!$D144,'RAB Prices Long'!$E:$E,'All Prices combined'!$G144)))),2)</f>
        <v>28.56</v>
      </c>
      <c r="S144" s="2">
        <f>ROUND(IF($B144="Annuity",SUMIFS('Annuity Prices'!V:V,'Annuity Prices'!$B:$B,$D144,'Annuity Prices'!$E:$E,$G144),IF($B144="RAB Short",SUMIFS('RAB Prices Short'!V:V,'RAB Prices Short'!$B:$B,'All Prices combined'!$D144,'RAB Prices Short'!$E:$E,'All Prices combined'!$G144),IF($B144="RAB Long",SUMIFS('RAB Prices Long'!V:V,'RAB Prices Long'!$B:$B,'All Prices combined'!$D144,'RAB Prices Long'!$E:$E,'All Prices combined'!$G144)))),2)</f>
        <v>29.27</v>
      </c>
      <c r="T144" s="2">
        <f>ROUND(IF($B144="Annuity",SUMIFS('Annuity Prices'!W:W,'Annuity Prices'!$B:$B,$D144,'Annuity Prices'!$E:$E,$G144),IF($B144="RAB Short",SUMIFS('RAB Prices Short'!W:W,'RAB Prices Short'!$B:$B,'All Prices combined'!$D144,'RAB Prices Short'!$E:$E,'All Prices combined'!$G144),IF($B144="RAB Long",SUMIFS('RAB Prices Long'!W:W,'RAB Prices Long'!$B:$B,'All Prices combined'!$D144,'RAB Prices Long'!$E:$E,'All Prices combined'!$G144)))),2)</f>
        <v>30</v>
      </c>
      <c r="U144" s="2">
        <f>ROUND(IF($B144="Annuity",SUMIFS('Annuity Prices'!X:X,'Annuity Prices'!$B:$B,$D144,'Annuity Prices'!$E:$E,$G144),IF($B144="RAB Short",SUMIFS('RAB Prices Short'!X:X,'RAB Prices Short'!$B:$B,'All Prices combined'!$D144,'RAB Prices Short'!$E:$E,'All Prices combined'!$G144),IF($B144="RAB Long",SUMIFS('RAB Prices Long'!X:X,'RAB Prices Long'!$B:$B,'All Prices combined'!$D144,'RAB Prices Long'!$E:$E,'All Prices combined'!$G144)))),2)</f>
        <v>31.49</v>
      </c>
      <c r="V144" s="2">
        <f>ROUND(IF($B144="Annuity",SUMIFS('Annuity Prices'!Y:Y,'Annuity Prices'!$B:$B,$D144,'Annuity Prices'!$E:$E,$G144),IF($B144="RAB Short",SUMIFS('RAB Prices Short'!Y:Y,'RAB Prices Short'!$B:$B,'All Prices combined'!$D144,'RAB Prices Short'!$E:$E,'All Prices combined'!$G144),IF($B144="RAB Long",SUMIFS('RAB Prices Long'!Y:Y,'RAB Prices Long'!$B:$B,'All Prices combined'!$D144,'RAB Prices Long'!$E:$E,'All Prices combined'!$G144)))),2)</f>
        <v>32.28</v>
      </c>
      <c r="W144" s="2">
        <f>ROUND(IF($B144="Annuity",SUMIFS('Annuity Prices'!Z:Z,'Annuity Prices'!$B:$B,$D144,'Annuity Prices'!$E:$E,$G144),IF($B144="RAB Short",SUMIFS('RAB Prices Short'!Z:Z,'RAB Prices Short'!$B:$B,'All Prices combined'!$D144,'RAB Prices Short'!$E:$E,'All Prices combined'!$G144),IF($B144="RAB Long",SUMIFS('RAB Prices Long'!Z:Z,'RAB Prices Long'!$B:$B,'All Prices combined'!$D144,'RAB Prices Long'!$E:$E,'All Prices combined'!$G144)))),2)</f>
        <v>33.090000000000003</v>
      </c>
      <c r="X144" s="2">
        <f>ROUND(IF($B144="Annuity",SUMIFS('Annuity Prices'!AA:AA,'Annuity Prices'!$B:$B,$D144,'Annuity Prices'!$E:$E,$G144),IF($B144="RAB Short",SUMIFS('RAB Prices Short'!AA:AA,'RAB Prices Short'!$B:$B,'All Prices combined'!$D144,'RAB Prices Short'!$E:$E,'All Prices combined'!$G144),IF($B144="RAB Long",SUMIFS('RAB Prices Long'!AA:AA,'RAB Prices Long'!$B:$B,'All Prices combined'!$D144,'RAB Prices Long'!$E:$E,'All Prices combined'!$G144)))),2)</f>
        <v>33.909999999999997</v>
      </c>
      <c r="Y144" s="2">
        <f>ROUND(IF($B144="Annuity",SUMIFS('Annuity Prices'!AB:AB,'Annuity Prices'!$B:$B,$D144,'Annuity Prices'!$E:$E,$G144),IF($B144="RAB Short",SUMIFS('RAB Prices Short'!AB:AB,'RAB Prices Short'!$B:$B,'All Prices combined'!$D144,'RAB Prices Short'!$E:$E,'All Prices combined'!$G144),IF($B144="RAB Long",SUMIFS('RAB Prices Long'!AB:AB,'RAB Prices Long'!$B:$B,'All Prices combined'!$D144,'RAB Prices Long'!$E:$E,'All Prices combined'!$G144)))),2)</f>
        <v>35.6</v>
      </c>
      <c r="Z144" s="2">
        <f>ROUND(IF($B144="Annuity",SUMIFS('Annuity Prices'!AC:AC,'Annuity Prices'!$B:$B,$D144,'Annuity Prices'!$E:$E,$G144),IF($B144="RAB Short",SUMIFS('RAB Prices Short'!AC:AC,'RAB Prices Short'!$B:$B,'All Prices combined'!$D144,'RAB Prices Short'!$E:$E,'All Prices combined'!$G144),IF($B144="RAB Long",SUMIFS('RAB Prices Long'!AC:AC,'RAB Prices Long'!$B:$B,'All Prices combined'!$D144,'RAB Prices Long'!$E:$E,'All Prices combined'!$G144)))),2)</f>
        <v>36.49</v>
      </c>
      <c r="AA144" s="2">
        <f>ROUND(IF($B144="Annuity",SUMIFS('Annuity Prices'!AD:AD,'Annuity Prices'!$B:$B,$D144,'Annuity Prices'!$E:$E,$G144),IF($B144="RAB Short",SUMIFS('RAB Prices Short'!AD:AD,'RAB Prices Short'!$B:$B,'All Prices combined'!$D144,'RAB Prices Short'!$E:$E,'All Prices combined'!$G144),IF($B144="RAB Long",SUMIFS('RAB Prices Long'!AD:AD,'RAB Prices Long'!$B:$B,'All Prices combined'!$D144,'RAB Prices Long'!$E:$E,'All Prices combined'!$G144)))),2)</f>
        <v>37.4</v>
      </c>
      <c r="AB144" s="2">
        <f>ROUND(IF($B144="Annuity",SUMIFS('Annuity Prices'!AE:AE,'Annuity Prices'!$B:$B,$D144,'Annuity Prices'!$E:$E,$G144),IF($B144="RAB Short",SUMIFS('RAB Prices Short'!AE:AE,'RAB Prices Short'!$B:$B,'All Prices combined'!$D144,'RAB Prices Short'!$E:$E,'All Prices combined'!$G144),IF($B144="RAB Long",SUMIFS('RAB Prices Long'!AE:AE,'RAB Prices Long'!$B:$B,'All Prices combined'!$D144,'RAB Prices Long'!$E:$E,'All Prices combined'!$G144)))),2)</f>
        <v>38.340000000000003</v>
      </c>
      <c r="AC144" s="2">
        <f>ROUND(IF($B144="Annuity",SUMIFS('Annuity Prices'!AF:AF,'Annuity Prices'!$B:$B,$D144,'Annuity Prices'!$E:$E,$G144),IF($B144="RAB Short",SUMIFS('RAB Prices Short'!AF:AF,'RAB Prices Short'!$B:$B,'All Prices combined'!$D144,'RAB Prices Short'!$E:$E,'All Prices combined'!$G144),IF($B144="RAB Long",SUMIFS('RAB Prices Long'!AF:AF,'RAB Prices Long'!$B:$B,'All Prices combined'!$D144,'RAB Prices Long'!$E:$E,'All Prices combined'!$G144)))),2)</f>
        <v>43.47</v>
      </c>
      <c r="AD144" s="2">
        <f>ROUND(IF($B144="Annuity",SUMIFS('Annuity Prices'!AG:AG,'Annuity Prices'!$B:$B,$D144,'Annuity Prices'!$E:$E,$G144),IF($B144="RAB Short",SUMIFS('RAB Prices Short'!AG:AG,'RAB Prices Short'!$B:$B,'All Prices combined'!$D144,'RAB Prices Short'!$E:$E,'All Prices combined'!$G144),IF($B144="RAB Long",SUMIFS('RAB Prices Long'!AG:AG,'RAB Prices Long'!$B:$B,'All Prices combined'!$D144,'RAB Prices Long'!$E:$E,'All Prices combined'!$G144)))),2)</f>
        <v>44.55</v>
      </c>
      <c r="AE144" s="2">
        <f>ROUND(IF($B144="Annuity",SUMIFS('Annuity Prices'!AH:AH,'Annuity Prices'!$B:$B,$D144,'Annuity Prices'!$E:$E,$G144),IF($B144="RAB Short",SUMIFS('RAB Prices Short'!AH:AH,'RAB Prices Short'!$B:$B,'All Prices combined'!$D144,'RAB Prices Short'!$E:$E,'All Prices combined'!$G144),IF($B144="RAB Long",SUMIFS('RAB Prices Long'!AH:AH,'RAB Prices Long'!$B:$B,'All Prices combined'!$D144,'RAB Prices Long'!$E:$E,'All Prices combined'!$G144)))),2)</f>
        <v>45.67</v>
      </c>
      <c r="AF144" s="2">
        <f>ROUND(IF($B144="Annuity",SUMIFS('Annuity Prices'!AI:AI,'Annuity Prices'!$B:$B,$D144,'Annuity Prices'!$E:$E,$G144),IF($B144="RAB Short",SUMIFS('RAB Prices Short'!AI:AI,'RAB Prices Short'!$B:$B,'All Prices combined'!$D144,'RAB Prices Short'!$E:$E,'All Prices combined'!$G144),IF($B144="RAB Long",SUMIFS('RAB Prices Long'!AI:AI,'RAB Prices Long'!$B:$B,'All Prices combined'!$D144,'RAB Prices Long'!$E:$E,'All Prices combined'!$G144)))),2)</f>
        <v>46.81</v>
      </c>
      <c r="AG144" s="2">
        <f>ROUND(IF($B144="Annuity",SUMIFS('Annuity Prices'!AJ:AJ,'Annuity Prices'!$B:$B,$D144,'Annuity Prices'!$E:$E,$G144),IF($B144="RAB Short",SUMIFS('RAB Prices Short'!AJ:AJ,'RAB Prices Short'!$B:$B,'All Prices combined'!$D144,'RAB Prices Short'!$E:$E,'All Prices combined'!$G144),IF($B144="RAB Long",SUMIFS('RAB Prices Long'!AJ:AJ,'RAB Prices Long'!$B:$B,'All Prices combined'!$D144,'RAB Prices Long'!$E:$E,'All Prices combined'!$G144)))),2)</f>
        <v>49.15</v>
      </c>
      <c r="AH144" s="2">
        <f>ROUND(IF($B144="Annuity",SUMIFS('Annuity Prices'!AK:AK,'Annuity Prices'!$B:$B,$D144,'Annuity Prices'!$E:$E,$G144),IF($B144="RAB Short",SUMIFS('RAB Prices Short'!AK:AK,'RAB Prices Short'!$B:$B,'All Prices combined'!$D144,'RAB Prices Short'!$E:$E,'All Prices combined'!$G144),IF($B144="RAB Long",SUMIFS('RAB Prices Long'!AK:AK,'RAB Prices Long'!$B:$B,'All Prices combined'!$D144,'RAB Prices Long'!$E:$E,'All Prices combined'!$G144)))),2)</f>
        <v>50.38</v>
      </c>
      <c r="AI144" s="2">
        <f>ROUND(IF($B144="Annuity",SUMIFS('Annuity Prices'!AL:AL,'Annuity Prices'!$B:$B,$D144,'Annuity Prices'!$E:$E,$G144),IF($B144="RAB Short",SUMIFS('RAB Prices Short'!AL:AL,'RAB Prices Short'!$B:$B,'All Prices combined'!$D144,'RAB Prices Short'!$E:$E,'All Prices combined'!$G144),IF($B144="RAB Long",SUMIFS('RAB Prices Long'!AL:AL,'RAB Prices Long'!$B:$B,'All Prices combined'!$D144,'RAB Prices Long'!$E:$E,'All Prices combined'!$G144)))),2)</f>
        <v>51.64</v>
      </c>
      <c r="AJ144" s="2">
        <f>ROUND(IF($B144="Annuity",SUMIFS('Annuity Prices'!AM:AM,'Annuity Prices'!$B:$B,$D144,'Annuity Prices'!$E:$E,$G144),IF($B144="RAB Short",SUMIFS('RAB Prices Short'!AM:AM,'RAB Prices Short'!$B:$B,'All Prices combined'!$D144,'RAB Prices Short'!$E:$E,'All Prices combined'!$G144),IF($B144="RAB Long",SUMIFS('RAB Prices Long'!AM:AM,'RAB Prices Long'!$B:$B,'All Prices combined'!$D144,'RAB Prices Long'!$E:$E,'All Prices combined'!$G144)))),2)</f>
        <v>52.93</v>
      </c>
      <c r="AK144" s="2">
        <f>ROUND(IF($B144="Annuity",SUMIFS('Annuity Prices'!AN:AN,'Annuity Prices'!$B:$B,$D144,'Annuity Prices'!$E:$E,$G144),IF($B144="RAB Short",SUMIFS('RAB Prices Short'!AN:AN,'RAB Prices Short'!$B:$B,'All Prices combined'!$D144,'RAB Prices Short'!$E:$E,'All Prices combined'!$G144),IF($B144="RAB Long",SUMIFS('RAB Prices Long'!AN:AN,'RAB Prices Long'!$B:$B,'All Prices combined'!$D144,'RAB Prices Long'!$E:$E,'All Prices combined'!$G144)))),2)</f>
        <v>55.59</v>
      </c>
      <c r="AL144" s="2">
        <f>ROUND(IF($B144="Annuity",SUMIFS('Annuity Prices'!AO:AO,'Annuity Prices'!$B:$B,$D144,'Annuity Prices'!$E:$E,$G144),IF($B144="RAB Short",SUMIFS('RAB Prices Short'!AO:AO,'RAB Prices Short'!$B:$B,'All Prices combined'!$D144,'RAB Prices Short'!$E:$E,'All Prices combined'!$G144),IF($B144="RAB Long",SUMIFS('RAB Prices Long'!AO:AO,'RAB Prices Long'!$B:$B,'All Prices combined'!$D144,'RAB Prices Long'!$E:$E,'All Prices combined'!$G144)))),2)</f>
        <v>56.98</v>
      </c>
      <c r="AM144" s="2">
        <f>ROUND(IF($B144="Annuity",SUMIFS('Annuity Prices'!AP:AP,'Annuity Prices'!$B:$B,$D144,'Annuity Prices'!$E:$E,$G144),IF($B144="RAB Short",SUMIFS('RAB Prices Short'!AP:AP,'RAB Prices Short'!$B:$B,'All Prices combined'!$D144,'RAB Prices Short'!$E:$E,'All Prices combined'!$G144),IF($B144="RAB Long",SUMIFS('RAB Prices Long'!AP:AP,'RAB Prices Long'!$B:$B,'All Prices combined'!$D144,'RAB Prices Long'!$E:$E,'All Prices combined'!$G144)))),2)</f>
        <v>58.4</v>
      </c>
      <c r="AN144" s="2">
        <f>ROUND(IF($B144="Annuity",SUMIFS('Annuity Prices'!AQ:AQ,'Annuity Prices'!$B:$B,$D144,'Annuity Prices'!$E:$E,$G144),IF($B144="RAB Short",SUMIFS('RAB Prices Short'!AQ:AQ,'RAB Prices Short'!$B:$B,'All Prices combined'!$D144,'RAB Prices Short'!$E:$E,'All Prices combined'!$G144),IF($B144="RAB Long",SUMIFS('RAB Prices Long'!AQ:AQ,'RAB Prices Long'!$B:$B,'All Prices combined'!$D144,'RAB Prices Long'!$E:$E,'All Prices combined'!$G144)))),2)</f>
        <v>59.86</v>
      </c>
      <c r="AO144" s="2">
        <f>ROUND(IF($B144="Annuity",SUMIFS('Annuity Prices'!AR:AR,'Annuity Prices'!$B:$B,$D144,'Annuity Prices'!$E:$E,$G144),IF($B144="RAB Short",SUMIFS('RAB Prices Short'!AR:AR,'RAB Prices Short'!$B:$B,'All Prices combined'!$D144,'RAB Prices Short'!$E:$E,'All Prices combined'!$G144),IF($B144="RAB Long",SUMIFS('RAB Prices Long'!AR:AR,'RAB Prices Long'!$B:$B,'All Prices combined'!$D144,'RAB Prices Long'!$E:$E,'All Prices combined'!$G144)))),2)</f>
        <v>16.43</v>
      </c>
      <c r="AP144" s="2">
        <f>ROUND(IF($B144="Annuity",SUMIFS('Annuity Prices'!AS:AS,'Annuity Prices'!$B:$B,$D144,'Annuity Prices'!$E:$E,$G144),IF($B144="RAB Short",SUMIFS('RAB Prices Short'!AS:AS,'RAB Prices Short'!$B:$B,'All Prices combined'!$D144,'RAB Prices Short'!$E:$E,'All Prices combined'!$G144),IF($B144="RAB Long",SUMIFS('RAB Prices Long'!AS:AS,'RAB Prices Long'!$B:$B,'All Prices combined'!$D144,'RAB Prices Long'!$E:$E,'All Prices combined'!$G144)))),2)</f>
        <v>16.899999999999999</v>
      </c>
      <c r="AQ144" s="2">
        <f>ROUND(IF($B144="Annuity",SUMIFS('Annuity Prices'!AT:AT,'Annuity Prices'!$B:$B,$D144,'Annuity Prices'!$E:$E,$G144),IF($B144="RAB Short",SUMIFS('RAB Prices Short'!AT:AT,'RAB Prices Short'!$B:$B,'All Prices combined'!$D144,'RAB Prices Short'!$E:$E,'All Prices combined'!$G144),IF($B144="RAB Long",SUMIFS('RAB Prices Long'!AT:AT,'RAB Prices Long'!$B:$B,'All Prices combined'!$D144,'RAB Prices Long'!$E:$E,'All Prices combined'!$G144)))),2)</f>
        <v>17.39</v>
      </c>
      <c r="AR144" s="2">
        <f>ROUND(IF($B144="Annuity",SUMIFS('Annuity Prices'!AU:AU,'Annuity Prices'!$B:$B,$D144,'Annuity Prices'!$E:$E,$G144),IF($B144="RAB Short",SUMIFS('RAB Prices Short'!AU:AU,'RAB Prices Short'!$B:$B,'All Prices combined'!$D144,'RAB Prices Short'!$E:$E,'All Prices combined'!$G144),IF($B144="RAB Long",SUMIFS('RAB Prices Long'!AU:AU,'RAB Prices Long'!$B:$B,'All Prices combined'!$D144,'RAB Prices Long'!$E:$E,'All Prices combined'!$G144)))),2)</f>
        <v>17.89</v>
      </c>
      <c r="AS144" s="2">
        <f>ROUND(IF($B144="Annuity",SUMIFS('Annuity Prices'!AV:AV,'Annuity Prices'!$B:$B,$D144,'Annuity Prices'!$E:$E,$G144),IF($B144="RAB Short",SUMIFS('RAB Prices Short'!AV:AV,'RAB Prices Short'!$B:$B,'All Prices combined'!$D144,'RAB Prices Short'!$E:$E,'All Prices combined'!$G144),IF($B144="RAB Long",SUMIFS('RAB Prices Long'!AV:AV,'RAB Prices Long'!$B:$B,'All Prices combined'!$D144,'RAB Prices Long'!$E:$E,'All Prices combined'!$G144)))),2)</f>
        <v>18.399999999999999</v>
      </c>
      <c r="AT144" s="2">
        <f>ROUND(IF($B144="Annuity",SUMIFS('Annuity Prices'!AW:AW,'Annuity Prices'!$B:$B,$D144,'Annuity Prices'!$E:$E,$G144),IF($B144="RAB Short",SUMIFS('RAB Prices Short'!AW:AW,'RAB Prices Short'!$B:$B,'All Prices combined'!$D144,'RAB Prices Short'!$E:$E,'All Prices combined'!$G144),IF($B144="RAB Long",SUMIFS('RAB Prices Long'!AW:AW,'RAB Prices Long'!$B:$B,'All Prices combined'!$D144,'RAB Prices Long'!$E:$E,'All Prices combined'!$G144)))),2)</f>
        <v>18.93</v>
      </c>
      <c r="AU144" s="2">
        <f>ROUND(IF($B144="Annuity",SUMIFS('Annuity Prices'!AX:AX,'Annuity Prices'!$B:$B,$D144,'Annuity Prices'!$E:$E,$G144),IF($B144="RAB Short",SUMIFS('RAB Prices Short'!AX:AX,'RAB Prices Short'!$B:$B,'All Prices combined'!$D144,'RAB Prices Short'!$E:$E,'All Prices combined'!$G144),IF($B144="RAB Long",SUMIFS('RAB Prices Long'!AX:AX,'RAB Prices Long'!$B:$B,'All Prices combined'!$D144,'RAB Prices Long'!$E:$E,'All Prices combined'!$G144)))),2)</f>
        <v>19.48</v>
      </c>
      <c r="AV144" s="2">
        <f>ROUND(IF($B144="Annuity",SUMIFS('Annuity Prices'!AY:AY,'Annuity Prices'!$B:$B,$D144,'Annuity Prices'!$E:$E,$G144),IF($B144="RAB Short",SUMIFS('RAB Prices Short'!AY:AY,'RAB Prices Short'!$B:$B,'All Prices combined'!$D144,'RAB Prices Short'!$E:$E,'All Prices combined'!$G144),IF($B144="RAB Long",SUMIFS('RAB Prices Long'!AY:AY,'RAB Prices Long'!$B:$B,'All Prices combined'!$D144,'RAB Prices Long'!$E:$E,'All Prices combined'!$G144)))),2)</f>
        <v>20.03</v>
      </c>
      <c r="AW144" s="2">
        <f>ROUND(IF($B144="Annuity",SUMIFS('Annuity Prices'!AZ:AZ,'Annuity Prices'!$B:$B,$D144,'Annuity Prices'!$E:$E,$G144),IF($B144="RAB Short",SUMIFS('RAB Prices Short'!AZ:AZ,'RAB Prices Short'!$B:$B,'All Prices combined'!$D144,'RAB Prices Short'!$E:$E,'All Prices combined'!$G144),IF($B144="RAB Long",SUMIFS('RAB Prices Long'!AZ:AZ,'RAB Prices Long'!$B:$B,'All Prices combined'!$D144,'RAB Prices Long'!$E:$E,'All Prices combined'!$G144)))),2)</f>
        <v>21.05</v>
      </c>
      <c r="AX144" s="2">
        <f>ROUND(IF($B144="Annuity",SUMIFS('Annuity Prices'!BA:BA,'Annuity Prices'!$B:$B,$D144,'Annuity Prices'!$E:$E,$G144),IF($B144="RAB Short",SUMIFS('RAB Prices Short'!BA:BA,'RAB Prices Short'!$B:$B,'All Prices combined'!$D144,'RAB Prices Short'!$E:$E,'All Prices combined'!$G144),IF($B144="RAB Long",SUMIFS('RAB Prices Long'!BA:BA,'RAB Prices Long'!$B:$B,'All Prices combined'!$D144,'RAB Prices Long'!$E:$E,'All Prices combined'!$G144)))),2)</f>
        <v>25.36</v>
      </c>
      <c r="AY144" s="2">
        <f>ROUND(IF($B144="Annuity",SUMIFS('Annuity Prices'!BB:BB,'Annuity Prices'!$B:$B,$D144,'Annuity Prices'!$E:$E,$G144),IF($B144="RAB Short",SUMIFS('RAB Prices Short'!BB:BB,'RAB Prices Short'!$B:$B,'All Prices combined'!$D144,'RAB Prices Short'!$E:$E,'All Prices combined'!$G144),IF($B144="RAB Long",SUMIFS('RAB Prices Long'!BB:BB,'RAB Prices Long'!$B:$B,'All Prices combined'!$D144,'RAB Prices Long'!$E:$E,'All Prices combined'!$G144)))),2)</f>
        <v>28.56</v>
      </c>
      <c r="AZ144" s="2">
        <f>ROUND(IF($B144="Annuity",SUMIFS('Annuity Prices'!BC:BC,'Annuity Prices'!$B:$B,$D144,'Annuity Prices'!$E:$E,$G144),IF($B144="RAB Short",SUMIFS('RAB Prices Short'!BC:BC,'RAB Prices Short'!$B:$B,'All Prices combined'!$D144,'RAB Prices Short'!$E:$E,'All Prices combined'!$G144),IF($B144="RAB Long",SUMIFS('RAB Prices Long'!BC:BC,'RAB Prices Long'!$B:$B,'All Prices combined'!$D144,'RAB Prices Long'!$E:$E,'All Prices combined'!$G144)))),2)</f>
        <v>29.27</v>
      </c>
      <c r="BA144" s="2">
        <f>ROUND(IF($B144="Annuity",SUMIFS('Annuity Prices'!BD:BD,'Annuity Prices'!$B:$B,$D144,'Annuity Prices'!$E:$E,$G144),IF($B144="RAB Short",SUMIFS('RAB Prices Short'!BD:BD,'RAB Prices Short'!$B:$B,'All Prices combined'!$D144,'RAB Prices Short'!$E:$E,'All Prices combined'!$G144),IF($B144="RAB Long",SUMIFS('RAB Prices Long'!BD:BD,'RAB Prices Long'!$B:$B,'All Prices combined'!$D144,'RAB Prices Long'!$E:$E,'All Prices combined'!$G144)))),2)</f>
        <v>30</v>
      </c>
      <c r="BB144" s="2">
        <f>ROUND(IF($B144="Annuity",SUMIFS('Annuity Prices'!BE:BE,'Annuity Prices'!$B:$B,$D144,'Annuity Prices'!$E:$E,$G144),IF($B144="RAB Short",SUMIFS('RAB Prices Short'!BE:BE,'RAB Prices Short'!$B:$B,'All Prices combined'!$D144,'RAB Prices Short'!$E:$E,'All Prices combined'!$G144),IF($B144="RAB Long",SUMIFS('RAB Prices Long'!BE:BE,'RAB Prices Long'!$B:$B,'All Prices combined'!$D144,'RAB Prices Long'!$E:$E,'All Prices combined'!$G144)))),2)</f>
        <v>31.49</v>
      </c>
      <c r="BC144" s="2">
        <f>ROUND(IF($B144="Annuity",SUMIFS('Annuity Prices'!BF:BF,'Annuity Prices'!$B:$B,$D144,'Annuity Prices'!$E:$E,$G144),IF($B144="RAB Short",SUMIFS('RAB Prices Short'!BF:BF,'RAB Prices Short'!$B:$B,'All Prices combined'!$D144,'RAB Prices Short'!$E:$E,'All Prices combined'!$G144),IF($B144="RAB Long",SUMIFS('RAB Prices Long'!BF:BF,'RAB Prices Long'!$B:$B,'All Prices combined'!$D144,'RAB Prices Long'!$E:$E,'All Prices combined'!$G144)))),2)</f>
        <v>32.28</v>
      </c>
      <c r="BD144" s="2">
        <f>ROUND(IF($B144="Annuity",SUMIFS('Annuity Prices'!BG:BG,'Annuity Prices'!$B:$B,$D144,'Annuity Prices'!$E:$E,$G144),IF($B144="RAB Short",SUMIFS('RAB Prices Short'!BG:BG,'RAB Prices Short'!$B:$B,'All Prices combined'!$D144,'RAB Prices Short'!$E:$E,'All Prices combined'!$G144),IF($B144="RAB Long",SUMIFS('RAB Prices Long'!BG:BG,'RAB Prices Long'!$B:$B,'All Prices combined'!$D144,'RAB Prices Long'!$E:$E,'All Prices combined'!$G144)))),2)</f>
        <v>33.090000000000003</v>
      </c>
      <c r="BE144" s="2">
        <f>ROUND(IF($B144="Annuity",SUMIFS('Annuity Prices'!BH:BH,'Annuity Prices'!$B:$B,$D144,'Annuity Prices'!$E:$E,$G144),IF($B144="RAB Short",SUMIFS('RAB Prices Short'!BH:BH,'RAB Prices Short'!$B:$B,'All Prices combined'!$D144,'RAB Prices Short'!$E:$E,'All Prices combined'!$G144),IF($B144="RAB Long",SUMIFS('RAB Prices Long'!BH:BH,'RAB Prices Long'!$B:$B,'All Prices combined'!$D144,'RAB Prices Long'!$E:$E,'All Prices combined'!$G144)))),2)</f>
        <v>33.909999999999997</v>
      </c>
      <c r="BF144" s="2">
        <f>ROUND(IF($B144="Annuity",SUMIFS('Annuity Prices'!BI:BI,'Annuity Prices'!$B:$B,$D144,'Annuity Prices'!$E:$E,$G144),IF($B144="RAB Short",SUMIFS('RAB Prices Short'!BI:BI,'RAB Prices Short'!$B:$B,'All Prices combined'!$D144,'RAB Prices Short'!$E:$E,'All Prices combined'!$G144),IF($B144="RAB Long",SUMIFS('RAB Prices Long'!BI:BI,'RAB Prices Long'!$B:$B,'All Prices combined'!$D144,'RAB Prices Long'!$E:$E,'All Prices combined'!$G144)))),2)</f>
        <v>35.6</v>
      </c>
      <c r="BG144" s="2">
        <f>ROUND(IF($B144="Annuity",SUMIFS('Annuity Prices'!BJ:BJ,'Annuity Prices'!$B:$B,$D144,'Annuity Prices'!$E:$E,$G144),IF($B144="RAB Short",SUMIFS('RAB Prices Short'!BJ:BJ,'RAB Prices Short'!$B:$B,'All Prices combined'!$D144,'RAB Prices Short'!$E:$E,'All Prices combined'!$G144),IF($B144="RAB Long",SUMIFS('RAB Prices Long'!BJ:BJ,'RAB Prices Long'!$B:$B,'All Prices combined'!$D144,'RAB Prices Long'!$E:$E,'All Prices combined'!$G144)))),2)</f>
        <v>36.49</v>
      </c>
      <c r="BH144" s="2">
        <f>ROUND(IF($B144="Annuity",SUMIFS('Annuity Prices'!BK:BK,'Annuity Prices'!$B:$B,$D144,'Annuity Prices'!$E:$E,$G144),IF($B144="RAB Short",SUMIFS('RAB Prices Short'!BK:BK,'RAB Prices Short'!$B:$B,'All Prices combined'!$D144,'RAB Prices Short'!$E:$E,'All Prices combined'!$G144),IF($B144="RAB Long",SUMIFS('RAB Prices Long'!BK:BK,'RAB Prices Long'!$B:$B,'All Prices combined'!$D144,'RAB Prices Long'!$E:$E,'All Prices combined'!$G144)))),2)</f>
        <v>37.4</v>
      </c>
      <c r="BI144" s="2">
        <f>ROUND(IF($B144="Annuity",SUMIFS('Annuity Prices'!BL:BL,'Annuity Prices'!$B:$B,$D144,'Annuity Prices'!$E:$E,$G144),IF($B144="RAB Short",SUMIFS('RAB Prices Short'!BL:BL,'RAB Prices Short'!$B:$B,'All Prices combined'!$D144,'RAB Prices Short'!$E:$E,'All Prices combined'!$G144),IF($B144="RAB Long",SUMIFS('RAB Prices Long'!BL:BL,'RAB Prices Long'!$B:$B,'All Prices combined'!$D144,'RAB Prices Long'!$E:$E,'All Prices combined'!$G144)))),2)</f>
        <v>38.340000000000003</v>
      </c>
      <c r="BJ144" s="2">
        <f>ROUND(IF($B144="Annuity",SUMIFS('Annuity Prices'!BM:BM,'Annuity Prices'!$B:$B,$D144,'Annuity Prices'!$E:$E,$G144),IF($B144="RAB Short",SUMIFS('RAB Prices Short'!BM:BM,'RAB Prices Short'!$B:$B,'All Prices combined'!$D144,'RAB Prices Short'!$E:$E,'All Prices combined'!$G144),IF($B144="RAB Long",SUMIFS('RAB Prices Long'!BM:BM,'RAB Prices Long'!$B:$B,'All Prices combined'!$D144,'RAB Prices Long'!$E:$E,'All Prices combined'!$G144)))),2)</f>
        <v>43.47</v>
      </c>
      <c r="BK144" s="2">
        <f>ROUND(IF($B144="Annuity",SUMIFS('Annuity Prices'!BN:BN,'Annuity Prices'!$B:$B,$D144,'Annuity Prices'!$E:$E,$G144),IF($B144="RAB Short",SUMIFS('RAB Prices Short'!BN:BN,'RAB Prices Short'!$B:$B,'All Prices combined'!$D144,'RAB Prices Short'!$E:$E,'All Prices combined'!$G144),IF($B144="RAB Long",SUMIFS('RAB Prices Long'!BN:BN,'RAB Prices Long'!$B:$B,'All Prices combined'!$D144,'RAB Prices Long'!$E:$E,'All Prices combined'!$G144)))),2)</f>
        <v>44.55</v>
      </c>
      <c r="BL144" s="2">
        <f>ROUND(IF($B144="Annuity",SUMIFS('Annuity Prices'!BO:BO,'Annuity Prices'!$B:$B,$D144,'Annuity Prices'!$E:$E,$G144),IF($B144="RAB Short",SUMIFS('RAB Prices Short'!BO:BO,'RAB Prices Short'!$B:$B,'All Prices combined'!$D144,'RAB Prices Short'!$E:$E,'All Prices combined'!$G144),IF($B144="RAB Long",SUMIFS('RAB Prices Long'!BO:BO,'RAB Prices Long'!$B:$B,'All Prices combined'!$D144,'RAB Prices Long'!$E:$E,'All Prices combined'!$G144)))),2)</f>
        <v>45.67</v>
      </c>
      <c r="BM144" s="2">
        <f>ROUND(IF($B144="Annuity",SUMIFS('Annuity Prices'!BP:BP,'Annuity Prices'!$B:$B,$D144,'Annuity Prices'!$E:$E,$G144),IF($B144="RAB Short",SUMIFS('RAB Prices Short'!BP:BP,'RAB Prices Short'!$B:$B,'All Prices combined'!$D144,'RAB Prices Short'!$E:$E,'All Prices combined'!$G144),IF($B144="RAB Long",SUMIFS('RAB Prices Long'!BP:BP,'RAB Prices Long'!$B:$B,'All Prices combined'!$D144,'RAB Prices Long'!$E:$E,'All Prices combined'!$G144)))),2)</f>
        <v>46.81</v>
      </c>
      <c r="BN144" s="2">
        <f>ROUND(IF($B144="Annuity",SUMIFS('Annuity Prices'!BQ:BQ,'Annuity Prices'!$B:$B,$D144,'Annuity Prices'!$E:$E,$G144),IF($B144="RAB Short",SUMIFS('RAB Prices Short'!BQ:BQ,'RAB Prices Short'!$B:$B,'All Prices combined'!$D144,'RAB Prices Short'!$E:$E,'All Prices combined'!$G144),IF($B144="RAB Long",SUMIFS('RAB Prices Long'!BQ:BQ,'RAB Prices Long'!$B:$B,'All Prices combined'!$D144,'RAB Prices Long'!$E:$E,'All Prices combined'!$G144)))),2)</f>
        <v>49.15</v>
      </c>
      <c r="BO144" s="2">
        <f>ROUND(IF($B144="Annuity",SUMIFS('Annuity Prices'!BR:BR,'Annuity Prices'!$B:$B,$D144,'Annuity Prices'!$E:$E,$G144),IF($B144="RAB Short",SUMIFS('RAB Prices Short'!BR:BR,'RAB Prices Short'!$B:$B,'All Prices combined'!$D144,'RAB Prices Short'!$E:$E,'All Prices combined'!$G144),IF($B144="RAB Long",SUMIFS('RAB Prices Long'!BR:BR,'RAB Prices Long'!$B:$B,'All Prices combined'!$D144,'RAB Prices Long'!$E:$E,'All Prices combined'!$G144)))),2)</f>
        <v>50.38</v>
      </c>
      <c r="BP144" s="2">
        <f>ROUND(IF($B144="Annuity",SUMIFS('Annuity Prices'!BS:BS,'Annuity Prices'!$B:$B,$D144,'Annuity Prices'!$E:$E,$G144),IF($B144="RAB Short",SUMIFS('RAB Prices Short'!BS:BS,'RAB Prices Short'!$B:$B,'All Prices combined'!$D144,'RAB Prices Short'!$E:$E,'All Prices combined'!$G144),IF($B144="RAB Long",SUMIFS('RAB Prices Long'!BS:BS,'RAB Prices Long'!$B:$B,'All Prices combined'!$D144,'RAB Prices Long'!$E:$E,'All Prices combined'!$G144)))),2)</f>
        <v>51.64</v>
      </c>
      <c r="BQ144" s="2">
        <f>ROUND(IF($B144="Annuity",SUMIFS('Annuity Prices'!BT:BT,'Annuity Prices'!$B:$B,$D144,'Annuity Prices'!$E:$E,$G144),IF($B144="RAB Short",SUMIFS('RAB Prices Short'!BT:BT,'RAB Prices Short'!$B:$B,'All Prices combined'!$D144,'RAB Prices Short'!$E:$E,'All Prices combined'!$G144),IF($B144="RAB Long",SUMIFS('RAB Prices Long'!BT:BT,'RAB Prices Long'!$B:$B,'All Prices combined'!$D144,'RAB Prices Long'!$E:$E,'All Prices combined'!$G144)))),2)</f>
        <v>52.93</v>
      </c>
      <c r="BR144" s="2">
        <f>ROUND(IF($B144="Annuity",SUMIFS('Annuity Prices'!BU:BU,'Annuity Prices'!$B:$B,$D144,'Annuity Prices'!$E:$E,$G144),IF($B144="RAB Short",SUMIFS('RAB Prices Short'!BU:BU,'RAB Prices Short'!$B:$B,'All Prices combined'!$D144,'RAB Prices Short'!$E:$E,'All Prices combined'!$G144),IF($B144="RAB Long",SUMIFS('RAB Prices Long'!BU:BU,'RAB Prices Long'!$B:$B,'All Prices combined'!$D144,'RAB Prices Long'!$E:$E,'All Prices combined'!$G144)))),2)</f>
        <v>55.59</v>
      </c>
      <c r="BS144" s="2">
        <f>ROUND(IF($B144="Annuity",SUMIFS('Annuity Prices'!BV:BV,'Annuity Prices'!$B:$B,$D144,'Annuity Prices'!$E:$E,$G144),IF($B144="RAB Short",SUMIFS('RAB Prices Short'!BV:BV,'RAB Prices Short'!$B:$B,'All Prices combined'!$D144,'RAB Prices Short'!$E:$E,'All Prices combined'!$G144),IF($B144="RAB Long",SUMIFS('RAB Prices Long'!BV:BV,'RAB Prices Long'!$B:$B,'All Prices combined'!$D144,'RAB Prices Long'!$E:$E,'All Prices combined'!$G144)))),2)</f>
        <v>56.98</v>
      </c>
      <c r="BT144" s="2">
        <f>ROUND(IF($B144="Annuity",SUMIFS('Annuity Prices'!BW:BW,'Annuity Prices'!$B:$B,$D144,'Annuity Prices'!$E:$E,$G144),IF($B144="RAB Short",SUMIFS('RAB Prices Short'!BW:BW,'RAB Prices Short'!$B:$B,'All Prices combined'!$D144,'RAB Prices Short'!$E:$E,'All Prices combined'!$G144),IF($B144="RAB Long",SUMIFS('RAB Prices Long'!BW:BW,'RAB Prices Long'!$B:$B,'All Prices combined'!$D144,'RAB Prices Long'!$E:$E,'All Prices combined'!$G144)))),2)</f>
        <v>58.4</v>
      </c>
      <c r="BU144" s="2">
        <f>ROUND(IF($B144="Annuity",SUMIFS('Annuity Prices'!BX:BX,'Annuity Prices'!$B:$B,$D144,'Annuity Prices'!$E:$E,$G144),IF($B144="RAB Short",SUMIFS('RAB Prices Short'!BX:BX,'RAB Prices Short'!$B:$B,'All Prices combined'!$D144,'RAB Prices Short'!$E:$E,'All Prices combined'!$G144),IF($B144="RAB Long",SUMIFS('RAB Prices Long'!BX:BX,'RAB Prices Long'!$B:$B,'All Prices combined'!$D144,'RAB Prices Long'!$E:$E,'All Prices combined'!$G144)))),2)</f>
        <v>59.86</v>
      </c>
    </row>
    <row r="145" spans="2:73" x14ac:dyDescent="0.25">
      <c r="B145" t="s">
        <v>37</v>
      </c>
      <c r="C145" s="1">
        <v>25</v>
      </c>
      <c r="D145" s="1" t="s">
        <v>205</v>
      </c>
      <c r="E145" s="1" t="s">
        <v>203</v>
      </c>
      <c r="F145" s="1">
        <v>25</v>
      </c>
      <c r="G145" s="1" t="s">
        <v>201</v>
      </c>
      <c r="H145" s="1"/>
      <c r="I145" s="2">
        <f>ROUND(IF($B145="Annuity",SUMIFS('Annuity Prices'!L:L,'Annuity Prices'!$B:$B,$D145,'Annuity Prices'!$E:$E,$G145),IF($B145="RAB Short",SUMIFS('RAB Prices Short'!L:L,'RAB Prices Short'!$B:$B,'All Prices combined'!$D145,'RAB Prices Short'!$E:$E,'All Prices combined'!$G145),IF($B145="RAB Long",SUMIFS('RAB Prices Long'!L:L,'RAB Prices Long'!$B:$B,'All Prices combined'!$D145,'RAB Prices Long'!$E:$E,'All Prices combined'!$G145)))),2)</f>
        <v>55.14</v>
      </c>
      <c r="J145" s="2">
        <f>ROUND(IF($B145="Annuity",SUMIFS('Annuity Prices'!M:M,'Annuity Prices'!$B:$B,$D145,'Annuity Prices'!$E:$E,$G145),IF($B145="RAB Short",SUMIFS('RAB Prices Short'!M:M,'RAB Prices Short'!$B:$B,'All Prices combined'!$D145,'RAB Prices Short'!$E:$E,'All Prices combined'!$G145),IF($B145="RAB Long",SUMIFS('RAB Prices Long'!M:M,'RAB Prices Long'!$B:$B,'All Prices combined'!$D145,'RAB Prices Long'!$E:$E,'All Prices combined'!$G145)))),2)</f>
        <v>56.72</v>
      </c>
      <c r="K145" s="2">
        <f>ROUND(IF($B145="Annuity",SUMIFS('Annuity Prices'!N:N,'Annuity Prices'!$B:$B,$D145,'Annuity Prices'!$E:$E,$G145),IF($B145="RAB Short",SUMIFS('RAB Prices Short'!N:N,'RAB Prices Short'!$B:$B,'All Prices combined'!$D145,'RAB Prices Short'!$E:$E,'All Prices combined'!$G145),IF($B145="RAB Long",SUMIFS('RAB Prices Long'!N:N,'RAB Prices Long'!$B:$B,'All Prices combined'!$D145,'RAB Prices Long'!$E:$E,'All Prices combined'!$G145)))),2)</f>
        <v>58.34</v>
      </c>
      <c r="L145" s="2">
        <f>ROUND(IF($B145="Annuity",SUMIFS('Annuity Prices'!O:O,'Annuity Prices'!$B:$B,$D145,'Annuity Prices'!$E:$E,$G145),IF($B145="RAB Short",SUMIFS('RAB Prices Short'!O:O,'RAB Prices Short'!$B:$B,'All Prices combined'!$D145,'RAB Prices Short'!$E:$E,'All Prices combined'!$G145),IF($B145="RAB Long",SUMIFS('RAB Prices Long'!O:O,'RAB Prices Long'!$B:$B,'All Prices combined'!$D145,'RAB Prices Long'!$E:$E,'All Prices combined'!$G145)))),2)</f>
        <v>60.01</v>
      </c>
      <c r="M145" s="2">
        <f>ROUND(IF($B145="Annuity",SUMIFS('Annuity Prices'!P:P,'Annuity Prices'!$B:$B,$D145,'Annuity Prices'!$E:$E,$G145),IF($B145="RAB Short",SUMIFS('RAB Prices Short'!P:P,'RAB Prices Short'!$B:$B,'All Prices combined'!$D145,'RAB Prices Short'!$E:$E,'All Prices combined'!$G145),IF($B145="RAB Long",SUMIFS('RAB Prices Long'!P:P,'RAB Prices Long'!$B:$B,'All Prices combined'!$D145,'RAB Prices Long'!$E:$E,'All Prices combined'!$G145)))),2)</f>
        <v>61.82</v>
      </c>
      <c r="N145" s="2">
        <f>ROUND(IF($B145="Annuity",SUMIFS('Annuity Prices'!Q:Q,'Annuity Prices'!$B:$B,$D145,'Annuity Prices'!$E:$E,$G145),IF($B145="RAB Short",SUMIFS('RAB Prices Short'!Q:Q,'RAB Prices Short'!$B:$B,'All Prices combined'!$D145,'RAB Prices Short'!$E:$E,'All Prices combined'!$G145),IF($B145="RAB Long",SUMIFS('RAB Prices Long'!Q:Q,'RAB Prices Long'!$B:$B,'All Prices combined'!$D145,'RAB Prices Long'!$E:$E,'All Prices combined'!$G145)))),2)</f>
        <v>63.37</v>
      </c>
      <c r="O145" s="2">
        <f>ROUND(IF($B145="Annuity",SUMIFS('Annuity Prices'!R:R,'Annuity Prices'!$B:$B,$D145,'Annuity Prices'!$E:$E,$G145),IF($B145="RAB Short",SUMIFS('RAB Prices Short'!R:R,'RAB Prices Short'!$B:$B,'All Prices combined'!$D145,'RAB Prices Short'!$E:$E,'All Prices combined'!$G145),IF($B145="RAB Long",SUMIFS('RAB Prices Long'!R:R,'RAB Prices Long'!$B:$B,'All Prices combined'!$D145,'RAB Prices Long'!$E:$E,'All Prices combined'!$G145)))),2)</f>
        <v>64.959999999999994</v>
      </c>
      <c r="P145" s="2">
        <f>ROUND(IF($B145="Annuity",SUMIFS('Annuity Prices'!S:S,'Annuity Prices'!$B:$B,$D145,'Annuity Prices'!$E:$E,$G145),IF($B145="RAB Short",SUMIFS('RAB Prices Short'!S:S,'RAB Prices Short'!$B:$B,'All Prices combined'!$D145,'RAB Prices Short'!$E:$E,'All Prices combined'!$G145),IF($B145="RAB Long",SUMIFS('RAB Prices Long'!S:S,'RAB Prices Long'!$B:$B,'All Prices combined'!$D145,'RAB Prices Long'!$E:$E,'All Prices combined'!$G145)))),2)</f>
        <v>66.58</v>
      </c>
      <c r="Q145" s="2">
        <f>ROUND(IF($B145="Annuity",SUMIFS('Annuity Prices'!T:T,'Annuity Prices'!$B:$B,$D145,'Annuity Prices'!$E:$E,$G145),IF($B145="RAB Short",SUMIFS('RAB Prices Short'!T:T,'RAB Prices Short'!$B:$B,'All Prices combined'!$D145,'RAB Prices Short'!$E:$E,'All Prices combined'!$G145),IF($B145="RAB Long",SUMIFS('RAB Prices Long'!T:T,'RAB Prices Long'!$B:$B,'All Prices combined'!$D145,'RAB Prices Long'!$E:$E,'All Prices combined'!$G145)))),2)</f>
        <v>68.069999999999993</v>
      </c>
      <c r="R145" s="2">
        <f>ROUND(IF($B145="Annuity",SUMIFS('Annuity Prices'!U:U,'Annuity Prices'!$B:$B,$D145,'Annuity Prices'!$E:$E,$G145),IF($B145="RAB Short",SUMIFS('RAB Prices Short'!U:U,'RAB Prices Short'!$B:$B,'All Prices combined'!$D145,'RAB Prices Short'!$E:$E,'All Prices combined'!$G145),IF($B145="RAB Long",SUMIFS('RAB Prices Long'!U:U,'RAB Prices Long'!$B:$B,'All Prices combined'!$D145,'RAB Prices Long'!$E:$E,'All Prices combined'!$G145)))),2)</f>
        <v>69.78</v>
      </c>
      <c r="S145" s="2">
        <f>ROUND(IF($B145="Annuity",SUMIFS('Annuity Prices'!V:V,'Annuity Prices'!$B:$B,$D145,'Annuity Prices'!$E:$E,$G145),IF($B145="RAB Short",SUMIFS('RAB Prices Short'!V:V,'RAB Prices Short'!$B:$B,'All Prices combined'!$D145,'RAB Prices Short'!$E:$E,'All Prices combined'!$G145),IF($B145="RAB Long",SUMIFS('RAB Prices Long'!V:V,'RAB Prices Long'!$B:$B,'All Prices combined'!$D145,'RAB Prices Long'!$E:$E,'All Prices combined'!$G145)))),2)</f>
        <v>71.510000000000005</v>
      </c>
      <c r="T145" s="2">
        <f>ROUND(IF($B145="Annuity",SUMIFS('Annuity Prices'!W:W,'Annuity Prices'!$B:$B,$D145,'Annuity Prices'!$E:$E,$G145),IF($B145="RAB Short",SUMIFS('RAB Prices Short'!W:W,'RAB Prices Short'!$B:$B,'All Prices combined'!$D145,'RAB Prices Short'!$E:$E,'All Prices combined'!$G145),IF($B145="RAB Long",SUMIFS('RAB Prices Long'!W:W,'RAB Prices Long'!$B:$B,'All Prices combined'!$D145,'RAB Prices Long'!$E:$E,'All Prices combined'!$G145)))),2)</f>
        <v>73.31</v>
      </c>
      <c r="U145" s="2">
        <f>ROUND(IF($B145="Annuity",SUMIFS('Annuity Prices'!X:X,'Annuity Prices'!$B:$B,$D145,'Annuity Prices'!$E:$E,$G145),IF($B145="RAB Short",SUMIFS('RAB Prices Short'!X:X,'RAB Prices Short'!$B:$B,'All Prices combined'!$D145,'RAB Prices Short'!$E:$E,'All Prices combined'!$G145),IF($B145="RAB Long",SUMIFS('RAB Prices Long'!X:X,'RAB Prices Long'!$B:$B,'All Prices combined'!$D145,'RAB Prices Long'!$E:$E,'All Prices combined'!$G145)))),2)</f>
        <v>74.94</v>
      </c>
      <c r="V145" s="2">
        <f>ROUND(IF($B145="Annuity",SUMIFS('Annuity Prices'!Y:Y,'Annuity Prices'!$B:$B,$D145,'Annuity Prices'!$E:$E,$G145),IF($B145="RAB Short",SUMIFS('RAB Prices Short'!Y:Y,'RAB Prices Short'!$B:$B,'All Prices combined'!$D145,'RAB Prices Short'!$E:$E,'All Prices combined'!$G145),IF($B145="RAB Long",SUMIFS('RAB Prices Long'!Y:Y,'RAB Prices Long'!$B:$B,'All Prices combined'!$D145,'RAB Prices Long'!$E:$E,'All Prices combined'!$G145)))),2)</f>
        <v>76.81</v>
      </c>
      <c r="W145" s="2">
        <f>ROUND(IF($B145="Annuity",SUMIFS('Annuity Prices'!Z:Z,'Annuity Prices'!$B:$B,$D145,'Annuity Prices'!$E:$E,$G145),IF($B145="RAB Short",SUMIFS('RAB Prices Short'!Z:Z,'RAB Prices Short'!$B:$B,'All Prices combined'!$D145,'RAB Prices Short'!$E:$E,'All Prices combined'!$G145),IF($B145="RAB Long",SUMIFS('RAB Prices Long'!Z:Z,'RAB Prices Long'!$B:$B,'All Prices combined'!$D145,'RAB Prices Long'!$E:$E,'All Prices combined'!$G145)))),2)</f>
        <v>78.739999999999995</v>
      </c>
      <c r="X145" s="2">
        <f>ROUND(IF($B145="Annuity",SUMIFS('Annuity Prices'!AA:AA,'Annuity Prices'!$B:$B,$D145,'Annuity Prices'!$E:$E,$G145),IF($B145="RAB Short",SUMIFS('RAB Prices Short'!AA:AA,'RAB Prices Short'!$B:$B,'All Prices combined'!$D145,'RAB Prices Short'!$E:$E,'All Prices combined'!$G145),IF($B145="RAB Long",SUMIFS('RAB Prices Long'!AA:AA,'RAB Prices Long'!$B:$B,'All Prices combined'!$D145,'RAB Prices Long'!$E:$E,'All Prices combined'!$G145)))),2)</f>
        <v>80.709999999999994</v>
      </c>
      <c r="Y145" s="2">
        <f>ROUND(IF($B145="Annuity",SUMIFS('Annuity Prices'!AB:AB,'Annuity Prices'!$B:$B,$D145,'Annuity Prices'!$E:$E,$G145),IF($B145="RAB Short",SUMIFS('RAB Prices Short'!AB:AB,'RAB Prices Short'!$B:$B,'All Prices combined'!$D145,'RAB Prices Short'!$E:$E,'All Prices combined'!$G145),IF($B145="RAB Long",SUMIFS('RAB Prices Long'!AB:AB,'RAB Prices Long'!$B:$B,'All Prices combined'!$D145,'RAB Prices Long'!$E:$E,'All Prices combined'!$G145)))),2)</f>
        <v>82.51</v>
      </c>
      <c r="Z145" s="2">
        <f>ROUND(IF($B145="Annuity",SUMIFS('Annuity Prices'!AC:AC,'Annuity Prices'!$B:$B,$D145,'Annuity Prices'!$E:$E,$G145),IF($B145="RAB Short",SUMIFS('RAB Prices Short'!AC:AC,'RAB Prices Short'!$B:$B,'All Prices combined'!$D145,'RAB Prices Short'!$E:$E,'All Prices combined'!$G145),IF($B145="RAB Long",SUMIFS('RAB Prices Long'!AC:AC,'RAB Prices Long'!$B:$B,'All Prices combined'!$D145,'RAB Prices Long'!$E:$E,'All Prices combined'!$G145)))),2)</f>
        <v>84.58</v>
      </c>
      <c r="AA145" s="2">
        <f>ROUND(IF($B145="Annuity",SUMIFS('Annuity Prices'!AD:AD,'Annuity Prices'!$B:$B,$D145,'Annuity Prices'!$E:$E,$G145),IF($B145="RAB Short",SUMIFS('RAB Prices Short'!AD:AD,'RAB Prices Short'!$B:$B,'All Prices combined'!$D145,'RAB Prices Short'!$E:$E,'All Prices combined'!$G145),IF($B145="RAB Long",SUMIFS('RAB Prices Long'!AD:AD,'RAB Prices Long'!$B:$B,'All Prices combined'!$D145,'RAB Prices Long'!$E:$E,'All Prices combined'!$G145)))),2)</f>
        <v>86.69</v>
      </c>
      <c r="AB145" s="2">
        <f>ROUND(IF($B145="Annuity",SUMIFS('Annuity Prices'!AE:AE,'Annuity Prices'!$B:$B,$D145,'Annuity Prices'!$E:$E,$G145),IF($B145="RAB Short",SUMIFS('RAB Prices Short'!AE:AE,'RAB Prices Short'!$B:$B,'All Prices combined'!$D145,'RAB Prices Short'!$E:$E,'All Prices combined'!$G145),IF($B145="RAB Long",SUMIFS('RAB Prices Long'!AE:AE,'RAB Prices Long'!$B:$B,'All Prices combined'!$D145,'RAB Prices Long'!$E:$E,'All Prices combined'!$G145)))),2)</f>
        <v>88.85</v>
      </c>
      <c r="AC145" s="2">
        <f>ROUND(IF($B145="Annuity",SUMIFS('Annuity Prices'!AF:AF,'Annuity Prices'!$B:$B,$D145,'Annuity Prices'!$E:$E,$G145),IF($B145="RAB Short",SUMIFS('RAB Prices Short'!AF:AF,'RAB Prices Short'!$B:$B,'All Prices combined'!$D145,'RAB Prices Short'!$E:$E,'All Prices combined'!$G145),IF($B145="RAB Long",SUMIFS('RAB Prices Long'!AF:AF,'RAB Prices Long'!$B:$B,'All Prices combined'!$D145,'RAB Prices Long'!$E:$E,'All Prices combined'!$G145)))),2)</f>
        <v>90.85</v>
      </c>
      <c r="AD145" s="2">
        <f>ROUND(IF($B145="Annuity",SUMIFS('Annuity Prices'!AG:AG,'Annuity Prices'!$B:$B,$D145,'Annuity Prices'!$E:$E,$G145),IF($B145="RAB Short",SUMIFS('RAB Prices Short'!AG:AG,'RAB Prices Short'!$B:$B,'All Prices combined'!$D145,'RAB Prices Short'!$E:$E,'All Prices combined'!$G145),IF($B145="RAB Long",SUMIFS('RAB Prices Long'!AG:AG,'RAB Prices Long'!$B:$B,'All Prices combined'!$D145,'RAB Prices Long'!$E:$E,'All Prices combined'!$G145)))),2)</f>
        <v>93.12</v>
      </c>
      <c r="AE145" s="2">
        <f>ROUND(IF($B145="Annuity",SUMIFS('Annuity Prices'!AH:AH,'Annuity Prices'!$B:$B,$D145,'Annuity Prices'!$E:$E,$G145),IF($B145="RAB Short",SUMIFS('RAB Prices Short'!AH:AH,'RAB Prices Short'!$B:$B,'All Prices combined'!$D145,'RAB Prices Short'!$E:$E,'All Prices combined'!$G145),IF($B145="RAB Long",SUMIFS('RAB Prices Long'!AH:AH,'RAB Prices Long'!$B:$B,'All Prices combined'!$D145,'RAB Prices Long'!$E:$E,'All Prices combined'!$G145)))),2)</f>
        <v>95.45</v>
      </c>
      <c r="AF145" s="2">
        <f>ROUND(IF($B145="Annuity",SUMIFS('Annuity Prices'!AI:AI,'Annuity Prices'!$B:$B,$D145,'Annuity Prices'!$E:$E,$G145),IF($B145="RAB Short",SUMIFS('RAB Prices Short'!AI:AI,'RAB Prices Short'!$B:$B,'All Prices combined'!$D145,'RAB Prices Short'!$E:$E,'All Prices combined'!$G145),IF($B145="RAB Long",SUMIFS('RAB Prices Long'!AI:AI,'RAB Prices Long'!$B:$B,'All Prices combined'!$D145,'RAB Prices Long'!$E:$E,'All Prices combined'!$G145)))),2)</f>
        <v>97.83</v>
      </c>
      <c r="AG145" s="2">
        <f>ROUND(IF($B145="Annuity",SUMIFS('Annuity Prices'!AJ:AJ,'Annuity Prices'!$B:$B,$D145,'Annuity Prices'!$E:$E,$G145),IF($B145="RAB Short",SUMIFS('RAB Prices Short'!AJ:AJ,'RAB Prices Short'!$B:$B,'All Prices combined'!$D145,'RAB Prices Short'!$E:$E,'All Prices combined'!$G145),IF($B145="RAB Long",SUMIFS('RAB Prices Long'!AJ:AJ,'RAB Prices Long'!$B:$B,'All Prices combined'!$D145,'RAB Prices Long'!$E:$E,'All Prices combined'!$G145)))),2)</f>
        <v>100.03</v>
      </c>
      <c r="AH145" s="2">
        <f>ROUND(IF($B145="Annuity",SUMIFS('Annuity Prices'!AK:AK,'Annuity Prices'!$B:$B,$D145,'Annuity Prices'!$E:$E,$G145),IF($B145="RAB Short",SUMIFS('RAB Prices Short'!AK:AK,'RAB Prices Short'!$B:$B,'All Prices combined'!$D145,'RAB Prices Short'!$E:$E,'All Prices combined'!$G145),IF($B145="RAB Long",SUMIFS('RAB Prices Long'!AK:AK,'RAB Prices Long'!$B:$B,'All Prices combined'!$D145,'RAB Prices Long'!$E:$E,'All Prices combined'!$G145)))),2)</f>
        <v>102.53</v>
      </c>
      <c r="AI145" s="2">
        <f>ROUND(IF($B145="Annuity",SUMIFS('Annuity Prices'!AL:AL,'Annuity Prices'!$B:$B,$D145,'Annuity Prices'!$E:$E,$G145),IF($B145="RAB Short",SUMIFS('RAB Prices Short'!AL:AL,'RAB Prices Short'!$B:$B,'All Prices combined'!$D145,'RAB Prices Short'!$E:$E,'All Prices combined'!$G145),IF($B145="RAB Long",SUMIFS('RAB Prices Long'!AL:AL,'RAB Prices Long'!$B:$B,'All Prices combined'!$D145,'RAB Prices Long'!$E:$E,'All Prices combined'!$G145)))),2)</f>
        <v>105.1</v>
      </c>
      <c r="AJ145" s="2">
        <f>ROUND(IF($B145="Annuity",SUMIFS('Annuity Prices'!AM:AM,'Annuity Prices'!$B:$B,$D145,'Annuity Prices'!$E:$E,$G145),IF($B145="RAB Short",SUMIFS('RAB Prices Short'!AM:AM,'RAB Prices Short'!$B:$B,'All Prices combined'!$D145,'RAB Prices Short'!$E:$E,'All Prices combined'!$G145),IF($B145="RAB Long",SUMIFS('RAB Prices Long'!AM:AM,'RAB Prices Long'!$B:$B,'All Prices combined'!$D145,'RAB Prices Long'!$E:$E,'All Prices combined'!$G145)))),2)</f>
        <v>107.72</v>
      </c>
      <c r="AK145" s="2">
        <f>ROUND(IF($B145="Annuity",SUMIFS('Annuity Prices'!AN:AN,'Annuity Prices'!$B:$B,$D145,'Annuity Prices'!$E:$E,$G145),IF($B145="RAB Short",SUMIFS('RAB Prices Short'!AN:AN,'RAB Prices Short'!$B:$B,'All Prices combined'!$D145,'RAB Prices Short'!$E:$E,'All Prices combined'!$G145),IF($B145="RAB Long",SUMIFS('RAB Prices Long'!AN:AN,'RAB Prices Long'!$B:$B,'All Prices combined'!$D145,'RAB Prices Long'!$E:$E,'All Prices combined'!$G145)))),2)</f>
        <v>110.14</v>
      </c>
      <c r="AL145" s="2">
        <f>ROUND(IF($B145="Annuity",SUMIFS('Annuity Prices'!AO:AO,'Annuity Prices'!$B:$B,$D145,'Annuity Prices'!$E:$E,$G145),IF($B145="RAB Short",SUMIFS('RAB Prices Short'!AO:AO,'RAB Prices Short'!$B:$B,'All Prices combined'!$D145,'RAB Prices Short'!$E:$E,'All Prices combined'!$G145),IF($B145="RAB Long",SUMIFS('RAB Prices Long'!AO:AO,'RAB Prices Long'!$B:$B,'All Prices combined'!$D145,'RAB Prices Long'!$E:$E,'All Prices combined'!$G145)))),2)</f>
        <v>112.89</v>
      </c>
      <c r="AM145" s="2">
        <f>ROUND(IF($B145="Annuity",SUMIFS('Annuity Prices'!AP:AP,'Annuity Prices'!$B:$B,$D145,'Annuity Prices'!$E:$E,$G145),IF($B145="RAB Short",SUMIFS('RAB Prices Short'!AP:AP,'RAB Prices Short'!$B:$B,'All Prices combined'!$D145,'RAB Prices Short'!$E:$E,'All Prices combined'!$G145),IF($B145="RAB Long",SUMIFS('RAB Prices Long'!AP:AP,'RAB Prices Long'!$B:$B,'All Prices combined'!$D145,'RAB Prices Long'!$E:$E,'All Prices combined'!$G145)))),2)</f>
        <v>115.72</v>
      </c>
      <c r="AN145" s="2">
        <f>ROUND(IF($B145="Annuity",SUMIFS('Annuity Prices'!AQ:AQ,'Annuity Prices'!$B:$B,$D145,'Annuity Prices'!$E:$E,$G145),IF($B145="RAB Short",SUMIFS('RAB Prices Short'!AQ:AQ,'RAB Prices Short'!$B:$B,'All Prices combined'!$D145,'RAB Prices Short'!$E:$E,'All Prices combined'!$G145),IF($B145="RAB Long",SUMIFS('RAB Prices Long'!AQ:AQ,'RAB Prices Long'!$B:$B,'All Prices combined'!$D145,'RAB Prices Long'!$E:$E,'All Prices combined'!$G145)))),2)</f>
        <v>118.61</v>
      </c>
      <c r="AO145" s="2">
        <f>ROUND(IF($B145="Annuity",SUMIFS('Annuity Prices'!AR:AR,'Annuity Prices'!$B:$B,$D145,'Annuity Prices'!$E:$E,$G145),IF($B145="RAB Short",SUMIFS('RAB Prices Short'!AR:AR,'RAB Prices Short'!$B:$B,'All Prices combined'!$D145,'RAB Prices Short'!$E:$E,'All Prices combined'!$G145),IF($B145="RAB Long",SUMIFS('RAB Prices Long'!AR:AR,'RAB Prices Long'!$B:$B,'All Prices combined'!$D145,'RAB Prices Long'!$E:$E,'All Prices combined'!$G145)))),2)</f>
        <v>33.5</v>
      </c>
      <c r="AP145" s="2">
        <f>ROUND(IF($B145="Annuity",SUMIFS('Annuity Prices'!AS:AS,'Annuity Prices'!$B:$B,$D145,'Annuity Prices'!$E:$E,$G145),IF($B145="RAB Short",SUMIFS('RAB Prices Short'!AS:AS,'RAB Prices Short'!$B:$B,'All Prices combined'!$D145,'RAB Prices Short'!$E:$E,'All Prices combined'!$G145),IF($B145="RAB Long",SUMIFS('RAB Prices Long'!AS:AS,'RAB Prices Long'!$B:$B,'All Prices combined'!$D145,'RAB Prices Long'!$E:$E,'All Prices combined'!$G145)))),2)</f>
        <v>37.07</v>
      </c>
      <c r="AQ145" s="2">
        <f>ROUND(IF($B145="Annuity",SUMIFS('Annuity Prices'!AT:AT,'Annuity Prices'!$B:$B,$D145,'Annuity Prices'!$E:$E,$G145),IF($B145="RAB Short",SUMIFS('RAB Prices Short'!AT:AT,'RAB Prices Short'!$B:$B,'All Prices combined'!$D145,'RAB Prices Short'!$E:$E,'All Prices combined'!$G145),IF($B145="RAB Long",SUMIFS('RAB Prices Long'!AT:AT,'RAB Prices Long'!$B:$B,'All Prices combined'!$D145,'RAB Prices Long'!$E:$E,'All Prices combined'!$G145)))),2)</f>
        <v>40.82</v>
      </c>
      <c r="AR145" s="2">
        <f>ROUND(IF($B145="Annuity",SUMIFS('Annuity Prices'!AU:AU,'Annuity Prices'!$B:$B,$D145,'Annuity Prices'!$E:$E,$G145),IF($B145="RAB Short",SUMIFS('RAB Prices Short'!AU:AU,'RAB Prices Short'!$B:$B,'All Prices combined'!$D145,'RAB Prices Short'!$E:$E,'All Prices combined'!$G145),IF($B145="RAB Long",SUMIFS('RAB Prices Long'!AU:AU,'RAB Prices Long'!$B:$B,'All Prices combined'!$D145,'RAB Prices Long'!$E:$E,'All Prices combined'!$G145)))),2)</f>
        <v>44.76</v>
      </c>
      <c r="AS145" s="2">
        <f>ROUND(IF($B145="Annuity",SUMIFS('Annuity Prices'!AV:AV,'Annuity Prices'!$B:$B,$D145,'Annuity Prices'!$E:$E,$G145),IF($B145="RAB Short",SUMIFS('RAB Prices Short'!AV:AV,'RAB Prices Short'!$B:$B,'All Prices combined'!$D145,'RAB Prices Short'!$E:$E,'All Prices combined'!$G145),IF($B145="RAB Long",SUMIFS('RAB Prices Long'!AV:AV,'RAB Prices Long'!$B:$B,'All Prices combined'!$D145,'RAB Prices Long'!$E:$E,'All Prices combined'!$G145)))),2)</f>
        <v>48.89</v>
      </c>
      <c r="AT145" s="2">
        <f>ROUND(IF($B145="Annuity",SUMIFS('Annuity Prices'!AW:AW,'Annuity Prices'!$B:$B,$D145,'Annuity Prices'!$E:$E,$G145),IF($B145="RAB Short",SUMIFS('RAB Prices Short'!AW:AW,'RAB Prices Short'!$B:$B,'All Prices combined'!$D145,'RAB Prices Short'!$E:$E,'All Prices combined'!$G145),IF($B145="RAB Long",SUMIFS('RAB Prices Long'!AW:AW,'RAB Prices Long'!$B:$B,'All Prices combined'!$D145,'RAB Prices Long'!$E:$E,'All Prices combined'!$G145)))),2)</f>
        <v>53.22</v>
      </c>
      <c r="AU145" s="2">
        <f>ROUND(IF($B145="Annuity",SUMIFS('Annuity Prices'!AX:AX,'Annuity Prices'!$B:$B,$D145,'Annuity Prices'!$E:$E,$G145),IF($B145="RAB Short",SUMIFS('RAB Prices Short'!AX:AX,'RAB Prices Short'!$B:$B,'All Prices combined'!$D145,'RAB Prices Short'!$E:$E,'All Prices combined'!$G145),IF($B145="RAB Long",SUMIFS('RAB Prices Long'!AX:AX,'RAB Prices Long'!$B:$B,'All Prices combined'!$D145,'RAB Prices Long'!$E:$E,'All Prices combined'!$G145)))),2)</f>
        <v>57.76</v>
      </c>
      <c r="AV145" s="2">
        <f>ROUND(IF($B145="Annuity",SUMIFS('Annuity Prices'!AY:AY,'Annuity Prices'!$B:$B,$D145,'Annuity Prices'!$E:$E,$G145),IF($B145="RAB Short",SUMIFS('RAB Prices Short'!AY:AY,'RAB Prices Short'!$B:$B,'All Prices combined'!$D145,'RAB Prices Short'!$E:$E,'All Prices combined'!$G145),IF($B145="RAB Long",SUMIFS('RAB Prices Long'!AY:AY,'RAB Prices Long'!$B:$B,'All Prices combined'!$D145,'RAB Prices Long'!$E:$E,'All Prices combined'!$G145)))),2)</f>
        <v>62.51</v>
      </c>
      <c r="AW145" s="2">
        <f>ROUND(IF($B145="Annuity",SUMIFS('Annuity Prices'!AZ:AZ,'Annuity Prices'!$B:$B,$D145,'Annuity Prices'!$E:$E,$G145),IF($B145="RAB Short",SUMIFS('RAB Prices Short'!AZ:AZ,'RAB Prices Short'!$B:$B,'All Prices combined'!$D145,'RAB Prices Short'!$E:$E,'All Prices combined'!$G145),IF($B145="RAB Long",SUMIFS('RAB Prices Long'!AZ:AZ,'RAB Prices Long'!$B:$B,'All Prices combined'!$D145,'RAB Prices Long'!$E:$E,'All Prices combined'!$G145)))),2)</f>
        <v>66.58</v>
      </c>
      <c r="AX145" s="2">
        <f>ROUND(IF($B145="Annuity",SUMIFS('Annuity Prices'!BA:BA,'Annuity Prices'!$B:$B,$D145,'Annuity Prices'!$E:$E,$G145),IF($B145="RAB Short",SUMIFS('RAB Prices Short'!BA:BA,'RAB Prices Short'!$B:$B,'All Prices combined'!$D145,'RAB Prices Short'!$E:$E,'All Prices combined'!$G145),IF($B145="RAB Long",SUMIFS('RAB Prices Long'!BA:BA,'RAB Prices Long'!$B:$B,'All Prices combined'!$D145,'RAB Prices Long'!$E:$E,'All Prices combined'!$G145)))),2)</f>
        <v>68.069999999999993</v>
      </c>
      <c r="AY145" s="2">
        <f>ROUND(IF($B145="Annuity",SUMIFS('Annuity Prices'!BB:BB,'Annuity Prices'!$B:$B,$D145,'Annuity Prices'!$E:$E,$G145),IF($B145="RAB Short",SUMIFS('RAB Prices Short'!BB:BB,'RAB Prices Short'!$B:$B,'All Prices combined'!$D145,'RAB Prices Short'!$E:$E,'All Prices combined'!$G145),IF($B145="RAB Long",SUMIFS('RAB Prices Long'!BB:BB,'RAB Prices Long'!$B:$B,'All Prices combined'!$D145,'RAB Prices Long'!$E:$E,'All Prices combined'!$G145)))),2)</f>
        <v>69.78</v>
      </c>
      <c r="AZ145" s="2">
        <f>ROUND(IF($B145="Annuity",SUMIFS('Annuity Prices'!BC:BC,'Annuity Prices'!$B:$B,$D145,'Annuity Prices'!$E:$E,$G145),IF($B145="RAB Short",SUMIFS('RAB Prices Short'!BC:BC,'RAB Prices Short'!$B:$B,'All Prices combined'!$D145,'RAB Prices Short'!$E:$E,'All Prices combined'!$G145),IF($B145="RAB Long",SUMIFS('RAB Prices Long'!BC:BC,'RAB Prices Long'!$B:$B,'All Prices combined'!$D145,'RAB Prices Long'!$E:$E,'All Prices combined'!$G145)))),2)</f>
        <v>71.510000000000005</v>
      </c>
      <c r="BA145" s="2">
        <f>ROUND(IF($B145="Annuity",SUMIFS('Annuity Prices'!BD:BD,'Annuity Prices'!$B:$B,$D145,'Annuity Prices'!$E:$E,$G145),IF($B145="RAB Short",SUMIFS('RAB Prices Short'!BD:BD,'RAB Prices Short'!$B:$B,'All Prices combined'!$D145,'RAB Prices Short'!$E:$E,'All Prices combined'!$G145),IF($B145="RAB Long",SUMIFS('RAB Prices Long'!BD:BD,'RAB Prices Long'!$B:$B,'All Prices combined'!$D145,'RAB Prices Long'!$E:$E,'All Prices combined'!$G145)))),2)</f>
        <v>73.31</v>
      </c>
      <c r="BB145" s="2">
        <f>ROUND(IF($B145="Annuity",SUMIFS('Annuity Prices'!BE:BE,'Annuity Prices'!$B:$B,$D145,'Annuity Prices'!$E:$E,$G145),IF($B145="RAB Short",SUMIFS('RAB Prices Short'!BE:BE,'RAB Prices Short'!$B:$B,'All Prices combined'!$D145,'RAB Prices Short'!$E:$E,'All Prices combined'!$G145),IF($B145="RAB Long",SUMIFS('RAB Prices Long'!BE:BE,'RAB Prices Long'!$B:$B,'All Prices combined'!$D145,'RAB Prices Long'!$E:$E,'All Prices combined'!$G145)))),2)</f>
        <v>74.94</v>
      </c>
      <c r="BC145" s="2">
        <f>ROUND(IF($B145="Annuity",SUMIFS('Annuity Prices'!BF:BF,'Annuity Prices'!$B:$B,$D145,'Annuity Prices'!$E:$E,$G145),IF($B145="RAB Short",SUMIFS('RAB Prices Short'!BF:BF,'RAB Prices Short'!$B:$B,'All Prices combined'!$D145,'RAB Prices Short'!$E:$E,'All Prices combined'!$G145),IF($B145="RAB Long",SUMIFS('RAB Prices Long'!BF:BF,'RAB Prices Long'!$B:$B,'All Prices combined'!$D145,'RAB Prices Long'!$E:$E,'All Prices combined'!$G145)))),2)</f>
        <v>76.81</v>
      </c>
      <c r="BD145" s="2">
        <f>ROUND(IF($B145="Annuity",SUMIFS('Annuity Prices'!BG:BG,'Annuity Prices'!$B:$B,$D145,'Annuity Prices'!$E:$E,$G145),IF($B145="RAB Short",SUMIFS('RAB Prices Short'!BG:BG,'RAB Prices Short'!$B:$B,'All Prices combined'!$D145,'RAB Prices Short'!$E:$E,'All Prices combined'!$G145),IF($B145="RAB Long",SUMIFS('RAB Prices Long'!BG:BG,'RAB Prices Long'!$B:$B,'All Prices combined'!$D145,'RAB Prices Long'!$E:$E,'All Prices combined'!$G145)))),2)</f>
        <v>78.739999999999995</v>
      </c>
      <c r="BE145" s="2">
        <f>ROUND(IF($B145="Annuity",SUMIFS('Annuity Prices'!BH:BH,'Annuity Prices'!$B:$B,$D145,'Annuity Prices'!$E:$E,$G145),IF($B145="RAB Short",SUMIFS('RAB Prices Short'!BH:BH,'RAB Prices Short'!$B:$B,'All Prices combined'!$D145,'RAB Prices Short'!$E:$E,'All Prices combined'!$G145),IF($B145="RAB Long",SUMIFS('RAB Prices Long'!BH:BH,'RAB Prices Long'!$B:$B,'All Prices combined'!$D145,'RAB Prices Long'!$E:$E,'All Prices combined'!$G145)))),2)</f>
        <v>80.709999999999994</v>
      </c>
      <c r="BF145" s="2">
        <f>ROUND(IF($B145="Annuity",SUMIFS('Annuity Prices'!BI:BI,'Annuity Prices'!$B:$B,$D145,'Annuity Prices'!$E:$E,$G145),IF($B145="RAB Short",SUMIFS('RAB Prices Short'!BI:BI,'RAB Prices Short'!$B:$B,'All Prices combined'!$D145,'RAB Prices Short'!$E:$E,'All Prices combined'!$G145),IF($B145="RAB Long",SUMIFS('RAB Prices Long'!BI:BI,'RAB Prices Long'!$B:$B,'All Prices combined'!$D145,'RAB Prices Long'!$E:$E,'All Prices combined'!$G145)))),2)</f>
        <v>82.51</v>
      </c>
      <c r="BG145" s="2">
        <f>ROUND(IF($B145="Annuity",SUMIFS('Annuity Prices'!BJ:BJ,'Annuity Prices'!$B:$B,$D145,'Annuity Prices'!$E:$E,$G145),IF($B145="RAB Short",SUMIFS('RAB Prices Short'!BJ:BJ,'RAB Prices Short'!$B:$B,'All Prices combined'!$D145,'RAB Prices Short'!$E:$E,'All Prices combined'!$G145),IF($B145="RAB Long",SUMIFS('RAB Prices Long'!BJ:BJ,'RAB Prices Long'!$B:$B,'All Prices combined'!$D145,'RAB Prices Long'!$E:$E,'All Prices combined'!$G145)))),2)</f>
        <v>84.58</v>
      </c>
      <c r="BH145" s="2">
        <f>ROUND(IF($B145="Annuity",SUMIFS('Annuity Prices'!BK:BK,'Annuity Prices'!$B:$B,$D145,'Annuity Prices'!$E:$E,$G145),IF($B145="RAB Short",SUMIFS('RAB Prices Short'!BK:BK,'RAB Prices Short'!$B:$B,'All Prices combined'!$D145,'RAB Prices Short'!$E:$E,'All Prices combined'!$G145),IF($B145="RAB Long",SUMIFS('RAB Prices Long'!BK:BK,'RAB Prices Long'!$B:$B,'All Prices combined'!$D145,'RAB Prices Long'!$E:$E,'All Prices combined'!$G145)))),2)</f>
        <v>86.69</v>
      </c>
      <c r="BI145" s="2">
        <f>ROUND(IF($B145="Annuity",SUMIFS('Annuity Prices'!BL:BL,'Annuity Prices'!$B:$B,$D145,'Annuity Prices'!$E:$E,$G145),IF($B145="RAB Short",SUMIFS('RAB Prices Short'!BL:BL,'RAB Prices Short'!$B:$B,'All Prices combined'!$D145,'RAB Prices Short'!$E:$E,'All Prices combined'!$G145),IF($B145="RAB Long",SUMIFS('RAB Prices Long'!BL:BL,'RAB Prices Long'!$B:$B,'All Prices combined'!$D145,'RAB Prices Long'!$E:$E,'All Prices combined'!$G145)))),2)</f>
        <v>88.85</v>
      </c>
      <c r="BJ145" s="2">
        <f>ROUND(IF($B145="Annuity",SUMIFS('Annuity Prices'!BM:BM,'Annuity Prices'!$B:$B,$D145,'Annuity Prices'!$E:$E,$G145),IF($B145="RAB Short",SUMIFS('RAB Prices Short'!BM:BM,'RAB Prices Short'!$B:$B,'All Prices combined'!$D145,'RAB Prices Short'!$E:$E,'All Prices combined'!$G145),IF($B145="RAB Long",SUMIFS('RAB Prices Long'!BM:BM,'RAB Prices Long'!$B:$B,'All Prices combined'!$D145,'RAB Prices Long'!$E:$E,'All Prices combined'!$G145)))),2)</f>
        <v>90.85</v>
      </c>
      <c r="BK145" s="2">
        <f>ROUND(IF($B145="Annuity",SUMIFS('Annuity Prices'!BN:BN,'Annuity Prices'!$B:$B,$D145,'Annuity Prices'!$E:$E,$G145),IF($B145="RAB Short",SUMIFS('RAB Prices Short'!BN:BN,'RAB Prices Short'!$B:$B,'All Prices combined'!$D145,'RAB Prices Short'!$E:$E,'All Prices combined'!$G145),IF($B145="RAB Long",SUMIFS('RAB Prices Long'!BN:BN,'RAB Prices Long'!$B:$B,'All Prices combined'!$D145,'RAB Prices Long'!$E:$E,'All Prices combined'!$G145)))),2)</f>
        <v>93.12</v>
      </c>
      <c r="BL145" s="2">
        <f>ROUND(IF($B145="Annuity",SUMIFS('Annuity Prices'!BO:BO,'Annuity Prices'!$B:$B,$D145,'Annuity Prices'!$E:$E,$G145),IF($B145="RAB Short",SUMIFS('RAB Prices Short'!BO:BO,'RAB Prices Short'!$B:$B,'All Prices combined'!$D145,'RAB Prices Short'!$E:$E,'All Prices combined'!$G145),IF($B145="RAB Long",SUMIFS('RAB Prices Long'!BO:BO,'RAB Prices Long'!$B:$B,'All Prices combined'!$D145,'RAB Prices Long'!$E:$E,'All Prices combined'!$G145)))),2)</f>
        <v>95.45</v>
      </c>
      <c r="BM145" s="2">
        <f>ROUND(IF($B145="Annuity",SUMIFS('Annuity Prices'!BP:BP,'Annuity Prices'!$B:$B,$D145,'Annuity Prices'!$E:$E,$G145),IF($B145="RAB Short",SUMIFS('RAB Prices Short'!BP:BP,'RAB Prices Short'!$B:$B,'All Prices combined'!$D145,'RAB Prices Short'!$E:$E,'All Prices combined'!$G145),IF($B145="RAB Long",SUMIFS('RAB Prices Long'!BP:BP,'RAB Prices Long'!$B:$B,'All Prices combined'!$D145,'RAB Prices Long'!$E:$E,'All Prices combined'!$G145)))),2)</f>
        <v>97.83</v>
      </c>
      <c r="BN145" s="2">
        <f>ROUND(IF($B145="Annuity",SUMIFS('Annuity Prices'!BQ:BQ,'Annuity Prices'!$B:$B,$D145,'Annuity Prices'!$E:$E,$G145),IF($B145="RAB Short",SUMIFS('RAB Prices Short'!BQ:BQ,'RAB Prices Short'!$B:$B,'All Prices combined'!$D145,'RAB Prices Short'!$E:$E,'All Prices combined'!$G145),IF($B145="RAB Long",SUMIFS('RAB Prices Long'!BQ:BQ,'RAB Prices Long'!$B:$B,'All Prices combined'!$D145,'RAB Prices Long'!$E:$E,'All Prices combined'!$G145)))),2)</f>
        <v>100.03</v>
      </c>
      <c r="BO145" s="2">
        <f>ROUND(IF($B145="Annuity",SUMIFS('Annuity Prices'!BR:BR,'Annuity Prices'!$B:$B,$D145,'Annuity Prices'!$E:$E,$G145),IF($B145="RAB Short",SUMIFS('RAB Prices Short'!BR:BR,'RAB Prices Short'!$B:$B,'All Prices combined'!$D145,'RAB Prices Short'!$E:$E,'All Prices combined'!$G145),IF($B145="RAB Long",SUMIFS('RAB Prices Long'!BR:BR,'RAB Prices Long'!$B:$B,'All Prices combined'!$D145,'RAB Prices Long'!$E:$E,'All Prices combined'!$G145)))),2)</f>
        <v>102.53</v>
      </c>
      <c r="BP145" s="2">
        <f>ROUND(IF($B145="Annuity",SUMIFS('Annuity Prices'!BS:BS,'Annuity Prices'!$B:$B,$D145,'Annuity Prices'!$E:$E,$G145),IF($B145="RAB Short",SUMIFS('RAB Prices Short'!BS:BS,'RAB Prices Short'!$B:$B,'All Prices combined'!$D145,'RAB Prices Short'!$E:$E,'All Prices combined'!$G145),IF($B145="RAB Long",SUMIFS('RAB Prices Long'!BS:BS,'RAB Prices Long'!$B:$B,'All Prices combined'!$D145,'RAB Prices Long'!$E:$E,'All Prices combined'!$G145)))),2)</f>
        <v>105.1</v>
      </c>
      <c r="BQ145" s="2">
        <f>ROUND(IF($B145="Annuity",SUMIFS('Annuity Prices'!BT:BT,'Annuity Prices'!$B:$B,$D145,'Annuity Prices'!$E:$E,$G145),IF($B145="RAB Short",SUMIFS('RAB Prices Short'!BT:BT,'RAB Prices Short'!$B:$B,'All Prices combined'!$D145,'RAB Prices Short'!$E:$E,'All Prices combined'!$G145),IF($B145="RAB Long",SUMIFS('RAB Prices Long'!BT:BT,'RAB Prices Long'!$B:$B,'All Prices combined'!$D145,'RAB Prices Long'!$E:$E,'All Prices combined'!$G145)))),2)</f>
        <v>107.72</v>
      </c>
      <c r="BR145" s="2">
        <f>ROUND(IF($B145="Annuity",SUMIFS('Annuity Prices'!BU:BU,'Annuity Prices'!$B:$B,$D145,'Annuity Prices'!$E:$E,$G145),IF($B145="RAB Short",SUMIFS('RAB Prices Short'!BU:BU,'RAB Prices Short'!$B:$B,'All Prices combined'!$D145,'RAB Prices Short'!$E:$E,'All Prices combined'!$G145),IF($B145="RAB Long",SUMIFS('RAB Prices Long'!BU:BU,'RAB Prices Long'!$B:$B,'All Prices combined'!$D145,'RAB Prices Long'!$E:$E,'All Prices combined'!$G145)))),2)</f>
        <v>110.14</v>
      </c>
      <c r="BS145" s="2">
        <f>ROUND(IF($B145="Annuity",SUMIFS('Annuity Prices'!BV:BV,'Annuity Prices'!$B:$B,$D145,'Annuity Prices'!$E:$E,$G145),IF($B145="RAB Short",SUMIFS('RAB Prices Short'!BV:BV,'RAB Prices Short'!$B:$B,'All Prices combined'!$D145,'RAB Prices Short'!$E:$E,'All Prices combined'!$G145),IF($B145="RAB Long",SUMIFS('RAB Prices Long'!BV:BV,'RAB Prices Long'!$B:$B,'All Prices combined'!$D145,'RAB Prices Long'!$E:$E,'All Prices combined'!$G145)))),2)</f>
        <v>112.89</v>
      </c>
      <c r="BT145" s="2">
        <f>ROUND(IF($B145="Annuity",SUMIFS('Annuity Prices'!BW:BW,'Annuity Prices'!$B:$B,$D145,'Annuity Prices'!$E:$E,$G145),IF($B145="RAB Short",SUMIFS('RAB Prices Short'!BW:BW,'RAB Prices Short'!$B:$B,'All Prices combined'!$D145,'RAB Prices Short'!$E:$E,'All Prices combined'!$G145),IF($B145="RAB Long",SUMIFS('RAB Prices Long'!BW:BW,'RAB Prices Long'!$B:$B,'All Prices combined'!$D145,'RAB Prices Long'!$E:$E,'All Prices combined'!$G145)))),2)</f>
        <v>115.72</v>
      </c>
      <c r="BU145" s="2">
        <f>ROUND(IF($B145="Annuity",SUMIFS('Annuity Prices'!BX:BX,'Annuity Prices'!$B:$B,$D145,'Annuity Prices'!$E:$E,$G145),IF($B145="RAB Short",SUMIFS('RAB Prices Short'!BX:BX,'RAB Prices Short'!$B:$B,'All Prices combined'!$D145,'RAB Prices Short'!$E:$E,'All Prices combined'!$G145),IF($B145="RAB Long",SUMIFS('RAB Prices Long'!BX:BX,'RAB Prices Long'!$B:$B,'All Prices combined'!$D145,'RAB Prices Long'!$E:$E,'All Prices combined'!$G145)))),2)</f>
        <v>118.61</v>
      </c>
    </row>
    <row r="146" spans="2:73" x14ac:dyDescent="0.25">
      <c r="B146" t="s">
        <v>37</v>
      </c>
      <c r="C146" s="1">
        <v>25</v>
      </c>
      <c r="D146" s="1" t="s">
        <v>205</v>
      </c>
      <c r="E146" s="1" t="s">
        <v>203</v>
      </c>
      <c r="F146" s="1">
        <v>25</v>
      </c>
      <c r="G146" s="1" t="s">
        <v>202</v>
      </c>
      <c r="H146" s="1"/>
      <c r="I146" s="2">
        <f>ROUND(IF($B146="Annuity",SUMIFS('Annuity Prices'!L:L,'Annuity Prices'!$B:$B,$D146,'Annuity Prices'!$E:$E,$G146),IF($B146="RAB Short",SUMIFS('RAB Prices Short'!L:L,'RAB Prices Short'!$B:$B,'All Prices combined'!$D146,'RAB Prices Short'!$E:$E,'All Prices combined'!$G146),IF($B146="RAB Long",SUMIFS('RAB Prices Long'!L:L,'RAB Prices Long'!$B:$B,'All Prices combined'!$D146,'RAB Prices Long'!$E:$E,'All Prices combined'!$G146)))),2)</f>
        <v>22.44</v>
      </c>
      <c r="J146" s="2">
        <f>ROUND(IF($B146="Annuity",SUMIFS('Annuity Prices'!M:M,'Annuity Prices'!$B:$B,$D146,'Annuity Prices'!$E:$E,$G146),IF($B146="RAB Short",SUMIFS('RAB Prices Short'!M:M,'RAB Prices Short'!$B:$B,'All Prices combined'!$D146,'RAB Prices Short'!$E:$E,'All Prices combined'!$G146),IF($B146="RAB Long",SUMIFS('RAB Prices Long'!M:M,'RAB Prices Long'!$B:$B,'All Prices combined'!$D146,'RAB Prices Long'!$E:$E,'All Prices combined'!$G146)))),2)</f>
        <v>23.08</v>
      </c>
      <c r="K146" s="2">
        <f>ROUND(IF($B146="Annuity",SUMIFS('Annuity Prices'!N:N,'Annuity Prices'!$B:$B,$D146,'Annuity Prices'!$E:$E,$G146),IF($B146="RAB Short",SUMIFS('RAB Prices Short'!N:N,'RAB Prices Short'!$B:$B,'All Prices combined'!$D146,'RAB Prices Short'!$E:$E,'All Prices combined'!$G146),IF($B146="RAB Long",SUMIFS('RAB Prices Long'!N:N,'RAB Prices Long'!$B:$B,'All Prices combined'!$D146,'RAB Prices Long'!$E:$E,'All Prices combined'!$G146)))),2)</f>
        <v>23.74</v>
      </c>
      <c r="L146" s="2">
        <f>ROUND(IF($B146="Annuity",SUMIFS('Annuity Prices'!O:O,'Annuity Prices'!$B:$B,$D146,'Annuity Prices'!$E:$E,$G146),IF($B146="RAB Short",SUMIFS('RAB Prices Short'!O:O,'RAB Prices Short'!$B:$B,'All Prices combined'!$D146,'RAB Prices Short'!$E:$E,'All Prices combined'!$G146),IF($B146="RAB Long",SUMIFS('RAB Prices Long'!O:O,'RAB Prices Long'!$B:$B,'All Prices combined'!$D146,'RAB Prices Long'!$E:$E,'All Prices combined'!$G146)))),2)</f>
        <v>24.43</v>
      </c>
      <c r="M146" s="2">
        <f>ROUND(IF($B146="Annuity",SUMIFS('Annuity Prices'!P:P,'Annuity Prices'!$B:$B,$D146,'Annuity Prices'!$E:$E,$G146),IF($B146="RAB Short",SUMIFS('RAB Prices Short'!P:P,'RAB Prices Short'!$B:$B,'All Prices combined'!$D146,'RAB Prices Short'!$E:$E,'All Prices combined'!$G146),IF($B146="RAB Long",SUMIFS('RAB Prices Long'!P:P,'RAB Prices Long'!$B:$B,'All Prices combined'!$D146,'RAB Prices Long'!$E:$E,'All Prices combined'!$G146)))),2)</f>
        <v>25.51</v>
      </c>
      <c r="N146" s="2">
        <f>ROUND(IF($B146="Annuity",SUMIFS('Annuity Prices'!Q:Q,'Annuity Prices'!$B:$B,$D146,'Annuity Prices'!$E:$E,$G146),IF($B146="RAB Short",SUMIFS('RAB Prices Short'!Q:Q,'RAB Prices Short'!$B:$B,'All Prices combined'!$D146,'RAB Prices Short'!$E:$E,'All Prices combined'!$G146),IF($B146="RAB Long",SUMIFS('RAB Prices Long'!Q:Q,'RAB Prices Long'!$B:$B,'All Prices combined'!$D146,'RAB Prices Long'!$E:$E,'All Prices combined'!$G146)))),2)</f>
        <v>26.14</v>
      </c>
      <c r="O146" s="2">
        <f>ROUND(IF($B146="Annuity",SUMIFS('Annuity Prices'!R:R,'Annuity Prices'!$B:$B,$D146,'Annuity Prices'!$E:$E,$G146),IF($B146="RAB Short",SUMIFS('RAB Prices Short'!R:R,'RAB Prices Short'!$B:$B,'All Prices combined'!$D146,'RAB Prices Short'!$E:$E,'All Prices combined'!$G146),IF($B146="RAB Long",SUMIFS('RAB Prices Long'!R:R,'RAB Prices Long'!$B:$B,'All Prices combined'!$D146,'RAB Prices Long'!$E:$E,'All Prices combined'!$G146)))),2)</f>
        <v>26.8</v>
      </c>
      <c r="P146" s="2">
        <f>ROUND(IF($B146="Annuity",SUMIFS('Annuity Prices'!S:S,'Annuity Prices'!$B:$B,$D146,'Annuity Prices'!$E:$E,$G146),IF($B146="RAB Short",SUMIFS('RAB Prices Short'!S:S,'RAB Prices Short'!$B:$B,'All Prices combined'!$D146,'RAB Prices Short'!$E:$E,'All Prices combined'!$G146),IF($B146="RAB Long",SUMIFS('RAB Prices Long'!S:S,'RAB Prices Long'!$B:$B,'All Prices combined'!$D146,'RAB Prices Long'!$E:$E,'All Prices combined'!$G146)))),2)</f>
        <v>27.47</v>
      </c>
      <c r="Q146" s="2">
        <f>ROUND(IF($B146="Annuity",SUMIFS('Annuity Prices'!T:T,'Annuity Prices'!$B:$B,$D146,'Annuity Prices'!$E:$E,$G146),IF($B146="RAB Short",SUMIFS('RAB Prices Short'!T:T,'RAB Prices Short'!$B:$B,'All Prices combined'!$D146,'RAB Prices Short'!$E:$E,'All Prices combined'!$G146),IF($B146="RAB Long",SUMIFS('RAB Prices Long'!T:T,'RAB Prices Long'!$B:$B,'All Prices combined'!$D146,'RAB Prices Long'!$E:$E,'All Prices combined'!$G146)))),2)</f>
        <v>28.8</v>
      </c>
      <c r="R146" s="2">
        <f>ROUND(IF($B146="Annuity",SUMIFS('Annuity Prices'!U:U,'Annuity Prices'!$B:$B,$D146,'Annuity Prices'!$E:$E,$G146),IF($B146="RAB Short",SUMIFS('RAB Prices Short'!U:U,'RAB Prices Short'!$B:$B,'All Prices combined'!$D146,'RAB Prices Short'!$E:$E,'All Prices combined'!$G146),IF($B146="RAB Long",SUMIFS('RAB Prices Long'!U:U,'RAB Prices Long'!$B:$B,'All Prices combined'!$D146,'RAB Prices Long'!$E:$E,'All Prices combined'!$G146)))),2)</f>
        <v>29.52</v>
      </c>
      <c r="S146" s="2">
        <f>ROUND(IF($B146="Annuity",SUMIFS('Annuity Prices'!V:V,'Annuity Prices'!$B:$B,$D146,'Annuity Prices'!$E:$E,$G146),IF($B146="RAB Short",SUMIFS('RAB Prices Short'!V:V,'RAB Prices Short'!$B:$B,'All Prices combined'!$D146,'RAB Prices Short'!$E:$E,'All Prices combined'!$G146),IF($B146="RAB Long",SUMIFS('RAB Prices Long'!V:V,'RAB Prices Long'!$B:$B,'All Prices combined'!$D146,'RAB Prices Long'!$E:$E,'All Prices combined'!$G146)))),2)</f>
        <v>30.25</v>
      </c>
      <c r="T146" s="2">
        <f>ROUND(IF($B146="Annuity",SUMIFS('Annuity Prices'!W:W,'Annuity Prices'!$B:$B,$D146,'Annuity Prices'!$E:$E,$G146),IF($B146="RAB Short",SUMIFS('RAB Prices Short'!W:W,'RAB Prices Short'!$B:$B,'All Prices combined'!$D146,'RAB Prices Short'!$E:$E,'All Prices combined'!$G146),IF($B146="RAB Long",SUMIFS('RAB Prices Long'!W:W,'RAB Prices Long'!$B:$B,'All Prices combined'!$D146,'RAB Prices Long'!$E:$E,'All Prices combined'!$G146)))),2)</f>
        <v>31.01</v>
      </c>
      <c r="U146" s="2">
        <f>ROUND(IF($B146="Annuity",SUMIFS('Annuity Prices'!X:X,'Annuity Prices'!$B:$B,$D146,'Annuity Prices'!$E:$E,$G146),IF($B146="RAB Short",SUMIFS('RAB Prices Short'!X:X,'RAB Prices Short'!$B:$B,'All Prices combined'!$D146,'RAB Prices Short'!$E:$E,'All Prices combined'!$G146),IF($B146="RAB Long",SUMIFS('RAB Prices Long'!X:X,'RAB Prices Long'!$B:$B,'All Prices combined'!$D146,'RAB Prices Long'!$E:$E,'All Prices combined'!$G146)))),2)</f>
        <v>32.520000000000003</v>
      </c>
      <c r="V146" s="2">
        <f>ROUND(IF($B146="Annuity",SUMIFS('Annuity Prices'!Y:Y,'Annuity Prices'!$B:$B,$D146,'Annuity Prices'!$E:$E,$G146),IF($B146="RAB Short",SUMIFS('RAB Prices Short'!Y:Y,'RAB Prices Short'!$B:$B,'All Prices combined'!$D146,'RAB Prices Short'!$E:$E,'All Prices combined'!$G146),IF($B146="RAB Long",SUMIFS('RAB Prices Long'!Y:Y,'RAB Prices Long'!$B:$B,'All Prices combined'!$D146,'RAB Prices Long'!$E:$E,'All Prices combined'!$G146)))),2)</f>
        <v>33.33</v>
      </c>
      <c r="W146" s="2">
        <f>ROUND(IF($B146="Annuity",SUMIFS('Annuity Prices'!Z:Z,'Annuity Prices'!$B:$B,$D146,'Annuity Prices'!$E:$E,$G146),IF($B146="RAB Short",SUMIFS('RAB Prices Short'!Z:Z,'RAB Prices Short'!$B:$B,'All Prices combined'!$D146,'RAB Prices Short'!$E:$E,'All Prices combined'!$G146),IF($B146="RAB Long",SUMIFS('RAB Prices Long'!Z:Z,'RAB Prices Long'!$B:$B,'All Prices combined'!$D146,'RAB Prices Long'!$E:$E,'All Prices combined'!$G146)))),2)</f>
        <v>34.17</v>
      </c>
      <c r="X146" s="2">
        <f>ROUND(IF($B146="Annuity",SUMIFS('Annuity Prices'!AA:AA,'Annuity Prices'!$B:$B,$D146,'Annuity Prices'!$E:$E,$G146),IF($B146="RAB Short",SUMIFS('RAB Prices Short'!AA:AA,'RAB Prices Short'!$B:$B,'All Prices combined'!$D146,'RAB Prices Short'!$E:$E,'All Prices combined'!$G146),IF($B146="RAB Long",SUMIFS('RAB Prices Long'!AA:AA,'RAB Prices Long'!$B:$B,'All Prices combined'!$D146,'RAB Prices Long'!$E:$E,'All Prices combined'!$G146)))),2)</f>
        <v>35.020000000000003</v>
      </c>
      <c r="Y146" s="2">
        <f>ROUND(IF($B146="Annuity",SUMIFS('Annuity Prices'!AB:AB,'Annuity Prices'!$B:$B,$D146,'Annuity Prices'!$E:$E,$G146),IF($B146="RAB Short",SUMIFS('RAB Prices Short'!AB:AB,'RAB Prices Short'!$B:$B,'All Prices combined'!$D146,'RAB Prices Short'!$E:$E,'All Prices combined'!$G146),IF($B146="RAB Long",SUMIFS('RAB Prices Long'!AB:AB,'RAB Prices Long'!$B:$B,'All Prices combined'!$D146,'RAB Prices Long'!$E:$E,'All Prices combined'!$G146)))),2)</f>
        <v>36.729999999999997</v>
      </c>
      <c r="Z146" s="2">
        <f>ROUND(IF($B146="Annuity",SUMIFS('Annuity Prices'!AC:AC,'Annuity Prices'!$B:$B,$D146,'Annuity Prices'!$E:$E,$G146),IF($B146="RAB Short",SUMIFS('RAB Prices Short'!AC:AC,'RAB Prices Short'!$B:$B,'All Prices combined'!$D146,'RAB Prices Short'!$E:$E,'All Prices combined'!$G146),IF($B146="RAB Long",SUMIFS('RAB Prices Long'!AC:AC,'RAB Prices Long'!$B:$B,'All Prices combined'!$D146,'RAB Prices Long'!$E:$E,'All Prices combined'!$G146)))),2)</f>
        <v>37.65</v>
      </c>
      <c r="AA146" s="2">
        <f>ROUND(IF($B146="Annuity",SUMIFS('Annuity Prices'!AD:AD,'Annuity Prices'!$B:$B,$D146,'Annuity Prices'!$E:$E,$G146),IF($B146="RAB Short",SUMIFS('RAB Prices Short'!AD:AD,'RAB Prices Short'!$B:$B,'All Prices combined'!$D146,'RAB Prices Short'!$E:$E,'All Prices combined'!$G146),IF($B146="RAB Long",SUMIFS('RAB Prices Long'!AD:AD,'RAB Prices Long'!$B:$B,'All Prices combined'!$D146,'RAB Prices Long'!$E:$E,'All Prices combined'!$G146)))),2)</f>
        <v>38.590000000000003</v>
      </c>
      <c r="AB146" s="2">
        <f>ROUND(IF($B146="Annuity",SUMIFS('Annuity Prices'!AE:AE,'Annuity Prices'!$B:$B,$D146,'Annuity Prices'!$E:$E,$G146),IF($B146="RAB Short",SUMIFS('RAB Prices Short'!AE:AE,'RAB Prices Short'!$B:$B,'All Prices combined'!$D146,'RAB Prices Short'!$E:$E,'All Prices combined'!$G146),IF($B146="RAB Long",SUMIFS('RAB Prices Long'!AE:AE,'RAB Prices Long'!$B:$B,'All Prices combined'!$D146,'RAB Prices Long'!$E:$E,'All Prices combined'!$G146)))),2)</f>
        <v>39.56</v>
      </c>
      <c r="AC146" s="2">
        <f>ROUND(IF($B146="Annuity",SUMIFS('Annuity Prices'!AF:AF,'Annuity Prices'!$B:$B,$D146,'Annuity Prices'!$E:$E,$G146),IF($B146="RAB Short",SUMIFS('RAB Prices Short'!AF:AF,'RAB Prices Short'!$B:$B,'All Prices combined'!$D146,'RAB Prices Short'!$E:$E,'All Prices combined'!$G146),IF($B146="RAB Long",SUMIFS('RAB Prices Long'!AF:AF,'RAB Prices Long'!$B:$B,'All Prices combined'!$D146,'RAB Prices Long'!$E:$E,'All Prices combined'!$G146)))),2)</f>
        <v>44.71</v>
      </c>
      <c r="AD146" s="2">
        <f>ROUND(IF($B146="Annuity",SUMIFS('Annuity Prices'!AG:AG,'Annuity Prices'!$B:$B,$D146,'Annuity Prices'!$E:$E,$G146),IF($B146="RAB Short",SUMIFS('RAB Prices Short'!AG:AG,'RAB Prices Short'!$B:$B,'All Prices combined'!$D146,'RAB Prices Short'!$E:$E,'All Prices combined'!$G146),IF($B146="RAB Long",SUMIFS('RAB Prices Long'!AG:AG,'RAB Prices Long'!$B:$B,'All Prices combined'!$D146,'RAB Prices Long'!$E:$E,'All Prices combined'!$G146)))),2)</f>
        <v>45.82</v>
      </c>
      <c r="AE146" s="2">
        <f>ROUND(IF($B146="Annuity",SUMIFS('Annuity Prices'!AH:AH,'Annuity Prices'!$B:$B,$D146,'Annuity Prices'!$E:$E,$G146),IF($B146="RAB Short",SUMIFS('RAB Prices Short'!AH:AH,'RAB Prices Short'!$B:$B,'All Prices combined'!$D146,'RAB Prices Short'!$E:$E,'All Prices combined'!$G146),IF($B146="RAB Long",SUMIFS('RAB Prices Long'!AH:AH,'RAB Prices Long'!$B:$B,'All Prices combined'!$D146,'RAB Prices Long'!$E:$E,'All Prices combined'!$G146)))),2)</f>
        <v>46.97</v>
      </c>
      <c r="AF146" s="2">
        <f>ROUND(IF($B146="Annuity",SUMIFS('Annuity Prices'!AI:AI,'Annuity Prices'!$B:$B,$D146,'Annuity Prices'!$E:$E,$G146),IF($B146="RAB Short",SUMIFS('RAB Prices Short'!AI:AI,'RAB Prices Short'!$B:$B,'All Prices combined'!$D146,'RAB Prices Short'!$E:$E,'All Prices combined'!$G146),IF($B146="RAB Long",SUMIFS('RAB Prices Long'!AI:AI,'RAB Prices Long'!$B:$B,'All Prices combined'!$D146,'RAB Prices Long'!$E:$E,'All Prices combined'!$G146)))),2)</f>
        <v>48.15</v>
      </c>
      <c r="AG146" s="2">
        <f>ROUND(IF($B146="Annuity",SUMIFS('Annuity Prices'!AJ:AJ,'Annuity Prices'!$B:$B,$D146,'Annuity Prices'!$E:$E,$G146),IF($B146="RAB Short",SUMIFS('RAB Prices Short'!AJ:AJ,'RAB Prices Short'!$B:$B,'All Prices combined'!$D146,'RAB Prices Short'!$E:$E,'All Prices combined'!$G146),IF($B146="RAB Long",SUMIFS('RAB Prices Long'!AJ:AJ,'RAB Prices Long'!$B:$B,'All Prices combined'!$D146,'RAB Prices Long'!$E:$E,'All Prices combined'!$G146)))),2)</f>
        <v>50.51</v>
      </c>
      <c r="AH146" s="2">
        <f>ROUND(IF($B146="Annuity",SUMIFS('Annuity Prices'!AK:AK,'Annuity Prices'!$B:$B,$D146,'Annuity Prices'!$E:$E,$G146),IF($B146="RAB Short",SUMIFS('RAB Prices Short'!AK:AK,'RAB Prices Short'!$B:$B,'All Prices combined'!$D146,'RAB Prices Short'!$E:$E,'All Prices combined'!$G146),IF($B146="RAB Long",SUMIFS('RAB Prices Long'!AK:AK,'RAB Prices Long'!$B:$B,'All Prices combined'!$D146,'RAB Prices Long'!$E:$E,'All Prices combined'!$G146)))),2)</f>
        <v>51.78</v>
      </c>
      <c r="AI146" s="2">
        <f>ROUND(IF($B146="Annuity",SUMIFS('Annuity Prices'!AL:AL,'Annuity Prices'!$B:$B,$D146,'Annuity Prices'!$E:$E,$G146),IF($B146="RAB Short",SUMIFS('RAB Prices Short'!AL:AL,'RAB Prices Short'!$B:$B,'All Prices combined'!$D146,'RAB Prices Short'!$E:$E,'All Prices combined'!$G146),IF($B146="RAB Long",SUMIFS('RAB Prices Long'!AL:AL,'RAB Prices Long'!$B:$B,'All Prices combined'!$D146,'RAB Prices Long'!$E:$E,'All Prices combined'!$G146)))),2)</f>
        <v>53.07</v>
      </c>
      <c r="AJ146" s="2">
        <f>ROUND(IF($B146="Annuity",SUMIFS('Annuity Prices'!AM:AM,'Annuity Prices'!$B:$B,$D146,'Annuity Prices'!$E:$E,$G146),IF($B146="RAB Short",SUMIFS('RAB Prices Short'!AM:AM,'RAB Prices Short'!$B:$B,'All Prices combined'!$D146,'RAB Prices Short'!$E:$E,'All Prices combined'!$G146),IF($B146="RAB Long",SUMIFS('RAB Prices Long'!AM:AM,'RAB Prices Long'!$B:$B,'All Prices combined'!$D146,'RAB Prices Long'!$E:$E,'All Prices combined'!$G146)))),2)</f>
        <v>54.4</v>
      </c>
      <c r="AK146" s="2">
        <f>ROUND(IF($B146="Annuity",SUMIFS('Annuity Prices'!AN:AN,'Annuity Prices'!$B:$B,$D146,'Annuity Prices'!$E:$E,$G146),IF($B146="RAB Short",SUMIFS('RAB Prices Short'!AN:AN,'RAB Prices Short'!$B:$B,'All Prices combined'!$D146,'RAB Prices Short'!$E:$E,'All Prices combined'!$G146),IF($B146="RAB Long",SUMIFS('RAB Prices Long'!AN:AN,'RAB Prices Long'!$B:$B,'All Prices combined'!$D146,'RAB Prices Long'!$E:$E,'All Prices combined'!$G146)))),2)</f>
        <v>57.09</v>
      </c>
      <c r="AL146" s="2">
        <f>ROUND(IF($B146="Annuity",SUMIFS('Annuity Prices'!AO:AO,'Annuity Prices'!$B:$B,$D146,'Annuity Prices'!$E:$E,$G146),IF($B146="RAB Short",SUMIFS('RAB Prices Short'!AO:AO,'RAB Prices Short'!$B:$B,'All Prices combined'!$D146,'RAB Prices Short'!$E:$E,'All Prices combined'!$G146),IF($B146="RAB Long",SUMIFS('RAB Prices Long'!AO:AO,'RAB Prices Long'!$B:$B,'All Prices combined'!$D146,'RAB Prices Long'!$E:$E,'All Prices combined'!$G146)))),2)</f>
        <v>58.51</v>
      </c>
      <c r="AM146" s="2">
        <f>ROUND(IF($B146="Annuity",SUMIFS('Annuity Prices'!AP:AP,'Annuity Prices'!$B:$B,$D146,'Annuity Prices'!$E:$E,$G146),IF($B146="RAB Short",SUMIFS('RAB Prices Short'!AP:AP,'RAB Prices Short'!$B:$B,'All Prices combined'!$D146,'RAB Prices Short'!$E:$E,'All Prices combined'!$G146),IF($B146="RAB Long",SUMIFS('RAB Prices Long'!AP:AP,'RAB Prices Long'!$B:$B,'All Prices combined'!$D146,'RAB Prices Long'!$E:$E,'All Prices combined'!$G146)))),2)</f>
        <v>59.97</v>
      </c>
      <c r="AN146" s="2">
        <f>ROUND(IF($B146="Annuity",SUMIFS('Annuity Prices'!AQ:AQ,'Annuity Prices'!$B:$B,$D146,'Annuity Prices'!$E:$E,$G146),IF($B146="RAB Short",SUMIFS('RAB Prices Short'!AQ:AQ,'RAB Prices Short'!$B:$B,'All Prices combined'!$D146,'RAB Prices Short'!$E:$E,'All Prices combined'!$G146),IF($B146="RAB Long",SUMIFS('RAB Prices Long'!AQ:AQ,'RAB Prices Long'!$B:$B,'All Prices combined'!$D146,'RAB Prices Long'!$E:$E,'All Prices combined'!$G146)))),2)</f>
        <v>61.47</v>
      </c>
      <c r="AO146" s="2">
        <f>ROUND(IF($B146="Annuity",SUMIFS('Annuity Prices'!AR:AR,'Annuity Prices'!$B:$B,$D146,'Annuity Prices'!$E:$E,$G146),IF($B146="RAB Short",SUMIFS('RAB Prices Short'!AR:AR,'RAB Prices Short'!$B:$B,'All Prices combined'!$D146,'RAB Prices Short'!$E:$E,'All Prices combined'!$G146),IF($B146="RAB Long",SUMIFS('RAB Prices Long'!AR:AR,'RAB Prices Long'!$B:$B,'All Prices combined'!$D146,'RAB Prices Long'!$E:$E,'All Prices combined'!$G146)))),2)</f>
        <v>16.79</v>
      </c>
      <c r="AP146" s="2">
        <f>ROUND(IF($B146="Annuity",SUMIFS('Annuity Prices'!AS:AS,'Annuity Prices'!$B:$B,$D146,'Annuity Prices'!$E:$E,$G146),IF($B146="RAB Short",SUMIFS('RAB Prices Short'!AS:AS,'RAB Prices Short'!$B:$B,'All Prices combined'!$D146,'RAB Prices Short'!$E:$E,'All Prices combined'!$G146),IF($B146="RAB Long",SUMIFS('RAB Prices Long'!AS:AS,'RAB Prices Long'!$B:$B,'All Prices combined'!$D146,'RAB Prices Long'!$E:$E,'All Prices combined'!$G146)))),2)</f>
        <v>17.27</v>
      </c>
      <c r="AQ146" s="2">
        <f>ROUND(IF($B146="Annuity",SUMIFS('Annuity Prices'!AT:AT,'Annuity Prices'!$B:$B,$D146,'Annuity Prices'!$E:$E,$G146),IF($B146="RAB Short",SUMIFS('RAB Prices Short'!AT:AT,'RAB Prices Short'!$B:$B,'All Prices combined'!$D146,'RAB Prices Short'!$E:$E,'All Prices combined'!$G146),IF($B146="RAB Long",SUMIFS('RAB Prices Long'!AT:AT,'RAB Prices Long'!$B:$B,'All Prices combined'!$D146,'RAB Prices Long'!$E:$E,'All Prices combined'!$G146)))),2)</f>
        <v>17.77</v>
      </c>
      <c r="AR146" s="2">
        <f>ROUND(IF($B146="Annuity",SUMIFS('Annuity Prices'!AU:AU,'Annuity Prices'!$B:$B,$D146,'Annuity Prices'!$E:$E,$G146),IF($B146="RAB Short",SUMIFS('RAB Prices Short'!AU:AU,'RAB Prices Short'!$B:$B,'All Prices combined'!$D146,'RAB Prices Short'!$E:$E,'All Prices combined'!$G146),IF($B146="RAB Long",SUMIFS('RAB Prices Long'!AU:AU,'RAB Prices Long'!$B:$B,'All Prices combined'!$D146,'RAB Prices Long'!$E:$E,'All Prices combined'!$G146)))),2)</f>
        <v>18.28</v>
      </c>
      <c r="AS146" s="2">
        <f>ROUND(IF($B146="Annuity",SUMIFS('Annuity Prices'!AV:AV,'Annuity Prices'!$B:$B,$D146,'Annuity Prices'!$E:$E,$G146),IF($B146="RAB Short",SUMIFS('RAB Prices Short'!AV:AV,'RAB Prices Short'!$B:$B,'All Prices combined'!$D146,'RAB Prices Short'!$E:$E,'All Prices combined'!$G146),IF($B146="RAB Long",SUMIFS('RAB Prices Long'!AV:AV,'RAB Prices Long'!$B:$B,'All Prices combined'!$D146,'RAB Prices Long'!$E:$E,'All Prices combined'!$G146)))),2)</f>
        <v>18.8</v>
      </c>
      <c r="AT146" s="2">
        <f>ROUND(IF($B146="Annuity",SUMIFS('Annuity Prices'!AW:AW,'Annuity Prices'!$B:$B,$D146,'Annuity Prices'!$E:$E,$G146),IF($B146="RAB Short",SUMIFS('RAB Prices Short'!AW:AW,'RAB Prices Short'!$B:$B,'All Prices combined'!$D146,'RAB Prices Short'!$E:$E,'All Prices combined'!$G146),IF($B146="RAB Long",SUMIFS('RAB Prices Long'!AW:AW,'RAB Prices Long'!$B:$B,'All Prices combined'!$D146,'RAB Prices Long'!$E:$E,'All Prices combined'!$G146)))),2)</f>
        <v>19.34</v>
      </c>
      <c r="AU146" s="2">
        <f>ROUND(IF($B146="Annuity",SUMIFS('Annuity Prices'!AX:AX,'Annuity Prices'!$B:$B,$D146,'Annuity Prices'!$E:$E,$G146),IF($B146="RAB Short",SUMIFS('RAB Prices Short'!AX:AX,'RAB Prices Short'!$B:$B,'All Prices combined'!$D146,'RAB Prices Short'!$E:$E,'All Prices combined'!$G146),IF($B146="RAB Long",SUMIFS('RAB Prices Long'!AX:AX,'RAB Prices Long'!$B:$B,'All Prices combined'!$D146,'RAB Prices Long'!$E:$E,'All Prices combined'!$G146)))),2)</f>
        <v>19.899999999999999</v>
      </c>
      <c r="AV146" s="2">
        <f>ROUND(IF($B146="Annuity",SUMIFS('Annuity Prices'!AY:AY,'Annuity Prices'!$B:$B,$D146,'Annuity Prices'!$E:$E,$G146),IF($B146="RAB Short",SUMIFS('RAB Prices Short'!AY:AY,'RAB Prices Short'!$B:$B,'All Prices combined'!$D146,'RAB Prices Short'!$E:$E,'All Prices combined'!$G146),IF($B146="RAB Long",SUMIFS('RAB Prices Long'!AY:AY,'RAB Prices Long'!$B:$B,'All Prices combined'!$D146,'RAB Prices Long'!$E:$E,'All Prices combined'!$G146)))),2)</f>
        <v>20.47</v>
      </c>
      <c r="AW146" s="2">
        <f>ROUND(IF($B146="Annuity",SUMIFS('Annuity Prices'!AZ:AZ,'Annuity Prices'!$B:$B,$D146,'Annuity Prices'!$E:$E,$G146),IF($B146="RAB Short",SUMIFS('RAB Prices Short'!AZ:AZ,'RAB Prices Short'!$B:$B,'All Prices combined'!$D146,'RAB Prices Short'!$E:$E,'All Prices combined'!$G146),IF($B146="RAB Long",SUMIFS('RAB Prices Long'!AZ:AZ,'RAB Prices Long'!$B:$B,'All Prices combined'!$D146,'RAB Prices Long'!$E:$E,'All Prices combined'!$G146)))),2)</f>
        <v>21.97</v>
      </c>
      <c r="AX146" s="2">
        <f>ROUND(IF($B146="Annuity",SUMIFS('Annuity Prices'!BA:BA,'Annuity Prices'!$B:$B,$D146,'Annuity Prices'!$E:$E,$G146),IF($B146="RAB Short",SUMIFS('RAB Prices Short'!BA:BA,'RAB Prices Short'!$B:$B,'All Prices combined'!$D146,'RAB Prices Short'!$E:$E,'All Prices combined'!$G146),IF($B146="RAB Long",SUMIFS('RAB Prices Long'!BA:BA,'RAB Prices Long'!$B:$B,'All Prices combined'!$D146,'RAB Prices Long'!$E:$E,'All Prices combined'!$G146)))),2)</f>
        <v>26.3</v>
      </c>
      <c r="AY146" s="2">
        <f>ROUND(IF($B146="Annuity",SUMIFS('Annuity Prices'!BB:BB,'Annuity Prices'!$B:$B,$D146,'Annuity Prices'!$E:$E,$G146),IF($B146="RAB Short",SUMIFS('RAB Prices Short'!BB:BB,'RAB Prices Short'!$B:$B,'All Prices combined'!$D146,'RAB Prices Short'!$E:$E,'All Prices combined'!$G146),IF($B146="RAB Long",SUMIFS('RAB Prices Long'!BB:BB,'RAB Prices Long'!$B:$B,'All Prices combined'!$D146,'RAB Prices Long'!$E:$E,'All Prices combined'!$G146)))),2)</f>
        <v>29.52</v>
      </c>
      <c r="AZ146" s="2">
        <f>ROUND(IF($B146="Annuity",SUMIFS('Annuity Prices'!BC:BC,'Annuity Prices'!$B:$B,$D146,'Annuity Prices'!$E:$E,$G146),IF($B146="RAB Short",SUMIFS('RAB Prices Short'!BC:BC,'RAB Prices Short'!$B:$B,'All Prices combined'!$D146,'RAB Prices Short'!$E:$E,'All Prices combined'!$G146),IF($B146="RAB Long",SUMIFS('RAB Prices Long'!BC:BC,'RAB Prices Long'!$B:$B,'All Prices combined'!$D146,'RAB Prices Long'!$E:$E,'All Prices combined'!$G146)))),2)</f>
        <v>30.25</v>
      </c>
      <c r="BA146" s="2">
        <f>ROUND(IF($B146="Annuity",SUMIFS('Annuity Prices'!BD:BD,'Annuity Prices'!$B:$B,$D146,'Annuity Prices'!$E:$E,$G146),IF($B146="RAB Short",SUMIFS('RAB Prices Short'!BD:BD,'RAB Prices Short'!$B:$B,'All Prices combined'!$D146,'RAB Prices Short'!$E:$E,'All Prices combined'!$G146),IF($B146="RAB Long",SUMIFS('RAB Prices Long'!BD:BD,'RAB Prices Long'!$B:$B,'All Prices combined'!$D146,'RAB Prices Long'!$E:$E,'All Prices combined'!$G146)))),2)</f>
        <v>31.01</v>
      </c>
      <c r="BB146" s="2">
        <f>ROUND(IF($B146="Annuity",SUMIFS('Annuity Prices'!BE:BE,'Annuity Prices'!$B:$B,$D146,'Annuity Prices'!$E:$E,$G146),IF($B146="RAB Short",SUMIFS('RAB Prices Short'!BE:BE,'RAB Prices Short'!$B:$B,'All Prices combined'!$D146,'RAB Prices Short'!$E:$E,'All Prices combined'!$G146),IF($B146="RAB Long",SUMIFS('RAB Prices Long'!BE:BE,'RAB Prices Long'!$B:$B,'All Prices combined'!$D146,'RAB Prices Long'!$E:$E,'All Prices combined'!$G146)))),2)</f>
        <v>32.520000000000003</v>
      </c>
      <c r="BC146" s="2">
        <f>ROUND(IF($B146="Annuity",SUMIFS('Annuity Prices'!BF:BF,'Annuity Prices'!$B:$B,$D146,'Annuity Prices'!$E:$E,$G146),IF($B146="RAB Short",SUMIFS('RAB Prices Short'!BF:BF,'RAB Prices Short'!$B:$B,'All Prices combined'!$D146,'RAB Prices Short'!$E:$E,'All Prices combined'!$G146),IF($B146="RAB Long",SUMIFS('RAB Prices Long'!BF:BF,'RAB Prices Long'!$B:$B,'All Prices combined'!$D146,'RAB Prices Long'!$E:$E,'All Prices combined'!$G146)))),2)</f>
        <v>33.33</v>
      </c>
      <c r="BD146" s="2">
        <f>ROUND(IF($B146="Annuity",SUMIFS('Annuity Prices'!BG:BG,'Annuity Prices'!$B:$B,$D146,'Annuity Prices'!$E:$E,$G146),IF($B146="RAB Short",SUMIFS('RAB Prices Short'!BG:BG,'RAB Prices Short'!$B:$B,'All Prices combined'!$D146,'RAB Prices Short'!$E:$E,'All Prices combined'!$G146),IF($B146="RAB Long",SUMIFS('RAB Prices Long'!BG:BG,'RAB Prices Long'!$B:$B,'All Prices combined'!$D146,'RAB Prices Long'!$E:$E,'All Prices combined'!$G146)))),2)</f>
        <v>34.17</v>
      </c>
      <c r="BE146" s="2">
        <f>ROUND(IF($B146="Annuity",SUMIFS('Annuity Prices'!BH:BH,'Annuity Prices'!$B:$B,$D146,'Annuity Prices'!$E:$E,$G146),IF($B146="RAB Short",SUMIFS('RAB Prices Short'!BH:BH,'RAB Prices Short'!$B:$B,'All Prices combined'!$D146,'RAB Prices Short'!$E:$E,'All Prices combined'!$G146),IF($B146="RAB Long",SUMIFS('RAB Prices Long'!BH:BH,'RAB Prices Long'!$B:$B,'All Prices combined'!$D146,'RAB Prices Long'!$E:$E,'All Prices combined'!$G146)))),2)</f>
        <v>35.020000000000003</v>
      </c>
      <c r="BF146" s="2">
        <f>ROUND(IF($B146="Annuity",SUMIFS('Annuity Prices'!BI:BI,'Annuity Prices'!$B:$B,$D146,'Annuity Prices'!$E:$E,$G146),IF($B146="RAB Short",SUMIFS('RAB Prices Short'!BI:BI,'RAB Prices Short'!$B:$B,'All Prices combined'!$D146,'RAB Prices Short'!$E:$E,'All Prices combined'!$G146),IF($B146="RAB Long",SUMIFS('RAB Prices Long'!BI:BI,'RAB Prices Long'!$B:$B,'All Prices combined'!$D146,'RAB Prices Long'!$E:$E,'All Prices combined'!$G146)))),2)</f>
        <v>36.729999999999997</v>
      </c>
      <c r="BG146" s="2">
        <f>ROUND(IF($B146="Annuity",SUMIFS('Annuity Prices'!BJ:BJ,'Annuity Prices'!$B:$B,$D146,'Annuity Prices'!$E:$E,$G146),IF($B146="RAB Short",SUMIFS('RAB Prices Short'!BJ:BJ,'RAB Prices Short'!$B:$B,'All Prices combined'!$D146,'RAB Prices Short'!$E:$E,'All Prices combined'!$G146),IF($B146="RAB Long",SUMIFS('RAB Prices Long'!BJ:BJ,'RAB Prices Long'!$B:$B,'All Prices combined'!$D146,'RAB Prices Long'!$E:$E,'All Prices combined'!$G146)))),2)</f>
        <v>37.65</v>
      </c>
      <c r="BH146" s="2">
        <f>ROUND(IF($B146="Annuity",SUMIFS('Annuity Prices'!BK:BK,'Annuity Prices'!$B:$B,$D146,'Annuity Prices'!$E:$E,$G146),IF($B146="RAB Short",SUMIFS('RAB Prices Short'!BK:BK,'RAB Prices Short'!$B:$B,'All Prices combined'!$D146,'RAB Prices Short'!$E:$E,'All Prices combined'!$G146),IF($B146="RAB Long",SUMIFS('RAB Prices Long'!BK:BK,'RAB Prices Long'!$B:$B,'All Prices combined'!$D146,'RAB Prices Long'!$E:$E,'All Prices combined'!$G146)))),2)</f>
        <v>38.590000000000003</v>
      </c>
      <c r="BI146" s="2">
        <f>ROUND(IF($B146="Annuity",SUMIFS('Annuity Prices'!BL:BL,'Annuity Prices'!$B:$B,$D146,'Annuity Prices'!$E:$E,$G146),IF($B146="RAB Short",SUMIFS('RAB Prices Short'!BL:BL,'RAB Prices Short'!$B:$B,'All Prices combined'!$D146,'RAB Prices Short'!$E:$E,'All Prices combined'!$G146),IF($B146="RAB Long",SUMIFS('RAB Prices Long'!BL:BL,'RAB Prices Long'!$B:$B,'All Prices combined'!$D146,'RAB Prices Long'!$E:$E,'All Prices combined'!$G146)))),2)</f>
        <v>39.56</v>
      </c>
      <c r="BJ146" s="2">
        <f>ROUND(IF($B146="Annuity",SUMIFS('Annuity Prices'!BM:BM,'Annuity Prices'!$B:$B,$D146,'Annuity Prices'!$E:$E,$G146),IF($B146="RAB Short",SUMIFS('RAB Prices Short'!BM:BM,'RAB Prices Short'!$B:$B,'All Prices combined'!$D146,'RAB Prices Short'!$E:$E,'All Prices combined'!$G146),IF($B146="RAB Long",SUMIFS('RAB Prices Long'!BM:BM,'RAB Prices Long'!$B:$B,'All Prices combined'!$D146,'RAB Prices Long'!$E:$E,'All Prices combined'!$G146)))),2)</f>
        <v>44.71</v>
      </c>
      <c r="BK146" s="2">
        <f>ROUND(IF($B146="Annuity",SUMIFS('Annuity Prices'!BN:BN,'Annuity Prices'!$B:$B,$D146,'Annuity Prices'!$E:$E,$G146),IF($B146="RAB Short",SUMIFS('RAB Prices Short'!BN:BN,'RAB Prices Short'!$B:$B,'All Prices combined'!$D146,'RAB Prices Short'!$E:$E,'All Prices combined'!$G146),IF($B146="RAB Long",SUMIFS('RAB Prices Long'!BN:BN,'RAB Prices Long'!$B:$B,'All Prices combined'!$D146,'RAB Prices Long'!$E:$E,'All Prices combined'!$G146)))),2)</f>
        <v>45.82</v>
      </c>
      <c r="BL146" s="2">
        <f>ROUND(IF($B146="Annuity",SUMIFS('Annuity Prices'!BO:BO,'Annuity Prices'!$B:$B,$D146,'Annuity Prices'!$E:$E,$G146),IF($B146="RAB Short",SUMIFS('RAB Prices Short'!BO:BO,'RAB Prices Short'!$B:$B,'All Prices combined'!$D146,'RAB Prices Short'!$E:$E,'All Prices combined'!$G146),IF($B146="RAB Long",SUMIFS('RAB Prices Long'!BO:BO,'RAB Prices Long'!$B:$B,'All Prices combined'!$D146,'RAB Prices Long'!$E:$E,'All Prices combined'!$G146)))),2)</f>
        <v>46.97</v>
      </c>
      <c r="BM146" s="2">
        <f>ROUND(IF($B146="Annuity",SUMIFS('Annuity Prices'!BP:BP,'Annuity Prices'!$B:$B,$D146,'Annuity Prices'!$E:$E,$G146),IF($B146="RAB Short",SUMIFS('RAB Prices Short'!BP:BP,'RAB Prices Short'!$B:$B,'All Prices combined'!$D146,'RAB Prices Short'!$E:$E,'All Prices combined'!$G146),IF($B146="RAB Long",SUMIFS('RAB Prices Long'!BP:BP,'RAB Prices Long'!$B:$B,'All Prices combined'!$D146,'RAB Prices Long'!$E:$E,'All Prices combined'!$G146)))),2)</f>
        <v>48.15</v>
      </c>
      <c r="BN146" s="2">
        <f>ROUND(IF($B146="Annuity",SUMIFS('Annuity Prices'!BQ:BQ,'Annuity Prices'!$B:$B,$D146,'Annuity Prices'!$E:$E,$G146),IF($B146="RAB Short",SUMIFS('RAB Prices Short'!BQ:BQ,'RAB Prices Short'!$B:$B,'All Prices combined'!$D146,'RAB Prices Short'!$E:$E,'All Prices combined'!$G146),IF($B146="RAB Long",SUMIFS('RAB Prices Long'!BQ:BQ,'RAB Prices Long'!$B:$B,'All Prices combined'!$D146,'RAB Prices Long'!$E:$E,'All Prices combined'!$G146)))),2)</f>
        <v>50.51</v>
      </c>
      <c r="BO146" s="2">
        <f>ROUND(IF($B146="Annuity",SUMIFS('Annuity Prices'!BR:BR,'Annuity Prices'!$B:$B,$D146,'Annuity Prices'!$E:$E,$G146),IF($B146="RAB Short",SUMIFS('RAB Prices Short'!BR:BR,'RAB Prices Short'!$B:$B,'All Prices combined'!$D146,'RAB Prices Short'!$E:$E,'All Prices combined'!$G146),IF($B146="RAB Long",SUMIFS('RAB Prices Long'!BR:BR,'RAB Prices Long'!$B:$B,'All Prices combined'!$D146,'RAB Prices Long'!$E:$E,'All Prices combined'!$G146)))),2)</f>
        <v>51.78</v>
      </c>
      <c r="BP146" s="2">
        <f>ROUND(IF($B146="Annuity",SUMIFS('Annuity Prices'!BS:BS,'Annuity Prices'!$B:$B,$D146,'Annuity Prices'!$E:$E,$G146),IF($B146="RAB Short",SUMIFS('RAB Prices Short'!BS:BS,'RAB Prices Short'!$B:$B,'All Prices combined'!$D146,'RAB Prices Short'!$E:$E,'All Prices combined'!$G146),IF($B146="RAB Long",SUMIFS('RAB Prices Long'!BS:BS,'RAB Prices Long'!$B:$B,'All Prices combined'!$D146,'RAB Prices Long'!$E:$E,'All Prices combined'!$G146)))),2)</f>
        <v>53.07</v>
      </c>
      <c r="BQ146" s="2">
        <f>ROUND(IF($B146="Annuity",SUMIFS('Annuity Prices'!BT:BT,'Annuity Prices'!$B:$B,$D146,'Annuity Prices'!$E:$E,$G146),IF($B146="RAB Short",SUMIFS('RAB Prices Short'!BT:BT,'RAB Prices Short'!$B:$B,'All Prices combined'!$D146,'RAB Prices Short'!$E:$E,'All Prices combined'!$G146),IF($B146="RAB Long",SUMIFS('RAB Prices Long'!BT:BT,'RAB Prices Long'!$B:$B,'All Prices combined'!$D146,'RAB Prices Long'!$E:$E,'All Prices combined'!$G146)))),2)</f>
        <v>54.4</v>
      </c>
      <c r="BR146" s="2">
        <f>ROUND(IF($B146="Annuity",SUMIFS('Annuity Prices'!BU:BU,'Annuity Prices'!$B:$B,$D146,'Annuity Prices'!$E:$E,$G146),IF($B146="RAB Short",SUMIFS('RAB Prices Short'!BU:BU,'RAB Prices Short'!$B:$B,'All Prices combined'!$D146,'RAB Prices Short'!$E:$E,'All Prices combined'!$G146),IF($B146="RAB Long",SUMIFS('RAB Prices Long'!BU:BU,'RAB Prices Long'!$B:$B,'All Prices combined'!$D146,'RAB Prices Long'!$E:$E,'All Prices combined'!$G146)))),2)</f>
        <v>57.09</v>
      </c>
      <c r="BS146" s="2">
        <f>ROUND(IF($B146="Annuity",SUMIFS('Annuity Prices'!BV:BV,'Annuity Prices'!$B:$B,$D146,'Annuity Prices'!$E:$E,$G146),IF($B146="RAB Short",SUMIFS('RAB Prices Short'!BV:BV,'RAB Prices Short'!$B:$B,'All Prices combined'!$D146,'RAB Prices Short'!$E:$E,'All Prices combined'!$G146),IF($B146="RAB Long",SUMIFS('RAB Prices Long'!BV:BV,'RAB Prices Long'!$B:$B,'All Prices combined'!$D146,'RAB Prices Long'!$E:$E,'All Prices combined'!$G146)))),2)</f>
        <v>58.51</v>
      </c>
      <c r="BT146" s="2">
        <f>ROUND(IF($B146="Annuity",SUMIFS('Annuity Prices'!BW:BW,'Annuity Prices'!$B:$B,$D146,'Annuity Prices'!$E:$E,$G146),IF($B146="RAB Short",SUMIFS('RAB Prices Short'!BW:BW,'RAB Prices Short'!$B:$B,'All Prices combined'!$D146,'RAB Prices Short'!$E:$E,'All Prices combined'!$G146),IF($B146="RAB Long",SUMIFS('RAB Prices Long'!BW:BW,'RAB Prices Long'!$B:$B,'All Prices combined'!$D146,'RAB Prices Long'!$E:$E,'All Prices combined'!$G146)))),2)</f>
        <v>59.97</v>
      </c>
      <c r="BU146" s="2">
        <f>ROUND(IF($B146="Annuity",SUMIFS('Annuity Prices'!BX:BX,'Annuity Prices'!$B:$B,$D146,'Annuity Prices'!$E:$E,$G146),IF($B146="RAB Short",SUMIFS('RAB Prices Short'!BX:BX,'RAB Prices Short'!$B:$B,'All Prices combined'!$D146,'RAB Prices Short'!$E:$E,'All Prices combined'!$G146),IF($B146="RAB Long",SUMIFS('RAB Prices Long'!BX:BX,'RAB Prices Long'!$B:$B,'All Prices combined'!$D146,'RAB Prices Long'!$E:$E,'All Prices combined'!$G146)))),2)</f>
        <v>61.47</v>
      </c>
    </row>
    <row r="147" spans="2:73" x14ac:dyDescent="0.25">
      <c r="B147" t="s">
        <v>37</v>
      </c>
      <c r="C147" s="1">
        <v>25</v>
      </c>
      <c r="D147" s="1"/>
      <c r="E147" s="1" t="s">
        <v>203</v>
      </c>
      <c r="F147" s="1"/>
      <c r="G147" s="1" t="s">
        <v>206</v>
      </c>
      <c r="H147" s="1"/>
      <c r="I147" s="2">
        <f>ROUND(IF($B147="Annuity",SUMIFS('Annuity Prices'!L:L,'Annuity Prices'!$B:$B,$D147,'Annuity Prices'!$E:$E,$G147),IF($B147="RAB Short",SUMIFS('RAB Prices Short'!L:L,'RAB Prices Short'!$B:$B,'All Prices combined'!$D147,'RAB Prices Short'!$E:$E,'All Prices combined'!$G147),IF($B147="RAB Long",SUMIFS('RAB Prices Long'!L:L,'RAB Prices Long'!$B:$B,'All Prices combined'!$D147,'RAB Prices Long'!$E:$E,'All Prices combined'!$G147)))),2)</f>
        <v>0</v>
      </c>
      <c r="J147" s="2">
        <f>ROUND(IF($B147="Annuity",SUMIFS('Annuity Prices'!M:M,'Annuity Prices'!$B:$B,$D147,'Annuity Prices'!$E:$E,$G147),IF($B147="RAB Short",SUMIFS('RAB Prices Short'!M:M,'RAB Prices Short'!$B:$B,'All Prices combined'!$D147,'RAB Prices Short'!$E:$E,'All Prices combined'!$G147),IF($B147="RAB Long",SUMIFS('RAB Prices Long'!M:M,'RAB Prices Long'!$B:$B,'All Prices combined'!$D147,'RAB Prices Long'!$E:$E,'All Prices combined'!$G147)))),2)</f>
        <v>0</v>
      </c>
      <c r="K147" s="2">
        <f>ROUND(IF($B147="Annuity",SUMIFS('Annuity Prices'!N:N,'Annuity Prices'!$B:$B,$D147,'Annuity Prices'!$E:$E,$G147),IF($B147="RAB Short",SUMIFS('RAB Prices Short'!N:N,'RAB Prices Short'!$B:$B,'All Prices combined'!$D147,'RAB Prices Short'!$E:$E,'All Prices combined'!$G147),IF($B147="RAB Long",SUMIFS('RAB Prices Long'!N:N,'RAB Prices Long'!$B:$B,'All Prices combined'!$D147,'RAB Prices Long'!$E:$E,'All Prices combined'!$G147)))),2)</f>
        <v>0</v>
      </c>
      <c r="L147" s="2">
        <f>ROUND(IF($B147="Annuity",SUMIFS('Annuity Prices'!O:O,'Annuity Prices'!$B:$B,$D147,'Annuity Prices'!$E:$E,$G147),IF($B147="RAB Short",SUMIFS('RAB Prices Short'!O:O,'RAB Prices Short'!$B:$B,'All Prices combined'!$D147,'RAB Prices Short'!$E:$E,'All Prices combined'!$G147),IF($B147="RAB Long",SUMIFS('RAB Prices Long'!O:O,'RAB Prices Long'!$B:$B,'All Prices combined'!$D147,'RAB Prices Long'!$E:$E,'All Prices combined'!$G147)))),2)</f>
        <v>0</v>
      </c>
      <c r="M147" s="2">
        <f>ROUND(IF($B147="Annuity",SUMIFS('Annuity Prices'!P:P,'Annuity Prices'!$B:$B,$D147,'Annuity Prices'!$E:$E,$G147),IF($B147="RAB Short",SUMIFS('RAB Prices Short'!P:P,'RAB Prices Short'!$B:$B,'All Prices combined'!$D147,'RAB Prices Short'!$E:$E,'All Prices combined'!$G147),IF($B147="RAB Long",SUMIFS('RAB Prices Long'!P:P,'RAB Prices Long'!$B:$B,'All Prices combined'!$D147,'RAB Prices Long'!$E:$E,'All Prices combined'!$G147)))),2)</f>
        <v>0</v>
      </c>
      <c r="N147" s="2">
        <f>ROUND(IF($B147="Annuity",SUMIFS('Annuity Prices'!Q:Q,'Annuity Prices'!$B:$B,$D147,'Annuity Prices'!$E:$E,$G147),IF($B147="RAB Short",SUMIFS('RAB Prices Short'!Q:Q,'RAB Prices Short'!$B:$B,'All Prices combined'!$D147,'RAB Prices Short'!$E:$E,'All Prices combined'!$G147),IF($B147="RAB Long",SUMIFS('RAB Prices Long'!Q:Q,'RAB Prices Long'!$B:$B,'All Prices combined'!$D147,'RAB Prices Long'!$E:$E,'All Prices combined'!$G147)))),2)</f>
        <v>0</v>
      </c>
      <c r="O147" s="2">
        <f>ROUND(IF($B147="Annuity",SUMIFS('Annuity Prices'!R:R,'Annuity Prices'!$B:$B,$D147,'Annuity Prices'!$E:$E,$G147),IF($B147="RAB Short",SUMIFS('RAB Prices Short'!R:R,'RAB Prices Short'!$B:$B,'All Prices combined'!$D147,'RAB Prices Short'!$E:$E,'All Prices combined'!$G147),IF($B147="RAB Long",SUMIFS('RAB Prices Long'!R:R,'RAB Prices Long'!$B:$B,'All Prices combined'!$D147,'RAB Prices Long'!$E:$E,'All Prices combined'!$G147)))),2)</f>
        <v>0</v>
      </c>
      <c r="P147" s="2">
        <f>ROUND(IF($B147="Annuity",SUMIFS('Annuity Prices'!S:S,'Annuity Prices'!$B:$B,$D147,'Annuity Prices'!$E:$E,$G147),IF($B147="RAB Short",SUMIFS('RAB Prices Short'!S:S,'RAB Prices Short'!$B:$B,'All Prices combined'!$D147,'RAB Prices Short'!$E:$E,'All Prices combined'!$G147),IF($B147="RAB Long",SUMIFS('RAB Prices Long'!S:S,'RAB Prices Long'!$B:$B,'All Prices combined'!$D147,'RAB Prices Long'!$E:$E,'All Prices combined'!$G147)))),2)</f>
        <v>0</v>
      </c>
      <c r="Q147" s="2">
        <f>ROUND(IF($B147="Annuity",SUMIFS('Annuity Prices'!T:T,'Annuity Prices'!$B:$B,$D147,'Annuity Prices'!$E:$E,$G147),IF($B147="RAB Short",SUMIFS('RAB Prices Short'!T:T,'RAB Prices Short'!$B:$B,'All Prices combined'!$D147,'RAB Prices Short'!$E:$E,'All Prices combined'!$G147),IF($B147="RAB Long",SUMIFS('RAB Prices Long'!T:T,'RAB Prices Long'!$B:$B,'All Prices combined'!$D147,'RAB Prices Long'!$E:$E,'All Prices combined'!$G147)))),2)</f>
        <v>0</v>
      </c>
      <c r="R147" s="2">
        <f>ROUND(IF($B147="Annuity",SUMIFS('Annuity Prices'!U:U,'Annuity Prices'!$B:$B,$D147,'Annuity Prices'!$E:$E,$G147),IF($B147="RAB Short",SUMIFS('RAB Prices Short'!U:U,'RAB Prices Short'!$B:$B,'All Prices combined'!$D147,'RAB Prices Short'!$E:$E,'All Prices combined'!$G147),IF($B147="RAB Long",SUMIFS('RAB Prices Long'!U:U,'RAB Prices Long'!$B:$B,'All Prices combined'!$D147,'RAB Prices Long'!$E:$E,'All Prices combined'!$G147)))),2)</f>
        <v>0</v>
      </c>
      <c r="S147" s="2">
        <f>ROUND(IF($B147="Annuity",SUMIFS('Annuity Prices'!V:V,'Annuity Prices'!$B:$B,$D147,'Annuity Prices'!$E:$E,$G147),IF($B147="RAB Short",SUMIFS('RAB Prices Short'!V:V,'RAB Prices Short'!$B:$B,'All Prices combined'!$D147,'RAB Prices Short'!$E:$E,'All Prices combined'!$G147),IF($B147="RAB Long",SUMIFS('RAB Prices Long'!V:V,'RAB Prices Long'!$B:$B,'All Prices combined'!$D147,'RAB Prices Long'!$E:$E,'All Prices combined'!$G147)))),2)</f>
        <v>0</v>
      </c>
      <c r="T147" s="2">
        <f>ROUND(IF($B147="Annuity",SUMIFS('Annuity Prices'!W:W,'Annuity Prices'!$B:$B,$D147,'Annuity Prices'!$E:$E,$G147),IF($B147="RAB Short",SUMIFS('RAB Prices Short'!W:W,'RAB Prices Short'!$B:$B,'All Prices combined'!$D147,'RAB Prices Short'!$E:$E,'All Prices combined'!$G147),IF($B147="RAB Long",SUMIFS('RAB Prices Long'!W:W,'RAB Prices Long'!$B:$B,'All Prices combined'!$D147,'RAB Prices Long'!$E:$E,'All Prices combined'!$G147)))),2)</f>
        <v>0</v>
      </c>
      <c r="U147" s="2">
        <f>ROUND(IF($B147="Annuity",SUMIFS('Annuity Prices'!X:X,'Annuity Prices'!$B:$B,$D147,'Annuity Prices'!$E:$E,$G147),IF($B147="RAB Short",SUMIFS('RAB Prices Short'!X:X,'RAB Prices Short'!$B:$B,'All Prices combined'!$D147,'RAB Prices Short'!$E:$E,'All Prices combined'!$G147),IF($B147="RAB Long",SUMIFS('RAB Prices Long'!X:X,'RAB Prices Long'!$B:$B,'All Prices combined'!$D147,'RAB Prices Long'!$E:$E,'All Prices combined'!$G147)))),2)</f>
        <v>0</v>
      </c>
      <c r="V147" s="2">
        <f>ROUND(IF($B147="Annuity",SUMIFS('Annuity Prices'!Y:Y,'Annuity Prices'!$B:$B,$D147,'Annuity Prices'!$E:$E,$G147),IF($B147="RAB Short",SUMIFS('RAB Prices Short'!Y:Y,'RAB Prices Short'!$B:$B,'All Prices combined'!$D147,'RAB Prices Short'!$E:$E,'All Prices combined'!$G147),IF($B147="RAB Long",SUMIFS('RAB Prices Long'!Y:Y,'RAB Prices Long'!$B:$B,'All Prices combined'!$D147,'RAB Prices Long'!$E:$E,'All Prices combined'!$G147)))),2)</f>
        <v>0</v>
      </c>
      <c r="W147" s="2">
        <f>ROUND(IF($B147="Annuity",SUMIFS('Annuity Prices'!Z:Z,'Annuity Prices'!$B:$B,$D147,'Annuity Prices'!$E:$E,$G147),IF($B147="RAB Short",SUMIFS('RAB Prices Short'!Z:Z,'RAB Prices Short'!$B:$B,'All Prices combined'!$D147,'RAB Prices Short'!$E:$E,'All Prices combined'!$G147),IF($B147="RAB Long",SUMIFS('RAB Prices Long'!Z:Z,'RAB Prices Long'!$B:$B,'All Prices combined'!$D147,'RAB Prices Long'!$E:$E,'All Prices combined'!$G147)))),2)</f>
        <v>0</v>
      </c>
      <c r="X147" s="2">
        <f>ROUND(IF($B147="Annuity",SUMIFS('Annuity Prices'!AA:AA,'Annuity Prices'!$B:$B,$D147,'Annuity Prices'!$E:$E,$G147),IF($B147="RAB Short",SUMIFS('RAB Prices Short'!AA:AA,'RAB Prices Short'!$B:$B,'All Prices combined'!$D147,'RAB Prices Short'!$E:$E,'All Prices combined'!$G147),IF($B147="RAB Long",SUMIFS('RAB Prices Long'!AA:AA,'RAB Prices Long'!$B:$B,'All Prices combined'!$D147,'RAB Prices Long'!$E:$E,'All Prices combined'!$G147)))),2)</f>
        <v>0</v>
      </c>
      <c r="Y147" s="2">
        <f>ROUND(IF($B147="Annuity",SUMIFS('Annuity Prices'!AB:AB,'Annuity Prices'!$B:$B,$D147,'Annuity Prices'!$E:$E,$G147),IF($B147="RAB Short",SUMIFS('RAB Prices Short'!AB:AB,'RAB Prices Short'!$B:$B,'All Prices combined'!$D147,'RAB Prices Short'!$E:$E,'All Prices combined'!$G147),IF($B147="RAB Long",SUMIFS('RAB Prices Long'!AB:AB,'RAB Prices Long'!$B:$B,'All Prices combined'!$D147,'RAB Prices Long'!$E:$E,'All Prices combined'!$G147)))),2)</f>
        <v>0</v>
      </c>
      <c r="Z147" s="2">
        <f>ROUND(IF($B147="Annuity",SUMIFS('Annuity Prices'!AC:AC,'Annuity Prices'!$B:$B,$D147,'Annuity Prices'!$E:$E,$G147),IF($B147="RAB Short",SUMIFS('RAB Prices Short'!AC:AC,'RAB Prices Short'!$B:$B,'All Prices combined'!$D147,'RAB Prices Short'!$E:$E,'All Prices combined'!$G147),IF($B147="RAB Long",SUMIFS('RAB Prices Long'!AC:AC,'RAB Prices Long'!$B:$B,'All Prices combined'!$D147,'RAB Prices Long'!$E:$E,'All Prices combined'!$G147)))),2)</f>
        <v>0</v>
      </c>
      <c r="AA147" s="2">
        <f>ROUND(IF($B147="Annuity",SUMIFS('Annuity Prices'!AD:AD,'Annuity Prices'!$B:$B,$D147,'Annuity Prices'!$E:$E,$G147),IF($B147="RAB Short",SUMIFS('RAB Prices Short'!AD:AD,'RAB Prices Short'!$B:$B,'All Prices combined'!$D147,'RAB Prices Short'!$E:$E,'All Prices combined'!$G147),IF($B147="RAB Long",SUMIFS('RAB Prices Long'!AD:AD,'RAB Prices Long'!$B:$B,'All Prices combined'!$D147,'RAB Prices Long'!$E:$E,'All Prices combined'!$G147)))),2)</f>
        <v>0</v>
      </c>
      <c r="AB147" s="2">
        <f>ROUND(IF($B147="Annuity",SUMIFS('Annuity Prices'!AE:AE,'Annuity Prices'!$B:$B,$D147,'Annuity Prices'!$E:$E,$G147),IF($B147="RAB Short",SUMIFS('RAB Prices Short'!AE:AE,'RAB Prices Short'!$B:$B,'All Prices combined'!$D147,'RAB Prices Short'!$E:$E,'All Prices combined'!$G147),IF($B147="RAB Long",SUMIFS('RAB Prices Long'!AE:AE,'RAB Prices Long'!$B:$B,'All Prices combined'!$D147,'RAB Prices Long'!$E:$E,'All Prices combined'!$G147)))),2)</f>
        <v>0</v>
      </c>
      <c r="AC147" s="2">
        <f>ROUND(IF($B147="Annuity",SUMIFS('Annuity Prices'!AF:AF,'Annuity Prices'!$B:$B,$D147,'Annuity Prices'!$E:$E,$G147),IF($B147="RAB Short",SUMIFS('RAB Prices Short'!AF:AF,'RAB Prices Short'!$B:$B,'All Prices combined'!$D147,'RAB Prices Short'!$E:$E,'All Prices combined'!$G147),IF($B147="RAB Long",SUMIFS('RAB Prices Long'!AF:AF,'RAB Prices Long'!$B:$B,'All Prices combined'!$D147,'RAB Prices Long'!$E:$E,'All Prices combined'!$G147)))),2)</f>
        <v>0</v>
      </c>
      <c r="AD147" s="2">
        <f>ROUND(IF($B147="Annuity",SUMIFS('Annuity Prices'!AG:AG,'Annuity Prices'!$B:$B,$D147,'Annuity Prices'!$E:$E,$G147),IF($B147="RAB Short",SUMIFS('RAB Prices Short'!AG:AG,'RAB Prices Short'!$B:$B,'All Prices combined'!$D147,'RAB Prices Short'!$E:$E,'All Prices combined'!$G147),IF($B147="RAB Long",SUMIFS('RAB Prices Long'!AG:AG,'RAB Prices Long'!$B:$B,'All Prices combined'!$D147,'RAB Prices Long'!$E:$E,'All Prices combined'!$G147)))),2)</f>
        <v>0</v>
      </c>
      <c r="AE147" s="2">
        <f>ROUND(IF($B147="Annuity",SUMIFS('Annuity Prices'!AH:AH,'Annuity Prices'!$B:$B,$D147,'Annuity Prices'!$E:$E,$G147),IF($B147="RAB Short",SUMIFS('RAB Prices Short'!AH:AH,'RAB Prices Short'!$B:$B,'All Prices combined'!$D147,'RAB Prices Short'!$E:$E,'All Prices combined'!$G147),IF($B147="RAB Long",SUMIFS('RAB Prices Long'!AH:AH,'RAB Prices Long'!$B:$B,'All Prices combined'!$D147,'RAB Prices Long'!$E:$E,'All Prices combined'!$G147)))),2)</f>
        <v>0</v>
      </c>
      <c r="AF147" s="2">
        <f>ROUND(IF($B147="Annuity",SUMIFS('Annuity Prices'!AI:AI,'Annuity Prices'!$B:$B,$D147,'Annuity Prices'!$E:$E,$G147),IF($B147="RAB Short",SUMIFS('RAB Prices Short'!AI:AI,'RAB Prices Short'!$B:$B,'All Prices combined'!$D147,'RAB Prices Short'!$E:$E,'All Prices combined'!$G147),IF($B147="RAB Long",SUMIFS('RAB Prices Long'!AI:AI,'RAB Prices Long'!$B:$B,'All Prices combined'!$D147,'RAB Prices Long'!$E:$E,'All Prices combined'!$G147)))),2)</f>
        <v>0</v>
      </c>
      <c r="AG147" s="2">
        <f>ROUND(IF($B147="Annuity",SUMIFS('Annuity Prices'!AJ:AJ,'Annuity Prices'!$B:$B,$D147,'Annuity Prices'!$E:$E,$G147),IF($B147="RAB Short",SUMIFS('RAB Prices Short'!AJ:AJ,'RAB Prices Short'!$B:$B,'All Prices combined'!$D147,'RAB Prices Short'!$E:$E,'All Prices combined'!$G147),IF($B147="RAB Long",SUMIFS('RAB Prices Long'!AJ:AJ,'RAB Prices Long'!$B:$B,'All Prices combined'!$D147,'RAB Prices Long'!$E:$E,'All Prices combined'!$G147)))),2)</f>
        <v>0</v>
      </c>
      <c r="AH147" s="2">
        <f>ROUND(IF($B147="Annuity",SUMIFS('Annuity Prices'!AK:AK,'Annuity Prices'!$B:$B,$D147,'Annuity Prices'!$E:$E,$G147),IF($B147="RAB Short",SUMIFS('RAB Prices Short'!AK:AK,'RAB Prices Short'!$B:$B,'All Prices combined'!$D147,'RAB Prices Short'!$E:$E,'All Prices combined'!$G147),IF($B147="RAB Long",SUMIFS('RAB Prices Long'!AK:AK,'RAB Prices Long'!$B:$B,'All Prices combined'!$D147,'RAB Prices Long'!$E:$E,'All Prices combined'!$G147)))),2)</f>
        <v>0</v>
      </c>
      <c r="AI147" s="2">
        <f>ROUND(IF($B147="Annuity",SUMIFS('Annuity Prices'!AL:AL,'Annuity Prices'!$B:$B,$D147,'Annuity Prices'!$E:$E,$G147),IF($B147="RAB Short",SUMIFS('RAB Prices Short'!AL:AL,'RAB Prices Short'!$B:$B,'All Prices combined'!$D147,'RAB Prices Short'!$E:$E,'All Prices combined'!$G147),IF($B147="RAB Long",SUMIFS('RAB Prices Long'!AL:AL,'RAB Prices Long'!$B:$B,'All Prices combined'!$D147,'RAB Prices Long'!$E:$E,'All Prices combined'!$G147)))),2)</f>
        <v>0</v>
      </c>
      <c r="AJ147" s="2">
        <f>ROUND(IF($B147="Annuity",SUMIFS('Annuity Prices'!AM:AM,'Annuity Prices'!$B:$B,$D147,'Annuity Prices'!$E:$E,$G147),IF($B147="RAB Short",SUMIFS('RAB Prices Short'!AM:AM,'RAB Prices Short'!$B:$B,'All Prices combined'!$D147,'RAB Prices Short'!$E:$E,'All Prices combined'!$G147),IF($B147="RAB Long",SUMIFS('RAB Prices Long'!AM:AM,'RAB Prices Long'!$B:$B,'All Prices combined'!$D147,'RAB Prices Long'!$E:$E,'All Prices combined'!$G147)))),2)</f>
        <v>0</v>
      </c>
      <c r="AK147" s="2">
        <f>ROUND(IF($B147="Annuity",SUMIFS('Annuity Prices'!AN:AN,'Annuity Prices'!$B:$B,$D147,'Annuity Prices'!$E:$E,$G147),IF($B147="RAB Short",SUMIFS('RAB Prices Short'!AN:AN,'RAB Prices Short'!$B:$B,'All Prices combined'!$D147,'RAB Prices Short'!$E:$E,'All Prices combined'!$G147),IF($B147="RAB Long",SUMIFS('RAB Prices Long'!AN:AN,'RAB Prices Long'!$B:$B,'All Prices combined'!$D147,'RAB Prices Long'!$E:$E,'All Prices combined'!$G147)))),2)</f>
        <v>0</v>
      </c>
      <c r="AL147" s="2">
        <f>ROUND(IF($B147="Annuity",SUMIFS('Annuity Prices'!AO:AO,'Annuity Prices'!$B:$B,$D147,'Annuity Prices'!$E:$E,$G147),IF($B147="RAB Short",SUMIFS('RAB Prices Short'!AO:AO,'RAB Prices Short'!$B:$B,'All Prices combined'!$D147,'RAB Prices Short'!$E:$E,'All Prices combined'!$G147),IF($B147="RAB Long",SUMIFS('RAB Prices Long'!AO:AO,'RAB Prices Long'!$B:$B,'All Prices combined'!$D147,'RAB Prices Long'!$E:$E,'All Prices combined'!$G147)))),2)</f>
        <v>0</v>
      </c>
      <c r="AM147" s="2">
        <f>ROUND(IF($B147="Annuity",SUMIFS('Annuity Prices'!AP:AP,'Annuity Prices'!$B:$B,$D147,'Annuity Prices'!$E:$E,$G147),IF($B147="RAB Short",SUMIFS('RAB Prices Short'!AP:AP,'RAB Prices Short'!$B:$B,'All Prices combined'!$D147,'RAB Prices Short'!$E:$E,'All Prices combined'!$G147),IF($B147="RAB Long",SUMIFS('RAB Prices Long'!AP:AP,'RAB Prices Long'!$B:$B,'All Prices combined'!$D147,'RAB Prices Long'!$E:$E,'All Prices combined'!$G147)))),2)</f>
        <v>0</v>
      </c>
      <c r="AN147" s="2">
        <f>ROUND(IF($B147="Annuity",SUMIFS('Annuity Prices'!AQ:AQ,'Annuity Prices'!$B:$B,$D147,'Annuity Prices'!$E:$E,$G147),IF($B147="RAB Short",SUMIFS('RAB Prices Short'!AQ:AQ,'RAB Prices Short'!$B:$B,'All Prices combined'!$D147,'RAB Prices Short'!$E:$E,'All Prices combined'!$G147),IF($B147="RAB Long",SUMIFS('RAB Prices Long'!AQ:AQ,'RAB Prices Long'!$B:$B,'All Prices combined'!$D147,'RAB Prices Long'!$E:$E,'All Prices combined'!$G147)))),2)</f>
        <v>0</v>
      </c>
      <c r="AO147" s="2">
        <f>ROUND(IF($B147="Annuity",SUMIFS('Annuity Prices'!AR:AR,'Annuity Prices'!$B:$B,$D147,'Annuity Prices'!$E:$E,$G147),IF($B147="RAB Short",SUMIFS('RAB Prices Short'!AR:AR,'RAB Prices Short'!$B:$B,'All Prices combined'!$D147,'RAB Prices Short'!$E:$E,'All Prices combined'!$G147),IF($B147="RAB Long",SUMIFS('RAB Prices Long'!AR:AR,'RAB Prices Long'!$B:$B,'All Prices combined'!$D147,'RAB Prices Long'!$E:$E,'All Prices combined'!$G147)))),2)</f>
        <v>0</v>
      </c>
      <c r="AP147" s="2">
        <f>ROUND(IF($B147="Annuity",SUMIFS('Annuity Prices'!AS:AS,'Annuity Prices'!$B:$B,$D147,'Annuity Prices'!$E:$E,$G147),IF($B147="RAB Short",SUMIFS('RAB Prices Short'!AS:AS,'RAB Prices Short'!$B:$B,'All Prices combined'!$D147,'RAB Prices Short'!$E:$E,'All Prices combined'!$G147),IF($B147="RAB Long",SUMIFS('RAB Prices Long'!AS:AS,'RAB Prices Long'!$B:$B,'All Prices combined'!$D147,'RAB Prices Long'!$E:$E,'All Prices combined'!$G147)))),2)</f>
        <v>0</v>
      </c>
      <c r="AQ147" s="2">
        <f>ROUND(IF($B147="Annuity",SUMIFS('Annuity Prices'!AT:AT,'Annuity Prices'!$B:$B,$D147,'Annuity Prices'!$E:$E,$G147),IF($B147="RAB Short",SUMIFS('RAB Prices Short'!AT:AT,'RAB Prices Short'!$B:$B,'All Prices combined'!$D147,'RAB Prices Short'!$E:$E,'All Prices combined'!$G147),IF($B147="RAB Long",SUMIFS('RAB Prices Long'!AT:AT,'RAB Prices Long'!$B:$B,'All Prices combined'!$D147,'RAB Prices Long'!$E:$E,'All Prices combined'!$G147)))),2)</f>
        <v>0</v>
      </c>
      <c r="AR147" s="2">
        <f>ROUND(IF($B147="Annuity",SUMIFS('Annuity Prices'!AU:AU,'Annuity Prices'!$B:$B,$D147,'Annuity Prices'!$E:$E,$G147),IF($B147="RAB Short",SUMIFS('RAB Prices Short'!AU:AU,'RAB Prices Short'!$B:$B,'All Prices combined'!$D147,'RAB Prices Short'!$E:$E,'All Prices combined'!$G147),IF($B147="RAB Long",SUMIFS('RAB Prices Long'!AU:AU,'RAB Prices Long'!$B:$B,'All Prices combined'!$D147,'RAB Prices Long'!$E:$E,'All Prices combined'!$G147)))),2)</f>
        <v>0</v>
      </c>
      <c r="AS147" s="2">
        <f>ROUND(IF($B147="Annuity",SUMIFS('Annuity Prices'!AV:AV,'Annuity Prices'!$B:$B,$D147,'Annuity Prices'!$E:$E,$G147),IF($B147="RAB Short",SUMIFS('RAB Prices Short'!AV:AV,'RAB Prices Short'!$B:$B,'All Prices combined'!$D147,'RAB Prices Short'!$E:$E,'All Prices combined'!$G147),IF($B147="RAB Long",SUMIFS('RAB Prices Long'!AV:AV,'RAB Prices Long'!$B:$B,'All Prices combined'!$D147,'RAB Prices Long'!$E:$E,'All Prices combined'!$G147)))),2)</f>
        <v>0</v>
      </c>
      <c r="AT147" s="2">
        <f>ROUND(IF($B147="Annuity",SUMIFS('Annuity Prices'!AW:AW,'Annuity Prices'!$B:$B,$D147,'Annuity Prices'!$E:$E,$G147),IF($B147="RAB Short",SUMIFS('RAB Prices Short'!AW:AW,'RAB Prices Short'!$B:$B,'All Prices combined'!$D147,'RAB Prices Short'!$E:$E,'All Prices combined'!$G147),IF($B147="RAB Long",SUMIFS('RAB Prices Long'!AW:AW,'RAB Prices Long'!$B:$B,'All Prices combined'!$D147,'RAB Prices Long'!$E:$E,'All Prices combined'!$G147)))),2)</f>
        <v>0</v>
      </c>
      <c r="AU147" s="2">
        <f>ROUND(IF($B147="Annuity",SUMIFS('Annuity Prices'!AX:AX,'Annuity Prices'!$B:$B,$D147,'Annuity Prices'!$E:$E,$G147),IF($B147="RAB Short",SUMIFS('RAB Prices Short'!AX:AX,'RAB Prices Short'!$B:$B,'All Prices combined'!$D147,'RAB Prices Short'!$E:$E,'All Prices combined'!$G147),IF($B147="RAB Long",SUMIFS('RAB Prices Long'!AX:AX,'RAB Prices Long'!$B:$B,'All Prices combined'!$D147,'RAB Prices Long'!$E:$E,'All Prices combined'!$G147)))),2)</f>
        <v>0</v>
      </c>
      <c r="AV147" s="2">
        <f>ROUND(IF($B147="Annuity",SUMIFS('Annuity Prices'!AY:AY,'Annuity Prices'!$B:$B,$D147,'Annuity Prices'!$E:$E,$G147),IF($B147="RAB Short",SUMIFS('RAB Prices Short'!AY:AY,'RAB Prices Short'!$B:$B,'All Prices combined'!$D147,'RAB Prices Short'!$E:$E,'All Prices combined'!$G147),IF($B147="RAB Long",SUMIFS('RAB Prices Long'!AY:AY,'RAB Prices Long'!$B:$B,'All Prices combined'!$D147,'RAB Prices Long'!$E:$E,'All Prices combined'!$G147)))),2)</f>
        <v>0</v>
      </c>
      <c r="AW147" s="2">
        <f>ROUND(IF($B147="Annuity",SUMIFS('Annuity Prices'!AZ:AZ,'Annuity Prices'!$B:$B,$D147,'Annuity Prices'!$E:$E,$G147),IF($B147="RAB Short",SUMIFS('RAB Prices Short'!AZ:AZ,'RAB Prices Short'!$B:$B,'All Prices combined'!$D147,'RAB Prices Short'!$E:$E,'All Prices combined'!$G147),IF($B147="RAB Long",SUMIFS('RAB Prices Long'!AZ:AZ,'RAB Prices Long'!$B:$B,'All Prices combined'!$D147,'RAB Prices Long'!$E:$E,'All Prices combined'!$G147)))),2)</f>
        <v>0</v>
      </c>
      <c r="AX147" s="2">
        <f>ROUND(IF($B147="Annuity",SUMIFS('Annuity Prices'!BA:BA,'Annuity Prices'!$B:$B,$D147,'Annuity Prices'!$E:$E,$G147),IF($B147="RAB Short",SUMIFS('RAB Prices Short'!BA:BA,'RAB Prices Short'!$B:$B,'All Prices combined'!$D147,'RAB Prices Short'!$E:$E,'All Prices combined'!$G147),IF($B147="RAB Long",SUMIFS('RAB Prices Long'!BA:BA,'RAB Prices Long'!$B:$B,'All Prices combined'!$D147,'RAB Prices Long'!$E:$E,'All Prices combined'!$G147)))),2)</f>
        <v>0</v>
      </c>
      <c r="AY147" s="2">
        <f>ROUND(IF($B147="Annuity",SUMIFS('Annuity Prices'!BB:BB,'Annuity Prices'!$B:$B,$D147,'Annuity Prices'!$E:$E,$G147),IF($B147="RAB Short",SUMIFS('RAB Prices Short'!BB:BB,'RAB Prices Short'!$B:$B,'All Prices combined'!$D147,'RAB Prices Short'!$E:$E,'All Prices combined'!$G147),IF($B147="RAB Long",SUMIFS('RAB Prices Long'!BB:BB,'RAB Prices Long'!$B:$B,'All Prices combined'!$D147,'RAB Prices Long'!$E:$E,'All Prices combined'!$G147)))),2)</f>
        <v>0</v>
      </c>
      <c r="AZ147" s="2">
        <f>ROUND(IF($B147="Annuity",SUMIFS('Annuity Prices'!BC:BC,'Annuity Prices'!$B:$B,$D147,'Annuity Prices'!$E:$E,$G147),IF($B147="RAB Short",SUMIFS('RAB Prices Short'!BC:BC,'RAB Prices Short'!$B:$B,'All Prices combined'!$D147,'RAB Prices Short'!$E:$E,'All Prices combined'!$G147),IF($B147="RAB Long",SUMIFS('RAB Prices Long'!BC:BC,'RAB Prices Long'!$B:$B,'All Prices combined'!$D147,'RAB Prices Long'!$E:$E,'All Prices combined'!$G147)))),2)</f>
        <v>0</v>
      </c>
      <c r="BA147" s="2">
        <f>ROUND(IF($B147="Annuity",SUMIFS('Annuity Prices'!BD:BD,'Annuity Prices'!$B:$B,$D147,'Annuity Prices'!$E:$E,$G147),IF($B147="RAB Short",SUMIFS('RAB Prices Short'!BD:BD,'RAB Prices Short'!$B:$B,'All Prices combined'!$D147,'RAB Prices Short'!$E:$E,'All Prices combined'!$G147),IF($B147="RAB Long",SUMIFS('RAB Prices Long'!BD:BD,'RAB Prices Long'!$B:$B,'All Prices combined'!$D147,'RAB Prices Long'!$E:$E,'All Prices combined'!$G147)))),2)</f>
        <v>0</v>
      </c>
      <c r="BB147" s="2">
        <f>ROUND(IF($B147="Annuity",SUMIFS('Annuity Prices'!BE:BE,'Annuity Prices'!$B:$B,$D147,'Annuity Prices'!$E:$E,$G147),IF($B147="RAB Short",SUMIFS('RAB Prices Short'!BE:BE,'RAB Prices Short'!$B:$B,'All Prices combined'!$D147,'RAB Prices Short'!$E:$E,'All Prices combined'!$G147),IF($B147="RAB Long",SUMIFS('RAB Prices Long'!BE:BE,'RAB Prices Long'!$B:$B,'All Prices combined'!$D147,'RAB Prices Long'!$E:$E,'All Prices combined'!$G147)))),2)</f>
        <v>0</v>
      </c>
      <c r="BC147" s="2">
        <f>ROUND(IF($B147="Annuity",SUMIFS('Annuity Prices'!BF:BF,'Annuity Prices'!$B:$B,$D147,'Annuity Prices'!$E:$E,$G147),IF($B147="RAB Short",SUMIFS('RAB Prices Short'!BF:BF,'RAB Prices Short'!$B:$B,'All Prices combined'!$D147,'RAB Prices Short'!$E:$E,'All Prices combined'!$G147),IF($B147="RAB Long",SUMIFS('RAB Prices Long'!BF:BF,'RAB Prices Long'!$B:$B,'All Prices combined'!$D147,'RAB Prices Long'!$E:$E,'All Prices combined'!$G147)))),2)</f>
        <v>0</v>
      </c>
      <c r="BD147" s="2">
        <f>ROUND(IF($B147="Annuity",SUMIFS('Annuity Prices'!BG:BG,'Annuity Prices'!$B:$B,$D147,'Annuity Prices'!$E:$E,$G147),IF($B147="RAB Short",SUMIFS('RAB Prices Short'!BG:BG,'RAB Prices Short'!$B:$B,'All Prices combined'!$D147,'RAB Prices Short'!$E:$E,'All Prices combined'!$G147),IF($B147="RAB Long",SUMIFS('RAB Prices Long'!BG:BG,'RAB Prices Long'!$B:$B,'All Prices combined'!$D147,'RAB Prices Long'!$E:$E,'All Prices combined'!$G147)))),2)</f>
        <v>0</v>
      </c>
      <c r="BE147" s="2">
        <f>ROUND(IF($B147="Annuity",SUMIFS('Annuity Prices'!BH:BH,'Annuity Prices'!$B:$B,$D147,'Annuity Prices'!$E:$E,$G147),IF($B147="RAB Short",SUMIFS('RAB Prices Short'!BH:BH,'RAB Prices Short'!$B:$B,'All Prices combined'!$D147,'RAB Prices Short'!$E:$E,'All Prices combined'!$G147),IF($B147="RAB Long",SUMIFS('RAB Prices Long'!BH:BH,'RAB Prices Long'!$B:$B,'All Prices combined'!$D147,'RAB Prices Long'!$E:$E,'All Prices combined'!$G147)))),2)</f>
        <v>0</v>
      </c>
      <c r="BF147" s="2">
        <f>ROUND(IF($B147="Annuity",SUMIFS('Annuity Prices'!BI:BI,'Annuity Prices'!$B:$B,$D147,'Annuity Prices'!$E:$E,$G147),IF($B147="RAB Short",SUMIFS('RAB Prices Short'!BI:BI,'RAB Prices Short'!$B:$B,'All Prices combined'!$D147,'RAB Prices Short'!$E:$E,'All Prices combined'!$G147),IF($B147="RAB Long",SUMIFS('RAB Prices Long'!BI:BI,'RAB Prices Long'!$B:$B,'All Prices combined'!$D147,'RAB Prices Long'!$E:$E,'All Prices combined'!$G147)))),2)</f>
        <v>0</v>
      </c>
      <c r="BG147" s="2">
        <f>ROUND(IF($B147="Annuity",SUMIFS('Annuity Prices'!BJ:BJ,'Annuity Prices'!$B:$B,$D147,'Annuity Prices'!$E:$E,$G147),IF($B147="RAB Short",SUMIFS('RAB Prices Short'!BJ:BJ,'RAB Prices Short'!$B:$B,'All Prices combined'!$D147,'RAB Prices Short'!$E:$E,'All Prices combined'!$G147),IF($B147="RAB Long",SUMIFS('RAB Prices Long'!BJ:BJ,'RAB Prices Long'!$B:$B,'All Prices combined'!$D147,'RAB Prices Long'!$E:$E,'All Prices combined'!$G147)))),2)</f>
        <v>0</v>
      </c>
      <c r="BH147" s="2">
        <f>ROUND(IF($B147="Annuity",SUMIFS('Annuity Prices'!BK:BK,'Annuity Prices'!$B:$B,$D147,'Annuity Prices'!$E:$E,$G147),IF($B147="RAB Short",SUMIFS('RAB Prices Short'!BK:BK,'RAB Prices Short'!$B:$B,'All Prices combined'!$D147,'RAB Prices Short'!$E:$E,'All Prices combined'!$G147),IF($B147="RAB Long",SUMIFS('RAB Prices Long'!BK:BK,'RAB Prices Long'!$B:$B,'All Prices combined'!$D147,'RAB Prices Long'!$E:$E,'All Prices combined'!$G147)))),2)</f>
        <v>0</v>
      </c>
      <c r="BI147" s="2">
        <f>ROUND(IF($B147="Annuity",SUMIFS('Annuity Prices'!BL:BL,'Annuity Prices'!$B:$B,$D147,'Annuity Prices'!$E:$E,$G147),IF($B147="RAB Short",SUMIFS('RAB Prices Short'!BL:BL,'RAB Prices Short'!$B:$B,'All Prices combined'!$D147,'RAB Prices Short'!$E:$E,'All Prices combined'!$G147),IF($B147="RAB Long",SUMIFS('RAB Prices Long'!BL:BL,'RAB Prices Long'!$B:$B,'All Prices combined'!$D147,'RAB Prices Long'!$E:$E,'All Prices combined'!$G147)))),2)</f>
        <v>0</v>
      </c>
      <c r="BJ147" s="2">
        <f>ROUND(IF($B147="Annuity",SUMIFS('Annuity Prices'!BM:BM,'Annuity Prices'!$B:$B,$D147,'Annuity Prices'!$E:$E,$G147),IF($B147="RAB Short",SUMIFS('RAB Prices Short'!BM:BM,'RAB Prices Short'!$B:$B,'All Prices combined'!$D147,'RAB Prices Short'!$E:$E,'All Prices combined'!$G147),IF($B147="RAB Long",SUMIFS('RAB Prices Long'!BM:BM,'RAB Prices Long'!$B:$B,'All Prices combined'!$D147,'RAB Prices Long'!$E:$E,'All Prices combined'!$G147)))),2)</f>
        <v>0</v>
      </c>
      <c r="BK147" s="2">
        <f>ROUND(IF($B147="Annuity",SUMIFS('Annuity Prices'!BN:BN,'Annuity Prices'!$B:$B,$D147,'Annuity Prices'!$E:$E,$G147),IF($B147="RAB Short",SUMIFS('RAB Prices Short'!BN:BN,'RAB Prices Short'!$B:$B,'All Prices combined'!$D147,'RAB Prices Short'!$E:$E,'All Prices combined'!$G147),IF($B147="RAB Long",SUMIFS('RAB Prices Long'!BN:BN,'RAB Prices Long'!$B:$B,'All Prices combined'!$D147,'RAB Prices Long'!$E:$E,'All Prices combined'!$G147)))),2)</f>
        <v>0</v>
      </c>
      <c r="BL147" s="2">
        <f>ROUND(IF($B147="Annuity",SUMIFS('Annuity Prices'!BO:BO,'Annuity Prices'!$B:$B,$D147,'Annuity Prices'!$E:$E,$G147),IF($B147="RAB Short",SUMIFS('RAB Prices Short'!BO:BO,'RAB Prices Short'!$B:$B,'All Prices combined'!$D147,'RAB Prices Short'!$E:$E,'All Prices combined'!$G147),IF($B147="RAB Long",SUMIFS('RAB Prices Long'!BO:BO,'RAB Prices Long'!$B:$B,'All Prices combined'!$D147,'RAB Prices Long'!$E:$E,'All Prices combined'!$G147)))),2)</f>
        <v>0</v>
      </c>
      <c r="BM147" s="2">
        <f>ROUND(IF($B147="Annuity",SUMIFS('Annuity Prices'!BP:BP,'Annuity Prices'!$B:$B,$D147,'Annuity Prices'!$E:$E,$G147),IF($B147="RAB Short",SUMIFS('RAB Prices Short'!BP:BP,'RAB Prices Short'!$B:$B,'All Prices combined'!$D147,'RAB Prices Short'!$E:$E,'All Prices combined'!$G147),IF($B147="RAB Long",SUMIFS('RAB Prices Long'!BP:BP,'RAB Prices Long'!$B:$B,'All Prices combined'!$D147,'RAB Prices Long'!$E:$E,'All Prices combined'!$G147)))),2)</f>
        <v>0</v>
      </c>
      <c r="BN147" s="2">
        <f>ROUND(IF($B147="Annuity",SUMIFS('Annuity Prices'!BQ:BQ,'Annuity Prices'!$B:$B,$D147,'Annuity Prices'!$E:$E,$G147),IF($B147="RAB Short",SUMIFS('RAB Prices Short'!BQ:BQ,'RAB Prices Short'!$B:$B,'All Prices combined'!$D147,'RAB Prices Short'!$E:$E,'All Prices combined'!$G147),IF($B147="RAB Long",SUMIFS('RAB Prices Long'!BQ:BQ,'RAB Prices Long'!$B:$B,'All Prices combined'!$D147,'RAB Prices Long'!$E:$E,'All Prices combined'!$G147)))),2)</f>
        <v>0</v>
      </c>
      <c r="BO147" s="2">
        <f>ROUND(IF($B147="Annuity",SUMIFS('Annuity Prices'!BR:BR,'Annuity Prices'!$B:$B,$D147,'Annuity Prices'!$E:$E,$G147),IF($B147="RAB Short",SUMIFS('RAB Prices Short'!BR:BR,'RAB Prices Short'!$B:$B,'All Prices combined'!$D147,'RAB Prices Short'!$E:$E,'All Prices combined'!$G147),IF($B147="RAB Long",SUMIFS('RAB Prices Long'!BR:BR,'RAB Prices Long'!$B:$B,'All Prices combined'!$D147,'RAB Prices Long'!$E:$E,'All Prices combined'!$G147)))),2)</f>
        <v>0</v>
      </c>
      <c r="BP147" s="2">
        <f>ROUND(IF($B147="Annuity",SUMIFS('Annuity Prices'!BS:BS,'Annuity Prices'!$B:$B,$D147,'Annuity Prices'!$E:$E,$G147),IF($B147="RAB Short",SUMIFS('RAB Prices Short'!BS:BS,'RAB Prices Short'!$B:$B,'All Prices combined'!$D147,'RAB Prices Short'!$E:$E,'All Prices combined'!$G147),IF($B147="RAB Long",SUMIFS('RAB Prices Long'!BS:BS,'RAB Prices Long'!$B:$B,'All Prices combined'!$D147,'RAB Prices Long'!$E:$E,'All Prices combined'!$G147)))),2)</f>
        <v>0</v>
      </c>
      <c r="BQ147" s="2">
        <f>ROUND(IF($B147="Annuity",SUMIFS('Annuity Prices'!BT:BT,'Annuity Prices'!$B:$B,$D147,'Annuity Prices'!$E:$E,$G147),IF($B147="RAB Short",SUMIFS('RAB Prices Short'!BT:BT,'RAB Prices Short'!$B:$B,'All Prices combined'!$D147,'RAB Prices Short'!$E:$E,'All Prices combined'!$G147),IF($B147="RAB Long",SUMIFS('RAB Prices Long'!BT:BT,'RAB Prices Long'!$B:$B,'All Prices combined'!$D147,'RAB Prices Long'!$E:$E,'All Prices combined'!$G147)))),2)</f>
        <v>0</v>
      </c>
      <c r="BR147" s="2">
        <f>ROUND(IF($B147="Annuity",SUMIFS('Annuity Prices'!BU:BU,'Annuity Prices'!$B:$B,$D147,'Annuity Prices'!$E:$E,$G147),IF($B147="RAB Short",SUMIFS('RAB Prices Short'!BU:BU,'RAB Prices Short'!$B:$B,'All Prices combined'!$D147,'RAB Prices Short'!$E:$E,'All Prices combined'!$G147),IF($B147="RAB Long",SUMIFS('RAB Prices Long'!BU:BU,'RAB Prices Long'!$B:$B,'All Prices combined'!$D147,'RAB Prices Long'!$E:$E,'All Prices combined'!$G147)))),2)</f>
        <v>0</v>
      </c>
      <c r="BS147" s="2">
        <f>ROUND(IF($B147="Annuity",SUMIFS('Annuity Prices'!BV:BV,'Annuity Prices'!$B:$B,$D147,'Annuity Prices'!$E:$E,$G147),IF($B147="RAB Short",SUMIFS('RAB Prices Short'!BV:BV,'RAB Prices Short'!$B:$B,'All Prices combined'!$D147,'RAB Prices Short'!$E:$E,'All Prices combined'!$G147),IF($B147="RAB Long",SUMIFS('RAB Prices Long'!BV:BV,'RAB Prices Long'!$B:$B,'All Prices combined'!$D147,'RAB Prices Long'!$E:$E,'All Prices combined'!$G147)))),2)</f>
        <v>0</v>
      </c>
      <c r="BT147" s="2">
        <f>ROUND(IF($B147="Annuity",SUMIFS('Annuity Prices'!BW:BW,'Annuity Prices'!$B:$B,$D147,'Annuity Prices'!$E:$E,$G147),IF($B147="RAB Short",SUMIFS('RAB Prices Short'!BW:BW,'RAB Prices Short'!$B:$B,'All Prices combined'!$D147,'RAB Prices Short'!$E:$E,'All Prices combined'!$G147),IF($B147="RAB Long",SUMIFS('RAB Prices Long'!BW:BW,'RAB Prices Long'!$B:$B,'All Prices combined'!$D147,'RAB Prices Long'!$E:$E,'All Prices combined'!$G147)))),2)</f>
        <v>0</v>
      </c>
      <c r="BU147" s="2">
        <f>ROUND(IF($B147="Annuity",SUMIFS('Annuity Prices'!BX:BX,'Annuity Prices'!$B:$B,$D147,'Annuity Prices'!$E:$E,$G147),IF($B147="RAB Short",SUMIFS('RAB Prices Short'!BX:BX,'RAB Prices Short'!$B:$B,'All Prices combined'!$D147,'RAB Prices Short'!$E:$E,'All Prices combined'!$G147),IF($B147="RAB Long",SUMIFS('RAB Prices Long'!BX:BX,'RAB Prices Long'!$B:$B,'All Prices combined'!$D147,'RAB Prices Long'!$E:$E,'All Prices combined'!$G147)))),2)</f>
        <v>0</v>
      </c>
    </row>
    <row r="148" spans="2:73" x14ac:dyDescent="0.25">
      <c r="B148" t="s">
        <v>37</v>
      </c>
      <c r="C148" s="1">
        <v>25</v>
      </c>
      <c r="D148" s="1" t="s">
        <v>206</v>
      </c>
      <c r="E148" s="1" t="s">
        <v>203</v>
      </c>
      <c r="F148" s="1">
        <v>25</v>
      </c>
      <c r="G148" s="1" t="s">
        <v>38</v>
      </c>
      <c r="H148" s="1" t="s">
        <v>128</v>
      </c>
      <c r="I148" s="2">
        <f>ROUND(IF($B148="Annuity",SUMIFS('Annuity Prices'!L:L,'Annuity Prices'!$B:$B,$D148,'Annuity Prices'!$E:$E,$G148),IF($B148="RAB Short",SUMIFS('RAB Prices Short'!L:L,'RAB Prices Short'!$B:$B,'All Prices combined'!$D148,'RAB Prices Short'!$E:$E,'All Prices combined'!$G148),IF($B148="RAB Long",SUMIFS('RAB Prices Long'!L:L,'RAB Prices Long'!$B:$B,'All Prices combined'!$D148,'RAB Prices Long'!$E:$E,'All Prices combined'!$G148)))),2)</f>
        <v>5.63</v>
      </c>
      <c r="J148" s="2">
        <f>ROUND(IF($B148="Annuity",SUMIFS('Annuity Prices'!M:M,'Annuity Prices'!$B:$B,$D148,'Annuity Prices'!$E:$E,$G148),IF($B148="RAB Short",SUMIFS('RAB Prices Short'!M:M,'RAB Prices Short'!$B:$B,'All Prices combined'!$D148,'RAB Prices Short'!$E:$E,'All Prices combined'!$G148),IF($B148="RAB Long",SUMIFS('RAB Prices Long'!M:M,'RAB Prices Long'!$B:$B,'All Prices combined'!$D148,'RAB Prices Long'!$E:$E,'All Prices combined'!$G148)))),2)</f>
        <v>5.79</v>
      </c>
      <c r="K148" s="2">
        <f>ROUND(IF($B148="Annuity",SUMIFS('Annuity Prices'!N:N,'Annuity Prices'!$B:$B,$D148,'Annuity Prices'!$E:$E,$G148),IF($B148="RAB Short",SUMIFS('RAB Prices Short'!N:N,'RAB Prices Short'!$B:$B,'All Prices combined'!$D148,'RAB Prices Short'!$E:$E,'All Prices combined'!$G148),IF($B148="RAB Long",SUMIFS('RAB Prices Long'!N:N,'RAB Prices Long'!$B:$B,'All Prices combined'!$D148,'RAB Prices Long'!$E:$E,'All Prices combined'!$G148)))),2)</f>
        <v>5.95</v>
      </c>
      <c r="L148" s="2">
        <f>ROUND(IF($B148="Annuity",SUMIFS('Annuity Prices'!O:O,'Annuity Prices'!$B:$B,$D148,'Annuity Prices'!$E:$E,$G148),IF($B148="RAB Short",SUMIFS('RAB Prices Short'!O:O,'RAB Prices Short'!$B:$B,'All Prices combined'!$D148,'RAB Prices Short'!$E:$E,'All Prices combined'!$G148),IF($B148="RAB Long",SUMIFS('RAB Prices Long'!O:O,'RAB Prices Long'!$B:$B,'All Prices combined'!$D148,'RAB Prices Long'!$E:$E,'All Prices combined'!$G148)))),2)</f>
        <v>6.12</v>
      </c>
      <c r="M148" s="2">
        <f>ROUND(IF($B148="Annuity",SUMIFS('Annuity Prices'!P:P,'Annuity Prices'!$B:$B,$D148,'Annuity Prices'!$E:$E,$G148),IF($B148="RAB Short",SUMIFS('RAB Prices Short'!P:P,'RAB Prices Short'!$B:$B,'All Prices combined'!$D148,'RAB Prices Short'!$E:$E,'All Prices combined'!$G148),IF($B148="RAB Long",SUMIFS('RAB Prices Long'!P:P,'RAB Prices Long'!$B:$B,'All Prices combined'!$D148,'RAB Prices Long'!$E:$E,'All Prices combined'!$G148)))),2)</f>
        <v>5.93</v>
      </c>
      <c r="N148" s="2">
        <f>ROUND(IF($B148="Annuity",SUMIFS('Annuity Prices'!Q:Q,'Annuity Prices'!$B:$B,$D148,'Annuity Prices'!$E:$E,$G148),IF($B148="RAB Short",SUMIFS('RAB Prices Short'!Q:Q,'RAB Prices Short'!$B:$B,'All Prices combined'!$D148,'RAB Prices Short'!$E:$E,'All Prices combined'!$G148),IF($B148="RAB Long",SUMIFS('RAB Prices Long'!Q:Q,'RAB Prices Long'!$B:$B,'All Prices combined'!$D148,'RAB Prices Long'!$E:$E,'All Prices combined'!$G148)))),2)</f>
        <v>6.08</v>
      </c>
      <c r="O148" s="2">
        <f>ROUND(IF($B148="Annuity",SUMIFS('Annuity Prices'!R:R,'Annuity Prices'!$B:$B,$D148,'Annuity Prices'!$E:$E,$G148),IF($B148="RAB Short",SUMIFS('RAB Prices Short'!R:R,'RAB Prices Short'!$B:$B,'All Prices combined'!$D148,'RAB Prices Short'!$E:$E,'All Prices combined'!$G148),IF($B148="RAB Long",SUMIFS('RAB Prices Long'!R:R,'RAB Prices Long'!$B:$B,'All Prices combined'!$D148,'RAB Prices Long'!$E:$E,'All Prices combined'!$G148)))),2)</f>
        <v>6.24</v>
      </c>
      <c r="P148" s="2">
        <f>ROUND(IF($B148="Annuity",SUMIFS('Annuity Prices'!S:S,'Annuity Prices'!$B:$B,$D148,'Annuity Prices'!$E:$E,$G148),IF($B148="RAB Short",SUMIFS('RAB Prices Short'!S:S,'RAB Prices Short'!$B:$B,'All Prices combined'!$D148,'RAB Prices Short'!$E:$E,'All Prices combined'!$G148),IF($B148="RAB Long",SUMIFS('RAB Prices Long'!S:S,'RAB Prices Long'!$B:$B,'All Prices combined'!$D148,'RAB Prices Long'!$E:$E,'All Prices combined'!$G148)))),2)</f>
        <v>6.39</v>
      </c>
      <c r="Q148" s="2">
        <f>ROUND(IF($B148="Annuity",SUMIFS('Annuity Prices'!T:T,'Annuity Prices'!$B:$B,$D148,'Annuity Prices'!$E:$E,$G148),IF($B148="RAB Short",SUMIFS('RAB Prices Short'!T:T,'RAB Prices Short'!$B:$B,'All Prices combined'!$D148,'RAB Prices Short'!$E:$E,'All Prices combined'!$G148),IF($B148="RAB Long",SUMIFS('RAB Prices Long'!T:T,'RAB Prices Long'!$B:$B,'All Prices combined'!$D148,'RAB Prices Long'!$E:$E,'All Prices combined'!$G148)))),2)</f>
        <v>6.54</v>
      </c>
      <c r="R148" s="2">
        <f>ROUND(IF($B148="Annuity",SUMIFS('Annuity Prices'!U:U,'Annuity Prices'!$B:$B,$D148,'Annuity Prices'!$E:$E,$G148),IF($B148="RAB Short",SUMIFS('RAB Prices Short'!U:U,'RAB Prices Short'!$B:$B,'All Prices combined'!$D148,'RAB Prices Short'!$E:$E,'All Prices combined'!$G148),IF($B148="RAB Long",SUMIFS('RAB Prices Long'!U:U,'RAB Prices Long'!$B:$B,'All Prices combined'!$D148,'RAB Prices Long'!$E:$E,'All Prices combined'!$G148)))),2)</f>
        <v>6.71</v>
      </c>
      <c r="S148" s="2">
        <f>ROUND(IF($B148="Annuity",SUMIFS('Annuity Prices'!V:V,'Annuity Prices'!$B:$B,$D148,'Annuity Prices'!$E:$E,$G148),IF($B148="RAB Short",SUMIFS('RAB Prices Short'!V:V,'RAB Prices Short'!$B:$B,'All Prices combined'!$D148,'RAB Prices Short'!$E:$E,'All Prices combined'!$G148),IF($B148="RAB Long",SUMIFS('RAB Prices Long'!V:V,'RAB Prices Long'!$B:$B,'All Prices combined'!$D148,'RAB Prices Long'!$E:$E,'All Prices combined'!$G148)))),2)</f>
        <v>6.87</v>
      </c>
      <c r="T148" s="2">
        <f>ROUND(IF($B148="Annuity",SUMIFS('Annuity Prices'!W:W,'Annuity Prices'!$B:$B,$D148,'Annuity Prices'!$E:$E,$G148),IF($B148="RAB Short",SUMIFS('RAB Prices Short'!W:W,'RAB Prices Short'!$B:$B,'All Prices combined'!$D148,'RAB Prices Short'!$E:$E,'All Prices combined'!$G148),IF($B148="RAB Long",SUMIFS('RAB Prices Long'!W:W,'RAB Prices Long'!$B:$B,'All Prices combined'!$D148,'RAB Prices Long'!$E:$E,'All Prices combined'!$G148)))),2)</f>
        <v>7.05</v>
      </c>
      <c r="U148" s="2">
        <f>ROUND(IF($B148="Annuity",SUMIFS('Annuity Prices'!X:X,'Annuity Prices'!$B:$B,$D148,'Annuity Prices'!$E:$E,$G148),IF($B148="RAB Short",SUMIFS('RAB Prices Short'!X:X,'RAB Prices Short'!$B:$B,'All Prices combined'!$D148,'RAB Prices Short'!$E:$E,'All Prices combined'!$G148),IF($B148="RAB Long",SUMIFS('RAB Prices Long'!X:X,'RAB Prices Long'!$B:$B,'All Prices combined'!$D148,'RAB Prices Long'!$E:$E,'All Prices combined'!$G148)))),2)</f>
        <v>7.21</v>
      </c>
      <c r="V148" s="2">
        <f>ROUND(IF($B148="Annuity",SUMIFS('Annuity Prices'!Y:Y,'Annuity Prices'!$B:$B,$D148,'Annuity Prices'!$E:$E,$G148),IF($B148="RAB Short",SUMIFS('RAB Prices Short'!Y:Y,'RAB Prices Short'!$B:$B,'All Prices combined'!$D148,'RAB Prices Short'!$E:$E,'All Prices combined'!$G148),IF($B148="RAB Long",SUMIFS('RAB Prices Long'!Y:Y,'RAB Prices Long'!$B:$B,'All Prices combined'!$D148,'RAB Prices Long'!$E:$E,'All Prices combined'!$G148)))),2)</f>
        <v>7.39</v>
      </c>
      <c r="W148" s="2">
        <f>ROUND(IF($B148="Annuity",SUMIFS('Annuity Prices'!Z:Z,'Annuity Prices'!$B:$B,$D148,'Annuity Prices'!$E:$E,$G148),IF($B148="RAB Short",SUMIFS('RAB Prices Short'!Z:Z,'RAB Prices Short'!$B:$B,'All Prices combined'!$D148,'RAB Prices Short'!$E:$E,'All Prices combined'!$G148),IF($B148="RAB Long",SUMIFS('RAB Prices Long'!Z:Z,'RAB Prices Long'!$B:$B,'All Prices combined'!$D148,'RAB Prices Long'!$E:$E,'All Prices combined'!$G148)))),2)</f>
        <v>7.58</v>
      </c>
      <c r="X148" s="2">
        <f>ROUND(IF($B148="Annuity",SUMIFS('Annuity Prices'!AA:AA,'Annuity Prices'!$B:$B,$D148,'Annuity Prices'!$E:$E,$G148),IF($B148="RAB Short",SUMIFS('RAB Prices Short'!AA:AA,'RAB Prices Short'!$B:$B,'All Prices combined'!$D148,'RAB Prices Short'!$E:$E,'All Prices combined'!$G148),IF($B148="RAB Long",SUMIFS('RAB Prices Long'!AA:AA,'RAB Prices Long'!$B:$B,'All Prices combined'!$D148,'RAB Prices Long'!$E:$E,'All Prices combined'!$G148)))),2)</f>
        <v>7.77</v>
      </c>
      <c r="Y148" s="2">
        <f>ROUND(IF($B148="Annuity",SUMIFS('Annuity Prices'!AB:AB,'Annuity Prices'!$B:$B,$D148,'Annuity Prices'!$E:$E,$G148),IF($B148="RAB Short",SUMIFS('RAB Prices Short'!AB:AB,'RAB Prices Short'!$B:$B,'All Prices combined'!$D148,'RAB Prices Short'!$E:$E,'All Prices combined'!$G148),IF($B148="RAB Long",SUMIFS('RAB Prices Long'!AB:AB,'RAB Prices Long'!$B:$B,'All Prices combined'!$D148,'RAB Prices Long'!$E:$E,'All Prices combined'!$G148)))),2)</f>
        <v>7.95</v>
      </c>
      <c r="Z148" s="2">
        <f>ROUND(IF($B148="Annuity",SUMIFS('Annuity Prices'!AC:AC,'Annuity Prices'!$B:$B,$D148,'Annuity Prices'!$E:$E,$G148),IF($B148="RAB Short",SUMIFS('RAB Prices Short'!AC:AC,'RAB Prices Short'!$B:$B,'All Prices combined'!$D148,'RAB Prices Short'!$E:$E,'All Prices combined'!$G148),IF($B148="RAB Long",SUMIFS('RAB Prices Long'!AC:AC,'RAB Prices Long'!$B:$B,'All Prices combined'!$D148,'RAB Prices Long'!$E:$E,'All Prices combined'!$G148)))),2)</f>
        <v>8.15</v>
      </c>
      <c r="AA148" s="2">
        <f>ROUND(IF($B148="Annuity",SUMIFS('Annuity Prices'!AD:AD,'Annuity Prices'!$B:$B,$D148,'Annuity Prices'!$E:$E,$G148),IF($B148="RAB Short",SUMIFS('RAB Prices Short'!AD:AD,'RAB Prices Short'!$B:$B,'All Prices combined'!$D148,'RAB Prices Short'!$E:$E,'All Prices combined'!$G148),IF($B148="RAB Long",SUMIFS('RAB Prices Long'!AD:AD,'RAB Prices Long'!$B:$B,'All Prices combined'!$D148,'RAB Prices Long'!$E:$E,'All Prices combined'!$G148)))),2)</f>
        <v>8.35</v>
      </c>
      <c r="AB148" s="2">
        <f>ROUND(IF($B148="Annuity",SUMIFS('Annuity Prices'!AE:AE,'Annuity Prices'!$B:$B,$D148,'Annuity Prices'!$E:$E,$G148),IF($B148="RAB Short",SUMIFS('RAB Prices Short'!AE:AE,'RAB Prices Short'!$B:$B,'All Prices combined'!$D148,'RAB Prices Short'!$E:$E,'All Prices combined'!$G148),IF($B148="RAB Long",SUMIFS('RAB Prices Long'!AE:AE,'RAB Prices Long'!$B:$B,'All Prices combined'!$D148,'RAB Prices Long'!$E:$E,'All Prices combined'!$G148)))),2)</f>
        <v>8.56</v>
      </c>
      <c r="AC148" s="2">
        <f>ROUND(IF($B148="Annuity",SUMIFS('Annuity Prices'!AF:AF,'Annuity Prices'!$B:$B,$D148,'Annuity Prices'!$E:$E,$G148),IF($B148="RAB Short",SUMIFS('RAB Prices Short'!AF:AF,'RAB Prices Short'!$B:$B,'All Prices combined'!$D148,'RAB Prices Short'!$E:$E,'All Prices combined'!$G148),IF($B148="RAB Long",SUMIFS('RAB Prices Long'!AF:AF,'RAB Prices Long'!$B:$B,'All Prices combined'!$D148,'RAB Prices Long'!$E:$E,'All Prices combined'!$G148)))),2)</f>
        <v>8.77</v>
      </c>
      <c r="AD148" s="2">
        <f>ROUND(IF($B148="Annuity",SUMIFS('Annuity Prices'!AG:AG,'Annuity Prices'!$B:$B,$D148,'Annuity Prices'!$E:$E,$G148),IF($B148="RAB Short",SUMIFS('RAB Prices Short'!AG:AG,'RAB Prices Short'!$B:$B,'All Prices combined'!$D148,'RAB Prices Short'!$E:$E,'All Prices combined'!$G148),IF($B148="RAB Long",SUMIFS('RAB Prices Long'!AG:AG,'RAB Prices Long'!$B:$B,'All Prices combined'!$D148,'RAB Prices Long'!$E:$E,'All Prices combined'!$G148)))),2)</f>
        <v>8.99</v>
      </c>
      <c r="AE148" s="2">
        <f>ROUND(IF($B148="Annuity",SUMIFS('Annuity Prices'!AH:AH,'Annuity Prices'!$B:$B,$D148,'Annuity Prices'!$E:$E,$G148),IF($B148="RAB Short",SUMIFS('RAB Prices Short'!AH:AH,'RAB Prices Short'!$B:$B,'All Prices combined'!$D148,'RAB Prices Short'!$E:$E,'All Prices combined'!$G148),IF($B148="RAB Long",SUMIFS('RAB Prices Long'!AH:AH,'RAB Prices Long'!$B:$B,'All Prices combined'!$D148,'RAB Prices Long'!$E:$E,'All Prices combined'!$G148)))),2)</f>
        <v>9.2100000000000009</v>
      </c>
      <c r="AF148" s="2">
        <f>ROUND(IF($B148="Annuity",SUMIFS('Annuity Prices'!AI:AI,'Annuity Prices'!$B:$B,$D148,'Annuity Prices'!$E:$E,$G148),IF($B148="RAB Short",SUMIFS('RAB Prices Short'!AI:AI,'RAB Prices Short'!$B:$B,'All Prices combined'!$D148,'RAB Prices Short'!$E:$E,'All Prices combined'!$G148),IF($B148="RAB Long",SUMIFS('RAB Prices Long'!AI:AI,'RAB Prices Long'!$B:$B,'All Prices combined'!$D148,'RAB Prices Long'!$E:$E,'All Prices combined'!$G148)))),2)</f>
        <v>9.44</v>
      </c>
      <c r="AG148" s="2">
        <f>ROUND(IF($B148="Annuity",SUMIFS('Annuity Prices'!AJ:AJ,'Annuity Prices'!$B:$B,$D148,'Annuity Prices'!$E:$E,$G148),IF($B148="RAB Short",SUMIFS('RAB Prices Short'!AJ:AJ,'RAB Prices Short'!$B:$B,'All Prices combined'!$D148,'RAB Prices Short'!$E:$E,'All Prices combined'!$G148),IF($B148="RAB Long",SUMIFS('RAB Prices Long'!AJ:AJ,'RAB Prices Long'!$B:$B,'All Prices combined'!$D148,'RAB Prices Long'!$E:$E,'All Prices combined'!$G148)))),2)</f>
        <v>9.67</v>
      </c>
      <c r="AH148" s="2">
        <f>ROUND(IF($B148="Annuity",SUMIFS('Annuity Prices'!AK:AK,'Annuity Prices'!$B:$B,$D148,'Annuity Prices'!$E:$E,$G148),IF($B148="RAB Short",SUMIFS('RAB Prices Short'!AK:AK,'RAB Prices Short'!$B:$B,'All Prices combined'!$D148,'RAB Prices Short'!$E:$E,'All Prices combined'!$G148),IF($B148="RAB Long",SUMIFS('RAB Prices Long'!AK:AK,'RAB Prices Long'!$B:$B,'All Prices combined'!$D148,'RAB Prices Long'!$E:$E,'All Prices combined'!$G148)))),2)</f>
        <v>9.91</v>
      </c>
      <c r="AI148" s="2">
        <f>ROUND(IF($B148="Annuity",SUMIFS('Annuity Prices'!AL:AL,'Annuity Prices'!$B:$B,$D148,'Annuity Prices'!$E:$E,$G148),IF($B148="RAB Short",SUMIFS('RAB Prices Short'!AL:AL,'RAB Prices Short'!$B:$B,'All Prices combined'!$D148,'RAB Prices Short'!$E:$E,'All Prices combined'!$G148),IF($B148="RAB Long",SUMIFS('RAB Prices Long'!AL:AL,'RAB Prices Long'!$B:$B,'All Prices combined'!$D148,'RAB Prices Long'!$E:$E,'All Prices combined'!$G148)))),2)</f>
        <v>10.16</v>
      </c>
      <c r="AJ148" s="2">
        <f>ROUND(IF($B148="Annuity",SUMIFS('Annuity Prices'!AM:AM,'Annuity Prices'!$B:$B,$D148,'Annuity Prices'!$E:$E,$G148),IF($B148="RAB Short",SUMIFS('RAB Prices Short'!AM:AM,'RAB Prices Short'!$B:$B,'All Prices combined'!$D148,'RAB Prices Short'!$E:$E,'All Prices combined'!$G148),IF($B148="RAB Long",SUMIFS('RAB Prices Long'!AM:AM,'RAB Prices Long'!$B:$B,'All Prices combined'!$D148,'RAB Prices Long'!$E:$E,'All Prices combined'!$G148)))),2)</f>
        <v>10.41</v>
      </c>
      <c r="AK148" s="2">
        <f>ROUND(IF($B148="Annuity",SUMIFS('Annuity Prices'!AN:AN,'Annuity Prices'!$B:$B,$D148,'Annuity Prices'!$E:$E,$G148),IF($B148="RAB Short",SUMIFS('RAB Prices Short'!AN:AN,'RAB Prices Short'!$B:$B,'All Prices combined'!$D148,'RAB Prices Short'!$E:$E,'All Prices combined'!$G148),IF($B148="RAB Long",SUMIFS('RAB Prices Long'!AN:AN,'RAB Prices Long'!$B:$B,'All Prices combined'!$D148,'RAB Prices Long'!$E:$E,'All Prices combined'!$G148)))),2)</f>
        <v>10.66</v>
      </c>
      <c r="AL148" s="2">
        <f>ROUND(IF($B148="Annuity",SUMIFS('Annuity Prices'!AO:AO,'Annuity Prices'!$B:$B,$D148,'Annuity Prices'!$E:$E,$G148),IF($B148="RAB Short",SUMIFS('RAB Prices Short'!AO:AO,'RAB Prices Short'!$B:$B,'All Prices combined'!$D148,'RAB Prices Short'!$E:$E,'All Prices combined'!$G148),IF($B148="RAB Long",SUMIFS('RAB Prices Long'!AO:AO,'RAB Prices Long'!$B:$B,'All Prices combined'!$D148,'RAB Prices Long'!$E:$E,'All Prices combined'!$G148)))),2)</f>
        <v>10.92</v>
      </c>
      <c r="AM148" s="2">
        <f>ROUND(IF($B148="Annuity",SUMIFS('Annuity Prices'!AP:AP,'Annuity Prices'!$B:$B,$D148,'Annuity Prices'!$E:$E,$G148),IF($B148="RAB Short",SUMIFS('RAB Prices Short'!AP:AP,'RAB Prices Short'!$B:$B,'All Prices combined'!$D148,'RAB Prices Short'!$E:$E,'All Prices combined'!$G148),IF($B148="RAB Long",SUMIFS('RAB Prices Long'!AP:AP,'RAB Prices Long'!$B:$B,'All Prices combined'!$D148,'RAB Prices Long'!$E:$E,'All Prices combined'!$G148)))),2)</f>
        <v>11.2</v>
      </c>
      <c r="AN148" s="2">
        <f>ROUND(IF($B148="Annuity",SUMIFS('Annuity Prices'!AQ:AQ,'Annuity Prices'!$B:$B,$D148,'Annuity Prices'!$E:$E,$G148),IF($B148="RAB Short",SUMIFS('RAB Prices Short'!AQ:AQ,'RAB Prices Short'!$B:$B,'All Prices combined'!$D148,'RAB Prices Short'!$E:$E,'All Prices combined'!$G148),IF($B148="RAB Long",SUMIFS('RAB Prices Long'!AQ:AQ,'RAB Prices Long'!$B:$B,'All Prices combined'!$D148,'RAB Prices Long'!$E:$E,'All Prices combined'!$G148)))),2)</f>
        <v>11.48</v>
      </c>
      <c r="AO148" s="2">
        <f>ROUND(IF($B148="Annuity",SUMIFS('Annuity Prices'!AR:AR,'Annuity Prices'!$B:$B,$D148,'Annuity Prices'!$E:$E,$G148),IF($B148="RAB Short",SUMIFS('RAB Prices Short'!AR:AR,'RAB Prices Short'!$B:$B,'All Prices combined'!$D148,'RAB Prices Short'!$E:$E,'All Prices combined'!$G148),IF($B148="RAB Long",SUMIFS('RAB Prices Long'!AR:AR,'RAB Prices Long'!$B:$B,'All Prices combined'!$D148,'RAB Prices Long'!$E:$E,'All Prices combined'!$G148)))),2)</f>
        <v>4.0999999999999996</v>
      </c>
      <c r="AP148" s="2">
        <f>ROUND(IF($B148="Annuity",SUMIFS('Annuity Prices'!AS:AS,'Annuity Prices'!$B:$B,$D148,'Annuity Prices'!$E:$E,$G148),IF($B148="RAB Short",SUMIFS('RAB Prices Short'!AS:AS,'RAB Prices Short'!$B:$B,'All Prices combined'!$D148,'RAB Prices Short'!$E:$E,'All Prices combined'!$G148),IF($B148="RAB Long",SUMIFS('RAB Prices Long'!AS:AS,'RAB Prices Long'!$B:$B,'All Prices combined'!$D148,'RAB Prices Long'!$E:$E,'All Prices combined'!$G148)))),2)</f>
        <v>5.63</v>
      </c>
      <c r="AQ148" s="2">
        <f>ROUND(IF($B148="Annuity",SUMIFS('Annuity Prices'!AT:AT,'Annuity Prices'!$B:$B,$D148,'Annuity Prices'!$E:$E,$G148),IF($B148="RAB Short",SUMIFS('RAB Prices Short'!AT:AT,'RAB Prices Short'!$B:$B,'All Prices combined'!$D148,'RAB Prices Short'!$E:$E,'All Prices combined'!$G148),IF($B148="RAB Long",SUMIFS('RAB Prices Long'!AT:AT,'RAB Prices Long'!$B:$B,'All Prices combined'!$D148,'RAB Prices Long'!$E:$E,'All Prices combined'!$G148)))),2)</f>
        <v>5.79</v>
      </c>
      <c r="AR148" s="2">
        <f>ROUND(IF($B148="Annuity",SUMIFS('Annuity Prices'!AU:AU,'Annuity Prices'!$B:$B,$D148,'Annuity Prices'!$E:$E,$G148),IF($B148="RAB Short",SUMIFS('RAB Prices Short'!AU:AU,'RAB Prices Short'!$B:$B,'All Prices combined'!$D148,'RAB Prices Short'!$E:$E,'All Prices combined'!$G148),IF($B148="RAB Long",SUMIFS('RAB Prices Long'!AU:AU,'RAB Prices Long'!$B:$B,'All Prices combined'!$D148,'RAB Prices Long'!$E:$E,'All Prices combined'!$G148)))),2)</f>
        <v>5.95</v>
      </c>
      <c r="AS148" s="2">
        <f>ROUND(IF($B148="Annuity",SUMIFS('Annuity Prices'!AV:AV,'Annuity Prices'!$B:$B,$D148,'Annuity Prices'!$E:$E,$G148),IF($B148="RAB Short",SUMIFS('RAB Prices Short'!AV:AV,'RAB Prices Short'!$B:$B,'All Prices combined'!$D148,'RAB Prices Short'!$E:$E,'All Prices combined'!$G148),IF($B148="RAB Long",SUMIFS('RAB Prices Long'!AV:AV,'RAB Prices Long'!$B:$B,'All Prices combined'!$D148,'RAB Prices Long'!$E:$E,'All Prices combined'!$G148)))),2)</f>
        <v>6.12</v>
      </c>
      <c r="AT148" s="2">
        <f>ROUND(IF($B148="Annuity",SUMIFS('Annuity Prices'!AW:AW,'Annuity Prices'!$B:$B,$D148,'Annuity Prices'!$E:$E,$G148),IF($B148="RAB Short",SUMIFS('RAB Prices Short'!AW:AW,'RAB Prices Short'!$B:$B,'All Prices combined'!$D148,'RAB Prices Short'!$E:$E,'All Prices combined'!$G148),IF($B148="RAB Long",SUMIFS('RAB Prices Long'!AW:AW,'RAB Prices Long'!$B:$B,'All Prices combined'!$D148,'RAB Prices Long'!$E:$E,'All Prices combined'!$G148)))),2)</f>
        <v>5.93</v>
      </c>
      <c r="AU148" s="2">
        <f>ROUND(IF($B148="Annuity",SUMIFS('Annuity Prices'!AX:AX,'Annuity Prices'!$B:$B,$D148,'Annuity Prices'!$E:$E,$G148),IF($B148="RAB Short",SUMIFS('RAB Prices Short'!AX:AX,'RAB Prices Short'!$B:$B,'All Prices combined'!$D148,'RAB Prices Short'!$E:$E,'All Prices combined'!$G148),IF($B148="RAB Long",SUMIFS('RAB Prices Long'!AX:AX,'RAB Prices Long'!$B:$B,'All Prices combined'!$D148,'RAB Prices Long'!$E:$E,'All Prices combined'!$G148)))),2)</f>
        <v>6.08</v>
      </c>
      <c r="AV148" s="2">
        <f>ROUND(IF($B148="Annuity",SUMIFS('Annuity Prices'!AY:AY,'Annuity Prices'!$B:$B,$D148,'Annuity Prices'!$E:$E,$G148),IF($B148="RAB Short",SUMIFS('RAB Prices Short'!AY:AY,'RAB Prices Short'!$B:$B,'All Prices combined'!$D148,'RAB Prices Short'!$E:$E,'All Prices combined'!$G148),IF($B148="RAB Long",SUMIFS('RAB Prices Long'!AY:AY,'RAB Prices Long'!$B:$B,'All Prices combined'!$D148,'RAB Prices Long'!$E:$E,'All Prices combined'!$G148)))),2)</f>
        <v>6.24</v>
      </c>
      <c r="AW148" s="2">
        <f>ROUND(IF($B148="Annuity",SUMIFS('Annuity Prices'!AZ:AZ,'Annuity Prices'!$B:$B,$D148,'Annuity Prices'!$E:$E,$G148),IF($B148="RAB Short",SUMIFS('RAB Prices Short'!AZ:AZ,'RAB Prices Short'!$B:$B,'All Prices combined'!$D148,'RAB Prices Short'!$E:$E,'All Prices combined'!$G148),IF($B148="RAB Long",SUMIFS('RAB Prices Long'!AZ:AZ,'RAB Prices Long'!$B:$B,'All Prices combined'!$D148,'RAB Prices Long'!$E:$E,'All Prices combined'!$G148)))),2)</f>
        <v>6.39</v>
      </c>
      <c r="AX148" s="2">
        <f>ROUND(IF($B148="Annuity",SUMIFS('Annuity Prices'!BA:BA,'Annuity Prices'!$B:$B,$D148,'Annuity Prices'!$E:$E,$G148),IF($B148="RAB Short",SUMIFS('RAB Prices Short'!BA:BA,'RAB Prices Short'!$B:$B,'All Prices combined'!$D148,'RAB Prices Short'!$E:$E,'All Prices combined'!$G148),IF($B148="RAB Long",SUMIFS('RAB Prices Long'!BA:BA,'RAB Prices Long'!$B:$B,'All Prices combined'!$D148,'RAB Prices Long'!$E:$E,'All Prices combined'!$G148)))),2)</f>
        <v>6.54</v>
      </c>
      <c r="AY148" s="2">
        <f>ROUND(IF($B148="Annuity",SUMIFS('Annuity Prices'!BB:BB,'Annuity Prices'!$B:$B,$D148,'Annuity Prices'!$E:$E,$G148),IF($B148="RAB Short",SUMIFS('RAB Prices Short'!BB:BB,'RAB Prices Short'!$B:$B,'All Prices combined'!$D148,'RAB Prices Short'!$E:$E,'All Prices combined'!$G148),IF($B148="RAB Long",SUMIFS('RAB Prices Long'!BB:BB,'RAB Prices Long'!$B:$B,'All Prices combined'!$D148,'RAB Prices Long'!$E:$E,'All Prices combined'!$G148)))),2)</f>
        <v>6.71</v>
      </c>
      <c r="AZ148" s="2">
        <f>ROUND(IF($B148="Annuity",SUMIFS('Annuity Prices'!BC:BC,'Annuity Prices'!$B:$B,$D148,'Annuity Prices'!$E:$E,$G148),IF($B148="RAB Short",SUMIFS('RAB Prices Short'!BC:BC,'RAB Prices Short'!$B:$B,'All Prices combined'!$D148,'RAB Prices Short'!$E:$E,'All Prices combined'!$G148),IF($B148="RAB Long",SUMIFS('RAB Prices Long'!BC:BC,'RAB Prices Long'!$B:$B,'All Prices combined'!$D148,'RAB Prices Long'!$E:$E,'All Prices combined'!$G148)))),2)</f>
        <v>6.87</v>
      </c>
      <c r="BA148" s="2">
        <f>ROUND(IF($B148="Annuity",SUMIFS('Annuity Prices'!BD:BD,'Annuity Prices'!$B:$B,$D148,'Annuity Prices'!$E:$E,$G148),IF($B148="RAB Short",SUMIFS('RAB Prices Short'!BD:BD,'RAB Prices Short'!$B:$B,'All Prices combined'!$D148,'RAB Prices Short'!$E:$E,'All Prices combined'!$G148),IF($B148="RAB Long",SUMIFS('RAB Prices Long'!BD:BD,'RAB Prices Long'!$B:$B,'All Prices combined'!$D148,'RAB Prices Long'!$E:$E,'All Prices combined'!$G148)))),2)</f>
        <v>7.05</v>
      </c>
      <c r="BB148" s="2">
        <f>ROUND(IF($B148="Annuity",SUMIFS('Annuity Prices'!BE:BE,'Annuity Prices'!$B:$B,$D148,'Annuity Prices'!$E:$E,$G148),IF($B148="RAB Short",SUMIFS('RAB Prices Short'!BE:BE,'RAB Prices Short'!$B:$B,'All Prices combined'!$D148,'RAB Prices Short'!$E:$E,'All Prices combined'!$G148),IF($B148="RAB Long",SUMIFS('RAB Prices Long'!BE:BE,'RAB Prices Long'!$B:$B,'All Prices combined'!$D148,'RAB Prices Long'!$E:$E,'All Prices combined'!$G148)))),2)</f>
        <v>7.21</v>
      </c>
      <c r="BC148" s="2">
        <f>ROUND(IF($B148="Annuity",SUMIFS('Annuity Prices'!BF:BF,'Annuity Prices'!$B:$B,$D148,'Annuity Prices'!$E:$E,$G148),IF($B148="RAB Short",SUMIFS('RAB Prices Short'!BF:BF,'RAB Prices Short'!$B:$B,'All Prices combined'!$D148,'RAB Prices Short'!$E:$E,'All Prices combined'!$G148),IF($B148="RAB Long",SUMIFS('RAB Prices Long'!BF:BF,'RAB Prices Long'!$B:$B,'All Prices combined'!$D148,'RAB Prices Long'!$E:$E,'All Prices combined'!$G148)))),2)</f>
        <v>7.39</v>
      </c>
      <c r="BD148" s="2">
        <f>ROUND(IF($B148="Annuity",SUMIFS('Annuity Prices'!BG:BG,'Annuity Prices'!$B:$B,$D148,'Annuity Prices'!$E:$E,$G148),IF($B148="RAB Short",SUMIFS('RAB Prices Short'!BG:BG,'RAB Prices Short'!$B:$B,'All Prices combined'!$D148,'RAB Prices Short'!$E:$E,'All Prices combined'!$G148),IF($B148="RAB Long",SUMIFS('RAB Prices Long'!BG:BG,'RAB Prices Long'!$B:$B,'All Prices combined'!$D148,'RAB Prices Long'!$E:$E,'All Prices combined'!$G148)))),2)</f>
        <v>7.58</v>
      </c>
      <c r="BE148" s="2">
        <f>ROUND(IF($B148="Annuity",SUMIFS('Annuity Prices'!BH:BH,'Annuity Prices'!$B:$B,$D148,'Annuity Prices'!$E:$E,$G148),IF($B148="RAB Short",SUMIFS('RAB Prices Short'!BH:BH,'RAB Prices Short'!$B:$B,'All Prices combined'!$D148,'RAB Prices Short'!$E:$E,'All Prices combined'!$G148),IF($B148="RAB Long",SUMIFS('RAB Prices Long'!BH:BH,'RAB Prices Long'!$B:$B,'All Prices combined'!$D148,'RAB Prices Long'!$E:$E,'All Prices combined'!$G148)))),2)</f>
        <v>7.77</v>
      </c>
      <c r="BF148" s="2">
        <f>ROUND(IF($B148="Annuity",SUMIFS('Annuity Prices'!BI:BI,'Annuity Prices'!$B:$B,$D148,'Annuity Prices'!$E:$E,$G148),IF($B148="RAB Short",SUMIFS('RAB Prices Short'!BI:BI,'RAB Prices Short'!$B:$B,'All Prices combined'!$D148,'RAB Prices Short'!$E:$E,'All Prices combined'!$G148),IF($B148="RAB Long",SUMIFS('RAB Prices Long'!BI:BI,'RAB Prices Long'!$B:$B,'All Prices combined'!$D148,'RAB Prices Long'!$E:$E,'All Prices combined'!$G148)))),2)</f>
        <v>7.95</v>
      </c>
      <c r="BG148" s="2">
        <f>ROUND(IF($B148="Annuity",SUMIFS('Annuity Prices'!BJ:BJ,'Annuity Prices'!$B:$B,$D148,'Annuity Prices'!$E:$E,$G148),IF($B148="RAB Short",SUMIFS('RAB Prices Short'!BJ:BJ,'RAB Prices Short'!$B:$B,'All Prices combined'!$D148,'RAB Prices Short'!$E:$E,'All Prices combined'!$G148),IF($B148="RAB Long",SUMIFS('RAB Prices Long'!BJ:BJ,'RAB Prices Long'!$B:$B,'All Prices combined'!$D148,'RAB Prices Long'!$E:$E,'All Prices combined'!$G148)))),2)</f>
        <v>8.15</v>
      </c>
      <c r="BH148" s="2">
        <f>ROUND(IF($B148="Annuity",SUMIFS('Annuity Prices'!BK:BK,'Annuity Prices'!$B:$B,$D148,'Annuity Prices'!$E:$E,$G148),IF($B148="RAB Short",SUMIFS('RAB Prices Short'!BK:BK,'RAB Prices Short'!$B:$B,'All Prices combined'!$D148,'RAB Prices Short'!$E:$E,'All Prices combined'!$G148),IF($B148="RAB Long",SUMIFS('RAB Prices Long'!BK:BK,'RAB Prices Long'!$B:$B,'All Prices combined'!$D148,'RAB Prices Long'!$E:$E,'All Prices combined'!$G148)))),2)</f>
        <v>8.35</v>
      </c>
      <c r="BI148" s="2">
        <f>ROUND(IF($B148="Annuity",SUMIFS('Annuity Prices'!BL:BL,'Annuity Prices'!$B:$B,$D148,'Annuity Prices'!$E:$E,$G148),IF($B148="RAB Short",SUMIFS('RAB Prices Short'!BL:BL,'RAB Prices Short'!$B:$B,'All Prices combined'!$D148,'RAB Prices Short'!$E:$E,'All Prices combined'!$G148),IF($B148="RAB Long",SUMIFS('RAB Prices Long'!BL:BL,'RAB Prices Long'!$B:$B,'All Prices combined'!$D148,'RAB Prices Long'!$E:$E,'All Prices combined'!$G148)))),2)</f>
        <v>8.56</v>
      </c>
      <c r="BJ148" s="2">
        <f>ROUND(IF($B148="Annuity",SUMIFS('Annuity Prices'!BM:BM,'Annuity Prices'!$B:$B,$D148,'Annuity Prices'!$E:$E,$G148),IF($B148="RAB Short",SUMIFS('RAB Prices Short'!BM:BM,'RAB Prices Short'!$B:$B,'All Prices combined'!$D148,'RAB Prices Short'!$E:$E,'All Prices combined'!$G148),IF($B148="RAB Long",SUMIFS('RAB Prices Long'!BM:BM,'RAB Prices Long'!$B:$B,'All Prices combined'!$D148,'RAB Prices Long'!$E:$E,'All Prices combined'!$G148)))),2)</f>
        <v>8.77</v>
      </c>
      <c r="BK148" s="2">
        <f>ROUND(IF($B148="Annuity",SUMIFS('Annuity Prices'!BN:BN,'Annuity Prices'!$B:$B,$D148,'Annuity Prices'!$E:$E,$G148),IF($B148="RAB Short",SUMIFS('RAB Prices Short'!BN:BN,'RAB Prices Short'!$B:$B,'All Prices combined'!$D148,'RAB Prices Short'!$E:$E,'All Prices combined'!$G148),IF($B148="RAB Long",SUMIFS('RAB Prices Long'!BN:BN,'RAB Prices Long'!$B:$B,'All Prices combined'!$D148,'RAB Prices Long'!$E:$E,'All Prices combined'!$G148)))),2)</f>
        <v>8.99</v>
      </c>
      <c r="BL148" s="2">
        <f>ROUND(IF($B148="Annuity",SUMIFS('Annuity Prices'!BO:BO,'Annuity Prices'!$B:$B,$D148,'Annuity Prices'!$E:$E,$G148),IF($B148="RAB Short",SUMIFS('RAB Prices Short'!BO:BO,'RAB Prices Short'!$B:$B,'All Prices combined'!$D148,'RAB Prices Short'!$E:$E,'All Prices combined'!$G148),IF($B148="RAB Long",SUMIFS('RAB Prices Long'!BO:BO,'RAB Prices Long'!$B:$B,'All Prices combined'!$D148,'RAB Prices Long'!$E:$E,'All Prices combined'!$G148)))),2)</f>
        <v>9.2100000000000009</v>
      </c>
      <c r="BM148" s="2">
        <f>ROUND(IF($B148="Annuity",SUMIFS('Annuity Prices'!BP:BP,'Annuity Prices'!$B:$B,$D148,'Annuity Prices'!$E:$E,$G148),IF($B148="RAB Short",SUMIFS('RAB Prices Short'!BP:BP,'RAB Prices Short'!$B:$B,'All Prices combined'!$D148,'RAB Prices Short'!$E:$E,'All Prices combined'!$G148),IF($B148="RAB Long",SUMIFS('RAB Prices Long'!BP:BP,'RAB Prices Long'!$B:$B,'All Prices combined'!$D148,'RAB Prices Long'!$E:$E,'All Prices combined'!$G148)))),2)</f>
        <v>9.44</v>
      </c>
      <c r="BN148" s="2">
        <f>ROUND(IF($B148="Annuity",SUMIFS('Annuity Prices'!BQ:BQ,'Annuity Prices'!$B:$B,$D148,'Annuity Prices'!$E:$E,$G148),IF($B148="RAB Short",SUMIFS('RAB Prices Short'!BQ:BQ,'RAB Prices Short'!$B:$B,'All Prices combined'!$D148,'RAB Prices Short'!$E:$E,'All Prices combined'!$G148),IF($B148="RAB Long",SUMIFS('RAB Prices Long'!BQ:BQ,'RAB Prices Long'!$B:$B,'All Prices combined'!$D148,'RAB Prices Long'!$E:$E,'All Prices combined'!$G148)))),2)</f>
        <v>9.67</v>
      </c>
      <c r="BO148" s="2">
        <f>ROUND(IF($B148="Annuity",SUMIFS('Annuity Prices'!BR:BR,'Annuity Prices'!$B:$B,$D148,'Annuity Prices'!$E:$E,$G148),IF($B148="RAB Short",SUMIFS('RAB Prices Short'!BR:BR,'RAB Prices Short'!$B:$B,'All Prices combined'!$D148,'RAB Prices Short'!$E:$E,'All Prices combined'!$G148),IF($B148="RAB Long",SUMIFS('RAB Prices Long'!BR:BR,'RAB Prices Long'!$B:$B,'All Prices combined'!$D148,'RAB Prices Long'!$E:$E,'All Prices combined'!$G148)))),2)</f>
        <v>9.91</v>
      </c>
      <c r="BP148" s="2">
        <f>ROUND(IF($B148="Annuity",SUMIFS('Annuity Prices'!BS:BS,'Annuity Prices'!$B:$B,$D148,'Annuity Prices'!$E:$E,$G148),IF($B148="RAB Short",SUMIFS('RAB Prices Short'!BS:BS,'RAB Prices Short'!$B:$B,'All Prices combined'!$D148,'RAB Prices Short'!$E:$E,'All Prices combined'!$G148),IF($B148="RAB Long",SUMIFS('RAB Prices Long'!BS:BS,'RAB Prices Long'!$B:$B,'All Prices combined'!$D148,'RAB Prices Long'!$E:$E,'All Prices combined'!$G148)))),2)</f>
        <v>10.16</v>
      </c>
      <c r="BQ148" s="2">
        <f>ROUND(IF($B148="Annuity",SUMIFS('Annuity Prices'!BT:BT,'Annuity Prices'!$B:$B,$D148,'Annuity Prices'!$E:$E,$G148),IF($B148="RAB Short",SUMIFS('RAB Prices Short'!BT:BT,'RAB Prices Short'!$B:$B,'All Prices combined'!$D148,'RAB Prices Short'!$E:$E,'All Prices combined'!$G148),IF($B148="RAB Long",SUMIFS('RAB Prices Long'!BT:BT,'RAB Prices Long'!$B:$B,'All Prices combined'!$D148,'RAB Prices Long'!$E:$E,'All Prices combined'!$G148)))),2)</f>
        <v>10.41</v>
      </c>
      <c r="BR148" s="2">
        <f>ROUND(IF($B148="Annuity",SUMIFS('Annuity Prices'!BU:BU,'Annuity Prices'!$B:$B,$D148,'Annuity Prices'!$E:$E,$G148),IF($B148="RAB Short",SUMIFS('RAB Prices Short'!BU:BU,'RAB Prices Short'!$B:$B,'All Prices combined'!$D148,'RAB Prices Short'!$E:$E,'All Prices combined'!$G148),IF($B148="RAB Long",SUMIFS('RAB Prices Long'!BU:BU,'RAB Prices Long'!$B:$B,'All Prices combined'!$D148,'RAB Prices Long'!$E:$E,'All Prices combined'!$G148)))),2)</f>
        <v>10.66</v>
      </c>
      <c r="BS148" s="2">
        <f>ROUND(IF($B148="Annuity",SUMIFS('Annuity Prices'!BV:BV,'Annuity Prices'!$B:$B,$D148,'Annuity Prices'!$E:$E,$G148),IF($B148="RAB Short",SUMIFS('RAB Prices Short'!BV:BV,'RAB Prices Short'!$B:$B,'All Prices combined'!$D148,'RAB Prices Short'!$E:$E,'All Prices combined'!$G148),IF($B148="RAB Long",SUMIFS('RAB Prices Long'!BV:BV,'RAB Prices Long'!$B:$B,'All Prices combined'!$D148,'RAB Prices Long'!$E:$E,'All Prices combined'!$G148)))),2)</f>
        <v>10.92</v>
      </c>
      <c r="BT148" s="2">
        <f>ROUND(IF($B148="Annuity",SUMIFS('Annuity Prices'!BW:BW,'Annuity Prices'!$B:$B,$D148,'Annuity Prices'!$E:$E,$G148),IF($B148="RAB Short",SUMIFS('RAB Prices Short'!BW:BW,'RAB Prices Short'!$B:$B,'All Prices combined'!$D148,'RAB Prices Short'!$E:$E,'All Prices combined'!$G148),IF($B148="RAB Long",SUMIFS('RAB Prices Long'!BW:BW,'RAB Prices Long'!$B:$B,'All Prices combined'!$D148,'RAB Prices Long'!$E:$E,'All Prices combined'!$G148)))),2)</f>
        <v>11.2</v>
      </c>
      <c r="BU148" s="2">
        <f>ROUND(IF($B148="Annuity",SUMIFS('Annuity Prices'!BX:BX,'Annuity Prices'!$B:$B,$D148,'Annuity Prices'!$E:$E,$G148),IF($B148="RAB Short",SUMIFS('RAB Prices Short'!BX:BX,'RAB Prices Short'!$B:$B,'All Prices combined'!$D148,'RAB Prices Short'!$E:$E,'All Prices combined'!$G148),IF($B148="RAB Long",SUMIFS('RAB Prices Long'!BX:BX,'RAB Prices Long'!$B:$B,'All Prices combined'!$D148,'RAB Prices Long'!$E:$E,'All Prices combined'!$G148)))),2)</f>
        <v>11.48</v>
      </c>
    </row>
    <row r="149" spans="2:73" x14ac:dyDescent="0.25">
      <c r="B149" t="s">
        <v>37</v>
      </c>
      <c r="C149" s="1">
        <v>25</v>
      </c>
      <c r="D149" s="1" t="s">
        <v>206</v>
      </c>
      <c r="E149" s="1" t="s">
        <v>203</v>
      </c>
      <c r="F149" s="1">
        <v>25</v>
      </c>
      <c r="G149" s="1" t="s">
        <v>40</v>
      </c>
      <c r="H149" s="1"/>
      <c r="I149" s="2">
        <f>ROUND(IF($B149="Annuity",SUMIFS('Annuity Prices'!L:L,'Annuity Prices'!$B:$B,$D149,'Annuity Prices'!$E:$E,$G149),IF($B149="RAB Short",SUMIFS('RAB Prices Short'!L:L,'RAB Prices Short'!$B:$B,'All Prices combined'!$D149,'RAB Prices Short'!$E:$E,'All Prices combined'!$G149),IF($B149="RAB Long",SUMIFS('RAB Prices Long'!L:L,'RAB Prices Long'!$B:$B,'All Prices combined'!$D149,'RAB Prices Long'!$E:$E,'All Prices combined'!$G149)))),2)</f>
        <v>0.77</v>
      </c>
      <c r="J149" s="2">
        <f>ROUND(IF($B149="Annuity",SUMIFS('Annuity Prices'!M:M,'Annuity Prices'!$B:$B,$D149,'Annuity Prices'!$E:$E,$G149),IF($B149="RAB Short",SUMIFS('RAB Prices Short'!M:M,'RAB Prices Short'!$B:$B,'All Prices combined'!$D149,'RAB Prices Short'!$E:$E,'All Prices combined'!$G149),IF($B149="RAB Long",SUMIFS('RAB Prices Long'!M:M,'RAB Prices Long'!$B:$B,'All Prices combined'!$D149,'RAB Prices Long'!$E:$E,'All Prices combined'!$G149)))),2)</f>
        <v>0.79</v>
      </c>
      <c r="K149" s="2">
        <f>ROUND(IF($B149="Annuity",SUMIFS('Annuity Prices'!N:N,'Annuity Prices'!$B:$B,$D149,'Annuity Prices'!$E:$E,$G149),IF($B149="RAB Short",SUMIFS('RAB Prices Short'!N:N,'RAB Prices Short'!$B:$B,'All Prices combined'!$D149,'RAB Prices Short'!$E:$E,'All Prices combined'!$G149),IF($B149="RAB Long",SUMIFS('RAB Prices Long'!N:N,'RAB Prices Long'!$B:$B,'All Prices combined'!$D149,'RAB Prices Long'!$E:$E,'All Prices combined'!$G149)))),2)</f>
        <v>0.81</v>
      </c>
      <c r="L149" s="2">
        <f>ROUND(IF($B149="Annuity",SUMIFS('Annuity Prices'!O:O,'Annuity Prices'!$B:$B,$D149,'Annuity Prices'!$E:$E,$G149),IF($B149="RAB Short",SUMIFS('RAB Prices Short'!O:O,'RAB Prices Short'!$B:$B,'All Prices combined'!$D149,'RAB Prices Short'!$E:$E,'All Prices combined'!$G149),IF($B149="RAB Long",SUMIFS('RAB Prices Long'!O:O,'RAB Prices Long'!$B:$B,'All Prices combined'!$D149,'RAB Prices Long'!$E:$E,'All Prices combined'!$G149)))),2)</f>
        <v>0.84</v>
      </c>
      <c r="M149" s="2">
        <f>ROUND(IF($B149="Annuity",SUMIFS('Annuity Prices'!P:P,'Annuity Prices'!$B:$B,$D149,'Annuity Prices'!$E:$E,$G149),IF($B149="RAB Short",SUMIFS('RAB Prices Short'!P:P,'RAB Prices Short'!$B:$B,'All Prices combined'!$D149,'RAB Prices Short'!$E:$E,'All Prices combined'!$G149),IF($B149="RAB Long",SUMIFS('RAB Prices Long'!P:P,'RAB Prices Long'!$B:$B,'All Prices combined'!$D149,'RAB Prices Long'!$E:$E,'All Prices combined'!$G149)))),2)</f>
        <v>0.85</v>
      </c>
      <c r="N149" s="2">
        <f>ROUND(IF($B149="Annuity",SUMIFS('Annuity Prices'!Q:Q,'Annuity Prices'!$B:$B,$D149,'Annuity Prices'!$E:$E,$G149),IF($B149="RAB Short",SUMIFS('RAB Prices Short'!Q:Q,'RAB Prices Short'!$B:$B,'All Prices combined'!$D149,'RAB Prices Short'!$E:$E,'All Prices combined'!$G149),IF($B149="RAB Long",SUMIFS('RAB Prices Long'!Q:Q,'RAB Prices Long'!$B:$B,'All Prices combined'!$D149,'RAB Prices Long'!$E:$E,'All Prices combined'!$G149)))),2)</f>
        <v>0.87</v>
      </c>
      <c r="O149" s="2">
        <f>ROUND(IF($B149="Annuity",SUMIFS('Annuity Prices'!R:R,'Annuity Prices'!$B:$B,$D149,'Annuity Prices'!$E:$E,$G149),IF($B149="RAB Short",SUMIFS('RAB Prices Short'!R:R,'RAB Prices Short'!$B:$B,'All Prices combined'!$D149,'RAB Prices Short'!$E:$E,'All Prices combined'!$G149),IF($B149="RAB Long",SUMIFS('RAB Prices Long'!R:R,'RAB Prices Long'!$B:$B,'All Prices combined'!$D149,'RAB Prices Long'!$E:$E,'All Prices combined'!$G149)))),2)</f>
        <v>0.9</v>
      </c>
      <c r="P149" s="2">
        <f>ROUND(IF($B149="Annuity",SUMIFS('Annuity Prices'!S:S,'Annuity Prices'!$B:$B,$D149,'Annuity Prices'!$E:$E,$G149),IF($B149="RAB Short",SUMIFS('RAB Prices Short'!S:S,'RAB Prices Short'!$B:$B,'All Prices combined'!$D149,'RAB Prices Short'!$E:$E,'All Prices combined'!$G149),IF($B149="RAB Long",SUMIFS('RAB Prices Long'!S:S,'RAB Prices Long'!$B:$B,'All Prices combined'!$D149,'RAB Prices Long'!$E:$E,'All Prices combined'!$G149)))),2)</f>
        <v>0.92</v>
      </c>
      <c r="Q149" s="2">
        <f>ROUND(IF($B149="Annuity",SUMIFS('Annuity Prices'!T:T,'Annuity Prices'!$B:$B,$D149,'Annuity Prices'!$E:$E,$G149),IF($B149="RAB Short",SUMIFS('RAB Prices Short'!T:T,'RAB Prices Short'!$B:$B,'All Prices combined'!$D149,'RAB Prices Short'!$E:$E,'All Prices combined'!$G149),IF($B149="RAB Long",SUMIFS('RAB Prices Long'!T:T,'RAB Prices Long'!$B:$B,'All Prices combined'!$D149,'RAB Prices Long'!$E:$E,'All Prices combined'!$G149)))),2)</f>
        <v>0.94</v>
      </c>
      <c r="R149" s="2">
        <f>ROUND(IF($B149="Annuity",SUMIFS('Annuity Prices'!U:U,'Annuity Prices'!$B:$B,$D149,'Annuity Prices'!$E:$E,$G149),IF($B149="RAB Short",SUMIFS('RAB Prices Short'!U:U,'RAB Prices Short'!$B:$B,'All Prices combined'!$D149,'RAB Prices Short'!$E:$E,'All Prices combined'!$G149),IF($B149="RAB Long",SUMIFS('RAB Prices Long'!U:U,'RAB Prices Long'!$B:$B,'All Prices combined'!$D149,'RAB Prices Long'!$E:$E,'All Prices combined'!$G149)))),2)</f>
        <v>0.96</v>
      </c>
      <c r="S149" s="2">
        <f>ROUND(IF($B149="Annuity",SUMIFS('Annuity Prices'!V:V,'Annuity Prices'!$B:$B,$D149,'Annuity Prices'!$E:$E,$G149),IF($B149="RAB Short",SUMIFS('RAB Prices Short'!V:V,'RAB Prices Short'!$B:$B,'All Prices combined'!$D149,'RAB Prices Short'!$E:$E,'All Prices combined'!$G149),IF($B149="RAB Long",SUMIFS('RAB Prices Long'!V:V,'RAB Prices Long'!$B:$B,'All Prices combined'!$D149,'RAB Prices Long'!$E:$E,'All Prices combined'!$G149)))),2)</f>
        <v>0.98</v>
      </c>
      <c r="T149" s="2">
        <f>ROUND(IF($B149="Annuity",SUMIFS('Annuity Prices'!W:W,'Annuity Prices'!$B:$B,$D149,'Annuity Prices'!$E:$E,$G149),IF($B149="RAB Short",SUMIFS('RAB Prices Short'!W:W,'RAB Prices Short'!$B:$B,'All Prices combined'!$D149,'RAB Prices Short'!$E:$E,'All Prices combined'!$G149),IF($B149="RAB Long",SUMIFS('RAB Prices Long'!W:W,'RAB Prices Long'!$B:$B,'All Prices combined'!$D149,'RAB Prices Long'!$E:$E,'All Prices combined'!$G149)))),2)</f>
        <v>1.01</v>
      </c>
      <c r="U149" s="2">
        <f>ROUND(IF($B149="Annuity",SUMIFS('Annuity Prices'!X:X,'Annuity Prices'!$B:$B,$D149,'Annuity Prices'!$E:$E,$G149),IF($B149="RAB Short",SUMIFS('RAB Prices Short'!X:X,'RAB Prices Short'!$B:$B,'All Prices combined'!$D149,'RAB Prices Short'!$E:$E,'All Prices combined'!$G149),IF($B149="RAB Long",SUMIFS('RAB Prices Long'!X:X,'RAB Prices Long'!$B:$B,'All Prices combined'!$D149,'RAB Prices Long'!$E:$E,'All Prices combined'!$G149)))),2)</f>
        <v>1.03</v>
      </c>
      <c r="V149" s="2">
        <f>ROUND(IF($B149="Annuity",SUMIFS('Annuity Prices'!Y:Y,'Annuity Prices'!$B:$B,$D149,'Annuity Prices'!$E:$E,$G149),IF($B149="RAB Short",SUMIFS('RAB Prices Short'!Y:Y,'RAB Prices Short'!$B:$B,'All Prices combined'!$D149,'RAB Prices Short'!$E:$E,'All Prices combined'!$G149),IF($B149="RAB Long",SUMIFS('RAB Prices Long'!Y:Y,'RAB Prices Long'!$B:$B,'All Prices combined'!$D149,'RAB Prices Long'!$E:$E,'All Prices combined'!$G149)))),2)</f>
        <v>1.05</v>
      </c>
      <c r="W149" s="2">
        <f>ROUND(IF($B149="Annuity",SUMIFS('Annuity Prices'!Z:Z,'Annuity Prices'!$B:$B,$D149,'Annuity Prices'!$E:$E,$G149),IF($B149="RAB Short",SUMIFS('RAB Prices Short'!Z:Z,'RAB Prices Short'!$B:$B,'All Prices combined'!$D149,'RAB Prices Short'!$E:$E,'All Prices combined'!$G149),IF($B149="RAB Long",SUMIFS('RAB Prices Long'!Z:Z,'RAB Prices Long'!$B:$B,'All Prices combined'!$D149,'RAB Prices Long'!$E:$E,'All Prices combined'!$G149)))),2)</f>
        <v>1.08</v>
      </c>
      <c r="X149" s="2">
        <f>ROUND(IF($B149="Annuity",SUMIFS('Annuity Prices'!AA:AA,'Annuity Prices'!$B:$B,$D149,'Annuity Prices'!$E:$E,$G149),IF($B149="RAB Short",SUMIFS('RAB Prices Short'!AA:AA,'RAB Prices Short'!$B:$B,'All Prices combined'!$D149,'RAB Prices Short'!$E:$E,'All Prices combined'!$G149),IF($B149="RAB Long",SUMIFS('RAB Prices Long'!AA:AA,'RAB Prices Long'!$B:$B,'All Prices combined'!$D149,'RAB Prices Long'!$E:$E,'All Prices combined'!$G149)))),2)</f>
        <v>1.1100000000000001</v>
      </c>
      <c r="Y149" s="2">
        <f>ROUND(IF($B149="Annuity",SUMIFS('Annuity Prices'!AB:AB,'Annuity Prices'!$B:$B,$D149,'Annuity Prices'!$E:$E,$G149),IF($B149="RAB Short",SUMIFS('RAB Prices Short'!AB:AB,'RAB Prices Short'!$B:$B,'All Prices combined'!$D149,'RAB Prices Short'!$E:$E,'All Prices combined'!$G149),IF($B149="RAB Long",SUMIFS('RAB Prices Long'!AB:AB,'RAB Prices Long'!$B:$B,'All Prices combined'!$D149,'RAB Prices Long'!$E:$E,'All Prices combined'!$G149)))),2)</f>
        <v>1.1299999999999999</v>
      </c>
      <c r="Z149" s="2">
        <f>ROUND(IF($B149="Annuity",SUMIFS('Annuity Prices'!AC:AC,'Annuity Prices'!$B:$B,$D149,'Annuity Prices'!$E:$E,$G149),IF($B149="RAB Short",SUMIFS('RAB Prices Short'!AC:AC,'RAB Prices Short'!$B:$B,'All Prices combined'!$D149,'RAB Prices Short'!$E:$E,'All Prices combined'!$G149),IF($B149="RAB Long",SUMIFS('RAB Prices Long'!AC:AC,'RAB Prices Long'!$B:$B,'All Prices combined'!$D149,'RAB Prices Long'!$E:$E,'All Prices combined'!$G149)))),2)</f>
        <v>1.1599999999999999</v>
      </c>
      <c r="AA149" s="2">
        <f>ROUND(IF($B149="Annuity",SUMIFS('Annuity Prices'!AD:AD,'Annuity Prices'!$B:$B,$D149,'Annuity Prices'!$E:$E,$G149),IF($B149="RAB Short",SUMIFS('RAB Prices Short'!AD:AD,'RAB Prices Short'!$B:$B,'All Prices combined'!$D149,'RAB Prices Short'!$E:$E,'All Prices combined'!$G149),IF($B149="RAB Long",SUMIFS('RAB Prices Long'!AD:AD,'RAB Prices Long'!$B:$B,'All Prices combined'!$D149,'RAB Prices Long'!$E:$E,'All Prices combined'!$G149)))),2)</f>
        <v>1.19</v>
      </c>
      <c r="AB149" s="2">
        <f>ROUND(IF($B149="Annuity",SUMIFS('Annuity Prices'!AE:AE,'Annuity Prices'!$B:$B,$D149,'Annuity Prices'!$E:$E,$G149),IF($B149="RAB Short",SUMIFS('RAB Prices Short'!AE:AE,'RAB Prices Short'!$B:$B,'All Prices combined'!$D149,'RAB Prices Short'!$E:$E,'All Prices combined'!$G149),IF($B149="RAB Long",SUMIFS('RAB Prices Long'!AE:AE,'RAB Prices Long'!$B:$B,'All Prices combined'!$D149,'RAB Prices Long'!$E:$E,'All Prices combined'!$G149)))),2)</f>
        <v>1.22</v>
      </c>
      <c r="AC149" s="2">
        <f>ROUND(IF($B149="Annuity",SUMIFS('Annuity Prices'!AF:AF,'Annuity Prices'!$B:$B,$D149,'Annuity Prices'!$E:$E,$G149),IF($B149="RAB Short",SUMIFS('RAB Prices Short'!AF:AF,'RAB Prices Short'!$B:$B,'All Prices combined'!$D149,'RAB Prices Short'!$E:$E,'All Prices combined'!$G149),IF($B149="RAB Long",SUMIFS('RAB Prices Long'!AF:AF,'RAB Prices Long'!$B:$B,'All Prices combined'!$D149,'RAB Prices Long'!$E:$E,'All Prices combined'!$G149)))),2)</f>
        <v>1.24</v>
      </c>
      <c r="AD149" s="2">
        <f>ROUND(IF($B149="Annuity",SUMIFS('Annuity Prices'!AG:AG,'Annuity Prices'!$B:$B,$D149,'Annuity Prices'!$E:$E,$G149),IF($B149="RAB Short",SUMIFS('RAB Prices Short'!AG:AG,'RAB Prices Short'!$B:$B,'All Prices combined'!$D149,'RAB Prices Short'!$E:$E,'All Prices combined'!$G149),IF($B149="RAB Long",SUMIFS('RAB Prices Long'!AG:AG,'RAB Prices Long'!$B:$B,'All Prices combined'!$D149,'RAB Prices Long'!$E:$E,'All Prices combined'!$G149)))),2)</f>
        <v>1.27</v>
      </c>
      <c r="AE149" s="2">
        <f>ROUND(IF($B149="Annuity",SUMIFS('Annuity Prices'!AH:AH,'Annuity Prices'!$B:$B,$D149,'Annuity Prices'!$E:$E,$G149),IF($B149="RAB Short",SUMIFS('RAB Prices Short'!AH:AH,'RAB Prices Short'!$B:$B,'All Prices combined'!$D149,'RAB Prices Short'!$E:$E,'All Prices combined'!$G149),IF($B149="RAB Long",SUMIFS('RAB Prices Long'!AH:AH,'RAB Prices Long'!$B:$B,'All Prices combined'!$D149,'RAB Prices Long'!$E:$E,'All Prices combined'!$G149)))),2)</f>
        <v>1.3</v>
      </c>
      <c r="AF149" s="2">
        <f>ROUND(IF($B149="Annuity",SUMIFS('Annuity Prices'!AI:AI,'Annuity Prices'!$B:$B,$D149,'Annuity Prices'!$E:$E,$G149),IF($B149="RAB Short",SUMIFS('RAB Prices Short'!AI:AI,'RAB Prices Short'!$B:$B,'All Prices combined'!$D149,'RAB Prices Short'!$E:$E,'All Prices combined'!$G149),IF($B149="RAB Long",SUMIFS('RAB Prices Long'!AI:AI,'RAB Prices Long'!$B:$B,'All Prices combined'!$D149,'RAB Prices Long'!$E:$E,'All Prices combined'!$G149)))),2)</f>
        <v>1.34</v>
      </c>
      <c r="AG149" s="2">
        <f>ROUND(IF($B149="Annuity",SUMIFS('Annuity Prices'!AJ:AJ,'Annuity Prices'!$B:$B,$D149,'Annuity Prices'!$E:$E,$G149),IF($B149="RAB Short",SUMIFS('RAB Prices Short'!AJ:AJ,'RAB Prices Short'!$B:$B,'All Prices combined'!$D149,'RAB Prices Short'!$E:$E,'All Prices combined'!$G149),IF($B149="RAB Long",SUMIFS('RAB Prices Long'!AJ:AJ,'RAB Prices Long'!$B:$B,'All Prices combined'!$D149,'RAB Prices Long'!$E:$E,'All Prices combined'!$G149)))),2)</f>
        <v>1.36</v>
      </c>
      <c r="AH149" s="2">
        <f>ROUND(IF($B149="Annuity",SUMIFS('Annuity Prices'!AK:AK,'Annuity Prices'!$B:$B,$D149,'Annuity Prices'!$E:$E,$G149),IF($B149="RAB Short",SUMIFS('RAB Prices Short'!AK:AK,'RAB Prices Short'!$B:$B,'All Prices combined'!$D149,'RAB Prices Short'!$E:$E,'All Prices combined'!$G149),IF($B149="RAB Long",SUMIFS('RAB Prices Long'!AK:AK,'RAB Prices Long'!$B:$B,'All Prices combined'!$D149,'RAB Prices Long'!$E:$E,'All Prices combined'!$G149)))),2)</f>
        <v>1.4</v>
      </c>
      <c r="AI149" s="2">
        <f>ROUND(IF($B149="Annuity",SUMIFS('Annuity Prices'!AL:AL,'Annuity Prices'!$B:$B,$D149,'Annuity Prices'!$E:$E,$G149),IF($B149="RAB Short",SUMIFS('RAB Prices Short'!AL:AL,'RAB Prices Short'!$B:$B,'All Prices combined'!$D149,'RAB Prices Short'!$E:$E,'All Prices combined'!$G149),IF($B149="RAB Long",SUMIFS('RAB Prices Long'!AL:AL,'RAB Prices Long'!$B:$B,'All Prices combined'!$D149,'RAB Prices Long'!$E:$E,'All Prices combined'!$G149)))),2)</f>
        <v>1.43</v>
      </c>
      <c r="AJ149" s="2">
        <f>ROUND(IF($B149="Annuity",SUMIFS('Annuity Prices'!AM:AM,'Annuity Prices'!$B:$B,$D149,'Annuity Prices'!$E:$E,$G149),IF($B149="RAB Short",SUMIFS('RAB Prices Short'!AM:AM,'RAB Prices Short'!$B:$B,'All Prices combined'!$D149,'RAB Prices Short'!$E:$E,'All Prices combined'!$G149),IF($B149="RAB Long",SUMIFS('RAB Prices Long'!AM:AM,'RAB Prices Long'!$B:$B,'All Prices combined'!$D149,'RAB Prices Long'!$E:$E,'All Prices combined'!$G149)))),2)</f>
        <v>1.47</v>
      </c>
      <c r="AK149" s="2">
        <f>ROUND(IF($B149="Annuity",SUMIFS('Annuity Prices'!AN:AN,'Annuity Prices'!$B:$B,$D149,'Annuity Prices'!$E:$E,$G149),IF($B149="RAB Short",SUMIFS('RAB Prices Short'!AN:AN,'RAB Prices Short'!$B:$B,'All Prices combined'!$D149,'RAB Prices Short'!$E:$E,'All Prices combined'!$G149),IF($B149="RAB Long",SUMIFS('RAB Prices Long'!AN:AN,'RAB Prices Long'!$B:$B,'All Prices combined'!$D149,'RAB Prices Long'!$E:$E,'All Prices combined'!$G149)))),2)</f>
        <v>1.5</v>
      </c>
      <c r="AL149" s="2">
        <f>ROUND(IF($B149="Annuity",SUMIFS('Annuity Prices'!AO:AO,'Annuity Prices'!$B:$B,$D149,'Annuity Prices'!$E:$E,$G149),IF($B149="RAB Short",SUMIFS('RAB Prices Short'!AO:AO,'RAB Prices Short'!$B:$B,'All Prices combined'!$D149,'RAB Prices Short'!$E:$E,'All Prices combined'!$G149),IF($B149="RAB Long",SUMIFS('RAB Prices Long'!AO:AO,'RAB Prices Long'!$B:$B,'All Prices combined'!$D149,'RAB Prices Long'!$E:$E,'All Prices combined'!$G149)))),2)</f>
        <v>1.53</v>
      </c>
      <c r="AM149" s="2">
        <f>ROUND(IF($B149="Annuity",SUMIFS('Annuity Prices'!AP:AP,'Annuity Prices'!$B:$B,$D149,'Annuity Prices'!$E:$E,$G149),IF($B149="RAB Short",SUMIFS('RAB Prices Short'!AP:AP,'RAB Prices Short'!$B:$B,'All Prices combined'!$D149,'RAB Prices Short'!$E:$E,'All Prices combined'!$G149),IF($B149="RAB Long",SUMIFS('RAB Prices Long'!AP:AP,'RAB Prices Long'!$B:$B,'All Prices combined'!$D149,'RAB Prices Long'!$E:$E,'All Prices combined'!$G149)))),2)</f>
        <v>1.57</v>
      </c>
      <c r="AN149" s="2">
        <f>ROUND(IF($B149="Annuity",SUMIFS('Annuity Prices'!AQ:AQ,'Annuity Prices'!$B:$B,$D149,'Annuity Prices'!$E:$E,$G149),IF($B149="RAB Short",SUMIFS('RAB Prices Short'!AQ:AQ,'RAB Prices Short'!$B:$B,'All Prices combined'!$D149,'RAB Prices Short'!$E:$E,'All Prices combined'!$G149),IF($B149="RAB Long",SUMIFS('RAB Prices Long'!AQ:AQ,'RAB Prices Long'!$B:$B,'All Prices combined'!$D149,'RAB Prices Long'!$E:$E,'All Prices combined'!$G149)))),2)</f>
        <v>1.61</v>
      </c>
      <c r="AO149" s="2">
        <f>ROUND(IF($B149="Annuity",SUMIFS('Annuity Prices'!AR:AR,'Annuity Prices'!$B:$B,$D149,'Annuity Prices'!$E:$E,$G149),IF($B149="RAB Short",SUMIFS('RAB Prices Short'!AR:AR,'RAB Prices Short'!$B:$B,'All Prices combined'!$D149,'RAB Prices Short'!$E:$E,'All Prices combined'!$G149),IF($B149="RAB Long",SUMIFS('RAB Prices Long'!AR:AR,'RAB Prices Long'!$B:$B,'All Prices combined'!$D149,'RAB Prices Long'!$E:$E,'All Prices combined'!$G149)))),2)</f>
        <v>0.36</v>
      </c>
      <c r="AP149" s="2">
        <f>ROUND(IF($B149="Annuity",SUMIFS('Annuity Prices'!AS:AS,'Annuity Prices'!$B:$B,$D149,'Annuity Prices'!$E:$E,$G149),IF($B149="RAB Short",SUMIFS('RAB Prices Short'!AS:AS,'RAB Prices Short'!$B:$B,'All Prices combined'!$D149,'RAB Prices Short'!$E:$E,'All Prices combined'!$G149),IF($B149="RAB Long",SUMIFS('RAB Prices Long'!AS:AS,'RAB Prices Long'!$B:$B,'All Prices combined'!$D149,'RAB Prices Long'!$E:$E,'All Prices combined'!$G149)))),2)</f>
        <v>0.77</v>
      </c>
      <c r="AQ149" s="2">
        <f>ROUND(IF($B149="Annuity",SUMIFS('Annuity Prices'!AT:AT,'Annuity Prices'!$B:$B,$D149,'Annuity Prices'!$E:$E,$G149),IF($B149="RAB Short",SUMIFS('RAB Prices Short'!AT:AT,'RAB Prices Short'!$B:$B,'All Prices combined'!$D149,'RAB Prices Short'!$E:$E,'All Prices combined'!$G149),IF($B149="RAB Long",SUMIFS('RAB Prices Long'!AT:AT,'RAB Prices Long'!$B:$B,'All Prices combined'!$D149,'RAB Prices Long'!$E:$E,'All Prices combined'!$G149)))),2)</f>
        <v>0.79</v>
      </c>
      <c r="AR149" s="2">
        <f>ROUND(IF($B149="Annuity",SUMIFS('Annuity Prices'!AU:AU,'Annuity Prices'!$B:$B,$D149,'Annuity Prices'!$E:$E,$G149),IF($B149="RAB Short",SUMIFS('RAB Prices Short'!AU:AU,'RAB Prices Short'!$B:$B,'All Prices combined'!$D149,'RAB Prices Short'!$E:$E,'All Prices combined'!$G149),IF($B149="RAB Long",SUMIFS('RAB Prices Long'!AU:AU,'RAB Prices Long'!$B:$B,'All Prices combined'!$D149,'RAB Prices Long'!$E:$E,'All Prices combined'!$G149)))),2)</f>
        <v>0.81</v>
      </c>
      <c r="AS149" s="2">
        <f>ROUND(IF($B149="Annuity",SUMIFS('Annuity Prices'!AV:AV,'Annuity Prices'!$B:$B,$D149,'Annuity Prices'!$E:$E,$G149),IF($B149="RAB Short",SUMIFS('RAB Prices Short'!AV:AV,'RAB Prices Short'!$B:$B,'All Prices combined'!$D149,'RAB Prices Short'!$E:$E,'All Prices combined'!$G149),IF($B149="RAB Long",SUMIFS('RAB Prices Long'!AV:AV,'RAB Prices Long'!$B:$B,'All Prices combined'!$D149,'RAB Prices Long'!$E:$E,'All Prices combined'!$G149)))),2)</f>
        <v>0.84</v>
      </c>
      <c r="AT149" s="2">
        <f>ROUND(IF($B149="Annuity",SUMIFS('Annuity Prices'!AW:AW,'Annuity Prices'!$B:$B,$D149,'Annuity Prices'!$E:$E,$G149),IF($B149="RAB Short",SUMIFS('RAB Prices Short'!AW:AW,'RAB Prices Short'!$B:$B,'All Prices combined'!$D149,'RAB Prices Short'!$E:$E,'All Prices combined'!$G149),IF($B149="RAB Long",SUMIFS('RAB Prices Long'!AW:AW,'RAB Prices Long'!$B:$B,'All Prices combined'!$D149,'RAB Prices Long'!$E:$E,'All Prices combined'!$G149)))),2)</f>
        <v>0.85</v>
      </c>
      <c r="AU149" s="2">
        <f>ROUND(IF($B149="Annuity",SUMIFS('Annuity Prices'!AX:AX,'Annuity Prices'!$B:$B,$D149,'Annuity Prices'!$E:$E,$G149),IF($B149="RAB Short",SUMIFS('RAB Prices Short'!AX:AX,'RAB Prices Short'!$B:$B,'All Prices combined'!$D149,'RAB Prices Short'!$E:$E,'All Prices combined'!$G149),IF($B149="RAB Long",SUMIFS('RAB Prices Long'!AX:AX,'RAB Prices Long'!$B:$B,'All Prices combined'!$D149,'RAB Prices Long'!$E:$E,'All Prices combined'!$G149)))),2)</f>
        <v>0.87</v>
      </c>
      <c r="AV149" s="2">
        <f>ROUND(IF($B149="Annuity",SUMIFS('Annuity Prices'!AY:AY,'Annuity Prices'!$B:$B,$D149,'Annuity Prices'!$E:$E,$G149),IF($B149="RAB Short",SUMIFS('RAB Prices Short'!AY:AY,'RAB Prices Short'!$B:$B,'All Prices combined'!$D149,'RAB Prices Short'!$E:$E,'All Prices combined'!$G149),IF($B149="RAB Long",SUMIFS('RAB Prices Long'!AY:AY,'RAB Prices Long'!$B:$B,'All Prices combined'!$D149,'RAB Prices Long'!$E:$E,'All Prices combined'!$G149)))),2)</f>
        <v>0.9</v>
      </c>
      <c r="AW149" s="2">
        <f>ROUND(IF($B149="Annuity",SUMIFS('Annuity Prices'!AZ:AZ,'Annuity Prices'!$B:$B,$D149,'Annuity Prices'!$E:$E,$G149),IF($B149="RAB Short",SUMIFS('RAB Prices Short'!AZ:AZ,'RAB Prices Short'!$B:$B,'All Prices combined'!$D149,'RAB Prices Short'!$E:$E,'All Prices combined'!$G149),IF($B149="RAB Long",SUMIFS('RAB Prices Long'!AZ:AZ,'RAB Prices Long'!$B:$B,'All Prices combined'!$D149,'RAB Prices Long'!$E:$E,'All Prices combined'!$G149)))),2)</f>
        <v>0.92</v>
      </c>
      <c r="AX149" s="2">
        <f>ROUND(IF($B149="Annuity",SUMIFS('Annuity Prices'!BA:BA,'Annuity Prices'!$B:$B,$D149,'Annuity Prices'!$E:$E,$G149),IF($B149="RAB Short",SUMIFS('RAB Prices Short'!BA:BA,'RAB Prices Short'!$B:$B,'All Prices combined'!$D149,'RAB Prices Short'!$E:$E,'All Prices combined'!$G149),IF($B149="RAB Long",SUMIFS('RAB Prices Long'!BA:BA,'RAB Prices Long'!$B:$B,'All Prices combined'!$D149,'RAB Prices Long'!$E:$E,'All Prices combined'!$G149)))),2)</f>
        <v>0.94</v>
      </c>
      <c r="AY149" s="2">
        <f>ROUND(IF($B149="Annuity",SUMIFS('Annuity Prices'!BB:BB,'Annuity Prices'!$B:$B,$D149,'Annuity Prices'!$E:$E,$G149),IF($B149="RAB Short",SUMIFS('RAB Prices Short'!BB:BB,'RAB Prices Short'!$B:$B,'All Prices combined'!$D149,'RAB Prices Short'!$E:$E,'All Prices combined'!$G149),IF($B149="RAB Long",SUMIFS('RAB Prices Long'!BB:BB,'RAB Prices Long'!$B:$B,'All Prices combined'!$D149,'RAB Prices Long'!$E:$E,'All Prices combined'!$G149)))),2)</f>
        <v>0.96</v>
      </c>
      <c r="AZ149" s="2">
        <f>ROUND(IF($B149="Annuity",SUMIFS('Annuity Prices'!BC:BC,'Annuity Prices'!$B:$B,$D149,'Annuity Prices'!$E:$E,$G149),IF($B149="RAB Short",SUMIFS('RAB Prices Short'!BC:BC,'RAB Prices Short'!$B:$B,'All Prices combined'!$D149,'RAB Prices Short'!$E:$E,'All Prices combined'!$G149),IF($B149="RAB Long",SUMIFS('RAB Prices Long'!BC:BC,'RAB Prices Long'!$B:$B,'All Prices combined'!$D149,'RAB Prices Long'!$E:$E,'All Prices combined'!$G149)))),2)</f>
        <v>0.98</v>
      </c>
      <c r="BA149" s="2">
        <f>ROUND(IF($B149="Annuity",SUMIFS('Annuity Prices'!BD:BD,'Annuity Prices'!$B:$B,$D149,'Annuity Prices'!$E:$E,$G149),IF($B149="RAB Short",SUMIFS('RAB Prices Short'!BD:BD,'RAB Prices Short'!$B:$B,'All Prices combined'!$D149,'RAB Prices Short'!$E:$E,'All Prices combined'!$G149),IF($B149="RAB Long",SUMIFS('RAB Prices Long'!BD:BD,'RAB Prices Long'!$B:$B,'All Prices combined'!$D149,'RAB Prices Long'!$E:$E,'All Prices combined'!$G149)))),2)</f>
        <v>1.01</v>
      </c>
      <c r="BB149" s="2">
        <f>ROUND(IF($B149="Annuity",SUMIFS('Annuity Prices'!BE:BE,'Annuity Prices'!$B:$B,$D149,'Annuity Prices'!$E:$E,$G149),IF($B149="RAB Short",SUMIFS('RAB Prices Short'!BE:BE,'RAB Prices Short'!$B:$B,'All Prices combined'!$D149,'RAB Prices Short'!$E:$E,'All Prices combined'!$G149),IF($B149="RAB Long",SUMIFS('RAB Prices Long'!BE:BE,'RAB Prices Long'!$B:$B,'All Prices combined'!$D149,'RAB Prices Long'!$E:$E,'All Prices combined'!$G149)))),2)</f>
        <v>1.03</v>
      </c>
      <c r="BC149" s="2">
        <f>ROUND(IF($B149="Annuity",SUMIFS('Annuity Prices'!BF:BF,'Annuity Prices'!$B:$B,$D149,'Annuity Prices'!$E:$E,$G149),IF($B149="RAB Short",SUMIFS('RAB Prices Short'!BF:BF,'RAB Prices Short'!$B:$B,'All Prices combined'!$D149,'RAB Prices Short'!$E:$E,'All Prices combined'!$G149),IF($B149="RAB Long",SUMIFS('RAB Prices Long'!BF:BF,'RAB Prices Long'!$B:$B,'All Prices combined'!$D149,'RAB Prices Long'!$E:$E,'All Prices combined'!$G149)))),2)</f>
        <v>1.05</v>
      </c>
      <c r="BD149" s="2">
        <f>ROUND(IF($B149="Annuity",SUMIFS('Annuity Prices'!BG:BG,'Annuity Prices'!$B:$B,$D149,'Annuity Prices'!$E:$E,$G149),IF($B149="RAB Short",SUMIFS('RAB Prices Short'!BG:BG,'RAB Prices Short'!$B:$B,'All Prices combined'!$D149,'RAB Prices Short'!$E:$E,'All Prices combined'!$G149),IF($B149="RAB Long",SUMIFS('RAB Prices Long'!BG:BG,'RAB Prices Long'!$B:$B,'All Prices combined'!$D149,'RAB Prices Long'!$E:$E,'All Prices combined'!$G149)))),2)</f>
        <v>1.08</v>
      </c>
      <c r="BE149" s="2">
        <f>ROUND(IF($B149="Annuity",SUMIFS('Annuity Prices'!BH:BH,'Annuity Prices'!$B:$B,$D149,'Annuity Prices'!$E:$E,$G149),IF($B149="RAB Short",SUMIFS('RAB Prices Short'!BH:BH,'RAB Prices Short'!$B:$B,'All Prices combined'!$D149,'RAB Prices Short'!$E:$E,'All Prices combined'!$G149),IF($B149="RAB Long",SUMIFS('RAB Prices Long'!BH:BH,'RAB Prices Long'!$B:$B,'All Prices combined'!$D149,'RAB Prices Long'!$E:$E,'All Prices combined'!$G149)))),2)</f>
        <v>1.1100000000000001</v>
      </c>
      <c r="BF149" s="2">
        <f>ROUND(IF($B149="Annuity",SUMIFS('Annuity Prices'!BI:BI,'Annuity Prices'!$B:$B,$D149,'Annuity Prices'!$E:$E,$G149),IF($B149="RAB Short",SUMIFS('RAB Prices Short'!BI:BI,'RAB Prices Short'!$B:$B,'All Prices combined'!$D149,'RAB Prices Short'!$E:$E,'All Prices combined'!$G149),IF($B149="RAB Long",SUMIFS('RAB Prices Long'!BI:BI,'RAB Prices Long'!$B:$B,'All Prices combined'!$D149,'RAB Prices Long'!$E:$E,'All Prices combined'!$G149)))),2)</f>
        <v>1.1299999999999999</v>
      </c>
      <c r="BG149" s="2">
        <f>ROUND(IF($B149="Annuity",SUMIFS('Annuity Prices'!BJ:BJ,'Annuity Prices'!$B:$B,$D149,'Annuity Prices'!$E:$E,$G149),IF($B149="RAB Short",SUMIFS('RAB Prices Short'!BJ:BJ,'RAB Prices Short'!$B:$B,'All Prices combined'!$D149,'RAB Prices Short'!$E:$E,'All Prices combined'!$G149),IF($B149="RAB Long",SUMIFS('RAB Prices Long'!BJ:BJ,'RAB Prices Long'!$B:$B,'All Prices combined'!$D149,'RAB Prices Long'!$E:$E,'All Prices combined'!$G149)))),2)</f>
        <v>1.1599999999999999</v>
      </c>
      <c r="BH149" s="2">
        <f>ROUND(IF($B149="Annuity",SUMIFS('Annuity Prices'!BK:BK,'Annuity Prices'!$B:$B,$D149,'Annuity Prices'!$E:$E,$G149),IF($B149="RAB Short",SUMIFS('RAB Prices Short'!BK:BK,'RAB Prices Short'!$B:$B,'All Prices combined'!$D149,'RAB Prices Short'!$E:$E,'All Prices combined'!$G149),IF($B149="RAB Long",SUMIFS('RAB Prices Long'!BK:BK,'RAB Prices Long'!$B:$B,'All Prices combined'!$D149,'RAB Prices Long'!$E:$E,'All Prices combined'!$G149)))),2)</f>
        <v>1.19</v>
      </c>
      <c r="BI149" s="2">
        <f>ROUND(IF($B149="Annuity",SUMIFS('Annuity Prices'!BL:BL,'Annuity Prices'!$B:$B,$D149,'Annuity Prices'!$E:$E,$G149),IF($B149="RAB Short",SUMIFS('RAB Prices Short'!BL:BL,'RAB Prices Short'!$B:$B,'All Prices combined'!$D149,'RAB Prices Short'!$E:$E,'All Prices combined'!$G149),IF($B149="RAB Long",SUMIFS('RAB Prices Long'!BL:BL,'RAB Prices Long'!$B:$B,'All Prices combined'!$D149,'RAB Prices Long'!$E:$E,'All Prices combined'!$G149)))),2)</f>
        <v>1.22</v>
      </c>
      <c r="BJ149" s="2">
        <f>ROUND(IF($B149="Annuity",SUMIFS('Annuity Prices'!BM:BM,'Annuity Prices'!$B:$B,$D149,'Annuity Prices'!$E:$E,$G149),IF($B149="RAB Short",SUMIFS('RAB Prices Short'!BM:BM,'RAB Prices Short'!$B:$B,'All Prices combined'!$D149,'RAB Prices Short'!$E:$E,'All Prices combined'!$G149),IF($B149="RAB Long",SUMIFS('RAB Prices Long'!BM:BM,'RAB Prices Long'!$B:$B,'All Prices combined'!$D149,'RAB Prices Long'!$E:$E,'All Prices combined'!$G149)))),2)</f>
        <v>1.24</v>
      </c>
      <c r="BK149" s="2">
        <f>ROUND(IF($B149="Annuity",SUMIFS('Annuity Prices'!BN:BN,'Annuity Prices'!$B:$B,$D149,'Annuity Prices'!$E:$E,$G149),IF($B149="RAB Short",SUMIFS('RAB Prices Short'!BN:BN,'RAB Prices Short'!$B:$B,'All Prices combined'!$D149,'RAB Prices Short'!$E:$E,'All Prices combined'!$G149),IF($B149="RAB Long",SUMIFS('RAB Prices Long'!BN:BN,'RAB Prices Long'!$B:$B,'All Prices combined'!$D149,'RAB Prices Long'!$E:$E,'All Prices combined'!$G149)))),2)</f>
        <v>1.27</v>
      </c>
      <c r="BL149" s="2">
        <f>ROUND(IF($B149="Annuity",SUMIFS('Annuity Prices'!BO:BO,'Annuity Prices'!$B:$B,$D149,'Annuity Prices'!$E:$E,$G149),IF($B149="RAB Short",SUMIFS('RAB Prices Short'!BO:BO,'RAB Prices Short'!$B:$B,'All Prices combined'!$D149,'RAB Prices Short'!$E:$E,'All Prices combined'!$G149),IF($B149="RAB Long",SUMIFS('RAB Prices Long'!BO:BO,'RAB Prices Long'!$B:$B,'All Prices combined'!$D149,'RAB Prices Long'!$E:$E,'All Prices combined'!$G149)))),2)</f>
        <v>1.3</v>
      </c>
      <c r="BM149" s="2">
        <f>ROUND(IF($B149="Annuity",SUMIFS('Annuity Prices'!BP:BP,'Annuity Prices'!$B:$B,$D149,'Annuity Prices'!$E:$E,$G149),IF($B149="RAB Short",SUMIFS('RAB Prices Short'!BP:BP,'RAB Prices Short'!$B:$B,'All Prices combined'!$D149,'RAB Prices Short'!$E:$E,'All Prices combined'!$G149),IF($B149="RAB Long",SUMIFS('RAB Prices Long'!BP:BP,'RAB Prices Long'!$B:$B,'All Prices combined'!$D149,'RAB Prices Long'!$E:$E,'All Prices combined'!$G149)))),2)</f>
        <v>1.34</v>
      </c>
      <c r="BN149" s="2">
        <f>ROUND(IF($B149="Annuity",SUMIFS('Annuity Prices'!BQ:BQ,'Annuity Prices'!$B:$B,$D149,'Annuity Prices'!$E:$E,$G149),IF($B149="RAB Short",SUMIFS('RAB Prices Short'!BQ:BQ,'RAB Prices Short'!$B:$B,'All Prices combined'!$D149,'RAB Prices Short'!$E:$E,'All Prices combined'!$G149),IF($B149="RAB Long",SUMIFS('RAB Prices Long'!BQ:BQ,'RAB Prices Long'!$B:$B,'All Prices combined'!$D149,'RAB Prices Long'!$E:$E,'All Prices combined'!$G149)))),2)</f>
        <v>1.36</v>
      </c>
      <c r="BO149" s="2">
        <f>ROUND(IF($B149="Annuity",SUMIFS('Annuity Prices'!BR:BR,'Annuity Prices'!$B:$B,$D149,'Annuity Prices'!$E:$E,$G149),IF($B149="RAB Short",SUMIFS('RAB Prices Short'!BR:BR,'RAB Prices Short'!$B:$B,'All Prices combined'!$D149,'RAB Prices Short'!$E:$E,'All Prices combined'!$G149),IF($B149="RAB Long",SUMIFS('RAB Prices Long'!BR:BR,'RAB Prices Long'!$B:$B,'All Prices combined'!$D149,'RAB Prices Long'!$E:$E,'All Prices combined'!$G149)))),2)</f>
        <v>1.4</v>
      </c>
      <c r="BP149" s="2">
        <f>ROUND(IF($B149="Annuity",SUMIFS('Annuity Prices'!BS:BS,'Annuity Prices'!$B:$B,$D149,'Annuity Prices'!$E:$E,$G149),IF($B149="RAB Short",SUMIFS('RAB Prices Short'!BS:BS,'RAB Prices Short'!$B:$B,'All Prices combined'!$D149,'RAB Prices Short'!$E:$E,'All Prices combined'!$G149),IF($B149="RAB Long",SUMIFS('RAB Prices Long'!BS:BS,'RAB Prices Long'!$B:$B,'All Prices combined'!$D149,'RAB Prices Long'!$E:$E,'All Prices combined'!$G149)))),2)</f>
        <v>1.43</v>
      </c>
      <c r="BQ149" s="2">
        <f>ROUND(IF($B149="Annuity",SUMIFS('Annuity Prices'!BT:BT,'Annuity Prices'!$B:$B,$D149,'Annuity Prices'!$E:$E,$G149),IF($B149="RAB Short",SUMIFS('RAB Prices Short'!BT:BT,'RAB Prices Short'!$B:$B,'All Prices combined'!$D149,'RAB Prices Short'!$E:$E,'All Prices combined'!$G149),IF($B149="RAB Long",SUMIFS('RAB Prices Long'!BT:BT,'RAB Prices Long'!$B:$B,'All Prices combined'!$D149,'RAB Prices Long'!$E:$E,'All Prices combined'!$G149)))),2)</f>
        <v>1.47</v>
      </c>
      <c r="BR149" s="2">
        <f>ROUND(IF($B149="Annuity",SUMIFS('Annuity Prices'!BU:BU,'Annuity Prices'!$B:$B,$D149,'Annuity Prices'!$E:$E,$G149),IF($B149="RAB Short",SUMIFS('RAB Prices Short'!BU:BU,'RAB Prices Short'!$B:$B,'All Prices combined'!$D149,'RAB Prices Short'!$E:$E,'All Prices combined'!$G149),IF($B149="RAB Long",SUMIFS('RAB Prices Long'!BU:BU,'RAB Prices Long'!$B:$B,'All Prices combined'!$D149,'RAB Prices Long'!$E:$E,'All Prices combined'!$G149)))),2)</f>
        <v>1.5</v>
      </c>
      <c r="BS149" s="2">
        <f>ROUND(IF($B149="Annuity",SUMIFS('Annuity Prices'!BV:BV,'Annuity Prices'!$B:$B,$D149,'Annuity Prices'!$E:$E,$G149),IF($B149="RAB Short",SUMIFS('RAB Prices Short'!BV:BV,'RAB Prices Short'!$B:$B,'All Prices combined'!$D149,'RAB Prices Short'!$E:$E,'All Prices combined'!$G149),IF($B149="RAB Long",SUMIFS('RAB Prices Long'!BV:BV,'RAB Prices Long'!$B:$B,'All Prices combined'!$D149,'RAB Prices Long'!$E:$E,'All Prices combined'!$G149)))),2)</f>
        <v>1.53</v>
      </c>
      <c r="BT149" s="2">
        <f>ROUND(IF($B149="Annuity",SUMIFS('Annuity Prices'!BW:BW,'Annuity Prices'!$B:$B,$D149,'Annuity Prices'!$E:$E,$G149),IF($B149="RAB Short",SUMIFS('RAB Prices Short'!BW:BW,'RAB Prices Short'!$B:$B,'All Prices combined'!$D149,'RAB Prices Short'!$E:$E,'All Prices combined'!$G149),IF($B149="RAB Long",SUMIFS('RAB Prices Long'!BW:BW,'RAB Prices Long'!$B:$B,'All Prices combined'!$D149,'RAB Prices Long'!$E:$E,'All Prices combined'!$G149)))),2)</f>
        <v>1.57</v>
      </c>
      <c r="BU149" s="2">
        <f>ROUND(IF($B149="Annuity",SUMIFS('Annuity Prices'!BX:BX,'Annuity Prices'!$B:$B,$D149,'Annuity Prices'!$E:$E,$G149),IF($B149="RAB Short",SUMIFS('RAB Prices Short'!BX:BX,'RAB Prices Short'!$B:$B,'All Prices combined'!$D149,'RAB Prices Short'!$E:$E,'All Prices combined'!$G149),IF($B149="RAB Long",SUMIFS('RAB Prices Long'!BX:BX,'RAB Prices Long'!$B:$B,'All Prices combined'!$D149,'RAB Prices Long'!$E:$E,'All Prices combined'!$G149)))),2)</f>
        <v>1.61</v>
      </c>
    </row>
    <row r="150" spans="2:73" x14ac:dyDescent="0.25">
      <c r="B150" t="s">
        <v>37</v>
      </c>
      <c r="C150" s="1">
        <v>25</v>
      </c>
      <c r="D150" s="1" t="s">
        <v>206</v>
      </c>
      <c r="E150" s="1" t="s">
        <v>203</v>
      </c>
      <c r="F150" s="1">
        <v>25</v>
      </c>
      <c r="G150" s="1" t="s">
        <v>42</v>
      </c>
      <c r="H150" s="1"/>
      <c r="I150" s="2">
        <f>ROUND(IF($B150="Annuity",SUMIFS('Annuity Prices'!L:L,'Annuity Prices'!$B:$B,$D150,'Annuity Prices'!$E:$E,$G150),IF($B150="RAB Short",SUMIFS('RAB Prices Short'!L:L,'RAB Prices Short'!$B:$B,'All Prices combined'!$D150,'RAB Prices Short'!$E:$E,'All Prices combined'!$G150),IF($B150="RAB Long",SUMIFS('RAB Prices Long'!L:L,'RAB Prices Long'!$B:$B,'All Prices combined'!$D150,'RAB Prices Long'!$E:$E,'All Prices combined'!$G150)))),2)</f>
        <v>49.51</v>
      </c>
      <c r="J150" s="2">
        <f>ROUND(IF($B150="Annuity",SUMIFS('Annuity Prices'!M:M,'Annuity Prices'!$B:$B,$D150,'Annuity Prices'!$E:$E,$G150),IF($B150="RAB Short",SUMIFS('RAB Prices Short'!M:M,'RAB Prices Short'!$B:$B,'All Prices combined'!$D150,'RAB Prices Short'!$E:$E,'All Prices combined'!$G150),IF($B150="RAB Long",SUMIFS('RAB Prices Long'!M:M,'RAB Prices Long'!$B:$B,'All Prices combined'!$D150,'RAB Prices Long'!$E:$E,'All Prices combined'!$G150)))),2)</f>
        <v>50.93</v>
      </c>
      <c r="K150" s="2">
        <f>ROUND(IF($B150="Annuity",SUMIFS('Annuity Prices'!N:N,'Annuity Prices'!$B:$B,$D150,'Annuity Prices'!$E:$E,$G150),IF($B150="RAB Short",SUMIFS('RAB Prices Short'!N:N,'RAB Prices Short'!$B:$B,'All Prices combined'!$D150,'RAB Prices Short'!$E:$E,'All Prices combined'!$G150),IF($B150="RAB Long",SUMIFS('RAB Prices Long'!N:N,'RAB Prices Long'!$B:$B,'All Prices combined'!$D150,'RAB Prices Long'!$E:$E,'All Prices combined'!$G150)))),2)</f>
        <v>52.39</v>
      </c>
      <c r="L150" s="2">
        <f>ROUND(IF($B150="Annuity",SUMIFS('Annuity Prices'!O:O,'Annuity Prices'!$B:$B,$D150,'Annuity Prices'!$E:$E,$G150),IF($B150="RAB Short",SUMIFS('RAB Prices Short'!O:O,'RAB Prices Short'!$B:$B,'All Prices combined'!$D150,'RAB Prices Short'!$E:$E,'All Prices combined'!$G150),IF($B150="RAB Long",SUMIFS('RAB Prices Long'!O:O,'RAB Prices Long'!$B:$B,'All Prices combined'!$D150,'RAB Prices Long'!$E:$E,'All Prices combined'!$G150)))),2)</f>
        <v>53.89</v>
      </c>
      <c r="M150" s="2">
        <f>ROUND(IF($B150="Annuity",SUMIFS('Annuity Prices'!P:P,'Annuity Prices'!$B:$B,$D150,'Annuity Prices'!$E:$E,$G150),IF($B150="RAB Short",SUMIFS('RAB Prices Short'!P:P,'RAB Prices Short'!$B:$B,'All Prices combined'!$D150,'RAB Prices Short'!$E:$E,'All Prices combined'!$G150),IF($B150="RAB Long",SUMIFS('RAB Prices Long'!P:P,'RAB Prices Long'!$B:$B,'All Prices combined'!$D150,'RAB Prices Long'!$E:$E,'All Prices combined'!$G150)))),2)</f>
        <v>55.89</v>
      </c>
      <c r="N150" s="2">
        <f>ROUND(IF($B150="Annuity",SUMIFS('Annuity Prices'!Q:Q,'Annuity Prices'!$B:$B,$D150,'Annuity Prices'!$E:$E,$G150),IF($B150="RAB Short",SUMIFS('RAB Prices Short'!Q:Q,'RAB Prices Short'!$B:$B,'All Prices combined'!$D150,'RAB Prices Short'!$E:$E,'All Prices combined'!$G150),IF($B150="RAB Long",SUMIFS('RAB Prices Long'!Q:Q,'RAB Prices Long'!$B:$B,'All Prices combined'!$D150,'RAB Prices Long'!$E:$E,'All Prices combined'!$G150)))),2)</f>
        <v>57.29</v>
      </c>
      <c r="O150" s="2">
        <f>ROUND(IF($B150="Annuity",SUMIFS('Annuity Prices'!R:R,'Annuity Prices'!$B:$B,$D150,'Annuity Prices'!$E:$E,$G150),IF($B150="RAB Short",SUMIFS('RAB Prices Short'!R:R,'RAB Prices Short'!$B:$B,'All Prices combined'!$D150,'RAB Prices Short'!$E:$E,'All Prices combined'!$G150),IF($B150="RAB Long",SUMIFS('RAB Prices Long'!R:R,'RAB Prices Long'!$B:$B,'All Prices combined'!$D150,'RAB Prices Long'!$E:$E,'All Prices combined'!$G150)))),2)</f>
        <v>58.72</v>
      </c>
      <c r="P150" s="2">
        <f>ROUND(IF($B150="Annuity",SUMIFS('Annuity Prices'!S:S,'Annuity Prices'!$B:$B,$D150,'Annuity Prices'!$E:$E,$G150),IF($B150="RAB Short",SUMIFS('RAB Prices Short'!S:S,'RAB Prices Short'!$B:$B,'All Prices combined'!$D150,'RAB Prices Short'!$E:$E,'All Prices combined'!$G150),IF($B150="RAB Long",SUMIFS('RAB Prices Long'!S:S,'RAB Prices Long'!$B:$B,'All Prices combined'!$D150,'RAB Prices Long'!$E:$E,'All Prices combined'!$G150)))),2)</f>
        <v>60.19</v>
      </c>
      <c r="Q150" s="2">
        <f>ROUND(IF($B150="Annuity",SUMIFS('Annuity Prices'!T:T,'Annuity Prices'!$B:$B,$D150,'Annuity Prices'!$E:$E,$G150),IF($B150="RAB Short",SUMIFS('RAB Prices Short'!T:T,'RAB Prices Short'!$B:$B,'All Prices combined'!$D150,'RAB Prices Short'!$E:$E,'All Prices combined'!$G150),IF($B150="RAB Long",SUMIFS('RAB Prices Long'!T:T,'RAB Prices Long'!$B:$B,'All Prices combined'!$D150,'RAB Prices Long'!$E:$E,'All Prices combined'!$G150)))),2)</f>
        <v>61.53</v>
      </c>
      <c r="R150" s="2">
        <f>ROUND(IF($B150="Annuity",SUMIFS('Annuity Prices'!U:U,'Annuity Prices'!$B:$B,$D150,'Annuity Prices'!$E:$E,$G150),IF($B150="RAB Short",SUMIFS('RAB Prices Short'!U:U,'RAB Prices Short'!$B:$B,'All Prices combined'!$D150,'RAB Prices Short'!$E:$E,'All Prices combined'!$G150),IF($B150="RAB Long",SUMIFS('RAB Prices Long'!U:U,'RAB Prices Long'!$B:$B,'All Prices combined'!$D150,'RAB Prices Long'!$E:$E,'All Prices combined'!$G150)))),2)</f>
        <v>63.07</v>
      </c>
      <c r="S150" s="2">
        <f>ROUND(IF($B150="Annuity",SUMIFS('Annuity Prices'!V:V,'Annuity Prices'!$B:$B,$D150,'Annuity Prices'!$E:$E,$G150),IF($B150="RAB Short",SUMIFS('RAB Prices Short'!V:V,'RAB Prices Short'!$B:$B,'All Prices combined'!$D150,'RAB Prices Short'!$E:$E,'All Prices combined'!$G150),IF($B150="RAB Long",SUMIFS('RAB Prices Long'!V:V,'RAB Prices Long'!$B:$B,'All Prices combined'!$D150,'RAB Prices Long'!$E:$E,'All Prices combined'!$G150)))),2)</f>
        <v>64.64</v>
      </c>
      <c r="T150" s="2">
        <f>ROUND(IF($B150="Annuity",SUMIFS('Annuity Prices'!W:W,'Annuity Prices'!$B:$B,$D150,'Annuity Prices'!$E:$E,$G150),IF($B150="RAB Short",SUMIFS('RAB Prices Short'!W:W,'RAB Prices Short'!$B:$B,'All Prices combined'!$D150,'RAB Prices Short'!$E:$E,'All Prices combined'!$G150),IF($B150="RAB Long",SUMIFS('RAB Prices Long'!W:W,'RAB Prices Long'!$B:$B,'All Prices combined'!$D150,'RAB Prices Long'!$E:$E,'All Prices combined'!$G150)))),2)</f>
        <v>66.260000000000005</v>
      </c>
      <c r="U150" s="2">
        <f>ROUND(IF($B150="Annuity",SUMIFS('Annuity Prices'!X:X,'Annuity Prices'!$B:$B,$D150,'Annuity Prices'!$E:$E,$G150),IF($B150="RAB Short",SUMIFS('RAB Prices Short'!X:X,'RAB Prices Short'!$B:$B,'All Prices combined'!$D150,'RAB Prices Short'!$E:$E,'All Prices combined'!$G150),IF($B150="RAB Long",SUMIFS('RAB Prices Long'!X:X,'RAB Prices Long'!$B:$B,'All Prices combined'!$D150,'RAB Prices Long'!$E:$E,'All Prices combined'!$G150)))),2)</f>
        <v>67.73</v>
      </c>
      <c r="V150" s="2">
        <f>ROUND(IF($B150="Annuity",SUMIFS('Annuity Prices'!Y:Y,'Annuity Prices'!$B:$B,$D150,'Annuity Prices'!$E:$E,$G150),IF($B150="RAB Short",SUMIFS('RAB Prices Short'!Y:Y,'RAB Prices Short'!$B:$B,'All Prices combined'!$D150,'RAB Prices Short'!$E:$E,'All Prices combined'!$G150),IF($B150="RAB Long",SUMIFS('RAB Prices Long'!Y:Y,'RAB Prices Long'!$B:$B,'All Prices combined'!$D150,'RAB Prices Long'!$E:$E,'All Prices combined'!$G150)))),2)</f>
        <v>69.42</v>
      </c>
      <c r="W150" s="2">
        <f>ROUND(IF($B150="Annuity",SUMIFS('Annuity Prices'!Z:Z,'Annuity Prices'!$B:$B,$D150,'Annuity Prices'!$E:$E,$G150),IF($B150="RAB Short",SUMIFS('RAB Prices Short'!Z:Z,'RAB Prices Short'!$B:$B,'All Prices combined'!$D150,'RAB Prices Short'!$E:$E,'All Prices combined'!$G150),IF($B150="RAB Long",SUMIFS('RAB Prices Long'!Z:Z,'RAB Prices Long'!$B:$B,'All Prices combined'!$D150,'RAB Prices Long'!$E:$E,'All Prices combined'!$G150)))),2)</f>
        <v>71.16</v>
      </c>
      <c r="X150" s="2">
        <f>ROUND(IF($B150="Annuity",SUMIFS('Annuity Prices'!AA:AA,'Annuity Prices'!$B:$B,$D150,'Annuity Prices'!$E:$E,$G150),IF($B150="RAB Short",SUMIFS('RAB Prices Short'!AA:AA,'RAB Prices Short'!$B:$B,'All Prices combined'!$D150,'RAB Prices Short'!$E:$E,'All Prices combined'!$G150),IF($B150="RAB Long",SUMIFS('RAB Prices Long'!AA:AA,'RAB Prices Long'!$B:$B,'All Prices combined'!$D150,'RAB Prices Long'!$E:$E,'All Prices combined'!$G150)))),2)</f>
        <v>72.94</v>
      </c>
      <c r="Y150" s="2">
        <f>ROUND(IF($B150="Annuity",SUMIFS('Annuity Prices'!AB:AB,'Annuity Prices'!$B:$B,$D150,'Annuity Prices'!$E:$E,$G150),IF($B150="RAB Short",SUMIFS('RAB Prices Short'!AB:AB,'RAB Prices Short'!$B:$B,'All Prices combined'!$D150,'RAB Prices Short'!$E:$E,'All Prices combined'!$G150),IF($B150="RAB Long",SUMIFS('RAB Prices Long'!AB:AB,'RAB Prices Long'!$B:$B,'All Prices combined'!$D150,'RAB Prices Long'!$E:$E,'All Prices combined'!$G150)))),2)</f>
        <v>74.56</v>
      </c>
      <c r="Z150" s="2">
        <f>ROUND(IF($B150="Annuity",SUMIFS('Annuity Prices'!AC:AC,'Annuity Prices'!$B:$B,$D150,'Annuity Prices'!$E:$E,$G150),IF($B150="RAB Short",SUMIFS('RAB Prices Short'!AC:AC,'RAB Prices Short'!$B:$B,'All Prices combined'!$D150,'RAB Prices Short'!$E:$E,'All Prices combined'!$G150),IF($B150="RAB Long",SUMIFS('RAB Prices Long'!AC:AC,'RAB Prices Long'!$B:$B,'All Prices combined'!$D150,'RAB Prices Long'!$E:$E,'All Prices combined'!$G150)))),2)</f>
        <v>76.430000000000007</v>
      </c>
      <c r="AA150" s="2">
        <f>ROUND(IF($B150="Annuity",SUMIFS('Annuity Prices'!AD:AD,'Annuity Prices'!$B:$B,$D150,'Annuity Prices'!$E:$E,$G150),IF($B150="RAB Short",SUMIFS('RAB Prices Short'!AD:AD,'RAB Prices Short'!$B:$B,'All Prices combined'!$D150,'RAB Prices Short'!$E:$E,'All Prices combined'!$G150),IF($B150="RAB Long",SUMIFS('RAB Prices Long'!AD:AD,'RAB Prices Long'!$B:$B,'All Prices combined'!$D150,'RAB Prices Long'!$E:$E,'All Prices combined'!$G150)))),2)</f>
        <v>78.34</v>
      </c>
      <c r="AB150" s="2">
        <f>ROUND(IF($B150="Annuity",SUMIFS('Annuity Prices'!AE:AE,'Annuity Prices'!$B:$B,$D150,'Annuity Prices'!$E:$E,$G150),IF($B150="RAB Short",SUMIFS('RAB Prices Short'!AE:AE,'RAB Prices Short'!$B:$B,'All Prices combined'!$D150,'RAB Prices Short'!$E:$E,'All Prices combined'!$G150),IF($B150="RAB Long",SUMIFS('RAB Prices Long'!AE:AE,'RAB Prices Long'!$B:$B,'All Prices combined'!$D150,'RAB Prices Long'!$E:$E,'All Prices combined'!$G150)))),2)</f>
        <v>80.290000000000006</v>
      </c>
      <c r="AC150" s="2">
        <f>ROUND(IF($B150="Annuity",SUMIFS('Annuity Prices'!AF:AF,'Annuity Prices'!$B:$B,$D150,'Annuity Prices'!$E:$E,$G150),IF($B150="RAB Short",SUMIFS('RAB Prices Short'!AF:AF,'RAB Prices Short'!$B:$B,'All Prices combined'!$D150,'RAB Prices Short'!$E:$E,'All Prices combined'!$G150),IF($B150="RAB Long",SUMIFS('RAB Prices Long'!AF:AF,'RAB Prices Long'!$B:$B,'All Prices combined'!$D150,'RAB Prices Long'!$E:$E,'All Prices combined'!$G150)))),2)</f>
        <v>82.08</v>
      </c>
      <c r="AD150" s="2">
        <f>ROUND(IF($B150="Annuity",SUMIFS('Annuity Prices'!AG:AG,'Annuity Prices'!$B:$B,$D150,'Annuity Prices'!$E:$E,$G150),IF($B150="RAB Short",SUMIFS('RAB Prices Short'!AG:AG,'RAB Prices Short'!$B:$B,'All Prices combined'!$D150,'RAB Prices Short'!$E:$E,'All Prices combined'!$G150),IF($B150="RAB Long",SUMIFS('RAB Prices Long'!AG:AG,'RAB Prices Long'!$B:$B,'All Prices combined'!$D150,'RAB Prices Long'!$E:$E,'All Prices combined'!$G150)))),2)</f>
        <v>84.13</v>
      </c>
      <c r="AE150" s="2">
        <f>ROUND(IF($B150="Annuity",SUMIFS('Annuity Prices'!AH:AH,'Annuity Prices'!$B:$B,$D150,'Annuity Prices'!$E:$E,$G150),IF($B150="RAB Short",SUMIFS('RAB Prices Short'!AH:AH,'RAB Prices Short'!$B:$B,'All Prices combined'!$D150,'RAB Prices Short'!$E:$E,'All Prices combined'!$G150),IF($B150="RAB Long",SUMIFS('RAB Prices Long'!AH:AH,'RAB Prices Long'!$B:$B,'All Prices combined'!$D150,'RAB Prices Long'!$E:$E,'All Prices combined'!$G150)))),2)</f>
        <v>86.24</v>
      </c>
      <c r="AF150" s="2">
        <f>ROUND(IF($B150="Annuity",SUMIFS('Annuity Prices'!AI:AI,'Annuity Prices'!$B:$B,$D150,'Annuity Prices'!$E:$E,$G150),IF($B150="RAB Short",SUMIFS('RAB Prices Short'!AI:AI,'RAB Prices Short'!$B:$B,'All Prices combined'!$D150,'RAB Prices Short'!$E:$E,'All Prices combined'!$G150),IF($B150="RAB Long",SUMIFS('RAB Prices Long'!AI:AI,'RAB Prices Long'!$B:$B,'All Prices combined'!$D150,'RAB Prices Long'!$E:$E,'All Prices combined'!$G150)))),2)</f>
        <v>88.39</v>
      </c>
      <c r="AG150" s="2">
        <f>ROUND(IF($B150="Annuity",SUMIFS('Annuity Prices'!AJ:AJ,'Annuity Prices'!$B:$B,$D150,'Annuity Prices'!$E:$E,$G150),IF($B150="RAB Short",SUMIFS('RAB Prices Short'!AJ:AJ,'RAB Prices Short'!$B:$B,'All Prices combined'!$D150,'RAB Prices Short'!$E:$E,'All Prices combined'!$G150),IF($B150="RAB Long",SUMIFS('RAB Prices Long'!AJ:AJ,'RAB Prices Long'!$B:$B,'All Prices combined'!$D150,'RAB Prices Long'!$E:$E,'All Prices combined'!$G150)))),2)</f>
        <v>90.36</v>
      </c>
      <c r="AH150" s="2">
        <f>ROUND(IF($B150="Annuity",SUMIFS('Annuity Prices'!AK:AK,'Annuity Prices'!$B:$B,$D150,'Annuity Prices'!$E:$E,$G150),IF($B150="RAB Short",SUMIFS('RAB Prices Short'!AK:AK,'RAB Prices Short'!$B:$B,'All Prices combined'!$D150,'RAB Prices Short'!$E:$E,'All Prices combined'!$G150),IF($B150="RAB Long",SUMIFS('RAB Prices Long'!AK:AK,'RAB Prices Long'!$B:$B,'All Prices combined'!$D150,'RAB Prices Long'!$E:$E,'All Prices combined'!$G150)))),2)</f>
        <v>92.62</v>
      </c>
      <c r="AI150" s="2">
        <f>ROUND(IF($B150="Annuity",SUMIFS('Annuity Prices'!AL:AL,'Annuity Prices'!$B:$B,$D150,'Annuity Prices'!$E:$E,$G150),IF($B150="RAB Short",SUMIFS('RAB Prices Short'!AL:AL,'RAB Prices Short'!$B:$B,'All Prices combined'!$D150,'RAB Prices Short'!$E:$E,'All Prices combined'!$G150),IF($B150="RAB Long",SUMIFS('RAB Prices Long'!AL:AL,'RAB Prices Long'!$B:$B,'All Prices combined'!$D150,'RAB Prices Long'!$E:$E,'All Prices combined'!$G150)))),2)</f>
        <v>94.94</v>
      </c>
      <c r="AJ150" s="2">
        <f>ROUND(IF($B150="Annuity",SUMIFS('Annuity Prices'!AM:AM,'Annuity Prices'!$B:$B,$D150,'Annuity Prices'!$E:$E,$G150),IF($B150="RAB Short",SUMIFS('RAB Prices Short'!AM:AM,'RAB Prices Short'!$B:$B,'All Prices combined'!$D150,'RAB Prices Short'!$E:$E,'All Prices combined'!$G150),IF($B150="RAB Long",SUMIFS('RAB Prices Long'!AM:AM,'RAB Prices Long'!$B:$B,'All Prices combined'!$D150,'RAB Prices Long'!$E:$E,'All Prices combined'!$G150)))),2)</f>
        <v>97.31</v>
      </c>
      <c r="AK150" s="2">
        <f>ROUND(IF($B150="Annuity",SUMIFS('Annuity Prices'!AN:AN,'Annuity Prices'!$B:$B,$D150,'Annuity Prices'!$E:$E,$G150),IF($B150="RAB Short",SUMIFS('RAB Prices Short'!AN:AN,'RAB Prices Short'!$B:$B,'All Prices combined'!$D150,'RAB Prices Short'!$E:$E,'All Prices combined'!$G150),IF($B150="RAB Long",SUMIFS('RAB Prices Long'!AN:AN,'RAB Prices Long'!$B:$B,'All Prices combined'!$D150,'RAB Prices Long'!$E:$E,'All Prices combined'!$G150)))),2)</f>
        <v>99.48</v>
      </c>
      <c r="AL150" s="2">
        <f>ROUND(IF($B150="Annuity",SUMIFS('Annuity Prices'!AO:AO,'Annuity Prices'!$B:$B,$D150,'Annuity Prices'!$E:$E,$G150),IF($B150="RAB Short",SUMIFS('RAB Prices Short'!AO:AO,'RAB Prices Short'!$B:$B,'All Prices combined'!$D150,'RAB Prices Short'!$E:$E,'All Prices combined'!$G150),IF($B150="RAB Long",SUMIFS('RAB Prices Long'!AO:AO,'RAB Prices Long'!$B:$B,'All Prices combined'!$D150,'RAB Prices Long'!$E:$E,'All Prices combined'!$G150)))),2)</f>
        <v>101.97</v>
      </c>
      <c r="AM150" s="2">
        <f>ROUND(IF($B150="Annuity",SUMIFS('Annuity Prices'!AP:AP,'Annuity Prices'!$B:$B,$D150,'Annuity Prices'!$E:$E,$G150),IF($B150="RAB Short",SUMIFS('RAB Prices Short'!AP:AP,'RAB Prices Short'!$B:$B,'All Prices combined'!$D150,'RAB Prices Short'!$E:$E,'All Prices combined'!$G150),IF($B150="RAB Long",SUMIFS('RAB Prices Long'!AP:AP,'RAB Prices Long'!$B:$B,'All Prices combined'!$D150,'RAB Prices Long'!$E:$E,'All Prices combined'!$G150)))),2)</f>
        <v>104.52</v>
      </c>
      <c r="AN150" s="2">
        <f>ROUND(IF($B150="Annuity",SUMIFS('Annuity Prices'!AQ:AQ,'Annuity Prices'!$B:$B,$D150,'Annuity Prices'!$E:$E,$G150),IF($B150="RAB Short",SUMIFS('RAB Prices Short'!AQ:AQ,'RAB Prices Short'!$B:$B,'All Prices combined'!$D150,'RAB Prices Short'!$E:$E,'All Prices combined'!$G150),IF($B150="RAB Long",SUMIFS('RAB Prices Long'!AQ:AQ,'RAB Prices Long'!$B:$B,'All Prices combined'!$D150,'RAB Prices Long'!$E:$E,'All Prices combined'!$G150)))),2)</f>
        <v>107.13</v>
      </c>
      <c r="AO150" s="2">
        <f>ROUND(IF($B150="Annuity",SUMIFS('Annuity Prices'!AR:AR,'Annuity Prices'!$B:$B,$D150,'Annuity Prices'!$E:$E,$G150),IF($B150="RAB Short",SUMIFS('RAB Prices Short'!AR:AR,'RAB Prices Short'!$B:$B,'All Prices combined'!$D150,'RAB Prices Short'!$E:$E,'All Prices combined'!$G150),IF($B150="RAB Long",SUMIFS('RAB Prices Long'!AR:AR,'RAB Prices Long'!$B:$B,'All Prices combined'!$D150,'RAB Prices Long'!$E:$E,'All Prices combined'!$G150)))),2)</f>
        <v>45.87</v>
      </c>
      <c r="AP150" s="2">
        <f>ROUND(IF($B150="Annuity",SUMIFS('Annuity Prices'!AS:AS,'Annuity Prices'!$B:$B,$D150,'Annuity Prices'!$E:$E,$G150),IF($B150="RAB Short",SUMIFS('RAB Prices Short'!AS:AS,'RAB Prices Short'!$B:$B,'All Prices combined'!$D150,'RAB Prices Short'!$E:$E,'All Prices combined'!$G150),IF($B150="RAB Long",SUMIFS('RAB Prices Long'!AS:AS,'RAB Prices Long'!$B:$B,'All Prices combined'!$D150,'RAB Prices Long'!$E:$E,'All Prices combined'!$G150)))),2)</f>
        <v>48.39</v>
      </c>
      <c r="AQ150" s="2">
        <f>ROUND(IF($B150="Annuity",SUMIFS('Annuity Prices'!AT:AT,'Annuity Prices'!$B:$B,$D150,'Annuity Prices'!$E:$E,$G150),IF($B150="RAB Short",SUMIFS('RAB Prices Short'!AT:AT,'RAB Prices Short'!$B:$B,'All Prices combined'!$D150,'RAB Prices Short'!$E:$E,'All Prices combined'!$G150),IF($B150="RAB Long",SUMIFS('RAB Prices Long'!AT:AT,'RAB Prices Long'!$B:$B,'All Prices combined'!$D150,'RAB Prices Long'!$E:$E,'All Prices combined'!$G150)))),2)</f>
        <v>50.93</v>
      </c>
      <c r="AR150" s="2">
        <f>ROUND(IF($B150="Annuity",SUMIFS('Annuity Prices'!AU:AU,'Annuity Prices'!$B:$B,$D150,'Annuity Prices'!$E:$E,$G150),IF($B150="RAB Short",SUMIFS('RAB Prices Short'!AU:AU,'RAB Prices Short'!$B:$B,'All Prices combined'!$D150,'RAB Prices Short'!$E:$E,'All Prices combined'!$G150),IF($B150="RAB Long",SUMIFS('RAB Prices Long'!AU:AU,'RAB Prices Long'!$B:$B,'All Prices combined'!$D150,'RAB Prices Long'!$E:$E,'All Prices combined'!$G150)))),2)</f>
        <v>52.39</v>
      </c>
      <c r="AS150" s="2">
        <f>ROUND(IF($B150="Annuity",SUMIFS('Annuity Prices'!AV:AV,'Annuity Prices'!$B:$B,$D150,'Annuity Prices'!$E:$E,$G150),IF($B150="RAB Short",SUMIFS('RAB Prices Short'!AV:AV,'RAB Prices Short'!$B:$B,'All Prices combined'!$D150,'RAB Prices Short'!$E:$E,'All Prices combined'!$G150),IF($B150="RAB Long",SUMIFS('RAB Prices Long'!AV:AV,'RAB Prices Long'!$B:$B,'All Prices combined'!$D150,'RAB Prices Long'!$E:$E,'All Prices combined'!$G150)))),2)</f>
        <v>53.89</v>
      </c>
      <c r="AT150" s="2">
        <f>ROUND(IF($B150="Annuity",SUMIFS('Annuity Prices'!AW:AW,'Annuity Prices'!$B:$B,$D150,'Annuity Prices'!$E:$E,$G150),IF($B150="RAB Short",SUMIFS('RAB Prices Short'!AW:AW,'RAB Prices Short'!$B:$B,'All Prices combined'!$D150,'RAB Prices Short'!$E:$E,'All Prices combined'!$G150),IF($B150="RAB Long",SUMIFS('RAB Prices Long'!AW:AW,'RAB Prices Long'!$B:$B,'All Prices combined'!$D150,'RAB Prices Long'!$E:$E,'All Prices combined'!$G150)))),2)</f>
        <v>55.89</v>
      </c>
      <c r="AU150" s="2">
        <f>ROUND(IF($B150="Annuity",SUMIFS('Annuity Prices'!AX:AX,'Annuity Prices'!$B:$B,$D150,'Annuity Prices'!$E:$E,$G150),IF($B150="RAB Short",SUMIFS('RAB Prices Short'!AX:AX,'RAB Prices Short'!$B:$B,'All Prices combined'!$D150,'RAB Prices Short'!$E:$E,'All Prices combined'!$G150),IF($B150="RAB Long",SUMIFS('RAB Prices Long'!AX:AX,'RAB Prices Long'!$B:$B,'All Prices combined'!$D150,'RAB Prices Long'!$E:$E,'All Prices combined'!$G150)))),2)</f>
        <v>57.29</v>
      </c>
      <c r="AV150" s="2">
        <f>ROUND(IF($B150="Annuity",SUMIFS('Annuity Prices'!AY:AY,'Annuity Prices'!$B:$B,$D150,'Annuity Prices'!$E:$E,$G150),IF($B150="RAB Short",SUMIFS('RAB Prices Short'!AY:AY,'RAB Prices Short'!$B:$B,'All Prices combined'!$D150,'RAB Prices Short'!$E:$E,'All Prices combined'!$G150),IF($B150="RAB Long",SUMIFS('RAB Prices Long'!AY:AY,'RAB Prices Long'!$B:$B,'All Prices combined'!$D150,'RAB Prices Long'!$E:$E,'All Prices combined'!$G150)))),2)</f>
        <v>58.72</v>
      </c>
      <c r="AW150" s="2">
        <f>ROUND(IF($B150="Annuity",SUMIFS('Annuity Prices'!AZ:AZ,'Annuity Prices'!$B:$B,$D150,'Annuity Prices'!$E:$E,$G150),IF($B150="RAB Short",SUMIFS('RAB Prices Short'!AZ:AZ,'RAB Prices Short'!$B:$B,'All Prices combined'!$D150,'RAB Prices Short'!$E:$E,'All Prices combined'!$G150),IF($B150="RAB Long",SUMIFS('RAB Prices Long'!AZ:AZ,'RAB Prices Long'!$B:$B,'All Prices combined'!$D150,'RAB Prices Long'!$E:$E,'All Prices combined'!$G150)))),2)</f>
        <v>60.19</v>
      </c>
      <c r="AX150" s="2">
        <f>ROUND(IF($B150="Annuity",SUMIFS('Annuity Prices'!BA:BA,'Annuity Prices'!$B:$B,$D150,'Annuity Prices'!$E:$E,$G150),IF($B150="RAB Short",SUMIFS('RAB Prices Short'!BA:BA,'RAB Prices Short'!$B:$B,'All Prices combined'!$D150,'RAB Prices Short'!$E:$E,'All Prices combined'!$G150),IF($B150="RAB Long",SUMIFS('RAB Prices Long'!BA:BA,'RAB Prices Long'!$B:$B,'All Prices combined'!$D150,'RAB Prices Long'!$E:$E,'All Prices combined'!$G150)))),2)</f>
        <v>61.53</v>
      </c>
      <c r="AY150" s="2">
        <f>ROUND(IF($B150="Annuity",SUMIFS('Annuity Prices'!BB:BB,'Annuity Prices'!$B:$B,$D150,'Annuity Prices'!$E:$E,$G150),IF($B150="RAB Short",SUMIFS('RAB Prices Short'!BB:BB,'RAB Prices Short'!$B:$B,'All Prices combined'!$D150,'RAB Prices Short'!$E:$E,'All Prices combined'!$G150),IF($B150="RAB Long",SUMIFS('RAB Prices Long'!BB:BB,'RAB Prices Long'!$B:$B,'All Prices combined'!$D150,'RAB Prices Long'!$E:$E,'All Prices combined'!$G150)))),2)</f>
        <v>63.07</v>
      </c>
      <c r="AZ150" s="2">
        <f>ROUND(IF($B150="Annuity",SUMIFS('Annuity Prices'!BC:BC,'Annuity Prices'!$B:$B,$D150,'Annuity Prices'!$E:$E,$G150),IF($B150="RAB Short",SUMIFS('RAB Prices Short'!BC:BC,'RAB Prices Short'!$B:$B,'All Prices combined'!$D150,'RAB Prices Short'!$E:$E,'All Prices combined'!$G150),IF($B150="RAB Long",SUMIFS('RAB Prices Long'!BC:BC,'RAB Prices Long'!$B:$B,'All Prices combined'!$D150,'RAB Prices Long'!$E:$E,'All Prices combined'!$G150)))),2)</f>
        <v>64.64</v>
      </c>
      <c r="BA150" s="2">
        <f>ROUND(IF($B150="Annuity",SUMIFS('Annuity Prices'!BD:BD,'Annuity Prices'!$B:$B,$D150,'Annuity Prices'!$E:$E,$G150),IF($B150="RAB Short",SUMIFS('RAB Prices Short'!BD:BD,'RAB Prices Short'!$B:$B,'All Prices combined'!$D150,'RAB Prices Short'!$E:$E,'All Prices combined'!$G150),IF($B150="RAB Long",SUMIFS('RAB Prices Long'!BD:BD,'RAB Prices Long'!$B:$B,'All Prices combined'!$D150,'RAB Prices Long'!$E:$E,'All Prices combined'!$G150)))),2)</f>
        <v>66.260000000000005</v>
      </c>
      <c r="BB150" s="2">
        <f>ROUND(IF($B150="Annuity",SUMIFS('Annuity Prices'!BE:BE,'Annuity Prices'!$B:$B,$D150,'Annuity Prices'!$E:$E,$G150),IF($B150="RAB Short",SUMIFS('RAB Prices Short'!BE:BE,'RAB Prices Short'!$B:$B,'All Prices combined'!$D150,'RAB Prices Short'!$E:$E,'All Prices combined'!$G150),IF($B150="RAB Long",SUMIFS('RAB Prices Long'!BE:BE,'RAB Prices Long'!$B:$B,'All Prices combined'!$D150,'RAB Prices Long'!$E:$E,'All Prices combined'!$G150)))),2)</f>
        <v>67.73</v>
      </c>
      <c r="BC150" s="2">
        <f>ROUND(IF($B150="Annuity",SUMIFS('Annuity Prices'!BF:BF,'Annuity Prices'!$B:$B,$D150,'Annuity Prices'!$E:$E,$G150),IF($B150="RAB Short",SUMIFS('RAB Prices Short'!BF:BF,'RAB Prices Short'!$B:$B,'All Prices combined'!$D150,'RAB Prices Short'!$E:$E,'All Prices combined'!$G150),IF($B150="RAB Long",SUMIFS('RAB Prices Long'!BF:BF,'RAB Prices Long'!$B:$B,'All Prices combined'!$D150,'RAB Prices Long'!$E:$E,'All Prices combined'!$G150)))),2)</f>
        <v>69.42</v>
      </c>
      <c r="BD150" s="2">
        <f>ROUND(IF($B150="Annuity",SUMIFS('Annuity Prices'!BG:BG,'Annuity Prices'!$B:$B,$D150,'Annuity Prices'!$E:$E,$G150),IF($B150="RAB Short",SUMIFS('RAB Prices Short'!BG:BG,'RAB Prices Short'!$B:$B,'All Prices combined'!$D150,'RAB Prices Short'!$E:$E,'All Prices combined'!$G150),IF($B150="RAB Long",SUMIFS('RAB Prices Long'!BG:BG,'RAB Prices Long'!$B:$B,'All Prices combined'!$D150,'RAB Prices Long'!$E:$E,'All Prices combined'!$G150)))),2)</f>
        <v>71.16</v>
      </c>
      <c r="BE150" s="2">
        <f>ROUND(IF($B150="Annuity",SUMIFS('Annuity Prices'!BH:BH,'Annuity Prices'!$B:$B,$D150,'Annuity Prices'!$E:$E,$G150),IF($B150="RAB Short",SUMIFS('RAB Prices Short'!BH:BH,'RAB Prices Short'!$B:$B,'All Prices combined'!$D150,'RAB Prices Short'!$E:$E,'All Prices combined'!$G150),IF($B150="RAB Long",SUMIFS('RAB Prices Long'!BH:BH,'RAB Prices Long'!$B:$B,'All Prices combined'!$D150,'RAB Prices Long'!$E:$E,'All Prices combined'!$G150)))),2)</f>
        <v>72.94</v>
      </c>
      <c r="BF150" s="2">
        <f>ROUND(IF($B150="Annuity",SUMIFS('Annuity Prices'!BI:BI,'Annuity Prices'!$B:$B,$D150,'Annuity Prices'!$E:$E,$G150),IF($B150="RAB Short",SUMIFS('RAB Prices Short'!BI:BI,'RAB Prices Short'!$B:$B,'All Prices combined'!$D150,'RAB Prices Short'!$E:$E,'All Prices combined'!$G150),IF($B150="RAB Long",SUMIFS('RAB Prices Long'!BI:BI,'RAB Prices Long'!$B:$B,'All Prices combined'!$D150,'RAB Prices Long'!$E:$E,'All Prices combined'!$G150)))),2)</f>
        <v>74.56</v>
      </c>
      <c r="BG150" s="2">
        <f>ROUND(IF($B150="Annuity",SUMIFS('Annuity Prices'!BJ:BJ,'Annuity Prices'!$B:$B,$D150,'Annuity Prices'!$E:$E,$G150),IF($B150="RAB Short",SUMIFS('RAB Prices Short'!BJ:BJ,'RAB Prices Short'!$B:$B,'All Prices combined'!$D150,'RAB Prices Short'!$E:$E,'All Prices combined'!$G150),IF($B150="RAB Long",SUMIFS('RAB Prices Long'!BJ:BJ,'RAB Prices Long'!$B:$B,'All Prices combined'!$D150,'RAB Prices Long'!$E:$E,'All Prices combined'!$G150)))),2)</f>
        <v>76.430000000000007</v>
      </c>
      <c r="BH150" s="2">
        <f>ROUND(IF($B150="Annuity",SUMIFS('Annuity Prices'!BK:BK,'Annuity Prices'!$B:$B,$D150,'Annuity Prices'!$E:$E,$G150),IF($B150="RAB Short",SUMIFS('RAB Prices Short'!BK:BK,'RAB Prices Short'!$B:$B,'All Prices combined'!$D150,'RAB Prices Short'!$E:$E,'All Prices combined'!$G150),IF($B150="RAB Long",SUMIFS('RAB Prices Long'!BK:BK,'RAB Prices Long'!$B:$B,'All Prices combined'!$D150,'RAB Prices Long'!$E:$E,'All Prices combined'!$G150)))),2)</f>
        <v>78.34</v>
      </c>
      <c r="BI150" s="2">
        <f>ROUND(IF($B150="Annuity",SUMIFS('Annuity Prices'!BL:BL,'Annuity Prices'!$B:$B,$D150,'Annuity Prices'!$E:$E,$G150),IF($B150="RAB Short",SUMIFS('RAB Prices Short'!BL:BL,'RAB Prices Short'!$B:$B,'All Prices combined'!$D150,'RAB Prices Short'!$E:$E,'All Prices combined'!$G150),IF($B150="RAB Long",SUMIFS('RAB Prices Long'!BL:BL,'RAB Prices Long'!$B:$B,'All Prices combined'!$D150,'RAB Prices Long'!$E:$E,'All Prices combined'!$G150)))),2)</f>
        <v>80.290000000000006</v>
      </c>
      <c r="BJ150" s="2">
        <f>ROUND(IF($B150="Annuity",SUMIFS('Annuity Prices'!BM:BM,'Annuity Prices'!$B:$B,$D150,'Annuity Prices'!$E:$E,$G150),IF($B150="RAB Short",SUMIFS('RAB Prices Short'!BM:BM,'RAB Prices Short'!$B:$B,'All Prices combined'!$D150,'RAB Prices Short'!$E:$E,'All Prices combined'!$G150),IF($B150="RAB Long",SUMIFS('RAB Prices Long'!BM:BM,'RAB Prices Long'!$B:$B,'All Prices combined'!$D150,'RAB Prices Long'!$E:$E,'All Prices combined'!$G150)))),2)</f>
        <v>82.08</v>
      </c>
      <c r="BK150" s="2">
        <f>ROUND(IF($B150="Annuity",SUMIFS('Annuity Prices'!BN:BN,'Annuity Prices'!$B:$B,$D150,'Annuity Prices'!$E:$E,$G150),IF($B150="RAB Short",SUMIFS('RAB Prices Short'!BN:BN,'RAB Prices Short'!$B:$B,'All Prices combined'!$D150,'RAB Prices Short'!$E:$E,'All Prices combined'!$G150),IF($B150="RAB Long",SUMIFS('RAB Prices Long'!BN:BN,'RAB Prices Long'!$B:$B,'All Prices combined'!$D150,'RAB Prices Long'!$E:$E,'All Prices combined'!$G150)))),2)</f>
        <v>84.13</v>
      </c>
      <c r="BL150" s="2">
        <f>ROUND(IF($B150="Annuity",SUMIFS('Annuity Prices'!BO:BO,'Annuity Prices'!$B:$B,$D150,'Annuity Prices'!$E:$E,$G150),IF($B150="RAB Short",SUMIFS('RAB Prices Short'!BO:BO,'RAB Prices Short'!$B:$B,'All Prices combined'!$D150,'RAB Prices Short'!$E:$E,'All Prices combined'!$G150),IF($B150="RAB Long",SUMIFS('RAB Prices Long'!BO:BO,'RAB Prices Long'!$B:$B,'All Prices combined'!$D150,'RAB Prices Long'!$E:$E,'All Prices combined'!$G150)))),2)</f>
        <v>86.24</v>
      </c>
      <c r="BM150" s="2">
        <f>ROUND(IF($B150="Annuity",SUMIFS('Annuity Prices'!BP:BP,'Annuity Prices'!$B:$B,$D150,'Annuity Prices'!$E:$E,$G150),IF($B150="RAB Short",SUMIFS('RAB Prices Short'!BP:BP,'RAB Prices Short'!$B:$B,'All Prices combined'!$D150,'RAB Prices Short'!$E:$E,'All Prices combined'!$G150),IF($B150="RAB Long",SUMIFS('RAB Prices Long'!BP:BP,'RAB Prices Long'!$B:$B,'All Prices combined'!$D150,'RAB Prices Long'!$E:$E,'All Prices combined'!$G150)))),2)</f>
        <v>88.39</v>
      </c>
      <c r="BN150" s="2">
        <f>ROUND(IF($B150="Annuity",SUMIFS('Annuity Prices'!BQ:BQ,'Annuity Prices'!$B:$B,$D150,'Annuity Prices'!$E:$E,$G150),IF($B150="RAB Short",SUMIFS('RAB Prices Short'!BQ:BQ,'RAB Prices Short'!$B:$B,'All Prices combined'!$D150,'RAB Prices Short'!$E:$E,'All Prices combined'!$G150),IF($B150="RAB Long",SUMIFS('RAB Prices Long'!BQ:BQ,'RAB Prices Long'!$B:$B,'All Prices combined'!$D150,'RAB Prices Long'!$E:$E,'All Prices combined'!$G150)))),2)</f>
        <v>90.36</v>
      </c>
      <c r="BO150" s="2">
        <f>ROUND(IF($B150="Annuity",SUMIFS('Annuity Prices'!BR:BR,'Annuity Prices'!$B:$B,$D150,'Annuity Prices'!$E:$E,$G150),IF($B150="RAB Short",SUMIFS('RAB Prices Short'!BR:BR,'RAB Prices Short'!$B:$B,'All Prices combined'!$D150,'RAB Prices Short'!$E:$E,'All Prices combined'!$G150),IF($B150="RAB Long",SUMIFS('RAB Prices Long'!BR:BR,'RAB Prices Long'!$B:$B,'All Prices combined'!$D150,'RAB Prices Long'!$E:$E,'All Prices combined'!$G150)))),2)</f>
        <v>92.62</v>
      </c>
      <c r="BP150" s="2">
        <f>ROUND(IF($B150="Annuity",SUMIFS('Annuity Prices'!BS:BS,'Annuity Prices'!$B:$B,$D150,'Annuity Prices'!$E:$E,$G150),IF($B150="RAB Short",SUMIFS('RAB Prices Short'!BS:BS,'RAB Prices Short'!$B:$B,'All Prices combined'!$D150,'RAB Prices Short'!$E:$E,'All Prices combined'!$G150),IF($B150="RAB Long",SUMIFS('RAB Prices Long'!BS:BS,'RAB Prices Long'!$B:$B,'All Prices combined'!$D150,'RAB Prices Long'!$E:$E,'All Prices combined'!$G150)))),2)</f>
        <v>94.94</v>
      </c>
      <c r="BQ150" s="2">
        <f>ROUND(IF($B150="Annuity",SUMIFS('Annuity Prices'!BT:BT,'Annuity Prices'!$B:$B,$D150,'Annuity Prices'!$E:$E,$G150),IF($B150="RAB Short",SUMIFS('RAB Prices Short'!BT:BT,'RAB Prices Short'!$B:$B,'All Prices combined'!$D150,'RAB Prices Short'!$E:$E,'All Prices combined'!$G150),IF($B150="RAB Long",SUMIFS('RAB Prices Long'!BT:BT,'RAB Prices Long'!$B:$B,'All Prices combined'!$D150,'RAB Prices Long'!$E:$E,'All Prices combined'!$G150)))),2)</f>
        <v>97.31</v>
      </c>
      <c r="BR150" s="2">
        <f>ROUND(IF($B150="Annuity",SUMIFS('Annuity Prices'!BU:BU,'Annuity Prices'!$B:$B,$D150,'Annuity Prices'!$E:$E,$G150),IF($B150="RAB Short",SUMIFS('RAB Prices Short'!BU:BU,'RAB Prices Short'!$B:$B,'All Prices combined'!$D150,'RAB Prices Short'!$E:$E,'All Prices combined'!$G150),IF($B150="RAB Long",SUMIFS('RAB Prices Long'!BU:BU,'RAB Prices Long'!$B:$B,'All Prices combined'!$D150,'RAB Prices Long'!$E:$E,'All Prices combined'!$G150)))),2)</f>
        <v>99.48</v>
      </c>
      <c r="BS150" s="2">
        <f>ROUND(IF($B150="Annuity",SUMIFS('Annuity Prices'!BV:BV,'Annuity Prices'!$B:$B,$D150,'Annuity Prices'!$E:$E,$G150),IF($B150="RAB Short",SUMIFS('RAB Prices Short'!BV:BV,'RAB Prices Short'!$B:$B,'All Prices combined'!$D150,'RAB Prices Short'!$E:$E,'All Prices combined'!$G150),IF($B150="RAB Long",SUMIFS('RAB Prices Long'!BV:BV,'RAB Prices Long'!$B:$B,'All Prices combined'!$D150,'RAB Prices Long'!$E:$E,'All Prices combined'!$G150)))),2)</f>
        <v>101.97</v>
      </c>
      <c r="BT150" s="2">
        <f>ROUND(IF($B150="Annuity",SUMIFS('Annuity Prices'!BW:BW,'Annuity Prices'!$B:$B,$D150,'Annuity Prices'!$E:$E,$G150),IF($B150="RAB Short",SUMIFS('RAB Prices Short'!BW:BW,'RAB Prices Short'!$B:$B,'All Prices combined'!$D150,'RAB Prices Short'!$E:$E,'All Prices combined'!$G150),IF($B150="RAB Long",SUMIFS('RAB Prices Long'!BW:BW,'RAB Prices Long'!$B:$B,'All Prices combined'!$D150,'RAB Prices Long'!$E:$E,'All Prices combined'!$G150)))),2)</f>
        <v>104.52</v>
      </c>
      <c r="BU150" s="2">
        <f>ROUND(IF($B150="Annuity",SUMIFS('Annuity Prices'!BX:BX,'Annuity Prices'!$B:$B,$D150,'Annuity Prices'!$E:$E,$G150),IF($B150="RAB Short",SUMIFS('RAB Prices Short'!BX:BX,'RAB Prices Short'!$B:$B,'All Prices combined'!$D150,'RAB Prices Short'!$E:$E,'All Prices combined'!$G150),IF($B150="RAB Long",SUMIFS('RAB Prices Long'!BX:BX,'RAB Prices Long'!$B:$B,'All Prices combined'!$D150,'RAB Prices Long'!$E:$E,'All Prices combined'!$G150)))),2)</f>
        <v>107.13</v>
      </c>
    </row>
    <row r="151" spans="2:73" x14ac:dyDescent="0.25">
      <c r="B151" t="s">
        <v>37</v>
      </c>
      <c r="C151" s="1">
        <v>25</v>
      </c>
      <c r="D151" s="1" t="s">
        <v>206</v>
      </c>
      <c r="E151" s="1" t="s">
        <v>203</v>
      </c>
      <c r="F151" s="1">
        <v>25</v>
      </c>
      <c r="G151" s="1" t="s">
        <v>43</v>
      </c>
      <c r="H151" s="1"/>
      <c r="I151" s="2">
        <f>ROUND(IF($B151="Annuity",SUMIFS('Annuity Prices'!L:L,'Annuity Prices'!$B:$B,$D151,'Annuity Prices'!$E:$E,$G151),IF($B151="RAB Short",SUMIFS('RAB Prices Short'!L:L,'RAB Prices Short'!$B:$B,'All Prices combined'!$D151,'RAB Prices Short'!$E:$E,'All Prices combined'!$G151),IF($B151="RAB Long",SUMIFS('RAB Prices Long'!L:L,'RAB Prices Long'!$B:$B,'All Prices combined'!$D151,'RAB Prices Long'!$E:$E,'All Prices combined'!$G151)))),2)</f>
        <v>21.67</v>
      </c>
      <c r="J151" s="2">
        <f>ROUND(IF($B151="Annuity",SUMIFS('Annuity Prices'!M:M,'Annuity Prices'!$B:$B,$D151,'Annuity Prices'!$E:$E,$G151),IF($B151="RAB Short",SUMIFS('RAB Prices Short'!M:M,'RAB Prices Short'!$B:$B,'All Prices combined'!$D151,'RAB Prices Short'!$E:$E,'All Prices combined'!$G151),IF($B151="RAB Long",SUMIFS('RAB Prices Long'!M:M,'RAB Prices Long'!$B:$B,'All Prices combined'!$D151,'RAB Prices Long'!$E:$E,'All Prices combined'!$G151)))),2)</f>
        <v>22.29</v>
      </c>
      <c r="K151" s="2">
        <f>ROUND(IF($B151="Annuity",SUMIFS('Annuity Prices'!N:N,'Annuity Prices'!$B:$B,$D151,'Annuity Prices'!$E:$E,$G151),IF($B151="RAB Short",SUMIFS('RAB Prices Short'!N:N,'RAB Prices Short'!$B:$B,'All Prices combined'!$D151,'RAB Prices Short'!$E:$E,'All Prices combined'!$G151),IF($B151="RAB Long",SUMIFS('RAB Prices Long'!N:N,'RAB Prices Long'!$B:$B,'All Prices combined'!$D151,'RAB Prices Long'!$E:$E,'All Prices combined'!$G151)))),2)</f>
        <v>22.93</v>
      </c>
      <c r="L151" s="2">
        <f>ROUND(IF($B151="Annuity",SUMIFS('Annuity Prices'!O:O,'Annuity Prices'!$B:$B,$D151,'Annuity Prices'!$E:$E,$G151),IF($B151="RAB Short",SUMIFS('RAB Prices Short'!O:O,'RAB Prices Short'!$B:$B,'All Prices combined'!$D151,'RAB Prices Short'!$E:$E,'All Prices combined'!$G151),IF($B151="RAB Long",SUMIFS('RAB Prices Long'!O:O,'RAB Prices Long'!$B:$B,'All Prices combined'!$D151,'RAB Prices Long'!$E:$E,'All Prices combined'!$G151)))),2)</f>
        <v>23.59</v>
      </c>
      <c r="M151" s="2">
        <f>ROUND(IF($B151="Annuity",SUMIFS('Annuity Prices'!P:P,'Annuity Prices'!$B:$B,$D151,'Annuity Prices'!$E:$E,$G151),IF($B151="RAB Short",SUMIFS('RAB Prices Short'!P:P,'RAB Prices Short'!$B:$B,'All Prices combined'!$D151,'RAB Prices Short'!$E:$E,'All Prices combined'!$G151),IF($B151="RAB Long",SUMIFS('RAB Prices Long'!P:P,'RAB Prices Long'!$B:$B,'All Prices combined'!$D151,'RAB Prices Long'!$E:$E,'All Prices combined'!$G151)))),2)</f>
        <v>24.66</v>
      </c>
      <c r="N151" s="2">
        <f>ROUND(IF($B151="Annuity",SUMIFS('Annuity Prices'!Q:Q,'Annuity Prices'!$B:$B,$D151,'Annuity Prices'!$E:$E,$G151),IF($B151="RAB Short",SUMIFS('RAB Prices Short'!Q:Q,'RAB Prices Short'!$B:$B,'All Prices combined'!$D151,'RAB Prices Short'!$E:$E,'All Prices combined'!$G151),IF($B151="RAB Long",SUMIFS('RAB Prices Long'!Q:Q,'RAB Prices Long'!$B:$B,'All Prices combined'!$D151,'RAB Prices Long'!$E:$E,'All Prices combined'!$G151)))),2)</f>
        <v>25.27</v>
      </c>
      <c r="O151" s="2">
        <f>ROUND(IF($B151="Annuity",SUMIFS('Annuity Prices'!R:R,'Annuity Prices'!$B:$B,$D151,'Annuity Prices'!$E:$E,$G151),IF($B151="RAB Short",SUMIFS('RAB Prices Short'!R:R,'RAB Prices Short'!$B:$B,'All Prices combined'!$D151,'RAB Prices Short'!$E:$E,'All Prices combined'!$G151),IF($B151="RAB Long",SUMIFS('RAB Prices Long'!R:R,'RAB Prices Long'!$B:$B,'All Prices combined'!$D151,'RAB Prices Long'!$E:$E,'All Prices combined'!$G151)))),2)</f>
        <v>25.9</v>
      </c>
      <c r="P151" s="2">
        <f>ROUND(IF($B151="Annuity",SUMIFS('Annuity Prices'!S:S,'Annuity Prices'!$B:$B,$D151,'Annuity Prices'!$E:$E,$G151),IF($B151="RAB Short",SUMIFS('RAB Prices Short'!S:S,'RAB Prices Short'!$B:$B,'All Prices combined'!$D151,'RAB Prices Short'!$E:$E,'All Prices combined'!$G151),IF($B151="RAB Long",SUMIFS('RAB Prices Long'!S:S,'RAB Prices Long'!$B:$B,'All Prices combined'!$D151,'RAB Prices Long'!$E:$E,'All Prices combined'!$G151)))),2)</f>
        <v>26.55</v>
      </c>
      <c r="Q151" s="2">
        <f>ROUND(IF($B151="Annuity",SUMIFS('Annuity Prices'!T:T,'Annuity Prices'!$B:$B,$D151,'Annuity Prices'!$E:$E,$G151),IF($B151="RAB Short",SUMIFS('RAB Prices Short'!T:T,'RAB Prices Short'!$B:$B,'All Prices combined'!$D151,'RAB Prices Short'!$E:$E,'All Prices combined'!$G151),IF($B151="RAB Long",SUMIFS('RAB Prices Long'!T:T,'RAB Prices Long'!$B:$B,'All Prices combined'!$D151,'RAB Prices Long'!$E:$E,'All Prices combined'!$G151)))),2)</f>
        <v>27.86</v>
      </c>
      <c r="R151" s="2">
        <f>ROUND(IF($B151="Annuity",SUMIFS('Annuity Prices'!U:U,'Annuity Prices'!$B:$B,$D151,'Annuity Prices'!$E:$E,$G151),IF($B151="RAB Short",SUMIFS('RAB Prices Short'!U:U,'RAB Prices Short'!$B:$B,'All Prices combined'!$D151,'RAB Prices Short'!$E:$E,'All Prices combined'!$G151),IF($B151="RAB Long",SUMIFS('RAB Prices Long'!U:U,'RAB Prices Long'!$B:$B,'All Prices combined'!$D151,'RAB Prices Long'!$E:$E,'All Prices combined'!$G151)))),2)</f>
        <v>28.56</v>
      </c>
      <c r="S151" s="2">
        <f>ROUND(IF($B151="Annuity",SUMIFS('Annuity Prices'!V:V,'Annuity Prices'!$B:$B,$D151,'Annuity Prices'!$E:$E,$G151),IF($B151="RAB Short",SUMIFS('RAB Prices Short'!V:V,'RAB Prices Short'!$B:$B,'All Prices combined'!$D151,'RAB Prices Short'!$E:$E,'All Prices combined'!$G151),IF($B151="RAB Long",SUMIFS('RAB Prices Long'!V:V,'RAB Prices Long'!$B:$B,'All Prices combined'!$D151,'RAB Prices Long'!$E:$E,'All Prices combined'!$G151)))),2)</f>
        <v>29.27</v>
      </c>
      <c r="T151" s="2">
        <f>ROUND(IF($B151="Annuity",SUMIFS('Annuity Prices'!W:W,'Annuity Prices'!$B:$B,$D151,'Annuity Prices'!$E:$E,$G151),IF($B151="RAB Short",SUMIFS('RAB Prices Short'!W:W,'RAB Prices Short'!$B:$B,'All Prices combined'!$D151,'RAB Prices Short'!$E:$E,'All Prices combined'!$G151),IF($B151="RAB Long",SUMIFS('RAB Prices Long'!W:W,'RAB Prices Long'!$B:$B,'All Prices combined'!$D151,'RAB Prices Long'!$E:$E,'All Prices combined'!$G151)))),2)</f>
        <v>30</v>
      </c>
      <c r="U151" s="2">
        <f>ROUND(IF($B151="Annuity",SUMIFS('Annuity Prices'!X:X,'Annuity Prices'!$B:$B,$D151,'Annuity Prices'!$E:$E,$G151),IF($B151="RAB Short",SUMIFS('RAB Prices Short'!X:X,'RAB Prices Short'!$B:$B,'All Prices combined'!$D151,'RAB Prices Short'!$E:$E,'All Prices combined'!$G151),IF($B151="RAB Long",SUMIFS('RAB Prices Long'!X:X,'RAB Prices Long'!$B:$B,'All Prices combined'!$D151,'RAB Prices Long'!$E:$E,'All Prices combined'!$G151)))),2)</f>
        <v>31.49</v>
      </c>
      <c r="V151" s="2">
        <f>ROUND(IF($B151="Annuity",SUMIFS('Annuity Prices'!Y:Y,'Annuity Prices'!$B:$B,$D151,'Annuity Prices'!$E:$E,$G151),IF($B151="RAB Short",SUMIFS('RAB Prices Short'!Y:Y,'RAB Prices Short'!$B:$B,'All Prices combined'!$D151,'RAB Prices Short'!$E:$E,'All Prices combined'!$G151),IF($B151="RAB Long",SUMIFS('RAB Prices Long'!Y:Y,'RAB Prices Long'!$B:$B,'All Prices combined'!$D151,'RAB Prices Long'!$E:$E,'All Prices combined'!$G151)))),2)</f>
        <v>32.28</v>
      </c>
      <c r="W151" s="2">
        <f>ROUND(IF($B151="Annuity",SUMIFS('Annuity Prices'!Z:Z,'Annuity Prices'!$B:$B,$D151,'Annuity Prices'!$E:$E,$G151),IF($B151="RAB Short",SUMIFS('RAB Prices Short'!Z:Z,'RAB Prices Short'!$B:$B,'All Prices combined'!$D151,'RAB Prices Short'!$E:$E,'All Prices combined'!$G151),IF($B151="RAB Long",SUMIFS('RAB Prices Long'!Z:Z,'RAB Prices Long'!$B:$B,'All Prices combined'!$D151,'RAB Prices Long'!$E:$E,'All Prices combined'!$G151)))),2)</f>
        <v>33.090000000000003</v>
      </c>
      <c r="X151" s="2">
        <f>ROUND(IF($B151="Annuity",SUMIFS('Annuity Prices'!AA:AA,'Annuity Prices'!$B:$B,$D151,'Annuity Prices'!$E:$E,$G151),IF($B151="RAB Short",SUMIFS('RAB Prices Short'!AA:AA,'RAB Prices Short'!$B:$B,'All Prices combined'!$D151,'RAB Prices Short'!$E:$E,'All Prices combined'!$G151),IF($B151="RAB Long",SUMIFS('RAB Prices Long'!AA:AA,'RAB Prices Long'!$B:$B,'All Prices combined'!$D151,'RAB Prices Long'!$E:$E,'All Prices combined'!$G151)))),2)</f>
        <v>33.909999999999997</v>
      </c>
      <c r="Y151" s="2">
        <f>ROUND(IF($B151="Annuity",SUMIFS('Annuity Prices'!AB:AB,'Annuity Prices'!$B:$B,$D151,'Annuity Prices'!$E:$E,$G151),IF($B151="RAB Short",SUMIFS('RAB Prices Short'!AB:AB,'RAB Prices Short'!$B:$B,'All Prices combined'!$D151,'RAB Prices Short'!$E:$E,'All Prices combined'!$G151),IF($B151="RAB Long",SUMIFS('RAB Prices Long'!AB:AB,'RAB Prices Long'!$B:$B,'All Prices combined'!$D151,'RAB Prices Long'!$E:$E,'All Prices combined'!$G151)))),2)</f>
        <v>35.6</v>
      </c>
      <c r="Z151" s="2">
        <f>ROUND(IF($B151="Annuity",SUMIFS('Annuity Prices'!AC:AC,'Annuity Prices'!$B:$B,$D151,'Annuity Prices'!$E:$E,$G151),IF($B151="RAB Short",SUMIFS('RAB Prices Short'!AC:AC,'RAB Prices Short'!$B:$B,'All Prices combined'!$D151,'RAB Prices Short'!$E:$E,'All Prices combined'!$G151),IF($B151="RAB Long",SUMIFS('RAB Prices Long'!AC:AC,'RAB Prices Long'!$B:$B,'All Prices combined'!$D151,'RAB Prices Long'!$E:$E,'All Prices combined'!$G151)))),2)</f>
        <v>36.49</v>
      </c>
      <c r="AA151" s="2">
        <f>ROUND(IF($B151="Annuity",SUMIFS('Annuity Prices'!AD:AD,'Annuity Prices'!$B:$B,$D151,'Annuity Prices'!$E:$E,$G151),IF($B151="RAB Short",SUMIFS('RAB Prices Short'!AD:AD,'RAB Prices Short'!$B:$B,'All Prices combined'!$D151,'RAB Prices Short'!$E:$E,'All Prices combined'!$G151),IF($B151="RAB Long",SUMIFS('RAB Prices Long'!AD:AD,'RAB Prices Long'!$B:$B,'All Prices combined'!$D151,'RAB Prices Long'!$E:$E,'All Prices combined'!$G151)))),2)</f>
        <v>37.4</v>
      </c>
      <c r="AB151" s="2">
        <f>ROUND(IF($B151="Annuity",SUMIFS('Annuity Prices'!AE:AE,'Annuity Prices'!$B:$B,$D151,'Annuity Prices'!$E:$E,$G151),IF($B151="RAB Short",SUMIFS('RAB Prices Short'!AE:AE,'RAB Prices Short'!$B:$B,'All Prices combined'!$D151,'RAB Prices Short'!$E:$E,'All Prices combined'!$G151),IF($B151="RAB Long",SUMIFS('RAB Prices Long'!AE:AE,'RAB Prices Long'!$B:$B,'All Prices combined'!$D151,'RAB Prices Long'!$E:$E,'All Prices combined'!$G151)))),2)</f>
        <v>38.340000000000003</v>
      </c>
      <c r="AC151" s="2">
        <f>ROUND(IF($B151="Annuity",SUMIFS('Annuity Prices'!AF:AF,'Annuity Prices'!$B:$B,$D151,'Annuity Prices'!$E:$E,$G151),IF($B151="RAB Short",SUMIFS('RAB Prices Short'!AF:AF,'RAB Prices Short'!$B:$B,'All Prices combined'!$D151,'RAB Prices Short'!$E:$E,'All Prices combined'!$G151),IF($B151="RAB Long",SUMIFS('RAB Prices Long'!AF:AF,'RAB Prices Long'!$B:$B,'All Prices combined'!$D151,'RAB Prices Long'!$E:$E,'All Prices combined'!$G151)))),2)</f>
        <v>43.47</v>
      </c>
      <c r="AD151" s="2">
        <f>ROUND(IF($B151="Annuity",SUMIFS('Annuity Prices'!AG:AG,'Annuity Prices'!$B:$B,$D151,'Annuity Prices'!$E:$E,$G151),IF($B151="RAB Short",SUMIFS('RAB Prices Short'!AG:AG,'RAB Prices Short'!$B:$B,'All Prices combined'!$D151,'RAB Prices Short'!$E:$E,'All Prices combined'!$G151),IF($B151="RAB Long",SUMIFS('RAB Prices Long'!AG:AG,'RAB Prices Long'!$B:$B,'All Prices combined'!$D151,'RAB Prices Long'!$E:$E,'All Prices combined'!$G151)))),2)</f>
        <v>44.55</v>
      </c>
      <c r="AE151" s="2">
        <f>ROUND(IF($B151="Annuity",SUMIFS('Annuity Prices'!AH:AH,'Annuity Prices'!$B:$B,$D151,'Annuity Prices'!$E:$E,$G151),IF($B151="RAB Short",SUMIFS('RAB Prices Short'!AH:AH,'RAB Prices Short'!$B:$B,'All Prices combined'!$D151,'RAB Prices Short'!$E:$E,'All Prices combined'!$G151),IF($B151="RAB Long",SUMIFS('RAB Prices Long'!AH:AH,'RAB Prices Long'!$B:$B,'All Prices combined'!$D151,'RAB Prices Long'!$E:$E,'All Prices combined'!$G151)))),2)</f>
        <v>45.67</v>
      </c>
      <c r="AF151" s="2">
        <f>ROUND(IF($B151="Annuity",SUMIFS('Annuity Prices'!AI:AI,'Annuity Prices'!$B:$B,$D151,'Annuity Prices'!$E:$E,$G151),IF($B151="RAB Short",SUMIFS('RAB Prices Short'!AI:AI,'RAB Prices Short'!$B:$B,'All Prices combined'!$D151,'RAB Prices Short'!$E:$E,'All Prices combined'!$G151),IF($B151="RAB Long",SUMIFS('RAB Prices Long'!AI:AI,'RAB Prices Long'!$B:$B,'All Prices combined'!$D151,'RAB Prices Long'!$E:$E,'All Prices combined'!$G151)))),2)</f>
        <v>46.81</v>
      </c>
      <c r="AG151" s="2">
        <f>ROUND(IF($B151="Annuity",SUMIFS('Annuity Prices'!AJ:AJ,'Annuity Prices'!$B:$B,$D151,'Annuity Prices'!$E:$E,$G151),IF($B151="RAB Short",SUMIFS('RAB Prices Short'!AJ:AJ,'RAB Prices Short'!$B:$B,'All Prices combined'!$D151,'RAB Prices Short'!$E:$E,'All Prices combined'!$G151),IF($B151="RAB Long",SUMIFS('RAB Prices Long'!AJ:AJ,'RAB Prices Long'!$B:$B,'All Prices combined'!$D151,'RAB Prices Long'!$E:$E,'All Prices combined'!$G151)))),2)</f>
        <v>49.15</v>
      </c>
      <c r="AH151" s="2">
        <f>ROUND(IF($B151="Annuity",SUMIFS('Annuity Prices'!AK:AK,'Annuity Prices'!$B:$B,$D151,'Annuity Prices'!$E:$E,$G151),IF($B151="RAB Short",SUMIFS('RAB Prices Short'!AK:AK,'RAB Prices Short'!$B:$B,'All Prices combined'!$D151,'RAB Prices Short'!$E:$E,'All Prices combined'!$G151),IF($B151="RAB Long",SUMIFS('RAB Prices Long'!AK:AK,'RAB Prices Long'!$B:$B,'All Prices combined'!$D151,'RAB Prices Long'!$E:$E,'All Prices combined'!$G151)))),2)</f>
        <v>50.38</v>
      </c>
      <c r="AI151" s="2">
        <f>ROUND(IF($B151="Annuity",SUMIFS('Annuity Prices'!AL:AL,'Annuity Prices'!$B:$B,$D151,'Annuity Prices'!$E:$E,$G151),IF($B151="RAB Short",SUMIFS('RAB Prices Short'!AL:AL,'RAB Prices Short'!$B:$B,'All Prices combined'!$D151,'RAB Prices Short'!$E:$E,'All Prices combined'!$G151),IF($B151="RAB Long",SUMIFS('RAB Prices Long'!AL:AL,'RAB Prices Long'!$B:$B,'All Prices combined'!$D151,'RAB Prices Long'!$E:$E,'All Prices combined'!$G151)))),2)</f>
        <v>51.64</v>
      </c>
      <c r="AJ151" s="2">
        <f>ROUND(IF($B151="Annuity",SUMIFS('Annuity Prices'!AM:AM,'Annuity Prices'!$B:$B,$D151,'Annuity Prices'!$E:$E,$G151),IF($B151="RAB Short",SUMIFS('RAB Prices Short'!AM:AM,'RAB Prices Short'!$B:$B,'All Prices combined'!$D151,'RAB Prices Short'!$E:$E,'All Prices combined'!$G151),IF($B151="RAB Long",SUMIFS('RAB Prices Long'!AM:AM,'RAB Prices Long'!$B:$B,'All Prices combined'!$D151,'RAB Prices Long'!$E:$E,'All Prices combined'!$G151)))),2)</f>
        <v>52.93</v>
      </c>
      <c r="AK151" s="2">
        <f>ROUND(IF($B151="Annuity",SUMIFS('Annuity Prices'!AN:AN,'Annuity Prices'!$B:$B,$D151,'Annuity Prices'!$E:$E,$G151),IF($B151="RAB Short",SUMIFS('RAB Prices Short'!AN:AN,'RAB Prices Short'!$B:$B,'All Prices combined'!$D151,'RAB Prices Short'!$E:$E,'All Prices combined'!$G151),IF($B151="RAB Long",SUMIFS('RAB Prices Long'!AN:AN,'RAB Prices Long'!$B:$B,'All Prices combined'!$D151,'RAB Prices Long'!$E:$E,'All Prices combined'!$G151)))),2)</f>
        <v>55.59</v>
      </c>
      <c r="AL151" s="2">
        <f>ROUND(IF($B151="Annuity",SUMIFS('Annuity Prices'!AO:AO,'Annuity Prices'!$B:$B,$D151,'Annuity Prices'!$E:$E,$G151),IF($B151="RAB Short",SUMIFS('RAB Prices Short'!AO:AO,'RAB Prices Short'!$B:$B,'All Prices combined'!$D151,'RAB Prices Short'!$E:$E,'All Prices combined'!$G151),IF($B151="RAB Long",SUMIFS('RAB Prices Long'!AO:AO,'RAB Prices Long'!$B:$B,'All Prices combined'!$D151,'RAB Prices Long'!$E:$E,'All Prices combined'!$G151)))),2)</f>
        <v>56.98</v>
      </c>
      <c r="AM151" s="2">
        <f>ROUND(IF($B151="Annuity",SUMIFS('Annuity Prices'!AP:AP,'Annuity Prices'!$B:$B,$D151,'Annuity Prices'!$E:$E,$G151),IF($B151="RAB Short",SUMIFS('RAB Prices Short'!AP:AP,'RAB Prices Short'!$B:$B,'All Prices combined'!$D151,'RAB Prices Short'!$E:$E,'All Prices combined'!$G151),IF($B151="RAB Long",SUMIFS('RAB Prices Long'!AP:AP,'RAB Prices Long'!$B:$B,'All Prices combined'!$D151,'RAB Prices Long'!$E:$E,'All Prices combined'!$G151)))),2)</f>
        <v>58.4</v>
      </c>
      <c r="AN151" s="2">
        <f>ROUND(IF($B151="Annuity",SUMIFS('Annuity Prices'!AQ:AQ,'Annuity Prices'!$B:$B,$D151,'Annuity Prices'!$E:$E,$G151),IF($B151="RAB Short",SUMIFS('RAB Prices Short'!AQ:AQ,'RAB Prices Short'!$B:$B,'All Prices combined'!$D151,'RAB Prices Short'!$E:$E,'All Prices combined'!$G151),IF($B151="RAB Long",SUMIFS('RAB Prices Long'!AQ:AQ,'RAB Prices Long'!$B:$B,'All Prices combined'!$D151,'RAB Prices Long'!$E:$E,'All Prices combined'!$G151)))),2)</f>
        <v>59.86</v>
      </c>
      <c r="AO151" s="2">
        <f>ROUND(IF($B151="Annuity",SUMIFS('Annuity Prices'!AR:AR,'Annuity Prices'!$B:$B,$D151,'Annuity Prices'!$E:$E,$G151),IF($B151="RAB Short",SUMIFS('RAB Prices Short'!AR:AR,'RAB Prices Short'!$B:$B,'All Prices combined'!$D151,'RAB Prices Short'!$E:$E,'All Prices combined'!$G151),IF($B151="RAB Long",SUMIFS('RAB Prices Long'!AR:AR,'RAB Prices Long'!$B:$B,'All Prices combined'!$D151,'RAB Prices Long'!$E:$E,'All Prices combined'!$G151)))),2)</f>
        <v>24.88</v>
      </c>
      <c r="AP151" s="2">
        <f>ROUND(IF($B151="Annuity",SUMIFS('Annuity Prices'!AS:AS,'Annuity Prices'!$B:$B,$D151,'Annuity Prices'!$E:$E,$G151),IF($B151="RAB Short",SUMIFS('RAB Prices Short'!AS:AS,'RAB Prices Short'!$B:$B,'All Prices combined'!$D151,'RAB Prices Short'!$E:$E,'All Prices combined'!$G151),IF($B151="RAB Long",SUMIFS('RAB Prices Long'!AS:AS,'RAB Prices Long'!$B:$B,'All Prices combined'!$D151,'RAB Prices Long'!$E:$E,'All Prices combined'!$G151)))),2)</f>
        <v>21.67</v>
      </c>
      <c r="AQ151" s="2">
        <f>ROUND(IF($B151="Annuity",SUMIFS('Annuity Prices'!AT:AT,'Annuity Prices'!$B:$B,$D151,'Annuity Prices'!$E:$E,$G151),IF($B151="RAB Short",SUMIFS('RAB Prices Short'!AT:AT,'RAB Prices Short'!$B:$B,'All Prices combined'!$D151,'RAB Prices Short'!$E:$E,'All Prices combined'!$G151),IF($B151="RAB Long",SUMIFS('RAB Prices Long'!AT:AT,'RAB Prices Long'!$B:$B,'All Prices combined'!$D151,'RAB Prices Long'!$E:$E,'All Prices combined'!$G151)))),2)</f>
        <v>22.29</v>
      </c>
      <c r="AR151" s="2">
        <f>ROUND(IF($B151="Annuity",SUMIFS('Annuity Prices'!AU:AU,'Annuity Prices'!$B:$B,$D151,'Annuity Prices'!$E:$E,$G151),IF($B151="RAB Short",SUMIFS('RAB Prices Short'!AU:AU,'RAB Prices Short'!$B:$B,'All Prices combined'!$D151,'RAB Prices Short'!$E:$E,'All Prices combined'!$G151),IF($B151="RAB Long",SUMIFS('RAB Prices Long'!AU:AU,'RAB Prices Long'!$B:$B,'All Prices combined'!$D151,'RAB Prices Long'!$E:$E,'All Prices combined'!$G151)))),2)</f>
        <v>22.93</v>
      </c>
      <c r="AS151" s="2">
        <f>ROUND(IF($B151="Annuity",SUMIFS('Annuity Prices'!AV:AV,'Annuity Prices'!$B:$B,$D151,'Annuity Prices'!$E:$E,$G151),IF($B151="RAB Short",SUMIFS('RAB Prices Short'!AV:AV,'RAB Prices Short'!$B:$B,'All Prices combined'!$D151,'RAB Prices Short'!$E:$E,'All Prices combined'!$G151),IF($B151="RAB Long",SUMIFS('RAB Prices Long'!AV:AV,'RAB Prices Long'!$B:$B,'All Prices combined'!$D151,'RAB Prices Long'!$E:$E,'All Prices combined'!$G151)))),2)</f>
        <v>23.59</v>
      </c>
      <c r="AT151" s="2">
        <f>ROUND(IF($B151="Annuity",SUMIFS('Annuity Prices'!AW:AW,'Annuity Prices'!$B:$B,$D151,'Annuity Prices'!$E:$E,$G151),IF($B151="RAB Short",SUMIFS('RAB Prices Short'!AW:AW,'RAB Prices Short'!$B:$B,'All Prices combined'!$D151,'RAB Prices Short'!$E:$E,'All Prices combined'!$G151),IF($B151="RAB Long",SUMIFS('RAB Prices Long'!AW:AW,'RAB Prices Long'!$B:$B,'All Prices combined'!$D151,'RAB Prices Long'!$E:$E,'All Prices combined'!$G151)))),2)</f>
        <v>24.66</v>
      </c>
      <c r="AU151" s="2">
        <f>ROUND(IF($B151="Annuity",SUMIFS('Annuity Prices'!AX:AX,'Annuity Prices'!$B:$B,$D151,'Annuity Prices'!$E:$E,$G151),IF($B151="RAB Short",SUMIFS('RAB Prices Short'!AX:AX,'RAB Prices Short'!$B:$B,'All Prices combined'!$D151,'RAB Prices Short'!$E:$E,'All Prices combined'!$G151),IF($B151="RAB Long",SUMIFS('RAB Prices Long'!AX:AX,'RAB Prices Long'!$B:$B,'All Prices combined'!$D151,'RAB Prices Long'!$E:$E,'All Prices combined'!$G151)))),2)</f>
        <v>25.27</v>
      </c>
      <c r="AV151" s="2">
        <f>ROUND(IF($B151="Annuity",SUMIFS('Annuity Prices'!AY:AY,'Annuity Prices'!$B:$B,$D151,'Annuity Prices'!$E:$E,$G151),IF($B151="RAB Short",SUMIFS('RAB Prices Short'!AY:AY,'RAB Prices Short'!$B:$B,'All Prices combined'!$D151,'RAB Prices Short'!$E:$E,'All Prices combined'!$G151),IF($B151="RAB Long",SUMIFS('RAB Prices Long'!AY:AY,'RAB Prices Long'!$B:$B,'All Prices combined'!$D151,'RAB Prices Long'!$E:$E,'All Prices combined'!$G151)))),2)</f>
        <v>25.9</v>
      </c>
      <c r="AW151" s="2">
        <f>ROUND(IF($B151="Annuity",SUMIFS('Annuity Prices'!AZ:AZ,'Annuity Prices'!$B:$B,$D151,'Annuity Prices'!$E:$E,$G151),IF($B151="RAB Short",SUMIFS('RAB Prices Short'!AZ:AZ,'RAB Prices Short'!$B:$B,'All Prices combined'!$D151,'RAB Prices Short'!$E:$E,'All Prices combined'!$G151),IF($B151="RAB Long",SUMIFS('RAB Prices Long'!AZ:AZ,'RAB Prices Long'!$B:$B,'All Prices combined'!$D151,'RAB Prices Long'!$E:$E,'All Prices combined'!$G151)))),2)</f>
        <v>26.55</v>
      </c>
      <c r="AX151" s="2">
        <f>ROUND(IF($B151="Annuity",SUMIFS('Annuity Prices'!BA:BA,'Annuity Prices'!$B:$B,$D151,'Annuity Prices'!$E:$E,$G151),IF($B151="RAB Short",SUMIFS('RAB Prices Short'!BA:BA,'RAB Prices Short'!$B:$B,'All Prices combined'!$D151,'RAB Prices Short'!$E:$E,'All Prices combined'!$G151),IF($B151="RAB Long",SUMIFS('RAB Prices Long'!BA:BA,'RAB Prices Long'!$B:$B,'All Prices combined'!$D151,'RAB Prices Long'!$E:$E,'All Prices combined'!$G151)))),2)</f>
        <v>27.86</v>
      </c>
      <c r="AY151" s="2">
        <f>ROUND(IF($B151="Annuity",SUMIFS('Annuity Prices'!BB:BB,'Annuity Prices'!$B:$B,$D151,'Annuity Prices'!$E:$E,$G151),IF($B151="RAB Short",SUMIFS('RAB Prices Short'!BB:BB,'RAB Prices Short'!$B:$B,'All Prices combined'!$D151,'RAB Prices Short'!$E:$E,'All Prices combined'!$G151),IF($B151="RAB Long",SUMIFS('RAB Prices Long'!BB:BB,'RAB Prices Long'!$B:$B,'All Prices combined'!$D151,'RAB Prices Long'!$E:$E,'All Prices combined'!$G151)))),2)</f>
        <v>28.56</v>
      </c>
      <c r="AZ151" s="2">
        <f>ROUND(IF($B151="Annuity",SUMIFS('Annuity Prices'!BC:BC,'Annuity Prices'!$B:$B,$D151,'Annuity Prices'!$E:$E,$G151),IF($B151="RAB Short",SUMIFS('RAB Prices Short'!BC:BC,'RAB Prices Short'!$B:$B,'All Prices combined'!$D151,'RAB Prices Short'!$E:$E,'All Prices combined'!$G151),IF($B151="RAB Long",SUMIFS('RAB Prices Long'!BC:BC,'RAB Prices Long'!$B:$B,'All Prices combined'!$D151,'RAB Prices Long'!$E:$E,'All Prices combined'!$G151)))),2)</f>
        <v>29.27</v>
      </c>
      <c r="BA151" s="2">
        <f>ROUND(IF($B151="Annuity",SUMIFS('Annuity Prices'!BD:BD,'Annuity Prices'!$B:$B,$D151,'Annuity Prices'!$E:$E,$G151),IF($B151="RAB Short",SUMIFS('RAB Prices Short'!BD:BD,'RAB Prices Short'!$B:$B,'All Prices combined'!$D151,'RAB Prices Short'!$E:$E,'All Prices combined'!$G151),IF($B151="RAB Long",SUMIFS('RAB Prices Long'!BD:BD,'RAB Prices Long'!$B:$B,'All Prices combined'!$D151,'RAB Prices Long'!$E:$E,'All Prices combined'!$G151)))),2)</f>
        <v>30</v>
      </c>
      <c r="BB151" s="2">
        <f>ROUND(IF($B151="Annuity",SUMIFS('Annuity Prices'!BE:BE,'Annuity Prices'!$B:$B,$D151,'Annuity Prices'!$E:$E,$G151),IF($B151="RAB Short",SUMIFS('RAB Prices Short'!BE:BE,'RAB Prices Short'!$B:$B,'All Prices combined'!$D151,'RAB Prices Short'!$E:$E,'All Prices combined'!$G151),IF($B151="RAB Long",SUMIFS('RAB Prices Long'!BE:BE,'RAB Prices Long'!$B:$B,'All Prices combined'!$D151,'RAB Prices Long'!$E:$E,'All Prices combined'!$G151)))),2)</f>
        <v>31.49</v>
      </c>
      <c r="BC151" s="2">
        <f>ROUND(IF($B151="Annuity",SUMIFS('Annuity Prices'!BF:BF,'Annuity Prices'!$B:$B,$D151,'Annuity Prices'!$E:$E,$G151),IF($B151="RAB Short",SUMIFS('RAB Prices Short'!BF:BF,'RAB Prices Short'!$B:$B,'All Prices combined'!$D151,'RAB Prices Short'!$E:$E,'All Prices combined'!$G151),IF($B151="RAB Long",SUMIFS('RAB Prices Long'!BF:BF,'RAB Prices Long'!$B:$B,'All Prices combined'!$D151,'RAB Prices Long'!$E:$E,'All Prices combined'!$G151)))),2)</f>
        <v>32.28</v>
      </c>
      <c r="BD151" s="2">
        <f>ROUND(IF($B151="Annuity",SUMIFS('Annuity Prices'!BG:BG,'Annuity Prices'!$B:$B,$D151,'Annuity Prices'!$E:$E,$G151),IF($B151="RAB Short",SUMIFS('RAB Prices Short'!BG:BG,'RAB Prices Short'!$B:$B,'All Prices combined'!$D151,'RAB Prices Short'!$E:$E,'All Prices combined'!$G151),IF($B151="RAB Long",SUMIFS('RAB Prices Long'!BG:BG,'RAB Prices Long'!$B:$B,'All Prices combined'!$D151,'RAB Prices Long'!$E:$E,'All Prices combined'!$G151)))),2)</f>
        <v>33.090000000000003</v>
      </c>
      <c r="BE151" s="2">
        <f>ROUND(IF($B151="Annuity",SUMIFS('Annuity Prices'!BH:BH,'Annuity Prices'!$B:$B,$D151,'Annuity Prices'!$E:$E,$G151),IF($B151="RAB Short",SUMIFS('RAB Prices Short'!BH:BH,'RAB Prices Short'!$B:$B,'All Prices combined'!$D151,'RAB Prices Short'!$E:$E,'All Prices combined'!$G151),IF($B151="RAB Long",SUMIFS('RAB Prices Long'!BH:BH,'RAB Prices Long'!$B:$B,'All Prices combined'!$D151,'RAB Prices Long'!$E:$E,'All Prices combined'!$G151)))),2)</f>
        <v>33.909999999999997</v>
      </c>
      <c r="BF151" s="2">
        <f>ROUND(IF($B151="Annuity",SUMIFS('Annuity Prices'!BI:BI,'Annuity Prices'!$B:$B,$D151,'Annuity Prices'!$E:$E,$G151),IF($B151="RAB Short",SUMIFS('RAB Prices Short'!BI:BI,'RAB Prices Short'!$B:$B,'All Prices combined'!$D151,'RAB Prices Short'!$E:$E,'All Prices combined'!$G151),IF($B151="RAB Long",SUMIFS('RAB Prices Long'!BI:BI,'RAB Prices Long'!$B:$B,'All Prices combined'!$D151,'RAB Prices Long'!$E:$E,'All Prices combined'!$G151)))),2)</f>
        <v>35.6</v>
      </c>
      <c r="BG151" s="2">
        <f>ROUND(IF($B151="Annuity",SUMIFS('Annuity Prices'!BJ:BJ,'Annuity Prices'!$B:$B,$D151,'Annuity Prices'!$E:$E,$G151),IF($B151="RAB Short",SUMIFS('RAB Prices Short'!BJ:BJ,'RAB Prices Short'!$B:$B,'All Prices combined'!$D151,'RAB Prices Short'!$E:$E,'All Prices combined'!$G151),IF($B151="RAB Long",SUMIFS('RAB Prices Long'!BJ:BJ,'RAB Prices Long'!$B:$B,'All Prices combined'!$D151,'RAB Prices Long'!$E:$E,'All Prices combined'!$G151)))),2)</f>
        <v>36.49</v>
      </c>
      <c r="BH151" s="2">
        <f>ROUND(IF($B151="Annuity",SUMIFS('Annuity Prices'!BK:BK,'Annuity Prices'!$B:$B,$D151,'Annuity Prices'!$E:$E,$G151),IF($B151="RAB Short",SUMIFS('RAB Prices Short'!BK:BK,'RAB Prices Short'!$B:$B,'All Prices combined'!$D151,'RAB Prices Short'!$E:$E,'All Prices combined'!$G151),IF($B151="RAB Long",SUMIFS('RAB Prices Long'!BK:BK,'RAB Prices Long'!$B:$B,'All Prices combined'!$D151,'RAB Prices Long'!$E:$E,'All Prices combined'!$G151)))),2)</f>
        <v>37.4</v>
      </c>
      <c r="BI151" s="2">
        <f>ROUND(IF($B151="Annuity",SUMIFS('Annuity Prices'!BL:BL,'Annuity Prices'!$B:$B,$D151,'Annuity Prices'!$E:$E,$G151),IF($B151="RAB Short",SUMIFS('RAB Prices Short'!BL:BL,'RAB Prices Short'!$B:$B,'All Prices combined'!$D151,'RAB Prices Short'!$E:$E,'All Prices combined'!$G151),IF($B151="RAB Long",SUMIFS('RAB Prices Long'!BL:BL,'RAB Prices Long'!$B:$B,'All Prices combined'!$D151,'RAB Prices Long'!$E:$E,'All Prices combined'!$G151)))),2)</f>
        <v>38.340000000000003</v>
      </c>
      <c r="BJ151" s="2">
        <f>ROUND(IF($B151="Annuity",SUMIFS('Annuity Prices'!BM:BM,'Annuity Prices'!$B:$B,$D151,'Annuity Prices'!$E:$E,$G151),IF($B151="RAB Short",SUMIFS('RAB Prices Short'!BM:BM,'RAB Prices Short'!$B:$B,'All Prices combined'!$D151,'RAB Prices Short'!$E:$E,'All Prices combined'!$G151),IF($B151="RAB Long",SUMIFS('RAB Prices Long'!BM:BM,'RAB Prices Long'!$B:$B,'All Prices combined'!$D151,'RAB Prices Long'!$E:$E,'All Prices combined'!$G151)))),2)</f>
        <v>43.47</v>
      </c>
      <c r="BK151" s="2">
        <f>ROUND(IF($B151="Annuity",SUMIFS('Annuity Prices'!BN:BN,'Annuity Prices'!$B:$B,$D151,'Annuity Prices'!$E:$E,$G151),IF($B151="RAB Short",SUMIFS('RAB Prices Short'!BN:BN,'RAB Prices Short'!$B:$B,'All Prices combined'!$D151,'RAB Prices Short'!$E:$E,'All Prices combined'!$G151),IF($B151="RAB Long",SUMIFS('RAB Prices Long'!BN:BN,'RAB Prices Long'!$B:$B,'All Prices combined'!$D151,'RAB Prices Long'!$E:$E,'All Prices combined'!$G151)))),2)</f>
        <v>44.55</v>
      </c>
      <c r="BL151" s="2">
        <f>ROUND(IF($B151="Annuity",SUMIFS('Annuity Prices'!BO:BO,'Annuity Prices'!$B:$B,$D151,'Annuity Prices'!$E:$E,$G151),IF($B151="RAB Short",SUMIFS('RAB Prices Short'!BO:BO,'RAB Prices Short'!$B:$B,'All Prices combined'!$D151,'RAB Prices Short'!$E:$E,'All Prices combined'!$G151),IF($B151="RAB Long",SUMIFS('RAB Prices Long'!BO:BO,'RAB Prices Long'!$B:$B,'All Prices combined'!$D151,'RAB Prices Long'!$E:$E,'All Prices combined'!$G151)))),2)</f>
        <v>45.67</v>
      </c>
      <c r="BM151" s="2">
        <f>ROUND(IF($B151="Annuity",SUMIFS('Annuity Prices'!BP:BP,'Annuity Prices'!$B:$B,$D151,'Annuity Prices'!$E:$E,$G151),IF($B151="RAB Short",SUMIFS('RAB Prices Short'!BP:BP,'RAB Prices Short'!$B:$B,'All Prices combined'!$D151,'RAB Prices Short'!$E:$E,'All Prices combined'!$G151),IF($B151="RAB Long",SUMIFS('RAB Prices Long'!BP:BP,'RAB Prices Long'!$B:$B,'All Prices combined'!$D151,'RAB Prices Long'!$E:$E,'All Prices combined'!$G151)))),2)</f>
        <v>46.81</v>
      </c>
      <c r="BN151" s="2">
        <f>ROUND(IF($B151="Annuity",SUMIFS('Annuity Prices'!BQ:BQ,'Annuity Prices'!$B:$B,$D151,'Annuity Prices'!$E:$E,$G151),IF($B151="RAB Short",SUMIFS('RAB Prices Short'!BQ:BQ,'RAB Prices Short'!$B:$B,'All Prices combined'!$D151,'RAB Prices Short'!$E:$E,'All Prices combined'!$G151),IF($B151="RAB Long",SUMIFS('RAB Prices Long'!BQ:BQ,'RAB Prices Long'!$B:$B,'All Prices combined'!$D151,'RAB Prices Long'!$E:$E,'All Prices combined'!$G151)))),2)</f>
        <v>49.15</v>
      </c>
      <c r="BO151" s="2">
        <f>ROUND(IF($B151="Annuity",SUMIFS('Annuity Prices'!BR:BR,'Annuity Prices'!$B:$B,$D151,'Annuity Prices'!$E:$E,$G151),IF($B151="RAB Short",SUMIFS('RAB Prices Short'!BR:BR,'RAB Prices Short'!$B:$B,'All Prices combined'!$D151,'RAB Prices Short'!$E:$E,'All Prices combined'!$G151),IF($B151="RAB Long",SUMIFS('RAB Prices Long'!BR:BR,'RAB Prices Long'!$B:$B,'All Prices combined'!$D151,'RAB Prices Long'!$E:$E,'All Prices combined'!$G151)))),2)</f>
        <v>50.38</v>
      </c>
      <c r="BP151" s="2">
        <f>ROUND(IF($B151="Annuity",SUMIFS('Annuity Prices'!BS:BS,'Annuity Prices'!$B:$B,$D151,'Annuity Prices'!$E:$E,$G151),IF($B151="RAB Short",SUMIFS('RAB Prices Short'!BS:BS,'RAB Prices Short'!$B:$B,'All Prices combined'!$D151,'RAB Prices Short'!$E:$E,'All Prices combined'!$G151),IF($B151="RAB Long",SUMIFS('RAB Prices Long'!BS:BS,'RAB Prices Long'!$B:$B,'All Prices combined'!$D151,'RAB Prices Long'!$E:$E,'All Prices combined'!$G151)))),2)</f>
        <v>51.64</v>
      </c>
      <c r="BQ151" s="2">
        <f>ROUND(IF($B151="Annuity",SUMIFS('Annuity Prices'!BT:BT,'Annuity Prices'!$B:$B,$D151,'Annuity Prices'!$E:$E,$G151),IF($B151="RAB Short",SUMIFS('RAB Prices Short'!BT:BT,'RAB Prices Short'!$B:$B,'All Prices combined'!$D151,'RAB Prices Short'!$E:$E,'All Prices combined'!$G151),IF($B151="RAB Long",SUMIFS('RAB Prices Long'!BT:BT,'RAB Prices Long'!$B:$B,'All Prices combined'!$D151,'RAB Prices Long'!$E:$E,'All Prices combined'!$G151)))),2)</f>
        <v>52.93</v>
      </c>
      <c r="BR151" s="2">
        <f>ROUND(IF($B151="Annuity",SUMIFS('Annuity Prices'!BU:BU,'Annuity Prices'!$B:$B,$D151,'Annuity Prices'!$E:$E,$G151),IF($B151="RAB Short",SUMIFS('RAB Prices Short'!BU:BU,'RAB Prices Short'!$B:$B,'All Prices combined'!$D151,'RAB Prices Short'!$E:$E,'All Prices combined'!$G151),IF($B151="RAB Long",SUMIFS('RAB Prices Long'!BU:BU,'RAB Prices Long'!$B:$B,'All Prices combined'!$D151,'RAB Prices Long'!$E:$E,'All Prices combined'!$G151)))),2)</f>
        <v>55.59</v>
      </c>
      <c r="BS151" s="2">
        <f>ROUND(IF($B151="Annuity",SUMIFS('Annuity Prices'!BV:BV,'Annuity Prices'!$B:$B,$D151,'Annuity Prices'!$E:$E,$G151),IF($B151="RAB Short",SUMIFS('RAB Prices Short'!BV:BV,'RAB Prices Short'!$B:$B,'All Prices combined'!$D151,'RAB Prices Short'!$E:$E,'All Prices combined'!$G151),IF($B151="RAB Long",SUMIFS('RAB Prices Long'!BV:BV,'RAB Prices Long'!$B:$B,'All Prices combined'!$D151,'RAB Prices Long'!$E:$E,'All Prices combined'!$G151)))),2)</f>
        <v>56.98</v>
      </c>
      <c r="BT151" s="2">
        <f>ROUND(IF($B151="Annuity",SUMIFS('Annuity Prices'!BW:BW,'Annuity Prices'!$B:$B,$D151,'Annuity Prices'!$E:$E,$G151),IF($B151="RAB Short",SUMIFS('RAB Prices Short'!BW:BW,'RAB Prices Short'!$B:$B,'All Prices combined'!$D151,'RAB Prices Short'!$E:$E,'All Prices combined'!$G151),IF($B151="RAB Long",SUMIFS('RAB Prices Long'!BW:BW,'RAB Prices Long'!$B:$B,'All Prices combined'!$D151,'RAB Prices Long'!$E:$E,'All Prices combined'!$G151)))),2)</f>
        <v>58.4</v>
      </c>
      <c r="BU151" s="2">
        <f>ROUND(IF($B151="Annuity",SUMIFS('Annuity Prices'!BX:BX,'Annuity Prices'!$B:$B,$D151,'Annuity Prices'!$E:$E,$G151),IF($B151="RAB Short",SUMIFS('RAB Prices Short'!BX:BX,'RAB Prices Short'!$B:$B,'All Prices combined'!$D151,'RAB Prices Short'!$E:$E,'All Prices combined'!$G151),IF($B151="RAB Long",SUMIFS('RAB Prices Long'!BX:BX,'RAB Prices Long'!$B:$B,'All Prices combined'!$D151,'RAB Prices Long'!$E:$E,'All Prices combined'!$G151)))),2)</f>
        <v>59.86</v>
      </c>
    </row>
    <row r="152" spans="2:73" x14ac:dyDescent="0.25">
      <c r="B152" t="s">
        <v>37</v>
      </c>
      <c r="C152" s="1">
        <v>25</v>
      </c>
      <c r="D152" s="1" t="s">
        <v>206</v>
      </c>
      <c r="E152" s="1" t="s">
        <v>203</v>
      </c>
      <c r="F152" s="1">
        <v>25</v>
      </c>
      <c r="G152" s="1" t="s">
        <v>201</v>
      </c>
      <c r="H152" s="1"/>
      <c r="I152" s="2">
        <f>ROUND(IF($B152="Annuity",SUMIFS('Annuity Prices'!L:L,'Annuity Prices'!$B:$B,$D152,'Annuity Prices'!$E:$E,$G152),IF($B152="RAB Short",SUMIFS('RAB Prices Short'!L:L,'RAB Prices Short'!$B:$B,'All Prices combined'!$D152,'RAB Prices Short'!$E:$E,'All Prices combined'!$G152),IF($B152="RAB Long",SUMIFS('RAB Prices Long'!L:L,'RAB Prices Long'!$B:$B,'All Prices combined'!$D152,'RAB Prices Long'!$E:$E,'All Prices combined'!$G152)))),2)</f>
        <v>55.14</v>
      </c>
      <c r="J152" s="2">
        <f>ROUND(IF($B152="Annuity",SUMIFS('Annuity Prices'!M:M,'Annuity Prices'!$B:$B,$D152,'Annuity Prices'!$E:$E,$G152),IF($B152="RAB Short",SUMIFS('RAB Prices Short'!M:M,'RAB Prices Short'!$B:$B,'All Prices combined'!$D152,'RAB Prices Short'!$E:$E,'All Prices combined'!$G152),IF($B152="RAB Long",SUMIFS('RAB Prices Long'!M:M,'RAB Prices Long'!$B:$B,'All Prices combined'!$D152,'RAB Prices Long'!$E:$E,'All Prices combined'!$G152)))),2)</f>
        <v>56.72</v>
      </c>
      <c r="K152" s="2">
        <f>ROUND(IF($B152="Annuity",SUMIFS('Annuity Prices'!N:N,'Annuity Prices'!$B:$B,$D152,'Annuity Prices'!$E:$E,$G152),IF($B152="RAB Short",SUMIFS('RAB Prices Short'!N:N,'RAB Prices Short'!$B:$B,'All Prices combined'!$D152,'RAB Prices Short'!$E:$E,'All Prices combined'!$G152),IF($B152="RAB Long",SUMIFS('RAB Prices Long'!N:N,'RAB Prices Long'!$B:$B,'All Prices combined'!$D152,'RAB Prices Long'!$E:$E,'All Prices combined'!$G152)))),2)</f>
        <v>58.34</v>
      </c>
      <c r="L152" s="2">
        <f>ROUND(IF($B152="Annuity",SUMIFS('Annuity Prices'!O:O,'Annuity Prices'!$B:$B,$D152,'Annuity Prices'!$E:$E,$G152),IF($B152="RAB Short",SUMIFS('RAB Prices Short'!O:O,'RAB Prices Short'!$B:$B,'All Prices combined'!$D152,'RAB Prices Short'!$E:$E,'All Prices combined'!$G152),IF($B152="RAB Long",SUMIFS('RAB Prices Long'!O:O,'RAB Prices Long'!$B:$B,'All Prices combined'!$D152,'RAB Prices Long'!$E:$E,'All Prices combined'!$G152)))),2)</f>
        <v>60.01</v>
      </c>
      <c r="M152" s="2">
        <f>ROUND(IF($B152="Annuity",SUMIFS('Annuity Prices'!P:P,'Annuity Prices'!$B:$B,$D152,'Annuity Prices'!$E:$E,$G152),IF($B152="RAB Short",SUMIFS('RAB Prices Short'!P:P,'RAB Prices Short'!$B:$B,'All Prices combined'!$D152,'RAB Prices Short'!$E:$E,'All Prices combined'!$G152),IF($B152="RAB Long",SUMIFS('RAB Prices Long'!P:P,'RAB Prices Long'!$B:$B,'All Prices combined'!$D152,'RAB Prices Long'!$E:$E,'All Prices combined'!$G152)))),2)</f>
        <v>61.82</v>
      </c>
      <c r="N152" s="2">
        <f>ROUND(IF($B152="Annuity",SUMIFS('Annuity Prices'!Q:Q,'Annuity Prices'!$B:$B,$D152,'Annuity Prices'!$E:$E,$G152),IF($B152="RAB Short",SUMIFS('RAB Prices Short'!Q:Q,'RAB Prices Short'!$B:$B,'All Prices combined'!$D152,'RAB Prices Short'!$E:$E,'All Prices combined'!$G152),IF($B152="RAB Long",SUMIFS('RAB Prices Long'!Q:Q,'RAB Prices Long'!$B:$B,'All Prices combined'!$D152,'RAB Prices Long'!$E:$E,'All Prices combined'!$G152)))),2)</f>
        <v>63.37</v>
      </c>
      <c r="O152" s="2">
        <f>ROUND(IF($B152="Annuity",SUMIFS('Annuity Prices'!R:R,'Annuity Prices'!$B:$B,$D152,'Annuity Prices'!$E:$E,$G152),IF($B152="RAB Short",SUMIFS('RAB Prices Short'!R:R,'RAB Prices Short'!$B:$B,'All Prices combined'!$D152,'RAB Prices Short'!$E:$E,'All Prices combined'!$G152),IF($B152="RAB Long",SUMIFS('RAB Prices Long'!R:R,'RAB Prices Long'!$B:$B,'All Prices combined'!$D152,'RAB Prices Long'!$E:$E,'All Prices combined'!$G152)))),2)</f>
        <v>64.959999999999994</v>
      </c>
      <c r="P152" s="2">
        <f>ROUND(IF($B152="Annuity",SUMIFS('Annuity Prices'!S:S,'Annuity Prices'!$B:$B,$D152,'Annuity Prices'!$E:$E,$G152),IF($B152="RAB Short",SUMIFS('RAB Prices Short'!S:S,'RAB Prices Short'!$B:$B,'All Prices combined'!$D152,'RAB Prices Short'!$E:$E,'All Prices combined'!$G152),IF($B152="RAB Long",SUMIFS('RAB Prices Long'!S:S,'RAB Prices Long'!$B:$B,'All Prices combined'!$D152,'RAB Prices Long'!$E:$E,'All Prices combined'!$G152)))),2)</f>
        <v>66.58</v>
      </c>
      <c r="Q152" s="2">
        <f>ROUND(IF($B152="Annuity",SUMIFS('Annuity Prices'!T:T,'Annuity Prices'!$B:$B,$D152,'Annuity Prices'!$E:$E,$G152),IF($B152="RAB Short",SUMIFS('RAB Prices Short'!T:T,'RAB Prices Short'!$B:$B,'All Prices combined'!$D152,'RAB Prices Short'!$E:$E,'All Prices combined'!$G152),IF($B152="RAB Long",SUMIFS('RAB Prices Long'!T:T,'RAB Prices Long'!$B:$B,'All Prices combined'!$D152,'RAB Prices Long'!$E:$E,'All Prices combined'!$G152)))),2)</f>
        <v>68.069999999999993</v>
      </c>
      <c r="R152" s="2">
        <f>ROUND(IF($B152="Annuity",SUMIFS('Annuity Prices'!U:U,'Annuity Prices'!$B:$B,$D152,'Annuity Prices'!$E:$E,$G152),IF($B152="RAB Short",SUMIFS('RAB Prices Short'!U:U,'RAB Prices Short'!$B:$B,'All Prices combined'!$D152,'RAB Prices Short'!$E:$E,'All Prices combined'!$G152),IF($B152="RAB Long",SUMIFS('RAB Prices Long'!U:U,'RAB Prices Long'!$B:$B,'All Prices combined'!$D152,'RAB Prices Long'!$E:$E,'All Prices combined'!$G152)))),2)</f>
        <v>69.78</v>
      </c>
      <c r="S152" s="2">
        <f>ROUND(IF($B152="Annuity",SUMIFS('Annuity Prices'!V:V,'Annuity Prices'!$B:$B,$D152,'Annuity Prices'!$E:$E,$G152),IF($B152="RAB Short",SUMIFS('RAB Prices Short'!V:V,'RAB Prices Short'!$B:$B,'All Prices combined'!$D152,'RAB Prices Short'!$E:$E,'All Prices combined'!$G152),IF($B152="RAB Long",SUMIFS('RAB Prices Long'!V:V,'RAB Prices Long'!$B:$B,'All Prices combined'!$D152,'RAB Prices Long'!$E:$E,'All Prices combined'!$G152)))),2)</f>
        <v>71.510000000000005</v>
      </c>
      <c r="T152" s="2">
        <f>ROUND(IF($B152="Annuity",SUMIFS('Annuity Prices'!W:W,'Annuity Prices'!$B:$B,$D152,'Annuity Prices'!$E:$E,$G152),IF($B152="RAB Short",SUMIFS('RAB Prices Short'!W:W,'RAB Prices Short'!$B:$B,'All Prices combined'!$D152,'RAB Prices Short'!$E:$E,'All Prices combined'!$G152),IF($B152="RAB Long",SUMIFS('RAB Prices Long'!W:W,'RAB Prices Long'!$B:$B,'All Prices combined'!$D152,'RAB Prices Long'!$E:$E,'All Prices combined'!$G152)))),2)</f>
        <v>73.31</v>
      </c>
      <c r="U152" s="2">
        <f>ROUND(IF($B152="Annuity",SUMIFS('Annuity Prices'!X:X,'Annuity Prices'!$B:$B,$D152,'Annuity Prices'!$E:$E,$G152),IF($B152="RAB Short",SUMIFS('RAB Prices Short'!X:X,'RAB Prices Short'!$B:$B,'All Prices combined'!$D152,'RAB Prices Short'!$E:$E,'All Prices combined'!$G152),IF($B152="RAB Long",SUMIFS('RAB Prices Long'!X:X,'RAB Prices Long'!$B:$B,'All Prices combined'!$D152,'RAB Prices Long'!$E:$E,'All Prices combined'!$G152)))),2)</f>
        <v>74.94</v>
      </c>
      <c r="V152" s="2">
        <f>ROUND(IF($B152="Annuity",SUMIFS('Annuity Prices'!Y:Y,'Annuity Prices'!$B:$B,$D152,'Annuity Prices'!$E:$E,$G152),IF($B152="RAB Short",SUMIFS('RAB Prices Short'!Y:Y,'RAB Prices Short'!$B:$B,'All Prices combined'!$D152,'RAB Prices Short'!$E:$E,'All Prices combined'!$G152),IF($B152="RAB Long",SUMIFS('RAB Prices Long'!Y:Y,'RAB Prices Long'!$B:$B,'All Prices combined'!$D152,'RAB Prices Long'!$E:$E,'All Prices combined'!$G152)))),2)</f>
        <v>76.81</v>
      </c>
      <c r="W152" s="2">
        <f>ROUND(IF($B152="Annuity",SUMIFS('Annuity Prices'!Z:Z,'Annuity Prices'!$B:$B,$D152,'Annuity Prices'!$E:$E,$G152),IF($B152="RAB Short",SUMIFS('RAB Prices Short'!Z:Z,'RAB Prices Short'!$B:$B,'All Prices combined'!$D152,'RAB Prices Short'!$E:$E,'All Prices combined'!$G152),IF($B152="RAB Long",SUMIFS('RAB Prices Long'!Z:Z,'RAB Prices Long'!$B:$B,'All Prices combined'!$D152,'RAB Prices Long'!$E:$E,'All Prices combined'!$G152)))),2)</f>
        <v>78.739999999999995</v>
      </c>
      <c r="X152" s="2">
        <f>ROUND(IF($B152="Annuity",SUMIFS('Annuity Prices'!AA:AA,'Annuity Prices'!$B:$B,$D152,'Annuity Prices'!$E:$E,$G152),IF($B152="RAB Short",SUMIFS('RAB Prices Short'!AA:AA,'RAB Prices Short'!$B:$B,'All Prices combined'!$D152,'RAB Prices Short'!$E:$E,'All Prices combined'!$G152),IF($B152="RAB Long",SUMIFS('RAB Prices Long'!AA:AA,'RAB Prices Long'!$B:$B,'All Prices combined'!$D152,'RAB Prices Long'!$E:$E,'All Prices combined'!$G152)))),2)</f>
        <v>80.709999999999994</v>
      </c>
      <c r="Y152" s="2">
        <f>ROUND(IF($B152="Annuity",SUMIFS('Annuity Prices'!AB:AB,'Annuity Prices'!$B:$B,$D152,'Annuity Prices'!$E:$E,$G152),IF($B152="RAB Short",SUMIFS('RAB Prices Short'!AB:AB,'RAB Prices Short'!$B:$B,'All Prices combined'!$D152,'RAB Prices Short'!$E:$E,'All Prices combined'!$G152),IF($B152="RAB Long",SUMIFS('RAB Prices Long'!AB:AB,'RAB Prices Long'!$B:$B,'All Prices combined'!$D152,'RAB Prices Long'!$E:$E,'All Prices combined'!$G152)))),2)</f>
        <v>82.51</v>
      </c>
      <c r="Z152" s="2">
        <f>ROUND(IF($B152="Annuity",SUMIFS('Annuity Prices'!AC:AC,'Annuity Prices'!$B:$B,$D152,'Annuity Prices'!$E:$E,$G152),IF($B152="RAB Short",SUMIFS('RAB Prices Short'!AC:AC,'RAB Prices Short'!$B:$B,'All Prices combined'!$D152,'RAB Prices Short'!$E:$E,'All Prices combined'!$G152),IF($B152="RAB Long",SUMIFS('RAB Prices Long'!AC:AC,'RAB Prices Long'!$B:$B,'All Prices combined'!$D152,'RAB Prices Long'!$E:$E,'All Prices combined'!$G152)))),2)</f>
        <v>84.58</v>
      </c>
      <c r="AA152" s="2">
        <f>ROUND(IF($B152="Annuity",SUMIFS('Annuity Prices'!AD:AD,'Annuity Prices'!$B:$B,$D152,'Annuity Prices'!$E:$E,$G152),IF($B152="RAB Short",SUMIFS('RAB Prices Short'!AD:AD,'RAB Prices Short'!$B:$B,'All Prices combined'!$D152,'RAB Prices Short'!$E:$E,'All Prices combined'!$G152),IF($B152="RAB Long",SUMIFS('RAB Prices Long'!AD:AD,'RAB Prices Long'!$B:$B,'All Prices combined'!$D152,'RAB Prices Long'!$E:$E,'All Prices combined'!$G152)))),2)</f>
        <v>86.69</v>
      </c>
      <c r="AB152" s="2">
        <f>ROUND(IF($B152="Annuity",SUMIFS('Annuity Prices'!AE:AE,'Annuity Prices'!$B:$B,$D152,'Annuity Prices'!$E:$E,$G152),IF($B152="RAB Short",SUMIFS('RAB Prices Short'!AE:AE,'RAB Prices Short'!$B:$B,'All Prices combined'!$D152,'RAB Prices Short'!$E:$E,'All Prices combined'!$G152),IF($B152="RAB Long",SUMIFS('RAB Prices Long'!AE:AE,'RAB Prices Long'!$B:$B,'All Prices combined'!$D152,'RAB Prices Long'!$E:$E,'All Prices combined'!$G152)))),2)</f>
        <v>88.85</v>
      </c>
      <c r="AC152" s="2">
        <f>ROUND(IF($B152="Annuity",SUMIFS('Annuity Prices'!AF:AF,'Annuity Prices'!$B:$B,$D152,'Annuity Prices'!$E:$E,$G152),IF($B152="RAB Short",SUMIFS('RAB Prices Short'!AF:AF,'RAB Prices Short'!$B:$B,'All Prices combined'!$D152,'RAB Prices Short'!$E:$E,'All Prices combined'!$G152),IF($B152="RAB Long",SUMIFS('RAB Prices Long'!AF:AF,'RAB Prices Long'!$B:$B,'All Prices combined'!$D152,'RAB Prices Long'!$E:$E,'All Prices combined'!$G152)))),2)</f>
        <v>90.85</v>
      </c>
      <c r="AD152" s="2">
        <f>ROUND(IF($B152="Annuity",SUMIFS('Annuity Prices'!AG:AG,'Annuity Prices'!$B:$B,$D152,'Annuity Prices'!$E:$E,$G152),IF($B152="RAB Short",SUMIFS('RAB Prices Short'!AG:AG,'RAB Prices Short'!$B:$B,'All Prices combined'!$D152,'RAB Prices Short'!$E:$E,'All Prices combined'!$G152),IF($B152="RAB Long",SUMIFS('RAB Prices Long'!AG:AG,'RAB Prices Long'!$B:$B,'All Prices combined'!$D152,'RAB Prices Long'!$E:$E,'All Prices combined'!$G152)))),2)</f>
        <v>93.12</v>
      </c>
      <c r="AE152" s="2">
        <f>ROUND(IF($B152="Annuity",SUMIFS('Annuity Prices'!AH:AH,'Annuity Prices'!$B:$B,$D152,'Annuity Prices'!$E:$E,$G152),IF($B152="RAB Short",SUMIFS('RAB Prices Short'!AH:AH,'RAB Prices Short'!$B:$B,'All Prices combined'!$D152,'RAB Prices Short'!$E:$E,'All Prices combined'!$G152),IF($B152="RAB Long",SUMIFS('RAB Prices Long'!AH:AH,'RAB Prices Long'!$B:$B,'All Prices combined'!$D152,'RAB Prices Long'!$E:$E,'All Prices combined'!$G152)))),2)</f>
        <v>95.45</v>
      </c>
      <c r="AF152" s="2">
        <f>ROUND(IF($B152="Annuity",SUMIFS('Annuity Prices'!AI:AI,'Annuity Prices'!$B:$B,$D152,'Annuity Prices'!$E:$E,$G152),IF($B152="RAB Short",SUMIFS('RAB Prices Short'!AI:AI,'RAB Prices Short'!$B:$B,'All Prices combined'!$D152,'RAB Prices Short'!$E:$E,'All Prices combined'!$G152),IF($B152="RAB Long",SUMIFS('RAB Prices Long'!AI:AI,'RAB Prices Long'!$B:$B,'All Prices combined'!$D152,'RAB Prices Long'!$E:$E,'All Prices combined'!$G152)))),2)</f>
        <v>97.83</v>
      </c>
      <c r="AG152" s="2">
        <f>ROUND(IF($B152="Annuity",SUMIFS('Annuity Prices'!AJ:AJ,'Annuity Prices'!$B:$B,$D152,'Annuity Prices'!$E:$E,$G152),IF($B152="RAB Short",SUMIFS('RAB Prices Short'!AJ:AJ,'RAB Prices Short'!$B:$B,'All Prices combined'!$D152,'RAB Prices Short'!$E:$E,'All Prices combined'!$G152),IF($B152="RAB Long",SUMIFS('RAB Prices Long'!AJ:AJ,'RAB Prices Long'!$B:$B,'All Prices combined'!$D152,'RAB Prices Long'!$E:$E,'All Prices combined'!$G152)))),2)</f>
        <v>100.03</v>
      </c>
      <c r="AH152" s="2">
        <f>ROUND(IF($B152="Annuity",SUMIFS('Annuity Prices'!AK:AK,'Annuity Prices'!$B:$B,$D152,'Annuity Prices'!$E:$E,$G152),IF($B152="RAB Short",SUMIFS('RAB Prices Short'!AK:AK,'RAB Prices Short'!$B:$B,'All Prices combined'!$D152,'RAB Prices Short'!$E:$E,'All Prices combined'!$G152),IF($B152="RAB Long",SUMIFS('RAB Prices Long'!AK:AK,'RAB Prices Long'!$B:$B,'All Prices combined'!$D152,'RAB Prices Long'!$E:$E,'All Prices combined'!$G152)))),2)</f>
        <v>102.53</v>
      </c>
      <c r="AI152" s="2">
        <f>ROUND(IF($B152="Annuity",SUMIFS('Annuity Prices'!AL:AL,'Annuity Prices'!$B:$B,$D152,'Annuity Prices'!$E:$E,$G152),IF($B152="RAB Short",SUMIFS('RAB Prices Short'!AL:AL,'RAB Prices Short'!$B:$B,'All Prices combined'!$D152,'RAB Prices Short'!$E:$E,'All Prices combined'!$G152),IF($B152="RAB Long",SUMIFS('RAB Prices Long'!AL:AL,'RAB Prices Long'!$B:$B,'All Prices combined'!$D152,'RAB Prices Long'!$E:$E,'All Prices combined'!$G152)))),2)</f>
        <v>105.1</v>
      </c>
      <c r="AJ152" s="2">
        <f>ROUND(IF($B152="Annuity",SUMIFS('Annuity Prices'!AM:AM,'Annuity Prices'!$B:$B,$D152,'Annuity Prices'!$E:$E,$G152),IF($B152="RAB Short",SUMIFS('RAB Prices Short'!AM:AM,'RAB Prices Short'!$B:$B,'All Prices combined'!$D152,'RAB Prices Short'!$E:$E,'All Prices combined'!$G152),IF($B152="RAB Long",SUMIFS('RAB Prices Long'!AM:AM,'RAB Prices Long'!$B:$B,'All Prices combined'!$D152,'RAB Prices Long'!$E:$E,'All Prices combined'!$G152)))),2)</f>
        <v>107.72</v>
      </c>
      <c r="AK152" s="2">
        <f>ROUND(IF($B152="Annuity",SUMIFS('Annuity Prices'!AN:AN,'Annuity Prices'!$B:$B,$D152,'Annuity Prices'!$E:$E,$G152),IF($B152="RAB Short",SUMIFS('RAB Prices Short'!AN:AN,'RAB Prices Short'!$B:$B,'All Prices combined'!$D152,'RAB Prices Short'!$E:$E,'All Prices combined'!$G152),IF($B152="RAB Long",SUMIFS('RAB Prices Long'!AN:AN,'RAB Prices Long'!$B:$B,'All Prices combined'!$D152,'RAB Prices Long'!$E:$E,'All Prices combined'!$G152)))),2)</f>
        <v>110.14</v>
      </c>
      <c r="AL152" s="2">
        <f>ROUND(IF($B152="Annuity",SUMIFS('Annuity Prices'!AO:AO,'Annuity Prices'!$B:$B,$D152,'Annuity Prices'!$E:$E,$G152),IF($B152="RAB Short",SUMIFS('RAB Prices Short'!AO:AO,'RAB Prices Short'!$B:$B,'All Prices combined'!$D152,'RAB Prices Short'!$E:$E,'All Prices combined'!$G152),IF($B152="RAB Long",SUMIFS('RAB Prices Long'!AO:AO,'RAB Prices Long'!$B:$B,'All Prices combined'!$D152,'RAB Prices Long'!$E:$E,'All Prices combined'!$G152)))),2)</f>
        <v>112.89</v>
      </c>
      <c r="AM152" s="2">
        <f>ROUND(IF($B152="Annuity",SUMIFS('Annuity Prices'!AP:AP,'Annuity Prices'!$B:$B,$D152,'Annuity Prices'!$E:$E,$G152),IF($B152="RAB Short",SUMIFS('RAB Prices Short'!AP:AP,'RAB Prices Short'!$B:$B,'All Prices combined'!$D152,'RAB Prices Short'!$E:$E,'All Prices combined'!$G152),IF($B152="RAB Long",SUMIFS('RAB Prices Long'!AP:AP,'RAB Prices Long'!$B:$B,'All Prices combined'!$D152,'RAB Prices Long'!$E:$E,'All Prices combined'!$G152)))),2)</f>
        <v>115.72</v>
      </c>
      <c r="AN152" s="2">
        <f>ROUND(IF($B152="Annuity",SUMIFS('Annuity Prices'!AQ:AQ,'Annuity Prices'!$B:$B,$D152,'Annuity Prices'!$E:$E,$G152),IF($B152="RAB Short",SUMIFS('RAB Prices Short'!AQ:AQ,'RAB Prices Short'!$B:$B,'All Prices combined'!$D152,'RAB Prices Short'!$E:$E,'All Prices combined'!$G152),IF($B152="RAB Long",SUMIFS('RAB Prices Long'!AQ:AQ,'RAB Prices Long'!$B:$B,'All Prices combined'!$D152,'RAB Prices Long'!$E:$E,'All Prices combined'!$G152)))),2)</f>
        <v>118.61</v>
      </c>
      <c r="AO152" s="2">
        <f>ROUND(IF($B152="Annuity",SUMIFS('Annuity Prices'!AR:AR,'Annuity Prices'!$B:$B,$D152,'Annuity Prices'!$E:$E,$G152),IF($B152="RAB Short",SUMIFS('RAB Prices Short'!AR:AR,'RAB Prices Short'!$B:$B,'All Prices combined'!$D152,'RAB Prices Short'!$E:$E,'All Prices combined'!$G152),IF($B152="RAB Long",SUMIFS('RAB Prices Long'!AR:AR,'RAB Prices Long'!$B:$B,'All Prices combined'!$D152,'RAB Prices Long'!$E:$E,'All Prices combined'!$G152)))),2)</f>
        <v>49.97</v>
      </c>
      <c r="AP152" s="2">
        <f>ROUND(IF($B152="Annuity",SUMIFS('Annuity Prices'!AS:AS,'Annuity Prices'!$B:$B,$D152,'Annuity Prices'!$E:$E,$G152),IF($B152="RAB Short",SUMIFS('RAB Prices Short'!AS:AS,'RAB Prices Short'!$B:$B,'All Prices combined'!$D152,'RAB Prices Short'!$E:$E,'All Prices combined'!$G152),IF($B152="RAB Long",SUMIFS('RAB Prices Long'!AS:AS,'RAB Prices Long'!$B:$B,'All Prices combined'!$D152,'RAB Prices Long'!$E:$E,'All Prices combined'!$G152)))),2)</f>
        <v>54.02</v>
      </c>
      <c r="AQ152" s="2">
        <f>ROUND(IF($B152="Annuity",SUMIFS('Annuity Prices'!AT:AT,'Annuity Prices'!$B:$B,$D152,'Annuity Prices'!$E:$E,$G152),IF($B152="RAB Short",SUMIFS('RAB Prices Short'!AT:AT,'RAB Prices Short'!$B:$B,'All Prices combined'!$D152,'RAB Prices Short'!$E:$E,'All Prices combined'!$G152),IF($B152="RAB Long",SUMIFS('RAB Prices Long'!AT:AT,'RAB Prices Long'!$B:$B,'All Prices combined'!$D152,'RAB Prices Long'!$E:$E,'All Prices combined'!$G152)))),2)</f>
        <v>56.72</v>
      </c>
      <c r="AR152" s="2">
        <f>ROUND(IF($B152="Annuity",SUMIFS('Annuity Prices'!AU:AU,'Annuity Prices'!$B:$B,$D152,'Annuity Prices'!$E:$E,$G152),IF($B152="RAB Short",SUMIFS('RAB Prices Short'!AU:AU,'RAB Prices Short'!$B:$B,'All Prices combined'!$D152,'RAB Prices Short'!$E:$E,'All Prices combined'!$G152),IF($B152="RAB Long",SUMIFS('RAB Prices Long'!AU:AU,'RAB Prices Long'!$B:$B,'All Prices combined'!$D152,'RAB Prices Long'!$E:$E,'All Prices combined'!$G152)))),2)</f>
        <v>58.34</v>
      </c>
      <c r="AS152" s="2">
        <f>ROUND(IF($B152="Annuity",SUMIFS('Annuity Prices'!AV:AV,'Annuity Prices'!$B:$B,$D152,'Annuity Prices'!$E:$E,$G152),IF($B152="RAB Short",SUMIFS('RAB Prices Short'!AV:AV,'RAB Prices Short'!$B:$B,'All Prices combined'!$D152,'RAB Prices Short'!$E:$E,'All Prices combined'!$G152),IF($B152="RAB Long",SUMIFS('RAB Prices Long'!AV:AV,'RAB Prices Long'!$B:$B,'All Prices combined'!$D152,'RAB Prices Long'!$E:$E,'All Prices combined'!$G152)))),2)</f>
        <v>60.01</v>
      </c>
      <c r="AT152" s="2">
        <f>ROUND(IF($B152="Annuity",SUMIFS('Annuity Prices'!AW:AW,'Annuity Prices'!$B:$B,$D152,'Annuity Prices'!$E:$E,$G152),IF($B152="RAB Short",SUMIFS('RAB Prices Short'!AW:AW,'RAB Prices Short'!$B:$B,'All Prices combined'!$D152,'RAB Prices Short'!$E:$E,'All Prices combined'!$G152),IF($B152="RAB Long",SUMIFS('RAB Prices Long'!AW:AW,'RAB Prices Long'!$B:$B,'All Prices combined'!$D152,'RAB Prices Long'!$E:$E,'All Prices combined'!$G152)))),2)</f>
        <v>61.82</v>
      </c>
      <c r="AU152" s="2">
        <f>ROUND(IF($B152="Annuity",SUMIFS('Annuity Prices'!AX:AX,'Annuity Prices'!$B:$B,$D152,'Annuity Prices'!$E:$E,$G152),IF($B152="RAB Short",SUMIFS('RAB Prices Short'!AX:AX,'RAB Prices Short'!$B:$B,'All Prices combined'!$D152,'RAB Prices Short'!$E:$E,'All Prices combined'!$G152),IF($B152="RAB Long",SUMIFS('RAB Prices Long'!AX:AX,'RAB Prices Long'!$B:$B,'All Prices combined'!$D152,'RAB Prices Long'!$E:$E,'All Prices combined'!$G152)))),2)</f>
        <v>63.37</v>
      </c>
      <c r="AV152" s="2">
        <f>ROUND(IF($B152="Annuity",SUMIFS('Annuity Prices'!AY:AY,'Annuity Prices'!$B:$B,$D152,'Annuity Prices'!$E:$E,$G152),IF($B152="RAB Short",SUMIFS('RAB Prices Short'!AY:AY,'RAB Prices Short'!$B:$B,'All Prices combined'!$D152,'RAB Prices Short'!$E:$E,'All Prices combined'!$G152),IF($B152="RAB Long",SUMIFS('RAB Prices Long'!AY:AY,'RAB Prices Long'!$B:$B,'All Prices combined'!$D152,'RAB Prices Long'!$E:$E,'All Prices combined'!$G152)))),2)</f>
        <v>64.959999999999994</v>
      </c>
      <c r="AW152" s="2">
        <f>ROUND(IF($B152="Annuity",SUMIFS('Annuity Prices'!AZ:AZ,'Annuity Prices'!$B:$B,$D152,'Annuity Prices'!$E:$E,$G152),IF($B152="RAB Short",SUMIFS('RAB Prices Short'!AZ:AZ,'RAB Prices Short'!$B:$B,'All Prices combined'!$D152,'RAB Prices Short'!$E:$E,'All Prices combined'!$G152),IF($B152="RAB Long",SUMIFS('RAB Prices Long'!AZ:AZ,'RAB Prices Long'!$B:$B,'All Prices combined'!$D152,'RAB Prices Long'!$E:$E,'All Prices combined'!$G152)))),2)</f>
        <v>66.58</v>
      </c>
      <c r="AX152" s="2">
        <f>ROUND(IF($B152="Annuity",SUMIFS('Annuity Prices'!BA:BA,'Annuity Prices'!$B:$B,$D152,'Annuity Prices'!$E:$E,$G152),IF($B152="RAB Short",SUMIFS('RAB Prices Short'!BA:BA,'RAB Prices Short'!$B:$B,'All Prices combined'!$D152,'RAB Prices Short'!$E:$E,'All Prices combined'!$G152),IF($B152="RAB Long",SUMIFS('RAB Prices Long'!BA:BA,'RAB Prices Long'!$B:$B,'All Prices combined'!$D152,'RAB Prices Long'!$E:$E,'All Prices combined'!$G152)))),2)</f>
        <v>68.069999999999993</v>
      </c>
      <c r="AY152" s="2">
        <f>ROUND(IF($B152="Annuity",SUMIFS('Annuity Prices'!BB:BB,'Annuity Prices'!$B:$B,$D152,'Annuity Prices'!$E:$E,$G152),IF($B152="RAB Short",SUMIFS('RAB Prices Short'!BB:BB,'RAB Prices Short'!$B:$B,'All Prices combined'!$D152,'RAB Prices Short'!$E:$E,'All Prices combined'!$G152),IF($B152="RAB Long",SUMIFS('RAB Prices Long'!BB:BB,'RAB Prices Long'!$B:$B,'All Prices combined'!$D152,'RAB Prices Long'!$E:$E,'All Prices combined'!$G152)))),2)</f>
        <v>69.78</v>
      </c>
      <c r="AZ152" s="2">
        <f>ROUND(IF($B152="Annuity",SUMIFS('Annuity Prices'!BC:BC,'Annuity Prices'!$B:$B,$D152,'Annuity Prices'!$E:$E,$G152),IF($B152="RAB Short",SUMIFS('RAB Prices Short'!BC:BC,'RAB Prices Short'!$B:$B,'All Prices combined'!$D152,'RAB Prices Short'!$E:$E,'All Prices combined'!$G152),IF($B152="RAB Long",SUMIFS('RAB Prices Long'!BC:BC,'RAB Prices Long'!$B:$B,'All Prices combined'!$D152,'RAB Prices Long'!$E:$E,'All Prices combined'!$G152)))),2)</f>
        <v>71.510000000000005</v>
      </c>
      <c r="BA152" s="2">
        <f>ROUND(IF($B152="Annuity",SUMIFS('Annuity Prices'!BD:BD,'Annuity Prices'!$B:$B,$D152,'Annuity Prices'!$E:$E,$G152),IF($B152="RAB Short",SUMIFS('RAB Prices Short'!BD:BD,'RAB Prices Short'!$B:$B,'All Prices combined'!$D152,'RAB Prices Short'!$E:$E,'All Prices combined'!$G152),IF($B152="RAB Long",SUMIFS('RAB Prices Long'!BD:BD,'RAB Prices Long'!$B:$B,'All Prices combined'!$D152,'RAB Prices Long'!$E:$E,'All Prices combined'!$G152)))),2)</f>
        <v>73.31</v>
      </c>
      <c r="BB152" s="2">
        <f>ROUND(IF($B152="Annuity",SUMIFS('Annuity Prices'!BE:BE,'Annuity Prices'!$B:$B,$D152,'Annuity Prices'!$E:$E,$G152),IF($B152="RAB Short",SUMIFS('RAB Prices Short'!BE:BE,'RAB Prices Short'!$B:$B,'All Prices combined'!$D152,'RAB Prices Short'!$E:$E,'All Prices combined'!$G152),IF($B152="RAB Long",SUMIFS('RAB Prices Long'!BE:BE,'RAB Prices Long'!$B:$B,'All Prices combined'!$D152,'RAB Prices Long'!$E:$E,'All Prices combined'!$G152)))),2)</f>
        <v>74.94</v>
      </c>
      <c r="BC152" s="2">
        <f>ROUND(IF($B152="Annuity",SUMIFS('Annuity Prices'!BF:BF,'Annuity Prices'!$B:$B,$D152,'Annuity Prices'!$E:$E,$G152),IF($B152="RAB Short",SUMIFS('RAB Prices Short'!BF:BF,'RAB Prices Short'!$B:$B,'All Prices combined'!$D152,'RAB Prices Short'!$E:$E,'All Prices combined'!$G152),IF($B152="RAB Long",SUMIFS('RAB Prices Long'!BF:BF,'RAB Prices Long'!$B:$B,'All Prices combined'!$D152,'RAB Prices Long'!$E:$E,'All Prices combined'!$G152)))),2)</f>
        <v>76.81</v>
      </c>
      <c r="BD152" s="2">
        <f>ROUND(IF($B152="Annuity",SUMIFS('Annuity Prices'!BG:BG,'Annuity Prices'!$B:$B,$D152,'Annuity Prices'!$E:$E,$G152),IF($B152="RAB Short",SUMIFS('RAB Prices Short'!BG:BG,'RAB Prices Short'!$B:$B,'All Prices combined'!$D152,'RAB Prices Short'!$E:$E,'All Prices combined'!$G152),IF($B152="RAB Long",SUMIFS('RAB Prices Long'!BG:BG,'RAB Prices Long'!$B:$B,'All Prices combined'!$D152,'RAB Prices Long'!$E:$E,'All Prices combined'!$G152)))),2)</f>
        <v>78.739999999999995</v>
      </c>
      <c r="BE152" s="2">
        <f>ROUND(IF($B152="Annuity",SUMIFS('Annuity Prices'!BH:BH,'Annuity Prices'!$B:$B,$D152,'Annuity Prices'!$E:$E,$G152),IF($B152="RAB Short",SUMIFS('RAB Prices Short'!BH:BH,'RAB Prices Short'!$B:$B,'All Prices combined'!$D152,'RAB Prices Short'!$E:$E,'All Prices combined'!$G152),IF($B152="RAB Long",SUMIFS('RAB Prices Long'!BH:BH,'RAB Prices Long'!$B:$B,'All Prices combined'!$D152,'RAB Prices Long'!$E:$E,'All Prices combined'!$G152)))),2)</f>
        <v>80.709999999999994</v>
      </c>
      <c r="BF152" s="2">
        <f>ROUND(IF($B152="Annuity",SUMIFS('Annuity Prices'!BI:BI,'Annuity Prices'!$B:$B,$D152,'Annuity Prices'!$E:$E,$G152),IF($B152="RAB Short",SUMIFS('RAB Prices Short'!BI:BI,'RAB Prices Short'!$B:$B,'All Prices combined'!$D152,'RAB Prices Short'!$E:$E,'All Prices combined'!$G152),IF($B152="RAB Long",SUMIFS('RAB Prices Long'!BI:BI,'RAB Prices Long'!$B:$B,'All Prices combined'!$D152,'RAB Prices Long'!$E:$E,'All Prices combined'!$G152)))),2)</f>
        <v>82.51</v>
      </c>
      <c r="BG152" s="2">
        <f>ROUND(IF($B152="Annuity",SUMIFS('Annuity Prices'!BJ:BJ,'Annuity Prices'!$B:$B,$D152,'Annuity Prices'!$E:$E,$G152),IF($B152="RAB Short",SUMIFS('RAB Prices Short'!BJ:BJ,'RAB Prices Short'!$B:$B,'All Prices combined'!$D152,'RAB Prices Short'!$E:$E,'All Prices combined'!$G152),IF($B152="RAB Long",SUMIFS('RAB Prices Long'!BJ:BJ,'RAB Prices Long'!$B:$B,'All Prices combined'!$D152,'RAB Prices Long'!$E:$E,'All Prices combined'!$G152)))),2)</f>
        <v>84.58</v>
      </c>
      <c r="BH152" s="2">
        <f>ROUND(IF($B152="Annuity",SUMIFS('Annuity Prices'!BK:BK,'Annuity Prices'!$B:$B,$D152,'Annuity Prices'!$E:$E,$G152),IF($B152="RAB Short",SUMIFS('RAB Prices Short'!BK:BK,'RAB Prices Short'!$B:$B,'All Prices combined'!$D152,'RAB Prices Short'!$E:$E,'All Prices combined'!$G152),IF($B152="RAB Long",SUMIFS('RAB Prices Long'!BK:BK,'RAB Prices Long'!$B:$B,'All Prices combined'!$D152,'RAB Prices Long'!$E:$E,'All Prices combined'!$G152)))),2)</f>
        <v>86.69</v>
      </c>
      <c r="BI152" s="2">
        <f>ROUND(IF($B152="Annuity",SUMIFS('Annuity Prices'!BL:BL,'Annuity Prices'!$B:$B,$D152,'Annuity Prices'!$E:$E,$G152),IF($B152="RAB Short",SUMIFS('RAB Prices Short'!BL:BL,'RAB Prices Short'!$B:$B,'All Prices combined'!$D152,'RAB Prices Short'!$E:$E,'All Prices combined'!$G152),IF($B152="RAB Long",SUMIFS('RAB Prices Long'!BL:BL,'RAB Prices Long'!$B:$B,'All Prices combined'!$D152,'RAB Prices Long'!$E:$E,'All Prices combined'!$G152)))),2)</f>
        <v>88.85</v>
      </c>
      <c r="BJ152" s="2">
        <f>ROUND(IF($B152="Annuity",SUMIFS('Annuity Prices'!BM:BM,'Annuity Prices'!$B:$B,$D152,'Annuity Prices'!$E:$E,$G152),IF($B152="RAB Short",SUMIFS('RAB Prices Short'!BM:BM,'RAB Prices Short'!$B:$B,'All Prices combined'!$D152,'RAB Prices Short'!$E:$E,'All Prices combined'!$G152),IF($B152="RAB Long",SUMIFS('RAB Prices Long'!BM:BM,'RAB Prices Long'!$B:$B,'All Prices combined'!$D152,'RAB Prices Long'!$E:$E,'All Prices combined'!$G152)))),2)</f>
        <v>90.85</v>
      </c>
      <c r="BK152" s="2">
        <f>ROUND(IF($B152="Annuity",SUMIFS('Annuity Prices'!BN:BN,'Annuity Prices'!$B:$B,$D152,'Annuity Prices'!$E:$E,$G152),IF($B152="RAB Short",SUMIFS('RAB Prices Short'!BN:BN,'RAB Prices Short'!$B:$B,'All Prices combined'!$D152,'RAB Prices Short'!$E:$E,'All Prices combined'!$G152),IF($B152="RAB Long",SUMIFS('RAB Prices Long'!BN:BN,'RAB Prices Long'!$B:$B,'All Prices combined'!$D152,'RAB Prices Long'!$E:$E,'All Prices combined'!$G152)))),2)</f>
        <v>93.12</v>
      </c>
      <c r="BL152" s="2">
        <f>ROUND(IF($B152="Annuity",SUMIFS('Annuity Prices'!BO:BO,'Annuity Prices'!$B:$B,$D152,'Annuity Prices'!$E:$E,$G152),IF($B152="RAB Short",SUMIFS('RAB Prices Short'!BO:BO,'RAB Prices Short'!$B:$B,'All Prices combined'!$D152,'RAB Prices Short'!$E:$E,'All Prices combined'!$G152),IF($B152="RAB Long",SUMIFS('RAB Prices Long'!BO:BO,'RAB Prices Long'!$B:$B,'All Prices combined'!$D152,'RAB Prices Long'!$E:$E,'All Prices combined'!$G152)))),2)</f>
        <v>95.45</v>
      </c>
      <c r="BM152" s="2">
        <f>ROUND(IF($B152="Annuity",SUMIFS('Annuity Prices'!BP:BP,'Annuity Prices'!$B:$B,$D152,'Annuity Prices'!$E:$E,$G152),IF($B152="RAB Short",SUMIFS('RAB Prices Short'!BP:BP,'RAB Prices Short'!$B:$B,'All Prices combined'!$D152,'RAB Prices Short'!$E:$E,'All Prices combined'!$G152),IF($B152="RAB Long",SUMIFS('RAB Prices Long'!BP:BP,'RAB Prices Long'!$B:$B,'All Prices combined'!$D152,'RAB Prices Long'!$E:$E,'All Prices combined'!$G152)))),2)</f>
        <v>97.83</v>
      </c>
      <c r="BN152" s="2">
        <f>ROUND(IF($B152="Annuity",SUMIFS('Annuity Prices'!BQ:BQ,'Annuity Prices'!$B:$B,$D152,'Annuity Prices'!$E:$E,$G152),IF($B152="RAB Short",SUMIFS('RAB Prices Short'!BQ:BQ,'RAB Prices Short'!$B:$B,'All Prices combined'!$D152,'RAB Prices Short'!$E:$E,'All Prices combined'!$G152),IF($B152="RAB Long",SUMIFS('RAB Prices Long'!BQ:BQ,'RAB Prices Long'!$B:$B,'All Prices combined'!$D152,'RAB Prices Long'!$E:$E,'All Prices combined'!$G152)))),2)</f>
        <v>100.03</v>
      </c>
      <c r="BO152" s="2">
        <f>ROUND(IF($B152="Annuity",SUMIFS('Annuity Prices'!BR:BR,'Annuity Prices'!$B:$B,$D152,'Annuity Prices'!$E:$E,$G152),IF($B152="RAB Short",SUMIFS('RAB Prices Short'!BR:BR,'RAB Prices Short'!$B:$B,'All Prices combined'!$D152,'RAB Prices Short'!$E:$E,'All Prices combined'!$G152),IF($B152="RAB Long",SUMIFS('RAB Prices Long'!BR:BR,'RAB Prices Long'!$B:$B,'All Prices combined'!$D152,'RAB Prices Long'!$E:$E,'All Prices combined'!$G152)))),2)</f>
        <v>102.53</v>
      </c>
      <c r="BP152" s="2">
        <f>ROUND(IF($B152="Annuity",SUMIFS('Annuity Prices'!BS:BS,'Annuity Prices'!$B:$B,$D152,'Annuity Prices'!$E:$E,$G152),IF($B152="RAB Short",SUMIFS('RAB Prices Short'!BS:BS,'RAB Prices Short'!$B:$B,'All Prices combined'!$D152,'RAB Prices Short'!$E:$E,'All Prices combined'!$G152),IF($B152="RAB Long",SUMIFS('RAB Prices Long'!BS:BS,'RAB Prices Long'!$B:$B,'All Prices combined'!$D152,'RAB Prices Long'!$E:$E,'All Prices combined'!$G152)))),2)</f>
        <v>105.1</v>
      </c>
      <c r="BQ152" s="2">
        <f>ROUND(IF($B152="Annuity",SUMIFS('Annuity Prices'!BT:BT,'Annuity Prices'!$B:$B,$D152,'Annuity Prices'!$E:$E,$G152),IF($B152="RAB Short",SUMIFS('RAB Prices Short'!BT:BT,'RAB Prices Short'!$B:$B,'All Prices combined'!$D152,'RAB Prices Short'!$E:$E,'All Prices combined'!$G152),IF($B152="RAB Long",SUMIFS('RAB Prices Long'!BT:BT,'RAB Prices Long'!$B:$B,'All Prices combined'!$D152,'RAB Prices Long'!$E:$E,'All Prices combined'!$G152)))),2)</f>
        <v>107.72</v>
      </c>
      <c r="BR152" s="2">
        <f>ROUND(IF($B152="Annuity",SUMIFS('Annuity Prices'!BU:BU,'Annuity Prices'!$B:$B,$D152,'Annuity Prices'!$E:$E,$G152),IF($B152="RAB Short",SUMIFS('RAB Prices Short'!BU:BU,'RAB Prices Short'!$B:$B,'All Prices combined'!$D152,'RAB Prices Short'!$E:$E,'All Prices combined'!$G152),IF($B152="RAB Long",SUMIFS('RAB Prices Long'!BU:BU,'RAB Prices Long'!$B:$B,'All Prices combined'!$D152,'RAB Prices Long'!$E:$E,'All Prices combined'!$G152)))),2)</f>
        <v>110.14</v>
      </c>
      <c r="BS152" s="2">
        <f>ROUND(IF($B152="Annuity",SUMIFS('Annuity Prices'!BV:BV,'Annuity Prices'!$B:$B,$D152,'Annuity Prices'!$E:$E,$G152),IF($B152="RAB Short",SUMIFS('RAB Prices Short'!BV:BV,'RAB Prices Short'!$B:$B,'All Prices combined'!$D152,'RAB Prices Short'!$E:$E,'All Prices combined'!$G152),IF($B152="RAB Long",SUMIFS('RAB Prices Long'!BV:BV,'RAB Prices Long'!$B:$B,'All Prices combined'!$D152,'RAB Prices Long'!$E:$E,'All Prices combined'!$G152)))),2)</f>
        <v>112.89</v>
      </c>
      <c r="BT152" s="2">
        <f>ROUND(IF($B152="Annuity",SUMIFS('Annuity Prices'!BW:BW,'Annuity Prices'!$B:$B,$D152,'Annuity Prices'!$E:$E,$G152),IF($B152="RAB Short",SUMIFS('RAB Prices Short'!BW:BW,'RAB Prices Short'!$B:$B,'All Prices combined'!$D152,'RAB Prices Short'!$E:$E,'All Prices combined'!$G152),IF($B152="RAB Long",SUMIFS('RAB Prices Long'!BW:BW,'RAB Prices Long'!$B:$B,'All Prices combined'!$D152,'RAB Prices Long'!$E:$E,'All Prices combined'!$G152)))),2)</f>
        <v>115.72</v>
      </c>
      <c r="BU152" s="2">
        <f>ROUND(IF($B152="Annuity",SUMIFS('Annuity Prices'!BX:BX,'Annuity Prices'!$B:$B,$D152,'Annuity Prices'!$E:$E,$G152),IF($B152="RAB Short",SUMIFS('RAB Prices Short'!BX:BX,'RAB Prices Short'!$B:$B,'All Prices combined'!$D152,'RAB Prices Short'!$E:$E,'All Prices combined'!$G152),IF($B152="RAB Long",SUMIFS('RAB Prices Long'!BX:BX,'RAB Prices Long'!$B:$B,'All Prices combined'!$D152,'RAB Prices Long'!$E:$E,'All Prices combined'!$G152)))),2)</f>
        <v>118.61</v>
      </c>
    </row>
    <row r="153" spans="2:73" x14ac:dyDescent="0.25">
      <c r="B153" t="s">
        <v>37</v>
      </c>
      <c r="C153" s="1">
        <v>25</v>
      </c>
      <c r="D153" s="1" t="s">
        <v>206</v>
      </c>
      <c r="E153" s="1" t="s">
        <v>203</v>
      </c>
      <c r="F153" s="1">
        <v>25</v>
      </c>
      <c r="G153" s="1" t="s">
        <v>202</v>
      </c>
      <c r="H153" s="1"/>
      <c r="I153" s="2">
        <f>ROUND(IF($B153="Annuity",SUMIFS('Annuity Prices'!L:L,'Annuity Prices'!$B:$B,$D153,'Annuity Prices'!$E:$E,$G153),IF($B153="RAB Short",SUMIFS('RAB Prices Short'!L:L,'RAB Prices Short'!$B:$B,'All Prices combined'!$D153,'RAB Prices Short'!$E:$E,'All Prices combined'!$G153),IF($B153="RAB Long",SUMIFS('RAB Prices Long'!L:L,'RAB Prices Long'!$B:$B,'All Prices combined'!$D153,'RAB Prices Long'!$E:$E,'All Prices combined'!$G153)))),2)</f>
        <v>22.44</v>
      </c>
      <c r="J153" s="2">
        <f>ROUND(IF($B153="Annuity",SUMIFS('Annuity Prices'!M:M,'Annuity Prices'!$B:$B,$D153,'Annuity Prices'!$E:$E,$G153),IF($B153="RAB Short",SUMIFS('RAB Prices Short'!M:M,'RAB Prices Short'!$B:$B,'All Prices combined'!$D153,'RAB Prices Short'!$E:$E,'All Prices combined'!$G153),IF($B153="RAB Long",SUMIFS('RAB Prices Long'!M:M,'RAB Prices Long'!$B:$B,'All Prices combined'!$D153,'RAB Prices Long'!$E:$E,'All Prices combined'!$G153)))),2)</f>
        <v>23.08</v>
      </c>
      <c r="K153" s="2">
        <f>ROUND(IF($B153="Annuity",SUMIFS('Annuity Prices'!N:N,'Annuity Prices'!$B:$B,$D153,'Annuity Prices'!$E:$E,$G153),IF($B153="RAB Short",SUMIFS('RAB Prices Short'!N:N,'RAB Prices Short'!$B:$B,'All Prices combined'!$D153,'RAB Prices Short'!$E:$E,'All Prices combined'!$G153),IF($B153="RAB Long",SUMIFS('RAB Prices Long'!N:N,'RAB Prices Long'!$B:$B,'All Prices combined'!$D153,'RAB Prices Long'!$E:$E,'All Prices combined'!$G153)))),2)</f>
        <v>23.74</v>
      </c>
      <c r="L153" s="2">
        <f>ROUND(IF($B153="Annuity",SUMIFS('Annuity Prices'!O:O,'Annuity Prices'!$B:$B,$D153,'Annuity Prices'!$E:$E,$G153),IF($B153="RAB Short",SUMIFS('RAB Prices Short'!O:O,'RAB Prices Short'!$B:$B,'All Prices combined'!$D153,'RAB Prices Short'!$E:$E,'All Prices combined'!$G153),IF($B153="RAB Long",SUMIFS('RAB Prices Long'!O:O,'RAB Prices Long'!$B:$B,'All Prices combined'!$D153,'RAB Prices Long'!$E:$E,'All Prices combined'!$G153)))),2)</f>
        <v>24.43</v>
      </c>
      <c r="M153" s="2">
        <f>ROUND(IF($B153="Annuity",SUMIFS('Annuity Prices'!P:P,'Annuity Prices'!$B:$B,$D153,'Annuity Prices'!$E:$E,$G153),IF($B153="RAB Short",SUMIFS('RAB Prices Short'!P:P,'RAB Prices Short'!$B:$B,'All Prices combined'!$D153,'RAB Prices Short'!$E:$E,'All Prices combined'!$G153),IF($B153="RAB Long",SUMIFS('RAB Prices Long'!P:P,'RAB Prices Long'!$B:$B,'All Prices combined'!$D153,'RAB Prices Long'!$E:$E,'All Prices combined'!$G153)))),2)</f>
        <v>25.51</v>
      </c>
      <c r="N153" s="2">
        <f>ROUND(IF($B153="Annuity",SUMIFS('Annuity Prices'!Q:Q,'Annuity Prices'!$B:$B,$D153,'Annuity Prices'!$E:$E,$G153),IF($B153="RAB Short",SUMIFS('RAB Prices Short'!Q:Q,'RAB Prices Short'!$B:$B,'All Prices combined'!$D153,'RAB Prices Short'!$E:$E,'All Prices combined'!$G153),IF($B153="RAB Long",SUMIFS('RAB Prices Long'!Q:Q,'RAB Prices Long'!$B:$B,'All Prices combined'!$D153,'RAB Prices Long'!$E:$E,'All Prices combined'!$G153)))),2)</f>
        <v>26.14</v>
      </c>
      <c r="O153" s="2">
        <f>ROUND(IF($B153="Annuity",SUMIFS('Annuity Prices'!R:R,'Annuity Prices'!$B:$B,$D153,'Annuity Prices'!$E:$E,$G153),IF($B153="RAB Short",SUMIFS('RAB Prices Short'!R:R,'RAB Prices Short'!$B:$B,'All Prices combined'!$D153,'RAB Prices Short'!$E:$E,'All Prices combined'!$G153),IF($B153="RAB Long",SUMIFS('RAB Prices Long'!R:R,'RAB Prices Long'!$B:$B,'All Prices combined'!$D153,'RAB Prices Long'!$E:$E,'All Prices combined'!$G153)))),2)</f>
        <v>26.8</v>
      </c>
      <c r="P153" s="2">
        <f>ROUND(IF($B153="Annuity",SUMIFS('Annuity Prices'!S:S,'Annuity Prices'!$B:$B,$D153,'Annuity Prices'!$E:$E,$G153),IF($B153="RAB Short",SUMIFS('RAB Prices Short'!S:S,'RAB Prices Short'!$B:$B,'All Prices combined'!$D153,'RAB Prices Short'!$E:$E,'All Prices combined'!$G153),IF($B153="RAB Long",SUMIFS('RAB Prices Long'!S:S,'RAB Prices Long'!$B:$B,'All Prices combined'!$D153,'RAB Prices Long'!$E:$E,'All Prices combined'!$G153)))),2)</f>
        <v>27.47</v>
      </c>
      <c r="Q153" s="2">
        <f>ROUND(IF($B153="Annuity",SUMIFS('Annuity Prices'!T:T,'Annuity Prices'!$B:$B,$D153,'Annuity Prices'!$E:$E,$G153),IF($B153="RAB Short",SUMIFS('RAB Prices Short'!T:T,'RAB Prices Short'!$B:$B,'All Prices combined'!$D153,'RAB Prices Short'!$E:$E,'All Prices combined'!$G153),IF($B153="RAB Long",SUMIFS('RAB Prices Long'!T:T,'RAB Prices Long'!$B:$B,'All Prices combined'!$D153,'RAB Prices Long'!$E:$E,'All Prices combined'!$G153)))),2)</f>
        <v>28.8</v>
      </c>
      <c r="R153" s="2">
        <f>ROUND(IF($B153="Annuity",SUMIFS('Annuity Prices'!U:U,'Annuity Prices'!$B:$B,$D153,'Annuity Prices'!$E:$E,$G153),IF($B153="RAB Short",SUMIFS('RAB Prices Short'!U:U,'RAB Prices Short'!$B:$B,'All Prices combined'!$D153,'RAB Prices Short'!$E:$E,'All Prices combined'!$G153),IF($B153="RAB Long",SUMIFS('RAB Prices Long'!U:U,'RAB Prices Long'!$B:$B,'All Prices combined'!$D153,'RAB Prices Long'!$E:$E,'All Prices combined'!$G153)))),2)</f>
        <v>29.52</v>
      </c>
      <c r="S153" s="2">
        <f>ROUND(IF($B153="Annuity",SUMIFS('Annuity Prices'!V:V,'Annuity Prices'!$B:$B,$D153,'Annuity Prices'!$E:$E,$G153),IF($B153="RAB Short",SUMIFS('RAB Prices Short'!V:V,'RAB Prices Short'!$B:$B,'All Prices combined'!$D153,'RAB Prices Short'!$E:$E,'All Prices combined'!$G153),IF($B153="RAB Long",SUMIFS('RAB Prices Long'!V:V,'RAB Prices Long'!$B:$B,'All Prices combined'!$D153,'RAB Prices Long'!$E:$E,'All Prices combined'!$G153)))),2)</f>
        <v>30.25</v>
      </c>
      <c r="T153" s="2">
        <f>ROUND(IF($B153="Annuity",SUMIFS('Annuity Prices'!W:W,'Annuity Prices'!$B:$B,$D153,'Annuity Prices'!$E:$E,$G153),IF($B153="RAB Short",SUMIFS('RAB Prices Short'!W:W,'RAB Prices Short'!$B:$B,'All Prices combined'!$D153,'RAB Prices Short'!$E:$E,'All Prices combined'!$G153),IF($B153="RAB Long",SUMIFS('RAB Prices Long'!W:W,'RAB Prices Long'!$B:$B,'All Prices combined'!$D153,'RAB Prices Long'!$E:$E,'All Prices combined'!$G153)))),2)</f>
        <v>31.01</v>
      </c>
      <c r="U153" s="2">
        <f>ROUND(IF($B153="Annuity",SUMIFS('Annuity Prices'!X:X,'Annuity Prices'!$B:$B,$D153,'Annuity Prices'!$E:$E,$G153),IF($B153="RAB Short",SUMIFS('RAB Prices Short'!X:X,'RAB Prices Short'!$B:$B,'All Prices combined'!$D153,'RAB Prices Short'!$E:$E,'All Prices combined'!$G153),IF($B153="RAB Long",SUMIFS('RAB Prices Long'!X:X,'RAB Prices Long'!$B:$B,'All Prices combined'!$D153,'RAB Prices Long'!$E:$E,'All Prices combined'!$G153)))),2)</f>
        <v>32.520000000000003</v>
      </c>
      <c r="V153" s="2">
        <f>ROUND(IF($B153="Annuity",SUMIFS('Annuity Prices'!Y:Y,'Annuity Prices'!$B:$B,$D153,'Annuity Prices'!$E:$E,$G153),IF($B153="RAB Short",SUMIFS('RAB Prices Short'!Y:Y,'RAB Prices Short'!$B:$B,'All Prices combined'!$D153,'RAB Prices Short'!$E:$E,'All Prices combined'!$G153),IF($B153="RAB Long",SUMIFS('RAB Prices Long'!Y:Y,'RAB Prices Long'!$B:$B,'All Prices combined'!$D153,'RAB Prices Long'!$E:$E,'All Prices combined'!$G153)))),2)</f>
        <v>33.33</v>
      </c>
      <c r="W153" s="2">
        <f>ROUND(IF($B153="Annuity",SUMIFS('Annuity Prices'!Z:Z,'Annuity Prices'!$B:$B,$D153,'Annuity Prices'!$E:$E,$G153),IF($B153="RAB Short",SUMIFS('RAB Prices Short'!Z:Z,'RAB Prices Short'!$B:$B,'All Prices combined'!$D153,'RAB Prices Short'!$E:$E,'All Prices combined'!$G153),IF($B153="RAB Long",SUMIFS('RAB Prices Long'!Z:Z,'RAB Prices Long'!$B:$B,'All Prices combined'!$D153,'RAB Prices Long'!$E:$E,'All Prices combined'!$G153)))),2)</f>
        <v>34.17</v>
      </c>
      <c r="X153" s="2">
        <f>ROUND(IF($B153="Annuity",SUMIFS('Annuity Prices'!AA:AA,'Annuity Prices'!$B:$B,$D153,'Annuity Prices'!$E:$E,$G153),IF($B153="RAB Short",SUMIFS('RAB Prices Short'!AA:AA,'RAB Prices Short'!$B:$B,'All Prices combined'!$D153,'RAB Prices Short'!$E:$E,'All Prices combined'!$G153),IF($B153="RAB Long",SUMIFS('RAB Prices Long'!AA:AA,'RAB Prices Long'!$B:$B,'All Prices combined'!$D153,'RAB Prices Long'!$E:$E,'All Prices combined'!$G153)))),2)</f>
        <v>35.020000000000003</v>
      </c>
      <c r="Y153" s="2">
        <f>ROUND(IF($B153="Annuity",SUMIFS('Annuity Prices'!AB:AB,'Annuity Prices'!$B:$B,$D153,'Annuity Prices'!$E:$E,$G153),IF($B153="RAB Short",SUMIFS('RAB Prices Short'!AB:AB,'RAB Prices Short'!$B:$B,'All Prices combined'!$D153,'RAB Prices Short'!$E:$E,'All Prices combined'!$G153),IF($B153="RAB Long",SUMIFS('RAB Prices Long'!AB:AB,'RAB Prices Long'!$B:$B,'All Prices combined'!$D153,'RAB Prices Long'!$E:$E,'All Prices combined'!$G153)))),2)</f>
        <v>36.729999999999997</v>
      </c>
      <c r="Z153" s="2">
        <f>ROUND(IF($B153="Annuity",SUMIFS('Annuity Prices'!AC:AC,'Annuity Prices'!$B:$B,$D153,'Annuity Prices'!$E:$E,$G153),IF($B153="RAB Short",SUMIFS('RAB Prices Short'!AC:AC,'RAB Prices Short'!$B:$B,'All Prices combined'!$D153,'RAB Prices Short'!$E:$E,'All Prices combined'!$G153),IF($B153="RAB Long",SUMIFS('RAB Prices Long'!AC:AC,'RAB Prices Long'!$B:$B,'All Prices combined'!$D153,'RAB Prices Long'!$E:$E,'All Prices combined'!$G153)))),2)</f>
        <v>37.65</v>
      </c>
      <c r="AA153" s="2">
        <f>ROUND(IF($B153="Annuity",SUMIFS('Annuity Prices'!AD:AD,'Annuity Prices'!$B:$B,$D153,'Annuity Prices'!$E:$E,$G153),IF($B153="RAB Short",SUMIFS('RAB Prices Short'!AD:AD,'RAB Prices Short'!$B:$B,'All Prices combined'!$D153,'RAB Prices Short'!$E:$E,'All Prices combined'!$G153),IF($B153="RAB Long",SUMIFS('RAB Prices Long'!AD:AD,'RAB Prices Long'!$B:$B,'All Prices combined'!$D153,'RAB Prices Long'!$E:$E,'All Prices combined'!$G153)))),2)</f>
        <v>38.590000000000003</v>
      </c>
      <c r="AB153" s="2">
        <f>ROUND(IF($B153="Annuity",SUMIFS('Annuity Prices'!AE:AE,'Annuity Prices'!$B:$B,$D153,'Annuity Prices'!$E:$E,$G153),IF($B153="RAB Short",SUMIFS('RAB Prices Short'!AE:AE,'RAB Prices Short'!$B:$B,'All Prices combined'!$D153,'RAB Prices Short'!$E:$E,'All Prices combined'!$G153),IF($B153="RAB Long",SUMIFS('RAB Prices Long'!AE:AE,'RAB Prices Long'!$B:$B,'All Prices combined'!$D153,'RAB Prices Long'!$E:$E,'All Prices combined'!$G153)))),2)</f>
        <v>39.56</v>
      </c>
      <c r="AC153" s="2">
        <f>ROUND(IF($B153="Annuity",SUMIFS('Annuity Prices'!AF:AF,'Annuity Prices'!$B:$B,$D153,'Annuity Prices'!$E:$E,$G153),IF($B153="RAB Short",SUMIFS('RAB Prices Short'!AF:AF,'RAB Prices Short'!$B:$B,'All Prices combined'!$D153,'RAB Prices Short'!$E:$E,'All Prices combined'!$G153),IF($B153="RAB Long",SUMIFS('RAB Prices Long'!AF:AF,'RAB Prices Long'!$B:$B,'All Prices combined'!$D153,'RAB Prices Long'!$E:$E,'All Prices combined'!$G153)))),2)</f>
        <v>44.71</v>
      </c>
      <c r="AD153" s="2">
        <f>ROUND(IF($B153="Annuity",SUMIFS('Annuity Prices'!AG:AG,'Annuity Prices'!$B:$B,$D153,'Annuity Prices'!$E:$E,$G153),IF($B153="RAB Short",SUMIFS('RAB Prices Short'!AG:AG,'RAB Prices Short'!$B:$B,'All Prices combined'!$D153,'RAB Prices Short'!$E:$E,'All Prices combined'!$G153),IF($B153="RAB Long",SUMIFS('RAB Prices Long'!AG:AG,'RAB Prices Long'!$B:$B,'All Prices combined'!$D153,'RAB Prices Long'!$E:$E,'All Prices combined'!$G153)))),2)</f>
        <v>45.82</v>
      </c>
      <c r="AE153" s="2">
        <f>ROUND(IF($B153="Annuity",SUMIFS('Annuity Prices'!AH:AH,'Annuity Prices'!$B:$B,$D153,'Annuity Prices'!$E:$E,$G153),IF($B153="RAB Short",SUMIFS('RAB Prices Short'!AH:AH,'RAB Prices Short'!$B:$B,'All Prices combined'!$D153,'RAB Prices Short'!$E:$E,'All Prices combined'!$G153),IF($B153="RAB Long",SUMIFS('RAB Prices Long'!AH:AH,'RAB Prices Long'!$B:$B,'All Prices combined'!$D153,'RAB Prices Long'!$E:$E,'All Prices combined'!$G153)))),2)</f>
        <v>46.97</v>
      </c>
      <c r="AF153" s="2">
        <f>ROUND(IF($B153="Annuity",SUMIFS('Annuity Prices'!AI:AI,'Annuity Prices'!$B:$B,$D153,'Annuity Prices'!$E:$E,$G153),IF($B153="RAB Short",SUMIFS('RAB Prices Short'!AI:AI,'RAB Prices Short'!$B:$B,'All Prices combined'!$D153,'RAB Prices Short'!$E:$E,'All Prices combined'!$G153),IF($B153="RAB Long",SUMIFS('RAB Prices Long'!AI:AI,'RAB Prices Long'!$B:$B,'All Prices combined'!$D153,'RAB Prices Long'!$E:$E,'All Prices combined'!$G153)))),2)</f>
        <v>48.15</v>
      </c>
      <c r="AG153" s="2">
        <f>ROUND(IF($B153="Annuity",SUMIFS('Annuity Prices'!AJ:AJ,'Annuity Prices'!$B:$B,$D153,'Annuity Prices'!$E:$E,$G153),IF($B153="RAB Short",SUMIFS('RAB Prices Short'!AJ:AJ,'RAB Prices Short'!$B:$B,'All Prices combined'!$D153,'RAB Prices Short'!$E:$E,'All Prices combined'!$G153),IF($B153="RAB Long",SUMIFS('RAB Prices Long'!AJ:AJ,'RAB Prices Long'!$B:$B,'All Prices combined'!$D153,'RAB Prices Long'!$E:$E,'All Prices combined'!$G153)))),2)</f>
        <v>50.51</v>
      </c>
      <c r="AH153" s="2">
        <f>ROUND(IF($B153="Annuity",SUMIFS('Annuity Prices'!AK:AK,'Annuity Prices'!$B:$B,$D153,'Annuity Prices'!$E:$E,$G153),IF($B153="RAB Short",SUMIFS('RAB Prices Short'!AK:AK,'RAB Prices Short'!$B:$B,'All Prices combined'!$D153,'RAB Prices Short'!$E:$E,'All Prices combined'!$G153),IF($B153="RAB Long",SUMIFS('RAB Prices Long'!AK:AK,'RAB Prices Long'!$B:$B,'All Prices combined'!$D153,'RAB Prices Long'!$E:$E,'All Prices combined'!$G153)))),2)</f>
        <v>51.78</v>
      </c>
      <c r="AI153" s="2">
        <f>ROUND(IF($B153="Annuity",SUMIFS('Annuity Prices'!AL:AL,'Annuity Prices'!$B:$B,$D153,'Annuity Prices'!$E:$E,$G153),IF($B153="RAB Short",SUMIFS('RAB Prices Short'!AL:AL,'RAB Prices Short'!$B:$B,'All Prices combined'!$D153,'RAB Prices Short'!$E:$E,'All Prices combined'!$G153),IF($B153="RAB Long",SUMIFS('RAB Prices Long'!AL:AL,'RAB Prices Long'!$B:$B,'All Prices combined'!$D153,'RAB Prices Long'!$E:$E,'All Prices combined'!$G153)))),2)</f>
        <v>53.07</v>
      </c>
      <c r="AJ153" s="2">
        <f>ROUND(IF($B153="Annuity",SUMIFS('Annuity Prices'!AM:AM,'Annuity Prices'!$B:$B,$D153,'Annuity Prices'!$E:$E,$G153),IF($B153="RAB Short",SUMIFS('RAB Prices Short'!AM:AM,'RAB Prices Short'!$B:$B,'All Prices combined'!$D153,'RAB Prices Short'!$E:$E,'All Prices combined'!$G153),IF($B153="RAB Long",SUMIFS('RAB Prices Long'!AM:AM,'RAB Prices Long'!$B:$B,'All Prices combined'!$D153,'RAB Prices Long'!$E:$E,'All Prices combined'!$G153)))),2)</f>
        <v>54.4</v>
      </c>
      <c r="AK153" s="2">
        <f>ROUND(IF($B153="Annuity",SUMIFS('Annuity Prices'!AN:AN,'Annuity Prices'!$B:$B,$D153,'Annuity Prices'!$E:$E,$G153),IF($B153="RAB Short",SUMIFS('RAB Prices Short'!AN:AN,'RAB Prices Short'!$B:$B,'All Prices combined'!$D153,'RAB Prices Short'!$E:$E,'All Prices combined'!$G153),IF($B153="RAB Long",SUMIFS('RAB Prices Long'!AN:AN,'RAB Prices Long'!$B:$B,'All Prices combined'!$D153,'RAB Prices Long'!$E:$E,'All Prices combined'!$G153)))),2)</f>
        <v>57.09</v>
      </c>
      <c r="AL153" s="2">
        <f>ROUND(IF($B153="Annuity",SUMIFS('Annuity Prices'!AO:AO,'Annuity Prices'!$B:$B,$D153,'Annuity Prices'!$E:$E,$G153),IF($B153="RAB Short",SUMIFS('RAB Prices Short'!AO:AO,'RAB Prices Short'!$B:$B,'All Prices combined'!$D153,'RAB Prices Short'!$E:$E,'All Prices combined'!$G153),IF($B153="RAB Long",SUMIFS('RAB Prices Long'!AO:AO,'RAB Prices Long'!$B:$B,'All Prices combined'!$D153,'RAB Prices Long'!$E:$E,'All Prices combined'!$G153)))),2)</f>
        <v>58.51</v>
      </c>
      <c r="AM153" s="2">
        <f>ROUND(IF($B153="Annuity",SUMIFS('Annuity Prices'!AP:AP,'Annuity Prices'!$B:$B,$D153,'Annuity Prices'!$E:$E,$G153),IF($B153="RAB Short",SUMIFS('RAB Prices Short'!AP:AP,'RAB Prices Short'!$B:$B,'All Prices combined'!$D153,'RAB Prices Short'!$E:$E,'All Prices combined'!$G153),IF($B153="RAB Long",SUMIFS('RAB Prices Long'!AP:AP,'RAB Prices Long'!$B:$B,'All Prices combined'!$D153,'RAB Prices Long'!$E:$E,'All Prices combined'!$G153)))),2)</f>
        <v>59.97</v>
      </c>
      <c r="AN153" s="2">
        <f>ROUND(IF($B153="Annuity",SUMIFS('Annuity Prices'!AQ:AQ,'Annuity Prices'!$B:$B,$D153,'Annuity Prices'!$E:$E,$G153),IF($B153="RAB Short",SUMIFS('RAB Prices Short'!AQ:AQ,'RAB Prices Short'!$B:$B,'All Prices combined'!$D153,'RAB Prices Short'!$E:$E,'All Prices combined'!$G153),IF($B153="RAB Long",SUMIFS('RAB Prices Long'!AQ:AQ,'RAB Prices Long'!$B:$B,'All Prices combined'!$D153,'RAB Prices Long'!$E:$E,'All Prices combined'!$G153)))),2)</f>
        <v>61.47</v>
      </c>
      <c r="AO153" s="2">
        <f>ROUND(IF($B153="Annuity",SUMIFS('Annuity Prices'!AR:AR,'Annuity Prices'!$B:$B,$D153,'Annuity Prices'!$E:$E,$G153),IF($B153="RAB Short",SUMIFS('RAB Prices Short'!AR:AR,'RAB Prices Short'!$B:$B,'All Prices combined'!$D153,'RAB Prices Short'!$E:$E,'All Prices combined'!$G153),IF($B153="RAB Long",SUMIFS('RAB Prices Long'!AR:AR,'RAB Prices Long'!$B:$B,'All Prices combined'!$D153,'RAB Prices Long'!$E:$E,'All Prices combined'!$G153)))),2)</f>
        <v>25.24</v>
      </c>
      <c r="AP153" s="2">
        <f>ROUND(IF($B153="Annuity",SUMIFS('Annuity Prices'!AS:AS,'Annuity Prices'!$B:$B,$D153,'Annuity Prices'!$E:$E,$G153),IF($B153="RAB Short",SUMIFS('RAB Prices Short'!AS:AS,'RAB Prices Short'!$B:$B,'All Prices combined'!$D153,'RAB Prices Short'!$E:$E,'All Prices combined'!$G153),IF($B153="RAB Long",SUMIFS('RAB Prices Long'!AS:AS,'RAB Prices Long'!$B:$B,'All Prices combined'!$D153,'RAB Prices Long'!$E:$E,'All Prices combined'!$G153)))),2)</f>
        <v>22.44</v>
      </c>
      <c r="AQ153" s="2">
        <f>ROUND(IF($B153="Annuity",SUMIFS('Annuity Prices'!AT:AT,'Annuity Prices'!$B:$B,$D153,'Annuity Prices'!$E:$E,$G153),IF($B153="RAB Short",SUMIFS('RAB Prices Short'!AT:AT,'RAB Prices Short'!$B:$B,'All Prices combined'!$D153,'RAB Prices Short'!$E:$E,'All Prices combined'!$G153),IF($B153="RAB Long",SUMIFS('RAB Prices Long'!AT:AT,'RAB Prices Long'!$B:$B,'All Prices combined'!$D153,'RAB Prices Long'!$E:$E,'All Prices combined'!$G153)))),2)</f>
        <v>23.08</v>
      </c>
      <c r="AR153" s="2">
        <f>ROUND(IF($B153="Annuity",SUMIFS('Annuity Prices'!AU:AU,'Annuity Prices'!$B:$B,$D153,'Annuity Prices'!$E:$E,$G153),IF($B153="RAB Short",SUMIFS('RAB Prices Short'!AU:AU,'RAB Prices Short'!$B:$B,'All Prices combined'!$D153,'RAB Prices Short'!$E:$E,'All Prices combined'!$G153),IF($B153="RAB Long",SUMIFS('RAB Prices Long'!AU:AU,'RAB Prices Long'!$B:$B,'All Prices combined'!$D153,'RAB Prices Long'!$E:$E,'All Prices combined'!$G153)))),2)</f>
        <v>23.74</v>
      </c>
      <c r="AS153" s="2">
        <f>ROUND(IF($B153="Annuity",SUMIFS('Annuity Prices'!AV:AV,'Annuity Prices'!$B:$B,$D153,'Annuity Prices'!$E:$E,$G153),IF($B153="RAB Short",SUMIFS('RAB Prices Short'!AV:AV,'RAB Prices Short'!$B:$B,'All Prices combined'!$D153,'RAB Prices Short'!$E:$E,'All Prices combined'!$G153),IF($B153="RAB Long",SUMIFS('RAB Prices Long'!AV:AV,'RAB Prices Long'!$B:$B,'All Prices combined'!$D153,'RAB Prices Long'!$E:$E,'All Prices combined'!$G153)))),2)</f>
        <v>24.43</v>
      </c>
      <c r="AT153" s="2">
        <f>ROUND(IF($B153="Annuity",SUMIFS('Annuity Prices'!AW:AW,'Annuity Prices'!$B:$B,$D153,'Annuity Prices'!$E:$E,$G153),IF($B153="RAB Short",SUMIFS('RAB Prices Short'!AW:AW,'RAB Prices Short'!$B:$B,'All Prices combined'!$D153,'RAB Prices Short'!$E:$E,'All Prices combined'!$G153),IF($B153="RAB Long",SUMIFS('RAB Prices Long'!AW:AW,'RAB Prices Long'!$B:$B,'All Prices combined'!$D153,'RAB Prices Long'!$E:$E,'All Prices combined'!$G153)))),2)</f>
        <v>25.51</v>
      </c>
      <c r="AU153" s="2">
        <f>ROUND(IF($B153="Annuity",SUMIFS('Annuity Prices'!AX:AX,'Annuity Prices'!$B:$B,$D153,'Annuity Prices'!$E:$E,$G153),IF($B153="RAB Short",SUMIFS('RAB Prices Short'!AX:AX,'RAB Prices Short'!$B:$B,'All Prices combined'!$D153,'RAB Prices Short'!$E:$E,'All Prices combined'!$G153),IF($B153="RAB Long",SUMIFS('RAB Prices Long'!AX:AX,'RAB Prices Long'!$B:$B,'All Prices combined'!$D153,'RAB Prices Long'!$E:$E,'All Prices combined'!$G153)))),2)</f>
        <v>26.14</v>
      </c>
      <c r="AV153" s="2">
        <f>ROUND(IF($B153="Annuity",SUMIFS('Annuity Prices'!AY:AY,'Annuity Prices'!$B:$B,$D153,'Annuity Prices'!$E:$E,$G153),IF($B153="RAB Short",SUMIFS('RAB Prices Short'!AY:AY,'RAB Prices Short'!$B:$B,'All Prices combined'!$D153,'RAB Prices Short'!$E:$E,'All Prices combined'!$G153),IF($B153="RAB Long",SUMIFS('RAB Prices Long'!AY:AY,'RAB Prices Long'!$B:$B,'All Prices combined'!$D153,'RAB Prices Long'!$E:$E,'All Prices combined'!$G153)))),2)</f>
        <v>26.8</v>
      </c>
      <c r="AW153" s="2">
        <f>ROUND(IF($B153="Annuity",SUMIFS('Annuity Prices'!AZ:AZ,'Annuity Prices'!$B:$B,$D153,'Annuity Prices'!$E:$E,$G153),IF($B153="RAB Short",SUMIFS('RAB Prices Short'!AZ:AZ,'RAB Prices Short'!$B:$B,'All Prices combined'!$D153,'RAB Prices Short'!$E:$E,'All Prices combined'!$G153),IF($B153="RAB Long",SUMIFS('RAB Prices Long'!AZ:AZ,'RAB Prices Long'!$B:$B,'All Prices combined'!$D153,'RAB Prices Long'!$E:$E,'All Prices combined'!$G153)))),2)</f>
        <v>27.47</v>
      </c>
      <c r="AX153" s="2">
        <f>ROUND(IF($B153="Annuity",SUMIFS('Annuity Prices'!BA:BA,'Annuity Prices'!$B:$B,$D153,'Annuity Prices'!$E:$E,$G153),IF($B153="RAB Short",SUMIFS('RAB Prices Short'!BA:BA,'RAB Prices Short'!$B:$B,'All Prices combined'!$D153,'RAB Prices Short'!$E:$E,'All Prices combined'!$G153),IF($B153="RAB Long",SUMIFS('RAB Prices Long'!BA:BA,'RAB Prices Long'!$B:$B,'All Prices combined'!$D153,'RAB Prices Long'!$E:$E,'All Prices combined'!$G153)))),2)</f>
        <v>28.8</v>
      </c>
      <c r="AY153" s="2">
        <f>ROUND(IF($B153="Annuity",SUMIFS('Annuity Prices'!BB:BB,'Annuity Prices'!$B:$B,$D153,'Annuity Prices'!$E:$E,$G153),IF($B153="RAB Short",SUMIFS('RAB Prices Short'!BB:BB,'RAB Prices Short'!$B:$B,'All Prices combined'!$D153,'RAB Prices Short'!$E:$E,'All Prices combined'!$G153),IF($B153="RAB Long",SUMIFS('RAB Prices Long'!BB:BB,'RAB Prices Long'!$B:$B,'All Prices combined'!$D153,'RAB Prices Long'!$E:$E,'All Prices combined'!$G153)))),2)</f>
        <v>29.52</v>
      </c>
      <c r="AZ153" s="2">
        <f>ROUND(IF($B153="Annuity",SUMIFS('Annuity Prices'!BC:BC,'Annuity Prices'!$B:$B,$D153,'Annuity Prices'!$E:$E,$G153),IF($B153="RAB Short",SUMIFS('RAB Prices Short'!BC:BC,'RAB Prices Short'!$B:$B,'All Prices combined'!$D153,'RAB Prices Short'!$E:$E,'All Prices combined'!$G153),IF($B153="RAB Long",SUMIFS('RAB Prices Long'!BC:BC,'RAB Prices Long'!$B:$B,'All Prices combined'!$D153,'RAB Prices Long'!$E:$E,'All Prices combined'!$G153)))),2)</f>
        <v>30.25</v>
      </c>
      <c r="BA153" s="2">
        <f>ROUND(IF($B153="Annuity",SUMIFS('Annuity Prices'!BD:BD,'Annuity Prices'!$B:$B,$D153,'Annuity Prices'!$E:$E,$G153),IF($B153="RAB Short",SUMIFS('RAB Prices Short'!BD:BD,'RAB Prices Short'!$B:$B,'All Prices combined'!$D153,'RAB Prices Short'!$E:$E,'All Prices combined'!$G153),IF($B153="RAB Long",SUMIFS('RAB Prices Long'!BD:BD,'RAB Prices Long'!$B:$B,'All Prices combined'!$D153,'RAB Prices Long'!$E:$E,'All Prices combined'!$G153)))),2)</f>
        <v>31.01</v>
      </c>
      <c r="BB153" s="2">
        <f>ROUND(IF($B153="Annuity",SUMIFS('Annuity Prices'!BE:BE,'Annuity Prices'!$B:$B,$D153,'Annuity Prices'!$E:$E,$G153),IF($B153="RAB Short",SUMIFS('RAB Prices Short'!BE:BE,'RAB Prices Short'!$B:$B,'All Prices combined'!$D153,'RAB Prices Short'!$E:$E,'All Prices combined'!$G153),IF($B153="RAB Long",SUMIFS('RAB Prices Long'!BE:BE,'RAB Prices Long'!$B:$B,'All Prices combined'!$D153,'RAB Prices Long'!$E:$E,'All Prices combined'!$G153)))),2)</f>
        <v>32.520000000000003</v>
      </c>
      <c r="BC153" s="2">
        <f>ROUND(IF($B153="Annuity",SUMIFS('Annuity Prices'!BF:BF,'Annuity Prices'!$B:$B,$D153,'Annuity Prices'!$E:$E,$G153),IF($B153="RAB Short",SUMIFS('RAB Prices Short'!BF:BF,'RAB Prices Short'!$B:$B,'All Prices combined'!$D153,'RAB Prices Short'!$E:$E,'All Prices combined'!$G153),IF($B153="RAB Long",SUMIFS('RAB Prices Long'!BF:BF,'RAB Prices Long'!$B:$B,'All Prices combined'!$D153,'RAB Prices Long'!$E:$E,'All Prices combined'!$G153)))),2)</f>
        <v>33.33</v>
      </c>
      <c r="BD153" s="2">
        <f>ROUND(IF($B153="Annuity",SUMIFS('Annuity Prices'!BG:BG,'Annuity Prices'!$B:$B,$D153,'Annuity Prices'!$E:$E,$G153),IF($B153="RAB Short",SUMIFS('RAB Prices Short'!BG:BG,'RAB Prices Short'!$B:$B,'All Prices combined'!$D153,'RAB Prices Short'!$E:$E,'All Prices combined'!$G153),IF($B153="RAB Long",SUMIFS('RAB Prices Long'!BG:BG,'RAB Prices Long'!$B:$B,'All Prices combined'!$D153,'RAB Prices Long'!$E:$E,'All Prices combined'!$G153)))),2)</f>
        <v>34.17</v>
      </c>
      <c r="BE153" s="2">
        <f>ROUND(IF($B153="Annuity",SUMIFS('Annuity Prices'!BH:BH,'Annuity Prices'!$B:$B,$D153,'Annuity Prices'!$E:$E,$G153),IF($B153="RAB Short",SUMIFS('RAB Prices Short'!BH:BH,'RAB Prices Short'!$B:$B,'All Prices combined'!$D153,'RAB Prices Short'!$E:$E,'All Prices combined'!$G153),IF($B153="RAB Long",SUMIFS('RAB Prices Long'!BH:BH,'RAB Prices Long'!$B:$B,'All Prices combined'!$D153,'RAB Prices Long'!$E:$E,'All Prices combined'!$G153)))),2)</f>
        <v>35.020000000000003</v>
      </c>
      <c r="BF153" s="2">
        <f>ROUND(IF($B153="Annuity",SUMIFS('Annuity Prices'!BI:BI,'Annuity Prices'!$B:$B,$D153,'Annuity Prices'!$E:$E,$G153),IF($B153="RAB Short",SUMIFS('RAB Prices Short'!BI:BI,'RAB Prices Short'!$B:$B,'All Prices combined'!$D153,'RAB Prices Short'!$E:$E,'All Prices combined'!$G153),IF($B153="RAB Long",SUMIFS('RAB Prices Long'!BI:BI,'RAB Prices Long'!$B:$B,'All Prices combined'!$D153,'RAB Prices Long'!$E:$E,'All Prices combined'!$G153)))),2)</f>
        <v>36.729999999999997</v>
      </c>
      <c r="BG153" s="2">
        <f>ROUND(IF($B153="Annuity",SUMIFS('Annuity Prices'!BJ:BJ,'Annuity Prices'!$B:$B,$D153,'Annuity Prices'!$E:$E,$G153),IF($B153="RAB Short",SUMIFS('RAB Prices Short'!BJ:BJ,'RAB Prices Short'!$B:$B,'All Prices combined'!$D153,'RAB Prices Short'!$E:$E,'All Prices combined'!$G153),IF($B153="RAB Long",SUMIFS('RAB Prices Long'!BJ:BJ,'RAB Prices Long'!$B:$B,'All Prices combined'!$D153,'RAB Prices Long'!$E:$E,'All Prices combined'!$G153)))),2)</f>
        <v>37.65</v>
      </c>
      <c r="BH153" s="2">
        <f>ROUND(IF($B153="Annuity",SUMIFS('Annuity Prices'!BK:BK,'Annuity Prices'!$B:$B,$D153,'Annuity Prices'!$E:$E,$G153),IF($B153="RAB Short",SUMIFS('RAB Prices Short'!BK:BK,'RAB Prices Short'!$B:$B,'All Prices combined'!$D153,'RAB Prices Short'!$E:$E,'All Prices combined'!$G153),IF($B153="RAB Long",SUMIFS('RAB Prices Long'!BK:BK,'RAB Prices Long'!$B:$B,'All Prices combined'!$D153,'RAB Prices Long'!$E:$E,'All Prices combined'!$G153)))),2)</f>
        <v>38.590000000000003</v>
      </c>
      <c r="BI153" s="2">
        <f>ROUND(IF($B153="Annuity",SUMIFS('Annuity Prices'!BL:BL,'Annuity Prices'!$B:$B,$D153,'Annuity Prices'!$E:$E,$G153),IF($B153="RAB Short",SUMIFS('RAB Prices Short'!BL:BL,'RAB Prices Short'!$B:$B,'All Prices combined'!$D153,'RAB Prices Short'!$E:$E,'All Prices combined'!$G153),IF($B153="RAB Long",SUMIFS('RAB Prices Long'!BL:BL,'RAB Prices Long'!$B:$B,'All Prices combined'!$D153,'RAB Prices Long'!$E:$E,'All Prices combined'!$G153)))),2)</f>
        <v>39.56</v>
      </c>
      <c r="BJ153" s="2">
        <f>ROUND(IF($B153="Annuity",SUMIFS('Annuity Prices'!BM:BM,'Annuity Prices'!$B:$B,$D153,'Annuity Prices'!$E:$E,$G153),IF($B153="RAB Short",SUMIFS('RAB Prices Short'!BM:BM,'RAB Prices Short'!$B:$B,'All Prices combined'!$D153,'RAB Prices Short'!$E:$E,'All Prices combined'!$G153),IF($B153="RAB Long",SUMIFS('RAB Prices Long'!BM:BM,'RAB Prices Long'!$B:$B,'All Prices combined'!$D153,'RAB Prices Long'!$E:$E,'All Prices combined'!$G153)))),2)</f>
        <v>44.71</v>
      </c>
      <c r="BK153" s="2">
        <f>ROUND(IF($B153="Annuity",SUMIFS('Annuity Prices'!BN:BN,'Annuity Prices'!$B:$B,$D153,'Annuity Prices'!$E:$E,$G153),IF($B153="RAB Short",SUMIFS('RAB Prices Short'!BN:BN,'RAB Prices Short'!$B:$B,'All Prices combined'!$D153,'RAB Prices Short'!$E:$E,'All Prices combined'!$G153),IF($B153="RAB Long",SUMIFS('RAB Prices Long'!BN:BN,'RAB Prices Long'!$B:$B,'All Prices combined'!$D153,'RAB Prices Long'!$E:$E,'All Prices combined'!$G153)))),2)</f>
        <v>45.82</v>
      </c>
      <c r="BL153" s="2">
        <f>ROUND(IF($B153="Annuity",SUMIFS('Annuity Prices'!BO:BO,'Annuity Prices'!$B:$B,$D153,'Annuity Prices'!$E:$E,$G153),IF($B153="RAB Short",SUMIFS('RAB Prices Short'!BO:BO,'RAB Prices Short'!$B:$B,'All Prices combined'!$D153,'RAB Prices Short'!$E:$E,'All Prices combined'!$G153),IF($B153="RAB Long",SUMIFS('RAB Prices Long'!BO:BO,'RAB Prices Long'!$B:$B,'All Prices combined'!$D153,'RAB Prices Long'!$E:$E,'All Prices combined'!$G153)))),2)</f>
        <v>46.97</v>
      </c>
      <c r="BM153" s="2">
        <f>ROUND(IF($B153="Annuity",SUMIFS('Annuity Prices'!BP:BP,'Annuity Prices'!$B:$B,$D153,'Annuity Prices'!$E:$E,$G153),IF($B153="RAB Short",SUMIFS('RAB Prices Short'!BP:BP,'RAB Prices Short'!$B:$B,'All Prices combined'!$D153,'RAB Prices Short'!$E:$E,'All Prices combined'!$G153),IF($B153="RAB Long",SUMIFS('RAB Prices Long'!BP:BP,'RAB Prices Long'!$B:$B,'All Prices combined'!$D153,'RAB Prices Long'!$E:$E,'All Prices combined'!$G153)))),2)</f>
        <v>48.15</v>
      </c>
      <c r="BN153" s="2">
        <f>ROUND(IF($B153="Annuity",SUMIFS('Annuity Prices'!BQ:BQ,'Annuity Prices'!$B:$B,$D153,'Annuity Prices'!$E:$E,$G153),IF($B153="RAB Short",SUMIFS('RAB Prices Short'!BQ:BQ,'RAB Prices Short'!$B:$B,'All Prices combined'!$D153,'RAB Prices Short'!$E:$E,'All Prices combined'!$G153),IF($B153="RAB Long",SUMIFS('RAB Prices Long'!BQ:BQ,'RAB Prices Long'!$B:$B,'All Prices combined'!$D153,'RAB Prices Long'!$E:$E,'All Prices combined'!$G153)))),2)</f>
        <v>50.51</v>
      </c>
      <c r="BO153" s="2">
        <f>ROUND(IF($B153="Annuity",SUMIFS('Annuity Prices'!BR:BR,'Annuity Prices'!$B:$B,$D153,'Annuity Prices'!$E:$E,$G153),IF($B153="RAB Short",SUMIFS('RAB Prices Short'!BR:BR,'RAB Prices Short'!$B:$B,'All Prices combined'!$D153,'RAB Prices Short'!$E:$E,'All Prices combined'!$G153),IF($B153="RAB Long",SUMIFS('RAB Prices Long'!BR:BR,'RAB Prices Long'!$B:$B,'All Prices combined'!$D153,'RAB Prices Long'!$E:$E,'All Prices combined'!$G153)))),2)</f>
        <v>51.78</v>
      </c>
      <c r="BP153" s="2">
        <f>ROUND(IF($B153="Annuity",SUMIFS('Annuity Prices'!BS:BS,'Annuity Prices'!$B:$B,$D153,'Annuity Prices'!$E:$E,$G153),IF($B153="RAB Short",SUMIFS('RAB Prices Short'!BS:BS,'RAB Prices Short'!$B:$B,'All Prices combined'!$D153,'RAB Prices Short'!$E:$E,'All Prices combined'!$G153),IF($B153="RAB Long",SUMIFS('RAB Prices Long'!BS:BS,'RAB Prices Long'!$B:$B,'All Prices combined'!$D153,'RAB Prices Long'!$E:$E,'All Prices combined'!$G153)))),2)</f>
        <v>53.07</v>
      </c>
      <c r="BQ153" s="2">
        <f>ROUND(IF($B153="Annuity",SUMIFS('Annuity Prices'!BT:BT,'Annuity Prices'!$B:$B,$D153,'Annuity Prices'!$E:$E,$G153),IF($B153="RAB Short",SUMIFS('RAB Prices Short'!BT:BT,'RAB Prices Short'!$B:$B,'All Prices combined'!$D153,'RAB Prices Short'!$E:$E,'All Prices combined'!$G153),IF($B153="RAB Long",SUMIFS('RAB Prices Long'!BT:BT,'RAB Prices Long'!$B:$B,'All Prices combined'!$D153,'RAB Prices Long'!$E:$E,'All Prices combined'!$G153)))),2)</f>
        <v>54.4</v>
      </c>
      <c r="BR153" s="2">
        <f>ROUND(IF($B153="Annuity",SUMIFS('Annuity Prices'!BU:BU,'Annuity Prices'!$B:$B,$D153,'Annuity Prices'!$E:$E,$G153),IF($B153="RAB Short",SUMIFS('RAB Prices Short'!BU:BU,'RAB Prices Short'!$B:$B,'All Prices combined'!$D153,'RAB Prices Short'!$E:$E,'All Prices combined'!$G153),IF($B153="RAB Long",SUMIFS('RAB Prices Long'!BU:BU,'RAB Prices Long'!$B:$B,'All Prices combined'!$D153,'RAB Prices Long'!$E:$E,'All Prices combined'!$G153)))),2)</f>
        <v>57.09</v>
      </c>
      <c r="BS153" s="2">
        <f>ROUND(IF($B153="Annuity",SUMIFS('Annuity Prices'!BV:BV,'Annuity Prices'!$B:$B,$D153,'Annuity Prices'!$E:$E,$G153),IF($B153="RAB Short",SUMIFS('RAB Prices Short'!BV:BV,'RAB Prices Short'!$B:$B,'All Prices combined'!$D153,'RAB Prices Short'!$E:$E,'All Prices combined'!$G153),IF($B153="RAB Long",SUMIFS('RAB Prices Long'!BV:BV,'RAB Prices Long'!$B:$B,'All Prices combined'!$D153,'RAB Prices Long'!$E:$E,'All Prices combined'!$G153)))),2)</f>
        <v>58.51</v>
      </c>
      <c r="BT153" s="2">
        <f>ROUND(IF($B153="Annuity",SUMIFS('Annuity Prices'!BW:BW,'Annuity Prices'!$B:$B,$D153,'Annuity Prices'!$E:$E,$G153),IF($B153="RAB Short",SUMIFS('RAB Prices Short'!BW:BW,'RAB Prices Short'!$B:$B,'All Prices combined'!$D153,'RAB Prices Short'!$E:$E,'All Prices combined'!$G153),IF($B153="RAB Long",SUMIFS('RAB Prices Long'!BW:BW,'RAB Prices Long'!$B:$B,'All Prices combined'!$D153,'RAB Prices Long'!$E:$E,'All Prices combined'!$G153)))),2)</f>
        <v>59.97</v>
      </c>
      <c r="BU153" s="2">
        <f>ROUND(IF($B153="Annuity",SUMIFS('Annuity Prices'!BX:BX,'Annuity Prices'!$B:$B,$D153,'Annuity Prices'!$E:$E,$G153),IF($B153="RAB Short",SUMIFS('RAB Prices Short'!BX:BX,'RAB Prices Short'!$B:$B,'All Prices combined'!$D153,'RAB Prices Short'!$E:$E,'All Prices combined'!$G153),IF($B153="RAB Long",SUMIFS('RAB Prices Long'!BX:BX,'RAB Prices Long'!$B:$B,'All Prices combined'!$D153,'RAB Prices Long'!$E:$E,'All Prices combined'!$G153)))),2)</f>
        <v>61.47</v>
      </c>
    </row>
    <row r="154" spans="2:73" x14ac:dyDescent="0.25">
      <c r="B154" t="s">
        <v>37</v>
      </c>
      <c r="C154" s="1">
        <v>29</v>
      </c>
      <c r="D154" s="1" t="s">
        <v>207</v>
      </c>
      <c r="E154" s="1" t="s">
        <v>208</v>
      </c>
      <c r="F154" s="1">
        <v>29</v>
      </c>
      <c r="G154" s="1" t="s">
        <v>207</v>
      </c>
      <c r="H154" s="1"/>
      <c r="I154" s="2">
        <f>ROUND(IF($B154="Annuity",SUMIFS('Annuity Prices'!L:L,'Annuity Prices'!$B:$B,$D154,'Annuity Prices'!$E:$E,$G154),IF($B154="RAB Short",SUMIFS('RAB Prices Short'!L:L,'RAB Prices Short'!$B:$B,'All Prices combined'!$D154,'RAB Prices Short'!$E:$E,'All Prices combined'!$G154),IF($B154="RAB Long",SUMIFS('RAB Prices Long'!L:L,'RAB Prices Long'!$B:$B,'All Prices combined'!$D154,'RAB Prices Long'!$E:$E,'All Prices combined'!$G154)))),2)</f>
        <v>0</v>
      </c>
      <c r="J154" s="2">
        <f>ROUND(IF($B154="Annuity",SUMIFS('Annuity Prices'!M:M,'Annuity Prices'!$B:$B,$D154,'Annuity Prices'!$E:$E,$G154),IF($B154="RAB Short",SUMIFS('RAB Prices Short'!M:M,'RAB Prices Short'!$B:$B,'All Prices combined'!$D154,'RAB Prices Short'!$E:$E,'All Prices combined'!$G154),IF($B154="RAB Long",SUMIFS('RAB Prices Long'!M:M,'RAB Prices Long'!$B:$B,'All Prices combined'!$D154,'RAB Prices Long'!$E:$E,'All Prices combined'!$G154)))),2)</f>
        <v>0</v>
      </c>
      <c r="K154" s="2">
        <f>ROUND(IF($B154="Annuity",SUMIFS('Annuity Prices'!N:N,'Annuity Prices'!$B:$B,$D154,'Annuity Prices'!$E:$E,$G154),IF($B154="RAB Short",SUMIFS('RAB Prices Short'!N:N,'RAB Prices Short'!$B:$B,'All Prices combined'!$D154,'RAB Prices Short'!$E:$E,'All Prices combined'!$G154),IF($B154="RAB Long",SUMIFS('RAB Prices Long'!N:N,'RAB Prices Long'!$B:$B,'All Prices combined'!$D154,'RAB Prices Long'!$E:$E,'All Prices combined'!$G154)))),2)</f>
        <v>0</v>
      </c>
      <c r="L154" s="2">
        <f>ROUND(IF($B154="Annuity",SUMIFS('Annuity Prices'!O:O,'Annuity Prices'!$B:$B,$D154,'Annuity Prices'!$E:$E,$G154),IF($B154="RAB Short",SUMIFS('RAB Prices Short'!O:O,'RAB Prices Short'!$B:$B,'All Prices combined'!$D154,'RAB Prices Short'!$E:$E,'All Prices combined'!$G154),IF($B154="RAB Long",SUMIFS('RAB Prices Long'!O:O,'RAB Prices Long'!$B:$B,'All Prices combined'!$D154,'RAB Prices Long'!$E:$E,'All Prices combined'!$G154)))),2)</f>
        <v>0</v>
      </c>
      <c r="M154" s="2">
        <f>ROUND(IF($B154="Annuity",SUMIFS('Annuity Prices'!P:P,'Annuity Prices'!$B:$B,$D154,'Annuity Prices'!$E:$E,$G154),IF($B154="RAB Short",SUMIFS('RAB Prices Short'!P:P,'RAB Prices Short'!$B:$B,'All Prices combined'!$D154,'RAB Prices Short'!$E:$E,'All Prices combined'!$G154),IF($B154="RAB Long",SUMIFS('RAB Prices Long'!P:P,'RAB Prices Long'!$B:$B,'All Prices combined'!$D154,'RAB Prices Long'!$E:$E,'All Prices combined'!$G154)))),2)</f>
        <v>0</v>
      </c>
      <c r="N154" s="2">
        <f>ROUND(IF($B154="Annuity",SUMIFS('Annuity Prices'!Q:Q,'Annuity Prices'!$B:$B,$D154,'Annuity Prices'!$E:$E,$G154),IF($B154="RAB Short",SUMIFS('RAB Prices Short'!Q:Q,'RAB Prices Short'!$B:$B,'All Prices combined'!$D154,'RAB Prices Short'!$E:$E,'All Prices combined'!$G154),IF($B154="RAB Long",SUMIFS('RAB Prices Long'!Q:Q,'RAB Prices Long'!$B:$B,'All Prices combined'!$D154,'RAB Prices Long'!$E:$E,'All Prices combined'!$G154)))),2)</f>
        <v>0</v>
      </c>
      <c r="O154" s="2">
        <f>ROUND(IF($B154="Annuity",SUMIFS('Annuity Prices'!R:R,'Annuity Prices'!$B:$B,$D154,'Annuity Prices'!$E:$E,$G154),IF($B154="RAB Short",SUMIFS('RAB Prices Short'!R:R,'RAB Prices Short'!$B:$B,'All Prices combined'!$D154,'RAB Prices Short'!$E:$E,'All Prices combined'!$G154),IF($B154="RAB Long",SUMIFS('RAB Prices Long'!R:R,'RAB Prices Long'!$B:$B,'All Prices combined'!$D154,'RAB Prices Long'!$E:$E,'All Prices combined'!$G154)))),2)</f>
        <v>0</v>
      </c>
      <c r="P154" s="2">
        <f>ROUND(IF($B154="Annuity",SUMIFS('Annuity Prices'!S:S,'Annuity Prices'!$B:$B,$D154,'Annuity Prices'!$E:$E,$G154),IF($B154="RAB Short",SUMIFS('RAB Prices Short'!S:S,'RAB Prices Short'!$B:$B,'All Prices combined'!$D154,'RAB Prices Short'!$E:$E,'All Prices combined'!$G154),IF($B154="RAB Long",SUMIFS('RAB Prices Long'!S:S,'RAB Prices Long'!$B:$B,'All Prices combined'!$D154,'RAB Prices Long'!$E:$E,'All Prices combined'!$G154)))),2)</f>
        <v>0</v>
      </c>
      <c r="Q154" s="2">
        <f>ROUND(IF($B154="Annuity",SUMIFS('Annuity Prices'!T:T,'Annuity Prices'!$B:$B,$D154,'Annuity Prices'!$E:$E,$G154),IF($B154="RAB Short",SUMIFS('RAB Prices Short'!T:T,'RAB Prices Short'!$B:$B,'All Prices combined'!$D154,'RAB Prices Short'!$E:$E,'All Prices combined'!$G154),IF($B154="RAB Long",SUMIFS('RAB Prices Long'!T:T,'RAB Prices Long'!$B:$B,'All Prices combined'!$D154,'RAB Prices Long'!$E:$E,'All Prices combined'!$G154)))),2)</f>
        <v>0</v>
      </c>
      <c r="R154" s="2">
        <f>ROUND(IF($B154="Annuity",SUMIFS('Annuity Prices'!U:U,'Annuity Prices'!$B:$B,$D154,'Annuity Prices'!$E:$E,$G154),IF($B154="RAB Short",SUMIFS('RAB Prices Short'!U:U,'RAB Prices Short'!$B:$B,'All Prices combined'!$D154,'RAB Prices Short'!$E:$E,'All Prices combined'!$G154),IF($B154="RAB Long",SUMIFS('RAB Prices Long'!U:U,'RAB Prices Long'!$B:$B,'All Prices combined'!$D154,'RAB Prices Long'!$E:$E,'All Prices combined'!$G154)))),2)</f>
        <v>0</v>
      </c>
      <c r="S154" s="2">
        <f>ROUND(IF($B154="Annuity",SUMIFS('Annuity Prices'!V:V,'Annuity Prices'!$B:$B,$D154,'Annuity Prices'!$E:$E,$G154),IF($B154="RAB Short",SUMIFS('RAB Prices Short'!V:V,'RAB Prices Short'!$B:$B,'All Prices combined'!$D154,'RAB Prices Short'!$E:$E,'All Prices combined'!$G154),IF($B154="RAB Long",SUMIFS('RAB Prices Long'!V:V,'RAB Prices Long'!$B:$B,'All Prices combined'!$D154,'RAB Prices Long'!$E:$E,'All Prices combined'!$G154)))),2)</f>
        <v>0</v>
      </c>
      <c r="T154" s="2">
        <f>ROUND(IF($B154="Annuity",SUMIFS('Annuity Prices'!W:W,'Annuity Prices'!$B:$B,$D154,'Annuity Prices'!$E:$E,$G154),IF($B154="RAB Short",SUMIFS('RAB Prices Short'!W:W,'RAB Prices Short'!$B:$B,'All Prices combined'!$D154,'RAB Prices Short'!$E:$E,'All Prices combined'!$G154),IF($B154="RAB Long",SUMIFS('RAB Prices Long'!W:W,'RAB Prices Long'!$B:$B,'All Prices combined'!$D154,'RAB Prices Long'!$E:$E,'All Prices combined'!$G154)))),2)</f>
        <v>0</v>
      </c>
      <c r="U154" s="2">
        <f>ROUND(IF($B154="Annuity",SUMIFS('Annuity Prices'!X:X,'Annuity Prices'!$B:$B,$D154,'Annuity Prices'!$E:$E,$G154),IF($B154="RAB Short",SUMIFS('RAB Prices Short'!X:X,'RAB Prices Short'!$B:$B,'All Prices combined'!$D154,'RAB Prices Short'!$E:$E,'All Prices combined'!$G154),IF($B154="RAB Long",SUMIFS('RAB Prices Long'!X:X,'RAB Prices Long'!$B:$B,'All Prices combined'!$D154,'RAB Prices Long'!$E:$E,'All Prices combined'!$G154)))),2)</f>
        <v>0</v>
      </c>
      <c r="V154" s="2">
        <f>ROUND(IF($B154="Annuity",SUMIFS('Annuity Prices'!Y:Y,'Annuity Prices'!$B:$B,$D154,'Annuity Prices'!$E:$E,$G154),IF($B154="RAB Short",SUMIFS('RAB Prices Short'!Y:Y,'RAB Prices Short'!$B:$B,'All Prices combined'!$D154,'RAB Prices Short'!$E:$E,'All Prices combined'!$G154),IF($B154="RAB Long",SUMIFS('RAB Prices Long'!Y:Y,'RAB Prices Long'!$B:$B,'All Prices combined'!$D154,'RAB Prices Long'!$E:$E,'All Prices combined'!$G154)))),2)</f>
        <v>0</v>
      </c>
      <c r="W154" s="2">
        <f>ROUND(IF($B154="Annuity",SUMIFS('Annuity Prices'!Z:Z,'Annuity Prices'!$B:$B,$D154,'Annuity Prices'!$E:$E,$G154),IF($B154="RAB Short",SUMIFS('RAB Prices Short'!Z:Z,'RAB Prices Short'!$B:$B,'All Prices combined'!$D154,'RAB Prices Short'!$E:$E,'All Prices combined'!$G154),IF($B154="RAB Long",SUMIFS('RAB Prices Long'!Z:Z,'RAB Prices Long'!$B:$B,'All Prices combined'!$D154,'RAB Prices Long'!$E:$E,'All Prices combined'!$G154)))),2)</f>
        <v>0</v>
      </c>
      <c r="X154" s="2">
        <f>ROUND(IF($B154="Annuity",SUMIFS('Annuity Prices'!AA:AA,'Annuity Prices'!$B:$B,$D154,'Annuity Prices'!$E:$E,$G154),IF($B154="RAB Short",SUMIFS('RAB Prices Short'!AA:AA,'RAB Prices Short'!$B:$B,'All Prices combined'!$D154,'RAB Prices Short'!$E:$E,'All Prices combined'!$G154),IF($B154="RAB Long",SUMIFS('RAB Prices Long'!AA:AA,'RAB Prices Long'!$B:$B,'All Prices combined'!$D154,'RAB Prices Long'!$E:$E,'All Prices combined'!$G154)))),2)</f>
        <v>0</v>
      </c>
      <c r="Y154" s="2">
        <f>ROUND(IF($B154="Annuity",SUMIFS('Annuity Prices'!AB:AB,'Annuity Prices'!$B:$B,$D154,'Annuity Prices'!$E:$E,$G154),IF($B154="RAB Short",SUMIFS('RAB Prices Short'!AB:AB,'RAB Prices Short'!$B:$B,'All Prices combined'!$D154,'RAB Prices Short'!$E:$E,'All Prices combined'!$G154),IF($B154="RAB Long",SUMIFS('RAB Prices Long'!AB:AB,'RAB Prices Long'!$B:$B,'All Prices combined'!$D154,'RAB Prices Long'!$E:$E,'All Prices combined'!$G154)))),2)</f>
        <v>0</v>
      </c>
      <c r="Z154" s="2">
        <f>ROUND(IF($B154="Annuity",SUMIFS('Annuity Prices'!AC:AC,'Annuity Prices'!$B:$B,$D154,'Annuity Prices'!$E:$E,$G154),IF($B154="RAB Short",SUMIFS('RAB Prices Short'!AC:AC,'RAB Prices Short'!$B:$B,'All Prices combined'!$D154,'RAB Prices Short'!$E:$E,'All Prices combined'!$G154),IF($B154="RAB Long",SUMIFS('RAB Prices Long'!AC:AC,'RAB Prices Long'!$B:$B,'All Prices combined'!$D154,'RAB Prices Long'!$E:$E,'All Prices combined'!$G154)))),2)</f>
        <v>0</v>
      </c>
      <c r="AA154" s="2">
        <f>ROUND(IF($B154="Annuity",SUMIFS('Annuity Prices'!AD:AD,'Annuity Prices'!$B:$B,$D154,'Annuity Prices'!$E:$E,$G154),IF($B154="RAB Short",SUMIFS('RAB Prices Short'!AD:AD,'RAB Prices Short'!$B:$B,'All Prices combined'!$D154,'RAB Prices Short'!$E:$E,'All Prices combined'!$G154),IF($B154="RAB Long",SUMIFS('RAB Prices Long'!AD:AD,'RAB Prices Long'!$B:$B,'All Prices combined'!$D154,'RAB Prices Long'!$E:$E,'All Prices combined'!$G154)))),2)</f>
        <v>0</v>
      </c>
      <c r="AB154" s="2">
        <f>ROUND(IF($B154="Annuity",SUMIFS('Annuity Prices'!AE:AE,'Annuity Prices'!$B:$B,$D154,'Annuity Prices'!$E:$E,$G154),IF($B154="RAB Short",SUMIFS('RAB Prices Short'!AE:AE,'RAB Prices Short'!$B:$B,'All Prices combined'!$D154,'RAB Prices Short'!$E:$E,'All Prices combined'!$G154),IF($B154="RAB Long",SUMIFS('RAB Prices Long'!AE:AE,'RAB Prices Long'!$B:$B,'All Prices combined'!$D154,'RAB Prices Long'!$E:$E,'All Prices combined'!$G154)))),2)</f>
        <v>0</v>
      </c>
      <c r="AC154" s="2">
        <f>ROUND(IF($B154="Annuity",SUMIFS('Annuity Prices'!AF:AF,'Annuity Prices'!$B:$B,$D154,'Annuity Prices'!$E:$E,$G154),IF($B154="RAB Short",SUMIFS('RAB Prices Short'!AF:AF,'RAB Prices Short'!$B:$B,'All Prices combined'!$D154,'RAB Prices Short'!$E:$E,'All Prices combined'!$G154),IF($B154="RAB Long",SUMIFS('RAB Prices Long'!AF:AF,'RAB Prices Long'!$B:$B,'All Prices combined'!$D154,'RAB Prices Long'!$E:$E,'All Prices combined'!$G154)))),2)</f>
        <v>0</v>
      </c>
      <c r="AD154" s="2">
        <f>ROUND(IF($B154="Annuity",SUMIFS('Annuity Prices'!AG:AG,'Annuity Prices'!$B:$B,$D154,'Annuity Prices'!$E:$E,$G154),IF($B154="RAB Short",SUMIFS('RAB Prices Short'!AG:AG,'RAB Prices Short'!$B:$B,'All Prices combined'!$D154,'RAB Prices Short'!$E:$E,'All Prices combined'!$G154),IF($B154="RAB Long",SUMIFS('RAB Prices Long'!AG:AG,'RAB Prices Long'!$B:$B,'All Prices combined'!$D154,'RAB Prices Long'!$E:$E,'All Prices combined'!$G154)))),2)</f>
        <v>0</v>
      </c>
      <c r="AE154" s="2">
        <f>ROUND(IF($B154="Annuity",SUMIFS('Annuity Prices'!AH:AH,'Annuity Prices'!$B:$B,$D154,'Annuity Prices'!$E:$E,$G154),IF($B154="RAB Short",SUMIFS('RAB Prices Short'!AH:AH,'RAB Prices Short'!$B:$B,'All Prices combined'!$D154,'RAB Prices Short'!$E:$E,'All Prices combined'!$G154),IF($B154="RAB Long",SUMIFS('RAB Prices Long'!AH:AH,'RAB Prices Long'!$B:$B,'All Prices combined'!$D154,'RAB Prices Long'!$E:$E,'All Prices combined'!$G154)))),2)</f>
        <v>0</v>
      </c>
      <c r="AF154" s="2">
        <f>ROUND(IF($B154="Annuity",SUMIFS('Annuity Prices'!AI:AI,'Annuity Prices'!$B:$B,$D154,'Annuity Prices'!$E:$E,$G154),IF($B154="RAB Short",SUMIFS('RAB Prices Short'!AI:AI,'RAB Prices Short'!$B:$B,'All Prices combined'!$D154,'RAB Prices Short'!$E:$E,'All Prices combined'!$G154),IF($B154="RAB Long",SUMIFS('RAB Prices Long'!AI:AI,'RAB Prices Long'!$B:$B,'All Prices combined'!$D154,'RAB Prices Long'!$E:$E,'All Prices combined'!$G154)))),2)</f>
        <v>0</v>
      </c>
      <c r="AG154" s="2">
        <f>ROUND(IF($B154="Annuity",SUMIFS('Annuity Prices'!AJ:AJ,'Annuity Prices'!$B:$B,$D154,'Annuity Prices'!$E:$E,$G154),IF($B154="RAB Short",SUMIFS('RAB Prices Short'!AJ:AJ,'RAB Prices Short'!$B:$B,'All Prices combined'!$D154,'RAB Prices Short'!$E:$E,'All Prices combined'!$G154),IF($B154="RAB Long",SUMIFS('RAB Prices Long'!AJ:AJ,'RAB Prices Long'!$B:$B,'All Prices combined'!$D154,'RAB Prices Long'!$E:$E,'All Prices combined'!$G154)))),2)</f>
        <v>0</v>
      </c>
      <c r="AH154" s="2">
        <f>ROUND(IF($B154="Annuity",SUMIFS('Annuity Prices'!AK:AK,'Annuity Prices'!$B:$B,$D154,'Annuity Prices'!$E:$E,$G154),IF($B154="RAB Short",SUMIFS('RAB Prices Short'!AK:AK,'RAB Prices Short'!$B:$B,'All Prices combined'!$D154,'RAB Prices Short'!$E:$E,'All Prices combined'!$G154),IF($B154="RAB Long",SUMIFS('RAB Prices Long'!AK:AK,'RAB Prices Long'!$B:$B,'All Prices combined'!$D154,'RAB Prices Long'!$E:$E,'All Prices combined'!$G154)))),2)</f>
        <v>0</v>
      </c>
      <c r="AI154" s="2">
        <f>ROUND(IF($B154="Annuity",SUMIFS('Annuity Prices'!AL:AL,'Annuity Prices'!$B:$B,$D154,'Annuity Prices'!$E:$E,$G154),IF($B154="RAB Short",SUMIFS('RAB Prices Short'!AL:AL,'RAB Prices Short'!$B:$B,'All Prices combined'!$D154,'RAB Prices Short'!$E:$E,'All Prices combined'!$G154),IF($B154="RAB Long",SUMIFS('RAB Prices Long'!AL:AL,'RAB Prices Long'!$B:$B,'All Prices combined'!$D154,'RAB Prices Long'!$E:$E,'All Prices combined'!$G154)))),2)</f>
        <v>0</v>
      </c>
      <c r="AJ154" s="2">
        <f>ROUND(IF($B154="Annuity",SUMIFS('Annuity Prices'!AM:AM,'Annuity Prices'!$B:$B,$D154,'Annuity Prices'!$E:$E,$G154),IF($B154="RAB Short",SUMIFS('RAB Prices Short'!AM:AM,'RAB Prices Short'!$B:$B,'All Prices combined'!$D154,'RAB Prices Short'!$E:$E,'All Prices combined'!$G154),IF($B154="RAB Long",SUMIFS('RAB Prices Long'!AM:AM,'RAB Prices Long'!$B:$B,'All Prices combined'!$D154,'RAB Prices Long'!$E:$E,'All Prices combined'!$G154)))),2)</f>
        <v>0</v>
      </c>
      <c r="AK154" s="2">
        <f>ROUND(IF($B154="Annuity",SUMIFS('Annuity Prices'!AN:AN,'Annuity Prices'!$B:$B,$D154,'Annuity Prices'!$E:$E,$G154),IF($B154="RAB Short",SUMIFS('RAB Prices Short'!AN:AN,'RAB Prices Short'!$B:$B,'All Prices combined'!$D154,'RAB Prices Short'!$E:$E,'All Prices combined'!$G154),IF($B154="RAB Long",SUMIFS('RAB Prices Long'!AN:AN,'RAB Prices Long'!$B:$B,'All Prices combined'!$D154,'RAB Prices Long'!$E:$E,'All Prices combined'!$G154)))),2)</f>
        <v>0</v>
      </c>
      <c r="AL154" s="2">
        <f>ROUND(IF($B154="Annuity",SUMIFS('Annuity Prices'!AO:AO,'Annuity Prices'!$B:$B,$D154,'Annuity Prices'!$E:$E,$G154),IF($B154="RAB Short",SUMIFS('RAB Prices Short'!AO:AO,'RAB Prices Short'!$B:$B,'All Prices combined'!$D154,'RAB Prices Short'!$E:$E,'All Prices combined'!$G154),IF($B154="RAB Long",SUMIFS('RAB Prices Long'!AO:AO,'RAB Prices Long'!$B:$B,'All Prices combined'!$D154,'RAB Prices Long'!$E:$E,'All Prices combined'!$G154)))),2)</f>
        <v>0</v>
      </c>
      <c r="AM154" s="2">
        <f>ROUND(IF($B154="Annuity",SUMIFS('Annuity Prices'!AP:AP,'Annuity Prices'!$B:$B,$D154,'Annuity Prices'!$E:$E,$G154),IF($B154="RAB Short",SUMIFS('RAB Prices Short'!AP:AP,'RAB Prices Short'!$B:$B,'All Prices combined'!$D154,'RAB Prices Short'!$E:$E,'All Prices combined'!$G154),IF($B154="RAB Long",SUMIFS('RAB Prices Long'!AP:AP,'RAB Prices Long'!$B:$B,'All Prices combined'!$D154,'RAB Prices Long'!$E:$E,'All Prices combined'!$G154)))),2)</f>
        <v>0</v>
      </c>
      <c r="AN154" s="2">
        <f>ROUND(IF($B154="Annuity",SUMIFS('Annuity Prices'!AQ:AQ,'Annuity Prices'!$B:$B,$D154,'Annuity Prices'!$E:$E,$G154),IF($B154="RAB Short",SUMIFS('RAB Prices Short'!AQ:AQ,'RAB Prices Short'!$B:$B,'All Prices combined'!$D154,'RAB Prices Short'!$E:$E,'All Prices combined'!$G154),IF($B154="RAB Long",SUMIFS('RAB Prices Long'!AQ:AQ,'RAB Prices Long'!$B:$B,'All Prices combined'!$D154,'RAB Prices Long'!$E:$E,'All Prices combined'!$G154)))),2)</f>
        <v>0</v>
      </c>
      <c r="AO154" s="2">
        <f>ROUND(IF($B154="Annuity",SUMIFS('Annuity Prices'!AR:AR,'Annuity Prices'!$B:$B,$D154,'Annuity Prices'!$E:$E,$G154),IF($B154="RAB Short",SUMIFS('RAB Prices Short'!AR:AR,'RAB Prices Short'!$B:$B,'All Prices combined'!$D154,'RAB Prices Short'!$E:$E,'All Prices combined'!$G154),IF($B154="RAB Long",SUMIFS('RAB Prices Long'!AR:AR,'RAB Prices Long'!$B:$B,'All Prices combined'!$D154,'RAB Prices Long'!$E:$E,'All Prices combined'!$G154)))),2)</f>
        <v>0</v>
      </c>
      <c r="AP154" s="2">
        <f>ROUND(IF($B154="Annuity",SUMIFS('Annuity Prices'!AS:AS,'Annuity Prices'!$B:$B,$D154,'Annuity Prices'!$E:$E,$G154),IF($B154="RAB Short",SUMIFS('RAB Prices Short'!AS:AS,'RAB Prices Short'!$B:$B,'All Prices combined'!$D154,'RAB Prices Short'!$E:$E,'All Prices combined'!$G154),IF($B154="RAB Long",SUMIFS('RAB Prices Long'!AS:AS,'RAB Prices Long'!$B:$B,'All Prices combined'!$D154,'RAB Prices Long'!$E:$E,'All Prices combined'!$G154)))),2)</f>
        <v>0</v>
      </c>
      <c r="AQ154" s="2">
        <f>ROUND(IF($B154="Annuity",SUMIFS('Annuity Prices'!AT:AT,'Annuity Prices'!$B:$B,$D154,'Annuity Prices'!$E:$E,$G154),IF($B154="RAB Short",SUMIFS('RAB Prices Short'!AT:AT,'RAB Prices Short'!$B:$B,'All Prices combined'!$D154,'RAB Prices Short'!$E:$E,'All Prices combined'!$G154),IF($B154="RAB Long",SUMIFS('RAB Prices Long'!AT:AT,'RAB Prices Long'!$B:$B,'All Prices combined'!$D154,'RAB Prices Long'!$E:$E,'All Prices combined'!$G154)))),2)</f>
        <v>0</v>
      </c>
      <c r="AR154" s="2">
        <f>ROUND(IF($B154="Annuity",SUMIFS('Annuity Prices'!AU:AU,'Annuity Prices'!$B:$B,$D154,'Annuity Prices'!$E:$E,$G154),IF($B154="RAB Short",SUMIFS('RAB Prices Short'!AU:AU,'RAB Prices Short'!$B:$B,'All Prices combined'!$D154,'RAB Prices Short'!$E:$E,'All Prices combined'!$G154),IF($B154="RAB Long",SUMIFS('RAB Prices Long'!AU:AU,'RAB Prices Long'!$B:$B,'All Prices combined'!$D154,'RAB Prices Long'!$E:$E,'All Prices combined'!$G154)))),2)</f>
        <v>0</v>
      </c>
      <c r="AS154" s="2">
        <f>ROUND(IF($B154="Annuity",SUMIFS('Annuity Prices'!AV:AV,'Annuity Prices'!$B:$B,$D154,'Annuity Prices'!$E:$E,$G154),IF($B154="RAB Short",SUMIFS('RAB Prices Short'!AV:AV,'RAB Prices Short'!$B:$B,'All Prices combined'!$D154,'RAB Prices Short'!$E:$E,'All Prices combined'!$G154),IF($B154="RAB Long",SUMIFS('RAB Prices Long'!AV:AV,'RAB Prices Long'!$B:$B,'All Prices combined'!$D154,'RAB Prices Long'!$E:$E,'All Prices combined'!$G154)))),2)</f>
        <v>0</v>
      </c>
      <c r="AT154" s="2">
        <f>ROUND(IF($B154="Annuity",SUMIFS('Annuity Prices'!AW:AW,'Annuity Prices'!$B:$B,$D154,'Annuity Prices'!$E:$E,$G154),IF($B154="RAB Short",SUMIFS('RAB Prices Short'!AW:AW,'RAB Prices Short'!$B:$B,'All Prices combined'!$D154,'RAB Prices Short'!$E:$E,'All Prices combined'!$G154),IF($B154="RAB Long",SUMIFS('RAB Prices Long'!AW:AW,'RAB Prices Long'!$B:$B,'All Prices combined'!$D154,'RAB Prices Long'!$E:$E,'All Prices combined'!$G154)))),2)</f>
        <v>0</v>
      </c>
      <c r="AU154" s="2">
        <f>ROUND(IF($B154="Annuity",SUMIFS('Annuity Prices'!AX:AX,'Annuity Prices'!$B:$B,$D154,'Annuity Prices'!$E:$E,$G154),IF($B154="RAB Short",SUMIFS('RAB Prices Short'!AX:AX,'RAB Prices Short'!$B:$B,'All Prices combined'!$D154,'RAB Prices Short'!$E:$E,'All Prices combined'!$G154),IF($B154="RAB Long",SUMIFS('RAB Prices Long'!AX:AX,'RAB Prices Long'!$B:$B,'All Prices combined'!$D154,'RAB Prices Long'!$E:$E,'All Prices combined'!$G154)))),2)</f>
        <v>0</v>
      </c>
      <c r="AV154" s="2">
        <f>ROUND(IF($B154="Annuity",SUMIFS('Annuity Prices'!AY:AY,'Annuity Prices'!$B:$B,$D154,'Annuity Prices'!$E:$E,$G154),IF($B154="RAB Short",SUMIFS('RAB Prices Short'!AY:AY,'RAB Prices Short'!$B:$B,'All Prices combined'!$D154,'RAB Prices Short'!$E:$E,'All Prices combined'!$G154),IF($B154="RAB Long",SUMIFS('RAB Prices Long'!AY:AY,'RAB Prices Long'!$B:$B,'All Prices combined'!$D154,'RAB Prices Long'!$E:$E,'All Prices combined'!$G154)))),2)</f>
        <v>0</v>
      </c>
      <c r="AW154" s="2">
        <f>ROUND(IF($B154="Annuity",SUMIFS('Annuity Prices'!AZ:AZ,'Annuity Prices'!$B:$B,$D154,'Annuity Prices'!$E:$E,$G154),IF($B154="RAB Short",SUMIFS('RAB Prices Short'!AZ:AZ,'RAB Prices Short'!$B:$B,'All Prices combined'!$D154,'RAB Prices Short'!$E:$E,'All Prices combined'!$G154),IF($B154="RAB Long",SUMIFS('RAB Prices Long'!AZ:AZ,'RAB Prices Long'!$B:$B,'All Prices combined'!$D154,'RAB Prices Long'!$E:$E,'All Prices combined'!$G154)))),2)</f>
        <v>0</v>
      </c>
      <c r="AX154" s="2">
        <f>ROUND(IF($B154="Annuity",SUMIFS('Annuity Prices'!BA:BA,'Annuity Prices'!$B:$B,$D154,'Annuity Prices'!$E:$E,$G154),IF($B154="RAB Short",SUMIFS('RAB Prices Short'!BA:BA,'RAB Prices Short'!$B:$B,'All Prices combined'!$D154,'RAB Prices Short'!$E:$E,'All Prices combined'!$G154),IF($B154="RAB Long",SUMIFS('RAB Prices Long'!BA:BA,'RAB Prices Long'!$B:$B,'All Prices combined'!$D154,'RAB Prices Long'!$E:$E,'All Prices combined'!$G154)))),2)</f>
        <v>0</v>
      </c>
      <c r="AY154" s="2">
        <f>ROUND(IF($B154="Annuity",SUMIFS('Annuity Prices'!BB:BB,'Annuity Prices'!$B:$B,$D154,'Annuity Prices'!$E:$E,$G154),IF($B154="RAB Short",SUMIFS('RAB Prices Short'!BB:BB,'RAB Prices Short'!$B:$B,'All Prices combined'!$D154,'RAB Prices Short'!$E:$E,'All Prices combined'!$G154),IF($B154="RAB Long",SUMIFS('RAB Prices Long'!BB:BB,'RAB Prices Long'!$B:$B,'All Prices combined'!$D154,'RAB Prices Long'!$E:$E,'All Prices combined'!$G154)))),2)</f>
        <v>0</v>
      </c>
      <c r="AZ154" s="2">
        <f>ROUND(IF($B154="Annuity",SUMIFS('Annuity Prices'!BC:BC,'Annuity Prices'!$B:$B,$D154,'Annuity Prices'!$E:$E,$G154),IF($B154="RAB Short",SUMIFS('RAB Prices Short'!BC:BC,'RAB Prices Short'!$B:$B,'All Prices combined'!$D154,'RAB Prices Short'!$E:$E,'All Prices combined'!$G154),IF($B154="RAB Long",SUMIFS('RAB Prices Long'!BC:BC,'RAB Prices Long'!$B:$B,'All Prices combined'!$D154,'RAB Prices Long'!$E:$E,'All Prices combined'!$G154)))),2)</f>
        <v>0</v>
      </c>
      <c r="BA154" s="2">
        <f>ROUND(IF($B154="Annuity",SUMIFS('Annuity Prices'!BD:BD,'Annuity Prices'!$B:$B,$D154,'Annuity Prices'!$E:$E,$G154),IF($B154="RAB Short",SUMIFS('RAB Prices Short'!BD:BD,'RAB Prices Short'!$B:$B,'All Prices combined'!$D154,'RAB Prices Short'!$E:$E,'All Prices combined'!$G154),IF($B154="RAB Long",SUMIFS('RAB Prices Long'!BD:BD,'RAB Prices Long'!$B:$B,'All Prices combined'!$D154,'RAB Prices Long'!$E:$E,'All Prices combined'!$G154)))),2)</f>
        <v>0</v>
      </c>
      <c r="BB154" s="2">
        <f>ROUND(IF($B154="Annuity",SUMIFS('Annuity Prices'!BE:BE,'Annuity Prices'!$B:$B,$D154,'Annuity Prices'!$E:$E,$G154),IF($B154="RAB Short",SUMIFS('RAB Prices Short'!BE:BE,'RAB Prices Short'!$B:$B,'All Prices combined'!$D154,'RAB Prices Short'!$E:$E,'All Prices combined'!$G154),IF($B154="RAB Long",SUMIFS('RAB Prices Long'!BE:BE,'RAB Prices Long'!$B:$B,'All Prices combined'!$D154,'RAB Prices Long'!$E:$E,'All Prices combined'!$G154)))),2)</f>
        <v>0</v>
      </c>
      <c r="BC154" s="2">
        <f>ROUND(IF($B154="Annuity",SUMIFS('Annuity Prices'!BF:BF,'Annuity Prices'!$B:$B,$D154,'Annuity Prices'!$E:$E,$G154),IF($B154="RAB Short",SUMIFS('RAB Prices Short'!BF:BF,'RAB Prices Short'!$B:$B,'All Prices combined'!$D154,'RAB Prices Short'!$E:$E,'All Prices combined'!$G154),IF($B154="RAB Long",SUMIFS('RAB Prices Long'!BF:BF,'RAB Prices Long'!$B:$B,'All Prices combined'!$D154,'RAB Prices Long'!$E:$E,'All Prices combined'!$G154)))),2)</f>
        <v>0</v>
      </c>
      <c r="BD154" s="2">
        <f>ROUND(IF($B154="Annuity",SUMIFS('Annuity Prices'!BG:BG,'Annuity Prices'!$B:$B,$D154,'Annuity Prices'!$E:$E,$G154),IF($B154="RAB Short",SUMIFS('RAB Prices Short'!BG:BG,'RAB Prices Short'!$B:$B,'All Prices combined'!$D154,'RAB Prices Short'!$E:$E,'All Prices combined'!$G154),IF($B154="RAB Long",SUMIFS('RAB Prices Long'!BG:BG,'RAB Prices Long'!$B:$B,'All Prices combined'!$D154,'RAB Prices Long'!$E:$E,'All Prices combined'!$G154)))),2)</f>
        <v>0</v>
      </c>
      <c r="BE154" s="2">
        <f>ROUND(IF($B154="Annuity",SUMIFS('Annuity Prices'!BH:BH,'Annuity Prices'!$B:$B,$D154,'Annuity Prices'!$E:$E,$G154),IF($B154="RAB Short",SUMIFS('RAB Prices Short'!BH:BH,'RAB Prices Short'!$B:$B,'All Prices combined'!$D154,'RAB Prices Short'!$E:$E,'All Prices combined'!$G154),IF($B154="RAB Long",SUMIFS('RAB Prices Long'!BH:BH,'RAB Prices Long'!$B:$B,'All Prices combined'!$D154,'RAB Prices Long'!$E:$E,'All Prices combined'!$G154)))),2)</f>
        <v>0</v>
      </c>
      <c r="BF154" s="2">
        <f>ROUND(IF($B154="Annuity",SUMIFS('Annuity Prices'!BI:BI,'Annuity Prices'!$B:$B,$D154,'Annuity Prices'!$E:$E,$G154),IF($B154="RAB Short",SUMIFS('RAB Prices Short'!BI:BI,'RAB Prices Short'!$B:$B,'All Prices combined'!$D154,'RAB Prices Short'!$E:$E,'All Prices combined'!$G154),IF($B154="RAB Long",SUMIFS('RAB Prices Long'!BI:BI,'RAB Prices Long'!$B:$B,'All Prices combined'!$D154,'RAB Prices Long'!$E:$E,'All Prices combined'!$G154)))),2)</f>
        <v>0</v>
      </c>
      <c r="BG154" s="2">
        <f>ROUND(IF($B154="Annuity",SUMIFS('Annuity Prices'!BJ:BJ,'Annuity Prices'!$B:$B,$D154,'Annuity Prices'!$E:$E,$G154),IF($B154="RAB Short",SUMIFS('RAB Prices Short'!BJ:BJ,'RAB Prices Short'!$B:$B,'All Prices combined'!$D154,'RAB Prices Short'!$E:$E,'All Prices combined'!$G154),IF($B154="RAB Long",SUMIFS('RAB Prices Long'!BJ:BJ,'RAB Prices Long'!$B:$B,'All Prices combined'!$D154,'RAB Prices Long'!$E:$E,'All Prices combined'!$G154)))),2)</f>
        <v>0</v>
      </c>
      <c r="BH154" s="2">
        <f>ROUND(IF($B154="Annuity",SUMIFS('Annuity Prices'!BK:BK,'Annuity Prices'!$B:$B,$D154,'Annuity Prices'!$E:$E,$G154),IF($B154="RAB Short",SUMIFS('RAB Prices Short'!BK:BK,'RAB Prices Short'!$B:$B,'All Prices combined'!$D154,'RAB Prices Short'!$E:$E,'All Prices combined'!$G154),IF($B154="RAB Long",SUMIFS('RAB Prices Long'!BK:BK,'RAB Prices Long'!$B:$B,'All Prices combined'!$D154,'RAB Prices Long'!$E:$E,'All Prices combined'!$G154)))),2)</f>
        <v>0</v>
      </c>
      <c r="BI154" s="2">
        <f>ROUND(IF($B154="Annuity",SUMIFS('Annuity Prices'!BL:BL,'Annuity Prices'!$B:$B,$D154,'Annuity Prices'!$E:$E,$G154),IF($B154="RAB Short",SUMIFS('RAB Prices Short'!BL:BL,'RAB Prices Short'!$B:$B,'All Prices combined'!$D154,'RAB Prices Short'!$E:$E,'All Prices combined'!$G154),IF($B154="RAB Long",SUMIFS('RAB Prices Long'!BL:BL,'RAB Prices Long'!$B:$B,'All Prices combined'!$D154,'RAB Prices Long'!$E:$E,'All Prices combined'!$G154)))),2)</f>
        <v>0</v>
      </c>
      <c r="BJ154" s="2">
        <f>ROUND(IF($B154="Annuity",SUMIFS('Annuity Prices'!BM:BM,'Annuity Prices'!$B:$B,$D154,'Annuity Prices'!$E:$E,$G154),IF($B154="RAB Short",SUMIFS('RAB Prices Short'!BM:BM,'RAB Prices Short'!$B:$B,'All Prices combined'!$D154,'RAB Prices Short'!$E:$E,'All Prices combined'!$G154),IF($B154="RAB Long",SUMIFS('RAB Prices Long'!BM:BM,'RAB Prices Long'!$B:$B,'All Prices combined'!$D154,'RAB Prices Long'!$E:$E,'All Prices combined'!$G154)))),2)</f>
        <v>0</v>
      </c>
      <c r="BK154" s="2">
        <f>ROUND(IF($B154="Annuity",SUMIFS('Annuity Prices'!BN:BN,'Annuity Prices'!$B:$B,$D154,'Annuity Prices'!$E:$E,$G154),IF($B154="RAB Short",SUMIFS('RAB Prices Short'!BN:BN,'RAB Prices Short'!$B:$B,'All Prices combined'!$D154,'RAB Prices Short'!$E:$E,'All Prices combined'!$G154),IF($B154="RAB Long",SUMIFS('RAB Prices Long'!BN:BN,'RAB Prices Long'!$B:$B,'All Prices combined'!$D154,'RAB Prices Long'!$E:$E,'All Prices combined'!$G154)))),2)</f>
        <v>0</v>
      </c>
      <c r="BL154" s="2">
        <f>ROUND(IF($B154="Annuity",SUMIFS('Annuity Prices'!BO:BO,'Annuity Prices'!$B:$B,$D154,'Annuity Prices'!$E:$E,$G154),IF($B154="RAB Short",SUMIFS('RAB Prices Short'!BO:BO,'RAB Prices Short'!$B:$B,'All Prices combined'!$D154,'RAB Prices Short'!$E:$E,'All Prices combined'!$G154),IF($B154="RAB Long",SUMIFS('RAB Prices Long'!BO:BO,'RAB Prices Long'!$B:$B,'All Prices combined'!$D154,'RAB Prices Long'!$E:$E,'All Prices combined'!$G154)))),2)</f>
        <v>0</v>
      </c>
      <c r="BM154" s="2">
        <f>ROUND(IF($B154="Annuity",SUMIFS('Annuity Prices'!BP:BP,'Annuity Prices'!$B:$B,$D154,'Annuity Prices'!$E:$E,$G154),IF($B154="RAB Short",SUMIFS('RAB Prices Short'!BP:BP,'RAB Prices Short'!$B:$B,'All Prices combined'!$D154,'RAB Prices Short'!$E:$E,'All Prices combined'!$G154),IF($B154="RAB Long",SUMIFS('RAB Prices Long'!BP:BP,'RAB Prices Long'!$B:$B,'All Prices combined'!$D154,'RAB Prices Long'!$E:$E,'All Prices combined'!$G154)))),2)</f>
        <v>0</v>
      </c>
      <c r="BN154" s="2">
        <f>ROUND(IF($B154="Annuity",SUMIFS('Annuity Prices'!BQ:BQ,'Annuity Prices'!$B:$B,$D154,'Annuity Prices'!$E:$E,$G154),IF($B154="RAB Short",SUMIFS('RAB Prices Short'!BQ:BQ,'RAB Prices Short'!$B:$B,'All Prices combined'!$D154,'RAB Prices Short'!$E:$E,'All Prices combined'!$G154),IF($B154="RAB Long",SUMIFS('RAB Prices Long'!BQ:BQ,'RAB Prices Long'!$B:$B,'All Prices combined'!$D154,'RAB Prices Long'!$E:$E,'All Prices combined'!$G154)))),2)</f>
        <v>0</v>
      </c>
      <c r="BO154" s="2">
        <f>ROUND(IF($B154="Annuity",SUMIFS('Annuity Prices'!BR:BR,'Annuity Prices'!$B:$B,$D154,'Annuity Prices'!$E:$E,$G154),IF($B154="RAB Short",SUMIFS('RAB Prices Short'!BR:BR,'RAB Prices Short'!$B:$B,'All Prices combined'!$D154,'RAB Prices Short'!$E:$E,'All Prices combined'!$G154),IF($B154="RAB Long",SUMIFS('RAB Prices Long'!BR:BR,'RAB Prices Long'!$B:$B,'All Prices combined'!$D154,'RAB Prices Long'!$E:$E,'All Prices combined'!$G154)))),2)</f>
        <v>0</v>
      </c>
      <c r="BP154" s="2">
        <f>ROUND(IF($B154="Annuity",SUMIFS('Annuity Prices'!BS:BS,'Annuity Prices'!$B:$B,$D154,'Annuity Prices'!$E:$E,$G154),IF($B154="RAB Short",SUMIFS('RAB Prices Short'!BS:BS,'RAB Prices Short'!$B:$B,'All Prices combined'!$D154,'RAB Prices Short'!$E:$E,'All Prices combined'!$G154),IF($B154="RAB Long",SUMIFS('RAB Prices Long'!BS:BS,'RAB Prices Long'!$B:$B,'All Prices combined'!$D154,'RAB Prices Long'!$E:$E,'All Prices combined'!$G154)))),2)</f>
        <v>0</v>
      </c>
      <c r="BQ154" s="2">
        <f>ROUND(IF($B154="Annuity",SUMIFS('Annuity Prices'!BT:BT,'Annuity Prices'!$B:$B,$D154,'Annuity Prices'!$E:$E,$G154),IF($B154="RAB Short",SUMIFS('RAB Prices Short'!BT:BT,'RAB Prices Short'!$B:$B,'All Prices combined'!$D154,'RAB Prices Short'!$E:$E,'All Prices combined'!$G154),IF($B154="RAB Long",SUMIFS('RAB Prices Long'!BT:BT,'RAB Prices Long'!$B:$B,'All Prices combined'!$D154,'RAB Prices Long'!$E:$E,'All Prices combined'!$G154)))),2)</f>
        <v>0</v>
      </c>
      <c r="BR154" s="2">
        <f>ROUND(IF($B154="Annuity",SUMIFS('Annuity Prices'!BU:BU,'Annuity Prices'!$B:$B,$D154,'Annuity Prices'!$E:$E,$G154),IF($B154="RAB Short",SUMIFS('RAB Prices Short'!BU:BU,'RAB Prices Short'!$B:$B,'All Prices combined'!$D154,'RAB Prices Short'!$E:$E,'All Prices combined'!$G154),IF($B154="RAB Long",SUMIFS('RAB Prices Long'!BU:BU,'RAB Prices Long'!$B:$B,'All Prices combined'!$D154,'RAB Prices Long'!$E:$E,'All Prices combined'!$G154)))),2)</f>
        <v>0</v>
      </c>
      <c r="BS154" s="2">
        <f>ROUND(IF($B154="Annuity",SUMIFS('Annuity Prices'!BV:BV,'Annuity Prices'!$B:$B,$D154,'Annuity Prices'!$E:$E,$G154),IF($B154="RAB Short",SUMIFS('RAB Prices Short'!BV:BV,'RAB Prices Short'!$B:$B,'All Prices combined'!$D154,'RAB Prices Short'!$E:$E,'All Prices combined'!$G154),IF($B154="RAB Long",SUMIFS('RAB Prices Long'!BV:BV,'RAB Prices Long'!$B:$B,'All Prices combined'!$D154,'RAB Prices Long'!$E:$E,'All Prices combined'!$G154)))),2)</f>
        <v>0</v>
      </c>
      <c r="BT154" s="2">
        <f>ROUND(IF($B154="Annuity",SUMIFS('Annuity Prices'!BW:BW,'Annuity Prices'!$B:$B,$D154,'Annuity Prices'!$E:$E,$G154),IF($B154="RAB Short",SUMIFS('RAB Prices Short'!BW:BW,'RAB Prices Short'!$B:$B,'All Prices combined'!$D154,'RAB Prices Short'!$E:$E,'All Prices combined'!$G154),IF($B154="RAB Long",SUMIFS('RAB Prices Long'!BW:BW,'RAB Prices Long'!$B:$B,'All Prices combined'!$D154,'RAB Prices Long'!$E:$E,'All Prices combined'!$G154)))),2)</f>
        <v>0</v>
      </c>
      <c r="BU154" s="2">
        <f>ROUND(IF($B154="Annuity",SUMIFS('Annuity Prices'!BX:BX,'Annuity Prices'!$B:$B,$D154,'Annuity Prices'!$E:$E,$G154),IF($B154="RAB Short",SUMIFS('RAB Prices Short'!BX:BX,'RAB Prices Short'!$B:$B,'All Prices combined'!$D154,'RAB Prices Short'!$E:$E,'All Prices combined'!$G154),IF($B154="RAB Long",SUMIFS('RAB Prices Long'!BX:BX,'RAB Prices Long'!$B:$B,'All Prices combined'!$D154,'RAB Prices Long'!$E:$E,'All Prices combined'!$G154)))),2)</f>
        <v>0</v>
      </c>
    </row>
    <row r="155" spans="2:73" x14ac:dyDescent="0.25">
      <c r="B155" t="s">
        <v>37</v>
      </c>
      <c r="C155" s="1">
        <v>29</v>
      </c>
      <c r="D155" s="1" t="s">
        <v>207</v>
      </c>
      <c r="E155" s="1" t="s">
        <v>208</v>
      </c>
      <c r="F155" s="1">
        <v>29</v>
      </c>
      <c r="G155" s="1" t="s">
        <v>38</v>
      </c>
      <c r="H155" s="1" t="s">
        <v>128</v>
      </c>
      <c r="I155" s="2">
        <f>ROUND(IF($B155="Annuity",SUMIFS('Annuity Prices'!L:L,'Annuity Prices'!$B:$B,$D155,'Annuity Prices'!$E:$E,$G155),IF($B155="RAB Short",SUMIFS('RAB Prices Short'!L:L,'RAB Prices Short'!$B:$B,'All Prices combined'!$D155,'RAB Prices Short'!$E:$E,'All Prices combined'!$G155),IF($B155="RAB Long",SUMIFS('RAB Prices Long'!L:L,'RAB Prices Long'!$B:$B,'All Prices combined'!$D155,'RAB Prices Long'!$E:$E,'All Prices combined'!$G155)))),2)</f>
        <v>6.4</v>
      </c>
      <c r="J155" s="2">
        <f>ROUND(IF($B155="Annuity",SUMIFS('Annuity Prices'!M:M,'Annuity Prices'!$B:$B,$D155,'Annuity Prices'!$E:$E,$G155),IF($B155="RAB Short",SUMIFS('RAB Prices Short'!M:M,'RAB Prices Short'!$B:$B,'All Prices combined'!$D155,'RAB Prices Short'!$E:$E,'All Prices combined'!$G155),IF($B155="RAB Long",SUMIFS('RAB Prices Long'!M:M,'RAB Prices Long'!$B:$B,'All Prices combined'!$D155,'RAB Prices Long'!$E:$E,'All Prices combined'!$G155)))),2)</f>
        <v>6.58</v>
      </c>
      <c r="K155" s="2">
        <f>ROUND(IF($B155="Annuity",SUMIFS('Annuity Prices'!N:N,'Annuity Prices'!$B:$B,$D155,'Annuity Prices'!$E:$E,$G155),IF($B155="RAB Short",SUMIFS('RAB Prices Short'!N:N,'RAB Prices Short'!$B:$B,'All Prices combined'!$D155,'RAB Prices Short'!$E:$E,'All Prices combined'!$G155),IF($B155="RAB Long",SUMIFS('RAB Prices Long'!N:N,'RAB Prices Long'!$B:$B,'All Prices combined'!$D155,'RAB Prices Long'!$E:$E,'All Prices combined'!$G155)))),2)</f>
        <v>6.77</v>
      </c>
      <c r="L155" s="2">
        <f>ROUND(IF($B155="Annuity",SUMIFS('Annuity Prices'!O:O,'Annuity Prices'!$B:$B,$D155,'Annuity Prices'!$E:$E,$G155),IF($B155="RAB Short",SUMIFS('RAB Prices Short'!O:O,'RAB Prices Short'!$B:$B,'All Prices combined'!$D155,'RAB Prices Short'!$E:$E,'All Prices combined'!$G155),IF($B155="RAB Long",SUMIFS('RAB Prices Long'!O:O,'RAB Prices Long'!$B:$B,'All Prices combined'!$D155,'RAB Prices Long'!$E:$E,'All Prices combined'!$G155)))),2)</f>
        <v>6.96</v>
      </c>
      <c r="M155" s="2">
        <f>ROUND(IF($B155="Annuity",SUMIFS('Annuity Prices'!P:P,'Annuity Prices'!$B:$B,$D155,'Annuity Prices'!$E:$E,$G155),IF($B155="RAB Short",SUMIFS('RAB Prices Short'!P:P,'RAB Prices Short'!$B:$B,'All Prices combined'!$D155,'RAB Prices Short'!$E:$E,'All Prices combined'!$G155),IF($B155="RAB Long",SUMIFS('RAB Prices Long'!P:P,'RAB Prices Long'!$B:$B,'All Prices combined'!$D155,'RAB Prices Long'!$E:$E,'All Prices combined'!$G155)))),2)</f>
        <v>7.18</v>
      </c>
      <c r="N155" s="2">
        <f>ROUND(IF($B155="Annuity",SUMIFS('Annuity Prices'!Q:Q,'Annuity Prices'!$B:$B,$D155,'Annuity Prices'!$E:$E,$G155),IF($B155="RAB Short",SUMIFS('RAB Prices Short'!Q:Q,'RAB Prices Short'!$B:$B,'All Prices combined'!$D155,'RAB Prices Short'!$E:$E,'All Prices combined'!$G155),IF($B155="RAB Long",SUMIFS('RAB Prices Long'!Q:Q,'RAB Prices Long'!$B:$B,'All Prices combined'!$D155,'RAB Prices Long'!$E:$E,'All Prices combined'!$G155)))),2)</f>
        <v>7.36</v>
      </c>
      <c r="O155" s="2">
        <f>ROUND(IF($B155="Annuity",SUMIFS('Annuity Prices'!R:R,'Annuity Prices'!$B:$B,$D155,'Annuity Prices'!$E:$E,$G155),IF($B155="RAB Short",SUMIFS('RAB Prices Short'!R:R,'RAB Prices Short'!$B:$B,'All Prices combined'!$D155,'RAB Prices Short'!$E:$E,'All Prices combined'!$G155),IF($B155="RAB Long",SUMIFS('RAB Prices Long'!R:R,'RAB Prices Long'!$B:$B,'All Prices combined'!$D155,'RAB Prices Long'!$E:$E,'All Prices combined'!$G155)))),2)</f>
        <v>7.54</v>
      </c>
      <c r="P155" s="2">
        <f>ROUND(IF($B155="Annuity",SUMIFS('Annuity Prices'!S:S,'Annuity Prices'!$B:$B,$D155,'Annuity Prices'!$E:$E,$G155),IF($B155="RAB Short",SUMIFS('RAB Prices Short'!S:S,'RAB Prices Short'!$B:$B,'All Prices combined'!$D155,'RAB Prices Short'!$E:$E,'All Prices combined'!$G155),IF($B155="RAB Long",SUMIFS('RAB Prices Long'!S:S,'RAB Prices Long'!$B:$B,'All Prices combined'!$D155,'RAB Prices Long'!$E:$E,'All Prices combined'!$G155)))),2)</f>
        <v>7.73</v>
      </c>
      <c r="Q155" s="2">
        <f>ROUND(IF($B155="Annuity",SUMIFS('Annuity Prices'!T:T,'Annuity Prices'!$B:$B,$D155,'Annuity Prices'!$E:$E,$G155),IF($B155="RAB Short",SUMIFS('RAB Prices Short'!T:T,'RAB Prices Short'!$B:$B,'All Prices combined'!$D155,'RAB Prices Short'!$E:$E,'All Prices combined'!$G155),IF($B155="RAB Long",SUMIFS('RAB Prices Long'!T:T,'RAB Prices Long'!$B:$B,'All Prices combined'!$D155,'RAB Prices Long'!$E:$E,'All Prices combined'!$G155)))),2)</f>
        <v>7.94</v>
      </c>
      <c r="R155" s="2">
        <f>ROUND(IF($B155="Annuity",SUMIFS('Annuity Prices'!U:U,'Annuity Prices'!$B:$B,$D155,'Annuity Prices'!$E:$E,$G155),IF($B155="RAB Short",SUMIFS('RAB Prices Short'!U:U,'RAB Prices Short'!$B:$B,'All Prices combined'!$D155,'RAB Prices Short'!$E:$E,'All Prices combined'!$G155),IF($B155="RAB Long",SUMIFS('RAB Prices Long'!U:U,'RAB Prices Long'!$B:$B,'All Prices combined'!$D155,'RAB Prices Long'!$E:$E,'All Prices combined'!$G155)))),2)</f>
        <v>8.1300000000000008</v>
      </c>
      <c r="S155" s="2">
        <f>ROUND(IF($B155="Annuity",SUMIFS('Annuity Prices'!V:V,'Annuity Prices'!$B:$B,$D155,'Annuity Prices'!$E:$E,$G155),IF($B155="RAB Short",SUMIFS('RAB Prices Short'!V:V,'RAB Prices Short'!$B:$B,'All Prices combined'!$D155,'RAB Prices Short'!$E:$E,'All Prices combined'!$G155),IF($B155="RAB Long",SUMIFS('RAB Prices Long'!V:V,'RAB Prices Long'!$B:$B,'All Prices combined'!$D155,'RAB Prices Long'!$E:$E,'All Prices combined'!$G155)))),2)</f>
        <v>8.34</v>
      </c>
      <c r="T155" s="2">
        <f>ROUND(IF($B155="Annuity",SUMIFS('Annuity Prices'!W:W,'Annuity Prices'!$B:$B,$D155,'Annuity Prices'!$E:$E,$G155),IF($B155="RAB Short",SUMIFS('RAB Prices Short'!W:W,'RAB Prices Short'!$B:$B,'All Prices combined'!$D155,'RAB Prices Short'!$E:$E,'All Prices combined'!$G155),IF($B155="RAB Long",SUMIFS('RAB Prices Long'!W:W,'RAB Prices Long'!$B:$B,'All Prices combined'!$D155,'RAB Prices Long'!$E:$E,'All Prices combined'!$G155)))),2)</f>
        <v>8.5500000000000007</v>
      </c>
      <c r="U155" s="2">
        <f>ROUND(IF($B155="Annuity",SUMIFS('Annuity Prices'!X:X,'Annuity Prices'!$B:$B,$D155,'Annuity Prices'!$E:$E,$G155),IF($B155="RAB Short",SUMIFS('RAB Prices Short'!X:X,'RAB Prices Short'!$B:$B,'All Prices combined'!$D155,'RAB Prices Short'!$E:$E,'All Prices combined'!$G155),IF($B155="RAB Long",SUMIFS('RAB Prices Long'!X:X,'RAB Prices Long'!$B:$B,'All Prices combined'!$D155,'RAB Prices Long'!$E:$E,'All Prices combined'!$G155)))),2)</f>
        <v>8.7799999999999994</v>
      </c>
      <c r="V155" s="2">
        <f>ROUND(IF($B155="Annuity",SUMIFS('Annuity Prices'!Y:Y,'Annuity Prices'!$B:$B,$D155,'Annuity Prices'!$E:$E,$G155),IF($B155="RAB Short",SUMIFS('RAB Prices Short'!Y:Y,'RAB Prices Short'!$B:$B,'All Prices combined'!$D155,'RAB Prices Short'!$E:$E,'All Prices combined'!$G155),IF($B155="RAB Long",SUMIFS('RAB Prices Long'!Y:Y,'RAB Prices Long'!$B:$B,'All Prices combined'!$D155,'RAB Prices Long'!$E:$E,'All Prices combined'!$G155)))),2)</f>
        <v>8.99</v>
      </c>
      <c r="W155" s="2">
        <f>ROUND(IF($B155="Annuity",SUMIFS('Annuity Prices'!Z:Z,'Annuity Prices'!$B:$B,$D155,'Annuity Prices'!$E:$E,$G155),IF($B155="RAB Short",SUMIFS('RAB Prices Short'!Z:Z,'RAB Prices Short'!$B:$B,'All Prices combined'!$D155,'RAB Prices Short'!$E:$E,'All Prices combined'!$G155),IF($B155="RAB Long",SUMIFS('RAB Prices Long'!Z:Z,'RAB Prices Long'!$B:$B,'All Prices combined'!$D155,'RAB Prices Long'!$E:$E,'All Prices combined'!$G155)))),2)</f>
        <v>9.2200000000000006</v>
      </c>
      <c r="X155" s="2">
        <f>ROUND(IF($B155="Annuity",SUMIFS('Annuity Prices'!AA:AA,'Annuity Prices'!$B:$B,$D155,'Annuity Prices'!$E:$E,$G155),IF($B155="RAB Short",SUMIFS('RAB Prices Short'!AA:AA,'RAB Prices Short'!$B:$B,'All Prices combined'!$D155,'RAB Prices Short'!$E:$E,'All Prices combined'!$G155),IF($B155="RAB Long",SUMIFS('RAB Prices Long'!AA:AA,'RAB Prices Long'!$B:$B,'All Prices combined'!$D155,'RAB Prices Long'!$E:$E,'All Prices combined'!$G155)))),2)</f>
        <v>9.4499999999999993</v>
      </c>
      <c r="Y155" s="2">
        <f>ROUND(IF($B155="Annuity",SUMIFS('Annuity Prices'!AB:AB,'Annuity Prices'!$B:$B,$D155,'Annuity Prices'!$E:$E,$G155),IF($B155="RAB Short",SUMIFS('RAB Prices Short'!AB:AB,'RAB Prices Short'!$B:$B,'All Prices combined'!$D155,'RAB Prices Short'!$E:$E,'All Prices combined'!$G155),IF($B155="RAB Long",SUMIFS('RAB Prices Long'!AB:AB,'RAB Prices Long'!$B:$B,'All Prices combined'!$D155,'RAB Prices Long'!$E:$E,'All Prices combined'!$G155)))),2)</f>
        <v>9.6999999999999993</v>
      </c>
      <c r="Z155" s="2">
        <f>ROUND(IF($B155="Annuity",SUMIFS('Annuity Prices'!AC:AC,'Annuity Prices'!$B:$B,$D155,'Annuity Prices'!$E:$E,$G155),IF($B155="RAB Short",SUMIFS('RAB Prices Short'!AC:AC,'RAB Prices Short'!$B:$B,'All Prices combined'!$D155,'RAB Prices Short'!$E:$E,'All Prices combined'!$G155),IF($B155="RAB Long",SUMIFS('RAB Prices Long'!AC:AC,'RAB Prices Long'!$B:$B,'All Prices combined'!$D155,'RAB Prices Long'!$E:$E,'All Prices combined'!$G155)))),2)</f>
        <v>9.9499999999999993</v>
      </c>
      <c r="AA155" s="2">
        <f>ROUND(IF($B155="Annuity",SUMIFS('Annuity Prices'!AD:AD,'Annuity Prices'!$B:$B,$D155,'Annuity Prices'!$E:$E,$G155),IF($B155="RAB Short",SUMIFS('RAB Prices Short'!AD:AD,'RAB Prices Short'!$B:$B,'All Prices combined'!$D155,'RAB Prices Short'!$E:$E,'All Prices combined'!$G155),IF($B155="RAB Long",SUMIFS('RAB Prices Long'!AD:AD,'RAB Prices Long'!$B:$B,'All Prices combined'!$D155,'RAB Prices Long'!$E:$E,'All Prices combined'!$G155)))),2)</f>
        <v>10.199999999999999</v>
      </c>
      <c r="AB155" s="2">
        <f>ROUND(IF($B155="Annuity",SUMIFS('Annuity Prices'!AE:AE,'Annuity Prices'!$B:$B,$D155,'Annuity Prices'!$E:$E,$G155),IF($B155="RAB Short",SUMIFS('RAB Prices Short'!AE:AE,'RAB Prices Short'!$B:$B,'All Prices combined'!$D155,'RAB Prices Short'!$E:$E,'All Prices combined'!$G155),IF($B155="RAB Long",SUMIFS('RAB Prices Long'!AE:AE,'RAB Prices Long'!$B:$B,'All Prices combined'!$D155,'RAB Prices Long'!$E:$E,'All Prices combined'!$G155)))),2)</f>
        <v>10.45</v>
      </c>
      <c r="AC155" s="2">
        <f>ROUND(IF($B155="Annuity",SUMIFS('Annuity Prices'!AF:AF,'Annuity Prices'!$B:$B,$D155,'Annuity Prices'!$E:$E,$G155),IF($B155="RAB Short",SUMIFS('RAB Prices Short'!AF:AF,'RAB Prices Short'!$B:$B,'All Prices combined'!$D155,'RAB Prices Short'!$E:$E,'All Prices combined'!$G155),IF($B155="RAB Long",SUMIFS('RAB Prices Long'!AF:AF,'RAB Prices Long'!$B:$B,'All Prices combined'!$D155,'RAB Prices Long'!$E:$E,'All Prices combined'!$G155)))),2)</f>
        <v>10.73</v>
      </c>
      <c r="AD155" s="2">
        <f>ROUND(IF($B155="Annuity",SUMIFS('Annuity Prices'!AG:AG,'Annuity Prices'!$B:$B,$D155,'Annuity Prices'!$E:$E,$G155),IF($B155="RAB Short",SUMIFS('RAB Prices Short'!AG:AG,'RAB Prices Short'!$B:$B,'All Prices combined'!$D155,'RAB Prices Short'!$E:$E,'All Prices combined'!$G155),IF($B155="RAB Long",SUMIFS('RAB Prices Long'!AG:AG,'RAB Prices Long'!$B:$B,'All Prices combined'!$D155,'RAB Prices Long'!$E:$E,'All Prices combined'!$G155)))),2)</f>
        <v>11</v>
      </c>
      <c r="AE155" s="2">
        <f>ROUND(IF($B155="Annuity",SUMIFS('Annuity Prices'!AH:AH,'Annuity Prices'!$B:$B,$D155,'Annuity Prices'!$E:$E,$G155),IF($B155="RAB Short",SUMIFS('RAB Prices Short'!AH:AH,'RAB Prices Short'!$B:$B,'All Prices combined'!$D155,'RAB Prices Short'!$E:$E,'All Prices combined'!$G155),IF($B155="RAB Long",SUMIFS('RAB Prices Long'!AH:AH,'RAB Prices Long'!$B:$B,'All Prices combined'!$D155,'RAB Prices Long'!$E:$E,'All Prices combined'!$G155)))),2)</f>
        <v>11.28</v>
      </c>
      <c r="AF155" s="2">
        <f>ROUND(IF($B155="Annuity",SUMIFS('Annuity Prices'!AI:AI,'Annuity Prices'!$B:$B,$D155,'Annuity Prices'!$E:$E,$G155),IF($B155="RAB Short",SUMIFS('RAB Prices Short'!AI:AI,'RAB Prices Short'!$B:$B,'All Prices combined'!$D155,'RAB Prices Short'!$E:$E,'All Prices combined'!$G155),IF($B155="RAB Long",SUMIFS('RAB Prices Long'!AI:AI,'RAB Prices Long'!$B:$B,'All Prices combined'!$D155,'RAB Prices Long'!$E:$E,'All Prices combined'!$G155)))),2)</f>
        <v>11.56</v>
      </c>
      <c r="AG155" s="2">
        <f>ROUND(IF($B155="Annuity",SUMIFS('Annuity Prices'!AJ:AJ,'Annuity Prices'!$B:$B,$D155,'Annuity Prices'!$E:$E,$G155),IF($B155="RAB Short",SUMIFS('RAB Prices Short'!AJ:AJ,'RAB Prices Short'!$B:$B,'All Prices combined'!$D155,'RAB Prices Short'!$E:$E,'All Prices combined'!$G155),IF($B155="RAB Long",SUMIFS('RAB Prices Long'!AJ:AJ,'RAB Prices Long'!$B:$B,'All Prices combined'!$D155,'RAB Prices Long'!$E:$E,'All Prices combined'!$G155)))),2)</f>
        <v>11.87</v>
      </c>
      <c r="AH155" s="2">
        <f>ROUND(IF($B155="Annuity",SUMIFS('Annuity Prices'!AK:AK,'Annuity Prices'!$B:$B,$D155,'Annuity Prices'!$E:$E,$G155),IF($B155="RAB Short",SUMIFS('RAB Prices Short'!AK:AK,'RAB Prices Short'!$B:$B,'All Prices combined'!$D155,'RAB Prices Short'!$E:$E,'All Prices combined'!$G155),IF($B155="RAB Long",SUMIFS('RAB Prices Long'!AK:AK,'RAB Prices Long'!$B:$B,'All Prices combined'!$D155,'RAB Prices Long'!$E:$E,'All Prices combined'!$G155)))),2)</f>
        <v>12.17</v>
      </c>
      <c r="AI155" s="2">
        <f>ROUND(IF($B155="Annuity",SUMIFS('Annuity Prices'!AL:AL,'Annuity Prices'!$B:$B,$D155,'Annuity Prices'!$E:$E,$G155),IF($B155="RAB Short",SUMIFS('RAB Prices Short'!AL:AL,'RAB Prices Short'!$B:$B,'All Prices combined'!$D155,'RAB Prices Short'!$E:$E,'All Prices combined'!$G155),IF($B155="RAB Long",SUMIFS('RAB Prices Long'!AL:AL,'RAB Prices Long'!$B:$B,'All Prices combined'!$D155,'RAB Prices Long'!$E:$E,'All Prices combined'!$G155)))),2)</f>
        <v>12.47</v>
      </c>
      <c r="AJ155" s="2">
        <f>ROUND(IF($B155="Annuity",SUMIFS('Annuity Prices'!AM:AM,'Annuity Prices'!$B:$B,$D155,'Annuity Prices'!$E:$E,$G155),IF($B155="RAB Short",SUMIFS('RAB Prices Short'!AM:AM,'RAB Prices Short'!$B:$B,'All Prices combined'!$D155,'RAB Prices Short'!$E:$E,'All Prices combined'!$G155),IF($B155="RAB Long",SUMIFS('RAB Prices Long'!AM:AM,'RAB Prices Long'!$B:$B,'All Prices combined'!$D155,'RAB Prices Long'!$E:$E,'All Prices combined'!$G155)))),2)</f>
        <v>12.78</v>
      </c>
      <c r="AK155" s="2">
        <f>ROUND(IF($B155="Annuity",SUMIFS('Annuity Prices'!AN:AN,'Annuity Prices'!$B:$B,$D155,'Annuity Prices'!$E:$E,$G155),IF($B155="RAB Short",SUMIFS('RAB Prices Short'!AN:AN,'RAB Prices Short'!$B:$B,'All Prices combined'!$D155,'RAB Prices Short'!$E:$E,'All Prices combined'!$G155),IF($B155="RAB Long",SUMIFS('RAB Prices Long'!AN:AN,'RAB Prices Long'!$B:$B,'All Prices combined'!$D155,'RAB Prices Long'!$E:$E,'All Prices combined'!$G155)))),2)</f>
        <v>13.13</v>
      </c>
      <c r="AL155" s="2">
        <f>ROUND(IF($B155="Annuity",SUMIFS('Annuity Prices'!AO:AO,'Annuity Prices'!$B:$B,$D155,'Annuity Prices'!$E:$E,$G155),IF($B155="RAB Short",SUMIFS('RAB Prices Short'!AO:AO,'RAB Prices Short'!$B:$B,'All Prices combined'!$D155,'RAB Prices Short'!$E:$E,'All Prices combined'!$G155),IF($B155="RAB Long",SUMIFS('RAB Prices Long'!AO:AO,'RAB Prices Long'!$B:$B,'All Prices combined'!$D155,'RAB Prices Long'!$E:$E,'All Prices combined'!$G155)))),2)</f>
        <v>13.46</v>
      </c>
      <c r="AM155" s="2">
        <f>ROUND(IF($B155="Annuity",SUMIFS('Annuity Prices'!AP:AP,'Annuity Prices'!$B:$B,$D155,'Annuity Prices'!$E:$E,$G155),IF($B155="RAB Short",SUMIFS('RAB Prices Short'!AP:AP,'RAB Prices Short'!$B:$B,'All Prices combined'!$D155,'RAB Prices Short'!$E:$E,'All Prices combined'!$G155),IF($B155="RAB Long",SUMIFS('RAB Prices Long'!AP:AP,'RAB Prices Long'!$B:$B,'All Prices combined'!$D155,'RAB Prices Long'!$E:$E,'All Prices combined'!$G155)))),2)</f>
        <v>13.79</v>
      </c>
      <c r="AN155" s="2">
        <f>ROUND(IF($B155="Annuity",SUMIFS('Annuity Prices'!AQ:AQ,'Annuity Prices'!$B:$B,$D155,'Annuity Prices'!$E:$E,$G155),IF($B155="RAB Short",SUMIFS('RAB Prices Short'!AQ:AQ,'RAB Prices Short'!$B:$B,'All Prices combined'!$D155,'RAB Prices Short'!$E:$E,'All Prices combined'!$G155),IF($B155="RAB Long",SUMIFS('RAB Prices Long'!AQ:AQ,'RAB Prices Long'!$B:$B,'All Prices combined'!$D155,'RAB Prices Long'!$E:$E,'All Prices combined'!$G155)))),2)</f>
        <v>14.14</v>
      </c>
      <c r="AO155" s="2">
        <f>ROUND(IF($B155="Annuity",SUMIFS('Annuity Prices'!AR:AR,'Annuity Prices'!$B:$B,$D155,'Annuity Prices'!$E:$E,$G155),IF($B155="RAB Short",SUMIFS('RAB Prices Short'!AR:AR,'RAB Prices Short'!$B:$B,'All Prices combined'!$D155,'RAB Prices Short'!$E:$E,'All Prices combined'!$G155),IF($B155="RAB Long",SUMIFS('RAB Prices Long'!AR:AR,'RAB Prices Long'!$B:$B,'All Prices combined'!$D155,'RAB Prices Long'!$E:$E,'All Prices combined'!$G155)))),2)</f>
        <v>6.64</v>
      </c>
      <c r="AP155" s="2">
        <f>ROUND(IF($B155="Annuity",SUMIFS('Annuity Prices'!AS:AS,'Annuity Prices'!$B:$B,$D155,'Annuity Prices'!$E:$E,$G155),IF($B155="RAB Short",SUMIFS('RAB Prices Short'!AS:AS,'RAB Prices Short'!$B:$B,'All Prices combined'!$D155,'RAB Prices Short'!$E:$E,'All Prices combined'!$G155),IF($B155="RAB Long",SUMIFS('RAB Prices Long'!AS:AS,'RAB Prices Long'!$B:$B,'All Prices combined'!$D155,'RAB Prices Long'!$E:$E,'All Prices combined'!$G155)))),2)</f>
        <v>6.4</v>
      </c>
      <c r="AQ155" s="2">
        <f>ROUND(IF($B155="Annuity",SUMIFS('Annuity Prices'!AT:AT,'Annuity Prices'!$B:$B,$D155,'Annuity Prices'!$E:$E,$G155),IF($B155="RAB Short",SUMIFS('RAB Prices Short'!AT:AT,'RAB Prices Short'!$B:$B,'All Prices combined'!$D155,'RAB Prices Short'!$E:$E,'All Prices combined'!$G155),IF($B155="RAB Long",SUMIFS('RAB Prices Long'!AT:AT,'RAB Prices Long'!$B:$B,'All Prices combined'!$D155,'RAB Prices Long'!$E:$E,'All Prices combined'!$G155)))),2)</f>
        <v>6.58</v>
      </c>
      <c r="AR155" s="2">
        <f>ROUND(IF($B155="Annuity",SUMIFS('Annuity Prices'!AU:AU,'Annuity Prices'!$B:$B,$D155,'Annuity Prices'!$E:$E,$G155),IF($B155="RAB Short",SUMIFS('RAB Prices Short'!AU:AU,'RAB Prices Short'!$B:$B,'All Prices combined'!$D155,'RAB Prices Short'!$E:$E,'All Prices combined'!$G155),IF($B155="RAB Long",SUMIFS('RAB Prices Long'!AU:AU,'RAB Prices Long'!$B:$B,'All Prices combined'!$D155,'RAB Prices Long'!$E:$E,'All Prices combined'!$G155)))),2)</f>
        <v>6.77</v>
      </c>
      <c r="AS155" s="2">
        <f>ROUND(IF($B155="Annuity",SUMIFS('Annuity Prices'!AV:AV,'Annuity Prices'!$B:$B,$D155,'Annuity Prices'!$E:$E,$G155),IF($B155="RAB Short",SUMIFS('RAB Prices Short'!AV:AV,'RAB Prices Short'!$B:$B,'All Prices combined'!$D155,'RAB Prices Short'!$E:$E,'All Prices combined'!$G155),IF($B155="RAB Long",SUMIFS('RAB Prices Long'!AV:AV,'RAB Prices Long'!$B:$B,'All Prices combined'!$D155,'RAB Prices Long'!$E:$E,'All Prices combined'!$G155)))),2)</f>
        <v>6.96</v>
      </c>
      <c r="AT155" s="2">
        <f>ROUND(IF($B155="Annuity",SUMIFS('Annuity Prices'!AW:AW,'Annuity Prices'!$B:$B,$D155,'Annuity Prices'!$E:$E,$G155),IF($B155="RAB Short",SUMIFS('RAB Prices Short'!AW:AW,'RAB Prices Short'!$B:$B,'All Prices combined'!$D155,'RAB Prices Short'!$E:$E,'All Prices combined'!$G155),IF($B155="RAB Long",SUMIFS('RAB Prices Long'!AW:AW,'RAB Prices Long'!$B:$B,'All Prices combined'!$D155,'RAB Prices Long'!$E:$E,'All Prices combined'!$G155)))),2)</f>
        <v>7.18</v>
      </c>
      <c r="AU155" s="2">
        <f>ROUND(IF($B155="Annuity",SUMIFS('Annuity Prices'!AX:AX,'Annuity Prices'!$B:$B,$D155,'Annuity Prices'!$E:$E,$G155),IF($B155="RAB Short",SUMIFS('RAB Prices Short'!AX:AX,'RAB Prices Short'!$B:$B,'All Prices combined'!$D155,'RAB Prices Short'!$E:$E,'All Prices combined'!$G155),IF($B155="RAB Long",SUMIFS('RAB Prices Long'!AX:AX,'RAB Prices Long'!$B:$B,'All Prices combined'!$D155,'RAB Prices Long'!$E:$E,'All Prices combined'!$G155)))),2)</f>
        <v>7.36</v>
      </c>
      <c r="AV155" s="2">
        <f>ROUND(IF($B155="Annuity",SUMIFS('Annuity Prices'!AY:AY,'Annuity Prices'!$B:$B,$D155,'Annuity Prices'!$E:$E,$G155),IF($B155="RAB Short",SUMIFS('RAB Prices Short'!AY:AY,'RAB Prices Short'!$B:$B,'All Prices combined'!$D155,'RAB Prices Short'!$E:$E,'All Prices combined'!$G155),IF($B155="RAB Long",SUMIFS('RAB Prices Long'!AY:AY,'RAB Prices Long'!$B:$B,'All Prices combined'!$D155,'RAB Prices Long'!$E:$E,'All Prices combined'!$G155)))),2)</f>
        <v>7.54</v>
      </c>
      <c r="AW155" s="2">
        <f>ROUND(IF($B155="Annuity",SUMIFS('Annuity Prices'!AZ:AZ,'Annuity Prices'!$B:$B,$D155,'Annuity Prices'!$E:$E,$G155),IF($B155="RAB Short",SUMIFS('RAB Prices Short'!AZ:AZ,'RAB Prices Short'!$B:$B,'All Prices combined'!$D155,'RAB Prices Short'!$E:$E,'All Prices combined'!$G155),IF($B155="RAB Long",SUMIFS('RAB Prices Long'!AZ:AZ,'RAB Prices Long'!$B:$B,'All Prices combined'!$D155,'RAB Prices Long'!$E:$E,'All Prices combined'!$G155)))),2)</f>
        <v>7.73</v>
      </c>
      <c r="AX155" s="2">
        <f>ROUND(IF($B155="Annuity",SUMIFS('Annuity Prices'!BA:BA,'Annuity Prices'!$B:$B,$D155,'Annuity Prices'!$E:$E,$G155),IF($B155="RAB Short",SUMIFS('RAB Prices Short'!BA:BA,'RAB Prices Short'!$B:$B,'All Prices combined'!$D155,'RAB Prices Short'!$E:$E,'All Prices combined'!$G155),IF($B155="RAB Long",SUMIFS('RAB Prices Long'!BA:BA,'RAB Prices Long'!$B:$B,'All Prices combined'!$D155,'RAB Prices Long'!$E:$E,'All Prices combined'!$G155)))),2)</f>
        <v>7.94</v>
      </c>
      <c r="AY155" s="2">
        <f>ROUND(IF($B155="Annuity",SUMIFS('Annuity Prices'!BB:BB,'Annuity Prices'!$B:$B,$D155,'Annuity Prices'!$E:$E,$G155),IF($B155="RAB Short",SUMIFS('RAB Prices Short'!BB:BB,'RAB Prices Short'!$B:$B,'All Prices combined'!$D155,'RAB Prices Short'!$E:$E,'All Prices combined'!$G155),IF($B155="RAB Long",SUMIFS('RAB Prices Long'!BB:BB,'RAB Prices Long'!$B:$B,'All Prices combined'!$D155,'RAB Prices Long'!$E:$E,'All Prices combined'!$G155)))),2)</f>
        <v>8.1300000000000008</v>
      </c>
      <c r="AZ155" s="2">
        <f>ROUND(IF($B155="Annuity",SUMIFS('Annuity Prices'!BC:BC,'Annuity Prices'!$B:$B,$D155,'Annuity Prices'!$E:$E,$G155),IF($B155="RAB Short",SUMIFS('RAB Prices Short'!BC:BC,'RAB Prices Short'!$B:$B,'All Prices combined'!$D155,'RAB Prices Short'!$E:$E,'All Prices combined'!$G155),IF($B155="RAB Long",SUMIFS('RAB Prices Long'!BC:BC,'RAB Prices Long'!$B:$B,'All Prices combined'!$D155,'RAB Prices Long'!$E:$E,'All Prices combined'!$G155)))),2)</f>
        <v>8.34</v>
      </c>
      <c r="BA155" s="2">
        <f>ROUND(IF($B155="Annuity",SUMIFS('Annuity Prices'!BD:BD,'Annuity Prices'!$B:$B,$D155,'Annuity Prices'!$E:$E,$G155),IF($B155="RAB Short",SUMIFS('RAB Prices Short'!BD:BD,'RAB Prices Short'!$B:$B,'All Prices combined'!$D155,'RAB Prices Short'!$E:$E,'All Prices combined'!$G155),IF($B155="RAB Long",SUMIFS('RAB Prices Long'!BD:BD,'RAB Prices Long'!$B:$B,'All Prices combined'!$D155,'RAB Prices Long'!$E:$E,'All Prices combined'!$G155)))),2)</f>
        <v>8.5500000000000007</v>
      </c>
      <c r="BB155" s="2">
        <f>ROUND(IF($B155="Annuity",SUMIFS('Annuity Prices'!BE:BE,'Annuity Prices'!$B:$B,$D155,'Annuity Prices'!$E:$E,$G155),IF($B155="RAB Short",SUMIFS('RAB Prices Short'!BE:BE,'RAB Prices Short'!$B:$B,'All Prices combined'!$D155,'RAB Prices Short'!$E:$E,'All Prices combined'!$G155),IF($B155="RAB Long",SUMIFS('RAB Prices Long'!BE:BE,'RAB Prices Long'!$B:$B,'All Prices combined'!$D155,'RAB Prices Long'!$E:$E,'All Prices combined'!$G155)))),2)</f>
        <v>8.7799999999999994</v>
      </c>
      <c r="BC155" s="2">
        <f>ROUND(IF($B155="Annuity",SUMIFS('Annuity Prices'!BF:BF,'Annuity Prices'!$B:$B,$D155,'Annuity Prices'!$E:$E,$G155),IF($B155="RAB Short",SUMIFS('RAB Prices Short'!BF:BF,'RAB Prices Short'!$B:$B,'All Prices combined'!$D155,'RAB Prices Short'!$E:$E,'All Prices combined'!$G155),IF($B155="RAB Long",SUMIFS('RAB Prices Long'!BF:BF,'RAB Prices Long'!$B:$B,'All Prices combined'!$D155,'RAB Prices Long'!$E:$E,'All Prices combined'!$G155)))),2)</f>
        <v>8.99</v>
      </c>
      <c r="BD155" s="2">
        <f>ROUND(IF($B155="Annuity",SUMIFS('Annuity Prices'!BG:BG,'Annuity Prices'!$B:$B,$D155,'Annuity Prices'!$E:$E,$G155),IF($B155="RAB Short",SUMIFS('RAB Prices Short'!BG:BG,'RAB Prices Short'!$B:$B,'All Prices combined'!$D155,'RAB Prices Short'!$E:$E,'All Prices combined'!$G155),IF($B155="RAB Long",SUMIFS('RAB Prices Long'!BG:BG,'RAB Prices Long'!$B:$B,'All Prices combined'!$D155,'RAB Prices Long'!$E:$E,'All Prices combined'!$G155)))),2)</f>
        <v>9.2200000000000006</v>
      </c>
      <c r="BE155" s="2">
        <f>ROUND(IF($B155="Annuity",SUMIFS('Annuity Prices'!BH:BH,'Annuity Prices'!$B:$B,$D155,'Annuity Prices'!$E:$E,$G155),IF($B155="RAB Short",SUMIFS('RAB Prices Short'!BH:BH,'RAB Prices Short'!$B:$B,'All Prices combined'!$D155,'RAB Prices Short'!$E:$E,'All Prices combined'!$G155),IF($B155="RAB Long",SUMIFS('RAB Prices Long'!BH:BH,'RAB Prices Long'!$B:$B,'All Prices combined'!$D155,'RAB Prices Long'!$E:$E,'All Prices combined'!$G155)))),2)</f>
        <v>9.4499999999999993</v>
      </c>
      <c r="BF155" s="2">
        <f>ROUND(IF($B155="Annuity",SUMIFS('Annuity Prices'!BI:BI,'Annuity Prices'!$B:$B,$D155,'Annuity Prices'!$E:$E,$G155),IF($B155="RAB Short",SUMIFS('RAB Prices Short'!BI:BI,'RAB Prices Short'!$B:$B,'All Prices combined'!$D155,'RAB Prices Short'!$E:$E,'All Prices combined'!$G155),IF($B155="RAB Long",SUMIFS('RAB Prices Long'!BI:BI,'RAB Prices Long'!$B:$B,'All Prices combined'!$D155,'RAB Prices Long'!$E:$E,'All Prices combined'!$G155)))),2)</f>
        <v>9.6999999999999993</v>
      </c>
      <c r="BG155" s="2">
        <f>ROUND(IF($B155="Annuity",SUMIFS('Annuity Prices'!BJ:BJ,'Annuity Prices'!$B:$B,$D155,'Annuity Prices'!$E:$E,$G155),IF($B155="RAB Short",SUMIFS('RAB Prices Short'!BJ:BJ,'RAB Prices Short'!$B:$B,'All Prices combined'!$D155,'RAB Prices Short'!$E:$E,'All Prices combined'!$G155),IF($B155="RAB Long",SUMIFS('RAB Prices Long'!BJ:BJ,'RAB Prices Long'!$B:$B,'All Prices combined'!$D155,'RAB Prices Long'!$E:$E,'All Prices combined'!$G155)))),2)</f>
        <v>9.9499999999999993</v>
      </c>
      <c r="BH155" s="2">
        <f>ROUND(IF($B155="Annuity",SUMIFS('Annuity Prices'!BK:BK,'Annuity Prices'!$B:$B,$D155,'Annuity Prices'!$E:$E,$G155),IF($B155="RAB Short",SUMIFS('RAB Prices Short'!BK:BK,'RAB Prices Short'!$B:$B,'All Prices combined'!$D155,'RAB Prices Short'!$E:$E,'All Prices combined'!$G155),IF($B155="RAB Long",SUMIFS('RAB Prices Long'!BK:BK,'RAB Prices Long'!$B:$B,'All Prices combined'!$D155,'RAB Prices Long'!$E:$E,'All Prices combined'!$G155)))),2)</f>
        <v>10.199999999999999</v>
      </c>
      <c r="BI155" s="2">
        <f>ROUND(IF($B155="Annuity",SUMIFS('Annuity Prices'!BL:BL,'Annuity Prices'!$B:$B,$D155,'Annuity Prices'!$E:$E,$G155),IF($B155="RAB Short",SUMIFS('RAB Prices Short'!BL:BL,'RAB Prices Short'!$B:$B,'All Prices combined'!$D155,'RAB Prices Short'!$E:$E,'All Prices combined'!$G155),IF($B155="RAB Long",SUMIFS('RAB Prices Long'!BL:BL,'RAB Prices Long'!$B:$B,'All Prices combined'!$D155,'RAB Prices Long'!$E:$E,'All Prices combined'!$G155)))),2)</f>
        <v>10.45</v>
      </c>
      <c r="BJ155" s="2">
        <f>ROUND(IF($B155="Annuity",SUMIFS('Annuity Prices'!BM:BM,'Annuity Prices'!$B:$B,$D155,'Annuity Prices'!$E:$E,$G155),IF($B155="RAB Short",SUMIFS('RAB Prices Short'!BM:BM,'RAB Prices Short'!$B:$B,'All Prices combined'!$D155,'RAB Prices Short'!$E:$E,'All Prices combined'!$G155),IF($B155="RAB Long",SUMIFS('RAB Prices Long'!BM:BM,'RAB Prices Long'!$B:$B,'All Prices combined'!$D155,'RAB Prices Long'!$E:$E,'All Prices combined'!$G155)))),2)</f>
        <v>10.73</v>
      </c>
      <c r="BK155" s="2">
        <f>ROUND(IF($B155="Annuity",SUMIFS('Annuity Prices'!BN:BN,'Annuity Prices'!$B:$B,$D155,'Annuity Prices'!$E:$E,$G155),IF($B155="RAB Short",SUMIFS('RAB Prices Short'!BN:BN,'RAB Prices Short'!$B:$B,'All Prices combined'!$D155,'RAB Prices Short'!$E:$E,'All Prices combined'!$G155),IF($B155="RAB Long",SUMIFS('RAB Prices Long'!BN:BN,'RAB Prices Long'!$B:$B,'All Prices combined'!$D155,'RAB Prices Long'!$E:$E,'All Prices combined'!$G155)))),2)</f>
        <v>11</v>
      </c>
      <c r="BL155" s="2">
        <f>ROUND(IF($B155="Annuity",SUMIFS('Annuity Prices'!BO:BO,'Annuity Prices'!$B:$B,$D155,'Annuity Prices'!$E:$E,$G155),IF($B155="RAB Short",SUMIFS('RAB Prices Short'!BO:BO,'RAB Prices Short'!$B:$B,'All Prices combined'!$D155,'RAB Prices Short'!$E:$E,'All Prices combined'!$G155),IF($B155="RAB Long",SUMIFS('RAB Prices Long'!BO:BO,'RAB Prices Long'!$B:$B,'All Prices combined'!$D155,'RAB Prices Long'!$E:$E,'All Prices combined'!$G155)))),2)</f>
        <v>11.28</v>
      </c>
      <c r="BM155" s="2">
        <f>ROUND(IF($B155="Annuity",SUMIFS('Annuity Prices'!BP:BP,'Annuity Prices'!$B:$B,$D155,'Annuity Prices'!$E:$E,$G155),IF($B155="RAB Short",SUMIFS('RAB Prices Short'!BP:BP,'RAB Prices Short'!$B:$B,'All Prices combined'!$D155,'RAB Prices Short'!$E:$E,'All Prices combined'!$G155),IF($B155="RAB Long",SUMIFS('RAB Prices Long'!BP:BP,'RAB Prices Long'!$B:$B,'All Prices combined'!$D155,'RAB Prices Long'!$E:$E,'All Prices combined'!$G155)))),2)</f>
        <v>11.56</v>
      </c>
      <c r="BN155" s="2">
        <f>ROUND(IF($B155="Annuity",SUMIFS('Annuity Prices'!BQ:BQ,'Annuity Prices'!$B:$B,$D155,'Annuity Prices'!$E:$E,$G155),IF($B155="RAB Short",SUMIFS('RAB Prices Short'!BQ:BQ,'RAB Prices Short'!$B:$B,'All Prices combined'!$D155,'RAB Prices Short'!$E:$E,'All Prices combined'!$G155),IF($B155="RAB Long",SUMIFS('RAB Prices Long'!BQ:BQ,'RAB Prices Long'!$B:$B,'All Prices combined'!$D155,'RAB Prices Long'!$E:$E,'All Prices combined'!$G155)))),2)</f>
        <v>11.87</v>
      </c>
      <c r="BO155" s="2">
        <f>ROUND(IF($B155="Annuity",SUMIFS('Annuity Prices'!BR:BR,'Annuity Prices'!$B:$B,$D155,'Annuity Prices'!$E:$E,$G155),IF($B155="RAB Short",SUMIFS('RAB Prices Short'!BR:BR,'RAB Prices Short'!$B:$B,'All Prices combined'!$D155,'RAB Prices Short'!$E:$E,'All Prices combined'!$G155),IF($B155="RAB Long",SUMIFS('RAB Prices Long'!BR:BR,'RAB Prices Long'!$B:$B,'All Prices combined'!$D155,'RAB Prices Long'!$E:$E,'All Prices combined'!$G155)))),2)</f>
        <v>12.17</v>
      </c>
      <c r="BP155" s="2">
        <f>ROUND(IF($B155="Annuity",SUMIFS('Annuity Prices'!BS:BS,'Annuity Prices'!$B:$B,$D155,'Annuity Prices'!$E:$E,$G155),IF($B155="RAB Short",SUMIFS('RAB Prices Short'!BS:BS,'RAB Prices Short'!$B:$B,'All Prices combined'!$D155,'RAB Prices Short'!$E:$E,'All Prices combined'!$G155),IF($B155="RAB Long",SUMIFS('RAB Prices Long'!BS:BS,'RAB Prices Long'!$B:$B,'All Prices combined'!$D155,'RAB Prices Long'!$E:$E,'All Prices combined'!$G155)))),2)</f>
        <v>12.47</v>
      </c>
      <c r="BQ155" s="2">
        <f>ROUND(IF($B155="Annuity",SUMIFS('Annuity Prices'!BT:BT,'Annuity Prices'!$B:$B,$D155,'Annuity Prices'!$E:$E,$G155),IF($B155="RAB Short",SUMIFS('RAB Prices Short'!BT:BT,'RAB Prices Short'!$B:$B,'All Prices combined'!$D155,'RAB Prices Short'!$E:$E,'All Prices combined'!$G155),IF($B155="RAB Long",SUMIFS('RAB Prices Long'!BT:BT,'RAB Prices Long'!$B:$B,'All Prices combined'!$D155,'RAB Prices Long'!$E:$E,'All Prices combined'!$G155)))),2)</f>
        <v>12.78</v>
      </c>
      <c r="BR155" s="2">
        <f>ROUND(IF($B155="Annuity",SUMIFS('Annuity Prices'!BU:BU,'Annuity Prices'!$B:$B,$D155,'Annuity Prices'!$E:$E,$G155),IF($B155="RAB Short",SUMIFS('RAB Prices Short'!BU:BU,'RAB Prices Short'!$B:$B,'All Prices combined'!$D155,'RAB Prices Short'!$E:$E,'All Prices combined'!$G155),IF($B155="RAB Long",SUMIFS('RAB Prices Long'!BU:BU,'RAB Prices Long'!$B:$B,'All Prices combined'!$D155,'RAB Prices Long'!$E:$E,'All Prices combined'!$G155)))),2)</f>
        <v>13.13</v>
      </c>
      <c r="BS155" s="2">
        <f>ROUND(IF($B155="Annuity",SUMIFS('Annuity Prices'!BV:BV,'Annuity Prices'!$B:$B,$D155,'Annuity Prices'!$E:$E,$G155),IF($B155="RAB Short",SUMIFS('RAB Prices Short'!BV:BV,'RAB Prices Short'!$B:$B,'All Prices combined'!$D155,'RAB Prices Short'!$E:$E,'All Prices combined'!$G155),IF($B155="RAB Long",SUMIFS('RAB Prices Long'!BV:BV,'RAB Prices Long'!$B:$B,'All Prices combined'!$D155,'RAB Prices Long'!$E:$E,'All Prices combined'!$G155)))),2)</f>
        <v>13.46</v>
      </c>
      <c r="BT155" s="2">
        <f>ROUND(IF($B155="Annuity",SUMIFS('Annuity Prices'!BW:BW,'Annuity Prices'!$B:$B,$D155,'Annuity Prices'!$E:$E,$G155),IF($B155="RAB Short",SUMIFS('RAB Prices Short'!BW:BW,'RAB Prices Short'!$B:$B,'All Prices combined'!$D155,'RAB Prices Short'!$E:$E,'All Prices combined'!$G155),IF($B155="RAB Long",SUMIFS('RAB Prices Long'!BW:BW,'RAB Prices Long'!$B:$B,'All Prices combined'!$D155,'RAB Prices Long'!$E:$E,'All Prices combined'!$G155)))),2)</f>
        <v>13.79</v>
      </c>
      <c r="BU155" s="2">
        <f>ROUND(IF($B155="Annuity",SUMIFS('Annuity Prices'!BX:BX,'Annuity Prices'!$B:$B,$D155,'Annuity Prices'!$E:$E,$G155),IF($B155="RAB Short",SUMIFS('RAB Prices Short'!BX:BX,'RAB Prices Short'!$B:$B,'All Prices combined'!$D155,'RAB Prices Short'!$E:$E,'All Prices combined'!$G155),IF($B155="RAB Long",SUMIFS('RAB Prices Long'!BX:BX,'RAB Prices Long'!$B:$B,'All Prices combined'!$D155,'RAB Prices Long'!$E:$E,'All Prices combined'!$G155)))),2)</f>
        <v>14.14</v>
      </c>
    </row>
    <row r="156" spans="2:73" x14ac:dyDescent="0.25">
      <c r="B156" t="s">
        <v>37</v>
      </c>
      <c r="C156" s="1">
        <v>29</v>
      </c>
      <c r="D156" s="1" t="s">
        <v>207</v>
      </c>
      <c r="E156" s="1" t="s">
        <v>208</v>
      </c>
      <c r="F156" s="1">
        <v>29</v>
      </c>
      <c r="G156" s="1" t="s">
        <v>40</v>
      </c>
      <c r="H156" s="1"/>
      <c r="I156" s="2">
        <f>ROUND(IF($B156="Annuity",SUMIFS('Annuity Prices'!L:L,'Annuity Prices'!$B:$B,$D156,'Annuity Prices'!$E:$E,$G156),IF($B156="RAB Short",SUMIFS('RAB Prices Short'!L:L,'RAB Prices Short'!$B:$B,'All Prices combined'!$D156,'RAB Prices Short'!$E:$E,'All Prices combined'!$G156),IF($B156="RAB Long",SUMIFS('RAB Prices Long'!L:L,'RAB Prices Long'!$B:$B,'All Prices combined'!$D156,'RAB Prices Long'!$E:$E,'All Prices combined'!$G156)))),2)</f>
        <v>1.17</v>
      </c>
      <c r="J156" s="2">
        <f>ROUND(IF($B156="Annuity",SUMIFS('Annuity Prices'!M:M,'Annuity Prices'!$B:$B,$D156,'Annuity Prices'!$E:$E,$G156),IF($B156="RAB Short",SUMIFS('RAB Prices Short'!M:M,'RAB Prices Short'!$B:$B,'All Prices combined'!$D156,'RAB Prices Short'!$E:$E,'All Prices combined'!$G156),IF($B156="RAB Long",SUMIFS('RAB Prices Long'!M:M,'RAB Prices Long'!$B:$B,'All Prices combined'!$D156,'RAB Prices Long'!$E:$E,'All Prices combined'!$G156)))),2)</f>
        <v>1.2</v>
      </c>
      <c r="K156" s="2">
        <f>ROUND(IF($B156="Annuity",SUMIFS('Annuity Prices'!N:N,'Annuity Prices'!$B:$B,$D156,'Annuity Prices'!$E:$E,$G156),IF($B156="RAB Short",SUMIFS('RAB Prices Short'!N:N,'RAB Prices Short'!$B:$B,'All Prices combined'!$D156,'RAB Prices Short'!$E:$E,'All Prices combined'!$G156),IF($B156="RAB Long",SUMIFS('RAB Prices Long'!N:N,'RAB Prices Long'!$B:$B,'All Prices combined'!$D156,'RAB Prices Long'!$E:$E,'All Prices combined'!$G156)))),2)</f>
        <v>1.24</v>
      </c>
      <c r="L156" s="2">
        <f>ROUND(IF($B156="Annuity",SUMIFS('Annuity Prices'!O:O,'Annuity Prices'!$B:$B,$D156,'Annuity Prices'!$E:$E,$G156),IF($B156="RAB Short",SUMIFS('RAB Prices Short'!O:O,'RAB Prices Short'!$B:$B,'All Prices combined'!$D156,'RAB Prices Short'!$E:$E,'All Prices combined'!$G156),IF($B156="RAB Long",SUMIFS('RAB Prices Long'!O:O,'RAB Prices Long'!$B:$B,'All Prices combined'!$D156,'RAB Prices Long'!$E:$E,'All Prices combined'!$G156)))),2)</f>
        <v>1.27</v>
      </c>
      <c r="M156" s="2">
        <f>ROUND(IF($B156="Annuity",SUMIFS('Annuity Prices'!P:P,'Annuity Prices'!$B:$B,$D156,'Annuity Prices'!$E:$E,$G156),IF($B156="RAB Short",SUMIFS('RAB Prices Short'!P:P,'RAB Prices Short'!$B:$B,'All Prices combined'!$D156,'RAB Prices Short'!$E:$E,'All Prices combined'!$G156),IF($B156="RAB Long",SUMIFS('RAB Prices Long'!P:P,'RAB Prices Long'!$B:$B,'All Prices combined'!$D156,'RAB Prices Long'!$E:$E,'All Prices combined'!$G156)))),2)</f>
        <v>1.29</v>
      </c>
      <c r="N156" s="2">
        <f>ROUND(IF($B156="Annuity",SUMIFS('Annuity Prices'!Q:Q,'Annuity Prices'!$B:$B,$D156,'Annuity Prices'!$E:$E,$G156),IF($B156="RAB Short",SUMIFS('RAB Prices Short'!Q:Q,'RAB Prices Short'!$B:$B,'All Prices combined'!$D156,'RAB Prices Short'!$E:$E,'All Prices combined'!$G156),IF($B156="RAB Long",SUMIFS('RAB Prices Long'!Q:Q,'RAB Prices Long'!$B:$B,'All Prices combined'!$D156,'RAB Prices Long'!$E:$E,'All Prices combined'!$G156)))),2)</f>
        <v>1.33</v>
      </c>
      <c r="O156" s="2">
        <f>ROUND(IF($B156="Annuity",SUMIFS('Annuity Prices'!R:R,'Annuity Prices'!$B:$B,$D156,'Annuity Prices'!$E:$E,$G156),IF($B156="RAB Short",SUMIFS('RAB Prices Short'!R:R,'RAB Prices Short'!$B:$B,'All Prices combined'!$D156,'RAB Prices Short'!$E:$E,'All Prices combined'!$G156),IF($B156="RAB Long",SUMIFS('RAB Prices Long'!R:R,'RAB Prices Long'!$B:$B,'All Prices combined'!$D156,'RAB Prices Long'!$E:$E,'All Prices combined'!$G156)))),2)</f>
        <v>1.36</v>
      </c>
      <c r="P156" s="2">
        <f>ROUND(IF($B156="Annuity",SUMIFS('Annuity Prices'!S:S,'Annuity Prices'!$B:$B,$D156,'Annuity Prices'!$E:$E,$G156),IF($B156="RAB Short",SUMIFS('RAB Prices Short'!S:S,'RAB Prices Short'!$B:$B,'All Prices combined'!$D156,'RAB Prices Short'!$E:$E,'All Prices combined'!$G156),IF($B156="RAB Long",SUMIFS('RAB Prices Long'!S:S,'RAB Prices Long'!$B:$B,'All Prices combined'!$D156,'RAB Prices Long'!$E:$E,'All Prices combined'!$G156)))),2)</f>
        <v>1.39</v>
      </c>
      <c r="Q156" s="2">
        <f>ROUND(IF($B156="Annuity",SUMIFS('Annuity Prices'!T:T,'Annuity Prices'!$B:$B,$D156,'Annuity Prices'!$E:$E,$G156),IF($B156="RAB Short",SUMIFS('RAB Prices Short'!T:T,'RAB Prices Short'!$B:$B,'All Prices combined'!$D156,'RAB Prices Short'!$E:$E,'All Prices combined'!$G156),IF($B156="RAB Long",SUMIFS('RAB Prices Long'!T:T,'RAB Prices Long'!$B:$B,'All Prices combined'!$D156,'RAB Prices Long'!$E:$E,'All Prices combined'!$G156)))),2)</f>
        <v>1.42</v>
      </c>
      <c r="R156" s="2">
        <f>ROUND(IF($B156="Annuity",SUMIFS('Annuity Prices'!U:U,'Annuity Prices'!$B:$B,$D156,'Annuity Prices'!$E:$E,$G156),IF($B156="RAB Short",SUMIFS('RAB Prices Short'!U:U,'RAB Prices Short'!$B:$B,'All Prices combined'!$D156,'RAB Prices Short'!$E:$E,'All Prices combined'!$G156),IF($B156="RAB Long",SUMIFS('RAB Prices Long'!U:U,'RAB Prices Long'!$B:$B,'All Prices combined'!$D156,'RAB Prices Long'!$E:$E,'All Prices combined'!$G156)))),2)</f>
        <v>1.46</v>
      </c>
      <c r="S156" s="2">
        <f>ROUND(IF($B156="Annuity",SUMIFS('Annuity Prices'!V:V,'Annuity Prices'!$B:$B,$D156,'Annuity Prices'!$E:$E,$G156),IF($B156="RAB Short",SUMIFS('RAB Prices Short'!V:V,'RAB Prices Short'!$B:$B,'All Prices combined'!$D156,'RAB Prices Short'!$E:$E,'All Prices combined'!$G156),IF($B156="RAB Long",SUMIFS('RAB Prices Long'!V:V,'RAB Prices Long'!$B:$B,'All Prices combined'!$D156,'RAB Prices Long'!$E:$E,'All Prices combined'!$G156)))),2)</f>
        <v>1.49</v>
      </c>
      <c r="T156" s="2">
        <f>ROUND(IF($B156="Annuity",SUMIFS('Annuity Prices'!W:W,'Annuity Prices'!$B:$B,$D156,'Annuity Prices'!$E:$E,$G156),IF($B156="RAB Short",SUMIFS('RAB Prices Short'!W:W,'RAB Prices Short'!$B:$B,'All Prices combined'!$D156,'RAB Prices Short'!$E:$E,'All Prices combined'!$G156),IF($B156="RAB Long",SUMIFS('RAB Prices Long'!W:W,'RAB Prices Long'!$B:$B,'All Prices combined'!$D156,'RAB Prices Long'!$E:$E,'All Prices combined'!$G156)))),2)</f>
        <v>1.53</v>
      </c>
      <c r="U156" s="2">
        <f>ROUND(IF($B156="Annuity",SUMIFS('Annuity Prices'!X:X,'Annuity Prices'!$B:$B,$D156,'Annuity Prices'!$E:$E,$G156),IF($B156="RAB Short",SUMIFS('RAB Prices Short'!X:X,'RAB Prices Short'!$B:$B,'All Prices combined'!$D156,'RAB Prices Short'!$E:$E,'All Prices combined'!$G156),IF($B156="RAB Long",SUMIFS('RAB Prices Long'!X:X,'RAB Prices Long'!$B:$B,'All Prices combined'!$D156,'RAB Prices Long'!$E:$E,'All Prices combined'!$G156)))),2)</f>
        <v>1.56</v>
      </c>
      <c r="V156" s="2">
        <f>ROUND(IF($B156="Annuity",SUMIFS('Annuity Prices'!Y:Y,'Annuity Prices'!$B:$B,$D156,'Annuity Prices'!$E:$E,$G156),IF($B156="RAB Short",SUMIFS('RAB Prices Short'!Y:Y,'RAB Prices Short'!$B:$B,'All Prices combined'!$D156,'RAB Prices Short'!$E:$E,'All Prices combined'!$G156),IF($B156="RAB Long",SUMIFS('RAB Prices Long'!Y:Y,'RAB Prices Long'!$B:$B,'All Prices combined'!$D156,'RAB Prices Long'!$E:$E,'All Prices combined'!$G156)))),2)</f>
        <v>1.6</v>
      </c>
      <c r="W156" s="2">
        <f>ROUND(IF($B156="Annuity",SUMIFS('Annuity Prices'!Z:Z,'Annuity Prices'!$B:$B,$D156,'Annuity Prices'!$E:$E,$G156),IF($B156="RAB Short",SUMIFS('RAB Prices Short'!Z:Z,'RAB Prices Short'!$B:$B,'All Prices combined'!$D156,'RAB Prices Short'!$E:$E,'All Prices combined'!$G156),IF($B156="RAB Long",SUMIFS('RAB Prices Long'!Z:Z,'RAB Prices Long'!$B:$B,'All Prices combined'!$D156,'RAB Prices Long'!$E:$E,'All Prices combined'!$G156)))),2)</f>
        <v>1.64</v>
      </c>
      <c r="X156" s="2">
        <f>ROUND(IF($B156="Annuity",SUMIFS('Annuity Prices'!AA:AA,'Annuity Prices'!$B:$B,$D156,'Annuity Prices'!$E:$E,$G156),IF($B156="RAB Short",SUMIFS('RAB Prices Short'!AA:AA,'RAB Prices Short'!$B:$B,'All Prices combined'!$D156,'RAB Prices Short'!$E:$E,'All Prices combined'!$G156),IF($B156="RAB Long",SUMIFS('RAB Prices Long'!AA:AA,'RAB Prices Long'!$B:$B,'All Prices combined'!$D156,'RAB Prices Long'!$E:$E,'All Prices combined'!$G156)))),2)</f>
        <v>1.68</v>
      </c>
      <c r="Y156" s="2">
        <f>ROUND(IF($B156="Annuity",SUMIFS('Annuity Prices'!AB:AB,'Annuity Prices'!$B:$B,$D156,'Annuity Prices'!$E:$E,$G156),IF($B156="RAB Short",SUMIFS('RAB Prices Short'!AB:AB,'RAB Prices Short'!$B:$B,'All Prices combined'!$D156,'RAB Prices Short'!$E:$E,'All Prices combined'!$G156),IF($B156="RAB Long",SUMIFS('RAB Prices Long'!AB:AB,'RAB Prices Long'!$B:$B,'All Prices combined'!$D156,'RAB Prices Long'!$E:$E,'All Prices combined'!$G156)))),2)</f>
        <v>1.71</v>
      </c>
      <c r="Z156" s="2">
        <f>ROUND(IF($B156="Annuity",SUMIFS('Annuity Prices'!AC:AC,'Annuity Prices'!$B:$B,$D156,'Annuity Prices'!$E:$E,$G156),IF($B156="RAB Short",SUMIFS('RAB Prices Short'!AC:AC,'RAB Prices Short'!$B:$B,'All Prices combined'!$D156,'RAB Prices Short'!$E:$E,'All Prices combined'!$G156),IF($B156="RAB Long",SUMIFS('RAB Prices Long'!AC:AC,'RAB Prices Long'!$B:$B,'All Prices combined'!$D156,'RAB Prices Long'!$E:$E,'All Prices combined'!$G156)))),2)</f>
        <v>1.76</v>
      </c>
      <c r="AA156" s="2">
        <f>ROUND(IF($B156="Annuity",SUMIFS('Annuity Prices'!AD:AD,'Annuity Prices'!$B:$B,$D156,'Annuity Prices'!$E:$E,$G156),IF($B156="RAB Short",SUMIFS('RAB Prices Short'!AD:AD,'RAB Prices Short'!$B:$B,'All Prices combined'!$D156,'RAB Prices Short'!$E:$E,'All Prices combined'!$G156),IF($B156="RAB Long",SUMIFS('RAB Prices Long'!AD:AD,'RAB Prices Long'!$B:$B,'All Prices combined'!$D156,'RAB Prices Long'!$E:$E,'All Prices combined'!$G156)))),2)</f>
        <v>1.8</v>
      </c>
      <c r="AB156" s="2">
        <f>ROUND(IF($B156="Annuity",SUMIFS('Annuity Prices'!AE:AE,'Annuity Prices'!$B:$B,$D156,'Annuity Prices'!$E:$E,$G156),IF($B156="RAB Short",SUMIFS('RAB Prices Short'!AE:AE,'RAB Prices Short'!$B:$B,'All Prices combined'!$D156,'RAB Prices Short'!$E:$E,'All Prices combined'!$G156),IF($B156="RAB Long",SUMIFS('RAB Prices Long'!AE:AE,'RAB Prices Long'!$B:$B,'All Prices combined'!$D156,'RAB Prices Long'!$E:$E,'All Prices combined'!$G156)))),2)</f>
        <v>1.85</v>
      </c>
      <c r="AC156" s="2">
        <f>ROUND(IF($B156="Annuity",SUMIFS('Annuity Prices'!AF:AF,'Annuity Prices'!$B:$B,$D156,'Annuity Prices'!$E:$E,$G156),IF($B156="RAB Short",SUMIFS('RAB Prices Short'!AF:AF,'RAB Prices Short'!$B:$B,'All Prices combined'!$D156,'RAB Prices Short'!$E:$E,'All Prices combined'!$G156),IF($B156="RAB Long",SUMIFS('RAB Prices Long'!AF:AF,'RAB Prices Long'!$B:$B,'All Prices combined'!$D156,'RAB Prices Long'!$E:$E,'All Prices combined'!$G156)))),2)</f>
        <v>1.88</v>
      </c>
      <c r="AD156" s="2">
        <f>ROUND(IF($B156="Annuity",SUMIFS('Annuity Prices'!AG:AG,'Annuity Prices'!$B:$B,$D156,'Annuity Prices'!$E:$E,$G156),IF($B156="RAB Short",SUMIFS('RAB Prices Short'!AG:AG,'RAB Prices Short'!$B:$B,'All Prices combined'!$D156,'RAB Prices Short'!$E:$E,'All Prices combined'!$G156),IF($B156="RAB Long",SUMIFS('RAB Prices Long'!AG:AG,'RAB Prices Long'!$B:$B,'All Prices combined'!$D156,'RAB Prices Long'!$E:$E,'All Prices combined'!$G156)))),2)</f>
        <v>1.93</v>
      </c>
      <c r="AE156" s="2">
        <f>ROUND(IF($B156="Annuity",SUMIFS('Annuity Prices'!AH:AH,'Annuity Prices'!$B:$B,$D156,'Annuity Prices'!$E:$E,$G156),IF($B156="RAB Short",SUMIFS('RAB Prices Short'!AH:AH,'RAB Prices Short'!$B:$B,'All Prices combined'!$D156,'RAB Prices Short'!$E:$E,'All Prices combined'!$G156),IF($B156="RAB Long",SUMIFS('RAB Prices Long'!AH:AH,'RAB Prices Long'!$B:$B,'All Prices combined'!$D156,'RAB Prices Long'!$E:$E,'All Prices combined'!$G156)))),2)</f>
        <v>1.98</v>
      </c>
      <c r="AF156" s="2">
        <f>ROUND(IF($B156="Annuity",SUMIFS('Annuity Prices'!AI:AI,'Annuity Prices'!$B:$B,$D156,'Annuity Prices'!$E:$E,$G156),IF($B156="RAB Short",SUMIFS('RAB Prices Short'!AI:AI,'RAB Prices Short'!$B:$B,'All Prices combined'!$D156,'RAB Prices Short'!$E:$E,'All Prices combined'!$G156),IF($B156="RAB Long",SUMIFS('RAB Prices Long'!AI:AI,'RAB Prices Long'!$B:$B,'All Prices combined'!$D156,'RAB Prices Long'!$E:$E,'All Prices combined'!$G156)))),2)</f>
        <v>2.0299999999999998</v>
      </c>
      <c r="AG156" s="2">
        <f>ROUND(IF($B156="Annuity",SUMIFS('Annuity Prices'!AJ:AJ,'Annuity Prices'!$B:$B,$D156,'Annuity Prices'!$E:$E,$G156),IF($B156="RAB Short",SUMIFS('RAB Prices Short'!AJ:AJ,'RAB Prices Short'!$B:$B,'All Prices combined'!$D156,'RAB Prices Short'!$E:$E,'All Prices combined'!$G156),IF($B156="RAB Long",SUMIFS('RAB Prices Long'!AJ:AJ,'RAB Prices Long'!$B:$B,'All Prices combined'!$D156,'RAB Prices Long'!$E:$E,'All Prices combined'!$G156)))),2)</f>
        <v>2.0699999999999998</v>
      </c>
      <c r="AH156" s="2">
        <f>ROUND(IF($B156="Annuity",SUMIFS('Annuity Prices'!AK:AK,'Annuity Prices'!$B:$B,$D156,'Annuity Prices'!$E:$E,$G156),IF($B156="RAB Short",SUMIFS('RAB Prices Short'!AK:AK,'RAB Prices Short'!$B:$B,'All Prices combined'!$D156,'RAB Prices Short'!$E:$E,'All Prices combined'!$G156),IF($B156="RAB Long",SUMIFS('RAB Prices Long'!AK:AK,'RAB Prices Long'!$B:$B,'All Prices combined'!$D156,'RAB Prices Long'!$E:$E,'All Prices combined'!$G156)))),2)</f>
        <v>2.12</v>
      </c>
      <c r="AI156" s="2">
        <f>ROUND(IF($B156="Annuity",SUMIFS('Annuity Prices'!AL:AL,'Annuity Prices'!$B:$B,$D156,'Annuity Prices'!$E:$E,$G156),IF($B156="RAB Short",SUMIFS('RAB Prices Short'!AL:AL,'RAB Prices Short'!$B:$B,'All Prices combined'!$D156,'RAB Prices Short'!$E:$E,'All Prices combined'!$G156),IF($B156="RAB Long",SUMIFS('RAB Prices Long'!AL:AL,'RAB Prices Long'!$B:$B,'All Prices combined'!$D156,'RAB Prices Long'!$E:$E,'All Prices combined'!$G156)))),2)</f>
        <v>2.17</v>
      </c>
      <c r="AJ156" s="2">
        <f>ROUND(IF($B156="Annuity",SUMIFS('Annuity Prices'!AM:AM,'Annuity Prices'!$B:$B,$D156,'Annuity Prices'!$E:$E,$G156),IF($B156="RAB Short",SUMIFS('RAB Prices Short'!AM:AM,'RAB Prices Short'!$B:$B,'All Prices combined'!$D156,'RAB Prices Short'!$E:$E,'All Prices combined'!$G156),IF($B156="RAB Long",SUMIFS('RAB Prices Long'!AM:AM,'RAB Prices Long'!$B:$B,'All Prices combined'!$D156,'RAB Prices Long'!$E:$E,'All Prices combined'!$G156)))),2)</f>
        <v>2.23</v>
      </c>
      <c r="AK156" s="2">
        <f>ROUND(IF($B156="Annuity",SUMIFS('Annuity Prices'!AN:AN,'Annuity Prices'!$B:$B,$D156,'Annuity Prices'!$E:$E,$G156),IF($B156="RAB Short",SUMIFS('RAB Prices Short'!AN:AN,'RAB Prices Short'!$B:$B,'All Prices combined'!$D156,'RAB Prices Short'!$E:$E,'All Prices combined'!$G156),IF($B156="RAB Long",SUMIFS('RAB Prices Long'!AN:AN,'RAB Prices Long'!$B:$B,'All Prices combined'!$D156,'RAB Prices Long'!$E:$E,'All Prices combined'!$G156)))),2)</f>
        <v>2.27</v>
      </c>
      <c r="AL156" s="2">
        <f>ROUND(IF($B156="Annuity",SUMIFS('Annuity Prices'!AO:AO,'Annuity Prices'!$B:$B,$D156,'Annuity Prices'!$E:$E,$G156),IF($B156="RAB Short",SUMIFS('RAB Prices Short'!AO:AO,'RAB Prices Short'!$B:$B,'All Prices combined'!$D156,'RAB Prices Short'!$E:$E,'All Prices combined'!$G156),IF($B156="RAB Long",SUMIFS('RAB Prices Long'!AO:AO,'RAB Prices Long'!$B:$B,'All Prices combined'!$D156,'RAB Prices Long'!$E:$E,'All Prices combined'!$G156)))),2)</f>
        <v>2.33</v>
      </c>
      <c r="AM156" s="2">
        <f>ROUND(IF($B156="Annuity",SUMIFS('Annuity Prices'!AP:AP,'Annuity Prices'!$B:$B,$D156,'Annuity Prices'!$E:$E,$G156),IF($B156="RAB Short",SUMIFS('RAB Prices Short'!AP:AP,'RAB Prices Short'!$B:$B,'All Prices combined'!$D156,'RAB Prices Short'!$E:$E,'All Prices combined'!$G156),IF($B156="RAB Long",SUMIFS('RAB Prices Long'!AP:AP,'RAB Prices Long'!$B:$B,'All Prices combined'!$D156,'RAB Prices Long'!$E:$E,'All Prices combined'!$G156)))),2)</f>
        <v>2.39</v>
      </c>
      <c r="AN156" s="2">
        <f>ROUND(IF($B156="Annuity",SUMIFS('Annuity Prices'!AQ:AQ,'Annuity Prices'!$B:$B,$D156,'Annuity Prices'!$E:$E,$G156),IF($B156="RAB Short",SUMIFS('RAB Prices Short'!AQ:AQ,'RAB Prices Short'!$B:$B,'All Prices combined'!$D156,'RAB Prices Short'!$E:$E,'All Prices combined'!$G156),IF($B156="RAB Long",SUMIFS('RAB Prices Long'!AQ:AQ,'RAB Prices Long'!$B:$B,'All Prices combined'!$D156,'RAB Prices Long'!$E:$E,'All Prices combined'!$G156)))),2)</f>
        <v>2.4500000000000002</v>
      </c>
      <c r="AO156" s="2">
        <f>ROUND(IF($B156="Annuity",SUMIFS('Annuity Prices'!AR:AR,'Annuity Prices'!$B:$B,$D156,'Annuity Prices'!$E:$E,$G156),IF($B156="RAB Short",SUMIFS('RAB Prices Short'!AR:AR,'RAB Prices Short'!$B:$B,'All Prices combined'!$D156,'RAB Prices Short'!$E:$E,'All Prices combined'!$G156),IF($B156="RAB Long",SUMIFS('RAB Prices Long'!AR:AR,'RAB Prices Long'!$B:$B,'All Prices combined'!$D156,'RAB Prices Long'!$E:$E,'All Prices combined'!$G156)))),2)</f>
        <v>0.92</v>
      </c>
      <c r="AP156" s="2">
        <f>ROUND(IF($B156="Annuity",SUMIFS('Annuity Prices'!AS:AS,'Annuity Prices'!$B:$B,$D156,'Annuity Prices'!$E:$E,$G156),IF($B156="RAB Short",SUMIFS('RAB Prices Short'!AS:AS,'RAB Prices Short'!$B:$B,'All Prices combined'!$D156,'RAB Prices Short'!$E:$E,'All Prices combined'!$G156),IF($B156="RAB Long",SUMIFS('RAB Prices Long'!AS:AS,'RAB Prices Long'!$B:$B,'All Prices combined'!$D156,'RAB Prices Long'!$E:$E,'All Prices combined'!$G156)))),2)</f>
        <v>1.17</v>
      </c>
      <c r="AQ156" s="2">
        <f>ROUND(IF($B156="Annuity",SUMIFS('Annuity Prices'!AT:AT,'Annuity Prices'!$B:$B,$D156,'Annuity Prices'!$E:$E,$G156),IF($B156="RAB Short",SUMIFS('RAB Prices Short'!AT:AT,'RAB Prices Short'!$B:$B,'All Prices combined'!$D156,'RAB Prices Short'!$E:$E,'All Prices combined'!$G156),IF($B156="RAB Long",SUMIFS('RAB Prices Long'!AT:AT,'RAB Prices Long'!$B:$B,'All Prices combined'!$D156,'RAB Prices Long'!$E:$E,'All Prices combined'!$G156)))),2)</f>
        <v>1.2</v>
      </c>
      <c r="AR156" s="2">
        <f>ROUND(IF($B156="Annuity",SUMIFS('Annuity Prices'!AU:AU,'Annuity Prices'!$B:$B,$D156,'Annuity Prices'!$E:$E,$G156),IF($B156="RAB Short",SUMIFS('RAB Prices Short'!AU:AU,'RAB Prices Short'!$B:$B,'All Prices combined'!$D156,'RAB Prices Short'!$E:$E,'All Prices combined'!$G156),IF($B156="RAB Long",SUMIFS('RAB Prices Long'!AU:AU,'RAB Prices Long'!$B:$B,'All Prices combined'!$D156,'RAB Prices Long'!$E:$E,'All Prices combined'!$G156)))),2)</f>
        <v>1.24</v>
      </c>
      <c r="AS156" s="2">
        <f>ROUND(IF($B156="Annuity",SUMIFS('Annuity Prices'!AV:AV,'Annuity Prices'!$B:$B,$D156,'Annuity Prices'!$E:$E,$G156),IF($B156="RAB Short",SUMIFS('RAB Prices Short'!AV:AV,'RAB Prices Short'!$B:$B,'All Prices combined'!$D156,'RAB Prices Short'!$E:$E,'All Prices combined'!$G156),IF($B156="RAB Long",SUMIFS('RAB Prices Long'!AV:AV,'RAB Prices Long'!$B:$B,'All Prices combined'!$D156,'RAB Prices Long'!$E:$E,'All Prices combined'!$G156)))),2)</f>
        <v>1.27</v>
      </c>
      <c r="AT156" s="2">
        <f>ROUND(IF($B156="Annuity",SUMIFS('Annuity Prices'!AW:AW,'Annuity Prices'!$B:$B,$D156,'Annuity Prices'!$E:$E,$G156),IF($B156="RAB Short",SUMIFS('RAB Prices Short'!AW:AW,'RAB Prices Short'!$B:$B,'All Prices combined'!$D156,'RAB Prices Short'!$E:$E,'All Prices combined'!$G156),IF($B156="RAB Long",SUMIFS('RAB Prices Long'!AW:AW,'RAB Prices Long'!$B:$B,'All Prices combined'!$D156,'RAB Prices Long'!$E:$E,'All Prices combined'!$G156)))),2)</f>
        <v>1.29</v>
      </c>
      <c r="AU156" s="2">
        <f>ROUND(IF($B156="Annuity",SUMIFS('Annuity Prices'!AX:AX,'Annuity Prices'!$B:$B,$D156,'Annuity Prices'!$E:$E,$G156),IF($B156="RAB Short",SUMIFS('RAB Prices Short'!AX:AX,'RAB Prices Short'!$B:$B,'All Prices combined'!$D156,'RAB Prices Short'!$E:$E,'All Prices combined'!$G156),IF($B156="RAB Long",SUMIFS('RAB Prices Long'!AX:AX,'RAB Prices Long'!$B:$B,'All Prices combined'!$D156,'RAB Prices Long'!$E:$E,'All Prices combined'!$G156)))),2)</f>
        <v>1.33</v>
      </c>
      <c r="AV156" s="2">
        <f>ROUND(IF($B156="Annuity",SUMIFS('Annuity Prices'!AY:AY,'Annuity Prices'!$B:$B,$D156,'Annuity Prices'!$E:$E,$G156),IF($B156="RAB Short",SUMIFS('RAB Prices Short'!AY:AY,'RAB Prices Short'!$B:$B,'All Prices combined'!$D156,'RAB Prices Short'!$E:$E,'All Prices combined'!$G156),IF($B156="RAB Long",SUMIFS('RAB Prices Long'!AY:AY,'RAB Prices Long'!$B:$B,'All Prices combined'!$D156,'RAB Prices Long'!$E:$E,'All Prices combined'!$G156)))),2)</f>
        <v>1.36</v>
      </c>
      <c r="AW156" s="2">
        <f>ROUND(IF($B156="Annuity",SUMIFS('Annuity Prices'!AZ:AZ,'Annuity Prices'!$B:$B,$D156,'Annuity Prices'!$E:$E,$G156),IF($B156="RAB Short",SUMIFS('RAB Prices Short'!AZ:AZ,'RAB Prices Short'!$B:$B,'All Prices combined'!$D156,'RAB Prices Short'!$E:$E,'All Prices combined'!$G156),IF($B156="RAB Long",SUMIFS('RAB Prices Long'!AZ:AZ,'RAB Prices Long'!$B:$B,'All Prices combined'!$D156,'RAB Prices Long'!$E:$E,'All Prices combined'!$G156)))),2)</f>
        <v>1.39</v>
      </c>
      <c r="AX156" s="2">
        <f>ROUND(IF($B156="Annuity",SUMIFS('Annuity Prices'!BA:BA,'Annuity Prices'!$B:$B,$D156,'Annuity Prices'!$E:$E,$G156),IF($B156="RAB Short",SUMIFS('RAB Prices Short'!BA:BA,'RAB Prices Short'!$B:$B,'All Prices combined'!$D156,'RAB Prices Short'!$E:$E,'All Prices combined'!$G156),IF($B156="RAB Long",SUMIFS('RAB Prices Long'!BA:BA,'RAB Prices Long'!$B:$B,'All Prices combined'!$D156,'RAB Prices Long'!$E:$E,'All Prices combined'!$G156)))),2)</f>
        <v>1.42</v>
      </c>
      <c r="AY156" s="2">
        <f>ROUND(IF($B156="Annuity",SUMIFS('Annuity Prices'!BB:BB,'Annuity Prices'!$B:$B,$D156,'Annuity Prices'!$E:$E,$G156),IF($B156="RAB Short",SUMIFS('RAB Prices Short'!BB:BB,'RAB Prices Short'!$B:$B,'All Prices combined'!$D156,'RAB Prices Short'!$E:$E,'All Prices combined'!$G156),IF($B156="RAB Long",SUMIFS('RAB Prices Long'!BB:BB,'RAB Prices Long'!$B:$B,'All Prices combined'!$D156,'RAB Prices Long'!$E:$E,'All Prices combined'!$G156)))),2)</f>
        <v>1.46</v>
      </c>
      <c r="AZ156" s="2">
        <f>ROUND(IF($B156="Annuity",SUMIFS('Annuity Prices'!BC:BC,'Annuity Prices'!$B:$B,$D156,'Annuity Prices'!$E:$E,$G156),IF($B156="RAB Short",SUMIFS('RAB Prices Short'!BC:BC,'RAB Prices Short'!$B:$B,'All Prices combined'!$D156,'RAB Prices Short'!$E:$E,'All Prices combined'!$G156),IF($B156="RAB Long",SUMIFS('RAB Prices Long'!BC:BC,'RAB Prices Long'!$B:$B,'All Prices combined'!$D156,'RAB Prices Long'!$E:$E,'All Prices combined'!$G156)))),2)</f>
        <v>1.49</v>
      </c>
      <c r="BA156" s="2">
        <f>ROUND(IF($B156="Annuity",SUMIFS('Annuity Prices'!BD:BD,'Annuity Prices'!$B:$B,$D156,'Annuity Prices'!$E:$E,$G156),IF($B156="RAB Short",SUMIFS('RAB Prices Short'!BD:BD,'RAB Prices Short'!$B:$B,'All Prices combined'!$D156,'RAB Prices Short'!$E:$E,'All Prices combined'!$G156),IF($B156="RAB Long",SUMIFS('RAB Prices Long'!BD:BD,'RAB Prices Long'!$B:$B,'All Prices combined'!$D156,'RAB Prices Long'!$E:$E,'All Prices combined'!$G156)))),2)</f>
        <v>1.53</v>
      </c>
      <c r="BB156" s="2">
        <f>ROUND(IF($B156="Annuity",SUMIFS('Annuity Prices'!BE:BE,'Annuity Prices'!$B:$B,$D156,'Annuity Prices'!$E:$E,$G156),IF($B156="RAB Short",SUMIFS('RAB Prices Short'!BE:BE,'RAB Prices Short'!$B:$B,'All Prices combined'!$D156,'RAB Prices Short'!$E:$E,'All Prices combined'!$G156),IF($B156="RAB Long",SUMIFS('RAB Prices Long'!BE:BE,'RAB Prices Long'!$B:$B,'All Prices combined'!$D156,'RAB Prices Long'!$E:$E,'All Prices combined'!$G156)))),2)</f>
        <v>1.56</v>
      </c>
      <c r="BC156" s="2">
        <f>ROUND(IF($B156="Annuity",SUMIFS('Annuity Prices'!BF:BF,'Annuity Prices'!$B:$B,$D156,'Annuity Prices'!$E:$E,$G156),IF($B156="RAB Short",SUMIFS('RAB Prices Short'!BF:BF,'RAB Prices Short'!$B:$B,'All Prices combined'!$D156,'RAB Prices Short'!$E:$E,'All Prices combined'!$G156),IF($B156="RAB Long",SUMIFS('RAB Prices Long'!BF:BF,'RAB Prices Long'!$B:$B,'All Prices combined'!$D156,'RAB Prices Long'!$E:$E,'All Prices combined'!$G156)))),2)</f>
        <v>1.6</v>
      </c>
      <c r="BD156" s="2">
        <f>ROUND(IF($B156="Annuity",SUMIFS('Annuity Prices'!BG:BG,'Annuity Prices'!$B:$B,$D156,'Annuity Prices'!$E:$E,$G156),IF($B156="RAB Short",SUMIFS('RAB Prices Short'!BG:BG,'RAB Prices Short'!$B:$B,'All Prices combined'!$D156,'RAB Prices Short'!$E:$E,'All Prices combined'!$G156),IF($B156="RAB Long",SUMIFS('RAB Prices Long'!BG:BG,'RAB Prices Long'!$B:$B,'All Prices combined'!$D156,'RAB Prices Long'!$E:$E,'All Prices combined'!$G156)))),2)</f>
        <v>1.64</v>
      </c>
      <c r="BE156" s="2">
        <f>ROUND(IF($B156="Annuity",SUMIFS('Annuity Prices'!BH:BH,'Annuity Prices'!$B:$B,$D156,'Annuity Prices'!$E:$E,$G156),IF($B156="RAB Short",SUMIFS('RAB Prices Short'!BH:BH,'RAB Prices Short'!$B:$B,'All Prices combined'!$D156,'RAB Prices Short'!$E:$E,'All Prices combined'!$G156),IF($B156="RAB Long",SUMIFS('RAB Prices Long'!BH:BH,'RAB Prices Long'!$B:$B,'All Prices combined'!$D156,'RAB Prices Long'!$E:$E,'All Prices combined'!$G156)))),2)</f>
        <v>1.68</v>
      </c>
      <c r="BF156" s="2">
        <f>ROUND(IF($B156="Annuity",SUMIFS('Annuity Prices'!BI:BI,'Annuity Prices'!$B:$B,$D156,'Annuity Prices'!$E:$E,$G156),IF($B156="RAB Short",SUMIFS('RAB Prices Short'!BI:BI,'RAB Prices Short'!$B:$B,'All Prices combined'!$D156,'RAB Prices Short'!$E:$E,'All Prices combined'!$G156),IF($B156="RAB Long",SUMIFS('RAB Prices Long'!BI:BI,'RAB Prices Long'!$B:$B,'All Prices combined'!$D156,'RAB Prices Long'!$E:$E,'All Prices combined'!$G156)))),2)</f>
        <v>1.71</v>
      </c>
      <c r="BG156" s="2">
        <f>ROUND(IF($B156="Annuity",SUMIFS('Annuity Prices'!BJ:BJ,'Annuity Prices'!$B:$B,$D156,'Annuity Prices'!$E:$E,$G156),IF($B156="RAB Short",SUMIFS('RAB Prices Short'!BJ:BJ,'RAB Prices Short'!$B:$B,'All Prices combined'!$D156,'RAB Prices Short'!$E:$E,'All Prices combined'!$G156),IF($B156="RAB Long",SUMIFS('RAB Prices Long'!BJ:BJ,'RAB Prices Long'!$B:$B,'All Prices combined'!$D156,'RAB Prices Long'!$E:$E,'All Prices combined'!$G156)))),2)</f>
        <v>1.76</v>
      </c>
      <c r="BH156" s="2">
        <f>ROUND(IF($B156="Annuity",SUMIFS('Annuity Prices'!BK:BK,'Annuity Prices'!$B:$B,$D156,'Annuity Prices'!$E:$E,$G156),IF($B156="RAB Short",SUMIFS('RAB Prices Short'!BK:BK,'RAB Prices Short'!$B:$B,'All Prices combined'!$D156,'RAB Prices Short'!$E:$E,'All Prices combined'!$G156),IF($B156="RAB Long",SUMIFS('RAB Prices Long'!BK:BK,'RAB Prices Long'!$B:$B,'All Prices combined'!$D156,'RAB Prices Long'!$E:$E,'All Prices combined'!$G156)))),2)</f>
        <v>1.8</v>
      </c>
      <c r="BI156" s="2">
        <f>ROUND(IF($B156="Annuity",SUMIFS('Annuity Prices'!BL:BL,'Annuity Prices'!$B:$B,$D156,'Annuity Prices'!$E:$E,$G156),IF($B156="RAB Short",SUMIFS('RAB Prices Short'!BL:BL,'RAB Prices Short'!$B:$B,'All Prices combined'!$D156,'RAB Prices Short'!$E:$E,'All Prices combined'!$G156),IF($B156="RAB Long",SUMIFS('RAB Prices Long'!BL:BL,'RAB Prices Long'!$B:$B,'All Prices combined'!$D156,'RAB Prices Long'!$E:$E,'All Prices combined'!$G156)))),2)</f>
        <v>1.85</v>
      </c>
      <c r="BJ156" s="2">
        <f>ROUND(IF($B156="Annuity",SUMIFS('Annuity Prices'!BM:BM,'Annuity Prices'!$B:$B,$D156,'Annuity Prices'!$E:$E,$G156),IF($B156="RAB Short",SUMIFS('RAB Prices Short'!BM:BM,'RAB Prices Short'!$B:$B,'All Prices combined'!$D156,'RAB Prices Short'!$E:$E,'All Prices combined'!$G156),IF($B156="RAB Long",SUMIFS('RAB Prices Long'!BM:BM,'RAB Prices Long'!$B:$B,'All Prices combined'!$D156,'RAB Prices Long'!$E:$E,'All Prices combined'!$G156)))),2)</f>
        <v>1.88</v>
      </c>
      <c r="BK156" s="2">
        <f>ROUND(IF($B156="Annuity",SUMIFS('Annuity Prices'!BN:BN,'Annuity Prices'!$B:$B,$D156,'Annuity Prices'!$E:$E,$G156),IF($B156="RAB Short",SUMIFS('RAB Prices Short'!BN:BN,'RAB Prices Short'!$B:$B,'All Prices combined'!$D156,'RAB Prices Short'!$E:$E,'All Prices combined'!$G156),IF($B156="RAB Long",SUMIFS('RAB Prices Long'!BN:BN,'RAB Prices Long'!$B:$B,'All Prices combined'!$D156,'RAB Prices Long'!$E:$E,'All Prices combined'!$G156)))),2)</f>
        <v>1.93</v>
      </c>
      <c r="BL156" s="2">
        <f>ROUND(IF($B156="Annuity",SUMIFS('Annuity Prices'!BO:BO,'Annuity Prices'!$B:$B,$D156,'Annuity Prices'!$E:$E,$G156),IF($B156="RAB Short",SUMIFS('RAB Prices Short'!BO:BO,'RAB Prices Short'!$B:$B,'All Prices combined'!$D156,'RAB Prices Short'!$E:$E,'All Prices combined'!$G156),IF($B156="RAB Long",SUMIFS('RAB Prices Long'!BO:BO,'RAB Prices Long'!$B:$B,'All Prices combined'!$D156,'RAB Prices Long'!$E:$E,'All Prices combined'!$G156)))),2)</f>
        <v>1.98</v>
      </c>
      <c r="BM156" s="2">
        <f>ROUND(IF($B156="Annuity",SUMIFS('Annuity Prices'!BP:BP,'Annuity Prices'!$B:$B,$D156,'Annuity Prices'!$E:$E,$G156),IF($B156="RAB Short",SUMIFS('RAB Prices Short'!BP:BP,'RAB Prices Short'!$B:$B,'All Prices combined'!$D156,'RAB Prices Short'!$E:$E,'All Prices combined'!$G156),IF($B156="RAB Long",SUMIFS('RAB Prices Long'!BP:BP,'RAB Prices Long'!$B:$B,'All Prices combined'!$D156,'RAB Prices Long'!$E:$E,'All Prices combined'!$G156)))),2)</f>
        <v>2.0299999999999998</v>
      </c>
      <c r="BN156" s="2">
        <f>ROUND(IF($B156="Annuity",SUMIFS('Annuity Prices'!BQ:BQ,'Annuity Prices'!$B:$B,$D156,'Annuity Prices'!$E:$E,$G156),IF($B156="RAB Short",SUMIFS('RAB Prices Short'!BQ:BQ,'RAB Prices Short'!$B:$B,'All Prices combined'!$D156,'RAB Prices Short'!$E:$E,'All Prices combined'!$G156),IF($B156="RAB Long",SUMIFS('RAB Prices Long'!BQ:BQ,'RAB Prices Long'!$B:$B,'All Prices combined'!$D156,'RAB Prices Long'!$E:$E,'All Prices combined'!$G156)))),2)</f>
        <v>2.0699999999999998</v>
      </c>
      <c r="BO156" s="2">
        <f>ROUND(IF($B156="Annuity",SUMIFS('Annuity Prices'!BR:BR,'Annuity Prices'!$B:$B,$D156,'Annuity Prices'!$E:$E,$G156),IF($B156="RAB Short",SUMIFS('RAB Prices Short'!BR:BR,'RAB Prices Short'!$B:$B,'All Prices combined'!$D156,'RAB Prices Short'!$E:$E,'All Prices combined'!$G156),IF($B156="RAB Long",SUMIFS('RAB Prices Long'!BR:BR,'RAB Prices Long'!$B:$B,'All Prices combined'!$D156,'RAB Prices Long'!$E:$E,'All Prices combined'!$G156)))),2)</f>
        <v>2.12</v>
      </c>
      <c r="BP156" s="2">
        <f>ROUND(IF($B156="Annuity",SUMIFS('Annuity Prices'!BS:BS,'Annuity Prices'!$B:$B,$D156,'Annuity Prices'!$E:$E,$G156),IF($B156="RAB Short",SUMIFS('RAB Prices Short'!BS:BS,'RAB Prices Short'!$B:$B,'All Prices combined'!$D156,'RAB Prices Short'!$E:$E,'All Prices combined'!$G156),IF($B156="RAB Long",SUMIFS('RAB Prices Long'!BS:BS,'RAB Prices Long'!$B:$B,'All Prices combined'!$D156,'RAB Prices Long'!$E:$E,'All Prices combined'!$G156)))),2)</f>
        <v>2.17</v>
      </c>
      <c r="BQ156" s="2">
        <f>ROUND(IF($B156="Annuity",SUMIFS('Annuity Prices'!BT:BT,'Annuity Prices'!$B:$B,$D156,'Annuity Prices'!$E:$E,$G156),IF($B156="RAB Short",SUMIFS('RAB Prices Short'!BT:BT,'RAB Prices Short'!$B:$B,'All Prices combined'!$D156,'RAB Prices Short'!$E:$E,'All Prices combined'!$G156),IF($B156="RAB Long",SUMIFS('RAB Prices Long'!BT:BT,'RAB Prices Long'!$B:$B,'All Prices combined'!$D156,'RAB Prices Long'!$E:$E,'All Prices combined'!$G156)))),2)</f>
        <v>2.23</v>
      </c>
      <c r="BR156" s="2">
        <f>ROUND(IF($B156="Annuity",SUMIFS('Annuity Prices'!BU:BU,'Annuity Prices'!$B:$B,$D156,'Annuity Prices'!$E:$E,$G156),IF($B156="RAB Short",SUMIFS('RAB Prices Short'!BU:BU,'RAB Prices Short'!$B:$B,'All Prices combined'!$D156,'RAB Prices Short'!$E:$E,'All Prices combined'!$G156),IF($B156="RAB Long",SUMIFS('RAB Prices Long'!BU:BU,'RAB Prices Long'!$B:$B,'All Prices combined'!$D156,'RAB Prices Long'!$E:$E,'All Prices combined'!$G156)))),2)</f>
        <v>2.27</v>
      </c>
      <c r="BS156" s="2">
        <f>ROUND(IF($B156="Annuity",SUMIFS('Annuity Prices'!BV:BV,'Annuity Prices'!$B:$B,$D156,'Annuity Prices'!$E:$E,$G156),IF($B156="RAB Short",SUMIFS('RAB Prices Short'!BV:BV,'RAB Prices Short'!$B:$B,'All Prices combined'!$D156,'RAB Prices Short'!$E:$E,'All Prices combined'!$G156),IF($B156="RAB Long",SUMIFS('RAB Prices Long'!BV:BV,'RAB Prices Long'!$B:$B,'All Prices combined'!$D156,'RAB Prices Long'!$E:$E,'All Prices combined'!$G156)))),2)</f>
        <v>2.33</v>
      </c>
      <c r="BT156" s="2">
        <f>ROUND(IF($B156="Annuity",SUMIFS('Annuity Prices'!BW:BW,'Annuity Prices'!$B:$B,$D156,'Annuity Prices'!$E:$E,$G156),IF($B156="RAB Short",SUMIFS('RAB Prices Short'!BW:BW,'RAB Prices Short'!$B:$B,'All Prices combined'!$D156,'RAB Prices Short'!$E:$E,'All Prices combined'!$G156),IF($B156="RAB Long",SUMIFS('RAB Prices Long'!BW:BW,'RAB Prices Long'!$B:$B,'All Prices combined'!$D156,'RAB Prices Long'!$E:$E,'All Prices combined'!$G156)))),2)</f>
        <v>2.39</v>
      </c>
      <c r="BU156" s="2">
        <f>ROUND(IF($B156="Annuity",SUMIFS('Annuity Prices'!BX:BX,'Annuity Prices'!$B:$B,$D156,'Annuity Prices'!$E:$E,$G156),IF($B156="RAB Short",SUMIFS('RAB Prices Short'!BX:BX,'RAB Prices Short'!$B:$B,'All Prices combined'!$D156,'RAB Prices Short'!$E:$E,'All Prices combined'!$G156),IF($B156="RAB Long",SUMIFS('RAB Prices Long'!BX:BX,'RAB Prices Long'!$B:$B,'All Prices combined'!$D156,'RAB Prices Long'!$E:$E,'All Prices combined'!$G156)))),2)</f>
        <v>2.4500000000000002</v>
      </c>
    </row>
    <row r="157" spans="2:73" x14ac:dyDescent="0.25">
      <c r="B157" t="s">
        <v>37</v>
      </c>
      <c r="C157" s="1">
        <v>29</v>
      </c>
      <c r="D157" s="1" t="s">
        <v>207</v>
      </c>
      <c r="E157" s="1" t="s">
        <v>208</v>
      </c>
      <c r="F157" s="1">
        <v>29</v>
      </c>
      <c r="G157" s="1" t="s">
        <v>42</v>
      </c>
      <c r="H157" s="1"/>
      <c r="I157" s="2">
        <f>ROUND(IF($B157="Annuity",SUMIFS('Annuity Prices'!L:L,'Annuity Prices'!$B:$B,$D157,'Annuity Prices'!$E:$E,$G157),IF($B157="RAB Short",SUMIFS('RAB Prices Short'!L:L,'RAB Prices Short'!$B:$B,'All Prices combined'!$D157,'RAB Prices Short'!$E:$E,'All Prices combined'!$G157),IF($B157="RAB Long",SUMIFS('RAB Prices Long'!L:L,'RAB Prices Long'!$B:$B,'All Prices combined'!$D157,'RAB Prices Long'!$E:$E,'All Prices combined'!$G157)))),2)</f>
        <v>109.28</v>
      </c>
      <c r="J157" s="2">
        <f>ROUND(IF($B157="Annuity",SUMIFS('Annuity Prices'!M:M,'Annuity Prices'!$B:$B,$D157,'Annuity Prices'!$E:$E,$G157),IF($B157="RAB Short",SUMIFS('RAB Prices Short'!M:M,'RAB Prices Short'!$B:$B,'All Prices combined'!$D157,'RAB Prices Short'!$E:$E,'All Prices combined'!$G157),IF($B157="RAB Long",SUMIFS('RAB Prices Long'!M:M,'RAB Prices Long'!$B:$B,'All Prices combined'!$D157,'RAB Prices Long'!$E:$E,'All Prices combined'!$G157)))),2)</f>
        <v>112.42</v>
      </c>
      <c r="K157" s="2">
        <f>ROUND(IF($B157="Annuity",SUMIFS('Annuity Prices'!N:N,'Annuity Prices'!$B:$B,$D157,'Annuity Prices'!$E:$E,$G157),IF($B157="RAB Short",SUMIFS('RAB Prices Short'!N:N,'RAB Prices Short'!$B:$B,'All Prices combined'!$D157,'RAB Prices Short'!$E:$E,'All Prices combined'!$G157),IF($B157="RAB Long",SUMIFS('RAB Prices Long'!N:N,'RAB Prices Long'!$B:$B,'All Prices combined'!$D157,'RAB Prices Long'!$E:$E,'All Prices combined'!$G157)))),2)</f>
        <v>115.65</v>
      </c>
      <c r="L157" s="2">
        <f>ROUND(IF($B157="Annuity",SUMIFS('Annuity Prices'!O:O,'Annuity Prices'!$B:$B,$D157,'Annuity Prices'!$E:$E,$G157),IF($B157="RAB Short",SUMIFS('RAB Prices Short'!O:O,'RAB Prices Short'!$B:$B,'All Prices combined'!$D157,'RAB Prices Short'!$E:$E,'All Prices combined'!$G157),IF($B157="RAB Long",SUMIFS('RAB Prices Long'!O:O,'RAB Prices Long'!$B:$B,'All Prices combined'!$D157,'RAB Prices Long'!$E:$E,'All Prices combined'!$G157)))),2)</f>
        <v>118.97</v>
      </c>
      <c r="M157" s="2">
        <f>ROUND(IF($B157="Annuity",SUMIFS('Annuity Prices'!P:P,'Annuity Prices'!$B:$B,$D157,'Annuity Prices'!$E:$E,$G157),IF($B157="RAB Short",SUMIFS('RAB Prices Short'!P:P,'RAB Prices Short'!$B:$B,'All Prices combined'!$D157,'RAB Prices Short'!$E:$E,'All Prices combined'!$G157),IF($B157="RAB Long",SUMIFS('RAB Prices Long'!P:P,'RAB Prices Long'!$B:$B,'All Prices combined'!$D157,'RAB Prices Long'!$E:$E,'All Prices combined'!$G157)))),2)</f>
        <v>118.05</v>
      </c>
      <c r="N157" s="2">
        <f>ROUND(IF($B157="Annuity",SUMIFS('Annuity Prices'!Q:Q,'Annuity Prices'!$B:$B,$D157,'Annuity Prices'!$E:$E,$G157),IF($B157="RAB Short",SUMIFS('RAB Prices Short'!Q:Q,'RAB Prices Short'!$B:$B,'All Prices combined'!$D157,'RAB Prices Short'!$E:$E,'All Prices combined'!$G157),IF($B157="RAB Long",SUMIFS('RAB Prices Long'!Q:Q,'RAB Prices Long'!$B:$B,'All Prices combined'!$D157,'RAB Prices Long'!$E:$E,'All Prices combined'!$G157)))),2)</f>
        <v>121.01</v>
      </c>
      <c r="O157" s="2">
        <f>ROUND(IF($B157="Annuity",SUMIFS('Annuity Prices'!R:R,'Annuity Prices'!$B:$B,$D157,'Annuity Prices'!$E:$E,$G157),IF($B157="RAB Short",SUMIFS('RAB Prices Short'!R:R,'RAB Prices Short'!$B:$B,'All Prices combined'!$D157,'RAB Prices Short'!$E:$E,'All Prices combined'!$G157),IF($B157="RAB Long",SUMIFS('RAB Prices Long'!R:R,'RAB Prices Long'!$B:$B,'All Prices combined'!$D157,'RAB Prices Long'!$E:$E,'All Prices combined'!$G157)))),2)</f>
        <v>124.03</v>
      </c>
      <c r="P157" s="2">
        <f>ROUND(IF($B157="Annuity",SUMIFS('Annuity Prices'!S:S,'Annuity Prices'!$B:$B,$D157,'Annuity Prices'!$E:$E,$G157),IF($B157="RAB Short",SUMIFS('RAB Prices Short'!S:S,'RAB Prices Short'!$B:$B,'All Prices combined'!$D157,'RAB Prices Short'!$E:$E,'All Prices combined'!$G157),IF($B157="RAB Long",SUMIFS('RAB Prices Long'!S:S,'RAB Prices Long'!$B:$B,'All Prices combined'!$D157,'RAB Prices Long'!$E:$E,'All Prices combined'!$G157)))),2)</f>
        <v>127.13</v>
      </c>
      <c r="Q157" s="2">
        <f>ROUND(IF($B157="Annuity",SUMIFS('Annuity Prices'!T:T,'Annuity Prices'!$B:$B,$D157,'Annuity Prices'!$E:$E,$G157),IF($B157="RAB Short",SUMIFS('RAB Prices Short'!T:T,'RAB Prices Short'!$B:$B,'All Prices combined'!$D157,'RAB Prices Short'!$E:$E,'All Prices combined'!$G157),IF($B157="RAB Long",SUMIFS('RAB Prices Long'!T:T,'RAB Prices Long'!$B:$B,'All Prices combined'!$D157,'RAB Prices Long'!$E:$E,'All Prices combined'!$G157)))),2)</f>
        <v>130.76</v>
      </c>
      <c r="R157" s="2">
        <f>ROUND(IF($B157="Annuity",SUMIFS('Annuity Prices'!U:U,'Annuity Prices'!$B:$B,$D157,'Annuity Prices'!$E:$E,$G157),IF($B157="RAB Short",SUMIFS('RAB Prices Short'!U:U,'RAB Prices Short'!$B:$B,'All Prices combined'!$D157,'RAB Prices Short'!$E:$E,'All Prices combined'!$G157),IF($B157="RAB Long",SUMIFS('RAB Prices Long'!U:U,'RAB Prices Long'!$B:$B,'All Prices combined'!$D157,'RAB Prices Long'!$E:$E,'All Prices combined'!$G157)))),2)</f>
        <v>134.03</v>
      </c>
      <c r="S157" s="2">
        <f>ROUND(IF($B157="Annuity",SUMIFS('Annuity Prices'!V:V,'Annuity Prices'!$B:$B,$D157,'Annuity Prices'!$E:$E,$G157),IF($B157="RAB Short",SUMIFS('RAB Prices Short'!V:V,'RAB Prices Short'!$B:$B,'All Prices combined'!$D157,'RAB Prices Short'!$E:$E,'All Prices combined'!$G157),IF($B157="RAB Long",SUMIFS('RAB Prices Long'!V:V,'RAB Prices Long'!$B:$B,'All Prices combined'!$D157,'RAB Prices Long'!$E:$E,'All Prices combined'!$G157)))),2)</f>
        <v>137.38</v>
      </c>
      <c r="T157" s="2">
        <f>ROUND(IF($B157="Annuity",SUMIFS('Annuity Prices'!W:W,'Annuity Prices'!$B:$B,$D157,'Annuity Prices'!$E:$E,$G157),IF($B157="RAB Short",SUMIFS('RAB Prices Short'!W:W,'RAB Prices Short'!$B:$B,'All Prices combined'!$D157,'RAB Prices Short'!$E:$E,'All Prices combined'!$G157),IF($B157="RAB Long",SUMIFS('RAB Prices Long'!W:W,'RAB Prices Long'!$B:$B,'All Prices combined'!$D157,'RAB Prices Long'!$E:$E,'All Prices combined'!$G157)))),2)</f>
        <v>140.82</v>
      </c>
      <c r="U157" s="2">
        <f>ROUND(IF($B157="Annuity",SUMIFS('Annuity Prices'!X:X,'Annuity Prices'!$B:$B,$D157,'Annuity Prices'!$E:$E,$G157),IF($B157="RAB Short",SUMIFS('RAB Prices Short'!X:X,'RAB Prices Short'!$B:$B,'All Prices combined'!$D157,'RAB Prices Short'!$E:$E,'All Prices combined'!$G157),IF($B157="RAB Long",SUMIFS('RAB Prices Long'!X:X,'RAB Prices Long'!$B:$B,'All Prices combined'!$D157,'RAB Prices Long'!$E:$E,'All Prices combined'!$G157)))),2)</f>
        <v>144.80000000000001</v>
      </c>
      <c r="V157" s="2">
        <f>ROUND(IF($B157="Annuity",SUMIFS('Annuity Prices'!Y:Y,'Annuity Prices'!$B:$B,$D157,'Annuity Prices'!$E:$E,$G157),IF($B157="RAB Short",SUMIFS('RAB Prices Short'!Y:Y,'RAB Prices Short'!$B:$B,'All Prices combined'!$D157,'RAB Prices Short'!$E:$E,'All Prices combined'!$G157),IF($B157="RAB Long",SUMIFS('RAB Prices Long'!Y:Y,'RAB Prices Long'!$B:$B,'All Prices combined'!$D157,'RAB Prices Long'!$E:$E,'All Prices combined'!$G157)))),2)</f>
        <v>148.41999999999999</v>
      </c>
      <c r="W157" s="2">
        <f>ROUND(IF($B157="Annuity",SUMIFS('Annuity Prices'!Z:Z,'Annuity Prices'!$B:$B,$D157,'Annuity Prices'!$E:$E,$G157),IF($B157="RAB Short",SUMIFS('RAB Prices Short'!Z:Z,'RAB Prices Short'!$B:$B,'All Prices combined'!$D157,'RAB Prices Short'!$E:$E,'All Prices combined'!$G157),IF($B157="RAB Long",SUMIFS('RAB Prices Long'!Z:Z,'RAB Prices Long'!$B:$B,'All Prices combined'!$D157,'RAB Prices Long'!$E:$E,'All Prices combined'!$G157)))),2)</f>
        <v>152.13</v>
      </c>
      <c r="X157" s="2">
        <f>ROUND(IF($B157="Annuity",SUMIFS('Annuity Prices'!AA:AA,'Annuity Prices'!$B:$B,$D157,'Annuity Prices'!$E:$E,$G157),IF($B157="RAB Short",SUMIFS('RAB Prices Short'!AA:AA,'RAB Prices Short'!$B:$B,'All Prices combined'!$D157,'RAB Prices Short'!$E:$E,'All Prices combined'!$G157),IF($B157="RAB Long",SUMIFS('RAB Prices Long'!AA:AA,'RAB Prices Long'!$B:$B,'All Prices combined'!$D157,'RAB Prices Long'!$E:$E,'All Prices combined'!$G157)))),2)</f>
        <v>155.94</v>
      </c>
      <c r="Y157" s="2">
        <f>ROUND(IF($B157="Annuity",SUMIFS('Annuity Prices'!AB:AB,'Annuity Prices'!$B:$B,$D157,'Annuity Prices'!$E:$E,$G157),IF($B157="RAB Short",SUMIFS('RAB Prices Short'!AB:AB,'RAB Prices Short'!$B:$B,'All Prices combined'!$D157,'RAB Prices Short'!$E:$E,'All Prices combined'!$G157),IF($B157="RAB Long",SUMIFS('RAB Prices Long'!AB:AB,'RAB Prices Long'!$B:$B,'All Prices combined'!$D157,'RAB Prices Long'!$E:$E,'All Prices combined'!$G157)))),2)</f>
        <v>160.31</v>
      </c>
      <c r="Z157" s="2">
        <f>ROUND(IF($B157="Annuity",SUMIFS('Annuity Prices'!AC:AC,'Annuity Prices'!$B:$B,$D157,'Annuity Prices'!$E:$E,$G157),IF($B157="RAB Short",SUMIFS('RAB Prices Short'!AC:AC,'RAB Prices Short'!$B:$B,'All Prices combined'!$D157,'RAB Prices Short'!$E:$E,'All Prices combined'!$G157),IF($B157="RAB Long",SUMIFS('RAB Prices Long'!AC:AC,'RAB Prices Long'!$B:$B,'All Prices combined'!$D157,'RAB Prices Long'!$E:$E,'All Prices combined'!$G157)))),2)</f>
        <v>164.32</v>
      </c>
      <c r="AA157" s="2">
        <f>ROUND(IF($B157="Annuity",SUMIFS('Annuity Prices'!AD:AD,'Annuity Prices'!$B:$B,$D157,'Annuity Prices'!$E:$E,$G157),IF($B157="RAB Short",SUMIFS('RAB Prices Short'!AD:AD,'RAB Prices Short'!$B:$B,'All Prices combined'!$D157,'RAB Prices Short'!$E:$E,'All Prices combined'!$G157),IF($B157="RAB Long",SUMIFS('RAB Prices Long'!AD:AD,'RAB Prices Long'!$B:$B,'All Prices combined'!$D157,'RAB Prices Long'!$E:$E,'All Prices combined'!$G157)))),2)</f>
        <v>168.43</v>
      </c>
      <c r="AB157" s="2">
        <f>ROUND(IF($B157="Annuity",SUMIFS('Annuity Prices'!AE:AE,'Annuity Prices'!$B:$B,$D157,'Annuity Prices'!$E:$E,$G157),IF($B157="RAB Short",SUMIFS('RAB Prices Short'!AE:AE,'RAB Prices Short'!$B:$B,'All Prices combined'!$D157,'RAB Prices Short'!$E:$E,'All Prices combined'!$G157),IF($B157="RAB Long",SUMIFS('RAB Prices Long'!AE:AE,'RAB Prices Long'!$B:$B,'All Prices combined'!$D157,'RAB Prices Long'!$E:$E,'All Prices combined'!$G157)))),2)</f>
        <v>172.64</v>
      </c>
      <c r="AC157" s="2">
        <f>ROUND(IF($B157="Annuity",SUMIFS('Annuity Prices'!AF:AF,'Annuity Prices'!$B:$B,$D157,'Annuity Prices'!$E:$E,$G157),IF($B157="RAB Short",SUMIFS('RAB Prices Short'!AF:AF,'RAB Prices Short'!$B:$B,'All Prices combined'!$D157,'RAB Prices Short'!$E:$E,'All Prices combined'!$G157),IF($B157="RAB Long",SUMIFS('RAB Prices Long'!AF:AF,'RAB Prices Long'!$B:$B,'All Prices combined'!$D157,'RAB Prices Long'!$E:$E,'All Prices combined'!$G157)))),2)</f>
        <v>177.44</v>
      </c>
      <c r="AD157" s="2">
        <f>ROUND(IF($B157="Annuity",SUMIFS('Annuity Prices'!AG:AG,'Annuity Prices'!$B:$B,$D157,'Annuity Prices'!$E:$E,$G157),IF($B157="RAB Short",SUMIFS('RAB Prices Short'!AG:AG,'RAB Prices Short'!$B:$B,'All Prices combined'!$D157,'RAB Prices Short'!$E:$E,'All Prices combined'!$G157),IF($B157="RAB Long",SUMIFS('RAB Prices Long'!AG:AG,'RAB Prices Long'!$B:$B,'All Prices combined'!$D157,'RAB Prices Long'!$E:$E,'All Prices combined'!$G157)))),2)</f>
        <v>181.88</v>
      </c>
      <c r="AE157" s="2">
        <f>ROUND(IF($B157="Annuity",SUMIFS('Annuity Prices'!AH:AH,'Annuity Prices'!$B:$B,$D157,'Annuity Prices'!$E:$E,$G157),IF($B157="RAB Short",SUMIFS('RAB Prices Short'!AH:AH,'RAB Prices Short'!$B:$B,'All Prices combined'!$D157,'RAB Prices Short'!$E:$E,'All Prices combined'!$G157),IF($B157="RAB Long",SUMIFS('RAB Prices Long'!AH:AH,'RAB Prices Long'!$B:$B,'All Prices combined'!$D157,'RAB Prices Long'!$E:$E,'All Prices combined'!$G157)))),2)</f>
        <v>186.42</v>
      </c>
      <c r="AF157" s="2">
        <f>ROUND(IF($B157="Annuity",SUMIFS('Annuity Prices'!AI:AI,'Annuity Prices'!$B:$B,$D157,'Annuity Prices'!$E:$E,$G157),IF($B157="RAB Short",SUMIFS('RAB Prices Short'!AI:AI,'RAB Prices Short'!$B:$B,'All Prices combined'!$D157,'RAB Prices Short'!$E:$E,'All Prices combined'!$G157),IF($B157="RAB Long",SUMIFS('RAB Prices Long'!AI:AI,'RAB Prices Long'!$B:$B,'All Prices combined'!$D157,'RAB Prices Long'!$E:$E,'All Prices combined'!$G157)))),2)</f>
        <v>191.08</v>
      </c>
      <c r="AG157" s="2">
        <f>ROUND(IF($B157="Annuity",SUMIFS('Annuity Prices'!AJ:AJ,'Annuity Prices'!$B:$B,$D157,'Annuity Prices'!$E:$E,$G157),IF($B157="RAB Short",SUMIFS('RAB Prices Short'!AJ:AJ,'RAB Prices Short'!$B:$B,'All Prices combined'!$D157,'RAB Prices Short'!$E:$E,'All Prices combined'!$G157),IF($B157="RAB Long",SUMIFS('RAB Prices Long'!AJ:AJ,'RAB Prices Long'!$B:$B,'All Prices combined'!$D157,'RAB Prices Long'!$E:$E,'All Prices combined'!$G157)))),2)</f>
        <v>196.36</v>
      </c>
      <c r="AH157" s="2">
        <f>ROUND(IF($B157="Annuity",SUMIFS('Annuity Prices'!AK:AK,'Annuity Prices'!$B:$B,$D157,'Annuity Prices'!$E:$E,$G157),IF($B157="RAB Short",SUMIFS('RAB Prices Short'!AK:AK,'RAB Prices Short'!$B:$B,'All Prices combined'!$D157,'RAB Prices Short'!$E:$E,'All Prices combined'!$G157),IF($B157="RAB Long",SUMIFS('RAB Prices Long'!AK:AK,'RAB Prices Long'!$B:$B,'All Prices combined'!$D157,'RAB Prices Long'!$E:$E,'All Prices combined'!$G157)))),2)</f>
        <v>201.27</v>
      </c>
      <c r="AI157" s="2">
        <f>ROUND(IF($B157="Annuity",SUMIFS('Annuity Prices'!AL:AL,'Annuity Prices'!$B:$B,$D157,'Annuity Prices'!$E:$E,$G157),IF($B157="RAB Short",SUMIFS('RAB Prices Short'!AL:AL,'RAB Prices Short'!$B:$B,'All Prices combined'!$D157,'RAB Prices Short'!$E:$E,'All Prices combined'!$G157),IF($B157="RAB Long",SUMIFS('RAB Prices Long'!AL:AL,'RAB Prices Long'!$B:$B,'All Prices combined'!$D157,'RAB Prices Long'!$E:$E,'All Prices combined'!$G157)))),2)</f>
        <v>206.3</v>
      </c>
      <c r="AJ157" s="2">
        <f>ROUND(IF($B157="Annuity",SUMIFS('Annuity Prices'!AM:AM,'Annuity Prices'!$B:$B,$D157,'Annuity Prices'!$E:$E,$G157),IF($B157="RAB Short",SUMIFS('RAB Prices Short'!AM:AM,'RAB Prices Short'!$B:$B,'All Prices combined'!$D157,'RAB Prices Short'!$E:$E,'All Prices combined'!$G157),IF($B157="RAB Long",SUMIFS('RAB Prices Long'!AM:AM,'RAB Prices Long'!$B:$B,'All Prices combined'!$D157,'RAB Prices Long'!$E:$E,'All Prices combined'!$G157)))),2)</f>
        <v>211.46</v>
      </c>
      <c r="AK157" s="2">
        <f>ROUND(IF($B157="Annuity",SUMIFS('Annuity Prices'!AN:AN,'Annuity Prices'!$B:$B,$D157,'Annuity Prices'!$E:$E,$G157),IF($B157="RAB Short",SUMIFS('RAB Prices Short'!AN:AN,'RAB Prices Short'!$B:$B,'All Prices combined'!$D157,'RAB Prices Short'!$E:$E,'All Prices combined'!$G157),IF($B157="RAB Long",SUMIFS('RAB Prices Long'!AN:AN,'RAB Prices Long'!$B:$B,'All Prices combined'!$D157,'RAB Prices Long'!$E:$E,'All Prices combined'!$G157)))),2)</f>
        <v>217.26</v>
      </c>
      <c r="AL157" s="2">
        <f>ROUND(IF($B157="Annuity",SUMIFS('Annuity Prices'!AO:AO,'Annuity Prices'!$B:$B,$D157,'Annuity Prices'!$E:$E,$G157),IF($B157="RAB Short",SUMIFS('RAB Prices Short'!AO:AO,'RAB Prices Short'!$B:$B,'All Prices combined'!$D157,'RAB Prices Short'!$E:$E,'All Prices combined'!$G157),IF($B157="RAB Long",SUMIFS('RAB Prices Long'!AO:AO,'RAB Prices Long'!$B:$B,'All Prices combined'!$D157,'RAB Prices Long'!$E:$E,'All Prices combined'!$G157)))),2)</f>
        <v>222.69</v>
      </c>
      <c r="AM157" s="2">
        <f>ROUND(IF($B157="Annuity",SUMIFS('Annuity Prices'!AP:AP,'Annuity Prices'!$B:$B,$D157,'Annuity Prices'!$E:$E,$G157),IF($B157="RAB Short",SUMIFS('RAB Prices Short'!AP:AP,'RAB Prices Short'!$B:$B,'All Prices combined'!$D157,'RAB Prices Short'!$E:$E,'All Prices combined'!$G157),IF($B157="RAB Long",SUMIFS('RAB Prices Long'!AP:AP,'RAB Prices Long'!$B:$B,'All Prices combined'!$D157,'RAB Prices Long'!$E:$E,'All Prices combined'!$G157)))),2)</f>
        <v>228.26</v>
      </c>
      <c r="AN157" s="2">
        <f>ROUND(IF($B157="Annuity",SUMIFS('Annuity Prices'!AQ:AQ,'Annuity Prices'!$B:$B,$D157,'Annuity Prices'!$E:$E,$G157),IF($B157="RAB Short",SUMIFS('RAB Prices Short'!AQ:AQ,'RAB Prices Short'!$B:$B,'All Prices combined'!$D157,'RAB Prices Short'!$E:$E,'All Prices combined'!$G157),IF($B157="RAB Long",SUMIFS('RAB Prices Long'!AQ:AQ,'RAB Prices Long'!$B:$B,'All Prices combined'!$D157,'RAB Prices Long'!$E:$E,'All Prices combined'!$G157)))),2)</f>
        <v>233.97</v>
      </c>
      <c r="AO157" s="2">
        <f>ROUND(IF($B157="Annuity",SUMIFS('Annuity Prices'!AR:AR,'Annuity Prices'!$B:$B,$D157,'Annuity Prices'!$E:$E,$G157),IF($B157="RAB Short",SUMIFS('RAB Prices Short'!AR:AR,'RAB Prices Short'!$B:$B,'All Prices combined'!$D157,'RAB Prices Short'!$E:$E,'All Prices combined'!$G157),IF($B157="RAB Long",SUMIFS('RAB Prices Long'!AR:AR,'RAB Prices Long'!$B:$B,'All Prices combined'!$D157,'RAB Prices Long'!$E:$E,'All Prices combined'!$G157)))),2)</f>
        <v>59.07</v>
      </c>
      <c r="AP157" s="2">
        <f>ROUND(IF($B157="Annuity",SUMIFS('Annuity Prices'!AS:AS,'Annuity Prices'!$B:$B,$D157,'Annuity Prices'!$E:$E,$G157),IF($B157="RAB Short",SUMIFS('RAB Prices Short'!AS:AS,'RAB Prices Short'!$B:$B,'All Prices combined'!$D157,'RAB Prices Short'!$E:$E,'All Prices combined'!$G157),IF($B157="RAB Long",SUMIFS('RAB Prices Long'!AS:AS,'RAB Prices Long'!$B:$B,'All Prices combined'!$D157,'RAB Prices Long'!$E:$E,'All Prices combined'!$G157)))),2)</f>
        <v>63.81</v>
      </c>
      <c r="AQ157" s="2">
        <f>ROUND(IF($B157="Annuity",SUMIFS('Annuity Prices'!AT:AT,'Annuity Prices'!$B:$B,$D157,'Annuity Prices'!$E:$E,$G157),IF($B157="RAB Short",SUMIFS('RAB Prices Short'!AT:AT,'RAB Prices Short'!$B:$B,'All Prices combined'!$D157,'RAB Prices Short'!$E:$E,'All Prices combined'!$G157),IF($B157="RAB Long",SUMIFS('RAB Prices Long'!AT:AT,'RAB Prices Long'!$B:$B,'All Prices combined'!$D157,'RAB Prices Long'!$E:$E,'All Prices combined'!$G157)))),2)</f>
        <v>68.33</v>
      </c>
      <c r="AR157" s="2">
        <f>ROUND(IF($B157="Annuity",SUMIFS('Annuity Prices'!AU:AU,'Annuity Prices'!$B:$B,$D157,'Annuity Prices'!$E:$E,$G157),IF($B157="RAB Short",SUMIFS('RAB Prices Short'!AU:AU,'RAB Prices Short'!$B:$B,'All Prices combined'!$D157,'RAB Prices Short'!$E:$E,'All Prices combined'!$G157),IF($B157="RAB Long",SUMIFS('RAB Prices Long'!AU:AU,'RAB Prices Long'!$B:$B,'All Prices combined'!$D157,'RAB Prices Long'!$E:$E,'All Prices combined'!$G157)))),2)</f>
        <v>73.05</v>
      </c>
      <c r="AS157" s="2">
        <f>ROUND(IF($B157="Annuity",SUMIFS('Annuity Prices'!AV:AV,'Annuity Prices'!$B:$B,$D157,'Annuity Prices'!$E:$E,$G157),IF($B157="RAB Short",SUMIFS('RAB Prices Short'!AV:AV,'RAB Prices Short'!$B:$B,'All Prices combined'!$D157,'RAB Prices Short'!$E:$E,'All Prices combined'!$G157),IF($B157="RAB Long",SUMIFS('RAB Prices Long'!AV:AV,'RAB Prices Long'!$B:$B,'All Prices combined'!$D157,'RAB Prices Long'!$E:$E,'All Prices combined'!$G157)))),2)</f>
        <v>78</v>
      </c>
      <c r="AT157" s="2">
        <f>ROUND(IF($B157="Annuity",SUMIFS('Annuity Prices'!AW:AW,'Annuity Prices'!$B:$B,$D157,'Annuity Prices'!$E:$E,$G157),IF($B157="RAB Short",SUMIFS('RAB Prices Short'!AW:AW,'RAB Prices Short'!$B:$B,'All Prices combined'!$D157,'RAB Prices Short'!$E:$E,'All Prices combined'!$G157),IF($B157="RAB Long",SUMIFS('RAB Prices Long'!AW:AW,'RAB Prices Long'!$B:$B,'All Prices combined'!$D157,'RAB Prices Long'!$E:$E,'All Prices combined'!$G157)))),2)</f>
        <v>83.14</v>
      </c>
      <c r="AU157" s="2">
        <f>ROUND(IF($B157="Annuity",SUMIFS('Annuity Prices'!AX:AX,'Annuity Prices'!$B:$B,$D157,'Annuity Prices'!$E:$E,$G157),IF($B157="RAB Short",SUMIFS('RAB Prices Short'!AX:AX,'RAB Prices Short'!$B:$B,'All Prices combined'!$D157,'RAB Prices Short'!$E:$E,'All Prices combined'!$G157),IF($B157="RAB Long",SUMIFS('RAB Prices Long'!AX:AX,'RAB Prices Long'!$B:$B,'All Prices combined'!$D157,'RAB Prices Long'!$E:$E,'All Prices combined'!$G157)))),2)</f>
        <v>88.56</v>
      </c>
      <c r="AV157" s="2">
        <f>ROUND(IF($B157="Annuity",SUMIFS('Annuity Prices'!AY:AY,'Annuity Prices'!$B:$B,$D157,'Annuity Prices'!$E:$E,$G157),IF($B157="RAB Short",SUMIFS('RAB Prices Short'!AY:AY,'RAB Prices Short'!$B:$B,'All Prices combined'!$D157,'RAB Prices Short'!$E:$E,'All Prices combined'!$G157),IF($B157="RAB Long",SUMIFS('RAB Prices Long'!AY:AY,'RAB Prices Long'!$B:$B,'All Prices combined'!$D157,'RAB Prices Long'!$E:$E,'All Prices combined'!$G157)))),2)</f>
        <v>94.23</v>
      </c>
      <c r="AW157" s="2">
        <f>ROUND(IF($B157="Annuity",SUMIFS('Annuity Prices'!AZ:AZ,'Annuity Prices'!$B:$B,$D157,'Annuity Prices'!$E:$E,$G157),IF($B157="RAB Short",SUMIFS('RAB Prices Short'!AZ:AZ,'RAB Prices Short'!$B:$B,'All Prices combined'!$D157,'RAB Prices Short'!$E:$E,'All Prices combined'!$G157),IF($B157="RAB Long",SUMIFS('RAB Prices Long'!AZ:AZ,'RAB Prices Long'!$B:$B,'All Prices combined'!$D157,'RAB Prices Long'!$E:$E,'All Prices combined'!$G157)))),2)</f>
        <v>100.15</v>
      </c>
      <c r="AX157" s="2">
        <f>ROUND(IF($B157="Annuity",SUMIFS('Annuity Prices'!BA:BA,'Annuity Prices'!$B:$B,$D157,'Annuity Prices'!$E:$E,$G157),IF($B157="RAB Short",SUMIFS('RAB Prices Short'!BA:BA,'RAB Prices Short'!$B:$B,'All Prices combined'!$D157,'RAB Prices Short'!$E:$E,'All Prices combined'!$G157),IF($B157="RAB Long",SUMIFS('RAB Prices Long'!BA:BA,'RAB Prices Long'!$B:$B,'All Prices combined'!$D157,'RAB Prices Long'!$E:$E,'All Prices combined'!$G157)))),2)</f>
        <v>106.31</v>
      </c>
      <c r="AY157" s="2">
        <f>ROUND(IF($B157="Annuity",SUMIFS('Annuity Prices'!BB:BB,'Annuity Prices'!$B:$B,$D157,'Annuity Prices'!$E:$E,$G157),IF($B157="RAB Short",SUMIFS('RAB Prices Short'!BB:BB,'RAB Prices Short'!$B:$B,'All Prices combined'!$D157,'RAB Prices Short'!$E:$E,'All Prices combined'!$G157),IF($B157="RAB Long",SUMIFS('RAB Prices Long'!BB:BB,'RAB Prices Long'!$B:$B,'All Prices combined'!$D157,'RAB Prices Long'!$E:$E,'All Prices combined'!$G157)))),2)</f>
        <v>112.77</v>
      </c>
      <c r="AZ157" s="2">
        <f>ROUND(IF($B157="Annuity",SUMIFS('Annuity Prices'!BC:BC,'Annuity Prices'!$B:$B,$D157,'Annuity Prices'!$E:$E,$G157),IF($B157="RAB Short",SUMIFS('RAB Prices Short'!BC:BC,'RAB Prices Short'!$B:$B,'All Prices combined'!$D157,'RAB Prices Short'!$E:$E,'All Prices combined'!$G157),IF($B157="RAB Long",SUMIFS('RAB Prices Long'!BC:BC,'RAB Prices Long'!$B:$B,'All Prices combined'!$D157,'RAB Prices Long'!$E:$E,'All Prices combined'!$G157)))),2)</f>
        <v>119.5</v>
      </c>
      <c r="BA157" s="2">
        <f>ROUND(IF($B157="Annuity",SUMIFS('Annuity Prices'!BD:BD,'Annuity Prices'!$B:$B,$D157,'Annuity Prices'!$E:$E,$G157),IF($B157="RAB Short",SUMIFS('RAB Prices Short'!BD:BD,'RAB Prices Short'!$B:$B,'All Prices combined'!$D157,'RAB Prices Short'!$E:$E,'All Prices combined'!$G157),IF($B157="RAB Long",SUMIFS('RAB Prices Long'!BD:BD,'RAB Prices Long'!$B:$B,'All Prices combined'!$D157,'RAB Prices Long'!$E:$E,'All Prices combined'!$G157)))),2)</f>
        <v>126.53</v>
      </c>
      <c r="BB157" s="2">
        <f>ROUND(IF($B157="Annuity",SUMIFS('Annuity Prices'!BE:BE,'Annuity Prices'!$B:$B,$D157,'Annuity Prices'!$E:$E,$G157),IF($B157="RAB Short",SUMIFS('RAB Prices Short'!BE:BE,'RAB Prices Short'!$B:$B,'All Prices combined'!$D157,'RAB Prices Short'!$E:$E,'All Prices combined'!$G157),IF($B157="RAB Long",SUMIFS('RAB Prices Long'!BE:BE,'RAB Prices Long'!$B:$B,'All Prices combined'!$D157,'RAB Prices Long'!$E:$E,'All Prices combined'!$G157)))),2)</f>
        <v>133.85</v>
      </c>
      <c r="BC157" s="2">
        <f>ROUND(IF($B157="Annuity",SUMIFS('Annuity Prices'!BF:BF,'Annuity Prices'!$B:$B,$D157,'Annuity Prices'!$E:$E,$G157),IF($B157="RAB Short",SUMIFS('RAB Prices Short'!BF:BF,'RAB Prices Short'!$B:$B,'All Prices combined'!$D157,'RAB Prices Short'!$E:$E,'All Prices combined'!$G157),IF($B157="RAB Long",SUMIFS('RAB Prices Long'!BF:BF,'RAB Prices Long'!$B:$B,'All Prices combined'!$D157,'RAB Prices Long'!$E:$E,'All Prices combined'!$G157)))),2)</f>
        <v>141.51</v>
      </c>
      <c r="BD157" s="2">
        <f>ROUND(IF($B157="Annuity",SUMIFS('Annuity Prices'!BG:BG,'Annuity Prices'!$B:$B,$D157,'Annuity Prices'!$E:$E,$G157),IF($B157="RAB Short",SUMIFS('RAB Prices Short'!BG:BG,'RAB Prices Short'!$B:$B,'All Prices combined'!$D157,'RAB Prices Short'!$E:$E,'All Prices combined'!$G157),IF($B157="RAB Long",SUMIFS('RAB Prices Long'!BG:BG,'RAB Prices Long'!$B:$B,'All Prices combined'!$D157,'RAB Prices Long'!$E:$E,'All Prices combined'!$G157)))),2)</f>
        <v>149.47999999999999</v>
      </c>
      <c r="BE157" s="2">
        <f>ROUND(IF($B157="Annuity",SUMIFS('Annuity Prices'!BH:BH,'Annuity Prices'!$B:$B,$D157,'Annuity Prices'!$E:$E,$G157),IF($B157="RAB Short",SUMIFS('RAB Prices Short'!BH:BH,'RAB Prices Short'!$B:$B,'All Prices combined'!$D157,'RAB Prices Short'!$E:$E,'All Prices combined'!$G157),IF($B157="RAB Long",SUMIFS('RAB Prices Long'!BH:BH,'RAB Prices Long'!$B:$B,'All Prices combined'!$D157,'RAB Prices Long'!$E:$E,'All Prices combined'!$G157)))),2)</f>
        <v>155.94</v>
      </c>
      <c r="BF157" s="2">
        <f>ROUND(IF($B157="Annuity",SUMIFS('Annuity Prices'!BI:BI,'Annuity Prices'!$B:$B,$D157,'Annuity Prices'!$E:$E,$G157),IF($B157="RAB Short",SUMIFS('RAB Prices Short'!BI:BI,'RAB Prices Short'!$B:$B,'All Prices combined'!$D157,'RAB Prices Short'!$E:$E,'All Prices combined'!$G157),IF($B157="RAB Long",SUMIFS('RAB Prices Long'!BI:BI,'RAB Prices Long'!$B:$B,'All Prices combined'!$D157,'RAB Prices Long'!$E:$E,'All Prices combined'!$G157)))),2)</f>
        <v>160.31</v>
      </c>
      <c r="BG157" s="2">
        <f>ROUND(IF($B157="Annuity",SUMIFS('Annuity Prices'!BJ:BJ,'Annuity Prices'!$B:$B,$D157,'Annuity Prices'!$E:$E,$G157),IF($B157="RAB Short",SUMIFS('RAB Prices Short'!BJ:BJ,'RAB Prices Short'!$B:$B,'All Prices combined'!$D157,'RAB Prices Short'!$E:$E,'All Prices combined'!$G157),IF($B157="RAB Long",SUMIFS('RAB Prices Long'!BJ:BJ,'RAB Prices Long'!$B:$B,'All Prices combined'!$D157,'RAB Prices Long'!$E:$E,'All Prices combined'!$G157)))),2)</f>
        <v>164.32</v>
      </c>
      <c r="BH157" s="2">
        <f>ROUND(IF($B157="Annuity",SUMIFS('Annuity Prices'!BK:BK,'Annuity Prices'!$B:$B,$D157,'Annuity Prices'!$E:$E,$G157),IF($B157="RAB Short",SUMIFS('RAB Prices Short'!BK:BK,'RAB Prices Short'!$B:$B,'All Prices combined'!$D157,'RAB Prices Short'!$E:$E,'All Prices combined'!$G157),IF($B157="RAB Long",SUMIFS('RAB Prices Long'!BK:BK,'RAB Prices Long'!$B:$B,'All Prices combined'!$D157,'RAB Prices Long'!$E:$E,'All Prices combined'!$G157)))),2)</f>
        <v>168.43</v>
      </c>
      <c r="BI157" s="2">
        <f>ROUND(IF($B157="Annuity",SUMIFS('Annuity Prices'!BL:BL,'Annuity Prices'!$B:$B,$D157,'Annuity Prices'!$E:$E,$G157),IF($B157="RAB Short",SUMIFS('RAB Prices Short'!BL:BL,'RAB Prices Short'!$B:$B,'All Prices combined'!$D157,'RAB Prices Short'!$E:$E,'All Prices combined'!$G157),IF($B157="RAB Long",SUMIFS('RAB Prices Long'!BL:BL,'RAB Prices Long'!$B:$B,'All Prices combined'!$D157,'RAB Prices Long'!$E:$E,'All Prices combined'!$G157)))),2)</f>
        <v>172.64</v>
      </c>
      <c r="BJ157" s="2">
        <f>ROUND(IF($B157="Annuity",SUMIFS('Annuity Prices'!BM:BM,'Annuity Prices'!$B:$B,$D157,'Annuity Prices'!$E:$E,$G157),IF($B157="RAB Short",SUMIFS('RAB Prices Short'!BM:BM,'RAB Prices Short'!$B:$B,'All Prices combined'!$D157,'RAB Prices Short'!$E:$E,'All Prices combined'!$G157),IF($B157="RAB Long",SUMIFS('RAB Prices Long'!BM:BM,'RAB Prices Long'!$B:$B,'All Prices combined'!$D157,'RAB Prices Long'!$E:$E,'All Prices combined'!$G157)))),2)</f>
        <v>177.44</v>
      </c>
      <c r="BK157" s="2">
        <f>ROUND(IF($B157="Annuity",SUMIFS('Annuity Prices'!BN:BN,'Annuity Prices'!$B:$B,$D157,'Annuity Prices'!$E:$E,$G157),IF($B157="RAB Short",SUMIFS('RAB Prices Short'!BN:BN,'RAB Prices Short'!$B:$B,'All Prices combined'!$D157,'RAB Prices Short'!$E:$E,'All Prices combined'!$G157),IF($B157="RAB Long",SUMIFS('RAB Prices Long'!BN:BN,'RAB Prices Long'!$B:$B,'All Prices combined'!$D157,'RAB Prices Long'!$E:$E,'All Prices combined'!$G157)))),2)</f>
        <v>181.88</v>
      </c>
      <c r="BL157" s="2">
        <f>ROUND(IF($B157="Annuity",SUMIFS('Annuity Prices'!BO:BO,'Annuity Prices'!$B:$B,$D157,'Annuity Prices'!$E:$E,$G157),IF($B157="RAB Short",SUMIFS('RAB Prices Short'!BO:BO,'RAB Prices Short'!$B:$B,'All Prices combined'!$D157,'RAB Prices Short'!$E:$E,'All Prices combined'!$G157),IF($B157="RAB Long",SUMIFS('RAB Prices Long'!BO:BO,'RAB Prices Long'!$B:$B,'All Prices combined'!$D157,'RAB Prices Long'!$E:$E,'All Prices combined'!$G157)))),2)</f>
        <v>186.42</v>
      </c>
      <c r="BM157" s="2">
        <f>ROUND(IF($B157="Annuity",SUMIFS('Annuity Prices'!BP:BP,'Annuity Prices'!$B:$B,$D157,'Annuity Prices'!$E:$E,$G157),IF($B157="RAB Short",SUMIFS('RAB Prices Short'!BP:BP,'RAB Prices Short'!$B:$B,'All Prices combined'!$D157,'RAB Prices Short'!$E:$E,'All Prices combined'!$G157),IF($B157="RAB Long",SUMIFS('RAB Prices Long'!BP:BP,'RAB Prices Long'!$B:$B,'All Prices combined'!$D157,'RAB Prices Long'!$E:$E,'All Prices combined'!$G157)))),2)</f>
        <v>191.08</v>
      </c>
      <c r="BN157" s="2">
        <f>ROUND(IF($B157="Annuity",SUMIFS('Annuity Prices'!BQ:BQ,'Annuity Prices'!$B:$B,$D157,'Annuity Prices'!$E:$E,$G157),IF($B157="RAB Short",SUMIFS('RAB Prices Short'!BQ:BQ,'RAB Prices Short'!$B:$B,'All Prices combined'!$D157,'RAB Prices Short'!$E:$E,'All Prices combined'!$G157),IF($B157="RAB Long",SUMIFS('RAB Prices Long'!BQ:BQ,'RAB Prices Long'!$B:$B,'All Prices combined'!$D157,'RAB Prices Long'!$E:$E,'All Prices combined'!$G157)))),2)</f>
        <v>196.36</v>
      </c>
      <c r="BO157" s="2">
        <f>ROUND(IF($B157="Annuity",SUMIFS('Annuity Prices'!BR:BR,'Annuity Prices'!$B:$B,$D157,'Annuity Prices'!$E:$E,$G157),IF($B157="RAB Short",SUMIFS('RAB Prices Short'!BR:BR,'RAB Prices Short'!$B:$B,'All Prices combined'!$D157,'RAB Prices Short'!$E:$E,'All Prices combined'!$G157),IF($B157="RAB Long",SUMIFS('RAB Prices Long'!BR:BR,'RAB Prices Long'!$B:$B,'All Prices combined'!$D157,'RAB Prices Long'!$E:$E,'All Prices combined'!$G157)))),2)</f>
        <v>201.27</v>
      </c>
      <c r="BP157" s="2">
        <f>ROUND(IF($B157="Annuity",SUMIFS('Annuity Prices'!BS:BS,'Annuity Prices'!$B:$B,$D157,'Annuity Prices'!$E:$E,$G157),IF($B157="RAB Short",SUMIFS('RAB Prices Short'!BS:BS,'RAB Prices Short'!$B:$B,'All Prices combined'!$D157,'RAB Prices Short'!$E:$E,'All Prices combined'!$G157),IF($B157="RAB Long",SUMIFS('RAB Prices Long'!BS:BS,'RAB Prices Long'!$B:$B,'All Prices combined'!$D157,'RAB Prices Long'!$E:$E,'All Prices combined'!$G157)))),2)</f>
        <v>206.3</v>
      </c>
      <c r="BQ157" s="2">
        <f>ROUND(IF($B157="Annuity",SUMIFS('Annuity Prices'!BT:BT,'Annuity Prices'!$B:$B,$D157,'Annuity Prices'!$E:$E,$G157),IF($B157="RAB Short",SUMIFS('RAB Prices Short'!BT:BT,'RAB Prices Short'!$B:$B,'All Prices combined'!$D157,'RAB Prices Short'!$E:$E,'All Prices combined'!$G157),IF($B157="RAB Long",SUMIFS('RAB Prices Long'!BT:BT,'RAB Prices Long'!$B:$B,'All Prices combined'!$D157,'RAB Prices Long'!$E:$E,'All Prices combined'!$G157)))),2)</f>
        <v>211.46</v>
      </c>
      <c r="BR157" s="2">
        <f>ROUND(IF($B157="Annuity",SUMIFS('Annuity Prices'!BU:BU,'Annuity Prices'!$B:$B,$D157,'Annuity Prices'!$E:$E,$G157),IF($B157="RAB Short",SUMIFS('RAB Prices Short'!BU:BU,'RAB Prices Short'!$B:$B,'All Prices combined'!$D157,'RAB Prices Short'!$E:$E,'All Prices combined'!$G157),IF($B157="RAB Long",SUMIFS('RAB Prices Long'!BU:BU,'RAB Prices Long'!$B:$B,'All Prices combined'!$D157,'RAB Prices Long'!$E:$E,'All Prices combined'!$G157)))),2)</f>
        <v>217.26</v>
      </c>
      <c r="BS157" s="2">
        <f>ROUND(IF($B157="Annuity",SUMIFS('Annuity Prices'!BV:BV,'Annuity Prices'!$B:$B,$D157,'Annuity Prices'!$E:$E,$G157),IF($B157="RAB Short",SUMIFS('RAB Prices Short'!BV:BV,'RAB Prices Short'!$B:$B,'All Prices combined'!$D157,'RAB Prices Short'!$E:$E,'All Prices combined'!$G157),IF($B157="RAB Long",SUMIFS('RAB Prices Long'!BV:BV,'RAB Prices Long'!$B:$B,'All Prices combined'!$D157,'RAB Prices Long'!$E:$E,'All Prices combined'!$G157)))),2)</f>
        <v>222.69</v>
      </c>
      <c r="BT157" s="2">
        <f>ROUND(IF($B157="Annuity",SUMIFS('Annuity Prices'!BW:BW,'Annuity Prices'!$B:$B,$D157,'Annuity Prices'!$E:$E,$G157),IF($B157="RAB Short",SUMIFS('RAB Prices Short'!BW:BW,'RAB Prices Short'!$B:$B,'All Prices combined'!$D157,'RAB Prices Short'!$E:$E,'All Prices combined'!$G157),IF($B157="RAB Long",SUMIFS('RAB Prices Long'!BW:BW,'RAB Prices Long'!$B:$B,'All Prices combined'!$D157,'RAB Prices Long'!$E:$E,'All Prices combined'!$G157)))),2)</f>
        <v>228.26</v>
      </c>
      <c r="BU157" s="2">
        <f>ROUND(IF($B157="Annuity",SUMIFS('Annuity Prices'!BX:BX,'Annuity Prices'!$B:$B,$D157,'Annuity Prices'!$E:$E,$G157),IF($B157="RAB Short",SUMIFS('RAB Prices Short'!BX:BX,'RAB Prices Short'!$B:$B,'All Prices combined'!$D157,'RAB Prices Short'!$E:$E,'All Prices combined'!$G157),IF($B157="RAB Long",SUMIFS('RAB Prices Long'!BX:BX,'RAB Prices Long'!$B:$B,'All Prices combined'!$D157,'RAB Prices Long'!$E:$E,'All Prices combined'!$G157)))),2)</f>
        <v>233.97</v>
      </c>
    </row>
    <row r="158" spans="2:73" x14ac:dyDescent="0.25">
      <c r="B158" t="s">
        <v>37</v>
      </c>
      <c r="C158" s="1">
        <v>29</v>
      </c>
      <c r="D158" s="1" t="s">
        <v>207</v>
      </c>
      <c r="E158" s="1" t="s">
        <v>208</v>
      </c>
      <c r="F158" s="1">
        <v>29</v>
      </c>
      <c r="G158" s="1" t="s">
        <v>43</v>
      </c>
      <c r="H158" s="1"/>
      <c r="I158" s="2">
        <f>ROUND(IF($B158="Annuity",SUMIFS('Annuity Prices'!L:L,'Annuity Prices'!$B:$B,$D158,'Annuity Prices'!$E:$E,$G158),IF($B158="RAB Short",SUMIFS('RAB Prices Short'!L:L,'RAB Prices Short'!$B:$B,'All Prices combined'!$D158,'RAB Prices Short'!$E:$E,'All Prices combined'!$G158),IF($B158="RAB Long",SUMIFS('RAB Prices Long'!L:L,'RAB Prices Long'!$B:$B,'All Prices combined'!$D158,'RAB Prices Long'!$E:$E,'All Prices combined'!$G158)))),2)</f>
        <v>49.66</v>
      </c>
      <c r="J158" s="2">
        <f>ROUND(IF($B158="Annuity",SUMIFS('Annuity Prices'!M:M,'Annuity Prices'!$B:$B,$D158,'Annuity Prices'!$E:$E,$G158),IF($B158="RAB Short",SUMIFS('RAB Prices Short'!M:M,'RAB Prices Short'!$B:$B,'All Prices combined'!$D158,'RAB Prices Short'!$E:$E,'All Prices combined'!$G158),IF($B158="RAB Long",SUMIFS('RAB Prices Long'!M:M,'RAB Prices Long'!$B:$B,'All Prices combined'!$D158,'RAB Prices Long'!$E:$E,'All Prices combined'!$G158)))),2)</f>
        <v>51.08</v>
      </c>
      <c r="K158" s="2">
        <f>ROUND(IF($B158="Annuity",SUMIFS('Annuity Prices'!N:N,'Annuity Prices'!$B:$B,$D158,'Annuity Prices'!$E:$E,$G158),IF($B158="RAB Short",SUMIFS('RAB Prices Short'!N:N,'RAB Prices Short'!$B:$B,'All Prices combined'!$D158,'RAB Prices Short'!$E:$E,'All Prices combined'!$G158),IF($B158="RAB Long",SUMIFS('RAB Prices Long'!N:N,'RAB Prices Long'!$B:$B,'All Prices combined'!$D158,'RAB Prices Long'!$E:$E,'All Prices combined'!$G158)))),2)</f>
        <v>52.55</v>
      </c>
      <c r="L158" s="2">
        <f>ROUND(IF($B158="Annuity",SUMIFS('Annuity Prices'!O:O,'Annuity Prices'!$B:$B,$D158,'Annuity Prices'!$E:$E,$G158),IF($B158="RAB Short",SUMIFS('RAB Prices Short'!O:O,'RAB Prices Short'!$B:$B,'All Prices combined'!$D158,'RAB Prices Short'!$E:$E,'All Prices combined'!$G158),IF($B158="RAB Long",SUMIFS('RAB Prices Long'!O:O,'RAB Prices Long'!$B:$B,'All Prices combined'!$D158,'RAB Prices Long'!$E:$E,'All Prices combined'!$G158)))),2)</f>
        <v>54.06</v>
      </c>
      <c r="M158" s="2">
        <f>ROUND(IF($B158="Annuity",SUMIFS('Annuity Prices'!P:P,'Annuity Prices'!$B:$B,$D158,'Annuity Prices'!$E:$E,$G158),IF($B158="RAB Short",SUMIFS('RAB Prices Short'!P:P,'RAB Prices Short'!$B:$B,'All Prices combined'!$D158,'RAB Prices Short'!$E:$E,'All Prices combined'!$G158),IF($B158="RAB Long",SUMIFS('RAB Prices Long'!P:P,'RAB Prices Long'!$B:$B,'All Prices combined'!$D158,'RAB Prices Long'!$E:$E,'All Prices combined'!$G158)))),2)</f>
        <v>58.54</v>
      </c>
      <c r="N158" s="2">
        <f>ROUND(IF($B158="Annuity",SUMIFS('Annuity Prices'!Q:Q,'Annuity Prices'!$B:$B,$D158,'Annuity Prices'!$E:$E,$G158),IF($B158="RAB Short",SUMIFS('RAB Prices Short'!Q:Q,'RAB Prices Short'!$B:$B,'All Prices combined'!$D158,'RAB Prices Short'!$E:$E,'All Prices combined'!$G158),IF($B158="RAB Long",SUMIFS('RAB Prices Long'!Q:Q,'RAB Prices Long'!$B:$B,'All Prices combined'!$D158,'RAB Prices Long'!$E:$E,'All Prices combined'!$G158)))),2)</f>
        <v>60</v>
      </c>
      <c r="O158" s="2">
        <f>ROUND(IF($B158="Annuity",SUMIFS('Annuity Prices'!R:R,'Annuity Prices'!$B:$B,$D158,'Annuity Prices'!$E:$E,$G158),IF($B158="RAB Short",SUMIFS('RAB Prices Short'!R:R,'RAB Prices Short'!$B:$B,'All Prices combined'!$D158,'RAB Prices Short'!$E:$E,'All Prices combined'!$G158),IF($B158="RAB Long",SUMIFS('RAB Prices Long'!R:R,'RAB Prices Long'!$B:$B,'All Prices combined'!$D158,'RAB Prices Long'!$E:$E,'All Prices combined'!$G158)))),2)</f>
        <v>61.5</v>
      </c>
      <c r="P158" s="2">
        <f>ROUND(IF($B158="Annuity",SUMIFS('Annuity Prices'!S:S,'Annuity Prices'!$B:$B,$D158,'Annuity Prices'!$E:$E,$G158),IF($B158="RAB Short",SUMIFS('RAB Prices Short'!S:S,'RAB Prices Short'!$B:$B,'All Prices combined'!$D158,'RAB Prices Short'!$E:$E,'All Prices combined'!$G158),IF($B158="RAB Long",SUMIFS('RAB Prices Long'!S:S,'RAB Prices Long'!$B:$B,'All Prices combined'!$D158,'RAB Prices Long'!$E:$E,'All Prices combined'!$G158)))),2)</f>
        <v>63.04</v>
      </c>
      <c r="Q158" s="2">
        <f>ROUND(IF($B158="Annuity",SUMIFS('Annuity Prices'!T:T,'Annuity Prices'!$B:$B,$D158,'Annuity Prices'!$E:$E,$G158),IF($B158="RAB Short",SUMIFS('RAB Prices Short'!T:T,'RAB Prices Short'!$B:$B,'All Prices combined'!$D158,'RAB Prices Short'!$E:$E,'All Prices combined'!$G158),IF($B158="RAB Long",SUMIFS('RAB Prices Long'!T:T,'RAB Prices Long'!$B:$B,'All Prices combined'!$D158,'RAB Prices Long'!$E:$E,'All Prices combined'!$G158)))),2)</f>
        <v>68.25</v>
      </c>
      <c r="R158" s="2">
        <f>ROUND(IF($B158="Annuity",SUMIFS('Annuity Prices'!U:U,'Annuity Prices'!$B:$B,$D158,'Annuity Prices'!$E:$E,$G158),IF($B158="RAB Short",SUMIFS('RAB Prices Short'!U:U,'RAB Prices Short'!$B:$B,'All Prices combined'!$D158,'RAB Prices Short'!$E:$E,'All Prices combined'!$G158),IF($B158="RAB Long",SUMIFS('RAB Prices Long'!U:U,'RAB Prices Long'!$B:$B,'All Prices combined'!$D158,'RAB Prices Long'!$E:$E,'All Prices combined'!$G158)))),2)</f>
        <v>69.959999999999994</v>
      </c>
      <c r="S158" s="2">
        <f>ROUND(IF($B158="Annuity",SUMIFS('Annuity Prices'!V:V,'Annuity Prices'!$B:$B,$D158,'Annuity Prices'!$E:$E,$G158),IF($B158="RAB Short",SUMIFS('RAB Prices Short'!V:V,'RAB Prices Short'!$B:$B,'All Prices combined'!$D158,'RAB Prices Short'!$E:$E,'All Prices combined'!$G158),IF($B158="RAB Long",SUMIFS('RAB Prices Long'!V:V,'RAB Prices Long'!$B:$B,'All Prices combined'!$D158,'RAB Prices Long'!$E:$E,'All Prices combined'!$G158)))),2)</f>
        <v>71.709999999999994</v>
      </c>
      <c r="T158" s="2">
        <f>ROUND(IF($B158="Annuity",SUMIFS('Annuity Prices'!W:W,'Annuity Prices'!$B:$B,$D158,'Annuity Prices'!$E:$E,$G158),IF($B158="RAB Short",SUMIFS('RAB Prices Short'!W:W,'RAB Prices Short'!$B:$B,'All Prices combined'!$D158,'RAB Prices Short'!$E:$E,'All Prices combined'!$G158),IF($B158="RAB Long",SUMIFS('RAB Prices Long'!W:W,'RAB Prices Long'!$B:$B,'All Prices combined'!$D158,'RAB Prices Long'!$E:$E,'All Prices combined'!$G158)))),2)</f>
        <v>73.5</v>
      </c>
      <c r="U158" s="2">
        <f>ROUND(IF($B158="Annuity",SUMIFS('Annuity Prices'!X:X,'Annuity Prices'!$B:$B,$D158,'Annuity Prices'!$E:$E,$G158),IF($B158="RAB Short",SUMIFS('RAB Prices Short'!X:X,'RAB Prices Short'!$B:$B,'All Prices combined'!$D158,'RAB Prices Short'!$E:$E,'All Prices combined'!$G158),IF($B158="RAB Long",SUMIFS('RAB Prices Long'!X:X,'RAB Prices Long'!$B:$B,'All Prices combined'!$D158,'RAB Prices Long'!$E:$E,'All Prices combined'!$G158)))),2)</f>
        <v>79.53</v>
      </c>
      <c r="V158" s="2">
        <f>ROUND(IF($B158="Annuity",SUMIFS('Annuity Prices'!Y:Y,'Annuity Prices'!$B:$B,$D158,'Annuity Prices'!$E:$E,$G158),IF($B158="RAB Short",SUMIFS('RAB Prices Short'!Y:Y,'RAB Prices Short'!$B:$B,'All Prices combined'!$D158,'RAB Prices Short'!$E:$E,'All Prices combined'!$G158),IF($B158="RAB Long",SUMIFS('RAB Prices Long'!Y:Y,'RAB Prices Long'!$B:$B,'All Prices combined'!$D158,'RAB Prices Long'!$E:$E,'All Prices combined'!$G158)))),2)</f>
        <v>81.52</v>
      </c>
      <c r="W158" s="2">
        <f>ROUND(IF($B158="Annuity",SUMIFS('Annuity Prices'!Z:Z,'Annuity Prices'!$B:$B,$D158,'Annuity Prices'!$E:$E,$G158),IF($B158="RAB Short",SUMIFS('RAB Prices Short'!Z:Z,'RAB Prices Short'!$B:$B,'All Prices combined'!$D158,'RAB Prices Short'!$E:$E,'All Prices combined'!$G158),IF($B158="RAB Long",SUMIFS('RAB Prices Long'!Z:Z,'RAB Prices Long'!$B:$B,'All Prices combined'!$D158,'RAB Prices Long'!$E:$E,'All Prices combined'!$G158)))),2)</f>
        <v>83.56</v>
      </c>
      <c r="X158" s="2">
        <f>ROUND(IF($B158="Annuity",SUMIFS('Annuity Prices'!AA:AA,'Annuity Prices'!$B:$B,$D158,'Annuity Prices'!$E:$E,$G158),IF($B158="RAB Short",SUMIFS('RAB Prices Short'!AA:AA,'RAB Prices Short'!$B:$B,'All Prices combined'!$D158,'RAB Prices Short'!$E:$E,'All Prices combined'!$G158),IF($B158="RAB Long",SUMIFS('RAB Prices Long'!AA:AA,'RAB Prices Long'!$B:$B,'All Prices combined'!$D158,'RAB Prices Long'!$E:$E,'All Prices combined'!$G158)))),2)</f>
        <v>85.65</v>
      </c>
      <c r="Y158" s="2">
        <f>ROUND(IF($B158="Annuity",SUMIFS('Annuity Prices'!AB:AB,'Annuity Prices'!$B:$B,$D158,'Annuity Prices'!$E:$E,$G158),IF($B158="RAB Short",SUMIFS('RAB Prices Short'!AB:AB,'RAB Prices Short'!$B:$B,'All Prices combined'!$D158,'RAB Prices Short'!$E:$E,'All Prices combined'!$G158),IF($B158="RAB Long",SUMIFS('RAB Prices Long'!AB:AB,'RAB Prices Long'!$B:$B,'All Prices combined'!$D158,'RAB Prices Long'!$E:$E,'All Prices combined'!$G158)))),2)</f>
        <v>92.63</v>
      </c>
      <c r="Z158" s="2">
        <f>ROUND(IF($B158="Annuity",SUMIFS('Annuity Prices'!AC:AC,'Annuity Prices'!$B:$B,$D158,'Annuity Prices'!$E:$E,$G158),IF($B158="RAB Short",SUMIFS('RAB Prices Short'!AC:AC,'RAB Prices Short'!$B:$B,'All Prices combined'!$D158,'RAB Prices Short'!$E:$E,'All Prices combined'!$G158),IF($B158="RAB Long",SUMIFS('RAB Prices Long'!AC:AC,'RAB Prices Long'!$B:$B,'All Prices combined'!$D158,'RAB Prices Long'!$E:$E,'All Prices combined'!$G158)))),2)</f>
        <v>94.94</v>
      </c>
      <c r="AA158" s="2">
        <f>ROUND(IF($B158="Annuity",SUMIFS('Annuity Prices'!AD:AD,'Annuity Prices'!$B:$B,$D158,'Annuity Prices'!$E:$E,$G158),IF($B158="RAB Short",SUMIFS('RAB Prices Short'!AD:AD,'RAB Prices Short'!$B:$B,'All Prices combined'!$D158,'RAB Prices Short'!$E:$E,'All Prices combined'!$G158),IF($B158="RAB Long",SUMIFS('RAB Prices Long'!AD:AD,'RAB Prices Long'!$B:$B,'All Prices combined'!$D158,'RAB Prices Long'!$E:$E,'All Prices combined'!$G158)))),2)</f>
        <v>97.32</v>
      </c>
      <c r="AB158" s="2">
        <f>ROUND(IF($B158="Annuity",SUMIFS('Annuity Prices'!AE:AE,'Annuity Prices'!$B:$B,$D158,'Annuity Prices'!$E:$E,$G158),IF($B158="RAB Short",SUMIFS('RAB Prices Short'!AE:AE,'RAB Prices Short'!$B:$B,'All Prices combined'!$D158,'RAB Prices Short'!$E:$E,'All Prices combined'!$G158),IF($B158="RAB Long",SUMIFS('RAB Prices Long'!AE:AE,'RAB Prices Long'!$B:$B,'All Prices combined'!$D158,'RAB Prices Long'!$E:$E,'All Prices combined'!$G158)))),2)</f>
        <v>99.75</v>
      </c>
      <c r="AC158" s="2">
        <f>ROUND(IF($B158="Annuity",SUMIFS('Annuity Prices'!AF:AF,'Annuity Prices'!$B:$B,$D158,'Annuity Prices'!$E:$E,$G158),IF($B158="RAB Short",SUMIFS('RAB Prices Short'!AF:AF,'RAB Prices Short'!$B:$B,'All Prices combined'!$D158,'RAB Prices Short'!$E:$E,'All Prices combined'!$G158),IF($B158="RAB Long",SUMIFS('RAB Prices Long'!AF:AF,'RAB Prices Long'!$B:$B,'All Prices combined'!$D158,'RAB Prices Long'!$E:$E,'All Prices combined'!$G158)))),2)</f>
        <v>107.82</v>
      </c>
      <c r="AD158" s="2">
        <f>ROUND(IF($B158="Annuity",SUMIFS('Annuity Prices'!AG:AG,'Annuity Prices'!$B:$B,$D158,'Annuity Prices'!$E:$E,$G158),IF($B158="RAB Short",SUMIFS('RAB Prices Short'!AG:AG,'RAB Prices Short'!$B:$B,'All Prices combined'!$D158,'RAB Prices Short'!$E:$E,'All Prices combined'!$G158),IF($B158="RAB Long",SUMIFS('RAB Prices Long'!AG:AG,'RAB Prices Long'!$B:$B,'All Prices combined'!$D158,'RAB Prices Long'!$E:$E,'All Prices combined'!$G158)))),2)</f>
        <v>110.52</v>
      </c>
      <c r="AE158" s="2">
        <f>ROUND(IF($B158="Annuity",SUMIFS('Annuity Prices'!AH:AH,'Annuity Prices'!$B:$B,$D158,'Annuity Prices'!$E:$E,$G158),IF($B158="RAB Short",SUMIFS('RAB Prices Short'!AH:AH,'RAB Prices Short'!$B:$B,'All Prices combined'!$D158,'RAB Prices Short'!$E:$E,'All Prices combined'!$G158),IF($B158="RAB Long",SUMIFS('RAB Prices Long'!AH:AH,'RAB Prices Long'!$B:$B,'All Prices combined'!$D158,'RAB Prices Long'!$E:$E,'All Prices combined'!$G158)))),2)</f>
        <v>113.28</v>
      </c>
      <c r="AF158" s="2">
        <f>ROUND(IF($B158="Annuity",SUMIFS('Annuity Prices'!AI:AI,'Annuity Prices'!$B:$B,$D158,'Annuity Prices'!$E:$E,$G158),IF($B158="RAB Short",SUMIFS('RAB Prices Short'!AI:AI,'RAB Prices Short'!$B:$B,'All Prices combined'!$D158,'RAB Prices Short'!$E:$E,'All Prices combined'!$G158),IF($B158="RAB Long",SUMIFS('RAB Prices Long'!AI:AI,'RAB Prices Long'!$B:$B,'All Prices combined'!$D158,'RAB Prices Long'!$E:$E,'All Prices combined'!$G158)))),2)</f>
        <v>116.11</v>
      </c>
      <c r="AG158" s="2">
        <f>ROUND(IF($B158="Annuity",SUMIFS('Annuity Prices'!AJ:AJ,'Annuity Prices'!$B:$B,$D158,'Annuity Prices'!$E:$E,$G158),IF($B158="RAB Short",SUMIFS('RAB Prices Short'!AJ:AJ,'RAB Prices Short'!$B:$B,'All Prices combined'!$D158,'RAB Prices Short'!$E:$E,'All Prices combined'!$G158),IF($B158="RAB Long",SUMIFS('RAB Prices Long'!AJ:AJ,'RAB Prices Long'!$B:$B,'All Prices combined'!$D158,'RAB Prices Long'!$E:$E,'All Prices combined'!$G158)))),2)</f>
        <v>125.45</v>
      </c>
      <c r="AH158" s="2">
        <f>ROUND(IF($B158="Annuity",SUMIFS('Annuity Prices'!AK:AK,'Annuity Prices'!$B:$B,$D158,'Annuity Prices'!$E:$E,$G158),IF($B158="RAB Short",SUMIFS('RAB Prices Short'!AK:AK,'RAB Prices Short'!$B:$B,'All Prices combined'!$D158,'RAB Prices Short'!$E:$E,'All Prices combined'!$G158),IF($B158="RAB Long",SUMIFS('RAB Prices Long'!AK:AK,'RAB Prices Long'!$B:$B,'All Prices combined'!$D158,'RAB Prices Long'!$E:$E,'All Prices combined'!$G158)))),2)</f>
        <v>128.59</v>
      </c>
      <c r="AI158" s="2">
        <f>ROUND(IF($B158="Annuity",SUMIFS('Annuity Prices'!AL:AL,'Annuity Prices'!$B:$B,$D158,'Annuity Prices'!$E:$E,$G158),IF($B158="RAB Short",SUMIFS('RAB Prices Short'!AL:AL,'RAB Prices Short'!$B:$B,'All Prices combined'!$D158,'RAB Prices Short'!$E:$E,'All Prices combined'!$G158),IF($B158="RAB Long",SUMIFS('RAB Prices Long'!AL:AL,'RAB Prices Long'!$B:$B,'All Prices combined'!$D158,'RAB Prices Long'!$E:$E,'All Prices combined'!$G158)))),2)</f>
        <v>131.80000000000001</v>
      </c>
      <c r="AJ158" s="2">
        <f>ROUND(IF($B158="Annuity",SUMIFS('Annuity Prices'!AM:AM,'Annuity Prices'!$B:$B,$D158,'Annuity Prices'!$E:$E,$G158),IF($B158="RAB Short",SUMIFS('RAB Prices Short'!AM:AM,'RAB Prices Short'!$B:$B,'All Prices combined'!$D158,'RAB Prices Short'!$E:$E,'All Prices combined'!$G158),IF($B158="RAB Long",SUMIFS('RAB Prices Long'!AM:AM,'RAB Prices Long'!$B:$B,'All Prices combined'!$D158,'RAB Prices Long'!$E:$E,'All Prices combined'!$G158)))),2)</f>
        <v>135.1</v>
      </c>
      <c r="AK158" s="2">
        <f>ROUND(IF($B158="Annuity",SUMIFS('Annuity Prices'!AN:AN,'Annuity Prices'!$B:$B,$D158,'Annuity Prices'!$E:$E,$G158),IF($B158="RAB Short",SUMIFS('RAB Prices Short'!AN:AN,'RAB Prices Short'!$B:$B,'All Prices combined'!$D158,'RAB Prices Short'!$E:$E,'All Prices combined'!$G158),IF($B158="RAB Long",SUMIFS('RAB Prices Long'!AN:AN,'RAB Prices Long'!$B:$B,'All Prices combined'!$D158,'RAB Prices Long'!$E:$E,'All Prices combined'!$G158)))),2)</f>
        <v>145.9</v>
      </c>
      <c r="AL158" s="2">
        <f>ROUND(IF($B158="Annuity",SUMIFS('Annuity Prices'!AO:AO,'Annuity Prices'!$B:$B,$D158,'Annuity Prices'!$E:$E,$G158),IF($B158="RAB Short",SUMIFS('RAB Prices Short'!AO:AO,'RAB Prices Short'!$B:$B,'All Prices combined'!$D158,'RAB Prices Short'!$E:$E,'All Prices combined'!$G158),IF($B158="RAB Long",SUMIFS('RAB Prices Long'!AO:AO,'RAB Prices Long'!$B:$B,'All Prices combined'!$D158,'RAB Prices Long'!$E:$E,'All Prices combined'!$G158)))),2)</f>
        <v>149.54</v>
      </c>
      <c r="AM158" s="2">
        <f>ROUND(IF($B158="Annuity",SUMIFS('Annuity Prices'!AP:AP,'Annuity Prices'!$B:$B,$D158,'Annuity Prices'!$E:$E,$G158),IF($B158="RAB Short",SUMIFS('RAB Prices Short'!AP:AP,'RAB Prices Short'!$B:$B,'All Prices combined'!$D158,'RAB Prices Short'!$E:$E,'All Prices combined'!$G158),IF($B158="RAB Long",SUMIFS('RAB Prices Long'!AP:AP,'RAB Prices Long'!$B:$B,'All Prices combined'!$D158,'RAB Prices Long'!$E:$E,'All Prices combined'!$G158)))),2)</f>
        <v>153.28</v>
      </c>
      <c r="AN158" s="2">
        <f>ROUND(IF($B158="Annuity",SUMIFS('Annuity Prices'!AQ:AQ,'Annuity Prices'!$B:$B,$D158,'Annuity Prices'!$E:$E,$G158),IF($B158="RAB Short",SUMIFS('RAB Prices Short'!AQ:AQ,'RAB Prices Short'!$B:$B,'All Prices combined'!$D158,'RAB Prices Short'!$E:$E,'All Prices combined'!$G158),IF($B158="RAB Long",SUMIFS('RAB Prices Long'!AQ:AQ,'RAB Prices Long'!$B:$B,'All Prices combined'!$D158,'RAB Prices Long'!$E:$E,'All Prices combined'!$G158)))),2)</f>
        <v>157.11000000000001</v>
      </c>
      <c r="AO158" s="2">
        <f>ROUND(IF($B158="Annuity",SUMIFS('Annuity Prices'!AR:AR,'Annuity Prices'!$B:$B,$D158,'Annuity Prices'!$E:$E,$G158),IF($B158="RAB Short",SUMIFS('RAB Prices Short'!AR:AR,'RAB Prices Short'!$B:$B,'All Prices combined'!$D158,'RAB Prices Short'!$E:$E,'All Prices combined'!$G158),IF($B158="RAB Long",SUMIFS('RAB Prices Long'!AR:AR,'RAB Prices Long'!$B:$B,'All Prices combined'!$D158,'RAB Prices Long'!$E:$E,'All Prices combined'!$G158)))),2)</f>
        <v>71.62</v>
      </c>
      <c r="AP158" s="2">
        <f>ROUND(IF($B158="Annuity",SUMIFS('Annuity Prices'!AS:AS,'Annuity Prices'!$B:$B,$D158,'Annuity Prices'!$E:$E,$G158),IF($B158="RAB Short",SUMIFS('RAB Prices Short'!AS:AS,'RAB Prices Short'!$B:$B,'All Prices combined'!$D158,'RAB Prices Short'!$E:$E,'All Prices combined'!$G158),IF($B158="RAB Long",SUMIFS('RAB Prices Long'!AS:AS,'RAB Prices Long'!$B:$B,'All Prices combined'!$D158,'RAB Prices Long'!$E:$E,'All Prices combined'!$G158)))),2)</f>
        <v>49.66</v>
      </c>
      <c r="AQ158" s="2">
        <f>ROUND(IF($B158="Annuity",SUMIFS('Annuity Prices'!AT:AT,'Annuity Prices'!$B:$B,$D158,'Annuity Prices'!$E:$E,$G158),IF($B158="RAB Short",SUMIFS('RAB Prices Short'!AT:AT,'RAB Prices Short'!$B:$B,'All Prices combined'!$D158,'RAB Prices Short'!$E:$E,'All Prices combined'!$G158),IF($B158="RAB Long",SUMIFS('RAB Prices Long'!AT:AT,'RAB Prices Long'!$B:$B,'All Prices combined'!$D158,'RAB Prices Long'!$E:$E,'All Prices combined'!$G158)))),2)</f>
        <v>51.08</v>
      </c>
      <c r="AR158" s="2">
        <f>ROUND(IF($B158="Annuity",SUMIFS('Annuity Prices'!AU:AU,'Annuity Prices'!$B:$B,$D158,'Annuity Prices'!$E:$E,$G158),IF($B158="RAB Short",SUMIFS('RAB Prices Short'!AU:AU,'RAB Prices Short'!$B:$B,'All Prices combined'!$D158,'RAB Prices Short'!$E:$E,'All Prices combined'!$G158),IF($B158="RAB Long",SUMIFS('RAB Prices Long'!AU:AU,'RAB Prices Long'!$B:$B,'All Prices combined'!$D158,'RAB Prices Long'!$E:$E,'All Prices combined'!$G158)))),2)</f>
        <v>52.54</v>
      </c>
      <c r="AS158" s="2">
        <f>ROUND(IF($B158="Annuity",SUMIFS('Annuity Prices'!AV:AV,'Annuity Prices'!$B:$B,$D158,'Annuity Prices'!$E:$E,$G158),IF($B158="RAB Short",SUMIFS('RAB Prices Short'!AV:AV,'RAB Prices Short'!$B:$B,'All Prices combined'!$D158,'RAB Prices Short'!$E:$E,'All Prices combined'!$G158),IF($B158="RAB Long",SUMIFS('RAB Prices Long'!AV:AV,'RAB Prices Long'!$B:$B,'All Prices combined'!$D158,'RAB Prices Long'!$E:$E,'All Prices combined'!$G158)))),2)</f>
        <v>54.05</v>
      </c>
      <c r="AT158" s="2">
        <f>ROUND(IF($B158="Annuity",SUMIFS('Annuity Prices'!AW:AW,'Annuity Prices'!$B:$B,$D158,'Annuity Prices'!$E:$E,$G158),IF($B158="RAB Short",SUMIFS('RAB Prices Short'!AW:AW,'RAB Prices Short'!$B:$B,'All Prices combined'!$D158,'RAB Prices Short'!$E:$E,'All Prices combined'!$G158),IF($B158="RAB Long",SUMIFS('RAB Prices Long'!AW:AW,'RAB Prices Long'!$B:$B,'All Prices combined'!$D158,'RAB Prices Long'!$E:$E,'All Prices combined'!$G158)))),2)</f>
        <v>55.62</v>
      </c>
      <c r="AU158" s="2">
        <f>ROUND(IF($B158="Annuity",SUMIFS('Annuity Prices'!AX:AX,'Annuity Prices'!$B:$B,$D158,'Annuity Prices'!$E:$E,$G158),IF($B158="RAB Short",SUMIFS('RAB Prices Short'!AX:AX,'RAB Prices Short'!$B:$B,'All Prices combined'!$D158,'RAB Prices Short'!$E:$E,'All Prices combined'!$G158),IF($B158="RAB Long",SUMIFS('RAB Prices Long'!AX:AX,'RAB Prices Long'!$B:$B,'All Prices combined'!$D158,'RAB Prices Long'!$E:$E,'All Prices combined'!$G158)))),2)</f>
        <v>57.21</v>
      </c>
      <c r="AV158" s="2">
        <f>ROUND(IF($B158="Annuity",SUMIFS('Annuity Prices'!AY:AY,'Annuity Prices'!$B:$B,$D158,'Annuity Prices'!$E:$E,$G158),IF($B158="RAB Short",SUMIFS('RAB Prices Short'!AY:AY,'RAB Prices Short'!$B:$B,'All Prices combined'!$D158,'RAB Prices Short'!$E:$E,'All Prices combined'!$G158),IF($B158="RAB Long",SUMIFS('RAB Prices Long'!AY:AY,'RAB Prices Long'!$B:$B,'All Prices combined'!$D158,'RAB Prices Long'!$E:$E,'All Prices combined'!$G158)))),2)</f>
        <v>58.86</v>
      </c>
      <c r="AW158" s="2">
        <f>ROUND(IF($B158="Annuity",SUMIFS('Annuity Prices'!AZ:AZ,'Annuity Prices'!$B:$B,$D158,'Annuity Prices'!$E:$E,$G158),IF($B158="RAB Short",SUMIFS('RAB Prices Short'!AZ:AZ,'RAB Prices Short'!$B:$B,'All Prices combined'!$D158,'RAB Prices Short'!$E:$E,'All Prices combined'!$G158),IF($B158="RAB Long",SUMIFS('RAB Prices Long'!AZ:AZ,'RAB Prices Long'!$B:$B,'All Prices combined'!$D158,'RAB Prices Long'!$E:$E,'All Prices combined'!$G158)))),2)</f>
        <v>60.56</v>
      </c>
      <c r="AX158" s="2">
        <f>ROUND(IF($B158="Annuity",SUMIFS('Annuity Prices'!BA:BA,'Annuity Prices'!$B:$B,$D158,'Annuity Prices'!$E:$E,$G158),IF($B158="RAB Short",SUMIFS('RAB Prices Short'!BA:BA,'RAB Prices Short'!$B:$B,'All Prices combined'!$D158,'RAB Prices Short'!$E:$E,'All Prices combined'!$G158),IF($B158="RAB Long",SUMIFS('RAB Prices Long'!BA:BA,'RAB Prices Long'!$B:$B,'All Prices combined'!$D158,'RAB Prices Long'!$E:$E,'All Prices combined'!$G158)))),2)</f>
        <v>62.31</v>
      </c>
      <c r="AY158" s="2">
        <f>ROUND(IF($B158="Annuity",SUMIFS('Annuity Prices'!BB:BB,'Annuity Prices'!$B:$B,$D158,'Annuity Prices'!$E:$E,$G158),IF($B158="RAB Short",SUMIFS('RAB Prices Short'!BB:BB,'RAB Prices Short'!$B:$B,'All Prices combined'!$D158,'RAB Prices Short'!$E:$E,'All Prices combined'!$G158),IF($B158="RAB Long",SUMIFS('RAB Prices Long'!BB:BB,'RAB Prices Long'!$B:$B,'All Prices combined'!$D158,'RAB Prices Long'!$E:$E,'All Prices combined'!$G158)))),2)</f>
        <v>64.099999999999994</v>
      </c>
      <c r="AZ158" s="2">
        <f>ROUND(IF($B158="Annuity",SUMIFS('Annuity Prices'!BC:BC,'Annuity Prices'!$B:$B,$D158,'Annuity Prices'!$E:$E,$G158),IF($B158="RAB Short",SUMIFS('RAB Prices Short'!BC:BC,'RAB Prices Short'!$B:$B,'All Prices combined'!$D158,'RAB Prices Short'!$E:$E,'All Prices combined'!$G158),IF($B158="RAB Long",SUMIFS('RAB Prices Long'!BC:BC,'RAB Prices Long'!$B:$B,'All Prices combined'!$D158,'RAB Prices Long'!$E:$E,'All Prices combined'!$G158)))),2)</f>
        <v>65.95</v>
      </c>
      <c r="BA158" s="2">
        <f>ROUND(IF($B158="Annuity",SUMIFS('Annuity Prices'!BD:BD,'Annuity Prices'!$B:$B,$D158,'Annuity Prices'!$E:$E,$G158),IF($B158="RAB Short",SUMIFS('RAB Prices Short'!BD:BD,'RAB Prices Short'!$B:$B,'All Prices combined'!$D158,'RAB Prices Short'!$E:$E,'All Prices combined'!$G158),IF($B158="RAB Long",SUMIFS('RAB Prices Long'!BD:BD,'RAB Prices Long'!$B:$B,'All Prices combined'!$D158,'RAB Prices Long'!$E:$E,'All Prices combined'!$G158)))),2)</f>
        <v>67.849999999999994</v>
      </c>
      <c r="BB158" s="2">
        <f>ROUND(IF($B158="Annuity",SUMIFS('Annuity Prices'!BE:BE,'Annuity Prices'!$B:$B,$D158,'Annuity Prices'!$E:$E,$G158),IF($B158="RAB Short",SUMIFS('RAB Prices Short'!BE:BE,'RAB Prices Short'!$B:$B,'All Prices combined'!$D158,'RAB Prices Short'!$E:$E,'All Prices combined'!$G158),IF($B158="RAB Long",SUMIFS('RAB Prices Long'!BE:BE,'RAB Prices Long'!$B:$B,'All Prices combined'!$D158,'RAB Prices Long'!$E:$E,'All Prices combined'!$G158)))),2)</f>
        <v>69.81</v>
      </c>
      <c r="BC158" s="2">
        <f>ROUND(IF($B158="Annuity",SUMIFS('Annuity Prices'!BF:BF,'Annuity Prices'!$B:$B,$D158,'Annuity Prices'!$E:$E,$G158),IF($B158="RAB Short",SUMIFS('RAB Prices Short'!BF:BF,'RAB Prices Short'!$B:$B,'All Prices combined'!$D158,'RAB Prices Short'!$E:$E,'All Prices combined'!$G158),IF($B158="RAB Long",SUMIFS('RAB Prices Long'!BF:BF,'RAB Prices Long'!$B:$B,'All Prices combined'!$D158,'RAB Prices Long'!$E:$E,'All Prices combined'!$G158)))),2)</f>
        <v>71.819999999999993</v>
      </c>
      <c r="BD158" s="2">
        <f>ROUND(IF($B158="Annuity",SUMIFS('Annuity Prices'!BG:BG,'Annuity Prices'!$B:$B,$D158,'Annuity Prices'!$E:$E,$G158),IF($B158="RAB Short",SUMIFS('RAB Prices Short'!BG:BG,'RAB Prices Short'!$B:$B,'All Prices combined'!$D158,'RAB Prices Short'!$E:$E,'All Prices combined'!$G158),IF($B158="RAB Long",SUMIFS('RAB Prices Long'!BG:BG,'RAB Prices Long'!$B:$B,'All Prices combined'!$D158,'RAB Prices Long'!$E:$E,'All Prices combined'!$G158)))),2)</f>
        <v>73.89</v>
      </c>
      <c r="BE158" s="2">
        <f>ROUND(IF($B158="Annuity",SUMIFS('Annuity Prices'!BH:BH,'Annuity Prices'!$B:$B,$D158,'Annuity Prices'!$E:$E,$G158),IF($B158="RAB Short",SUMIFS('RAB Prices Short'!BH:BH,'RAB Prices Short'!$B:$B,'All Prices combined'!$D158,'RAB Prices Short'!$E:$E,'All Prices combined'!$G158),IF($B158="RAB Long",SUMIFS('RAB Prices Long'!BH:BH,'RAB Prices Long'!$B:$B,'All Prices combined'!$D158,'RAB Prices Long'!$E:$E,'All Prices combined'!$G158)))),2)</f>
        <v>77.88</v>
      </c>
      <c r="BF158" s="2">
        <f>ROUND(IF($B158="Annuity",SUMIFS('Annuity Prices'!BI:BI,'Annuity Prices'!$B:$B,$D158,'Annuity Prices'!$E:$E,$G158),IF($B158="RAB Short",SUMIFS('RAB Prices Short'!BI:BI,'RAB Prices Short'!$B:$B,'All Prices combined'!$D158,'RAB Prices Short'!$E:$E,'All Prices combined'!$G158),IF($B158="RAB Long",SUMIFS('RAB Prices Long'!BI:BI,'RAB Prices Long'!$B:$B,'All Prices combined'!$D158,'RAB Prices Long'!$E:$E,'All Prices combined'!$G158)))),2)</f>
        <v>84.37</v>
      </c>
      <c r="BG158" s="2">
        <f>ROUND(IF($B158="Annuity",SUMIFS('Annuity Prices'!BJ:BJ,'Annuity Prices'!$B:$B,$D158,'Annuity Prices'!$E:$E,$G158),IF($B158="RAB Short",SUMIFS('RAB Prices Short'!BJ:BJ,'RAB Prices Short'!$B:$B,'All Prices combined'!$D158,'RAB Prices Short'!$E:$E,'All Prices combined'!$G158),IF($B158="RAB Long",SUMIFS('RAB Prices Long'!BJ:BJ,'RAB Prices Long'!$B:$B,'All Prices combined'!$D158,'RAB Prices Long'!$E:$E,'All Prices combined'!$G158)))),2)</f>
        <v>91.64</v>
      </c>
      <c r="BH158" s="2">
        <f>ROUND(IF($B158="Annuity",SUMIFS('Annuity Prices'!BK:BK,'Annuity Prices'!$B:$B,$D158,'Annuity Prices'!$E:$E,$G158),IF($B158="RAB Short",SUMIFS('RAB Prices Short'!BK:BK,'RAB Prices Short'!$B:$B,'All Prices combined'!$D158,'RAB Prices Short'!$E:$E,'All Prices combined'!$G158),IF($B158="RAB Long",SUMIFS('RAB Prices Long'!BK:BK,'RAB Prices Long'!$B:$B,'All Prices combined'!$D158,'RAB Prices Long'!$E:$E,'All Prices combined'!$G158)))),2)</f>
        <v>97.32</v>
      </c>
      <c r="BI158" s="2">
        <f>ROUND(IF($B158="Annuity",SUMIFS('Annuity Prices'!BL:BL,'Annuity Prices'!$B:$B,$D158,'Annuity Prices'!$E:$E,$G158),IF($B158="RAB Short",SUMIFS('RAB Prices Short'!BL:BL,'RAB Prices Short'!$B:$B,'All Prices combined'!$D158,'RAB Prices Short'!$E:$E,'All Prices combined'!$G158),IF($B158="RAB Long",SUMIFS('RAB Prices Long'!BL:BL,'RAB Prices Long'!$B:$B,'All Prices combined'!$D158,'RAB Prices Long'!$E:$E,'All Prices combined'!$G158)))),2)</f>
        <v>99.75</v>
      </c>
      <c r="BJ158" s="2">
        <f>ROUND(IF($B158="Annuity",SUMIFS('Annuity Prices'!BM:BM,'Annuity Prices'!$B:$B,$D158,'Annuity Prices'!$E:$E,$G158),IF($B158="RAB Short",SUMIFS('RAB Prices Short'!BM:BM,'RAB Prices Short'!$B:$B,'All Prices combined'!$D158,'RAB Prices Short'!$E:$E,'All Prices combined'!$G158),IF($B158="RAB Long",SUMIFS('RAB Prices Long'!BM:BM,'RAB Prices Long'!$B:$B,'All Prices combined'!$D158,'RAB Prices Long'!$E:$E,'All Prices combined'!$G158)))),2)</f>
        <v>107.41</v>
      </c>
      <c r="BK158" s="2">
        <f>ROUND(IF($B158="Annuity",SUMIFS('Annuity Prices'!BN:BN,'Annuity Prices'!$B:$B,$D158,'Annuity Prices'!$E:$E,$G158),IF($B158="RAB Short",SUMIFS('RAB Prices Short'!BN:BN,'RAB Prices Short'!$B:$B,'All Prices combined'!$D158,'RAB Prices Short'!$E:$E,'All Prices combined'!$G158),IF($B158="RAB Long",SUMIFS('RAB Prices Long'!BN:BN,'RAB Prices Long'!$B:$B,'All Prices combined'!$D158,'RAB Prices Long'!$E:$E,'All Prices combined'!$G158)))),2)</f>
        <v>110.52</v>
      </c>
      <c r="BL158" s="2">
        <f>ROUND(IF($B158="Annuity",SUMIFS('Annuity Prices'!BO:BO,'Annuity Prices'!$B:$B,$D158,'Annuity Prices'!$E:$E,$G158),IF($B158="RAB Short",SUMIFS('RAB Prices Short'!BO:BO,'RAB Prices Short'!$B:$B,'All Prices combined'!$D158,'RAB Prices Short'!$E:$E,'All Prices combined'!$G158),IF($B158="RAB Long",SUMIFS('RAB Prices Long'!BO:BO,'RAB Prices Long'!$B:$B,'All Prices combined'!$D158,'RAB Prices Long'!$E:$E,'All Prices combined'!$G158)))),2)</f>
        <v>113.28</v>
      </c>
      <c r="BM158" s="2">
        <f>ROUND(IF($B158="Annuity",SUMIFS('Annuity Prices'!BP:BP,'Annuity Prices'!$B:$B,$D158,'Annuity Prices'!$E:$E,$G158),IF($B158="RAB Short",SUMIFS('RAB Prices Short'!BP:BP,'RAB Prices Short'!$B:$B,'All Prices combined'!$D158,'RAB Prices Short'!$E:$E,'All Prices combined'!$G158),IF($B158="RAB Long",SUMIFS('RAB Prices Long'!BP:BP,'RAB Prices Long'!$B:$B,'All Prices combined'!$D158,'RAB Prices Long'!$E:$E,'All Prices combined'!$G158)))),2)</f>
        <v>116.11</v>
      </c>
      <c r="BN158" s="2">
        <f>ROUND(IF($B158="Annuity",SUMIFS('Annuity Prices'!BQ:BQ,'Annuity Prices'!$B:$B,$D158,'Annuity Prices'!$E:$E,$G158),IF($B158="RAB Short",SUMIFS('RAB Prices Short'!BQ:BQ,'RAB Prices Short'!$B:$B,'All Prices combined'!$D158,'RAB Prices Short'!$E:$E,'All Prices combined'!$G158),IF($B158="RAB Long",SUMIFS('RAB Prices Long'!BQ:BQ,'RAB Prices Long'!$B:$B,'All Prices combined'!$D158,'RAB Prices Long'!$E:$E,'All Prices combined'!$G158)))),2)</f>
        <v>124.84</v>
      </c>
      <c r="BO158" s="2">
        <f>ROUND(IF($B158="Annuity",SUMIFS('Annuity Prices'!BR:BR,'Annuity Prices'!$B:$B,$D158,'Annuity Prices'!$E:$E,$G158),IF($B158="RAB Short",SUMIFS('RAB Prices Short'!BR:BR,'RAB Prices Short'!$B:$B,'All Prices combined'!$D158,'RAB Prices Short'!$E:$E,'All Prices combined'!$G158),IF($B158="RAB Long",SUMIFS('RAB Prices Long'!BR:BR,'RAB Prices Long'!$B:$B,'All Prices combined'!$D158,'RAB Prices Long'!$E:$E,'All Prices combined'!$G158)))),2)</f>
        <v>128.59</v>
      </c>
      <c r="BP158" s="2">
        <f>ROUND(IF($B158="Annuity",SUMIFS('Annuity Prices'!BS:BS,'Annuity Prices'!$B:$B,$D158,'Annuity Prices'!$E:$E,$G158),IF($B158="RAB Short",SUMIFS('RAB Prices Short'!BS:BS,'RAB Prices Short'!$B:$B,'All Prices combined'!$D158,'RAB Prices Short'!$E:$E,'All Prices combined'!$G158),IF($B158="RAB Long",SUMIFS('RAB Prices Long'!BS:BS,'RAB Prices Long'!$B:$B,'All Prices combined'!$D158,'RAB Prices Long'!$E:$E,'All Prices combined'!$G158)))),2)</f>
        <v>131.80000000000001</v>
      </c>
      <c r="BQ158" s="2">
        <f>ROUND(IF($B158="Annuity",SUMIFS('Annuity Prices'!BT:BT,'Annuity Prices'!$B:$B,$D158,'Annuity Prices'!$E:$E,$G158),IF($B158="RAB Short",SUMIFS('RAB Prices Short'!BT:BT,'RAB Prices Short'!$B:$B,'All Prices combined'!$D158,'RAB Prices Short'!$E:$E,'All Prices combined'!$G158),IF($B158="RAB Long",SUMIFS('RAB Prices Long'!BT:BT,'RAB Prices Long'!$B:$B,'All Prices combined'!$D158,'RAB Prices Long'!$E:$E,'All Prices combined'!$G158)))),2)</f>
        <v>135.1</v>
      </c>
      <c r="BR158" s="2">
        <f>ROUND(IF($B158="Annuity",SUMIFS('Annuity Prices'!BU:BU,'Annuity Prices'!$B:$B,$D158,'Annuity Prices'!$E:$E,$G158),IF($B158="RAB Short",SUMIFS('RAB Prices Short'!BU:BU,'RAB Prices Short'!$B:$B,'All Prices combined'!$D158,'RAB Prices Short'!$E:$E,'All Prices combined'!$G158),IF($B158="RAB Long",SUMIFS('RAB Prices Long'!BU:BU,'RAB Prices Long'!$B:$B,'All Prices combined'!$D158,'RAB Prices Long'!$E:$E,'All Prices combined'!$G158)))),2)</f>
        <v>145.06</v>
      </c>
      <c r="BS158" s="2">
        <f>ROUND(IF($B158="Annuity",SUMIFS('Annuity Prices'!BV:BV,'Annuity Prices'!$B:$B,$D158,'Annuity Prices'!$E:$E,$G158),IF($B158="RAB Short",SUMIFS('RAB Prices Short'!BV:BV,'RAB Prices Short'!$B:$B,'All Prices combined'!$D158,'RAB Prices Short'!$E:$E,'All Prices combined'!$G158),IF($B158="RAB Long",SUMIFS('RAB Prices Long'!BV:BV,'RAB Prices Long'!$B:$B,'All Prices combined'!$D158,'RAB Prices Long'!$E:$E,'All Prices combined'!$G158)))),2)</f>
        <v>149.54</v>
      </c>
      <c r="BT158" s="2">
        <f>ROUND(IF($B158="Annuity",SUMIFS('Annuity Prices'!BW:BW,'Annuity Prices'!$B:$B,$D158,'Annuity Prices'!$E:$E,$G158),IF($B158="RAB Short",SUMIFS('RAB Prices Short'!BW:BW,'RAB Prices Short'!$B:$B,'All Prices combined'!$D158,'RAB Prices Short'!$E:$E,'All Prices combined'!$G158),IF($B158="RAB Long",SUMIFS('RAB Prices Long'!BW:BW,'RAB Prices Long'!$B:$B,'All Prices combined'!$D158,'RAB Prices Long'!$E:$E,'All Prices combined'!$G158)))),2)</f>
        <v>153.28</v>
      </c>
      <c r="BU158" s="2">
        <f>ROUND(IF($B158="Annuity",SUMIFS('Annuity Prices'!BX:BX,'Annuity Prices'!$B:$B,$D158,'Annuity Prices'!$E:$E,$G158),IF($B158="RAB Short",SUMIFS('RAB Prices Short'!BX:BX,'RAB Prices Short'!$B:$B,'All Prices combined'!$D158,'RAB Prices Short'!$E:$E,'All Prices combined'!$G158),IF($B158="RAB Long",SUMIFS('RAB Prices Long'!BX:BX,'RAB Prices Long'!$B:$B,'All Prices combined'!$D158,'RAB Prices Long'!$E:$E,'All Prices combined'!$G158)))),2)</f>
        <v>157.11000000000001</v>
      </c>
    </row>
    <row r="159" spans="2:73" x14ac:dyDescent="0.25">
      <c r="B159" t="s">
        <v>37</v>
      </c>
      <c r="C159" s="1">
        <v>29</v>
      </c>
      <c r="D159" s="1" t="s">
        <v>207</v>
      </c>
      <c r="E159" s="1" t="s">
        <v>208</v>
      </c>
      <c r="F159" s="1">
        <v>29</v>
      </c>
      <c r="G159" s="1" t="s">
        <v>201</v>
      </c>
      <c r="H159" s="1"/>
      <c r="I159" s="2">
        <f>ROUND(IF($B159="Annuity",SUMIFS('Annuity Prices'!L:L,'Annuity Prices'!$B:$B,$D159,'Annuity Prices'!$E:$E,$G159),IF($B159="RAB Short",SUMIFS('RAB Prices Short'!L:L,'RAB Prices Short'!$B:$B,'All Prices combined'!$D159,'RAB Prices Short'!$E:$E,'All Prices combined'!$G159),IF($B159="RAB Long",SUMIFS('RAB Prices Long'!L:L,'RAB Prices Long'!$B:$B,'All Prices combined'!$D159,'RAB Prices Long'!$E:$E,'All Prices combined'!$G159)))),2)</f>
        <v>115.68</v>
      </c>
      <c r="J159" s="2">
        <f>ROUND(IF($B159="Annuity",SUMIFS('Annuity Prices'!M:M,'Annuity Prices'!$B:$B,$D159,'Annuity Prices'!$E:$E,$G159),IF($B159="RAB Short",SUMIFS('RAB Prices Short'!M:M,'RAB Prices Short'!$B:$B,'All Prices combined'!$D159,'RAB Prices Short'!$E:$E,'All Prices combined'!$G159),IF($B159="RAB Long",SUMIFS('RAB Prices Long'!M:M,'RAB Prices Long'!$B:$B,'All Prices combined'!$D159,'RAB Prices Long'!$E:$E,'All Prices combined'!$G159)))),2)</f>
        <v>119</v>
      </c>
      <c r="K159" s="2">
        <f>ROUND(IF($B159="Annuity",SUMIFS('Annuity Prices'!N:N,'Annuity Prices'!$B:$B,$D159,'Annuity Prices'!$E:$E,$G159),IF($B159="RAB Short",SUMIFS('RAB Prices Short'!N:N,'RAB Prices Short'!$B:$B,'All Prices combined'!$D159,'RAB Prices Short'!$E:$E,'All Prices combined'!$G159),IF($B159="RAB Long",SUMIFS('RAB Prices Long'!N:N,'RAB Prices Long'!$B:$B,'All Prices combined'!$D159,'RAB Prices Long'!$E:$E,'All Prices combined'!$G159)))),2)</f>
        <v>122.42</v>
      </c>
      <c r="L159" s="2">
        <f>ROUND(IF($B159="Annuity",SUMIFS('Annuity Prices'!O:O,'Annuity Prices'!$B:$B,$D159,'Annuity Prices'!$E:$E,$G159),IF($B159="RAB Short",SUMIFS('RAB Prices Short'!O:O,'RAB Prices Short'!$B:$B,'All Prices combined'!$D159,'RAB Prices Short'!$E:$E,'All Prices combined'!$G159),IF($B159="RAB Long",SUMIFS('RAB Prices Long'!O:O,'RAB Prices Long'!$B:$B,'All Prices combined'!$D159,'RAB Prices Long'!$E:$E,'All Prices combined'!$G159)))),2)</f>
        <v>125.93</v>
      </c>
      <c r="M159" s="2">
        <f>ROUND(IF($B159="Annuity",SUMIFS('Annuity Prices'!P:P,'Annuity Prices'!$B:$B,$D159,'Annuity Prices'!$E:$E,$G159),IF($B159="RAB Short",SUMIFS('RAB Prices Short'!P:P,'RAB Prices Short'!$B:$B,'All Prices combined'!$D159,'RAB Prices Short'!$E:$E,'All Prices combined'!$G159),IF($B159="RAB Long",SUMIFS('RAB Prices Long'!P:P,'RAB Prices Long'!$B:$B,'All Prices combined'!$D159,'RAB Prices Long'!$E:$E,'All Prices combined'!$G159)))),2)</f>
        <v>125.23</v>
      </c>
      <c r="N159" s="2">
        <f>ROUND(IF($B159="Annuity",SUMIFS('Annuity Prices'!Q:Q,'Annuity Prices'!$B:$B,$D159,'Annuity Prices'!$E:$E,$G159),IF($B159="RAB Short",SUMIFS('RAB Prices Short'!Q:Q,'RAB Prices Short'!$B:$B,'All Prices combined'!$D159,'RAB Prices Short'!$E:$E,'All Prices combined'!$G159),IF($B159="RAB Long",SUMIFS('RAB Prices Long'!Q:Q,'RAB Prices Long'!$B:$B,'All Prices combined'!$D159,'RAB Prices Long'!$E:$E,'All Prices combined'!$G159)))),2)</f>
        <v>128.37</v>
      </c>
      <c r="O159" s="2">
        <f>ROUND(IF($B159="Annuity",SUMIFS('Annuity Prices'!R:R,'Annuity Prices'!$B:$B,$D159,'Annuity Prices'!$E:$E,$G159),IF($B159="RAB Short",SUMIFS('RAB Prices Short'!R:R,'RAB Prices Short'!$B:$B,'All Prices combined'!$D159,'RAB Prices Short'!$E:$E,'All Prices combined'!$G159),IF($B159="RAB Long",SUMIFS('RAB Prices Long'!R:R,'RAB Prices Long'!$B:$B,'All Prices combined'!$D159,'RAB Prices Long'!$E:$E,'All Prices combined'!$G159)))),2)</f>
        <v>131.57</v>
      </c>
      <c r="P159" s="2">
        <f>ROUND(IF($B159="Annuity",SUMIFS('Annuity Prices'!S:S,'Annuity Prices'!$B:$B,$D159,'Annuity Prices'!$E:$E,$G159),IF($B159="RAB Short",SUMIFS('RAB Prices Short'!S:S,'RAB Prices Short'!$B:$B,'All Prices combined'!$D159,'RAB Prices Short'!$E:$E,'All Prices combined'!$G159),IF($B159="RAB Long",SUMIFS('RAB Prices Long'!S:S,'RAB Prices Long'!$B:$B,'All Prices combined'!$D159,'RAB Prices Long'!$E:$E,'All Prices combined'!$G159)))),2)</f>
        <v>134.86000000000001</v>
      </c>
      <c r="Q159" s="2">
        <f>ROUND(IF($B159="Annuity",SUMIFS('Annuity Prices'!T:T,'Annuity Prices'!$B:$B,$D159,'Annuity Prices'!$E:$E,$G159),IF($B159="RAB Short",SUMIFS('RAB Prices Short'!T:T,'RAB Prices Short'!$B:$B,'All Prices combined'!$D159,'RAB Prices Short'!$E:$E,'All Prices combined'!$G159),IF($B159="RAB Long",SUMIFS('RAB Prices Long'!T:T,'RAB Prices Long'!$B:$B,'All Prices combined'!$D159,'RAB Prices Long'!$E:$E,'All Prices combined'!$G159)))),2)</f>
        <v>138.69999999999999</v>
      </c>
      <c r="R159" s="2">
        <f>ROUND(IF($B159="Annuity",SUMIFS('Annuity Prices'!U:U,'Annuity Prices'!$B:$B,$D159,'Annuity Prices'!$E:$E,$G159),IF($B159="RAB Short",SUMIFS('RAB Prices Short'!U:U,'RAB Prices Short'!$B:$B,'All Prices combined'!$D159,'RAB Prices Short'!$E:$E,'All Prices combined'!$G159),IF($B159="RAB Long",SUMIFS('RAB Prices Long'!U:U,'RAB Prices Long'!$B:$B,'All Prices combined'!$D159,'RAB Prices Long'!$E:$E,'All Prices combined'!$G159)))),2)</f>
        <v>142.16</v>
      </c>
      <c r="S159" s="2">
        <f>ROUND(IF($B159="Annuity",SUMIFS('Annuity Prices'!V:V,'Annuity Prices'!$B:$B,$D159,'Annuity Prices'!$E:$E,$G159),IF($B159="RAB Short",SUMIFS('RAB Prices Short'!V:V,'RAB Prices Short'!$B:$B,'All Prices combined'!$D159,'RAB Prices Short'!$E:$E,'All Prices combined'!$G159),IF($B159="RAB Long",SUMIFS('RAB Prices Long'!V:V,'RAB Prices Long'!$B:$B,'All Prices combined'!$D159,'RAB Prices Long'!$E:$E,'All Prices combined'!$G159)))),2)</f>
        <v>145.72</v>
      </c>
      <c r="T159" s="2">
        <f>ROUND(IF($B159="Annuity",SUMIFS('Annuity Prices'!W:W,'Annuity Prices'!$B:$B,$D159,'Annuity Prices'!$E:$E,$G159),IF($B159="RAB Short",SUMIFS('RAB Prices Short'!W:W,'RAB Prices Short'!$B:$B,'All Prices combined'!$D159,'RAB Prices Short'!$E:$E,'All Prices combined'!$G159),IF($B159="RAB Long",SUMIFS('RAB Prices Long'!W:W,'RAB Prices Long'!$B:$B,'All Prices combined'!$D159,'RAB Prices Long'!$E:$E,'All Prices combined'!$G159)))),2)</f>
        <v>149.37</v>
      </c>
      <c r="U159" s="2">
        <f>ROUND(IF($B159="Annuity",SUMIFS('Annuity Prices'!X:X,'Annuity Prices'!$B:$B,$D159,'Annuity Prices'!$E:$E,$G159),IF($B159="RAB Short",SUMIFS('RAB Prices Short'!X:X,'RAB Prices Short'!$B:$B,'All Prices combined'!$D159,'RAB Prices Short'!$E:$E,'All Prices combined'!$G159),IF($B159="RAB Long",SUMIFS('RAB Prices Long'!X:X,'RAB Prices Long'!$B:$B,'All Prices combined'!$D159,'RAB Prices Long'!$E:$E,'All Prices combined'!$G159)))),2)</f>
        <v>153.58000000000001</v>
      </c>
      <c r="V159" s="2">
        <f>ROUND(IF($B159="Annuity",SUMIFS('Annuity Prices'!Y:Y,'Annuity Prices'!$B:$B,$D159,'Annuity Prices'!$E:$E,$G159),IF($B159="RAB Short",SUMIFS('RAB Prices Short'!Y:Y,'RAB Prices Short'!$B:$B,'All Prices combined'!$D159,'RAB Prices Short'!$E:$E,'All Prices combined'!$G159),IF($B159="RAB Long",SUMIFS('RAB Prices Long'!Y:Y,'RAB Prices Long'!$B:$B,'All Prices combined'!$D159,'RAB Prices Long'!$E:$E,'All Prices combined'!$G159)))),2)</f>
        <v>157.41</v>
      </c>
      <c r="W159" s="2">
        <f>ROUND(IF($B159="Annuity",SUMIFS('Annuity Prices'!Z:Z,'Annuity Prices'!$B:$B,$D159,'Annuity Prices'!$E:$E,$G159),IF($B159="RAB Short",SUMIFS('RAB Prices Short'!Z:Z,'RAB Prices Short'!$B:$B,'All Prices combined'!$D159,'RAB Prices Short'!$E:$E,'All Prices combined'!$G159),IF($B159="RAB Long",SUMIFS('RAB Prices Long'!Z:Z,'RAB Prices Long'!$B:$B,'All Prices combined'!$D159,'RAB Prices Long'!$E:$E,'All Prices combined'!$G159)))),2)</f>
        <v>161.35</v>
      </c>
      <c r="X159" s="2">
        <f>ROUND(IF($B159="Annuity",SUMIFS('Annuity Prices'!AA:AA,'Annuity Prices'!$B:$B,$D159,'Annuity Prices'!$E:$E,$G159),IF($B159="RAB Short",SUMIFS('RAB Prices Short'!AA:AA,'RAB Prices Short'!$B:$B,'All Prices combined'!$D159,'RAB Prices Short'!$E:$E,'All Prices combined'!$G159),IF($B159="RAB Long",SUMIFS('RAB Prices Long'!AA:AA,'RAB Prices Long'!$B:$B,'All Prices combined'!$D159,'RAB Prices Long'!$E:$E,'All Prices combined'!$G159)))),2)</f>
        <v>165.39</v>
      </c>
      <c r="Y159" s="2">
        <f>ROUND(IF($B159="Annuity",SUMIFS('Annuity Prices'!AB:AB,'Annuity Prices'!$B:$B,$D159,'Annuity Prices'!$E:$E,$G159),IF($B159="RAB Short",SUMIFS('RAB Prices Short'!AB:AB,'RAB Prices Short'!$B:$B,'All Prices combined'!$D159,'RAB Prices Short'!$E:$E,'All Prices combined'!$G159),IF($B159="RAB Long",SUMIFS('RAB Prices Long'!AB:AB,'RAB Prices Long'!$B:$B,'All Prices combined'!$D159,'RAB Prices Long'!$E:$E,'All Prices combined'!$G159)))),2)</f>
        <v>170.01</v>
      </c>
      <c r="Z159" s="2">
        <f>ROUND(IF($B159="Annuity",SUMIFS('Annuity Prices'!AC:AC,'Annuity Prices'!$B:$B,$D159,'Annuity Prices'!$E:$E,$G159),IF($B159="RAB Short",SUMIFS('RAB Prices Short'!AC:AC,'RAB Prices Short'!$B:$B,'All Prices combined'!$D159,'RAB Prices Short'!$E:$E,'All Prices combined'!$G159),IF($B159="RAB Long",SUMIFS('RAB Prices Long'!AC:AC,'RAB Prices Long'!$B:$B,'All Prices combined'!$D159,'RAB Prices Long'!$E:$E,'All Prices combined'!$G159)))),2)</f>
        <v>174.27</v>
      </c>
      <c r="AA159" s="2">
        <f>ROUND(IF($B159="Annuity",SUMIFS('Annuity Prices'!AD:AD,'Annuity Prices'!$B:$B,$D159,'Annuity Prices'!$E:$E,$G159),IF($B159="RAB Short",SUMIFS('RAB Prices Short'!AD:AD,'RAB Prices Short'!$B:$B,'All Prices combined'!$D159,'RAB Prices Short'!$E:$E,'All Prices combined'!$G159),IF($B159="RAB Long",SUMIFS('RAB Prices Long'!AD:AD,'RAB Prices Long'!$B:$B,'All Prices combined'!$D159,'RAB Prices Long'!$E:$E,'All Prices combined'!$G159)))),2)</f>
        <v>178.63</v>
      </c>
      <c r="AB159" s="2">
        <f>ROUND(IF($B159="Annuity",SUMIFS('Annuity Prices'!AE:AE,'Annuity Prices'!$B:$B,$D159,'Annuity Prices'!$E:$E,$G159),IF($B159="RAB Short",SUMIFS('RAB Prices Short'!AE:AE,'RAB Prices Short'!$B:$B,'All Prices combined'!$D159,'RAB Prices Short'!$E:$E,'All Prices combined'!$G159),IF($B159="RAB Long",SUMIFS('RAB Prices Long'!AE:AE,'RAB Prices Long'!$B:$B,'All Prices combined'!$D159,'RAB Prices Long'!$E:$E,'All Prices combined'!$G159)))),2)</f>
        <v>183.09</v>
      </c>
      <c r="AC159" s="2">
        <f>ROUND(IF($B159="Annuity",SUMIFS('Annuity Prices'!AF:AF,'Annuity Prices'!$B:$B,$D159,'Annuity Prices'!$E:$E,$G159),IF($B159="RAB Short",SUMIFS('RAB Prices Short'!AF:AF,'RAB Prices Short'!$B:$B,'All Prices combined'!$D159,'RAB Prices Short'!$E:$E,'All Prices combined'!$G159),IF($B159="RAB Long",SUMIFS('RAB Prices Long'!AF:AF,'RAB Prices Long'!$B:$B,'All Prices combined'!$D159,'RAB Prices Long'!$E:$E,'All Prices combined'!$G159)))),2)</f>
        <v>188.17</v>
      </c>
      <c r="AD159" s="2">
        <f>ROUND(IF($B159="Annuity",SUMIFS('Annuity Prices'!AG:AG,'Annuity Prices'!$B:$B,$D159,'Annuity Prices'!$E:$E,$G159),IF($B159="RAB Short",SUMIFS('RAB Prices Short'!AG:AG,'RAB Prices Short'!$B:$B,'All Prices combined'!$D159,'RAB Prices Short'!$E:$E,'All Prices combined'!$G159),IF($B159="RAB Long",SUMIFS('RAB Prices Long'!AG:AG,'RAB Prices Long'!$B:$B,'All Prices combined'!$D159,'RAB Prices Long'!$E:$E,'All Prices combined'!$G159)))),2)</f>
        <v>192.88</v>
      </c>
      <c r="AE159" s="2">
        <f>ROUND(IF($B159="Annuity",SUMIFS('Annuity Prices'!AH:AH,'Annuity Prices'!$B:$B,$D159,'Annuity Prices'!$E:$E,$G159),IF($B159="RAB Short",SUMIFS('RAB Prices Short'!AH:AH,'RAB Prices Short'!$B:$B,'All Prices combined'!$D159,'RAB Prices Short'!$E:$E,'All Prices combined'!$G159),IF($B159="RAB Long",SUMIFS('RAB Prices Long'!AH:AH,'RAB Prices Long'!$B:$B,'All Prices combined'!$D159,'RAB Prices Long'!$E:$E,'All Prices combined'!$G159)))),2)</f>
        <v>197.7</v>
      </c>
      <c r="AF159" s="2">
        <f>ROUND(IF($B159="Annuity",SUMIFS('Annuity Prices'!AI:AI,'Annuity Prices'!$B:$B,$D159,'Annuity Prices'!$E:$E,$G159),IF($B159="RAB Short",SUMIFS('RAB Prices Short'!AI:AI,'RAB Prices Short'!$B:$B,'All Prices combined'!$D159,'RAB Prices Short'!$E:$E,'All Prices combined'!$G159),IF($B159="RAB Long",SUMIFS('RAB Prices Long'!AI:AI,'RAB Prices Long'!$B:$B,'All Prices combined'!$D159,'RAB Prices Long'!$E:$E,'All Prices combined'!$G159)))),2)</f>
        <v>202.64</v>
      </c>
      <c r="AG159" s="2">
        <f>ROUND(IF($B159="Annuity",SUMIFS('Annuity Prices'!AJ:AJ,'Annuity Prices'!$B:$B,$D159,'Annuity Prices'!$E:$E,$G159),IF($B159="RAB Short",SUMIFS('RAB Prices Short'!AJ:AJ,'RAB Prices Short'!$B:$B,'All Prices combined'!$D159,'RAB Prices Short'!$E:$E,'All Prices combined'!$G159),IF($B159="RAB Long",SUMIFS('RAB Prices Long'!AJ:AJ,'RAB Prices Long'!$B:$B,'All Prices combined'!$D159,'RAB Prices Long'!$E:$E,'All Prices combined'!$G159)))),2)</f>
        <v>208.23</v>
      </c>
      <c r="AH159" s="2">
        <f>ROUND(IF($B159="Annuity",SUMIFS('Annuity Prices'!AK:AK,'Annuity Prices'!$B:$B,$D159,'Annuity Prices'!$E:$E,$G159),IF($B159="RAB Short",SUMIFS('RAB Prices Short'!AK:AK,'RAB Prices Short'!$B:$B,'All Prices combined'!$D159,'RAB Prices Short'!$E:$E,'All Prices combined'!$G159),IF($B159="RAB Long",SUMIFS('RAB Prices Long'!AK:AK,'RAB Prices Long'!$B:$B,'All Prices combined'!$D159,'RAB Prices Long'!$E:$E,'All Prices combined'!$G159)))),2)</f>
        <v>213.44</v>
      </c>
      <c r="AI159" s="2">
        <f>ROUND(IF($B159="Annuity",SUMIFS('Annuity Prices'!AL:AL,'Annuity Prices'!$B:$B,$D159,'Annuity Prices'!$E:$E,$G159),IF($B159="RAB Short",SUMIFS('RAB Prices Short'!AL:AL,'RAB Prices Short'!$B:$B,'All Prices combined'!$D159,'RAB Prices Short'!$E:$E,'All Prices combined'!$G159),IF($B159="RAB Long",SUMIFS('RAB Prices Long'!AL:AL,'RAB Prices Long'!$B:$B,'All Prices combined'!$D159,'RAB Prices Long'!$E:$E,'All Prices combined'!$G159)))),2)</f>
        <v>218.77</v>
      </c>
      <c r="AJ159" s="2">
        <f>ROUND(IF($B159="Annuity",SUMIFS('Annuity Prices'!AM:AM,'Annuity Prices'!$B:$B,$D159,'Annuity Prices'!$E:$E,$G159),IF($B159="RAB Short",SUMIFS('RAB Prices Short'!AM:AM,'RAB Prices Short'!$B:$B,'All Prices combined'!$D159,'RAB Prices Short'!$E:$E,'All Prices combined'!$G159),IF($B159="RAB Long",SUMIFS('RAB Prices Long'!AM:AM,'RAB Prices Long'!$B:$B,'All Prices combined'!$D159,'RAB Prices Long'!$E:$E,'All Prices combined'!$G159)))),2)</f>
        <v>224.24</v>
      </c>
      <c r="AK159" s="2">
        <f>ROUND(IF($B159="Annuity",SUMIFS('Annuity Prices'!AN:AN,'Annuity Prices'!$B:$B,$D159,'Annuity Prices'!$E:$E,$G159),IF($B159="RAB Short",SUMIFS('RAB Prices Short'!AN:AN,'RAB Prices Short'!$B:$B,'All Prices combined'!$D159,'RAB Prices Short'!$E:$E,'All Prices combined'!$G159),IF($B159="RAB Long",SUMIFS('RAB Prices Long'!AN:AN,'RAB Prices Long'!$B:$B,'All Prices combined'!$D159,'RAB Prices Long'!$E:$E,'All Prices combined'!$G159)))),2)</f>
        <v>230.39</v>
      </c>
      <c r="AL159" s="2">
        <f>ROUND(IF($B159="Annuity",SUMIFS('Annuity Prices'!AO:AO,'Annuity Prices'!$B:$B,$D159,'Annuity Prices'!$E:$E,$G159),IF($B159="RAB Short",SUMIFS('RAB Prices Short'!AO:AO,'RAB Prices Short'!$B:$B,'All Prices combined'!$D159,'RAB Prices Short'!$E:$E,'All Prices combined'!$G159),IF($B159="RAB Long",SUMIFS('RAB Prices Long'!AO:AO,'RAB Prices Long'!$B:$B,'All Prices combined'!$D159,'RAB Prices Long'!$E:$E,'All Prices combined'!$G159)))),2)</f>
        <v>236.15</v>
      </c>
      <c r="AM159" s="2">
        <f>ROUND(IF($B159="Annuity",SUMIFS('Annuity Prices'!AP:AP,'Annuity Prices'!$B:$B,$D159,'Annuity Prices'!$E:$E,$G159),IF($B159="RAB Short",SUMIFS('RAB Prices Short'!AP:AP,'RAB Prices Short'!$B:$B,'All Prices combined'!$D159,'RAB Prices Short'!$E:$E,'All Prices combined'!$G159),IF($B159="RAB Long",SUMIFS('RAB Prices Long'!AP:AP,'RAB Prices Long'!$B:$B,'All Prices combined'!$D159,'RAB Prices Long'!$E:$E,'All Prices combined'!$G159)))),2)</f>
        <v>242.05</v>
      </c>
      <c r="AN159" s="2">
        <f>ROUND(IF($B159="Annuity",SUMIFS('Annuity Prices'!AQ:AQ,'Annuity Prices'!$B:$B,$D159,'Annuity Prices'!$E:$E,$G159),IF($B159="RAB Short",SUMIFS('RAB Prices Short'!AQ:AQ,'RAB Prices Short'!$B:$B,'All Prices combined'!$D159,'RAB Prices Short'!$E:$E,'All Prices combined'!$G159),IF($B159="RAB Long",SUMIFS('RAB Prices Long'!AQ:AQ,'RAB Prices Long'!$B:$B,'All Prices combined'!$D159,'RAB Prices Long'!$E:$E,'All Prices combined'!$G159)))),2)</f>
        <v>248.11</v>
      </c>
      <c r="AO159" s="2">
        <f>ROUND(IF($B159="Annuity",SUMIFS('Annuity Prices'!AR:AR,'Annuity Prices'!$B:$B,$D159,'Annuity Prices'!$E:$E,$G159),IF($B159="RAB Short",SUMIFS('RAB Prices Short'!AR:AR,'RAB Prices Short'!$B:$B,'All Prices combined'!$D159,'RAB Prices Short'!$E:$E,'All Prices combined'!$G159),IF($B159="RAB Long",SUMIFS('RAB Prices Long'!AR:AR,'RAB Prices Long'!$B:$B,'All Prices combined'!$D159,'RAB Prices Long'!$E:$E,'All Prices combined'!$G159)))),2)</f>
        <v>65.709999999999994</v>
      </c>
      <c r="AP159" s="2">
        <f>ROUND(IF($B159="Annuity",SUMIFS('Annuity Prices'!AS:AS,'Annuity Prices'!$B:$B,$D159,'Annuity Prices'!$E:$E,$G159),IF($B159="RAB Short",SUMIFS('RAB Prices Short'!AS:AS,'RAB Prices Short'!$B:$B,'All Prices combined'!$D159,'RAB Prices Short'!$E:$E,'All Prices combined'!$G159),IF($B159="RAB Long",SUMIFS('RAB Prices Long'!AS:AS,'RAB Prices Long'!$B:$B,'All Prices combined'!$D159,'RAB Prices Long'!$E:$E,'All Prices combined'!$G159)))),2)</f>
        <v>70.209999999999994</v>
      </c>
      <c r="AQ159" s="2">
        <f>ROUND(IF($B159="Annuity",SUMIFS('Annuity Prices'!AT:AT,'Annuity Prices'!$B:$B,$D159,'Annuity Prices'!$E:$E,$G159),IF($B159="RAB Short",SUMIFS('RAB Prices Short'!AT:AT,'RAB Prices Short'!$B:$B,'All Prices combined'!$D159,'RAB Prices Short'!$E:$E,'All Prices combined'!$G159),IF($B159="RAB Long",SUMIFS('RAB Prices Long'!AT:AT,'RAB Prices Long'!$B:$B,'All Prices combined'!$D159,'RAB Prices Long'!$E:$E,'All Prices combined'!$G159)))),2)</f>
        <v>74.91</v>
      </c>
      <c r="AR159" s="2">
        <f>ROUND(IF($B159="Annuity",SUMIFS('Annuity Prices'!AU:AU,'Annuity Prices'!$B:$B,$D159,'Annuity Prices'!$E:$E,$G159),IF($B159="RAB Short",SUMIFS('RAB Prices Short'!AU:AU,'RAB Prices Short'!$B:$B,'All Prices combined'!$D159,'RAB Prices Short'!$E:$E,'All Prices combined'!$G159),IF($B159="RAB Long",SUMIFS('RAB Prices Long'!AU:AU,'RAB Prices Long'!$B:$B,'All Prices combined'!$D159,'RAB Prices Long'!$E:$E,'All Prices combined'!$G159)))),2)</f>
        <v>79.819999999999993</v>
      </c>
      <c r="AS159" s="2">
        <f>ROUND(IF($B159="Annuity",SUMIFS('Annuity Prices'!AV:AV,'Annuity Prices'!$B:$B,$D159,'Annuity Prices'!$E:$E,$G159),IF($B159="RAB Short",SUMIFS('RAB Prices Short'!AV:AV,'RAB Prices Short'!$B:$B,'All Prices combined'!$D159,'RAB Prices Short'!$E:$E,'All Prices combined'!$G159),IF($B159="RAB Long",SUMIFS('RAB Prices Long'!AV:AV,'RAB Prices Long'!$B:$B,'All Prices combined'!$D159,'RAB Prices Long'!$E:$E,'All Prices combined'!$G159)))),2)</f>
        <v>84.96</v>
      </c>
      <c r="AT159" s="2">
        <f>ROUND(IF($B159="Annuity",SUMIFS('Annuity Prices'!AW:AW,'Annuity Prices'!$B:$B,$D159,'Annuity Prices'!$E:$E,$G159),IF($B159="RAB Short",SUMIFS('RAB Prices Short'!AW:AW,'RAB Prices Short'!$B:$B,'All Prices combined'!$D159,'RAB Prices Short'!$E:$E,'All Prices combined'!$G159),IF($B159="RAB Long",SUMIFS('RAB Prices Long'!AW:AW,'RAB Prices Long'!$B:$B,'All Prices combined'!$D159,'RAB Prices Long'!$E:$E,'All Prices combined'!$G159)))),2)</f>
        <v>90.32</v>
      </c>
      <c r="AU159" s="2">
        <f>ROUND(IF($B159="Annuity",SUMIFS('Annuity Prices'!AX:AX,'Annuity Prices'!$B:$B,$D159,'Annuity Prices'!$E:$E,$G159),IF($B159="RAB Short",SUMIFS('RAB Prices Short'!AX:AX,'RAB Prices Short'!$B:$B,'All Prices combined'!$D159,'RAB Prices Short'!$E:$E,'All Prices combined'!$G159),IF($B159="RAB Long",SUMIFS('RAB Prices Long'!AX:AX,'RAB Prices Long'!$B:$B,'All Prices combined'!$D159,'RAB Prices Long'!$E:$E,'All Prices combined'!$G159)))),2)</f>
        <v>95.92</v>
      </c>
      <c r="AV159" s="2">
        <f>ROUND(IF($B159="Annuity",SUMIFS('Annuity Prices'!AY:AY,'Annuity Prices'!$B:$B,$D159,'Annuity Prices'!$E:$E,$G159),IF($B159="RAB Short",SUMIFS('RAB Prices Short'!AY:AY,'RAB Prices Short'!$B:$B,'All Prices combined'!$D159,'RAB Prices Short'!$E:$E,'All Prices combined'!$G159),IF($B159="RAB Long",SUMIFS('RAB Prices Long'!AY:AY,'RAB Prices Long'!$B:$B,'All Prices combined'!$D159,'RAB Prices Long'!$E:$E,'All Prices combined'!$G159)))),2)</f>
        <v>101.77</v>
      </c>
      <c r="AW159" s="2">
        <f>ROUND(IF($B159="Annuity",SUMIFS('Annuity Prices'!AZ:AZ,'Annuity Prices'!$B:$B,$D159,'Annuity Prices'!$E:$E,$G159),IF($B159="RAB Short",SUMIFS('RAB Prices Short'!AZ:AZ,'RAB Prices Short'!$B:$B,'All Prices combined'!$D159,'RAB Prices Short'!$E:$E,'All Prices combined'!$G159),IF($B159="RAB Long",SUMIFS('RAB Prices Long'!AZ:AZ,'RAB Prices Long'!$B:$B,'All Prices combined'!$D159,'RAB Prices Long'!$E:$E,'All Prices combined'!$G159)))),2)</f>
        <v>107.88</v>
      </c>
      <c r="AX159" s="2">
        <f>ROUND(IF($B159="Annuity",SUMIFS('Annuity Prices'!BA:BA,'Annuity Prices'!$B:$B,$D159,'Annuity Prices'!$E:$E,$G159),IF($B159="RAB Short",SUMIFS('RAB Prices Short'!BA:BA,'RAB Prices Short'!$B:$B,'All Prices combined'!$D159,'RAB Prices Short'!$E:$E,'All Prices combined'!$G159),IF($B159="RAB Long",SUMIFS('RAB Prices Long'!BA:BA,'RAB Prices Long'!$B:$B,'All Prices combined'!$D159,'RAB Prices Long'!$E:$E,'All Prices combined'!$G159)))),2)</f>
        <v>114.25</v>
      </c>
      <c r="AY159" s="2">
        <f>ROUND(IF($B159="Annuity",SUMIFS('Annuity Prices'!BB:BB,'Annuity Prices'!$B:$B,$D159,'Annuity Prices'!$E:$E,$G159),IF($B159="RAB Short",SUMIFS('RAB Prices Short'!BB:BB,'RAB Prices Short'!$B:$B,'All Prices combined'!$D159,'RAB Prices Short'!$E:$E,'All Prices combined'!$G159),IF($B159="RAB Long",SUMIFS('RAB Prices Long'!BB:BB,'RAB Prices Long'!$B:$B,'All Prices combined'!$D159,'RAB Prices Long'!$E:$E,'All Prices combined'!$G159)))),2)</f>
        <v>120.9</v>
      </c>
      <c r="AZ159" s="2">
        <f>ROUND(IF($B159="Annuity",SUMIFS('Annuity Prices'!BC:BC,'Annuity Prices'!$B:$B,$D159,'Annuity Prices'!$E:$E,$G159),IF($B159="RAB Short",SUMIFS('RAB Prices Short'!BC:BC,'RAB Prices Short'!$B:$B,'All Prices combined'!$D159,'RAB Prices Short'!$E:$E,'All Prices combined'!$G159),IF($B159="RAB Long",SUMIFS('RAB Prices Long'!BC:BC,'RAB Prices Long'!$B:$B,'All Prices combined'!$D159,'RAB Prices Long'!$E:$E,'All Prices combined'!$G159)))),2)</f>
        <v>127.84</v>
      </c>
      <c r="BA159" s="2">
        <f>ROUND(IF($B159="Annuity",SUMIFS('Annuity Prices'!BD:BD,'Annuity Prices'!$B:$B,$D159,'Annuity Prices'!$E:$E,$G159),IF($B159="RAB Short",SUMIFS('RAB Prices Short'!BD:BD,'RAB Prices Short'!$B:$B,'All Prices combined'!$D159,'RAB Prices Short'!$E:$E,'All Prices combined'!$G159),IF($B159="RAB Long",SUMIFS('RAB Prices Long'!BD:BD,'RAB Prices Long'!$B:$B,'All Prices combined'!$D159,'RAB Prices Long'!$E:$E,'All Prices combined'!$G159)))),2)</f>
        <v>135.08000000000001</v>
      </c>
      <c r="BB159" s="2">
        <f>ROUND(IF($B159="Annuity",SUMIFS('Annuity Prices'!BE:BE,'Annuity Prices'!$B:$B,$D159,'Annuity Prices'!$E:$E,$G159),IF($B159="RAB Short",SUMIFS('RAB Prices Short'!BE:BE,'RAB Prices Short'!$B:$B,'All Prices combined'!$D159,'RAB Prices Short'!$E:$E,'All Prices combined'!$G159),IF($B159="RAB Long",SUMIFS('RAB Prices Long'!BE:BE,'RAB Prices Long'!$B:$B,'All Prices combined'!$D159,'RAB Prices Long'!$E:$E,'All Prices combined'!$G159)))),2)</f>
        <v>142.63</v>
      </c>
      <c r="BC159" s="2">
        <f>ROUND(IF($B159="Annuity",SUMIFS('Annuity Prices'!BF:BF,'Annuity Prices'!$B:$B,$D159,'Annuity Prices'!$E:$E,$G159),IF($B159="RAB Short",SUMIFS('RAB Prices Short'!BF:BF,'RAB Prices Short'!$B:$B,'All Prices combined'!$D159,'RAB Prices Short'!$E:$E,'All Prices combined'!$G159),IF($B159="RAB Long",SUMIFS('RAB Prices Long'!BF:BF,'RAB Prices Long'!$B:$B,'All Prices combined'!$D159,'RAB Prices Long'!$E:$E,'All Prices combined'!$G159)))),2)</f>
        <v>150.5</v>
      </c>
      <c r="BD159" s="2">
        <f>ROUND(IF($B159="Annuity",SUMIFS('Annuity Prices'!BG:BG,'Annuity Prices'!$B:$B,$D159,'Annuity Prices'!$E:$E,$G159),IF($B159="RAB Short",SUMIFS('RAB Prices Short'!BG:BG,'RAB Prices Short'!$B:$B,'All Prices combined'!$D159,'RAB Prices Short'!$E:$E,'All Prices combined'!$G159),IF($B159="RAB Long",SUMIFS('RAB Prices Long'!BG:BG,'RAB Prices Long'!$B:$B,'All Prices combined'!$D159,'RAB Prices Long'!$E:$E,'All Prices combined'!$G159)))),2)</f>
        <v>158.69999999999999</v>
      </c>
      <c r="BE159" s="2">
        <f>ROUND(IF($B159="Annuity",SUMIFS('Annuity Prices'!BH:BH,'Annuity Prices'!$B:$B,$D159,'Annuity Prices'!$E:$E,$G159),IF($B159="RAB Short",SUMIFS('RAB Prices Short'!BH:BH,'RAB Prices Short'!$B:$B,'All Prices combined'!$D159,'RAB Prices Short'!$E:$E,'All Prices combined'!$G159),IF($B159="RAB Long",SUMIFS('RAB Prices Long'!BH:BH,'RAB Prices Long'!$B:$B,'All Prices combined'!$D159,'RAB Prices Long'!$E:$E,'All Prices combined'!$G159)))),2)</f>
        <v>165.39</v>
      </c>
      <c r="BF159" s="2">
        <f>ROUND(IF($B159="Annuity",SUMIFS('Annuity Prices'!BI:BI,'Annuity Prices'!$B:$B,$D159,'Annuity Prices'!$E:$E,$G159),IF($B159="RAB Short",SUMIFS('RAB Prices Short'!BI:BI,'RAB Prices Short'!$B:$B,'All Prices combined'!$D159,'RAB Prices Short'!$E:$E,'All Prices combined'!$G159),IF($B159="RAB Long",SUMIFS('RAB Prices Long'!BI:BI,'RAB Prices Long'!$B:$B,'All Prices combined'!$D159,'RAB Prices Long'!$E:$E,'All Prices combined'!$G159)))),2)</f>
        <v>170.01</v>
      </c>
      <c r="BG159" s="2">
        <f>ROUND(IF($B159="Annuity",SUMIFS('Annuity Prices'!BJ:BJ,'Annuity Prices'!$B:$B,$D159,'Annuity Prices'!$E:$E,$G159),IF($B159="RAB Short",SUMIFS('RAB Prices Short'!BJ:BJ,'RAB Prices Short'!$B:$B,'All Prices combined'!$D159,'RAB Prices Short'!$E:$E,'All Prices combined'!$G159),IF($B159="RAB Long",SUMIFS('RAB Prices Long'!BJ:BJ,'RAB Prices Long'!$B:$B,'All Prices combined'!$D159,'RAB Prices Long'!$E:$E,'All Prices combined'!$G159)))),2)</f>
        <v>174.27</v>
      </c>
      <c r="BH159" s="2">
        <f>ROUND(IF($B159="Annuity",SUMIFS('Annuity Prices'!BK:BK,'Annuity Prices'!$B:$B,$D159,'Annuity Prices'!$E:$E,$G159),IF($B159="RAB Short",SUMIFS('RAB Prices Short'!BK:BK,'RAB Prices Short'!$B:$B,'All Prices combined'!$D159,'RAB Prices Short'!$E:$E,'All Prices combined'!$G159),IF($B159="RAB Long",SUMIFS('RAB Prices Long'!BK:BK,'RAB Prices Long'!$B:$B,'All Prices combined'!$D159,'RAB Prices Long'!$E:$E,'All Prices combined'!$G159)))),2)</f>
        <v>178.63</v>
      </c>
      <c r="BI159" s="2">
        <f>ROUND(IF($B159="Annuity",SUMIFS('Annuity Prices'!BL:BL,'Annuity Prices'!$B:$B,$D159,'Annuity Prices'!$E:$E,$G159),IF($B159="RAB Short",SUMIFS('RAB Prices Short'!BL:BL,'RAB Prices Short'!$B:$B,'All Prices combined'!$D159,'RAB Prices Short'!$E:$E,'All Prices combined'!$G159),IF($B159="RAB Long",SUMIFS('RAB Prices Long'!BL:BL,'RAB Prices Long'!$B:$B,'All Prices combined'!$D159,'RAB Prices Long'!$E:$E,'All Prices combined'!$G159)))),2)</f>
        <v>183.09</v>
      </c>
      <c r="BJ159" s="2">
        <f>ROUND(IF($B159="Annuity",SUMIFS('Annuity Prices'!BM:BM,'Annuity Prices'!$B:$B,$D159,'Annuity Prices'!$E:$E,$G159),IF($B159="RAB Short",SUMIFS('RAB Prices Short'!BM:BM,'RAB Prices Short'!$B:$B,'All Prices combined'!$D159,'RAB Prices Short'!$E:$E,'All Prices combined'!$G159),IF($B159="RAB Long",SUMIFS('RAB Prices Long'!BM:BM,'RAB Prices Long'!$B:$B,'All Prices combined'!$D159,'RAB Prices Long'!$E:$E,'All Prices combined'!$G159)))),2)</f>
        <v>188.17</v>
      </c>
      <c r="BK159" s="2">
        <f>ROUND(IF($B159="Annuity",SUMIFS('Annuity Prices'!BN:BN,'Annuity Prices'!$B:$B,$D159,'Annuity Prices'!$E:$E,$G159),IF($B159="RAB Short",SUMIFS('RAB Prices Short'!BN:BN,'RAB Prices Short'!$B:$B,'All Prices combined'!$D159,'RAB Prices Short'!$E:$E,'All Prices combined'!$G159),IF($B159="RAB Long",SUMIFS('RAB Prices Long'!BN:BN,'RAB Prices Long'!$B:$B,'All Prices combined'!$D159,'RAB Prices Long'!$E:$E,'All Prices combined'!$G159)))),2)</f>
        <v>192.88</v>
      </c>
      <c r="BL159" s="2">
        <f>ROUND(IF($B159="Annuity",SUMIFS('Annuity Prices'!BO:BO,'Annuity Prices'!$B:$B,$D159,'Annuity Prices'!$E:$E,$G159),IF($B159="RAB Short",SUMIFS('RAB Prices Short'!BO:BO,'RAB Prices Short'!$B:$B,'All Prices combined'!$D159,'RAB Prices Short'!$E:$E,'All Prices combined'!$G159),IF($B159="RAB Long",SUMIFS('RAB Prices Long'!BO:BO,'RAB Prices Long'!$B:$B,'All Prices combined'!$D159,'RAB Prices Long'!$E:$E,'All Prices combined'!$G159)))),2)</f>
        <v>197.7</v>
      </c>
      <c r="BM159" s="2">
        <f>ROUND(IF($B159="Annuity",SUMIFS('Annuity Prices'!BP:BP,'Annuity Prices'!$B:$B,$D159,'Annuity Prices'!$E:$E,$G159),IF($B159="RAB Short",SUMIFS('RAB Prices Short'!BP:BP,'RAB Prices Short'!$B:$B,'All Prices combined'!$D159,'RAB Prices Short'!$E:$E,'All Prices combined'!$G159),IF($B159="RAB Long",SUMIFS('RAB Prices Long'!BP:BP,'RAB Prices Long'!$B:$B,'All Prices combined'!$D159,'RAB Prices Long'!$E:$E,'All Prices combined'!$G159)))),2)</f>
        <v>202.64</v>
      </c>
      <c r="BN159" s="2">
        <f>ROUND(IF($B159="Annuity",SUMIFS('Annuity Prices'!BQ:BQ,'Annuity Prices'!$B:$B,$D159,'Annuity Prices'!$E:$E,$G159),IF($B159="RAB Short",SUMIFS('RAB Prices Short'!BQ:BQ,'RAB Prices Short'!$B:$B,'All Prices combined'!$D159,'RAB Prices Short'!$E:$E,'All Prices combined'!$G159),IF($B159="RAB Long",SUMIFS('RAB Prices Long'!BQ:BQ,'RAB Prices Long'!$B:$B,'All Prices combined'!$D159,'RAB Prices Long'!$E:$E,'All Prices combined'!$G159)))),2)</f>
        <v>208.23</v>
      </c>
      <c r="BO159" s="2">
        <f>ROUND(IF($B159="Annuity",SUMIFS('Annuity Prices'!BR:BR,'Annuity Prices'!$B:$B,$D159,'Annuity Prices'!$E:$E,$G159),IF($B159="RAB Short",SUMIFS('RAB Prices Short'!BR:BR,'RAB Prices Short'!$B:$B,'All Prices combined'!$D159,'RAB Prices Short'!$E:$E,'All Prices combined'!$G159),IF($B159="RAB Long",SUMIFS('RAB Prices Long'!BR:BR,'RAB Prices Long'!$B:$B,'All Prices combined'!$D159,'RAB Prices Long'!$E:$E,'All Prices combined'!$G159)))),2)</f>
        <v>213.44</v>
      </c>
      <c r="BP159" s="2">
        <f>ROUND(IF($B159="Annuity",SUMIFS('Annuity Prices'!BS:BS,'Annuity Prices'!$B:$B,$D159,'Annuity Prices'!$E:$E,$G159),IF($B159="RAB Short",SUMIFS('RAB Prices Short'!BS:BS,'RAB Prices Short'!$B:$B,'All Prices combined'!$D159,'RAB Prices Short'!$E:$E,'All Prices combined'!$G159),IF($B159="RAB Long",SUMIFS('RAB Prices Long'!BS:BS,'RAB Prices Long'!$B:$B,'All Prices combined'!$D159,'RAB Prices Long'!$E:$E,'All Prices combined'!$G159)))),2)</f>
        <v>218.77</v>
      </c>
      <c r="BQ159" s="2">
        <f>ROUND(IF($B159="Annuity",SUMIFS('Annuity Prices'!BT:BT,'Annuity Prices'!$B:$B,$D159,'Annuity Prices'!$E:$E,$G159),IF($B159="RAB Short",SUMIFS('RAB Prices Short'!BT:BT,'RAB Prices Short'!$B:$B,'All Prices combined'!$D159,'RAB Prices Short'!$E:$E,'All Prices combined'!$G159),IF($B159="RAB Long",SUMIFS('RAB Prices Long'!BT:BT,'RAB Prices Long'!$B:$B,'All Prices combined'!$D159,'RAB Prices Long'!$E:$E,'All Prices combined'!$G159)))),2)</f>
        <v>224.24</v>
      </c>
      <c r="BR159" s="2">
        <f>ROUND(IF($B159="Annuity",SUMIFS('Annuity Prices'!BU:BU,'Annuity Prices'!$B:$B,$D159,'Annuity Prices'!$E:$E,$G159),IF($B159="RAB Short",SUMIFS('RAB Prices Short'!BU:BU,'RAB Prices Short'!$B:$B,'All Prices combined'!$D159,'RAB Prices Short'!$E:$E,'All Prices combined'!$G159),IF($B159="RAB Long",SUMIFS('RAB Prices Long'!BU:BU,'RAB Prices Long'!$B:$B,'All Prices combined'!$D159,'RAB Prices Long'!$E:$E,'All Prices combined'!$G159)))),2)</f>
        <v>230.39</v>
      </c>
      <c r="BS159" s="2">
        <f>ROUND(IF($B159="Annuity",SUMIFS('Annuity Prices'!BV:BV,'Annuity Prices'!$B:$B,$D159,'Annuity Prices'!$E:$E,$G159),IF($B159="RAB Short",SUMIFS('RAB Prices Short'!BV:BV,'RAB Prices Short'!$B:$B,'All Prices combined'!$D159,'RAB Prices Short'!$E:$E,'All Prices combined'!$G159),IF($B159="RAB Long",SUMIFS('RAB Prices Long'!BV:BV,'RAB Prices Long'!$B:$B,'All Prices combined'!$D159,'RAB Prices Long'!$E:$E,'All Prices combined'!$G159)))),2)</f>
        <v>236.15</v>
      </c>
      <c r="BT159" s="2">
        <f>ROUND(IF($B159="Annuity",SUMIFS('Annuity Prices'!BW:BW,'Annuity Prices'!$B:$B,$D159,'Annuity Prices'!$E:$E,$G159),IF($B159="RAB Short",SUMIFS('RAB Prices Short'!BW:BW,'RAB Prices Short'!$B:$B,'All Prices combined'!$D159,'RAB Prices Short'!$E:$E,'All Prices combined'!$G159),IF($B159="RAB Long",SUMIFS('RAB Prices Long'!BW:BW,'RAB Prices Long'!$B:$B,'All Prices combined'!$D159,'RAB Prices Long'!$E:$E,'All Prices combined'!$G159)))),2)</f>
        <v>242.05</v>
      </c>
      <c r="BU159" s="2">
        <f>ROUND(IF($B159="Annuity",SUMIFS('Annuity Prices'!BX:BX,'Annuity Prices'!$B:$B,$D159,'Annuity Prices'!$E:$E,$G159),IF($B159="RAB Short",SUMIFS('RAB Prices Short'!BX:BX,'RAB Prices Short'!$B:$B,'All Prices combined'!$D159,'RAB Prices Short'!$E:$E,'All Prices combined'!$G159),IF($B159="RAB Long",SUMIFS('RAB Prices Long'!BX:BX,'RAB Prices Long'!$B:$B,'All Prices combined'!$D159,'RAB Prices Long'!$E:$E,'All Prices combined'!$G159)))),2)</f>
        <v>248.11</v>
      </c>
    </row>
    <row r="160" spans="2:73" x14ac:dyDescent="0.25">
      <c r="B160" t="s">
        <v>37</v>
      </c>
      <c r="C160" s="1">
        <v>29</v>
      </c>
      <c r="D160" s="1" t="s">
        <v>207</v>
      </c>
      <c r="E160" s="1" t="s">
        <v>208</v>
      </c>
      <c r="F160" s="1">
        <v>29</v>
      </c>
      <c r="G160" s="1" t="s">
        <v>202</v>
      </c>
      <c r="H160" s="1"/>
      <c r="I160" s="2">
        <f>ROUND(IF($B160="Annuity",SUMIFS('Annuity Prices'!L:L,'Annuity Prices'!$B:$B,$D160,'Annuity Prices'!$E:$E,$G160),IF($B160="RAB Short",SUMIFS('RAB Prices Short'!L:L,'RAB Prices Short'!$B:$B,'All Prices combined'!$D160,'RAB Prices Short'!$E:$E,'All Prices combined'!$G160),IF($B160="RAB Long",SUMIFS('RAB Prices Long'!L:L,'RAB Prices Long'!$B:$B,'All Prices combined'!$D160,'RAB Prices Long'!$E:$E,'All Prices combined'!$G160)))),2)</f>
        <v>50.83</v>
      </c>
      <c r="J160" s="2">
        <f>ROUND(IF($B160="Annuity",SUMIFS('Annuity Prices'!M:M,'Annuity Prices'!$B:$B,$D160,'Annuity Prices'!$E:$E,$G160),IF($B160="RAB Short",SUMIFS('RAB Prices Short'!M:M,'RAB Prices Short'!$B:$B,'All Prices combined'!$D160,'RAB Prices Short'!$E:$E,'All Prices combined'!$G160),IF($B160="RAB Long",SUMIFS('RAB Prices Long'!M:M,'RAB Prices Long'!$B:$B,'All Prices combined'!$D160,'RAB Prices Long'!$E:$E,'All Prices combined'!$G160)))),2)</f>
        <v>52.28</v>
      </c>
      <c r="K160" s="2">
        <f>ROUND(IF($B160="Annuity",SUMIFS('Annuity Prices'!N:N,'Annuity Prices'!$B:$B,$D160,'Annuity Prices'!$E:$E,$G160),IF($B160="RAB Short",SUMIFS('RAB Prices Short'!N:N,'RAB Prices Short'!$B:$B,'All Prices combined'!$D160,'RAB Prices Short'!$E:$E,'All Prices combined'!$G160),IF($B160="RAB Long",SUMIFS('RAB Prices Long'!N:N,'RAB Prices Long'!$B:$B,'All Prices combined'!$D160,'RAB Prices Long'!$E:$E,'All Prices combined'!$G160)))),2)</f>
        <v>53.79</v>
      </c>
      <c r="L160" s="2">
        <f>ROUND(IF($B160="Annuity",SUMIFS('Annuity Prices'!O:O,'Annuity Prices'!$B:$B,$D160,'Annuity Prices'!$E:$E,$G160),IF($B160="RAB Short",SUMIFS('RAB Prices Short'!O:O,'RAB Prices Short'!$B:$B,'All Prices combined'!$D160,'RAB Prices Short'!$E:$E,'All Prices combined'!$G160),IF($B160="RAB Long",SUMIFS('RAB Prices Long'!O:O,'RAB Prices Long'!$B:$B,'All Prices combined'!$D160,'RAB Prices Long'!$E:$E,'All Prices combined'!$G160)))),2)</f>
        <v>55.33</v>
      </c>
      <c r="M160" s="2">
        <f>ROUND(IF($B160="Annuity",SUMIFS('Annuity Prices'!P:P,'Annuity Prices'!$B:$B,$D160,'Annuity Prices'!$E:$E,$G160),IF($B160="RAB Short",SUMIFS('RAB Prices Short'!P:P,'RAB Prices Short'!$B:$B,'All Prices combined'!$D160,'RAB Prices Short'!$E:$E,'All Prices combined'!$G160),IF($B160="RAB Long",SUMIFS('RAB Prices Long'!P:P,'RAB Prices Long'!$B:$B,'All Prices combined'!$D160,'RAB Prices Long'!$E:$E,'All Prices combined'!$G160)))),2)</f>
        <v>59.83</v>
      </c>
      <c r="N160" s="2">
        <f>ROUND(IF($B160="Annuity",SUMIFS('Annuity Prices'!Q:Q,'Annuity Prices'!$B:$B,$D160,'Annuity Prices'!$E:$E,$G160),IF($B160="RAB Short",SUMIFS('RAB Prices Short'!Q:Q,'RAB Prices Short'!$B:$B,'All Prices combined'!$D160,'RAB Prices Short'!$E:$E,'All Prices combined'!$G160),IF($B160="RAB Long",SUMIFS('RAB Prices Long'!Q:Q,'RAB Prices Long'!$B:$B,'All Prices combined'!$D160,'RAB Prices Long'!$E:$E,'All Prices combined'!$G160)))),2)</f>
        <v>61.33</v>
      </c>
      <c r="O160" s="2">
        <f>ROUND(IF($B160="Annuity",SUMIFS('Annuity Prices'!R:R,'Annuity Prices'!$B:$B,$D160,'Annuity Prices'!$E:$E,$G160),IF($B160="RAB Short",SUMIFS('RAB Prices Short'!R:R,'RAB Prices Short'!$B:$B,'All Prices combined'!$D160,'RAB Prices Short'!$E:$E,'All Prices combined'!$G160),IF($B160="RAB Long",SUMIFS('RAB Prices Long'!R:R,'RAB Prices Long'!$B:$B,'All Prices combined'!$D160,'RAB Prices Long'!$E:$E,'All Prices combined'!$G160)))),2)</f>
        <v>62.86</v>
      </c>
      <c r="P160" s="2">
        <f>ROUND(IF($B160="Annuity",SUMIFS('Annuity Prices'!S:S,'Annuity Prices'!$B:$B,$D160,'Annuity Prices'!$E:$E,$G160),IF($B160="RAB Short",SUMIFS('RAB Prices Short'!S:S,'RAB Prices Short'!$B:$B,'All Prices combined'!$D160,'RAB Prices Short'!$E:$E,'All Prices combined'!$G160),IF($B160="RAB Long",SUMIFS('RAB Prices Long'!S:S,'RAB Prices Long'!$B:$B,'All Prices combined'!$D160,'RAB Prices Long'!$E:$E,'All Prices combined'!$G160)))),2)</f>
        <v>64.430000000000007</v>
      </c>
      <c r="Q160" s="2">
        <f>ROUND(IF($B160="Annuity",SUMIFS('Annuity Prices'!T:T,'Annuity Prices'!$B:$B,$D160,'Annuity Prices'!$E:$E,$G160),IF($B160="RAB Short",SUMIFS('RAB Prices Short'!T:T,'RAB Prices Short'!$B:$B,'All Prices combined'!$D160,'RAB Prices Short'!$E:$E,'All Prices combined'!$G160),IF($B160="RAB Long",SUMIFS('RAB Prices Long'!T:T,'RAB Prices Long'!$B:$B,'All Prices combined'!$D160,'RAB Prices Long'!$E:$E,'All Prices combined'!$G160)))),2)</f>
        <v>69.67</v>
      </c>
      <c r="R160" s="2">
        <f>ROUND(IF($B160="Annuity",SUMIFS('Annuity Prices'!U:U,'Annuity Prices'!$B:$B,$D160,'Annuity Prices'!$E:$E,$G160),IF($B160="RAB Short",SUMIFS('RAB Prices Short'!U:U,'RAB Prices Short'!$B:$B,'All Prices combined'!$D160,'RAB Prices Short'!$E:$E,'All Prices combined'!$G160),IF($B160="RAB Long",SUMIFS('RAB Prices Long'!U:U,'RAB Prices Long'!$B:$B,'All Prices combined'!$D160,'RAB Prices Long'!$E:$E,'All Prices combined'!$G160)))),2)</f>
        <v>71.42</v>
      </c>
      <c r="S160" s="2">
        <f>ROUND(IF($B160="Annuity",SUMIFS('Annuity Prices'!V:V,'Annuity Prices'!$B:$B,$D160,'Annuity Prices'!$E:$E,$G160),IF($B160="RAB Short",SUMIFS('RAB Prices Short'!V:V,'RAB Prices Short'!$B:$B,'All Prices combined'!$D160,'RAB Prices Short'!$E:$E,'All Prices combined'!$G160),IF($B160="RAB Long",SUMIFS('RAB Prices Long'!V:V,'RAB Prices Long'!$B:$B,'All Prices combined'!$D160,'RAB Prices Long'!$E:$E,'All Prices combined'!$G160)))),2)</f>
        <v>73.2</v>
      </c>
      <c r="T160" s="2">
        <f>ROUND(IF($B160="Annuity",SUMIFS('Annuity Prices'!W:W,'Annuity Prices'!$B:$B,$D160,'Annuity Prices'!$E:$E,$G160),IF($B160="RAB Short",SUMIFS('RAB Prices Short'!W:W,'RAB Prices Short'!$B:$B,'All Prices combined'!$D160,'RAB Prices Short'!$E:$E,'All Prices combined'!$G160),IF($B160="RAB Long",SUMIFS('RAB Prices Long'!W:W,'RAB Prices Long'!$B:$B,'All Prices combined'!$D160,'RAB Prices Long'!$E:$E,'All Prices combined'!$G160)))),2)</f>
        <v>75.03</v>
      </c>
      <c r="U160" s="2">
        <f>ROUND(IF($B160="Annuity",SUMIFS('Annuity Prices'!X:X,'Annuity Prices'!$B:$B,$D160,'Annuity Prices'!$E:$E,$G160),IF($B160="RAB Short",SUMIFS('RAB Prices Short'!X:X,'RAB Prices Short'!$B:$B,'All Prices combined'!$D160,'RAB Prices Short'!$E:$E,'All Prices combined'!$G160),IF($B160="RAB Long",SUMIFS('RAB Prices Long'!X:X,'RAB Prices Long'!$B:$B,'All Prices combined'!$D160,'RAB Prices Long'!$E:$E,'All Prices combined'!$G160)))),2)</f>
        <v>81.09</v>
      </c>
      <c r="V160" s="2">
        <f>ROUND(IF($B160="Annuity",SUMIFS('Annuity Prices'!Y:Y,'Annuity Prices'!$B:$B,$D160,'Annuity Prices'!$E:$E,$G160),IF($B160="RAB Short",SUMIFS('RAB Prices Short'!Y:Y,'RAB Prices Short'!$B:$B,'All Prices combined'!$D160,'RAB Prices Short'!$E:$E,'All Prices combined'!$G160),IF($B160="RAB Long",SUMIFS('RAB Prices Long'!Y:Y,'RAB Prices Long'!$B:$B,'All Prices combined'!$D160,'RAB Prices Long'!$E:$E,'All Prices combined'!$G160)))),2)</f>
        <v>83.12</v>
      </c>
      <c r="W160" s="2">
        <f>ROUND(IF($B160="Annuity",SUMIFS('Annuity Prices'!Z:Z,'Annuity Prices'!$B:$B,$D160,'Annuity Prices'!$E:$E,$G160),IF($B160="RAB Short",SUMIFS('RAB Prices Short'!Z:Z,'RAB Prices Short'!$B:$B,'All Prices combined'!$D160,'RAB Prices Short'!$E:$E,'All Prices combined'!$G160),IF($B160="RAB Long",SUMIFS('RAB Prices Long'!Z:Z,'RAB Prices Long'!$B:$B,'All Prices combined'!$D160,'RAB Prices Long'!$E:$E,'All Prices combined'!$G160)))),2)</f>
        <v>85.2</v>
      </c>
      <c r="X160" s="2">
        <f>ROUND(IF($B160="Annuity",SUMIFS('Annuity Prices'!AA:AA,'Annuity Prices'!$B:$B,$D160,'Annuity Prices'!$E:$E,$G160),IF($B160="RAB Short",SUMIFS('RAB Prices Short'!AA:AA,'RAB Prices Short'!$B:$B,'All Prices combined'!$D160,'RAB Prices Short'!$E:$E,'All Prices combined'!$G160),IF($B160="RAB Long",SUMIFS('RAB Prices Long'!AA:AA,'RAB Prices Long'!$B:$B,'All Prices combined'!$D160,'RAB Prices Long'!$E:$E,'All Prices combined'!$G160)))),2)</f>
        <v>87.33</v>
      </c>
      <c r="Y160" s="2">
        <f>ROUND(IF($B160="Annuity",SUMIFS('Annuity Prices'!AB:AB,'Annuity Prices'!$B:$B,$D160,'Annuity Prices'!$E:$E,$G160),IF($B160="RAB Short",SUMIFS('RAB Prices Short'!AB:AB,'RAB Prices Short'!$B:$B,'All Prices combined'!$D160,'RAB Prices Short'!$E:$E,'All Prices combined'!$G160),IF($B160="RAB Long",SUMIFS('RAB Prices Long'!AB:AB,'RAB Prices Long'!$B:$B,'All Prices combined'!$D160,'RAB Prices Long'!$E:$E,'All Prices combined'!$G160)))),2)</f>
        <v>94.34</v>
      </c>
      <c r="Z160" s="2">
        <f>ROUND(IF($B160="Annuity",SUMIFS('Annuity Prices'!AC:AC,'Annuity Prices'!$B:$B,$D160,'Annuity Prices'!$E:$E,$G160),IF($B160="RAB Short",SUMIFS('RAB Prices Short'!AC:AC,'RAB Prices Short'!$B:$B,'All Prices combined'!$D160,'RAB Prices Short'!$E:$E,'All Prices combined'!$G160),IF($B160="RAB Long",SUMIFS('RAB Prices Long'!AC:AC,'RAB Prices Long'!$B:$B,'All Prices combined'!$D160,'RAB Prices Long'!$E:$E,'All Prices combined'!$G160)))),2)</f>
        <v>96.7</v>
      </c>
      <c r="AA160" s="2">
        <f>ROUND(IF($B160="Annuity",SUMIFS('Annuity Prices'!AD:AD,'Annuity Prices'!$B:$B,$D160,'Annuity Prices'!$E:$E,$G160),IF($B160="RAB Short",SUMIFS('RAB Prices Short'!AD:AD,'RAB Prices Short'!$B:$B,'All Prices combined'!$D160,'RAB Prices Short'!$E:$E,'All Prices combined'!$G160),IF($B160="RAB Long",SUMIFS('RAB Prices Long'!AD:AD,'RAB Prices Long'!$B:$B,'All Prices combined'!$D160,'RAB Prices Long'!$E:$E,'All Prices combined'!$G160)))),2)</f>
        <v>99.12</v>
      </c>
      <c r="AB160" s="2">
        <f>ROUND(IF($B160="Annuity",SUMIFS('Annuity Prices'!AE:AE,'Annuity Prices'!$B:$B,$D160,'Annuity Prices'!$E:$E,$G160),IF($B160="RAB Short",SUMIFS('RAB Prices Short'!AE:AE,'RAB Prices Short'!$B:$B,'All Prices combined'!$D160,'RAB Prices Short'!$E:$E,'All Prices combined'!$G160),IF($B160="RAB Long",SUMIFS('RAB Prices Long'!AE:AE,'RAB Prices Long'!$B:$B,'All Prices combined'!$D160,'RAB Prices Long'!$E:$E,'All Prices combined'!$G160)))),2)</f>
        <v>101.6</v>
      </c>
      <c r="AC160" s="2">
        <f>ROUND(IF($B160="Annuity",SUMIFS('Annuity Prices'!AF:AF,'Annuity Prices'!$B:$B,$D160,'Annuity Prices'!$E:$E,$G160),IF($B160="RAB Short",SUMIFS('RAB Prices Short'!AF:AF,'RAB Prices Short'!$B:$B,'All Prices combined'!$D160,'RAB Prices Short'!$E:$E,'All Prices combined'!$G160),IF($B160="RAB Long",SUMIFS('RAB Prices Long'!AF:AF,'RAB Prices Long'!$B:$B,'All Prices combined'!$D160,'RAB Prices Long'!$E:$E,'All Prices combined'!$G160)))),2)</f>
        <v>109.7</v>
      </c>
      <c r="AD160" s="2">
        <f>ROUND(IF($B160="Annuity",SUMIFS('Annuity Prices'!AG:AG,'Annuity Prices'!$B:$B,$D160,'Annuity Prices'!$E:$E,$G160),IF($B160="RAB Short",SUMIFS('RAB Prices Short'!AG:AG,'RAB Prices Short'!$B:$B,'All Prices combined'!$D160,'RAB Prices Short'!$E:$E,'All Prices combined'!$G160),IF($B160="RAB Long",SUMIFS('RAB Prices Long'!AG:AG,'RAB Prices Long'!$B:$B,'All Prices combined'!$D160,'RAB Prices Long'!$E:$E,'All Prices combined'!$G160)))),2)</f>
        <v>112.45</v>
      </c>
      <c r="AE160" s="2">
        <f>ROUND(IF($B160="Annuity",SUMIFS('Annuity Prices'!AH:AH,'Annuity Prices'!$B:$B,$D160,'Annuity Prices'!$E:$E,$G160),IF($B160="RAB Short",SUMIFS('RAB Prices Short'!AH:AH,'RAB Prices Short'!$B:$B,'All Prices combined'!$D160,'RAB Prices Short'!$E:$E,'All Prices combined'!$G160),IF($B160="RAB Long",SUMIFS('RAB Prices Long'!AH:AH,'RAB Prices Long'!$B:$B,'All Prices combined'!$D160,'RAB Prices Long'!$E:$E,'All Prices combined'!$G160)))),2)</f>
        <v>115.26</v>
      </c>
      <c r="AF160" s="2">
        <f>ROUND(IF($B160="Annuity",SUMIFS('Annuity Prices'!AI:AI,'Annuity Prices'!$B:$B,$D160,'Annuity Prices'!$E:$E,$G160),IF($B160="RAB Short",SUMIFS('RAB Prices Short'!AI:AI,'RAB Prices Short'!$B:$B,'All Prices combined'!$D160,'RAB Prices Short'!$E:$E,'All Prices combined'!$G160),IF($B160="RAB Long",SUMIFS('RAB Prices Long'!AI:AI,'RAB Prices Long'!$B:$B,'All Prices combined'!$D160,'RAB Prices Long'!$E:$E,'All Prices combined'!$G160)))),2)</f>
        <v>118.14</v>
      </c>
      <c r="AG160" s="2">
        <f>ROUND(IF($B160="Annuity",SUMIFS('Annuity Prices'!AJ:AJ,'Annuity Prices'!$B:$B,$D160,'Annuity Prices'!$E:$E,$G160),IF($B160="RAB Short",SUMIFS('RAB Prices Short'!AJ:AJ,'RAB Prices Short'!$B:$B,'All Prices combined'!$D160,'RAB Prices Short'!$E:$E,'All Prices combined'!$G160),IF($B160="RAB Long",SUMIFS('RAB Prices Long'!AJ:AJ,'RAB Prices Long'!$B:$B,'All Prices combined'!$D160,'RAB Prices Long'!$E:$E,'All Prices combined'!$G160)))),2)</f>
        <v>127.52</v>
      </c>
      <c r="AH160" s="2">
        <f>ROUND(IF($B160="Annuity",SUMIFS('Annuity Prices'!AK:AK,'Annuity Prices'!$B:$B,$D160,'Annuity Prices'!$E:$E,$G160),IF($B160="RAB Short",SUMIFS('RAB Prices Short'!AK:AK,'RAB Prices Short'!$B:$B,'All Prices combined'!$D160,'RAB Prices Short'!$E:$E,'All Prices combined'!$G160),IF($B160="RAB Long",SUMIFS('RAB Prices Long'!AK:AK,'RAB Prices Long'!$B:$B,'All Prices combined'!$D160,'RAB Prices Long'!$E:$E,'All Prices combined'!$G160)))),2)</f>
        <v>130.71</v>
      </c>
      <c r="AI160" s="2">
        <f>ROUND(IF($B160="Annuity",SUMIFS('Annuity Prices'!AL:AL,'Annuity Prices'!$B:$B,$D160,'Annuity Prices'!$E:$E,$G160),IF($B160="RAB Short",SUMIFS('RAB Prices Short'!AL:AL,'RAB Prices Short'!$B:$B,'All Prices combined'!$D160,'RAB Prices Short'!$E:$E,'All Prices combined'!$G160),IF($B160="RAB Long",SUMIFS('RAB Prices Long'!AL:AL,'RAB Prices Long'!$B:$B,'All Prices combined'!$D160,'RAB Prices Long'!$E:$E,'All Prices combined'!$G160)))),2)</f>
        <v>133.97</v>
      </c>
      <c r="AJ160" s="2">
        <f>ROUND(IF($B160="Annuity",SUMIFS('Annuity Prices'!AM:AM,'Annuity Prices'!$B:$B,$D160,'Annuity Prices'!$E:$E,$G160),IF($B160="RAB Short",SUMIFS('RAB Prices Short'!AM:AM,'RAB Prices Short'!$B:$B,'All Prices combined'!$D160,'RAB Prices Short'!$E:$E,'All Prices combined'!$G160),IF($B160="RAB Long",SUMIFS('RAB Prices Long'!AM:AM,'RAB Prices Long'!$B:$B,'All Prices combined'!$D160,'RAB Prices Long'!$E:$E,'All Prices combined'!$G160)))),2)</f>
        <v>137.33000000000001</v>
      </c>
      <c r="AK160" s="2">
        <f>ROUND(IF($B160="Annuity",SUMIFS('Annuity Prices'!AN:AN,'Annuity Prices'!$B:$B,$D160,'Annuity Prices'!$E:$E,$G160),IF($B160="RAB Short",SUMIFS('RAB Prices Short'!AN:AN,'RAB Prices Short'!$B:$B,'All Prices combined'!$D160,'RAB Prices Short'!$E:$E,'All Prices combined'!$G160),IF($B160="RAB Long",SUMIFS('RAB Prices Long'!AN:AN,'RAB Prices Long'!$B:$B,'All Prices combined'!$D160,'RAB Prices Long'!$E:$E,'All Prices combined'!$G160)))),2)</f>
        <v>148.16999999999999</v>
      </c>
      <c r="AL160" s="2">
        <f>ROUND(IF($B160="Annuity",SUMIFS('Annuity Prices'!AO:AO,'Annuity Prices'!$B:$B,$D160,'Annuity Prices'!$E:$E,$G160),IF($B160="RAB Short",SUMIFS('RAB Prices Short'!AO:AO,'RAB Prices Short'!$B:$B,'All Prices combined'!$D160,'RAB Prices Short'!$E:$E,'All Prices combined'!$G160),IF($B160="RAB Long",SUMIFS('RAB Prices Long'!AO:AO,'RAB Prices Long'!$B:$B,'All Prices combined'!$D160,'RAB Prices Long'!$E:$E,'All Prices combined'!$G160)))),2)</f>
        <v>151.87</v>
      </c>
      <c r="AM160" s="2">
        <f>ROUND(IF($B160="Annuity",SUMIFS('Annuity Prices'!AP:AP,'Annuity Prices'!$B:$B,$D160,'Annuity Prices'!$E:$E,$G160),IF($B160="RAB Short",SUMIFS('RAB Prices Short'!AP:AP,'RAB Prices Short'!$B:$B,'All Prices combined'!$D160,'RAB Prices Short'!$E:$E,'All Prices combined'!$G160),IF($B160="RAB Long",SUMIFS('RAB Prices Long'!AP:AP,'RAB Prices Long'!$B:$B,'All Prices combined'!$D160,'RAB Prices Long'!$E:$E,'All Prices combined'!$G160)))),2)</f>
        <v>155.66999999999999</v>
      </c>
      <c r="AN160" s="2">
        <f>ROUND(IF($B160="Annuity",SUMIFS('Annuity Prices'!AQ:AQ,'Annuity Prices'!$B:$B,$D160,'Annuity Prices'!$E:$E,$G160),IF($B160="RAB Short",SUMIFS('RAB Prices Short'!AQ:AQ,'RAB Prices Short'!$B:$B,'All Prices combined'!$D160,'RAB Prices Short'!$E:$E,'All Prices combined'!$G160),IF($B160="RAB Long",SUMIFS('RAB Prices Long'!AQ:AQ,'RAB Prices Long'!$B:$B,'All Prices combined'!$D160,'RAB Prices Long'!$E:$E,'All Prices combined'!$G160)))),2)</f>
        <v>159.56</v>
      </c>
      <c r="AO160" s="2">
        <f>ROUND(IF($B160="Annuity",SUMIFS('Annuity Prices'!AR:AR,'Annuity Prices'!$B:$B,$D160,'Annuity Prices'!$E:$E,$G160),IF($B160="RAB Short",SUMIFS('RAB Prices Short'!AR:AR,'RAB Prices Short'!$B:$B,'All Prices combined'!$D160,'RAB Prices Short'!$E:$E,'All Prices combined'!$G160),IF($B160="RAB Long",SUMIFS('RAB Prices Long'!AR:AR,'RAB Prices Long'!$B:$B,'All Prices combined'!$D160,'RAB Prices Long'!$E:$E,'All Prices combined'!$G160)))),2)</f>
        <v>72.540000000000006</v>
      </c>
      <c r="AP160" s="2">
        <f>ROUND(IF($B160="Annuity",SUMIFS('Annuity Prices'!AS:AS,'Annuity Prices'!$B:$B,$D160,'Annuity Prices'!$E:$E,$G160),IF($B160="RAB Short",SUMIFS('RAB Prices Short'!AS:AS,'RAB Prices Short'!$B:$B,'All Prices combined'!$D160,'RAB Prices Short'!$E:$E,'All Prices combined'!$G160),IF($B160="RAB Long",SUMIFS('RAB Prices Long'!AS:AS,'RAB Prices Long'!$B:$B,'All Prices combined'!$D160,'RAB Prices Long'!$E:$E,'All Prices combined'!$G160)))),2)</f>
        <v>50.83</v>
      </c>
      <c r="AQ160" s="2">
        <f>ROUND(IF($B160="Annuity",SUMIFS('Annuity Prices'!AT:AT,'Annuity Prices'!$B:$B,$D160,'Annuity Prices'!$E:$E,$G160),IF($B160="RAB Short",SUMIFS('RAB Prices Short'!AT:AT,'RAB Prices Short'!$B:$B,'All Prices combined'!$D160,'RAB Prices Short'!$E:$E,'All Prices combined'!$G160),IF($B160="RAB Long",SUMIFS('RAB Prices Long'!AT:AT,'RAB Prices Long'!$B:$B,'All Prices combined'!$D160,'RAB Prices Long'!$E:$E,'All Prices combined'!$G160)))),2)</f>
        <v>52.28</v>
      </c>
      <c r="AR160" s="2">
        <f>ROUND(IF($B160="Annuity",SUMIFS('Annuity Prices'!AU:AU,'Annuity Prices'!$B:$B,$D160,'Annuity Prices'!$E:$E,$G160),IF($B160="RAB Short",SUMIFS('RAB Prices Short'!AU:AU,'RAB Prices Short'!$B:$B,'All Prices combined'!$D160,'RAB Prices Short'!$E:$E,'All Prices combined'!$G160),IF($B160="RAB Long",SUMIFS('RAB Prices Long'!AU:AU,'RAB Prices Long'!$B:$B,'All Prices combined'!$D160,'RAB Prices Long'!$E:$E,'All Prices combined'!$G160)))),2)</f>
        <v>53.78</v>
      </c>
      <c r="AS160" s="2">
        <f>ROUND(IF($B160="Annuity",SUMIFS('Annuity Prices'!AV:AV,'Annuity Prices'!$B:$B,$D160,'Annuity Prices'!$E:$E,$G160),IF($B160="RAB Short",SUMIFS('RAB Prices Short'!AV:AV,'RAB Prices Short'!$B:$B,'All Prices combined'!$D160,'RAB Prices Short'!$E:$E,'All Prices combined'!$G160),IF($B160="RAB Long",SUMIFS('RAB Prices Long'!AV:AV,'RAB Prices Long'!$B:$B,'All Prices combined'!$D160,'RAB Prices Long'!$E:$E,'All Prices combined'!$G160)))),2)</f>
        <v>55.32</v>
      </c>
      <c r="AT160" s="2">
        <f>ROUND(IF($B160="Annuity",SUMIFS('Annuity Prices'!AW:AW,'Annuity Prices'!$B:$B,$D160,'Annuity Prices'!$E:$E,$G160),IF($B160="RAB Short",SUMIFS('RAB Prices Short'!AW:AW,'RAB Prices Short'!$B:$B,'All Prices combined'!$D160,'RAB Prices Short'!$E:$E,'All Prices combined'!$G160),IF($B160="RAB Long",SUMIFS('RAB Prices Long'!AW:AW,'RAB Prices Long'!$B:$B,'All Prices combined'!$D160,'RAB Prices Long'!$E:$E,'All Prices combined'!$G160)))),2)</f>
        <v>56.91</v>
      </c>
      <c r="AU160" s="2">
        <f>ROUND(IF($B160="Annuity",SUMIFS('Annuity Prices'!AX:AX,'Annuity Prices'!$B:$B,$D160,'Annuity Prices'!$E:$E,$G160),IF($B160="RAB Short",SUMIFS('RAB Prices Short'!AX:AX,'RAB Prices Short'!$B:$B,'All Prices combined'!$D160,'RAB Prices Short'!$E:$E,'All Prices combined'!$G160),IF($B160="RAB Long",SUMIFS('RAB Prices Long'!AX:AX,'RAB Prices Long'!$B:$B,'All Prices combined'!$D160,'RAB Prices Long'!$E:$E,'All Prices combined'!$G160)))),2)</f>
        <v>58.54</v>
      </c>
      <c r="AV160" s="2">
        <f>ROUND(IF($B160="Annuity",SUMIFS('Annuity Prices'!AY:AY,'Annuity Prices'!$B:$B,$D160,'Annuity Prices'!$E:$E,$G160),IF($B160="RAB Short",SUMIFS('RAB Prices Short'!AY:AY,'RAB Prices Short'!$B:$B,'All Prices combined'!$D160,'RAB Prices Short'!$E:$E,'All Prices combined'!$G160),IF($B160="RAB Long",SUMIFS('RAB Prices Long'!AY:AY,'RAB Prices Long'!$B:$B,'All Prices combined'!$D160,'RAB Prices Long'!$E:$E,'All Prices combined'!$G160)))),2)</f>
        <v>60.22</v>
      </c>
      <c r="AW160" s="2">
        <f>ROUND(IF($B160="Annuity",SUMIFS('Annuity Prices'!AZ:AZ,'Annuity Prices'!$B:$B,$D160,'Annuity Prices'!$E:$E,$G160),IF($B160="RAB Short",SUMIFS('RAB Prices Short'!AZ:AZ,'RAB Prices Short'!$B:$B,'All Prices combined'!$D160,'RAB Prices Short'!$E:$E,'All Prices combined'!$G160),IF($B160="RAB Long",SUMIFS('RAB Prices Long'!AZ:AZ,'RAB Prices Long'!$B:$B,'All Prices combined'!$D160,'RAB Prices Long'!$E:$E,'All Prices combined'!$G160)))),2)</f>
        <v>61.95</v>
      </c>
      <c r="AX160" s="2">
        <f>ROUND(IF($B160="Annuity",SUMIFS('Annuity Prices'!BA:BA,'Annuity Prices'!$B:$B,$D160,'Annuity Prices'!$E:$E,$G160),IF($B160="RAB Short",SUMIFS('RAB Prices Short'!BA:BA,'RAB Prices Short'!$B:$B,'All Prices combined'!$D160,'RAB Prices Short'!$E:$E,'All Prices combined'!$G160),IF($B160="RAB Long",SUMIFS('RAB Prices Long'!BA:BA,'RAB Prices Long'!$B:$B,'All Prices combined'!$D160,'RAB Prices Long'!$E:$E,'All Prices combined'!$G160)))),2)</f>
        <v>63.73</v>
      </c>
      <c r="AY160" s="2">
        <f>ROUND(IF($B160="Annuity",SUMIFS('Annuity Prices'!BB:BB,'Annuity Prices'!$B:$B,$D160,'Annuity Prices'!$E:$E,$G160),IF($B160="RAB Short",SUMIFS('RAB Prices Short'!BB:BB,'RAB Prices Short'!$B:$B,'All Prices combined'!$D160,'RAB Prices Short'!$E:$E,'All Prices combined'!$G160),IF($B160="RAB Long",SUMIFS('RAB Prices Long'!BB:BB,'RAB Prices Long'!$B:$B,'All Prices combined'!$D160,'RAB Prices Long'!$E:$E,'All Prices combined'!$G160)))),2)</f>
        <v>65.56</v>
      </c>
      <c r="AZ160" s="2">
        <f>ROUND(IF($B160="Annuity",SUMIFS('Annuity Prices'!BC:BC,'Annuity Prices'!$B:$B,$D160,'Annuity Prices'!$E:$E,$G160),IF($B160="RAB Short",SUMIFS('RAB Prices Short'!BC:BC,'RAB Prices Short'!$B:$B,'All Prices combined'!$D160,'RAB Prices Short'!$E:$E,'All Prices combined'!$G160),IF($B160="RAB Long",SUMIFS('RAB Prices Long'!BC:BC,'RAB Prices Long'!$B:$B,'All Prices combined'!$D160,'RAB Prices Long'!$E:$E,'All Prices combined'!$G160)))),2)</f>
        <v>67.44</v>
      </c>
      <c r="BA160" s="2">
        <f>ROUND(IF($B160="Annuity",SUMIFS('Annuity Prices'!BD:BD,'Annuity Prices'!$B:$B,$D160,'Annuity Prices'!$E:$E,$G160),IF($B160="RAB Short",SUMIFS('RAB Prices Short'!BD:BD,'RAB Prices Short'!$B:$B,'All Prices combined'!$D160,'RAB Prices Short'!$E:$E,'All Prices combined'!$G160),IF($B160="RAB Long",SUMIFS('RAB Prices Long'!BD:BD,'RAB Prices Long'!$B:$B,'All Prices combined'!$D160,'RAB Prices Long'!$E:$E,'All Prices combined'!$G160)))),2)</f>
        <v>69.38</v>
      </c>
      <c r="BB160" s="2">
        <f>ROUND(IF($B160="Annuity",SUMIFS('Annuity Prices'!BE:BE,'Annuity Prices'!$B:$B,$D160,'Annuity Prices'!$E:$E,$G160),IF($B160="RAB Short",SUMIFS('RAB Prices Short'!BE:BE,'RAB Prices Short'!$B:$B,'All Prices combined'!$D160,'RAB Prices Short'!$E:$E,'All Prices combined'!$G160),IF($B160="RAB Long",SUMIFS('RAB Prices Long'!BE:BE,'RAB Prices Long'!$B:$B,'All Prices combined'!$D160,'RAB Prices Long'!$E:$E,'All Prices combined'!$G160)))),2)</f>
        <v>71.37</v>
      </c>
      <c r="BC160" s="2">
        <f>ROUND(IF($B160="Annuity",SUMIFS('Annuity Prices'!BF:BF,'Annuity Prices'!$B:$B,$D160,'Annuity Prices'!$E:$E,$G160),IF($B160="RAB Short",SUMIFS('RAB Prices Short'!BF:BF,'RAB Prices Short'!$B:$B,'All Prices combined'!$D160,'RAB Prices Short'!$E:$E,'All Prices combined'!$G160),IF($B160="RAB Long",SUMIFS('RAB Prices Long'!BF:BF,'RAB Prices Long'!$B:$B,'All Prices combined'!$D160,'RAB Prices Long'!$E:$E,'All Prices combined'!$G160)))),2)</f>
        <v>73.42</v>
      </c>
      <c r="BD160" s="2">
        <f>ROUND(IF($B160="Annuity",SUMIFS('Annuity Prices'!BG:BG,'Annuity Prices'!$B:$B,$D160,'Annuity Prices'!$E:$E,$G160),IF($B160="RAB Short",SUMIFS('RAB Prices Short'!BG:BG,'RAB Prices Short'!$B:$B,'All Prices combined'!$D160,'RAB Prices Short'!$E:$E,'All Prices combined'!$G160),IF($B160="RAB Long",SUMIFS('RAB Prices Long'!BG:BG,'RAB Prices Long'!$B:$B,'All Prices combined'!$D160,'RAB Prices Long'!$E:$E,'All Prices combined'!$G160)))),2)</f>
        <v>75.53</v>
      </c>
      <c r="BE160" s="2">
        <f>ROUND(IF($B160="Annuity",SUMIFS('Annuity Prices'!BH:BH,'Annuity Prices'!$B:$B,$D160,'Annuity Prices'!$E:$E,$G160),IF($B160="RAB Short",SUMIFS('RAB Prices Short'!BH:BH,'RAB Prices Short'!$B:$B,'All Prices combined'!$D160,'RAB Prices Short'!$E:$E,'All Prices combined'!$G160),IF($B160="RAB Long",SUMIFS('RAB Prices Long'!BH:BH,'RAB Prices Long'!$B:$B,'All Prices combined'!$D160,'RAB Prices Long'!$E:$E,'All Prices combined'!$G160)))),2)</f>
        <v>79.56</v>
      </c>
      <c r="BF160" s="2">
        <f>ROUND(IF($B160="Annuity",SUMIFS('Annuity Prices'!BI:BI,'Annuity Prices'!$B:$B,$D160,'Annuity Prices'!$E:$E,$G160),IF($B160="RAB Short",SUMIFS('RAB Prices Short'!BI:BI,'RAB Prices Short'!$B:$B,'All Prices combined'!$D160,'RAB Prices Short'!$E:$E,'All Prices combined'!$G160),IF($B160="RAB Long",SUMIFS('RAB Prices Long'!BI:BI,'RAB Prices Long'!$B:$B,'All Prices combined'!$D160,'RAB Prices Long'!$E:$E,'All Prices combined'!$G160)))),2)</f>
        <v>86.08</v>
      </c>
      <c r="BG160" s="2">
        <f>ROUND(IF($B160="Annuity",SUMIFS('Annuity Prices'!BJ:BJ,'Annuity Prices'!$B:$B,$D160,'Annuity Prices'!$E:$E,$G160),IF($B160="RAB Short",SUMIFS('RAB Prices Short'!BJ:BJ,'RAB Prices Short'!$B:$B,'All Prices combined'!$D160,'RAB Prices Short'!$E:$E,'All Prices combined'!$G160),IF($B160="RAB Long",SUMIFS('RAB Prices Long'!BJ:BJ,'RAB Prices Long'!$B:$B,'All Prices combined'!$D160,'RAB Prices Long'!$E:$E,'All Prices combined'!$G160)))),2)</f>
        <v>93.4</v>
      </c>
      <c r="BH160" s="2">
        <f>ROUND(IF($B160="Annuity",SUMIFS('Annuity Prices'!BK:BK,'Annuity Prices'!$B:$B,$D160,'Annuity Prices'!$E:$E,$G160),IF($B160="RAB Short",SUMIFS('RAB Prices Short'!BK:BK,'RAB Prices Short'!$B:$B,'All Prices combined'!$D160,'RAB Prices Short'!$E:$E,'All Prices combined'!$G160),IF($B160="RAB Long",SUMIFS('RAB Prices Long'!BK:BK,'RAB Prices Long'!$B:$B,'All Prices combined'!$D160,'RAB Prices Long'!$E:$E,'All Prices combined'!$G160)))),2)</f>
        <v>99.12</v>
      </c>
      <c r="BI160" s="2">
        <f>ROUND(IF($B160="Annuity",SUMIFS('Annuity Prices'!BL:BL,'Annuity Prices'!$B:$B,$D160,'Annuity Prices'!$E:$E,$G160),IF($B160="RAB Short",SUMIFS('RAB Prices Short'!BL:BL,'RAB Prices Short'!$B:$B,'All Prices combined'!$D160,'RAB Prices Short'!$E:$E,'All Prices combined'!$G160),IF($B160="RAB Long",SUMIFS('RAB Prices Long'!BL:BL,'RAB Prices Long'!$B:$B,'All Prices combined'!$D160,'RAB Prices Long'!$E:$E,'All Prices combined'!$G160)))),2)</f>
        <v>101.6</v>
      </c>
      <c r="BJ160" s="2">
        <f>ROUND(IF($B160="Annuity",SUMIFS('Annuity Prices'!BM:BM,'Annuity Prices'!$B:$B,$D160,'Annuity Prices'!$E:$E,$G160),IF($B160="RAB Short",SUMIFS('RAB Prices Short'!BM:BM,'RAB Prices Short'!$B:$B,'All Prices combined'!$D160,'RAB Prices Short'!$E:$E,'All Prices combined'!$G160),IF($B160="RAB Long",SUMIFS('RAB Prices Long'!BM:BM,'RAB Prices Long'!$B:$B,'All Prices combined'!$D160,'RAB Prices Long'!$E:$E,'All Prices combined'!$G160)))),2)</f>
        <v>109.29</v>
      </c>
      <c r="BK160" s="2">
        <f>ROUND(IF($B160="Annuity",SUMIFS('Annuity Prices'!BN:BN,'Annuity Prices'!$B:$B,$D160,'Annuity Prices'!$E:$E,$G160),IF($B160="RAB Short",SUMIFS('RAB Prices Short'!BN:BN,'RAB Prices Short'!$B:$B,'All Prices combined'!$D160,'RAB Prices Short'!$E:$E,'All Prices combined'!$G160),IF($B160="RAB Long",SUMIFS('RAB Prices Long'!BN:BN,'RAB Prices Long'!$B:$B,'All Prices combined'!$D160,'RAB Prices Long'!$E:$E,'All Prices combined'!$G160)))),2)</f>
        <v>112.45</v>
      </c>
      <c r="BL160" s="2">
        <f>ROUND(IF($B160="Annuity",SUMIFS('Annuity Prices'!BO:BO,'Annuity Prices'!$B:$B,$D160,'Annuity Prices'!$E:$E,$G160),IF($B160="RAB Short",SUMIFS('RAB Prices Short'!BO:BO,'RAB Prices Short'!$B:$B,'All Prices combined'!$D160,'RAB Prices Short'!$E:$E,'All Prices combined'!$G160),IF($B160="RAB Long",SUMIFS('RAB Prices Long'!BO:BO,'RAB Prices Long'!$B:$B,'All Prices combined'!$D160,'RAB Prices Long'!$E:$E,'All Prices combined'!$G160)))),2)</f>
        <v>115.26</v>
      </c>
      <c r="BM160" s="2">
        <f>ROUND(IF($B160="Annuity",SUMIFS('Annuity Prices'!BP:BP,'Annuity Prices'!$B:$B,$D160,'Annuity Prices'!$E:$E,$G160),IF($B160="RAB Short",SUMIFS('RAB Prices Short'!BP:BP,'RAB Prices Short'!$B:$B,'All Prices combined'!$D160,'RAB Prices Short'!$E:$E,'All Prices combined'!$G160),IF($B160="RAB Long",SUMIFS('RAB Prices Long'!BP:BP,'RAB Prices Long'!$B:$B,'All Prices combined'!$D160,'RAB Prices Long'!$E:$E,'All Prices combined'!$G160)))),2)</f>
        <v>118.14</v>
      </c>
      <c r="BN160" s="2">
        <f>ROUND(IF($B160="Annuity",SUMIFS('Annuity Prices'!BQ:BQ,'Annuity Prices'!$B:$B,$D160,'Annuity Prices'!$E:$E,$G160),IF($B160="RAB Short",SUMIFS('RAB Prices Short'!BQ:BQ,'RAB Prices Short'!$B:$B,'All Prices combined'!$D160,'RAB Prices Short'!$E:$E,'All Prices combined'!$G160),IF($B160="RAB Long",SUMIFS('RAB Prices Long'!BQ:BQ,'RAB Prices Long'!$B:$B,'All Prices combined'!$D160,'RAB Prices Long'!$E:$E,'All Prices combined'!$G160)))),2)</f>
        <v>126.91</v>
      </c>
      <c r="BO160" s="2">
        <f>ROUND(IF($B160="Annuity",SUMIFS('Annuity Prices'!BR:BR,'Annuity Prices'!$B:$B,$D160,'Annuity Prices'!$E:$E,$G160),IF($B160="RAB Short",SUMIFS('RAB Prices Short'!BR:BR,'RAB Prices Short'!$B:$B,'All Prices combined'!$D160,'RAB Prices Short'!$E:$E,'All Prices combined'!$G160),IF($B160="RAB Long",SUMIFS('RAB Prices Long'!BR:BR,'RAB Prices Long'!$B:$B,'All Prices combined'!$D160,'RAB Prices Long'!$E:$E,'All Prices combined'!$G160)))),2)</f>
        <v>130.71</v>
      </c>
      <c r="BP160" s="2">
        <f>ROUND(IF($B160="Annuity",SUMIFS('Annuity Prices'!BS:BS,'Annuity Prices'!$B:$B,$D160,'Annuity Prices'!$E:$E,$G160),IF($B160="RAB Short",SUMIFS('RAB Prices Short'!BS:BS,'RAB Prices Short'!$B:$B,'All Prices combined'!$D160,'RAB Prices Short'!$E:$E,'All Prices combined'!$G160),IF($B160="RAB Long",SUMIFS('RAB Prices Long'!BS:BS,'RAB Prices Long'!$B:$B,'All Prices combined'!$D160,'RAB Prices Long'!$E:$E,'All Prices combined'!$G160)))),2)</f>
        <v>133.97</v>
      </c>
      <c r="BQ160" s="2">
        <f>ROUND(IF($B160="Annuity",SUMIFS('Annuity Prices'!BT:BT,'Annuity Prices'!$B:$B,$D160,'Annuity Prices'!$E:$E,$G160),IF($B160="RAB Short",SUMIFS('RAB Prices Short'!BT:BT,'RAB Prices Short'!$B:$B,'All Prices combined'!$D160,'RAB Prices Short'!$E:$E,'All Prices combined'!$G160),IF($B160="RAB Long",SUMIFS('RAB Prices Long'!BT:BT,'RAB Prices Long'!$B:$B,'All Prices combined'!$D160,'RAB Prices Long'!$E:$E,'All Prices combined'!$G160)))),2)</f>
        <v>137.33000000000001</v>
      </c>
      <c r="BR160" s="2">
        <f>ROUND(IF($B160="Annuity",SUMIFS('Annuity Prices'!BU:BU,'Annuity Prices'!$B:$B,$D160,'Annuity Prices'!$E:$E,$G160),IF($B160="RAB Short",SUMIFS('RAB Prices Short'!BU:BU,'RAB Prices Short'!$B:$B,'All Prices combined'!$D160,'RAB Prices Short'!$E:$E,'All Prices combined'!$G160),IF($B160="RAB Long",SUMIFS('RAB Prices Long'!BU:BU,'RAB Prices Long'!$B:$B,'All Prices combined'!$D160,'RAB Prices Long'!$E:$E,'All Prices combined'!$G160)))),2)</f>
        <v>147.33000000000001</v>
      </c>
      <c r="BS160" s="2">
        <f>ROUND(IF($B160="Annuity",SUMIFS('Annuity Prices'!BV:BV,'Annuity Prices'!$B:$B,$D160,'Annuity Prices'!$E:$E,$G160),IF($B160="RAB Short",SUMIFS('RAB Prices Short'!BV:BV,'RAB Prices Short'!$B:$B,'All Prices combined'!$D160,'RAB Prices Short'!$E:$E,'All Prices combined'!$G160),IF($B160="RAB Long",SUMIFS('RAB Prices Long'!BV:BV,'RAB Prices Long'!$B:$B,'All Prices combined'!$D160,'RAB Prices Long'!$E:$E,'All Prices combined'!$G160)))),2)</f>
        <v>151.87</v>
      </c>
      <c r="BT160" s="2">
        <f>ROUND(IF($B160="Annuity",SUMIFS('Annuity Prices'!BW:BW,'Annuity Prices'!$B:$B,$D160,'Annuity Prices'!$E:$E,$G160),IF($B160="RAB Short",SUMIFS('RAB Prices Short'!BW:BW,'RAB Prices Short'!$B:$B,'All Prices combined'!$D160,'RAB Prices Short'!$E:$E,'All Prices combined'!$G160),IF($B160="RAB Long",SUMIFS('RAB Prices Long'!BW:BW,'RAB Prices Long'!$B:$B,'All Prices combined'!$D160,'RAB Prices Long'!$E:$E,'All Prices combined'!$G160)))),2)</f>
        <v>155.66999999999999</v>
      </c>
      <c r="BU160" s="2">
        <f>ROUND(IF($B160="Annuity",SUMIFS('Annuity Prices'!BX:BX,'Annuity Prices'!$B:$B,$D160,'Annuity Prices'!$E:$E,$G160),IF($B160="RAB Short",SUMIFS('RAB Prices Short'!BX:BX,'RAB Prices Short'!$B:$B,'All Prices combined'!$D160,'RAB Prices Short'!$E:$E,'All Prices combined'!$G160),IF($B160="RAB Long",SUMIFS('RAB Prices Long'!BX:BX,'RAB Prices Long'!$B:$B,'All Prices combined'!$D160,'RAB Prices Long'!$E:$E,'All Prices combined'!$G160)))),2)</f>
        <v>159.56</v>
      </c>
    </row>
    <row r="161" spans="2:73" x14ac:dyDescent="0.25">
      <c r="B161" t="s">
        <v>37</v>
      </c>
      <c r="C161" s="1">
        <v>30</v>
      </c>
      <c r="D161" s="1"/>
      <c r="E161" s="1" t="s">
        <v>209</v>
      </c>
      <c r="F161" s="1" t="s">
        <v>210</v>
      </c>
      <c r="G161" s="1" t="s">
        <v>211</v>
      </c>
      <c r="H161" s="1"/>
      <c r="I161" s="2">
        <f>ROUND(IF($B161="Annuity",SUMIFS('Annuity Prices'!L:L,'Annuity Prices'!$B:$B,$D161,'Annuity Prices'!$E:$E,$G161),IF($B161="RAB Short",SUMIFS('RAB Prices Short'!L:L,'RAB Prices Short'!$B:$B,'All Prices combined'!$D161,'RAB Prices Short'!$E:$E,'All Prices combined'!$G161),IF($B161="RAB Long",SUMIFS('RAB Prices Long'!L:L,'RAB Prices Long'!$B:$B,'All Prices combined'!$D161,'RAB Prices Long'!$E:$E,'All Prices combined'!$G161)))),2)</f>
        <v>0</v>
      </c>
      <c r="J161" s="2">
        <f>ROUND(IF($B161="Annuity",SUMIFS('Annuity Prices'!M:M,'Annuity Prices'!$B:$B,$D161,'Annuity Prices'!$E:$E,$G161),IF($B161="RAB Short",SUMIFS('RAB Prices Short'!M:M,'RAB Prices Short'!$B:$B,'All Prices combined'!$D161,'RAB Prices Short'!$E:$E,'All Prices combined'!$G161),IF($B161="RAB Long",SUMIFS('RAB Prices Long'!M:M,'RAB Prices Long'!$B:$B,'All Prices combined'!$D161,'RAB Prices Long'!$E:$E,'All Prices combined'!$G161)))),2)</f>
        <v>0</v>
      </c>
      <c r="K161" s="2">
        <f>ROUND(IF($B161="Annuity",SUMIFS('Annuity Prices'!N:N,'Annuity Prices'!$B:$B,$D161,'Annuity Prices'!$E:$E,$G161),IF($B161="RAB Short",SUMIFS('RAB Prices Short'!N:N,'RAB Prices Short'!$B:$B,'All Prices combined'!$D161,'RAB Prices Short'!$E:$E,'All Prices combined'!$G161),IF($B161="RAB Long",SUMIFS('RAB Prices Long'!N:N,'RAB Prices Long'!$B:$B,'All Prices combined'!$D161,'RAB Prices Long'!$E:$E,'All Prices combined'!$G161)))),2)</f>
        <v>0</v>
      </c>
      <c r="L161" s="2">
        <f>ROUND(IF($B161="Annuity",SUMIFS('Annuity Prices'!O:O,'Annuity Prices'!$B:$B,$D161,'Annuity Prices'!$E:$E,$G161),IF($B161="RAB Short",SUMIFS('RAB Prices Short'!O:O,'RAB Prices Short'!$B:$B,'All Prices combined'!$D161,'RAB Prices Short'!$E:$E,'All Prices combined'!$G161),IF($B161="RAB Long",SUMIFS('RAB Prices Long'!O:O,'RAB Prices Long'!$B:$B,'All Prices combined'!$D161,'RAB Prices Long'!$E:$E,'All Prices combined'!$G161)))),2)</f>
        <v>0</v>
      </c>
      <c r="M161" s="2">
        <f>ROUND(IF($B161="Annuity",SUMIFS('Annuity Prices'!P:P,'Annuity Prices'!$B:$B,$D161,'Annuity Prices'!$E:$E,$G161),IF($B161="RAB Short",SUMIFS('RAB Prices Short'!P:P,'RAB Prices Short'!$B:$B,'All Prices combined'!$D161,'RAB Prices Short'!$E:$E,'All Prices combined'!$G161),IF($B161="RAB Long",SUMIFS('RAB Prices Long'!P:P,'RAB Prices Long'!$B:$B,'All Prices combined'!$D161,'RAB Prices Long'!$E:$E,'All Prices combined'!$G161)))),2)</f>
        <v>0</v>
      </c>
      <c r="N161" s="2">
        <f>ROUND(IF($B161="Annuity",SUMIFS('Annuity Prices'!Q:Q,'Annuity Prices'!$B:$B,$D161,'Annuity Prices'!$E:$E,$G161),IF($B161="RAB Short",SUMIFS('RAB Prices Short'!Q:Q,'RAB Prices Short'!$B:$B,'All Prices combined'!$D161,'RAB Prices Short'!$E:$E,'All Prices combined'!$G161),IF($B161="RAB Long",SUMIFS('RAB Prices Long'!Q:Q,'RAB Prices Long'!$B:$B,'All Prices combined'!$D161,'RAB Prices Long'!$E:$E,'All Prices combined'!$G161)))),2)</f>
        <v>0</v>
      </c>
      <c r="O161" s="2">
        <f>ROUND(IF($B161="Annuity",SUMIFS('Annuity Prices'!R:R,'Annuity Prices'!$B:$B,$D161,'Annuity Prices'!$E:$E,$G161),IF($B161="RAB Short",SUMIFS('RAB Prices Short'!R:R,'RAB Prices Short'!$B:$B,'All Prices combined'!$D161,'RAB Prices Short'!$E:$E,'All Prices combined'!$G161),IF($B161="RAB Long",SUMIFS('RAB Prices Long'!R:R,'RAB Prices Long'!$B:$B,'All Prices combined'!$D161,'RAB Prices Long'!$E:$E,'All Prices combined'!$G161)))),2)</f>
        <v>0</v>
      </c>
      <c r="P161" s="2">
        <f>ROUND(IF($B161="Annuity",SUMIFS('Annuity Prices'!S:S,'Annuity Prices'!$B:$B,$D161,'Annuity Prices'!$E:$E,$G161),IF($B161="RAB Short",SUMIFS('RAB Prices Short'!S:S,'RAB Prices Short'!$B:$B,'All Prices combined'!$D161,'RAB Prices Short'!$E:$E,'All Prices combined'!$G161),IF($B161="RAB Long",SUMIFS('RAB Prices Long'!S:S,'RAB Prices Long'!$B:$B,'All Prices combined'!$D161,'RAB Prices Long'!$E:$E,'All Prices combined'!$G161)))),2)</f>
        <v>0</v>
      </c>
      <c r="Q161" s="2">
        <f>ROUND(IF($B161="Annuity",SUMIFS('Annuity Prices'!T:T,'Annuity Prices'!$B:$B,$D161,'Annuity Prices'!$E:$E,$G161),IF($B161="RAB Short",SUMIFS('RAB Prices Short'!T:T,'RAB Prices Short'!$B:$B,'All Prices combined'!$D161,'RAB Prices Short'!$E:$E,'All Prices combined'!$G161),IF($B161="RAB Long",SUMIFS('RAB Prices Long'!T:T,'RAB Prices Long'!$B:$B,'All Prices combined'!$D161,'RAB Prices Long'!$E:$E,'All Prices combined'!$G161)))),2)</f>
        <v>0</v>
      </c>
      <c r="R161" s="2">
        <f>ROUND(IF($B161="Annuity",SUMIFS('Annuity Prices'!U:U,'Annuity Prices'!$B:$B,$D161,'Annuity Prices'!$E:$E,$G161),IF($B161="RAB Short",SUMIFS('RAB Prices Short'!U:U,'RAB Prices Short'!$B:$B,'All Prices combined'!$D161,'RAB Prices Short'!$E:$E,'All Prices combined'!$G161),IF($B161="RAB Long",SUMIFS('RAB Prices Long'!U:U,'RAB Prices Long'!$B:$B,'All Prices combined'!$D161,'RAB Prices Long'!$E:$E,'All Prices combined'!$G161)))),2)</f>
        <v>0</v>
      </c>
      <c r="S161" s="2">
        <f>ROUND(IF($B161="Annuity",SUMIFS('Annuity Prices'!V:V,'Annuity Prices'!$B:$B,$D161,'Annuity Prices'!$E:$E,$G161),IF($B161="RAB Short",SUMIFS('RAB Prices Short'!V:V,'RAB Prices Short'!$B:$B,'All Prices combined'!$D161,'RAB Prices Short'!$E:$E,'All Prices combined'!$G161),IF($B161="RAB Long",SUMIFS('RAB Prices Long'!V:V,'RAB Prices Long'!$B:$B,'All Prices combined'!$D161,'RAB Prices Long'!$E:$E,'All Prices combined'!$G161)))),2)</f>
        <v>0</v>
      </c>
      <c r="T161" s="2">
        <f>ROUND(IF($B161="Annuity",SUMIFS('Annuity Prices'!W:W,'Annuity Prices'!$B:$B,$D161,'Annuity Prices'!$E:$E,$G161),IF($B161="RAB Short",SUMIFS('RAB Prices Short'!W:W,'RAB Prices Short'!$B:$B,'All Prices combined'!$D161,'RAB Prices Short'!$E:$E,'All Prices combined'!$G161),IF($B161="RAB Long",SUMIFS('RAB Prices Long'!W:W,'RAB Prices Long'!$B:$B,'All Prices combined'!$D161,'RAB Prices Long'!$E:$E,'All Prices combined'!$G161)))),2)</f>
        <v>0</v>
      </c>
      <c r="U161" s="2">
        <f>ROUND(IF($B161="Annuity",SUMIFS('Annuity Prices'!X:X,'Annuity Prices'!$B:$B,$D161,'Annuity Prices'!$E:$E,$G161),IF($B161="RAB Short",SUMIFS('RAB Prices Short'!X:X,'RAB Prices Short'!$B:$B,'All Prices combined'!$D161,'RAB Prices Short'!$E:$E,'All Prices combined'!$G161),IF($B161="RAB Long",SUMIFS('RAB Prices Long'!X:X,'RAB Prices Long'!$B:$B,'All Prices combined'!$D161,'RAB Prices Long'!$E:$E,'All Prices combined'!$G161)))),2)</f>
        <v>0</v>
      </c>
      <c r="V161" s="2">
        <f>ROUND(IF($B161="Annuity",SUMIFS('Annuity Prices'!Y:Y,'Annuity Prices'!$B:$B,$D161,'Annuity Prices'!$E:$E,$G161),IF($B161="RAB Short",SUMIFS('RAB Prices Short'!Y:Y,'RAB Prices Short'!$B:$B,'All Prices combined'!$D161,'RAB Prices Short'!$E:$E,'All Prices combined'!$G161),IF($B161="RAB Long",SUMIFS('RAB Prices Long'!Y:Y,'RAB Prices Long'!$B:$B,'All Prices combined'!$D161,'RAB Prices Long'!$E:$E,'All Prices combined'!$G161)))),2)</f>
        <v>0</v>
      </c>
      <c r="W161" s="2">
        <f>ROUND(IF($B161="Annuity",SUMIFS('Annuity Prices'!Z:Z,'Annuity Prices'!$B:$B,$D161,'Annuity Prices'!$E:$E,$G161),IF($B161="RAB Short",SUMIFS('RAB Prices Short'!Z:Z,'RAB Prices Short'!$B:$B,'All Prices combined'!$D161,'RAB Prices Short'!$E:$E,'All Prices combined'!$G161),IF($B161="RAB Long",SUMIFS('RAB Prices Long'!Z:Z,'RAB Prices Long'!$B:$B,'All Prices combined'!$D161,'RAB Prices Long'!$E:$E,'All Prices combined'!$G161)))),2)</f>
        <v>0</v>
      </c>
      <c r="X161" s="2">
        <f>ROUND(IF($B161="Annuity",SUMIFS('Annuity Prices'!AA:AA,'Annuity Prices'!$B:$B,$D161,'Annuity Prices'!$E:$E,$G161),IF($B161="RAB Short",SUMIFS('RAB Prices Short'!AA:AA,'RAB Prices Short'!$B:$B,'All Prices combined'!$D161,'RAB Prices Short'!$E:$E,'All Prices combined'!$G161),IF($B161="RAB Long",SUMIFS('RAB Prices Long'!AA:AA,'RAB Prices Long'!$B:$B,'All Prices combined'!$D161,'RAB Prices Long'!$E:$E,'All Prices combined'!$G161)))),2)</f>
        <v>0</v>
      </c>
      <c r="Y161" s="2">
        <f>ROUND(IF($B161="Annuity",SUMIFS('Annuity Prices'!AB:AB,'Annuity Prices'!$B:$B,$D161,'Annuity Prices'!$E:$E,$G161),IF($B161="RAB Short",SUMIFS('RAB Prices Short'!AB:AB,'RAB Prices Short'!$B:$B,'All Prices combined'!$D161,'RAB Prices Short'!$E:$E,'All Prices combined'!$G161),IF($B161="RAB Long",SUMIFS('RAB Prices Long'!AB:AB,'RAB Prices Long'!$B:$B,'All Prices combined'!$D161,'RAB Prices Long'!$E:$E,'All Prices combined'!$G161)))),2)</f>
        <v>0</v>
      </c>
      <c r="Z161" s="2">
        <f>ROUND(IF($B161="Annuity",SUMIFS('Annuity Prices'!AC:AC,'Annuity Prices'!$B:$B,$D161,'Annuity Prices'!$E:$E,$G161),IF($B161="RAB Short",SUMIFS('RAB Prices Short'!AC:AC,'RAB Prices Short'!$B:$B,'All Prices combined'!$D161,'RAB Prices Short'!$E:$E,'All Prices combined'!$G161),IF($B161="RAB Long",SUMIFS('RAB Prices Long'!AC:AC,'RAB Prices Long'!$B:$B,'All Prices combined'!$D161,'RAB Prices Long'!$E:$E,'All Prices combined'!$G161)))),2)</f>
        <v>0</v>
      </c>
      <c r="AA161" s="2">
        <f>ROUND(IF($B161="Annuity",SUMIFS('Annuity Prices'!AD:AD,'Annuity Prices'!$B:$B,$D161,'Annuity Prices'!$E:$E,$G161),IF($B161="RAB Short",SUMIFS('RAB Prices Short'!AD:AD,'RAB Prices Short'!$B:$B,'All Prices combined'!$D161,'RAB Prices Short'!$E:$E,'All Prices combined'!$G161),IF($B161="RAB Long",SUMIFS('RAB Prices Long'!AD:AD,'RAB Prices Long'!$B:$B,'All Prices combined'!$D161,'RAB Prices Long'!$E:$E,'All Prices combined'!$G161)))),2)</f>
        <v>0</v>
      </c>
      <c r="AB161" s="2">
        <f>ROUND(IF($B161="Annuity",SUMIFS('Annuity Prices'!AE:AE,'Annuity Prices'!$B:$B,$D161,'Annuity Prices'!$E:$E,$G161),IF($B161="RAB Short",SUMIFS('RAB Prices Short'!AE:AE,'RAB Prices Short'!$B:$B,'All Prices combined'!$D161,'RAB Prices Short'!$E:$E,'All Prices combined'!$G161),IF($B161="RAB Long",SUMIFS('RAB Prices Long'!AE:AE,'RAB Prices Long'!$B:$B,'All Prices combined'!$D161,'RAB Prices Long'!$E:$E,'All Prices combined'!$G161)))),2)</f>
        <v>0</v>
      </c>
      <c r="AC161" s="2">
        <f>ROUND(IF($B161="Annuity",SUMIFS('Annuity Prices'!AF:AF,'Annuity Prices'!$B:$B,$D161,'Annuity Prices'!$E:$E,$G161),IF($B161="RAB Short",SUMIFS('RAB Prices Short'!AF:AF,'RAB Prices Short'!$B:$B,'All Prices combined'!$D161,'RAB Prices Short'!$E:$E,'All Prices combined'!$G161),IF($B161="RAB Long",SUMIFS('RAB Prices Long'!AF:AF,'RAB Prices Long'!$B:$B,'All Prices combined'!$D161,'RAB Prices Long'!$E:$E,'All Prices combined'!$G161)))),2)</f>
        <v>0</v>
      </c>
      <c r="AD161" s="2">
        <f>ROUND(IF($B161="Annuity",SUMIFS('Annuity Prices'!AG:AG,'Annuity Prices'!$B:$B,$D161,'Annuity Prices'!$E:$E,$G161),IF($B161="RAB Short",SUMIFS('RAB Prices Short'!AG:AG,'RAB Prices Short'!$B:$B,'All Prices combined'!$D161,'RAB Prices Short'!$E:$E,'All Prices combined'!$G161),IF($B161="RAB Long",SUMIFS('RAB Prices Long'!AG:AG,'RAB Prices Long'!$B:$B,'All Prices combined'!$D161,'RAB Prices Long'!$E:$E,'All Prices combined'!$G161)))),2)</f>
        <v>0</v>
      </c>
      <c r="AE161" s="2">
        <f>ROUND(IF($B161="Annuity",SUMIFS('Annuity Prices'!AH:AH,'Annuity Prices'!$B:$B,$D161,'Annuity Prices'!$E:$E,$G161),IF($B161="RAB Short",SUMIFS('RAB Prices Short'!AH:AH,'RAB Prices Short'!$B:$B,'All Prices combined'!$D161,'RAB Prices Short'!$E:$E,'All Prices combined'!$G161),IF($B161="RAB Long",SUMIFS('RAB Prices Long'!AH:AH,'RAB Prices Long'!$B:$B,'All Prices combined'!$D161,'RAB Prices Long'!$E:$E,'All Prices combined'!$G161)))),2)</f>
        <v>0</v>
      </c>
      <c r="AF161" s="2">
        <f>ROUND(IF($B161="Annuity",SUMIFS('Annuity Prices'!AI:AI,'Annuity Prices'!$B:$B,$D161,'Annuity Prices'!$E:$E,$G161),IF($B161="RAB Short",SUMIFS('RAB Prices Short'!AI:AI,'RAB Prices Short'!$B:$B,'All Prices combined'!$D161,'RAB Prices Short'!$E:$E,'All Prices combined'!$G161),IF($B161="RAB Long",SUMIFS('RAB Prices Long'!AI:AI,'RAB Prices Long'!$B:$B,'All Prices combined'!$D161,'RAB Prices Long'!$E:$E,'All Prices combined'!$G161)))),2)</f>
        <v>0</v>
      </c>
      <c r="AG161" s="2">
        <f>ROUND(IF($B161="Annuity",SUMIFS('Annuity Prices'!AJ:AJ,'Annuity Prices'!$B:$B,$D161,'Annuity Prices'!$E:$E,$G161),IF($B161="RAB Short",SUMIFS('RAB Prices Short'!AJ:AJ,'RAB Prices Short'!$B:$B,'All Prices combined'!$D161,'RAB Prices Short'!$E:$E,'All Prices combined'!$G161),IF($B161="RAB Long",SUMIFS('RAB Prices Long'!AJ:AJ,'RAB Prices Long'!$B:$B,'All Prices combined'!$D161,'RAB Prices Long'!$E:$E,'All Prices combined'!$G161)))),2)</f>
        <v>0</v>
      </c>
      <c r="AH161" s="2">
        <f>ROUND(IF($B161="Annuity",SUMIFS('Annuity Prices'!AK:AK,'Annuity Prices'!$B:$B,$D161,'Annuity Prices'!$E:$E,$G161),IF($B161="RAB Short",SUMIFS('RAB Prices Short'!AK:AK,'RAB Prices Short'!$B:$B,'All Prices combined'!$D161,'RAB Prices Short'!$E:$E,'All Prices combined'!$G161),IF($B161="RAB Long",SUMIFS('RAB Prices Long'!AK:AK,'RAB Prices Long'!$B:$B,'All Prices combined'!$D161,'RAB Prices Long'!$E:$E,'All Prices combined'!$G161)))),2)</f>
        <v>0</v>
      </c>
      <c r="AI161" s="2">
        <f>ROUND(IF($B161="Annuity",SUMIFS('Annuity Prices'!AL:AL,'Annuity Prices'!$B:$B,$D161,'Annuity Prices'!$E:$E,$G161),IF($B161="RAB Short",SUMIFS('RAB Prices Short'!AL:AL,'RAB Prices Short'!$B:$B,'All Prices combined'!$D161,'RAB Prices Short'!$E:$E,'All Prices combined'!$G161),IF($B161="RAB Long",SUMIFS('RAB Prices Long'!AL:AL,'RAB Prices Long'!$B:$B,'All Prices combined'!$D161,'RAB Prices Long'!$E:$E,'All Prices combined'!$G161)))),2)</f>
        <v>0</v>
      </c>
      <c r="AJ161" s="2">
        <f>ROUND(IF($B161="Annuity",SUMIFS('Annuity Prices'!AM:AM,'Annuity Prices'!$B:$B,$D161,'Annuity Prices'!$E:$E,$G161),IF($B161="RAB Short",SUMIFS('RAB Prices Short'!AM:AM,'RAB Prices Short'!$B:$B,'All Prices combined'!$D161,'RAB Prices Short'!$E:$E,'All Prices combined'!$G161),IF($B161="RAB Long",SUMIFS('RAB Prices Long'!AM:AM,'RAB Prices Long'!$B:$B,'All Prices combined'!$D161,'RAB Prices Long'!$E:$E,'All Prices combined'!$G161)))),2)</f>
        <v>0</v>
      </c>
      <c r="AK161" s="2">
        <f>ROUND(IF($B161="Annuity",SUMIFS('Annuity Prices'!AN:AN,'Annuity Prices'!$B:$B,$D161,'Annuity Prices'!$E:$E,$G161),IF($B161="RAB Short",SUMIFS('RAB Prices Short'!AN:AN,'RAB Prices Short'!$B:$B,'All Prices combined'!$D161,'RAB Prices Short'!$E:$E,'All Prices combined'!$G161),IF($B161="RAB Long",SUMIFS('RAB Prices Long'!AN:AN,'RAB Prices Long'!$B:$B,'All Prices combined'!$D161,'RAB Prices Long'!$E:$E,'All Prices combined'!$G161)))),2)</f>
        <v>0</v>
      </c>
      <c r="AL161" s="2">
        <f>ROUND(IF($B161="Annuity",SUMIFS('Annuity Prices'!AO:AO,'Annuity Prices'!$B:$B,$D161,'Annuity Prices'!$E:$E,$G161),IF($B161="RAB Short",SUMIFS('RAB Prices Short'!AO:AO,'RAB Prices Short'!$B:$B,'All Prices combined'!$D161,'RAB Prices Short'!$E:$E,'All Prices combined'!$G161),IF($B161="RAB Long",SUMIFS('RAB Prices Long'!AO:AO,'RAB Prices Long'!$B:$B,'All Prices combined'!$D161,'RAB Prices Long'!$E:$E,'All Prices combined'!$G161)))),2)</f>
        <v>0</v>
      </c>
      <c r="AM161" s="2">
        <f>ROUND(IF($B161="Annuity",SUMIFS('Annuity Prices'!AP:AP,'Annuity Prices'!$B:$B,$D161,'Annuity Prices'!$E:$E,$G161),IF($B161="RAB Short",SUMIFS('RAB Prices Short'!AP:AP,'RAB Prices Short'!$B:$B,'All Prices combined'!$D161,'RAB Prices Short'!$E:$E,'All Prices combined'!$G161),IF($B161="RAB Long",SUMIFS('RAB Prices Long'!AP:AP,'RAB Prices Long'!$B:$B,'All Prices combined'!$D161,'RAB Prices Long'!$E:$E,'All Prices combined'!$G161)))),2)</f>
        <v>0</v>
      </c>
      <c r="AN161" s="2">
        <f>ROUND(IF($B161="Annuity",SUMIFS('Annuity Prices'!AQ:AQ,'Annuity Prices'!$B:$B,$D161,'Annuity Prices'!$E:$E,$G161),IF($B161="RAB Short",SUMIFS('RAB Prices Short'!AQ:AQ,'RAB Prices Short'!$B:$B,'All Prices combined'!$D161,'RAB Prices Short'!$E:$E,'All Prices combined'!$G161),IF($B161="RAB Long",SUMIFS('RAB Prices Long'!AQ:AQ,'RAB Prices Long'!$B:$B,'All Prices combined'!$D161,'RAB Prices Long'!$E:$E,'All Prices combined'!$G161)))),2)</f>
        <v>0</v>
      </c>
      <c r="AO161" s="2">
        <f>ROUND(IF($B161="Annuity",SUMIFS('Annuity Prices'!AR:AR,'Annuity Prices'!$B:$B,$D161,'Annuity Prices'!$E:$E,$G161),IF($B161="RAB Short",SUMIFS('RAB Prices Short'!AR:AR,'RAB Prices Short'!$B:$B,'All Prices combined'!$D161,'RAB Prices Short'!$E:$E,'All Prices combined'!$G161),IF($B161="RAB Long",SUMIFS('RAB Prices Long'!AR:AR,'RAB Prices Long'!$B:$B,'All Prices combined'!$D161,'RAB Prices Long'!$E:$E,'All Prices combined'!$G161)))),2)</f>
        <v>0</v>
      </c>
      <c r="AP161" s="2">
        <f>ROUND(IF($B161="Annuity",SUMIFS('Annuity Prices'!AS:AS,'Annuity Prices'!$B:$B,$D161,'Annuity Prices'!$E:$E,$G161),IF($B161="RAB Short",SUMIFS('RAB Prices Short'!AS:AS,'RAB Prices Short'!$B:$B,'All Prices combined'!$D161,'RAB Prices Short'!$E:$E,'All Prices combined'!$G161),IF($B161="RAB Long",SUMIFS('RAB Prices Long'!AS:AS,'RAB Prices Long'!$B:$B,'All Prices combined'!$D161,'RAB Prices Long'!$E:$E,'All Prices combined'!$G161)))),2)</f>
        <v>0</v>
      </c>
      <c r="AQ161" s="2">
        <f>ROUND(IF($B161="Annuity",SUMIFS('Annuity Prices'!AT:AT,'Annuity Prices'!$B:$B,$D161,'Annuity Prices'!$E:$E,$G161),IF($B161="RAB Short",SUMIFS('RAB Prices Short'!AT:AT,'RAB Prices Short'!$B:$B,'All Prices combined'!$D161,'RAB Prices Short'!$E:$E,'All Prices combined'!$G161),IF($B161="RAB Long",SUMIFS('RAB Prices Long'!AT:AT,'RAB Prices Long'!$B:$B,'All Prices combined'!$D161,'RAB Prices Long'!$E:$E,'All Prices combined'!$G161)))),2)</f>
        <v>0</v>
      </c>
      <c r="AR161" s="2">
        <f>ROUND(IF($B161="Annuity",SUMIFS('Annuity Prices'!AU:AU,'Annuity Prices'!$B:$B,$D161,'Annuity Prices'!$E:$E,$G161),IF($B161="RAB Short",SUMIFS('RAB Prices Short'!AU:AU,'RAB Prices Short'!$B:$B,'All Prices combined'!$D161,'RAB Prices Short'!$E:$E,'All Prices combined'!$G161),IF($B161="RAB Long",SUMIFS('RAB Prices Long'!AU:AU,'RAB Prices Long'!$B:$B,'All Prices combined'!$D161,'RAB Prices Long'!$E:$E,'All Prices combined'!$G161)))),2)</f>
        <v>0</v>
      </c>
      <c r="AS161" s="2">
        <f>ROUND(IF($B161="Annuity",SUMIFS('Annuity Prices'!AV:AV,'Annuity Prices'!$B:$B,$D161,'Annuity Prices'!$E:$E,$G161),IF($B161="RAB Short",SUMIFS('RAB Prices Short'!AV:AV,'RAB Prices Short'!$B:$B,'All Prices combined'!$D161,'RAB Prices Short'!$E:$E,'All Prices combined'!$G161),IF($B161="RAB Long",SUMIFS('RAB Prices Long'!AV:AV,'RAB Prices Long'!$B:$B,'All Prices combined'!$D161,'RAB Prices Long'!$E:$E,'All Prices combined'!$G161)))),2)</f>
        <v>0</v>
      </c>
      <c r="AT161" s="2">
        <f>ROUND(IF($B161="Annuity",SUMIFS('Annuity Prices'!AW:AW,'Annuity Prices'!$B:$B,$D161,'Annuity Prices'!$E:$E,$G161),IF($B161="RAB Short",SUMIFS('RAB Prices Short'!AW:AW,'RAB Prices Short'!$B:$B,'All Prices combined'!$D161,'RAB Prices Short'!$E:$E,'All Prices combined'!$G161),IF($B161="RAB Long",SUMIFS('RAB Prices Long'!AW:AW,'RAB Prices Long'!$B:$B,'All Prices combined'!$D161,'RAB Prices Long'!$E:$E,'All Prices combined'!$G161)))),2)</f>
        <v>0</v>
      </c>
      <c r="AU161" s="2">
        <f>ROUND(IF($B161="Annuity",SUMIFS('Annuity Prices'!AX:AX,'Annuity Prices'!$B:$B,$D161,'Annuity Prices'!$E:$E,$G161),IF($B161="RAB Short",SUMIFS('RAB Prices Short'!AX:AX,'RAB Prices Short'!$B:$B,'All Prices combined'!$D161,'RAB Prices Short'!$E:$E,'All Prices combined'!$G161),IF($B161="RAB Long",SUMIFS('RAB Prices Long'!AX:AX,'RAB Prices Long'!$B:$B,'All Prices combined'!$D161,'RAB Prices Long'!$E:$E,'All Prices combined'!$G161)))),2)</f>
        <v>0</v>
      </c>
      <c r="AV161" s="2">
        <f>ROUND(IF($B161="Annuity",SUMIFS('Annuity Prices'!AY:AY,'Annuity Prices'!$B:$B,$D161,'Annuity Prices'!$E:$E,$G161),IF($B161="RAB Short",SUMIFS('RAB Prices Short'!AY:AY,'RAB Prices Short'!$B:$B,'All Prices combined'!$D161,'RAB Prices Short'!$E:$E,'All Prices combined'!$G161),IF($B161="RAB Long",SUMIFS('RAB Prices Long'!AY:AY,'RAB Prices Long'!$B:$B,'All Prices combined'!$D161,'RAB Prices Long'!$E:$E,'All Prices combined'!$G161)))),2)</f>
        <v>0</v>
      </c>
      <c r="AW161" s="2">
        <f>ROUND(IF($B161="Annuity",SUMIFS('Annuity Prices'!AZ:AZ,'Annuity Prices'!$B:$B,$D161,'Annuity Prices'!$E:$E,$G161),IF($B161="RAB Short",SUMIFS('RAB Prices Short'!AZ:AZ,'RAB Prices Short'!$B:$B,'All Prices combined'!$D161,'RAB Prices Short'!$E:$E,'All Prices combined'!$G161),IF($B161="RAB Long",SUMIFS('RAB Prices Long'!AZ:AZ,'RAB Prices Long'!$B:$B,'All Prices combined'!$D161,'RAB Prices Long'!$E:$E,'All Prices combined'!$G161)))),2)</f>
        <v>0</v>
      </c>
      <c r="AX161" s="2">
        <f>ROUND(IF($B161="Annuity",SUMIFS('Annuity Prices'!BA:BA,'Annuity Prices'!$B:$B,$D161,'Annuity Prices'!$E:$E,$G161),IF($B161="RAB Short",SUMIFS('RAB Prices Short'!BA:BA,'RAB Prices Short'!$B:$B,'All Prices combined'!$D161,'RAB Prices Short'!$E:$E,'All Prices combined'!$G161),IF($B161="RAB Long",SUMIFS('RAB Prices Long'!BA:BA,'RAB Prices Long'!$B:$B,'All Prices combined'!$D161,'RAB Prices Long'!$E:$E,'All Prices combined'!$G161)))),2)</f>
        <v>0</v>
      </c>
      <c r="AY161" s="2">
        <f>ROUND(IF($B161="Annuity",SUMIFS('Annuity Prices'!BB:BB,'Annuity Prices'!$B:$B,$D161,'Annuity Prices'!$E:$E,$G161),IF($B161="RAB Short",SUMIFS('RAB Prices Short'!BB:BB,'RAB Prices Short'!$B:$B,'All Prices combined'!$D161,'RAB Prices Short'!$E:$E,'All Prices combined'!$G161),IF($B161="RAB Long",SUMIFS('RAB Prices Long'!BB:BB,'RAB Prices Long'!$B:$B,'All Prices combined'!$D161,'RAB Prices Long'!$E:$E,'All Prices combined'!$G161)))),2)</f>
        <v>0</v>
      </c>
      <c r="AZ161" s="2">
        <f>ROUND(IF($B161="Annuity",SUMIFS('Annuity Prices'!BC:BC,'Annuity Prices'!$B:$B,$D161,'Annuity Prices'!$E:$E,$G161),IF($B161="RAB Short",SUMIFS('RAB Prices Short'!BC:BC,'RAB Prices Short'!$B:$B,'All Prices combined'!$D161,'RAB Prices Short'!$E:$E,'All Prices combined'!$G161),IF($B161="RAB Long",SUMIFS('RAB Prices Long'!BC:BC,'RAB Prices Long'!$B:$B,'All Prices combined'!$D161,'RAB Prices Long'!$E:$E,'All Prices combined'!$G161)))),2)</f>
        <v>0</v>
      </c>
      <c r="BA161" s="2">
        <f>ROUND(IF($B161="Annuity",SUMIFS('Annuity Prices'!BD:BD,'Annuity Prices'!$B:$B,$D161,'Annuity Prices'!$E:$E,$G161),IF($B161="RAB Short",SUMIFS('RAB Prices Short'!BD:BD,'RAB Prices Short'!$B:$B,'All Prices combined'!$D161,'RAB Prices Short'!$E:$E,'All Prices combined'!$G161),IF($B161="RAB Long",SUMIFS('RAB Prices Long'!BD:BD,'RAB Prices Long'!$B:$B,'All Prices combined'!$D161,'RAB Prices Long'!$E:$E,'All Prices combined'!$G161)))),2)</f>
        <v>0</v>
      </c>
      <c r="BB161" s="2">
        <f>ROUND(IF($B161="Annuity",SUMIFS('Annuity Prices'!BE:BE,'Annuity Prices'!$B:$B,$D161,'Annuity Prices'!$E:$E,$G161),IF($B161="RAB Short",SUMIFS('RAB Prices Short'!BE:BE,'RAB Prices Short'!$B:$B,'All Prices combined'!$D161,'RAB Prices Short'!$E:$E,'All Prices combined'!$G161),IF($B161="RAB Long",SUMIFS('RAB Prices Long'!BE:BE,'RAB Prices Long'!$B:$B,'All Prices combined'!$D161,'RAB Prices Long'!$E:$E,'All Prices combined'!$G161)))),2)</f>
        <v>0</v>
      </c>
      <c r="BC161" s="2">
        <f>ROUND(IF($B161="Annuity",SUMIFS('Annuity Prices'!BF:BF,'Annuity Prices'!$B:$B,$D161,'Annuity Prices'!$E:$E,$G161),IF($B161="RAB Short",SUMIFS('RAB Prices Short'!BF:BF,'RAB Prices Short'!$B:$B,'All Prices combined'!$D161,'RAB Prices Short'!$E:$E,'All Prices combined'!$G161),IF($B161="RAB Long",SUMIFS('RAB Prices Long'!BF:BF,'RAB Prices Long'!$B:$B,'All Prices combined'!$D161,'RAB Prices Long'!$E:$E,'All Prices combined'!$G161)))),2)</f>
        <v>0</v>
      </c>
      <c r="BD161" s="2">
        <f>ROUND(IF($B161="Annuity",SUMIFS('Annuity Prices'!BG:BG,'Annuity Prices'!$B:$B,$D161,'Annuity Prices'!$E:$E,$G161),IF($B161="RAB Short",SUMIFS('RAB Prices Short'!BG:BG,'RAB Prices Short'!$B:$B,'All Prices combined'!$D161,'RAB Prices Short'!$E:$E,'All Prices combined'!$G161),IF($B161="RAB Long",SUMIFS('RAB Prices Long'!BG:BG,'RAB Prices Long'!$B:$B,'All Prices combined'!$D161,'RAB Prices Long'!$E:$E,'All Prices combined'!$G161)))),2)</f>
        <v>0</v>
      </c>
      <c r="BE161" s="2">
        <f>ROUND(IF($B161="Annuity",SUMIFS('Annuity Prices'!BH:BH,'Annuity Prices'!$B:$B,$D161,'Annuity Prices'!$E:$E,$G161),IF($B161="RAB Short",SUMIFS('RAB Prices Short'!BH:BH,'RAB Prices Short'!$B:$B,'All Prices combined'!$D161,'RAB Prices Short'!$E:$E,'All Prices combined'!$G161),IF($B161="RAB Long",SUMIFS('RAB Prices Long'!BH:BH,'RAB Prices Long'!$B:$B,'All Prices combined'!$D161,'RAB Prices Long'!$E:$E,'All Prices combined'!$G161)))),2)</f>
        <v>0</v>
      </c>
      <c r="BF161" s="2">
        <f>ROUND(IF($B161="Annuity",SUMIFS('Annuity Prices'!BI:BI,'Annuity Prices'!$B:$B,$D161,'Annuity Prices'!$E:$E,$G161),IF($B161="RAB Short",SUMIFS('RAB Prices Short'!BI:BI,'RAB Prices Short'!$B:$B,'All Prices combined'!$D161,'RAB Prices Short'!$E:$E,'All Prices combined'!$G161),IF($B161="RAB Long",SUMIFS('RAB Prices Long'!BI:BI,'RAB Prices Long'!$B:$B,'All Prices combined'!$D161,'RAB Prices Long'!$E:$E,'All Prices combined'!$G161)))),2)</f>
        <v>0</v>
      </c>
      <c r="BG161" s="2">
        <f>ROUND(IF($B161="Annuity",SUMIFS('Annuity Prices'!BJ:BJ,'Annuity Prices'!$B:$B,$D161,'Annuity Prices'!$E:$E,$G161),IF($B161="RAB Short",SUMIFS('RAB Prices Short'!BJ:BJ,'RAB Prices Short'!$B:$B,'All Prices combined'!$D161,'RAB Prices Short'!$E:$E,'All Prices combined'!$G161),IF($B161="RAB Long",SUMIFS('RAB Prices Long'!BJ:BJ,'RAB Prices Long'!$B:$B,'All Prices combined'!$D161,'RAB Prices Long'!$E:$E,'All Prices combined'!$G161)))),2)</f>
        <v>0</v>
      </c>
      <c r="BH161" s="2">
        <f>ROUND(IF($B161="Annuity",SUMIFS('Annuity Prices'!BK:BK,'Annuity Prices'!$B:$B,$D161,'Annuity Prices'!$E:$E,$G161),IF($B161="RAB Short",SUMIFS('RAB Prices Short'!BK:BK,'RAB Prices Short'!$B:$B,'All Prices combined'!$D161,'RAB Prices Short'!$E:$E,'All Prices combined'!$G161),IF($B161="RAB Long",SUMIFS('RAB Prices Long'!BK:BK,'RAB Prices Long'!$B:$B,'All Prices combined'!$D161,'RAB Prices Long'!$E:$E,'All Prices combined'!$G161)))),2)</f>
        <v>0</v>
      </c>
      <c r="BI161" s="2">
        <f>ROUND(IF($B161="Annuity",SUMIFS('Annuity Prices'!BL:BL,'Annuity Prices'!$B:$B,$D161,'Annuity Prices'!$E:$E,$G161),IF($B161="RAB Short",SUMIFS('RAB Prices Short'!BL:BL,'RAB Prices Short'!$B:$B,'All Prices combined'!$D161,'RAB Prices Short'!$E:$E,'All Prices combined'!$G161),IF($B161="RAB Long",SUMIFS('RAB Prices Long'!BL:BL,'RAB Prices Long'!$B:$B,'All Prices combined'!$D161,'RAB Prices Long'!$E:$E,'All Prices combined'!$G161)))),2)</f>
        <v>0</v>
      </c>
      <c r="BJ161" s="2">
        <f>ROUND(IF($B161="Annuity",SUMIFS('Annuity Prices'!BM:BM,'Annuity Prices'!$B:$B,$D161,'Annuity Prices'!$E:$E,$G161),IF($B161="RAB Short",SUMIFS('RAB Prices Short'!BM:BM,'RAB Prices Short'!$B:$B,'All Prices combined'!$D161,'RAB Prices Short'!$E:$E,'All Prices combined'!$G161),IF($B161="RAB Long",SUMIFS('RAB Prices Long'!BM:BM,'RAB Prices Long'!$B:$B,'All Prices combined'!$D161,'RAB Prices Long'!$E:$E,'All Prices combined'!$G161)))),2)</f>
        <v>0</v>
      </c>
      <c r="BK161" s="2">
        <f>ROUND(IF($B161="Annuity",SUMIFS('Annuity Prices'!BN:BN,'Annuity Prices'!$B:$B,$D161,'Annuity Prices'!$E:$E,$G161),IF($B161="RAB Short",SUMIFS('RAB Prices Short'!BN:BN,'RAB Prices Short'!$B:$B,'All Prices combined'!$D161,'RAB Prices Short'!$E:$E,'All Prices combined'!$G161),IF($B161="RAB Long",SUMIFS('RAB Prices Long'!BN:BN,'RAB Prices Long'!$B:$B,'All Prices combined'!$D161,'RAB Prices Long'!$E:$E,'All Prices combined'!$G161)))),2)</f>
        <v>0</v>
      </c>
      <c r="BL161" s="2">
        <f>ROUND(IF($B161="Annuity",SUMIFS('Annuity Prices'!BO:BO,'Annuity Prices'!$B:$B,$D161,'Annuity Prices'!$E:$E,$G161),IF($B161="RAB Short",SUMIFS('RAB Prices Short'!BO:BO,'RAB Prices Short'!$B:$B,'All Prices combined'!$D161,'RAB Prices Short'!$E:$E,'All Prices combined'!$G161),IF($B161="RAB Long",SUMIFS('RAB Prices Long'!BO:BO,'RAB Prices Long'!$B:$B,'All Prices combined'!$D161,'RAB Prices Long'!$E:$E,'All Prices combined'!$G161)))),2)</f>
        <v>0</v>
      </c>
      <c r="BM161" s="2">
        <f>ROUND(IF($B161="Annuity",SUMIFS('Annuity Prices'!BP:BP,'Annuity Prices'!$B:$B,$D161,'Annuity Prices'!$E:$E,$G161),IF($B161="RAB Short",SUMIFS('RAB Prices Short'!BP:BP,'RAB Prices Short'!$B:$B,'All Prices combined'!$D161,'RAB Prices Short'!$E:$E,'All Prices combined'!$G161),IF($B161="RAB Long",SUMIFS('RAB Prices Long'!BP:BP,'RAB Prices Long'!$B:$B,'All Prices combined'!$D161,'RAB Prices Long'!$E:$E,'All Prices combined'!$G161)))),2)</f>
        <v>0</v>
      </c>
      <c r="BN161" s="2">
        <f>ROUND(IF($B161="Annuity",SUMIFS('Annuity Prices'!BQ:BQ,'Annuity Prices'!$B:$B,$D161,'Annuity Prices'!$E:$E,$G161),IF($B161="RAB Short",SUMIFS('RAB Prices Short'!BQ:BQ,'RAB Prices Short'!$B:$B,'All Prices combined'!$D161,'RAB Prices Short'!$E:$E,'All Prices combined'!$G161),IF($B161="RAB Long",SUMIFS('RAB Prices Long'!BQ:BQ,'RAB Prices Long'!$B:$B,'All Prices combined'!$D161,'RAB Prices Long'!$E:$E,'All Prices combined'!$G161)))),2)</f>
        <v>0</v>
      </c>
      <c r="BO161" s="2">
        <f>ROUND(IF($B161="Annuity",SUMIFS('Annuity Prices'!BR:BR,'Annuity Prices'!$B:$B,$D161,'Annuity Prices'!$E:$E,$G161),IF($B161="RAB Short",SUMIFS('RAB Prices Short'!BR:BR,'RAB Prices Short'!$B:$B,'All Prices combined'!$D161,'RAB Prices Short'!$E:$E,'All Prices combined'!$G161),IF($B161="RAB Long",SUMIFS('RAB Prices Long'!BR:BR,'RAB Prices Long'!$B:$B,'All Prices combined'!$D161,'RAB Prices Long'!$E:$E,'All Prices combined'!$G161)))),2)</f>
        <v>0</v>
      </c>
      <c r="BP161" s="2">
        <f>ROUND(IF($B161="Annuity",SUMIFS('Annuity Prices'!BS:BS,'Annuity Prices'!$B:$B,$D161,'Annuity Prices'!$E:$E,$G161),IF($B161="RAB Short",SUMIFS('RAB Prices Short'!BS:BS,'RAB Prices Short'!$B:$B,'All Prices combined'!$D161,'RAB Prices Short'!$E:$E,'All Prices combined'!$G161),IF($B161="RAB Long",SUMIFS('RAB Prices Long'!BS:BS,'RAB Prices Long'!$B:$B,'All Prices combined'!$D161,'RAB Prices Long'!$E:$E,'All Prices combined'!$G161)))),2)</f>
        <v>0</v>
      </c>
      <c r="BQ161" s="2">
        <f>ROUND(IF($B161="Annuity",SUMIFS('Annuity Prices'!BT:BT,'Annuity Prices'!$B:$B,$D161,'Annuity Prices'!$E:$E,$G161),IF($B161="RAB Short",SUMIFS('RAB Prices Short'!BT:BT,'RAB Prices Short'!$B:$B,'All Prices combined'!$D161,'RAB Prices Short'!$E:$E,'All Prices combined'!$G161),IF($B161="RAB Long",SUMIFS('RAB Prices Long'!BT:BT,'RAB Prices Long'!$B:$B,'All Prices combined'!$D161,'RAB Prices Long'!$E:$E,'All Prices combined'!$G161)))),2)</f>
        <v>0</v>
      </c>
      <c r="BR161" s="2">
        <f>ROUND(IF($B161="Annuity",SUMIFS('Annuity Prices'!BU:BU,'Annuity Prices'!$B:$B,$D161,'Annuity Prices'!$E:$E,$G161),IF($B161="RAB Short",SUMIFS('RAB Prices Short'!BU:BU,'RAB Prices Short'!$B:$B,'All Prices combined'!$D161,'RAB Prices Short'!$E:$E,'All Prices combined'!$G161),IF($B161="RAB Long",SUMIFS('RAB Prices Long'!BU:BU,'RAB Prices Long'!$B:$B,'All Prices combined'!$D161,'RAB Prices Long'!$E:$E,'All Prices combined'!$G161)))),2)</f>
        <v>0</v>
      </c>
      <c r="BS161" s="2">
        <f>ROUND(IF($B161="Annuity",SUMIFS('Annuity Prices'!BV:BV,'Annuity Prices'!$B:$B,$D161,'Annuity Prices'!$E:$E,$G161),IF($B161="RAB Short",SUMIFS('RAB Prices Short'!BV:BV,'RAB Prices Short'!$B:$B,'All Prices combined'!$D161,'RAB Prices Short'!$E:$E,'All Prices combined'!$G161),IF($B161="RAB Long",SUMIFS('RAB Prices Long'!BV:BV,'RAB Prices Long'!$B:$B,'All Prices combined'!$D161,'RAB Prices Long'!$E:$E,'All Prices combined'!$G161)))),2)</f>
        <v>0</v>
      </c>
      <c r="BT161" s="2">
        <f>ROUND(IF($B161="Annuity",SUMIFS('Annuity Prices'!BW:BW,'Annuity Prices'!$B:$B,$D161,'Annuity Prices'!$E:$E,$G161),IF($B161="RAB Short",SUMIFS('RAB Prices Short'!BW:BW,'RAB Prices Short'!$B:$B,'All Prices combined'!$D161,'RAB Prices Short'!$E:$E,'All Prices combined'!$G161),IF($B161="RAB Long",SUMIFS('RAB Prices Long'!BW:BW,'RAB Prices Long'!$B:$B,'All Prices combined'!$D161,'RAB Prices Long'!$E:$E,'All Prices combined'!$G161)))),2)</f>
        <v>0</v>
      </c>
      <c r="BU161" s="2">
        <f>ROUND(IF($B161="Annuity",SUMIFS('Annuity Prices'!BX:BX,'Annuity Prices'!$B:$B,$D161,'Annuity Prices'!$E:$E,$G161),IF($B161="RAB Short",SUMIFS('RAB Prices Short'!BX:BX,'RAB Prices Short'!$B:$B,'All Prices combined'!$D161,'RAB Prices Short'!$E:$E,'All Prices combined'!$G161),IF($B161="RAB Long",SUMIFS('RAB Prices Long'!BX:BX,'RAB Prices Long'!$B:$B,'All Prices combined'!$D161,'RAB Prices Long'!$E:$E,'All Prices combined'!$G161)))),2)</f>
        <v>0</v>
      </c>
    </row>
    <row r="162" spans="2:73" x14ac:dyDescent="0.25">
      <c r="B162" t="s">
        <v>37</v>
      </c>
      <c r="C162" s="1">
        <v>30</v>
      </c>
      <c r="D162" s="1" t="s">
        <v>211</v>
      </c>
      <c r="E162" s="1" t="s">
        <v>209</v>
      </c>
      <c r="F162" s="1" t="s">
        <v>210</v>
      </c>
      <c r="G162" s="1" t="s">
        <v>38</v>
      </c>
      <c r="H162" s="1" t="s">
        <v>128</v>
      </c>
      <c r="I162" s="2">
        <f>ROUND(IF($B162="Annuity",SUMIFS('Annuity Prices'!L:L,'Annuity Prices'!$B:$B,$D162,'Annuity Prices'!$E:$E,$G162),IF($B162="RAB Short",SUMIFS('RAB Prices Short'!L:L,'RAB Prices Short'!$B:$B,'All Prices combined'!$D162,'RAB Prices Short'!$E:$E,'All Prices combined'!$G162),IF($B162="RAB Long",SUMIFS('RAB Prices Long'!L:L,'RAB Prices Long'!$B:$B,'All Prices combined'!$D162,'RAB Prices Long'!$E:$E,'All Prices combined'!$G162)))),2)</f>
        <v>3.12</v>
      </c>
      <c r="J162" s="2">
        <f>ROUND(IF($B162="Annuity",SUMIFS('Annuity Prices'!M:M,'Annuity Prices'!$B:$B,$D162,'Annuity Prices'!$E:$E,$G162),IF($B162="RAB Short",SUMIFS('RAB Prices Short'!M:M,'RAB Prices Short'!$B:$B,'All Prices combined'!$D162,'RAB Prices Short'!$E:$E,'All Prices combined'!$G162),IF($B162="RAB Long",SUMIFS('RAB Prices Long'!M:M,'RAB Prices Long'!$B:$B,'All Prices combined'!$D162,'RAB Prices Long'!$E:$E,'All Prices combined'!$G162)))),2)</f>
        <v>3.21</v>
      </c>
      <c r="K162" s="2">
        <f>ROUND(IF($B162="Annuity",SUMIFS('Annuity Prices'!N:N,'Annuity Prices'!$B:$B,$D162,'Annuity Prices'!$E:$E,$G162),IF($B162="RAB Short",SUMIFS('RAB Prices Short'!N:N,'RAB Prices Short'!$B:$B,'All Prices combined'!$D162,'RAB Prices Short'!$E:$E,'All Prices combined'!$G162),IF($B162="RAB Long",SUMIFS('RAB Prices Long'!N:N,'RAB Prices Long'!$B:$B,'All Prices combined'!$D162,'RAB Prices Long'!$E:$E,'All Prices combined'!$G162)))),2)</f>
        <v>3.31</v>
      </c>
      <c r="L162" s="2">
        <f>ROUND(IF($B162="Annuity",SUMIFS('Annuity Prices'!O:O,'Annuity Prices'!$B:$B,$D162,'Annuity Prices'!$E:$E,$G162),IF($B162="RAB Short",SUMIFS('RAB Prices Short'!O:O,'RAB Prices Short'!$B:$B,'All Prices combined'!$D162,'RAB Prices Short'!$E:$E,'All Prices combined'!$G162),IF($B162="RAB Long",SUMIFS('RAB Prices Long'!O:O,'RAB Prices Long'!$B:$B,'All Prices combined'!$D162,'RAB Prices Long'!$E:$E,'All Prices combined'!$G162)))),2)</f>
        <v>3.4</v>
      </c>
      <c r="M162" s="2">
        <f>ROUND(IF($B162="Annuity",SUMIFS('Annuity Prices'!P:P,'Annuity Prices'!$B:$B,$D162,'Annuity Prices'!$E:$E,$G162),IF($B162="RAB Short",SUMIFS('RAB Prices Short'!P:P,'RAB Prices Short'!$B:$B,'All Prices combined'!$D162,'RAB Prices Short'!$E:$E,'All Prices combined'!$G162),IF($B162="RAB Long",SUMIFS('RAB Prices Long'!P:P,'RAB Prices Long'!$B:$B,'All Prices combined'!$D162,'RAB Prices Long'!$E:$E,'All Prices combined'!$G162)))),2)</f>
        <v>3.37</v>
      </c>
      <c r="N162" s="2">
        <f>ROUND(IF($B162="Annuity",SUMIFS('Annuity Prices'!Q:Q,'Annuity Prices'!$B:$B,$D162,'Annuity Prices'!$E:$E,$G162),IF($B162="RAB Short",SUMIFS('RAB Prices Short'!Q:Q,'RAB Prices Short'!$B:$B,'All Prices combined'!$D162,'RAB Prices Short'!$E:$E,'All Prices combined'!$G162),IF($B162="RAB Long",SUMIFS('RAB Prices Long'!Q:Q,'RAB Prices Long'!$B:$B,'All Prices combined'!$D162,'RAB Prices Long'!$E:$E,'All Prices combined'!$G162)))),2)</f>
        <v>3.45</v>
      </c>
      <c r="O162" s="2">
        <f>ROUND(IF($B162="Annuity",SUMIFS('Annuity Prices'!R:R,'Annuity Prices'!$B:$B,$D162,'Annuity Prices'!$E:$E,$G162),IF($B162="RAB Short",SUMIFS('RAB Prices Short'!R:R,'RAB Prices Short'!$B:$B,'All Prices combined'!$D162,'RAB Prices Short'!$E:$E,'All Prices combined'!$G162),IF($B162="RAB Long",SUMIFS('RAB Prices Long'!R:R,'RAB Prices Long'!$B:$B,'All Prices combined'!$D162,'RAB Prices Long'!$E:$E,'All Prices combined'!$G162)))),2)</f>
        <v>3.54</v>
      </c>
      <c r="P162" s="2">
        <f>ROUND(IF($B162="Annuity",SUMIFS('Annuity Prices'!S:S,'Annuity Prices'!$B:$B,$D162,'Annuity Prices'!$E:$E,$G162),IF($B162="RAB Short",SUMIFS('RAB Prices Short'!S:S,'RAB Prices Short'!$B:$B,'All Prices combined'!$D162,'RAB Prices Short'!$E:$E,'All Prices combined'!$G162),IF($B162="RAB Long",SUMIFS('RAB Prices Long'!S:S,'RAB Prices Long'!$B:$B,'All Prices combined'!$D162,'RAB Prices Long'!$E:$E,'All Prices combined'!$G162)))),2)</f>
        <v>3.62</v>
      </c>
      <c r="Q162" s="2">
        <f>ROUND(IF($B162="Annuity",SUMIFS('Annuity Prices'!T:T,'Annuity Prices'!$B:$B,$D162,'Annuity Prices'!$E:$E,$G162),IF($B162="RAB Short",SUMIFS('RAB Prices Short'!T:T,'RAB Prices Short'!$B:$B,'All Prices combined'!$D162,'RAB Prices Short'!$E:$E,'All Prices combined'!$G162),IF($B162="RAB Long",SUMIFS('RAB Prices Long'!T:T,'RAB Prices Long'!$B:$B,'All Prices combined'!$D162,'RAB Prices Long'!$E:$E,'All Prices combined'!$G162)))),2)</f>
        <v>3.71</v>
      </c>
      <c r="R162" s="2">
        <f>ROUND(IF($B162="Annuity",SUMIFS('Annuity Prices'!U:U,'Annuity Prices'!$B:$B,$D162,'Annuity Prices'!$E:$E,$G162),IF($B162="RAB Short",SUMIFS('RAB Prices Short'!U:U,'RAB Prices Short'!$B:$B,'All Prices combined'!$D162,'RAB Prices Short'!$E:$E,'All Prices combined'!$G162),IF($B162="RAB Long",SUMIFS('RAB Prices Long'!U:U,'RAB Prices Long'!$B:$B,'All Prices combined'!$D162,'RAB Prices Long'!$E:$E,'All Prices combined'!$G162)))),2)</f>
        <v>3.8</v>
      </c>
      <c r="S162" s="2">
        <f>ROUND(IF($B162="Annuity",SUMIFS('Annuity Prices'!V:V,'Annuity Prices'!$B:$B,$D162,'Annuity Prices'!$E:$E,$G162),IF($B162="RAB Short",SUMIFS('RAB Prices Short'!V:V,'RAB Prices Short'!$B:$B,'All Prices combined'!$D162,'RAB Prices Short'!$E:$E,'All Prices combined'!$G162),IF($B162="RAB Long",SUMIFS('RAB Prices Long'!V:V,'RAB Prices Long'!$B:$B,'All Prices combined'!$D162,'RAB Prices Long'!$E:$E,'All Prices combined'!$G162)))),2)</f>
        <v>3.89</v>
      </c>
      <c r="T162" s="2">
        <f>ROUND(IF($B162="Annuity",SUMIFS('Annuity Prices'!W:W,'Annuity Prices'!$B:$B,$D162,'Annuity Prices'!$E:$E,$G162),IF($B162="RAB Short",SUMIFS('RAB Prices Short'!W:W,'RAB Prices Short'!$B:$B,'All Prices combined'!$D162,'RAB Prices Short'!$E:$E,'All Prices combined'!$G162),IF($B162="RAB Long",SUMIFS('RAB Prices Long'!W:W,'RAB Prices Long'!$B:$B,'All Prices combined'!$D162,'RAB Prices Long'!$E:$E,'All Prices combined'!$G162)))),2)</f>
        <v>3.99</v>
      </c>
      <c r="U162" s="2">
        <f>ROUND(IF($B162="Annuity",SUMIFS('Annuity Prices'!X:X,'Annuity Prices'!$B:$B,$D162,'Annuity Prices'!$E:$E,$G162),IF($B162="RAB Short",SUMIFS('RAB Prices Short'!X:X,'RAB Prices Short'!$B:$B,'All Prices combined'!$D162,'RAB Prices Short'!$E:$E,'All Prices combined'!$G162),IF($B162="RAB Long",SUMIFS('RAB Prices Long'!X:X,'RAB Prices Long'!$B:$B,'All Prices combined'!$D162,'RAB Prices Long'!$E:$E,'All Prices combined'!$G162)))),2)</f>
        <v>4.08</v>
      </c>
      <c r="V162" s="2">
        <f>ROUND(IF($B162="Annuity",SUMIFS('Annuity Prices'!Y:Y,'Annuity Prices'!$B:$B,$D162,'Annuity Prices'!$E:$E,$G162),IF($B162="RAB Short",SUMIFS('RAB Prices Short'!Y:Y,'RAB Prices Short'!$B:$B,'All Prices combined'!$D162,'RAB Prices Short'!$E:$E,'All Prices combined'!$G162),IF($B162="RAB Long",SUMIFS('RAB Prices Long'!Y:Y,'RAB Prices Long'!$B:$B,'All Prices combined'!$D162,'RAB Prices Long'!$E:$E,'All Prices combined'!$G162)))),2)</f>
        <v>4.1900000000000004</v>
      </c>
      <c r="W162" s="2">
        <f>ROUND(IF($B162="Annuity",SUMIFS('Annuity Prices'!Z:Z,'Annuity Prices'!$B:$B,$D162,'Annuity Prices'!$E:$E,$G162),IF($B162="RAB Short",SUMIFS('RAB Prices Short'!Z:Z,'RAB Prices Short'!$B:$B,'All Prices combined'!$D162,'RAB Prices Short'!$E:$E,'All Prices combined'!$G162),IF($B162="RAB Long",SUMIFS('RAB Prices Long'!Z:Z,'RAB Prices Long'!$B:$B,'All Prices combined'!$D162,'RAB Prices Long'!$E:$E,'All Prices combined'!$G162)))),2)</f>
        <v>4.29</v>
      </c>
      <c r="X162" s="2">
        <f>ROUND(IF($B162="Annuity",SUMIFS('Annuity Prices'!AA:AA,'Annuity Prices'!$B:$B,$D162,'Annuity Prices'!$E:$E,$G162),IF($B162="RAB Short",SUMIFS('RAB Prices Short'!AA:AA,'RAB Prices Short'!$B:$B,'All Prices combined'!$D162,'RAB Prices Short'!$E:$E,'All Prices combined'!$G162),IF($B162="RAB Long",SUMIFS('RAB Prices Long'!AA:AA,'RAB Prices Long'!$B:$B,'All Prices combined'!$D162,'RAB Prices Long'!$E:$E,'All Prices combined'!$G162)))),2)</f>
        <v>4.4000000000000004</v>
      </c>
      <c r="Y162" s="2">
        <f>ROUND(IF($B162="Annuity",SUMIFS('Annuity Prices'!AB:AB,'Annuity Prices'!$B:$B,$D162,'Annuity Prices'!$E:$E,$G162),IF($B162="RAB Short",SUMIFS('RAB Prices Short'!AB:AB,'RAB Prices Short'!$B:$B,'All Prices combined'!$D162,'RAB Prices Short'!$E:$E,'All Prices combined'!$G162),IF($B162="RAB Long",SUMIFS('RAB Prices Long'!AB:AB,'RAB Prices Long'!$B:$B,'All Prices combined'!$D162,'RAB Prices Long'!$E:$E,'All Prices combined'!$G162)))),2)</f>
        <v>4.5</v>
      </c>
      <c r="Z162" s="2">
        <f>ROUND(IF($B162="Annuity",SUMIFS('Annuity Prices'!AC:AC,'Annuity Prices'!$B:$B,$D162,'Annuity Prices'!$E:$E,$G162),IF($B162="RAB Short",SUMIFS('RAB Prices Short'!AC:AC,'RAB Prices Short'!$B:$B,'All Prices combined'!$D162,'RAB Prices Short'!$E:$E,'All Prices combined'!$G162),IF($B162="RAB Long",SUMIFS('RAB Prices Long'!AC:AC,'RAB Prices Long'!$B:$B,'All Prices combined'!$D162,'RAB Prices Long'!$E:$E,'All Prices combined'!$G162)))),2)</f>
        <v>4.6100000000000003</v>
      </c>
      <c r="AA162" s="2">
        <f>ROUND(IF($B162="Annuity",SUMIFS('Annuity Prices'!AD:AD,'Annuity Prices'!$B:$B,$D162,'Annuity Prices'!$E:$E,$G162),IF($B162="RAB Short",SUMIFS('RAB Prices Short'!AD:AD,'RAB Prices Short'!$B:$B,'All Prices combined'!$D162,'RAB Prices Short'!$E:$E,'All Prices combined'!$G162),IF($B162="RAB Long",SUMIFS('RAB Prices Long'!AD:AD,'RAB Prices Long'!$B:$B,'All Prices combined'!$D162,'RAB Prices Long'!$E:$E,'All Prices combined'!$G162)))),2)</f>
        <v>4.7300000000000004</v>
      </c>
      <c r="AB162" s="2">
        <f>ROUND(IF($B162="Annuity",SUMIFS('Annuity Prices'!AE:AE,'Annuity Prices'!$B:$B,$D162,'Annuity Prices'!$E:$E,$G162),IF($B162="RAB Short",SUMIFS('RAB Prices Short'!AE:AE,'RAB Prices Short'!$B:$B,'All Prices combined'!$D162,'RAB Prices Short'!$E:$E,'All Prices combined'!$G162),IF($B162="RAB Long",SUMIFS('RAB Prices Long'!AE:AE,'RAB Prices Long'!$B:$B,'All Prices combined'!$D162,'RAB Prices Long'!$E:$E,'All Prices combined'!$G162)))),2)</f>
        <v>4.84</v>
      </c>
      <c r="AC162" s="2">
        <f>ROUND(IF($B162="Annuity",SUMIFS('Annuity Prices'!AF:AF,'Annuity Prices'!$B:$B,$D162,'Annuity Prices'!$E:$E,$G162),IF($B162="RAB Short",SUMIFS('RAB Prices Short'!AF:AF,'RAB Prices Short'!$B:$B,'All Prices combined'!$D162,'RAB Prices Short'!$E:$E,'All Prices combined'!$G162),IF($B162="RAB Long",SUMIFS('RAB Prices Long'!AF:AF,'RAB Prices Long'!$B:$B,'All Prices combined'!$D162,'RAB Prices Long'!$E:$E,'All Prices combined'!$G162)))),2)</f>
        <v>4.96</v>
      </c>
      <c r="AD162" s="2">
        <f>ROUND(IF($B162="Annuity",SUMIFS('Annuity Prices'!AG:AG,'Annuity Prices'!$B:$B,$D162,'Annuity Prices'!$E:$E,$G162),IF($B162="RAB Short",SUMIFS('RAB Prices Short'!AG:AG,'RAB Prices Short'!$B:$B,'All Prices combined'!$D162,'RAB Prices Short'!$E:$E,'All Prices combined'!$G162),IF($B162="RAB Long",SUMIFS('RAB Prices Long'!AG:AG,'RAB Prices Long'!$B:$B,'All Prices combined'!$D162,'RAB Prices Long'!$E:$E,'All Prices combined'!$G162)))),2)</f>
        <v>5.08</v>
      </c>
      <c r="AE162" s="2">
        <f>ROUND(IF($B162="Annuity",SUMIFS('Annuity Prices'!AH:AH,'Annuity Prices'!$B:$B,$D162,'Annuity Prices'!$E:$E,$G162),IF($B162="RAB Short",SUMIFS('RAB Prices Short'!AH:AH,'RAB Prices Short'!$B:$B,'All Prices combined'!$D162,'RAB Prices Short'!$E:$E,'All Prices combined'!$G162),IF($B162="RAB Long",SUMIFS('RAB Prices Long'!AH:AH,'RAB Prices Long'!$B:$B,'All Prices combined'!$D162,'RAB Prices Long'!$E:$E,'All Prices combined'!$G162)))),2)</f>
        <v>5.21</v>
      </c>
      <c r="AF162" s="2">
        <f>ROUND(IF($B162="Annuity",SUMIFS('Annuity Prices'!AI:AI,'Annuity Prices'!$B:$B,$D162,'Annuity Prices'!$E:$E,$G162),IF($B162="RAB Short",SUMIFS('RAB Prices Short'!AI:AI,'RAB Prices Short'!$B:$B,'All Prices combined'!$D162,'RAB Prices Short'!$E:$E,'All Prices combined'!$G162),IF($B162="RAB Long",SUMIFS('RAB Prices Long'!AI:AI,'RAB Prices Long'!$B:$B,'All Prices combined'!$D162,'RAB Prices Long'!$E:$E,'All Prices combined'!$G162)))),2)</f>
        <v>5.34</v>
      </c>
      <c r="AG162" s="2">
        <f>ROUND(IF($B162="Annuity",SUMIFS('Annuity Prices'!AJ:AJ,'Annuity Prices'!$B:$B,$D162,'Annuity Prices'!$E:$E,$G162),IF($B162="RAB Short",SUMIFS('RAB Prices Short'!AJ:AJ,'RAB Prices Short'!$B:$B,'All Prices combined'!$D162,'RAB Prices Short'!$E:$E,'All Prices combined'!$G162),IF($B162="RAB Long",SUMIFS('RAB Prices Long'!AJ:AJ,'RAB Prices Long'!$B:$B,'All Prices combined'!$D162,'RAB Prices Long'!$E:$E,'All Prices combined'!$G162)))),2)</f>
        <v>5.46</v>
      </c>
      <c r="AH162" s="2">
        <f>ROUND(IF($B162="Annuity",SUMIFS('Annuity Prices'!AK:AK,'Annuity Prices'!$B:$B,$D162,'Annuity Prices'!$E:$E,$G162),IF($B162="RAB Short",SUMIFS('RAB Prices Short'!AK:AK,'RAB Prices Short'!$B:$B,'All Prices combined'!$D162,'RAB Prices Short'!$E:$E,'All Prices combined'!$G162),IF($B162="RAB Long",SUMIFS('RAB Prices Long'!AK:AK,'RAB Prices Long'!$B:$B,'All Prices combined'!$D162,'RAB Prices Long'!$E:$E,'All Prices combined'!$G162)))),2)</f>
        <v>5.6</v>
      </c>
      <c r="AI162" s="2">
        <f>ROUND(IF($B162="Annuity",SUMIFS('Annuity Prices'!AL:AL,'Annuity Prices'!$B:$B,$D162,'Annuity Prices'!$E:$E,$G162),IF($B162="RAB Short",SUMIFS('RAB Prices Short'!AL:AL,'RAB Prices Short'!$B:$B,'All Prices combined'!$D162,'RAB Prices Short'!$E:$E,'All Prices combined'!$G162),IF($B162="RAB Long",SUMIFS('RAB Prices Long'!AL:AL,'RAB Prices Long'!$B:$B,'All Prices combined'!$D162,'RAB Prices Long'!$E:$E,'All Prices combined'!$G162)))),2)</f>
        <v>5.74</v>
      </c>
      <c r="AJ162" s="2">
        <f>ROUND(IF($B162="Annuity",SUMIFS('Annuity Prices'!AM:AM,'Annuity Prices'!$B:$B,$D162,'Annuity Prices'!$E:$E,$G162),IF($B162="RAB Short",SUMIFS('RAB Prices Short'!AM:AM,'RAB Prices Short'!$B:$B,'All Prices combined'!$D162,'RAB Prices Short'!$E:$E,'All Prices combined'!$G162),IF($B162="RAB Long",SUMIFS('RAB Prices Long'!AM:AM,'RAB Prices Long'!$B:$B,'All Prices combined'!$D162,'RAB Prices Long'!$E:$E,'All Prices combined'!$G162)))),2)</f>
        <v>5.88</v>
      </c>
      <c r="AK162" s="2">
        <f>ROUND(IF($B162="Annuity",SUMIFS('Annuity Prices'!AN:AN,'Annuity Prices'!$B:$B,$D162,'Annuity Prices'!$E:$E,$G162),IF($B162="RAB Short",SUMIFS('RAB Prices Short'!AN:AN,'RAB Prices Short'!$B:$B,'All Prices combined'!$D162,'RAB Prices Short'!$E:$E,'All Prices combined'!$G162),IF($B162="RAB Long",SUMIFS('RAB Prices Long'!AN:AN,'RAB Prices Long'!$B:$B,'All Prices combined'!$D162,'RAB Prices Long'!$E:$E,'All Prices combined'!$G162)))),2)</f>
        <v>6.02</v>
      </c>
      <c r="AL162" s="2">
        <f>ROUND(IF($B162="Annuity",SUMIFS('Annuity Prices'!AO:AO,'Annuity Prices'!$B:$B,$D162,'Annuity Prices'!$E:$E,$G162),IF($B162="RAB Short",SUMIFS('RAB Prices Short'!AO:AO,'RAB Prices Short'!$B:$B,'All Prices combined'!$D162,'RAB Prices Short'!$E:$E,'All Prices combined'!$G162),IF($B162="RAB Long",SUMIFS('RAB Prices Long'!AO:AO,'RAB Prices Long'!$B:$B,'All Prices combined'!$D162,'RAB Prices Long'!$E:$E,'All Prices combined'!$G162)))),2)</f>
        <v>6.17</v>
      </c>
      <c r="AM162" s="2">
        <f>ROUND(IF($B162="Annuity",SUMIFS('Annuity Prices'!AP:AP,'Annuity Prices'!$B:$B,$D162,'Annuity Prices'!$E:$E,$G162),IF($B162="RAB Short",SUMIFS('RAB Prices Short'!AP:AP,'RAB Prices Short'!$B:$B,'All Prices combined'!$D162,'RAB Prices Short'!$E:$E,'All Prices combined'!$G162),IF($B162="RAB Long",SUMIFS('RAB Prices Long'!AP:AP,'RAB Prices Long'!$B:$B,'All Prices combined'!$D162,'RAB Prices Long'!$E:$E,'All Prices combined'!$G162)))),2)</f>
        <v>6.32</v>
      </c>
      <c r="AN162" s="2">
        <f>ROUND(IF($B162="Annuity",SUMIFS('Annuity Prices'!AQ:AQ,'Annuity Prices'!$B:$B,$D162,'Annuity Prices'!$E:$E,$G162),IF($B162="RAB Short",SUMIFS('RAB Prices Short'!AQ:AQ,'RAB Prices Short'!$B:$B,'All Prices combined'!$D162,'RAB Prices Short'!$E:$E,'All Prices combined'!$G162),IF($B162="RAB Long",SUMIFS('RAB Prices Long'!AQ:AQ,'RAB Prices Long'!$B:$B,'All Prices combined'!$D162,'RAB Prices Long'!$E:$E,'All Prices combined'!$G162)))),2)</f>
        <v>6.48</v>
      </c>
      <c r="AO162" s="2">
        <f>ROUND(IF($B162="Annuity",SUMIFS('Annuity Prices'!AR:AR,'Annuity Prices'!$B:$B,$D162,'Annuity Prices'!$E:$E,$G162),IF($B162="RAB Short",SUMIFS('RAB Prices Short'!AR:AR,'RAB Prices Short'!$B:$B,'All Prices combined'!$D162,'RAB Prices Short'!$E:$E,'All Prices combined'!$G162),IF($B162="RAB Long",SUMIFS('RAB Prices Long'!AR:AR,'RAB Prices Long'!$B:$B,'All Prices combined'!$D162,'RAB Prices Long'!$E:$E,'All Prices combined'!$G162)))),2)</f>
        <v>5.9</v>
      </c>
      <c r="AP162" s="2">
        <f>ROUND(IF($B162="Annuity",SUMIFS('Annuity Prices'!AS:AS,'Annuity Prices'!$B:$B,$D162,'Annuity Prices'!$E:$E,$G162),IF($B162="RAB Short",SUMIFS('RAB Prices Short'!AS:AS,'RAB Prices Short'!$B:$B,'All Prices combined'!$D162,'RAB Prices Short'!$E:$E,'All Prices combined'!$G162),IF($B162="RAB Long",SUMIFS('RAB Prices Long'!AS:AS,'RAB Prices Long'!$B:$B,'All Prices combined'!$D162,'RAB Prices Long'!$E:$E,'All Prices combined'!$G162)))),2)</f>
        <v>3.12</v>
      </c>
      <c r="AQ162" s="2">
        <f>ROUND(IF($B162="Annuity",SUMIFS('Annuity Prices'!AT:AT,'Annuity Prices'!$B:$B,$D162,'Annuity Prices'!$E:$E,$G162),IF($B162="RAB Short",SUMIFS('RAB Prices Short'!AT:AT,'RAB Prices Short'!$B:$B,'All Prices combined'!$D162,'RAB Prices Short'!$E:$E,'All Prices combined'!$G162),IF($B162="RAB Long",SUMIFS('RAB Prices Long'!AT:AT,'RAB Prices Long'!$B:$B,'All Prices combined'!$D162,'RAB Prices Long'!$E:$E,'All Prices combined'!$G162)))),2)</f>
        <v>3.21</v>
      </c>
      <c r="AR162" s="2">
        <f>ROUND(IF($B162="Annuity",SUMIFS('Annuity Prices'!AU:AU,'Annuity Prices'!$B:$B,$D162,'Annuity Prices'!$E:$E,$G162),IF($B162="RAB Short",SUMIFS('RAB Prices Short'!AU:AU,'RAB Prices Short'!$B:$B,'All Prices combined'!$D162,'RAB Prices Short'!$E:$E,'All Prices combined'!$G162),IF($B162="RAB Long",SUMIFS('RAB Prices Long'!AU:AU,'RAB Prices Long'!$B:$B,'All Prices combined'!$D162,'RAB Prices Long'!$E:$E,'All Prices combined'!$G162)))),2)</f>
        <v>3.31</v>
      </c>
      <c r="AS162" s="2">
        <f>ROUND(IF($B162="Annuity",SUMIFS('Annuity Prices'!AV:AV,'Annuity Prices'!$B:$B,$D162,'Annuity Prices'!$E:$E,$G162),IF($B162="RAB Short",SUMIFS('RAB Prices Short'!AV:AV,'RAB Prices Short'!$B:$B,'All Prices combined'!$D162,'RAB Prices Short'!$E:$E,'All Prices combined'!$G162),IF($B162="RAB Long",SUMIFS('RAB Prices Long'!AV:AV,'RAB Prices Long'!$B:$B,'All Prices combined'!$D162,'RAB Prices Long'!$E:$E,'All Prices combined'!$G162)))),2)</f>
        <v>3.4</v>
      </c>
      <c r="AT162" s="2">
        <f>ROUND(IF($B162="Annuity",SUMIFS('Annuity Prices'!AW:AW,'Annuity Prices'!$B:$B,$D162,'Annuity Prices'!$E:$E,$G162),IF($B162="RAB Short",SUMIFS('RAB Prices Short'!AW:AW,'RAB Prices Short'!$B:$B,'All Prices combined'!$D162,'RAB Prices Short'!$E:$E,'All Prices combined'!$G162),IF($B162="RAB Long",SUMIFS('RAB Prices Long'!AW:AW,'RAB Prices Long'!$B:$B,'All Prices combined'!$D162,'RAB Prices Long'!$E:$E,'All Prices combined'!$G162)))),2)</f>
        <v>3.37</v>
      </c>
      <c r="AU162" s="2">
        <f>ROUND(IF($B162="Annuity",SUMIFS('Annuity Prices'!AX:AX,'Annuity Prices'!$B:$B,$D162,'Annuity Prices'!$E:$E,$G162),IF($B162="RAB Short",SUMIFS('RAB Prices Short'!AX:AX,'RAB Prices Short'!$B:$B,'All Prices combined'!$D162,'RAB Prices Short'!$E:$E,'All Prices combined'!$G162),IF($B162="RAB Long",SUMIFS('RAB Prices Long'!AX:AX,'RAB Prices Long'!$B:$B,'All Prices combined'!$D162,'RAB Prices Long'!$E:$E,'All Prices combined'!$G162)))),2)</f>
        <v>3.45</v>
      </c>
      <c r="AV162" s="2">
        <f>ROUND(IF($B162="Annuity",SUMIFS('Annuity Prices'!AY:AY,'Annuity Prices'!$B:$B,$D162,'Annuity Prices'!$E:$E,$G162),IF($B162="RAB Short",SUMIFS('RAB Prices Short'!AY:AY,'RAB Prices Short'!$B:$B,'All Prices combined'!$D162,'RAB Prices Short'!$E:$E,'All Prices combined'!$G162),IF($B162="RAB Long",SUMIFS('RAB Prices Long'!AY:AY,'RAB Prices Long'!$B:$B,'All Prices combined'!$D162,'RAB Prices Long'!$E:$E,'All Prices combined'!$G162)))),2)</f>
        <v>3.54</v>
      </c>
      <c r="AW162" s="2">
        <f>ROUND(IF($B162="Annuity",SUMIFS('Annuity Prices'!AZ:AZ,'Annuity Prices'!$B:$B,$D162,'Annuity Prices'!$E:$E,$G162),IF($B162="RAB Short",SUMIFS('RAB Prices Short'!AZ:AZ,'RAB Prices Short'!$B:$B,'All Prices combined'!$D162,'RAB Prices Short'!$E:$E,'All Prices combined'!$G162),IF($B162="RAB Long",SUMIFS('RAB Prices Long'!AZ:AZ,'RAB Prices Long'!$B:$B,'All Prices combined'!$D162,'RAB Prices Long'!$E:$E,'All Prices combined'!$G162)))),2)</f>
        <v>3.62</v>
      </c>
      <c r="AX162" s="2">
        <f>ROUND(IF($B162="Annuity",SUMIFS('Annuity Prices'!BA:BA,'Annuity Prices'!$B:$B,$D162,'Annuity Prices'!$E:$E,$G162),IF($B162="RAB Short",SUMIFS('RAB Prices Short'!BA:BA,'RAB Prices Short'!$B:$B,'All Prices combined'!$D162,'RAB Prices Short'!$E:$E,'All Prices combined'!$G162),IF($B162="RAB Long",SUMIFS('RAB Prices Long'!BA:BA,'RAB Prices Long'!$B:$B,'All Prices combined'!$D162,'RAB Prices Long'!$E:$E,'All Prices combined'!$G162)))),2)</f>
        <v>3.71</v>
      </c>
      <c r="AY162" s="2">
        <f>ROUND(IF($B162="Annuity",SUMIFS('Annuity Prices'!BB:BB,'Annuity Prices'!$B:$B,$D162,'Annuity Prices'!$E:$E,$G162),IF($B162="RAB Short",SUMIFS('RAB Prices Short'!BB:BB,'RAB Prices Short'!$B:$B,'All Prices combined'!$D162,'RAB Prices Short'!$E:$E,'All Prices combined'!$G162),IF($B162="RAB Long",SUMIFS('RAB Prices Long'!BB:BB,'RAB Prices Long'!$B:$B,'All Prices combined'!$D162,'RAB Prices Long'!$E:$E,'All Prices combined'!$G162)))),2)</f>
        <v>3.8</v>
      </c>
      <c r="AZ162" s="2">
        <f>ROUND(IF($B162="Annuity",SUMIFS('Annuity Prices'!BC:BC,'Annuity Prices'!$B:$B,$D162,'Annuity Prices'!$E:$E,$G162),IF($B162="RAB Short",SUMIFS('RAB Prices Short'!BC:BC,'RAB Prices Short'!$B:$B,'All Prices combined'!$D162,'RAB Prices Short'!$E:$E,'All Prices combined'!$G162),IF($B162="RAB Long",SUMIFS('RAB Prices Long'!BC:BC,'RAB Prices Long'!$B:$B,'All Prices combined'!$D162,'RAB Prices Long'!$E:$E,'All Prices combined'!$G162)))),2)</f>
        <v>3.89</v>
      </c>
      <c r="BA162" s="2">
        <f>ROUND(IF($B162="Annuity",SUMIFS('Annuity Prices'!BD:BD,'Annuity Prices'!$B:$B,$D162,'Annuity Prices'!$E:$E,$G162),IF($B162="RAB Short",SUMIFS('RAB Prices Short'!BD:BD,'RAB Prices Short'!$B:$B,'All Prices combined'!$D162,'RAB Prices Short'!$E:$E,'All Prices combined'!$G162),IF($B162="RAB Long",SUMIFS('RAB Prices Long'!BD:BD,'RAB Prices Long'!$B:$B,'All Prices combined'!$D162,'RAB Prices Long'!$E:$E,'All Prices combined'!$G162)))),2)</f>
        <v>3.99</v>
      </c>
      <c r="BB162" s="2">
        <f>ROUND(IF($B162="Annuity",SUMIFS('Annuity Prices'!BE:BE,'Annuity Prices'!$B:$B,$D162,'Annuity Prices'!$E:$E,$G162),IF($B162="RAB Short",SUMIFS('RAB Prices Short'!BE:BE,'RAB Prices Short'!$B:$B,'All Prices combined'!$D162,'RAB Prices Short'!$E:$E,'All Prices combined'!$G162),IF($B162="RAB Long",SUMIFS('RAB Prices Long'!BE:BE,'RAB Prices Long'!$B:$B,'All Prices combined'!$D162,'RAB Prices Long'!$E:$E,'All Prices combined'!$G162)))),2)</f>
        <v>4.08</v>
      </c>
      <c r="BC162" s="2">
        <f>ROUND(IF($B162="Annuity",SUMIFS('Annuity Prices'!BF:BF,'Annuity Prices'!$B:$B,$D162,'Annuity Prices'!$E:$E,$G162),IF($B162="RAB Short",SUMIFS('RAB Prices Short'!BF:BF,'RAB Prices Short'!$B:$B,'All Prices combined'!$D162,'RAB Prices Short'!$E:$E,'All Prices combined'!$G162),IF($B162="RAB Long",SUMIFS('RAB Prices Long'!BF:BF,'RAB Prices Long'!$B:$B,'All Prices combined'!$D162,'RAB Prices Long'!$E:$E,'All Prices combined'!$G162)))),2)</f>
        <v>4.1900000000000004</v>
      </c>
      <c r="BD162" s="2">
        <f>ROUND(IF($B162="Annuity",SUMIFS('Annuity Prices'!BG:BG,'Annuity Prices'!$B:$B,$D162,'Annuity Prices'!$E:$E,$G162),IF($B162="RAB Short",SUMIFS('RAB Prices Short'!BG:BG,'RAB Prices Short'!$B:$B,'All Prices combined'!$D162,'RAB Prices Short'!$E:$E,'All Prices combined'!$G162),IF($B162="RAB Long",SUMIFS('RAB Prices Long'!BG:BG,'RAB Prices Long'!$B:$B,'All Prices combined'!$D162,'RAB Prices Long'!$E:$E,'All Prices combined'!$G162)))),2)</f>
        <v>4.29</v>
      </c>
      <c r="BE162" s="2">
        <f>ROUND(IF($B162="Annuity",SUMIFS('Annuity Prices'!BH:BH,'Annuity Prices'!$B:$B,$D162,'Annuity Prices'!$E:$E,$G162),IF($B162="RAB Short",SUMIFS('RAB Prices Short'!BH:BH,'RAB Prices Short'!$B:$B,'All Prices combined'!$D162,'RAB Prices Short'!$E:$E,'All Prices combined'!$G162),IF($B162="RAB Long",SUMIFS('RAB Prices Long'!BH:BH,'RAB Prices Long'!$B:$B,'All Prices combined'!$D162,'RAB Prices Long'!$E:$E,'All Prices combined'!$G162)))),2)</f>
        <v>4.4000000000000004</v>
      </c>
      <c r="BF162" s="2">
        <f>ROUND(IF($B162="Annuity",SUMIFS('Annuity Prices'!BI:BI,'Annuity Prices'!$B:$B,$D162,'Annuity Prices'!$E:$E,$G162),IF($B162="RAB Short",SUMIFS('RAB Prices Short'!BI:BI,'RAB Prices Short'!$B:$B,'All Prices combined'!$D162,'RAB Prices Short'!$E:$E,'All Prices combined'!$G162),IF($B162="RAB Long",SUMIFS('RAB Prices Long'!BI:BI,'RAB Prices Long'!$B:$B,'All Prices combined'!$D162,'RAB Prices Long'!$E:$E,'All Prices combined'!$G162)))),2)</f>
        <v>4.5</v>
      </c>
      <c r="BG162" s="2">
        <f>ROUND(IF($B162="Annuity",SUMIFS('Annuity Prices'!BJ:BJ,'Annuity Prices'!$B:$B,$D162,'Annuity Prices'!$E:$E,$G162),IF($B162="RAB Short",SUMIFS('RAB Prices Short'!BJ:BJ,'RAB Prices Short'!$B:$B,'All Prices combined'!$D162,'RAB Prices Short'!$E:$E,'All Prices combined'!$G162),IF($B162="RAB Long",SUMIFS('RAB Prices Long'!BJ:BJ,'RAB Prices Long'!$B:$B,'All Prices combined'!$D162,'RAB Prices Long'!$E:$E,'All Prices combined'!$G162)))),2)</f>
        <v>4.6100000000000003</v>
      </c>
      <c r="BH162" s="2">
        <f>ROUND(IF($B162="Annuity",SUMIFS('Annuity Prices'!BK:BK,'Annuity Prices'!$B:$B,$D162,'Annuity Prices'!$E:$E,$G162),IF($B162="RAB Short",SUMIFS('RAB Prices Short'!BK:BK,'RAB Prices Short'!$B:$B,'All Prices combined'!$D162,'RAB Prices Short'!$E:$E,'All Prices combined'!$G162),IF($B162="RAB Long",SUMIFS('RAB Prices Long'!BK:BK,'RAB Prices Long'!$B:$B,'All Prices combined'!$D162,'RAB Prices Long'!$E:$E,'All Prices combined'!$G162)))),2)</f>
        <v>4.7300000000000004</v>
      </c>
      <c r="BI162" s="2">
        <f>ROUND(IF($B162="Annuity",SUMIFS('Annuity Prices'!BL:BL,'Annuity Prices'!$B:$B,$D162,'Annuity Prices'!$E:$E,$G162),IF($B162="RAB Short",SUMIFS('RAB Prices Short'!BL:BL,'RAB Prices Short'!$B:$B,'All Prices combined'!$D162,'RAB Prices Short'!$E:$E,'All Prices combined'!$G162),IF($B162="RAB Long",SUMIFS('RAB Prices Long'!BL:BL,'RAB Prices Long'!$B:$B,'All Prices combined'!$D162,'RAB Prices Long'!$E:$E,'All Prices combined'!$G162)))),2)</f>
        <v>4.84</v>
      </c>
      <c r="BJ162" s="2">
        <f>ROUND(IF($B162="Annuity",SUMIFS('Annuity Prices'!BM:BM,'Annuity Prices'!$B:$B,$D162,'Annuity Prices'!$E:$E,$G162),IF($B162="RAB Short",SUMIFS('RAB Prices Short'!BM:BM,'RAB Prices Short'!$B:$B,'All Prices combined'!$D162,'RAB Prices Short'!$E:$E,'All Prices combined'!$G162),IF($B162="RAB Long",SUMIFS('RAB Prices Long'!BM:BM,'RAB Prices Long'!$B:$B,'All Prices combined'!$D162,'RAB Prices Long'!$E:$E,'All Prices combined'!$G162)))),2)</f>
        <v>4.96</v>
      </c>
      <c r="BK162" s="2">
        <f>ROUND(IF($B162="Annuity",SUMIFS('Annuity Prices'!BN:BN,'Annuity Prices'!$B:$B,$D162,'Annuity Prices'!$E:$E,$G162),IF($B162="RAB Short",SUMIFS('RAB Prices Short'!BN:BN,'RAB Prices Short'!$B:$B,'All Prices combined'!$D162,'RAB Prices Short'!$E:$E,'All Prices combined'!$G162),IF($B162="RAB Long",SUMIFS('RAB Prices Long'!BN:BN,'RAB Prices Long'!$B:$B,'All Prices combined'!$D162,'RAB Prices Long'!$E:$E,'All Prices combined'!$G162)))),2)</f>
        <v>5.08</v>
      </c>
      <c r="BL162" s="2">
        <f>ROUND(IF($B162="Annuity",SUMIFS('Annuity Prices'!BO:BO,'Annuity Prices'!$B:$B,$D162,'Annuity Prices'!$E:$E,$G162),IF($B162="RAB Short",SUMIFS('RAB Prices Short'!BO:BO,'RAB Prices Short'!$B:$B,'All Prices combined'!$D162,'RAB Prices Short'!$E:$E,'All Prices combined'!$G162),IF($B162="RAB Long",SUMIFS('RAB Prices Long'!BO:BO,'RAB Prices Long'!$B:$B,'All Prices combined'!$D162,'RAB Prices Long'!$E:$E,'All Prices combined'!$G162)))),2)</f>
        <v>5.21</v>
      </c>
      <c r="BM162" s="2">
        <f>ROUND(IF($B162="Annuity",SUMIFS('Annuity Prices'!BP:BP,'Annuity Prices'!$B:$B,$D162,'Annuity Prices'!$E:$E,$G162),IF($B162="RAB Short",SUMIFS('RAB Prices Short'!BP:BP,'RAB Prices Short'!$B:$B,'All Prices combined'!$D162,'RAB Prices Short'!$E:$E,'All Prices combined'!$G162),IF($B162="RAB Long",SUMIFS('RAB Prices Long'!BP:BP,'RAB Prices Long'!$B:$B,'All Prices combined'!$D162,'RAB Prices Long'!$E:$E,'All Prices combined'!$G162)))),2)</f>
        <v>5.34</v>
      </c>
      <c r="BN162" s="2">
        <f>ROUND(IF($B162="Annuity",SUMIFS('Annuity Prices'!BQ:BQ,'Annuity Prices'!$B:$B,$D162,'Annuity Prices'!$E:$E,$G162),IF($B162="RAB Short",SUMIFS('RAB Prices Short'!BQ:BQ,'RAB Prices Short'!$B:$B,'All Prices combined'!$D162,'RAB Prices Short'!$E:$E,'All Prices combined'!$G162),IF($B162="RAB Long",SUMIFS('RAB Prices Long'!BQ:BQ,'RAB Prices Long'!$B:$B,'All Prices combined'!$D162,'RAB Prices Long'!$E:$E,'All Prices combined'!$G162)))),2)</f>
        <v>5.46</v>
      </c>
      <c r="BO162" s="2">
        <f>ROUND(IF($B162="Annuity",SUMIFS('Annuity Prices'!BR:BR,'Annuity Prices'!$B:$B,$D162,'Annuity Prices'!$E:$E,$G162),IF($B162="RAB Short",SUMIFS('RAB Prices Short'!BR:BR,'RAB Prices Short'!$B:$B,'All Prices combined'!$D162,'RAB Prices Short'!$E:$E,'All Prices combined'!$G162),IF($B162="RAB Long",SUMIFS('RAB Prices Long'!BR:BR,'RAB Prices Long'!$B:$B,'All Prices combined'!$D162,'RAB Prices Long'!$E:$E,'All Prices combined'!$G162)))),2)</f>
        <v>5.6</v>
      </c>
      <c r="BP162" s="2">
        <f>ROUND(IF($B162="Annuity",SUMIFS('Annuity Prices'!BS:BS,'Annuity Prices'!$B:$B,$D162,'Annuity Prices'!$E:$E,$G162),IF($B162="RAB Short",SUMIFS('RAB Prices Short'!BS:BS,'RAB Prices Short'!$B:$B,'All Prices combined'!$D162,'RAB Prices Short'!$E:$E,'All Prices combined'!$G162),IF($B162="RAB Long",SUMIFS('RAB Prices Long'!BS:BS,'RAB Prices Long'!$B:$B,'All Prices combined'!$D162,'RAB Prices Long'!$E:$E,'All Prices combined'!$G162)))),2)</f>
        <v>5.74</v>
      </c>
      <c r="BQ162" s="2">
        <f>ROUND(IF($B162="Annuity",SUMIFS('Annuity Prices'!BT:BT,'Annuity Prices'!$B:$B,$D162,'Annuity Prices'!$E:$E,$G162),IF($B162="RAB Short",SUMIFS('RAB Prices Short'!BT:BT,'RAB Prices Short'!$B:$B,'All Prices combined'!$D162,'RAB Prices Short'!$E:$E,'All Prices combined'!$G162),IF($B162="RAB Long",SUMIFS('RAB Prices Long'!BT:BT,'RAB Prices Long'!$B:$B,'All Prices combined'!$D162,'RAB Prices Long'!$E:$E,'All Prices combined'!$G162)))),2)</f>
        <v>5.88</v>
      </c>
      <c r="BR162" s="2">
        <f>ROUND(IF($B162="Annuity",SUMIFS('Annuity Prices'!BU:BU,'Annuity Prices'!$B:$B,$D162,'Annuity Prices'!$E:$E,$G162),IF($B162="RAB Short",SUMIFS('RAB Prices Short'!BU:BU,'RAB Prices Short'!$B:$B,'All Prices combined'!$D162,'RAB Prices Short'!$E:$E,'All Prices combined'!$G162),IF($B162="RAB Long",SUMIFS('RAB Prices Long'!BU:BU,'RAB Prices Long'!$B:$B,'All Prices combined'!$D162,'RAB Prices Long'!$E:$E,'All Prices combined'!$G162)))),2)</f>
        <v>6.02</v>
      </c>
      <c r="BS162" s="2">
        <f>ROUND(IF($B162="Annuity",SUMIFS('Annuity Prices'!BV:BV,'Annuity Prices'!$B:$B,$D162,'Annuity Prices'!$E:$E,$G162),IF($B162="RAB Short",SUMIFS('RAB Prices Short'!BV:BV,'RAB Prices Short'!$B:$B,'All Prices combined'!$D162,'RAB Prices Short'!$E:$E,'All Prices combined'!$G162),IF($B162="RAB Long",SUMIFS('RAB Prices Long'!BV:BV,'RAB Prices Long'!$B:$B,'All Prices combined'!$D162,'RAB Prices Long'!$E:$E,'All Prices combined'!$G162)))),2)</f>
        <v>6.17</v>
      </c>
      <c r="BT162" s="2">
        <f>ROUND(IF($B162="Annuity",SUMIFS('Annuity Prices'!BW:BW,'Annuity Prices'!$B:$B,$D162,'Annuity Prices'!$E:$E,$G162),IF($B162="RAB Short",SUMIFS('RAB Prices Short'!BW:BW,'RAB Prices Short'!$B:$B,'All Prices combined'!$D162,'RAB Prices Short'!$E:$E,'All Prices combined'!$G162),IF($B162="RAB Long",SUMIFS('RAB Prices Long'!BW:BW,'RAB Prices Long'!$B:$B,'All Prices combined'!$D162,'RAB Prices Long'!$E:$E,'All Prices combined'!$G162)))),2)</f>
        <v>6.32</v>
      </c>
      <c r="BU162" s="2">
        <f>ROUND(IF($B162="Annuity",SUMIFS('Annuity Prices'!BX:BX,'Annuity Prices'!$B:$B,$D162,'Annuity Prices'!$E:$E,$G162),IF($B162="RAB Short",SUMIFS('RAB Prices Short'!BX:BX,'RAB Prices Short'!$B:$B,'All Prices combined'!$D162,'RAB Prices Short'!$E:$E,'All Prices combined'!$G162),IF($B162="RAB Long",SUMIFS('RAB Prices Long'!BX:BX,'RAB Prices Long'!$B:$B,'All Prices combined'!$D162,'RAB Prices Long'!$E:$E,'All Prices combined'!$G162)))),2)</f>
        <v>6.48</v>
      </c>
    </row>
    <row r="163" spans="2:73" x14ac:dyDescent="0.25">
      <c r="B163" t="s">
        <v>37</v>
      </c>
      <c r="C163" s="1">
        <v>30</v>
      </c>
      <c r="D163" s="1" t="s">
        <v>211</v>
      </c>
      <c r="E163" s="1" t="s">
        <v>209</v>
      </c>
      <c r="F163" s="1" t="s">
        <v>210</v>
      </c>
      <c r="G163" s="1" t="s">
        <v>40</v>
      </c>
      <c r="H163" s="1"/>
      <c r="I163" s="2">
        <f>ROUND(IF($B163="Annuity",SUMIFS('Annuity Prices'!L:L,'Annuity Prices'!$B:$B,$D163,'Annuity Prices'!$E:$E,$G163),IF($B163="RAB Short",SUMIFS('RAB Prices Short'!L:L,'RAB Prices Short'!$B:$B,'All Prices combined'!$D163,'RAB Prices Short'!$E:$E,'All Prices combined'!$G163),IF($B163="RAB Long",SUMIFS('RAB Prices Long'!L:L,'RAB Prices Long'!$B:$B,'All Prices combined'!$D163,'RAB Prices Long'!$E:$E,'All Prices combined'!$G163)))),2)</f>
        <v>0.59</v>
      </c>
      <c r="J163" s="2">
        <f>ROUND(IF($B163="Annuity",SUMIFS('Annuity Prices'!M:M,'Annuity Prices'!$B:$B,$D163,'Annuity Prices'!$E:$E,$G163),IF($B163="RAB Short",SUMIFS('RAB Prices Short'!M:M,'RAB Prices Short'!$B:$B,'All Prices combined'!$D163,'RAB Prices Short'!$E:$E,'All Prices combined'!$G163),IF($B163="RAB Long",SUMIFS('RAB Prices Long'!M:M,'RAB Prices Long'!$B:$B,'All Prices combined'!$D163,'RAB Prices Long'!$E:$E,'All Prices combined'!$G163)))),2)</f>
        <v>0.61</v>
      </c>
      <c r="K163" s="2">
        <f>ROUND(IF($B163="Annuity",SUMIFS('Annuity Prices'!N:N,'Annuity Prices'!$B:$B,$D163,'Annuity Prices'!$E:$E,$G163),IF($B163="RAB Short",SUMIFS('RAB Prices Short'!N:N,'RAB Prices Short'!$B:$B,'All Prices combined'!$D163,'RAB Prices Short'!$E:$E,'All Prices combined'!$G163),IF($B163="RAB Long",SUMIFS('RAB Prices Long'!N:N,'RAB Prices Long'!$B:$B,'All Prices combined'!$D163,'RAB Prices Long'!$E:$E,'All Prices combined'!$G163)))),2)</f>
        <v>0.63</v>
      </c>
      <c r="L163" s="2">
        <f>ROUND(IF($B163="Annuity",SUMIFS('Annuity Prices'!O:O,'Annuity Prices'!$B:$B,$D163,'Annuity Prices'!$E:$E,$G163),IF($B163="RAB Short",SUMIFS('RAB Prices Short'!O:O,'RAB Prices Short'!$B:$B,'All Prices combined'!$D163,'RAB Prices Short'!$E:$E,'All Prices combined'!$G163),IF($B163="RAB Long",SUMIFS('RAB Prices Long'!O:O,'RAB Prices Long'!$B:$B,'All Prices combined'!$D163,'RAB Prices Long'!$E:$E,'All Prices combined'!$G163)))),2)</f>
        <v>0.65</v>
      </c>
      <c r="M163" s="2">
        <f>ROUND(IF($B163="Annuity",SUMIFS('Annuity Prices'!P:P,'Annuity Prices'!$B:$B,$D163,'Annuity Prices'!$E:$E,$G163),IF($B163="RAB Short",SUMIFS('RAB Prices Short'!P:P,'RAB Prices Short'!$B:$B,'All Prices combined'!$D163,'RAB Prices Short'!$E:$E,'All Prices combined'!$G163),IF($B163="RAB Long",SUMIFS('RAB Prices Long'!P:P,'RAB Prices Long'!$B:$B,'All Prices combined'!$D163,'RAB Prices Long'!$E:$E,'All Prices combined'!$G163)))),2)</f>
        <v>0.66</v>
      </c>
      <c r="N163" s="2">
        <f>ROUND(IF($B163="Annuity",SUMIFS('Annuity Prices'!Q:Q,'Annuity Prices'!$B:$B,$D163,'Annuity Prices'!$E:$E,$G163),IF($B163="RAB Short",SUMIFS('RAB Prices Short'!Q:Q,'RAB Prices Short'!$B:$B,'All Prices combined'!$D163,'RAB Prices Short'!$E:$E,'All Prices combined'!$G163),IF($B163="RAB Long",SUMIFS('RAB Prices Long'!Q:Q,'RAB Prices Long'!$B:$B,'All Prices combined'!$D163,'RAB Prices Long'!$E:$E,'All Prices combined'!$G163)))),2)</f>
        <v>0.67</v>
      </c>
      <c r="O163" s="2">
        <f>ROUND(IF($B163="Annuity",SUMIFS('Annuity Prices'!R:R,'Annuity Prices'!$B:$B,$D163,'Annuity Prices'!$E:$E,$G163),IF($B163="RAB Short",SUMIFS('RAB Prices Short'!R:R,'RAB Prices Short'!$B:$B,'All Prices combined'!$D163,'RAB Prices Short'!$E:$E,'All Prices combined'!$G163),IF($B163="RAB Long",SUMIFS('RAB Prices Long'!R:R,'RAB Prices Long'!$B:$B,'All Prices combined'!$D163,'RAB Prices Long'!$E:$E,'All Prices combined'!$G163)))),2)</f>
        <v>0.69</v>
      </c>
      <c r="P163" s="2">
        <f>ROUND(IF($B163="Annuity",SUMIFS('Annuity Prices'!S:S,'Annuity Prices'!$B:$B,$D163,'Annuity Prices'!$E:$E,$G163),IF($B163="RAB Short",SUMIFS('RAB Prices Short'!S:S,'RAB Prices Short'!$B:$B,'All Prices combined'!$D163,'RAB Prices Short'!$E:$E,'All Prices combined'!$G163),IF($B163="RAB Long",SUMIFS('RAB Prices Long'!S:S,'RAB Prices Long'!$B:$B,'All Prices combined'!$D163,'RAB Prices Long'!$E:$E,'All Prices combined'!$G163)))),2)</f>
        <v>0.71</v>
      </c>
      <c r="Q163" s="2">
        <f>ROUND(IF($B163="Annuity",SUMIFS('Annuity Prices'!T:T,'Annuity Prices'!$B:$B,$D163,'Annuity Prices'!$E:$E,$G163),IF($B163="RAB Short",SUMIFS('RAB Prices Short'!T:T,'RAB Prices Short'!$B:$B,'All Prices combined'!$D163,'RAB Prices Short'!$E:$E,'All Prices combined'!$G163),IF($B163="RAB Long",SUMIFS('RAB Prices Long'!T:T,'RAB Prices Long'!$B:$B,'All Prices combined'!$D163,'RAB Prices Long'!$E:$E,'All Prices combined'!$G163)))),2)</f>
        <v>0.72</v>
      </c>
      <c r="R163" s="2">
        <f>ROUND(IF($B163="Annuity",SUMIFS('Annuity Prices'!U:U,'Annuity Prices'!$B:$B,$D163,'Annuity Prices'!$E:$E,$G163),IF($B163="RAB Short",SUMIFS('RAB Prices Short'!U:U,'RAB Prices Short'!$B:$B,'All Prices combined'!$D163,'RAB Prices Short'!$E:$E,'All Prices combined'!$G163),IF($B163="RAB Long",SUMIFS('RAB Prices Long'!U:U,'RAB Prices Long'!$B:$B,'All Prices combined'!$D163,'RAB Prices Long'!$E:$E,'All Prices combined'!$G163)))),2)</f>
        <v>0.74</v>
      </c>
      <c r="S163" s="2">
        <f>ROUND(IF($B163="Annuity",SUMIFS('Annuity Prices'!V:V,'Annuity Prices'!$B:$B,$D163,'Annuity Prices'!$E:$E,$G163),IF($B163="RAB Short",SUMIFS('RAB Prices Short'!V:V,'RAB Prices Short'!$B:$B,'All Prices combined'!$D163,'RAB Prices Short'!$E:$E,'All Prices combined'!$G163),IF($B163="RAB Long",SUMIFS('RAB Prices Long'!V:V,'RAB Prices Long'!$B:$B,'All Prices combined'!$D163,'RAB Prices Long'!$E:$E,'All Prices combined'!$G163)))),2)</f>
        <v>0.76</v>
      </c>
      <c r="T163" s="2">
        <f>ROUND(IF($B163="Annuity",SUMIFS('Annuity Prices'!W:W,'Annuity Prices'!$B:$B,$D163,'Annuity Prices'!$E:$E,$G163),IF($B163="RAB Short",SUMIFS('RAB Prices Short'!W:W,'RAB Prices Short'!$B:$B,'All Prices combined'!$D163,'RAB Prices Short'!$E:$E,'All Prices combined'!$G163),IF($B163="RAB Long",SUMIFS('RAB Prices Long'!W:W,'RAB Prices Long'!$B:$B,'All Prices combined'!$D163,'RAB Prices Long'!$E:$E,'All Prices combined'!$G163)))),2)</f>
        <v>0.78</v>
      </c>
      <c r="U163" s="2">
        <f>ROUND(IF($B163="Annuity",SUMIFS('Annuity Prices'!X:X,'Annuity Prices'!$B:$B,$D163,'Annuity Prices'!$E:$E,$G163),IF($B163="RAB Short",SUMIFS('RAB Prices Short'!X:X,'RAB Prices Short'!$B:$B,'All Prices combined'!$D163,'RAB Prices Short'!$E:$E,'All Prices combined'!$G163),IF($B163="RAB Long",SUMIFS('RAB Prices Long'!X:X,'RAB Prices Long'!$B:$B,'All Prices combined'!$D163,'RAB Prices Long'!$E:$E,'All Prices combined'!$G163)))),2)</f>
        <v>0.79</v>
      </c>
      <c r="V163" s="2">
        <f>ROUND(IF($B163="Annuity",SUMIFS('Annuity Prices'!Y:Y,'Annuity Prices'!$B:$B,$D163,'Annuity Prices'!$E:$E,$G163),IF($B163="RAB Short",SUMIFS('RAB Prices Short'!Y:Y,'RAB Prices Short'!$B:$B,'All Prices combined'!$D163,'RAB Prices Short'!$E:$E,'All Prices combined'!$G163),IF($B163="RAB Long",SUMIFS('RAB Prices Long'!Y:Y,'RAB Prices Long'!$B:$B,'All Prices combined'!$D163,'RAB Prices Long'!$E:$E,'All Prices combined'!$G163)))),2)</f>
        <v>0.81</v>
      </c>
      <c r="W163" s="2">
        <f>ROUND(IF($B163="Annuity",SUMIFS('Annuity Prices'!Z:Z,'Annuity Prices'!$B:$B,$D163,'Annuity Prices'!$E:$E,$G163),IF($B163="RAB Short",SUMIFS('RAB Prices Short'!Z:Z,'RAB Prices Short'!$B:$B,'All Prices combined'!$D163,'RAB Prices Short'!$E:$E,'All Prices combined'!$G163),IF($B163="RAB Long",SUMIFS('RAB Prices Long'!Z:Z,'RAB Prices Long'!$B:$B,'All Prices combined'!$D163,'RAB Prices Long'!$E:$E,'All Prices combined'!$G163)))),2)</f>
        <v>0.83</v>
      </c>
      <c r="X163" s="2">
        <f>ROUND(IF($B163="Annuity",SUMIFS('Annuity Prices'!AA:AA,'Annuity Prices'!$B:$B,$D163,'Annuity Prices'!$E:$E,$G163),IF($B163="RAB Short",SUMIFS('RAB Prices Short'!AA:AA,'RAB Prices Short'!$B:$B,'All Prices combined'!$D163,'RAB Prices Short'!$E:$E,'All Prices combined'!$G163),IF($B163="RAB Long",SUMIFS('RAB Prices Long'!AA:AA,'RAB Prices Long'!$B:$B,'All Prices combined'!$D163,'RAB Prices Long'!$E:$E,'All Prices combined'!$G163)))),2)</f>
        <v>0.86</v>
      </c>
      <c r="Y163" s="2">
        <f>ROUND(IF($B163="Annuity",SUMIFS('Annuity Prices'!AB:AB,'Annuity Prices'!$B:$B,$D163,'Annuity Prices'!$E:$E,$G163),IF($B163="RAB Short",SUMIFS('RAB Prices Short'!AB:AB,'RAB Prices Short'!$B:$B,'All Prices combined'!$D163,'RAB Prices Short'!$E:$E,'All Prices combined'!$G163),IF($B163="RAB Long",SUMIFS('RAB Prices Long'!AB:AB,'RAB Prices Long'!$B:$B,'All Prices combined'!$D163,'RAB Prices Long'!$E:$E,'All Prices combined'!$G163)))),2)</f>
        <v>0.87</v>
      </c>
      <c r="Z163" s="2">
        <f>ROUND(IF($B163="Annuity",SUMIFS('Annuity Prices'!AC:AC,'Annuity Prices'!$B:$B,$D163,'Annuity Prices'!$E:$E,$G163),IF($B163="RAB Short",SUMIFS('RAB Prices Short'!AC:AC,'RAB Prices Short'!$B:$B,'All Prices combined'!$D163,'RAB Prices Short'!$E:$E,'All Prices combined'!$G163),IF($B163="RAB Long",SUMIFS('RAB Prices Long'!AC:AC,'RAB Prices Long'!$B:$B,'All Prices combined'!$D163,'RAB Prices Long'!$E:$E,'All Prices combined'!$G163)))),2)</f>
        <v>0.89</v>
      </c>
      <c r="AA163" s="2">
        <f>ROUND(IF($B163="Annuity",SUMIFS('Annuity Prices'!AD:AD,'Annuity Prices'!$B:$B,$D163,'Annuity Prices'!$E:$E,$G163),IF($B163="RAB Short",SUMIFS('RAB Prices Short'!AD:AD,'RAB Prices Short'!$B:$B,'All Prices combined'!$D163,'RAB Prices Short'!$E:$E,'All Prices combined'!$G163),IF($B163="RAB Long",SUMIFS('RAB Prices Long'!AD:AD,'RAB Prices Long'!$B:$B,'All Prices combined'!$D163,'RAB Prices Long'!$E:$E,'All Prices combined'!$G163)))),2)</f>
        <v>0.92</v>
      </c>
      <c r="AB163" s="2">
        <f>ROUND(IF($B163="Annuity",SUMIFS('Annuity Prices'!AE:AE,'Annuity Prices'!$B:$B,$D163,'Annuity Prices'!$E:$E,$G163),IF($B163="RAB Short",SUMIFS('RAB Prices Short'!AE:AE,'RAB Prices Short'!$B:$B,'All Prices combined'!$D163,'RAB Prices Short'!$E:$E,'All Prices combined'!$G163),IF($B163="RAB Long",SUMIFS('RAB Prices Long'!AE:AE,'RAB Prices Long'!$B:$B,'All Prices combined'!$D163,'RAB Prices Long'!$E:$E,'All Prices combined'!$G163)))),2)</f>
        <v>0.94</v>
      </c>
      <c r="AC163" s="2">
        <f>ROUND(IF($B163="Annuity",SUMIFS('Annuity Prices'!AF:AF,'Annuity Prices'!$B:$B,$D163,'Annuity Prices'!$E:$E,$G163),IF($B163="RAB Short",SUMIFS('RAB Prices Short'!AF:AF,'RAB Prices Short'!$B:$B,'All Prices combined'!$D163,'RAB Prices Short'!$E:$E,'All Prices combined'!$G163),IF($B163="RAB Long",SUMIFS('RAB Prices Long'!AF:AF,'RAB Prices Long'!$B:$B,'All Prices combined'!$D163,'RAB Prices Long'!$E:$E,'All Prices combined'!$G163)))),2)</f>
        <v>0.96</v>
      </c>
      <c r="AD163" s="2">
        <f>ROUND(IF($B163="Annuity",SUMIFS('Annuity Prices'!AG:AG,'Annuity Prices'!$B:$B,$D163,'Annuity Prices'!$E:$E,$G163),IF($B163="RAB Short",SUMIFS('RAB Prices Short'!AG:AG,'RAB Prices Short'!$B:$B,'All Prices combined'!$D163,'RAB Prices Short'!$E:$E,'All Prices combined'!$G163),IF($B163="RAB Long",SUMIFS('RAB Prices Long'!AG:AG,'RAB Prices Long'!$B:$B,'All Prices combined'!$D163,'RAB Prices Long'!$E:$E,'All Prices combined'!$G163)))),2)</f>
        <v>0.98</v>
      </c>
      <c r="AE163" s="2">
        <f>ROUND(IF($B163="Annuity",SUMIFS('Annuity Prices'!AH:AH,'Annuity Prices'!$B:$B,$D163,'Annuity Prices'!$E:$E,$G163),IF($B163="RAB Short",SUMIFS('RAB Prices Short'!AH:AH,'RAB Prices Short'!$B:$B,'All Prices combined'!$D163,'RAB Prices Short'!$E:$E,'All Prices combined'!$G163),IF($B163="RAB Long",SUMIFS('RAB Prices Long'!AH:AH,'RAB Prices Long'!$B:$B,'All Prices combined'!$D163,'RAB Prices Long'!$E:$E,'All Prices combined'!$G163)))),2)</f>
        <v>1.01</v>
      </c>
      <c r="AF163" s="2">
        <f>ROUND(IF($B163="Annuity",SUMIFS('Annuity Prices'!AI:AI,'Annuity Prices'!$B:$B,$D163,'Annuity Prices'!$E:$E,$G163),IF($B163="RAB Short",SUMIFS('RAB Prices Short'!AI:AI,'RAB Prices Short'!$B:$B,'All Prices combined'!$D163,'RAB Prices Short'!$E:$E,'All Prices combined'!$G163),IF($B163="RAB Long",SUMIFS('RAB Prices Long'!AI:AI,'RAB Prices Long'!$B:$B,'All Prices combined'!$D163,'RAB Prices Long'!$E:$E,'All Prices combined'!$G163)))),2)</f>
        <v>1.03</v>
      </c>
      <c r="AG163" s="2">
        <f>ROUND(IF($B163="Annuity",SUMIFS('Annuity Prices'!AJ:AJ,'Annuity Prices'!$B:$B,$D163,'Annuity Prices'!$E:$E,$G163),IF($B163="RAB Short",SUMIFS('RAB Prices Short'!AJ:AJ,'RAB Prices Short'!$B:$B,'All Prices combined'!$D163,'RAB Prices Short'!$E:$E,'All Prices combined'!$G163),IF($B163="RAB Long",SUMIFS('RAB Prices Long'!AJ:AJ,'RAB Prices Long'!$B:$B,'All Prices combined'!$D163,'RAB Prices Long'!$E:$E,'All Prices combined'!$G163)))),2)</f>
        <v>1.05</v>
      </c>
      <c r="AH163" s="2">
        <f>ROUND(IF($B163="Annuity",SUMIFS('Annuity Prices'!AK:AK,'Annuity Prices'!$B:$B,$D163,'Annuity Prices'!$E:$E,$G163),IF($B163="RAB Short",SUMIFS('RAB Prices Short'!AK:AK,'RAB Prices Short'!$B:$B,'All Prices combined'!$D163,'RAB Prices Short'!$E:$E,'All Prices combined'!$G163),IF($B163="RAB Long",SUMIFS('RAB Prices Long'!AK:AK,'RAB Prices Long'!$B:$B,'All Prices combined'!$D163,'RAB Prices Long'!$E:$E,'All Prices combined'!$G163)))),2)</f>
        <v>1.08</v>
      </c>
      <c r="AI163" s="2">
        <f>ROUND(IF($B163="Annuity",SUMIFS('Annuity Prices'!AL:AL,'Annuity Prices'!$B:$B,$D163,'Annuity Prices'!$E:$E,$G163),IF($B163="RAB Short",SUMIFS('RAB Prices Short'!AL:AL,'RAB Prices Short'!$B:$B,'All Prices combined'!$D163,'RAB Prices Short'!$E:$E,'All Prices combined'!$G163),IF($B163="RAB Long",SUMIFS('RAB Prices Long'!AL:AL,'RAB Prices Long'!$B:$B,'All Prices combined'!$D163,'RAB Prices Long'!$E:$E,'All Prices combined'!$G163)))),2)</f>
        <v>1.1100000000000001</v>
      </c>
      <c r="AJ163" s="2">
        <f>ROUND(IF($B163="Annuity",SUMIFS('Annuity Prices'!AM:AM,'Annuity Prices'!$B:$B,$D163,'Annuity Prices'!$E:$E,$G163),IF($B163="RAB Short",SUMIFS('RAB Prices Short'!AM:AM,'RAB Prices Short'!$B:$B,'All Prices combined'!$D163,'RAB Prices Short'!$E:$E,'All Prices combined'!$G163),IF($B163="RAB Long",SUMIFS('RAB Prices Long'!AM:AM,'RAB Prices Long'!$B:$B,'All Prices combined'!$D163,'RAB Prices Long'!$E:$E,'All Prices combined'!$G163)))),2)</f>
        <v>1.1299999999999999</v>
      </c>
      <c r="AK163" s="2">
        <f>ROUND(IF($B163="Annuity",SUMIFS('Annuity Prices'!AN:AN,'Annuity Prices'!$B:$B,$D163,'Annuity Prices'!$E:$E,$G163),IF($B163="RAB Short",SUMIFS('RAB Prices Short'!AN:AN,'RAB Prices Short'!$B:$B,'All Prices combined'!$D163,'RAB Prices Short'!$E:$E,'All Prices combined'!$G163),IF($B163="RAB Long",SUMIFS('RAB Prices Long'!AN:AN,'RAB Prices Long'!$B:$B,'All Prices combined'!$D163,'RAB Prices Long'!$E:$E,'All Prices combined'!$G163)))),2)</f>
        <v>1.1599999999999999</v>
      </c>
      <c r="AL163" s="2">
        <f>ROUND(IF($B163="Annuity",SUMIFS('Annuity Prices'!AO:AO,'Annuity Prices'!$B:$B,$D163,'Annuity Prices'!$E:$E,$G163),IF($B163="RAB Short",SUMIFS('RAB Prices Short'!AO:AO,'RAB Prices Short'!$B:$B,'All Prices combined'!$D163,'RAB Prices Short'!$E:$E,'All Prices combined'!$G163),IF($B163="RAB Long",SUMIFS('RAB Prices Long'!AO:AO,'RAB Prices Long'!$B:$B,'All Prices combined'!$D163,'RAB Prices Long'!$E:$E,'All Prices combined'!$G163)))),2)</f>
        <v>1.18</v>
      </c>
      <c r="AM163" s="2">
        <f>ROUND(IF($B163="Annuity",SUMIFS('Annuity Prices'!AP:AP,'Annuity Prices'!$B:$B,$D163,'Annuity Prices'!$E:$E,$G163),IF($B163="RAB Short",SUMIFS('RAB Prices Short'!AP:AP,'RAB Prices Short'!$B:$B,'All Prices combined'!$D163,'RAB Prices Short'!$E:$E,'All Prices combined'!$G163),IF($B163="RAB Long",SUMIFS('RAB Prices Long'!AP:AP,'RAB Prices Long'!$B:$B,'All Prices combined'!$D163,'RAB Prices Long'!$E:$E,'All Prices combined'!$G163)))),2)</f>
        <v>1.21</v>
      </c>
      <c r="AN163" s="2">
        <f>ROUND(IF($B163="Annuity",SUMIFS('Annuity Prices'!AQ:AQ,'Annuity Prices'!$B:$B,$D163,'Annuity Prices'!$E:$E,$G163),IF($B163="RAB Short",SUMIFS('RAB Prices Short'!AQ:AQ,'RAB Prices Short'!$B:$B,'All Prices combined'!$D163,'RAB Prices Short'!$E:$E,'All Prices combined'!$G163),IF($B163="RAB Long",SUMIFS('RAB Prices Long'!AQ:AQ,'RAB Prices Long'!$B:$B,'All Prices combined'!$D163,'RAB Prices Long'!$E:$E,'All Prices combined'!$G163)))),2)</f>
        <v>1.24</v>
      </c>
      <c r="AO163" s="2">
        <f>ROUND(IF($B163="Annuity",SUMIFS('Annuity Prices'!AR:AR,'Annuity Prices'!$B:$B,$D163,'Annuity Prices'!$E:$E,$G163),IF($B163="RAB Short",SUMIFS('RAB Prices Short'!AR:AR,'RAB Prices Short'!$B:$B,'All Prices combined'!$D163,'RAB Prices Short'!$E:$E,'All Prices combined'!$G163),IF($B163="RAB Long",SUMIFS('RAB Prices Long'!AR:AR,'RAB Prices Long'!$B:$B,'All Prices combined'!$D163,'RAB Prices Long'!$E:$E,'All Prices combined'!$G163)))),2)</f>
        <v>0.68</v>
      </c>
      <c r="AP163" s="2">
        <f>ROUND(IF($B163="Annuity",SUMIFS('Annuity Prices'!AS:AS,'Annuity Prices'!$B:$B,$D163,'Annuity Prices'!$E:$E,$G163),IF($B163="RAB Short",SUMIFS('RAB Prices Short'!AS:AS,'RAB Prices Short'!$B:$B,'All Prices combined'!$D163,'RAB Prices Short'!$E:$E,'All Prices combined'!$G163),IF($B163="RAB Long",SUMIFS('RAB Prices Long'!AS:AS,'RAB Prices Long'!$B:$B,'All Prices combined'!$D163,'RAB Prices Long'!$E:$E,'All Prices combined'!$G163)))),2)</f>
        <v>0.59</v>
      </c>
      <c r="AQ163" s="2">
        <f>ROUND(IF($B163="Annuity",SUMIFS('Annuity Prices'!AT:AT,'Annuity Prices'!$B:$B,$D163,'Annuity Prices'!$E:$E,$G163),IF($B163="RAB Short",SUMIFS('RAB Prices Short'!AT:AT,'RAB Prices Short'!$B:$B,'All Prices combined'!$D163,'RAB Prices Short'!$E:$E,'All Prices combined'!$G163),IF($B163="RAB Long",SUMIFS('RAB Prices Long'!AT:AT,'RAB Prices Long'!$B:$B,'All Prices combined'!$D163,'RAB Prices Long'!$E:$E,'All Prices combined'!$G163)))),2)</f>
        <v>0.61</v>
      </c>
      <c r="AR163" s="2">
        <f>ROUND(IF($B163="Annuity",SUMIFS('Annuity Prices'!AU:AU,'Annuity Prices'!$B:$B,$D163,'Annuity Prices'!$E:$E,$G163),IF($B163="RAB Short",SUMIFS('RAB Prices Short'!AU:AU,'RAB Prices Short'!$B:$B,'All Prices combined'!$D163,'RAB Prices Short'!$E:$E,'All Prices combined'!$G163),IF($B163="RAB Long",SUMIFS('RAB Prices Long'!AU:AU,'RAB Prices Long'!$B:$B,'All Prices combined'!$D163,'RAB Prices Long'!$E:$E,'All Prices combined'!$G163)))),2)</f>
        <v>0.63</v>
      </c>
      <c r="AS163" s="2">
        <f>ROUND(IF($B163="Annuity",SUMIFS('Annuity Prices'!AV:AV,'Annuity Prices'!$B:$B,$D163,'Annuity Prices'!$E:$E,$G163),IF($B163="RAB Short",SUMIFS('RAB Prices Short'!AV:AV,'RAB Prices Short'!$B:$B,'All Prices combined'!$D163,'RAB Prices Short'!$E:$E,'All Prices combined'!$G163),IF($B163="RAB Long",SUMIFS('RAB Prices Long'!AV:AV,'RAB Prices Long'!$B:$B,'All Prices combined'!$D163,'RAB Prices Long'!$E:$E,'All Prices combined'!$G163)))),2)</f>
        <v>0.65</v>
      </c>
      <c r="AT163" s="2">
        <f>ROUND(IF($B163="Annuity",SUMIFS('Annuity Prices'!AW:AW,'Annuity Prices'!$B:$B,$D163,'Annuity Prices'!$E:$E,$G163),IF($B163="RAB Short",SUMIFS('RAB Prices Short'!AW:AW,'RAB Prices Short'!$B:$B,'All Prices combined'!$D163,'RAB Prices Short'!$E:$E,'All Prices combined'!$G163),IF($B163="RAB Long",SUMIFS('RAB Prices Long'!AW:AW,'RAB Prices Long'!$B:$B,'All Prices combined'!$D163,'RAB Prices Long'!$E:$E,'All Prices combined'!$G163)))),2)</f>
        <v>0.66</v>
      </c>
      <c r="AU163" s="2">
        <f>ROUND(IF($B163="Annuity",SUMIFS('Annuity Prices'!AX:AX,'Annuity Prices'!$B:$B,$D163,'Annuity Prices'!$E:$E,$G163),IF($B163="RAB Short",SUMIFS('RAB Prices Short'!AX:AX,'RAB Prices Short'!$B:$B,'All Prices combined'!$D163,'RAB Prices Short'!$E:$E,'All Prices combined'!$G163),IF($B163="RAB Long",SUMIFS('RAB Prices Long'!AX:AX,'RAB Prices Long'!$B:$B,'All Prices combined'!$D163,'RAB Prices Long'!$E:$E,'All Prices combined'!$G163)))),2)</f>
        <v>0.67</v>
      </c>
      <c r="AV163" s="2">
        <f>ROUND(IF($B163="Annuity",SUMIFS('Annuity Prices'!AY:AY,'Annuity Prices'!$B:$B,$D163,'Annuity Prices'!$E:$E,$G163),IF($B163="RAB Short",SUMIFS('RAB Prices Short'!AY:AY,'RAB Prices Short'!$B:$B,'All Prices combined'!$D163,'RAB Prices Short'!$E:$E,'All Prices combined'!$G163),IF($B163="RAB Long",SUMIFS('RAB Prices Long'!AY:AY,'RAB Prices Long'!$B:$B,'All Prices combined'!$D163,'RAB Prices Long'!$E:$E,'All Prices combined'!$G163)))),2)</f>
        <v>0.69</v>
      </c>
      <c r="AW163" s="2">
        <f>ROUND(IF($B163="Annuity",SUMIFS('Annuity Prices'!AZ:AZ,'Annuity Prices'!$B:$B,$D163,'Annuity Prices'!$E:$E,$G163),IF($B163="RAB Short",SUMIFS('RAB Prices Short'!AZ:AZ,'RAB Prices Short'!$B:$B,'All Prices combined'!$D163,'RAB Prices Short'!$E:$E,'All Prices combined'!$G163),IF($B163="RAB Long",SUMIFS('RAB Prices Long'!AZ:AZ,'RAB Prices Long'!$B:$B,'All Prices combined'!$D163,'RAB Prices Long'!$E:$E,'All Prices combined'!$G163)))),2)</f>
        <v>0.71</v>
      </c>
      <c r="AX163" s="2">
        <f>ROUND(IF($B163="Annuity",SUMIFS('Annuity Prices'!BA:BA,'Annuity Prices'!$B:$B,$D163,'Annuity Prices'!$E:$E,$G163),IF($B163="RAB Short",SUMIFS('RAB Prices Short'!BA:BA,'RAB Prices Short'!$B:$B,'All Prices combined'!$D163,'RAB Prices Short'!$E:$E,'All Prices combined'!$G163),IF($B163="RAB Long",SUMIFS('RAB Prices Long'!BA:BA,'RAB Prices Long'!$B:$B,'All Prices combined'!$D163,'RAB Prices Long'!$E:$E,'All Prices combined'!$G163)))),2)</f>
        <v>0.72</v>
      </c>
      <c r="AY163" s="2">
        <f>ROUND(IF($B163="Annuity",SUMIFS('Annuity Prices'!BB:BB,'Annuity Prices'!$B:$B,$D163,'Annuity Prices'!$E:$E,$G163),IF($B163="RAB Short",SUMIFS('RAB Prices Short'!BB:BB,'RAB Prices Short'!$B:$B,'All Prices combined'!$D163,'RAB Prices Short'!$E:$E,'All Prices combined'!$G163),IF($B163="RAB Long",SUMIFS('RAB Prices Long'!BB:BB,'RAB Prices Long'!$B:$B,'All Prices combined'!$D163,'RAB Prices Long'!$E:$E,'All Prices combined'!$G163)))),2)</f>
        <v>0.74</v>
      </c>
      <c r="AZ163" s="2">
        <f>ROUND(IF($B163="Annuity",SUMIFS('Annuity Prices'!BC:BC,'Annuity Prices'!$B:$B,$D163,'Annuity Prices'!$E:$E,$G163),IF($B163="RAB Short",SUMIFS('RAB Prices Short'!BC:BC,'RAB Prices Short'!$B:$B,'All Prices combined'!$D163,'RAB Prices Short'!$E:$E,'All Prices combined'!$G163),IF($B163="RAB Long",SUMIFS('RAB Prices Long'!BC:BC,'RAB Prices Long'!$B:$B,'All Prices combined'!$D163,'RAB Prices Long'!$E:$E,'All Prices combined'!$G163)))),2)</f>
        <v>0.76</v>
      </c>
      <c r="BA163" s="2">
        <f>ROUND(IF($B163="Annuity",SUMIFS('Annuity Prices'!BD:BD,'Annuity Prices'!$B:$B,$D163,'Annuity Prices'!$E:$E,$G163),IF($B163="RAB Short",SUMIFS('RAB Prices Short'!BD:BD,'RAB Prices Short'!$B:$B,'All Prices combined'!$D163,'RAB Prices Short'!$E:$E,'All Prices combined'!$G163),IF($B163="RAB Long",SUMIFS('RAB Prices Long'!BD:BD,'RAB Prices Long'!$B:$B,'All Prices combined'!$D163,'RAB Prices Long'!$E:$E,'All Prices combined'!$G163)))),2)</f>
        <v>0.78</v>
      </c>
      <c r="BB163" s="2">
        <f>ROUND(IF($B163="Annuity",SUMIFS('Annuity Prices'!BE:BE,'Annuity Prices'!$B:$B,$D163,'Annuity Prices'!$E:$E,$G163),IF($B163="RAB Short",SUMIFS('RAB Prices Short'!BE:BE,'RAB Prices Short'!$B:$B,'All Prices combined'!$D163,'RAB Prices Short'!$E:$E,'All Prices combined'!$G163),IF($B163="RAB Long",SUMIFS('RAB Prices Long'!BE:BE,'RAB Prices Long'!$B:$B,'All Prices combined'!$D163,'RAB Prices Long'!$E:$E,'All Prices combined'!$G163)))),2)</f>
        <v>0.79</v>
      </c>
      <c r="BC163" s="2">
        <f>ROUND(IF($B163="Annuity",SUMIFS('Annuity Prices'!BF:BF,'Annuity Prices'!$B:$B,$D163,'Annuity Prices'!$E:$E,$G163),IF($B163="RAB Short",SUMIFS('RAB Prices Short'!BF:BF,'RAB Prices Short'!$B:$B,'All Prices combined'!$D163,'RAB Prices Short'!$E:$E,'All Prices combined'!$G163),IF($B163="RAB Long",SUMIFS('RAB Prices Long'!BF:BF,'RAB Prices Long'!$B:$B,'All Prices combined'!$D163,'RAB Prices Long'!$E:$E,'All Prices combined'!$G163)))),2)</f>
        <v>0.81</v>
      </c>
      <c r="BD163" s="2">
        <f>ROUND(IF($B163="Annuity",SUMIFS('Annuity Prices'!BG:BG,'Annuity Prices'!$B:$B,$D163,'Annuity Prices'!$E:$E,$G163),IF($B163="RAB Short",SUMIFS('RAB Prices Short'!BG:BG,'RAB Prices Short'!$B:$B,'All Prices combined'!$D163,'RAB Prices Short'!$E:$E,'All Prices combined'!$G163),IF($B163="RAB Long",SUMIFS('RAB Prices Long'!BG:BG,'RAB Prices Long'!$B:$B,'All Prices combined'!$D163,'RAB Prices Long'!$E:$E,'All Prices combined'!$G163)))),2)</f>
        <v>0.83</v>
      </c>
      <c r="BE163" s="2">
        <f>ROUND(IF($B163="Annuity",SUMIFS('Annuity Prices'!BH:BH,'Annuity Prices'!$B:$B,$D163,'Annuity Prices'!$E:$E,$G163),IF($B163="RAB Short",SUMIFS('RAB Prices Short'!BH:BH,'RAB Prices Short'!$B:$B,'All Prices combined'!$D163,'RAB Prices Short'!$E:$E,'All Prices combined'!$G163),IF($B163="RAB Long",SUMIFS('RAB Prices Long'!BH:BH,'RAB Prices Long'!$B:$B,'All Prices combined'!$D163,'RAB Prices Long'!$E:$E,'All Prices combined'!$G163)))),2)</f>
        <v>0.86</v>
      </c>
      <c r="BF163" s="2">
        <f>ROUND(IF($B163="Annuity",SUMIFS('Annuity Prices'!BI:BI,'Annuity Prices'!$B:$B,$D163,'Annuity Prices'!$E:$E,$G163),IF($B163="RAB Short",SUMIFS('RAB Prices Short'!BI:BI,'RAB Prices Short'!$B:$B,'All Prices combined'!$D163,'RAB Prices Short'!$E:$E,'All Prices combined'!$G163),IF($B163="RAB Long",SUMIFS('RAB Prices Long'!BI:BI,'RAB Prices Long'!$B:$B,'All Prices combined'!$D163,'RAB Prices Long'!$E:$E,'All Prices combined'!$G163)))),2)</f>
        <v>0.87</v>
      </c>
      <c r="BG163" s="2">
        <f>ROUND(IF($B163="Annuity",SUMIFS('Annuity Prices'!BJ:BJ,'Annuity Prices'!$B:$B,$D163,'Annuity Prices'!$E:$E,$G163),IF($B163="RAB Short",SUMIFS('RAB Prices Short'!BJ:BJ,'RAB Prices Short'!$B:$B,'All Prices combined'!$D163,'RAB Prices Short'!$E:$E,'All Prices combined'!$G163),IF($B163="RAB Long",SUMIFS('RAB Prices Long'!BJ:BJ,'RAB Prices Long'!$B:$B,'All Prices combined'!$D163,'RAB Prices Long'!$E:$E,'All Prices combined'!$G163)))),2)</f>
        <v>0.89</v>
      </c>
      <c r="BH163" s="2">
        <f>ROUND(IF($B163="Annuity",SUMIFS('Annuity Prices'!BK:BK,'Annuity Prices'!$B:$B,$D163,'Annuity Prices'!$E:$E,$G163),IF($B163="RAB Short",SUMIFS('RAB Prices Short'!BK:BK,'RAB Prices Short'!$B:$B,'All Prices combined'!$D163,'RAB Prices Short'!$E:$E,'All Prices combined'!$G163),IF($B163="RAB Long",SUMIFS('RAB Prices Long'!BK:BK,'RAB Prices Long'!$B:$B,'All Prices combined'!$D163,'RAB Prices Long'!$E:$E,'All Prices combined'!$G163)))),2)</f>
        <v>0.92</v>
      </c>
      <c r="BI163" s="2">
        <f>ROUND(IF($B163="Annuity",SUMIFS('Annuity Prices'!BL:BL,'Annuity Prices'!$B:$B,$D163,'Annuity Prices'!$E:$E,$G163),IF($B163="RAB Short",SUMIFS('RAB Prices Short'!BL:BL,'RAB Prices Short'!$B:$B,'All Prices combined'!$D163,'RAB Prices Short'!$E:$E,'All Prices combined'!$G163),IF($B163="RAB Long",SUMIFS('RAB Prices Long'!BL:BL,'RAB Prices Long'!$B:$B,'All Prices combined'!$D163,'RAB Prices Long'!$E:$E,'All Prices combined'!$G163)))),2)</f>
        <v>0.94</v>
      </c>
      <c r="BJ163" s="2">
        <f>ROUND(IF($B163="Annuity",SUMIFS('Annuity Prices'!BM:BM,'Annuity Prices'!$B:$B,$D163,'Annuity Prices'!$E:$E,$G163),IF($B163="RAB Short",SUMIFS('RAB Prices Short'!BM:BM,'RAB Prices Short'!$B:$B,'All Prices combined'!$D163,'RAB Prices Short'!$E:$E,'All Prices combined'!$G163),IF($B163="RAB Long",SUMIFS('RAB Prices Long'!BM:BM,'RAB Prices Long'!$B:$B,'All Prices combined'!$D163,'RAB Prices Long'!$E:$E,'All Prices combined'!$G163)))),2)</f>
        <v>0.96</v>
      </c>
      <c r="BK163" s="2">
        <f>ROUND(IF($B163="Annuity",SUMIFS('Annuity Prices'!BN:BN,'Annuity Prices'!$B:$B,$D163,'Annuity Prices'!$E:$E,$G163),IF($B163="RAB Short",SUMIFS('RAB Prices Short'!BN:BN,'RAB Prices Short'!$B:$B,'All Prices combined'!$D163,'RAB Prices Short'!$E:$E,'All Prices combined'!$G163),IF($B163="RAB Long",SUMIFS('RAB Prices Long'!BN:BN,'RAB Prices Long'!$B:$B,'All Prices combined'!$D163,'RAB Prices Long'!$E:$E,'All Prices combined'!$G163)))),2)</f>
        <v>0.98</v>
      </c>
      <c r="BL163" s="2">
        <f>ROUND(IF($B163="Annuity",SUMIFS('Annuity Prices'!BO:BO,'Annuity Prices'!$B:$B,$D163,'Annuity Prices'!$E:$E,$G163),IF($B163="RAB Short",SUMIFS('RAB Prices Short'!BO:BO,'RAB Prices Short'!$B:$B,'All Prices combined'!$D163,'RAB Prices Short'!$E:$E,'All Prices combined'!$G163),IF($B163="RAB Long",SUMIFS('RAB Prices Long'!BO:BO,'RAB Prices Long'!$B:$B,'All Prices combined'!$D163,'RAB Prices Long'!$E:$E,'All Prices combined'!$G163)))),2)</f>
        <v>1.01</v>
      </c>
      <c r="BM163" s="2">
        <f>ROUND(IF($B163="Annuity",SUMIFS('Annuity Prices'!BP:BP,'Annuity Prices'!$B:$B,$D163,'Annuity Prices'!$E:$E,$G163),IF($B163="RAB Short",SUMIFS('RAB Prices Short'!BP:BP,'RAB Prices Short'!$B:$B,'All Prices combined'!$D163,'RAB Prices Short'!$E:$E,'All Prices combined'!$G163),IF($B163="RAB Long",SUMIFS('RAB Prices Long'!BP:BP,'RAB Prices Long'!$B:$B,'All Prices combined'!$D163,'RAB Prices Long'!$E:$E,'All Prices combined'!$G163)))),2)</f>
        <v>1.03</v>
      </c>
      <c r="BN163" s="2">
        <f>ROUND(IF($B163="Annuity",SUMIFS('Annuity Prices'!BQ:BQ,'Annuity Prices'!$B:$B,$D163,'Annuity Prices'!$E:$E,$G163),IF($B163="RAB Short",SUMIFS('RAB Prices Short'!BQ:BQ,'RAB Prices Short'!$B:$B,'All Prices combined'!$D163,'RAB Prices Short'!$E:$E,'All Prices combined'!$G163),IF($B163="RAB Long",SUMIFS('RAB Prices Long'!BQ:BQ,'RAB Prices Long'!$B:$B,'All Prices combined'!$D163,'RAB Prices Long'!$E:$E,'All Prices combined'!$G163)))),2)</f>
        <v>1.05</v>
      </c>
      <c r="BO163" s="2">
        <f>ROUND(IF($B163="Annuity",SUMIFS('Annuity Prices'!BR:BR,'Annuity Prices'!$B:$B,$D163,'Annuity Prices'!$E:$E,$G163),IF($B163="RAB Short",SUMIFS('RAB Prices Short'!BR:BR,'RAB Prices Short'!$B:$B,'All Prices combined'!$D163,'RAB Prices Short'!$E:$E,'All Prices combined'!$G163),IF($B163="RAB Long",SUMIFS('RAB Prices Long'!BR:BR,'RAB Prices Long'!$B:$B,'All Prices combined'!$D163,'RAB Prices Long'!$E:$E,'All Prices combined'!$G163)))),2)</f>
        <v>1.08</v>
      </c>
      <c r="BP163" s="2">
        <f>ROUND(IF($B163="Annuity",SUMIFS('Annuity Prices'!BS:BS,'Annuity Prices'!$B:$B,$D163,'Annuity Prices'!$E:$E,$G163),IF($B163="RAB Short",SUMIFS('RAB Prices Short'!BS:BS,'RAB Prices Short'!$B:$B,'All Prices combined'!$D163,'RAB Prices Short'!$E:$E,'All Prices combined'!$G163),IF($B163="RAB Long",SUMIFS('RAB Prices Long'!BS:BS,'RAB Prices Long'!$B:$B,'All Prices combined'!$D163,'RAB Prices Long'!$E:$E,'All Prices combined'!$G163)))),2)</f>
        <v>1.1100000000000001</v>
      </c>
      <c r="BQ163" s="2">
        <f>ROUND(IF($B163="Annuity",SUMIFS('Annuity Prices'!BT:BT,'Annuity Prices'!$B:$B,$D163,'Annuity Prices'!$E:$E,$G163),IF($B163="RAB Short",SUMIFS('RAB Prices Short'!BT:BT,'RAB Prices Short'!$B:$B,'All Prices combined'!$D163,'RAB Prices Short'!$E:$E,'All Prices combined'!$G163),IF($B163="RAB Long",SUMIFS('RAB Prices Long'!BT:BT,'RAB Prices Long'!$B:$B,'All Prices combined'!$D163,'RAB Prices Long'!$E:$E,'All Prices combined'!$G163)))),2)</f>
        <v>1.1299999999999999</v>
      </c>
      <c r="BR163" s="2">
        <f>ROUND(IF($B163="Annuity",SUMIFS('Annuity Prices'!BU:BU,'Annuity Prices'!$B:$B,$D163,'Annuity Prices'!$E:$E,$G163),IF($B163="RAB Short",SUMIFS('RAB Prices Short'!BU:BU,'RAB Prices Short'!$B:$B,'All Prices combined'!$D163,'RAB Prices Short'!$E:$E,'All Prices combined'!$G163),IF($B163="RAB Long",SUMIFS('RAB Prices Long'!BU:BU,'RAB Prices Long'!$B:$B,'All Prices combined'!$D163,'RAB Prices Long'!$E:$E,'All Prices combined'!$G163)))),2)</f>
        <v>1.1599999999999999</v>
      </c>
      <c r="BS163" s="2">
        <f>ROUND(IF($B163="Annuity",SUMIFS('Annuity Prices'!BV:BV,'Annuity Prices'!$B:$B,$D163,'Annuity Prices'!$E:$E,$G163),IF($B163="RAB Short",SUMIFS('RAB Prices Short'!BV:BV,'RAB Prices Short'!$B:$B,'All Prices combined'!$D163,'RAB Prices Short'!$E:$E,'All Prices combined'!$G163),IF($B163="RAB Long",SUMIFS('RAB Prices Long'!BV:BV,'RAB Prices Long'!$B:$B,'All Prices combined'!$D163,'RAB Prices Long'!$E:$E,'All Prices combined'!$G163)))),2)</f>
        <v>1.18</v>
      </c>
      <c r="BT163" s="2">
        <f>ROUND(IF($B163="Annuity",SUMIFS('Annuity Prices'!BW:BW,'Annuity Prices'!$B:$B,$D163,'Annuity Prices'!$E:$E,$G163),IF($B163="RAB Short",SUMIFS('RAB Prices Short'!BW:BW,'RAB Prices Short'!$B:$B,'All Prices combined'!$D163,'RAB Prices Short'!$E:$E,'All Prices combined'!$G163),IF($B163="RAB Long",SUMIFS('RAB Prices Long'!BW:BW,'RAB Prices Long'!$B:$B,'All Prices combined'!$D163,'RAB Prices Long'!$E:$E,'All Prices combined'!$G163)))),2)</f>
        <v>1.21</v>
      </c>
      <c r="BU163" s="2">
        <f>ROUND(IF($B163="Annuity",SUMIFS('Annuity Prices'!BX:BX,'Annuity Prices'!$B:$B,$D163,'Annuity Prices'!$E:$E,$G163),IF($B163="RAB Short",SUMIFS('RAB Prices Short'!BX:BX,'RAB Prices Short'!$B:$B,'All Prices combined'!$D163,'RAB Prices Short'!$E:$E,'All Prices combined'!$G163),IF($B163="RAB Long",SUMIFS('RAB Prices Long'!BX:BX,'RAB Prices Long'!$B:$B,'All Prices combined'!$D163,'RAB Prices Long'!$E:$E,'All Prices combined'!$G163)))),2)</f>
        <v>1.24</v>
      </c>
    </row>
    <row r="164" spans="2:73" x14ac:dyDescent="0.25">
      <c r="B164" t="s">
        <v>37</v>
      </c>
      <c r="C164" s="1">
        <v>30</v>
      </c>
      <c r="D164" s="1" t="s">
        <v>211</v>
      </c>
      <c r="E164" s="1" t="s">
        <v>209</v>
      </c>
      <c r="F164" s="1" t="s">
        <v>210</v>
      </c>
      <c r="G164" s="1" t="s">
        <v>42</v>
      </c>
      <c r="H164" s="1"/>
      <c r="I164" s="2">
        <f>ROUND(IF($B164="Annuity",SUMIFS('Annuity Prices'!L:L,'Annuity Prices'!$B:$B,$D164,'Annuity Prices'!$E:$E,$G164),IF($B164="RAB Short",SUMIFS('RAB Prices Short'!L:L,'RAB Prices Short'!$B:$B,'All Prices combined'!$D164,'RAB Prices Short'!$E:$E,'All Prices combined'!$G164),IF($B164="RAB Long",SUMIFS('RAB Prices Long'!L:L,'RAB Prices Long'!$B:$B,'All Prices combined'!$D164,'RAB Prices Long'!$E:$E,'All Prices combined'!$G164)))),2)</f>
        <v>69.19</v>
      </c>
      <c r="J164" s="2">
        <f>ROUND(IF($B164="Annuity",SUMIFS('Annuity Prices'!M:M,'Annuity Prices'!$B:$B,$D164,'Annuity Prices'!$E:$E,$G164),IF($B164="RAB Short",SUMIFS('RAB Prices Short'!M:M,'RAB Prices Short'!$B:$B,'All Prices combined'!$D164,'RAB Prices Short'!$E:$E,'All Prices combined'!$G164),IF($B164="RAB Long",SUMIFS('RAB Prices Long'!M:M,'RAB Prices Long'!$B:$B,'All Prices combined'!$D164,'RAB Prices Long'!$E:$E,'All Prices combined'!$G164)))),2)</f>
        <v>71.180000000000007</v>
      </c>
      <c r="K164" s="2">
        <f>ROUND(IF($B164="Annuity",SUMIFS('Annuity Prices'!N:N,'Annuity Prices'!$B:$B,$D164,'Annuity Prices'!$E:$E,$G164),IF($B164="RAB Short",SUMIFS('RAB Prices Short'!N:N,'RAB Prices Short'!$B:$B,'All Prices combined'!$D164,'RAB Prices Short'!$E:$E,'All Prices combined'!$G164),IF($B164="RAB Long",SUMIFS('RAB Prices Long'!N:N,'RAB Prices Long'!$B:$B,'All Prices combined'!$D164,'RAB Prices Long'!$E:$E,'All Prices combined'!$G164)))),2)</f>
        <v>73.22</v>
      </c>
      <c r="L164" s="2">
        <f>ROUND(IF($B164="Annuity",SUMIFS('Annuity Prices'!O:O,'Annuity Prices'!$B:$B,$D164,'Annuity Prices'!$E:$E,$G164),IF($B164="RAB Short",SUMIFS('RAB Prices Short'!O:O,'RAB Prices Short'!$B:$B,'All Prices combined'!$D164,'RAB Prices Short'!$E:$E,'All Prices combined'!$G164),IF($B164="RAB Long",SUMIFS('RAB Prices Long'!O:O,'RAB Prices Long'!$B:$B,'All Prices combined'!$D164,'RAB Prices Long'!$E:$E,'All Prices combined'!$G164)))),2)</f>
        <v>75.319999999999993</v>
      </c>
      <c r="M164" s="2">
        <f>ROUND(IF($B164="Annuity",SUMIFS('Annuity Prices'!P:P,'Annuity Prices'!$B:$B,$D164,'Annuity Prices'!$E:$E,$G164),IF($B164="RAB Short",SUMIFS('RAB Prices Short'!P:P,'RAB Prices Short'!$B:$B,'All Prices combined'!$D164,'RAB Prices Short'!$E:$E,'All Prices combined'!$G164),IF($B164="RAB Long",SUMIFS('RAB Prices Long'!P:P,'RAB Prices Long'!$B:$B,'All Prices combined'!$D164,'RAB Prices Long'!$E:$E,'All Prices combined'!$G164)))),2)</f>
        <v>76.03</v>
      </c>
      <c r="N164" s="2">
        <f>ROUND(IF($B164="Annuity",SUMIFS('Annuity Prices'!Q:Q,'Annuity Prices'!$B:$B,$D164,'Annuity Prices'!$E:$E,$G164),IF($B164="RAB Short",SUMIFS('RAB Prices Short'!Q:Q,'RAB Prices Short'!$B:$B,'All Prices combined'!$D164,'RAB Prices Short'!$E:$E,'All Prices combined'!$G164),IF($B164="RAB Long",SUMIFS('RAB Prices Long'!Q:Q,'RAB Prices Long'!$B:$B,'All Prices combined'!$D164,'RAB Prices Long'!$E:$E,'All Prices combined'!$G164)))),2)</f>
        <v>77.930000000000007</v>
      </c>
      <c r="O164" s="2">
        <f>ROUND(IF($B164="Annuity",SUMIFS('Annuity Prices'!R:R,'Annuity Prices'!$B:$B,$D164,'Annuity Prices'!$E:$E,$G164),IF($B164="RAB Short",SUMIFS('RAB Prices Short'!R:R,'RAB Prices Short'!$B:$B,'All Prices combined'!$D164,'RAB Prices Short'!$E:$E,'All Prices combined'!$G164),IF($B164="RAB Long",SUMIFS('RAB Prices Long'!R:R,'RAB Prices Long'!$B:$B,'All Prices combined'!$D164,'RAB Prices Long'!$E:$E,'All Prices combined'!$G164)))),2)</f>
        <v>79.88</v>
      </c>
      <c r="P164" s="2">
        <f>ROUND(IF($B164="Annuity",SUMIFS('Annuity Prices'!S:S,'Annuity Prices'!$B:$B,$D164,'Annuity Prices'!$E:$E,$G164),IF($B164="RAB Short",SUMIFS('RAB Prices Short'!S:S,'RAB Prices Short'!$B:$B,'All Prices combined'!$D164,'RAB Prices Short'!$E:$E,'All Prices combined'!$G164),IF($B164="RAB Long",SUMIFS('RAB Prices Long'!S:S,'RAB Prices Long'!$B:$B,'All Prices combined'!$D164,'RAB Prices Long'!$E:$E,'All Prices combined'!$G164)))),2)</f>
        <v>81.88</v>
      </c>
      <c r="Q164" s="2">
        <f>ROUND(IF($B164="Annuity",SUMIFS('Annuity Prices'!T:T,'Annuity Prices'!$B:$B,$D164,'Annuity Prices'!$E:$E,$G164),IF($B164="RAB Short",SUMIFS('RAB Prices Short'!T:T,'RAB Prices Short'!$B:$B,'All Prices combined'!$D164,'RAB Prices Short'!$E:$E,'All Prices combined'!$G164),IF($B164="RAB Long",SUMIFS('RAB Prices Long'!T:T,'RAB Prices Long'!$B:$B,'All Prices combined'!$D164,'RAB Prices Long'!$E:$E,'All Prices combined'!$G164)))),2)</f>
        <v>83.57</v>
      </c>
      <c r="R164" s="2">
        <f>ROUND(IF($B164="Annuity",SUMIFS('Annuity Prices'!U:U,'Annuity Prices'!$B:$B,$D164,'Annuity Prices'!$E:$E,$G164),IF($B164="RAB Short",SUMIFS('RAB Prices Short'!U:U,'RAB Prices Short'!$B:$B,'All Prices combined'!$D164,'RAB Prices Short'!$E:$E,'All Prices combined'!$G164),IF($B164="RAB Long",SUMIFS('RAB Prices Long'!U:U,'RAB Prices Long'!$B:$B,'All Prices combined'!$D164,'RAB Prices Long'!$E:$E,'All Prices combined'!$G164)))),2)</f>
        <v>85.66</v>
      </c>
      <c r="S164" s="2">
        <f>ROUND(IF($B164="Annuity",SUMIFS('Annuity Prices'!V:V,'Annuity Prices'!$B:$B,$D164,'Annuity Prices'!$E:$E,$G164),IF($B164="RAB Short",SUMIFS('RAB Prices Short'!V:V,'RAB Prices Short'!$B:$B,'All Prices combined'!$D164,'RAB Prices Short'!$E:$E,'All Prices combined'!$G164),IF($B164="RAB Long",SUMIFS('RAB Prices Long'!V:V,'RAB Prices Long'!$B:$B,'All Prices combined'!$D164,'RAB Prices Long'!$E:$E,'All Prices combined'!$G164)))),2)</f>
        <v>87.8</v>
      </c>
      <c r="T164" s="2">
        <f>ROUND(IF($B164="Annuity",SUMIFS('Annuity Prices'!W:W,'Annuity Prices'!$B:$B,$D164,'Annuity Prices'!$E:$E,$G164),IF($B164="RAB Short",SUMIFS('RAB Prices Short'!W:W,'RAB Prices Short'!$B:$B,'All Prices combined'!$D164,'RAB Prices Short'!$E:$E,'All Prices combined'!$G164),IF($B164="RAB Long",SUMIFS('RAB Prices Long'!W:W,'RAB Prices Long'!$B:$B,'All Prices combined'!$D164,'RAB Prices Long'!$E:$E,'All Prices combined'!$G164)))),2)</f>
        <v>89.99</v>
      </c>
      <c r="U164" s="2">
        <f>ROUND(IF($B164="Annuity",SUMIFS('Annuity Prices'!X:X,'Annuity Prices'!$B:$B,$D164,'Annuity Prices'!$E:$E,$G164),IF($B164="RAB Short",SUMIFS('RAB Prices Short'!X:X,'RAB Prices Short'!$B:$B,'All Prices combined'!$D164,'RAB Prices Short'!$E:$E,'All Prices combined'!$G164),IF($B164="RAB Long",SUMIFS('RAB Prices Long'!X:X,'RAB Prices Long'!$B:$B,'All Prices combined'!$D164,'RAB Prices Long'!$E:$E,'All Prices combined'!$G164)))),2)</f>
        <v>91.85</v>
      </c>
      <c r="V164" s="2">
        <f>ROUND(IF($B164="Annuity",SUMIFS('Annuity Prices'!Y:Y,'Annuity Prices'!$B:$B,$D164,'Annuity Prices'!$E:$E,$G164),IF($B164="RAB Short",SUMIFS('RAB Prices Short'!Y:Y,'RAB Prices Short'!$B:$B,'All Prices combined'!$D164,'RAB Prices Short'!$E:$E,'All Prices combined'!$G164),IF($B164="RAB Long",SUMIFS('RAB Prices Long'!Y:Y,'RAB Prices Long'!$B:$B,'All Prices combined'!$D164,'RAB Prices Long'!$E:$E,'All Prices combined'!$G164)))),2)</f>
        <v>94.15</v>
      </c>
      <c r="W164" s="2">
        <f>ROUND(IF($B164="Annuity",SUMIFS('Annuity Prices'!Z:Z,'Annuity Prices'!$B:$B,$D164,'Annuity Prices'!$E:$E,$G164),IF($B164="RAB Short",SUMIFS('RAB Prices Short'!Z:Z,'RAB Prices Short'!$B:$B,'All Prices combined'!$D164,'RAB Prices Short'!$E:$E,'All Prices combined'!$G164),IF($B164="RAB Long",SUMIFS('RAB Prices Long'!Z:Z,'RAB Prices Long'!$B:$B,'All Prices combined'!$D164,'RAB Prices Long'!$E:$E,'All Prices combined'!$G164)))),2)</f>
        <v>96.5</v>
      </c>
      <c r="X164" s="2">
        <f>ROUND(IF($B164="Annuity",SUMIFS('Annuity Prices'!AA:AA,'Annuity Prices'!$B:$B,$D164,'Annuity Prices'!$E:$E,$G164),IF($B164="RAB Short",SUMIFS('RAB Prices Short'!AA:AA,'RAB Prices Short'!$B:$B,'All Prices combined'!$D164,'RAB Prices Short'!$E:$E,'All Prices combined'!$G164),IF($B164="RAB Long",SUMIFS('RAB Prices Long'!AA:AA,'RAB Prices Long'!$B:$B,'All Prices combined'!$D164,'RAB Prices Long'!$E:$E,'All Prices combined'!$G164)))),2)</f>
        <v>98.92</v>
      </c>
      <c r="Y164" s="2">
        <f>ROUND(IF($B164="Annuity",SUMIFS('Annuity Prices'!AB:AB,'Annuity Prices'!$B:$B,$D164,'Annuity Prices'!$E:$E,$G164),IF($B164="RAB Short",SUMIFS('RAB Prices Short'!AB:AB,'RAB Prices Short'!$B:$B,'All Prices combined'!$D164,'RAB Prices Short'!$E:$E,'All Prices combined'!$G164),IF($B164="RAB Long",SUMIFS('RAB Prices Long'!AB:AB,'RAB Prices Long'!$B:$B,'All Prices combined'!$D164,'RAB Prices Long'!$E:$E,'All Prices combined'!$G164)))),2)</f>
        <v>100.96</v>
      </c>
      <c r="Z164" s="2">
        <f>ROUND(IF($B164="Annuity",SUMIFS('Annuity Prices'!AC:AC,'Annuity Prices'!$B:$B,$D164,'Annuity Prices'!$E:$E,$G164),IF($B164="RAB Short",SUMIFS('RAB Prices Short'!AC:AC,'RAB Prices Short'!$B:$B,'All Prices combined'!$D164,'RAB Prices Short'!$E:$E,'All Prices combined'!$G164),IF($B164="RAB Long",SUMIFS('RAB Prices Long'!AC:AC,'RAB Prices Long'!$B:$B,'All Prices combined'!$D164,'RAB Prices Long'!$E:$E,'All Prices combined'!$G164)))),2)</f>
        <v>103.49</v>
      </c>
      <c r="AA164" s="2">
        <f>ROUND(IF($B164="Annuity",SUMIFS('Annuity Prices'!AD:AD,'Annuity Prices'!$B:$B,$D164,'Annuity Prices'!$E:$E,$G164),IF($B164="RAB Short",SUMIFS('RAB Prices Short'!AD:AD,'RAB Prices Short'!$B:$B,'All Prices combined'!$D164,'RAB Prices Short'!$E:$E,'All Prices combined'!$G164),IF($B164="RAB Long",SUMIFS('RAB Prices Long'!AD:AD,'RAB Prices Long'!$B:$B,'All Prices combined'!$D164,'RAB Prices Long'!$E:$E,'All Prices combined'!$G164)))),2)</f>
        <v>106.07</v>
      </c>
      <c r="AB164" s="2">
        <f>ROUND(IF($B164="Annuity",SUMIFS('Annuity Prices'!AE:AE,'Annuity Prices'!$B:$B,$D164,'Annuity Prices'!$E:$E,$G164),IF($B164="RAB Short",SUMIFS('RAB Prices Short'!AE:AE,'RAB Prices Short'!$B:$B,'All Prices combined'!$D164,'RAB Prices Short'!$E:$E,'All Prices combined'!$G164),IF($B164="RAB Long",SUMIFS('RAB Prices Long'!AE:AE,'RAB Prices Long'!$B:$B,'All Prices combined'!$D164,'RAB Prices Long'!$E:$E,'All Prices combined'!$G164)))),2)</f>
        <v>108.73</v>
      </c>
      <c r="AC164" s="2">
        <f>ROUND(IF($B164="Annuity",SUMIFS('Annuity Prices'!AF:AF,'Annuity Prices'!$B:$B,$D164,'Annuity Prices'!$E:$E,$G164),IF($B164="RAB Short",SUMIFS('RAB Prices Short'!AF:AF,'RAB Prices Short'!$B:$B,'All Prices combined'!$D164,'RAB Prices Short'!$E:$E,'All Prices combined'!$G164),IF($B164="RAB Long",SUMIFS('RAB Prices Long'!AF:AF,'RAB Prices Long'!$B:$B,'All Prices combined'!$D164,'RAB Prices Long'!$E:$E,'All Prices combined'!$G164)))),2)</f>
        <v>110.97</v>
      </c>
      <c r="AD164" s="2">
        <f>ROUND(IF($B164="Annuity",SUMIFS('Annuity Prices'!AG:AG,'Annuity Prices'!$B:$B,$D164,'Annuity Prices'!$E:$E,$G164),IF($B164="RAB Short",SUMIFS('RAB Prices Short'!AG:AG,'RAB Prices Short'!$B:$B,'All Prices combined'!$D164,'RAB Prices Short'!$E:$E,'All Prices combined'!$G164),IF($B164="RAB Long",SUMIFS('RAB Prices Long'!AG:AG,'RAB Prices Long'!$B:$B,'All Prices combined'!$D164,'RAB Prices Long'!$E:$E,'All Prices combined'!$G164)))),2)</f>
        <v>113.75</v>
      </c>
      <c r="AE164" s="2">
        <f>ROUND(IF($B164="Annuity",SUMIFS('Annuity Prices'!AH:AH,'Annuity Prices'!$B:$B,$D164,'Annuity Prices'!$E:$E,$G164),IF($B164="RAB Short",SUMIFS('RAB Prices Short'!AH:AH,'RAB Prices Short'!$B:$B,'All Prices combined'!$D164,'RAB Prices Short'!$E:$E,'All Prices combined'!$G164),IF($B164="RAB Long",SUMIFS('RAB Prices Long'!AH:AH,'RAB Prices Long'!$B:$B,'All Prices combined'!$D164,'RAB Prices Long'!$E:$E,'All Prices combined'!$G164)))),2)</f>
        <v>116.59</v>
      </c>
      <c r="AF164" s="2">
        <f>ROUND(IF($B164="Annuity",SUMIFS('Annuity Prices'!AI:AI,'Annuity Prices'!$B:$B,$D164,'Annuity Prices'!$E:$E,$G164),IF($B164="RAB Short",SUMIFS('RAB Prices Short'!AI:AI,'RAB Prices Short'!$B:$B,'All Prices combined'!$D164,'RAB Prices Short'!$E:$E,'All Prices combined'!$G164),IF($B164="RAB Long",SUMIFS('RAB Prices Long'!AI:AI,'RAB Prices Long'!$B:$B,'All Prices combined'!$D164,'RAB Prices Long'!$E:$E,'All Prices combined'!$G164)))),2)</f>
        <v>119.51</v>
      </c>
      <c r="AG164" s="2">
        <f>ROUND(IF($B164="Annuity",SUMIFS('Annuity Prices'!AJ:AJ,'Annuity Prices'!$B:$B,$D164,'Annuity Prices'!$E:$E,$G164),IF($B164="RAB Short",SUMIFS('RAB Prices Short'!AJ:AJ,'RAB Prices Short'!$B:$B,'All Prices combined'!$D164,'RAB Prices Short'!$E:$E,'All Prices combined'!$G164),IF($B164="RAB Long",SUMIFS('RAB Prices Long'!AJ:AJ,'RAB Prices Long'!$B:$B,'All Prices combined'!$D164,'RAB Prices Long'!$E:$E,'All Prices combined'!$G164)))),2)</f>
        <v>121.98</v>
      </c>
      <c r="AH164" s="2">
        <f>ROUND(IF($B164="Annuity",SUMIFS('Annuity Prices'!AK:AK,'Annuity Prices'!$B:$B,$D164,'Annuity Prices'!$E:$E,$G164),IF($B164="RAB Short",SUMIFS('RAB Prices Short'!AK:AK,'RAB Prices Short'!$B:$B,'All Prices combined'!$D164,'RAB Prices Short'!$E:$E,'All Prices combined'!$G164),IF($B164="RAB Long",SUMIFS('RAB Prices Long'!AK:AK,'RAB Prices Long'!$B:$B,'All Prices combined'!$D164,'RAB Prices Long'!$E:$E,'All Prices combined'!$G164)))),2)</f>
        <v>125.03</v>
      </c>
      <c r="AI164" s="2">
        <f>ROUND(IF($B164="Annuity",SUMIFS('Annuity Prices'!AL:AL,'Annuity Prices'!$B:$B,$D164,'Annuity Prices'!$E:$E,$G164),IF($B164="RAB Short",SUMIFS('RAB Prices Short'!AL:AL,'RAB Prices Short'!$B:$B,'All Prices combined'!$D164,'RAB Prices Short'!$E:$E,'All Prices combined'!$G164),IF($B164="RAB Long",SUMIFS('RAB Prices Long'!AL:AL,'RAB Prices Long'!$B:$B,'All Prices combined'!$D164,'RAB Prices Long'!$E:$E,'All Prices combined'!$G164)))),2)</f>
        <v>128.16</v>
      </c>
      <c r="AJ164" s="2">
        <f>ROUND(IF($B164="Annuity",SUMIFS('Annuity Prices'!AM:AM,'Annuity Prices'!$B:$B,$D164,'Annuity Prices'!$E:$E,$G164),IF($B164="RAB Short",SUMIFS('RAB Prices Short'!AM:AM,'RAB Prices Short'!$B:$B,'All Prices combined'!$D164,'RAB Prices Short'!$E:$E,'All Prices combined'!$G164),IF($B164="RAB Long",SUMIFS('RAB Prices Long'!AM:AM,'RAB Prices Long'!$B:$B,'All Prices combined'!$D164,'RAB Prices Long'!$E:$E,'All Prices combined'!$G164)))),2)</f>
        <v>131.36000000000001</v>
      </c>
      <c r="AK164" s="2">
        <f>ROUND(IF($B164="Annuity",SUMIFS('Annuity Prices'!AN:AN,'Annuity Prices'!$B:$B,$D164,'Annuity Prices'!$E:$E,$G164),IF($B164="RAB Short",SUMIFS('RAB Prices Short'!AN:AN,'RAB Prices Short'!$B:$B,'All Prices combined'!$D164,'RAB Prices Short'!$E:$E,'All Prices combined'!$G164),IF($B164="RAB Long",SUMIFS('RAB Prices Long'!AN:AN,'RAB Prices Long'!$B:$B,'All Prices combined'!$D164,'RAB Prices Long'!$E:$E,'All Prices combined'!$G164)))),2)</f>
        <v>134.08000000000001</v>
      </c>
      <c r="AL164" s="2">
        <f>ROUND(IF($B164="Annuity",SUMIFS('Annuity Prices'!AO:AO,'Annuity Prices'!$B:$B,$D164,'Annuity Prices'!$E:$E,$G164),IF($B164="RAB Short",SUMIFS('RAB Prices Short'!AO:AO,'RAB Prices Short'!$B:$B,'All Prices combined'!$D164,'RAB Prices Short'!$E:$E,'All Prices combined'!$G164),IF($B164="RAB Long",SUMIFS('RAB Prices Long'!AO:AO,'RAB Prices Long'!$B:$B,'All Prices combined'!$D164,'RAB Prices Long'!$E:$E,'All Prices combined'!$G164)))),2)</f>
        <v>137.43</v>
      </c>
      <c r="AM164" s="2">
        <f>ROUND(IF($B164="Annuity",SUMIFS('Annuity Prices'!AP:AP,'Annuity Prices'!$B:$B,$D164,'Annuity Prices'!$E:$E,$G164),IF($B164="RAB Short",SUMIFS('RAB Prices Short'!AP:AP,'RAB Prices Short'!$B:$B,'All Prices combined'!$D164,'RAB Prices Short'!$E:$E,'All Prices combined'!$G164),IF($B164="RAB Long",SUMIFS('RAB Prices Long'!AP:AP,'RAB Prices Long'!$B:$B,'All Prices combined'!$D164,'RAB Prices Long'!$E:$E,'All Prices combined'!$G164)))),2)</f>
        <v>140.87</v>
      </c>
      <c r="AN164" s="2">
        <f>ROUND(IF($B164="Annuity",SUMIFS('Annuity Prices'!AQ:AQ,'Annuity Prices'!$B:$B,$D164,'Annuity Prices'!$E:$E,$G164),IF($B164="RAB Short",SUMIFS('RAB Prices Short'!AQ:AQ,'RAB Prices Short'!$B:$B,'All Prices combined'!$D164,'RAB Prices Short'!$E:$E,'All Prices combined'!$G164),IF($B164="RAB Long",SUMIFS('RAB Prices Long'!AQ:AQ,'RAB Prices Long'!$B:$B,'All Prices combined'!$D164,'RAB Prices Long'!$E:$E,'All Prices combined'!$G164)))),2)</f>
        <v>144.38999999999999</v>
      </c>
      <c r="AO164" s="2">
        <f>ROUND(IF($B164="Annuity",SUMIFS('Annuity Prices'!AR:AR,'Annuity Prices'!$B:$B,$D164,'Annuity Prices'!$E:$E,$G164),IF($B164="RAB Short",SUMIFS('RAB Prices Short'!AR:AR,'RAB Prices Short'!$B:$B,'All Prices combined'!$D164,'RAB Prices Short'!$E:$E,'All Prices combined'!$G164),IF($B164="RAB Long",SUMIFS('RAB Prices Long'!AR:AR,'RAB Prices Long'!$B:$B,'All Prices combined'!$D164,'RAB Prices Long'!$E:$E,'All Prices combined'!$G164)))),2)</f>
        <v>57.63</v>
      </c>
      <c r="AP164" s="2">
        <f>ROUND(IF($B164="Annuity",SUMIFS('Annuity Prices'!AS:AS,'Annuity Prices'!$B:$B,$D164,'Annuity Prices'!$E:$E,$G164),IF($B164="RAB Short",SUMIFS('RAB Prices Short'!AS:AS,'RAB Prices Short'!$B:$B,'All Prices combined'!$D164,'RAB Prices Short'!$E:$E,'All Prices combined'!$G164),IF($B164="RAB Long",SUMIFS('RAB Prices Long'!AS:AS,'RAB Prices Long'!$B:$B,'All Prices combined'!$D164,'RAB Prices Long'!$E:$E,'All Prices combined'!$G164)))),2)</f>
        <v>64.849999999999994</v>
      </c>
      <c r="AQ164" s="2">
        <f>ROUND(IF($B164="Annuity",SUMIFS('Annuity Prices'!AT:AT,'Annuity Prices'!$B:$B,$D164,'Annuity Prices'!$E:$E,$G164),IF($B164="RAB Short",SUMIFS('RAB Prices Short'!AT:AT,'RAB Prices Short'!$B:$B,'All Prices combined'!$D164,'RAB Prices Short'!$E:$E,'All Prices combined'!$G164),IF($B164="RAB Long",SUMIFS('RAB Prices Long'!AT:AT,'RAB Prices Long'!$B:$B,'All Prices combined'!$D164,'RAB Prices Long'!$E:$E,'All Prices combined'!$G164)))),2)</f>
        <v>69.400000000000006</v>
      </c>
      <c r="AR164" s="2">
        <f>ROUND(IF($B164="Annuity",SUMIFS('Annuity Prices'!AU:AU,'Annuity Prices'!$B:$B,$D164,'Annuity Prices'!$E:$E,$G164),IF($B164="RAB Short",SUMIFS('RAB Prices Short'!AU:AU,'RAB Prices Short'!$B:$B,'All Prices combined'!$D164,'RAB Prices Short'!$E:$E,'All Prices combined'!$G164),IF($B164="RAB Long",SUMIFS('RAB Prices Long'!AU:AU,'RAB Prices Long'!$B:$B,'All Prices combined'!$D164,'RAB Prices Long'!$E:$E,'All Prices combined'!$G164)))),2)</f>
        <v>73.22</v>
      </c>
      <c r="AS164" s="2">
        <f>ROUND(IF($B164="Annuity",SUMIFS('Annuity Prices'!AV:AV,'Annuity Prices'!$B:$B,$D164,'Annuity Prices'!$E:$E,$G164),IF($B164="RAB Short",SUMIFS('RAB Prices Short'!AV:AV,'RAB Prices Short'!$B:$B,'All Prices combined'!$D164,'RAB Prices Short'!$E:$E,'All Prices combined'!$G164),IF($B164="RAB Long",SUMIFS('RAB Prices Long'!AV:AV,'RAB Prices Long'!$B:$B,'All Prices combined'!$D164,'RAB Prices Long'!$E:$E,'All Prices combined'!$G164)))),2)</f>
        <v>75.319999999999993</v>
      </c>
      <c r="AT164" s="2">
        <f>ROUND(IF($B164="Annuity",SUMIFS('Annuity Prices'!AW:AW,'Annuity Prices'!$B:$B,$D164,'Annuity Prices'!$E:$E,$G164),IF($B164="RAB Short",SUMIFS('RAB Prices Short'!AW:AW,'RAB Prices Short'!$B:$B,'All Prices combined'!$D164,'RAB Prices Short'!$E:$E,'All Prices combined'!$G164),IF($B164="RAB Long",SUMIFS('RAB Prices Long'!AW:AW,'RAB Prices Long'!$B:$B,'All Prices combined'!$D164,'RAB Prices Long'!$E:$E,'All Prices combined'!$G164)))),2)</f>
        <v>76.03</v>
      </c>
      <c r="AU164" s="2">
        <f>ROUND(IF($B164="Annuity",SUMIFS('Annuity Prices'!AX:AX,'Annuity Prices'!$B:$B,$D164,'Annuity Prices'!$E:$E,$G164),IF($B164="RAB Short",SUMIFS('RAB Prices Short'!AX:AX,'RAB Prices Short'!$B:$B,'All Prices combined'!$D164,'RAB Prices Short'!$E:$E,'All Prices combined'!$G164),IF($B164="RAB Long",SUMIFS('RAB Prices Long'!AX:AX,'RAB Prices Long'!$B:$B,'All Prices combined'!$D164,'RAB Prices Long'!$E:$E,'All Prices combined'!$G164)))),2)</f>
        <v>77.930000000000007</v>
      </c>
      <c r="AV164" s="2">
        <f>ROUND(IF($B164="Annuity",SUMIFS('Annuity Prices'!AY:AY,'Annuity Prices'!$B:$B,$D164,'Annuity Prices'!$E:$E,$G164),IF($B164="RAB Short",SUMIFS('RAB Prices Short'!AY:AY,'RAB Prices Short'!$B:$B,'All Prices combined'!$D164,'RAB Prices Short'!$E:$E,'All Prices combined'!$G164),IF($B164="RAB Long",SUMIFS('RAB Prices Long'!AY:AY,'RAB Prices Long'!$B:$B,'All Prices combined'!$D164,'RAB Prices Long'!$E:$E,'All Prices combined'!$G164)))),2)</f>
        <v>79.88</v>
      </c>
      <c r="AW164" s="2">
        <f>ROUND(IF($B164="Annuity",SUMIFS('Annuity Prices'!AZ:AZ,'Annuity Prices'!$B:$B,$D164,'Annuity Prices'!$E:$E,$G164),IF($B164="RAB Short",SUMIFS('RAB Prices Short'!AZ:AZ,'RAB Prices Short'!$B:$B,'All Prices combined'!$D164,'RAB Prices Short'!$E:$E,'All Prices combined'!$G164),IF($B164="RAB Long",SUMIFS('RAB Prices Long'!AZ:AZ,'RAB Prices Long'!$B:$B,'All Prices combined'!$D164,'RAB Prices Long'!$E:$E,'All Prices combined'!$G164)))),2)</f>
        <v>81.88</v>
      </c>
      <c r="AX164" s="2">
        <f>ROUND(IF($B164="Annuity",SUMIFS('Annuity Prices'!BA:BA,'Annuity Prices'!$B:$B,$D164,'Annuity Prices'!$E:$E,$G164),IF($B164="RAB Short",SUMIFS('RAB Prices Short'!BA:BA,'RAB Prices Short'!$B:$B,'All Prices combined'!$D164,'RAB Prices Short'!$E:$E,'All Prices combined'!$G164),IF($B164="RAB Long",SUMIFS('RAB Prices Long'!BA:BA,'RAB Prices Long'!$B:$B,'All Prices combined'!$D164,'RAB Prices Long'!$E:$E,'All Prices combined'!$G164)))),2)</f>
        <v>83.57</v>
      </c>
      <c r="AY164" s="2">
        <f>ROUND(IF($B164="Annuity",SUMIFS('Annuity Prices'!BB:BB,'Annuity Prices'!$B:$B,$D164,'Annuity Prices'!$E:$E,$G164),IF($B164="RAB Short",SUMIFS('RAB Prices Short'!BB:BB,'RAB Prices Short'!$B:$B,'All Prices combined'!$D164,'RAB Prices Short'!$E:$E,'All Prices combined'!$G164),IF($B164="RAB Long",SUMIFS('RAB Prices Long'!BB:BB,'RAB Prices Long'!$B:$B,'All Prices combined'!$D164,'RAB Prices Long'!$E:$E,'All Prices combined'!$G164)))),2)</f>
        <v>85.66</v>
      </c>
      <c r="AZ164" s="2">
        <f>ROUND(IF($B164="Annuity",SUMIFS('Annuity Prices'!BC:BC,'Annuity Prices'!$B:$B,$D164,'Annuity Prices'!$E:$E,$G164),IF($B164="RAB Short",SUMIFS('RAB Prices Short'!BC:BC,'RAB Prices Short'!$B:$B,'All Prices combined'!$D164,'RAB Prices Short'!$E:$E,'All Prices combined'!$G164),IF($B164="RAB Long",SUMIFS('RAB Prices Long'!BC:BC,'RAB Prices Long'!$B:$B,'All Prices combined'!$D164,'RAB Prices Long'!$E:$E,'All Prices combined'!$G164)))),2)</f>
        <v>87.8</v>
      </c>
      <c r="BA164" s="2">
        <f>ROUND(IF($B164="Annuity",SUMIFS('Annuity Prices'!BD:BD,'Annuity Prices'!$B:$B,$D164,'Annuity Prices'!$E:$E,$G164),IF($B164="RAB Short",SUMIFS('RAB Prices Short'!BD:BD,'RAB Prices Short'!$B:$B,'All Prices combined'!$D164,'RAB Prices Short'!$E:$E,'All Prices combined'!$G164),IF($B164="RAB Long",SUMIFS('RAB Prices Long'!BD:BD,'RAB Prices Long'!$B:$B,'All Prices combined'!$D164,'RAB Prices Long'!$E:$E,'All Prices combined'!$G164)))),2)</f>
        <v>89.99</v>
      </c>
      <c r="BB164" s="2">
        <f>ROUND(IF($B164="Annuity",SUMIFS('Annuity Prices'!BE:BE,'Annuity Prices'!$B:$B,$D164,'Annuity Prices'!$E:$E,$G164),IF($B164="RAB Short",SUMIFS('RAB Prices Short'!BE:BE,'RAB Prices Short'!$B:$B,'All Prices combined'!$D164,'RAB Prices Short'!$E:$E,'All Prices combined'!$G164),IF($B164="RAB Long",SUMIFS('RAB Prices Long'!BE:BE,'RAB Prices Long'!$B:$B,'All Prices combined'!$D164,'RAB Prices Long'!$E:$E,'All Prices combined'!$G164)))),2)</f>
        <v>91.85</v>
      </c>
      <c r="BC164" s="2">
        <f>ROUND(IF($B164="Annuity",SUMIFS('Annuity Prices'!BF:BF,'Annuity Prices'!$B:$B,$D164,'Annuity Prices'!$E:$E,$G164),IF($B164="RAB Short",SUMIFS('RAB Prices Short'!BF:BF,'RAB Prices Short'!$B:$B,'All Prices combined'!$D164,'RAB Prices Short'!$E:$E,'All Prices combined'!$G164),IF($B164="RAB Long",SUMIFS('RAB Prices Long'!BF:BF,'RAB Prices Long'!$B:$B,'All Prices combined'!$D164,'RAB Prices Long'!$E:$E,'All Prices combined'!$G164)))),2)</f>
        <v>94.15</v>
      </c>
      <c r="BD164" s="2">
        <f>ROUND(IF($B164="Annuity",SUMIFS('Annuity Prices'!BG:BG,'Annuity Prices'!$B:$B,$D164,'Annuity Prices'!$E:$E,$G164),IF($B164="RAB Short",SUMIFS('RAB Prices Short'!BG:BG,'RAB Prices Short'!$B:$B,'All Prices combined'!$D164,'RAB Prices Short'!$E:$E,'All Prices combined'!$G164),IF($B164="RAB Long",SUMIFS('RAB Prices Long'!BG:BG,'RAB Prices Long'!$B:$B,'All Prices combined'!$D164,'RAB Prices Long'!$E:$E,'All Prices combined'!$G164)))),2)</f>
        <v>96.5</v>
      </c>
      <c r="BE164" s="2">
        <f>ROUND(IF($B164="Annuity",SUMIFS('Annuity Prices'!BH:BH,'Annuity Prices'!$B:$B,$D164,'Annuity Prices'!$E:$E,$G164),IF($B164="RAB Short",SUMIFS('RAB Prices Short'!BH:BH,'RAB Prices Short'!$B:$B,'All Prices combined'!$D164,'RAB Prices Short'!$E:$E,'All Prices combined'!$G164),IF($B164="RAB Long",SUMIFS('RAB Prices Long'!BH:BH,'RAB Prices Long'!$B:$B,'All Prices combined'!$D164,'RAB Prices Long'!$E:$E,'All Prices combined'!$G164)))),2)</f>
        <v>98.92</v>
      </c>
      <c r="BF164" s="2">
        <f>ROUND(IF($B164="Annuity",SUMIFS('Annuity Prices'!BI:BI,'Annuity Prices'!$B:$B,$D164,'Annuity Prices'!$E:$E,$G164),IF($B164="RAB Short",SUMIFS('RAB Prices Short'!BI:BI,'RAB Prices Short'!$B:$B,'All Prices combined'!$D164,'RAB Prices Short'!$E:$E,'All Prices combined'!$G164),IF($B164="RAB Long",SUMIFS('RAB Prices Long'!BI:BI,'RAB Prices Long'!$B:$B,'All Prices combined'!$D164,'RAB Prices Long'!$E:$E,'All Prices combined'!$G164)))),2)</f>
        <v>100.96</v>
      </c>
      <c r="BG164" s="2">
        <f>ROUND(IF($B164="Annuity",SUMIFS('Annuity Prices'!BJ:BJ,'Annuity Prices'!$B:$B,$D164,'Annuity Prices'!$E:$E,$G164),IF($B164="RAB Short",SUMIFS('RAB Prices Short'!BJ:BJ,'RAB Prices Short'!$B:$B,'All Prices combined'!$D164,'RAB Prices Short'!$E:$E,'All Prices combined'!$G164),IF($B164="RAB Long",SUMIFS('RAB Prices Long'!BJ:BJ,'RAB Prices Long'!$B:$B,'All Prices combined'!$D164,'RAB Prices Long'!$E:$E,'All Prices combined'!$G164)))),2)</f>
        <v>103.49</v>
      </c>
      <c r="BH164" s="2">
        <f>ROUND(IF($B164="Annuity",SUMIFS('Annuity Prices'!BK:BK,'Annuity Prices'!$B:$B,$D164,'Annuity Prices'!$E:$E,$G164),IF($B164="RAB Short",SUMIFS('RAB Prices Short'!BK:BK,'RAB Prices Short'!$B:$B,'All Prices combined'!$D164,'RAB Prices Short'!$E:$E,'All Prices combined'!$G164),IF($B164="RAB Long",SUMIFS('RAB Prices Long'!BK:BK,'RAB Prices Long'!$B:$B,'All Prices combined'!$D164,'RAB Prices Long'!$E:$E,'All Prices combined'!$G164)))),2)</f>
        <v>106.07</v>
      </c>
      <c r="BI164" s="2">
        <f>ROUND(IF($B164="Annuity",SUMIFS('Annuity Prices'!BL:BL,'Annuity Prices'!$B:$B,$D164,'Annuity Prices'!$E:$E,$G164),IF($B164="RAB Short",SUMIFS('RAB Prices Short'!BL:BL,'RAB Prices Short'!$B:$B,'All Prices combined'!$D164,'RAB Prices Short'!$E:$E,'All Prices combined'!$G164),IF($B164="RAB Long",SUMIFS('RAB Prices Long'!BL:BL,'RAB Prices Long'!$B:$B,'All Prices combined'!$D164,'RAB Prices Long'!$E:$E,'All Prices combined'!$G164)))),2)</f>
        <v>108.73</v>
      </c>
      <c r="BJ164" s="2">
        <f>ROUND(IF($B164="Annuity",SUMIFS('Annuity Prices'!BM:BM,'Annuity Prices'!$B:$B,$D164,'Annuity Prices'!$E:$E,$G164),IF($B164="RAB Short",SUMIFS('RAB Prices Short'!BM:BM,'RAB Prices Short'!$B:$B,'All Prices combined'!$D164,'RAB Prices Short'!$E:$E,'All Prices combined'!$G164),IF($B164="RAB Long",SUMIFS('RAB Prices Long'!BM:BM,'RAB Prices Long'!$B:$B,'All Prices combined'!$D164,'RAB Prices Long'!$E:$E,'All Prices combined'!$G164)))),2)</f>
        <v>110.97</v>
      </c>
      <c r="BK164" s="2">
        <f>ROUND(IF($B164="Annuity",SUMIFS('Annuity Prices'!BN:BN,'Annuity Prices'!$B:$B,$D164,'Annuity Prices'!$E:$E,$G164),IF($B164="RAB Short",SUMIFS('RAB Prices Short'!BN:BN,'RAB Prices Short'!$B:$B,'All Prices combined'!$D164,'RAB Prices Short'!$E:$E,'All Prices combined'!$G164),IF($B164="RAB Long",SUMIFS('RAB Prices Long'!BN:BN,'RAB Prices Long'!$B:$B,'All Prices combined'!$D164,'RAB Prices Long'!$E:$E,'All Prices combined'!$G164)))),2)</f>
        <v>113.75</v>
      </c>
      <c r="BL164" s="2">
        <f>ROUND(IF($B164="Annuity",SUMIFS('Annuity Prices'!BO:BO,'Annuity Prices'!$B:$B,$D164,'Annuity Prices'!$E:$E,$G164),IF($B164="RAB Short",SUMIFS('RAB Prices Short'!BO:BO,'RAB Prices Short'!$B:$B,'All Prices combined'!$D164,'RAB Prices Short'!$E:$E,'All Prices combined'!$G164),IF($B164="RAB Long",SUMIFS('RAB Prices Long'!BO:BO,'RAB Prices Long'!$B:$B,'All Prices combined'!$D164,'RAB Prices Long'!$E:$E,'All Prices combined'!$G164)))),2)</f>
        <v>116.59</v>
      </c>
      <c r="BM164" s="2">
        <f>ROUND(IF($B164="Annuity",SUMIFS('Annuity Prices'!BP:BP,'Annuity Prices'!$B:$B,$D164,'Annuity Prices'!$E:$E,$G164),IF($B164="RAB Short",SUMIFS('RAB Prices Short'!BP:BP,'RAB Prices Short'!$B:$B,'All Prices combined'!$D164,'RAB Prices Short'!$E:$E,'All Prices combined'!$G164),IF($B164="RAB Long",SUMIFS('RAB Prices Long'!BP:BP,'RAB Prices Long'!$B:$B,'All Prices combined'!$D164,'RAB Prices Long'!$E:$E,'All Prices combined'!$G164)))),2)</f>
        <v>119.51</v>
      </c>
      <c r="BN164" s="2">
        <f>ROUND(IF($B164="Annuity",SUMIFS('Annuity Prices'!BQ:BQ,'Annuity Prices'!$B:$B,$D164,'Annuity Prices'!$E:$E,$G164),IF($B164="RAB Short",SUMIFS('RAB Prices Short'!BQ:BQ,'RAB Prices Short'!$B:$B,'All Prices combined'!$D164,'RAB Prices Short'!$E:$E,'All Prices combined'!$G164),IF($B164="RAB Long",SUMIFS('RAB Prices Long'!BQ:BQ,'RAB Prices Long'!$B:$B,'All Prices combined'!$D164,'RAB Prices Long'!$E:$E,'All Prices combined'!$G164)))),2)</f>
        <v>121.98</v>
      </c>
      <c r="BO164" s="2">
        <f>ROUND(IF($B164="Annuity",SUMIFS('Annuity Prices'!BR:BR,'Annuity Prices'!$B:$B,$D164,'Annuity Prices'!$E:$E,$G164),IF($B164="RAB Short",SUMIFS('RAB Prices Short'!BR:BR,'RAB Prices Short'!$B:$B,'All Prices combined'!$D164,'RAB Prices Short'!$E:$E,'All Prices combined'!$G164),IF($B164="RAB Long",SUMIFS('RAB Prices Long'!BR:BR,'RAB Prices Long'!$B:$B,'All Prices combined'!$D164,'RAB Prices Long'!$E:$E,'All Prices combined'!$G164)))),2)</f>
        <v>125.03</v>
      </c>
      <c r="BP164" s="2">
        <f>ROUND(IF($B164="Annuity",SUMIFS('Annuity Prices'!BS:BS,'Annuity Prices'!$B:$B,$D164,'Annuity Prices'!$E:$E,$G164),IF($B164="RAB Short",SUMIFS('RAB Prices Short'!BS:BS,'RAB Prices Short'!$B:$B,'All Prices combined'!$D164,'RAB Prices Short'!$E:$E,'All Prices combined'!$G164),IF($B164="RAB Long",SUMIFS('RAB Prices Long'!BS:BS,'RAB Prices Long'!$B:$B,'All Prices combined'!$D164,'RAB Prices Long'!$E:$E,'All Prices combined'!$G164)))),2)</f>
        <v>128.16</v>
      </c>
      <c r="BQ164" s="2">
        <f>ROUND(IF($B164="Annuity",SUMIFS('Annuity Prices'!BT:BT,'Annuity Prices'!$B:$B,$D164,'Annuity Prices'!$E:$E,$G164),IF($B164="RAB Short",SUMIFS('RAB Prices Short'!BT:BT,'RAB Prices Short'!$B:$B,'All Prices combined'!$D164,'RAB Prices Short'!$E:$E,'All Prices combined'!$G164),IF($B164="RAB Long",SUMIFS('RAB Prices Long'!BT:BT,'RAB Prices Long'!$B:$B,'All Prices combined'!$D164,'RAB Prices Long'!$E:$E,'All Prices combined'!$G164)))),2)</f>
        <v>131.36000000000001</v>
      </c>
      <c r="BR164" s="2">
        <f>ROUND(IF($B164="Annuity",SUMIFS('Annuity Prices'!BU:BU,'Annuity Prices'!$B:$B,$D164,'Annuity Prices'!$E:$E,$G164),IF($B164="RAB Short",SUMIFS('RAB Prices Short'!BU:BU,'RAB Prices Short'!$B:$B,'All Prices combined'!$D164,'RAB Prices Short'!$E:$E,'All Prices combined'!$G164),IF($B164="RAB Long",SUMIFS('RAB Prices Long'!BU:BU,'RAB Prices Long'!$B:$B,'All Prices combined'!$D164,'RAB Prices Long'!$E:$E,'All Prices combined'!$G164)))),2)</f>
        <v>134.08000000000001</v>
      </c>
      <c r="BS164" s="2">
        <f>ROUND(IF($B164="Annuity",SUMIFS('Annuity Prices'!BV:BV,'Annuity Prices'!$B:$B,$D164,'Annuity Prices'!$E:$E,$G164),IF($B164="RAB Short",SUMIFS('RAB Prices Short'!BV:BV,'RAB Prices Short'!$B:$B,'All Prices combined'!$D164,'RAB Prices Short'!$E:$E,'All Prices combined'!$G164),IF($B164="RAB Long",SUMIFS('RAB Prices Long'!BV:BV,'RAB Prices Long'!$B:$B,'All Prices combined'!$D164,'RAB Prices Long'!$E:$E,'All Prices combined'!$G164)))),2)</f>
        <v>137.43</v>
      </c>
      <c r="BT164" s="2">
        <f>ROUND(IF($B164="Annuity",SUMIFS('Annuity Prices'!BW:BW,'Annuity Prices'!$B:$B,$D164,'Annuity Prices'!$E:$E,$G164),IF($B164="RAB Short",SUMIFS('RAB Prices Short'!BW:BW,'RAB Prices Short'!$B:$B,'All Prices combined'!$D164,'RAB Prices Short'!$E:$E,'All Prices combined'!$G164),IF($B164="RAB Long",SUMIFS('RAB Prices Long'!BW:BW,'RAB Prices Long'!$B:$B,'All Prices combined'!$D164,'RAB Prices Long'!$E:$E,'All Prices combined'!$G164)))),2)</f>
        <v>140.87</v>
      </c>
      <c r="BU164" s="2">
        <f>ROUND(IF($B164="Annuity",SUMIFS('Annuity Prices'!BX:BX,'Annuity Prices'!$B:$B,$D164,'Annuity Prices'!$E:$E,$G164),IF($B164="RAB Short",SUMIFS('RAB Prices Short'!BX:BX,'RAB Prices Short'!$B:$B,'All Prices combined'!$D164,'RAB Prices Short'!$E:$E,'All Prices combined'!$G164),IF($B164="RAB Long",SUMIFS('RAB Prices Long'!BX:BX,'RAB Prices Long'!$B:$B,'All Prices combined'!$D164,'RAB Prices Long'!$E:$E,'All Prices combined'!$G164)))),2)</f>
        <v>144.38999999999999</v>
      </c>
    </row>
    <row r="165" spans="2:73" x14ac:dyDescent="0.25">
      <c r="B165" t="s">
        <v>37</v>
      </c>
      <c r="C165" s="1">
        <v>30</v>
      </c>
      <c r="D165" s="1" t="s">
        <v>211</v>
      </c>
      <c r="E165" s="1" t="s">
        <v>209</v>
      </c>
      <c r="F165" s="1" t="s">
        <v>210</v>
      </c>
      <c r="G165" s="1" t="s">
        <v>43</v>
      </c>
      <c r="H165" s="1"/>
      <c r="I165" s="2">
        <f>ROUND(IF($B165="Annuity",SUMIFS('Annuity Prices'!L:L,'Annuity Prices'!$B:$B,$D165,'Annuity Prices'!$E:$E,$G165),IF($B165="RAB Short",SUMIFS('RAB Prices Short'!L:L,'RAB Prices Short'!$B:$B,'All Prices combined'!$D165,'RAB Prices Short'!$E:$E,'All Prices combined'!$G165),IF($B165="RAB Long",SUMIFS('RAB Prices Long'!L:L,'RAB Prices Long'!$B:$B,'All Prices combined'!$D165,'RAB Prices Long'!$E:$E,'All Prices combined'!$G165)))),2)</f>
        <v>8.0299999999999994</v>
      </c>
      <c r="J165" s="2">
        <f>ROUND(IF($B165="Annuity",SUMIFS('Annuity Prices'!M:M,'Annuity Prices'!$B:$B,$D165,'Annuity Prices'!$E:$E,$G165),IF($B165="RAB Short",SUMIFS('RAB Prices Short'!M:M,'RAB Prices Short'!$B:$B,'All Prices combined'!$D165,'RAB Prices Short'!$E:$E,'All Prices combined'!$G165),IF($B165="RAB Long",SUMIFS('RAB Prices Long'!M:M,'RAB Prices Long'!$B:$B,'All Prices combined'!$D165,'RAB Prices Long'!$E:$E,'All Prices combined'!$G165)))),2)</f>
        <v>8.26</v>
      </c>
      <c r="K165" s="2">
        <f>ROUND(IF($B165="Annuity",SUMIFS('Annuity Prices'!N:N,'Annuity Prices'!$B:$B,$D165,'Annuity Prices'!$E:$E,$G165),IF($B165="RAB Short",SUMIFS('RAB Prices Short'!N:N,'RAB Prices Short'!$B:$B,'All Prices combined'!$D165,'RAB Prices Short'!$E:$E,'All Prices combined'!$G165),IF($B165="RAB Long",SUMIFS('RAB Prices Long'!N:N,'RAB Prices Long'!$B:$B,'All Prices combined'!$D165,'RAB Prices Long'!$E:$E,'All Prices combined'!$G165)))),2)</f>
        <v>8.5</v>
      </c>
      <c r="L165" s="2">
        <f>ROUND(IF($B165="Annuity",SUMIFS('Annuity Prices'!O:O,'Annuity Prices'!$B:$B,$D165,'Annuity Prices'!$E:$E,$G165),IF($B165="RAB Short",SUMIFS('RAB Prices Short'!O:O,'RAB Prices Short'!$B:$B,'All Prices combined'!$D165,'RAB Prices Short'!$E:$E,'All Prices combined'!$G165),IF($B165="RAB Long",SUMIFS('RAB Prices Long'!O:O,'RAB Prices Long'!$B:$B,'All Prices combined'!$D165,'RAB Prices Long'!$E:$E,'All Prices combined'!$G165)))),2)</f>
        <v>8.74</v>
      </c>
      <c r="M165" s="2">
        <f>ROUND(IF($B165="Annuity",SUMIFS('Annuity Prices'!P:P,'Annuity Prices'!$B:$B,$D165,'Annuity Prices'!$E:$E,$G165),IF($B165="RAB Short",SUMIFS('RAB Prices Short'!P:P,'RAB Prices Short'!$B:$B,'All Prices combined'!$D165,'RAB Prices Short'!$E:$E,'All Prices combined'!$G165),IF($B165="RAB Long",SUMIFS('RAB Prices Long'!P:P,'RAB Prices Long'!$B:$B,'All Prices combined'!$D165,'RAB Prices Long'!$E:$E,'All Prices combined'!$G165)))),2)</f>
        <v>8.89</v>
      </c>
      <c r="N165" s="2">
        <f>ROUND(IF($B165="Annuity",SUMIFS('Annuity Prices'!Q:Q,'Annuity Prices'!$B:$B,$D165,'Annuity Prices'!$E:$E,$G165),IF($B165="RAB Short",SUMIFS('RAB Prices Short'!Q:Q,'RAB Prices Short'!$B:$B,'All Prices combined'!$D165,'RAB Prices Short'!$E:$E,'All Prices combined'!$G165),IF($B165="RAB Long",SUMIFS('RAB Prices Long'!Q:Q,'RAB Prices Long'!$B:$B,'All Prices combined'!$D165,'RAB Prices Long'!$E:$E,'All Prices combined'!$G165)))),2)</f>
        <v>9.1199999999999992</v>
      </c>
      <c r="O165" s="2">
        <f>ROUND(IF($B165="Annuity",SUMIFS('Annuity Prices'!R:R,'Annuity Prices'!$B:$B,$D165,'Annuity Prices'!$E:$E,$G165),IF($B165="RAB Short",SUMIFS('RAB Prices Short'!R:R,'RAB Prices Short'!$B:$B,'All Prices combined'!$D165,'RAB Prices Short'!$E:$E,'All Prices combined'!$G165),IF($B165="RAB Long",SUMIFS('RAB Prices Long'!R:R,'RAB Prices Long'!$B:$B,'All Prices combined'!$D165,'RAB Prices Long'!$E:$E,'All Prices combined'!$G165)))),2)</f>
        <v>9.34</v>
      </c>
      <c r="P165" s="2">
        <f>ROUND(IF($B165="Annuity",SUMIFS('Annuity Prices'!S:S,'Annuity Prices'!$B:$B,$D165,'Annuity Prices'!$E:$E,$G165),IF($B165="RAB Short",SUMIFS('RAB Prices Short'!S:S,'RAB Prices Short'!$B:$B,'All Prices combined'!$D165,'RAB Prices Short'!$E:$E,'All Prices combined'!$G165),IF($B165="RAB Long",SUMIFS('RAB Prices Long'!S:S,'RAB Prices Long'!$B:$B,'All Prices combined'!$D165,'RAB Prices Long'!$E:$E,'All Prices combined'!$G165)))),2)</f>
        <v>9.58</v>
      </c>
      <c r="Q165" s="2">
        <f>ROUND(IF($B165="Annuity",SUMIFS('Annuity Prices'!T:T,'Annuity Prices'!$B:$B,$D165,'Annuity Prices'!$E:$E,$G165),IF($B165="RAB Short",SUMIFS('RAB Prices Short'!T:T,'RAB Prices Short'!$B:$B,'All Prices combined'!$D165,'RAB Prices Short'!$E:$E,'All Prices combined'!$G165),IF($B165="RAB Long",SUMIFS('RAB Prices Long'!T:T,'RAB Prices Long'!$B:$B,'All Prices combined'!$D165,'RAB Prices Long'!$E:$E,'All Prices combined'!$G165)))),2)</f>
        <v>9.77</v>
      </c>
      <c r="R165" s="2">
        <f>ROUND(IF($B165="Annuity",SUMIFS('Annuity Prices'!U:U,'Annuity Prices'!$B:$B,$D165,'Annuity Prices'!$E:$E,$G165),IF($B165="RAB Short",SUMIFS('RAB Prices Short'!U:U,'RAB Prices Short'!$B:$B,'All Prices combined'!$D165,'RAB Prices Short'!$E:$E,'All Prices combined'!$G165),IF($B165="RAB Long",SUMIFS('RAB Prices Long'!U:U,'RAB Prices Long'!$B:$B,'All Prices combined'!$D165,'RAB Prices Long'!$E:$E,'All Prices combined'!$G165)))),2)</f>
        <v>10.02</v>
      </c>
      <c r="S165" s="2">
        <f>ROUND(IF($B165="Annuity",SUMIFS('Annuity Prices'!V:V,'Annuity Prices'!$B:$B,$D165,'Annuity Prices'!$E:$E,$G165),IF($B165="RAB Short",SUMIFS('RAB Prices Short'!V:V,'RAB Prices Short'!$B:$B,'All Prices combined'!$D165,'RAB Prices Short'!$E:$E,'All Prices combined'!$G165),IF($B165="RAB Long",SUMIFS('RAB Prices Long'!V:V,'RAB Prices Long'!$B:$B,'All Prices combined'!$D165,'RAB Prices Long'!$E:$E,'All Prices combined'!$G165)))),2)</f>
        <v>10.27</v>
      </c>
      <c r="T165" s="2">
        <f>ROUND(IF($B165="Annuity",SUMIFS('Annuity Prices'!W:W,'Annuity Prices'!$B:$B,$D165,'Annuity Prices'!$E:$E,$G165),IF($B165="RAB Short",SUMIFS('RAB Prices Short'!W:W,'RAB Prices Short'!$B:$B,'All Prices combined'!$D165,'RAB Prices Short'!$E:$E,'All Prices combined'!$G165),IF($B165="RAB Long",SUMIFS('RAB Prices Long'!W:W,'RAB Prices Long'!$B:$B,'All Prices combined'!$D165,'RAB Prices Long'!$E:$E,'All Prices combined'!$G165)))),2)</f>
        <v>10.52</v>
      </c>
      <c r="U165" s="2">
        <f>ROUND(IF($B165="Annuity",SUMIFS('Annuity Prices'!X:X,'Annuity Prices'!$B:$B,$D165,'Annuity Prices'!$E:$E,$G165),IF($B165="RAB Short",SUMIFS('RAB Prices Short'!X:X,'RAB Prices Short'!$B:$B,'All Prices combined'!$D165,'RAB Prices Short'!$E:$E,'All Prices combined'!$G165),IF($B165="RAB Long",SUMIFS('RAB Prices Long'!X:X,'RAB Prices Long'!$B:$B,'All Prices combined'!$D165,'RAB Prices Long'!$E:$E,'All Prices combined'!$G165)))),2)</f>
        <v>10.74</v>
      </c>
      <c r="V165" s="2">
        <f>ROUND(IF($B165="Annuity",SUMIFS('Annuity Prices'!Y:Y,'Annuity Prices'!$B:$B,$D165,'Annuity Prices'!$E:$E,$G165),IF($B165="RAB Short",SUMIFS('RAB Prices Short'!Y:Y,'RAB Prices Short'!$B:$B,'All Prices combined'!$D165,'RAB Prices Short'!$E:$E,'All Prices combined'!$G165),IF($B165="RAB Long",SUMIFS('RAB Prices Long'!Y:Y,'RAB Prices Long'!$B:$B,'All Prices combined'!$D165,'RAB Prices Long'!$E:$E,'All Prices combined'!$G165)))),2)</f>
        <v>11</v>
      </c>
      <c r="W165" s="2">
        <f>ROUND(IF($B165="Annuity",SUMIFS('Annuity Prices'!Z:Z,'Annuity Prices'!$B:$B,$D165,'Annuity Prices'!$E:$E,$G165),IF($B165="RAB Short",SUMIFS('RAB Prices Short'!Z:Z,'RAB Prices Short'!$B:$B,'All Prices combined'!$D165,'RAB Prices Short'!$E:$E,'All Prices combined'!$G165),IF($B165="RAB Long",SUMIFS('RAB Prices Long'!Z:Z,'RAB Prices Long'!$B:$B,'All Prices combined'!$D165,'RAB Prices Long'!$E:$E,'All Prices combined'!$G165)))),2)</f>
        <v>11.28</v>
      </c>
      <c r="X165" s="2">
        <f>ROUND(IF($B165="Annuity",SUMIFS('Annuity Prices'!AA:AA,'Annuity Prices'!$B:$B,$D165,'Annuity Prices'!$E:$E,$G165),IF($B165="RAB Short",SUMIFS('RAB Prices Short'!AA:AA,'RAB Prices Short'!$B:$B,'All Prices combined'!$D165,'RAB Prices Short'!$E:$E,'All Prices combined'!$G165),IF($B165="RAB Long",SUMIFS('RAB Prices Long'!AA:AA,'RAB Prices Long'!$B:$B,'All Prices combined'!$D165,'RAB Prices Long'!$E:$E,'All Prices combined'!$G165)))),2)</f>
        <v>11.56</v>
      </c>
      <c r="Y165" s="2">
        <f>ROUND(IF($B165="Annuity",SUMIFS('Annuity Prices'!AB:AB,'Annuity Prices'!$B:$B,$D165,'Annuity Prices'!$E:$E,$G165),IF($B165="RAB Short",SUMIFS('RAB Prices Short'!AB:AB,'RAB Prices Short'!$B:$B,'All Prices combined'!$D165,'RAB Prices Short'!$E:$E,'All Prices combined'!$G165),IF($B165="RAB Long",SUMIFS('RAB Prices Long'!AB:AB,'RAB Prices Long'!$B:$B,'All Prices combined'!$D165,'RAB Prices Long'!$E:$E,'All Prices combined'!$G165)))),2)</f>
        <v>11.8</v>
      </c>
      <c r="Z165" s="2">
        <f>ROUND(IF($B165="Annuity",SUMIFS('Annuity Prices'!AC:AC,'Annuity Prices'!$B:$B,$D165,'Annuity Prices'!$E:$E,$G165),IF($B165="RAB Short",SUMIFS('RAB Prices Short'!AC:AC,'RAB Prices Short'!$B:$B,'All Prices combined'!$D165,'RAB Prices Short'!$E:$E,'All Prices combined'!$G165),IF($B165="RAB Long",SUMIFS('RAB Prices Long'!AC:AC,'RAB Prices Long'!$B:$B,'All Prices combined'!$D165,'RAB Prices Long'!$E:$E,'All Prices combined'!$G165)))),2)</f>
        <v>12.09</v>
      </c>
      <c r="AA165" s="2">
        <f>ROUND(IF($B165="Annuity",SUMIFS('Annuity Prices'!AD:AD,'Annuity Prices'!$B:$B,$D165,'Annuity Prices'!$E:$E,$G165),IF($B165="RAB Short",SUMIFS('RAB Prices Short'!AD:AD,'RAB Prices Short'!$B:$B,'All Prices combined'!$D165,'RAB Prices Short'!$E:$E,'All Prices combined'!$G165),IF($B165="RAB Long",SUMIFS('RAB Prices Long'!AD:AD,'RAB Prices Long'!$B:$B,'All Prices combined'!$D165,'RAB Prices Long'!$E:$E,'All Prices combined'!$G165)))),2)</f>
        <v>12.39</v>
      </c>
      <c r="AB165" s="2">
        <f>ROUND(IF($B165="Annuity",SUMIFS('Annuity Prices'!AE:AE,'Annuity Prices'!$B:$B,$D165,'Annuity Prices'!$E:$E,$G165),IF($B165="RAB Short",SUMIFS('RAB Prices Short'!AE:AE,'RAB Prices Short'!$B:$B,'All Prices combined'!$D165,'RAB Prices Short'!$E:$E,'All Prices combined'!$G165),IF($B165="RAB Long",SUMIFS('RAB Prices Long'!AE:AE,'RAB Prices Long'!$B:$B,'All Prices combined'!$D165,'RAB Prices Long'!$E:$E,'All Prices combined'!$G165)))),2)</f>
        <v>12.7</v>
      </c>
      <c r="AC165" s="2">
        <f>ROUND(IF($B165="Annuity",SUMIFS('Annuity Prices'!AF:AF,'Annuity Prices'!$B:$B,$D165,'Annuity Prices'!$E:$E,$G165),IF($B165="RAB Short",SUMIFS('RAB Prices Short'!AF:AF,'RAB Prices Short'!$B:$B,'All Prices combined'!$D165,'RAB Prices Short'!$E:$E,'All Prices combined'!$G165),IF($B165="RAB Long",SUMIFS('RAB Prices Long'!AF:AF,'RAB Prices Long'!$B:$B,'All Prices combined'!$D165,'RAB Prices Long'!$E:$E,'All Prices combined'!$G165)))),2)</f>
        <v>12.96</v>
      </c>
      <c r="AD165" s="2">
        <f>ROUND(IF($B165="Annuity",SUMIFS('Annuity Prices'!AG:AG,'Annuity Prices'!$B:$B,$D165,'Annuity Prices'!$E:$E,$G165),IF($B165="RAB Short",SUMIFS('RAB Prices Short'!AG:AG,'RAB Prices Short'!$B:$B,'All Prices combined'!$D165,'RAB Prices Short'!$E:$E,'All Prices combined'!$G165),IF($B165="RAB Long",SUMIFS('RAB Prices Long'!AG:AG,'RAB Prices Long'!$B:$B,'All Prices combined'!$D165,'RAB Prices Long'!$E:$E,'All Prices combined'!$G165)))),2)</f>
        <v>13.29</v>
      </c>
      <c r="AE165" s="2">
        <f>ROUND(IF($B165="Annuity",SUMIFS('Annuity Prices'!AH:AH,'Annuity Prices'!$B:$B,$D165,'Annuity Prices'!$E:$E,$G165),IF($B165="RAB Short",SUMIFS('RAB Prices Short'!AH:AH,'RAB Prices Short'!$B:$B,'All Prices combined'!$D165,'RAB Prices Short'!$E:$E,'All Prices combined'!$G165),IF($B165="RAB Long",SUMIFS('RAB Prices Long'!AH:AH,'RAB Prices Long'!$B:$B,'All Prices combined'!$D165,'RAB Prices Long'!$E:$E,'All Prices combined'!$G165)))),2)</f>
        <v>13.62</v>
      </c>
      <c r="AF165" s="2">
        <f>ROUND(IF($B165="Annuity",SUMIFS('Annuity Prices'!AI:AI,'Annuity Prices'!$B:$B,$D165,'Annuity Prices'!$E:$E,$G165),IF($B165="RAB Short",SUMIFS('RAB Prices Short'!AI:AI,'RAB Prices Short'!$B:$B,'All Prices combined'!$D165,'RAB Prices Short'!$E:$E,'All Prices combined'!$G165),IF($B165="RAB Long",SUMIFS('RAB Prices Long'!AI:AI,'RAB Prices Long'!$B:$B,'All Prices combined'!$D165,'RAB Prices Long'!$E:$E,'All Prices combined'!$G165)))),2)</f>
        <v>13.96</v>
      </c>
      <c r="AG165" s="2">
        <f>ROUND(IF($B165="Annuity",SUMIFS('Annuity Prices'!AJ:AJ,'Annuity Prices'!$B:$B,$D165,'Annuity Prices'!$E:$E,$G165),IF($B165="RAB Short",SUMIFS('RAB Prices Short'!AJ:AJ,'RAB Prices Short'!$B:$B,'All Prices combined'!$D165,'RAB Prices Short'!$E:$E,'All Prices combined'!$G165),IF($B165="RAB Long",SUMIFS('RAB Prices Long'!AJ:AJ,'RAB Prices Long'!$B:$B,'All Prices combined'!$D165,'RAB Prices Long'!$E:$E,'All Prices combined'!$G165)))),2)</f>
        <v>14.24</v>
      </c>
      <c r="AH165" s="2">
        <f>ROUND(IF($B165="Annuity",SUMIFS('Annuity Prices'!AK:AK,'Annuity Prices'!$B:$B,$D165,'Annuity Prices'!$E:$E,$G165),IF($B165="RAB Short",SUMIFS('RAB Prices Short'!AK:AK,'RAB Prices Short'!$B:$B,'All Prices combined'!$D165,'RAB Prices Short'!$E:$E,'All Prices combined'!$G165),IF($B165="RAB Long",SUMIFS('RAB Prices Long'!AK:AK,'RAB Prices Long'!$B:$B,'All Prices combined'!$D165,'RAB Prices Long'!$E:$E,'All Prices combined'!$G165)))),2)</f>
        <v>14.6</v>
      </c>
      <c r="AI165" s="2">
        <f>ROUND(IF($B165="Annuity",SUMIFS('Annuity Prices'!AL:AL,'Annuity Prices'!$B:$B,$D165,'Annuity Prices'!$E:$E,$G165),IF($B165="RAB Short",SUMIFS('RAB Prices Short'!AL:AL,'RAB Prices Short'!$B:$B,'All Prices combined'!$D165,'RAB Prices Short'!$E:$E,'All Prices combined'!$G165),IF($B165="RAB Long",SUMIFS('RAB Prices Long'!AL:AL,'RAB Prices Long'!$B:$B,'All Prices combined'!$D165,'RAB Prices Long'!$E:$E,'All Prices combined'!$G165)))),2)</f>
        <v>14.96</v>
      </c>
      <c r="AJ165" s="2">
        <f>ROUND(IF($B165="Annuity",SUMIFS('Annuity Prices'!AM:AM,'Annuity Prices'!$B:$B,$D165,'Annuity Prices'!$E:$E,$G165),IF($B165="RAB Short",SUMIFS('RAB Prices Short'!AM:AM,'RAB Prices Short'!$B:$B,'All Prices combined'!$D165,'RAB Prices Short'!$E:$E,'All Prices combined'!$G165),IF($B165="RAB Long",SUMIFS('RAB Prices Long'!AM:AM,'RAB Prices Long'!$B:$B,'All Prices combined'!$D165,'RAB Prices Long'!$E:$E,'All Prices combined'!$G165)))),2)</f>
        <v>15.34</v>
      </c>
      <c r="AK165" s="2">
        <f>ROUND(IF($B165="Annuity",SUMIFS('Annuity Prices'!AN:AN,'Annuity Prices'!$B:$B,$D165,'Annuity Prices'!$E:$E,$G165),IF($B165="RAB Short",SUMIFS('RAB Prices Short'!AN:AN,'RAB Prices Short'!$B:$B,'All Prices combined'!$D165,'RAB Prices Short'!$E:$E,'All Prices combined'!$G165),IF($B165="RAB Long",SUMIFS('RAB Prices Long'!AN:AN,'RAB Prices Long'!$B:$B,'All Prices combined'!$D165,'RAB Prices Long'!$E:$E,'All Prices combined'!$G165)))),2)</f>
        <v>15.65</v>
      </c>
      <c r="AL165" s="2">
        <f>ROUND(IF($B165="Annuity",SUMIFS('Annuity Prices'!AO:AO,'Annuity Prices'!$B:$B,$D165,'Annuity Prices'!$E:$E,$G165),IF($B165="RAB Short",SUMIFS('RAB Prices Short'!AO:AO,'RAB Prices Short'!$B:$B,'All Prices combined'!$D165,'RAB Prices Short'!$E:$E,'All Prices combined'!$G165),IF($B165="RAB Long",SUMIFS('RAB Prices Long'!AO:AO,'RAB Prices Long'!$B:$B,'All Prices combined'!$D165,'RAB Prices Long'!$E:$E,'All Prices combined'!$G165)))),2)</f>
        <v>16.04</v>
      </c>
      <c r="AM165" s="2">
        <f>ROUND(IF($B165="Annuity",SUMIFS('Annuity Prices'!AP:AP,'Annuity Prices'!$B:$B,$D165,'Annuity Prices'!$E:$E,$G165),IF($B165="RAB Short",SUMIFS('RAB Prices Short'!AP:AP,'RAB Prices Short'!$B:$B,'All Prices combined'!$D165,'RAB Prices Short'!$E:$E,'All Prices combined'!$G165),IF($B165="RAB Long",SUMIFS('RAB Prices Long'!AP:AP,'RAB Prices Long'!$B:$B,'All Prices combined'!$D165,'RAB Prices Long'!$E:$E,'All Prices combined'!$G165)))),2)</f>
        <v>16.440000000000001</v>
      </c>
      <c r="AN165" s="2">
        <f>ROUND(IF($B165="Annuity",SUMIFS('Annuity Prices'!AQ:AQ,'Annuity Prices'!$B:$B,$D165,'Annuity Prices'!$E:$E,$G165),IF($B165="RAB Short",SUMIFS('RAB Prices Short'!AQ:AQ,'RAB Prices Short'!$B:$B,'All Prices combined'!$D165,'RAB Prices Short'!$E:$E,'All Prices combined'!$G165),IF($B165="RAB Long",SUMIFS('RAB Prices Long'!AQ:AQ,'RAB Prices Long'!$B:$B,'All Prices combined'!$D165,'RAB Prices Long'!$E:$E,'All Prices combined'!$G165)))),2)</f>
        <v>16.850000000000001</v>
      </c>
      <c r="AO165" s="2">
        <f>ROUND(IF($B165="Annuity",SUMIFS('Annuity Prices'!AR:AR,'Annuity Prices'!$B:$B,$D165,'Annuity Prices'!$E:$E,$G165),IF($B165="RAB Short",SUMIFS('RAB Prices Short'!AR:AR,'RAB Prices Short'!$B:$B,'All Prices combined'!$D165,'RAB Prices Short'!$E:$E,'All Prices combined'!$G165),IF($B165="RAB Long",SUMIFS('RAB Prices Long'!AR:AR,'RAB Prices Long'!$B:$B,'All Prices combined'!$D165,'RAB Prices Long'!$E:$E,'All Prices combined'!$G165)))),2)</f>
        <v>6.31</v>
      </c>
      <c r="AP165" s="2">
        <f>ROUND(IF($B165="Annuity",SUMIFS('Annuity Prices'!AS:AS,'Annuity Prices'!$B:$B,$D165,'Annuity Prices'!$E:$E,$G165),IF($B165="RAB Short",SUMIFS('RAB Prices Short'!AS:AS,'RAB Prices Short'!$B:$B,'All Prices combined'!$D165,'RAB Prices Short'!$E:$E,'All Prices combined'!$G165),IF($B165="RAB Long",SUMIFS('RAB Prices Long'!AS:AS,'RAB Prices Long'!$B:$B,'All Prices combined'!$D165,'RAB Prices Long'!$E:$E,'All Prices combined'!$G165)))),2)</f>
        <v>6.6</v>
      </c>
      <c r="AQ165" s="2">
        <f>ROUND(IF($B165="Annuity",SUMIFS('Annuity Prices'!AT:AT,'Annuity Prices'!$B:$B,$D165,'Annuity Prices'!$E:$E,$G165),IF($B165="RAB Short",SUMIFS('RAB Prices Short'!AT:AT,'RAB Prices Short'!$B:$B,'All Prices combined'!$D165,'RAB Prices Short'!$E:$E,'All Prices combined'!$G165),IF($B165="RAB Long",SUMIFS('RAB Prices Long'!AT:AT,'RAB Prices Long'!$B:$B,'All Prices combined'!$D165,'RAB Prices Long'!$E:$E,'All Prices combined'!$G165)))),2)</f>
        <v>6.79</v>
      </c>
      <c r="AR165" s="2">
        <f>ROUND(IF($B165="Annuity",SUMIFS('Annuity Prices'!AU:AU,'Annuity Prices'!$B:$B,$D165,'Annuity Prices'!$E:$E,$G165),IF($B165="RAB Short",SUMIFS('RAB Prices Short'!AU:AU,'RAB Prices Short'!$B:$B,'All Prices combined'!$D165,'RAB Prices Short'!$E:$E,'All Prices combined'!$G165),IF($B165="RAB Long",SUMIFS('RAB Prices Long'!AU:AU,'RAB Prices Long'!$B:$B,'All Prices combined'!$D165,'RAB Prices Long'!$E:$E,'All Prices combined'!$G165)))),2)</f>
        <v>7.91</v>
      </c>
      <c r="AS165" s="2">
        <f>ROUND(IF($B165="Annuity",SUMIFS('Annuity Prices'!AV:AV,'Annuity Prices'!$B:$B,$D165,'Annuity Prices'!$E:$E,$G165),IF($B165="RAB Short",SUMIFS('RAB Prices Short'!AV:AV,'RAB Prices Short'!$B:$B,'All Prices combined'!$D165,'RAB Prices Short'!$E:$E,'All Prices combined'!$G165),IF($B165="RAB Long",SUMIFS('RAB Prices Long'!AV:AV,'RAB Prices Long'!$B:$B,'All Prices combined'!$D165,'RAB Prices Long'!$E:$E,'All Prices combined'!$G165)))),2)</f>
        <v>8.74</v>
      </c>
      <c r="AT165" s="2">
        <f>ROUND(IF($B165="Annuity",SUMIFS('Annuity Prices'!AW:AW,'Annuity Prices'!$B:$B,$D165,'Annuity Prices'!$E:$E,$G165),IF($B165="RAB Short",SUMIFS('RAB Prices Short'!AW:AW,'RAB Prices Short'!$B:$B,'All Prices combined'!$D165,'RAB Prices Short'!$E:$E,'All Prices combined'!$G165),IF($B165="RAB Long",SUMIFS('RAB Prices Long'!AW:AW,'RAB Prices Long'!$B:$B,'All Prices combined'!$D165,'RAB Prices Long'!$E:$E,'All Prices combined'!$G165)))),2)</f>
        <v>8.89</v>
      </c>
      <c r="AU165" s="2">
        <f>ROUND(IF($B165="Annuity",SUMIFS('Annuity Prices'!AX:AX,'Annuity Prices'!$B:$B,$D165,'Annuity Prices'!$E:$E,$G165),IF($B165="RAB Short",SUMIFS('RAB Prices Short'!AX:AX,'RAB Prices Short'!$B:$B,'All Prices combined'!$D165,'RAB Prices Short'!$E:$E,'All Prices combined'!$G165),IF($B165="RAB Long",SUMIFS('RAB Prices Long'!AX:AX,'RAB Prices Long'!$B:$B,'All Prices combined'!$D165,'RAB Prices Long'!$E:$E,'All Prices combined'!$G165)))),2)</f>
        <v>9.1199999999999992</v>
      </c>
      <c r="AV165" s="2">
        <f>ROUND(IF($B165="Annuity",SUMIFS('Annuity Prices'!AY:AY,'Annuity Prices'!$B:$B,$D165,'Annuity Prices'!$E:$E,$G165),IF($B165="RAB Short",SUMIFS('RAB Prices Short'!AY:AY,'RAB Prices Short'!$B:$B,'All Prices combined'!$D165,'RAB Prices Short'!$E:$E,'All Prices combined'!$G165),IF($B165="RAB Long",SUMIFS('RAB Prices Long'!AY:AY,'RAB Prices Long'!$B:$B,'All Prices combined'!$D165,'RAB Prices Long'!$E:$E,'All Prices combined'!$G165)))),2)</f>
        <v>9.34</v>
      </c>
      <c r="AW165" s="2">
        <f>ROUND(IF($B165="Annuity",SUMIFS('Annuity Prices'!AZ:AZ,'Annuity Prices'!$B:$B,$D165,'Annuity Prices'!$E:$E,$G165),IF($B165="RAB Short",SUMIFS('RAB Prices Short'!AZ:AZ,'RAB Prices Short'!$B:$B,'All Prices combined'!$D165,'RAB Prices Short'!$E:$E,'All Prices combined'!$G165),IF($B165="RAB Long",SUMIFS('RAB Prices Long'!AZ:AZ,'RAB Prices Long'!$B:$B,'All Prices combined'!$D165,'RAB Prices Long'!$E:$E,'All Prices combined'!$G165)))),2)</f>
        <v>9.58</v>
      </c>
      <c r="AX165" s="2">
        <f>ROUND(IF($B165="Annuity",SUMIFS('Annuity Prices'!BA:BA,'Annuity Prices'!$B:$B,$D165,'Annuity Prices'!$E:$E,$G165),IF($B165="RAB Short",SUMIFS('RAB Prices Short'!BA:BA,'RAB Prices Short'!$B:$B,'All Prices combined'!$D165,'RAB Prices Short'!$E:$E,'All Prices combined'!$G165),IF($B165="RAB Long",SUMIFS('RAB Prices Long'!BA:BA,'RAB Prices Long'!$B:$B,'All Prices combined'!$D165,'RAB Prices Long'!$E:$E,'All Prices combined'!$G165)))),2)</f>
        <v>9.77</v>
      </c>
      <c r="AY165" s="2">
        <f>ROUND(IF($B165="Annuity",SUMIFS('Annuity Prices'!BB:BB,'Annuity Prices'!$B:$B,$D165,'Annuity Prices'!$E:$E,$G165),IF($B165="RAB Short",SUMIFS('RAB Prices Short'!BB:BB,'RAB Prices Short'!$B:$B,'All Prices combined'!$D165,'RAB Prices Short'!$E:$E,'All Prices combined'!$G165),IF($B165="RAB Long",SUMIFS('RAB Prices Long'!BB:BB,'RAB Prices Long'!$B:$B,'All Prices combined'!$D165,'RAB Prices Long'!$E:$E,'All Prices combined'!$G165)))),2)</f>
        <v>10.02</v>
      </c>
      <c r="AZ165" s="2">
        <f>ROUND(IF($B165="Annuity",SUMIFS('Annuity Prices'!BC:BC,'Annuity Prices'!$B:$B,$D165,'Annuity Prices'!$E:$E,$G165),IF($B165="RAB Short",SUMIFS('RAB Prices Short'!BC:BC,'RAB Prices Short'!$B:$B,'All Prices combined'!$D165,'RAB Prices Short'!$E:$E,'All Prices combined'!$G165),IF($B165="RAB Long",SUMIFS('RAB Prices Long'!BC:BC,'RAB Prices Long'!$B:$B,'All Prices combined'!$D165,'RAB Prices Long'!$E:$E,'All Prices combined'!$G165)))),2)</f>
        <v>10.27</v>
      </c>
      <c r="BA165" s="2">
        <f>ROUND(IF($B165="Annuity",SUMIFS('Annuity Prices'!BD:BD,'Annuity Prices'!$B:$B,$D165,'Annuity Prices'!$E:$E,$G165),IF($B165="RAB Short",SUMIFS('RAB Prices Short'!BD:BD,'RAB Prices Short'!$B:$B,'All Prices combined'!$D165,'RAB Prices Short'!$E:$E,'All Prices combined'!$G165),IF($B165="RAB Long",SUMIFS('RAB Prices Long'!BD:BD,'RAB Prices Long'!$B:$B,'All Prices combined'!$D165,'RAB Prices Long'!$E:$E,'All Prices combined'!$G165)))),2)</f>
        <v>10.52</v>
      </c>
      <c r="BB165" s="2">
        <f>ROUND(IF($B165="Annuity",SUMIFS('Annuity Prices'!BE:BE,'Annuity Prices'!$B:$B,$D165,'Annuity Prices'!$E:$E,$G165),IF($B165="RAB Short",SUMIFS('RAB Prices Short'!BE:BE,'RAB Prices Short'!$B:$B,'All Prices combined'!$D165,'RAB Prices Short'!$E:$E,'All Prices combined'!$G165),IF($B165="RAB Long",SUMIFS('RAB Prices Long'!BE:BE,'RAB Prices Long'!$B:$B,'All Prices combined'!$D165,'RAB Prices Long'!$E:$E,'All Prices combined'!$G165)))),2)</f>
        <v>10.74</v>
      </c>
      <c r="BC165" s="2">
        <f>ROUND(IF($B165="Annuity",SUMIFS('Annuity Prices'!BF:BF,'Annuity Prices'!$B:$B,$D165,'Annuity Prices'!$E:$E,$G165),IF($B165="RAB Short",SUMIFS('RAB Prices Short'!BF:BF,'RAB Prices Short'!$B:$B,'All Prices combined'!$D165,'RAB Prices Short'!$E:$E,'All Prices combined'!$G165),IF($B165="RAB Long",SUMIFS('RAB Prices Long'!BF:BF,'RAB Prices Long'!$B:$B,'All Prices combined'!$D165,'RAB Prices Long'!$E:$E,'All Prices combined'!$G165)))),2)</f>
        <v>11</v>
      </c>
      <c r="BD165" s="2">
        <f>ROUND(IF($B165="Annuity",SUMIFS('Annuity Prices'!BG:BG,'Annuity Prices'!$B:$B,$D165,'Annuity Prices'!$E:$E,$G165),IF($B165="RAB Short",SUMIFS('RAB Prices Short'!BG:BG,'RAB Prices Short'!$B:$B,'All Prices combined'!$D165,'RAB Prices Short'!$E:$E,'All Prices combined'!$G165),IF($B165="RAB Long",SUMIFS('RAB Prices Long'!BG:BG,'RAB Prices Long'!$B:$B,'All Prices combined'!$D165,'RAB Prices Long'!$E:$E,'All Prices combined'!$G165)))),2)</f>
        <v>11.28</v>
      </c>
      <c r="BE165" s="2">
        <f>ROUND(IF($B165="Annuity",SUMIFS('Annuity Prices'!BH:BH,'Annuity Prices'!$B:$B,$D165,'Annuity Prices'!$E:$E,$G165),IF($B165="RAB Short",SUMIFS('RAB Prices Short'!BH:BH,'RAB Prices Short'!$B:$B,'All Prices combined'!$D165,'RAB Prices Short'!$E:$E,'All Prices combined'!$G165),IF($B165="RAB Long",SUMIFS('RAB Prices Long'!BH:BH,'RAB Prices Long'!$B:$B,'All Prices combined'!$D165,'RAB Prices Long'!$E:$E,'All Prices combined'!$G165)))),2)</f>
        <v>11.56</v>
      </c>
      <c r="BF165" s="2">
        <f>ROUND(IF($B165="Annuity",SUMIFS('Annuity Prices'!BI:BI,'Annuity Prices'!$B:$B,$D165,'Annuity Prices'!$E:$E,$G165),IF($B165="RAB Short",SUMIFS('RAB Prices Short'!BI:BI,'RAB Prices Short'!$B:$B,'All Prices combined'!$D165,'RAB Prices Short'!$E:$E,'All Prices combined'!$G165),IF($B165="RAB Long",SUMIFS('RAB Prices Long'!BI:BI,'RAB Prices Long'!$B:$B,'All Prices combined'!$D165,'RAB Prices Long'!$E:$E,'All Prices combined'!$G165)))),2)</f>
        <v>11.8</v>
      </c>
      <c r="BG165" s="2">
        <f>ROUND(IF($B165="Annuity",SUMIFS('Annuity Prices'!BJ:BJ,'Annuity Prices'!$B:$B,$D165,'Annuity Prices'!$E:$E,$G165),IF($B165="RAB Short",SUMIFS('RAB Prices Short'!BJ:BJ,'RAB Prices Short'!$B:$B,'All Prices combined'!$D165,'RAB Prices Short'!$E:$E,'All Prices combined'!$G165),IF($B165="RAB Long",SUMIFS('RAB Prices Long'!BJ:BJ,'RAB Prices Long'!$B:$B,'All Prices combined'!$D165,'RAB Prices Long'!$E:$E,'All Prices combined'!$G165)))),2)</f>
        <v>12.09</v>
      </c>
      <c r="BH165" s="2">
        <f>ROUND(IF($B165="Annuity",SUMIFS('Annuity Prices'!BK:BK,'Annuity Prices'!$B:$B,$D165,'Annuity Prices'!$E:$E,$G165),IF($B165="RAB Short",SUMIFS('RAB Prices Short'!BK:BK,'RAB Prices Short'!$B:$B,'All Prices combined'!$D165,'RAB Prices Short'!$E:$E,'All Prices combined'!$G165),IF($B165="RAB Long",SUMIFS('RAB Prices Long'!BK:BK,'RAB Prices Long'!$B:$B,'All Prices combined'!$D165,'RAB Prices Long'!$E:$E,'All Prices combined'!$G165)))),2)</f>
        <v>12.39</v>
      </c>
      <c r="BI165" s="2">
        <f>ROUND(IF($B165="Annuity",SUMIFS('Annuity Prices'!BL:BL,'Annuity Prices'!$B:$B,$D165,'Annuity Prices'!$E:$E,$G165),IF($B165="RAB Short",SUMIFS('RAB Prices Short'!BL:BL,'RAB Prices Short'!$B:$B,'All Prices combined'!$D165,'RAB Prices Short'!$E:$E,'All Prices combined'!$G165),IF($B165="RAB Long",SUMIFS('RAB Prices Long'!BL:BL,'RAB Prices Long'!$B:$B,'All Prices combined'!$D165,'RAB Prices Long'!$E:$E,'All Prices combined'!$G165)))),2)</f>
        <v>12.7</v>
      </c>
      <c r="BJ165" s="2">
        <f>ROUND(IF($B165="Annuity",SUMIFS('Annuity Prices'!BM:BM,'Annuity Prices'!$B:$B,$D165,'Annuity Prices'!$E:$E,$G165),IF($B165="RAB Short",SUMIFS('RAB Prices Short'!BM:BM,'RAB Prices Short'!$B:$B,'All Prices combined'!$D165,'RAB Prices Short'!$E:$E,'All Prices combined'!$G165),IF($B165="RAB Long",SUMIFS('RAB Prices Long'!BM:BM,'RAB Prices Long'!$B:$B,'All Prices combined'!$D165,'RAB Prices Long'!$E:$E,'All Prices combined'!$G165)))),2)</f>
        <v>12.96</v>
      </c>
      <c r="BK165" s="2">
        <f>ROUND(IF($B165="Annuity",SUMIFS('Annuity Prices'!BN:BN,'Annuity Prices'!$B:$B,$D165,'Annuity Prices'!$E:$E,$G165),IF($B165="RAB Short",SUMIFS('RAB Prices Short'!BN:BN,'RAB Prices Short'!$B:$B,'All Prices combined'!$D165,'RAB Prices Short'!$E:$E,'All Prices combined'!$G165),IF($B165="RAB Long",SUMIFS('RAB Prices Long'!BN:BN,'RAB Prices Long'!$B:$B,'All Prices combined'!$D165,'RAB Prices Long'!$E:$E,'All Prices combined'!$G165)))),2)</f>
        <v>13.29</v>
      </c>
      <c r="BL165" s="2">
        <f>ROUND(IF($B165="Annuity",SUMIFS('Annuity Prices'!BO:BO,'Annuity Prices'!$B:$B,$D165,'Annuity Prices'!$E:$E,$G165),IF($B165="RAB Short",SUMIFS('RAB Prices Short'!BO:BO,'RAB Prices Short'!$B:$B,'All Prices combined'!$D165,'RAB Prices Short'!$E:$E,'All Prices combined'!$G165),IF($B165="RAB Long",SUMIFS('RAB Prices Long'!BO:BO,'RAB Prices Long'!$B:$B,'All Prices combined'!$D165,'RAB Prices Long'!$E:$E,'All Prices combined'!$G165)))),2)</f>
        <v>13.62</v>
      </c>
      <c r="BM165" s="2">
        <f>ROUND(IF($B165="Annuity",SUMIFS('Annuity Prices'!BP:BP,'Annuity Prices'!$B:$B,$D165,'Annuity Prices'!$E:$E,$G165),IF($B165="RAB Short",SUMIFS('RAB Prices Short'!BP:BP,'RAB Prices Short'!$B:$B,'All Prices combined'!$D165,'RAB Prices Short'!$E:$E,'All Prices combined'!$G165),IF($B165="RAB Long",SUMIFS('RAB Prices Long'!BP:BP,'RAB Prices Long'!$B:$B,'All Prices combined'!$D165,'RAB Prices Long'!$E:$E,'All Prices combined'!$G165)))),2)</f>
        <v>13.96</v>
      </c>
      <c r="BN165" s="2">
        <f>ROUND(IF($B165="Annuity",SUMIFS('Annuity Prices'!BQ:BQ,'Annuity Prices'!$B:$B,$D165,'Annuity Prices'!$E:$E,$G165),IF($B165="RAB Short",SUMIFS('RAB Prices Short'!BQ:BQ,'RAB Prices Short'!$B:$B,'All Prices combined'!$D165,'RAB Prices Short'!$E:$E,'All Prices combined'!$G165),IF($B165="RAB Long",SUMIFS('RAB Prices Long'!BQ:BQ,'RAB Prices Long'!$B:$B,'All Prices combined'!$D165,'RAB Prices Long'!$E:$E,'All Prices combined'!$G165)))),2)</f>
        <v>14.24</v>
      </c>
      <c r="BO165" s="2">
        <f>ROUND(IF($B165="Annuity",SUMIFS('Annuity Prices'!BR:BR,'Annuity Prices'!$B:$B,$D165,'Annuity Prices'!$E:$E,$G165),IF($B165="RAB Short",SUMIFS('RAB Prices Short'!BR:BR,'RAB Prices Short'!$B:$B,'All Prices combined'!$D165,'RAB Prices Short'!$E:$E,'All Prices combined'!$G165),IF($B165="RAB Long",SUMIFS('RAB Prices Long'!BR:BR,'RAB Prices Long'!$B:$B,'All Prices combined'!$D165,'RAB Prices Long'!$E:$E,'All Prices combined'!$G165)))),2)</f>
        <v>14.6</v>
      </c>
      <c r="BP165" s="2">
        <f>ROUND(IF($B165="Annuity",SUMIFS('Annuity Prices'!BS:BS,'Annuity Prices'!$B:$B,$D165,'Annuity Prices'!$E:$E,$G165),IF($B165="RAB Short",SUMIFS('RAB Prices Short'!BS:BS,'RAB Prices Short'!$B:$B,'All Prices combined'!$D165,'RAB Prices Short'!$E:$E,'All Prices combined'!$G165),IF($B165="RAB Long",SUMIFS('RAB Prices Long'!BS:BS,'RAB Prices Long'!$B:$B,'All Prices combined'!$D165,'RAB Prices Long'!$E:$E,'All Prices combined'!$G165)))),2)</f>
        <v>14.96</v>
      </c>
      <c r="BQ165" s="2">
        <f>ROUND(IF($B165="Annuity",SUMIFS('Annuity Prices'!BT:BT,'Annuity Prices'!$B:$B,$D165,'Annuity Prices'!$E:$E,$G165),IF($B165="RAB Short",SUMIFS('RAB Prices Short'!BT:BT,'RAB Prices Short'!$B:$B,'All Prices combined'!$D165,'RAB Prices Short'!$E:$E,'All Prices combined'!$G165),IF($B165="RAB Long",SUMIFS('RAB Prices Long'!BT:BT,'RAB Prices Long'!$B:$B,'All Prices combined'!$D165,'RAB Prices Long'!$E:$E,'All Prices combined'!$G165)))),2)</f>
        <v>15.34</v>
      </c>
      <c r="BR165" s="2">
        <f>ROUND(IF($B165="Annuity",SUMIFS('Annuity Prices'!BU:BU,'Annuity Prices'!$B:$B,$D165,'Annuity Prices'!$E:$E,$G165),IF($B165="RAB Short",SUMIFS('RAB Prices Short'!BU:BU,'RAB Prices Short'!$B:$B,'All Prices combined'!$D165,'RAB Prices Short'!$E:$E,'All Prices combined'!$G165),IF($B165="RAB Long",SUMIFS('RAB Prices Long'!BU:BU,'RAB Prices Long'!$B:$B,'All Prices combined'!$D165,'RAB Prices Long'!$E:$E,'All Prices combined'!$G165)))),2)</f>
        <v>15.65</v>
      </c>
      <c r="BS165" s="2">
        <f>ROUND(IF($B165="Annuity",SUMIFS('Annuity Prices'!BV:BV,'Annuity Prices'!$B:$B,$D165,'Annuity Prices'!$E:$E,$G165),IF($B165="RAB Short",SUMIFS('RAB Prices Short'!BV:BV,'RAB Prices Short'!$B:$B,'All Prices combined'!$D165,'RAB Prices Short'!$E:$E,'All Prices combined'!$G165),IF($B165="RAB Long",SUMIFS('RAB Prices Long'!BV:BV,'RAB Prices Long'!$B:$B,'All Prices combined'!$D165,'RAB Prices Long'!$E:$E,'All Prices combined'!$G165)))),2)</f>
        <v>16.04</v>
      </c>
      <c r="BT165" s="2">
        <f>ROUND(IF($B165="Annuity",SUMIFS('Annuity Prices'!BW:BW,'Annuity Prices'!$B:$B,$D165,'Annuity Prices'!$E:$E,$G165),IF($B165="RAB Short",SUMIFS('RAB Prices Short'!BW:BW,'RAB Prices Short'!$B:$B,'All Prices combined'!$D165,'RAB Prices Short'!$E:$E,'All Prices combined'!$G165),IF($B165="RAB Long",SUMIFS('RAB Prices Long'!BW:BW,'RAB Prices Long'!$B:$B,'All Prices combined'!$D165,'RAB Prices Long'!$E:$E,'All Prices combined'!$G165)))),2)</f>
        <v>16.440000000000001</v>
      </c>
      <c r="BU165" s="2">
        <f>ROUND(IF($B165="Annuity",SUMIFS('Annuity Prices'!BX:BX,'Annuity Prices'!$B:$B,$D165,'Annuity Prices'!$E:$E,$G165),IF($B165="RAB Short",SUMIFS('RAB Prices Short'!BX:BX,'RAB Prices Short'!$B:$B,'All Prices combined'!$D165,'RAB Prices Short'!$E:$E,'All Prices combined'!$G165),IF($B165="RAB Long",SUMIFS('RAB Prices Long'!BX:BX,'RAB Prices Long'!$B:$B,'All Prices combined'!$D165,'RAB Prices Long'!$E:$E,'All Prices combined'!$G165)))),2)</f>
        <v>16.850000000000001</v>
      </c>
    </row>
    <row r="166" spans="2:73" x14ac:dyDescent="0.25">
      <c r="B166" t="s">
        <v>37</v>
      </c>
      <c r="C166" s="1">
        <v>30</v>
      </c>
      <c r="D166" s="1" t="s">
        <v>211</v>
      </c>
      <c r="E166" s="1" t="s">
        <v>209</v>
      </c>
      <c r="F166" s="1" t="s">
        <v>210</v>
      </c>
      <c r="G166" s="1" t="s">
        <v>201</v>
      </c>
      <c r="H166" s="1"/>
      <c r="I166" s="2">
        <f>ROUND(IF($B166="Annuity",SUMIFS('Annuity Prices'!L:L,'Annuity Prices'!$B:$B,$D166,'Annuity Prices'!$E:$E,$G166),IF($B166="RAB Short",SUMIFS('RAB Prices Short'!L:L,'RAB Prices Short'!$B:$B,'All Prices combined'!$D166,'RAB Prices Short'!$E:$E,'All Prices combined'!$G166),IF($B166="RAB Long",SUMIFS('RAB Prices Long'!L:L,'RAB Prices Long'!$B:$B,'All Prices combined'!$D166,'RAB Prices Long'!$E:$E,'All Prices combined'!$G166)))),2)</f>
        <v>72.31</v>
      </c>
      <c r="J166" s="2">
        <f>ROUND(IF($B166="Annuity",SUMIFS('Annuity Prices'!M:M,'Annuity Prices'!$B:$B,$D166,'Annuity Prices'!$E:$E,$G166),IF($B166="RAB Short",SUMIFS('RAB Prices Short'!M:M,'RAB Prices Short'!$B:$B,'All Prices combined'!$D166,'RAB Prices Short'!$E:$E,'All Prices combined'!$G166),IF($B166="RAB Long",SUMIFS('RAB Prices Long'!M:M,'RAB Prices Long'!$B:$B,'All Prices combined'!$D166,'RAB Prices Long'!$E:$E,'All Prices combined'!$G166)))),2)</f>
        <v>74.39</v>
      </c>
      <c r="K166" s="2">
        <f>ROUND(IF($B166="Annuity",SUMIFS('Annuity Prices'!N:N,'Annuity Prices'!$B:$B,$D166,'Annuity Prices'!$E:$E,$G166),IF($B166="RAB Short",SUMIFS('RAB Prices Short'!N:N,'RAB Prices Short'!$B:$B,'All Prices combined'!$D166,'RAB Prices Short'!$E:$E,'All Prices combined'!$G166),IF($B166="RAB Long",SUMIFS('RAB Prices Long'!N:N,'RAB Prices Long'!$B:$B,'All Prices combined'!$D166,'RAB Prices Long'!$E:$E,'All Prices combined'!$G166)))),2)</f>
        <v>76.53</v>
      </c>
      <c r="L166" s="2">
        <f>ROUND(IF($B166="Annuity",SUMIFS('Annuity Prices'!O:O,'Annuity Prices'!$B:$B,$D166,'Annuity Prices'!$E:$E,$G166),IF($B166="RAB Short",SUMIFS('RAB Prices Short'!O:O,'RAB Prices Short'!$B:$B,'All Prices combined'!$D166,'RAB Prices Short'!$E:$E,'All Prices combined'!$G166),IF($B166="RAB Long",SUMIFS('RAB Prices Long'!O:O,'RAB Prices Long'!$B:$B,'All Prices combined'!$D166,'RAB Prices Long'!$E:$E,'All Prices combined'!$G166)))),2)</f>
        <v>78.72</v>
      </c>
      <c r="M166" s="2">
        <f>ROUND(IF($B166="Annuity",SUMIFS('Annuity Prices'!P:P,'Annuity Prices'!$B:$B,$D166,'Annuity Prices'!$E:$E,$G166),IF($B166="RAB Short",SUMIFS('RAB Prices Short'!P:P,'RAB Prices Short'!$B:$B,'All Prices combined'!$D166,'RAB Prices Short'!$E:$E,'All Prices combined'!$G166),IF($B166="RAB Long",SUMIFS('RAB Prices Long'!P:P,'RAB Prices Long'!$B:$B,'All Prices combined'!$D166,'RAB Prices Long'!$E:$E,'All Prices combined'!$G166)))),2)</f>
        <v>79.400000000000006</v>
      </c>
      <c r="N166" s="2">
        <f>ROUND(IF($B166="Annuity",SUMIFS('Annuity Prices'!Q:Q,'Annuity Prices'!$B:$B,$D166,'Annuity Prices'!$E:$E,$G166),IF($B166="RAB Short",SUMIFS('RAB Prices Short'!Q:Q,'RAB Prices Short'!$B:$B,'All Prices combined'!$D166,'RAB Prices Short'!$E:$E,'All Prices combined'!$G166),IF($B166="RAB Long",SUMIFS('RAB Prices Long'!Q:Q,'RAB Prices Long'!$B:$B,'All Prices combined'!$D166,'RAB Prices Long'!$E:$E,'All Prices combined'!$G166)))),2)</f>
        <v>81.38</v>
      </c>
      <c r="O166" s="2">
        <f>ROUND(IF($B166="Annuity",SUMIFS('Annuity Prices'!R:R,'Annuity Prices'!$B:$B,$D166,'Annuity Prices'!$E:$E,$G166),IF($B166="RAB Short",SUMIFS('RAB Prices Short'!R:R,'RAB Prices Short'!$B:$B,'All Prices combined'!$D166,'RAB Prices Short'!$E:$E,'All Prices combined'!$G166),IF($B166="RAB Long",SUMIFS('RAB Prices Long'!R:R,'RAB Prices Long'!$B:$B,'All Prices combined'!$D166,'RAB Prices Long'!$E:$E,'All Prices combined'!$G166)))),2)</f>
        <v>83.42</v>
      </c>
      <c r="P166" s="2">
        <f>ROUND(IF($B166="Annuity",SUMIFS('Annuity Prices'!S:S,'Annuity Prices'!$B:$B,$D166,'Annuity Prices'!$E:$E,$G166),IF($B166="RAB Short",SUMIFS('RAB Prices Short'!S:S,'RAB Prices Short'!$B:$B,'All Prices combined'!$D166,'RAB Prices Short'!$E:$E,'All Prices combined'!$G166),IF($B166="RAB Long",SUMIFS('RAB Prices Long'!S:S,'RAB Prices Long'!$B:$B,'All Prices combined'!$D166,'RAB Prices Long'!$E:$E,'All Prices combined'!$G166)))),2)</f>
        <v>85.5</v>
      </c>
      <c r="Q166" s="2">
        <f>ROUND(IF($B166="Annuity",SUMIFS('Annuity Prices'!T:T,'Annuity Prices'!$B:$B,$D166,'Annuity Prices'!$E:$E,$G166),IF($B166="RAB Short",SUMIFS('RAB Prices Short'!T:T,'RAB Prices Short'!$B:$B,'All Prices combined'!$D166,'RAB Prices Short'!$E:$E,'All Prices combined'!$G166),IF($B166="RAB Long",SUMIFS('RAB Prices Long'!T:T,'RAB Prices Long'!$B:$B,'All Prices combined'!$D166,'RAB Prices Long'!$E:$E,'All Prices combined'!$G166)))),2)</f>
        <v>87.28</v>
      </c>
      <c r="R166" s="2">
        <f>ROUND(IF($B166="Annuity",SUMIFS('Annuity Prices'!U:U,'Annuity Prices'!$B:$B,$D166,'Annuity Prices'!$E:$E,$G166),IF($B166="RAB Short",SUMIFS('RAB Prices Short'!U:U,'RAB Prices Short'!$B:$B,'All Prices combined'!$D166,'RAB Prices Short'!$E:$E,'All Prices combined'!$G166),IF($B166="RAB Long",SUMIFS('RAB Prices Long'!U:U,'RAB Prices Long'!$B:$B,'All Prices combined'!$D166,'RAB Prices Long'!$E:$E,'All Prices combined'!$G166)))),2)</f>
        <v>89.46</v>
      </c>
      <c r="S166" s="2">
        <f>ROUND(IF($B166="Annuity",SUMIFS('Annuity Prices'!V:V,'Annuity Prices'!$B:$B,$D166,'Annuity Prices'!$E:$E,$G166),IF($B166="RAB Short",SUMIFS('RAB Prices Short'!V:V,'RAB Prices Short'!$B:$B,'All Prices combined'!$D166,'RAB Prices Short'!$E:$E,'All Prices combined'!$G166),IF($B166="RAB Long",SUMIFS('RAB Prices Long'!V:V,'RAB Prices Long'!$B:$B,'All Prices combined'!$D166,'RAB Prices Long'!$E:$E,'All Prices combined'!$G166)))),2)</f>
        <v>91.69</v>
      </c>
      <c r="T166" s="2">
        <f>ROUND(IF($B166="Annuity",SUMIFS('Annuity Prices'!W:W,'Annuity Prices'!$B:$B,$D166,'Annuity Prices'!$E:$E,$G166),IF($B166="RAB Short",SUMIFS('RAB Prices Short'!W:W,'RAB Prices Short'!$B:$B,'All Prices combined'!$D166,'RAB Prices Short'!$E:$E,'All Prices combined'!$G166),IF($B166="RAB Long",SUMIFS('RAB Prices Long'!W:W,'RAB Prices Long'!$B:$B,'All Prices combined'!$D166,'RAB Prices Long'!$E:$E,'All Prices combined'!$G166)))),2)</f>
        <v>93.98</v>
      </c>
      <c r="U166" s="2">
        <f>ROUND(IF($B166="Annuity",SUMIFS('Annuity Prices'!X:X,'Annuity Prices'!$B:$B,$D166,'Annuity Prices'!$E:$E,$G166),IF($B166="RAB Short",SUMIFS('RAB Prices Short'!X:X,'RAB Prices Short'!$B:$B,'All Prices combined'!$D166,'RAB Prices Short'!$E:$E,'All Prices combined'!$G166),IF($B166="RAB Long",SUMIFS('RAB Prices Long'!X:X,'RAB Prices Long'!$B:$B,'All Prices combined'!$D166,'RAB Prices Long'!$E:$E,'All Prices combined'!$G166)))),2)</f>
        <v>95.93</v>
      </c>
      <c r="V166" s="2">
        <f>ROUND(IF($B166="Annuity",SUMIFS('Annuity Prices'!Y:Y,'Annuity Prices'!$B:$B,$D166,'Annuity Prices'!$E:$E,$G166),IF($B166="RAB Short",SUMIFS('RAB Prices Short'!Y:Y,'RAB Prices Short'!$B:$B,'All Prices combined'!$D166,'RAB Prices Short'!$E:$E,'All Prices combined'!$G166),IF($B166="RAB Long",SUMIFS('RAB Prices Long'!Y:Y,'RAB Prices Long'!$B:$B,'All Prices combined'!$D166,'RAB Prices Long'!$E:$E,'All Prices combined'!$G166)))),2)</f>
        <v>98.34</v>
      </c>
      <c r="W166" s="2">
        <f>ROUND(IF($B166="Annuity",SUMIFS('Annuity Prices'!Z:Z,'Annuity Prices'!$B:$B,$D166,'Annuity Prices'!$E:$E,$G166),IF($B166="RAB Short",SUMIFS('RAB Prices Short'!Z:Z,'RAB Prices Short'!$B:$B,'All Prices combined'!$D166,'RAB Prices Short'!$E:$E,'All Prices combined'!$G166),IF($B166="RAB Long",SUMIFS('RAB Prices Long'!Z:Z,'RAB Prices Long'!$B:$B,'All Prices combined'!$D166,'RAB Prices Long'!$E:$E,'All Prices combined'!$G166)))),2)</f>
        <v>100.79</v>
      </c>
      <c r="X166" s="2">
        <f>ROUND(IF($B166="Annuity",SUMIFS('Annuity Prices'!AA:AA,'Annuity Prices'!$B:$B,$D166,'Annuity Prices'!$E:$E,$G166),IF($B166="RAB Short",SUMIFS('RAB Prices Short'!AA:AA,'RAB Prices Short'!$B:$B,'All Prices combined'!$D166,'RAB Prices Short'!$E:$E,'All Prices combined'!$G166),IF($B166="RAB Long",SUMIFS('RAB Prices Long'!AA:AA,'RAB Prices Long'!$B:$B,'All Prices combined'!$D166,'RAB Prices Long'!$E:$E,'All Prices combined'!$G166)))),2)</f>
        <v>103.32</v>
      </c>
      <c r="Y166" s="2">
        <f>ROUND(IF($B166="Annuity",SUMIFS('Annuity Prices'!AB:AB,'Annuity Prices'!$B:$B,$D166,'Annuity Prices'!$E:$E,$G166),IF($B166="RAB Short",SUMIFS('RAB Prices Short'!AB:AB,'RAB Prices Short'!$B:$B,'All Prices combined'!$D166,'RAB Prices Short'!$E:$E,'All Prices combined'!$G166),IF($B166="RAB Long",SUMIFS('RAB Prices Long'!AB:AB,'RAB Prices Long'!$B:$B,'All Prices combined'!$D166,'RAB Prices Long'!$E:$E,'All Prices combined'!$G166)))),2)</f>
        <v>105.46</v>
      </c>
      <c r="Z166" s="2">
        <f>ROUND(IF($B166="Annuity",SUMIFS('Annuity Prices'!AC:AC,'Annuity Prices'!$B:$B,$D166,'Annuity Prices'!$E:$E,$G166),IF($B166="RAB Short",SUMIFS('RAB Prices Short'!AC:AC,'RAB Prices Short'!$B:$B,'All Prices combined'!$D166,'RAB Prices Short'!$E:$E,'All Prices combined'!$G166),IF($B166="RAB Long",SUMIFS('RAB Prices Long'!AC:AC,'RAB Prices Long'!$B:$B,'All Prices combined'!$D166,'RAB Prices Long'!$E:$E,'All Prices combined'!$G166)))),2)</f>
        <v>108.1</v>
      </c>
      <c r="AA166" s="2">
        <f>ROUND(IF($B166="Annuity",SUMIFS('Annuity Prices'!AD:AD,'Annuity Prices'!$B:$B,$D166,'Annuity Prices'!$E:$E,$G166),IF($B166="RAB Short",SUMIFS('RAB Prices Short'!AD:AD,'RAB Prices Short'!$B:$B,'All Prices combined'!$D166,'RAB Prices Short'!$E:$E,'All Prices combined'!$G166),IF($B166="RAB Long",SUMIFS('RAB Prices Long'!AD:AD,'RAB Prices Long'!$B:$B,'All Prices combined'!$D166,'RAB Prices Long'!$E:$E,'All Prices combined'!$G166)))),2)</f>
        <v>110.8</v>
      </c>
      <c r="AB166" s="2">
        <f>ROUND(IF($B166="Annuity",SUMIFS('Annuity Prices'!AE:AE,'Annuity Prices'!$B:$B,$D166,'Annuity Prices'!$E:$E,$G166),IF($B166="RAB Short",SUMIFS('RAB Prices Short'!AE:AE,'RAB Prices Short'!$B:$B,'All Prices combined'!$D166,'RAB Prices Short'!$E:$E,'All Prices combined'!$G166),IF($B166="RAB Long",SUMIFS('RAB Prices Long'!AE:AE,'RAB Prices Long'!$B:$B,'All Prices combined'!$D166,'RAB Prices Long'!$E:$E,'All Prices combined'!$G166)))),2)</f>
        <v>113.57</v>
      </c>
      <c r="AC166" s="2">
        <f>ROUND(IF($B166="Annuity",SUMIFS('Annuity Prices'!AF:AF,'Annuity Prices'!$B:$B,$D166,'Annuity Prices'!$E:$E,$G166),IF($B166="RAB Short",SUMIFS('RAB Prices Short'!AF:AF,'RAB Prices Short'!$B:$B,'All Prices combined'!$D166,'RAB Prices Short'!$E:$E,'All Prices combined'!$G166),IF($B166="RAB Long",SUMIFS('RAB Prices Long'!AF:AF,'RAB Prices Long'!$B:$B,'All Prices combined'!$D166,'RAB Prices Long'!$E:$E,'All Prices combined'!$G166)))),2)</f>
        <v>115.93</v>
      </c>
      <c r="AD166" s="2">
        <f>ROUND(IF($B166="Annuity",SUMIFS('Annuity Prices'!AG:AG,'Annuity Prices'!$B:$B,$D166,'Annuity Prices'!$E:$E,$G166),IF($B166="RAB Short",SUMIFS('RAB Prices Short'!AG:AG,'RAB Prices Short'!$B:$B,'All Prices combined'!$D166,'RAB Prices Short'!$E:$E,'All Prices combined'!$G166),IF($B166="RAB Long",SUMIFS('RAB Prices Long'!AG:AG,'RAB Prices Long'!$B:$B,'All Prices combined'!$D166,'RAB Prices Long'!$E:$E,'All Prices combined'!$G166)))),2)</f>
        <v>118.83</v>
      </c>
      <c r="AE166" s="2">
        <f>ROUND(IF($B166="Annuity",SUMIFS('Annuity Prices'!AH:AH,'Annuity Prices'!$B:$B,$D166,'Annuity Prices'!$E:$E,$G166),IF($B166="RAB Short",SUMIFS('RAB Prices Short'!AH:AH,'RAB Prices Short'!$B:$B,'All Prices combined'!$D166,'RAB Prices Short'!$E:$E,'All Prices combined'!$G166),IF($B166="RAB Long",SUMIFS('RAB Prices Long'!AH:AH,'RAB Prices Long'!$B:$B,'All Prices combined'!$D166,'RAB Prices Long'!$E:$E,'All Prices combined'!$G166)))),2)</f>
        <v>121.8</v>
      </c>
      <c r="AF166" s="2">
        <f>ROUND(IF($B166="Annuity",SUMIFS('Annuity Prices'!AI:AI,'Annuity Prices'!$B:$B,$D166,'Annuity Prices'!$E:$E,$G166),IF($B166="RAB Short",SUMIFS('RAB Prices Short'!AI:AI,'RAB Prices Short'!$B:$B,'All Prices combined'!$D166,'RAB Prices Short'!$E:$E,'All Prices combined'!$G166),IF($B166="RAB Long",SUMIFS('RAB Prices Long'!AI:AI,'RAB Prices Long'!$B:$B,'All Prices combined'!$D166,'RAB Prices Long'!$E:$E,'All Prices combined'!$G166)))),2)</f>
        <v>124.85</v>
      </c>
      <c r="AG166" s="2">
        <f>ROUND(IF($B166="Annuity",SUMIFS('Annuity Prices'!AJ:AJ,'Annuity Prices'!$B:$B,$D166,'Annuity Prices'!$E:$E,$G166),IF($B166="RAB Short",SUMIFS('RAB Prices Short'!AJ:AJ,'RAB Prices Short'!$B:$B,'All Prices combined'!$D166,'RAB Prices Short'!$E:$E,'All Prices combined'!$G166),IF($B166="RAB Long",SUMIFS('RAB Prices Long'!AJ:AJ,'RAB Prices Long'!$B:$B,'All Prices combined'!$D166,'RAB Prices Long'!$E:$E,'All Prices combined'!$G166)))),2)</f>
        <v>127.44</v>
      </c>
      <c r="AH166" s="2">
        <f>ROUND(IF($B166="Annuity",SUMIFS('Annuity Prices'!AK:AK,'Annuity Prices'!$B:$B,$D166,'Annuity Prices'!$E:$E,$G166),IF($B166="RAB Short",SUMIFS('RAB Prices Short'!AK:AK,'RAB Prices Short'!$B:$B,'All Prices combined'!$D166,'RAB Prices Short'!$E:$E,'All Prices combined'!$G166),IF($B166="RAB Long",SUMIFS('RAB Prices Long'!AK:AK,'RAB Prices Long'!$B:$B,'All Prices combined'!$D166,'RAB Prices Long'!$E:$E,'All Prices combined'!$G166)))),2)</f>
        <v>130.63</v>
      </c>
      <c r="AI166" s="2">
        <f>ROUND(IF($B166="Annuity",SUMIFS('Annuity Prices'!AL:AL,'Annuity Prices'!$B:$B,$D166,'Annuity Prices'!$E:$E,$G166),IF($B166="RAB Short",SUMIFS('RAB Prices Short'!AL:AL,'RAB Prices Short'!$B:$B,'All Prices combined'!$D166,'RAB Prices Short'!$E:$E,'All Prices combined'!$G166),IF($B166="RAB Long",SUMIFS('RAB Prices Long'!AL:AL,'RAB Prices Long'!$B:$B,'All Prices combined'!$D166,'RAB Prices Long'!$E:$E,'All Prices combined'!$G166)))),2)</f>
        <v>133.9</v>
      </c>
      <c r="AJ166" s="2">
        <f>ROUND(IF($B166="Annuity",SUMIFS('Annuity Prices'!AM:AM,'Annuity Prices'!$B:$B,$D166,'Annuity Prices'!$E:$E,$G166),IF($B166="RAB Short",SUMIFS('RAB Prices Short'!AM:AM,'RAB Prices Short'!$B:$B,'All Prices combined'!$D166,'RAB Prices Short'!$E:$E,'All Prices combined'!$G166),IF($B166="RAB Long",SUMIFS('RAB Prices Long'!AM:AM,'RAB Prices Long'!$B:$B,'All Prices combined'!$D166,'RAB Prices Long'!$E:$E,'All Prices combined'!$G166)))),2)</f>
        <v>137.24</v>
      </c>
      <c r="AK166" s="2">
        <f>ROUND(IF($B166="Annuity",SUMIFS('Annuity Prices'!AN:AN,'Annuity Prices'!$B:$B,$D166,'Annuity Prices'!$E:$E,$G166),IF($B166="RAB Short",SUMIFS('RAB Prices Short'!AN:AN,'RAB Prices Short'!$B:$B,'All Prices combined'!$D166,'RAB Prices Short'!$E:$E,'All Prices combined'!$G166),IF($B166="RAB Long",SUMIFS('RAB Prices Long'!AN:AN,'RAB Prices Long'!$B:$B,'All Prices combined'!$D166,'RAB Prices Long'!$E:$E,'All Prices combined'!$G166)))),2)</f>
        <v>140.1</v>
      </c>
      <c r="AL166" s="2">
        <f>ROUND(IF($B166="Annuity",SUMIFS('Annuity Prices'!AO:AO,'Annuity Prices'!$B:$B,$D166,'Annuity Prices'!$E:$E,$G166),IF($B166="RAB Short",SUMIFS('RAB Prices Short'!AO:AO,'RAB Prices Short'!$B:$B,'All Prices combined'!$D166,'RAB Prices Short'!$E:$E,'All Prices combined'!$G166),IF($B166="RAB Long",SUMIFS('RAB Prices Long'!AO:AO,'RAB Prices Long'!$B:$B,'All Prices combined'!$D166,'RAB Prices Long'!$E:$E,'All Prices combined'!$G166)))),2)</f>
        <v>143.6</v>
      </c>
      <c r="AM166" s="2">
        <f>ROUND(IF($B166="Annuity",SUMIFS('Annuity Prices'!AP:AP,'Annuity Prices'!$B:$B,$D166,'Annuity Prices'!$E:$E,$G166),IF($B166="RAB Short",SUMIFS('RAB Prices Short'!AP:AP,'RAB Prices Short'!$B:$B,'All Prices combined'!$D166,'RAB Prices Short'!$E:$E,'All Prices combined'!$G166),IF($B166="RAB Long",SUMIFS('RAB Prices Long'!AP:AP,'RAB Prices Long'!$B:$B,'All Prices combined'!$D166,'RAB Prices Long'!$E:$E,'All Prices combined'!$G166)))),2)</f>
        <v>147.19</v>
      </c>
      <c r="AN166" s="2">
        <f>ROUND(IF($B166="Annuity",SUMIFS('Annuity Prices'!AQ:AQ,'Annuity Prices'!$B:$B,$D166,'Annuity Prices'!$E:$E,$G166),IF($B166="RAB Short",SUMIFS('RAB Prices Short'!AQ:AQ,'RAB Prices Short'!$B:$B,'All Prices combined'!$D166,'RAB Prices Short'!$E:$E,'All Prices combined'!$G166),IF($B166="RAB Long",SUMIFS('RAB Prices Long'!AQ:AQ,'RAB Prices Long'!$B:$B,'All Prices combined'!$D166,'RAB Prices Long'!$E:$E,'All Prices combined'!$G166)))),2)</f>
        <v>150.87</v>
      </c>
      <c r="AO166" s="2">
        <f>ROUND(IF($B166="Annuity",SUMIFS('Annuity Prices'!AR:AR,'Annuity Prices'!$B:$B,$D166,'Annuity Prices'!$E:$E,$G166),IF($B166="RAB Short",SUMIFS('RAB Prices Short'!AR:AR,'RAB Prices Short'!$B:$B,'All Prices combined'!$D166,'RAB Prices Short'!$E:$E,'All Prices combined'!$G166),IF($B166="RAB Long",SUMIFS('RAB Prices Long'!AR:AR,'RAB Prices Long'!$B:$B,'All Prices combined'!$D166,'RAB Prices Long'!$E:$E,'All Prices combined'!$G166)))),2)</f>
        <v>63.53</v>
      </c>
      <c r="AP166" s="2">
        <f>ROUND(IF($B166="Annuity",SUMIFS('Annuity Prices'!AS:AS,'Annuity Prices'!$B:$B,$D166,'Annuity Prices'!$E:$E,$G166),IF($B166="RAB Short",SUMIFS('RAB Prices Short'!AS:AS,'RAB Prices Short'!$B:$B,'All Prices combined'!$D166,'RAB Prices Short'!$E:$E,'All Prices combined'!$G166),IF($B166="RAB Long",SUMIFS('RAB Prices Long'!AS:AS,'RAB Prices Long'!$B:$B,'All Prices combined'!$D166,'RAB Prices Long'!$E:$E,'All Prices combined'!$G166)))),2)</f>
        <v>67.97</v>
      </c>
      <c r="AQ166" s="2">
        <f>ROUND(IF($B166="Annuity",SUMIFS('Annuity Prices'!AT:AT,'Annuity Prices'!$B:$B,$D166,'Annuity Prices'!$E:$E,$G166),IF($B166="RAB Short",SUMIFS('RAB Prices Short'!AT:AT,'RAB Prices Short'!$B:$B,'All Prices combined'!$D166,'RAB Prices Short'!$E:$E,'All Prices combined'!$G166),IF($B166="RAB Long",SUMIFS('RAB Prices Long'!AT:AT,'RAB Prices Long'!$B:$B,'All Prices combined'!$D166,'RAB Prices Long'!$E:$E,'All Prices combined'!$G166)))),2)</f>
        <v>72.61</v>
      </c>
      <c r="AR166" s="2">
        <f>ROUND(IF($B166="Annuity",SUMIFS('Annuity Prices'!AU:AU,'Annuity Prices'!$B:$B,$D166,'Annuity Prices'!$E:$E,$G166),IF($B166="RAB Short",SUMIFS('RAB Prices Short'!AU:AU,'RAB Prices Short'!$B:$B,'All Prices combined'!$D166,'RAB Prices Short'!$E:$E,'All Prices combined'!$G166),IF($B166="RAB Long",SUMIFS('RAB Prices Long'!AU:AU,'RAB Prices Long'!$B:$B,'All Prices combined'!$D166,'RAB Prices Long'!$E:$E,'All Prices combined'!$G166)))),2)</f>
        <v>76.53</v>
      </c>
      <c r="AS166" s="2">
        <f>ROUND(IF($B166="Annuity",SUMIFS('Annuity Prices'!AV:AV,'Annuity Prices'!$B:$B,$D166,'Annuity Prices'!$E:$E,$G166),IF($B166="RAB Short",SUMIFS('RAB Prices Short'!AV:AV,'RAB Prices Short'!$B:$B,'All Prices combined'!$D166,'RAB Prices Short'!$E:$E,'All Prices combined'!$G166),IF($B166="RAB Long",SUMIFS('RAB Prices Long'!AV:AV,'RAB Prices Long'!$B:$B,'All Prices combined'!$D166,'RAB Prices Long'!$E:$E,'All Prices combined'!$G166)))),2)</f>
        <v>78.72</v>
      </c>
      <c r="AT166" s="2">
        <f>ROUND(IF($B166="Annuity",SUMIFS('Annuity Prices'!AW:AW,'Annuity Prices'!$B:$B,$D166,'Annuity Prices'!$E:$E,$G166),IF($B166="RAB Short",SUMIFS('RAB Prices Short'!AW:AW,'RAB Prices Short'!$B:$B,'All Prices combined'!$D166,'RAB Prices Short'!$E:$E,'All Prices combined'!$G166),IF($B166="RAB Long",SUMIFS('RAB Prices Long'!AW:AW,'RAB Prices Long'!$B:$B,'All Prices combined'!$D166,'RAB Prices Long'!$E:$E,'All Prices combined'!$G166)))),2)</f>
        <v>79.400000000000006</v>
      </c>
      <c r="AU166" s="2">
        <f>ROUND(IF($B166="Annuity",SUMIFS('Annuity Prices'!AX:AX,'Annuity Prices'!$B:$B,$D166,'Annuity Prices'!$E:$E,$G166),IF($B166="RAB Short",SUMIFS('RAB Prices Short'!AX:AX,'RAB Prices Short'!$B:$B,'All Prices combined'!$D166,'RAB Prices Short'!$E:$E,'All Prices combined'!$G166),IF($B166="RAB Long",SUMIFS('RAB Prices Long'!AX:AX,'RAB Prices Long'!$B:$B,'All Prices combined'!$D166,'RAB Prices Long'!$E:$E,'All Prices combined'!$G166)))),2)</f>
        <v>81.38</v>
      </c>
      <c r="AV166" s="2">
        <f>ROUND(IF($B166="Annuity",SUMIFS('Annuity Prices'!AY:AY,'Annuity Prices'!$B:$B,$D166,'Annuity Prices'!$E:$E,$G166),IF($B166="RAB Short",SUMIFS('RAB Prices Short'!AY:AY,'RAB Prices Short'!$B:$B,'All Prices combined'!$D166,'RAB Prices Short'!$E:$E,'All Prices combined'!$G166),IF($B166="RAB Long",SUMIFS('RAB Prices Long'!AY:AY,'RAB Prices Long'!$B:$B,'All Prices combined'!$D166,'RAB Prices Long'!$E:$E,'All Prices combined'!$G166)))),2)</f>
        <v>83.42</v>
      </c>
      <c r="AW166" s="2">
        <f>ROUND(IF($B166="Annuity",SUMIFS('Annuity Prices'!AZ:AZ,'Annuity Prices'!$B:$B,$D166,'Annuity Prices'!$E:$E,$G166),IF($B166="RAB Short",SUMIFS('RAB Prices Short'!AZ:AZ,'RAB Prices Short'!$B:$B,'All Prices combined'!$D166,'RAB Prices Short'!$E:$E,'All Prices combined'!$G166),IF($B166="RAB Long",SUMIFS('RAB Prices Long'!AZ:AZ,'RAB Prices Long'!$B:$B,'All Prices combined'!$D166,'RAB Prices Long'!$E:$E,'All Prices combined'!$G166)))),2)</f>
        <v>85.5</v>
      </c>
      <c r="AX166" s="2">
        <f>ROUND(IF($B166="Annuity",SUMIFS('Annuity Prices'!BA:BA,'Annuity Prices'!$B:$B,$D166,'Annuity Prices'!$E:$E,$G166),IF($B166="RAB Short",SUMIFS('RAB Prices Short'!BA:BA,'RAB Prices Short'!$B:$B,'All Prices combined'!$D166,'RAB Prices Short'!$E:$E,'All Prices combined'!$G166),IF($B166="RAB Long",SUMIFS('RAB Prices Long'!BA:BA,'RAB Prices Long'!$B:$B,'All Prices combined'!$D166,'RAB Prices Long'!$E:$E,'All Prices combined'!$G166)))),2)</f>
        <v>87.28</v>
      </c>
      <c r="AY166" s="2">
        <f>ROUND(IF($B166="Annuity",SUMIFS('Annuity Prices'!BB:BB,'Annuity Prices'!$B:$B,$D166,'Annuity Prices'!$E:$E,$G166),IF($B166="RAB Short",SUMIFS('RAB Prices Short'!BB:BB,'RAB Prices Short'!$B:$B,'All Prices combined'!$D166,'RAB Prices Short'!$E:$E,'All Prices combined'!$G166),IF($B166="RAB Long",SUMIFS('RAB Prices Long'!BB:BB,'RAB Prices Long'!$B:$B,'All Prices combined'!$D166,'RAB Prices Long'!$E:$E,'All Prices combined'!$G166)))),2)</f>
        <v>89.46</v>
      </c>
      <c r="AZ166" s="2">
        <f>ROUND(IF($B166="Annuity",SUMIFS('Annuity Prices'!BC:BC,'Annuity Prices'!$B:$B,$D166,'Annuity Prices'!$E:$E,$G166),IF($B166="RAB Short",SUMIFS('RAB Prices Short'!BC:BC,'RAB Prices Short'!$B:$B,'All Prices combined'!$D166,'RAB Prices Short'!$E:$E,'All Prices combined'!$G166),IF($B166="RAB Long",SUMIFS('RAB Prices Long'!BC:BC,'RAB Prices Long'!$B:$B,'All Prices combined'!$D166,'RAB Prices Long'!$E:$E,'All Prices combined'!$G166)))),2)</f>
        <v>91.69</v>
      </c>
      <c r="BA166" s="2">
        <f>ROUND(IF($B166="Annuity",SUMIFS('Annuity Prices'!BD:BD,'Annuity Prices'!$B:$B,$D166,'Annuity Prices'!$E:$E,$G166),IF($B166="RAB Short",SUMIFS('RAB Prices Short'!BD:BD,'RAB Prices Short'!$B:$B,'All Prices combined'!$D166,'RAB Prices Short'!$E:$E,'All Prices combined'!$G166),IF($B166="RAB Long",SUMIFS('RAB Prices Long'!BD:BD,'RAB Prices Long'!$B:$B,'All Prices combined'!$D166,'RAB Prices Long'!$E:$E,'All Prices combined'!$G166)))),2)</f>
        <v>93.98</v>
      </c>
      <c r="BB166" s="2">
        <f>ROUND(IF($B166="Annuity",SUMIFS('Annuity Prices'!BE:BE,'Annuity Prices'!$B:$B,$D166,'Annuity Prices'!$E:$E,$G166),IF($B166="RAB Short",SUMIFS('RAB Prices Short'!BE:BE,'RAB Prices Short'!$B:$B,'All Prices combined'!$D166,'RAB Prices Short'!$E:$E,'All Prices combined'!$G166),IF($B166="RAB Long",SUMIFS('RAB Prices Long'!BE:BE,'RAB Prices Long'!$B:$B,'All Prices combined'!$D166,'RAB Prices Long'!$E:$E,'All Prices combined'!$G166)))),2)</f>
        <v>95.93</v>
      </c>
      <c r="BC166" s="2">
        <f>ROUND(IF($B166="Annuity",SUMIFS('Annuity Prices'!BF:BF,'Annuity Prices'!$B:$B,$D166,'Annuity Prices'!$E:$E,$G166),IF($B166="RAB Short",SUMIFS('RAB Prices Short'!BF:BF,'RAB Prices Short'!$B:$B,'All Prices combined'!$D166,'RAB Prices Short'!$E:$E,'All Prices combined'!$G166),IF($B166="RAB Long",SUMIFS('RAB Prices Long'!BF:BF,'RAB Prices Long'!$B:$B,'All Prices combined'!$D166,'RAB Prices Long'!$E:$E,'All Prices combined'!$G166)))),2)</f>
        <v>98.34</v>
      </c>
      <c r="BD166" s="2">
        <f>ROUND(IF($B166="Annuity",SUMIFS('Annuity Prices'!BG:BG,'Annuity Prices'!$B:$B,$D166,'Annuity Prices'!$E:$E,$G166),IF($B166="RAB Short",SUMIFS('RAB Prices Short'!BG:BG,'RAB Prices Short'!$B:$B,'All Prices combined'!$D166,'RAB Prices Short'!$E:$E,'All Prices combined'!$G166),IF($B166="RAB Long",SUMIFS('RAB Prices Long'!BG:BG,'RAB Prices Long'!$B:$B,'All Prices combined'!$D166,'RAB Prices Long'!$E:$E,'All Prices combined'!$G166)))),2)</f>
        <v>100.79</v>
      </c>
      <c r="BE166" s="2">
        <f>ROUND(IF($B166="Annuity",SUMIFS('Annuity Prices'!BH:BH,'Annuity Prices'!$B:$B,$D166,'Annuity Prices'!$E:$E,$G166),IF($B166="RAB Short",SUMIFS('RAB Prices Short'!BH:BH,'RAB Prices Short'!$B:$B,'All Prices combined'!$D166,'RAB Prices Short'!$E:$E,'All Prices combined'!$G166),IF($B166="RAB Long",SUMIFS('RAB Prices Long'!BH:BH,'RAB Prices Long'!$B:$B,'All Prices combined'!$D166,'RAB Prices Long'!$E:$E,'All Prices combined'!$G166)))),2)</f>
        <v>103.32</v>
      </c>
      <c r="BF166" s="2">
        <f>ROUND(IF($B166="Annuity",SUMIFS('Annuity Prices'!BI:BI,'Annuity Prices'!$B:$B,$D166,'Annuity Prices'!$E:$E,$G166),IF($B166="RAB Short",SUMIFS('RAB Prices Short'!BI:BI,'RAB Prices Short'!$B:$B,'All Prices combined'!$D166,'RAB Prices Short'!$E:$E,'All Prices combined'!$G166),IF($B166="RAB Long",SUMIFS('RAB Prices Long'!BI:BI,'RAB Prices Long'!$B:$B,'All Prices combined'!$D166,'RAB Prices Long'!$E:$E,'All Prices combined'!$G166)))),2)</f>
        <v>105.46</v>
      </c>
      <c r="BG166" s="2">
        <f>ROUND(IF($B166="Annuity",SUMIFS('Annuity Prices'!BJ:BJ,'Annuity Prices'!$B:$B,$D166,'Annuity Prices'!$E:$E,$G166),IF($B166="RAB Short",SUMIFS('RAB Prices Short'!BJ:BJ,'RAB Prices Short'!$B:$B,'All Prices combined'!$D166,'RAB Prices Short'!$E:$E,'All Prices combined'!$G166),IF($B166="RAB Long",SUMIFS('RAB Prices Long'!BJ:BJ,'RAB Prices Long'!$B:$B,'All Prices combined'!$D166,'RAB Prices Long'!$E:$E,'All Prices combined'!$G166)))),2)</f>
        <v>108.1</v>
      </c>
      <c r="BH166" s="2">
        <f>ROUND(IF($B166="Annuity",SUMIFS('Annuity Prices'!BK:BK,'Annuity Prices'!$B:$B,$D166,'Annuity Prices'!$E:$E,$G166),IF($B166="RAB Short",SUMIFS('RAB Prices Short'!BK:BK,'RAB Prices Short'!$B:$B,'All Prices combined'!$D166,'RAB Prices Short'!$E:$E,'All Prices combined'!$G166),IF($B166="RAB Long",SUMIFS('RAB Prices Long'!BK:BK,'RAB Prices Long'!$B:$B,'All Prices combined'!$D166,'RAB Prices Long'!$E:$E,'All Prices combined'!$G166)))),2)</f>
        <v>110.8</v>
      </c>
      <c r="BI166" s="2">
        <f>ROUND(IF($B166="Annuity",SUMIFS('Annuity Prices'!BL:BL,'Annuity Prices'!$B:$B,$D166,'Annuity Prices'!$E:$E,$G166),IF($B166="RAB Short",SUMIFS('RAB Prices Short'!BL:BL,'RAB Prices Short'!$B:$B,'All Prices combined'!$D166,'RAB Prices Short'!$E:$E,'All Prices combined'!$G166),IF($B166="RAB Long",SUMIFS('RAB Prices Long'!BL:BL,'RAB Prices Long'!$B:$B,'All Prices combined'!$D166,'RAB Prices Long'!$E:$E,'All Prices combined'!$G166)))),2)</f>
        <v>113.57</v>
      </c>
      <c r="BJ166" s="2">
        <f>ROUND(IF($B166="Annuity",SUMIFS('Annuity Prices'!BM:BM,'Annuity Prices'!$B:$B,$D166,'Annuity Prices'!$E:$E,$G166),IF($B166="RAB Short",SUMIFS('RAB Prices Short'!BM:BM,'RAB Prices Short'!$B:$B,'All Prices combined'!$D166,'RAB Prices Short'!$E:$E,'All Prices combined'!$G166),IF($B166="RAB Long",SUMIFS('RAB Prices Long'!BM:BM,'RAB Prices Long'!$B:$B,'All Prices combined'!$D166,'RAB Prices Long'!$E:$E,'All Prices combined'!$G166)))),2)</f>
        <v>115.93</v>
      </c>
      <c r="BK166" s="2">
        <f>ROUND(IF($B166="Annuity",SUMIFS('Annuity Prices'!BN:BN,'Annuity Prices'!$B:$B,$D166,'Annuity Prices'!$E:$E,$G166),IF($B166="RAB Short",SUMIFS('RAB Prices Short'!BN:BN,'RAB Prices Short'!$B:$B,'All Prices combined'!$D166,'RAB Prices Short'!$E:$E,'All Prices combined'!$G166),IF($B166="RAB Long",SUMIFS('RAB Prices Long'!BN:BN,'RAB Prices Long'!$B:$B,'All Prices combined'!$D166,'RAB Prices Long'!$E:$E,'All Prices combined'!$G166)))),2)</f>
        <v>118.83</v>
      </c>
      <c r="BL166" s="2">
        <f>ROUND(IF($B166="Annuity",SUMIFS('Annuity Prices'!BO:BO,'Annuity Prices'!$B:$B,$D166,'Annuity Prices'!$E:$E,$G166),IF($B166="RAB Short",SUMIFS('RAB Prices Short'!BO:BO,'RAB Prices Short'!$B:$B,'All Prices combined'!$D166,'RAB Prices Short'!$E:$E,'All Prices combined'!$G166),IF($B166="RAB Long",SUMIFS('RAB Prices Long'!BO:BO,'RAB Prices Long'!$B:$B,'All Prices combined'!$D166,'RAB Prices Long'!$E:$E,'All Prices combined'!$G166)))),2)</f>
        <v>121.8</v>
      </c>
      <c r="BM166" s="2">
        <f>ROUND(IF($B166="Annuity",SUMIFS('Annuity Prices'!BP:BP,'Annuity Prices'!$B:$B,$D166,'Annuity Prices'!$E:$E,$G166),IF($B166="RAB Short",SUMIFS('RAB Prices Short'!BP:BP,'RAB Prices Short'!$B:$B,'All Prices combined'!$D166,'RAB Prices Short'!$E:$E,'All Prices combined'!$G166),IF($B166="RAB Long",SUMIFS('RAB Prices Long'!BP:BP,'RAB Prices Long'!$B:$B,'All Prices combined'!$D166,'RAB Prices Long'!$E:$E,'All Prices combined'!$G166)))),2)</f>
        <v>124.85</v>
      </c>
      <c r="BN166" s="2">
        <f>ROUND(IF($B166="Annuity",SUMIFS('Annuity Prices'!BQ:BQ,'Annuity Prices'!$B:$B,$D166,'Annuity Prices'!$E:$E,$G166),IF($B166="RAB Short",SUMIFS('RAB Prices Short'!BQ:BQ,'RAB Prices Short'!$B:$B,'All Prices combined'!$D166,'RAB Prices Short'!$E:$E,'All Prices combined'!$G166),IF($B166="RAB Long",SUMIFS('RAB Prices Long'!BQ:BQ,'RAB Prices Long'!$B:$B,'All Prices combined'!$D166,'RAB Prices Long'!$E:$E,'All Prices combined'!$G166)))),2)</f>
        <v>127.44</v>
      </c>
      <c r="BO166" s="2">
        <f>ROUND(IF($B166="Annuity",SUMIFS('Annuity Prices'!BR:BR,'Annuity Prices'!$B:$B,$D166,'Annuity Prices'!$E:$E,$G166),IF($B166="RAB Short",SUMIFS('RAB Prices Short'!BR:BR,'RAB Prices Short'!$B:$B,'All Prices combined'!$D166,'RAB Prices Short'!$E:$E,'All Prices combined'!$G166),IF($B166="RAB Long",SUMIFS('RAB Prices Long'!BR:BR,'RAB Prices Long'!$B:$B,'All Prices combined'!$D166,'RAB Prices Long'!$E:$E,'All Prices combined'!$G166)))),2)</f>
        <v>130.63</v>
      </c>
      <c r="BP166" s="2">
        <f>ROUND(IF($B166="Annuity",SUMIFS('Annuity Prices'!BS:BS,'Annuity Prices'!$B:$B,$D166,'Annuity Prices'!$E:$E,$G166),IF($B166="RAB Short",SUMIFS('RAB Prices Short'!BS:BS,'RAB Prices Short'!$B:$B,'All Prices combined'!$D166,'RAB Prices Short'!$E:$E,'All Prices combined'!$G166),IF($B166="RAB Long",SUMIFS('RAB Prices Long'!BS:BS,'RAB Prices Long'!$B:$B,'All Prices combined'!$D166,'RAB Prices Long'!$E:$E,'All Prices combined'!$G166)))),2)</f>
        <v>133.9</v>
      </c>
      <c r="BQ166" s="2">
        <f>ROUND(IF($B166="Annuity",SUMIFS('Annuity Prices'!BT:BT,'Annuity Prices'!$B:$B,$D166,'Annuity Prices'!$E:$E,$G166),IF($B166="RAB Short",SUMIFS('RAB Prices Short'!BT:BT,'RAB Prices Short'!$B:$B,'All Prices combined'!$D166,'RAB Prices Short'!$E:$E,'All Prices combined'!$G166),IF($B166="RAB Long",SUMIFS('RAB Prices Long'!BT:BT,'RAB Prices Long'!$B:$B,'All Prices combined'!$D166,'RAB Prices Long'!$E:$E,'All Prices combined'!$G166)))),2)</f>
        <v>137.24</v>
      </c>
      <c r="BR166" s="2">
        <f>ROUND(IF($B166="Annuity",SUMIFS('Annuity Prices'!BU:BU,'Annuity Prices'!$B:$B,$D166,'Annuity Prices'!$E:$E,$G166),IF($B166="RAB Short",SUMIFS('RAB Prices Short'!BU:BU,'RAB Prices Short'!$B:$B,'All Prices combined'!$D166,'RAB Prices Short'!$E:$E,'All Prices combined'!$G166),IF($B166="RAB Long",SUMIFS('RAB Prices Long'!BU:BU,'RAB Prices Long'!$B:$B,'All Prices combined'!$D166,'RAB Prices Long'!$E:$E,'All Prices combined'!$G166)))),2)</f>
        <v>140.1</v>
      </c>
      <c r="BS166" s="2">
        <f>ROUND(IF($B166="Annuity",SUMIFS('Annuity Prices'!BV:BV,'Annuity Prices'!$B:$B,$D166,'Annuity Prices'!$E:$E,$G166),IF($B166="RAB Short",SUMIFS('RAB Prices Short'!BV:BV,'RAB Prices Short'!$B:$B,'All Prices combined'!$D166,'RAB Prices Short'!$E:$E,'All Prices combined'!$G166),IF($B166="RAB Long",SUMIFS('RAB Prices Long'!BV:BV,'RAB Prices Long'!$B:$B,'All Prices combined'!$D166,'RAB Prices Long'!$E:$E,'All Prices combined'!$G166)))),2)</f>
        <v>143.6</v>
      </c>
      <c r="BT166" s="2">
        <f>ROUND(IF($B166="Annuity",SUMIFS('Annuity Prices'!BW:BW,'Annuity Prices'!$B:$B,$D166,'Annuity Prices'!$E:$E,$G166),IF($B166="RAB Short",SUMIFS('RAB Prices Short'!BW:BW,'RAB Prices Short'!$B:$B,'All Prices combined'!$D166,'RAB Prices Short'!$E:$E,'All Prices combined'!$G166),IF($B166="RAB Long",SUMIFS('RAB Prices Long'!BW:BW,'RAB Prices Long'!$B:$B,'All Prices combined'!$D166,'RAB Prices Long'!$E:$E,'All Prices combined'!$G166)))),2)</f>
        <v>147.19</v>
      </c>
      <c r="BU166" s="2">
        <f>ROUND(IF($B166="Annuity",SUMIFS('Annuity Prices'!BX:BX,'Annuity Prices'!$B:$B,$D166,'Annuity Prices'!$E:$E,$G166),IF($B166="RAB Short",SUMIFS('RAB Prices Short'!BX:BX,'RAB Prices Short'!$B:$B,'All Prices combined'!$D166,'RAB Prices Short'!$E:$E,'All Prices combined'!$G166),IF($B166="RAB Long",SUMIFS('RAB Prices Long'!BX:BX,'RAB Prices Long'!$B:$B,'All Prices combined'!$D166,'RAB Prices Long'!$E:$E,'All Prices combined'!$G166)))),2)</f>
        <v>150.87</v>
      </c>
    </row>
    <row r="167" spans="2:73" x14ac:dyDescent="0.25">
      <c r="B167" t="s">
        <v>37</v>
      </c>
      <c r="C167" s="1">
        <v>30</v>
      </c>
      <c r="D167" s="1" t="s">
        <v>211</v>
      </c>
      <c r="E167" s="1" t="s">
        <v>209</v>
      </c>
      <c r="F167" s="1" t="s">
        <v>210</v>
      </c>
      <c r="G167" s="1" t="s">
        <v>202</v>
      </c>
      <c r="H167" s="1"/>
      <c r="I167" s="2">
        <f>ROUND(IF($B167="Annuity",SUMIFS('Annuity Prices'!L:L,'Annuity Prices'!$B:$B,$D167,'Annuity Prices'!$E:$E,$G167),IF($B167="RAB Short",SUMIFS('RAB Prices Short'!L:L,'RAB Prices Short'!$B:$B,'All Prices combined'!$D167,'RAB Prices Short'!$E:$E,'All Prices combined'!$G167),IF($B167="RAB Long",SUMIFS('RAB Prices Long'!L:L,'RAB Prices Long'!$B:$B,'All Prices combined'!$D167,'RAB Prices Long'!$E:$E,'All Prices combined'!$G167)))),2)</f>
        <v>8.6199999999999992</v>
      </c>
      <c r="J167" s="2">
        <f>ROUND(IF($B167="Annuity",SUMIFS('Annuity Prices'!M:M,'Annuity Prices'!$B:$B,$D167,'Annuity Prices'!$E:$E,$G167),IF($B167="RAB Short",SUMIFS('RAB Prices Short'!M:M,'RAB Prices Short'!$B:$B,'All Prices combined'!$D167,'RAB Prices Short'!$E:$E,'All Prices combined'!$G167),IF($B167="RAB Long",SUMIFS('RAB Prices Long'!M:M,'RAB Prices Long'!$B:$B,'All Prices combined'!$D167,'RAB Prices Long'!$E:$E,'All Prices combined'!$G167)))),2)</f>
        <v>8.8699999999999992</v>
      </c>
      <c r="K167" s="2">
        <f>ROUND(IF($B167="Annuity",SUMIFS('Annuity Prices'!N:N,'Annuity Prices'!$B:$B,$D167,'Annuity Prices'!$E:$E,$G167),IF($B167="RAB Short",SUMIFS('RAB Prices Short'!N:N,'RAB Prices Short'!$B:$B,'All Prices combined'!$D167,'RAB Prices Short'!$E:$E,'All Prices combined'!$G167),IF($B167="RAB Long",SUMIFS('RAB Prices Long'!N:N,'RAB Prices Long'!$B:$B,'All Prices combined'!$D167,'RAB Prices Long'!$E:$E,'All Prices combined'!$G167)))),2)</f>
        <v>9.1300000000000008</v>
      </c>
      <c r="L167" s="2">
        <f>ROUND(IF($B167="Annuity",SUMIFS('Annuity Prices'!O:O,'Annuity Prices'!$B:$B,$D167,'Annuity Prices'!$E:$E,$G167),IF($B167="RAB Short",SUMIFS('RAB Prices Short'!O:O,'RAB Prices Short'!$B:$B,'All Prices combined'!$D167,'RAB Prices Short'!$E:$E,'All Prices combined'!$G167),IF($B167="RAB Long",SUMIFS('RAB Prices Long'!O:O,'RAB Prices Long'!$B:$B,'All Prices combined'!$D167,'RAB Prices Long'!$E:$E,'All Prices combined'!$G167)))),2)</f>
        <v>9.39</v>
      </c>
      <c r="M167" s="2">
        <f>ROUND(IF($B167="Annuity",SUMIFS('Annuity Prices'!P:P,'Annuity Prices'!$B:$B,$D167,'Annuity Prices'!$E:$E,$G167),IF($B167="RAB Short",SUMIFS('RAB Prices Short'!P:P,'RAB Prices Short'!$B:$B,'All Prices combined'!$D167,'RAB Prices Short'!$E:$E,'All Prices combined'!$G167),IF($B167="RAB Long",SUMIFS('RAB Prices Long'!P:P,'RAB Prices Long'!$B:$B,'All Prices combined'!$D167,'RAB Prices Long'!$E:$E,'All Prices combined'!$G167)))),2)</f>
        <v>9.5500000000000007</v>
      </c>
      <c r="N167" s="2">
        <f>ROUND(IF($B167="Annuity",SUMIFS('Annuity Prices'!Q:Q,'Annuity Prices'!$B:$B,$D167,'Annuity Prices'!$E:$E,$G167),IF($B167="RAB Short",SUMIFS('RAB Prices Short'!Q:Q,'RAB Prices Short'!$B:$B,'All Prices combined'!$D167,'RAB Prices Short'!$E:$E,'All Prices combined'!$G167),IF($B167="RAB Long",SUMIFS('RAB Prices Long'!Q:Q,'RAB Prices Long'!$B:$B,'All Prices combined'!$D167,'RAB Prices Long'!$E:$E,'All Prices combined'!$G167)))),2)</f>
        <v>9.7899999999999991</v>
      </c>
      <c r="O167" s="2">
        <f>ROUND(IF($B167="Annuity",SUMIFS('Annuity Prices'!R:R,'Annuity Prices'!$B:$B,$D167,'Annuity Prices'!$E:$E,$G167),IF($B167="RAB Short",SUMIFS('RAB Prices Short'!R:R,'RAB Prices Short'!$B:$B,'All Prices combined'!$D167,'RAB Prices Short'!$E:$E,'All Prices combined'!$G167),IF($B167="RAB Long",SUMIFS('RAB Prices Long'!R:R,'RAB Prices Long'!$B:$B,'All Prices combined'!$D167,'RAB Prices Long'!$E:$E,'All Prices combined'!$G167)))),2)</f>
        <v>10.029999999999999</v>
      </c>
      <c r="P167" s="2">
        <f>ROUND(IF($B167="Annuity",SUMIFS('Annuity Prices'!S:S,'Annuity Prices'!$B:$B,$D167,'Annuity Prices'!$E:$E,$G167),IF($B167="RAB Short",SUMIFS('RAB Prices Short'!S:S,'RAB Prices Short'!$B:$B,'All Prices combined'!$D167,'RAB Prices Short'!$E:$E,'All Prices combined'!$G167),IF($B167="RAB Long",SUMIFS('RAB Prices Long'!S:S,'RAB Prices Long'!$B:$B,'All Prices combined'!$D167,'RAB Prices Long'!$E:$E,'All Prices combined'!$G167)))),2)</f>
        <v>10.29</v>
      </c>
      <c r="Q167" s="2">
        <f>ROUND(IF($B167="Annuity",SUMIFS('Annuity Prices'!T:T,'Annuity Prices'!$B:$B,$D167,'Annuity Prices'!$E:$E,$G167),IF($B167="RAB Short",SUMIFS('RAB Prices Short'!T:T,'RAB Prices Short'!$B:$B,'All Prices combined'!$D167,'RAB Prices Short'!$E:$E,'All Prices combined'!$G167),IF($B167="RAB Long",SUMIFS('RAB Prices Long'!T:T,'RAB Prices Long'!$B:$B,'All Prices combined'!$D167,'RAB Prices Long'!$E:$E,'All Prices combined'!$G167)))),2)</f>
        <v>10.49</v>
      </c>
      <c r="R167" s="2">
        <f>ROUND(IF($B167="Annuity",SUMIFS('Annuity Prices'!U:U,'Annuity Prices'!$B:$B,$D167,'Annuity Prices'!$E:$E,$G167),IF($B167="RAB Short",SUMIFS('RAB Prices Short'!U:U,'RAB Prices Short'!$B:$B,'All Prices combined'!$D167,'RAB Prices Short'!$E:$E,'All Prices combined'!$G167),IF($B167="RAB Long",SUMIFS('RAB Prices Long'!U:U,'RAB Prices Long'!$B:$B,'All Prices combined'!$D167,'RAB Prices Long'!$E:$E,'All Prices combined'!$G167)))),2)</f>
        <v>10.76</v>
      </c>
      <c r="S167" s="2">
        <f>ROUND(IF($B167="Annuity",SUMIFS('Annuity Prices'!V:V,'Annuity Prices'!$B:$B,$D167,'Annuity Prices'!$E:$E,$G167),IF($B167="RAB Short",SUMIFS('RAB Prices Short'!V:V,'RAB Prices Short'!$B:$B,'All Prices combined'!$D167,'RAB Prices Short'!$E:$E,'All Prices combined'!$G167),IF($B167="RAB Long",SUMIFS('RAB Prices Long'!V:V,'RAB Prices Long'!$B:$B,'All Prices combined'!$D167,'RAB Prices Long'!$E:$E,'All Prices combined'!$G167)))),2)</f>
        <v>11.03</v>
      </c>
      <c r="T167" s="2">
        <f>ROUND(IF($B167="Annuity",SUMIFS('Annuity Prices'!W:W,'Annuity Prices'!$B:$B,$D167,'Annuity Prices'!$E:$E,$G167),IF($B167="RAB Short",SUMIFS('RAB Prices Short'!W:W,'RAB Prices Short'!$B:$B,'All Prices combined'!$D167,'RAB Prices Short'!$E:$E,'All Prices combined'!$G167),IF($B167="RAB Long",SUMIFS('RAB Prices Long'!W:W,'RAB Prices Long'!$B:$B,'All Prices combined'!$D167,'RAB Prices Long'!$E:$E,'All Prices combined'!$G167)))),2)</f>
        <v>11.3</v>
      </c>
      <c r="U167" s="2">
        <f>ROUND(IF($B167="Annuity",SUMIFS('Annuity Prices'!X:X,'Annuity Prices'!$B:$B,$D167,'Annuity Prices'!$E:$E,$G167),IF($B167="RAB Short",SUMIFS('RAB Prices Short'!X:X,'RAB Prices Short'!$B:$B,'All Prices combined'!$D167,'RAB Prices Short'!$E:$E,'All Prices combined'!$G167),IF($B167="RAB Long",SUMIFS('RAB Prices Long'!X:X,'RAB Prices Long'!$B:$B,'All Prices combined'!$D167,'RAB Prices Long'!$E:$E,'All Prices combined'!$G167)))),2)</f>
        <v>11.53</v>
      </c>
      <c r="V167" s="2">
        <f>ROUND(IF($B167="Annuity",SUMIFS('Annuity Prices'!Y:Y,'Annuity Prices'!$B:$B,$D167,'Annuity Prices'!$E:$E,$G167),IF($B167="RAB Short",SUMIFS('RAB Prices Short'!Y:Y,'RAB Prices Short'!$B:$B,'All Prices combined'!$D167,'RAB Prices Short'!$E:$E,'All Prices combined'!$G167),IF($B167="RAB Long",SUMIFS('RAB Prices Long'!Y:Y,'RAB Prices Long'!$B:$B,'All Prices combined'!$D167,'RAB Prices Long'!$E:$E,'All Prices combined'!$G167)))),2)</f>
        <v>11.81</v>
      </c>
      <c r="W167" s="2">
        <f>ROUND(IF($B167="Annuity",SUMIFS('Annuity Prices'!Z:Z,'Annuity Prices'!$B:$B,$D167,'Annuity Prices'!$E:$E,$G167),IF($B167="RAB Short",SUMIFS('RAB Prices Short'!Z:Z,'RAB Prices Short'!$B:$B,'All Prices combined'!$D167,'RAB Prices Short'!$E:$E,'All Prices combined'!$G167),IF($B167="RAB Long",SUMIFS('RAB Prices Long'!Z:Z,'RAB Prices Long'!$B:$B,'All Prices combined'!$D167,'RAB Prices Long'!$E:$E,'All Prices combined'!$G167)))),2)</f>
        <v>12.11</v>
      </c>
      <c r="X167" s="2">
        <f>ROUND(IF($B167="Annuity",SUMIFS('Annuity Prices'!AA:AA,'Annuity Prices'!$B:$B,$D167,'Annuity Prices'!$E:$E,$G167),IF($B167="RAB Short",SUMIFS('RAB Prices Short'!AA:AA,'RAB Prices Short'!$B:$B,'All Prices combined'!$D167,'RAB Prices Short'!$E:$E,'All Prices combined'!$G167),IF($B167="RAB Long",SUMIFS('RAB Prices Long'!AA:AA,'RAB Prices Long'!$B:$B,'All Prices combined'!$D167,'RAB Prices Long'!$E:$E,'All Prices combined'!$G167)))),2)</f>
        <v>12.42</v>
      </c>
      <c r="Y167" s="2">
        <f>ROUND(IF($B167="Annuity",SUMIFS('Annuity Prices'!AB:AB,'Annuity Prices'!$B:$B,$D167,'Annuity Prices'!$E:$E,$G167),IF($B167="RAB Short",SUMIFS('RAB Prices Short'!AB:AB,'RAB Prices Short'!$B:$B,'All Prices combined'!$D167,'RAB Prices Short'!$E:$E,'All Prices combined'!$G167),IF($B167="RAB Long",SUMIFS('RAB Prices Long'!AB:AB,'RAB Prices Long'!$B:$B,'All Prices combined'!$D167,'RAB Prices Long'!$E:$E,'All Prices combined'!$G167)))),2)</f>
        <v>12.67</v>
      </c>
      <c r="Z167" s="2">
        <f>ROUND(IF($B167="Annuity",SUMIFS('Annuity Prices'!AC:AC,'Annuity Prices'!$B:$B,$D167,'Annuity Prices'!$E:$E,$G167),IF($B167="RAB Short",SUMIFS('RAB Prices Short'!AC:AC,'RAB Prices Short'!$B:$B,'All Prices combined'!$D167,'RAB Prices Short'!$E:$E,'All Prices combined'!$G167),IF($B167="RAB Long",SUMIFS('RAB Prices Long'!AC:AC,'RAB Prices Long'!$B:$B,'All Prices combined'!$D167,'RAB Prices Long'!$E:$E,'All Prices combined'!$G167)))),2)</f>
        <v>12.98</v>
      </c>
      <c r="AA167" s="2">
        <f>ROUND(IF($B167="Annuity",SUMIFS('Annuity Prices'!AD:AD,'Annuity Prices'!$B:$B,$D167,'Annuity Prices'!$E:$E,$G167),IF($B167="RAB Short",SUMIFS('RAB Prices Short'!AD:AD,'RAB Prices Short'!$B:$B,'All Prices combined'!$D167,'RAB Prices Short'!$E:$E,'All Prices combined'!$G167),IF($B167="RAB Long",SUMIFS('RAB Prices Long'!AD:AD,'RAB Prices Long'!$B:$B,'All Prices combined'!$D167,'RAB Prices Long'!$E:$E,'All Prices combined'!$G167)))),2)</f>
        <v>13.31</v>
      </c>
      <c r="AB167" s="2">
        <f>ROUND(IF($B167="Annuity",SUMIFS('Annuity Prices'!AE:AE,'Annuity Prices'!$B:$B,$D167,'Annuity Prices'!$E:$E,$G167),IF($B167="RAB Short",SUMIFS('RAB Prices Short'!AE:AE,'RAB Prices Short'!$B:$B,'All Prices combined'!$D167,'RAB Prices Short'!$E:$E,'All Prices combined'!$G167),IF($B167="RAB Long",SUMIFS('RAB Prices Long'!AE:AE,'RAB Prices Long'!$B:$B,'All Prices combined'!$D167,'RAB Prices Long'!$E:$E,'All Prices combined'!$G167)))),2)</f>
        <v>13.64</v>
      </c>
      <c r="AC167" s="2">
        <f>ROUND(IF($B167="Annuity",SUMIFS('Annuity Prices'!AF:AF,'Annuity Prices'!$B:$B,$D167,'Annuity Prices'!$E:$E,$G167),IF($B167="RAB Short",SUMIFS('RAB Prices Short'!AF:AF,'RAB Prices Short'!$B:$B,'All Prices combined'!$D167,'RAB Prices Short'!$E:$E,'All Prices combined'!$G167),IF($B167="RAB Long",SUMIFS('RAB Prices Long'!AF:AF,'RAB Prices Long'!$B:$B,'All Prices combined'!$D167,'RAB Prices Long'!$E:$E,'All Prices combined'!$G167)))),2)</f>
        <v>13.92</v>
      </c>
      <c r="AD167" s="2">
        <f>ROUND(IF($B167="Annuity",SUMIFS('Annuity Prices'!AG:AG,'Annuity Prices'!$B:$B,$D167,'Annuity Prices'!$E:$E,$G167),IF($B167="RAB Short",SUMIFS('RAB Prices Short'!AG:AG,'RAB Prices Short'!$B:$B,'All Prices combined'!$D167,'RAB Prices Short'!$E:$E,'All Prices combined'!$G167),IF($B167="RAB Long",SUMIFS('RAB Prices Long'!AG:AG,'RAB Prices Long'!$B:$B,'All Prices combined'!$D167,'RAB Prices Long'!$E:$E,'All Prices combined'!$G167)))),2)</f>
        <v>14.27</v>
      </c>
      <c r="AE167" s="2">
        <f>ROUND(IF($B167="Annuity",SUMIFS('Annuity Prices'!AH:AH,'Annuity Prices'!$B:$B,$D167,'Annuity Prices'!$E:$E,$G167),IF($B167="RAB Short",SUMIFS('RAB Prices Short'!AH:AH,'RAB Prices Short'!$B:$B,'All Prices combined'!$D167,'RAB Prices Short'!$E:$E,'All Prices combined'!$G167),IF($B167="RAB Long",SUMIFS('RAB Prices Long'!AH:AH,'RAB Prices Long'!$B:$B,'All Prices combined'!$D167,'RAB Prices Long'!$E:$E,'All Prices combined'!$G167)))),2)</f>
        <v>14.63</v>
      </c>
      <c r="AF167" s="2">
        <f>ROUND(IF($B167="Annuity",SUMIFS('Annuity Prices'!AI:AI,'Annuity Prices'!$B:$B,$D167,'Annuity Prices'!$E:$E,$G167),IF($B167="RAB Short",SUMIFS('RAB Prices Short'!AI:AI,'RAB Prices Short'!$B:$B,'All Prices combined'!$D167,'RAB Prices Short'!$E:$E,'All Prices combined'!$G167),IF($B167="RAB Long",SUMIFS('RAB Prices Long'!AI:AI,'RAB Prices Long'!$B:$B,'All Prices combined'!$D167,'RAB Prices Long'!$E:$E,'All Prices combined'!$G167)))),2)</f>
        <v>14.99</v>
      </c>
      <c r="AG167" s="2">
        <f>ROUND(IF($B167="Annuity",SUMIFS('Annuity Prices'!AJ:AJ,'Annuity Prices'!$B:$B,$D167,'Annuity Prices'!$E:$E,$G167),IF($B167="RAB Short",SUMIFS('RAB Prices Short'!AJ:AJ,'RAB Prices Short'!$B:$B,'All Prices combined'!$D167,'RAB Prices Short'!$E:$E,'All Prices combined'!$G167),IF($B167="RAB Long",SUMIFS('RAB Prices Long'!AJ:AJ,'RAB Prices Long'!$B:$B,'All Prices combined'!$D167,'RAB Prices Long'!$E:$E,'All Prices combined'!$G167)))),2)</f>
        <v>15.29</v>
      </c>
      <c r="AH167" s="2">
        <f>ROUND(IF($B167="Annuity",SUMIFS('Annuity Prices'!AK:AK,'Annuity Prices'!$B:$B,$D167,'Annuity Prices'!$E:$E,$G167),IF($B167="RAB Short",SUMIFS('RAB Prices Short'!AK:AK,'RAB Prices Short'!$B:$B,'All Prices combined'!$D167,'RAB Prices Short'!$E:$E,'All Prices combined'!$G167),IF($B167="RAB Long",SUMIFS('RAB Prices Long'!AK:AK,'RAB Prices Long'!$B:$B,'All Prices combined'!$D167,'RAB Prices Long'!$E:$E,'All Prices combined'!$G167)))),2)</f>
        <v>15.68</v>
      </c>
      <c r="AI167" s="2">
        <f>ROUND(IF($B167="Annuity",SUMIFS('Annuity Prices'!AL:AL,'Annuity Prices'!$B:$B,$D167,'Annuity Prices'!$E:$E,$G167),IF($B167="RAB Short",SUMIFS('RAB Prices Short'!AL:AL,'RAB Prices Short'!$B:$B,'All Prices combined'!$D167,'RAB Prices Short'!$E:$E,'All Prices combined'!$G167),IF($B167="RAB Long",SUMIFS('RAB Prices Long'!AL:AL,'RAB Prices Long'!$B:$B,'All Prices combined'!$D167,'RAB Prices Long'!$E:$E,'All Prices combined'!$G167)))),2)</f>
        <v>16.07</v>
      </c>
      <c r="AJ167" s="2">
        <f>ROUND(IF($B167="Annuity",SUMIFS('Annuity Prices'!AM:AM,'Annuity Prices'!$B:$B,$D167,'Annuity Prices'!$E:$E,$G167),IF($B167="RAB Short",SUMIFS('RAB Prices Short'!AM:AM,'RAB Prices Short'!$B:$B,'All Prices combined'!$D167,'RAB Prices Short'!$E:$E,'All Prices combined'!$G167),IF($B167="RAB Long",SUMIFS('RAB Prices Long'!AM:AM,'RAB Prices Long'!$B:$B,'All Prices combined'!$D167,'RAB Prices Long'!$E:$E,'All Prices combined'!$G167)))),2)</f>
        <v>16.47</v>
      </c>
      <c r="AK167" s="2">
        <f>ROUND(IF($B167="Annuity",SUMIFS('Annuity Prices'!AN:AN,'Annuity Prices'!$B:$B,$D167,'Annuity Prices'!$E:$E,$G167),IF($B167="RAB Short",SUMIFS('RAB Prices Short'!AN:AN,'RAB Prices Short'!$B:$B,'All Prices combined'!$D167,'RAB Prices Short'!$E:$E,'All Prices combined'!$G167),IF($B167="RAB Long",SUMIFS('RAB Prices Long'!AN:AN,'RAB Prices Long'!$B:$B,'All Prices combined'!$D167,'RAB Prices Long'!$E:$E,'All Prices combined'!$G167)))),2)</f>
        <v>16.809999999999999</v>
      </c>
      <c r="AL167" s="2">
        <f>ROUND(IF($B167="Annuity",SUMIFS('Annuity Prices'!AO:AO,'Annuity Prices'!$B:$B,$D167,'Annuity Prices'!$E:$E,$G167),IF($B167="RAB Short",SUMIFS('RAB Prices Short'!AO:AO,'RAB Prices Short'!$B:$B,'All Prices combined'!$D167,'RAB Prices Short'!$E:$E,'All Prices combined'!$G167),IF($B167="RAB Long",SUMIFS('RAB Prices Long'!AO:AO,'RAB Prices Long'!$B:$B,'All Prices combined'!$D167,'RAB Prices Long'!$E:$E,'All Prices combined'!$G167)))),2)</f>
        <v>17.22</v>
      </c>
      <c r="AM167" s="2">
        <f>ROUND(IF($B167="Annuity",SUMIFS('Annuity Prices'!AP:AP,'Annuity Prices'!$B:$B,$D167,'Annuity Prices'!$E:$E,$G167),IF($B167="RAB Short",SUMIFS('RAB Prices Short'!AP:AP,'RAB Prices Short'!$B:$B,'All Prices combined'!$D167,'RAB Prices Short'!$E:$E,'All Prices combined'!$G167),IF($B167="RAB Long",SUMIFS('RAB Prices Long'!AP:AP,'RAB Prices Long'!$B:$B,'All Prices combined'!$D167,'RAB Prices Long'!$E:$E,'All Prices combined'!$G167)))),2)</f>
        <v>17.649999999999999</v>
      </c>
      <c r="AN167" s="2">
        <f>ROUND(IF($B167="Annuity",SUMIFS('Annuity Prices'!AQ:AQ,'Annuity Prices'!$B:$B,$D167,'Annuity Prices'!$E:$E,$G167),IF($B167="RAB Short",SUMIFS('RAB Prices Short'!AQ:AQ,'RAB Prices Short'!$B:$B,'All Prices combined'!$D167,'RAB Prices Short'!$E:$E,'All Prices combined'!$G167),IF($B167="RAB Long",SUMIFS('RAB Prices Long'!AQ:AQ,'RAB Prices Long'!$B:$B,'All Prices combined'!$D167,'RAB Prices Long'!$E:$E,'All Prices combined'!$G167)))),2)</f>
        <v>18.09</v>
      </c>
      <c r="AO167" s="2">
        <f>ROUND(IF($B167="Annuity",SUMIFS('Annuity Prices'!AR:AR,'Annuity Prices'!$B:$B,$D167,'Annuity Prices'!$E:$E,$G167),IF($B167="RAB Short",SUMIFS('RAB Prices Short'!AR:AR,'RAB Prices Short'!$B:$B,'All Prices combined'!$D167,'RAB Prices Short'!$E:$E,'All Prices combined'!$G167),IF($B167="RAB Long",SUMIFS('RAB Prices Long'!AR:AR,'RAB Prices Long'!$B:$B,'All Prices combined'!$D167,'RAB Prices Long'!$E:$E,'All Prices combined'!$G167)))),2)</f>
        <v>6.99</v>
      </c>
      <c r="AP167" s="2">
        <f>ROUND(IF($B167="Annuity",SUMIFS('Annuity Prices'!AS:AS,'Annuity Prices'!$B:$B,$D167,'Annuity Prices'!$E:$E,$G167),IF($B167="RAB Short",SUMIFS('RAB Prices Short'!AS:AS,'RAB Prices Short'!$B:$B,'All Prices combined'!$D167,'RAB Prices Short'!$E:$E,'All Prices combined'!$G167),IF($B167="RAB Long",SUMIFS('RAB Prices Long'!AS:AS,'RAB Prices Long'!$B:$B,'All Prices combined'!$D167,'RAB Prices Long'!$E:$E,'All Prices combined'!$G167)))),2)</f>
        <v>7.19</v>
      </c>
      <c r="AQ167" s="2">
        <f>ROUND(IF($B167="Annuity",SUMIFS('Annuity Prices'!AT:AT,'Annuity Prices'!$B:$B,$D167,'Annuity Prices'!$E:$E,$G167),IF($B167="RAB Short",SUMIFS('RAB Prices Short'!AT:AT,'RAB Prices Short'!$B:$B,'All Prices combined'!$D167,'RAB Prices Short'!$E:$E,'All Prices combined'!$G167),IF($B167="RAB Long",SUMIFS('RAB Prices Long'!AT:AT,'RAB Prices Long'!$B:$B,'All Prices combined'!$D167,'RAB Prices Long'!$E:$E,'All Prices combined'!$G167)))),2)</f>
        <v>7.4</v>
      </c>
      <c r="AR167" s="2">
        <f>ROUND(IF($B167="Annuity",SUMIFS('Annuity Prices'!AU:AU,'Annuity Prices'!$B:$B,$D167,'Annuity Prices'!$E:$E,$G167),IF($B167="RAB Short",SUMIFS('RAB Prices Short'!AU:AU,'RAB Prices Short'!$B:$B,'All Prices combined'!$D167,'RAB Prices Short'!$E:$E,'All Prices combined'!$G167),IF($B167="RAB Long",SUMIFS('RAB Prices Long'!AU:AU,'RAB Prices Long'!$B:$B,'All Prices combined'!$D167,'RAB Prices Long'!$E:$E,'All Prices combined'!$G167)))),2)</f>
        <v>8.5399999999999991</v>
      </c>
      <c r="AS167" s="2">
        <f>ROUND(IF($B167="Annuity",SUMIFS('Annuity Prices'!AV:AV,'Annuity Prices'!$B:$B,$D167,'Annuity Prices'!$E:$E,$G167),IF($B167="RAB Short",SUMIFS('RAB Prices Short'!AV:AV,'RAB Prices Short'!$B:$B,'All Prices combined'!$D167,'RAB Prices Short'!$E:$E,'All Prices combined'!$G167),IF($B167="RAB Long",SUMIFS('RAB Prices Long'!AV:AV,'RAB Prices Long'!$B:$B,'All Prices combined'!$D167,'RAB Prices Long'!$E:$E,'All Prices combined'!$G167)))),2)</f>
        <v>9.39</v>
      </c>
      <c r="AT167" s="2">
        <f>ROUND(IF($B167="Annuity",SUMIFS('Annuity Prices'!AW:AW,'Annuity Prices'!$B:$B,$D167,'Annuity Prices'!$E:$E,$G167),IF($B167="RAB Short",SUMIFS('RAB Prices Short'!AW:AW,'RAB Prices Short'!$B:$B,'All Prices combined'!$D167,'RAB Prices Short'!$E:$E,'All Prices combined'!$G167),IF($B167="RAB Long",SUMIFS('RAB Prices Long'!AW:AW,'RAB Prices Long'!$B:$B,'All Prices combined'!$D167,'RAB Prices Long'!$E:$E,'All Prices combined'!$G167)))),2)</f>
        <v>9.5500000000000007</v>
      </c>
      <c r="AU167" s="2">
        <f>ROUND(IF($B167="Annuity",SUMIFS('Annuity Prices'!AX:AX,'Annuity Prices'!$B:$B,$D167,'Annuity Prices'!$E:$E,$G167),IF($B167="RAB Short",SUMIFS('RAB Prices Short'!AX:AX,'RAB Prices Short'!$B:$B,'All Prices combined'!$D167,'RAB Prices Short'!$E:$E,'All Prices combined'!$G167),IF($B167="RAB Long",SUMIFS('RAB Prices Long'!AX:AX,'RAB Prices Long'!$B:$B,'All Prices combined'!$D167,'RAB Prices Long'!$E:$E,'All Prices combined'!$G167)))),2)</f>
        <v>9.7899999999999991</v>
      </c>
      <c r="AV167" s="2">
        <f>ROUND(IF($B167="Annuity",SUMIFS('Annuity Prices'!AY:AY,'Annuity Prices'!$B:$B,$D167,'Annuity Prices'!$E:$E,$G167),IF($B167="RAB Short",SUMIFS('RAB Prices Short'!AY:AY,'RAB Prices Short'!$B:$B,'All Prices combined'!$D167,'RAB Prices Short'!$E:$E,'All Prices combined'!$G167),IF($B167="RAB Long",SUMIFS('RAB Prices Long'!AY:AY,'RAB Prices Long'!$B:$B,'All Prices combined'!$D167,'RAB Prices Long'!$E:$E,'All Prices combined'!$G167)))),2)</f>
        <v>10.029999999999999</v>
      </c>
      <c r="AW167" s="2">
        <f>ROUND(IF($B167="Annuity",SUMIFS('Annuity Prices'!AZ:AZ,'Annuity Prices'!$B:$B,$D167,'Annuity Prices'!$E:$E,$G167),IF($B167="RAB Short",SUMIFS('RAB Prices Short'!AZ:AZ,'RAB Prices Short'!$B:$B,'All Prices combined'!$D167,'RAB Prices Short'!$E:$E,'All Prices combined'!$G167),IF($B167="RAB Long",SUMIFS('RAB Prices Long'!AZ:AZ,'RAB Prices Long'!$B:$B,'All Prices combined'!$D167,'RAB Prices Long'!$E:$E,'All Prices combined'!$G167)))),2)</f>
        <v>10.29</v>
      </c>
      <c r="AX167" s="2">
        <f>ROUND(IF($B167="Annuity",SUMIFS('Annuity Prices'!BA:BA,'Annuity Prices'!$B:$B,$D167,'Annuity Prices'!$E:$E,$G167),IF($B167="RAB Short",SUMIFS('RAB Prices Short'!BA:BA,'RAB Prices Short'!$B:$B,'All Prices combined'!$D167,'RAB Prices Short'!$E:$E,'All Prices combined'!$G167),IF($B167="RAB Long",SUMIFS('RAB Prices Long'!BA:BA,'RAB Prices Long'!$B:$B,'All Prices combined'!$D167,'RAB Prices Long'!$E:$E,'All Prices combined'!$G167)))),2)</f>
        <v>10.49</v>
      </c>
      <c r="AY167" s="2">
        <f>ROUND(IF($B167="Annuity",SUMIFS('Annuity Prices'!BB:BB,'Annuity Prices'!$B:$B,$D167,'Annuity Prices'!$E:$E,$G167),IF($B167="RAB Short",SUMIFS('RAB Prices Short'!BB:BB,'RAB Prices Short'!$B:$B,'All Prices combined'!$D167,'RAB Prices Short'!$E:$E,'All Prices combined'!$G167),IF($B167="RAB Long",SUMIFS('RAB Prices Long'!BB:BB,'RAB Prices Long'!$B:$B,'All Prices combined'!$D167,'RAB Prices Long'!$E:$E,'All Prices combined'!$G167)))),2)</f>
        <v>10.76</v>
      </c>
      <c r="AZ167" s="2">
        <f>ROUND(IF($B167="Annuity",SUMIFS('Annuity Prices'!BC:BC,'Annuity Prices'!$B:$B,$D167,'Annuity Prices'!$E:$E,$G167),IF($B167="RAB Short",SUMIFS('RAB Prices Short'!BC:BC,'RAB Prices Short'!$B:$B,'All Prices combined'!$D167,'RAB Prices Short'!$E:$E,'All Prices combined'!$G167),IF($B167="RAB Long",SUMIFS('RAB Prices Long'!BC:BC,'RAB Prices Long'!$B:$B,'All Prices combined'!$D167,'RAB Prices Long'!$E:$E,'All Prices combined'!$G167)))),2)</f>
        <v>11.03</v>
      </c>
      <c r="BA167" s="2">
        <f>ROUND(IF($B167="Annuity",SUMIFS('Annuity Prices'!BD:BD,'Annuity Prices'!$B:$B,$D167,'Annuity Prices'!$E:$E,$G167),IF($B167="RAB Short",SUMIFS('RAB Prices Short'!BD:BD,'RAB Prices Short'!$B:$B,'All Prices combined'!$D167,'RAB Prices Short'!$E:$E,'All Prices combined'!$G167),IF($B167="RAB Long",SUMIFS('RAB Prices Long'!BD:BD,'RAB Prices Long'!$B:$B,'All Prices combined'!$D167,'RAB Prices Long'!$E:$E,'All Prices combined'!$G167)))),2)</f>
        <v>11.3</v>
      </c>
      <c r="BB167" s="2">
        <f>ROUND(IF($B167="Annuity",SUMIFS('Annuity Prices'!BE:BE,'Annuity Prices'!$B:$B,$D167,'Annuity Prices'!$E:$E,$G167),IF($B167="RAB Short",SUMIFS('RAB Prices Short'!BE:BE,'RAB Prices Short'!$B:$B,'All Prices combined'!$D167,'RAB Prices Short'!$E:$E,'All Prices combined'!$G167),IF($B167="RAB Long",SUMIFS('RAB Prices Long'!BE:BE,'RAB Prices Long'!$B:$B,'All Prices combined'!$D167,'RAB Prices Long'!$E:$E,'All Prices combined'!$G167)))),2)</f>
        <v>11.53</v>
      </c>
      <c r="BC167" s="2">
        <f>ROUND(IF($B167="Annuity",SUMIFS('Annuity Prices'!BF:BF,'Annuity Prices'!$B:$B,$D167,'Annuity Prices'!$E:$E,$G167),IF($B167="RAB Short",SUMIFS('RAB Prices Short'!BF:BF,'RAB Prices Short'!$B:$B,'All Prices combined'!$D167,'RAB Prices Short'!$E:$E,'All Prices combined'!$G167),IF($B167="RAB Long",SUMIFS('RAB Prices Long'!BF:BF,'RAB Prices Long'!$B:$B,'All Prices combined'!$D167,'RAB Prices Long'!$E:$E,'All Prices combined'!$G167)))),2)</f>
        <v>11.81</v>
      </c>
      <c r="BD167" s="2">
        <f>ROUND(IF($B167="Annuity",SUMIFS('Annuity Prices'!BG:BG,'Annuity Prices'!$B:$B,$D167,'Annuity Prices'!$E:$E,$G167),IF($B167="RAB Short",SUMIFS('RAB Prices Short'!BG:BG,'RAB Prices Short'!$B:$B,'All Prices combined'!$D167,'RAB Prices Short'!$E:$E,'All Prices combined'!$G167),IF($B167="RAB Long",SUMIFS('RAB Prices Long'!BG:BG,'RAB Prices Long'!$B:$B,'All Prices combined'!$D167,'RAB Prices Long'!$E:$E,'All Prices combined'!$G167)))),2)</f>
        <v>12.11</v>
      </c>
      <c r="BE167" s="2">
        <f>ROUND(IF($B167="Annuity",SUMIFS('Annuity Prices'!BH:BH,'Annuity Prices'!$B:$B,$D167,'Annuity Prices'!$E:$E,$G167),IF($B167="RAB Short",SUMIFS('RAB Prices Short'!BH:BH,'RAB Prices Short'!$B:$B,'All Prices combined'!$D167,'RAB Prices Short'!$E:$E,'All Prices combined'!$G167),IF($B167="RAB Long",SUMIFS('RAB Prices Long'!BH:BH,'RAB Prices Long'!$B:$B,'All Prices combined'!$D167,'RAB Prices Long'!$E:$E,'All Prices combined'!$G167)))),2)</f>
        <v>12.42</v>
      </c>
      <c r="BF167" s="2">
        <f>ROUND(IF($B167="Annuity",SUMIFS('Annuity Prices'!BI:BI,'Annuity Prices'!$B:$B,$D167,'Annuity Prices'!$E:$E,$G167),IF($B167="RAB Short",SUMIFS('RAB Prices Short'!BI:BI,'RAB Prices Short'!$B:$B,'All Prices combined'!$D167,'RAB Prices Short'!$E:$E,'All Prices combined'!$G167),IF($B167="RAB Long",SUMIFS('RAB Prices Long'!BI:BI,'RAB Prices Long'!$B:$B,'All Prices combined'!$D167,'RAB Prices Long'!$E:$E,'All Prices combined'!$G167)))),2)</f>
        <v>12.67</v>
      </c>
      <c r="BG167" s="2">
        <f>ROUND(IF($B167="Annuity",SUMIFS('Annuity Prices'!BJ:BJ,'Annuity Prices'!$B:$B,$D167,'Annuity Prices'!$E:$E,$G167),IF($B167="RAB Short",SUMIFS('RAB Prices Short'!BJ:BJ,'RAB Prices Short'!$B:$B,'All Prices combined'!$D167,'RAB Prices Short'!$E:$E,'All Prices combined'!$G167),IF($B167="RAB Long",SUMIFS('RAB Prices Long'!BJ:BJ,'RAB Prices Long'!$B:$B,'All Prices combined'!$D167,'RAB Prices Long'!$E:$E,'All Prices combined'!$G167)))),2)</f>
        <v>12.98</v>
      </c>
      <c r="BH167" s="2">
        <f>ROUND(IF($B167="Annuity",SUMIFS('Annuity Prices'!BK:BK,'Annuity Prices'!$B:$B,$D167,'Annuity Prices'!$E:$E,$G167),IF($B167="RAB Short",SUMIFS('RAB Prices Short'!BK:BK,'RAB Prices Short'!$B:$B,'All Prices combined'!$D167,'RAB Prices Short'!$E:$E,'All Prices combined'!$G167),IF($B167="RAB Long",SUMIFS('RAB Prices Long'!BK:BK,'RAB Prices Long'!$B:$B,'All Prices combined'!$D167,'RAB Prices Long'!$E:$E,'All Prices combined'!$G167)))),2)</f>
        <v>13.31</v>
      </c>
      <c r="BI167" s="2">
        <f>ROUND(IF($B167="Annuity",SUMIFS('Annuity Prices'!BL:BL,'Annuity Prices'!$B:$B,$D167,'Annuity Prices'!$E:$E,$G167),IF($B167="RAB Short",SUMIFS('RAB Prices Short'!BL:BL,'RAB Prices Short'!$B:$B,'All Prices combined'!$D167,'RAB Prices Short'!$E:$E,'All Prices combined'!$G167),IF($B167="RAB Long",SUMIFS('RAB Prices Long'!BL:BL,'RAB Prices Long'!$B:$B,'All Prices combined'!$D167,'RAB Prices Long'!$E:$E,'All Prices combined'!$G167)))),2)</f>
        <v>13.64</v>
      </c>
      <c r="BJ167" s="2">
        <f>ROUND(IF($B167="Annuity",SUMIFS('Annuity Prices'!BM:BM,'Annuity Prices'!$B:$B,$D167,'Annuity Prices'!$E:$E,$G167),IF($B167="RAB Short",SUMIFS('RAB Prices Short'!BM:BM,'RAB Prices Short'!$B:$B,'All Prices combined'!$D167,'RAB Prices Short'!$E:$E,'All Prices combined'!$G167),IF($B167="RAB Long",SUMIFS('RAB Prices Long'!BM:BM,'RAB Prices Long'!$B:$B,'All Prices combined'!$D167,'RAB Prices Long'!$E:$E,'All Prices combined'!$G167)))),2)</f>
        <v>13.92</v>
      </c>
      <c r="BK167" s="2">
        <f>ROUND(IF($B167="Annuity",SUMIFS('Annuity Prices'!BN:BN,'Annuity Prices'!$B:$B,$D167,'Annuity Prices'!$E:$E,$G167),IF($B167="RAB Short",SUMIFS('RAB Prices Short'!BN:BN,'RAB Prices Short'!$B:$B,'All Prices combined'!$D167,'RAB Prices Short'!$E:$E,'All Prices combined'!$G167),IF($B167="RAB Long",SUMIFS('RAB Prices Long'!BN:BN,'RAB Prices Long'!$B:$B,'All Prices combined'!$D167,'RAB Prices Long'!$E:$E,'All Prices combined'!$G167)))),2)</f>
        <v>14.27</v>
      </c>
      <c r="BL167" s="2">
        <f>ROUND(IF($B167="Annuity",SUMIFS('Annuity Prices'!BO:BO,'Annuity Prices'!$B:$B,$D167,'Annuity Prices'!$E:$E,$G167),IF($B167="RAB Short",SUMIFS('RAB Prices Short'!BO:BO,'RAB Prices Short'!$B:$B,'All Prices combined'!$D167,'RAB Prices Short'!$E:$E,'All Prices combined'!$G167),IF($B167="RAB Long",SUMIFS('RAB Prices Long'!BO:BO,'RAB Prices Long'!$B:$B,'All Prices combined'!$D167,'RAB Prices Long'!$E:$E,'All Prices combined'!$G167)))),2)</f>
        <v>14.63</v>
      </c>
      <c r="BM167" s="2">
        <f>ROUND(IF($B167="Annuity",SUMIFS('Annuity Prices'!BP:BP,'Annuity Prices'!$B:$B,$D167,'Annuity Prices'!$E:$E,$G167),IF($B167="RAB Short",SUMIFS('RAB Prices Short'!BP:BP,'RAB Prices Short'!$B:$B,'All Prices combined'!$D167,'RAB Prices Short'!$E:$E,'All Prices combined'!$G167),IF($B167="RAB Long",SUMIFS('RAB Prices Long'!BP:BP,'RAB Prices Long'!$B:$B,'All Prices combined'!$D167,'RAB Prices Long'!$E:$E,'All Prices combined'!$G167)))),2)</f>
        <v>14.99</v>
      </c>
      <c r="BN167" s="2">
        <f>ROUND(IF($B167="Annuity",SUMIFS('Annuity Prices'!BQ:BQ,'Annuity Prices'!$B:$B,$D167,'Annuity Prices'!$E:$E,$G167),IF($B167="RAB Short",SUMIFS('RAB Prices Short'!BQ:BQ,'RAB Prices Short'!$B:$B,'All Prices combined'!$D167,'RAB Prices Short'!$E:$E,'All Prices combined'!$G167),IF($B167="RAB Long",SUMIFS('RAB Prices Long'!BQ:BQ,'RAB Prices Long'!$B:$B,'All Prices combined'!$D167,'RAB Prices Long'!$E:$E,'All Prices combined'!$G167)))),2)</f>
        <v>15.29</v>
      </c>
      <c r="BO167" s="2">
        <f>ROUND(IF($B167="Annuity",SUMIFS('Annuity Prices'!BR:BR,'Annuity Prices'!$B:$B,$D167,'Annuity Prices'!$E:$E,$G167),IF($B167="RAB Short",SUMIFS('RAB Prices Short'!BR:BR,'RAB Prices Short'!$B:$B,'All Prices combined'!$D167,'RAB Prices Short'!$E:$E,'All Prices combined'!$G167),IF($B167="RAB Long",SUMIFS('RAB Prices Long'!BR:BR,'RAB Prices Long'!$B:$B,'All Prices combined'!$D167,'RAB Prices Long'!$E:$E,'All Prices combined'!$G167)))),2)</f>
        <v>15.68</v>
      </c>
      <c r="BP167" s="2">
        <f>ROUND(IF($B167="Annuity",SUMIFS('Annuity Prices'!BS:BS,'Annuity Prices'!$B:$B,$D167,'Annuity Prices'!$E:$E,$G167),IF($B167="RAB Short",SUMIFS('RAB Prices Short'!BS:BS,'RAB Prices Short'!$B:$B,'All Prices combined'!$D167,'RAB Prices Short'!$E:$E,'All Prices combined'!$G167),IF($B167="RAB Long",SUMIFS('RAB Prices Long'!BS:BS,'RAB Prices Long'!$B:$B,'All Prices combined'!$D167,'RAB Prices Long'!$E:$E,'All Prices combined'!$G167)))),2)</f>
        <v>16.07</v>
      </c>
      <c r="BQ167" s="2">
        <f>ROUND(IF($B167="Annuity",SUMIFS('Annuity Prices'!BT:BT,'Annuity Prices'!$B:$B,$D167,'Annuity Prices'!$E:$E,$G167),IF($B167="RAB Short",SUMIFS('RAB Prices Short'!BT:BT,'RAB Prices Short'!$B:$B,'All Prices combined'!$D167,'RAB Prices Short'!$E:$E,'All Prices combined'!$G167),IF($B167="RAB Long",SUMIFS('RAB Prices Long'!BT:BT,'RAB Prices Long'!$B:$B,'All Prices combined'!$D167,'RAB Prices Long'!$E:$E,'All Prices combined'!$G167)))),2)</f>
        <v>16.47</v>
      </c>
      <c r="BR167" s="2">
        <f>ROUND(IF($B167="Annuity",SUMIFS('Annuity Prices'!BU:BU,'Annuity Prices'!$B:$B,$D167,'Annuity Prices'!$E:$E,$G167),IF($B167="RAB Short",SUMIFS('RAB Prices Short'!BU:BU,'RAB Prices Short'!$B:$B,'All Prices combined'!$D167,'RAB Prices Short'!$E:$E,'All Prices combined'!$G167),IF($B167="RAB Long",SUMIFS('RAB Prices Long'!BU:BU,'RAB Prices Long'!$B:$B,'All Prices combined'!$D167,'RAB Prices Long'!$E:$E,'All Prices combined'!$G167)))),2)</f>
        <v>16.809999999999999</v>
      </c>
      <c r="BS167" s="2">
        <f>ROUND(IF($B167="Annuity",SUMIFS('Annuity Prices'!BV:BV,'Annuity Prices'!$B:$B,$D167,'Annuity Prices'!$E:$E,$G167),IF($B167="RAB Short",SUMIFS('RAB Prices Short'!BV:BV,'RAB Prices Short'!$B:$B,'All Prices combined'!$D167,'RAB Prices Short'!$E:$E,'All Prices combined'!$G167),IF($B167="RAB Long",SUMIFS('RAB Prices Long'!BV:BV,'RAB Prices Long'!$B:$B,'All Prices combined'!$D167,'RAB Prices Long'!$E:$E,'All Prices combined'!$G167)))),2)</f>
        <v>17.22</v>
      </c>
      <c r="BT167" s="2">
        <f>ROUND(IF($B167="Annuity",SUMIFS('Annuity Prices'!BW:BW,'Annuity Prices'!$B:$B,$D167,'Annuity Prices'!$E:$E,$G167),IF($B167="RAB Short",SUMIFS('RAB Prices Short'!BW:BW,'RAB Prices Short'!$B:$B,'All Prices combined'!$D167,'RAB Prices Short'!$E:$E,'All Prices combined'!$G167),IF($B167="RAB Long",SUMIFS('RAB Prices Long'!BW:BW,'RAB Prices Long'!$B:$B,'All Prices combined'!$D167,'RAB Prices Long'!$E:$E,'All Prices combined'!$G167)))),2)</f>
        <v>17.649999999999999</v>
      </c>
      <c r="BU167" s="2">
        <f>ROUND(IF($B167="Annuity",SUMIFS('Annuity Prices'!BX:BX,'Annuity Prices'!$B:$B,$D167,'Annuity Prices'!$E:$E,$G167),IF($B167="RAB Short",SUMIFS('RAB Prices Short'!BX:BX,'RAB Prices Short'!$B:$B,'All Prices combined'!$D167,'RAB Prices Short'!$E:$E,'All Prices combined'!$G167),IF($B167="RAB Long",SUMIFS('RAB Prices Long'!BX:BX,'RAB Prices Long'!$B:$B,'All Prices combined'!$D167,'RAB Prices Long'!$E:$E,'All Prices combined'!$G167)))),2)</f>
        <v>18.09</v>
      </c>
    </row>
    <row r="168" spans="2:73" x14ac:dyDescent="0.25">
      <c r="B168" t="s">
        <v>37</v>
      </c>
      <c r="C168" s="1" t="s">
        <v>212</v>
      </c>
      <c r="D168" s="1"/>
      <c r="E168" s="1"/>
      <c r="F168" s="1" t="s">
        <v>212</v>
      </c>
      <c r="G168" s="1" t="s">
        <v>213</v>
      </c>
      <c r="H168" s="1"/>
      <c r="I168" s="2">
        <f>ROUND(IF($B168="Annuity",SUMIFS('Annuity Prices'!L:L,'Annuity Prices'!$B:$B,$D168,'Annuity Prices'!$E:$E,$G168),IF($B168="RAB Short",SUMIFS('RAB Prices Short'!L:L,'RAB Prices Short'!$B:$B,'All Prices combined'!$D168,'RAB Prices Short'!$E:$E,'All Prices combined'!$G168),IF($B168="RAB Long",SUMIFS('RAB Prices Long'!L:L,'RAB Prices Long'!$B:$B,'All Prices combined'!$D168,'RAB Prices Long'!$E:$E,'All Prices combined'!$G168)))),2)</f>
        <v>0</v>
      </c>
      <c r="J168" s="2">
        <f>ROUND(IF($B168="Annuity",SUMIFS('Annuity Prices'!M:M,'Annuity Prices'!$B:$B,$D168,'Annuity Prices'!$E:$E,$G168),IF($B168="RAB Short",SUMIFS('RAB Prices Short'!M:M,'RAB Prices Short'!$B:$B,'All Prices combined'!$D168,'RAB Prices Short'!$E:$E,'All Prices combined'!$G168),IF($B168="RAB Long",SUMIFS('RAB Prices Long'!M:M,'RAB Prices Long'!$B:$B,'All Prices combined'!$D168,'RAB Prices Long'!$E:$E,'All Prices combined'!$G168)))),2)</f>
        <v>0</v>
      </c>
      <c r="K168" s="2">
        <f>ROUND(IF($B168="Annuity",SUMIFS('Annuity Prices'!N:N,'Annuity Prices'!$B:$B,$D168,'Annuity Prices'!$E:$E,$G168),IF($B168="RAB Short",SUMIFS('RAB Prices Short'!N:N,'RAB Prices Short'!$B:$B,'All Prices combined'!$D168,'RAB Prices Short'!$E:$E,'All Prices combined'!$G168),IF($B168="RAB Long",SUMIFS('RAB Prices Long'!N:N,'RAB Prices Long'!$B:$B,'All Prices combined'!$D168,'RAB Prices Long'!$E:$E,'All Prices combined'!$G168)))),2)</f>
        <v>0</v>
      </c>
      <c r="L168" s="2">
        <f>ROUND(IF($B168="Annuity",SUMIFS('Annuity Prices'!O:O,'Annuity Prices'!$B:$B,$D168,'Annuity Prices'!$E:$E,$G168),IF($B168="RAB Short",SUMIFS('RAB Prices Short'!O:O,'RAB Prices Short'!$B:$B,'All Prices combined'!$D168,'RAB Prices Short'!$E:$E,'All Prices combined'!$G168),IF($B168="RAB Long",SUMIFS('RAB Prices Long'!O:O,'RAB Prices Long'!$B:$B,'All Prices combined'!$D168,'RAB Prices Long'!$E:$E,'All Prices combined'!$G168)))),2)</f>
        <v>0</v>
      </c>
      <c r="M168" s="2">
        <f>ROUND(IF($B168="Annuity",SUMIFS('Annuity Prices'!P:P,'Annuity Prices'!$B:$B,$D168,'Annuity Prices'!$E:$E,$G168),IF($B168="RAB Short",SUMIFS('RAB Prices Short'!P:P,'RAB Prices Short'!$B:$B,'All Prices combined'!$D168,'RAB Prices Short'!$E:$E,'All Prices combined'!$G168),IF($B168="RAB Long",SUMIFS('RAB Prices Long'!P:P,'RAB Prices Long'!$B:$B,'All Prices combined'!$D168,'RAB Prices Long'!$E:$E,'All Prices combined'!$G168)))),2)</f>
        <v>0</v>
      </c>
      <c r="N168" s="2">
        <f>ROUND(IF($B168="Annuity",SUMIFS('Annuity Prices'!Q:Q,'Annuity Prices'!$B:$B,$D168,'Annuity Prices'!$E:$E,$G168),IF($B168="RAB Short",SUMIFS('RAB Prices Short'!Q:Q,'RAB Prices Short'!$B:$B,'All Prices combined'!$D168,'RAB Prices Short'!$E:$E,'All Prices combined'!$G168),IF($B168="RAB Long",SUMIFS('RAB Prices Long'!Q:Q,'RAB Prices Long'!$B:$B,'All Prices combined'!$D168,'RAB Prices Long'!$E:$E,'All Prices combined'!$G168)))),2)</f>
        <v>0</v>
      </c>
      <c r="O168" s="2">
        <f>ROUND(IF($B168="Annuity",SUMIFS('Annuity Prices'!R:R,'Annuity Prices'!$B:$B,$D168,'Annuity Prices'!$E:$E,$G168),IF($B168="RAB Short",SUMIFS('RAB Prices Short'!R:R,'RAB Prices Short'!$B:$B,'All Prices combined'!$D168,'RAB Prices Short'!$E:$E,'All Prices combined'!$G168),IF($B168="RAB Long",SUMIFS('RAB Prices Long'!R:R,'RAB Prices Long'!$B:$B,'All Prices combined'!$D168,'RAB Prices Long'!$E:$E,'All Prices combined'!$G168)))),2)</f>
        <v>0</v>
      </c>
      <c r="P168" s="2">
        <f>ROUND(IF($B168="Annuity",SUMIFS('Annuity Prices'!S:S,'Annuity Prices'!$B:$B,$D168,'Annuity Prices'!$E:$E,$G168),IF($B168="RAB Short",SUMIFS('RAB Prices Short'!S:S,'RAB Prices Short'!$B:$B,'All Prices combined'!$D168,'RAB Prices Short'!$E:$E,'All Prices combined'!$G168),IF($B168="RAB Long",SUMIFS('RAB Prices Long'!S:S,'RAB Prices Long'!$B:$B,'All Prices combined'!$D168,'RAB Prices Long'!$E:$E,'All Prices combined'!$G168)))),2)</f>
        <v>0</v>
      </c>
      <c r="Q168" s="2">
        <f>ROUND(IF($B168="Annuity",SUMIFS('Annuity Prices'!T:T,'Annuity Prices'!$B:$B,$D168,'Annuity Prices'!$E:$E,$G168),IF($B168="RAB Short",SUMIFS('RAB Prices Short'!T:T,'RAB Prices Short'!$B:$B,'All Prices combined'!$D168,'RAB Prices Short'!$E:$E,'All Prices combined'!$G168),IF($B168="RAB Long",SUMIFS('RAB Prices Long'!T:T,'RAB Prices Long'!$B:$B,'All Prices combined'!$D168,'RAB Prices Long'!$E:$E,'All Prices combined'!$G168)))),2)</f>
        <v>0</v>
      </c>
      <c r="R168" s="2">
        <f>ROUND(IF($B168="Annuity",SUMIFS('Annuity Prices'!U:U,'Annuity Prices'!$B:$B,$D168,'Annuity Prices'!$E:$E,$G168),IF($B168="RAB Short",SUMIFS('RAB Prices Short'!U:U,'RAB Prices Short'!$B:$B,'All Prices combined'!$D168,'RAB Prices Short'!$E:$E,'All Prices combined'!$G168),IF($B168="RAB Long",SUMIFS('RAB Prices Long'!U:U,'RAB Prices Long'!$B:$B,'All Prices combined'!$D168,'RAB Prices Long'!$E:$E,'All Prices combined'!$G168)))),2)</f>
        <v>0</v>
      </c>
      <c r="S168" s="2">
        <f>ROUND(IF($B168="Annuity",SUMIFS('Annuity Prices'!V:V,'Annuity Prices'!$B:$B,$D168,'Annuity Prices'!$E:$E,$G168),IF($B168="RAB Short",SUMIFS('RAB Prices Short'!V:V,'RAB Prices Short'!$B:$B,'All Prices combined'!$D168,'RAB Prices Short'!$E:$E,'All Prices combined'!$G168),IF($B168="RAB Long",SUMIFS('RAB Prices Long'!V:V,'RAB Prices Long'!$B:$B,'All Prices combined'!$D168,'RAB Prices Long'!$E:$E,'All Prices combined'!$G168)))),2)</f>
        <v>0</v>
      </c>
      <c r="T168" s="2">
        <f>ROUND(IF($B168="Annuity",SUMIFS('Annuity Prices'!W:W,'Annuity Prices'!$B:$B,$D168,'Annuity Prices'!$E:$E,$G168),IF($B168="RAB Short",SUMIFS('RAB Prices Short'!W:W,'RAB Prices Short'!$B:$B,'All Prices combined'!$D168,'RAB Prices Short'!$E:$E,'All Prices combined'!$G168),IF($B168="RAB Long",SUMIFS('RAB Prices Long'!W:W,'RAB Prices Long'!$B:$B,'All Prices combined'!$D168,'RAB Prices Long'!$E:$E,'All Prices combined'!$G168)))),2)</f>
        <v>0</v>
      </c>
      <c r="U168" s="2">
        <f>ROUND(IF($B168="Annuity",SUMIFS('Annuity Prices'!X:X,'Annuity Prices'!$B:$B,$D168,'Annuity Prices'!$E:$E,$G168),IF($B168="RAB Short",SUMIFS('RAB Prices Short'!X:X,'RAB Prices Short'!$B:$B,'All Prices combined'!$D168,'RAB Prices Short'!$E:$E,'All Prices combined'!$G168),IF($B168="RAB Long",SUMIFS('RAB Prices Long'!X:X,'RAB Prices Long'!$B:$B,'All Prices combined'!$D168,'RAB Prices Long'!$E:$E,'All Prices combined'!$G168)))),2)</f>
        <v>0</v>
      </c>
      <c r="V168" s="2">
        <f>ROUND(IF($B168="Annuity",SUMIFS('Annuity Prices'!Y:Y,'Annuity Prices'!$B:$B,$D168,'Annuity Prices'!$E:$E,$G168),IF($B168="RAB Short",SUMIFS('RAB Prices Short'!Y:Y,'RAB Prices Short'!$B:$B,'All Prices combined'!$D168,'RAB Prices Short'!$E:$E,'All Prices combined'!$G168),IF($B168="RAB Long",SUMIFS('RAB Prices Long'!Y:Y,'RAB Prices Long'!$B:$B,'All Prices combined'!$D168,'RAB Prices Long'!$E:$E,'All Prices combined'!$G168)))),2)</f>
        <v>0</v>
      </c>
      <c r="W168" s="2">
        <f>ROUND(IF($B168="Annuity",SUMIFS('Annuity Prices'!Z:Z,'Annuity Prices'!$B:$B,$D168,'Annuity Prices'!$E:$E,$G168),IF($B168="RAB Short",SUMIFS('RAB Prices Short'!Z:Z,'RAB Prices Short'!$B:$B,'All Prices combined'!$D168,'RAB Prices Short'!$E:$E,'All Prices combined'!$G168),IF($B168="RAB Long",SUMIFS('RAB Prices Long'!Z:Z,'RAB Prices Long'!$B:$B,'All Prices combined'!$D168,'RAB Prices Long'!$E:$E,'All Prices combined'!$G168)))),2)</f>
        <v>0</v>
      </c>
      <c r="X168" s="2">
        <f>ROUND(IF($B168="Annuity",SUMIFS('Annuity Prices'!AA:AA,'Annuity Prices'!$B:$B,$D168,'Annuity Prices'!$E:$E,$G168),IF($B168="RAB Short",SUMIFS('RAB Prices Short'!AA:AA,'RAB Prices Short'!$B:$B,'All Prices combined'!$D168,'RAB Prices Short'!$E:$E,'All Prices combined'!$G168),IF($B168="RAB Long",SUMIFS('RAB Prices Long'!AA:AA,'RAB Prices Long'!$B:$B,'All Prices combined'!$D168,'RAB Prices Long'!$E:$E,'All Prices combined'!$G168)))),2)</f>
        <v>0</v>
      </c>
      <c r="Y168" s="2">
        <f>ROUND(IF($B168="Annuity",SUMIFS('Annuity Prices'!AB:AB,'Annuity Prices'!$B:$B,$D168,'Annuity Prices'!$E:$E,$G168),IF($B168="RAB Short",SUMIFS('RAB Prices Short'!AB:AB,'RAB Prices Short'!$B:$B,'All Prices combined'!$D168,'RAB Prices Short'!$E:$E,'All Prices combined'!$G168),IF($B168="RAB Long",SUMIFS('RAB Prices Long'!AB:AB,'RAB Prices Long'!$B:$B,'All Prices combined'!$D168,'RAB Prices Long'!$E:$E,'All Prices combined'!$G168)))),2)</f>
        <v>0</v>
      </c>
      <c r="Z168" s="2">
        <f>ROUND(IF($B168="Annuity",SUMIFS('Annuity Prices'!AC:AC,'Annuity Prices'!$B:$B,$D168,'Annuity Prices'!$E:$E,$G168),IF($B168="RAB Short",SUMIFS('RAB Prices Short'!AC:AC,'RAB Prices Short'!$B:$B,'All Prices combined'!$D168,'RAB Prices Short'!$E:$E,'All Prices combined'!$G168),IF($B168="RAB Long",SUMIFS('RAB Prices Long'!AC:AC,'RAB Prices Long'!$B:$B,'All Prices combined'!$D168,'RAB Prices Long'!$E:$E,'All Prices combined'!$G168)))),2)</f>
        <v>0</v>
      </c>
      <c r="AA168" s="2">
        <f>ROUND(IF($B168="Annuity",SUMIFS('Annuity Prices'!AD:AD,'Annuity Prices'!$B:$B,$D168,'Annuity Prices'!$E:$E,$G168),IF($B168="RAB Short",SUMIFS('RAB Prices Short'!AD:AD,'RAB Prices Short'!$B:$B,'All Prices combined'!$D168,'RAB Prices Short'!$E:$E,'All Prices combined'!$G168),IF($B168="RAB Long",SUMIFS('RAB Prices Long'!AD:AD,'RAB Prices Long'!$B:$B,'All Prices combined'!$D168,'RAB Prices Long'!$E:$E,'All Prices combined'!$G168)))),2)</f>
        <v>0</v>
      </c>
      <c r="AB168" s="2">
        <f>ROUND(IF($B168="Annuity",SUMIFS('Annuity Prices'!AE:AE,'Annuity Prices'!$B:$B,$D168,'Annuity Prices'!$E:$E,$G168),IF($B168="RAB Short",SUMIFS('RAB Prices Short'!AE:AE,'RAB Prices Short'!$B:$B,'All Prices combined'!$D168,'RAB Prices Short'!$E:$E,'All Prices combined'!$G168),IF($B168="RAB Long",SUMIFS('RAB Prices Long'!AE:AE,'RAB Prices Long'!$B:$B,'All Prices combined'!$D168,'RAB Prices Long'!$E:$E,'All Prices combined'!$G168)))),2)</f>
        <v>0</v>
      </c>
      <c r="AC168" s="2">
        <f>ROUND(IF($B168="Annuity",SUMIFS('Annuity Prices'!AF:AF,'Annuity Prices'!$B:$B,$D168,'Annuity Prices'!$E:$E,$G168),IF($B168="RAB Short",SUMIFS('RAB Prices Short'!AF:AF,'RAB Prices Short'!$B:$B,'All Prices combined'!$D168,'RAB Prices Short'!$E:$E,'All Prices combined'!$G168),IF($B168="RAB Long",SUMIFS('RAB Prices Long'!AF:AF,'RAB Prices Long'!$B:$B,'All Prices combined'!$D168,'RAB Prices Long'!$E:$E,'All Prices combined'!$G168)))),2)</f>
        <v>0</v>
      </c>
      <c r="AD168" s="2">
        <f>ROUND(IF($B168="Annuity",SUMIFS('Annuity Prices'!AG:AG,'Annuity Prices'!$B:$B,$D168,'Annuity Prices'!$E:$E,$G168),IF($B168="RAB Short",SUMIFS('RAB Prices Short'!AG:AG,'RAB Prices Short'!$B:$B,'All Prices combined'!$D168,'RAB Prices Short'!$E:$E,'All Prices combined'!$G168),IF($B168="RAB Long",SUMIFS('RAB Prices Long'!AG:AG,'RAB Prices Long'!$B:$B,'All Prices combined'!$D168,'RAB Prices Long'!$E:$E,'All Prices combined'!$G168)))),2)</f>
        <v>0</v>
      </c>
      <c r="AE168" s="2">
        <f>ROUND(IF($B168="Annuity",SUMIFS('Annuity Prices'!AH:AH,'Annuity Prices'!$B:$B,$D168,'Annuity Prices'!$E:$E,$G168),IF($B168="RAB Short",SUMIFS('RAB Prices Short'!AH:AH,'RAB Prices Short'!$B:$B,'All Prices combined'!$D168,'RAB Prices Short'!$E:$E,'All Prices combined'!$G168),IF($B168="RAB Long",SUMIFS('RAB Prices Long'!AH:AH,'RAB Prices Long'!$B:$B,'All Prices combined'!$D168,'RAB Prices Long'!$E:$E,'All Prices combined'!$G168)))),2)</f>
        <v>0</v>
      </c>
      <c r="AF168" s="2">
        <f>ROUND(IF($B168="Annuity",SUMIFS('Annuity Prices'!AI:AI,'Annuity Prices'!$B:$B,$D168,'Annuity Prices'!$E:$E,$G168),IF($B168="RAB Short",SUMIFS('RAB Prices Short'!AI:AI,'RAB Prices Short'!$B:$B,'All Prices combined'!$D168,'RAB Prices Short'!$E:$E,'All Prices combined'!$G168),IF($B168="RAB Long",SUMIFS('RAB Prices Long'!AI:AI,'RAB Prices Long'!$B:$B,'All Prices combined'!$D168,'RAB Prices Long'!$E:$E,'All Prices combined'!$G168)))),2)</f>
        <v>0</v>
      </c>
      <c r="AG168" s="2">
        <f>ROUND(IF($B168="Annuity",SUMIFS('Annuity Prices'!AJ:AJ,'Annuity Prices'!$B:$B,$D168,'Annuity Prices'!$E:$E,$G168),IF($B168="RAB Short",SUMIFS('RAB Prices Short'!AJ:AJ,'RAB Prices Short'!$B:$B,'All Prices combined'!$D168,'RAB Prices Short'!$E:$E,'All Prices combined'!$G168),IF($B168="RAB Long",SUMIFS('RAB Prices Long'!AJ:AJ,'RAB Prices Long'!$B:$B,'All Prices combined'!$D168,'RAB Prices Long'!$E:$E,'All Prices combined'!$G168)))),2)</f>
        <v>0</v>
      </c>
      <c r="AH168" s="2">
        <f>ROUND(IF($B168="Annuity",SUMIFS('Annuity Prices'!AK:AK,'Annuity Prices'!$B:$B,$D168,'Annuity Prices'!$E:$E,$G168),IF($B168="RAB Short",SUMIFS('RAB Prices Short'!AK:AK,'RAB Prices Short'!$B:$B,'All Prices combined'!$D168,'RAB Prices Short'!$E:$E,'All Prices combined'!$G168),IF($B168="RAB Long",SUMIFS('RAB Prices Long'!AK:AK,'RAB Prices Long'!$B:$B,'All Prices combined'!$D168,'RAB Prices Long'!$E:$E,'All Prices combined'!$G168)))),2)</f>
        <v>0</v>
      </c>
      <c r="AI168" s="2">
        <f>ROUND(IF($B168="Annuity",SUMIFS('Annuity Prices'!AL:AL,'Annuity Prices'!$B:$B,$D168,'Annuity Prices'!$E:$E,$G168),IF($B168="RAB Short",SUMIFS('RAB Prices Short'!AL:AL,'RAB Prices Short'!$B:$B,'All Prices combined'!$D168,'RAB Prices Short'!$E:$E,'All Prices combined'!$G168),IF($B168="RAB Long",SUMIFS('RAB Prices Long'!AL:AL,'RAB Prices Long'!$B:$B,'All Prices combined'!$D168,'RAB Prices Long'!$E:$E,'All Prices combined'!$G168)))),2)</f>
        <v>0</v>
      </c>
      <c r="AJ168" s="2">
        <f>ROUND(IF($B168="Annuity",SUMIFS('Annuity Prices'!AM:AM,'Annuity Prices'!$B:$B,$D168,'Annuity Prices'!$E:$E,$G168),IF($B168="RAB Short",SUMIFS('RAB Prices Short'!AM:AM,'RAB Prices Short'!$B:$B,'All Prices combined'!$D168,'RAB Prices Short'!$E:$E,'All Prices combined'!$G168),IF($B168="RAB Long",SUMIFS('RAB Prices Long'!AM:AM,'RAB Prices Long'!$B:$B,'All Prices combined'!$D168,'RAB Prices Long'!$E:$E,'All Prices combined'!$G168)))),2)</f>
        <v>0</v>
      </c>
      <c r="AK168" s="2">
        <f>ROUND(IF($B168="Annuity",SUMIFS('Annuity Prices'!AN:AN,'Annuity Prices'!$B:$B,$D168,'Annuity Prices'!$E:$E,$G168),IF($B168="RAB Short",SUMIFS('RAB Prices Short'!AN:AN,'RAB Prices Short'!$B:$B,'All Prices combined'!$D168,'RAB Prices Short'!$E:$E,'All Prices combined'!$G168),IF($B168="RAB Long",SUMIFS('RAB Prices Long'!AN:AN,'RAB Prices Long'!$B:$B,'All Prices combined'!$D168,'RAB Prices Long'!$E:$E,'All Prices combined'!$G168)))),2)</f>
        <v>0</v>
      </c>
      <c r="AL168" s="2">
        <f>ROUND(IF($B168="Annuity",SUMIFS('Annuity Prices'!AO:AO,'Annuity Prices'!$B:$B,$D168,'Annuity Prices'!$E:$E,$G168),IF($B168="RAB Short",SUMIFS('RAB Prices Short'!AO:AO,'RAB Prices Short'!$B:$B,'All Prices combined'!$D168,'RAB Prices Short'!$E:$E,'All Prices combined'!$G168),IF($B168="RAB Long",SUMIFS('RAB Prices Long'!AO:AO,'RAB Prices Long'!$B:$B,'All Prices combined'!$D168,'RAB Prices Long'!$E:$E,'All Prices combined'!$G168)))),2)</f>
        <v>0</v>
      </c>
      <c r="AM168" s="2">
        <f>ROUND(IF($B168="Annuity",SUMIFS('Annuity Prices'!AP:AP,'Annuity Prices'!$B:$B,$D168,'Annuity Prices'!$E:$E,$G168),IF($B168="RAB Short",SUMIFS('RAB Prices Short'!AP:AP,'RAB Prices Short'!$B:$B,'All Prices combined'!$D168,'RAB Prices Short'!$E:$E,'All Prices combined'!$G168),IF($B168="RAB Long",SUMIFS('RAB Prices Long'!AP:AP,'RAB Prices Long'!$B:$B,'All Prices combined'!$D168,'RAB Prices Long'!$E:$E,'All Prices combined'!$G168)))),2)</f>
        <v>0</v>
      </c>
      <c r="AN168" s="2">
        <f>ROUND(IF($B168="Annuity",SUMIFS('Annuity Prices'!AQ:AQ,'Annuity Prices'!$B:$B,$D168,'Annuity Prices'!$E:$E,$G168),IF($B168="RAB Short",SUMIFS('RAB Prices Short'!AQ:AQ,'RAB Prices Short'!$B:$B,'All Prices combined'!$D168,'RAB Prices Short'!$E:$E,'All Prices combined'!$G168),IF($B168="RAB Long",SUMIFS('RAB Prices Long'!AQ:AQ,'RAB Prices Long'!$B:$B,'All Prices combined'!$D168,'RAB Prices Long'!$E:$E,'All Prices combined'!$G168)))),2)</f>
        <v>0</v>
      </c>
      <c r="AO168" s="2">
        <f>ROUND(IF($B168="Annuity",SUMIFS('Annuity Prices'!AR:AR,'Annuity Prices'!$B:$B,$D168,'Annuity Prices'!$E:$E,$G168),IF($B168="RAB Short",SUMIFS('RAB Prices Short'!AR:AR,'RAB Prices Short'!$B:$B,'All Prices combined'!$D168,'RAB Prices Short'!$E:$E,'All Prices combined'!$G168),IF($B168="RAB Long",SUMIFS('RAB Prices Long'!AR:AR,'RAB Prices Long'!$B:$B,'All Prices combined'!$D168,'RAB Prices Long'!$E:$E,'All Prices combined'!$G168)))),2)</f>
        <v>0</v>
      </c>
      <c r="AP168" s="2">
        <f>ROUND(IF($B168="Annuity",SUMIFS('Annuity Prices'!AS:AS,'Annuity Prices'!$B:$B,$D168,'Annuity Prices'!$E:$E,$G168),IF($B168="RAB Short",SUMIFS('RAB Prices Short'!AS:AS,'RAB Prices Short'!$B:$B,'All Prices combined'!$D168,'RAB Prices Short'!$E:$E,'All Prices combined'!$G168),IF($B168="RAB Long",SUMIFS('RAB Prices Long'!AS:AS,'RAB Prices Long'!$B:$B,'All Prices combined'!$D168,'RAB Prices Long'!$E:$E,'All Prices combined'!$G168)))),2)</f>
        <v>0</v>
      </c>
      <c r="AQ168" s="2">
        <f>ROUND(IF($B168="Annuity",SUMIFS('Annuity Prices'!AT:AT,'Annuity Prices'!$B:$B,$D168,'Annuity Prices'!$E:$E,$G168),IF($B168="RAB Short",SUMIFS('RAB Prices Short'!AT:AT,'RAB Prices Short'!$B:$B,'All Prices combined'!$D168,'RAB Prices Short'!$E:$E,'All Prices combined'!$G168),IF($B168="RAB Long",SUMIFS('RAB Prices Long'!AT:AT,'RAB Prices Long'!$B:$B,'All Prices combined'!$D168,'RAB Prices Long'!$E:$E,'All Prices combined'!$G168)))),2)</f>
        <v>0</v>
      </c>
      <c r="AR168" s="2">
        <f>ROUND(IF($B168="Annuity",SUMIFS('Annuity Prices'!AU:AU,'Annuity Prices'!$B:$B,$D168,'Annuity Prices'!$E:$E,$G168),IF($B168="RAB Short",SUMIFS('RAB Prices Short'!AU:AU,'RAB Prices Short'!$B:$B,'All Prices combined'!$D168,'RAB Prices Short'!$E:$E,'All Prices combined'!$G168),IF($B168="RAB Long",SUMIFS('RAB Prices Long'!AU:AU,'RAB Prices Long'!$B:$B,'All Prices combined'!$D168,'RAB Prices Long'!$E:$E,'All Prices combined'!$G168)))),2)</f>
        <v>0</v>
      </c>
      <c r="AS168" s="2">
        <f>ROUND(IF($B168="Annuity",SUMIFS('Annuity Prices'!AV:AV,'Annuity Prices'!$B:$B,$D168,'Annuity Prices'!$E:$E,$G168),IF($B168="RAB Short",SUMIFS('RAB Prices Short'!AV:AV,'RAB Prices Short'!$B:$B,'All Prices combined'!$D168,'RAB Prices Short'!$E:$E,'All Prices combined'!$G168),IF($B168="RAB Long",SUMIFS('RAB Prices Long'!AV:AV,'RAB Prices Long'!$B:$B,'All Prices combined'!$D168,'RAB Prices Long'!$E:$E,'All Prices combined'!$G168)))),2)</f>
        <v>0</v>
      </c>
      <c r="AT168" s="2">
        <f>ROUND(IF($B168="Annuity",SUMIFS('Annuity Prices'!AW:AW,'Annuity Prices'!$B:$B,$D168,'Annuity Prices'!$E:$E,$G168),IF($B168="RAB Short",SUMIFS('RAB Prices Short'!AW:AW,'RAB Prices Short'!$B:$B,'All Prices combined'!$D168,'RAB Prices Short'!$E:$E,'All Prices combined'!$G168),IF($B168="RAB Long",SUMIFS('RAB Prices Long'!AW:AW,'RAB Prices Long'!$B:$B,'All Prices combined'!$D168,'RAB Prices Long'!$E:$E,'All Prices combined'!$G168)))),2)</f>
        <v>0</v>
      </c>
      <c r="AU168" s="2">
        <f>ROUND(IF($B168="Annuity",SUMIFS('Annuity Prices'!AX:AX,'Annuity Prices'!$B:$B,$D168,'Annuity Prices'!$E:$E,$G168),IF($B168="RAB Short",SUMIFS('RAB Prices Short'!AX:AX,'RAB Prices Short'!$B:$B,'All Prices combined'!$D168,'RAB Prices Short'!$E:$E,'All Prices combined'!$G168),IF($B168="RAB Long",SUMIFS('RAB Prices Long'!AX:AX,'RAB Prices Long'!$B:$B,'All Prices combined'!$D168,'RAB Prices Long'!$E:$E,'All Prices combined'!$G168)))),2)</f>
        <v>0</v>
      </c>
      <c r="AV168" s="2">
        <f>ROUND(IF($B168="Annuity",SUMIFS('Annuity Prices'!AY:AY,'Annuity Prices'!$B:$B,$D168,'Annuity Prices'!$E:$E,$G168),IF($B168="RAB Short",SUMIFS('RAB Prices Short'!AY:AY,'RAB Prices Short'!$B:$B,'All Prices combined'!$D168,'RAB Prices Short'!$E:$E,'All Prices combined'!$G168),IF($B168="RAB Long",SUMIFS('RAB Prices Long'!AY:AY,'RAB Prices Long'!$B:$B,'All Prices combined'!$D168,'RAB Prices Long'!$E:$E,'All Prices combined'!$G168)))),2)</f>
        <v>0</v>
      </c>
      <c r="AW168" s="2">
        <f>ROUND(IF($B168="Annuity",SUMIFS('Annuity Prices'!AZ:AZ,'Annuity Prices'!$B:$B,$D168,'Annuity Prices'!$E:$E,$G168),IF($B168="RAB Short",SUMIFS('RAB Prices Short'!AZ:AZ,'RAB Prices Short'!$B:$B,'All Prices combined'!$D168,'RAB Prices Short'!$E:$E,'All Prices combined'!$G168),IF($B168="RAB Long",SUMIFS('RAB Prices Long'!AZ:AZ,'RAB Prices Long'!$B:$B,'All Prices combined'!$D168,'RAB Prices Long'!$E:$E,'All Prices combined'!$G168)))),2)</f>
        <v>0</v>
      </c>
      <c r="AX168" s="2">
        <f>ROUND(IF($B168="Annuity",SUMIFS('Annuity Prices'!BA:BA,'Annuity Prices'!$B:$B,$D168,'Annuity Prices'!$E:$E,$G168),IF($B168="RAB Short",SUMIFS('RAB Prices Short'!BA:BA,'RAB Prices Short'!$B:$B,'All Prices combined'!$D168,'RAB Prices Short'!$E:$E,'All Prices combined'!$G168),IF($B168="RAB Long",SUMIFS('RAB Prices Long'!BA:BA,'RAB Prices Long'!$B:$B,'All Prices combined'!$D168,'RAB Prices Long'!$E:$E,'All Prices combined'!$G168)))),2)</f>
        <v>0</v>
      </c>
      <c r="AY168" s="2">
        <f>ROUND(IF($B168="Annuity",SUMIFS('Annuity Prices'!BB:BB,'Annuity Prices'!$B:$B,$D168,'Annuity Prices'!$E:$E,$G168),IF($B168="RAB Short",SUMIFS('RAB Prices Short'!BB:BB,'RAB Prices Short'!$B:$B,'All Prices combined'!$D168,'RAB Prices Short'!$E:$E,'All Prices combined'!$G168),IF($B168="RAB Long",SUMIFS('RAB Prices Long'!BB:BB,'RAB Prices Long'!$B:$B,'All Prices combined'!$D168,'RAB Prices Long'!$E:$E,'All Prices combined'!$G168)))),2)</f>
        <v>0</v>
      </c>
      <c r="AZ168" s="2">
        <f>ROUND(IF($B168="Annuity",SUMIFS('Annuity Prices'!BC:BC,'Annuity Prices'!$B:$B,$D168,'Annuity Prices'!$E:$E,$G168),IF($B168="RAB Short",SUMIFS('RAB Prices Short'!BC:BC,'RAB Prices Short'!$B:$B,'All Prices combined'!$D168,'RAB Prices Short'!$E:$E,'All Prices combined'!$G168),IF($B168="RAB Long",SUMIFS('RAB Prices Long'!BC:BC,'RAB Prices Long'!$B:$B,'All Prices combined'!$D168,'RAB Prices Long'!$E:$E,'All Prices combined'!$G168)))),2)</f>
        <v>0</v>
      </c>
      <c r="BA168" s="2">
        <f>ROUND(IF($B168="Annuity",SUMIFS('Annuity Prices'!BD:BD,'Annuity Prices'!$B:$B,$D168,'Annuity Prices'!$E:$E,$G168),IF($B168="RAB Short",SUMIFS('RAB Prices Short'!BD:BD,'RAB Prices Short'!$B:$B,'All Prices combined'!$D168,'RAB Prices Short'!$E:$E,'All Prices combined'!$G168),IF($B168="RAB Long",SUMIFS('RAB Prices Long'!BD:BD,'RAB Prices Long'!$B:$B,'All Prices combined'!$D168,'RAB Prices Long'!$E:$E,'All Prices combined'!$G168)))),2)</f>
        <v>0</v>
      </c>
      <c r="BB168" s="2">
        <f>ROUND(IF($B168="Annuity",SUMIFS('Annuity Prices'!BE:BE,'Annuity Prices'!$B:$B,$D168,'Annuity Prices'!$E:$E,$G168),IF($B168="RAB Short",SUMIFS('RAB Prices Short'!BE:BE,'RAB Prices Short'!$B:$B,'All Prices combined'!$D168,'RAB Prices Short'!$E:$E,'All Prices combined'!$G168),IF($B168="RAB Long",SUMIFS('RAB Prices Long'!BE:BE,'RAB Prices Long'!$B:$B,'All Prices combined'!$D168,'RAB Prices Long'!$E:$E,'All Prices combined'!$G168)))),2)</f>
        <v>0</v>
      </c>
      <c r="BC168" s="2">
        <f>ROUND(IF($B168="Annuity",SUMIFS('Annuity Prices'!BF:BF,'Annuity Prices'!$B:$B,$D168,'Annuity Prices'!$E:$E,$G168),IF($B168="RAB Short",SUMIFS('RAB Prices Short'!BF:BF,'RAB Prices Short'!$B:$B,'All Prices combined'!$D168,'RAB Prices Short'!$E:$E,'All Prices combined'!$G168),IF($B168="RAB Long",SUMIFS('RAB Prices Long'!BF:BF,'RAB Prices Long'!$B:$B,'All Prices combined'!$D168,'RAB Prices Long'!$E:$E,'All Prices combined'!$G168)))),2)</f>
        <v>0</v>
      </c>
      <c r="BD168" s="2">
        <f>ROUND(IF($B168="Annuity",SUMIFS('Annuity Prices'!BG:BG,'Annuity Prices'!$B:$B,$D168,'Annuity Prices'!$E:$E,$G168),IF($B168="RAB Short",SUMIFS('RAB Prices Short'!BG:BG,'RAB Prices Short'!$B:$B,'All Prices combined'!$D168,'RAB Prices Short'!$E:$E,'All Prices combined'!$G168),IF($B168="RAB Long",SUMIFS('RAB Prices Long'!BG:BG,'RAB Prices Long'!$B:$B,'All Prices combined'!$D168,'RAB Prices Long'!$E:$E,'All Prices combined'!$G168)))),2)</f>
        <v>0</v>
      </c>
      <c r="BE168" s="2">
        <f>ROUND(IF($B168="Annuity",SUMIFS('Annuity Prices'!BH:BH,'Annuity Prices'!$B:$B,$D168,'Annuity Prices'!$E:$E,$G168),IF($B168="RAB Short",SUMIFS('RAB Prices Short'!BH:BH,'RAB Prices Short'!$B:$B,'All Prices combined'!$D168,'RAB Prices Short'!$E:$E,'All Prices combined'!$G168),IF($B168="RAB Long",SUMIFS('RAB Prices Long'!BH:BH,'RAB Prices Long'!$B:$B,'All Prices combined'!$D168,'RAB Prices Long'!$E:$E,'All Prices combined'!$G168)))),2)</f>
        <v>0</v>
      </c>
      <c r="BF168" s="2">
        <f>ROUND(IF($B168="Annuity",SUMIFS('Annuity Prices'!BI:BI,'Annuity Prices'!$B:$B,$D168,'Annuity Prices'!$E:$E,$G168),IF($B168="RAB Short",SUMIFS('RAB Prices Short'!BI:BI,'RAB Prices Short'!$B:$B,'All Prices combined'!$D168,'RAB Prices Short'!$E:$E,'All Prices combined'!$G168),IF($B168="RAB Long",SUMIFS('RAB Prices Long'!BI:BI,'RAB Prices Long'!$B:$B,'All Prices combined'!$D168,'RAB Prices Long'!$E:$E,'All Prices combined'!$G168)))),2)</f>
        <v>0</v>
      </c>
      <c r="BG168" s="2">
        <f>ROUND(IF($B168="Annuity",SUMIFS('Annuity Prices'!BJ:BJ,'Annuity Prices'!$B:$B,$D168,'Annuity Prices'!$E:$E,$G168),IF($B168="RAB Short",SUMIFS('RAB Prices Short'!BJ:BJ,'RAB Prices Short'!$B:$B,'All Prices combined'!$D168,'RAB Prices Short'!$E:$E,'All Prices combined'!$G168),IF($B168="RAB Long",SUMIFS('RAB Prices Long'!BJ:BJ,'RAB Prices Long'!$B:$B,'All Prices combined'!$D168,'RAB Prices Long'!$E:$E,'All Prices combined'!$G168)))),2)</f>
        <v>0</v>
      </c>
      <c r="BH168" s="2">
        <f>ROUND(IF($B168="Annuity",SUMIFS('Annuity Prices'!BK:BK,'Annuity Prices'!$B:$B,$D168,'Annuity Prices'!$E:$E,$G168),IF($B168="RAB Short",SUMIFS('RAB Prices Short'!BK:BK,'RAB Prices Short'!$B:$B,'All Prices combined'!$D168,'RAB Prices Short'!$E:$E,'All Prices combined'!$G168),IF($B168="RAB Long",SUMIFS('RAB Prices Long'!BK:BK,'RAB Prices Long'!$B:$B,'All Prices combined'!$D168,'RAB Prices Long'!$E:$E,'All Prices combined'!$G168)))),2)</f>
        <v>0</v>
      </c>
      <c r="BI168" s="2">
        <f>ROUND(IF($B168="Annuity",SUMIFS('Annuity Prices'!BL:BL,'Annuity Prices'!$B:$B,$D168,'Annuity Prices'!$E:$E,$G168),IF($B168="RAB Short",SUMIFS('RAB Prices Short'!BL:BL,'RAB Prices Short'!$B:$B,'All Prices combined'!$D168,'RAB Prices Short'!$E:$E,'All Prices combined'!$G168),IF($B168="RAB Long",SUMIFS('RAB Prices Long'!BL:BL,'RAB Prices Long'!$B:$B,'All Prices combined'!$D168,'RAB Prices Long'!$E:$E,'All Prices combined'!$G168)))),2)</f>
        <v>0</v>
      </c>
      <c r="BJ168" s="2">
        <f>ROUND(IF($B168="Annuity",SUMIFS('Annuity Prices'!BM:BM,'Annuity Prices'!$B:$B,$D168,'Annuity Prices'!$E:$E,$G168),IF($B168="RAB Short",SUMIFS('RAB Prices Short'!BM:BM,'RAB Prices Short'!$B:$B,'All Prices combined'!$D168,'RAB Prices Short'!$E:$E,'All Prices combined'!$G168),IF($B168="RAB Long",SUMIFS('RAB Prices Long'!BM:BM,'RAB Prices Long'!$B:$B,'All Prices combined'!$D168,'RAB Prices Long'!$E:$E,'All Prices combined'!$G168)))),2)</f>
        <v>0</v>
      </c>
      <c r="BK168" s="2">
        <f>ROUND(IF($B168="Annuity",SUMIFS('Annuity Prices'!BN:BN,'Annuity Prices'!$B:$B,$D168,'Annuity Prices'!$E:$E,$G168),IF($B168="RAB Short",SUMIFS('RAB Prices Short'!BN:BN,'RAB Prices Short'!$B:$B,'All Prices combined'!$D168,'RAB Prices Short'!$E:$E,'All Prices combined'!$G168),IF($B168="RAB Long",SUMIFS('RAB Prices Long'!BN:BN,'RAB Prices Long'!$B:$B,'All Prices combined'!$D168,'RAB Prices Long'!$E:$E,'All Prices combined'!$G168)))),2)</f>
        <v>0</v>
      </c>
      <c r="BL168" s="2">
        <f>ROUND(IF($B168="Annuity",SUMIFS('Annuity Prices'!BO:BO,'Annuity Prices'!$B:$B,$D168,'Annuity Prices'!$E:$E,$G168),IF($B168="RAB Short",SUMIFS('RAB Prices Short'!BO:BO,'RAB Prices Short'!$B:$B,'All Prices combined'!$D168,'RAB Prices Short'!$E:$E,'All Prices combined'!$G168),IF($B168="RAB Long",SUMIFS('RAB Prices Long'!BO:BO,'RAB Prices Long'!$B:$B,'All Prices combined'!$D168,'RAB Prices Long'!$E:$E,'All Prices combined'!$G168)))),2)</f>
        <v>0</v>
      </c>
      <c r="BM168" s="2">
        <f>ROUND(IF($B168="Annuity",SUMIFS('Annuity Prices'!BP:BP,'Annuity Prices'!$B:$B,$D168,'Annuity Prices'!$E:$E,$G168),IF($B168="RAB Short",SUMIFS('RAB Prices Short'!BP:BP,'RAB Prices Short'!$B:$B,'All Prices combined'!$D168,'RAB Prices Short'!$E:$E,'All Prices combined'!$G168),IF($B168="RAB Long",SUMIFS('RAB Prices Long'!BP:BP,'RAB Prices Long'!$B:$B,'All Prices combined'!$D168,'RAB Prices Long'!$E:$E,'All Prices combined'!$G168)))),2)</f>
        <v>0</v>
      </c>
      <c r="BN168" s="2">
        <f>ROUND(IF($B168="Annuity",SUMIFS('Annuity Prices'!BQ:BQ,'Annuity Prices'!$B:$B,$D168,'Annuity Prices'!$E:$E,$G168),IF($B168="RAB Short",SUMIFS('RAB Prices Short'!BQ:BQ,'RAB Prices Short'!$B:$B,'All Prices combined'!$D168,'RAB Prices Short'!$E:$E,'All Prices combined'!$G168),IF($B168="RAB Long",SUMIFS('RAB Prices Long'!BQ:BQ,'RAB Prices Long'!$B:$B,'All Prices combined'!$D168,'RAB Prices Long'!$E:$E,'All Prices combined'!$G168)))),2)</f>
        <v>0</v>
      </c>
      <c r="BO168" s="2">
        <f>ROUND(IF($B168="Annuity",SUMIFS('Annuity Prices'!BR:BR,'Annuity Prices'!$B:$B,$D168,'Annuity Prices'!$E:$E,$G168),IF($B168="RAB Short",SUMIFS('RAB Prices Short'!BR:BR,'RAB Prices Short'!$B:$B,'All Prices combined'!$D168,'RAB Prices Short'!$E:$E,'All Prices combined'!$G168),IF($B168="RAB Long",SUMIFS('RAB Prices Long'!BR:BR,'RAB Prices Long'!$B:$B,'All Prices combined'!$D168,'RAB Prices Long'!$E:$E,'All Prices combined'!$G168)))),2)</f>
        <v>0</v>
      </c>
      <c r="BP168" s="2">
        <f>ROUND(IF($B168="Annuity",SUMIFS('Annuity Prices'!BS:BS,'Annuity Prices'!$B:$B,$D168,'Annuity Prices'!$E:$E,$G168),IF($B168="RAB Short",SUMIFS('RAB Prices Short'!BS:BS,'RAB Prices Short'!$B:$B,'All Prices combined'!$D168,'RAB Prices Short'!$E:$E,'All Prices combined'!$G168),IF($B168="RAB Long",SUMIFS('RAB Prices Long'!BS:BS,'RAB Prices Long'!$B:$B,'All Prices combined'!$D168,'RAB Prices Long'!$E:$E,'All Prices combined'!$G168)))),2)</f>
        <v>0</v>
      </c>
      <c r="BQ168" s="2">
        <f>ROUND(IF($B168="Annuity",SUMIFS('Annuity Prices'!BT:BT,'Annuity Prices'!$B:$B,$D168,'Annuity Prices'!$E:$E,$G168),IF($B168="RAB Short",SUMIFS('RAB Prices Short'!BT:BT,'RAB Prices Short'!$B:$B,'All Prices combined'!$D168,'RAB Prices Short'!$E:$E,'All Prices combined'!$G168),IF($B168="RAB Long",SUMIFS('RAB Prices Long'!BT:BT,'RAB Prices Long'!$B:$B,'All Prices combined'!$D168,'RAB Prices Long'!$E:$E,'All Prices combined'!$G168)))),2)</f>
        <v>0</v>
      </c>
      <c r="BR168" s="2">
        <f>ROUND(IF($B168="Annuity",SUMIFS('Annuity Prices'!BU:BU,'Annuity Prices'!$B:$B,$D168,'Annuity Prices'!$E:$E,$G168),IF($B168="RAB Short",SUMIFS('RAB Prices Short'!BU:BU,'RAB Prices Short'!$B:$B,'All Prices combined'!$D168,'RAB Prices Short'!$E:$E,'All Prices combined'!$G168),IF($B168="RAB Long",SUMIFS('RAB Prices Long'!BU:BU,'RAB Prices Long'!$B:$B,'All Prices combined'!$D168,'RAB Prices Long'!$E:$E,'All Prices combined'!$G168)))),2)</f>
        <v>0</v>
      </c>
      <c r="BS168" s="2">
        <f>ROUND(IF($B168="Annuity",SUMIFS('Annuity Prices'!BV:BV,'Annuity Prices'!$B:$B,$D168,'Annuity Prices'!$E:$E,$G168),IF($B168="RAB Short",SUMIFS('RAB Prices Short'!BV:BV,'RAB Prices Short'!$B:$B,'All Prices combined'!$D168,'RAB Prices Short'!$E:$E,'All Prices combined'!$G168),IF($B168="RAB Long",SUMIFS('RAB Prices Long'!BV:BV,'RAB Prices Long'!$B:$B,'All Prices combined'!$D168,'RAB Prices Long'!$E:$E,'All Prices combined'!$G168)))),2)</f>
        <v>0</v>
      </c>
      <c r="BT168" s="2">
        <f>ROUND(IF($B168="Annuity",SUMIFS('Annuity Prices'!BW:BW,'Annuity Prices'!$B:$B,$D168,'Annuity Prices'!$E:$E,$G168),IF($B168="RAB Short",SUMIFS('RAB Prices Short'!BW:BW,'RAB Prices Short'!$B:$B,'All Prices combined'!$D168,'RAB Prices Short'!$E:$E,'All Prices combined'!$G168),IF($B168="RAB Long",SUMIFS('RAB Prices Long'!BW:BW,'RAB Prices Long'!$B:$B,'All Prices combined'!$D168,'RAB Prices Long'!$E:$E,'All Prices combined'!$G168)))),2)</f>
        <v>0</v>
      </c>
      <c r="BU168" s="2">
        <f>ROUND(IF($B168="Annuity",SUMIFS('Annuity Prices'!BX:BX,'Annuity Prices'!$B:$B,$D168,'Annuity Prices'!$E:$E,$G168),IF($B168="RAB Short",SUMIFS('RAB Prices Short'!BX:BX,'RAB Prices Short'!$B:$B,'All Prices combined'!$D168,'RAB Prices Short'!$E:$E,'All Prices combined'!$G168),IF($B168="RAB Long",SUMIFS('RAB Prices Long'!BX:BX,'RAB Prices Long'!$B:$B,'All Prices combined'!$D168,'RAB Prices Long'!$E:$E,'All Prices combined'!$G168)))),2)</f>
        <v>0</v>
      </c>
    </row>
    <row r="169" spans="2:73" x14ac:dyDescent="0.25">
      <c r="B169" t="s">
        <v>37</v>
      </c>
      <c r="C169" s="1">
        <v>30</v>
      </c>
      <c r="D169" s="1" t="s">
        <v>213</v>
      </c>
      <c r="E169" s="1" t="s">
        <v>209</v>
      </c>
      <c r="F169" s="1" t="s">
        <v>212</v>
      </c>
      <c r="G169" s="1" t="s">
        <v>38</v>
      </c>
      <c r="H169" s="1" t="s">
        <v>128</v>
      </c>
      <c r="I169" s="2">
        <f>ROUND(IF($B169="Annuity",SUMIFS('Annuity Prices'!L:L,'Annuity Prices'!$B:$B,$D169,'Annuity Prices'!$E:$E,$G169),IF($B169="RAB Short",SUMIFS('RAB Prices Short'!L:L,'RAB Prices Short'!$B:$B,'All Prices combined'!$D169,'RAB Prices Short'!$E:$E,'All Prices combined'!$G169),IF($B169="RAB Long",SUMIFS('RAB Prices Long'!L:L,'RAB Prices Long'!$B:$B,'All Prices combined'!$D169,'RAB Prices Long'!$E:$E,'All Prices combined'!$G169)))),2)</f>
        <v>3.12</v>
      </c>
      <c r="J169" s="2">
        <f>ROUND(IF($B169="Annuity",SUMIFS('Annuity Prices'!M:M,'Annuity Prices'!$B:$B,$D169,'Annuity Prices'!$E:$E,$G169),IF($B169="RAB Short",SUMIFS('RAB Prices Short'!M:M,'RAB Prices Short'!$B:$B,'All Prices combined'!$D169,'RAB Prices Short'!$E:$E,'All Prices combined'!$G169),IF($B169="RAB Long",SUMIFS('RAB Prices Long'!M:M,'RAB Prices Long'!$B:$B,'All Prices combined'!$D169,'RAB Prices Long'!$E:$E,'All Prices combined'!$G169)))),2)</f>
        <v>3.21</v>
      </c>
      <c r="K169" s="2">
        <f>ROUND(IF($B169="Annuity",SUMIFS('Annuity Prices'!N:N,'Annuity Prices'!$B:$B,$D169,'Annuity Prices'!$E:$E,$G169),IF($B169="RAB Short",SUMIFS('RAB Prices Short'!N:N,'RAB Prices Short'!$B:$B,'All Prices combined'!$D169,'RAB Prices Short'!$E:$E,'All Prices combined'!$G169),IF($B169="RAB Long",SUMIFS('RAB Prices Long'!N:N,'RAB Prices Long'!$B:$B,'All Prices combined'!$D169,'RAB Prices Long'!$E:$E,'All Prices combined'!$G169)))),2)</f>
        <v>3.31</v>
      </c>
      <c r="L169" s="2">
        <f>ROUND(IF($B169="Annuity",SUMIFS('Annuity Prices'!O:O,'Annuity Prices'!$B:$B,$D169,'Annuity Prices'!$E:$E,$G169),IF($B169="RAB Short",SUMIFS('RAB Prices Short'!O:O,'RAB Prices Short'!$B:$B,'All Prices combined'!$D169,'RAB Prices Short'!$E:$E,'All Prices combined'!$G169),IF($B169="RAB Long",SUMIFS('RAB Prices Long'!O:O,'RAB Prices Long'!$B:$B,'All Prices combined'!$D169,'RAB Prices Long'!$E:$E,'All Prices combined'!$G169)))),2)</f>
        <v>3.4</v>
      </c>
      <c r="M169" s="2">
        <f>ROUND(IF($B169="Annuity",SUMIFS('Annuity Prices'!P:P,'Annuity Prices'!$B:$B,$D169,'Annuity Prices'!$E:$E,$G169),IF($B169="RAB Short",SUMIFS('RAB Prices Short'!P:P,'RAB Prices Short'!$B:$B,'All Prices combined'!$D169,'RAB Prices Short'!$E:$E,'All Prices combined'!$G169),IF($B169="RAB Long",SUMIFS('RAB Prices Long'!P:P,'RAB Prices Long'!$B:$B,'All Prices combined'!$D169,'RAB Prices Long'!$E:$E,'All Prices combined'!$G169)))),2)</f>
        <v>3.37</v>
      </c>
      <c r="N169" s="2">
        <f>ROUND(IF($B169="Annuity",SUMIFS('Annuity Prices'!Q:Q,'Annuity Prices'!$B:$B,$D169,'Annuity Prices'!$E:$E,$G169),IF($B169="RAB Short",SUMIFS('RAB Prices Short'!Q:Q,'RAB Prices Short'!$B:$B,'All Prices combined'!$D169,'RAB Prices Short'!$E:$E,'All Prices combined'!$G169),IF($B169="RAB Long",SUMIFS('RAB Prices Long'!Q:Q,'RAB Prices Long'!$B:$B,'All Prices combined'!$D169,'RAB Prices Long'!$E:$E,'All Prices combined'!$G169)))),2)</f>
        <v>3.45</v>
      </c>
      <c r="O169" s="2">
        <f>ROUND(IF($B169="Annuity",SUMIFS('Annuity Prices'!R:R,'Annuity Prices'!$B:$B,$D169,'Annuity Prices'!$E:$E,$G169),IF($B169="RAB Short",SUMIFS('RAB Prices Short'!R:R,'RAB Prices Short'!$B:$B,'All Prices combined'!$D169,'RAB Prices Short'!$E:$E,'All Prices combined'!$G169),IF($B169="RAB Long",SUMIFS('RAB Prices Long'!R:R,'RAB Prices Long'!$B:$B,'All Prices combined'!$D169,'RAB Prices Long'!$E:$E,'All Prices combined'!$G169)))),2)</f>
        <v>3.54</v>
      </c>
      <c r="P169" s="2">
        <f>ROUND(IF($B169="Annuity",SUMIFS('Annuity Prices'!S:S,'Annuity Prices'!$B:$B,$D169,'Annuity Prices'!$E:$E,$G169),IF($B169="RAB Short",SUMIFS('RAB Prices Short'!S:S,'RAB Prices Short'!$B:$B,'All Prices combined'!$D169,'RAB Prices Short'!$E:$E,'All Prices combined'!$G169),IF($B169="RAB Long",SUMIFS('RAB Prices Long'!S:S,'RAB Prices Long'!$B:$B,'All Prices combined'!$D169,'RAB Prices Long'!$E:$E,'All Prices combined'!$G169)))),2)</f>
        <v>3.62</v>
      </c>
      <c r="Q169" s="2">
        <f>ROUND(IF($B169="Annuity",SUMIFS('Annuity Prices'!T:T,'Annuity Prices'!$B:$B,$D169,'Annuity Prices'!$E:$E,$G169),IF($B169="RAB Short",SUMIFS('RAB Prices Short'!T:T,'RAB Prices Short'!$B:$B,'All Prices combined'!$D169,'RAB Prices Short'!$E:$E,'All Prices combined'!$G169),IF($B169="RAB Long",SUMIFS('RAB Prices Long'!T:T,'RAB Prices Long'!$B:$B,'All Prices combined'!$D169,'RAB Prices Long'!$E:$E,'All Prices combined'!$G169)))),2)</f>
        <v>3.71</v>
      </c>
      <c r="R169" s="2">
        <f>ROUND(IF($B169="Annuity",SUMIFS('Annuity Prices'!U:U,'Annuity Prices'!$B:$B,$D169,'Annuity Prices'!$E:$E,$G169),IF($B169="RAB Short",SUMIFS('RAB Prices Short'!U:U,'RAB Prices Short'!$B:$B,'All Prices combined'!$D169,'RAB Prices Short'!$E:$E,'All Prices combined'!$G169),IF($B169="RAB Long",SUMIFS('RAB Prices Long'!U:U,'RAB Prices Long'!$B:$B,'All Prices combined'!$D169,'RAB Prices Long'!$E:$E,'All Prices combined'!$G169)))),2)</f>
        <v>3.8</v>
      </c>
      <c r="S169" s="2">
        <f>ROUND(IF($B169="Annuity",SUMIFS('Annuity Prices'!V:V,'Annuity Prices'!$B:$B,$D169,'Annuity Prices'!$E:$E,$G169),IF($B169="RAB Short",SUMIFS('RAB Prices Short'!V:V,'RAB Prices Short'!$B:$B,'All Prices combined'!$D169,'RAB Prices Short'!$E:$E,'All Prices combined'!$G169),IF($B169="RAB Long",SUMIFS('RAB Prices Long'!V:V,'RAB Prices Long'!$B:$B,'All Prices combined'!$D169,'RAB Prices Long'!$E:$E,'All Prices combined'!$G169)))),2)</f>
        <v>3.89</v>
      </c>
      <c r="T169" s="2">
        <f>ROUND(IF($B169="Annuity",SUMIFS('Annuity Prices'!W:W,'Annuity Prices'!$B:$B,$D169,'Annuity Prices'!$E:$E,$G169),IF($B169="RAB Short",SUMIFS('RAB Prices Short'!W:W,'RAB Prices Short'!$B:$B,'All Prices combined'!$D169,'RAB Prices Short'!$E:$E,'All Prices combined'!$G169),IF($B169="RAB Long",SUMIFS('RAB Prices Long'!W:W,'RAB Prices Long'!$B:$B,'All Prices combined'!$D169,'RAB Prices Long'!$E:$E,'All Prices combined'!$G169)))),2)</f>
        <v>3.99</v>
      </c>
      <c r="U169" s="2">
        <f>ROUND(IF($B169="Annuity",SUMIFS('Annuity Prices'!X:X,'Annuity Prices'!$B:$B,$D169,'Annuity Prices'!$E:$E,$G169),IF($B169="RAB Short",SUMIFS('RAB Prices Short'!X:X,'RAB Prices Short'!$B:$B,'All Prices combined'!$D169,'RAB Prices Short'!$E:$E,'All Prices combined'!$G169),IF($B169="RAB Long",SUMIFS('RAB Prices Long'!X:X,'RAB Prices Long'!$B:$B,'All Prices combined'!$D169,'RAB Prices Long'!$E:$E,'All Prices combined'!$G169)))),2)</f>
        <v>4.08</v>
      </c>
      <c r="V169" s="2">
        <f>ROUND(IF($B169="Annuity",SUMIFS('Annuity Prices'!Y:Y,'Annuity Prices'!$B:$B,$D169,'Annuity Prices'!$E:$E,$G169),IF($B169="RAB Short",SUMIFS('RAB Prices Short'!Y:Y,'RAB Prices Short'!$B:$B,'All Prices combined'!$D169,'RAB Prices Short'!$E:$E,'All Prices combined'!$G169),IF($B169="RAB Long",SUMIFS('RAB Prices Long'!Y:Y,'RAB Prices Long'!$B:$B,'All Prices combined'!$D169,'RAB Prices Long'!$E:$E,'All Prices combined'!$G169)))),2)</f>
        <v>4.1900000000000004</v>
      </c>
      <c r="W169" s="2">
        <f>ROUND(IF($B169="Annuity",SUMIFS('Annuity Prices'!Z:Z,'Annuity Prices'!$B:$B,$D169,'Annuity Prices'!$E:$E,$G169),IF($B169="RAB Short",SUMIFS('RAB Prices Short'!Z:Z,'RAB Prices Short'!$B:$B,'All Prices combined'!$D169,'RAB Prices Short'!$E:$E,'All Prices combined'!$G169),IF($B169="RAB Long",SUMIFS('RAB Prices Long'!Z:Z,'RAB Prices Long'!$B:$B,'All Prices combined'!$D169,'RAB Prices Long'!$E:$E,'All Prices combined'!$G169)))),2)</f>
        <v>4.29</v>
      </c>
      <c r="X169" s="2">
        <f>ROUND(IF($B169="Annuity",SUMIFS('Annuity Prices'!AA:AA,'Annuity Prices'!$B:$B,$D169,'Annuity Prices'!$E:$E,$G169),IF($B169="RAB Short",SUMIFS('RAB Prices Short'!AA:AA,'RAB Prices Short'!$B:$B,'All Prices combined'!$D169,'RAB Prices Short'!$E:$E,'All Prices combined'!$G169),IF($B169="RAB Long",SUMIFS('RAB Prices Long'!AA:AA,'RAB Prices Long'!$B:$B,'All Prices combined'!$D169,'RAB Prices Long'!$E:$E,'All Prices combined'!$G169)))),2)</f>
        <v>4.4000000000000004</v>
      </c>
      <c r="Y169" s="2">
        <f>ROUND(IF($B169="Annuity",SUMIFS('Annuity Prices'!AB:AB,'Annuity Prices'!$B:$B,$D169,'Annuity Prices'!$E:$E,$G169),IF($B169="RAB Short",SUMIFS('RAB Prices Short'!AB:AB,'RAB Prices Short'!$B:$B,'All Prices combined'!$D169,'RAB Prices Short'!$E:$E,'All Prices combined'!$G169),IF($B169="RAB Long",SUMIFS('RAB Prices Long'!AB:AB,'RAB Prices Long'!$B:$B,'All Prices combined'!$D169,'RAB Prices Long'!$E:$E,'All Prices combined'!$G169)))),2)</f>
        <v>4.5</v>
      </c>
      <c r="Z169" s="2">
        <f>ROUND(IF($B169="Annuity",SUMIFS('Annuity Prices'!AC:AC,'Annuity Prices'!$B:$B,$D169,'Annuity Prices'!$E:$E,$G169),IF($B169="RAB Short",SUMIFS('RAB Prices Short'!AC:AC,'RAB Prices Short'!$B:$B,'All Prices combined'!$D169,'RAB Prices Short'!$E:$E,'All Prices combined'!$G169),IF($B169="RAB Long",SUMIFS('RAB Prices Long'!AC:AC,'RAB Prices Long'!$B:$B,'All Prices combined'!$D169,'RAB Prices Long'!$E:$E,'All Prices combined'!$G169)))),2)</f>
        <v>4.6100000000000003</v>
      </c>
      <c r="AA169" s="2">
        <f>ROUND(IF($B169="Annuity",SUMIFS('Annuity Prices'!AD:AD,'Annuity Prices'!$B:$B,$D169,'Annuity Prices'!$E:$E,$G169),IF($B169="RAB Short",SUMIFS('RAB Prices Short'!AD:AD,'RAB Prices Short'!$B:$B,'All Prices combined'!$D169,'RAB Prices Short'!$E:$E,'All Prices combined'!$G169),IF($B169="RAB Long",SUMIFS('RAB Prices Long'!AD:AD,'RAB Prices Long'!$B:$B,'All Prices combined'!$D169,'RAB Prices Long'!$E:$E,'All Prices combined'!$G169)))),2)</f>
        <v>4.7300000000000004</v>
      </c>
      <c r="AB169" s="2">
        <f>ROUND(IF($B169="Annuity",SUMIFS('Annuity Prices'!AE:AE,'Annuity Prices'!$B:$B,$D169,'Annuity Prices'!$E:$E,$G169),IF($B169="RAB Short",SUMIFS('RAB Prices Short'!AE:AE,'RAB Prices Short'!$B:$B,'All Prices combined'!$D169,'RAB Prices Short'!$E:$E,'All Prices combined'!$G169),IF($B169="RAB Long",SUMIFS('RAB Prices Long'!AE:AE,'RAB Prices Long'!$B:$B,'All Prices combined'!$D169,'RAB Prices Long'!$E:$E,'All Prices combined'!$G169)))),2)</f>
        <v>4.84</v>
      </c>
      <c r="AC169" s="2">
        <f>ROUND(IF($B169="Annuity",SUMIFS('Annuity Prices'!AF:AF,'Annuity Prices'!$B:$B,$D169,'Annuity Prices'!$E:$E,$G169),IF($B169="RAB Short",SUMIFS('RAB Prices Short'!AF:AF,'RAB Prices Short'!$B:$B,'All Prices combined'!$D169,'RAB Prices Short'!$E:$E,'All Prices combined'!$G169),IF($B169="RAB Long",SUMIFS('RAB Prices Long'!AF:AF,'RAB Prices Long'!$B:$B,'All Prices combined'!$D169,'RAB Prices Long'!$E:$E,'All Prices combined'!$G169)))),2)</f>
        <v>4.96</v>
      </c>
      <c r="AD169" s="2">
        <f>ROUND(IF($B169="Annuity",SUMIFS('Annuity Prices'!AG:AG,'Annuity Prices'!$B:$B,$D169,'Annuity Prices'!$E:$E,$G169),IF($B169="RAB Short",SUMIFS('RAB Prices Short'!AG:AG,'RAB Prices Short'!$B:$B,'All Prices combined'!$D169,'RAB Prices Short'!$E:$E,'All Prices combined'!$G169),IF($B169="RAB Long",SUMIFS('RAB Prices Long'!AG:AG,'RAB Prices Long'!$B:$B,'All Prices combined'!$D169,'RAB Prices Long'!$E:$E,'All Prices combined'!$G169)))),2)</f>
        <v>5.08</v>
      </c>
      <c r="AE169" s="2">
        <f>ROUND(IF($B169="Annuity",SUMIFS('Annuity Prices'!AH:AH,'Annuity Prices'!$B:$B,$D169,'Annuity Prices'!$E:$E,$G169),IF($B169="RAB Short",SUMIFS('RAB Prices Short'!AH:AH,'RAB Prices Short'!$B:$B,'All Prices combined'!$D169,'RAB Prices Short'!$E:$E,'All Prices combined'!$G169),IF($B169="RAB Long",SUMIFS('RAB Prices Long'!AH:AH,'RAB Prices Long'!$B:$B,'All Prices combined'!$D169,'RAB Prices Long'!$E:$E,'All Prices combined'!$G169)))),2)</f>
        <v>5.21</v>
      </c>
      <c r="AF169" s="2">
        <f>ROUND(IF($B169="Annuity",SUMIFS('Annuity Prices'!AI:AI,'Annuity Prices'!$B:$B,$D169,'Annuity Prices'!$E:$E,$G169),IF($B169="RAB Short",SUMIFS('RAB Prices Short'!AI:AI,'RAB Prices Short'!$B:$B,'All Prices combined'!$D169,'RAB Prices Short'!$E:$E,'All Prices combined'!$G169),IF($B169="RAB Long",SUMIFS('RAB Prices Long'!AI:AI,'RAB Prices Long'!$B:$B,'All Prices combined'!$D169,'RAB Prices Long'!$E:$E,'All Prices combined'!$G169)))),2)</f>
        <v>5.34</v>
      </c>
      <c r="AG169" s="2">
        <f>ROUND(IF($B169="Annuity",SUMIFS('Annuity Prices'!AJ:AJ,'Annuity Prices'!$B:$B,$D169,'Annuity Prices'!$E:$E,$G169),IF($B169="RAB Short",SUMIFS('RAB Prices Short'!AJ:AJ,'RAB Prices Short'!$B:$B,'All Prices combined'!$D169,'RAB Prices Short'!$E:$E,'All Prices combined'!$G169),IF($B169="RAB Long",SUMIFS('RAB Prices Long'!AJ:AJ,'RAB Prices Long'!$B:$B,'All Prices combined'!$D169,'RAB Prices Long'!$E:$E,'All Prices combined'!$G169)))),2)</f>
        <v>5.46</v>
      </c>
      <c r="AH169" s="2">
        <f>ROUND(IF($B169="Annuity",SUMIFS('Annuity Prices'!AK:AK,'Annuity Prices'!$B:$B,$D169,'Annuity Prices'!$E:$E,$G169),IF($B169="RAB Short",SUMIFS('RAB Prices Short'!AK:AK,'RAB Prices Short'!$B:$B,'All Prices combined'!$D169,'RAB Prices Short'!$E:$E,'All Prices combined'!$G169),IF($B169="RAB Long",SUMIFS('RAB Prices Long'!AK:AK,'RAB Prices Long'!$B:$B,'All Prices combined'!$D169,'RAB Prices Long'!$E:$E,'All Prices combined'!$G169)))),2)</f>
        <v>5.6</v>
      </c>
      <c r="AI169" s="2">
        <f>ROUND(IF($B169="Annuity",SUMIFS('Annuity Prices'!AL:AL,'Annuity Prices'!$B:$B,$D169,'Annuity Prices'!$E:$E,$G169),IF($B169="RAB Short",SUMIFS('RAB Prices Short'!AL:AL,'RAB Prices Short'!$B:$B,'All Prices combined'!$D169,'RAB Prices Short'!$E:$E,'All Prices combined'!$G169),IF($B169="RAB Long",SUMIFS('RAB Prices Long'!AL:AL,'RAB Prices Long'!$B:$B,'All Prices combined'!$D169,'RAB Prices Long'!$E:$E,'All Prices combined'!$G169)))),2)</f>
        <v>5.74</v>
      </c>
      <c r="AJ169" s="2">
        <f>ROUND(IF($B169="Annuity",SUMIFS('Annuity Prices'!AM:AM,'Annuity Prices'!$B:$B,$D169,'Annuity Prices'!$E:$E,$G169),IF($B169="RAB Short",SUMIFS('RAB Prices Short'!AM:AM,'RAB Prices Short'!$B:$B,'All Prices combined'!$D169,'RAB Prices Short'!$E:$E,'All Prices combined'!$G169),IF($B169="RAB Long",SUMIFS('RAB Prices Long'!AM:AM,'RAB Prices Long'!$B:$B,'All Prices combined'!$D169,'RAB Prices Long'!$E:$E,'All Prices combined'!$G169)))),2)</f>
        <v>5.88</v>
      </c>
      <c r="AK169" s="2">
        <f>ROUND(IF($B169="Annuity",SUMIFS('Annuity Prices'!AN:AN,'Annuity Prices'!$B:$B,$D169,'Annuity Prices'!$E:$E,$G169),IF($B169="RAB Short",SUMIFS('RAB Prices Short'!AN:AN,'RAB Prices Short'!$B:$B,'All Prices combined'!$D169,'RAB Prices Short'!$E:$E,'All Prices combined'!$G169),IF($B169="RAB Long",SUMIFS('RAB Prices Long'!AN:AN,'RAB Prices Long'!$B:$B,'All Prices combined'!$D169,'RAB Prices Long'!$E:$E,'All Prices combined'!$G169)))),2)</f>
        <v>6.02</v>
      </c>
      <c r="AL169" s="2">
        <f>ROUND(IF($B169="Annuity",SUMIFS('Annuity Prices'!AO:AO,'Annuity Prices'!$B:$B,$D169,'Annuity Prices'!$E:$E,$G169),IF($B169="RAB Short",SUMIFS('RAB Prices Short'!AO:AO,'RAB Prices Short'!$B:$B,'All Prices combined'!$D169,'RAB Prices Short'!$E:$E,'All Prices combined'!$G169),IF($B169="RAB Long",SUMIFS('RAB Prices Long'!AO:AO,'RAB Prices Long'!$B:$B,'All Prices combined'!$D169,'RAB Prices Long'!$E:$E,'All Prices combined'!$G169)))),2)</f>
        <v>6.17</v>
      </c>
      <c r="AM169" s="2">
        <f>ROUND(IF($B169="Annuity",SUMIFS('Annuity Prices'!AP:AP,'Annuity Prices'!$B:$B,$D169,'Annuity Prices'!$E:$E,$G169),IF($B169="RAB Short",SUMIFS('RAB Prices Short'!AP:AP,'RAB Prices Short'!$B:$B,'All Prices combined'!$D169,'RAB Prices Short'!$E:$E,'All Prices combined'!$G169),IF($B169="RAB Long",SUMIFS('RAB Prices Long'!AP:AP,'RAB Prices Long'!$B:$B,'All Prices combined'!$D169,'RAB Prices Long'!$E:$E,'All Prices combined'!$G169)))),2)</f>
        <v>6.32</v>
      </c>
      <c r="AN169" s="2">
        <f>ROUND(IF($B169="Annuity",SUMIFS('Annuity Prices'!AQ:AQ,'Annuity Prices'!$B:$B,$D169,'Annuity Prices'!$E:$E,$G169),IF($B169="RAB Short",SUMIFS('RAB Prices Short'!AQ:AQ,'RAB Prices Short'!$B:$B,'All Prices combined'!$D169,'RAB Prices Short'!$E:$E,'All Prices combined'!$G169),IF($B169="RAB Long",SUMIFS('RAB Prices Long'!AQ:AQ,'RAB Prices Long'!$B:$B,'All Prices combined'!$D169,'RAB Prices Long'!$E:$E,'All Prices combined'!$G169)))),2)</f>
        <v>6.48</v>
      </c>
      <c r="AO169" s="2">
        <f>ROUND(IF($B169="Annuity",SUMIFS('Annuity Prices'!AR:AR,'Annuity Prices'!$B:$B,$D169,'Annuity Prices'!$E:$E,$G169),IF($B169="RAB Short",SUMIFS('RAB Prices Short'!AR:AR,'RAB Prices Short'!$B:$B,'All Prices combined'!$D169,'RAB Prices Short'!$E:$E,'All Prices combined'!$G169),IF($B169="RAB Long",SUMIFS('RAB Prices Long'!AR:AR,'RAB Prices Long'!$B:$B,'All Prices combined'!$D169,'RAB Prices Long'!$E:$E,'All Prices combined'!$G169)))),2)</f>
        <v>5.9</v>
      </c>
      <c r="AP169" s="2">
        <f>ROUND(IF($B169="Annuity",SUMIFS('Annuity Prices'!AS:AS,'Annuity Prices'!$B:$B,$D169,'Annuity Prices'!$E:$E,$G169),IF($B169="RAB Short",SUMIFS('RAB Prices Short'!AS:AS,'RAB Prices Short'!$B:$B,'All Prices combined'!$D169,'RAB Prices Short'!$E:$E,'All Prices combined'!$G169),IF($B169="RAB Long",SUMIFS('RAB Prices Long'!AS:AS,'RAB Prices Long'!$B:$B,'All Prices combined'!$D169,'RAB Prices Long'!$E:$E,'All Prices combined'!$G169)))),2)</f>
        <v>3.12</v>
      </c>
      <c r="AQ169" s="2">
        <f>ROUND(IF($B169="Annuity",SUMIFS('Annuity Prices'!AT:AT,'Annuity Prices'!$B:$B,$D169,'Annuity Prices'!$E:$E,$G169),IF($B169="RAB Short",SUMIFS('RAB Prices Short'!AT:AT,'RAB Prices Short'!$B:$B,'All Prices combined'!$D169,'RAB Prices Short'!$E:$E,'All Prices combined'!$G169),IF($B169="RAB Long",SUMIFS('RAB Prices Long'!AT:AT,'RAB Prices Long'!$B:$B,'All Prices combined'!$D169,'RAB Prices Long'!$E:$E,'All Prices combined'!$G169)))),2)</f>
        <v>3.21</v>
      </c>
      <c r="AR169" s="2">
        <f>ROUND(IF($B169="Annuity",SUMIFS('Annuity Prices'!AU:AU,'Annuity Prices'!$B:$B,$D169,'Annuity Prices'!$E:$E,$G169),IF($B169="RAB Short",SUMIFS('RAB Prices Short'!AU:AU,'RAB Prices Short'!$B:$B,'All Prices combined'!$D169,'RAB Prices Short'!$E:$E,'All Prices combined'!$G169),IF($B169="RAB Long",SUMIFS('RAB Prices Long'!AU:AU,'RAB Prices Long'!$B:$B,'All Prices combined'!$D169,'RAB Prices Long'!$E:$E,'All Prices combined'!$G169)))),2)</f>
        <v>3.31</v>
      </c>
      <c r="AS169" s="2">
        <f>ROUND(IF($B169="Annuity",SUMIFS('Annuity Prices'!AV:AV,'Annuity Prices'!$B:$B,$D169,'Annuity Prices'!$E:$E,$G169),IF($B169="RAB Short",SUMIFS('RAB Prices Short'!AV:AV,'RAB Prices Short'!$B:$B,'All Prices combined'!$D169,'RAB Prices Short'!$E:$E,'All Prices combined'!$G169),IF($B169="RAB Long",SUMIFS('RAB Prices Long'!AV:AV,'RAB Prices Long'!$B:$B,'All Prices combined'!$D169,'RAB Prices Long'!$E:$E,'All Prices combined'!$G169)))),2)</f>
        <v>3.4</v>
      </c>
      <c r="AT169" s="2">
        <f>ROUND(IF($B169="Annuity",SUMIFS('Annuity Prices'!AW:AW,'Annuity Prices'!$B:$B,$D169,'Annuity Prices'!$E:$E,$G169),IF($B169="RAB Short",SUMIFS('RAB Prices Short'!AW:AW,'RAB Prices Short'!$B:$B,'All Prices combined'!$D169,'RAB Prices Short'!$E:$E,'All Prices combined'!$G169),IF($B169="RAB Long",SUMIFS('RAB Prices Long'!AW:AW,'RAB Prices Long'!$B:$B,'All Prices combined'!$D169,'RAB Prices Long'!$E:$E,'All Prices combined'!$G169)))),2)</f>
        <v>3.37</v>
      </c>
      <c r="AU169" s="2">
        <f>ROUND(IF($B169="Annuity",SUMIFS('Annuity Prices'!AX:AX,'Annuity Prices'!$B:$B,$D169,'Annuity Prices'!$E:$E,$G169),IF($B169="RAB Short",SUMIFS('RAB Prices Short'!AX:AX,'RAB Prices Short'!$B:$B,'All Prices combined'!$D169,'RAB Prices Short'!$E:$E,'All Prices combined'!$G169),IF($B169="RAB Long",SUMIFS('RAB Prices Long'!AX:AX,'RAB Prices Long'!$B:$B,'All Prices combined'!$D169,'RAB Prices Long'!$E:$E,'All Prices combined'!$G169)))),2)</f>
        <v>3.45</v>
      </c>
      <c r="AV169" s="2">
        <f>ROUND(IF($B169="Annuity",SUMIFS('Annuity Prices'!AY:AY,'Annuity Prices'!$B:$B,$D169,'Annuity Prices'!$E:$E,$G169),IF($B169="RAB Short",SUMIFS('RAB Prices Short'!AY:AY,'RAB Prices Short'!$B:$B,'All Prices combined'!$D169,'RAB Prices Short'!$E:$E,'All Prices combined'!$G169),IF($B169="RAB Long",SUMIFS('RAB Prices Long'!AY:AY,'RAB Prices Long'!$B:$B,'All Prices combined'!$D169,'RAB Prices Long'!$E:$E,'All Prices combined'!$G169)))),2)</f>
        <v>3.54</v>
      </c>
      <c r="AW169" s="2">
        <f>ROUND(IF($B169="Annuity",SUMIFS('Annuity Prices'!AZ:AZ,'Annuity Prices'!$B:$B,$D169,'Annuity Prices'!$E:$E,$G169),IF($B169="RAB Short",SUMIFS('RAB Prices Short'!AZ:AZ,'RAB Prices Short'!$B:$B,'All Prices combined'!$D169,'RAB Prices Short'!$E:$E,'All Prices combined'!$G169),IF($B169="RAB Long",SUMIFS('RAB Prices Long'!AZ:AZ,'RAB Prices Long'!$B:$B,'All Prices combined'!$D169,'RAB Prices Long'!$E:$E,'All Prices combined'!$G169)))),2)</f>
        <v>3.62</v>
      </c>
      <c r="AX169" s="2">
        <f>ROUND(IF($B169="Annuity",SUMIFS('Annuity Prices'!BA:BA,'Annuity Prices'!$B:$B,$D169,'Annuity Prices'!$E:$E,$G169),IF($B169="RAB Short",SUMIFS('RAB Prices Short'!BA:BA,'RAB Prices Short'!$B:$B,'All Prices combined'!$D169,'RAB Prices Short'!$E:$E,'All Prices combined'!$G169),IF($B169="RAB Long",SUMIFS('RAB Prices Long'!BA:BA,'RAB Prices Long'!$B:$B,'All Prices combined'!$D169,'RAB Prices Long'!$E:$E,'All Prices combined'!$G169)))),2)</f>
        <v>3.71</v>
      </c>
      <c r="AY169" s="2">
        <f>ROUND(IF($B169="Annuity",SUMIFS('Annuity Prices'!BB:BB,'Annuity Prices'!$B:$B,$D169,'Annuity Prices'!$E:$E,$G169),IF($B169="RAB Short",SUMIFS('RAB Prices Short'!BB:BB,'RAB Prices Short'!$B:$B,'All Prices combined'!$D169,'RAB Prices Short'!$E:$E,'All Prices combined'!$G169),IF($B169="RAB Long",SUMIFS('RAB Prices Long'!BB:BB,'RAB Prices Long'!$B:$B,'All Prices combined'!$D169,'RAB Prices Long'!$E:$E,'All Prices combined'!$G169)))),2)</f>
        <v>3.8</v>
      </c>
      <c r="AZ169" s="2">
        <f>ROUND(IF($B169="Annuity",SUMIFS('Annuity Prices'!BC:BC,'Annuity Prices'!$B:$B,$D169,'Annuity Prices'!$E:$E,$G169),IF($B169="RAB Short",SUMIFS('RAB Prices Short'!BC:BC,'RAB Prices Short'!$B:$B,'All Prices combined'!$D169,'RAB Prices Short'!$E:$E,'All Prices combined'!$G169),IF($B169="RAB Long",SUMIFS('RAB Prices Long'!BC:BC,'RAB Prices Long'!$B:$B,'All Prices combined'!$D169,'RAB Prices Long'!$E:$E,'All Prices combined'!$G169)))),2)</f>
        <v>3.89</v>
      </c>
      <c r="BA169" s="2">
        <f>ROUND(IF($B169="Annuity",SUMIFS('Annuity Prices'!BD:BD,'Annuity Prices'!$B:$B,$D169,'Annuity Prices'!$E:$E,$G169),IF($B169="RAB Short",SUMIFS('RAB Prices Short'!BD:BD,'RAB Prices Short'!$B:$B,'All Prices combined'!$D169,'RAB Prices Short'!$E:$E,'All Prices combined'!$G169),IF($B169="RAB Long",SUMIFS('RAB Prices Long'!BD:BD,'RAB Prices Long'!$B:$B,'All Prices combined'!$D169,'RAB Prices Long'!$E:$E,'All Prices combined'!$G169)))),2)</f>
        <v>3.99</v>
      </c>
      <c r="BB169" s="2">
        <f>ROUND(IF($B169="Annuity",SUMIFS('Annuity Prices'!BE:BE,'Annuity Prices'!$B:$B,$D169,'Annuity Prices'!$E:$E,$G169),IF($B169="RAB Short",SUMIFS('RAB Prices Short'!BE:BE,'RAB Prices Short'!$B:$B,'All Prices combined'!$D169,'RAB Prices Short'!$E:$E,'All Prices combined'!$G169),IF($B169="RAB Long",SUMIFS('RAB Prices Long'!BE:BE,'RAB Prices Long'!$B:$B,'All Prices combined'!$D169,'RAB Prices Long'!$E:$E,'All Prices combined'!$G169)))),2)</f>
        <v>4.08</v>
      </c>
      <c r="BC169" s="2">
        <f>ROUND(IF($B169="Annuity",SUMIFS('Annuity Prices'!BF:BF,'Annuity Prices'!$B:$B,$D169,'Annuity Prices'!$E:$E,$G169),IF($B169="RAB Short",SUMIFS('RAB Prices Short'!BF:BF,'RAB Prices Short'!$B:$B,'All Prices combined'!$D169,'RAB Prices Short'!$E:$E,'All Prices combined'!$G169),IF($B169="RAB Long",SUMIFS('RAB Prices Long'!BF:BF,'RAB Prices Long'!$B:$B,'All Prices combined'!$D169,'RAB Prices Long'!$E:$E,'All Prices combined'!$G169)))),2)</f>
        <v>4.1900000000000004</v>
      </c>
      <c r="BD169" s="2">
        <f>ROUND(IF($B169="Annuity",SUMIFS('Annuity Prices'!BG:BG,'Annuity Prices'!$B:$B,$D169,'Annuity Prices'!$E:$E,$G169),IF($B169="RAB Short",SUMIFS('RAB Prices Short'!BG:BG,'RAB Prices Short'!$B:$B,'All Prices combined'!$D169,'RAB Prices Short'!$E:$E,'All Prices combined'!$G169),IF($B169="RAB Long",SUMIFS('RAB Prices Long'!BG:BG,'RAB Prices Long'!$B:$B,'All Prices combined'!$D169,'RAB Prices Long'!$E:$E,'All Prices combined'!$G169)))),2)</f>
        <v>4.29</v>
      </c>
      <c r="BE169" s="2">
        <f>ROUND(IF($B169="Annuity",SUMIFS('Annuity Prices'!BH:BH,'Annuity Prices'!$B:$B,$D169,'Annuity Prices'!$E:$E,$G169),IF($B169="RAB Short",SUMIFS('RAB Prices Short'!BH:BH,'RAB Prices Short'!$B:$B,'All Prices combined'!$D169,'RAB Prices Short'!$E:$E,'All Prices combined'!$G169),IF($B169="RAB Long",SUMIFS('RAB Prices Long'!BH:BH,'RAB Prices Long'!$B:$B,'All Prices combined'!$D169,'RAB Prices Long'!$E:$E,'All Prices combined'!$G169)))),2)</f>
        <v>4.4000000000000004</v>
      </c>
      <c r="BF169" s="2">
        <f>ROUND(IF($B169="Annuity",SUMIFS('Annuity Prices'!BI:BI,'Annuity Prices'!$B:$B,$D169,'Annuity Prices'!$E:$E,$G169),IF($B169="RAB Short",SUMIFS('RAB Prices Short'!BI:BI,'RAB Prices Short'!$B:$B,'All Prices combined'!$D169,'RAB Prices Short'!$E:$E,'All Prices combined'!$G169),IF($B169="RAB Long",SUMIFS('RAB Prices Long'!BI:BI,'RAB Prices Long'!$B:$B,'All Prices combined'!$D169,'RAB Prices Long'!$E:$E,'All Prices combined'!$G169)))),2)</f>
        <v>4.5</v>
      </c>
      <c r="BG169" s="2">
        <f>ROUND(IF($B169="Annuity",SUMIFS('Annuity Prices'!BJ:BJ,'Annuity Prices'!$B:$B,$D169,'Annuity Prices'!$E:$E,$G169),IF($B169="RAB Short",SUMIFS('RAB Prices Short'!BJ:BJ,'RAB Prices Short'!$B:$B,'All Prices combined'!$D169,'RAB Prices Short'!$E:$E,'All Prices combined'!$G169),IF($B169="RAB Long",SUMIFS('RAB Prices Long'!BJ:BJ,'RAB Prices Long'!$B:$B,'All Prices combined'!$D169,'RAB Prices Long'!$E:$E,'All Prices combined'!$G169)))),2)</f>
        <v>4.6100000000000003</v>
      </c>
      <c r="BH169" s="2">
        <f>ROUND(IF($B169="Annuity",SUMIFS('Annuity Prices'!BK:BK,'Annuity Prices'!$B:$B,$D169,'Annuity Prices'!$E:$E,$G169),IF($B169="RAB Short",SUMIFS('RAB Prices Short'!BK:BK,'RAB Prices Short'!$B:$B,'All Prices combined'!$D169,'RAB Prices Short'!$E:$E,'All Prices combined'!$G169),IF($B169="RAB Long",SUMIFS('RAB Prices Long'!BK:BK,'RAB Prices Long'!$B:$B,'All Prices combined'!$D169,'RAB Prices Long'!$E:$E,'All Prices combined'!$G169)))),2)</f>
        <v>4.7300000000000004</v>
      </c>
      <c r="BI169" s="2">
        <f>ROUND(IF($B169="Annuity",SUMIFS('Annuity Prices'!BL:BL,'Annuity Prices'!$B:$B,$D169,'Annuity Prices'!$E:$E,$G169),IF($B169="RAB Short",SUMIFS('RAB Prices Short'!BL:BL,'RAB Prices Short'!$B:$B,'All Prices combined'!$D169,'RAB Prices Short'!$E:$E,'All Prices combined'!$G169),IF($B169="RAB Long",SUMIFS('RAB Prices Long'!BL:BL,'RAB Prices Long'!$B:$B,'All Prices combined'!$D169,'RAB Prices Long'!$E:$E,'All Prices combined'!$G169)))),2)</f>
        <v>4.84</v>
      </c>
      <c r="BJ169" s="2">
        <f>ROUND(IF($B169="Annuity",SUMIFS('Annuity Prices'!BM:BM,'Annuity Prices'!$B:$B,$D169,'Annuity Prices'!$E:$E,$G169),IF($B169="RAB Short",SUMIFS('RAB Prices Short'!BM:BM,'RAB Prices Short'!$B:$B,'All Prices combined'!$D169,'RAB Prices Short'!$E:$E,'All Prices combined'!$G169),IF($B169="RAB Long",SUMIFS('RAB Prices Long'!BM:BM,'RAB Prices Long'!$B:$B,'All Prices combined'!$D169,'RAB Prices Long'!$E:$E,'All Prices combined'!$G169)))),2)</f>
        <v>4.96</v>
      </c>
      <c r="BK169" s="2">
        <f>ROUND(IF($B169="Annuity",SUMIFS('Annuity Prices'!BN:BN,'Annuity Prices'!$B:$B,$D169,'Annuity Prices'!$E:$E,$G169),IF($B169="RAB Short",SUMIFS('RAB Prices Short'!BN:BN,'RAB Prices Short'!$B:$B,'All Prices combined'!$D169,'RAB Prices Short'!$E:$E,'All Prices combined'!$G169),IF($B169="RAB Long",SUMIFS('RAB Prices Long'!BN:BN,'RAB Prices Long'!$B:$B,'All Prices combined'!$D169,'RAB Prices Long'!$E:$E,'All Prices combined'!$G169)))),2)</f>
        <v>5.08</v>
      </c>
      <c r="BL169" s="2">
        <f>ROUND(IF($B169="Annuity",SUMIFS('Annuity Prices'!BO:BO,'Annuity Prices'!$B:$B,$D169,'Annuity Prices'!$E:$E,$G169),IF($B169="RAB Short",SUMIFS('RAB Prices Short'!BO:BO,'RAB Prices Short'!$B:$B,'All Prices combined'!$D169,'RAB Prices Short'!$E:$E,'All Prices combined'!$G169),IF($B169="RAB Long",SUMIFS('RAB Prices Long'!BO:BO,'RAB Prices Long'!$B:$B,'All Prices combined'!$D169,'RAB Prices Long'!$E:$E,'All Prices combined'!$G169)))),2)</f>
        <v>5.21</v>
      </c>
      <c r="BM169" s="2">
        <f>ROUND(IF($B169="Annuity",SUMIFS('Annuity Prices'!BP:BP,'Annuity Prices'!$B:$B,$D169,'Annuity Prices'!$E:$E,$G169),IF($B169="RAB Short",SUMIFS('RAB Prices Short'!BP:BP,'RAB Prices Short'!$B:$B,'All Prices combined'!$D169,'RAB Prices Short'!$E:$E,'All Prices combined'!$G169),IF($B169="RAB Long",SUMIFS('RAB Prices Long'!BP:BP,'RAB Prices Long'!$B:$B,'All Prices combined'!$D169,'RAB Prices Long'!$E:$E,'All Prices combined'!$G169)))),2)</f>
        <v>5.34</v>
      </c>
      <c r="BN169" s="2">
        <f>ROUND(IF($B169="Annuity",SUMIFS('Annuity Prices'!BQ:BQ,'Annuity Prices'!$B:$B,$D169,'Annuity Prices'!$E:$E,$G169),IF($B169="RAB Short",SUMIFS('RAB Prices Short'!BQ:BQ,'RAB Prices Short'!$B:$B,'All Prices combined'!$D169,'RAB Prices Short'!$E:$E,'All Prices combined'!$G169),IF($B169="RAB Long",SUMIFS('RAB Prices Long'!BQ:BQ,'RAB Prices Long'!$B:$B,'All Prices combined'!$D169,'RAB Prices Long'!$E:$E,'All Prices combined'!$G169)))),2)</f>
        <v>5.46</v>
      </c>
      <c r="BO169" s="2">
        <f>ROUND(IF($B169="Annuity",SUMIFS('Annuity Prices'!BR:BR,'Annuity Prices'!$B:$B,$D169,'Annuity Prices'!$E:$E,$G169),IF($B169="RAB Short",SUMIFS('RAB Prices Short'!BR:BR,'RAB Prices Short'!$B:$B,'All Prices combined'!$D169,'RAB Prices Short'!$E:$E,'All Prices combined'!$G169),IF($B169="RAB Long",SUMIFS('RAB Prices Long'!BR:BR,'RAB Prices Long'!$B:$B,'All Prices combined'!$D169,'RAB Prices Long'!$E:$E,'All Prices combined'!$G169)))),2)</f>
        <v>5.6</v>
      </c>
      <c r="BP169" s="2">
        <f>ROUND(IF($B169="Annuity",SUMIFS('Annuity Prices'!BS:BS,'Annuity Prices'!$B:$B,$D169,'Annuity Prices'!$E:$E,$G169),IF($B169="RAB Short",SUMIFS('RAB Prices Short'!BS:BS,'RAB Prices Short'!$B:$B,'All Prices combined'!$D169,'RAB Prices Short'!$E:$E,'All Prices combined'!$G169),IF($B169="RAB Long",SUMIFS('RAB Prices Long'!BS:BS,'RAB Prices Long'!$B:$B,'All Prices combined'!$D169,'RAB Prices Long'!$E:$E,'All Prices combined'!$G169)))),2)</f>
        <v>5.74</v>
      </c>
      <c r="BQ169" s="2">
        <f>ROUND(IF($B169="Annuity",SUMIFS('Annuity Prices'!BT:BT,'Annuity Prices'!$B:$B,$D169,'Annuity Prices'!$E:$E,$G169),IF($B169="RAB Short",SUMIFS('RAB Prices Short'!BT:BT,'RAB Prices Short'!$B:$B,'All Prices combined'!$D169,'RAB Prices Short'!$E:$E,'All Prices combined'!$G169),IF($B169="RAB Long",SUMIFS('RAB Prices Long'!BT:BT,'RAB Prices Long'!$B:$B,'All Prices combined'!$D169,'RAB Prices Long'!$E:$E,'All Prices combined'!$G169)))),2)</f>
        <v>5.88</v>
      </c>
      <c r="BR169" s="2">
        <f>ROUND(IF($B169="Annuity",SUMIFS('Annuity Prices'!BU:BU,'Annuity Prices'!$B:$B,$D169,'Annuity Prices'!$E:$E,$G169),IF($B169="RAB Short",SUMIFS('RAB Prices Short'!BU:BU,'RAB Prices Short'!$B:$B,'All Prices combined'!$D169,'RAB Prices Short'!$E:$E,'All Prices combined'!$G169),IF($B169="RAB Long",SUMIFS('RAB Prices Long'!BU:BU,'RAB Prices Long'!$B:$B,'All Prices combined'!$D169,'RAB Prices Long'!$E:$E,'All Prices combined'!$G169)))),2)</f>
        <v>6.02</v>
      </c>
      <c r="BS169" s="2">
        <f>ROUND(IF($B169="Annuity",SUMIFS('Annuity Prices'!BV:BV,'Annuity Prices'!$B:$B,$D169,'Annuity Prices'!$E:$E,$G169),IF($B169="RAB Short",SUMIFS('RAB Prices Short'!BV:BV,'RAB Prices Short'!$B:$B,'All Prices combined'!$D169,'RAB Prices Short'!$E:$E,'All Prices combined'!$G169),IF($B169="RAB Long",SUMIFS('RAB Prices Long'!BV:BV,'RAB Prices Long'!$B:$B,'All Prices combined'!$D169,'RAB Prices Long'!$E:$E,'All Prices combined'!$G169)))),2)</f>
        <v>6.17</v>
      </c>
      <c r="BT169" s="2">
        <f>ROUND(IF($B169="Annuity",SUMIFS('Annuity Prices'!BW:BW,'Annuity Prices'!$B:$B,$D169,'Annuity Prices'!$E:$E,$G169),IF($B169="RAB Short",SUMIFS('RAB Prices Short'!BW:BW,'RAB Prices Short'!$B:$B,'All Prices combined'!$D169,'RAB Prices Short'!$E:$E,'All Prices combined'!$G169),IF($B169="RAB Long",SUMIFS('RAB Prices Long'!BW:BW,'RAB Prices Long'!$B:$B,'All Prices combined'!$D169,'RAB Prices Long'!$E:$E,'All Prices combined'!$G169)))),2)</f>
        <v>6.32</v>
      </c>
      <c r="BU169" s="2">
        <f>ROUND(IF($B169="Annuity",SUMIFS('Annuity Prices'!BX:BX,'Annuity Prices'!$B:$B,$D169,'Annuity Prices'!$E:$E,$G169),IF($B169="RAB Short",SUMIFS('RAB Prices Short'!BX:BX,'RAB Prices Short'!$B:$B,'All Prices combined'!$D169,'RAB Prices Short'!$E:$E,'All Prices combined'!$G169),IF($B169="RAB Long",SUMIFS('RAB Prices Long'!BX:BX,'RAB Prices Long'!$B:$B,'All Prices combined'!$D169,'RAB Prices Long'!$E:$E,'All Prices combined'!$G169)))),2)</f>
        <v>6.48</v>
      </c>
    </row>
    <row r="170" spans="2:73" x14ac:dyDescent="0.25">
      <c r="B170" t="s">
        <v>37</v>
      </c>
      <c r="C170" s="1">
        <v>30</v>
      </c>
      <c r="D170" s="1" t="s">
        <v>213</v>
      </c>
      <c r="E170" s="1" t="s">
        <v>209</v>
      </c>
      <c r="F170" s="1" t="s">
        <v>212</v>
      </c>
      <c r="G170" s="1" t="s">
        <v>40</v>
      </c>
      <c r="H170" s="1"/>
      <c r="I170" s="2">
        <f>ROUND(IF($B170="Annuity",SUMIFS('Annuity Prices'!L:L,'Annuity Prices'!$B:$B,$D170,'Annuity Prices'!$E:$E,$G170),IF($B170="RAB Short",SUMIFS('RAB Prices Short'!L:L,'RAB Prices Short'!$B:$B,'All Prices combined'!$D170,'RAB Prices Short'!$E:$E,'All Prices combined'!$G170),IF($B170="RAB Long",SUMIFS('RAB Prices Long'!L:L,'RAB Prices Long'!$B:$B,'All Prices combined'!$D170,'RAB Prices Long'!$E:$E,'All Prices combined'!$G170)))),2)</f>
        <v>0.59</v>
      </c>
      <c r="J170" s="2">
        <f>ROUND(IF($B170="Annuity",SUMIFS('Annuity Prices'!M:M,'Annuity Prices'!$B:$B,$D170,'Annuity Prices'!$E:$E,$G170),IF($B170="RAB Short",SUMIFS('RAB Prices Short'!M:M,'RAB Prices Short'!$B:$B,'All Prices combined'!$D170,'RAB Prices Short'!$E:$E,'All Prices combined'!$G170),IF($B170="RAB Long",SUMIFS('RAB Prices Long'!M:M,'RAB Prices Long'!$B:$B,'All Prices combined'!$D170,'RAB Prices Long'!$E:$E,'All Prices combined'!$G170)))),2)</f>
        <v>0.61</v>
      </c>
      <c r="K170" s="2">
        <f>ROUND(IF($B170="Annuity",SUMIFS('Annuity Prices'!N:N,'Annuity Prices'!$B:$B,$D170,'Annuity Prices'!$E:$E,$G170),IF($B170="RAB Short",SUMIFS('RAB Prices Short'!N:N,'RAB Prices Short'!$B:$B,'All Prices combined'!$D170,'RAB Prices Short'!$E:$E,'All Prices combined'!$G170),IF($B170="RAB Long",SUMIFS('RAB Prices Long'!N:N,'RAB Prices Long'!$B:$B,'All Prices combined'!$D170,'RAB Prices Long'!$E:$E,'All Prices combined'!$G170)))),2)</f>
        <v>0.63</v>
      </c>
      <c r="L170" s="2">
        <f>ROUND(IF($B170="Annuity",SUMIFS('Annuity Prices'!O:O,'Annuity Prices'!$B:$B,$D170,'Annuity Prices'!$E:$E,$G170),IF($B170="RAB Short",SUMIFS('RAB Prices Short'!O:O,'RAB Prices Short'!$B:$B,'All Prices combined'!$D170,'RAB Prices Short'!$E:$E,'All Prices combined'!$G170),IF($B170="RAB Long",SUMIFS('RAB Prices Long'!O:O,'RAB Prices Long'!$B:$B,'All Prices combined'!$D170,'RAB Prices Long'!$E:$E,'All Prices combined'!$G170)))),2)</f>
        <v>0.65</v>
      </c>
      <c r="M170" s="2">
        <f>ROUND(IF($B170="Annuity",SUMIFS('Annuity Prices'!P:P,'Annuity Prices'!$B:$B,$D170,'Annuity Prices'!$E:$E,$G170),IF($B170="RAB Short",SUMIFS('RAB Prices Short'!P:P,'RAB Prices Short'!$B:$B,'All Prices combined'!$D170,'RAB Prices Short'!$E:$E,'All Prices combined'!$G170),IF($B170="RAB Long",SUMIFS('RAB Prices Long'!P:P,'RAB Prices Long'!$B:$B,'All Prices combined'!$D170,'RAB Prices Long'!$E:$E,'All Prices combined'!$G170)))),2)</f>
        <v>0.66</v>
      </c>
      <c r="N170" s="2">
        <f>ROUND(IF($B170="Annuity",SUMIFS('Annuity Prices'!Q:Q,'Annuity Prices'!$B:$B,$D170,'Annuity Prices'!$E:$E,$G170),IF($B170="RAB Short",SUMIFS('RAB Prices Short'!Q:Q,'RAB Prices Short'!$B:$B,'All Prices combined'!$D170,'RAB Prices Short'!$E:$E,'All Prices combined'!$G170),IF($B170="RAB Long",SUMIFS('RAB Prices Long'!Q:Q,'RAB Prices Long'!$B:$B,'All Prices combined'!$D170,'RAB Prices Long'!$E:$E,'All Prices combined'!$G170)))),2)</f>
        <v>0.67</v>
      </c>
      <c r="O170" s="2">
        <f>ROUND(IF($B170="Annuity",SUMIFS('Annuity Prices'!R:R,'Annuity Prices'!$B:$B,$D170,'Annuity Prices'!$E:$E,$G170),IF($B170="RAB Short",SUMIFS('RAB Prices Short'!R:R,'RAB Prices Short'!$B:$B,'All Prices combined'!$D170,'RAB Prices Short'!$E:$E,'All Prices combined'!$G170),IF($B170="RAB Long",SUMIFS('RAB Prices Long'!R:R,'RAB Prices Long'!$B:$B,'All Prices combined'!$D170,'RAB Prices Long'!$E:$E,'All Prices combined'!$G170)))),2)</f>
        <v>0.69</v>
      </c>
      <c r="P170" s="2">
        <f>ROUND(IF($B170="Annuity",SUMIFS('Annuity Prices'!S:S,'Annuity Prices'!$B:$B,$D170,'Annuity Prices'!$E:$E,$G170),IF($B170="RAB Short",SUMIFS('RAB Prices Short'!S:S,'RAB Prices Short'!$B:$B,'All Prices combined'!$D170,'RAB Prices Short'!$E:$E,'All Prices combined'!$G170),IF($B170="RAB Long",SUMIFS('RAB Prices Long'!S:S,'RAB Prices Long'!$B:$B,'All Prices combined'!$D170,'RAB Prices Long'!$E:$E,'All Prices combined'!$G170)))),2)</f>
        <v>0.71</v>
      </c>
      <c r="Q170" s="2">
        <f>ROUND(IF($B170="Annuity",SUMIFS('Annuity Prices'!T:T,'Annuity Prices'!$B:$B,$D170,'Annuity Prices'!$E:$E,$G170),IF($B170="RAB Short",SUMIFS('RAB Prices Short'!T:T,'RAB Prices Short'!$B:$B,'All Prices combined'!$D170,'RAB Prices Short'!$E:$E,'All Prices combined'!$G170),IF($B170="RAB Long",SUMIFS('RAB Prices Long'!T:T,'RAB Prices Long'!$B:$B,'All Prices combined'!$D170,'RAB Prices Long'!$E:$E,'All Prices combined'!$G170)))),2)</f>
        <v>0.72</v>
      </c>
      <c r="R170" s="2">
        <f>ROUND(IF($B170="Annuity",SUMIFS('Annuity Prices'!U:U,'Annuity Prices'!$B:$B,$D170,'Annuity Prices'!$E:$E,$G170),IF($B170="RAB Short",SUMIFS('RAB Prices Short'!U:U,'RAB Prices Short'!$B:$B,'All Prices combined'!$D170,'RAB Prices Short'!$E:$E,'All Prices combined'!$G170),IF($B170="RAB Long",SUMIFS('RAB Prices Long'!U:U,'RAB Prices Long'!$B:$B,'All Prices combined'!$D170,'RAB Prices Long'!$E:$E,'All Prices combined'!$G170)))),2)</f>
        <v>0.74</v>
      </c>
      <c r="S170" s="2">
        <f>ROUND(IF($B170="Annuity",SUMIFS('Annuity Prices'!V:V,'Annuity Prices'!$B:$B,$D170,'Annuity Prices'!$E:$E,$G170),IF($B170="RAB Short",SUMIFS('RAB Prices Short'!V:V,'RAB Prices Short'!$B:$B,'All Prices combined'!$D170,'RAB Prices Short'!$E:$E,'All Prices combined'!$G170),IF($B170="RAB Long",SUMIFS('RAB Prices Long'!V:V,'RAB Prices Long'!$B:$B,'All Prices combined'!$D170,'RAB Prices Long'!$E:$E,'All Prices combined'!$G170)))),2)</f>
        <v>0.76</v>
      </c>
      <c r="T170" s="2">
        <f>ROUND(IF($B170="Annuity",SUMIFS('Annuity Prices'!W:W,'Annuity Prices'!$B:$B,$D170,'Annuity Prices'!$E:$E,$G170),IF($B170="RAB Short",SUMIFS('RAB Prices Short'!W:W,'RAB Prices Short'!$B:$B,'All Prices combined'!$D170,'RAB Prices Short'!$E:$E,'All Prices combined'!$G170),IF($B170="RAB Long",SUMIFS('RAB Prices Long'!W:W,'RAB Prices Long'!$B:$B,'All Prices combined'!$D170,'RAB Prices Long'!$E:$E,'All Prices combined'!$G170)))),2)</f>
        <v>0.78</v>
      </c>
      <c r="U170" s="2">
        <f>ROUND(IF($B170="Annuity",SUMIFS('Annuity Prices'!X:X,'Annuity Prices'!$B:$B,$D170,'Annuity Prices'!$E:$E,$G170),IF($B170="RAB Short",SUMIFS('RAB Prices Short'!X:X,'RAB Prices Short'!$B:$B,'All Prices combined'!$D170,'RAB Prices Short'!$E:$E,'All Prices combined'!$G170),IF($B170="RAB Long",SUMIFS('RAB Prices Long'!X:X,'RAB Prices Long'!$B:$B,'All Prices combined'!$D170,'RAB Prices Long'!$E:$E,'All Prices combined'!$G170)))),2)</f>
        <v>0.79</v>
      </c>
      <c r="V170" s="2">
        <f>ROUND(IF($B170="Annuity",SUMIFS('Annuity Prices'!Y:Y,'Annuity Prices'!$B:$B,$D170,'Annuity Prices'!$E:$E,$G170),IF($B170="RAB Short",SUMIFS('RAB Prices Short'!Y:Y,'RAB Prices Short'!$B:$B,'All Prices combined'!$D170,'RAB Prices Short'!$E:$E,'All Prices combined'!$G170),IF($B170="RAB Long",SUMIFS('RAB Prices Long'!Y:Y,'RAB Prices Long'!$B:$B,'All Prices combined'!$D170,'RAB Prices Long'!$E:$E,'All Prices combined'!$G170)))),2)</f>
        <v>0.81</v>
      </c>
      <c r="W170" s="2">
        <f>ROUND(IF($B170="Annuity",SUMIFS('Annuity Prices'!Z:Z,'Annuity Prices'!$B:$B,$D170,'Annuity Prices'!$E:$E,$G170),IF($B170="RAB Short",SUMIFS('RAB Prices Short'!Z:Z,'RAB Prices Short'!$B:$B,'All Prices combined'!$D170,'RAB Prices Short'!$E:$E,'All Prices combined'!$G170),IF($B170="RAB Long",SUMIFS('RAB Prices Long'!Z:Z,'RAB Prices Long'!$B:$B,'All Prices combined'!$D170,'RAB Prices Long'!$E:$E,'All Prices combined'!$G170)))),2)</f>
        <v>0.83</v>
      </c>
      <c r="X170" s="2">
        <f>ROUND(IF($B170="Annuity",SUMIFS('Annuity Prices'!AA:AA,'Annuity Prices'!$B:$B,$D170,'Annuity Prices'!$E:$E,$G170),IF($B170="RAB Short",SUMIFS('RAB Prices Short'!AA:AA,'RAB Prices Short'!$B:$B,'All Prices combined'!$D170,'RAB Prices Short'!$E:$E,'All Prices combined'!$G170),IF($B170="RAB Long",SUMIFS('RAB Prices Long'!AA:AA,'RAB Prices Long'!$B:$B,'All Prices combined'!$D170,'RAB Prices Long'!$E:$E,'All Prices combined'!$G170)))),2)</f>
        <v>0.86</v>
      </c>
      <c r="Y170" s="2">
        <f>ROUND(IF($B170="Annuity",SUMIFS('Annuity Prices'!AB:AB,'Annuity Prices'!$B:$B,$D170,'Annuity Prices'!$E:$E,$G170),IF($B170="RAB Short",SUMIFS('RAB Prices Short'!AB:AB,'RAB Prices Short'!$B:$B,'All Prices combined'!$D170,'RAB Prices Short'!$E:$E,'All Prices combined'!$G170),IF($B170="RAB Long",SUMIFS('RAB Prices Long'!AB:AB,'RAB Prices Long'!$B:$B,'All Prices combined'!$D170,'RAB Prices Long'!$E:$E,'All Prices combined'!$G170)))),2)</f>
        <v>0.87</v>
      </c>
      <c r="Z170" s="2">
        <f>ROUND(IF($B170="Annuity",SUMIFS('Annuity Prices'!AC:AC,'Annuity Prices'!$B:$B,$D170,'Annuity Prices'!$E:$E,$G170),IF($B170="RAB Short",SUMIFS('RAB Prices Short'!AC:AC,'RAB Prices Short'!$B:$B,'All Prices combined'!$D170,'RAB Prices Short'!$E:$E,'All Prices combined'!$G170),IF($B170="RAB Long",SUMIFS('RAB Prices Long'!AC:AC,'RAB Prices Long'!$B:$B,'All Prices combined'!$D170,'RAB Prices Long'!$E:$E,'All Prices combined'!$G170)))),2)</f>
        <v>0.89</v>
      </c>
      <c r="AA170" s="2">
        <f>ROUND(IF($B170="Annuity",SUMIFS('Annuity Prices'!AD:AD,'Annuity Prices'!$B:$B,$D170,'Annuity Prices'!$E:$E,$G170),IF($B170="RAB Short",SUMIFS('RAB Prices Short'!AD:AD,'RAB Prices Short'!$B:$B,'All Prices combined'!$D170,'RAB Prices Short'!$E:$E,'All Prices combined'!$G170),IF($B170="RAB Long",SUMIFS('RAB Prices Long'!AD:AD,'RAB Prices Long'!$B:$B,'All Prices combined'!$D170,'RAB Prices Long'!$E:$E,'All Prices combined'!$G170)))),2)</f>
        <v>0.92</v>
      </c>
      <c r="AB170" s="2">
        <f>ROUND(IF($B170="Annuity",SUMIFS('Annuity Prices'!AE:AE,'Annuity Prices'!$B:$B,$D170,'Annuity Prices'!$E:$E,$G170),IF($B170="RAB Short",SUMIFS('RAB Prices Short'!AE:AE,'RAB Prices Short'!$B:$B,'All Prices combined'!$D170,'RAB Prices Short'!$E:$E,'All Prices combined'!$G170),IF($B170="RAB Long",SUMIFS('RAB Prices Long'!AE:AE,'RAB Prices Long'!$B:$B,'All Prices combined'!$D170,'RAB Prices Long'!$E:$E,'All Prices combined'!$G170)))),2)</f>
        <v>0.94</v>
      </c>
      <c r="AC170" s="2">
        <f>ROUND(IF($B170="Annuity",SUMIFS('Annuity Prices'!AF:AF,'Annuity Prices'!$B:$B,$D170,'Annuity Prices'!$E:$E,$G170),IF($B170="RAB Short",SUMIFS('RAB Prices Short'!AF:AF,'RAB Prices Short'!$B:$B,'All Prices combined'!$D170,'RAB Prices Short'!$E:$E,'All Prices combined'!$G170),IF($B170="RAB Long",SUMIFS('RAB Prices Long'!AF:AF,'RAB Prices Long'!$B:$B,'All Prices combined'!$D170,'RAB Prices Long'!$E:$E,'All Prices combined'!$G170)))),2)</f>
        <v>0.96</v>
      </c>
      <c r="AD170" s="2">
        <f>ROUND(IF($B170="Annuity",SUMIFS('Annuity Prices'!AG:AG,'Annuity Prices'!$B:$B,$D170,'Annuity Prices'!$E:$E,$G170),IF($B170="RAB Short",SUMIFS('RAB Prices Short'!AG:AG,'RAB Prices Short'!$B:$B,'All Prices combined'!$D170,'RAB Prices Short'!$E:$E,'All Prices combined'!$G170),IF($B170="RAB Long",SUMIFS('RAB Prices Long'!AG:AG,'RAB Prices Long'!$B:$B,'All Prices combined'!$D170,'RAB Prices Long'!$E:$E,'All Prices combined'!$G170)))),2)</f>
        <v>0.98</v>
      </c>
      <c r="AE170" s="2">
        <f>ROUND(IF($B170="Annuity",SUMIFS('Annuity Prices'!AH:AH,'Annuity Prices'!$B:$B,$D170,'Annuity Prices'!$E:$E,$G170),IF($B170="RAB Short",SUMIFS('RAB Prices Short'!AH:AH,'RAB Prices Short'!$B:$B,'All Prices combined'!$D170,'RAB Prices Short'!$E:$E,'All Prices combined'!$G170),IF($B170="RAB Long",SUMIFS('RAB Prices Long'!AH:AH,'RAB Prices Long'!$B:$B,'All Prices combined'!$D170,'RAB Prices Long'!$E:$E,'All Prices combined'!$G170)))),2)</f>
        <v>1.01</v>
      </c>
      <c r="AF170" s="2">
        <f>ROUND(IF($B170="Annuity",SUMIFS('Annuity Prices'!AI:AI,'Annuity Prices'!$B:$B,$D170,'Annuity Prices'!$E:$E,$G170),IF($B170="RAB Short",SUMIFS('RAB Prices Short'!AI:AI,'RAB Prices Short'!$B:$B,'All Prices combined'!$D170,'RAB Prices Short'!$E:$E,'All Prices combined'!$G170),IF($B170="RAB Long",SUMIFS('RAB Prices Long'!AI:AI,'RAB Prices Long'!$B:$B,'All Prices combined'!$D170,'RAB Prices Long'!$E:$E,'All Prices combined'!$G170)))),2)</f>
        <v>1.03</v>
      </c>
      <c r="AG170" s="2">
        <f>ROUND(IF($B170="Annuity",SUMIFS('Annuity Prices'!AJ:AJ,'Annuity Prices'!$B:$B,$D170,'Annuity Prices'!$E:$E,$G170),IF($B170="RAB Short",SUMIFS('RAB Prices Short'!AJ:AJ,'RAB Prices Short'!$B:$B,'All Prices combined'!$D170,'RAB Prices Short'!$E:$E,'All Prices combined'!$G170),IF($B170="RAB Long",SUMIFS('RAB Prices Long'!AJ:AJ,'RAB Prices Long'!$B:$B,'All Prices combined'!$D170,'RAB Prices Long'!$E:$E,'All Prices combined'!$G170)))),2)</f>
        <v>1.05</v>
      </c>
      <c r="AH170" s="2">
        <f>ROUND(IF($B170="Annuity",SUMIFS('Annuity Prices'!AK:AK,'Annuity Prices'!$B:$B,$D170,'Annuity Prices'!$E:$E,$G170),IF($B170="RAB Short",SUMIFS('RAB Prices Short'!AK:AK,'RAB Prices Short'!$B:$B,'All Prices combined'!$D170,'RAB Prices Short'!$E:$E,'All Prices combined'!$G170),IF($B170="RAB Long",SUMIFS('RAB Prices Long'!AK:AK,'RAB Prices Long'!$B:$B,'All Prices combined'!$D170,'RAB Prices Long'!$E:$E,'All Prices combined'!$G170)))),2)</f>
        <v>1.08</v>
      </c>
      <c r="AI170" s="2">
        <f>ROUND(IF($B170="Annuity",SUMIFS('Annuity Prices'!AL:AL,'Annuity Prices'!$B:$B,$D170,'Annuity Prices'!$E:$E,$G170),IF($B170="RAB Short",SUMIFS('RAB Prices Short'!AL:AL,'RAB Prices Short'!$B:$B,'All Prices combined'!$D170,'RAB Prices Short'!$E:$E,'All Prices combined'!$G170),IF($B170="RAB Long",SUMIFS('RAB Prices Long'!AL:AL,'RAB Prices Long'!$B:$B,'All Prices combined'!$D170,'RAB Prices Long'!$E:$E,'All Prices combined'!$G170)))),2)</f>
        <v>1.1100000000000001</v>
      </c>
      <c r="AJ170" s="2">
        <f>ROUND(IF($B170="Annuity",SUMIFS('Annuity Prices'!AM:AM,'Annuity Prices'!$B:$B,$D170,'Annuity Prices'!$E:$E,$G170),IF($B170="RAB Short",SUMIFS('RAB Prices Short'!AM:AM,'RAB Prices Short'!$B:$B,'All Prices combined'!$D170,'RAB Prices Short'!$E:$E,'All Prices combined'!$G170),IF($B170="RAB Long",SUMIFS('RAB Prices Long'!AM:AM,'RAB Prices Long'!$B:$B,'All Prices combined'!$D170,'RAB Prices Long'!$E:$E,'All Prices combined'!$G170)))),2)</f>
        <v>1.1299999999999999</v>
      </c>
      <c r="AK170" s="2">
        <f>ROUND(IF($B170="Annuity",SUMIFS('Annuity Prices'!AN:AN,'Annuity Prices'!$B:$B,$D170,'Annuity Prices'!$E:$E,$G170),IF($B170="RAB Short",SUMIFS('RAB Prices Short'!AN:AN,'RAB Prices Short'!$B:$B,'All Prices combined'!$D170,'RAB Prices Short'!$E:$E,'All Prices combined'!$G170),IF($B170="RAB Long",SUMIFS('RAB Prices Long'!AN:AN,'RAB Prices Long'!$B:$B,'All Prices combined'!$D170,'RAB Prices Long'!$E:$E,'All Prices combined'!$G170)))),2)</f>
        <v>1.1599999999999999</v>
      </c>
      <c r="AL170" s="2">
        <f>ROUND(IF($B170="Annuity",SUMIFS('Annuity Prices'!AO:AO,'Annuity Prices'!$B:$B,$D170,'Annuity Prices'!$E:$E,$G170),IF($B170="RAB Short",SUMIFS('RAB Prices Short'!AO:AO,'RAB Prices Short'!$B:$B,'All Prices combined'!$D170,'RAB Prices Short'!$E:$E,'All Prices combined'!$G170),IF($B170="RAB Long",SUMIFS('RAB Prices Long'!AO:AO,'RAB Prices Long'!$B:$B,'All Prices combined'!$D170,'RAB Prices Long'!$E:$E,'All Prices combined'!$G170)))),2)</f>
        <v>1.18</v>
      </c>
      <c r="AM170" s="2">
        <f>ROUND(IF($B170="Annuity",SUMIFS('Annuity Prices'!AP:AP,'Annuity Prices'!$B:$B,$D170,'Annuity Prices'!$E:$E,$G170),IF($B170="RAB Short",SUMIFS('RAB Prices Short'!AP:AP,'RAB Prices Short'!$B:$B,'All Prices combined'!$D170,'RAB Prices Short'!$E:$E,'All Prices combined'!$G170),IF($B170="RAB Long",SUMIFS('RAB Prices Long'!AP:AP,'RAB Prices Long'!$B:$B,'All Prices combined'!$D170,'RAB Prices Long'!$E:$E,'All Prices combined'!$G170)))),2)</f>
        <v>1.21</v>
      </c>
      <c r="AN170" s="2">
        <f>ROUND(IF($B170="Annuity",SUMIFS('Annuity Prices'!AQ:AQ,'Annuity Prices'!$B:$B,$D170,'Annuity Prices'!$E:$E,$G170),IF($B170="RAB Short",SUMIFS('RAB Prices Short'!AQ:AQ,'RAB Prices Short'!$B:$B,'All Prices combined'!$D170,'RAB Prices Short'!$E:$E,'All Prices combined'!$G170),IF($B170="RAB Long",SUMIFS('RAB Prices Long'!AQ:AQ,'RAB Prices Long'!$B:$B,'All Prices combined'!$D170,'RAB Prices Long'!$E:$E,'All Prices combined'!$G170)))),2)</f>
        <v>1.24</v>
      </c>
      <c r="AO170" s="2">
        <f>ROUND(IF($B170="Annuity",SUMIFS('Annuity Prices'!AR:AR,'Annuity Prices'!$B:$B,$D170,'Annuity Prices'!$E:$E,$G170),IF($B170="RAB Short",SUMIFS('RAB Prices Short'!AR:AR,'RAB Prices Short'!$B:$B,'All Prices combined'!$D170,'RAB Prices Short'!$E:$E,'All Prices combined'!$G170),IF($B170="RAB Long",SUMIFS('RAB Prices Long'!AR:AR,'RAB Prices Long'!$B:$B,'All Prices combined'!$D170,'RAB Prices Long'!$E:$E,'All Prices combined'!$G170)))),2)</f>
        <v>0.68</v>
      </c>
      <c r="AP170" s="2">
        <f>ROUND(IF($B170="Annuity",SUMIFS('Annuity Prices'!AS:AS,'Annuity Prices'!$B:$B,$D170,'Annuity Prices'!$E:$E,$G170),IF($B170="RAB Short",SUMIFS('RAB Prices Short'!AS:AS,'RAB Prices Short'!$B:$B,'All Prices combined'!$D170,'RAB Prices Short'!$E:$E,'All Prices combined'!$G170),IF($B170="RAB Long",SUMIFS('RAB Prices Long'!AS:AS,'RAB Prices Long'!$B:$B,'All Prices combined'!$D170,'RAB Prices Long'!$E:$E,'All Prices combined'!$G170)))),2)</f>
        <v>0.59</v>
      </c>
      <c r="AQ170" s="2">
        <f>ROUND(IF($B170="Annuity",SUMIFS('Annuity Prices'!AT:AT,'Annuity Prices'!$B:$B,$D170,'Annuity Prices'!$E:$E,$G170),IF($B170="RAB Short",SUMIFS('RAB Prices Short'!AT:AT,'RAB Prices Short'!$B:$B,'All Prices combined'!$D170,'RAB Prices Short'!$E:$E,'All Prices combined'!$G170),IF($B170="RAB Long",SUMIFS('RAB Prices Long'!AT:AT,'RAB Prices Long'!$B:$B,'All Prices combined'!$D170,'RAB Prices Long'!$E:$E,'All Prices combined'!$G170)))),2)</f>
        <v>0.6</v>
      </c>
      <c r="AR170" s="2">
        <f>ROUND(IF($B170="Annuity",SUMIFS('Annuity Prices'!AU:AU,'Annuity Prices'!$B:$B,$D170,'Annuity Prices'!$E:$E,$G170),IF($B170="RAB Short",SUMIFS('RAB Prices Short'!AU:AU,'RAB Prices Short'!$B:$B,'All Prices combined'!$D170,'RAB Prices Short'!$E:$E,'All Prices combined'!$G170),IF($B170="RAB Long",SUMIFS('RAB Prices Long'!AU:AU,'RAB Prices Long'!$B:$B,'All Prices combined'!$D170,'RAB Prices Long'!$E:$E,'All Prices combined'!$G170)))),2)</f>
        <v>0.63</v>
      </c>
      <c r="AS170" s="2">
        <f>ROUND(IF($B170="Annuity",SUMIFS('Annuity Prices'!AV:AV,'Annuity Prices'!$B:$B,$D170,'Annuity Prices'!$E:$E,$G170),IF($B170="RAB Short",SUMIFS('RAB Prices Short'!AV:AV,'RAB Prices Short'!$B:$B,'All Prices combined'!$D170,'RAB Prices Short'!$E:$E,'All Prices combined'!$G170),IF($B170="RAB Long",SUMIFS('RAB Prices Long'!AV:AV,'RAB Prices Long'!$B:$B,'All Prices combined'!$D170,'RAB Prices Long'!$E:$E,'All Prices combined'!$G170)))),2)</f>
        <v>0.65</v>
      </c>
      <c r="AT170" s="2">
        <f>ROUND(IF($B170="Annuity",SUMIFS('Annuity Prices'!AW:AW,'Annuity Prices'!$B:$B,$D170,'Annuity Prices'!$E:$E,$G170),IF($B170="RAB Short",SUMIFS('RAB Prices Short'!AW:AW,'RAB Prices Short'!$B:$B,'All Prices combined'!$D170,'RAB Prices Short'!$E:$E,'All Prices combined'!$G170),IF($B170="RAB Long",SUMIFS('RAB Prices Long'!AW:AW,'RAB Prices Long'!$B:$B,'All Prices combined'!$D170,'RAB Prices Long'!$E:$E,'All Prices combined'!$G170)))),2)</f>
        <v>0.66</v>
      </c>
      <c r="AU170" s="2">
        <f>ROUND(IF($B170="Annuity",SUMIFS('Annuity Prices'!AX:AX,'Annuity Prices'!$B:$B,$D170,'Annuity Prices'!$E:$E,$G170),IF($B170="RAB Short",SUMIFS('RAB Prices Short'!AX:AX,'RAB Prices Short'!$B:$B,'All Prices combined'!$D170,'RAB Prices Short'!$E:$E,'All Prices combined'!$G170),IF($B170="RAB Long",SUMIFS('RAB Prices Long'!AX:AX,'RAB Prices Long'!$B:$B,'All Prices combined'!$D170,'RAB Prices Long'!$E:$E,'All Prices combined'!$G170)))),2)</f>
        <v>0.67</v>
      </c>
      <c r="AV170" s="2">
        <f>ROUND(IF($B170="Annuity",SUMIFS('Annuity Prices'!AY:AY,'Annuity Prices'!$B:$B,$D170,'Annuity Prices'!$E:$E,$G170),IF($B170="RAB Short",SUMIFS('RAB Prices Short'!AY:AY,'RAB Prices Short'!$B:$B,'All Prices combined'!$D170,'RAB Prices Short'!$E:$E,'All Prices combined'!$G170),IF($B170="RAB Long",SUMIFS('RAB Prices Long'!AY:AY,'RAB Prices Long'!$B:$B,'All Prices combined'!$D170,'RAB Prices Long'!$E:$E,'All Prices combined'!$G170)))),2)</f>
        <v>0.69</v>
      </c>
      <c r="AW170" s="2">
        <f>ROUND(IF($B170="Annuity",SUMIFS('Annuity Prices'!AZ:AZ,'Annuity Prices'!$B:$B,$D170,'Annuity Prices'!$E:$E,$G170),IF($B170="RAB Short",SUMIFS('RAB Prices Short'!AZ:AZ,'RAB Prices Short'!$B:$B,'All Prices combined'!$D170,'RAB Prices Short'!$E:$E,'All Prices combined'!$G170),IF($B170="RAB Long",SUMIFS('RAB Prices Long'!AZ:AZ,'RAB Prices Long'!$B:$B,'All Prices combined'!$D170,'RAB Prices Long'!$E:$E,'All Prices combined'!$G170)))),2)</f>
        <v>0.71</v>
      </c>
      <c r="AX170" s="2">
        <f>ROUND(IF($B170="Annuity",SUMIFS('Annuity Prices'!BA:BA,'Annuity Prices'!$B:$B,$D170,'Annuity Prices'!$E:$E,$G170),IF($B170="RAB Short",SUMIFS('RAB Prices Short'!BA:BA,'RAB Prices Short'!$B:$B,'All Prices combined'!$D170,'RAB Prices Short'!$E:$E,'All Prices combined'!$G170),IF($B170="RAB Long",SUMIFS('RAB Prices Long'!BA:BA,'RAB Prices Long'!$B:$B,'All Prices combined'!$D170,'RAB Prices Long'!$E:$E,'All Prices combined'!$G170)))),2)</f>
        <v>0.72</v>
      </c>
      <c r="AY170" s="2">
        <f>ROUND(IF($B170="Annuity",SUMIFS('Annuity Prices'!BB:BB,'Annuity Prices'!$B:$B,$D170,'Annuity Prices'!$E:$E,$G170),IF($B170="RAB Short",SUMIFS('RAB Prices Short'!BB:BB,'RAB Prices Short'!$B:$B,'All Prices combined'!$D170,'RAB Prices Short'!$E:$E,'All Prices combined'!$G170),IF($B170="RAB Long",SUMIFS('RAB Prices Long'!BB:BB,'RAB Prices Long'!$B:$B,'All Prices combined'!$D170,'RAB Prices Long'!$E:$E,'All Prices combined'!$G170)))),2)</f>
        <v>0.74</v>
      </c>
      <c r="AZ170" s="2">
        <f>ROUND(IF($B170="Annuity",SUMIFS('Annuity Prices'!BC:BC,'Annuity Prices'!$B:$B,$D170,'Annuity Prices'!$E:$E,$G170),IF($B170="RAB Short",SUMIFS('RAB Prices Short'!BC:BC,'RAB Prices Short'!$B:$B,'All Prices combined'!$D170,'RAB Prices Short'!$E:$E,'All Prices combined'!$G170),IF($B170="RAB Long",SUMIFS('RAB Prices Long'!BC:BC,'RAB Prices Long'!$B:$B,'All Prices combined'!$D170,'RAB Prices Long'!$E:$E,'All Prices combined'!$G170)))),2)</f>
        <v>0.76</v>
      </c>
      <c r="BA170" s="2">
        <f>ROUND(IF($B170="Annuity",SUMIFS('Annuity Prices'!BD:BD,'Annuity Prices'!$B:$B,$D170,'Annuity Prices'!$E:$E,$G170),IF($B170="RAB Short",SUMIFS('RAB Prices Short'!BD:BD,'RAB Prices Short'!$B:$B,'All Prices combined'!$D170,'RAB Prices Short'!$E:$E,'All Prices combined'!$G170),IF($B170="RAB Long",SUMIFS('RAB Prices Long'!BD:BD,'RAB Prices Long'!$B:$B,'All Prices combined'!$D170,'RAB Prices Long'!$E:$E,'All Prices combined'!$G170)))),2)</f>
        <v>0.78</v>
      </c>
      <c r="BB170" s="2">
        <f>ROUND(IF($B170="Annuity",SUMIFS('Annuity Prices'!BE:BE,'Annuity Prices'!$B:$B,$D170,'Annuity Prices'!$E:$E,$G170),IF($B170="RAB Short",SUMIFS('RAB Prices Short'!BE:BE,'RAB Prices Short'!$B:$B,'All Prices combined'!$D170,'RAB Prices Short'!$E:$E,'All Prices combined'!$G170),IF($B170="RAB Long",SUMIFS('RAB Prices Long'!BE:BE,'RAB Prices Long'!$B:$B,'All Prices combined'!$D170,'RAB Prices Long'!$E:$E,'All Prices combined'!$G170)))),2)</f>
        <v>0.79</v>
      </c>
      <c r="BC170" s="2">
        <f>ROUND(IF($B170="Annuity",SUMIFS('Annuity Prices'!BF:BF,'Annuity Prices'!$B:$B,$D170,'Annuity Prices'!$E:$E,$G170),IF($B170="RAB Short",SUMIFS('RAB Prices Short'!BF:BF,'RAB Prices Short'!$B:$B,'All Prices combined'!$D170,'RAB Prices Short'!$E:$E,'All Prices combined'!$G170),IF($B170="RAB Long",SUMIFS('RAB Prices Long'!BF:BF,'RAB Prices Long'!$B:$B,'All Prices combined'!$D170,'RAB Prices Long'!$E:$E,'All Prices combined'!$G170)))),2)</f>
        <v>0.81</v>
      </c>
      <c r="BD170" s="2">
        <f>ROUND(IF($B170="Annuity",SUMIFS('Annuity Prices'!BG:BG,'Annuity Prices'!$B:$B,$D170,'Annuity Prices'!$E:$E,$G170),IF($B170="RAB Short",SUMIFS('RAB Prices Short'!BG:BG,'RAB Prices Short'!$B:$B,'All Prices combined'!$D170,'RAB Prices Short'!$E:$E,'All Prices combined'!$G170),IF($B170="RAB Long",SUMIFS('RAB Prices Long'!BG:BG,'RAB Prices Long'!$B:$B,'All Prices combined'!$D170,'RAB Prices Long'!$E:$E,'All Prices combined'!$G170)))),2)</f>
        <v>0.83</v>
      </c>
      <c r="BE170" s="2">
        <f>ROUND(IF($B170="Annuity",SUMIFS('Annuity Prices'!BH:BH,'Annuity Prices'!$B:$B,$D170,'Annuity Prices'!$E:$E,$G170),IF($B170="RAB Short",SUMIFS('RAB Prices Short'!BH:BH,'RAB Prices Short'!$B:$B,'All Prices combined'!$D170,'RAB Prices Short'!$E:$E,'All Prices combined'!$G170),IF($B170="RAB Long",SUMIFS('RAB Prices Long'!BH:BH,'RAB Prices Long'!$B:$B,'All Prices combined'!$D170,'RAB Prices Long'!$E:$E,'All Prices combined'!$G170)))),2)</f>
        <v>0.86</v>
      </c>
      <c r="BF170" s="2">
        <f>ROUND(IF($B170="Annuity",SUMIFS('Annuity Prices'!BI:BI,'Annuity Prices'!$B:$B,$D170,'Annuity Prices'!$E:$E,$G170),IF($B170="RAB Short",SUMIFS('RAB Prices Short'!BI:BI,'RAB Prices Short'!$B:$B,'All Prices combined'!$D170,'RAB Prices Short'!$E:$E,'All Prices combined'!$G170),IF($B170="RAB Long",SUMIFS('RAB Prices Long'!BI:BI,'RAB Prices Long'!$B:$B,'All Prices combined'!$D170,'RAB Prices Long'!$E:$E,'All Prices combined'!$G170)))),2)</f>
        <v>0.87</v>
      </c>
      <c r="BG170" s="2">
        <f>ROUND(IF($B170="Annuity",SUMIFS('Annuity Prices'!BJ:BJ,'Annuity Prices'!$B:$B,$D170,'Annuity Prices'!$E:$E,$G170),IF($B170="RAB Short",SUMIFS('RAB Prices Short'!BJ:BJ,'RAB Prices Short'!$B:$B,'All Prices combined'!$D170,'RAB Prices Short'!$E:$E,'All Prices combined'!$G170),IF($B170="RAB Long",SUMIFS('RAB Prices Long'!BJ:BJ,'RAB Prices Long'!$B:$B,'All Prices combined'!$D170,'RAB Prices Long'!$E:$E,'All Prices combined'!$G170)))),2)</f>
        <v>0.89</v>
      </c>
      <c r="BH170" s="2">
        <f>ROUND(IF($B170="Annuity",SUMIFS('Annuity Prices'!BK:BK,'Annuity Prices'!$B:$B,$D170,'Annuity Prices'!$E:$E,$G170),IF($B170="RAB Short",SUMIFS('RAB Prices Short'!BK:BK,'RAB Prices Short'!$B:$B,'All Prices combined'!$D170,'RAB Prices Short'!$E:$E,'All Prices combined'!$G170),IF($B170="RAB Long",SUMIFS('RAB Prices Long'!BK:BK,'RAB Prices Long'!$B:$B,'All Prices combined'!$D170,'RAB Prices Long'!$E:$E,'All Prices combined'!$G170)))),2)</f>
        <v>0.92</v>
      </c>
      <c r="BI170" s="2">
        <f>ROUND(IF($B170="Annuity",SUMIFS('Annuity Prices'!BL:BL,'Annuity Prices'!$B:$B,$D170,'Annuity Prices'!$E:$E,$G170),IF($B170="RAB Short",SUMIFS('RAB Prices Short'!BL:BL,'RAB Prices Short'!$B:$B,'All Prices combined'!$D170,'RAB Prices Short'!$E:$E,'All Prices combined'!$G170),IF($B170="RAB Long",SUMIFS('RAB Prices Long'!BL:BL,'RAB Prices Long'!$B:$B,'All Prices combined'!$D170,'RAB Prices Long'!$E:$E,'All Prices combined'!$G170)))),2)</f>
        <v>0.94</v>
      </c>
      <c r="BJ170" s="2">
        <f>ROUND(IF($B170="Annuity",SUMIFS('Annuity Prices'!BM:BM,'Annuity Prices'!$B:$B,$D170,'Annuity Prices'!$E:$E,$G170),IF($B170="RAB Short",SUMIFS('RAB Prices Short'!BM:BM,'RAB Prices Short'!$B:$B,'All Prices combined'!$D170,'RAB Prices Short'!$E:$E,'All Prices combined'!$G170),IF($B170="RAB Long",SUMIFS('RAB Prices Long'!BM:BM,'RAB Prices Long'!$B:$B,'All Prices combined'!$D170,'RAB Prices Long'!$E:$E,'All Prices combined'!$G170)))),2)</f>
        <v>0.96</v>
      </c>
      <c r="BK170" s="2">
        <f>ROUND(IF($B170="Annuity",SUMIFS('Annuity Prices'!BN:BN,'Annuity Prices'!$B:$B,$D170,'Annuity Prices'!$E:$E,$G170),IF($B170="RAB Short",SUMIFS('RAB Prices Short'!BN:BN,'RAB Prices Short'!$B:$B,'All Prices combined'!$D170,'RAB Prices Short'!$E:$E,'All Prices combined'!$G170),IF($B170="RAB Long",SUMIFS('RAB Prices Long'!BN:BN,'RAB Prices Long'!$B:$B,'All Prices combined'!$D170,'RAB Prices Long'!$E:$E,'All Prices combined'!$G170)))),2)</f>
        <v>0.98</v>
      </c>
      <c r="BL170" s="2">
        <f>ROUND(IF($B170="Annuity",SUMIFS('Annuity Prices'!BO:BO,'Annuity Prices'!$B:$B,$D170,'Annuity Prices'!$E:$E,$G170),IF($B170="RAB Short",SUMIFS('RAB Prices Short'!BO:BO,'RAB Prices Short'!$B:$B,'All Prices combined'!$D170,'RAB Prices Short'!$E:$E,'All Prices combined'!$G170),IF($B170="RAB Long",SUMIFS('RAB Prices Long'!BO:BO,'RAB Prices Long'!$B:$B,'All Prices combined'!$D170,'RAB Prices Long'!$E:$E,'All Prices combined'!$G170)))),2)</f>
        <v>1.01</v>
      </c>
      <c r="BM170" s="2">
        <f>ROUND(IF($B170="Annuity",SUMIFS('Annuity Prices'!BP:BP,'Annuity Prices'!$B:$B,$D170,'Annuity Prices'!$E:$E,$G170),IF($B170="RAB Short",SUMIFS('RAB Prices Short'!BP:BP,'RAB Prices Short'!$B:$B,'All Prices combined'!$D170,'RAB Prices Short'!$E:$E,'All Prices combined'!$G170),IF($B170="RAB Long",SUMIFS('RAB Prices Long'!BP:BP,'RAB Prices Long'!$B:$B,'All Prices combined'!$D170,'RAB Prices Long'!$E:$E,'All Prices combined'!$G170)))),2)</f>
        <v>1.03</v>
      </c>
      <c r="BN170" s="2">
        <f>ROUND(IF($B170="Annuity",SUMIFS('Annuity Prices'!BQ:BQ,'Annuity Prices'!$B:$B,$D170,'Annuity Prices'!$E:$E,$G170),IF($B170="RAB Short",SUMIFS('RAB Prices Short'!BQ:BQ,'RAB Prices Short'!$B:$B,'All Prices combined'!$D170,'RAB Prices Short'!$E:$E,'All Prices combined'!$G170),IF($B170="RAB Long",SUMIFS('RAB Prices Long'!BQ:BQ,'RAB Prices Long'!$B:$B,'All Prices combined'!$D170,'RAB Prices Long'!$E:$E,'All Prices combined'!$G170)))),2)</f>
        <v>1.05</v>
      </c>
      <c r="BO170" s="2">
        <f>ROUND(IF($B170="Annuity",SUMIFS('Annuity Prices'!BR:BR,'Annuity Prices'!$B:$B,$D170,'Annuity Prices'!$E:$E,$G170),IF($B170="RAB Short",SUMIFS('RAB Prices Short'!BR:BR,'RAB Prices Short'!$B:$B,'All Prices combined'!$D170,'RAB Prices Short'!$E:$E,'All Prices combined'!$G170),IF($B170="RAB Long",SUMIFS('RAB Prices Long'!BR:BR,'RAB Prices Long'!$B:$B,'All Prices combined'!$D170,'RAB Prices Long'!$E:$E,'All Prices combined'!$G170)))),2)</f>
        <v>1.08</v>
      </c>
      <c r="BP170" s="2">
        <f>ROUND(IF($B170="Annuity",SUMIFS('Annuity Prices'!BS:BS,'Annuity Prices'!$B:$B,$D170,'Annuity Prices'!$E:$E,$G170),IF($B170="RAB Short",SUMIFS('RAB Prices Short'!BS:BS,'RAB Prices Short'!$B:$B,'All Prices combined'!$D170,'RAB Prices Short'!$E:$E,'All Prices combined'!$G170),IF($B170="RAB Long",SUMIFS('RAB Prices Long'!BS:BS,'RAB Prices Long'!$B:$B,'All Prices combined'!$D170,'RAB Prices Long'!$E:$E,'All Prices combined'!$G170)))),2)</f>
        <v>1.1100000000000001</v>
      </c>
      <c r="BQ170" s="2">
        <f>ROUND(IF($B170="Annuity",SUMIFS('Annuity Prices'!BT:BT,'Annuity Prices'!$B:$B,$D170,'Annuity Prices'!$E:$E,$G170),IF($B170="RAB Short",SUMIFS('RAB Prices Short'!BT:BT,'RAB Prices Short'!$B:$B,'All Prices combined'!$D170,'RAB Prices Short'!$E:$E,'All Prices combined'!$G170),IF($B170="RAB Long",SUMIFS('RAB Prices Long'!BT:BT,'RAB Prices Long'!$B:$B,'All Prices combined'!$D170,'RAB Prices Long'!$E:$E,'All Prices combined'!$G170)))),2)</f>
        <v>1.1299999999999999</v>
      </c>
      <c r="BR170" s="2">
        <f>ROUND(IF($B170="Annuity",SUMIFS('Annuity Prices'!BU:BU,'Annuity Prices'!$B:$B,$D170,'Annuity Prices'!$E:$E,$G170),IF($B170="RAB Short",SUMIFS('RAB Prices Short'!BU:BU,'RAB Prices Short'!$B:$B,'All Prices combined'!$D170,'RAB Prices Short'!$E:$E,'All Prices combined'!$G170),IF($B170="RAB Long",SUMIFS('RAB Prices Long'!BU:BU,'RAB Prices Long'!$B:$B,'All Prices combined'!$D170,'RAB Prices Long'!$E:$E,'All Prices combined'!$G170)))),2)</f>
        <v>1.1599999999999999</v>
      </c>
      <c r="BS170" s="2">
        <f>ROUND(IF($B170="Annuity",SUMIFS('Annuity Prices'!BV:BV,'Annuity Prices'!$B:$B,$D170,'Annuity Prices'!$E:$E,$G170),IF($B170="RAB Short",SUMIFS('RAB Prices Short'!BV:BV,'RAB Prices Short'!$B:$B,'All Prices combined'!$D170,'RAB Prices Short'!$E:$E,'All Prices combined'!$G170),IF($B170="RAB Long",SUMIFS('RAB Prices Long'!BV:BV,'RAB Prices Long'!$B:$B,'All Prices combined'!$D170,'RAB Prices Long'!$E:$E,'All Prices combined'!$G170)))),2)</f>
        <v>1.18</v>
      </c>
      <c r="BT170" s="2">
        <f>ROUND(IF($B170="Annuity",SUMIFS('Annuity Prices'!BW:BW,'Annuity Prices'!$B:$B,$D170,'Annuity Prices'!$E:$E,$G170),IF($B170="RAB Short",SUMIFS('RAB Prices Short'!BW:BW,'RAB Prices Short'!$B:$B,'All Prices combined'!$D170,'RAB Prices Short'!$E:$E,'All Prices combined'!$G170),IF($B170="RAB Long",SUMIFS('RAB Prices Long'!BW:BW,'RAB Prices Long'!$B:$B,'All Prices combined'!$D170,'RAB Prices Long'!$E:$E,'All Prices combined'!$G170)))),2)</f>
        <v>1.21</v>
      </c>
      <c r="BU170" s="2">
        <f>ROUND(IF($B170="Annuity",SUMIFS('Annuity Prices'!BX:BX,'Annuity Prices'!$B:$B,$D170,'Annuity Prices'!$E:$E,$G170),IF($B170="RAB Short",SUMIFS('RAB Prices Short'!BX:BX,'RAB Prices Short'!$B:$B,'All Prices combined'!$D170,'RAB Prices Short'!$E:$E,'All Prices combined'!$G170),IF($B170="RAB Long",SUMIFS('RAB Prices Long'!BX:BX,'RAB Prices Long'!$B:$B,'All Prices combined'!$D170,'RAB Prices Long'!$E:$E,'All Prices combined'!$G170)))),2)</f>
        <v>1.24</v>
      </c>
    </row>
    <row r="171" spans="2:73" x14ac:dyDescent="0.25">
      <c r="B171" t="s">
        <v>37</v>
      </c>
      <c r="C171" s="1">
        <v>30</v>
      </c>
      <c r="D171" s="1" t="s">
        <v>213</v>
      </c>
      <c r="E171" s="1" t="s">
        <v>209</v>
      </c>
      <c r="F171" s="1" t="s">
        <v>212</v>
      </c>
      <c r="G171" s="1" t="s">
        <v>42</v>
      </c>
      <c r="H171" s="1"/>
      <c r="I171" s="2">
        <f>ROUND(IF($B171="Annuity",SUMIFS('Annuity Prices'!L:L,'Annuity Prices'!$B:$B,$D171,'Annuity Prices'!$E:$E,$G171),IF($B171="RAB Short",SUMIFS('RAB Prices Short'!L:L,'RAB Prices Short'!$B:$B,'All Prices combined'!$D171,'RAB Prices Short'!$E:$E,'All Prices combined'!$G171),IF($B171="RAB Long",SUMIFS('RAB Prices Long'!L:L,'RAB Prices Long'!$B:$B,'All Prices combined'!$D171,'RAB Prices Long'!$E:$E,'All Prices combined'!$G171)))),2)</f>
        <v>61.02</v>
      </c>
      <c r="J171" s="2">
        <f>ROUND(IF($B171="Annuity",SUMIFS('Annuity Prices'!M:M,'Annuity Prices'!$B:$B,$D171,'Annuity Prices'!$E:$E,$G171),IF($B171="RAB Short",SUMIFS('RAB Prices Short'!M:M,'RAB Prices Short'!$B:$B,'All Prices combined'!$D171,'RAB Prices Short'!$E:$E,'All Prices combined'!$G171),IF($B171="RAB Long",SUMIFS('RAB Prices Long'!M:M,'RAB Prices Long'!$B:$B,'All Prices combined'!$D171,'RAB Prices Long'!$E:$E,'All Prices combined'!$G171)))),2)</f>
        <v>62.77</v>
      </c>
      <c r="K171" s="2">
        <f>ROUND(IF($B171="Annuity",SUMIFS('Annuity Prices'!N:N,'Annuity Prices'!$B:$B,$D171,'Annuity Prices'!$E:$E,$G171),IF($B171="RAB Short",SUMIFS('RAB Prices Short'!N:N,'RAB Prices Short'!$B:$B,'All Prices combined'!$D171,'RAB Prices Short'!$E:$E,'All Prices combined'!$G171),IF($B171="RAB Long",SUMIFS('RAB Prices Long'!N:N,'RAB Prices Long'!$B:$B,'All Prices combined'!$D171,'RAB Prices Long'!$E:$E,'All Prices combined'!$G171)))),2)</f>
        <v>64.569999999999993</v>
      </c>
      <c r="L171" s="2">
        <f>ROUND(IF($B171="Annuity",SUMIFS('Annuity Prices'!O:O,'Annuity Prices'!$B:$B,$D171,'Annuity Prices'!$E:$E,$G171),IF($B171="RAB Short",SUMIFS('RAB Prices Short'!O:O,'RAB Prices Short'!$B:$B,'All Prices combined'!$D171,'RAB Prices Short'!$E:$E,'All Prices combined'!$G171),IF($B171="RAB Long",SUMIFS('RAB Prices Long'!O:O,'RAB Prices Long'!$B:$B,'All Prices combined'!$D171,'RAB Prices Long'!$E:$E,'All Prices combined'!$G171)))),2)</f>
        <v>66.42</v>
      </c>
      <c r="M171" s="2">
        <f>ROUND(IF($B171="Annuity",SUMIFS('Annuity Prices'!P:P,'Annuity Prices'!$B:$B,$D171,'Annuity Prices'!$E:$E,$G171),IF($B171="RAB Short",SUMIFS('RAB Prices Short'!P:P,'RAB Prices Short'!$B:$B,'All Prices combined'!$D171,'RAB Prices Short'!$E:$E,'All Prices combined'!$G171),IF($B171="RAB Long",SUMIFS('RAB Prices Long'!P:P,'RAB Prices Long'!$B:$B,'All Prices combined'!$D171,'RAB Prices Long'!$E:$E,'All Prices combined'!$G171)))),2)</f>
        <v>67.05</v>
      </c>
      <c r="N171" s="2">
        <f>ROUND(IF($B171="Annuity",SUMIFS('Annuity Prices'!Q:Q,'Annuity Prices'!$B:$B,$D171,'Annuity Prices'!$E:$E,$G171),IF($B171="RAB Short",SUMIFS('RAB Prices Short'!Q:Q,'RAB Prices Short'!$B:$B,'All Prices combined'!$D171,'RAB Prices Short'!$E:$E,'All Prices combined'!$G171),IF($B171="RAB Long",SUMIFS('RAB Prices Long'!Q:Q,'RAB Prices Long'!$B:$B,'All Prices combined'!$D171,'RAB Prices Long'!$E:$E,'All Prices combined'!$G171)))),2)</f>
        <v>68.72</v>
      </c>
      <c r="O171" s="2">
        <f>ROUND(IF($B171="Annuity",SUMIFS('Annuity Prices'!R:R,'Annuity Prices'!$B:$B,$D171,'Annuity Prices'!$E:$E,$G171),IF($B171="RAB Short",SUMIFS('RAB Prices Short'!R:R,'RAB Prices Short'!$B:$B,'All Prices combined'!$D171,'RAB Prices Short'!$E:$E,'All Prices combined'!$G171),IF($B171="RAB Long",SUMIFS('RAB Prices Long'!R:R,'RAB Prices Long'!$B:$B,'All Prices combined'!$D171,'RAB Prices Long'!$E:$E,'All Prices combined'!$G171)))),2)</f>
        <v>70.44</v>
      </c>
      <c r="P171" s="2">
        <f>ROUND(IF($B171="Annuity",SUMIFS('Annuity Prices'!S:S,'Annuity Prices'!$B:$B,$D171,'Annuity Prices'!$E:$E,$G171),IF($B171="RAB Short",SUMIFS('RAB Prices Short'!S:S,'RAB Prices Short'!$B:$B,'All Prices combined'!$D171,'RAB Prices Short'!$E:$E,'All Prices combined'!$G171),IF($B171="RAB Long",SUMIFS('RAB Prices Long'!S:S,'RAB Prices Long'!$B:$B,'All Prices combined'!$D171,'RAB Prices Long'!$E:$E,'All Prices combined'!$G171)))),2)</f>
        <v>72.2</v>
      </c>
      <c r="Q171" s="2">
        <f>ROUND(IF($B171="Annuity",SUMIFS('Annuity Prices'!T:T,'Annuity Prices'!$B:$B,$D171,'Annuity Prices'!$E:$E,$G171),IF($B171="RAB Short",SUMIFS('RAB Prices Short'!T:T,'RAB Prices Short'!$B:$B,'All Prices combined'!$D171,'RAB Prices Short'!$E:$E,'All Prices combined'!$G171),IF($B171="RAB Long",SUMIFS('RAB Prices Long'!T:T,'RAB Prices Long'!$B:$B,'All Prices combined'!$D171,'RAB Prices Long'!$E:$E,'All Prices combined'!$G171)))),2)</f>
        <v>73.69</v>
      </c>
      <c r="R171" s="2">
        <f>ROUND(IF($B171="Annuity",SUMIFS('Annuity Prices'!U:U,'Annuity Prices'!$B:$B,$D171,'Annuity Prices'!$E:$E,$G171),IF($B171="RAB Short",SUMIFS('RAB Prices Short'!U:U,'RAB Prices Short'!$B:$B,'All Prices combined'!$D171,'RAB Prices Short'!$E:$E,'All Prices combined'!$G171),IF($B171="RAB Long",SUMIFS('RAB Prices Long'!U:U,'RAB Prices Long'!$B:$B,'All Prices combined'!$D171,'RAB Prices Long'!$E:$E,'All Prices combined'!$G171)))),2)</f>
        <v>75.540000000000006</v>
      </c>
      <c r="S171" s="2">
        <f>ROUND(IF($B171="Annuity",SUMIFS('Annuity Prices'!V:V,'Annuity Prices'!$B:$B,$D171,'Annuity Prices'!$E:$E,$G171),IF($B171="RAB Short",SUMIFS('RAB Prices Short'!V:V,'RAB Prices Short'!$B:$B,'All Prices combined'!$D171,'RAB Prices Short'!$E:$E,'All Prices combined'!$G171),IF($B171="RAB Long",SUMIFS('RAB Prices Long'!V:V,'RAB Prices Long'!$B:$B,'All Prices combined'!$D171,'RAB Prices Long'!$E:$E,'All Prices combined'!$G171)))),2)</f>
        <v>77.42</v>
      </c>
      <c r="T171" s="2">
        <f>ROUND(IF($B171="Annuity",SUMIFS('Annuity Prices'!W:W,'Annuity Prices'!$B:$B,$D171,'Annuity Prices'!$E:$E,$G171),IF($B171="RAB Short",SUMIFS('RAB Prices Short'!W:W,'RAB Prices Short'!$B:$B,'All Prices combined'!$D171,'RAB Prices Short'!$E:$E,'All Prices combined'!$G171),IF($B171="RAB Long",SUMIFS('RAB Prices Long'!W:W,'RAB Prices Long'!$B:$B,'All Prices combined'!$D171,'RAB Prices Long'!$E:$E,'All Prices combined'!$G171)))),2)</f>
        <v>79.36</v>
      </c>
      <c r="U171" s="2">
        <f>ROUND(IF($B171="Annuity",SUMIFS('Annuity Prices'!X:X,'Annuity Prices'!$B:$B,$D171,'Annuity Prices'!$E:$E,$G171),IF($B171="RAB Short",SUMIFS('RAB Prices Short'!X:X,'RAB Prices Short'!$B:$B,'All Prices combined'!$D171,'RAB Prices Short'!$E:$E,'All Prices combined'!$G171),IF($B171="RAB Long",SUMIFS('RAB Prices Long'!X:X,'RAB Prices Long'!$B:$B,'All Prices combined'!$D171,'RAB Prices Long'!$E:$E,'All Prices combined'!$G171)))),2)</f>
        <v>81</v>
      </c>
      <c r="V171" s="2">
        <f>ROUND(IF($B171="Annuity",SUMIFS('Annuity Prices'!Y:Y,'Annuity Prices'!$B:$B,$D171,'Annuity Prices'!$E:$E,$G171),IF($B171="RAB Short",SUMIFS('RAB Prices Short'!Y:Y,'RAB Prices Short'!$B:$B,'All Prices combined'!$D171,'RAB Prices Short'!$E:$E,'All Prices combined'!$G171),IF($B171="RAB Long",SUMIFS('RAB Prices Long'!Y:Y,'RAB Prices Long'!$B:$B,'All Prices combined'!$D171,'RAB Prices Long'!$E:$E,'All Prices combined'!$G171)))),2)</f>
        <v>83.03</v>
      </c>
      <c r="W171" s="2">
        <f>ROUND(IF($B171="Annuity",SUMIFS('Annuity Prices'!Z:Z,'Annuity Prices'!$B:$B,$D171,'Annuity Prices'!$E:$E,$G171),IF($B171="RAB Short",SUMIFS('RAB Prices Short'!Z:Z,'RAB Prices Short'!$B:$B,'All Prices combined'!$D171,'RAB Prices Short'!$E:$E,'All Prices combined'!$G171),IF($B171="RAB Long",SUMIFS('RAB Prices Long'!Z:Z,'RAB Prices Long'!$B:$B,'All Prices combined'!$D171,'RAB Prices Long'!$E:$E,'All Prices combined'!$G171)))),2)</f>
        <v>85.1</v>
      </c>
      <c r="X171" s="2">
        <f>ROUND(IF($B171="Annuity",SUMIFS('Annuity Prices'!AA:AA,'Annuity Prices'!$B:$B,$D171,'Annuity Prices'!$E:$E,$G171),IF($B171="RAB Short",SUMIFS('RAB Prices Short'!AA:AA,'RAB Prices Short'!$B:$B,'All Prices combined'!$D171,'RAB Prices Short'!$E:$E,'All Prices combined'!$G171),IF($B171="RAB Long",SUMIFS('RAB Prices Long'!AA:AA,'RAB Prices Long'!$B:$B,'All Prices combined'!$D171,'RAB Prices Long'!$E:$E,'All Prices combined'!$G171)))),2)</f>
        <v>87.23</v>
      </c>
      <c r="Y171" s="2">
        <f>ROUND(IF($B171="Annuity",SUMIFS('Annuity Prices'!AB:AB,'Annuity Prices'!$B:$B,$D171,'Annuity Prices'!$E:$E,$G171),IF($B171="RAB Short",SUMIFS('RAB Prices Short'!AB:AB,'RAB Prices Short'!$B:$B,'All Prices combined'!$D171,'RAB Prices Short'!$E:$E,'All Prices combined'!$G171),IF($B171="RAB Long",SUMIFS('RAB Prices Long'!AB:AB,'RAB Prices Long'!$B:$B,'All Prices combined'!$D171,'RAB Prices Long'!$E:$E,'All Prices combined'!$G171)))),2)</f>
        <v>89.03</v>
      </c>
      <c r="Z171" s="2">
        <f>ROUND(IF($B171="Annuity",SUMIFS('Annuity Prices'!AC:AC,'Annuity Prices'!$B:$B,$D171,'Annuity Prices'!$E:$E,$G171),IF($B171="RAB Short",SUMIFS('RAB Prices Short'!AC:AC,'RAB Prices Short'!$B:$B,'All Prices combined'!$D171,'RAB Prices Short'!$E:$E,'All Prices combined'!$G171),IF($B171="RAB Long",SUMIFS('RAB Prices Long'!AC:AC,'RAB Prices Long'!$B:$B,'All Prices combined'!$D171,'RAB Prices Long'!$E:$E,'All Prices combined'!$G171)))),2)</f>
        <v>91.26</v>
      </c>
      <c r="AA171" s="2">
        <f>ROUND(IF($B171="Annuity",SUMIFS('Annuity Prices'!AD:AD,'Annuity Prices'!$B:$B,$D171,'Annuity Prices'!$E:$E,$G171),IF($B171="RAB Short",SUMIFS('RAB Prices Short'!AD:AD,'RAB Prices Short'!$B:$B,'All Prices combined'!$D171,'RAB Prices Short'!$E:$E,'All Prices combined'!$G171),IF($B171="RAB Long",SUMIFS('RAB Prices Long'!AD:AD,'RAB Prices Long'!$B:$B,'All Prices combined'!$D171,'RAB Prices Long'!$E:$E,'All Prices combined'!$G171)))),2)</f>
        <v>93.54</v>
      </c>
      <c r="AB171" s="2">
        <f>ROUND(IF($B171="Annuity",SUMIFS('Annuity Prices'!AE:AE,'Annuity Prices'!$B:$B,$D171,'Annuity Prices'!$E:$E,$G171),IF($B171="RAB Short",SUMIFS('RAB Prices Short'!AE:AE,'RAB Prices Short'!$B:$B,'All Prices combined'!$D171,'RAB Prices Short'!$E:$E,'All Prices combined'!$G171),IF($B171="RAB Long",SUMIFS('RAB Prices Long'!AE:AE,'RAB Prices Long'!$B:$B,'All Prices combined'!$D171,'RAB Prices Long'!$E:$E,'All Prices combined'!$G171)))),2)</f>
        <v>95.88</v>
      </c>
      <c r="AC171" s="2">
        <f>ROUND(IF($B171="Annuity",SUMIFS('Annuity Prices'!AF:AF,'Annuity Prices'!$B:$B,$D171,'Annuity Prices'!$E:$E,$G171),IF($B171="RAB Short",SUMIFS('RAB Prices Short'!AF:AF,'RAB Prices Short'!$B:$B,'All Prices combined'!$D171,'RAB Prices Short'!$E:$E,'All Prices combined'!$G171),IF($B171="RAB Long",SUMIFS('RAB Prices Long'!AF:AF,'RAB Prices Long'!$B:$B,'All Prices combined'!$D171,'RAB Prices Long'!$E:$E,'All Prices combined'!$G171)))),2)</f>
        <v>97.86</v>
      </c>
      <c r="AD171" s="2">
        <f>ROUND(IF($B171="Annuity",SUMIFS('Annuity Prices'!AG:AG,'Annuity Prices'!$B:$B,$D171,'Annuity Prices'!$E:$E,$G171),IF($B171="RAB Short",SUMIFS('RAB Prices Short'!AG:AG,'RAB Prices Short'!$B:$B,'All Prices combined'!$D171,'RAB Prices Short'!$E:$E,'All Prices combined'!$G171),IF($B171="RAB Long",SUMIFS('RAB Prices Long'!AG:AG,'RAB Prices Long'!$B:$B,'All Prices combined'!$D171,'RAB Prices Long'!$E:$E,'All Prices combined'!$G171)))),2)</f>
        <v>100.31</v>
      </c>
      <c r="AE171" s="2">
        <f>ROUND(IF($B171="Annuity",SUMIFS('Annuity Prices'!AH:AH,'Annuity Prices'!$B:$B,$D171,'Annuity Prices'!$E:$E,$G171),IF($B171="RAB Short",SUMIFS('RAB Prices Short'!AH:AH,'RAB Prices Short'!$B:$B,'All Prices combined'!$D171,'RAB Prices Short'!$E:$E,'All Prices combined'!$G171),IF($B171="RAB Long",SUMIFS('RAB Prices Long'!AH:AH,'RAB Prices Long'!$B:$B,'All Prices combined'!$D171,'RAB Prices Long'!$E:$E,'All Prices combined'!$G171)))),2)</f>
        <v>102.82</v>
      </c>
      <c r="AF171" s="2">
        <f>ROUND(IF($B171="Annuity",SUMIFS('Annuity Prices'!AI:AI,'Annuity Prices'!$B:$B,$D171,'Annuity Prices'!$E:$E,$G171),IF($B171="RAB Short",SUMIFS('RAB Prices Short'!AI:AI,'RAB Prices Short'!$B:$B,'All Prices combined'!$D171,'RAB Prices Short'!$E:$E,'All Prices combined'!$G171),IF($B171="RAB Long",SUMIFS('RAB Prices Long'!AI:AI,'RAB Prices Long'!$B:$B,'All Prices combined'!$D171,'RAB Prices Long'!$E:$E,'All Prices combined'!$G171)))),2)</f>
        <v>105.39</v>
      </c>
      <c r="AG171" s="2">
        <f>ROUND(IF($B171="Annuity",SUMIFS('Annuity Prices'!AJ:AJ,'Annuity Prices'!$B:$B,$D171,'Annuity Prices'!$E:$E,$G171),IF($B171="RAB Short",SUMIFS('RAB Prices Short'!AJ:AJ,'RAB Prices Short'!$B:$B,'All Prices combined'!$D171,'RAB Prices Short'!$E:$E,'All Prices combined'!$G171),IF($B171="RAB Long",SUMIFS('RAB Prices Long'!AJ:AJ,'RAB Prices Long'!$B:$B,'All Prices combined'!$D171,'RAB Prices Long'!$E:$E,'All Prices combined'!$G171)))),2)</f>
        <v>107.57</v>
      </c>
      <c r="AH171" s="2">
        <f>ROUND(IF($B171="Annuity",SUMIFS('Annuity Prices'!AK:AK,'Annuity Prices'!$B:$B,$D171,'Annuity Prices'!$E:$E,$G171),IF($B171="RAB Short",SUMIFS('RAB Prices Short'!AK:AK,'RAB Prices Short'!$B:$B,'All Prices combined'!$D171,'RAB Prices Short'!$E:$E,'All Prices combined'!$G171),IF($B171="RAB Long",SUMIFS('RAB Prices Long'!AK:AK,'RAB Prices Long'!$B:$B,'All Prices combined'!$D171,'RAB Prices Long'!$E:$E,'All Prices combined'!$G171)))),2)</f>
        <v>110.26</v>
      </c>
      <c r="AI171" s="2">
        <f>ROUND(IF($B171="Annuity",SUMIFS('Annuity Prices'!AL:AL,'Annuity Prices'!$B:$B,$D171,'Annuity Prices'!$E:$E,$G171),IF($B171="RAB Short",SUMIFS('RAB Prices Short'!AL:AL,'RAB Prices Short'!$B:$B,'All Prices combined'!$D171,'RAB Prices Short'!$E:$E,'All Prices combined'!$G171),IF($B171="RAB Long",SUMIFS('RAB Prices Long'!AL:AL,'RAB Prices Long'!$B:$B,'All Prices combined'!$D171,'RAB Prices Long'!$E:$E,'All Prices combined'!$G171)))),2)</f>
        <v>113.01</v>
      </c>
      <c r="AJ171" s="2">
        <f>ROUND(IF($B171="Annuity",SUMIFS('Annuity Prices'!AM:AM,'Annuity Prices'!$B:$B,$D171,'Annuity Prices'!$E:$E,$G171),IF($B171="RAB Short",SUMIFS('RAB Prices Short'!AM:AM,'RAB Prices Short'!$B:$B,'All Prices combined'!$D171,'RAB Prices Short'!$E:$E,'All Prices combined'!$G171),IF($B171="RAB Long",SUMIFS('RAB Prices Long'!AM:AM,'RAB Prices Long'!$B:$B,'All Prices combined'!$D171,'RAB Prices Long'!$E:$E,'All Prices combined'!$G171)))),2)</f>
        <v>115.84</v>
      </c>
      <c r="AK171" s="2">
        <f>ROUND(IF($B171="Annuity",SUMIFS('Annuity Prices'!AN:AN,'Annuity Prices'!$B:$B,$D171,'Annuity Prices'!$E:$E,$G171),IF($B171="RAB Short",SUMIFS('RAB Prices Short'!AN:AN,'RAB Prices Short'!$B:$B,'All Prices combined'!$D171,'RAB Prices Short'!$E:$E,'All Prices combined'!$G171),IF($B171="RAB Long",SUMIFS('RAB Prices Long'!AN:AN,'RAB Prices Long'!$B:$B,'All Prices combined'!$D171,'RAB Prices Long'!$E:$E,'All Prices combined'!$G171)))),2)</f>
        <v>118.24</v>
      </c>
      <c r="AL171" s="2">
        <f>ROUND(IF($B171="Annuity",SUMIFS('Annuity Prices'!AO:AO,'Annuity Prices'!$B:$B,$D171,'Annuity Prices'!$E:$E,$G171),IF($B171="RAB Short",SUMIFS('RAB Prices Short'!AO:AO,'RAB Prices Short'!$B:$B,'All Prices combined'!$D171,'RAB Prices Short'!$E:$E,'All Prices combined'!$G171),IF($B171="RAB Long",SUMIFS('RAB Prices Long'!AO:AO,'RAB Prices Long'!$B:$B,'All Prices combined'!$D171,'RAB Prices Long'!$E:$E,'All Prices combined'!$G171)))),2)</f>
        <v>121.19</v>
      </c>
      <c r="AM171" s="2">
        <f>ROUND(IF($B171="Annuity",SUMIFS('Annuity Prices'!AP:AP,'Annuity Prices'!$B:$B,$D171,'Annuity Prices'!$E:$E,$G171),IF($B171="RAB Short",SUMIFS('RAB Prices Short'!AP:AP,'RAB Prices Short'!$B:$B,'All Prices combined'!$D171,'RAB Prices Short'!$E:$E,'All Prices combined'!$G171),IF($B171="RAB Long",SUMIFS('RAB Prices Long'!AP:AP,'RAB Prices Long'!$B:$B,'All Prices combined'!$D171,'RAB Prices Long'!$E:$E,'All Prices combined'!$G171)))),2)</f>
        <v>124.22</v>
      </c>
      <c r="AN171" s="2">
        <f>ROUND(IF($B171="Annuity",SUMIFS('Annuity Prices'!AQ:AQ,'Annuity Prices'!$B:$B,$D171,'Annuity Prices'!$E:$E,$G171),IF($B171="RAB Short",SUMIFS('RAB Prices Short'!AQ:AQ,'RAB Prices Short'!$B:$B,'All Prices combined'!$D171,'RAB Prices Short'!$E:$E,'All Prices combined'!$G171),IF($B171="RAB Long",SUMIFS('RAB Prices Long'!AQ:AQ,'RAB Prices Long'!$B:$B,'All Prices combined'!$D171,'RAB Prices Long'!$E:$E,'All Prices combined'!$G171)))),2)</f>
        <v>127.33</v>
      </c>
      <c r="AO171" s="2">
        <f>ROUND(IF($B171="Annuity",SUMIFS('Annuity Prices'!AR:AR,'Annuity Prices'!$B:$B,$D171,'Annuity Prices'!$E:$E,$G171),IF($B171="RAB Short",SUMIFS('RAB Prices Short'!AR:AR,'RAB Prices Short'!$B:$B,'All Prices combined'!$D171,'RAB Prices Short'!$E:$E,'All Prices combined'!$G171),IF($B171="RAB Long",SUMIFS('RAB Prices Long'!AR:AR,'RAB Prices Long'!$B:$B,'All Prices combined'!$D171,'RAB Prices Long'!$E:$E,'All Prices combined'!$G171)))),2)</f>
        <v>50.82</v>
      </c>
      <c r="AP171" s="2">
        <f>ROUND(IF($B171="Annuity",SUMIFS('Annuity Prices'!AS:AS,'Annuity Prices'!$B:$B,$D171,'Annuity Prices'!$E:$E,$G171),IF($B171="RAB Short",SUMIFS('RAB Prices Short'!AS:AS,'RAB Prices Short'!$B:$B,'All Prices combined'!$D171,'RAB Prices Short'!$E:$E,'All Prices combined'!$G171),IF($B171="RAB Long",SUMIFS('RAB Prices Long'!AS:AS,'RAB Prices Long'!$B:$B,'All Prices combined'!$D171,'RAB Prices Long'!$E:$E,'All Prices combined'!$G171)))),2)</f>
        <v>57.84</v>
      </c>
      <c r="AQ171" s="2">
        <f>ROUND(IF($B171="Annuity",SUMIFS('Annuity Prices'!AT:AT,'Annuity Prices'!$B:$B,$D171,'Annuity Prices'!$E:$E,$G171),IF($B171="RAB Short",SUMIFS('RAB Prices Short'!AT:AT,'RAB Prices Short'!$B:$B,'All Prices combined'!$D171,'RAB Prices Short'!$E:$E,'All Prices combined'!$G171),IF($B171="RAB Long",SUMIFS('RAB Prices Long'!AT:AT,'RAB Prices Long'!$B:$B,'All Prices combined'!$D171,'RAB Prices Long'!$E:$E,'All Prices combined'!$G171)))),2)</f>
        <v>62.19</v>
      </c>
      <c r="AR171" s="2">
        <f>ROUND(IF($B171="Annuity",SUMIFS('Annuity Prices'!AU:AU,'Annuity Prices'!$B:$B,$D171,'Annuity Prices'!$E:$E,$G171),IF($B171="RAB Short",SUMIFS('RAB Prices Short'!AU:AU,'RAB Prices Short'!$B:$B,'All Prices combined'!$D171,'RAB Prices Short'!$E:$E,'All Prices combined'!$G171),IF($B171="RAB Long",SUMIFS('RAB Prices Long'!AU:AU,'RAB Prices Long'!$B:$B,'All Prices combined'!$D171,'RAB Prices Long'!$E:$E,'All Prices combined'!$G171)))),2)</f>
        <v>64.569999999999993</v>
      </c>
      <c r="AS171" s="2">
        <f>ROUND(IF($B171="Annuity",SUMIFS('Annuity Prices'!AV:AV,'Annuity Prices'!$B:$B,$D171,'Annuity Prices'!$E:$E,$G171),IF($B171="RAB Short",SUMIFS('RAB Prices Short'!AV:AV,'RAB Prices Short'!$B:$B,'All Prices combined'!$D171,'RAB Prices Short'!$E:$E,'All Prices combined'!$G171),IF($B171="RAB Long",SUMIFS('RAB Prices Long'!AV:AV,'RAB Prices Long'!$B:$B,'All Prices combined'!$D171,'RAB Prices Long'!$E:$E,'All Prices combined'!$G171)))),2)</f>
        <v>66.42</v>
      </c>
      <c r="AT171" s="2">
        <f>ROUND(IF($B171="Annuity",SUMIFS('Annuity Prices'!AW:AW,'Annuity Prices'!$B:$B,$D171,'Annuity Prices'!$E:$E,$G171),IF($B171="RAB Short",SUMIFS('RAB Prices Short'!AW:AW,'RAB Prices Short'!$B:$B,'All Prices combined'!$D171,'RAB Prices Short'!$E:$E,'All Prices combined'!$G171),IF($B171="RAB Long",SUMIFS('RAB Prices Long'!AW:AW,'RAB Prices Long'!$B:$B,'All Prices combined'!$D171,'RAB Prices Long'!$E:$E,'All Prices combined'!$G171)))),2)</f>
        <v>67.05</v>
      </c>
      <c r="AU171" s="2">
        <f>ROUND(IF($B171="Annuity",SUMIFS('Annuity Prices'!AX:AX,'Annuity Prices'!$B:$B,$D171,'Annuity Prices'!$E:$E,$G171),IF($B171="RAB Short",SUMIFS('RAB Prices Short'!AX:AX,'RAB Prices Short'!$B:$B,'All Prices combined'!$D171,'RAB Prices Short'!$E:$E,'All Prices combined'!$G171),IF($B171="RAB Long",SUMIFS('RAB Prices Long'!AX:AX,'RAB Prices Long'!$B:$B,'All Prices combined'!$D171,'RAB Prices Long'!$E:$E,'All Prices combined'!$G171)))),2)</f>
        <v>68.72</v>
      </c>
      <c r="AV171" s="2">
        <f>ROUND(IF($B171="Annuity",SUMIFS('Annuity Prices'!AY:AY,'Annuity Prices'!$B:$B,$D171,'Annuity Prices'!$E:$E,$G171),IF($B171="RAB Short",SUMIFS('RAB Prices Short'!AY:AY,'RAB Prices Short'!$B:$B,'All Prices combined'!$D171,'RAB Prices Short'!$E:$E,'All Prices combined'!$G171),IF($B171="RAB Long",SUMIFS('RAB Prices Long'!AY:AY,'RAB Prices Long'!$B:$B,'All Prices combined'!$D171,'RAB Prices Long'!$E:$E,'All Prices combined'!$G171)))),2)</f>
        <v>70.44</v>
      </c>
      <c r="AW171" s="2">
        <f>ROUND(IF($B171="Annuity",SUMIFS('Annuity Prices'!AZ:AZ,'Annuity Prices'!$B:$B,$D171,'Annuity Prices'!$E:$E,$G171),IF($B171="RAB Short",SUMIFS('RAB Prices Short'!AZ:AZ,'RAB Prices Short'!$B:$B,'All Prices combined'!$D171,'RAB Prices Short'!$E:$E,'All Prices combined'!$G171),IF($B171="RAB Long",SUMIFS('RAB Prices Long'!AZ:AZ,'RAB Prices Long'!$B:$B,'All Prices combined'!$D171,'RAB Prices Long'!$E:$E,'All Prices combined'!$G171)))),2)</f>
        <v>72.2</v>
      </c>
      <c r="AX171" s="2">
        <f>ROUND(IF($B171="Annuity",SUMIFS('Annuity Prices'!BA:BA,'Annuity Prices'!$B:$B,$D171,'Annuity Prices'!$E:$E,$G171),IF($B171="RAB Short",SUMIFS('RAB Prices Short'!BA:BA,'RAB Prices Short'!$B:$B,'All Prices combined'!$D171,'RAB Prices Short'!$E:$E,'All Prices combined'!$G171),IF($B171="RAB Long",SUMIFS('RAB Prices Long'!BA:BA,'RAB Prices Long'!$B:$B,'All Prices combined'!$D171,'RAB Prices Long'!$E:$E,'All Prices combined'!$G171)))),2)</f>
        <v>73.69</v>
      </c>
      <c r="AY171" s="2">
        <f>ROUND(IF($B171="Annuity",SUMIFS('Annuity Prices'!BB:BB,'Annuity Prices'!$B:$B,$D171,'Annuity Prices'!$E:$E,$G171),IF($B171="RAB Short",SUMIFS('RAB Prices Short'!BB:BB,'RAB Prices Short'!$B:$B,'All Prices combined'!$D171,'RAB Prices Short'!$E:$E,'All Prices combined'!$G171),IF($B171="RAB Long",SUMIFS('RAB Prices Long'!BB:BB,'RAB Prices Long'!$B:$B,'All Prices combined'!$D171,'RAB Prices Long'!$E:$E,'All Prices combined'!$G171)))),2)</f>
        <v>75.540000000000006</v>
      </c>
      <c r="AZ171" s="2">
        <f>ROUND(IF($B171="Annuity",SUMIFS('Annuity Prices'!BC:BC,'Annuity Prices'!$B:$B,$D171,'Annuity Prices'!$E:$E,$G171),IF($B171="RAB Short",SUMIFS('RAB Prices Short'!BC:BC,'RAB Prices Short'!$B:$B,'All Prices combined'!$D171,'RAB Prices Short'!$E:$E,'All Prices combined'!$G171),IF($B171="RAB Long",SUMIFS('RAB Prices Long'!BC:BC,'RAB Prices Long'!$B:$B,'All Prices combined'!$D171,'RAB Prices Long'!$E:$E,'All Prices combined'!$G171)))),2)</f>
        <v>77.42</v>
      </c>
      <c r="BA171" s="2">
        <f>ROUND(IF($B171="Annuity",SUMIFS('Annuity Prices'!BD:BD,'Annuity Prices'!$B:$B,$D171,'Annuity Prices'!$E:$E,$G171),IF($B171="RAB Short",SUMIFS('RAB Prices Short'!BD:BD,'RAB Prices Short'!$B:$B,'All Prices combined'!$D171,'RAB Prices Short'!$E:$E,'All Prices combined'!$G171),IF($B171="RAB Long",SUMIFS('RAB Prices Long'!BD:BD,'RAB Prices Long'!$B:$B,'All Prices combined'!$D171,'RAB Prices Long'!$E:$E,'All Prices combined'!$G171)))),2)</f>
        <v>79.36</v>
      </c>
      <c r="BB171" s="2">
        <f>ROUND(IF($B171="Annuity",SUMIFS('Annuity Prices'!BE:BE,'Annuity Prices'!$B:$B,$D171,'Annuity Prices'!$E:$E,$G171),IF($B171="RAB Short",SUMIFS('RAB Prices Short'!BE:BE,'RAB Prices Short'!$B:$B,'All Prices combined'!$D171,'RAB Prices Short'!$E:$E,'All Prices combined'!$G171),IF($B171="RAB Long",SUMIFS('RAB Prices Long'!BE:BE,'RAB Prices Long'!$B:$B,'All Prices combined'!$D171,'RAB Prices Long'!$E:$E,'All Prices combined'!$G171)))),2)</f>
        <v>81</v>
      </c>
      <c r="BC171" s="2">
        <f>ROUND(IF($B171="Annuity",SUMIFS('Annuity Prices'!BF:BF,'Annuity Prices'!$B:$B,$D171,'Annuity Prices'!$E:$E,$G171),IF($B171="RAB Short",SUMIFS('RAB Prices Short'!BF:BF,'RAB Prices Short'!$B:$B,'All Prices combined'!$D171,'RAB Prices Short'!$E:$E,'All Prices combined'!$G171),IF($B171="RAB Long",SUMIFS('RAB Prices Long'!BF:BF,'RAB Prices Long'!$B:$B,'All Prices combined'!$D171,'RAB Prices Long'!$E:$E,'All Prices combined'!$G171)))),2)</f>
        <v>83.03</v>
      </c>
      <c r="BD171" s="2">
        <f>ROUND(IF($B171="Annuity",SUMIFS('Annuity Prices'!BG:BG,'Annuity Prices'!$B:$B,$D171,'Annuity Prices'!$E:$E,$G171),IF($B171="RAB Short",SUMIFS('RAB Prices Short'!BG:BG,'RAB Prices Short'!$B:$B,'All Prices combined'!$D171,'RAB Prices Short'!$E:$E,'All Prices combined'!$G171),IF($B171="RAB Long",SUMIFS('RAB Prices Long'!BG:BG,'RAB Prices Long'!$B:$B,'All Prices combined'!$D171,'RAB Prices Long'!$E:$E,'All Prices combined'!$G171)))),2)</f>
        <v>85.1</v>
      </c>
      <c r="BE171" s="2">
        <f>ROUND(IF($B171="Annuity",SUMIFS('Annuity Prices'!BH:BH,'Annuity Prices'!$B:$B,$D171,'Annuity Prices'!$E:$E,$G171),IF($B171="RAB Short",SUMIFS('RAB Prices Short'!BH:BH,'RAB Prices Short'!$B:$B,'All Prices combined'!$D171,'RAB Prices Short'!$E:$E,'All Prices combined'!$G171),IF($B171="RAB Long",SUMIFS('RAB Prices Long'!BH:BH,'RAB Prices Long'!$B:$B,'All Prices combined'!$D171,'RAB Prices Long'!$E:$E,'All Prices combined'!$G171)))),2)</f>
        <v>87.23</v>
      </c>
      <c r="BF171" s="2">
        <f>ROUND(IF($B171="Annuity",SUMIFS('Annuity Prices'!BI:BI,'Annuity Prices'!$B:$B,$D171,'Annuity Prices'!$E:$E,$G171),IF($B171="RAB Short",SUMIFS('RAB Prices Short'!BI:BI,'RAB Prices Short'!$B:$B,'All Prices combined'!$D171,'RAB Prices Short'!$E:$E,'All Prices combined'!$G171),IF($B171="RAB Long",SUMIFS('RAB Prices Long'!BI:BI,'RAB Prices Long'!$B:$B,'All Prices combined'!$D171,'RAB Prices Long'!$E:$E,'All Prices combined'!$G171)))),2)</f>
        <v>89.03</v>
      </c>
      <c r="BG171" s="2">
        <f>ROUND(IF($B171="Annuity",SUMIFS('Annuity Prices'!BJ:BJ,'Annuity Prices'!$B:$B,$D171,'Annuity Prices'!$E:$E,$G171),IF($B171="RAB Short",SUMIFS('RAB Prices Short'!BJ:BJ,'RAB Prices Short'!$B:$B,'All Prices combined'!$D171,'RAB Prices Short'!$E:$E,'All Prices combined'!$G171),IF($B171="RAB Long",SUMIFS('RAB Prices Long'!BJ:BJ,'RAB Prices Long'!$B:$B,'All Prices combined'!$D171,'RAB Prices Long'!$E:$E,'All Prices combined'!$G171)))),2)</f>
        <v>91.26</v>
      </c>
      <c r="BH171" s="2">
        <f>ROUND(IF($B171="Annuity",SUMIFS('Annuity Prices'!BK:BK,'Annuity Prices'!$B:$B,$D171,'Annuity Prices'!$E:$E,$G171),IF($B171="RAB Short",SUMIFS('RAB Prices Short'!BK:BK,'RAB Prices Short'!$B:$B,'All Prices combined'!$D171,'RAB Prices Short'!$E:$E,'All Prices combined'!$G171),IF($B171="RAB Long",SUMIFS('RAB Prices Long'!BK:BK,'RAB Prices Long'!$B:$B,'All Prices combined'!$D171,'RAB Prices Long'!$E:$E,'All Prices combined'!$G171)))),2)</f>
        <v>93.54</v>
      </c>
      <c r="BI171" s="2">
        <f>ROUND(IF($B171="Annuity",SUMIFS('Annuity Prices'!BL:BL,'Annuity Prices'!$B:$B,$D171,'Annuity Prices'!$E:$E,$G171),IF($B171="RAB Short",SUMIFS('RAB Prices Short'!BL:BL,'RAB Prices Short'!$B:$B,'All Prices combined'!$D171,'RAB Prices Short'!$E:$E,'All Prices combined'!$G171),IF($B171="RAB Long",SUMIFS('RAB Prices Long'!BL:BL,'RAB Prices Long'!$B:$B,'All Prices combined'!$D171,'RAB Prices Long'!$E:$E,'All Prices combined'!$G171)))),2)</f>
        <v>95.88</v>
      </c>
      <c r="BJ171" s="2">
        <f>ROUND(IF($B171="Annuity",SUMIFS('Annuity Prices'!BM:BM,'Annuity Prices'!$B:$B,$D171,'Annuity Prices'!$E:$E,$G171),IF($B171="RAB Short",SUMIFS('RAB Prices Short'!BM:BM,'RAB Prices Short'!$B:$B,'All Prices combined'!$D171,'RAB Prices Short'!$E:$E,'All Prices combined'!$G171),IF($B171="RAB Long",SUMIFS('RAB Prices Long'!BM:BM,'RAB Prices Long'!$B:$B,'All Prices combined'!$D171,'RAB Prices Long'!$E:$E,'All Prices combined'!$G171)))),2)</f>
        <v>97.86</v>
      </c>
      <c r="BK171" s="2">
        <f>ROUND(IF($B171="Annuity",SUMIFS('Annuity Prices'!BN:BN,'Annuity Prices'!$B:$B,$D171,'Annuity Prices'!$E:$E,$G171),IF($B171="RAB Short",SUMIFS('RAB Prices Short'!BN:BN,'RAB Prices Short'!$B:$B,'All Prices combined'!$D171,'RAB Prices Short'!$E:$E,'All Prices combined'!$G171),IF($B171="RAB Long",SUMIFS('RAB Prices Long'!BN:BN,'RAB Prices Long'!$B:$B,'All Prices combined'!$D171,'RAB Prices Long'!$E:$E,'All Prices combined'!$G171)))),2)</f>
        <v>100.31</v>
      </c>
      <c r="BL171" s="2">
        <f>ROUND(IF($B171="Annuity",SUMIFS('Annuity Prices'!BO:BO,'Annuity Prices'!$B:$B,$D171,'Annuity Prices'!$E:$E,$G171),IF($B171="RAB Short",SUMIFS('RAB Prices Short'!BO:BO,'RAB Prices Short'!$B:$B,'All Prices combined'!$D171,'RAB Prices Short'!$E:$E,'All Prices combined'!$G171),IF($B171="RAB Long",SUMIFS('RAB Prices Long'!BO:BO,'RAB Prices Long'!$B:$B,'All Prices combined'!$D171,'RAB Prices Long'!$E:$E,'All Prices combined'!$G171)))),2)</f>
        <v>102.82</v>
      </c>
      <c r="BM171" s="2">
        <f>ROUND(IF($B171="Annuity",SUMIFS('Annuity Prices'!BP:BP,'Annuity Prices'!$B:$B,$D171,'Annuity Prices'!$E:$E,$G171),IF($B171="RAB Short",SUMIFS('RAB Prices Short'!BP:BP,'RAB Prices Short'!$B:$B,'All Prices combined'!$D171,'RAB Prices Short'!$E:$E,'All Prices combined'!$G171),IF($B171="RAB Long",SUMIFS('RAB Prices Long'!BP:BP,'RAB Prices Long'!$B:$B,'All Prices combined'!$D171,'RAB Prices Long'!$E:$E,'All Prices combined'!$G171)))),2)</f>
        <v>105.39</v>
      </c>
      <c r="BN171" s="2">
        <f>ROUND(IF($B171="Annuity",SUMIFS('Annuity Prices'!BQ:BQ,'Annuity Prices'!$B:$B,$D171,'Annuity Prices'!$E:$E,$G171),IF($B171="RAB Short",SUMIFS('RAB Prices Short'!BQ:BQ,'RAB Prices Short'!$B:$B,'All Prices combined'!$D171,'RAB Prices Short'!$E:$E,'All Prices combined'!$G171),IF($B171="RAB Long",SUMIFS('RAB Prices Long'!BQ:BQ,'RAB Prices Long'!$B:$B,'All Prices combined'!$D171,'RAB Prices Long'!$E:$E,'All Prices combined'!$G171)))),2)</f>
        <v>107.57</v>
      </c>
      <c r="BO171" s="2">
        <f>ROUND(IF($B171="Annuity",SUMIFS('Annuity Prices'!BR:BR,'Annuity Prices'!$B:$B,$D171,'Annuity Prices'!$E:$E,$G171),IF($B171="RAB Short",SUMIFS('RAB Prices Short'!BR:BR,'RAB Prices Short'!$B:$B,'All Prices combined'!$D171,'RAB Prices Short'!$E:$E,'All Prices combined'!$G171),IF($B171="RAB Long",SUMIFS('RAB Prices Long'!BR:BR,'RAB Prices Long'!$B:$B,'All Prices combined'!$D171,'RAB Prices Long'!$E:$E,'All Prices combined'!$G171)))),2)</f>
        <v>110.26</v>
      </c>
      <c r="BP171" s="2">
        <f>ROUND(IF($B171="Annuity",SUMIFS('Annuity Prices'!BS:BS,'Annuity Prices'!$B:$B,$D171,'Annuity Prices'!$E:$E,$G171),IF($B171="RAB Short",SUMIFS('RAB Prices Short'!BS:BS,'RAB Prices Short'!$B:$B,'All Prices combined'!$D171,'RAB Prices Short'!$E:$E,'All Prices combined'!$G171),IF($B171="RAB Long",SUMIFS('RAB Prices Long'!BS:BS,'RAB Prices Long'!$B:$B,'All Prices combined'!$D171,'RAB Prices Long'!$E:$E,'All Prices combined'!$G171)))),2)</f>
        <v>113.01</v>
      </c>
      <c r="BQ171" s="2">
        <f>ROUND(IF($B171="Annuity",SUMIFS('Annuity Prices'!BT:BT,'Annuity Prices'!$B:$B,$D171,'Annuity Prices'!$E:$E,$G171),IF($B171="RAB Short",SUMIFS('RAB Prices Short'!BT:BT,'RAB Prices Short'!$B:$B,'All Prices combined'!$D171,'RAB Prices Short'!$E:$E,'All Prices combined'!$G171),IF($B171="RAB Long",SUMIFS('RAB Prices Long'!BT:BT,'RAB Prices Long'!$B:$B,'All Prices combined'!$D171,'RAB Prices Long'!$E:$E,'All Prices combined'!$G171)))),2)</f>
        <v>115.84</v>
      </c>
      <c r="BR171" s="2">
        <f>ROUND(IF($B171="Annuity",SUMIFS('Annuity Prices'!BU:BU,'Annuity Prices'!$B:$B,$D171,'Annuity Prices'!$E:$E,$G171),IF($B171="RAB Short",SUMIFS('RAB Prices Short'!BU:BU,'RAB Prices Short'!$B:$B,'All Prices combined'!$D171,'RAB Prices Short'!$E:$E,'All Prices combined'!$G171),IF($B171="RAB Long",SUMIFS('RAB Prices Long'!BU:BU,'RAB Prices Long'!$B:$B,'All Prices combined'!$D171,'RAB Prices Long'!$E:$E,'All Prices combined'!$G171)))),2)</f>
        <v>118.24</v>
      </c>
      <c r="BS171" s="2">
        <f>ROUND(IF($B171="Annuity",SUMIFS('Annuity Prices'!BV:BV,'Annuity Prices'!$B:$B,$D171,'Annuity Prices'!$E:$E,$G171),IF($B171="RAB Short",SUMIFS('RAB Prices Short'!BV:BV,'RAB Prices Short'!$B:$B,'All Prices combined'!$D171,'RAB Prices Short'!$E:$E,'All Prices combined'!$G171),IF($B171="RAB Long",SUMIFS('RAB Prices Long'!BV:BV,'RAB Prices Long'!$B:$B,'All Prices combined'!$D171,'RAB Prices Long'!$E:$E,'All Prices combined'!$G171)))),2)</f>
        <v>121.19</v>
      </c>
      <c r="BT171" s="2">
        <f>ROUND(IF($B171="Annuity",SUMIFS('Annuity Prices'!BW:BW,'Annuity Prices'!$B:$B,$D171,'Annuity Prices'!$E:$E,$G171),IF($B171="RAB Short",SUMIFS('RAB Prices Short'!BW:BW,'RAB Prices Short'!$B:$B,'All Prices combined'!$D171,'RAB Prices Short'!$E:$E,'All Prices combined'!$G171),IF($B171="RAB Long",SUMIFS('RAB Prices Long'!BW:BW,'RAB Prices Long'!$B:$B,'All Prices combined'!$D171,'RAB Prices Long'!$E:$E,'All Prices combined'!$G171)))),2)</f>
        <v>124.22</v>
      </c>
      <c r="BU171" s="2">
        <f>ROUND(IF($B171="Annuity",SUMIFS('Annuity Prices'!BX:BX,'Annuity Prices'!$B:$B,$D171,'Annuity Prices'!$E:$E,$G171),IF($B171="RAB Short",SUMIFS('RAB Prices Short'!BX:BX,'RAB Prices Short'!$B:$B,'All Prices combined'!$D171,'RAB Prices Short'!$E:$E,'All Prices combined'!$G171),IF($B171="RAB Long",SUMIFS('RAB Prices Long'!BX:BX,'RAB Prices Long'!$B:$B,'All Prices combined'!$D171,'RAB Prices Long'!$E:$E,'All Prices combined'!$G171)))),2)</f>
        <v>127.33</v>
      </c>
    </row>
    <row r="172" spans="2:73" x14ac:dyDescent="0.25">
      <c r="B172" t="s">
        <v>37</v>
      </c>
      <c r="C172" s="1">
        <v>30</v>
      </c>
      <c r="D172" s="1" t="s">
        <v>213</v>
      </c>
      <c r="E172" s="1" t="s">
        <v>209</v>
      </c>
      <c r="F172" s="1" t="s">
        <v>212</v>
      </c>
      <c r="G172" s="1" t="s">
        <v>43</v>
      </c>
      <c r="H172" s="1"/>
      <c r="I172" s="2">
        <f>ROUND(IF($B172="Annuity",SUMIFS('Annuity Prices'!L:L,'Annuity Prices'!$B:$B,$D172,'Annuity Prices'!$E:$E,$G172),IF($B172="RAB Short",SUMIFS('RAB Prices Short'!L:L,'RAB Prices Short'!$B:$B,'All Prices combined'!$D172,'RAB Prices Short'!$E:$E,'All Prices combined'!$G172),IF($B172="RAB Long",SUMIFS('RAB Prices Long'!L:L,'RAB Prices Long'!$B:$B,'All Prices combined'!$D172,'RAB Prices Long'!$E:$E,'All Prices combined'!$G172)))),2)</f>
        <v>8.0299999999999994</v>
      </c>
      <c r="J172" s="2">
        <f>ROUND(IF($B172="Annuity",SUMIFS('Annuity Prices'!M:M,'Annuity Prices'!$B:$B,$D172,'Annuity Prices'!$E:$E,$G172),IF($B172="RAB Short",SUMIFS('RAB Prices Short'!M:M,'RAB Prices Short'!$B:$B,'All Prices combined'!$D172,'RAB Prices Short'!$E:$E,'All Prices combined'!$G172),IF($B172="RAB Long",SUMIFS('RAB Prices Long'!M:M,'RAB Prices Long'!$B:$B,'All Prices combined'!$D172,'RAB Prices Long'!$E:$E,'All Prices combined'!$G172)))),2)</f>
        <v>8.26</v>
      </c>
      <c r="K172" s="2">
        <f>ROUND(IF($B172="Annuity",SUMIFS('Annuity Prices'!N:N,'Annuity Prices'!$B:$B,$D172,'Annuity Prices'!$E:$E,$G172),IF($B172="RAB Short",SUMIFS('RAB Prices Short'!N:N,'RAB Prices Short'!$B:$B,'All Prices combined'!$D172,'RAB Prices Short'!$E:$E,'All Prices combined'!$G172),IF($B172="RAB Long",SUMIFS('RAB Prices Long'!N:N,'RAB Prices Long'!$B:$B,'All Prices combined'!$D172,'RAB Prices Long'!$E:$E,'All Prices combined'!$G172)))),2)</f>
        <v>8.5</v>
      </c>
      <c r="L172" s="2">
        <f>ROUND(IF($B172="Annuity",SUMIFS('Annuity Prices'!O:O,'Annuity Prices'!$B:$B,$D172,'Annuity Prices'!$E:$E,$G172),IF($B172="RAB Short",SUMIFS('RAB Prices Short'!O:O,'RAB Prices Short'!$B:$B,'All Prices combined'!$D172,'RAB Prices Short'!$E:$E,'All Prices combined'!$G172),IF($B172="RAB Long",SUMIFS('RAB Prices Long'!O:O,'RAB Prices Long'!$B:$B,'All Prices combined'!$D172,'RAB Prices Long'!$E:$E,'All Prices combined'!$G172)))),2)</f>
        <v>8.74</v>
      </c>
      <c r="M172" s="2">
        <f>ROUND(IF($B172="Annuity",SUMIFS('Annuity Prices'!P:P,'Annuity Prices'!$B:$B,$D172,'Annuity Prices'!$E:$E,$G172),IF($B172="RAB Short",SUMIFS('RAB Prices Short'!P:P,'RAB Prices Short'!$B:$B,'All Prices combined'!$D172,'RAB Prices Short'!$E:$E,'All Prices combined'!$G172),IF($B172="RAB Long",SUMIFS('RAB Prices Long'!P:P,'RAB Prices Long'!$B:$B,'All Prices combined'!$D172,'RAB Prices Long'!$E:$E,'All Prices combined'!$G172)))),2)</f>
        <v>8.89</v>
      </c>
      <c r="N172" s="2">
        <f>ROUND(IF($B172="Annuity",SUMIFS('Annuity Prices'!Q:Q,'Annuity Prices'!$B:$B,$D172,'Annuity Prices'!$E:$E,$G172),IF($B172="RAB Short",SUMIFS('RAB Prices Short'!Q:Q,'RAB Prices Short'!$B:$B,'All Prices combined'!$D172,'RAB Prices Short'!$E:$E,'All Prices combined'!$G172),IF($B172="RAB Long",SUMIFS('RAB Prices Long'!Q:Q,'RAB Prices Long'!$B:$B,'All Prices combined'!$D172,'RAB Prices Long'!$E:$E,'All Prices combined'!$G172)))),2)</f>
        <v>9.1199999999999992</v>
      </c>
      <c r="O172" s="2">
        <f>ROUND(IF($B172="Annuity",SUMIFS('Annuity Prices'!R:R,'Annuity Prices'!$B:$B,$D172,'Annuity Prices'!$E:$E,$G172),IF($B172="RAB Short",SUMIFS('RAB Prices Short'!R:R,'RAB Prices Short'!$B:$B,'All Prices combined'!$D172,'RAB Prices Short'!$E:$E,'All Prices combined'!$G172),IF($B172="RAB Long",SUMIFS('RAB Prices Long'!R:R,'RAB Prices Long'!$B:$B,'All Prices combined'!$D172,'RAB Prices Long'!$E:$E,'All Prices combined'!$G172)))),2)</f>
        <v>9.34</v>
      </c>
      <c r="P172" s="2">
        <f>ROUND(IF($B172="Annuity",SUMIFS('Annuity Prices'!S:S,'Annuity Prices'!$B:$B,$D172,'Annuity Prices'!$E:$E,$G172),IF($B172="RAB Short",SUMIFS('RAB Prices Short'!S:S,'RAB Prices Short'!$B:$B,'All Prices combined'!$D172,'RAB Prices Short'!$E:$E,'All Prices combined'!$G172),IF($B172="RAB Long",SUMIFS('RAB Prices Long'!S:S,'RAB Prices Long'!$B:$B,'All Prices combined'!$D172,'RAB Prices Long'!$E:$E,'All Prices combined'!$G172)))),2)</f>
        <v>9.58</v>
      </c>
      <c r="Q172" s="2">
        <f>ROUND(IF($B172="Annuity",SUMIFS('Annuity Prices'!T:T,'Annuity Prices'!$B:$B,$D172,'Annuity Prices'!$E:$E,$G172),IF($B172="RAB Short",SUMIFS('RAB Prices Short'!T:T,'RAB Prices Short'!$B:$B,'All Prices combined'!$D172,'RAB Prices Short'!$E:$E,'All Prices combined'!$G172),IF($B172="RAB Long",SUMIFS('RAB Prices Long'!T:T,'RAB Prices Long'!$B:$B,'All Prices combined'!$D172,'RAB Prices Long'!$E:$E,'All Prices combined'!$G172)))),2)</f>
        <v>9.77</v>
      </c>
      <c r="R172" s="2">
        <f>ROUND(IF($B172="Annuity",SUMIFS('Annuity Prices'!U:U,'Annuity Prices'!$B:$B,$D172,'Annuity Prices'!$E:$E,$G172),IF($B172="RAB Short",SUMIFS('RAB Prices Short'!U:U,'RAB Prices Short'!$B:$B,'All Prices combined'!$D172,'RAB Prices Short'!$E:$E,'All Prices combined'!$G172),IF($B172="RAB Long",SUMIFS('RAB Prices Long'!U:U,'RAB Prices Long'!$B:$B,'All Prices combined'!$D172,'RAB Prices Long'!$E:$E,'All Prices combined'!$G172)))),2)</f>
        <v>10.02</v>
      </c>
      <c r="S172" s="2">
        <f>ROUND(IF($B172="Annuity",SUMIFS('Annuity Prices'!V:V,'Annuity Prices'!$B:$B,$D172,'Annuity Prices'!$E:$E,$G172),IF($B172="RAB Short",SUMIFS('RAB Prices Short'!V:V,'RAB Prices Short'!$B:$B,'All Prices combined'!$D172,'RAB Prices Short'!$E:$E,'All Prices combined'!$G172),IF($B172="RAB Long",SUMIFS('RAB Prices Long'!V:V,'RAB Prices Long'!$B:$B,'All Prices combined'!$D172,'RAB Prices Long'!$E:$E,'All Prices combined'!$G172)))),2)</f>
        <v>10.27</v>
      </c>
      <c r="T172" s="2">
        <f>ROUND(IF($B172="Annuity",SUMIFS('Annuity Prices'!W:W,'Annuity Prices'!$B:$B,$D172,'Annuity Prices'!$E:$E,$G172),IF($B172="RAB Short",SUMIFS('RAB Prices Short'!W:W,'RAB Prices Short'!$B:$B,'All Prices combined'!$D172,'RAB Prices Short'!$E:$E,'All Prices combined'!$G172),IF($B172="RAB Long",SUMIFS('RAB Prices Long'!W:W,'RAB Prices Long'!$B:$B,'All Prices combined'!$D172,'RAB Prices Long'!$E:$E,'All Prices combined'!$G172)))),2)</f>
        <v>10.52</v>
      </c>
      <c r="U172" s="2">
        <f>ROUND(IF($B172="Annuity",SUMIFS('Annuity Prices'!X:X,'Annuity Prices'!$B:$B,$D172,'Annuity Prices'!$E:$E,$G172),IF($B172="RAB Short",SUMIFS('RAB Prices Short'!X:X,'RAB Prices Short'!$B:$B,'All Prices combined'!$D172,'RAB Prices Short'!$E:$E,'All Prices combined'!$G172),IF($B172="RAB Long",SUMIFS('RAB Prices Long'!X:X,'RAB Prices Long'!$B:$B,'All Prices combined'!$D172,'RAB Prices Long'!$E:$E,'All Prices combined'!$G172)))),2)</f>
        <v>10.74</v>
      </c>
      <c r="V172" s="2">
        <f>ROUND(IF($B172="Annuity",SUMIFS('Annuity Prices'!Y:Y,'Annuity Prices'!$B:$B,$D172,'Annuity Prices'!$E:$E,$G172),IF($B172="RAB Short",SUMIFS('RAB Prices Short'!Y:Y,'RAB Prices Short'!$B:$B,'All Prices combined'!$D172,'RAB Prices Short'!$E:$E,'All Prices combined'!$G172),IF($B172="RAB Long",SUMIFS('RAB Prices Long'!Y:Y,'RAB Prices Long'!$B:$B,'All Prices combined'!$D172,'RAB Prices Long'!$E:$E,'All Prices combined'!$G172)))),2)</f>
        <v>11</v>
      </c>
      <c r="W172" s="2">
        <f>ROUND(IF($B172="Annuity",SUMIFS('Annuity Prices'!Z:Z,'Annuity Prices'!$B:$B,$D172,'Annuity Prices'!$E:$E,$G172),IF($B172="RAB Short",SUMIFS('RAB Prices Short'!Z:Z,'RAB Prices Short'!$B:$B,'All Prices combined'!$D172,'RAB Prices Short'!$E:$E,'All Prices combined'!$G172),IF($B172="RAB Long",SUMIFS('RAB Prices Long'!Z:Z,'RAB Prices Long'!$B:$B,'All Prices combined'!$D172,'RAB Prices Long'!$E:$E,'All Prices combined'!$G172)))),2)</f>
        <v>11.28</v>
      </c>
      <c r="X172" s="2">
        <f>ROUND(IF($B172="Annuity",SUMIFS('Annuity Prices'!AA:AA,'Annuity Prices'!$B:$B,$D172,'Annuity Prices'!$E:$E,$G172),IF($B172="RAB Short",SUMIFS('RAB Prices Short'!AA:AA,'RAB Prices Short'!$B:$B,'All Prices combined'!$D172,'RAB Prices Short'!$E:$E,'All Prices combined'!$G172),IF($B172="RAB Long",SUMIFS('RAB Prices Long'!AA:AA,'RAB Prices Long'!$B:$B,'All Prices combined'!$D172,'RAB Prices Long'!$E:$E,'All Prices combined'!$G172)))),2)</f>
        <v>11.56</v>
      </c>
      <c r="Y172" s="2">
        <f>ROUND(IF($B172="Annuity",SUMIFS('Annuity Prices'!AB:AB,'Annuity Prices'!$B:$B,$D172,'Annuity Prices'!$E:$E,$G172),IF($B172="RAB Short",SUMIFS('RAB Prices Short'!AB:AB,'RAB Prices Short'!$B:$B,'All Prices combined'!$D172,'RAB Prices Short'!$E:$E,'All Prices combined'!$G172),IF($B172="RAB Long",SUMIFS('RAB Prices Long'!AB:AB,'RAB Prices Long'!$B:$B,'All Prices combined'!$D172,'RAB Prices Long'!$E:$E,'All Prices combined'!$G172)))),2)</f>
        <v>11.8</v>
      </c>
      <c r="Z172" s="2">
        <f>ROUND(IF($B172="Annuity",SUMIFS('Annuity Prices'!AC:AC,'Annuity Prices'!$B:$B,$D172,'Annuity Prices'!$E:$E,$G172),IF($B172="RAB Short",SUMIFS('RAB Prices Short'!AC:AC,'RAB Prices Short'!$B:$B,'All Prices combined'!$D172,'RAB Prices Short'!$E:$E,'All Prices combined'!$G172),IF($B172="RAB Long",SUMIFS('RAB Prices Long'!AC:AC,'RAB Prices Long'!$B:$B,'All Prices combined'!$D172,'RAB Prices Long'!$E:$E,'All Prices combined'!$G172)))),2)</f>
        <v>12.09</v>
      </c>
      <c r="AA172" s="2">
        <f>ROUND(IF($B172="Annuity",SUMIFS('Annuity Prices'!AD:AD,'Annuity Prices'!$B:$B,$D172,'Annuity Prices'!$E:$E,$G172),IF($B172="RAB Short",SUMIFS('RAB Prices Short'!AD:AD,'RAB Prices Short'!$B:$B,'All Prices combined'!$D172,'RAB Prices Short'!$E:$E,'All Prices combined'!$G172),IF($B172="RAB Long",SUMIFS('RAB Prices Long'!AD:AD,'RAB Prices Long'!$B:$B,'All Prices combined'!$D172,'RAB Prices Long'!$E:$E,'All Prices combined'!$G172)))),2)</f>
        <v>12.39</v>
      </c>
      <c r="AB172" s="2">
        <f>ROUND(IF($B172="Annuity",SUMIFS('Annuity Prices'!AE:AE,'Annuity Prices'!$B:$B,$D172,'Annuity Prices'!$E:$E,$G172),IF($B172="RAB Short",SUMIFS('RAB Prices Short'!AE:AE,'RAB Prices Short'!$B:$B,'All Prices combined'!$D172,'RAB Prices Short'!$E:$E,'All Prices combined'!$G172),IF($B172="RAB Long",SUMIFS('RAB Prices Long'!AE:AE,'RAB Prices Long'!$B:$B,'All Prices combined'!$D172,'RAB Prices Long'!$E:$E,'All Prices combined'!$G172)))),2)</f>
        <v>12.7</v>
      </c>
      <c r="AC172" s="2">
        <f>ROUND(IF($B172="Annuity",SUMIFS('Annuity Prices'!AF:AF,'Annuity Prices'!$B:$B,$D172,'Annuity Prices'!$E:$E,$G172),IF($B172="RAB Short",SUMIFS('RAB Prices Short'!AF:AF,'RAB Prices Short'!$B:$B,'All Prices combined'!$D172,'RAB Prices Short'!$E:$E,'All Prices combined'!$G172),IF($B172="RAB Long",SUMIFS('RAB Prices Long'!AF:AF,'RAB Prices Long'!$B:$B,'All Prices combined'!$D172,'RAB Prices Long'!$E:$E,'All Prices combined'!$G172)))),2)</f>
        <v>12.96</v>
      </c>
      <c r="AD172" s="2">
        <f>ROUND(IF($B172="Annuity",SUMIFS('Annuity Prices'!AG:AG,'Annuity Prices'!$B:$B,$D172,'Annuity Prices'!$E:$E,$G172),IF($B172="RAB Short",SUMIFS('RAB Prices Short'!AG:AG,'RAB Prices Short'!$B:$B,'All Prices combined'!$D172,'RAB Prices Short'!$E:$E,'All Prices combined'!$G172),IF($B172="RAB Long",SUMIFS('RAB Prices Long'!AG:AG,'RAB Prices Long'!$B:$B,'All Prices combined'!$D172,'RAB Prices Long'!$E:$E,'All Prices combined'!$G172)))),2)</f>
        <v>13.29</v>
      </c>
      <c r="AE172" s="2">
        <f>ROUND(IF($B172="Annuity",SUMIFS('Annuity Prices'!AH:AH,'Annuity Prices'!$B:$B,$D172,'Annuity Prices'!$E:$E,$G172),IF($B172="RAB Short",SUMIFS('RAB Prices Short'!AH:AH,'RAB Prices Short'!$B:$B,'All Prices combined'!$D172,'RAB Prices Short'!$E:$E,'All Prices combined'!$G172),IF($B172="RAB Long",SUMIFS('RAB Prices Long'!AH:AH,'RAB Prices Long'!$B:$B,'All Prices combined'!$D172,'RAB Prices Long'!$E:$E,'All Prices combined'!$G172)))),2)</f>
        <v>13.62</v>
      </c>
      <c r="AF172" s="2">
        <f>ROUND(IF($B172="Annuity",SUMIFS('Annuity Prices'!AI:AI,'Annuity Prices'!$B:$B,$D172,'Annuity Prices'!$E:$E,$G172),IF($B172="RAB Short",SUMIFS('RAB Prices Short'!AI:AI,'RAB Prices Short'!$B:$B,'All Prices combined'!$D172,'RAB Prices Short'!$E:$E,'All Prices combined'!$G172),IF($B172="RAB Long",SUMIFS('RAB Prices Long'!AI:AI,'RAB Prices Long'!$B:$B,'All Prices combined'!$D172,'RAB Prices Long'!$E:$E,'All Prices combined'!$G172)))),2)</f>
        <v>13.96</v>
      </c>
      <c r="AG172" s="2">
        <f>ROUND(IF($B172="Annuity",SUMIFS('Annuity Prices'!AJ:AJ,'Annuity Prices'!$B:$B,$D172,'Annuity Prices'!$E:$E,$G172),IF($B172="RAB Short",SUMIFS('RAB Prices Short'!AJ:AJ,'RAB Prices Short'!$B:$B,'All Prices combined'!$D172,'RAB Prices Short'!$E:$E,'All Prices combined'!$G172),IF($B172="RAB Long",SUMIFS('RAB Prices Long'!AJ:AJ,'RAB Prices Long'!$B:$B,'All Prices combined'!$D172,'RAB Prices Long'!$E:$E,'All Prices combined'!$G172)))),2)</f>
        <v>14.24</v>
      </c>
      <c r="AH172" s="2">
        <f>ROUND(IF($B172="Annuity",SUMIFS('Annuity Prices'!AK:AK,'Annuity Prices'!$B:$B,$D172,'Annuity Prices'!$E:$E,$G172),IF($B172="RAB Short",SUMIFS('RAB Prices Short'!AK:AK,'RAB Prices Short'!$B:$B,'All Prices combined'!$D172,'RAB Prices Short'!$E:$E,'All Prices combined'!$G172),IF($B172="RAB Long",SUMIFS('RAB Prices Long'!AK:AK,'RAB Prices Long'!$B:$B,'All Prices combined'!$D172,'RAB Prices Long'!$E:$E,'All Prices combined'!$G172)))),2)</f>
        <v>14.6</v>
      </c>
      <c r="AI172" s="2">
        <f>ROUND(IF($B172="Annuity",SUMIFS('Annuity Prices'!AL:AL,'Annuity Prices'!$B:$B,$D172,'Annuity Prices'!$E:$E,$G172),IF($B172="RAB Short",SUMIFS('RAB Prices Short'!AL:AL,'RAB Prices Short'!$B:$B,'All Prices combined'!$D172,'RAB Prices Short'!$E:$E,'All Prices combined'!$G172),IF($B172="RAB Long",SUMIFS('RAB Prices Long'!AL:AL,'RAB Prices Long'!$B:$B,'All Prices combined'!$D172,'RAB Prices Long'!$E:$E,'All Prices combined'!$G172)))),2)</f>
        <v>14.96</v>
      </c>
      <c r="AJ172" s="2">
        <f>ROUND(IF($B172="Annuity",SUMIFS('Annuity Prices'!AM:AM,'Annuity Prices'!$B:$B,$D172,'Annuity Prices'!$E:$E,$G172),IF($B172="RAB Short",SUMIFS('RAB Prices Short'!AM:AM,'RAB Prices Short'!$B:$B,'All Prices combined'!$D172,'RAB Prices Short'!$E:$E,'All Prices combined'!$G172),IF($B172="RAB Long",SUMIFS('RAB Prices Long'!AM:AM,'RAB Prices Long'!$B:$B,'All Prices combined'!$D172,'RAB Prices Long'!$E:$E,'All Prices combined'!$G172)))),2)</f>
        <v>15.34</v>
      </c>
      <c r="AK172" s="2">
        <f>ROUND(IF($B172="Annuity",SUMIFS('Annuity Prices'!AN:AN,'Annuity Prices'!$B:$B,$D172,'Annuity Prices'!$E:$E,$G172),IF($B172="RAB Short",SUMIFS('RAB Prices Short'!AN:AN,'RAB Prices Short'!$B:$B,'All Prices combined'!$D172,'RAB Prices Short'!$E:$E,'All Prices combined'!$G172),IF($B172="RAB Long",SUMIFS('RAB Prices Long'!AN:AN,'RAB Prices Long'!$B:$B,'All Prices combined'!$D172,'RAB Prices Long'!$E:$E,'All Prices combined'!$G172)))),2)</f>
        <v>15.65</v>
      </c>
      <c r="AL172" s="2">
        <f>ROUND(IF($B172="Annuity",SUMIFS('Annuity Prices'!AO:AO,'Annuity Prices'!$B:$B,$D172,'Annuity Prices'!$E:$E,$G172),IF($B172="RAB Short",SUMIFS('RAB Prices Short'!AO:AO,'RAB Prices Short'!$B:$B,'All Prices combined'!$D172,'RAB Prices Short'!$E:$E,'All Prices combined'!$G172),IF($B172="RAB Long",SUMIFS('RAB Prices Long'!AO:AO,'RAB Prices Long'!$B:$B,'All Prices combined'!$D172,'RAB Prices Long'!$E:$E,'All Prices combined'!$G172)))),2)</f>
        <v>16.04</v>
      </c>
      <c r="AM172" s="2">
        <f>ROUND(IF($B172="Annuity",SUMIFS('Annuity Prices'!AP:AP,'Annuity Prices'!$B:$B,$D172,'Annuity Prices'!$E:$E,$G172),IF($B172="RAB Short",SUMIFS('RAB Prices Short'!AP:AP,'RAB Prices Short'!$B:$B,'All Prices combined'!$D172,'RAB Prices Short'!$E:$E,'All Prices combined'!$G172),IF($B172="RAB Long",SUMIFS('RAB Prices Long'!AP:AP,'RAB Prices Long'!$B:$B,'All Prices combined'!$D172,'RAB Prices Long'!$E:$E,'All Prices combined'!$G172)))),2)</f>
        <v>16.440000000000001</v>
      </c>
      <c r="AN172" s="2">
        <f>ROUND(IF($B172="Annuity",SUMIFS('Annuity Prices'!AQ:AQ,'Annuity Prices'!$B:$B,$D172,'Annuity Prices'!$E:$E,$G172),IF($B172="RAB Short",SUMIFS('RAB Prices Short'!AQ:AQ,'RAB Prices Short'!$B:$B,'All Prices combined'!$D172,'RAB Prices Short'!$E:$E,'All Prices combined'!$G172),IF($B172="RAB Long",SUMIFS('RAB Prices Long'!AQ:AQ,'RAB Prices Long'!$B:$B,'All Prices combined'!$D172,'RAB Prices Long'!$E:$E,'All Prices combined'!$G172)))),2)</f>
        <v>16.850000000000001</v>
      </c>
      <c r="AO172" s="2">
        <f>ROUND(IF($B172="Annuity",SUMIFS('Annuity Prices'!AR:AR,'Annuity Prices'!$B:$B,$D172,'Annuity Prices'!$E:$E,$G172),IF($B172="RAB Short",SUMIFS('RAB Prices Short'!AR:AR,'RAB Prices Short'!$B:$B,'All Prices combined'!$D172,'RAB Prices Short'!$E:$E,'All Prices combined'!$G172),IF($B172="RAB Long",SUMIFS('RAB Prices Long'!AR:AR,'RAB Prices Long'!$B:$B,'All Prices combined'!$D172,'RAB Prices Long'!$E:$E,'All Prices combined'!$G172)))),2)</f>
        <v>6.31</v>
      </c>
      <c r="AP172" s="2">
        <f>ROUND(IF($B172="Annuity",SUMIFS('Annuity Prices'!AS:AS,'Annuity Prices'!$B:$B,$D172,'Annuity Prices'!$E:$E,$G172),IF($B172="RAB Short",SUMIFS('RAB Prices Short'!AS:AS,'RAB Prices Short'!$B:$B,'All Prices combined'!$D172,'RAB Prices Short'!$E:$E,'All Prices combined'!$G172),IF($B172="RAB Long",SUMIFS('RAB Prices Long'!AS:AS,'RAB Prices Long'!$B:$B,'All Prices combined'!$D172,'RAB Prices Long'!$E:$E,'All Prices combined'!$G172)))),2)</f>
        <v>6.6</v>
      </c>
      <c r="AQ172" s="2">
        <f>ROUND(IF($B172="Annuity",SUMIFS('Annuity Prices'!AT:AT,'Annuity Prices'!$B:$B,$D172,'Annuity Prices'!$E:$E,$G172),IF($B172="RAB Short",SUMIFS('RAB Prices Short'!AT:AT,'RAB Prices Short'!$B:$B,'All Prices combined'!$D172,'RAB Prices Short'!$E:$E,'All Prices combined'!$G172),IF($B172="RAB Long",SUMIFS('RAB Prices Long'!AT:AT,'RAB Prices Long'!$B:$B,'All Prices combined'!$D172,'RAB Prices Long'!$E:$E,'All Prices combined'!$G172)))),2)</f>
        <v>6.8</v>
      </c>
      <c r="AR172" s="2">
        <f>ROUND(IF($B172="Annuity",SUMIFS('Annuity Prices'!AU:AU,'Annuity Prices'!$B:$B,$D172,'Annuity Prices'!$E:$E,$G172),IF($B172="RAB Short",SUMIFS('RAB Prices Short'!AU:AU,'RAB Prices Short'!$B:$B,'All Prices combined'!$D172,'RAB Prices Short'!$E:$E,'All Prices combined'!$G172),IF($B172="RAB Long",SUMIFS('RAB Prices Long'!AU:AU,'RAB Prices Long'!$B:$B,'All Prices combined'!$D172,'RAB Prices Long'!$E:$E,'All Prices combined'!$G172)))),2)</f>
        <v>8.5</v>
      </c>
      <c r="AS172" s="2">
        <f>ROUND(IF($B172="Annuity",SUMIFS('Annuity Prices'!AV:AV,'Annuity Prices'!$B:$B,$D172,'Annuity Prices'!$E:$E,$G172),IF($B172="RAB Short",SUMIFS('RAB Prices Short'!AV:AV,'RAB Prices Short'!$B:$B,'All Prices combined'!$D172,'RAB Prices Short'!$E:$E,'All Prices combined'!$G172),IF($B172="RAB Long",SUMIFS('RAB Prices Long'!AV:AV,'RAB Prices Long'!$B:$B,'All Prices combined'!$D172,'RAB Prices Long'!$E:$E,'All Prices combined'!$G172)))),2)</f>
        <v>8.74</v>
      </c>
      <c r="AT172" s="2">
        <f>ROUND(IF($B172="Annuity",SUMIFS('Annuity Prices'!AW:AW,'Annuity Prices'!$B:$B,$D172,'Annuity Prices'!$E:$E,$G172),IF($B172="RAB Short",SUMIFS('RAB Prices Short'!AW:AW,'RAB Prices Short'!$B:$B,'All Prices combined'!$D172,'RAB Prices Short'!$E:$E,'All Prices combined'!$G172),IF($B172="RAB Long",SUMIFS('RAB Prices Long'!AW:AW,'RAB Prices Long'!$B:$B,'All Prices combined'!$D172,'RAB Prices Long'!$E:$E,'All Prices combined'!$G172)))),2)</f>
        <v>8.89</v>
      </c>
      <c r="AU172" s="2">
        <f>ROUND(IF($B172="Annuity",SUMIFS('Annuity Prices'!AX:AX,'Annuity Prices'!$B:$B,$D172,'Annuity Prices'!$E:$E,$G172),IF($B172="RAB Short",SUMIFS('RAB Prices Short'!AX:AX,'RAB Prices Short'!$B:$B,'All Prices combined'!$D172,'RAB Prices Short'!$E:$E,'All Prices combined'!$G172),IF($B172="RAB Long",SUMIFS('RAB Prices Long'!AX:AX,'RAB Prices Long'!$B:$B,'All Prices combined'!$D172,'RAB Prices Long'!$E:$E,'All Prices combined'!$G172)))),2)</f>
        <v>9.1199999999999992</v>
      </c>
      <c r="AV172" s="2">
        <f>ROUND(IF($B172="Annuity",SUMIFS('Annuity Prices'!AY:AY,'Annuity Prices'!$B:$B,$D172,'Annuity Prices'!$E:$E,$G172),IF($B172="RAB Short",SUMIFS('RAB Prices Short'!AY:AY,'RAB Prices Short'!$B:$B,'All Prices combined'!$D172,'RAB Prices Short'!$E:$E,'All Prices combined'!$G172),IF($B172="RAB Long",SUMIFS('RAB Prices Long'!AY:AY,'RAB Prices Long'!$B:$B,'All Prices combined'!$D172,'RAB Prices Long'!$E:$E,'All Prices combined'!$G172)))),2)</f>
        <v>9.34</v>
      </c>
      <c r="AW172" s="2">
        <f>ROUND(IF($B172="Annuity",SUMIFS('Annuity Prices'!AZ:AZ,'Annuity Prices'!$B:$B,$D172,'Annuity Prices'!$E:$E,$G172),IF($B172="RAB Short",SUMIFS('RAB Prices Short'!AZ:AZ,'RAB Prices Short'!$B:$B,'All Prices combined'!$D172,'RAB Prices Short'!$E:$E,'All Prices combined'!$G172),IF($B172="RAB Long",SUMIFS('RAB Prices Long'!AZ:AZ,'RAB Prices Long'!$B:$B,'All Prices combined'!$D172,'RAB Prices Long'!$E:$E,'All Prices combined'!$G172)))),2)</f>
        <v>9.58</v>
      </c>
      <c r="AX172" s="2">
        <f>ROUND(IF($B172="Annuity",SUMIFS('Annuity Prices'!BA:BA,'Annuity Prices'!$B:$B,$D172,'Annuity Prices'!$E:$E,$G172),IF($B172="RAB Short",SUMIFS('RAB Prices Short'!BA:BA,'RAB Prices Short'!$B:$B,'All Prices combined'!$D172,'RAB Prices Short'!$E:$E,'All Prices combined'!$G172),IF($B172="RAB Long",SUMIFS('RAB Prices Long'!BA:BA,'RAB Prices Long'!$B:$B,'All Prices combined'!$D172,'RAB Prices Long'!$E:$E,'All Prices combined'!$G172)))),2)</f>
        <v>9.77</v>
      </c>
      <c r="AY172" s="2">
        <f>ROUND(IF($B172="Annuity",SUMIFS('Annuity Prices'!BB:BB,'Annuity Prices'!$B:$B,$D172,'Annuity Prices'!$E:$E,$G172),IF($B172="RAB Short",SUMIFS('RAB Prices Short'!BB:BB,'RAB Prices Short'!$B:$B,'All Prices combined'!$D172,'RAB Prices Short'!$E:$E,'All Prices combined'!$G172),IF($B172="RAB Long",SUMIFS('RAB Prices Long'!BB:BB,'RAB Prices Long'!$B:$B,'All Prices combined'!$D172,'RAB Prices Long'!$E:$E,'All Prices combined'!$G172)))),2)</f>
        <v>10.02</v>
      </c>
      <c r="AZ172" s="2">
        <f>ROUND(IF($B172="Annuity",SUMIFS('Annuity Prices'!BC:BC,'Annuity Prices'!$B:$B,$D172,'Annuity Prices'!$E:$E,$G172),IF($B172="RAB Short",SUMIFS('RAB Prices Short'!BC:BC,'RAB Prices Short'!$B:$B,'All Prices combined'!$D172,'RAB Prices Short'!$E:$E,'All Prices combined'!$G172),IF($B172="RAB Long",SUMIFS('RAB Prices Long'!BC:BC,'RAB Prices Long'!$B:$B,'All Prices combined'!$D172,'RAB Prices Long'!$E:$E,'All Prices combined'!$G172)))),2)</f>
        <v>10.27</v>
      </c>
      <c r="BA172" s="2">
        <f>ROUND(IF($B172="Annuity",SUMIFS('Annuity Prices'!BD:BD,'Annuity Prices'!$B:$B,$D172,'Annuity Prices'!$E:$E,$G172),IF($B172="RAB Short",SUMIFS('RAB Prices Short'!BD:BD,'RAB Prices Short'!$B:$B,'All Prices combined'!$D172,'RAB Prices Short'!$E:$E,'All Prices combined'!$G172),IF($B172="RAB Long",SUMIFS('RAB Prices Long'!BD:BD,'RAB Prices Long'!$B:$B,'All Prices combined'!$D172,'RAB Prices Long'!$E:$E,'All Prices combined'!$G172)))),2)</f>
        <v>10.52</v>
      </c>
      <c r="BB172" s="2">
        <f>ROUND(IF($B172="Annuity",SUMIFS('Annuity Prices'!BE:BE,'Annuity Prices'!$B:$B,$D172,'Annuity Prices'!$E:$E,$G172),IF($B172="RAB Short",SUMIFS('RAB Prices Short'!BE:BE,'RAB Prices Short'!$B:$B,'All Prices combined'!$D172,'RAB Prices Short'!$E:$E,'All Prices combined'!$G172),IF($B172="RAB Long",SUMIFS('RAB Prices Long'!BE:BE,'RAB Prices Long'!$B:$B,'All Prices combined'!$D172,'RAB Prices Long'!$E:$E,'All Prices combined'!$G172)))),2)</f>
        <v>10.74</v>
      </c>
      <c r="BC172" s="2">
        <f>ROUND(IF($B172="Annuity",SUMIFS('Annuity Prices'!BF:BF,'Annuity Prices'!$B:$B,$D172,'Annuity Prices'!$E:$E,$G172),IF($B172="RAB Short",SUMIFS('RAB Prices Short'!BF:BF,'RAB Prices Short'!$B:$B,'All Prices combined'!$D172,'RAB Prices Short'!$E:$E,'All Prices combined'!$G172),IF($B172="RAB Long",SUMIFS('RAB Prices Long'!BF:BF,'RAB Prices Long'!$B:$B,'All Prices combined'!$D172,'RAB Prices Long'!$E:$E,'All Prices combined'!$G172)))),2)</f>
        <v>11</v>
      </c>
      <c r="BD172" s="2">
        <f>ROUND(IF($B172="Annuity",SUMIFS('Annuity Prices'!BG:BG,'Annuity Prices'!$B:$B,$D172,'Annuity Prices'!$E:$E,$G172),IF($B172="RAB Short",SUMIFS('RAB Prices Short'!BG:BG,'RAB Prices Short'!$B:$B,'All Prices combined'!$D172,'RAB Prices Short'!$E:$E,'All Prices combined'!$G172),IF($B172="RAB Long",SUMIFS('RAB Prices Long'!BG:BG,'RAB Prices Long'!$B:$B,'All Prices combined'!$D172,'RAB Prices Long'!$E:$E,'All Prices combined'!$G172)))),2)</f>
        <v>11.28</v>
      </c>
      <c r="BE172" s="2">
        <f>ROUND(IF($B172="Annuity",SUMIFS('Annuity Prices'!BH:BH,'Annuity Prices'!$B:$B,$D172,'Annuity Prices'!$E:$E,$G172),IF($B172="RAB Short",SUMIFS('RAB Prices Short'!BH:BH,'RAB Prices Short'!$B:$B,'All Prices combined'!$D172,'RAB Prices Short'!$E:$E,'All Prices combined'!$G172),IF($B172="RAB Long",SUMIFS('RAB Prices Long'!BH:BH,'RAB Prices Long'!$B:$B,'All Prices combined'!$D172,'RAB Prices Long'!$E:$E,'All Prices combined'!$G172)))),2)</f>
        <v>11.56</v>
      </c>
      <c r="BF172" s="2">
        <f>ROUND(IF($B172="Annuity",SUMIFS('Annuity Prices'!BI:BI,'Annuity Prices'!$B:$B,$D172,'Annuity Prices'!$E:$E,$G172),IF($B172="RAB Short",SUMIFS('RAB Prices Short'!BI:BI,'RAB Prices Short'!$B:$B,'All Prices combined'!$D172,'RAB Prices Short'!$E:$E,'All Prices combined'!$G172),IF($B172="RAB Long",SUMIFS('RAB Prices Long'!BI:BI,'RAB Prices Long'!$B:$B,'All Prices combined'!$D172,'RAB Prices Long'!$E:$E,'All Prices combined'!$G172)))),2)</f>
        <v>11.8</v>
      </c>
      <c r="BG172" s="2">
        <f>ROUND(IF($B172="Annuity",SUMIFS('Annuity Prices'!BJ:BJ,'Annuity Prices'!$B:$B,$D172,'Annuity Prices'!$E:$E,$G172),IF($B172="RAB Short",SUMIFS('RAB Prices Short'!BJ:BJ,'RAB Prices Short'!$B:$B,'All Prices combined'!$D172,'RAB Prices Short'!$E:$E,'All Prices combined'!$G172),IF($B172="RAB Long",SUMIFS('RAB Prices Long'!BJ:BJ,'RAB Prices Long'!$B:$B,'All Prices combined'!$D172,'RAB Prices Long'!$E:$E,'All Prices combined'!$G172)))),2)</f>
        <v>12.09</v>
      </c>
      <c r="BH172" s="2">
        <f>ROUND(IF($B172="Annuity",SUMIFS('Annuity Prices'!BK:BK,'Annuity Prices'!$B:$B,$D172,'Annuity Prices'!$E:$E,$G172),IF($B172="RAB Short",SUMIFS('RAB Prices Short'!BK:BK,'RAB Prices Short'!$B:$B,'All Prices combined'!$D172,'RAB Prices Short'!$E:$E,'All Prices combined'!$G172),IF($B172="RAB Long",SUMIFS('RAB Prices Long'!BK:BK,'RAB Prices Long'!$B:$B,'All Prices combined'!$D172,'RAB Prices Long'!$E:$E,'All Prices combined'!$G172)))),2)</f>
        <v>12.39</v>
      </c>
      <c r="BI172" s="2">
        <f>ROUND(IF($B172="Annuity",SUMIFS('Annuity Prices'!BL:BL,'Annuity Prices'!$B:$B,$D172,'Annuity Prices'!$E:$E,$G172),IF($B172="RAB Short",SUMIFS('RAB Prices Short'!BL:BL,'RAB Prices Short'!$B:$B,'All Prices combined'!$D172,'RAB Prices Short'!$E:$E,'All Prices combined'!$G172),IF($B172="RAB Long",SUMIFS('RAB Prices Long'!BL:BL,'RAB Prices Long'!$B:$B,'All Prices combined'!$D172,'RAB Prices Long'!$E:$E,'All Prices combined'!$G172)))),2)</f>
        <v>12.7</v>
      </c>
      <c r="BJ172" s="2">
        <f>ROUND(IF($B172="Annuity",SUMIFS('Annuity Prices'!BM:BM,'Annuity Prices'!$B:$B,$D172,'Annuity Prices'!$E:$E,$G172),IF($B172="RAB Short",SUMIFS('RAB Prices Short'!BM:BM,'RAB Prices Short'!$B:$B,'All Prices combined'!$D172,'RAB Prices Short'!$E:$E,'All Prices combined'!$G172),IF($B172="RAB Long",SUMIFS('RAB Prices Long'!BM:BM,'RAB Prices Long'!$B:$B,'All Prices combined'!$D172,'RAB Prices Long'!$E:$E,'All Prices combined'!$G172)))),2)</f>
        <v>12.96</v>
      </c>
      <c r="BK172" s="2">
        <f>ROUND(IF($B172="Annuity",SUMIFS('Annuity Prices'!BN:BN,'Annuity Prices'!$B:$B,$D172,'Annuity Prices'!$E:$E,$G172),IF($B172="RAB Short",SUMIFS('RAB Prices Short'!BN:BN,'RAB Prices Short'!$B:$B,'All Prices combined'!$D172,'RAB Prices Short'!$E:$E,'All Prices combined'!$G172),IF($B172="RAB Long",SUMIFS('RAB Prices Long'!BN:BN,'RAB Prices Long'!$B:$B,'All Prices combined'!$D172,'RAB Prices Long'!$E:$E,'All Prices combined'!$G172)))),2)</f>
        <v>13.29</v>
      </c>
      <c r="BL172" s="2">
        <f>ROUND(IF($B172="Annuity",SUMIFS('Annuity Prices'!BO:BO,'Annuity Prices'!$B:$B,$D172,'Annuity Prices'!$E:$E,$G172),IF($B172="RAB Short",SUMIFS('RAB Prices Short'!BO:BO,'RAB Prices Short'!$B:$B,'All Prices combined'!$D172,'RAB Prices Short'!$E:$E,'All Prices combined'!$G172),IF($B172="RAB Long",SUMIFS('RAB Prices Long'!BO:BO,'RAB Prices Long'!$B:$B,'All Prices combined'!$D172,'RAB Prices Long'!$E:$E,'All Prices combined'!$G172)))),2)</f>
        <v>13.62</v>
      </c>
      <c r="BM172" s="2">
        <f>ROUND(IF($B172="Annuity",SUMIFS('Annuity Prices'!BP:BP,'Annuity Prices'!$B:$B,$D172,'Annuity Prices'!$E:$E,$G172),IF($B172="RAB Short",SUMIFS('RAB Prices Short'!BP:BP,'RAB Prices Short'!$B:$B,'All Prices combined'!$D172,'RAB Prices Short'!$E:$E,'All Prices combined'!$G172),IF($B172="RAB Long",SUMIFS('RAB Prices Long'!BP:BP,'RAB Prices Long'!$B:$B,'All Prices combined'!$D172,'RAB Prices Long'!$E:$E,'All Prices combined'!$G172)))),2)</f>
        <v>13.96</v>
      </c>
      <c r="BN172" s="2">
        <f>ROUND(IF($B172="Annuity",SUMIFS('Annuity Prices'!BQ:BQ,'Annuity Prices'!$B:$B,$D172,'Annuity Prices'!$E:$E,$G172),IF($B172="RAB Short",SUMIFS('RAB Prices Short'!BQ:BQ,'RAB Prices Short'!$B:$B,'All Prices combined'!$D172,'RAB Prices Short'!$E:$E,'All Prices combined'!$G172),IF($B172="RAB Long",SUMIFS('RAB Prices Long'!BQ:BQ,'RAB Prices Long'!$B:$B,'All Prices combined'!$D172,'RAB Prices Long'!$E:$E,'All Prices combined'!$G172)))),2)</f>
        <v>14.24</v>
      </c>
      <c r="BO172" s="2">
        <f>ROUND(IF($B172="Annuity",SUMIFS('Annuity Prices'!BR:BR,'Annuity Prices'!$B:$B,$D172,'Annuity Prices'!$E:$E,$G172),IF($B172="RAB Short",SUMIFS('RAB Prices Short'!BR:BR,'RAB Prices Short'!$B:$B,'All Prices combined'!$D172,'RAB Prices Short'!$E:$E,'All Prices combined'!$G172),IF($B172="RAB Long",SUMIFS('RAB Prices Long'!BR:BR,'RAB Prices Long'!$B:$B,'All Prices combined'!$D172,'RAB Prices Long'!$E:$E,'All Prices combined'!$G172)))),2)</f>
        <v>14.6</v>
      </c>
      <c r="BP172" s="2">
        <f>ROUND(IF($B172="Annuity",SUMIFS('Annuity Prices'!BS:BS,'Annuity Prices'!$B:$B,$D172,'Annuity Prices'!$E:$E,$G172),IF($B172="RAB Short",SUMIFS('RAB Prices Short'!BS:BS,'RAB Prices Short'!$B:$B,'All Prices combined'!$D172,'RAB Prices Short'!$E:$E,'All Prices combined'!$G172),IF($B172="RAB Long",SUMIFS('RAB Prices Long'!BS:BS,'RAB Prices Long'!$B:$B,'All Prices combined'!$D172,'RAB Prices Long'!$E:$E,'All Prices combined'!$G172)))),2)</f>
        <v>14.96</v>
      </c>
      <c r="BQ172" s="2">
        <f>ROUND(IF($B172="Annuity",SUMIFS('Annuity Prices'!BT:BT,'Annuity Prices'!$B:$B,$D172,'Annuity Prices'!$E:$E,$G172),IF($B172="RAB Short",SUMIFS('RAB Prices Short'!BT:BT,'RAB Prices Short'!$B:$B,'All Prices combined'!$D172,'RAB Prices Short'!$E:$E,'All Prices combined'!$G172),IF($B172="RAB Long",SUMIFS('RAB Prices Long'!BT:BT,'RAB Prices Long'!$B:$B,'All Prices combined'!$D172,'RAB Prices Long'!$E:$E,'All Prices combined'!$G172)))),2)</f>
        <v>15.34</v>
      </c>
      <c r="BR172" s="2">
        <f>ROUND(IF($B172="Annuity",SUMIFS('Annuity Prices'!BU:BU,'Annuity Prices'!$B:$B,$D172,'Annuity Prices'!$E:$E,$G172),IF($B172="RAB Short",SUMIFS('RAB Prices Short'!BU:BU,'RAB Prices Short'!$B:$B,'All Prices combined'!$D172,'RAB Prices Short'!$E:$E,'All Prices combined'!$G172),IF($B172="RAB Long",SUMIFS('RAB Prices Long'!BU:BU,'RAB Prices Long'!$B:$B,'All Prices combined'!$D172,'RAB Prices Long'!$E:$E,'All Prices combined'!$G172)))),2)</f>
        <v>15.65</v>
      </c>
      <c r="BS172" s="2">
        <f>ROUND(IF($B172="Annuity",SUMIFS('Annuity Prices'!BV:BV,'Annuity Prices'!$B:$B,$D172,'Annuity Prices'!$E:$E,$G172),IF($B172="RAB Short",SUMIFS('RAB Prices Short'!BV:BV,'RAB Prices Short'!$B:$B,'All Prices combined'!$D172,'RAB Prices Short'!$E:$E,'All Prices combined'!$G172),IF($B172="RAB Long",SUMIFS('RAB Prices Long'!BV:BV,'RAB Prices Long'!$B:$B,'All Prices combined'!$D172,'RAB Prices Long'!$E:$E,'All Prices combined'!$G172)))),2)</f>
        <v>16.04</v>
      </c>
      <c r="BT172" s="2">
        <f>ROUND(IF($B172="Annuity",SUMIFS('Annuity Prices'!BW:BW,'Annuity Prices'!$B:$B,$D172,'Annuity Prices'!$E:$E,$G172),IF($B172="RAB Short",SUMIFS('RAB Prices Short'!BW:BW,'RAB Prices Short'!$B:$B,'All Prices combined'!$D172,'RAB Prices Short'!$E:$E,'All Prices combined'!$G172),IF($B172="RAB Long",SUMIFS('RAB Prices Long'!BW:BW,'RAB Prices Long'!$B:$B,'All Prices combined'!$D172,'RAB Prices Long'!$E:$E,'All Prices combined'!$G172)))),2)</f>
        <v>16.440000000000001</v>
      </c>
      <c r="BU172" s="2">
        <f>ROUND(IF($B172="Annuity",SUMIFS('Annuity Prices'!BX:BX,'Annuity Prices'!$B:$B,$D172,'Annuity Prices'!$E:$E,$G172),IF($B172="RAB Short",SUMIFS('RAB Prices Short'!BX:BX,'RAB Prices Short'!$B:$B,'All Prices combined'!$D172,'RAB Prices Short'!$E:$E,'All Prices combined'!$G172),IF($B172="RAB Long",SUMIFS('RAB Prices Long'!BX:BX,'RAB Prices Long'!$B:$B,'All Prices combined'!$D172,'RAB Prices Long'!$E:$E,'All Prices combined'!$G172)))),2)</f>
        <v>16.850000000000001</v>
      </c>
    </row>
    <row r="173" spans="2:73" x14ac:dyDescent="0.25">
      <c r="B173" t="s">
        <v>37</v>
      </c>
      <c r="C173" s="1">
        <v>30</v>
      </c>
      <c r="D173" s="1" t="s">
        <v>213</v>
      </c>
      <c r="E173" s="1" t="s">
        <v>209</v>
      </c>
      <c r="F173" s="1" t="s">
        <v>212</v>
      </c>
      <c r="G173" s="1" t="s">
        <v>201</v>
      </c>
      <c r="H173" s="1"/>
      <c r="I173" s="2">
        <f>ROUND(IF($B173="Annuity",SUMIFS('Annuity Prices'!L:L,'Annuity Prices'!$B:$B,$D173,'Annuity Prices'!$E:$E,$G173),IF($B173="RAB Short",SUMIFS('RAB Prices Short'!L:L,'RAB Prices Short'!$B:$B,'All Prices combined'!$D173,'RAB Prices Short'!$E:$E,'All Prices combined'!$G173),IF($B173="RAB Long",SUMIFS('RAB Prices Long'!L:L,'RAB Prices Long'!$B:$B,'All Prices combined'!$D173,'RAB Prices Long'!$E:$E,'All Prices combined'!$G173)))),2)</f>
        <v>64.14</v>
      </c>
      <c r="J173" s="2">
        <f>ROUND(IF($B173="Annuity",SUMIFS('Annuity Prices'!M:M,'Annuity Prices'!$B:$B,$D173,'Annuity Prices'!$E:$E,$G173),IF($B173="RAB Short",SUMIFS('RAB Prices Short'!M:M,'RAB Prices Short'!$B:$B,'All Prices combined'!$D173,'RAB Prices Short'!$E:$E,'All Prices combined'!$G173),IF($B173="RAB Long",SUMIFS('RAB Prices Long'!M:M,'RAB Prices Long'!$B:$B,'All Prices combined'!$D173,'RAB Prices Long'!$E:$E,'All Prices combined'!$G173)))),2)</f>
        <v>65.98</v>
      </c>
      <c r="K173" s="2">
        <f>ROUND(IF($B173="Annuity",SUMIFS('Annuity Prices'!N:N,'Annuity Prices'!$B:$B,$D173,'Annuity Prices'!$E:$E,$G173),IF($B173="RAB Short",SUMIFS('RAB Prices Short'!N:N,'RAB Prices Short'!$B:$B,'All Prices combined'!$D173,'RAB Prices Short'!$E:$E,'All Prices combined'!$G173),IF($B173="RAB Long",SUMIFS('RAB Prices Long'!N:N,'RAB Prices Long'!$B:$B,'All Prices combined'!$D173,'RAB Prices Long'!$E:$E,'All Prices combined'!$G173)))),2)</f>
        <v>67.88</v>
      </c>
      <c r="L173" s="2">
        <f>ROUND(IF($B173="Annuity",SUMIFS('Annuity Prices'!O:O,'Annuity Prices'!$B:$B,$D173,'Annuity Prices'!$E:$E,$G173),IF($B173="RAB Short",SUMIFS('RAB Prices Short'!O:O,'RAB Prices Short'!$B:$B,'All Prices combined'!$D173,'RAB Prices Short'!$E:$E,'All Prices combined'!$G173),IF($B173="RAB Long",SUMIFS('RAB Prices Long'!O:O,'RAB Prices Long'!$B:$B,'All Prices combined'!$D173,'RAB Prices Long'!$E:$E,'All Prices combined'!$G173)))),2)</f>
        <v>69.819999999999993</v>
      </c>
      <c r="M173" s="2">
        <f>ROUND(IF($B173="Annuity",SUMIFS('Annuity Prices'!P:P,'Annuity Prices'!$B:$B,$D173,'Annuity Prices'!$E:$E,$G173),IF($B173="RAB Short",SUMIFS('RAB Prices Short'!P:P,'RAB Prices Short'!$B:$B,'All Prices combined'!$D173,'RAB Prices Short'!$E:$E,'All Prices combined'!$G173),IF($B173="RAB Long",SUMIFS('RAB Prices Long'!P:P,'RAB Prices Long'!$B:$B,'All Prices combined'!$D173,'RAB Prices Long'!$E:$E,'All Prices combined'!$G173)))),2)</f>
        <v>70.42</v>
      </c>
      <c r="N173" s="2">
        <f>ROUND(IF($B173="Annuity",SUMIFS('Annuity Prices'!Q:Q,'Annuity Prices'!$B:$B,$D173,'Annuity Prices'!$E:$E,$G173),IF($B173="RAB Short",SUMIFS('RAB Prices Short'!Q:Q,'RAB Prices Short'!$B:$B,'All Prices combined'!$D173,'RAB Prices Short'!$E:$E,'All Prices combined'!$G173),IF($B173="RAB Long",SUMIFS('RAB Prices Long'!Q:Q,'RAB Prices Long'!$B:$B,'All Prices combined'!$D173,'RAB Prices Long'!$E:$E,'All Prices combined'!$G173)))),2)</f>
        <v>72.17</v>
      </c>
      <c r="O173" s="2">
        <f>ROUND(IF($B173="Annuity",SUMIFS('Annuity Prices'!R:R,'Annuity Prices'!$B:$B,$D173,'Annuity Prices'!$E:$E,$G173),IF($B173="RAB Short",SUMIFS('RAB Prices Short'!R:R,'RAB Prices Short'!$B:$B,'All Prices combined'!$D173,'RAB Prices Short'!$E:$E,'All Prices combined'!$G173),IF($B173="RAB Long",SUMIFS('RAB Prices Long'!R:R,'RAB Prices Long'!$B:$B,'All Prices combined'!$D173,'RAB Prices Long'!$E:$E,'All Prices combined'!$G173)))),2)</f>
        <v>73.98</v>
      </c>
      <c r="P173" s="2">
        <f>ROUND(IF($B173="Annuity",SUMIFS('Annuity Prices'!S:S,'Annuity Prices'!$B:$B,$D173,'Annuity Prices'!$E:$E,$G173),IF($B173="RAB Short",SUMIFS('RAB Prices Short'!S:S,'RAB Prices Short'!$B:$B,'All Prices combined'!$D173,'RAB Prices Short'!$E:$E,'All Prices combined'!$G173),IF($B173="RAB Long",SUMIFS('RAB Prices Long'!S:S,'RAB Prices Long'!$B:$B,'All Prices combined'!$D173,'RAB Prices Long'!$E:$E,'All Prices combined'!$G173)))),2)</f>
        <v>75.819999999999993</v>
      </c>
      <c r="Q173" s="2">
        <f>ROUND(IF($B173="Annuity",SUMIFS('Annuity Prices'!T:T,'Annuity Prices'!$B:$B,$D173,'Annuity Prices'!$E:$E,$G173),IF($B173="RAB Short",SUMIFS('RAB Prices Short'!T:T,'RAB Prices Short'!$B:$B,'All Prices combined'!$D173,'RAB Prices Short'!$E:$E,'All Prices combined'!$G173),IF($B173="RAB Long",SUMIFS('RAB Prices Long'!T:T,'RAB Prices Long'!$B:$B,'All Prices combined'!$D173,'RAB Prices Long'!$E:$E,'All Prices combined'!$G173)))),2)</f>
        <v>77.400000000000006</v>
      </c>
      <c r="R173" s="2">
        <f>ROUND(IF($B173="Annuity",SUMIFS('Annuity Prices'!U:U,'Annuity Prices'!$B:$B,$D173,'Annuity Prices'!$E:$E,$G173),IF($B173="RAB Short",SUMIFS('RAB Prices Short'!U:U,'RAB Prices Short'!$B:$B,'All Prices combined'!$D173,'RAB Prices Short'!$E:$E,'All Prices combined'!$G173),IF($B173="RAB Long",SUMIFS('RAB Prices Long'!U:U,'RAB Prices Long'!$B:$B,'All Prices combined'!$D173,'RAB Prices Long'!$E:$E,'All Prices combined'!$G173)))),2)</f>
        <v>79.34</v>
      </c>
      <c r="S173" s="2">
        <f>ROUND(IF($B173="Annuity",SUMIFS('Annuity Prices'!V:V,'Annuity Prices'!$B:$B,$D173,'Annuity Prices'!$E:$E,$G173),IF($B173="RAB Short",SUMIFS('RAB Prices Short'!V:V,'RAB Prices Short'!$B:$B,'All Prices combined'!$D173,'RAB Prices Short'!$E:$E,'All Prices combined'!$G173),IF($B173="RAB Long",SUMIFS('RAB Prices Long'!V:V,'RAB Prices Long'!$B:$B,'All Prices combined'!$D173,'RAB Prices Long'!$E:$E,'All Prices combined'!$G173)))),2)</f>
        <v>81.31</v>
      </c>
      <c r="T173" s="2">
        <f>ROUND(IF($B173="Annuity",SUMIFS('Annuity Prices'!W:W,'Annuity Prices'!$B:$B,$D173,'Annuity Prices'!$E:$E,$G173),IF($B173="RAB Short",SUMIFS('RAB Prices Short'!W:W,'RAB Prices Short'!$B:$B,'All Prices combined'!$D173,'RAB Prices Short'!$E:$E,'All Prices combined'!$G173),IF($B173="RAB Long",SUMIFS('RAB Prices Long'!W:W,'RAB Prices Long'!$B:$B,'All Prices combined'!$D173,'RAB Prices Long'!$E:$E,'All Prices combined'!$G173)))),2)</f>
        <v>83.35</v>
      </c>
      <c r="U173" s="2">
        <f>ROUND(IF($B173="Annuity",SUMIFS('Annuity Prices'!X:X,'Annuity Prices'!$B:$B,$D173,'Annuity Prices'!$E:$E,$G173),IF($B173="RAB Short",SUMIFS('RAB Prices Short'!X:X,'RAB Prices Short'!$B:$B,'All Prices combined'!$D173,'RAB Prices Short'!$E:$E,'All Prices combined'!$G173),IF($B173="RAB Long",SUMIFS('RAB Prices Long'!X:X,'RAB Prices Long'!$B:$B,'All Prices combined'!$D173,'RAB Prices Long'!$E:$E,'All Prices combined'!$G173)))),2)</f>
        <v>85.08</v>
      </c>
      <c r="V173" s="2">
        <f>ROUND(IF($B173="Annuity",SUMIFS('Annuity Prices'!Y:Y,'Annuity Prices'!$B:$B,$D173,'Annuity Prices'!$E:$E,$G173),IF($B173="RAB Short",SUMIFS('RAB Prices Short'!Y:Y,'RAB Prices Short'!$B:$B,'All Prices combined'!$D173,'RAB Prices Short'!$E:$E,'All Prices combined'!$G173),IF($B173="RAB Long",SUMIFS('RAB Prices Long'!Y:Y,'RAB Prices Long'!$B:$B,'All Prices combined'!$D173,'RAB Prices Long'!$E:$E,'All Prices combined'!$G173)))),2)</f>
        <v>87.22</v>
      </c>
      <c r="W173" s="2">
        <f>ROUND(IF($B173="Annuity",SUMIFS('Annuity Prices'!Z:Z,'Annuity Prices'!$B:$B,$D173,'Annuity Prices'!$E:$E,$G173),IF($B173="RAB Short",SUMIFS('RAB Prices Short'!Z:Z,'RAB Prices Short'!$B:$B,'All Prices combined'!$D173,'RAB Prices Short'!$E:$E,'All Prices combined'!$G173),IF($B173="RAB Long",SUMIFS('RAB Prices Long'!Z:Z,'RAB Prices Long'!$B:$B,'All Prices combined'!$D173,'RAB Prices Long'!$E:$E,'All Prices combined'!$G173)))),2)</f>
        <v>89.39</v>
      </c>
      <c r="X173" s="2">
        <f>ROUND(IF($B173="Annuity",SUMIFS('Annuity Prices'!AA:AA,'Annuity Prices'!$B:$B,$D173,'Annuity Prices'!$E:$E,$G173),IF($B173="RAB Short",SUMIFS('RAB Prices Short'!AA:AA,'RAB Prices Short'!$B:$B,'All Prices combined'!$D173,'RAB Prices Short'!$E:$E,'All Prices combined'!$G173),IF($B173="RAB Long",SUMIFS('RAB Prices Long'!AA:AA,'RAB Prices Long'!$B:$B,'All Prices combined'!$D173,'RAB Prices Long'!$E:$E,'All Prices combined'!$G173)))),2)</f>
        <v>91.63</v>
      </c>
      <c r="Y173" s="2">
        <f>ROUND(IF($B173="Annuity",SUMIFS('Annuity Prices'!AB:AB,'Annuity Prices'!$B:$B,$D173,'Annuity Prices'!$E:$E,$G173),IF($B173="RAB Short",SUMIFS('RAB Prices Short'!AB:AB,'RAB Prices Short'!$B:$B,'All Prices combined'!$D173,'RAB Prices Short'!$E:$E,'All Prices combined'!$G173),IF($B173="RAB Long",SUMIFS('RAB Prices Long'!AB:AB,'RAB Prices Long'!$B:$B,'All Prices combined'!$D173,'RAB Prices Long'!$E:$E,'All Prices combined'!$G173)))),2)</f>
        <v>93.53</v>
      </c>
      <c r="Z173" s="2">
        <f>ROUND(IF($B173="Annuity",SUMIFS('Annuity Prices'!AC:AC,'Annuity Prices'!$B:$B,$D173,'Annuity Prices'!$E:$E,$G173),IF($B173="RAB Short",SUMIFS('RAB Prices Short'!AC:AC,'RAB Prices Short'!$B:$B,'All Prices combined'!$D173,'RAB Prices Short'!$E:$E,'All Prices combined'!$G173),IF($B173="RAB Long",SUMIFS('RAB Prices Long'!AC:AC,'RAB Prices Long'!$B:$B,'All Prices combined'!$D173,'RAB Prices Long'!$E:$E,'All Prices combined'!$G173)))),2)</f>
        <v>95.87</v>
      </c>
      <c r="AA173" s="2">
        <f>ROUND(IF($B173="Annuity",SUMIFS('Annuity Prices'!AD:AD,'Annuity Prices'!$B:$B,$D173,'Annuity Prices'!$E:$E,$G173),IF($B173="RAB Short",SUMIFS('RAB Prices Short'!AD:AD,'RAB Prices Short'!$B:$B,'All Prices combined'!$D173,'RAB Prices Short'!$E:$E,'All Prices combined'!$G173),IF($B173="RAB Long",SUMIFS('RAB Prices Long'!AD:AD,'RAB Prices Long'!$B:$B,'All Prices combined'!$D173,'RAB Prices Long'!$E:$E,'All Prices combined'!$G173)))),2)</f>
        <v>98.27</v>
      </c>
      <c r="AB173" s="2">
        <f>ROUND(IF($B173="Annuity",SUMIFS('Annuity Prices'!AE:AE,'Annuity Prices'!$B:$B,$D173,'Annuity Prices'!$E:$E,$G173),IF($B173="RAB Short",SUMIFS('RAB Prices Short'!AE:AE,'RAB Prices Short'!$B:$B,'All Prices combined'!$D173,'RAB Prices Short'!$E:$E,'All Prices combined'!$G173),IF($B173="RAB Long",SUMIFS('RAB Prices Long'!AE:AE,'RAB Prices Long'!$B:$B,'All Prices combined'!$D173,'RAB Prices Long'!$E:$E,'All Prices combined'!$G173)))),2)</f>
        <v>100.72</v>
      </c>
      <c r="AC173" s="2">
        <f>ROUND(IF($B173="Annuity",SUMIFS('Annuity Prices'!AF:AF,'Annuity Prices'!$B:$B,$D173,'Annuity Prices'!$E:$E,$G173),IF($B173="RAB Short",SUMIFS('RAB Prices Short'!AF:AF,'RAB Prices Short'!$B:$B,'All Prices combined'!$D173,'RAB Prices Short'!$E:$E,'All Prices combined'!$G173),IF($B173="RAB Long",SUMIFS('RAB Prices Long'!AF:AF,'RAB Prices Long'!$B:$B,'All Prices combined'!$D173,'RAB Prices Long'!$E:$E,'All Prices combined'!$G173)))),2)</f>
        <v>102.82</v>
      </c>
      <c r="AD173" s="2">
        <f>ROUND(IF($B173="Annuity",SUMIFS('Annuity Prices'!AG:AG,'Annuity Prices'!$B:$B,$D173,'Annuity Prices'!$E:$E,$G173),IF($B173="RAB Short",SUMIFS('RAB Prices Short'!AG:AG,'RAB Prices Short'!$B:$B,'All Prices combined'!$D173,'RAB Prices Short'!$E:$E,'All Prices combined'!$G173),IF($B173="RAB Long",SUMIFS('RAB Prices Long'!AG:AG,'RAB Prices Long'!$B:$B,'All Prices combined'!$D173,'RAB Prices Long'!$E:$E,'All Prices combined'!$G173)))),2)</f>
        <v>105.39</v>
      </c>
      <c r="AE173" s="2">
        <f>ROUND(IF($B173="Annuity",SUMIFS('Annuity Prices'!AH:AH,'Annuity Prices'!$B:$B,$D173,'Annuity Prices'!$E:$E,$G173),IF($B173="RAB Short",SUMIFS('RAB Prices Short'!AH:AH,'RAB Prices Short'!$B:$B,'All Prices combined'!$D173,'RAB Prices Short'!$E:$E,'All Prices combined'!$G173),IF($B173="RAB Long",SUMIFS('RAB Prices Long'!AH:AH,'RAB Prices Long'!$B:$B,'All Prices combined'!$D173,'RAB Prices Long'!$E:$E,'All Prices combined'!$G173)))),2)</f>
        <v>108.03</v>
      </c>
      <c r="AF173" s="2">
        <f>ROUND(IF($B173="Annuity",SUMIFS('Annuity Prices'!AI:AI,'Annuity Prices'!$B:$B,$D173,'Annuity Prices'!$E:$E,$G173),IF($B173="RAB Short",SUMIFS('RAB Prices Short'!AI:AI,'RAB Prices Short'!$B:$B,'All Prices combined'!$D173,'RAB Prices Short'!$E:$E,'All Prices combined'!$G173),IF($B173="RAB Long",SUMIFS('RAB Prices Long'!AI:AI,'RAB Prices Long'!$B:$B,'All Prices combined'!$D173,'RAB Prices Long'!$E:$E,'All Prices combined'!$G173)))),2)</f>
        <v>110.73</v>
      </c>
      <c r="AG173" s="2">
        <f>ROUND(IF($B173="Annuity",SUMIFS('Annuity Prices'!AJ:AJ,'Annuity Prices'!$B:$B,$D173,'Annuity Prices'!$E:$E,$G173),IF($B173="RAB Short",SUMIFS('RAB Prices Short'!AJ:AJ,'RAB Prices Short'!$B:$B,'All Prices combined'!$D173,'RAB Prices Short'!$E:$E,'All Prices combined'!$G173),IF($B173="RAB Long",SUMIFS('RAB Prices Long'!AJ:AJ,'RAB Prices Long'!$B:$B,'All Prices combined'!$D173,'RAB Prices Long'!$E:$E,'All Prices combined'!$G173)))),2)</f>
        <v>113.03</v>
      </c>
      <c r="AH173" s="2">
        <f>ROUND(IF($B173="Annuity",SUMIFS('Annuity Prices'!AK:AK,'Annuity Prices'!$B:$B,$D173,'Annuity Prices'!$E:$E,$G173),IF($B173="RAB Short",SUMIFS('RAB Prices Short'!AK:AK,'RAB Prices Short'!$B:$B,'All Prices combined'!$D173,'RAB Prices Short'!$E:$E,'All Prices combined'!$G173),IF($B173="RAB Long",SUMIFS('RAB Prices Long'!AK:AK,'RAB Prices Long'!$B:$B,'All Prices combined'!$D173,'RAB Prices Long'!$E:$E,'All Prices combined'!$G173)))),2)</f>
        <v>115.86</v>
      </c>
      <c r="AI173" s="2">
        <f>ROUND(IF($B173="Annuity",SUMIFS('Annuity Prices'!AL:AL,'Annuity Prices'!$B:$B,$D173,'Annuity Prices'!$E:$E,$G173),IF($B173="RAB Short",SUMIFS('RAB Prices Short'!AL:AL,'RAB Prices Short'!$B:$B,'All Prices combined'!$D173,'RAB Prices Short'!$E:$E,'All Prices combined'!$G173),IF($B173="RAB Long",SUMIFS('RAB Prices Long'!AL:AL,'RAB Prices Long'!$B:$B,'All Prices combined'!$D173,'RAB Prices Long'!$E:$E,'All Prices combined'!$G173)))),2)</f>
        <v>118.75</v>
      </c>
      <c r="AJ173" s="2">
        <f>ROUND(IF($B173="Annuity",SUMIFS('Annuity Prices'!AM:AM,'Annuity Prices'!$B:$B,$D173,'Annuity Prices'!$E:$E,$G173),IF($B173="RAB Short",SUMIFS('RAB Prices Short'!AM:AM,'RAB Prices Short'!$B:$B,'All Prices combined'!$D173,'RAB Prices Short'!$E:$E,'All Prices combined'!$G173),IF($B173="RAB Long",SUMIFS('RAB Prices Long'!AM:AM,'RAB Prices Long'!$B:$B,'All Prices combined'!$D173,'RAB Prices Long'!$E:$E,'All Prices combined'!$G173)))),2)</f>
        <v>121.72</v>
      </c>
      <c r="AK173" s="2">
        <f>ROUND(IF($B173="Annuity",SUMIFS('Annuity Prices'!AN:AN,'Annuity Prices'!$B:$B,$D173,'Annuity Prices'!$E:$E,$G173),IF($B173="RAB Short",SUMIFS('RAB Prices Short'!AN:AN,'RAB Prices Short'!$B:$B,'All Prices combined'!$D173,'RAB Prices Short'!$E:$E,'All Prices combined'!$G173),IF($B173="RAB Long",SUMIFS('RAB Prices Long'!AN:AN,'RAB Prices Long'!$B:$B,'All Prices combined'!$D173,'RAB Prices Long'!$E:$E,'All Prices combined'!$G173)))),2)</f>
        <v>124.26</v>
      </c>
      <c r="AL173" s="2">
        <f>ROUND(IF($B173="Annuity",SUMIFS('Annuity Prices'!AO:AO,'Annuity Prices'!$B:$B,$D173,'Annuity Prices'!$E:$E,$G173),IF($B173="RAB Short",SUMIFS('RAB Prices Short'!AO:AO,'RAB Prices Short'!$B:$B,'All Prices combined'!$D173,'RAB Prices Short'!$E:$E,'All Prices combined'!$G173),IF($B173="RAB Long",SUMIFS('RAB Prices Long'!AO:AO,'RAB Prices Long'!$B:$B,'All Prices combined'!$D173,'RAB Prices Long'!$E:$E,'All Prices combined'!$G173)))),2)</f>
        <v>127.36</v>
      </c>
      <c r="AM173" s="2">
        <f>ROUND(IF($B173="Annuity",SUMIFS('Annuity Prices'!AP:AP,'Annuity Prices'!$B:$B,$D173,'Annuity Prices'!$E:$E,$G173),IF($B173="RAB Short",SUMIFS('RAB Prices Short'!AP:AP,'RAB Prices Short'!$B:$B,'All Prices combined'!$D173,'RAB Prices Short'!$E:$E,'All Prices combined'!$G173),IF($B173="RAB Long",SUMIFS('RAB Prices Long'!AP:AP,'RAB Prices Long'!$B:$B,'All Prices combined'!$D173,'RAB Prices Long'!$E:$E,'All Prices combined'!$G173)))),2)</f>
        <v>130.54</v>
      </c>
      <c r="AN173" s="2">
        <f>ROUND(IF($B173="Annuity",SUMIFS('Annuity Prices'!AQ:AQ,'Annuity Prices'!$B:$B,$D173,'Annuity Prices'!$E:$E,$G173),IF($B173="RAB Short",SUMIFS('RAB Prices Short'!AQ:AQ,'RAB Prices Short'!$B:$B,'All Prices combined'!$D173,'RAB Prices Short'!$E:$E,'All Prices combined'!$G173),IF($B173="RAB Long",SUMIFS('RAB Prices Long'!AQ:AQ,'RAB Prices Long'!$B:$B,'All Prices combined'!$D173,'RAB Prices Long'!$E:$E,'All Prices combined'!$G173)))),2)</f>
        <v>133.81</v>
      </c>
      <c r="AO173" s="2">
        <f>ROUND(IF($B173="Annuity",SUMIFS('Annuity Prices'!AR:AR,'Annuity Prices'!$B:$B,$D173,'Annuity Prices'!$E:$E,$G173),IF($B173="RAB Short",SUMIFS('RAB Prices Short'!AR:AR,'RAB Prices Short'!$B:$B,'All Prices combined'!$D173,'RAB Prices Short'!$E:$E,'All Prices combined'!$G173),IF($B173="RAB Long",SUMIFS('RAB Prices Long'!AR:AR,'RAB Prices Long'!$B:$B,'All Prices combined'!$D173,'RAB Prices Long'!$E:$E,'All Prices combined'!$G173)))),2)</f>
        <v>56.72</v>
      </c>
      <c r="AP173" s="2">
        <f>ROUND(IF($B173="Annuity",SUMIFS('Annuity Prices'!AS:AS,'Annuity Prices'!$B:$B,$D173,'Annuity Prices'!$E:$E,$G173),IF($B173="RAB Short",SUMIFS('RAB Prices Short'!AS:AS,'RAB Prices Short'!$B:$B,'All Prices combined'!$D173,'RAB Prices Short'!$E:$E,'All Prices combined'!$G173),IF($B173="RAB Long",SUMIFS('RAB Prices Long'!AS:AS,'RAB Prices Long'!$B:$B,'All Prices combined'!$D173,'RAB Prices Long'!$E:$E,'All Prices combined'!$G173)))),2)</f>
        <v>60.96</v>
      </c>
      <c r="AQ173" s="2">
        <f>ROUND(IF($B173="Annuity",SUMIFS('Annuity Prices'!AT:AT,'Annuity Prices'!$B:$B,$D173,'Annuity Prices'!$E:$E,$G173),IF($B173="RAB Short",SUMIFS('RAB Prices Short'!AT:AT,'RAB Prices Short'!$B:$B,'All Prices combined'!$D173,'RAB Prices Short'!$E:$E,'All Prices combined'!$G173),IF($B173="RAB Long",SUMIFS('RAB Prices Long'!AT:AT,'RAB Prices Long'!$B:$B,'All Prices combined'!$D173,'RAB Prices Long'!$E:$E,'All Prices combined'!$G173)))),2)</f>
        <v>65.400000000000006</v>
      </c>
      <c r="AR173" s="2">
        <f>ROUND(IF($B173="Annuity",SUMIFS('Annuity Prices'!AU:AU,'Annuity Prices'!$B:$B,$D173,'Annuity Prices'!$E:$E,$G173),IF($B173="RAB Short",SUMIFS('RAB Prices Short'!AU:AU,'RAB Prices Short'!$B:$B,'All Prices combined'!$D173,'RAB Prices Short'!$E:$E,'All Prices combined'!$G173),IF($B173="RAB Long",SUMIFS('RAB Prices Long'!AU:AU,'RAB Prices Long'!$B:$B,'All Prices combined'!$D173,'RAB Prices Long'!$E:$E,'All Prices combined'!$G173)))),2)</f>
        <v>67.88</v>
      </c>
      <c r="AS173" s="2">
        <f>ROUND(IF($B173="Annuity",SUMIFS('Annuity Prices'!AV:AV,'Annuity Prices'!$B:$B,$D173,'Annuity Prices'!$E:$E,$G173),IF($B173="RAB Short",SUMIFS('RAB Prices Short'!AV:AV,'RAB Prices Short'!$B:$B,'All Prices combined'!$D173,'RAB Prices Short'!$E:$E,'All Prices combined'!$G173),IF($B173="RAB Long",SUMIFS('RAB Prices Long'!AV:AV,'RAB Prices Long'!$B:$B,'All Prices combined'!$D173,'RAB Prices Long'!$E:$E,'All Prices combined'!$G173)))),2)</f>
        <v>69.819999999999993</v>
      </c>
      <c r="AT173" s="2">
        <f>ROUND(IF($B173="Annuity",SUMIFS('Annuity Prices'!AW:AW,'Annuity Prices'!$B:$B,$D173,'Annuity Prices'!$E:$E,$G173),IF($B173="RAB Short",SUMIFS('RAB Prices Short'!AW:AW,'RAB Prices Short'!$B:$B,'All Prices combined'!$D173,'RAB Prices Short'!$E:$E,'All Prices combined'!$G173),IF($B173="RAB Long",SUMIFS('RAB Prices Long'!AW:AW,'RAB Prices Long'!$B:$B,'All Prices combined'!$D173,'RAB Prices Long'!$E:$E,'All Prices combined'!$G173)))),2)</f>
        <v>70.42</v>
      </c>
      <c r="AU173" s="2">
        <f>ROUND(IF($B173="Annuity",SUMIFS('Annuity Prices'!AX:AX,'Annuity Prices'!$B:$B,$D173,'Annuity Prices'!$E:$E,$G173),IF($B173="RAB Short",SUMIFS('RAB Prices Short'!AX:AX,'RAB Prices Short'!$B:$B,'All Prices combined'!$D173,'RAB Prices Short'!$E:$E,'All Prices combined'!$G173),IF($B173="RAB Long",SUMIFS('RAB Prices Long'!AX:AX,'RAB Prices Long'!$B:$B,'All Prices combined'!$D173,'RAB Prices Long'!$E:$E,'All Prices combined'!$G173)))),2)</f>
        <v>72.17</v>
      </c>
      <c r="AV173" s="2">
        <f>ROUND(IF($B173="Annuity",SUMIFS('Annuity Prices'!AY:AY,'Annuity Prices'!$B:$B,$D173,'Annuity Prices'!$E:$E,$G173),IF($B173="RAB Short",SUMIFS('RAB Prices Short'!AY:AY,'RAB Prices Short'!$B:$B,'All Prices combined'!$D173,'RAB Prices Short'!$E:$E,'All Prices combined'!$G173),IF($B173="RAB Long",SUMIFS('RAB Prices Long'!AY:AY,'RAB Prices Long'!$B:$B,'All Prices combined'!$D173,'RAB Prices Long'!$E:$E,'All Prices combined'!$G173)))),2)</f>
        <v>73.98</v>
      </c>
      <c r="AW173" s="2">
        <f>ROUND(IF($B173="Annuity",SUMIFS('Annuity Prices'!AZ:AZ,'Annuity Prices'!$B:$B,$D173,'Annuity Prices'!$E:$E,$G173),IF($B173="RAB Short",SUMIFS('RAB Prices Short'!AZ:AZ,'RAB Prices Short'!$B:$B,'All Prices combined'!$D173,'RAB Prices Short'!$E:$E,'All Prices combined'!$G173),IF($B173="RAB Long",SUMIFS('RAB Prices Long'!AZ:AZ,'RAB Prices Long'!$B:$B,'All Prices combined'!$D173,'RAB Prices Long'!$E:$E,'All Prices combined'!$G173)))),2)</f>
        <v>75.819999999999993</v>
      </c>
      <c r="AX173" s="2">
        <f>ROUND(IF($B173="Annuity",SUMIFS('Annuity Prices'!BA:BA,'Annuity Prices'!$B:$B,$D173,'Annuity Prices'!$E:$E,$G173),IF($B173="RAB Short",SUMIFS('RAB Prices Short'!BA:BA,'RAB Prices Short'!$B:$B,'All Prices combined'!$D173,'RAB Prices Short'!$E:$E,'All Prices combined'!$G173),IF($B173="RAB Long",SUMIFS('RAB Prices Long'!BA:BA,'RAB Prices Long'!$B:$B,'All Prices combined'!$D173,'RAB Prices Long'!$E:$E,'All Prices combined'!$G173)))),2)</f>
        <v>77.400000000000006</v>
      </c>
      <c r="AY173" s="2">
        <f>ROUND(IF($B173="Annuity",SUMIFS('Annuity Prices'!BB:BB,'Annuity Prices'!$B:$B,$D173,'Annuity Prices'!$E:$E,$G173),IF($B173="RAB Short",SUMIFS('RAB Prices Short'!BB:BB,'RAB Prices Short'!$B:$B,'All Prices combined'!$D173,'RAB Prices Short'!$E:$E,'All Prices combined'!$G173),IF($B173="RAB Long",SUMIFS('RAB Prices Long'!BB:BB,'RAB Prices Long'!$B:$B,'All Prices combined'!$D173,'RAB Prices Long'!$E:$E,'All Prices combined'!$G173)))),2)</f>
        <v>79.34</v>
      </c>
      <c r="AZ173" s="2">
        <f>ROUND(IF($B173="Annuity",SUMIFS('Annuity Prices'!BC:BC,'Annuity Prices'!$B:$B,$D173,'Annuity Prices'!$E:$E,$G173),IF($B173="RAB Short",SUMIFS('RAB Prices Short'!BC:BC,'RAB Prices Short'!$B:$B,'All Prices combined'!$D173,'RAB Prices Short'!$E:$E,'All Prices combined'!$G173),IF($B173="RAB Long",SUMIFS('RAB Prices Long'!BC:BC,'RAB Prices Long'!$B:$B,'All Prices combined'!$D173,'RAB Prices Long'!$E:$E,'All Prices combined'!$G173)))),2)</f>
        <v>81.31</v>
      </c>
      <c r="BA173" s="2">
        <f>ROUND(IF($B173="Annuity",SUMIFS('Annuity Prices'!BD:BD,'Annuity Prices'!$B:$B,$D173,'Annuity Prices'!$E:$E,$G173),IF($B173="RAB Short",SUMIFS('RAB Prices Short'!BD:BD,'RAB Prices Short'!$B:$B,'All Prices combined'!$D173,'RAB Prices Short'!$E:$E,'All Prices combined'!$G173),IF($B173="RAB Long",SUMIFS('RAB Prices Long'!BD:BD,'RAB Prices Long'!$B:$B,'All Prices combined'!$D173,'RAB Prices Long'!$E:$E,'All Prices combined'!$G173)))),2)</f>
        <v>83.35</v>
      </c>
      <c r="BB173" s="2">
        <f>ROUND(IF($B173="Annuity",SUMIFS('Annuity Prices'!BE:BE,'Annuity Prices'!$B:$B,$D173,'Annuity Prices'!$E:$E,$G173),IF($B173="RAB Short",SUMIFS('RAB Prices Short'!BE:BE,'RAB Prices Short'!$B:$B,'All Prices combined'!$D173,'RAB Prices Short'!$E:$E,'All Prices combined'!$G173),IF($B173="RAB Long",SUMIFS('RAB Prices Long'!BE:BE,'RAB Prices Long'!$B:$B,'All Prices combined'!$D173,'RAB Prices Long'!$E:$E,'All Prices combined'!$G173)))),2)</f>
        <v>85.08</v>
      </c>
      <c r="BC173" s="2">
        <f>ROUND(IF($B173="Annuity",SUMIFS('Annuity Prices'!BF:BF,'Annuity Prices'!$B:$B,$D173,'Annuity Prices'!$E:$E,$G173),IF($B173="RAB Short",SUMIFS('RAB Prices Short'!BF:BF,'RAB Prices Short'!$B:$B,'All Prices combined'!$D173,'RAB Prices Short'!$E:$E,'All Prices combined'!$G173),IF($B173="RAB Long",SUMIFS('RAB Prices Long'!BF:BF,'RAB Prices Long'!$B:$B,'All Prices combined'!$D173,'RAB Prices Long'!$E:$E,'All Prices combined'!$G173)))),2)</f>
        <v>87.22</v>
      </c>
      <c r="BD173" s="2">
        <f>ROUND(IF($B173="Annuity",SUMIFS('Annuity Prices'!BG:BG,'Annuity Prices'!$B:$B,$D173,'Annuity Prices'!$E:$E,$G173),IF($B173="RAB Short",SUMIFS('RAB Prices Short'!BG:BG,'RAB Prices Short'!$B:$B,'All Prices combined'!$D173,'RAB Prices Short'!$E:$E,'All Prices combined'!$G173),IF($B173="RAB Long",SUMIFS('RAB Prices Long'!BG:BG,'RAB Prices Long'!$B:$B,'All Prices combined'!$D173,'RAB Prices Long'!$E:$E,'All Prices combined'!$G173)))),2)</f>
        <v>89.39</v>
      </c>
      <c r="BE173" s="2">
        <f>ROUND(IF($B173="Annuity",SUMIFS('Annuity Prices'!BH:BH,'Annuity Prices'!$B:$B,$D173,'Annuity Prices'!$E:$E,$G173),IF($B173="RAB Short",SUMIFS('RAB Prices Short'!BH:BH,'RAB Prices Short'!$B:$B,'All Prices combined'!$D173,'RAB Prices Short'!$E:$E,'All Prices combined'!$G173),IF($B173="RAB Long",SUMIFS('RAB Prices Long'!BH:BH,'RAB Prices Long'!$B:$B,'All Prices combined'!$D173,'RAB Prices Long'!$E:$E,'All Prices combined'!$G173)))),2)</f>
        <v>91.63</v>
      </c>
      <c r="BF173" s="2">
        <f>ROUND(IF($B173="Annuity",SUMIFS('Annuity Prices'!BI:BI,'Annuity Prices'!$B:$B,$D173,'Annuity Prices'!$E:$E,$G173),IF($B173="RAB Short",SUMIFS('RAB Prices Short'!BI:BI,'RAB Prices Short'!$B:$B,'All Prices combined'!$D173,'RAB Prices Short'!$E:$E,'All Prices combined'!$G173),IF($B173="RAB Long",SUMIFS('RAB Prices Long'!BI:BI,'RAB Prices Long'!$B:$B,'All Prices combined'!$D173,'RAB Prices Long'!$E:$E,'All Prices combined'!$G173)))),2)</f>
        <v>93.53</v>
      </c>
      <c r="BG173" s="2">
        <f>ROUND(IF($B173="Annuity",SUMIFS('Annuity Prices'!BJ:BJ,'Annuity Prices'!$B:$B,$D173,'Annuity Prices'!$E:$E,$G173),IF($B173="RAB Short",SUMIFS('RAB Prices Short'!BJ:BJ,'RAB Prices Short'!$B:$B,'All Prices combined'!$D173,'RAB Prices Short'!$E:$E,'All Prices combined'!$G173),IF($B173="RAB Long",SUMIFS('RAB Prices Long'!BJ:BJ,'RAB Prices Long'!$B:$B,'All Prices combined'!$D173,'RAB Prices Long'!$E:$E,'All Prices combined'!$G173)))),2)</f>
        <v>95.87</v>
      </c>
      <c r="BH173" s="2">
        <f>ROUND(IF($B173="Annuity",SUMIFS('Annuity Prices'!BK:BK,'Annuity Prices'!$B:$B,$D173,'Annuity Prices'!$E:$E,$G173),IF($B173="RAB Short",SUMIFS('RAB Prices Short'!BK:BK,'RAB Prices Short'!$B:$B,'All Prices combined'!$D173,'RAB Prices Short'!$E:$E,'All Prices combined'!$G173),IF($B173="RAB Long",SUMIFS('RAB Prices Long'!BK:BK,'RAB Prices Long'!$B:$B,'All Prices combined'!$D173,'RAB Prices Long'!$E:$E,'All Prices combined'!$G173)))),2)</f>
        <v>98.27</v>
      </c>
      <c r="BI173" s="2">
        <f>ROUND(IF($B173="Annuity",SUMIFS('Annuity Prices'!BL:BL,'Annuity Prices'!$B:$B,$D173,'Annuity Prices'!$E:$E,$G173),IF($B173="RAB Short",SUMIFS('RAB Prices Short'!BL:BL,'RAB Prices Short'!$B:$B,'All Prices combined'!$D173,'RAB Prices Short'!$E:$E,'All Prices combined'!$G173),IF($B173="RAB Long",SUMIFS('RAB Prices Long'!BL:BL,'RAB Prices Long'!$B:$B,'All Prices combined'!$D173,'RAB Prices Long'!$E:$E,'All Prices combined'!$G173)))),2)</f>
        <v>100.72</v>
      </c>
      <c r="BJ173" s="2">
        <f>ROUND(IF($B173="Annuity",SUMIFS('Annuity Prices'!BM:BM,'Annuity Prices'!$B:$B,$D173,'Annuity Prices'!$E:$E,$G173),IF($B173="RAB Short",SUMIFS('RAB Prices Short'!BM:BM,'RAB Prices Short'!$B:$B,'All Prices combined'!$D173,'RAB Prices Short'!$E:$E,'All Prices combined'!$G173),IF($B173="RAB Long",SUMIFS('RAB Prices Long'!BM:BM,'RAB Prices Long'!$B:$B,'All Prices combined'!$D173,'RAB Prices Long'!$E:$E,'All Prices combined'!$G173)))),2)</f>
        <v>102.82</v>
      </c>
      <c r="BK173" s="2">
        <f>ROUND(IF($B173="Annuity",SUMIFS('Annuity Prices'!BN:BN,'Annuity Prices'!$B:$B,$D173,'Annuity Prices'!$E:$E,$G173),IF($B173="RAB Short",SUMIFS('RAB Prices Short'!BN:BN,'RAB Prices Short'!$B:$B,'All Prices combined'!$D173,'RAB Prices Short'!$E:$E,'All Prices combined'!$G173),IF($B173="RAB Long",SUMIFS('RAB Prices Long'!BN:BN,'RAB Prices Long'!$B:$B,'All Prices combined'!$D173,'RAB Prices Long'!$E:$E,'All Prices combined'!$G173)))),2)</f>
        <v>105.39</v>
      </c>
      <c r="BL173" s="2">
        <f>ROUND(IF($B173="Annuity",SUMIFS('Annuity Prices'!BO:BO,'Annuity Prices'!$B:$B,$D173,'Annuity Prices'!$E:$E,$G173),IF($B173="RAB Short",SUMIFS('RAB Prices Short'!BO:BO,'RAB Prices Short'!$B:$B,'All Prices combined'!$D173,'RAB Prices Short'!$E:$E,'All Prices combined'!$G173),IF($B173="RAB Long",SUMIFS('RAB Prices Long'!BO:BO,'RAB Prices Long'!$B:$B,'All Prices combined'!$D173,'RAB Prices Long'!$E:$E,'All Prices combined'!$G173)))),2)</f>
        <v>108.03</v>
      </c>
      <c r="BM173" s="2">
        <f>ROUND(IF($B173="Annuity",SUMIFS('Annuity Prices'!BP:BP,'Annuity Prices'!$B:$B,$D173,'Annuity Prices'!$E:$E,$G173),IF($B173="RAB Short",SUMIFS('RAB Prices Short'!BP:BP,'RAB Prices Short'!$B:$B,'All Prices combined'!$D173,'RAB Prices Short'!$E:$E,'All Prices combined'!$G173),IF($B173="RAB Long",SUMIFS('RAB Prices Long'!BP:BP,'RAB Prices Long'!$B:$B,'All Prices combined'!$D173,'RAB Prices Long'!$E:$E,'All Prices combined'!$G173)))),2)</f>
        <v>110.73</v>
      </c>
      <c r="BN173" s="2">
        <f>ROUND(IF($B173="Annuity",SUMIFS('Annuity Prices'!BQ:BQ,'Annuity Prices'!$B:$B,$D173,'Annuity Prices'!$E:$E,$G173),IF($B173="RAB Short",SUMIFS('RAB Prices Short'!BQ:BQ,'RAB Prices Short'!$B:$B,'All Prices combined'!$D173,'RAB Prices Short'!$E:$E,'All Prices combined'!$G173),IF($B173="RAB Long",SUMIFS('RAB Prices Long'!BQ:BQ,'RAB Prices Long'!$B:$B,'All Prices combined'!$D173,'RAB Prices Long'!$E:$E,'All Prices combined'!$G173)))),2)</f>
        <v>113.03</v>
      </c>
      <c r="BO173" s="2">
        <f>ROUND(IF($B173="Annuity",SUMIFS('Annuity Prices'!BR:BR,'Annuity Prices'!$B:$B,$D173,'Annuity Prices'!$E:$E,$G173),IF($B173="RAB Short",SUMIFS('RAB Prices Short'!BR:BR,'RAB Prices Short'!$B:$B,'All Prices combined'!$D173,'RAB Prices Short'!$E:$E,'All Prices combined'!$G173),IF($B173="RAB Long",SUMIFS('RAB Prices Long'!BR:BR,'RAB Prices Long'!$B:$B,'All Prices combined'!$D173,'RAB Prices Long'!$E:$E,'All Prices combined'!$G173)))),2)</f>
        <v>115.86</v>
      </c>
      <c r="BP173" s="2">
        <f>ROUND(IF($B173="Annuity",SUMIFS('Annuity Prices'!BS:BS,'Annuity Prices'!$B:$B,$D173,'Annuity Prices'!$E:$E,$G173),IF($B173="RAB Short",SUMIFS('RAB Prices Short'!BS:BS,'RAB Prices Short'!$B:$B,'All Prices combined'!$D173,'RAB Prices Short'!$E:$E,'All Prices combined'!$G173),IF($B173="RAB Long",SUMIFS('RAB Prices Long'!BS:BS,'RAB Prices Long'!$B:$B,'All Prices combined'!$D173,'RAB Prices Long'!$E:$E,'All Prices combined'!$G173)))),2)</f>
        <v>118.75</v>
      </c>
      <c r="BQ173" s="2">
        <f>ROUND(IF($B173="Annuity",SUMIFS('Annuity Prices'!BT:BT,'Annuity Prices'!$B:$B,$D173,'Annuity Prices'!$E:$E,$G173),IF($B173="RAB Short",SUMIFS('RAB Prices Short'!BT:BT,'RAB Prices Short'!$B:$B,'All Prices combined'!$D173,'RAB Prices Short'!$E:$E,'All Prices combined'!$G173),IF($B173="RAB Long",SUMIFS('RAB Prices Long'!BT:BT,'RAB Prices Long'!$B:$B,'All Prices combined'!$D173,'RAB Prices Long'!$E:$E,'All Prices combined'!$G173)))),2)</f>
        <v>121.72</v>
      </c>
      <c r="BR173" s="2">
        <f>ROUND(IF($B173="Annuity",SUMIFS('Annuity Prices'!BU:BU,'Annuity Prices'!$B:$B,$D173,'Annuity Prices'!$E:$E,$G173),IF($B173="RAB Short",SUMIFS('RAB Prices Short'!BU:BU,'RAB Prices Short'!$B:$B,'All Prices combined'!$D173,'RAB Prices Short'!$E:$E,'All Prices combined'!$G173),IF($B173="RAB Long",SUMIFS('RAB Prices Long'!BU:BU,'RAB Prices Long'!$B:$B,'All Prices combined'!$D173,'RAB Prices Long'!$E:$E,'All Prices combined'!$G173)))),2)</f>
        <v>124.26</v>
      </c>
      <c r="BS173" s="2">
        <f>ROUND(IF($B173="Annuity",SUMIFS('Annuity Prices'!BV:BV,'Annuity Prices'!$B:$B,$D173,'Annuity Prices'!$E:$E,$G173),IF($B173="RAB Short",SUMIFS('RAB Prices Short'!BV:BV,'RAB Prices Short'!$B:$B,'All Prices combined'!$D173,'RAB Prices Short'!$E:$E,'All Prices combined'!$G173),IF($B173="RAB Long",SUMIFS('RAB Prices Long'!BV:BV,'RAB Prices Long'!$B:$B,'All Prices combined'!$D173,'RAB Prices Long'!$E:$E,'All Prices combined'!$G173)))),2)</f>
        <v>127.36</v>
      </c>
      <c r="BT173" s="2">
        <f>ROUND(IF($B173="Annuity",SUMIFS('Annuity Prices'!BW:BW,'Annuity Prices'!$B:$B,$D173,'Annuity Prices'!$E:$E,$G173),IF($B173="RAB Short",SUMIFS('RAB Prices Short'!BW:BW,'RAB Prices Short'!$B:$B,'All Prices combined'!$D173,'RAB Prices Short'!$E:$E,'All Prices combined'!$G173),IF($B173="RAB Long",SUMIFS('RAB Prices Long'!BW:BW,'RAB Prices Long'!$B:$B,'All Prices combined'!$D173,'RAB Prices Long'!$E:$E,'All Prices combined'!$G173)))),2)</f>
        <v>130.54</v>
      </c>
      <c r="BU173" s="2">
        <f>ROUND(IF($B173="Annuity",SUMIFS('Annuity Prices'!BX:BX,'Annuity Prices'!$B:$B,$D173,'Annuity Prices'!$E:$E,$G173),IF($B173="RAB Short",SUMIFS('RAB Prices Short'!BX:BX,'RAB Prices Short'!$B:$B,'All Prices combined'!$D173,'RAB Prices Short'!$E:$E,'All Prices combined'!$G173),IF($B173="RAB Long",SUMIFS('RAB Prices Long'!BX:BX,'RAB Prices Long'!$B:$B,'All Prices combined'!$D173,'RAB Prices Long'!$E:$E,'All Prices combined'!$G173)))),2)</f>
        <v>133.81</v>
      </c>
    </row>
    <row r="174" spans="2:73" x14ac:dyDescent="0.25">
      <c r="B174" t="s">
        <v>37</v>
      </c>
      <c r="C174" s="1">
        <v>30</v>
      </c>
      <c r="D174" s="1" t="s">
        <v>213</v>
      </c>
      <c r="E174" s="1" t="s">
        <v>209</v>
      </c>
      <c r="F174" s="1" t="s">
        <v>212</v>
      </c>
      <c r="G174" s="1" t="s">
        <v>202</v>
      </c>
      <c r="H174" s="1"/>
      <c r="I174" s="2">
        <f>ROUND(IF($B174="Annuity",SUMIFS('Annuity Prices'!L:L,'Annuity Prices'!$B:$B,$D174,'Annuity Prices'!$E:$E,$G174),IF($B174="RAB Short",SUMIFS('RAB Prices Short'!L:L,'RAB Prices Short'!$B:$B,'All Prices combined'!$D174,'RAB Prices Short'!$E:$E,'All Prices combined'!$G174),IF($B174="RAB Long",SUMIFS('RAB Prices Long'!L:L,'RAB Prices Long'!$B:$B,'All Prices combined'!$D174,'RAB Prices Long'!$E:$E,'All Prices combined'!$G174)))),2)</f>
        <v>8.6199999999999992</v>
      </c>
      <c r="J174" s="2">
        <f>ROUND(IF($B174="Annuity",SUMIFS('Annuity Prices'!M:M,'Annuity Prices'!$B:$B,$D174,'Annuity Prices'!$E:$E,$G174),IF($B174="RAB Short",SUMIFS('RAB Prices Short'!M:M,'RAB Prices Short'!$B:$B,'All Prices combined'!$D174,'RAB Prices Short'!$E:$E,'All Prices combined'!$G174),IF($B174="RAB Long",SUMIFS('RAB Prices Long'!M:M,'RAB Prices Long'!$B:$B,'All Prices combined'!$D174,'RAB Prices Long'!$E:$E,'All Prices combined'!$G174)))),2)</f>
        <v>8.8699999999999992</v>
      </c>
      <c r="K174" s="2">
        <f>ROUND(IF($B174="Annuity",SUMIFS('Annuity Prices'!N:N,'Annuity Prices'!$B:$B,$D174,'Annuity Prices'!$E:$E,$G174),IF($B174="RAB Short",SUMIFS('RAB Prices Short'!N:N,'RAB Prices Short'!$B:$B,'All Prices combined'!$D174,'RAB Prices Short'!$E:$E,'All Prices combined'!$G174),IF($B174="RAB Long",SUMIFS('RAB Prices Long'!N:N,'RAB Prices Long'!$B:$B,'All Prices combined'!$D174,'RAB Prices Long'!$E:$E,'All Prices combined'!$G174)))),2)</f>
        <v>9.1300000000000008</v>
      </c>
      <c r="L174" s="2">
        <f>ROUND(IF($B174="Annuity",SUMIFS('Annuity Prices'!O:O,'Annuity Prices'!$B:$B,$D174,'Annuity Prices'!$E:$E,$G174),IF($B174="RAB Short",SUMIFS('RAB Prices Short'!O:O,'RAB Prices Short'!$B:$B,'All Prices combined'!$D174,'RAB Prices Short'!$E:$E,'All Prices combined'!$G174),IF($B174="RAB Long",SUMIFS('RAB Prices Long'!O:O,'RAB Prices Long'!$B:$B,'All Prices combined'!$D174,'RAB Prices Long'!$E:$E,'All Prices combined'!$G174)))),2)</f>
        <v>9.39</v>
      </c>
      <c r="M174" s="2">
        <f>ROUND(IF($B174="Annuity",SUMIFS('Annuity Prices'!P:P,'Annuity Prices'!$B:$B,$D174,'Annuity Prices'!$E:$E,$G174),IF($B174="RAB Short",SUMIFS('RAB Prices Short'!P:P,'RAB Prices Short'!$B:$B,'All Prices combined'!$D174,'RAB Prices Short'!$E:$E,'All Prices combined'!$G174),IF($B174="RAB Long",SUMIFS('RAB Prices Long'!P:P,'RAB Prices Long'!$B:$B,'All Prices combined'!$D174,'RAB Prices Long'!$E:$E,'All Prices combined'!$G174)))),2)</f>
        <v>9.5500000000000007</v>
      </c>
      <c r="N174" s="2">
        <f>ROUND(IF($B174="Annuity",SUMIFS('Annuity Prices'!Q:Q,'Annuity Prices'!$B:$B,$D174,'Annuity Prices'!$E:$E,$G174),IF($B174="RAB Short",SUMIFS('RAB Prices Short'!Q:Q,'RAB Prices Short'!$B:$B,'All Prices combined'!$D174,'RAB Prices Short'!$E:$E,'All Prices combined'!$G174),IF($B174="RAB Long",SUMIFS('RAB Prices Long'!Q:Q,'RAB Prices Long'!$B:$B,'All Prices combined'!$D174,'RAB Prices Long'!$E:$E,'All Prices combined'!$G174)))),2)</f>
        <v>9.7899999999999991</v>
      </c>
      <c r="O174" s="2">
        <f>ROUND(IF($B174="Annuity",SUMIFS('Annuity Prices'!R:R,'Annuity Prices'!$B:$B,$D174,'Annuity Prices'!$E:$E,$G174),IF($B174="RAB Short",SUMIFS('RAB Prices Short'!R:R,'RAB Prices Short'!$B:$B,'All Prices combined'!$D174,'RAB Prices Short'!$E:$E,'All Prices combined'!$G174),IF($B174="RAB Long",SUMIFS('RAB Prices Long'!R:R,'RAB Prices Long'!$B:$B,'All Prices combined'!$D174,'RAB Prices Long'!$E:$E,'All Prices combined'!$G174)))),2)</f>
        <v>10.029999999999999</v>
      </c>
      <c r="P174" s="2">
        <f>ROUND(IF($B174="Annuity",SUMIFS('Annuity Prices'!S:S,'Annuity Prices'!$B:$B,$D174,'Annuity Prices'!$E:$E,$G174),IF($B174="RAB Short",SUMIFS('RAB Prices Short'!S:S,'RAB Prices Short'!$B:$B,'All Prices combined'!$D174,'RAB Prices Short'!$E:$E,'All Prices combined'!$G174),IF($B174="RAB Long",SUMIFS('RAB Prices Long'!S:S,'RAB Prices Long'!$B:$B,'All Prices combined'!$D174,'RAB Prices Long'!$E:$E,'All Prices combined'!$G174)))),2)</f>
        <v>10.29</v>
      </c>
      <c r="Q174" s="2">
        <f>ROUND(IF($B174="Annuity",SUMIFS('Annuity Prices'!T:T,'Annuity Prices'!$B:$B,$D174,'Annuity Prices'!$E:$E,$G174),IF($B174="RAB Short",SUMIFS('RAB Prices Short'!T:T,'RAB Prices Short'!$B:$B,'All Prices combined'!$D174,'RAB Prices Short'!$E:$E,'All Prices combined'!$G174),IF($B174="RAB Long",SUMIFS('RAB Prices Long'!T:T,'RAB Prices Long'!$B:$B,'All Prices combined'!$D174,'RAB Prices Long'!$E:$E,'All Prices combined'!$G174)))),2)</f>
        <v>10.49</v>
      </c>
      <c r="R174" s="2">
        <f>ROUND(IF($B174="Annuity",SUMIFS('Annuity Prices'!U:U,'Annuity Prices'!$B:$B,$D174,'Annuity Prices'!$E:$E,$G174),IF($B174="RAB Short",SUMIFS('RAB Prices Short'!U:U,'RAB Prices Short'!$B:$B,'All Prices combined'!$D174,'RAB Prices Short'!$E:$E,'All Prices combined'!$G174),IF($B174="RAB Long",SUMIFS('RAB Prices Long'!U:U,'RAB Prices Long'!$B:$B,'All Prices combined'!$D174,'RAB Prices Long'!$E:$E,'All Prices combined'!$G174)))),2)</f>
        <v>10.76</v>
      </c>
      <c r="S174" s="2">
        <f>ROUND(IF($B174="Annuity",SUMIFS('Annuity Prices'!V:V,'Annuity Prices'!$B:$B,$D174,'Annuity Prices'!$E:$E,$G174),IF($B174="RAB Short",SUMIFS('RAB Prices Short'!V:V,'RAB Prices Short'!$B:$B,'All Prices combined'!$D174,'RAB Prices Short'!$E:$E,'All Prices combined'!$G174),IF($B174="RAB Long",SUMIFS('RAB Prices Long'!V:V,'RAB Prices Long'!$B:$B,'All Prices combined'!$D174,'RAB Prices Long'!$E:$E,'All Prices combined'!$G174)))),2)</f>
        <v>11.03</v>
      </c>
      <c r="T174" s="2">
        <f>ROUND(IF($B174="Annuity",SUMIFS('Annuity Prices'!W:W,'Annuity Prices'!$B:$B,$D174,'Annuity Prices'!$E:$E,$G174),IF($B174="RAB Short",SUMIFS('RAB Prices Short'!W:W,'RAB Prices Short'!$B:$B,'All Prices combined'!$D174,'RAB Prices Short'!$E:$E,'All Prices combined'!$G174),IF($B174="RAB Long",SUMIFS('RAB Prices Long'!W:W,'RAB Prices Long'!$B:$B,'All Prices combined'!$D174,'RAB Prices Long'!$E:$E,'All Prices combined'!$G174)))),2)</f>
        <v>11.3</v>
      </c>
      <c r="U174" s="2">
        <f>ROUND(IF($B174="Annuity",SUMIFS('Annuity Prices'!X:X,'Annuity Prices'!$B:$B,$D174,'Annuity Prices'!$E:$E,$G174),IF($B174="RAB Short",SUMIFS('RAB Prices Short'!X:X,'RAB Prices Short'!$B:$B,'All Prices combined'!$D174,'RAB Prices Short'!$E:$E,'All Prices combined'!$G174),IF($B174="RAB Long",SUMIFS('RAB Prices Long'!X:X,'RAB Prices Long'!$B:$B,'All Prices combined'!$D174,'RAB Prices Long'!$E:$E,'All Prices combined'!$G174)))),2)</f>
        <v>11.53</v>
      </c>
      <c r="V174" s="2">
        <f>ROUND(IF($B174="Annuity",SUMIFS('Annuity Prices'!Y:Y,'Annuity Prices'!$B:$B,$D174,'Annuity Prices'!$E:$E,$G174),IF($B174="RAB Short",SUMIFS('RAB Prices Short'!Y:Y,'RAB Prices Short'!$B:$B,'All Prices combined'!$D174,'RAB Prices Short'!$E:$E,'All Prices combined'!$G174),IF($B174="RAB Long",SUMIFS('RAB Prices Long'!Y:Y,'RAB Prices Long'!$B:$B,'All Prices combined'!$D174,'RAB Prices Long'!$E:$E,'All Prices combined'!$G174)))),2)</f>
        <v>11.81</v>
      </c>
      <c r="W174" s="2">
        <f>ROUND(IF($B174="Annuity",SUMIFS('Annuity Prices'!Z:Z,'Annuity Prices'!$B:$B,$D174,'Annuity Prices'!$E:$E,$G174),IF($B174="RAB Short",SUMIFS('RAB Prices Short'!Z:Z,'RAB Prices Short'!$B:$B,'All Prices combined'!$D174,'RAB Prices Short'!$E:$E,'All Prices combined'!$G174),IF($B174="RAB Long",SUMIFS('RAB Prices Long'!Z:Z,'RAB Prices Long'!$B:$B,'All Prices combined'!$D174,'RAB Prices Long'!$E:$E,'All Prices combined'!$G174)))),2)</f>
        <v>12.11</v>
      </c>
      <c r="X174" s="2">
        <f>ROUND(IF($B174="Annuity",SUMIFS('Annuity Prices'!AA:AA,'Annuity Prices'!$B:$B,$D174,'Annuity Prices'!$E:$E,$G174),IF($B174="RAB Short",SUMIFS('RAB Prices Short'!AA:AA,'RAB Prices Short'!$B:$B,'All Prices combined'!$D174,'RAB Prices Short'!$E:$E,'All Prices combined'!$G174),IF($B174="RAB Long",SUMIFS('RAB Prices Long'!AA:AA,'RAB Prices Long'!$B:$B,'All Prices combined'!$D174,'RAB Prices Long'!$E:$E,'All Prices combined'!$G174)))),2)</f>
        <v>12.42</v>
      </c>
      <c r="Y174" s="2">
        <f>ROUND(IF($B174="Annuity",SUMIFS('Annuity Prices'!AB:AB,'Annuity Prices'!$B:$B,$D174,'Annuity Prices'!$E:$E,$G174),IF($B174="RAB Short",SUMIFS('RAB Prices Short'!AB:AB,'RAB Prices Short'!$B:$B,'All Prices combined'!$D174,'RAB Prices Short'!$E:$E,'All Prices combined'!$G174),IF($B174="RAB Long",SUMIFS('RAB Prices Long'!AB:AB,'RAB Prices Long'!$B:$B,'All Prices combined'!$D174,'RAB Prices Long'!$E:$E,'All Prices combined'!$G174)))),2)</f>
        <v>12.67</v>
      </c>
      <c r="Z174" s="2">
        <f>ROUND(IF($B174="Annuity",SUMIFS('Annuity Prices'!AC:AC,'Annuity Prices'!$B:$B,$D174,'Annuity Prices'!$E:$E,$G174),IF($B174="RAB Short",SUMIFS('RAB Prices Short'!AC:AC,'RAB Prices Short'!$B:$B,'All Prices combined'!$D174,'RAB Prices Short'!$E:$E,'All Prices combined'!$G174),IF($B174="RAB Long",SUMIFS('RAB Prices Long'!AC:AC,'RAB Prices Long'!$B:$B,'All Prices combined'!$D174,'RAB Prices Long'!$E:$E,'All Prices combined'!$G174)))),2)</f>
        <v>12.98</v>
      </c>
      <c r="AA174" s="2">
        <f>ROUND(IF($B174="Annuity",SUMIFS('Annuity Prices'!AD:AD,'Annuity Prices'!$B:$B,$D174,'Annuity Prices'!$E:$E,$G174),IF($B174="RAB Short",SUMIFS('RAB Prices Short'!AD:AD,'RAB Prices Short'!$B:$B,'All Prices combined'!$D174,'RAB Prices Short'!$E:$E,'All Prices combined'!$G174),IF($B174="RAB Long",SUMIFS('RAB Prices Long'!AD:AD,'RAB Prices Long'!$B:$B,'All Prices combined'!$D174,'RAB Prices Long'!$E:$E,'All Prices combined'!$G174)))),2)</f>
        <v>13.31</v>
      </c>
      <c r="AB174" s="2">
        <f>ROUND(IF($B174="Annuity",SUMIFS('Annuity Prices'!AE:AE,'Annuity Prices'!$B:$B,$D174,'Annuity Prices'!$E:$E,$G174),IF($B174="RAB Short",SUMIFS('RAB Prices Short'!AE:AE,'RAB Prices Short'!$B:$B,'All Prices combined'!$D174,'RAB Prices Short'!$E:$E,'All Prices combined'!$G174),IF($B174="RAB Long",SUMIFS('RAB Prices Long'!AE:AE,'RAB Prices Long'!$B:$B,'All Prices combined'!$D174,'RAB Prices Long'!$E:$E,'All Prices combined'!$G174)))),2)</f>
        <v>13.64</v>
      </c>
      <c r="AC174" s="2">
        <f>ROUND(IF($B174="Annuity",SUMIFS('Annuity Prices'!AF:AF,'Annuity Prices'!$B:$B,$D174,'Annuity Prices'!$E:$E,$G174),IF($B174="RAB Short",SUMIFS('RAB Prices Short'!AF:AF,'RAB Prices Short'!$B:$B,'All Prices combined'!$D174,'RAB Prices Short'!$E:$E,'All Prices combined'!$G174),IF($B174="RAB Long",SUMIFS('RAB Prices Long'!AF:AF,'RAB Prices Long'!$B:$B,'All Prices combined'!$D174,'RAB Prices Long'!$E:$E,'All Prices combined'!$G174)))),2)</f>
        <v>13.92</v>
      </c>
      <c r="AD174" s="2">
        <f>ROUND(IF($B174="Annuity",SUMIFS('Annuity Prices'!AG:AG,'Annuity Prices'!$B:$B,$D174,'Annuity Prices'!$E:$E,$G174),IF($B174="RAB Short",SUMIFS('RAB Prices Short'!AG:AG,'RAB Prices Short'!$B:$B,'All Prices combined'!$D174,'RAB Prices Short'!$E:$E,'All Prices combined'!$G174),IF($B174="RAB Long",SUMIFS('RAB Prices Long'!AG:AG,'RAB Prices Long'!$B:$B,'All Prices combined'!$D174,'RAB Prices Long'!$E:$E,'All Prices combined'!$G174)))),2)</f>
        <v>14.27</v>
      </c>
      <c r="AE174" s="2">
        <f>ROUND(IF($B174="Annuity",SUMIFS('Annuity Prices'!AH:AH,'Annuity Prices'!$B:$B,$D174,'Annuity Prices'!$E:$E,$G174),IF($B174="RAB Short",SUMIFS('RAB Prices Short'!AH:AH,'RAB Prices Short'!$B:$B,'All Prices combined'!$D174,'RAB Prices Short'!$E:$E,'All Prices combined'!$G174),IF($B174="RAB Long",SUMIFS('RAB Prices Long'!AH:AH,'RAB Prices Long'!$B:$B,'All Prices combined'!$D174,'RAB Prices Long'!$E:$E,'All Prices combined'!$G174)))),2)</f>
        <v>14.63</v>
      </c>
      <c r="AF174" s="2">
        <f>ROUND(IF($B174="Annuity",SUMIFS('Annuity Prices'!AI:AI,'Annuity Prices'!$B:$B,$D174,'Annuity Prices'!$E:$E,$G174),IF($B174="RAB Short",SUMIFS('RAB Prices Short'!AI:AI,'RAB Prices Short'!$B:$B,'All Prices combined'!$D174,'RAB Prices Short'!$E:$E,'All Prices combined'!$G174),IF($B174="RAB Long",SUMIFS('RAB Prices Long'!AI:AI,'RAB Prices Long'!$B:$B,'All Prices combined'!$D174,'RAB Prices Long'!$E:$E,'All Prices combined'!$G174)))),2)</f>
        <v>14.99</v>
      </c>
      <c r="AG174" s="2">
        <f>ROUND(IF($B174="Annuity",SUMIFS('Annuity Prices'!AJ:AJ,'Annuity Prices'!$B:$B,$D174,'Annuity Prices'!$E:$E,$G174),IF($B174="RAB Short",SUMIFS('RAB Prices Short'!AJ:AJ,'RAB Prices Short'!$B:$B,'All Prices combined'!$D174,'RAB Prices Short'!$E:$E,'All Prices combined'!$G174),IF($B174="RAB Long",SUMIFS('RAB Prices Long'!AJ:AJ,'RAB Prices Long'!$B:$B,'All Prices combined'!$D174,'RAB Prices Long'!$E:$E,'All Prices combined'!$G174)))),2)</f>
        <v>15.29</v>
      </c>
      <c r="AH174" s="2">
        <f>ROUND(IF($B174="Annuity",SUMIFS('Annuity Prices'!AK:AK,'Annuity Prices'!$B:$B,$D174,'Annuity Prices'!$E:$E,$G174),IF($B174="RAB Short",SUMIFS('RAB Prices Short'!AK:AK,'RAB Prices Short'!$B:$B,'All Prices combined'!$D174,'RAB Prices Short'!$E:$E,'All Prices combined'!$G174),IF($B174="RAB Long",SUMIFS('RAB Prices Long'!AK:AK,'RAB Prices Long'!$B:$B,'All Prices combined'!$D174,'RAB Prices Long'!$E:$E,'All Prices combined'!$G174)))),2)</f>
        <v>15.68</v>
      </c>
      <c r="AI174" s="2">
        <f>ROUND(IF($B174="Annuity",SUMIFS('Annuity Prices'!AL:AL,'Annuity Prices'!$B:$B,$D174,'Annuity Prices'!$E:$E,$G174),IF($B174="RAB Short",SUMIFS('RAB Prices Short'!AL:AL,'RAB Prices Short'!$B:$B,'All Prices combined'!$D174,'RAB Prices Short'!$E:$E,'All Prices combined'!$G174),IF($B174="RAB Long",SUMIFS('RAB Prices Long'!AL:AL,'RAB Prices Long'!$B:$B,'All Prices combined'!$D174,'RAB Prices Long'!$E:$E,'All Prices combined'!$G174)))),2)</f>
        <v>16.07</v>
      </c>
      <c r="AJ174" s="2">
        <f>ROUND(IF($B174="Annuity",SUMIFS('Annuity Prices'!AM:AM,'Annuity Prices'!$B:$B,$D174,'Annuity Prices'!$E:$E,$G174),IF($B174="RAB Short",SUMIFS('RAB Prices Short'!AM:AM,'RAB Prices Short'!$B:$B,'All Prices combined'!$D174,'RAB Prices Short'!$E:$E,'All Prices combined'!$G174),IF($B174="RAB Long",SUMIFS('RAB Prices Long'!AM:AM,'RAB Prices Long'!$B:$B,'All Prices combined'!$D174,'RAB Prices Long'!$E:$E,'All Prices combined'!$G174)))),2)</f>
        <v>16.47</v>
      </c>
      <c r="AK174" s="2">
        <f>ROUND(IF($B174="Annuity",SUMIFS('Annuity Prices'!AN:AN,'Annuity Prices'!$B:$B,$D174,'Annuity Prices'!$E:$E,$G174),IF($B174="RAB Short",SUMIFS('RAB Prices Short'!AN:AN,'RAB Prices Short'!$B:$B,'All Prices combined'!$D174,'RAB Prices Short'!$E:$E,'All Prices combined'!$G174),IF($B174="RAB Long",SUMIFS('RAB Prices Long'!AN:AN,'RAB Prices Long'!$B:$B,'All Prices combined'!$D174,'RAB Prices Long'!$E:$E,'All Prices combined'!$G174)))),2)</f>
        <v>16.809999999999999</v>
      </c>
      <c r="AL174" s="2">
        <f>ROUND(IF($B174="Annuity",SUMIFS('Annuity Prices'!AO:AO,'Annuity Prices'!$B:$B,$D174,'Annuity Prices'!$E:$E,$G174),IF($B174="RAB Short",SUMIFS('RAB Prices Short'!AO:AO,'RAB Prices Short'!$B:$B,'All Prices combined'!$D174,'RAB Prices Short'!$E:$E,'All Prices combined'!$G174),IF($B174="RAB Long",SUMIFS('RAB Prices Long'!AO:AO,'RAB Prices Long'!$B:$B,'All Prices combined'!$D174,'RAB Prices Long'!$E:$E,'All Prices combined'!$G174)))),2)</f>
        <v>17.22</v>
      </c>
      <c r="AM174" s="2">
        <f>ROUND(IF($B174="Annuity",SUMIFS('Annuity Prices'!AP:AP,'Annuity Prices'!$B:$B,$D174,'Annuity Prices'!$E:$E,$G174),IF($B174="RAB Short",SUMIFS('RAB Prices Short'!AP:AP,'RAB Prices Short'!$B:$B,'All Prices combined'!$D174,'RAB Prices Short'!$E:$E,'All Prices combined'!$G174),IF($B174="RAB Long",SUMIFS('RAB Prices Long'!AP:AP,'RAB Prices Long'!$B:$B,'All Prices combined'!$D174,'RAB Prices Long'!$E:$E,'All Prices combined'!$G174)))),2)</f>
        <v>17.649999999999999</v>
      </c>
      <c r="AN174" s="2">
        <f>ROUND(IF($B174="Annuity",SUMIFS('Annuity Prices'!AQ:AQ,'Annuity Prices'!$B:$B,$D174,'Annuity Prices'!$E:$E,$G174),IF($B174="RAB Short",SUMIFS('RAB Prices Short'!AQ:AQ,'RAB Prices Short'!$B:$B,'All Prices combined'!$D174,'RAB Prices Short'!$E:$E,'All Prices combined'!$G174),IF($B174="RAB Long",SUMIFS('RAB Prices Long'!AQ:AQ,'RAB Prices Long'!$B:$B,'All Prices combined'!$D174,'RAB Prices Long'!$E:$E,'All Prices combined'!$G174)))),2)</f>
        <v>18.09</v>
      </c>
      <c r="AO174" s="2">
        <f>ROUND(IF($B174="Annuity",SUMIFS('Annuity Prices'!AR:AR,'Annuity Prices'!$B:$B,$D174,'Annuity Prices'!$E:$E,$G174),IF($B174="RAB Short",SUMIFS('RAB Prices Short'!AR:AR,'RAB Prices Short'!$B:$B,'All Prices combined'!$D174,'RAB Prices Short'!$E:$E,'All Prices combined'!$G174),IF($B174="RAB Long",SUMIFS('RAB Prices Long'!AR:AR,'RAB Prices Long'!$B:$B,'All Prices combined'!$D174,'RAB Prices Long'!$E:$E,'All Prices combined'!$G174)))),2)</f>
        <v>6.99</v>
      </c>
      <c r="AP174" s="2">
        <f>ROUND(IF($B174="Annuity",SUMIFS('Annuity Prices'!AS:AS,'Annuity Prices'!$B:$B,$D174,'Annuity Prices'!$E:$E,$G174),IF($B174="RAB Short",SUMIFS('RAB Prices Short'!AS:AS,'RAB Prices Short'!$B:$B,'All Prices combined'!$D174,'RAB Prices Short'!$E:$E,'All Prices combined'!$G174),IF($B174="RAB Long",SUMIFS('RAB Prices Long'!AS:AS,'RAB Prices Long'!$B:$B,'All Prices combined'!$D174,'RAB Prices Long'!$E:$E,'All Prices combined'!$G174)))),2)</f>
        <v>7.19</v>
      </c>
      <c r="AQ174" s="2">
        <f>ROUND(IF($B174="Annuity",SUMIFS('Annuity Prices'!AT:AT,'Annuity Prices'!$B:$B,$D174,'Annuity Prices'!$E:$E,$G174),IF($B174="RAB Short",SUMIFS('RAB Prices Short'!AT:AT,'RAB Prices Short'!$B:$B,'All Prices combined'!$D174,'RAB Prices Short'!$E:$E,'All Prices combined'!$G174),IF($B174="RAB Long",SUMIFS('RAB Prices Long'!AT:AT,'RAB Prices Long'!$B:$B,'All Prices combined'!$D174,'RAB Prices Long'!$E:$E,'All Prices combined'!$G174)))),2)</f>
        <v>7.4</v>
      </c>
      <c r="AR174" s="2">
        <f>ROUND(IF($B174="Annuity",SUMIFS('Annuity Prices'!AU:AU,'Annuity Prices'!$B:$B,$D174,'Annuity Prices'!$E:$E,$G174),IF($B174="RAB Short",SUMIFS('RAB Prices Short'!AU:AU,'RAB Prices Short'!$B:$B,'All Prices combined'!$D174,'RAB Prices Short'!$E:$E,'All Prices combined'!$G174),IF($B174="RAB Long",SUMIFS('RAB Prices Long'!AU:AU,'RAB Prices Long'!$B:$B,'All Prices combined'!$D174,'RAB Prices Long'!$E:$E,'All Prices combined'!$G174)))),2)</f>
        <v>9.1300000000000008</v>
      </c>
      <c r="AS174" s="2">
        <f>ROUND(IF($B174="Annuity",SUMIFS('Annuity Prices'!AV:AV,'Annuity Prices'!$B:$B,$D174,'Annuity Prices'!$E:$E,$G174),IF($B174="RAB Short",SUMIFS('RAB Prices Short'!AV:AV,'RAB Prices Short'!$B:$B,'All Prices combined'!$D174,'RAB Prices Short'!$E:$E,'All Prices combined'!$G174),IF($B174="RAB Long",SUMIFS('RAB Prices Long'!AV:AV,'RAB Prices Long'!$B:$B,'All Prices combined'!$D174,'RAB Prices Long'!$E:$E,'All Prices combined'!$G174)))),2)</f>
        <v>9.39</v>
      </c>
      <c r="AT174" s="2">
        <f>ROUND(IF($B174="Annuity",SUMIFS('Annuity Prices'!AW:AW,'Annuity Prices'!$B:$B,$D174,'Annuity Prices'!$E:$E,$G174),IF($B174="RAB Short",SUMIFS('RAB Prices Short'!AW:AW,'RAB Prices Short'!$B:$B,'All Prices combined'!$D174,'RAB Prices Short'!$E:$E,'All Prices combined'!$G174),IF($B174="RAB Long",SUMIFS('RAB Prices Long'!AW:AW,'RAB Prices Long'!$B:$B,'All Prices combined'!$D174,'RAB Prices Long'!$E:$E,'All Prices combined'!$G174)))),2)</f>
        <v>9.5500000000000007</v>
      </c>
      <c r="AU174" s="2">
        <f>ROUND(IF($B174="Annuity",SUMIFS('Annuity Prices'!AX:AX,'Annuity Prices'!$B:$B,$D174,'Annuity Prices'!$E:$E,$G174),IF($B174="RAB Short",SUMIFS('RAB Prices Short'!AX:AX,'RAB Prices Short'!$B:$B,'All Prices combined'!$D174,'RAB Prices Short'!$E:$E,'All Prices combined'!$G174),IF($B174="RAB Long",SUMIFS('RAB Prices Long'!AX:AX,'RAB Prices Long'!$B:$B,'All Prices combined'!$D174,'RAB Prices Long'!$E:$E,'All Prices combined'!$G174)))),2)</f>
        <v>9.7899999999999991</v>
      </c>
      <c r="AV174" s="2">
        <f>ROUND(IF($B174="Annuity",SUMIFS('Annuity Prices'!AY:AY,'Annuity Prices'!$B:$B,$D174,'Annuity Prices'!$E:$E,$G174),IF($B174="RAB Short",SUMIFS('RAB Prices Short'!AY:AY,'RAB Prices Short'!$B:$B,'All Prices combined'!$D174,'RAB Prices Short'!$E:$E,'All Prices combined'!$G174),IF($B174="RAB Long",SUMIFS('RAB Prices Long'!AY:AY,'RAB Prices Long'!$B:$B,'All Prices combined'!$D174,'RAB Prices Long'!$E:$E,'All Prices combined'!$G174)))),2)</f>
        <v>10.029999999999999</v>
      </c>
      <c r="AW174" s="2">
        <f>ROUND(IF($B174="Annuity",SUMIFS('Annuity Prices'!AZ:AZ,'Annuity Prices'!$B:$B,$D174,'Annuity Prices'!$E:$E,$G174),IF($B174="RAB Short",SUMIFS('RAB Prices Short'!AZ:AZ,'RAB Prices Short'!$B:$B,'All Prices combined'!$D174,'RAB Prices Short'!$E:$E,'All Prices combined'!$G174),IF($B174="RAB Long",SUMIFS('RAB Prices Long'!AZ:AZ,'RAB Prices Long'!$B:$B,'All Prices combined'!$D174,'RAB Prices Long'!$E:$E,'All Prices combined'!$G174)))),2)</f>
        <v>10.29</v>
      </c>
      <c r="AX174" s="2">
        <f>ROUND(IF($B174="Annuity",SUMIFS('Annuity Prices'!BA:BA,'Annuity Prices'!$B:$B,$D174,'Annuity Prices'!$E:$E,$G174),IF($B174="RAB Short",SUMIFS('RAB Prices Short'!BA:BA,'RAB Prices Short'!$B:$B,'All Prices combined'!$D174,'RAB Prices Short'!$E:$E,'All Prices combined'!$G174),IF($B174="RAB Long",SUMIFS('RAB Prices Long'!BA:BA,'RAB Prices Long'!$B:$B,'All Prices combined'!$D174,'RAB Prices Long'!$E:$E,'All Prices combined'!$G174)))),2)</f>
        <v>10.49</v>
      </c>
      <c r="AY174" s="2">
        <f>ROUND(IF($B174="Annuity",SUMIFS('Annuity Prices'!BB:BB,'Annuity Prices'!$B:$B,$D174,'Annuity Prices'!$E:$E,$G174),IF($B174="RAB Short",SUMIFS('RAB Prices Short'!BB:BB,'RAB Prices Short'!$B:$B,'All Prices combined'!$D174,'RAB Prices Short'!$E:$E,'All Prices combined'!$G174),IF($B174="RAB Long",SUMIFS('RAB Prices Long'!BB:BB,'RAB Prices Long'!$B:$B,'All Prices combined'!$D174,'RAB Prices Long'!$E:$E,'All Prices combined'!$G174)))),2)</f>
        <v>10.76</v>
      </c>
      <c r="AZ174" s="2">
        <f>ROUND(IF($B174="Annuity",SUMIFS('Annuity Prices'!BC:BC,'Annuity Prices'!$B:$B,$D174,'Annuity Prices'!$E:$E,$G174),IF($B174="RAB Short",SUMIFS('RAB Prices Short'!BC:BC,'RAB Prices Short'!$B:$B,'All Prices combined'!$D174,'RAB Prices Short'!$E:$E,'All Prices combined'!$G174),IF($B174="RAB Long",SUMIFS('RAB Prices Long'!BC:BC,'RAB Prices Long'!$B:$B,'All Prices combined'!$D174,'RAB Prices Long'!$E:$E,'All Prices combined'!$G174)))),2)</f>
        <v>11.03</v>
      </c>
      <c r="BA174" s="2">
        <f>ROUND(IF($B174="Annuity",SUMIFS('Annuity Prices'!BD:BD,'Annuity Prices'!$B:$B,$D174,'Annuity Prices'!$E:$E,$G174),IF($B174="RAB Short",SUMIFS('RAB Prices Short'!BD:BD,'RAB Prices Short'!$B:$B,'All Prices combined'!$D174,'RAB Prices Short'!$E:$E,'All Prices combined'!$G174),IF($B174="RAB Long",SUMIFS('RAB Prices Long'!BD:BD,'RAB Prices Long'!$B:$B,'All Prices combined'!$D174,'RAB Prices Long'!$E:$E,'All Prices combined'!$G174)))),2)</f>
        <v>11.3</v>
      </c>
      <c r="BB174" s="2">
        <f>ROUND(IF($B174="Annuity",SUMIFS('Annuity Prices'!BE:BE,'Annuity Prices'!$B:$B,$D174,'Annuity Prices'!$E:$E,$G174),IF($B174="RAB Short",SUMIFS('RAB Prices Short'!BE:BE,'RAB Prices Short'!$B:$B,'All Prices combined'!$D174,'RAB Prices Short'!$E:$E,'All Prices combined'!$G174),IF($B174="RAB Long",SUMIFS('RAB Prices Long'!BE:BE,'RAB Prices Long'!$B:$B,'All Prices combined'!$D174,'RAB Prices Long'!$E:$E,'All Prices combined'!$G174)))),2)</f>
        <v>11.53</v>
      </c>
      <c r="BC174" s="2">
        <f>ROUND(IF($B174="Annuity",SUMIFS('Annuity Prices'!BF:BF,'Annuity Prices'!$B:$B,$D174,'Annuity Prices'!$E:$E,$G174),IF($B174="RAB Short",SUMIFS('RAB Prices Short'!BF:BF,'RAB Prices Short'!$B:$B,'All Prices combined'!$D174,'RAB Prices Short'!$E:$E,'All Prices combined'!$G174),IF($B174="RAB Long",SUMIFS('RAB Prices Long'!BF:BF,'RAB Prices Long'!$B:$B,'All Prices combined'!$D174,'RAB Prices Long'!$E:$E,'All Prices combined'!$G174)))),2)</f>
        <v>11.81</v>
      </c>
      <c r="BD174" s="2">
        <f>ROUND(IF($B174="Annuity",SUMIFS('Annuity Prices'!BG:BG,'Annuity Prices'!$B:$B,$D174,'Annuity Prices'!$E:$E,$G174),IF($B174="RAB Short",SUMIFS('RAB Prices Short'!BG:BG,'RAB Prices Short'!$B:$B,'All Prices combined'!$D174,'RAB Prices Short'!$E:$E,'All Prices combined'!$G174),IF($B174="RAB Long",SUMIFS('RAB Prices Long'!BG:BG,'RAB Prices Long'!$B:$B,'All Prices combined'!$D174,'RAB Prices Long'!$E:$E,'All Prices combined'!$G174)))),2)</f>
        <v>12.11</v>
      </c>
      <c r="BE174" s="2">
        <f>ROUND(IF($B174="Annuity",SUMIFS('Annuity Prices'!BH:BH,'Annuity Prices'!$B:$B,$D174,'Annuity Prices'!$E:$E,$G174),IF($B174="RAB Short",SUMIFS('RAB Prices Short'!BH:BH,'RAB Prices Short'!$B:$B,'All Prices combined'!$D174,'RAB Prices Short'!$E:$E,'All Prices combined'!$G174),IF($B174="RAB Long",SUMIFS('RAB Prices Long'!BH:BH,'RAB Prices Long'!$B:$B,'All Prices combined'!$D174,'RAB Prices Long'!$E:$E,'All Prices combined'!$G174)))),2)</f>
        <v>12.42</v>
      </c>
      <c r="BF174" s="2">
        <f>ROUND(IF($B174="Annuity",SUMIFS('Annuity Prices'!BI:BI,'Annuity Prices'!$B:$B,$D174,'Annuity Prices'!$E:$E,$G174),IF($B174="RAB Short",SUMIFS('RAB Prices Short'!BI:BI,'RAB Prices Short'!$B:$B,'All Prices combined'!$D174,'RAB Prices Short'!$E:$E,'All Prices combined'!$G174),IF($B174="RAB Long",SUMIFS('RAB Prices Long'!BI:BI,'RAB Prices Long'!$B:$B,'All Prices combined'!$D174,'RAB Prices Long'!$E:$E,'All Prices combined'!$G174)))),2)</f>
        <v>12.67</v>
      </c>
      <c r="BG174" s="2">
        <f>ROUND(IF($B174="Annuity",SUMIFS('Annuity Prices'!BJ:BJ,'Annuity Prices'!$B:$B,$D174,'Annuity Prices'!$E:$E,$G174),IF($B174="RAB Short",SUMIFS('RAB Prices Short'!BJ:BJ,'RAB Prices Short'!$B:$B,'All Prices combined'!$D174,'RAB Prices Short'!$E:$E,'All Prices combined'!$G174),IF($B174="RAB Long",SUMIFS('RAB Prices Long'!BJ:BJ,'RAB Prices Long'!$B:$B,'All Prices combined'!$D174,'RAB Prices Long'!$E:$E,'All Prices combined'!$G174)))),2)</f>
        <v>12.98</v>
      </c>
      <c r="BH174" s="2">
        <f>ROUND(IF($B174="Annuity",SUMIFS('Annuity Prices'!BK:BK,'Annuity Prices'!$B:$B,$D174,'Annuity Prices'!$E:$E,$G174),IF($B174="RAB Short",SUMIFS('RAB Prices Short'!BK:BK,'RAB Prices Short'!$B:$B,'All Prices combined'!$D174,'RAB Prices Short'!$E:$E,'All Prices combined'!$G174),IF($B174="RAB Long",SUMIFS('RAB Prices Long'!BK:BK,'RAB Prices Long'!$B:$B,'All Prices combined'!$D174,'RAB Prices Long'!$E:$E,'All Prices combined'!$G174)))),2)</f>
        <v>13.31</v>
      </c>
      <c r="BI174" s="2">
        <f>ROUND(IF($B174="Annuity",SUMIFS('Annuity Prices'!BL:BL,'Annuity Prices'!$B:$B,$D174,'Annuity Prices'!$E:$E,$G174),IF($B174="RAB Short",SUMIFS('RAB Prices Short'!BL:BL,'RAB Prices Short'!$B:$B,'All Prices combined'!$D174,'RAB Prices Short'!$E:$E,'All Prices combined'!$G174),IF($B174="RAB Long",SUMIFS('RAB Prices Long'!BL:BL,'RAB Prices Long'!$B:$B,'All Prices combined'!$D174,'RAB Prices Long'!$E:$E,'All Prices combined'!$G174)))),2)</f>
        <v>13.64</v>
      </c>
      <c r="BJ174" s="2">
        <f>ROUND(IF($B174="Annuity",SUMIFS('Annuity Prices'!BM:BM,'Annuity Prices'!$B:$B,$D174,'Annuity Prices'!$E:$E,$G174),IF($B174="RAB Short",SUMIFS('RAB Prices Short'!BM:BM,'RAB Prices Short'!$B:$B,'All Prices combined'!$D174,'RAB Prices Short'!$E:$E,'All Prices combined'!$G174),IF($B174="RAB Long",SUMIFS('RAB Prices Long'!BM:BM,'RAB Prices Long'!$B:$B,'All Prices combined'!$D174,'RAB Prices Long'!$E:$E,'All Prices combined'!$G174)))),2)</f>
        <v>13.92</v>
      </c>
      <c r="BK174" s="2">
        <f>ROUND(IF($B174="Annuity",SUMIFS('Annuity Prices'!BN:BN,'Annuity Prices'!$B:$B,$D174,'Annuity Prices'!$E:$E,$G174),IF($B174="RAB Short",SUMIFS('RAB Prices Short'!BN:BN,'RAB Prices Short'!$B:$B,'All Prices combined'!$D174,'RAB Prices Short'!$E:$E,'All Prices combined'!$G174),IF($B174="RAB Long",SUMIFS('RAB Prices Long'!BN:BN,'RAB Prices Long'!$B:$B,'All Prices combined'!$D174,'RAB Prices Long'!$E:$E,'All Prices combined'!$G174)))),2)</f>
        <v>14.27</v>
      </c>
      <c r="BL174" s="2">
        <f>ROUND(IF($B174="Annuity",SUMIFS('Annuity Prices'!BO:BO,'Annuity Prices'!$B:$B,$D174,'Annuity Prices'!$E:$E,$G174),IF($B174="RAB Short",SUMIFS('RAB Prices Short'!BO:BO,'RAB Prices Short'!$B:$B,'All Prices combined'!$D174,'RAB Prices Short'!$E:$E,'All Prices combined'!$G174),IF($B174="RAB Long",SUMIFS('RAB Prices Long'!BO:BO,'RAB Prices Long'!$B:$B,'All Prices combined'!$D174,'RAB Prices Long'!$E:$E,'All Prices combined'!$G174)))),2)</f>
        <v>14.63</v>
      </c>
      <c r="BM174" s="2">
        <f>ROUND(IF($B174="Annuity",SUMIFS('Annuity Prices'!BP:BP,'Annuity Prices'!$B:$B,$D174,'Annuity Prices'!$E:$E,$G174),IF($B174="RAB Short",SUMIFS('RAB Prices Short'!BP:BP,'RAB Prices Short'!$B:$B,'All Prices combined'!$D174,'RAB Prices Short'!$E:$E,'All Prices combined'!$G174),IF($B174="RAB Long",SUMIFS('RAB Prices Long'!BP:BP,'RAB Prices Long'!$B:$B,'All Prices combined'!$D174,'RAB Prices Long'!$E:$E,'All Prices combined'!$G174)))),2)</f>
        <v>14.99</v>
      </c>
      <c r="BN174" s="2">
        <f>ROUND(IF($B174="Annuity",SUMIFS('Annuity Prices'!BQ:BQ,'Annuity Prices'!$B:$B,$D174,'Annuity Prices'!$E:$E,$G174),IF($B174="RAB Short",SUMIFS('RAB Prices Short'!BQ:BQ,'RAB Prices Short'!$B:$B,'All Prices combined'!$D174,'RAB Prices Short'!$E:$E,'All Prices combined'!$G174),IF($B174="RAB Long",SUMIFS('RAB Prices Long'!BQ:BQ,'RAB Prices Long'!$B:$B,'All Prices combined'!$D174,'RAB Prices Long'!$E:$E,'All Prices combined'!$G174)))),2)</f>
        <v>15.29</v>
      </c>
      <c r="BO174" s="2">
        <f>ROUND(IF($B174="Annuity",SUMIFS('Annuity Prices'!BR:BR,'Annuity Prices'!$B:$B,$D174,'Annuity Prices'!$E:$E,$G174),IF($B174="RAB Short",SUMIFS('RAB Prices Short'!BR:BR,'RAB Prices Short'!$B:$B,'All Prices combined'!$D174,'RAB Prices Short'!$E:$E,'All Prices combined'!$G174),IF($B174="RAB Long",SUMIFS('RAB Prices Long'!BR:BR,'RAB Prices Long'!$B:$B,'All Prices combined'!$D174,'RAB Prices Long'!$E:$E,'All Prices combined'!$G174)))),2)</f>
        <v>15.68</v>
      </c>
      <c r="BP174" s="2">
        <f>ROUND(IF($B174="Annuity",SUMIFS('Annuity Prices'!BS:BS,'Annuity Prices'!$B:$B,$D174,'Annuity Prices'!$E:$E,$G174),IF($B174="RAB Short",SUMIFS('RAB Prices Short'!BS:BS,'RAB Prices Short'!$B:$B,'All Prices combined'!$D174,'RAB Prices Short'!$E:$E,'All Prices combined'!$G174),IF($B174="RAB Long",SUMIFS('RAB Prices Long'!BS:BS,'RAB Prices Long'!$B:$B,'All Prices combined'!$D174,'RAB Prices Long'!$E:$E,'All Prices combined'!$G174)))),2)</f>
        <v>16.07</v>
      </c>
      <c r="BQ174" s="2">
        <f>ROUND(IF($B174="Annuity",SUMIFS('Annuity Prices'!BT:BT,'Annuity Prices'!$B:$B,$D174,'Annuity Prices'!$E:$E,$G174),IF($B174="RAB Short",SUMIFS('RAB Prices Short'!BT:BT,'RAB Prices Short'!$B:$B,'All Prices combined'!$D174,'RAB Prices Short'!$E:$E,'All Prices combined'!$G174),IF($B174="RAB Long",SUMIFS('RAB Prices Long'!BT:BT,'RAB Prices Long'!$B:$B,'All Prices combined'!$D174,'RAB Prices Long'!$E:$E,'All Prices combined'!$G174)))),2)</f>
        <v>16.47</v>
      </c>
      <c r="BR174" s="2">
        <f>ROUND(IF($B174="Annuity",SUMIFS('Annuity Prices'!BU:BU,'Annuity Prices'!$B:$B,$D174,'Annuity Prices'!$E:$E,$G174),IF($B174="RAB Short",SUMIFS('RAB Prices Short'!BU:BU,'RAB Prices Short'!$B:$B,'All Prices combined'!$D174,'RAB Prices Short'!$E:$E,'All Prices combined'!$G174),IF($B174="RAB Long",SUMIFS('RAB Prices Long'!BU:BU,'RAB Prices Long'!$B:$B,'All Prices combined'!$D174,'RAB Prices Long'!$E:$E,'All Prices combined'!$G174)))),2)</f>
        <v>16.809999999999999</v>
      </c>
      <c r="BS174" s="2">
        <f>ROUND(IF($B174="Annuity",SUMIFS('Annuity Prices'!BV:BV,'Annuity Prices'!$B:$B,$D174,'Annuity Prices'!$E:$E,$G174),IF($B174="RAB Short",SUMIFS('RAB Prices Short'!BV:BV,'RAB Prices Short'!$B:$B,'All Prices combined'!$D174,'RAB Prices Short'!$E:$E,'All Prices combined'!$G174),IF($B174="RAB Long",SUMIFS('RAB Prices Long'!BV:BV,'RAB Prices Long'!$B:$B,'All Prices combined'!$D174,'RAB Prices Long'!$E:$E,'All Prices combined'!$G174)))),2)</f>
        <v>17.22</v>
      </c>
      <c r="BT174" s="2">
        <f>ROUND(IF($B174="Annuity",SUMIFS('Annuity Prices'!BW:BW,'Annuity Prices'!$B:$B,$D174,'Annuity Prices'!$E:$E,$G174),IF($B174="RAB Short",SUMIFS('RAB Prices Short'!BW:BW,'RAB Prices Short'!$B:$B,'All Prices combined'!$D174,'RAB Prices Short'!$E:$E,'All Prices combined'!$G174),IF($B174="RAB Long",SUMIFS('RAB Prices Long'!BW:BW,'RAB Prices Long'!$B:$B,'All Prices combined'!$D174,'RAB Prices Long'!$E:$E,'All Prices combined'!$G174)))),2)</f>
        <v>17.649999999999999</v>
      </c>
      <c r="BU174" s="2">
        <f>ROUND(IF($B174="Annuity",SUMIFS('Annuity Prices'!BX:BX,'Annuity Prices'!$B:$B,$D174,'Annuity Prices'!$E:$E,$G174),IF($B174="RAB Short",SUMIFS('RAB Prices Short'!BX:BX,'RAB Prices Short'!$B:$B,'All Prices combined'!$D174,'RAB Prices Short'!$E:$E,'All Prices combined'!$G174),IF($B174="RAB Long",SUMIFS('RAB Prices Long'!BX:BX,'RAB Prices Long'!$B:$B,'All Prices combined'!$D174,'RAB Prices Long'!$E:$E,'All Prices combined'!$G174)))),2)</f>
        <v>18.09</v>
      </c>
    </row>
    <row r="175" spans="2:73" x14ac:dyDescent="0.25">
      <c r="B175" t="s">
        <v>37</v>
      </c>
      <c r="C175" s="1" t="s">
        <v>214</v>
      </c>
      <c r="D175" s="1"/>
      <c r="E175" s="1"/>
      <c r="F175" s="1" t="s">
        <v>214</v>
      </c>
      <c r="G175" s="1" t="s">
        <v>215</v>
      </c>
      <c r="H175" s="1"/>
      <c r="I175" s="2">
        <f>ROUND(IF($B175="Annuity",SUMIFS('Annuity Prices'!L:L,'Annuity Prices'!$B:$B,$D175,'Annuity Prices'!$E:$E,$G175),IF($B175="RAB Short",SUMIFS('RAB Prices Short'!L:L,'RAB Prices Short'!$B:$B,'All Prices combined'!$D175,'RAB Prices Short'!$E:$E,'All Prices combined'!$G175),IF($B175="RAB Long",SUMIFS('RAB Prices Long'!L:L,'RAB Prices Long'!$B:$B,'All Prices combined'!$D175,'RAB Prices Long'!$E:$E,'All Prices combined'!$G175)))),2)</f>
        <v>0</v>
      </c>
      <c r="J175" s="2">
        <f>ROUND(IF($B175="Annuity",SUMIFS('Annuity Prices'!M:M,'Annuity Prices'!$B:$B,$D175,'Annuity Prices'!$E:$E,$G175),IF($B175="RAB Short",SUMIFS('RAB Prices Short'!M:M,'RAB Prices Short'!$B:$B,'All Prices combined'!$D175,'RAB Prices Short'!$E:$E,'All Prices combined'!$G175),IF($B175="RAB Long",SUMIFS('RAB Prices Long'!M:M,'RAB Prices Long'!$B:$B,'All Prices combined'!$D175,'RAB Prices Long'!$E:$E,'All Prices combined'!$G175)))),2)</f>
        <v>0</v>
      </c>
      <c r="K175" s="2">
        <f>ROUND(IF($B175="Annuity",SUMIFS('Annuity Prices'!N:N,'Annuity Prices'!$B:$B,$D175,'Annuity Prices'!$E:$E,$G175),IF($B175="RAB Short",SUMIFS('RAB Prices Short'!N:N,'RAB Prices Short'!$B:$B,'All Prices combined'!$D175,'RAB Prices Short'!$E:$E,'All Prices combined'!$G175),IF($B175="RAB Long",SUMIFS('RAB Prices Long'!N:N,'RAB Prices Long'!$B:$B,'All Prices combined'!$D175,'RAB Prices Long'!$E:$E,'All Prices combined'!$G175)))),2)</f>
        <v>0</v>
      </c>
      <c r="L175" s="2">
        <f>ROUND(IF($B175="Annuity",SUMIFS('Annuity Prices'!O:O,'Annuity Prices'!$B:$B,$D175,'Annuity Prices'!$E:$E,$G175),IF($B175="RAB Short",SUMIFS('RAB Prices Short'!O:O,'RAB Prices Short'!$B:$B,'All Prices combined'!$D175,'RAB Prices Short'!$E:$E,'All Prices combined'!$G175),IF($B175="RAB Long",SUMIFS('RAB Prices Long'!O:O,'RAB Prices Long'!$B:$B,'All Prices combined'!$D175,'RAB Prices Long'!$E:$E,'All Prices combined'!$G175)))),2)</f>
        <v>0</v>
      </c>
      <c r="M175" s="2">
        <f>ROUND(IF($B175="Annuity",SUMIFS('Annuity Prices'!P:P,'Annuity Prices'!$B:$B,$D175,'Annuity Prices'!$E:$E,$G175),IF($B175="RAB Short",SUMIFS('RAB Prices Short'!P:P,'RAB Prices Short'!$B:$B,'All Prices combined'!$D175,'RAB Prices Short'!$E:$E,'All Prices combined'!$G175),IF($B175="RAB Long",SUMIFS('RAB Prices Long'!P:P,'RAB Prices Long'!$B:$B,'All Prices combined'!$D175,'RAB Prices Long'!$E:$E,'All Prices combined'!$G175)))),2)</f>
        <v>0</v>
      </c>
      <c r="N175" s="2">
        <f>ROUND(IF($B175="Annuity",SUMIFS('Annuity Prices'!Q:Q,'Annuity Prices'!$B:$B,$D175,'Annuity Prices'!$E:$E,$G175),IF($B175="RAB Short",SUMIFS('RAB Prices Short'!Q:Q,'RAB Prices Short'!$B:$B,'All Prices combined'!$D175,'RAB Prices Short'!$E:$E,'All Prices combined'!$G175),IF($B175="RAB Long",SUMIFS('RAB Prices Long'!Q:Q,'RAB Prices Long'!$B:$B,'All Prices combined'!$D175,'RAB Prices Long'!$E:$E,'All Prices combined'!$G175)))),2)</f>
        <v>0</v>
      </c>
      <c r="O175" s="2">
        <f>ROUND(IF($B175="Annuity",SUMIFS('Annuity Prices'!R:R,'Annuity Prices'!$B:$B,$D175,'Annuity Prices'!$E:$E,$G175),IF($B175="RAB Short",SUMIFS('RAB Prices Short'!R:R,'RAB Prices Short'!$B:$B,'All Prices combined'!$D175,'RAB Prices Short'!$E:$E,'All Prices combined'!$G175),IF($B175="RAB Long",SUMIFS('RAB Prices Long'!R:R,'RAB Prices Long'!$B:$B,'All Prices combined'!$D175,'RAB Prices Long'!$E:$E,'All Prices combined'!$G175)))),2)</f>
        <v>0</v>
      </c>
      <c r="P175" s="2">
        <f>ROUND(IF($B175="Annuity",SUMIFS('Annuity Prices'!S:S,'Annuity Prices'!$B:$B,$D175,'Annuity Prices'!$E:$E,$G175),IF($B175="RAB Short",SUMIFS('RAB Prices Short'!S:S,'RAB Prices Short'!$B:$B,'All Prices combined'!$D175,'RAB Prices Short'!$E:$E,'All Prices combined'!$G175),IF($B175="RAB Long",SUMIFS('RAB Prices Long'!S:S,'RAB Prices Long'!$B:$B,'All Prices combined'!$D175,'RAB Prices Long'!$E:$E,'All Prices combined'!$G175)))),2)</f>
        <v>0</v>
      </c>
      <c r="Q175" s="2">
        <f>ROUND(IF($B175="Annuity",SUMIFS('Annuity Prices'!T:T,'Annuity Prices'!$B:$B,$D175,'Annuity Prices'!$E:$E,$G175),IF($B175="RAB Short",SUMIFS('RAB Prices Short'!T:T,'RAB Prices Short'!$B:$B,'All Prices combined'!$D175,'RAB Prices Short'!$E:$E,'All Prices combined'!$G175),IF($B175="RAB Long",SUMIFS('RAB Prices Long'!T:T,'RAB Prices Long'!$B:$B,'All Prices combined'!$D175,'RAB Prices Long'!$E:$E,'All Prices combined'!$G175)))),2)</f>
        <v>0</v>
      </c>
      <c r="R175" s="2">
        <f>ROUND(IF($B175="Annuity",SUMIFS('Annuity Prices'!U:U,'Annuity Prices'!$B:$B,$D175,'Annuity Prices'!$E:$E,$G175),IF($B175="RAB Short",SUMIFS('RAB Prices Short'!U:U,'RAB Prices Short'!$B:$B,'All Prices combined'!$D175,'RAB Prices Short'!$E:$E,'All Prices combined'!$G175),IF($B175="RAB Long",SUMIFS('RAB Prices Long'!U:U,'RAB Prices Long'!$B:$B,'All Prices combined'!$D175,'RAB Prices Long'!$E:$E,'All Prices combined'!$G175)))),2)</f>
        <v>0</v>
      </c>
      <c r="S175" s="2">
        <f>ROUND(IF($B175="Annuity",SUMIFS('Annuity Prices'!V:V,'Annuity Prices'!$B:$B,$D175,'Annuity Prices'!$E:$E,$G175),IF($B175="RAB Short",SUMIFS('RAB Prices Short'!V:V,'RAB Prices Short'!$B:$B,'All Prices combined'!$D175,'RAB Prices Short'!$E:$E,'All Prices combined'!$G175),IF($B175="RAB Long",SUMIFS('RAB Prices Long'!V:V,'RAB Prices Long'!$B:$B,'All Prices combined'!$D175,'RAB Prices Long'!$E:$E,'All Prices combined'!$G175)))),2)</f>
        <v>0</v>
      </c>
      <c r="T175" s="2">
        <f>ROUND(IF($B175="Annuity",SUMIFS('Annuity Prices'!W:W,'Annuity Prices'!$B:$B,$D175,'Annuity Prices'!$E:$E,$G175),IF($B175="RAB Short",SUMIFS('RAB Prices Short'!W:W,'RAB Prices Short'!$B:$B,'All Prices combined'!$D175,'RAB Prices Short'!$E:$E,'All Prices combined'!$G175),IF($B175="RAB Long",SUMIFS('RAB Prices Long'!W:W,'RAB Prices Long'!$B:$B,'All Prices combined'!$D175,'RAB Prices Long'!$E:$E,'All Prices combined'!$G175)))),2)</f>
        <v>0</v>
      </c>
      <c r="U175" s="2">
        <f>ROUND(IF($B175="Annuity",SUMIFS('Annuity Prices'!X:X,'Annuity Prices'!$B:$B,$D175,'Annuity Prices'!$E:$E,$G175),IF($B175="RAB Short",SUMIFS('RAB Prices Short'!X:X,'RAB Prices Short'!$B:$B,'All Prices combined'!$D175,'RAB Prices Short'!$E:$E,'All Prices combined'!$G175),IF($B175="RAB Long",SUMIFS('RAB Prices Long'!X:X,'RAB Prices Long'!$B:$B,'All Prices combined'!$D175,'RAB Prices Long'!$E:$E,'All Prices combined'!$G175)))),2)</f>
        <v>0</v>
      </c>
      <c r="V175" s="2">
        <f>ROUND(IF($B175="Annuity",SUMIFS('Annuity Prices'!Y:Y,'Annuity Prices'!$B:$B,$D175,'Annuity Prices'!$E:$E,$G175),IF($B175="RAB Short",SUMIFS('RAB Prices Short'!Y:Y,'RAB Prices Short'!$B:$B,'All Prices combined'!$D175,'RAB Prices Short'!$E:$E,'All Prices combined'!$G175),IF($B175="RAB Long",SUMIFS('RAB Prices Long'!Y:Y,'RAB Prices Long'!$B:$B,'All Prices combined'!$D175,'RAB Prices Long'!$E:$E,'All Prices combined'!$G175)))),2)</f>
        <v>0</v>
      </c>
      <c r="W175" s="2">
        <f>ROUND(IF($B175="Annuity",SUMIFS('Annuity Prices'!Z:Z,'Annuity Prices'!$B:$B,$D175,'Annuity Prices'!$E:$E,$G175),IF($B175="RAB Short",SUMIFS('RAB Prices Short'!Z:Z,'RAB Prices Short'!$B:$B,'All Prices combined'!$D175,'RAB Prices Short'!$E:$E,'All Prices combined'!$G175),IF($B175="RAB Long",SUMIFS('RAB Prices Long'!Z:Z,'RAB Prices Long'!$B:$B,'All Prices combined'!$D175,'RAB Prices Long'!$E:$E,'All Prices combined'!$G175)))),2)</f>
        <v>0</v>
      </c>
      <c r="X175" s="2">
        <f>ROUND(IF($B175="Annuity",SUMIFS('Annuity Prices'!AA:AA,'Annuity Prices'!$B:$B,$D175,'Annuity Prices'!$E:$E,$G175),IF($B175="RAB Short",SUMIFS('RAB Prices Short'!AA:AA,'RAB Prices Short'!$B:$B,'All Prices combined'!$D175,'RAB Prices Short'!$E:$E,'All Prices combined'!$G175),IF($B175="RAB Long",SUMIFS('RAB Prices Long'!AA:AA,'RAB Prices Long'!$B:$B,'All Prices combined'!$D175,'RAB Prices Long'!$E:$E,'All Prices combined'!$G175)))),2)</f>
        <v>0</v>
      </c>
      <c r="Y175" s="2">
        <f>ROUND(IF($B175="Annuity",SUMIFS('Annuity Prices'!AB:AB,'Annuity Prices'!$B:$B,$D175,'Annuity Prices'!$E:$E,$G175),IF($B175="RAB Short",SUMIFS('RAB Prices Short'!AB:AB,'RAB Prices Short'!$B:$B,'All Prices combined'!$D175,'RAB Prices Short'!$E:$E,'All Prices combined'!$G175),IF($B175="RAB Long",SUMIFS('RAB Prices Long'!AB:AB,'RAB Prices Long'!$B:$B,'All Prices combined'!$D175,'RAB Prices Long'!$E:$E,'All Prices combined'!$G175)))),2)</f>
        <v>0</v>
      </c>
      <c r="Z175" s="2">
        <f>ROUND(IF($B175="Annuity",SUMIFS('Annuity Prices'!AC:AC,'Annuity Prices'!$B:$B,$D175,'Annuity Prices'!$E:$E,$G175),IF($B175="RAB Short",SUMIFS('RAB Prices Short'!AC:AC,'RAB Prices Short'!$B:$B,'All Prices combined'!$D175,'RAB Prices Short'!$E:$E,'All Prices combined'!$G175),IF($B175="RAB Long",SUMIFS('RAB Prices Long'!AC:AC,'RAB Prices Long'!$B:$B,'All Prices combined'!$D175,'RAB Prices Long'!$E:$E,'All Prices combined'!$G175)))),2)</f>
        <v>0</v>
      </c>
      <c r="AA175" s="2">
        <f>ROUND(IF($B175="Annuity",SUMIFS('Annuity Prices'!AD:AD,'Annuity Prices'!$B:$B,$D175,'Annuity Prices'!$E:$E,$G175),IF($B175="RAB Short",SUMIFS('RAB Prices Short'!AD:AD,'RAB Prices Short'!$B:$B,'All Prices combined'!$D175,'RAB Prices Short'!$E:$E,'All Prices combined'!$G175),IF($B175="RAB Long",SUMIFS('RAB Prices Long'!AD:AD,'RAB Prices Long'!$B:$B,'All Prices combined'!$D175,'RAB Prices Long'!$E:$E,'All Prices combined'!$G175)))),2)</f>
        <v>0</v>
      </c>
      <c r="AB175" s="2">
        <f>ROUND(IF($B175="Annuity",SUMIFS('Annuity Prices'!AE:AE,'Annuity Prices'!$B:$B,$D175,'Annuity Prices'!$E:$E,$G175),IF($B175="RAB Short",SUMIFS('RAB Prices Short'!AE:AE,'RAB Prices Short'!$B:$B,'All Prices combined'!$D175,'RAB Prices Short'!$E:$E,'All Prices combined'!$G175),IF($B175="RAB Long",SUMIFS('RAB Prices Long'!AE:AE,'RAB Prices Long'!$B:$B,'All Prices combined'!$D175,'RAB Prices Long'!$E:$E,'All Prices combined'!$G175)))),2)</f>
        <v>0</v>
      </c>
      <c r="AC175" s="2">
        <f>ROUND(IF($B175="Annuity",SUMIFS('Annuity Prices'!AF:AF,'Annuity Prices'!$B:$B,$D175,'Annuity Prices'!$E:$E,$G175),IF($B175="RAB Short",SUMIFS('RAB Prices Short'!AF:AF,'RAB Prices Short'!$B:$B,'All Prices combined'!$D175,'RAB Prices Short'!$E:$E,'All Prices combined'!$G175),IF($B175="RAB Long",SUMIFS('RAB Prices Long'!AF:AF,'RAB Prices Long'!$B:$B,'All Prices combined'!$D175,'RAB Prices Long'!$E:$E,'All Prices combined'!$G175)))),2)</f>
        <v>0</v>
      </c>
      <c r="AD175" s="2">
        <f>ROUND(IF($B175="Annuity",SUMIFS('Annuity Prices'!AG:AG,'Annuity Prices'!$B:$B,$D175,'Annuity Prices'!$E:$E,$G175),IF($B175="RAB Short",SUMIFS('RAB Prices Short'!AG:AG,'RAB Prices Short'!$B:$B,'All Prices combined'!$D175,'RAB Prices Short'!$E:$E,'All Prices combined'!$G175),IF($B175="RAB Long",SUMIFS('RAB Prices Long'!AG:AG,'RAB Prices Long'!$B:$B,'All Prices combined'!$D175,'RAB Prices Long'!$E:$E,'All Prices combined'!$G175)))),2)</f>
        <v>0</v>
      </c>
      <c r="AE175" s="2">
        <f>ROUND(IF($B175="Annuity",SUMIFS('Annuity Prices'!AH:AH,'Annuity Prices'!$B:$B,$D175,'Annuity Prices'!$E:$E,$G175),IF($B175="RAB Short",SUMIFS('RAB Prices Short'!AH:AH,'RAB Prices Short'!$B:$B,'All Prices combined'!$D175,'RAB Prices Short'!$E:$E,'All Prices combined'!$G175),IF($B175="RAB Long",SUMIFS('RAB Prices Long'!AH:AH,'RAB Prices Long'!$B:$B,'All Prices combined'!$D175,'RAB Prices Long'!$E:$E,'All Prices combined'!$G175)))),2)</f>
        <v>0</v>
      </c>
      <c r="AF175" s="2">
        <f>ROUND(IF($B175="Annuity",SUMIFS('Annuity Prices'!AI:AI,'Annuity Prices'!$B:$B,$D175,'Annuity Prices'!$E:$E,$G175),IF($B175="RAB Short",SUMIFS('RAB Prices Short'!AI:AI,'RAB Prices Short'!$B:$B,'All Prices combined'!$D175,'RAB Prices Short'!$E:$E,'All Prices combined'!$G175),IF($B175="RAB Long",SUMIFS('RAB Prices Long'!AI:AI,'RAB Prices Long'!$B:$B,'All Prices combined'!$D175,'RAB Prices Long'!$E:$E,'All Prices combined'!$G175)))),2)</f>
        <v>0</v>
      </c>
      <c r="AG175" s="2">
        <f>ROUND(IF($B175="Annuity",SUMIFS('Annuity Prices'!AJ:AJ,'Annuity Prices'!$B:$B,$D175,'Annuity Prices'!$E:$E,$G175),IF($B175="RAB Short",SUMIFS('RAB Prices Short'!AJ:AJ,'RAB Prices Short'!$B:$B,'All Prices combined'!$D175,'RAB Prices Short'!$E:$E,'All Prices combined'!$G175),IF($B175="RAB Long",SUMIFS('RAB Prices Long'!AJ:AJ,'RAB Prices Long'!$B:$B,'All Prices combined'!$D175,'RAB Prices Long'!$E:$E,'All Prices combined'!$G175)))),2)</f>
        <v>0</v>
      </c>
      <c r="AH175" s="2">
        <f>ROUND(IF($B175="Annuity",SUMIFS('Annuity Prices'!AK:AK,'Annuity Prices'!$B:$B,$D175,'Annuity Prices'!$E:$E,$G175),IF($B175="RAB Short",SUMIFS('RAB Prices Short'!AK:AK,'RAB Prices Short'!$B:$B,'All Prices combined'!$D175,'RAB Prices Short'!$E:$E,'All Prices combined'!$G175),IF($B175="RAB Long",SUMIFS('RAB Prices Long'!AK:AK,'RAB Prices Long'!$B:$B,'All Prices combined'!$D175,'RAB Prices Long'!$E:$E,'All Prices combined'!$G175)))),2)</f>
        <v>0</v>
      </c>
      <c r="AI175" s="2">
        <f>ROUND(IF($B175="Annuity",SUMIFS('Annuity Prices'!AL:AL,'Annuity Prices'!$B:$B,$D175,'Annuity Prices'!$E:$E,$G175),IF($B175="RAB Short",SUMIFS('RAB Prices Short'!AL:AL,'RAB Prices Short'!$B:$B,'All Prices combined'!$D175,'RAB Prices Short'!$E:$E,'All Prices combined'!$G175),IF($B175="RAB Long",SUMIFS('RAB Prices Long'!AL:AL,'RAB Prices Long'!$B:$B,'All Prices combined'!$D175,'RAB Prices Long'!$E:$E,'All Prices combined'!$G175)))),2)</f>
        <v>0</v>
      </c>
      <c r="AJ175" s="2">
        <f>ROUND(IF($B175="Annuity",SUMIFS('Annuity Prices'!AM:AM,'Annuity Prices'!$B:$B,$D175,'Annuity Prices'!$E:$E,$G175),IF($B175="RAB Short",SUMIFS('RAB Prices Short'!AM:AM,'RAB Prices Short'!$B:$B,'All Prices combined'!$D175,'RAB Prices Short'!$E:$E,'All Prices combined'!$G175),IF($B175="RAB Long",SUMIFS('RAB Prices Long'!AM:AM,'RAB Prices Long'!$B:$B,'All Prices combined'!$D175,'RAB Prices Long'!$E:$E,'All Prices combined'!$G175)))),2)</f>
        <v>0</v>
      </c>
      <c r="AK175" s="2">
        <f>ROUND(IF($B175="Annuity",SUMIFS('Annuity Prices'!AN:AN,'Annuity Prices'!$B:$B,$D175,'Annuity Prices'!$E:$E,$G175),IF($B175="RAB Short",SUMIFS('RAB Prices Short'!AN:AN,'RAB Prices Short'!$B:$B,'All Prices combined'!$D175,'RAB Prices Short'!$E:$E,'All Prices combined'!$G175),IF($B175="RAB Long",SUMIFS('RAB Prices Long'!AN:AN,'RAB Prices Long'!$B:$B,'All Prices combined'!$D175,'RAB Prices Long'!$E:$E,'All Prices combined'!$G175)))),2)</f>
        <v>0</v>
      </c>
      <c r="AL175" s="2">
        <f>ROUND(IF($B175="Annuity",SUMIFS('Annuity Prices'!AO:AO,'Annuity Prices'!$B:$B,$D175,'Annuity Prices'!$E:$E,$G175),IF($B175="RAB Short",SUMIFS('RAB Prices Short'!AO:AO,'RAB Prices Short'!$B:$B,'All Prices combined'!$D175,'RAB Prices Short'!$E:$E,'All Prices combined'!$G175),IF($B175="RAB Long",SUMIFS('RAB Prices Long'!AO:AO,'RAB Prices Long'!$B:$B,'All Prices combined'!$D175,'RAB Prices Long'!$E:$E,'All Prices combined'!$G175)))),2)</f>
        <v>0</v>
      </c>
      <c r="AM175" s="2">
        <f>ROUND(IF($B175="Annuity",SUMIFS('Annuity Prices'!AP:AP,'Annuity Prices'!$B:$B,$D175,'Annuity Prices'!$E:$E,$G175),IF($B175="RAB Short",SUMIFS('RAB Prices Short'!AP:AP,'RAB Prices Short'!$B:$B,'All Prices combined'!$D175,'RAB Prices Short'!$E:$E,'All Prices combined'!$G175),IF($B175="RAB Long",SUMIFS('RAB Prices Long'!AP:AP,'RAB Prices Long'!$B:$B,'All Prices combined'!$D175,'RAB Prices Long'!$E:$E,'All Prices combined'!$G175)))),2)</f>
        <v>0</v>
      </c>
      <c r="AN175" s="2">
        <f>ROUND(IF($B175="Annuity",SUMIFS('Annuity Prices'!AQ:AQ,'Annuity Prices'!$B:$B,$D175,'Annuity Prices'!$E:$E,$G175),IF($B175="RAB Short",SUMIFS('RAB Prices Short'!AQ:AQ,'RAB Prices Short'!$B:$B,'All Prices combined'!$D175,'RAB Prices Short'!$E:$E,'All Prices combined'!$G175),IF($B175="RAB Long",SUMIFS('RAB Prices Long'!AQ:AQ,'RAB Prices Long'!$B:$B,'All Prices combined'!$D175,'RAB Prices Long'!$E:$E,'All Prices combined'!$G175)))),2)</f>
        <v>0</v>
      </c>
      <c r="AO175" s="2">
        <f>ROUND(IF($B175="Annuity",SUMIFS('Annuity Prices'!AR:AR,'Annuity Prices'!$B:$B,$D175,'Annuity Prices'!$E:$E,$G175),IF($B175="RAB Short",SUMIFS('RAB Prices Short'!AR:AR,'RAB Prices Short'!$B:$B,'All Prices combined'!$D175,'RAB Prices Short'!$E:$E,'All Prices combined'!$G175),IF($B175="RAB Long",SUMIFS('RAB Prices Long'!AR:AR,'RAB Prices Long'!$B:$B,'All Prices combined'!$D175,'RAB Prices Long'!$E:$E,'All Prices combined'!$G175)))),2)</f>
        <v>0</v>
      </c>
      <c r="AP175" s="2">
        <f>ROUND(IF($B175="Annuity",SUMIFS('Annuity Prices'!AS:AS,'Annuity Prices'!$B:$B,$D175,'Annuity Prices'!$E:$E,$G175),IF($B175="RAB Short",SUMIFS('RAB Prices Short'!AS:AS,'RAB Prices Short'!$B:$B,'All Prices combined'!$D175,'RAB Prices Short'!$E:$E,'All Prices combined'!$G175),IF($B175="RAB Long",SUMIFS('RAB Prices Long'!AS:AS,'RAB Prices Long'!$B:$B,'All Prices combined'!$D175,'RAB Prices Long'!$E:$E,'All Prices combined'!$G175)))),2)</f>
        <v>0</v>
      </c>
      <c r="AQ175" s="2">
        <f>ROUND(IF($B175="Annuity",SUMIFS('Annuity Prices'!AT:AT,'Annuity Prices'!$B:$B,$D175,'Annuity Prices'!$E:$E,$G175),IF($B175="RAB Short",SUMIFS('RAB Prices Short'!AT:AT,'RAB Prices Short'!$B:$B,'All Prices combined'!$D175,'RAB Prices Short'!$E:$E,'All Prices combined'!$G175),IF($B175="RAB Long",SUMIFS('RAB Prices Long'!AT:AT,'RAB Prices Long'!$B:$B,'All Prices combined'!$D175,'RAB Prices Long'!$E:$E,'All Prices combined'!$G175)))),2)</f>
        <v>0</v>
      </c>
      <c r="AR175" s="2">
        <f>ROUND(IF($B175="Annuity",SUMIFS('Annuity Prices'!AU:AU,'Annuity Prices'!$B:$B,$D175,'Annuity Prices'!$E:$E,$G175),IF($B175="RAB Short",SUMIFS('RAB Prices Short'!AU:AU,'RAB Prices Short'!$B:$B,'All Prices combined'!$D175,'RAB Prices Short'!$E:$E,'All Prices combined'!$G175),IF($B175="RAB Long",SUMIFS('RAB Prices Long'!AU:AU,'RAB Prices Long'!$B:$B,'All Prices combined'!$D175,'RAB Prices Long'!$E:$E,'All Prices combined'!$G175)))),2)</f>
        <v>0</v>
      </c>
      <c r="AS175" s="2">
        <f>ROUND(IF($B175="Annuity",SUMIFS('Annuity Prices'!AV:AV,'Annuity Prices'!$B:$B,$D175,'Annuity Prices'!$E:$E,$G175),IF($B175="RAB Short",SUMIFS('RAB Prices Short'!AV:AV,'RAB Prices Short'!$B:$B,'All Prices combined'!$D175,'RAB Prices Short'!$E:$E,'All Prices combined'!$G175),IF($B175="RAB Long",SUMIFS('RAB Prices Long'!AV:AV,'RAB Prices Long'!$B:$B,'All Prices combined'!$D175,'RAB Prices Long'!$E:$E,'All Prices combined'!$G175)))),2)</f>
        <v>0</v>
      </c>
      <c r="AT175" s="2">
        <f>ROUND(IF($B175="Annuity",SUMIFS('Annuity Prices'!AW:AW,'Annuity Prices'!$B:$B,$D175,'Annuity Prices'!$E:$E,$G175),IF($B175="RAB Short",SUMIFS('RAB Prices Short'!AW:AW,'RAB Prices Short'!$B:$B,'All Prices combined'!$D175,'RAB Prices Short'!$E:$E,'All Prices combined'!$G175),IF($B175="RAB Long",SUMIFS('RAB Prices Long'!AW:AW,'RAB Prices Long'!$B:$B,'All Prices combined'!$D175,'RAB Prices Long'!$E:$E,'All Prices combined'!$G175)))),2)</f>
        <v>0</v>
      </c>
      <c r="AU175" s="2">
        <f>ROUND(IF($B175="Annuity",SUMIFS('Annuity Prices'!AX:AX,'Annuity Prices'!$B:$B,$D175,'Annuity Prices'!$E:$E,$G175),IF($B175="RAB Short",SUMIFS('RAB Prices Short'!AX:AX,'RAB Prices Short'!$B:$B,'All Prices combined'!$D175,'RAB Prices Short'!$E:$E,'All Prices combined'!$G175),IF($B175="RAB Long",SUMIFS('RAB Prices Long'!AX:AX,'RAB Prices Long'!$B:$B,'All Prices combined'!$D175,'RAB Prices Long'!$E:$E,'All Prices combined'!$G175)))),2)</f>
        <v>0</v>
      </c>
      <c r="AV175" s="2">
        <f>ROUND(IF($B175="Annuity",SUMIFS('Annuity Prices'!AY:AY,'Annuity Prices'!$B:$B,$D175,'Annuity Prices'!$E:$E,$G175),IF($B175="RAB Short",SUMIFS('RAB Prices Short'!AY:AY,'RAB Prices Short'!$B:$B,'All Prices combined'!$D175,'RAB Prices Short'!$E:$E,'All Prices combined'!$G175),IF($B175="RAB Long",SUMIFS('RAB Prices Long'!AY:AY,'RAB Prices Long'!$B:$B,'All Prices combined'!$D175,'RAB Prices Long'!$E:$E,'All Prices combined'!$G175)))),2)</f>
        <v>0</v>
      </c>
      <c r="AW175" s="2">
        <f>ROUND(IF($B175="Annuity",SUMIFS('Annuity Prices'!AZ:AZ,'Annuity Prices'!$B:$B,$D175,'Annuity Prices'!$E:$E,$G175),IF($B175="RAB Short",SUMIFS('RAB Prices Short'!AZ:AZ,'RAB Prices Short'!$B:$B,'All Prices combined'!$D175,'RAB Prices Short'!$E:$E,'All Prices combined'!$G175),IF($B175="RAB Long",SUMIFS('RAB Prices Long'!AZ:AZ,'RAB Prices Long'!$B:$B,'All Prices combined'!$D175,'RAB Prices Long'!$E:$E,'All Prices combined'!$G175)))),2)</f>
        <v>0</v>
      </c>
      <c r="AX175" s="2">
        <f>ROUND(IF($B175="Annuity",SUMIFS('Annuity Prices'!BA:BA,'Annuity Prices'!$B:$B,$D175,'Annuity Prices'!$E:$E,$G175),IF($B175="RAB Short",SUMIFS('RAB Prices Short'!BA:BA,'RAB Prices Short'!$B:$B,'All Prices combined'!$D175,'RAB Prices Short'!$E:$E,'All Prices combined'!$G175),IF($B175="RAB Long",SUMIFS('RAB Prices Long'!BA:BA,'RAB Prices Long'!$B:$B,'All Prices combined'!$D175,'RAB Prices Long'!$E:$E,'All Prices combined'!$G175)))),2)</f>
        <v>0</v>
      </c>
      <c r="AY175" s="2">
        <f>ROUND(IF($B175="Annuity",SUMIFS('Annuity Prices'!BB:BB,'Annuity Prices'!$B:$B,$D175,'Annuity Prices'!$E:$E,$G175),IF($B175="RAB Short",SUMIFS('RAB Prices Short'!BB:BB,'RAB Prices Short'!$B:$B,'All Prices combined'!$D175,'RAB Prices Short'!$E:$E,'All Prices combined'!$G175),IF($B175="RAB Long",SUMIFS('RAB Prices Long'!BB:BB,'RAB Prices Long'!$B:$B,'All Prices combined'!$D175,'RAB Prices Long'!$E:$E,'All Prices combined'!$G175)))),2)</f>
        <v>0</v>
      </c>
      <c r="AZ175" s="2">
        <f>ROUND(IF($B175="Annuity",SUMIFS('Annuity Prices'!BC:BC,'Annuity Prices'!$B:$B,$D175,'Annuity Prices'!$E:$E,$G175),IF($B175="RAB Short",SUMIFS('RAB Prices Short'!BC:BC,'RAB Prices Short'!$B:$B,'All Prices combined'!$D175,'RAB Prices Short'!$E:$E,'All Prices combined'!$G175),IF($B175="RAB Long",SUMIFS('RAB Prices Long'!BC:BC,'RAB Prices Long'!$B:$B,'All Prices combined'!$D175,'RAB Prices Long'!$E:$E,'All Prices combined'!$G175)))),2)</f>
        <v>0</v>
      </c>
      <c r="BA175" s="2">
        <f>ROUND(IF($B175="Annuity",SUMIFS('Annuity Prices'!BD:BD,'Annuity Prices'!$B:$B,$D175,'Annuity Prices'!$E:$E,$G175),IF($B175="RAB Short",SUMIFS('RAB Prices Short'!BD:BD,'RAB Prices Short'!$B:$B,'All Prices combined'!$D175,'RAB Prices Short'!$E:$E,'All Prices combined'!$G175),IF($B175="RAB Long",SUMIFS('RAB Prices Long'!BD:BD,'RAB Prices Long'!$B:$B,'All Prices combined'!$D175,'RAB Prices Long'!$E:$E,'All Prices combined'!$G175)))),2)</f>
        <v>0</v>
      </c>
      <c r="BB175" s="2">
        <f>ROUND(IF($B175="Annuity",SUMIFS('Annuity Prices'!BE:BE,'Annuity Prices'!$B:$B,$D175,'Annuity Prices'!$E:$E,$G175),IF($B175="RAB Short",SUMIFS('RAB Prices Short'!BE:BE,'RAB Prices Short'!$B:$B,'All Prices combined'!$D175,'RAB Prices Short'!$E:$E,'All Prices combined'!$G175),IF($B175="RAB Long",SUMIFS('RAB Prices Long'!BE:BE,'RAB Prices Long'!$B:$B,'All Prices combined'!$D175,'RAB Prices Long'!$E:$E,'All Prices combined'!$G175)))),2)</f>
        <v>0</v>
      </c>
      <c r="BC175" s="2">
        <f>ROUND(IF($B175="Annuity",SUMIFS('Annuity Prices'!BF:BF,'Annuity Prices'!$B:$B,$D175,'Annuity Prices'!$E:$E,$G175),IF($B175="RAB Short",SUMIFS('RAB Prices Short'!BF:BF,'RAB Prices Short'!$B:$B,'All Prices combined'!$D175,'RAB Prices Short'!$E:$E,'All Prices combined'!$G175),IF($B175="RAB Long",SUMIFS('RAB Prices Long'!BF:BF,'RAB Prices Long'!$B:$B,'All Prices combined'!$D175,'RAB Prices Long'!$E:$E,'All Prices combined'!$G175)))),2)</f>
        <v>0</v>
      </c>
      <c r="BD175" s="2">
        <f>ROUND(IF($B175="Annuity",SUMIFS('Annuity Prices'!BG:BG,'Annuity Prices'!$B:$B,$D175,'Annuity Prices'!$E:$E,$G175),IF($B175="RAB Short",SUMIFS('RAB Prices Short'!BG:BG,'RAB Prices Short'!$B:$B,'All Prices combined'!$D175,'RAB Prices Short'!$E:$E,'All Prices combined'!$G175),IF($B175="RAB Long",SUMIFS('RAB Prices Long'!BG:BG,'RAB Prices Long'!$B:$B,'All Prices combined'!$D175,'RAB Prices Long'!$E:$E,'All Prices combined'!$G175)))),2)</f>
        <v>0</v>
      </c>
      <c r="BE175" s="2">
        <f>ROUND(IF($B175="Annuity",SUMIFS('Annuity Prices'!BH:BH,'Annuity Prices'!$B:$B,$D175,'Annuity Prices'!$E:$E,$G175),IF($B175="RAB Short",SUMIFS('RAB Prices Short'!BH:BH,'RAB Prices Short'!$B:$B,'All Prices combined'!$D175,'RAB Prices Short'!$E:$E,'All Prices combined'!$G175),IF($B175="RAB Long",SUMIFS('RAB Prices Long'!BH:BH,'RAB Prices Long'!$B:$B,'All Prices combined'!$D175,'RAB Prices Long'!$E:$E,'All Prices combined'!$G175)))),2)</f>
        <v>0</v>
      </c>
      <c r="BF175" s="2">
        <f>ROUND(IF($B175="Annuity",SUMIFS('Annuity Prices'!BI:BI,'Annuity Prices'!$B:$B,$D175,'Annuity Prices'!$E:$E,$G175),IF($B175="RAB Short",SUMIFS('RAB Prices Short'!BI:BI,'RAB Prices Short'!$B:$B,'All Prices combined'!$D175,'RAB Prices Short'!$E:$E,'All Prices combined'!$G175),IF($B175="RAB Long",SUMIFS('RAB Prices Long'!BI:BI,'RAB Prices Long'!$B:$B,'All Prices combined'!$D175,'RAB Prices Long'!$E:$E,'All Prices combined'!$G175)))),2)</f>
        <v>0</v>
      </c>
      <c r="BG175" s="2">
        <f>ROUND(IF($B175="Annuity",SUMIFS('Annuity Prices'!BJ:BJ,'Annuity Prices'!$B:$B,$D175,'Annuity Prices'!$E:$E,$G175),IF($B175="RAB Short",SUMIFS('RAB Prices Short'!BJ:BJ,'RAB Prices Short'!$B:$B,'All Prices combined'!$D175,'RAB Prices Short'!$E:$E,'All Prices combined'!$G175),IF($B175="RAB Long",SUMIFS('RAB Prices Long'!BJ:BJ,'RAB Prices Long'!$B:$B,'All Prices combined'!$D175,'RAB Prices Long'!$E:$E,'All Prices combined'!$G175)))),2)</f>
        <v>0</v>
      </c>
      <c r="BH175" s="2">
        <f>ROUND(IF($B175="Annuity",SUMIFS('Annuity Prices'!BK:BK,'Annuity Prices'!$B:$B,$D175,'Annuity Prices'!$E:$E,$G175),IF($B175="RAB Short",SUMIFS('RAB Prices Short'!BK:BK,'RAB Prices Short'!$B:$B,'All Prices combined'!$D175,'RAB Prices Short'!$E:$E,'All Prices combined'!$G175),IF($B175="RAB Long",SUMIFS('RAB Prices Long'!BK:BK,'RAB Prices Long'!$B:$B,'All Prices combined'!$D175,'RAB Prices Long'!$E:$E,'All Prices combined'!$G175)))),2)</f>
        <v>0</v>
      </c>
      <c r="BI175" s="2">
        <f>ROUND(IF($B175="Annuity",SUMIFS('Annuity Prices'!BL:BL,'Annuity Prices'!$B:$B,$D175,'Annuity Prices'!$E:$E,$G175),IF($B175="RAB Short",SUMIFS('RAB Prices Short'!BL:BL,'RAB Prices Short'!$B:$B,'All Prices combined'!$D175,'RAB Prices Short'!$E:$E,'All Prices combined'!$G175),IF($B175="RAB Long",SUMIFS('RAB Prices Long'!BL:BL,'RAB Prices Long'!$B:$B,'All Prices combined'!$D175,'RAB Prices Long'!$E:$E,'All Prices combined'!$G175)))),2)</f>
        <v>0</v>
      </c>
      <c r="BJ175" s="2">
        <f>ROUND(IF($B175="Annuity",SUMIFS('Annuity Prices'!BM:BM,'Annuity Prices'!$B:$B,$D175,'Annuity Prices'!$E:$E,$G175),IF($B175="RAB Short",SUMIFS('RAB Prices Short'!BM:BM,'RAB Prices Short'!$B:$B,'All Prices combined'!$D175,'RAB Prices Short'!$E:$E,'All Prices combined'!$G175),IF($B175="RAB Long",SUMIFS('RAB Prices Long'!BM:BM,'RAB Prices Long'!$B:$B,'All Prices combined'!$D175,'RAB Prices Long'!$E:$E,'All Prices combined'!$G175)))),2)</f>
        <v>0</v>
      </c>
      <c r="BK175" s="2">
        <f>ROUND(IF($B175="Annuity",SUMIFS('Annuity Prices'!BN:BN,'Annuity Prices'!$B:$B,$D175,'Annuity Prices'!$E:$E,$G175),IF($B175="RAB Short",SUMIFS('RAB Prices Short'!BN:BN,'RAB Prices Short'!$B:$B,'All Prices combined'!$D175,'RAB Prices Short'!$E:$E,'All Prices combined'!$G175),IF($B175="RAB Long",SUMIFS('RAB Prices Long'!BN:BN,'RAB Prices Long'!$B:$B,'All Prices combined'!$D175,'RAB Prices Long'!$E:$E,'All Prices combined'!$G175)))),2)</f>
        <v>0</v>
      </c>
      <c r="BL175" s="2">
        <f>ROUND(IF($B175="Annuity",SUMIFS('Annuity Prices'!BO:BO,'Annuity Prices'!$B:$B,$D175,'Annuity Prices'!$E:$E,$G175),IF($B175="RAB Short",SUMIFS('RAB Prices Short'!BO:BO,'RAB Prices Short'!$B:$B,'All Prices combined'!$D175,'RAB Prices Short'!$E:$E,'All Prices combined'!$G175),IF($B175="RAB Long",SUMIFS('RAB Prices Long'!BO:BO,'RAB Prices Long'!$B:$B,'All Prices combined'!$D175,'RAB Prices Long'!$E:$E,'All Prices combined'!$G175)))),2)</f>
        <v>0</v>
      </c>
      <c r="BM175" s="2">
        <f>ROUND(IF($B175="Annuity",SUMIFS('Annuity Prices'!BP:BP,'Annuity Prices'!$B:$B,$D175,'Annuity Prices'!$E:$E,$G175),IF($B175="RAB Short",SUMIFS('RAB Prices Short'!BP:BP,'RAB Prices Short'!$B:$B,'All Prices combined'!$D175,'RAB Prices Short'!$E:$E,'All Prices combined'!$G175),IF($B175="RAB Long",SUMIFS('RAB Prices Long'!BP:BP,'RAB Prices Long'!$B:$B,'All Prices combined'!$D175,'RAB Prices Long'!$E:$E,'All Prices combined'!$G175)))),2)</f>
        <v>0</v>
      </c>
      <c r="BN175" s="2">
        <f>ROUND(IF($B175="Annuity",SUMIFS('Annuity Prices'!BQ:BQ,'Annuity Prices'!$B:$B,$D175,'Annuity Prices'!$E:$E,$G175),IF($B175="RAB Short",SUMIFS('RAB Prices Short'!BQ:BQ,'RAB Prices Short'!$B:$B,'All Prices combined'!$D175,'RAB Prices Short'!$E:$E,'All Prices combined'!$G175),IF($B175="RAB Long",SUMIFS('RAB Prices Long'!BQ:BQ,'RAB Prices Long'!$B:$B,'All Prices combined'!$D175,'RAB Prices Long'!$E:$E,'All Prices combined'!$G175)))),2)</f>
        <v>0</v>
      </c>
      <c r="BO175" s="2">
        <f>ROUND(IF($B175="Annuity",SUMIFS('Annuity Prices'!BR:BR,'Annuity Prices'!$B:$B,$D175,'Annuity Prices'!$E:$E,$G175),IF($B175="RAB Short",SUMIFS('RAB Prices Short'!BR:BR,'RAB Prices Short'!$B:$B,'All Prices combined'!$D175,'RAB Prices Short'!$E:$E,'All Prices combined'!$G175),IF($B175="RAB Long",SUMIFS('RAB Prices Long'!BR:BR,'RAB Prices Long'!$B:$B,'All Prices combined'!$D175,'RAB Prices Long'!$E:$E,'All Prices combined'!$G175)))),2)</f>
        <v>0</v>
      </c>
      <c r="BP175" s="2">
        <f>ROUND(IF($B175="Annuity",SUMIFS('Annuity Prices'!BS:BS,'Annuity Prices'!$B:$B,$D175,'Annuity Prices'!$E:$E,$G175),IF($B175="RAB Short",SUMIFS('RAB Prices Short'!BS:BS,'RAB Prices Short'!$B:$B,'All Prices combined'!$D175,'RAB Prices Short'!$E:$E,'All Prices combined'!$G175),IF($B175="RAB Long",SUMIFS('RAB Prices Long'!BS:BS,'RAB Prices Long'!$B:$B,'All Prices combined'!$D175,'RAB Prices Long'!$E:$E,'All Prices combined'!$G175)))),2)</f>
        <v>0</v>
      </c>
      <c r="BQ175" s="2">
        <f>ROUND(IF($B175="Annuity",SUMIFS('Annuity Prices'!BT:BT,'Annuity Prices'!$B:$B,$D175,'Annuity Prices'!$E:$E,$G175),IF($B175="RAB Short",SUMIFS('RAB Prices Short'!BT:BT,'RAB Prices Short'!$B:$B,'All Prices combined'!$D175,'RAB Prices Short'!$E:$E,'All Prices combined'!$G175),IF($B175="RAB Long",SUMIFS('RAB Prices Long'!BT:BT,'RAB Prices Long'!$B:$B,'All Prices combined'!$D175,'RAB Prices Long'!$E:$E,'All Prices combined'!$G175)))),2)</f>
        <v>0</v>
      </c>
      <c r="BR175" s="2">
        <f>ROUND(IF($B175="Annuity",SUMIFS('Annuity Prices'!BU:BU,'Annuity Prices'!$B:$B,$D175,'Annuity Prices'!$E:$E,$G175),IF($B175="RAB Short",SUMIFS('RAB Prices Short'!BU:BU,'RAB Prices Short'!$B:$B,'All Prices combined'!$D175,'RAB Prices Short'!$E:$E,'All Prices combined'!$G175),IF($B175="RAB Long",SUMIFS('RAB Prices Long'!BU:BU,'RAB Prices Long'!$B:$B,'All Prices combined'!$D175,'RAB Prices Long'!$E:$E,'All Prices combined'!$G175)))),2)</f>
        <v>0</v>
      </c>
      <c r="BS175" s="2">
        <f>ROUND(IF($B175="Annuity",SUMIFS('Annuity Prices'!BV:BV,'Annuity Prices'!$B:$B,$D175,'Annuity Prices'!$E:$E,$G175),IF($B175="RAB Short",SUMIFS('RAB Prices Short'!BV:BV,'RAB Prices Short'!$B:$B,'All Prices combined'!$D175,'RAB Prices Short'!$E:$E,'All Prices combined'!$G175),IF($B175="RAB Long",SUMIFS('RAB Prices Long'!BV:BV,'RAB Prices Long'!$B:$B,'All Prices combined'!$D175,'RAB Prices Long'!$E:$E,'All Prices combined'!$G175)))),2)</f>
        <v>0</v>
      </c>
      <c r="BT175" s="2">
        <f>ROUND(IF($B175="Annuity",SUMIFS('Annuity Prices'!BW:BW,'Annuity Prices'!$B:$B,$D175,'Annuity Prices'!$E:$E,$G175),IF($B175="RAB Short",SUMIFS('RAB Prices Short'!BW:BW,'RAB Prices Short'!$B:$B,'All Prices combined'!$D175,'RAB Prices Short'!$E:$E,'All Prices combined'!$G175),IF($B175="RAB Long",SUMIFS('RAB Prices Long'!BW:BW,'RAB Prices Long'!$B:$B,'All Prices combined'!$D175,'RAB Prices Long'!$E:$E,'All Prices combined'!$G175)))),2)</f>
        <v>0</v>
      </c>
      <c r="BU175" s="2">
        <f>ROUND(IF($B175="Annuity",SUMIFS('Annuity Prices'!BX:BX,'Annuity Prices'!$B:$B,$D175,'Annuity Prices'!$E:$E,$G175),IF($B175="RAB Short",SUMIFS('RAB Prices Short'!BX:BX,'RAB Prices Short'!$B:$B,'All Prices combined'!$D175,'RAB Prices Short'!$E:$E,'All Prices combined'!$G175),IF($B175="RAB Long",SUMIFS('RAB Prices Long'!BX:BX,'RAB Prices Long'!$B:$B,'All Prices combined'!$D175,'RAB Prices Long'!$E:$E,'All Prices combined'!$G175)))),2)</f>
        <v>0</v>
      </c>
    </row>
    <row r="176" spans="2:73" x14ac:dyDescent="0.25">
      <c r="B176" t="s">
        <v>37</v>
      </c>
      <c r="C176" s="1">
        <v>30</v>
      </c>
      <c r="D176" s="1" t="s">
        <v>215</v>
      </c>
      <c r="E176" s="1" t="s">
        <v>209</v>
      </c>
      <c r="F176" s="1" t="s">
        <v>214</v>
      </c>
      <c r="G176" s="1" t="s">
        <v>38</v>
      </c>
      <c r="H176" s="1" t="s">
        <v>128</v>
      </c>
      <c r="I176" s="2">
        <f>ROUND(IF($B176="Annuity",SUMIFS('Annuity Prices'!L:L,'Annuity Prices'!$B:$B,$D176,'Annuity Prices'!$E:$E,$G176),IF($B176="RAB Short",SUMIFS('RAB Prices Short'!L:L,'RAB Prices Short'!$B:$B,'All Prices combined'!$D176,'RAB Prices Short'!$E:$E,'All Prices combined'!$G176),IF($B176="RAB Long",SUMIFS('RAB Prices Long'!L:L,'RAB Prices Long'!$B:$B,'All Prices combined'!$D176,'RAB Prices Long'!$E:$E,'All Prices combined'!$G176)))),2)</f>
        <v>3.12</v>
      </c>
      <c r="J176" s="2">
        <f>ROUND(IF($B176="Annuity",SUMIFS('Annuity Prices'!M:M,'Annuity Prices'!$B:$B,$D176,'Annuity Prices'!$E:$E,$G176),IF($B176="RAB Short",SUMIFS('RAB Prices Short'!M:M,'RAB Prices Short'!$B:$B,'All Prices combined'!$D176,'RAB Prices Short'!$E:$E,'All Prices combined'!$G176),IF($B176="RAB Long",SUMIFS('RAB Prices Long'!M:M,'RAB Prices Long'!$B:$B,'All Prices combined'!$D176,'RAB Prices Long'!$E:$E,'All Prices combined'!$G176)))),2)</f>
        <v>3.21</v>
      </c>
      <c r="K176" s="2">
        <f>ROUND(IF($B176="Annuity",SUMIFS('Annuity Prices'!N:N,'Annuity Prices'!$B:$B,$D176,'Annuity Prices'!$E:$E,$G176),IF($B176="RAB Short",SUMIFS('RAB Prices Short'!N:N,'RAB Prices Short'!$B:$B,'All Prices combined'!$D176,'RAB Prices Short'!$E:$E,'All Prices combined'!$G176),IF($B176="RAB Long",SUMIFS('RAB Prices Long'!N:N,'RAB Prices Long'!$B:$B,'All Prices combined'!$D176,'RAB Prices Long'!$E:$E,'All Prices combined'!$G176)))),2)</f>
        <v>3.31</v>
      </c>
      <c r="L176" s="2">
        <f>ROUND(IF($B176="Annuity",SUMIFS('Annuity Prices'!O:O,'Annuity Prices'!$B:$B,$D176,'Annuity Prices'!$E:$E,$G176),IF($B176="RAB Short",SUMIFS('RAB Prices Short'!O:O,'RAB Prices Short'!$B:$B,'All Prices combined'!$D176,'RAB Prices Short'!$E:$E,'All Prices combined'!$G176),IF($B176="RAB Long",SUMIFS('RAB Prices Long'!O:O,'RAB Prices Long'!$B:$B,'All Prices combined'!$D176,'RAB Prices Long'!$E:$E,'All Prices combined'!$G176)))),2)</f>
        <v>3.4</v>
      </c>
      <c r="M176" s="2">
        <f>ROUND(IF($B176="Annuity",SUMIFS('Annuity Prices'!P:P,'Annuity Prices'!$B:$B,$D176,'Annuity Prices'!$E:$E,$G176),IF($B176="RAB Short",SUMIFS('RAB Prices Short'!P:P,'RAB Prices Short'!$B:$B,'All Prices combined'!$D176,'RAB Prices Short'!$E:$E,'All Prices combined'!$G176),IF($B176="RAB Long",SUMIFS('RAB Prices Long'!P:P,'RAB Prices Long'!$B:$B,'All Prices combined'!$D176,'RAB Prices Long'!$E:$E,'All Prices combined'!$G176)))),2)</f>
        <v>3.37</v>
      </c>
      <c r="N176" s="2">
        <f>ROUND(IF($B176="Annuity",SUMIFS('Annuity Prices'!Q:Q,'Annuity Prices'!$B:$B,$D176,'Annuity Prices'!$E:$E,$G176),IF($B176="RAB Short",SUMIFS('RAB Prices Short'!Q:Q,'RAB Prices Short'!$B:$B,'All Prices combined'!$D176,'RAB Prices Short'!$E:$E,'All Prices combined'!$G176),IF($B176="RAB Long",SUMIFS('RAB Prices Long'!Q:Q,'RAB Prices Long'!$B:$B,'All Prices combined'!$D176,'RAB Prices Long'!$E:$E,'All Prices combined'!$G176)))),2)</f>
        <v>3.45</v>
      </c>
      <c r="O176" s="2">
        <f>ROUND(IF($B176="Annuity",SUMIFS('Annuity Prices'!R:R,'Annuity Prices'!$B:$B,$D176,'Annuity Prices'!$E:$E,$G176),IF($B176="RAB Short",SUMIFS('RAB Prices Short'!R:R,'RAB Prices Short'!$B:$B,'All Prices combined'!$D176,'RAB Prices Short'!$E:$E,'All Prices combined'!$G176),IF($B176="RAB Long",SUMIFS('RAB Prices Long'!R:R,'RAB Prices Long'!$B:$B,'All Prices combined'!$D176,'RAB Prices Long'!$E:$E,'All Prices combined'!$G176)))),2)</f>
        <v>3.54</v>
      </c>
      <c r="P176" s="2">
        <f>ROUND(IF($B176="Annuity",SUMIFS('Annuity Prices'!S:S,'Annuity Prices'!$B:$B,$D176,'Annuity Prices'!$E:$E,$G176),IF($B176="RAB Short",SUMIFS('RAB Prices Short'!S:S,'RAB Prices Short'!$B:$B,'All Prices combined'!$D176,'RAB Prices Short'!$E:$E,'All Prices combined'!$G176),IF($B176="RAB Long",SUMIFS('RAB Prices Long'!S:S,'RAB Prices Long'!$B:$B,'All Prices combined'!$D176,'RAB Prices Long'!$E:$E,'All Prices combined'!$G176)))),2)</f>
        <v>3.62</v>
      </c>
      <c r="Q176" s="2">
        <f>ROUND(IF($B176="Annuity",SUMIFS('Annuity Prices'!T:T,'Annuity Prices'!$B:$B,$D176,'Annuity Prices'!$E:$E,$G176),IF($B176="RAB Short",SUMIFS('RAB Prices Short'!T:T,'RAB Prices Short'!$B:$B,'All Prices combined'!$D176,'RAB Prices Short'!$E:$E,'All Prices combined'!$G176),IF($B176="RAB Long",SUMIFS('RAB Prices Long'!T:T,'RAB Prices Long'!$B:$B,'All Prices combined'!$D176,'RAB Prices Long'!$E:$E,'All Prices combined'!$G176)))),2)</f>
        <v>3.71</v>
      </c>
      <c r="R176" s="2">
        <f>ROUND(IF($B176="Annuity",SUMIFS('Annuity Prices'!U:U,'Annuity Prices'!$B:$B,$D176,'Annuity Prices'!$E:$E,$G176),IF($B176="RAB Short",SUMIFS('RAB Prices Short'!U:U,'RAB Prices Short'!$B:$B,'All Prices combined'!$D176,'RAB Prices Short'!$E:$E,'All Prices combined'!$G176),IF($B176="RAB Long",SUMIFS('RAB Prices Long'!U:U,'RAB Prices Long'!$B:$B,'All Prices combined'!$D176,'RAB Prices Long'!$E:$E,'All Prices combined'!$G176)))),2)</f>
        <v>3.8</v>
      </c>
      <c r="S176" s="2">
        <f>ROUND(IF($B176="Annuity",SUMIFS('Annuity Prices'!V:V,'Annuity Prices'!$B:$B,$D176,'Annuity Prices'!$E:$E,$G176),IF($B176="RAB Short",SUMIFS('RAB Prices Short'!V:V,'RAB Prices Short'!$B:$B,'All Prices combined'!$D176,'RAB Prices Short'!$E:$E,'All Prices combined'!$G176),IF($B176="RAB Long",SUMIFS('RAB Prices Long'!V:V,'RAB Prices Long'!$B:$B,'All Prices combined'!$D176,'RAB Prices Long'!$E:$E,'All Prices combined'!$G176)))),2)</f>
        <v>3.89</v>
      </c>
      <c r="T176" s="2">
        <f>ROUND(IF($B176="Annuity",SUMIFS('Annuity Prices'!W:W,'Annuity Prices'!$B:$B,$D176,'Annuity Prices'!$E:$E,$G176),IF($B176="RAB Short",SUMIFS('RAB Prices Short'!W:W,'RAB Prices Short'!$B:$B,'All Prices combined'!$D176,'RAB Prices Short'!$E:$E,'All Prices combined'!$G176),IF($B176="RAB Long",SUMIFS('RAB Prices Long'!W:W,'RAB Prices Long'!$B:$B,'All Prices combined'!$D176,'RAB Prices Long'!$E:$E,'All Prices combined'!$G176)))),2)</f>
        <v>3.99</v>
      </c>
      <c r="U176" s="2">
        <f>ROUND(IF($B176="Annuity",SUMIFS('Annuity Prices'!X:X,'Annuity Prices'!$B:$B,$D176,'Annuity Prices'!$E:$E,$G176),IF($B176="RAB Short",SUMIFS('RAB Prices Short'!X:X,'RAB Prices Short'!$B:$B,'All Prices combined'!$D176,'RAB Prices Short'!$E:$E,'All Prices combined'!$G176),IF($B176="RAB Long",SUMIFS('RAB Prices Long'!X:X,'RAB Prices Long'!$B:$B,'All Prices combined'!$D176,'RAB Prices Long'!$E:$E,'All Prices combined'!$G176)))),2)</f>
        <v>4.08</v>
      </c>
      <c r="V176" s="2">
        <f>ROUND(IF($B176="Annuity",SUMIFS('Annuity Prices'!Y:Y,'Annuity Prices'!$B:$B,$D176,'Annuity Prices'!$E:$E,$G176),IF($B176="RAB Short",SUMIFS('RAB Prices Short'!Y:Y,'RAB Prices Short'!$B:$B,'All Prices combined'!$D176,'RAB Prices Short'!$E:$E,'All Prices combined'!$G176),IF($B176="RAB Long",SUMIFS('RAB Prices Long'!Y:Y,'RAB Prices Long'!$B:$B,'All Prices combined'!$D176,'RAB Prices Long'!$E:$E,'All Prices combined'!$G176)))),2)</f>
        <v>4.1900000000000004</v>
      </c>
      <c r="W176" s="2">
        <f>ROUND(IF($B176="Annuity",SUMIFS('Annuity Prices'!Z:Z,'Annuity Prices'!$B:$B,$D176,'Annuity Prices'!$E:$E,$G176),IF($B176="RAB Short",SUMIFS('RAB Prices Short'!Z:Z,'RAB Prices Short'!$B:$B,'All Prices combined'!$D176,'RAB Prices Short'!$E:$E,'All Prices combined'!$G176),IF($B176="RAB Long",SUMIFS('RAB Prices Long'!Z:Z,'RAB Prices Long'!$B:$B,'All Prices combined'!$D176,'RAB Prices Long'!$E:$E,'All Prices combined'!$G176)))),2)</f>
        <v>4.29</v>
      </c>
      <c r="X176" s="2">
        <f>ROUND(IF($B176="Annuity",SUMIFS('Annuity Prices'!AA:AA,'Annuity Prices'!$B:$B,$D176,'Annuity Prices'!$E:$E,$G176),IF($B176="RAB Short",SUMIFS('RAB Prices Short'!AA:AA,'RAB Prices Short'!$B:$B,'All Prices combined'!$D176,'RAB Prices Short'!$E:$E,'All Prices combined'!$G176),IF($B176="RAB Long",SUMIFS('RAB Prices Long'!AA:AA,'RAB Prices Long'!$B:$B,'All Prices combined'!$D176,'RAB Prices Long'!$E:$E,'All Prices combined'!$G176)))),2)</f>
        <v>4.4000000000000004</v>
      </c>
      <c r="Y176" s="2">
        <f>ROUND(IF($B176="Annuity",SUMIFS('Annuity Prices'!AB:AB,'Annuity Prices'!$B:$B,$D176,'Annuity Prices'!$E:$E,$G176),IF($B176="RAB Short",SUMIFS('RAB Prices Short'!AB:AB,'RAB Prices Short'!$B:$B,'All Prices combined'!$D176,'RAB Prices Short'!$E:$E,'All Prices combined'!$G176),IF($B176="RAB Long",SUMIFS('RAB Prices Long'!AB:AB,'RAB Prices Long'!$B:$B,'All Prices combined'!$D176,'RAB Prices Long'!$E:$E,'All Prices combined'!$G176)))),2)</f>
        <v>4.5</v>
      </c>
      <c r="Z176" s="2">
        <f>ROUND(IF($B176="Annuity",SUMIFS('Annuity Prices'!AC:AC,'Annuity Prices'!$B:$B,$D176,'Annuity Prices'!$E:$E,$G176),IF($B176="RAB Short",SUMIFS('RAB Prices Short'!AC:AC,'RAB Prices Short'!$B:$B,'All Prices combined'!$D176,'RAB Prices Short'!$E:$E,'All Prices combined'!$G176),IF($B176="RAB Long",SUMIFS('RAB Prices Long'!AC:AC,'RAB Prices Long'!$B:$B,'All Prices combined'!$D176,'RAB Prices Long'!$E:$E,'All Prices combined'!$G176)))),2)</f>
        <v>4.6100000000000003</v>
      </c>
      <c r="AA176" s="2">
        <f>ROUND(IF($B176="Annuity",SUMIFS('Annuity Prices'!AD:AD,'Annuity Prices'!$B:$B,$D176,'Annuity Prices'!$E:$E,$G176),IF($B176="RAB Short",SUMIFS('RAB Prices Short'!AD:AD,'RAB Prices Short'!$B:$B,'All Prices combined'!$D176,'RAB Prices Short'!$E:$E,'All Prices combined'!$G176),IF($B176="RAB Long",SUMIFS('RAB Prices Long'!AD:AD,'RAB Prices Long'!$B:$B,'All Prices combined'!$D176,'RAB Prices Long'!$E:$E,'All Prices combined'!$G176)))),2)</f>
        <v>4.7300000000000004</v>
      </c>
      <c r="AB176" s="2">
        <f>ROUND(IF($B176="Annuity",SUMIFS('Annuity Prices'!AE:AE,'Annuity Prices'!$B:$B,$D176,'Annuity Prices'!$E:$E,$G176),IF($B176="RAB Short",SUMIFS('RAB Prices Short'!AE:AE,'RAB Prices Short'!$B:$B,'All Prices combined'!$D176,'RAB Prices Short'!$E:$E,'All Prices combined'!$G176),IF($B176="RAB Long",SUMIFS('RAB Prices Long'!AE:AE,'RAB Prices Long'!$B:$B,'All Prices combined'!$D176,'RAB Prices Long'!$E:$E,'All Prices combined'!$G176)))),2)</f>
        <v>4.84</v>
      </c>
      <c r="AC176" s="2">
        <f>ROUND(IF($B176="Annuity",SUMIFS('Annuity Prices'!AF:AF,'Annuity Prices'!$B:$B,$D176,'Annuity Prices'!$E:$E,$G176),IF($B176="RAB Short",SUMIFS('RAB Prices Short'!AF:AF,'RAB Prices Short'!$B:$B,'All Prices combined'!$D176,'RAB Prices Short'!$E:$E,'All Prices combined'!$G176),IF($B176="RAB Long",SUMIFS('RAB Prices Long'!AF:AF,'RAB Prices Long'!$B:$B,'All Prices combined'!$D176,'RAB Prices Long'!$E:$E,'All Prices combined'!$G176)))),2)</f>
        <v>4.96</v>
      </c>
      <c r="AD176" s="2">
        <f>ROUND(IF($B176="Annuity",SUMIFS('Annuity Prices'!AG:AG,'Annuity Prices'!$B:$B,$D176,'Annuity Prices'!$E:$E,$G176),IF($B176="RAB Short",SUMIFS('RAB Prices Short'!AG:AG,'RAB Prices Short'!$B:$B,'All Prices combined'!$D176,'RAB Prices Short'!$E:$E,'All Prices combined'!$G176),IF($B176="RAB Long",SUMIFS('RAB Prices Long'!AG:AG,'RAB Prices Long'!$B:$B,'All Prices combined'!$D176,'RAB Prices Long'!$E:$E,'All Prices combined'!$G176)))),2)</f>
        <v>5.08</v>
      </c>
      <c r="AE176" s="2">
        <f>ROUND(IF($B176="Annuity",SUMIFS('Annuity Prices'!AH:AH,'Annuity Prices'!$B:$B,$D176,'Annuity Prices'!$E:$E,$G176),IF($B176="RAB Short",SUMIFS('RAB Prices Short'!AH:AH,'RAB Prices Short'!$B:$B,'All Prices combined'!$D176,'RAB Prices Short'!$E:$E,'All Prices combined'!$G176),IF($B176="RAB Long",SUMIFS('RAB Prices Long'!AH:AH,'RAB Prices Long'!$B:$B,'All Prices combined'!$D176,'RAB Prices Long'!$E:$E,'All Prices combined'!$G176)))),2)</f>
        <v>5.21</v>
      </c>
      <c r="AF176" s="2">
        <f>ROUND(IF($B176="Annuity",SUMIFS('Annuity Prices'!AI:AI,'Annuity Prices'!$B:$B,$D176,'Annuity Prices'!$E:$E,$G176),IF($B176="RAB Short",SUMIFS('RAB Prices Short'!AI:AI,'RAB Prices Short'!$B:$B,'All Prices combined'!$D176,'RAB Prices Short'!$E:$E,'All Prices combined'!$G176),IF($B176="RAB Long",SUMIFS('RAB Prices Long'!AI:AI,'RAB Prices Long'!$B:$B,'All Prices combined'!$D176,'RAB Prices Long'!$E:$E,'All Prices combined'!$G176)))),2)</f>
        <v>5.34</v>
      </c>
      <c r="AG176" s="2">
        <f>ROUND(IF($B176="Annuity",SUMIFS('Annuity Prices'!AJ:AJ,'Annuity Prices'!$B:$B,$D176,'Annuity Prices'!$E:$E,$G176),IF($B176="RAB Short",SUMIFS('RAB Prices Short'!AJ:AJ,'RAB Prices Short'!$B:$B,'All Prices combined'!$D176,'RAB Prices Short'!$E:$E,'All Prices combined'!$G176),IF($B176="RAB Long",SUMIFS('RAB Prices Long'!AJ:AJ,'RAB Prices Long'!$B:$B,'All Prices combined'!$D176,'RAB Prices Long'!$E:$E,'All Prices combined'!$G176)))),2)</f>
        <v>5.46</v>
      </c>
      <c r="AH176" s="2">
        <f>ROUND(IF($B176="Annuity",SUMIFS('Annuity Prices'!AK:AK,'Annuity Prices'!$B:$B,$D176,'Annuity Prices'!$E:$E,$G176),IF($B176="RAB Short",SUMIFS('RAB Prices Short'!AK:AK,'RAB Prices Short'!$B:$B,'All Prices combined'!$D176,'RAB Prices Short'!$E:$E,'All Prices combined'!$G176),IF($B176="RAB Long",SUMIFS('RAB Prices Long'!AK:AK,'RAB Prices Long'!$B:$B,'All Prices combined'!$D176,'RAB Prices Long'!$E:$E,'All Prices combined'!$G176)))),2)</f>
        <v>5.6</v>
      </c>
      <c r="AI176" s="2">
        <f>ROUND(IF($B176="Annuity",SUMIFS('Annuity Prices'!AL:AL,'Annuity Prices'!$B:$B,$D176,'Annuity Prices'!$E:$E,$G176),IF($B176="RAB Short",SUMIFS('RAB Prices Short'!AL:AL,'RAB Prices Short'!$B:$B,'All Prices combined'!$D176,'RAB Prices Short'!$E:$E,'All Prices combined'!$G176),IF($B176="RAB Long",SUMIFS('RAB Prices Long'!AL:AL,'RAB Prices Long'!$B:$B,'All Prices combined'!$D176,'RAB Prices Long'!$E:$E,'All Prices combined'!$G176)))),2)</f>
        <v>5.74</v>
      </c>
      <c r="AJ176" s="2">
        <f>ROUND(IF($B176="Annuity",SUMIFS('Annuity Prices'!AM:AM,'Annuity Prices'!$B:$B,$D176,'Annuity Prices'!$E:$E,$G176),IF($B176="RAB Short",SUMIFS('RAB Prices Short'!AM:AM,'RAB Prices Short'!$B:$B,'All Prices combined'!$D176,'RAB Prices Short'!$E:$E,'All Prices combined'!$G176),IF($B176="RAB Long",SUMIFS('RAB Prices Long'!AM:AM,'RAB Prices Long'!$B:$B,'All Prices combined'!$D176,'RAB Prices Long'!$E:$E,'All Prices combined'!$G176)))),2)</f>
        <v>5.88</v>
      </c>
      <c r="AK176" s="2">
        <f>ROUND(IF($B176="Annuity",SUMIFS('Annuity Prices'!AN:AN,'Annuity Prices'!$B:$B,$D176,'Annuity Prices'!$E:$E,$G176),IF($B176="RAB Short",SUMIFS('RAB Prices Short'!AN:AN,'RAB Prices Short'!$B:$B,'All Prices combined'!$D176,'RAB Prices Short'!$E:$E,'All Prices combined'!$G176),IF($B176="RAB Long",SUMIFS('RAB Prices Long'!AN:AN,'RAB Prices Long'!$B:$B,'All Prices combined'!$D176,'RAB Prices Long'!$E:$E,'All Prices combined'!$G176)))),2)</f>
        <v>6.02</v>
      </c>
      <c r="AL176" s="2">
        <f>ROUND(IF($B176="Annuity",SUMIFS('Annuity Prices'!AO:AO,'Annuity Prices'!$B:$B,$D176,'Annuity Prices'!$E:$E,$G176),IF($B176="RAB Short",SUMIFS('RAB Prices Short'!AO:AO,'RAB Prices Short'!$B:$B,'All Prices combined'!$D176,'RAB Prices Short'!$E:$E,'All Prices combined'!$G176),IF($B176="RAB Long",SUMIFS('RAB Prices Long'!AO:AO,'RAB Prices Long'!$B:$B,'All Prices combined'!$D176,'RAB Prices Long'!$E:$E,'All Prices combined'!$G176)))),2)</f>
        <v>6.17</v>
      </c>
      <c r="AM176" s="2">
        <f>ROUND(IF($B176="Annuity",SUMIFS('Annuity Prices'!AP:AP,'Annuity Prices'!$B:$B,$D176,'Annuity Prices'!$E:$E,$G176),IF($B176="RAB Short",SUMIFS('RAB Prices Short'!AP:AP,'RAB Prices Short'!$B:$B,'All Prices combined'!$D176,'RAB Prices Short'!$E:$E,'All Prices combined'!$G176),IF($B176="RAB Long",SUMIFS('RAB Prices Long'!AP:AP,'RAB Prices Long'!$B:$B,'All Prices combined'!$D176,'RAB Prices Long'!$E:$E,'All Prices combined'!$G176)))),2)</f>
        <v>6.32</v>
      </c>
      <c r="AN176" s="2">
        <f>ROUND(IF($B176="Annuity",SUMIFS('Annuity Prices'!AQ:AQ,'Annuity Prices'!$B:$B,$D176,'Annuity Prices'!$E:$E,$G176),IF($B176="RAB Short",SUMIFS('RAB Prices Short'!AQ:AQ,'RAB Prices Short'!$B:$B,'All Prices combined'!$D176,'RAB Prices Short'!$E:$E,'All Prices combined'!$G176),IF($B176="RAB Long",SUMIFS('RAB Prices Long'!AQ:AQ,'RAB Prices Long'!$B:$B,'All Prices combined'!$D176,'RAB Prices Long'!$E:$E,'All Prices combined'!$G176)))),2)</f>
        <v>6.48</v>
      </c>
      <c r="AO176" s="2">
        <f>ROUND(IF($B176="Annuity",SUMIFS('Annuity Prices'!AR:AR,'Annuity Prices'!$B:$B,$D176,'Annuity Prices'!$E:$E,$G176),IF($B176="RAB Short",SUMIFS('RAB Prices Short'!AR:AR,'RAB Prices Short'!$B:$B,'All Prices combined'!$D176,'RAB Prices Short'!$E:$E,'All Prices combined'!$G176),IF($B176="RAB Long",SUMIFS('RAB Prices Long'!AR:AR,'RAB Prices Long'!$B:$B,'All Prices combined'!$D176,'RAB Prices Long'!$E:$E,'All Prices combined'!$G176)))),2)</f>
        <v>5.9</v>
      </c>
      <c r="AP176" s="2">
        <f>ROUND(IF($B176="Annuity",SUMIFS('Annuity Prices'!AS:AS,'Annuity Prices'!$B:$B,$D176,'Annuity Prices'!$E:$E,$G176),IF($B176="RAB Short",SUMIFS('RAB Prices Short'!AS:AS,'RAB Prices Short'!$B:$B,'All Prices combined'!$D176,'RAB Prices Short'!$E:$E,'All Prices combined'!$G176),IF($B176="RAB Long",SUMIFS('RAB Prices Long'!AS:AS,'RAB Prices Long'!$B:$B,'All Prices combined'!$D176,'RAB Prices Long'!$E:$E,'All Prices combined'!$G176)))),2)</f>
        <v>3.12</v>
      </c>
      <c r="AQ176" s="2">
        <f>ROUND(IF($B176="Annuity",SUMIFS('Annuity Prices'!AT:AT,'Annuity Prices'!$B:$B,$D176,'Annuity Prices'!$E:$E,$G176),IF($B176="RAB Short",SUMIFS('RAB Prices Short'!AT:AT,'RAB Prices Short'!$B:$B,'All Prices combined'!$D176,'RAB Prices Short'!$E:$E,'All Prices combined'!$G176),IF($B176="RAB Long",SUMIFS('RAB Prices Long'!AT:AT,'RAB Prices Long'!$B:$B,'All Prices combined'!$D176,'RAB Prices Long'!$E:$E,'All Prices combined'!$G176)))),2)</f>
        <v>3.21</v>
      </c>
      <c r="AR176" s="2">
        <f>ROUND(IF($B176="Annuity",SUMIFS('Annuity Prices'!AU:AU,'Annuity Prices'!$B:$B,$D176,'Annuity Prices'!$E:$E,$G176),IF($B176="RAB Short",SUMIFS('RAB Prices Short'!AU:AU,'RAB Prices Short'!$B:$B,'All Prices combined'!$D176,'RAB Prices Short'!$E:$E,'All Prices combined'!$G176),IF($B176="RAB Long",SUMIFS('RAB Prices Long'!AU:AU,'RAB Prices Long'!$B:$B,'All Prices combined'!$D176,'RAB Prices Long'!$E:$E,'All Prices combined'!$G176)))),2)</f>
        <v>3.31</v>
      </c>
      <c r="AS176" s="2">
        <f>ROUND(IF($B176="Annuity",SUMIFS('Annuity Prices'!AV:AV,'Annuity Prices'!$B:$B,$D176,'Annuity Prices'!$E:$E,$G176),IF($B176="RAB Short",SUMIFS('RAB Prices Short'!AV:AV,'RAB Prices Short'!$B:$B,'All Prices combined'!$D176,'RAB Prices Short'!$E:$E,'All Prices combined'!$G176),IF($B176="RAB Long",SUMIFS('RAB Prices Long'!AV:AV,'RAB Prices Long'!$B:$B,'All Prices combined'!$D176,'RAB Prices Long'!$E:$E,'All Prices combined'!$G176)))),2)</f>
        <v>3.4</v>
      </c>
      <c r="AT176" s="2">
        <f>ROUND(IF($B176="Annuity",SUMIFS('Annuity Prices'!AW:AW,'Annuity Prices'!$B:$B,$D176,'Annuity Prices'!$E:$E,$G176),IF($B176="RAB Short",SUMIFS('RAB Prices Short'!AW:AW,'RAB Prices Short'!$B:$B,'All Prices combined'!$D176,'RAB Prices Short'!$E:$E,'All Prices combined'!$G176),IF($B176="RAB Long",SUMIFS('RAB Prices Long'!AW:AW,'RAB Prices Long'!$B:$B,'All Prices combined'!$D176,'RAB Prices Long'!$E:$E,'All Prices combined'!$G176)))),2)</f>
        <v>3.37</v>
      </c>
      <c r="AU176" s="2">
        <f>ROUND(IF($B176="Annuity",SUMIFS('Annuity Prices'!AX:AX,'Annuity Prices'!$B:$B,$D176,'Annuity Prices'!$E:$E,$G176),IF($B176="RAB Short",SUMIFS('RAB Prices Short'!AX:AX,'RAB Prices Short'!$B:$B,'All Prices combined'!$D176,'RAB Prices Short'!$E:$E,'All Prices combined'!$G176),IF($B176="RAB Long",SUMIFS('RAB Prices Long'!AX:AX,'RAB Prices Long'!$B:$B,'All Prices combined'!$D176,'RAB Prices Long'!$E:$E,'All Prices combined'!$G176)))),2)</f>
        <v>3.45</v>
      </c>
      <c r="AV176" s="2">
        <f>ROUND(IF($B176="Annuity",SUMIFS('Annuity Prices'!AY:AY,'Annuity Prices'!$B:$B,$D176,'Annuity Prices'!$E:$E,$G176),IF($B176="RAB Short",SUMIFS('RAB Prices Short'!AY:AY,'RAB Prices Short'!$B:$B,'All Prices combined'!$D176,'RAB Prices Short'!$E:$E,'All Prices combined'!$G176),IF($B176="RAB Long",SUMIFS('RAB Prices Long'!AY:AY,'RAB Prices Long'!$B:$B,'All Prices combined'!$D176,'RAB Prices Long'!$E:$E,'All Prices combined'!$G176)))),2)</f>
        <v>3.54</v>
      </c>
      <c r="AW176" s="2">
        <f>ROUND(IF($B176="Annuity",SUMIFS('Annuity Prices'!AZ:AZ,'Annuity Prices'!$B:$B,$D176,'Annuity Prices'!$E:$E,$G176),IF($B176="RAB Short",SUMIFS('RAB Prices Short'!AZ:AZ,'RAB Prices Short'!$B:$B,'All Prices combined'!$D176,'RAB Prices Short'!$E:$E,'All Prices combined'!$G176),IF($B176="RAB Long",SUMIFS('RAB Prices Long'!AZ:AZ,'RAB Prices Long'!$B:$B,'All Prices combined'!$D176,'RAB Prices Long'!$E:$E,'All Prices combined'!$G176)))),2)</f>
        <v>3.62</v>
      </c>
      <c r="AX176" s="2">
        <f>ROUND(IF($B176="Annuity",SUMIFS('Annuity Prices'!BA:BA,'Annuity Prices'!$B:$B,$D176,'Annuity Prices'!$E:$E,$G176),IF($B176="RAB Short",SUMIFS('RAB Prices Short'!BA:BA,'RAB Prices Short'!$B:$B,'All Prices combined'!$D176,'RAB Prices Short'!$E:$E,'All Prices combined'!$G176),IF($B176="RAB Long",SUMIFS('RAB Prices Long'!BA:BA,'RAB Prices Long'!$B:$B,'All Prices combined'!$D176,'RAB Prices Long'!$E:$E,'All Prices combined'!$G176)))),2)</f>
        <v>3.71</v>
      </c>
      <c r="AY176" s="2">
        <f>ROUND(IF($B176="Annuity",SUMIFS('Annuity Prices'!BB:BB,'Annuity Prices'!$B:$B,$D176,'Annuity Prices'!$E:$E,$G176),IF($B176="RAB Short",SUMIFS('RAB Prices Short'!BB:BB,'RAB Prices Short'!$B:$B,'All Prices combined'!$D176,'RAB Prices Short'!$E:$E,'All Prices combined'!$G176),IF($B176="RAB Long",SUMIFS('RAB Prices Long'!BB:BB,'RAB Prices Long'!$B:$B,'All Prices combined'!$D176,'RAB Prices Long'!$E:$E,'All Prices combined'!$G176)))),2)</f>
        <v>3.8</v>
      </c>
      <c r="AZ176" s="2">
        <f>ROUND(IF($B176="Annuity",SUMIFS('Annuity Prices'!BC:BC,'Annuity Prices'!$B:$B,$D176,'Annuity Prices'!$E:$E,$G176),IF($B176="RAB Short",SUMIFS('RAB Prices Short'!BC:BC,'RAB Prices Short'!$B:$B,'All Prices combined'!$D176,'RAB Prices Short'!$E:$E,'All Prices combined'!$G176),IF($B176="RAB Long",SUMIFS('RAB Prices Long'!BC:BC,'RAB Prices Long'!$B:$B,'All Prices combined'!$D176,'RAB Prices Long'!$E:$E,'All Prices combined'!$G176)))),2)</f>
        <v>3.89</v>
      </c>
      <c r="BA176" s="2">
        <f>ROUND(IF($B176="Annuity",SUMIFS('Annuity Prices'!BD:BD,'Annuity Prices'!$B:$B,$D176,'Annuity Prices'!$E:$E,$G176),IF($B176="RAB Short",SUMIFS('RAB Prices Short'!BD:BD,'RAB Prices Short'!$B:$B,'All Prices combined'!$D176,'RAB Prices Short'!$E:$E,'All Prices combined'!$G176),IF($B176="RAB Long",SUMIFS('RAB Prices Long'!BD:BD,'RAB Prices Long'!$B:$B,'All Prices combined'!$D176,'RAB Prices Long'!$E:$E,'All Prices combined'!$G176)))),2)</f>
        <v>3.99</v>
      </c>
      <c r="BB176" s="2">
        <f>ROUND(IF($B176="Annuity",SUMIFS('Annuity Prices'!BE:BE,'Annuity Prices'!$B:$B,$D176,'Annuity Prices'!$E:$E,$G176),IF($B176="RAB Short",SUMIFS('RAB Prices Short'!BE:BE,'RAB Prices Short'!$B:$B,'All Prices combined'!$D176,'RAB Prices Short'!$E:$E,'All Prices combined'!$G176),IF($B176="RAB Long",SUMIFS('RAB Prices Long'!BE:BE,'RAB Prices Long'!$B:$B,'All Prices combined'!$D176,'RAB Prices Long'!$E:$E,'All Prices combined'!$G176)))),2)</f>
        <v>4.08</v>
      </c>
      <c r="BC176" s="2">
        <f>ROUND(IF($B176="Annuity",SUMIFS('Annuity Prices'!BF:BF,'Annuity Prices'!$B:$B,$D176,'Annuity Prices'!$E:$E,$G176),IF($B176="RAB Short",SUMIFS('RAB Prices Short'!BF:BF,'RAB Prices Short'!$B:$B,'All Prices combined'!$D176,'RAB Prices Short'!$E:$E,'All Prices combined'!$G176),IF($B176="RAB Long",SUMIFS('RAB Prices Long'!BF:BF,'RAB Prices Long'!$B:$B,'All Prices combined'!$D176,'RAB Prices Long'!$E:$E,'All Prices combined'!$G176)))),2)</f>
        <v>4.1900000000000004</v>
      </c>
      <c r="BD176" s="2">
        <f>ROUND(IF($B176="Annuity",SUMIFS('Annuity Prices'!BG:BG,'Annuity Prices'!$B:$B,$D176,'Annuity Prices'!$E:$E,$G176),IF($B176="RAB Short",SUMIFS('RAB Prices Short'!BG:BG,'RAB Prices Short'!$B:$B,'All Prices combined'!$D176,'RAB Prices Short'!$E:$E,'All Prices combined'!$G176),IF($B176="RAB Long",SUMIFS('RAB Prices Long'!BG:BG,'RAB Prices Long'!$B:$B,'All Prices combined'!$D176,'RAB Prices Long'!$E:$E,'All Prices combined'!$G176)))),2)</f>
        <v>4.29</v>
      </c>
      <c r="BE176" s="2">
        <f>ROUND(IF($B176="Annuity",SUMIFS('Annuity Prices'!BH:BH,'Annuity Prices'!$B:$B,$D176,'Annuity Prices'!$E:$E,$G176),IF($B176="RAB Short",SUMIFS('RAB Prices Short'!BH:BH,'RAB Prices Short'!$B:$B,'All Prices combined'!$D176,'RAB Prices Short'!$E:$E,'All Prices combined'!$G176),IF($B176="RAB Long",SUMIFS('RAB Prices Long'!BH:BH,'RAB Prices Long'!$B:$B,'All Prices combined'!$D176,'RAB Prices Long'!$E:$E,'All Prices combined'!$G176)))),2)</f>
        <v>4.4000000000000004</v>
      </c>
      <c r="BF176" s="2">
        <f>ROUND(IF($B176="Annuity",SUMIFS('Annuity Prices'!BI:BI,'Annuity Prices'!$B:$B,$D176,'Annuity Prices'!$E:$E,$G176),IF($B176="RAB Short",SUMIFS('RAB Prices Short'!BI:BI,'RAB Prices Short'!$B:$B,'All Prices combined'!$D176,'RAB Prices Short'!$E:$E,'All Prices combined'!$G176),IF($B176="RAB Long",SUMIFS('RAB Prices Long'!BI:BI,'RAB Prices Long'!$B:$B,'All Prices combined'!$D176,'RAB Prices Long'!$E:$E,'All Prices combined'!$G176)))),2)</f>
        <v>4.5</v>
      </c>
      <c r="BG176" s="2">
        <f>ROUND(IF($B176="Annuity",SUMIFS('Annuity Prices'!BJ:BJ,'Annuity Prices'!$B:$B,$D176,'Annuity Prices'!$E:$E,$G176),IF($B176="RAB Short",SUMIFS('RAB Prices Short'!BJ:BJ,'RAB Prices Short'!$B:$B,'All Prices combined'!$D176,'RAB Prices Short'!$E:$E,'All Prices combined'!$G176),IF($B176="RAB Long",SUMIFS('RAB Prices Long'!BJ:BJ,'RAB Prices Long'!$B:$B,'All Prices combined'!$D176,'RAB Prices Long'!$E:$E,'All Prices combined'!$G176)))),2)</f>
        <v>4.6100000000000003</v>
      </c>
      <c r="BH176" s="2">
        <f>ROUND(IF($B176="Annuity",SUMIFS('Annuity Prices'!BK:BK,'Annuity Prices'!$B:$B,$D176,'Annuity Prices'!$E:$E,$G176),IF($B176="RAB Short",SUMIFS('RAB Prices Short'!BK:BK,'RAB Prices Short'!$B:$B,'All Prices combined'!$D176,'RAB Prices Short'!$E:$E,'All Prices combined'!$G176),IF($B176="RAB Long",SUMIFS('RAB Prices Long'!BK:BK,'RAB Prices Long'!$B:$B,'All Prices combined'!$D176,'RAB Prices Long'!$E:$E,'All Prices combined'!$G176)))),2)</f>
        <v>4.7300000000000004</v>
      </c>
      <c r="BI176" s="2">
        <f>ROUND(IF($B176="Annuity",SUMIFS('Annuity Prices'!BL:BL,'Annuity Prices'!$B:$B,$D176,'Annuity Prices'!$E:$E,$G176),IF($B176="RAB Short",SUMIFS('RAB Prices Short'!BL:BL,'RAB Prices Short'!$B:$B,'All Prices combined'!$D176,'RAB Prices Short'!$E:$E,'All Prices combined'!$G176),IF($B176="RAB Long",SUMIFS('RAB Prices Long'!BL:BL,'RAB Prices Long'!$B:$B,'All Prices combined'!$D176,'RAB Prices Long'!$E:$E,'All Prices combined'!$G176)))),2)</f>
        <v>4.84</v>
      </c>
      <c r="BJ176" s="2">
        <f>ROUND(IF($B176="Annuity",SUMIFS('Annuity Prices'!BM:BM,'Annuity Prices'!$B:$B,$D176,'Annuity Prices'!$E:$E,$G176),IF($B176="RAB Short",SUMIFS('RAB Prices Short'!BM:BM,'RAB Prices Short'!$B:$B,'All Prices combined'!$D176,'RAB Prices Short'!$E:$E,'All Prices combined'!$G176),IF($B176="RAB Long",SUMIFS('RAB Prices Long'!BM:BM,'RAB Prices Long'!$B:$B,'All Prices combined'!$D176,'RAB Prices Long'!$E:$E,'All Prices combined'!$G176)))),2)</f>
        <v>4.96</v>
      </c>
      <c r="BK176" s="2">
        <f>ROUND(IF($B176="Annuity",SUMIFS('Annuity Prices'!BN:BN,'Annuity Prices'!$B:$B,$D176,'Annuity Prices'!$E:$E,$G176),IF($B176="RAB Short",SUMIFS('RAB Prices Short'!BN:BN,'RAB Prices Short'!$B:$B,'All Prices combined'!$D176,'RAB Prices Short'!$E:$E,'All Prices combined'!$G176),IF($B176="RAB Long",SUMIFS('RAB Prices Long'!BN:BN,'RAB Prices Long'!$B:$B,'All Prices combined'!$D176,'RAB Prices Long'!$E:$E,'All Prices combined'!$G176)))),2)</f>
        <v>5.08</v>
      </c>
      <c r="BL176" s="2">
        <f>ROUND(IF($B176="Annuity",SUMIFS('Annuity Prices'!BO:BO,'Annuity Prices'!$B:$B,$D176,'Annuity Prices'!$E:$E,$G176),IF($B176="RAB Short",SUMIFS('RAB Prices Short'!BO:BO,'RAB Prices Short'!$B:$B,'All Prices combined'!$D176,'RAB Prices Short'!$E:$E,'All Prices combined'!$G176),IF($B176="RAB Long",SUMIFS('RAB Prices Long'!BO:BO,'RAB Prices Long'!$B:$B,'All Prices combined'!$D176,'RAB Prices Long'!$E:$E,'All Prices combined'!$G176)))),2)</f>
        <v>5.21</v>
      </c>
      <c r="BM176" s="2">
        <f>ROUND(IF($B176="Annuity",SUMIFS('Annuity Prices'!BP:BP,'Annuity Prices'!$B:$B,$D176,'Annuity Prices'!$E:$E,$G176),IF($B176="RAB Short",SUMIFS('RAB Prices Short'!BP:BP,'RAB Prices Short'!$B:$B,'All Prices combined'!$D176,'RAB Prices Short'!$E:$E,'All Prices combined'!$G176),IF($B176="RAB Long",SUMIFS('RAB Prices Long'!BP:BP,'RAB Prices Long'!$B:$B,'All Prices combined'!$D176,'RAB Prices Long'!$E:$E,'All Prices combined'!$G176)))),2)</f>
        <v>5.34</v>
      </c>
      <c r="BN176" s="2">
        <f>ROUND(IF($B176="Annuity",SUMIFS('Annuity Prices'!BQ:BQ,'Annuity Prices'!$B:$B,$D176,'Annuity Prices'!$E:$E,$G176),IF($B176="RAB Short",SUMIFS('RAB Prices Short'!BQ:BQ,'RAB Prices Short'!$B:$B,'All Prices combined'!$D176,'RAB Prices Short'!$E:$E,'All Prices combined'!$G176),IF($B176="RAB Long",SUMIFS('RAB Prices Long'!BQ:BQ,'RAB Prices Long'!$B:$B,'All Prices combined'!$D176,'RAB Prices Long'!$E:$E,'All Prices combined'!$G176)))),2)</f>
        <v>5.46</v>
      </c>
      <c r="BO176" s="2">
        <f>ROUND(IF($B176="Annuity",SUMIFS('Annuity Prices'!BR:BR,'Annuity Prices'!$B:$B,$D176,'Annuity Prices'!$E:$E,$G176),IF($B176="RAB Short",SUMIFS('RAB Prices Short'!BR:BR,'RAB Prices Short'!$B:$B,'All Prices combined'!$D176,'RAB Prices Short'!$E:$E,'All Prices combined'!$G176),IF($B176="RAB Long",SUMIFS('RAB Prices Long'!BR:BR,'RAB Prices Long'!$B:$B,'All Prices combined'!$D176,'RAB Prices Long'!$E:$E,'All Prices combined'!$G176)))),2)</f>
        <v>5.6</v>
      </c>
      <c r="BP176" s="2">
        <f>ROUND(IF($B176="Annuity",SUMIFS('Annuity Prices'!BS:BS,'Annuity Prices'!$B:$B,$D176,'Annuity Prices'!$E:$E,$G176),IF($B176="RAB Short",SUMIFS('RAB Prices Short'!BS:BS,'RAB Prices Short'!$B:$B,'All Prices combined'!$D176,'RAB Prices Short'!$E:$E,'All Prices combined'!$G176),IF($B176="RAB Long",SUMIFS('RAB Prices Long'!BS:BS,'RAB Prices Long'!$B:$B,'All Prices combined'!$D176,'RAB Prices Long'!$E:$E,'All Prices combined'!$G176)))),2)</f>
        <v>5.74</v>
      </c>
      <c r="BQ176" s="2">
        <f>ROUND(IF($B176="Annuity",SUMIFS('Annuity Prices'!BT:BT,'Annuity Prices'!$B:$B,$D176,'Annuity Prices'!$E:$E,$G176),IF($B176="RAB Short",SUMIFS('RAB Prices Short'!BT:BT,'RAB Prices Short'!$B:$B,'All Prices combined'!$D176,'RAB Prices Short'!$E:$E,'All Prices combined'!$G176),IF($B176="RAB Long",SUMIFS('RAB Prices Long'!BT:BT,'RAB Prices Long'!$B:$B,'All Prices combined'!$D176,'RAB Prices Long'!$E:$E,'All Prices combined'!$G176)))),2)</f>
        <v>5.88</v>
      </c>
      <c r="BR176" s="2">
        <f>ROUND(IF($B176="Annuity",SUMIFS('Annuity Prices'!BU:BU,'Annuity Prices'!$B:$B,$D176,'Annuity Prices'!$E:$E,$G176),IF($B176="RAB Short",SUMIFS('RAB Prices Short'!BU:BU,'RAB Prices Short'!$B:$B,'All Prices combined'!$D176,'RAB Prices Short'!$E:$E,'All Prices combined'!$G176),IF($B176="RAB Long",SUMIFS('RAB Prices Long'!BU:BU,'RAB Prices Long'!$B:$B,'All Prices combined'!$D176,'RAB Prices Long'!$E:$E,'All Prices combined'!$G176)))),2)</f>
        <v>6.02</v>
      </c>
      <c r="BS176" s="2">
        <f>ROUND(IF($B176="Annuity",SUMIFS('Annuity Prices'!BV:BV,'Annuity Prices'!$B:$B,$D176,'Annuity Prices'!$E:$E,$G176),IF($B176="RAB Short",SUMIFS('RAB Prices Short'!BV:BV,'RAB Prices Short'!$B:$B,'All Prices combined'!$D176,'RAB Prices Short'!$E:$E,'All Prices combined'!$G176),IF($B176="RAB Long",SUMIFS('RAB Prices Long'!BV:BV,'RAB Prices Long'!$B:$B,'All Prices combined'!$D176,'RAB Prices Long'!$E:$E,'All Prices combined'!$G176)))),2)</f>
        <v>6.17</v>
      </c>
      <c r="BT176" s="2">
        <f>ROUND(IF($B176="Annuity",SUMIFS('Annuity Prices'!BW:BW,'Annuity Prices'!$B:$B,$D176,'Annuity Prices'!$E:$E,$G176),IF($B176="RAB Short",SUMIFS('RAB Prices Short'!BW:BW,'RAB Prices Short'!$B:$B,'All Prices combined'!$D176,'RAB Prices Short'!$E:$E,'All Prices combined'!$G176),IF($B176="RAB Long",SUMIFS('RAB Prices Long'!BW:BW,'RAB Prices Long'!$B:$B,'All Prices combined'!$D176,'RAB Prices Long'!$E:$E,'All Prices combined'!$G176)))),2)</f>
        <v>6.32</v>
      </c>
      <c r="BU176" s="2">
        <f>ROUND(IF($B176="Annuity",SUMIFS('Annuity Prices'!BX:BX,'Annuity Prices'!$B:$B,$D176,'Annuity Prices'!$E:$E,$G176),IF($B176="RAB Short",SUMIFS('RAB Prices Short'!BX:BX,'RAB Prices Short'!$B:$B,'All Prices combined'!$D176,'RAB Prices Short'!$E:$E,'All Prices combined'!$G176),IF($B176="RAB Long",SUMIFS('RAB Prices Long'!BX:BX,'RAB Prices Long'!$B:$B,'All Prices combined'!$D176,'RAB Prices Long'!$E:$E,'All Prices combined'!$G176)))),2)</f>
        <v>6.48</v>
      </c>
    </row>
    <row r="177" spans="2:73" x14ac:dyDescent="0.25">
      <c r="B177" t="s">
        <v>37</v>
      </c>
      <c r="C177" s="1">
        <v>30</v>
      </c>
      <c r="D177" s="1" t="s">
        <v>215</v>
      </c>
      <c r="E177" s="1" t="s">
        <v>209</v>
      </c>
      <c r="F177" s="1" t="s">
        <v>214</v>
      </c>
      <c r="G177" s="1" t="s">
        <v>40</v>
      </c>
      <c r="H177" s="1"/>
      <c r="I177" s="2">
        <f>ROUND(IF($B177="Annuity",SUMIFS('Annuity Prices'!L:L,'Annuity Prices'!$B:$B,$D177,'Annuity Prices'!$E:$E,$G177),IF($B177="RAB Short",SUMIFS('RAB Prices Short'!L:L,'RAB Prices Short'!$B:$B,'All Prices combined'!$D177,'RAB Prices Short'!$E:$E,'All Prices combined'!$G177),IF($B177="RAB Long",SUMIFS('RAB Prices Long'!L:L,'RAB Prices Long'!$B:$B,'All Prices combined'!$D177,'RAB Prices Long'!$E:$E,'All Prices combined'!$G177)))),2)</f>
        <v>0.59</v>
      </c>
      <c r="J177" s="2">
        <f>ROUND(IF($B177="Annuity",SUMIFS('Annuity Prices'!M:M,'Annuity Prices'!$B:$B,$D177,'Annuity Prices'!$E:$E,$G177),IF($B177="RAB Short",SUMIFS('RAB Prices Short'!M:M,'RAB Prices Short'!$B:$B,'All Prices combined'!$D177,'RAB Prices Short'!$E:$E,'All Prices combined'!$G177),IF($B177="RAB Long",SUMIFS('RAB Prices Long'!M:M,'RAB Prices Long'!$B:$B,'All Prices combined'!$D177,'RAB Prices Long'!$E:$E,'All Prices combined'!$G177)))),2)</f>
        <v>0.61</v>
      </c>
      <c r="K177" s="2">
        <f>ROUND(IF($B177="Annuity",SUMIFS('Annuity Prices'!N:N,'Annuity Prices'!$B:$B,$D177,'Annuity Prices'!$E:$E,$G177),IF($B177="RAB Short",SUMIFS('RAB Prices Short'!N:N,'RAB Prices Short'!$B:$B,'All Prices combined'!$D177,'RAB Prices Short'!$E:$E,'All Prices combined'!$G177),IF($B177="RAB Long",SUMIFS('RAB Prices Long'!N:N,'RAB Prices Long'!$B:$B,'All Prices combined'!$D177,'RAB Prices Long'!$E:$E,'All Prices combined'!$G177)))),2)</f>
        <v>0.63</v>
      </c>
      <c r="L177" s="2">
        <f>ROUND(IF($B177="Annuity",SUMIFS('Annuity Prices'!O:O,'Annuity Prices'!$B:$B,$D177,'Annuity Prices'!$E:$E,$G177),IF($B177="RAB Short",SUMIFS('RAB Prices Short'!O:O,'RAB Prices Short'!$B:$B,'All Prices combined'!$D177,'RAB Prices Short'!$E:$E,'All Prices combined'!$G177),IF($B177="RAB Long",SUMIFS('RAB Prices Long'!O:O,'RAB Prices Long'!$B:$B,'All Prices combined'!$D177,'RAB Prices Long'!$E:$E,'All Prices combined'!$G177)))),2)</f>
        <v>0.65</v>
      </c>
      <c r="M177" s="2">
        <f>ROUND(IF($B177="Annuity",SUMIFS('Annuity Prices'!P:P,'Annuity Prices'!$B:$B,$D177,'Annuity Prices'!$E:$E,$G177),IF($B177="RAB Short",SUMIFS('RAB Prices Short'!P:P,'RAB Prices Short'!$B:$B,'All Prices combined'!$D177,'RAB Prices Short'!$E:$E,'All Prices combined'!$G177),IF($B177="RAB Long",SUMIFS('RAB Prices Long'!P:P,'RAB Prices Long'!$B:$B,'All Prices combined'!$D177,'RAB Prices Long'!$E:$E,'All Prices combined'!$G177)))),2)</f>
        <v>0.66</v>
      </c>
      <c r="N177" s="2">
        <f>ROUND(IF($B177="Annuity",SUMIFS('Annuity Prices'!Q:Q,'Annuity Prices'!$B:$B,$D177,'Annuity Prices'!$E:$E,$G177),IF($B177="RAB Short",SUMIFS('RAB Prices Short'!Q:Q,'RAB Prices Short'!$B:$B,'All Prices combined'!$D177,'RAB Prices Short'!$E:$E,'All Prices combined'!$G177),IF($B177="RAB Long",SUMIFS('RAB Prices Long'!Q:Q,'RAB Prices Long'!$B:$B,'All Prices combined'!$D177,'RAB Prices Long'!$E:$E,'All Prices combined'!$G177)))),2)</f>
        <v>0.67</v>
      </c>
      <c r="O177" s="2">
        <f>ROUND(IF($B177="Annuity",SUMIFS('Annuity Prices'!R:R,'Annuity Prices'!$B:$B,$D177,'Annuity Prices'!$E:$E,$G177),IF($B177="RAB Short",SUMIFS('RAB Prices Short'!R:R,'RAB Prices Short'!$B:$B,'All Prices combined'!$D177,'RAB Prices Short'!$E:$E,'All Prices combined'!$G177),IF($B177="RAB Long",SUMIFS('RAB Prices Long'!R:R,'RAB Prices Long'!$B:$B,'All Prices combined'!$D177,'RAB Prices Long'!$E:$E,'All Prices combined'!$G177)))),2)</f>
        <v>0.69</v>
      </c>
      <c r="P177" s="2">
        <f>ROUND(IF($B177="Annuity",SUMIFS('Annuity Prices'!S:S,'Annuity Prices'!$B:$B,$D177,'Annuity Prices'!$E:$E,$G177),IF($B177="RAB Short",SUMIFS('RAB Prices Short'!S:S,'RAB Prices Short'!$B:$B,'All Prices combined'!$D177,'RAB Prices Short'!$E:$E,'All Prices combined'!$G177),IF($B177="RAB Long",SUMIFS('RAB Prices Long'!S:S,'RAB Prices Long'!$B:$B,'All Prices combined'!$D177,'RAB Prices Long'!$E:$E,'All Prices combined'!$G177)))),2)</f>
        <v>0.71</v>
      </c>
      <c r="Q177" s="2">
        <f>ROUND(IF($B177="Annuity",SUMIFS('Annuity Prices'!T:T,'Annuity Prices'!$B:$B,$D177,'Annuity Prices'!$E:$E,$G177),IF($B177="RAB Short",SUMIFS('RAB Prices Short'!T:T,'RAB Prices Short'!$B:$B,'All Prices combined'!$D177,'RAB Prices Short'!$E:$E,'All Prices combined'!$G177),IF($B177="RAB Long",SUMIFS('RAB Prices Long'!T:T,'RAB Prices Long'!$B:$B,'All Prices combined'!$D177,'RAB Prices Long'!$E:$E,'All Prices combined'!$G177)))),2)</f>
        <v>0.72</v>
      </c>
      <c r="R177" s="2">
        <f>ROUND(IF($B177="Annuity",SUMIFS('Annuity Prices'!U:U,'Annuity Prices'!$B:$B,$D177,'Annuity Prices'!$E:$E,$G177),IF($B177="RAB Short",SUMIFS('RAB Prices Short'!U:U,'RAB Prices Short'!$B:$B,'All Prices combined'!$D177,'RAB Prices Short'!$E:$E,'All Prices combined'!$G177),IF($B177="RAB Long",SUMIFS('RAB Prices Long'!U:U,'RAB Prices Long'!$B:$B,'All Prices combined'!$D177,'RAB Prices Long'!$E:$E,'All Prices combined'!$G177)))),2)</f>
        <v>0.74</v>
      </c>
      <c r="S177" s="2">
        <f>ROUND(IF($B177="Annuity",SUMIFS('Annuity Prices'!V:V,'Annuity Prices'!$B:$B,$D177,'Annuity Prices'!$E:$E,$G177),IF($B177="RAB Short",SUMIFS('RAB Prices Short'!V:V,'RAB Prices Short'!$B:$B,'All Prices combined'!$D177,'RAB Prices Short'!$E:$E,'All Prices combined'!$G177),IF($B177="RAB Long",SUMIFS('RAB Prices Long'!V:V,'RAB Prices Long'!$B:$B,'All Prices combined'!$D177,'RAB Prices Long'!$E:$E,'All Prices combined'!$G177)))),2)</f>
        <v>0.76</v>
      </c>
      <c r="T177" s="2">
        <f>ROUND(IF($B177="Annuity",SUMIFS('Annuity Prices'!W:W,'Annuity Prices'!$B:$B,$D177,'Annuity Prices'!$E:$E,$G177),IF($B177="RAB Short",SUMIFS('RAB Prices Short'!W:W,'RAB Prices Short'!$B:$B,'All Prices combined'!$D177,'RAB Prices Short'!$E:$E,'All Prices combined'!$G177),IF($B177="RAB Long",SUMIFS('RAB Prices Long'!W:W,'RAB Prices Long'!$B:$B,'All Prices combined'!$D177,'RAB Prices Long'!$E:$E,'All Prices combined'!$G177)))),2)</f>
        <v>0.78</v>
      </c>
      <c r="U177" s="2">
        <f>ROUND(IF($B177="Annuity",SUMIFS('Annuity Prices'!X:X,'Annuity Prices'!$B:$B,$D177,'Annuity Prices'!$E:$E,$G177),IF($B177="RAB Short",SUMIFS('RAB Prices Short'!X:X,'RAB Prices Short'!$B:$B,'All Prices combined'!$D177,'RAB Prices Short'!$E:$E,'All Prices combined'!$G177),IF($B177="RAB Long",SUMIFS('RAB Prices Long'!X:X,'RAB Prices Long'!$B:$B,'All Prices combined'!$D177,'RAB Prices Long'!$E:$E,'All Prices combined'!$G177)))),2)</f>
        <v>0.79</v>
      </c>
      <c r="V177" s="2">
        <f>ROUND(IF($B177="Annuity",SUMIFS('Annuity Prices'!Y:Y,'Annuity Prices'!$B:$B,$D177,'Annuity Prices'!$E:$E,$G177),IF($B177="RAB Short",SUMIFS('RAB Prices Short'!Y:Y,'RAB Prices Short'!$B:$B,'All Prices combined'!$D177,'RAB Prices Short'!$E:$E,'All Prices combined'!$G177),IF($B177="RAB Long",SUMIFS('RAB Prices Long'!Y:Y,'RAB Prices Long'!$B:$B,'All Prices combined'!$D177,'RAB Prices Long'!$E:$E,'All Prices combined'!$G177)))),2)</f>
        <v>0.81</v>
      </c>
      <c r="W177" s="2">
        <f>ROUND(IF($B177="Annuity",SUMIFS('Annuity Prices'!Z:Z,'Annuity Prices'!$B:$B,$D177,'Annuity Prices'!$E:$E,$G177),IF($B177="RAB Short",SUMIFS('RAB Prices Short'!Z:Z,'RAB Prices Short'!$B:$B,'All Prices combined'!$D177,'RAB Prices Short'!$E:$E,'All Prices combined'!$G177),IF($B177="RAB Long",SUMIFS('RAB Prices Long'!Z:Z,'RAB Prices Long'!$B:$B,'All Prices combined'!$D177,'RAB Prices Long'!$E:$E,'All Prices combined'!$G177)))),2)</f>
        <v>0.83</v>
      </c>
      <c r="X177" s="2">
        <f>ROUND(IF($B177="Annuity",SUMIFS('Annuity Prices'!AA:AA,'Annuity Prices'!$B:$B,$D177,'Annuity Prices'!$E:$E,$G177),IF($B177="RAB Short",SUMIFS('RAB Prices Short'!AA:AA,'RAB Prices Short'!$B:$B,'All Prices combined'!$D177,'RAB Prices Short'!$E:$E,'All Prices combined'!$G177),IF($B177="RAB Long",SUMIFS('RAB Prices Long'!AA:AA,'RAB Prices Long'!$B:$B,'All Prices combined'!$D177,'RAB Prices Long'!$E:$E,'All Prices combined'!$G177)))),2)</f>
        <v>0.86</v>
      </c>
      <c r="Y177" s="2">
        <f>ROUND(IF($B177="Annuity",SUMIFS('Annuity Prices'!AB:AB,'Annuity Prices'!$B:$B,$D177,'Annuity Prices'!$E:$E,$G177),IF($B177="RAB Short",SUMIFS('RAB Prices Short'!AB:AB,'RAB Prices Short'!$B:$B,'All Prices combined'!$D177,'RAB Prices Short'!$E:$E,'All Prices combined'!$G177),IF($B177="RAB Long",SUMIFS('RAB Prices Long'!AB:AB,'RAB Prices Long'!$B:$B,'All Prices combined'!$D177,'RAB Prices Long'!$E:$E,'All Prices combined'!$G177)))),2)</f>
        <v>0.87</v>
      </c>
      <c r="Z177" s="2">
        <f>ROUND(IF($B177="Annuity",SUMIFS('Annuity Prices'!AC:AC,'Annuity Prices'!$B:$B,$D177,'Annuity Prices'!$E:$E,$G177),IF($B177="RAB Short",SUMIFS('RAB Prices Short'!AC:AC,'RAB Prices Short'!$B:$B,'All Prices combined'!$D177,'RAB Prices Short'!$E:$E,'All Prices combined'!$G177),IF($B177="RAB Long",SUMIFS('RAB Prices Long'!AC:AC,'RAB Prices Long'!$B:$B,'All Prices combined'!$D177,'RAB Prices Long'!$E:$E,'All Prices combined'!$G177)))),2)</f>
        <v>0.89</v>
      </c>
      <c r="AA177" s="2">
        <f>ROUND(IF($B177="Annuity",SUMIFS('Annuity Prices'!AD:AD,'Annuity Prices'!$B:$B,$D177,'Annuity Prices'!$E:$E,$G177),IF($B177="RAB Short",SUMIFS('RAB Prices Short'!AD:AD,'RAB Prices Short'!$B:$B,'All Prices combined'!$D177,'RAB Prices Short'!$E:$E,'All Prices combined'!$G177),IF($B177="RAB Long",SUMIFS('RAB Prices Long'!AD:AD,'RAB Prices Long'!$B:$B,'All Prices combined'!$D177,'RAB Prices Long'!$E:$E,'All Prices combined'!$G177)))),2)</f>
        <v>0.92</v>
      </c>
      <c r="AB177" s="2">
        <f>ROUND(IF($B177="Annuity",SUMIFS('Annuity Prices'!AE:AE,'Annuity Prices'!$B:$B,$D177,'Annuity Prices'!$E:$E,$G177),IF($B177="RAB Short",SUMIFS('RAB Prices Short'!AE:AE,'RAB Prices Short'!$B:$B,'All Prices combined'!$D177,'RAB Prices Short'!$E:$E,'All Prices combined'!$G177),IF($B177="RAB Long",SUMIFS('RAB Prices Long'!AE:AE,'RAB Prices Long'!$B:$B,'All Prices combined'!$D177,'RAB Prices Long'!$E:$E,'All Prices combined'!$G177)))),2)</f>
        <v>0.94</v>
      </c>
      <c r="AC177" s="2">
        <f>ROUND(IF($B177="Annuity",SUMIFS('Annuity Prices'!AF:AF,'Annuity Prices'!$B:$B,$D177,'Annuity Prices'!$E:$E,$G177),IF($B177="RAB Short",SUMIFS('RAB Prices Short'!AF:AF,'RAB Prices Short'!$B:$B,'All Prices combined'!$D177,'RAB Prices Short'!$E:$E,'All Prices combined'!$G177),IF($B177="RAB Long",SUMIFS('RAB Prices Long'!AF:AF,'RAB Prices Long'!$B:$B,'All Prices combined'!$D177,'RAB Prices Long'!$E:$E,'All Prices combined'!$G177)))),2)</f>
        <v>0.96</v>
      </c>
      <c r="AD177" s="2">
        <f>ROUND(IF($B177="Annuity",SUMIFS('Annuity Prices'!AG:AG,'Annuity Prices'!$B:$B,$D177,'Annuity Prices'!$E:$E,$G177),IF($B177="RAB Short",SUMIFS('RAB Prices Short'!AG:AG,'RAB Prices Short'!$B:$B,'All Prices combined'!$D177,'RAB Prices Short'!$E:$E,'All Prices combined'!$G177),IF($B177="RAB Long",SUMIFS('RAB Prices Long'!AG:AG,'RAB Prices Long'!$B:$B,'All Prices combined'!$D177,'RAB Prices Long'!$E:$E,'All Prices combined'!$G177)))),2)</f>
        <v>0.98</v>
      </c>
      <c r="AE177" s="2">
        <f>ROUND(IF($B177="Annuity",SUMIFS('Annuity Prices'!AH:AH,'Annuity Prices'!$B:$B,$D177,'Annuity Prices'!$E:$E,$G177),IF($B177="RAB Short",SUMIFS('RAB Prices Short'!AH:AH,'RAB Prices Short'!$B:$B,'All Prices combined'!$D177,'RAB Prices Short'!$E:$E,'All Prices combined'!$G177),IF($B177="RAB Long",SUMIFS('RAB Prices Long'!AH:AH,'RAB Prices Long'!$B:$B,'All Prices combined'!$D177,'RAB Prices Long'!$E:$E,'All Prices combined'!$G177)))),2)</f>
        <v>1.01</v>
      </c>
      <c r="AF177" s="2">
        <f>ROUND(IF($B177="Annuity",SUMIFS('Annuity Prices'!AI:AI,'Annuity Prices'!$B:$B,$D177,'Annuity Prices'!$E:$E,$G177),IF($B177="RAB Short",SUMIFS('RAB Prices Short'!AI:AI,'RAB Prices Short'!$B:$B,'All Prices combined'!$D177,'RAB Prices Short'!$E:$E,'All Prices combined'!$G177),IF($B177="RAB Long",SUMIFS('RAB Prices Long'!AI:AI,'RAB Prices Long'!$B:$B,'All Prices combined'!$D177,'RAB Prices Long'!$E:$E,'All Prices combined'!$G177)))),2)</f>
        <v>1.03</v>
      </c>
      <c r="AG177" s="2">
        <f>ROUND(IF($B177="Annuity",SUMIFS('Annuity Prices'!AJ:AJ,'Annuity Prices'!$B:$B,$D177,'Annuity Prices'!$E:$E,$G177),IF($B177="RAB Short",SUMIFS('RAB Prices Short'!AJ:AJ,'RAB Prices Short'!$B:$B,'All Prices combined'!$D177,'RAB Prices Short'!$E:$E,'All Prices combined'!$G177),IF($B177="RAB Long",SUMIFS('RAB Prices Long'!AJ:AJ,'RAB Prices Long'!$B:$B,'All Prices combined'!$D177,'RAB Prices Long'!$E:$E,'All Prices combined'!$G177)))),2)</f>
        <v>1.05</v>
      </c>
      <c r="AH177" s="2">
        <f>ROUND(IF($B177="Annuity",SUMIFS('Annuity Prices'!AK:AK,'Annuity Prices'!$B:$B,$D177,'Annuity Prices'!$E:$E,$G177),IF($B177="RAB Short",SUMIFS('RAB Prices Short'!AK:AK,'RAB Prices Short'!$B:$B,'All Prices combined'!$D177,'RAB Prices Short'!$E:$E,'All Prices combined'!$G177),IF($B177="RAB Long",SUMIFS('RAB Prices Long'!AK:AK,'RAB Prices Long'!$B:$B,'All Prices combined'!$D177,'RAB Prices Long'!$E:$E,'All Prices combined'!$G177)))),2)</f>
        <v>1.08</v>
      </c>
      <c r="AI177" s="2">
        <f>ROUND(IF($B177="Annuity",SUMIFS('Annuity Prices'!AL:AL,'Annuity Prices'!$B:$B,$D177,'Annuity Prices'!$E:$E,$G177),IF($B177="RAB Short",SUMIFS('RAB Prices Short'!AL:AL,'RAB Prices Short'!$B:$B,'All Prices combined'!$D177,'RAB Prices Short'!$E:$E,'All Prices combined'!$G177),IF($B177="RAB Long",SUMIFS('RAB Prices Long'!AL:AL,'RAB Prices Long'!$B:$B,'All Prices combined'!$D177,'RAB Prices Long'!$E:$E,'All Prices combined'!$G177)))),2)</f>
        <v>1.1100000000000001</v>
      </c>
      <c r="AJ177" s="2">
        <f>ROUND(IF($B177="Annuity",SUMIFS('Annuity Prices'!AM:AM,'Annuity Prices'!$B:$B,$D177,'Annuity Prices'!$E:$E,$G177),IF($B177="RAB Short",SUMIFS('RAB Prices Short'!AM:AM,'RAB Prices Short'!$B:$B,'All Prices combined'!$D177,'RAB Prices Short'!$E:$E,'All Prices combined'!$G177),IF($B177="RAB Long",SUMIFS('RAB Prices Long'!AM:AM,'RAB Prices Long'!$B:$B,'All Prices combined'!$D177,'RAB Prices Long'!$E:$E,'All Prices combined'!$G177)))),2)</f>
        <v>1.1299999999999999</v>
      </c>
      <c r="AK177" s="2">
        <f>ROUND(IF($B177="Annuity",SUMIFS('Annuity Prices'!AN:AN,'Annuity Prices'!$B:$B,$D177,'Annuity Prices'!$E:$E,$G177),IF($B177="RAB Short",SUMIFS('RAB Prices Short'!AN:AN,'RAB Prices Short'!$B:$B,'All Prices combined'!$D177,'RAB Prices Short'!$E:$E,'All Prices combined'!$G177),IF($B177="RAB Long",SUMIFS('RAB Prices Long'!AN:AN,'RAB Prices Long'!$B:$B,'All Prices combined'!$D177,'RAB Prices Long'!$E:$E,'All Prices combined'!$G177)))),2)</f>
        <v>1.1599999999999999</v>
      </c>
      <c r="AL177" s="2">
        <f>ROUND(IF($B177="Annuity",SUMIFS('Annuity Prices'!AO:AO,'Annuity Prices'!$B:$B,$D177,'Annuity Prices'!$E:$E,$G177),IF($B177="RAB Short",SUMIFS('RAB Prices Short'!AO:AO,'RAB Prices Short'!$B:$B,'All Prices combined'!$D177,'RAB Prices Short'!$E:$E,'All Prices combined'!$G177),IF($B177="RAB Long",SUMIFS('RAB Prices Long'!AO:AO,'RAB Prices Long'!$B:$B,'All Prices combined'!$D177,'RAB Prices Long'!$E:$E,'All Prices combined'!$G177)))),2)</f>
        <v>1.18</v>
      </c>
      <c r="AM177" s="2">
        <f>ROUND(IF($B177="Annuity",SUMIFS('Annuity Prices'!AP:AP,'Annuity Prices'!$B:$B,$D177,'Annuity Prices'!$E:$E,$G177),IF($B177="RAB Short",SUMIFS('RAB Prices Short'!AP:AP,'RAB Prices Short'!$B:$B,'All Prices combined'!$D177,'RAB Prices Short'!$E:$E,'All Prices combined'!$G177),IF($B177="RAB Long",SUMIFS('RAB Prices Long'!AP:AP,'RAB Prices Long'!$B:$B,'All Prices combined'!$D177,'RAB Prices Long'!$E:$E,'All Prices combined'!$G177)))),2)</f>
        <v>1.21</v>
      </c>
      <c r="AN177" s="2">
        <f>ROUND(IF($B177="Annuity",SUMIFS('Annuity Prices'!AQ:AQ,'Annuity Prices'!$B:$B,$D177,'Annuity Prices'!$E:$E,$G177),IF($B177="RAB Short",SUMIFS('RAB Prices Short'!AQ:AQ,'RAB Prices Short'!$B:$B,'All Prices combined'!$D177,'RAB Prices Short'!$E:$E,'All Prices combined'!$G177),IF($B177="RAB Long",SUMIFS('RAB Prices Long'!AQ:AQ,'RAB Prices Long'!$B:$B,'All Prices combined'!$D177,'RAB Prices Long'!$E:$E,'All Prices combined'!$G177)))),2)</f>
        <v>1.24</v>
      </c>
      <c r="AO177" s="2">
        <f>ROUND(IF($B177="Annuity",SUMIFS('Annuity Prices'!AR:AR,'Annuity Prices'!$B:$B,$D177,'Annuity Prices'!$E:$E,$G177),IF($B177="RAB Short",SUMIFS('RAB Prices Short'!AR:AR,'RAB Prices Short'!$B:$B,'All Prices combined'!$D177,'RAB Prices Short'!$E:$E,'All Prices combined'!$G177),IF($B177="RAB Long",SUMIFS('RAB Prices Long'!AR:AR,'RAB Prices Long'!$B:$B,'All Prices combined'!$D177,'RAB Prices Long'!$E:$E,'All Prices combined'!$G177)))),2)</f>
        <v>0.68</v>
      </c>
      <c r="AP177" s="2">
        <f>ROUND(IF($B177="Annuity",SUMIFS('Annuity Prices'!AS:AS,'Annuity Prices'!$B:$B,$D177,'Annuity Prices'!$E:$E,$G177),IF($B177="RAB Short",SUMIFS('RAB Prices Short'!AS:AS,'RAB Prices Short'!$B:$B,'All Prices combined'!$D177,'RAB Prices Short'!$E:$E,'All Prices combined'!$G177),IF($B177="RAB Long",SUMIFS('RAB Prices Long'!AS:AS,'RAB Prices Long'!$B:$B,'All Prices combined'!$D177,'RAB Prices Long'!$E:$E,'All Prices combined'!$G177)))),2)</f>
        <v>0.59</v>
      </c>
      <c r="AQ177" s="2">
        <f>ROUND(IF($B177="Annuity",SUMIFS('Annuity Prices'!AT:AT,'Annuity Prices'!$B:$B,$D177,'Annuity Prices'!$E:$E,$G177),IF($B177="RAB Short",SUMIFS('RAB Prices Short'!AT:AT,'RAB Prices Short'!$B:$B,'All Prices combined'!$D177,'RAB Prices Short'!$E:$E,'All Prices combined'!$G177),IF($B177="RAB Long",SUMIFS('RAB Prices Long'!AT:AT,'RAB Prices Long'!$B:$B,'All Prices combined'!$D177,'RAB Prices Long'!$E:$E,'All Prices combined'!$G177)))),2)</f>
        <v>0.61</v>
      </c>
      <c r="AR177" s="2">
        <f>ROUND(IF($B177="Annuity",SUMIFS('Annuity Prices'!AU:AU,'Annuity Prices'!$B:$B,$D177,'Annuity Prices'!$E:$E,$G177),IF($B177="RAB Short",SUMIFS('RAB Prices Short'!AU:AU,'RAB Prices Short'!$B:$B,'All Prices combined'!$D177,'RAB Prices Short'!$E:$E,'All Prices combined'!$G177),IF($B177="RAB Long",SUMIFS('RAB Prices Long'!AU:AU,'RAB Prices Long'!$B:$B,'All Prices combined'!$D177,'RAB Prices Long'!$E:$E,'All Prices combined'!$G177)))),2)</f>
        <v>0.63</v>
      </c>
      <c r="AS177" s="2">
        <f>ROUND(IF($B177="Annuity",SUMIFS('Annuity Prices'!AV:AV,'Annuity Prices'!$B:$B,$D177,'Annuity Prices'!$E:$E,$G177),IF($B177="RAB Short",SUMIFS('RAB Prices Short'!AV:AV,'RAB Prices Short'!$B:$B,'All Prices combined'!$D177,'RAB Prices Short'!$E:$E,'All Prices combined'!$G177),IF($B177="RAB Long",SUMIFS('RAB Prices Long'!AV:AV,'RAB Prices Long'!$B:$B,'All Prices combined'!$D177,'RAB Prices Long'!$E:$E,'All Prices combined'!$G177)))),2)</f>
        <v>0.65</v>
      </c>
      <c r="AT177" s="2">
        <f>ROUND(IF($B177="Annuity",SUMIFS('Annuity Prices'!AW:AW,'Annuity Prices'!$B:$B,$D177,'Annuity Prices'!$E:$E,$G177),IF($B177="RAB Short",SUMIFS('RAB Prices Short'!AW:AW,'RAB Prices Short'!$B:$B,'All Prices combined'!$D177,'RAB Prices Short'!$E:$E,'All Prices combined'!$G177),IF($B177="RAB Long",SUMIFS('RAB Prices Long'!AW:AW,'RAB Prices Long'!$B:$B,'All Prices combined'!$D177,'RAB Prices Long'!$E:$E,'All Prices combined'!$G177)))),2)</f>
        <v>0.66</v>
      </c>
      <c r="AU177" s="2">
        <f>ROUND(IF($B177="Annuity",SUMIFS('Annuity Prices'!AX:AX,'Annuity Prices'!$B:$B,$D177,'Annuity Prices'!$E:$E,$G177),IF($B177="RAB Short",SUMIFS('RAB Prices Short'!AX:AX,'RAB Prices Short'!$B:$B,'All Prices combined'!$D177,'RAB Prices Short'!$E:$E,'All Prices combined'!$G177),IF($B177="RAB Long",SUMIFS('RAB Prices Long'!AX:AX,'RAB Prices Long'!$B:$B,'All Prices combined'!$D177,'RAB Prices Long'!$E:$E,'All Prices combined'!$G177)))),2)</f>
        <v>0.67</v>
      </c>
      <c r="AV177" s="2">
        <f>ROUND(IF($B177="Annuity",SUMIFS('Annuity Prices'!AY:AY,'Annuity Prices'!$B:$B,$D177,'Annuity Prices'!$E:$E,$G177),IF($B177="RAB Short",SUMIFS('RAB Prices Short'!AY:AY,'RAB Prices Short'!$B:$B,'All Prices combined'!$D177,'RAB Prices Short'!$E:$E,'All Prices combined'!$G177),IF($B177="RAB Long",SUMIFS('RAB Prices Long'!AY:AY,'RAB Prices Long'!$B:$B,'All Prices combined'!$D177,'RAB Prices Long'!$E:$E,'All Prices combined'!$G177)))),2)</f>
        <v>0.69</v>
      </c>
      <c r="AW177" s="2">
        <f>ROUND(IF($B177="Annuity",SUMIFS('Annuity Prices'!AZ:AZ,'Annuity Prices'!$B:$B,$D177,'Annuity Prices'!$E:$E,$G177),IF($B177="RAB Short",SUMIFS('RAB Prices Short'!AZ:AZ,'RAB Prices Short'!$B:$B,'All Prices combined'!$D177,'RAB Prices Short'!$E:$E,'All Prices combined'!$G177),IF($B177="RAB Long",SUMIFS('RAB Prices Long'!AZ:AZ,'RAB Prices Long'!$B:$B,'All Prices combined'!$D177,'RAB Prices Long'!$E:$E,'All Prices combined'!$G177)))),2)</f>
        <v>0.71</v>
      </c>
      <c r="AX177" s="2">
        <f>ROUND(IF($B177="Annuity",SUMIFS('Annuity Prices'!BA:BA,'Annuity Prices'!$B:$B,$D177,'Annuity Prices'!$E:$E,$G177),IF($B177="RAB Short",SUMIFS('RAB Prices Short'!BA:BA,'RAB Prices Short'!$B:$B,'All Prices combined'!$D177,'RAB Prices Short'!$E:$E,'All Prices combined'!$G177),IF($B177="RAB Long",SUMIFS('RAB Prices Long'!BA:BA,'RAB Prices Long'!$B:$B,'All Prices combined'!$D177,'RAB Prices Long'!$E:$E,'All Prices combined'!$G177)))),2)</f>
        <v>0.72</v>
      </c>
      <c r="AY177" s="2">
        <f>ROUND(IF($B177="Annuity",SUMIFS('Annuity Prices'!BB:BB,'Annuity Prices'!$B:$B,$D177,'Annuity Prices'!$E:$E,$G177),IF($B177="RAB Short",SUMIFS('RAB Prices Short'!BB:BB,'RAB Prices Short'!$B:$B,'All Prices combined'!$D177,'RAB Prices Short'!$E:$E,'All Prices combined'!$G177),IF($B177="RAB Long",SUMIFS('RAB Prices Long'!BB:BB,'RAB Prices Long'!$B:$B,'All Prices combined'!$D177,'RAB Prices Long'!$E:$E,'All Prices combined'!$G177)))),2)</f>
        <v>0.74</v>
      </c>
      <c r="AZ177" s="2">
        <f>ROUND(IF($B177="Annuity",SUMIFS('Annuity Prices'!BC:BC,'Annuity Prices'!$B:$B,$D177,'Annuity Prices'!$E:$E,$G177),IF($B177="RAB Short",SUMIFS('RAB Prices Short'!BC:BC,'RAB Prices Short'!$B:$B,'All Prices combined'!$D177,'RAB Prices Short'!$E:$E,'All Prices combined'!$G177),IF($B177="RAB Long",SUMIFS('RAB Prices Long'!BC:BC,'RAB Prices Long'!$B:$B,'All Prices combined'!$D177,'RAB Prices Long'!$E:$E,'All Prices combined'!$G177)))),2)</f>
        <v>0.76</v>
      </c>
      <c r="BA177" s="2">
        <f>ROUND(IF($B177="Annuity",SUMIFS('Annuity Prices'!BD:BD,'Annuity Prices'!$B:$B,$D177,'Annuity Prices'!$E:$E,$G177),IF($B177="RAB Short",SUMIFS('RAB Prices Short'!BD:BD,'RAB Prices Short'!$B:$B,'All Prices combined'!$D177,'RAB Prices Short'!$E:$E,'All Prices combined'!$G177),IF($B177="RAB Long",SUMIFS('RAB Prices Long'!BD:BD,'RAB Prices Long'!$B:$B,'All Prices combined'!$D177,'RAB Prices Long'!$E:$E,'All Prices combined'!$G177)))),2)</f>
        <v>0.78</v>
      </c>
      <c r="BB177" s="2">
        <f>ROUND(IF($B177="Annuity",SUMIFS('Annuity Prices'!BE:BE,'Annuity Prices'!$B:$B,$D177,'Annuity Prices'!$E:$E,$G177),IF($B177="RAB Short",SUMIFS('RAB Prices Short'!BE:BE,'RAB Prices Short'!$B:$B,'All Prices combined'!$D177,'RAB Prices Short'!$E:$E,'All Prices combined'!$G177),IF($B177="RAB Long",SUMIFS('RAB Prices Long'!BE:BE,'RAB Prices Long'!$B:$B,'All Prices combined'!$D177,'RAB Prices Long'!$E:$E,'All Prices combined'!$G177)))),2)</f>
        <v>0.79</v>
      </c>
      <c r="BC177" s="2">
        <f>ROUND(IF($B177="Annuity",SUMIFS('Annuity Prices'!BF:BF,'Annuity Prices'!$B:$B,$D177,'Annuity Prices'!$E:$E,$G177),IF($B177="RAB Short",SUMIFS('RAB Prices Short'!BF:BF,'RAB Prices Short'!$B:$B,'All Prices combined'!$D177,'RAB Prices Short'!$E:$E,'All Prices combined'!$G177),IF($B177="RAB Long",SUMIFS('RAB Prices Long'!BF:BF,'RAB Prices Long'!$B:$B,'All Prices combined'!$D177,'RAB Prices Long'!$E:$E,'All Prices combined'!$G177)))),2)</f>
        <v>0.81</v>
      </c>
      <c r="BD177" s="2">
        <f>ROUND(IF($B177="Annuity",SUMIFS('Annuity Prices'!BG:BG,'Annuity Prices'!$B:$B,$D177,'Annuity Prices'!$E:$E,$G177),IF($B177="RAB Short",SUMIFS('RAB Prices Short'!BG:BG,'RAB Prices Short'!$B:$B,'All Prices combined'!$D177,'RAB Prices Short'!$E:$E,'All Prices combined'!$G177),IF($B177="RAB Long",SUMIFS('RAB Prices Long'!BG:BG,'RAB Prices Long'!$B:$B,'All Prices combined'!$D177,'RAB Prices Long'!$E:$E,'All Prices combined'!$G177)))),2)</f>
        <v>0.83</v>
      </c>
      <c r="BE177" s="2">
        <f>ROUND(IF($B177="Annuity",SUMIFS('Annuity Prices'!BH:BH,'Annuity Prices'!$B:$B,$D177,'Annuity Prices'!$E:$E,$G177),IF($B177="RAB Short",SUMIFS('RAB Prices Short'!BH:BH,'RAB Prices Short'!$B:$B,'All Prices combined'!$D177,'RAB Prices Short'!$E:$E,'All Prices combined'!$G177),IF($B177="RAB Long",SUMIFS('RAB Prices Long'!BH:BH,'RAB Prices Long'!$B:$B,'All Prices combined'!$D177,'RAB Prices Long'!$E:$E,'All Prices combined'!$G177)))),2)</f>
        <v>0.86</v>
      </c>
      <c r="BF177" s="2">
        <f>ROUND(IF($B177="Annuity",SUMIFS('Annuity Prices'!BI:BI,'Annuity Prices'!$B:$B,$D177,'Annuity Prices'!$E:$E,$G177),IF($B177="RAB Short",SUMIFS('RAB Prices Short'!BI:BI,'RAB Prices Short'!$B:$B,'All Prices combined'!$D177,'RAB Prices Short'!$E:$E,'All Prices combined'!$G177),IF($B177="RAB Long",SUMIFS('RAB Prices Long'!BI:BI,'RAB Prices Long'!$B:$B,'All Prices combined'!$D177,'RAB Prices Long'!$E:$E,'All Prices combined'!$G177)))),2)</f>
        <v>0.87</v>
      </c>
      <c r="BG177" s="2">
        <f>ROUND(IF($B177="Annuity",SUMIFS('Annuity Prices'!BJ:BJ,'Annuity Prices'!$B:$B,$D177,'Annuity Prices'!$E:$E,$G177),IF($B177="RAB Short",SUMIFS('RAB Prices Short'!BJ:BJ,'RAB Prices Short'!$B:$B,'All Prices combined'!$D177,'RAB Prices Short'!$E:$E,'All Prices combined'!$G177),IF($B177="RAB Long",SUMIFS('RAB Prices Long'!BJ:BJ,'RAB Prices Long'!$B:$B,'All Prices combined'!$D177,'RAB Prices Long'!$E:$E,'All Prices combined'!$G177)))),2)</f>
        <v>0.89</v>
      </c>
      <c r="BH177" s="2">
        <f>ROUND(IF($B177="Annuity",SUMIFS('Annuity Prices'!BK:BK,'Annuity Prices'!$B:$B,$D177,'Annuity Prices'!$E:$E,$G177),IF($B177="RAB Short",SUMIFS('RAB Prices Short'!BK:BK,'RAB Prices Short'!$B:$B,'All Prices combined'!$D177,'RAB Prices Short'!$E:$E,'All Prices combined'!$G177),IF($B177="RAB Long",SUMIFS('RAB Prices Long'!BK:BK,'RAB Prices Long'!$B:$B,'All Prices combined'!$D177,'RAB Prices Long'!$E:$E,'All Prices combined'!$G177)))),2)</f>
        <v>0.92</v>
      </c>
      <c r="BI177" s="2">
        <f>ROUND(IF($B177="Annuity",SUMIFS('Annuity Prices'!BL:BL,'Annuity Prices'!$B:$B,$D177,'Annuity Prices'!$E:$E,$G177),IF($B177="RAB Short",SUMIFS('RAB Prices Short'!BL:BL,'RAB Prices Short'!$B:$B,'All Prices combined'!$D177,'RAB Prices Short'!$E:$E,'All Prices combined'!$G177),IF($B177="RAB Long",SUMIFS('RAB Prices Long'!BL:BL,'RAB Prices Long'!$B:$B,'All Prices combined'!$D177,'RAB Prices Long'!$E:$E,'All Prices combined'!$G177)))),2)</f>
        <v>0.94</v>
      </c>
      <c r="BJ177" s="2">
        <f>ROUND(IF($B177="Annuity",SUMIFS('Annuity Prices'!BM:BM,'Annuity Prices'!$B:$B,$D177,'Annuity Prices'!$E:$E,$G177),IF($B177="RAB Short",SUMIFS('RAB Prices Short'!BM:BM,'RAB Prices Short'!$B:$B,'All Prices combined'!$D177,'RAB Prices Short'!$E:$E,'All Prices combined'!$G177),IF($B177="RAB Long",SUMIFS('RAB Prices Long'!BM:BM,'RAB Prices Long'!$B:$B,'All Prices combined'!$D177,'RAB Prices Long'!$E:$E,'All Prices combined'!$G177)))),2)</f>
        <v>0.96</v>
      </c>
      <c r="BK177" s="2">
        <f>ROUND(IF($B177="Annuity",SUMIFS('Annuity Prices'!BN:BN,'Annuity Prices'!$B:$B,$D177,'Annuity Prices'!$E:$E,$G177),IF($B177="RAB Short",SUMIFS('RAB Prices Short'!BN:BN,'RAB Prices Short'!$B:$B,'All Prices combined'!$D177,'RAB Prices Short'!$E:$E,'All Prices combined'!$G177),IF($B177="RAB Long",SUMIFS('RAB Prices Long'!BN:BN,'RAB Prices Long'!$B:$B,'All Prices combined'!$D177,'RAB Prices Long'!$E:$E,'All Prices combined'!$G177)))),2)</f>
        <v>0.98</v>
      </c>
      <c r="BL177" s="2">
        <f>ROUND(IF($B177="Annuity",SUMIFS('Annuity Prices'!BO:BO,'Annuity Prices'!$B:$B,$D177,'Annuity Prices'!$E:$E,$G177),IF($B177="RAB Short",SUMIFS('RAB Prices Short'!BO:BO,'RAB Prices Short'!$B:$B,'All Prices combined'!$D177,'RAB Prices Short'!$E:$E,'All Prices combined'!$G177),IF($B177="RAB Long",SUMIFS('RAB Prices Long'!BO:BO,'RAB Prices Long'!$B:$B,'All Prices combined'!$D177,'RAB Prices Long'!$E:$E,'All Prices combined'!$G177)))),2)</f>
        <v>1.01</v>
      </c>
      <c r="BM177" s="2">
        <f>ROUND(IF($B177="Annuity",SUMIFS('Annuity Prices'!BP:BP,'Annuity Prices'!$B:$B,$D177,'Annuity Prices'!$E:$E,$G177),IF($B177="RAB Short",SUMIFS('RAB Prices Short'!BP:BP,'RAB Prices Short'!$B:$B,'All Prices combined'!$D177,'RAB Prices Short'!$E:$E,'All Prices combined'!$G177),IF($B177="RAB Long",SUMIFS('RAB Prices Long'!BP:BP,'RAB Prices Long'!$B:$B,'All Prices combined'!$D177,'RAB Prices Long'!$E:$E,'All Prices combined'!$G177)))),2)</f>
        <v>1.03</v>
      </c>
      <c r="BN177" s="2">
        <f>ROUND(IF($B177="Annuity",SUMIFS('Annuity Prices'!BQ:BQ,'Annuity Prices'!$B:$B,$D177,'Annuity Prices'!$E:$E,$G177),IF($B177="RAB Short",SUMIFS('RAB Prices Short'!BQ:BQ,'RAB Prices Short'!$B:$B,'All Prices combined'!$D177,'RAB Prices Short'!$E:$E,'All Prices combined'!$G177),IF($B177="RAB Long",SUMIFS('RAB Prices Long'!BQ:BQ,'RAB Prices Long'!$B:$B,'All Prices combined'!$D177,'RAB Prices Long'!$E:$E,'All Prices combined'!$G177)))),2)</f>
        <v>1.05</v>
      </c>
      <c r="BO177" s="2">
        <f>ROUND(IF($B177="Annuity",SUMIFS('Annuity Prices'!BR:BR,'Annuity Prices'!$B:$B,$D177,'Annuity Prices'!$E:$E,$G177),IF($B177="RAB Short",SUMIFS('RAB Prices Short'!BR:BR,'RAB Prices Short'!$B:$B,'All Prices combined'!$D177,'RAB Prices Short'!$E:$E,'All Prices combined'!$G177),IF($B177="RAB Long",SUMIFS('RAB Prices Long'!BR:BR,'RAB Prices Long'!$B:$B,'All Prices combined'!$D177,'RAB Prices Long'!$E:$E,'All Prices combined'!$G177)))),2)</f>
        <v>1.08</v>
      </c>
      <c r="BP177" s="2">
        <f>ROUND(IF($B177="Annuity",SUMIFS('Annuity Prices'!BS:BS,'Annuity Prices'!$B:$B,$D177,'Annuity Prices'!$E:$E,$G177),IF($B177="RAB Short",SUMIFS('RAB Prices Short'!BS:BS,'RAB Prices Short'!$B:$B,'All Prices combined'!$D177,'RAB Prices Short'!$E:$E,'All Prices combined'!$G177),IF($B177="RAB Long",SUMIFS('RAB Prices Long'!BS:BS,'RAB Prices Long'!$B:$B,'All Prices combined'!$D177,'RAB Prices Long'!$E:$E,'All Prices combined'!$G177)))),2)</f>
        <v>1.1100000000000001</v>
      </c>
      <c r="BQ177" s="2">
        <f>ROUND(IF($B177="Annuity",SUMIFS('Annuity Prices'!BT:BT,'Annuity Prices'!$B:$B,$D177,'Annuity Prices'!$E:$E,$G177),IF($B177="RAB Short",SUMIFS('RAB Prices Short'!BT:BT,'RAB Prices Short'!$B:$B,'All Prices combined'!$D177,'RAB Prices Short'!$E:$E,'All Prices combined'!$G177),IF($B177="RAB Long",SUMIFS('RAB Prices Long'!BT:BT,'RAB Prices Long'!$B:$B,'All Prices combined'!$D177,'RAB Prices Long'!$E:$E,'All Prices combined'!$G177)))),2)</f>
        <v>1.1299999999999999</v>
      </c>
      <c r="BR177" s="2">
        <f>ROUND(IF($B177="Annuity",SUMIFS('Annuity Prices'!BU:BU,'Annuity Prices'!$B:$B,$D177,'Annuity Prices'!$E:$E,$G177),IF($B177="RAB Short",SUMIFS('RAB Prices Short'!BU:BU,'RAB Prices Short'!$B:$B,'All Prices combined'!$D177,'RAB Prices Short'!$E:$E,'All Prices combined'!$G177),IF($B177="RAB Long",SUMIFS('RAB Prices Long'!BU:BU,'RAB Prices Long'!$B:$B,'All Prices combined'!$D177,'RAB Prices Long'!$E:$E,'All Prices combined'!$G177)))),2)</f>
        <v>1.1599999999999999</v>
      </c>
      <c r="BS177" s="2">
        <f>ROUND(IF($B177="Annuity",SUMIFS('Annuity Prices'!BV:BV,'Annuity Prices'!$B:$B,$D177,'Annuity Prices'!$E:$E,$G177),IF($B177="RAB Short",SUMIFS('RAB Prices Short'!BV:BV,'RAB Prices Short'!$B:$B,'All Prices combined'!$D177,'RAB Prices Short'!$E:$E,'All Prices combined'!$G177),IF($B177="RAB Long",SUMIFS('RAB Prices Long'!BV:BV,'RAB Prices Long'!$B:$B,'All Prices combined'!$D177,'RAB Prices Long'!$E:$E,'All Prices combined'!$G177)))),2)</f>
        <v>1.18</v>
      </c>
      <c r="BT177" s="2">
        <f>ROUND(IF($B177="Annuity",SUMIFS('Annuity Prices'!BW:BW,'Annuity Prices'!$B:$B,$D177,'Annuity Prices'!$E:$E,$G177),IF($B177="RAB Short",SUMIFS('RAB Prices Short'!BW:BW,'RAB Prices Short'!$B:$B,'All Prices combined'!$D177,'RAB Prices Short'!$E:$E,'All Prices combined'!$G177),IF($B177="RAB Long",SUMIFS('RAB Prices Long'!BW:BW,'RAB Prices Long'!$B:$B,'All Prices combined'!$D177,'RAB Prices Long'!$E:$E,'All Prices combined'!$G177)))),2)</f>
        <v>1.21</v>
      </c>
      <c r="BU177" s="2">
        <f>ROUND(IF($B177="Annuity",SUMIFS('Annuity Prices'!BX:BX,'Annuity Prices'!$B:$B,$D177,'Annuity Prices'!$E:$E,$G177),IF($B177="RAB Short",SUMIFS('RAB Prices Short'!BX:BX,'RAB Prices Short'!$B:$B,'All Prices combined'!$D177,'RAB Prices Short'!$E:$E,'All Prices combined'!$G177),IF($B177="RAB Long",SUMIFS('RAB Prices Long'!BX:BX,'RAB Prices Long'!$B:$B,'All Prices combined'!$D177,'RAB Prices Long'!$E:$E,'All Prices combined'!$G177)))),2)</f>
        <v>1.24</v>
      </c>
    </row>
    <row r="178" spans="2:73" x14ac:dyDescent="0.25">
      <c r="B178" t="s">
        <v>37</v>
      </c>
      <c r="C178" s="1">
        <v>30</v>
      </c>
      <c r="D178" s="1" t="s">
        <v>215</v>
      </c>
      <c r="E178" s="1" t="s">
        <v>209</v>
      </c>
      <c r="F178" s="1" t="s">
        <v>214</v>
      </c>
      <c r="G178" s="1" t="s">
        <v>42</v>
      </c>
      <c r="H178" s="1"/>
      <c r="I178" s="2">
        <f>ROUND(IF($B178="Annuity",SUMIFS('Annuity Prices'!L:L,'Annuity Prices'!$B:$B,$D178,'Annuity Prices'!$E:$E,$G178),IF($B178="RAB Short",SUMIFS('RAB Prices Short'!L:L,'RAB Prices Short'!$B:$B,'All Prices combined'!$D178,'RAB Prices Short'!$E:$E,'All Prices combined'!$G178),IF($B178="RAB Long",SUMIFS('RAB Prices Long'!L:L,'RAB Prices Long'!$B:$B,'All Prices combined'!$D178,'RAB Prices Long'!$E:$E,'All Prices combined'!$G178)))),2)</f>
        <v>47.38</v>
      </c>
      <c r="J178" s="2">
        <f>ROUND(IF($B178="Annuity",SUMIFS('Annuity Prices'!M:M,'Annuity Prices'!$B:$B,$D178,'Annuity Prices'!$E:$E,$G178),IF($B178="RAB Short",SUMIFS('RAB Prices Short'!M:M,'RAB Prices Short'!$B:$B,'All Prices combined'!$D178,'RAB Prices Short'!$E:$E,'All Prices combined'!$G178),IF($B178="RAB Long",SUMIFS('RAB Prices Long'!M:M,'RAB Prices Long'!$B:$B,'All Prices combined'!$D178,'RAB Prices Long'!$E:$E,'All Prices combined'!$G178)))),2)</f>
        <v>48.74</v>
      </c>
      <c r="K178" s="2">
        <f>ROUND(IF($B178="Annuity",SUMIFS('Annuity Prices'!N:N,'Annuity Prices'!$B:$B,$D178,'Annuity Prices'!$E:$E,$G178),IF($B178="RAB Short",SUMIFS('RAB Prices Short'!N:N,'RAB Prices Short'!$B:$B,'All Prices combined'!$D178,'RAB Prices Short'!$E:$E,'All Prices combined'!$G178),IF($B178="RAB Long",SUMIFS('RAB Prices Long'!N:N,'RAB Prices Long'!$B:$B,'All Prices combined'!$D178,'RAB Prices Long'!$E:$E,'All Prices combined'!$G178)))),2)</f>
        <v>50.14</v>
      </c>
      <c r="L178" s="2">
        <f>ROUND(IF($B178="Annuity",SUMIFS('Annuity Prices'!O:O,'Annuity Prices'!$B:$B,$D178,'Annuity Prices'!$E:$E,$G178),IF($B178="RAB Short",SUMIFS('RAB Prices Short'!O:O,'RAB Prices Short'!$B:$B,'All Prices combined'!$D178,'RAB Prices Short'!$E:$E,'All Prices combined'!$G178),IF($B178="RAB Long",SUMIFS('RAB Prices Long'!O:O,'RAB Prices Long'!$B:$B,'All Prices combined'!$D178,'RAB Prices Long'!$E:$E,'All Prices combined'!$G178)))),2)</f>
        <v>51.58</v>
      </c>
      <c r="M178" s="2">
        <f>ROUND(IF($B178="Annuity",SUMIFS('Annuity Prices'!P:P,'Annuity Prices'!$B:$B,$D178,'Annuity Prices'!$E:$E,$G178),IF($B178="RAB Short",SUMIFS('RAB Prices Short'!P:P,'RAB Prices Short'!$B:$B,'All Prices combined'!$D178,'RAB Prices Short'!$E:$E,'All Prices combined'!$G178),IF($B178="RAB Long",SUMIFS('RAB Prices Long'!P:P,'RAB Prices Long'!$B:$B,'All Prices combined'!$D178,'RAB Prices Long'!$E:$E,'All Prices combined'!$G178)))),2)</f>
        <v>52.06</v>
      </c>
      <c r="N178" s="2">
        <f>ROUND(IF($B178="Annuity",SUMIFS('Annuity Prices'!Q:Q,'Annuity Prices'!$B:$B,$D178,'Annuity Prices'!$E:$E,$G178),IF($B178="RAB Short",SUMIFS('RAB Prices Short'!Q:Q,'RAB Prices Short'!$B:$B,'All Prices combined'!$D178,'RAB Prices Short'!$E:$E,'All Prices combined'!$G178),IF($B178="RAB Long",SUMIFS('RAB Prices Long'!Q:Q,'RAB Prices Long'!$B:$B,'All Prices combined'!$D178,'RAB Prices Long'!$E:$E,'All Prices combined'!$G178)))),2)</f>
        <v>53.36</v>
      </c>
      <c r="O178" s="2">
        <f>ROUND(IF($B178="Annuity",SUMIFS('Annuity Prices'!R:R,'Annuity Prices'!$B:$B,$D178,'Annuity Prices'!$E:$E,$G178),IF($B178="RAB Short",SUMIFS('RAB Prices Short'!R:R,'RAB Prices Short'!$B:$B,'All Prices combined'!$D178,'RAB Prices Short'!$E:$E,'All Prices combined'!$G178),IF($B178="RAB Long",SUMIFS('RAB Prices Long'!R:R,'RAB Prices Long'!$B:$B,'All Prices combined'!$D178,'RAB Prices Long'!$E:$E,'All Prices combined'!$G178)))),2)</f>
        <v>54.69</v>
      </c>
      <c r="P178" s="2">
        <f>ROUND(IF($B178="Annuity",SUMIFS('Annuity Prices'!S:S,'Annuity Prices'!$B:$B,$D178,'Annuity Prices'!$E:$E,$G178),IF($B178="RAB Short",SUMIFS('RAB Prices Short'!S:S,'RAB Prices Short'!$B:$B,'All Prices combined'!$D178,'RAB Prices Short'!$E:$E,'All Prices combined'!$G178),IF($B178="RAB Long",SUMIFS('RAB Prices Long'!S:S,'RAB Prices Long'!$B:$B,'All Prices combined'!$D178,'RAB Prices Long'!$E:$E,'All Prices combined'!$G178)))),2)</f>
        <v>56.06</v>
      </c>
      <c r="Q178" s="2">
        <f>ROUND(IF($B178="Annuity",SUMIFS('Annuity Prices'!T:T,'Annuity Prices'!$B:$B,$D178,'Annuity Prices'!$E:$E,$G178),IF($B178="RAB Short",SUMIFS('RAB Prices Short'!T:T,'RAB Prices Short'!$B:$B,'All Prices combined'!$D178,'RAB Prices Short'!$E:$E,'All Prices combined'!$G178),IF($B178="RAB Long",SUMIFS('RAB Prices Long'!T:T,'RAB Prices Long'!$B:$B,'All Prices combined'!$D178,'RAB Prices Long'!$E:$E,'All Prices combined'!$G178)))),2)</f>
        <v>57.22</v>
      </c>
      <c r="R178" s="2">
        <f>ROUND(IF($B178="Annuity",SUMIFS('Annuity Prices'!U:U,'Annuity Prices'!$B:$B,$D178,'Annuity Prices'!$E:$E,$G178),IF($B178="RAB Short",SUMIFS('RAB Prices Short'!U:U,'RAB Prices Short'!$B:$B,'All Prices combined'!$D178,'RAB Prices Short'!$E:$E,'All Prices combined'!$G178),IF($B178="RAB Long",SUMIFS('RAB Prices Long'!U:U,'RAB Prices Long'!$B:$B,'All Prices combined'!$D178,'RAB Prices Long'!$E:$E,'All Prices combined'!$G178)))),2)</f>
        <v>58.65</v>
      </c>
      <c r="S178" s="2">
        <f>ROUND(IF($B178="Annuity",SUMIFS('Annuity Prices'!V:V,'Annuity Prices'!$B:$B,$D178,'Annuity Prices'!$E:$E,$G178),IF($B178="RAB Short",SUMIFS('RAB Prices Short'!V:V,'RAB Prices Short'!$B:$B,'All Prices combined'!$D178,'RAB Prices Short'!$E:$E,'All Prices combined'!$G178),IF($B178="RAB Long",SUMIFS('RAB Prices Long'!V:V,'RAB Prices Long'!$B:$B,'All Prices combined'!$D178,'RAB Prices Long'!$E:$E,'All Prices combined'!$G178)))),2)</f>
        <v>60.12</v>
      </c>
      <c r="T178" s="2">
        <f>ROUND(IF($B178="Annuity",SUMIFS('Annuity Prices'!W:W,'Annuity Prices'!$B:$B,$D178,'Annuity Prices'!$E:$E,$G178),IF($B178="RAB Short",SUMIFS('RAB Prices Short'!W:W,'RAB Prices Short'!$B:$B,'All Prices combined'!$D178,'RAB Prices Short'!$E:$E,'All Prices combined'!$G178),IF($B178="RAB Long",SUMIFS('RAB Prices Long'!W:W,'RAB Prices Long'!$B:$B,'All Prices combined'!$D178,'RAB Prices Long'!$E:$E,'All Prices combined'!$G178)))),2)</f>
        <v>61.62</v>
      </c>
      <c r="U178" s="2">
        <f>ROUND(IF($B178="Annuity",SUMIFS('Annuity Prices'!X:X,'Annuity Prices'!$B:$B,$D178,'Annuity Prices'!$E:$E,$G178),IF($B178="RAB Short",SUMIFS('RAB Prices Short'!X:X,'RAB Prices Short'!$B:$B,'All Prices combined'!$D178,'RAB Prices Short'!$E:$E,'All Prices combined'!$G178),IF($B178="RAB Long",SUMIFS('RAB Prices Long'!X:X,'RAB Prices Long'!$B:$B,'All Prices combined'!$D178,'RAB Prices Long'!$E:$E,'All Prices combined'!$G178)))),2)</f>
        <v>62.89</v>
      </c>
      <c r="V178" s="2">
        <f>ROUND(IF($B178="Annuity",SUMIFS('Annuity Prices'!Y:Y,'Annuity Prices'!$B:$B,$D178,'Annuity Prices'!$E:$E,$G178),IF($B178="RAB Short",SUMIFS('RAB Prices Short'!Y:Y,'RAB Prices Short'!$B:$B,'All Prices combined'!$D178,'RAB Prices Short'!$E:$E,'All Prices combined'!$G178),IF($B178="RAB Long",SUMIFS('RAB Prices Long'!Y:Y,'RAB Prices Long'!$B:$B,'All Prices combined'!$D178,'RAB Prices Long'!$E:$E,'All Prices combined'!$G178)))),2)</f>
        <v>64.47</v>
      </c>
      <c r="W178" s="2">
        <f>ROUND(IF($B178="Annuity",SUMIFS('Annuity Prices'!Z:Z,'Annuity Prices'!$B:$B,$D178,'Annuity Prices'!$E:$E,$G178),IF($B178="RAB Short",SUMIFS('RAB Prices Short'!Z:Z,'RAB Prices Short'!$B:$B,'All Prices combined'!$D178,'RAB Prices Short'!$E:$E,'All Prices combined'!$G178),IF($B178="RAB Long",SUMIFS('RAB Prices Long'!Z:Z,'RAB Prices Long'!$B:$B,'All Prices combined'!$D178,'RAB Prices Long'!$E:$E,'All Prices combined'!$G178)))),2)</f>
        <v>66.08</v>
      </c>
      <c r="X178" s="2">
        <f>ROUND(IF($B178="Annuity",SUMIFS('Annuity Prices'!AA:AA,'Annuity Prices'!$B:$B,$D178,'Annuity Prices'!$E:$E,$G178),IF($B178="RAB Short",SUMIFS('RAB Prices Short'!AA:AA,'RAB Prices Short'!$B:$B,'All Prices combined'!$D178,'RAB Prices Short'!$E:$E,'All Prices combined'!$G178),IF($B178="RAB Long",SUMIFS('RAB Prices Long'!AA:AA,'RAB Prices Long'!$B:$B,'All Prices combined'!$D178,'RAB Prices Long'!$E:$E,'All Prices combined'!$G178)))),2)</f>
        <v>67.73</v>
      </c>
      <c r="Y178" s="2">
        <f>ROUND(IF($B178="Annuity",SUMIFS('Annuity Prices'!AB:AB,'Annuity Prices'!$B:$B,$D178,'Annuity Prices'!$E:$E,$G178),IF($B178="RAB Short",SUMIFS('RAB Prices Short'!AB:AB,'RAB Prices Short'!$B:$B,'All Prices combined'!$D178,'RAB Prices Short'!$E:$E,'All Prices combined'!$G178),IF($B178="RAB Long",SUMIFS('RAB Prices Long'!AB:AB,'RAB Prices Long'!$B:$B,'All Prices combined'!$D178,'RAB Prices Long'!$E:$E,'All Prices combined'!$G178)))),2)</f>
        <v>69.13</v>
      </c>
      <c r="Z178" s="2">
        <f>ROUND(IF($B178="Annuity",SUMIFS('Annuity Prices'!AC:AC,'Annuity Prices'!$B:$B,$D178,'Annuity Prices'!$E:$E,$G178),IF($B178="RAB Short",SUMIFS('RAB Prices Short'!AC:AC,'RAB Prices Short'!$B:$B,'All Prices combined'!$D178,'RAB Prices Short'!$E:$E,'All Prices combined'!$G178),IF($B178="RAB Long",SUMIFS('RAB Prices Long'!AC:AC,'RAB Prices Long'!$B:$B,'All Prices combined'!$D178,'RAB Prices Long'!$E:$E,'All Prices combined'!$G178)))),2)</f>
        <v>70.86</v>
      </c>
      <c r="AA178" s="2">
        <f>ROUND(IF($B178="Annuity",SUMIFS('Annuity Prices'!AD:AD,'Annuity Prices'!$B:$B,$D178,'Annuity Prices'!$E:$E,$G178),IF($B178="RAB Short",SUMIFS('RAB Prices Short'!AD:AD,'RAB Prices Short'!$B:$B,'All Prices combined'!$D178,'RAB Prices Short'!$E:$E,'All Prices combined'!$G178),IF($B178="RAB Long",SUMIFS('RAB Prices Long'!AD:AD,'RAB Prices Long'!$B:$B,'All Prices combined'!$D178,'RAB Prices Long'!$E:$E,'All Prices combined'!$G178)))),2)</f>
        <v>72.63</v>
      </c>
      <c r="AB178" s="2">
        <f>ROUND(IF($B178="Annuity",SUMIFS('Annuity Prices'!AE:AE,'Annuity Prices'!$B:$B,$D178,'Annuity Prices'!$E:$E,$G178),IF($B178="RAB Short",SUMIFS('RAB Prices Short'!AE:AE,'RAB Prices Short'!$B:$B,'All Prices combined'!$D178,'RAB Prices Short'!$E:$E,'All Prices combined'!$G178),IF($B178="RAB Long",SUMIFS('RAB Prices Long'!AE:AE,'RAB Prices Long'!$B:$B,'All Prices combined'!$D178,'RAB Prices Long'!$E:$E,'All Prices combined'!$G178)))),2)</f>
        <v>74.45</v>
      </c>
      <c r="AC178" s="2">
        <f>ROUND(IF($B178="Annuity",SUMIFS('Annuity Prices'!AF:AF,'Annuity Prices'!$B:$B,$D178,'Annuity Prices'!$E:$E,$G178),IF($B178="RAB Short",SUMIFS('RAB Prices Short'!AF:AF,'RAB Prices Short'!$B:$B,'All Prices combined'!$D178,'RAB Prices Short'!$E:$E,'All Prices combined'!$G178),IF($B178="RAB Long",SUMIFS('RAB Prices Long'!AF:AF,'RAB Prices Long'!$B:$B,'All Prices combined'!$D178,'RAB Prices Long'!$E:$E,'All Prices combined'!$G178)))),2)</f>
        <v>75.989999999999995</v>
      </c>
      <c r="AD178" s="2">
        <f>ROUND(IF($B178="Annuity",SUMIFS('Annuity Prices'!AG:AG,'Annuity Prices'!$B:$B,$D178,'Annuity Prices'!$E:$E,$G178),IF($B178="RAB Short",SUMIFS('RAB Prices Short'!AG:AG,'RAB Prices Short'!$B:$B,'All Prices combined'!$D178,'RAB Prices Short'!$E:$E,'All Prices combined'!$G178),IF($B178="RAB Long",SUMIFS('RAB Prices Long'!AG:AG,'RAB Prices Long'!$B:$B,'All Prices combined'!$D178,'RAB Prices Long'!$E:$E,'All Prices combined'!$G178)))),2)</f>
        <v>77.89</v>
      </c>
      <c r="AE178" s="2">
        <f>ROUND(IF($B178="Annuity",SUMIFS('Annuity Prices'!AH:AH,'Annuity Prices'!$B:$B,$D178,'Annuity Prices'!$E:$E,$G178),IF($B178="RAB Short",SUMIFS('RAB Prices Short'!AH:AH,'RAB Prices Short'!$B:$B,'All Prices combined'!$D178,'RAB Prices Short'!$E:$E,'All Prices combined'!$G178),IF($B178="RAB Long",SUMIFS('RAB Prices Long'!AH:AH,'RAB Prices Long'!$B:$B,'All Prices combined'!$D178,'RAB Prices Long'!$E:$E,'All Prices combined'!$G178)))),2)</f>
        <v>79.83</v>
      </c>
      <c r="AF178" s="2">
        <f>ROUND(IF($B178="Annuity",SUMIFS('Annuity Prices'!AI:AI,'Annuity Prices'!$B:$B,$D178,'Annuity Prices'!$E:$E,$G178),IF($B178="RAB Short",SUMIFS('RAB Prices Short'!AI:AI,'RAB Prices Short'!$B:$B,'All Prices combined'!$D178,'RAB Prices Short'!$E:$E,'All Prices combined'!$G178),IF($B178="RAB Long",SUMIFS('RAB Prices Long'!AI:AI,'RAB Prices Long'!$B:$B,'All Prices combined'!$D178,'RAB Prices Long'!$E:$E,'All Prices combined'!$G178)))),2)</f>
        <v>81.83</v>
      </c>
      <c r="AG178" s="2">
        <f>ROUND(IF($B178="Annuity",SUMIFS('Annuity Prices'!AJ:AJ,'Annuity Prices'!$B:$B,$D178,'Annuity Prices'!$E:$E,$G178),IF($B178="RAB Short",SUMIFS('RAB Prices Short'!AJ:AJ,'RAB Prices Short'!$B:$B,'All Prices combined'!$D178,'RAB Prices Short'!$E:$E,'All Prices combined'!$G178),IF($B178="RAB Long",SUMIFS('RAB Prices Long'!AJ:AJ,'RAB Prices Long'!$B:$B,'All Prices combined'!$D178,'RAB Prices Long'!$E:$E,'All Prices combined'!$G178)))),2)</f>
        <v>83.52</v>
      </c>
      <c r="AH178" s="2">
        <f>ROUND(IF($B178="Annuity",SUMIFS('Annuity Prices'!AK:AK,'Annuity Prices'!$B:$B,$D178,'Annuity Prices'!$E:$E,$G178),IF($B178="RAB Short",SUMIFS('RAB Prices Short'!AK:AK,'RAB Prices Short'!$B:$B,'All Prices combined'!$D178,'RAB Prices Short'!$E:$E,'All Prices combined'!$G178),IF($B178="RAB Long",SUMIFS('RAB Prices Long'!AK:AK,'RAB Prices Long'!$B:$B,'All Prices combined'!$D178,'RAB Prices Long'!$E:$E,'All Prices combined'!$G178)))),2)</f>
        <v>85.61</v>
      </c>
      <c r="AI178" s="2">
        <f>ROUND(IF($B178="Annuity",SUMIFS('Annuity Prices'!AL:AL,'Annuity Prices'!$B:$B,$D178,'Annuity Prices'!$E:$E,$G178),IF($B178="RAB Short",SUMIFS('RAB Prices Short'!AL:AL,'RAB Prices Short'!$B:$B,'All Prices combined'!$D178,'RAB Prices Short'!$E:$E,'All Prices combined'!$G178),IF($B178="RAB Long",SUMIFS('RAB Prices Long'!AL:AL,'RAB Prices Long'!$B:$B,'All Prices combined'!$D178,'RAB Prices Long'!$E:$E,'All Prices combined'!$G178)))),2)</f>
        <v>87.75</v>
      </c>
      <c r="AJ178" s="2">
        <f>ROUND(IF($B178="Annuity",SUMIFS('Annuity Prices'!AM:AM,'Annuity Prices'!$B:$B,$D178,'Annuity Prices'!$E:$E,$G178),IF($B178="RAB Short",SUMIFS('RAB Prices Short'!AM:AM,'RAB Prices Short'!$B:$B,'All Prices combined'!$D178,'RAB Prices Short'!$E:$E,'All Prices combined'!$G178),IF($B178="RAB Long",SUMIFS('RAB Prices Long'!AM:AM,'RAB Prices Long'!$B:$B,'All Prices combined'!$D178,'RAB Prices Long'!$E:$E,'All Prices combined'!$G178)))),2)</f>
        <v>89.94</v>
      </c>
      <c r="AK178" s="2">
        <f>ROUND(IF($B178="Annuity",SUMIFS('Annuity Prices'!AN:AN,'Annuity Prices'!$B:$B,$D178,'Annuity Prices'!$E:$E,$G178),IF($B178="RAB Short",SUMIFS('RAB Prices Short'!AN:AN,'RAB Prices Short'!$B:$B,'All Prices combined'!$D178,'RAB Prices Short'!$E:$E,'All Prices combined'!$G178),IF($B178="RAB Long",SUMIFS('RAB Prices Long'!AN:AN,'RAB Prices Long'!$B:$B,'All Prices combined'!$D178,'RAB Prices Long'!$E:$E,'All Prices combined'!$G178)))),2)</f>
        <v>91.81</v>
      </c>
      <c r="AL178" s="2">
        <f>ROUND(IF($B178="Annuity",SUMIFS('Annuity Prices'!AO:AO,'Annuity Prices'!$B:$B,$D178,'Annuity Prices'!$E:$E,$G178),IF($B178="RAB Short",SUMIFS('RAB Prices Short'!AO:AO,'RAB Prices Short'!$B:$B,'All Prices combined'!$D178,'RAB Prices Short'!$E:$E,'All Prices combined'!$G178),IF($B178="RAB Long",SUMIFS('RAB Prices Long'!AO:AO,'RAB Prices Long'!$B:$B,'All Prices combined'!$D178,'RAB Prices Long'!$E:$E,'All Prices combined'!$G178)))),2)</f>
        <v>94.1</v>
      </c>
      <c r="AM178" s="2">
        <f>ROUND(IF($B178="Annuity",SUMIFS('Annuity Prices'!AP:AP,'Annuity Prices'!$B:$B,$D178,'Annuity Prices'!$E:$E,$G178),IF($B178="RAB Short",SUMIFS('RAB Prices Short'!AP:AP,'RAB Prices Short'!$B:$B,'All Prices combined'!$D178,'RAB Prices Short'!$E:$E,'All Prices combined'!$G178),IF($B178="RAB Long",SUMIFS('RAB Prices Long'!AP:AP,'RAB Prices Long'!$B:$B,'All Prices combined'!$D178,'RAB Prices Long'!$E:$E,'All Prices combined'!$G178)))),2)</f>
        <v>96.45</v>
      </c>
      <c r="AN178" s="2">
        <f>ROUND(IF($B178="Annuity",SUMIFS('Annuity Prices'!AQ:AQ,'Annuity Prices'!$B:$B,$D178,'Annuity Prices'!$E:$E,$G178),IF($B178="RAB Short",SUMIFS('RAB Prices Short'!AQ:AQ,'RAB Prices Short'!$B:$B,'All Prices combined'!$D178,'RAB Prices Short'!$E:$E,'All Prices combined'!$G178),IF($B178="RAB Long",SUMIFS('RAB Prices Long'!AQ:AQ,'RAB Prices Long'!$B:$B,'All Prices combined'!$D178,'RAB Prices Long'!$E:$E,'All Prices combined'!$G178)))),2)</f>
        <v>98.86</v>
      </c>
      <c r="AO178" s="2">
        <f>ROUND(IF($B178="Annuity",SUMIFS('Annuity Prices'!AR:AR,'Annuity Prices'!$B:$B,$D178,'Annuity Prices'!$E:$E,$G178),IF($B178="RAB Short",SUMIFS('RAB Prices Short'!AR:AR,'RAB Prices Short'!$B:$B,'All Prices combined'!$D178,'RAB Prices Short'!$E:$E,'All Prices combined'!$G178),IF($B178="RAB Long",SUMIFS('RAB Prices Long'!AR:AR,'RAB Prices Long'!$B:$B,'All Prices combined'!$D178,'RAB Prices Long'!$E:$E,'All Prices combined'!$G178)))),2)</f>
        <v>39.46</v>
      </c>
      <c r="AP178" s="2">
        <f>ROUND(IF($B178="Annuity",SUMIFS('Annuity Prices'!AS:AS,'Annuity Prices'!$B:$B,$D178,'Annuity Prices'!$E:$E,$G178),IF($B178="RAB Short",SUMIFS('RAB Prices Short'!AS:AS,'RAB Prices Short'!$B:$B,'All Prices combined'!$D178,'RAB Prices Short'!$E:$E,'All Prices combined'!$G178),IF($B178="RAB Long",SUMIFS('RAB Prices Long'!AS:AS,'RAB Prices Long'!$B:$B,'All Prices combined'!$D178,'RAB Prices Long'!$E:$E,'All Prices combined'!$G178)))),2)</f>
        <v>46.15</v>
      </c>
      <c r="AQ178" s="2">
        <f>ROUND(IF($B178="Annuity",SUMIFS('Annuity Prices'!AT:AT,'Annuity Prices'!$B:$B,$D178,'Annuity Prices'!$E:$E,$G178),IF($B178="RAB Short",SUMIFS('RAB Prices Short'!AT:AT,'RAB Prices Short'!$B:$B,'All Prices combined'!$D178,'RAB Prices Short'!$E:$E,'All Prices combined'!$G178),IF($B178="RAB Long",SUMIFS('RAB Prices Long'!AT:AT,'RAB Prices Long'!$B:$B,'All Prices combined'!$D178,'RAB Prices Long'!$E:$E,'All Prices combined'!$G178)))),2)</f>
        <v>48.74</v>
      </c>
      <c r="AR178" s="2">
        <f>ROUND(IF($B178="Annuity",SUMIFS('Annuity Prices'!AU:AU,'Annuity Prices'!$B:$B,$D178,'Annuity Prices'!$E:$E,$G178),IF($B178="RAB Short",SUMIFS('RAB Prices Short'!AU:AU,'RAB Prices Short'!$B:$B,'All Prices combined'!$D178,'RAB Prices Short'!$E:$E,'All Prices combined'!$G178),IF($B178="RAB Long",SUMIFS('RAB Prices Long'!AU:AU,'RAB Prices Long'!$B:$B,'All Prices combined'!$D178,'RAB Prices Long'!$E:$E,'All Prices combined'!$G178)))),2)</f>
        <v>50.14</v>
      </c>
      <c r="AS178" s="2">
        <f>ROUND(IF($B178="Annuity",SUMIFS('Annuity Prices'!AV:AV,'Annuity Prices'!$B:$B,$D178,'Annuity Prices'!$E:$E,$G178),IF($B178="RAB Short",SUMIFS('RAB Prices Short'!AV:AV,'RAB Prices Short'!$B:$B,'All Prices combined'!$D178,'RAB Prices Short'!$E:$E,'All Prices combined'!$G178),IF($B178="RAB Long",SUMIFS('RAB Prices Long'!AV:AV,'RAB Prices Long'!$B:$B,'All Prices combined'!$D178,'RAB Prices Long'!$E:$E,'All Prices combined'!$G178)))),2)</f>
        <v>51.58</v>
      </c>
      <c r="AT178" s="2">
        <f>ROUND(IF($B178="Annuity",SUMIFS('Annuity Prices'!AW:AW,'Annuity Prices'!$B:$B,$D178,'Annuity Prices'!$E:$E,$G178),IF($B178="RAB Short",SUMIFS('RAB Prices Short'!AW:AW,'RAB Prices Short'!$B:$B,'All Prices combined'!$D178,'RAB Prices Short'!$E:$E,'All Prices combined'!$G178),IF($B178="RAB Long",SUMIFS('RAB Prices Long'!AW:AW,'RAB Prices Long'!$B:$B,'All Prices combined'!$D178,'RAB Prices Long'!$E:$E,'All Prices combined'!$G178)))),2)</f>
        <v>52.06</v>
      </c>
      <c r="AU178" s="2">
        <f>ROUND(IF($B178="Annuity",SUMIFS('Annuity Prices'!AX:AX,'Annuity Prices'!$B:$B,$D178,'Annuity Prices'!$E:$E,$G178),IF($B178="RAB Short",SUMIFS('RAB Prices Short'!AX:AX,'RAB Prices Short'!$B:$B,'All Prices combined'!$D178,'RAB Prices Short'!$E:$E,'All Prices combined'!$G178),IF($B178="RAB Long",SUMIFS('RAB Prices Long'!AX:AX,'RAB Prices Long'!$B:$B,'All Prices combined'!$D178,'RAB Prices Long'!$E:$E,'All Prices combined'!$G178)))),2)</f>
        <v>53.36</v>
      </c>
      <c r="AV178" s="2">
        <f>ROUND(IF($B178="Annuity",SUMIFS('Annuity Prices'!AY:AY,'Annuity Prices'!$B:$B,$D178,'Annuity Prices'!$E:$E,$G178),IF($B178="RAB Short",SUMIFS('RAB Prices Short'!AY:AY,'RAB Prices Short'!$B:$B,'All Prices combined'!$D178,'RAB Prices Short'!$E:$E,'All Prices combined'!$G178),IF($B178="RAB Long",SUMIFS('RAB Prices Long'!AY:AY,'RAB Prices Long'!$B:$B,'All Prices combined'!$D178,'RAB Prices Long'!$E:$E,'All Prices combined'!$G178)))),2)</f>
        <v>54.69</v>
      </c>
      <c r="AW178" s="2">
        <f>ROUND(IF($B178="Annuity",SUMIFS('Annuity Prices'!AZ:AZ,'Annuity Prices'!$B:$B,$D178,'Annuity Prices'!$E:$E,$G178),IF($B178="RAB Short",SUMIFS('RAB Prices Short'!AZ:AZ,'RAB Prices Short'!$B:$B,'All Prices combined'!$D178,'RAB Prices Short'!$E:$E,'All Prices combined'!$G178),IF($B178="RAB Long",SUMIFS('RAB Prices Long'!AZ:AZ,'RAB Prices Long'!$B:$B,'All Prices combined'!$D178,'RAB Prices Long'!$E:$E,'All Prices combined'!$G178)))),2)</f>
        <v>56.06</v>
      </c>
      <c r="AX178" s="2">
        <f>ROUND(IF($B178="Annuity",SUMIFS('Annuity Prices'!BA:BA,'Annuity Prices'!$B:$B,$D178,'Annuity Prices'!$E:$E,$G178),IF($B178="RAB Short",SUMIFS('RAB Prices Short'!BA:BA,'RAB Prices Short'!$B:$B,'All Prices combined'!$D178,'RAB Prices Short'!$E:$E,'All Prices combined'!$G178),IF($B178="RAB Long",SUMIFS('RAB Prices Long'!BA:BA,'RAB Prices Long'!$B:$B,'All Prices combined'!$D178,'RAB Prices Long'!$E:$E,'All Prices combined'!$G178)))),2)</f>
        <v>57.22</v>
      </c>
      <c r="AY178" s="2">
        <f>ROUND(IF($B178="Annuity",SUMIFS('Annuity Prices'!BB:BB,'Annuity Prices'!$B:$B,$D178,'Annuity Prices'!$E:$E,$G178),IF($B178="RAB Short",SUMIFS('RAB Prices Short'!BB:BB,'RAB Prices Short'!$B:$B,'All Prices combined'!$D178,'RAB Prices Short'!$E:$E,'All Prices combined'!$G178),IF($B178="RAB Long",SUMIFS('RAB Prices Long'!BB:BB,'RAB Prices Long'!$B:$B,'All Prices combined'!$D178,'RAB Prices Long'!$E:$E,'All Prices combined'!$G178)))),2)</f>
        <v>58.65</v>
      </c>
      <c r="AZ178" s="2">
        <f>ROUND(IF($B178="Annuity",SUMIFS('Annuity Prices'!BC:BC,'Annuity Prices'!$B:$B,$D178,'Annuity Prices'!$E:$E,$G178),IF($B178="RAB Short",SUMIFS('RAB Prices Short'!BC:BC,'RAB Prices Short'!$B:$B,'All Prices combined'!$D178,'RAB Prices Short'!$E:$E,'All Prices combined'!$G178),IF($B178="RAB Long",SUMIFS('RAB Prices Long'!BC:BC,'RAB Prices Long'!$B:$B,'All Prices combined'!$D178,'RAB Prices Long'!$E:$E,'All Prices combined'!$G178)))),2)</f>
        <v>60.12</v>
      </c>
      <c r="BA178" s="2">
        <f>ROUND(IF($B178="Annuity",SUMIFS('Annuity Prices'!BD:BD,'Annuity Prices'!$B:$B,$D178,'Annuity Prices'!$E:$E,$G178),IF($B178="RAB Short",SUMIFS('RAB Prices Short'!BD:BD,'RAB Prices Short'!$B:$B,'All Prices combined'!$D178,'RAB Prices Short'!$E:$E,'All Prices combined'!$G178),IF($B178="RAB Long",SUMIFS('RAB Prices Long'!BD:BD,'RAB Prices Long'!$B:$B,'All Prices combined'!$D178,'RAB Prices Long'!$E:$E,'All Prices combined'!$G178)))),2)</f>
        <v>61.62</v>
      </c>
      <c r="BB178" s="2">
        <f>ROUND(IF($B178="Annuity",SUMIFS('Annuity Prices'!BE:BE,'Annuity Prices'!$B:$B,$D178,'Annuity Prices'!$E:$E,$G178),IF($B178="RAB Short",SUMIFS('RAB Prices Short'!BE:BE,'RAB Prices Short'!$B:$B,'All Prices combined'!$D178,'RAB Prices Short'!$E:$E,'All Prices combined'!$G178),IF($B178="RAB Long",SUMIFS('RAB Prices Long'!BE:BE,'RAB Prices Long'!$B:$B,'All Prices combined'!$D178,'RAB Prices Long'!$E:$E,'All Prices combined'!$G178)))),2)</f>
        <v>62.89</v>
      </c>
      <c r="BC178" s="2">
        <f>ROUND(IF($B178="Annuity",SUMIFS('Annuity Prices'!BF:BF,'Annuity Prices'!$B:$B,$D178,'Annuity Prices'!$E:$E,$G178),IF($B178="RAB Short",SUMIFS('RAB Prices Short'!BF:BF,'RAB Prices Short'!$B:$B,'All Prices combined'!$D178,'RAB Prices Short'!$E:$E,'All Prices combined'!$G178),IF($B178="RAB Long",SUMIFS('RAB Prices Long'!BF:BF,'RAB Prices Long'!$B:$B,'All Prices combined'!$D178,'RAB Prices Long'!$E:$E,'All Prices combined'!$G178)))),2)</f>
        <v>64.47</v>
      </c>
      <c r="BD178" s="2">
        <f>ROUND(IF($B178="Annuity",SUMIFS('Annuity Prices'!BG:BG,'Annuity Prices'!$B:$B,$D178,'Annuity Prices'!$E:$E,$G178),IF($B178="RAB Short",SUMIFS('RAB Prices Short'!BG:BG,'RAB Prices Short'!$B:$B,'All Prices combined'!$D178,'RAB Prices Short'!$E:$E,'All Prices combined'!$G178),IF($B178="RAB Long",SUMIFS('RAB Prices Long'!BG:BG,'RAB Prices Long'!$B:$B,'All Prices combined'!$D178,'RAB Prices Long'!$E:$E,'All Prices combined'!$G178)))),2)</f>
        <v>66.08</v>
      </c>
      <c r="BE178" s="2">
        <f>ROUND(IF($B178="Annuity",SUMIFS('Annuity Prices'!BH:BH,'Annuity Prices'!$B:$B,$D178,'Annuity Prices'!$E:$E,$G178),IF($B178="RAB Short",SUMIFS('RAB Prices Short'!BH:BH,'RAB Prices Short'!$B:$B,'All Prices combined'!$D178,'RAB Prices Short'!$E:$E,'All Prices combined'!$G178),IF($B178="RAB Long",SUMIFS('RAB Prices Long'!BH:BH,'RAB Prices Long'!$B:$B,'All Prices combined'!$D178,'RAB Prices Long'!$E:$E,'All Prices combined'!$G178)))),2)</f>
        <v>67.73</v>
      </c>
      <c r="BF178" s="2">
        <f>ROUND(IF($B178="Annuity",SUMIFS('Annuity Prices'!BI:BI,'Annuity Prices'!$B:$B,$D178,'Annuity Prices'!$E:$E,$G178),IF($B178="RAB Short",SUMIFS('RAB Prices Short'!BI:BI,'RAB Prices Short'!$B:$B,'All Prices combined'!$D178,'RAB Prices Short'!$E:$E,'All Prices combined'!$G178),IF($B178="RAB Long",SUMIFS('RAB Prices Long'!BI:BI,'RAB Prices Long'!$B:$B,'All Prices combined'!$D178,'RAB Prices Long'!$E:$E,'All Prices combined'!$G178)))),2)</f>
        <v>69.13</v>
      </c>
      <c r="BG178" s="2">
        <f>ROUND(IF($B178="Annuity",SUMIFS('Annuity Prices'!BJ:BJ,'Annuity Prices'!$B:$B,$D178,'Annuity Prices'!$E:$E,$G178),IF($B178="RAB Short",SUMIFS('RAB Prices Short'!BJ:BJ,'RAB Prices Short'!$B:$B,'All Prices combined'!$D178,'RAB Prices Short'!$E:$E,'All Prices combined'!$G178),IF($B178="RAB Long",SUMIFS('RAB Prices Long'!BJ:BJ,'RAB Prices Long'!$B:$B,'All Prices combined'!$D178,'RAB Prices Long'!$E:$E,'All Prices combined'!$G178)))),2)</f>
        <v>70.86</v>
      </c>
      <c r="BH178" s="2">
        <f>ROUND(IF($B178="Annuity",SUMIFS('Annuity Prices'!BK:BK,'Annuity Prices'!$B:$B,$D178,'Annuity Prices'!$E:$E,$G178),IF($B178="RAB Short",SUMIFS('RAB Prices Short'!BK:BK,'RAB Prices Short'!$B:$B,'All Prices combined'!$D178,'RAB Prices Short'!$E:$E,'All Prices combined'!$G178),IF($B178="RAB Long",SUMIFS('RAB Prices Long'!BK:BK,'RAB Prices Long'!$B:$B,'All Prices combined'!$D178,'RAB Prices Long'!$E:$E,'All Prices combined'!$G178)))),2)</f>
        <v>72.63</v>
      </c>
      <c r="BI178" s="2">
        <f>ROUND(IF($B178="Annuity",SUMIFS('Annuity Prices'!BL:BL,'Annuity Prices'!$B:$B,$D178,'Annuity Prices'!$E:$E,$G178),IF($B178="RAB Short",SUMIFS('RAB Prices Short'!BL:BL,'RAB Prices Short'!$B:$B,'All Prices combined'!$D178,'RAB Prices Short'!$E:$E,'All Prices combined'!$G178),IF($B178="RAB Long",SUMIFS('RAB Prices Long'!BL:BL,'RAB Prices Long'!$B:$B,'All Prices combined'!$D178,'RAB Prices Long'!$E:$E,'All Prices combined'!$G178)))),2)</f>
        <v>74.45</v>
      </c>
      <c r="BJ178" s="2">
        <f>ROUND(IF($B178="Annuity",SUMIFS('Annuity Prices'!BM:BM,'Annuity Prices'!$B:$B,$D178,'Annuity Prices'!$E:$E,$G178),IF($B178="RAB Short",SUMIFS('RAB Prices Short'!BM:BM,'RAB Prices Short'!$B:$B,'All Prices combined'!$D178,'RAB Prices Short'!$E:$E,'All Prices combined'!$G178),IF($B178="RAB Long",SUMIFS('RAB Prices Long'!BM:BM,'RAB Prices Long'!$B:$B,'All Prices combined'!$D178,'RAB Prices Long'!$E:$E,'All Prices combined'!$G178)))),2)</f>
        <v>75.989999999999995</v>
      </c>
      <c r="BK178" s="2">
        <f>ROUND(IF($B178="Annuity",SUMIFS('Annuity Prices'!BN:BN,'Annuity Prices'!$B:$B,$D178,'Annuity Prices'!$E:$E,$G178),IF($B178="RAB Short",SUMIFS('RAB Prices Short'!BN:BN,'RAB Prices Short'!$B:$B,'All Prices combined'!$D178,'RAB Prices Short'!$E:$E,'All Prices combined'!$G178),IF($B178="RAB Long",SUMIFS('RAB Prices Long'!BN:BN,'RAB Prices Long'!$B:$B,'All Prices combined'!$D178,'RAB Prices Long'!$E:$E,'All Prices combined'!$G178)))),2)</f>
        <v>77.89</v>
      </c>
      <c r="BL178" s="2">
        <f>ROUND(IF($B178="Annuity",SUMIFS('Annuity Prices'!BO:BO,'Annuity Prices'!$B:$B,$D178,'Annuity Prices'!$E:$E,$G178),IF($B178="RAB Short",SUMIFS('RAB Prices Short'!BO:BO,'RAB Prices Short'!$B:$B,'All Prices combined'!$D178,'RAB Prices Short'!$E:$E,'All Prices combined'!$G178),IF($B178="RAB Long",SUMIFS('RAB Prices Long'!BO:BO,'RAB Prices Long'!$B:$B,'All Prices combined'!$D178,'RAB Prices Long'!$E:$E,'All Prices combined'!$G178)))),2)</f>
        <v>79.83</v>
      </c>
      <c r="BM178" s="2">
        <f>ROUND(IF($B178="Annuity",SUMIFS('Annuity Prices'!BP:BP,'Annuity Prices'!$B:$B,$D178,'Annuity Prices'!$E:$E,$G178),IF($B178="RAB Short",SUMIFS('RAB Prices Short'!BP:BP,'RAB Prices Short'!$B:$B,'All Prices combined'!$D178,'RAB Prices Short'!$E:$E,'All Prices combined'!$G178),IF($B178="RAB Long",SUMIFS('RAB Prices Long'!BP:BP,'RAB Prices Long'!$B:$B,'All Prices combined'!$D178,'RAB Prices Long'!$E:$E,'All Prices combined'!$G178)))),2)</f>
        <v>81.83</v>
      </c>
      <c r="BN178" s="2">
        <f>ROUND(IF($B178="Annuity",SUMIFS('Annuity Prices'!BQ:BQ,'Annuity Prices'!$B:$B,$D178,'Annuity Prices'!$E:$E,$G178),IF($B178="RAB Short",SUMIFS('RAB Prices Short'!BQ:BQ,'RAB Prices Short'!$B:$B,'All Prices combined'!$D178,'RAB Prices Short'!$E:$E,'All Prices combined'!$G178),IF($B178="RAB Long",SUMIFS('RAB Prices Long'!BQ:BQ,'RAB Prices Long'!$B:$B,'All Prices combined'!$D178,'RAB Prices Long'!$E:$E,'All Prices combined'!$G178)))),2)</f>
        <v>83.52</v>
      </c>
      <c r="BO178" s="2">
        <f>ROUND(IF($B178="Annuity",SUMIFS('Annuity Prices'!BR:BR,'Annuity Prices'!$B:$B,$D178,'Annuity Prices'!$E:$E,$G178),IF($B178="RAB Short",SUMIFS('RAB Prices Short'!BR:BR,'RAB Prices Short'!$B:$B,'All Prices combined'!$D178,'RAB Prices Short'!$E:$E,'All Prices combined'!$G178),IF($B178="RAB Long",SUMIFS('RAB Prices Long'!BR:BR,'RAB Prices Long'!$B:$B,'All Prices combined'!$D178,'RAB Prices Long'!$E:$E,'All Prices combined'!$G178)))),2)</f>
        <v>85.61</v>
      </c>
      <c r="BP178" s="2">
        <f>ROUND(IF($B178="Annuity",SUMIFS('Annuity Prices'!BS:BS,'Annuity Prices'!$B:$B,$D178,'Annuity Prices'!$E:$E,$G178),IF($B178="RAB Short",SUMIFS('RAB Prices Short'!BS:BS,'RAB Prices Short'!$B:$B,'All Prices combined'!$D178,'RAB Prices Short'!$E:$E,'All Prices combined'!$G178),IF($B178="RAB Long",SUMIFS('RAB Prices Long'!BS:BS,'RAB Prices Long'!$B:$B,'All Prices combined'!$D178,'RAB Prices Long'!$E:$E,'All Prices combined'!$G178)))),2)</f>
        <v>87.75</v>
      </c>
      <c r="BQ178" s="2">
        <f>ROUND(IF($B178="Annuity",SUMIFS('Annuity Prices'!BT:BT,'Annuity Prices'!$B:$B,$D178,'Annuity Prices'!$E:$E,$G178),IF($B178="RAB Short",SUMIFS('RAB Prices Short'!BT:BT,'RAB Prices Short'!$B:$B,'All Prices combined'!$D178,'RAB Prices Short'!$E:$E,'All Prices combined'!$G178),IF($B178="RAB Long",SUMIFS('RAB Prices Long'!BT:BT,'RAB Prices Long'!$B:$B,'All Prices combined'!$D178,'RAB Prices Long'!$E:$E,'All Prices combined'!$G178)))),2)</f>
        <v>89.94</v>
      </c>
      <c r="BR178" s="2">
        <f>ROUND(IF($B178="Annuity",SUMIFS('Annuity Prices'!BU:BU,'Annuity Prices'!$B:$B,$D178,'Annuity Prices'!$E:$E,$G178),IF($B178="RAB Short",SUMIFS('RAB Prices Short'!BU:BU,'RAB Prices Short'!$B:$B,'All Prices combined'!$D178,'RAB Prices Short'!$E:$E,'All Prices combined'!$G178),IF($B178="RAB Long",SUMIFS('RAB Prices Long'!BU:BU,'RAB Prices Long'!$B:$B,'All Prices combined'!$D178,'RAB Prices Long'!$E:$E,'All Prices combined'!$G178)))),2)</f>
        <v>91.81</v>
      </c>
      <c r="BS178" s="2">
        <f>ROUND(IF($B178="Annuity",SUMIFS('Annuity Prices'!BV:BV,'Annuity Prices'!$B:$B,$D178,'Annuity Prices'!$E:$E,$G178),IF($B178="RAB Short",SUMIFS('RAB Prices Short'!BV:BV,'RAB Prices Short'!$B:$B,'All Prices combined'!$D178,'RAB Prices Short'!$E:$E,'All Prices combined'!$G178),IF($B178="RAB Long",SUMIFS('RAB Prices Long'!BV:BV,'RAB Prices Long'!$B:$B,'All Prices combined'!$D178,'RAB Prices Long'!$E:$E,'All Prices combined'!$G178)))),2)</f>
        <v>94.1</v>
      </c>
      <c r="BT178" s="2">
        <f>ROUND(IF($B178="Annuity",SUMIFS('Annuity Prices'!BW:BW,'Annuity Prices'!$B:$B,$D178,'Annuity Prices'!$E:$E,$G178),IF($B178="RAB Short",SUMIFS('RAB Prices Short'!BW:BW,'RAB Prices Short'!$B:$B,'All Prices combined'!$D178,'RAB Prices Short'!$E:$E,'All Prices combined'!$G178),IF($B178="RAB Long",SUMIFS('RAB Prices Long'!BW:BW,'RAB Prices Long'!$B:$B,'All Prices combined'!$D178,'RAB Prices Long'!$E:$E,'All Prices combined'!$G178)))),2)</f>
        <v>96.45</v>
      </c>
      <c r="BU178" s="2">
        <f>ROUND(IF($B178="Annuity",SUMIFS('Annuity Prices'!BX:BX,'Annuity Prices'!$B:$B,$D178,'Annuity Prices'!$E:$E,$G178),IF($B178="RAB Short",SUMIFS('RAB Prices Short'!BX:BX,'RAB Prices Short'!$B:$B,'All Prices combined'!$D178,'RAB Prices Short'!$E:$E,'All Prices combined'!$G178),IF($B178="RAB Long",SUMIFS('RAB Prices Long'!BX:BX,'RAB Prices Long'!$B:$B,'All Prices combined'!$D178,'RAB Prices Long'!$E:$E,'All Prices combined'!$G178)))),2)</f>
        <v>98.86</v>
      </c>
    </row>
    <row r="179" spans="2:73" x14ac:dyDescent="0.25">
      <c r="B179" t="s">
        <v>37</v>
      </c>
      <c r="C179" s="1">
        <v>30</v>
      </c>
      <c r="D179" s="1" t="s">
        <v>215</v>
      </c>
      <c r="E179" s="1" t="s">
        <v>209</v>
      </c>
      <c r="F179" s="1" t="s">
        <v>214</v>
      </c>
      <c r="G179" s="1" t="s">
        <v>43</v>
      </c>
      <c r="H179" s="1"/>
      <c r="I179" s="2">
        <f>ROUND(IF($B179="Annuity",SUMIFS('Annuity Prices'!L:L,'Annuity Prices'!$B:$B,$D179,'Annuity Prices'!$E:$E,$G179),IF($B179="RAB Short",SUMIFS('RAB Prices Short'!L:L,'RAB Prices Short'!$B:$B,'All Prices combined'!$D179,'RAB Prices Short'!$E:$E,'All Prices combined'!$G179),IF($B179="RAB Long",SUMIFS('RAB Prices Long'!L:L,'RAB Prices Long'!$B:$B,'All Prices combined'!$D179,'RAB Prices Long'!$E:$E,'All Prices combined'!$G179)))),2)</f>
        <v>8.0299999999999994</v>
      </c>
      <c r="J179" s="2">
        <f>ROUND(IF($B179="Annuity",SUMIFS('Annuity Prices'!M:M,'Annuity Prices'!$B:$B,$D179,'Annuity Prices'!$E:$E,$G179),IF($B179="RAB Short",SUMIFS('RAB Prices Short'!M:M,'RAB Prices Short'!$B:$B,'All Prices combined'!$D179,'RAB Prices Short'!$E:$E,'All Prices combined'!$G179),IF($B179="RAB Long",SUMIFS('RAB Prices Long'!M:M,'RAB Prices Long'!$B:$B,'All Prices combined'!$D179,'RAB Prices Long'!$E:$E,'All Prices combined'!$G179)))),2)</f>
        <v>8.26</v>
      </c>
      <c r="K179" s="2">
        <f>ROUND(IF($B179="Annuity",SUMIFS('Annuity Prices'!N:N,'Annuity Prices'!$B:$B,$D179,'Annuity Prices'!$E:$E,$G179),IF($B179="RAB Short",SUMIFS('RAB Prices Short'!N:N,'RAB Prices Short'!$B:$B,'All Prices combined'!$D179,'RAB Prices Short'!$E:$E,'All Prices combined'!$G179),IF($B179="RAB Long",SUMIFS('RAB Prices Long'!N:N,'RAB Prices Long'!$B:$B,'All Prices combined'!$D179,'RAB Prices Long'!$E:$E,'All Prices combined'!$G179)))),2)</f>
        <v>8.5</v>
      </c>
      <c r="L179" s="2">
        <f>ROUND(IF($B179="Annuity",SUMIFS('Annuity Prices'!O:O,'Annuity Prices'!$B:$B,$D179,'Annuity Prices'!$E:$E,$G179),IF($B179="RAB Short",SUMIFS('RAB Prices Short'!O:O,'RAB Prices Short'!$B:$B,'All Prices combined'!$D179,'RAB Prices Short'!$E:$E,'All Prices combined'!$G179),IF($B179="RAB Long",SUMIFS('RAB Prices Long'!O:O,'RAB Prices Long'!$B:$B,'All Prices combined'!$D179,'RAB Prices Long'!$E:$E,'All Prices combined'!$G179)))),2)</f>
        <v>8.74</v>
      </c>
      <c r="M179" s="2">
        <f>ROUND(IF($B179="Annuity",SUMIFS('Annuity Prices'!P:P,'Annuity Prices'!$B:$B,$D179,'Annuity Prices'!$E:$E,$G179),IF($B179="RAB Short",SUMIFS('RAB Prices Short'!P:P,'RAB Prices Short'!$B:$B,'All Prices combined'!$D179,'RAB Prices Short'!$E:$E,'All Prices combined'!$G179),IF($B179="RAB Long",SUMIFS('RAB Prices Long'!P:P,'RAB Prices Long'!$B:$B,'All Prices combined'!$D179,'RAB Prices Long'!$E:$E,'All Prices combined'!$G179)))),2)</f>
        <v>8.89</v>
      </c>
      <c r="N179" s="2">
        <f>ROUND(IF($B179="Annuity",SUMIFS('Annuity Prices'!Q:Q,'Annuity Prices'!$B:$B,$D179,'Annuity Prices'!$E:$E,$G179),IF($B179="RAB Short",SUMIFS('RAB Prices Short'!Q:Q,'RAB Prices Short'!$B:$B,'All Prices combined'!$D179,'RAB Prices Short'!$E:$E,'All Prices combined'!$G179),IF($B179="RAB Long",SUMIFS('RAB Prices Long'!Q:Q,'RAB Prices Long'!$B:$B,'All Prices combined'!$D179,'RAB Prices Long'!$E:$E,'All Prices combined'!$G179)))),2)</f>
        <v>9.1199999999999992</v>
      </c>
      <c r="O179" s="2">
        <f>ROUND(IF($B179="Annuity",SUMIFS('Annuity Prices'!R:R,'Annuity Prices'!$B:$B,$D179,'Annuity Prices'!$E:$E,$G179),IF($B179="RAB Short",SUMIFS('RAB Prices Short'!R:R,'RAB Prices Short'!$B:$B,'All Prices combined'!$D179,'RAB Prices Short'!$E:$E,'All Prices combined'!$G179),IF($B179="RAB Long",SUMIFS('RAB Prices Long'!R:R,'RAB Prices Long'!$B:$B,'All Prices combined'!$D179,'RAB Prices Long'!$E:$E,'All Prices combined'!$G179)))),2)</f>
        <v>9.34</v>
      </c>
      <c r="P179" s="2">
        <f>ROUND(IF($B179="Annuity",SUMIFS('Annuity Prices'!S:S,'Annuity Prices'!$B:$B,$D179,'Annuity Prices'!$E:$E,$G179),IF($B179="RAB Short",SUMIFS('RAB Prices Short'!S:S,'RAB Prices Short'!$B:$B,'All Prices combined'!$D179,'RAB Prices Short'!$E:$E,'All Prices combined'!$G179),IF($B179="RAB Long",SUMIFS('RAB Prices Long'!S:S,'RAB Prices Long'!$B:$B,'All Prices combined'!$D179,'RAB Prices Long'!$E:$E,'All Prices combined'!$G179)))),2)</f>
        <v>9.58</v>
      </c>
      <c r="Q179" s="2">
        <f>ROUND(IF($B179="Annuity",SUMIFS('Annuity Prices'!T:T,'Annuity Prices'!$B:$B,$D179,'Annuity Prices'!$E:$E,$G179),IF($B179="RAB Short",SUMIFS('RAB Prices Short'!T:T,'RAB Prices Short'!$B:$B,'All Prices combined'!$D179,'RAB Prices Short'!$E:$E,'All Prices combined'!$G179),IF($B179="RAB Long",SUMIFS('RAB Prices Long'!T:T,'RAB Prices Long'!$B:$B,'All Prices combined'!$D179,'RAB Prices Long'!$E:$E,'All Prices combined'!$G179)))),2)</f>
        <v>9.77</v>
      </c>
      <c r="R179" s="2">
        <f>ROUND(IF($B179="Annuity",SUMIFS('Annuity Prices'!U:U,'Annuity Prices'!$B:$B,$D179,'Annuity Prices'!$E:$E,$G179),IF($B179="RAB Short",SUMIFS('RAB Prices Short'!U:U,'RAB Prices Short'!$B:$B,'All Prices combined'!$D179,'RAB Prices Short'!$E:$E,'All Prices combined'!$G179),IF($B179="RAB Long",SUMIFS('RAB Prices Long'!U:U,'RAB Prices Long'!$B:$B,'All Prices combined'!$D179,'RAB Prices Long'!$E:$E,'All Prices combined'!$G179)))),2)</f>
        <v>10.02</v>
      </c>
      <c r="S179" s="2">
        <f>ROUND(IF($B179="Annuity",SUMIFS('Annuity Prices'!V:V,'Annuity Prices'!$B:$B,$D179,'Annuity Prices'!$E:$E,$G179),IF($B179="RAB Short",SUMIFS('RAB Prices Short'!V:V,'RAB Prices Short'!$B:$B,'All Prices combined'!$D179,'RAB Prices Short'!$E:$E,'All Prices combined'!$G179),IF($B179="RAB Long",SUMIFS('RAB Prices Long'!V:V,'RAB Prices Long'!$B:$B,'All Prices combined'!$D179,'RAB Prices Long'!$E:$E,'All Prices combined'!$G179)))),2)</f>
        <v>10.27</v>
      </c>
      <c r="T179" s="2">
        <f>ROUND(IF($B179="Annuity",SUMIFS('Annuity Prices'!W:W,'Annuity Prices'!$B:$B,$D179,'Annuity Prices'!$E:$E,$G179),IF($B179="RAB Short",SUMIFS('RAB Prices Short'!W:W,'RAB Prices Short'!$B:$B,'All Prices combined'!$D179,'RAB Prices Short'!$E:$E,'All Prices combined'!$G179),IF($B179="RAB Long",SUMIFS('RAB Prices Long'!W:W,'RAB Prices Long'!$B:$B,'All Prices combined'!$D179,'RAB Prices Long'!$E:$E,'All Prices combined'!$G179)))),2)</f>
        <v>10.52</v>
      </c>
      <c r="U179" s="2">
        <f>ROUND(IF($B179="Annuity",SUMIFS('Annuity Prices'!X:X,'Annuity Prices'!$B:$B,$D179,'Annuity Prices'!$E:$E,$G179),IF($B179="RAB Short",SUMIFS('RAB Prices Short'!X:X,'RAB Prices Short'!$B:$B,'All Prices combined'!$D179,'RAB Prices Short'!$E:$E,'All Prices combined'!$G179),IF($B179="RAB Long",SUMIFS('RAB Prices Long'!X:X,'RAB Prices Long'!$B:$B,'All Prices combined'!$D179,'RAB Prices Long'!$E:$E,'All Prices combined'!$G179)))),2)</f>
        <v>10.74</v>
      </c>
      <c r="V179" s="2">
        <f>ROUND(IF($B179="Annuity",SUMIFS('Annuity Prices'!Y:Y,'Annuity Prices'!$B:$B,$D179,'Annuity Prices'!$E:$E,$G179),IF($B179="RAB Short",SUMIFS('RAB Prices Short'!Y:Y,'RAB Prices Short'!$B:$B,'All Prices combined'!$D179,'RAB Prices Short'!$E:$E,'All Prices combined'!$G179),IF($B179="RAB Long",SUMIFS('RAB Prices Long'!Y:Y,'RAB Prices Long'!$B:$B,'All Prices combined'!$D179,'RAB Prices Long'!$E:$E,'All Prices combined'!$G179)))),2)</f>
        <v>11</v>
      </c>
      <c r="W179" s="2">
        <f>ROUND(IF($B179="Annuity",SUMIFS('Annuity Prices'!Z:Z,'Annuity Prices'!$B:$B,$D179,'Annuity Prices'!$E:$E,$G179),IF($B179="RAB Short",SUMIFS('RAB Prices Short'!Z:Z,'RAB Prices Short'!$B:$B,'All Prices combined'!$D179,'RAB Prices Short'!$E:$E,'All Prices combined'!$G179),IF($B179="RAB Long",SUMIFS('RAB Prices Long'!Z:Z,'RAB Prices Long'!$B:$B,'All Prices combined'!$D179,'RAB Prices Long'!$E:$E,'All Prices combined'!$G179)))),2)</f>
        <v>11.28</v>
      </c>
      <c r="X179" s="2">
        <f>ROUND(IF($B179="Annuity",SUMIFS('Annuity Prices'!AA:AA,'Annuity Prices'!$B:$B,$D179,'Annuity Prices'!$E:$E,$G179),IF($B179="RAB Short",SUMIFS('RAB Prices Short'!AA:AA,'RAB Prices Short'!$B:$B,'All Prices combined'!$D179,'RAB Prices Short'!$E:$E,'All Prices combined'!$G179),IF($B179="RAB Long",SUMIFS('RAB Prices Long'!AA:AA,'RAB Prices Long'!$B:$B,'All Prices combined'!$D179,'RAB Prices Long'!$E:$E,'All Prices combined'!$G179)))),2)</f>
        <v>11.56</v>
      </c>
      <c r="Y179" s="2">
        <f>ROUND(IF($B179="Annuity",SUMIFS('Annuity Prices'!AB:AB,'Annuity Prices'!$B:$B,$D179,'Annuity Prices'!$E:$E,$G179),IF($B179="RAB Short",SUMIFS('RAB Prices Short'!AB:AB,'RAB Prices Short'!$B:$B,'All Prices combined'!$D179,'RAB Prices Short'!$E:$E,'All Prices combined'!$G179),IF($B179="RAB Long",SUMIFS('RAB Prices Long'!AB:AB,'RAB Prices Long'!$B:$B,'All Prices combined'!$D179,'RAB Prices Long'!$E:$E,'All Prices combined'!$G179)))),2)</f>
        <v>11.8</v>
      </c>
      <c r="Z179" s="2">
        <f>ROUND(IF($B179="Annuity",SUMIFS('Annuity Prices'!AC:AC,'Annuity Prices'!$B:$B,$D179,'Annuity Prices'!$E:$E,$G179),IF($B179="RAB Short",SUMIFS('RAB Prices Short'!AC:AC,'RAB Prices Short'!$B:$B,'All Prices combined'!$D179,'RAB Prices Short'!$E:$E,'All Prices combined'!$G179),IF($B179="RAB Long",SUMIFS('RAB Prices Long'!AC:AC,'RAB Prices Long'!$B:$B,'All Prices combined'!$D179,'RAB Prices Long'!$E:$E,'All Prices combined'!$G179)))),2)</f>
        <v>12.09</v>
      </c>
      <c r="AA179" s="2">
        <f>ROUND(IF($B179="Annuity",SUMIFS('Annuity Prices'!AD:AD,'Annuity Prices'!$B:$B,$D179,'Annuity Prices'!$E:$E,$G179),IF($B179="RAB Short",SUMIFS('RAB Prices Short'!AD:AD,'RAB Prices Short'!$B:$B,'All Prices combined'!$D179,'RAB Prices Short'!$E:$E,'All Prices combined'!$G179),IF($B179="RAB Long",SUMIFS('RAB Prices Long'!AD:AD,'RAB Prices Long'!$B:$B,'All Prices combined'!$D179,'RAB Prices Long'!$E:$E,'All Prices combined'!$G179)))),2)</f>
        <v>12.39</v>
      </c>
      <c r="AB179" s="2">
        <f>ROUND(IF($B179="Annuity",SUMIFS('Annuity Prices'!AE:AE,'Annuity Prices'!$B:$B,$D179,'Annuity Prices'!$E:$E,$G179),IF($B179="RAB Short",SUMIFS('RAB Prices Short'!AE:AE,'RAB Prices Short'!$B:$B,'All Prices combined'!$D179,'RAB Prices Short'!$E:$E,'All Prices combined'!$G179),IF($B179="RAB Long",SUMIFS('RAB Prices Long'!AE:AE,'RAB Prices Long'!$B:$B,'All Prices combined'!$D179,'RAB Prices Long'!$E:$E,'All Prices combined'!$G179)))),2)</f>
        <v>12.7</v>
      </c>
      <c r="AC179" s="2">
        <f>ROUND(IF($B179="Annuity",SUMIFS('Annuity Prices'!AF:AF,'Annuity Prices'!$B:$B,$D179,'Annuity Prices'!$E:$E,$G179),IF($B179="RAB Short",SUMIFS('RAB Prices Short'!AF:AF,'RAB Prices Short'!$B:$B,'All Prices combined'!$D179,'RAB Prices Short'!$E:$E,'All Prices combined'!$G179),IF($B179="RAB Long",SUMIFS('RAB Prices Long'!AF:AF,'RAB Prices Long'!$B:$B,'All Prices combined'!$D179,'RAB Prices Long'!$E:$E,'All Prices combined'!$G179)))),2)</f>
        <v>12.96</v>
      </c>
      <c r="AD179" s="2">
        <f>ROUND(IF($B179="Annuity",SUMIFS('Annuity Prices'!AG:AG,'Annuity Prices'!$B:$B,$D179,'Annuity Prices'!$E:$E,$G179),IF($B179="RAB Short",SUMIFS('RAB Prices Short'!AG:AG,'RAB Prices Short'!$B:$B,'All Prices combined'!$D179,'RAB Prices Short'!$E:$E,'All Prices combined'!$G179),IF($B179="RAB Long",SUMIFS('RAB Prices Long'!AG:AG,'RAB Prices Long'!$B:$B,'All Prices combined'!$D179,'RAB Prices Long'!$E:$E,'All Prices combined'!$G179)))),2)</f>
        <v>13.29</v>
      </c>
      <c r="AE179" s="2">
        <f>ROUND(IF($B179="Annuity",SUMIFS('Annuity Prices'!AH:AH,'Annuity Prices'!$B:$B,$D179,'Annuity Prices'!$E:$E,$G179),IF($B179="RAB Short",SUMIFS('RAB Prices Short'!AH:AH,'RAB Prices Short'!$B:$B,'All Prices combined'!$D179,'RAB Prices Short'!$E:$E,'All Prices combined'!$G179),IF($B179="RAB Long",SUMIFS('RAB Prices Long'!AH:AH,'RAB Prices Long'!$B:$B,'All Prices combined'!$D179,'RAB Prices Long'!$E:$E,'All Prices combined'!$G179)))),2)</f>
        <v>13.62</v>
      </c>
      <c r="AF179" s="2">
        <f>ROUND(IF($B179="Annuity",SUMIFS('Annuity Prices'!AI:AI,'Annuity Prices'!$B:$B,$D179,'Annuity Prices'!$E:$E,$G179),IF($B179="RAB Short",SUMIFS('RAB Prices Short'!AI:AI,'RAB Prices Short'!$B:$B,'All Prices combined'!$D179,'RAB Prices Short'!$E:$E,'All Prices combined'!$G179),IF($B179="RAB Long",SUMIFS('RAB Prices Long'!AI:AI,'RAB Prices Long'!$B:$B,'All Prices combined'!$D179,'RAB Prices Long'!$E:$E,'All Prices combined'!$G179)))),2)</f>
        <v>13.96</v>
      </c>
      <c r="AG179" s="2">
        <f>ROUND(IF($B179="Annuity",SUMIFS('Annuity Prices'!AJ:AJ,'Annuity Prices'!$B:$B,$D179,'Annuity Prices'!$E:$E,$G179),IF($B179="RAB Short",SUMIFS('RAB Prices Short'!AJ:AJ,'RAB Prices Short'!$B:$B,'All Prices combined'!$D179,'RAB Prices Short'!$E:$E,'All Prices combined'!$G179),IF($B179="RAB Long",SUMIFS('RAB Prices Long'!AJ:AJ,'RAB Prices Long'!$B:$B,'All Prices combined'!$D179,'RAB Prices Long'!$E:$E,'All Prices combined'!$G179)))),2)</f>
        <v>14.24</v>
      </c>
      <c r="AH179" s="2">
        <f>ROUND(IF($B179="Annuity",SUMIFS('Annuity Prices'!AK:AK,'Annuity Prices'!$B:$B,$D179,'Annuity Prices'!$E:$E,$G179),IF($B179="RAB Short",SUMIFS('RAB Prices Short'!AK:AK,'RAB Prices Short'!$B:$B,'All Prices combined'!$D179,'RAB Prices Short'!$E:$E,'All Prices combined'!$G179),IF($B179="RAB Long",SUMIFS('RAB Prices Long'!AK:AK,'RAB Prices Long'!$B:$B,'All Prices combined'!$D179,'RAB Prices Long'!$E:$E,'All Prices combined'!$G179)))),2)</f>
        <v>14.6</v>
      </c>
      <c r="AI179" s="2">
        <f>ROUND(IF($B179="Annuity",SUMIFS('Annuity Prices'!AL:AL,'Annuity Prices'!$B:$B,$D179,'Annuity Prices'!$E:$E,$G179),IF($B179="RAB Short",SUMIFS('RAB Prices Short'!AL:AL,'RAB Prices Short'!$B:$B,'All Prices combined'!$D179,'RAB Prices Short'!$E:$E,'All Prices combined'!$G179),IF($B179="RAB Long",SUMIFS('RAB Prices Long'!AL:AL,'RAB Prices Long'!$B:$B,'All Prices combined'!$D179,'RAB Prices Long'!$E:$E,'All Prices combined'!$G179)))),2)</f>
        <v>14.96</v>
      </c>
      <c r="AJ179" s="2">
        <f>ROUND(IF($B179="Annuity",SUMIFS('Annuity Prices'!AM:AM,'Annuity Prices'!$B:$B,$D179,'Annuity Prices'!$E:$E,$G179),IF($B179="RAB Short",SUMIFS('RAB Prices Short'!AM:AM,'RAB Prices Short'!$B:$B,'All Prices combined'!$D179,'RAB Prices Short'!$E:$E,'All Prices combined'!$G179),IF($B179="RAB Long",SUMIFS('RAB Prices Long'!AM:AM,'RAB Prices Long'!$B:$B,'All Prices combined'!$D179,'RAB Prices Long'!$E:$E,'All Prices combined'!$G179)))),2)</f>
        <v>15.34</v>
      </c>
      <c r="AK179" s="2">
        <f>ROUND(IF($B179="Annuity",SUMIFS('Annuity Prices'!AN:AN,'Annuity Prices'!$B:$B,$D179,'Annuity Prices'!$E:$E,$G179),IF($B179="RAB Short",SUMIFS('RAB Prices Short'!AN:AN,'RAB Prices Short'!$B:$B,'All Prices combined'!$D179,'RAB Prices Short'!$E:$E,'All Prices combined'!$G179),IF($B179="RAB Long",SUMIFS('RAB Prices Long'!AN:AN,'RAB Prices Long'!$B:$B,'All Prices combined'!$D179,'RAB Prices Long'!$E:$E,'All Prices combined'!$G179)))),2)</f>
        <v>15.65</v>
      </c>
      <c r="AL179" s="2">
        <f>ROUND(IF($B179="Annuity",SUMIFS('Annuity Prices'!AO:AO,'Annuity Prices'!$B:$B,$D179,'Annuity Prices'!$E:$E,$G179),IF($B179="RAB Short",SUMIFS('RAB Prices Short'!AO:AO,'RAB Prices Short'!$B:$B,'All Prices combined'!$D179,'RAB Prices Short'!$E:$E,'All Prices combined'!$G179),IF($B179="RAB Long",SUMIFS('RAB Prices Long'!AO:AO,'RAB Prices Long'!$B:$B,'All Prices combined'!$D179,'RAB Prices Long'!$E:$E,'All Prices combined'!$G179)))),2)</f>
        <v>16.04</v>
      </c>
      <c r="AM179" s="2">
        <f>ROUND(IF($B179="Annuity",SUMIFS('Annuity Prices'!AP:AP,'Annuity Prices'!$B:$B,$D179,'Annuity Prices'!$E:$E,$G179),IF($B179="RAB Short",SUMIFS('RAB Prices Short'!AP:AP,'RAB Prices Short'!$B:$B,'All Prices combined'!$D179,'RAB Prices Short'!$E:$E,'All Prices combined'!$G179),IF($B179="RAB Long",SUMIFS('RAB Prices Long'!AP:AP,'RAB Prices Long'!$B:$B,'All Prices combined'!$D179,'RAB Prices Long'!$E:$E,'All Prices combined'!$G179)))),2)</f>
        <v>16.440000000000001</v>
      </c>
      <c r="AN179" s="2">
        <f>ROUND(IF($B179="Annuity",SUMIFS('Annuity Prices'!AQ:AQ,'Annuity Prices'!$B:$B,$D179,'Annuity Prices'!$E:$E,$G179),IF($B179="RAB Short",SUMIFS('RAB Prices Short'!AQ:AQ,'RAB Prices Short'!$B:$B,'All Prices combined'!$D179,'RAB Prices Short'!$E:$E,'All Prices combined'!$G179),IF($B179="RAB Long",SUMIFS('RAB Prices Long'!AQ:AQ,'RAB Prices Long'!$B:$B,'All Prices combined'!$D179,'RAB Prices Long'!$E:$E,'All Prices combined'!$G179)))),2)</f>
        <v>16.850000000000001</v>
      </c>
      <c r="AO179" s="2">
        <f>ROUND(IF($B179="Annuity",SUMIFS('Annuity Prices'!AR:AR,'Annuity Prices'!$B:$B,$D179,'Annuity Prices'!$E:$E,$G179),IF($B179="RAB Short",SUMIFS('RAB Prices Short'!AR:AR,'RAB Prices Short'!$B:$B,'All Prices combined'!$D179,'RAB Prices Short'!$E:$E,'All Prices combined'!$G179),IF($B179="RAB Long",SUMIFS('RAB Prices Long'!AR:AR,'RAB Prices Long'!$B:$B,'All Prices combined'!$D179,'RAB Prices Long'!$E:$E,'All Prices combined'!$G179)))),2)</f>
        <v>6.31</v>
      </c>
      <c r="AP179" s="2">
        <f>ROUND(IF($B179="Annuity",SUMIFS('Annuity Prices'!AS:AS,'Annuity Prices'!$B:$B,$D179,'Annuity Prices'!$E:$E,$G179),IF($B179="RAB Short",SUMIFS('RAB Prices Short'!AS:AS,'RAB Prices Short'!$B:$B,'All Prices combined'!$D179,'RAB Prices Short'!$E:$E,'All Prices combined'!$G179),IF($B179="RAB Long",SUMIFS('RAB Prices Long'!AS:AS,'RAB Prices Long'!$B:$B,'All Prices combined'!$D179,'RAB Prices Long'!$E:$E,'All Prices combined'!$G179)))),2)</f>
        <v>6.6</v>
      </c>
      <c r="AQ179" s="2">
        <f>ROUND(IF($B179="Annuity",SUMIFS('Annuity Prices'!AT:AT,'Annuity Prices'!$B:$B,$D179,'Annuity Prices'!$E:$E,$G179),IF($B179="RAB Short",SUMIFS('RAB Prices Short'!AT:AT,'RAB Prices Short'!$B:$B,'All Prices combined'!$D179,'RAB Prices Short'!$E:$E,'All Prices combined'!$G179),IF($B179="RAB Long",SUMIFS('RAB Prices Long'!AT:AT,'RAB Prices Long'!$B:$B,'All Prices combined'!$D179,'RAB Prices Long'!$E:$E,'All Prices combined'!$G179)))),2)</f>
        <v>8.2100000000000009</v>
      </c>
      <c r="AR179" s="2">
        <f>ROUND(IF($B179="Annuity",SUMIFS('Annuity Prices'!AU:AU,'Annuity Prices'!$B:$B,$D179,'Annuity Prices'!$E:$E,$G179),IF($B179="RAB Short",SUMIFS('RAB Prices Short'!AU:AU,'RAB Prices Short'!$B:$B,'All Prices combined'!$D179,'RAB Prices Short'!$E:$E,'All Prices combined'!$G179),IF($B179="RAB Long",SUMIFS('RAB Prices Long'!AU:AU,'RAB Prices Long'!$B:$B,'All Prices combined'!$D179,'RAB Prices Long'!$E:$E,'All Prices combined'!$G179)))),2)</f>
        <v>8.5</v>
      </c>
      <c r="AS179" s="2">
        <f>ROUND(IF($B179="Annuity",SUMIFS('Annuity Prices'!AV:AV,'Annuity Prices'!$B:$B,$D179,'Annuity Prices'!$E:$E,$G179),IF($B179="RAB Short",SUMIFS('RAB Prices Short'!AV:AV,'RAB Prices Short'!$B:$B,'All Prices combined'!$D179,'RAB Prices Short'!$E:$E,'All Prices combined'!$G179),IF($B179="RAB Long",SUMIFS('RAB Prices Long'!AV:AV,'RAB Prices Long'!$B:$B,'All Prices combined'!$D179,'RAB Prices Long'!$E:$E,'All Prices combined'!$G179)))),2)</f>
        <v>8.74</v>
      </c>
      <c r="AT179" s="2">
        <f>ROUND(IF($B179="Annuity",SUMIFS('Annuity Prices'!AW:AW,'Annuity Prices'!$B:$B,$D179,'Annuity Prices'!$E:$E,$G179),IF($B179="RAB Short",SUMIFS('RAB Prices Short'!AW:AW,'RAB Prices Short'!$B:$B,'All Prices combined'!$D179,'RAB Prices Short'!$E:$E,'All Prices combined'!$G179),IF($B179="RAB Long",SUMIFS('RAB Prices Long'!AW:AW,'RAB Prices Long'!$B:$B,'All Prices combined'!$D179,'RAB Prices Long'!$E:$E,'All Prices combined'!$G179)))),2)</f>
        <v>8.89</v>
      </c>
      <c r="AU179" s="2">
        <f>ROUND(IF($B179="Annuity",SUMIFS('Annuity Prices'!AX:AX,'Annuity Prices'!$B:$B,$D179,'Annuity Prices'!$E:$E,$G179),IF($B179="RAB Short",SUMIFS('RAB Prices Short'!AX:AX,'RAB Prices Short'!$B:$B,'All Prices combined'!$D179,'RAB Prices Short'!$E:$E,'All Prices combined'!$G179),IF($B179="RAB Long",SUMIFS('RAB Prices Long'!AX:AX,'RAB Prices Long'!$B:$B,'All Prices combined'!$D179,'RAB Prices Long'!$E:$E,'All Prices combined'!$G179)))),2)</f>
        <v>9.1199999999999992</v>
      </c>
      <c r="AV179" s="2">
        <f>ROUND(IF($B179="Annuity",SUMIFS('Annuity Prices'!AY:AY,'Annuity Prices'!$B:$B,$D179,'Annuity Prices'!$E:$E,$G179),IF($B179="RAB Short",SUMIFS('RAB Prices Short'!AY:AY,'RAB Prices Short'!$B:$B,'All Prices combined'!$D179,'RAB Prices Short'!$E:$E,'All Prices combined'!$G179),IF($B179="RAB Long",SUMIFS('RAB Prices Long'!AY:AY,'RAB Prices Long'!$B:$B,'All Prices combined'!$D179,'RAB Prices Long'!$E:$E,'All Prices combined'!$G179)))),2)</f>
        <v>9.34</v>
      </c>
      <c r="AW179" s="2">
        <f>ROUND(IF($B179="Annuity",SUMIFS('Annuity Prices'!AZ:AZ,'Annuity Prices'!$B:$B,$D179,'Annuity Prices'!$E:$E,$G179),IF($B179="RAB Short",SUMIFS('RAB Prices Short'!AZ:AZ,'RAB Prices Short'!$B:$B,'All Prices combined'!$D179,'RAB Prices Short'!$E:$E,'All Prices combined'!$G179),IF($B179="RAB Long",SUMIFS('RAB Prices Long'!AZ:AZ,'RAB Prices Long'!$B:$B,'All Prices combined'!$D179,'RAB Prices Long'!$E:$E,'All Prices combined'!$G179)))),2)</f>
        <v>9.58</v>
      </c>
      <c r="AX179" s="2">
        <f>ROUND(IF($B179="Annuity",SUMIFS('Annuity Prices'!BA:BA,'Annuity Prices'!$B:$B,$D179,'Annuity Prices'!$E:$E,$G179),IF($B179="RAB Short",SUMIFS('RAB Prices Short'!BA:BA,'RAB Prices Short'!$B:$B,'All Prices combined'!$D179,'RAB Prices Short'!$E:$E,'All Prices combined'!$G179),IF($B179="RAB Long",SUMIFS('RAB Prices Long'!BA:BA,'RAB Prices Long'!$B:$B,'All Prices combined'!$D179,'RAB Prices Long'!$E:$E,'All Prices combined'!$G179)))),2)</f>
        <v>9.77</v>
      </c>
      <c r="AY179" s="2">
        <f>ROUND(IF($B179="Annuity",SUMIFS('Annuity Prices'!BB:BB,'Annuity Prices'!$B:$B,$D179,'Annuity Prices'!$E:$E,$G179),IF($B179="RAB Short",SUMIFS('RAB Prices Short'!BB:BB,'RAB Prices Short'!$B:$B,'All Prices combined'!$D179,'RAB Prices Short'!$E:$E,'All Prices combined'!$G179),IF($B179="RAB Long",SUMIFS('RAB Prices Long'!BB:BB,'RAB Prices Long'!$B:$B,'All Prices combined'!$D179,'RAB Prices Long'!$E:$E,'All Prices combined'!$G179)))),2)</f>
        <v>10.02</v>
      </c>
      <c r="AZ179" s="2">
        <f>ROUND(IF($B179="Annuity",SUMIFS('Annuity Prices'!BC:BC,'Annuity Prices'!$B:$B,$D179,'Annuity Prices'!$E:$E,$G179),IF($B179="RAB Short",SUMIFS('RAB Prices Short'!BC:BC,'RAB Prices Short'!$B:$B,'All Prices combined'!$D179,'RAB Prices Short'!$E:$E,'All Prices combined'!$G179),IF($B179="RAB Long",SUMIFS('RAB Prices Long'!BC:BC,'RAB Prices Long'!$B:$B,'All Prices combined'!$D179,'RAB Prices Long'!$E:$E,'All Prices combined'!$G179)))),2)</f>
        <v>10.27</v>
      </c>
      <c r="BA179" s="2">
        <f>ROUND(IF($B179="Annuity",SUMIFS('Annuity Prices'!BD:BD,'Annuity Prices'!$B:$B,$D179,'Annuity Prices'!$E:$E,$G179),IF($B179="RAB Short",SUMIFS('RAB Prices Short'!BD:BD,'RAB Prices Short'!$B:$B,'All Prices combined'!$D179,'RAB Prices Short'!$E:$E,'All Prices combined'!$G179),IF($B179="RAB Long",SUMIFS('RAB Prices Long'!BD:BD,'RAB Prices Long'!$B:$B,'All Prices combined'!$D179,'RAB Prices Long'!$E:$E,'All Prices combined'!$G179)))),2)</f>
        <v>10.52</v>
      </c>
      <c r="BB179" s="2">
        <f>ROUND(IF($B179="Annuity",SUMIFS('Annuity Prices'!BE:BE,'Annuity Prices'!$B:$B,$D179,'Annuity Prices'!$E:$E,$G179),IF($B179="RAB Short",SUMIFS('RAB Prices Short'!BE:BE,'RAB Prices Short'!$B:$B,'All Prices combined'!$D179,'RAB Prices Short'!$E:$E,'All Prices combined'!$G179),IF($B179="RAB Long",SUMIFS('RAB Prices Long'!BE:BE,'RAB Prices Long'!$B:$B,'All Prices combined'!$D179,'RAB Prices Long'!$E:$E,'All Prices combined'!$G179)))),2)</f>
        <v>10.74</v>
      </c>
      <c r="BC179" s="2">
        <f>ROUND(IF($B179="Annuity",SUMIFS('Annuity Prices'!BF:BF,'Annuity Prices'!$B:$B,$D179,'Annuity Prices'!$E:$E,$G179),IF($B179="RAB Short",SUMIFS('RAB Prices Short'!BF:BF,'RAB Prices Short'!$B:$B,'All Prices combined'!$D179,'RAB Prices Short'!$E:$E,'All Prices combined'!$G179),IF($B179="RAB Long",SUMIFS('RAB Prices Long'!BF:BF,'RAB Prices Long'!$B:$B,'All Prices combined'!$D179,'RAB Prices Long'!$E:$E,'All Prices combined'!$G179)))),2)</f>
        <v>11</v>
      </c>
      <c r="BD179" s="2">
        <f>ROUND(IF($B179="Annuity",SUMIFS('Annuity Prices'!BG:BG,'Annuity Prices'!$B:$B,$D179,'Annuity Prices'!$E:$E,$G179),IF($B179="RAB Short",SUMIFS('RAB Prices Short'!BG:BG,'RAB Prices Short'!$B:$B,'All Prices combined'!$D179,'RAB Prices Short'!$E:$E,'All Prices combined'!$G179),IF($B179="RAB Long",SUMIFS('RAB Prices Long'!BG:BG,'RAB Prices Long'!$B:$B,'All Prices combined'!$D179,'RAB Prices Long'!$E:$E,'All Prices combined'!$G179)))),2)</f>
        <v>11.28</v>
      </c>
      <c r="BE179" s="2">
        <f>ROUND(IF($B179="Annuity",SUMIFS('Annuity Prices'!BH:BH,'Annuity Prices'!$B:$B,$D179,'Annuity Prices'!$E:$E,$G179),IF($B179="RAB Short",SUMIFS('RAB Prices Short'!BH:BH,'RAB Prices Short'!$B:$B,'All Prices combined'!$D179,'RAB Prices Short'!$E:$E,'All Prices combined'!$G179),IF($B179="RAB Long",SUMIFS('RAB Prices Long'!BH:BH,'RAB Prices Long'!$B:$B,'All Prices combined'!$D179,'RAB Prices Long'!$E:$E,'All Prices combined'!$G179)))),2)</f>
        <v>11.56</v>
      </c>
      <c r="BF179" s="2">
        <f>ROUND(IF($B179="Annuity",SUMIFS('Annuity Prices'!BI:BI,'Annuity Prices'!$B:$B,$D179,'Annuity Prices'!$E:$E,$G179),IF($B179="RAB Short",SUMIFS('RAB Prices Short'!BI:BI,'RAB Prices Short'!$B:$B,'All Prices combined'!$D179,'RAB Prices Short'!$E:$E,'All Prices combined'!$G179),IF($B179="RAB Long",SUMIFS('RAB Prices Long'!BI:BI,'RAB Prices Long'!$B:$B,'All Prices combined'!$D179,'RAB Prices Long'!$E:$E,'All Prices combined'!$G179)))),2)</f>
        <v>11.8</v>
      </c>
      <c r="BG179" s="2">
        <f>ROUND(IF($B179="Annuity",SUMIFS('Annuity Prices'!BJ:BJ,'Annuity Prices'!$B:$B,$D179,'Annuity Prices'!$E:$E,$G179),IF($B179="RAB Short",SUMIFS('RAB Prices Short'!BJ:BJ,'RAB Prices Short'!$B:$B,'All Prices combined'!$D179,'RAB Prices Short'!$E:$E,'All Prices combined'!$G179),IF($B179="RAB Long",SUMIFS('RAB Prices Long'!BJ:BJ,'RAB Prices Long'!$B:$B,'All Prices combined'!$D179,'RAB Prices Long'!$E:$E,'All Prices combined'!$G179)))),2)</f>
        <v>12.09</v>
      </c>
      <c r="BH179" s="2">
        <f>ROUND(IF($B179="Annuity",SUMIFS('Annuity Prices'!BK:BK,'Annuity Prices'!$B:$B,$D179,'Annuity Prices'!$E:$E,$G179),IF($B179="RAB Short",SUMIFS('RAB Prices Short'!BK:BK,'RAB Prices Short'!$B:$B,'All Prices combined'!$D179,'RAB Prices Short'!$E:$E,'All Prices combined'!$G179),IF($B179="RAB Long",SUMIFS('RAB Prices Long'!BK:BK,'RAB Prices Long'!$B:$B,'All Prices combined'!$D179,'RAB Prices Long'!$E:$E,'All Prices combined'!$G179)))),2)</f>
        <v>12.39</v>
      </c>
      <c r="BI179" s="2">
        <f>ROUND(IF($B179="Annuity",SUMIFS('Annuity Prices'!BL:BL,'Annuity Prices'!$B:$B,$D179,'Annuity Prices'!$E:$E,$G179),IF($B179="RAB Short",SUMIFS('RAB Prices Short'!BL:BL,'RAB Prices Short'!$B:$B,'All Prices combined'!$D179,'RAB Prices Short'!$E:$E,'All Prices combined'!$G179),IF($B179="RAB Long",SUMIFS('RAB Prices Long'!BL:BL,'RAB Prices Long'!$B:$B,'All Prices combined'!$D179,'RAB Prices Long'!$E:$E,'All Prices combined'!$G179)))),2)</f>
        <v>12.7</v>
      </c>
      <c r="BJ179" s="2">
        <f>ROUND(IF($B179="Annuity",SUMIFS('Annuity Prices'!BM:BM,'Annuity Prices'!$B:$B,$D179,'Annuity Prices'!$E:$E,$G179),IF($B179="RAB Short",SUMIFS('RAB Prices Short'!BM:BM,'RAB Prices Short'!$B:$B,'All Prices combined'!$D179,'RAB Prices Short'!$E:$E,'All Prices combined'!$G179),IF($B179="RAB Long",SUMIFS('RAB Prices Long'!BM:BM,'RAB Prices Long'!$B:$B,'All Prices combined'!$D179,'RAB Prices Long'!$E:$E,'All Prices combined'!$G179)))),2)</f>
        <v>12.96</v>
      </c>
      <c r="BK179" s="2">
        <f>ROUND(IF($B179="Annuity",SUMIFS('Annuity Prices'!BN:BN,'Annuity Prices'!$B:$B,$D179,'Annuity Prices'!$E:$E,$G179),IF($B179="RAB Short",SUMIFS('RAB Prices Short'!BN:BN,'RAB Prices Short'!$B:$B,'All Prices combined'!$D179,'RAB Prices Short'!$E:$E,'All Prices combined'!$G179),IF($B179="RAB Long",SUMIFS('RAB Prices Long'!BN:BN,'RAB Prices Long'!$B:$B,'All Prices combined'!$D179,'RAB Prices Long'!$E:$E,'All Prices combined'!$G179)))),2)</f>
        <v>13.29</v>
      </c>
      <c r="BL179" s="2">
        <f>ROUND(IF($B179="Annuity",SUMIFS('Annuity Prices'!BO:BO,'Annuity Prices'!$B:$B,$D179,'Annuity Prices'!$E:$E,$G179),IF($B179="RAB Short",SUMIFS('RAB Prices Short'!BO:BO,'RAB Prices Short'!$B:$B,'All Prices combined'!$D179,'RAB Prices Short'!$E:$E,'All Prices combined'!$G179),IF($B179="RAB Long",SUMIFS('RAB Prices Long'!BO:BO,'RAB Prices Long'!$B:$B,'All Prices combined'!$D179,'RAB Prices Long'!$E:$E,'All Prices combined'!$G179)))),2)</f>
        <v>13.62</v>
      </c>
      <c r="BM179" s="2">
        <f>ROUND(IF($B179="Annuity",SUMIFS('Annuity Prices'!BP:BP,'Annuity Prices'!$B:$B,$D179,'Annuity Prices'!$E:$E,$G179),IF($B179="RAB Short",SUMIFS('RAB Prices Short'!BP:BP,'RAB Prices Short'!$B:$B,'All Prices combined'!$D179,'RAB Prices Short'!$E:$E,'All Prices combined'!$G179),IF($B179="RAB Long",SUMIFS('RAB Prices Long'!BP:BP,'RAB Prices Long'!$B:$B,'All Prices combined'!$D179,'RAB Prices Long'!$E:$E,'All Prices combined'!$G179)))),2)</f>
        <v>13.96</v>
      </c>
      <c r="BN179" s="2">
        <f>ROUND(IF($B179="Annuity",SUMIFS('Annuity Prices'!BQ:BQ,'Annuity Prices'!$B:$B,$D179,'Annuity Prices'!$E:$E,$G179),IF($B179="RAB Short",SUMIFS('RAB Prices Short'!BQ:BQ,'RAB Prices Short'!$B:$B,'All Prices combined'!$D179,'RAB Prices Short'!$E:$E,'All Prices combined'!$G179),IF($B179="RAB Long",SUMIFS('RAB Prices Long'!BQ:BQ,'RAB Prices Long'!$B:$B,'All Prices combined'!$D179,'RAB Prices Long'!$E:$E,'All Prices combined'!$G179)))),2)</f>
        <v>14.24</v>
      </c>
      <c r="BO179" s="2">
        <f>ROUND(IF($B179="Annuity",SUMIFS('Annuity Prices'!BR:BR,'Annuity Prices'!$B:$B,$D179,'Annuity Prices'!$E:$E,$G179),IF($B179="RAB Short",SUMIFS('RAB Prices Short'!BR:BR,'RAB Prices Short'!$B:$B,'All Prices combined'!$D179,'RAB Prices Short'!$E:$E,'All Prices combined'!$G179),IF($B179="RAB Long",SUMIFS('RAB Prices Long'!BR:BR,'RAB Prices Long'!$B:$B,'All Prices combined'!$D179,'RAB Prices Long'!$E:$E,'All Prices combined'!$G179)))),2)</f>
        <v>14.6</v>
      </c>
      <c r="BP179" s="2">
        <f>ROUND(IF($B179="Annuity",SUMIFS('Annuity Prices'!BS:BS,'Annuity Prices'!$B:$B,$D179,'Annuity Prices'!$E:$E,$G179),IF($B179="RAB Short",SUMIFS('RAB Prices Short'!BS:BS,'RAB Prices Short'!$B:$B,'All Prices combined'!$D179,'RAB Prices Short'!$E:$E,'All Prices combined'!$G179),IF($B179="RAB Long",SUMIFS('RAB Prices Long'!BS:BS,'RAB Prices Long'!$B:$B,'All Prices combined'!$D179,'RAB Prices Long'!$E:$E,'All Prices combined'!$G179)))),2)</f>
        <v>14.96</v>
      </c>
      <c r="BQ179" s="2">
        <f>ROUND(IF($B179="Annuity",SUMIFS('Annuity Prices'!BT:BT,'Annuity Prices'!$B:$B,$D179,'Annuity Prices'!$E:$E,$G179),IF($B179="RAB Short",SUMIFS('RAB Prices Short'!BT:BT,'RAB Prices Short'!$B:$B,'All Prices combined'!$D179,'RAB Prices Short'!$E:$E,'All Prices combined'!$G179),IF($B179="RAB Long",SUMIFS('RAB Prices Long'!BT:BT,'RAB Prices Long'!$B:$B,'All Prices combined'!$D179,'RAB Prices Long'!$E:$E,'All Prices combined'!$G179)))),2)</f>
        <v>15.34</v>
      </c>
      <c r="BR179" s="2">
        <f>ROUND(IF($B179="Annuity",SUMIFS('Annuity Prices'!BU:BU,'Annuity Prices'!$B:$B,$D179,'Annuity Prices'!$E:$E,$G179),IF($B179="RAB Short",SUMIFS('RAB Prices Short'!BU:BU,'RAB Prices Short'!$B:$B,'All Prices combined'!$D179,'RAB Prices Short'!$E:$E,'All Prices combined'!$G179),IF($B179="RAB Long",SUMIFS('RAB Prices Long'!BU:BU,'RAB Prices Long'!$B:$B,'All Prices combined'!$D179,'RAB Prices Long'!$E:$E,'All Prices combined'!$G179)))),2)</f>
        <v>15.65</v>
      </c>
      <c r="BS179" s="2">
        <f>ROUND(IF($B179="Annuity",SUMIFS('Annuity Prices'!BV:BV,'Annuity Prices'!$B:$B,$D179,'Annuity Prices'!$E:$E,$G179),IF($B179="RAB Short",SUMIFS('RAB Prices Short'!BV:BV,'RAB Prices Short'!$B:$B,'All Prices combined'!$D179,'RAB Prices Short'!$E:$E,'All Prices combined'!$G179),IF($B179="RAB Long",SUMIFS('RAB Prices Long'!BV:BV,'RAB Prices Long'!$B:$B,'All Prices combined'!$D179,'RAB Prices Long'!$E:$E,'All Prices combined'!$G179)))),2)</f>
        <v>16.04</v>
      </c>
      <c r="BT179" s="2">
        <f>ROUND(IF($B179="Annuity",SUMIFS('Annuity Prices'!BW:BW,'Annuity Prices'!$B:$B,$D179,'Annuity Prices'!$E:$E,$G179),IF($B179="RAB Short",SUMIFS('RAB Prices Short'!BW:BW,'RAB Prices Short'!$B:$B,'All Prices combined'!$D179,'RAB Prices Short'!$E:$E,'All Prices combined'!$G179),IF($B179="RAB Long",SUMIFS('RAB Prices Long'!BW:BW,'RAB Prices Long'!$B:$B,'All Prices combined'!$D179,'RAB Prices Long'!$E:$E,'All Prices combined'!$G179)))),2)</f>
        <v>16.440000000000001</v>
      </c>
      <c r="BU179" s="2">
        <f>ROUND(IF($B179="Annuity",SUMIFS('Annuity Prices'!BX:BX,'Annuity Prices'!$B:$B,$D179,'Annuity Prices'!$E:$E,$G179),IF($B179="RAB Short",SUMIFS('RAB Prices Short'!BX:BX,'RAB Prices Short'!$B:$B,'All Prices combined'!$D179,'RAB Prices Short'!$E:$E,'All Prices combined'!$G179),IF($B179="RAB Long",SUMIFS('RAB Prices Long'!BX:BX,'RAB Prices Long'!$B:$B,'All Prices combined'!$D179,'RAB Prices Long'!$E:$E,'All Prices combined'!$G179)))),2)</f>
        <v>16.850000000000001</v>
      </c>
    </row>
    <row r="180" spans="2:73" x14ac:dyDescent="0.25">
      <c r="B180" t="s">
        <v>37</v>
      </c>
      <c r="C180" s="1">
        <v>30</v>
      </c>
      <c r="D180" s="1" t="s">
        <v>215</v>
      </c>
      <c r="E180" s="1" t="s">
        <v>209</v>
      </c>
      <c r="F180" s="1" t="s">
        <v>214</v>
      </c>
      <c r="G180" s="1" t="s">
        <v>201</v>
      </c>
      <c r="H180" s="1"/>
      <c r="I180" s="2">
        <f>ROUND(IF($B180="Annuity",SUMIFS('Annuity Prices'!L:L,'Annuity Prices'!$B:$B,$D180,'Annuity Prices'!$E:$E,$G180),IF($B180="RAB Short",SUMIFS('RAB Prices Short'!L:L,'RAB Prices Short'!$B:$B,'All Prices combined'!$D180,'RAB Prices Short'!$E:$E,'All Prices combined'!$G180),IF($B180="RAB Long",SUMIFS('RAB Prices Long'!L:L,'RAB Prices Long'!$B:$B,'All Prices combined'!$D180,'RAB Prices Long'!$E:$E,'All Prices combined'!$G180)))),2)</f>
        <v>50.5</v>
      </c>
      <c r="J180" s="2">
        <f>ROUND(IF($B180="Annuity",SUMIFS('Annuity Prices'!M:M,'Annuity Prices'!$B:$B,$D180,'Annuity Prices'!$E:$E,$G180),IF($B180="RAB Short",SUMIFS('RAB Prices Short'!M:M,'RAB Prices Short'!$B:$B,'All Prices combined'!$D180,'RAB Prices Short'!$E:$E,'All Prices combined'!$G180),IF($B180="RAB Long",SUMIFS('RAB Prices Long'!M:M,'RAB Prices Long'!$B:$B,'All Prices combined'!$D180,'RAB Prices Long'!$E:$E,'All Prices combined'!$G180)))),2)</f>
        <v>51.95</v>
      </c>
      <c r="K180" s="2">
        <f>ROUND(IF($B180="Annuity",SUMIFS('Annuity Prices'!N:N,'Annuity Prices'!$B:$B,$D180,'Annuity Prices'!$E:$E,$G180),IF($B180="RAB Short",SUMIFS('RAB Prices Short'!N:N,'RAB Prices Short'!$B:$B,'All Prices combined'!$D180,'RAB Prices Short'!$E:$E,'All Prices combined'!$G180),IF($B180="RAB Long",SUMIFS('RAB Prices Long'!N:N,'RAB Prices Long'!$B:$B,'All Prices combined'!$D180,'RAB Prices Long'!$E:$E,'All Prices combined'!$G180)))),2)</f>
        <v>53.45</v>
      </c>
      <c r="L180" s="2">
        <f>ROUND(IF($B180="Annuity",SUMIFS('Annuity Prices'!O:O,'Annuity Prices'!$B:$B,$D180,'Annuity Prices'!$E:$E,$G180),IF($B180="RAB Short",SUMIFS('RAB Prices Short'!O:O,'RAB Prices Short'!$B:$B,'All Prices combined'!$D180,'RAB Prices Short'!$E:$E,'All Prices combined'!$G180),IF($B180="RAB Long",SUMIFS('RAB Prices Long'!O:O,'RAB Prices Long'!$B:$B,'All Prices combined'!$D180,'RAB Prices Long'!$E:$E,'All Prices combined'!$G180)))),2)</f>
        <v>54.98</v>
      </c>
      <c r="M180" s="2">
        <f>ROUND(IF($B180="Annuity",SUMIFS('Annuity Prices'!P:P,'Annuity Prices'!$B:$B,$D180,'Annuity Prices'!$E:$E,$G180),IF($B180="RAB Short",SUMIFS('RAB Prices Short'!P:P,'RAB Prices Short'!$B:$B,'All Prices combined'!$D180,'RAB Prices Short'!$E:$E,'All Prices combined'!$G180),IF($B180="RAB Long",SUMIFS('RAB Prices Long'!P:P,'RAB Prices Long'!$B:$B,'All Prices combined'!$D180,'RAB Prices Long'!$E:$E,'All Prices combined'!$G180)))),2)</f>
        <v>55.43</v>
      </c>
      <c r="N180" s="2">
        <f>ROUND(IF($B180="Annuity",SUMIFS('Annuity Prices'!Q:Q,'Annuity Prices'!$B:$B,$D180,'Annuity Prices'!$E:$E,$G180),IF($B180="RAB Short",SUMIFS('RAB Prices Short'!Q:Q,'RAB Prices Short'!$B:$B,'All Prices combined'!$D180,'RAB Prices Short'!$E:$E,'All Prices combined'!$G180),IF($B180="RAB Long",SUMIFS('RAB Prices Long'!Q:Q,'RAB Prices Long'!$B:$B,'All Prices combined'!$D180,'RAB Prices Long'!$E:$E,'All Prices combined'!$G180)))),2)</f>
        <v>56.81</v>
      </c>
      <c r="O180" s="2">
        <f>ROUND(IF($B180="Annuity",SUMIFS('Annuity Prices'!R:R,'Annuity Prices'!$B:$B,$D180,'Annuity Prices'!$E:$E,$G180),IF($B180="RAB Short",SUMIFS('RAB Prices Short'!R:R,'RAB Prices Short'!$B:$B,'All Prices combined'!$D180,'RAB Prices Short'!$E:$E,'All Prices combined'!$G180),IF($B180="RAB Long",SUMIFS('RAB Prices Long'!R:R,'RAB Prices Long'!$B:$B,'All Prices combined'!$D180,'RAB Prices Long'!$E:$E,'All Prices combined'!$G180)))),2)</f>
        <v>58.23</v>
      </c>
      <c r="P180" s="2">
        <f>ROUND(IF($B180="Annuity",SUMIFS('Annuity Prices'!S:S,'Annuity Prices'!$B:$B,$D180,'Annuity Prices'!$E:$E,$G180),IF($B180="RAB Short",SUMIFS('RAB Prices Short'!S:S,'RAB Prices Short'!$B:$B,'All Prices combined'!$D180,'RAB Prices Short'!$E:$E,'All Prices combined'!$G180),IF($B180="RAB Long",SUMIFS('RAB Prices Long'!S:S,'RAB Prices Long'!$B:$B,'All Prices combined'!$D180,'RAB Prices Long'!$E:$E,'All Prices combined'!$G180)))),2)</f>
        <v>59.68</v>
      </c>
      <c r="Q180" s="2">
        <f>ROUND(IF($B180="Annuity",SUMIFS('Annuity Prices'!T:T,'Annuity Prices'!$B:$B,$D180,'Annuity Prices'!$E:$E,$G180),IF($B180="RAB Short",SUMIFS('RAB Prices Short'!T:T,'RAB Prices Short'!$B:$B,'All Prices combined'!$D180,'RAB Prices Short'!$E:$E,'All Prices combined'!$G180),IF($B180="RAB Long",SUMIFS('RAB Prices Long'!T:T,'RAB Prices Long'!$B:$B,'All Prices combined'!$D180,'RAB Prices Long'!$E:$E,'All Prices combined'!$G180)))),2)</f>
        <v>60.93</v>
      </c>
      <c r="R180" s="2">
        <f>ROUND(IF($B180="Annuity",SUMIFS('Annuity Prices'!U:U,'Annuity Prices'!$B:$B,$D180,'Annuity Prices'!$E:$E,$G180),IF($B180="RAB Short",SUMIFS('RAB Prices Short'!U:U,'RAB Prices Short'!$B:$B,'All Prices combined'!$D180,'RAB Prices Short'!$E:$E,'All Prices combined'!$G180),IF($B180="RAB Long",SUMIFS('RAB Prices Long'!U:U,'RAB Prices Long'!$B:$B,'All Prices combined'!$D180,'RAB Prices Long'!$E:$E,'All Prices combined'!$G180)))),2)</f>
        <v>62.45</v>
      </c>
      <c r="S180" s="2">
        <f>ROUND(IF($B180="Annuity",SUMIFS('Annuity Prices'!V:V,'Annuity Prices'!$B:$B,$D180,'Annuity Prices'!$E:$E,$G180),IF($B180="RAB Short",SUMIFS('RAB Prices Short'!V:V,'RAB Prices Short'!$B:$B,'All Prices combined'!$D180,'RAB Prices Short'!$E:$E,'All Prices combined'!$G180),IF($B180="RAB Long",SUMIFS('RAB Prices Long'!V:V,'RAB Prices Long'!$B:$B,'All Prices combined'!$D180,'RAB Prices Long'!$E:$E,'All Prices combined'!$G180)))),2)</f>
        <v>64.010000000000005</v>
      </c>
      <c r="T180" s="2">
        <f>ROUND(IF($B180="Annuity",SUMIFS('Annuity Prices'!W:W,'Annuity Prices'!$B:$B,$D180,'Annuity Prices'!$E:$E,$G180),IF($B180="RAB Short",SUMIFS('RAB Prices Short'!W:W,'RAB Prices Short'!$B:$B,'All Prices combined'!$D180,'RAB Prices Short'!$E:$E,'All Prices combined'!$G180),IF($B180="RAB Long",SUMIFS('RAB Prices Long'!W:W,'RAB Prices Long'!$B:$B,'All Prices combined'!$D180,'RAB Prices Long'!$E:$E,'All Prices combined'!$G180)))),2)</f>
        <v>65.61</v>
      </c>
      <c r="U180" s="2">
        <f>ROUND(IF($B180="Annuity",SUMIFS('Annuity Prices'!X:X,'Annuity Prices'!$B:$B,$D180,'Annuity Prices'!$E:$E,$G180),IF($B180="RAB Short",SUMIFS('RAB Prices Short'!X:X,'RAB Prices Short'!$B:$B,'All Prices combined'!$D180,'RAB Prices Short'!$E:$E,'All Prices combined'!$G180),IF($B180="RAB Long",SUMIFS('RAB Prices Long'!X:X,'RAB Prices Long'!$B:$B,'All Prices combined'!$D180,'RAB Prices Long'!$E:$E,'All Prices combined'!$G180)))),2)</f>
        <v>66.97</v>
      </c>
      <c r="V180" s="2">
        <f>ROUND(IF($B180="Annuity",SUMIFS('Annuity Prices'!Y:Y,'Annuity Prices'!$B:$B,$D180,'Annuity Prices'!$E:$E,$G180),IF($B180="RAB Short",SUMIFS('RAB Prices Short'!Y:Y,'RAB Prices Short'!$B:$B,'All Prices combined'!$D180,'RAB Prices Short'!$E:$E,'All Prices combined'!$G180),IF($B180="RAB Long",SUMIFS('RAB Prices Long'!Y:Y,'RAB Prices Long'!$B:$B,'All Prices combined'!$D180,'RAB Prices Long'!$E:$E,'All Prices combined'!$G180)))),2)</f>
        <v>68.66</v>
      </c>
      <c r="W180" s="2">
        <f>ROUND(IF($B180="Annuity",SUMIFS('Annuity Prices'!Z:Z,'Annuity Prices'!$B:$B,$D180,'Annuity Prices'!$E:$E,$G180),IF($B180="RAB Short",SUMIFS('RAB Prices Short'!Z:Z,'RAB Prices Short'!$B:$B,'All Prices combined'!$D180,'RAB Prices Short'!$E:$E,'All Prices combined'!$G180),IF($B180="RAB Long",SUMIFS('RAB Prices Long'!Z:Z,'RAB Prices Long'!$B:$B,'All Prices combined'!$D180,'RAB Prices Long'!$E:$E,'All Prices combined'!$G180)))),2)</f>
        <v>70.37</v>
      </c>
      <c r="X180" s="2">
        <f>ROUND(IF($B180="Annuity",SUMIFS('Annuity Prices'!AA:AA,'Annuity Prices'!$B:$B,$D180,'Annuity Prices'!$E:$E,$G180),IF($B180="RAB Short",SUMIFS('RAB Prices Short'!AA:AA,'RAB Prices Short'!$B:$B,'All Prices combined'!$D180,'RAB Prices Short'!$E:$E,'All Prices combined'!$G180),IF($B180="RAB Long",SUMIFS('RAB Prices Long'!AA:AA,'RAB Prices Long'!$B:$B,'All Prices combined'!$D180,'RAB Prices Long'!$E:$E,'All Prices combined'!$G180)))),2)</f>
        <v>72.13</v>
      </c>
      <c r="Y180" s="2">
        <f>ROUND(IF($B180="Annuity",SUMIFS('Annuity Prices'!AB:AB,'Annuity Prices'!$B:$B,$D180,'Annuity Prices'!$E:$E,$G180),IF($B180="RAB Short",SUMIFS('RAB Prices Short'!AB:AB,'RAB Prices Short'!$B:$B,'All Prices combined'!$D180,'RAB Prices Short'!$E:$E,'All Prices combined'!$G180),IF($B180="RAB Long",SUMIFS('RAB Prices Long'!AB:AB,'RAB Prices Long'!$B:$B,'All Prices combined'!$D180,'RAB Prices Long'!$E:$E,'All Prices combined'!$G180)))),2)</f>
        <v>73.63</v>
      </c>
      <c r="Z180" s="2">
        <f>ROUND(IF($B180="Annuity",SUMIFS('Annuity Prices'!AC:AC,'Annuity Prices'!$B:$B,$D180,'Annuity Prices'!$E:$E,$G180),IF($B180="RAB Short",SUMIFS('RAB Prices Short'!AC:AC,'RAB Prices Short'!$B:$B,'All Prices combined'!$D180,'RAB Prices Short'!$E:$E,'All Prices combined'!$G180),IF($B180="RAB Long",SUMIFS('RAB Prices Long'!AC:AC,'RAB Prices Long'!$B:$B,'All Prices combined'!$D180,'RAB Prices Long'!$E:$E,'All Prices combined'!$G180)))),2)</f>
        <v>75.47</v>
      </c>
      <c r="AA180" s="2">
        <f>ROUND(IF($B180="Annuity",SUMIFS('Annuity Prices'!AD:AD,'Annuity Prices'!$B:$B,$D180,'Annuity Prices'!$E:$E,$G180),IF($B180="RAB Short",SUMIFS('RAB Prices Short'!AD:AD,'RAB Prices Short'!$B:$B,'All Prices combined'!$D180,'RAB Prices Short'!$E:$E,'All Prices combined'!$G180),IF($B180="RAB Long",SUMIFS('RAB Prices Long'!AD:AD,'RAB Prices Long'!$B:$B,'All Prices combined'!$D180,'RAB Prices Long'!$E:$E,'All Prices combined'!$G180)))),2)</f>
        <v>77.36</v>
      </c>
      <c r="AB180" s="2">
        <f>ROUND(IF($B180="Annuity",SUMIFS('Annuity Prices'!AE:AE,'Annuity Prices'!$B:$B,$D180,'Annuity Prices'!$E:$E,$G180),IF($B180="RAB Short",SUMIFS('RAB Prices Short'!AE:AE,'RAB Prices Short'!$B:$B,'All Prices combined'!$D180,'RAB Prices Short'!$E:$E,'All Prices combined'!$G180),IF($B180="RAB Long",SUMIFS('RAB Prices Long'!AE:AE,'RAB Prices Long'!$B:$B,'All Prices combined'!$D180,'RAB Prices Long'!$E:$E,'All Prices combined'!$G180)))),2)</f>
        <v>79.290000000000006</v>
      </c>
      <c r="AC180" s="2">
        <f>ROUND(IF($B180="Annuity",SUMIFS('Annuity Prices'!AF:AF,'Annuity Prices'!$B:$B,$D180,'Annuity Prices'!$E:$E,$G180),IF($B180="RAB Short",SUMIFS('RAB Prices Short'!AF:AF,'RAB Prices Short'!$B:$B,'All Prices combined'!$D180,'RAB Prices Short'!$E:$E,'All Prices combined'!$G180),IF($B180="RAB Long",SUMIFS('RAB Prices Long'!AF:AF,'RAB Prices Long'!$B:$B,'All Prices combined'!$D180,'RAB Prices Long'!$E:$E,'All Prices combined'!$G180)))),2)</f>
        <v>80.95</v>
      </c>
      <c r="AD180" s="2">
        <f>ROUND(IF($B180="Annuity",SUMIFS('Annuity Prices'!AG:AG,'Annuity Prices'!$B:$B,$D180,'Annuity Prices'!$E:$E,$G180),IF($B180="RAB Short",SUMIFS('RAB Prices Short'!AG:AG,'RAB Prices Short'!$B:$B,'All Prices combined'!$D180,'RAB Prices Short'!$E:$E,'All Prices combined'!$G180),IF($B180="RAB Long",SUMIFS('RAB Prices Long'!AG:AG,'RAB Prices Long'!$B:$B,'All Prices combined'!$D180,'RAB Prices Long'!$E:$E,'All Prices combined'!$G180)))),2)</f>
        <v>82.97</v>
      </c>
      <c r="AE180" s="2">
        <f>ROUND(IF($B180="Annuity",SUMIFS('Annuity Prices'!AH:AH,'Annuity Prices'!$B:$B,$D180,'Annuity Prices'!$E:$E,$G180),IF($B180="RAB Short",SUMIFS('RAB Prices Short'!AH:AH,'RAB Prices Short'!$B:$B,'All Prices combined'!$D180,'RAB Prices Short'!$E:$E,'All Prices combined'!$G180),IF($B180="RAB Long",SUMIFS('RAB Prices Long'!AH:AH,'RAB Prices Long'!$B:$B,'All Prices combined'!$D180,'RAB Prices Long'!$E:$E,'All Prices combined'!$G180)))),2)</f>
        <v>85.04</v>
      </c>
      <c r="AF180" s="2">
        <f>ROUND(IF($B180="Annuity",SUMIFS('Annuity Prices'!AI:AI,'Annuity Prices'!$B:$B,$D180,'Annuity Prices'!$E:$E,$G180),IF($B180="RAB Short",SUMIFS('RAB Prices Short'!AI:AI,'RAB Prices Short'!$B:$B,'All Prices combined'!$D180,'RAB Prices Short'!$E:$E,'All Prices combined'!$G180),IF($B180="RAB Long",SUMIFS('RAB Prices Long'!AI:AI,'RAB Prices Long'!$B:$B,'All Prices combined'!$D180,'RAB Prices Long'!$E:$E,'All Prices combined'!$G180)))),2)</f>
        <v>87.17</v>
      </c>
      <c r="AG180" s="2">
        <f>ROUND(IF($B180="Annuity",SUMIFS('Annuity Prices'!AJ:AJ,'Annuity Prices'!$B:$B,$D180,'Annuity Prices'!$E:$E,$G180),IF($B180="RAB Short",SUMIFS('RAB Prices Short'!AJ:AJ,'RAB Prices Short'!$B:$B,'All Prices combined'!$D180,'RAB Prices Short'!$E:$E,'All Prices combined'!$G180),IF($B180="RAB Long",SUMIFS('RAB Prices Long'!AJ:AJ,'RAB Prices Long'!$B:$B,'All Prices combined'!$D180,'RAB Prices Long'!$E:$E,'All Prices combined'!$G180)))),2)</f>
        <v>88.98</v>
      </c>
      <c r="AH180" s="2">
        <f>ROUND(IF($B180="Annuity",SUMIFS('Annuity Prices'!AK:AK,'Annuity Prices'!$B:$B,$D180,'Annuity Prices'!$E:$E,$G180),IF($B180="RAB Short",SUMIFS('RAB Prices Short'!AK:AK,'RAB Prices Short'!$B:$B,'All Prices combined'!$D180,'RAB Prices Short'!$E:$E,'All Prices combined'!$G180),IF($B180="RAB Long",SUMIFS('RAB Prices Long'!AK:AK,'RAB Prices Long'!$B:$B,'All Prices combined'!$D180,'RAB Prices Long'!$E:$E,'All Prices combined'!$G180)))),2)</f>
        <v>91.21</v>
      </c>
      <c r="AI180" s="2">
        <f>ROUND(IF($B180="Annuity",SUMIFS('Annuity Prices'!AL:AL,'Annuity Prices'!$B:$B,$D180,'Annuity Prices'!$E:$E,$G180),IF($B180="RAB Short",SUMIFS('RAB Prices Short'!AL:AL,'RAB Prices Short'!$B:$B,'All Prices combined'!$D180,'RAB Prices Short'!$E:$E,'All Prices combined'!$G180),IF($B180="RAB Long",SUMIFS('RAB Prices Long'!AL:AL,'RAB Prices Long'!$B:$B,'All Prices combined'!$D180,'RAB Prices Long'!$E:$E,'All Prices combined'!$G180)))),2)</f>
        <v>93.49</v>
      </c>
      <c r="AJ180" s="2">
        <f>ROUND(IF($B180="Annuity",SUMIFS('Annuity Prices'!AM:AM,'Annuity Prices'!$B:$B,$D180,'Annuity Prices'!$E:$E,$G180),IF($B180="RAB Short",SUMIFS('RAB Prices Short'!AM:AM,'RAB Prices Short'!$B:$B,'All Prices combined'!$D180,'RAB Prices Short'!$E:$E,'All Prices combined'!$G180),IF($B180="RAB Long",SUMIFS('RAB Prices Long'!AM:AM,'RAB Prices Long'!$B:$B,'All Prices combined'!$D180,'RAB Prices Long'!$E:$E,'All Prices combined'!$G180)))),2)</f>
        <v>95.82</v>
      </c>
      <c r="AK180" s="2">
        <f>ROUND(IF($B180="Annuity",SUMIFS('Annuity Prices'!AN:AN,'Annuity Prices'!$B:$B,$D180,'Annuity Prices'!$E:$E,$G180),IF($B180="RAB Short",SUMIFS('RAB Prices Short'!AN:AN,'RAB Prices Short'!$B:$B,'All Prices combined'!$D180,'RAB Prices Short'!$E:$E,'All Prices combined'!$G180),IF($B180="RAB Long",SUMIFS('RAB Prices Long'!AN:AN,'RAB Prices Long'!$B:$B,'All Prices combined'!$D180,'RAB Prices Long'!$E:$E,'All Prices combined'!$G180)))),2)</f>
        <v>97.83</v>
      </c>
      <c r="AL180" s="2">
        <f>ROUND(IF($B180="Annuity",SUMIFS('Annuity Prices'!AO:AO,'Annuity Prices'!$B:$B,$D180,'Annuity Prices'!$E:$E,$G180),IF($B180="RAB Short",SUMIFS('RAB Prices Short'!AO:AO,'RAB Prices Short'!$B:$B,'All Prices combined'!$D180,'RAB Prices Short'!$E:$E,'All Prices combined'!$G180),IF($B180="RAB Long",SUMIFS('RAB Prices Long'!AO:AO,'RAB Prices Long'!$B:$B,'All Prices combined'!$D180,'RAB Prices Long'!$E:$E,'All Prices combined'!$G180)))),2)</f>
        <v>100.27</v>
      </c>
      <c r="AM180" s="2">
        <f>ROUND(IF($B180="Annuity",SUMIFS('Annuity Prices'!AP:AP,'Annuity Prices'!$B:$B,$D180,'Annuity Prices'!$E:$E,$G180),IF($B180="RAB Short",SUMIFS('RAB Prices Short'!AP:AP,'RAB Prices Short'!$B:$B,'All Prices combined'!$D180,'RAB Prices Short'!$E:$E,'All Prices combined'!$G180),IF($B180="RAB Long",SUMIFS('RAB Prices Long'!AP:AP,'RAB Prices Long'!$B:$B,'All Prices combined'!$D180,'RAB Prices Long'!$E:$E,'All Prices combined'!$G180)))),2)</f>
        <v>102.77</v>
      </c>
      <c r="AN180" s="2">
        <f>ROUND(IF($B180="Annuity",SUMIFS('Annuity Prices'!AQ:AQ,'Annuity Prices'!$B:$B,$D180,'Annuity Prices'!$E:$E,$G180),IF($B180="RAB Short",SUMIFS('RAB Prices Short'!AQ:AQ,'RAB Prices Short'!$B:$B,'All Prices combined'!$D180,'RAB Prices Short'!$E:$E,'All Prices combined'!$G180),IF($B180="RAB Long",SUMIFS('RAB Prices Long'!AQ:AQ,'RAB Prices Long'!$B:$B,'All Prices combined'!$D180,'RAB Prices Long'!$E:$E,'All Prices combined'!$G180)))),2)</f>
        <v>105.34</v>
      </c>
      <c r="AO180" s="2">
        <f>ROUND(IF($B180="Annuity",SUMIFS('Annuity Prices'!AR:AR,'Annuity Prices'!$B:$B,$D180,'Annuity Prices'!$E:$E,$G180),IF($B180="RAB Short",SUMIFS('RAB Prices Short'!AR:AR,'RAB Prices Short'!$B:$B,'All Prices combined'!$D180,'RAB Prices Short'!$E:$E,'All Prices combined'!$G180),IF($B180="RAB Long",SUMIFS('RAB Prices Long'!AR:AR,'RAB Prices Long'!$B:$B,'All Prices combined'!$D180,'RAB Prices Long'!$E:$E,'All Prices combined'!$G180)))),2)</f>
        <v>45.36</v>
      </c>
      <c r="AP180" s="2">
        <f>ROUND(IF($B180="Annuity",SUMIFS('Annuity Prices'!AS:AS,'Annuity Prices'!$B:$B,$D180,'Annuity Prices'!$E:$E,$G180),IF($B180="RAB Short",SUMIFS('RAB Prices Short'!AS:AS,'RAB Prices Short'!$B:$B,'All Prices combined'!$D180,'RAB Prices Short'!$E:$E,'All Prices combined'!$G180),IF($B180="RAB Long",SUMIFS('RAB Prices Long'!AS:AS,'RAB Prices Long'!$B:$B,'All Prices combined'!$D180,'RAB Prices Long'!$E:$E,'All Prices combined'!$G180)))),2)</f>
        <v>49.27</v>
      </c>
      <c r="AQ180" s="2">
        <f>ROUND(IF($B180="Annuity",SUMIFS('Annuity Prices'!AT:AT,'Annuity Prices'!$B:$B,$D180,'Annuity Prices'!$E:$E,$G180),IF($B180="RAB Short",SUMIFS('RAB Prices Short'!AT:AT,'RAB Prices Short'!$B:$B,'All Prices combined'!$D180,'RAB Prices Short'!$E:$E,'All Prices combined'!$G180),IF($B180="RAB Long",SUMIFS('RAB Prices Long'!AT:AT,'RAB Prices Long'!$B:$B,'All Prices combined'!$D180,'RAB Prices Long'!$E:$E,'All Prices combined'!$G180)))),2)</f>
        <v>51.95</v>
      </c>
      <c r="AR180" s="2">
        <f>ROUND(IF($B180="Annuity",SUMIFS('Annuity Prices'!AU:AU,'Annuity Prices'!$B:$B,$D180,'Annuity Prices'!$E:$E,$G180),IF($B180="RAB Short",SUMIFS('RAB Prices Short'!AU:AU,'RAB Prices Short'!$B:$B,'All Prices combined'!$D180,'RAB Prices Short'!$E:$E,'All Prices combined'!$G180),IF($B180="RAB Long",SUMIFS('RAB Prices Long'!AU:AU,'RAB Prices Long'!$B:$B,'All Prices combined'!$D180,'RAB Prices Long'!$E:$E,'All Prices combined'!$G180)))),2)</f>
        <v>53.45</v>
      </c>
      <c r="AS180" s="2">
        <f>ROUND(IF($B180="Annuity",SUMIFS('Annuity Prices'!AV:AV,'Annuity Prices'!$B:$B,$D180,'Annuity Prices'!$E:$E,$G180),IF($B180="RAB Short",SUMIFS('RAB Prices Short'!AV:AV,'RAB Prices Short'!$B:$B,'All Prices combined'!$D180,'RAB Prices Short'!$E:$E,'All Prices combined'!$G180),IF($B180="RAB Long",SUMIFS('RAB Prices Long'!AV:AV,'RAB Prices Long'!$B:$B,'All Prices combined'!$D180,'RAB Prices Long'!$E:$E,'All Prices combined'!$G180)))),2)</f>
        <v>54.98</v>
      </c>
      <c r="AT180" s="2">
        <f>ROUND(IF($B180="Annuity",SUMIFS('Annuity Prices'!AW:AW,'Annuity Prices'!$B:$B,$D180,'Annuity Prices'!$E:$E,$G180),IF($B180="RAB Short",SUMIFS('RAB Prices Short'!AW:AW,'RAB Prices Short'!$B:$B,'All Prices combined'!$D180,'RAB Prices Short'!$E:$E,'All Prices combined'!$G180),IF($B180="RAB Long",SUMIFS('RAB Prices Long'!AW:AW,'RAB Prices Long'!$B:$B,'All Prices combined'!$D180,'RAB Prices Long'!$E:$E,'All Prices combined'!$G180)))),2)</f>
        <v>55.43</v>
      </c>
      <c r="AU180" s="2">
        <f>ROUND(IF($B180="Annuity",SUMIFS('Annuity Prices'!AX:AX,'Annuity Prices'!$B:$B,$D180,'Annuity Prices'!$E:$E,$G180),IF($B180="RAB Short",SUMIFS('RAB Prices Short'!AX:AX,'RAB Prices Short'!$B:$B,'All Prices combined'!$D180,'RAB Prices Short'!$E:$E,'All Prices combined'!$G180),IF($B180="RAB Long",SUMIFS('RAB Prices Long'!AX:AX,'RAB Prices Long'!$B:$B,'All Prices combined'!$D180,'RAB Prices Long'!$E:$E,'All Prices combined'!$G180)))),2)</f>
        <v>56.81</v>
      </c>
      <c r="AV180" s="2">
        <f>ROUND(IF($B180="Annuity",SUMIFS('Annuity Prices'!AY:AY,'Annuity Prices'!$B:$B,$D180,'Annuity Prices'!$E:$E,$G180),IF($B180="RAB Short",SUMIFS('RAB Prices Short'!AY:AY,'RAB Prices Short'!$B:$B,'All Prices combined'!$D180,'RAB Prices Short'!$E:$E,'All Prices combined'!$G180),IF($B180="RAB Long",SUMIFS('RAB Prices Long'!AY:AY,'RAB Prices Long'!$B:$B,'All Prices combined'!$D180,'RAB Prices Long'!$E:$E,'All Prices combined'!$G180)))),2)</f>
        <v>58.23</v>
      </c>
      <c r="AW180" s="2">
        <f>ROUND(IF($B180="Annuity",SUMIFS('Annuity Prices'!AZ:AZ,'Annuity Prices'!$B:$B,$D180,'Annuity Prices'!$E:$E,$G180),IF($B180="RAB Short",SUMIFS('RAB Prices Short'!AZ:AZ,'RAB Prices Short'!$B:$B,'All Prices combined'!$D180,'RAB Prices Short'!$E:$E,'All Prices combined'!$G180),IF($B180="RAB Long",SUMIFS('RAB Prices Long'!AZ:AZ,'RAB Prices Long'!$B:$B,'All Prices combined'!$D180,'RAB Prices Long'!$E:$E,'All Prices combined'!$G180)))),2)</f>
        <v>59.68</v>
      </c>
      <c r="AX180" s="2">
        <f>ROUND(IF($B180="Annuity",SUMIFS('Annuity Prices'!BA:BA,'Annuity Prices'!$B:$B,$D180,'Annuity Prices'!$E:$E,$G180),IF($B180="RAB Short",SUMIFS('RAB Prices Short'!BA:BA,'RAB Prices Short'!$B:$B,'All Prices combined'!$D180,'RAB Prices Short'!$E:$E,'All Prices combined'!$G180),IF($B180="RAB Long",SUMIFS('RAB Prices Long'!BA:BA,'RAB Prices Long'!$B:$B,'All Prices combined'!$D180,'RAB Prices Long'!$E:$E,'All Prices combined'!$G180)))),2)</f>
        <v>60.93</v>
      </c>
      <c r="AY180" s="2">
        <f>ROUND(IF($B180="Annuity",SUMIFS('Annuity Prices'!BB:BB,'Annuity Prices'!$B:$B,$D180,'Annuity Prices'!$E:$E,$G180),IF($B180="RAB Short",SUMIFS('RAB Prices Short'!BB:BB,'RAB Prices Short'!$B:$B,'All Prices combined'!$D180,'RAB Prices Short'!$E:$E,'All Prices combined'!$G180),IF($B180="RAB Long",SUMIFS('RAB Prices Long'!BB:BB,'RAB Prices Long'!$B:$B,'All Prices combined'!$D180,'RAB Prices Long'!$E:$E,'All Prices combined'!$G180)))),2)</f>
        <v>62.45</v>
      </c>
      <c r="AZ180" s="2">
        <f>ROUND(IF($B180="Annuity",SUMIFS('Annuity Prices'!BC:BC,'Annuity Prices'!$B:$B,$D180,'Annuity Prices'!$E:$E,$G180),IF($B180="RAB Short",SUMIFS('RAB Prices Short'!BC:BC,'RAB Prices Short'!$B:$B,'All Prices combined'!$D180,'RAB Prices Short'!$E:$E,'All Prices combined'!$G180),IF($B180="RAB Long",SUMIFS('RAB Prices Long'!BC:BC,'RAB Prices Long'!$B:$B,'All Prices combined'!$D180,'RAB Prices Long'!$E:$E,'All Prices combined'!$G180)))),2)</f>
        <v>64.010000000000005</v>
      </c>
      <c r="BA180" s="2">
        <f>ROUND(IF($B180="Annuity",SUMIFS('Annuity Prices'!BD:BD,'Annuity Prices'!$B:$B,$D180,'Annuity Prices'!$E:$E,$G180),IF($B180="RAB Short",SUMIFS('RAB Prices Short'!BD:BD,'RAB Prices Short'!$B:$B,'All Prices combined'!$D180,'RAB Prices Short'!$E:$E,'All Prices combined'!$G180),IF($B180="RAB Long",SUMIFS('RAB Prices Long'!BD:BD,'RAB Prices Long'!$B:$B,'All Prices combined'!$D180,'RAB Prices Long'!$E:$E,'All Prices combined'!$G180)))),2)</f>
        <v>65.61</v>
      </c>
      <c r="BB180" s="2">
        <f>ROUND(IF($B180="Annuity",SUMIFS('Annuity Prices'!BE:BE,'Annuity Prices'!$B:$B,$D180,'Annuity Prices'!$E:$E,$G180),IF($B180="RAB Short",SUMIFS('RAB Prices Short'!BE:BE,'RAB Prices Short'!$B:$B,'All Prices combined'!$D180,'RAB Prices Short'!$E:$E,'All Prices combined'!$G180),IF($B180="RAB Long",SUMIFS('RAB Prices Long'!BE:BE,'RAB Prices Long'!$B:$B,'All Prices combined'!$D180,'RAB Prices Long'!$E:$E,'All Prices combined'!$G180)))),2)</f>
        <v>66.97</v>
      </c>
      <c r="BC180" s="2">
        <f>ROUND(IF($B180="Annuity",SUMIFS('Annuity Prices'!BF:BF,'Annuity Prices'!$B:$B,$D180,'Annuity Prices'!$E:$E,$G180),IF($B180="RAB Short",SUMIFS('RAB Prices Short'!BF:BF,'RAB Prices Short'!$B:$B,'All Prices combined'!$D180,'RAB Prices Short'!$E:$E,'All Prices combined'!$G180),IF($B180="RAB Long",SUMIFS('RAB Prices Long'!BF:BF,'RAB Prices Long'!$B:$B,'All Prices combined'!$D180,'RAB Prices Long'!$E:$E,'All Prices combined'!$G180)))),2)</f>
        <v>68.66</v>
      </c>
      <c r="BD180" s="2">
        <f>ROUND(IF($B180="Annuity",SUMIFS('Annuity Prices'!BG:BG,'Annuity Prices'!$B:$B,$D180,'Annuity Prices'!$E:$E,$G180),IF($B180="RAB Short",SUMIFS('RAB Prices Short'!BG:BG,'RAB Prices Short'!$B:$B,'All Prices combined'!$D180,'RAB Prices Short'!$E:$E,'All Prices combined'!$G180),IF($B180="RAB Long",SUMIFS('RAB Prices Long'!BG:BG,'RAB Prices Long'!$B:$B,'All Prices combined'!$D180,'RAB Prices Long'!$E:$E,'All Prices combined'!$G180)))),2)</f>
        <v>70.37</v>
      </c>
      <c r="BE180" s="2">
        <f>ROUND(IF($B180="Annuity",SUMIFS('Annuity Prices'!BH:BH,'Annuity Prices'!$B:$B,$D180,'Annuity Prices'!$E:$E,$G180),IF($B180="RAB Short",SUMIFS('RAB Prices Short'!BH:BH,'RAB Prices Short'!$B:$B,'All Prices combined'!$D180,'RAB Prices Short'!$E:$E,'All Prices combined'!$G180),IF($B180="RAB Long",SUMIFS('RAB Prices Long'!BH:BH,'RAB Prices Long'!$B:$B,'All Prices combined'!$D180,'RAB Prices Long'!$E:$E,'All Prices combined'!$G180)))),2)</f>
        <v>72.13</v>
      </c>
      <c r="BF180" s="2">
        <f>ROUND(IF($B180="Annuity",SUMIFS('Annuity Prices'!BI:BI,'Annuity Prices'!$B:$B,$D180,'Annuity Prices'!$E:$E,$G180),IF($B180="RAB Short",SUMIFS('RAB Prices Short'!BI:BI,'RAB Prices Short'!$B:$B,'All Prices combined'!$D180,'RAB Prices Short'!$E:$E,'All Prices combined'!$G180),IF($B180="RAB Long",SUMIFS('RAB Prices Long'!BI:BI,'RAB Prices Long'!$B:$B,'All Prices combined'!$D180,'RAB Prices Long'!$E:$E,'All Prices combined'!$G180)))),2)</f>
        <v>73.63</v>
      </c>
      <c r="BG180" s="2">
        <f>ROUND(IF($B180="Annuity",SUMIFS('Annuity Prices'!BJ:BJ,'Annuity Prices'!$B:$B,$D180,'Annuity Prices'!$E:$E,$G180),IF($B180="RAB Short",SUMIFS('RAB Prices Short'!BJ:BJ,'RAB Prices Short'!$B:$B,'All Prices combined'!$D180,'RAB Prices Short'!$E:$E,'All Prices combined'!$G180),IF($B180="RAB Long",SUMIFS('RAB Prices Long'!BJ:BJ,'RAB Prices Long'!$B:$B,'All Prices combined'!$D180,'RAB Prices Long'!$E:$E,'All Prices combined'!$G180)))),2)</f>
        <v>75.47</v>
      </c>
      <c r="BH180" s="2">
        <f>ROUND(IF($B180="Annuity",SUMIFS('Annuity Prices'!BK:BK,'Annuity Prices'!$B:$B,$D180,'Annuity Prices'!$E:$E,$G180),IF($B180="RAB Short",SUMIFS('RAB Prices Short'!BK:BK,'RAB Prices Short'!$B:$B,'All Prices combined'!$D180,'RAB Prices Short'!$E:$E,'All Prices combined'!$G180),IF($B180="RAB Long",SUMIFS('RAB Prices Long'!BK:BK,'RAB Prices Long'!$B:$B,'All Prices combined'!$D180,'RAB Prices Long'!$E:$E,'All Prices combined'!$G180)))),2)</f>
        <v>77.36</v>
      </c>
      <c r="BI180" s="2">
        <f>ROUND(IF($B180="Annuity",SUMIFS('Annuity Prices'!BL:BL,'Annuity Prices'!$B:$B,$D180,'Annuity Prices'!$E:$E,$G180),IF($B180="RAB Short",SUMIFS('RAB Prices Short'!BL:BL,'RAB Prices Short'!$B:$B,'All Prices combined'!$D180,'RAB Prices Short'!$E:$E,'All Prices combined'!$G180),IF($B180="RAB Long",SUMIFS('RAB Prices Long'!BL:BL,'RAB Prices Long'!$B:$B,'All Prices combined'!$D180,'RAB Prices Long'!$E:$E,'All Prices combined'!$G180)))),2)</f>
        <v>79.290000000000006</v>
      </c>
      <c r="BJ180" s="2">
        <f>ROUND(IF($B180="Annuity",SUMIFS('Annuity Prices'!BM:BM,'Annuity Prices'!$B:$B,$D180,'Annuity Prices'!$E:$E,$G180),IF($B180="RAB Short",SUMIFS('RAB Prices Short'!BM:BM,'RAB Prices Short'!$B:$B,'All Prices combined'!$D180,'RAB Prices Short'!$E:$E,'All Prices combined'!$G180),IF($B180="RAB Long",SUMIFS('RAB Prices Long'!BM:BM,'RAB Prices Long'!$B:$B,'All Prices combined'!$D180,'RAB Prices Long'!$E:$E,'All Prices combined'!$G180)))),2)</f>
        <v>80.95</v>
      </c>
      <c r="BK180" s="2">
        <f>ROUND(IF($B180="Annuity",SUMIFS('Annuity Prices'!BN:BN,'Annuity Prices'!$B:$B,$D180,'Annuity Prices'!$E:$E,$G180),IF($B180="RAB Short",SUMIFS('RAB Prices Short'!BN:BN,'RAB Prices Short'!$B:$B,'All Prices combined'!$D180,'RAB Prices Short'!$E:$E,'All Prices combined'!$G180),IF($B180="RAB Long",SUMIFS('RAB Prices Long'!BN:BN,'RAB Prices Long'!$B:$B,'All Prices combined'!$D180,'RAB Prices Long'!$E:$E,'All Prices combined'!$G180)))),2)</f>
        <v>82.97</v>
      </c>
      <c r="BL180" s="2">
        <f>ROUND(IF($B180="Annuity",SUMIFS('Annuity Prices'!BO:BO,'Annuity Prices'!$B:$B,$D180,'Annuity Prices'!$E:$E,$G180),IF($B180="RAB Short",SUMIFS('RAB Prices Short'!BO:BO,'RAB Prices Short'!$B:$B,'All Prices combined'!$D180,'RAB Prices Short'!$E:$E,'All Prices combined'!$G180),IF($B180="RAB Long",SUMIFS('RAB Prices Long'!BO:BO,'RAB Prices Long'!$B:$B,'All Prices combined'!$D180,'RAB Prices Long'!$E:$E,'All Prices combined'!$G180)))),2)</f>
        <v>85.04</v>
      </c>
      <c r="BM180" s="2">
        <f>ROUND(IF($B180="Annuity",SUMIFS('Annuity Prices'!BP:BP,'Annuity Prices'!$B:$B,$D180,'Annuity Prices'!$E:$E,$G180),IF($B180="RAB Short",SUMIFS('RAB Prices Short'!BP:BP,'RAB Prices Short'!$B:$B,'All Prices combined'!$D180,'RAB Prices Short'!$E:$E,'All Prices combined'!$G180),IF($B180="RAB Long",SUMIFS('RAB Prices Long'!BP:BP,'RAB Prices Long'!$B:$B,'All Prices combined'!$D180,'RAB Prices Long'!$E:$E,'All Prices combined'!$G180)))),2)</f>
        <v>87.17</v>
      </c>
      <c r="BN180" s="2">
        <f>ROUND(IF($B180="Annuity",SUMIFS('Annuity Prices'!BQ:BQ,'Annuity Prices'!$B:$B,$D180,'Annuity Prices'!$E:$E,$G180),IF($B180="RAB Short",SUMIFS('RAB Prices Short'!BQ:BQ,'RAB Prices Short'!$B:$B,'All Prices combined'!$D180,'RAB Prices Short'!$E:$E,'All Prices combined'!$G180),IF($B180="RAB Long",SUMIFS('RAB Prices Long'!BQ:BQ,'RAB Prices Long'!$B:$B,'All Prices combined'!$D180,'RAB Prices Long'!$E:$E,'All Prices combined'!$G180)))),2)</f>
        <v>88.98</v>
      </c>
      <c r="BO180" s="2">
        <f>ROUND(IF($B180="Annuity",SUMIFS('Annuity Prices'!BR:BR,'Annuity Prices'!$B:$B,$D180,'Annuity Prices'!$E:$E,$G180),IF($B180="RAB Short",SUMIFS('RAB Prices Short'!BR:BR,'RAB Prices Short'!$B:$B,'All Prices combined'!$D180,'RAB Prices Short'!$E:$E,'All Prices combined'!$G180),IF($B180="RAB Long",SUMIFS('RAB Prices Long'!BR:BR,'RAB Prices Long'!$B:$B,'All Prices combined'!$D180,'RAB Prices Long'!$E:$E,'All Prices combined'!$G180)))),2)</f>
        <v>91.21</v>
      </c>
      <c r="BP180" s="2">
        <f>ROUND(IF($B180="Annuity",SUMIFS('Annuity Prices'!BS:BS,'Annuity Prices'!$B:$B,$D180,'Annuity Prices'!$E:$E,$G180),IF($B180="RAB Short",SUMIFS('RAB Prices Short'!BS:BS,'RAB Prices Short'!$B:$B,'All Prices combined'!$D180,'RAB Prices Short'!$E:$E,'All Prices combined'!$G180),IF($B180="RAB Long",SUMIFS('RAB Prices Long'!BS:BS,'RAB Prices Long'!$B:$B,'All Prices combined'!$D180,'RAB Prices Long'!$E:$E,'All Prices combined'!$G180)))),2)</f>
        <v>93.49</v>
      </c>
      <c r="BQ180" s="2">
        <f>ROUND(IF($B180="Annuity",SUMIFS('Annuity Prices'!BT:BT,'Annuity Prices'!$B:$B,$D180,'Annuity Prices'!$E:$E,$G180),IF($B180="RAB Short",SUMIFS('RAB Prices Short'!BT:BT,'RAB Prices Short'!$B:$B,'All Prices combined'!$D180,'RAB Prices Short'!$E:$E,'All Prices combined'!$G180),IF($B180="RAB Long",SUMIFS('RAB Prices Long'!BT:BT,'RAB Prices Long'!$B:$B,'All Prices combined'!$D180,'RAB Prices Long'!$E:$E,'All Prices combined'!$G180)))),2)</f>
        <v>95.82</v>
      </c>
      <c r="BR180" s="2">
        <f>ROUND(IF($B180="Annuity",SUMIFS('Annuity Prices'!BU:BU,'Annuity Prices'!$B:$B,$D180,'Annuity Prices'!$E:$E,$G180),IF($B180="RAB Short",SUMIFS('RAB Prices Short'!BU:BU,'RAB Prices Short'!$B:$B,'All Prices combined'!$D180,'RAB Prices Short'!$E:$E,'All Prices combined'!$G180),IF($B180="RAB Long",SUMIFS('RAB Prices Long'!BU:BU,'RAB Prices Long'!$B:$B,'All Prices combined'!$D180,'RAB Prices Long'!$E:$E,'All Prices combined'!$G180)))),2)</f>
        <v>97.83</v>
      </c>
      <c r="BS180" s="2">
        <f>ROUND(IF($B180="Annuity",SUMIFS('Annuity Prices'!BV:BV,'Annuity Prices'!$B:$B,$D180,'Annuity Prices'!$E:$E,$G180),IF($B180="RAB Short",SUMIFS('RAB Prices Short'!BV:BV,'RAB Prices Short'!$B:$B,'All Prices combined'!$D180,'RAB Prices Short'!$E:$E,'All Prices combined'!$G180),IF($B180="RAB Long",SUMIFS('RAB Prices Long'!BV:BV,'RAB Prices Long'!$B:$B,'All Prices combined'!$D180,'RAB Prices Long'!$E:$E,'All Prices combined'!$G180)))),2)</f>
        <v>100.27</v>
      </c>
      <c r="BT180" s="2">
        <f>ROUND(IF($B180="Annuity",SUMIFS('Annuity Prices'!BW:BW,'Annuity Prices'!$B:$B,$D180,'Annuity Prices'!$E:$E,$G180),IF($B180="RAB Short",SUMIFS('RAB Prices Short'!BW:BW,'RAB Prices Short'!$B:$B,'All Prices combined'!$D180,'RAB Prices Short'!$E:$E,'All Prices combined'!$G180),IF($B180="RAB Long",SUMIFS('RAB Prices Long'!BW:BW,'RAB Prices Long'!$B:$B,'All Prices combined'!$D180,'RAB Prices Long'!$E:$E,'All Prices combined'!$G180)))),2)</f>
        <v>102.77</v>
      </c>
      <c r="BU180" s="2">
        <f>ROUND(IF($B180="Annuity",SUMIFS('Annuity Prices'!BX:BX,'Annuity Prices'!$B:$B,$D180,'Annuity Prices'!$E:$E,$G180),IF($B180="RAB Short",SUMIFS('RAB Prices Short'!BX:BX,'RAB Prices Short'!$B:$B,'All Prices combined'!$D180,'RAB Prices Short'!$E:$E,'All Prices combined'!$G180),IF($B180="RAB Long",SUMIFS('RAB Prices Long'!BX:BX,'RAB Prices Long'!$B:$B,'All Prices combined'!$D180,'RAB Prices Long'!$E:$E,'All Prices combined'!$G180)))),2)</f>
        <v>105.34</v>
      </c>
    </row>
    <row r="181" spans="2:73" x14ac:dyDescent="0.25">
      <c r="B181" t="s">
        <v>37</v>
      </c>
      <c r="C181" s="1">
        <v>30</v>
      </c>
      <c r="D181" s="1" t="s">
        <v>215</v>
      </c>
      <c r="E181" s="1" t="s">
        <v>209</v>
      </c>
      <c r="F181" s="1" t="s">
        <v>214</v>
      </c>
      <c r="G181" s="1" t="s">
        <v>202</v>
      </c>
      <c r="H181" s="1"/>
      <c r="I181" s="2">
        <f>ROUND(IF($B181="Annuity",SUMIFS('Annuity Prices'!L:L,'Annuity Prices'!$B:$B,$D181,'Annuity Prices'!$E:$E,$G181),IF($B181="RAB Short",SUMIFS('RAB Prices Short'!L:L,'RAB Prices Short'!$B:$B,'All Prices combined'!$D181,'RAB Prices Short'!$E:$E,'All Prices combined'!$G181),IF($B181="RAB Long",SUMIFS('RAB Prices Long'!L:L,'RAB Prices Long'!$B:$B,'All Prices combined'!$D181,'RAB Prices Long'!$E:$E,'All Prices combined'!$G181)))),2)</f>
        <v>8.6199999999999992</v>
      </c>
      <c r="J181" s="2">
        <f>ROUND(IF($B181="Annuity",SUMIFS('Annuity Prices'!M:M,'Annuity Prices'!$B:$B,$D181,'Annuity Prices'!$E:$E,$G181),IF($B181="RAB Short",SUMIFS('RAB Prices Short'!M:M,'RAB Prices Short'!$B:$B,'All Prices combined'!$D181,'RAB Prices Short'!$E:$E,'All Prices combined'!$G181),IF($B181="RAB Long",SUMIFS('RAB Prices Long'!M:M,'RAB Prices Long'!$B:$B,'All Prices combined'!$D181,'RAB Prices Long'!$E:$E,'All Prices combined'!$G181)))),2)</f>
        <v>8.8699999999999992</v>
      </c>
      <c r="K181" s="2">
        <f>ROUND(IF($B181="Annuity",SUMIFS('Annuity Prices'!N:N,'Annuity Prices'!$B:$B,$D181,'Annuity Prices'!$E:$E,$G181),IF($B181="RAB Short",SUMIFS('RAB Prices Short'!N:N,'RAB Prices Short'!$B:$B,'All Prices combined'!$D181,'RAB Prices Short'!$E:$E,'All Prices combined'!$G181),IF($B181="RAB Long",SUMIFS('RAB Prices Long'!N:N,'RAB Prices Long'!$B:$B,'All Prices combined'!$D181,'RAB Prices Long'!$E:$E,'All Prices combined'!$G181)))),2)</f>
        <v>9.1300000000000008</v>
      </c>
      <c r="L181" s="2">
        <f>ROUND(IF($B181="Annuity",SUMIFS('Annuity Prices'!O:O,'Annuity Prices'!$B:$B,$D181,'Annuity Prices'!$E:$E,$G181),IF($B181="RAB Short",SUMIFS('RAB Prices Short'!O:O,'RAB Prices Short'!$B:$B,'All Prices combined'!$D181,'RAB Prices Short'!$E:$E,'All Prices combined'!$G181),IF($B181="RAB Long",SUMIFS('RAB Prices Long'!O:O,'RAB Prices Long'!$B:$B,'All Prices combined'!$D181,'RAB Prices Long'!$E:$E,'All Prices combined'!$G181)))),2)</f>
        <v>9.39</v>
      </c>
      <c r="M181" s="2">
        <f>ROUND(IF($B181="Annuity",SUMIFS('Annuity Prices'!P:P,'Annuity Prices'!$B:$B,$D181,'Annuity Prices'!$E:$E,$G181),IF($B181="RAB Short",SUMIFS('RAB Prices Short'!P:P,'RAB Prices Short'!$B:$B,'All Prices combined'!$D181,'RAB Prices Short'!$E:$E,'All Prices combined'!$G181),IF($B181="RAB Long",SUMIFS('RAB Prices Long'!P:P,'RAB Prices Long'!$B:$B,'All Prices combined'!$D181,'RAB Prices Long'!$E:$E,'All Prices combined'!$G181)))),2)</f>
        <v>9.5500000000000007</v>
      </c>
      <c r="N181" s="2">
        <f>ROUND(IF($B181="Annuity",SUMIFS('Annuity Prices'!Q:Q,'Annuity Prices'!$B:$B,$D181,'Annuity Prices'!$E:$E,$G181),IF($B181="RAB Short",SUMIFS('RAB Prices Short'!Q:Q,'RAB Prices Short'!$B:$B,'All Prices combined'!$D181,'RAB Prices Short'!$E:$E,'All Prices combined'!$G181),IF($B181="RAB Long",SUMIFS('RAB Prices Long'!Q:Q,'RAB Prices Long'!$B:$B,'All Prices combined'!$D181,'RAB Prices Long'!$E:$E,'All Prices combined'!$G181)))),2)</f>
        <v>9.7899999999999991</v>
      </c>
      <c r="O181" s="2">
        <f>ROUND(IF($B181="Annuity",SUMIFS('Annuity Prices'!R:R,'Annuity Prices'!$B:$B,$D181,'Annuity Prices'!$E:$E,$G181),IF($B181="RAB Short",SUMIFS('RAB Prices Short'!R:R,'RAB Prices Short'!$B:$B,'All Prices combined'!$D181,'RAB Prices Short'!$E:$E,'All Prices combined'!$G181),IF($B181="RAB Long",SUMIFS('RAB Prices Long'!R:R,'RAB Prices Long'!$B:$B,'All Prices combined'!$D181,'RAB Prices Long'!$E:$E,'All Prices combined'!$G181)))),2)</f>
        <v>10.029999999999999</v>
      </c>
      <c r="P181" s="2">
        <f>ROUND(IF($B181="Annuity",SUMIFS('Annuity Prices'!S:S,'Annuity Prices'!$B:$B,$D181,'Annuity Prices'!$E:$E,$G181),IF($B181="RAB Short",SUMIFS('RAB Prices Short'!S:S,'RAB Prices Short'!$B:$B,'All Prices combined'!$D181,'RAB Prices Short'!$E:$E,'All Prices combined'!$G181),IF($B181="RAB Long",SUMIFS('RAB Prices Long'!S:S,'RAB Prices Long'!$B:$B,'All Prices combined'!$D181,'RAB Prices Long'!$E:$E,'All Prices combined'!$G181)))),2)</f>
        <v>10.29</v>
      </c>
      <c r="Q181" s="2">
        <f>ROUND(IF($B181="Annuity",SUMIFS('Annuity Prices'!T:T,'Annuity Prices'!$B:$B,$D181,'Annuity Prices'!$E:$E,$G181),IF($B181="RAB Short",SUMIFS('RAB Prices Short'!T:T,'RAB Prices Short'!$B:$B,'All Prices combined'!$D181,'RAB Prices Short'!$E:$E,'All Prices combined'!$G181),IF($B181="RAB Long",SUMIFS('RAB Prices Long'!T:T,'RAB Prices Long'!$B:$B,'All Prices combined'!$D181,'RAB Prices Long'!$E:$E,'All Prices combined'!$G181)))),2)</f>
        <v>10.49</v>
      </c>
      <c r="R181" s="2">
        <f>ROUND(IF($B181="Annuity",SUMIFS('Annuity Prices'!U:U,'Annuity Prices'!$B:$B,$D181,'Annuity Prices'!$E:$E,$G181),IF($B181="RAB Short",SUMIFS('RAB Prices Short'!U:U,'RAB Prices Short'!$B:$B,'All Prices combined'!$D181,'RAB Prices Short'!$E:$E,'All Prices combined'!$G181),IF($B181="RAB Long",SUMIFS('RAB Prices Long'!U:U,'RAB Prices Long'!$B:$B,'All Prices combined'!$D181,'RAB Prices Long'!$E:$E,'All Prices combined'!$G181)))),2)</f>
        <v>10.76</v>
      </c>
      <c r="S181" s="2">
        <f>ROUND(IF($B181="Annuity",SUMIFS('Annuity Prices'!V:V,'Annuity Prices'!$B:$B,$D181,'Annuity Prices'!$E:$E,$G181),IF($B181="RAB Short",SUMIFS('RAB Prices Short'!V:V,'RAB Prices Short'!$B:$B,'All Prices combined'!$D181,'RAB Prices Short'!$E:$E,'All Prices combined'!$G181),IF($B181="RAB Long",SUMIFS('RAB Prices Long'!V:V,'RAB Prices Long'!$B:$B,'All Prices combined'!$D181,'RAB Prices Long'!$E:$E,'All Prices combined'!$G181)))),2)</f>
        <v>11.03</v>
      </c>
      <c r="T181" s="2">
        <f>ROUND(IF($B181="Annuity",SUMIFS('Annuity Prices'!W:W,'Annuity Prices'!$B:$B,$D181,'Annuity Prices'!$E:$E,$G181),IF($B181="RAB Short",SUMIFS('RAB Prices Short'!W:W,'RAB Prices Short'!$B:$B,'All Prices combined'!$D181,'RAB Prices Short'!$E:$E,'All Prices combined'!$G181),IF($B181="RAB Long",SUMIFS('RAB Prices Long'!W:W,'RAB Prices Long'!$B:$B,'All Prices combined'!$D181,'RAB Prices Long'!$E:$E,'All Prices combined'!$G181)))),2)</f>
        <v>11.3</v>
      </c>
      <c r="U181" s="2">
        <f>ROUND(IF($B181="Annuity",SUMIFS('Annuity Prices'!X:X,'Annuity Prices'!$B:$B,$D181,'Annuity Prices'!$E:$E,$G181),IF($B181="RAB Short",SUMIFS('RAB Prices Short'!X:X,'RAB Prices Short'!$B:$B,'All Prices combined'!$D181,'RAB Prices Short'!$E:$E,'All Prices combined'!$G181),IF($B181="RAB Long",SUMIFS('RAB Prices Long'!X:X,'RAB Prices Long'!$B:$B,'All Prices combined'!$D181,'RAB Prices Long'!$E:$E,'All Prices combined'!$G181)))),2)</f>
        <v>11.53</v>
      </c>
      <c r="V181" s="2">
        <f>ROUND(IF($B181="Annuity",SUMIFS('Annuity Prices'!Y:Y,'Annuity Prices'!$B:$B,$D181,'Annuity Prices'!$E:$E,$G181),IF($B181="RAB Short",SUMIFS('RAB Prices Short'!Y:Y,'RAB Prices Short'!$B:$B,'All Prices combined'!$D181,'RAB Prices Short'!$E:$E,'All Prices combined'!$G181),IF($B181="RAB Long",SUMIFS('RAB Prices Long'!Y:Y,'RAB Prices Long'!$B:$B,'All Prices combined'!$D181,'RAB Prices Long'!$E:$E,'All Prices combined'!$G181)))),2)</f>
        <v>11.81</v>
      </c>
      <c r="W181" s="2">
        <f>ROUND(IF($B181="Annuity",SUMIFS('Annuity Prices'!Z:Z,'Annuity Prices'!$B:$B,$D181,'Annuity Prices'!$E:$E,$G181),IF($B181="RAB Short",SUMIFS('RAB Prices Short'!Z:Z,'RAB Prices Short'!$B:$B,'All Prices combined'!$D181,'RAB Prices Short'!$E:$E,'All Prices combined'!$G181),IF($B181="RAB Long",SUMIFS('RAB Prices Long'!Z:Z,'RAB Prices Long'!$B:$B,'All Prices combined'!$D181,'RAB Prices Long'!$E:$E,'All Prices combined'!$G181)))),2)</f>
        <v>12.11</v>
      </c>
      <c r="X181" s="2">
        <f>ROUND(IF($B181="Annuity",SUMIFS('Annuity Prices'!AA:AA,'Annuity Prices'!$B:$B,$D181,'Annuity Prices'!$E:$E,$G181),IF($B181="RAB Short",SUMIFS('RAB Prices Short'!AA:AA,'RAB Prices Short'!$B:$B,'All Prices combined'!$D181,'RAB Prices Short'!$E:$E,'All Prices combined'!$G181),IF($B181="RAB Long",SUMIFS('RAB Prices Long'!AA:AA,'RAB Prices Long'!$B:$B,'All Prices combined'!$D181,'RAB Prices Long'!$E:$E,'All Prices combined'!$G181)))),2)</f>
        <v>12.42</v>
      </c>
      <c r="Y181" s="2">
        <f>ROUND(IF($B181="Annuity",SUMIFS('Annuity Prices'!AB:AB,'Annuity Prices'!$B:$B,$D181,'Annuity Prices'!$E:$E,$G181),IF($B181="RAB Short",SUMIFS('RAB Prices Short'!AB:AB,'RAB Prices Short'!$B:$B,'All Prices combined'!$D181,'RAB Prices Short'!$E:$E,'All Prices combined'!$G181),IF($B181="RAB Long",SUMIFS('RAB Prices Long'!AB:AB,'RAB Prices Long'!$B:$B,'All Prices combined'!$D181,'RAB Prices Long'!$E:$E,'All Prices combined'!$G181)))),2)</f>
        <v>12.67</v>
      </c>
      <c r="Z181" s="2">
        <f>ROUND(IF($B181="Annuity",SUMIFS('Annuity Prices'!AC:AC,'Annuity Prices'!$B:$B,$D181,'Annuity Prices'!$E:$E,$G181),IF($B181="RAB Short",SUMIFS('RAB Prices Short'!AC:AC,'RAB Prices Short'!$B:$B,'All Prices combined'!$D181,'RAB Prices Short'!$E:$E,'All Prices combined'!$G181),IF($B181="RAB Long",SUMIFS('RAB Prices Long'!AC:AC,'RAB Prices Long'!$B:$B,'All Prices combined'!$D181,'RAB Prices Long'!$E:$E,'All Prices combined'!$G181)))),2)</f>
        <v>12.98</v>
      </c>
      <c r="AA181" s="2">
        <f>ROUND(IF($B181="Annuity",SUMIFS('Annuity Prices'!AD:AD,'Annuity Prices'!$B:$B,$D181,'Annuity Prices'!$E:$E,$G181),IF($B181="RAB Short",SUMIFS('RAB Prices Short'!AD:AD,'RAB Prices Short'!$B:$B,'All Prices combined'!$D181,'RAB Prices Short'!$E:$E,'All Prices combined'!$G181),IF($B181="RAB Long",SUMIFS('RAB Prices Long'!AD:AD,'RAB Prices Long'!$B:$B,'All Prices combined'!$D181,'RAB Prices Long'!$E:$E,'All Prices combined'!$G181)))),2)</f>
        <v>13.31</v>
      </c>
      <c r="AB181" s="2">
        <f>ROUND(IF($B181="Annuity",SUMIFS('Annuity Prices'!AE:AE,'Annuity Prices'!$B:$B,$D181,'Annuity Prices'!$E:$E,$G181),IF($B181="RAB Short",SUMIFS('RAB Prices Short'!AE:AE,'RAB Prices Short'!$B:$B,'All Prices combined'!$D181,'RAB Prices Short'!$E:$E,'All Prices combined'!$G181),IF($B181="RAB Long",SUMIFS('RAB Prices Long'!AE:AE,'RAB Prices Long'!$B:$B,'All Prices combined'!$D181,'RAB Prices Long'!$E:$E,'All Prices combined'!$G181)))),2)</f>
        <v>13.64</v>
      </c>
      <c r="AC181" s="2">
        <f>ROUND(IF($B181="Annuity",SUMIFS('Annuity Prices'!AF:AF,'Annuity Prices'!$B:$B,$D181,'Annuity Prices'!$E:$E,$G181),IF($B181="RAB Short",SUMIFS('RAB Prices Short'!AF:AF,'RAB Prices Short'!$B:$B,'All Prices combined'!$D181,'RAB Prices Short'!$E:$E,'All Prices combined'!$G181),IF($B181="RAB Long",SUMIFS('RAB Prices Long'!AF:AF,'RAB Prices Long'!$B:$B,'All Prices combined'!$D181,'RAB Prices Long'!$E:$E,'All Prices combined'!$G181)))),2)</f>
        <v>13.92</v>
      </c>
      <c r="AD181" s="2">
        <f>ROUND(IF($B181="Annuity",SUMIFS('Annuity Prices'!AG:AG,'Annuity Prices'!$B:$B,$D181,'Annuity Prices'!$E:$E,$G181),IF($B181="RAB Short",SUMIFS('RAB Prices Short'!AG:AG,'RAB Prices Short'!$B:$B,'All Prices combined'!$D181,'RAB Prices Short'!$E:$E,'All Prices combined'!$G181),IF($B181="RAB Long",SUMIFS('RAB Prices Long'!AG:AG,'RAB Prices Long'!$B:$B,'All Prices combined'!$D181,'RAB Prices Long'!$E:$E,'All Prices combined'!$G181)))),2)</f>
        <v>14.27</v>
      </c>
      <c r="AE181" s="2">
        <f>ROUND(IF($B181="Annuity",SUMIFS('Annuity Prices'!AH:AH,'Annuity Prices'!$B:$B,$D181,'Annuity Prices'!$E:$E,$G181),IF($B181="RAB Short",SUMIFS('RAB Prices Short'!AH:AH,'RAB Prices Short'!$B:$B,'All Prices combined'!$D181,'RAB Prices Short'!$E:$E,'All Prices combined'!$G181),IF($B181="RAB Long",SUMIFS('RAB Prices Long'!AH:AH,'RAB Prices Long'!$B:$B,'All Prices combined'!$D181,'RAB Prices Long'!$E:$E,'All Prices combined'!$G181)))),2)</f>
        <v>14.63</v>
      </c>
      <c r="AF181" s="2">
        <f>ROUND(IF($B181="Annuity",SUMIFS('Annuity Prices'!AI:AI,'Annuity Prices'!$B:$B,$D181,'Annuity Prices'!$E:$E,$G181),IF($B181="RAB Short",SUMIFS('RAB Prices Short'!AI:AI,'RAB Prices Short'!$B:$B,'All Prices combined'!$D181,'RAB Prices Short'!$E:$E,'All Prices combined'!$G181),IF($B181="RAB Long",SUMIFS('RAB Prices Long'!AI:AI,'RAB Prices Long'!$B:$B,'All Prices combined'!$D181,'RAB Prices Long'!$E:$E,'All Prices combined'!$G181)))),2)</f>
        <v>14.99</v>
      </c>
      <c r="AG181" s="2">
        <f>ROUND(IF($B181="Annuity",SUMIFS('Annuity Prices'!AJ:AJ,'Annuity Prices'!$B:$B,$D181,'Annuity Prices'!$E:$E,$G181),IF($B181="RAB Short",SUMIFS('RAB Prices Short'!AJ:AJ,'RAB Prices Short'!$B:$B,'All Prices combined'!$D181,'RAB Prices Short'!$E:$E,'All Prices combined'!$G181),IF($B181="RAB Long",SUMIFS('RAB Prices Long'!AJ:AJ,'RAB Prices Long'!$B:$B,'All Prices combined'!$D181,'RAB Prices Long'!$E:$E,'All Prices combined'!$G181)))),2)</f>
        <v>15.29</v>
      </c>
      <c r="AH181" s="2">
        <f>ROUND(IF($B181="Annuity",SUMIFS('Annuity Prices'!AK:AK,'Annuity Prices'!$B:$B,$D181,'Annuity Prices'!$E:$E,$G181),IF($B181="RAB Short",SUMIFS('RAB Prices Short'!AK:AK,'RAB Prices Short'!$B:$B,'All Prices combined'!$D181,'RAB Prices Short'!$E:$E,'All Prices combined'!$G181),IF($B181="RAB Long",SUMIFS('RAB Prices Long'!AK:AK,'RAB Prices Long'!$B:$B,'All Prices combined'!$D181,'RAB Prices Long'!$E:$E,'All Prices combined'!$G181)))),2)</f>
        <v>15.68</v>
      </c>
      <c r="AI181" s="2">
        <f>ROUND(IF($B181="Annuity",SUMIFS('Annuity Prices'!AL:AL,'Annuity Prices'!$B:$B,$D181,'Annuity Prices'!$E:$E,$G181),IF($B181="RAB Short",SUMIFS('RAB Prices Short'!AL:AL,'RAB Prices Short'!$B:$B,'All Prices combined'!$D181,'RAB Prices Short'!$E:$E,'All Prices combined'!$G181),IF($B181="RAB Long",SUMIFS('RAB Prices Long'!AL:AL,'RAB Prices Long'!$B:$B,'All Prices combined'!$D181,'RAB Prices Long'!$E:$E,'All Prices combined'!$G181)))),2)</f>
        <v>16.07</v>
      </c>
      <c r="AJ181" s="2">
        <f>ROUND(IF($B181="Annuity",SUMIFS('Annuity Prices'!AM:AM,'Annuity Prices'!$B:$B,$D181,'Annuity Prices'!$E:$E,$G181),IF($B181="RAB Short",SUMIFS('RAB Prices Short'!AM:AM,'RAB Prices Short'!$B:$B,'All Prices combined'!$D181,'RAB Prices Short'!$E:$E,'All Prices combined'!$G181),IF($B181="RAB Long",SUMIFS('RAB Prices Long'!AM:AM,'RAB Prices Long'!$B:$B,'All Prices combined'!$D181,'RAB Prices Long'!$E:$E,'All Prices combined'!$G181)))),2)</f>
        <v>16.47</v>
      </c>
      <c r="AK181" s="2">
        <f>ROUND(IF($B181="Annuity",SUMIFS('Annuity Prices'!AN:AN,'Annuity Prices'!$B:$B,$D181,'Annuity Prices'!$E:$E,$G181),IF($B181="RAB Short",SUMIFS('RAB Prices Short'!AN:AN,'RAB Prices Short'!$B:$B,'All Prices combined'!$D181,'RAB Prices Short'!$E:$E,'All Prices combined'!$G181),IF($B181="RAB Long",SUMIFS('RAB Prices Long'!AN:AN,'RAB Prices Long'!$B:$B,'All Prices combined'!$D181,'RAB Prices Long'!$E:$E,'All Prices combined'!$G181)))),2)</f>
        <v>16.809999999999999</v>
      </c>
      <c r="AL181" s="2">
        <f>ROUND(IF($B181="Annuity",SUMIFS('Annuity Prices'!AO:AO,'Annuity Prices'!$B:$B,$D181,'Annuity Prices'!$E:$E,$G181),IF($B181="RAB Short",SUMIFS('RAB Prices Short'!AO:AO,'RAB Prices Short'!$B:$B,'All Prices combined'!$D181,'RAB Prices Short'!$E:$E,'All Prices combined'!$G181),IF($B181="RAB Long",SUMIFS('RAB Prices Long'!AO:AO,'RAB Prices Long'!$B:$B,'All Prices combined'!$D181,'RAB Prices Long'!$E:$E,'All Prices combined'!$G181)))),2)</f>
        <v>17.22</v>
      </c>
      <c r="AM181" s="2">
        <f>ROUND(IF($B181="Annuity",SUMIFS('Annuity Prices'!AP:AP,'Annuity Prices'!$B:$B,$D181,'Annuity Prices'!$E:$E,$G181),IF($B181="RAB Short",SUMIFS('RAB Prices Short'!AP:AP,'RAB Prices Short'!$B:$B,'All Prices combined'!$D181,'RAB Prices Short'!$E:$E,'All Prices combined'!$G181),IF($B181="RAB Long",SUMIFS('RAB Prices Long'!AP:AP,'RAB Prices Long'!$B:$B,'All Prices combined'!$D181,'RAB Prices Long'!$E:$E,'All Prices combined'!$G181)))),2)</f>
        <v>17.649999999999999</v>
      </c>
      <c r="AN181" s="2">
        <f>ROUND(IF($B181="Annuity",SUMIFS('Annuity Prices'!AQ:AQ,'Annuity Prices'!$B:$B,$D181,'Annuity Prices'!$E:$E,$G181),IF($B181="RAB Short",SUMIFS('RAB Prices Short'!AQ:AQ,'RAB Prices Short'!$B:$B,'All Prices combined'!$D181,'RAB Prices Short'!$E:$E,'All Prices combined'!$G181),IF($B181="RAB Long",SUMIFS('RAB Prices Long'!AQ:AQ,'RAB Prices Long'!$B:$B,'All Prices combined'!$D181,'RAB Prices Long'!$E:$E,'All Prices combined'!$G181)))),2)</f>
        <v>18.09</v>
      </c>
      <c r="AO181" s="2">
        <f>ROUND(IF($B181="Annuity",SUMIFS('Annuity Prices'!AR:AR,'Annuity Prices'!$B:$B,$D181,'Annuity Prices'!$E:$E,$G181),IF($B181="RAB Short",SUMIFS('RAB Prices Short'!AR:AR,'RAB Prices Short'!$B:$B,'All Prices combined'!$D181,'RAB Prices Short'!$E:$E,'All Prices combined'!$G181),IF($B181="RAB Long",SUMIFS('RAB Prices Long'!AR:AR,'RAB Prices Long'!$B:$B,'All Prices combined'!$D181,'RAB Prices Long'!$E:$E,'All Prices combined'!$G181)))),2)</f>
        <v>6.99</v>
      </c>
      <c r="AP181" s="2">
        <f>ROUND(IF($B181="Annuity",SUMIFS('Annuity Prices'!AS:AS,'Annuity Prices'!$B:$B,$D181,'Annuity Prices'!$E:$E,$G181),IF($B181="RAB Short",SUMIFS('RAB Prices Short'!AS:AS,'RAB Prices Short'!$B:$B,'All Prices combined'!$D181,'RAB Prices Short'!$E:$E,'All Prices combined'!$G181),IF($B181="RAB Long",SUMIFS('RAB Prices Long'!AS:AS,'RAB Prices Long'!$B:$B,'All Prices combined'!$D181,'RAB Prices Long'!$E:$E,'All Prices combined'!$G181)))),2)</f>
        <v>7.19</v>
      </c>
      <c r="AQ181" s="2">
        <f>ROUND(IF($B181="Annuity",SUMIFS('Annuity Prices'!AT:AT,'Annuity Prices'!$B:$B,$D181,'Annuity Prices'!$E:$E,$G181),IF($B181="RAB Short",SUMIFS('RAB Prices Short'!AT:AT,'RAB Prices Short'!$B:$B,'All Prices combined'!$D181,'RAB Prices Short'!$E:$E,'All Prices combined'!$G181),IF($B181="RAB Long",SUMIFS('RAB Prices Long'!AT:AT,'RAB Prices Long'!$B:$B,'All Prices combined'!$D181,'RAB Prices Long'!$E:$E,'All Prices combined'!$G181)))),2)</f>
        <v>8.82</v>
      </c>
      <c r="AR181" s="2">
        <f>ROUND(IF($B181="Annuity",SUMIFS('Annuity Prices'!AU:AU,'Annuity Prices'!$B:$B,$D181,'Annuity Prices'!$E:$E,$G181),IF($B181="RAB Short",SUMIFS('RAB Prices Short'!AU:AU,'RAB Prices Short'!$B:$B,'All Prices combined'!$D181,'RAB Prices Short'!$E:$E,'All Prices combined'!$G181),IF($B181="RAB Long",SUMIFS('RAB Prices Long'!AU:AU,'RAB Prices Long'!$B:$B,'All Prices combined'!$D181,'RAB Prices Long'!$E:$E,'All Prices combined'!$G181)))),2)</f>
        <v>9.1300000000000008</v>
      </c>
      <c r="AS181" s="2">
        <f>ROUND(IF($B181="Annuity",SUMIFS('Annuity Prices'!AV:AV,'Annuity Prices'!$B:$B,$D181,'Annuity Prices'!$E:$E,$G181),IF($B181="RAB Short",SUMIFS('RAB Prices Short'!AV:AV,'RAB Prices Short'!$B:$B,'All Prices combined'!$D181,'RAB Prices Short'!$E:$E,'All Prices combined'!$G181),IF($B181="RAB Long",SUMIFS('RAB Prices Long'!AV:AV,'RAB Prices Long'!$B:$B,'All Prices combined'!$D181,'RAB Prices Long'!$E:$E,'All Prices combined'!$G181)))),2)</f>
        <v>9.39</v>
      </c>
      <c r="AT181" s="2">
        <f>ROUND(IF($B181="Annuity",SUMIFS('Annuity Prices'!AW:AW,'Annuity Prices'!$B:$B,$D181,'Annuity Prices'!$E:$E,$G181),IF($B181="RAB Short",SUMIFS('RAB Prices Short'!AW:AW,'RAB Prices Short'!$B:$B,'All Prices combined'!$D181,'RAB Prices Short'!$E:$E,'All Prices combined'!$G181),IF($B181="RAB Long",SUMIFS('RAB Prices Long'!AW:AW,'RAB Prices Long'!$B:$B,'All Prices combined'!$D181,'RAB Prices Long'!$E:$E,'All Prices combined'!$G181)))),2)</f>
        <v>9.5500000000000007</v>
      </c>
      <c r="AU181" s="2">
        <f>ROUND(IF($B181="Annuity",SUMIFS('Annuity Prices'!AX:AX,'Annuity Prices'!$B:$B,$D181,'Annuity Prices'!$E:$E,$G181),IF($B181="RAB Short",SUMIFS('RAB Prices Short'!AX:AX,'RAB Prices Short'!$B:$B,'All Prices combined'!$D181,'RAB Prices Short'!$E:$E,'All Prices combined'!$G181),IF($B181="RAB Long",SUMIFS('RAB Prices Long'!AX:AX,'RAB Prices Long'!$B:$B,'All Prices combined'!$D181,'RAB Prices Long'!$E:$E,'All Prices combined'!$G181)))),2)</f>
        <v>9.7899999999999991</v>
      </c>
      <c r="AV181" s="2">
        <f>ROUND(IF($B181="Annuity",SUMIFS('Annuity Prices'!AY:AY,'Annuity Prices'!$B:$B,$D181,'Annuity Prices'!$E:$E,$G181),IF($B181="RAB Short",SUMIFS('RAB Prices Short'!AY:AY,'RAB Prices Short'!$B:$B,'All Prices combined'!$D181,'RAB Prices Short'!$E:$E,'All Prices combined'!$G181),IF($B181="RAB Long",SUMIFS('RAB Prices Long'!AY:AY,'RAB Prices Long'!$B:$B,'All Prices combined'!$D181,'RAB Prices Long'!$E:$E,'All Prices combined'!$G181)))),2)</f>
        <v>10.029999999999999</v>
      </c>
      <c r="AW181" s="2">
        <f>ROUND(IF($B181="Annuity",SUMIFS('Annuity Prices'!AZ:AZ,'Annuity Prices'!$B:$B,$D181,'Annuity Prices'!$E:$E,$G181),IF($B181="RAB Short",SUMIFS('RAB Prices Short'!AZ:AZ,'RAB Prices Short'!$B:$B,'All Prices combined'!$D181,'RAB Prices Short'!$E:$E,'All Prices combined'!$G181),IF($B181="RAB Long",SUMIFS('RAB Prices Long'!AZ:AZ,'RAB Prices Long'!$B:$B,'All Prices combined'!$D181,'RAB Prices Long'!$E:$E,'All Prices combined'!$G181)))),2)</f>
        <v>10.29</v>
      </c>
      <c r="AX181" s="2">
        <f>ROUND(IF($B181="Annuity",SUMIFS('Annuity Prices'!BA:BA,'Annuity Prices'!$B:$B,$D181,'Annuity Prices'!$E:$E,$G181),IF($B181="RAB Short",SUMIFS('RAB Prices Short'!BA:BA,'RAB Prices Short'!$B:$B,'All Prices combined'!$D181,'RAB Prices Short'!$E:$E,'All Prices combined'!$G181),IF($B181="RAB Long",SUMIFS('RAB Prices Long'!BA:BA,'RAB Prices Long'!$B:$B,'All Prices combined'!$D181,'RAB Prices Long'!$E:$E,'All Prices combined'!$G181)))),2)</f>
        <v>10.49</v>
      </c>
      <c r="AY181" s="2">
        <f>ROUND(IF($B181="Annuity",SUMIFS('Annuity Prices'!BB:BB,'Annuity Prices'!$B:$B,$D181,'Annuity Prices'!$E:$E,$G181),IF($B181="RAB Short",SUMIFS('RAB Prices Short'!BB:BB,'RAB Prices Short'!$B:$B,'All Prices combined'!$D181,'RAB Prices Short'!$E:$E,'All Prices combined'!$G181),IF($B181="RAB Long",SUMIFS('RAB Prices Long'!BB:BB,'RAB Prices Long'!$B:$B,'All Prices combined'!$D181,'RAB Prices Long'!$E:$E,'All Prices combined'!$G181)))),2)</f>
        <v>10.76</v>
      </c>
      <c r="AZ181" s="2">
        <f>ROUND(IF($B181="Annuity",SUMIFS('Annuity Prices'!BC:BC,'Annuity Prices'!$B:$B,$D181,'Annuity Prices'!$E:$E,$G181),IF($B181="RAB Short",SUMIFS('RAB Prices Short'!BC:BC,'RAB Prices Short'!$B:$B,'All Prices combined'!$D181,'RAB Prices Short'!$E:$E,'All Prices combined'!$G181),IF($B181="RAB Long",SUMIFS('RAB Prices Long'!BC:BC,'RAB Prices Long'!$B:$B,'All Prices combined'!$D181,'RAB Prices Long'!$E:$E,'All Prices combined'!$G181)))),2)</f>
        <v>11.03</v>
      </c>
      <c r="BA181" s="2">
        <f>ROUND(IF($B181="Annuity",SUMIFS('Annuity Prices'!BD:BD,'Annuity Prices'!$B:$B,$D181,'Annuity Prices'!$E:$E,$G181),IF($B181="RAB Short",SUMIFS('RAB Prices Short'!BD:BD,'RAB Prices Short'!$B:$B,'All Prices combined'!$D181,'RAB Prices Short'!$E:$E,'All Prices combined'!$G181),IF($B181="RAB Long",SUMIFS('RAB Prices Long'!BD:BD,'RAB Prices Long'!$B:$B,'All Prices combined'!$D181,'RAB Prices Long'!$E:$E,'All Prices combined'!$G181)))),2)</f>
        <v>11.3</v>
      </c>
      <c r="BB181" s="2">
        <f>ROUND(IF($B181="Annuity",SUMIFS('Annuity Prices'!BE:BE,'Annuity Prices'!$B:$B,$D181,'Annuity Prices'!$E:$E,$G181),IF($B181="RAB Short",SUMIFS('RAB Prices Short'!BE:BE,'RAB Prices Short'!$B:$B,'All Prices combined'!$D181,'RAB Prices Short'!$E:$E,'All Prices combined'!$G181),IF($B181="RAB Long",SUMIFS('RAB Prices Long'!BE:BE,'RAB Prices Long'!$B:$B,'All Prices combined'!$D181,'RAB Prices Long'!$E:$E,'All Prices combined'!$G181)))),2)</f>
        <v>11.53</v>
      </c>
      <c r="BC181" s="2">
        <f>ROUND(IF($B181="Annuity",SUMIFS('Annuity Prices'!BF:BF,'Annuity Prices'!$B:$B,$D181,'Annuity Prices'!$E:$E,$G181),IF($B181="RAB Short",SUMIFS('RAB Prices Short'!BF:BF,'RAB Prices Short'!$B:$B,'All Prices combined'!$D181,'RAB Prices Short'!$E:$E,'All Prices combined'!$G181),IF($B181="RAB Long",SUMIFS('RAB Prices Long'!BF:BF,'RAB Prices Long'!$B:$B,'All Prices combined'!$D181,'RAB Prices Long'!$E:$E,'All Prices combined'!$G181)))),2)</f>
        <v>11.81</v>
      </c>
      <c r="BD181" s="2">
        <f>ROUND(IF($B181="Annuity",SUMIFS('Annuity Prices'!BG:BG,'Annuity Prices'!$B:$B,$D181,'Annuity Prices'!$E:$E,$G181),IF($B181="RAB Short",SUMIFS('RAB Prices Short'!BG:BG,'RAB Prices Short'!$B:$B,'All Prices combined'!$D181,'RAB Prices Short'!$E:$E,'All Prices combined'!$G181),IF($B181="RAB Long",SUMIFS('RAB Prices Long'!BG:BG,'RAB Prices Long'!$B:$B,'All Prices combined'!$D181,'RAB Prices Long'!$E:$E,'All Prices combined'!$G181)))),2)</f>
        <v>12.11</v>
      </c>
      <c r="BE181" s="2">
        <f>ROUND(IF($B181="Annuity",SUMIFS('Annuity Prices'!BH:BH,'Annuity Prices'!$B:$B,$D181,'Annuity Prices'!$E:$E,$G181),IF($B181="RAB Short",SUMIFS('RAB Prices Short'!BH:BH,'RAB Prices Short'!$B:$B,'All Prices combined'!$D181,'RAB Prices Short'!$E:$E,'All Prices combined'!$G181),IF($B181="RAB Long",SUMIFS('RAB Prices Long'!BH:BH,'RAB Prices Long'!$B:$B,'All Prices combined'!$D181,'RAB Prices Long'!$E:$E,'All Prices combined'!$G181)))),2)</f>
        <v>12.42</v>
      </c>
      <c r="BF181" s="2">
        <f>ROUND(IF($B181="Annuity",SUMIFS('Annuity Prices'!BI:BI,'Annuity Prices'!$B:$B,$D181,'Annuity Prices'!$E:$E,$G181),IF($B181="RAB Short",SUMIFS('RAB Prices Short'!BI:BI,'RAB Prices Short'!$B:$B,'All Prices combined'!$D181,'RAB Prices Short'!$E:$E,'All Prices combined'!$G181),IF($B181="RAB Long",SUMIFS('RAB Prices Long'!BI:BI,'RAB Prices Long'!$B:$B,'All Prices combined'!$D181,'RAB Prices Long'!$E:$E,'All Prices combined'!$G181)))),2)</f>
        <v>12.67</v>
      </c>
      <c r="BG181" s="2">
        <f>ROUND(IF($B181="Annuity",SUMIFS('Annuity Prices'!BJ:BJ,'Annuity Prices'!$B:$B,$D181,'Annuity Prices'!$E:$E,$G181),IF($B181="RAB Short",SUMIFS('RAB Prices Short'!BJ:BJ,'RAB Prices Short'!$B:$B,'All Prices combined'!$D181,'RAB Prices Short'!$E:$E,'All Prices combined'!$G181),IF($B181="RAB Long",SUMIFS('RAB Prices Long'!BJ:BJ,'RAB Prices Long'!$B:$B,'All Prices combined'!$D181,'RAB Prices Long'!$E:$E,'All Prices combined'!$G181)))),2)</f>
        <v>12.98</v>
      </c>
      <c r="BH181" s="2">
        <f>ROUND(IF($B181="Annuity",SUMIFS('Annuity Prices'!BK:BK,'Annuity Prices'!$B:$B,$D181,'Annuity Prices'!$E:$E,$G181),IF($B181="RAB Short",SUMIFS('RAB Prices Short'!BK:BK,'RAB Prices Short'!$B:$B,'All Prices combined'!$D181,'RAB Prices Short'!$E:$E,'All Prices combined'!$G181),IF($B181="RAB Long",SUMIFS('RAB Prices Long'!BK:BK,'RAB Prices Long'!$B:$B,'All Prices combined'!$D181,'RAB Prices Long'!$E:$E,'All Prices combined'!$G181)))),2)</f>
        <v>13.31</v>
      </c>
      <c r="BI181" s="2">
        <f>ROUND(IF($B181="Annuity",SUMIFS('Annuity Prices'!BL:BL,'Annuity Prices'!$B:$B,$D181,'Annuity Prices'!$E:$E,$G181),IF($B181="RAB Short",SUMIFS('RAB Prices Short'!BL:BL,'RAB Prices Short'!$B:$B,'All Prices combined'!$D181,'RAB Prices Short'!$E:$E,'All Prices combined'!$G181),IF($B181="RAB Long",SUMIFS('RAB Prices Long'!BL:BL,'RAB Prices Long'!$B:$B,'All Prices combined'!$D181,'RAB Prices Long'!$E:$E,'All Prices combined'!$G181)))),2)</f>
        <v>13.64</v>
      </c>
      <c r="BJ181" s="2">
        <f>ROUND(IF($B181="Annuity",SUMIFS('Annuity Prices'!BM:BM,'Annuity Prices'!$B:$B,$D181,'Annuity Prices'!$E:$E,$G181),IF($B181="RAB Short",SUMIFS('RAB Prices Short'!BM:BM,'RAB Prices Short'!$B:$B,'All Prices combined'!$D181,'RAB Prices Short'!$E:$E,'All Prices combined'!$G181),IF($B181="RAB Long",SUMIFS('RAB Prices Long'!BM:BM,'RAB Prices Long'!$B:$B,'All Prices combined'!$D181,'RAB Prices Long'!$E:$E,'All Prices combined'!$G181)))),2)</f>
        <v>13.92</v>
      </c>
      <c r="BK181" s="2">
        <f>ROUND(IF($B181="Annuity",SUMIFS('Annuity Prices'!BN:BN,'Annuity Prices'!$B:$B,$D181,'Annuity Prices'!$E:$E,$G181),IF($B181="RAB Short",SUMIFS('RAB Prices Short'!BN:BN,'RAB Prices Short'!$B:$B,'All Prices combined'!$D181,'RAB Prices Short'!$E:$E,'All Prices combined'!$G181),IF($B181="RAB Long",SUMIFS('RAB Prices Long'!BN:BN,'RAB Prices Long'!$B:$B,'All Prices combined'!$D181,'RAB Prices Long'!$E:$E,'All Prices combined'!$G181)))),2)</f>
        <v>14.27</v>
      </c>
      <c r="BL181" s="2">
        <f>ROUND(IF($B181="Annuity",SUMIFS('Annuity Prices'!BO:BO,'Annuity Prices'!$B:$B,$D181,'Annuity Prices'!$E:$E,$G181),IF($B181="RAB Short",SUMIFS('RAB Prices Short'!BO:BO,'RAB Prices Short'!$B:$B,'All Prices combined'!$D181,'RAB Prices Short'!$E:$E,'All Prices combined'!$G181),IF($B181="RAB Long",SUMIFS('RAB Prices Long'!BO:BO,'RAB Prices Long'!$B:$B,'All Prices combined'!$D181,'RAB Prices Long'!$E:$E,'All Prices combined'!$G181)))),2)</f>
        <v>14.63</v>
      </c>
      <c r="BM181" s="2">
        <f>ROUND(IF($B181="Annuity",SUMIFS('Annuity Prices'!BP:BP,'Annuity Prices'!$B:$B,$D181,'Annuity Prices'!$E:$E,$G181),IF($B181="RAB Short",SUMIFS('RAB Prices Short'!BP:BP,'RAB Prices Short'!$B:$B,'All Prices combined'!$D181,'RAB Prices Short'!$E:$E,'All Prices combined'!$G181),IF($B181="RAB Long",SUMIFS('RAB Prices Long'!BP:BP,'RAB Prices Long'!$B:$B,'All Prices combined'!$D181,'RAB Prices Long'!$E:$E,'All Prices combined'!$G181)))),2)</f>
        <v>14.99</v>
      </c>
      <c r="BN181" s="2">
        <f>ROUND(IF($B181="Annuity",SUMIFS('Annuity Prices'!BQ:BQ,'Annuity Prices'!$B:$B,$D181,'Annuity Prices'!$E:$E,$G181),IF($B181="RAB Short",SUMIFS('RAB Prices Short'!BQ:BQ,'RAB Prices Short'!$B:$B,'All Prices combined'!$D181,'RAB Prices Short'!$E:$E,'All Prices combined'!$G181),IF($B181="RAB Long",SUMIFS('RAB Prices Long'!BQ:BQ,'RAB Prices Long'!$B:$B,'All Prices combined'!$D181,'RAB Prices Long'!$E:$E,'All Prices combined'!$G181)))),2)</f>
        <v>15.29</v>
      </c>
      <c r="BO181" s="2">
        <f>ROUND(IF($B181="Annuity",SUMIFS('Annuity Prices'!BR:BR,'Annuity Prices'!$B:$B,$D181,'Annuity Prices'!$E:$E,$G181),IF($B181="RAB Short",SUMIFS('RAB Prices Short'!BR:BR,'RAB Prices Short'!$B:$B,'All Prices combined'!$D181,'RAB Prices Short'!$E:$E,'All Prices combined'!$G181),IF($B181="RAB Long",SUMIFS('RAB Prices Long'!BR:BR,'RAB Prices Long'!$B:$B,'All Prices combined'!$D181,'RAB Prices Long'!$E:$E,'All Prices combined'!$G181)))),2)</f>
        <v>15.68</v>
      </c>
      <c r="BP181" s="2">
        <f>ROUND(IF($B181="Annuity",SUMIFS('Annuity Prices'!BS:BS,'Annuity Prices'!$B:$B,$D181,'Annuity Prices'!$E:$E,$G181),IF($B181="RAB Short",SUMIFS('RAB Prices Short'!BS:BS,'RAB Prices Short'!$B:$B,'All Prices combined'!$D181,'RAB Prices Short'!$E:$E,'All Prices combined'!$G181),IF($B181="RAB Long",SUMIFS('RAB Prices Long'!BS:BS,'RAB Prices Long'!$B:$B,'All Prices combined'!$D181,'RAB Prices Long'!$E:$E,'All Prices combined'!$G181)))),2)</f>
        <v>16.07</v>
      </c>
      <c r="BQ181" s="2">
        <f>ROUND(IF($B181="Annuity",SUMIFS('Annuity Prices'!BT:BT,'Annuity Prices'!$B:$B,$D181,'Annuity Prices'!$E:$E,$G181),IF($B181="RAB Short",SUMIFS('RAB Prices Short'!BT:BT,'RAB Prices Short'!$B:$B,'All Prices combined'!$D181,'RAB Prices Short'!$E:$E,'All Prices combined'!$G181),IF($B181="RAB Long",SUMIFS('RAB Prices Long'!BT:BT,'RAB Prices Long'!$B:$B,'All Prices combined'!$D181,'RAB Prices Long'!$E:$E,'All Prices combined'!$G181)))),2)</f>
        <v>16.47</v>
      </c>
      <c r="BR181" s="2">
        <f>ROUND(IF($B181="Annuity",SUMIFS('Annuity Prices'!BU:BU,'Annuity Prices'!$B:$B,$D181,'Annuity Prices'!$E:$E,$G181),IF($B181="RAB Short",SUMIFS('RAB Prices Short'!BU:BU,'RAB Prices Short'!$B:$B,'All Prices combined'!$D181,'RAB Prices Short'!$E:$E,'All Prices combined'!$G181),IF($B181="RAB Long",SUMIFS('RAB Prices Long'!BU:BU,'RAB Prices Long'!$B:$B,'All Prices combined'!$D181,'RAB Prices Long'!$E:$E,'All Prices combined'!$G181)))),2)</f>
        <v>16.809999999999999</v>
      </c>
      <c r="BS181" s="2">
        <f>ROUND(IF($B181="Annuity",SUMIFS('Annuity Prices'!BV:BV,'Annuity Prices'!$B:$B,$D181,'Annuity Prices'!$E:$E,$G181),IF($B181="RAB Short",SUMIFS('RAB Prices Short'!BV:BV,'RAB Prices Short'!$B:$B,'All Prices combined'!$D181,'RAB Prices Short'!$E:$E,'All Prices combined'!$G181),IF($B181="RAB Long",SUMIFS('RAB Prices Long'!BV:BV,'RAB Prices Long'!$B:$B,'All Prices combined'!$D181,'RAB Prices Long'!$E:$E,'All Prices combined'!$G181)))),2)</f>
        <v>17.22</v>
      </c>
      <c r="BT181" s="2">
        <f>ROUND(IF($B181="Annuity",SUMIFS('Annuity Prices'!BW:BW,'Annuity Prices'!$B:$B,$D181,'Annuity Prices'!$E:$E,$G181),IF($B181="RAB Short",SUMIFS('RAB Prices Short'!BW:BW,'RAB Prices Short'!$B:$B,'All Prices combined'!$D181,'RAB Prices Short'!$E:$E,'All Prices combined'!$G181),IF($B181="RAB Long",SUMIFS('RAB Prices Long'!BW:BW,'RAB Prices Long'!$B:$B,'All Prices combined'!$D181,'RAB Prices Long'!$E:$E,'All Prices combined'!$G181)))),2)</f>
        <v>17.649999999999999</v>
      </c>
      <c r="BU181" s="2">
        <f>ROUND(IF($B181="Annuity",SUMIFS('Annuity Prices'!BX:BX,'Annuity Prices'!$B:$B,$D181,'Annuity Prices'!$E:$E,$G181),IF($B181="RAB Short",SUMIFS('RAB Prices Short'!BX:BX,'RAB Prices Short'!$B:$B,'All Prices combined'!$D181,'RAB Prices Short'!$E:$E,'All Prices combined'!$G181),IF($B181="RAB Long",SUMIFS('RAB Prices Long'!BX:BX,'RAB Prices Long'!$B:$B,'All Prices combined'!$D181,'RAB Prices Long'!$E:$E,'All Prices combined'!$G181)))),2)</f>
        <v>18.09</v>
      </c>
    </row>
    <row r="182" spans="2:73" x14ac:dyDescent="0.25">
      <c r="B182" t="s">
        <v>37</v>
      </c>
      <c r="C182" s="1">
        <v>30</v>
      </c>
      <c r="D182" s="1"/>
      <c r="E182" s="1" t="s">
        <v>209</v>
      </c>
      <c r="F182" s="1">
        <v>30</v>
      </c>
      <c r="G182" s="1" t="s">
        <v>216</v>
      </c>
      <c r="H182" s="1"/>
      <c r="I182" s="2">
        <f>ROUND(IF($B182="Annuity",SUMIFS('Annuity Prices'!L:L,'Annuity Prices'!$B:$B,$D182,'Annuity Prices'!$E:$E,$G182),IF($B182="RAB Short",SUMIFS('RAB Prices Short'!L:L,'RAB Prices Short'!$B:$B,'All Prices combined'!$D182,'RAB Prices Short'!$E:$E,'All Prices combined'!$G182),IF($B182="RAB Long",SUMIFS('RAB Prices Long'!L:L,'RAB Prices Long'!$B:$B,'All Prices combined'!$D182,'RAB Prices Long'!$E:$E,'All Prices combined'!$G182)))),2)</f>
        <v>0</v>
      </c>
      <c r="J182" s="2">
        <f>ROUND(IF($B182="Annuity",SUMIFS('Annuity Prices'!M:M,'Annuity Prices'!$B:$B,$D182,'Annuity Prices'!$E:$E,$G182),IF($B182="RAB Short",SUMIFS('RAB Prices Short'!M:M,'RAB Prices Short'!$B:$B,'All Prices combined'!$D182,'RAB Prices Short'!$E:$E,'All Prices combined'!$G182),IF($B182="RAB Long",SUMIFS('RAB Prices Long'!M:M,'RAB Prices Long'!$B:$B,'All Prices combined'!$D182,'RAB Prices Long'!$E:$E,'All Prices combined'!$G182)))),2)</f>
        <v>0</v>
      </c>
      <c r="K182" s="2">
        <f>ROUND(IF($B182="Annuity",SUMIFS('Annuity Prices'!N:N,'Annuity Prices'!$B:$B,$D182,'Annuity Prices'!$E:$E,$G182),IF($B182="RAB Short",SUMIFS('RAB Prices Short'!N:N,'RAB Prices Short'!$B:$B,'All Prices combined'!$D182,'RAB Prices Short'!$E:$E,'All Prices combined'!$G182),IF($B182="RAB Long",SUMIFS('RAB Prices Long'!N:N,'RAB Prices Long'!$B:$B,'All Prices combined'!$D182,'RAB Prices Long'!$E:$E,'All Prices combined'!$G182)))),2)</f>
        <v>0</v>
      </c>
      <c r="L182" s="2">
        <f>ROUND(IF($B182="Annuity",SUMIFS('Annuity Prices'!O:O,'Annuity Prices'!$B:$B,$D182,'Annuity Prices'!$E:$E,$G182),IF($B182="RAB Short",SUMIFS('RAB Prices Short'!O:O,'RAB Prices Short'!$B:$B,'All Prices combined'!$D182,'RAB Prices Short'!$E:$E,'All Prices combined'!$G182),IF($B182="RAB Long",SUMIFS('RAB Prices Long'!O:O,'RAB Prices Long'!$B:$B,'All Prices combined'!$D182,'RAB Prices Long'!$E:$E,'All Prices combined'!$G182)))),2)</f>
        <v>0</v>
      </c>
      <c r="M182" s="2">
        <f>ROUND(IF($B182="Annuity",SUMIFS('Annuity Prices'!P:P,'Annuity Prices'!$B:$B,$D182,'Annuity Prices'!$E:$E,$G182),IF($B182="RAB Short",SUMIFS('RAB Prices Short'!P:P,'RAB Prices Short'!$B:$B,'All Prices combined'!$D182,'RAB Prices Short'!$E:$E,'All Prices combined'!$G182),IF($B182="RAB Long",SUMIFS('RAB Prices Long'!P:P,'RAB Prices Long'!$B:$B,'All Prices combined'!$D182,'RAB Prices Long'!$E:$E,'All Prices combined'!$G182)))),2)</f>
        <v>0</v>
      </c>
      <c r="N182" s="2">
        <f>ROUND(IF($B182="Annuity",SUMIFS('Annuity Prices'!Q:Q,'Annuity Prices'!$B:$B,$D182,'Annuity Prices'!$E:$E,$G182),IF($B182="RAB Short",SUMIFS('RAB Prices Short'!Q:Q,'RAB Prices Short'!$B:$B,'All Prices combined'!$D182,'RAB Prices Short'!$E:$E,'All Prices combined'!$G182),IF($B182="RAB Long",SUMIFS('RAB Prices Long'!Q:Q,'RAB Prices Long'!$B:$B,'All Prices combined'!$D182,'RAB Prices Long'!$E:$E,'All Prices combined'!$G182)))),2)</f>
        <v>0</v>
      </c>
      <c r="O182" s="2">
        <f>ROUND(IF($B182="Annuity",SUMIFS('Annuity Prices'!R:R,'Annuity Prices'!$B:$B,$D182,'Annuity Prices'!$E:$E,$G182),IF($B182="RAB Short",SUMIFS('RAB Prices Short'!R:R,'RAB Prices Short'!$B:$B,'All Prices combined'!$D182,'RAB Prices Short'!$E:$E,'All Prices combined'!$G182),IF($B182="RAB Long",SUMIFS('RAB Prices Long'!R:R,'RAB Prices Long'!$B:$B,'All Prices combined'!$D182,'RAB Prices Long'!$E:$E,'All Prices combined'!$G182)))),2)</f>
        <v>0</v>
      </c>
      <c r="P182" s="2">
        <f>ROUND(IF($B182="Annuity",SUMIFS('Annuity Prices'!S:S,'Annuity Prices'!$B:$B,$D182,'Annuity Prices'!$E:$E,$G182),IF($B182="RAB Short",SUMIFS('RAB Prices Short'!S:S,'RAB Prices Short'!$B:$B,'All Prices combined'!$D182,'RAB Prices Short'!$E:$E,'All Prices combined'!$G182),IF($B182="RAB Long",SUMIFS('RAB Prices Long'!S:S,'RAB Prices Long'!$B:$B,'All Prices combined'!$D182,'RAB Prices Long'!$E:$E,'All Prices combined'!$G182)))),2)</f>
        <v>0</v>
      </c>
      <c r="Q182" s="2">
        <f>ROUND(IF($B182="Annuity",SUMIFS('Annuity Prices'!T:T,'Annuity Prices'!$B:$B,$D182,'Annuity Prices'!$E:$E,$G182),IF($B182="RAB Short",SUMIFS('RAB Prices Short'!T:T,'RAB Prices Short'!$B:$B,'All Prices combined'!$D182,'RAB Prices Short'!$E:$E,'All Prices combined'!$G182),IF($B182="RAB Long",SUMIFS('RAB Prices Long'!T:T,'RAB Prices Long'!$B:$B,'All Prices combined'!$D182,'RAB Prices Long'!$E:$E,'All Prices combined'!$G182)))),2)</f>
        <v>0</v>
      </c>
      <c r="R182" s="2">
        <f>ROUND(IF($B182="Annuity",SUMIFS('Annuity Prices'!U:U,'Annuity Prices'!$B:$B,$D182,'Annuity Prices'!$E:$E,$G182),IF($B182="RAB Short",SUMIFS('RAB Prices Short'!U:U,'RAB Prices Short'!$B:$B,'All Prices combined'!$D182,'RAB Prices Short'!$E:$E,'All Prices combined'!$G182),IF($B182="RAB Long",SUMIFS('RAB Prices Long'!U:U,'RAB Prices Long'!$B:$B,'All Prices combined'!$D182,'RAB Prices Long'!$E:$E,'All Prices combined'!$G182)))),2)</f>
        <v>0</v>
      </c>
      <c r="S182" s="2">
        <f>ROUND(IF($B182="Annuity",SUMIFS('Annuity Prices'!V:V,'Annuity Prices'!$B:$B,$D182,'Annuity Prices'!$E:$E,$G182),IF($B182="RAB Short",SUMIFS('RAB Prices Short'!V:V,'RAB Prices Short'!$B:$B,'All Prices combined'!$D182,'RAB Prices Short'!$E:$E,'All Prices combined'!$G182),IF($B182="RAB Long",SUMIFS('RAB Prices Long'!V:V,'RAB Prices Long'!$B:$B,'All Prices combined'!$D182,'RAB Prices Long'!$E:$E,'All Prices combined'!$G182)))),2)</f>
        <v>0</v>
      </c>
      <c r="T182" s="2">
        <f>ROUND(IF($B182="Annuity",SUMIFS('Annuity Prices'!W:W,'Annuity Prices'!$B:$B,$D182,'Annuity Prices'!$E:$E,$G182),IF($B182="RAB Short",SUMIFS('RAB Prices Short'!W:W,'RAB Prices Short'!$B:$B,'All Prices combined'!$D182,'RAB Prices Short'!$E:$E,'All Prices combined'!$G182),IF($B182="RAB Long",SUMIFS('RAB Prices Long'!W:W,'RAB Prices Long'!$B:$B,'All Prices combined'!$D182,'RAB Prices Long'!$E:$E,'All Prices combined'!$G182)))),2)</f>
        <v>0</v>
      </c>
      <c r="U182" s="2">
        <f>ROUND(IF($B182="Annuity",SUMIFS('Annuity Prices'!X:X,'Annuity Prices'!$B:$B,$D182,'Annuity Prices'!$E:$E,$G182),IF($B182="RAB Short",SUMIFS('RAB Prices Short'!X:X,'RAB Prices Short'!$B:$B,'All Prices combined'!$D182,'RAB Prices Short'!$E:$E,'All Prices combined'!$G182),IF($B182="RAB Long",SUMIFS('RAB Prices Long'!X:X,'RAB Prices Long'!$B:$B,'All Prices combined'!$D182,'RAB Prices Long'!$E:$E,'All Prices combined'!$G182)))),2)</f>
        <v>0</v>
      </c>
      <c r="V182" s="2">
        <f>ROUND(IF($B182="Annuity",SUMIFS('Annuity Prices'!Y:Y,'Annuity Prices'!$B:$B,$D182,'Annuity Prices'!$E:$E,$G182),IF($B182="RAB Short",SUMIFS('RAB Prices Short'!Y:Y,'RAB Prices Short'!$B:$B,'All Prices combined'!$D182,'RAB Prices Short'!$E:$E,'All Prices combined'!$G182),IF($B182="RAB Long",SUMIFS('RAB Prices Long'!Y:Y,'RAB Prices Long'!$B:$B,'All Prices combined'!$D182,'RAB Prices Long'!$E:$E,'All Prices combined'!$G182)))),2)</f>
        <v>0</v>
      </c>
      <c r="W182" s="2">
        <f>ROUND(IF($B182="Annuity",SUMIFS('Annuity Prices'!Z:Z,'Annuity Prices'!$B:$B,$D182,'Annuity Prices'!$E:$E,$G182),IF($B182="RAB Short",SUMIFS('RAB Prices Short'!Z:Z,'RAB Prices Short'!$B:$B,'All Prices combined'!$D182,'RAB Prices Short'!$E:$E,'All Prices combined'!$G182),IF($B182="RAB Long",SUMIFS('RAB Prices Long'!Z:Z,'RAB Prices Long'!$B:$B,'All Prices combined'!$D182,'RAB Prices Long'!$E:$E,'All Prices combined'!$G182)))),2)</f>
        <v>0</v>
      </c>
      <c r="X182" s="2">
        <f>ROUND(IF($B182="Annuity",SUMIFS('Annuity Prices'!AA:AA,'Annuity Prices'!$B:$B,$D182,'Annuity Prices'!$E:$E,$G182),IF($B182="RAB Short",SUMIFS('RAB Prices Short'!AA:AA,'RAB Prices Short'!$B:$B,'All Prices combined'!$D182,'RAB Prices Short'!$E:$E,'All Prices combined'!$G182),IF($B182="RAB Long",SUMIFS('RAB Prices Long'!AA:AA,'RAB Prices Long'!$B:$B,'All Prices combined'!$D182,'RAB Prices Long'!$E:$E,'All Prices combined'!$G182)))),2)</f>
        <v>0</v>
      </c>
      <c r="Y182" s="2">
        <f>ROUND(IF($B182="Annuity",SUMIFS('Annuity Prices'!AB:AB,'Annuity Prices'!$B:$B,$D182,'Annuity Prices'!$E:$E,$G182),IF($B182="RAB Short",SUMIFS('RAB Prices Short'!AB:AB,'RAB Prices Short'!$B:$B,'All Prices combined'!$D182,'RAB Prices Short'!$E:$E,'All Prices combined'!$G182),IF($B182="RAB Long",SUMIFS('RAB Prices Long'!AB:AB,'RAB Prices Long'!$B:$B,'All Prices combined'!$D182,'RAB Prices Long'!$E:$E,'All Prices combined'!$G182)))),2)</f>
        <v>0</v>
      </c>
      <c r="Z182" s="2">
        <f>ROUND(IF($B182="Annuity",SUMIFS('Annuity Prices'!AC:AC,'Annuity Prices'!$B:$B,$D182,'Annuity Prices'!$E:$E,$G182),IF($B182="RAB Short",SUMIFS('RAB Prices Short'!AC:AC,'RAB Prices Short'!$B:$B,'All Prices combined'!$D182,'RAB Prices Short'!$E:$E,'All Prices combined'!$G182),IF($B182="RAB Long",SUMIFS('RAB Prices Long'!AC:AC,'RAB Prices Long'!$B:$B,'All Prices combined'!$D182,'RAB Prices Long'!$E:$E,'All Prices combined'!$G182)))),2)</f>
        <v>0</v>
      </c>
      <c r="AA182" s="2">
        <f>ROUND(IF($B182="Annuity",SUMIFS('Annuity Prices'!AD:AD,'Annuity Prices'!$B:$B,$D182,'Annuity Prices'!$E:$E,$G182),IF($B182="RAB Short",SUMIFS('RAB Prices Short'!AD:AD,'RAB Prices Short'!$B:$B,'All Prices combined'!$D182,'RAB Prices Short'!$E:$E,'All Prices combined'!$G182),IF($B182="RAB Long",SUMIFS('RAB Prices Long'!AD:AD,'RAB Prices Long'!$B:$B,'All Prices combined'!$D182,'RAB Prices Long'!$E:$E,'All Prices combined'!$G182)))),2)</f>
        <v>0</v>
      </c>
      <c r="AB182" s="2">
        <f>ROUND(IF($B182="Annuity",SUMIFS('Annuity Prices'!AE:AE,'Annuity Prices'!$B:$B,$D182,'Annuity Prices'!$E:$E,$G182),IF($B182="RAB Short",SUMIFS('RAB Prices Short'!AE:AE,'RAB Prices Short'!$B:$B,'All Prices combined'!$D182,'RAB Prices Short'!$E:$E,'All Prices combined'!$G182),IF($B182="RAB Long",SUMIFS('RAB Prices Long'!AE:AE,'RAB Prices Long'!$B:$B,'All Prices combined'!$D182,'RAB Prices Long'!$E:$E,'All Prices combined'!$G182)))),2)</f>
        <v>0</v>
      </c>
      <c r="AC182" s="2">
        <f>ROUND(IF($B182="Annuity",SUMIFS('Annuity Prices'!AF:AF,'Annuity Prices'!$B:$B,$D182,'Annuity Prices'!$E:$E,$G182),IF($B182="RAB Short",SUMIFS('RAB Prices Short'!AF:AF,'RAB Prices Short'!$B:$B,'All Prices combined'!$D182,'RAB Prices Short'!$E:$E,'All Prices combined'!$G182),IF($B182="RAB Long",SUMIFS('RAB Prices Long'!AF:AF,'RAB Prices Long'!$B:$B,'All Prices combined'!$D182,'RAB Prices Long'!$E:$E,'All Prices combined'!$G182)))),2)</f>
        <v>0</v>
      </c>
      <c r="AD182" s="2">
        <f>ROUND(IF($B182="Annuity",SUMIFS('Annuity Prices'!AG:AG,'Annuity Prices'!$B:$B,$D182,'Annuity Prices'!$E:$E,$G182),IF($B182="RAB Short",SUMIFS('RAB Prices Short'!AG:AG,'RAB Prices Short'!$B:$B,'All Prices combined'!$D182,'RAB Prices Short'!$E:$E,'All Prices combined'!$G182),IF($B182="RAB Long",SUMIFS('RAB Prices Long'!AG:AG,'RAB Prices Long'!$B:$B,'All Prices combined'!$D182,'RAB Prices Long'!$E:$E,'All Prices combined'!$G182)))),2)</f>
        <v>0</v>
      </c>
      <c r="AE182" s="2">
        <f>ROUND(IF($B182="Annuity",SUMIFS('Annuity Prices'!AH:AH,'Annuity Prices'!$B:$B,$D182,'Annuity Prices'!$E:$E,$G182),IF($B182="RAB Short",SUMIFS('RAB Prices Short'!AH:AH,'RAB Prices Short'!$B:$B,'All Prices combined'!$D182,'RAB Prices Short'!$E:$E,'All Prices combined'!$G182),IF($B182="RAB Long",SUMIFS('RAB Prices Long'!AH:AH,'RAB Prices Long'!$B:$B,'All Prices combined'!$D182,'RAB Prices Long'!$E:$E,'All Prices combined'!$G182)))),2)</f>
        <v>0</v>
      </c>
      <c r="AF182" s="2">
        <f>ROUND(IF($B182="Annuity",SUMIFS('Annuity Prices'!AI:AI,'Annuity Prices'!$B:$B,$D182,'Annuity Prices'!$E:$E,$G182),IF($B182="RAB Short",SUMIFS('RAB Prices Short'!AI:AI,'RAB Prices Short'!$B:$B,'All Prices combined'!$D182,'RAB Prices Short'!$E:$E,'All Prices combined'!$G182),IF($B182="RAB Long",SUMIFS('RAB Prices Long'!AI:AI,'RAB Prices Long'!$B:$B,'All Prices combined'!$D182,'RAB Prices Long'!$E:$E,'All Prices combined'!$G182)))),2)</f>
        <v>0</v>
      </c>
      <c r="AG182" s="2">
        <f>ROUND(IF($B182="Annuity",SUMIFS('Annuity Prices'!AJ:AJ,'Annuity Prices'!$B:$B,$D182,'Annuity Prices'!$E:$E,$G182),IF($B182="RAB Short",SUMIFS('RAB Prices Short'!AJ:AJ,'RAB Prices Short'!$B:$B,'All Prices combined'!$D182,'RAB Prices Short'!$E:$E,'All Prices combined'!$G182),IF($B182="RAB Long",SUMIFS('RAB Prices Long'!AJ:AJ,'RAB Prices Long'!$B:$B,'All Prices combined'!$D182,'RAB Prices Long'!$E:$E,'All Prices combined'!$G182)))),2)</f>
        <v>0</v>
      </c>
      <c r="AH182" s="2">
        <f>ROUND(IF($B182="Annuity",SUMIFS('Annuity Prices'!AK:AK,'Annuity Prices'!$B:$B,$D182,'Annuity Prices'!$E:$E,$G182),IF($B182="RAB Short",SUMIFS('RAB Prices Short'!AK:AK,'RAB Prices Short'!$B:$B,'All Prices combined'!$D182,'RAB Prices Short'!$E:$E,'All Prices combined'!$G182),IF($B182="RAB Long",SUMIFS('RAB Prices Long'!AK:AK,'RAB Prices Long'!$B:$B,'All Prices combined'!$D182,'RAB Prices Long'!$E:$E,'All Prices combined'!$G182)))),2)</f>
        <v>0</v>
      </c>
      <c r="AI182" s="2">
        <f>ROUND(IF($B182="Annuity",SUMIFS('Annuity Prices'!AL:AL,'Annuity Prices'!$B:$B,$D182,'Annuity Prices'!$E:$E,$G182),IF($B182="RAB Short",SUMIFS('RAB Prices Short'!AL:AL,'RAB Prices Short'!$B:$B,'All Prices combined'!$D182,'RAB Prices Short'!$E:$E,'All Prices combined'!$G182),IF($B182="RAB Long",SUMIFS('RAB Prices Long'!AL:AL,'RAB Prices Long'!$B:$B,'All Prices combined'!$D182,'RAB Prices Long'!$E:$E,'All Prices combined'!$G182)))),2)</f>
        <v>0</v>
      </c>
      <c r="AJ182" s="2">
        <f>ROUND(IF($B182="Annuity",SUMIFS('Annuity Prices'!AM:AM,'Annuity Prices'!$B:$B,$D182,'Annuity Prices'!$E:$E,$G182),IF($B182="RAB Short",SUMIFS('RAB Prices Short'!AM:AM,'RAB Prices Short'!$B:$B,'All Prices combined'!$D182,'RAB Prices Short'!$E:$E,'All Prices combined'!$G182),IF($B182="RAB Long",SUMIFS('RAB Prices Long'!AM:AM,'RAB Prices Long'!$B:$B,'All Prices combined'!$D182,'RAB Prices Long'!$E:$E,'All Prices combined'!$G182)))),2)</f>
        <v>0</v>
      </c>
      <c r="AK182" s="2">
        <f>ROUND(IF($B182="Annuity",SUMIFS('Annuity Prices'!AN:AN,'Annuity Prices'!$B:$B,$D182,'Annuity Prices'!$E:$E,$G182),IF($B182="RAB Short",SUMIFS('RAB Prices Short'!AN:AN,'RAB Prices Short'!$B:$B,'All Prices combined'!$D182,'RAB Prices Short'!$E:$E,'All Prices combined'!$G182),IF($B182="RAB Long",SUMIFS('RAB Prices Long'!AN:AN,'RAB Prices Long'!$B:$B,'All Prices combined'!$D182,'RAB Prices Long'!$E:$E,'All Prices combined'!$G182)))),2)</f>
        <v>0</v>
      </c>
      <c r="AL182" s="2">
        <f>ROUND(IF($B182="Annuity",SUMIFS('Annuity Prices'!AO:AO,'Annuity Prices'!$B:$B,$D182,'Annuity Prices'!$E:$E,$G182),IF($B182="RAB Short",SUMIFS('RAB Prices Short'!AO:AO,'RAB Prices Short'!$B:$B,'All Prices combined'!$D182,'RAB Prices Short'!$E:$E,'All Prices combined'!$G182),IF($B182="RAB Long",SUMIFS('RAB Prices Long'!AO:AO,'RAB Prices Long'!$B:$B,'All Prices combined'!$D182,'RAB Prices Long'!$E:$E,'All Prices combined'!$G182)))),2)</f>
        <v>0</v>
      </c>
      <c r="AM182" s="2">
        <f>ROUND(IF($B182="Annuity",SUMIFS('Annuity Prices'!AP:AP,'Annuity Prices'!$B:$B,$D182,'Annuity Prices'!$E:$E,$G182),IF($B182="RAB Short",SUMIFS('RAB Prices Short'!AP:AP,'RAB Prices Short'!$B:$B,'All Prices combined'!$D182,'RAB Prices Short'!$E:$E,'All Prices combined'!$G182),IF($B182="RAB Long",SUMIFS('RAB Prices Long'!AP:AP,'RAB Prices Long'!$B:$B,'All Prices combined'!$D182,'RAB Prices Long'!$E:$E,'All Prices combined'!$G182)))),2)</f>
        <v>0</v>
      </c>
      <c r="AN182" s="2">
        <f>ROUND(IF($B182="Annuity",SUMIFS('Annuity Prices'!AQ:AQ,'Annuity Prices'!$B:$B,$D182,'Annuity Prices'!$E:$E,$G182),IF($B182="RAB Short",SUMIFS('RAB Prices Short'!AQ:AQ,'RAB Prices Short'!$B:$B,'All Prices combined'!$D182,'RAB Prices Short'!$E:$E,'All Prices combined'!$G182),IF($B182="RAB Long",SUMIFS('RAB Prices Long'!AQ:AQ,'RAB Prices Long'!$B:$B,'All Prices combined'!$D182,'RAB Prices Long'!$E:$E,'All Prices combined'!$G182)))),2)</f>
        <v>0</v>
      </c>
      <c r="AO182" s="2">
        <f>ROUND(IF($B182="Annuity",SUMIFS('Annuity Prices'!AR:AR,'Annuity Prices'!$B:$B,$D182,'Annuity Prices'!$E:$E,$G182),IF($B182="RAB Short",SUMIFS('RAB Prices Short'!AR:AR,'RAB Prices Short'!$B:$B,'All Prices combined'!$D182,'RAB Prices Short'!$E:$E,'All Prices combined'!$G182),IF($B182="RAB Long",SUMIFS('RAB Prices Long'!AR:AR,'RAB Prices Long'!$B:$B,'All Prices combined'!$D182,'RAB Prices Long'!$E:$E,'All Prices combined'!$G182)))),2)</f>
        <v>0</v>
      </c>
      <c r="AP182" s="2">
        <f>ROUND(IF($B182="Annuity",SUMIFS('Annuity Prices'!AS:AS,'Annuity Prices'!$B:$B,$D182,'Annuity Prices'!$E:$E,$G182),IF($B182="RAB Short",SUMIFS('RAB Prices Short'!AS:AS,'RAB Prices Short'!$B:$B,'All Prices combined'!$D182,'RAB Prices Short'!$E:$E,'All Prices combined'!$G182),IF($B182="RAB Long",SUMIFS('RAB Prices Long'!AS:AS,'RAB Prices Long'!$B:$B,'All Prices combined'!$D182,'RAB Prices Long'!$E:$E,'All Prices combined'!$G182)))),2)</f>
        <v>0</v>
      </c>
      <c r="AQ182" s="2">
        <f>ROUND(IF($B182="Annuity",SUMIFS('Annuity Prices'!AT:AT,'Annuity Prices'!$B:$B,$D182,'Annuity Prices'!$E:$E,$G182),IF($B182="RAB Short",SUMIFS('RAB Prices Short'!AT:AT,'RAB Prices Short'!$B:$B,'All Prices combined'!$D182,'RAB Prices Short'!$E:$E,'All Prices combined'!$G182),IF($B182="RAB Long",SUMIFS('RAB Prices Long'!AT:AT,'RAB Prices Long'!$B:$B,'All Prices combined'!$D182,'RAB Prices Long'!$E:$E,'All Prices combined'!$G182)))),2)</f>
        <v>0</v>
      </c>
      <c r="AR182" s="2">
        <f>ROUND(IF($B182="Annuity",SUMIFS('Annuity Prices'!AU:AU,'Annuity Prices'!$B:$B,$D182,'Annuity Prices'!$E:$E,$G182),IF($B182="RAB Short",SUMIFS('RAB Prices Short'!AU:AU,'RAB Prices Short'!$B:$B,'All Prices combined'!$D182,'RAB Prices Short'!$E:$E,'All Prices combined'!$G182),IF($B182="RAB Long",SUMIFS('RAB Prices Long'!AU:AU,'RAB Prices Long'!$B:$B,'All Prices combined'!$D182,'RAB Prices Long'!$E:$E,'All Prices combined'!$G182)))),2)</f>
        <v>0</v>
      </c>
      <c r="AS182" s="2">
        <f>ROUND(IF($B182="Annuity",SUMIFS('Annuity Prices'!AV:AV,'Annuity Prices'!$B:$B,$D182,'Annuity Prices'!$E:$E,$G182),IF($B182="RAB Short",SUMIFS('RAB Prices Short'!AV:AV,'RAB Prices Short'!$B:$B,'All Prices combined'!$D182,'RAB Prices Short'!$E:$E,'All Prices combined'!$G182),IF($B182="RAB Long",SUMIFS('RAB Prices Long'!AV:AV,'RAB Prices Long'!$B:$B,'All Prices combined'!$D182,'RAB Prices Long'!$E:$E,'All Prices combined'!$G182)))),2)</f>
        <v>0</v>
      </c>
      <c r="AT182" s="2">
        <f>ROUND(IF($B182="Annuity",SUMIFS('Annuity Prices'!AW:AW,'Annuity Prices'!$B:$B,$D182,'Annuity Prices'!$E:$E,$G182),IF($B182="RAB Short",SUMIFS('RAB Prices Short'!AW:AW,'RAB Prices Short'!$B:$B,'All Prices combined'!$D182,'RAB Prices Short'!$E:$E,'All Prices combined'!$G182),IF($B182="RAB Long",SUMIFS('RAB Prices Long'!AW:AW,'RAB Prices Long'!$B:$B,'All Prices combined'!$D182,'RAB Prices Long'!$E:$E,'All Prices combined'!$G182)))),2)</f>
        <v>0</v>
      </c>
      <c r="AU182" s="2">
        <f>ROUND(IF($B182="Annuity",SUMIFS('Annuity Prices'!AX:AX,'Annuity Prices'!$B:$B,$D182,'Annuity Prices'!$E:$E,$G182),IF($B182="RAB Short",SUMIFS('RAB Prices Short'!AX:AX,'RAB Prices Short'!$B:$B,'All Prices combined'!$D182,'RAB Prices Short'!$E:$E,'All Prices combined'!$G182),IF($B182="RAB Long",SUMIFS('RAB Prices Long'!AX:AX,'RAB Prices Long'!$B:$B,'All Prices combined'!$D182,'RAB Prices Long'!$E:$E,'All Prices combined'!$G182)))),2)</f>
        <v>0</v>
      </c>
      <c r="AV182" s="2">
        <f>ROUND(IF($B182="Annuity",SUMIFS('Annuity Prices'!AY:AY,'Annuity Prices'!$B:$B,$D182,'Annuity Prices'!$E:$E,$G182),IF($B182="RAB Short",SUMIFS('RAB Prices Short'!AY:AY,'RAB Prices Short'!$B:$B,'All Prices combined'!$D182,'RAB Prices Short'!$E:$E,'All Prices combined'!$G182),IF($B182="RAB Long",SUMIFS('RAB Prices Long'!AY:AY,'RAB Prices Long'!$B:$B,'All Prices combined'!$D182,'RAB Prices Long'!$E:$E,'All Prices combined'!$G182)))),2)</f>
        <v>0</v>
      </c>
      <c r="AW182" s="2">
        <f>ROUND(IF($B182="Annuity",SUMIFS('Annuity Prices'!AZ:AZ,'Annuity Prices'!$B:$B,$D182,'Annuity Prices'!$E:$E,$G182),IF($B182="RAB Short",SUMIFS('RAB Prices Short'!AZ:AZ,'RAB Prices Short'!$B:$B,'All Prices combined'!$D182,'RAB Prices Short'!$E:$E,'All Prices combined'!$G182),IF($B182="RAB Long",SUMIFS('RAB Prices Long'!AZ:AZ,'RAB Prices Long'!$B:$B,'All Prices combined'!$D182,'RAB Prices Long'!$E:$E,'All Prices combined'!$G182)))),2)</f>
        <v>0</v>
      </c>
      <c r="AX182" s="2">
        <f>ROUND(IF($B182="Annuity",SUMIFS('Annuity Prices'!BA:BA,'Annuity Prices'!$B:$B,$D182,'Annuity Prices'!$E:$E,$G182),IF($B182="RAB Short",SUMIFS('RAB Prices Short'!BA:BA,'RAB Prices Short'!$B:$B,'All Prices combined'!$D182,'RAB Prices Short'!$E:$E,'All Prices combined'!$G182),IF($B182="RAB Long",SUMIFS('RAB Prices Long'!BA:BA,'RAB Prices Long'!$B:$B,'All Prices combined'!$D182,'RAB Prices Long'!$E:$E,'All Prices combined'!$G182)))),2)</f>
        <v>0</v>
      </c>
      <c r="AY182" s="2">
        <f>ROUND(IF($B182="Annuity",SUMIFS('Annuity Prices'!BB:BB,'Annuity Prices'!$B:$B,$D182,'Annuity Prices'!$E:$E,$G182),IF($B182="RAB Short",SUMIFS('RAB Prices Short'!BB:BB,'RAB Prices Short'!$B:$B,'All Prices combined'!$D182,'RAB Prices Short'!$E:$E,'All Prices combined'!$G182),IF($B182="RAB Long",SUMIFS('RAB Prices Long'!BB:BB,'RAB Prices Long'!$B:$B,'All Prices combined'!$D182,'RAB Prices Long'!$E:$E,'All Prices combined'!$G182)))),2)</f>
        <v>0</v>
      </c>
      <c r="AZ182" s="2">
        <f>ROUND(IF($B182="Annuity",SUMIFS('Annuity Prices'!BC:BC,'Annuity Prices'!$B:$B,$D182,'Annuity Prices'!$E:$E,$G182),IF($B182="RAB Short",SUMIFS('RAB Prices Short'!BC:BC,'RAB Prices Short'!$B:$B,'All Prices combined'!$D182,'RAB Prices Short'!$E:$E,'All Prices combined'!$G182),IF($B182="RAB Long",SUMIFS('RAB Prices Long'!BC:BC,'RAB Prices Long'!$B:$B,'All Prices combined'!$D182,'RAB Prices Long'!$E:$E,'All Prices combined'!$G182)))),2)</f>
        <v>0</v>
      </c>
      <c r="BA182" s="2">
        <f>ROUND(IF($B182="Annuity",SUMIFS('Annuity Prices'!BD:BD,'Annuity Prices'!$B:$B,$D182,'Annuity Prices'!$E:$E,$G182),IF($B182="RAB Short",SUMIFS('RAB Prices Short'!BD:BD,'RAB Prices Short'!$B:$B,'All Prices combined'!$D182,'RAB Prices Short'!$E:$E,'All Prices combined'!$G182),IF($B182="RAB Long",SUMIFS('RAB Prices Long'!BD:BD,'RAB Prices Long'!$B:$B,'All Prices combined'!$D182,'RAB Prices Long'!$E:$E,'All Prices combined'!$G182)))),2)</f>
        <v>0</v>
      </c>
      <c r="BB182" s="2">
        <f>ROUND(IF($B182="Annuity",SUMIFS('Annuity Prices'!BE:BE,'Annuity Prices'!$B:$B,$D182,'Annuity Prices'!$E:$E,$G182),IF($B182="RAB Short",SUMIFS('RAB Prices Short'!BE:BE,'RAB Prices Short'!$B:$B,'All Prices combined'!$D182,'RAB Prices Short'!$E:$E,'All Prices combined'!$G182),IF($B182="RAB Long",SUMIFS('RAB Prices Long'!BE:BE,'RAB Prices Long'!$B:$B,'All Prices combined'!$D182,'RAB Prices Long'!$E:$E,'All Prices combined'!$G182)))),2)</f>
        <v>0</v>
      </c>
      <c r="BC182" s="2">
        <f>ROUND(IF($B182="Annuity",SUMIFS('Annuity Prices'!BF:BF,'Annuity Prices'!$B:$B,$D182,'Annuity Prices'!$E:$E,$G182),IF($B182="RAB Short",SUMIFS('RAB Prices Short'!BF:BF,'RAB Prices Short'!$B:$B,'All Prices combined'!$D182,'RAB Prices Short'!$E:$E,'All Prices combined'!$G182),IF($B182="RAB Long",SUMIFS('RAB Prices Long'!BF:BF,'RAB Prices Long'!$B:$B,'All Prices combined'!$D182,'RAB Prices Long'!$E:$E,'All Prices combined'!$G182)))),2)</f>
        <v>0</v>
      </c>
      <c r="BD182" s="2">
        <f>ROUND(IF($B182="Annuity",SUMIFS('Annuity Prices'!BG:BG,'Annuity Prices'!$B:$B,$D182,'Annuity Prices'!$E:$E,$G182),IF($B182="RAB Short",SUMIFS('RAB Prices Short'!BG:BG,'RAB Prices Short'!$B:$B,'All Prices combined'!$D182,'RAB Prices Short'!$E:$E,'All Prices combined'!$G182),IF($B182="RAB Long",SUMIFS('RAB Prices Long'!BG:BG,'RAB Prices Long'!$B:$B,'All Prices combined'!$D182,'RAB Prices Long'!$E:$E,'All Prices combined'!$G182)))),2)</f>
        <v>0</v>
      </c>
      <c r="BE182" s="2">
        <f>ROUND(IF($B182="Annuity",SUMIFS('Annuity Prices'!BH:BH,'Annuity Prices'!$B:$B,$D182,'Annuity Prices'!$E:$E,$G182),IF($B182="RAB Short",SUMIFS('RAB Prices Short'!BH:BH,'RAB Prices Short'!$B:$B,'All Prices combined'!$D182,'RAB Prices Short'!$E:$E,'All Prices combined'!$G182),IF($B182="RAB Long",SUMIFS('RAB Prices Long'!BH:BH,'RAB Prices Long'!$B:$B,'All Prices combined'!$D182,'RAB Prices Long'!$E:$E,'All Prices combined'!$G182)))),2)</f>
        <v>0</v>
      </c>
      <c r="BF182" s="2">
        <f>ROUND(IF($B182="Annuity",SUMIFS('Annuity Prices'!BI:BI,'Annuity Prices'!$B:$B,$D182,'Annuity Prices'!$E:$E,$G182),IF($B182="RAB Short",SUMIFS('RAB Prices Short'!BI:BI,'RAB Prices Short'!$B:$B,'All Prices combined'!$D182,'RAB Prices Short'!$E:$E,'All Prices combined'!$G182),IF($B182="RAB Long",SUMIFS('RAB Prices Long'!BI:BI,'RAB Prices Long'!$B:$B,'All Prices combined'!$D182,'RAB Prices Long'!$E:$E,'All Prices combined'!$G182)))),2)</f>
        <v>0</v>
      </c>
      <c r="BG182" s="2">
        <f>ROUND(IF($B182="Annuity",SUMIFS('Annuity Prices'!BJ:BJ,'Annuity Prices'!$B:$B,$D182,'Annuity Prices'!$E:$E,$G182),IF($B182="RAB Short",SUMIFS('RAB Prices Short'!BJ:BJ,'RAB Prices Short'!$B:$B,'All Prices combined'!$D182,'RAB Prices Short'!$E:$E,'All Prices combined'!$G182),IF($B182="RAB Long",SUMIFS('RAB Prices Long'!BJ:BJ,'RAB Prices Long'!$B:$B,'All Prices combined'!$D182,'RAB Prices Long'!$E:$E,'All Prices combined'!$G182)))),2)</f>
        <v>0</v>
      </c>
      <c r="BH182" s="2">
        <f>ROUND(IF($B182="Annuity",SUMIFS('Annuity Prices'!BK:BK,'Annuity Prices'!$B:$B,$D182,'Annuity Prices'!$E:$E,$G182),IF($B182="RAB Short",SUMIFS('RAB Prices Short'!BK:BK,'RAB Prices Short'!$B:$B,'All Prices combined'!$D182,'RAB Prices Short'!$E:$E,'All Prices combined'!$G182),IF($B182="RAB Long",SUMIFS('RAB Prices Long'!BK:BK,'RAB Prices Long'!$B:$B,'All Prices combined'!$D182,'RAB Prices Long'!$E:$E,'All Prices combined'!$G182)))),2)</f>
        <v>0</v>
      </c>
      <c r="BI182" s="2">
        <f>ROUND(IF($B182="Annuity",SUMIFS('Annuity Prices'!BL:BL,'Annuity Prices'!$B:$B,$D182,'Annuity Prices'!$E:$E,$G182),IF($B182="RAB Short",SUMIFS('RAB Prices Short'!BL:BL,'RAB Prices Short'!$B:$B,'All Prices combined'!$D182,'RAB Prices Short'!$E:$E,'All Prices combined'!$G182),IF($B182="RAB Long",SUMIFS('RAB Prices Long'!BL:BL,'RAB Prices Long'!$B:$B,'All Prices combined'!$D182,'RAB Prices Long'!$E:$E,'All Prices combined'!$G182)))),2)</f>
        <v>0</v>
      </c>
      <c r="BJ182" s="2">
        <f>ROUND(IF($B182="Annuity",SUMIFS('Annuity Prices'!BM:BM,'Annuity Prices'!$B:$B,$D182,'Annuity Prices'!$E:$E,$G182),IF($B182="RAB Short",SUMIFS('RAB Prices Short'!BM:BM,'RAB Prices Short'!$B:$B,'All Prices combined'!$D182,'RAB Prices Short'!$E:$E,'All Prices combined'!$G182),IF($B182="RAB Long",SUMIFS('RAB Prices Long'!BM:BM,'RAB Prices Long'!$B:$B,'All Prices combined'!$D182,'RAB Prices Long'!$E:$E,'All Prices combined'!$G182)))),2)</f>
        <v>0</v>
      </c>
      <c r="BK182" s="2">
        <f>ROUND(IF($B182="Annuity",SUMIFS('Annuity Prices'!BN:BN,'Annuity Prices'!$B:$B,$D182,'Annuity Prices'!$E:$E,$G182),IF($B182="RAB Short",SUMIFS('RAB Prices Short'!BN:BN,'RAB Prices Short'!$B:$B,'All Prices combined'!$D182,'RAB Prices Short'!$E:$E,'All Prices combined'!$G182),IF($B182="RAB Long",SUMIFS('RAB Prices Long'!BN:BN,'RAB Prices Long'!$B:$B,'All Prices combined'!$D182,'RAB Prices Long'!$E:$E,'All Prices combined'!$G182)))),2)</f>
        <v>0</v>
      </c>
      <c r="BL182" s="2">
        <f>ROUND(IF($B182="Annuity",SUMIFS('Annuity Prices'!BO:BO,'Annuity Prices'!$B:$B,$D182,'Annuity Prices'!$E:$E,$G182),IF($B182="RAB Short",SUMIFS('RAB Prices Short'!BO:BO,'RAB Prices Short'!$B:$B,'All Prices combined'!$D182,'RAB Prices Short'!$E:$E,'All Prices combined'!$G182),IF($B182="RAB Long",SUMIFS('RAB Prices Long'!BO:BO,'RAB Prices Long'!$B:$B,'All Prices combined'!$D182,'RAB Prices Long'!$E:$E,'All Prices combined'!$G182)))),2)</f>
        <v>0</v>
      </c>
      <c r="BM182" s="2">
        <f>ROUND(IF($B182="Annuity",SUMIFS('Annuity Prices'!BP:BP,'Annuity Prices'!$B:$B,$D182,'Annuity Prices'!$E:$E,$G182),IF($B182="RAB Short",SUMIFS('RAB Prices Short'!BP:BP,'RAB Prices Short'!$B:$B,'All Prices combined'!$D182,'RAB Prices Short'!$E:$E,'All Prices combined'!$G182),IF($B182="RAB Long",SUMIFS('RAB Prices Long'!BP:BP,'RAB Prices Long'!$B:$B,'All Prices combined'!$D182,'RAB Prices Long'!$E:$E,'All Prices combined'!$G182)))),2)</f>
        <v>0</v>
      </c>
      <c r="BN182" s="2">
        <f>ROUND(IF($B182="Annuity",SUMIFS('Annuity Prices'!BQ:BQ,'Annuity Prices'!$B:$B,$D182,'Annuity Prices'!$E:$E,$G182),IF($B182="RAB Short",SUMIFS('RAB Prices Short'!BQ:BQ,'RAB Prices Short'!$B:$B,'All Prices combined'!$D182,'RAB Prices Short'!$E:$E,'All Prices combined'!$G182),IF($B182="RAB Long",SUMIFS('RAB Prices Long'!BQ:BQ,'RAB Prices Long'!$B:$B,'All Prices combined'!$D182,'RAB Prices Long'!$E:$E,'All Prices combined'!$G182)))),2)</f>
        <v>0</v>
      </c>
      <c r="BO182" s="2">
        <f>ROUND(IF($B182="Annuity",SUMIFS('Annuity Prices'!BR:BR,'Annuity Prices'!$B:$B,$D182,'Annuity Prices'!$E:$E,$G182),IF($B182="RAB Short",SUMIFS('RAB Prices Short'!BR:BR,'RAB Prices Short'!$B:$B,'All Prices combined'!$D182,'RAB Prices Short'!$E:$E,'All Prices combined'!$G182),IF($B182="RAB Long",SUMIFS('RAB Prices Long'!BR:BR,'RAB Prices Long'!$B:$B,'All Prices combined'!$D182,'RAB Prices Long'!$E:$E,'All Prices combined'!$G182)))),2)</f>
        <v>0</v>
      </c>
      <c r="BP182" s="2">
        <f>ROUND(IF($B182="Annuity",SUMIFS('Annuity Prices'!BS:BS,'Annuity Prices'!$B:$B,$D182,'Annuity Prices'!$E:$E,$G182),IF($B182="RAB Short",SUMIFS('RAB Prices Short'!BS:BS,'RAB Prices Short'!$B:$B,'All Prices combined'!$D182,'RAB Prices Short'!$E:$E,'All Prices combined'!$G182),IF($B182="RAB Long",SUMIFS('RAB Prices Long'!BS:BS,'RAB Prices Long'!$B:$B,'All Prices combined'!$D182,'RAB Prices Long'!$E:$E,'All Prices combined'!$G182)))),2)</f>
        <v>0</v>
      </c>
      <c r="BQ182" s="2">
        <f>ROUND(IF($B182="Annuity",SUMIFS('Annuity Prices'!BT:BT,'Annuity Prices'!$B:$B,$D182,'Annuity Prices'!$E:$E,$G182),IF($B182="RAB Short",SUMIFS('RAB Prices Short'!BT:BT,'RAB Prices Short'!$B:$B,'All Prices combined'!$D182,'RAB Prices Short'!$E:$E,'All Prices combined'!$G182),IF($B182="RAB Long",SUMIFS('RAB Prices Long'!BT:BT,'RAB Prices Long'!$B:$B,'All Prices combined'!$D182,'RAB Prices Long'!$E:$E,'All Prices combined'!$G182)))),2)</f>
        <v>0</v>
      </c>
      <c r="BR182" s="2">
        <f>ROUND(IF($B182="Annuity",SUMIFS('Annuity Prices'!BU:BU,'Annuity Prices'!$B:$B,$D182,'Annuity Prices'!$E:$E,$G182),IF($B182="RAB Short",SUMIFS('RAB Prices Short'!BU:BU,'RAB Prices Short'!$B:$B,'All Prices combined'!$D182,'RAB Prices Short'!$E:$E,'All Prices combined'!$G182),IF($B182="RAB Long",SUMIFS('RAB Prices Long'!BU:BU,'RAB Prices Long'!$B:$B,'All Prices combined'!$D182,'RAB Prices Long'!$E:$E,'All Prices combined'!$G182)))),2)</f>
        <v>0</v>
      </c>
      <c r="BS182" s="2">
        <f>ROUND(IF($B182="Annuity",SUMIFS('Annuity Prices'!BV:BV,'Annuity Prices'!$B:$B,$D182,'Annuity Prices'!$E:$E,$G182),IF($B182="RAB Short",SUMIFS('RAB Prices Short'!BV:BV,'RAB Prices Short'!$B:$B,'All Prices combined'!$D182,'RAB Prices Short'!$E:$E,'All Prices combined'!$G182),IF($B182="RAB Long",SUMIFS('RAB Prices Long'!BV:BV,'RAB Prices Long'!$B:$B,'All Prices combined'!$D182,'RAB Prices Long'!$E:$E,'All Prices combined'!$G182)))),2)</f>
        <v>0</v>
      </c>
      <c r="BT182" s="2">
        <f>ROUND(IF($B182="Annuity",SUMIFS('Annuity Prices'!BW:BW,'Annuity Prices'!$B:$B,$D182,'Annuity Prices'!$E:$E,$G182),IF($B182="RAB Short",SUMIFS('RAB Prices Short'!BW:BW,'RAB Prices Short'!$B:$B,'All Prices combined'!$D182,'RAB Prices Short'!$E:$E,'All Prices combined'!$G182),IF($B182="RAB Long",SUMIFS('RAB Prices Long'!BW:BW,'RAB Prices Long'!$B:$B,'All Prices combined'!$D182,'RAB Prices Long'!$E:$E,'All Prices combined'!$G182)))),2)</f>
        <v>0</v>
      </c>
      <c r="BU182" s="2">
        <f>ROUND(IF($B182="Annuity",SUMIFS('Annuity Prices'!BX:BX,'Annuity Prices'!$B:$B,$D182,'Annuity Prices'!$E:$E,$G182),IF($B182="RAB Short",SUMIFS('RAB Prices Short'!BX:BX,'RAB Prices Short'!$B:$B,'All Prices combined'!$D182,'RAB Prices Short'!$E:$E,'All Prices combined'!$G182),IF($B182="RAB Long",SUMIFS('RAB Prices Long'!BX:BX,'RAB Prices Long'!$B:$B,'All Prices combined'!$D182,'RAB Prices Long'!$E:$E,'All Prices combined'!$G182)))),2)</f>
        <v>0</v>
      </c>
    </row>
    <row r="183" spans="2:73" x14ac:dyDescent="0.25">
      <c r="B183" t="s">
        <v>37</v>
      </c>
      <c r="C183" s="1">
        <v>30</v>
      </c>
      <c r="D183" s="1" t="s">
        <v>217</v>
      </c>
      <c r="E183" s="1" t="s">
        <v>209</v>
      </c>
      <c r="F183" s="1">
        <v>30</v>
      </c>
      <c r="G183" s="1" t="s">
        <v>38</v>
      </c>
      <c r="H183" s="1" t="s">
        <v>128</v>
      </c>
      <c r="I183" s="2">
        <f>ROUND(IF($B183="Annuity",SUMIFS('Annuity Prices'!L:L,'Annuity Prices'!$B:$B,$D183,'Annuity Prices'!$E:$E,$G183),IF($B183="RAB Short",SUMIFS('RAB Prices Short'!L:L,'RAB Prices Short'!$B:$B,'All Prices combined'!$D183,'RAB Prices Short'!$E:$E,'All Prices combined'!$G183),IF($B183="RAB Long",SUMIFS('RAB Prices Long'!L:L,'RAB Prices Long'!$B:$B,'All Prices combined'!$D183,'RAB Prices Long'!$E:$E,'All Prices combined'!$G183)))),2)</f>
        <v>3.12</v>
      </c>
      <c r="J183" s="2">
        <f>ROUND(IF($B183="Annuity",SUMIFS('Annuity Prices'!M:M,'Annuity Prices'!$B:$B,$D183,'Annuity Prices'!$E:$E,$G183),IF($B183="RAB Short",SUMIFS('RAB Prices Short'!M:M,'RAB Prices Short'!$B:$B,'All Prices combined'!$D183,'RAB Prices Short'!$E:$E,'All Prices combined'!$G183),IF($B183="RAB Long",SUMIFS('RAB Prices Long'!M:M,'RAB Prices Long'!$B:$B,'All Prices combined'!$D183,'RAB Prices Long'!$E:$E,'All Prices combined'!$G183)))),2)</f>
        <v>3.21</v>
      </c>
      <c r="K183" s="2">
        <f>ROUND(IF($B183="Annuity",SUMIFS('Annuity Prices'!N:N,'Annuity Prices'!$B:$B,$D183,'Annuity Prices'!$E:$E,$G183),IF($B183="RAB Short",SUMIFS('RAB Prices Short'!N:N,'RAB Prices Short'!$B:$B,'All Prices combined'!$D183,'RAB Prices Short'!$E:$E,'All Prices combined'!$G183),IF($B183="RAB Long",SUMIFS('RAB Prices Long'!N:N,'RAB Prices Long'!$B:$B,'All Prices combined'!$D183,'RAB Prices Long'!$E:$E,'All Prices combined'!$G183)))),2)</f>
        <v>3.31</v>
      </c>
      <c r="L183" s="2">
        <f>ROUND(IF($B183="Annuity",SUMIFS('Annuity Prices'!O:O,'Annuity Prices'!$B:$B,$D183,'Annuity Prices'!$E:$E,$G183),IF($B183="RAB Short",SUMIFS('RAB Prices Short'!O:O,'RAB Prices Short'!$B:$B,'All Prices combined'!$D183,'RAB Prices Short'!$E:$E,'All Prices combined'!$G183),IF($B183="RAB Long",SUMIFS('RAB Prices Long'!O:O,'RAB Prices Long'!$B:$B,'All Prices combined'!$D183,'RAB Prices Long'!$E:$E,'All Prices combined'!$G183)))),2)</f>
        <v>3.4</v>
      </c>
      <c r="M183" s="2">
        <f>ROUND(IF($B183="Annuity",SUMIFS('Annuity Prices'!P:P,'Annuity Prices'!$B:$B,$D183,'Annuity Prices'!$E:$E,$G183),IF($B183="RAB Short",SUMIFS('RAB Prices Short'!P:P,'RAB Prices Short'!$B:$B,'All Prices combined'!$D183,'RAB Prices Short'!$E:$E,'All Prices combined'!$G183),IF($B183="RAB Long",SUMIFS('RAB Prices Long'!P:P,'RAB Prices Long'!$B:$B,'All Prices combined'!$D183,'RAB Prices Long'!$E:$E,'All Prices combined'!$G183)))),2)</f>
        <v>3.37</v>
      </c>
      <c r="N183" s="2">
        <f>ROUND(IF($B183="Annuity",SUMIFS('Annuity Prices'!Q:Q,'Annuity Prices'!$B:$B,$D183,'Annuity Prices'!$E:$E,$G183),IF($B183="RAB Short",SUMIFS('RAB Prices Short'!Q:Q,'RAB Prices Short'!$B:$B,'All Prices combined'!$D183,'RAB Prices Short'!$E:$E,'All Prices combined'!$G183),IF($B183="RAB Long",SUMIFS('RAB Prices Long'!Q:Q,'RAB Prices Long'!$B:$B,'All Prices combined'!$D183,'RAB Prices Long'!$E:$E,'All Prices combined'!$G183)))),2)</f>
        <v>3.45</v>
      </c>
      <c r="O183" s="2">
        <f>ROUND(IF($B183="Annuity",SUMIFS('Annuity Prices'!R:R,'Annuity Prices'!$B:$B,$D183,'Annuity Prices'!$E:$E,$G183),IF($B183="RAB Short",SUMIFS('RAB Prices Short'!R:R,'RAB Prices Short'!$B:$B,'All Prices combined'!$D183,'RAB Prices Short'!$E:$E,'All Prices combined'!$G183),IF($B183="RAB Long",SUMIFS('RAB Prices Long'!R:R,'RAB Prices Long'!$B:$B,'All Prices combined'!$D183,'RAB Prices Long'!$E:$E,'All Prices combined'!$G183)))),2)</f>
        <v>3.54</v>
      </c>
      <c r="P183" s="2">
        <f>ROUND(IF($B183="Annuity",SUMIFS('Annuity Prices'!S:S,'Annuity Prices'!$B:$B,$D183,'Annuity Prices'!$E:$E,$G183),IF($B183="RAB Short",SUMIFS('RAB Prices Short'!S:S,'RAB Prices Short'!$B:$B,'All Prices combined'!$D183,'RAB Prices Short'!$E:$E,'All Prices combined'!$G183),IF($B183="RAB Long",SUMIFS('RAB Prices Long'!S:S,'RAB Prices Long'!$B:$B,'All Prices combined'!$D183,'RAB Prices Long'!$E:$E,'All Prices combined'!$G183)))),2)</f>
        <v>3.62</v>
      </c>
      <c r="Q183" s="2">
        <f>ROUND(IF($B183="Annuity",SUMIFS('Annuity Prices'!T:T,'Annuity Prices'!$B:$B,$D183,'Annuity Prices'!$E:$E,$G183),IF($B183="RAB Short",SUMIFS('RAB Prices Short'!T:T,'RAB Prices Short'!$B:$B,'All Prices combined'!$D183,'RAB Prices Short'!$E:$E,'All Prices combined'!$G183),IF($B183="RAB Long",SUMIFS('RAB Prices Long'!T:T,'RAB Prices Long'!$B:$B,'All Prices combined'!$D183,'RAB Prices Long'!$E:$E,'All Prices combined'!$G183)))),2)</f>
        <v>3.71</v>
      </c>
      <c r="R183" s="2">
        <f>ROUND(IF($B183="Annuity",SUMIFS('Annuity Prices'!U:U,'Annuity Prices'!$B:$B,$D183,'Annuity Prices'!$E:$E,$G183),IF($B183="RAB Short",SUMIFS('RAB Prices Short'!U:U,'RAB Prices Short'!$B:$B,'All Prices combined'!$D183,'RAB Prices Short'!$E:$E,'All Prices combined'!$G183),IF($B183="RAB Long",SUMIFS('RAB Prices Long'!U:U,'RAB Prices Long'!$B:$B,'All Prices combined'!$D183,'RAB Prices Long'!$E:$E,'All Prices combined'!$G183)))),2)</f>
        <v>3.8</v>
      </c>
      <c r="S183" s="2">
        <f>ROUND(IF($B183="Annuity",SUMIFS('Annuity Prices'!V:V,'Annuity Prices'!$B:$B,$D183,'Annuity Prices'!$E:$E,$G183),IF($B183="RAB Short",SUMIFS('RAB Prices Short'!V:V,'RAB Prices Short'!$B:$B,'All Prices combined'!$D183,'RAB Prices Short'!$E:$E,'All Prices combined'!$G183),IF($B183="RAB Long",SUMIFS('RAB Prices Long'!V:V,'RAB Prices Long'!$B:$B,'All Prices combined'!$D183,'RAB Prices Long'!$E:$E,'All Prices combined'!$G183)))),2)</f>
        <v>3.89</v>
      </c>
      <c r="T183" s="2">
        <f>ROUND(IF($B183="Annuity",SUMIFS('Annuity Prices'!W:W,'Annuity Prices'!$B:$B,$D183,'Annuity Prices'!$E:$E,$G183),IF($B183="RAB Short",SUMIFS('RAB Prices Short'!W:W,'RAB Prices Short'!$B:$B,'All Prices combined'!$D183,'RAB Prices Short'!$E:$E,'All Prices combined'!$G183),IF($B183="RAB Long",SUMIFS('RAB Prices Long'!W:W,'RAB Prices Long'!$B:$B,'All Prices combined'!$D183,'RAB Prices Long'!$E:$E,'All Prices combined'!$G183)))),2)</f>
        <v>3.99</v>
      </c>
      <c r="U183" s="2">
        <f>ROUND(IF($B183="Annuity",SUMIFS('Annuity Prices'!X:X,'Annuity Prices'!$B:$B,$D183,'Annuity Prices'!$E:$E,$G183),IF($B183="RAB Short",SUMIFS('RAB Prices Short'!X:X,'RAB Prices Short'!$B:$B,'All Prices combined'!$D183,'RAB Prices Short'!$E:$E,'All Prices combined'!$G183),IF($B183="RAB Long",SUMIFS('RAB Prices Long'!X:X,'RAB Prices Long'!$B:$B,'All Prices combined'!$D183,'RAB Prices Long'!$E:$E,'All Prices combined'!$G183)))),2)</f>
        <v>4.08</v>
      </c>
      <c r="V183" s="2">
        <f>ROUND(IF($B183="Annuity",SUMIFS('Annuity Prices'!Y:Y,'Annuity Prices'!$B:$B,$D183,'Annuity Prices'!$E:$E,$G183),IF($B183="RAB Short",SUMIFS('RAB Prices Short'!Y:Y,'RAB Prices Short'!$B:$B,'All Prices combined'!$D183,'RAB Prices Short'!$E:$E,'All Prices combined'!$G183),IF($B183="RAB Long",SUMIFS('RAB Prices Long'!Y:Y,'RAB Prices Long'!$B:$B,'All Prices combined'!$D183,'RAB Prices Long'!$E:$E,'All Prices combined'!$G183)))),2)</f>
        <v>4.1900000000000004</v>
      </c>
      <c r="W183" s="2">
        <f>ROUND(IF($B183="Annuity",SUMIFS('Annuity Prices'!Z:Z,'Annuity Prices'!$B:$B,$D183,'Annuity Prices'!$E:$E,$G183),IF($B183="RAB Short",SUMIFS('RAB Prices Short'!Z:Z,'RAB Prices Short'!$B:$B,'All Prices combined'!$D183,'RAB Prices Short'!$E:$E,'All Prices combined'!$G183),IF($B183="RAB Long",SUMIFS('RAB Prices Long'!Z:Z,'RAB Prices Long'!$B:$B,'All Prices combined'!$D183,'RAB Prices Long'!$E:$E,'All Prices combined'!$G183)))),2)</f>
        <v>4.29</v>
      </c>
      <c r="X183" s="2">
        <f>ROUND(IF($B183="Annuity",SUMIFS('Annuity Prices'!AA:AA,'Annuity Prices'!$B:$B,$D183,'Annuity Prices'!$E:$E,$G183),IF($B183="RAB Short",SUMIFS('RAB Prices Short'!AA:AA,'RAB Prices Short'!$B:$B,'All Prices combined'!$D183,'RAB Prices Short'!$E:$E,'All Prices combined'!$G183),IF($B183="RAB Long",SUMIFS('RAB Prices Long'!AA:AA,'RAB Prices Long'!$B:$B,'All Prices combined'!$D183,'RAB Prices Long'!$E:$E,'All Prices combined'!$G183)))),2)</f>
        <v>4.4000000000000004</v>
      </c>
      <c r="Y183" s="2">
        <f>ROUND(IF($B183="Annuity",SUMIFS('Annuity Prices'!AB:AB,'Annuity Prices'!$B:$B,$D183,'Annuity Prices'!$E:$E,$G183),IF($B183="RAB Short",SUMIFS('RAB Prices Short'!AB:AB,'RAB Prices Short'!$B:$B,'All Prices combined'!$D183,'RAB Prices Short'!$E:$E,'All Prices combined'!$G183),IF($B183="RAB Long",SUMIFS('RAB Prices Long'!AB:AB,'RAB Prices Long'!$B:$B,'All Prices combined'!$D183,'RAB Prices Long'!$E:$E,'All Prices combined'!$G183)))),2)</f>
        <v>4.5</v>
      </c>
      <c r="Z183" s="2">
        <f>ROUND(IF($B183="Annuity",SUMIFS('Annuity Prices'!AC:AC,'Annuity Prices'!$B:$B,$D183,'Annuity Prices'!$E:$E,$G183),IF($B183="RAB Short",SUMIFS('RAB Prices Short'!AC:AC,'RAB Prices Short'!$B:$B,'All Prices combined'!$D183,'RAB Prices Short'!$E:$E,'All Prices combined'!$G183),IF($B183="RAB Long",SUMIFS('RAB Prices Long'!AC:AC,'RAB Prices Long'!$B:$B,'All Prices combined'!$D183,'RAB Prices Long'!$E:$E,'All Prices combined'!$G183)))),2)</f>
        <v>4.6100000000000003</v>
      </c>
      <c r="AA183" s="2">
        <f>ROUND(IF($B183="Annuity",SUMIFS('Annuity Prices'!AD:AD,'Annuity Prices'!$B:$B,$D183,'Annuity Prices'!$E:$E,$G183),IF($B183="RAB Short",SUMIFS('RAB Prices Short'!AD:AD,'RAB Prices Short'!$B:$B,'All Prices combined'!$D183,'RAB Prices Short'!$E:$E,'All Prices combined'!$G183),IF($B183="RAB Long",SUMIFS('RAB Prices Long'!AD:AD,'RAB Prices Long'!$B:$B,'All Prices combined'!$D183,'RAB Prices Long'!$E:$E,'All Prices combined'!$G183)))),2)</f>
        <v>4.7300000000000004</v>
      </c>
      <c r="AB183" s="2">
        <f>ROUND(IF($B183="Annuity",SUMIFS('Annuity Prices'!AE:AE,'Annuity Prices'!$B:$B,$D183,'Annuity Prices'!$E:$E,$G183),IF($B183="RAB Short",SUMIFS('RAB Prices Short'!AE:AE,'RAB Prices Short'!$B:$B,'All Prices combined'!$D183,'RAB Prices Short'!$E:$E,'All Prices combined'!$G183),IF($B183="RAB Long",SUMIFS('RAB Prices Long'!AE:AE,'RAB Prices Long'!$B:$B,'All Prices combined'!$D183,'RAB Prices Long'!$E:$E,'All Prices combined'!$G183)))),2)</f>
        <v>4.84</v>
      </c>
      <c r="AC183" s="2">
        <f>ROUND(IF($B183="Annuity",SUMIFS('Annuity Prices'!AF:AF,'Annuity Prices'!$B:$B,$D183,'Annuity Prices'!$E:$E,$G183),IF($B183="RAB Short",SUMIFS('RAB Prices Short'!AF:AF,'RAB Prices Short'!$B:$B,'All Prices combined'!$D183,'RAB Prices Short'!$E:$E,'All Prices combined'!$G183),IF($B183="RAB Long",SUMIFS('RAB Prices Long'!AF:AF,'RAB Prices Long'!$B:$B,'All Prices combined'!$D183,'RAB Prices Long'!$E:$E,'All Prices combined'!$G183)))),2)</f>
        <v>4.96</v>
      </c>
      <c r="AD183" s="2">
        <f>ROUND(IF($B183="Annuity",SUMIFS('Annuity Prices'!AG:AG,'Annuity Prices'!$B:$B,$D183,'Annuity Prices'!$E:$E,$G183),IF($B183="RAB Short",SUMIFS('RAB Prices Short'!AG:AG,'RAB Prices Short'!$B:$B,'All Prices combined'!$D183,'RAB Prices Short'!$E:$E,'All Prices combined'!$G183),IF($B183="RAB Long",SUMIFS('RAB Prices Long'!AG:AG,'RAB Prices Long'!$B:$B,'All Prices combined'!$D183,'RAB Prices Long'!$E:$E,'All Prices combined'!$G183)))),2)</f>
        <v>5.08</v>
      </c>
      <c r="AE183" s="2">
        <f>ROUND(IF($B183="Annuity",SUMIFS('Annuity Prices'!AH:AH,'Annuity Prices'!$B:$B,$D183,'Annuity Prices'!$E:$E,$G183),IF($B183="RAB Short",SUMIFS('RAB Prices Short'!AH:AH,'RAB Prices Short'!$B:$B,'All Prices combined'!$D183,'RAB Prices Short'!$E:$E,'All Prices combined'!$G183),IF($B183="RAB Long",SUMIFS('RAB Prices Long'!AH:AH,'RAB Prices Long'!$B:$B,'All Prices combined'!$D183,'RAB Prices Long'!$E:$E,'All Prices combined'!$G183)))),2)</f>
        <v>5.21</v>
      </c>
      <c r="AF183" s="2">
        <f>ROUND(IF($B183="Annuity",SUMIFS('Annuity Prices'!AI:AI,'Annuity Prices'!$B:$B,$D183,'Annuity Prices'!$E:$E,$G183),IF($B183="RAB Short",SUMIFS('RAB Prices Short'!AI:AI,'RAB Prices Short'!$B:$B,'All Prices combined'!$D183,'RAB Prices Short'!$E:$E,'All Prices combined'!$G183),IF($B183="RAB Long",SUMIFS('RAB Prices Long'!AI:AI,'RAB Prices Long'!$B:$B,'All Prices combined'!$D183,'RAB Prices Long'!$E:$E,'All Prices combined'!$G183)))),2)</f>
        <v>5.34</v>
      </c>
      <c r="AG183" s="2">
        <f>ROUND(IF($B183="Annuity",SUMIFS('Annuity Prices'!AJ:AJ,'Annuity Prices'!$B:$B,$D183,'Annuity Prices'!$E:$E,$G183),IF($B183="RAB Short",SUMIFS('RAB Prices Short'!AJ:AJ,'RAB Prices Short'!$B:$B,'All Prices combined'!$D183,'RAB Prices Short'!$E:$E,'All Prices combined'!$G183),IF($B183="RAB Long",SUMIFS('RAB Prices Long'!AJ:AJ,'RAB Prices Long'!$B:$B,'All Prices combined'!$D183,'RAB Prices Long'!$E:$E,'All Prices combined'!$G183)))),2)</f>
        <v>5.46</v>
      </c>
      <c r="AH183" s="2">
        <f>ROUND(IF($B183="Annuity",SUMIFS('Annuity Prices'!AK:AK,'Annuity Prices'!$B:$B,$D183,'Annuity Prices'!$E:$E,$G183),IF($B183="RAB Short",SUMIFS('RAB Prices Short'!AK:AK,'RAB Prices Short'!$B:$B,'All Prices combined'!$D183,'RAB Prices Short'!$E:$E,'All Prices combined'!$G183),IF($B183="RAB Long",SUMIFS('RAB Prices Long'!AK:AK,'RAB Prices Long'!$B:$B,'All Prices combined'!$D183,'RAB Prices Long'!$E:$E,'All Prices combined'!$G183)))),2)</f>
        <v>5.6</v>
      </c>
      <c r="AI183" s="2">
        <f>ROUND(IF($B183="Annuity",SUMIFS('Annuity Prices'!AL:AL,'Annuity Prices'!$B:$B,$D183,'Annuity Prices'!$E:$E,$G183),IF($B183="RAB Short",SUMIFS('RAB Prices Short'!AL:AL,'RAB Prices Short'!$B:$B,'All Prices combined'!$D183,'RAB Prices Short'!$E:$E,'All Prices combined'!$G183),IF($B183="RAB Long",SUMIFS('RAB Prices Long'!AL:AL,'RAB Prices Long'!$B:$B,'All Prices combined'!$D183,'RAB Prices Long'!$E:$E,'All Prices combined'!$G183)))),2)</f>
        <v>5.74</v>
      </c>
      <c r="AJ183" s="2">
        <f>ROUND(IF($B183="Annuity",SUMIFS('Annuity Prices'!AM:AM,'Annuity Prices'!$B:$B,$D183,'Annuity Prices'!$E:$E,$G183),IF($B183="RAB Short",SUMIFS('RAB Prices Short'!AM:AM,'RAB Prices Short'!$B:$B,'All Prices combined'!$D183,'RAB Prices Short'!$E:$E,'All Prices combined'!$G183),IF($B183="RAB Long",SUMIFS('RAB Prices Long'!AM:AM,'RAB Prices Long'!$B:$B,'All Prices combined'!$D183,'RAB Prices Long'!$E:$E,'All Prices combined'!$G183)))),2)</f>
        <v>5.88</v>
      </c>
      <c r="AK183" s="2">
        <f>ROUND(IF($B183="Annuity",SUMIFS('Annuity Prices'!AN:AN,'Annuity Prices'!$B:$B,$D183,'Annuity Prices'!$E:$E,$G183),IF($B183="RAB Short",SUMIFS('RAB Prices Short'!AN:AN,'RAB Prices Short'!$B:$B,'All Prices combined'!$D183,'RAB Prices Short'!$E:$E,'All Prices combined'!$G183),IF($B183="RAB Long",SUMIFS('RAB Prices Long'!AN:AN,'RAB Prices Long'!$B:$B,'All Prices combined'!$D183,'RAB Prices Long'!$E:$E,'All Prices combined'!$G183)))),2)</f>
        <v>6.02</v>
      </c>
      <c r="AL183" s="2">
        <f>ROUND(IF($B183="Annuity",SUMIFS('Annuity Prices'!AO:AO,'Annuity Prices'!$B:$B,$D183,'Annuity Prices'!$E:$E,$G183),IF($B183="RAB Short",SUMIFS('RAB Prices Short'!AO:AO,'RAB Prices Short'!$B:$B,'All Prices combined'!$D183,'RAB Prices Short'!$E:$E,'All Prices combined'!$G183),IF($B183="RAB Long",SUMIFS('RAB Prices Long'!AO:AO,'RAB Prices Long'!$B:$B,'All Prices combined'!$D183,'RAB Prices Long'!$E:$E,'All Prices combined'!$G183)))),2)</f>
        <v>6.17</v>
      </c>
      <c r="AM183" s="2">
        <f>ROUND(IF($B183="Annuity",SUMIFS('Annuity Prices'!AP:AP,'Annuity Prices'!$B:$B,$D183,'Annuity Prices'!$E:$E,$G183),IF($B183="RAB Short",SUMIFS('RAB Prices Short'!AP:AP,'RAB Prices Short'!$B:$B,'All Prices combined'!$D183,'RAB Prices Short'!$E:$E,'All Prices combined'!$G183),IF($B183="RAB Long",SUMIFS('RAB Prices Long'!AP:AP,'RAB Prices Long'!$B:$B,'All Prices combined'!$D183,'RAB Prices Long'!$E:$E,'All Prices combined'!$G183)))),2)</f>
        <v>6.32</v>
      </c>
      <c r="AN183" s="2">
        <f>ROUND(IF($B183="Annuity",SUMIFS('Annuity Prices'!AQ:AQ,'Annuity Prices'!$B:$B,$D183,'Annuity Prices'!$E:$E,$G183),IF($B183="RAB Short",SUMIFS('RAB Prices Short'!AQ:AQ,'RAB Prices Short'!$B:$B,'All Prices combined'!$D183,'RAB Prices Short'!$E:$E,'All Prices combined'!$G183),IF($B183="RAB Long",SUMIFS('RAB Prices Long'!AQ:AQ,'RAB Prices Long'!$B:$B,'All Prices combined'!$D183,'RAB Prices Long'!$E:$E,'All Prices combined'!$G183)))),2)</f>
        <v>6.48</v>
      </c>
      <c r="AO183" s="2">
        <f>ROUND(IF($B183="Annuity",SUMIFS('Annuity Prices'!AR:AR,'Annuity Prices'!$B:$B,$D183,'Annuity Prices'!$E:$E,$G183),IF($B183="RAB Short",SUMIFS('RAB Prices Short'!AR:AR,'RAB Prices Short'!$B:$B,'All Prices combined'!$D183,'RAB Prices Short'!$E:$E,'All Prices combined'!$G183),IF($B183="RAB Long",SUMIFS('RAB Prices Long'!AR:AR,'RAB Prices Long'!$B:$B,'All Prices combined'!$D183,'RAB Prices Long'!$E:$E,'All Prices combined'!$G183)))),2)</f>
        <v>5.9</v>
      </c>
      <c r="AP183" s="2">
        <f>ROUND(IF($B183="Annuity",SUMIFS('Annuity Prices'!AS:AS,'Annuity Prices'!$B:$B,$D183,'Annuity Prices'!$E:$E,$G183),IF($B183="RAB Short",SUMIFS('RAB Prices Short'!AS:AS,'RAB Prices Short'!$B:$B,'All Prices combined'!$D183,'RAB Prices Short'!$E:$E,'All Prices combined'!$G183),IF($B183="RAB Long",SUMIFS('RAB Prices Long'!AS:AS,'RAB Prices Long'!$B:$B,'All Prices combined'!$D183,'RAB Prices Long'!$E:$E,'All Prices combined'!$G183)))),2)</f>
        <v>3.12</v>
      </c>
      <c r="AQ183" s="2">
        <f>ROUND(IF($B183="Annuity",SUMIFS('Annuity Prices'!AT:AT,'Annuity Prices'!$B:$B,$D183,'Annuity Prices'!$E:$E,$G183),IF($B183="RAB Short",SUMIFS('RAB Prices Short'!AT:AT,'RAB Prices Short'!$B:$B,'All Prices combined'!$D183,'RAB Prices Short'!$E:$E,'All Prices combined'!$G183),IF($B183="RAB Long",SUMIFS('RAB Prices Long'!AT:AT,'RAB Prices Long'!$B:$B,'All Prices combined'!$D183,'RAB Prices Long'!$E:$E,'All Prices combined'!$G183)))),2)</f>
        <v>3.21</v>
      </c>
      <c r="AR183" s="2">
        <f>ROUND(IF($B183="Annuity",SUMIFS('Annuity Prices'!AU:AU,'Annuity Prices'!$B:$B,$D183,'Annuity Prices'!$E:$E,$G183),IF($B183="RAB Short",SUMIFS('RAB Prices Short'!AU:AU,'RAB Prices Short'!$B:$B,'All Prices combined'!$D183,'RAB Prices Short'!$E:$E,'All Prices combined'!$G183),IF($B183="RAB Long",SUMIFS('RAB Prices Long'!AU:AU,'RAB Prices Long'!$B:$B,'All Prices combined'!$D183,'RAB Prices Long'!$E:$E,'All Prices combined'!$G183)))),2)</f>
        <v>3.31</v>
      </c>
      <c r="AS183" s="2">
        <f>ROUND(IF($B183="Annuity",SUMIFS('Annuity Prices'!AV:AV,'Annuity Prices'!$B:$B,$D183,'Annuity Prices'!$E:$E,$G183),IF($B183="RAB Short",SUMIFS('RAB Prices Short'!AV:AV,'RAB Prices Short'!$B:$B,'All Prices combined'!$D183,'RAB Prices Short'!$E:$E,'All Prices combined'!$G183),IF($B183="RAB Long",SUMIFS('RAB Prices Long'!AV:AV,'RAB Prices Long'!$B:$B,'All Prices combined'!$D183,'RAB Prices Long'!$E:$E,'All Prices combined'!$G183)))),2)</f>
        <v>3.4</v>
      </c>
      <c r="AT183" s="2">
        <f>ROUND(IF($B183="Annuity",SUMIFS('Annuity Prices'!AW:AW,'Annuity Prices'!$B:$B,$D183,'Annuity Prices'!$E:$E,$G183),IF($B183="RAB Short",SUMIFS('RAB Prices Short'!AW:AW,'RAB Prices Short'!$B:$B,'All Prices combined'!$D183,'RAB Prices Short'!$E:$E,'All Prices combined'!$G183),IF($B183="RAB Long",SUMIFS('RAB Prices Long'!AW:AW,'RAB Prices Long'!$B:$B,'All Prices combined'!$D183,'RAB Prices Long'!$E:$E,'All Prices combined'!$G183)))),2)</f>
        <v>3.37</v>
      </c>
      <c r="AU183" s="2">
        <f>ROUND(IF($B183="Annuity",SUMIFS('Annuity Prices'!AX:AX,'Annuity Prices'!$B:$B,$D183,'Annuity Prices'!$E:$E,$G183),IF($B183="RAB Short",SUMIFS('RAB Prices Short'!AX:AX,'RAB Prices Short'!$B:$B,'All Prices combined'!$D183,'RAB Prices Short'!$E:$E,'All Prices combined'!$G183),IF($B183="RAB Long",SUMIFS('RAB Prices Long'!AX:AX,'RAB Prices Long'!$B:$B,'All Prices combined'!$D183,'RAB Prices Long'!$E:$E,'All Prices combined'!$G183)))),2)</f>
        <v>3.45</v>
      </c>
      <c r="AV183" s="2">
        <f>ROUND(IF($B183="Annuity",SUMIFS('Annuity Prices'!AY:AY,'Annuity Prices'!$B:$B,$D183,'Annuity Prices'!$E:$E,$G183),IF($B183="RAB Short",SUMIFS('RAB Prices Short'!AY:AY,'RAB Prices Short'!$B:$B,'All Prices combined'!$D183,'RAB Prices Short'!$E:$E,'All Prices combined'!$G183),IF($B183="RAB Long",SUMIFS('RAB Prices Long'!AY:AY,'RAB Prices Long'!$B:$B,'All Prices combined'!$D183,'RAB Prices Long'!$E:$E,'All Prices combined'!$G183)))),2)</f>
        <v>3.54</v>
      </c>
      <c r="AW183" s="2">
        <f>ROUND(IF($B183="Annuity",SUMIFS('Annuity Prices'!AZ:AZ,'Annuity Prices'!$B:$B,$D183,'Annuity Prices'!$E:$E,$G183),IF($B183="RAB Short",SUMIFS('RAB Prices Short'!AZ:AZ,'RAB Prices Short'!$B:$B,'All Prices combined'!$D183,'RAB Prices Short'!$E:$E,'All Prices combined'!$G183),IF($B183="RAB Long",SUMIFS('RAB Prices Long'!AZ:AZ,'RAB Prices Long'!$B:$B,'All Prices combined'!$D183,'RAB Prices Long'!$E:$E,'All Prices combined'!$G183)))),2)</f>
        <v>3.62</v>
      </c>
      <c r="AX183" s="2">
        <f>ROUND(IF($B183="Annuity",SUMIFS('Annuity Prices'!BA:BA,'Annuity Prices'!$B:$B,$D183,'Annuity Prices'!$E:$E,$G183),IF($B183="RAB Short",SUMIFS('RAB Prices Short'!BA:BA,'RAB Prices Short'!$B:$B,'All Prices combined'!$D183,'RAB Prices Short'!$E:$E,'All Prices combined'!$G183),IF($B183="RAB Long",SUMIFS('RAB Prices Long'!BA:BA,'RAB Prices Long'!$B:$B,'All Prices combined'!$D183,'RAB Prices Long'!$E:$E,'All Prices combined'!$G183)))),2)</f>
        <v>3.71</v>
      </c>
      <c r="AY183" s="2">
        <f>ROUND(IF($B183="Annuity",SUMIFS('Annuity Prices'!BB:BB,'Annuity Prices'!$B:$B,$D183,'Annuity Prices'!$E:$E,$G183),IF($B183="RAB Short",SUMIFS('RAB Prices Short'!BB:BB,'RAB Prices Short'!$B:$B,'All Prices combined'!$D183,'RAB Prices Short'!$E:$E,'All Prices combined'!$G183),IF($B183="RAB Long",SUMIFS('RAB Prices Long'!BB:BB,'RAB Prices Long'!$B:$B,'All Prices combined'!$D183,'RAB Prices Long'!$E:$E,'All Prices combined'!$G183)))),2)</f>
        <v>3.8</v>
      </c>
      <c r="AZ183" s="2">
        <f>ROUND(IF($B183="Annuity",SUMIFS('Annuity Prices'!BC:BC,'Annuity Prices'!$B:$B,$D183,'Annuity Prices'!$E:$E,$G183),IF($B183="RAB Short",SUMIFS('RAB Prices Short'!BC:BC,'RAB Prices Short'!$B:$B,'All Prices combined'!$D183,'RAB Prices Short'!$E:$E,'All Prices combined'!$G183),IF($B183="RAB Long",SUMIFS('RAB Prices Long'!BC:BC,'RAB Prices Long'!$B:$B,'All Prices combined'!$D183,'RAB Prices Long'!$E:$E,'All Prices combined'!$G183)))),2)</f>
        <v>3.89</v>
      </c>
      <c r="BA183" s="2">
        <f>ROUND(IF($B183="Annuity",SUMIFS('Annuity Prices'!BD:BD,'Annuity Prices'!$B:$B,$D183,'Annuity Prices'!$E:$E,$G183),IF($B183="RAB Short",SUMIFS('RAB Prices Short'!BD:BD,'RAB Prices Short'!$B:$B,'All Prices combined'!$D183,'RAB Prices Short'!$E:$E,'All Prices combined'!$G183),IF($B183="RAB Long",SUMIFS('RAB Prices Long'!BD:BD,'RAB Prices Long'!$B:$B,'All Prices combined'!$D183,'RAB Prices Long'!$E:$E,'All Prices combined'!$G183)))),2)</f>
        <v>3.99</v>
      </c>
      <c r="BB183" s="2">
        <f>ROUND(IF($B183="Annuity",SUMIFS('Annuity Prices'!BE:BE,'Annuity Prices'!$B:$B,$D183,'Annuity Prices'!$E:$E,$G183),IF($B183="RAB Short",SUMIFS('RAB Prices Short'!BE:BE,'RAB Prices Short'!$B:$B,'All Prices combined'!$D183,'RAB Prices Short'!$E:$E,'All Prices combined'!$G183),IF($B183="RAB Long",SUMIFS('RAB Prices Long'!BE:BE,'RAB Prices Long'!$B:$B,'All Prices combined'!$D183,'RAB Prices Long'!$E:$E,'All Prices combined'!$G183)))),2)</f>
        <v>4.08</v>
      </c>
      <c r="BC183" s="2">
        <f>ROUND(IF($B183="Annuity",SUMIFS('Annuity Prices'!BF:BF,'Annuity Prices'!$B:$B,$D183,'Annuity Prices'!$E:$E,$G183),IF($B183="RAB Short",SUMIFS('RAB Prices Short'!BF:BF,'RAB Prices Short'!$B:$B,'All Prices combined'!$D183,'RAB Prices Short'!$E:$E,'All Prices combined'!$G183),IF($B183="RAB Long",SUMIFS('RAB Prices Long'!BF:BF,'RAB Prices Long'!$B:$B,'All Prices combined'!$D183,'RAB Prices Long'!$E:$E,'All Prices combined'!$G183)))),2)</f>
        <v>4.1900000000000004</v>
      </c>
      <c r="BD183" s="2">
        <f>ROUND(IF($B183="Annuity",SUMIFS('Annuity Prices'!BG:BG,'Annuity Prices'!$B:$B,$D183,'Annuity Prices'!$E:$E,$G183),IF($B183="RAB Short",SUMIFS('RAB Prices Short'!BG:BG,'RAB Prices Short'!$B:$B,'All Prices combined'!$D183,'RAB Prices Short'!$E:$E,'All Prices combined'!$G183),IF($B183="RAB Long",SUMIFS('RAB Prices Long'!BG:BG,'RAB Prices Long'!$B:$B,'All Prices combined'!$D183,'RAB Prices Long'!$E:$E,'All Prices combined'!$G183)))),2)</f>
        <v>4.29</v>
      </c>
      <c r="BE183" s="2">
        <f>ROUND(IF($B183="Annuity",SUMIFS('Annuity Prices'!BH:BH,'Annuity Prices'!$B:$B,$D183,'Annuity Prices'!$E:$E,$G183),IF($B183="RAB Short",SUMIFS('RAB Prices Short'!BH:BH,'RAB Prices Short'!$B:$B,'All Prices combined'!$D183,'RAB Prices Short'!$E:$E,'All Prices combined'!$G183),IF($B183="RAB Long",SUMIFS('RAB Prices Long'!BH:BH,'RAB Prices Long'!$B:$B,'All Prices combined'!$D183,'RAB Prices Long'!$E:$E,'All Prices combined'!$G183)))),2)</f>
        <v>4.4000000000000004</v>
      </c>
      <c r="BF183" s="2">
        <f>ROUND(IF($B183="Annuity",SUMIFS('Annuity Prices'!BI:BI,'Annuity Prices'!$B:$B,$D183,'Annuity Prices'!$E:$E,$G183),IF($B183="RAB Short",SUMIFS('RAB Prices Short'!BI:BI,'RAB Prices Short'!$B:$B,'All Prices combined'!$D183,'RAB Prices Short'!$E:$E,'All Prices combined'!$G183),IF($B183="RAB Long",SUMIFS('RAB Prices Long'!BI:BI,'RAB Prices Long'!$B:$B,'All Prices combined'!$D183,'RAB Prices Long'!$E:$E,'All Prices combined'!$G183)))),2)</f>
        <v>4.5</v>
      </c>
      <c r="BG183" s="2">
        <f>ROUND(IF($B183="Annuity",SUMIFS('Annuity Prices'!BJ:BJ,'Annuity Prices'!$B:$B,$D183,'Annuity Prices'!$E:$E,$G183),IF($B183="RAB Short",SUMIFS('RAB Prices Short'!BJ:BJ,'RAB Prices Short'!$B:$B,'All Prices combined'!$D183,'RAB Prices Short'!$E:$E,'All Prices combined'!$G183),IF($B183="RAB Long",SUMIFS('RAB Prices Long'!BJ:BJ,'RAB Prices Long'!$B:$B,'All Prices combined'!$D183,'RAB Prices Long'!$E:$E,'All Prices combined'!$G183)))),2)</f>
        <v>4.6100000000000003</v>
      </c>
      <c r="BH183" s="2">
        <f>ROUND(IF($B183="Annuity",SUMIFS('Annuity Prices'!BK:BK,'Annuity Prices'!$B:$B,$D183,'Annuity Prices'!$E:$E,$G183),IF($B183="RAB Short",SUMIFS('RAB Prices Short'!BK:BK,'RAB Prices Short'!$B:$B,'All Prices combined'!$D183,'RAB Prices Short'!$E:$E,'All Prices combined'!$G183),IF($B183="RAB Long",SUMIFS('RAB Prices Long'!BK:BK,'RAB Prices Long'!$B:$B,'All Prices combined'!$D183,'RAB Prices Long'!$E:$E,'All Prices combined'!$G183)))),2)</f>
        <v>4.7300000000000004</v>
      </c>
      <c r="BI183" s="2">
        <f>ROUND(IF($B183="Annuity",SUMIFS('Annuity Prices'!BL:BL,'Annuity Prices'!$B:$B,$D183,'Annuity Prices'!$E:$E,$G183),IF($B183="RAB Short",SUMIFS('RAB Prices Short'!BL:BL,'RAB Prices Short'!$B:$B,'All Prices combined'!$D183,'RAB Prices Short'!$E:$E,'All Prices combined'!$G183),IF($B183="RAB Long",SUMIFS('RAB Prices Long'!BL:BL,'RAB Prices Long'!$B:$B,'All Prices combined'!$D183,'RAB Prices Long'!$E:$E,'All Prices combined'!$G183)))),2)</f>
        <v>4.84</v>
      </c>
      <c r="BJ183" s="2">
        <f>ROUND(IF($B183="Annuity",SUMIFS('Annuity Prices'!BM:BM,'Annuity Prices'!$B:$B,$D183,'Annuity Prices'!$E:$E,$G183),IF($B183="RAB Short",SUMIFS('RAB Prices Short'!BM:BM,'RAB Prices Short'!$B:$B,'All Prices combined'!$D183,'RAB Prices Short'!$E:$E,'All Prices combined'!$G183),IF($B183="RAB Long",SUMIFS('RAB Prices Long'!BM:BM,'RAB Prices Long'!$B:$B,'All Prices combined'!$D183,'RAB Prices Long'!$E:$E,'All Prices combined'!$G183)))),2)</f>
        <v>4.96</v>
      </c>
      <c r="BK183" s="2">
        <f>ROUND(IF($B183="Annuity",SUMIFS('Annuity Prices'!BN:BN,'Annuity Prices'!$B:$B,$D183,'Annuity Prices'!$E:$E,$G183),IF($B183="RAB Short",SUMIFS('RAB Prices Short'!BN:BN,'RAB Prices Short'!$B:$B,'All Prices combined'!$D183,'RAB Prices Short'!$E:$E,'All Prices combined'!$G183),IF($B183="RAB Long",SUMIFS('RAB Prices Long'!BN:BN,'RAB Prices Long'!$B:$B,'All Prices combined'!$D183,'RAB Prices Long'!$E:$E,'All Prices combined'!$G183)))),2)</f>
        <v>5.08</v>
      </c>
      <c r="BL183" s="2">
        <f>ROUND(IF($B183="Annuity",SUMIFS('Annuity Prices'!BO:BO,'Annuity Prices'!$B:$B,$D183,'Annuity Prices'!$E:$E,$G183),IF($B183="RAB Short",SUMIFS('RAB Prices Short'!BO:BO,'RAB Prices Short'!$B:$B,'All Prices combined'!$D183,'RAB Prices Short'!$E:$E,'All Prices combined'!$G183),IF($B183="RAB Long",SUMIFS('RAB Prices Long'!BO:BO,'RAB Prices Long'!$B:$B,'All Prices combined'!$D183,'RAB Prices Long'!$E:$E,'All Prices combined'!$G183)))),2)</f>
        <v>5.21</v>
      </c>
      <c r="BM183" s="2">
        <f>ROUND(IF($B183="Annuity",SUMIFS('Annuity Prices'!BP:BP,'Annuity Prices'!$B:$B,$D183,'Annuity Prices'!$E:$E,$G183),IF($B183="RAB Short",SUMIFS('RAB Prices Short'!BP:BP,'RAB Prices Short'!$B:$B,'All Prices combined'!$D183,'RAB Prices Short'!$E:$E,'All Prices combined'!$G183),IF($B183="RAB Long",SUMIFS('RAB Prices Long'!BP:BP,'RAB Prices Long'!$B:$B,'All Prices combined'!$D183,'RAB Prices Long'!$E:$E,'All Prices combined'!$G183)))),2)</f>
        <v>5.34</v>
      </c>
      <c r="BN183" s="2">
        <f>ROUND(IF($B183="Annuity",SUMIFS('Annuity Prices'!BQ:BQ,'Annuity Prices'!$B:$B,$D183,'Annuity Prices'!$E:$E,$G183),IF($B183="RAB Short",SUMIFS('RAB Prices Short'!BQ:BQ,'RAB Prices Short'!$B:$B,'All Prices combined'!$D183,'RAB Prices Short'!$E:$E,'All Prices combined'!$G183),IF($B183="RAB Long",SUMIFS('RAB Prices Long'!BQ:BQ,'RAB Prices Long'!$B:$B,'All Prices combined'!$D183,'RAB Prices Long'!$E:$E,'All Prices combined'!$G183)))),2)</f>
        <v>5.46</v>
      </c>
      <c r="BO183" s="2">
        <f>ROUND(IF($B183="Annuity",SUMIFS('Annuity Prices'!BR:BR,'Annuity Prices'!$B:$B,$D183,'Annuity Prices'!$E:$E,$G183),IF($B183="RAB Short",SUMIFS('RAB Prices Short'!BR:BR,'RAB Prices Short'!$B:$B,'All Prices combined'!$D183,'RAB Prices Short'!$E:$E,'All Prices combined'!$G183),IF($B183="RAB Long",SUMIFS('RAB Prices Long'!BR:BR,'RAB Prices Long'!$B:$B,'All Prices combined'!$D183,'RAB Prices Long'!$E:$E,'All Prices combined'!$G183)))),2)</f>
        <v>5.6</v>
      </c>
      <c r="BP183" s="2">
        <f>ROUND(IF($B183="Annuity",SUMIFS('Annuity Prices'!BS:BS,'Annuity Prices'!$B:$B,$D183,'Annuity Prices'!$E:$E,$G183),IF($B183="RAB Short",SUMIFS('RAB Prices Short'!BS:BS,'RAB Prices Short'!$B:$B,'All Prices combined'!$D183,'RAB Prices Short'!$E:$E,'All Prices combined'!$G183),IF($B183="RAB Long",SUMIFS('RAB Prices Long'!BS:BS,'RAB Prices Long'!$B:$B,'All Prices combined'!$D183,'RAB Prices Long'!$E:$E,'All Prices combined'!$G183)))),2)</f>
        <v>5.74</v>
      </c>
      <c r="BQ183" s="2">
        <f>ROUND(IF($B183="Annuity",SUMIFS('Annuity Prices'!BT:BT,'Annuity Prices'!$B:$B,$D183,'Annuity Prices'!$E:$E,$G183),IF($B183="RAB Short",SUMIFS('RAB Prices Short'!BT:BT,'RAB Prices Short'!$B:$B,'All Prices combined'!$D183,'RAB Prices Short'!$E:$E,'All Prices combined'!$G183),IF($B183="RAB Long",SUMIFS('RAB Prices Long'!BT:BT,'RAB Prices Long'!$B:$B,'All Prices combined'!$D183,'RAB Prices Long'!$E:$E,'All Prices combined'!$G183)))),2)</f>
        <v>5.88</v>
      </c>
      <c r="BR183" s="2">
        <f>ROUND(IF($B183="Annuity",SUMIFS('Annuity Prices'!BU:BU,'Annuity Prices'!$B:$B,$D183,'Annuity Prices'!$E:$E,$G183),IF($B183="RAB Short",SUMIFS('RAB Prices Short'!BU:BU,'RAB Prices Short'!$B:$B,'All Prices combined'!$D183,'RAB Prices Short'!$E:$E,'All Prices combined'!$G183),IF($B183="RAB Long",SUMIFS('RAB Prices Long'!BU:BU,'RAB Prices Long'!$B:$B,'All Prices combined'!$D183,'RAB Prices Long'!$E:$E,'All Prices combined'!$G183)))),2)</f>
        <v>6.02</v>
      </c>
      <c r="BS183" s="2">
        <f>ROUND(IF($B183="Annuity",SUMIFS('Annuity Prices'!BV:BV,'Annuity Prices'!$B:$B,$D183,'Annuity Prices'!$E:$E,$G183),IF($B183="RAB Short",SUMIFS('RAB Prices Short'!BV:BV,'RAB Prices Short'!$B:$B,'All Prices combined'!$D183,'RAB Prices Short'!$E:$E,'All Prices combined'!$G183),IF($B183="RAB Long",SUMIFS('RAB Prices Long'!BV:BV,'RAB Prices Long'!$B:$B,'All Prices combined'!$D183,'RAB Prices Long'!$E:$E,'All Prices combined'!$G183)))),2)</f>
        <v>6.17</v>
      </c>
      <c r="BT183" s="2">
        <f>ROUND(IF($B183="Annuity",SUMIFS('Annuity Prices'!BW:BW,'Annuity Prices'!$B:$B,$D183,'Annuity Prices'!$E:$E,$G183),IF($B183="RAB Short",SUMIFS('RAB Prices Short'!BW:BW,'RAB Prices Short'!$B:$B,'All Prices combined'!$D183,'RAB Prices Short'!$E:$E,'All Prices combined'!$G183),IF($B183="RAB Long",SUMIFS('RAB Prices Long'!BW:BW,'RAB Prices Long'!$B:$B,'All Prices combined'!$D183,'RAB Prices Long'!$E:$E,'All Prices combined'!$G183)))),2)</f>
        <v>6.32</v>
      </c>
      <c r="BU183" s="2">
        <f>ROUND(IF($B183="Annuity",SUMIFS('Annuity Prices'!BX:BX,'Annuity Prices'!$B:$B,$D183,'Annuity Prices'!$E:$E,$G183),IF($B183="RAB Short",SUMIFS('RAB Prices Short'!BX:BX,'RAB Prices Short'!$B:$B,'All Prices combined'!$D183,'RAB Prices Short'!$E:$E,'All Prices combined'!$G183),IF($B183="RAB Long",SUMIFS('RAB Prices Long'!BX:BX,'RAB Prices Long'!$B:$B,'All Prices combined'!$D183,'RAB Prices Long'!$E:$E,'All Prices combined'!$G183)))),2)</f>
        <v>6.48</v>
      </c>
    </row>
    <row r="184" spans="2:73" x14ac:dyDescent="0.25">
      <c r="B184" t="s">
        <v>37</v>
      </c>
      <c r="C184" s="1">
        <v>30</v>
      </c>
      <c r="D184" s="1" t="s">
        <v>217</v>
      </c>
      <c r="E184" s="1" t="s">
        <v>209</v>
      </c>
      <c r="F184" s="1">
        <v>30</v>
      </c>
      <c r="G184" s="1" t="s">
        <v>40</v>
      </c>
      <c r="H184" s="1"/>
      <c r="I184" s="2">
        <f>ROUND(IF($B184="Annuity",SUMIFS('Annuity Prices'!L:L,'Annuity Prices'!$B:$B,$D184,'Annuity Prices'!$E:$E,$G184),IF($B184="RAB Short",SUMIFS('RAB Prices Short'!L:L,'RAB Prices Short'!$B:$B,'All Prices combined'!$D184,'RAB Prices Short'!$E:$E,'All Prices combined'!$G184),IF($B184="RAB Long",SUMIFS('RAB Prices Long'!L:L,'RAB Prices Long'!$B:$B,'All Prices combined'!$D184,'RAB Prices Long'!$E:$E,'All Prices combined'!$G184)))),2)</f>
        <v>0.59</v>
      </c>
      <c r="J184" s="2">
        <f>ROUND(IF($B184="Annuity",SUMIFS('Annuity Prices'!M:M,'Annuity Prices'!$B:$B,$D184,'Annuity Prices'!$E:$E,$G184),IF($B184="RAB Short",SUMIFS('RAB Prices Short'!M:M,'RAB Prices Short'!$B:$B,'All Prices combined'!$D184,'RAB Prices Short'!$E:$E,'All Prices combined'!$G184),IF($B184="RAB Long",SUMIFS('RAB Prices Long'!M:M,'RAB Prices Long'!$B:$B,'All Prices combined'!$D184,'RAB Prices Long'!$E:$E,'All Prices combined'!$G184)))),2)</f>
        <v>0.61</v>
      </c>
      <c r="K184" s="2">
        <f>ROUND(IF($B184="Annuity",SUMIFS('Annuity Prices'!N:N,'Annuity Prices'!$B:$B,$D184,'Annuity Prices'!$E:$E,$G184),IF($B184="RAB Short",SUMIFS('RAB Prices Short'!N:N,'RAB Prices Short'!$B:$B,'All Prices combined'!$D184,'RAB Prices Short'!$E:$E,'All Prices combined'!$G184),IF($B184="RAB Long",SUMIFS('RAB Prices Long'!N:N,'RAB Prices Long'!$B:$B,'All Prices combined'!$D184,'RAB Prices Long'!$E:$E,'All Prices combined'!$G184)))),2)</f>
        <v>0.63</v>
      </c>
      <c r="L184" s="2">
        <f>ROUND(IF($B184="Annuity",SUMIFS('Annuity Prices'!O:O,'Annuity Prices'!$B:$B,$D184,'Annuity Prices'!$E:$E,$G184),IF($B184="RAB Short",SUMIFS('RAB Prices Short'!O:O,'RAB Prices Short'!$B:$B,'All Prices combined'!$D184,'RAB Prices Short'!$E:$E,'All Prices combined'!$G184),IF($B184="RAB Long",SUMIFS('RAB Prices Long'!O:O,'RAB Prices Long'!$B:$B,'All Prices combined'!$D184,'RAB Prices Long'!$E:$E,'All Prices combined'!$G184)))),2)</f>
        <v>0.65</v>
      </c>
      <c r="M184" s="2">
        <f>ROUND(IF($B184="Annuity",SUMIFS('Annuity Prices'!P:P,'Annuity Prices'!$B:$B,$D184,'Annuity Prices'!$E:$E,$G184),IF($B184="RAB Short",SUMIFS('RAB Prices Short'!P:P,'RAB Prices Short'!$B:$B,'All Prices combined'!$D184,'RAB Prices Short'!$E:$E,'All Prices combined'!$G184),IF($B184="RAB Long",SUMIFS('RAB Prices Long'!P:P,'RAB Prices Long'!$B:$B,'All Prices combined'!$D184,'RAB Prices Long'!$E:$E,'All Prices combined'!$G184)))),2)</f>
        <v>0.66</v>
      </c>
      <c r="N184" s="2">
        <f>ROUND(IF($B184="Annuity",SUMIFS('Annuity Prices'!Q:Q,'Annuity Prices'!$B:$B,$D184,'Annuity Prices'!$E:$E,$G184),IF($B184="RAB Short",SUMIFS('RAB Prices Short'!Q:Q,'RAB Prices Short'!$B:$B,'All Prices combined'!$D184,'RAB Prices Short'!$E:$E,'All Prices combined'!$G184),IF($B184="RAB Long",SUMIFS('RAB Prices Long'!Q:Q,'RAB Prices Long'!$B:$B,'All Prices combined'!$D184,'RAB Prices Long'!$E:$E,'All Prices combined'!$G184)))),2)</f>
        <v>0.67</v>
      </c>
      <c r="O184" s="2">
        <f>ROUND(IF($B184="Annuity",SUMIFS('Annuity Prices'!R:R,'Annuity Prices'!$B:$B,$D184,'Annuity Prices'!$E:$E,$G184),IF($B184="RAB Short",SUMIFS('RAB Prices Short'!R:R,'RAB Prices Short'!$B:$B,'All Prices combined'!$D184,'RAB Prices Short'!$E:$E,'All Prices combined'!$G184),IF($B184="RAB Long",SUMIFS('RAB Prices Long'!R:R,'RAB Prices Long'!$B:$B,'All Prices combined'!$D184,'RAB Prices Long'!$E:$E,'All Prices combined'!$G184)))),2)</f>
        <v>0.69</v>
      </c>
      <c r="P184" s="2">
        <f>ROUND(IF($B184="Annuity",SUMIFS('Annuity Prices'!S:S,'Annuity Prices'!$B:$B,$D184,'Annuity Prices'!$E:$E,$G184),IF($B184="RAB Short",SUMIFS('RAB Prices Short'!S:S,'RAB Prices Short'!$B:$B,'All Prices combined'!$D184,'RAB Prices Short'!$E:$E,'All Prices combined'!$G184),IF($B184="RAB Long",SUMIFS('RAB Prices Long'!S:S,'RAB Prices Long'!$B:$B,'All Prices combined'!$D184,'RAB Prices Long'!$E:$E,'All Prices combined'!$G184)))),2)</f>
        <v>0.71</v>
      </c>
      <c r="Q184" s="2">
        <f>ROUND(IF($B184="Annuity",SUMIFS('Annuity Prices'!T:T,'Annuity Prices'!$B:$B,$D184,'Annuity Prices'!$E:$E,$G184),IF($B184="RAB Short",SUMIFS('RAB Prices Short'!T:T,'RAB Prices Short'!$B:$B,'All Prices combined'!$D184,'RAB Prices Short'!$E:$E,'All Prices combined'!$G184),IF($B184="RAB Long",SUMIFS('RAB Prices Long'!T:T,'RAB Prices Long'!$B:$B,'All Prices combined'!$D184,'RAB Prices Long'!$E:$E,'All Prices combined'!$G184)))),2)</f>
        <v>0.72</v>
      </c>
      <c r="R184" s="2">
        <f>ROUND(IF($B184="Annuity",SUMIFS('Annuity Prices'!U:U,'Annuity Prices'!$B:$B,$D184,'Annuity Prices'!$E:$E,$G184),IF($B184="RAB Short",SUMIFS('RAB Prices Short'!U:U,'RAB Prices Short'!$B:$B,'All Prices combined'!$D184,'RAB Prices Short'!$E:$E,'All Prices combined'!$G184),IF($B184="RAB Long",SUMIFS('RAB Prices Long'!U:U,'RAB Prices Long'!$B:$B,'All Prices combined'!$D184,'RAB Prices Long'!$E:$E,'All Prices combined'!$G184)))),2)</f>
        <v>0.74</v>
      </c>
      <c r="S184" s="2">
        <f>ROUND(IF($B184="Annuity",SUMIFS('Annuity Prices'!V:V,'Annuity Prices'!$B:$B,$D184,'Annuity Prices'!$E:$E,$G184),IF($B184="RAB Short",SUMIFS('RAB Prices Short'!V:V,'RAB Prices Short'!$B:$B,'All Prices combined'!$D184,'RAB Prices Short'!$E:$E,'All Prices combined'!$G184),IF($B184="RAB Long",SUMIFS('RAB Prices Long'!V:V,'RAB Prices Long'!$B:$B,'All Prices combined'!$D184,'RAB Prices Long'!$E:$E,'All Prices combined'!$G184)))),2)</f>
        <v>0.76</v>
      </c>
      <c r="T184" s="2">
        <f>ROUND(IF($B184="Annuity",SUMIFS('Annuity Prices'!W:W,'Annuity Prices'!$B:$B,$D184,'Annuity Prices'!$E:$E,$G184),IF($B184="RAB Short",SUMIFS('RAB Prices Short'!W:W,'RAB Prices Short'!$B:$B,'All Prices combined'!$D184,'RAB Prices Short'!$E:$E,'All Prices combined'!$G184),IF($B184="RAB Long",SUMIFS('RAB Prices Long'!W:W,'RAB Prices Long'!$B:$B,'All Prices combined'!$D184,'RAB Prices Long'!$E:$E,'All Prices combined'!$G184)))),2)</f>
        <v>0.78</v>
      </c>
      <c r="U184" s="2">
        <f>ROUND(IF($B184="Annuity",SUMIFS('Annuity Prices'!X:X,'Annuity Prices'!$B:$B,$D184,'Annuity Prices'!$E:$E,$G184),IF($B184="RAB Short",SUMIFS('RAB Prices Short'!X:X,'RAB Prices Short'!$B:$B,'All Prices combined'!$D184,'RAB Prices Short'!$E:$E,'All Prices combined'!$G184),IF($B184="RAB Long",SUMIFS('RAB Prices Long'!X:X,'RAB Prices Long'!$B:$B,'All Prices combined'!$D184,'RAB Prices Long'!$E:$E,'All Prices combined'!$G184)))),2)</f>
        <v>0.79</v>
      </c>
      <c r="V184" s="2">
        <f>ROUND(IF($B184="Annuity",SUMIFS('Annuity Prices'!Y:Y,'Annuity Prices'!$B:$B,$D184,'Annuity Prices'!$E:$E,$G184),IF($B184="RAB Short",SUMIFS('RAB Prices Short'!Y:Y,'RAB Prices Short'!$B:$B,'All Prices combined'!$D184,'RAB Prices Short'!$E:$E,'All Prices combined'!$G184),IF($B184="RAB Long",SUMIFS('RAB Prices Long'!Y:Y,'RAB Prices Long'!$B:$B,'All Prices combined'!$D184,'RAB Prices Long'!$E:$E,'All Prices combined'!$G184)))),2)</f>
        <v>0.81</v>
      </c>
      <c r="W184" s="2">
        <f>ROUND(IF($B184="Annuity",SUMIFS('Annuity Prices'!Z:Z,'Annuity Prices'!$B:$B,$D184,'Annuity Prices'!$E:$E,$G184),IF($B184="RAB Short",SUMIFS('RAB Prices Short'!Z:Z,'RAB Prices Short'!$B:$B,'All Prices combined'!$D184,'RAB Prices Short'!$E:$E,'All Prices combined'!$G184),IF($B184="RAB Long",SUMIFS('RAB Prices Long'!Z:Z,'RAB Prices Long'!$B:$B,'All Prices combined'!$D184,'RAB Prices Long'!$E:$E,'All Prices combined'!$G184)))),2)</f>
        <v>0.83</v>
      </c>
      <c r="X184" s="2">
        <f>ROUND(IF($B184="Annuity",SUMIFS('Annuity Prices'!AA:AA,'Annuity Prices'!$B:$B,$D184,'Annuity Prices'!$E:$E,$G184),IF($B184="RAB Short",SUMIFS('RAB Prices Short'!AA:AA,'RAB Prices Short'!$B:$B,'All Prices combined'!$D184,'RAB Prices Short'!$E:$E,'All Prices combined'!$G184),IF($B184="RAB Long",SUMIFS('RAB Prices Long'!AA:AA,'RAB Prices Long'!$B:$B,'All Prices combined'!$D184,'RAB Prices Long'!$E:$E,'All Prices combined'!$G184)))),2)</f>
        <v>0.86</v>
      </c>
      <c r="Y184" s="2">
        <f>ROUND(IF($B184="Annuity",SUMIFS('Annuity Prices'!AB:AB,'Annuity Prices'!$B:$B,$D184,'Annuity Prices'!$E:$E,$G184),IF($B184="RAB Short",SUMIFS('RAB Prices Short'!AB:AB,'RAB Prices Short'!$B:$B,'All Prices combined'!$D184,'RAB Prices Short'!$E:$E,'All Prices combined'!$G184),IF($B184="RAB Long",SUMIFS('RAB Prices Long'!AB:AB,'RAB Prices Long'!$B:$B,'All Prices combined'!$D184,'RAB Prices Long'!$E:$E,'All Prices combined'!$G184)))),2)</f>
        <v>0.87</v>
      </c>
      <c r="Z184" s="2">
        <f>ROUND(IF($B184="Annuity",SUMIFS('Annuity Prices'!AC:AC,'Annuity Prices'!$B:$B,$D184,'Annuity Prices'!$E:$E,$G184),IF($B184="RAB Short",SUMIFS('RAB Prices Short'!AC:AC,'RAB Prices Short'!$B:$B,'All Prices combined'!$D184,'RAB Prices Short'!$E:$E,'All Prices combined'!$G184),IF($B184="RAB Long",SUMIFS('RAB Prices Long'!AC:AC,'RAB Prices Long'!$B:$B,'All Prices combined'!$D184,'RAB Prices Long'!$E:$E,'All Prices combined'!$G184)))),2)</f>
        <v>0.89</v>
      </c>
      <c r="AA184" s="2">
        <f>ROUND(IF($B184="Annuity",SUMIFS('Annuity Prices'!AD:AD,'Annuity Prices'!$B:$B,$D184,'Annuity Prices'!$E:$E,$G184),IF($B184="RAB Short",SUMIFS('RAB Prices Short'!AD:AD,'RAB Prices Short'!$B:$B,'All Prices combined'!$D184,'RAB Prices Short'!$E:$E,'All Prices combined'!$G184),IF($B184="RAB Long",SUMIFS('RAB Prices Long'!AD:AD,'RAB Prices Long'!$B:$B,'All Prices combined'!$D184,'RAB Prices Long'!$E:$E,'All Prices combined'!$G184)))),2)</f>
        <v>0.92</v>
      </c>
      <c r="AB184" s="2">
        <f>ROUND(IF($B184="Annuity",SUMIFS('Annuity Prices'!AE:AE,'Annuity Prices'!$B:$B,$D184,'Annuity Prices'!$E:$E,$G184),IF($B184="RAB Short",SUMIFS('RAB Prices Short'!AE:AE,'RAB Prices Short'!$B:$B,'All Prices combined'!$D184,'RAB Prices Short'!$E:$E,'All Prices combined'!$G184),IF($B184="RAB Long",SUMIFS('RAB Prices Long'!AE:AE,'RAB Prices Long'!$B:$B,'All Prices combined'!$D184,'RAB Prices Long'!$E:$E,'All Prices combined'!$G184)))),2)</f>
        <v>0.94</v>
      </c>
      <c r="AC184" s="2">
        <f>ROUND(IF($B184="Annuity",SUMIFS('Annuity Prices'!AF:AF,'Annuity Prices'!$B:$B,$D184,'Annuity Prices'!$E:$E,$G184),IF($B184="RAB Short",SUMIFS('RAB Prices Short'!AF:AF,'RAB Prices Short'!$B:$B,'All Prices combined'!$D184,'RAB Prices Short'!$E:$E,'All Prices combined'!$G184),IF($B184="RAB Long",SUMIFS('RAB Prices Long'!AF:AF,'RAB Prices Long'!$B:$B,'All Prices combined'!$D184,'RAB Prices Long'!$E:$E,'All Prices combined'!$G184)))),2)</f>
        <v>0.96</v>
      </c>
      <c r="AD184" s="2">
        <f>ROUND(IF($B184="Annuity",SUMIFS('Annuity Prices'!AG:AG,'Annuity Prices'!$B:$B,$D184,'Annuity Prices'!$E:$E,$G184),IF($B184="RAB Short",SUMIFS('RAB Prices Short'!AG:AG,'RAB Prices Short'!$B:$B,'All Prices combined'!$D184,'RAB Prices Short'!$E:$E,'All Prices combined'!$G184),IF($B184="RAB Long",SUMIFS('RAB Prices Long'!AG:AG,'RAB Prices Long'!$B:$B,'All Prices combined'!$D184,'RAB Prices Long'!$E:$E,'All Prices combined'!$G184)))),2)</f>
        <v>0.98</v>
      </c>
      <c r="AE184" s="2">
        <f>ROUND(IF($B184="Annuity",SUMIFS('Annuity Prices'!AH:AH,'Annuity Prices'!$B:$B,$D184,'Annuity Prices'!$E:$E,$G184),IF($B184="RAB Short",SUMIFS('RAB Prices Short'!AH:AH,'RAB Prices Short'!$B:$B,'All Prices combined'!$D184,'RAB Prices Short'!$E:$E,'All Prices combined'!$G184),IF($B184="RAB Long",SUMIFS('RAB Prices Long'!AH:AH,'RAB Prices Long'!$B:$B,'All Prices combined'!$D184,'RAB Prices Long'!$E:$E,'All Prices combined'!$G184)))),2)</f>
        <v>1.01</v>
      </c>
      <c r="AF184" s="2">
        <f>ROUND(IF($B184="Annuity",SUMIFS('Annuity Prices'!AI:AI,'Annuity Prices'!$B:$B,$D184,'Annuity Prices'!$E:$E,$G184),IF($B184="RAB Short",SUMIFS('RAB Prices Short'!AI:AI,'RAB Prices Short'!$B:$B,'All Prices combined'!$D184,'RAB Prices Short'!$E:$E,'All Prices combined'!$G184),IF($B184="RAB Long",SUMIFS('RAB Prices Long'!AI:AI,'RAB Prices Long'!$B:$B,'All Prices combined'!$D184,'RAB Prices Long'!$E:$E,'All Prices combined'!$G184)))),2)</f>
        <v>1.03</v>
      </c>
      <c r="AG184" s="2">
        <f>ROUND(IF($B184="Annuity",SUMIFS('Annuity Prices'!AJ:AJ,'Annuity Prices'!$B:$B,$D184,'Annuity Prices'!$E:$E,$G184),IF($B184="RAB Short",SUMIFS('RAB Prices Short'!AJ:AJ,'RAB Prices Short'!$B:$B,'All Prices combined'!$D184,'RAB Prices Short'!$E:$E,'All Prices combined'!$G184),IF($B184="RAB Long",SUMIFS('RAB Prices Long'!AJ:AJ,'RAB Prices Long'!$B:$B,'All Prices combined'!$D184,'RAB Prices Long'!$E:$E,'All Prices combined'!$G184)))),2)</f>
        <v>1.05</v>
      </c>
      <c r="AH184" s="2">
        <f>ROUND(IF($B184="Annuity",SUMIFS('Annuity Prices'!AK:AK,'Annuity Prices'!$B:$B,$D184,'Annuity Prices'!$E:$E,$G184),IF($B184="RAB Short",SUMIFS('RAB Prices Short'!AK:AK,'RAB Prices Short'!$B:$B,'All Prices combined'!$D184,'RAB Prices Short'!$E:$E,'All Prices combined'!$G184),IF($B184="RAB Long",SUMIFS('RAB Prices Long'!AK:AK,'RAB Prices Long'!$B:$B,'All Prices combined'!$D184,'RAB Prices Long'!$E:$E,'All Prices combined'!$G184)))),2)</f>
        <v>1.08</v>
      </c>
      <c r="AI184" s="2">
        <f>ROUND(IF($B184="Annuity",SUMIFS('Annuity Prices'!AL:AL,'Annuity Prices'!$B:$B,$D184,'Annuity Prices'!$E:$E,$G184),IF($B184="RAB Short",SUMIFS('RAB Prices Short'!AL:AL,'RAB Prices Short'!$B:$B,'All Prices combined'!$D184,'RAB Prices Short'!$E:$E,'All Prices combined'!$G184),IF($B184="RAB Long",SUMIFS('RAB Prices Long'!AL:AL,'RAB Prices Long'!$B:$B,'All Prices combined'!$D184,'RAB Prices Long'!$E:$E,'All Prices combined'!$G184)))),2)</f>
        <v>1.1100000000000001</v>
      </c>
      <c r="AJ184" s="2">
        <f>ROUND(IF($B184="Annuity",SUMIFS('Annuity Prices'!AM:AM,'Annuity Prices'!$B:$B,$D184,'Annuity Prices'!$E:$E,$G184),IF($B184="RAB Short",SUMIFS('RAB Prices Short'!AM:AM,'RAB Prices Short'!$B:$B,'All Prices combined'!$D184,'RAB Prices Short'!$E:$E,'All Prices combined'!$G184),IF($B184="RAB Long",SUMIFS('RAB Prices Long'!AM:AM,'RAB Prices Long'!$B:$B,'All Prices combined'!$D184,'RAB Prices Long'!$E:$E,'All Prices combined'!$G184)))),2)</f>
        <v>1.1299999999999999</v>
      </c>
      <c r="AK184" s="2">
        <f>ROUND(IF($B184="Annuity",SUMIFS('Annuity Prices'!AN:AN,'Annuity Prices'!$B:$B,$D184,'Annuity Prices'!$E:$E,$G184),IF($B184="RAB Short",SUMIFS('RAB Prices Short'!AN:AN,'RAB Prices Short'!$B:$B,'All Prices combined'!$D184,'RAB Prices Short'!$E:$E,'All Prices combined'!$G184),IF($B184="RAB Long",SUMIFS('RAB Prices Long'!AN:AN,'RAB Prices Long'!$B:$B,'All Prices combined'!$D184,'RAB Prices Long'!$E:$E,'All Prices combined'!$G184)))),2)</f>
        <v>1.1599999999999999</v>
      </c>
      <c r="AL184" s="2">
        <f>ROUND(IF($B184="Annuity",SUMIFS('Annuity Prices'!AO:AO,'Annuity Prices'!$B:$B,$D184,'Annuity Prices'!$E:$E,$G184),IF($B184="RAB Short",SUMIFS('RAB Prices Short'!AO:AO,'RAB Prices Short'!$B:$B,'All Prices combined'!$D184,'RAB Prices Short'!$E:$E,'All Prices combined'!$G184),IF($B184="RAB Long",SUMIFS('RAB Prices Long'!AO:AO,'RAB Prices Long'!$B:$B,'All Prices combined'!$D184,'RAB Prices Long'!$E:$E,'All Prices combined'!$G184)))),2)</f>
        <v>1.18</v>
      </c>
      <c r="AM184" s="2">
        <f>ROUND(IF($B184="Annuity",SUMIFS('Annuity Prices'!AP:AP,'Annuity Prices'!$B:$B,$D184,'Annuity Prices'!$E:$E,$G184),IF($B184="RAB Short",SUMIFS('RAB Prices Short'!AP:AP,'RAB Prices Short'!$B:$B,'All Prices combined'!$D184,'RAB Prices Short'!$E:$E,'All Prices combined'!$G184),IF($B184="RAB Long",SUMIFS('RAB Prices Long'!AP:AP,'RAB Prices Long'!$B:$B,'All Prices combined'!$D184,'RAB Prices Long'!$E:$E,'All Prices combined'!$G184)))),2)</f>
        <v>1.21</v>
      </c>
      <c r="AN184" s="2">
        <f>ROUND(IF($B184="Annuity",SUMIFS('Annuity Prices'!AQ:AQ,'Annuity Prices'!$B:$B,$D184,'Annuity Prices'!$E:$E,$G184),IF($B184="RAB Short",SUMIFS('RAB Prices Short'!AQ:AQ,'RAB Prices Short'!$B:$B,'All Prices combined'!$D184,'RAB Prices Short'!$E:$E,'All Prices combined'!$G184),IF($B184="RAB Long",SUMIFS('RAB Prices Long'!AQ:AQ,'RAB Prices Long'!$B:$B,'All Prices combined'!$D184,'RAB Prices Long'!$E:$E,'All Prices combined'!$G184)))),2)</f>
        <v>1.24</v>
      </c>
      <c r="AO184" s="2">
        <f>ROUND(IF($B184="Annuity",SUMIFS('Annuity Prices'!AR:AR,'Annuity Prices'!$B:$B,$D184,'Annuity Prices'!$E:$E,$G184),IF($B184="RAB Short",SUMIFS('RAB Prices Short'!AR:AR,'RAB Prices Short'!$B:$B,'All Prices combined'!$D184,'RAB Prices Short'!$E:$E,'All Prices combined'!$G184),IF($B184="RAB Long",SUMIFS('RAB Prices Long'!AR:AR,'RAB Prices Long'!$B:$B,'All Prices combined'!$D184,'RAB Prices Long'!$E:$E,'All Prices combined'!$G184)))),2)</f>
        <v>0.68</v>
      </c>
      <c r="AP184" s="2">
        <f>ROUND(IF($B184="Annuity",SUMIFS('Annuity Prices'!AS:AS,'Annuity Prices'!$B:$B,$D184,'Annuity Prices'!$E:$E,$G184),IF($B184="RAB Short",SUMIFS('RAB Prices Short'!AS:AS,'RAB Prices Short'!$B:$B,'All Prices combined'!$D184,'RAB Prices Short'!$E:$E,'All Prices combined'!$G184),IF($B184="RAB Long",SUMIFS('RAB Prices Long'!AS:AS,'RAB Prices Long'!$B:$B,'All Prices combined'!$D184,'RAB Prices Long'!$E:$E,'All Prices combined'!$G184)))),2)</f>
        <v>0.59</v>
      </c>
      <c r="AQ184" s="2">
        <f>ROUND(IF($B184="Annuity",SUMIFS('Annuity Prices'!AT:AT,'Annuity Prices'!$B:$B,$D184,'Annuity Prices'!$E:$E,$G184),IF($B184="RAB Short",SUMIFS('RAB Prices Short'!AT:AT,'RAB Prices Short'!$B:$B,'All Prices combined'!$D184,'RAB Prices Short'!$E:$E,'All Prices combined'!$G184),IF($B184="RAB Long",SUMIFS('RAB Prices Long'!AT:AT,'RAB Prices Long'!$B:$B,'All Prices combined'!$D184,'RAB Prices Long'!$E:$E,'All Prices combined'!$G184)))),2)</f>
        <v>0.61</v>
      </c>
      <c r="AR184" s="2">
        <f>ROUND(IF($B184="Annuity",SUMIFS('Annuity Prices'!AU:AU,'Annuity Prices'!$B:$B,$D184,'Annuity Prices'!$E:$E,$G184),IF($B184="RAB Short",SUMIFS('RAB Prices Short'!AU:AU,'RAB Prices Short'!$B:$B,'All Prices combined'!$D184,'RAB Prices Short'!$E:$E,'All Prices combined'!$G184),IF($B184="RAB Long",SUMIFS('RAB Prices Long'!AU:AU,'RAB Prices Long'!$B:$B,'All Prices combined'!$D184,'RAB Prices Long'!$E:$E,'All Prices combined'!$G184)))),2)</f>
        <v>0.63</v>
      </c>
      <c r="AS184" s="2">
        <f>ROUND(IF($B184="Annuity",SUMIFS('Annuity Prices'!AV:AV,'Annuity Prices'!$B:$B,$D184,'Annuity Prices'!$E:$E,$G184),IF($B184="RAB Short",SUMIFS('RAB Prices Short'!AV:AV,'RAB Prices Short'!$B:$B,'All Prices combined'!$D184,'RAB Prices Short'!$E:$E,'All Prices combined'!$G184),IF($B184="RAB Long",SUMIFS('RAB Prices Long'!AV:AV,'RAB Prices Long'!$B:$B,'All Prices combined'!$D184,'RAB Prices Long'!$E:$E,'All Prices combined'!$G184)))),2)</f>
        <v>0.65</v>
      </c>
      <c r="AT184" s="2">
        <f>ROUND(IF($B184="Annuity",SUMIFS('Annuity Prices'!AW:AW,'Annuity Prices'!$B:$B,$D184,'Annuity Prices'!$E:$E,$G184),IF($B184="RAB Short",SUMIFS('RAB Prices Short'!AW:AW,'RAB Prices Short'!$B:$B,'All Prices combined'!$D184,'RAB Prices Short'!$E:$E,'All Prices combined'!$G184),IF($B184="RAB Long",SUMIFS('RAB Prices Long'!AW:AW,'RAB Prices Long'!$B:$B,'All Prices combined'!$D184,'RAB Prices Long'!$E:$E,'All Prices combined'!$G184)))),2)</f>
        <v>0.66</v>
      </c>
      <c r="AU184" s="2">
        <f>ROUND(IF($B184="Annuity",SUMIFS('Annuity Prices'!AX:AX,'Annuity Prices'!$B:$B,$D184,'Annuity Prices'!$E:$E,$G184),IF($B184="RAB Short",SUMIFS('RAB Prices Short'!AX:AX,'RAB Prices Short'!$B:$B,'All Prices combined'!$D184,'RAB Prices Short'!$E:$E,'All Prices combined'!$G184),IF($B184="RAB Long",SUMIFS('RAB Prices Long'!AX:AX,'RAB Prices Long'!$B:$B,'All Prices combined'!$D184,'RAB Prices Long'!$E:$E,'All Prices combined'!$G184)))),2)</f>
        <v>0.67</v>
      </c>
      <c r="AV184" s="2">
        <f>ROUND(IF($B184="Annuity",SUMIFS('Annuity Prices'!AY:AY,'Annuity Prices'!$B:$B,$D184,'Annuity Prices'!$E:$E,$G184),IF($B184="RAB Short",SUMIFS('RAB Prices Short'!AY:AY,'RAB Prices Short'!$B:$B,'All Prices combined'!$D184,'RAB Prices Short'!$E:$E,'All Prices combined'!$G184),IF($B184="RAB Long",SUMIFS('RAB Prices Long'!AY:AY,'RAB Prices Long'!$B:$B,'All Prices combined'!$D184,'RAB Prices Long'!$E:$E,'All Prices combined'!$G184)))),2)</f>
        <v>0.69</v>
      </c>
      <c r="AW184" s="2">
        <f>ROUND(IF($B184="Annuity",SUMIFS('Annuity Prices'!AZ:AZ,'Annuity Prices'!$B:$B,$D184,'Annuity Prices'!$E:$E,$G184),IF($B184="RAB Short",SUMIFS('RAB Prices Short'!AZ:AZ,'RAB Prices Short'!$B:$B,'All Prices combined'!$D184,'RAB Prices Short'!$E:$E,'All Prices combined'!$G184),IF($B184="RAB Long",SUMIFS('RAB Prices Long'!AZ:AZ,'RAB Prices Long'!$B:$B,'All Prices combined'!$D184,'RAB Prices Long'!$E:$E,'All Prices combined'!$G184)))),2)</f>
        <v>0.71</v>
      </c>
      <c r="AX184" s="2">
        <f>ROUND(IF($B184="Annuity",SUMIFS('Annuity Prices'!BA:BA,'Annuity Prices'!$B:$B,$D184,'Annuity Prices'!$E:$E,$G184),IF($B184="RAB Short",SUMIFS('RAB Prices Short'!BA:BA,'RAB Prices Short'!$B:$B,'All Prices combined'!$D184,'RAB Prices Short'!$E:$E,'All Prices combined'!$G184),IF($B184="RAB Long",SUMIFS('RAB Prices Long'!BA:BA,'RAB Prices Long'!$B:$B,'All Prices combined'!$D184,'RAB Prices Long'!$E:$E,'All Prices combined'!$G184)))),2)</f>
        <v>0.72</v>
      </c>
      <c r="AY184" s="2">
        <f>ROUND(IF($B184="Annuity",SUMIFS('Annuity Prices'!BB:BB,'Annuity Prices'!$B:$B,$D184,'Annuity Prices'!$E:$E,$G184),IF($B184="RAB Short",SUMIFS('RAB Prices Short'!BB:BB,'RAB Prices Short'!$B:$B,'All Prices combined'!$D184,'RAB Prices Short'!$E:$E,'All Prices combined'!$G184),IF($B184="RAB Long",SUMIFS('RAB Prices Long'!BB:BB,'RAB Prices Long'!$B:$B,'All Prices combined'!$D184,'RAB Prices Long'!$E:$E,'All Prices combined'!$G184)))),2)</f>
        <v>0.74</v>
      </c>
      <c r="AZ184" s="2">
        <f>ROUND(IF($B184="Annuity",SUMIFS('Annuity Prices'!BC:BC,'Annuity Prices'!$B:$B,$D184,'Annuity Prices'!$E:$E,$G184),IF($B184="RAB Short",SUMIFS('RAB Prices Short'!BC:BC,'RAB Prices Short'!$B:$B,'All Prices combined'!$D184,'RAB Prices Short'!$E:$E,'All Prices combined'!$G184),IF($B184="RAB Long",SUMIFS('RAB Prices Long'!BC:BC,'RAB Prices Long'!$B:$B,'All Prices combined'!$D184,'RAB Prices Long'!$E:$E,'All Prices combined'!$G184)))),2)</f>
        <v>0.76</v>
      </c>
      <c r="BA184" s="2">
        <f>ROUND(IF($B184="Annuity",SUMIFS('Annuity Prices'!BD:BD,'Annuity Prices'!$B:$B,$D184,'Annuity Prices'!$E:$E,$G184),IF($B184="RAB Short",SUMIFS('RAB Prices Short'!BD:BD,'RAB Prices Short'!$B:$B,'All Prices combined'!$D184,'RAB Prices Short'!$E:$E,'All Prices combined'!$G184),IF($B184="RAB Long",SUMIFS('RAB Prices Long'!BD:BD,'RAB Prices Long'!$B:$B,'All Prices combined'!$D184,'RAB Prices Long'!$E:$E,'All Prices combined'!$G184)))),2)</f>
        <v>0.78</v>
      </c>
      <c r="BB184" s="2">
        <f>ROUND(IF($B184="Annuity",SUMIFS('Annuity Prices'!BE:BE,'Annuity Prices'!$B:$B,$D184,'Annuity Prices'!$E:$E,$G184),IF($B184="RAB Short",SUMIFS('RAB Prices Short'!BE:BE,'RAB Prices Short'!$B:$B,'All Prices combined'!$D184,'RAB Prices Short'!$E:$E,'All Prices combined'!$G184),IF($B184="RAB Long",SUMIFS('RAB Prices Long'!BE:BE,'RAB Prices Long'!$B:$B,'All Prices combined'!$D184,'RAB Prices Long'!$E:$E,'All Prices combined'!$G184)))),2)</f>
        <v>0.79</v>
      </c>
      <c r="BC184" s="2">
        <f>ROUND(IF($B184="Annuity",SUMIFS('Annuity Prices'!BF:BF,'Annuity Prices'!$B:$B,$D184,'Annuity Prices'!$E:$E,$G184),IF($B184="RAB Short",SUMIFS('RAB Prices Short'!BF:BF,'RAB Prices Short'!$B:$B,'All Prices combined'!$D184,'RAB Prices Short'!$E:$E,'All Prices combined'!$G184),IF($B184="RAB Long",SUMIFS('RAB Prices Long'!BF:BF,'RAB Prices Long'!$B:$B,'All Prices combined'!$D184,'RAB Prices Long'!$E:$E,'All Prices combined'!$G184)))),2)</f>
        <v>0.81</v>
      </c>
      <c r="BD184" s="2">
        <f>ROUND(IF($B184="Annuity",SUMIFS('Annuity Prices'!BG:BG,'Annuity Prices'!$B:$B,$D184,'Annuity Prices'!$E:$E,$G184),IF($B184="RAB Short",SUMIFS('RAB Prices Short'!BG:BG,'RAB Prices Short'!$B:$B,'All Prices combined'!$D184,'RAB Prices Short'!$E:$E,'All Prices combined'!$G184),IF($B184="RAB Long",SUMIFS('RAB Prices Long'!BG:BG,'RAB Prices Long'!$B:$B,'All Prices combined'!$D184,'RAB Prices Long'!$E:$E,'All Prices combined'!$G184)))),2)</f>
        <v>0.83</v>
      </c>
      <c r="BE184" s="2">
        <f>ROUND(IF($B184="Annuity",SUMIFS('Annuity Prices'!BH:BH,'Annuity Prices'!$B:$B,$D184,'Annuity Prices'!$E:$E,$G184),IF($B184="RAB Short",SUMIFS('RAB Prices Short'!BH:BH,'RAB Prices Short'!$B:$B,'All Prices combined'!$D184,'RAB Prices Short'!$E:$E,'All Prices combined'!$G184),IF($B184="RAB Long",SUMIFS('RAB Prices Long'!BH:BH,'RAB Prices Long'!$B:$B,'All Prices combined'!$D184,'RAB Prices Long'!$E:$E,'All Prices combined'!$G184)))),2)</f>
        <v>0.86</v>
      </c>
      <c r="BF184" s="2">
        <f>ROUND(IF($B184="Annuity",SUMIFS('Annuity Prices'!BI:BI,'Annuity Prices'!$B:$B,$D184,'Annuity Prices'!$E:$E,$G184),IF($B184="RAB Short",SUMIFS('RAB Prices Short'!BI:BI,'RAB Prices Short'!$B:$B,'All Prices combined'!$D184,'RAB Prices Short'!$E:$E,'All Prices combined'!$G184),IF($B184="RAB Long",SUMIFS('RAB Prices Long'!BI:BI,'RAB Prices Long'!$B:$B,'All Prices combined'!$D184,'RAB Prices Long'!$E:$E,'All Prices combined'!$G184)))),2)</f>
        <v>0.87</v>
      </c>
      <c r="BG184" s="2">
        <f>ROUND(IF($B184="Annuity",SUMIFS('Annuity Prices'!BJ:BJ,'Annuity Prices'!$B:$B,$D184,'Annuity Prices'!$E:$E,$G184),IF($B184="RAB Short",SUMIFS('RAB Prices Short'!BJ:BJ,'RAB Prices Short'!$B:$B,'All Prices combined'!$D184,'RAB Prices Short'!$E:$E,'All Prices combined'!$G184),IF($B184="RAB Long",SUMIFS('RAB Prices Long'!BJ:BJ,'RAB Prices Long'!$B:$B,'All Prices combined'!$D184,'RAB Prices Long'!$E:$E,'All Prices combined'!$G184)))),2)</f>
        <v>0.89</v>
      </c>
      <c r="BH184" s="2">
        <f>ROUND(IF($B184="Annuity",SUMIFS('Annuity Prices'!BK:BK,'Annuity Prices'!$B:$B,$D184,'Annuity Prices'!$E:$E,$G184),IF($B184="RAB Short",SUMIFS('RAB Prices Short'!BK:BK,'RAB Prices Short'!$B:$B,'All Prices combined'!$D184,'RAB Prices Short'!$E:$E,'All Prices combined'!$G184),IF($B184="RAB Long",SUMIFS('RAB Prices Long'!BK:BK,'RAB Prices Long'!$B:$B,'All Prices combined'!$D184,'RAB Prices Long'!$E:$E,'All Prices combined'!$G184)))),2)</f>
        <v>0.92</v>
      </c>
      <c r="BI184" s="2">
        <f>ROUND(IF($B184="Annuity",SUMIFS('Annuity Prices'!BL:BL,'Annuity Prices'!$B:$B,$D184,'Annuity Prices'!$E:$E,$G184),IF($B184="RAB Short",SUMIFS('RAB Prices Short'!BL:BL,'RAB Prices Short'!$B:$B,'All Prices combined'!$D184,'RAB Prices Short'!$E:$E,'All Prices combined'!$G184),IF($B184="RAB Long",SUMIFS('RAB Prices Long'!BL:BL,'RAB Prices Long'!$B:$B,'All Prices combined'!$D184,'RAB Prices Long'!$E:$E,'All Prices combined'!$G184)))),2)</f>
        <v>0.94</v>
      </c>
      <c r="BJ184" s="2">
        <f>ROUND(IF($B184="Annuity",SUMIFS('Annuity Prices'!BM:BM,'Annuity Prices'!$B:$B,$D184,'Annuity Prices'!$E:$E,$G184),IF($B184="RAB Short",SUMIFS('RAB Prices Short'!BM:BM,'RAB Prices Short'!$B:$B,'All Prices combined'!$D184,'RAB Prices Short'!$E:$E,'All Prices combined'!$G184),IF($B184="RAB Long",SUMIFS('RAB Prices Long'!BM:BM,'RAB Prices Long'!$B:$B,'All Prices combined'!$D184,'RAB Prices Long'!$E:$E,'All Prices combined'!$G184)))),2)</f>
        <v>0.96</v>
      </c>
      <c r="BK184" s="2">
        <f>ROUND(IF($B184="Annuity",SUMIFS('Annuity Prices'!BN:BN,'Annuity Prices'!$B:$B,$D184,'Annuity Prices'!$E:$E,$G184),IF($B184="RAB Short",SUMIFS('RAB Prices Short'!BN:BN,'RAB Prices Short'!$B:$B,'All Prices combined'!$D184,'RAB Prices Short'!$E:$E,'All Prices combined'!$G184),IF($B184="RAB Long",SUMIFS('RAB Prices Long'!BN:BN,'RAB Prices Long'!$B:$B,'All Prices combined'!$D184,'RAB Prices Long'!$E:$E,'All Prices combined'!$G184)))),2)</f>
        <v>0.98</v>
      </c>
      <c r="BL184" s="2">
        <f>ROUND(IF($B184="Annuity",SUMIFS('Annuity Prices'!BO:BO,'Annuity Prices'!$B:$B,$D184,'Annuity Prices'!$E:$E,$G184),IF($B184="RAB Short",SUMIFS('RAB Prices Short'!BO:BO,'RAB Prices Short'!$B:$B,'All Prices combined'!$D184,'RAB Prices Short'!$E:$E,'All Prices combined'!$G184),IF($B184="RAB Long",SUMIFS('RAB Prices Long'!BO:BO,'RAB Prices Long'!$B:$B,'All Prices combined'!$D184,'RAB Prices Long'!$E:$E,'All Prices combined'!$G184)))),2)</f>
        <v>1.01</v>
      </c>
      <c r="BM184" s="2">
        <f>ROUND(IF($B184="Annuity",SUMIFS('Annuity Prices'!BP:BP,'Annuity Prices'!$B:$B,$D184,'Annuity Prices'!$E:$E,$G184),IF($B184="RAB Short",SUMIFS('RAB Prices Short'!BP:BP,'RAB Prices Short'!$B:$B,'All Prices combined'!$D184,'RAB Prices Short'!$E:$E,'All Prices combined'!$G184),IF($B184="RAB Long",SUMIFS('RAB Prices Long'!BP:BP,'RAB Prices Long'!$B:$B,'All Prices combined'!$D184,'RAB Prices Long'!$E:$E,'All Prices combined'!$G184)))),2)</f>
        <v>1.03</v>
      </c>
      <c r="BN184" s="2">
        <f>ROUND(IF($B184="Annuity",SUMIFS('Annuity Prices'!BQ:BQ,'Annuity Prices'!$B:$B,$D184,'Annuity Prices'!$E:$E,$G184),IF($B184="RAB Short",SUMIFS('RAB Prices Short'!BQ:BQ,'RAB Prices Short'!$B:$B,'All Prices combined'!$D184,'RAB Prices Short'!$E:$E,'All Prices combined'!$G184),IF($B184="RAB Long",SUMIFS('RAB Prices Long'!BQ:BQ,'RAB Prices Long'!$B:$B,'All Prices combined'!$D184,'RAB Prices Long'!$E:$E,'All Prices combined'!$G184)))),2)</f>
        <v>1.05</v>
      </c>
      <c r="BO184" s="2">
        <f>ROUND(IF($B184="Annuity",SUMIFS('Annuity Prices'!BR:BR,'Annuity Prices'!$B:$B,$D184,'Annuity Prices'!$E:$E,$G184),IF($B184="RAB Short",SUMIFS('RAB Prices Short'!BR:BR,'RAB Prices Short'!$B:$B,'All Prices combined'!$D184,'RAB Prices Short'!$E:$E,'All Prices combined'!$G184),IF($B184="RAB Long",SUMIFS('RAB Prices Long'!BR:BR,'RAB Prices Long'!$B:$B,'All Prices combined'!$D184,'RAB Prices Long'!$E:$E,'All Prices combined'!$G184)))),2)</f>
        <v>1.08</v>
      </c>
      <c r="BP184" s="2">
        <f>ROUND(IF($B184="Annuity",SUMIFS('Annuity Prices'!BS:BS,'Annuity Prices'!$B:$B,$D184,'Annuity Prices'!$E:$E,$G184),IF($B184="RAB Short",SUMIFS('RAB Prices Short'!BS:BS,'RAB Prices Short'!$B:$B,'All Prices combined'!$D184,'RAB Prices Short'!$E:$E,'All Prices combined'!$G184),IF($B184="RAB Long",SUMIFS('RAB Prices Long'!BS:BS,'RAB Prices Long'!$B:$B,'All Prices combined'!$D184,'RAB Prices Long'!$E:$E,'All Prices combined'!$G184)))),2)</f>
        <v>1.1100000000000001</v>
      </c>
      <c r="BQ184" s="2">
        <f>ROUND(IF($B184="Annuity",SUMIFS('Annuity Prices'!BT:BT,'Annuity Prices'!$B:$B,$D184,'Annuity Prices'!$E:$E,$G184),IF($B184="RAB Short",SUMIFS('RAB Prices Short'!BT:BT,'RAB Prices Short'!$B:$B,'All Prices combined'!$D184,'RAB Prices Short'!$E:$E,'All Prices combined'!$G184),IF($B184="RAB Long",SUMIFS('RAB Prices Long'!BT:BT,'RAB Prices Long'!$B:$B,'All Prices combined'!$D184,'RAB Prices Long'!$E:$E,'All Prices combined'!$G184)))),2)</f>
        <v>1.1299999999999999</v>
      </c>
      <c r="BR184" s="2">
        <f>ROUND(IF($B184="Annuity",SUMIFS('Annuity Prices'!BU:BU,'Annuity Prices'!$B:$B,$D184,'Annuity Prices'!$E:$E,$G184),IF($B184="RAB Short",SUMIFS('RAB Prices Short'!BU:BU,'RAB Prices Short'!$B:$B,'All Prices combined'!$D184,'RAB Prices Short'!$E:$E,'All Prices combined'!$G184),IF($B184="RAB Long",SUMIFS('RAB Prices Long'!BU:BU,'RAB Prices Long'!$B:$B,'All Prices combined'!$D184,'RAB Prices Long'!$E:$E,'All Prices combined'!$G184)))),2)</f>
        <v>1.1599999999999999</v>
      </c>
      <c r="BS184" s="2">
        <f>ROUND(IF($B184="Annuity",SUMIFS('Annuity Prices'!BV:BV,'Annuity Prices'!$B:$B,$D184,'Annuity Prices'!$E:$E,$G184),IF($B184="RAB Short",SUMIFS('RAB Prices Short'!BV:BV,'RAB Prices Short'!$B:$B,'All Prices combined'!$D184,'RAB Prices Short'!$E:$E,'All Prices combined'!$G184),IF($B184="RAB Long",SUMIFS('RAB Prices Long'!BV:BV,'RAB Prices Long'!$B:$B,'All Prices combined'!$D184,'RAB Prices Long'!$E:$E,'All Prices combined'!$G184)))),2)</f>
        <v>1.18</v>
      </c>
      <c r="BT184" s="2">
        <f>ROUND(IF($B184="Annuity",SUMIFS('Annuity Prices'!BW:BW,'Annuity Prices'!$B:$B,$D184,'Annuity Prices'!$E:$E,$G184),IF($B184="RAB Short",SUMIFS('RAB Prices Short'!BW:BW,'RAB Prices Short'!$B:$B,'All Prices combined'!$D184,'RAB Prices Short'!$E:$E,'All Prices combined'!$G184),IF($B184="RAB Long",SUMIFS('RAB Prices Long'!BW:BW,'RAB Prices Long'!$B:$B,'All Prices combined'!$D184,'RAB Prices Long'!$E:$E,'All Prices combined'!$G184)))),2)</f>
        <v>1.21</v>
      </c>
      <c r="BU184" s="2">
        <f>ROUND(IF($B184="Annuity",SUMIFS('Annuity Prices'!BX:BX,'Annuity Prices'!$B:$B,$D184,'Annuity Prices'!$E:$E,$G184),IF($B184="RAB Short",SUMIFS('RAB Prices Short'!BX:BX,'RAB Prices Short'!$B:$B,'All Prices combined'!$D184,'RAB Prices Short'!$E:$E,'All Prices combined'!$G184),IF($B184="RAB Long",SUMIFS('RAB Prices Long'!BX:BX,'RAB Prices Long'!$B:$B,'All Prices combined'!$D184,'RAB Prices Long'!$E:$E,'All Prices combined'!$G184)))),2)</f>
        <v>1.24</v>
      </c>
    </row>
    <row r="185" spans="2:73" x14ac:dyDescent="0.25">
      <c r="B185" t="s">
        <v>37</v>
      </c>
      <c r="C185" s="1">
        <v>30</v>
      </c>
      <c r="D185" s="1" t="s">
        <v>217</v>
      </c>
      <c r="E185" s="1" t="s">
        <v>209</v>
      </c>
      <c r="F185" s="1">
        <v>30</v>
      </c>
      <c r="G185" s="1" t="s">
        <v>42</v>
      </c>
      <c r="H185" s="1"/>
      <c r="I185" s="2">
        <f>ROUND(IF($B185="Annuity",SUMIFS('Annuity Prices'!L:L,'Annuity Prices'!$B:$B,$D185,'Annuity Prices'!$E:$E,$G185),IF($B185="RAB Short",SUMIFS('RAB Prices Short'!L:L,'RAB Prices Short'!$B:$B,'All Prices combined'!$D185,'RAB Prices Short'!$E:$E,'All Prices combined'!$G185),IF($B185="RAB Long",SUMIFS('RAB Prices Long'!L:L,'RAB Prices Long'!$B:$B,'All Prices combined'!$D185,'RAB Prices Long'!$E:$E,'All Prices combined'!$G185)))),2)</f>
        <v>31.93</v>
      </c>
      <c r="J185" s="2">
        <f>ROUND(IF($B185="Annuity",SUMIFS('Annuity Prices'!M:M,'Annuity Prices'!$B:$B,$D185,'Annuity Prices'!$E:$E,$G185),IF($B185="RAB Short",SUMIFS('RAB Prices Short'!M:M,'RAB Prices Short'!$B:$B,'All Prices combined'!$D185,'RAB Prices Short'!$E:$E,'All Prices combined'!$G185),IF($B185="RAB Long",SUMIFS('RAB Prices Long'!M:M,'RAB Prices Long'!$B:$B,'All Prices combined'!$D185,'RAB Prices Long'!$E:$E,'All Prices combined'!$G185)))),2)</f>
        <v>32.840000000000003</v>
      </c>
      <c r="K185" s="2">
        <f>ROUND(IF($B185="Annuity",SUMIFS('Annuity Prices'!N:N,'Annuity Prices'!$B:$B,$D185,'Annuity Prices'!$E:$E,$G185),IF($B185="RAB Short",SUMIFS('RAB Prices Short'!N:N,'RAB Prices Short'!$B:$B,'All Prices combined'!$D185,'RAB Prices Short'!$E:$E,'All Prices combined'!$G185),IF($B185="RAB Long",SUMIFS('RAB Prices Long'!N:N,'RAB Prices Long'!$B:$B,'All Prices combined'!$D185,'RAB Prices Long'!$E:$E,'All Prices combined'!$G185)))),2)</f>
        <v>33.79</v>
      </c>
      <c r="L185" s="2">
        <f>ROUND(IF($B185="Annuity",SUMIFS('Annuity Prices'!O:O,'Annuity Prices'!$B:$B,$D185,'Annuity Prices'!$E:$E,$G185),IF($B185="RAB Short",SUMIFS('RAB Prices Short'!O:O,'RAB Prices Short'!$B:$B,'All Prices combined'!$D185,'RAB Prices Short'!$E:$E,'All Prices combined'!$G185),IF($B185="RAB Long",SUMIFS('RAB Prices Long'!O:O,'RAB Prices Long'!$B:$B,'All Prices combined'!$D185,'RAB Prices Long'!$E:$E,'All Prices combined'!$G185)))),2)</f>
        <v>34.76</v>
      </c>
      <c r="M185" s="2">
        <f>ROUND(IF($B185="Annuity",SUMIFS('Annuity Prices'!P:P,'Annuity Prices'!$B:$B,$D185,'Annuity Prices'!$E:$E,$G185),IF($B185="RAB Short",SUMIFS('RAB Prices Short'!P:P,'RAB Prices Short'!$B:$B,'All Prices combined'!$D185,'RAB Prices Short'!$E:$E,'All Prices combined'!$G185),IF($B185="RAB Long",SUMIFS('RAB Prices Long'!P:P,'RAB Prices Long'!$B:$B,'All Prices combined'!$D185,'RAB Prices Long'!$E:$E,'All Prices combined'!$G185)))),2)</f>
        <v>58.47</v>
      </c>
      <c r="N185" s="2">
        <f>ROUND(IF($B185="Annuity",SUMIFS('Annuity Prices'!Q:Q,'Annuity Prices'!$B:$B,$D185,'Annuity Prices'!$E:$E,$G185),IF($B185="RAB Short",SUMIFS('RAB Prices Short'!Q:Q,'RAB Prices Short'!$B:$B,'All Prices combined'!$D185,'RAB Prices Short'!$E:$E,'All Prices combined'!$G185),IF($B185="RAB Long",SUMIFS('RAB Prices Long'!Q:Q,'RAB Prices Long'!$B:$B,'All Prices combined'!$D185,'RAB Prices Long'!$E:$E,'All Prices combined'!$G185)))),2)</f>
        <v>59.93</v>
      </c>
      <c r="O185" s="2">
        <f>ROUND(IF($B185="Annuity",SUMIFS('Annuity Prices'!R:R,'Annuity Prices'!$B:$B,$D185,'Annuity Prices'!$E:$E,$G185),IF($B185="RAB Short",SUMIFS('RAB Prices Short'!R:R,'RAB Prices Short'!$B:$B,'All Prices combined'!$D185,'RAB Prices Short'!$E:$E,'All Prices combined'!$G185),IF($B185="RAB Long",SUMIFS('RAB Prices Long'!R:R,'RAB Prices Long'!$B:$B,'All Prices combined'!$D185,'RAB Prices Long'!$E:$E,'All Prices combined'!$G185)))),2)</f>
        <v>61.43</v>
      </c>
      <c r="P185" s="2">
        <f>ROUND(IF($B185="Annuity",SUMIFS('Annuity Prices'!S:S,'Annuity Prices'!$B:$B,$D185,'Annuity Prices'!$E:$E,$G185),IF($B185="RAB Short",SUMIFS('RAB Prices Short'!S:S,'RAB Prices Short'!$B:$B,'All Prices combined'!$D185,'RAB Prices Short'!$E:$E,'All Prices combined'!$G185),IF($B185="RAB Long",SUMIFS('RAB Prices Long'!S:S,'RAB Prices Long'!$B:$B,'All Prices combined'!$D185,'RAB Prices Long'!$E:$E,'All Prices combined'!$G185)))),2)</f>
        <v>62.96</v>
      </c>
      <c r="Q185" s="2">
        <f>ROUND(IF($B185="Annuity",SUMIFS('Annuity Prices'!T:T,'Annuity Prices'!$B:$B,$D185,'Annuity Prices'!$E:$E,$G185),IF($B185="RAB Short",SUMIFS('RAB Prices Short'!T:T,'RAB Prices Short'!$B:$B,'All Prices combined'!$D185,'RAB Prices Short'!$E:$E,'All Prices combined'!$G185),IF($B185="RAB Long",SUMIFS('RAB Prices Long'!T:T,'RAB Prices Long'!$B:$B,'All Prices combined'!$D185,'RAB Prices Long'!$E:$E,'All Prices combined'!$G185)))),2)</f>
        <v>64.27</v>
      </c>
      <c r="R185" s="2">
        <f>ROUND(IF($B185="Annuity",SUMIFS('Annuity Prices'!U:U,'Annuity Prices'!$B:$B,$D185,'Annuity Prices'!$E:$E,$G185),IF($B185="RAB Short",SUMIFS('RAB Prices Short'!U:U,'RAB Prices Short'!$B:$B,'All Prices combined'!$D185,'RAB Prices Short'!$E:$E,'All Prices combined'!$G185),IF($B185="RAB Long",SUMIFS('RAB Prices Long'!U:U,'RAB Prices Long'!$B:$B,'All Prices combined'!$D185,'RAB Prices Long'!$E:$E,'All Prices combined'!$G185)))),2)</f>
        <v>65.87</v>
      </c>
      <c r="S185" s="2">
        <f>ROUND(IF($B185="Annuity",SUMIFS('Annuity Prices'!V:V,'Annuity Prices'!$B:$B,$D185,'Annuity Prices'!$E:$E,$G185),IF($B185="RAB Short",SUMIFS('RAB Prices Short'!V:V,'RAB Prices Short'!$B:$B,'All Prices combined'!$D185,'RAB Prices Short'!$E:$E,'All Prices combined'!$G185),IF($B185="RAB Long",SUMIFS('RAB Prices Long'!V:V,'RAB Prices Long'!$B:$B,'All Prices combined'!$D185,'RAB Prices Long'!$E:$E,'All Prices combined'!$G185)))),2)</f>
        <v>67.52</v>
      </c>
      <c r="T185" s="2">
        <f>ROUND(IF($B185="Annuity",SUMIFS('Annuity Prices'!W:W,'Annuity Prices'!$B:$B,$D185,'Annuity Prices'!$E:$E,$G185),IF($B185="RAB Short",SUMIFS('RAB Prices Short'!W:W,'RAB Prices Short'!$B:$B,'All Prices combined'!$D185,'RAB Prices Short'!$E:$E,'All Prices combined'!$G185),IF($B185="RAB Long",SUMIFS('RAB Prices Long'!W:W,'RAB Prices Long'!$B:$B,'All Prices combined'!$D185,'RAB Prices Long'!$E:$E,'All Prices combined'!$G185)))),2)</f>
        <v>69.209999999999994</v>
      </c>
      <c r="U185" s="2">
        <f>ROUND(IF($B185="Annuity",SUMIFS('Annuity Prices'!X:X,'Annuity Prices'!$B:$B,$D185,'Annuity Prices'!$E:$E,$G185),IF($B185="RAB Short",SUMIFS('RAB Prices Short'!X:X,'RAB Prices Short'!$B:$B,'All Prices combined'!$D185,'RAB Prices Short'!$E:$E,'All Prices combined'!$G185),IF($B185="RAB Long",SUMIFS('RAB Prices Long'!X:X,'RAB Prices Long'!$B:$B,'All Prices combined'!$D185,'RAB Prices Long'!$E:$E,'All Prices combined'!$G185)))),2)</f>
        <v>70.64</v>
      </c>
      <c r="V185" s="2">
        <f>ROUND(IF($B185="Annuity",SUMIFS('Annuity Prices'!Y:Y,'Annuity Prices'!$B:$B,$D185,'Annuity Prices'!$E:$E,$G185),IF($B185="RAB Short",SUMIFS('RAB Prices Short'!Y:Y,'RAB Prices Short'!$B:$B,'All Prices combined'!$D185,'RAB Prices Short'!$E:$E,'All Prices combined'!$G185),IF($B185="RAB Long",SUMIFS('RAB Prices Long'!Y:Y,'RAB Prices Long'!$B:$B,'All Prices combined'!$D185,'RAB Prices Long'!$E:$E,'All Prices combined'!$G185)))),2)</f>
        <v>72.400000000000006</v>
      </c>
      <c r="W185" s="2">
        <f>ROUND(IF($B185="Annuity",SUMIFS('Annuity Prices'!Z:Z,'Annuity Prices'!$B:$B,$D185,'Annuity Prices'!$E:$E,$G185),IF($B185="RAB Short",SUMIFS('RAB Prices Short'!Z:Z,'RAB Prices Short'!$B:$B,'All Prices combined'!$D185,'RAB Prices Short'!$E:$E,'All Prices combined'!$G185),IF($B185="RAB Long",SUMIFS('RAB Prices Long'!Z:Z,'RAB Prices Long'!$B:$B,'All Prices combined'!$D185,'RAB Prices Long'!$E:$E,'All Prices combined'!$G185)))),2)</f>
        <v>74.209999999999994</v>
      </c>
      <c r="X185" s="2">
        <f>ROUND(IF($B185="Annuity",SUMIFS('Annuity Prices'!AA:AA,'Annuity Prices'!$B:$B,$D185,'Annuity Prices'!$E:$E,$G185),IF($B185="RAB Short",SUMIFS('RAB Prices Short'!AA:AA,'RAB Prices Short'!$B:$B,'All Prices combined'!$D185,'RAB Prices Short'!$E:$E,'All Prices combined'!$G185),IF($B185="RAB Long",SUMIFS('RAB Prices Long'!AA:AA,'RAB Prices Long'!$B:$B,'All Prices combined'!$D185,'RAB Prices Long'!$E:$E,'All Prices combined'!$G185)))),2)</f>
        <v>76.069999999999993</v>
      </c>
      <c r="Y185" s="2">
        <f>ROUND(IF($B185="Annuity",SUMIFS('Annuity Prices'!AB:AB,'Annuity Prices'!$B:$B,$D185,'Annuity Prices'!$E:$E,$G185),IF($B185="RAB Short",SUMIFS('RAB Prices Short'!AB:AB,'RAB Prices Short'!$B:$B,'All Prices combined'!$D185,'RAB Prices Short'!$E:$E,'All Prices combined'!$G185),IF($B185="RAB Long",SUMIFS('RAB Prices Long'!AB:AB,'RAB Prices Long'!$B:$B,'All Prices combined'!$D185,'RAB Prices Long'!$E:$E,'All Prices combined'!$G185)))),2)</f>
        <v>77.64</v>
      </c>
      <c r="Z185" s="2">
        <f>ROUND(IF($B185="Annuity",SUMIFS('Annuity Prices'!AC:AC,'Annuity Prices'!$B:$B,$D185,'Annuity Prices'!$E:$E,$G185),IF($B185="RAB Short",SUMIFS('RAB Prices Short'!AC:AC,'RAB Prices Short'!$B:$B,'All Prices combined'!$D185,'RAB Prices Short'!$E:$E,'All Prices combined'!$G185),IF($B185="RAB Long",SUMIFS('RAB Prices Long'!AC:AC,'RAB Prices Long'!$B:$B,'All Prices combined'!$D185,'RAB Prices Long'!$E:$E,'All Prices combined'!$G185)))),2)</f>
        <v>79.58</v>
      </c>
      <c r="AA185" s="2">
        <f>ROUND(IF($B185="Annuity",SUMIFS('Annuity Prices'!AD:AD,'Annuity Prices'!$B:$B,$D185,'Annuity Prices'!$E:$E,$G185),IF($B185="RAB Short",SUMIFS('RAB Prices Short'!AD:AD,'RAB Prices Short'!$B:$B,'All Prices combined'!$D185,'RAB Prices Short'!$E:$E,'All Prices combined'!$G185),IF($B185="RAB Long",SUMIFS('RAB Prices Long'!AD:AD,'RAB Prices Long'!$B:$B,'All Prices combined'!$D185,'RAB Prices Long'!$E:$E,'All Prices combined'!$G185)))),2)</f>
        <v>81.569999999999993</v>
      </c>
      <c r="AB185" s="2">
        <f>ROUND(IF($B185="Annuity",SUMIFS('Annuity Prices'!AE:AE,'Annuity Prices'!$B:$B,$D185,'Annuity Prices'!$E:$E,$G185),IF($B185="RAB Short",SUMIFS('RAB Prices Short'!AE:AE,'RAB Prices Short'!$B:$B,'All Prices combined'!$D185,'RAB Prices Short'!$E:$E,'All Prices combined'!$G185),IF($B185="RAB Long",SUMIFS('RAB Prices Long'!AE:AE,'RAB Prices Long'!$B:$B,'All Prices combined'!$D185,'RAB Prices Long'!$E:$E,'All Prices combined'!$G185)))),2)</f>
        <v>83.61</v>
      </c>
      <c r="AC185" s="2">
        <f>ROUND(IF($B185="Annuity",SUMIFS('Annuity Prices'!AF:AF,'Annuity Prices'!$B:$B,$D185,'Annuity Prices'!$E:$E,$G185),IF($B185="RAB Short",SUMIFS('RAB Prices Short'!AF:AF,'RAB Prices Short'!$B:$B,'All Prices combined'!$D185,'RAB Prices Short'!$E:$E,'All Prices combined'!$G185),IF($B185="RAB Long",SUMIFS('RAB Prices Long'!AF:AF,'RAB Prices Long'!$B:$B,'All Prices combined'!$D185,'RAB Prices Long'!$E:$E,'All Prices combined'!$G185)))),2)</f>
        <v>85.34</v>
      </c>
      <c r="AD185" s="2">
        <f>ROUND(IF($B185="Annuity",SUMIFS('Annuity Prices'!AG:AG,'Annuity Prices'!$B:$B,$D185,'Annuity Prices'!$E:$E,$G185),IF($B185="RAB Short",SUMIFS('RAB Prices Short'!AG:AG,'RAB Prices Short'!$B:$B,'All Prices combined'!$D185,'RAB Prices Short'!$E:$E,'All Prices combined'!$G185),IF($B185="RAB Long",SUMIFS('RAB Prices Long'!AG:AG,'RAB Prices Long'!$B:$B,'All Prices combined'!$D185,'RAB Prices Long'!$E:$E,'All Prices combined'!$G185)))),2)</f>
        <v>87.48</v>
      </c>
      <c r="AE185" s="2">
        <f>ROUND(IF($B185="Annuity",SUMIFS('Annuity Prices'!AH:AH,'Annuity Prices'!$B:$B,$D185,'Annuity Prices'!$E:$E,$G185),IF($B185="RAB Short",SUMIFS('RAB Prices Short'!AH:AH,'RAB Prices Short'!$B:$B,'All Prices combined'!$D185,'RAB Prices Short'!$E:$E,'All Prices combined'!$G185),IF($B185="RAB Long",SUMIFS('RAB Prices Long'!AH:AH,'RAB Prices Long'!$B:$B,'All Prices combined'!$D185,'RAB Prices Long'!$E:$E,'All Prices combined'!$G185)))),2)</f>
        <v>89.66</v>
      </c>
      <c r="AF185" s="2">
        <f>ROUND(IF($B185="Annuity",SUMIFS('Annuity Prices'!AI:AI,'Annuity Prices'!$B:$B,$D185,'Annuity Prices'!$E:$E,$G185),IF($B185="RAB Short",SUMIFS('RAB Prices Short'!AI:AI,'RAB Prices Short'!$B:$B,'All Prices combined'!$D185,'RAB Prices Short'!$E:$E,'All Prices combined'!$G185),IF($B185="RAB Long",SUMIFS('RAB Prices Long'!AI:AI,'RAB Prices Long'!$B:$B,'All Prices combined'!$D185,'RAB Prices Long'!$E:$E,'All Prices combined'!$G185)))),2)</f>
        <v>91.9</v>
      </c>
      <c r="AG185" s="2">
        <f>ROUND(IF($B185="Annuity",SUMIFS('Annuity Prices'!AJ:AJ,'Annuity Prices'!$B:$B,$D185,'Annuity Prices'!$E:$E,$G185),IF($B185="RAB Short",SUMIFS('RAB Prices Short'!AJ:AJ,'RAB Prices Short'!$B:$B,'All Prices combined'!$D185,'RAB Prices Short'!$E:$E,'All Prices combined'!$G185),IF($B185="RAB Long",SUMIFS('RAB Prices Long'!AJ:AJ,'RAB Prices Long'!$B:$B,'All Prices combined'!$D185,'RAB Prices Long'!$E:$E,'All Prices combined'!$G185)))),2)</f>
        <v>93.81</v>
      </c>
      <c r="AH185" s="2">
        <f>ROUND(IF($B185="Annuity",SUMIFS('Annuity Prices'!AK:AK,'Annuity Prices'!$B:$B,$D185,'Annuity Prices'!$E:$E,$G185),IF($B185="RAB Short",SUMIFS('RAB Prices Short'!AK:AK,'RAB Prices Short'!$B:$B,'All Prices combined'!$D185,'RAB Prices Short'!$E:$E,'All Prices combined'!$G185),IF($B185="RAB Long",SUMIFS('RAB Prices Long'!AK:AK,'RAB Prices Long'!$B:$B,'All Prices combined'!$D185,'RAB Prices Long'!$E:$E,'All Prices combined'!$G185)))),2)</f>
        <v>96.15</v>
      </c>
      <c r="AI185" s="2">
        <f>ROUND(IF($B185="Annuity",SUMIFS('Annuity Prices'!AL:AL,'Annuity Prices'!$B:$B,$D185,'Annuity Prices'!$E:$E,$G185),IF($B185="RAB Short",SUMIFS('RAB Prices Short'!AL:AL,'RAB Prices Short'!$B:$B,'All Prices combined'!$D185,'RAB Prices Short'!$E:$E,'All Prices combined'!$G185),IF($B185="RAB Long",SUMIFS('RAB Prices Long'!AL:AL,'RAB Prices Long'!$B:$B,'All Prices combined'!$D185,'RAB Prices Long'!$E:$E,'All Prices combined'!$G185)))),2)</f>
        <v>98.56</v>
      </c>
      <c r="AJ185" s="2">
        <f>ROUND(IF($B185="Annuity",SUMIFS('Annuity Prices'!AM:AM,'Annuity Prices'!$B:$B,$D185,'Annuity Prices'!$E:$E,$G185),IF($B185="RAB Short",SUMIFS('RAB Prices Short'!AM:AM,'RAB Prices Short'!$B:$B,'All Prices combined'!$D185,'RAB Prices Short'!$E:$E,'All Prices combined'!$G185),IF($B185="RAB Long",SUMIFS('RAB Prices Long'!AM:AM,'RAB Prices Long'!$B:$B,'All Prices combined'!$D185,'RAB Prices Long'!$E:$E,'All Prices combined'!$G185)))),2)</f>
        <v>101.02</v>
      </c>
      <c r="AK185" s="2">
        <f>ROUND(IF($B185="Annuity",SUMIFS('Annuity Prices'!AN:AN,'Annuity Prices'!$B:$B,$D185,'Annuity Prices'!$E:$E,$G185),IF($B185="RAB Short",SUMIFS('RAB Prices Short'!AN:AN,'RAB Prices Short'!$B:$B,'All Prices combined'!$D185,'RAB Prices Short'!$E:$E,'All Prices combined'!$G185),IF($B185="RAB Long",SUMIFS('RAB Prices Long'!AN:AN,'RAB Prices Long'!$B:$B,'All Prices combined'!$D185,'RAB Prices Long'!$E:$E,'All Prices combined'!$G185)))),2)</f>
        <v>103.11</v>
      </c>
      <c r="AL185" s="2">
        <f>ROUND(IF($B185="Annuity",SUMIFS('Annuity Prices'!AO:AO,'Annuity Prices'!$B:$B,$D185,'Annuity Prices'!$E:$E,$G185),IF($B185="RAB Short",SUMIFS('RAB Prices Short'!AO:AO,'RAB Prices Short'!$B:$B,'All Prices combined'!$D185,'RAB Prices Short'!$E:$E,'All Prices combined'!$G185),IF($B185="RAB Long",SUMIFS('RAB Prices Long'!AO:AO,'RAB Prices Long'!$B:$B,'All Prices combined'!$D185,'RAB Prices Long'!$E:$E,'All Prices combined'!$G185)))),2)</f>
        <v>105.69</v>
      </c>
      <c r="AM185" s="2">
        <f>ROUND(IF($B185="Annuity",SUMIFS('Annuity Prices'!AP:AP,'Annuity Prices'!$B:$B,$D185,'Annuity Prices'!$E:$E,$G185),IF($B185="RAB Short",SUMIFS('RAB Prices Short'!AP:AP,'RAB Prices Short'!$B:$B,'All Prices combined'!$D185,'RAB Prices Short'!$E:$E,'All Prices combined'!$G185),IF($B185="RAB Long",SUMIFS('RAB Prices Long'!AP:AP,'RAB Prices Long'!$B:$B,'All Prices combined'!$D185,'RAB Prices Long'!$E:$E,'All Prices combined'!$G185)))),2)</f>
        <v>108.33</v>
      </c>
      <c r="AN185" s="2">
        <f>ROUND(IF($B185="Annuity",SUMIFS('Annuity Prices'!AQ:AQ,'Annuity Prices'!$B:$B,$D185,'Annuity Prices'!$E:$E,$G185),IF($B185="RAB Short",SUMIFS('RAB Prices Short'!AQ:AQ,'RAB Prices Short'!$B:$B,'All Prices combined'!$D185,'RAB Prices Short'!$E:$E,'All Prices combined'!$G185),IF($B185="RAB Long",SUMIFS('RAB Prices Long'!AQ:AQ,'RAB Prices Long'!$B:$B,'All Prices combined'!$D185,'RAB Prices Long'!$E:$E,'All Prices combined'!$G185)))),2)</f>
        <v>111.04</v>
      </c>
      <c r="AO185" s="2">
        <f>ROUND(IF($B185="Annuity",SUMIFS('Annuity Prices'!AR:AR,'Annuity Prices'!$B:$B,$D185,'Annuity Prices'!$E:$E,$G185),IF($B185="RAB Short",SUMIFS('RAB Prices Short'!AR:AR,'RAB Prices Short'!$B:$B,'All Prices combined'!$D185,'RAB Prices Short'!$E:$E,'All Prices combined'!$G185),IF($B185="RAB Long",SUMIFS('RAB Prices Long'!AR:AR,'RAB Prices Long'!$B:$B,'All Prices combined'!$D185,'RAB Prices Long'!$E:$E,'All Prices combined'!$G185)))),2)</f>
        <v>27.16</v>
      </c>
      <c r="AP185" s="2">
        <f>ROUND(IF($B185="Annuity",SUMIFS('Annuity Prices'!AS:AS,'Annuity Prices'!$B:$B,$D185,'Annuity Prices'!$E:$E,$G185),IF($B185="RAB Short",SUMIFS('RAB Prices Short'!AS:AS,'RAB Prices Short'!$B:$B,'All Prices combined'!$D185,'RAB Prices Short'!$E:$E,'All Prices combined'!$G185),IF($B185="RAB Long",SUMIFS('RAB Prices Long'!AS:AS,'RAB Prices Long'!$B:$B,'All Prices combined'!$D185,'RAB Prices Long'!$E:$E,'All Prices combined'!$G185)))),2)</f>
        <v>31.93</v>
      </c>
      <c r="AQ185" s="2">
        <f>ROUND(IF($B185="Annuity",SUMIFS('Annuity Prices'!AT:AT,'Annuity Prices'!$B:$B,$D185,'Annuity Prices'!$E:$E,$G185),IF($B185="RAB Short",SUMIFS('RAB Prices Short'!AT:AT,'RAB Prices Short'!$B:$B,'All Prices combined'!$D185,'RAB Prices Short'!$E:$E,'All Prices combined'!$G185),IF($B185="RAB Long",SUMIFS('RAB Prices Long'!AT:AT,'RAB Prices Long'!$B:$B,'All Prices combined'!$D185,'RAB Prices Long'!$E:$E,'All Prices combined'!$G185)))),2)</f>
        <v>32.840000000000003</v>
      </c>
      <c r="AR185" s="2">
        <f>ROUND(IF($B185="Annuity",SUMIFS('Annuity Prices'!AU:AU,'Annuity Prices'!$B:$B,$D185,'Annuity Prices'!$E:$E,$G185),IF($B185="RAB Short",SUMIFS('RAB Prices Short'!AU:AU,'RAB Prices Short'!$B:$B,'All Prices combined'!$D185,'RAB Prices Short'!$E:$E,'All Prices combined'!$G185),IF($B185="RAB Long",SUMIFS('RAB Prices Long'!AU:AU,'RAB Prices Long'!$B:$B,'All Prices combined'!$D185,'RAB Prices Long'!$E:$E,'All Prices combined'!$G185)))),2)</f>
        <v>33.79</v>
      </c>
      <c r="AS185" s="2">
        <f>ROUND(IF($B185="Annuity",SUMIFS('Annuity Prices'!AV:AV,'Annuity Prices'!$B:$B,$D185,'Annuity Prices'!$E:$E,$G185),IF($B185="RAB Short",SUMIFS('RAB Prices Short'!AV:AV,'RAB Prices Short'!$B:$B,'All Prices combined'!$D185,'RAB Prices Short'!$E:$E,'All Prices combined'!$G185),IF($B185="RAB Long",SUMIFS('RAB Prices Long'!AV:AV,'RAB Prices Long'!$B:$B,'All Prices combined'!$D185,'RAB Prices Long'!$E:$E,'All Prices combined'!$G185)))),2)</f>
        <v>34.76</v>
      </c>
      <c r="AT185" s="2">
        <f>ROUND(IF($B185="Annuity",SUMIFS('Annuity Prices'!AW:AW,'Annuity Prices'!$B:$B,$D185,'Annuity Prices'!$E:$E,$G185),IF($B185="RAB Short",SUMIFS('RAB Prices Short'!AW:AW,'RAB Prices Short'!$B:$B,'All Prices combined'!$D185,'RAB Prices Short'!$E:$E,'All Prices combined'!$G185),IF($B185="RAB Long",SUMIFS('RAB Prices Long'!AW:AW,'RAB Prices Long'!$B:$B,'All Prices combined'!$D185,'RAB Prices Long'!$E:$E,'All Prices combined'!$G185)))),2)</f>
        <v>38.81</v>
      </c>
      <c r="AU185" s="2">
        <f>ROUND(IF($B185="Annuity",SUMIFS('Annuity Prices'!AX:AX,'Annuity Prices'!$B:$B,$D185,'Annuity Prices'!$E:$E,$G185),IF($B185="RAB Short",SUMIFS('RAB Prices Short'!AX:AX,'RAB Prices Short'!$B:$B,'All Prices combined'!$D185,'RAB Prices Short'!$E:$E,'All Prices combined'!$G185),IF($B185="RAB Long",SUMIFS('RAB Prices Long'!AX:AX,'RAB Prices Long'!$B:$B,'All Prices combined'!$D185,'RAB Prices Long'!$E:$E,'All Prices combined'!$G185)))),2)</f>
        <v>42.95</v>
      </c>
      <c r="AV185" s="2">
        <f>ROUND(IF($B185="Annuity",SUMIFS('Annuity Prices'!AY:AY,'Annuity Prices'!$B:$B,$D185,'Annuity Prices'!$E:$E,$G185),IF($B185="RAB Short",SUMIFS('RAB Prices Short'!AY:AY,'RAB Prices Short'!$B:$B,'All Prices combined'!$D185,'RAB Prices Short'!$E:$E,'All Prices combined'!$G185),IF($B185="RAB Long",SUMIFS('RAB Prices Long'!AY:AY,'RAB Prices Long'!$B:$B,'All Prices combined'!$D185,'RAB Prices Long'!$E:$E,'All Prices combined'!$G185)))),2)</f>
        <v>47.29</v>
      </c>
      <c r="AW185" s="2">
        <f>ROUND(IF($B185="Annuity",SUMIFS('Annuity Prices'!AZ:AZ,'Annuity Prices'!$B:$B,$D185,'Annuity Prices'!$E:$E,$G185),IF($B185="RAB Short",SUMIFS('RAB Prices Short'!AZ:AZ,'RAB Prices Short'!$B:$B,'All Prices combined'!$D185,'RAB Prices Short'!$E:$E,'All Prices combined'!$G185),IF($B185="RAB Long",SUMIFS('RAB Prices Long'!AZ:AZ,'RAB Prices Long'!$B:$B,'All Prices combined'!$D185,'RAB Prices Long'!$E:$E,'All Prices combined'!$G185)))),2)</f>
        <v>51.85</v>
      </c>
      <c r="AX185" s="2">
        <f>ROUND(IF($B185="Annuity",SUMIFS('Annuity Prices'!BA:BA,'Annuity Prices'!$B:$B,$D185,'Annuity Prices'!$E:$E,$G185),IF($B185="RAB Short",SUMIFS('RAB Prices Short'!BA:BA,'RAB Prices Short'!$B:$B,'All Prices combined'!$D185,'RAB Prices Short'!$E:$E,'All Prices combined'!$G185),IF($B185="RAB Long",SUMIFS('RAB Prices Long'!BA:BA,'RAB Prices Long'!$B:$B,'All Prices combined'!$D185,'RAB Prices Long'!$E:$E,'All Prices combined'!$G185)))),2)</f>
        <v>56.63</v>
      </c>
      <c r="AY185" s="2">
        <f>ROUND(IF($B185="Annuity",SUMIFS('Annuity Prices'!BB:BB,'Annuity Prices'!$B:$B,$D185,'Annuity Prices'!$E:$E,$G185),IF($B185="RAB Short",SUMIFS('RAB Prices Short'!BB:BB,'RAB Prices Short'!$B:$B,'All Prices combined'!$D185,'RAB Prices Short'!$E:$E,'All Prices combined'!$G185),IF($B185="RAB Long",SUMIFS('RAB Prices Long'!BB:BB,'RAB Prices Long'!$B:$B,'All Prices combined'!$D185,'RAB Prices Long'!$E:$E,'All Prices combined'!$G185)))),2)</f>
        <v>61.64</v>
      </c>
      <c r="AZ185" s="2">
        <f>ROUND(IF($B185="Annuity",SUMIFS('Annuity Prices'!BC:BC,'Annuity Prices'!$B:$B,$D185,'Annuity Prices'!$E:$E,$G185),IF($B185="RAB Short",SUMIFS('RAB Prices Short'!BC:BC,'RAB Prices Short'!$B:$B,'All Prices combined'!$D185,'RAB Prices Short'!$E:$E,'All Prices combined'!$G185),IF($B185="RAB Long",SUMIFS('RAB Prices Long'!BC:BC,'RAB Prices Long'!$B:$B,'All Prices combined'!$D185,'RAB Prices Long'!$E:$E,'All Prices combined'!$G185)))),2)</f>
        <v>66.900000000000006</v>
      </c>
      <c r="BA185" s="2">
        <f>ROUND(IF($B185="Annuity",SUMIFS('Annuity Prices'!BD:BD,'Annuity Prices'!$B:$B,$D185,'Annuity Prices'!$E:$E,$G185),IF($B185="RAB Short",SUMIFS('RAB Prices Short'!BD:BD,'RAB Prices Short'!$B:$B,'All Prices combined'!$D185,'RAB Prices Short'!$E:$E,'All Prices combined'!$G185),IF($B185="RAB Long",SUMIFS('RAB Prices Long'!BD:BD,'RAB Prices Long'!$B:$B,'All Prices combined'!$D185,'RAB Prices Long'!$E:$E,'All Prices combined'!$G185)))),2)</f>
        <v>69.209999999999994</v>
      </c>
      <c r="BB185" s="2">
        <f>ROUND(IF($B185="Annuity",SUMIFS('Annuity Prices'!BE:BE,'Annuity Prices'!$B:$B,$D185,'Annuity Prices'!$E:$E,$G185),IF($B185="RAB Short",SUMIFS('RAB Prices Short'!BE:BE,'RAB Prices Short'!$B:$B,'All Prices combined'!$D185,'RAB Prices Short'!$E:$E,'All Prices combined'!$G185),IF($B185="RAB Long",SUMIFS('RAB Prices Long'!BE:BE,'RAB Prices Long'!$B:$B,'All Prices combined'!$D185,'RAB Prices Long'!$E:$E,'All Prices combined'!$G185)))),2)</f>
        <v>70.64</v>
      </c>
      <c r="BC185" s="2">
        <f>ROUND(IF($B185="Annuity",SUMIFS('Annuity Prices'!BF:BF,'Annuity Prices'!$B:$B,$D185,'Annuity Prices'!$E:$E,$G185),IF($B185="RAB Short",SUMIFS('RAB Prices Short'!BF:BF,'RAB Prices Short'!$B:$B,'All Prices combined'!$D185,'RAB Prices Short'!$E:$E,'All Prices combined'!$G185),IF($B185="RAB Long",SUMIFS('RAB Prices Long'!BF:BF,'RAB Prices Long'!$B:$B,'All Prices combined'!$D185,'RAB Prices Long'!$E:$E,'All Prices combined'!$G185)))),2)</f>
        <v>72.400000000000006</v>
      </c>
      <c r="BD185" s="2">
        <f>ROUND(IF($B185="Annuity",SUMIFS('Annuity Prices'!BG:BG,'Annuity Prices'!$B:$B,$D185,'Annuity Prices'!$E:$E,$G185),IF($B185="RAB Short",SUMIFS('RAB Prices Short'!BG:BG,'RAB Prices Short'!$B:$B,'All Prices combined'!$D185,'RAB Prices Short'!$E:$E,'All Prices combined'!$G185),IF($B185="RAB Long",SUMIFS('RAB Prices Long'!BG:BG,'RAB Prices Long'!$B:$B,'All Prices combined'!$D185,'RAB Prices Long'!$E:$E,'All Prices combined'!$G185)))),2)</f>
        <v>74.209999999999994</v>
      </c>
      <c r="BE185" s="2">
        <f>ROUND(IF($B185="Annuity",SUMIFS('Annuity Prices'!BH:BH,'Annuity Prices'!$B:$B,$D185,'Annuity Prices'!$E:$E,$G185),IF($B185="RAB Short",SUMIFS('RAB Prices Short'!BH:BH,'RAB Prices Short'!$B:$B,'All Prices combined'!$D185,'RAB Prices Short'!$E:$E,'All Prices combined'!$G185),IF($B185="RAB Long",SUMIFS('RAB Prices Long'!BH:BH,'RAB Prices Long'!$B:$B,'All Prices combined'!$D185,'RAB Prices Long'!$E:$E,'All Prices combined'!$G185)))),2)</f>
        <v>76.069999999999993</v>
      </c>
      <c r="BF185" s="2">
        <f>ROUND(IF($B185="Annuity",SUMIFS('Annuity Prices'!BI:BI,'Annuity Prices'!$B:$B,$D185,'Annuity Prices'!$E:$E,$G185),IF($B185="RAB Short",SUMIFS('RAB Prices Short'!BI:BI,'RAB Prices Short'!$B:$B,'All Prices combined'!$D185,'RAB Prices Short'!$E:$E,'All Prices combined'!$G185),IF($B185="RAB Long",SUMIFS('RAB Prices Long'!BI:BI,'RAB Prices Long'!$B:$B,'All Prices combined'!$D185,'RAB Prices Long'!$E:$E,'All Prices combined'!$G185)))),2)</f>
        <v>77.64</v>
      </c>
      <c r="BG185" s="2">
        <f>ROUND(IF($B185="Annuity",SUMIFS('Annuity Prices'!BJ:BJ,'Annuity Prices'!$B:$B,$D185,'Annuity Prices'!$E:$E,$G185),IF($B185="RAB Short",SUMIFS('RAB Prices Short'!BJ:BJ,'RAB Prices Short'!$B:$B,'All Prices combined'!$D185,'RAB Prices Short'!$E:$E,'All Prices combined'!$G185),IF($B185="RAB Long",SUMIFS('RAB Prices Long'!BJ:BJ,'RAB Prices Long'!$B:$B,'All Prices combined'!$D185,'RAB Prices Long'!$E:$E,'All Prices combined'!$G185)))),2)</f>
        <v>79.58</v>
      </c>
      <c r="BH185" s="2">
        <f>ROUND(IF($B185="Annuity",SUMIFS('Annuity Prices'!BK:BK,'Annuity Prices'!$B:$B,$D185,'Annuity Prices'!$E:$E,$G185),IF($B185="RAB Short",SUMIFS('RAB Prices Short'!BK:BK,'RAB Prices Short'!$B:$B,'All Prices combined'!$D185,'RAB Prices Short'!$E:$E,'All Prices combined'!$G185),IF($B185="RAB Long",SUMIFS('RAB Prices Long'!BK:BK,'RAB Prices Long'!$B:$B,'All Prices combined'!$D185,'RAB Prices Long'!$E:$E,'All Prices combined'!$G185)))),2)</f>
        <v>81.569999999999993</v>
      </c>
      <c r="BI185" s="2">
        <f>ROUND(IF($B185="Annuity",SUMIFS('Annuity Prices'!BL:BL,'Annuity Prices'!$B:$B,$D185,'Annuity Prices'!$E:$E,$G185),IF($B185="RAB Short",SUMIFS('RAB Prices Short'!BL:BL,'RAB Prices Short'!$B:$B,'All Prices combined'!$D185,'RAB Prices Short'!$E:$E,'All Prices combined'!$G185),IF($B185="RAB Long",SUMIFS('RAB Prices Long'!BL:BL,'RAB Prices Long'!$B:$B,'All Prices combined'!$D185,'RAB Prices Long'!$E:$E,'All Prices combined'!$G185)))),2)</f>
        <v>83.61</v>
      </c>
      <c r="BJ185" s="2">
        <f>ROUND(IF($B185="Annuity",SUMIFS('Annuity Prices'!BM:BM,'Annuity Prices'!$B:$B,$D185,'Annuity Prices'!$E:$E,$G185),IF($B185="RAB Short",SUMIFS('RAB Prices Short'!BM:BM,'RAB Prices Short'!$B:$B,'All Prices combined'!$D185,'RAB Prices Short'!$E:$E,'All Prices combined'!$G185),IF($B185="RAB Long",SUMIFS('RAB Prices Long'!BM:BM,'RAB Prices Long'!$B:$B,'All Prices combined'!$D185,'RAB Prices Long'!$E:$E,'All Prices combined'!$G185)))),2)</f>
        <v>85.34</v>
      </c>
      <c r="BK185" s="2">
        <f>ROUND(IF($B185="Annuity",SUMIFS('Annuity Prices'!BN:BN,'Annuity Prices'!$B:$B,$D185,'Annuity Prices'!$E:$E,$G185),IF($B185="RAB Short",SUMIFS('RAB Prices Short'!BN:BN,'RAB Prices Short'!$B:$B,'All Prices combined'!$D185,'RAB Prices Short'!$E:$E,'All Prices combined'!$G185),IF($B185="RAB Long",SUMIFS('RAB Prices Long'!BN:BN,'RAB Prices Long'!$B:$B,'All Prices combined'!$D185,'RAB Prices Long'!$E:$E,'All Prices combined'!$G185)))),2)</f>
        <v>87.48</v>
      </c>
      <c r="BL185" s="2">
        <f>ROUND(IF($B185="Annuity",SUMIFS('Annuity Prices'!BO:BO,'Annuity Prices'!$B:$B,$D185,'Annuity Prices'!$E:$E,$G185),IF($B185="RAB Short",SUMIFS('RAB Prices Short'!BO:BO,'RAB Prices Short'!$B:$B,'All Prices combined'!$D185,'RAB Prices Short'!$E:$E,'All Prices combined'!$G185),IF($B185="RAB Long",SUMIFS('RAB Prices Long'!BO:BO,'RAB Prices Long'!$B:$B,'All Prices combined'!$D185,'RAB Prices Long'!$E:$E,'All Prices combined'!$G185)))),2)</f>
        <v>89.66</v>
      </c>
      <c r="BM185" s="2">
        <f>ROUND(IF($B185="Annuity",SUMIFS('Annuity Prices'!BP:BP,'Annuity Prices'!$B:$B,$D185,'Annuity Prices'!$E:$E,$G185),IF($B185="RAB Short",SUMIFS('RAB Prices Short'!BP:BP,'RAB Prices Short'!$B:$B,'All Prices combined'!$D185,'RAB Prices Short'!$E:$E,'All Prices combined'!$G185),IF($B185="RAB Long",SUMIFS('RAB Prices Long'!BP:BP,'RAB Prices Long'!$B:$B,'All Prices combined'!$D185,'RAB Prices Long'!$E:$E,'All Prices combined'!$G185)))),2)</f>
        <v>91.9</v>
      </c>
      <c r="BN185" s="2">
        <f>ROUND(IF($B185="Annuity",SUMIFS('Annuity Prices'!BQ:BQ,'Annuity Prices'!$B:$B,$D185,'Annuity Prices'!$E:$E,$G185),IF($B185="RAB Short",SUMIFS('RAB Prices Short'!BQ:BQ,'RAB Prices Short'!$B:$B,'All Prices combined'!$D185,'RAB Prices Short'!$E:$E,'All Prices combined'!$G185),IF($B185="RAB Long",SUMIFS('RAB Prices Long'!BQ:BQ,'RAB Prices Long'!$B:$B,'All Prices combined'!$D185,'RAB Prices Long'!$E:$E,'All Prices combined'!$G185)))),2)</f>
        <v>93.81</v>
      </c>
      <c r="BO185" s="2">
        <f>ROUND(IF($B185="Annuity",SUMIFS('Annuity Prices'!BR:BR,'Annuity Prices'!$B:$B,$D185,'Annuity Prices'!$E:$E,$G185),IF($B185="RAB Short",SUMIFS('RAB Prices Short'!BR:BR,'RAB Prices Short'!$B:$B,'All Prices combined'!$D185,'RAB Prices Short'!$E:$E,'All Prices combined'!$G185),IF($B185="RAB Long",SUMIFS('RAB Prices Long'!BR:BR,'RAB Prices Long'!$B:$B,'All Prices combined'!$D185,'RAB Prices Long'!$E:$E,'All Prices combined'!$G185)))),2)</f>
        <v>96.15</v>
      </c>
      <c r="BP185" s="2">
        <f>ROUND(IF($B185="Annuity",SUMIFS('Annuity Prices'!BS:BS,'Annuity Prices'!$B:$B,$D185,'Annuity Prices'!$E:$E,$G185),IF($B185="RAB Short",SUMIFS('RAB Prices Short'!BS:BS,'RAB Prices Short'!$B:$B,'All Prices combined'!$D185,'RAB Prices Short'!$E:$E,'All Prices combined'!$G185),IF($B185="RAB Long",SUMIFS('RAB Prices Long'!BS:BS,'RAB Prices Long'!$B:$B,'All Prices combined'!$D185,'RAB Prices Long'!$E:$E,'All Prices combined'!$G185)))),2)</f>
        <v>98.56</v>
      </c>
      <c r="BQ185" s="2">
        <f>ROUND(IF($B185="Annuity",SUMIFS('Annuity Prices'!BT:BT,'Annuity Prices'!$B:$B,$D185,'Annuity Prices'!$E:$E,$G185),IF($B185="RAB Short",SUMIFS('RAB Prices Short'!BT:BT,'RAB Prices Short'!$B:$B,'All Prices combined'!$D185,'RAB Prices Short'!$E:$E,'All Prices combined'!$G185),IF($B185="RAB Long",SUMIFS('RAB Prices Long'!BT:BT,'RAB Prices Long'!$B:$B,'All Prices combined'!$D185,'RAB Prices Long'!$E:$E,'All Prices combined'!$G185)))),2)</f>
        <v>101.02</v>
      </c>
      <c r="BR185" s="2">
        <f>ROUND(IF($B185="Annuity",SUMIFS('Annuity Prices'!BU:BU,'Annuity Prices'!$B:$B,$D185,'Annuity Prices'!$E:$E,$G185),IF($B185="RAB Short",SUMIFS('RAB Prices Short'!BU:BU,'RAB Prices Short'!$B:$B,'All Prices combined'!$D185,'RAB Prices Short'!$E:$E,'All Prices combined'!$G185),IF($B185="RAB Long",SUMIFS('RAB Prices Long'!BU:BU,'RAB Prices Long'!$B:$B,'All Prices combined'!$D185,'RAB Prices Long'!$E:$E,'All Prices combined'!$G185)))),2)</f>
        <v>103.11</v>
      </c>
      <c r="BS185" s="2">
        <f>ROUND(IF($B185="Annuity",SUMIFS('Annuity Prices'!BV:BV,'Annuity Prices'!$B:$B,$D185,'Annuity Prices'!$E:$E,$G185),IF($B185="RAB Short",SUMIFS('RAB Prices Short'!BV:BV,'RAB Prices Short'!$B:$B,'All Prices combined'!$D185,'RAB Prices Short'!$E:$E,'All Prices combined'!$G185),IF($B185="RAB Long",SUMIFS('RAB Prices Long'!BV:BV,'RAB Prices Long'!$B:$B,'All Prices combined'!$D185,'RAB Prices Long'!$E:$E,'All Prices combined'!$G185)))),2)</f>
        <v>105.69</v>
      </c>
      <c r="BT185" s="2">
        <f>ROUND(IF($B185="Annuity",SUMIFS('Annuity Prices'!BW:BW,'Annuity Prices'!$B:$B,$D185,'Annuity Prices'!$E:$E,$G185),IF($B185="RAB Short",SUMIFS('RAB Prices Short'!BW:BW,'RAB Prices Short'!$B:$B,'All Prices combined'!$D185,'RAB Prices Short'!$E:$E,'All Prices combined'!$G185),IF($B185="RAB Long",SUMIFS('RAB Prices Long'!BW:BW,'RAB Prices Long'!$B:$B,'All Prices combined'!$D185,'RAB Prices Long'!$E:$E,'All Prices combined'!$G185)))),2)</f>
        <v>108.33</v>
      </c>
      <c r="BU185" s="2">
        <f>ROUND(IF($B185="Annuity",SUMIFS('Annuity Prices'!BX:BX,'Annuity Prices'!$B:$B,$D185,'Annuity Prices'!$E:$E,$G185),IF($B185="RAB Short",SUMIFS('RAB Prices Short'!BX:BX,'RAB Prices Short'!$B:$B,'All Prices combined'!$D185,'RAB Prices Short'!$E:$E,'All Prices combined'!$G185),IF($B185="RAB Long",SUMIFS('RAB Prices Long'!BX:BX,'RAB Prices Long'!$B:$B,'All Prices combined'!$D185,'RAB Prices Long'!$E:$E,'All Prices combined'!$G185)))),2)</f>
        <v>111.04</v>
      </c>
    </row>
    <row r="186" spans="2:73" x14ac:dyDescent="0.25">
      <c r="B186" t="s">
        <v>37</v>
      </c>
      <c r="C186" s="1">
        <v>30</v>
      </c>
      <c r="D186" s="1" t="s">
        <v>217</v>
      </c>
      <c r="E186" s="1" t="s">
        <v>209</v>
      </c>
      <c r="F186" s="1">
        <v>30</v>
      </c>
      <c r="G186" s="1" t="s">
        <v>43</v>
      </c>
      <c r="H186" s="1"/>
      <c r="I186" s="2">
        <f>ROUND(IF($B186="Annuity",SUMIFS('Annuity Prices'!L:L,'Annuity Prices'!$B:$B,$D186,'Annuity Prices'!$E:$E,$G186),IF($B186="RAB Short",SUMIFS('RAB Prices Short'!L:L,'RAB Prices Short'!$B:$B,'All Prices combined'!$D186,'RAB Prices Short'!$E:$E,'All Prices combined'!$G186),IF($B186="RAB Long",SUMIFS('RAB Prices Long'!L:L,'RAB Prices Long'!$B:$B,'All Prices combined'!$D186,'RAB Prices Long'!$E:$E,'All Prices combined'!$G186)))),2)</f>
        <v>4.82</v>
      </c>
      <c r="J186" s="2">
        <f>ROUND(IF($B186="Annuity",SUMIFS('Annuity Prices'!M:M,'Annuity Prices'!$B:$B,$D186,'Annuity Prices'!$E:$E,$G186),IF($B186="RAB Short",SUMIFS('RAB Prices Short'!M:M,'RAB Prices Short'!$B:$B,'All Prices combined'!$D186,'RAB Prices Short'!$E:$E,'All Prices combined'!$G186),IF($B186="RAB Long",SUMIFS('RAB Prices Long'!M:M,'RAB Prices Long'!$B:$B,'All Prices combined'!$D186,'RAB Prices Long'!$E:$E,'All Prices combined'!$G186)))),2)</f>
        <v>4.96</v>
      </c>
      <c r="K186" s="2">
        <f>ROUND(IF($B186="Annuity",SUMIFS('Annuity Prices'!N:N,'Annuity Prices'!$B:$B,$D186,'Annuity Prices'!$E:$E,$G186),IF($B186="RAB Short",SUMIFS('RAB Prices Short'!N:N,'RAB Prices Short'!$B:$B,'All Prices combined'!$D186,'RAB Prices Short'!$E:$E,'All Prices combined'!$G186),IF($B186="RAB Long",SUMIFS('RAB Prices Long'!N:N,'RAB Prices Long'!$B:$B,'All Prices combined'!$D186,'RAB Prices Long'!$E:$E,'All Prices combined'!$G186)))),2)</f>
        <v>5.0999999999999996</v>
      </c>
      <c r="L186" s="2">
        <f>ROUND(IF($B186="Annuity",SUMIFS('Annuity Prices'!O:O,'Annuity Prices'!$B:$B,$D186,'Annuity Prices'!$E:$E,$G186),IF($B186="RAB Short",SUMIFS('RAB Prices Short'!O:O,'RAB Prices Short'!$B:$B,'All Prices combined'!$D186,'RAB Prices Short'!$E:$E,'All Prices combined'!$G186),IF($B186="RAB Long",SUMIFS('RAB Prices Long'!O:O,'RAB Prices Long'!$B:$B,'All Prices combined'!$D186,'RAB Prices Long'!$E:$E,'All Prices combined'!$G186)))),2)</f>
        <v>5.24</v>
      </c>
      <c r="M186" s="2">
        <f>ROUND(IF($B186="Annuity",SUMIFS('Annuity Prices'!P:P,'Annuity Prices'!$B:$B,$D186,'Annuity Prices'!$E:$E,$G186),IF($B186="RAB Short",SUMIFS('RAB Prices Short'!P:P,'RAB Prices Short'!$B:$B,'All Prices combined'!$D186,'RAB Prices Short'!$E:$E,'All Prices combined'!$G186),IF($B186="RAB Long",SUMIFS('RAB Prices Long'!P:P,'RAB Prices Long'!$B:$B,'All Prices combined'!$D186,'RAB Prices Long'!$E:$E,'All Prices combined'!$G186)))),2)</f>
        <v>8.89</v>
      </c>
      <c r="N186" s="2">
        <f>ROUND(IF($B186="Annuity",SUMIFS('Annuity Prices'!Q:Q,'Annuity Prices'!$B:$B,$D186,'Annuity Prices'!$E:$E,$G186),IF($B186="RAB Short",SUMIFS('RAB Prices Short'!Q:Q,'RAB Prices Short'!$B:$B,'All Prices combined'!$D186,'RAB Prices Short'!$E:$E,'All Prices combined'!$G186),IF($B186="RAB Long",SUMIFS('RAB Prices Long'!Q:Q,'RAB Prices Long'!$B:$B,'All Prices combined'!$D186,'RAB Prices Long'!$E:$E,'All Prices combined'!$G186)))),2)</f>
        <v>9.1199999999999992</v>
      </c>
      <c r="O186" s="2">
        <f>ROUND(IF($B186="Annuity",SUMIFS('Annuity Prices'!R:R,'Annuity Prices'!$B:$B,$D186,'Annuity Prices'!$E:$E,$G186),IF($B186="RAB Short",SUMIFS('RAB Prices Short'!R:R,'RAB Prices Short'!$B:$B,'All Prices combined'!$D186,'RAB Prices Short'!$E:$E,'All Prices combined'!$G186),IF($B186="RAB Long",SUMIFS('RAB Prices Long'!R:R,'RAB Prices Long'!$B:$B,'All Prices combined'!$D186,'RAB Prices Long'!$E:$E,'All Prices combined'!$G186)))),2)</f>
        <v>9.34</v>
      </c>
      <c r="P186" s="2">
        <f>ROUND(IF($B186="Annuity",SUMIFS('Annuity Prices'!S:S,'Annuity Prices'!$B:$B,$D186,'Annuity Prices'!$E:$E,$G186),IF($B186="RAB Short",SUMIFS('RAB Prices Short'!S:S,'RAB Prices Short'!$B:$B,'All Prices combined'!$D186,'RAB Prices Short'!$E:$E,'All Prices combined'!$G186),IF($B186="RAB Long",SUMIFS('RAB Prices Long'!S:S,'RAB Prices Long'!$B:$B,'All Prices combined'!$D186,'RAB Prices Long'!$E:$E,'All Prices combined'!$G186)))),2)</f>
        <v>9.58</v>
      </c>
      <c r="Q186" s="2">
        <f>ROUND(IF($B186="Annuity",SUMIFS('Annuity Prices'!T:T,'Annuity Prices'!$B:$B,$D186,'Annuity Prices'!$E:$E,$G186),IF($B186="RAB Short",SUMIFS('RAB Prices Short'!T:T,'RAB Prices Short'!$B:$B,'All Prices combined'!$D186,'RAB Prices Short'!$E:$E,'All Prices combined'!$G186),IF($B186="RAB Long",SUMIFS('RAB Prices Long'!T:T,'RAB Prices Long'!$B:$B,'All Prices combined'!$D186,'RAB Prices Long'!$E:$E,'All Prices combined'!$G186)))),2)</f>
        <v>9.77</v>
      </c>
      <c r="R186" s="2">
        <f>ROUND(IF($B186="Annuity",SUMIFS('Annuity Prices'!U:U,'Annuity Prices'!$B:$B,$D186,'Annuity Prices'!$E:$E,$G186),IF($B186="RAB Short",SUMIFS('RAB Prices Short'!U:U,'RAB Prices Short'!$B:$B,'All Prices combined'!$D186,'RAB Prices Short'!$E:$E,'All Prices combined'!$G186),IF($B186="RAB Long",SUMIFS('RAB Prices Long'!U:U,'RAB Prices Long'!$B:$B,'All Prices combined'!$D186,'RAB Prices Long'!$E:$E,'All Prices combined'!$G186)))),2)</f>
        <v>10.02</v>
      </c>
      <c r="S186" s="2">
        <f>ROUND(IF($B186="Annuity",SUMIFS('Annuity Prices'!V:V,'Annuity Prices'!$B:$B,$D186,'Annuity Prices'!$E:$E,$G186),IF($B186="RAB Short",SUMIFS('RAB Prices Short'!V:V,'RAB Prices Short'!$B:$B,'All Prices combined'!$D186,'RAB Prices Short'!$E:$E,'All Prices combined'!$G186),IF($B186="RAB Long",SUMIFS('RAB Prices Long'!V:V,'RAB Prices Long'!$B:$B,'All Prices combined'!$D186,'RAB Prices Long'!$E:$E,'All Prices combined'!$G186)))),2)</f>
        <v>10.27</v>
      </c>
      <c r="T186" s="2">
        <f>ROUND(IF($B186="Annuity",SUMIFS('Annuity Prices'!W:W,'Annuity Prices'!$B:$B,$D186,'Annuity Prices'!$E:$E,$G186),IF($B186="RAB Short",SUMIFS('RAB Prices Short'!W:W,'RAB Prices Short'!$B:$B,'All Prices combined'!$D186,'RAB Prices Short'!$E:$E,'All Prices combined'!$G186),IF($B186="RAB Long",SUMIFS('RAB Prices Long'!W:W,'RAB Prices Long'!$B:$B,'All Prices combined'!$D186,'RAB Prices Long'!$E:$E,'All Prices combined'!$G186)))),2)</f>
        <v>10.52</v>
      </c>
      <c r="U186" s="2">
        <f>ROUND(IF($B186="Annuity",SUMIFS('Annuity Prices'!X:X,'Annuity Prices'!$B:$B,$D186,'Annuity Prices'!$E:$E,$G186),IF($B186="RAB Short",SUMIFS('RAB Prices Short'!X:X,'RAB Prices Short'!$B:$B,'All Prices combined'!$D186,'RAB Prices Short'!$E:$E,'All Prices combined'!$G186),IF($B186="RAB Long",SUMIFS('RAB Prices Long'!X:X,'RAB Prices Long'!$B:$B,'All Prices combined'!$D186,'RAB Prices Long'!$E:$E,'All Prices combined'!$G186)))),2)</f>
        <v>10.74</v>
      </c>
      <c r="V186" s="2">
        <f>ROUND(IF($B186="Annuity",SUMIFS('Annuity Prices'!Y:Y,'Annuity Prices'!$B:$B,$D186,'Annuity Prices'!$E:$E,$G186),IF($B186="RAB Short",SUMIFS('RAB Prices Short'!Y:Y,'RAB Prices Short'!$B:$B,'All Prices combined'!$D186,'RAB Prices Short'!$E:$E,'All Prices combined'!$G186),IF($B186="RAB Long",SUMIFS('RAB Prices Long'!Y:Y,'RAB Prices Long'!$B:$B,'All Prices combined'!$D186,'RAB Prices Long'!$E:$E,'All Prices combined'!$G186)))),2)</f>
        <v>11</v>
      </c>
      <c r="W186" s="2">
        <f>ROUND(IF($B186="Annuity",SUMIFS('Annuity Prices'!Z:Z,'Annuity Prices'!$B:$B,$D186,'Annuity Prices'!$E:$E,$G186),IF($B186="RAB Short",SUMIFS('RAB Prices Short'!Z:Z,'RAB Prices Short'!$B:$B,'All Prices combined'!$D186,'RAB Prices Short'!$E:$E,'All Prices combined'!$G186),IF($B186="RAB Long",SUMIFS('RAB Prices Long'!Z:Z,'RAB Prices Long'!$B:$B,'All Prices combined'!$D186,'RAB Prices Long'!$E:$E,'All Prices combined'!$G186)))),2)</f>
        <v>11.28</v>
      </c>
      <c r="X186" s="2">
        <f>ROUND(IF($B186="Annuity",SUMIFS('Annuity Prices'!AA:AA,'Annuity Prices'!$B:$B,$D186,'Annuity Prices'!$E:$E,$G186),IF($B186="RAB Short",SUMIFS('RAB Prices Short'!AA:AA,'RAB Prices Short'!$B:$B,'All Prices combined'!$D186,'RAB Prices Short'!$E:$E,'All Prices combined'!$G186),IF($B186="RAB Long",SUMIFS('RAB Prices Long'!AA:AA,'RAB Prices Long'!$B:$B,'All Prices combined'!$D186,'RAB Prices Long'!$E:$E,'All Prices combined'!$G186)))),2)</f>
        <v>11.56</v>
      </c>
      <c r="Y186" s="2">
        <f>ROUND(IF($B186="Annuity",SUMIFS('Annuity Prices'!AB:AB,'Annuity Prices'!$B:$B,$D186,'Annuity Prices'!$E:$E,$G186),IF($B186="RAB Short",SUMIFS('RAB Prices Short'!AB:AB,'RAB Prices Short'!$B:$B,'All Prices combined'!$D186,'RAB Prices Short'!$E:$E,'All Prices combined'!$G186),IF($B186="RAB Long",SUMIFS('RAB Prices Long'!AB:AB,'RAB Prices Long'!$B:$B,'All Prices combined'!$D186,'RAB Prices Long'!$E:$E,'All Prices combined'!$G186)))),2)</f>
        <v>11.8</v>
      </c>
      <c r="Z186" s="2">
        <f>ROUND(IF($B186="Annuity",SUMIFS('Annuity Prices'!AC:AC,'Annuity Prices'!$B:$B,$D186,'Annuity Prices'!$E:$E,$G186),IF($B186="RAB Short",SUMIFS('RAB Prices Short'!AC:AC,'RAB Prices Short'!$B:$B,'All Prices combined'!$D186,'RAB Prices Short'!$E:$E,'All Prices combined'!$G186),IF($B186="RAB Long",SUMIFS('RAB Prices Long'!AC:AC,'RAB Prices Long'!$B:$B,'All Prices combined'!$D186,'RAB Prices Long'!$E:$E,'All Prices combined'!$G186)))),2)</f>
        <v>12.09</v>
      </c>
      <c r="AA186" s="2">
        <f>ROUND(IF($B186="Annuity",SUMIFS('Annuity Prices'!AD:AD,'Annuity Prices'!$B:$B,$D186,'Annuity Prices'!$E:$E,$G186),IF($B186="RAB Short",SUMIFS('RAB Prices Short'!AD:AD,'RAB Prices Short'!$B:$B,'All Prices combined'!$D186,'RAB Prices Short'!$E:$E,'All Prices combined'!$G186),IF($B186="RAB Long",SUMIFS('RAB Prices Long'!AD:AD,'RAB Prices Long'!$B:$B,'All Prices combined'!$D186,'RAB Prices Long'!$E:$E,'All Prices combined'!$G186)))),2)</f>
        <v>12.39</v>
      </c>
      <c r="AB186" s="2">
        <f>ROUND(IF($B186="Annuity",SUMIFS('Annuity Prices'!AE:AE,'Annuity Prices'!$B:$B,$D186,'Annuity Prices'!$E:$E,$G186),IF($B186="RAB Short",SUMIFS('RAB Prices Short'!AE:AE,'RAB Prices Short'!$B:$B,'All Prices combined'!$D186,'RAB Prices Short'!$E:$E,'All Prices combined'!$G186),IF($B186="RAB Long",SUMIFS('RAB Prices Long'!AE:AE,'RAB Prices Long'!$B:$B,'All Prices combined'!$D186,'RAB Prices Long'!$E:$E,'All Prices combined'!$G186)))),2)</f>
        <v>12.7</v>
      </c>
      <c r="AC186" s="2">
        <f>ROUND(IF($B186="Annuity",SUMIFS('Annuity Prices'!AF:AF,'Annuity Prices'!$B:$B,$D186,'Annuity Prices'!$E:$E,$G186),IF($B186="RAB Short",SUMIFS('RAB Prices Short'!AF:AF,'RAB Prices Short'!$B:$B,'All Prices combined'!$D186,'RAB Prices Short'!$E:$E,'All Prices combined'!$G186),IF($B186="RAB Long",SUMIFS('RAB Prices Long'!AF:AF,'RAB Prices Long'!$B:$B,'All Prices combined'!$D186,'RAB Prices Long'!$E:$E,'All Prices combined'!$G186)))),2)</f>
        <v>12.96</v>
      </c>
      <c r="AD186" s="2">
        <f>ROUND(IF($B186="Annuity",SUMIFS('Annuity Prices'!AG:AG,'Annuity Prices'!$B:$B,$D186,'Annuity Prices'!$E:$E,$G186),IF($B186="RAB Short",SUMIFS('RAB Prices Short'!AG:AG,'RAB Prices Short'!$B:$B,'All Prices combined'!$D186,'RAB Prices Short'!$E:$E,'All Prices combined'!$G186),IF($B186="RAB Long",SUMIFS('RAB Prices Long'!AG:AG,'RAB Prices Long'!$B:$B,'All Prices combined'!$D186,'RAB Prices Long'!$E:$E,'All Prices combined'!$G186)))),2)</f>
        <v>13.29</v>
      </c>
      <c r="AE186" s="2">
        <f>ROUND(IF($B186="Annuity",SUMIFS('Annuity Prices'!AH:AH,'Annuity Prices'!$B:$B,$D186,'Annuity Prices'!$E:$E,$G186),IF($B186="RAB Short",SUMIFS('RAB Prices Short'!AH:AH,'RAB Prices Short'!$B:$B,'All Prices combined'!$D186,'RAB Prices Short'!$E:$E,'All Prices combined'!$G186),IF($B186="RAB Long",SUMIFS('RAB Prices Long'!AH:AH,'RAB Prices Long'!$B:$B,'All Prices combined'!$D186,'RAB Prices Long'!$E:$E,'All Prices combined'!$G186)))),2)</f>
        <v>13.62</v>
      </c>
      <c r="AF186" s="2">
        <f>ROUND(IF($B186="Annuity",SUMIFS('Annuity Prices'!AI:AI,'Annuity Prices'!$B:$B,$D186,'Annuity Prices'!$E:$E,$G186),IF($B186="RAB Short",SUMIFS('RAB Prices Short'!AI:AI,'RAB Prices Short'!$B:$B,'All Prices combined'!$D186,'RAB Prices Short'!$E:$E,'All Prices combined'!$G186),IF($B186="RAB Long",SUMIFS('RAB Prices Long'!AI:AI,'RAB Prices Long'!$B:$B,'All Prices combined'!$D186,'RAB Prices Long'!$E:$E,'All Prices combined'!$G186)))),2)</f>
        <v>13.96</v>
      </c>
      <c r="AG186" s="2">
        <f>ROUND(IF($B186="Annuity",SUMIFS('Annuity Prices'!AJ:AJ,'Annuity Prices'!$B:$B,$D186,'Annuity Prices'!$E:$E,$G186),IF($B186="RAB Short",SUMIFS('RAB Prices Short'!AJ:AJ,'RAB Prices Short'!$B:$B,'All Prices combined'!$D186,'RAB Prices Short'!$E:$E,'All Prices combined'!$G186),IF($B186="RAB Long",SUMIFS('RAB Prices Long'!AJ:AJ,'RAB Prices Long'!$B:$B,'All Prices combined'!$D186,'RAB Prices Long'!$E:$E,'All Prices combined'!$G186)))),2)</f>
        <v>14.24</v>
      </c>
      <c r="AH186" s="2">
        <f>ROUND(IF($B186="Annuity",SUMIFS('Annuity Prices'!AK:AK,'Annuity Prices'!$B:$B,$D186,'Annuity Prices'!$E:$E,$G186),IF($B186="RAB Short",SUMIFS('RAB Prices Short'!AK:AK,'RAB Prices Short'!$B:$B,'All Prices combined'!$D186,'RAB Prices Short'!$E:$E,'All Prices combined'!$G186),IF($B186="RAB Long",SUMIFS('RAB Prices Long'!AK:AK,'RAB Prices Long'!$B:$B,'All Prices combined'!$D186,'RAB Prices Long'!$E:$E,'All Prices combined'!$G186)))),2)</f>
        <v>14.6</v>
      </c>
      <c r="AI186" s="2">
        <f>ROUND(IF($B186="Annuity",SUMIFS('Annuity Prices'!AL:AL,'Annuity Prices'!$B:$B,$D186,'Annuity Prices'!$E:$E,$G186),IF($B186="RAB Short",SUMIFS('RAB Prices Short'!AL:AL,'RAB Prices Short'!$B:$B,'All Prices combined'!$D186,'RAB Prices Short'!$E:$E,'All Prices combined'!$G186),IF($B186="RAB Long",SUMIFS('RAB Prices Long'!AL:AL,'RAB Prices Long'!$B:$B,'All Prices combined'!$D186,'RAB Prices Long'!$E:$E,'All Prices combined'!$G186)))),2)</f>
        <v>14.96</v>
      </c>
      <c r="AJ186" s="2">
        <f>ROUND(IF($B186="Annuity",SUMIFS('Annuity Prices'!AM:AM,'Annuity Prices'!$B:$B,$D186,'Annuity Prices'!$E:$E,$G186),IF($B186="RAB Short",SUMIFS('RAB Prices Short'!AM:AM,'RAB Prices Short'!$B:$B,'All Prices combined'!$D186,'RAB Prices Short'!$E:$E,'All Prices combined'!$G186),IF($B186="RAB Long",SUMIFS('RAB Prices Long'!AM:AM,'RAB Prices Long'!$B:$B,'All Prices combined'!$D186,'RAB Prices Long'!$E:$E,'All Prices combined'!$G186)))),2)</f>
        <v>15.34</v>
      </c>
      <c r="AK186" s="2">
        <f>ROUND(IF($B186="Annuity",SUMIFS('Annuity Prices'!AN:AN,'Annuity Prices'!$B:$B,$D186,'Annuity Prices'!$E:$E,$G186),IF($B186="RAB Short",SUMIFS('RAB Prices Short'!AN:AN,'RAB Prices Short'!$B:$B,'All Prices combined'!$D186,'RAB Prices Short'!$E:$E,'All Prices combined'!$G186),IF($B186="RAB Long",SUMIFS('RAB Prices Long'!AN:AN,'RAB Prices Long'!$B:$B,'All Prices combined'!$D186,'RAB Prices Long'!$E:$E,'All Prices combined'!$G186)))),2)</f>
        <v>15.65</v>
      </c>
      <c r="AL186" s="2">
        <f>ROUND(IF($B186="Annuity",SUMIFS('Annuity Prices'!AO:AO,'Annuity Prices'!$B:$B,$D186,'Annuity Prices'!$E:$E,$G186),IF($B186="RAB Short",SUMIFS('RAB Prices Short'!AO:AO,'RAB Prices Short'!$B:$B,'All Prices combined'!$D186,'RAB Prices Short'!$E:$E,'All Prices combined'!$G186),IF($B186="RAB Long",SUMIFS('RAB Prices Long'!AO:AO,'RAB Prices Long'!$B:$B,'All Prices combined'!$D186,'RAB Prices Long'!$E:$E,'All Prices combined'!$G186)))),2)</f>
        <v>16.04</v>
      </c>
      <c r="AM186" s="2">
        <f>ROUND(IF($B186="Annuity",SUMIFS('Annuity Prices'!AP:AP,'Annuity Prices'!$B:$B,$D186,'Annuity Prices'!$E:$E,$G186),IF($B186="RAB Short",SUMIFS('RAB Prices Short'!AP:AP,'RAB Prices Short'!$B:$B,'All Prices combined'!$D186,'RAB Prices Short'!$E:$E,'All Prices combined'!$G186),IF($B186="RAB Long",SUMIFS('RAB Prices Long'!AP:AP,'RAB Prices Long'!$B:$B,'All Prices combined'!$D186,'RAB Prices Long'!$E:$E,'All Prices combined'!$G186)))),2)</f>
        <v>16.440000000000001</v>
      </c>
      <c r="AN186" s="2">
        <f>ROUND(IF($B186="Annuity",SUMIFS('Annuity Prices'!AQ:AQ,'Annuity Prices'!$B:$B,$D186,'Annuity Prices'!$E:$E,$G186),IF($B186="RAB Short",SUMIFS('RAB Prices Short'!AQ:AQ,'RAB Prices Short'!$B:$B,'All Prices combined'!$D186,'RAB Prices Short'!$E:$E,'All Prices combined'!$G186),IF($B186="RAB Long",SUMIFS('RAB Prices Long'!AQ:AQ,'RAB Prices Long'!$B:$B,'All Prices combined'!$D186,'RAB Prices Long'!$E:$E,'All Prices combined'!$G186)))),2)</f>
        <v>16.850000000000001</v>
      </c>
      <c r="AO186" s="2">
        <f>ROUND(IF($B186="Annuity",SUMIFS('Annuity Prices'!AR:AR,'Annuity Prices'!$B:$B,$D186,'Annuity Prices'!$E:$E,$G186),IF($B186="RAB Short",SUMIFS('RAB Prices Short'!AR:AR,'RAB Prices Short'!$B:$B,'All Prices combined'!$D186,'RAB Prices Short'!$E:$E,'All Prices combined'!$G186),IF($B186="RAB Long",SUMIFS('RAB Prices Long'!AR:AR,'RAB Prices Long'!$B:$B,'All Prices combined'!$D186,'RAB Prices Long'!$E:$E,'All Prices combined'!$G186)))),2)</f>
        <v>3.79</v>
      </c>
      <c r="AP186" s="2">
        <f>ROUND(IF($B186="Annuity",SUMIFS('Annuity Prices'!AS:AS,'Annuity Prices'!$B:$B,$D186,'Annuity Prices'!$E:$E,$G186),IF($B186="RAB Short",SUMIFS('RAB Prices Short'!AS:AS,'RAB Prices Short'!$B:$B,'All Prices combined'!$D186,'RAB Prices Short'!$E:$E,'All Prices combined'!$G186),IF($B186="RAB Long",SUMIFS('RAB Prices Long'!AS:AS,'RAB Prices Long'!$B:$B,'All Prices combined'!$D186,'RAB Prices Long'!$E:$E,'All Prices combined'!$G186)))),2)</f>
        <v>4.82</v>
      </c>
      <c r="AQ186" s="2">
        <f>ROUND(IF($B186="Annuity",SUMIFS('Annuity Prices'!AT:AT,'Annuity Prices'!$B:$B,$D186,'Annuity Prices'!$E:$E,$G186),IF($B186="RAB Short",SUMIFS('RAB Prices Short'!AT:AT,'RAB Prices Short'!$B:$B,'All Prices combined'!$D186,'RAB Prices Short'!$E:$E,'All Prices combined'!$G186),IF($B186="RAB Long",SUMIFS('RAB Prices Long'!AT:AT,'RAB Prices Long'!$B:$B,'All Prices combined'!$D186,'RAB Prices Long'!$E:$E,'All Prices combined'!$G186)))),2)</f>
        <v>4.96</v>
      </c>
      <c r="AR186" s="2">
        <f>ROUND(IF($B186="Annuity",SUMIFS('Annuity Prices'!AU:AU,'Annuity Prices'!$B:$B,$D186,'Annuity Prices'!$E:$E,$G186),IF($B186="RAB Short",SUMIFS('RAB Prices Short'!AU:AU,'RAB Prices Short'!$B:$B,'All Prices combined'!$D186,'RAB Prices Short'!$E:$E,'All Prices combined'!$G186),IF($B186="RAB Long",SUMIFS('RAB Prices Long'!AU:AU,'RAB Prices Long'!$B:$B,'All Prices combined'!$D186,'RAB Prices Long'!$E:$E,'All Prices combined'!$G186)))),2)</f>
        <v>5.0999999999999996</v>
      </c>
      <c r="AS186" s="2">
        <f>ROUND(IF($B186="Annuity",SUMIFS('Annuity Prices'!AV:AV,'Annuity Prices'!$B:$B,$D186,'Annuity Prices'!$E:$E,$G186),IF($B186="RAB Short",SUMIFS('RAB Prices Short'!AV:AV,'RAB Prices Short'!$B:$B,'All Prices combined'!$D186,'RAB Prices Short'!$E:$E,'All Prices combined'!$G186),IF($B186="RAB Long",SUMIFS('RAB Prices Long'!AV:AV,'RAB Prices Long'!$B:$B,'All Prices combined'!$D186,'RAB Prices Long'!$E:$E,'All Prices combined'!$G186)))),2)</f>
        <v>5.24</v>
      </c>
      <c r="AT186" s="2">
        <f>ROUND(IF($B186="Annuity",SUMIFS('Annuity Prices'!AW:AW,'Annuity Prices'!$B:$B,$D186,'Annuity Prices'!$E:$E,$G186),IF($B186="RAB Short",SUMIFS('RAB Prices Short'!AW:AW,'RAB Prices Short'!$B:$B,'All Prices combined'!$D186,'RAB Prices Short'!$E:$E,'All Prices combined'!$G186),IF($B186="RAB Long",SUMIFS('RAB Prices Long'!AW:AW,'RAB Prices Long'!$B:$B,'All Prices combined'!$D186,'RAB Prices Long'!$E:$E,'All Prices combined'!$G186)))),2)</f>
        <v>5.4</v>
      </c>
      <c r="AU186" s="2">
        <f>ROUND(IF($B186="Annuity",SUMIFS('Annuity Prices'!AX:AX,'Annuity Prices'!$B:$B,$D186,'Annuity Prices'!$E:$E,$G186),IF($B186="RAB Short",SUMIFS('RAB Prices Short'!AX:AX,'RAB Prices Short'!$B:$B,'All Prices combined'!$D186,'RAB Prices Short'!$E:$E,'All Prices combined'!$G186),IF($B186="RAB Long",SUMIFS('RAB Prices Long'!AX:AX,'RAB Prices Long'!$B:$B,'All Prices combined'!$D186,'RAB Prices Long'!$E:$E,'All Prices combined'!$G186)))),2)</f>
        <v>5.56</v>
      </c>
      <c r="AV186" s="2">
        <f>ROUND(IF($B186="Annuity",SUMIFS('Annuity Prices'!AY:AY,'Annuity Prices'!$B:$B,$D186,'Annuity Prices'!$E:$E,$G186),IF($B186="RAB Short",SUMIFS('RAB Prices Short'!AY:AY,'RAB Prices Short'!$B:$B,'All Prices combined'!$D186,'RAB Prices Short'!$E:$E,'All Prices combined'!$G186),IF($B186="RAB Long",SUMIFS('RAB Prices Long'!AY:AY,'RAB Prices Long'!$B:$B,'All Prices combined'!$D186,'RAB Prices Long'!$E:$E,'All Prices combined'!$G186)))),2)</f>
        <v>5.72</v>
      </c>
      <c r="AW186" s="2">
        <f>ROUND(IF($B186="Annuity",SUMIFS('Annuity Prices'!AZ:AZ,'Annuity Prices'!$B:$B,$D186,'Annuity Prices'!$E:$E,$G186),IF($B186="RAB Short",SUMIFS('RAB Prices Short'!AZ:AZ,'RAB Prices Short'!$B:$B,'All Prices combined'!$D186,'RAB Prices Short'!$E:$E,'All Prices combined'!$G186),IF($B186="RAB Long",SUMIFS('RAB Prices Long'!AZ:AZ,'RAB Prices Long'!$B:$B,'All Prices combined'!$D186,'RAB Prices Long'!$E:$E,'All Prices combined'!$G186)))),2)</f>
        <v>5.88</v>
      </c>
      <c r="AX186" s="2">
        <f>ROUND(IF($B186="Annuity",SUMIFS('Annuity Prices'!BA:BA,'Annuity Prices'!$B:$B,$D186,'Annuity Prices'!$E:$E,$G186),IF($B186="RAB Short",SUMIFS('RAB Prices Short'!BA:BA,'RAB Prices Short'!$B:$B,'All Prices combined'!$D186,'RAB Prices Short'!$E:$E,'All Prices combined'!$G186),IF($B186="RAB Long",SUMIFS('RAB Prices Long'!BA:BA,'RAB Prices Long'!$B:$B,'All Prices combined'!$D186,'RAB Prices Long'!$E:$E,'All Prices combined'!$G186)))),2)</f>
        <v>6.06</v>
      </c>
      <c r="AY186" s="2">
        <f>ROUND(IF($B186="Annuity",SUMIFS('Annuity Prices'!BB:BB,'Annuity Prices'!$B:$B,$D186,'Annuity Prices'!$E:$E,$G186),IF($B186="RAB Short",SUMIFS('RAB Prices Short'!BB:BB,'RAB Prices Short'!$B:$B,'All Prices combined'!$D186,'RAB Prices Short'!$E:$E,'All Prices combined'!$G186),IF($B186="RAB Long",SUMIFS('RAB Prices Long'!BB:BB,'RAB Prices Long'!$B:$B,'All Prices combined'!$D186,'RAB Prices Long'!$E:$E,'All Prices combined'!$G186)))),2)</f>
        <v>6.23</v>
      </c>
      <c r="AZ186" s="2">
        <f>ROUND(IF($B186="Annuity",SUMIFS('Annuity Prices'!BC:BC,'Annuity Prices'!$B:$B,$D186,'Annuity Prices'!$E:$E,$G186),IF($B186="RAB Short",SUMIFS('RAB Prices Short'!BC:BC,'RAB Prices Short'!$B:$B,'All Prices combined'!$D186,'RAB Prices Short'!$E:$E,'All Prices combined'!$G186),IF($B186="RAB Long",SUMIFS('RAB Prices Long'!BC:BC,'RAB Prices Long'!$B:$B,'All Prices combined'!$D186,'RAB Prices Long'!$E:$E,'All Prices combined'!$G186)))),2)</f>
        <v>6.41</v>
      </c>
      <c r="BA186" s="2">
        <f>ROUND(IF($B186="Annuity",SUMIFS('Annuity Prices'!BD:BD,'Annuity Prices'!$B:$B,$D186,'Annuity Prices'!$E:$E,$G186),IF($B186="RAB Short",SUMIFS('RAB Prices Short'!BD:BD,'RAB Prices Short'!$B:$B,'All Prices combined'!$D186,'RAB Prices Short'!$E:$E,'All Prices combined'!$G186),IF($B186="RAB Long",SUMIFS('RAB Prices Long'!BD:BD,'RAB Prices Long'!$B:$B,'All Prices combined'!$D186,'RAB Prices Long'!$E:$E,'All Prices combined'!$G186)))),2)</f>
        <v>9.7799999999999994</v>
      </c>
      <c r="BB186" s="2">
        <f>ROUND(IF($B186="Annuity",SUMIFS('Annuity Prices'!BE:BE,'Annuity Prices'!$B:$B,$D186,'Annuity Prices'!$E:$E,$G186),IF($B186="RAB Short",SUMIFS('RAB Prices Short'!BE:BE,'RAB Prices Short'!$B:$B,'All Prices combined'!$D186,'RAB Prices Short'!$E:$E,'All Prices combined'!$G186),IF($B186="RAB Long",SUMIFS('RAB Prices Long'!BE:BE,'RAB Prices Long'!$B:$B,'All Prices combined'!$D186,'RAB Prices Long'!$E:$E,'All Prices combined'!$G186)))),2)</f>
        <v>10.74</v>
      </c>
      <c r="BC186" s="2">
        <f>ROUND(IF($B186="Annuity",SUMIFS('Annuity Prices'!BF:BF,'Annuity Prices'!$B:$B,$D186,'Annuity Prices'!$E:$E,$G186),IF($B186="RAB Short",SUMIFS('RAB Prices Short'!BF:BF,'RAB Prices Short'!$B:$B,'All Prices combined'!$D186,'RAB Prices Short'!$E:$E,'All Prices combined'!$G186),IF($B186="RAB Long",SUMIFS('RAB Prices Long'!BF:BF,'RAB Prices Long'!$B:$B,'All Prices combined'!$D186,'RAB Prices Long'!$E:$E,'All Prices combined'!$G186)))),2)</f>
        <v>11</v>
      </c>
      <c r="BD186" s="2">
        <f>ROUND(IF($B186="Annuity",SUMIFS('Annuity Prices'!BG:BG,'Annuity Prices'!$B:$B,$D186,'Annuity Prices'!$E:$E,$G186),IF($B186="RAB Short",SUMIFS('RAB Prices Short'!BG:BG,'RAB Prices Short'!$B:$B,'All Prices combined'!$D186,'RAB Prices Short'!$E:$E,'All Prices combined'!$G186),IF($B186="RAB Long",SUMIFS('RAB Prices Long'!BG:BG,'RAB Prices Long'!$B:$B,'All Prices combined'!$D186,'RAB Prices Long'!$E:$E,'All Prices combined'!$G186)))),2)</f>
        <v>11.28</v>
      </c>
      <c r="BE186" s="2">
        <f>ROUND(IF($B186="Annuity",SUMIFS('Annuity Prices'!BH:BH,'Annuity Prices'!$B:$B,$D186,'Annuity Prices'!$E:$E,$G186),IF($B186="RAB Short",SUMIFS('RAB Prices Short'!BH:BH,'RAB Prices Short'!$B:$B,'All Prices combined'!$D186,'RAB Prices Short'!$E:$E,'All Prices combined'!$G186),IF($B186="RAB Long",SUMIFS('RAB Prices Long'!BH:BH,'RAB Prices Long'!$B:$B,'All Prices combined'!$D186,'RAB Prices Long'!$E:$E,'All Prices combined'!$G186)))),2)</f>
        <v>11.56</v>
      </c>
      <c r="BF186" s="2">
        <f>ROUND(IF($B186="Annuity",SUMIFS('Annuity Prices'!BI:BI,'Annuity Prices'!$B:$B,$D186,'Annuity Prices'!$E:$E,$G186),IF($B186="RAB Short",SUMIFS('RAB Prices Short'!BI:BI,'RAB Prices Short'!$B:$B,'All Prices combined'!$D186,'RAB Prices Short'!$E:$E,'All Prices combined'!$G186),IF($B186="RAB Long",SUMIFS('RAB Prices Long'!BI:BI,'RAB Prices Long'!$B:$B,'All Prices combined'!$D186,'RAB Prices Long'!$E:$E,'All Prices combined'!$G186)))),2)</f>
        <v>11.8</v>
      </c>
      <c r="BG186" s="2">
        <f>ROUND(IF($B186="Annuity",SUMIFS('Annuity Prices'!BJ:BJ,'Annuity Prices'!$B:$B,$D186,'Annuity Prices'!$E:$E,$G186),IF($B186="RAB Short",SUMIFS('RAB Prices Short'!BJ:BJ,'RAB Prices Short'!$B:$B,'All Prices combined'!$D186,'RAB Prices Short'!$E:$E,'All Prices combined'!$G186),IF($B186="RAB Long",SUMIFS('RAB Prices Long'!BJ:BJ,'RAB Prices Long'!$B:$B,'All Prices combined'!$D186,'RAB Prices Long'!$E:$E,'All Prices combined'!$G186)))),2)</f>
        <v>12.09</v>
      </c>
      <c r="BH186" s="2">
        <f>ROUND(IF($B186="Annuity",SUMIFS('Annuity Prices'!BK:BK,'Annuity Prices'!$B:$B,$D186,'Annuity Prices'!$E:$E,$G186),IF($B186="RAB Short",SUMIFS('RAB Prices Short'!BK:BK,'RAB Prices Short'!$B:$B,'All Prices combined'!$D186,'RAB Prices Short'!$E:$E,'All Prices combined'!$G186),IF($B186="RAB Long",SUMIFS('RAB Prices Long'!BK:BK,'RAB Prices Long'!$B:$B,'All Prices combined'!$D186,'RAB Prices Long'!$E:$E,'All Prices combined'!$G186)))),2)</f>
        <v>12.39</v>
      </c>
      <c r="BI186" s="2">
        <f>ROUND(IF($B186="Annuity",SUMIFS('Annuity Prices'!BL:BL,'Annuity Prices'!$B:$B,$D186,'Annuity Prices'!$E:$E,$G186),IF($B186="RAB Short",SUMIFS('RAB Prices Short'!BL:BL,'RAB Prices Short'!$B:$B,'All Prices combined'!$D186,'RAB Prices Short'!$E:$E,'All Prices combined'!$G186),IF($B186="RAB Long",SUMIFS('RAB Prices Long'!BL:BL,'RAB Prices Long'!$B:$B,'All Prices combined'!$D186,'RAB Prices Long'!$E:$E,'All Prices combined'!$G186)))),2)</f>
        <v>12.7</v>
      </c>
      <c r="BJ186" s="2">
        <f>ROUND(IF($B186="Annuity",SUMIFS('Annuity Prices'!BM:BM,'Annuity Prices'!$B:$B,$D186,'Annuity Prices'!$E:$E,$G186),IF($B186="RAB Short",SUMIFS('RAB Prices Short'!BM:BM,'RAB Prices Short'!$B:$B,'All Prices combined'!$D186,'RAB Prices Short'!$E:$E,'All Prices combined'!$G186),IF($B186="RAB Long",SUMIFS('RAB Prices Long'!BM:BM,'RAB Prices Long'!$B:$B,'All Prices combined'!$D186,'RAB Prices Long'!$E:$E,'All Prices combined'!$G186)))),2)</f>
        <v>12.96</v>
      </c>
      <c r="BK186" s="2">
        <f>ROUND(IF($B186="Annuity",SUMIFS('Annuity Prices'!BN:BN,'Annuity Prices'!$B:$B,$D186,'Annuity Prices'!$E:$E,$G186),IF($B186="RAB Short",SUMIFS('RAB Prices Short'!BN:BN,'RAB Prices Short'!$B:$B,'All Prices combined'!$D186,'RAB Prices Short'!$E:$E,'All Prices combined'!$G186),IF($B186="RAB Long",SUMIFS('RAB Prices Long'!BN:BN,'RAB Prices Long'!$B:$B,'All Prices combined'!$D186,'RAB Prices Long'!$E:$E,'All Prices combined'!$G186)))),2)</f>
        <v>13.29</v>
      </c>
      <c r="BL186" s="2">
        <f>ROUND(IF($B186="Annuity",SUMIFS('Annuity Prices'!BO:BO,'Annuity Prices'!$B:$B,$D186,'Annuity Prices'!$E:$E,$G186),IF($B186="RAB Short",SUMIFS('RAB Prices Short'!BO:BO,'RAB Prices Short'!$B:$B,'All Prices combined'!$D186,'RAB Prices Short'!$E:$E,'All Prices combined'!$G186),IF($B186="RAB Long",SUMIFS('RAB Prices Long'!BO:BO,'RAB Prices Long'!$B:$B,'All Prices combined'!$D186,'RAB Prices Long'!$E:$E,'All Prices combined'!$G186)))),2)</f>
        <v>13.62</v>
      </c>
      <c r="BM186" s="2">
        <f>ROUND(IF($B186="Annuity",SUMIFS('Annuity Prices'!BP:BP,'Annuity Prices'!$B:$B,$D186,'Annuity Prices'!$E:$E,$G186),IF($B186="RAB Short",SUMIFS('RAB Prices Short'!BP:BP,'RAB Prices Short'!$B:$B,'All Prices combined'!$D186,'RAB Prices Short'!$E:$E,'All Prices combined'!$G186),IF($B186="RAB Long",SUMIFS('RAB Prices Long'!BP:BP,'RAB Prices Long'!$B:$B,'All Prices combined'!$D186,'RAB Prices Long'!$E:$E,'All Prices combined'!$G186)))),2)</f>
        <v>13.96</v>
      </c>
      <c r="BN186" s="2">
        <f>ROUND(IF($B186="Annuity",SUMIFS('Annuity Prices'!BQ:BQ,'Annuity Prices'!$B:$B,$D186,'Annuity Prices'!$E:$E,$G186),IF($B186="RAB Short",SUMIFS('RAB Prices Short'!BQ:BQ,'RAB Prices Short'!$B:$B,'All Prices combined'!$D186,'RAB Prices Short'!$E:$E,'All Prices combined'!$G186),IF($B186="RAB Long",SUMIFS('RAB Prices Long'!BQ:BQ,'RAB Prices Long'!$B:$B,'All Prices combined'!$D186,'RAB Prices Long'!$E:$E,'All Prices combined'!$G186)))),2)</f>
        <v>14.24</v>
      </c>
      <c r="BO186" s="2">
        <f>ROUND(IF($B186="Annuity",SUMIFS('Annuity Prices'!BR:BR,'Annuity Prices'!$B:$B,$D186,'Annuity Prices'!$E:$E,$G186),IF($B186="RAB Short",SUMIFS('RAB Prices Short'!BR:BR,'RAB Prices Short'!$B:$B,'All Prices combined'!$D186,'RAB Prices Short'!$E:$E,'All Prices combined'!$G186),IF($B186="RAB Long",SUMIFS('RAB Prices Long'!BR:BR,'RAB Prices Long'!$B:$B,'All Prices combined'!$D186,'RAB Prices Long'!$E:$E,'All Prices combined'!$G186)))),2)</f>
        <v>14.6</v>
      </c>
      <c r="BP186" s="2">
        <f>ROUND(IF($B186="Annuity",SUMIFS('Annuity Prices'!BS:BS,'Annuity Prices'!$B:$B,$D186,'Annuity Prices'!$E:$E,$G186),IF($B186="RAB Short",SUMIFS('RAB Prices Short'!BS:BS,'RAB Prices Short'!$B:$B,'All Prices combined'!$D186,'RAB Prices Short'!$E:$E,'All Prices combined'!$G186),IF($B186="RAB Long",SUMIFS('RAB Prices Long'!BS:BS,'RAB Prices Long'!$B:$B,'All Prices combined'!$D186,'RAB Prices Long'!$E:$E,'All Prices combined'!$G186)))),2)</f>
        <v>14.96</v>
      </c>
      <c r="BQ186" s="2">
        <f>ROUND(IF($B186="Annuity",SUMIFS('Annuity Prices'!BT:BT,'Annuity Prices'!$B:$B,$D186,'Annuity Prices'!$E:$E,$G186),IF($B186="RAB Short",SUMIFS('RAB Prices Short'!BT:BT,'RAB Prices Short'!$B:$B,'All Prices combined'!$D186,'RAB Prices Short'!$E:$E,'All Prices combined'!$G186),IF($B186="RAB Long",SUMIFS('RAB Prices Long'!BT:BT,'RAB Prices Long'!$B:$B,'All Prices combined'!$D186,'RAB Prices Long'!$E:$E,'All Prices combined'!$G186)))),2)</f>
        <v>15.34</v>
      </c>
      <c r="BR186" s="2">
        <f>ROUND(IF($B186="Annuity",SUMIFS('Annuity Prices'!BU:BU,'Annuity Prices'!$B:$B,$D186,'Annuity Prices'!$E:$E,$G186),IF($B186="RAB Short",SUMIFS('RAB Prices Short'!BU:BU,'RAB Prices Short'!$B:$B,'All Prices combined'!$D186,'RAB Prices Short'!$E:$E,'All Prices combined'!$G186),IF($B186="RAB Long",SUMIFS('RAB Prices Long'!BU:BU,'RAB Prices Long'!$B:$B,'All Prices combined'!$D186,'RAB Prices Long'!$E:$E,'All Prices combined'!$G186)))),2)</f>
        <v>15.65</v>
      </c>
      <c r="BS186" s="2">
        <f>ROUND(IF($B186="Annuity",SUMIFS('Annuity Prices'!BV:BV,'Annuity Prices'!$B:$B,$D186,'Annuity Prices'!$E:$E,$G186),IF($B186="RAB Short",SUMIFS('RAB Prices Short'!BV:BV,'RAB Prices Short'!$B:$B,'All Prices combined'!$D186,'RAB Prices Short'!$E:$E,'All Prices combined'!$G186),IF($B186="RAB Long",SUMIFS('RAB Prices Long'!BV:BV,'RAB Prices Long'!$B:$B,'All Prices combined'!$D186,'RAB Prices Long'!$E:$E,'All Prices combined'!$G186)))),2)</f>
        <v>16.04</v>
      </c>
      <c r="BT186" s="2">
        <f>ROUND(IF($B186="Annuity",SUMIFS('Annuity Prices'!BW:BW,'Annuity Prices'!$B:$B,$D186,'Annuity Prices'!$E:$E,$G186),IF($B186="RAB Short",SUMIFS('RAB Prices Short'!BW:BW,'RAB Prices Short'!$B:$B,'All Prices combined'!$D186,'RAB Prices Short'!$E:$E,'All Prices combined'!$G186),IF($B186="RAB Long",SUMIFS('RAB Prices Long'!BW:BW,'RAB Prices Long'!$B:$B,'All Prices combined'!$D186,'RAB Prices Long'!$E:$E,'All Prices combined'!$G186)))),2)</f>
        <v>16.440000000000001</v>
      </c>
      <c r="BU186" s="2">
        <f>ROUND(IF($B186="Annuity",SUMIFS('Annuity Prices'!BX:BX,'Annuity Prices'!$B:$B,$D186,'Annuity Prices'!$E:$E,$G186),IF($B186="RAB Short",SUMIFS('RAB Prices Short'!BX:BX,'RAB Prices Short'!$B:$B,'All Prices combined'!$D186,'RAB Prices Short'!$E:$E,'All Prices combined'!$G186),IF($B186="RAB Long",SUMIFS('RAB Prices Long'!BX:BX,'RAB Prices Long'!$B:$B,'All Prices combined'!$D186,'RAB Prices Long'!$E:$E,'All Prices combined'!$G186)))),2)</f>
        <v>16.850000000000001</v>
      </c>
    </row>
    <row r="187" spans="2:73" x14ac:dyDescent="0.25">
      <c r="B187" t="s">
        <v>37</v>
      </c>
      <c r="C187" s="1">
        <v>30</v>
      </c>
      <c r="D187" s="1" t="s">
        <v>217</v>
      </c>
      <c r="E187" s="1" t="s">
        <v>209</v>
      </c>
      <c r="F187" s="1">
        <v>30</v>
      </c>
      <c r="G187" s="1" t="s">
        <v>201</v>
      </c>
      <c r="H187" s="1"/>
      <c r="I187" s="2">
        <f>ROUND(IF($B187="Annuity",SUMIFS('Annuity Prices'!L:L,'Annuity Prices'!$B:$B,$D187,'Annuity Prices'!$E:$E,$G187),IF($B187="RAB Short",SUMIFS('RAB Prices Short'!L:L,'RAB Prices Short'!$B:$B,'All Prices combined'!$D187,'RAB Prices Short'!$E:$E,'All Prices combined'!$G187),IF($B187="RAB Long",SUMIFS('RAB Prices Long'!L:L,'RAB Prices Long'!$B:$B,'All Prices combined'!$D187,'RAB Prices Long'!$E:$E,'All Prices combined'!$G187)))),2)</f>
        <v>35.049999999999997</v>
      </c>
      <c r="J187" s="2">
        <f>ROUND(IF($B187="Annuity",SUMIFS('Annuity Prices'!M:M,'Annuity Prices'!$B:$B,$D187,'Annuity Prices'!$E:$E,$G187),IF($B187="RAB Short",SUMIFS('RAB Prices Short'!M:M,'RAB Prices Short'!$B:$B,'All Prices combined'!$D187,'RAB Prices Short'!$E:$E,'All Prices combined'!$G187),IF($B187="RAB Long",SUMIFS('RAB Prices Long'!M:M,'RAB Prices Long'!$B:$B,'All Prices combined'!$D187,'RAB Prices Long'!$E:$E,'All Prices combined'!$G187)))),2)</f>
        <v>36.049999999999997</v>
      </c>
      <c r="K187" s="2">
        <f>ROUND(IF($B187="Annuity",SUMIFS('Annuity Prices'!N:N,'Annuity Prices'!$B:$B,$D187,'Annuity Prices'!$E:$E,$G187),IF($B187="RAB Short",SUMIFS('RAB Prices Short'!N:N,'RAB Prices Short'!$B:$B,'All Prices combined'!$D187,'RAB Prices Short'!$E:$E,'All Prices combined'!$G187),IF($B187="RAB Long",SUMIFS('RAB Prices Long'!N:N,'RAB Prices Long'!$B:$B,'All Prices combined'!$D187,'RAB Prices Long'!$E:$E,'All Prices combined'!$G187)))),2)</f>
        <v>37.1</v>
      </c>
      <c r="L187" s="2">
        <f>ROUND(IF($B187="Annuity",SUMIFS('Annuity Prices'!O:O,'Annuity Prices'!$B:$B,$D187,'Annuity Prices'!$E:$E,$G187),IF($B187="RAB Short",SUMIFS('RAB Prices Short'!O:O,'RAB Prices Short'!$B:$B,'All Prices combined'!$D187,'RAB Prices Short'!$E:$E,'All Prices combined'!$G187),IF($B187="RAB Long",SUMIFS('RAB Prices Long'!O:O,'RAB Prices Long'!$B:$B,'All Prices combined'!$D187,'RAB Prices Long'!$E:$E,'All Prices combined'!$G187)))),2)</f>
        <v>38.159999999999997</v>
      </c>
      <c r="M187" s="2">
        <f>ROUND(IF($B187="Annuity",SUMIFS('Annuity Prices'!P:P,'Annuity Prices'!$B:$B,$D187,'Annuity Prices'!$E:$E,$G187),IF($B187="RAB Short",SUMIFS('RAB Prices Short'!P:P,'RAB Prices Short'!$B:$B,'All Prices combined'!$D187,'RAB Prices Short'!$E:$E,'All Prices combined'!$G187),IF($B187="RAB Long",SUMIFS('RAB Prices Long'!P:P,'RAB Prices Long'!$B:$B,'All Prices combined'!$D187,'RAB Prices Long'!$E:$E,'All Prices combined'!$G187)))),2)</f>
        <v>61.84</v>
      </c>
      <c r="N187" s="2">
        <f>ROUND(IF($B187="Annuity",SUMIFS('Annuity Prices'!Q:Q,'Annuity Prices'!$B:$B,$D187,'Annuity Prices'!$E:$E,$G187),IF($B187="RAB Short",SUMIFS('RAB Prices Short'!Q:Q,'RAB Prices Short'!$B:$B,'All Prices combined'!$D187,'RAB Prices Short'!$E:$E,'All Prices combined'!$G187),IF($B187="RAB Long",SUMIFS('RAB Prices Long'!Q:Q,'RAB Prices Long'!$B:$B,'All Prices combined'!$D187,'RAB Prices Long'!$E:$E,'All Prices combined'!$G187)))),2)</f>
        <v>63.38</v>
      </c>
      <c r="O187" s="2">
        <f>ROUND(IF($B187="Annuity",SUMIFS('Annuity Prices'!R:R,'Annuity Prices'!$B:$B,$D187,'Annuity Prices'!$E:$E,$G187),IF($B187="RAB Short",SUMIFS('RAB Prices Short'!R:R,'RAB Prices Short'!$B:$B,'All Prices combined'!$D187,'RAB Prices Short'!$E:$E,'All Prices combined'!$G187),IF($B187="RAB Long",SUMIFS('RAB Prices Long'!R:R,'RAB Prices Long'!$B:$B,'All Prices combined'!$D187,'RAB Prices Long'!$E:$E,'All Prices combined'!$G187)))),2)</f>
        <v>64.97</v>
      </c>
      <c r="P187" s="2">
        <f>ROUND(IF($B187="Annuity",SUMIFS('Annuity Prices'!S:S,'Annuity Prices'!$B:$B,$D187,'Annuity Prices'!$E:$E,$G187),IF($B187="RAB Short",SUMIFS('RAB Prices Short'!S:S,'RAB Prices Short'!$B:$B,'All Prices combined'!$D187,'RAB Prices Short'!$E:$E,'All Prices combined'!$G187),IF($B187="RAB Long",SUMIFS('RAB Prices Long'!S:S,'RAB Prices Long'!$B:$B,'All Prices combined'!$D187,'RAB Prices Long'!$E:$E,'All Prices combined'!$G187)))),2)</f>
        <v>66.58</v>
      </c>
      <c r="Q187" s="2">
        <f>ROUND(IF($B187="Annuity",SUMIFS('Annuity Prices'!T:T,'Annuity Prices'!$B:$B,$D187,'Annuity Prices'!$E:$E,$G187),IF($B187="RAB Short",SUMIFS('RAB Prices Short'!T:T,'RAB Prices Short'!$B:$B,'All Prices combined'!$D187,'RAB Prices Short'!$E:$E,'All Prices combined'!$G187),IF($B187="RAB Long",SUMIFS('RAB Prices Long'!T:T,'RAB Prices Long'!$B:$B,'All Prices combined'!$D187,'RAB Prices Long'!$E:$E,'All Prices combined'!$G187)))),2)</f>
        <v>67.98</v>
      </c>
      <c r="R187" s="2">
        <f>ROUND(IF($B187="Annuity",SUMIFS('Annuity Prices'!U:U,'Annuity Prices'!$B:$B,$D187,'Annuity Prices'!$E:$E,$G187),IF($B187="RAB Short",SUMIFS('RAB Prices Short'!U:U,'RAB Prices Short'!$B:$B,'All Prices combined'!$D187,'RAB Prices Short'!$E:$E,'All Prices combined'!$G187),IF($B187="RAB Long",SUMIFS('RAB Prices Long'!U:U,'RAB Prices Long'!$B:$B,'All Prices combined'!$D187,'RAB Prices Long'!$E:$E,'All Prices combined'!$G187)))),2)</f>
        <v>69.67</v>
      </c>
      <c r="S187" s="2">
        <f>ROUND(IF($B187="Annuity",SUMIFS('Annuity Prices'!V:V,'Annuity Prices'!$B:$B,$D187,'Annuity Prices'!$E:$E,$G187),IF($B187="RAB Short",SUMIFS('RAB Prices Short'!V:V,'RAB Prices Short'!$B:$B,'All Prices combined'!$D187,'RAB Prices Short'!$E:$E,'All Prices combined'!$G187),IF($B187="RAB Long",SUMIFS('RAB Prices Long'!V:V,'RAB Prices Long'!$B:$B,'All Prices combined'!$D187,'RAB Prices Long'!$E:$E,'All Prices combined'!$G187)))),2)</f>
        <v>71.41</v>
      </c>
      <c r="T187" s="2">
        <f>ROUND(IF($B187="Annuity",SUMIFS('Annuity Prices'!W:W,'Annuity Prices'!$B:$B,$D187,'Annuity Prices'!$E:$E,$G187),IF($B187="RAB Short",SUMIFS('RAB Prices Short'!W:W,'RAB Prices Short'!$B:$B,'All Prices combined'!$D187,'RAB Prices Short'!$E:$E,'All Prices combined'!$G187),IF($B187="RAB Long",SUMIFS('RAB Prices Long'!W:W,'RAB Prices Long'!$B:$B,'All Prices combined'!$D187,'RAB Prices Long'!$E:$E,'All Prices combined'!$G187)))),2)</f>
        <v>73.2</v>
      </c>
      <c r="U187" s="2">
        <f>ROUND(IF($B187="Annuity",SUMIFS('Annuity Prices'!X:X,'Annuity Prices'!$B:$B,$D187,'Annuity Prices'!$E:$E,$G187),IF($B187="RAB Short",SUMIFS('RAB Prices Short'!X:X,'RAB Prices Short'!$B:$B,'All Prices combined'!$D187,'RAB Prices Short'!$E:$E,'All Prices combined'!$G187),IF($B187="RAB Long",SUMIFS('RAB Prices Long'!X:X,'RAB Prices Long'!$B:$B,'All Prices combined'!$D187,'RAB Prices Long'!$E:$E,'All Prices combined'!$G187)))),2)</f>
        <v>74.72</v>
      </c>
      <c r="V187" s="2">
        <f>ROUND(IF($B187="Annuity",SUMIFS('Annuity Prices'!Y:Y,'Annuity Prices'!$B:$B,$D187,'Annuity Prices'!$E:$E,$G187),IF($B187="RAB Short",SUMIFS('RAB Prices Short'!Y:Y,'RAB Prices Short'!$B:$B,'All Prices combined'!$D187,'RAB Prices Short'!$E:$E,'All Prices combined'!$G187),IF($B187="RAB Long",SUMIFS('RAB Prices Long'!Y:Y,'RAB Prices Long'!$B:$B,'All Prices combined'!$D187,'RAB Prices Long'!$E:$E,'All Prices combined'!$G187)))),2)</f>
        <v>76.59</v>
      </c>
      <c r="W187" s="2">
        <f>ROUND(IF($B187="Annuity",SUMIFS('Annuity Prices'!Z:Z,'Annuity Prices'!$B:$B,$D187,'Annuity Prices'!$E:$E,$G187),IF($B187="RAB Short",SUMIFS('RAB Prices Short'!Z:Z,'RAB Prices Short'!$B:$B,'All Prices combined'!$D187,'RAB Prices Short'!$E:$E,'All Prices combined'!$G187),IF($B187="RAB Long",SUMIFS('RAB Prices Long'!Z:Z,'RAB Prices Long'!$B:$B,'All Prices combined'!$D187,'RAB Prices Long'!$E:$E,'All Prices combined'!$G187)))),2)</f>
        <v>78.5</v>
      </c>
      <c r="X187" s="2">
        <f>ROUND(IF($B187="Annuity",SUMIFS('Annuity Prices'!AA:AA,'Annuity Prices'!$B:$B,$D187,'Annuity Prices'!$E:$E,$G187),IF($B187="RAB Short",SUMIFS('RAB Prices Short'!AA:AA,'RAB Prices Short'!$B:$B,'All Prices combined'!$D187,'RAB Prices Short'!$E:$E,'All Prices combined'!$G187),IF($B187="RAB Long",SUMIFS('RAB Prices Long'!AA:AA,'RAB Prices Long'!$B:$B,'All Prices combined'!$D187,'RAB Prices Long'!$E:$E,'All Prices combined'!$G187)))),2)</f>
        <v>80.47</v>
      </c>
      <c r="Y187" s="2">
        <f>ROUND(IF($B187="Annuity",SUMIFS('Annuity Prices'!AB:AB,'Annuity Prices'!$B:$B,$D187,'Annuity Prices'!$E:$E,$G187),IF($B187="RAB Short",SUMIFS('RAB Prices Short'!AB:AB,'RAB Prices Short'!$B:$B,'All Prices combined'!$D187,'RAB Prices Short'!$E:$E,'All Prices combined'!$G187),IF($B187="RAB Long",SUMIFS('RAB Prices Long'!AB:AB,'RAB Prices Long'!$B:$B,'All Prices combined'!$D187,'RAB Prices Long'!$E:$E,'All Prices combined'!$G187)))),2)</f>
        <v>82.14</v>
      </c>
      <c r="Z187" s="2">
        <f>ROUND(IF($B187="Annuity",SUMIFS('Annuity Prices'!AC:AC,'Annuity Prices'!$B:$B,$D187,'Annuity Prices'!$E:$E,$G187),IF($B187="RAB Short",SUMIFS('RAB Prices Short'!AC:AC,'RAB Prices Short'!$B:$B,'All Prices combined'!$D187,'RAB Prices Short'!$E:$E,'All Prices combined'!$G187),IF($B187="RAB Long",SUMIFS('RAB Prices Long'!AC:AC,'RAB Prices Long'!$B:$B,'All Prices combined'!$D187,'RAB Prices Long'!$E:$E,'All Prices combined'!$G187)))),2)</f>
        <v>84.19</v>
      </c>
      <c r="AA187" s="2">
        <f>ROUND(IF($B187="Annuity",SUMIFS('Annuity Prices'!AD:AD,'Annuity Prices'!$B:$B,$D187,'Annuity Prices'!$E:$E,$G187),IF($B187="RAB Short",SUMIFS('RAB Prices Short'!AD:AD,'RAB Prices Short'!$B:$B,'All Prices combined'!$D187,'RAB Prices Short'!$E:$E,'All Prices combined'!$G187),IF($B187="RAB Long",SUMIFS('RAB Prices Long'!AD:AD,'RAB Prices Long'!$B:$B,'All Prices combined'!$D187,'RAB Prices Long'!$E:$E,'All Prices combined'!$G187)))),2)</f>
        <v>86.3</v>
      </c>
      <c r="AB187" s="2">
        <f>ROUND(IF($B187="Annuity",SUMIFS('Annuity Prices'!AE:AE,'Annuity Prices'!$B:$B,$D187,'Annuity Prices'!$E:$E,$G187),IF($B187="RAB Short",SUMIFS('RAB Prices Short'!AE:AE,'RAB Prices Short'!$B:$B,'All Prices combined'!$D187,'RAB Prices Short'!$E:$E,'All Prices combined'!$G187),IF($B187="RAB Long",SUMIFS('RAB Prices Long'!AE:AE,'RAB Prices Long'!$B:$B,'All Prices combined'!$D187,'RAB Prices Long'!$E:$E,'All Prices combined'!$G187)))),2)</f>
        <v>88.45</v>
      </c>
      <c r="AC187" s="2">
        <f>ROUND(IF($B187="Annuity",SUMIFS('Annuity Prices'!AF:AF,'Annuity Prices'!$B:$B,$D187,'Annuity Prices'!$E:$E,$G187),IF($B187="RAB Short",SUMIFS('RAB Prices Short'!AF:AF,'RAB Prices Short'!$B:$B,'All Prices combined'!$D187,'RAB Prices Short'!$E:$E,'All Prices combined'!$G187),IF($B187="RAB Long",SUMIFS('RAB Prices Long'!AF:AF,'RAB Prices Long'!$B:$B,'All Prices combined'!$D187,'RAB Prices Long'!$E:$E,'All Prices combined'!$G187)))),2)</f>
        <v>90.3</v>
      </c>
      <c r="AD187" s="2">
        <f>ROUND(IF($B187="Annuity",SUMIFS('Annuity Prices'!AG:AG,'Annuity Prices'!$B:$B,$D187,'Annuity Prices'!$E:$E,$G187),IF($B187="RAB Short",SUMIFS('RAB Prices Short'!AG:AG,'RAB Prices Short'!$B:$B,'All Prices combined'!$D187,'RAB Prices Short'!$E:$E,'All Prices combined'!$G187),IF($B187="RAB Long",SUMIFS('RAB Prices Long'!AG:AG,'RAB Prices Long'!$B:$B,'All Prices combined'!$D187,'RAB Prices Long'!$E:$E,'All Prices combined'!$G187)))),2)</f>
        <v>92.56</v>
      </c>
      <c r="AE187" s="2">
        <f>ROUND(IF($B187="Annuity",SUMIFS('Annuity Prices'!AH:AH,'Annuity Prices'!$B:$B,$D187,'Annuity Prices'!$E:$E,$G187),IF($B187="RAB Short",SUMIFS('RAB Prices Short'!AH:AH,'RAB Prices Short'!$B:$B,'All Prices combined'!$D187,'RAB Prices Short'!$E:$E,'All Prices combined'!$G187),IF($B187="RAB Long",SUMIFS('RAB Prices Long'!AH:AH,'RAB Prices Long'!$B:$B,'All Prices combined'!$D187,'RAB Prices Long'!$E:$E,'All Prices combined'!$G187)))),2)</f>
        <v>94.87</v>
      </c>
      <c r="AF187" s="2">
        <f>ROUND(IF($B187="Annuity",SUMIFS('Annuity Prices'!AI:AI,'Annuity Prices'!$B:$B,$D187,'Annuity Prices'!$E:$E,$G187),IF($B187="RAB Short",SUMIFS('RAB Prices Short'!AI:AI,'RAB Prices Short'!$B:$B,'All Prices combined'!$D187,'RAB Prices Short'!$E:$E,'All Prices combined'!$G187),IF($B187="RAB Long",SUMIFS('RAB Prices Long'!AI:AI,'RAB Prices Long'!$B:$B,'All Prices combined'!$D187,'RAB Prices Long'!$E:$E,'All Prices combined'!$G187)))),2)</f>
        <v>97.24</v>
      </c>
      <c r="AG187" s="2">
        <f>ROUND(IF($B187="Annuity",SUMIFS('Annuity Prices'!AJ:AJ,'Annuity Prices'!$B:$B,$D187,'Annuity Prices'!$E:$E,$G187),IF($B187="RAB Short",SUMIFS('RAB Prices Short'!AJ:AJ,'RAB Prices Short'!$B:$B,'All Prices combined'!$D187,'RAB Prices Short'!$E:$E,'All Prices combined'!$G187),IF($B187="RAB Long",SUMIFS('RAB Prices Long'!AJ:AJ,'RAB Prices Long'!$B:$B,'All Prices combined'!$D187,'RAB Prices Long'!$E:$E,'All Prices combined'!$G187)))),2)</f>
        <v>99.27</v>
      </c>
      <c r="AH187" s="2">
        <f>ROUND(IF($B187="Annuity",SUMIFS('Annuity Prices'!AK:AK,'Annuity Prices'!$B:$B,$D187,'Annuity Prices'!$E:$E,$G187),IF($B187="RAB Short",SUMIFS('RAB Prices Short'!AK:AK,'RAB Prices Short'!$B:$B,'All Prices combined'!$D187,'RAB Prices Short'!$E:$E,'All Prices combined'!$G187),IF($B187="RAB Long",SUMIFS('RAB Prices Long'!AK:AK,'RAB Prices Long'!$B:$B,'All Prices combined'!$D187,'RAB Prices Long'!$E:$E,'All Prices combined'!$G187)))),2)</f>
        <v>101.75</v>
      </c>
      <c r="AI187" s="2">
        <f>ROUND(IF($B187="Annuity",SUMIFS('Annuity Prices'!AL:AL,'Annuity Prices'!$B:$B,$D187,'Annuity Prices'!$E:$E,$G187),IF($B187="RAB Short",SUMIFS('RAB Prices Short'!AL:AL,'RAB Prices Short'!$B:$B,'All Prices combined'!$D187,'RAB Prices Short'!$E:$E,'All Prices combined'!$G187),IF($B187="RAB Long",SUMIFS('RAB Prices Long'!AL:AL,'RAB Prices Long'!$B:$B,'All Prices combined'!$D187,'RAB Prices Long'!$E:$E,'All Prices combined'!$G187)))),2)</f>
        <v>104.3</v>
      </c>
      <c r="AJ187" s="2">
        <f>ROUND(IF($B187="Annuity",SUMIFS('Annuity Prices'!AM:AM,'Annuity Prices'!$B:$B,$D187,'Annuity Prices'!$E:$E,$G187),IF($B187="RAB Short",SUMIFS('RAB Prices Short'!AM:AM,'RAB Prices Short'!$B:$B,'All Prices combined'!$D187,'RAB Prices Short'!$E:$E,'All Prices combined'!$G187),IF($B187="RAB Long",SUMIFS('RAB Prices Long'!AM:AM,'RAB Prices Long'!$B:$B,'All Prices combined'!$D187,'RAB Prices Long'!$E:$E,'All Prices combined'!$G187)))),2)</f>
        <v>106.9</v>
      </c>
      <c r="AK187" s="2">
        <f>ROUND(IF($B187="Annuity",SUMIFS('Annuity Prices'!AN:AN,'Annuity Prices'!$B:$B,$D187,'Annuity Prices'!$E:$E,$G187),IF($B187="RAB Short",SUMIFS('RAB Prices Short'!AN:AN,'RAB Prices Short'!$B:$B,'All Prices combined'!$D187,'RAB Prices Short'!$E:$E,'All Prices combined'!$G187),IF($B187="RAB Long",SUMIFS('RAB Prices Long'!AN:AN,'RAB Prices Long'!$B:$B,'All Prices combined'!$D187,'RAB Prices Long'!$E:$E,'All Prices combined'!$G187)))),2)</f>
        <v>109.13</v>
      </c>
      <c r="AL187" s="2">
        <f>ROUND(IF($B187="Annuity",SUMIFS('Annuity Prices'!AO:AO,'Annuity Prices'!$B:$B,$D187,'Annuity Prices'!$E:$E,$G187),IF($B187="RAB Short",SUMIFS('RAB Prices Short'!AO:AO,'RAB Prices Short'!$B:$B,'All Prices combined'!$D187,'RAB Prices Short'!$E:$E,'All Prices combined'!$G187),IF($B187="RAB Long",SUMIFS('RAB Prices Long'!AO:AO,'RAB Prices Long'!$B:$B,'All Prices combined'!$D187,'RAB Prices Long'!$E:$E,'All Prices combined'!$G187)))),2)</f>
        <v>111.86</v>
      </c>
      <c r="AM187" s="2">
        <f>ROUND(IF($B187="Annuity",SUMIFS('Annuity Prices'!AP:AP,'Annuity Prices'!$B:$B,$D187,'Annuity Prices'!$E:$E,$G187),IF($B187="RAB Short",SUMIFS('RAB Prices Short'!AP:AP,'RAB Prices Short'!$B:$B,'All Prices combined'!$D187,'RAB Prices Short'!$E:$E,'All Prices combined'!$G187),IF($B187="RAB Long",SUMIFS('RAB Prices Long'!AP:AP,'RAB Prices Long'!$B:$B,'All Prices combined'!$D187,'RAB Prices Long'!$E:$E,'All Prices combined'!$G187)))),2)</f>
        <v>114.65</v>
      </c>
      <c r="AN187" s="2">
        <f>ROUND(IF($B187="Annuity",SUMIFS('Annuity Prices'!AQ:AQ,'Annuity Prices'!$B:$B,$D187,'Annuity Prices'!$E:$E,$G187),IF($B187="RAB Short",SUMIFS('RAB Prices Short'!AQ:AQ,'RAB Prices Short'!$B:$B,'All Prices combined'!$D187,'RAB Prices Short'!$E:$E,'All Prices combined'!$G187),IF($B187="RAB Long",SUMIFS('RAB Prices Long'!AQ:AQ,'RAB Prices Long'!$B:$B,'All Prices combined'!$D187,'RAB Prices Long'!$E:$E,'All Prices combined'!$G187)))),2)</f>
        <v>117.52</v>
      </c>
      <c r="AO187" s="2">
        <f>ROUND(IF($B187="Annuity",SUMIFS('Annuity Prices'!AR:AR,'Annuity Prices'!$B:$B,$D187,'Annuity Prices'!$E:$E,$G187),IF($B187="RAB Short",SUMIFS('RAB Prices Short'!AR:AR,'RAB Prices Short'!$B:$B,'All Prices combined'!$D187,'RAB Prices Short'!$E:$E,'All Prices combined'!$G187),IF($B187="RAB Long",SUMIFS('RAB Prices Long'!AR:AR,'RAB Prices Long'!$B:$B,'All Prices combined'!$D187,'RAB Prices Long'!$E:$E,'All Prices combined'!$G187)))),2)</f>
        <v>33.06</v>
      </c>
      <c r="AP187" s="2">
        <f>ROUND(IF($B187="Annuity",SUMIFS('Annuity Prices'!AS:AS,'Annuity Prices'!$B:$B,$D187,'Annuity Prices'!$E:$E,$G187),IF($B187="RAB Short",SUMIFS('RAB Prices Short'!AS:AS,'RAB Prices Short'!$B:$B,'All Prices combined'!$D187,'RAB Prices Short'!$E:$E,'All Prices combined'!$G187),IF($B187="RAB Long",SUMIFS('RAB Prices Long'!AS:AS,'RAB Prices Long'!$B:$B,'All Prices combined'!$D187,'RAB Prices Long'!$E:$E,'All Prices combined'!$G187)))),2)</f>
        <v>35.049999999999997</v>
      </c>
      <c r="AQ187" s="2">
        <f>ROUND(IF($B187="Annuity",SUMIFS('Annuity Prices'!AT:AT,'Annuity Prices'!$B:$B,$D187,'Annuity Prices'!$E:$E,$G187),IF($B187="RAB Short",SUMIFS('RAB Prices Short'!AT:AT,'RAB Prices Short'!$B:$B,'All Prices combined'!$D187,'RAB Prices Short'!$E:$E,'All Prices combined'!$G187),IF($B187="RAB Long",SUMIFS('RAB Prices Long'!AT:AT,'RAB Prices Long'!$B:$B,'All Prices combined'!$D187,'RAB Prices Long'!$E:$E,'All Prices combined'!$G187)))),2)</f>
        <v>36.049999999999997</v>
      </c>
      <c r="AR187" s="2">
        <f>ROUND(IF($B187="Annuity",SUMIFS('Annuity Prices'!AU:AU,'Annuity Prices'!$B:$B,$D187,'Annuity Prices'!$E:$E,$G187),IF($B187="RAB Short",SUMIFS('RAB Prices Short'!AU:AU,'RAB Prices Short'!$B:$B,'All Prices combined'!$D187,'RAB Prices Short'!$E:$E,'All Prices combined'!$G187),IF($B187="RAB Long",SUMIFS('RAB Prices Long'!AU:AU,'RAB Prices Long'!$B:$B,'All Prices combined'!$D187,'RAB Prices Long'!$E:$E,'All Prices combined'!$G187)))),2)</f>
        <v>37.1</v>
      </c>
      <c r="AS187" s="2">
        <f>ROUND(IF($B187="Annuity",SUMIFS('Annuity Prices'!AV:AV,'Annuity Prices'!$B:$B,$D187,'Annuity Prices'!$E:$E,$G187),IF($B187="RAB Short",SUMIFS('RAB Prices Short'!AV:AV,'RAB Prices Short'!$B:$B,'All Prices combined'!$D187,'RAB Prices Short'!$E:$E,'All Prices combined'!$G187),IF($B187="RAB Long",SUMIFS('RAB Prices Long'!AV:AV,'RAB Prices Long'!$B:$B,'All Prices combined'!$D187,'RAB Prices Long'!$E:$E,'All Prices combined'!$G187)))),2)</f>
        <v>38.159999999999997</v>
      </c>
      <c r="AT187" s="2">
        <f>ROUND(IF($B187="Annuity",SUMIFS('Annuity Prices'!AW:AW,'Annuity Prices'!$B:$B,$D187,'Annuity Prices'!$E:$E,$G187),IF($B187="RAB Short",SUMIFS('RAB Prices Short'!AW:AW,'RAB Prices Short'!$B:$B,'All Prices combined'!$D187,'RAB Prices Short'!$E:$E,'All Prices combined'!$G187),IF($B187="RAB Long",SUMIFS('RAB Prices Long'!AW:AW,'RAB Prices Long'!$B:$B,'All Prices combined'!$D187,'RAB Prices Long'!$E:$E,'All Prices combined'!$G187)))),2)</f>
        <v>42.18</v>
      </c>
      <c r="AU187" s="2">
        <f>ROUND(IF($B187="Annuity",SUMIFS('Annuity Prices'!AX:AX,'Annuity Prices'!$B:$B,$D187,'Annuity Prices'!$E:$E,$G187),IF($B187="RAB Short",SUMIFS('RAB Prices Short'!AX:AX,'RAB Prices Short'!$B:$B,'All Prices combined'!$D187,'RAB Prices Short'!$E:$E,'All Prices combined'!$G187),IF($B187="RAB Long",SUMIFS('RAB Prices Long'!AX:AX,'RAB Prices Long'!$B:$B,'All Prices combined'!$D187,'RAB Prices Long'!$E:$E,'All Prices combined'!$G187)))),2)</f>
        <v>46.4</v>
      </c>
      <c r="AV187" s="2">
        <f>ROUND(IF($B187="Annuity",SUMIFS('Annuity Prices'!AY:AY,'Annuity Prices'!$B:$B,$D187,'Annuity Prices'!$E:$E,$G187),IF($B187="RAB Short",SUMIFS('RAB Prices Short'!AY:AY,'RAB Prices Short'!$B:$B,'All Prices combined'!$D187,'RAB Prices Short'!$E:$E,'All Prices combined'!$G187),IF($B187="RAB Long",SUMIFS('RAB Prices Long'!AY:AY,'RAB Prices Long'!$B:$B,'All Prices combined'!$D187,'RAB Prices Long'!$E:$E,'All Prices combined'!$G187)))),2)</f>
        <v>50.83</v>
      </c>
      <c r="AW187" s="2">
        <f>ROUND(IF($B187="Annuity",SUMIFS('Annuity Prices'!AZ:AZ,'Annuity Prices'!$B:$B,$D187,'Annuity Prices'!$E:$E,$G187),IF($B187="RAB Short",SUMIFS('RAB Prices Short'!AZ:AZ,'RAB Prices Short'!$B:$B,'All Prices combined'!$D187,'RAB Prices Short'!$E:$E,'All Prices combined'!$G187),IF($B187="RAB Long",SUMIFS('RAB Prices Long'!AZ:AZ,'RAB Prices Long'!$B:$B,'All Prices combined'!$D187,'RAB Prices Long'!$E:$E,'All Prices combined'!$G187)))),2)</f>
        <v>55.47</v>
      </c>
      <c r="AX187" s="2">
        <f>ROUND(IF($B187="Annuity",SUMIFS('Annuity Prices'!BA:BA,'Annuity Prices'!$B:$B,$D187,'Annuity Prices'!$E:$E,$G187),IF($B187="RAB Short",SUMIFS('RAB Prices Short'!BA:BA,'RAB Prices Short'!$B:$B,'All Prices combined'!$D187,'RAB Prices Short'!$E:$E,'All Prices combined'!$G187),IF($B187="RAB Long",SUMIFS('RAB Prices Long'!BA:BA,'RAB Prices Long'!$B:$B,'All Prices combined'!$D187,'RAB Prices Long'!$E:$E,'All Prices combined'!$G187)))),2)</f>
        <v>60.34</v>
      </c>
      <c r="AY187" s="2">
        <f>ROUND(IF($B187="Annuity",SUMIFS('Annuity Prices'!BB:BB,'Annuity Prices'!$B:$B,$D187,'Annuity Prices'!$E:$E,$G187),IF($B187="RAB Short",SUMIFS('RAB Prices Short'!BB:BB,'RAB Prices Short'!$B:$B,'All Prices combined'!$D187,'RAB Prices Short'!$E:$E,'All Prices combined'!$G187),IF($B187="RAB Long",SUMIFS('RAB Prices Long'!BB:BB,'RAB Prices Long'!$B:$B,'All Prices combined'!$D187,'RAB Prices Long'!$E:$E,'All Prices combined'!$G187)))),2)</f>
        <v>65.44</v>
      </c>
      <c r="AZ187" s="2">
        <f>ROUND(IF($B187="Annuity",SUMIFS('Annuity Prices'!BC:BC,'Annuity Prices'!$B:$B,$D187,'Annuity Prices'!$E:$E,$G187),IF($B187="RAB Short",SUMIFS('RAB Prices Short'!BC:BC,'RAB Prices Short'!$B:$B,'All Prices combined'!$D187,'RAB Prices Short'!$E:$E,'All Prices combined'!$G187),IF($B187="RAB Long",SUMIFS('RAB Prices Long'!BC:BC,'RAB Prices Long'!$B:$B,'All Prices combined'!$D187,'RAB Prices Long'!$E:$E,'All Prices combined'!$G187)))),2)</f>
        <v>70.790000000000006</v>
      </c>
      <c r="BA187" s="2">
        <f>ROUND(IF($B187="Annuity",SUMIFS('Annuity Prices'!BD:BD,'Annuity Prices'!$B:$B,$D187,'Annuity Prices'!$E:$E,$G187),IF($B187="RAB Short",SUMIFS('RAB Prices Short'!BD:BD,'RAB Prices Short'!$B:$B,'All Prices combined'!$D187,'RAB Prices Short'!$E:$E,'All Prices combined'!$G187),IF($B187="RAB Long",SUMIFS('RAB Prices Long'!BD:BD,'RAB Prices Long'!$B:$B,'All Prices combined'!$D187,'RAB Prices Long'!$E:$E,'All Prices combined'!$G187)))),2)</f>
        <v>73.2</v>
      </c>
      <c r="BB187" s="2">
        <f>ROUND(IF($B187="Annuity",SUMIFS('Annuity Prices'!BE:BE,'Annuity Prices'!$B:$B,$D187,'Annuity Prices'!$E:$E,$G187),IF($B187="RAB Short",SUMIFS('RAB Prices Short'!BE:BE,'RAB Prices Short'!$B:$B,'All Prices combined'!$D187,'RAB Prices Short'!$E:$E,'All Prices combined'!$G187),IF($B187="RAB Long",SUMIFS('RAB Prices Long'!BE:BE,'RAB Prices Long'!$B:$B,'All Prices combined'!$D187,'RAB Prices Long'!$E:$E,'All Prices combined'!$G187)))),2)</f>
        <v>74.72</v>
      </c>
      <c r="BC187" s="2">
        <f>ROUND(IF($B187="Annuity",SUMIFS('Annuity Prices'!BF:BF,'Annuity Prices'!$B:$B,$D187,'Annuity Prices'!$E:$E,$G187),IF($B187="RAB Short",SUMIFS('RAB Prices Short'!BF:BF,'RAB Prices Short'!$B:$B,'All Prices combined'!$D187,'RAB Prices Short'!$E:$E,'All Prices combined'!$G187),IF($B187="RAB Long",SUMIFS('RAB Prices Long'!BF:BF,'RAB Prices Long'!$B:$B,'All Prices combined'!$D187,'RAB Prices Long'!$E:$E,'All Prices combined'!$G187)))),2)</f>
        <v>76.59</v>
      </c>
      <c r="BD187" s="2">
        <f>ROUND(IF($B187="Annuity",SUMIFS('Annuity Prices'!BG:BG,'Annuity Prices'!$B:$B,$D187,'Annuity Prices'!$E:$E,$G187),IF($B187="RAB Short",SUMIFS('RAB Prices Short'!BG:BG,'RAB Prices Short'!$B:$B,'All Prices combined'!$D187,'RAB Prices Short'!$E:$E,'All Prices combined'!$G187),IF($B187="RAB Long",SUMIFS('RAB Prices Long'!BG:BG,'RAB Prices Long'!$B:$B,'All Prices combined'!$D187,'RAB Prices Long'!$E:$E,'All Prices combined'!$G187)))),2)</f>
        <v>78.5</v>
      </c>
      <c r="BE187" s="2">
        <f>ROUND(IF($B187="Annuity",SUMIFS('Annuity Prices'!BH:BH,'Annuity Prices'!$B:$B,$D187,'Annuity Prices'!$E:$E,$G187),IF($B187="RAB Short",SUMIFS('RAB Prices Short'!BH:BH,'RAB Prices Short'!$B:$B,'All Prices combined'!$D187,'RAB Prices Short'!$E:$E,'All Prices combined'!$G187),IF($B187="RAB Long",SUMIFS('RAB Prices Long'!BH:BH,'RAB Prices Long'!$B:$B,'All Prices combined'!$D187,'RAB Prices Long'!$E:$E,'All Prices combined'!$G187)))),2)</f>
        <v>80.47</v>
      </c>
      <c r="BF187" s="2">
        <f>ROUND(IF($B187="Annuity",SUMIFS('Annuity Prices'!BI:BI,'Annuity Prices'!$B:$B,$D187,'Annuity Prices'!$E:$E,$G187),IF($B187="RAB Short",SUMIFS('RAB Prices Short'!BI:BI,'RAB Prices Short'!$B:$B,'All Prices combined'!$D187,'RAB Prices Short'!$E:$E,'All Prices combined'!$G187),IF($B187="RAB Long",SUMIFS('RAB Prices Long'!BI:BI,'RAB Prices Long'!$B:$B,'All Prices combined'!$D187,'RAB Prices Long'!$E:$E,'All Prices combined'!$G187)))),2)</f>
        <v>82.14</v>
      </c>
      <c r="BG187" s="2">
        <f>ROUND(IF($B187="Annuity",SUMIFS('Annuity Prices'!BJ:BJ,'Annuity Prices'!$B:$B,$D187,'Annuity Prices'!$E:$E,$G187),IF($B187="RAB Short",SUMIFS('RAB Prices Short'!BJ:BJ,'RAB Prices Short'!$B:$B,'All Prices combined'!$D187,'RAB Prices Short'!$E:$E,'All Prices combined'!$G187),IF($B187="RAB Long",SUMIFS('RAB Prices Long'!BJ:BJ,'RAB Prices Long'!$B:$B,'All Prices combined'!$D187,'RAB Prices Long'!$E:$E,'All Prices combined'!$G187)))),2)</f>
        <v>84.19</v>
      </c>
      <c r="BH187" s="2">
        <f>ROUND(IF($B187="Annuity",SUMIFS('Annuity Prices'!BK:BK,'Annuity Prices'!$B:$B,$D187,'Annuity Prices'!$E:$E,$G187),IF($B187="RAB Short",SUMIFS('RAB Prices Short'!BK:BK,'RAB Prices Short'!$B:$B,'All Prices combined'!$D187,'RAB Prices Short'!$E:$E,'All Prices combined'!$G187),IF($B187="RAB Long",SUMIFS('RAB Prices Long'!BK:BK,'RAB Prices Long'!$B:$B,'All Prices combined'!$D187,'RAB Prices Long'!$E:$E,'All Prices combined'!$G187)))),2)</f>
        <v>86.3</v>
      </c>
      <c r="BI187" s="2">
        <f>ROUND(IF($B187="Annuity",SUMIFS('Annuity Prices'!BL:BL,'Annuity Prices'!$B:$B,$D187,'Annuity Prices'!$E:$E,$G187),IF($B187="RAB Short",SUMIFS('RAB Prices Short'!BL:BL,'RAB Prices Short'!$B:$B,'All Prices combined'!$D187,'RAB Prices Short'!$E:$E,'All Prices combined'!$G187),IF($B187="RAB Long",SUMIFS('RAB Prices Long'!BL:BL,'RAB Prices Long'!$B:$B,'All Prices combined'!$D187,'RAB Prices Long'!$E:$E,'All Prices combined'!$G187)))),2)</f>
        <v>88.45</v>
      </c>
      <c r="BJ187" s="2">
        <f>ROUND(IF($B187="Annuity",SUMIFS('Annuity Prices'!BM:BM,'Annuity Prices'!$B:$B,$D187,'Annuity Prices'!$E:$E,$G187),IF($B187="RAB Short",SUMIFS('RAB Prices Short'!BM:BM,'RAB Prices Short'!$B:$B,'All Prices combined'!$D187,'RAB Prices Short'!$E:$E,'All Prices combined'!$G187),IF($B187="RAB Long",SUMIFS('RAB Prices Long'!BM:BM,'RAB Prices Long'!$B:$B,'All Prices combined'!$D187,'RAB Prices Long'!$E:$E,'All Prices combined'!$G187)))),2)</f>
        <v>90.3</v>
      </c>
      <c r="BK187" s="2">
        <f>ROUND(IF($B187="Annuity",SUMIFS('Annuity Prices'!BN:BN,'Annuity Prices'!$B:$B,$D187,'Annuity Prices'!$E:$E,$G187),IF($B187="RAB Short",SUMIFS('RAB Prices Short'!BN:BN,'RAB Prices Short'!$B:$B,'All Prices combined'!$D187,'RAB Prices Short'!$E:$E,'All Prices combined'!$G187),IF($B187="RAB Long",SUMIFS('RAB Prices Long'!BN:BN,'RAB Prices Long'!$B:$B,'All Prices combined'!$D187,'RAB Prices Long'!$E:$E,'All Prices combined'!$G187)))),2)</f>
        <v>92.56</v>
      </c>
      <c r="BL187" s="2">
        <f>ROUND(IF($B187="Annuity",SUMIFS('Annuity Prices'!BO:BO,'Annuity Prices'!$B:$B,$D187,'Annuity Prices'!$E:$E,$G187),IF($B187="RAB Short",SUMIFS('RAB Prices Short'!BO:BO,'RAB Prices Short'!$B:$B,'All Prices combined'!$D187,'RAB Prices Short'!$E:$E,'All Prices combined'!$G187),IF($B187="RAB Long",SUMIFS('RAB Prices Long'!BO:BO,'RAB Prices Long'!$B:$B,'All Prices combined'!$D187,'RAB Prices Long'!$E:$E,'All Prices combined'!$G187)))),2)</f>
        <v>94.87</v>
      </c>
      <c r="BM187" s="2">
        <f>ROUND(IF($B187="Annuity",SUMIFS('Annuity Prices'!BP:BP,'Annuity Prices'!$B:$B,$D187,'Annuity Prices'!$E:$E,$G187),IF($B187="RAB Short",SUMIFS('RAB Prices Short'!BP:BP,'RAB Prices Short'!$B:$B,'All Prices combined'!$D187,'RAB Prices Short'!$E:$E,'All Prices combined'!$G187),IF($B187="RAB Long",SUMIFS('RAB Prices Long'!BP:BP,'RAB Prices Long'!$B:$B,'All Prices combined'!$D187,'RAB Prices Long'!$E:$E,'All Prices combined'!$G187)))),2)</f>
        <v>97.24</v>
      </c>
      <c r="BN187" s="2">
        <f>ROUND(IF($B187="Annuity",SUMIFS('Annuity Prices'!BQ:BQ,'Annuity Prices'!$B:$B,$D187,'Annuity Prices'!$E:$E,$G187),IF($B187="RAB Short",SUMIFS('RAB Prices Short'!BQ:BQ,'RAB Prices Short'!$B:$B,'All Prices combined'!$D187,'RAB Prices Short'!$E:$E,'All Prices combined'!$G187),IF($B187="RAB Long",SUMIFS('RAB Prices Long'!BQ:BQ,'RAB Prices Long'!$B:$B,'All Prices combined'!$D187,'RAB Prices Long'!$E:$E,'All Prices combined'!$G187)))),2)</f>
        <v>99.27</v>
      </c>
      <c r="BO187" s="2">
        <f>ROUND(IF($B187="Annuity",SUMIFS('Annuity Prices'!BR:BR,'Annuity Prices'!$B:$B,$D187,'Annuity Prices'!$E:$E,$G187),IF($B187="RAB Short",SUMIFS('RAB Prices Short'!BR:BR,'RAB Prices Short'!$B:$B,'All Prices combined'!$D187,'RAB Prices Short'!$E:$E,'All Prices combined'!$G187),IF($B187="RAB Long",SUMIFS('RAB Prices Long'!BR:BR,'RAB Prices Long'!$B:$B,'All Prices combined'!$D187,'RAB Prices Long'!$E:$E,'All Prices combined'!$G187)))),2)</f>
        <v>101.75</v>
      </c>
      <c r="BP187" s="2">
        <f>ROUND(IF($B187="Annuity",SUMIFS('Annuity Prices'!BS:BS,'Annuity Prices'!$B:$B,$D187,'Annuity Prices'!$E:$E,$G187),IF($B187="RAB Short",SUMIFS('RAB Prices Short'!BS:BS,'RAB Prices Short'!$B:$B,'All Prices combined'!$D187,'RAB Prices Short'!$E:$E,'All Prices combined'!$G187),IF($B187="RAB Long",SUMIFS('RAB Prices Long'!BS:BS,'RAB Prices Long'!$B:$B,'All Prices combined'!$D187,'RAB Prices Long'!$E:$E,'All Prices combined'!$G187)))),2)</f>
        <v>104.3</v>
      </c>
      <c r="BQ187" s="2">
        <f>ROUND(IF($B187="Annuity",SUMIFS('Annuity Prices'!BT:BT,'Annuity Prices'!$B:$B,$D187,'Annuity Prices'!$E:$E,$G187),IF($B187="RAB Short",SUMIFS('RAB Prices Short'!BT:BT,'RAB Prices Short'!$B:$B,'All Prices combined'!$D187,'RAB Prices Short'!$E:$E,'All Prices combined'!$G187),IF($B187="RAB Long",SUMIFS('RAB Prices Long'!BT:BT,'RAB Prices Long'!$B:$B,'All Prices combined'!$D187,'RAB Prices Long'!$E:$E,'All Prices combined'!$G187)))),2)</f>
        <v>106.9</v>
      </c>
      <c r="BR187" s="2">
        <f>ROUND(IF($B187="Annuity",SUMIFS('Annuity Prices'!BU:BU,'Annuity Prices'!$B:$B,$D187,'Annuity Prices'!$E:$E,$G187),IF($B187="RAB Short",SUMIFS('RAB Prices Short'!BU:BU,'RAB Prices Short'!$B:$B,'All Prices combined'!$D187,'RAB Prices Short'!$E:$E,'All Prices combined'!$G187),IF($B187="RAB Long",SUMIFS('RAB Prices Long'!BU:BU,'RAB Prices Long'!$B:$B,'All Prices combined'!$D187,'RAB Prices Long'!$E:$E,'All Prices combined'!$G187)))),2)</f>
        <v>109.13</v>
      </c>
      <c r="BS187" s="2">
        <f>ROUND(IF($B187="Annuity",SUMIFS('Annuity Prices'!BV:BV,'Annuity Prices'!$B:$B,$D187,'Annuity Prices'!$E:$E,$G187),IF($B187="RAB Short",SUMIFS('RAB Prices Short'!BV:BV,'RAB Prices Short'!$B:$B,'All Prices combined'!$D187,'RAB Prices Short'!$E:$E,'All Prices combined'!$G187),IF($B187="RAB Long",SUMIFS('RAB Prices Long'!BV:BV,'RAB Prices Long'!$B:$B,'All Prices combined'!$D187,'RAB Prices Long'!$E:$E,'All Prices combined'!$G187)))),2)</f>
        <v>111.86</v>
      </c>
      <c r="BT187" s="2">
        <f>ROUND(IF($B187="Annuity",SUMIFS('Annuity Prices'!BW:BW,'Annuity Prices'!$B:$B,$D187,'Annuity Prices'!$E:$E,$G187),IF($B187="RAB Short",SUMIFS('RAB Prices Short'!BW:BW,'RAB Prices Short'!$B:$B,'All Prices combined'!$D187,'RAB Prices Short'!$E:$E,'All Prices combined'!$G187),IF($B187="RAB Long",SUMIFS('RAB Prices Long'!BW:BW,'RAB Prices Long'!$B:$B,'All Prices combined'!$D187,'RAB Prices Long'!$E:$E,'All Prices combined'!$G187)))),2)</f>
        <v>114.65</v>
      </c>
      <c r="BU187" s="2">
        <f>ROUND(IF($B187="Annuity",SUMIFS('Annuity Prices'!BX:BX,'Annuity Prices'!$B:$B,$D187,'Annuity Prices'!$E:$E,$G187),IF($B187="RAB Short",SUMIFS('RAB Prices Short'!BX:BX,'RAB Prices Short'!$B:$B,'All Prices combined'!$D187,'RAB Prices Short'!$E:$E,'All Prices combined'!$G187),IF($B187="RAB Long",SUMIFS('RAB Prices Long'!BX:BX,'RAB Prices Long'!$B:$B,'All Prices combined'!$D187,'RAB Prices Long'!$E:$E,'All Prices combined'!$G187)))),2)</f>
        <v>117.52</v>
      </c>
    </row>
    <row r="188" spans="2:73" x14ac:dyDescent="0.25">
      <c r="B188" t="s">
        <v>37</v>
      </c>
      <c r="C188" s="1">
        <v>30</v>
      </c>
      <c r="D188" s="1" t="s">
        <v>217</v>
      </c>
      <c r="E188" s="1" t="s">
        <v>209</v>
      </c>
      <c r="F188" s="1">
        <v>30</v>
      </c>
      <c r="G188" s="1" t="s">
        <v>202</v>
      </c>
      <c r="H188" s="1"/>
      <c r="I188" s="2">
        <f>ROUND(IF($B188="Annuity",SUMIFS('Annuity Prices'!L:L,'Annuity Prices'!$B:$B,$D188,'Annuity Prices'!$E:$E,$G188),IF($B188="RAB Short",SUMIFS('RAB Prices Short'!L:L,'RAB Prices Short'!$B:$B,'All Prices combined'!$D188,'RAB Prices Short'!$E:$E,'All Prices combined'!$G188),IF($B188="RAB Long",SUMIFS('RAB Prices Long'!L:L,'RAB Prices Long'!$B:$B,'All Prices combined'!$D188,'RAB Prices Long'!$E:$E,'All Prices combined'!$G188)))),2)</f>
        <v>5.41</v>
      </c>
      <c r="J188" s="2">
        <f>ROUND(IF($B188="Annuity",SUMIFS('Annuity Prices'!M:M,'Annuity Prices'!$B:$B,$D188,'Annuity Prices'!$E:$E,$G188),IF($B188="RAB Short",SUMIFS('RAB Prices Short'!M:M,'RAB Prices Short'!$B:$B,'All Prices combined'!$D188,'RAB Prices Short'!$E:$E,'All Prices combined'!$G188),IF($B188="RAB Long",SUMIFS('RAB Prices Long'!M:M,'RAB Prices Long'!$B:$B,'All Prices combined'!$D188,'RAB Prices Long'!$E:$E,'All Prices combined'!$G188)))),2)</f>
        <v>5.57</v>
      </c>
      <c r="K188" s="2">
        <f>ROUND(IF($B188="Annuity",SUMIFS('Annuity Prices'!N:N,'Annuity Prices'!$B:$B,$D188,'Annuity Prices'!$E:$E,$G188),IF($B188="RAB Short",SUMIFS('RAB Prices Short'!N:N,'RAB Prices Short'!$B:$B,'All Prices combined'!$D188,'RAB Prices Short'!$E:$E,'All Prices combined'!$G188),IF($B188="RAB Long",SUMIFS('RAB Prices Long'!N:N,'RAB Prices Long'!$B:$B,'All Prices combined'!$D188,'RAB Prices Long'!$E:$E,'All Prices combined'!$G188)))),2)</f>
        <v>5.73</v>
      </c>
      <c r="L188" s="2">
        <f>ROUND(IF($B188="Annuity",SUMIFS('Annuity Prices'!O:O,'Annuity Prices'!$B:$B,$D188,'Annuity Prices'!$E:$E,$G188),IF($B188="RAB Short",SUMIFS('RAB Prices Short'!O:O,'RAB Prices Short'!$B:$B,'All Prices combined'!$D188,'RAB Prices Short'!$E:$E,'All Prices combined'!$G188),IF($B188="RAB Long",SUMIFS('RAB Prices Long'!O:O,'RAB Prices Long'!$B:$B,'All Prices combined'!$D188,'RAB Prices Long'!$E:$E,'All Prices combined'!$G188)))),2)</f>
        <v>5.89</v>
      </c>
      <c r="M188" s="2">
        <f>ROUND(IF($B188="Annuity",SUMIFS('Annuity Prices'!P:P,'Annuity Prices'!$B:$B,$D188,'Annuity Prices'!$E:$E,$G188),IF($B188="RAB Short",SUMIFS('RAB Prices Short'!P:P,'RAB Prices Short'!$B:$B,'All Prices combined'!$D188,'RAB Prices Short'!$E:$E,'All Prices combined'!$G188),IF($B188="RAB Long",SUMIFS('RAB Prices Long'!P:P,'RAB Prices Long'!$B:$B,'All Prices combined'!$D188,'RAB Prices Long'!$E:$E,'All Prices combined'!$G188)))),2)</f>
        <v>9.5500000000000007</v>
      </c>
      <c r="N188" s="2">
        <f>ROUND(IF($B188="Annuity",SUMIFS('Annuity Prices'!Q:Q,'Annuity Prices'!$B:$B,$D188,'Annuity Prices'!$E:$E,$G188),IF($B188="RAB Short",SUMIFS('RAB Prices Short'!Q:Q,'RAB Prices Short'!$B:$B,'All Prices combined'!$D188,'RAB Prices Short'!$E:$E,'All Prices combined'!$G188),IF($B188="RAB Long",SUMIFS('RAB Prices Long'!Q:Q,'RAB Prices Long'!$B:$B,'All Prices combined'!$D188,'RAB Prices Long'!$E:$E,'All Prices combined'!$G188)))),2)</f>
        <v>9.7899999999999991</v>
      </c>
      <c r="O188" s="2">
        <f>ROUND(IF($B188="Annuity",SUMIFS('Annuity Prices'!R:R,'Annuity Prices'!$B:$B,$D188,'Annuity Prices'!$E:$E,$G188),IF($B188="RAB Short",SUMIFS('RAB Prices Short'!R:R,'RAB Prices Short'!$B:$B,'All Prices combined'!$D188,'RAB Prices Short'!$E:$E,'All Prices combined'!$G188),IF($B188="RAB Long",SUMIFS('RAB Prices Long'!R:R,'RAB Prices Long'!$B:$B,'All Prices combined'!$D188,'RAB Prices Long'!$E:$E,'All Prices combined'!$G188)))),2)</f>
        <v>10.029999999999999</v>
      </c>
      <c r="P188" s="2">
        <f>ROUND(IF($B188="Annuity",SUMIFS('Annuity Prices'!S:S,'Annuity Prices'!$B:$B,$D188,'Annuity Prices'!$E:$E,$G188),IF($B188="RAB Short",SUMIFS('RAB Prices Short'!S:S,'RAB Prices Short'!$B:$B,'All Prices combined'!$D188,'RAB Prices Short'!$E:$E,'All Prices combined'!$G188),IF($B188="RAB Long",SUMIFS('RAB Prices Long'!S:S,'RAB Prices Long'!$B:$B,'All Prices combined'!$D188,'RAB Prices Long'!$E:$E,'All Prices combined'!$G188)))),2)</f>
        <v>10.29</v>
      </c>
      <c r="Q188" s="2">
        <f>ROUND(IF($B188="Annuity",SUMIFS('Annuity Prices'!T:T,'Annuity Prices'!$B:$B,$D188,'Annuity Prices'!$E:$E,$G188),IF($B188="RAB Short",SUMIFS('RAB Prices Short'!T:T,'RAB Prices Short'!$B:$B,'All Prices combined'!$D188,'RAB Prices Short'!$E:$E,'All Prices combined'!$G188),IF($B188="RAB Long",SUMIFS('RAB Prices Long'!T:T,'RAB Prices Long'!$B:$B,'All Prices combined'!$D188,'RAB Prices Long'!$E:$E,'All Prices combined'!$G188)))),2)</f>
        <v>10.49</v>
      </c>
      <c r="R188" s="2">
        <f>ROUND(IF($B188="Annuity",SUMIFS('Annuity Prices'!U:U,'Annuity Prices'!$B:$B,$D188,'Annuity Prices'!$E:$E,$G188),IF($B188="RAB Short",SUMIFS('RAB Prices Short'!U:U,'RAB Prices Short'!$B:$B,'All Prices combined'!$D188,'RAB Prices Short'!$E:$E,'All Prices combined'!$G188),IF($B188="RAB Long",SUMIFS('RAB Prices Long'!U:U,'RAB Prices Long'!$B:$B,'All Prices combined'!$D188,'RAB Prices Long'!$E:$E,'All Prices combined'!$G188)))),2)</f>
        <v>10.76</v>
      </c>
      <c r="S188" s="2">
        <f>ROUND(IF($B188="Annuity",SUMIFS('Annuity Prices'!V:V,'Annuity Prices'!$B:$B,$D188,'Annuity Prices'!$E:$E,$G188),IF($B188="RAB Short",SUMIFS('RAB Prices Short'!V:V,'RAB Prices Short'!$B:$B,'All Prices combined'!$D188,'RAB Prices Short'!$E:$E,'All Prices combined'!$G188),IF($B188="RAB Long",SUMIFS('RAB Prices Long'!V:V,'RAB Prices Long'!$B:$B,'All Prices combined'!$D188,'RAB Prices Long'!$E:$E,'All Prices combined'!$G188)))),2)</f>
        <v>11.03</v>
      </c>
      <c r="T188" s="2">
        <f>ROUND(IF($B188="Annuity",SUMIFS('Annuity Prices'!W:W,'Annuity Prices'!$B:$B,$D188,'Annuity Prices'!$E:$E,$G188),IF($B188="RAB Short",SUMIFS('RAB Prices Short'!W:W,'RAB Prices Short'!$B:$B,'All Prices combined'!$D188,'RAB Prices Short'!$E:$E,'All Prices combined'!$G188),IF($B188="RAB Long",SUMIFS('RAB Prices Long'!W:W,'RAB Prices Long'!$B:$B,'All Prices combined'!$D188,'RAB Prices Long'!$E:$E,'All Prices combined'!$G188)))),2)</f>
        <v>11.3</v>
      </c>
      <c r="U188" s="2">
        <f>ROUND(IF($B188="Annuity",SUMIFS('Annuity Prices'!X:X,'Annuity Prices'!$B:$B,$D188,'Annuity Prices'!$E:$E,$G188),IF($B188="RAB Short",SUMIFS('RAB Prices Short'!X:X,'RAB Prices Short'!$B:$B,'All Prices combined'!$D188,'RAB Prices Short'!$E:$E,'All Prices combined'!$G188),IF($B188="RAB Long",SUMIFS('RAB Prices Long'!X:X,'RAB Prices Long'!$B:$B,'All Prices combined'!$D188,'RAB Prices Long'!$E:$E,'All Prices combined'!$G188)))),2)</f>
        <v>11.53</v>
      </c>
      <c r="V188" s="2">
        <f>ROUND(IF($B188="Annuity",SUMIFS('Annuity Prices'!Y:Y,'Annuity Prices'!$B:$B,$D188,'Annuity Prices'!$E:$E,$G188),IF($B188="RAB Short",SUMIFS('RAB Prices Short'!Y:Y,'RAB Prices Short'!$B:$B,'All Prices combined'!$D188,'RAB Prices Short'!$E:$E,'All Prices combined'!$G188),IF($B188="RAB Long",SUMIFS('RAB Prices Long'!Y:Y,'RAB Prices Long'!$B:$B,'All Prices combined'!$D188,'RAB Prices Long'!$E:$E,'All Prices combined'!$G188)))),2)</f>
        <v>11.81</v>
      </c>
      <c r="W188" s="2">
        <f>ROUND(IF($B188="Annuity",SUMIFS('Annuity Prices'!Z:Z,'Annuity Prices'!$B:$B,$D188,'Annuity Prices'!$E:$E,$G188),IF($B188="RAB Short",SUMIFS('RAB Prices Short'!Z:Z,'RAB Prices Short'!$B:$B,'All Prices combined'!$D188,'RAB Prices Short'!$E:$E,'All Prices combined'!$G188),IF($B188="RAB Long",SUMIFS('RAB Prices Long'!Z:Z,'RAB Prices Long'!$B:$B,'All Prices combined'!$D188,'RAB Prices Long'!$E:$E,'All Prices combined'!$G188)))),2)</f>
        <v>12.11</v>
      </c>
      <c r="X188" s="2">
        <f>ROUND(IF($B188="Annuity",SUMIFS('Annuity Prices'!AA:AA,'Annuity Prices'!$B:$B,$D188,'Annuity Prices'!$E:$E,$G188),IF($B188="RAB Short",SUMIFS('RAB Prices Short'!AA:AA,'RAB Prices Short'!$B:$B,'All Prices combined'!$D188,'RAB Prices Short'!$E:$E,'All Prices combined'!$G188),IF($B188="RAB Long",SUMIFS('RAB Prices Long'!AA:AA,'RAB Prices Long'!$B:$B,'All Prices combined'!$D188,'RAB Prices Long'!$E:$E,'All Prices combined'!$G188)))),2)</f>
        <v>12.42</v>
      </c>
      <c r="Y188" s="2">
        <f>ROUND(IF($B188="Annuity",SUMIFS('Annuity Prices'!AB:AB,'Annuity Prices'!$B:$B,$D188,'Annuity Prices'!$E:$E,$G188),IF($B188="RAB Short",SUMIFS('RAB Prices Short'!AB:AB,'RAB Prices Short'!$B:$B,'All Prices combined'!$D188,'RAB Prices Short'!$E:$E,'All Prices combined'!$G188),IF($B188="RAB Long",SUMIFS('RAB Prices Long'!AB:AB,'RAB Prices Long'!$B:$B,'All Prices combined'!$D188,'RAB Prices Long'!$E:$E,'All Prices combined'!$G188)))),2)</f>
        <v>12.67</v>
      </c>
      <c r="Z188" s="2">
        <f>ROUND(IF($B188="Annuity",SUMIFS('Annuity Prices'!AC:AC,'Annuity Prices'!$B:$B,$D188,'Annuity Prices'!$E:$E,$G188),IF($B188="RAB Short",SUMIFS('RAB Prices Short'!AC:AC,'RAB Prices Short'!$B:$B,'All Prices combined'!$D188,'RAB Prices Short'!$E:$E,'All Prices combined'!$G188),IF($B188="RAB Long",SUMIFS('RAB Prices Long'!AC:AC,'RAB Prices Long'!$B:$B,'All Prices combined'!$D188,'RAB Prices Long'!$E:$E,'All Prices combined'!$G188)))),2)</f>
        <v>12.98</v>
      </c>
      <c r="AA188" s="2">
        <f>ROUND(IF($B188="Annuity",SUMIFS('Annuity Prices'!AD:AD,'Annuity Prices'!$B:$B,$D188,'Annuity Prices'!$E:$E,$G188),IF($B188="RAB Short",SUMIFS('RAB Prices Short'!AD:AD,'RAB Prices Short'!$B:$B,'All Prices combined'!$D188,'RAB Prices Short'!$E:$E,'All Prices combined'!$G188),IF($B188="RAB Long",SUMIFS('RAB Prices Long'!AD:AD,'RAB Prices Long'!$B:$B,'All Prices combined'!$D188,'RAB Prices Long'!$E:$E,'All Prices combined'!$G188)))),2)</f>
        <v>13.31</v>
      </c>
      <c r="AB188" s="2">
        <f>ROUND(IF($B188="Annuity",SUMIFS('Annuity Prices'!AE:AE,'Annuity Prices'!$B:$B,$D188,'Annuity Prices'!$E:$E,$G188),IF($B188="RAB Short",SUMIFS('RAB Prices Short'!AE:AE,'RAB Prices Short'!$B:$B,'All Prices combined'!$D188,'RAB Prices Short'!$E:$E,'All Prices combined'!$G188),IF($B188="RAB Long",SUMIFS('RAB Prices Long'!AE:AE,'RAB Prices Long'!$B:$B,'All Prices combined'!$D188,'RAB Prices Long'!$E:$E,'All Prices combined'!$G188)))),2)</f>
        <v>13.64</v>
      </c>
      <c r="AC188" s="2">
        <f>ROUND(IF($B188="Annuity",SUMIFS('Annuity Prices'!AF:AF,'Annuity Prices'!$B:$B,$D188,'Annuity Prices'!$E:$E,$G188),IF($B188="RAB Short",SUMIFS('RAB Prices Short'!AF:AF,'RAB Prices Short'!$B:$B,'All Prices combined'!$D188,'RAB Prices Short'!$E:$E,'All Prices combined'!$G188),IF($B188="RAB Long",SUMIFS('RAB Prices Long'!AF:AF,'RAB Prices Long'!$B:$B,'All Prices combined'!$D188,'RAB Prices Long'!$E:$E,'All Prices combined'!$G188)))),2)</f>
        <v>13.92</v>
      </c>
      <c r="AD188" s="2">
        <f>ROUND(IF($B188="Annuity",SUMIFS('Annuity Prices'!AG:AG,'Annuity Prices'!$B:$B,$D188,'Annuity Prices'!$E:$E,$G188),IF($B188="RAB Short",SUMIFS('RAB Prices Short'!AG:AG,'RAB Prices Short'!$B:$B,'All Prices combined'!$D188,'RAB Prices Short'!$E:$E,'All Prices combined'!$G188),IF($B188="RAB Long",SUMIFS('RAB Prices Long'!AG:AG,'RAB Prices Long'!$B:$B,'All Prices combined'!$D188,'RAB Prices Long'!$E:$E,'All Prices combined'!$G188)))),2)</f>
        <v>14.27</v>
      </c>
      <c r="AE188" s="2">
        <f>ROUND(IF($B188="Annuity",SUMIFS('Annuity Prices'!AH:AH,'Annuity Prices'!$B:$B,$D188,'Annuity Prices'!$E:$E,$G188),IF($B188="RAB Short",SUMIFS('RAB Prices Short'!AH:AH,'RAB Prices Short'!$B:$B,'All Prices combined'!$D188,'RAB Prices Short'!$E:$E,'All Prices combined'!$G188),IF($B188="RAB Long",SUMIFS('RAB Prices Long'!AH:AH,'RAB Prices Long'!$B:$B,'All Prices combined'!$D188,'RAB Prices Long'!$E:$E,'All Prices combined'!$G188)))),2)</f>
        <v>14.63</v>
      </c>
      <c r="AF188" s="2">
        <f>ROUND(IF($B188="Annuity",SUMIFS('Annuity Prices'!AI:AI,'Annuity Prices'!$B:$B,$D188,'Annuity Prices'!$E:$E,$G188),IF($B188="RAB Short",SUMIFS('RAB Prices Short'!AI:AI,'RAB Prices Short'!$B:$B,'All Prices combined'!$D188,'RAB Prices Short'!$E:$E,'All Prices combined'!$G188),IF($B188="RAB Long",SUMIFS('RAB Prices Long'!AI:AI,'RAB Prices Long'!$B:$B,'All Prices combined'!$D188,'RAB Prices Long'!$E:$E,'All Prices combined'!$G188)))),2)</f>
        <v>14.99</v>
      </c>
      <c r="AG188" s="2">
        <f>ROUND(IF($B188="Annuity",SUMIFS('Annuity Prices'!AJ:AJ,'Annuity Prices'!$B:$B,$D188,'Annuity Prices'!$E:$E,$G188),IF($B188="RAB Short",SUMIFS('RAB Prices Short'!AJ:AJ,'RAB Prices Short'!$B:$B,'All Prices combined'!$D188,'RAB Prices Short'!$E:$E,'All Prices combined'!$G188),IF($B188="RAB Long",SUMIFS('RAB Prices Long'!AJ:AJ,'RAB Prices Long'!$B:$B,'All Prices combined'!$D188,'RAB Prices Long'!$E:$E,'All Prices combined'!$G188)))),2)</f>
        <v>15.29</v>
      </c>
      <c r="AH188" s="2">
        <f>ROUND(IF($B188="Annuity",SUMIFS('Annuity Prices'!AK:AK,'Annuity Prices'!$B:$B,$D188,'Annuity Prices'!$E:$E,$G188),IF($B188="RAB Short",SUMIFS('RAB Prices Short'!AK:AK,'RAB Prices Short'!$B:$B,'All Prices combined'!$D188,'RAB Prices Short'!$E:$E,'All Prices combined'!$G188),IF($B188="RAB Long",SUMIFS('RAB Prices Long'!AK:AK,'RAB Prices Long'!$B:$B,'All Prices combined'!$D188,'RAB Prices Long'!$E:$E,'All Prices combined'!$G188)))),2)</f>
        <v>15.68</v>
      </c>
      <c r="AI188" s="2">
        <f>ROUND(IF($B188="Annuity",SUMIFS('Annuity Prices'!AL:AL,'Annuity Prices'!$B:$B,$D188,'Annuity Prices'!$E:$E,$G188),IF($B188="RAB Short",SUMIFS('RAB Prices Short'!AL:AL,'RAB Prices Short'!$B:$B,'All Prices combined'!$D188,'RAB Prices Short'!$E:$E,'All Prices combined'!$G188),IF($B188="RAB Long",SUMIFS('RAB Prices Long'!AL:AL,'RAB Prices Long'!$B:$B,'All Prices combined'!$D188,'RAB Prices Long'!$E:$E,'All Prices combined'!$G188)))),2)</f>
        <v>16.07</v>
      </c>
      <c r="AJ188" s="2">
        <f>ROUND(IF($B188="Annuity",SUMIFS('Annuity Prices'!AM:AM,'Annuity Prices'!$B:$B,$D188,'Annuity Prices'!$E:$E,$G188),IF($B188="RAB Short",SUMIFS('RAB Prices Short'!AM:AM,'RAB Prices Short'!$B:$B,'All Prices combined'!$D188,'RAB Prices Short'!$E:$E,'All Prices combined'!$G188),IF($B188="RAB Long",SUMIFS('RAB Prices Long'!AM:AM,'RAB Prices Long'!$B:$B,'All Prices combined'!$D188,'RAB Prices Long'!$E:$E,'All Prices combined'!$G188)))),2)</f>
        <v>16.47</v>
      </c>
      <c r="AK188" s="2">
        <f>ROUND(IF($B188="Annuity",SUMIFS('Annuity Prices'!AN:AN,'Annuity Prices'!$B:$B,$D188,'Annuity Prices'!$E:$E,$G188),IF($B188="RAB Short",SUMIFS('RAB Prices Short'!AN:AN,'RAB Prices Short'!$B:$B,'All Prices combined'!$D188,'RAB Prices Short'!$E:$E,'All Prices combined'!$G188),IF($B188="RAB Long",SUMIFS('RAB Prices Long'!AN:AN,'RAB Prices Long'!$B:$B,'All Prices combined'!$D188,'RAB Prices Long'!$E:$E,'All Prices combined'!$G188)))),2)</f>
        <v>16.809999999999999</v>
      </c>
      <c r="AL188" s="2">
        <f>ROUND(IF($B188="Annuity",SUMIFS('Annuity Prices'!AO:AO,'Annuity Prices'!$B:$B,$D188,'Annuity Prices'!$E:$E,$G188),IF($B188="RAB Short",SUMIFS('RAB Prices Short'!AO:AO,'RAB Prices Short'!$B:$B,'All Prices combined'!$D188,'RAB Prices Short'!$E:$E,'All Prices combined'!$G188),IF($B188="RAB Long",SUMIFS('RAB Prices Long'!AO:AO,'RAB Prices Long'!$B:$B,'All Prices combined'!$D188,'RAB Prices Long'!$E:$E,'All Prices combined'!$G188)))),2)</f>
        <v>17.22</v>
      </c>
      <c r="AM188" s="2">
        <f>ROUND(IF($B188="Annuity",SUMIFS('Annuity Prices'!AP:AP,'Annuity Prices'!$B:$B,$D188,'Annuity Prices'!$E:$E,$G188),IF($B188="RAB Short",SUMIFS('RAB Prices Short'!AP:AP,'RAB Prices Short'!$B:$B,'All Prices combined'!$D188,'RAB Prices Short'!$E:$E,'All Prices combined'!$G188),IF($B188="RAB Long",SUMIFS('RAB Prices Long'!AP:AP,'RAB Prices Long'!$B:$B,'All Prices combined'!$D188,'RAB Prices Long'!$E:$E,'All Prices combined'!$G188)))),2)</f>
        <v>17.649999999999999</v>
      </c>
      <c r="AN188" s="2">
        <f>ROUND(IF($B188="Annuity",SUMIFS('Annuity Prices'!AQ:AQ,'Annuity Prices'!$B:$B,$D188,'Annuity Prices'!$E:$E,$G188),IF($B188="RAB Short",SUMIFS('RAB Prices Short'!AQ:AQ,'RAB Prices Short'!$B:$B,'All Prices combined'!$D188,'RAB Prices Short'!$E:$E,'All Prices combined'!$G188),IF($B188="RAB Long",SUMIFS('RAB Prices Long'!AQ:AQ,'RAB Prices Long'!$B:$B,'All Prices combined'!$D188,'RAB Prices Long'!$E:$E,'All Prices combined'!$G188)))),2)</f>
        <v>18.09</v>
      </c>
      <c r="AO188" s="2">
        <f>ROUND(IF($B188="Annuity",SUMIFS('Annuity Prices'!AR:AR,'Annuity Prices'!$B:$B,$D188,'Annuity Prices'!$E:$E,$G188),IF($B188="RAB Short",SUMIFS('RAB Prices Short'!AR:AR,'RAB Prices Short'!$B:$B,'All Prices combined'!$D188,'RAB Prices Short'!$E:$E,'All Prices combined'!$G188),IF($B188="RAB Long",SUMIFS('RAB Prices Long'!AR:AR,'RAB Prices Long'!$B:$B,'All Prices combined'!$D188,'RAB Prices Long'!$E:$E,'All Prices combined'!$G188)))),2)</f>
        <v>4.47</v>
      </c>
      <c r="AP188" s="2">
        <f>ROUND(IF($B188="Annuity",SUMIFS('Annuity Prices'!AS:AS,'Annuity Prices'!$B:$B,$D188,'Annuity Prices'!$E:$E,$G188),IF($B188="RAB Short",SUMIFS('RAB Prices Short'!AS:AS,'RAB Prices Short'!$B:$B,'All Prices combined'!$D188,'RAB Prices Short'!$E:$E,'All Prices combined'!$G188),IF($B188="RAB Long",SUMIFS('RAB Prices Long'!AS:AS,'RAB Prices Long'!$B:$B,'All Prices combined'!$D188,'RAB Prices Long'!$E:$E,'All Prices combined'!$G188)))),2)</f>
        <v>5.41</v>
      </c>
      <c r="AQ188" s="2">
        <f>ROUND(IF($B188="Annuity",SUMIFS('Annuity Prices'!AT:AT,'Annuity Prices'!$B:$B,$D188,'Annuity Prices'!$E:$E,$G188),IF($B188="RAB Short",SUMIFS('RAB Prices Short'!AT:AT,'RAB Prices Short'!$B:$B,'All Prices combined'!$D188,'RAB Prices Short'!$E:$E,'All Prices combined'!$G188),IF($B188="RAB Long",SUMIFS('RAB Prices Long'!AT:AT,'RAB Prices Long'!$B:$B,'All Prices combined'!$D188,'RAB Prices Long'!$E:$E,'All Prices combined'!$G188)))),2)</f>
        <v>5.57</v>
      </c>
      <c r="AR188" s="2">
        <f>ROUND(IF($B188="Annuity",SUMIFS('Annuity Prices'!AU:AU,'Annuity Prices'!$B:$B,$D188,'Annuity Prices'!$E:$E,$G188),IF($B188="RAB Short",SUMIFS('RAB Prices Short'!AU:AU,'RAB Prices Short'!$B:$B,'All Prices combined'!$D188,'RAB Prices Short'!$E:$E,'All Prices combined'!$G188),IF($B188="RAB Long",SUMIFS('RAB Prices Long'!AU:AU,'RAB Prices Long'!$B:$B,'All Prices combined'!$D188,'RAB Prices Long'!$E:$E,'All Prices combined'!$G188)))),2)</f>
        <v>5.73</v>
      </c>
      <c r="AS188" s="2">
        <f>ROUND(IF($B188="Annuity",SUMIFS('Annuity Prices'!AV:AV,'Annuity Prices'!$B:$B,$D188,'Annuity Prices'!$E:$E,$G188),IF($B188="RAB Short",SUMIFS('RAB Prices Short'!AV:AV,'RAB Prices Short'!$B:$B,'All Prices combined'!$D188,'RAB Prices Short'!$E:$E,'All Prices combined'!$G188),IF($B188="RAB Long",SUMIFS('RAB Prices Long'!AV:AV,'RAB Prices Long'!$B:$B,'All Prices combined'!$D188,'RAB Prices Long'!$E:$E,'All Prices combined'!$G188)))),2)</f>
        <v>5.89</v>
      </c>
      <c r="AT188" s="2">
        <f>ROUND(IF($B188="Annuity",SUMIFS('Annuity Prices'!AW:AW,'Annuity Prices'!$B:$B,$D188,'Annuity Prices'!$E:$E,$G188),IF($B188="RAB Short",SUMIFS('RAB Prices Short'!AW:AW,'RAB Prices Short'!$B:$B,'All Prices combined'!$D188,'RAB Prices Short'!$E:$E,'All Prices combined'!$G188),IF($B188="RAB Long",SUMIFS('RAB Prices Long'!AW:AW,'RAB Prices Long'!$B:$B,'All Prices combined'!$D188,'RAB Prices Long'!$E:$E,'All Prices combined'!$G188)))),2)</f>
        <v>6.06</v>
      </c>
      <c r="AU188" s="2">
        <f>ROUND(IF($B188="Annuity",SUMIFS('Annuity Prices'!AX:AX,'Annuity Prices'!$B:$B,$D188,'Annuity Prices'!$E:$E,$G188),IF($B188="RAB Short",SUMIFS('RAB Prices Short'!AX:AX,'RAB Prices Short'!$B:$B,'All Prices combined'!$D188,'RAB Prices Short'!$E:$E,'All Prices combined'!$G188),IF($B188="RAB Long",SUMIFS('RAB Prices Long'!AX:AX,'RAB Prices Long'!$B:$B,'All Prices combined'!$D188,'RAB Prices Long'!$E:$E,'All Prices combined'!$G188)))),2)</f>
        <v>6.23</v>
      </c>
      <c r="AV188" s="2">
        <f>ROUND(IF($B188="Annuity",SUMIFS('Annuity Prices'!AY:AY,'Annuity Prices'!$B:$B,$D188,'Annuity Prices'!$E:$E,$G188),IF($B188="RAB Short",SUMIFS('RAB Prices Short'!AY:AY,'RAB Prices Short'!$B:$B,'All Prices combined'!$D188,'RAB Prices Short'!$E:$E,'All Prices combined'!$G188),IF($B188="RAB Long",SUMIFS('RAB Prices Long'!AY:AY,'RAB Prices Long'!$B:$B,'All Prices combined'!$D188,'RAB Prices Long'!$E:$E,'All Prices combined'!$G188)))),2)</f>
        <v>6.41</v>
      </c>
      <c r="AW188" s="2">
        <f>ROUND(IF($B188="Annuity",SUMIFS('Annuity Prices'!AZ:AZ,'Annuity Prices'!$B:$B,$D188,'Annuity Prices'!$E:$E,$G188),IF($B188="RAB Short",SUMIFS('RAB Prices Short'!AZ:AZ,'RAB Prices Short'!$B:$B,'All Prices combined'!$D188,'RAB Prices Short'!$E:$E,'All Prices combined'!$G188),IF($B188="RAB Long",SUMIFS('RAB Prices Long'!AZ:AZ,'RAB Prices Long'!$B:$B,'All Prices combined'!$D188,'RAB Prices Long'!$E:$E,'All Prices combined'!$G188)))),2)</f>
        <v>6.59</v>
      </c>
      <c r="AX188" s="2">
        <f>ROUND(IF($B188="Annuity",SUMIFS('Annuity Prices'!BA:BA,'Annuity Prices'!$B:$B,$D188,'Annuity Prices'!$E:$E,$G188),IF($B188="RAB Short",SUMIFS('RAB Prices Short'!BA:BA,'RAB Prices Short'!$B:$B,'All Prices combined'!$D188,'RAB Prices Short'!$E:$E,'All Prices combined'!$G188),IF($B188="RAB Long",SUMIFS('RAB Prices Long'!BA:BA,'RAB Prices Long'!$B:$B,'All Prices combined'!$D188,'RAB Prices Long'!$E:$E,'All Prices combined'!$G188)))),2)</f>
        <v>6.78</v>
      </c>
      <c r="AY188" s="2">
        <f>ROUND(IF($B188="Annuity",SUMIFS('Annuity Prices'!BB:BB,'Annuity Prices'!$B:$B,$D188,'Annuity Prices'!$E:$E,$G188),IF($B188="RAB Short",SUMIFS('RAB Prices Short'!BB:BB,'RAB Prices Short'!$B:$B,'All Prices combined'!$D188,'RAB Prices Short'!$E:$E,'All Prices combined'!$G188),IF($B188="RAB Long",SUMIFS('RAB Prices Long'!BB:BB,'RAB Prices Long'!$B:$B,'All Prices combined'!$D188,'RAB Prices Long'!$E:$E,'All Prices combined'!$G188)))),2)</f>
        <v>6.97</v>
      </c>
      <c r="AZ188" s="2">
        <f>ROUND(IF($B188="Annuity",SUMIFS('Annuity Prices'!BC:BC,'Annuity Prices'!$B:$B,$D188,'Annuity Prices'!$E:$E,$G188),IF($B188="RAB Short",SUMIFS('RAB Prices Short'!BC:BC,'RAB Prices Short'!$B:$B,'All Prices combined'!$D188,'RAB Prices Short'!$E:$E,'All Prices combined'!$G188),IF($B188="RAB Long",SUMIFS('RAB Prices Long'!BC:BC,'RAB Prices Long'!$B:$B,'All Prices combined'!$D188,'RAB Prices Long'!$E:$E,'All Prices combined'!$G188)))),2)</f>
        <v>7.17</v>
      </c>
      <c r="BA188" s="2">
        <f>ROUND(IF($B188="Annuity",SUMIFS('Annuity Prices'!BD:BD,'Annuity Prices'!$B:$B,$D188,'Annuity Prices'!$E:$E,$G188),IF($B188="RAB Short",SUMIFS('RAB Prices Short'!BD:BD,'RAB Prices Short'!$B:$B,'All Prices combined'!$D188,'RAB Prices Short'!$E:$E,'All Prices combined'!$G188),IF($B188="RAB Long",SUMIFS('RAB Prices Long'!BD:BD,'RAB Prices Long'!$B:$B,'All Prices combined'!$D188,'RAB Prices Long'!$E:$E,'All Prices combined'!$G188)))),2)</f>
        <v>10.56</v>
      </c>
      <c r="BB188" s="2">
        <f>ROUND(IF($B188="Annuity",SUMIFS('Annuity Prices'!BE:BE,'Annuity Prices'!$B:$B,$D188,'Annuity Prices'!$E:$E,$G188),IF($B188="RAB Short",SUMIFS('RAB Prices Short'!BE:BE,'RAB Prices Short'!$B:$B,'All Prices combined'!$D188,'RAB Prices Short'!$E:$E,'All Prices combined'!$G188),IF($B188="RAB Long",SUMIFS('RAB Prices Long'!BE:BE,'RAB Prices Long'!$B:$B,'All Prices combined'!$D188,'RAB Prices Long'!$E:$E,'All Prices combined'!$G188)))),2)</f>
        <v>11.53</v>
      </c>
      <c r="BC188" s="2">
        <f>ROUND(IF($B188="Annuity",SUMIFS('Annuity Prices'!BF:BF,'Annuity Prices'!$B:$B,$D188,'Annuity Prices'!$E:$E,$G188),IF($B188="RAB Short",SUMIFS('RAB Prices Short'!BF:BF,'RAB Prices Short'!$B:$B,'All Prices combined'!$D188,'RAB Prices Short'!$E:$E,'All Prices combined'!$G188),IF($B188="RAB Long",SUMIFS('RAB Prices Long'!BF:BF,'RAB Prices Long'!$B:$B,'All Prices combined'!$D188,'RAB Prices Long'!$E:$E,'All Prices combined'!$G188)))),2)</f>
        <v>11.81</v>
      </c>
      <c r="BD188" s="2">
        <f>ROUND(IF($B188="Annuity",SUMIFS('Annuity Prices'!BG:BG,'Annuity Prices'!$B:$B,$D188,'Annuity Prices'!$E:$E,$G188),IF($B188="RAB Short",SUMIFS('RAB Prices Short'!BG:BG,'RAB Prices Short'!$B:$B,'All Prices combined'!$D188,'RAB Prices Short'!$E:$E,'All Prices combined'!$G188),IF($B188="RAB Long",SUMIFS('RAB Prices Long'!BG:BG,'RAB Prices Long'!$B:$B,'All Prices combined'!$D188,'RAB Prices Long'!$E:$E,'All Prices combined'!$G188)))),2)</f>
        <v>12.11</v>
      </c>
      <c r="BE188" s="2">
        <f>ROUND(IF($B188="Annuity",SUMIFS('Annuity Prices'!BH:BH,'Annuity Prices'!$B:$B,$D188,'Annuity Prices'!$E:$E,$G188),IF($B188="RAB Short",SUMIFS('RAB Prices Short'!BH:BH,'RAB Prices Short'!$B:$B,'All Prices combined'!$D188,'RAB Prices Short'!$E:$E,'All Prices combined'!$G188),IF($B188="RAB Long",SUMIFS('RAB Prices Long'!BH:BH,'RAB Prices Long'!$B:$B,'All Prices combined'!$D188,'RAB Prices Long'!$E:$E,'All Prices combined'!$G188)))),2)</f>
        <v>12.42</v>
      </c>
      <c r="BF188" s="2">
        <f>ROUND(IF($B188="Annuity",SUMIFS('Annuity Prices'!BI:BI,'Annuity Prices'!$B:$B,$D188,'Annuity Prices'!$E:$E,$G188),IF($B188="RAB Short",SUMIFS('RAB Prices Short'!BI:BI,'RAB Prices Short'!$B:$B,'All Prices combined'!$D188,'RAB Prices Short'!$E:$E,'All Prices combined'!$G188),IF($B188="RAB Long",SUMIFS('RAB Prices Long'!BI:BI,'RAB Prices Long'!$B:$B,'All Prices combined'!$D188,'RAB Prices Long'!$E:$E,'All Prices combined'!$G188)))),2)</f>
        <v>12.67</v>
      </c>
      <c r="BG188" s="2">
        <f>ROUND(IF($B188="Annuity",SUMIFS('Annuity Prices'!BJ:BJ,'Annuity Prices'!$B:$B,$D188,'Annuity Prices'!$E:$E,$G188),IF($B188="RAB Short",SUMIFS('RAB Prices Short'!BJ:BJ,'RAB Prices Short'!$B:$B,'All Prices combined'!$D188,'RAB Prices Short'!$E:$E,'All Prices combined'!$G188),IF($B188="RAB Long",SUMIFS('RAB Prices Long'!BJ:BJ,'RAB Prices Long'!$B:$B,'All Prices combined'!$D188,'RAB Prices Long'!$E:$E,'All Prices combined'!$G188)))),2)</f>
        <v>12.98</v>
      </c>
      <c r="BH188" s="2">
        <f>ROUND(IF($B188="Annuity",SUMIFS('Annuity Prices'!BK:BK,'Annuity Prices'!$B:$B,$D188,'Annuity Prices'!$E:$E,$G188),IF($B188="RAB Short",SUMIFS('RAB Prices Short'!BK:BK,'RAB Prices Short'!$B:$B,'All Prices combined'!$D188,'RAB Prices Short'!$E:$E,'All Prices combined'!$G188),IF($B188="RAB Long",SUMIFS('RAB Prices Long'!BK:BK,'RAB Prices Long'!$B:$B,'All Prices combined'!$D188,'RAB Prices Long'!$E:$E,'All Prices combined'!$G188)))),2)</f>
        <v>13.31</v>
      </c>
      <c r="BI188" s="2">
        <f>ROUND(IF($B188="Annuity",SUMIFS('Annuity Prices'!BL:BL,'Annuity Prices'!$B:$B,$D188,'Annuity Prices'!$E:$E,$G188),IF($B188="RAB Short",SUMIFS('RAB Prices Short'!BL:BL,'RAB Prices Short'!$B:$B,'All Prices combined'!$D188,'RAB Prices Short'!$E:$E,'All Prices combined'!$G188),IF($B188="RAB Long",SUMIFS('RAB Prices Long'!BL:BL,'RAB Prices Long'!$B:$B,'All Prices combined'!$D188,'RAB Prices Long'!$E:$E,'All Prices combined'!$G188)))),2)</f>
        <v>13.64</v>
      </c>
      <c r="BJ188" s="2">
        <f>ROUND(IF($B188="Annuity",SUMIFS('Annuity Prices'!BM:BM,'Annuity Prices'!$B:$B,$D188,'Annuity Prices'!$E:$E,$G188),IF($B188="RAB Short",SUMIFS('RAB Prices Short'!BM:BM,'RAB Prices Short'!$B:$B,'All Prices combined'!$D188,'RAB Prices Short'!$E:$E,'All Prices combined'!$G188),IF($B188="RAB Long",SUMIFS('RAB Prices Long'!BM:BM,'RAB Prices Long'!$B:$B,'All Prices combined'!$D188,'RAB Prices Long'!$E:$E,'All Prices combined'!$G188)))),2)</f>
        <v>13.92</v>
      </c>
      <c r="BK188" s="2">
        <f>ROUND(IF($B188="Annuity",SUMIFS('Annuity Prices'!BN:BN,'Annuity Prices'!$B:$B,$D188,'Annuity Prices'!$E:$E,$G188),IF($B188="RAB Short",SUMIFS('RAB Prices Short'!BN:BN,'RAB Prices Short'!$B:$B,'All Prices combined'!$D188,'RAB Prices Short'!$E:$E,'All Prices combined'!$G188),IF($B188="RAB Long",SUMIFS('RAB Prices Long'!BN:BN,'RAB Prices Long'!$B:$B,'All Prices combined'!$D188,'RAB Prices Long'!$E:$E,'All Prices combined'!$G188)))),2)</f>
        <v>14.27</v>
      </c>
      <c r="BL188" s="2">
        <f>ROUND(IF($B188="Annuity",SUMIFS('Annuity Prices'!BO:BO,'Annuity Prices'!$B:$B,$D188,'Annuity Prices'!$E:$E,$G188),IF($B188="RAB Short",SUMIFS('RAB Prices Short'!BO:BO,'RAB Prices Short'!$B:$B,'All Prices combined'!$D188,'RAB Prices Short'!$E:$E,'All Prices combined'!$G188),IF($B188="RAB Long",SUMIFS('RAB Prices Long'!BO:BO,'RAB Prices Long'!$B:$B,'All Prices combined'!$D188,'RAB Prices Long'!$E:$E,'All Prices combined'!$G188)))),2)</f>
        <v>14.63</v>
      </c>
      <c r="BM188" s="2">
        <f>ROUND(IF($B188="Annuity",SUMIFS('Annuity Prices'!BP:BP,'Annuity Prices'!$B:$B,$D188,'Annuity Prices'!$E:$E,$G188),IF($B188="RAB Short",SUMIFS('RAB Prices Short'!BP:BP,'RAB Prices Short'!$B:$B,'All Prices combined'!$D188,'RAB Prices Short'!$E:$E,'All Prices combined'!$G188),IF($B188="RAB Long",SUMIFS('RAB Prices Long'!BP:BP,'RAB Prices Long'!$B:$B,'All Prices combined'!$D188,'RAB Prices Long'!$E:$E,'All Prices combined'!$G188)))),2)</f>
        <v>14.99</v>
      </c>
      <c r="BN188" s="2">
        <f>ROUND(IF($B188="Annuity",SUMIFS('Annuity Prices'!BQ:BQ,'Annuity Prices'!$B:$B,$D188,'Annuity Prices'!$E:$E,$G188),IF($B188="RAB Short",SUMIFS('RAB Prices Short'!BQ:BQ,'RAB Prices Short'!$B:$B,'All Prices combined'!$D188,'RAB Prices Short'!$E:$E,'All Prices combined'!$G188),IF($B188="RAB Long",SUMIFS('RAB Prices Long'!BQ:BQ,'RAB Prices Long'!$B:$B,'All Prices combined'!$D188,'RAB Prices Long'!$E:$E,'All Prices combined'!$G188)))),2)</f>
        <v>15.29</v>
      </c>
      <c r="BO188" s="2">
        <f>ROUND(IF($B188="Annuity",SUMIFS('Annuity Prices'!BR:BR,'Annuity Prices'!$B:$B,$D188,'Annuity Prices'!$E:$E,$G188),IF($B188="RAB Short",SUMIFS('RAB Prices Short'!BR:BR,'RAB Prices Short'!$B:$B,'All Prices combined'!$D188,'RAB Prices Short'!$E:$E,'All Prices combined'!$G188),IF($B188="RAB Long",SUMIFS('RAB Prices Long'!BR:BR,'RAB Prices Long'!$B:$B,'All Prices combined'!$D188,'RAB Prices Long'!$E:$E,'All Prices combined'!$G188)))),2)</f>
        <v>15.68</v>
      </c>
      <c r="BP188" s="2">
        <f>ROUND(IF($B188="Annuity",SUMIFS('Annuity Prices'!BS:BS,'Annuity Prices'!$B:$B,$D188,'Annuity Prices'!$E:$E,$G188),IF($B188="RAB Short",SUMIFS('RAB Prices Short'!BS:BS,'RAB Prices Short'!$B:$B,'All Prices combined'!$D188,'RAB Prices Short'!$E:$E,'All Prices combined'!$G188),IF($B188="RAB Long",SUMIFS('RAB Prices Long'!BS:BS,'RAB Prices Long'!$B:$B,'All Prices combined'!$D188,'RAB Prices Long'!$E:$E,'All Prices combined'!$G188)))),2)</f>
        <v>16.07</v>
      </c>
      <c r="BQ188" s="2">
        <f>ROUND(IF($B188="Annuity",SUMIFS('Annuity Prices'!BT:BT,'Annuity Prices'!$B:$B,$D188,'Annuity Prices'!$E:$E,$G188),IF($B188="RAB Short",SUMIFS('RAB Prices Short'!BT:BT,'RAB Prices Short'!$B:$B,'All Prices combined'!$D188,'RAB Prices Short'!$E:$E,'All Prices combined'!$G188),IF($B188="RAB Long",SUMIFS('RAB Prices Long'!BT:BT,'RAB Prices Long'!$B:$B,'All Prices combined'!$D188,'RAB Prices Long'!$E:$E,'All Prices combined'!$G188)))),2)</f>
        <v>16.47</v>
      </c>
      <c r="BR188" s="2">
        <f>ROUND(IF($B188="Annuity",SUMIFS('Annuity Prices'!BU:BU,'Annuity Prices'!$B:$B,$D188,'Annuity Prices'!$E:$E,$G188),IF($B188="RAB Short",SUMIFS('RAB Prices Short'!BU:BU,'RAB Prices Short'!$B:$B,'All Prices combined'!$D188,'RAB Prices Short'!$E:$E,'All Prices combined'!$G188),IF($B188="RAB Long",SUMIFS('RAB Prices Long'!BU:BU,'RAB Prices Long'!$B:$B,'All Prices combined'!$D188,'RAB Prices Long'!$E:$E,'All Prices combined'!$G188)))),2)</f>
        <v>16.809999999999999</v>
      </c>
      <c r="BS188" s="2">
        <f>ROUND(IF($B188="Annuity",SUMIFS('Annuity Prices'!BV:BV,'Annuity Prices'!$B:$B,$D188,'Annuity Prices'!$E:$E,$G188),IF($B188="RAB Short",SUMIFS('RAB Prices Short'!BV:BV,'RAB Prices Short'!$B:$B,'All Prices combined'!$D188,'RAB Prices Short'!$E:$E,'All Prices combined'!$G188),IF($B188="RAB Long",SUMIFS('RAB Prices Long'!BV:BV,'RAB Prices Long'!$B:$B,'All Prices combined'!$D188,'RAB Prices Long'!$E:$E,'All Prices combined'!$G188)))),2)</f>
        <v>17.22</v>
      </c>
      <c r="BT188" s="2">
        <f>ROUND(IF($B188="Annuity",SUMIFS('Annuity Prices'!BW:BW,'Annuity Prices'!$B:$B,$D188,'Annuity Prices'!$E:$E,$G188),IF($B188="RAB Short",SUMIFS('RAB Prices Short'!BW:BW,'RAB Prices Short'!$B:$B,'All Prices combined'!$D188,'RAB Prices Short'!$E:$E,'All Prices combined'!$G188),IF($B188="RAB Long",SUMIFS('RAB Prices Long'!BW:BW,'RAB Prices Long'!$B:$B,'All Prices combined'!$D188,'RAB Prices Long'!$E:$E,'All Prices combined'!$G188)))),2)</f>
        <v>17.649999999999999</v>
      </c>
      <c r="BU188" s="2">
        <f>ROUND(IF($B188="Annuity",SUMIFS('Annuity Prices'!BX:BX,'Annuity Prices'!$B:$B,$D188,'Annuity Prices'!$E:$E,$G188),IF($B188="RAB Short",SUMIFS('RAB Prices Short'!BX:BX,'RAB Prices Short'!$B:$B,'All Prices combined'!$D188,'RAB Prices Short'!$E:$E,'All Prices combined'!$G188),IF($B188="RAB Long",SUMIFS('RAB Prices Long'!BX:BX,'RAB Prices Long'!$B:$B,'All Prices combined'!$D188,'RAB Prices Long'!$E:$E,'All Prices combined'!$G188)))),2)</f>
        <v>18.09</v>
      </c>
    </row>
    <row r="189" spans="2:73" x14ac:dyDescent="0.25">
      <c r="B189" t="s">
        <v>37</v>
      </c>
      <c r="C189" s="1" t="s">
        <v>218</v>
      </c>
      <c r="D189" s="1"/>
      <c r="E189" s="1" t="s">
        <v>209</v>
      </c>
      <c r="F189" s="1" t="s">
        <v>218</v>
      </c>
      <c r="G189" s="1" t="s">
        <v>219</v>
      </c>
      <c r="H189" s="1"/>
      <c r="I189" s="2">
        <f>ROUND(IF($B189="Annuity",SUMIFS('Annuity Prices'!L:L,'Annuity Prices'!$B:$B,$D189,'Annuity Prices'!$E:$E,$G189),IF($B189="RAB Short",SUMIFS('RAB Prices Short'!L:L,'RAB Prices Short'!$B:$B,'All Prices combined'!$D189,'RAB Prices Short'!$E:$E,'All Prices combined'!$G189),IF($B189="RAB Long",SUMIFS('RAB Prices Long'!L:L,'RAB Prices Long'!$B:$B,'All Prices combined'!$D189,'RAB Prices Long'!$E:$E,'All Prices combined'!$G189)))),2)</f>
        <v>0</v>
      </c>
      <c r="J189" s="2">
        <f>ROUND(IF($B189="Annuity",SUMIFS('Annuity Prices'!M:M,'Annuity Prices'!$B:$B,$D189,'Annuity Prices'!$E:$E,$G189),IF($B189="RAB Short",SUMIFS('RAB Prices Short'!M:M,'RAB Prices Short'!$B:$B,'All Prices combined'!$D189,'RAB Prices Short'!$E:$E,'All Prices combined'!$G189),IF($B189="RAB Long",SUMIFS('RAB Prices Long'!M:M,'RAB Prices Long'!$B:$B,'All Prices combined'!$D189,'RAB Prices Long'!$E:$E,'All Prices combined'!$G189)))),2)</f>
        <v>0</v>
      </c>
      <c r="K189" s="2">
        <f>ROUND(IF($B189="Annuity",SUMIFS('Annuity Prices'!N:N,'Annuity Prices'!$B:$B,$D189,'Annuity Prices'!$E:$E,$G189),IF($B189="RAB Short",SUMIFS('RAB Prices Short'!N:N,'RAB Prices Short'!$B:$B,'All Prices combined'!$D189,'RAB Prices Short'!$E:$E,'All Prices combined'!$G189),IF($B189="RAB Long",SUMIFS('RAB Prices Long'!N:N,'RAB Prices Long'!$B:$B,'All Prices combined'!$D189,'RAB Prices Long'!$E:$E,'All Prices combined'!$G189)))),2)</f>
        <v>0</v>
      </c>
      <c r="L189" s="2">
        <f>ROUND(IF($B189="Annuity",SUMIFS('Annuity Prices'!O:O,'Annuity Prices'!$B:$B,$D189,'Annuity Prices'!$E:$E,$G189),IF($B189="RAB Short",SUMIFS('RAB Prices Short'!O:O,'RAB Prices Short'!$B:$B,'All Prices combined'!$D189,'RAB Prices Short'!$E:$E,'All Prices combined'!$G189),IF($B189="RAB Long",SUMIFS('RAB Prices Long'!O:O,'RAB Prices Long'!$B:$B,'All Prices combined'!$D189,'RAB Prices Long'!$E:$E,'All Prices combined'!$G189)))),2)</f>
        <v>0</v>
      </c>
      <c r="M189" s="2">
        <f>ROUND(IF($B189="Annuity",SUMIFS('Annuity Prices'!P:P,'Annuity Prices'!$B:$B,$D189,'Annuity Prices'!$E:$E,$G189),IF($B189="RAB Short",SUMIFS('RAB Prices Short'!P:P,'RAB Prices Short'!$B:$B,'All Prices combined'!$D189,'RAB Prices Short'!$E:$E,'All Prices combined'!$G189),IF($B189="RAB Long",SUMIFS('RAB Prices Long'!P:P,'RAB Prices Long'!$B:$B,'All Prices combined'!$D189,'RAB Prices Long'!$E:$E,'All Prices combined'!$G189)))),2)</f>
        <v>0</v>
      </c>
      <c r="N189" s="2">
        <f>ROUND(IF($B189="Annuity",SUMIFS('Annuity Prices'!Q:Q,'Annuity Prices'!$B:$B,$D189,'Annuity Prices'!$E:$E,$G189),IF($B189="RAB Short",SUMIFS('RAB Prices Short'!Q:Q,'RAB Prices Short'!$B:$B,'All Prices combined'!$D189,'RAB Prices Short'!$E:$E,'All Prices combined'!$G189),IF($B189="RAB Long",SUMIFS('RAB Prices Long'!Q:Q,'RAB Prices Long'!$B:$B,'All Prices combined'!$D189,'RAB Prices Long'!$E:$E,'All Prices combined'!$G189)))),2)</f>
        <v>0</v>
      </c>
      <c r="O189" s="2">
        <f>ROUND(IF($B189="Annuity",SUMIFS('Annuity Prices'!R:R,'Annuity Prices'!$B:$B,$D189,'Annuity Prices'!$E:$E,$G189),IF($B189="RAB Short",SUMIFS('RAB Prices Short'!R:R,'RAB Prices Short'!$B:$B,'All Prices combined'!$D189,'RAB Prices Short'!$E:$E,'All Prices combined'!$G189),IF($B189="RAB Long",SUMIFS('RAB Prices Long'!R:R,'RAB Prices Long'!$B:$B,'All Prices combined'!$D189,'RAB Prices Long'!$E:$E,'All Prices combined'!$G189)))),2)</f>
        <v>0</v>
      </c>
      <c r="P189" s="2">
        <f>ROUND(IF($B189="Annuity",SUMIFS('Annuity Prices'!S:S,'Annuity Prices'!$B:$B,$D189,'Annuity Prices'!$E:$E,$G189),IF($B189="RAB Short",SUMIFS('RAB Prices Short'!S:S,'RAB Prices Short'!$B:$B,'All Prices combined'!$D189,'RAB Prices Short'!$E:$E,'All Prices combined'!$G189),IF($B189="RAB Long",SUMIFS('RAB Prices Long'!S:S,'RAB Prices Long'!$B:$B,'All Prices combined'!$D189,'RAB Prices Long'!$E:$E,'All Prices combined'!$G189)))),2)</f>
        <v>0</v>
      </c>
      <c r="Q189" s="2">
        <f>ROUND(IF($B189="Annuity",SUMIFS('Annuity Prices'!T:T,'Annuity Prices'!$B:$B,$D189,'Annuity Prices'!$E:$E,$G189),IF($B189="RAB Short",SUMIFS('RAB Prices Short'!T:T,'RAB Prices Short'!$B:$B,'All Prices combined'!$D189,'RAB Prices Short'!$E:$E,'All Prices combined'!$G189),IF($B189="RAB Long",SUMIFS('RAB Prices Long'!T:T,'RAB Prices Long'!$B:$B,'All Prices combined'!$D189,'RAB Prices Long'!$E:$E,'All Prices combined'!$G189)))),2)</f>
        <v>0</v>
      </c>
      <c r="R189" s="2">
        <f>ROUND(IF($B189="Annuity",SUMIFS('Annuity Prices'!U:U,'Annuity Prices'!$B:$B,$D189,'Annuity Prices'!$E:$E,$G189),IF($B189="RAB Short",SUMIFS('RAB Prices Short'!U:U,'RAB Prices Short'!$B:$B,'All Prices combined'!$D189,'RAB Prices Short'!$E:$E,'All Prices combined'!$G189),IF($B189="RAB Long",SUMIFS('RAB Prices Long'!U:U,'RAB Prices Long'!$B:$B,'All Prices combined'!$D189,'RAB Prices Long'!$E:$E,'All Prices combined'!$G189)))),2)</f>
        <v>0</v>
      </c>
      <c r="S189" s="2">
        <f>ROUND(IF($B189="Annuity",SUMIFS('Annuity Prices'!V:V,'Annuity Prices'!$B:$B,$D189,'Annuity Prices'!$E:$E,$G189),IF($B189="RAB Short",SUMIFS('RAB Prices Short'!V:V,'RAB Prices Short'!$B:$B,'All Prices combined'!$D189,'RAB Prices Short'!$E:$E,'All Prices combined'!$G189),IF($B189="RAB Long",SUMIFS('RAB Prices Long'!V:V,'RAB Prices Long'!$B:$B,'All Prices combined'!$D189,'RAB Prices Long'!$E:$E,'All Prices combined'!$G189)))),2)</f>
        <v>0</v>
      </c>
      <c r="T189" s="2">
        <f>ROUND(IF($B189="Annuity",SUMIFS('Annuity Prices'!W:W,'Annuity Prices'!$B:$B,$D189,'Annuity Prices'!$E:$E,$G189),IF($B189="RAB Short",SUMIFS('RAB Prices Short'!W:W,'RAB Prices Short'!$B:$B,'All Prices combined'!$D189,'RAB Prices Short'!$E:$E,'All Prices combined'!$G189),IF($B189="RAB Long",SUMIFS('RAB Prices Long'!W:W,'RAB Prices Long'!$B:$B,'All Prices combined'!$D189,'RAB Prices Long'!$E:$E,'All Prices combined'!$G189)))),2)</f>
        <v>0</v>
      </c>
      <c r="U189" s="2">
        <f>ROUND(IF($B189="Annuity",SUMIFS('Annuity Prices'!X:X,'Annuity Prices'!$B:$B,$D189,'Annuity Prices'!$E:$E,$G189),IF($B189="RAB Short",SUMIFS('RAB Prices Short'!X:X,'RAB Prices Short'!$B:$B,'All Prices combined'!$D189,'RAB Prices Short'!$E:$E,'All Prices combined'!$G189),IF($B189="RAB Long",SUMIFS('RAB Prices Long'!X:X,'RAB Prices Long'!$B:$B,'All Prices combined'!$D189,'RAB Prices Long'!$E:$E,'All Prices combined'!$G189)))),2)</f>
        <v>0</v>
      </c>
      <c r="V189" s="2">
        <f>ROUND(IF($B189="Annuity",SUMIFS('Annuity Prices'!Y:Y,'Annuity Prices'!$B:$B,$D189,'Annuity Prices'!$E:$E,$G189),IF($B189="RAB Short",SUMIFS('RAB Prices Short'!Y:Y,'RAB Prices Short'!$B:$B,'All Prices combined'!$D189,'RAB Prices Short'!$E:$E,'All Prices combined'!$G189),IF($B189="RAB Long",SUMIFS('RAB Prices Long'!Y:Y,'RAB Prices Long'!$B:$B,'All Prices combined'!$D189,'RAB Prices Long'!$E:$E,'All Prices combined'!$G189)))),2)</f>
        <v>0</v>
      </c>
      <c r="W189" s="2">
        <f>ROUND(IF($B189="Annuity",SUMIFS('Annuity Prices'!Z:Z,'Annuity Prices'!$B:$B,$D189,'Annuity Prices'!$E:$E,$G189),IF($B189="RAB Short",SUMIFS('RAB Prices Short'!Z:Z,'RAB Prices Short'!$B:$B,'All Prices combined'!$D189,'RAB Prices Short'!$E:$E,'All Prices combined'!$G189),IF($B189="RAB Long",SUMIFS('RAB Prices Long'!Z:Z,'RAB Prices Long'!$B:$B,'All Prices combined'!$D189,'RAB Prices Long'!$E:$E,'All Prices combined'!$G189)))),2)</f>
        <v>0</v>
      </c>
      <c r="X189" s="2">
        <f>ROUND(IF($B189="Annuity",SUMIFS('Annuity Prices'!AA:AA,'Annuity Prices'!$B:$B,$D189,'Annuity Prices'!$E:$E,$G189),IF($B189="RAB Short",SUMIFS('RAB Prices Short'!AA:AA,'RAB Prices Short'!$B:$B,'All Prices combined'!$D189,'RAB Prices Short'!$E:$E,'All Prices combined'!$G189),IF($B189="RAB Long",SUMIFS('RAB Prices Long'!AA:AA,'RAB Prices Long'!$B:$B,'All Prices combined'!$D189,'RAB Prices Long'!$E:$E,'All Prices combined'!$G189)))),2)</f>
        <v>0</v>
      </c>
      <c r="Y189" s="2">
        <f>ROUND(IF($B189="Annuity",SUMIFS('Annuity Prices'!AB:AB,'Annuity Prices'!$B:$B,$D189,'Annuity Prices'!$E:$E,$G189),IF($B189="RAB Short",SUMIFS('RAB Prices Short'!AB:AB,'RAB Prices Short'!$B:$B,'All Prices combined'!$D189,'RAB Prices Short'!$E:$E,'All Prices combined'!$G189),IF($B189="RAB Long",SUMIFS('RAB Prices Long'!AB:AB,'RAB Prices Long'!$B:$B,'All Prices combined'!$D189,'RAB Prices Long'!$E:$E,'All Prices combined'!$G189)))),2)</f>
        <v>0</v>
      </c>
      <c r="Z189" s="2">
        <f>ROUND(IF($B189="Annuity",SUMIFS('Annuity Prices'!AC:AC,'Annuity Prices'!$B:$B,$D189,'Annuity Prices'!$E:$E,$G189),IF($B189="RAB Short",SUMIFS('RAB Prices Short'!AC:AC,'RAB Prices Short'!$B:$B,'All Prices combined'!$D189,'RAB Prices Short'!$E:$E,'All Prices combined'!$G189),IF($B189="RAB Long",SUMIFS('RAB Prices Long'!AC:AC,'RAB Prices Long'!$B:$B,'All Prices combined'!$D189,'RAB Prices Long'!$E:$E,'All Prices combined'!$G189)))),2)</f>
        <v>0</v>
      </c>
      <c r="AA189" s="2">
        <f>ROUND(IF($B189="Annuity",SUMIFS('Annuity Prices'!AD:AD,'Annuity Prices'!$B:$B,$D189,'Annuity Prices'!$E:$E,$G189),IF($B189="RAB Short",SUMIFS('RAB Prices Short'!AD:AD,'RAB Prices Short'!$B:$B,'All Prices combined'!$D189,'RAB Prices Short'!$E:$E,'All Prices combined'!$G189),IF($B189="RAB Long",SUMIFS('RAB Prices Long'!AD:AD,'RAB Prices Long'!$B:$B,'All Prices combined'!$D189,'RAB Prices Long'!$E:$E,'All Prices combined'!$G189)))),2)</f>
        <v>0</v>
      </c>
      <c r="AB189" s="2">
        <f>ROUND(IF($B189="Annuity",SUMIFS('Annuity Prices'!AE:AE,'Annuity Prices'!$B:$B,$D189,'Annuity Prices'!$E:$E,$G189),IF($B189="RAB Short",SUMIFS('RAB Prices Short'!AE:AE,'RAB Prices Short'!$B:$B,'All Prices combined'!$D189,'RAB Prices Short'!$E:$E,'All Prices combined'!$G189),IF($B189="RAB Long",SUMIFS('RAB Prices Long'!AE:AE,'RAB Prices Long'!$B:$B,'All Prices combined'!$D189,'RAB Prices Long'!$E:$E,'All Prices combined'!$G189)))),2)</f>
        <v>0</v>
      </c>
      <c r="AC189" s="2">
        <f>ROUND(IF($B189="Annuity",SUMIFS('Annuity Prices'!AF:AF,'Annuity Prices'!$B:$B,$D189,'Annuity Prices'!$E:$E,$G189),IF($B189="RAB Short",SUMIFS('RAB Prices Short'!AF:AF,'RAB Prices Short'!$B:$B,'All Prices combined'!$D189,'RAB Prices Short'!$E:$E,'All Prices combined'!$G189),IF($B189="RAB Long",SUMIFS('RAB Prices Long'!AF:AF,'RAB Prices Long'!$B:$B,'All Prices combined'!$D189,'RAB Prices Long'!$E:$E,'All Prices combined'!$G189)))),2)</f>
        <v>0</v>
      </c>
      <c r="AD189" s="2">
        <f>ROUND(IF($B189="Annuity",SUMIFS('Annuity Prices'!AG:AG,'Annuity Prices'!$B:$B,$D189,'Annuity Prices'!$E:$E,$G189),IF($B189="RAB Short",SUMIFS('RAB Prices Short'!AG:AG,'RAB Prices Short'!$B:$B,'All Prices combined'!$D189,'RAB Prices Short'!$E:$E,'All Prices combined'!$G189),IF($B189="RAB Long",SUMIFS('RAB Prices Long'!AG:AG,'RAB Prices Long'!$B:$B,'All Prices combined'!$D189,'RAB Prices Long'!$E:$E,'All Prices combined'!$G189)))),2)</f>
        <v>0</v>
      </c>
      <c r="AE189" s="2">
        <f>ROUND(IF($B189="Annuity",SUMIFS('Annuity Prices'!AH:AH,'Annuity Prices'!$B:$B,$D189,'Annuity Prices'!$E:$E,$G189),IF($B189="RAB Short",SUMIFS('RAB Prices Short'!AH:AH,'RAB Prices Short'!$B:$B,'All Prices combined'!$D189,'RAB Prices Short'!$E:$E,'All Prices combined'!$G189),IF($B189="RAB Long",SUMIFS('RAB Prices Long'!AH:AH,'RAB Prices Long'!$B:$B,'All Prices combined'!$D189,'RAB Prices Long'!$E:$E,'All Prices combined'!$G189)))),2)</f>
        <v>0</v>
      </c>
      <c r="AF189" s="2">
        <f>ROUND(IF($B189="Annuity",SUMIFS('Annuity Prices'!AI:AI,'Annuity Prices'!$B:$B,$D189,'Annuity Prices'!$E:$E,$G189),IF($B189="RAB Short",SUMIFS('RAB Prices Short'!AI:AI,'RAB Prices Short'!$B:$B,'All Prices combined'!$D189,'RAB Prices Short'!$E:$E,'All Prices combined'!$G189),IF($B189="RAB Long",SUMIFS('RAB Prices Long'!AI:AI,'RAB Prices Long'!$B:$B,'All Prices combined'!$D189,'RAB Prices Long'!$E:$E,'All Prices combined'!$G189)))),2)</f>
        <v>0</v>
      </c>
      <c r="AG189" s="2">
        <f>ROUND(IF($B189="Annuity",SUMIFS('Annuity Prices'!AJ:AJ,'Annuity Prices'!$B:$B,$D189,'Annuity Prices'!$E:$E,$G189),IF($B189="RAB Short",SUMIFS('RAB Prices Short'!AJ:AJ,'RAB Prices Short'!$B:$B,'All Prices combined'!$D189,'RAB Prices Short'!$E:$E,'All Prices combined'!$G189),IF($B189="RAB Long",SUMIFS('RAB Prices Long'!AJ:AJ,'RAB Prices Long'!$B:$B,'All Prices combined'!$D189,'RAB Prices Long'!$E:$E,'All Prices combined'!$G189)))),2)</f>
        <v>0</v>
      </c>
      <c r="AH189" s="2">
        <f>ROUND(IF($B189="Annuity",SUMIFS('Annuity Prices'!AK:AK,'Annuity Prices'!$B:$B,$D189,'Annuity Prices'!$E:$E,$G189),IF($B189="RAB Short",SUMIFS('RAB Prices Short'!AK:AK,'RAB Prices Short'!$B:$B,'All Prices combined'!$D189,'RAB Prices Short'!$E:$E,'All Prices combined'!$G189),IF($B189="RAB Long",SUMIFS('RAB Prices Long'!AK:AK,'RAB Prices Long'!$B:$B,'All Prices combined'!$D189,'RAB Prices Long'!$E:$E,'All Prices combined'!$G189)))),2)</f>
        <v>0</v>
      </c>
      <c r="AI189" s="2">
        <f>ROUND(IF($B189="Annuity",SUMIFS('Annuity Prices'!AL:AL,'Annuity Prices'!$B:$B,$D189,'Annuity Prices'!$E:$E,$G189),IF($B189="RAB Short",SUMIFS('RAB Prices Short'!AL:AL,'RAB Prices Short'!$B:$B,'All Prices combined'!$D189,'RAB Prices Short'!$E:$E,'All Prices combined'!$G189),IF($B189="RAB Long",SUMIFS('RAB Prices Long'!AL:AL,'RAB Prices Long'!$B:$B,'All Prices combined'!$D189,'RAB Prices Long'!$E:$E,'All Prices combined'!$G189)))),2)</f>
        <v>0</v>
      </c>
      <c r="AJ189" s="2">
        <f>ROUND(IF($B189="Annuity",SUMIFS('Annuity Prices'!AM:AM,'Annuity Prices'!$B:$B,$D189,'Annuity Prices'!$E:$E,$G189),IF($B189="RAB Short",SUMIFS('RAB Prices Short'!AM:AM,'RAB Prices Short'!$B:$B,'All Prices combined'!$D189,'RAB Prices Short'!$E:$E,'All Prices combined'!$G189),IF($B189="RAB Long",SUMIFS('RAB Prices Long'!AM:AM,'RAB Prices Long'!$B:$B,'All Prices combined'!$D189,'RAB Prices Long'!$E:$E,'All Prices combined'!$G189)))),2)</f>
        <v>0</v>
      </c>
      <c r="AK189" s="2">
        <f>ROUND(IF($B189="Annuity",SUMIFS('Annuity Prices'!AN:AN,'Annuity Prices'!$B:$B,$D189,'Annuity Prices'!$E:$E,$G189),IF($B189="RAB Short",SUMIFS('RAB Prices Short'!AN:AN,'RAB Prices Short'!$B:$B,'All Prices combined'!$D189,'RAB Prices Short'!$E:$E,'All Prices combined'!$G189),IF($B189="RAB Long",SUMIFS('RAB Prices Long'!AN:AN,'RAB Prices Long'!$B:$B,'All Prices combined'!$D189,'RAB Prices Long'!$E:$E,'All Prices combined'!$G189)))),2)</f>
        <v>0</v>
      </c>
      <c r="AL189" s="2">
        <f>ROUND(IF($B189="Annuity",SUMIFS('Annuity Prices'!AO:AO,'Annuity Prices'!$B:$B,$D189,'Annuity Prices'!$E:$E,$G189),IF($B189="RAB Short",SUMIFS('RAB Prices Short'!AO:AO,'RAB Prices Short'!$B:$B,'All Prices combined'!$D189,'RAB Prices Short'!$E:$E,'All Prices combined'!$G189),IF($B189="RAB Long",SUMIFS('RAB Prices Long'!AO:AO,'RAB Prices Long'!$B:$B,'All Prices combined'!$D189,'RAB Prices Long'!$E:$E,'All Prices combined'!$G189)))),2)</f>
        <v>0</v>
      </c>
      <c r="AM189" s="2">
        <f>ROUND(IF($B189="Annuity",SUMIFS('Annuity Prices'!AP:AP,'Annuity Prices'!$B:$B,$D189,'Annuity Prices'!$E:$E,$G189),IF($B189="RAB Short",SUMIFS('RAB Prices Short'!AP:AP,'RAB Prices Short'!$B:$B,'All Prices combined'!$D189,'RAB Prices Short'!$E:$E,'All Prices combined'!$G189),IF($B189="RAB Long",SUMIFS('RAB Prices Long'!AP:AP,'RAB Prices Long'!$B:$B,'All Prices combined'!$D189,'RAB Prices Long'!$E:$E,'All Prices combined'!$G189)))),2)</f>
        <v>0</v>
      </c>
      <c r="AN189" s="2">
        <f>ROUND(IF($B189="Annuity",SUMIFS('Annuity Prices'!AQ:AQ,'Annuity Prices'!$B:$B,$D189,'Annuity Prices'!$E:$E,$G189),IF($B189="RAB Short",SUMIFS('RAB Prices Short'!AQ:AQ,'RAB Prices Short'!$B:$B,'All Prices combined'!$D189,'RAB Prices Short'!$E:$E,'All Prices combined'!$G189),IF($B189="RAB Long",SUMIFS('RAB Prices Long'!AQ:AQ,'RAB Prices Long'!$B:$B,'All Prices combined'!$D189,'RAB Prices Long'!$E:$E,'All Prices combined'!$G189)))),2)</f>
        <v>0</v>
      </c>
      <c r="AO189" s="2">
        <f>ROUND(IF($B189="Annuity",SUMIFS('Annuity Prices'!AR:AR,'Annuity Prices'!$B:$B,$D189,'Annuity Prices'!$E:$E,$G189),IF($B189="RAB Short",SUMIFS('RAB Prices Short'!AR:AR,'RAB Prices Short'!$B:$B,'All Prices combined'!$D189,'RAB Prices Short'!$E:$E,'All Prices combined'!$G189),IF($B189="RAB Long",SUMIFS('RAB Prices Long'!AR:AR,'RAB Prices Long'!$B:$B,'All Prices combined'!$D189,'RAB Prices Long'!$E:$E,'All Prices combined'!$G189)))),2)</f>
        <v>0</v>
      </c>
      <c r="AP189" s="2">
        <f>ROUND(IF($B189="Annuity",SUMIFS('Annuity Prices'!AS:AS,'Annuity Prices'!$B:$B,$D189,'Annuity Prices'!$E:$E,$G189),IF($B189="RAB Short",SUMIFS('RAB Prices Short'!AS:AS,'RAB Prices Short'!$B:$B,'All Prices combined'!$D189,'RAB Prices Short'!$E:$E,'All Prices combined'!$G189),IF($B189="RAB Long",SUMIFS('RAB Prices Long'!AS:AS,'RAB Prices Long'!$B:$B,'All Prices combined'!$D189,'RAB Prices Long'!$E:$E,'All Prices combined'!$G189)))),2)</f>
        <v>0</v>
      </c>
      <c r="AQ189" s="2">
        <f>ROUND(IF($B189="Annuity",SUMIFS('Annuity Prices'!AT:AT,'Annuity Prices'!$B:$B,$D189,'Annuity Prices'!$E:$E,$G189),IF($B189="RAB Short",SUMIFS('RAB Prices Short'!AT:AT,'RAB Prices Short'!$B:$B,'All Prices combined'!$D189,'RAB Prices Short'!$E:$E,'All Prices combined'!$G189),IF($B189="RAB Long",SUMIFS('RAB Prices Long'!AT:AT,'RAB Prices Long'!$B:$B,'All Prices combined'!$D189,'RAB Prices Long'!$E:$E,'All Prices combined'!$G189)))),2)</f>
        <v>0</v>
      </c>
      <c r="AR189" s="2">
        <f>ROUND(IF($B189="Annuity",SUMIFS('Annuity Prices'!AU:AU,'Annuity Prices'!$B:$B,$D189,'Annuity Prices'!$E:$E,$G189),IF($B189="RAB Short",SUMIFS('RAB Prices Short'!AU:AU,'RAB Prices Short'!$B:$B,'All Prices combined'!$D189,'RAB Prices Short'!$E:$E,'All Prices combined'!$G189),IF($B189="RAB Long",SUMIFS('RAB Prices Long'!AU:AU,'RAB Prices Long'!$B:$B,'All Prices combined'!$D189,'RAB Prices Long'!$E:$E,'All Prices combined'!$G189)))),2)</f>
        <v>0</v>
      </c>
      <c r="AS189" s="2">
        <f>ROUND(IF($B189="Annuity",SUMIFS('Annuity Prices'!AV:AV,'Annuity Prices'!$B:$B,$D189,'Annuity Prices'!$E:$E,$G189),IF($B189="RAB Short",SUMIFS('RAB Prices Short'!AV:AV,'RAB Prices Short'!$B:$B,'All Prices combined'!$D189,'RAB Prices Short'!$E:$E,'All Prices combined'!$G189),IF($B189="RAB Long",SUMIFS('RAB Prices Long'!AV:AV,'RAB Prices Long'!$B:$B,'All Prices combined'!$D189,'RAB Prices Long'!$E:$E,'All Prices combined'!$G189)))),2)</f>
        <v>0</v>
      </c>
      <c r="AT189" s="2">
        <f>ROUND(IF($B189="Annuity",SUMIFS('Annuity Prices'!AW:AW,'Annuity Prices'!$B:$B,$D189,'Annuity Prices'!$E:$E,$G189),IF($B189="RAB Short",SUMIFS('RAB Prices Short'!AW:AW,'RAB Prices Short'!$B:$B,'All Prices combined'!$D189,'RAB Prices Short'!$E:$E,'All Prices combined'!$G189),IF($B189="RAB Long",SUMIFS('RAB Prices Long'!AW:AW,'RAB Prices Long'!$B:$B,'All Prices combined'!$D189,'RAB Prices Long'!$E:$E,'All Prices combined'!$G189)))),2)</f>
        <v>0</v>
      </c>
      <c r="AU189" s="2">
        <f>ROUND(IF($B189="Annuity",SUMIFS('Annuity Prices'!AX:AX,'Annuity Prices'!$B:$B,$D189,'Annuity Prices'!$E:$E,$G189),IF($B189="RAB Short",SUMIFS('RAB Prices Short'!AX:AX,'RAB Prices Short'!$B:$B,'All Prices combined'!$D189,'RAB Prices Short'!$E:$E,'All Prices combined'!$G189),IF($B189="RAB Long",SUMIFS('RAB Prices Long'!AX:AX,'RAB Prices Long'!$B:$B,'All Prices combined'!$D189,'RAB Prices Long'!$E:$E,'All Prices combined'!$G189)))),2)</f>
        <v>0</v>
      </c>
      <c r="AV189" s="2">
        <f>ROUND(IF($B189="Annuity",SUMIFS('Annuity Prices'!AY:AY,'Annuity Prices'!$B:$B,$D189,'Annuity Prices'!$E:$E,$G189),IF($B189="RAB Short",SUMIFS('RAB Prices Short'!AY:AY,'RAB Prices Short'!$B:$B,'All Prices combined'!$D189,'RAB Prices Short'!$E:$E,'All Prices combined'!$G189),IF($B189="RAB Long",SUMIFS('RAB Prices Long'!AY:AY,'RAB Prices Long'!$B:$B,'All Prices combined'!$D189,'RAB Prices Long'!$E:$E,'All Prices combined'!$G189)))),2)</f>
        <v>0</v>
      </c>
      <c r="AW189" s="2">
        <f>ROUND(IF($B189="Annuity",SUMIFS('Annuity Prices'!AZ:AZ,'Annuity Prices'!$B:$B,$D189,'Annuity Prices'!$E:$E,$G189),IF($B189="RAB Short",SUMIFS('RAB Prices Short'!AZ:AZ,'RAB Prices Short'!$B:$B,'All Prices combined'!$D189,'RAB Prices Short'!$E:$E,'All Prices combined'!$G189),IF($B189="RAB Long",SUMIFS('RAB Prices Long'!AZ:AZ,'RAB Prices Long'!$B:$B,'All Prices combined'!$D189,'RAB Prices Long'!$E:$E,'All Prices combined'!$G189)))),2)</f>
        <v>0</v>
      </c>
      <c r="AX189" s="2">
        <f>ROUND(IF($B189="Annuity",SUMIFS('Annuity Prices'!BA:BA,'Annuity Prices'!$B:$B,$D189,'Annuity Prices'!$E:$E,$G189),IF($B189="RAB Short",SUMIFS('RAB Prices Short'!BA:BA,'RAB Prices Short'!$B:$B,'All Prices combined'!$D189,'RAB Prices Short'!$E:$E,'All Prices combined'!$G189),IF($B189="RAB Long",SUMIFS('RAB Prices Long'!BA:BA,'RAB Prices Long'!$B:$B,'All Prices combined'!$D189,'RAB Prices Long'!$E:$E,'All Prices combined'!$G189)))),2)</f>
        <v>0</v>
      </c>
      <c r="AY189" s="2">
        <f>ROUND(IF($B189="Annuity",SUMIFS('Annuity Prices'!BB:BB,'Annuity Prices'!$B:$B,$D189,'Annuity Prices'!$E:$E,$G189),IF($B189="RAB Short",SUMIFS('RAB Prices Short'!BB:BB,'RAB Prices Short'!$B:$B,'All Prices combined'!$D189,'RAB Prices Short'!$E:$E,'All Prices combined'!$G189),IF($B189="RAB Long",SUMIFS('RAB Prices Long'!BB:BB,'RAB Prices Long'!$B:$B,'All Prices combined'!$D189,'RAB Prices Long'!$E:$E,'All Prices combined'!$G189)))),2)</f>
        <v>0</v>
      </c>
      <c r="AZ189" s="2">
        <f>ROUND(IF($B189="Annuity",SUMIFS('Annuity Prices'!BC:BC,'Annuity Prices'!$B:$B,$D189,'Annuity Prices'!$E:$E,$G189),IF($B189="RAB Short",SUMIFS('RAB Prices Short'!BC:BC,'RAB Prices Short'!$B:$B,'All Prices combined'!$D189,'RAB Prices Short'!$E:$E,'All Prices combined'!$G189),IF($B189="RAB Long",SUMIFS('RAB Prices Long'!BC:BC,'RAB Prices Long'!$B:$B,'All Prices combined'!$D189,'RAB Prices Long'!$E:$E,'All Prices combined'!$G189)))),2)</f>
        <v>0</v>
      </c>
      <c r="BA189" s="2">
        <f>ROUND(IF($B189="Annuity",SUMIFS('Annuity Prices'!BD:BD,'Annuity Prices'!$B:$B,$D189,'Annuity Prices'!$E:$E,$G189),IF($B189="RAB Short",SUMIFS('RAB Prices Short'!BD:BD,'RAB Prices Short'!$B:$B,'All Prices combined'!$D189,'RAB Prices Short'!$E:$E,'All Prices combined'!$G189),IF($B189="RAB Long",SUMIFS('RAB Prices Long'!BD:BD,'RAB Prices Long'!$B:$B,'All Prices combined'!$D189,'RAB Prices Long'!$E:$E,'All Prices combined'!$G189)))),2)</f>
        <v>0</v>
      </c>
      <c r="BB189" s="2">
        <f>ROUND(IF($B189="Annuity",SUMIFS('Annuity Prices'!BE:BE,'Annuity Prices'!$B:$B,$D189,'Annuity Prices'!$E:$E,$G189),IF($B189="RAB Short",SUMIFS('RAB Prices Short'!BE:BE,'RAB Prices Short'!$B:$B,'All Prices combined'!$D189,'RAB Prices Short'!$E:$E,'All Prices combined'!$G189),IF($B189="RAB Long",SUMIFS('RAB Prices Long'!BE:BE,'RAB Prices Long'!$B:$B,'All Prices combined'!$D189,'RAB Prices Long'!$E:$E,'All Prices combined'!$G189)))),2)</f>
        <v>0</v>
      </c>
      <c r="BC189" s="2">
        <f>ROUND(IF($B189="Annuity",SUMIFS('Annuity Prices'!BF:BF,'Annuity Prices'!$B:$B,$D189,'Annuity Prices'!$E:$E,$G189),IF($B189="RAB Short",SUMIFS('RAB Prices Short'!BF:BF,'RAB Prices Short'!$B:$B,'All Prices combined'!$D189,'RAB Prices Short'!$E:$E,'All Prices combined'!$G189),IF($B189="RAB Long",SUMIFS('RAB Prices Long'!BF:BF,'RAB Prices Long'!$B:$B,'All Prices combined'!$D189,'RAB Prices Long'!$E:$E,'All Prices combined'!$G189)))),2)</f>
        <v>0</v>
      </c>
      <c r="BD189" s="2">
        <f>ROUND(IF($B189="Annuity",SUMIFS('Annuity Prices'!BG:BG,'Annuity Prices'!$B:$B,$D189,'Annuity Prices'!$E:$E,$G189),IF($B189="RAB Short",SUMIFS('RAB Prices Short'!BG:BG,'RAB Prices Short'!$B:$B,'All Prices combined'!$D189,'RAB Prices Short'!$E:$E,'All Prices combined'!$G189),IF($B189="RAB Long",SUMIFS('RAB Prices Long'!BG:BG,'RAB Prices Long'!$B:$B,'All Prices combined'!$D189,'RAB Prices Long'!$E:$E,'All Prices combined'!$G189)))),2)</f>
        <v>0</v>
      </c>
      <c r="BE189" s="2">
        <f>ROUND(IF($B189="Annuity",SUMIFS('Annuity Prices'!BH:BH,'Annuity Prices'!$B:$B,$D189,'Annuity Prices'!$E:$E,$G189),IF($B189="RAB Short",SUMIFS('RAB Prices Short'!BH:BH,'RAB Prices Short'!$B:$B,'All Prices combined'!$D189,'RAB Prices Short'!$E:$E,'All Prices combined'!$G189),IF($B189="RAB Long",SUMIFS('RAB Prices Long'!BH:BH,'RAB Prices Long'!$B:$B,'All Prices combined'!$D189,'RAB Prices Long'!$E:$E,'All Prices combined'!$G189)))),2)</f>
        <v>0</v>
      </c>
      <c r="BF189" s="2">
        <f>ROUND(IF($B189="Annuity",SUMIFS('Annuity Prices'!BI:BI,'Annuity Prices'!$B:$B,$D189,'Annuity Prices'!$E:$E,$G189),IF($B189="RAB Short",SUMIFS('RAB Prices Short'!BI:BI,'RAB Prices Short'!$B:$B,'All Prices combined'!$D189,'RAB Prices Short'!$E:$E,'All Prices combined'!$G189),IF($B189="RAB Long",SUMIFS('RAB Prices Long'!BI:BI,'RAB Prices Long'!$B:$B,'All Prices combined'!$D189,'RAB Prices Long'!$E:$E,'All Prices combined'!$G189)))),2)</f>
        <v>0</v>
      </c>
      <c r="BG189" s="2">
        <f>ROUND(IF($B189="Annuity",SUMIFS('Annuity Prices'!BJ:BJ,'Annuity Prices'!$B:$B,$D189,'Annuity Prices'!$E:$E,$G189),IF($B189="RAB Short",SUMIFS('RAB Prices Short'!BJ:BJ,'RAB Prices Short'!$B:$B,'All Prices combined'!$D189,'RAB Prices Short'!$E:$E,'All Prices combined'!$G189),IF($B189="RAB Long",SUMIFS('RAB Prices Long'!BJ:BJ,'RAB Prices Long'!$B:$B,'All Prices combined'!$D189,'RAB Prices Long'!$E:$E,'All Prices combined'!$G189)))),2)</f>
        <v>0</v>
      </c>
      <c r="BH189" s="2">
        <f>ROUND(IF($B189="Annuity",SUMIFS('Annuity Prices'!BK:BK,'Annuity Prices'!$B:$B,$D189,'Annuity Prices'!$E:$E,$G189),IF($B189="RAB Short",SUMIFS('RAB Prices Short'!BK:BK,'RAB Prices Short'!$B:$B,'All Prices combined'!$D189,'RAB Prices Short'!$E:$E,'All Prices combined'!$G189),IF($B189="RAB Long",SUMIFS('RAB Prices Long'!BK:BK,'RAB Prices Long'!$B:$B,'All Prices combined'!$D189,'RAB Prices Long'!$E:$E,'All Prices combined'!$G189)))),2)</f>
        <v>0</v>
      </c>
      <c r="BI189" s="2">
        <f>ROUND(IF($B189="Annuity",SUMIFS('Annuity Prices'!BL:BL,'Annuity Prices'!$B:$B,$D189,'Annuity Prices'!$E:$E,$G189),IF($B189="RAB Short",SUMIFS('RAB Prices Short'!BL:BL,'RAB Prices Short'!$B:$B,'All Prices combined'!$D189,'RAB Prices Short'!$E:$E,'All Prices combined'!$G189),IF($B189="RAB Long",SUMIFS('RAB Prices Long'!BL:BL,'RAB Prices Long'!$B:$B,'All Prices combined'!$D189,'RAB Prices Long'!$E:$E,'All Prices combined'!$G189)))),2)</f>
        <v>0</v>
      </c>
      <c r="BJ189" s="2">
        <f>ROUND(IF($B189="Annuity",SUMIFS('Annuity Prices'!BM:BM,'Annuity Prices'!$B:$B,$D189,'Annuity Prices'!$E:$E,$G189),IF($B189="RAB Short",SUMIFS('RAB Prices Short'!BM:BM,'RAB Prices Short'!$B:$B,'All Prices combined'!$D189,'RAB Prices Short'!$E:$E,'All Prices combined'!$G189),IF($B189="RAB Long",SUMIFS('RAB Prices Long'!BM:BM,'RAB Prices Long'!$B:$B,'All Prices combined'!$D189,'RAB Prices Long'!$E:$E,'All Prices combined'!$G189)))),2)</f>
        <v>0</v>
      </c>
      <c r="BK189" s="2">
        <f>ROUND(IF($B189="Annuity",SUMIFS('Annuity Prices'!BN:BN,'Annuity Prices'!$B:$B,$D189,'Annuity Prices'!$E:$E,$G189),IF($B189="RAB Short",SUMIFS('RAB Prices Short'!BN:BN,'RAB Prices Short'!$B:$B,'All Prices combined'!$D189,'RAB Prices Short'!$E:$E,'All Prices combined'!$G189),IF($B189="RAB Long",SUMIFS('RAB Prices Long'!BN:BN,'RAB Prices Long'!$B:$B,'All Prices combined'!$D189,'RAB Prices Long'!$E:$E,'All Prices combined'!$G189)))),2)</f>
        <v>0</v>
      </c>
      <c r="BL189" s="2">
        <f>ROUND(IF($B189="Annuity",SUMIFS('Annuity Prices'!BO:BO,'Annuity Prices'!$B:$B,$D189,'Annuity Prices'!$E:$E,$G189),IF($B189="RAB Short",SUMIFS('RAB Prices Short'!BO:BO,'RAB Prices Short'!$B:$B,'All Prices combined'!$D189,'RAB Prices Short'!$E:$E,'All Prices combined'!$G189),IF($B189="RAB Long",SUMIFS('RAB Prices Long'!BO:BO,'RAB Prices Long'!$B:$B,'All Prices combined'!$D189,'RAB Prices Long'!$E:$E,'All Prices combined'!$G189)))),2)</f>
        <v>0</v>
      </c>
      <c r="BM189" s="2">
        <f>ROUND(IF($B189="Annuity",SUMIFS('Annuity Prices'!BP:BP,'Annuity Prices'!$B:$B,$D189,'Annuity Prices'!$E:$E,$G189),IF($B189="RAB Short",SUMIFS('RAB Prices Short'!BP:BP,'RAB Prices Short'!$B:$B,'All Prices combined'!$D189,'RAB Prices Short'!$E:$E,'All Prices combined'!$G189),IF($B189="RAB Long",SUMIFS('RAB Prices Long'!BP:BP,'RAB Prices Long'!$B:$B,'All Prices combined'!$D189,'RAB Prices Long'!$E:$E,'All Prices combined'!$G189)))),2)</f>
        <v>0</v>
      </c>
      <c r="BN189" s="2">
        <f>ROUND(IF($B189="Annuity",SUMIFS('Annuity Prices'!BQ:BQ,'Annuity Prices'!$B:$B,$D189,'Annuity Prices'!$E:$E,$G189),IF($B189="RAB Short",SUMIFS('RAB Prices Short'!BQ:BQ,'RAB Prices Short'!$B:$B,'All Prices combined'!$D189,'RAB Prices Short'!$E:$E,'All Prices combined'!$G189),IF($B189="RAB Long",SUMIFS('RAB Prices Long'!BQ:BQ,'RAB Prices Long'!$B:$B,'All Prices combined'!$D189,'RAB Prices Long'!$E:$E,'All Prices combined'!$G189)))),2)</f>
        <v>0</v>
      </c>
      <c r="BO189" s="2">
        <f>ROUND(IF($B189="Annuity",SUMIFS('Annuity Prices'!BR:BR,'Annuity Prices'!$B:$B,$D189,'Annuity Prices'!$E:$E,$G189),IF($B189="RAB Short",SUMIFS('RAB Prices Short'!BR:BR,'RAB Prices Short'!$B:$B,'All Prices combined'!$D189,'RAB Prices Short'!$E:$E,'All Prices combined'!$G189),IF($B189="RAB Long",SUMIFS('RAB Prices Long'!BR:BR,'RAB Prices Long'!$B:$B,'All Prices combined'!$D189,'RAB Prices Long'!$E:$E,'All Prices combined'!$G189)))),2)</f>
        <v>0</v>
      </c>
      <c r="BP189" s="2">
        <f>ROUND(IF($B189="Annuity",SUMIFS('Annuity Prices'!BS:BS,'Annuity Prices'!$B:$B,$D189,'Annuity Prices'!$E:$E,$G189),IF($B189="RAB Short",SUMIFS('RAB Prices Short'!BS:BS,'RAB Prices Short'!$B:$B,'All Prices combined'!$D189,'RAB Prices Short'!$E:$E,'All Prices combined'!$G189),IF($B189="RAB Long",SUMIFS('RAB Prices Long'!BS:BS,'RAB Prices Long'!$B:$B,'All Prices combined'!$D189,'RAB Prices Long'!$E:$E,'All Prices combined'!$G189)))),2)</f>
        <v>0</v>
      </c>
      <c r="BQ189" s="2">
        <f>ROUND(IF($B189="Annuity",SUMIFS('Annuity Prices'!BT:BT,'Annuity Prices'!$B:$B,$D189,'Annuity Prices'!$E:$E,$G189),IF($B189="RAB Short",SUMIFS('RAB Prices Short'!BT:BT,'RAB Prices Short'!$B:$B,'All Prices combined'!$D189,'RAB Prices Short'!$E:$E,'All Prices combined'!$G189),IF($B189="RAB Long",SUMIFS('RAB Prices Long'!BT:BT,'RAB Prices Long'!$B:$B,'All Prices combined'!$D189,'RAB Prices Long'!$E:$E,'All Prices combined'!$G189)))),2)</f>
        <v>0</v>
      </c>
      <c r="BR189" s="2">
        <f>ROUND(IF($B189="Annuity",SUMIFS('Annuity Prices'!BU:BU,'Annuity Prices'!$B:$B,$D189,'Annuity Prices'!$E:$E,$G189),IF($B189="RAB Short",SUMIFS('RAB Prices Short'!BU:BU,'RAB Prices Short'!$B:$B,'All Prices combined'!$D189,'RAB Prices Short'!$E:$E,'All Prices combined'!$G189),IF($B189="RAB Long",SUMIFS('RAB Prices Long'!BU:BU,'RAB Prices Long'!$B:$B,'All Prices combined'!$D189,'RAB Prices Long'!$E:$E,'All Prices combined'!$G189)))),2)</f>
        <v>0</v>
      </c>
      <c r="BS189" s="2">
        <f>ROUND(IF($B189="Annuity",SUMIFS('Annuity Prices'!BV:BV,'Annuity Prices'!$B:$B,$D189,'Annuity Prices'!$E:$E,$G189),IF($B189="RAB Short",SUMIFS('RAB Prices Short'!BV:BV,'RAB Prices Short'!$B:$B,'All Prices combined'!$D189,'RAB Prices Short'!$E:$E,'All Prices combined'!$G189),IF($B189="RAB Long",SUMIFS('RAB Prices Long'!BV:BV,'RAB Prices Long'!$B:$B,'All Prices combined'!$D189,'RAB Prices Long'!$E:$E,'All Prices combined'!$G189)))),2)</f>
        <v>0</v>
      </c>
      <c r="BT189" s="2">
        <f>ROUND(IF($B189="Annuity",SUMIFS('Annuity Prices'!BW:BW,'Annuity Prices'!$B:$B,$D189,'Annuity Prices'!$E:$E,$G189),IF($B189="RAB Short",SUMIFS('RAB Prices Short'!BW:BW,'RAB Prices Short'!$B:$B,'All Prices combined'!$D189,'RAB Prices Short'!$E:$E,'All Prices combined'!$G189),IF($B189="RAB Long",SUMIFS('RAB Prices Long'!BW:BW,'RAB Prices Long'!$B:$B,'All Prices combined'!$D189,'RAB Prices Long'!$E:$E,'All Prices combined'!$G189)))),2)</f>
        <v>0</v>
      </c>
      <c r="BU189" s="2">
        <f>ROUND(IF($B189="Annuity",SUMIFS('Annuity Prices'!BX:BX,'Annuity Prices'!$B:$B,$D189,'Annuity Prices'!$E:$E,$G189),IF($B189="RAB Short",SUMIFS('RAB Prices Short'!BX:BX,'RAB Prices Short'!$B:$B,'All Prices combined'!$D189,'RAB Prices Short'!$E:$E,'All Prices combined'!$G189),IF($B189="RAB Long",SUMIFS('RAB Prices Long'!BX:BX,'RAB Prices Long'!$B:$B,'All Prices combined'!$D189,'RAB Prices Long'!$E:$E,'All Prices combined'!$G189)))),2)</f>
        <v>0</v>
      </c>
    </row>
    <row r="190" spans="2:73" x14ac:dyDescent="0.25">
      <c r="B190" t="s">
        <v>37</v>
      </c>
      <c r="C190" s="1" t="s">
        <v>218</v>
      </c>
      <c r="D190" s="1" t="s">
        <v>219</v>
      </c>
      <c r="E190" s="1" t="s">
        <v>209</v>
      </c>
      <c r="F190" s="1" t="s">
        <v>218</v>
      </c>
      <c r="G190" s="1" t="s">
        <v>38</v>
      </c>
      <c r="H190" s="1" t="s">
        <v>128</v>
      </c>
      <c r="I190" s="2">
        <f>ROUND(IF($B190="Annuity",SUMIFS('Annuity Prices'!L:L,'Annuity Prices'!$B:$B,$D190,'Annuity Prices'!$E:$E,$G190),IF($B190="RAB Short",SUMIFS('RAB Prices Short'!L:L,'RAB Prices Short'!$B:$B,'All Prices combined'!$D190,'RAB Prices Short'!$E:$E,'All Prices combined'!$G190),IF($B190="RAB Long",SUMIFS('RAB Prices Long'!L:L,'RAB Prices Long'!$B:$B,'All Prices combined'!$D190,'RAB Prices Long'!$E:$E,'All Prices combined'!$G190)))),2)</f>
        <v>3.12</v>
      </c>
      <c r="J190" s="2">
        <f>ROUND(IF($B190="Annuity",SUMIFS('Annuity Prices'!M:M,'Annuity Prices'!$B:$B,$D190,'Annuity Prices'!$E:$E,$G190),IF($B190="RAB Short",SUMIFS('RAB Prices Short'!M:M,'RAB Prices Short'!$B:$B,'All Prices combined'!$D190,'RAB Prices Short'!$E:$E,'All Prices combined'!$G190),IF($B190="RAB Long",SUMIFS('RAB Prices Long'!M:M,'RAB Prices Long'!$B:$B,'All Prices combined'!$D190,'RAB Prices Long'!$E:$E,'All Prices combined'!$G190)))),2)</f>
        <v>3.21</v>
      </c>
      <c r="K190" s="2">
        <f>ROUND(IF($B190="Annuity",SUMIFS('Annuity Prices'!N:N,'Annuity Prices'!$B:$B,$D190,'Annuity Prices'!$E:$E,$G190),IF($B190="RAB Short",SUMIFS('RAB Prices Short'!N:N,'RAB Prices Short'!$B:$B,'All Prices combined'!$D190,'RAB Prices Short'!$E:$E,'All Prices combined'!$G190),IF($B190="RAB Long",SUMIFS('RAB Prices Long'!N:N,'RAB Prices Long'!$B:$B,'All Prices combined'!$D190,'RAB Prices Long'!$E:$E,'All Prices combined'!$G190)))),2)</f>
        <v>3.31</v>
      </c>
      <c r="L190" s="2">
        <f>ROUND(IF($B190="Annuity",SUMIFS('Annuity Prices'!O:O,'Annuity Prices'!$B:$B,$D190,'Annuity Prices'!$E:$E,$G190),IF($B190="RAB Short",SUMIFS('RAB Prices Short'!O:O,'RAB Prices Short'!$B:$B,'All Prices combined'!$D190,'RAB Prices Short'!$E:$E,'All Prices combined'!$G190),IF($B190="RAB Long",SUMIFS('RAB Prices Long'!O:O,'RAB Prices Long'!$B:$B,'All Prices combined'!$D190,'RAB Prices Long'!$E:$E,'All Prices combined'!$G190)))),2)</f>
        <v>3.4</v>
      </c>
      <c r="M190" s="2">
        <f>ROUND(IF($B190="Annuity",SUMIFS('Annuity Prices'!P:P,'Annuity Prices'!$B:$B,$D190,'Annuity Prices'!$E:$E,$G190),IF($B190="RAB Short",SUMIFS('RAB Prices Short'!P:P,'RAB Prices Short'!$B:$B,'All Prices combined'!$D190,'RAB Prices Short'!$E:$E,'All Prices combined'!$G190),IF($B190="RAB Long",SUMIFS('RAB Prices Long'!P:P,'RAB Prices Long'!$B:$B,'All Prices combined'!$D190,'RAB Prices Long'!$E:$E,'All Prices combined'!$G190)))),2)</f>
        <v>3.37</v>
      </c>
      <c r="N190" s="2">
        <f>ROUND(IF($B190="Annuity",SUMIFS('Annuity Prices'!Q:Q,'Annuity Prices'!$B:$B,$D190,'Annuity Prices'!$E:$E,$G190),IF($B190="RAB Short",SUMIFS('RAB Prices Short'!Q:Q,'RAB Prices Short'!$B:$B,'All Prices combined'!$D190,'RAB Prices Short'!$E:$E,'All Prices combined'!$G190),IF($B190="RAB Long",SUMIFS('RAB Prices Long'!Q:Q,'RAB Prices Long'!$B:$B,'All Prices combined'!$D190,'RAB Prices Long'!$E:$E,'All Prices combined'!$G190)))),2)</f>
        <v>3.45</v>
      </c>
      <c r="O190" s="2">
        <f>ROUND(IF($B190="Annuity",SUMIFS('Annuity Prices'!R:R,'Annuity Prices'!$B:$B,$D190,'Annuity Prices'!$E:$E,$G190),IF($B190="RAB Short",SUMIFS('RAB Prices Short'!R:R,'RAB Prices Short'!$B:$B,'All Prices combined'!$D190,'RAB Prices Short'!$E:$E,'All Prices combined'!$G190),IF($B190="RAB Long",SUMIFS('RAB Prices Long'!R:R,'RAB Prices Long'!$B:$B,'All Prices combined'!$D190,'RAB Prices Long'!$E:$E,'All Prices combined'!$G190)))),2)</f>
        <v>3.54</v>
      </c>
      <c r="P190" s="2">
        <f>ROUND(IF($B190="Annuity",SUMIFS('Annuity Prices'!S:S,'Annuity Prices'!$B:$B,$D190,'Annuity Prices'!$E:$E,$G190),IF($B190="RAB Short",SUMIFS('RAB Prices Short'!S:S,'RAB Prices Short'!$B:$B,'All Prices combined'!$D190,'RAB Prices Short'!$E:$E,'All Prices combined'!$G190),IF($B190="RAB Long",SUMIFS('RAB Prices Long'!S:S,'RAB Prices Long'!$B:$B,'All Prices combined'!$D190,'RAB Prices Long'!$E:$E,'All Prices combined'!$G190)))),2)</f>
        <v>3.62</v>
      </c>
      <c r="Q190" s="2">
        <f>ROUND(IF($B190="Annuity",SUMIFS('Annuity Prices'!T:T,'Annuity Prices'!$B:$B,$D190,'Annuity Prices'!$E:$E,$G190),IF($B190="RAB Short",SUMIFS('RAB Prices Short'!T:T,'RAB Prices Short'!$B:$B,'All Prices combined'!$D190,'RAB Prices Short'!$E:$E,'All Prices combined'!$G190),IF($B190="RAB Long",SUMIFS('RAB Prices Long'!T:T,'RAB Prices Long'!$B:$B,'All Prices combined'!$D190,'RAB Prices Long'!$E:$E,'All Prices combined'!$G190)))),2)</f>
        <v>3.71</v>
      </c>
      <c r="R190" s="2">
        <f>ROUND(IF($B190="Annuity",SUMIFS('Annuity Prices'!U:U,'Annuity Prices'!$B:$B,$D190,'Annuity Prices'!$E:$E,$G190),IF($B190="RAB Short",SUMIFS('RAB Prices Short'!U:U,'RAB Prices Short'!$B:$B,'All Prices combined'!$D190,'RAB Prices Short'!$E:$E,'All Prices combined'!$G190),IF($B190="RAB Long",SUMIFS('RAB Prices Long'!U:U,'RAB Prices Long'!$B:$B,'All Prices combined'!$D190,'RAB Prices Long'!$E:$E,'All Prices combined'!$G190)))),2)</f>
        <v>3.8</v>
      </c>
      <c r="S190" s="2">
        <f>ROUND(IF($B190="Annuity",SUMIFS('Annuity Prices'!V:V,'Annuity Prices'!$B:$B,$D190,'Annuity Prices'!$E:$E,$G190),IF($B190="RAB Short",SUMIFS('RAB Prices Short'!V:V,'RAB Prices Short'!$B:$B,'All Prices combined'!$D190,'RAB Prices Short'!$E:$E,'All Prices combined'!$G190),IF($B190="RAB Long",SUMIFS('RAB Prices Long'!V:V,'RAB Prices Long'!$B:$B,'All Prices combined'!$D190,'RAB Prices Long'!$E:$E,'All Prices combined'!$G190)))),2)</f>
        <v>3.89</v>
      </c>
      <c r="T190" s="2">
        <f>ROUND(IF($B190="Annuity",SUMIFS('Annuity Prices'!W:W,'Annuity Prices'!$B:$B,$D190,'Annuity Prices'!$E:$E,$G190),IF($B190="RAB Short",SUMIFS('RAB Prices Short'!W:W,'RAB Prices Short'!$B:$B,'All Prices combined'!$D190,'RAB Prices Short'!$E:$E,'All Prices combined'!$G190),IF($B190="RAB Long",SUMIFS('RAB Prices Long'!W:W,'RAB Prices Long'!$B:$B,'All Prices combined'!$D190,'RAB Prices Long'!$E:$E,'All Prices combined'!$G190)))),2)</f>
        <v>3.99</v>
      </c>
      <c r="U190" s="2">
        <f>ROUND(IF($B190="Annuity",SUMIFS('Annuity Prices'!X:X,'Annuity Prices'!$B:$B,$D190,'Annuity Prices'!$E:$E,$G190),IF($B190="RAB Short",SUMIFS('RAB Prices Short'!X:X,'RAB Prices Short'!$B:$B,'All Prices combined'!$D190,'RAB Prices Short'!$E:$E,'All Prices combined'!$G190),IF($B190="RAB Long",SUMIFS('RAB Prices Long'!X:X,'RAB Prices Long'!$B:$B,'All Prices combined'!$D190,'RAB Prices Long'!$E:$E,'All Prices combined'!$G190)))),2)</f>
        <v>4.08</v>
      </c>
      <c r="V190" s="2">
        <f>ROUND(IF($B190="Annuity",SUMIFS('Annuity Prices'!Y:Y,'Annuity Prices'!$B:$B,$D190,'Annuity Prices'!$E:$E,$G190),IF($B190="RAB Short",SUMIFS('RAB Prices Short'!Y:Y,'RAB Prices Short'!$B:$B,'All Prices combined'!$D190,'RAB Prices Short'!$E:$E,'All Prices combined'!$G190),IF($B190="RAB Long",SUMIFS('RAB Prices Long'!Y:Y,'RAB Prices Long'!$B:$B,'All Prices combined'!$D190,'RAB Prices Long'!$E:$E,'All Prices combined'!$G190)))),2)</f>
        <v>4.1900000000000004</v>
      </c>
      <c r="W190" s="2">
        <f>ROUND(IF($B190="Annuity",SUMIFS('Annuity Prices'!Z:Z,'Annuity Prices'!$B:$B,$D190,'Annuity Prices'!$E:$E,$G190),IF($B190="RAB Short",SUMIFS('RAB Prices Short'!Z:Z,'RAB Prices Short'!$B:$B,'All Prices combined'!$D190,'RAB Prices Short'!$E:$E,'All Prices combined'!$G190),IF($B190="RAB Long",SUMIFS('RAB Prices Long'!Z:Z,'RAB Prices Long'!$B:$B,'All Prices combined'!$D190,'RAB Prices Long'!$E:$E,'All Prices combined'!$G190)))),2)</f>
        <v>4.29</v>
      </c>
      <c r="X190" s="2">
        <f>ROUND(IF($B190="Annuity",SUMIFS('Annuity Prices'!AA:AA,'Annuity Prices'!$B:$B,$D190,'Annuity Prices'!$E:$E,$G190),IF($B190="RAB Short",SUMIFS('RAB Prices Short'!AA:AA,'RAB Prices Short'!$B:$B,'All Prices combined'!$D190,'RAB Prices Short'!$E:$E,'All Prices combined'!$G190),IF($B190="RAB Long",SUMIFS('RAB Prices Long'!AA:AA,'RAB Prices Long'!$B:$B,'All Prices combined'!$D190,'RAB Prices Long'!$E:$E,'All Prices combined'!$G190)))),2)</f>
        <v>4.4000000000000004</v>
      </c>
      <c r="Y190" s="2">
        <f>ROUND(IF($B190="Annuity",SUMIFS('Annuity Prices'!AB:AB,'Annuity Prices'!$B:$B,$D190,'Annuity Prices'!$E:$E,$G190),IF($B190="RAB Short",SUMIFS('RAB Prices Short'!AB:AB,'RAB Prices Short'!$B:$B,'All Prices combined'!$D190,'RAB Prices Short'!$E:$E,'All Prices combined'!$G190),IF($B190="RAB Long",SUMIFS('RAB Prices Long'!AB:AB,'RAB Prices Long'!$B:$B,'All Prices combined'!$D190,'RAB Prices Long'!$E:$E,'All Prices combined'!$G190)))),2)</f>
        <v>4.5</v>
      </c>
      <c r="Z190" s="2">
        <f>ROUND(IF($B190="Annuity",SUMIFS('Annuity Prices'!AC:AC,'Annuity Prices'!$B:$B,$D190,'Annuity Prices'!$E:$E,$G190),IF($B190="RAB Short",SUMIFS('RAB Prices Short'!AC:AC,'RAB Prices Short'!$B:$B,'All Prices combined'!$D190,'RAB Prices Short'!$E:$E,'All Prices combined'!$G190),IF($B190="RAB Long",SUMIFS('RAB Prices Long'!AC:AC,'RAB Prices Long'!$B:$B,'All Prices combined'!$D190,'RAB Prices Long'!$E:$E,'All Prices combined'!$G190)))),2)</f>
        <v>4.6100000000000003</v>
      </c>
      <c r="AA190" s="2">
        <f>ROUND(IF($B190="Annuity",SUMIFS('Annuity Prices'!AD:AD,'Annuity Prices'!$B:$B,$D190,'Annuity Prices'!$E:$E,$G190),IF($B190="RAB Short",SUMIFS('RAB Prices Short'!AD:AD,'RAB Prices Short'!$B:$B,'All Prices combined'!$D190,'RAB Prices Short'!$E:$E,'All Prices combined'!$G190),IF($B190="RAB Long",SUMIFS('RAB Prices Long'!AD:AD,'RAB Prices Long'!$B:$B,'All Prices combined'!$D190,'RAB Prices Long'!$E:$E,'All Prices combined'!$G190)))),2)</f>
        <v>4.7300000000000004</v>
      </c>
      <c r="AB190" s="2">
        <f>ROUND(IF($B190="Annuity",SUMIFS('Annuity Prices'!AE:AE,'Annuity Prices'!$B:$B,$D190,'Annuity Prices'!$E:$E,$G190),IF($B190="RAB Short",SUMIFS('RAB Prices Short'!AE:AE,'RAB Prices Short'!$B:$B,'All Prices combined'!$D190,'RAB Prices Short'!$E:$E,'All Prices combined'!$G190),IF($B190="RAB Long",SUMIFS('RAB Prices Long'!AE:AE,'RAB Prices Long'!$B:$B,'All Prices combined'!$D190,'RAB Prices Long'!$E:$E,'All Prices combined'!$G190)))),2)</f>
        <v>4.84</v>
      </c>
      <c r="AC190" s="2">
        <f>ROUND(IF($B190="Annuity",SUMIFS('Annuity Prices'!AF:AF,'Annuity Prices'!$B:$B,$D190,'Annuity Prices'!$E:$E,$G190),IF($B190="RAB Short",SUMIFS('RAB Prices Short'!AF:AF,'RAB Prices Short'!$B:$B,'All Prices combined'!$D190,'RAB Prices Short'!$E:$E,'All Prices combined'!$G190),IF($B190="RAB Long",SUMIFS('RAB Prices Long'!AF:AF,'RAB Prices Long'!$B:$B,'All Prices combined'!$D190,'RAB Prices Long'!$E:$E,'All Prices combined'!$G190)))),2)</f>
        <v>4.96</v>
      </c>
      <c r="AD190" s="2">
        <f>ROUND(IF($B190="Annuity",SUMIFS('Annuity Prices'!AG:AG,'Annuity Prices'!$B:$B,$D190,'Annuity Prices'!$E:$E,$G190),IF($B190="RAB Short",SUMIFS('RAB Prices Short'!AG:AG,'RAB Prices Short'!$B:$B,'All Prices combined'!$D190,'RAB Prices Short'!$E:$E,'All Prices combined'!$G190),IF($B190="RAB Long",SUMIFS('RAB Prices Long'!AG:AG,'RAB Prices Long'!$B:$B,'All Prices combined'!$D190,'RAB Prices Long'!$E:$E,'All Prices combined'!$G190)))),2)</f>
        <v>5.08</v>
      </c>
      <c r="AE190" s="2">
        <f>ROUND(IF($B190="Annuity",SUMIFS('Annuity Prices'!AH:AH,'Annuity Prices'!$B:$B,$D190,'Annuity Prices'!$E:$E,$G190),IF($B190="RAB Short",SUMIFS('RAB Prices Short'!AH:AH,'RAB Prices Short'!$B:$B,'All Prices combined'!$D190,'RAB Prices Short'!$E:$E,'All Prices combined'!$G190),IF($B190="RAB Long",SUMIFS('RAB Prices Long'!AH:AH,'RAB Prices Long'!$B:$B,'All Prices combined'!$D190,'RAB Prices Long'!$E:$E,'All Prices combined'!$G190)))),2)</f>
        <v>5.21</v>
      </c>
      <c r="AF190" s="2">
        <f>ROUND(IF($B190="Annuity",SUMIFS('Annuity Prices'!AI:AI,'Annuity Prices'!$B:$B,$D190,'Annuity Prices'!$E:$E,$G190),IF($B190="RAB Short",SUMIFS('RAB Prices Short'!AI:AI,'RAB Prices Short'!$B:$B,'All Prices combined'!$D190,'RAB Prices Short'!$E:$E,'All Prices combined'!$G190),IF($B190="RAB Long",SUMIFS('RAB Prices Long'!AI:AI,'RAB Prices Long'!$B:$B,'All Prices combined'!$D190,'RAB Prices Long'!$E:$E,'All Prices combined'!$G190)))),2)</f>
        <v>5.34</v>
      </c>
      <c r="AG190" s="2">
        <f>ROUND(IF($B190="Annuity",SUMIFS('Annuity Prices'!AJ:AJ,'Annuity Prices'!$B:$B,$D190,'Annuity Prices'!$E:$E,$G190),IF($B190="RAB Short",SUMIFS('RAB Prices Short'!AJ:AJ,'RAB Prices Short'!$B:$B,'All Prices combined'!$D190,'RAB Prices Short'!$E:$E,'All Prices combined'!$G190),IF($B190="RAB Long",SUMIFS('RAB Prices Long'!AJ:AJ,'RAB Prices Long'!$B:$B,'All Prices combined'!$D190,'RAB Prices Long'!$E:$E,'All Prices combined'!$G190)))),2)</f>
        <v>5.46</v>
      </c>
      <c r="AH190" s="2">
        <f>ROUND(IF($B190="Annuity",SUMIFS('Annuity Prices'!AK:AK,'Annuity Prices'!$B:$B,$D190,'Annuity Prices'!$E:$E,$G190),IF($B190="RAB Short",SUMIFS('RAB Prices Short'!AK:AK,'RAB Prices Short'!$B:$B,'All Prices combined'!$D190,'RAB Prices Short'!$E:$E,'All Prices combined'!$G190),IF($B190="RAB Long",SUMIFS('RAB Prices Long'!AK:AK,'RAB Prices Long'!$B:$B,'All Prices combined'!$D190,'RAB Prices Long'!$E:$E,'All Prices combined'!$G190)))),2)</f>
        <v>5.6</v>
      </c>
      <c r="AI190" s="2">
        <f>ROUND(IF($B190="Annuity",SUMIFS('Annuity Prices'!AL:AL,'Annuity Prices'!$B:$B,$D190,'Annuity Prices'!$E:$E,$G190),IF($B190="RAB Short",SUMIFS('RAB Prices Short'!AL:AL,'RAB Prices Short'!$B:$B,'All Prices combined'!$D190,'RAB Prices Short'!$E:$E,'All Prices combined'!$G190),IF($B190="RAB Long",SUMIFS('RAB Prices Long'!AL:AL,'RAB Prices Long'!$B:$B,'All Prices combined'!$D190,'RAB Prices Long'!$E:$E,'All Prices combined'!$G190)))),2)</f>
        <v>5.74</v>
      </c>
      <c r="AJ190" s="2">
        <f>ROUND(IF($B190="Annuity",SUMIFS('Annuity Prices'!AM:AM,'Annuity Prices'!$B:$B,$D190,'Annuity Prices'!$E:$E,$G190),IF($B190="RAB Short",SUMIFS('RAB Prices Short'!AM:AM,'RAB Prices Short'!$B:$B,'All Prices combined'!$D190,'RAB Prices Short'!$E:$E,'All Prices combined'!$G190),IF($B190="RAB Long",SUMIFS('RAB Prices Long'!AM:AM,'RAB Prices Long'!$B:$B,'All Prices combined'!$D190,'RAB Prices Long'!$E:$E,'All Prices combined'!$G190)))),2)</f>
        <v>5.88</v>
      </c>
      <c r="AK190" s="2">
        <f>ROUND(IF($B190="Annuity",SUMIFS('Annuity Prices'!AN:AN,'Annuity Prices'!$B:$B,$D190,'Annuity Prices'!$E:$E,$G190),IF($B190="RAB Short",SUMIFS('RAB Prices Short'!AN:AN,'RAB Prices Short'!$B:$B,'All Prices combined'!$D190,'RAB Prices Short'!$E:$E,'All Prices combined'!$G190),IF($B190="RAB Long",SUMIFS('RAB Prices Long'!AN:AN,'RAB Prices Long'!$B:$B,'All Prices combined'!$D190,'RAB Prices Long'!$E:$E,'All Prices combined'!$G190)))),2)</f>
        <v>6.02</v>
      </c>
      <c r="AL190" s="2">
        <f>ROUND(IF($B190="Annuity",SUMIFS('Annuity Prices'!AO:AO,'Annuity Prices'!$B:$B,$D190,'Annuity Prices'!$E:$E,$G190),IF($B190="RAB Short",SUMIFS('RAB Prices Short'!AO:AO,'RAB Prices Short'!$B:$B,'All Prices combined'!$D190,'RAB Prices Short'!$E:$E,'All Prices combined'!$G190),IF($B190="RAB Long",SUMIFS('RAB Prices Long'!AO:AO,'RAB Prices Long'!$B:$B,'All Prices combined'!$D190,'RAB Prices Long'!$E:$E,'All Prices combined'!$G190)))),2)</f>
        <v>6.17</v>
      </c>
      <c r="AM190" s="2">
        <f>ROUND(IF($B190="Annuity",SUMIFS('Annuity Prices'!AP:AP,'Annuity Prices'!$B:$B,$D190,'Annuity Prices'!$E:$E,$G190),IF($B190="RAB Short",SUMIFS('RAB Prices Short'!AP:AP,'RAB Prices Short'!$B:$B,'All Prices combined'!$D190,'RAB Prices Short'!$E:$E,'All Prices combined'!$G190),IF($B190="RAB Long",SUMIFS('RAB Prices Long'!AP:AP,'RAB Prices Long'!$B:$B,'All Prices combined'!$D190,'RAB Prices Long'!$E:$E,'All Prices combined'!$G190)))),2)</f>
        <v>6.32</v>
      </c>
      <c r="AN190" s="2">
        <f>ROUND(IF($B190="Annuity",SUMIFS('Annuity Prices'!AQ:AQ,'Annuity Prices'!$B:$B,$D190,'Annuity Prices'!$E:$E,$G190),IF($B190="RAB Short",SUMIFS('RAB Prices Short'!AQ:AQ,'RAB Prices Short'!$B:$B,'All Prices combined'!$D190,'RAB Prices Short'!$E:$E,'All Prices combined'!$G190),IF($B190="RAB Long",SUMIFS('RAB Prices Long'!AQ:AQ,'RAB Prices Long'!$B:$B,'All Prices combined'!$D190,'RAB Prices Long'!$E:$E,'All Prices combined'!$G190)))),2)</f>
        <v>6.48</v>
      </c>
      <c r="AO190" s="2">
        <f>ROUND(IF($B190="Annuity",SUMIFS('Annuity Prices'!AR:AR,'Annuity Prices'!$B:$B,$D190,'Annuity Prices'!$E:$E,$G190),IF($B190="RAB Short",SUMIFS('RAB Prices Short'!AR:AR,'RAB Prices Short'!$B:$B,'All Prices combined'!$D190,'RAB Prices Short'!$E:$E,'All Prices combined'!$G190),IF($B190="RAB Long",SUMIFS('RAB Prices Long'!AR:AR,'RAB Prices Long'!$B:$B,'All Prices combined'!$D190,'RAB Prices Long'!$E:$E,'All Prices combined'!$G190)))),2)</f>
        <v>5.9</v>
      </c>
      <c r="AP190" s="2">
        <f>ROUND(IF($B190="Annuity",SUMIFS('Annuity Prices'!AS:AS,'Annuity Prices'!$B:$B,$D190,'Annuity Prices'!$E:$E,$G190),IF($B190="RAB Short",SUMIFS('RAB Prices Short'!AS:AS,'RAB Prices Short'!$B:$B,'All Prices combined'!$D190,'RAB Prices Short'!$E:$E,'All Prices combined'!$G190),IF($B190="RAB Long",SUMIFS('RAB Prices Long'!AS:AS,'RAB Prices Long'!$B:$B,'All Prices combined'!$D190,'RAB Prices Long'!$E:$E,'All Prices combined'!$G190)))),2)</f>
        <v>3.12</v>
      </c>
      <c r="AQ190" s="2">
        <f>ROUND(IF($B190="Annuity",SUMIFS('Annuity Prices'!AT:AT,'Annuity Prices'!$B:$B,$D190,'Annuity Prices'!$E:$E,$G190),IF($B190="RAB Short",SUMIFS('RAB Prices Short'!AT:AT,'RAB Prices Short'!$B:$B,'All Prices combined'!$D190,'RAB Prices Short'!$E:$E,'All Prices combined'!$G190),IF($B190="RAB Long",SUMIFS('RAB Prices Long'!AT:AT,'RAB Prices Long'!$B:$B,'All Prices combined'!$D190,'RAB Prices Long'!$E:$E,'All Prices combined'!$G190)))),2)</f>
        <v>3.21</v>
      </c>
      <c r="AR190" s="2">
        <f>ROUND(IF($B190="Annuity",SUMIFS('Annuity Prices'!AU:AU,'Annuity Prices'!$B:$B,$D190,'Annuity Prices'!$E:$E,$G190),IF($B190="RAB Short",SUMIFS('RAB Prices Short'!AU:AU,'RAB Prices Short'!$B:$B,'All Prices combined'!$D190,'RAB Prices Short'!$E:$E,'All Prices combined'!$G190),IF($B190="RAB Long",SUMIFS('RAB Prices Long'!AU:AU,'RAB Prices Long'!$B:$B,'All Prices combined'!$D190,'RAB Prices Long'!$E:$E,'All Prices combined'!$G190)))),2)</f>
        <v>3.31</v>
      </c>
      <c r="AS190" s="2">
        <f>ROUND(IF($B190="Annuity",SUMIFS('Annuity Prices'!AV:AV,'Annuity Prices'!$B:$B,$D190,'Annuity Prices'!$E:$E,$G190),IF($B190="RAB Short",SUMIFS('RAB Prices Short'!AV:AV,'RAB Prices Short'!$B:$B,'All Prices combined'!$D190,'RAB Prices Short'!$E:$E,'All Prices combined'!$G190),IF($B190="RAB Long",SUMIFS('RAB Prices Long'!AV:AV,'RAB Prices Long'!$B:$B,'All Prices combined'!$D190,'RAB Prices Long'!$E:$E,'All Prices combined'!$G190)))),2)</f>
        <v>3.4</v>
      </c>
      <c r="AT190" s="2">
        <f>ROUND(IF($B190="Annuity",SUMIFS('Annuity Prices'!AW:AW,'Annuity Prices'!$B:$B,$D190,'Annuity Prices'!$E:$E,$G190),IF($B190="RAB Short",SUMIFS('RAB Prices Short'!AW:AW,'RAB Prices Short'!$B:$B,'All Prices combined'!$D190,'RAB Prices Short'!$E:$E,'All Prices combined'!$G190),IF($B190="RAB Long",SUMIFS('RAB Prices Long'!AW:AW,'RAB Prices Long'!$B:$B,'All Prices combined'!$D190,'RAB Prices Long'!$E:$E,'All Prices combined'!$G190)))),2)</f>
        <v>3.37</v>
      </c>
      <c r="AU190" s="2">
        <f>ROUND(IF($B190="Annuity",SUMIFS('Annuity Prices'!AX:AX,'Annuity Prices'!$B:$B,$D190,'Annuity Prices'!$E:$E,$G190),IF($B190="RAB Short",SUMIFS('RAB Prices Short'!AX:AX,'RAB Prices Short'!$B:$B,'All Prices combined'!$D190,'RAB Prices Short'!$E:$E,'All Prices combined'!$G190),IF($B190="RAB Long",SUMIFS('RAB Prices Long'!AX:AX,'RAB Prices Long'!$B:$B,'All Prices combined'!$D190,'RAB Prices Long'!$E:$E,'All Prices combined'!$G190)))),2)</f>
        <v>3.45</v>
      </c>
      <c r="AV190" s="2">
        <f>ROUND(IF($B190="Annuity",SUMIFS('Annuity Prices'!AY:AY,'Annuity Prices'!$B:$B,$D190,'Annuity Prices'!$E:$E,$G190),IF($B190="RAB Short",SUMIFS('RAB Prices Short'!AY:AY,'RAB Prices Short'!$B:$B,'All Prices combined'!$D190,'RAB Prices Short'!$E:$E,'All Prices combined'!$G190),IF($B190="RAB Long",SUMIFS('RAB Prices Long'!AY:AY,'RAB Prices Long'!$B:$B,'All Prices combined'!$D190,'RAB Prices Long'!$E:$E,'All Prices combined'!$G190)))),2)</f>
        <v>3.54</v>
      </c>
      <c r="AW190" s="2">
        <f>ROUND(IF($B190="Annuity",SUMIFS('Annuity Prices'!AZ:AZ,'Annuity Prices'!$B:$B,$D190,'Annuity Prices'!$E:$E,$G190),IF($B190="RAB Short",SUMIFS('RAB Prices Short'!AZ:AZ,'RAB Prices Short'!$B:$B,'All Prices combined'!$D190,'RAB Prices Short'!$E:$E,'All Prices combined'!$G190),IF($B190="RAB Long",SUMIFS('RAB Prices Long'!AZ:AZ,'RAB Prices Long'!$B:$B,'All Prices combined'!$D190,'RAB Prices Long'!$E:$E,'All Prices combined'!$G190)))),2)</f>
        <v>3.62</v>
      </c>
      <c r="AX190" s="2">
        <f>ROUND(IF($B190="Annuity",SUMIFS('Annuity Prices'!BA:BA,'Annuity Prices'!$B:$B,$D190,'Annuity Prices'!$E:$E,$G190),IF($B190="RAB Short",SUMIFS('RAB Prices Short'!BA:BA,'RAB Prices Short'!$B:$B,'All Prices combined'!$D190,'RAB Prices Short'!$E:$E,'All Prices combined'!$G190),IF($B190="RAB Long",SUMIFS('RAB Prices Long'!BA:BA,'RAB Prices Long'!$B:$B,'All Prices combined'!$D190,'RAB Prices Long'!$E:$E,'All Prices combined'!$G190)))),2)</f>
        <v>3.71</v>
      </c>
      <c r="AY190" s="2">
        <f>ROUND(IF($B190="Annuity",SUMIFS('Annuity Prices'!BB:BB,'Annuity Prices'!$B:$B,$D190,'Annuity Prices'!$E:$E,$G190),IF($B190="RAB Short",SUMIFS('RAB Prices Short'!BB:BB,'RAB Prices Short'!$B:$B,'All Prices combined'!$D190,'RAB Prices Short'!$E:$E,'All Prices combined'!$G190),IF($B190="RAB Long",SUMIFS('RAB Prices Long'!BB:BB,'RAB Prices Long'!$B:$B,'All Prices combined'!$D190,'RAB Prices Long'!$E:$E,'All Prices combined'!$G190)))),2)</f>
        <v>3.8</v>
      </c>
      <c r="AZ190" s="2">
        <f>ROUND(IF($B190="Annuity",SUMIFS('Annuity Prices'!BC:BC,'Annuity Prices'!$B:$B,$D190,'Annuity Prices'!$E:$E,$G190),IF($B190="RAB Short",SUMIFS('RAB Prices Short'!BC:BC,'RAB Prices Short'!$B:$B,'All Prices combined'!$D190,'RAB Prices Short'!$E:$E,'All Prices combined'!$G190),IF($B190="RAB Long",SUMIFS('RAB Prices Long'!BC:BC,'RAB Prices Long'!$B:$B,'All Prices combined'!$D190,'RAB Prices Long'!$E:$E,'All Prices combined'!$G190)))),2)</f>
        <v>3.89</v>
      </c>
      <c r="BA190" s="2">
        <f>ROUND(IF($B190="Annuity",SUMIFS('Annuity Prices'!BD:BD,'Annuity Prices'!$B:$B,$D190,'Annuity Prices'!$E:$E,$G190),IF($B190="RAB Short",SUMIFS('RAB Prices Short'!BD:BD,'RAB Prices Short'!$B:$B,'All Prices combined'!$D190,'RAB Prices Short'!$E:$E,'All Prices combined'!$G190),IF($B190="RAB Long",SUMIFS('RAB Prices Long'!BD:BD,'RAB Prices Long'!$B:$B,'All Prices combined'!$D190,'RAB Prices Long'!$E:$E,'All Prices combined'!$G190)))),2)</f>
        <v>3.99</v>
      </c>
      <c r="BB190" s="2">
        <f>ROUND(IF($B190="Annuity",SUMIFS('Annuity Prices'!BE:BE,'Annuity Prices'!$B:$B,$D190,'Annuity Prices'!$E:$E,$G190),IF($B190="RAB Short",SUMIFS('RAB Prices Short'!BE:BE,'RAB Prices Short'!$B:$B,'All Prices combined'!$D190,'RAB Prices Short'!$E:$E,'All Prices combined'!$G190),IF($B190="RAB Long",SUMIFS('RAB Prices Long'!BE:BE,'RAB Prices Long'!$B:$B,'All Prices combined'!$D190,'RAB Prices Long'!$E:$E,'All Prices combined'!$G190)))),2)</f>
        <v>4.08</v>
      </c>
      <c r="BC190" s="2">
        <f>ROUND(IF($B190="Annuity",SUMIFS('Annuity Prices'!BF:BF,'Annuity Prices'!$B:$B,$D190,'Annuity Prices'!$E:$E,$G190),IF($B190="RAB Short",SUMIFS('RAB Prices Short'!BF:BF,'RAB Prices Short'!$B:$B,'All Prices combined'!$D190,'RAB Prices Short'!$E:$E,'All Prices combined'!$G190),IF($B190="RAB Long",SUMIFS('RAB Prices Long'!BF:BF,'RAB Prices Long'!$B:$B,'All Prices combined'!$D190,'RAB Prices Long'!$E:$E,'All Prices combined'!$G190)))),2)</f>
        <v>4.1900000000000004</v>
      </c>
      <c r="BD190" s="2">
        <f>ROUND(IF($B190="Annuity",SUMIFS('Annuity Prices'!BG:BG,'Annuity Prices'!$B:$B,$D190,'Annuity Prices'!$E:$E,$G190),IF($B190="RAB Short",SUMIFS('RAB Prices Short'!BG:BG,'RAB Prices Short'!$B:$B,'All Prices combined'!$D190,'RAB Prices Short'!$E:$E,'All Prices combined'!$G190),IF($B190="RAB Long",SUMIFS('RAB Prices Long'!BG:BG,'RAB Prices Long'!$B:$B,'All Prices combined'!$D190,'RAB Prices Long'!$E:$E,'All Prices combined'!$G190)))),2)</f>
        <v>4.29</v>
      </c>
      <c r="BE190" s="2">
        <f>ROUND(IF($B190="Annuity",SUMIFS('Annuity Prices'!BH:BH,'Annuity Prices'!$B:$B,$D190,'Annuity Prices'!$E:$E,$G190),IF($B190="RAB Short",SUMIFS('RAB Prices Short'!BH:BH,'RAB Prices Short'!$B:$B,'All Prices combined'!$D190,'RAB Prices Short'!$E:$E,'All Prices combined'!$G190),IF($B190="RAB Long",SUMIFS('RAB Prices Long'!BH:BH,'RAB Prices Long'!$B:$B,'All Prices combined'!$D190,'RAB Prices Long'!$E:$E,'All Prices combined'!$G190)))),2)</f>
        <v>4.4000000000000004</v>
      </c>
      <c r="BF190" s="2">
        <f>ROUND(IF($B190="Annuity",SUMIFS('Annuity Prices'!BI:BI,'Annuity Prices'!$B:$B,$D190,'Annuity Prices'!$E:$E,$G190),IF($B190="RAB Short",SUMIFS('RAB Prices Short'!BI:BI,'RAB Prices Short'!$B:$B,'All Prices combined'!$D190,'RAB Prices Short'!$E:$E,'All Prices combined'!$G190),IF($B190="RAB Long",SUMIFS('RAB Prices Long'!BI:BI,'RAB Prices Long'!$B:$B,'All Prices combined'!$D190,'RAB Prices Long'!$E:$E,'All Prices combined'!$G190)))),2)</f>
        <v>4.5</v>
      </c>
      <c r="BG190" s="2">
        <f>ROUND(IF($B190="Annuity",SUMIFS('Annuity Prices'!BJ:BJ,'Annuity Prices'!$B:$B,$D190,'Annuity Prices'!$E:$E,$G190),IF($B190="RAB Short",SUMIFS('RAB Prices Short'!BJ:BJ,'RAB Prices Short'!$B:$B,'All Prices combined'!$D190,'RAB Prices Short'!$E:$E,'All Prices combined'!$G190),IF($B190="RAB Long",SUMIFS('RAB Prices Long'!BJ:BJ,'RAB Prices Long'!$B:$B,'All Prices combined'!$D190,'RAB Prices Long'!$E:$E,'All Prices combined'!$G190)))),2)</f>
        <v>4.6100000000000003</v>
      </c>
      <c r="BH190" s="2">
        <f>ROUND(IF($B190="Annuity",SUMIFS('Annuity Prices'!BK:BK,'Annuity Prices'!$B:$B,$D190,'Annuity Prices'!$E:$E,$G190),IF($B190="RAB Short",SUMIFS('RAB Prices Short'!BK:BK,'RAB Prices Short'!$B:$B,'All Prices combined'!$D190,'RAB Prices Short'!$E:$E,'All Prices combined'!$G190),IF($B190="RAB Long",SUMIFS('RAB Prices Long'!BK:BK,'RAB Prices Long'!$B:$B,'All Prices combined'!$D190,'RAB Prices Long'!$E:$E,'All Prices combined'!$G190)))),2)</f>
        <v>4.7300000000000004</v>
      </c>
      <c r="BI190" s="2">
        <f>ROUND(IF($B190="Annuity",SUMIFS('Annuity Prices'!BL:BL,'Annuity Prices'!$B:$B,$D190,'Annuity Prices'!$E:$E,$G190),IF($B190="RAB Short",SUMIFS('RAB Prices Short'!BL:BL,'RAB Prices Short'!$B:$B,'All Prices combined'!$D190,'RAB Prices Short'!$E:$E,'All Prices combined'!$G190),IF($B190="RAB Long",SUMIFS('RAB Prices Long'!BL:BL,'RAB Prices Long'!$B:$B,'All Prices combined'!$D190,'RAB Prices Long'!$E:$E,'All Prices combined'!$G190)))),2)</f>
        <v>4.84</v>
      </c>
      <c r="BJ190" s="2">
        <f>ROUND(IF($B190="Annuity",SUMIFS('Annuity Prices'!BM:BM,'Annuity Prices'!$B:$B,$D190,'Annuity Prices'!$E:$E,$G190),IF($B190="RAB Short",SUMIFS('RAB Prices Short'!BM:BM,'RAB Prices Short'!$B:$B,'All Prices combined'!$D190,'RAB Prices Short'!$E:$E,'All Prices combined'!$G190),IF($B190="RAB Long",SUMIFS('RAB Prices Long'!BM:BM,'RAB Prices Long'!$B:$B,'All Prices combined'!$D190,'RAB Prices Long'!$E:$E,'All Prices combined'!$G190)))),2)</f>
        <v>4.96</v>
      </c>
      <c r="BK190" s="2">
        <f>ROUND(IF($B190="Annuity",SUMIFS('Annuity Prices'!BN:BN,'Annuity Prices'!$B:$B,$D190,'Annuity Prices'!$E:$E,$G190),IF($B190="RAB Short",SUMIFS('RAB Prices Short'!BN:BN,'RAB Prices Short'!$B:$B,'All Prices combined'!$D190,'RAB Prices Short'!$E:$E,'All Prices combined'!$G190),IF($B190="RAB Long",SUMIFS('RAB Prices Long'!BN:BN,'RAB Prices Long'!$B:$B,'All Prices combined'!$D190,'RAB Prices Long'!$E:$E,'All Prices combined'!$G190)))),2)</f>
        <v>5.08</v>
      </c>
      <c r="BL190" s="2">
        <f>ROUND(IF($B190="Annuity",SUMIFS('Annuity Prices'!BO:BO,'Annuity Prices'!$B:$B,$D190,'Annuity Prices'!$E:$E,$G190),IF($B190="RAB Short",SUMIFS('RAB Prices Short'!BO:BO,'RAB Prices Short'!$B:$B,'All Prices combined'!$D190,'RAB Prices Short'!$E:$E,'All Prices combined'!$G190),IF($B190="RAB Long",SUMIFS('RAB Prices Long'!BO:BO,'RAB Prices Long'!$B:$B,'All Prices combined'!$D190,'RAB Prices Long'!$E:$E,'All Prices combined'!$G190)))),2)</f>
        <v>5.21</v>
      </c>
      <c r="BM190" s="2">
        <f>ROUND(IF($B190="Annuity",SUMIFS('Annuity Prices'!BP:BP,'Annuity Prices'!$B:$B,$D190,'Annuity Prices'!$E:$E,$G190),IF($B190="RAB Short",SUMIFS('RAB Prices Short'!BP:BP,'RAB Prices Short'!$B:$B,'All Prices combined'!$D190,'RAB Prices Short'!$E:$E,'All Prices combined'!$G190),IF($B190="RAB Long",SUMIFS('RAB Prices Long'!BP:BP,'RAB Prices Long'!$B:$B,'All Prices combined'!$D190,'RAB Prices Long'!$E:$E,'All Prices combined'!$G190)))),2)</f>
        <v>5.34</v>
      </c>
      <c r="BN190" s="2">
        <f>ROUND(IF($B190="Annuity",SUMIFS('Annuity Prices'!BQ:BQ,'Annuity Prices'!$B:$B,$D190,'Annuity Prices'!$E:$E,$G190),IF($B190="RAB Short",SUMIFS('RAB Prices Short'!BQ:BQ,'RAB Prices Short'!$B:$B,'All Prices combined'!$D190,'RAB Prices Short'!$E:$E,'All Prices combined'!$G190),IF($B190="RAB Long",SUMIFS('RAB Prices Long'!BQ:BQ,'RAB Prices Long'!$B:$B,'All Prices combined'!$D190,'RAB Prices Long'!$E:$E,'All Prices combined'!$G190)))),2)</f>
        <v>5.46</v>
      </c>
      <c r="BO190" s="2">
        <f>ROUND(IF($B190="Annuity",SUMIFS('Annuity Prices'!BR:BR,'Annuity Prices'!$B:$B,$D190,'Annuity Prices'!$E:$E,$G190),IF($B190="RAB Short",SUMIFS('RAB Prices Short'!BR:BR,'RAB Prices Short'!$B:$B,'All Prices combined'!$D190,'RAB Prices Short'!$E:$E,'All Prices combined'!$G190),IF($B190="RAB Long",SUMIFS('RAB Prices Long'!BR:BR,'RAB Prices Long'!$B:$B,'All Prices combined'!$D190,'RAB Prices Long'!$E:$E,'All Prices combined'!$G190)))),2)</f>
        <v>5.6</v>
      </c>
      <c r="BP190" s="2">
        <f>ROUND(IF($B190="Annuity",SUMIFS('Annuity Prices'!BS:BS,'Annuity Prices'!$B:$B,$D190,'Annuity Prices'!$E:$E,$G190),IF($B190="RAB Short",SUMIFS('RAB Prices Short'!BS:BS,'RAB Prices Short'!$B:$B,'All Prices combined'!$D190,'RAB Prices Short'!$E:$E,'All Prices combined'!$G190),IF($B190="RAB Long",SUMIFS('RAB Prices Long'!BS:BS,'RAB Prices Long'!$B:$B,'All Prices combined'!$D190,'RAB Prices Long'!$E:$E,'All Prices combined'!$G190)))),2)</f>
        <v>5.74</v>
      </c>
      <c r="BQ190" s="2">
        <f>ROUND(IF($B190="Annuity",SUMIFS('Annuity Prices'!BT:BT,'Annuity Prices'!$B:$B,$D190,'Annuity Prices'!$E:$E,$G190),IF($B190="RAB Short",SUMIFS('RAB Prices Short'!BT:BT,'RAB Prices Short'!$B:$B,'All Prices combined'!$D190,'RAB Prices Short'!$E:$E,'All Prices combined'!$G190),IF($B190="RAB Long",SUMIFS('RAB Prices Long'!BT:BT,'RAB Prices Long'!$B:$B,'All Prices combined'!$D190,'RAB Prices Long'!$E:$E,'All Prices combined'!$G190)))),2)</f>
        <v>5.88</v>
      </c>
      <c r="BR190" s="2">
        <f>ROUND(IF($B190="Annuity",SUMIFS('Annuity Prices'!BU:BU,'Annuity Prices'!$B:$B,$D190,'Annuity Prices'!$E:$E,$G190),IF($B190="RAB Short",SUMIFS('RAB Prices Short'!BU:BU,'RAB Prices Short'!$B:$B,'All Prices combined'!$D190,'RAB Prices Short'!$E:$E,'All Prices combined'!$G190),IF($B190="RAB Long",SUMIFS('RAB Prices Long'!BU:BU,'RAB Prices Long'!$B:$B,'All Prices combined'!$D190,'RAB Prices Long'!$E:$E,'All Prices combined'!$G190)))),2)</f>
        <v>6.02</v>
      </c>
      <c r="BS190" s="2">
        <f>ROUND(IF($B190="Annuity",SUMIFS('Annuity Prices'!BV:BV,'Annuity Prices'!$B:$B,$D190,'Annuity Prices'!$E:$E,$G190),IF($B190="RAB Short",SUMIFS('RAB Prices Short'!BV:BV,'RAB Prices Short'!$B:$B,'All Prices combined'!$D190,'RAB Prices Short'!$E:$E,'All Prices combined'!$G190),IF($B190="RAB Long",SUMIFS('RAB Prices Long'!BV:BV,'RAB Prices Long'!$B:$B,'All Prices combined'!$D190,'RAB Prices Long'!$E:$E,'All Prices combined'!$G190)))),2)</f>
        <v>6.17</v>
      </c>
      <c r="BT190" s="2">
        <f>ROUND(IF($B190="Annuity",SUMIFS('Annuity Prices'!BW:BW,'Annuity Prices'!$B:$B,$D190,'Annuity Prices'!$E:$E,$G190),IF($B190="RAB Short",SUMIFS('RAB Prices Short'!BW:BW,'RAB Prices Short'!$B:$B,'All Prices combined'!$D190,'RAB Prices Short'!$E:$E,'All Prices combined'!$G190),IF($B190="RAB Long",SUMIFS('RAB Prices Long'!BW:BW,'RAB Prices Long'!$B:$B,'All Prices combined'!$D190,'RAB Prices Long'!$E:$E,'All Prices combined'!$G190)))),2)</f>
        <v>6.32</v>
      </c>
      <c r="BU190" s="2">
        <f>ROUND(IF($B190="Annuity",SUMIFS('Annuity Prices'!BX:BX,'Annuity Prices'!$B:$B,$D190,'Annuity Prices'!$E:$E,$G190),IF($B190="RAB Short",SUMIFS('RAB Prices Short'!BX:BX,'RAB Prices Short'!$B:$B,'All Prices combined'!$D190,'RAB Prices Short'!$E:$E,'All Prices combined'!$G190),IF($B190="RAB Long",SUMIFS('RAB Prices Long'!BX:BX,'RAB Prices Long'!$B:$B,'All Prices combined'!$D190,'RAB Prices Long'!$E:$E,'All Prices combined'!$G190)))),2)</f>
        <v>6.48</v>
      </c>
    </row>
    <row r="191" spans="2:73" x14ac:dyDescent="0.25">
      <c r="B191" t="s">
        <v>37</v>
      </c>
      <c r="C191" s="1" t="s">
        <v>218</v>
      </c>
      <c r="D191" s="1" t="s">
        <v>219</v>
      </c>
      <c r="E191" s="1" t="s">
        <v>209</v>
      </c>
      <c r="F191" s="1" t="s">
        <v>218</v>
      </c>
      <c r="G191" s="1" t="s">
        <v>40</v>
      </c>
      <c r="H191" s="1"/>
      <c r="I191" s="2">
        <f>ROUND(IF($B191="Annuity",SUMIFS('Annuity Prices'!L:L,'Annuity Prices'!$B:$B,$D191,'Annuity Prices'!$E:$E,$G191),IF($B191="RAB Short",SUMIFS('RAB Prices Short'!L:L,'RAB Prices Short'!$B:$B,'All Prices combined'!$D191,'RAB Prices Short'!$E:$E,'All Prices combined'!$G191),IF($B191="RAB Long",SUMIFS('RAB Prices Long'!L:L,'RAB Prices Long'!$B:$B,'All Prices combined'!$D191,'RAB Prices Long'!$E:$E,'All Prices combined'!$G191)))),2)</f>
        <v>0.59</v>
      </c>
      <c r="J191" s="2">
        <f>ROUND(IF($B191="Annuity",SUMIFS('Annuity Prices'!M:M,'Annuity Prices'!$B:$B,$D191,'Annuity Prices'!$E:$E,$G191),IF($B191="RAB Short",SUMIFS('RAB Prices Short'!M:M,'RAB Prices Short'!$B:$B,'All Prices combined'!$D191,'RAB Prices Short'!$E:$E,'All Prices combined'!$G191),IF($B191="RAB Long",SUMIFS('RAB Prices Long'!M:M,'RAB Prices Long'!$B:$B,'All Prices combined'!$D191,'RAB Prices Long'!$E:$E,'All Prices combined'!$G191)))),2)</f>
        <v>0.61</v>
      </c>
      <c r="K191" s="2">
        <f>ROUND(IF($B191="Annuity",SUMIFS('Annuity Prices'!N:N,'Annuity Prices'!$B:$B,$D191,'Annuity Prices'!$E:$E,$G191),IF($B191="RAB Short",SUMIFS('RAB Prices Short'!N:N,'RAB Prices Short'!$B:$B,'All Prices combined'!$D191,'RAB Prices Short'!$E:$E,'All Prices combined'!$G191),IF($B191="RAB Long",SUMIFS('RAB Prices Long'!N:N,'RAB Prices Long'!$B:$B,'All Prices combined'!$D191,'RAB Prices Long'!$E:$E,'All Prices combined'!$G191)))),2)</f>
        <v>0.63</v>
      </c>
      <c r="L191" s="2">
        <f>ROUND(IF($B191="Annuity",SUMIFS('Annuity Prices'!O:O,'Annuity Prices'!$B:$B,$D191,'Annuity Prices'!$E:$E,$G191),IF($B191="RAB Short",SUMIFS('RAB Prices Short'!O:O,'RAB Prices Short'!$B:$B,'All Prices combined'!$D191,'RAB Prices Short'!$E:$E,'All Prices combined'!$G191),IF($B191="RAB Long",SUMIFS('RAB Prices Long'!O:O,'RAB Prices Long'!$B:$B,'All Prices combined'!$D191,'RAB Prices Long'!$E:$E,'All Prices combined'!$G191)))),2)</f>
        <v>0.65</v>
      </c>
      <c r="M191" s="2">
        <f>ROUND(IF($B191="Annuity",SUMIFS('Annuity Prices'!P:P,'Annuity Prices'!$B:$B,$D191,'Annuity Prices'!$E:$E,$G191),IF($B191="RAB Short",SUMIFS('RAB Prices Short'!P:P,'RAB Prices Short'!$B:$B,'All Prices combined'!$D191,'RAB Prices Short'!$E:$E,'All Prices combined'!$G191),IF($B191="RAB Long",SUMIFS('RAB Prices Long'!P:P,'RAB Prices Long'!$B:$B,'All Prices combined'!$D191,'RAB Prices Long'!$E:$E,'All Prices combined'!$G191)))),2)</f>
        <v>0.66</v>
      </c>
      <c r="N191" s="2">
        <f>ROUND(IF($B191="Annuity",SUMIFS('Annuity Prices'!Q:Q,'Annuity Prices'!$B:$B,$D191,'Annuity Prices'!$E:$E,$G191),IF($B191="RAB Short",SUMIFS('RAB Prices Short'!Q:Q,'RAB Prices Short'!$B:$B,'All Prices combined'!$D191,'RAB Prices Short'!$E:$E,'All Prices combined'!$G191),IF($B191="RAB Long",SUMIFS('RAB Prices Long'!Q:Q,'RAB Prices Long'!$B:$B,'All Prices combined'!$D191,'RAB Prices Long'!$E:$E,'All Prices combined'!$G191)))),2)</f>
        <v>0.67</v>
      </c>
      <c r="O191" s="2">
        <f>ROUND(IF($B191="Annuity",SUMIFS('Annuity Prices'!R:R,'Annuity Prices'!$B:$B,$D191,'Annuity Prices'!$E:$E,$G191),IF($B191="RAB Short",SUMIFS('RAB Prices Short'!R:R,'RAB Prices Short'!$B:$B,'All Prices combined'!$D191,'RAB Prices Short'!$E:$E,'All Prices combined'!$G191),IF($B191="RAB Long",SUMIFS('RAB Prices Long'!R:R,'RAB Prices Long'!$B:$B,'All Prices combined'!$D191,'RAB Prices Long'!$E:$E,'All Prices combined'!$G191)))),2)</f>
        <v>0.69</v>
      </c>
      <c r="P191" s="2">
        <f>ROUND(IF($B191="Annuity",SUMIFS('Annuity Prices'!S:S,'Annuity Prices'!$B:$B,$D191,'Annuity Prices'!$E:$E,$G191),IF($B191="RAB Short",SUMIFS('RAB Prices Short'!S:S,'RAB Prices Short'!$B:$B,'All Prices combined'!$D191,'RAB Prices Short'!$E:$E,'All Prices combined'!$G191),IF($B191="RAB Long",SUMIFS('RAB Prices Long'!S:S,'RAB Prices Long'!$B:$B,'All Prices combined'!$D191,'RAB Prices Long'!$E:$E,'All Prices combined'!$G191)))),2)</f>
        <v>0.71</v>
      </c>
      <c r="Q191" s="2">
        <f>ROUND(IF($B191="Annuity",SUMIFS('Annuity Prices'!T:T,'Annuity Prices'!$B:$B,$D191,'Annuity Prices'!$E:$E,$G191),IF($B191="RAB Short",SUMIFS('RAB Prices Short'!T:T,'RAB Prices Short'!$B:$B,'All Prices combined'!$D191,'RAB Prices Short'!$E:$E,'All Prices combined'!$G191),IF($B191="RAB Long",SUMIFS('RAB Prices Long'!T:T,'RAB Prices Long'!$B:$B,'All Prices combined'!$D191,'RAB Prices Long'!$E:$E,'All Prices combined'!$G191)))),2)</f>
        <v>0.72</v>
      </c>
      <c r="R191" s="2">
        <f>ROUND(IF($B191="Annuity",SUMIFS('Annuity Prices'!U:U,'Annuity Prices'!$B:$B,$D191,'Annuity Prices'!$E:$E,$G191),IF($B191="RAB Short",SUMIFS('RAB Prices Short'!U:U,'RAB Prices Short'!$B:$B,'All Prices combined'!$D191,'RAB Prices Short'!$E:$E,'All Prices combined'!$G191),IF($B191="RAB Long",SUMIFS('RAB Prices Long'!U:U,'RAB Prices Long'!$B:$B,'All Prices combined'!$D191,'RAB Prices Long'!$E:$E,'All Prices combined'!$G191)))),2)</f>
        <v>0.74</v>
      </c>
      <c r="S191" s="2">
        <f>ROUND(IF($B191="Annuity",SUMIFS('Annuity Prices'!V:V,'Annuity Prices'!$B:$B,$D191,'Annuity Prices'!$E:$E,$G191),IF($B191="RAB Short",SUMIFS('RAB Prices Short'!V:V,'RAB Prices Short'!$B:$B,'All Prices combined'!$D191,'RAB Prices Short'!$E:$E,'All Prices combined'!$G191),IF($B191="RAB Long",SUMIFS('RAB Prices Long'!V:V,'RAB Prices Long'!$B:$B,'All Prices combined'!$D191,'RAB Prices Long'!$E:$E,'All Prices combined'!$G191)))),2)</f>
        <v>0.76</v>
      </c>
      <c r="T191" s="2">
        <f>ROUND(IF($B191="Annuity",SUMIFS('Annuity Prices'!W:W,'Annuity Prices'!$B:$B,$D191,'Annuity Prices'!$E:$E,$G191),IF($B191="RAB Short",SUMIFS('RAB Prices Short'!W:W,'RAB Prices Short'!$B:$B,'All Prices combined'!$D191,'RAB Prices Short'!$E:$E,'All Prices combined'!$G191),IF($B191="RAB Long",SUMIFS('RAB Prices Long'!W:W,'RAB Prices Long'!$B:$B,'All Prices combined'!$D191,'RAB Prices Long'!$E:$E,'All Prices combined'!$G191)))),2)</f>
        <v>0.78</v>
      </c>
      <c r="U191" s="2">
        <f>ROUND(IF($B191="Annuity",SUMIFS('Annuity Prices'!X:X,'Annuity Prices'!$B:$B,$D191,'Annuity Prices'!$E:$E,$G191),IF($B191="RAB Short",SUMIFS('RAB Prices Short'!X:X,'RAB Prices Short'!$B:$B,'All Prices combined'!$D191,'RAB Prices Short'!$E:$E,'All Prices combined'!$G191),IF($B191="RAB Long",SUMIFS('RAB Prices Long'!X:X,'RAB Prices Long'!$B:$B,'All Prices combined'!$D191,'RAB Prices Long'!$E:$E,'All Prices combined'!$G191)))),2)</f>
        <v>0.79</v>
      </c>
      <c r="V191" s="2">
        <f>ROUND(IF($B191="Annuity",SUMIFS('Annuity Prices'!Y:Y,'Annuity Prices'!$B:$B,$D191,'Annuity Prices'!$E:$E,$G191),IF($B191="RAB Short",SUMIFS('RAB Prices Short'!Y:Y,'RAB Prices Short'!$B:$B,'All Prices combined'!$D191,'RAB Prices Short'!$E:$E,'All Prices combined'!$G191),IF($B191="RAB Long",SUMIFS('RAB Prices Long'!Y:Y,'RAB Prices Long'!$B:$B,'All Prices combined'!$D191,'RAB Prices Long'!$E:$E,'All Prices combined'!$G191)))),2)</f>
        <v>0.81</v>
      </c>
      <c r="W191" s="2">
        <f>ROUND(IF($B191="Annuity",SUMIFS('Annuity Prices'!Z:Z,'Annuity Prices'!$B:$B,$D191,'Annuity Prices'!$E:$E,$G191),IF($B191="RAB Short",SUMIFS('RAB Prices Short'!Z:Z,'RAB Prices Short'!$B:$B,'All Prices combined'!$D191,'RAB Prices Short'!$E:$E,'All Prices combined'!$G191),IF($B191="RAB Long",SUMIFS('RAB Prices Long'!Z:Z,'RAB Prices Long'!$B:$B,'All Prices combined'!$D191,'RAB Prices Long'!$E:$E,'All Prices combined'!$G191)))),2)</f>
        <v>0.83</v>
      </c>
      <c r="X191" s="2">
        <f>ROUND(IF($B191="Annuity",SUMIFS('Annuity Prices'!AA:AA,'Annuity Prices'!$B:$B,$D191,'Annuity Prices'!$E:$E,$G191),IF($B191="RAB Short",SUMIFS('RAB Prices Short'!AA:AA,'RAB Prices Short'!$B:$B,'All Prices combined'!$D191,'RAB Prices Short'!$E:$E,'All Prices combined'!$G191),IF($B191="RAB Long",SUMIFS('RAB Prices Long'!AA:AA,'RAB Prices Long'!$B:$B,'All Prices combined'!$D191,'RAB Prices Long'!$E:$E,'All Prices combined'!$G191)))),2)</f>
        <v>0.86</v>
      </c>
      <c r="Y191" s="2">
        <f>ROUND(IF($B191="Annuity",SUMIFS('Annuity Prices'!AB:AB,'Annuity Prices'!$B:$B,$D191,'Annuity Prices'!$E:$E,$G191),IF($B191="RAB Short",SUMIFS('RAB Prices Short'!AB:AB,'RAB Prices Short'!$B:$B,'All Prices combined'!$D191,'RAB Prices Short'!$E:$E,'All Prices combined'!$G191),IF($B191="RAB Long",SUMIFS('RAB Prices Long'!AB:AB,'RAB Prices Long'!$B:$B,'All Prices combined'!$D191,'RAB Prices Long'!$E:$E,'All Prices combined'!$G191)))),2)</f>
        <v>0.87</v>
      </c>
      <c r="Z191" s="2">
        <f>ROUND(IF($B191="Annuity",SUMIFS('Annuity Prices'!AC:AC,'Annuity Prices'!$B:$B,$D191,'Annuity Prices'!$E:$E,$G191),IF($B191="RAB Short",SUMIFS('RAB Prices Short'!AC:AC,'RAB Prices Short'!$B:$B,'All Prices combined'!$D191,'RAB Prices Short'!$E:$E,'All Prices combined'!$G191),IF($B191="RAB Long",SUMIFS('RAB Prices Long'!AC:AC,'RAB Prices Long'!$B:$B,'All Prices combined'!$D191,'RAB Prices Long'!$E:$E,'All Prices combined'!$G191)))),2)</f>
        <v>0.89</v>
      </c>
      <c r="AA191" s="2">
        <f>ROUND(IF($B191="Annuity",SUMIFS('Annuity Prices'!AD:AD,'Annuity Prices'!$B:$B,$D191,'Annuity Prices'!$E:$E,$G191),IF($B191="RAB Short",SUMIFS('RAB Prices Short'!AD:AD,'RAB Prices Short'!$B:$B,'All Prices combined'!$D191,'RAB Prices Short'!$E:$E,'All Prices combined'!$G191),IF($B191="RAB Long",SUMIFS('RAB Prices Long'!AD:AD,'RAB Prices Long'!$B:$B,'All Prices combined'!$D191,'RAB Prices Long'!$E:$E,'All Prices combined'!$G191)))),2)</f>
        <v>0.92</v>
      </c>
      <c r="AB191" s="2">
        <f>ROUND(IF($B191="Annuity",SUMIFS('Annuity Prices'!AE:AE,'Annuity Prices'!$B:$B,$D191,'Annuity Prices'!$E:$E,$G191),IF($B191="RAB Short",SUMIFS('RAB Prices Short'!AE:AE,'RAB Prices Short'!$B:$B,'All Prices combined'!$D191,'RAB Prices Short'!$E:$E,'All Prices combined'!$G191),IF($B191="RAB Long",SUMIFS('RAB Prices Long'!AE:AE,'RAB Prices Long'!$B:$B,'All Prices combined'!$D191,'RAB Prices Long'!$E:$E,'All Prices combined'!$G191)))),2)</f>
        <v>0.94</v>
      </c>
      <c r="AC191" s="2">
        <f>ROUND(IF($B191="Annuity",SUMIFS('Annuity Prices'!AF:AF,'Annuity Prices'!$B:$B,$D191,'Annuity Prices'!$E:$E,$G191),IF($B191="RAB Short",SUMIFS('RAB Prices Short'!AF:AF,'RAB Prices Short'!$B:$B,'All Prices combined'!$D191,'RAB Prices Short'!$E:$E,'All Prices combined'!$G191),IF($B191="RAB Long",SUMIFS('RAB Prices Long'!AF:AF,'RAB Prices Long'!$B:$B,'All Prices combined'!$D191,'RAB Prices Long'!$E:$E,'All Prices combined'!$G191)))),2)</f>
        <v>0.96</v>
      </c>
      <c r="AD191" s="2">
        <f>ROUND(IF($B191="Annuity",SUMIFS('Annuity Prices'!AG:AG,'Annuity Prices'!$B:$B,$D191,'Annuity Prices'!$E:$E,$G191),IF($B191="RAB Short",SUMIFS('RAB Prices Short'!AG:AG,'RAB Prices Short'!$B:$B,'All Prices combined'!$D191,'RAB Prices Short'!$E:$E,'All Prices combined'!$G191),IF($B191="RAB Long",SUMIFS('RAB Prices Long'!AG:AG,'RAB Prices Long'!$B:$B,'All Prices combined'!$D191,'RAB Prices Long'!$E:$E,'All Prices combined'!$G191)))),2)</f>
        <v>0.98</v>
      </c>
      <c r="AE191" s="2">
        <f>ROUND(IF($B191="Annuity",SUMIFS('Annuity Prices'!AH:AH,'Annuity Prices'!$B:$B,$D191,'Annuity Prices'!$E:$E,$G191),IF($B191="RAB Short",SUMIFS('RAB Prices Short'!AH:AH,'RAB Prices Short'!$B:$B,'All Prices combined'!$D191,'RAB Prices Short'!$E:$E,'All Prices combined'!$G191),IF($B191="RAB Long",SUMIFS('RAB Prices Long'!AH:AH,'RAB Prices Long'!$B:$B,'All Prices combined'!$D191,'RAB Prices Long'!$E:$E,'All Prices combined'!$G191)))),2)</f>
        <v>1.01</v>
      </c>
      <c r="AF191" s="2">
        <f>ROUND(IF($B191="Annuity",SUMIFS('Annuity Prices'!AI:AI,'Annuity Prices'!$B:$B,$D191,'Annuity Prices'!$E:$E,$G191),IF($B191="RAB Short",SUMIFS('RAB Prices Short'!AI:AI,'RAB Prices Short'!$B:$B,'All Prices combined'!$D191,'RAB Prices Short'!$E:$E,'All Prices combined'!$G191),IF($B191="RAB Long",SUMIFS('RAB Prices Long'!AI:AI,'RAB Prices Long'!$B:$B,'All Prices combined'!$D191,'RAB Prices Long'!$E:$E,'All Prices combined'!$G191)))),2)</f>
        <v>1.03</v>
      </c>
      <c r="AG191" s="2">
        <f>ROUND(IF($B191="Annuity",SUMIFS('Annuity Prices'!AJ:AJ,'Annuity Prices'!$B:$B,$D191,'Annuity Prices'!$E:$E,$G191),IF($B191="RAB Short",SUMIFS('RAB Prices Short'!AJ:AJ,'RAB Prices Short'!$B:$B,'All Prices combined'!$D191,'RAB Prices Short'!$E:$E,'All Prices combined'!$G191),IF($B191="RAB Long",SUMIFS('RAB Prices Long'!AJ:AJ,'RAB Prices Long'!$B:$B,'All Prices combined'!$D191,'RAB Prices Long'!$E:$E,'All Prices combined'!$G191)))),2)</f>
        <v>1.05</v>
      </c>
      <c r="AH191" s="2">
        <f>ROUND(IF($B191="Annuity",SUMIFS('Annuity Prices'!AK:AK,'Annuity Prices'!$B:$B,$D191,'Annuity Prices'!$E:$E,$G191),IF($B191="RAB Short",SUMIFS('RAB Prices Short'!AK:AK,'RAB Prices Short'!$B:$B,'All Prices combined'!$D191,'RAB Prices Short'!$E:$E,'All Prices combined'!$G191),IF($B191="RAB Long",SUMIFS('RAB Prices Long'!AK:AK,'RAB Prices Long'!$B:$B,'All Prices combined'!$D191,'RAB Prices Long'!$E:$E,'All Prices combined'!$G191)))),2)</f>
        <v>1.08</v>
      </c>
      <c r="AI191" s="2">
        <f>ROUND(IF($B191="Annuity",SUMIFS('Annuity Prices'!AL:AL,'Annuity Prices'!$B:$B,$D191,'Annuity Prices'!$E:$E,$G191),IF($B191="RAB Short",SUMIFS('RAB Prices Short'!AL:AL,'RAB Prices Short'!$B:$B,'All Prices combined'!$D191,'RAB Prices Short'!$E:$E,'All Prices combined'!$G191),IF($B191="RAB Long",SUMIFS('RAB Prices Long'!AL:AL,'RAB Prices Long'!$B:$B,'All Prices combined'!$D191,'RAB Prices Long'!$E:$E,'All Prices combined'!$G191)))),2)</f>
        <v>1.1100000000000001</v>
      </c>
      <c r="AJ191" s="2">
        <f>ROUND(IF($B191="Annuity",SUMIFS('Annuity Prices'!AM:AM,'Annuity Prices'!$B:$B,$D191,'Annuity Prices'!$E:$E,$G191),IF($B191="RAB Short",SUMIFS('RAB Prices Short'!AM:AM,'RAB Prices Short'!$B:$B,'All Prices combined'!$D191,'RAB Prices Short'!$E:$E,'All Prices combined'!$G191),IF($B191="RAB Long",SUMIFS('RAB Prices Long'!AM:AM,'RAB Prices Long'!$B:$B,'All Prices combined'!$D191,'RAB Prices Long'!$E:$E,'All Prices combined'!$G191)))),2)</f>
        <v>1.1299999999999999</v>
      </c>
      <c r="AK191" s="2">
        <f>ROUND(IF($B191="Annuity",SUMIFS('Annuity Prices'!AN:AN,'Annuity Prices'!$B:$B,$D191,'Annuity Prices'!$E:$E,$G191),IF($B191="RAB Short",SUMIFS('RAB Prices Short'!AN:AN,'RAB Prices Short'!$B:$B,'All Prices combined'!$D191,'RAB Prices Short'!$E:$E,'All Prices combined'!$G191),IF($B191="RAB Long",SUMIFS('RAB Prices Long'!AN:AN,'RAB Prices Long'!$B:$B,'All Prices combined'!$D191,'RAB Prices Long'!$E:$E,'All Prices combined'!$G191)))),2)</f>
        <v>1.1599999999999999</v>
      </c>
      <c r="AL191" s="2">
        <f>ROUND(IF($B191="Annuity",SUMIFS('Annuity Prices'!AO:AO,'Annuity Prices'!$B:$B,$D191,'Annuity Prices'!$E:$E,$G191),IF($B191="RAB Short",SUMIFS('RAB Prices Short'!AO:AO,'RAB Prices Short'!$B:$B,'All Prices combined'!$D191,'RAB Prices Short'!$E:$E,'All Prices combined'!$G191),IF($B191="RAB Long",SUMIFS('RAB Prices Long'!AO:AO,'RAB Prices Long'!$B:$B,'All Prices combined'!$D191,'RAB Prices Long'!$E:$E,'All Prices combined'!$G191)))),2)</f>
        <v>1.18</v>
      </c>
      <c r="AM191" s="2">
        <f>ROUND(IF($B191="Annuity",SUMIFS('Annuity Prices'!AP:AP,'Annuity Prices'!$B:$B,$D191,'Annuity Prices'!$E:$E,$G191),IF($B191="RAB Short",SUMIFS('RAB Prices Short'!AP:AP,'RAB Prices Short'!$B:$B,'All Prices combined'!$D191,'RAB Prices Short'!$E:$E,'All Prices combined'!$G191),IF($B191="RAB Long",SUMIFS('RAB Prices Long'!AP:AP,'RAB Prices Long'!$B:$B,'All Prices combined'!$D191,'RAB Prices Long'!$E:$E,'All Prices combined'!$G191)))),2)</f>
        <v>1.21</v>
      </c>
      <c r="AN191" s="2">
        <f>ROUND(IF($B191="Annuity",SUMIFS('Annuity Prices'!AQ:AQ,'Annuity Prices'!$B:$B,$D191,'Annuity Prices'!$E:$E,$G191),IF($B191="RAB Short",SUMIFS('RAB Prices Short'!AQ:AQ,'RAB Prices Short'!$B:$B,'All Prices combined'!$D191,'RAB Prices Short'!$E:$E,'All Prices combined'!$G191),IF($B191="RAB Long",SUMIFS('RAB Prices Long'!AQ:AQ,'RAB Prices Long'!$B:$B,'All Prices combined'!$D191,'RAB Prices Long'!$E:$E,'All Prices combined'!$G191)))),2)</f>
        <v>1.24</v>
      </c>
      <c r="AO191" s="2">
        <f>ROUND(IF($B191="Annuity",SUMIFS('Annuity Prices'!AR:AR,'Annuity Prices'!$B:$B,$D191,'Annuity Prices'!$E:$E,$G191),IF($B191="RAB Short",SUMIFS('RAB Prices Short'!AR:AR,'RAB Prices Short'!$B:$B,'All Prices combined'!$D191,'RAB Prices Short'!$E:$E,'All Prices combined'!$G191),IF($B191="RAB Long",SUMIFS('RAB Prices Long'!AR:AR,'RAB Prices Long'!$B:$B,'All Prices combined'!$D191,'RAB Prices Long'!$E:$E,'All Prices combined'!$G191)))),2)</f>
        <v>0.64</v>
      </c>
      <c r="AP191" s="2">
        <f>ROUND(IF($B191="Annuity",SUMIFS('Annuity Prices'!AS:AS,'Annuity Prices'!$B:$B,$D191,'Annuity Prices'!$E:$E,$G191),IF($B191="RAB Short",SUMIFS('RAB Prices Short'!AS:AS,'RAB Prices Short'!$B:$B,'All Prices combined'!$D191,'RAB Prices Short'!$E:$E,'All Prices combined'!$G191),IF($B191="RAB Long",SUMIFS('RAB Prices Long'!AS:AS,'RAB Prices Long'!$B:$B,'All Prices combined'!$D191,'RAB Prices Long'!$E:$E,'All Prices combined'!$G191)))),2)</f>
        <v>0.59</v>
      </c>
      <c r="AQ191" s="2">
        <f>ROUND(IF($B191="Annuity",SUMIFS('Annuity Prices'!AT:AT,'Annuity Prices'!$B:$B,$D191,'Annuity Prices'!$E:$E,$G191),IF($B191="RAB Short",SUMIFS('RAB Prices Short'!AT:AT,'RAB Prices Short'!$B:$B,'All Prices combined'!$D191,'RAB Prices Short'!$E:$E,'All Prices combined'!$G191),IF($B191="RAB Long",SUMIFS('RAB Prices Long'!AT:AT,'RAB Prices Long'!$B:$B,'All Prices combined'!$D191,'RAB Prices Long'!$E:$E,'All Prices combined'!$G191)))),2)</f>
        <v>0.61</v>
      </c>
      <c r="AR191" s="2">
        <f>ROUND(IF($B191="Annuity",SUMIFS('Annuity Prices'!AU:AU,'Annuity Prices'!$B:$B,$D191,'Annuity Prices'!$E:$E,$G191),IF($B191="RAB Short",SUMIFS('RAB Prices Short'!AU:AU,'RAB Prices Short'!$B:$B,'All Prices combined'!$D191,'RAB Prices Short'!$E:$E,'All Prices combined'!$G191),IF($B191="RAB Long",SUMIFS('RAB Prices Long'!AU:AU,'RAB Prices Long'!$B:$B,'All Prices combined'!$D191,'RAB Prices Long'!$E:$E,'All Prices combined'!$G191)))),2)</f>
        <v>0.63</v>
      </c>
      <c r="AS191" s="2">
        <f>ROUND(IF($B191="Annuity",SUMIFS('Annuity Prices'!AV:AV,'Annuity Prices'!$B:$B,$D191,'Annuity Prices'!$E:$E,$G191),IF($B191="RAB Short",SUMIFS('RAB Prices Short'!AV:AV,'RAB Prices Short'!$B:$B,'All Prices combined'!$D191,'RAB Prices Short'!$E:$E,'All Prices combined'!$G191),IF($B191="RAB Long",SUMIFS('RAB Prices Long'!AV:AV,'RAB Prices Long'!$B:$B,'All Prices combined'!$D191,'RAB Prices Long'!$E:$E,'All Prices combined'!$G191)))),2)</f>
        <v>0.65</v>
      </c>
      <c r="AT191" s="2">
        <f>ROUND(IF($B191="Annuity",SUMIFS('Annuity Prices'!AW:AW,'Annuity Prices'!$B:$B,$D191,'Annuity Prices'!$E:$E,$G191),IF($B191="RAB Short",SUMIFS('RAB Prices Short'!AW:AW,'RAB Prices Short'!$B:$B,'All Prices combined'!$D191,'RAB Prices Short'!$E:$E,'All Prices combined'!$G191),IF($B191="RAB Long",SUMIFS('RAB Prices Long'!AW:AW,'RAB Prices Long'!$B:$B,'All Prices combined'!$D191,'RAB Prices Long'!$E:$E,'All Prices combined'!$G191)))),2)</f>
        <v>0.66</v>
      </c>
      <c r="AU191" s="2">
        <f>ROUND(IF($B191="Annuity",SUMIFS('Annuity Prices'!AX:AX,'Annuity Prices'!$B:$B,$D191,'Annuity Prices'!$E:$E,$G191),IF($B191="RAB Short",SUMIFS('RAB Prices Short'!AX:AX,'RAB Prices Short'!$B:$B,'All Prices combined'!$D191,'RAB Prices Short'!$E:$E,'All Prices combined'!$G191),IF($B191="RAB Long",SUMIFS('RAB Prices Long'!AX:AX,'RAB Prices Long'!$B:$B,'All Prices combined'!$D191,'RAB Prices Long'!$E:$E,'All Prices combined'!$G191)))),2)</f>
        <v>0.67</v>
      </c>
      <c r="AV191" s="2">
        <f>ROUND(IF($B191="Annuity",SUMIFS('Annuity Prices'!AY:AY,'Annuity Prices'!$B:$B,$D191,'Annuity Prices'!$E:$E,$G191),IF($B191="RAB Short",SUMIFS('RAB Prices Short'!AY:AY,'RAB Prices Short'!$B:$B,'All Prices combined'!$D191,'RAB Prices Short'!$E:$E,'All Prices combined'!$G191),IF($B191="RAB Long",SUMIFS('RAB Prices Long'!AY:AY,'RAB Prices Long'!$B:$B,'All Prices combined'!$D191,'RAB Prices Long'!$E:$E,'All Prices combined'!$G191)))),2)</f>
        <v>0.69</v>
      </c>
      <c r="AW191" s="2">
        <f>ROUND(IF($B191="Annuity",SUMIFS('Annuity Prices'!AZ:AZ,'Annuity Prices'!$B:$B,$D191,'Annuity Prices'!$E:$E,$G191),IF($B191="RAB Short",SUMIFS('RAB Prices Short'!AZ:AZ,'RAB Prices Short'!$B:$B,'All Prices combined'!$D191,'RAB Prices Short'!$E:$E,'All Prices combined'!$G191),IF($B191="RAB Long",SUMIFS('RAB Prices Long'!AZ:AZ,'RAB Prices Long'!$B:$B,'All Prices combined'!$D191,'RAB Prices Long'!$E:$E,'All Prices combined'!$G191)))),2)</f>
        <v>0.71</v>
      </c>
      <c r="AX191" s="2">
        <f>ROUND(IF($B191="Annuity",SUMIFS('Annuity Prices'!BA:BA,'Annuity Prices'!$B:$B,$D191,'Annuity Prices'!$E:$E,$G191),IF($B191="RAB Short",SUMIFS('RAB Prices Short'!BA:BA,'RAB Prices Short'!$B:$B,'All Prices combined'!$D191,'RAB Prices Short'!$E:$E,'All Prices combined'!$G191),IF($B191="RAB Long",SUMIFS('RAB Prices Long'!BA:BA,'RAB Prices Long'!$B:$B,'All Prices combined'!$D191,'RAB Prices Long'!$E:$E,'All Prices combined'!$G191)))),2)</f>
        <v>0.72</v>
      </c>
      <c r="AY191" s="2">
        <f>ROUND(IF($B191="Annuity",SUMIFS('Annuity Prices'!BB:BB,'Annuity Prices'!$B:$B,$D191,'Annuity Prices'!$E:$E,$G191),IF($B191="RAB Short",SUMIFS('RAB Prices Short'!BB:BB,'RAB Prices Short'!$B:$B,'All Prices combined'!$D191,'RAB Prices Short'!$E:$E,'All Prices combined'!$G191),IF($B191="RAB Long",SUMIFS('RAB Prices Long'!BB:BB,'RAB Prices Long'!$B:$B,'All Prices combined'!$D191,'RAB Prices Long'!$E:$E,'All Prices combined'!$G191)))),2)</f>
        <v>0.74</v>
      </c>
      <c r="AZ191" s="2">
        <f>ROUND(IF($B191="Annuity",SUMIFS('Annuity Prices'!BC:BC,'Annuity Prices'!$B:$B,$D191,'Annuity Prices'!$E:$E,$G191),IF($B191="RAB Short",SUMIFS('RAB Prices Short'!BC:BC,'RAB Prices Short'!$B:$B,'All Prices combined'!$D191,'RAB Prices Short'!$E:$E,'All Prices combined'!$G191),IF($B191="RAB Long",SUMIFS('RAB Prices Long'!BC:BC,'RAB Prices Long'!$B:$B,'All Prices combined'!$D191,'RAB Prices Long'!$E:$E,'All Prices combined'!$G191)))),2)</f>
        <v>0.76</v>
      </c>
      <c r="BA191" s="2">
        <f>ROUND(IF($B191="Annuity",SUMIFS('Annuity Prices'!BD:BD,'Annuity Prices'!$B:$B,$D191,'Annuity Prices'!$E:$E,$G191),IF($B191="RAB Short",SUMIFS('RAB Prices Short'!BD:BD,'RAB Prices Short'!$B:$B,'All Prices combined'!$D191,'RAB Prices Short'!$E:$E,'All Prices combined'!$G191),IF($B191="RAB Long",SUMIFS('RAB Prices Long'!BD:BD,'RAB Prices Long'!$B:$B,'All Prices combined'!$D191,'RAB Prices Long'!$E:$E,'All Prices combined'!$G191)))),2)</f>
        <v>0.78</v>
      </c>
      <c r="BB191" s="2">
        <f>ROUND(IF($B191="Annuity",SUMIFS('Annuity Prices'!BE:BE,'Annuity Prices'!$B:$B,$D191,'Annuity Prices'!$E:$E,$G191),IF($B191="RAB Short",SUMIFS('RAB Prices Short'!BE:BE,'RAB Prices Short'!$B:$B,'All Prices combined'!$D191,'RAB Prices Short'!$E:$E,'All Prices combined'!$G191),IF($B191="RAB Long",SUMIFS('RAB Prices Long'!BE:BE,'RAB Prices Long'!$B:$B,'All Prices combined'!$D191,'RAB Prices Long'!$E:$E,'All Prices combined'!$G191)))),2)</f>
        <v>0.79</v>
      </c>
      <c r="BC191" s="2">
        <f>ROUND(IF($B191="Annuity",SUMIFS('Annuity Prices'!BF:BF,'Annuity Prices'!$B:$B,$D191,'Annuity Prices'!$E:$E,$G191),IF($B191="RAB Short",SUMIFS('RAB Prices Short'!BF:BF,'RAB Prices Short'!$B:$B,'All Prices combined'!$D191,'RAB Prices Short'!$E:$E,'All Prices combined'!$G191),IF($B191="RAB Long",SUMIFS('RAB Prices Long'!BF:BF,'RAB Prices Long'!$B:$B,'All Prices combined'!$D191,'RAB Prices Long'!$E:$E,'All Prices combined'!$G191)))),2)</f>
        <v>0.81</v>
      </c>
      <c r="BD191" s="2">
        <f>ROUND(IF($B191="Annuity",SUMIFS('Annuity Prices'!BG:BG,'Annuity Prices'!$B:$B,$D191,'Annuity Prices'!$E:$E,$G191),IF($B191="RAB Short",SUMIFS('RAB Prices Short'!BG:BG,'RAB Prices Short'!$B:$B,'All Prices combined'!$D191,'RAB Prices Short'!$E:$E,'All Prices combined'!$G191),IF($B191="RAB Long",SUMIFS('RAB Prices Long'!BG:BG,'RAB Prices Long'!$B:$B,'All Prices combined'!$D191,'RAB Prices Long'!$E:$E,'All Prices combined'!$G191)))),2)</f>
        <v>0.83</v>
      </c>
      <c r="BE191" s="2">
        <f>ROUND(IF($B191="Annuity",SUMIFS('Annuity Prices'!BH:BH,'Annuity Prices'!$B:$B,$D191,'Annuity Prices'!$E:$E,$G191),IF($B191="RAB Short",SUMIFS('RAB Prices Short'!BH:BH,'RAB Prices Short'!$B:$B,'All Prices combined'!$D191,'RAB Prices Short'!$E:$E,'All Prices combined'!$G191),IF($B191="RAB Long",SUMIFS('RAB Prices Long'!BH:BH,'RAB Prices Long'!$B:$B,'All Prices combined'!$D191,'RAB Prices Long'!$E:$E,'All Prices combined'!$G191)))),2)</f>
        <v>0.86</v>
      </c>
      <c r="BF191" s="2">
        <f>ROUND(IF($B191="Annuity",SUMIFS('Annuity Prices'!BI:BI,'Annuity Prices'!$B:$B,$D191,'Annuity Prices'!$E:$E,$G191),IF($B191="RAB Short",SUMIFS('RAB Prices Short'!BI:BI,'RAB Prices Short'!$B:$B,'All Prices combined'!$D191,'RAB Prices Short'!$E:$E,'All Prices combined'!$G191),IF($B191="RAB Long",SUMIFS('RAB Prices Long'!BI:BI,'RAB Prices Long'!$B:$B,'All Prices combined'!$D191,'RAB Prices Long'!$E:$E,'All Prices combined'!$G191)))),2)</f>
        <v>0.87</v>
      </c>
      <c r="BG191" s="2">
        <f>ROUND(IF($B191="Annuity",SUMIFS('Annuity Prices'!BJ:BJ,'Annuity Prices'!$B:$B,$D191,'Annuity Prices'!$E:$E,$G191),IF($B191="RAB Short",SUMIFS('RAB Prices Short'!BJ:BJ,'RAB Prices Short'!$B:$B,'All Prices combined'!$D191,'RAB Prices Short'!$E:$E,'All Prices combined'!$G191),IF($B191="RAB Long",SUMIFS('RAB Prices Long'!BJ:BJ,'RAB Prices Long'!$B:$B,'All Prices combined'!$D191,'RAB Prices Long'!$E:$E,'All Prices combined'!$G191)))),2)</f>
        <v>0.89</v>
      </c>
      <c r="BH191" s="2">
        <f>ROUND(IF($B191="Annuity",SUMIFS('Annuity Prices'!BK:BK,'Annuity Prices'!$B:$B,$D191,'Annuity Prices'!$E:$E,$G191),IF($B191="RAB Short",SUMIFS('RAB Prices Short'!BK:BK,'RAB Prices Short'!$B:$B,'All Prices combined'!$D191,'RAB Prices Short'!$E:$E,'All Prices combined'!$G191),IF($B191="RAB Long",SUMIFS('RAB Prices Long'!BK:BK,'RAB Prices Long'!$B:$B,'All Prices combined'!$D191,'RAB Prices Long'!$E:$E,'All Prices combined'!$G191)))),2)</f>
        <v>0.92</v>
      </c>
      <c r="BI191" s="2">
        <f>ROUND(IF($B191="Annuity",SUMIFS('Annuity Prices'!BL:BL,'Annuity Prices'!$B:$B,$D191,'Annuity Prices'!$E:$E,$G191),IF($B191="RAB Short",SUMIFS('RAB Prices Short'!BL:BL,'RAB Prices Short'!$B:$B,'All Prices combined'!$D191,'RAB Prices Short'!$E:$E,'All Prices combined'!$G191),IF($B191="RAB Long",SUMIFS('RAB Prices Long'!BL:BL,'RAB Prices Long'!$B:$B,'All Prices combined'!$D191,'RAB Prices Long'!$E:$E,'All Prices combined'!$G191)))),2)</f>
        <v>0.94</v>
      </c>
      <c r="BJ191" s="2">
        <f>ROUND(IF($B191="Annuity",SUMIFS('Annuity Prices'!BM:BM,'Annuity Prices'!$B:$B,$D191,'Annuity Prices'!$E:$E,$G191),IF($B191="RAB Short",SUMIFS('RAB Prices Short'!BM:BM,'RAB Prices Short'!$B:$B,'All Prices combined'!$D191,'RAB Prices Short'!$E:$E,'All Prices combined'!$G191),IF($B191="RAB Long",SUMIFS('RAB Prices Long'!BM:BM,'RAB Prices Long'!$B:$B,'All Prices combined'!$D191,'RAB Prices Long'!$E:$E,'All Prices combined'!$G191)))),2)</f>
        <v>0.96</v>
      </c>
      <c r="BK191" s="2">
        <f>ROUND(IF($B191="Annuity",SUMIFS('Annuity Prices'!BN:BN,'Annuity Prices'!$B:$B,$D191,'Annuity Prices'!$E:$E,$G191),IF($B191="RAB Short",SUMIFS('RAB Prices Short'!BN:BN,'RAB Prices Short'!$B:$B,'All Prices combined'!$D191,'RAB Prices Short'!$E:$E,'All Prices combined'!$G191),IF($B191="RAB Long",SUMIFS('RAB Prices Long'!BN:BN,'RAB Prices Long'!$B:$B,'All Prices combined'!$D191,'RAB Prices Long'!$E:$E,'All Prices combined'!$G191)))),2)</f>
        <v>0.98</v>
      </c>
      <c r="BL191" s="2">
        <f>ROUND(IF($B191="Annuity",SUMIFS('Annuity Prices'!BO:BO,'Annuity Prices'!$B:$B,$D191,'Annuity Prices'!$E:$E,$G191),IF($B191="RAB Short",SUMIFS('RAB Prices Short'!BO:BO,'RAB Prices Short'!$B:$B,'All Prices combined'!$D191,'RAB Prices Short'!$E:$E,'All Prices combined'!$G191),IF($B191="RAB Long",SUMIFS('RAB Prices Long'!BO:BO,'RAB Prices Long'!$B:$B,'All Prices combined'!$D191,'RAB Prices Long'!$E:$E,'All Prices combined'!$G191)))),2)</f>
        <v>1.01</v>
      </c>
      <c r="BM191" s="2">
        <f>ROUND(IF($B191="Annuity",SUMIFS('Annuity Prices'!BP:BP,'Annuity Prices'!$B:$B,$D191,'Annuity Prices'!$E:$E,$G191),IF($B191="RAB Short",SUMIFS('RAB Prices Short'!BP:BP,'RAB Prices Short'!$B:$B,'All Prices combined'!$D191,'RAB Prices Short'!$E:$E,'All Prices combined'!$G191),IF($B191="RAB Long",SUMIFS('RAB Prices Long'!BP:BP,'RAB Prices Long'!$B:$B,'All Prices combined'!$D191,'RAB Prices Long'!$E:$E,'All Prices combined'!$G191)))),2)</f>
        <v>1.03</v>
      </c>
      <c r="BN191" s="2">
        <f>ROUND(IF($B191="Annuity",SUMIFS('Annuity Prices'!BQ:BQ,'Annuity Prices'!$B:$B,$D191,'Annuity Prices'!$E:$E,$G191),IF($B191="RAB Short",SUMIFS('RAB Prices Short'!BQ:BQ,'RAB Prices Short'!$B:$B,'All Prices combined'!$D191,'RAB Prices Short'!$E:$E,'All Prices combined'!$G191),IF($B191="RAB Long",SUMIFS('RAB Prices Long'!BQ:BQ,'RAB Prices Long'!$B:$B,'All Prices combined'!$D191,'RAB Prices Long'!$E:$E,'All Prices combined'!$G191)))),2)</f>
        <v>1.05</v>
      </c>
      <c r="BO191" s="2">
        <f>ROUND(IF($B191="Annuity",SUMIFS('Annuity Prices'!BR:BR,'Annuity Prices'!$B:$B,$D191,'Annuity Prices'!$E:$E,$G191),IF($B191="RAB Short",SUMIFS('RAB Prices Short'!BR:BR,'RAB Prices Short'!$B:$B,'All Prices combined'!$D191,'RAB Prices Short'!$E:$E,'All Prices combined'!$G191),IF($B191="RAB Long",SUMIFS('RAB Prices Long'!BR:BR,'RAB Prices Long'!$B:$B,'All Prices combined'!$D191,'RAB Prices Long'!$E:$E,'All Prices combined'!$G191)))),2)</f>
        <v>1.08</v>
      </c>
      <c r="BP191" s="2">
        <f>ROUND(IF($B191="Annuity",SUMIFS('Annuity Prices'!BS:BS,'Annuity Prices'!$B:$B,$D191,'Annuity Prices'!$E:$E,$G191),IF($B191="RAB Short",SUMIFS('RAB Prices Short'!BS:BS,'RAB Prices Short'!$B:$B,'All Prices combined'!$D191,'RAB Prices Short'!$E:$E,'All Prices combined'!$G191),IF($B191="RAB Long",SUMIFS('RAB Prices Long'!BS:BS,'RAB Prices Long'!$B:$B,'All Prices combined'!$D191,'RAB Prices Long'!$E:$E,'All Prices combined'!$G191)))),2)</f>
        <v>1.1100000000000001</v>
      </c>
      <c r="BQ191" s="2">
        <f>ROUND(IF($B191="Annuity",SUMIFS('Annuity Prices'!BT:BT,'Annuity Prices'!$B:$B,$D191,'Annuity Prices'!$E:$E,$G191),IF($B191="RAB Short",SUMIFS('RAB Prices Short'!BT:BT,'RAB Prices Short'!$B:$B,'All Prices combined'!$D191,'RAB Prices Short'!$E:$E,'All Prices combined'!$G191),IF($B191="RAB Long",SUMIFS('RAB Prices Long'!BT:BT,'RAB Prices Long'!$B:$B,'All Prices combined'!$D191,'RAB Prices Long'!$E:$E,'All Prices combined'!$G191)))),2)</f>
        <v>1.1299999999999999</v>
      </c>
      <c r="BR191" s="2">
        <f>ROUND(IF($B191="Annuity",SUMIFS('Annuity Prices'!BU:BU,'Annuity Prices'!$B:$B,$D191,'Annuity Prices'!$E:$E,$G191),IF($B191="RAB Short",SUMIFS('RAB Prices Short'!BU:BU,'RAB Prices Short'!$B:$B,'All Prices combined'!$D191,'RAB Prices Short'!$E:$E,'All Prices combined'!$G191),IF($B191="RAB Long",SUMIFS('RAB Prices Long'!BU:BU,'RAB Prices Long'!$B:$B,'All Prices combined'!$D191,'RAB Prices Long'!$E:$E,'All Prices combined'!$G191)))),2)</f>
        <v>1.1599999999999999</v>
      </c>
      <c r="BS191" s="2">
        <f>ROUND(IF($B191="Annuity",SUMIFS('Annuity Prices'!BV:BV,'Annuity Prices'!$B:$B,$D191,'Annuity Prices'!$E:$E,$G191),IF($B191="RAB Short",SUMIFS('RAB Prices Short'!BV:BV,'RAB Prices Short'!$B:$B,'All Prices combined'!$D191,'RAB Prices Short'!$E:$E,'All Prices combined'!$G191),IF($B191="RAB Long",SUMIFS('RAB Prices Long'!BV:BV,'RAB Prices Long'!$B:$B,'All Prices combined'!$D191,'RAB Prices Long'!$E:$E,'All Prices combined'!$G191)))),2)</f>
        <v>1.18</v>
      </c>
      <c r="BT191" s="2">
        <f>ROUND(IF($B191="Annuity",SUMIFS('Annuity Prices'!BW:BW,'Annuity Prices'!$B:$B,$D191,'Annuity Prices'!$E:$E,$G191),IF($B191="RAB Short",SUMIFS('RAB Prices Short'!BW:BW,'RAB Prices Short'!$B:$B,'All Prices combined'!$D191,'RAB Prices Short'!$E:$E,'All Prices combined'!$G191),IF($B191="RAB Long",SUMIFS('RAB Prices Long'!BW:BW,'RAB Prices Long'!$B:$B,'All Prices combined'!$D191,'RAB Prices Long'!$E:$E,'All Prices combined'!$G191)))),2)</f>
        <v>1.21</v>
      </c>
      <c r="BU191" s="2">
        <f>ROUND(IF($B191="Annuity",SUMIFS('Annuity Prices'!BX:BX,'Annuity Prices'!$B:$B,$D191,'Annuity Prices'!$E:$E,$G191),IF($B191="RAB Short",SUMIFS('RAB Prices Short'!BX:BX,'RAB Prices Short'!$B:$B,'All Prices combined'!$D191,'RAB Prices Short'!$E:$E,'All Prices combined'!$G191),IF($B191="RAB Long",SUMIFS('RAB Prices Long'!BX:BX,'RAB Prices Long'!$B:$B,'All Prices combined'!$D191,'RAB Prices Long'!$E:$E,'All Prices combined'!$G191)))),2)</f>
        <v>1.24</v>
      </c>
    </row>
    <row r="192" spans="2:73" x14ac:dyDescent="0.25">
      <c r="B192" t="s">
        <v>37</v>
      </c>
      <c r="C192" s="1" t="s">
        <v>218</v>
      </c>
      <c r="D192" s="1" t="s">
        <v>219</v>
      </c>
      <c r="E192" s="1" t="s">
        <v>209</v>
      </c>
      <c r="F192" s="1" t="s">
        <v>218</v>
      </c>
      <c r="G192" s="1" t="s">
        <v>42</v>
      </c>
      <c r="H192" s="1"/>
      <c r="I192" s="2">
        <f>ROUND(IF($B192="Annuity",SUMIFS('Annuity Prices'!L:L,'Annuity Prices'!$B:$B,$D192,'Annuity Prices'!$E:$E,$G192),IF($B192="RAB Short",SUMIFS('RAB Prices Short'!L:L,'RAB Prices Short'!$B:$B,'All Prices combined'!$D192,'RAB Prices Short'!$E:$E,'All Prices combined'!$G192),IF($B192="RAB Long",SUMIFS('RAB Prices Long'!L:L,'RAB Prices Long'!$B:$B,'All Prices combined'!$D192,'RAB Prices Long'!$E:$E,'All Prices combined'!$G192)))),2)</f>
        <v>71.790000000000006</v>
      </c>
      <c r="J192" s="2">
        <f>ROUND(IF($B192="Annuity",SUMIFS('Annuity Prices'!M:M,'Annuity Prices'!$B:$B,$D192,'Annuity Prices'!$E:$E,$G192),IF($B192="RAB Short",SUMIFS('RAB Prices Short'!M:M,'RAB Prices Short'!$B:$B,'All Prices combined'!$D192,'RAB Prices Short'!$E:$E,'All Prices combined'!$G192),IF($B192="RAB Long",SUMIFS('RAB Prices Long'!M:M,'RAB Prices Long'!$B:$B,'All Prices combined'!$D192,'RAB Prices Long'!$E:$E,'All Prices combined'!$G192)))),2)</f>
        <v>73.849999999999994</v>
      </c>
      <c r="K192" s="2">
        <f>ROUND(IF($B192="Annuity",SUMIFS('Annuity Prices'!N:N,'Annuity Prices'!$B:$B,$D192,'Annuity Prices'!$E:$E,$G192),IF($B192="RAB Short",SUMIFS('RAB Prices Short'!N:N,'RAB Prices Short'!$B:$B,'All Prices combined'!$D192,'RAB Prices Short'!$E:$E,'All Prices combined'!$G192),IF($B192="RAB Long",SUMIFS('RAB Prices Long'!N:N,'RAB Prices Long'!$B:$B,'All Prices combined'!$D192,'RAB Prices Long'!$E:$E,'All Prices combined'!$G192)))),2)</f>
        <v>75.97</v>
      </c>
      <c r="L192" s="2">
        <f>ROUND(IF($B192="Annuity",SUMIFS('Annuity Prices'!O:O,'Annuity Prices'!$B:$B,$D192,'Annuity Prices'!$E:$E,$G192),IF($B192="RAB Short",SUMIFS('RAB Prices Short'!O:O,'RAB Prices Short'!$B:$B,'All Prices combined'!$D192,'RAB Prices Short'!$E:$E,'All Prices combined'!$G192),IF($B192="RAB Long",SUMIFS('RAB Prices Long'!O:O,'RAB Prices Long'!$B:$B,'All Prices combined'!$D192,'RAB Prices Long'!$E:$E,'All Prices combined'!$G192)))),2)</f>
        <v>78.150000000000006</v>
      </c>
      <c r="M192" s="2">
        <f>ROUND(IF($B192="Annuity",SUMIFS('Annuity Prices'!P:P,'Annuity Prices'!$B:$B,$D192,'Annuity Prices'!$E:$E,$G192),IF($B192="RAB Short",SUMIFS('RAB Prices Short'!P:P,'RAB Prices Short'!$B:$B,'All Prices combined'!$D192,'RAB Prices Short'!$E:$E,'All Prices combined'!$G192),IF($B192="RAB Long",SUMIFS('RAB Prices Long'!P:P,'RAB Prices Long'!$B:$B,'All Prices combined'!$D192,'RAB Prices Long'!$E:$E,'All Prices combined'!$G192)))),2)</f>
        <v>79.239999999999995</v>
      </c>
      <c r="N192" s="2">
        <f>ROUND(IF($B192="Annuity",SUMIFS('Annuity Prices'!Q:Q,'Annuity Prices'!$B:$B,$D192,'Annuity Prices'!$E:$E,$G192),IF($B192="RAB Short",SUMIFS('RAB Prices Short'!Q:Q,'RAB Prices Short'!$B:$B,'All Prices combined'!$D192,'RAB Prices Short'!$E:$E,'All Prices combined'!$G192),IF($B192="RAB Long",SUMIFS('RAB Prices Long'!Q:Q,'RAB Prices Long'!$B:$B,'All Prices combined'!$D192,'RAB Prices Long'!$E:$E,'All Prices combined'!$G192)))),2)</f>
        <v>81.22</v>
      </c>
      <c r="O192" s="2">
        <f>ROUND(IF($B192="Annuity",SUMIFS('Annuity Prices'!R:R,'Annuity Prices'!$B:$B,$D192,'Annuity Prices'!$E:$E,$G192),IF($B192="RAB Short",SUMIFS('RAB Prices Short'!R:R,'RAB Prices Short'!$B:$B,'All Prices combined'!$D192,'RAB Prices Short'!$E:$E,'All Prices combined'!$G192),IF($B192="RAB Long",SUMIFS('RAB Prices Long'!R:R,'RAB Prices Long'!$B:$B,'All Prices combined'!$D192,'RAB Prices Long'!$E:$E,'All Prices combined'!$G192)))),2)</f>
        <v>83.25</v>
      </c>
      <c r="P192" s="2">
        <f>ROUND(IF($B192="Annuity",SUMIFS('Annuity Prices'!S:S,'Annuity Prices'!$B:$B,$D192,'Annuity Prices'!$E:$E,$G192),IF($B192="RAB Short",SUMIFS('RAB Prices Short'!S:S,'RAB Prices Short'!$B:$B,'All Prices combined'!$D192,'RAB Prices Short'!$E:$E,'All Prices combined'!$G192),IF($B192="RAB Long",SUMIFS('RAB Prices Long'!S:S,'RAB Prices Long'!$B:$B,'All Prices combined'!$D192,'RAB Prices Long'!$E:$E,'All Prices combined'!$G192)))),2)</f>
        <v>85.33</v>
      </c>
      <c r="Q192" s="2">
        <f>ROUND(IF($B192="Annuity",SUMIFS('Annuity Prices'!T:T,'Annuity Prices'!$B:$B,$D192,'Annuity Prices'!$E:$E,$G192),IF($B192="RAB Short",SUMIFS('RAB Prices Short'!T:T,'RAB Prices Short'!$B:$B,'All Prices combined'!$D192,'RAB Prices Short'!$E:$E,'All Prices combined'!$G192),IF($B192="RAB Long",SUMIFS('RAB Prices Long'!T:T,'RAB Prices Long'!$B:$B,'All Prices combined'!$D192,'RAB Prices Long'!$E:$E,'All Prices combined'!$G192)))),2)</f>
        <v>87.19</v>
      </c>
      <c r="R192" s="2">
        <f>ROUND(IF($B192="Annuity",SUMIFS('Annuity Prices'!U:U,'Annuity Prices'!$B:$B,$D192,'Annuity Prices'!$E:$E,$G192),IF($B192="RAB Short",SUMIFS('RAB Prices Short'!U:U,'RAB Prices Short'!$B:$B,'All Prices combined'!$D192,'RAB Prices Short'!$E:$E,'All Prices combined'!$G192),IF($B192="RAB Long",SUMIFS('RAB Prices Long'!U:U,'RAB Prices Long'!$B:$B,'All Prices combined'!$D192,'RAB Prices Long'!$E:$E,'All Prices combined'!$G192)))),2)</f>
        <v>89.37</v>
      </c>
      <c r="S192" s="2">
        <f>ROUND(IF($B192="Annuity",SUMIFS('Annuity Prices'!V:V,'Annuity Prices'!$B:$B,$D192,'Annuity Prices'!$E:$E,$G192),IF($B192="RAB Short",SUMIFS('RAB Prices Short'!V:V,'RAB Prices Short'!$B:$B,'All Prices combined'!$D192,'RAB Prices Short'!$E:$E,'All Prices combined'!$G192),IF($B192="RAB Long",SUMIFS('RAB Prices Long'!V:V,'RAB Prices Long'!$B:$B,'All Prices combined'!$D192,'RAB Prices Long'!$E:$E,'All Prices combined'!$G192)))),2)</f>
        <v>91.61</v>
      </c>
      <c r="T192" s="2">
        <f>ROUND(IF($B192="Annuity",SUMIFS('Annuity Prices'!W:W,'Annuity Prices'!$B:$B,$D192,'Annuity Prices'!$E:$E,$G192),IF($B192="RAB Short",SUMIFS('RAB Prices Short'!W:W,'RAB Prices Short'!$B:$B,'All Prices combined'!$D192,'RAB Prices Short'!$E:$E,'All Prices combined'!$G192),IF($B192="RAB Long",SUMIFS('RAB Prices Long'!W:W,'RAB Prices Long'!$B:$B,'All Prices combined'!$D192,'RAB Prices Long'!$E:$E,'All Prices combined'!$G192)))),2)</f>
        <v>93.9</v>
      </c>
      <c r="U192" s="2">
        <f>ROUND(IF($B192="Annuity",SUMIFS('Annuity Prices'!X:X,'Annuity Prices'!$B:$B,$D192,'Annuity Prices'!$E:$E,$G192),IF($B192="RAB Short",SUMIFS('RAB Prices Short'!X:X,'RAB Prices Short'!$B:$B,'All Prices combined'!$D192,'RAB Prices Short'!$E:$E,'All Prices combined'!$G192),IF($B192="RAB Long",SUMIFS('RAB Prices Long'!X:X,'RAB Prices Long'!$B:$B,'All Prices combined'!$D192,'RAB Prices Long'!$E:$E,'All Prices combined'!$G192)))),2)</f>
        <v>95.94</v>
      </c>
      <c r="V192" s="2">
        <f>ROUND(IF($B192="Annuity",SUMIFS('Annuity Prices'!Y:Y,'Annuity Prices'!$B:$B,$D192,'Annuity Prices'!$E:$E,$G192),IF($B192="RAB Short",SUMIFS('RAB Prices Short'!Y:Y,'RAB Prices Short'!$B:$B,'All Prices combined'!$D192,'RAB Prices Short'!$E:$E,'All Prices combined'!$G192),IF($B192="RAB Long",SUMIFS('RAB Prices Long'!Y:Y,'RAB Prices Long'!$B:$B,'All Prices combined'!$D192,'RAB Prices Long'!$E:$E,'All Prices combined'!$G192)))),2)</f>
        <v>98.34</v>
      </c>
      <c r="W192" s="2">
        <f>ROUND(IF($B192="Annuity",SUMIFS('Annuity Prices'!Z:Z,'Annuity Prices'!$B:$B,$D192,'Annuity Prices'!$E:$E,$G192),IF($B192="RAB Short",SUMIFS('RAB Prices Short'!Z:Z,'RAB Prices Short'!$B:$B,'All Prices combined'!$D192,'RAB Prices Short'!$E:$E,'All Prices combined'!$G192),IF($B192="RAB Long",SUMIFS('RAB Prices Long'!Z:Z,'RAB Prices Long'!$B:$B,'All Prices combined'!$D192,'RAB Prices Long'!$E:$E,'All Prices combined'!$G192)))),2)</f>
        <v>100.8</v>
      </c>
      <c r="X192" s="2">
        <f>ROUND(IF($B192="Annuity",SUMIFS('Annuity Prices'!AA:AA,'Annuity Prices'!$B:$B,$D192,'Annuity Prices'!$E:$E,$G192),IF($B192="RAB Short",SUMIFS('RAB Prices Short'!AA:AA,'RAB Prices Short'!$B:$B,'All Prices combined'!$D192,'RAB Prices Short'!$E:$E,'All Prices combined'!$G192),IF($B192="RAB Long",SUMIFS('RAB Prices Long'!AA:AA,'RAB Prices Long'!$B:$B,'All Prices combined'!$D192,'RAB Prices Long'!$E:$E,'All Prices combined'!$G192)))),2)</f>
        <v>103.32</v>
      </c>
      <c r="Y192" s="2">
        <f>ROUND(IF($B192="Annuity",SUMIFS('Annuity Prices'!AB:AB,'Annuity Prices'!$B:$B,$D192,'Annuity Prices'!$E:$E,$G192),IF($B192="RAB Short",SUMIFS('RAB Prices Short'!AB:AB,'RAB Prices Short'!$B:$B,'All Prices combined'!$D192,'RAB Prices Short'!$E:$E,'All Prices combined'!$G192),IF($B192="RAB Long",SUMIFS('RAB Prices Long'!AB:AB,'RAB Prices Long'!$B:$B,'All Prices combined'!$D192,'RAB Prices Long'!$E:$E,'All Prices combined'!$G192)))),2)</f>
        <v>105.58</v>
      </c>
      <c r="Z192" s="2">
        <f>ROUND(IF($B192="Annuity",SUMIFS('Annuity Prices'!AC:AC,'Annuity Prices'!$B:$B,$D192,'Annuity Prices'!$E:$E,$G192),IF($B192="RAB Short",SUMIFS('RAB Prices Short'!AC:AC,'RAB Prices Short'!$B:$B,'All Prices combined'!$D192,'RAB Prices Short'!$E:$E,'All Prices combined'!$G192),IF($B192="RAB Long",SUMIFS('RAB Prices Long'!AC:AC,'RAB Prices Long'!$B:$B,'All Prices combined'!$D192,'RAB Prices Long'!$E:$E,'All Prices combined'!$G192)))),2)</f>
        <v>108.22</v>
      </c>
      <c r="AA192" s="2">
        <f>ROUND(IF($B192="Annuity",SUMIFS('Annuity Prices'!AD:AD,'Annuity Prices'!$B:$B,$D192,'Annuity Prices'!$E:$E,$G192),IF($B192="RAB Short",SUMIFS('RAB Prices Short'!AD:AD,'RAB Prices Short'!$B:$B,'All Prices combined'!$D192,'RAB Prices Short'!$E:$E,'All Prices combined'!$G192),IF($B192="RAB Long",SUMIFS('RAB Prices Long'!AD:AD,'RAB Prices Long'!$B:$B,'All Prices combined'!$D192,'RAB Prices Long'!$E:$E,'All Prices combined'!$G192)))),2)</f>
        <v>110.92</v>
      </c>
      <c r="AB192" s="2">
        <f>ROUND(IF($B192="Annuity",SUMIFS('Annuity Prices'!AE:AE,'Annuity Prices'!$B:$B,$D192,'Annuity Prices'!$E:$E,$G192),IF($B192="RAB Short",SUMIFS('RAB Prices Short'!AE:AE,'RAB Prices Short'!$B:$B,'All Prices combined'!$D192,'RAB Prices Short'!$E:$E,'All Prices combined'!$G192),IF($B192="RAB Long",SUMIFS('RAB Prices Long'!AE:AE,'RAB Prices Long'!$B:$B,'All Prices combined'!$D192,'RAB Prices Long'!$E:$E,'All Prices combined'!$G192)))),2)</f>
        <v>113.69</v>
      </c>
      <c r="AC192" s="2">
        <f>ROUND(IF($B192="Annuity",SUMIFS('Annuity Prices'!AF:AF,'Annuity Prices'!$B:$B,$D192,'Annuity Prices'!$E:$E,$G192),IF($B192="RAB Short",SUMIFS('RAB Prices Short'!AF:AF,'RAB Prices Short'!$B:$B,'All Prices combined'!$D192,'RAB Prices Short'!$E:$E,'All Prices combined'!$G192),IF($B192="RAB Long",SUMIFS('RAB Prices Long'!AF:AF,'RAB Prices Long'!$B:$B,'All Prices combined'!$D192,'RAB Prices Long'!$E:$E,'All Prices combined'!$G192)))),2)</f>
        <v>116.18</v>
      </c>
      <c r="AD192" s="2">
        <f>ROUND(IF($B192="Annuity",SUMIFS('Annuity Prices'!AG:AG,'Annuity Prices'!$B:$B,$D192,'Annuity Prices'!$E:$E,$G192),IF($B192="RAB Short",SUMIFS('RAB Prices Short'!AG:AG,'RAB Prices Short'!$B:$B,'All Prices combined'!$D192,'RAB Prices Short'!$E:$E,'All Prices combined'!$G192),IF($B192="RAB Long",SUMIFS('RAB Prices Long'!AG:AG,'RAB Prices Long'!$B:$B,'All Prices combined'!$D192,'RAB Prices Long'!$E:$E,'All Prices combined'!$G192)))),2)</f>
        <v>119.08</v>
      </c>
      <c r="AE192" s="2">
        <f>ROUND(IF($B192="Annuity",SUMIFS('Annuity Prices'!AH:AH,'Annuity Prices'!$B:$B,$D192,'Annuity Prices'!$E:$E,$G192),IF($B192="RAB Short",SUMIFS('RAB Prices Short'!AH:AH,'RAB Prices Short'!$B:$B,'All Prices combined'!$D192,'RAB Prices Short'!$E:$E,'All Prices combined'!$G192),IF($B192="RAB Long",SUMIFS('RAB Prices Long'!AH:AH,'RAB Prices Long'!$B:$B,'All Prices combined'!$D192,'RAB Prices Long'!$E:$E,'All Prices combined'!$G192)))),2)</f>
        <v>122.06</v>
      </c>
      <c r="AF192" s="2">
        <f>ROUND(IF($B192="Annuity",SUMIFS('Annuity Prices'!AI:AI,'Annuity Prices'!$B:$B,$D192,'Annuity Prices'!$E:$E,$G192),IF($B192="RAB Short",SUMIFS('RAB Prices Short'!AI:AI,'RAB Prices Short'!$B:$B,'All Prices combined'!$D192,'RAB Prices Short'!$E:$E,'All Prices combined'!$G192),IF($B192="RAB Long",SUMIFS('RAB Prices Long'!AI:AI,'RAB Prices Long'!$B:$B,'All Prices combined'!$D192,'RAB Prices Long'!$E:$E,'All Prices combined'!$G192)))),2)</f>
        <v>125.11</v>
      </c>
      <c r="AG192" s="2">
        <f>ROUND(IF($B192="Annuity",SUMIFS('Annuity Prices'!AJ:AJ,'Annuity Prices'!$B:$B,$D192,'Annuity Prices'!$E:$E,$G192),IF($B192="RAB Short",SUMIFS('RAB Prices Short'!AJ:AJ,'RAB Prices Short'!$B:$B,'All Prices combined'!$D192,'RAB Prices Short'!$E:$E,'All Prices combined'!$G192),IF($B192="RAB Long",SUMIFS('RAB Prices Long'!AJ:AJ,'RAB Prices Long'!$B:$B,'All Prices combined'!$D192,'RAB Prices Long'!$E:$E,'All Prices combined'!$G192)))),2)</f>
        <v>127.84</v>
      </c>
      <c r="AH192" s="2">
        <f>ROUND(IF($B192="Annuity",SUMIFS('Annuity Prices'!AK:AK,'Annuity Prices'!$B:$B,$D192,'Annuity Prices'!$E:$E,$G192),IF($B192="RAB Short",SUMIFS('RAB Prices Short'!AK:AK,'RAB Prices Short'!$B:$B,'All Prices combined'!$D192,'RAB Prices Short'!$E:$E,'All Prices combined'!$G192),IF($B192="RAB Long",SUMIFS('RAB Prices Long'!AK:AK,'RAB Prices Long'!$B:$B,'All Prices combined'!$D192,'RAB Prices Long'!$E:$E,'All Prices combined'!$G192)))),2)</f>
        <v>131.04</v>
      </c>
      <c r="AI192" s="2">
        <f>ROUND(IF($B192="Annuity",SUMIFS('Annuity Prices'!AL:AL,'Annuity Prices'!$B:$B,$D192,'Annuity Prices'!$E:$E,$G192),IF($B192="RAB Short",SUMIFS('RAB Prices Short'!AL:AL,'RAB Prices Short'!$B:$B,'All Prices combined'!$D192,'RAB Prices Short'!$E:$E,'All Prices combined'!$G192),IF($B192="RAB Long",SUMIFS('RAB Prices Long'!AL:AL,'RAB Prices Long'!$B:$B,'All Prices combined'!$D192,'RAB Prices Long'!$E:$E,'All Prices combined'!$G192)))),2)</f>
        <v>134.31</v>
      </c>
      <c r="AJ192" s="2">
        <f>ROUND(IF($B192="Annuity",SUMIFS('Annuity Prices'!AM:AM,'Annuity Prices'!$B:$B,$D192,'Annuity Prices'!$E:$E,$G192),IF($B192="RAB Short",SUMIFS('RAB Prices Short'!AM:AM,'RAB Prices Short'!$B:$B,'All Prices combined'!$D192,'RAB Prices Short'!$E:$E,'All Prices combined'!$G192),IF($B192="RAB Long",SUMIFS('RAB Prices Long'!AM:AM,'RAB Prices Long'!$B:$B,'All Prices combined'!$D192,'RAB Prices Long'!$E:$E,'All Prices combined'!$G192)))),2)</f>
        <v>137.66999999999999</v>
      </c>
      <c r="AK192" s="2">
        <f>ROUND(IF($B192="Annuity",SUMIFS('Annuity Prices'!AN:AN,'Annuity Prices'!$B:$B,$D192,'Annuity Prices'!$E:$E,$G192),IF($B192="RAB Short",SUMIFS('RAB Prices Short'!AN:AN,'RAB Prices Short'!$B:$B,'All Prices combined'!$D192,'RAB Prices Short'!$E:$E,'All Prices combined'!$G192),IF($B192="RAB Long",SUMIFS('RAB Prices Long'!AN:AN,'RAB Prices Long'!$B:$B,'All Prices combined'!$D192,'RAB Prices Long'!$E:$E,'All Prices combined'!$G192)))),2)</f>
        <v>140.68</v>
      </c>
      <c r="AL192" s="2">
        <f>ROUND(IF($B192="Annuity",SUMIFS('Annuity Prices'!AO:AO,'Annuity Prices'!$B:$B,$D192,'Annuity Prices'!$E:$E,$G192),IF($B192="RAB Short",SUMIFS('RAB Prices Short'!AO:AO,'RAB Prices Short'!$B:$B,'All Prices combined'!$D192,'RAB Prices Short'!$E:$E,'All Prices combined'!$G192),IF($B192="RAB Long",SUMIFS('RAB Prices Long'!AO:AO,'RAB Prices Long'!$B:$B,'All Prices combined'!$D192,'RAB Prices Long'!$E:$E,'All Prices combined'!$G192)))),2)</f>
        <v>144.19</v>
      </c>
      <c r="AM192" s="2">
        <f>ROUND(IF($B192="Annuity",SUMIFS('Annuity Prices'!AP:AP,'Annuity Prices'!$B:$B,$D192,'Annuity Prices'!$E:$E,$G192),IF($B192="RAB Short",SUMIFS('RAB Prices Short'!AP:AP,'RAB Prices Short'!$B:$B,'All Prices combined'!$D192,'RAB Prices Short'!$E:$E,'All Prices combined'!$G192),IF($B192="RAB Long",SUMIFS('RAB Prices Long'!AP:AP,'RAB Prices Long'!$B:$B,'All Prices combined'!$D192,'RAB Prices Long'!$E:$E,'All Prices combined'!$G192)))),2)</f>
        <v>147.80000000000001</v>
      </c>
      <c r="AN192" s="2">
        <f>ROUND(IF($B192="Annuity",SUMIFS('Annuity Prices'!AQ:AQ,'Annuity Prices'!$B:$B,$D192,'Annuity Prices'!$E:$E,$G192),IF($B192="RAB Short",SUMIFS('RAB Prices Short'!AQ:AQ,'RAB Prices Short'!$B:$B,'All Prices combined'!$D192,'RAB Prices Short'!$E:$E,'All Prices combined'!$G192),IF($B192="RAB Long",SUMIFS('RAB Prices Long'!AQ:AQ,'RAB Prices Long'!$B:$B,'All Prices combined'!$D192,'RAB Prices Long'!$E:$E,'All Prices combined'!$G192)))),2)</f>
        <v>151.49</v>
      </c>
      <c r="AO192" s="2">
        <f>ROUND(IF($B192="Annuity",SUMIFS('Annuity Prices'!AR:AR,'Annuity Prices'!$B:$B,$D192,'Annuity Prices'!$E:$E,$G192),IF($B192="RAB Short",SUMIFS('RAB Prices Short'!AR:AR,'RAB Prices Short'!$B:$B,'All Prices combined'!$D192,'RAB Prices Short'!$E:$E,'All Prices combined'!$G192),IF($B192="RAB Long",SUMIFS('RAB Prices Long'!AR:AR,'RAB Prices Long'!$B:$B,'All Prices combined'!$D192,'RAB Prices Long'!$E:$E,'All Prices combined'!$G192)))),2)</f>
        <v>51.02</v>
      </c>
      <c r="AP192" s="2">
        <f>ROUND(IF($B192="Annuity",SUMIFS('Annuity Prices'!AS:AS,'Annuity Prices'!$B:$B,$D192,'Annuity Prices'!$E:$E,$G192),IF($B192="RAB Short",SUMIFS('RAB Prices Short'!AS:AS,'RAB Prices Short'!$B:$B,'All Prices combined'!$D192,'RAB Prices Short'!$E:$E,'All Prices combined'!$G192),IF($B192="RAB Long",SUMIFS('RAB Prices Long'!AS:AS,'RAB Prices Long'!$B:$B,'All Prices combined'!$D192,'RAB Prices Long'!$E:$E,'All Prices combined'!$G192)))),2)</f>
        <v>58.05</v>
      </c>
      <c r="AQ192" s="2">
        <f>ROUND(IF($B192="Annuity",SUMIFS('Annuity Prices'!AT:AT,'Annuity Prices'!$B:$B,$D192,'Annuity Prices'!$E:$E,$G192),IF($B192="RAB Short",SUMIFS('RAB Prices Short'!AT:AT,'RAB Prices Short'!$B:$B,'All Prices combined'!$D192,'RAB Prices Short'!$E:$E,'All Prices combined'!$G192),IF($B192="RAB Long",SUMIFS('RAB Prices Long'!AT:AT,'RAB Prices Long'!$B:$B,'All Prices combined'!$D192,'RAB Prices Long'!$E:$E,'All Prices combined'!$G192)))),2)</f>
        <v>62.4</v>
      </c>
      <c r="AR192" s="2">
        <f>ROUND(IF($B192="Annuity",SUMIFS('Annuity Prices'!AU:AU,'Annuity Prices'!$B:$B,$D192,'Annuity Prices'!$E:$E,$G192),IF($B192="RAB Short",SUMIFS('RAB Prices Short'!AU:AU,'RAB Prices Short'!$B:$B,'All Prices combined'!$D192,'RAB Prices Short'!$E:$E,'All Prices combined'!$G192),IF($B192="RAB Long",SUMIFS('RAB Prices Long'!AU:AU,'RAB Prices Long'!$B:$B,'All Prices combined'!$D192,'RAB Prices Long'!$E:$E,'All Prices combined'!$G192)))),2)</f>
        <v>66.95</v>
      </c>
      <c r="AS192" s="2">
        <f>ROUND(IF($B192="Annuity",SUMIFS('Annuity Prices'!AV:AV,'Annuity Prices'!$B:$B,$D192,'Annuity Prices'!$E:$E,$G192),IF($B192="RAB Short",SUMIFS('RAB Prices Short'!AV:AV,'RAB Prices Short'!$B:$B,'All Prices combined'!$D192,'RAB Prices Short'!$E:$E,'All Prices combined'!$G192),IF($B192="RAB Long",SUMIFS('RAB Prices Long'!AV:AV,'RAB Prices Long'!$B:$B,'All Prices combined'!$D192,'RAB Prices Long'!$E:$E,'All Prices combined'!$G192)))),2)</f>
        <v>71.72</v>
      </c>
      <c r="AT192" s="2">
        <f>ROUND(IF($B192="Annuity",SUMIFS('Annuity Prices'!AW:AW,'Annuity Prices'!$B:$B,$D192,'Annuity Prices'!$E:$E,$G192),IF($B192="RAB Short",SUMIFS('RAB Prices Short'!AW:AW,'RAB Prices Short'!$B:$B,'All Prices combined'!$D192,'RAB Prices Short'!$E:$E,'All Prices combined'!$G192),IF($B192="RAB Long",SUMIFS('RAB Prices Long'!AW:AW,'RAB Prices Long'!$B:$B,'All Prices combined'!$D192,'RAB Prices Long'!$E:$E,'All Prices combined'!$G192)))),2)</f>
        <v>76.83</v>
      </c>
      <c r="AU192" s="2">
        <f>ROUND(IF($B192="Annuity",SUMIFS('Annuity Prices'!AX:AX,'Annuity Prices'!$B:$B,$D192,'Annuity Prices'!$E:$E,$G192),IF($B192="RAB Short",SUMIFS('RAB Prices Short'!AX:AX,'RAB Prices Short'!$B:$B,'All Prices combined'!$D192,'RAB Prices Short'!$E:$E,'All Prices combined'!$G192),IF($B192="RAB Long",SUMIFS('RAB Prices Long'!AX:AX,'RAB Prices Long'!$B:$B,'All Prices combined'!$D192,'RAB Prices Long'!$E:$E,'All Prices combined'!$G192)))),2)</f>
        <v>81.22</v>
      </c>
      <c r="AV192" s="2">
        <f>ROUND(IF($B192="Annuity",SUMIFS('Annuity Prices'!AY:AY,'Annuity Prices'!$B:$B,$D192,'Annuity Prices'!$E:$E,$G192),IF($B192="RAB Short",SUMIFS('RAB Prices Short'!AY:AY,'RAB Prices Short'!$B:$B,'All Prices combined'!$D192,'RAB Prices Short'!$E:$E,'All Prices combined'!$G192),IF($B192="RAB Long",SUMIFS('RAB Prices Long'!AY:AY,'RAB Prices Long'!$B:$B,'All Prices combined'!$D192,'RAB Prices Long'!$E:$E,'All Prices combined'!$G192)))),2)</f>
        <v>83.25</v>
      </c>
      <c r="AW192" s="2">
        <f>ROUND(IF($B192="Annuity",SUMIFS('Annuity Prices'!AZ:AZ,'Annuity Prices'!$B:$B,$D192,'Annuity Prices'!$E:$E,$G192),IF($B192="RAB Short",SUMIFS('RAB Prices Short'!AZ:AZ,'RAB Prices Short'!$B:$B,'All Prices combined'!$D192,'RAB Prices Short'!$E:$E,'All Prices combined'!$G192),IF($B192="RAB Long",SUMIFS('RAB Prices Long'!AZ:AZ,'RAB Prices Long'!$B:$B,'All Prices combined'!$D192,'RAB Prices Long'!$E:$E,'All Prices combined'!$G192)))),2)</f>
        <v>85.33</v>
      </c>
      <c r="AX192" s="2">
        <f>ROUND(IF($B192="Annuity",SUMIFS('Annuity Prices'!BA:BA,'Annuity Prices'!$B:$B,$D192,'Annuity Prices'!$E:$E,$G192),IF($B192="RAB Short",SUMIFS('RAB Prices Short'!BA:BA,'RAB Prices Short'!$B:$B,'All Prices combined'!$D192,'RAB Prices Short'!$E:$E,'All Prices combined'!$G192),IF($B192="RAB Long",SUMIFS('RAB Prices Long'!BA:BA,'RAB Prices Long'!$B:$B,'All Prices combined'!$D192,'RAB Prices Long'!$E:$E,'All Prices combined'!$G192)))),2)</f>
        <v>87.19</v>
      </c>
      <c r="AY192" s="2">
        <f>ROUND(IF($B192="Annuity",SUMIFS('Annuity Prices'!BB:BB,'Annuity Prices'!$B:$B,$D192,'Annuity Prices'!$E:$E,$G192),IF($B192="RAB Short",SUMIFS('RAB Prices Short'!BB:BB,'RAB Prices Short'!$B:$B,'All Prices combined'!$D192,'RAB Prices Short'!$E:$E,'All Prices combined'!$G192),IF($B192="RAB Long",SUMIFS('RAB Prices Long'!BB:BB,'RAB Prices Long'!$B:$B,'All Prices combined'!$D192,'RAB Prices Long'!$E:$E,'All Prices combined'!$G192)))),2)</f>
        <v>89.37</v>
      </c>
      <c r="AZ192" s="2">
        <f>ROUND(IF($B192="Annuity",SUMIFS('Annuity Prices'!BC:BC,'Annuity Prices'!$B:$B,$D192,'Annuity Prices'!$E:$E,$G192),IF($B192="RAB Short",SUMIFS('RAB Prices Short'!BC:BC,'RAB Prices Short'!$B:$B,'All Prices combined'!$D192,'RAB Prices Short'!$E:$E,'All Prices combined'!$G192),IF($B192="RAB Long",SUMIFS('RAB Prices Long'!BC:BC,'RAB Prices Long'!$B:$B,'All Prices combined'!$D192,'RAB Prices Long'!$E:$E,'All Prices combined'!$G192)))),2)</f>
        <v>91.61</v>
      </c>
      <c r="BA192" s="2">
        <f>ROUND(IF($B192="Annuity",SUMIFS('Annuity Prices'!BD:BD,'Annuity Prices'!$B:$B,$D192,'Annuity Prices'!$E:$E,$G192),IF($B192="RAB Short",SUMIFS('RAB Prices Short'!BD:BD,'RAB Prices Short'!$B:$B,'All Prices combined'!$D192,'RAB Prices Short'!$E:$E,'All Prices combined'!$G192),IF($B192="RAB Long",SUMIFS('RAB Prices Long'!BD:BD,'RAB Prices Long'!$B:$B,'All Prices combined'!$D192,'RAB Prices Long'!$E:$E,'All Prices combined'!$G192)))),2)</f>
        <v>93.9</v>
      </c>
      <c r="BB192" s="2">
        <f>ROUND(IF($B192="Annuity",SUMIFS('Annuity Prices'!BE:BE,'Annuity Prices'!$B:$B,$D192,'Annuity Prices'!$E:$E,$G192),IF($B192="RAB Short",SUMIFS('RAB Prices Short'!BE:BE,'RAB Prices Short'!$B:$B,'All Prices combined'!$D192,'RAB Prices Short'!$E:$E,'All Prices combined'!$G192),IF($B192="RAB Long",SUMIFS('RAB Prices Long'!BE:BE,'RAB Prices Long'!$B:$B,'All Prices combined'!$D192,'RAB Prices Long'!$E:$E,'All Prices combined'!$G192)))),2)</f>
        <v>95.94</v>
      </c>
      <c r="BC192" s="2">
        <f>ROUND(IF($B192="Annuity",SUMIFS('Annuity Prices'!BF:BF,'Annuity Prices'!$B:$B,$D192,'Annuity Prices'!$E:$E,$G192),IF($B192="RAB Short",SUMIFS('RAB Prices Short'!BF:BF,'RAB Prices Short'!$B:$B,'All Prices combined'!$D192,'RAB Prices Short'!$E:$E,'All Prices combined'!$G192),IF($B192="RAB Long",SUMIFS('RAB Prices Long'!BF:BF,'RAB Prices Long'!$B:$B,'All Prices combined'!$D192,'RAB Prices Long'!$E:$E,'All Prices combined'!$G192)))),2)</f>
        <v>98.34</v>
      </c>
      <c r="BD192" s="2">
        <f>ROUND(IF($B192="Annuity",SUMIFS('Annuity Prices'!BG:BG,'Annuity Prices'!$B:$B,$D192,'Annuity Prices'!$E:$E,$G192),IF($B192="RAB Short",SUMIFS('RAB Prices Short'!BG:BG,'RAB Prices Short'!$B:$B,'All Prices combined'!$D192,'RAB Prices Short'!$E:$E,'All Prices combined'!$G192),IF($B192="RAB Long",SUMIFS('RAB Prices Long'!BG:BG,'RAB Prices Long'!$B:$B,'All Prices combined'!$D192,'RAB Prices Long'!$E:$E,'All Prices combined'!$G192)))),2)</f>
        <v>100.8</v>
      </c>
      <c r="BE192" s="2">
        <f>ROUND(IF($B192="Annuity",SUMIFS('Annuity Prices'!BH:BH,'Annuity Prices'!$B:$B,$D192,'Annuity Prices'!$E:$E,$G192),IF($B192="RAB Short",SUMIFS('RAB Prices Short'!BH:BH,'RAB Prices Short'!$B:$B,'All Prices combined'!$D192,'RAB Prices Short'!$E:$E,'All Prices combined'!$G192),IF($B192="RAB Long",SUMIFS('RAB Prices Long'!BH:BH,'RAB Prices Long'!$B:$B,'All Prices combined'!$D192,'RAB Prices Long'!$E:$E,'All Prices combined'!$G192)))),2)</f>
        <v>103.32</v>
      </c>
      <c r="BF192" s="2">
        <f>ROUND(IF($B192="Annuity",SUMIFS('Annuity Prices'!BI:BI,'Annuity Prices'!$B:$B,$D192,'Annuity Prices'!$E:$E,$G192),IF($B192="RAB Short",SUMIFS('RAB Prices Short'!BI:BI,'RAB Prices Short'!$B:$B,'All Prices combined'!$D192,'RAB Prices Short'!$E:$E,'All Prices combined'!$G192),IF($B192="RAB Long",SUMIFS('RAB Prices Long'!BI:BI,'RAB Prices Long'!$B:$B,'All Prices combined'!$D192,'RAB Prices Long'!$E:$E,'All Prices combined'!$G192)))),2)</f>
        <v>105.58</v>
      </c>
      <c r="BG192" s="2">
        <f>ROUND(IF($B192="Annuity",SUMIFS('Annuity Prices'!BJ:BJ,'Annuity Prices'!$B:$B,$D192,'Annuity Prices'!$E:$E,$G192),IF($B192="RAB Short",SUMIFS('RAB Prices Short'!BJ:BJ,'RAB Prices Short'!$B:$B,'All Prices combined'!$D192,'RAB Prices Short'!$E:$E,'All Prices combined'!$G192),IF($B192="RAB Long",SUMIFS('RAB Prices Long'!BJ:BJ,'RAB Prices Long'!$B:$B,'All Prices combined'!$D192,'RAB Prices Long'!$E:$E,'All Prices combined'!$G192)))),2)</f>
        <v>108.22</v>
      </c>
      <c r="BH192" s="2">
        <f>ROUND(IF($B192="Annuity",SUMIFS('Annuity Prices'!BK:BK,'Annuity Prices'!$B:$B,$D192,'Annuity Prices'!$E:$E,$G192),IF($B192="RAB Short",SUMIFS('RAB Prices Short'!BK:BK,'RAB Prices Short'!$B:$B,'All Prices combined'!$D192,'RAB Prices Short'!$E:$E,'All Prices combined'!$G192),IF($B192="RAB Long",SUMIFS('RAB Prices Long'!BK:BK,'RAB Prices Long'!$B:$B,'All Prices combined'!$D192,'RAB Prices Long'!$E:$E,'All Prices combined'!$G192)))),2)</f>
        <v>110.92</v>
      </c>
      <c r="BI192" s="2">
        <f>ROUND(IF($B192="Annuity",SUMIFS('Annuity Prices'!BL:BL,'Annuity Prices'!$B:$B,$D192,'Annuity Prices'!$E:$E,$G192),IF($B192="RAB Short",SUMIFS('RAB Prices Short'!BL:BL,'RAB Prices Short'!$B:$B,'All Prices combined'!$D192,'RAB Prices Short'!$E:$E,'All Prices combined'!$G192),IF($B192="RAB Long",SUMIFS('RAB Prices Long'!BL:BL,'RAB Prices Long'!$B:$B,'All Prices combined'!$D192,'RAB Prices Long'!$E:$E,'All Prices combined'!$G192)))),2)</f>
        <v>113.69</v>
      </c>
      <c r="BJ192" s="2">
        <f>ROUND(IF($B192="Annuity",SUMIFS('Annuity Prices'!BM:BM,'Annuity Prices'!$B:$B,$D192,'Annuity Prices'!$E:$E,$G192),IF($B192="RAB Short",SUMIFS('RAB Prices Short'!BM:BM,'RAB Prices Short'!$B:$B,'All Prices combined'!$D192,'RAB Prices Short'!$E:$E,'All Prices combined'!$G192),IF($B192="RAB Long",SUMIFS('RAB Prices Long'!BM:BM,'RAB Prices Long'!$B:$B,'All Prices combined'!$D192,'RAB Prices Long'!$E:$E,'All Prices combined'!$G192)))),2)</f>
        <v>116.18</v>
      </c>
      <c r="BK192" s="2">
        <f>ROUND(IF($B192="Annuity",SUMIFS('Annuity Prices'!BN:BN,'Annuity Prices'!$B:$B,$D192,'Annuity Prices'!$E:$E,$G192),IF($B192="RAB Short",SUMIFS('RAB Prices Short'!BN:BN,'RAB Prices Short'!$B:$B,'All Prices combined'!$D192,'RAB Prices Short'!$E:$E,'All Prices combined'!$G192),IF($B192="RAB Long",SUMIFS('RAB Prices Long'!BN:BN,'RAB Prices Long'!$B:$B,'All Prices combined'!$D192,'RAB Prices Long'!$E:$E,'All Prices combined'!$G192)))),2)</f>
        <v>119.08</v>
      </c>
      <c r="BL192" s="2">
        <f>ROUND(IF($B192="Annuity",SUMIFS('Annuity Prices'!BO:BO,'Annuity Prices'!$B:$B,$D192,'Annuity Prices'!$E:$E,$G192),IF($B192="RAB Short",SUMIFS('RAB Prices Short'!BO:BO,'RAB Prices Short'!$B:$B,'All Prices combined'!$D192,'RAB Prices Short'!$E:$E,'All Prices combined'!$G192),IF($B192="RAB Long",SUMIFS('RAB Prices Long'!BO:BO,'RAB Prices Long'!$B:$B,'All Prices combined'!$D192,'RAB Prices Long'!$E:$E,'All Prices combined'!$G192)))),2)</f>
        <v>122.06</v>
      </c>
      <c r="BM192" s="2">
        <f>ROUND(IF($B192="Annuity",SUMIFS('Annuity Prices'!BP:BP,'Annuity Prices'!$B:$B,$D192,'Annuity Prices'!$E:$E,$G192),IF($B192="RAB Short",SUMIFS('RAB Prices Short'!BP:BP,'RAB Prices Short'!$B:$B,'All Prices combined'!$D192,'RAB Prices Short'!$E:$E,'All Prices combined'!$G192),IF($B192="RAB Long",SUMIFS('RAB Prices Long'!BP:BP,'RAB Prices Long'!$B:$B,'All Prices combined'!$D192,'RAB Prices Long'!$E:$E,'All Prices combined'!$G192)))),2)</f>
        <v>125.11</v>
      </c>
      <c r="BN192" s="2">
        <f>ROUND(IF($B192="Annuity",SUMIFS('Annuity Prices'!BQ:BQ,'Annuity Prices'!$B:$B,$D192,'Annuity Prices'!$E:$E,$G192),IF($B192="RAB Short",SUMIFS('RAB Prices Short'!BQ:BQ,'RAB Prices Short'!$B:$B,'All Prices combined'!$D192,'RAB Prices Short'!$E:$E,'All Prices combined'!$G192),IF($B192="RAB Long",SUMIFS('RAB Prices Long'!BQ:BQ,'RAB Prices Long'!$B:$B,'All Prices combined'!$D192,'RAB Prices Long'!$E:$E,'All Prices combined'!$G192)))),2)</f>
        <v>127.84</v>
      </c>
      <c r="BO192" s="2">
        <f>ROUND(IF($B192="Annuity",SUMIFS('Annuity Prices'!BR:BR,'Annuity Prices'!$B:$B,$D192,'Annuity Prices'!$E:$E,$G192),IF($B192="RAB Short",SUMIFS('RAB Prices Short'!BR:BR,'RAB Prices Short'!$B:$B,'All Prices combined'!$D192,'RAB Prices Short'!$E:$E,'All Prices combined'!$G192),IF($B192="RAB Long",SUMIFS('RAB Prices Long'!BR:BR,'RAB Prices Long'!$B:$B,'All Prices combined'!$D192,'RAB Prices Long'!$E:$E,'All Prices combined'!$G192)))),2)</f>
        <v>131.04</v>
      </c>
      <c r="BP192" s="2">
        <f>ROUND(IF($B192="Annuity",SUMIFS('Annuity Prices'!BS:BS,'Annuity Prices'!$B:$B,$D192,'Annuity Prices'!$E:$E,$G192),IF($B192="RAB Short",SUMIFS('RAB Prices Short'!BS:BS,'RAB Prices Short'!$B:$B,'All Prices combined'!$D192,'RAB Prices Short'!$E:$E,'All Prices combined'!$G192),IF($B192="RAB Long",SUMIFS('RAB Prices Long'!BS:BS,'RAB Prices Long'!$B:$B,'All Prices combined'!$D192,'RAB Prices Long'!$E:$E,'All Prices combined'!$G192)))),2)</f>
        <v>134.31</v>
      </c>
      <c r="BQ192" s="2">
        <f>ROUND(IF($B192="Annuity",SUMIFS('Annuity Prices'!BT:BT,'Annuity Prices'!$B:$B,$D192,'Annuity Prices'!$E:$E,$G192),IF($B192="RAB Short",SUMIFS('RAB Prices Short'!BT:BT,'RAB Prices Short'!$B:$B,'All Prices combined'!$D192,'RAB Prices Short'!$E:$E,'All Prices combined'!$G192),IF($B192="RAB Long",SUMIFS('RAB Prices Long'!BT:BT,'RAB Prices Long'!$B:$B,'All Prices combined'!$D192,'RAB Prices Long'!$E:$E,'All Prices combined'!$G192)))),2)</f>
        <v>137.66999999999999</v>
      </c>
      <c r="BR192" s="2">
        <f>ROUND(IF($B192="Annuity",SUMIFS('Annuity Prices'!BU:BU,'Annuity Prices'!$B:$B,$D192,'Annuity Prices'!$E:$E,$G192),IF($B192="RAB Short",SUMIFS('RAB Prices Short'!BU:BU,'RAB Prices Short'!$B:$B,'All Prices combined'!$D192,'RAB Prices Short'!$E:$E,'All Prices combined'!$G192),IF($B192="RAB Long",SUMIFS('RAB Prices Long'!BU:BU,'RAB Prices Long'!$B:$B,'All Prices combined'!$D192,'RAB Prices Long'!$E:$E,'All Prices combined'!$G192)))),2)</f>
        <v>140.68</v>
      </c>
      <c r="BS192" s="2">
        <f>ROUND(IF($B192="Annuity",SUMIFS('Annuity Prices'!BV:BV,'Annuity Prices'!$B:$B,$D192,'Annuity Prices'!$E:$E,$G192),IF($B192="RAB Short",SUMIFS('RAB Prices Short'!BV:BV,'RAB Prices Short'!$B:$B,'All Prices combined'!$D192,'RAB Prices Short'!$E:$E,'All Prices combined'!$G192),IF($B192="RAB Long",SUMIFS('RAB Prices Long'!BV:BV,'RAB Prices Long'!$B:$B,'All Prices combined'!$D192,'RAB Prices Long'!$E:$E,'All Prices combined'!$G192)))),2)</f>
        <v>144.19</v>
      </c>
      <c r="BT192" s="2">
        <f>ROUND(IF($B192="Annuity",SUMIFS('Annuity Prices'!BW:BW,'Annuity Prices'!$B:$B,$D192,'Annuity Prices'!$E:$E,$G192),IF($B192="RAB Short",SUMIFS('RAB Prices Short'!BW:BW,'RAB Prices Short'!$B:$B,'All Prices combined'!$D192,'RAB Prices Short'!$E:$E,'All Prices combined'!$G192),IF($B192="RAB Long",SUMIFS('RAB Prices Long'!BW:BW,'RAB Prices Long'!$B:$B,'All Prices combined'!$D192,'RAB Prices Long'!$E:$E,'All Prices combined'!$G192)))),2)</f>
        <v>147.80000000000001</v>
      </c>
      <c r="BU192" s="2">
        <f>ROUND(IF($B192="Annuity",SUMIFS('Annuity Prices'!BX:BX,'Annuity Prices'!$B:$B,$D192,'Annuity Prices'!$E:$E,$G192),IF($B192="RAB Short",SUMIFS('RAB Prices Short'!BX:BX,'RAB Prices Short'!$B:$B,'All Prices combined'!$D192,'RAB Prices Short'!$E:$E,'All Prices combined'!$G192),IF($B192="RAB Long",SUMIFS('RAB Prices Long'!BX:BX,'RAB Prices Long'!$B:$B,'All Prices combined'!$D192,'RAB Prices Long'!$E:$E,'All Prices combined'!$G192)))),2)</f>
        <v>151.49</v>
      </c>
    </row>
    <row r="193" spans="2:73" x14ac:dyDescent="0.25">
      <c r="B193" t="s">
        <v>37</v>
      </c>
      <c r="C193" s="1" t="s">
        <v>218</v>
      </c>
      <c r="D193" s="1" t="s">
        <v>219</v>
      </c>
      <c r="E193" s="1" t="s">
        <v>209</v>
      </c>
      <c r="F193" s="1" t="s">
        <v>218</v>
      </c>
      <c r="G193" s="1" t="s">
        <v>43</v>
      </c>
      <c r="H193" s="1"/>
      <c r="I193" s="2">
        <f>ROUND(IF($B193="Annuity",SUMIFS('Annuity Prices'!L:L,'Annuity Prices'!$B:$B,$D193,'Annuity Prices'!$E:$E,$G193),IF($B193="RAB Short",SUMIFS('RAB Prices Short'!L:L,'RAB Prices Short'!$B:$B,'All Prices combined'!$D193,'RAB Prices Short'!$E:$E,'All Prices combined'!$G193),IF($B193="RAB Long",SUMIFS('RAB Prices Long'!L:L,'RAB Prices Long'!$B:$B,'All Prices combined'!$D193,'RAB Prices Long'!$E:$E,'All Prices combined'!$G193)))),2)</f>
        <v>95.14</v>
      </c>
      <c r="J193" s="2">
        <f>ROUND(IF($B193="Annuity",SUMIFS('Annuity Prices'!M:M,'Annuity Prices'!$B:$B,$D193,'Annuity Prices'!$E:$E,$G193),IF($B193="RAB Short",SUMIFS('RAB Prices Short'!M:M,'RAB Prices Short'!$B:$B,'All Prices combined'!$D193,'RAB Prices Short'!$E:$E,'All Prices combined'!$G193),IF($B193="RAB Long",SUMIFS('RAB Prices Long'!M:M,'RAB Prices Long'!$B:$B,'All Prices combined'!$D193,'RAB Prices Long'!$E:$E,'All Prices combined'!$G193)))),2)</f>
        <v>97.87</v>
      </c>
      <c r="K193" s="2">
        <f>ROUND(IF($B193="Annuity",SUMIFS('Annuity Prices'!N:N,'Annuity Prices'!$B:$B,$D193,'Annuity Prices'!$E:$E,$G193),IF($B193="RAB Short",SUMIFS('RAB Prices Short'!N:N,'RAB Prices Short'!$B:$B,'All Prices combined'!$D193,'RAB Prices Short'!$E:$E,'All Prices combined'!$G193),IF($B193="RAB Long",SUMIFS('RAB Prices Long'!N:N,'RAB Prices Long'!$B:$B,'All Prices combined'!$D193,'RAB Prices Long'!$E:$E,'All Prices combined'!$G193)))),2)</f>
        <v>100.68</v>
      </c>
      <c r="L193" s="2">
        <f>ROUND(IF($B193="Annuity",SUMIFS('Annuity Prices'!O:O,'Annuity Prices'!$B:$B,$D193,'Annuity Prices'!$E:$E,$G193),IF($B193="RAB Short",SUMIFS('RAB Prices Short'!O:O,'RAB Prices Short'!$B:$B,'All Prices combined'!$D193,'RAB Prices Short'!$E:$E,'All Prices combined'!$G193),IF($B193="RAB Long",SUMIFS('RAB Prices Long'!O:O,'RAB Prices Long'!$B:$B,'All Prices combined'!$D193,'RAB Prices Long'!$E:$E,'All Prices combined'!$G193)))),2)</f>
        <v>103.57</v>
      </c>
      <c r="M193" s="2">
        <f>ROUND(IF($B193="Annuity",SUMIFS('Annuity Prices'!P:P,'Annuity Prices'!$B:$B,$D193,'Annuity Prices'!$E:$E,$G193),IF($B193="RAB Short",SUMIFS('RAB Prices Short'!P:P,'RAB Prices Short'!$B:$B,'All Prices combined'!$D193,'RAB Prices Short'!$E:$E,'All Prices combined'!$G193),IF($B193="RAB Long",SUMIFS('RAB Prices Long'!P:P,'RAB Prices Long'!$B:$B,'All Prices combined'!$D193,'RAB Prices Long'!$E:$E,'All Prices combined'!$G193)))),2)</f>
        <v>111.28</v>
      </c>
      <c r="N193" s="2">
        <f>ROUND(IF($B193="Annuity",SUMIFS('Annuity Prices'!Q:Q,'Annuity Prices'!$B:$B,$D193,'Annuity Prices'!$E:$E,$G193),IF($B193="RAB Short",SUMIFS('RAB Prices Short'!Q:Q,'RAB Prices Short'!$B:$B,'All Prices combined'!$D193,'RAB Prices Short'!$E:$E,'All Prices combined'!$G193),IF($B193="RAB Long",SUMIFS('RAB Prices Long'!Q:Q,'RAB Prices Long'!$B:$B,'All Prices combined'!$D193,'RAB Prices Long'!$E:$E,'All Prices combined'!$G193)))),2)</f>
        <v>114.06</v>
      </c>
      <c r="O193" s="2">
        <f>ROUND(IF($B193="Annuity",SUMIFS('Annuity Prices'!R:R,'Annuity Prices'!$B:$B,$D193,'Annuity Prices'!$E:$E,$G193),IF($B193="RAB Short",SUMIFS('RAB Prices Short'!R:R,'RAB Prices Short'!$B:$B,'All Prices combined'!$D193,'RAB Prices Short'!$E:$E,'All Prices combined'!$G193),IF($B193="RAB Long",SUMIFS('RAB Prices Long'!R:R,'RAB Prices Long'!$B:$B,'All Prices combined'!$D193,'RAB Prices Long'!$E:$E,'All Prices combined'!$G193)))),2)</f>
        <v>116.91</v>
      </c>
      <c r="P193" s="2">
        <f>ROUND(IF($B193="Annuity",SUMIFS('Annuity Prices'!S:S,'Annuity Prices'!$B:$B,$D193,'Annuity Prices'!$E:$E,$G193),IF($B193="RAB Short",SUMIFS('RAB Prices Short'!S:S,'RAB Prices Short'!$B:$B,'All Prices combined'!$D193,'RAB Prices Short'!$E:$E,'All Prices combined'!$G193),IF($B193="RAB Long",SUMIFS('RAB Prices Long'!S:S,'RAB Prices Long'!$B:$B,'All Prices combined'!$D193,'RAB Prices Long'!$E:$E,'All Prices combined'!$G193)))),2)</f>
        <v>119.83</v>
      </c>
      <c r="Q193" s="2">
        <f>ROUND(IF($B193="Annuity",SUMIFS('Annuity Prices'!T:T,'Annuity Prices'!$B:$B,$D193,'Annuity Prices'!$E:$E,$G193),IF($B193="RAB Short",SUMIFS('RAB Prices Short'!T:T,'RAB Prices Short'!$B:$B,'All Prices combined'!$D193,'RAB Prices Short'!$E:$E,'All Prices combined'!$G193),IF($B193="RAB Long",SUMIFS('RAB Prices Long'!T:T,'RAB Prices Long'!$B:$B,'All Prices combined'!$D193,'RAB Prices Long'!$E:$E,'All Prices combined'!$G193)))),2)</f>
        <v>129.56</v>
      </c>
      <c r="R193" s="2">
        <f>ROUND(IF($B193="Annuity",SUMIFS('Annuity Prices'!U:U,'Annuity Prices'!$B:$B,$D193,'Annuity Prices'!$E:$E,$G193),IF($B193="RAB Short",SUMIFS('RAB Prices Short'!U:U,'RAB Prices Short'!$B:$B,'All Prices combined'!$D193,'RAB Prices Short'!$E:$E,'All Prices combined'!$G193),IF($B193="RAB Long",SUMIFS('RAB Prices Long'!U:U,'RAB Prices Long'!$B:$B,'All Prices combined'!$D193,'RAB Prices Long'!$E:$E,'All Prices combined'!$G193)))),2)</f>
        <v>132.79</v>
      </c>
      <c r="S193" s="2">
        <f>ROUND(IF($B193="Annuity",SUMIFS('Annuity Prices'!V:V,'Annuity Prices'!$B:$B,$D193,'Annuity Prices'!$E:$E,$G193),IF($B193="RAB Short",SUMIFS('RAB Prices Short'!V:V,'RAB Prices Short'!$B:$B,'All Prices combined'!$D193,'RAB Prices Short'!$E:$E,'All Prices combined'!$G193),IF($B193="RAB Long",SUMIFS('RAB Prices Long'!V:V,'RAB Prices Long'!$B:$B,'All Prices combined'!$D193,'RAB Prices Long'!$E:$E,'All Prices combined'!$G193)))),2)</f>
        <v>136.11000000000001</v>
      </c>
      <c r="T193" s="2">
        <f>ROUND(IF($B193="Annuity",SUMIFS('Annuity Prices'!W:W,'Annuity Prices'!$B:$B,$D193,'Annuity Prices'!$E:$E,$G193),IF($B193="RAB Short",SUMIFS('RAB Prices Short'!W:W,'RAB Prices Short'!$B:$B,'All Prices combined'!$D193,'RAB Prices Short'!$E:$E,'All Prices combined'!$G193),IF($B193="RAB Long",SUMIFS('RAB Prices Long'!W:W,'RAB Prices Long'!$B:$B,'All Prices combined'!$D193,'RAB Prices Long'!$E:$E,'All Prices combined'!$G193)))),2)</f>
        <v>139.52000000000001</v>
      </c>
      <c r="U193" s="2">
        <f>ROUND(IF($B193="Annuity",SUMIFS('Annuity Prices'!X:X,'Annuity Prices'!$B:$B,$D193,'Annuity Prices'!$E:$E,$G193),IF($B193="RAB Short",SUMIFS('RAB Prices Short'!X:X,'RAB Prices Short'!$B:$B,'All Prices combined'!$D193,'RAB Prices Short'!$E:$E,'All Prices combined'!$G193),IF($B193="RAB Long",SUMIFS('RAB Prices Long'!X:X,'RAB Prices Long'!$B:$B,'All Prices combined'!$D193,'RAB Prices Long'!$E:$E,'All Prices combined'!$G193)))),2)</f>
        <v>150.77000000000001</v>
      </c>
      <c r="V193" s="2">
        <f>ROUND(IF($B193="Annuity",SUMIFS('Annuity Prices'!Y:Y,'Annuity Prices'!$B:$B,$D193,'Annuity Prices'!$E:$E,$G193),IF($B193="RAB Short",SUMIFS('RAB Prices Short'!Y:Y,'RAB Prices Short'!$B:$B,'All Prices combined'!$D193,'RAB Prices Short'!$E:$E,'All Prices combined'!$G193),IF($B193="RAB Long",SUMIFS('RAB Prices Long'!Y:Y,'RAB Prices Long'!$B:$B,'All Prices combined'!$D193,'RAB Prices Long'!$E:$E,'All Prices combined'!$G193)))),2)</f>
        <v>154.54</v>
      </c>
      <c r="W193" s="2">
        <f>ROUND(IF($B193="Annuity",SUMIFS('Annuity Prices'!Z:Z,'Annuity Prices'!$B:$B,$D193,'Annuity Prices'!$E:$E,$G193),IF($B193="RAB Short",SUMIFS('RAB Prices Short'!Z:Z,'RAB Prices Short'!$B:$B,'All Prices combined'!$D193,'RAB Prices Short'!$E:$E,'All Prices combined'!$G193),IF($B193="RAB Long",SUMIFS('RAB Prices Long'!Z:Z,'RAB Prices Long'!$B:$B,'All Prices combined'!$D193,'RAB Prices Long'!$E:$E,'All Prices combined'!$G193)))),2)</f>
        <v>158.4</v>
      </c>
      <c r="X193" s="2">
        <f>ROUND(IF($B193="Annuity",SUMIFS('Annuity Prices'!AA:AA,'Annuity Prices'!$B:$B,$D193,'Annuity Prices'!$E:$E,$G193),IF($B193="RAB Short",SUMIFS('RAB Prices Short'!AA:AA,'RAB Prices Short'!$B:$B,'All Prices combined'!$D193,'RAB Prices Short'!$E:$E,'All Prices combined'!$G193),IF($B193="RAB Long",SUMIFS('RAB Prices Long'!AA:AA,'RAB Prices Long'!$B:$B,'All Prices combined'!$D193,'RAB Prices Long'!$E:$E,'All Prices combined'!$G193)))),2)</f>
        <v>162.36000000000001</v>
      </c>
      <c r="Y193" s="2">
        <f>ROUND(IF($B193="Annuity",SUMIFS('Annuity Prices'!AB:AB,'Annuity Prices'!$B:$B,$D193,'Annuity Prices'!$E:$E,$G193),IF($B193="RAB Short",SUMIFS('RAB Prices Short'!AB:AB,'RAB Prices Short'!$B:$B,'All Prices combined'!$D193,'RAB Prices Short'!$E:$E,'All Prices combined'!$G193),IF($B193="RAB Long",SUMIFS('RAB Prices Long'!AB:AB,'RAB Prices Long'!$B:$B,'All Prices combined'!$D193,'RAB Prices Long'!$E:$E,'All Prices combined'!$G193)))),2)</f>
        <v>175.38</v>
      </c>
      <c r="Z193" s="2">
        <f>ROUND(IF($B193="Annuity",SUMIFS('Annuity Prices'!AC:AC,'Annuity Prices'!$B:$B,$D193,'Annuity Prices'!$E:$E,$G193),IF($B193="RAB Short",SUMIFS('RAB Prices Short'!AC:AC,'RAB Prices Short'!$B:$B,'All Prices combined'!$D193,'RAB Prices Short'!$E:$E,'All Prices combined'!$G193),IF($B193="RAB Long",SUMIFS('RAB Prices Long'!AC:AC,'RAB Prices Long'!$B:$B,'All Prices combined'!$D193,'RAB Prices Long'!$E:$E,'All Prices combined'!$G193)))),2)</f>
        <v>179.76</v>
      </c>
      <c r="AA193" s="2">
        <f>ROUND(IF($B193="Annuity",SUMIFS('Annuity Prices'!AD:AD,'Annuity Prices'!$B:$B,$D193,'Annuity Prices'!$E:$E,$G193),IF($B193="RAB Short",SUMIFS('RAB Prices Short'!AD:AD,'RAB Prices Short'!$B:$B,'All Prices combined'!$D193,'RAB Prices Short'!$E:$E,'All Prices combined'!$G193),IF($B193="RAB Long",SUMIFS('RAB Prices Long'!AD:AD,'RAB Prices Long'!$B:$B,'All Prices combined'!$D193,'RAB Prices Long'!$E:$E,'All Prices combined'!$G193)))),2)</f>
        <v>184.26</v>
      </c>
      <c r="AB193" s="2">
        <f>ROUND(IF($B193="Annuity",SUMIFS('Annuity Prices'!AE:AE,'Annuity Prices'!$B:$B,$D193,'Annuity Prices'!$E:$E,$G193),IF($B193="RAB Short",SUMIFS('RAB Prices Short'!AE:AE,'RAB Prices Short'!$B:$B,'All Prices combined'!$D193,'RAB Prices Short'!$E:$E,'All Prices combined'!$G193),IF($B193="RAB Long",SUMIFS('RAB Prices Long'!AE:AE,'RAB Prices Long'!$B:$B,'All Prices combined'!$D193,'RAB Prices Long'!$E:$E,'All Prices combined'!$G193)))),2)</f>
        <v>188.86</v>
      </c>
      <c r="AC193" s="2">
        <f>ROUND(IF($B193="Annuity",SUMIFS('Annuity Prices'!AF:AF,'Annuity Prices'!$B:$B,$D193,'Annuity Prices'!$E:$E,$G193),IF($B193="RAB Short",SUMIFS('RAB Prices Short'!AF:AF,'RAB Prices Short'!$B:$B,'All Prices combined'!$D193,'RAB Prices Short'!$E:$E,'All Prices combined'!$G193),IF($B193="RAB Long",SUMIFS('RAB Prices Long'!AF:AF,'RAB Prices Long'!$B:$B,'All Prices combined'!$D193,'RAB Prices Long'!$E:$E,'All Prices combined'!$G193)))),2)</f>
        <v>203.93</v>
      </c>
      <c r="AD193" s="2">
        <f>ROUND(IF($B193="Annuity",SUMIFS('Annuity Prices'!AG:AG,'Annuity Prices'!$B:$B,$D193,'Annuity Prices'!$E:$E,$G193),IF($B193="RAB Short",SUMIFS('RAB Prices Short'!AG:AG,'RAB Prices Short'!$B:$B,'All Prices combined'!$D193,'RAB Prices Short'!$E:$E,'All Prices combined'!$G193),IF($B193="RAB Long",SUMIFS('RAB Prices Long'!AG:AG,'RAB Prices Long'!$B:$B,'All Prices combined'!$D193,'RAB Prices Long'!$E:$E,'All Prices combined'!$G193)))),2)</f>
        <v>209.02</v>
      </c>
      <c r="AE193" s="2">
        <f>ROUND(IF($B193="Annuity",SUMIFS('Annuity Prices'!AH:AH,'Annuity Prices'!$B:$B,$D193,'Annuity Prices'!$E:$E,$G193),IF($B193="RAB Short",SUMIFS('RAB Prices Short'!AH:AH,'RAB Prices Short'!$B:$B,'All Prices combined'!$D193,'RAB Prices Short'!$E:$E,'All Prices combined'!$G193),IF($B193="RAB Long",SUMIFS('RAB Prices Long'!AH:AH,'RAB Prices Long'!$B:$B,'All Prices combined'!$D193,'RAB Prices Long'!$E:$E,'All Prices combined'!$G193)))),2)</f>
        <v>214.25</v>
      </c>
      <c r="AF193" s="2">
        <f>ROUND(IF($B193="Annuity",SUMIFS('Annuity Prices'!AI:AI,'Annuity Prices'!$B:$B,$D193,'Annuity Prices'!$E:$E,$G193),IF($B193="RAB Short",SUMIFS('RAB Prices Short'!AI:AI,'RAB Prices Short'!$B:$B,'All Prices combined'!$D193,'RAB Prices Short'!$E:$E,'All Prices combined'!$G193),IF($B193="RAB Long",SUMIFS('RAB Prices Long'!AI:AI,'RAB Prices Long'!$B:$B,'All Prices combined'!$D193,'RAB Prices Long'!$E:$E,'All Prices combined'!$G193)))),2)</f>
        <v>219.61</v>
      </c>
      <c r="AG193" s="2">
        <f>ROUND(IF($B193="Annuity",SUMIFS('Annuity Prices'!AJ:AJ,'Annuity Prices'!$B:$B,$D193,'Annuity Prices'!$E:$E,$G193),IF($B193="RAB Short",SUMIFS('RAB Prices Short'!AJ:AJ,'RAB Prices Short'!$B:$B,'All Prices combined'!$D193,'RAB Prices Short'!$E:$E,'All Prices combined'!$G193),IF($B193="RAB Long",SUMIFS('RAB Prices Long'!AJ:AJ,'RAB Prices Long'!$B:$B,'All Prices combined'!$D193,'RAB Prices Long'!$E:$E,'All Prices combined'!$G193)))),2)</f>
        <v>237.03</v>
      </c>
      <c r="AH193" s="2">
        <f>ROUND(IF($B193="Annuity",SUMIFS('Annuity Prices'!AK:AK,'Annuity Prices'!$B:$B,$D193,'Annuity Prices'!$E:$E,$G193),IF($B193="RAB Short",SUMIFS('RAB Prices Short'!AK:AK,'RAB Prices Short'!$B:$B,'All Prices combined'!$D193,'RAB Prices Short'!$E:$E,'All Prices combined'!$G193),IF($B193="RAB Long",SUMIFS('RAB Prices Long'!AK:AK,'RAB Prices Long'!$B:$B,'All Prices combined'!$D193,'RAB Prices Long'!$E:$E,'All Prices combined'!$G193)))),2)</f>
        <v>242.95</v>
      </c>
      <c r="AI193" s="2">
        <f>ROUND(IF($B193="Annuity",SUMIFS('Annuity Prices'!AL:AL,'Annuity Prices'!$B:$B,$D193,'Annuity Prices'!$E:$E,$G193),IF($B193="RAB Short",SUMIFS('RAB Prices Short'!AL:AL,'RAB Prices Short'!$B:$B,'All Prices combined'!$D193,'RAB Prices Short'!$E:$E,'All Prices combined'!$G193),IF($B193="RAB Long",SUMIFS('RAB Prices Long'!AL:AL,'RAB Prices Long'!$B:$B,'All Prices combined'!$D193,'RAB Prices Long'!$E:$E,'All Prices combined'!$G193)))),2)</f>
        <v>249.03</v>
      </c>
      <c r="AJ193" s="2">
        <f>ROUND(IF($B193="Annuity",SUMIFS('Annuity Prices'!AM:AM,'Annuity Prices'!$B:$B,$D193,'Annuity Prices'!$E:$E,$G193),IF($B193="RAB Short",SUMIFS('RAB Prices Short'!AM:AM,'RAB Prices Short'!$B:$B,'All Prices combined'!$D193,'RAB Prices Short'!$E:$E,'All Prices combined'!$G193),IF($B193="RAB Long",SUMIFS('RAB Prices Long'!AM:AM,'RAB Prices Long'!$B:$B,'All Prices combined'!$D193,'RAB Prices Long'!$E:$E,'All Prices combined'!$G193)))),2)</f>
        <v>255.25</v>
      </c>
      <c r="AK193" s="2">
        <f>ROUND(IF($B193="Annuity",SUMIFS('Annuity Prices'!AN:AN,'Annuity Prices'!$B:$B,$D193,'Annuity Prices'!$E:$E,$G193),IF($B193="RAB Short",SUMIFS('RAB Prices Short'!AN:AN,'RAB Prices Short'!$B:$B,'All Prices combined'!$D193,'RAB Prices Short'!$E:$E,'All Prices combined'!$G193),IF($B193="RAB Long",SUMIFS('RAB Prices Long'!AN:AN,'RAB Prices Long'!$B:$B,'All Prices combined'!$D193,'RAB Prices Long'!$E:$E,'All Prices combined'!$G193)))),2)</f>
        <v>275.41000000000003</v>
      </c>
      <c r="AL193" s="2">
        <f>ROUND(IF($B193="Annuity",SUMIFS('Annuity Prices'!AO:AO,'Annuity Prices'!$B:$B,$D193,'Annuity Prices'!$E:$E,$G193),IF($B193="RAB Short",SUMIFS('RAB Prices Short'!AO:AO,'RAB Prices Short'!$B:$B,'All Prices combined'!$D193,'RAB Prices Short'!$E:$E,'All Prices combined'!$G193),IF($B193="RAB Long",SUMIFS('RAB Prices Long'!AO:AO,'RAB Prices Long'!$B:$B,'All Prices combined'!$D193,'RAB Prices Long'!$E:$E,'All Prices combined'!$G193)))),2)</f>
        <v>282.29000000000002</v>
      </c>
      <c r="AM193" s="2">
        <f>ROUND(IF($B193="Annuity",SUMIFS('Annuity Prices'!AP:AP,'Annuity Prices'!$B:$B,$D193,'Annuity Prices'!$E:$E,$G193),IF($B193="RAB Short",SUMIFS('RAB Prices Short'!AP:AP,'RAB Prices Short'!$B:$B,'All Prices combined'!$D193,'RAB Prices Short'!$E:$E,'All Prices combined'!$G193),IF($B193="RAB Long",SUMIFS('RAB Prices Long'!AP:AP,'RAB Prices Long'!$B:$B,'All Prices combined'!$D193,'RAB Prices Long'!$E:$E,'All Prices combined'!$G193)))),2)</f>
        <v>289.35000000000002</v>
      </c>
      <c r="AN193" s="2">
        <f>ROUND(IF($B193="Annuity",SUMIFS('Annuity Prices'!AQ:AQ,'Annuity Prices'!$B:$B,$D193,'Annuity Prices'!$E:$E,$G193),IF($B193="RAB Short",SUMIFS('RAB Prices Short'!AQ:AQ,'RAB Prices Short'!$B:$B,'All Prices combined'!$D193,'RAB Prices Short'!$E:$E,'All Prices combined'!$G193),IF($B193="RAB Long",SUMIFS('RAB Prices Long'!AQ:AQ,'RAB Prices Long'!$B:$B,'All Prices combined'!$D193,'RAB Prices Long'!$E:$E,'All Prices combined'!$G193)))),2)</f>
        <v>296.58</v>
      </c>
      <c r="AO193" s="2">
        <f>ROUND(IF($B193="Annuity",SUMIFS('Annuity Prices'!AR:AR,'Annuity Prices'!$B:$B,$D193,'Annuity Prices'!$E:$E,$G193),IF($B193="RAB Short",SUMIFS('RAB Prices Short'!AR:AR,'RAB Prices Short'!$B:$B,'All Prices combined'!$D193,'RAB Prices Short'!$E:$E,'All Prices combined'!$G193),IF($B193="RAB Long",SUMIFS('RAB Prices Long'!AR:AR,'RAB Prices Long'!$B:$B,'All Prices combined'!$D193,'RAB Prices Long'!$E:$E,'All Prices combined'!$G193)))),2)</f>
        <v>94.21</v>
      </c>
      <c r="AP193" s="2">
        <f>ROUND(IF($B193="Annuity",SUMIFS('Annuity Prices'!AS:AS,'Annuity Prices'!$B:$B,$D193,'Annuity Prices'!$E:$E,$G193),IF($B193="RAB Short",SUMIFS('RAB Prices Short'!AS:AS,'RAB Prices Short'!$B:$B,'All Prices combined'!$D193,'RAB Prices Short'!$E:$E,'All Prices combined'!$G193),IF($B193="RAB Long",SUMIFS('RAB Prices Long'!AS:AS,'RAB Prices Long'!$B:$B,'All Prices combined'!$D193,'RAB Prices Long'!$E:$E,'All Prices combined'!$G193)))),2)</f>
        <v>95.14</v>
      </c>
      <c r="AQ193" s="2">
        <f>ROUND(IF($B193="Annuity",SUMIFS('Annuity Prices'!AT:AT,'Annuity Prices'!$B:$B,$D193,'Annuity Prices'!$E:$E,$G193),IF($B193="RAB Short",SUMIFS('RAB Prices Short'!AT:AT,'RAB Prices Short'!$B:$B,'All Prices combined'!$D193,'RAB Prices Short'!$E:$E,'All Prices combined'!$G193),IF($B193="RAB Long",SUMIFS('RAB Prices Long'!AT:AT,'RAB Prices Long'!$B:$B,'All Prices combined'!$D193,'RAB Prices Long'!$E:$E,'All Prices combined'!$G193)))),2)</f>
        <v>97.87</v>
      </c>
      <c r="AR193" s="2">
        <f>ROUND(IF($B193="Annuity",SUMIFS('Annuity Prices'!AU:AU,'Annuity Prices'!$B:$B,$D193,'Annuity Prices'!$E:$E,$G193),IF($B193="RAB Short",SUMIFS('RAB Prices Short'!AU:AU,'RAB Prices Short'!$B:$B,'All Prices combined'!$D193,'RAB Prices Short'!$E:$E,'All Prices combined'!$G193),IF($B193="RAB Long",SUMIFS('RAB Prices Long'!AU:AU,'RAB Prices Long'!$B:$B,'All Prices combined'!$D193,'RAB Prices Long'!$E:$E,'All Prices combined'!$G193)))),2)</f>
        <v>100.68</v>
      </c>
      <c r="AS193" s="2">
        <f>ROUND(IF($B193="Annuity",SUMIFS('Annuity Prices'!AV:AV,'Annuity Prices'!$B:$B,$D193,'Annuity Prices'!$E:$E,$G193),IF($B193="RAB Short",SUMIFS('RAB Prices Short'!AV:AV,'RAB Prices Short'!$B:$B,'All Prices combined'!$D193,'RAB Prices Short'!$E:$E,'All Prices combined'!$G193),IF($B193="RAB Long",SUMIFS('RAB Prices Long'!AV:AV,'RAB Prices Long'!$B:$B,'All Prices combined'!$D193,'RAB Prices Long'!$E:$E,'All Prices combined'!$G193)))),2)</f>
        <v>103.57</v>
      </c>
      <c r="AT193" s="2">
        <f>ROUND(IF($B193="Annuity",SUMIFS('Annuity Prices'!AW:AW,'Annuity Prices'!$B:$B,$D193,'Annuity Prices'!$E:$E,$G193),IF($B193="RAB Short",SUMIFS('RAB Prices Short'!AW:AW,'RAB Prices Short'!$B:$B,'All Prices combined'!$D193,'RAB Prices Short'!$E:$E,'All Prices combined'!$G193),IF($B193="RAB Long",SUMIFS('RAB Prices Long'!AW:AW,'RAB Prices Long'!$B:$B,'All Prices combined'!$D193,'RAB Prices Long'!$E:$E,'All Prices combined'!$G193)))),2)</f>
        <v>106.55</v>
      </c>
      <c r="AU193" s="2">
        <f>ROUND(IF($B193="Annuity",SUMIFS('Annuity Prices'!AX:AX,'Annuity Prices'!$B:$B,$D193,'Annuity Prices'!$E:$E,$G193),IF($B193="RAB Short",SUMIFS('RAB Prices Short'!AX:AX,'RAB Prices Short'!$B:$B,'All Prices combined'!$D193,'RAB Prices Short'!$E:$E,'All Prices combined'!$G193),IF($B193="RAB Long",SUMIFS('RAB Prices Long'!AX:AX,'RAB Prices Long'!$B:$B,'All Prices combined'!$D193,'RAB Prices Long'!$E:$E,'All Prices combined'!$G193)))),2)</f>
        <v>110.46</v>
      </c>
      <c r="AV193" s="2">
        <f>ROUND(IF($B193="Annuity",SUMIFS('Annuity Prices'!AY:AY,'Annuity Prices'!$B:$B,$D193,'Annuity Prices'!$E:$E,$G193),IF($B193="RAB Short",SUMIFS('RAB Prices Short'!AY:AY,'RAB Prices Short'!$B:$B,'All Prices combined'!$D193,'RAB Prices Short'!$E:$E,'All Prices combined'!$G193),IF($B193="RAB Long",SUMIFS('RAB Prices Long'!AY:AY,'RAB Prices Long'!$B:$B,'All Prices combined'!$D193,'RAB Prices Long'!$E:$E,'All Prices combined'!$G193)))),2)</f>
        <v>116.91</v>
      </c>
      <c r="AW193" s="2">
        <f>ROUND(IF($B193="Annuity",SUMIFS('Annuity Prices'!AZ:AZ,'Annuity Prices'!$B:$B,$D193,'Annuity Prices'!$E:$E,$G193),IF($B193="RAB Short",SUMIFS('RAB Prices Short'!AZ:AZ,'RAB Prices Short'!$B:$B,'All Prices combined'!$D193,'RAB Prices Short'!$E:$E,'All Prices combined'!$G193),IF($B193="RAB Long",SUMIFS('RAB Prices Long'!AZ:AZ,'RAB Prices Long'!$B:$B,'All Prices combined'!$D193,'RAB Prices Long'!$E:$E,'All Prices combined'!$G193)))),2)</f>
        <v>119.83</v>
      </c>
      <c r="AX193" s="2">
        <f>ROUND(IF($B193="Annuity",SUMIFS('Annuity Prices'!BA:BA,'Annuity Prices'!$B:$B,$D193,'Annuity Prices'!$E:$E,$G193),IF($B193="RAB Short",SUMIFS('RAB Prices Short'!BA:BA,'RAB Prices Short'!$B:$B,'All Prices combined'!$D193,'RAB Prices Short'!$E:$E,'All Prices combined'!$G193),IF($B193="RAB Long",SUMIFS('RAB Prices Long'!BA:BA,'RAB Prices Long'!$B:$B,'All Prices combined'!$D193,'RAB Prices Long'!$E:$E,'All Prices combined'!$G193)))),2)</f>
        <v>127.16</v>
      </c>
      <c r="AY193" s="2">
        <f>ROUND(IF($B193="Annuity",SUMIFS('Annuity Prices'!BB:BB,'Annuity Prices'!$B:$B,$D193,'Annuity Prices'!$E:$E,$G193),IF($B193="RAB Short",SUMIFS('RAB Prices Short'!BB:BB,'RAB Prices Short'!$B:$B,'All Prices combined'!$D193,'RAB Prices Short'!$E:$E,'All Prices combined'!$G193),IF($B193="RAB Long",SUMIFS('RAB Prices Long'!BB:BB,'RAB Prices Long'!$B:$B,'All Prices combined'!$D193,'RAB Prices Long'!$E:$E,'All Prices combined'!$G193)))),2)</f>
        <v>132.79</v>
      </c>
      <c r="AZ193" s="2">
        <f>ROUND(IF($B193="Annuity",SUMIFS('Annuity Prices'!BC:BC,'Annuity Prices'!$B:$B,$D193,'Annuity Prices'!$E:$E,$G193),IF($B193="RAB Short",SUMIFS('RAB Prices Short'!BC:BC,'RAB Prices Short'!$B:$B,'All Prices combined'!$D193,'RAB Prices Short'!$E:$E,'All Prices combined'!$G193),IF($B193="RAB Long",SUMIFS('RAB Prices Long'!BC:BC,'RAB Prices Long'!$B:$B,'All Prices combined'!$D193,'RAB Prices Long'!$E:$E,'All Prices combined'!$G193)))),2)</f>
        <v>136.11000000000001</v>
      </c>
      <c r="BA193" s="2">
        <f>ROUND(IF($B193="Annuity",SUMIFS('Annuity Prices'!BD:BD,'Annuity Prices'!$B:$B,$D193,'Annuity Prices'!$E:$E,$G193),IF($B193="RAB Short",SUMIFS('RAB Prices Short'!BD:BD,'RAB Prices Short'!$B:$B,'All Prices combined'!$D193,'RAB Prices Short'!$E:$E,'All Prices combined'!$G193),IF($B193="RAB Long",SUMIFS('RAB Prices Long'!BD:BD,'RAB Prices Long'!$B:$B,'All Prices combined'!$D193,'RAB Prices Long'!$E:$E,'All Prices combined'!$G193)))),2)</f>
        <v>139.52000000000001</v>
      </c>
      <c r="BB193" s="2">
        <f>ROUND(IF($B193="Annuity",SUMIFS('Annuity Prices'!BE:BE,'Annuity Prices'!$B:$B,$D193,'Annuity Prices'!$E:$E,$G193),IF($B193="RAB Short",SUMIFS('RAB Prices Short'!BE:BE,'RAB Prices Short'!$B:$B,'All Prices combined'!$D193,'RAB Prices Short'!$E:$E,'All Prices combined'!$G193),IF($B193="RAB Long",SUMIFS('RAB Prices Long'!BE:BE,'RAB Prices Long'!$B:$B,'All Prices combined'!$D193,'RAB Prices Long'!$E:$E,'All Prices combined'!$G193)))),2)</f>
        <v>147.88999999999999</v>
      </c>
      <c r="BC193" s="2">
        <f>ROUND(IF($B193="Annuity",SUMIFS('Annuity Prices'!BF:BF,'Annuity Prices'!$B:$B,$D193,'Annuity Prices'!$E:$E,$G193),IF($B193="RAB Short",SUMIFS('RAB Prices Short'!BF:BF,'RAB Prices Short'!$B:$B,'All Prices combined'!$D193,'RAB Prices Short'!$E:$E,'All Prices combined'!$G193),IF($B193="RAB Long",SUMIFS('RAB Prices Long'!BF:BF,'RAB Prices Long'!$B:$B,'All Prices combined'!$D193,'RAB Prices Long'!$E:$E,'All Prices combined'!$G193)))),2)</f>
        <v>154.54</v>
      </c>
      <c r="BD193" s="2">
        <f>ROUND(IF($B193="Annuity",SUMIFS('Annuity Prices'!BG:BG,'Annuity Prices'!$B:$B,$D193,'Annuity Prices'!$E:$E,$G193),IF($B193="RAB Short",SUMIFS('RAB Prices Short'!BG:BG,'RAB Prices Short'!$B:$B,'All Prices combined'!$D193,'RAB Prices Short'!$E:$E,'All Prices combined'!$G193),IF($B193="RAB Long",SUMIFS('RAB Prices Long'!BG:BG,'RAB Prices Long'!$B:$B,'All Prices combined'!$D193,'RAB Prices Long'!$E:$E,'All Prices combined'!$G193)))),2)</f>
        <v>158.4</v>
      </c>
      <c r="BE193" s="2">
        <f>ROUND(IF($B193="Annuity",SUMIFS('Annuity Prices'!BH:BH,'Annuity Prices'!$B:$B,$D193,'Annuity Prices'!$E:$E,$G193),IF($B193="RAB Short",SUMIFS('RAB Prices Short'!BH:BH,'RAB Prices Short'!$B:$B,'All Prices combined'!$D193,'RAB Prices Short'!$E:$E,'All Prices combined'!$G193),IF($B193="RAB Long",SUMIFS('RAB Prices Long'!BH:BH,'RAB Prices Long'!$B:$B,'All Prices combined'!$D193,'RAB Prices Long'!$E:$E,'All Prices combined'!$G193)))),2)</f>
        <v>162.36000000000001</v>
      </c>
      <c r="BF193" s="2">
        <f>ROUND(IF($B193="Annuity",SUMIFS('Annuity Prices'!BI:BI,'Annuity Prices'!$B:$B,$D193,'Annuity Prices'!$E:$E,$G193),IF($B193="RAB Short",SUMIFS('RAB Prices Short'!BI:BI,'RAB Prices Short'!$B:$B,'All Prices combined'!$D193,'RAB Prices Short'!$E:$E,'All Prices combined'!$G193),IF($B193="RAB Long",SUMIFS('RAB Prices Long'!BI:BI,'RAB Prices Long'!$B:$B,'All Prices combined'!$D193,'RAB Prices Long'!$E:$E,'All Prices combined'!$G193)))),2)</f>
        <v>171.88</v>
      </c>
      <c r="BG193" s="2">
        <f>ROUND(IF($B193="Annuity",SUMIFS('Annuity Prices'!BJ:BJ,'Annuity Prices'!$B:$B,$D193,'Annuity Prices'!$E:$E,$G193),IF($B193="RAB Short",SUMIFS('RAB Prices Short'!BJ:BJ,'RAB Prices Short'!$B:$B,'All Prices combined'!$D193,'RAB Prices Short'!$E:$E,'All Prices combined'!$G193),IF($B193="RAB Long",SUMIFS('RAB Prices Long'!BJ:BJ,'RAB Prices Long'!$B:$B,'All Prices combined'!$D193,'RAB Prices Long'!$E:$E,'All Prices combined'!$G193)))),2)</f>
        <v>179.76</v>
      </c>
      <c r="BH193" s="2">
        <f>ROUND(IF($B193="Annuity",SUMIFS('Annuity Prices'!BK:BK,'Annuity Prices'!$B:$B,$D193,'Annuity Prices'!$E:$E,$G193),IF($B193="RAB Short",SUMIFS('RAB Prices Short'!BK:BK,'RAB Prices Short'!$B:$B,'All Prices combined'!$D193,'RAB Prices Short'!$E:$E,'All Prices combined'!$G193),IF($B193="RAB Long",SUMIFS('RAB Prices Long'!BK:BK,'RAB Prices Long'!$B:$B,'All Prices combined'!$D193,'RAB Prices Long'!$E:$E,'All Prices combined'!$G193)))),2)</f>
        <v>184.26</v>
      </c>
      <c r="BI193" s="2">
        <f>ROUND(IF($B193="Annuity",SUMIFS('Annuity Prices'!BL:BL,'Annuity Prices'!$B:$B,$D193,'Annuity Prices'!$E:$E,$G193),IF($B193="RAB Short",SUMIFS('RAB Prices Short'!BL:BL,'RAB Prices Short'!$B:$B,'All Prices combined'!$D193,'RAB Prices Short'!$E:$E,'All Prices combined'!$G193),IF($B193="RAB Long",SUMIFS('RAB Prices Long'!BL:BL,'RAB Prices Long'!$B:$B,'All Prices combined'!$D193,'RAB Prices Long'!$E:$E,'All Prices combined'!$G193)))),2)</f>
        <v>188.86</v>
      </c>
      <c r="BJ193" s="2">
        <f>ROUND(IF($B193="Annuity",SUMIFS('Annuity Prices'!BM:BM,'Annuity Prices'!$B:$B,$D193,'Annuity Prices'!$E:$E,$G193),IF($B193="RAB Short",SUMIFS('RAB Prices Short'!BM:BM,'RAB Prices Short'!$B:$B,'All Prices combined'!$D193,'RAB Prices Short'!$E:$E,'All Prices combined'!$G193),IF($B193="RAB Long",SUMIFS('RAB Prices Long'!BM:BM,'RAB Prices Long'!$B:$B,'All Prices combined'!$D193,'RAB Prices Long'!$E:$E,'All Prices combined'!$G193)))),2)</f>
        <v>199.68</v>
      </c>
      <c r="BK193" s="2">
        <f>ROUND(IF($B193="Annuity",SUMIFS('Annuity Prices'!BN:BN,'Annuity Prices'!$B:$B,$D193,'Annuity Prices'!$E:$E,$G193),IF($B193="RAB Short",SUMIFS('RAB Prices Short'!BN:BN,'RAB Prices Short'!$B:$B,'All Prices combined'!$D193,'RAB Prices Short'!$E:$E,'All Prices combined'!$G193),IF($B193="RAB Long",SUMIFS('RAB Prices Long'!BN:BN,'RAB Prices Long'!$B:$B,'All Prices combined'!$D193,'RAB Prices Long'!$E:$E,'All Prices combined'!$G193)))),2)</f>
        <v>209.02</v>
      </c>
      <c r="BL193" s="2">
        <f>ROUND(IF($B193="Annuity",SUMIFS('Annuity Prices'!BO:BO,'Annuity Prices'!$B:$B,$D193,'Annuity Prices'!$E:$E,$G193),IF($B193="RAB Short",SUMIFS('RAB Prices Short'!BO:BO,'RAB Prices Short'!$B:$B,'All Prices combined'!$D193,'RAB Prices Short'!$E:$E,'All Prices combined'!$G193),IF($B193="RAB Long",SUMIFS('RAB Prices Long'!BO:BO,'RAB Prices Long'!$B:$B,'All Prices combined'!$D193,'RAB Prices Long'!$E:$E,'All Prices combined'!$G193)))),2)</f>
        <v>214.25</v>
      </c>
      <c r="BM193" s="2">
        <f>ROUND(IF($B193="Annuity",SUMIFS('Annuity Prices'!BP:BP,'Annuity Prices'!$B:$B,$D193,'Annuity Prices'!$E:$E,$G193),IF($B193="RAB Short",SUMIFS('RAB Prices Short'!BP:BP,'RAB Prices Short'!$B:$B,'All Prices combined'!$D193,'RAB Prices Short'!$E:$E,'All Prices combined'!$G193),IF($B193="RAB Long",SUMIFS('RAB Prices Long'!BP:BP,'RAB Prices Long'!$B:$B,'All Prices combined'!$D193,'RAB Prices Long'!$E:$E,'All Prices combined'!$G193)))),2)</f>
        <v>219.61</v>
      </c>
      <c r="BN193" s="2">
        <f>ROUND(IF($B193="Annuity",SUMIFS('Annuity Prices'!BQ:BQ,'Annuity Prices'!$B:$B,$D193,'Annuity Prices'!$E:$E,$G193),IF($B193="RAB Short",SUMIFS('RAB Prices Short'!BQ:BQ,'RAB Prices Short'!$B:$B,'All Prices combined'!$D193,'RAB Prices Short'!$E:$E,'All Prices combined'!$G193),IF($B193="RAB Long",SUMIFS('RAB Prices Long'!BQ:BQ,'RAB Prices Long'!$B:$B,'All Prices combined'!$D193,'RAB Prices Long'!$E:$E,'All Prices combined'!$G193)))),2)</f>
        <v>231.97</v>
      </c>
      <c r="BO193" s="2">
        <f>ROUND(IF($B193="Annuity",SUMIFS('Annuity Prices'!BR:BR,'Annuity Prices'!$B:$B,$D193,'Annuity Prices'!$E:$E,$G193),IF($B193="RAB Short",SUMIFS('RAB Prices Short'!BR:BR,'RAB Prices Short'!$B:$B,'All Prices combined'!$D193,'RAB Prices Short'!$E:$E,'All Prices combined'!$G193),IF($B193="RAB Long",SUMIFS('RAB Prices Long'!BR:BR,'RAB Prices Long'!$B:$B,'All Prices combined'!$D193,'RAB Prices Long'!$E:$E,'All Prices combined'!$G193)))),2)</f>
        <v>242.95</v>
      </c>
      <c r="BP193" s="2">
        <f>ROUND(IF($B193="Annuity",SUMIFS('Annuity Prices'!BS:BS,'Annuity Prices'!$B:$B,$D193,'Annuity Prices'!$E:$E,$G193),IF($B193="RAB Short",SUMIFS('RAB Prices Short'!BS:BS,'RAB Prices Short'!$B:$B,'All Prices combined'!$D193,'RAB Prices Short'!$E:$E,'All Prices combined'!$G193),IF($B193="RAB Long",SUMIFS('RAB Prices Long'!BS:BS,'RAB Prices Long'!$B:$B,'All Prices combined'!$D193,'RAB Prices Long'!$E:$E,'All Prices combined'!$G193)))),2)</f>
        <v>249.03</v>
      </c>
      <c r="BQ193" s="2">
        <f>ROUND(IF($B193="Annuity",SUMIFS('Annuity Prices'!BT:BT,'Annuity Prices'!$B:$B,$D193,'Annuity Prices'!$E:$E,$G193),IF($B193="RAB Short",SUMIFS('RAB Prices Short'!BT:BT,'RAB Prices Short'!$B:$B,'All Prices combined'!$D193,'RAB Prices Short'!$E:$E,'All Prices combined'!$G193),IF($B193="RAB Long",SUMIFS('RAB Prices Long'!BT:BT,'RAB Prices Long'!$B:$B,'All Prices combined'!$D193,'RAB Prices Long'!$E:$E,'All Prices combined'!$G193)))),2)</f>
        <v>255.25</v>
      </c>
      <c r="BR193" s="2">
        <f>ROUND(IF($B193="Annuity",SUMIFS('Annuity Prices'!BU:BU,'Annuity Prices'!$B:$B,$D193,'Annuity Prices'!$E:$E,$G193),IF($B193="RAB Short",SUMIFS('RAB Prices Short'!BU:BU,'RAB Prices Short'!$B:$B,'All Prices combined'!$D193,'RAB Prices Short'!$E:$E,'All Prices combined'!$G193),IF($B193="RAB Long",SUMIFS('RAB Prices Long'!BU:BU,'RAB Prices Long'!$B:$B,'All Prices combined'!$D193,'RAB Prices Long'!$E:$E,'All Prices combined'!$G193)))),2)</f>
        <v>269.32</v>
      </c>
      <c r="BS193" s="2">
        <f>ROUND(IF($B193="Annuity",SUMIFS('Annuity Prices'!BV:BV,'Annuity Prices'!$B:$B,$D193,'Annuity Prices'!$E:$E,$G193),IF($B193="RAB Short",SUMIFS('RAB Prices Short'!BV:BV,'RAB Prices Short'!$B:$B,'All Prices combined'!$D193,'RAB Prices Short'!$E:$E,'All Prices combined'!$G193),IF($B193="RAB Long",SUMIFS('RAB Prices Long'!BV:BV,'RAB Prices Long'!$B:$B,'All Prices combined'!$D193,'RAB Prices Long'!$E:$E,'All Prices combined'!$G193)))),2)</f>
        <v>282.29000000000002</v>
      </c>
      <c r="BT193" s="2">
        <f>ROUND(IF($B193="Annuity",SUMIFS('Annuity Prices'!BW:BW,'Annuity Prices'!$B:$B,$D193,'Annuity Prices'!$E:$E,$G193),IF($B193="RAB Short",SUMIFS('RAB Prices Short'!BW:BW,'RAB Prices Short'!$B:$B,'All Prices combined'!$D193,'RAB Prices Short'!$E:$E,'All Prices combined'!$G193),IF($B193="RAB Long",SUMIFS('RAB Prices Long'!BW:BW,'RAB Prices Long'!$B:$B,'All Prices combined'!$D193,'RAB Prices Long'!$E:$E,'All Prices combined'!$G193)))),2)</f>
        <v>289.35000000000002</v>
      </c>
      <c r="BU193" s="2">
        <f>ROUND(IF($B193="Annuity",SUMIFS('Annuity Prices'!BX:BX,'Annuity Prices'!$B:$B,$D193,'Annuity Prices'!$E:$E,$G193),IF($B193="RAB Short",SUMIFS('RAB Prices Short'!BX:BX,'RAB Prices Short'!$B:$B,'All Prices combined'!$D193,'RAB Prices Short'!$E:$E,'All Prices combined'!$G193),IF($B193="RAB Long",SUMIFS('RAB Prices Long'!BX:BX,'RAB Prices Long'!$B:$B,'All Prices combined'!$D193,'RAB Prices Long'!$E:$E,'All Prices combined'!$G193)))),2)</f>
        <v>296.58</v>
      </c>
    </row>
    <row r="194" spans="2:73" x14ac:dyDescent="0.25">
      <c r="B194" t="s">
        <v>37</v>
      </c>
      <c r="C194" s="1" t="s">
        <v>218</v>
      </c>
      <c r="D194" s="1" t="s">
        <v>219</v>
      </c>
      <c r="E194" s="1" t="s">
        <v>209</v>
      </c>
      <c r="F194" s="1" t="s">
        <v>218</v>
      </c>
      <c r="G194" s="1" t="s">
        <v>201</v>
      </c>
      <c r="H194" s="1"/>
      <c r="I194" s="2">
        <f>ROUND(IF($B194="Annuity",SUMIFS('Annuity Prices'!L:L,'Annuity Prices'!$B:$B,$D194,'Annuity Prices'!$E:$E,$G194),IF($B194="RAB Short",SUMIFS('RAB Prices Short'!L:L,'RAB Prices Short'!$B:$B,'All Prices combined'!$D194,'RAB Prices Short'!$E:$E,'All Prices combined'!$G194),IF($B194="RAB Long",SUMIFS('RAB Prices Long'!L:L,'RAB Prices Long'!$B:$B,'All Prices combined'!$D194,'RAB Prices Long'!$E:$E,'All Prices combined'!$G194)))),2)</f>
        <v>74.91</v>
      </c>
      <c r="J194" s="2">
        <f>ROUND(IF($B194="Annuity",SUMIFS('Annuity Prices'!M:M,'Annuity Prices'!$B:$B,$D194,'Annuity Prices'!$E:$E,$G194),IF($B194="RAB Short",SUMIFS('RAB Prices Short'!M:M,'RAB Prices Short'!$B:$B,'All Prices combined'!$D194,'RAB Prices Short'!$E:$E,'All Prices combined'!$G194),IF($B194="RAB Long",SUMIFS('RAB Prices Long'!M:M,'RAB Prices Long'!$B:$B,'All Prices combined'!$D194,'RAB Prices Long'!$E:$E,'All Prices combined'!$G194)))),2)</f>
        <v>77.06</v>
      </c>
      <c r="K194" s="2">
        <f>ROUND(IF($B194="Annuity",SUMIFS('Annuity Prices'!N:N,'Annuity Prices'!$B:$B,$D194,'Annuity Prices'!$E:$E,$G194),IF($B194="RAB Short",SUMIFS('RAB Prices Short'!N:N,'RAB Prices Short'!$B:$B,'All Prices combined'!$D194,'RAB Prices Short'!$E:$E,'All Prices combined'!$G194),IF($B194="RAB Long",SUMIFS('RAB Prices Long'!N:N,'RAB Prices Long'!$B:$B,'All Prices combined'!$D194,'RAB Prices Long'!$E:$E,'All Prices combined'!$G194)))),2)</f>
        <v>79.28</v>
      </c>
      <c r="L194" s="2">
        <f>ROUND(IF($B194="Annuity",SUMIFS('Annuity Prices'!O:O,'Annuity Prices'!$B:$B,$D194,'Annuity Prices'!$E:$E,$G194),IF($B194="RAB Short",SUMIFS('RAB Prices Short'!O:O,'RAB Prices Short'!$B:$B,'All Prices combined'!$D194,'RAB Prices Short'!$E:$E,'All Prices combined'!$G194),IF($B194="RAB Long",SUMIFS('RAB Prices Long'!O:O,'RAB Prices Long'!$B:$B,'All Prices combined'!$D194,'RAB Prices Long'!$E:$E,'All Prices combined'!$G194)))),2)</f>
        <v>81.55</v>
      </c>
      <c r="M194" s="2">
        <f>ROUND(IF($B194="Annuity",SUMIFS('Annuity Prices'!P:P,'Annuity Prices'!$B:$B,$D194,'Annuity Prices'!$E:$E,$G194),IF($B194="RAB Short",SUMIFS('RAB Prices Short'!P:P,'RAB Prices Short'!$B:$B,'All Prices combined'!$D194,'RAB Prices Short'!$E:$E,'All Prices combined'!$G194),IF($B194="RAB Long",SUMIFS('RAB Prices Long'!P:P,'RAB Prices Long'!$B:$B,'All Prices combined'!$D194,'RAB Prices Long'!$E:$E,'All Prices combined'!$G194)))),2)</f>
        <v>82.61</v>
      </c>
      <c r="N194" s="2">
        <f>ROUND(IF($B194="Annuity",SUMIFS('Annuity Prices'!Q:Q,'Annuity Prices'!$B:$B,$D194,'Annuity Prices'!$E:$E,$G194),IF($B194="RAB Short",SUMIFS('RAB Prices Short'!Q:Q,'RAB Prices Short'!$B:$B,'All Prices combined'!$D194,'RAB Prices Short'!$E:$E,'All Prices combined'!$G194),IF($B194="RAB Long",SUMIFS('RAB Prices Long'!Q:Q,'RAB Prices Long'!$B:$B,'All Prices combined'!$D194,'RAB Prices Long'!$E:$E,'All Prices combined'!$G194)))),2)</f>
        <v>84.67</v>
      </c>
      <c r="O194" s="2">
        <f>ROUND(IF($B194="Annuity",SUMIFS('Annuity Prices'!R:R,'Annuity Prices'!$B:$B,$D194,'Annuity Prices'!$E:$E,$G194),IF($B194="RAB Short",SUMIFS('RAB Prices Short'!R:R,'RAB Prices Short'!$B:$B,'All Prices combined'!$D194,'RAB Prices Short'!$E:$E,'All Prices combined'!$G194),IF($B194="RAB Long",SUMIFS('RAB Prices Long'!R:R,'RAB Prices Long'!$B:$B,'All Prices combined'!$D194,'RAB Prices Long'!$E:$E,'All Prices combined'!$G194)))),2)</f>
        <v>86.79</v>
      </c>
      <c r="P194" s="2">
        <f>ROUND(IF($B194="Annuity",SUMIFS('Annuity Prices'!S:S,'Annuity Prices'!$B:$B,$D194,'Annuity Prices'!$E:$E,$G194),IF($B194="RAB Short",SUMIFS('RAB Prices Short'!S:S,'RAB Prices Short'!$B:$B,'All Prices combined'!$D194,'RAB Prices Short'!$E:$E,'All Prices combined'!$G194),IF($B194="RAB Long",SUMIFS('RAB Prices Long'!S:S,'RAB Prices Long'!$B:$B,'All Prices combined'!$D194,'RAB Prices Long'!$E:$E,'All Prices combined'!$G194)))),2)</f>
        <v>88.95</v>
      </c>
      <c r="Q194" s="2">
        <f>ROUND(IF($B194="Annuity",SUMIFS('Annuity Prices'!T:T,'Annuity Prices'!$B:$B,$D194,'Annuity Prices'!$E:$E,$G194),IF($B194="RAB Short",SUMIFS('RAB Prices Short'!T:T,'RAB Prices Short'!$B:$B,'All Prices combined'!$D194,'RAB Prices Short'!$E:$E,'All Prices combined'!$G194),IF($B194="RAB Long",SUMIFS('RAB Prices Long'!T:T,'RAB Prices Long'!$B:$B,'All Prices combined'!$D194,'RAB Prices Long'!$E:$E,'All Prices combined'!$G194)))),2)</f>
        <v>90.9</v>
      </c>
      <c r="R194" s="2">
        <f>ROUND(IF($B194="Annuity",SUMIFS('Annuity Prices'!U:U,'Annuity Prices'!$B:$B,$D194,'Annuity Prices'!$E:$E,$G194),IF($B194="RAB Short",SUMIFS('RAB Prices Short'!U:U,'RAB Prices Short'!$B:$B,'All Prices combined'!$D194,'RAB Prices Short'!$E:$E,'All Prices combined'!$G194),IF($B194="RAB Long",SUMIFS('RAB Prices Long'!U:U,'RAB Prices Long'!$B:$B,'All Prices combined'!$D194,'RAB Prices Long'!$E:$E,'All Prices combined'!$G194)))),2)</f>
        <v>93.17</v>
      </c>
      <c r="S194" s="2">
        <f>ROUND(IF($B194="Annuity",SUMIFS('Annuity Prices'!V:V,'Annuity Prices'!$B:$B,$D194,'Annuity Prices'!$E:$E,$G194),IF($B194="RAB Short",SUMIFS('RAB Prices Short'!V:V,'RAB Prices Short'!$B:$B,'All Prices combined'!$D194,'RAB Prices Short'!$E:$E,'All Prices combined'!$G194),IF($B194="RAB Long",SUMIFS('RAB Prices Long'!V:V,'RAB Prices Long'!$B:$B,'All Prices combined'!$D194,'RAB Prices Long'!$E:$E,'All Prices combined'!$G194)))),2)</f>
        <v>95.5</v>
      </c>
      <c r="T194" s="2">
        <f>ROUND(IF($B194="Annuity",SUMIFS('Annuity Prices'!W:W,'Annuity Prices'!$B:$B,$D194,'Annuity Prices'!$E:$E,$G194),IF($B194="RAB Short",SUMIFS('RAB Prices Short'!W:W,'RAB Prices Short'!$B:$B,'All Prices combined'!$D194,'RAB Prices Short'!$E:$E,'All Prices combined'!$G194),IF($B194="RAB Long",SUMIFS('RAB Prices Long'!W:W,'RAB Prices Long'!$B:$B,'All Prices combined'!$D194,'RAB Prices Long'!$E:$E,'All Prices combined'!$G194)))),2)</f>
        <v>97.89</v>
      </c>
      <c r="U194" s="2">
        <f>ROUND(IF($B194="Annuity",SUMIFS('Annuity Prices'!X:X,'Annuity Prices'!$B:$B,$D194,'Annuity Prices'!$E:$E,$G194),IF($B194="RAB Short",SUMIFS('RAB Prices Short'!X:X,'RAB Prices Short'!$B:$B,'All Prices combined'!$D194,'RAB Prices Short'!$E:$E,'All Prices combined'!$G194),IF($B194="RAB Long",SUMIFS('RAB Prices Long'!X:X,'RAB Prices Long'!$B:$B,'All Prices combined'!$D194,'RAB Prices Long'!$E:$E,'All Prices combined'!$G194)))),2)</f>
        <v>100.02</v>
      </c>
      <c r="V194" s="2">
        <f>ROUND(IF($B194="Annuity",SUMIFS('Annuity Prices'!Y:Y,'Annuity Prices'!$B:$B,$D194,'Annuity Prices'!$E:$E,$G194),IF($B194="RAB Short",SUMIFS('RAB Prices Short'!Y:Y,'RAB Prices Short'!$B:$B,'All Prices combined'!$D194,'RAB Prices Short'!$E:$E,'All Prices combined'!$G194),IF($B194="RAB Long",SUMIFS('RAB Prices Long'!Y:Y,'RAB Prices Long'!$B:$B,'All Prices combined'!$D194,'RAB Prices Long'!$E:$E,'All Prices combined'!$G194)))),2)</f>
        <v>102.53</v>
      </c>
      <c r="W194" s="2">
        <f>ROUND(IF($B194="Annuity",SUMIFS('Annuity Prices'!Z:Z,'Annuity Prices'!$B:$B,$D194,'Annuity Prices'!$E:$E,$G194),IF($B194="RAB Short",SUMIFS('RAB Prices Short'!Z:Z,'RAB Prices Short'!$B:$B,'All Prices combined'!$D194,'RAB Prices Short'!$E:$E,'All Prices combined'!$G194),IF($B194="RAB Long",SUMIFS('RAB Prices Long'!Z:Z,'RAB Prices Long'!$B:$B,'All Prices combined'!$D194,'RAB Prices Long'!$E:$E,'All Prices combined'!$G194)))),2)</f>
        <v>105.09</v>
      </c>
      <c r="X194" s="2">
        <f>ROUND(IF($B194="Annuity",SUMIFS('Annuity Prices'!AA:AA,'Annuity Prices'!$B:$B,$D194,'Annuity Prices'!$E:$E,$G194),IF($B194="RAB Short",SUMIFS('RAB Prices Short'!AA:AA,'RAB Prices Short'!$B:$B,'All Prices combined'!$D194,'RAB Prices Short'!$E:$E,'All Prices combined'!$G194),IF($B194="RAB Long",SUMIFS('RAB Prices Long'!AA:AA,'RAB Prices Long'!$B:$B,'All Prices combined'!$D194,'RAB Prices Long'!$E:$E,'All Prices combined'!$G194)))),2)</f>
        <v>107.72</v>
      </c>
      <c r="Y194" s="2">
        <f>ROUND(IF($B194="Annuity",SUMIFS('Annuity Prices'!AB:AB,'Annuity Prices'!$B:$B,$D194,'Annuity Prices'!$E:$E,$G194),IF($B194="RAB Short",SUMIFS('RAB Prices Short'!AB:AB,'RAB Prices Short'!$B:$B,'All Prices combined'!$D194,'RAB Prices Short'!$E:$E,'All Prices combined'!$G194),IF($B194="RAB Long",SUMIFS('RAB Prices Long'!AB:AB,'RAB Prices Long'!$B:$B,'All Prices combined'!$D194,'RAB Prices Long'!$E:$E,'All Prices combined'!$G194)))),2)</f>
        <v>110.08</v>
      </c>
      <c r="Z194" s="2">
        <f>ROUND(IF($B194="Annuity",SUMIFS('Annuity Prices'!AC:AC,'Annuity Prices'!$B:$B,$D194,'Annuity Prices'!$E:$E,$G194),IF($B194="RAB Short",SUMIFS('RAB Prices Short'!AC:AC,'RAB Prices Short'!$B:$B,'All Prices combined'!$D194,'RAB Prices Short'!$E:$E,'All Prices combined'!$G194),IF($B194="RAB Long",SUMIFS('RAB Prices Long'!AC:AC,'RAB Prices Long'!$B:$B,'All Prices combined'!$D194,'RAB Prices Long'!$E:$E,'All Prices combined'!$G194)))),2)</f>
        <v>112.83</v>
      </c>
      <c r="AA194" s="2">
        <f>ROUND(IF($B194="Annuity",SUMIFS('Annuity Prices'!AD:AD,'Annuity Prices'!$B:$B,$D194,'Annuity Prices'!$E:$E,$G194),IF($B194="RAB Short",SUMIFS('RAB Prices Short'!AD:AD,'RAB Prices Short'!$B:$B,'All Prices combined'!$D194,'RAB Prices Short'!$E:$E,'All Prices combined'!$G194),IF($B194="RAB Long",SUMIFS('RAB Prices Long'!AD:AD,'RAB Prices Long'!$B:$B,'All Prices combined'!$D194,'RAB Prices Long'!$E:$E,'All Prices combined'!$G194)))),2)</f>
        <v>115.65</v>
      </c>
      <c r="AB194" s="2">
        <f>ROUND(IF($B194="Annuity",SUMIFS('Annuity Prices'!AE:AE,'Annuity Prices'!$B:$B,$D194,'Annuity Prices'!$E:$E,$G194),IF($B194="RAB Short",SUMIFS('RAB Prices Short'!AE:AE,'RAB Prices Short'!$B:$B,'All Prices combined'!$D194,'RAB Prices Short'!$E:$E,'All Prices combined'!$G194),IF($B194="RAB Long",SUMIFS('RAB Prices Long'!AE:AE,'RAB Prices Long'!$B:$B,'All Prices combined'!$D194,'RAB Prices Long'!$E:$E,'All Prices combined'!$G194)))),2)</f>
        <v>118.53</v>
      </c>
      <c r="AC194" s="2">
        <f>ROUND(IF($B194="Annuity",SUMIFS('Annuity Prices'!AF:AF,'Annuity Prices'!$B:$B,$D194,'Annuity Prices'!$E:$E,$G194),IF($B194="RAB Short",SUMIFS('RAB Prices Short'!AF:AF,'RAB Prices Short'!$B:$B,'All Prices combined'!$D194,'RAB Prices Short'!$E:$E,'All Prices combined'!$G194),IF($B194="RAB Long",SUMIFS('RAB Prices Long'!AF:AF,'RAB Prices Long'!$B:$B,'All Prices combined'!$D194,'RAB Prices Long'!$E:$E,'All Prices combined'!$G194)))),2)</f>
        <v>121.14</v>
      </c>
      <c r="AD194" s="2">
        <f>ROUND(IF($B194="Annuity",SUMIFS('Annuity Prices'!AG:AG,'Annuity Prices'!$B:$B,$D194,'Annuity Prices'!$E:$E,$G194),IF($B194="RAB Short",SUMIFS('RAB Prices Short'!AG:AG,'RAB Prices Short'!$B:$B,'All Prices combined'!$D194,'RAB Prices Short'!$E:$E,'All Prices combined'!$G194),IF($B194="RAB Long",SUMIFS('RAB Prices Long'!AG:AG,'RAB Prices Long'!$B:$B,'All Prices combined'!$D194,'RAB Prices Long'!$E:$E,'All Prices combined'!$G194)))),2)</f>
        <v>124.16</v>
      </c>
      <c r="AE194" s="2">
        <f>ROUND(IF($B194="Annuity",SUMIFS('Annuity Prices'!AH:AH,'Annuity Prices'!$B:$B,$D194,'Annuity Prices'!$E:$E,$G194),IF($B194="RAB Short",SUMIFS('RAB Prices Short'!AH:AH,'RAB Prices Short'!$B:$B,'All Prices combined'!$D194,'RAB Prices Short'!$E:$E,'All Prices combined'!$G194),IF($B194="RAB Long",SUMIFS('RAB Prices Long'!AH:AH,'RAB Prices Long'!$B:$B,'All Prices combined'!$D194,'RAB Prices Long'!$E:$E,'All Prices combined'!$G194)))),2)</f>
        <v>127.27</v>
      </c>
      <c r="AF194" s="2">
        <f>ROUND(IF($B194="Annuity",SUMIFS('Annuity Prices'!AI:AI,'Annuity Prices'!$B:$B,$D194,'Annuity Prices'!$E:$E,$G194),IF($B194="RAB Short",SUMIFS('RAB Prices Short'!AI:AI,'RAB Prices Short'!$B:$B,'All Prices combined'!$D194,'RAB Prices Short'!$E:$E,'All Prices combined'!$G194),IF($B194="RAB Long",SUMIFS('RAB Prices Long'!AI:AI,'RAB Prices Long'!$B:$B,'All Prices combined'!$D194,'RAB Prices Long'!$E:$E,'All Prices combined'!$G194)))),2)</f>
        <v>130.44999999999999</v>
      </c>
      <c r="AG194" s="2">
        <f>ROUND(IF($B194="Annuity",SUMIFS('Annuity Prices'!AJ:AJ,'Annuity Prices'!$B:$B,$D194,'Annuity Prices'!$E:$E,$G194),IF($B194="RAB Short",SUMIFS('RAB Prices Short'!AJ:AJ,'RAB Prices Short'!$B:$B,'All Prices combined'!$D194,'RAB Prices Short'!$E:$E,'All Prices combined'!$G194),IF($B194="RAB Long",SUMIFS('RAB Prices Long'!AJ:AJ,'RAB Prices Long'!$B:$B,'All Prices combined'!$D194,'RAB Prices Long'!$E:$E,'All Prices combined'!$G194)))),2)</f>
        <v>133.30000000000001</v>
      </c>
      <c r="AH194" s="2">
        <f>ROUND(IF($B194="Annuity",SUMIFS('Annuity Prices'!AK:AK,'Annuity Prices'!$B:$B,$D194,'Annuity Prices'!$E:$E,$G194),IF($B194="RAB Short",SUMIFS('RAB Prices Short'!AK:AK,'RAB Prices Short'!$B:$B,'All Prices combined'!$D194,'RAB Prices Short'!$E:$E,'All Prices combined'!$G194),IF($B194="RAB Long",SUMIFS('RAB Prices Long'!AK:AK,'RAB Prices Long'!$B:$B,'All Prices combined'!$D194,'RAB Prices Long'!$E:$E,'All Prices combined'!$G194)))),2)</f>
        <v>136.63999999999999</v>
      </c>
      <c r="AI194" s="2">
        <f>ROUND(IF($B194="Annuity",SUMIFS('Annuity Prices'!AL:AL,'Annuity Prices'!$B:$B,$D194,'Annuity Prices'!$E:$E,$G194),IF($B194="RAB Short",SUMIFS('RAB Prices Short'!AL:AL,'RAB Prices Short'!$B:$B,'All Prices combined'!$D194,'RAB Prices Short'!$E:$E,'All Prices combined'!$G194),IF($B194="RAB Long",SUMIFS('RAB Prices Long'!AL:AL,'RAB Prices Long'!$B:$B,'All Prices combined'!$D194,'RAB Prices Long'!$E:$E,'All Prices combined'!$G194)))),2)</f>
        <v>140.05000000000001</v>
      </c>
      <c r="AJ194" s="2">
        <f>ROUND(IF($B194="Annuity",SUMIFS('Annuity Prices'!AM:AM,'Annuity Prices'!$B:$B,$D194,'Annuity Prices'!$E:$E,$G194),IF($B194="RAB Short",SUMIFS('RAB Prices Short'!AM:AM,'RAB Prices Short'!$B:$B,'All Prices combined'!$D194,'RAB Prices Short'!$E:$E,'All Prices combined'!$G194),IF($B194="RAB Long",SUMIFS('RAB Prices Long'!AM:AM,'RAB Prices Long'!$B:$B,'All Prices combined'!$D194,'RAB Prices Long'!$E:$E,'All Prices combined'!$G194)))),2)</f>
        <v>143.55000000000001</v>
      </c>
      <c r="AK194" s="2">
        <f>ROUND(IF($B194="Annuity",SUMIFS('Annuity Prices'!AN:AN,'Annuity Prices'!$B:$B,$D194,'Annuity Prices'!$E:$E,$G194),IF($B194="RAB Short",SUMIFS('RAB Prices Short'!AN:AN,'RAB Prices Short'!$B:$B,'All Prices combined'!$D194,'RAB Prices Short'!$E:$E,'All Prices combined'!$G194),IF($B194="RAB Long",SUMIFS('RAB Prices Long'!AN:AN,'RAB Prices Long'!$B:$B,'All Prices combined'!$D194,'RAB Prices Long'!$E:$E,'All Prices combined'!$G194)))),2)</f>
        <v>146.69999999999999</v>
      </c>
      <c r="AL194" s="2">
        <f>ROUND(IF($B194="Annuity",SUMIFS('Annuity Prices'!AO:AO,'Annuity Prices'!$B:$B,$D194,'Annuity Prices'!$E:$E,$G194),IF($B194="RAB Short",SUMIFS('RAB Prices Short'!AO:AO,'RAB Prices Short'!$B:$B,'All Prices combined'!$D194,'RAB Prices Short'!$E:$E,'All Prices combined'!$G194),IF($B194="RAB Long",SUMIFS('RAB Prices Long'!AO:AO,'RAB Prices Long'!$B:$B,'All Prices combined'!$D194,'RAB Prices Long'!$E:$E,'All Prices combined'!$G194)))),2)</f>
        <v>150.36000000000001</v>
      </c>
      <c r="AM194" s="2">
        <f>ROUND(IF($B194="Annuity",SUMIFS('Annuity Prices'!AP:AP,'Annuity Prices'!$B:$B,$D194,'Annuity Prices'!$E:$E,$G194),IF($B194="RAB Short",SUMIFS('RAB Prices Short'!AP:AP,'RAB Prices Short'!$B:$B,'All Prices combined'!$D194,'RAB Prices Short'!$E:$E,'All Prices combined'!$G194),IF($B194="RAB Long",SUMIFS('RAB Prices Long'!AP:AP,'RAB Prices Long'!$B:$B,'All Prices combined'!$D194,'RAB Prices Long'!$E:$E,'All Prices combined'!$G194)))),2)</f>
        <v>154.12</v>
      </c>
      <c r="AN194" s="2">
        <f>ROUND(IF($B194="Annuity",SUMIFS('Annuity Prices'!AQ:AQ,'Annuity Prices'!$B:$B,$D194,'Annuity Prices'!$E:$E,$G194),IF($B194="RAB Short",SUMIFS('RAB Prices Short'!AQ:AQ,'RAB Prices Short'!$B:$B,'All Prices combined'!$D194,'RAB Prices Short'!$E:$E,'All Prices combined'!$G194),IF($B194="RAB Long",SUMIFS('RAB Prices Long'!AQ:AQ,'RAB Prices Long'!$B:$B,'All Prices combined'!$D194,'RAB Prices Long'!$E:$E,'All Prices combined'!$G194)))),2)</f>
        <v>157.97</v>
      </c>
      <c r="AO194" s="2">
        <f>ROUND(IF($B194="Annuity",SUMIFS('Annuity Prices'!AR:AR,'Annuity Prices'!$B:$B,$D194,'Annuity Prices'!$E:$E,$G194),IF($B194="RAB Short",SUMIFS('RAB Prices Short'!AR:AR,'RAB Prices Short'!$B:$B,'All Prices combined'!$D194,'RAB Prices Short'!$E:$E,'All Prices combined'!$G194),IF($B194="RAB Long",SUMIFS('RAB Prices Long'!AR:AR,'RAB Prices Long'!$B:$B,'All Prices combined'!$D194,'RAB Prices Long'!$E:$E,'All Prices combined'!$G194)))),2)</f>
        <v>56.92</v>
      </c>
      <c r="AP194" s="2">
        <f>ROUND(IF($B194="Annuity",SUMIFS('Annuity Prices'!AS:AS,'Annuity Prices'!$B:$B,$D194,'Annuity Prices'!$E:$E,$G194),IF($B194="RAB Short",SUMIFS('RAB Prices Short'!AS:AS,'RAB Prices Short'!$B:$B,'All Prices combined'!$D194,'RAB Prices Short'!$E:$E,'All Prices combined'!$G194),IF($B194="RAB Long",SUMIFS('RAB Prices Long'!AS:AS,'RAB Prices Long'!$B:$B,'All Prices combined'!$D194,'RAB Prices Long'!$E:$E,'All Prices combined'!$G194)))),2)</f>
        <v>61.17</v>
      </c>
      <c r="AQ194" s="2">
        <f>ROUND(IF($B194="Annuity",SUMIFS('Annuity Prices'!AT:AT,'Annuity Prices'!$B:$B,$D194,'Annuity Prices'!$E:$E,$G194),IF($B194="RAB Short",SUMIFS('RAB Prices Short'!AT:AT,'RAB Prices Short'!$B:$B,'All Prices combined'!$D194,'RAB Prices Short'!$E:$E,'All Prices combined'!$G194),IF($B194="RAB Long",SUMIFS('RAB Prices Long'!AT:AT,'RAB Prices Long'!$B:$B,'All Prices combined'!$D194,'RAB Prices Long'!$E:$E,'All Prices combined'!$G194)))),2)</f>
        <v>65.61</v>
      </c>
      <c r="AR194" s="2">
        <f>ROUND(IF($B194="Annuity",SUMIFS('Annuity Prices'!AU:AU,'Annuity Prices'!$B:$B,$D194,'Annuity Prices'!$E:$E,$G194),IF($B194="RAB Short",SUMIFS('RAB Prices Short'!AU:AU,'RAB Prices Short'!$B:$B,'All Prices combined'!$D194,'RAB Prices Short'!$E:$E,'All Prices combined'!$G194),IF($B194="RAB Long",SUMIFS('RAB Prices Long'!AU:AU,'RAB Prices Long'!$B:$B,'All Prices combined'!$D194,'RAB Prices Long'!$E:$E,'All Prices combined'!$G194)))),2)</f>
        <v>70.260000000000005</v>
      </c>
      <c r="AS194" s="2">
        <f>ROUND(IF($B194="Annuity",SUMIFS('Annuity Prices'!AV:AV,'Annuity Prices'!$B:$B,$D194,'Annuity Prices'!$E:$E,$G194),IF($B194="RAB Short",SUMIFS('RAB Prices Short'!AV:AV,'RAB Prices Short'!$B:$B,'All Prices combined'!$D194,'RAB Prices Short'!$E:$E,'All Prices combined'!$G194),IF($B194="RAB Long",SUMIFS('RAB Prices Long'!AV:AV,'RAB Prices Long'!$B:$B,'All Prices combined'!$D194,'RAB Prices Long'!$E:$E,'All Prices combined'!$G194)))),2)</f>
        <v>75.12</v>
      </c>
      <c r="AT194" s="2">
        <f>ROUND(IF($B194="Annuity",SUMIFS('Annuity Prices'!AW:AW,'Annuity Prices'!$B:$B,$D194,'Annuity Prices'!$E:$E,$G194),IF($B194="RAB Short",SUMIFS('RAB Prices Short'!AW:AW,'RAB Prices Short'!$B:$B,'All Prices combined'!$D194,'RAB Prices Short'!$E:$E,'All Prices combined'!$G194),IF($B194="RAB Long",SUMIFS('RAB Prices Long'!AW:AW,'RAB Prices Long'!$B:$B,'All Prices combined'!$D194,'RAB Prices Long'!$E:$E,'All Prices combined'!$G194)))),2)</f>
        <v>80.2</v>
      </c>
      <c r="AU194" s="2">
        <f>ROUND(IF($B194="Annuity",SUMIFS('Annuity Prices'!AX:AX,'Annuity Prices'!$B:$B,$D194,'Annuity Prices'!$E:$E,$G194),IF($B194="RAB Short",SUMIFS('RAB Prices Short'!AX:AX,'RAB Prices Short'!$B:$B,'All Prices combined'!$D194,'RAB Prices Short'!$E:$E,'All Prices combined'!$G194),IF($B194="RAB Long",SUMIFS('RAB Prices Long'!AX:AX,'RAB Prices Long'!$B:$B,'All Prices combined'!$D194,'RAB Prices Long'!$E:$E,'All Prices combined'!$G194)))),2)</f>
        <v>84.67</v>
      </c>
      <c r="AV194" s="2">
        <f>ROUND(IF($B194="Annuity",SUMIFS('Annuity Prices'!AY:AY,'Annuity Prices'!$B:$B,$D194,'Annuity Prices'!$E:$E,$G194),IF($B194="RAB Short",SUMIFS('RAB Prices Short'!AY:AY,'RAB Prices Short'!$B:$B,'All Prices combined'!$D194,'RAB Prices Short'!$E:$E,'All Prices combined'!$G194),IF($B194="RAB Long",SUMIFS('RAB Prices Long'!AY:AY,'RAB Prices Long'!$B:$B,'All Prices combined'!$D194,'RAB Prices Long'!$E:$E,'All Prices combined'!$G194)))),2)</f>
        <v>86.79</v>
      </c>
      <c r="AW194" s="2">
        <f>ROUND(IF($B194="Annuity",SUMIFS('Annuity Prices'!AZ:AZ,'Annuity Prices'!$B:$B,$D194,'Annuity Prices'!$E:$E,$G194),IF($B194="RAB Short",SUMIFS('RAB Prices Short'!AZ:AZ,'RAB Prices Short'!$B:$B,'All Prices combined'!$D194,'RAB Prices Short'!$E:$E,'All Prices combined'!$G194),IF($B194="RAB Long",SUMIFS('RAB Prices Long'!AZ:AZ,'RAB Prices Long'!$B:$B,'All Prices combined'!$D194,'RAB Prices Long'!$E:$E,'All Prices combined'!$G194)))),2)</f>
        <v>88.95</v>
      </c>
      <c r="AX194" s="2">
        <f>ROUND(IF($B194="Annuity",SUMIFS('Annuity Prices'!BA:BA,'Annuity Prices'!$B:$B,$D194,'Annuity Prices'!$E:$E,$G194),IF($B194="RAB Short",SUMIFS('RAB Prices Short'!BA:BA,'RAB Prices Short'!$B:$B,'All Prices combined'!$D194,'RAB Prices Short'!$E:$E,'All Prices combined'!$G194),IF($B194="RAB Long",SUMIFS('RAB Prices Long'!BA:BA,'RAB Prices Long'!$B:$B,'All Prices combined'!$D194,'RAB Prices Long'!$E:$E,'All Prices combined'!$G194)))),2)</f>
        <v>90.9</v>
      </c>
      <c r="AY194" s="2">
        <f>ROUND(IF($B194="Annuity",SUMIFS('Annuity Prices'!BB:BB,'Annuity Prices'!$B:$B,$D194,'Annuity Prices'!$E:$E,$G194),IF($B194="RAB Short",SUMIFS('RAB Prices Short'!BB:BB,'RAB Prices Short'!$B:$B,'All Prices combined'!$D194,'RAB Prices Short'!$E:$E,'All Prices combined'!$G194),IF($B194="RAB Long",SUMIFS('RAB Prices Long'!BB:BB,'RAB Prices Long'!$B:$B,'All Prices combined'!$D194,'RAB Prices Long'!$E:$E,'All Prices combined'!$G194)))),2)</f>
        <v>93.17</v>
      </c>
      <c r="AZ194" s="2">
        <f>ROUND(IF($B194="Annuity",SUMIFS('Annuity Prices'!BC:BC,'Annuity Prices'!$B:$B,$D194,'Annuity Prices'!$E:$E,$G194),IF($B194="RAB Short",SUMIFS('RAB Prices Short'!BC:BC,'RAB Prices Short'!$B:$B,'All Prices combined'!$D194,'RAB Prices Short'!$E:$E,'All Prices combined'!$G194),IF($B194="RAB Long",SUMIFS('RAB Prices Long'!BC:BC,'RAB Prices Long'!$B:$B,'All Prices combined'!$D194,'RAB Prices Long'!$E:$E,'All Prices combined'!$G194)))),2)</f>
        <v>95.5</v>
      </c>
      <c r="BA194" s="2">
        <f>ROUND(IF($B194="Annuity",SUMIFS('Annuity Prices'!BD:BD,'Annuity Prices'!$B:$B,$D194,'Annuity Prices'!$E:$E,$G194),IF($B194="RAB Short",SUMIFS('RAB Prices Short'!BD:BD,'RAB Prices Short'!$B:$B,'All Prices combined'!$D194,'RAB Prices Short'!$E:$E,'All Prices combined'!$G194),IF($B194="RAB Long",SUMIFS('RAB Prices Long'!BD:BD,'RAB Prices Long'!$B:$B,'All Prices combined'!$D194,'RAB Prices Long'!$E:$E,'All Prices combined'!$G194)))),2)</f>
        <v>97.89</v>
      </c>
      <c r="BB194" s="2">
        <f>ROUND(IF($B194="Annuity",SUMIFS('Annuity Prices'!BE:BE,'Annuity Prices'!$B:$B,$D194,'Annuity Prices'!$E:$E,$G194),IF($B194="RAB Short",SUMIFS('RAB Prices Short'!BE:BE,'RAB Prices Short'!$B:$B,'All Prices combined'!$D194,'RAB Prices Short'!$E:$E,'All Prices combined'!$G194),IF($B194="RAB Long",SUMIFS('RAB Prices Long'!BE:BE,'RAB Prices Long'!$B:$B,'All Prices combined'!$D194,'RAB Prices Long'!$E:$E,'All Prices combined'!$G194)))),2)</f>
        <v>100.02</v>
      </c>
      <c r="BC194" s="2">
        <f>ROUND(IF($B194="Annuity",SUMIFS('Annuity Prices'!BF:BF,'Annuity Prices'!$B:$B,$D194,'Annuity Prices'!$E:$E,$G194),IF($B194="RAB Short",SUMIFS('RAB Prices Short'!BF:BF,'RAB Prices Short'!$B:$B,'All Prices combined'!$D194,'RAB Prices Short'!$E:$E,'All Prices combined'!$G194),IF($B194="RAB Long",SUMIFS('RAB Prices Long'!BF:BF,'RAB Prices Long'!$B:$B,'All Prices combined'!$D194,'RAB Prices Long'!$E:$E,'All Prices combined'!$G194)))),2)</f>
        <v>102.53</v>
      </c>
      <c r="BD194" s="2">
        <f>ROUND(IF($B194="Annuity",SUMIFS('Annuity Prices'!BG:BG,'Annuity Prices'!$B:$B,$D194,'Annuity Prices'!$E:$E,$G194),IF($B194="RAB Short",SUMIFS('RAB Prices Short'!BG:BG,'RAB Prices Short'!$B:$B,'All Prices combined'!$D194,'RAB Prices Short'!$E:$E,'All Prices combined'!$G194),IF($B194="RAB Long",SUMIFS('RAB Prices Long'!BG:BG,'RAB Prices Long'!$B:$B,'All Prices combined'!$D194,'RAB Prices Long'!$E:$E,'All Prices combined'!$G194)))),2)</f>
        <v>105.09</v>
      </c>
      <c r="BE194" s="2">
        <f>ROUND(IF($B194="Annuity",SUMIFS('Annuity Prices'!BH:BH,'Annuity Prices'!$B:$B,$D194,'Annuity Prices'!$E:$E,$G194),IF($B194="RAB Short",SUMIFS('RAB Prices Short'!BH:BH,'RAB Prices Short'!$B:$B,'All Prices combined'!$D194,'RAB Prices Short'!$E:$E,'All Prices combined'!$G194),IF($B194="RAB Long",SUMIFS('RAB Prices Long'!BH:BH,'RAB Prices Long'!$B:$B,'All Prices combined'!$D194,'RAB Prices Long'!$E:$E,'All Prices combined'!$G194)))),2)</f>
        <v>107.72</v>
      </c>
      <c r="BF194" s="2">
        <f>ROUND(IF($B194="Annuity",SUMIFS('Annuity Prices'!BI:BI,'Annuity Prices'!$B:$B,$D194,'Annuity Prices'!$E:$E,$G194),IF($B194="RAB Short",SUMIFS('RAB Prices Short'!BI:BI,'RAB Prices Short'!$B:$B,'All Prices combined'!$D194,'RAB Prices Short'!$E:$E,'All Prices combined'!$G194),IF($B194="RAB Long",SUMIFS('RAB Prices Long'!BI:BI,'RAB Prices Long'!$B:$B,'All Prices combined'!$D194,'RAB Prices Long'!$E:$E,'All Prices combined'!$G194)))),2)</f>
        <v>110.08</v>
      </c>
      <c r="BG194" s="2">
        <f>ROUND(IF($B194="Annuity",SUMIFS('Annuity Prices'!BJ:BJ,'Annuity Prices'!$B:$B,$D194,'Annuity Prices'!$E:$E,$G194),IF($B194="RAB Short",SUMIFS('RAB Prices Short'!BJ:BJ,'RAB Prices Short'!$B:$B,'All Prices combined'!$D194,'RAB Prices Short'!$E:$E,'All Prices combined'!$G194),IF($B194="RAB Long",SUMIFS('RAB Prices Long'!BJ:BJ,'RAB Prices Long'!$B:$B,'All Prices combined'!$D194,'RAB Prices Long'!$E:$E,'All Prices combined'!$G194)))),2)</f>
        <v>112.83</v>
      </c>
      <c r="BH194" s="2">
        <f>ROUND(IF($B194="Annuity",SUMIFS('Annuity Prices'!BK:BK,'Annuity Prices'!$B:$B,$D194,'Annuity Prices'!$E:$E,$G194),IF($B194="RAB Short",SUMIFS('RAB Prices Short'!BK:BK,'RAB Prices Short'!$B:$B,'All Prices combined'!$D194,'RAB Prices Short'!$E:$E,'All Prices combined'!$G194),IF($B194="RAB Long",SUMIFS('RAB Prices Long'!BK:BK,'RAB Prices Long'!$B:$B,'All Prices combined'!$D194,'RAB Prices Long'!$E:$E,'All Prices combined'!$G194)))),2)</f>
        <v>115.65</v>
      </c>
      <c r="BI194" s="2">
        <f>ROUND(IF($B194="Annuity",SUMIFS('Annuity Prices'!BL:BL,'Annuity Prices'!$B:$B,$D194,'Annuity Prices'!$E:$E,$G194),IF($B194="RAB Short",SUMIFS('RAB Prices Short'!BL:BL,'RAB Prices Short'!$B:$B,'All Prices combined'!$D194,'RAB Prices Short'!$E:$E,'All Prices combined'!$G194),IF($B194="RAB Long",SUMIFS('RAB Prices Long'!BL:BL,'RAB Prices Long'!$B:$B,'All Prices combined'!$D194,'RAB Prices Long'!$E:$E,'All Prices combined'!$G194)))),2)</f>
        <v>118.53</v>
      </c>
      <c r="BJ194" s="2">
        <f>ROUND(IF($B194="Annuity",SUMIFS('Annuity Prices'!BM:BM,'Annuity Prices'!$B:$B,$D194,'Annuity Prices'!$E:$E,$G194),IF($B194="RAB Short",SUMIFS('RAB Prices Short'!BM:BM,'RAB Prices Short'!$B:$B,'All Prices combined'!$D194,'RAB Prices Short'!$E:$E,'All Prices combined'!$G194),IF($B194="RAB Long",SUMIFS('RAB Prices Long'!BM:BM,'RAB Prices Long'!$B:$B,'All Prices combined'!$D194,'RAB Prices Long'!$E:$E,'All Prices combined'!$G194)))),2)</f>
        <v>121.14</v>
      </c>
      <c r="BK194" s="2">
        <f>ROUND(IF($B194="Annuity",SUMIFS('Annuity Prices'!BN:BN,'Annuity Prices'!$B:$B,$D194,'Annuity Prices'!$E:$E,$G194),IF($B194="RAB Short",SUMIFS('RAB Prices Short'!BN:BN,'RAB Prices Short'!$B:$B,'All Prices combined'!$D194,'RAB Prices Short'!$E:$E,'All Prices combined'!$G194),IF($B194="RAB Long",SUMIFS('RAB Prices Long'!BN:BN,'RAB Prices Long'!$B:$B,'All Prices combined'!$D194,'RAB Prices Long'!$E:$E,'All Prices combined'!$G194)))),2)</f>
        <v>124.16</v>
      </c>
      <c r="BL194" s="2">
        <f>ROUND(IF($B194="Annuity",SUMIFS('Annuity Prices'!BO:BO,'Annuity Prices'!$B:$B,$D194,'Annuity Prices'!$E:$E,$G194),IF($B194="RAB Short",SUMIFS('RAB Prices Short'!BO:BO,'RAB Prices Short'!$B:$B,'All Prices combined'!$D194,'RAB Prices Short'!$E:$E,'All Prices combined'!$G194),IF($B194="RAB Long",SUMIFS('RAB Prices Long'!BO:BO,'RAB Prices Long'!$B:$B,'All Prices combined'!$D194,'RAB Prices Long'!$E:$E,'All Prices combined'!$G194)))),2)</f>
        <v>127.27</v>
      </c>
      <c r="BM194" s="2">
        <f>ROUND(IF($B194="Annuity",SUMIFS('Annuity Prices'!BP:BP,'Annuity Prices'!$B:$B,$D194,'Annuity Prices'!$E:$E,$G194),IF($B194="RAB Short",SUMIFS('RAB Prices Short'!BP:BP,'RAB Prices Short'!$B:$B,'All Prices combined'!$D194,'RAB Prices Short'!$E:$E,'All Prices combined'!$G194),IF($B194="RAB Long",SUMIFS('RAB Prices Long'!BP:BP,'RAB Prices Long'!$B:$B,'All Prices combined'!$D194,'RAB Prices Long'!$E:$E,'All Prices combined'!$G194)))),2)</f>
        <v>130.44999999999999</v>
      </c>
      <c r="BN194" s="2">
        <f>ROUND(IF($B194="Annuity",SUMIFS('Annuity Prices'!BQ:BQ,'Annuity Prices'!$B:$B,$D194,'Annuity Prices'!$E:$E,$G194),IF($B194="RAB Short",SUMIFS('RAB Prices Short'!BQ:BQ,'RAB Prices Short'!$B:$B,'All Prices combined'!$D194,'RAB Prices Short'!$E:$E,'All Prices combined'!$G194),IF($B194="RAB Long",SUMIFS('RAB Prices Long'!BQ:BQ,'RAB Prices Long'!$B:$B,'All Prices combined'!$D194,'RAB Prices Long'!$E:$E,'All Prices combined'!$G194)))),2)</f>
        <v>133.30000000000001</v>
      </c>
      <c r="BO194" s="2">
        <f>ROUND(IF($B194="Annuity",SUMIFS('Annuity Prices'!BR:BR,'Annuity Prices'!$B:$B,$D194,'Annuity Prices'!$E:$E,$G194),IF($B194="RAB Short",SUMIFS('RAB Prices Short'!BR:BR,'RAB Prices Short'!$B:$B,'All Prices combined'!$D194,'RAB Prices Short'!$E:$E,'All Prices combined'!$G194),IF($B194="RAB Long",SUMIFS('RAB Prices Long'!BR:BR,'RAB Prices Long'!$B:$B,'All Prices combined'!$D194,'RAB Prices Long'!$E:$E,'All Prices combined'!$G194)))),2)</f>
        <v>136.63999999999999</v>
      </c>
      <c r="BP194" s="2">
        <f>ROUND(IF($B194="Annuity",SUMIFS('Annuity Prices'!BS:BS,'Annuity Prices'!$B:$B,$D194,'Annuity Prices'!$E:$E,$G194),IF($B194="RAB Short",SUMIFS('RAB Prices Short'!BS:BS,'RAB Prices Short'!$B:$B,'All Prices combined'!$D194,'RAB Prices Short'!$E:$E,'All Prices combined'!$G194),IF($B194="RAB Long",SUMIFS('RAB Prices Long'!BS:BS,'RAB Prices Long'!$B:$B,'All Prices combined'!$D194,'RAB Prices Long'!$E:$E,'All Prices combined'!$G194)))),2)</f>
        <v>140.05000000000001</v>
      </c>
      <c r="BQ194" s="2">
        <f>ROUND(IF($B194="Annuity",SUMIFS('Annuity Prices'!BT:BT,'Annuity Prices'!$B:$B,$D194,'Annuity Prices'!$E:$E,$G194),IF($B194="RAB Short",SUMIFS('RAB Prices Short'!BT:BT,'RAB Prices Short'!$B:$B,'All Prices combined'!$D194,'RAB Prices Short'!$E:$E,'All Prices combined'!$G194),IF($B194="RAB Long",SUMIFS('RAB Prices Long'!BT:BT,'RAB Prices Long'!$B:$B,'All Prices combined'!$D194,'RAB Prices Long'!$E:$E,'All Prices combined'!$G194)))),2)</f>
        <v>143.55000000000001</v>
      </c>
      <c r="BR194" s="2">
        <f>ROUND(IF($B194="Annuity",SUMIFS('Annuity Prices'!BU:BU,'Annuity Prices'!$B:$B,$D194,'Annuity Prices'!$E:$E,$G194),IF($B194="RAB Short",SUMIFS('RAB Prices Short'!BU:BU,'RAB Prices Short'!$B:$B,'All Prices combined'!$D194,'RAB Prices Short'!$E:$E,'All Prices combined'!$G194),IF($B194="RAB Long",SUMIFS('RAB Prices Long'!BU:BU,'RAB Prices Long'!$B:$B,'All Prices combined'!$D194,'RAB Prices Long'!$E:$E,'All Prices combined'!$G194)))),2)</f>
        <v>146.69999999999999</v>
      </c>
      <c r="BS194" s="2">
        <f>ROUND(IF($B194="Annuity",SUMIFS('Annuity Prices'!BV:BV,'Annuity Prices'!$B:$B,$D194,'Annuity Prices'!$E:$E,$G194),IF($B194="RAB Short",SUMIFS('RAB Prices Short'!BV:BV,'RAB Prices Short'!$B:$B,'All Prices combined'!$D194,'RAB Prices Short'!$E:$E,'All Prices combined'!$G194),IF($B194="RAB Long",SUMIFS('RAB Prices Long'!BV:BV,'RAB Prices Long'!$B:$B,'All Prices combined'!$D194,'RAB Prices Long'!$E:$E,'All Prices combined'!$G194)))),2)</f>
        <v>150.36000000000001</v>
      </c>
      <c r="BT194" s="2">
        <f>ROUND(IF($B194="Annuity",SUMIFS('Annuity Prices'!BW:BW,'Annuity Prices'!$B:$B,$D194,'Annuity Prices'!$E:$E,$G194),IF($B194="RAB Short",SUMIFS('RAB Prices Short'!BW:BW,'RAB Prices Short'!$B:$B,'All Prices combined'!$D194,'RAB Prices Short'!$E:$E,'All Prices combined'!$G194),IF($B194="RAB Long",SUMIFS('RAB Prices Long'!BW:BW,'RAB Prices Long'!$B:$B,'All Prices combined'!$D194,'RAB Prices Long'!$E:$E,'All Prices combined'!$G194)))),2)</f>
        <v>154.12</v>
      </c>
      <c r="BU194" s="2">
        <f>ROUND(IF($B194="Annuity",SUMIFS('Annuity Prices'!BX:BX,'Annuity Prices'!$B:$B,$D194,'Annuity Prices'!$E:$E,$G194),IF($B194="RAB Short",SUMIFS('RAB Prices Short'!BX:BX,'RAB Prices Short'!$B:$B,'All Prices combined'!$D194,'RAB Prices Short'!$E:$E,'All Prices combined'!$G194),IF($B194="RAB Long",SUMIFS('RAB Prices Long'!BX:BX,'RAB Prices Long'!$B:$B,'All Prices combined'!$D194,'RAB Prices Long'!$E:$E,'All Prices combined'!$G194)))),2)</f>
        <v>157.97</v>
      </c>
    </row>
    <row r="195" spans="2:73" x14ac:dyDescent="0.25">
      <c r="B195" t="s">
        <v>37</v>
      </c>
      <c r="C195" s="1" t="s">
        <v>218</v>
      </c>
      <c r="D195" s="1" t="s">
        <v>219</v>
      </c>
      <c r="E195" s="1" t="s">
        <v>209</v>
      </c>
      <c r="F195" s="1" t="s">
        <v>218</v>
      </c>
      <c r="G195" s="1" t="s">
        <v>202</v>
      </c>
      <c r="H195" s="1"/>
      <c r="I195" s="2">
        <f>ROUND(IF($B195="Annuity",SUMIFS('Annuity Prices'!L:L,'Annuity Prices'!$B:$B,$D195,'Annuity Prices'!$E:$E,$G195),IF($B195="RAB Short",SUMIFS('RAB Prices Short'!L:L,'RAB Prices Short'!$B:$B,'All Prices combined'!$D195,'RAB Prices Short'!$E:$E,'All Prices combined'!$G195),IF($B195="RAB Long",SUMIFS('RAB Prices Long'!L:L,'RAB Prices Long'!$B:$B,'All Prices combined'!$D195,'RAB Prices Long'!$E:$E,'All Prices combined'!$G195)))),2)</f>
        <v>95.73</v>
      </c>
      <c r="J195" s="2">
        <f>ROUND(IF($B195="Annuity",SUMIFS('Annuity Prices'!M:M,'Annuity Prices'!$B:$B,$D195,'Annuity Prices'!$E:$E,$G195),IF($B195="RAB Short",SUMIFS('RAB Prices Short'!M:M,'RAB Prices Short'!$B:$B,'All Prices combined'!$D195,'RAB Prices Short'!$E:$E,'All Prices combined'!$G195),IF($B195="RAB Long",SUMIFS('RAB Prices Long'!M:M,'RAB Prices Long'!$B:$B,'All Prices combined'!$D195,'RAB Prices Long'!$E:$E,'All Prices combined'!$G195)))),2)</f>
        <v>98.48</v>
      </c>
      <c r="K195" s="2">
        <f>ROUND(IF($B195="Annuity",SUMIFS('Annuity Prices'!N:N,'Annuity Prices'!$B:$B,$D195,'Annuity Prices'!$E:$E,$G195),IF($B195="RAB Short",SUMIFS('RAB Prices Short'!N:N,'RAB Prices Short'!$B:$B,'All Prices combined'!$D195,'RAB Prices Short'!$E:$E,'All Prices combined'!$G195),IF($B195="RAB Long",SUMIFS('RAB Prices Long'!N:N,'RAB Prices Long'!$B:$B,'All Prices combined'!$D195,'RAB Prices Long'!$E:$E,'All Prices combined'!$G195)))),2)</f>
        <v>101.31</v>
      </c>
      <c r="L195" s="2">
        <f>ROUND(IF($B195="Annuity",SUMIFS('Annuity Prices'!O:O,'Annuity Prices'!$B:$B,$D195,'Annuity Prices'!$E:$E,$G195),IF($B195="RAB Short",SUMIFS('RAB Prices Short'!O:O,'RAB Prices Short'!$B:$B,'All Prices combined'!$D195,'RAB Prices Short'!$E:$E,'All Prices combined'!$G195),IF($B195="RAB Long",SUMIFS('RAB Prices Long'!O:O,'RAB Prices Long'!$B:$B,'All Prices combined'!$D195,'RAB Prices Long'!$E:$E,'All Prices combined'!$G195)))),2)</f>
        <v>104.22</v>
      </c>
      <c r="M195" s="2">
        <f>ROUND(IF($B195="Annuity",SUMIFS('Annuity Prices'!P:P,'Annuity Prices'!$B:$B,$D195,'Annuity Prices'!$E:$E,$G195),IF($B195="RAB Short",SUMIFS('RAB Prices Short'!P:P,'RAB Prices Short'!$B:$B,'All Prices combined'!$D195,'RAB Prices Short'!$E:$E,'All Prices combined'!$G195),IF($B195="RAB Long",SUMIFS('RAB Prices Long'!P:P,'RAB Prices Long'!$B:$B,'All Prices combined'!$D195,'RAB Prices Long'!$E:$E,'All Prices combined'!$G195)))),2)</f>
        <v>111.94</v>
      </c>
      <c r="N195" s="2">
        <f>ROUND(IF($B195="Annuity",SUMIFS('Annuity Prices'!Q:Q,'Annuity Prices'!$B:$B,$D195,'Annuity Prices'!$E:$E,$G195),IF($B195="RAB Short",SUMIFS('RAB Prices Short'!Q:Q,'RAB Prices Short'!$B:$B,'All Prices combined'!$D195,'RAB Prices Short'!$E:$E,'All Prices combined'!$G195),IF($B195="RAB Long",SUMIFS('RAB Prices Long'!Q:Q,'RAB Prices Long'!$B:$B,'All Prices combined'!$D195,'RAB Prices Long'!$E:$E,'All Prices combined'!$G195)))),2)</f>
        <v>114.73</v>
      </c>
      <c r="O195" s="2">
        <f>ROUND(IF($B195="Annuity",SUMIFS('Annuity Prices'!R:R,'Annuity Prices'!$B:$B,$D195,'Annuity Prices'!$E:$E,$G195),IF($B195="RAB Short",SUMIFS('RAB Prices Short'!R:R,'RAB Prices Short'!$B:$B,'All Prices combined'!$D195,'RAB Prices Short'!$E:$E,'All Prices combined'!$G195),IF($B195="RAB Long",SUMIFS('RAB Prices Long'!R:R,'RAB Prices Long'!$B:$B,'All Prices combined'!$D195,'RAB Prices Long'!$E:$E,'All Prices combined'!$G195)))),2)</f>
        <v>117.6</v>
      </c>
      <c r="P195" s="2">
        <f>ROUND(IF($B195="Annuity",SUMIFS('Annuity Prices'!S:S,'Annuity Prices'!$B:$B,$D195,'Annuity Prices'!$E:$E,$G195),IF($B195="RAB Short",SUMIFS('RAB Prices Short'!S:S,'RAB Prices Short'!$B:$B,'All Prices combined'!$D195,'RAB Prices Short'!$E:$E,'All Prices combined'!$G195),IF($B195="RAB Long",SUMIFS('RAB Prices Long'!S:S,'RAB Prices Long'!$B:$B,'All Prices combined'!$D195,'RAB Prices Long'!$E:$E,'All Prices combined'!$G195)))),2)</f>
        <v>120.54</v>
      </c>
      <c r="Q195" s="2">
        <f>ROUND(IF($B195="Annuity",SUMIFS('Annuity Prices'!T:T,'Annuity Prices'!$B:$B,$D195,'Annuity Prices'!$E:$E,$G195),IF($B195="RAB Short",SUMIFS('RAB Prices Short'!T:T,'RAB Prices Short'!$B:$B,'All Prices combined'!$D195,'RAB Prices Short'!$E:$E,'All Prices combined'!$G195),IF($B195="RAB Long",SUMIFS('RAB Prices Long'!T:T,'RAB Prices Long'!$B:$B,'All Prices combined'!$D195,'RAB Prices Long'!$E:$E,'All Prices combined'!$G195)))),2)</f>
        <v>130.28</v>
      </c>
      <c r="R195" s="2">
        <f>ROUND(IF($B195="Annuity",SUMIFS('Annuity Prices'!U:U,'Annuity Prices'!$B:$B,$D195,'Annuity Prices'!$E:$E,$G195),IF($B195="RAB Short",SUMIFS('RAB Prices Short'!U:U,'RAB Prices Short'!$B:$B,'All Prices combined'!$D195,'RAB Prices Short'!$E:$E,'All Prices combined'!$G195),IF($B195="RAB Long",SUMIFS('RAB Prices Long'!U:U,'RAB Prices Long'!$B:$B,'All Prices combined'!$D195,'RAB Prices Long'!$E:$E,'All Prices combined'!$G195)))),2)</f>
        <v>133.53</v>
      </c>
      <c r="S195" s="2">
        <f>ROUND(IF($B195="Annuity",SUMIFS('Annuity Prices'!V:V,'Annuity Prices'!$B:$B,$D195,'Annuity Prices'!$E:$E,$G195),IF($B195="RAB Short",SUMIFS('RAB Prices Short'!V:V,'RAB Prices Short'!$B:$B,'All Prices combined'!$D195,'RAB Prices Short'!$E:$E,'All Prices combined'!$G195),IF($B195="RAB Long",SUMIFS('RAB Prices Long'!V:V,'RAB Prices Long'!$B:$B,'All Prices combined'!$D195,'RAB Prices Long'!$E:$E,'All Prices combined'!$G195)))),2)</f>
        <v>136.87</v>
      </c>
      <c r="T195" s="2">
        <f>ROUND(IF($B195="Annuity",SUMIFS('Annuity Prices'!W:W,'Annuity Prices'!$B:$B,$D195,'Annuity Prices'!$E:$E,$G195),IF($B195="RAB Short",SUMIFS('RAB Prices Short'!W:W,'RAB Prices Short'!$B:$B,'All Prices combined'!$D195,'RAB Prices Short'!$E:$E,'All Prices combined'!$G195),IF($B195="RAB Long",SUMIFS('RAB Prices Long'!W:W,'RAB Prices Long'!$B:$B,'All Prices combined'!$D195,'RAB Prices Long'!$E:$E,'All Prices combined'!$G195)))),2)</f>
        <v>140.30000000000001</v>
      </c>
      <c r="U195" s="2">
        <f>ROUND(IF($B195="Annuity",SUMIFS('Annuity Prices'!X:X,'Annuity Prices'!$B:$B,$D195,'Annuity Prices'!$E:$E,$G195),IF($B195="RAB Short",SUMIFS('RAB Prices Short'!X:X,'RAB Prices Short'!$B:$B,'All Prices combined'!$D195,'RAB Prices Short'!$E:$E,'All Prices combined'!$G195),IF($B195="RAB Long",SUMIFS('RAB Prices Long'!X:X,'RAB Prices Long'!$B:$B,'All Prices combined'!$D195,'RAB Prices Long'!$E:$E,'All Prices combined'!$G195)))),2)</f>
        <v>151.56</v>
      </c>
      <c r="V195" s="2">
        <f>ROUND(IF($B195="Annuity",SUMIFS('Annuity Prices'!Y:Y,'Annuity Prices'!$B:$B,$D195,'Annuity Prices'!$E:$E,$G195),IF($B195="RAB Short",SUMIFS('RAB Prices Short'!Y:Y,'RAB Prices Short'!$B:$B,'All Prices combined'!$D195,'RAB Prices Short'!$E:$E,'All Prices combined'!$G195),IF($B195="RAB Long",SUMIFS('RAB Prices Long'!Y:Y,'RAB Prices Long'!$B:$B,'All Prices combined'!$D195,'RAB Prices Long'!$E:$E,'All Prices combined'!$G195)))),2)</f>
        <v>155.35</v>
      </c>
      <c r="W195" s="2">
        <f>ROUND(IF($B195="Annuity",SUMIFS('Annuity Prices'!Z:Z,'Annuity Prices'!$B:$B,$D195,'Annuity Prices'!$E:$E,$G195),IF($B195="RAB Short",SUMIFS('RAB Prices Short'!Z:Z,'RAB Prices Short'!$B:$B,'All Prices combined'!$D195,'RAB Prices Short'!$E:$E,'All Prices combined'!$G195),IF($B195="RAB Long",SUMIFS('RAB Prices Long'!Z:Z,'RAB Prices Long'!$B:$B,'All Prices combined'!$D195,'RAB Prices Long'!$E:$E,'All Prices combined'!$G195)))),2)</f>
        <v>159.22999999999999</v>
      </c>
      <c r="X195" s="2">
        <f>ROUND(IF($B195="Annuity",SUMIFS('Annuity Prices'!AA:AA,'Annuity Prices'!$B:$B,$D195,'Annuity Prices'!$E:$E,$G195),IF($B195="RAB Short",SUMIFS('RAB Prices Short'!AA:AA,'RAB Prices Short'!$B:$B,'All Prices combined'!$D195,'RAB Prices Short'!$E:$E,'All Prices combined'!$G195),IF($B195="RAB Long",SUMIFS('RAB Prices Long'!AA:AA,'RAB Prices Long'!$B:$B,'All Prices combined'!$D195,'RAB Prices Long'!$E:$E,'All Prices combined'!$G195)))),2)</f>
        <v>163.22</v>
      </c>
      <c r="Y195" s="2">
        <f>ROUND(IF($B195="Annuity",SUMIFS('Annuity Prices'!AB:AB,'Annuity Prices'!$B:$B,$D195,'Annuity Prices'!$E:$E,$G195),IF($B195="RAB Short",SUMIFS('RAB Prices Short'!AB:AB,'RAB Prices Short'!$B:$B,'All Prices combined'!$D195,'RAB Prices Short'!$E:$E,'All Prices combined'!$G195),IF($B195="RAB Long",SUMIFS('RAB Prices Long'!AB:AB,'RAB Prices Long'!$B:$B,'All Prices combined'!$D195,'RAB Prices Long'!$E:$E,'All Prices combined'!$G195)))),2)</f>
        <v>176.25</v>
      </c>
      <c r="Z195" s="2">
        <f>ROUND(IF($B195="Annuity",SUMIFS('Annuity Prices'!AC:AC,'Annuity Prices'!$B:$B,$D195,'Annuity Prices'!$E:$E,$G195),IF($B195="RAB Short",SUMIFS('RAB Prices Short'!AC:AC,'RAB Prices Short'!$B:$B,'All Prices combined'!$D195,'RAB Prices Short'!$E:$E,'All Prices combined'!$G195),IF($B195="RAB Long",SUMIFS('RAB Prices Long'!AC:AC,'RAB Prices Long'!$B:$B,'All Prices combined'!$D195,'RAB Prices Long'!$E:$E,'All Prices combined'!$G195)))),2)</f>
        <v>180.65</v>
      </c>
      <c r="AA195" s="2">
        <f>ROUND(IF($B195="Annuity",SUMIFS('Annuity Prices'!AD:AD,'Annuity Prices'!$B:$B,$D195,'Annuity Prices'!$E:$E,$G195),IF($B195="RAB Short",SUMIFS('RAB Prices Short'!AD:AD,'RAB Prices Short'!$B:$B,'All Prices combined'!$D195,'RAB Prices Short'!$E:$E,'All Prices combined'!$G195),IF($B195="RAB Long",SUMIFS('RAB Prices Long'!AD:AD,'RAB Prices Long'!$B:$B,'All Prices combined'!$D195,'RAB Prices Long'!$E:$E,'All Prices combined'!$G195)))),2)</f>
        <v>185.18</v>
      </c>
      <c r="AB195" s="2">
        <f>ROUND(IF($B195="Annuity",SUMIFS('Annuity Prices'!AE:AE,'Annuity Prices'!$B:$B,$D195,'Annuity Prices'!$E:$E,$G195),IF($B195="RAB Short",SUMIFS('RAB Prices Short'!AE:AE,'RAB Prices Short'!$B:$B,'All Prices combined'!$D195,'RAB Prices Short'!$E:$E,'All Prices combined'!$G195),IF($B195="RAB Long",SUMIFS('RAB Prices Long'!AE:AE,'RAB Prices Long'!$B:$B,'All Prices combined'!$D195,'RAB Prices Long'!$E:$E,'All Prices combined'!$G195)))),2)</f>
        <v>189.8</v>
      </c>
      <c r="AC195" s="2">
        <f>ROUND(IF($B195="Annuity",SUMIFS('Annuity Prices'!AF:AF,'Annuity Prices'!$B:$B,$D195,'Annuity Prices'!$E:$E,$G195),IF($B195="RAB Short",SUMIFS('RAB Prices Short'!AF:AF,'RAB Prices Short'!$B:$B,'All Prices combined'!$D195,'RAB Prices Short'!$E:$E,'All Prices combined'!$G195),IF($B195="RAB Long",SUMIFS('RAB Prices Long'!AF:AF,'RAB Prices Long'!$B:$B,'All Prices combined'!$D195,'RAB Prices Long'!$E:$E,'All Prices combined'!$G195)))),2)</f>
        <v>204.89</v>
      </c>
      <c r="AD195" s="2">
        <f>ROUND(IF($B195="Annuity",SUMIFS('Annuity Prices'!AG:AG,'Annuity Prices'!$B:$B,$D195,'Annuity Prices'!$E:$E,$G195),IF($B195="RAB Short",SUMIFS('RAB Prices Short'!AG:AG,'RAB Prices Short'!$B:$B,'All Prices combined'!$D195,'RAB Prices Short'!$E:$E,'All Prices combined'!$G195),IF($B195="RAB Long",SUMIFS('RAB Prices Long'!AG:AG,'RAB Prices Long'!$B:$B,'All Prices combined'!$D195,'RAB Prices Long'!$E:$E,'All Prices combined'!$G195)))),2)</f>
        <v>210</v>
      </c>
      <c r="AE195" s="2">
        <f>ROUND(IF($B195="Annuity",SUMIFS('Annuity Prices'!AH:AH,'Annuity Prices'!$B:$B,$D195,'Annuity Prices'!$E:$E,$G195),IF($B195="RAB Short",SUMIFS('RAB Prices Short'!AH:AH,'RAB Prices Short'!$B:$B,'All Prices combined'!$D195,'RAB Prices Short'!$E:$E,'All Prices combined'!$G195),IF($B195="RAB Long",SUMIFS('RAB Prices Long'!AH:AH,'RAB Prices Long'!$B:$B,'All Prices combined'!$D195,'RAB Prices Long'!$E:$E,'All Prices combined'!$G195)))),2)</f>
        <v>215.26</v>
      </c>
      <c r="AF195" s="2">
        <f>ROUND(IF($B195="Annuity",SUMIFS('Annuity Prices'!AI:AI,'Annuity Prices'!$B:$B,$D195,'Annuity Prices'!$E:$E,$G195),IF($B195="RAB Short",SUMIFS('RAB Prices Short'!AI:AI,'RAB Prices Short'!$B:$B,'All Prices combined'!$D195,'RAB Prices Short'!$E:$E,'All Prices combined'!$G195),IF($B195="RAB Long",SUMIFS('RAB Prices Long'!AI:AI,'RAB Prices Long'!$B:$B,'All Prices combined'!$D195,'RAB Prices Long'!$E:$E,'All Prices combined'!$G195)))),2)</f>
        <v>220.64</v>
      </c>
      <c r="AG195" s="2">
        <f>ROUND(IF($B195="Annuity",SUMIFS('Annuity Prices'!AJ:AJ,'Annuity Prices'!$B:$B,$D195,'Annuity Prices'!$E:$E,$G195),IF($B195="RAB Short",SUMIFS('RAB Prices Short'!AJ:AJ,'RAB Prices Short'!$B:$B,'All Prices combined'!$D195,'RAB Prices Short'!$E:$E,'All Prices combined'!$G195),IF($B195="RAB Long",SUMIFS('RAB Prices Long'!AJ:AJ,'RAB Prices Long'!$B:$B,'All Prices combined'!$D195,'RAB Prices Long'!$E:$E,'All Prices combined'!$G195)))),2)</f>
        <v>238.08</v>
      </c>
      <c r="AH195" s="2">
        <f>ROUND(IF($B195="Annuity",SUMIFS('Annuity Prices'!AK:AK,'Annuity Prices'!$B:$B,$D195,'Annuity Prices'!$E:$E,$G195),IF($B195="RAB Short",SUMIFS('RAB Prices Short'!AK:AK,'RAB Prices Short'!$B:$B,'All Prices combined'!$D195,'RAB Prices Short'!$E:$E,'All Prices combined'!$G195),IF($B195="RAB Long",SUMIFS('RAB Prices Long'!AK:AK,'RAB Prices Long'!$B:$B,'All Prices combined'!$D195,'RAB Prices Long'!$E:$E,'All Prices combined'!$G195)))),2)</f>
        <v>244.03</v>
      </c>
      <c r="AI195" s="2">
        <f>ROUND(IF($B195="Annuity",SUMIFS('Annuity Prices'!AL:AL,'Annuity Prices'!$B:$B,$D195,'Annuity Prices'!$E:$E,$G195),IF($B195="RAB Short",SUMIFS('RAB Prices Short'!AL:AL,'RAB Prices Short'!$B:$B,'All Prices combined'!$D195,'RAB Prices Short'!$E:$E,'All Prices combined'!$G195),IF($B195="RAB Long",SUMIFS('RAB Prices Long'!AL:AL,'RAB Prices Long'!$B:$B,'All Prices combined'!$D195,'RAB Prices Long'!$E:$E,'All Prices combined'!$G195)))),2)</f>
        <v>250.14</v>
      </c>
      <c r="AJ195" s="2">
        <f>ROUND(IF($B195="Annuity",SUMIFS('Annuity Prices'!AM:AM,'Annuity Prices'!$B:$B,$D195,'Annuity Prices'!$E:$E,$G195),IF($B195="RAB Short",SUMIFS('RAB Prices Short'!AM:AM,'RAB Prices Short'!$B:$B,'All Prices combined'!$D195,'RAB Prices Short'!$E:$E,'All Prices combined'!$G195),IF($B195="RAB Long",SUMIFS('RAB Prices Long'!AM:AM,'RAB Prices Long'!$B:$B,'All Prices combined'!$D195,'RAB Prices Long'!$E:$E,'All Prices combined'!$G195)))),2)</f>
        <v>256.38</v>
      </c>
      <c r="AK195" s="2">
        <f>ROUND(IF($B195="Annuity",SUMIFS('Annuity Prices'!AN:AN,'Annuity Prices'!$B:$B,$D195,'Annuity Prices'!$E:$E,$G195),IF($B195="RAB Short",SUMIFS('RAB Prices Short'!AN:AN,'RAB Prices Short'!$B:$B,'All Prices combined'!$D195,'RAB Prices Short'!$E:$E,'All Prices combined'!$G195),IF($B195="RAB Long",SUMIFS('RAB Prices Long'!AN:AN,'RAB Prices Long'!$B:$B,'All Prices combined'!$D195,'RAB Prices Long'!$E:$E,'All Prices combined'!$G195)))),2)</f>
        <v>276.57</v>
      </c>
      <c r="AL195" s="2">
        <f>ROUND(IF($B195="Annuity",SUMIFS('Annuity Prices'!AO:AO,'Annuity Prices'!$B:$B,$D195,'Annuity Prices'!$E:$E,$G195),IF($B195="RAB Short",SUMIFS('RAB Prices Short'!AO:AO,'RAB Prices Short'!$B:$B,'All Prices combined'!$D195,'RAB Prices Short'!$E:$E,'All Prices combined'!$G195),IF($B195="RAB Long",SUMIFS('RAB Prices Long'!AO:AO,'RAB Prices Long'!$B:$B,'All Prices combined'!$D195,'RAB Prices Long'!$E:$E,'All Prices combined'!$G195)))),2)</f>
        <v>283.47000000000003</v>
      </c>
      <c r="AM195" s="2">
        <f>ROUND(IF($B195="Annuity",SUMIFS('Annuity Prices'!AP:AP,'Annuity Prices'!$B:$B,$D195,'Annuity Prices'!$E:$E,$G195),IF($B195="RAB Short",SUMIFS('RAB Prices Short'!AP:AP,'RAB Prices Short'!$B:$B,'All Prices combined'!$D195,'RAB Prices Short'!$E:$E,'All Prices combined'!$G195),IF($B195="RAB Long",SUMIFS('RAB Prices Long'!AP:AP,'RAB Prices Long'!$B:$B,'All Prices combined'!$D195,'RAB Prices Long'!$E:$E,'All Prices combined'!$G195)))),2)</f>
        <v>290.56</v>
      </c>
      <c r="AN195" s="2">
        <f>ROUND(IF($B195="Annuity",SUMIFS('Annuity Prices'!AQ:AQ,'Annuity Prices'!$B:$B,$D195,'Annuity Prices'!$E:$E,$G195),IF($B195="RAB Short",SUMIFS('RAB Prices Short'!AQ:AQ,'RAB Prices Short'!$B:$B,'All Prices combined'!$D195,'RAB Prices Short'!$E:$E,'All Prices combined'!$G195),IF($B195="RAB Long",SUMIFS('RAB Prices Long'!AQ:AQ,'RAB Prices Long'!$B:$B,'All Prices combined'!$D195,'RAB Prices Long'!$E:$E,'All Prices combined'!$G195)))),2)</f>
        <v>297.82</v>
      </c>
      <c r="AO195" s="2">
        <f>ROUND(IF($B195="Annuity",SUMIFS('Annuity Prices'!AR:AR,'Annuity Prices'!$B:$B,$D195,'Annuity Prices'!$E:$E,$G195),IF($B195="RAB Short",SUMIFS('RAB Prices Short'!AR:AR,'RAB Prices Short'!$B:$B,'All Prices combined'!$D195,'RAB Prices Short'!$E:$E,'All Prices combined'!$G195),IF($B195="RAB Long",SUMIFS('RAB Prices Long'!AR:AR,'RAB Prices Long'!$B:$B,'All Prices combined'!$D195,'RAB Prices Long'!$E:$E,'All Prices combined'!$G195)))),2)</f>
        <v>94.85</v>
      </c>
      <c r="AP195" s="2">
        <f>ROUND(IF($B195="Annuity",SUMIFS('Annuity Prices'!AS:AS,'Annuity Prices'!$B:$B,$D195,'Annuity Prices'!$E:$E,$G195),IF($B195="RAB Short",SUMIFS('RAB Prices Short'!AS:AS,'RAB Prices Short'!$B:$B,'All Prices combined'!$D195,'RAB Prices Short'!$E:$E,'All Prices combined'!$G195),IF($B195="RAB Long",SUMIFS('RAB Prices Long'!AS:AS,'RAB Prices Long'!$B:$B,'All Prices combined'!$D195,'RAB Prices Long'!$E:$E,'All Prices combined'!$G195)))),2)</f>
        <v>95.73</v>
      </c>
      <c r="AQ195" s="2">
        <f>ROUND(IF($B195="Annuity",SUMIFS('Annuity Prices'!AT:AT,'Annuity Prices'!$B:$B,$D195,'Annuity Prices'!$E:$E,$G195),IF($B195="RAB Short",SUMIFS('RAB Prices Short'!AT:AT,'RAB Prices Short'!$B:$B,'All Prices combined'!$D195,'RAB Prices Short'!$E:$E,'All Prices combined'!$G195),IF($B195="RAB Long",SUMIFS('RAB Prices Long'!AT:AT,'RAB Prices Long'!$B:$B,'All Prices combined'!$D195,'RAB Prices Long'!$E:$E,'All Prices combined'!$G195)))),2)</f>
        <v>98.48</v>
      </c>
      <c r="AR195" s="2">
        <f>ROUND(IF($B195="Annuity",SUMIFS('Annuity Prices'!AU:AU,'Annuity Prices'!$B:$B,$D195,'Annuity Prices'!$E:$E,$G195),IF($B195="RAB Short",SUMIFS('RAB Prices Short'!AU:AU,'RAB Prices Short'!$B:$B,'All Prices combined'!$D195,'RAB Prices Short'!$E:$E,'All Prices combined'!$G195),IF($B195="RAB Long",SUMIFS('RAB Prices Long'!AU:AU,'RAB Prices Long'!$B:$B,'All Prices combined'!$D195,'RAB Prices Long'!$E:$E,'All Prices combined'!$G195)))),2)</f>
        <v>101.31</v>
      </c>
      <c r="AS195" s="2">
        <f>ROUND(IF($B195="Annuity",SUMIFS('Annuity Prices'!AV:AV,'Annuity Prices'!$B:$B,$D195,'Annuity Prices'!$E:$E,$G195),IF($B195="RAB Short",SUMIFS('RAB Prices Short'!AV:AV,'RAB Prices Short'!$B:$B,'All Prices combined'!$D195,'RAB Prices Short'!$E:$E,'All Prices combined'!$G195),IF($B195="RAB Long",SUMIFS('RAB Prices Long'!AV:AV,'RAB Prices Long'!$B:$B,'All Prices combined'!$D195,'RAB Prices Long'!$E:$E,'All Prices combined'!$G195)))),2)</f>
        <v>104.22</v>
      </c>
      <c r="AT195" s="2">
        <f>ROUND(IF($B195="Annuity",SUMIFS('Annuity Prices'!AW:AW,'Annuity Prices'!$B:$B,$D195,'Annuity Prices'!$E:$E,$G195),IF($B195="RAB Short",SUMIFS('RAB Prices Short'!AW:AW,'RAB Prices Short'!$B:$B,'All Prices combined'!$D195,'RAB Prices Short'!$E:$E,'All Prices combined'!$G195),IF($B195="RAB Long",SUMIFS('RAB Prices Long'!AW:AW,'RAB Prices Long'!$B:$B,'All Prices combined'!$D195,'RAB Prices Long'!$E:$E,'All Prices combined'!$G195)))),2)</f>
        <v>107.21</v>
      </c>
      <c r="AU195" s="2">
        <f>ROUND(IF($B195="Annuity",SUMIFS('Annuity Prices'!AX:AX,'Annuity Prices'!$B:$B,$D195,'Annuity Prices'!$E:$E,$G195),IF($B195="RAB Short",SUMIFS('RAB Prices Short'!AX:AX,'RAB Prices Short'!$B:$B,'All Prices combined'!$D195,'RAB Prices Short'!$E:$E,'All Prices combined'!$G195),IF($B195="RAB Long",SUMIFS('RAB Prices Long'!AX:AX,'RAB Prices Long'!$B:$B,'All Prices combined'!$D195,'RAB Prices Long'!$E:$E,'All Prices combined'!$G195)))),2)</f>
        <v>111.13</v>
      </c>
      <c r="AV195" s="2">
        <f>ROUND(IF($B195="Annuity",SUMIFS('Annuity Prices'!AY:AY,'Annuity Prices'!$B:$B,$D195,'Annuity Prices'!$E:$E,$G195),IF($B195="RAB Short",SUMIFS('RAB Prices Short'!AY:AY,'RAB Prices Short'!$B:$B,'All Prices combined'!$D195,'RAB Prices Short'!$E:$E,'All Prices combined'!$G195),IF($B195="RAB Long",SUMIFS('RAB Prices Long'!AY:AY,'RAB Prices Long'!$B:$B,'All Prices combined'!$D195,'RAB Prices Long'!$E:$E,'All Prices combined'!$G195)))),2)</f>
        <v>117.6</v>
      </c>
      <c r="AW195" s="2">
        <f>ROUND(IF($B195="Annuity",SUMIFS('Annuity Prices'!AZ:AZ,'Annuity Prices'!$B:$B,$D195,'Annuity Prices'!$E:$E,$G195),IF($B195="RAB Short",SUMIFS('RAB Prices Short'!AZ:AZ,'RAB Prices Short'!$B:$B,'All Prices combined'!$D195,'RAB Prices Short'!$E:$E,'All Prices combined'!$G195),IF($B195="RAB Long",SUMIFS('RAB Prices Long'!AZ:AZ,'RAB Prices Long'!$B:$B,'All Prices combined'!$D195,'RAB Prices Long'!$E:$E,'All Prices combined'!$G195)))),2)</f>
        <v>120.54</v>
      </c>
      <c r="AX195" s="2">
        <f>ROUND(IF($B195="Annuity",SUMIFS('Annuity Prices'!BA:BA,'Annuity Prices'!$B:$B,$D195,'Annuity Prices'!$E:$E,$G195),IF($B195="RAB Short",SUMIFS('RAB Prices Short'!BA:BA,'RAB Prices Short'!$B:$B,'All Prices combined'!$D195,'RAB Prices Short'!$E:$E,'All Prices combined'!$G195),IF($B195="RAB Long",SUMIFS('RAB Prices Long'!BA:BA,'RAB Prices Long'!$B:$B,'All Prices combined'!$D195,'RAB Prices Long'!$E:$E,'All Prices combined'!$G195)))),2)</f>
        <v>127.88</v>
      </c>
      <c r="AY195" s="2">
        <f>ROUND(IF($B195="Annuity",SUMIFS('Annuity Prices'!BB:BB,'Annuity Prices'!$B:$B,$D195,'Annuity Prices'!$E:$E,$G195),IF($B195="RAB Short",SUMIFS('RAB Prices Short'!BB:BB,'RAB Prices Short'!$B:$B,'All Prices combined'!$D195,'RAB Prices Short'!$E:$E,'All Prices combined'!$G195),IF($B195="RAB Long",SUMIFS('RAB Prices Long'!BB:BB,'RAB Prices Long'!$B:$B,'All Prices combined'!$D195,'RAB Prices Long'!$E:$E,'All Prices combined'!$G195)))),2)</f>
        <v>133.53</v>
      </c>
      <c r="AZ195" s="2">
        <f>ROUND(IF($B195="Annuity",SUMIFS('Annuity Prices'!BC:BC,'Annuity Prices'!$B:$B,$D195,'Annuity Prices'!$E:$E,$G195),IF($B195="RAB Short",SUMIFS('RAB Prices Short'!BC:BC,'RAB Prices Short'!$B:$B,'All Prices combined'!$D195,'RAB Prices Short'!$E:$E,'All Prices combined'!$G195),IF($B195="RAB Long",SUMIFS('RAB Prices Long'!BC:BC,'RAB Prices Long'!$B:$B,'All Prices combined'!$D195,'RAB Prices Long'!$E:$E,'All Prices combined'!$G195)))),2)</f>
        <v>136.87</v>
      </c>
      <c r="BA195" s="2">
        <f>ROUND(IF($B195="Annuity",SUMIFS('Annuity Prices'!BD:BD,'Annuity Prices'!$B:$B,$D195,'Annuity Prices'!$E:$E,$G195),IF($B195="RAB Short",SUMIFS('RAB Prices Short'!BD:BD,'RAB Prices Short'!$B:$B,'All Prices combined'!$D195,'RAB Prices Short'!$E:$E,'All Prices combined'!$G195),IF($B195="RAB Long",SUMIFS('RAB Prices Long'!BD:BD,'RAB Prices Long'!$B:$B,'All Prices combined'!$D195,'RAB Prices Long'!$E:$E,'All Prices combined'!$G195)))),2)</f>
        <v>140.30000000000001</v>
      </c>
      <c r="BB195" s="2">
        <f>ROUND(IF($B195="Annuity",SUMIFS('Annuity Prices'!BE:BE,'Annuity Prices'!$B:$B,$D195,'Annuity Prices'!$E:$E,$G195),IF($B195="RAB Short",SUMIFS('RAB Prices Short'!BE:BE,'RAB Prices Short'!$B:$B,'All Prices combined'!$D195,'RAB Prices Short'!$E:$E,'All Prices combined'!$G195),IF($B195="RAB Long",SUMIFS('RAB Prices Long'!BE:BE,'RAB Prices Long'!$B:$B,'All Prices combined'!$D195,'RAB Prices Long'!$E:$E,'All Prices combined'!$G195)))),2)</f>
        <v>148.68</v>
      </c>
      <c r="BC195" s="2">
        <f>ROUND(IF($B195="Annuity",SUMIFS('Annuity Prices'!BF:BF,'Annuity Prices'!$B:$B,$D195,'Annuity Prices'!$E:$E,$G195),IF($B195="RAB Short",SUMIFS('RAB Prices Short'!BF:BF,'RAB Prices Short'!$B:$B,'All Prices combined'!$D195,'RAB Prices Short'!$E:$E,'All Prices combined'!$G195),IF($B195="RAB Long",SUMIFS('RAB Prices Long'!BF:BF,'RAB Prices Long'!$B:$B,'All Prices combined'!$D195,'RAB Prices Long'!$E:$E,'All Prices combined'!$G195)))),2)</f>
        <v>155.35</v>
      </c>
      <c r="BD195" s="2">
        <f>ROUND(IF($B195="Annuity",SUMIFS('Annuity Prices'!BG:BG,'Annuity Prices'!$B:$B,$D195,'Annuity Prices'!$E:$E,$G195),IF($B195="RAB Short",SUMIFS('RAB Prices Short'!BG:BG,'RAB Prices Short'!$B:$B,'All Prices combined'!$D195,'RAB Prices Short'!$E:$E,'All Prices combined'!$G195),IF($B195="RAB Long",SUMIFS('RAB Prices Long'!BG:BG,'RAB Prices Long'!$B:$B,'All Prices combined'!$D195,'RAB Prices Long'!$E:$E,'All Prices combined'!$G195)))),2)</f>
        <v>159.22999999999999</v>
      </c>
      <c r="BE195" s="2">
        <f>ROUND(IF($B195="Annuity",SUMIFS('Annuity Prices'!BH:BH,'Annuity Prices'!$B:$B,$D195,'Annuity Prices'!$E:$E,$G195),IF($B195="RAB Short",SUMIFS('RAB Prices Short'!BH:BH,'RAB Prices Short'!$B:$B,'All Prices combined'!$D195,'RAB Prices Short'!$E:$E,'All Prices combined'!$G195),IF($B195="RAB Long",SUMIFS('RAB Prices Long'!BH:BH,'RAB Prices Long'!$B:$B,'All Prices combined'!$D195,'RAB Prices Long'!$E:$E,'All Prices combined'!$G195)))),2)</f>
        <v>163.22</v>
      </c>
      <c r="BF195" s="2">
        <f>ROUND(IF($B195="Annuity",SUMIFS('Annuity Prices'!BI:BI,'Annuity Prices'!$B:$B,$D195,'Annuity Prices'!$E:$E,$G195),IF($B195="RAB Short",SUMIFS('RAB Prices Short'!BI:BI,'RAB Prices Short'!$B:$B,'All Prices combined'!$D195,'RAB Prices Short'!$E:$E,'All Prices combined'!$G195),IF($B195="RAB Long",SUMIFS('RAB Prices Long'!BI:BI,'RAB Prices Long'!$B:$B,'All Prices combined'!$D195,'RAB Prices Long'!$E:$E,'All Prices combined'!$G195)))),2)</f>
        <v>172.75</v>
      </c>
      <c r="BG195" s="2">
        <f>ROUND(IF($B195="Annuity",SUMIFS('Annuity Prices'!BJ:BJ,'Annuity Prices'!$B:$B,$D195,'Annuity Prices'!$E:$E,$G195),IF($B195="RAB Short",SUMIFS('RAB Prices Short'!BJ:BJ,'RAB Prices Short'!$B:$B,'All Prices combined'!$D195,'RAB Prices Short'!$E:$E,'All Prices combined'!$G195),IF($B195="RAB Long",SUMIFS('RAB Prices Long'!BJ:BJ,'RAB Prices Long'!$B:$B,'All Prices combined'!$D195,'RAB Prices Long'!$E:$E,'All Prices combined'!$G195)))),2)</f>
        <v>180.65</v>
      </c>
      <c r="BH195" s="2">
        <f>ROUND(IF($B195="Annuity",SUMIFS('Annuity Prices'!BK:BK,'Annuity Prices'!$B:$B,$D195,'Annuity Prices'!$E:$E,$G195),IF($B195="RAB Short",SUMIFS('RAB Prices Short'!BK:BK,'RAB Prices Short'!$B:$B,'All Prices combined'!$D195,'RAB Prices Short'!$E:$E,'All Prices combined'!$G195),IF($B195="RAB Long",SUMIFS('RAB Prices Long'!BK:BK,'RAB Prices Long'!$B:$B,'All Prices combined'!$D195,'RAB Prices Long'!$E:$E,'All Prices combined'!$G195)))),2)</f>
        <v>185.18</v>
      </c>
      <c r="BI195" s="2">
        <f>ROUND(IF($B195="Annuity",SUMIFS('Annuity Prices'!BL:BL,'Annuity Prices'!$B:$B,$D195,'Annuity Prices'!$E:$E,$G195),IF($B195="RAB Short",SUMIFS('RAB Prices Short'!BL:BL,'RAB Prices Short'!$B:$B,'All Prices combined'!$D195,'RAB Prices Short'!$E:$E,'All Prices combined'!$G195),IF($B195="RAB Long",SUMIFS('RAB Prices Long'!BL:BL,'RAB Prices Long'!$B:$B,'All Prices combined'!$D195,'RAB Prices Long'!$E:$E,'All Prices combined'!$G195)))),2)</f>
        <v>189.8</v>
      </c>
      <c r="BJ195" s="2">
        <f>ROUND(IF($B195="Annuity",SUMIFS('Annuity Prices'!BM:BM,'Annuity Prices'!$B:$B,$D195,'Annuity Prices'!$E:$E,$G195),IF($B195="RAB Short",SUMIFS('RAB Prices Short'!BM:BM,'RAB Prices Short'!$B:$B,'All Prices combined'!$D195,'RAB Prices Short'!$E:$E,'All Prices combined'!$G195),IF($B195="RAB Long",SUMIFS('RAB Prices Long'!BM:BM,'RAB Prices Long'!$B:$B,'All Prices combined'!$D195,'RAB Prices Long'!$E:$E,'All Prices combined'!$G195)))),2)</f>
        <v>200.64</v>
      </c>
      <c r="BK195" s="2">
        <f>ROUND(IF($B195="Annuity",SUMIFS('Annuity Prices'!BN:BN,'Annuity Prices'!$B:$B,$D195,'Annuity Prices'!$E:$E,$G195),IF($B195="RAB Short",SUMIFS('RAB Prices Short'!BN:BN,'RAB Prices Short'!$B:$B,'All Prices combined'!$D195,'RAB Prices Short'!$E:$E,'All Prices combined'!$G195),IF($B195="RAB Long",SUMIFS('RAB Prices Long'!BN:BN,'RAB Prices Long'!$B:$B,'All Prices combined'!$D195,'RAB Prices Long'!$E:$E,'All Prices combined'!$G195)))),2)</f>
        <v>210</v>
      </c>
      <c r="BL195" s="2">
        <f>ROUND(IF($B195="Annuity",SUMIFS('Annuity Prices'!BO:BO,'Annuity Prices'!$B:$B,$D195,'Annuity Prices'!$E:$E,$G195),IF($B195="RAB Short",SUMIFS('RAB Prices Short'!BO:BO,'RAB Prices Short'!$B:$B,'All Prices combined'!$D195,'RAB Prices Short'!$E:$E,'All Prices combined'!$G195),IF($B195="RAB Long",SUMIFS('RAB Prices Long'!BO:BO,'RAB Prices Long'!$B:$B,'All Prices combined'!$D195,'RAB Prices Long'!$E:$E,'All Prices combined'!$G195)))),2)</f>
        <v>215.26</v>
      </c>
      <c r="BM195" s="2">
        <f>ROUND(IF($B195="Annuity",SUMIFS('Annuity Prices'!BP:BP,'Annuity Prices'!$B:$B,$D195,'Annuity Prices'!$E:$E,$G195),IF($B195="RAB Short",SUMIFS('RAB Prices Short'!BP:BP,'RAB Prices Short'!$B:$B,'All Prices combined'!$D195,'RAB Prices Short'!$E:$E,'All Prices combined'!$G195),IF($B195="RAB Long",SUMIFS('RAB Prices Long'!BP:BP,'RAB Prices Long'!$B:$B,'All Prices combined'!$D195,'RAB Prices Long'!$E:$E,'All Prices combined'!$G195)))),2)</f>
        <v>220.64</v>
      </c>
      <c r="BN195" s="2">
        <f>ROUND(IF($B195="Annuity",SUMIFS('Annuity Prices'!BQ:BQ,'Annuity Prices'!$B:$B,$D195,'Annuity Prices'!$E:$E,$G195),IF($B195="RAB Short",SUMIFS('RAB Prices Short'!BQ:BQ,'RAB Prices Short'!$B:$B,'All Prices combined'!$D195,'RAB Prices Short'!$E:$E,'All Prices combined'!$G195),IF($B195="RAB Long",SUMIFS('RAB Prices Long'!BQ:BQ,'RAB Prices Long'!$B:$B,'All Prices combined'!$D195,'RAB Prices Long'!$E:$E,'All Prices combined'!$G195)))),2)</f>
        <v>233.02</v>
      </c>
      <c r="BO195" s="2">
        <f>ROUND(IF($B195="Annuity",SUMIFS('Annuity Prices'!BR:BR,'Annuity Prices'!$B:$B,$D195,'Annuity Prices'!$E:$E,$G195),IF($B195="RAB Short",SUMIFS('RAB Prices Short'!BR:BR,'RAB Prices Short'!$B:$B,'All Prices combined'!$D195,'RAB Prices Short'!$E:$E,'All Prices combined'!$G195),IF($B195="RAB Long",SUMIFS('RAB Prices Long'!BR:BR,'RAB Prices Long'!$B:$B,'All Prices combined'!$D195,'RAB Prices Long'!$E:$E,'All Prices combined'!$G195)))),2)</f>
        <v>244.03</v>
      </c>
      <c r="BP195" s="2">
        <f>ROUND(IF($B195="Annuity",SUMIFS('Annuity Prices'!BS:BS,'Annuity Prices'!$B:$B,$D195,'Annuity Prices'!$E:$E,$G195),IF($B195="RAB Short",SUMIFS('RAB Prices Short'!BS:BS,'RAB Prices Short'!$B:$B,'All Prices combined'!$D195,'RAB Prices Short'!$E:$E,'All Prices combined'!$G195),IF($B195="RAB Long",SUMIFS('RAB Prices Long'!BS:BS,'RAB Prices Long'!$B:$B,'All Prices combined'!$D195,'RAB Prices Long'!$E:$E,'All Prices combined'!$G195)))),2)</f>
        <v>250.14</v>
      </c>
      <c r="BQ195" s="2">
        <f>ROUND(IF($B195="Annuity",SUMIFS('Annuity Prices'!BT:BT,'Annuity Prices'!$B:$B,$D195,'Annuity Prices'!$E:$E,$G195),IF($B195="RAB Short",SUMIFS('RAB Prices Short'!BT:BT,'RAB Prices Short'!$B:$B,'All Prices combined'!$D195,'RAB Prices Short'!$E:$E,'All Prices combined'!$G195),IF($B195="RAB Long",SUMIFS('RAB Prices Long'!BT:BT,'RAB Prices Long'!$B:$B,'All Prices combined'!$D195,'RAB Prices Long'!$E:$E,'All Prices combined'!$G195)))),2)</f>
        <v>256.38</v>
      </c>
      <c r="BR195" s="2">
        <f>ROUND(IF($B195="Annuity",SUMIFS('Annuity Prices'!BU:BU,'Annuity Prices'!$B:$B,$D195,'Annuity Prices'!$E:$E,$G195),IF($B195="RAB Short",SUMIFS('RAB Prices Short'!BU:BU,'RAB Prices Short'!$B:$B,'All Prices combined'!$D195,'RAB Prices Short'!$E:$E,'All Prices combined'!$G195),IF($B195="RAB Long",SUMIFS('RAB Prices Long'!BU:BU,'RAB Prices Long'!$B:$B,'All Prices combined'!$D195,'RAB Prices Long'!$E:$E,'All Prices combined'!$G195)))),2)</f>
        <v>270.48</v>
      </c>
      <c r="BS195" s="2">
        <f>ROUND(IF($B195="Annuity",SUMIFS('Annuity Prices'!BV:BV,'Annuity Prices'!$B:$B,$D195,'Annuity Prices'!$E:$E,$G195),IF($B195="RAB Short",SUMIFS('RAB Prices Short'!BV:BV,'RAB Prices Short'!$B:$B,'All Prices combined'!$D195,'RAB Prices Short'!$E:$E,'All Prices combined'!$G195),IF($B195="RAB Long",SUMIFS('RAB Prices Long'!BV:BV,'RAB Prices Long'!$B:$B,'All Prices combined'!$D195,'RAB Prices Long'!$E:$E,'All Prices combined'!$G195)))),2)</f>
        <v>283.47000000000003</v>
      </c>
      <c r="BT195" s="2">
        <f>ROUND(IF($B195="Annuity",SUMIFS('Annuity Prices'!BW:BW,'Annuity Prices'!$B:$B,$D195,'Annuity Prices'!$E:$E,$G195),IF($B195="RAB Short",SUMIFS('RAB Prices Short'!BW:BW,'RAB Prices Short'!$B:$B,'All Prices combined'!$D195,'RAB Prices Short'!$E:$E,'All Prices combined'!$G195),IF($B195="RAB Long",SUMIFS('RAB Prices Long'!BW:BW,'RAB Prices Long'!$B:$B,'All Prices combined'!$D195,'RAB Prices Long'!$E:$E,'All Prices combined'!$G195)))),2)</f>
        <v>290.56</v>
      </c>
      <c r="BU195" s="2">
        <f>ROUND(IF($B195="Annuity",SUMIFS('Annuity Prices'!BX:BX,'Annuity Prices'!$B:$B,$D195,'Annuity Prices'!$E:$E,$G195),IF($B195="RAB Short",SUMIFS('RAB Prices Short'!BX:BX,'RAB Prices Short'!$B:$B,'All Prices combined'!$D195,'RAB Prices Short'!$E:$E,'All Prices combined'!$G195),IF($B195="RAB Long",SUMIFS('RAB Prices Long'!BX:BX,'RAB Prices Long'!$B:$B,'All Prices combined'!$D195,'RAB Prices Long'!$E:$E,'All Prices combined'!$G195)))),2)</f>
        <v>297.82</v>
      </c>
    </row>
    <row r="196" spans="2:73" x14ac:dyDescent="0.25">
      <c r="B196" t="s">
        <v>44</v>
      </c>
      <c r="C196">
        <v>1</v>
      </c>
      <c r="E196" t="s">
        <v>126</v>
      </c>
      <c r="F196">
        <v>1</v>
      </c>
      <c r="G196" t="s">
        <v>127</v>
      </c>
      <c r="I196" s="2">
        <f>ROUND(IF($B196="Annuity",SUMIFS('Annuity Prices'!L:L,'Annuity Prices'!$B:$B,$D196,'Annuity Prices'!$E:$E,$G196),IF($B196="RAB Short",SUMIFS('RAB Prices Short'!L:L,'RAB Prices Short'!$B:$B,'All Prices combined'!$D196,'RAB Prices Short'!$E:$E,'All Prices combined'!$G196),IF($B196="RAB Long",SUMIFS('RAB Prices Long'!L:L,'RAB Prices Long'!$B:$B,'All Prices combined'!$D196,'RAB Prices Long'!$E:$E,'All Prices combined'!$G196)))),2)</f>
        <v>0</v>
      </c>
      <c r="J196" s="2">
        <f>ROUND(IF($B196="Annuity",SUMIFS('Annuity Prices'!M:M,'Annuity Prices'!$B:$B,$D196,'Annuity Prices'!$E:$E,$G196),IF($B196="RAB Short",SUMIFS('RAB Prices Short'!M:M,'RAB Prices Short'!$B:$B,'All Prices combined'!$D196,'RAB Prices Short'!$E:$E,'All Prices combined'!$G196),IF($B196="RAB Long",SUMIFS('RAB Prices Long'!M:M,'RAB Prices Long'!$B:$B,'All Prices combined'!$D196,'RAB Prices Long'!$E:$E,'All Prices combined'!$G196)))),2)</f>
        <v>0</v>
      </c>
      <c r="K196" s="2">
        <f>ROUND(IF($B196="Annuity",SUMIFS('Annuity Prices'!N:N,'Annuity Prices'!$B:$B,$D196,'Annuity Prices'!$E:$E,$G196),IF($B196="RAB Short",SUMIFS('RAB Prices Short'!N:N,'RAB Prices Short'!$B:$B,'All Prices combined'!$D196,'RAB Prices Short'!$E:$E,'All Prices combined'!$G196),IF($B196="RAB Long",SUMIFS('RAB Prices Long'!N:N,'RAB Prices Long'!$B:$B,'All Prices combined'!$D196,'RAB Prices Long'!$E:$E,'All Prices combined'!$G196)))),2)</f>
        <v>0</v>
      </c>
      <c r="L196" s="2">
        <f>ROUND(IF($B196="Annuity",SUMIFS('Annuity Prices'!O:O,'Annuity Prices'!$B:$B,$D196,'Annuity Prices'!$E:$E,$G196),IF($B196="RAB Short",SUMIFS('RAB Prices Short'!O:O,'RAB Prices Short'!$B:$B,'All Prices combined'!$D196,'RAB Prices Short'!$E:$E,'All Prices combined'!$G196),IF($B196="RAB Long",SUMIFS('RAB Prices Long'!O:O,'RAB Prices Long'!$B:$B,'All Prices combined'!$D196,'RAB Prices Long'!$E:$E,'All Prices combined'!$G196)))),2)</f>
        <v>0</v>
      </c>
      <c r="M196" s="2">
        <f>ROUND(IF($B196="Annuity",SUMIFS('Annuity Prices'!P:P,'Annuity Prices'!$B:$B,$D196,'Annuity Prices'!$E:$E,$G196),IF($B196="RAB Short",SUMIFS('RAB Prices Short'!P:P,'RAB Prices Short'!$B:$B,'All Prices combined'!$D196,'RAB Prices Short'!$E:$E,'All Prices combined'!$G196),IF($B196="RAB Long",SUMIFS('RAB Prices Long'!P:P,'RAB Prices Long'!$B:$B,'All Prices combined'!$D196,'RAB Prices Long'!$E:$E,'All Prices combined'!$G196)))),2)</f>
        <v>0</v>
      </c>
      <c r="N196" s="2">
        <f>ROUND(IF($B196="Annuity",SUMIFS('Annuity Prices'!Q:Q,'Annuity Prices'!$B:$B,$D196,'Annuity Prices'!$E:$E,$G196),IF($B196="RAB Short",SUMIFS('RAB Prices Short'!Q:Q,'RAB Prices Short'!$B:$B,'All Prices combined'!$D196,'RAB Prices Short'!$E:$E,'All Prices combined'!$G196),IF($B196="RAB Long",SUMIFS('RAB Prices Long'!Q:Q,'RAB Prices Long'!$B:$B,'All Prices combined'!$D196,'RAB Prices Long'!$E:$E,'All Prices combined'!$G196)))),2)</f>
        <v>0</v>
      </c>
      <c r="O196" s="2">
        <f>ROUND(IF($B196="Annuity",SUMIFS('Annuity Prices'!R:R,'Annuity Prices'!$B:$B,$D196,'Annuity Prices'!$E:$E,$G196),IF($B196="RAB Short",SUMIFS('RAB Prices Short'!R:R,'RAB Prices Short'!$B:$B,'All Prices combined'!$D196,'RAB Prices Short'!$E:$E,'All Prices combined'!$G196),IF($B196="RAB Long",SUMIFS('RAB Prices Long'!R:R,'RAB Prices Long'!$B:$B,'All Prices combined'!$D196,'RAB Prices Long'!$E:$E,'All Prices combined'!$G196)))),2)</f>
        <v>0</v>
      </c>
      <c r="P196" s="2">
        <f>ROUND(IF($B196="Annuity",SUMIFS('Annuity Prices'!S:S,'Annuity Prices'!$B:$B,$D196,'Annuity Prices'!$E:$E,$G196),IF($B196="RAB Short",SUMIFS('RAB Prices Short'!S:S,'RAB Prices Short'!$B:$B,'All Prices combined'!$D196,'RAB Prices Short'!$E:$E,'All Prices combined'!$G196),IF($B196="RAB Long",SUMIFS('RAB Prices Long'!S:S,'RAB Prices Long'!$B:$B,'All Prices combined'!$D196,'RAB Prices Long'!$E:$E,'All Prices combined'!$G196)))),2)</f>
        <v>0</v>
      </c>
      <c r="Q196" s="2">
        <f>ROUND(IF($B196="Annuity",SUMIFS('Annuity Prices'!T:T,'Annuity Prices'!$B:$B,$D196,'Annuity Prices'!$E:$E,$G196),IF($B196="RAB Short",SUMIFS('RAB Prices Short'!T:T,'RAB Prices Short'!$B:$B,'All Prices combined'!$D196,'RAB Prices Short'!$E:$E,'All Prices combined'!$G196),IF($B196="RAB Long",SUMIFS('RAB Prices Long'!T:T,'RAB Prices Long'!$B:$B,'All Prices combined'!$D196,'RAB Prices Long'!$E:$E,'All Prices combined'!$G196)))),2)</f>
        <v>0</v>
      </c>
      <c r="R196" s="2">
        <f>ROUND(IF($B196="Annuity",SUMIFS('Annuity Prices'!U:U,'Annuity Prices'!$B:$B,$D196,'Annuity Prices'!$E:$E,$G196),IF($B196="RAB Short",SUMIFS('RAB Prices Short'!U:U,'RAB Prices Short'!$B:$B,'All Prices combined'!$D196,'RAB Prices Short'!$E:$E,'All Prices combined'!$G196),IF($B196="RAB Long",SUMIFS('RAB Prices Long'!U:U,'RAB Prices Long'!$B:$B,'All Prices combined'!$D196,'RAB Prices Long'!$E:$E,'All Prices combined'!$G196)))),2)</f>
        <v>0</v>
      </c>
      <c r="S196" s="2">
        <f>ROUND(IF($B196="Annuity",SUMIFS('Annuity Prices'!V:V,'Annuity Prices'!$B:$B,$D196,'Annuity Prices'!$E:$E,$G196),IF($B196="RAB Short",SUMIFS('RAB Prices Short'!V:V,'RAB Prices Short'!$B:$B,'All Prices combined'!$D196,'RAB Prices Short'!$E:$E,'All Prices combined'!$G196),IF($B196="RAB Long",SUMIFS('RAB Prices Long'!V:V,'RAB Prices Long'!$B:$B,'All Prices combined'!$D196,'RAB Prices Long'!$E:$E,'All Prices combined'!$G196)))),2)</f>
        <v>0</v>
      </c>
      <c r="T196" s="2">
        <f>ROUND(IF($B196="Annuity",SUMIFS('Annuity Prices'!W:W,'Annuity Prices'!$B:$B,$D196,'Annuity Prices'!$E:$E,$G196),IF($B196="RAB Short",SUMIFS('RAB Prices Short'!W:W,'RAB Prices Short'!$B:$B,'All Prices combined'!$D196,'RAB Prices Short'!$E:$E,'All Prices combined'!$G196),IF($B196="RAB Long",SUMIFS('RAB Prices Long'!W:W,'RAB Prices Long'!$B:$B,'All Prices combined'!$D196,'RAB Prices Long'!$E:$E,'All Prices combined'!$G196)))),2)</f>
        <v>0</v>
      </c>
      <c r="U196" s="2">
        <f>ROUND(IF($B196="Annuity",SUMIFS('Annuity Prices'!X:X,'Annuity Prices'!$B:$B,$D196,'Annuity Prices'!$E:$E,$G196),IF($B196="RAB Short",SUMIFS('RAB Prices Short'!X:X,'RAB Prices Short'!$B:$B,'All Prices combined'!$D196,'RAB Prices Short'!$E:$E,'All Prices combined'!$G196),IF($B196="RAB Long",SUMIFS('RAB Prices Long'!X:X,'RAB Prices Long'!$B:$B,'All Prices combined'!$D196,'RAB Prices Long'!$E:$E,'All Prices combined'!$G196)))),2)</f>
        <v>0</v>
      </c>
      <c r="V196" s="2">
        <f>ROUND(IF($B196="Annuity",SUMIFS('Annuity Prices'!Y:Y,'Annuity Prices'!$B:$B,$D196,'Annuity Prices'!$E:$E,$G196),IF($B196="RAB Short",SUMIFS('RAB Prices Short'!Y:Y,'RAB Prices Short'!$B:$B,'All Prices combined'!$D196,'RAB Prices Short'!$E:$E,'All Prices combined'!$G196),IF($B196="RAB Long",SUMIFS('RAB Prices Long'!Y:Y,'RAB Prices Long'!$B:$B,'All Prices combined'!$D196,'RAB Prices Long'!$E:$E,'All Prices combined'!$G196)))),2)</f>
        <v>0</v>
      </c>
      <c r="W196" s="2">
        <f>ROUND(IF($B196="Annuity",SUMIFS('Annuity Prices'!Z:Z,'Annuity Prices'!$B:$B,$D196,'Annuity Prices'!$E:$E,$G196),IF($B196="RAB Short",SUMIFS('RAB Prices Short'!Z:Z,'RAB Prices Short'!$B:$B,'All Prices combined'!$D196,'RAB Prices Short'!$E:$E,'All Prices combined'!$G196),IF($B196="RAB Long",SUMIFS('RAB Prices Long'!Z:Z,'RAB Prices Long'!$B:$B,'All Prices combined'!$D196,'RAB Prices Long'!$E:$E,'All Prices combined'!$G196)))),2)</f>
        <v>0</v>
      </c>
      <c r="X196" s="2">
        <f>ROUND(IF($B196="Annuity",SUMIFS('Annuity Prices'!AA:AA,'Annuity Prices'!$B:$B,$D196,'Annuity Prices'!$E:$E,$G196),IF($B196="RAB Short",SUMIFS('RAB Prices Short'!AA:AA,'RAB Prices Short'!$B:$B,'All Prices combined'!$D196,'RAB Prices Short'!$E:$E,'All Prices combined'!$G196),IF($B196="RAB Long",SUMIFS('RAB Prices Long'!AA:AA,'RAB Prices Long'!$B:$B,'All Prices combined'!$D196,'RAB Prices Long'!$E:$E,'All Prices combined'!$G196)))),2)</f>
        <v>0</v>
      </c>
      <c r="Y196" s="2">
        <f>ROUND(IF($B196="Annuity",SUMIFS('Annuity Prices'!AB:AB,'Annuity Prices'!$B:$B,$D196,'Annuity Prices'!$E:$E,$G196),IF($B196="RAB Short",SUMIFS('RAB Prices Short'!AB:AB,'RAB Prices Short'!$B:$B,'All Prices combined'!$D196,'RAB Prices Short'!$E:$E,'All Prices combined'!$G196),IF($B196="RAB Long",SUMIFS('RAB Prices Long'!AB:AB,'RAB Prices Long'!$B:$B,'All Prices combined'!$D196,'RAB Prices Long'!$E:$E,'All Prices combined'!$G196)))),2)</f>
        <v>0</v>
      </c>
      <c r="Z196" s="2">
        <f>ROUND(IF($B196="Annuity",SUMIFS('Annuity Prices'!AC:AC,'Annuity Prices'!$B:$B,$D196,'Annuity Prices'!$E:$E,$G196),IF($B196="RAB Short",SUMIFS('RAB Prices Short'!AC:AC,'RAB Prices Short'!$B:$B,'All Prices combined'!$D196,'RAB Prices Short'!$E:$E,'All Prices combined'!$G196),IF($B196="RAB Long",SUMIFS('RAB Prices Long'!AC:AC,'RAB Prices Long'!$B:$B,'All Prices combined'!$D196,'RAB Prices Long'!$E:$E,'All Prices combined'!$G196)))),2)</f>
        <v>0</v>
      </c>
      <c r="AA196" s="2">
        <f>ROUND(IF($B196="Annuity",SUMIFS('Annuity Prices'!AD:AD,'Annuity Prices'!$B:$B,$D196,'Annuity Prices'!$E:$E,$G196),IF($B196="RAB Short",SUMIFS('RAB Prices Short'!AD:AD,'RAB Prices Short'!$B:$B,'All Prices combined'!$D196,'RAB Prices Short'!$E:$E,'All Prices combined'!$G196),IF($B196="RAB Long",SUMIFS('RAB Prices Long'!AD:AD,'RAB Prices Long'!$B:$B,'All Prices combined'!$D196,'RAB Prices Long'!$E:$E,'All Prices combined'!$G196)))),2)</f>
        <v>0</v>
      </c>
      <c r="AB196" s="2">
        <f>ROUND(IF($B196="Annuity",SUMIFS('Annuity Prices'!AE:AE,'Annuity Prices'!$B:$B,$D196,'Annuity Prices'!$E:$E,$G196),IF($B196="RAB Short",SUMIFS('RAB Prices Short'!AE:AE,'RAB Prices Short'!$B:$B,'All Prices combined'!$D196,'RAB Prices Short'!$E:$E,'All Prices combined'!$G196),IF($B196="RAB Long",SUMIFS('RAB Prices Long'!AE:AE,'RAB Prices Long'!$B:$B,'All Prices combined'!$D196,'RAB Prices Long'!$E:$E,'All Prices combined'!$G196)))),2)</f>
        <v>0</v>
      </c>
      <c r="AC196" s="2">
        <f>ROUND(IF($B196="Annuity",SUMIFS('Annuity Prices'!AF:AF,'Annuity Prices'!$B:$B,$D196,'Annuity Prices'!$E:$E,$G196),IF($B196="RAB Short",SUMIFS('RAB Prices Short'!AF:AF,'RAB Prices Short'!$B:$B,'All Prices combined'!$D196,'RAB Prices Short'!$E:$E,'All Prices combined'!$G196),IF($B196="RAB Long",SUMIFS('RAB Prices Long'!AF:AF,'RAB Prices Long'!$B:$B,'All Prices combined'!$D196,'RAB Prices Long'!$E:$E,'All Prices combined'!$G196)))),2)</f>
        <v>0</v>
      </c>
      <c r="AD196" s="2">
        <f>ROUND(IF($B196="Annuity",SUMIFS('Annuity Prices'!AG:AG,'Annuity Prices'!$B:$B,$D196,'Annuity Prices'!$E:$E,$G196),IF($B196="RAB Short",SUMIFS('RAB Prices Short'!AG:AG,'RAB Prices Short'!$B:$B,'All Prices combined'!$D196,'RAB Prices Short'!$E:$E,'All Prices combined'!$G196),IF($B196="RAB Long",SUMIFS('RAB Prices Long'!AG:AG,'RAB Prices Long'!$B:$B,'All Prices combined'!$D196,'RAB Prices Long'!$E:$E,'All Prices combined'!$G196)))),2)</f>
        <v>0</v>
      </c>
      <c r="AE196" s="2">
        <f>ROUND(IF($B196="Annuity",SUMIFS('Annuity Prices'!AH:AH,'Annuity Prices'!$B:$B,$D196,'Annuity Prices'!$E:$E,$G196),IF($B196="RAB Short",SUMIFS('RAB Prices Short'!AH:AH,'RAB Prices Short'!$B:$B,'All Prices combined'!$D196,'RAB Prices Short'!$E:$E,'All Prices combined'!$G196),IF($B196="RAB Long",SUMIFS('RAB Prices Long'!AH:AH,'RAB Prices Long'!$B:$B,'All Prices combined'!$D196,'RAB Prices Long'!$E:$E,'All Prices combined'!$G196)))),2)</f>
        <v>0</v>
      </c>
      <c r="AF196" s="2">
        <f>ROUND(IF($B196="Annuity",SUMIFS('Annuity Prices'!AI:AI,'Annuity Prices'!$B:$B,$D196,'Annuity Prices'!$E:$E,$G196),IF($B196="RAB Short",SUMIFS('RAB Prices Short'!AI:AI,'RAB Prices Short'!$B:$B,'All Prices combined'!$D196,'RAB Prices Short'!$E:$E,'All Prices combined'!$G196),IF($B196="RAB Long",SUMIFS('RAB Prices Long'!AI:AI,'RAB Prices Long'!$B:$B,'All Prices combined'!$D196,'RAB Prices Long'!$E:$E,'All Prices combined'!$G196)))),2)</f>
        <v>0</v>
      </c>
      <c r="AG196" s="2">
        <f>ROUND(IF($B196="Annuity",SUMIFS('Annuity Prices'!AJ:AJ,'Annuity Prices'!$B:$B,$D196,'Annuity Prices'!$E:$E,$G196),IF($B196="RAB Short",SUMIFS('RAB Prices Short'!AJ:AJ,'RAB Prices Short'!$B:$B,'All Prices combined'!$D196,'RAB Prices Short'!$E:$E,'All Prices combined'!$G196),IF($B196="RAB Long",SUMIFS('RAB Prices Long'!AJ:AJ,'RAB Prices Long'!$B:$B,'All Prices combined'!$D196,'RAB Prices Long'!$E:$E,'All Prices combined'!$G196)))),2)</f>
        <v>0</v>
      </c>
      <c r="AH196" s="2">
        <f>ROUND(IF($B196="Annuity",SUMIFS('Annuity Prices'!AK:AK,'Annuity Prices'!$B:$B,$D196,'Annuity Prices'!$E:$E,$G196),IF($B196="RAB Short",SUMIFS('RAB Prices Short'!AK:AK,'RAB Prices Short'!$B:$B,'All Prices combined'!$D196,'RAB Prices Short'!$E:$E,'All Prices combined'!$G196),IF($B196="RAB Long",SUMIFS('RAB Prices Long'!AK:AK,'RAB Prices Long'!$B:$B,'All Prices combined'!$D196,'RAB Prices Long'!$E:$E,'All Prices combined'!$G196)))),2)</f>
        <v>0</v>
      </c>
      <c r="AI196" s="2">
        <f>ROUND(IF($B196="Annuity",SUMIFS('Annuity Prices'!AL:AL,'Annuity Prices'!$B:$B,$D196,'Annuity Prices'!$E:$E,$G196),IF($B196="RAB Short",SUMIFS('RAB Prices Short'!AL:AL,'RAB Prices Short'!$B:$B,'All Prices combined'!$D196,'RAB Prices Short'!$E:$E,'All Prices combined'!$G196),IF($B196="RAB Long",SUMIFS('RAB Prices Long'!AL:AL,'RAB Prices Long'!$B:$B,'All Prices combined'!$D196,'RAB Prices Long'!$E:$E,'All Prices combined'!$G196)))),2)</f>
        <v>0</v>
      </c>
      <c r="AJ196" s="2">
        <f>ROUND(IF($B196="Annuity",SUMIFS('Annuity Prices'!AM:AM,'Annuity Prices'!$B:$B,$D196,'Annuity Prices'!$E:$E,$G196),IF($B196="RAB Short",SUMIFS('RAB Prices Short'!AM:AM,'RAB Prices Short'!$B:$B,'All Prices combined'!$D196,'RAB Prices Short'!$E:$E,'All Prices combined'!$G196),IF($B196="RAB Long",SUMIFS('RAB Prices Long'!AM:AM,'RAB Prices Long'!$B:$B,'All Prices combined'!$D196,'RAB Prices Long'!$E:$E,'All Prices combined'!$G196)))),2)</f>
        <v>0</v>
      </c>
      <c r="AK196" s="2">
        <f>ROUND(IF($B196="Annuity",SUMIFS('Annuity Prices'!AN:AN,'Annuity Prices'!$B:$B,$D196,'Annuity Prices'!$E:$E,$G196),IF($B196="RAB Short",SUMIFS('RAB Prices Short'!AN:AN,'RAB Prices Short'!$B:$B,'All Prices combined'!$D196,'RAB Prices Short'!$E:$E,'All Prices combined'!$G196),IF($B196="RAB Long",SUMIFS('RAB Prices Long'!AN:AN,'RAB Prices Long'!$B:$B,'All Prices combined'!$D196,'RAB Prices Long'!$E:$E,'All Prices combined'!$G196)))),2)</f>
        <v>0</v>
      </c>
      <c r="AL196" s="2">
        <f>ROUND(IF($B196="Annuity",SUMIFS('Annuity Prices'!AO:AO,'Annuity Prices'!$B:$B,$D196,'Annuity Prices'!$E:$E,$G196),IF($B196="RAB Short",SUMIFS('RAB Prices Short'!AO:AO,'RAB Prices Short'!$B:$B,'All Prices combined'!$D196,'RAB Prices Short'!$E:$E,'All Prices combined'!$G196),IF($B196="RAB Long",SUMIFS('RAB Prices Long'!AO:AO,'RAB Prices Long'!$B:$B,'All Prices combined'!$D196,'RAB Prices Long'!$E:$E,'All Prices combined'!$G196)))),2)</f>
        <v>0</v>
      </c>
      <c r="AM196" s="2">
        <f>ROUND(IF($B196="Annuity",SUMIFS('Annuity Prices'!AP:AP,'Annuity Prices'!$B:$B,$D196,'Annuity Prices'!$E:$E,$G196),IF($B196="RAB Short",SUMIFS('RAB Prices Short'!AP:AP,'RAB Prices Short'!$B:$B,'All Prices combined'!$D196,'RAB Prices Short'!$E:$E,'All Prices combined'!$G196),IF($B196="RAB Long",SUMIFS('RAB Prices Long'!AP:AP,'RAB Prices Long'!$B:$B,'All Prices combined'!$D196,'RAB Prices Long'!$E:$E,'All Prices combined'!$G196)))),2)</f>
        <v>0</v>
      </c>
      <c r="AN196" s="2">
        <f>ROUND(IF($B196="Annuity",SUMIFS('Annuity Prices'!AQ:AQ,'Annuity Prices'!$B:$B,$D196,'Annuity Prices'!$E:$E,$G196),IF($B196="RAB Short",SUMIFS('RAB Prices Short'!AQ:AQ,'RAB Prices Short'!$B:$B,'All Prices combined'!$D196,'RAB Prices Short'!$E:$E,'All Prices combined'!$G196),IF($B196="RAB Long",SUMIFS('RAB Prices Long'!AQ:AQ,'RAB Prices Long'!$B:$B,'All Prices combined'!$D196,'RAB Prices Long'!$E:$E,'All Prices combined'!$G196)))),2)</f>
        <v>0</v>
      </c>
      <c r="AO196" s="2">
        <f>ROUND(IF($B196="Annuity",SUMIFS('Annuity Prices'!AR:AR,'Annuity Prices'!$B:$B,$D196,'Annuity Prices'!$E:$E,$G196),IF($B196="RAB Short",SUMIFS('RAB Prices Short'!AR:AR,'RAB Prices Short'!$B:$B,'All Prices combined'!$D196,'RAB Prices Short'!$E:$E,'All Prices combined'!$G196),IF($B196="RAB Long",SUMIFS('RAB Prices Long'!AR:AR,'RAB Prices Long'!$B:$B,'All Prices combined'!$D196,'RAB Prices Long'!$E:$E,'All Prices combined'!$G196)))),2)</f>
        <v>0</v>
      </c>
      <c r="AP196" s="2">
        <f>ROUND(IF($B196="Annuity",SUMIFS('Annuity Prices'!AS:AS,'Annuity Prices'!$B:$B,$D196,'Annuity Prices'!$E:$E,$G196),IF($B196="RAB Short",SUMIFS('RAB Prices Short'!AS:AS,'RAB Prices Short'!$B:$B,'All Prices combined'!$D196,'RAB Prices Short'!$E:$E,'All Prices combined'!$G196),IF($B196="RAB Long",SUMIFS('RAB Prices Long'!AS:AS,'RAB Prices Long'!$B:$B,'All Prices combined'!$D196,'RAB Prices Long'!$E:$E,'All Prices combined'!$G196)))),2)</f>
        <v>0</v>
      </c>
      <c r="AQ196" s="2">
        <f>ROUND(IF($B196="Annuity",SUMIFS('Annuity Prices'!AT:AT,'Annuity Prices'!$B:$B,$D196,'Annuity Prices'!$E:$E,$G196),IF($B196="RAB Short",SUMIFS('RAB Prices Short'!AT:AT,'RAB Prices Short'!$B:$B,'All Prices combined'!$D196,'RAB Prices Short'!$E:$E,'All Prices combined'!$G196),IF($B196="RAB Long",SUMIFS('RAB Prices Long'!AT:AT,'RAB Prices Long'!$B:$B,'All Prices combined'!$D196,'RAB Prices Long'!$E:$E,'All Prices combined'!$G196)))),2)</f>
        <v>0</v>
      </c>
      <c r="AR196" s="2">
        <f>ROUND(IF($B196="Annuity",SUMIFS('Annuity Prices'!AU:AU,'Annuity Prices'!$B:$B,$D196,'Annuity Prices'!$E:$E,$G196),IF($B196="RAB Short",SUMIFS('RAB Prices Short'!AU:AU,'RAB Prices Short'!$B:$B,'All Prices combined'!$D196,'RAB Prices Short'!$E:$E,'All Prices combined'!$G196),IF($B196="RAB Long",SUMIFS('RAB Prices Long'!AU:AU,'RAB Prices Long'!$B:$B,'All Prices combined'!$D196,'RAB Prices Long'!$E:$E,'All Prices combined'!$G196)))),2)</f>
        <v>0</v>
      </c>
      <c r="AS196" s="2">
        <f>ROUND(IF($B196="Annuity",SUMIFS('Annuity Prices'!AV:AV,'Annuity Prices'!$B:$B,$D196,'Annuity Prices'!$E:$E,$G196),IF($B196="RAB Short",SUMIFS('RAB Prices Short'!AV:AV,'RAB Prices Short'!$B:$B,'All Prices combined'!$D196,'RAB Prices Short'!$E:$E,'All Prices combined'!$G196),IF($B196="RAB Long",SUMIFS('RAB Prices Long'!AV:AV,'RAB Prices Long'!$B:$B,'All Prices combined'!$D196,'RAB Prices Long'!$E:$E,'All Prices combined'!$G196)))),2)</f>
        <v>0</v>
      </c>
      <c r="AT196" s="2">
        <f>ROUND(IF($B196="Annuity",SUMIFS('Annuity Prices'!AW:AW,'Annuity Prices'!$B:$B,$D196,'Annuity Prices'!$E:$E,$G196),IF($B196="RAB Short",SUMIFS('RAB Prices Short'!AW:AW,'RAB Prices Short'!$B:$B,'All Prices combined'!$D196,'RAB Prices Short'!$E:$E,'All Prices combined'!$G196),IF($B196="RAB Long",SUMIFS('RAB Prices Long'!AW:AW,'RAB Prices Long'!$B:$B,'All Prices combined'!$D196,'RAB Prices Long'!$E:$E,'All Prices combined'!$G196)))),2)</f>
        <v>0</v>
      </c>
      <c r="AU196" s="2">
        <f>ROUND(IF($B196="Annuity",SUMIFS('Annuity Prices'!AX:AX,'Annuity Prices'!$B:$B,$D196,'Annuity Prices'!$E:$E,$G196),IF($B196="RAB Short",SUMIFS('RAB Prices Short'!AX:AX,'RAB Prices Short'!$B:$B,'All Prices combined'!$D196,'RAB Prices Short'!$E:$E,'All Prices combined'!$G196),IF($B196="RAB Long",SUMIFS('RAB Prices Long'!AX:AX,'RAB Prices Long'!$B:$B,'All Prices combined'!$D196,'RAB Prices Long'!$E:$E,'All Prices combined'!$G196)))),2)</f>
        <v>0</v>
      </c>
      <c r="AV196" s="2">
        <f>ROUND(IF($B196="Annuity",SUMIFS('Annuity Prices'!AY:AY,'Annuity Prices'!$B:$B,$D196,'Annuity Prices'!$E:$E,$G196),IF($B196="RAB Short",SUMIFS('RAB Prices Short'!AY:AY,'RAB Prices Short'!$B:$B,'All Prices combined'!$D196,'RAB Prices Short'!$E:$E,'All Prices combined'!$G196),IF($B196="RAB Long",SUMIFS('RAB Prices Long'!AY:AY,'RAB Prices Long'!$B:$B,'All Prices combined'!$D196,'RAB Prices Long'!$E:$E,'All Prices combined'!$G196)))),2)</f>
        <v>0</v>
      </c>
      <c r="AW196" s="2">
        <f>ROUND(IF($B196="Annuity",SUMIFS('Annuity Prices'!AZ:AZ,'Annuity Prices'!$B:$B,$D196,'Annuity Prices'!$E:$E,$G196),IF($B196="RAB Short",SUMIFS('RAB Prices Short'!AZ:AZ,'RAB Prices Short'!$B:$B,'All Prices combined'!$D196,'RAB Prices Short'!$E:$E,'All Prices combined'!$G196),IF($B196="RAB Long",SUMIFS('RAB Prices Long'!AZ:AZ,'RAB Prices Long'!$B:$B,'All Prices combined'!$D196,'RAB Prices Long'!$E:$E,'All Prices combined'!$G196)))),2)</f>
        <v>0</v>
      </c>
      <c r="AX196" s="2">
        <f>ROUND(IF($B196="Annuity",SUMIFS('Annuity Prices'!BA:BA,'Annuity Prices'!$B:$B,$D196,'Annuity Prices'!$E:$E,$G196),IF($B196="RAB Short",SUMIFS('RAB Prices Short'!BA:BA,'RAB Prices Short'!$B:$B,'All Prices combined'!$D196,'RAB Prices Short'!$E:$E,'All Prices combined'!$G196),IF($B196="RAB Long",SUMIFS('RAB Prices Long'!BA:BA,'RAB Prices Long'!$B:$B,'All Prices combined'!$D196,'RAB Prices Long'!$E:$E,'All Prices combined'!$G196)))),2)</f>
        <v>0</v>
      </c>
      <c r="AY196" s="2">
        <f>ROUND(IF($B196="Annuity",SUMIFS('Annuity Prices'!BB:BB,'Annuity Prices'!$B:$B,$D196,'Annuity Prices'!$E:$E,$G196),IF($B196="RAB Short",SUMIFS('RAB Prices Short'!BB:BB,'RAB Prices Short'!$B:$B,'All Prices combined'!$D196,'RAB Prices Short'!$E:$E,'All Prices combined'!$G196),IF($B196="RAB Long",SUMIFS('RAB Prices Long'!BB:BB,'RAB Prices Long'!$B:$B,'All Prices combined'!$D196,'RAB Prices Long'!$E:$E,'All Prices combined'!$G196)))),2)</f>
        <v>0</v>
      </c>
      <c r="AZ196" s="2">
        <f>ROUND(IF($B196="Annuity",SUMIFS('Annuity Prices'!BC:BC,'Annuity Prices'!$B:$B,$D196,'Annuity Prices'!$E:$E,$G196),IF($B196="RAB Short",SUMIFS('RAB Prices Short'!BC:BC,'RAB Prices Short'!$B:$B,'All Prices combined'!$D196,'RAB Prices Short'!$E:$E,'All Prices combined'!$G196),IF($B196="RAB Long",SUMIFS('RAB Prices Long'!BC:BC,'RAB Prices Long'!$B:$B,'All Prices combined'!$D196,'RAB Prices Long'!$E:$E,'All Prices combined'!$G196)))),2)</f>
        <v>0</v>
      </c>
      <c r="BA196" s="2">
        <f>ROUND(IF($B196="Annuity",SUMIFS('Annuity Prices'!BD:BD,'Annuity Prices'!$B:$B,$D196,'Annuity Prices'!$E:$E,$G196),IF($B196="RAB Short",SUMIFS('RAB Prices Short'!BD:BD,'RAB Prices Short'!$B:$B,'All Prices combined'!$D196,'RAB Prices Short'!$E:$E,'All Prices combined'!$G196),IF($B196="RAB Long",SUMIFS('RAB Prices Long'!BD:BD,'RAB Prices Long'!$B:$B,'All Prices combined'!$D196,'RAB Prices Long'!$E:$E,'All Prices combined'!$G196)))),2)</f>
        <v>0</v>
      </c>
      <c r="BB196" s="2">
        <f>ROUND(IF($B196="Annuity",SUMIFS('Annuity Prices'!BE:BE,'Annuity Prices'!$B:$B,$D196,'Annuity Prices'!$E:$E,$G196),IF($B196="RAB Short",SUMIFS('RAB Prices Short'!BE:BE,'RAB Prices Short'!$B:$B,'All Prices combined'!$D196,'RAB Prices Short'!$E:$E,'All Prices combined'!$G196),IF($B196="RAB Long",SUMIFS('RAB Prices Long'!BE:BE,'RAB Prices Long'!$B:$B,'All Prices combined'!$D196,'RAB Prices Long'!$E:$E,'All Prices combined'!$G196)))),2)</f>
        <v>0</v>
      </c>
      <c r="BC196" s="2">
        <f>ROUND(IF($B196="Annuity",SUMIFS('Annuity Prices'!BF:BF,'Annuity Prices'!$B:$B,$D196,'Annuity Prices'!$E:$E,$G196),IF($B196="RAB Short",SUMIFS('RAB Prices Short'!BF:BF,'RAB Prices Short'!$B:$B,'All Prices combined'!$D196,'RAB Prices Short'!$E:$E,'All Prices combined'!$G196),IF($B196="RAB Long",SUMIFS('RAB Prices Long'!BF:BF,'RAB Prices Long'!$B:$B,'All Prices combined'!$D196,'RAB Prices Long'!$E:$E,'All Prices combined'!$G196)))),2)</f>
        <v>0</v>
      </c>
      <c r="BD196" s="2">
        <f>ROUND(IF($B196="Annuity",SUMIFS('Annuity Prices'!BG:BG,'Annuity Prices'!$B:$B,$D196,'Annuity Prices'!$E:$E,$G196),IF($B196="RAB Short",SUMIFS('RAB Prices Short'!BG:BG,'RAB Prices Short'!$B:$B,'All Prices combined'!$D196,'RAB Prices Short'!$E:$E,'All Prices combined'!$G196),IF($B196="RAB Long",SUMIFS('RAB Prices Long'!BG:BG,'RAB Prices Long'!$B:$B,'All Prices combined'!$D196,'RAB Prices Long'!$E:$E,'All Prices combined'!$G196)))),2)</f>
        <v>0</v>
      </c>
      <c r="BE196" s="2">
        <f>ROUND(IF($B196="Annuity",SUMIFS('Annuity Prices'!BH:BH,'Annuity Prices'!$B:$B,$D196,'Annuity Prices'!$E:$E,$G196),IF($B196="RAB Short",SUMIFS('RAB Prices Short'!BH:BH,'RAB Prices Short'!$B:$B,'All Prices combined'!$D196,'RAB Prices Short'!$E:$E,'All Prices combined'!$G196),IF($B196="RAB Long",SUMIFS('RAB Prices Long'!BH:BH,'RAB Prices Long'!$B:$B,'All Prices combined'!$D196,'RAB Prices Long'!$E:$E,'All Prices combined'!$G196)))),2)</f>
        <v>0</v>
      </c>
      <c r="BF196" s="2">
        <f>ROUND(IF($B196="Annuity",SUMIFS('Annuity Prices'!BI:BI,'Annuity Prices'!$B:$B,$D196,'Annuity Prices'!$E:$E,$G196),IF($B196="RAB Short",SUMIFS('RAB Prices Short'!BI:BI,'RAB Prices Short'!$B:$B,'All Prices combined'!$D196,'RAB Prices Short'!$E:$E,'All Prices combined'!$G196),IF($B196="RAB Long",SUMIFS('RAB Prices Long'!BI:BI,'RAB Prices Long'!$B:$B,'All Prices combined'!$D196,'RAB Prices Long'!$E:$E,'All Prices combined'!$G196)))),2)</f>
        <v>0</v>
      </c>
      <c r="BG196" s="2">
        <f>ROUND(IF($B196="Annuity",SUMIFS('Annuity Prices'!BJ:BJ,'Annuity Prices'!$B:$B,$D196,'Annuity Prices'!$E:$E,$G196),IF($B196="RAB Short",SUMIFS('RAB Prices Short'!BJ:BJ,'RAB Prices Short'!$B:$B,'All Prices combined'!$D196,'RAB Prices Short'!$E:$E,'All Prices combined'!$G196),IF($B196="RAB Long",SUMIFS('RAB Prices Long'!BJ:BJ,'RAB Prices Long'!$B:$B,'All Prices combined'!$D196,'RAB Prices Long'!$E:$E,'All Prices combined'!$G196)))),2)</f>
        <v>0</v>
      </c>
      <c r="BH196" s="2">
        <f>ROUND(IF($B196="Annuity",SUMIFS('Annuity Prices'!BK:BK,'Annuity Prices'!$B:$B,$D196,'Annuity Prices'!$E:$E,$G196),IF($B196="RAB Short",SUMIFS('RAB Prices Short'!BK:BK,'RAB Prices Short'!$B:$B,'All Prices combined'!$D196,'RAB Prices Short'!$E:$E,'All Prices combined'!$G196),IF($B196="RAB Long",SUMIFS('RAB Prices Long'!BK:BK,'RAB Prices Long'!$B:$B,'All Prices combined'!$D196,'RAB Prices Long'!$E:$E,'All Prices combined'!$G196)))),2)</f>
        <v>0</v>
      </c>
      <c r="BI196" s="2">
        <f>ROUND(IF($B196="Annuity",SUMIFS('Annuity Prices'!BL:BL,'Annuity Prices'!$B:$B,$D196,'Annuity Prices'!$E:$E,$G196),IF($B196="RAB Short",SUMIFS('RAB Prices Short'!BL:BL,'RAB Prices Short'!$B:$B,'All Prices combined'!$D196,'RAB Prices Short'!$E:$E,'All Prices combined'!$G196),IF($B196="RAB Long",SUMIFS('RAB Prices Long'!BL:BL,'RAB Prices Long'!$B:$B,'All Prices combined'!$D196,'RAB Prices Long'!$E:$E,'All Prices combined'!$G196)))),2)</f>
        <v>0</v>
      </c>
      <c r="BJ196" s="2">
        <f>ROUND(IF($B196="Annuity",SUMIFS('Annuity Prices'!BM:BM,'Annuity Prices'!$B:$B,$D196,'Annuity Prices'!$E:$E,$G196),IF($B196="RAB Short",SUMIFS('RAB Prices Short'!BM:BM,'RAB Prices Short'!$B:$B,'All Prices combined'!$D196,'RAB Prices Short'!$E:$E,'All Prices combined'!$G196),IF($B196="RAB Long",SUMIFS('RAB Prices Long'!BM:BM,'RAB Prices Long'!$B:$B,'All Prices combined'!$D196,'RAB Prices Long'!$E:$E,'All Prices combined'!$G196)))),2)</f>
        <v>0</v>
      </c>
      <c r="BK196" s="2">
        <f>ROUND(IF($B196="Annuity",SUMIFS('Annuity Prices'!BN:BN,'Annuity Prices'!$B:$B,$D196,'Annuity Prices'!$E:$E,$G196),IF($B196="RAB Short",SUMIFS('RAB Prices Short'!BN:BN,'RAB Prices Short'!$B:$B,'All Prices combined'!$D196,'RAB Prices Short'!$E:$E,'All Prices combined'!$G196),IF($B196="RAB Long",SUMIFS('RAB Prices Long'!BN:BN,'RAB Prices Long'!$B:$B,'All Prices combined'!$D196,'RAB Prices Long'!$E:$E,'All Prices combined'!$G196)))),2)</f>
        <v>0</v>
      </c>
      <c r="BL196" s="2">
        <f>ROUND(IF($B196="Annuity",SUMIFS('Annuity Prices'!BO:BO,'Annuity Prices'!$B:$B,$D196,'Annuity Prices'!$E:$E,$G196),IF($B196="RAB Short",SUMIFS('RAB Prices Short'!BO:BO,'RAB Prices Short'!$B:$B,'All Prices combined'!$D196,'RAB Prices Short'!$E:$E,'All Prices combined'!$G196),IF($B196="RAB Long",SUMIFS('RAB Prices Long'!BO:BO,'RAB Prices Long'!$B:$B,'All Prices combined'!$D196,'RAB Prices Long'!$E:$E,'All Prices combined'!$G196)))),2)</f>
        <v>0</v>
      </c>
      <c r="BM196" s="2">
        <f>ROUND(IF($B196="Annuity",SUMIFS('Annuity Prices'!BP:BP,'Annuity Prices'!$B:$B,$D196,'Annuity Prices'!$E:$E,$G196),IF($B196="RAB Short",SUMIFS('RAB Prices Short'!BP:BP,'RAB Prices Short'!$B:$B,'All Prices combined'!$D196,'RAB Prices Short'!$E:$E,'All Prices combined'!$G196),IF($B196="RAB Long",SUMIFS('RAB Prices Long'!BP:BP,'RAB Prices Long'!$B:$B,'All Prices combined'!$D196,'RAB Prices Long'!$E:$E,'All Prices combined'!$G196)))),2)</f>
        <v>0</v>
      </c>
      <c r="BN196" s="2">
        <f>ROUND(IF($B196="Annuity",SUMIFS('Annuity Prices'!BQ:BQ,'Annuity Prices'!$B:$B,$D196,'Annuity Prices'!$E:$E,$G196),IF($B196="RAB Short",SUMIFS('RAB Prices Short'!BQ:BQ,'RAB Prices Short'!$B:$B,'All Prices combined'!$D196,'RAB Prices Short'!$E:$E,'All Prices combined'!$G196),IF($B196="RAB Long",SUMIFS('RAB Prices Long'!BQ:BQ,'RAB Prices Long'!$B:$B,'All Prices combined'!$D196,'RAB Prices Long'!$E:$E,'All Prices combined'!$G196)))),2)</f>
        <v>0</v>
      </c>
      <c r="BO196" s="2">
        <f>ROUND(IF($B196="Annuity",SUMIFS('Annuity Prices'!BR:BR,'Annuity Prices'!$B:$B,$D196,'Annuity Prices'!$E:$E,$G196),IF($B196="RAB Short",SUMIFS('RAB Prices Short'!BR:BR,'RAB Prices Short'!$B:$B,'All Prices combined'!$D196,'RAB Prices Short'!$E:$E,'All Prices combined'!$G196),IF($B196="RAB Long",SUMIFS('RAB Prices Long'!BR:BR,'RAB Prices Long'!$B:$B,'All Prices combined'!$D196,'RAB Prices Long'!$E:$E,'All Prices combined'!$G196)))),2)</f>
        <v>0</v>
      </c>
      <c r="BP196" s="2">
        <f>ROUND(IF($B196="Annuity",SUMIFS('Annuity Prices'!BS:BS,'Annuity Prices'!$B:$B,$D196,'Annuity Prices'!$E:$E,$G196),IF($B196="RAB Short",SUMIFS('RAB Prices Short'!BS:BS,'RAB Prices Short'!$B:$B,'All Prices combined'!$D196,'RAB Prices Short'!$E:$E,'All Prices combined'!$G196),IF($B196="RAB Long",SUMIFS('RAB Prices Long'!BS:BS,'RAB Prices Long'!$B:$B,'All Prices combined'!$D196,'RAB Prices Long'!$E:$E,'All Prices combined'!$G196)))),2)</f>
        <v>0</v>
      </c>
      <c r="BQ196" s="2">
        <f>ROUND(IF($B196="Annuity",SUMIFS('Annuity Prices'!BT:BT,'Annuity Prices'!$B:$B,$D196,'Annuity Prices'!$E:$E,$G196),IF($B196="RAB Short",SUMIFS('RAB Prices Short'!BT:BT,'RAB Prices Short'!$B:$B,'All Prices combined'!$D196,'RAB Prices Short'!$E:$E,'All Prices combined'!$G196),IF($B196="RAB Long",SUMIFS('RAB Prices Long'!BT:BT,'RAB Prices Long'!$B:$B,'All Prices combined'!$D196,'RAB Prices Long'!$E:$E,'All Prices combined'!$G196)))),2)</f>
        <v>0</v>
      </c>
      <c r="BR196" s="2">
        <f>ROUND(IF($B196="Annuity",SUMIFS('Annuity Prices'!BU:BU,'Annuity Prices'!$B:$B,$D196,'Annuity Prices'!$E:$E,$G196),IF($B196="RAB Short",SUMIFS('RAB Prices Short'!BU:BU,'RAB Prices Short'!$B:$B,'All Prices combined'!$D196,'RAB Prices Short'!$E:$E,'All Prices combined'!$G196),IF($B196="RAB Long",SUMIFS('RAB Prices Long'!BU:BU,'RAB Prices Long'!$B:$B,'All Prices combined'!$D196,'RAB Prices Long'!$E:$E,'All Prices combined'!$G196)))),2)</f>
        <v>0</v>
      </c>
      <c r="BS196" s="2">
        <f>ROUND(IF($B196="Annuity",SUMIFS('Annuity Prices'!BV:BV,'Annuity Prices'!$B:$B,$D196,'Annuity Prices'!$E:$E,$G196),IF($B196="RAB Short",SUMIFS('RAB Prices Short'!BV:BV,'RAB Prices Short'!$B:$B,'All Prices combined'!$D196,'RAB Prices Short'!$E:$E,'All Prices combined'!$G196),IF($B196="RAB Long",SUMIFS('RAB Prices Long'!BV:BV,'RAB Prices Long'!$B:$B,'All Prices combined'!$D196,'RAB Prices Long'!$E:$E,'All Prices combined'!$G196)))),2)</f>
        <v>0</v>
      </c>
      <c r="BT196" s="2">
        <f>ROUND(IF($B196="Annuity",SUMIFS('Annuity Prices'!BW:BW,'Annuity Prices'!$B:$B,$D196,'Annuity Prices'!$E:$E,$G196),IF($B196="RAB Short",SUMIFS('RAB Prices Short'!BW:BW,'RAB Prices Short'!$B:$B,'All Prices combined'!$D196,'RAB Prices Short'!$E:$E,'All Prices combined'!$G196),IF($B196="RAB Long",SUMIFS('RAB Prices Long'!BW:BW,'RAB Prices Long'!$B:$B,'All Prices combined'!$D196,'RAB Prices Long'!$E:$E,'All Prices combined'!$G196)))),2)</f>
        <v>0</v>
      </c>
      <c r="BU196" s="2">
        <f>ROUND(IF($B196="Annuity",SUMIFS('Annuity Prices'!BX:BX,'Annuity Prices'!$B:$B,$D196,'Annuity Prices'!$E:$E,$G196),IF($B196="RAB Short",SUMIFS('RAB Prices Short'!BX:BX,'RAB Prices Short'!$B:$B,'All Prices combined'!$D196,'RAB Prices Short'!$E:$E,'All Prices combined'!$G196),IF($B196="RAB Long",SUMIFS('RAB Prices Long'!BX:BX,'RAB Prices Long'!$B:$B,'All Prices combined'!$D196,'RAB Prices Long'!$E:$E,'All Prices combined'!$G196)))),2)</f>
        <v>0</v>
      </c>
    </row>
    <row r="197" spans="2:73" x14ac:dyDescent="0.25">
      <c r="B197" t="s">
        <v>44</v>
      </c>
      <c r="C197">
        <v>1</v>
      </c>
      <c r="D197" t="s">
        <v>127</v>
      </c>
      <c r="E197" t="s">
        <v>126</v>
      </c>
      <c r="F197">
        <v>1</v>
      </c>
      <c r="G197" t="s">
        <v>38</v>
      </c>
      <c r="H197" t="s">
        <v>128</v>
      </c>
      <c r="I197" s="2">
        <f>ROUND(IF($B197="Annuity",SUMIFS('Annuity Prices'!L:L,'Annuity Prices'!$B:$B,$D197,'Annuity Prices'!$E:$E,$G197),IF($B197="RAB Short",SUMIFS('RAB Prices Short'!L:L,'RAB Prices Short'!$B:$B,'All Prices combined'!$D197,'RAB Prices Short'!$E:$E,'All Prices combined'!$G197),IF($B197="RAB Long",SUMIFS('RAB Prices Long'!L:L,'RAB Prices Long'!$B:$B,'All Prices combined'!$D197,'RAB Prices Long'!$E:$E,'All Prices combined'!$G197)))),2)</f>
        <v>0</v>
      </c>
      <c r="J197" s="2">
        <f>ROUND(IF($B197="Annuity",SUMIFS('Annuity Prices'!M:M,'Annuity Prices'!$B:$B,$D197,'Annuity Prices'!$E:$E,$G197),IF($B197="RAB Short",SUMIFS('RAB Prices Short'!M:M,'RAB Prices Short'!$B:$B,'All Prices combined'!$D197,'RAB Prices Short'!$E:$E,'All Prices combined'!$G197),IF($B197="RAB Long",SUMIFS('RAB Prices Long'!M:M,'RAB Prices Long'!$B:$B,'All Prices combined'!$D197,'RAB Prices Long'!$E:$E,'All Prices combined'!$G197)))),2)</f>
        <v>0</v>
      </c>
      <c r="K197" s="2">
        <f>ROUND(IF($B197="Annuity",SUMIFS('Annuity Prices'!N:N,'Annuity Prices'!$B:$B,$D197,'Annuity Prices'!$E:$E,$G197),IF($B197="RAB Short",SUMIFS('RAB Prices Short'!N:N,'RAB Prices Short'!$B:$B,'All Prices combined'!$D197,'RAB Prices Short'!$E:$E,'All Prices combined'!$G197),IF($B197="RAB Long",SUMIFS('RAB Prices Long'!N:N,'RAB Prices Long'!$B:$B,'All Prices combined'!$D197,'RAB Prices Long'!$E:$E,'All Prices combined'!$G197)))),2)</f>
        <v>46.38</v>
      </c>
      <c r="L197" s="2">
        <f>ROUND(IF($B197="Annuity",SUMIFS('Annuity Prices'!O:O,'Annuity Prices'!$B:$B,$D197,'Annuity Prices'!$E:$E,$G197),IF($B197="RAB Short",SUMIFS('RAB Prices Short'!O:O,'RAB Prices Short'!$B:$B,'All Prices combined'!$D197,'RAB Prices Short'!$E:$E,'All Prices combined'!$G197),IF($B197="RAB Long",SUMIFS('RAB Prices Long'!O:O,'RAB Prices Long'!$B:$B,'All Prices combined'!$D197,'RAB Prices Long'!$E:$E,'All Prices combined'!$G197)))),2)</f>
        <v>47.71</v>
      </c>
      <c r="M197" s="2">
        <f>ROUND(IF($B197="Annuity",SUMIFS('Annuity Prices'!P:P,'Annuity Prices'!$B:$B,$D197,'Annuity Prices'!$E:$E,$G197),IF($B197="RAB Short",SUMIFS('RAB Prices Short'!P:P,'RAB Prices Short'!$B:$B,'All Prices combined'!$D197,'RAB Prices Short'!$E:$E,'All Prices combined'!$G197),IF($B197="RAB Long",SUMIFS('RAB Prices Long'!P:P,'RAB Prices Long'!$B:$B,'All Prices combined'!$D197,'RAB Prices Long'!$E:$E,'All Prices combined'!$G197)))),2)</f>
        <v>51.86</v>
      </c>
      <c r="N197" s="2">
        <f>ROUND(IF($B197="Annuity",SUMIFS('Annuity Prices'!Q:Q,'Annuity Prices'!$B:$B,$D197,'Annuity Prices'!$E:$E,$G197),IF($B197="RAB Short",SUMIFS('RAB Prices Short'!Q:Q,'RAB Prices Short'!$B:$B,'All Prices combined'!$D197,'RAB Prices Short'!$E:$E,'All Prices combined'!$G197),IF($B197="RAB Long",SUMIFS('RAB Prices Long'!Q:Q,'RAB Prices Long'!$B:$B,'All Prices combined'!$D197,'RAB Prices Long'!$E:$E,'All Prices combined'!$G197)))),2)</f>
        <v>53.16</v>
      </c>
      <c r="O197" s="2">
        <f>ROUND(IF($B197="Annuity",SUMIFS('Annuity Prices'!R:R,'Annuity Prices'!$B:$B,$D197,'Annuity Prices'!$E:$E,$G197),IF($B197="RAB Short",SUMIFS('RAB Prices Short'!R:R,'RAB Prices Short'!$B:$B,'All Prices combined'!$D197,'RAB Prices Short'!$E:$E,'All Prices combined'!$G197),IF($B197="RAB Long",SUMIFS('RAB Prices Long'!R:R,'RAB Prices Long'!$B:$B,'All Prices combined'!$D197,'RAB Prices Long'!$E:$E,'All Prices combined'!$G197)))),2)</f>
        <v>54.49</v>
      </c>
      <c r="P197" s="2">
        <f>ROUND(IF($B197="Annuity",SUMIFS('Annuity Prices'!S:S,'Annuity Prices'!$B:$B,$D197,'Annuity Prices'!$E:$E,$G197),IF($B197="RAB Short",SUMIFS('RAB Prices Short'!S:S,'RAB Prices Short'!$B:$B,'All Prices combined'!$D197,'RAB Prices Short'!$E:$E,'All Prices combined'!$G197),IF($B197="RAB Long",SUMIFS('RAB Prices Long'!S:S,'RAB Prices Long'!$B:$B,'All Prices combined'!$D197,'RAB Prices Long'!$E:$E,'All Prices combined'!$G197)))),2)</f>
        <v>55.85</v>
      </c>
      <c r="Q197" s="2">
        <f>ROUND(IF($B197="Annuity",SUMIFS('Annuity Prices'!T:T,'Annuity Prices'!$B:$B,$D197,'Annuity Prices'!$E:$E,$G197),IF($B197="RAB Short",SUMIFS('RAB Prices Short'!T:T,'RAB Prices Short'!$B:$B,'All Prices combined'!$D197,'RAB Prices Short'!$E:$E,'All Prices combined'!$G197),IF($B197="RAB Long",SUMIFS('RAB Prices Long'!T:T,'RAB Prices Long'!$B:$B,'All Prices combined'!$D197,'RAB Prices Long'!$E:$E,'All Prices combined'!$G197)))),2)</f>
        <v>61.04</v>
      </c>
      <c r="R197" s="2">
        <f>ROUND(IF($B197="Annuity",SUMIFS('Annuity Prices'!U:U,'Annuity Prices'!$B:$B,$D197,'Annuity Prices'!$E:$E,$G197),IF($B197="RAB Short",SUMIFS('RAB Prices Short'!U:U,'RAB Prices Short'!$B:$B,'All Prices combined'!$D197,'RAB Prices Short'!$E:$E,'All Prices combined'!$G197),IF($B197="RAB Long",SUMIFS('RAB Prices Long'!U:U,'RAB Prices Long'!$B:$B,'All Prices combined'!$D197,'RAB Prices Long'!$E:$E,'All Prices combined'!$G197)))),2)</f>
        <v>62.57</v>
      </c>
      <c r="S197" s="2">
        <f>ROUND(IF($B197="Annuity",SUMIFS('Annuity Prices'!V:V,'Annuity Prices'!$B:$B,$D197,'Annuity Prices'!$E:$E,$G197),IF($B197="RAB Short",SUMIFS('RAB Prices Short'!V:V,'RAB Prices Short'!$B:$B,'All Prices combined'!$D197,'RAB Prices Short'!$E:$E,'All Prices combined'!$G197),IF($B197="RAB Long",SUMIFS('RAB Prices Long'!V:V,'RAB Prices Long'!$B:$B,'All Prices combined'!$D197,'RAB Prices Long'!$E:$E,'All Prices combined'!$G197)))),2)</f>
        <v>64.13</v>
      </c>
      <c r="T197" s="2">
        <f>ROUND(IF($B197="Annuity",SUMIFS('Annuity Prices'!W:W,'Annuity Prices'!$B:$B,$D197,'Annuity Prices'!$E:$E,$G197),IF($B197="RAB Short",SUMIFS('RAB Prices Short'!W:W,'RAB Prices Short'!$B:$B,'All Prices combined'!$D197,'RAB Prices Short'!$E:$E,'All Prices combined'!$G197),IF($B197="RAB Long",SUMIFS('RAB Prices Long'!W:W,'RAB Prices Long'!$B:$B,'All Prices combined'!$D197,'RAB Prices Long'!$E:$E,'All Prices combined'!$G197)))),2)</f>
        <v>65.73</v>
      </c>
      <c r="U197" s="2">
        <f>ROUND(IF($B197="Annuity",SUMIFS('Annuity Prices'!X:X,'Annuity Prices'!$B:$B,$D197,'Annuity Prices'!$E:$E,$G197),IF($B197="RAB Short",SUMIFS('RAB Prices Short'!X:X,'RAB Prices Short'!$B:$B,'All Prices combined'!$D197,'RAB Prices Short'!$E:$E,'All Prices combined'!$G197),IF($B197="RAB Long",SUMIFS('RAB Prices Long'!X:X,'RAB Prices Long'!$B:$B,'All Prices combined'!$D197,'RAB Prices Long'!$E:$E,'All Prices combined'!$G197)))),2)</f>
        <v>66.61</v>
      </c>
      <c r="V197" s="2">
        <f>ROUND(IF($B197="Annuity",SUMIFS('Annuity Prices'!Y:Y,'Annuity Prices'!$B:$B,$D197,'Annuity Prices'!$E:$E,$G197),IF($B197="RAB Short",SUMIFS('RAB Prices Short'!Y:Y,'RAB Prices Short'!$B:$B,'All Prices combined'!$D197,'RAB Prices Short'!$E:$E,'All Prices combined'!$G197),IF($B197="RAB Long",SUMIFS('RAB Prices Long'!Y:Y,'RAB Prices Long'!$B:$B,'All Prices combined'!$D197,'RAB Prices Long'!$E:$E,'All Prices combined'!$G197)))),2)</f>
        <v>68.28</v>
      </c>
      <c r="W197" s="2">
        <f>ROUND(IF($B197="Annuity",SUMIFS('Annuity Prices'!Z:Z,'Annuity Prices'!$B:$B,$D197,'Annuity Prices'!$E:$E,$G197),IF($B197="RAB Short",SUMIFS('RAB Prices Short'!Z:Z,'RAB Prices Short'!$B:$B,'All Prices combined'!$D197,'RAB Prices Short'!$E:$E,'All Prices combined'!$G197),IF($B197="RAB Long",SUMIFS('RAB Prices Long'!Z:Z,'RAB Prices Long'!$B:$B,'All Prices combined'!$D197,'RAB Prices Long'!$E:$E,'All Prices combined'!$G197)))),2)</f>
        <v>69.98</v>
      </c>
      <c r="X197" s="2">
        <f>ROUND(IF($B197="Annuity",SUMIFS('Annuity Prices'!AA:AA,'Annuity Prices'!$B:$B,$D197,'Annuity Prices'!$E:$E,$G197),IF($B197="RAB Short",SUMIFS('RAB Prices Short'!AA:AA,'RAB Prices Short'!$B:$B,'All Prices combined'!$D197,'RAB Prices Short'!$E:$E,'All Prices combined'!$G197),IF($B197="RAB Long",SUMIFS('RAB Prices Long'!AA:AA,'RAB Prices Long'!$B:$B,'All Prices combined'!$D197,'RAB Prices Long'!$E:$E,'All Prices combined'!$G197)))),2)</f>
        <v>71.73</v>
      </c>
      <c r="Y197" s="2">
        <f>ROUND(IF($B197="Annuity",SUMIFS('Annuity Prices'!AB:AB,'Annuity Prices'!$B:$B,$D197,'Annuity Prices'!$E:$E,$G197),IF($B197="RAB Short",SUMIFS('RAB Prices Short'!AB:AB,'RAB Prices Short'!$B:$B,'All Prices combined'!$D197,'RAB Prices Short'!$E:$E,'All Prices combined'!$G197),IF($B197="RAB Long",SUMIFS('RAB Prices Long'!AB:AB,'RAB Prices Long'!$B:$B,'All Prices combined'!$D197,'RAB Prices Long'!$E:$E,'All Prices combined'!$G197)))),2)</f>
        <v>74.790000000000006</v>
      </c>
      <c r="Z197" s="2">
        <f>ROUND(IF($B197="Annuity",SUMIFS('Annuity Prices'!AC:AC,'Annuity Prices'!$B:$B,$D197,'Annuity Prices'!$E:$E,$G197),IF($B197="RAB Short",SUMIFS('RAB Prices Short'!AC:AC,'RAB Prices Short'!$B:$B,'All Prices combined'!$D197,'RAB Prices Short'!$E:$E,'All Prices combined'!$G197),IF($B197="RAB Long",SUMIFS('RAB Prices Long'!AC:AC,'RAB Prices Long'!$B:$B,'All Prices combined'!$D197,'RAB Prices Long'!$E:$E,'All Prices combined'!$G197)))),2)</f>
        <v>76.66</v>
      </c>
      <c r="AA197" s="2">
        <f>ROUND(IF($B197="Annuity",SUMIFS('Annuity Prices'!AD:AD,'Annuity Prices'!$B:$B,$D197,'Annuity Prices'!$E:$E,$G197),IF($B197="RAB Short",SUMIFS('RAB Prices Short'!AD:AD,'RAB Prices Short'!$B:$B,'All Prices combined'!$D197,'RAB Prices Short'!$E:$E,'All Prices combined'!$G197),IF($B197="RAB Long",SUMIFS('RAB Prices Long'!AD:AD,'RAB Prices Long'!$B:$B,'All Prices combined'!$D197,'RAB Prices Long'!$E:$E,'All Prices combined'!$G197)))),2)</f>
        <v>78.569999999999993</v>
      </c>
      <c r="AB197" s="2">
        <f>ROUND(IF($B197="Annuity",SUMIFS('Annuity Prices'!AE:AE,'Annuity Prices'!$B:$B,$D197,'Annuity Prices'!$E:$E,$G197),IF($B197="RAB Short",SUMIFS('RAB Prices Short'!AE:AE,'RAB Prices Short'!$B:$B,'All Prices combined'!$D197,'RAB Prices Short'!$E:$E,'All Prices combined'!$G197),IF($B197="RAB Long",SUMIFS('RAB Prices Long'!AE:AE,'RAB Prices Long'!$B:$B,'All Prices combined'!$D197,'RAB Prices Long'!$E:$E,'All Prices combined'!$G197)))),2)</f>
        <v>80.540000000000006</v>
      </c>
      <c r="AC197" s="2">
        <f>ROUND(IF($B197="Annuity",SUMIFS('Annuity Prices'!AF:AF,'Annuity Prices'!$B:$B,$D197,'Annuity Prices'!$E:$E,$G197),IF($B197="RAB Short",SUMIFS('RAB Prices Short'!AF:AF,'RAB Prices Short'!$B:$B,'All Prices combined'!$D197,'RAB Prices Short'!$E:$E,'All Prices combined'!$G197),IF($B197="RAB Long",SUMIFS('RAB Prices Long'!AF:AF,'RAB Prices Long'!$B:$B,'All Prices combined'!$D197,'RAB Prices Long'!$E:$E,'All Prices combined'!$G197)))),2)</f>
        <v>82.7</v>
      </c>
      <c r="AD197" s="2">
        <f>ROUND(IF($B197="Annuity",SUMIFS('Annuity Prices'!AG:AG,'Annuity Prices'!$B:$B,$D197,'Annuity Prices'!$E:$E,$G197),IF($B197="RAB Short",SUMIFS('RAB Prices Short'!AG:AG,'RAB Prices Short'!$B:$B,'All Prices combined'!$D197,'RAB Prices Short'!$E:$E,'All Prices combined'!$G197),IF($B197="RAB Long",SUMIFS('RAB Prices Long'!AG:AG,'RAB Prices Long'!$B:$B,'All Prices combined'!$D197,'RAB Prices Long'!$E:$E,'All Prices combined'!$G197)))),2)</f>
        <v>84.77</v>
      </c>
      <c r="AE197" s="2">
        <f>ROUND(IF($B197="Annuity",SUMIFS('Annuity Prices'!AH:AH,'Annuity Prices'!$B:$B,$D197,'Annuity Prices'!$E:$E,$G197),IF($B197="RAB Short",SUMIFS('RAB Prices Short'!AH:AH,'RAB Prices Short'!$B:$B,'All Prices combined'!$D197,'RAB Prices Short'!$E:$E,'All Prices combined'!$G197),IF($B197="RAB Long",SUMIFS('RAB Prices Long'!AH:AH,'RAB Prices Long'!$B:$B,'All Prices combined'!$D197,'RAB Prices Long'!$E:$E,'All Prices combined'!$G197)))),2)</f>
        <v>86.89</v>
      </c>
      <c r="AF197" s="2">
        <f>ROUND(IF($B197="Annuity",SUMIFS('Annuity Prices'!AI:AI,'Annuity Prices'!$B:$B,$D197,'Annuity Prices'!$E:$E,$G197),IF($B197="RAB Short",SUMIFS('RAB Prices Short'!AI:AI,'RAB Prices Short'!$B:$B,'All Prices combined'!$D197,'RAB Prices Short'!$E:$E,'All Prices combined'!$G197),IF($B197="RAB Long",SUMIFS('RAB Prices Long'!AI:AI,'RAB Prices Long'!$B:$B,'All Prices combined'!$D197,'RAB Prices Long'!$E:$E,'All Prices combined'!$G197)))),2)</f>
        <v>89.06</v>
      </c>
      <c r="AG197" s="2">
        <f>ROUND(IF($B197="Annuity",SUMIFS('Annuity Prices'!AJ:AJ,'Annuity Prices'!$B:$B,$D197,'Annuity Prices'!$E:$E,$G197),IF($B197="RAB Short",SUMIFS('RAB Prices Short'!AJ:AJ,'RAB Prices Short'!$B:$B,'All Prices combined'!$D197,'RAB Prices Short'!$E:$E,'All Prices combined'!$G197),IF($B197="RAB Long",SUMIFS('RAB Prices Long'!AJ:AJ,'RAB Prices Long'!$B:$B,'All Prices combined'!$D197,'RAB Prices Long'!$E:$E,'All Prices combined'!$G197)))),2)</f>
        <v>91.03</v>
      </c>
      <c r="AH197" s="2">
        <f>ROUND(IF($B197="Annuity",SUMIFS('Annuity Prices'!AK:AK,'Annuity Prices'!$B:$B,$D197,'Annuity Prices'!$E:$E,$G197),IF($B197="RAB Short",SUMIFS('RAB Prices Short'!AK:AK,'RAB Prices Short'!$B:$B,'All Prices combined'!$D197,'RAB Prices Short'!$E:$E,'All Prices combined'!$G197),IF($B197="RAB Long",SUMIFS('RAB Prices Long'!AK:AK,'RAB Prices Long'!$B:$B,'All Prices combined'!$D197,'RAB Prices Long'!$E:$E,'All Prices combined'!$G197)))),2)</f>
        <v>93.31</v>
      </c>
      <c r="AI197" s="2">
        <f>ROUND(IF($B197="Annuity",SUMIFS('Annuity Prices'!AL:AL,'Annuity Prices'!$B:$B,$D197,'Annuity Prices'!$E:$E,$G197),IF($B197="RAB Short",SUMIFS('RAB Prices Short'!AL:AL,'RAB Prices Short'!$B:$B,'All Prices combined'!$D197,'RAB Prices Short'!$E:$E,'All Prices combined'!$G197),IF($B197="RAB Long",SUMIFS('RAB Prices Long'!AL:AL,'RAB Prices Long'!$B:$B,'All Prices combined'!$D197,'RAB Prices Long'!$E:$E,'All Prices combined'!$G197)))),2)</f>
        <v>95.64</v>
      </c>
      <c r="AJ197" s="2">
        <f>ROUND(IF($B197="Annuity",SUMIFS('Annuity Prices'!AM:AM,'Annuity Prices'!$B:$B,$D197,'Annuity Prices'!$E:$E,$G197),IF($B197="RAB Short",SUMIFS('RAB Prices Short'!AM:AM,'RAB Prices Short'!$B:$B,'All Prices combined'!$D197,'RAB Prices Short'!$E:$E,'All Prices combined'!$G197),IF($B197="RAB Long",SUMIFS('RAB Prices Long'!AM:AM,'RAB Prices Long'!$B:$B,'All Prices combined'!$D197,'RAB Prices Long'!$E:$E,'All Prices combined'!$G197)))),2)</f>
        <v>98.03</v>
      </c>
      <c r="AK197" s="2">
        <f>ROUND(IF($B197="Annuity",SUMIFS('Annuity Prices'!AN:AN,'Annuity Prices'!$B:$B,$D197,'Annuity Prices'!$E:$E,$G197),IF($B197="RAB Short",SUMIFS('RAB Prices Short'!AN:AN,'RAB Prices Short'!$B:$B,'All Prices combined'!$D197,'RAB Prices Short'!$E:$E,'All Prices combined'!$G197),IF($B197="RAB Long",SUMIFS('RAB Prices Long'!AN:AN,'RAB Prices Long'!$B:$B,'All Prices combined'!$D197,'RAB Prices Long'!$E:$E,'All Prices combined'!$G197)))),2)</f>
        <v>96.78</v>
      </c>
      <c r="AL197" s="2">
        <f>ROUND(IF($B197="Annuity",SUMIFS('Annuity Prices'!AO:AO,'Annuity Prices'!$B:$B,$D197,'Annuity Prices'!$E:$E,$G197),IF($B197="RAB Short",SUMIFS('RAB Prices Short'!AO:AO,'RAB Prices Short'!$B:$B,'All Prices combined'!$D197,'RAB Prices Short'!$E:$E,'All Prices combined'!$G197),IF($B197="RAB Long",SUMIFS('RAB Prices Long'!AO:AO,'RAB Prices Long'!$B:$B,'All Prices combined'!$D197,'RAB Prices Long'!$E:$E,'All Prices combined'!$G197)))),2)</f>
        <v>99.2</v>
      </c>
      <c r="AM197" s="2">
        <f>ROUND(IF($B197="Annuity",SUMIFS('Annuity Prices'!AP:AP,'Annuity Prices'!$B:$B,$D197,'Annuity Prices'!$E:$E,$G197),IF($B197="RAB Short",SUMIFS('RAB Prices Short'!AP:AP,'RAB Prices Short'!$B:$B,'All Prices combined'!$D197,'RAB Prices Short'!$E:$E,'All Prices combined'!$G197),IF($B197="RAB Long",SUMIFS('RAB Prices Long'!AP:AP,'RAB Prices Long'!$B:$B,'All Prices combined'!$D197,'RAB Prices Long'!$E:$E,'All Prices combined'!$G197)))),2)</f>
        <v>101.68</v>
      </c>
      <c r="AN197" s="2">
        <f>ROUND(IF($B197="Annuity",SUMIFS('Annuity Prices'!AQ:AQ,'Annuity Prices'!$B:$B,$D197,'Annuity Prices'!$E:$E,$G197),IF($B197="RAB Short",SUMIFS('RAB Prices Short'!AQ:AQ,'RAB Prices Short'!$B:$B,'All Prices combined'!$D197,'RAB Prices Short'!$E:$E,'All Prices combined'!$G197),IF($B197="RAB Long",SUMIFS('RAB Prices Long'!AQ:AQ,'RAB Prices Long'!$B:$B,'All Prices combined'!$D197,'RAB Prices Long'!$E:$E,'All Prices combined'!$G197)))),2)</f>
        <v>104.22</v>
      </c>
      <c r="AO197" s="2">
        <f>ROUND(IF($B197="Annuity",SUMIFS('Annuity Prices'!AR:AR,'Annuity Prices'!$B:$B,$D197,'Annuity Prices'!$E:$E,$G197),IF($B197="RAB Short",SUMIFS('RAB Prices Short'!AR:AR,'RAB Prices Short'!$B:$B,'All Prices combined'!$D197,'RAB Prices Short'!$E:$E,'All Prices combined'!$G197),IF($B197="RAB Long",SUMIFS('RAB Prices Long'!AR:AR,'RAB Prices Long'!$B:$B,'All Prices combined'!$D197,'RAB Prices Long'!$E:$E,'All Prices combined'!$G197)))),2)</f>
        <v>0</v>
      </c>
      <c r="AP197" s="2">
        <f>ROUND(IF($B197="Annuity",SUMIFS('Annuity Prices'!AS:AS,'Annuity Prices'!$B:$B,$D197,'Annuity Prices'!$E:$E,$G197),IF($B197="RAB Short",SUMIFS('RAB Prices Short'!AS:AS,'RAB Prices Short'!$B:$B,'All Prices combined'!$D197,'RAB Prices Short'!$E:$E,'All Prices combined'!$G197),IF($B197="RAB Long",SUMIFS('RAB Prices Long'!AS:AS,'RAB Prices Long'!$B:$B,'All Prices combined'!$D197,'RAB Prices Long'!$E:$E,'All Prices combined'!$G197)))),2)</f>
        <v>0</v>
      </c>
      <c r="AQ197" s="2">
        <f>ROUND(IF($B197="Annuity",SUMIFS('Annuity Prices'!AT:AT,'Annuity Prices'!$B:$B,$D197,'Annuity Prices'!$E:$E,$G197),IF($B197="RAB Short",SUMIFS('RAB Prices Short'!AT:AT,'RAB Prices Short'!$B:$B,'All Prices combined'!$D197,'RAB Prices Short'!$E:$E,'All Prices combined'!$G197),IF($B197="RAB Long",SUMIFS('RAB Prices Long'!AT:AT,'RAB Prices Long'!$B:$B,'All Prices combined'!$D197,'RAB Prices Long'!$E:$E,'All Prices combined'!$G197)))),2)</f>
        <v>46.13</v>
      </c>
      <c r="AR197" s="2">
        <f>ROUND(IF($B197="Annuity",SUMIFS('Annuity Prices'!AU:AU,'Annuity Prices'!$B:$B,$D197,'Annuity Prices'!$E:$E,$G197),IF($B197="RAB Short",SUMIFS('RAB Prices Short'!AU:AU,'RAB Prices Short'!$B:$B,'All Prices combined'!$D197,'RAB Prices Short'!$E:$E,'All Prices combined'!$G197),IF($B197="RAB Long",SUMIFS('RAB Prices Long'!AU:AU,'RAB Prices Long'!$B:$B,'All Prices combined'!$D197,'RAB Prices Long'!$E:$E,'All Prices combined'!$G197)))),2)</f>
        <v>46.38</v>
      </c>
      <c r="AS197" s="2">
        <f>ROUND(IF($B197="Annuity",SUMIFS('Annuity Prices'!AV:AV,'Annuity Prices'!$B:$B,$D197,'Annuity Prices'!$E:$E,$G197),IF($B197="RAB Short",SUMIFS('RAB Prices Short'!AV:AV,'RAB Prices Short'!$B:$B,'All Prices combined'!$D197,'RAB Prices Short'!$E:$E,'All Prices combined'!$G197),IF($B197="RAB Long",SUMIFS('RAB Prices Long'!AV:AV,'RAB Prices Long'!$B:$B,'All Prices combined'!$D197,'RAB Prices Long'!$E:$E,'All Prices combined'!$G197)))),2)</f>
        <v>47.71</v>
      </c>
      <c r="AT197" s="2">
        <f>ROUND(IF($B197="Annuity",SUMIFS('Annuity Prices'!AW:AW,'Annuity Prices'!$B:$B,$D197,'Annuity Prices'!$E:$E,$G197),IF($B197="RAB Short",SUMIFS('RAB Prices Short'!AW:AW,'RAB Prices Short'!$B:$B,'All Prices combined'!$D197,'RAB Prices Short'!$E:$E,'All Prices combined'!$G197),IF($B197="RAB Long",SUMIFS('RAB Prices Long'!AW:AW,'RAB Prices Long'!$B:$B,'All Prices combined'!$D197,'RAB Prices Long'!$E:$E,'All Prices combined'!$G197)))),2)</f>
        <v>51.86</v>
      </c>
      <c r="AU197" s="2">
        <f>ROUND(IF($B197="Annuity",SUMIFS('Annuity Prices'!AX:AX,'Annuity Prices'!$B:$B,$D197,'Annuity Prices'!$E:$E,$G197),IF($B197="RAB Short",SUMIFS('RAB Prices Short'!AX:AX,'RAB Prices Short'!$B:$B,'All Prices combined'!$D197,'RAB Prices Short'!$E:$E,'All Prices combined'!$G197),IF($B197="RAB Long",SUMIFS('RAB Prices Long'!AX:AX,'RAB Prices Long'!$B:$B,'All Prices combined'!$D197,'RAB Prices Long'!$E:$E,'All Prices combined'!$G197)))),2)</f>
        <v>53.16</v>
      </c>
      <c r="AV197" s="2">
        <f>ROUND(IF($B197="Annuity",SUMIFS('Annuity Prices'!AY:AY,'Annuity Prices'!$B:$B,$D197,'Annuity Prices'!$E:$E,$G197),IF($B197="RAB Short",SUMIFS('RAB Prices Short'!AY:AY,'RAB Prices Short'!$B:$B,'All Prices combined'!$D197,'RAB Prices Short'!$E:$E,'All Prices combined'!$G197),IF($B197="RAB Long",SUMIFS('RAB Prices Long'!AY:AY,'RAB Prices Long'!$B:$B,'All Prices combined'!$D197,'RAB Prices Long'!$E:$E,'All Prices combined'!$G197)))),2)</f>
        <v>54.49</v>
      </c>
      <c r="AW197" s="2">
        <f>ROUND(IF($B197="Annuity",SUMIFS('Annuity Prices'!AZ:AZ,'Annuity Prices'!$B:$B,$D197,'Annuity Prices'!$E:$E,$G197),IF($B197="RAB Short",SUMIFS('RAB Prices Short'!AZ:AZ,'RAB Prices Short'!$B:$B,'All Prices combined'!$D197,'RAB Prices Short'!$E:$E,'All Prices combined'!$G197),IF($B197="RAB Long",SUMIFS('RAB Prices Long'!AZ:AZ,'RAB Prices Long'!$B:$B,'All Prices combined'!$D197,'RAB Prices Long'!$E:$E,'All Prices combined'!$G197)))),2)</f>
        <v>55.85</v>
      </c>
      <c r="AX197" s="2">
        <f>ROUND(IF($B197="Annuity",SUMIFS('Annuity Prices'!BA:BA,'Annuity Prices'!$B:$B,$D197,'Annuity Prices'!$E:$E,$G197),IF($B197="RAB Short",SUMIFS('RAB Prices Short'!BA:BA,'RAB Prices Short'!$B:$B,'All Prices combined'!$D197,'RAB Prices Short'!$E:$E,'All Prices combined'!$G197),IF($B197="RAB Long",SUMIFS('RAB Prices Long'!BA:BA,'RAB Prices Long'!$B:$B,'All Prices combined'!$D197,'RAB Prices Long'!$E:$E,'All Prices combined'!$G197)))),2)</f>
        <v>60.73</v>
      </c>
      <c r="AY197" s="2">
        <f>ROUND(IF($B197="Annuity",SUMIFS('Annuity Prices'!BB:BB,'Annuity Prices'!$B:$B,$D197,'Annuity Prices'!$E:$E,$G197),IF($B197="RAB Short",SUMIFS('RAB Prices Short'!BB:BB,'RAB Prices Short'!$B:$B,'All Prices combined'!$D197,'RAB Prices Short'!$E:$E,'All Prices combined'!$G197),IF($B197="RAB Long",SUMIFS('RAB Prices Long'!BB:BB,'RAB Prices Long'!$B:$B,'All Prices combined'!$D197,'RAB Prices Long'!$E:$E,'All Prices combined'!$G197)))),2)</f>
        <v>62.57</v>
      </c>
      <c r="AZ197" s="2">
        <f>ROUND(IF($B197="Annuity",SUMIFS('Annuity Prices'!BC:BC,'Annuity Prices'!$B:$B,$D197,'Annuity Prices'!$E:$E,$G197),IF($B197="RAB Short",SUMIFS('RAB Prices Short'!BC:BC,'RAB Prices Short'!$B:$B,'All Prices combined'!$D197,'RAB Prices Short'!$E:$E,'All Prices combined'!$G197),IF($B197="RAB Long",SUMIFS('RAB Prices Long'!BC:BC,'RAB Prices Long'!$B:$B,'All Prices combined'!$D197,'RAB Prices Long'!$E:$E,'All Prices combined'!$G197)))),2)</f>
        <v>64.13</v>
      </c>
      <c r="BA197" s="2">
        <f>ROUND(IF($B197="Annuity",SUMIFS('Annuity Prices'!BD:BD,'Annuity Prices'!$B:$B,$D197,'Annuity Prices'!$E:$E,$G197),IF($B197="RAB Short",SUMIFS('RAB Prices Short'!BD:BD,'RAB Prices Short'!$B:$B,'All Prices combined'!$D197,'RAB Prices Short'!$E:$E,'All Prices combined'!$G197),IF($B197="RAB Long",SUMIFS('RAB Prices Long'!BD:BD,'RAB Prices Long'!$B:$B,'All Prices combined'!$D197,'RAB Prices Long'!$E:$E,'All Prices combined'!$G197)))),2)</f>
        <v>65.73</v>
      </c>
      <c r="BB197" s="2">
        <f>ROUND(IF($B197="Annuity",SUMIFS('Annuity Prices'!BE:BE,'Annuity Prices'!$B:$B,$D197,'Annuity Prices'!$E:$E,$G197),IF($B197="RAB Short",SUMIFS('RAB Prices Short'!BE:BE,'RAB Prices Short'!$B:$B,'All Prices combined'!$D197,'RAB Prices Short'!$E:$E,'All Prices combined'!$G197),IF($B197="RAB Long",SUMIFS('RAB Prices Long'!BE:BE,'RAB Prices Long'!$B:$B,'All Prices combined'!$D197,'RAB Prices Long'!$E:$E,'All Prices combined'!$G197)))),2)</f>
        <v>66.61</v>
      </c>
      <c r="BC197" s="2">
        <f>ROUND(IF($B197="Annuity",SUMIFS('Annuity Prices'!BF:BF,'Annuity Prices'!$B:$B,$D197,'Annuity Prices'!$E:$E,$G197),IF($B197="RAB Short",SUMIFS('RAB Prices Short'!BF:BF,'RAB Prices Short'!$B:$B,'All Prices combined'!$D197,'RAB Prices Short'!$E:$E,'All Prices combined'!$G197),IF($B197="RAB Long",SUMIFS('RAB Prices Long'!BF:BF,'RAB Prices Long'!$B:$B,'All Prices combined'!$D197,'RAB Prices Long'!$E:$E,'All Prices combined'!$G197)))),2)</f>
        <v>68.28</v>
      </c>
      <c r="BD197" s="2">
        <f>ROUND(IF($B197="Annuity",SUMIFS('Annuity Prices'!BG:BG,'Annuity Prices'!$B:$B,$D197,'Annuity Prices'!$E:$E,$G197),IF($B197="RAB Short",SUMIFS('RAB Prices Short'!BG:BG,'RAB Prices Short'!$B:$B,'All Prices combined'!$D197,'RAB Prices Short'!$E:$E,'All Prices combined'!$G197),IF($B197="RAB Long",SUMIFS('RAB Prices Long'!BG:BG,'RAB Prices Long'!$B:$B,'All Prices combined'!$D197,'RAB Prices Long'!$E:$E,'All Prices combined'!$G197)))),2)</f>
        <v>69.98</v>
      </c>
      <c r="BE197" s="2">
        <f>ROUND(IF($B197="Annuity",SUMIFS('Annuity Prices'!BH:BH,'Annuity Prices'!$B:$B,$D197,'Annuity Prices'!$E:$E,$G197),IF($B197="RAB Short",SUMIFS('RAB Prices Short'!BH:BH,'RAB Prices Short'!$B:$B,'All Prices combined'!$D197,'RAB Prices Short'!$E:$E,'All Prices combined'!$G197),IF($B197="RAB Long",SUMIFS('RAB Prices Long'!BH:BH,'RAB Prices Long'!$B:$B,'All Prices combined'!$D197,'RAB Prices Long'!$E:$E,'All Prices combined'!$G197)))),2)</f>
        <v>71.73</v>
      </c>
      <c r="BF197" s="2">
        <f>ROUND(IF($B197="Annuity",SUMIFS('Annuity Prices'!BI:BI,'Annuity Prices'!$B:$B,$D197,'Annuity Prices'!$E:$E,$G197),IF($B197="RAB Short",SUMIFS('RAB Prices Short'!BI:BI,'RAB Prices Short'!$B:$B,'All Prices combined'!$D197,'RAB Prices Short'!$E:$E,'All Prices combined'!$G197),IF($B197="RAB Long",SUMIFS('RAB Prices Long'!BI:BI,'RAB Prices Long'!$B:$B,'All Prices combined'!$D197,'RAB Prices Long'!$E:$E,'All Prices combined'!$G197)))),2)</f>
        <v>74.790000000000006</v>
      </c>
      <c r="BG197" s="2">
        <f>ROUND(IF($B197="Annuity",SUMIFS('Annuity Prices'!BJ:BJ,'Annuity Prices'!$B:$B,$D197,'Annuity Prices'!$E:$E,$G197),IF($B197="RAB Short",SUMIFS('RAB Prices Short'!BJ:BJ,'RAB Prices Short'!$B:$B,'All Prices combined'!$D197,'RAB Prices Short'!$E:$E,'All Prices combined'!$G197),IF($B197="RAB Long",SUMIFS('RAB Prices Long'!BJ:BJ,'RAB Prices Long'!$B:$B,'All Prices combined'!$D197,'RAB Prices Long'!$E:$E,'All Prices combined'!$G197)))),2)</f>
        <v>76.66</v>
      </c>
      <c r="BH197" s="2">
        <f>ROUND(IF($B197="Annuity",SUMIFS('Annuity Prices'!BK:BK,'Annuity Prices'!$B:$B,$D197,'Annuity Prices'!$E:$E,$G197),IF($B197="RAB Short",SUMIFS('RAB Prices Short'!BK:BK,'RAB Prices Short'!$B:$B,'All Prices combined'!$D197,'RAB Prices Short'!$E:$E,'All Prices combined'!$G197),IF($B197="RAB Long",SUMIFS('RAB Prices Long'!BK:BK,'RAB Prices Long'!$B:$B,'All Prices combined'!$D197,'RAB Prices Long'!$E:$E,'All Prices combined'!$G197)))),2)</f>
        <v>78.569999999999993</v>
      </c>
      <c r="BI197" s="2">
        <f>ROUND(IF($B197="Annuity",SUMIFS('Annuity Prices'!BL:BL,'Annuity Prices'!$B:$B,$D197,'Annuity Prices'!$E:$E,$G197),IF($B197="RAB Short",SUMIFS('RAB Prices Short'!BL:BL,'RAB Prices Short'!$B:$B,'All Prices combined'!$D197,'RAB Prices Short'!$E:$E,'All Prices combined'!$G197),IF($B197="RAB Long",SUMIFS('RAB Prices Long'!BL:BL,'RAB Prices Long'!$B:$B,'All Prices combined'!$D197,'RAB Prices Long'!$E:$E,'All Prices combined'!$G197)))),2)</f>
        <v>80.540000000000006</v>
      </c>
      <c r="BJ197" s="2">
        <f>ROUND(IF($B197="Annuity",SUMIFS('Annuity Prices'!BM:BM,'Annuity Prices'!$B:$B,$D197,'Annuity Prices'!$E:$E,$G197),IF($B197="RAB Short",SUMIFS('RAB Prices Short'!BM:BM,'RAB Prices Short'!$B:$B,'All Prices combined'!$D197,'RAB Prices Short'!$E:$E,'All Prices combined'!$G197),IF($B197="RAB Long",SUMIFS('RAB Prices Long'!BM:BM,'RAB Prices Long'!$B:$B,'All Prices combined'!$D197,'RAB Prices Long'!$E:$E,'All Prices combined'!$G197)))),2)</f>
        <v>82.7</v>
      </c>
      <c r="BK197" s="2">
        <f>ROUND(IF($B197="Annuity",SUMIFS('Annuity Prices'!BN:BN,'Annuity Prices'!$B:$B,$D197,'Annuity Prices'!$E:$E,$G197),IF($B197="RAB Short",SUMIFS('RAB Prices Short'!BN:BN,'RAB Prices Short'!$B:$B,'All Prices combined'!$D197,'RAB Prices Short'!$E:$E,'All Prices combined'!$G197),IF($B197="RAB Long",SUMIFS('RAB Prices Long'!BN:BN,'RAB Prices Long'!$B:$B,'All Prices combined'!$D197,'RAB Prices Long'!$E:$E,'All Prices combined'!$G197)))),2)</f>
        <v>84.77</v>
      </c>
      <c r="BL197" s="2">
        <f>ROUND(IF($B197="Annuity",SUMIFS('Annuity Prices'!BO:BO,'Annuity Prices'!$B:$B,$D197,'Annuity Prices'!$E:$E,$G197),IF($B197="RAB Short",SUMIFS('RAB Prices Short'!BO:BO,'RAB Prices Short'!$B:$B,'All Prices combined'!$D197,'RAB Prices Short'!$E:$E,'All Prices combined'!$G197),IF($B197="RAB Long",SUMIFS('RAB Prices Long'!BO:BO,'RAB Prices Long'!$B:$B,'All Prices combined'!$D197,'RAB Prices Long'!$E:$E,'All Prices combined'!$G197)))),2)</f>
        <v>86.89</v>
      </c>
      <c r="BM197" s="2">
        <f>ROUND(IF($B197="Annuity",SUMIFS('Annuity Prices'!BP:BP,'Annuity Prices'!$B:$B,$D197,'Annuity Prices'!$E:$E,$G197),IF($B197="RAB Short",SUMIFS('RAB Prices Short'!BP:BP,'RAB Prices Short'!$B:$B,'All Prices combined'!$D197,'RAB Prices Short'!$E:$E,'All Prices combined'!$G197),IF($B197="RAB Long",SUMIFS('RAB Prices Long'!BP:BP,'RAB Prices Long'!$B:$B,'All Prices combined'!$D197,'RAB Prices Long'!$E:$E,'All Prices combined'!$G197)))),2)</f>
        <v>89.06</v>
      </c>
      <c r="BN197" s="2">
        <f>ROUND(IF($B197="Annuity",SUMIFS('Annuity Prices'!BQ:BQ,'Annuity Prices'!$B:$B,$D197,'Annuity Prices'!$E:$E,$G197),IF($B197="RAB Short",SUMIFS('RAB Prices Short'!BQ:BQ,'RAB Prices Short'!$B:$B,'All Prices combined'!$D197,'RAB Prices Short'!$E:$E,'All Prices combined'!$G197),IF($B197="RAB Long",SUMIFS('RAB Prices Long'!BQ:BQ,'RAB Prices Long'!$B:$B,'All Prices combined'!$D197,'RAB Prices Long'!$E:$E,'All Prices combined'!$G197)))),2)</f>
        <v>91.03</v>
      </c>
      <c r="BO197" s="2">
        <f>ROUND(IF($B197="Annuity",SUMIFS('Annuity Prices'!BR:BR,'Annuity Prices'!$B:$B,$D197,'Annuity Prices'!$E:$E,$G197),IF($B197="RAB Short",SUMIFS('RAB Prices Short'!BR:BR,'RAB Prices Short'!$B:$B,'All Prices combined'!$D197,'RAB Prices Short'!$E:$E,'All Prices combined'!$G197),IF($B197="RAB Long",SUMIFS('RAB Prices Long'!BR:BR,'RAB Prices Long'!$B:$B,'All Prices combined'!$D197,'RAB Prices Long'!$E:$E,'All Prices combined'!$G197)))),2)</f>
        <v>93.31</v>
      </c>
      <c r="BP197" s="2">
        <f>ROUND(IF($B197="Annuity",SUMIFS('Annuity Prices'!BS:BS,'Annuity Prices'!$B:$B,$D197,'Annuity Prices'!$E:$E,$G197),IF($B197="RAB Short",SUMIFS('RAB Prices Short'!BS:BS,'RAB Prices Short'!$B:$B,'All Prices combined'!$D197,'RAB Prices Short'!$E:$E,'All Prices combined'!$G197),IF($B197="RAB Long",SUMIFS('RAB Prices Long'!BS:BS,'RAB Prices Long'!$B:$B,'All Prices combined'!$D197,'RAB Prices Long'!$E:$E,'All Prices combined'!$G197)))),2)</f>
        <v>95.64</v>
      </c>
      <c r="BQ197" s="2">
        <f>ROUND(IF($B197="Annuity",SUMIFS('Annuity Prices'!BT:BT,'Annuity Prices'!$B:$B,$D197,'Annuity Prices'!$E:$E,$G197),IF($B197="RAB Short",SUMIFS('RAB Prices Short'!BT:BT,'RAB Prices Short'!$B:$B,'All Prices combined'!$D197,'RAB Prices Short'!$E:$E,'All Prices combined'!$G197),IF($B197="RAB Long",SUMIFS('RAB Prices Long'!BT:BT,'RAB Prices Long'!$B:$B,'All Prices combined'!$D197,'RAB Prices Long'!$E:$E,'All Prices combined'!$G197)))),2)</f>
        <v>98.03</v>
      </c>
      <c r="BR197" s="2">
        <f>ROUND(IF($B197="Annuity",SUMIFS('Annuity Prices'!BU:BU,'Annuity Prices'!$B:$B,$D197,'Annuity Prices'!$E:$E,$G197),IF($B197="RAB Short",SUMIFS('RAB Prices Short'!BU:BU,'RAB Prices Short'!$B:$B,'All Prices combined'!$D197,'RAB Prices Short'!$E:$E,'All Prices combined'!$G197),IF($B197="RAB Long",SUMIFS('RAB Prices Long'!BU:BU,'RAB Prices Long'!$B:$B,'All Prices combined'!$D197,'RAB Prices Long'!$E:$E,'All Prices combined'!$G197)))),2)</f>
        <v>96.78</v>
      </c>
      <c r="BS197" s="2">
        <f>ROUND(IF($B197="Annuity",SUMIFS('Annuity Prices'!BV:BV,'Annuity Prices'!$B:$B,$D197,'Annuity Prices'!$E:$E,$G197),IF($B197="RAB Short",SUMIFS('RAB Prices Short'!BV:BV,'RAB Prices Short'!$B:$B,'All Prices combined'!$D197,'RAB Prices Short'!$E:$E,'All Prices combined'!$G197),IF($B197="RAB Long",SUMIFS('RAB Prices Long'!BV:BV,'RAB Prices Long'!$B:$B,'All Prices combined'!$D197,'RAB Prices Long'!$E:$E,'All Prices combined'!$G197)))),2)</f>
        <v>99.2</v>
      </c>
      <c r="BT197" s="2">
        <f>ROUND(IF($B197="Annuity",SUMIFS('Annuity Prices'!BW:BW,'Annuity Prices'!$B:$B,$D197,'Annuity Prices'!$E:$E,$G197),IF($B197="RAB Short",SUMIFS('RAB Prices Short'!BW:BW,'RAB Prices Short'!$B:$B,'All Prices combined'!$D197,'RAB Prices Short'!$E:$E,'All Prices combined'!$G197),IF($B197="RAB Long",SUMIFS('RAB Prices Long'!BW:BW,'RAB Prices Long'!$B:$B,'All Prices combined'!$D197,'RAB Prices Long'!$E:$E,'All Prices combined'!$G197)))),2)</f>
        <v>101.68</v>
      </c>
      <c r="BU197" s="2">
        <f>ROUND(IF($B197="Annuity",SUMIFS('Annuity Prices'!BX:BX,'Annuity Prices'!$B:$B,$D197,'Annuity Prices'!$E:$E,$G197),IF($B197="RAB Short",SUMIFS('RAB Prices Short'!BX:BX,'RAB Prices Short'!$B:$B,'All Prices combined'!$D197,'RAB Prices Short'!$E:$E,'All Prices combined'!$G197),IF($B197="RAB Long",SUMIFS('RAB Prices Long'!BX:BX,'RAB Prices Long'!$B:$B,'All Prices combined'!$D197,'RAB Prices Long'!$E:$E,'All Prices combined'!$G197)))),2)</f>
        <v>104.22</v>
      </c>
    </row>
    <row r="198" spans="2:73" x14ac:dyDescent="0.25">
      <c r="B198" t="s">
        <v>44</v>
      </c>
      <c r="C198">
        <v>1</v>
      </c>
      <c r="D198" t="s">
        <v>127</v>
      </c>
      <c r="E198" t="s">
        <v>126</v>
      </c>
      <c r="F198">
        <v>1</v>
      </c>
      <c r="G198" t="s">
        <v>40</v>
      </c>
      <c r="I198" s="2">
        <f>ROUND(IF($B198="Annuity",SUMIFS('Annuity Prices'!L:L,'Annuity Prices'!$B:$B,$D198,'Annuity Prices'!$E:$E,$G198),IF($B198="RAB Short",SUMIFS('RAB Prices Short'!L:L,'RAB Prices Short'!$B:$B,'All Prices combined'!$D198,'RAB Prices Short'!$E:$E,'All Prices combined'!$G198),IF($B198="RAB Long",SUMIFS('RAB Prices Long'!L:L,'RAB Prices Long'!$B:$B,'All Prices combined'!$D198,'RAB Prices Long'!$E:$E,'All Prices combined'!$G198)))),2)</f>
        <v>0</v>
      </c>
      <c r="J198" s="2">
        <f>ROUND(IF($B198="Annuity",SUMIFS('Annuity Prices'!M:M,'Annuity Prices'!$B:$B,$D198,'Annuity Prices'!$E:$E,$G198),IF($B198="RAB Short",SUMIFS('RAB Prices Short'!M:M,'RAB Prices Short'!$B:$B,'All Prices combined'!$D198,'RAB Prices Short'!$E:$E,'All Prices combined'!$G198),IF($B198="RAB Long",SUMIFS('RAB Prices Long'!M:M,'RAB Prices Long'!$B:$B,'All Prices combined'!$D198,'RAB Prices Long'!$E:$E,'All Prices combined'!$G198)))),2)</f>
        <v>0</v>
      </c>
      <c r="K198" s="2">
        <f>ROUND(IF($B198="Annuity",SUMIFS('Annuity Prices'!N:N,'Annuity Prices'!$B:$B,$D198,'Annuity Prices'!$E:$E,$G198),IF($B198="RAB Short",SUMIFS('RAB Prices Short'!N:N,'RAB Prices Short'!$B:$B,'All Prices combined'!$D198,'RAB Prices Short'!$E:$E,'All Prices combined'!$G198),IF($B198="RAB Long",SUMIFS('RAB Prices Long'!N:N,'RAB Prices Long'!$B:$B,'All Prices combined'!$D198,'RAB Prices Long'!$E:$E,'All Prices combined'!$G198)))),2)</f>
        <v>9.2799999999999994</v>
      </c>
      <c r="L198" s="2">
        <f>ROUND(IF($B198="Annuity",SUMIFS('Annuity Prices'!O:O,'Annuity Prices'!$B:$B,$D198,'Annuity Prices'!$E:$E,$G198),IF($B198="RAB Short",SUMIFS('RAB Prices Short'!O:O,'RAB Prices Short'!$B:$B,'All Prices combined'!$D198,'RAB Prices Short'!$E:$E,'All Prices combined'!$G198),IF($B198="RAB Long",SUMIFS('RAB Prices Long'!O:O,'RAB Prices Long'!$B:$B,'All Prices combined'!$D198,'RAB Prices Long'!$E:$E,'All Prices combined'!$G198)))),2)</f>
        <v>9.5399999999999991</v>
      </c>
      <c r="M198" s="2">
        <f>ROUND(IF($B198="Annuity",SUMIFS('Annuity Prices'!P:P,'Annuity Prices'!$B:$B,$D198,'Annuity Prices'!$E:$E,$G198),IF($B198="RAB Short",SUMIFS('RAB Prices Short'!P:P,'RAB Prices Short'!$B:$B,'All Prices combined'!$D198,'RAB Prices Short'!$E:$E,'All Prices combined'!$G198),IF($B198="RAB Long",SUMIFS('RAB Prices Long'!P:P,'RAB Prices Long'!$B:$B,'All Prices combined'!$D198,'RAB Prices Long'!$E:$E,'All Prices combined'!$G198)))),2)</f>
        <v>9.75</v>
      </c>
      <c r="N198" s="2">
        <f>ROUND(IF($B198="Annuity",SUMIFS('Annuity Prices'!Q:Q,'Annuity Prices'!$B:$B,$D198,'Annuity Prices'!$E:$E,$G198),IF($B198="RAB Short",SUMIFS('RAB Prices Short'!Q:Q,'RAB Prices Short'!$B:$B,'All Prices combined'!$D198,'RAB Prices Short'!$E:$E,'All Prices combined'!$G198),IF($B198="RAB Long",SUMIFS('RAB Prices Long'!Q:Q,'RAB Prices Long'!$B:$B,'All Prices combined'!$D198,'RAB Prices Long'!$E:$E,'All Prices combined'!$G198)))),2)</f>
        <v>9.99</v>
      </c>
      <c r="O198" s="2">
        <f>ROUND(IF($B198="Annuity",SUMIFS('Annuity Prices'!R:R,'Annuity Prices'!$B:$B,$D198,'Annuity Prices'!$E:$E,$G198),IF($B198="RAB Short",SUMIFS('RAB Prices Short'!R:R,'RAB Prices Short'!$B:$B,'All Prices combined'!$D198,'RAB Prices Short'!$E:$E,'All Prices combined'!$G198),IF($B198="RAB Long",SUMIFS('RAB Prices Long'!R:R,'RAB Prices Long'!$B:$B,'All Prices combined'!$D198,'RAB Prices Long'!$E:$E,'All Prices combined'!$G198)))),2)</f>
        <v>10.24</v>
      </c>
      <c r="P198" s="2">
        <f>ROUND(IF($B198="Annuity",SUMIFS('Annuity Prices'!S:S,'Annuity Prices'!$B:$B,$D198,'Annuity Prices'!$E:$E,$G198),IF($B198="RAB Short",SUMIFS('RAB Prices Short'!S:S,'RAB Prices Short'!$B:$B,'All Prices combined'!$D198,'RAB Prices Short'!$E:$E,'All Prices combined'!$G198),IF($B198="RAB Long",SUMIFS('RAB Prices Long'!S:S,'RAB Prices Long'!$B:$B,'All Prices combined'!$D198,'RAB Prices Long'!$E:$E,'All Prices combined'!$G198)))),2)</f>
        <v>10.5</v>
      </c>
      <c r="Q198" s="2">
        <f>ROUND(IF($B198="Annuity",SUMIFS('Annuity Prices'!T:T,'Annuity Prices'!$B:$B,$D198,'Annuity Prices'!$E:$E,$G198),IF($B198="RAB Short",SUMIFS('RAB Prices Short'!T:T,'RAB Prices Short'!$B:$B,'All Prices combined'!$D198,'RAB Prices Short'!$E:$E,'All Prices combined'!$G198),IF($B198="RAB Long",SUMIFS('RAB Prices Long'!T:T,'RAB Prices Long'!$B:$B,'All Prices combined'!$D198,'RAB Prices Long'!$E:$E,'All Prices combined'!$G198)))),2)</f>
        <v>10.95</v>
      </c>
      <c r="R198" s="2">
        <f>ROUND(IF($B198="Annuity",SUMIFS('Annuity Prices'!U:U,'Annuity Prices'!$B:$B,$D198,'Annuity Prices'!$E:$E,$G198),IF($B198="RAB Short",SUMIFS('RAB Prices Short'!U:U,'RAB Prices Short'!$B:$B,'All Prices combined'!$D198,'RAB Prices Short'!$E:$E,'All Prices combined'!$G198),IF($B198="RAB Long",SUMIFS('RAB Prices Long'!U:U,'RAB Prices Long'!$B:$B,'All Prices combined'!$D198,'RAB Prices Long'!$E:$E,'All Prices combined'!$G198)))),2)</f>
        <v>11.23</v>
      </c>
      <c r="S198" s="2">
        <f>ROUND(IF($B198="Annuity",SUMIFS('Annuity Prices'!V:V,'Annuity Prices'!$B:$B,$D198,'Annuity Prices'!$E:$E,$G198),IF($B198="RAB Short",SUMIFS('RAB Prices Short'!V:V,'RAB Prices Short'!$B:$B,'All Prices combined'!$D198,'RAB Prices Short'!$E:$E,'All Prices combined'!$G198),IF($B198="RAB Long",SUMIFS('RAB Prices Long'!V:V,'RAB Prices Long'!$B:$B,'All Prices combined'!$D198,'RAB Prices Long'!$E:$E,'All Prices combined'!$G198)))),2)</f>
        <v>11.51</v>
      </c>
      <c r="T198" s="2">
        <f>ROUND(IF($B198="Annuity",SUMIFS('Annuity Prices'!W:W,'Annuity Prices'!$B:$B,$D198,'Annuity Prices'!$E:$E,$G198),IF($B198="RAB Short",SUMIFS('RAB Prices Short'!W:W,'RAB Prices Short'!$B:$B,'All Prices combined'!$D198,'RAB Prices Short'!$E:$E,'All Prices combined'!$G198),IF($B198="RAB Long",SUMIFS('RAB Prices Long'!W:W,'RAB Prices Long'!$B:$B,'All Prices combined'!$D198,'RAB Prices Long'!$E:$E,'All Prices combined'!$G198)))),2)</f>
        <v>11.8</v>
      </c>
      <c r="U198" s="2">
        <f>ROUND(IF($B198="Annuity",SUMIFS('Annuity Prices'!X:X,'Annuity Prices'!$B:$B,$D198,'Annuity Prices'!$E:$E,$G198),IF($B198="RAB Short",SUMIFS('RAB Prices Short'!X:X,'RAB Prices Short'!$B:$B,'All Prices combined'!$D198,'RAB Prices Short'!$E:$E,'All Prices combined'!$G198),IF($B198="RAB Long",SUMIFS('RAB Prices Long'!X:X,'RAB Prices Long'!$B:$B,'All Prices combined'!$D198,'RAB Prices Long'!$E:$E,'All Prices combined'!$G198)))),2)</f>
        <v>11.76</v>
      </c>
      <c r="V198" s="2">
        <f>ROUND(IF($B198="Annuity",SUMIFS('Annuity Prices'!Y:Y,'Annuity Prices'!$B:$B,$D198,'Annuity Prices'!$E:$E,$G198),IF($B198="RAB Short",SUMIFS('RAB Prices Short'!Y:Y,'RAB Prices Short'!$B:$B,'All Prices combined'!$D198,'RAB Prices Short'!$E:$E,'All Prices combined'!$G198),IF($B198="RAB Long",SUMIFS('RAB Prices Long'!Y:Y,'RAB Prices Long'!$B:$B,'All Prices combined'!$D198,'RAB Prices Long'!$E:$E,'All Prices combined'!$G198)))),2)</f>
        <v>12.05</v>
      </c>
      <c r="W198" s="2">
        <f>ROUND(IF($B198="Annuity",SUMIFS('Annuity Prices'!Z:Z,'Annuity Prices'!$B:$B,$D198,'Annuity Prices'!$E:$E,$G198),IF($B198="RAB Short",SUMIFS('RAB Prices Short'!Z:Z,'RAB Prices Short'!$B:$B,'All Prices combined'!$D198,'RAB Prices Short'!$E:$E,'All Prices combined'!$G198),IF($B198="RAB Long",SUMIFS('RAB Prices Long'!Z:Z,'RAB Prices Long'!$B:$B,'All Prices combined'!$D198,'RAB Prices Long'!$E:$E,'All Prices combined'!$G198)))),2)</f>
        <v>12.35</v>
      </c>
      <c r="X198" s="2">
        <f>ROUND(IF($B198="Annuity",SUMIFS('Annuity Prices'!AA:AA,'Annuity Prices'!$B:$B,$D198,'Annuity Prices'!$E:$E,$G198),IF($B198="RAB Short",SUMIFS('RAB Prices Short'!AA:AA,'RAB Prices Short'!$B:$B,'All Prices combined'!$D198,'RAB Prices Short'!$E:$E,'All Prices combined'!$G198),IF($B198="RAB Long",SUMIFS('RAB Prices Long'!AA:AA,'RAB Prices Long'!$B:$B,'All Prices combined'!$D198,'RAB Prices Long'!$E:$E,'All Prices combined'!$G198)))),2)</f>
        <v>12.66</v>
      </c>
      <c r="Y198" s="2">
        <f>ROUND(IF($B198="Annuity",SUMIFS('Annuity Prices'!AB:AB,'Annuity Prices'!$B:$B,$D198,'Annuity Prices'!$E:$E,$G198),IF($B198="RAB Short",SUMIFS('RAB Prices Short'!AB:AB,'RAB Prices Short'!$B:$B,'All Prices combined'!$D198,'RAB Prices Short'!$E:$E,'All Prices combined'!$G198),IF($B198="RAB Long",SUMIFS('RAB Prices Long'!AB:AB,'RAB Prices Long'!$B:$B,'All Prices combined'!$D198,'RAB Prices Long'!$E:$E,'All Prices combined'!$G198)))),2)</f>
        <v>12.91</v>
      </c>
      <c r="Z198" s="2">
        <f>ROUND(IF($B198="Annuity",SUMIFS('Annuity Prices'!AC:AC,'Annuity Prices'!$B:$B,$D198,'Annuity Prices'!$E:$E,$G198),IF($B198="RAB Short",SUMIFS('RAB Prices Short'!AC:AC,'RAB Prices Short'!$B:$B,'All Prices combined'!$D198,'RAB Prices Short'!$E:$E,'All Prices combined'!$G198),IF($B198="RAB Long",SUMIFS('RAB Prices Long'!AC:AC,'RAB Prices Long'!$B:$B,'All Prices combined'!$D198,'RAB Prices Long'!$E:$E,'All Prices combined'!$G198)))),2)</f>
        <v>13.24</v>
      </c>
      <c r="AA198" s="2">
        <f>ROUND(IF($B198="Annuity",SUMIFS('Annuity Prices'!AD:AD,'Annuity Prices'!$B:$B,$D198,'Annuity Prices'!$E:$E,$G198),IF($B198="RAB Short",SUMIFS('RAB Prices Short'!AD:AD,'RAB Prices Short'!$B:$B,'All Prices combined'!$D198,'RAB Prices Short'!$E:$E,'All Prices combined'!$G198),IF($B198="RAB Long",SUMIFS('RAB Prices Long'!AD:AD,'RAB Prices Long'!$B:$B,'All Prices combined'!$D198,'RAB Prices Long'!$E:$E,'All Prices combined'!$G198)))),2)</f>
        <v>13.57</v>
      </c>
      <c r="AB198" s="2">
        <f>ROUND(IF($B198="Annuity",SUMIFS('Annuity Prices'!AE:AE,'Annuity Prices'!$B:$B,$D198,'Annuity Prices'!$E:$E,$G198),IF($B198="RAB Short",SUMIFS('RAB Prices Short'!AE:AE,'RAB Prices Short'!$B:$B,'All Prices combined'!$D198,'RAB Prices Short'!$E:$E,'All Prices combined'!$G198),IF($B198="RAB Long",SUMIFS('RAB Prices Long'!AE:AE,'RAB Prices Long'!$B:$B,'All Prices combined'!$D198,'RAB Prices Long'!$E:$E,'All Prices combined'!$G198)))),2)</f>
        <v>13.91</v>
      </c>
      <c r="AC198" s="2">
        <f>ROUND(IF($B198="Annuity",SUMIFS('Annuity Prices'!AF:AF,'Annuity Prices'!$B:$B,$D198,'Annuity Prices'!$E:$E,$G198),IF($B198="RAB Short",SUMIFS('RAB Prices Short'!AF:AF,'RAB Prices Short'!$B:$B,'All Prices combined'!$D198,'RAB Prices Short'!$E:$E,'All Prices combined'!$G198),IF($B198="RAB Long",SUMIFS('RAB Prices Long'!AF:AF,'RAB Prices Long'!$B:$B,'All Prices combined'!$D198,'RAB Prices Long'!$E:$E,'All Prices combined'!$G198)))),2)</f>
        <v>14.18</v>
      </c>
      <c r="AD198" s="2">
        <f>ROUND(IF($B198="Annuity",SUMIFS('Annuity Prices'!AG:AG,'Annuity Prices'!$B:$B,$D198,'Annuity Prices'!$E:$E,$G198),IF($B198="RAB Short",SUMIFS('RAB Prices Short'!AG:AG,'RAB Prices Short'!$B:$B,'All Prices combined'!$D198,'RAB Prices Short'!$E:$E,'All Prices combined'!$G198),IF($B198="RAB Long",SUMIFS('RAB Prices Long'!AG:AG,'RAB Prices Long'!$B:$B,'All Prices combined'!$D198,'RAB Prices Long'!$E:$E,'All Prices combined'!$G198)))),2)</f>
        <v>14.54</v>
      </c>
      <c r="AE198" s="2">
        <f>ROUND(IF($B198="Annuity",SUMIFS('Annuity Prices'!AH:AH,'Annuity Prices'!$B:$B,$D198,'Annuity Prices'!$E:$E,$G198),IF($B198="RAB Short",SUMIFS('RAB Prices Short'!AH:AH,'RAB Prices Short'!$B:$B,'All Prices combined'!$D198,'RAB Prices Short'!$E:$E,'All Prices combined'!$G198),IF($B198="RAB Long",SUMIFS('RAB Prices Long'!AH:AH,'RAB Prices Long'!$B:$B,'All Prices combined'!$D198,'RAB Prices Long'!$E:$E,'All Prices combined'!$G198)))),2)</f>
        <v>14.9</v>
      </c>
      <c r="AF198" s="2">
        <f>ROUND(IF($B198="Annuity",SUMIFS('Annuity Prices'!AI:AI,'Annuity Prices'!$B:$B,$D198,'Annuity Prices'!$E:$E,$G198),IF($B198="RAB Short",SUMIFS('RAB Prices Short'!AI:AI,'RAB Prices Short'!$B:$B,'All Prices combined'!$D198,'RAB Prices Short'!$E:$E,'All Prices combined'!$G198),IF($B198="RAB Long",SUMIFS('RAB Prices Long'!AI:AI,'RAB Prices Long'!$B:$B,'All Prices combined'!$D198,'RAB Prices Long'!$E:$E,'All Prices combined'!$G198)))),2)</f>
        <v>15.27</v>
      </c>
      <c r="AG198" s="2">
        <f>ROUND(IF($B198="Annuity",SUMIFS('Annuity Prices'!AJ:AJ,'Annuity Prices'!$B:$B,$D198,'Annuity Prices'!$E:$E,$G198),IF($B198="RAB Short",SUMIFS('RAB Prices Short'!AJ:AJ,'RAB Prices Short'!$B:$B,'All Prices combined'!$D198,'RAB Prices Short'!$E:$E,'All Prices combined'!$G198),IF($B198="RAB Long",SUMIFS('RAB Prices Long'!AJ:AJ,'RAB Prices Long'!$B:$B,'All Prices combined'!$D198,'RAB Prices Long'!$E:$E,'All Prices combined'!$G198)))),2)</f>
        <v>15.58</v>
      </c>
      <c r="AH198" s="2">
        <f>ROUND(IF($B198="Annuity",SUMIFS('Annuity Prices'!AK:AK,'Annuity Prices'!$B:$B,$D198,'Annuity Prices'!$E:$E,$G198),IF($B198="RAB Short",SUMIFS('RAB Prices Short'!AK:AK,'RAB Prices Short'!$B:$B,'All Prices combined'!$D198,'RAB Prices Short'!$E:$E,'All Prices combined'!$G198),IF($B198="RAB Long",SUMIFS('RAB Prices Long'!AK:AK,'RAB Prices Long'!$B:$B,'All Prices combined'!$D198,'RAB Prices Long'!$E:$E,'All Prices combined'!$G198)))),2)</f>
        <v>15.97</v>
      </c>
      <c r="AI198" s="2">
        <f>ROUND(IF($B198="Annuity",SUMIFS('Annuity Prices'!AL:AL,'Annuity Prices'!$B:$B,$D198,'Annuity Prices'!$E:$E,$G198),IF($B198="RAB Short",SUMIFS('RAB Prices Short'!AL:AL,'RAB Prices Short'!$B:$B,'All Prices combined'!$D198,'RAB Prices Short'!$E:$E,'All Prices combined'!$G198),IF($B198="RAB Long",SUMIFS('RAB Prices Long'!AL:AL,'RAB Prices Long'!$B:$B,'All Prices combined'!$D198,'RAB Prices Long'!$E:$E,'All Prices combined'!$G198)))),2)</f>
        <v>16.37</v>
      </c>
      <c r="AJ198" s="2">
        <f>ROUND(IF($B198="Annuity",SUMIFS('Annuity Prices'!AM:AM,'Annuity Prices'!$B:$B,$D198,'Annuity Prices'!$E:$E,$G198),IF($B198="RAB Short",SUMIFS('RAB Prices Short'!AM:AM,'RAB Prices Short'!$B:$B,'All Prices combined'!$D198,'RAB Prices Short'!$E:$E,'All Prices combined'!$G198),IF($B198="RAB Long",SUMIFS('RAB Prices Long'!AM:AM,'RAB Prices Long'!$B:$B,'All Prices combined'!$D198,'RAB Prices Long'!$E:$E,'All Prices combined'!$G198)))),2)</f>
        <v>16.78</v>
      </c>
      <c r="AK198" s="2">
        <f>ROUND(IF($B198="Annuity",SUMIFS('Annuity Prices'!AN:AN,'Annuity Prices'!$B:$B,$D198,'Annuity Prices'!$E:$E,$G198),IF($B198="RAB Short",SUMIFS('RAB Prices Short'!AN:AN,'RAB Prices Short'!$B:$B,'All Prices combined'!$D198,'RAB Prices Short'!$E:$E,'All Prices combined'!$G198),IF($B198="RAB Long",SUMIFS('RAB Prices Long'!AN:AN,'RAB Prices Long'!$B:$B,'All Prices combined'!$D198,'RAB Prices Long'!$E:$E,'All Prices combined'!$G198)))),2)</f>
        <v>17.11</v>
      </c>
      <c r="AL198" s="2">
        <f>ROUND(IF($B198="Annuity",SUMIFS('Annuity Prices'!AO:AO,'Annuity Prices'!$B:$B,$D198,'Annuity Prices'!$E:$E,$G198),IF($B198="RAB Short",SUMIFS('RAB Prices Short'!AO:AO,'RAB Prices Short'!$B:$B,'All Prices combined'!$D198,'RAB Prices Short'!$E:$E,'All Prices combined'!$G198),IF($B198="RAB Long",SUMIFS('RAB Prices Long'!AO:AO,'RAB Prices Long'!$B:$B,'All Prices combined'!$D198,'RAB Prices Long'!$E:$E,'All Prices combined'!$G198)))),2)</f>
        <v>17.54</v>
      </c>
      <c r="AM198" s="2">
        <f>ROUND(IF($B198="Annuity",SUMIFS('Annuity Prices'!AP:AP,'Annuity Prices'!$B:$B,$D198,'Annuity Prices'!$E:$E,$G198),IF($B198="RAB Short",SUMIFS('RAB Prices Short'!AP:AP,'RAB Prices Short'!$B:$B,'All Prices combined'!$D198,'RAB Prices Short'!$E:$E,'All Prices combined'!$G198),IF($B198="RAB Long",SUMIFS('RAB Prices Long'!AP:AP,'RAB Prices Long'!$B:$B,'All Prices combined'!$D198,'RAB Prices Long'!$E:$E,'All Prices combined'!$G198)))),2)</f>
        <v>17.98</v>
      </c>
      <c r="AN198" s="2">
        <f>ROUND(IF($B198="Annuity",SUMIFS('Annuity Prices'!AQ:AQ,'Annuity Prices'!$B:$B,$D198,'Annuity Prices'!$E:$E,$G198),IF($B198="RAB Short",SUMIFS('RAB Prices Short'!AQ:AQ,'RAB Prices Short'!$B:$B,'All Prices combined'!$D198,'RAB Prices Short'!$E:$E,'All Prices combined'!$G198),IF($B198="RAB Long",SUMIFS('RAB Prices Long'!AQ:AQ,'RAB Prices Long'!$B:$B,'All Prices combined'!$D198,'RAB Prices Long'!$E:$E,'All Prices combined'!$G198)))),2)</f>
        <v>18.43</v>
      </c>
      <c r="AO198" s="2">
        <f>ROUND(IF($B198="Annuity",SUMIFS('Annuity Prices'!AR:AR,'Annuity Prices'!$B:$B,$D198,'Annuity Prices'!$E:$E,$G198),IF($B198="RAB Short",SUMIFS('RAB Prices Short'!AR:AR,'RAB Prices Short'!$B:$B,'All Prices combined'!$D198,'RAB Prices Short'!$E:$E,'All Prices combined'!$G198),IF($B198="RAB Long",SUMIFS('RAB Prices Long'!AR:AR,'RAB Prices Long'!$B:$B,'All Prices combined'!$D198,'RAB Prices Long'!$E:$E,'All Prices combined'!$G198)))),2)</f>
        <v>0</v>
      </c>
      <c r="AP198" s="2">
        <f>ROUND(IF($B198="Annuity",SUMIFS('Annuity Prices'!AS:AS,'Annuity Prices'!$B:$B,$D198,'Annuity Prices'!$E:$E,$G198),IF($B198="RAB Short",SUMIFS('RAB Prices Short'!AS:AS,'RAB Prices Short'!$B:$B,'All Prices combined'!$D198,'RAB Prices Short'!$E:$E,'All Prices combined'!$G198),IF($B198="RAB Long",SUMIFS('RAB Prices Long'!AS:AS,'RAB Prices Long'!$B:$B,'All Prices combined'!$D198,'RAB Prices Long'!$E:$E,'All Prices combined'!$G198)))),2)</f>
        <v>0</v>
      </c>
      <c r="AQ198" s="2">
        <f>ROUND(IF($B198="Annuity",SUMIFS('Annuity Prices'!AT:AT,'Annuity Prices'!$B:$B,$D198,'Annuity Prices'!$E:$E,$G198),IF($B198="RAB Short",SUMIFS('RAB Prices Short'!AT:AT,'RAB Prices Short'!$B:$B,'All Prices combined'!$D198,'RAB Prices Short'!$E:$E,'All Prices combined'!$G198),IF($B198="RAB Long",SUMIFS('RAB Prices Long'!AT:AT,'RAB Prices Long'!$B:$B,'All Prices combined'!$D198,'RAB Prices Long'!$E:$E,'All Prices combined'!$G198)))),2)</f>
        <v>4.8099999999999996</v>
      </c>
      <c r="AR198" s="2">
        <f>ROUND(IF($B198="Annuity",SUMIFS('Annuity Prices'!AU:AU,'Annuity Prices'!$B:$B,$D198,'Annuity Prices'!$E:$E,$G198),IF($B198="RAB Short",SUMIFS('RAB Prices Short'!AU:AU,'RAB Prices Short'!$B:$B,'All Prices combined'!$D198,'RAB Prices Short'!$E:$E,'All Prices combined'!$G198),IF($B198="RAB Long",SUMIFS('RAB Prices Long'!AU:AU,'RAB Prices Long'!$B:$B,'All Prices combined'!$D198,'RAB Prices Long'!$E:$E,'All Prices combined'!$G198)))),2)</f>
        <v>8.7899999999999991</v>
      </c>
      <c r="AS198" s="2">
        <f>ROUND(IF($B198="Annuity",SUMIFS('Annuity Prices'!AV:AV,'Annuity Prices'!$B:$B,$D198,'Annuity Prices'!$E:$E,$G198),IF($B198="RAB Short",SUMIFS('RAB Prices Short'!AV:AV,'RAB Prices Short'!$B:$B,'All Prices combined'!$D198,'RAB Prices Short'!$E:$E,'All Prices combined'!$G198),IF($B198="RAB Long",SUMIFS('RAB Prices Long'!AV:AV,'RAB Prices Long'!$B:$B,'All Prices combined'!$D198,'RAB Prices Long'!$E:$E,'All Prices combined'!$G198)))),2)</f>
        <v>9.5399999999999991</v>
      </c>
      <c r="AT198" s="2">
        <f>ROUND(IF($B198="Annuity",SUMIFS('Annuity Prices'!AW:AW,'Annuity Prices'!$B:$B,$D198,'Annuity Prices'!$E:$E,$G198),IF($B198="RAB Short",SUMIFS('RAB Prices Short'!AW:AW,'RAB Prices Short'!$B:$B,'All Prices combined'!$D198,'RAB Prices Short'!$E:$E,'All Prices combined'!$G198),IF($B198="RAB Long",SUMIFS('RAB Prices Long'!AW:AW,'RAB Prices Long'!$B:$B,'All Prices combined'!$D198,'RAB Prices Long'!$E:$E,'All Prices combined'!$G198)))),2)</f>
        <v>9.75</v>
      </c>
      <c r="AU198" s="2">
        <f>ROUND(IF($B198="Annuity",SUMIFS('Annuity Prices'!AX:AX,'Annuity Prices'!$B:$B,$D198,'Annuity Prices'!$E:$E,$G198),IF($B198="RAB Short",SUMIFS('RAB Prices Short'!AX:AX,'RAB Prices Short'!$B:$B,'All Prices combined'!$D198,'RAB Prices Short'!$E:$E,'All Prices combined'!$G198),IF($B198="RAB Long",SUMIFS('RAB Prices Long'!AX:AX,'RAB Prices Long'!$B:$B,'All Prices combined'!$D198,'RAB Prices Long'!$E:$E,'All Prices combined'!$G198)))),2)</f>
        <v>9.99</v>
      </c>
      <c r="AV198" s="2">
        <f>ROUND(IF($B198="Annuity",SUMIFS('Annuity Prices'!AY:AY,'Annuity Prices'!$B:$B,$D198,'Annuity Prices'!$E:$E,$G198),IF($B198="RAB Short",SUMIFS('RAB Prices Short'!AY:AY,'RAB Prices Short'!$B:$B,'All Prices combined'!$D198,'RAB Prices Short'!$E:$E,'All Prices combined'!$G198),IF($B198="RAB Long",SUMIFS('RAB Prices Long'!AY:AY,'RAB Prices Long'!$B:$B,'All Prices combined'!$D198,'RAB Prices Long'!$E:$E,'All Prices combined'!$G198)))),2)</f>
        <v>10.24</v>
      </c>
      <c r="AW198" s="2">
        <f>ROUND(IF($B198="Annuity",SUMIFS('Annuity Prices'!AZ:AZ,'Annuity Prices'!$B:$B,$D198,'Annuity Prices'!$E:$E,$G198),IF($B198="RAB Short",SUMIFS('RAB Prices Short'!AZ:AZ,'RAB Prices Short'!$B:$B,'All Prices combined'!$D198,'RAB Prices Short'!$E:$E,'All Prices combined'!$G198),IF($B198="RAB Long",SUMIFS('RAB Prices Long'!AZ:AZ,'RAB Prices Long'!$B:$B,'All Prices combined'!$D198,'RAB Prices Long'!$E:$E,'All Prices combined'!$G198)))),2)</f>
        <v>10.5</v>
      </c>
      <c r="AX198" s="2">
        <f>ROUND(IF($B198="Annuity",SUMIFS('Annuity Prices'!BA:BA,'Annuity Prices'!$B:$B,$D198,'Annuity Prices'!$E:$E,$G198),IF($B198="RAB Short",SUMIFS('RAB Prices Short'!BA:BA,'RAB Prices Short'!$B:$B,'All Prices combined'!$D198,'RAB Prices Short'!$E:$E,'All Prices combined'!$G198),IF($B198="RAB Long",SUMIFS('RAB Prices Long'!BA:BA,'RAB Prices Long'!$B:$B,'All Prices combined'!$D198,'RAB Prices Long'!$E:$E,'All Prices combined'!$G198)))),2)</f>
        <v>10.8</v>
      </c>
      <c r="AY198" s="2">
        <f>ROUND(IF($B198="Annuity",SUMIFS('Annuity Prices'!BB:BB,'Annuity Prices'!$B:$B,$D198,'Annuity Prices'!$E:$E,$G198),IF($B198="RAB Short",SUMIFS('RAB Prices Short'!BB:BB,'RAB Prices Short'!$B:$B,'All Prices combined'!$D198,'RAB Prices Short'!$E:$E,'All Prices combined'!$G198),IF($B198="RAB Long",SUMIFS('RAB Prices Long'!BB:BB,'RAB Prices Long'!$B:$B,'All Prices combined'!$D198,'RAB Prices Long'!$E:$E,'All Prices combined'!$G198)))),2)</f>
        <v>11.23</v>
      </c>
      <c r="AZ198" s="2">
        <f>ROUND(IF($B198="Annuity",SUMIFS('Annuity Prices'!BC:BC,'Annuity Prices'!$B:$B,$D198,'Annuity Prices'!$E:$E,$G198),IF($B198="RAB Short",SUMIFS('RAB Prices Short'!BC:BC,'RAB Prices Short'!$B:$B,'All Prices combined'!$D198,'RAB Prices Short'!$E:$E,'All Prices combined'!$G198),IF($B198="RAB Long",SUMIFS('RAB Prices Long'!BC:BC,'RAB Prices Long'!$B:$B,'All Prices combined'!$D198,'RAB Prices Long'!$E:$E,'All Prices combined'!$G198)))),2)</f>
        <v>11.51</v>
      </c>
      <c r="BA198" s="2">
        <f>ROUND(IF($B198="Annuity",SUMIFS('Annuity Prices'!BD:BD,'Annuity Prices'!$B:$B,$D198,'Annuity Prices'!$E:$E,$G198),IF($B198="RAB Short",SUMIFS('RAB Prices Short'!BD:BD,'RAB Prices Short'!$B:$B,'All Prices combined'!$D198,'RAB Prices Short'!$E:$E,'All Prices combined'!$G198),IF($B198="RAB Long",SUMIFS('RAB Prices Long'!BD:BD,'RAB Prices Long'!$B:$B,'All Prices combined'!$D198,'RAB Prices Long'!$E:$E,'All Prices combined'!$G198)))),2)</f>
        <v>11.8</v>
      </c>
      <c r="BB198" s="2">
        <f>ROUND(IF($B198="Annuity",SUMIFS('Annuity Prices'!BE:BE,'Annuity Prices'!$B:$B,$D198,'Annuity Prices'!$E:$E,$G198),IF($B198="RAB Short",SUMIFS('RAB Prices Short'!BE:BE,'RAB Prices Short'!$B:$B,'All Prices combined'!$D198,'RAB Prices Short'!$E:$E,'All Prices combined'!$G198),IF($B198="RAB Long",SUMIFS('RAB Prices Long'!BE:BE,'RAB Prices Long'!$B:$B,'All Prices combined'!$D198,'RAB Prices Long'!$E:$E,'All Prices combined'!$G198)))),2)</f>
        <v>11.76</v>
      </c>
      <c r="BC198" s="2">
        <f>ROUND(IF($B198="Annuity",SUMIFS('Annuity Prices'!BF:BF,'Annuity Prices'!$B:$B,$D198,'Annuity Prices'!$E:$E,$G198),IF($B198="RAB Short",SUMIFS('RAB Prices Short'!BF:BF,'RAB Prices Short'!$B:$B,'All Prices combined'!$D198,'RAB Prices Short'!$E:$E,'All Prices combined'!$G198),IF($B198="RAB Long",SUMIFS('RAB Prices Long'!BF:BF,'RAB Prices Long'!$B:$B,'All Prices combined'!$D198,'RAB Prices Long'!$E:$E,'All Prices combined'!$G198)))),2)</f>
        <v>12.05</v>
      </c>
      <c r="BD198" s="2">
        <f>ROUND(IF($B198="Annuity",SUMIFS('Annuity Prices'!BG:BG,'Annuity Prices'!$B:$B,$D198,'Annuity Prices'!$E:$E,$G198),IF($B198="RAB Short",SUMIFS('RAB Prices Short'!BG:BG,'RAB Prices Short'!$B:$B,'All Prices combined'!$D198,'RAB Prices Short'!$E:$E,'All Prices combined'!$G198),IF($B198="RAB Long",SUMIFS('RAB Prices Long'!BG:BG,'RAB Prices Long'!$B:$B,'All Prices combined'!$D198,'RAB Prices Long'!$E:$E,'All Prices combined'!$G198)))),2)</f>
        <v>12.35</v>
      </c>
      <c r="BE198" s="2">
        <f>ROUND(IF($B198="Annuity",SUMIFS('Annuity Prices'!BH:BH,'Annuity Prices'!$B:$B,$D198,'Annuity Prices'!$E:$E,$G198),IF($B198="RAB Short",SUMIFS('RAB Prices Short'!BH:BH,'RAB Prices Short'!$B:$B,'All Prices combined'!$D198,'RAB Prices Short'!$E:$E,'All Prices combined'!$G198),IF($B198="RAB Long",SUMIFS('RAB Prices Long'!BH:BH,'RAB Prices Long'!$B:$B,'All Prices combined'!$D198,'RAB Prices Long'!$E:$E,'All Prices combined'!$G198)))),2)</f>
        <v>12.66</v>
      </c>
      <c r="BF198" s="2">
        <f>ROUND(IF($B198="Annuity",SUMIFS('Annuity Prices'!BI:BI,'Annuity Prices'!$B:$B,$D198,'Annuity Prices'!$E:$E,$G198),IF($B198="RAB Short",SUMIFS('RAB Prices Short'!BI:BI,'RAB Prices Short'!$B:$B,'All Prices combined'!$D198,'RAB Prices Short'!$E:$E,'All Prices combined'!$G198),IF($B198="RAB Long",SUMIFS('RAB Prices Long'!BI:BI,'RAB Prices Long'!$B:$B,'All Prices combined'!$D198,'RAB Prices Long'!$E:$E,'All Prices combined'!$G198)))),2)</f>
        <v>12.91</v>
      </c>
      <c r="BG198" s="2">
        <f>ROUND(IF($B198="Annuity",SUMIFS('Annuity Prices'!BJ:BJ,'Annuity Prices'!$B:$B,$D198,'Annuity Prices'!$E:$E,$G198),IF($B198="RAB Short",SUMIFS('RAB Prices Short'!BJ:BJ,'RAB Prices Short'!$B:$B,'All Prices combined'!$D198,'RAB Prices Short'!$E:$E,'All Prices combined'!$G198),IF($B198="RAB Long",SUMIFS('RAB Prices Long'!BJ:BJ,'RAB Prices Long'!$B:$B,'All Prices combined'!$D198,'RAB Prices Long'!$E:$E,'All Prices combined'!$G198)))),2)</f>
        <v>13.24</v>
      </c>
      <c r="BH198" s="2">
        <f>ROUND(IF($B198="Annuity",SUMIFS('Annuity Prices'!BK:BK,'Annuity Prices'!$B:$B,$D198,'Annuity Prices'!$E:$E,$G198),IF($B198="RAB Short",SUMIFS('RAB Prices Short'!BK:BK,'RAB Prices Short'!$B:$B,'All Prices combined'!$D198,'RAB Prices Short'!$E:$E,'All Prices combined'!$G198),IF($B198="RAB Long",SUMIFS('RAB Prices Long'!BK:BK,'RAB Prices Long'!$B:$B,'All Prices combined'!$D198,'RAB Prices Long'!$E:$E,'All Prices combined'!$G198)))),2)</f>
        <v>13.57</v>
      </c>
      <c r="BI198" s="2">
        <f>ROUND(IF($B198="Annuity",SUMIFS('Annuity Prices'!BL:BL,'Annuity Prices'!$B:$B,$D198,'Annuity Prices'!$E:$E,$G198),IF($B198="RAB Short",SUMIFS('RAB Prices Short'!BL:BL,'RAB Prices Short'!$B:$B,'All Prices combined'!$D198,'RAB Prices Short'!$E:$E,'All Prices combined'!$G198),IF($B198="RAB Long",SUMIFS('RAB Prices Long'!BL:BL,'RAB Prices Long'!$B:$B,'All Prices combined'!$D198,'RAB Prices Long'!$E:$E,'All Prices combined'!$G198)))),2)</f>
        <v>13.91</v>
      </c>
      <c r="BJ198" s="2">
        <f>ROUND(IF($B198="Annuity",SUMIFS('Annuity Prices'!BM:BM,'Annuity Prices'!$B:$B,$D198,'Annuity Prices'!$E:$E,$G198),IF($B198="RAB Short",SUMIFS('RAB Prices Short'!BM:BM,'RAB Prices Short'!$B:$B,'All Prices combined'!$D198,'RAB Prices Short'!$E:$E,'All Prices combined'!$G198),IF($B198="RAB Long",SUMIFS('RAB Prices Long'!BM:BM,'RAB Prices Long'!$B:$B,'All Prices combined'!$D198,'RAB Prices Long'!$E:$E,'All Prices combined'!$G198)))),2)</f>
        <v>14.18</v>
      </c>
      <c r="BK198" s="2">
        <f>ROUND(IF($B198="Annuity",SUMIFS('Annuity Prices'!BN:BN,'Annuity Prices'!$B:$B,$D198,'Annuity Prices'!$E:$E,$G198),IF($B198="RAB Short",SUMIFS('RAB Prices Short'!BN:BN,'RAB Prices Short'!$B:$B,'All Prices combined'!$D198,'RAB Prices Short'!$E:$E,'All Prices combined'!$G198),IF($B198="RAB Long",SUMIFS('RAB Prices Long'!BN:BN,'RAB Prices Long'!$B:$B,'All Prices combined'!$D198,'RAB Prices Long'!$E:$E,'All Prices combined'!$G198)))),2)</f>
        <v>14.54</v>
      </c>
      <c r="BL198" s="2">
        <f>ROUND(IF($B198="Annuity",SUMIFS('Annuity Prices'!BO:BO,'Annuity Prices'!$B:$B,$D198,'Annuity Prices'!$E:$E,$G198),IF($B198="RAB Short",SUMIFS('RAB Prices Short'!BO:BO,'RAB Prices Short'!$B:$B,'All Prices combined'!$D198,'RAB Prices Short'!$E:$E,'All Prices combined'!$G198),IF($B198="RAB Long",SUMIFS('RAB Prices Long'!BO:BO,'RAB Prices Long'!$B:$B,'All Prices combined'!$D198,'RAB Prices Long'!$E:$E,'All Prices combined'!$G198)))),2)</f>
        <v>14.9</v>
      </c>
      <c r="BM198" s="2">
        <f>ROUND(IF($B198="Annuity",SUMIFS('Annuity Prices'!BP:BP,'Annuity Prices'!$B:$B,$D198,'Annuity Prices'!$E:$E,$G198),IF($B198="RAB Short",SUMIFS('RAB Prices Short'!BP:BP,'RAB Prices Short'!$B:$B,'All Prices combined'!$D198,'RAB Prices Short'!$E:$E,'All Prices combined'!$G198),IF($B198="RAB Long",SUMIFS('RAB Prices Long'!BP:BP,'RAB Prices Long'!$B:$B,'All Prices combined'!$D198,'RAB Prices Long'!$E:$E,'All Prices combined'!$G198)))),2)</f>
        <v>15.27</v>
      </c>
      <c r="BN198" s="2">
        <f>ROUND(IF($B198="Annuity",SUMIFS('Annuity Prices'!BQ:BQ,'Annuity Prices'!$B:$B,$D198,'Annuity Prices'!$E:$E,$G198),IF($B198="RAB Short",SUMIFS('RAB Prices Short'!BQ:BQ,'RAB Prices Short'!$B:$B,'All Prices combined'!$D198,'RAB Prices Short'!$E:$E,'All Prices combined'!$G198),IF($B198="RAB Long",SUMIFS('RAB Prices Long'!BQ:BQ,'RAB Prices Long'!$B:$B,'All Prices combined'!$D198,'RAB Prices Long'!$E:$E,'All Prices combined'!$G198)))),2)</f>
        <v>15.58</v>
      </c>
      <c r="BO198" s="2">
        <f>ROUND(IF($B198="Annuity",SUMIFS('Annuity Prices'!BR:BR,'Annuity Prices'!$B:$B,$D198,'Annuity Prices'!$E:$E,$G198),IF($B198="RAB Short",SUMIFS('RAB Prices Short'!BR:BR,'RAB Prices Short'!$B:$B,'All Prices combined'!$D198,'RAB Prices Short'!$E:$E,'All Prices combined'!$G198),IF($B198="RAB Long",SUMIFS('RAB Prices Long'!BR:BR,'RAB Prices Long'!$B:$B,'All Prices combined'!$D198,'RAB Prices Long'!$E:$E,'All Prices combined'!$G198)))),2)</f>
        <v>15.97</v>
      </c>
      <c r="BP198" s="2">
        <f>ROUND(IF($B198="Annuity",SUMIFS('Annuity Prices'!BS:BS,'Annuity Prices'!$B:$B,$D198,'Annuity Prices'!$E:$E,$G198),IF($B198="RAB Short",SUMIFS('RAB Prices Short'!BS:BS,'RAB Prices Short'!$B:$B,'All Prices combined'!$D198,'RAB Prices Short'!$E:$E,'All Prices combined'!$G198),IF($B198="RAB Long",SUMIFS('RAB Prices Long'!BS:BS,'RAB Prices Long'!$B:$B,'All Prices combined'!$D198,'RAB Prices Long'!$E:$E,'All Prices combined'!$G198)))),2)</f>
        <v>16.37</v>
      </c>
      <c r="BQ198" s="2">
        <f>ROUND(IF($B198="Annuity",SUMIFS('Annuity Prices'!BT:BT,'Annuity Prices'!$B:$B,$D198,'Annuity Prices'!$E:$E,$G198),IF($B198="RAB Short",SUMIFS('RAB Prices Short'!BT:BT,'RAB Prices Short'!$B:$B,'All Prices combined'!$D198,'RAB Prices Short'!$E:$E,'All Prices combined'!$G198),IF($B198="RAB Long",SUMIFS('RAB Prices Long'!BT:BT,'RAB Prices Long'!$B:$B,'All Prices combined'!$D198,'RAB Prices Long'!$E:$E,'All Prices combined'!$G198)))),2)</f>
        <v>16.78</v>
      </c>
      <c r="BR198" s="2">
        <f>ROUND(IF($B198="Annuity",SUMIFS('Annuity Prices'!BU:BU,'Annuity Prices'!$B:$B,$D198,'Annuity Prices'!$E:$E,$G198),IF($B198="RAB Short",SUMIFS('RAB Prices Short'!BU:BU,'RAB Prices Short'!$B:$B,'All Prices combined'!$D198,'RAB Prices Short'!$E:$E,'All Prices combined'!$G198),IF($B198="RAB Long",SUMIFS('RAB Prices Long'!BU:BU,'RAB Prices Long'!$B:$B,'All Prices combined'!$D198,'RAB Prices Long'!$E:$E,'All Prices combined'!$G198)))),2)</f>
        <v>17.11</v>
      </c>
      <c r="BS198" s="2">
        <f>ROUND(IF($B198="Annuity",SUMIFS('Annuity Prices'!BV:BV,'Annuity Prices'!$B:$B,$D198,'Annuity Prices'!$E:$E,$G198),IF($B198="RAB Short",SUMIFS('RAB Prices Short'!BV:BV,'RAB Prices Short'!$B:$B,'All Prices combined'!$D198,'RAB Prices Short'!$E:$E,'All Prices combined'!$G198),IF($B198="RAB Long",SUMIFS('RAB Prices Long'!BV:BV,'RAB Prices Long'!$B:$B,'All Prices combined'!$D198,'RAB Prices Long'!$E:$E,'All Prices combined'!$G198)))),2)</f>
        <v>17.54</v>
      </c>
      <c r="BT198" s="2">
        <f>ROUND(IF($B198="Annuity",SUMIFS('Annuity Prices'!BW:BW,'Annuity Prices'!$B:$B,$D198,'Annuity Prices'!$E:$E,$G198),IF($B198="RAB Short",SUMIFS('RAB Prices Short'!BW:BW,'RAB Prices Short'!$B:$B,'All Prices combined'!$D198,'RAB Prices Short'!$E:$E,'All Prices combined'!$G198),IF($B198="RAB Long",SUMIFS('RAB Prices Long'!BW:BW,'RAB Prices Long'!$B:$B,'All Prices combined'!$D198,'RAB Prices Long'!$E:$E,'All Prices combined'!$G198)))),2)</f>
        <v>17.98</v>
      </c>
      <c r="BU198" s="2">
        <f>ROUND(IF($B198="Annuity",SUMIFS('Annuity Prices'!BX:BX,'Annuity Prices'!$B:$B,$D198,'Annuity Prices'!$E:$E,$G198),IF($B198="RAB Short",SUMIFS('RAB Prices Short'!BX:BX,'RAB Prices Short'!$B:$B,'All Prices combined'!$D198,'RAB Prices Short'!$E:$E,'All Prices combined'!$G198),IF($B198="RAB Long",SUMIFS('RAB Prices Long'!BX:BX,'RAB Prices Long'!$B:$B,'All Prices combined'!$D198,'RAB Prices Long'!$E:$E,'All Prices combined'!$G198)))),2)</f>
        <v>18.43</v>
      </c>
    </row>
    <row r="199" spans="2:73" x14ac:dyDescent="0.25">
      <c r="B199" t="s">
        <v>44</v>
      </c>
      <c r="C199">
        <v>1</v>
      </c>
      <c r="E199" t="s">
        <v>126</v>
      </c>
      <c r="F199" t="s">
        <v>129</v>
      </c>
      <c r="G199" t="s">
        <v>130</v>
      </c>
      <c r="I199" s="2">
        <f>ROUND(IF($B199="Annuity",SUMIFS('Annuity Prices'!L:L,'Annuity Prices'!$B:$B,$D199,'Annuity Prices'!$E:$E,$G199),IF($B199="RAB Short",SUMIFS('RAB Prices Short'!L:L,'RAB Prices Short'!$B:$B,'All Prices combined'!$D199,'RAB Prices Short'!$E:$E,'All Prices combined'!$G199),IF($B199="RAB Long",SUMIFS('RAB Prices Long'!L:L,'RAB Prices Long'!$B:$B,'All Prices combined'!$D199,'RAB Prices Long'!$E:$E,'All Prices combined'!$G199)))),2)</f>
        <v>0</v>
      </c>
      <c r="J199" s="2">
        <f>ROUND(IF($B199="Annuity",SUMIFS('Annuity Prices'!M:M,'Annuity Prices'!$B:$B,$D199,'Annuity Prices'!$E:$E,$G199),IF($B199="RAB Short",SUMIFS('RAB Prices Short'!M:M,'RAB Prices Short'!$B:$B,'All Prices combined'!$D199,'RAB Prices Short'!$E:$E,'All Prices combined'!$G199),IF($B199="RAB Long",SUMIFS('RAB Prices Long'!M:M,'RAB Prices Long'!$B:$B,'All Prices combined'!$D199,'RAB Prices Long'!$E:$E,'All Prices combined'!$G199)))),2)</f>
        <v>0</v>
      </c>
      <c r="K199" s="2">
        <f>ROUND(IF($B199="Annuity",SUMIFS('Annuity Prices'!N:N,'Annuity Prices'!$B:$B,$D199,'Annuity Prices'!$E:$E,$G199),IF($B199="RAB Short",SUMIFS('RAB Prices Short'!N:N,'RAB Prices Short'!$B:$B,'All Prices combined'!$D199,'RAB Prices Short'!$E:$E,'All Prices combined'!$G199),IF($B199="RAB Long",SUMIFS('RAB Prices Long'!N:N,'RAB Prices Long'!$B:$B,'All Prices combined'!$D199,'RAB Prices Long'!$E:$E,'All Prices combined'!$G199)))),2)</f>
        <v>0</v>
      </c>
      <c r="L199" s="2">
        <f>ROUND(IF($B199="Annuity",SUMIFS('Annuity Prices'!O:O,'Annuity Prices'!$B:$B,$D199,'Annuity Prices'!$E:$E,$G199),IF($B199="RAB Short",SUMIFS('RAB Prices Short'!O:O,'RAB Prices Short'!$B:$B,'All Prices combined'!$D199,'RAB Prices Short'!$E:$E,'All Prices combined'!$G199),IF($B199="RAB Long",SUMIFS('RAB Prices Long'!O:O,'RAB Prices Long'!$B:$B,'All Prices combined'!$D199,'RAB Prices Long'!$E:$E,'All Prices combined'!$G199)))),2)</f>
        <v>0</v>
      </c>
      <c r="M199" s="2">
        <f>ROUND(IF($B199="Annuity",SUMIFS('Annuity Prices'!P:P,'Annuity Prices'!$B:$B,$D199,'Annuity Prices'!$E:$E,$G199),IF($B199="RAB Short",SUMIFS('RAB Prices Short'!P:P,'RAB Prices Short'!$B:$B,'All Prices combined'!$D199,'RAB Prices Short'!$E:$E,'All Prices combined'!$G199),IF($B199="RAB Long",SUMIFS('RAB Prices Long'!P:P,'RAB Prices Long'!$B:$B,'All Prices combined'!$D199,'RAB Prices Long'!$E:$E,'All Prices combined'!$G199)))),2)</f>
        <v>0</v>
      </c>
      <c r="N199" s="2">
        <f>ROUND(IF($B199="Annuity",SUMIFS('Annuity Prices'!Q:Q,'Annuity Prices'!$B:$B,$D199,'Annuity Prices'!$E:$E,$G199),IF($B199="RAB Short",SUMIFS('RAB Prices Short'!Q:Q,'RAB Prices Short'!$B:$B,'All Prices combined'!$D199,'RAB Prices Short'!$E:$E,'All Prices combined'!$G199),IF($B199="RAB Long",SUMIFS('RAB Prices Long'!Q:Q,'RAB Prices Long'!$B:$B,'All Prices combined'!$D199,'RAB Prices Long'!$E:$E,'All Prices combined'!$G199)))),2)</f>
        <v>0</v>
      </c>
      <c r="O199" s="2">
        <f>ROUND(IF($B199="Annuity",SUMIFS('Annuity Prices'!R:R,'Annuity Prices'!$B:$B,$D199,'Annuity Prices'!$E:$E,$G199),IF($B199="RAB Short",SUMIFS('RAB Prices Short'!R:R,'RAB Prices Short'!$B:$B,'All Prices combined'!$D199,'RAB Prices Short'!$E:$E,'All Prices combined'!$G199),IF($B199="RAB Long",SUMIFS('RAB Prices Long'!R:R,'RAB Prices Long'!$B:$B,'All Prices combined'!$D199,'RAB Prices Long'!$E:$E,'All Prices combined'!$G199)))),2)</f>
        <v>0</v>
      </c>
      <c r="P199" s="2">
        <f>ROUND(IF($B199="Annuity",SUMIFS('Annuity Prices'!S:S,'Annuity Prices'!$B:$B,$D199,'Annuity Prices'!$E:$E,$G199),IF($B199="RAB Short",SUMIFS('RAB Prices Short'!S:S,'RAB Prices Short'!$B:$B,'All Prices combined'!$D199,'RAB Prices Short'!$E:$E,'All Prices combined'!$G199),IF($B199="RAB Long",SUMIFS('RAB Prices Long'!S:S,'RAB Prices Long'!$B:$B,'All Prices combined'!$D199,'RAB Prices Long'!$E:$E,'All Prices combined'!$G199)))),2)</f>
        <v>0</v>
      </c>
      <c r="Q199" s="2">
        <f>ROUND(IF($B199="Annuity",SUMIFS('Annuity Prices'!T:T,'Annuity Prices'!$B:$B,$D199,'Annuity Prices'!$E:$E,$G199),IF($B199="RAB Short",SUMIFS('RAB Prices Short'!T:T,'RAB Prices Short'!$B:$B,'All Prices combined'!$D199,'RAB Prices Short'!$E:$E,'All Prices combined'!$G199),IF($B199="RAB Long",SUMIFS('RAB Prices Long'!T:T,'RAB Prices Long'!$B:$B,'All Prices combined'!$D199,'RAB Prices Long'!$E:$E,'All Prices combined'!$G199)))),2)</f>
        <v>0</v>
      </c>
      <c r="R199" s="2">
        <f>ROUND(IF($B199="Annuity",SUMIFS('Annuity Prices'!U:U,'Annuity Prices'!$B:$B,$D199,'Annuity Prices'!$E:$E,$G199),IF($B199="RAB Short",SUMIFS('RAB Prices Short'!U:U,'RAB Prices Short'!$B:$B,'All Prices combined'!$D199,'RAB Prices Short'!$E:$E,'All Prices combined'!$G199),IF($B199="RAB Long",SUMIFS('RAB Prices Long'!U:U,'RAB Prices Long'!$B:$B,'All Prices combined'!$D199,'RAB Prices Long'!$E:$E,'All Prices combined'!$G199)))),2)</f>
        <v>0</v>
      </c>
      <c r="S199" s="2">
        <f>ROUND(IF($B199="Annuity",SUMIFS('Annuity Prices'!V:V,'Annuity Prices'!$B:$B,$D199,'Annuity Prices'!$E:$E,$G199),IF($B199="RAB Short",SUMIFS('RAB Prices Short'!V:V,'RAB Prices Short'!$B:$B,'All Prices combined'!$D199,'RAB Prices Short'!$E:$E,'All Prices combined'!$G199),IF($B199="RAB Long",SUMIFS('RAB Prices Long'!V:V,'RAB Prices Long'!$B:$B,'All Prices combined'!$D199,'RAB Prices Long'!$E:$E,'All Prices combined'!$G199)))),2)</f>
        <v>0</v>
      </c>
      <c r="T199" s="2">
        <f>ROUND(IF($B199="Annuity",SUMIFS('Annuity Prices'!W:W,'Annuity Prices'!$B:$B,$D199,'Annuity Prices'!$E:$E,$G199),IF($B199="RAB Short",SUMIFS('RAB Prices Short'!W:W,'RAB Prices Short'!$B:$B,'All Prices combined'!$D199,'RAB Prices Short'!$E:$E,'All Prices combined'!$G199),IF($B199="RAB Long",SUMIFS('RAB Prices Long'!W:W,'RAB Prices Long'!$B:$B,'All Prices combined'!$D199,'RAB Prices Long'!$E:$E,'All Prices combined'!$G199)))),2)</f>
        <v>0</v>
      </c>
      <c r="U199" s="2">
        <f>ROUND(IF($B199="Annuity",SUMIFS('Annuity Prices'!X:X,'Annuity Prices'!$B:$B,$D199,'Annuity Prices'!$E:$E,$G199),IF($B199="RAB Short",SUMIFS('RAB Prices Short'!X:X,'RAB Prices Short'!$B:$B,'All Prices combined'!$D199,'RAB Prices Short'!$E:$E,'All Prices combined'!$G199),IF($B199="RAB Long",SUMIFS('RAB Prices Long'!X:X,'RAB Prices Long'!$B:$B,'All Prices combined'!$D199,'RAB Prices Long'!$E:$E,'All Prices combined'!$G199)))),2)</f>
        <v>0</v>
      </c>
      <c r="V199" s="2">
        <f>ROUND(IF($B199="Annuity",SUMIFS('Annuity Prices'!Y:Y,'Annuity Prices'!$B:$B,$D199,'Annuity Prices'!$E:$E,$G199),IF($B199="RAB Short",SUMIFS('RAB Prices Short'!Y:Y,'RAB Prices Short'!$B:$B,'All Prices combined'!$D199,'RAB Prices Short'!$E:$E,'All Prices combined'!$G199),IF($B199="RAB Long",SUMIFS('RAB Prices Long'!Y:Y,'RAB Prices Long'!$B:$B,'All Prices combined'!$D199,'RAB Prices Long'!$E:$E,'All Prices combined'!$G199)))),2)</f>
        <v>0</v>
      </c>
      <c r="W199" s="2">
        <f>ROUND(IF($B199="Annuity",SUMIFS('Annuity Prices'!Z:Z,'Annuity Prices'!$B:$B,$D199,'Annuity Prices'!$E:$E,$G199),IF($B199="RAB Short",SUMIFS('RAB Prices Short'!Z:Z,'RAB Prices Short'!$B:$B,'All Prices combined'!$D199,'RAB Prices Short'!$E:$E,'All Prices combined'!$G199),IF($B199="RAB Long",SUMIFS('RAB Prices Long'!Z:Z,'RAB Prices Long'!$B:$B,'All Prices combined'!$D199,'RAB Prices Long'!$E:$E,'All Prices combined'!$G199)))),2)</f>
        <v>0</v>
      </c>
      <c r="X199" s="2">
        <f>ROUND(IF($B199="Annuity",SUMIFS('Annuity Prices'!AA:AA,'Annuity Prices'!$B:$B,$D199,'Annuity Prices'!$E:$E,$G199),IF($B199="RAB Short",SUMIFS('RAB Prices Short'!AA:AA,'RAB Prices Short'!$B:$B,'All Prices combined'!$D199,'RAB Prices Short'!$E:$E,'All Prices combined'!$G199),IF($B199="RAB Long",SUMIFS('RAB Prices Long'!AA:AA,'RAB Prices Long'!$B:$B,'All Prices combined'!$D199,'RAB Prices Long'!$E:$E,'All Prices combined'!$G199)))),2)</f>
        <v>0</v>
      </c>
      <c r="Y199" s="2">
        <f>ROUND(IF($B199="Annuity",SUMIFS('Annuity Prices'!AB:AB,'Annuity Prices'!$B:$B,$D199,'Annuity Prices'!$E:$E,$G199),IF($B199="RAB Short",SUMIFS('RAB Prices Short'!AB:AB,'RAB Prices Short'!$B:$B,'All Prices combined'!$D199,'RAB Prices Short'!$E:$E,'All Prices combined'!$G199),IF($B199="RAB Long",SUMIFS('RAB Prices Long'!AB:AB,'RAB Prices Long'!$B:$B,'All Prices combined'!$D199,'RAB Prices Long'!$E:$E,'All Prices combined'!$G199)))),2)</f>
        <v>0</v>
      </c>
      <c r="Z199" s="2">
        <f>ROUND(IF($B199="Annuity",SUMIFS('Annuity Prices'!AC:AC,'Annuity Prices'!$B:$B,$D199,'Annuity Prices'!$E:$E,$G199),IF($B199="RAB Short",SUMIFS('RAB Prices Short'!AC:AC,'RAB Prices Short'!$B:$B,'All Prices combined'!$D199,'RAB Prices Short'!$E:$E,'All Prices combined'!$G199),IF($B199="RAB Long",SUMIFS('RAB Prices Long'!AC:AC,'RAB Prices Long'!$B:$B,'All Prices combined'!$D199,'RAB Prices Long'!$E:$E,'All Prices combined'!$G199)))),2)</f>
        <v>0</v>
      </c>
      <c r="AA199" s="2">
        <f>ROUND(IF($B199="Annuity",SUMIFS('Annuity Prices'!AD:AD,'Annuity Prices'!$B:$B,$D199,'Annuity Prices'!$E:$E,$G199),IF($B199="RAB Short",SUMIFS('RAB Prices Short'!AD:AD,'RAB Prices Short'!$B:$B,'All Prices combined'!$D199,'RAB Prices Short'!$E:$E,'All Prices combined'!$G199),IF($B199="RAB Long",SUMIFS('RAB Prices Long'!AD:AD,'RAB Prices Long'!$B:$B,'All Prices combined'!$D199,'RAB Prices Long'!$E:$E,'All Prices combined'!$G199)))),2)</f>
        <v>0</v>
      </c>
      <c r="AB199" s="2">
        <f>ROUND(IF($B199="Annuity",SUMIFS('Annuity Prices'!AE:AE,'Annuity Prices'!$B:$B,$D199,'Annuity Prices'!$E:$E,$G199),IF($B199="RAB Short",SUMIFS('RAB Prices Short'!AE:AE,'RAB Prices Short'!$B:$B,'All Prices combined'!$D199,'RAB Prices Short'!$E:$E,'All Prices combined'!$G199),IF($B199="RAB Long",SUMIFS('RAB Prices Long'!AE:AE,'RAB Prices Long'!$B:$B,'All Prices combined'!$D199,'RAB Prices Long'!$E:$E,'All Prices combined'!$G199)))),2)</f>
        <v>0</v>
      </c>
      <c r="AC199" s="2">
        <f>ROUND(IF($B199="Annuity",SUMIFS('Annuity Prices'!AF:AF,'Annuity Prices'!$B:$B,$D199,'Annuity Prices'!$E:$E,$G199),IF($B199="RAB Short",SUMIFS('RAB Prices Short'!AF:AF,'RAB Prices Short'!$B:$B,'All Prices combined'!$D199,'RAB Prices Short'!$E:$E,'All Prices combined'!$G199),IF($B199="RAB Long",SUMIFS('RAB Prices Long'!AF:AF,'RAB Prices Long'!$B:$B,'All Prices combined'!$D199,'RAB Prices Long'!$E:$E,'All Prices combined'!$G199)))),2)</f>
        <v>0</v>
      </c>
      <c r="AD199" s="2">
        <f>ROUND(IF($B199="Annuity",SUMIFS('Annuity Prices'!AG:AG,'Annuity Prices'!$B:$B,$D199,'Annuity Prices'!$E:$E,$G199),IF($B199="RAB Short",SUMIFS('RAB Prices Short'!AG:AG,'RAB Prices Short'!$B:$B,'All Prices combined'!$D199,'RAB Prices Short'!$E:$E,'All Prices combined'!$G199),IF($B199="RAB Long",SUMIFS('RAB Prices Long'!AG:AG,'RAB Prices Long'!$B:$B,'All Prices combined'!$D199,'RAB Prices Long'!$E:$E,'All Prices combined'!$G199)))),2)</f>
        <v>0</v>
      </c>
      <c r="AE199" s="2">
        <f>ROUND(IF($B199="Annuity",SUMIFS('Annuity Prices'!AH:AH,'Annuity Prices'!$B:$B,$D199,'Annuity Prices'!$E:$E,$G199),IF($B199="RAB Short",SUMIFS('RAB Prices Short'!AH:AH,'RAB Prices Short'!$B:$B,'All Prices combined'!$D199,'RAB Prices Short'!$E:$E,'All Prices combined'!$G199),IF($B199="RAB Long",SUMIFS('RAB Prices Long'!AH:AH,'RAB Prices Long'!$B:$B,'All Prices combined'!$D199,'RAB Prices Long'!$E:$E,'All Prices combined'!$G199)))),2)</f>
        <v>0</v>
      </c>
      <c r="AF199" s="2">
        <f>ROUND(IF($B199="Annuity",SUMIFS('Annuity Prices'!AI:AI,'Annuity Prices'!$B:$B,$D199,'Annuity Prices'!$E:$E,$G199),IF($B199="RAB Short",SUMIFS('RAB Prices Short'!AI:AI,'RAB Prices Short'!$B:$B,'All Prices combined'!$D199,'RAB Prices Short'!$E:$E,'All Prices combined'!$G199),IF($B199="RAB Long",SUMIFS('RAB Prices Long'!AI:AI,'RAB Prices Long'!$B:$B,'All Prices combined'!$D199,'RAB Prices Long'!$E:$E,'All Prices combined'!$G199)))),2)</f>
        <v>0</v>
      </c>
      <c r="AG199" s="2">
        <f>ROUND(IF($B199="Annuity",SUMIFS('Annuity Prices'!AJ:AJ,'Annuity Prices'!$B:$B,$D199,'Annuity Prices'!$E:$E,$G199),IF($B199="RAB Short",SUMIFS('RAB Prices Short'!AJ:AJ,'RAB Prices Short'!$B:$B,'All Prices combined'!$D199,'RAB Prices Short'!$E:$E,'All Prices combined'!$G199),IF($B199="RAB Long",SUMIFS('RAB Prices Long'!AJ:AJ,'RAB Prices Long'!$B:$B,'All Prices combined'!$D199,'RAB Prices Long'!$E:$E,'All Prices combined'!$G199)))),2)</f>
        <v>0</v>
      </c>
      <c r="AH199" s="2">
        <f>ROUND(IF($B199="Annuity",SUMIFS('Annuity Prices'!AK:AK,'Annuity Prices'!$B:$B,$D199,'Annuity Prices'!$E:$E,$G199),IF($B199="RAB Short",SUMIFS('RAB Prices Short'!AK:AK,'RAB Prices Short'!$B:$B,'All Prices combined'!$D199,'RAB Prices Short'!$E:$E,'All Prices combined'!$G199),IF($B199="RAB Long",SUMIFS('RAB Prices Long'!AK:AK,'RAB Prices Long'!$B:$B,'All Prices combined'!$D199,'RAB Prices Long'!$E:$E,'All Prices combined'!$G199)))),2)</f>
        <v>0</v>
      </c>
      <c r="AI199" s="2">
        <f>ROUND(IF($B199="Annuity",SUMIFS('Annuity Prices'!AL:AL,'Annuity Prices'!$B:$B,$D199,'Annuity Prices'!$E:$E,$G199),IF($B199="RAB Short",SUMIFS('RAB Prices Short'!AL:AL,'RAB Prices Short'!$B:$B,'All Prices combined'!$D199,'RAB Prices Short'!$E:$E,'All Prices combined'!$G199),IF($B199="RAB Long",SUMIFS('RAB Prices Long'!AL:AL,'RAB Prices Long'!$B:$B,'All Prices combined'!$D199,'RAB Prices Long'!$E:$E,'All Prices combined'!$G199)))),2)</f>
        <v>0</v>
      </c>
      <c r="AJ199" s="2">
        <f>ROUND(IF($B199="Annuity",SUMIFS('Annuity Prices'!AM:AM,'Annuity Prices'!$B:$B,$D199,'Annuity Prices'!$E:$E,$G199),IF($B199="RAB Short",SUMIFS('RAB Prices Short'!AM:AM,'RAB Prices Short'!$B:$B,'All Prices combined'!$D199,'RAB Prices Short'!$E:$E,'All Prices combined'!$G199),IF($B199="RAB Long",SUMIFS('RAB Prices Long'!AM:AM,'RAB Prices Long'!$B:$B,'All Prices combined'!$D199,'RAB Prices Long'!$E:$E,'All Prices combined'!$G199)))),2)</f>
        <v>0</v>
      </c>
      <c r="AK199" s="2">
        <f>ROUND(IF($B199="Annuity",SUMIFS('Annuity Prices'!AN:AN,'Annuity Prices'!$B:$B,$D199,'Annuity Prices'!$E:$E,$G199),IF($B199="RAB Short",SUMIFS('RAB Prices Short'!AN:AN,'RAB Prices Short'!$B:$B,'All Prices combined'!$D199,'RAB Prices Short'!$E:$E,'All Prices combined'!$G199),IF($B199="RAB Long",SUMIFS('RAB Prices Long'!AN:AN,'RAB Prices Long'!$B:$B,'All Prices combined'!$D199,'RAB Prices Long'!$E:$E,'All Prices combined'!$G199)))),2)</f>
        <v>0</v>
      </c>
      <c r="AL199" s="2">
        <f>ROUND(IF($B199="Annuity",SUMIFS('Annuity Prices'!AO:AO,'Annuity Prices'!$B:$B,$D199,'Annuity Prices'!$E:$E,$G199),IF($B199="RAB Short",SUMIFS('RAB Prices Short'!AO:AO,'RAB Prices Short'!$B:$B,'All Prices combined'!$D199,'RAB Prices Short'!$E:$E,'All Prices combined'!$G199),IF($B199="RAB Long",SUMIFS('RAB Prices Long'!AO:AO,'RAB Prices Long'!$B:$B,'All Prices combined'!$D199,'RAB Prices Long'!$E:$E,'All Prices combined'!$G199)))),2)</f>
        <v>0</v>
      </c>
      <c r="AM199" s="2">
        <f>ROUND(IF($B199="Annuity",SUMIFS('Annuity Prices'!AP:AP,'Annuity Prices'!$B:$B,$D199,'Annuity Prices'!$E:$E,$G199),IF($B199="RAB Short",SUMIFS('RAB Prices Short'!AP:AP,'RAB Prices Short'!$B:$B,'All Prices combined'!$D199,'RAB Prices Short'!$E:$E,'All Prices combined'!$G199),IF($B199="RAB Long",SUMIFS('RAB Prices Long'!AP:AP,'RAB Prices Long'!$B:$B,'All Prices combined'!$D199,'RAB Prices Long'!$E:$E,'All Prices combined'!$G199)))),2)</f>
        <v>0</v>
      </c>
      <c r="AN199" s="2">
        <f>ROUND(IF($B199="Annuity",SUMIFS('Annuity Prices'!AQ:AQ,'Annuity Prices'!$B:$B,$D199,'Annuity Prices'!$E:$E,$G199),IF($B199="RAB Short",SUMIFS('RAB Prices Short'!AQ:AQ,'RAB Prices Short'!$B:$B,'All Prices combined'!$D199,'RAB Prices Short'!$E:$E,'All Prices combined'!$G199),IF($B199="RAB Long",SUMIFS('RAB Prices Long'!AQ:AQ,'RAB Prices Long'!$B:$B,'All Prices combined'!$D199,'RAB Prices Long'!$E:$E,'All Prices combined'!$G199)))),2)</f>
        <v>0</v>
      </c>
      <c r="AO199" s="2">
        <f>ROUND(IF($B199="Annuity",SUMIFS('Annuity Prices'!AR:AR,'Annuity Prices'!$B:$B,$D199,'Annuity Prices'!$E:$E,$G199),IF($B199="RAB Short",SUMIFS('RAB Prices Short'!AR:AR,'RAB Prices Short'!$B:$B,'All Prices combined'!$D199,'RAB Prices Short'!$E:$E,'All Prices combined'!$G199),IF($B199="RAB Long",SUMIFS('RAB Prices Long'!AR:AR,'RAB Prices Long'!$B:$B,'All Prices combined'!$D199,'RAB Prices Long'!$E:$E,'All Prices combined'!$G199)))),2)</f>
        <v>0</v>
      </c>
      <c r="AP199" s="2">
        <f>ROUND(IF($B199="Annuity",SUMIFS('Annuity Prices'!AS:AS,'Annuity Prices'!$B:$B,$D199,'Annuity Prices'!$E:$E,$G199),IF($B199="RAB Short",SUMIFS('RAB Prices Short'!AS:AS,'RAB Prices Short'!$B:$B,'All Prices combined'!$D199,'RAB Prices Short'!$E:$E,'All Prices combined'!$G199),IF($B199="RAB Long",SUMIFS('RAB Prices Long'!AS:AS,'RAB Prices Long'!$B:$B,'All Prices combined'!$D199,'RAB Prices Long'!$E:$E,'All Prices combined'!$G199)))),2)</f>
        <v>0</v>
      </c>
      <c r="AQ199" s="2">
        <f>ROUND(IF($B199="Annuity",SUMIFS('Annuity Prices'!AT:AT,'Annuity Prices'!$B:$B,$D199,'Annuity Prices'!$E:$E,$G199),IF($B199="RAB Short",SUMIFS('RAB Prices Short'!AT:AT,'RAB Prices Short'!$B:$B,'All Prices combined'!$D199,'RAB Prices Short'!$E:$E,'All Prices combined'!$G199),IF($B199="RAB Long",SUMIFS('RAB Prices Long'!AT:AT,'RAB Prices Long'!$B:$B,'All Prices combined'!$D199,'RAB Prices Long'!$E:$E,'All Prices combined'!$G199)))),2)</f>
        <v>0</v>
      </c>
      <c r="AR199" s="2">
        <f>ROUND(IF($B199="Annuity",SUMIFS('Annuity Prices'!AU:AU,'Annuity Prices'!$B:$B,$D199,'Annuity Prices'!$E:$E,$G199),IF($B199="RAB Short",SUMIFS('RAB Prices Short'!AU:AU,'RAB Prices Short'!$B:$B,'All Prices combined'!$D199,'RAB Prices Short'!$E:$E,'All Prices combined'!$G199),IF($B199="RAB Long",SUMIFS('RAB Prices Long'!AU:AU,'RAB Prices Long'!$B:$B,'All Prices combined'!$D199,'RAB Prices Long'!$E:$E,'All Prices combined'!$G199)))),2)</f>
        <v>0</v>
      </c>
      <c r="AS199" s="2">
        <f>ROUND(IF($B199="Annuity",SUMIFS('Annuity Prices'!AV:AV,'Annuity Prices'!$B:$B,$D199,'Annuity Prices'!$E:$E,$G199),IF($B199="RAB Short",SUMIFS('RAB Prices Short'!AV:AV,'RAB Prices Short'!$B:$B,'All Prices combined'!$D199,'RAB Prices Short'!$E:$E,'All Prices combined'!$G199),IF($B199="RAB Long",SUMIFS('RAB Prices Long'!AV:AV,'RAB Prices Long'!$B:$B,'All Prices combined'!$D199,'RAB Prices Long'!$E:$E,'All Prices combined'!$G199)))),2)</f>
        <v>0</v>
      </c>
      <c r="AT199" s="2">
        <f>ROUND(IF($B199="Annuity",SUMIFS('Annuity Prices'!AW:AW,'Annuity Prices'!$B:$B,$D199,'Annuity Prices'!$E:$E,$G199),IF($B199="RAB Short",SUMIFS('RAB Prices Short'!AW:AW,'RAB Prices Short'!$B:$B,'All Prices combined'!$D199,'RAB Prices Short'!$E:$E,'All Prices combined'!$G199),IF($B199="RAB Long",SUMIFS('RAB Prices Long'!AW:AW,'RAB Prices Long'!$B:$B,'All Prices combined'!$D199,'RAB Prices Long'!$E:$E,'All Prices combined'!$G199)))),2)</f>
        <v>0</v>
      </c>
      <c r="AU199" s="2">
        <f>ROUND(IF($B199="Annuity",SUMIFS('Annuity Prices'!AX:AX,'Annuity Prices'!$B:$B,$D199,'Annuity Prices'!$E:$E,$G199),IF($B199="RAB Short",SUMIFS('RAB Prices Short'!AX:AX,'RAB Prices Short'!$B:$B,'All Prices combined'!$D199,'RAB Prices Short'!$E:$E,'All Prices combined'!$G199),IF($B199="RAB Long",SUMIFS('RAB Prices Long'!AX:AX,'RAB Prices Long'!$B:$B,'All Prices combined'!$D199,'RAB Prices Long'!$E:$E,'All Prices combined'!$G199)))),2)</f>
        <v>0</v>
      </c>
      <c r="AV199" s="2">
        <f>ROUND(IF($B199="Annuity",SUMIFS('Annuity Prices'!AY:AY,'Annuity Prices'!$B:$B,$D199,'Annuity Prices'!$E:$E,$G199),IF($B199="RAB Short",SUMIFS('RAB Prices Short'!AY:AY,'RAB Prices Short'!$B:$B,'All Prices combined'!$D199,'RAB Prices Short'!$E:$E,'All Prices combined'!$G199),IF($B199="RAB Long",SUMIFS('RAB Prices Long'!AY:AY,'RAB Prices Long'!$B:$B,'All Prices combined'!$D199,'RAB Prices Long'!$E:$E,'All Prices combined'!$G199)))),2)</f>
        <v>0</v>
      </c>
      <c r="AW199" s="2">
        <f>ROUND(IF($B199="Annuity",SUMIFS('Annuity Prices'!AZ:AZ,'Annuity Prices'!$B:$B,$D199,'Annuity Prices'!$E:$E,$G199),IF($B199="RAB Short",SUMIFS('RAB Prices Short'!AZ:AZ,'RAB Prices Short'!$B:$B,'All Prices combined'!$D199,'RAB Prices Short'!$E:$E,'All Prices combined'!$G199),IF($B199="RAB Long",SUMIFS('RAB Prices Long'!AZ:AZ,'RAB Prices Long'!$B:$B,'All Prices combined'!$D199,'RAB Prices Long'!$E:$E,'All Prices combined'!$G199)))),2)</f>
        <v>0</v>
      </c>
      <c r="AX199" s="2">
        <f>ROUND(IF($B199="Annuity",SUMIFS('Annuity Prices'!BA:BA,'Annuity Prices'!$B:$B,$D199,'Annuity Prices'!$E:$E,$G199),IF($B199="RAB Short",SUMIFS('RAB Prices Short'!BA:BA,'RAB Prices Short'!$B:$B,'All Prices combined'!$D199,'RAB Prices Short'!$E:$E,'All Prices combined'!$G199),IF($B199="RAB Long",SUMIFS('RAB Prices Long'!BA:BA,'RAB Prices Long'!$B:$B,'All Prices combined'!$D199,'RAB Prices Long'!$E:$E,'All Prices combined'!$G199)))),2)</f>
        <v>0</v>
      </c>
      <c r="AY199" s="2">
        <f>ROUND(IF($B199="Annuity",SUMIFS('Annuity Prices'!BB:BB,'Annuity Prices'!$B:$B,$D199,'Annuity Prices'!$E:$E,$G199),IF($B199="RAB Short",SUMIFS('RAB Prices Short'!BB:BB,'RAB Prices Short'!$B:$B,'All Prices combined'!$D199,'RAB Prices Short'!$E:$E,'All Prices combined'!$G199),IF($B199="RAB Long",SUMIFS('RAB Prices Long'!BB:BB,'RAB Prices Long'!$B:$B,'All Prices combined'!$D199,'RAB Prices Long'!$E:$E,'All Prices combined'!$G199)))),2)</f>
        <v>0</v>
      </c>
      <c r="AZ199" s="2">
        <f>ROUND(IF($B199="Annuity",SUMIFS('Annuity Prices'!BC:BC,'Annuity Prices'!$B:$B,$D199,'Annuity Prices'!$E:$E,$G199),IF($B199="RAB Short",SUMIFS('RAB Prices Short'!BC:BC,'RAB Prices Short'!$B:$B,'All Prices combined'!$D199,'RAB Prices Short'!$E:$E,'All Prices combined'!$G199),IF($B199="RAB Long",SUMIFS('RAB Prices Long'!BC:BC,'RAB Prices Long'!$B:$B,'All Prices combined'!$D199,'RAB Prices Long'!$E:$E,'All Prices combined'!$G199)))),2)</f>
        <v>0</v>
      </c>
      <c r="BA199" s="2">
        <f>ROUND(IF($B199="Annuity",SUMIFS('Annuity Prices'!BD:BD,'Annuity Prices'!$B:$B,$D199,'Annuity Prices'!$E:$E,$G199),IF($B199="RAB Short",SUMIFS('RAB Prices Short'!BD:BD,'RAB Prices Short'!$B:$B,'All Prices combined'!$D199,'RAB Prices Short'!$E:$E,'All Prices combined'!$G199),IF($B199="RAB Long",SUMIFS('RAB Prices Long'!BD:BD,'RAB Prices Long'!$B:$B,'All Prices combined'!$D199,'RAB Prices Long'!$E:$E,'All Prices combined'!$G199)))),2)</f>
        <v>0</v>
      </c>
      <c r="BB199" s="2">
        <f>ROUND(IF($B199="Annuity",SUMIFS('Annuity Prices'!BE:BE,'Annuity Prices'!$B:$B,$D199,'Annuity Prices'!$E:$E,$G199),IF($B199="RAB Short",SUMIFS('RAB Prices Short'!BE:BE,'RAB Prices Short'!$B:$B,'All Prices combined'!$D199,'RAB Prices Short'!$E:$E,'All Prices combined'!$G199),IF($B199="RAB Long",SUMIFS('RAB Prices Long'!BE:BE,'RAB Prices Long'!$B:$B,'All Prices combined'!$D199,'RAB Prices Long'!$E:$E,'All Prices combined'!$G199)))),2)</f>
        <v>0</v>
      </c>
      <c r="BC199" s="2">
        <f>ROUND(IF($B199="Annuity",SUMIFS('Annuity Prices'!BF:BF,'Annuity Prices'!$B:$B,$D199,'Annuity Prices'!$E:$E,$G199),IF($B199="RAB Short",SUMIFS('RAB Prices Short'!BF:BF,'RAB Prices Short'!$B:$B,'All Prices combined'!$D199,'RAB Prices Short'!$E:$E,'All Prices combined'!$G199),IF($B199="RAB Long",SUMIFS('RAB Prices Long'!BF:BF,'RAB Prices Long'!$B:$B,'All Prices combined'!$D199,'RAB Prices Long'!$E:$E,'All Prices combined'!$G199)))),2)</f>
        <v>0</v>
      </c>
      <c r="BD199" s="2">
        <f>ROUND(IF($B199="Annuity",SUMIFS('Annuity Prices'!BG:BG,'Annuity Prices'!$B:$B,$D199,'Annuity Prices'!$E:$E,$G199),IF($B199="RAB Short",SUMIFS('RAB Prices Short'!BG:BG,'RAB Prices Short'!$B:$B,'All Prices combined'!$D199,'RAB Prices Short'!$E:$E,'All Prices combined'!$G199),IF($B199="RAB Long",SUMIFS('RAB Prices Long'!BG:BG,'RAB Prices Long'!$B:$B,'All Prices combined'!$D199,'RAB Prices Long'!$E:$E,'All Prices combined'!$G199)))),2)</f>
        <v>0</v>
      </c>
      <c r="BE199" s="2">
        <f>ROUND(IF($B199="Annuity",SUMIFS('Annuity Prices'!BH:BH,'Annuity Prices'!$B:$B,$D199,'Annuity Prices'!$E:$E,$G199),IF($B199="RAB Short",SUMIFS('RAB Prices Short'!BH:BH,'RAB Prices Short'!$B:$B,'All Prices combined'!$D199,'RAB Prices Short'!$E:$E,'All Prices combined'!$G199),IF($B199="RAB Long",SUMIFS('RAB Prices Long'!BH:BH,'RAB Prices Long'!$B:$B,'All Prices combined'!$D199,'RAB Prices Long'!$E:$E,'All Prices combined'!$G199)))),2)</f>
        <v>0</v>
      </c>
      <c r="BF199" s="2">
        <f>ROUND(IF($B199="Annuity",SUMIFS('Annuity Prices'!BI:BI,'Annuity Prices'!$B:$B,$D199,'Annuity Prices'!$E:$E,$G199),IF($B199="RAB Short",SUMIFS('RAB Prices Short'!BI:BI,'RAB Prices Short'!$B:$B,'All Prices combined'!$D199,'RAB Prices Short'!$E:$E,'All Prices combined'!$G199),IF($B199="RAB Long",SUMIFS('RAB Prices Long'!BI:BI,'RAB Prices Long'!$B:$B,'All Prices combined'!$D199,'RAB Prices Long'!$E:$E,'All Prices combined'!$G199)))),2)</f>
        <v>0</v>
      </c>
      <c r="BG199" s="2">
        <f>ROUND(IF($B199="Annuity",SUMIFS('Annuity Prices'!BJ:BJ,'Annuity Prices'!$B:$B,$D199,'Annuity Prices'!$E:$E,$G199),IF($B199="RAB Short",SUMIFS('RAB Prices Short'!BJ:BJ,'RAB Prices Short'!$B:$B,'All Prices combined'!$D199,'RAB Prices Short'!$E:$E,'All Prices combined'!$G199),IF($B199="RAB Long",SUMIFS('RAB Prices Long'!BJ:BJ,'RAB Prices Long'!$B:$B,'All Prices combined'!$D199,'RAB Prices Long'!$E:$E,'All Prices combined'!$G199)))),2)</f>
        <v>0</v>
      </c>
      <c r="BH199" s="2">
        <f>ROUND(IF($B199="Annuity",SUMIFS('Annuity Prices'!BK:BK,'Annuity Prices'!$B:$B,$D199,'Annuity Prices'!$E:$E,$G199),IF($B199="RAB Short",SUMIFS('RAB Prices Short'!BK:BK,'RAB Prices Short'!$B:$B,'All Prices combined'!$D199,'RAB Prices Short'!$E:$E,'All Prices combined'!$G199),IF($B199="RAB Long",SUMIFS('RAB Prices Long'!BK:BK,'RAB Prices Long'!$B:$B,'All Prices combined'!$D199,'RAB Prices Long'!$E:$E,'All Prices combined'!$G199)))),2)</f>
        <v>0</v>
      </c>
      <c r="BI199" s="2">
        <f>ROUND(IF($B199="Annuity",SUMIFS('Annuity Prices'!BL:BL,'Annuity Prices'!$B:$B,$D199,'Annuity Prices'!$E:$E,$G199),IF($B199="RAB Short",SUMIFS('RAB Prices Short'!BL:BL,'RAB Prices Short'!$B:$B,'All Prices combined'!$D199,'RAB Prices Short'!$E:$E,'All Prices combined'!$G199),IF($B199="RAB Long",SUMIFS('RAB Prices Long'!BL:BL,'RAB Prices Long'!$B:$B,'All Prices combined'!$D199,'RAB Prices Long'!$E:$E,'All Prices combined'!$G199)))),2)</f>
        <v>0</v>
      </c>
      <c r="BJ199" s="2">
        <f>ROUND(IF($B199="Annuity",SUMIFS('Annuity Prices'!BM:BM,'Annuity Prices'!$B:$B,$D199,'Annuity Prices'!$E:$E,$G199),IF($B199="RAB Short",SUMIFS('RAB Prices Short'!BM:BM,'RAB Prices Short'!$B:$B,'All Prices combined'!$D199,'RAB Prices Short'!$E:$E,'All Prices combined'!$G199),IF($B199="RAB Long",SUMIFS('RAB Prices Long'!BM:BM,'RAB Prices Long'!$B:$B,'All Prices combined'!$D199,'RAB Prices Long'!$E:$E,'All Prices combined'!$G199)))),2)</f>
        <v>0</v>
      </c>
      <c r="BK199" s="2">
        <f>ROUND(IF($B199="Annuity",SUMIFS('Annuity Prices'!BN:BN,'Annuity Prices'!$B:$B,$D199,'Annuity Prices'!$E:$E,$G199),IF($B199="RAB Short",SUMIFS('RAB Prices Short'!BN:BN,'RAB Prices Short'!$B:$B,'All Prices combined'!$D199,'RAB Prices Short'!$E:$E,'All Prices combined'!$G199),IF($B199="RAB Long",SUMIFS('RAB Prices Long'!BN:BN,'RAB Prices Long'!$B:$B,'All Prices combined'!$D199,'RAB Prices Long'!$E:$E,'All Prices combined'!$G199)))),2)</f>
        <v>0</v>
      </c>
      <c r="BL199" s="2">
        <f>ROUND(IF($B199="Annuity",SUMIFS('Annuity Prices'!BO:BO,'Annuity Prices'!$B:$B,$D199,'Annuity Prices'!$E:$E,$G199),IF($B199="RAB Short",SUMIFS('RAB Prices Short'!BO:BO,'RAB Prices Short'!$B:$B,'All Prices combined'!$D199,'RAB Prices Short'!$E:$E,'All Prices combined'!$G199),IF($B199="RAB Long",SUMIFS('RAB Prices Long'!BO:BO,'RAB Prices Long'!$B:$B,'All Prices combined'!$D199,'RAB Prices Long'!$E:$E,'All Prices combined'!$G199)))),2)</f>
        <v>0</v>
      </c>
      <c r="BM199" s="2">
        <f>ROUND(IF($B199="Annuity",SUMIFS('Annuity Prices'!BP:BP,'Annuity Prices'!$B:$B,$D199,'Annuity Prices'!$E:$E,$G199),IF($B199="RAB Short",SUMIFS('RAB Prices Short'!BP:BP,'RAB Prices Short'!$B:$B,'All Prices combined'!$D199,'RAB Prices Short'!$E:$E,'All Prices combined'!$G199),IF($B199="RAB Long",SUMIFS('RAB Prices Long'!BP:BP,'RAB Prices Long'!$B:$B,'All Prices combined'!$D199,'RAB Prices Long'!$E:$E,'All Prices combined'!$G199)))),2)</f>
        <v>0</v>
      </c>
      <c r="BN199" s="2">
        <f>ROUND(IF($B199="Annuity",SUMIFS('Annuity Prices'!BQ:BQ,'Annuity Prices'!$B:$B,$D199,'Annuity Prices'!$E:$E,$G199),IF($B199="RAB Short",SUMIFS('RAB Prices Short'!BQ:BQ,'RAB Prices Short'!$B:$B,'All Prices combined'!$D199,'RAB Prices Short'!$E:$E,'All Prices combined'!$G199),IF($B199="RAB Long",SUMIFS('RAB Prices Long'!BQ:BQ,'RAB Prices Long'!$B:$B,'All Prices combined'!$D199,'RAB Prices Long'!$E:$E,'All Prices combined'!$G199)))),2)</f>
        <v>0</v>
      </c>
      <c r="BO199" s="2">
        <f>ROUND(IF($B199="Annuity",SUMIFS('Annuity Prices'!BR:BR,'Annuity Prices'!$B:$B,$D199,'Annuity Prices'!$E:$E,$G199),IF($B199="RAB Short",SUMIFS('RAB Prices Short'!BR:BR,'RAB Prices Short'!$B:$B,'All Prices combined'!$D199,'RAB Prices Short'!$E:$E,'All Prices combined'!$G199),IF($B199="RAB Long",SUMIFS('RAB Prices Long'!BR:BR,'RAB Prices Long'!$B:$B,'All Prices combined'!$D199,'RAB Prices Long'!$E:$E,'All Prices combined'!$G199)))),2)</f>
        <v>0</v>
      </c>
      <c r="BP199" s="2">
        <f>ROUND(IF($B199="Annuity",SUMIFS('Annuity Prices'!BS:BS,'Annuity Prices'!$B:$B,$D199,'Annuity Prices'!$E:$E,$G199),IF($B199="RAB Short",SUMIFS('RAB Prices Short'!BS:BS,'RAB Prices Short'!$B:$B,'All Prices combined'!$D199,'RAB Prices Short'!$E:$E,'All Prices combined'!$G199),IF($B199="RAB Long",SUMIFS('RAB Prices Long'!BS:BS,'RAB Prices Long'!$B:$B,'All Prices combined'!$D199,'RAB Prices Long'!$E:$E,'All Prices combined'!$G199)))),2)</f>
        <v>0</v>
      </c>
      <c r="BQ199" s="2">
        <f>ROUND(IF($B199="Annuity",SUMIFS('Annuity Prices'!BT:BT,'Annuity Prices'!$B:$B,$D199,'Annuity Prices'!$E:$E,$G199),IF($B199="RAB Short",SUMIFS('RAB Prices Short'!BT:BT,'RAB Prices Short'!$B:$B,'All Prices combined'!$D199,'RAB Prices Short'!$E:$E,'All Prices combined'!$G199),IF($B199="RAB Long",SUMIFS('RAB Prices Long'!BT:BT,'RAB Prices Long'!$B:$B,'All Prices combined'!$D199,'RAB Prices Long'!$E:$E,'All Prices combined'!$G199)))),2)</f>
        <v>0</v>
      </c>
      <c r="BR199" s="2">
        <f>ROUND(IF($B199="Annuity",SUMIFS('Annuity Prices'!BU:BU,'Annuity Prices'!$B:$B,$D199,'Annuity Prices'!$E:$E,$G199),IF($B199="RAB Short",SUMIFS('RAB Prices Short'!BU:BU,'RAB Prices Short'!$B:$B,'All Prices combined'!$D199,'RAB Prices Short'!$E:$E,'All Prices combined'!$G199),IF($B199="RAB Long",SUMIFS('RAB Prices Long'!BU:BU,'RAB Prices Long'!$B:$B,'All Prices combined'!$D199,'RAB Prices Long'!$E:$E,'All Prices combined'!$G199)))),2)</f>
        <v>0</v>
      </c>
      <c r="BS199" s="2">
        <f>ROUND(IF($B199="Annuity",SUMIFS('Annuity Prices'!BV:BV,'Annuity Prices'!$B:$B,$D199,'Annuity Prices'!$E:$E,$G199),IF($B199="RAB Short",SUMIFS('RAB Prices Short'!BV:BV,'RAB Prices Short'!$B:$B,'All Prices combined'!$D199,'RAB Prices Short'!$E:$E,'All Prices combined'!$G199),IF($B199="RAB Long",SUMIFS('RAB Prices Long'!BV:BV,'RAB Prices Long'!$B:$B,'All Prices combined'!$D199,'RAB Prices Long'!$E:$E,'All Prices combined'!$G199)))),2)</f>
        <v>0</v>
      </c>
      <c r="BT199" s="2">
        <f>ROUND(IF($B199="Annuity",SUMIFS('Annuity Prices'!BW:BW,'Annuity Prices'!$B:$B,$D199,'Annuity Prices'!$E:$E,$G199),IF($B199="RAB Short",SUMIFS('RAB Prices Short'!BW:BW,'RAB Prices Short'!$B:$B,'All Prices combined'!$D199,'RAB Prices Short'!$E:$E,'All Prices combined'!$G199),IF($B199="RAB Long",SUMIFS('RAB Prices Long'!BW:BW,'RAB Prices Long'!$B:$B,'All Prices combined'!$D199,'RAB Prices Long'!$E:$E,'All Prices combined'!$G199)))),2)</f>
        <v>0</v>
      </c>
      <c r="BU199" s="2">
        <f>ROUND(IF($B199="Annuity",SUMIFS('Annuity Prices'!BX:BX,'Annuity Prices'!$B:$B,$D199,'Annuity Prices'!$E:$E,$G199),IF($B199="RAB Short",SUMIFS('RAB Prices Short'!BX:BX,'RAB Prices Short'!$B:$B,'All Prices combined'!$D199,'RAB Prices Short'!$E:$E,'All Prices combined'!$G199),IF($B199="RAB Long",SUMIFS('RAB Prices Long'!BX:BX,'RAB Prices Long'!$B:$B,'All Prices combined'!$D199,'RAB Prices Long'!$E:$E,'All Prices combined'!$G199)))),2)</f>
        <v>0</v>
      </c>
    </row>
    <row r="200" spans="2:73" x14ac:dyDescent="0.25">
      <c r="B200" t="s">
        <v>44</v>
      </c>
      <c r="C200">
        <v>1</v>
      </c>
      <c r="D200" t="s">
        <v>130</v>
      </c>
      <c r="E200" t="s">
        <v>126</v>
      </c>
      <c r="F200" t="s">
        <v>129</v>
      </c>
      <c r="G200" t="s">
        <v>38</v>
      </c>
      <c r="H200" t="s">
        <v>128</v>
      </c>
      <c r="I200" s="2">
        <f>ROUND(IF($B200="Annuity",SUMIFS('Annuity Prices'!L:L,'Annuity Prices'!$B:$B,$D200,'Annuity Prices'!$E:$E,$G200),IF($B200="RAB Short",SUMIFS('RAB Prices Short'!L:L,'RAB Prices Short'!$B:$B,'All Prices combined'!$D200,'RAB Prices Short'!$E:$E,'All Prices combined'!$G200),IF($B200="RAB Long",SUMIFS('RAB Prices Long'!L:L,'RAB Prices Long'!$B:$B,'All Prices combined'!$D200,'RAB Prices Long'!$E:$E,'All Prices combined'!$G200)))),2)</f>
        <v>0</v>
      </c>
      <c r="J200" s="2">
        <f>ROUND(IF($B200="Annuity",SUMIFS('Annuity Prices'!M:M,'Annuity Prices'!$B:$B,$D200,'Annuity Prices'!$E:$E,$G200),IF($B200="RAB Short",SUMIFS('RAB Prices Short'!M:M,'RAB Prices Short'!$B:$B,'All Prices combined'!$D200,'RAB Prices Short'!$E:$E,'All Prices combined'!$G200),IF($B200="RAB Long",SUMIFS('RAB Prices Long'!M:M,'RAB Prices Long'!$B:$B,'All Prices combined'!$D200,'RAB Prices Long'!$E:$E,'All Prices combined'!$G200)))),2)</f>
        <v>0</v>
      </c>
      <c r="K200" s="2">
        <f>ROUND(IF($B200="Annuity",SUMIFS('Annuity Prices'!N:N,'Annuity Prices'!$B:$B,$D200,'Annuity Prices'!$E:$E,$G200),IF($B200="RAB Short",SUMIFS('RAB Prices Short'!N:N,'RAB Prices Short'!$B:$B,'All Prices combined'!$D200,'RAB Prices Short'!$E:$E,'All Prices combined'!$G200),IF($B200="RAB Long",SUMIFS('RAB Prices Long'!N:N,'RAB Prices Long'!$B:$B,'All Prices combined'!$D200,'RAB Prices Long'!$E:$E,'All Prices combined'!$G200)))),2)</f>
        <v>47</v>
      </c>
      <c r="L200" s="2">
        <f>ROUND(IF($B200="Annuity",SUMIFS('Annuity Prices'!O:O,'Annuity Prices'!$B:$B,$D200,'Annuity Prices'!$E:$E,$G200),IF($B200="RAB Short",SUMIFS('RAB Prices Short'!O:O,'RAB Prices Short'!$B:$B,'All Prices combined'!$D200,'RAB Prices Short'!$E:$E,'All Prices combined'!$G200),IF($B200="RAB Long",SUMIFS('RAB Prices Long'!O:O,'RAB Prices Long'!$B:$B,'All Prices combined'!$D200,'RAB Prices Long'!$E:$E,'All Prices combined'!$G200)))),2)</f>
        <v>48.35</v>
      </c>
      <c r="M200" s="2">
        <f>ROUND(IF($B200="Annuity",SUMIFS('Annuity Prices'!P:P,'Annuity Prices'!$B:$B,$D200,'Annuity Prices'!$E:$E,$G200),IF($B200="RAB Short",SUMIFS('RAB Prices Short'!P:P,'RAB Prices Short'!$B:$B,'All Prices combined'!$D200,'RAB Prices Short'!$E:$E,'All Prices combined'!$G200),IF($B200="RAB Long",SUMIFS('RAB Prices Long'!P:P,'RAB Prices Long'!$B:$B,'All Prices combined'!$D200,'RAB Prices Long'!$E:$E,'All Prices combined'!$G200)))),2)</f>
        <v>52.53</v>
      </c>
      <c r="N200" s="2">
        <f>ROUND(IF($B200="Annuity",SUMIFS('Annuity Prices'!Q:Q,'Annuity Prices'!$B:$B,$D200,'Annuity Prices'!$E:$E,$G200),IF($B200="RAB Short",SUMIFS('RAB Prices Short'!Q:Q,'RAB Prices Short'!$B:$B,'All Prices combined'!$D200,'RAB Prices Short'!$E:$E,'All Prices combined'!$G200),IF($B200="RAB Long",SUMIFS('RAB Prices Long'!Q:Q,'RAB Prices Long'!$B:$B,'All Prices combined'!$D200,'RAB Prices Long'!$E:$E,'All Prices combined'!$G200)))),2)</f>
        <v>53.84</v>
      </c>
      <c r="O200" s="2">
        <f>ROUND(IF($B200="Annuity",SUMIFS('Annuity Prices'!R:R,'Annuity Prices'!$B:$B,$D200,'Annuity Prices'!$E:$E,$G200),IF($B200="RAB Short",SUMIFS('RAB Prices Short'!R:R,'RAB Prices Short'!$B:$B,'All Prices combined'!$D200,'RAB Prices Short'!$E:$E,'All Prices combined'!$G200),IF($B200="RAB Long",SUMIFS('RAB Prices Long'!R:R,'RAB Prices Long'!$B:$B,'All Prices combined'!$D200,'RAB Prices Long'!$E:$E,'All Prices combined'!$G200)))),2)</f>
        <v>55.19</v>
      </c>
      <c r="P200" s="2">
        <f>ROUND(IF($B200="Annuity",SUMIFS('Annuity Prices'!S:S,'Annuity Prices'!$B:$B,$D200,'Annuity Prices'!$E:$E,$G200),IF($B200="RAB Short",SUMIFS('RAB Prices Short'!S:S,'RAB Prices Short'!$B:$B,'All Prices combined'!$D200,'RAB Prices Short'!$E:$E,'All Prices combined'!$G200),IF($B200="RAB Long",SUMIFS('RAB Prices Long'!S:S,'RAB Prices Long'!$B:$B,'All Prices combined'!$D200,'RAB Prices Long'!$E:$E,'All Prices combined'!$G200)))),2)</f>
        <v>56.57</v>
      </c>
      <c r="Q200" s="2">
        <f>ROUND(IF($B200="Annuity",SUMIFS('Annuity Prices'!T:T,'Annuity Prices'!$B:$B,$D200,'Annuity Prices'!$E:$E,$G200),IF($B200="RAB Short",SUMIFS('RAB Prices Short'!T:T,'RAB Prices Short'!$B:$B,'All Prices combined'!$D200,'RAB Prices Short'!$E:$E,'All Prices combined'!$G200),IF($B200="RAB Long",SUMIFS('RAB Prices Long'!T:T,'RAB Prices Long'!$B:$B,'All Prices combined'!$D200,'RAB Prices Long'!$E:$E,'All Prices combined'!$G200)))),2)</f>
        <v>61.78</v>
      </c>
      <c r="R200" s="2">
        <f>ROUND(IF($B200="Annuity",SUMIFS('Annuity Prices'!U:U,'Annuity Prices'!$B:$B,$D200,'Annuity Prices'!$E:$E,$G200),IF($B200="RAB Short",SUMIFS('RAB Prices Short'!U:U,'RAB Prices Short'!$B:$B,'All Prices combined'!$D200,'RAB Prices Short'!$E:$E,'All Prices combined'!$G200),IF($B200="RAB Long",SUMIFS('RAB Prices Long'!U:U,'RAB Prices Long'!$B:$B,'All Prices combined'!$D200,'RAB Prices Long'!$E:$E,'All Prices combined'!$G200)))),2)</f>
        <v>63.32</v>
      </c>
      <c r="S200" s="2">
        <f>ROUND(IF($B200="Annuity",SUMIFS('Annuity Prices'!V:V,'Annuity Prices'!$B:$B,$D200,'Annuity Prices'!$E:$E,$G200),IF($B200="RAB Short",SUMIFS('RAB Prices Short'!V:V,'RAB Prices Short'!$B:$B,'All Prices combined'!$D200,'RAB Prices Short'!$E:$E,'All Prices combined'!$G200),IF($B200="RAB Long",SUMIFS('RAB Prices Long'!V:V,'RAB Prices Long'!$B:$B,'All Prices combined'!$D200,'RAB Prices Long'!$E:$E,'All Prices combined'!$G200)))),2)</f>
        <v>64.91</v>
      </c>
      <c r="T200" s="2">
        <f>ROUND(IF($B200="Annuity",SUMIFS('Annuity Prices'!W:W,'Annuity Prices'!$B:$B,$D200,'Annuity Prices'!$E:$E,$G200),IF($B200="RAB Short",SUMIFS('RAB Prices Short'!W:W,'RAB Prices Short'!$B:$B,'All Prices combined'!$D200,'RAB Prices Short'!$E:$E,'All Prices combined'!$G200),IF($B200="RAB Long",SUMIFS('RAB Prices Long'!W:W,'RAB Prices Long'!$B:$B,'All Prices combined'!$D200,'RAB Prices Long'!$E:$E,'All Prices combined'!$G200)))),2)</f>
        <v>66.53</v>
      </c>
      <c r="U200" s="2">
        <f>ROUND(IF($B200="Annuity",SUMIFS('Annuity Prices'!X:X,'Annuity Prices'!$B:$B,$D200,'Annuity Prices'!$E:$E,$G200),IF($B200="RAB Short",SUMIFS('RAB Prices Short'!X:X,'RAB Prices Short'!$B:$B,'All Prices combined'!$D200,'RAB Prices Short'!$E:$E,'All Prices combined'!$G200),IF($B200="RAB Long",SUMIFS('RAB Prices Long'!X:X,'RAB Prices Long'!$B:$B,'All Prices combined'!$D200,'RAB Prices Long'!$E:$E,'All Prices combined'!$G200)))),2)</f>
        <v>67.430000000000007</v>
      </c>
      <c r="V200" s="2">
        <f>ROUND(IF($B200="Annuity",SUMIFS('Annuity Prices'!Y:Y,'Annuity Prices'!$B:$B,$D200,'Annuity Prices'!$E:$E,$G200),IF($B200="RAB Short",SUMIFS('RAB Prices Short'!Y:Y,'RAB Prices Short'!$B:$B,'All Prices combined'!$D200,'RAB Prices Short'!$E:$E,'All Prices combined'!$G200),IF($B200="RAB Long",SUMIFS('RAB Prices Long'!Y:Y,'RAB Prices Long'!$B:$B,'All Prices combined'!$D200,'RAB Prices Long'!$E:$E,'All Prices combined'!$G200)))),2)</f>
        <v>69.11</v>
      </c>
      <c r="W200" s="2">
        <f>ROUND(IF($B200="Annuity",SUMIFS('Annuity Prices'!Z:Z,'Annuity Prices'!$B:$B,$D200,'Annuity Prices'!$E:$E,$G200),IF($B200="RAB Short",SUMIFS('RAB Prices Short'!Z:Z,'RAB Prices Short'!$B:$B,'All Prices combined'!$D200,'RAB Prices Short'!$E:$E,'All Prices combined'!$G200),IF($B200="RAB Long",SUMIFS('RAB Prices Long'!Z:Z,'RAB Prices Long'!$B:$B,'All Prices combined'!$D200,'RAB Prices Long'!$E:$E,'All Prices combined'!$G200)))),2)</f>
        <v>70.84</v>
      </c>
      <c r="X200" s="2">
        <f>ROUND(IF($B200="Annuity",SUMIFS('Annuity Prices'!AA:AA,'Annuity Prices'!$B:$B,$D200,'Annuity Prices'!$E:$E,$G200),IF($B200="RAB Short",SUMIFS('RAB Prices Short'!AA:AA,'RAB Prices Short'!$B:$B,'All Prices combined'!$D200,'RAB Prices Short'!$E:$E,'All Prices combined'!$G200),IF($B200="RAB Long",SUMIFS('RAB Prices Long'!AA:AA,'RAB Prices Long'!$B:$B,'All Prices combined'!$D200,'RAB Prices Long'!$E:$E,'All Prices combined'!$G200)))),2)</f>
        <v>72.61</v>
      </c>
      <c r="Y200" s="2">
        <f>ROUND(IF($B200="Annuity",SUMIFS('Annuity Prices'!AB:AB,'Annuity Prices'!$B:$B,$D200,'Annuity Prices'!$E:$E,$G200),IF($B200="RAB Short",SUMIFS('RAB Prices Short'!AB:AB,'RAB Prices Short'!$B:$B,'All Prices combined'!$D200,'RAB Prices Short'!$E:$E,'All Prices combined'!$G200),IF($B200="RAB Long",SUMIFS('RAB Prices Long'!AB:AB,'RAB Prices Long'!$B:$B,'All Prices combined'!$D200,'RAB Prices Long'!$E:$E,'All Prices combined'!$G200)))),2)</f>
        <v>75.69</v>
      </c>
      <c r="Z200" s="2">
        <f>ROUND(IF($B200="Annuity",SUMIFS('Annuity Prices'!AC:AC,'Annuity Prices'!$B:$B,$D200,'Annuity Prices'!$E:$E,$G200),IF($B200="RAB Short",SUMIFS('RAB Prices Short'!AC:AC,'RAB Prices Short'!$B:$B,'All Prices combined'!$D200,'RAB Prices Short'!$E:$E,'All Prices combined'!$G200),IF($B200="RAB Long",SUMIFS('RAB Prices Long'!AC:AC,'RAB Prices Long'!$B:$B,'All Prices combined'!$D200,'RAB Prices Long'!$E:$E,'All Prices combined'!$G200)))),2)</f>
        <v>77.58</v>
      </c>
      <c r="AA200" s="2">
        <f>ROUND(IF($B200="Annuity",SUMIFS('Annuity Prices'!AD:AD,'Annuity Prices'!$B:$B,$D200,'Annuity Prices'!$E:$E,$G200),IF($B200="RAB Short",SUMIFS('RAB Prices Short'!AD:AD,'RAB Prices Short'!$B:$B,'All Prices combined'!$D200,'RAB Prices Short'!$E:$E,'All Prices combined'!$G200),IF($B200="RAB Long",SUMIFS('RAB Prices Long'!AD:AD,'RAB Prices Long'!$B:$B,'All Prices combined'!$D200,'RAB Prices Long'!$E:$E,'All Prices combined'!$G200)))),2)</f>
        <v>79.52</v>
      </c>
      <c r="AB200" s="2">
        <f>ROUND(IF($B200="Annuity",SUMIFS('Annuity Prices'!AE:AE,'Annuity Prices'!$B:$B,$D200,'Annuity Prices'!$E:$E,$G200),IF($B200="RAB Short",SUMIFS('RAB Prices Short'!AE:AE,'RAB Prices Short'!$B:$B,'All Prices combined'!$D200,'RAB Prices Short'!$E:$E,'All Prices combined'!$G200),IF($B200="RAB Long",SUMIFS('RAB Prices Long'!AE:AE,'RAB Prices Long'!$B:$B,'All Prices combined'!$D200,'RAB Prices Long'!$E:$E,'All Prices combined'!$G200)))),2)</f>
        <v>81.510000000000005</v>
      </c>
      <c r="AC200" s="2">
        <f>ROUND(IF($B200="Annuity",SUMIFS('Annuity Prices'!AF:AF,'Annuity Prices'!$B:$B,$D200,'Annuity Prices'!$E:$E,$G200),IF($B200="RAB Short",SUMIFS('RAB Prices Short'!AF:AF,'RAB Prices Short'!$B:$B,'All Prices combined'!$D200,'RAB Prices Short'!$E:$E,'All Prices combined'!$G200),IF($B200="RAB Long",SUMIFS('RAB Prices Long'!AF:AF,'RAB Prices Long'!$B:$B,'All Prices combined'!$D200,'RAB Prices Long'!$E:$E,'All Prices combined'!$G200)))),2)</f>
        <v>83.69</v>
      </c>
      <c r="AD200" s="2">
        <f>ROUND(IF($B200="Annuity",SUMIFS('Annuity Prices'!AG:AG,'Annuity Prices'!$B:$B,$D200,'Annuity Prices'!$E:$E,$G200),IF($B200="RAB Short",SUMIFS('RAB Prices Short'!AG:AG,'RAB Prices Short'!$B:$B,'All Prices combined'!$D200,'RAB Prices Short'!$E:$E,'All Prices combined'!$G200),IF($B200="RAB Long",SUMIFS('RAB Prices Long'!AG:AG,'RAB Prices Long'!$B:$B,'All Prices combined'!$D200,'RAB Prices Long'!$E:$E,'All Prices combined'!$G200)))),2)</f>
        <v>85.78</v>
      </c>
      <c r="AE200" s="2">
        <f>ROUND(IF($B200="Annuity",SUMIFS('Annuity Prices'!AH:AH,'Annuity Prices'!$B:$B,$D200,'Annuity Prices'!$E:$E,$G200),IF($B200="RAB Short",SUMIFS('RAB Prices Short'!AH:AH,'RAB Prices Short'!$B:$B,'All Prices combined'!$D200,'RAB Prices Short'!$E:$E,'All Prices combined'!$G200),IF($B200="RAB Long",SUMIFS('RAB Prices Long'!AH:AH,'RAB Prices Long'!$B:$B,'All Prices combined'!$D200,'RAB Prices Long'!$E:$E,'All Prices combined'!$G200)))),2)</f>
        <v>87.93</v>
      </c>
      <c r="AF200" s="2">
        <f>ROUND(IF($B200="Annuity",SUMIFS('Annuity Prices'!AI:AI,'Annuity Prices'!$B:$B,$D200,'Annuity Prices'!$E:$E,$G200),IF($B200="RAB Short",SUMIFS('RAB Prices Short'!AI:AI,'RAB Prices Short'!$B:$B,'All Prices combined'!$D200,'RAB Prices Short'!$E:$E,'All Prices combined'!$G200),IF($B200="RAB Long",SUMIFS('RAB Prices Long'!AI:AI,'RAB Prices Long'!$B:$B,'All Prices combined'!$D200,'RAB Prices Long'!$E:$E,'All Prices combined'!$G200)))),2)</f>
        <v>90.13</v>
      </c>
      <c r="AG200" s="2">
        <f>ROUND(IF($B200="Annuity",SUMIFS('Annuity Prices'!AJ:AJ,'Annuity Prices'!$B:$B,$D200,'Annuity Prices'!$E:$E,$G200),IF($B200="RAB Short",SUMIFS('RAB Prices Short'!AJ:AJ,'RAB Prices Short'!$B:$B,'All Prices combined'!$D200,'RAB Prices Short'!$E:$E,'All Prices combined'!$G200),IF($B200="RAB Long",SUMIFS('RAB Prices Long'!AJ:AJ,'RAB Prices Long'!$B:$B,'All Prices combined'!$D200,'RAB Prices Long'!$E:$E,'All Prices combined'!$G200)))),2)</f>
        <v>92.13</v>
      </c>
      <c r="AH200" s="2">
        <f>ROUND(IF($B200="Annuity",SUMIFS('Annuity Prices'!AK:AK,'Annuity Prices'!$B:$B,$D200,'Annuity Prices'!$E:$E,$G200),IF($B200="RAB Short",SUMIFS('RAB Prices Short'!AK:AK,'RAB Prices Short'!$B:$B,'All Prices combined'!$D200,'RAB Prices Short'!$E:$E,'All Prices combined'!$G200),IF($B200="RAB Long",SUMIFS('RAB Prices Long'!AK:AK,'RAB Prices Long'!$B:$B,'All Prices combined'!$D200,'RAB Prices Long'!$E:$E,'All Prices combined'!$G200)))),2)</f>
        <v>94.43</v>
      </c>
      <c r="AI200" s="2">
        <f>ROUND(IF($B200="Annuity",SUMIFS('Annuity Prices'!AL:AL,'Annuity Prices'!$B:$B,$D200,'Annuity Prices'!$E:$E,$G200),IF($B200="RAB Short",SUMIFS('RAB Prices Short'!AL:AL,'RAB Prices Short'!$B:$B,'All Prices combined'!$D200,'RAB Prices Short'!$E:$E,'All Prices combined'!$G200),IF($B200="RAB Long",SUMIFS('RAB Prices Long'!AL:AL,'RAB Prices Long'!$B:$B,'All Prices combined'!$D200,'RAB Prices Long'!$E:$E,'All Prices combined'!$G200)))),2)</f>
        <v>96.8</v>
      </c>
      <c r="AJ200" s="2">
        <f>ROUND(IF($B200="Annuity",SUMIFS('Annuity Prices'!AM:AM,'Annuity Prices'!$B:$B,$D200,'Annuity Prices'!$E:$E,$G200),IF($B200="RAB Short",SUMIFS('RAB Prices Short'!AM:AM,'RAB Prices Short'!$B:$B,'All Prices combined'!$D200,'RAB Prices Short'!$E:$E,'All Prices combined'!$G200),IF($B200="RAB Long",SUMIFS('RAB Prices Long'!AM:AM,'RAB Prices Long'!$B:$B,'All Prices combined'!$D200,'RAB Prices Long'!$E:$E,'All Prices combined'!$G200)))),2)</f>
        <v>99.22</v>
      </c>
      <c r="AK200" s="2">
        <f>ROUND(IF($B200="Annuity",SUMIFS('Annuity Prices'!AN:AN,'Annuity Prices'!$B:$B,$D200,'Annuity Prices'!$E:$E,$G200),IF($B200="RAB Short",SUMIFS('RAB Prices Short'!AN:AN,'RAB Prices Short'!$B:$B,'All Prices combined'!$D200,'RAB Prices Short'!$E:$E,'All Prices combined'!$G200),IF($B200="RAB Long",SUMIFS('RAB Prices Long'!AN:AN,'RAB Prices Long'!$B:$B,'All Prices combined'!$D200,'RAB Prices Long'!$E:$E,'All Prices combined'!$G200)))),2)</f>
        <v>97.99</v>
      </c>
      <c r="AL200" s="2">
        <f>ROUND(IF($B200="Annuity",SUMIFS('Annuity Prices'!AO:AO,'Annuity Prices'!$B:$B,$D200,'Annuity Prices'!$E:$E,$G200),IF($B200="RAB Short",SUMIFS('RAB Prices Short'!AO:AO,'RAB Prices Short'!$B:$B,'All Prices combined'!$D200,'RAB Prices Short'!$E:$E,'All Prices combined'!$G200),IF($B200="RAB Long",SUMIFS('RAB Prices Long'!AO:AO,'RAB Prices Long'!$B:$B,'All Prices combined'!$D200,'RAB Prices Long'!$E:$E,'All Prices combined'!$G200)))),2)</f>
        <v>100.44</v>
      </c>
      <c r="AM200" s="2">
        <f>ROUND(IF($B200="Annuity",SUMIFS('Annuity Prices'!AP:AP,'Annuity Prices'!$B:$B,$D200,'Annuity Prices'!$E:$E,$G200),IF($B200="RAB Short",SUMIFS('RAB Prices Short'!AP:AP,'RAB Prices Short'!$B:$B,'All Prices combined'!$D200,'RAB Prices Short'!$E:$E,'All Prices combined'!$G200),IF($B200="RAB Long",SUMIFS('RAB Prices Long'!AP:AP,'RAB Prices Long'!$B:$B,'All Prices combined'!$D200,'RAB Prices Long'!$E:$E,'All Prices combined'!$G200)))),2)</f>
        <v>102.95</v>
      </c>
      <c r="AN200" s="2">
        <f>ROUND(IF($B200="Annuity",SUMIFS('Annuity Prices'!AQ:AQ,'Annuity Prices'!$B:$B,$D200,'Annuity Prices'!$E:$E,$G200),IF($B200="RAB Short",SUMIFS('RAB Prices Short'!AQ:AQ,'RAB Prices Short'!$B:$B,'All Prices combined'!$D200,'RAB Prices Short'!$E:$E,'All Prices combined'!$G200),IF($B200="RAB Long",SUMIFS('RAB Prices Long'!AQ:AQ,'RAB Prices Long'!$B:$B,'All Prices combined'!$D200,'RAB Prices Long'!$E:$E,'All Prices combined'!$G200)))),2)</f>
        <v>105.52</v>
      </c>
      <c r="AO200" s="2">
        <f>ROUND(IF($B200="Annuity",SUMIFS('Annuity Prices'!AR:AR,'Annuity Prices'!$B:$B,$D200,'Annuity Prices'!$E:$E,$G200),IF($B200="RAB Short",SUMIFS('RAB Prices Short'!AR:AR,'RAB Prices Short'!$B:$B,'All Prices combined'!$D200,'RAB Prices Short'!$E:$E,'All Prices combined'!$G200),IF($B200="RAB Long",SUMIFS('RAB Prices Long'!AR:AR,'RAB Prices Long'!$B:$B,'All Prices combined'!$D200,'RAB Prices Long'!$E:$E,'All Prices combined'!$G200)))),2)</f>
        <v>0</v>
      </c>
      <c r="AP200" s="2">
        <f>ROUND(IF($B200="Annuity",SUMIFS('Annuity Prices'!AS:AS,'Annuity Prices'!$B:$B,$D200,'Annuity Prices'!$E:$E,$G200),IF($B200="RAB Short",SUMIFS('RAB Prices Short'!AS:AS,'RAB Prices Short'!$B:$B,'All Prices combined'!$D200,'RAB Prices Short'!$E:$E,'All Prices combined'!$G200),IF($B200="RAB Long",SUMIFS('RAB Prices Long'!AS:AS,'RAB Prices Long'!$B:$B,'All Prices combined'!$D200,'RAB Prices Long'!$E:$E,'All Prices combined'!$G200)))),2)</f>
        <v>0</v>
      </c>
      <c r="AQ200" s="2">
        <f>ROUND(IF($B200="Annuity",SUMIFS('Annuity Prices'!AT:AT,'Annuity Prices'!$B:$B,$D200,'Annuity Prices'!$E:$E,$G200),IF($B200="RAB Short",SUMIFS('RAB Prices Short'!AT:AT,'RAB Prices Short'!$B:$B,'All Prices combined'!$D200,'RAB Prices Short'!$E:$E,'All Prices combined'!$G200),IF($B200="RAB Long",SUMIFS('RAB Prices Long'!AT:AT,'RAB Prices Long'!$B:$B,'All Prices combined'!$D200,'RAB Prices Long'!$E:$E,'All Prices combined'!$G200)))),2)</f>
        <v>46.13</v>
      </c>
      <c r="AR200" s="2">
        <f>ROUND(IF($B200="Annuity",SUMIFS('Annuity Prices'!AU:AU,'Annuity Prices'!$B:$B,$D200,'Annuity Prices'!$E:$E,$G200),IF($B200="RAB Short",SUMIFS('RAB Prices Short'!AU:AU,'RAB Prices Short'!$B:$B,'All Prices combined'!$D200,'RAB Prices Short'!$E:$E,'All Prices combined'!$G200),IF($B200="RAB Long",SUMIFS('RAB Prices Long'!AU:AU,'RAB Prices Long'!$B:$B,'All Prices combined'!$D200,'RAB Prices Long'!$E:$E,'All Prices combined'!$G200)))),2)</f>
        <v>47</v>
      </c>
      <c r="AS200" s="2">
        <f>ROUND(IF($B200="Annuity",SUMIFS('Annuity Prices'!AV:AV,'Annuity Prices'!$B:$B,$D200,'Annuity Prices'!$E:$E,$G200),IF($B200="RAB Short",SUMIFS('RAB Prices Short'!AV:AV,'RAB Prices Short'!$B:$B,'All Prices combined'!$D200,'RAB Prices Short'!$E:$E,'All Prices combined'!$G200),IF($B200="RAB Long",SUMIFS('RAB Prices Long'!AV:AV,'RAB Prices Long'!$B:$B,'All Prices combined'!$D200,'RAB Prices Long'!$E:$E,'All Prices combined'!$G200)))),2)</f>
        <v>48.35</v>
      </c>
      <c r="AT200" s="2">
        <f>ROUND(IF($B200="Annuity",SUMIFS('Annuity Prices'!AW:AW,'Annuity Prices'!$B:$B,$D200,'Annuity Prices'!$E:$E,$G200),IF($B200="RAB Short",SUMIFS('RAB Prices Short'!AW:AW,'RAB Prices Short'!$B:$B,'All Prices combined'!$D200,'RAB Prices Short'!$E:$E,'All Prices combined'!$G200),IF($B200="RAB Long",SUMIFS('RAB Prices Long'!AW:AW,'RAB Prices Long'!$B:$B,'All Prices combined'!$D200,'RAB Prices Long'!$E:$E,'All Prices combined'!$G200)))),2)</f>
        <v>52.53</v>
      </c>
      <c r="AU200" s="2">
        <f>ROUND(IF($B200="Annuity",SUMIFS('Annuity Prices'!AX:AX,'Annuity Prices'!$B:$B,$D200,'Annuity Prices'!$E:$E,$G200),IF($B200="RAB Short",SUMIFS('RAB Prices Short'!AX:AX,'RAB Prices Short'!$B:$B,'All Prices combined'!$D200,'RAB Prices Short'!$E:$E,'All Prices combined'!$G200),IF($B200="RAB Long",SUMIFS('RAB Prices Long'!AX:AX,'RAB Prices Long'!$B:$B,'All Prices combined'!$D200,'RAB Prices Long'!$E:$E,'All Prices combined'!$G200)))),2)</f>
        <v>53.84</v>
      </c>
      <c r="AV200" s="2">
        <f>ROUND(IF($B200="Annuity",SUMIFS('Annuity Prices'!AY:AY,'Annuity Prices'!$B:$B,$D200,'Annuity Prices'!$E:$E,$G200),IF($B200="RAB Short",SUMIFS('RAB Prices Short'!AY:AY,'RAB Prices Short'!$B:$B,'All Prices combined'!$D200,'RAB Prices Short'!$E:$E,'All Prices combined'!$G200),IF($B200="RAB Long",SUMIFS('RAB Prices Long'!AY:AY,'RAB Prices Long'!$B:$B,'All Prices combined'!$D200,'RAB Prices Long'!$E:$E,'All Prices combined'!$G200)))),2)</f>
        <v>55.19</v>
      </c>
      <c r="AW200" s="2">
        <f>ROUND(IF($B200="Annuity",SUMIFS('Annuity Prices'!AZ:AZ,'Annuity Prices'!$B:$B,$D200,'Annuity Prices'!$E:$E,$G200),IF($B200="RAB Short",SUMIFS('RAB Prices Short'!AZ:AZ,'RAB Prices Short'!$B:$B,'All Prices combined'!$D200,'RAB Prices Short'!$E:$E,'All Prices combined'!$G200),IF($B200="RAB Long",SUMIFS('RAB Prices Long'!AZ:AZ,'RAB Prices Long'!$B:$B,'All Prices combined'!$D200,'RAB Prices Long'!$E:$E,'All Prices combined'!$G200)))),2)</f>
        <v>56.57</v>
      </c>
      <c r="AX200" s="2">
        <f>ROUND(IF($B200="Annuity",SUMIFS('Annuity Prices'!BA:BA,'Annuity Prices'!$B:$B,$D200,'Annuity Prices'!$E:$E,$G200),IF($B200="RAB Short",SUMIFS('RAB Prices Short'!BA:BA,'RAB Prices Short'!$B:$B,'All Prices combined'!$D200,'RAB Prices Short'!$E:$E,'All Prices combined'!$G200),IF($B200="RAB Long",SUMIFS('RAB Prices Long'!BA:BA,'RAB Prices Long'!$B:$B,'All Prices combined'!$D200,'RAB Prices Long'!$E:$E,'All Prices combined'!$G200)))),2)</f>
        <v>61.47</v>
      </c>
      <c r="AY200" s="2">
        <f>ROUND(IF($B200="Annuity",SUMIFS('Annuity Prices'!BB:BB,'Annuity Prices'!$B:$B,$D200,'Annuity Prices'!$E:$E,$G200),IF($B200="RAB Short",SUMIFS('RAB Prices Short'!BB:BB,'RAB Prices Short'!$B:$B,'All Prices combined'!$D200,'RAB Prices Short'!$E:$E,'All Prices combined'!$G200),IF($B200="RAB Long",SUMIFS('RAB Prices Long'!BB:BB,'RAB Prices Long'!$B:$B,'All Prices combined'!$D200,'RAB Prices Long'!$E:$E,'All Prices combined'!$G200)))),2)</f>
        <v>63.32</v>
      </c>
      <c r="AZ200" s="2">
        <f>ROUND(IF($B200="Annuity",SUMIFS('Annuity Prices'!BC:BC,'Annuity Prices'!$B:$B,$D200,'Annuity Prices'!$E:$E,$G200),IF($B200="RAB Short",SUMIFS('RAB Prices Short'!BC:BC,'RAB Prices Short'!$B:$B,'All Prices combined'!$D200,'RAB Prices Short'!$E:$E,'All Prices combined'!$G200),IF($B200="RAB Long",SUMIFS('RAB Prices Long'!BC:BC,'RAB Prices Long'!$B:$B,'All Prices combined'!$D200,'RAB Prices Long'!$E:$E,'All Prices combined'!$G200)))),2)</f>
        <v>64.91</v>
      </c>
      <c r="BA200" s="2">
        <f>ROUND(IF($B200="Annuity",SUMIFS('Annuity Prices'!BD:BD,'Annuity Prices'!$B:$B,$D200,'Annuity Prices'!$E:$E,$G200),IF($B200="RAB Short",SUMIFS('RAB Prices Short'!BD:BD,'RAB Prices Short'!$B:$B,'All Prices combined'!$D200,'RAB Prices Short'!$E:$E,'All Prices combined'!$G200),IF($B200="RAB Long",SUMIFS('RAB Prices Long'!BD:BD,'RAB Prices Long'!$B:$B,'All Prices combined'!$D200,'RAB Prices Long'!$E:$E,'All Prices combined'!$G200)))),2)</f>
        <v>66.53</v>
      </c>
      <c r="BB200" s="2">
        <f>ROUND(IF($B200="Annuity",SUMIFS('Annuity Prices'!BE:BE,'Annuity Prices'!$B:$B,$D200,'Annuity Prices'!$E:$E,$G200),IF($B200="RAB Short",SUMIFS('RAB Prices Short'!BE:BE,'RAB Prices Short'!$B:$B,'All Prices combined'!$D200,'RAB Prices Short'!$E:$E,'All Prices combined'!$G200),IF($B200="RAB Long",SUMIFS('RAB Prices Long'!BE:BE,'RAB Prices Long'!$B:$B,'All Prices combined'!$D200,'RAB Prices Long'!$E:$E,'All Prices combined'!$G200)))),2)</f>
        <v>67.430000000000007</v>
      </c>
      <c r="BC200" s="2">
        <f>ROUND(IF($B200="Annuity",SUMIFS('Annuity Prices'!BF:BF,'Annuity Prices'!$B:$B,$D200,'Annuity Prices'!$E:$E,$G200),IF($B200="RAB Short",SUMIFS('RAB Prices Short'!BF:BF,'RAB Prices Short'!$B:$B,'All Prices combined'!$D200,'RAB Prices Short'!$E:$E,'All Prices combined'!$G200),IF($B200="RAB Long",SUMIFS('RAB Prices Long'!BF:BF,'RAB Prices Long'!$B:$B,'All Prices combined'!$D200,'RAB Prices Long'!$E:$E,'All Prices combined'!$G200)))),2)</f>
        <v>69.11</v>
      </c>
      <c r="BD200" s="2">
        <f>ROUND(IF($B200="Annuity",SUMIFS('Annuity Prices'!BG:BG,'Annuity Prices'!$B:$B,$D200,'Annuity Prices'!$E:$E,$G200),IF($B200="RAB Short",SUMIFS('RAB Prices Short'!BG:BG,'RAB Prices Short'!$B:$B,'All Prices combined'!$D200,'RAB Prices Short'!$E:$E,'All Prices combined'!$G200),IF($B200="RAB Long",SUMIFS('RAB Prices Long'!BG:BG,'RAB Prices Long'!$B:$B,'All Prices combined'!$D200,'RAB Prices Long'!$E:$E,'All Prices combined'!$G200)))),2)</f>
        <v>70.84</v>
      </c>
      <c r="BE200" s="2">
        <f>ROUND(IF($B200="Annuity",SUMIFS('Annuity Prices'!BH:BH,'Annuity Prices'!$B:$B,$D200,'Annuity Prices'!$E:$E,$G200),IF($B200="RAB Short",SUMIFS('RAB Prices Short'!BH:BH,'RAB Prices Short'!$B:$B,'All Prices combined'!$D200,'RAB Prices Short'!$E:$E,'All Prices combined'!$G200),IF($B200="RAB Long",SUMIFS('RAB Prices Long'!BH:BH,'RAB Prices Long'!$B:$B,'All Prices combined'!$D200,'RAB Prices Long'!$E:$E,'All Prices combined'!$G200)))),2)</f>
        <v>72.61</v>
      </c>
      <c r="BF200" s="2">
        <f>ROUND(IF($B200="Annuity",SUMIFS('Annuity Prices'!BI:BI,'Annuity Prices'!$B:$B,$D200,'Annuity Prices'!$E:$E,$G200),IF($B200="RAB Short",SUMIFS('RAB Prices Short'!BI:BI,'RAB Prices Short'!$B:$B,'All Prices combined'!$D200,'RAB Prices Short'!$E:$E,'All Prices combined'!$G200),IF($B200="RAB Long",SUMIFS('RAB Prices Long'!BI:BI,'RAB Prices Long'!$B:$B,'All Prices combined'!$D200,'RAB Prices Long'!$E:$E,'All Prices combined'!$G200)))),2)</f>
        <v>75.69</v>
      </c>
      <c r="BG200" s="2">
        <f>ROUND(IF($B200="Annuity",SUMIFS('Annuity Prices'!BJ:BJ,'Annuity Prices'!$B:$B,$D200,'Annuity Prices'!$E:$E,$G200),IF($B200="RAB Short",SUMIFS('RAB Prices Short'!BJ:BJ,'RAB Prices Short'!$B:$B,'All Prices combined'!$D200,'RAB Prices Short'!$E:$E,'All Prices combined'!$G200),IF($B200="RAB Long",SUMIFS('RAB Prices Long'!BJ:BJ,'RAB Prices Long'!$B:$B,'All Prices combined'!$D200,'RAB Prices Long'!$E:$E,'All Prices combined'!$G200)))),2)</f>
        <v>77.58</v>
      </c>
      <c r="BH200" s="2">
        <f>ROUND(IF($B200="Annuity",SUMIFS('Annuity Prices'!BK:BK,'Annuity Prices'!$B:$B,$D200,'Annuity Prices'!$E:$E,$G200),IF($B200="RAB Short",SUMIFS('RAB Prices Short'!BK:BK,'RAB Prices Short'!$B:$B,'All Prices combined'!$D200,'RAB Prices Short'!$E:$E,'All Prices combined'!$G200),IF($B200="RAB Long",SUMIFS('RAB Prices Long'!BK:BK,'RAB Prices Long'!$B:$B,'All Prices combined'!$D200,'RAB Prices Long'!$E:$E,'All Prices combined'!$G200)))),2)</f>
        <v>79.52</v>
      </c>
      <c r="BI200" s="2">
        <f>ROUND(IF($B200="Annuity",SUMIFS('Annuity Prices'!BL:BL,'Annuity Prices'!$B:$B,$D200,'Annuity Prices'!$E:$E,$G200),IF($B200="RAB Short",SUMIFS('RAB Prices Short'!BL:BL,'RAB Prices Short'!$B:$B,'All Prices combined'!$D200,'RAB Prices Short'!$E:$E,'All Prices combined'!$G200),IF($B200="RAB Long",SUMIFS('RAB Prices Long'!BL:BL,'RAB Prices Long'!$B:$B,'All Prices combined'!$D200,'RAB Prices Long'!$E:$E,'All Prices combined'!$G200)))),2)</f>
        <v>81.510000000000005</v>
      </c>
      <c r="BJ200" s="2">
        <f>ROUND(IF($B200="Annuity",SUMIFS('Annuity Prices'!BM:BM,'Annuity Prices'!$B:$B,$D200,'Annuity Prices'!$E:$E,$G200),IF($B200="RAB Short",SUMIFS('RAB Prices Short'!BM:BM,'RAB Prices Short'!$B:$B,'All Prices combined'!$D200,'RAB Prices Short'!$E:$E,'All Prices combined'!$G200),IF($B200="RAB Long",SUMIFS('RAB Prices Long'!BM:BM,'RAB Prices Long'!$B:$B,'All Prices combined'!$D200,'RAB Prices Long'!$E:$E,'All Prices combined'!$G200)))),2)</f>
        <v>83.69</v>
      </c>
      <c r="BK200" s="2">
        <f>ROUND(IF($B200="Annuity",SUMIFS('Annuity Prices'!BN:BN,'Annuity Prices'!$B:$B,$D200,'Annuity Prices'!$E:$E,$G200),IF($B200="RAB Short",SUMIFS('RAB Prices Short'!BN:BN,'RAB Prices Short'!$B:$B,'All Prices combined'!$D200,'RAB Prices Short'!$E:$E,'All Prices combined'!$G200),IF($B200="RAB Long",SUMIFS('RAB Prices Long'!BN:BN,'RAB Prices Long'!$B:$B,'All Prices combined'!$D200,'RAB Prices Long'!$E:$E,'All Prices combined'!$G200)))),2)</f>
        <v>85.78</v>
      </c>
      <c r="BL200" s="2">
        <f>ROUND(IF($B200="Annuity",SUMIFS('Annuity Prices'!BO:BO,'Annuity Prices'!$B:$B,$D200,'Annuity Prices'!$E:$E,$G200),IF($B200="RAB Short",SUMIFS('RAB Prices Short'!BO:BO,'RAB Prices Short'!$B:$B,'All Prices combined'!$D200,'RAB Prices Short'!$E:$E,'All Prices combined'!$G200),IF($B200="RAB Long",SUMIFS('RAB Prices Long'!BO:BO,'RAB Prices Long'!$B:$B,'All Prices combined'!$D200,'RAB Prices Long'!$E:$E,'All Prices combined'!$G200)))),2)</f>
        <v>87.93</v>
      </c>
      <c r="BM200" s="2">
        <f>ROUND(IF($B200="Annuity",SUMIFS('Annuity Prices'!BP:BP,'Annuity Prices'!$B:$B,$D200,'Annuity Prices'!$E:$E,$G200),IF($B200="RAB Short",SUMIFS('RAB Prices Short'!BP:BP,'RAB Prices Short'!$B:$B,'All Prices combined'!$D200,'RAB Prices Short'!$E:$E,'All Prices combined'!$G200),IF($B200="RAB Long",SUMIFS('RAB Prices Long'!BP:BP,'RAB Prices Long'!$B:$B,'All Prices combined'!$D200,'RAB Prices Long'!$E:$E,'All Prices combined'!$G200)))),2)</f>
        <v>90.13</v>
      </c>
      <c r="BN200" s="2">
        <f>ROUND(IF($B200="Annuity",SUMIFS('Annuity Prices'!BQ:BQ,'Annuity Prices'!$B:$B,$D200,'Annuity Prices'!$E:$E,$G200),IF($B200="RAB Short",SUMIFS('RAB Prices Short'!BQ:BQ,'RAB Prices Short'!$B:$B,'All Prices combined'!$D200,'RAB Prices Short'!$E:$E,'All Prices combined'!$G200),IF($B200="RAB Long",SUMIFS('RAB Prices Long'!BQ:BQ,'RAB Prices Long'!$B:$B,'All Prices combined'!$D200,'RAB Prices Long'!$E:$E,'All Prices combined'!$G200)))),2)</f>
        <v>92.13</v>
      </c>
      <c r="BO200" s="2">
        <f>ROUND(IF($B200="Annuity",SUMIFS('Annuity Prices'!BR:BR,'Annuity Prices'!$B:$B,$D200,'Annuity Prices'!$E:$E,$G200),IF($B200="RAB Short",SUMIFS('RAB Prices Short'!BR:BR,'RAB Prices Short'!$B:$B,'All Prices combined'!$D200,'RAB Prices Short'!$E:$E,'All Prices combined'!$G200),IF($B200="RAB Long",SUMIFS('RAB Prices Long'!BR:BR,'RAB Prices Long'!$B:$B,'All Prices combined'!$D200,'RAB Prices Long'!$E:$E,'All Prices combined'!$G200)))),2)</f>
        <v>94.43</v>
      </c>
      <c r="BP200" s="2">
        <f>ROUND(IF($B200="Annuity",SUMIFS('Annuity Prices'!BS:BS,'Annuity Prices'!$B:$B,$D200,'Annuity Prices'!$E:$E,$G200),IF($B200="RAB Short",SUMIFS('RAB Prices Short'!BS:BS,'RAB Prices Short'!$B:$B,'All Prices combined'!$D200,'RAB Prices Short'!$E:$E,'All Prices combined'!$G200),IF($B200="RAB Long",SUMIFS('RAB Prices Long'!BS:BS,'RAB Prices Long'!$B:$B,'All Prices combined'!$D200,'RAB Prices Long'!$E:$E,'All Prices combined'!$G200)))),2)</f>
        <v>96.8</v>
      </c>
      <c r="BQ200" s="2">
        <f>ROUND(IF($B200="Annuity",SUMIFS('Annuity Prices'!BT:BT,'Annuity Prices'!$B:$B,$D200,'Annuity Prices'!$E:$E,$G200),IF($B200="RAB Short",SUMIFS('RAB Prices Short'!BT:BT,'RAB Prices Short'!$B:$B,'All Prices combined'!$D200,'RAB Prices Short'!$E:$E,'All Prices combined'!$G200),IF($B200="RAB Long",SUMIFS('RAB Prices Long'!BT:BT,'RAB Prices Long'!$B:$B,'All Prices combined'!$D200,'RAB Prices Long'!$E:$E,'All Prices combined'!$G200)))),2)</f>
        <v>99.22</v>
      </c>
      <c r="BR200" s="2">
        <f>ROUND(IF($B200="Annuity",SUMIFS('Annuity Prices'!BU:BU,'Annuity Prices'!$B:$B,$D200,'Annuity Prices'!$E:$E,$G200),IF($B200="RAB Short",SUMIFS('RAB Prices Short'!BU:BU,'RAB Prices Short'!$B:$B,'All Prices combined'!$D200,'RAB Prices Short'!$E:$E,'All Prices combined'!$G200),IF($B200="RAB Long",SUMIFS('RAB Prices Long'!BU:BU,'RAB Prices Long'!$B:$B,'All Prices combined'!$D200,'RAB Prices Long'!$E:$E,'All Prices combined'!$G200)))),2)</f>
        <v>97.99</v>
      </c>
      <c r="BS200" s="2">
        <f>ROUND(IF($B200="Annuity",SUMIFS('Annuity Prices'!BV:BV,'Annuity Prices'!$B:$B,$D200,'Annuity Prices'!$E:$E,$G200),IF($B200="RAB Short",SUMIFS('RAB Prices Short'!BV:BV,'RAB Prices Short'!$B:$B,'All Prices combined'!$D200,'RAB Prices Short'!$E:$E,'All Prices combined'!$G200),IF($B200="RAB Long",SUMIFS('RAB Prices Long'!BV:BV,'RAB Prices Long'!$B:$B,'All Prices combined'!$D200,'RAB Prices Long'!$E:$E,'All Prices combined'!$G200)))),2)</f>
        <v>100.44</v>
      </c>
      <c r="BT200" s="2">
        <f>ROUND(IF($B200="Annuity",SUMIFS('Annuity Prices'!BW:BW,'Annuity Prices'!$B:$B,$D200,'Annuity Prices'!$E:$E,$G200),IF($B200="RAB Short",SUMIFS('RAB Prices Short'!BW:BW,'RAB Prices Short'!$B:$B,'All Prices combined'!$D200,'RAB Prices Short'!$E:$E,'All Prices combined'!$G200),IF($B200="RAB Long",SUMIFS('RAB Prices Long'!BW:BW,'RAB Prices Long'!$B:$B,'All Prices combined'!$D200,'RAB Prices Long'!$E:$E,'All Prices combined'!$G200)))),2)</f>
        <v>102.95</v>
      </c>
      <c r="BU200" s="2">
        <f>ROUND(IF($B200="Annuity",SUMIFS('Annuity Prices'!BX:BX,'Annuity Prices'!$B:$B,$D200,'Annuity Prices'!$E:$E,$G200),IF($B200="RAB Short",SUMIFS('RAB Prices Short'!BX:BX,'RAB Prices Short'!$B:$B,'All Prices combined'!$D200,'RAB Prices Short'!$E:$E,'All Prices combined'!$G200),IF($B200="RAB Long",SUMIFS('RAB Prices Long'!BX:BX,'RAB Prices Long'!$B:$B,'All Prices combined'!$D200,'RAB Prices Long'!$E:$E,'All Prices combined'!$G200)))),2)</f>
        <v>105.52</v>
      </c>
    </row>
    <row r="201" spans="2:73" x14ac:dyDescent="0.25">
      <c r="B201" t="s">
        <v>44</v>
      </c>
      <c r="C201">
        <v>1</v>
      </c>
      <c r="D201" t="s">
        <v>130</v>
      </c>
      <c r="E201" t="s">
        <v>126</v>
      </c>
      <c r="F201" t="s">
        <v>129</v>
      </c>
      <c r="G201" t="s">
        <v>40</v>
      </c>
      <c r="I201" s="2">
        <f>ROUND(IF($B201="Annuity",SUMIFS('Annuity Prices'!L:L,'Annuity Prices'!$B:$B,$D201,'Annuity Prices'!$E:$E,$G201),IF($B201="RAB Short",SUMIFS('RAB Prices Short'!L:L,'RAB Prices Short'!$B:$B,'All Prices combined'!$D201,'RAB Prices Short'!$E:$E,'All Prices combined'!$G201),IF($B201="RAB Long",SUMIFS('RAB Prices Long'!L:L,'RAB Prices Long'!$B:$B,'All Prices combined'!$D201,'RAB Prices Long'!$E:$E,'All Prices combined'!$G201)))),2)</f>
        <v>0</v>
      </c>
      <c r="J201" s="2">
        <f>ROUND(IF($B201="Annuity",SUMIFS('Annuity Prices'!M:M,'Annuity Prices'!$B:$B,$D201,'Annuity Prices'!$E:$E,$G201),IF($B201="RAB Short",SUMIFS('RAB Prices Short'!M:M,'RAB Prices Short'!$B:$B,'All Prices combined'!$D201,'RAB Prices Short'!$E:$E,'All Prices combined'!$G201),IF($B201="RAB Long",SUMIFS('RAB Prices Long'!M:M,'RAB Prices Long'!$B:$B,'All Prices combined'!$D201,'RAB Prices Long'!$E:$E,'All Prices combined'!$G201)))),2)</f>
        <v>0</v>
      </c>
      <c r="K201" s="2">
        <f>ROUND(IF($B201="Annuity",SUMIFS('Annuity Prices'!N:N,'Annuity Prices'!$B:$B,$D201,'Annuity Prices'!$E:$E,$G201),IF($B201="RAB Short",SUMIFS('RAB Prices Short'!N:N,'RAB Prices Short'!$B:$B,'All Prices combined'!$D201,'RAB Prices Short'!$E:$E,'All Prices combined'!$G201),IF($B201="RAB Long",SUMIFS('RAB Prices Long'!N:N,'RAB Prices Long'!$B:$B,'All Prices combined'!$D201,'RAB Prices Long'!$E:$E,'All Prices combined'!$G201)))),2)</f>
        <v>38</v>
      </c>
      <c r="L201" s="2">
        <f>ROUND(IF($B201="Annuity",SUMIFS('Annuity Prices'!O:O,'Annuity Prices'!$B:$B,$D201,'Annuity Prices'!$E:$E,$G201),IF($B201="RAB Short",SUMIFS('RAB Prices Short'!O:O,'RAB Prices Short'!$B:$B,'All Prices combined'!$D201,'RAB Prices Short'!$E:$E,'All Prices combined'!$G201),IF($B201="RAB Long",SUMIFS('RAB Prices Long'!O:O,'RAB Prices Long'!$B:$B,'All Prices combined'!$D201,'RAB Prices Long'!$E:$E,'All Prices combined'!$G201)))),2)</f>
        <v>39.090000000000003</v>
      </c>
      <c r="M201" s="2">
        <f>ROUND(IF($B201="Annuity",SUMIFS('Annuity Prices'!P:P,'Annuity Prices'!$B:$B,$D201,'Annuity Prices'!$E:$E,$G201),IF($B201="RAB Short",SUMIFS('RAB Prices Short'!P:P,'RAB Prices Short'!$B:$B,'All Prices combined'!$D201,'RAB Prices Short'!$E:$E,'All Prices combined'!$G201),IF($B201="RAB Long",SUMIFS('RAB Prices Long'!P:P,'RAB Prices Long'!$B:$B,'All Prices combined'!$D201,'RAB Prices Long'!$E:$E,'All Prices combined'!$G201)))),2)</f>
        <v>39.99</v>
      </c>
      <c r="N201" s="2">
        <f>ROUND(IF($B201="Annuity",SUMIFS('Annuity Prices'!Q:Q,'Annuity Prices'!$B:$B,$D201,'Annuity Prices'!$E:$E,$G201),IF($B201="RAB Short",SUMIFS('RAB Prices Short'!Q:Q,'RAB Prices Short'!$B:$B,'All Prices combined'!$D201,'RAB Prices Short'!$E:$E,'All Prices combined'!$G201),IF($B201="RAB Long",SUMIFS('RAB Prices Long'!Q:Q,'RAB Prices Long'!$B:$B,'All Prices combined'!$D201,'RAB Prices Long'!$E:$E,'All Prices combined'!$G201)))),2)</f>
        <v>40.99</v>
      </c>
      <c r="O201" s="2">
        <f>ROUND(IF($B201="Annuity",SUMIFS('Annuity Prices'!R:R,'Annuity Prices'!$B:$B,$D201,'Annuity Prices'!$E:$E,$G201),IF($B201="RAB Short",SUMIFS('RAB Prices Short'!R:R,'RAB Prices Short'!$B:$B,'All Prices combined'!$D201,'RAB Prices Short'!$E:$E,'All Prices combined'!$G201),IF($B201="RAB Long",SUMIFS('RAB Prices Long'!R:R,'RAB Prices Long'!$B:$B,'All Prices combined'!$D201,'RAB Prices Long'!$E:$E,'All Prices combined'!$G201)))),2)</f>
        <v>42.01</v>
      </c>
      <c r="P201" s="2">
        <f>ROUND(IF($B201="Annuity",SUMIFS('Annuity Prices'!S:S,'Annuity Prices'!$B:$B,$D201,'Annuity Prices'!$E:$E,$G201),IF($B201="RAB Short",SUMIFS('RAB Prices Short'!S:S,'RAB Prices Short'!$B:$B,'All Prices combined'!$D201,'RAB Prices Short'!$E:$E,'All Prices combined'!$G201),IF($B201="RAB Long",SUMIFS('RAB Prices Long'!S:S,'RAB Prices Long'!$B:$B,'All Prices combined'!$D201,'RAB Prices Long'!$E:$E,'All Prices combined'!$G201)))),2)</f>
        <v>43.06</v>
      </c>
      <c r="Q201" s="2">
        <f>ROUND(IF($B201="Annuity",SUMIFS('Annuity Prices'!T:T,'Annuity Prices'!$B:$B,$D201,'Annuity Prices'!$E:$E,$G201),IF($B201="RAB Short",SUMIFS('RAB Prices Short'!T:T,'RAB Prices Short'!$B:$B,'All Prices combined'!$D201,'RAB Prices Short'!$E:$E,'All Prices combined'!$G201),IF($B201="RAB Long",SUMIFS('RAB Prices Long'!T:T,'RAB Prices Long'!$B:$B,'All Prices combined'!$D201,'RAB Prices Long'!$E:$E,'All Prices combined'!$G201)))),2)</f>
        <v>44.26</v>
      </c>
      <c r="R201" s="2">
        <f>ROUND(IF($B201="Annuity",SUMIFS('Annuity Prices'!U:U,'Annuity Prices'!$B:$B,$D201,'Annuity Prices'!$E:$E,$G201),IF($B201="RAB Short",SUMIFS('RAB Prices Short'!U:U,'RAB Prices Short'!$B:$B,'All Prices combined'!$D201,'RAB Prices Short'!$E:$E,'All Prices combined'!$G201),IF($B201="RAB Long",SUMIFS('RAB Prices Long'!U:U,'RAB Prices Long'!$B:$B,'All Prices combined'!$D201,'RAB Prices Long'!$E:$E,'All Prices combined'!$G201)))),2)</f>
        <v>45.37</v>
      </c>
      <c r="S201" s="2">
        <f>ROUND(IF($B201="Annuity",SUMIFS('Annuity Prices'!V:V,'Annuity Prices'!$B:$B,$D201,'Annuity Prices'!$E:$E,$G201),IF($B201="RAB Short",SUMIFS('RAB Prices Short'!V:V,'RAB Prices Short'!$B:$B,'All Prices combined'!$D201,'RAB Prices Short'!$E:$E,'All Prices combined'!$G201),IF($B201="RAB Long",SUMIFS('RAB Prices Long'!V:V,'RAB Prices Long'!$B:$B,'All Prices combined'!$D201,'RAB Prices Long'!$E:$E,'All Prices combined'!$G201)))),2)</f>
        <v>46.5</v>
      </c>
      <c r="T201" s="2">
        <f>ROUND(IF($B201="Annuity",SUMIFS('Annuity Prices'!W:W,'Annuity Prices'!$B:$B,$D201,'Annuity Prices'!$E:$E,$G201),IF($B201="RAB Short",SUMIFS('RAB Prices Short'!W:W,'RAB Prices Short'!$B:$B,'All Prices combined'!$D201,'RAB Prices Short'!$E:$E,'All Prices combined'!$G201),IF($B201="RAB Long",SUMIFS('RAB Prices Long'!W:W,'RAB Prices Long'!$B:$B,'All Prices combined'!$D201,'RAB Prices Long'!$E:$E,'All Prices combined'!$G201)))),2)</f>
        <v>47.67</v>
      </c>
      <c r="U201" s="2">
        <f>ROUND(IF($B201="Annuity",SUMIFS('Annuity Prices'!X:X,'Annuity Prices'!$B:$B,$D201,'Annuity Prices'!$E:$E,$G201),IF($B201="RAB Short",SUMIFS('RAB Prices Short'!X:X,'RAB Prices Short'!$B:$B,'All Prices combined'!$D201,'RAB Prices Short'!$E:$E,'All Prices combined'!$G201),IF($B201="RAB Long",SUMIFS('RAB Prices Long'!X:X,'RAB Prices Long'!$B:$B,'All Prices combined'!$D201,'RAB Prices Long'!$E:$E,'All Prices combined'!$G201)))),2)</f>
        <v>48.45</v>
      </c>
      <c r="V201" s="2">
        <f>ROUND(IF($B201="Annuity",SUMIFS('Annuity Prices'!Y:Y,'Annuity Prices'!$B:$B,$D201,'Annuity Prices'!$E:$E,$G201),IF($B201="RAB Short",SUMIFS('RAB Prices Short'!Y:Y,'RAB Prices Short'!$B:$B,'All Prices combined'!$D201,'RAB Prices Short'!$E:$E,'All Prices combined'!$G201),IF($B201="RAB Long",SUMIFS('RAB Prices Long'!Y:Y,'RAB Prices Long'!$B:$B,'All Prices combined'!$D201,'RAB Prices Long'!$E:$E,'All Prices combined'!$G201)))),2)</f>
        <v>49.66</v>
      </c>
      <c r="W201" s="2">
        <f>ROUND(IF($B201="Annuity",SUMIFS('Annuity Prices'!Z:Z,'Annuity Prices'!$B:$B,$D201,'Annuity Prices'!$E:$E,$G201),IF($B201="RAB Short",SUMIFS('RAB Prices Short'!Z:Z,'RAB Prices Short'!$B:$B,'All Prices combined'!$D201,'RAB Prices Short'!$E:$E,'All Prices combined'!$G201),IF($B201="RAB Long",SUMIFS('RAB Prices Long'!Z:Z,'RAB Prices Long'!$B:$B,'All Prices combined'!$D201,'RAB Prices Long'!$E:$E,'All Prices combined'!$G201)))),2)</f>
        <v>50.9</v>
      </c>
      <c r="X201" s="2">
        <f>ROUND(IF($B201="Annuity",SUMIFS('Annuity Prices'!AA:AA,'Annuity Prices'!$B:$B,$D201,'Annuity Prices'!$E:$E,$G201),IF($B201="RAB Short",SUMIFS('RAB Prices Short'!AA:AA,'RAB Prices Short'!$B:$B,'All Prices combined'!$D201,'RAB Prices Short'!$E:$E,'All Prices combined'!$G201),IF($B201="RAB Long",SUMIFS('RAB Prices Long'!AA:AA,'RAB Prices Long'!$B:$B,'All Prices combined'!$D201,'RAB Prices Long'!$E:$E,'All Prices combined'!$G201)))),2)</f>
        <v>52.18</v>
      </c>
      <c r="Y201" s="2">
        <f>ROUND(IF($B201="Annuity",SUMIFS('Annuity Prices'!AB:AB,'Annuity Prices'!$B:$B,$D201,'Annuity Prices'!$E:$E,$G201),IF($B201="RAB Short",SUMIFS('RAB Prices Short'!AB:AB,'RAB Prices Short'!$B:$B,'All Prices combined'!$D201,'RAB Prices Short'!$E:$E,'All Prices combined'!$G201),IF($B201="RAB Long",SUMIFS('RAB Prices Long'!AB:AB,'RAB Prices Long'!$B:$B,'All Prices combined'!$D201,'RAB Prices Long'!$E:$E,'All Prices combined'!$G201)))),2)</f>
        <v>53.33</v>
      </c>
      <c r="Z201" s="2">
        <f>ROUND(IF($B201="Annuity",SUMIFS('Annuity Prices'!AC:AC,'Annuity Prices'!$B:$B,$D201,'Annuity Prices'!$E:$E,$G201),IF($B201="RAB Short",SUMIFS('RAB Prices Short'!AC:AC,'RAB Prices Short'!$B:$B,'All Prices combined'!$D201,'RAB Prices Short'!$E:$E,'All Prices combined'!$G201),IF($B201="RAB Long",SUMIFS('RAB Prices Long'!AC:AC,'RAB Prices Long'!$B:$B,'All Prices combined'!$D201,'RAB Prices Long'!$E:$E,'All Prices combined'!$G201)))),2)</f>
        <v>54.67</v>
      </c>
      <c r="AA201" s="2">
        <f>ROUND(IF($B201="Annuity",SUMIFS('Annuity Prices'!AD:AD,'Annuity Prices'!$B:$B,$D201,'Annuity Prices'!$E:$E,$G201),IF($B201="RAB Short",SUMIFS('RAB Prices Short'!AD:AD,'RAB Prices Short'!$B:$B,'All Prices combined'!$D201,'RAB Prices Short'!$E:$E,'All Prices combined'!$G201),IF($B201="RAB Long",SUMIFS('RAB Prices Long'!AD:AD,'RAB Prices Long'!$B:$B,'All Prices combined'!$D201,'RAB Prices Long'!$E:$E,'All Prices combined'!$G201)))),2)</f>
        <v>56.03</v>
      </c>
      <c r="AB201" s="2">
        <f>ROUND(IF($B201="Annuity",SUMIFS('Annuity Prices'!AE:AE,'Annuity Prices'!$B:$B,$D201,'Annuity Prices'!$E:$E,$G201),IF($B201="RAB Short",SUMIFS('RAB Prices Short'!AE:AE,'RAB Prices Short'!$B:$B,'All Prices combined'!$D201,'RAB Prices Short'!$E:$E,'All Prices combined'!$G201),IF($B201="RAB Long",SUMIFS('RAB Prices Long'!AE:AE,'RAB Prices Long'!$B:$B,'All Prices combined'!$D201,'RAB Prices Long'!$E:$E,'All Prices combined'!$G201)))),2)</f>
        <v>57.44</v>
      </c>
      <c r="AC201" s="2">
        <f>ROUND(IF($B201="Annuity",SUMIFS('Annuity Prices'!AF:AF,'Annuity Prices'!$B:$B,$D201,'Annuity Prices'!$E:$E,$G201),IF($B201="RAB Short",SUMIFS('RAB Prices Short'!AF:AF,'RAB Prices Short'!$B:$B,'All Prices combined'!$D201,'RAB Prices Short'!$E:$E,'All Prices combined'!$G201),IF($B201="RAB Long",SUMIFS('RAB Prices Long'!AF:AF,'RAB Prices Long'!$B:$B,'All Prices combined'!$D201,'RAB Prices Long'!$E:$E,'All Prices combined'!$G201)))),2)</f>
        <v>58.71</v>
      </c>
      <c r="AD201" s="2">
        <f>ROUND(IF($B201="Annuity",SUMIFS('Annuity Prices'!AG:AG,'Annuity Prices'!$B:$B,$D201,'Annuity Prices'!$E:$E,$G201),IF($B201="RAB Short",SUMIFS('RAB Prices Short'!AG:AG,'RAB Prices Short'!$B:$B,'All Prices combined'!$D201,'RAB Prices Short'!$E:$E,'All Prices combined'!$G201),IF($B201="RAB Long",SUMIFS('RAB Prices Long'!AG:AG,'RAB Prices Long'!$B:$B,'All Prices combined'!$D201,'RAB Prices Long'!$E:$E,'All Prices combined'!$G201)))),2)</f>
        <v>60.18</v>
      </c>
      <c r="AE201" s="2">
        <f>ROUND(IF($B201="Annuity",SUMIFS('Annuity Prices'!AH:AH,'Annuity Prices'!$B:$B,$D201,'Annuity Prices'!$E:$E,$G201),IF($B201="RAB Short",SUMIFS('RAB Prices Short'!AH:AH,'RAB Prices Short'!$B:$B,'All Prices combined'!$D201,'RAB Prices Short'!$E:$E,'All Prices combined'!$G201),IF($B201="RAB Long",SUMIFS('RAB Prices Long'!AH:AH,'RAB Prices Long'!$B:$B,'All Prices combined'!$D201,'RAB Prices Long'!$E:$E,'All Prices combined'!$G201)))),2)</f>
        <v>61.68</v>
      </c>
      <c r="AF201" s="2">
        <f>ROUND(IF($B201="Annuity",SUMIFS('Annuity Prices'!AI:AI,'Annuity Prices'!$B:$B,$D201,'Annuity Prices'!$E:$E,$G201),IF($B201="RAB Short",SUMIFS('RAB Prices Short'!AI:AI,'RAB Prices Short'!$B:$B,'All Prices combined'!$D201,'RAB Prices Short'!$E:$E,'All Prices combined'!$G201),IF($B201="RAB Long",SUMIFS('RAB Prices Long'!AI:AI,'RAB Prices Long'!$B:$B,'All Prices combined'!$D201,'RAB Prices Long'!$E:$E,'All Prices combined'!$G201)))),2)</f>
        <v>63.22</v>
      </c>
      <c r="AG201" s="2">
        <f>ROUND(IF($B201="Annuity",SUMIFS('Annuity Prices'!AJ:AJ,'Annuity Prices'!$B:$B,$D201,'Annuity Prices'!$E:$E,$G201),IF($B201="RAB Short",SUMIFS('RAB Prices Short'!AJ:AJ,'RAB Prices Short'!$B:$B,'All Prices combined'!$D201,'RAB Prices Short'!$E:$E,'All Prices combined'!$G201),IF($B201="RAB Long",SUMIFS('RAB Prices Long'!AJ:AJ,'RAB Prices Long'!$B:$B,'All Prices combined'!$D201,'RAB Prices Long'!$E:$E,'All Prices combined'!$G201)))),2)</f>
        <v>64.62</v>
      </c>
      <c r="AH201" s="2">
        <f>ROUND(IF($B201="Annuity",SUMIFS('Annuity Prices'!AK:AK,'Annuity Prices'!$B:$B,$D201,'Annuity Prices'!$E:$E,$G201),IF($B201="RAB Short",SUMIFS('RAB Prices Short'!AK:AK,'RAB Prices Short'!$B:$B,'All Prices combined'!$D201,'RAB Prices Short'!$E:$E,'All Prices combined'!$G201),IF($B201="RAB Long",SUMIFS('RAB Prices Long'!AK:AK,'RAB Prices Long'!$B:$B,'All Prices combined'!$D201,'RAB Prices Long'!$E:$E,'All Prices combined'!$G201)))),2)</f>
        <v>66.239999999999995</v>
      </c>
      <c r="AI201" s="2">
        <f>ROUND(IF($B201="Annuity",SUMIFS('Annuity Prices'!AL:AL,'Annuity Prices'!$B:$B,$D201,'Annuity Prices'!$E:$E,$G201),IF($B201="RAB Short",SUMIFS('RAB Prices Short'!AL:AL,'RAB Prices Short'!$B:$B,'All Prices combined'!$D201,'RAB Prices Short'!$E:$E,'All Prices combined'!$G201),IF($B201="RAB Long",SUMIFS('RAB Prices Long'!AL:AL,'RAB Prices Long'!$B:$B,'All Prices combined'!$D201,'RAB Prices Long'!$E:$E,'All Prices combined'!$G201)))),2)</f>
        <v>67.900000000000006</v>
      </c>
      <c r="AJ201" s="2">
        <f>ROUND(IF($B201="Annuity",SUMIFS('Annuity Prices'!AM:AM,'Annuity Prices'!$B:$B,$D201,'Annuity Prices'!$E:$E,$G201),IF($B201="RAB Short",SUMIFS('RAB Prices Short'!AM:AM,'RAB Prices Short'!$B:$B,'All Prices combined'!$D201,'RAB Prices Short'!$E:$E,'All Prices combined'!$G201),IF($B201="RAB Long",SUMIFS('RAB Prices Long'!AM:AM,'RAB Prices Long'!$B:$B,'All Prices combined'!$D201,'RAB Prices Long'!$E:$E,'All Prices combined'!$G201)))),2)</f>
        <v>69.59</v>
      </c>
      <c r="AK201" s="2">
        <f>ROUND(IF($B201="Annuity",SUMIFS('Annuity Prices'!AN:AN,'Annuity Prices'!$B:$B,$D201,'Annuity Prices'!$E:$E,$G201),IF($B201="RAB Short",SUMIFS('RAB Prices Short'!AN:AN,'RAB Prices Short'!$B:$B,'All Prices combined'!$D201,'RAB Prices Short'!$E:$E,'All Prices combined'!$G201),IF($B201="RAB Long",SUMIFS('RAB Prices Long'!AN:AN,'RAB Prices Long'!$B:$B,'All Prices combined'!$D201,'RAB Prices Long'!$E:$E,'All Prices combined'!$G201)))),2)</f>
        <v>71.14</v>
      </c>
      <c r="AL201" s="2">
        <f>ROUND(IF($B201="Annuity",SUMIFS('Annuity Prices'!AO:AO,'Annuity Prices'!$B:$B,$D201,'Annuity Prices'!$E:$E,$G201),IF($B201="RAB Short",SUMIFS('RAB Prices Short'!AO:AO,'RAB Prices Short'!$B:$B,'All Prices combined'!$D201,'RAB Prices Short'!$E:$E,'All Prices combined'!$G201),IF($B201="RAB Long",SUMIFS('RAB Prices Long'!AO:AO,'RAB Prices Long'!$B:$B,'All Prices combined'!$D201,'RAB Prices Long'!$E:$E,'All Prices combined'!$G201)))),2)</f>
        <v>72.91</v>
      </c>
      <c r="AM201" s="2">
        <f>ROUND(IF($B201="Annuity",SUMIFS('Annuity Prices'!AP:AP,'Annuity Prices'!$B:$B,$D201,'Annuity Prices'!$E:$E,$G201),IF($B201="RAB Short",SUMIFS('RAB Prices Short'!AP:AP,'RAB Prices Short'!$B:$B,'All Prices combined'!$D201,'RAB Prices Short'!$E:$E,'All Prices combined'!$G201),IF($B201="RAB Long",SUMIFS('RAB Prices Long'!AP:AP,'RAB Prices Long'!$B:$B,'All Prices combined'!$D201,'RAB Prices Long'!$E:$E,'All Prices combined'!$G201)))),2)</f>
        <v>74.739999999999995</v>
      </c>
      <c r="AN201" s="2">
        <f>ROUND(IF($B201="Annuity",SUMIFS('Annuity Prices'!AQ:AQ,'Annuity Prices'!$B:$B,$D201,'Annuity Prices'!$E:$E,$G201),IF($B201="RAB Short",SUMIFS('RAB Prices Short'!AQ:AQ,'RAB Prices Short'!$B:$B,'All Prices combined'!$D201,'RAB Prices Short'!$E:$E,'All Prices combined'!$G201),IF($B201="RAB Long",SUMIFS('RAB Prices Long'!AQ:AQ,'RAB Prices Long'!$B:$B,'All Prices combined'!$D201,'RAB Prices Long'!$E:$E,'All Prices combined'!$G201)))),2)</f>
        <v>76.61</v>
      </c>
      <c r="AO201" s="2">
        <f>ROUND(IF($B201="Annuity",SUMIFS('Annuity Prices'!AR:AR,'Annuity Prices'!$B:$B,$D201,'Annuity Prices'!$E:$E,$G201),IF($B201="RAB Short",SUMIFS('RAB Prices Short'!AR:AR,'RAB Prices Short'!$B:$B,'All Prices combined'!$D201,'RAB Prices Short'!$E:$E,'All Prices combined'!$G201),IF($B201="RAB Long",SUMIFS('RAB Prices Long'!AR:AR,'RAB Prices Long'!$B:$B,'All Prices combined'!$D201,'RAB Prices Long'!$E:$E,'All Prices combined'!$G201)))),2)</f>
        <v>0</v>
      </c>
      <c r="AP201" s="2">
        <f>ROUND(IF($B201="Annuity",SUMIFS('Annuity Prices'!AS:AS,'Annuity Prices'!$B:$B,$D201,'Annuity Prices'!$E:$E,$G201),IF($B201="RAB Short",SUMIFS('RAB Prices Short'!AS:AS,'RAB Prices Short'!$B:$B,'All Prices combined'!$D201,'RAB Prices Short'!$E:$E,'All Prices combined'!$G201),IF($B201="RAB Long",SUMIFS('RAB Prices Long'!AS:AS,'RAB Prices Long'!$B:$B,'All Prices combined'!$D201,'RAB Prices Long'!$E:$E,'All Prices combined'!$G201)))),2)</f>
        <v>0</v>
      </c>
      <c r="AQ201" s="2">
        <f>ROUND(IF($B201="Annuity",SUMIFS('Annuity Prices'!AT:AT,'Annuity Prices'!$B:$B,$D201,'Annuity Prices'!$E:$E,$G201),IF($B201="RAB Short",SUMIFS('RAB Prices Short'!AT:AT,'RAB Prices Short'!$B:$B,'All Prices combined'!$D201,'RAB Prices Short'!$E:$E,'All Prices combined'!$G201),IF($B201="RAB Long",SUMIFS('RAB Prices Long'!AT:AT,'RAB Prices Long'!$B:$B,'All Prices combined'!$D201,'RAB Prices Long'!$E:$E,'All Prices combined'!$G201)))),2)</f>
        <v>26.09</v>
      </c>
      <c r="AR201" s="2">
        <f>ROUND(IF($B201="Annuity",SUMIFS('Annuity Prices'!AU:AU,'Annuity Prices'!$B:$B,$D201,'Annuity Prices'!$E:$E,$G201),IF($B201="RAB Short",SUMIFS('RAB Prices Short'!AU:AU,'RAB Prices Short'!$B:$B,'All Prices combined'!$D201,'RAB Prices Short'!$E:$E,'All Prices combined'!$G201),IF($B201="RAB Long",SUMIFS('RAB Prices Long'!AU:AU,'RAB Prices Long'!$B:$B,'All Prices combined'!$D201,'RAB Prices Long'!$E:$E,'All Prices combined'!$G201)))),2)</f>
        <v>30.06</v>
      </c>
      <c r="AS201" s="2">
        <f>ROUND(IF($B201="Annuity",SUMIFS('Annuity Prices'!AV:AV,'Annuity Prices'!$B:$B,$D201,'Annuity Prices'!$E:$E,$G201),IF($B201="RAB Short",SUMIFS('RAB Prices Short'!AV:AV,'RAB Prices Short'!$B:$B,'All Prices combined'!$D201,'RAB Prices Short'!$E:$E,'All Prices combined'!$G201),IF($B201="RAB Long",SUMIFS('RAB Prices Long'!AV:AV,'RAB Prices Long'!$B:$B,'All Prices combined'!$D201,'RAB Prices Long'!$E:$E,'All Prices combined'!$G201)))),2)</f>
        <v>33.770000000000003</v>
      </c>
      <c r="AT201" s="2">
        <f>ROUND(IF($B201="Annuity",SUMIFS('Annuity Prices'!AW:AW,'Annuity Prices'!$B:$B,$D201,'Annuity Prices'!$E:$E,$G201),IF($B201="RAB Short",SUMIFS('RAB Prices Short'!AW:AW,'RAB Prices Short'!$B:$B,'All Prices combined'!$D201,'RAB Prices Short'!$E:$E,'All Prices combined'!$G201),IF($B201="RAB Long",SUMIFS('RAB Prices Long'!AW:AW,'RAB Prices Long'!$B:$B,'All Prices combined'!$D201,'RAB Prices Long'!$E:$E,'All Prices combined'!$G201)))),2)</f>
        <v>34.869999999999997</v>
      </c>
      <c r="AU201" s="2">
        <f>ROUND(IF($B201="Annuity",SUMIFS('Annuity Prices'!AX:AX,'Annuity Prices'!$B:$B,$D201,'Annuity Prices'!$E:$E,$G201),IF($B201="RAB Short",SUMIFS('RAB Prices Short'!AX:AX,'RAB Prices Short'!$B:$B,'All Prices combined'!$D201,'RAB Prices Short'!$E:$E,'All Prices combined'!$G201),IF($B201="RAB Long",SUMIFS('RAB Prices Long'!AX:AX,'RAB Prices Long'!$B:$B,'All Prices combined'!$D201,'RAB Prices Long'!$E:$E,'All Prices combined'!$G201)))),2)</f>
        <v>39.08</v>
      </c>
      <c r="AV201" s="2">
        <f>ROUND(IF($B201="Annuity",SUMIFS('Annuity Prices'!AY:AY,'Annuity Prices'!$B:$B,$D201,'Annuity Prices'!$E:$E,$G201),IF($B201="RAB Short",SUMIFS('RAB Prices Short'!AY:AY,'RAB Prices Short'!$B:$B,'All Prices combined'!$D201,'RAB Prices Short'!$E:$E,'All Prices combined'!$G201),IF($B201="RAB Long",SUMIFS('RAB Prices Long'!AY:AY,'RAB Prices Long'!$B:$B,'All Prices combined'!$D201,'RAB Prices Long'!$E:$E,'All Prices combined'!$G201)))),2)</f>
        <v>42.01</v>
      </c>
      <c r="AW201" s="2">
        <f>ROUND(IF($B201="Annuity",SUMIFS('Annuity Prices'!AZ:AZ,'Annuity Prices'!$B:$B,$D201,'Annuity Prices'!$E:$E,$G201),IF($B201="RAB Short",SUMIFS('RAB Prices Short'!AZ:AZ,'RAB Prices Short'!$B:$B,'All Prices combined'!$D201,'RAB Prices Short'!$E:$E,'All Prices combined'!$G201),IF($B201="RAB Long",SUMIFS('RAB Prices Long'!AZ:AZ,'RAB Prices Long'!$B:$B,'All Prices combined'!$D201,'RAB Prices Long'!$E:$E,'All Prices combined'!$G201)))),2)</f>
        <v>43.06</v>
      </c>
      <c r="AX201" s="2">
        <f>ROUND(IF($B201="Annuity",SUMIFS('Annuity Prices'!BA:BA,'Annuity Prices'!$B:$B,$D201,'Annuity Prices'!$E:$E,$G201),IF($B201="RAB Short",SUMIFS('RAB Prices Short'!BA:BA,'RAB Prices Short'!$B:$B,'All Prices combined'!$D201,'RAB Prices Short'!$E:$E,'All Prices combined'!$G201),IF($B201="RAB Long",SUMIFS('RAB Prices Long'!BA:BA,'RAB Prices Long'!$B:$B,'All Prices combined'!$D201,'RAB Prices Long'!$E:$E,'All Prices combined'!$G201)))),2)</f>
        <v>44.3</v>
      </c>
      <c r="AY201" s="2">
        <f>ROUND(IF($B201="Annuity",SUMIFS('Annuity Prices'!BB:BB,'Annuity Prices'!$B:$B,$D201,'Annuity Prices'!$E:$E,$G201),IF($B201="RAB Short",SUMIFS('RAB Prices Short'!BB:BB,'RAB Prices Short'!$B:$B,'All Prices combined'!$D201,'RAB Prices Short'!$E:$E,'All Prices combined'!$G201),IF($B201="RAB Long",SUMIFS('RAB Prices Long'!BB:BB,'RAB Prices Long'!$B:$B,'All Prices combined'!$D201,'RAB Prices Long'!$E:$E,'All Prices combined'!$G201)))),2)</f>
        <v>45.37</v>
      </c>
      <c r="AZ201" s="2">
        <f>ROUND(IF($B201="Annuity",SUMIFS('Annuity Prices'!BC:BC,'Annuity Prices'!$B:$B,$D201,'Annuity Prices'!$E:$E,$G201),IF($B201="RAB Short",SUMIFS('RAB Prices Short'!BC:BC,'RAB Prices Short'!$B:$B,'All Prices combined'!$D201,'RAB Prices Short'!$E:$E,'All Prices combined'!$G201),IF($B201="RAB Long",SUMIFS('RAB Prices Long'!BC:BC,'RAB Prices Long'!$B:$B,'All Prices combined'!$D201,'RAB Prices Long'!$E:$E,'All Prices combined'!$G201)))),2)</f>
        <v>46.5</v>
      </c>
      <c r="BA201" s="2">
        <f>ROUND(IF($B201="Annuity",SUMIFS('Annuity Prices'!BD:BD,'Annuity Prices'!$B:$B,$D201,'Annuity Prices'!$E:$E,$G201),IF($B201="RAB Short",SUMIFS('RAB Prices Short'!BD:BD,'RAB Prices Short'!$B:$B,'All Prices combined'!$D201,'RAB Prices Short'!$E:$E,'All Prices combined'!$G201),IF($B201="RAB Long",SUMIFS('RAB Prices Long'!BD:BD,'RAB Prices Long'!$B:$B,'All Prices combined'!$D201,'RAB Prices Long'!$E:$E,'All Prices combined'!$G201)))),2)</f>
        <v>47.67</v>
      </c>
      <c r="BB201" s="2">
        <f>ROUND(IF($B201="Annuity",SUMIFS('Annuity Prices'!BE:BE,'Annuity Prices'!$B:$B,$D201,'Annuity Prices'!$E:$E,$G201),IF($B201="RAB Short",SUMIFS('RAB Prices Short'!BE:BE,'RAB Prices Short'!$B:$B,'All Prices combined'!$D201,'RAB Prices Short'!$E:$E,'All Prices combined'!$G201),IF($B201="RAB Long",SUMIFS('RAB Prices Long'!BE:BE,'RAB Prices Long'!$B:$B,'All Prices combined'!$D201,'RAB Prices Long'!$E:$E,'All Prices combined'!$G201)))),2)</f>
        <v>48.45</v>
      </c>
      <c r="BC201" s="2">
        <f>ROUND(IF($B201="Annuity",SUMIFS('Annuity Prices'!BF:BF,'Annuity Prices'!$B:$B,$D201,'Annuity Prices'!$E:$E,$G201),IF($B201="RAB Short",SUMIFS('RAB Prices Short'!BF:BF,'RAB Prices Short'!$B:$B,'All Prices combined'!$D201,'RAB Prices Short'!$E:$E,'All Prices combined'!$G201),IF($B201="RAB Long",SUMIFS('RAB Prices Long'!BF:BF,'RAB Prices Long'!$B:$B,'All Prices combined'!$D201,'RAB Prices Long'!$E:$E,'All Prices combined'!$G201)))),2)</f>
        <v>49.66</v>
      </c>
      <c r="BD201" s="2">
        <f>ROUND(IF($B201="Annuity",SUMIFS('Annuity Prices'!BG:BG,'Annuity Prices'!$B:$B,$D201,'Annuity Prices'!$E:$E,$G201),IF($B201="RAB Short",SUMIFS('RAB Prices Short'!BG:BG,'RAB Prices Short'!$B:$B,'All Prices combined'!$D201,'RAB Prices Short'!$E:$E,'All Prices combined'!$G201),IF($B201="RAB Long",SUMIFS('RAB Prices Long'!BG:BG,'RAB Prices Long'!$B:$B,'All Prices combined'!$D201,'RAB Prices Long'!$E:$E,'All Prices combined'!$G201)))),2)</f>
        <v>50.9</v>
      </c>
      <c r="BE201" s="2">
        <f>ROUND(IF($B201="Annuity",SUMIFS('Annuity Prices'!BH:BH,'Annuity Prices'!$B:$B,$D201,'Annuity Prices'!$E:$E,$G201),IF($B201="RAB Short",SUMIFS('RAB Prices Short'!BH:BH,'RAB Prices Short'!$B:$B,'All Prices combined'!$D201,'RAB Prices Short'!$E:$E,'All Prices combined'!$G201),IF($B201="RAB Long",SUMIFS('RAB Prices Long'!BH:BH,'RAB Prices Long'!$B:$B,'All Prices combined'!$D201,'RAB Prices Long'!$E:$E,'All Prices combined'!$G201)))),2)</f>
        <v>52.18</v>
      </c>
      <c r="BF201" s="2">
        <f>ROUND(IF($B201="Annuity",SUMIFS('Annuity Prices'!BI:BI,'Annuity Prices'!$B:$B,$D201,'Annuity Prices'!$E:$E,$G201),IF($B201="RAB Short",SUMIFS('RAB Prices Short'!BI:BI,'RAB Prices Short'!$B:$B,'All Prices combined'!$D201,'RAB Prices Short'!$E:$E,'All Prices combined'!$G201),IF($B201="RAB Long",SUMIFS('RAB Prices Long'!BI:BI,'RAB Prices Long'!$B:$B,'All Prices combined'!$D201,'RAB Prices Long'!$E:$E,'All Prices combined'!$G201)))),2)</f>
        <v>53.33</v>
      </c>
      <c r="BG201" s="2">
        <f>ROUND(IF($B201="Annuity",SUMIFS('Annuity Prices'!BJ:BJ,'Annuity Prices'!$B:$B,$D201,'Annuity Prices'!$E:$E,$G201),IF($B201="RAB Short",SUMIFS('RAB Prices Short'!BJ:BJ,'RAB Prices Short'!$B:$B,'All Prices combined'!$D201,'RAB Prices Short'!$E:$E,'All Prices combined'!$G201),IF($B201="RAB Long",SUMIFS('RAB Prices Long'!BJ:BJ,'RAB Prices Long'!$B:$B,'All Prices combined'!$D201,'RAB Prices Long'!$E:$E,'All Prices combined'!$G201)))),2)</f>
        <v>54.67</v>
      </c>
      <c r="BH201" s="2">
        <f>ROUND(IF($B201="Annuity",SUMIFS('Annuity Prices'!BK:BK,'Annuity Prices'!$B:$B,$D201,'Annuity Prices'!$E:$E,$G201),IF($B201="RAB Short",SUMIFS('RAB Prices Short'!BK:BK,'RAB Prices Short'!$B:$B,'All Prices combined'!$D201,'RAB Prices Short'!$E:$E,'All Prices combined'!$G201),IF($B201="RAB Long",SUMIFS('RAB Prices Long'!BK:BK,'RAB Prices Long'!$B:$B,'All Prices combined'!$D201,'RAB Prices Long'!$E:$E,'All Prices combined'!$G201)))),2)</f>
        <v>56.03</v>
      </c>
      <c r="BI201" s="2">
        <f>ROUND(IF($B201="Annuity",SUMIFS('Annuity Prices'!BL:BL,'Annuity Prices'!$B:$B,$D201,'Annuity Prices'!$E:$E,$G201),IF($B201="RAB Short",SUMIFS('RAB Prices Short'!BL:BL,'RAB Prices Short'!$B:$B,'All Prices combined'!$D201,'RAB Prices Short'!$E:$E,'All Prices combined'!$G201),IF($B201="RAB Long",SUMIFS('RAB Prices Long'!BL:BL,'RAB Prices Long'!$B:$B,'All Prices combined'!$D201,'RAB Prices Long'!$E:$E,'All Prices combined'!$G201)))),2)</f>
        <v>57.44</v>
      </c>
      <c r="BJ201" s="2">
        <f>ROUND(IF($B201="Annuity",SUMIFS('Annuity Prices'!BM:BM,'Annuity Prices'!$B:$B,$D201,'Annuity Prices'!$E:$E,$G201),IF($B201="RAB Short",SUMIFS('RAB Prices Short'!BM:BM,'RAB Prices Short'!$B:$B,'All Prices combined'!$D201,'RAB Prices Short'!$E:$E,'All Prices combined'!$G201),IF($B201="RAB Long",SUMIFS('RAB Prices Long'!BM:BM,'RAB Prices Long'!$B:$B,'All Prices combined'!$D201,'RAB Prices Long'!$E:$E,'All Prices combined'!$G201)))),2)</f>
        <v>58.71</v>
      </c>
      <c r="BK201" s="2">
        <f>ROUND(IF($B201="Annuity",SUMIFS('Annuity Prices'!BN:BN,'Annuity Prices'!$B:$B,$D201,'Annuity Prices'!$E:$E,$G201),IF($B201="RAB Short",SUMIFS('RAB Prices Short'!BN:BN,'RAB Prices Short'!$B:$B,'All Prices combined'!$D201,'RAB Prices Short'!$E:$E,'All Prices combined'!$G201),IF($B201="RAB Long",SUMIFS('RAB Prices Long'!BN:BN,'RAB Prices Long'!$B:$B,'All Prices combined'!$D201,'RAB Prices Long'!$E:$E,'All Prices combined'!$G201)))),2)</f>
        <v>60.18</v>
      </c>
      <c r="BL201" s="2">
        <f>ROUND(IF($B201="Annuity",SUMIFS('Annuity Prices'!BO:BO,'Annuity Prices'!$B:$B,$D201,'Annuity Prices'!$E:$E,$G201),IF($B201="RAB Short",SUMIFS('RAB Prices Short'!BO:BO,'RAB Prices Short'!$B:$B,'All Prices combined'!$D201,'RAB Prices Short'!$E:$E,'All Prices combined'!$G201),IF($B201="RAB Long",SUMIFS('RAB Prices Long'!BO:BO,'RAB Prices Long'!$B:$B,'All Prices combined'!$D201,'RAB Prices Long'!$E:$E,'All Prices combined'!$G201)))),2)</f>
        <v>61.68</v>
      </c>
      <c r="BM201" s="2">
        <f>ROUND(IF($B201="Annuity",SUMIFS('Annuity Prices'!BP:BP,'Annuity Prices'!$B:$B,$D201,'Annuity Prices'!$E:$E,$G201),IF($B201="RAB Short",SUMIFS('RAB Prices Short'!BP:BP,'RAB Prices Short'!$B:$B,'All Prices combined'!$D201,'RAB Prices Short'!$E:$E,'All Prices combined'!$G201),IF($B201="RAB Long",SUMIFS('RAB Prices Long'!BP:BP,'RAB Prices Long'!$B:$B,'All Prices combined'!$D201,'RAB Prices Long'!$E:$E,'All Prices combined'!$G201)))),2)</f>
        <v>63.22</v>
      </c>
      <c r="BN201" s="2">
        <f>ROUND(IF($B201="Annuity",SUMIFS('Annuity Prices'!BQ:BQ,'Annuity Prices'!$B:$B,$D201,'Annuity Prices'!$E:$E,$G201),IF($B201="RAB Short",SUMIFS('RAB Prices Short'!BQ:BQ,'RAB Prices Short'!$B:$B,'All Prices combined'!$D201,'RAB Prices Short'!$E:$E,'All Prices combined'!$G201),IF($B201="RAB Long",SUMIFS('RAB Prices Long'!BQ:BQ,'RAB Prices Long'!$B:$B,'All Prices combined'!$D201,'RAB Prices Long'!$E:$E,'All Prices combined'!$G201)))),2)</f>
        <v>64.62</v>
      </c>
      <c r="BO201" s="2">
        <f>ROUND(IF($B201="Annuity",SUMIFS('Annuity Prices'!BR:BR,'Annuity Prices'!$B:$B,$D201,'Annuity Prices'!$E:$E,$G201),IF($B201="RAB Short",SUMIFS('RAB Prices Short'!BR:BR,'RAB Prices Short'!$B:$B,'All Prices combined'!$D201,'RAB Prices Short'!$E:$E,'All Prices combined'!$G201),IF($B201="RAB Long",SUMIFS('RAB Prices Long'!BR:BR,'RAB Prices Long'!$B:$B,'All Prices combined'!$D201,'RAB Prices Long'!$E:$E,'All Prices combined'!$G201)))),2)</f>
        <v>66.239999999999995</v>
      </c>
      <c r="BP201" s="2">
        <f>ROUND(IF($B201="Annuity",SUMIFS('Annuity Prices'!BS:BS,'Annuity Prices'!$B:$B,$D201,'Annuity Prices'!$E:$E,$G201),IF($B201="RAB Short",SUMIFS('RAB Prices Short'!BS:BS,'RAB Prices Short'!$B:$B,'All Prices combined'!$D201,'RAB Prices Short'!$E:$E,'All Prices combined'!$G201),IF($B201="RAB Long",SUMIFS('RAB Prices Long'!BS:BS,'RAB Prices Long'!$B:$B,'All Prices combined'!$D201,'RAB Prices Long'!$E:$E,'All Prices combined'!$G201)))),2)</f>
        <v>67.900000000000006</v>
      </c>
      <c r="BQ201" s="2">
        <f>ROUND(IF($B201="Annuity",SUMIFS('Annuity Prices'!BT:BT,'Annuity Prices'!$B:$B,$D201,'Annuity Prices'!$E:$E,$G201),IF($B201="RAB Short",SUMIFS('RAB Prices Short'!BT:BT,'RAB Prices Short'!$B:$B,'All Prices combined'!$D201,'RAB Prices Short'!$E:$E,'All Prices combined'!$G201),IF($B201="RAB Long",SUMIFS('RAB Prices Long'!BT:BT,'RAB Prices Long'!$B:$B,'All Prices combined'!$D201,'RAB Prices Long'!$E:$E,'All Prices combined'!$G201)))),2)</f>
        <v>69.59</v>
      </c>
      <c r="BR201" s="2">
        <f>ROUND(IF($B201="Annuity",SUMIFS('Annuity Prices'!BU:BU,'Annuity Prices'!$B:$B,$D201,'Annuity Prices'!$E:$E,$G201),IF($B201="RAB Short",SUMIFS('RAB Prices Short'!BU:BU,'RAB Prices Short'!$B:$B,'All Prices combined'!$D201,'RAB Prices Short'!$E:$E,'All Prices combined'!$G201),IF($B201="RAB Long",SUMIFS('RAB Prices Long'!BU:BU,'RAB Prices Long'!$B:$B,'All Prices combined'!$D201,'RAB Prices Long'!$E:$E,'All Prices combined'!$G201)))),2)</f>
        <v>71.14</v>
      </c>
      <c r="BS201" s="2">
        <f>ROUND(IF($B201="Annuity",SUMIFS('Annuity Prices'!BV:BV,'Annuity Prices'!$B:$B,$D201,'Annuity Prices'!$E:$E,$G201),IF($B201="RAB Short",SUMIFS('RAB Prices Short'!BV:BV,'RAB Prices Short'!$B:$B,'All Prices combined'!$D201,'RAB Prices Short'!$E:$E,'All Prices combined'!$G201),IF($B201="RAB Long",SUMIFS('RAB Prices Long'!BV:BV,'RAB Prices Long'!$B:$B,'All Prices combined'!$D201,'RAB Prices Long'!$E:$E,'All Prices combined'!$G201)))),2)</f>
        <v>72.91</v>
      </c>
      <c r="BT201" s="2">
        <f>ROUND(IF($B201="Annuity",SUMIFS('Annuity Prices'!BW:BW,'Annuity Prices'!$B:$B,$D201,'Annuity Prices'!$E:$E,$G201),IF($B201="RAB Short",SUMIFS('RAB Prices Short'!BW:BW,'RAB Prices Short'!$B:$B,'All Prices combined'!$D201,'RAB Prices Short'!$E:$E,'All Prices combined'!$G201),IF($B201="RAB Long",SUMIFS('RAB Prices Long'!BW:BW,'RAB Prices Long'!$B:$B,'All Prices combined'!$D201,'RAB Prices Long'!$E:$E,'All Prices combined'!$G201)))),2)</f>
        <v>74.739999999999995</v>
      </c>
      <c r="BU201" s="2">
        <f>ROUND(IF($B201="Annuity",SUMIFS('Annuity Prices'!BX:BX,'Annuity Prices'!$B:$B,$D201,'Annuity Prices'!$E:$E,$G201),IF($B201="RAB Short",SUMIFS('RAB Prices Short'!BX:BX,'RAB Prices Short'!$B:$B,'All Prices combined'!$D201,'RAB Prices Short'!$E:$E,'All Prices combined'!$G201),IF($B201="RAB Long",SUMIFS('RAB Prices Long'!BX:BX,'RAB Prices Long'!$B:$B,'All Prices combined'!$D201,'RAB Prices Long'!$E:$E,'All Prices combined'!$G201)))),2)</f>
        <v>76.61</v>
      </c>
    </row>
    <row r="202" spans="2:73" x14ac:dyDescent="0.25">
      <c r="B202" t="s">
        <v>44</v>
      </c>
      <c r="C202">
        <v>2</v>
      </c>
      <c r="E202" t="s">
        <v>131</v>
      </c>
      <c r="F202">
        <v>2</v>
      </c>
      <c r="G202" t="s">
        <v>132</v>
      </c>
      <c r="I202" s="2">
        <f>ROUND(IF($B202="Annuity",SUMIFS('Annuity Prices'!L:L,'Annuity Prices'!$B:$B,$D202,'Annuity Prices'!$E:$E,$G202),IF($B202="RAB Short",SUMIFS('RAB Prices Short'!L:L,'RAB Prices Short'!$B:$B,'All Prices combined'!$D202,'RAB Prices Short'!$E:$E,'All Prices combined'!$G202),IF($B202="RAB Long",SUMIFS('RAB Prices Long'!L:L,'RAB Prices Long'!$B:$B,'All Prices combined'!$D202,'RAB Prices Long'!$E:$E,'All Prices combined'!$G202)))),2)</f>
        <v>0</v>
      </c>
      <c r="J202" s="2">
        <f>ROUND(IF($B202="Annuity",SUMIFS('Annuity Prices'!M:M,'Annuity Prices'!$B:$B,$D202,'Annuity Prices'!$E:$E,$G202),IF($B202="RAB Short",SUMIFS('RAB Prices Short'!M:M,'RAB Prices Short'!$B:$B,'All Prices combined'!$D202,'RAB Prices Short'!$E:$E,'All Prices combined'!$G202),IF($B202="RAB Long",SUMIFS('RAB Prices Long'!M:M,'RAB Prices Long'!$B:$B,'All Prices combined'!$D202,'RAB Prices Long'!$E:$E,'All Prices combined'!$G202)))),2)</f>
        <v>0</v>
      </c>
      <c r="K202" s="2">
        <f>ROUND(IF($B202="Annuity",SUMIFS('Annuity Prices'!N:N,'Annuity Prices'!$B:$B,$D202,'Annuity Prices'!$E:$E,$G202),IF($B202="RAB Short",SUMIFS('RAB Prices Short'!N:N,'RAB Prices Short'!$B:$B,'All Prices combined'!$D202,'RAB Prices Short'!$E:$E,'All Prices combined'!$G202),IF($B202="RAB Long",SUMIFS('RAB Prices Long'!N:N,'RAB Prices Long'!$B:$B,'All Prices combined'!$D202,'RAB Prices Long'!$E:$E,'All Prices combined'!$G202)))),2)</f>
        <v>0</v>
      </c>
      <c r="L202" s="2">
        <f>ROUND(IF($B202="Annuity",SUMIFS('Annuity Prices'!O:O,'Annuity Prices'!$B:$B,$D202,'Annuity Prices'!$E:$E,$G202),IF($B202="RAB Short",SUMIFS('RAB Prices Short'!O:O,'RAB Prices Short'!$B:$B,'All Prices combined'!$D202,'RAB Prices Short'!$E:$E,'All Prices combined'!$G202),IF($B202="RAB Long",SUMIFS('RAB Prices Long'!O:O,'RAB Prices Long'!$B:$B,'All Prices combined'!$D202,'RAB Prices Long'!$E:$E,'All Prices combined'!$G202)))),2)</f>
        <v>0</v>
      </c>
      <c r="M202" s="2">
        <f>ROUND(IF($B202="Annuity",SUMIFS('Annuity Prices'!P:P,'Annuity Prices'!$B:$B,$D202,'Annuity Prices'!$E:$E,$G202),IF($B202="RAB Short",SUMIFS('RAB Prices Short'!P:P,'RAB Prices Short'!$B:$B,'All Prices combined'!$D202,'RAB Prices Short'!$E:$E,'All Prices combined'!$G202),IF($B202="RAB Long",SUMIFS('RAB Prices Long'!P:P,'RAB Prices Long'!$B:$B,'All Prices combined'!$D202,'RAB Prices Long'!$E:$E,'All Prices combined'!$G202)))),2)</f>
        <v>0</v>
      </c>
      <c r="N202" s="2">
        <f>ROUND(IF($B202="Annuity",SUMIFS('Annuity Prices'!Q:Q,'Annuity Prices'!$B:$B,$D202,'Annuity Prices'!$E:$E,$G202),IF($B202="RAB Short",SUMIFS('RAB Prices Short'!Q:Q,'RAB Prices Short'!$B:$B,'All Prices combined'!$D202,'RAB Prices Short'!$E:$E,'All Prices combined'!$G202),IF($B202="RAB Long",SUMIFS('RAB Prices Long'!Q:Q,'RAB Prices Long'!$B:$B,'All Prices combined'!$D202,'RAB Prices Long'!$E:$E,'All Prices combined'!$G202)))),2)</f>
        <v>0</v>
      </c>
      <c r="O202" s="2">
        <f>ROUND(IF($B202="Annuity",SUMIFS('Annuity Prices'!R:R,'Annuity Prices'!$B:$B,$D202,'Annuity Prices'!$E:$E,$G202),IF($B202="RAB Short",SUMIFS('RAB Prices Short'!R:R,'RAB Prices Short'!$B:$B,'All Prices combined'!$D202,'RAB Prices Short'!$E:$E,'All Prices combined'!$G202),IF($B202="RAB Long",SUMIFS('RAB Prices Long'!R:R,'RAB Prices Long'!$B:$B,'All Prices combined'!$D202,'RAB Prices Long'!$E:$E,'All Prices combined'!$G202)))),2)</f>
        <v>0</v>
      </c>
      <c r="P202" s="2">
        <f>ROUND(IF($B202="Annuity",SUMIFS('Annuity Prices'!S:S,'Annuity Prices'!$B:$B,$D202,'Annuity Prices'!$E:$E,$G202),IF($B202="RAB Short",SUMIFS('RAB Prices Short'!S:S,'RAB Prices Short'!$B:$B,'All Prices combined'!$D202,'RAB Prices Short'!$E:$E,'All Prices combined'!$G202),IF($B202="RAB Long",SUMIFS('RAB Prices Long'!S:S,'RAB Prices Long'!$B:$B,'All Prices combined'!$D202,'RAB Prices Long'!$E:$E,'All Prices combined'!$G202)))),2)</f>
        <v>0</v>
      </c>
      <c r="Q202" s="2">
        <f>ROUND(IF($B202="Annuity",SUMIFS('Annuity Prices'!T:T,'Annuity Prices'!$B:$B,$D202,'Annuity Prices'!$E:$E,$G202),IF($B202="RAB Short",SUMIFS('RAB Prices Short'!T:T,'RAB Prices Short'!$B:$B,'All Prices combined'!$D202,'RAB Prices Short'!$E:$E,'All Prices combined'!$G202),IF($B202="RAB Long",SUMIFS('RAB Prices Long'!T:T,'RAB Prices Long'!$B:$B,'All Prices combined'!$D202,'RAB Prices Long'!$E:$E,'All Prices combined'!$G202)))),2)</f>
        <v>0</v>
      </c>
      <c r="R202" s="2">
        <f>ROUND(IF($B202="Annuity",SUMIFS('Annuity Prices'!U:U,'Annuity Prices'!$B:$B,$D202,'Annuity Prices'!$E:$E,$G202),IF($B202="RAB Short",SUMIFS('RAB Prices Short'!U:U,'RAB Prices Short'!$B:$B,'All Prices combined'!$D202,'RAB Prices Short'!$E:$E,'All Prices combined'!$G202),IF($B202="RAB Long",SUMIFS('RAB Prices Long'!U:U,'RAB Prices Long'!$B:$B,'All Prices combined'!$D202,'RAB Prices Long'!$E:$E,'All Prices combined'!$G202)))),2)</f>
        <v>0</v>
      </c>
      <c r="S202" s="2">
        <f>ROUND(IF($B202="Annuity",SUMIFS('Annuity Prices'!V:V,'Annuity Prices'!$B:$B,$D202,'Annuity Prices'!$E:$E,$G202),IF($B202="RAB Short",SUMIFS('RAB Prices Short'!V:V,'RAB Prices Short'!$B:$B,'All Prices combined'!$D202,'RAB Prices Short'!$E:$E,'All Prices combined'!$G202),IF($B202="RAB Long",SUMIFS('RAB Prices Long'!V:V,'RAB Prices Long'!$B:$B,'All Prices combined'!$D202,'RAB Prices Long'!$E:$E,'All Prices combined'!$G202)))),2)</f>
        <v>0</v>
      </c>
      <c r="T202" s="2">
        <f>ROUND(IF($B202="Annuity",SUMIFS('Annuity Prices'!W:W,'Annuity Prices'!$B:$B,$D202,'Annuity Prices'!$E:$E,$G202),IF($B202="RAB Short",SUMIFS('RAB Prices Short'!W:W,'RAB Prices Short'!$B:$B,'All Prices combined'!$D202,'RAB Prices Short'!$E:$E,'All Prices combined'!$G202),IF($B202="RAB Long",SUMIFS('RAB Prices Long'!W:W,'RAB Prices Long'!$B:$B,'All Prices combined'!$D202,'RAB Prices Long'!$E:$E,'All Prices combined'!$G202)))),2)</f>
        <v>0</v>
      </c>
      <c r="U202" s="2">
        <f>ROUND(IF($B202="Annuity",SUMIFS('Annuity Prices'!X:X,'Annuity Prices'!$B:$B,$D202,'Annuity Prices'!$E:$E,$G202),IF($B202="RAB Short",SUMIFS('RAB Prices Short'!X:X,'RAB Prices Short'!$B:$B,'All Prices combined'!$D202,'RAB Prices Short'!$E:$E,'All Prices combined'!$G202),IF($B202="RAB Long",SUMIFS('RAB Prices Long'!X:X,'RAB Prices Long'!$B:$B,'All Prices combined'!$D202,'RAB Prices Long'!$E:$E,'All Prices combined'!$G202)))),2)</f>
        <v>0</v>
      </c>
      <c r="V202" s="2">
        <f>ROUND(IF($B202="Annuity",SUMIFS('Annuity Prices'!Y:Y,'Annuity Prices'!$B:$B,$D202,'Annuity Prices'!$E:$E,$G202),IF($B202="RAB Short",SUMIFS('RAB Prices Short'!Y:Y,'RAB Prices Short'!$B:$B,'All Prices combined'!$D202,'RAB Prices Short'!$E:$E,'All Prices combined'!$G202),IF($B202="RAB Long",SUMIFS('RAB Prices Long'!Y:Y,'RAB Prices Long'!$B:$B,'All Prices combined'!$D202,'RAB Prices Long'!$E:$E,'All Prices combined'!$G202)))),2)</f>
        <v>0</v>
      </c>
      <c r="W202" s="2">
        <f>ROUND(IF($B202="Annuity",SUMIFS('Annuity Prices'!Z:Z,'Annuity Prices'!$B:$B,$D202,'Annuity Prices'!$E:$E,$G202),IF($B202="RAB Short",SUMIFS('RAB Prices Short'!Z:Z,'RAB Prices Short'!$B:$B,'All Prices combined'!$D202,'RAB Prices Short'!$E:$E,'All Prices combined'!$G202),IF($B202="RAB Long",SUMIFS('RAB Prices Long'!Z:Z,'RAB Prices Long'!$B:$B,'All Prices combined'!$D202,'RAB Prices Long'!$E:$E,'All Prices combined'!$G202)))),2)</f>
        <v>0</v>
      </c>
      <c r="X202" s="2">
        <f>ROUND(IF($B202="Annuity",SUMIFS('Annuity Prices'!AA:AA,'Annuity Prices'!$B:$B,$D202,'Annuity Prices'!$E:$E,$G202),IF($B202="RAB Short",SUMIFS('RAB Prices Short'!AA:AA,'RAB Prices Short'!$B:$B,'All Prices combined'!$D202,'RAB Prices Short'!$E:$E,'All Prices combined'!$G202),IF($B202="RAB Long",SUMIFS('RAB Prices Long'!AA:AA,'RAB Prices Long'!$B:$B,'All Prices combined'!$D202,'RAB Prices Long'!$E:$E,'All Prices combined'!$G202)))),2)</f>
        <v>0</v>
      </c>
      <c r="Y202" s="2">
        <f>ROUND(IF($B202="Annuity",SUMIFS('Annuity Prices'!AB:AB,'Annuity Prices'!$B:$B,$D202,'Annuity Prices'!$E:$E,$G202),IF($B202="RAB Short",SUMIFS('RAB Prices Short'!AB:AB,'RAB Prices Short'!$B:$B,'All Prices combined'!$D202,'RAB Prices Short'!$E:$E,'All Prices combined'!$G202),IF($B202="RAB Long",SUMIFS('RAB Prices Long'!AB:AB,'RAB Prices Long'!$B:$B,'All Prices combined'!$D202,'RAB Prices Long'!$E:$E,'All Prices combined'!$G202)))),2)</f>
        <v>0</v>
      </c>
      <c r="Z202" s="2">
        <f>ROUND(IF($B202="Annuity",SUMIFS('Annuity Prices'!AC:AC,'Annuity Prices'!$B:$B,$D202,'Annuity Prices'!$E:$E,$G202),IF($B202="RAB Short",SUMIFS('RAB Prices Short'!AC:AC,'RAB Prices Short'!$B:$B,'All Prices combined'!$D202,'RAB Prices Short'!$E:$E,'All Prices combined'!$G202),IF($B202="RAB Long",SUMIFS('RAB Prices Long'!AC:AC,'RAB Prices Long'!$B:$B,'All Prices combined'!$D202,'RAB Prices Long'!$E:$E,'All Prices combined'!$G202)))),2)</f>
        <v>0</v>
      </c>
      <c r="AA202" s="2">
        <f>ROUND(IF($B202="Annuity",SUMIFS('Annuity Prices'!AD:AD,'Annuity Prices'!$B:$B,$D202,'Annuity Prices'!$E:$E,$G202),IF($B202="RAB Short",SUMIFS('RAB Prices Short'!AD:AD,'RAB Prices Short'!$B:$B,'All Prices combined'!$D202,'RAB Prices Short'!$E:$E,'All Prices combined'!$G202),IF($B202="RAB Long",SUMIFS('RAB Prices Long'!AD:AD,'RAB Prices Long'!$B:$B,'All Prices combined'!$D202,'RAB Prices Long'!$E:$E,'All Prices combined'!$G202)))),2)</f>
        <v>0</v>
      </c>
      <c r="AB202" s="2">
        <f>ROUND(IF($B202="Annuity",SUMIFS('Annuity Prices'!AE:AE,'Annuity Prices'!$B:$B,$D202,'Annuity Prices'!$E:$E,$G202),IF($B202="RAB Short",SUMIFS('RAB Prices Short'!AE:AE,'RAB Prices Short'!$B:$B,'All Prices combined'!$D202,'RAB Prices Short'!$E:$E,'All Prices combined'!$G202),IF($B202="RAB Long",SUMIFS('RAB Prices Long'!AE:AE,'RAB Prices Long'!$B:$B,'All Prices combined'!$D202,'RAB Prices Long'!$E:$E,'All Prices combined'!$G202)))),2)</f>
        <v>0</v>
      </c>
      <c r="AC202" s="2">
        <f>ROUND(IF($B202="Annuity",SUMIFS('Annuity Prices'!AF:AF,'Annuity Prices'!$B:$B,$D202,'Annuity Prices'!$E:$E,$G202),IF($B202="RAB Short",SUMIFS('RAB Prices Short'!AF:AF,'RAB Prices Short'!$B:$B,'All Prices combined'!$D202,'RAB Prices Short'!$E:$E,'All Prices combined'!$G202),IF($B202="RAB Long",SUMIFS('RAB Prices Long'!AF:AF,'RAB Prices Long'!$B:$B,'All Prices combined'!$D202,'RAB Prices Long'!$E:$E,'All Prices combined'!$G202)))),2)</f>
        <v>0</v>
      </c>
      <c r="AD202" s="2">
        <f>ROUND(IF($B202="Annuity",SUMIFS('Annuity Prices'!AG:AG,'Annuity Prices'!$B:$B,$D202,'Annuity Prices'!$E:$E,$G202),IF($B202="RAB Short",SUMIFS('RAB Prices Short'!AG:AG,'RAB Prices Short'!$B:$B,'All Prices combined'!$D202,'RAB Prices Short'!$E:$E,'All Prices combined'!$G202),IF($B202="RAB Long",SUMIFS('RAB Prices Long'!AG:AG,'RAB Prices Long'!$B:$B,'All Prices combined'!$D202,'RAB Prices Long'!$E:$E,'All Prices combined'!$G202)))),2)</f>
        <v>0</v>
      </c>
      <c r="AE202" s="2">
        <f>ROUND(IF($B202="Annuity",SUMIFS('Annuity Prices'!AH:AH,'Annuity Prices'!$B:$B,$D202,'Annuity Prices'!$E:$E,$G202),IF($B202="RAB Short",SUMIFS('RAB Prices Short'!AH:AH,'RAB Prices Short'!$B:$B,'All Prices combined'!$D202,'RAB Prices Short'!$E:$E,'All Prices combined'!$G202),IF($B202="RAB Long",SUMIFS('RAB Prices Long'!AH:AH,'RAB Prices Long'!$B:$B,'All Prices combined'!$D202,'RAB Prices Long'!$E:$E,'All Prices combined'!$G202)))),2)</f>
        <v>0</v>
      </c>
      <c r="AF202" s="2">
        <f>ROUND(IF($B202="Annuity",SUMIFS('Annuity Prices'!AI:AI,'Annuity Prices'!$B:$B,$D202,'Annuity Prices'!$E:$E,$G202),IF($B202="RAB Short",SUMIFS('RAB Prices Short'!AI:AI,'RAB Prices Short'!$B:$B,'All Prices combined'!$D202,'RAB Prices Short'!$E:$E,'All Prices combined'!$G202),IF($B202="RAB Long",SUMIFS('RAB Prices Long'!AI:AI,'RAB Prices Long'!$B:$B,'All Prices combined'!$D202,'RAB Prices Long'!$E:$E,'All Prices combined'!$G202)))),2)</f>
        <v>0</v>
      </c>
      <c r="AG202" s="2">
        <f>ROUND(IF($B202="Annuity",SUMIFS('Annuity Prices'!AJ:AJ,'Annuity Prices'!$B:$B,$D202,'Annuity Prices'!$E:$E,$G202),IF($B202="RAB Short",SUMIFS('RAB Prices Short'!AJ:AJ,'RAB Prices Short'!$B:$B,'All Prices combined'!$D202,'RAB Prices Short'!$E:$E,'All Prices combined'!$G202),IF($B202="RAB Long",SUMIFS('RAB Prices Long'!AJ:AJ,'RAB Prices Long'!$B:$B,'All Prices combined'!$D202,'RAB Prices Long'!$E:$E,'All Prices combined'!$G202)))),2)</f>
        <v>0</v>
      </c>
      <c r="AH202" s="2">
        <f>ROUND(IF($B202="Annuity",SUMIFS('Annuity Prices'!AK:AK,'Annuity Prices'!$B:$B,$D202,'Annuity Prices'!$E:$E,$G202),IF($B202="RAB Short",SUMIFS('RAB Prices Short'!AK:AK,'RAB Prices Short'!$B:$B,'All Prices combined'!$D202,'RAB Prices Short'!$E:$E,'All Prices combined'!$G202),IF($B202="RAB Long",SUMIFS('RAB Prices Long'!AK:AK,'RAB Prices Long'!$B:$B,'All Prices combined'!$D202,'RAB Prices Long'!$E:$E,'All Prices combined'!$G202)))),2)</f>
        <v>0</v>
      </c>
      <c r="AI202" s="2">
        <f>ROUND(IF($B202="Annuity",SUMIFS('Annuity Prices'!AL:AL,'Annuity Prices'!$B:$B,$D202,'Annuity Prices'!$E:$E,$G202),IF($B202="RAB Short",SUMIFS('RAB Prices Short'!AL:AL,'RAB Prices Short'!$B:$B,'All Prices combined'!$D202,'RAB Prices Short'!$E:$E,'All Prices combined'!$G202),IF($B202="RAB Long",SUMIFS('RAB Prices Long'!AL:AL,'RAB Prices Long'!$B:$B,'All Prices combined'!$D202,'RAB Prices Long'!$E:$E,'All Prices combined'!$G202)))),2)</f>
        <v>0</v>
      </c>
      <c r="AJ202" s="2">
        <f>ROUND(IF($B202="Annuity",SUMIFS('Annuity Prices'!AM:AM,'Annuity Prices'!$B:$B,$D202,'Annuity Prices'!$E:$E,$G202),IF($B202="RAB Short",SUMIFS('RAB Prices Short'!AM:AM,'RAB Prices Short'!$B:$B,'All Prices combined'!$D202,'RAB Prices Short'!$E:$E,'All Prices combined'!$G202),IF($B202="RAB Long",SUMIFS('RAB Prices Long'!AM:AM,'RAB Prices Long'!$B:$B,'All Prices combined'!$D202,'RAB Prices Long'!$E:$E,'All Prices combined'!$G202)))),2)</f>
        <v>0</v>
      </c>
      <c r="AK202" s="2">
        <f>ROUND(IF($B202="Annuity",SUMIFS('Annuity Prices'!AN:AN,'Annuity Prices'!$B:$B,$D202,'Annuity Prices'!$E:$E,$G202),IF($B202="RAB Short",SUMIFS('RAB Prices Short'!AN:AN,'RAB Prices Short'!$B:$B,'All Prices combined'!$D202,'RAB Prices Short'!$E:$E,'All Prices combined'!$G202),IF($B202="RAB Long",SUMIFS('RAB Prices Long'!AN:AN,'RAB Prices Long'!$B:$B,'All Prices combined'!$D202,'RAB Prices Long'!$E:$E,'All Prices combined'!$G202)))),2)</f>
        <v>0</v>
      </c>
      <c r="AL202" s="2">
        <f>ROUND(IF($B202="Annuity",SUMIFS('Annuity Prices'!AO:AO,'Annuity Prices'!$B:$B,$D202,'Annuity Prices'!$E:$E,$G202),IF($B202="RAB Short",SUMIFS('RAB Prices Short'!AO:AO,'RAB Prices Short'!$B:$B,'All Prices combined'!$D202,'RAB Prices Short'!$E:$E,'All Prices combined'!$G202),IF($B202="RAB Long",SUMIFS('RAB Prices Long'!AO:AO,'RAB Prices Long'!$B:$B,'All Prices combined'!$D202,'RAB Prices Long'!$E:$E,'All Prices combined'!$G202)))),2)</f>
        <v>0</v>
      </c>
      <c r="AM202" s="2">
        <f>ROUND(IF($B202="Annuity",SUMIFS('Annuity Prices'!AP:AP,'Annuity Prices'!$B:$B,$D202,'Annuity Prices'!$E:$E,$G202),IF($B202="RAB Short",SUMIFS('RAB Prices Short'!AP:AP,'RAB Prices Short'!$B:$B,'All Prices combined'!$D202,'RAB Prices Short'!$E:$E,'All Prices combined'!$G202),IF($B202="RAB Long",SUMIFS('RAB Prices Long'!AP:AP,'RAB Prices Long'!$B:$B,'All Prices combined'!$D202,'RAB Prices Long'!$E:$E,'All Prices combined'!$G202)))),2)</f>
        <v>0</v>
      </c>
      <c r="AN202" s="2">
        <f>ROUND(IF($B202="Annuity",SUMIFS('Annuity Prices'!AQ:AQ,'Annuity Prices'!$B:$B,$D202,'Annuity Prices'!$E:$E,$G202),IF($B202="RAB Short",SUMIFS('RAB Prices Short'!AQ:AQ,'RAB Prices Short'!$B:$B,'All Prices combined'!$D202,'RAB Prices Short'!$E:$E,'All Prices combined'!$G202),IF($B202="RAB Long",SUMIFS('RAB Prices Long'!AQ:AQ,'RAB Prices Long'!$B:$B,'All Prices combined'!$D202,'RAB Prices Long'!$E:$E,'All Prices combined'!$G202)))),2)</f>
        <v>0</v>
      </c>
      <c r="AO202" s="2">
        <f>ROUND(IF($B202="Annuity",SUMIFS('Annuity Prices'!AR:AR,'Annuity Prices'!$B:$B,$D202,'Annuity Prices'!$E:$E,$G202),IF($B202="RAB Short",SUMIFS('RAB Prices Short'!AR:AR,'RAB Prices Short'!$B:$B,'All Prices combined'!$D202,'RAB Prices Short'!$E:$E,'All Prices combined'!$G202),IF($B202="RAB Long",SUMIFS('RAB Prices Long'!AR:AR,'RAB Prices Long'!$B:$B,'All Prices combined'!$D202,'RAB Prices Long'!$E:$E,'All Prices combined'!$G202)))),2)</f>
        <v>0</v>
      </c>
      <c r="AP202" s="2">
        <f>ROUND(IF($B202="Annuity",SUMIFS('Annuity Prices'!AS:AS,'Annuity Prices'!$B:$B,$D202,'Annuity Prices'!$E:$E,$G202),IF($B202="RAB Short",SUMIFS('RAB Prices Short'!AS:AS,'RAB Prices Short'!$B:$B,'All Prices combined'!$D202,'RAB Prices Short'!$E:$E,'All Prices combined'!$G202),IF($B202="RAB Long",SUMIFS('RAB Prices Long'!AS:AS,'RAB Prices Long'!$B:$B,'All Prices combined'!$D202,'RAB Prices Long'!$E:$E,'All Prices combined'!$G202)))),2)</f>
        <v>0</v>
      </c>
      <c r="AQ202" s="2">
        <f>ROUND(IF($B202="Annuity",SUMIFS('Annuity Prices'!AT:AT,'Annuity Prices'!$B:$B,$D202,'Annuity Prices'!$E:$E,$G202),IF($B202="RAB Short",SUMIFS('RAB Prices Short'!AT:AT,'RAB Prices Short'!$B:$B,'All Prices combined'!$D202,'RAB Prices Short'!$E:$E,'All Prices combined'!$G202),IF($B202="RAB Long",SUMIFS('RAB Prices Long'!AT:AT,'RAB Prices Long'!$B:$B,'All Prices combined'!$D202,'RAB Prices Long'!$E:$E,'All Prices combined'!$G202)))),2)</f>
        <v>0</v>
      </c>
      <c r="AR202" s="2">
        <f>ROUND(IF($B202="Annuity",SUMIFS('Annuity Prices'!AU:AU,'Annuity Prices'!$B:$B,$D202,'Annuity Prices'!$E:$E,$G202),IF($B202="RAB Short",SUMIFS('RAB Prices Short'!AU:AU,'RAB Prices Short'!$B:$B,'All Prices combined'!$D202,'RAB Prices Short'!$E:$E,'All Prices combined'!$G202),IF($B202="RAB Long",SUMIFS('RAB Prices Long'!AU:AU,'RAB Prices Long'!$B:$B,'All Prices combined'!$D202,'RAB Prices Long'!$E:$E,'All Prices combined'!$G202)))),2)</f>
        <v>0</v>
      </c>
      <c r="AS202" s="2">
        <f>ROUND(IF($B202="Annuity",SUMIFS('Annuity Prices'!AV:AV,'Annuity Prices'!$B:$B,$D202,'Annuity Prices'!$E:$E,$G202),IF($B202="RAB Short",SUMIFS('RAB Prices Short'!AV:AV,'RAB Prices Short'!$B:$B,'All Prices combined'!$D202,'RAB Prices Short'!$E:$E,'All Prices combined'!$G202),IF($B202="RAB Long",SUMIFS('RAB Prices Long'!AV:AV,'RAB Prices Long'!$B:$B,'All Prices combined'!$D202,'RAB Prices Long'!$E:$E,'All Prices combined'!$G202)))),2)</f>
        <v>0</v>
      </c>
      <c r="AT202" s="2">
        <f>ROUND(IF($B202="Annuity",SUMIFS('Annuity Prices'!AW:AW,'Annuity Prices'!$B:$B,$D202,'Annuity Prices'!$E:$E,$G202),IF($B202="RAB Short",SUMIFS('RAB Prices Short'!AW:AW,'RAB Prices Short'!$B:$B,'All Prices combined'!$D202,'RAB Prices Short'!$E:$E,'All Prices combined'!$G202),IF($B202="RAB Long",SUMIFS('RAB Prices Long'!AW:AW,'RAB Prices Long'!$B:$B,'All Prices combined'!$D202,'RAB Prices Long'!$E:$E,'All Prices combined'!$G202)))),2)</f>
        <v>0</v>
      </c>
      <c r="AU202" s="2">
        <f>ROUND(IF($B202="Annuity",SUMIFS('Annuity Prices'!AX:AX,'Annuity Prices'!$B:$B,$D202,'Annuity Prices'!$E:$E,$G202),IF($B202="RAB Short",SUMIFS('RAB Prices Short'!AX:AX,'RAB Prices Short'!$B:$B,'All Prices combined'!$D202,'RAB Prices Short'!$E:$E,'All Prices combined'!$G202),IF($B202="RAB Long",SUMIFS('RAB Prices Long'!AX:AX,'RAB Prices Long'!$B:$B,'All Prices combined'!$D202,'RAB Prices Long'!$E:$E,'All Prices combined'!$G202)))),2)</f>
        <v>0</v>
      </c>
      <c r="AV202" s="2">
        <f>ROUND(IF($B202="Annuity",SUMIFS('Annuity Prices'!AY:AY,'Annuity Prices'!$B:$B,$D202,'Annuity Prices'!$E:$E,$G202),IF($B202="RAB Short",SUMIFS('RAB Prices Short'!AY:AY,'RAB Prices Short'!$B:$B,'All Prices combined'!$D202,'RAB Prices Short'!$E:$E,'All Prices combined'!$G202),IF($B202="RAB Long",SUMIFS('RAB Prices Long'!AY:AY,'RAB Prices Long'!$B:$B,'All Prices combined'!$D202,'RAB Prices Long'!$E:$E,'All Prices combined'!$G202)))),2)</f>
        <v>0</v>
      </c>
      <c r="AW202" s="2">
        <f>ROUND(IF($B202="Annuity",SUMIFS('Annuity Prices'!AZ:AZ,'Annuity Prices'!$B:$B,$D202,'Annuity Prices'!$E:$E,$G202),IF($B202="RAB Short",SUMIFS('RAB Prices Short'!AZ:AZ,'RAB Prices Short'!$B:$B,'All Prices combined'!$D202,'RAB Prices Short'!$E:$E,'All Prices combined'!$G202),IF($B202="RAB Long",SUMIFS('RAB Prices Long'!AZ:AZ,'RAB Prices Long'!$B:$B,'All Prices combined'!$D202,'RAB Prices Long'!$E:$E,'All Prices combined'!$G202)))),2)</f>
        <v>0</v>
      </c>
      <c r="AX202" s="2">
        <f>ROUND(IF($B202="Annuity",SUMIFS('Annuity Prices'!BA:BA,'Annuity Prices'!$B:$B,$D202,'Annuity Prices'!$E:$E,$G202),IF($B202="RAB Short",SUMIFS('RAB Prices Short'!BA:BA,'RAB Prices Short'!$B:$B,'All Prices combined'!$D202,'RAB Prices Short'!$E:$E,'All Prices combined'!$G202),IF($B202="RAB Long",SUMIFS('RAB Prices Long'!BA:BA,'RAB Prices Long'!$B:$B,'All Prices combined'!$D202,'RAB Prices Long'!$E:$E,'All Prices combined'!$G202)))),2)</f>
        <v>0</v>
      </c>
      <c r="AY202" s="2">
        <f>ROUND(IF($B202="Annuity",SUMIFS('Annuity Prices'!BB:BB,'Annuity Prices'!$B:$B,$D202,'Annuity Prices'!$E:$E,$G202),IF($B202="RAB Short",SUMIFS('RAB Prices Short'!BB:BB,'RAB Prices Short'!$B:$B,'All Prices combined'!$D202,'RAB Prices Short'!$E:$E,'All Prices combined'!$G202),IF($B202="RAB Long",SUMIFS('RAB Prices Long'!BB:BB,'RAB Prices Long'!$B:$B,'All Prices combined'!$D202,'RAB Prices Long'!$E:$E,'All Prices combined'!$G202)))),2)</f>
        <v>0</v>
      </c>
      <c r="AZ202" s="2">
        <f>ROUND(IF($B202="Annuity",SUMIFS('Annuity Prices'!BC:BC,'Annuity Prices'!$B:$B,$D202,'Annuity Prices'!$E:$E,$G202),IF($B202="RAB Short",SUMIFS('RAB Prices Short'!BC:BC,'RAB Prices Short'!$B:$B,'All Prices combined'!$D202,'RAB Prices Short'!$E:$E,'All Prices combined'!$G202),IF($B202="RAB Long",SUMIFS('RAB Prices Long'!BC:BC,'RAB Prices Long'!$B:$B,'All Prices combined'!$D202,'RAB Prices Long'!$E:$E,'All Prices combined'!$G202)))),2)</f>
        <v>0</v>
      </c>
      <c r="BA202" s="2">
        <f>ROUND(IF($B202="Annuity",SUMIFS('Annuity Prices'!BD:BD,'Annuity Prices'!$B:$B,$D202,'Annuity Prices'!$E:$E,$G202),IF($B202="RAB Short",SUMIFS('RAB Prices Short'!BD:BD,'RAB Prices Short'!$B:$B,'All Prices combined'!$D202,'RAB Prices Short'!$E:$E,'All Prices combined'!$G202),IF($B202="RAB Long",SUMIFS('RAB Prices Long'!BD:BD,'RAB Prices Long'!$B:$B,'All Prices combined'!$D202,'RAB Prices Long'!$E:$E,'All Prices combined'!$G202)))),2)</f>
        <v>0</v>
      </c>
      <c r="BB202" s="2">
        <f>ROUND(IF($B202="Annuity",SUMIFS('Annuity Prices'!BE:BE,'Annuity Prices'!$B:$B,$D202,'Annuity Prices'!$E:$E,$G202),IF($B202="RAB Short",SUMIFS('RAB Prices Short'!BE:BE,'RAB Prices Short'!$B:$B,'All Prices combined'!$D202,'RAB Prices Short'!$E:$E,'All Prices combined'!$G202),IF($B202="RAB Long",SUMIFS('RAB Prices Long'!BE:BE,'RAB Prices Long'!$B:$B,'All Prices combined'!$D202,'RAB Prices Long'!$E:$E,'All Prices combined'!$G202)))),2)</f>
        <v>0</v>
      </c>
      <c r="BC202" s="2">
        <f>ROUND(IF($B202="Annuity",SUMIFS('Annuity Prices'!BF:BF,'Annuity Prices'!$B:$B,$D202,'Annuity Prices'!$E:$E,$G202),IF($B202="RAB Short",SUMIFS('RAB Prices Short'!BF:BF,'RAB Prices Short'!$B:$B,'All Prices combined'!$D202,'RAB Prices Short'!$E:$E,'All Prices combined'!$G202),IF($B202="RAB Long",SUMIFS('RAB Prices Long'!BF:BF,'RAB Prices Long'!$B:$B,'All Prices combined'!$D202,'RAB Prices Long'!$E:$E,'All Prices combined'!$G202)))),2)</f>
        <v>0</v>
      </c>
      <c r="BD202" s="2">
        <f>ROUND(IF($B202="Annuity",SUMIFS('Annuity Prices'!BG:BG,'Annuity Prices'!$B:$B,$D202,'Annuity Prices'!$E:$E,$G202),IF($B202="RAB Short",SUMIFS('RAB Prices Short'!BG:BG,'RAB Prices Short'!$B:$B,'All Prices combined'!$D202,'RAB Prices Short'!$E:$E,'All Prices combined'!$G202),IF($B202="RAB Long",SUMIFS('RAB Prices Long'!BG:BG,'RAB Prices Long'!$B:$B,'All Prices combined'!$D202,'RAB Prices Long'!$E:$E,'All Prices combined'!$G202)))),2)</f>
        <v>0</v>
      </c>
      <c r="BE202" s="2">
        <f>ROUND(IF($B202="Annuity",SUMIFS('Annuity Prices'!BH:BH,'Annuity Prices'!$B:$B,$D202,'Annuity Prices'!$E:$E,$G202),IF($B202="RAB Short",SUMIFS('RAB Prices Short'!BH:BH,'RAB Prices Short'!$B:$B,'All Prices combined'!$D202,'RAB Prices Short'!$E:$E,'All Prices combined'!$G202),IF($B202="RAB Long",SUMIFS('RAB Prices Long'!BH:BH,'RAB Prices Long'!$B:$B,'All Prices combined'!$D202,'RAB Prices Long'!$E:$E,'All Prices combined'!$G202)))),2)</f>
        <v>0</v>
      </c>
      <c r="BF202" s="2">
        <f>ROUND(IF($B202="Annuity",SUMIFS('Annuity Prices'!BI:BI,'Annuity Prices'!$B:$B,$D202,'Annuity Prices'!$E:$E,$G202),IF($B202="RAB Short",SUMIFS('RAB Prices Short'!BI:BI,'RAB Prices Short'!$B:$B,'All Prices combined'!$D202,'RAB Prices Short'!$E:$E,'All Prices combined'!$G202),IF($B202="RAB Long",SUMIFS('RAB Prices Long'!BI:BI,'RAB Prices Long'!$B:$B,'All Prices combined'!$D202,'RAB Prices Long'!$E:$E,'All Prices combined'!$G202)))),2)</f>
        <v>0</v>
      </c>
      <c r="BG202" s="2">
        <f>ROUND(IF($B202="Annuity",SUMIFS('Annuity Prices'!BJ:BJ,'Annuity Prices'!$B:$B,$D202,'Annuity Prices'!$E:$E,$G202),IF($B202="RAB Short",SUMIFS('RAB Prices Short'!BJ:BJ,'RAB Prices Short'!$B:$B,'All Prices combined'!$D202,'RAB Prices Short'!$E:$E,'All Prices combined'!$G202),IF($B202="RAB Long",SUMIFS('RAB Prices Long'!BJ:BJ,'RAB Prices Long'!$B:$B,'All Prices combined'!$D202,'RAB Prices Long'!$E:$E,'All Prices combined'!$G202)))),2)</f>
        <v>0</v>
      </c>
      <c r="BH202" s="2">
        <f>ROUND(IF($B202="Annuity",SUMIFS('Annuity Prices'!BK:BK,'Annuity Prices'!$B:$B,$D202,'Annuity Prices'!$E:$E,$G202),IF($B202="RAB Short",SUMIFS('RAB Prices Short'!BK:BK,'RAB Prices Short'!$B:$B,'All Prices combined'!$D202,'RAB Prices Short'!$E:$E,'All Prices combined'!$G202),IF($B202="RAB Long",SUMIFS('RAB Prices Long'!BK:BK,'RAB Prices Long'!$B:$B,'All Prices combined'!$D202,'RAB Prices Long'!$E:$E,'All Prices combined'!$G202)))),2)</f>
        <v>0</v>
      </c>
      <c r="BI202" s="2">
        <f>ROUND(IF($B202="Annuity",SUMIFS('Annuity Prices'!BL:BL,'Annuity Prices'!$B:$B,$D202,'Annuity Prices'!$E:$E,$G202),IF($B202="RAB Short",SUMIFS('RAB Prices Short'!BL:BL,'RAB Prices Short'!$B:$B,'All Prices combined'!$D202,'RAB Prices Short'!$E:$E,'All Prices combined'!$G202),IF($B202="RAB Long",SUMIFS('RAB Prices Long'!BL:BL,'RAB Prices Long'!$B:$B,'All Prices combined'!$D202,'RAB Prices Long'!$E:$E,'All Prices combined'!$G202)))),2)</f>
        <v>0</v>
      </c>
      <c r="BJ202" s="2">
        <f>ROUND(IF($B202="Annuity",SUMIFS('Annuity Prices'!BM:BM,'Annuity Prices'!$B:$B,$D202,'Annuity Prices'!$E:$E,$G202),IF($B202="RAB Short",SUMIFS('RAB Prices Short'!BM:BM,'RAB Prices Short'!$B:$B,'All Prices combined'!$D202,'RAB Prices Short'!$E:$E,'All Prices combined'!$G202),IF($B202="RAB Long",SUMIFS('RAB Prices Long'!BM:BM,'RAB Prices Long'!$B:$B,'All Prices combined'!$D202,'RAB Prices Long'!$E:$E,'All Prices combined'!$G202)))),2)</f>
        <v>0</v>
      </c>
      <c r="BK202" s="2">
        <f>ROUND(IF($B202="Annuity",SUMIFS('Annuity Prices'!BN:BN,'Annuity Prices'!$B:$B,$D202,'Annuity Prices'!$E:$E,$G202),IF($B202="RAB Short",SUMIFS('RAB Prices Short'!BN:BN,'RAB Prices Short'!$B:$B,'All Prices combined'!$D202,'RAB Prices Short'!$E:$E,'All Prices combined'!$G202),IF($B202="RAB Long",SUMIFS('RAB Prices Long'!BN:BN,'RAB Prices Long'!$B:$B,'All Prices combined'!$D202,'RAB Prices Long'!$E:$E,'All Prices combined'!$G202)))),2)</f>
        <v>0</v>
      </c>
      <c r="BL202" s="2">
        <f>ROUND(IF($B202="Annuity",SUMIFS('Annuity Prices'!BO:BO,'Annuity Prices'!$B:$B,$D202,'Annuity Prices'!$E:$E,$G202),IF($B202="RAB Short",SUMIFS('RAB Prices Short'!BO:BO,'RAB Prices Short'!$B:$B,'All Prices combined'!$D202,'RAB Prices Short'!$E:$E,'All Prices combined'!$G202),IF($B202="RAB Long",SUMIFS('RAB Prices Long'!BO:BO,'RAB Prices Long'!$B:$B,'All Prices combined'!$D202,'RAB Prices Long'!$E:$E,'All Prices combined'!$G202)))),2)</f>
        <v>0</v>
      </c>
      <c r="BM202" s="2">
        <f>ROUND(IF($B202="Annuity",SUMIFS('Annuity Prices'!BP:BP,'Annuity Prices'!$B:$B,$D202,'Annuity Prices'!$E:$E,$G202),IF($B202="RAB Short",SUMIFS('RAB Prices Short'!BP:BP,'RAB Prices Short'!$B:$B,'All Prices combined'!$D202,'RAB Prices Short'!$E:$E,'All Prices combined'!$G202),IF($B202="RAB Long",SUMIFS('RAB Prices Long'!BP:BP,'RAB Prices Long'!$B:$B,'All Prices combined'!$D202,'RAB Prices Long'!$E:$E,'All Prices combined'!$G202)))),2)</f>
        <v>0</v>
      </c>
      <c r="BN202" s="2">
        <f>ROUND(IF($B202="Annuity",SUMIFS('Annuity Prices'!BQ:BQ,'Annuity Prices'!$B:$B,$D202,'Annuity Prices'!$E:$E,$G202),IF($B202="RAB Short",SUMIFS('RAB Prices Short'!BQ:BQ,'RAB Prices Short'!$B:$B,'All Prices combined'!$D202,'RAB Prices Short'!$E:$E,'All Prices combined'!$G202),IF($B202="RAB Long",SUMIFS('RAB Prices Long'!BQ:BQ,'RAB Prices Long'!$B:$B,'All Prices combined'!$D202,'RAB Prices Long'!$E:$E,'All Prices combined'!$G202)))),2)</f>
        <v>0</v>
      </c>
      <c r="BO202" s="2">
        <f>ROUND(IF($B202="Annuity",SUMIFS('Annuity Prices'!BR:BR,'Annuity Prices'!$B:$B,$D202,'Annuity Prices'!$E:$E,$G202),IF($B202="RAB Short",SUMIFS('RAB Prices Short'!BR:BR,'RAB Prices Short'!$B:$B,'All Prices combined'!$D202,'RAB Prices Short'!$E:$E,'All Prices combined'!$G202),IF($B202="RAB Long",SUMIFS('RAB Prices Long'!BR:BR,'RAB Prices Long'!$B:$B,'All Prices combined'!$D202,'RAB Prices Long'!$E:$E,'All Prices combined'!$G202)))),2)</f>
        <v>0</v>
      </c>
      <c r="BP202" s="2">
        <f>ROUND(IF($B202="Annuity",SUMIFS('Annuity Prices'!BS:BS,'Annuity Prices'!$B:$B,$D202,'Annuity Prices'!$E:$E,$G202),IF($B202="RAB Short",SUMIFS('RAB Prices Short'!BS:BS,'RAB Prices Short'!$B:$B,'All Prices combined'!$D202,'RAB Prices Short'!$E:$E,'All Prices combined'!$G202),IF($B202="RAB Long",SUMIFS('RAB Prices Long'!BS:BS,'RAB Prices Long'!$B:$B,'All Prices combined'!$D202,'RAB Prices Long'!$E:$E,'All Prices combined'!$G202)))),2)</f>
        <v>0</v>
      </c>
      <c r="BQ202" s="2">
        <f>ROUND(IF($B202="Annuity",SUMIFS('Annuity Prices'!BT:BT,'Annuity Prices'!$B:$B,$D202,'Annuity Prices'!$E:$E,$G202),IF($B202="RAB Short",SUMIFS('RAB Prices Short'!BT:BT,'RAB Prices Short'!$B:$B,'All Prices combined'!$D202,'RAB Prices Short'!$E:$E,'All Prices combined'!$G202),IF($B202="RAB Long",SUMIFS('RAB Prices Long'!BT:BT,'RAB Prices Long'!$B:$B,'All Prices combined'!$D202,'RAB Prices Long'!$E:$E,'All Prices combined'!$G202)))),2)</f>
        <v>0</v>
      </c>
      <c r="BR202" s="2">
        <f>ROUND(IF($B202="Annuity",SUMIFS('Annuity Prices'!BU:BU,'Annuity Prices'!$B:$B,$D202,'Annuity Prices'!$E:$E,$G202),IF($B202="RAB Short",SUMIFS('RAB Prices Short'!BU:BU,'RAB Prices Short'!$B:$B,'All Prices combined'!$D202,'RAB Prices Short'!$E:$E,'All Prices combined'!$G202),IF($B202="RAB Long",SUMIFS('RAB Prices Long'!BU:BU,'RAB Prices Long'!$B:$B,'All Prices combined'!$D202,'RAB Prices Long'!$E:$E,'All Prices combined'!$G202)))),2)</f>
        <v>0</v>
      </c>
      <c r="BS202" s="2">
        <f>ROUND(IF($B202="Annuity",SUMIFS('Annuity Prices'!BV:BV,'Annuity Prices'!$B:$B,$D202,'Annuity Prices'!$E:$E,$G202),IF($B202="RAB Short",SUMIFS('RAB Prices Short'!BV:BV,'RAB Prices Short'!$B:$B,'All Prices combined'!$D202,'RAB Prices Short'!$E:$E,'All Prices combined'!$G202),IF($B202="RAB Long",SUMIFS('RAB Prices Long'!BV:BV,'RAB Prices Long'!$B:$B,'All Prices combined'!$D202,'RAB Prices Long'!$E:$E,'All Prices combined'!$G202)))),2)</f>
        <v>0</v>
      </c>
      <c r="BT202" s="2">
        <f>ROUND(IF($B202="Annuity",SUMIFS('Annuity Prices'!BW:BW,'Annuity Prices'!$B:$B,$D202,'Annuity Prices'!$E:$E,$G202),IF($B202="RAB Short",SUMIFS('RAB Prices Short'!BW:BW,'RAB Prices Short'!$B:$B,'All Prices combined'!$D202,'RAB Prices Short'!$E:$E,'All Prices combined'!$G202),IF($B202="RAB Long",SUMIFS('RAB Prices Long'!BW:BW,'RAB Prices Long'!$B:$B,'All Prices combined'!$D202,'RAB Prices Long'!$E:$E,'All Prices combined'!$G202)))),2)</f>
        <v>0</v>
      </c>
      <c r="BU202" s="2">
        <f>ROUND(IF($B202="Annuity",SUMIFS('Annuity Prices'!BX:BX,'Annuity Prices'!$B:$B,$D202,'Annuity Prices'!$E:$E,$G202),IF($B202="RAB Short",SUMIFS('RAB Prices Short'!BX:BX,'RAB Prices Short'!$B:$B,'All Prices combined'!$D202,'RAB Prices Short'!$E:$E,'All Prices combined'!$G202),IF($B202="RAB Long",SUMIFS('RAB Prices Long'!BX:BX,'RAB Prices Long'!$B:$B,'All Prices combined'!$D202,'RAB Prices Long'!$E:$E,'All Prices combined'!$G202)))),2)</f>
        <v>0</v>
      </c>
    </row>
    <row r="203" spans="2:73" x14ac:dyDescent="0.25">
      <c r="B203" t="s">
        <v>44</v>
      </c>
      <c r="C203">
        <v>2</v>
      </c>
      <c r="D203" t="s">
        <v>132</v>
      </c>
      <c r="E203" t="s">
        <v>131</v>
      </c>
      <c r="F203">
        <v>2</v>
      </c>
      <c r="G203" t="s">
        <v>38</v>
      </c>
      <c r="H203" t="s">
        <v>128</v>
      </c>
      <c r="I203" s="2">
        <f>ROUND(IF($B203="Annuity",SUMIFS('Annuity Prices'!L:L,'Annuity Prices'!$B:$B,$D203,'Annuity Prices'!$E:$E,$G203),IF($B203="RAB Short",SUMIFS('RAB Prices Short'!L:L,'RAB Prices Short'!$B:$B,'All Prices combined'!$D203,'RAB Prices Short'!$E:$E,'All Prices combined'!$G203),IF($B203="RAB Long",SUMIFS('RAB Prices Long'!L:L,'RAB Prices Long'!$B:$B,'All Prices combined'!$D203,'RAB Prices Long'!$E:$E,'All Prices combined'!$G203)))),2)</f>
        <v>0</v>
      </c>
      <c r="J203" s="2">
        <f>ROUND(IF($B203="Annuity",SUMIFS('Annuity Prices'!M:M,'Annuity Prices'!$B:$B,$D203,'Annuity Prices'!$E:$E,$G203),IF($B203="RAB Short",SUMIFS('RAB Prices Short'!M:M,'RAB Prices Short'!$B:$B,'All Prices combined'!$D203,'RAB Prices Short'!$E:$E,'All Prices combined'!$G203),IF($B203="RAB Long",SUMIFS('RAB Prices Long'!M:M,'RAB Prices Long'!$B:$B,'All Prices combined'!$D203,'RAB Prices Long'!$E:$E,'All Prices combined'!$G203)))),2)</f>
        <v>0</v>
      </c>
      <c r="K203" s="2">
        <f>ROUND(IF($B203="Annuity",SUMIFS('Annuity Prices'!N:N,'Annuity Prices'!$B:$B,$D203,'Annuity Prices'!$E:$E,$G203),IF($B203="RAB Short",SUMIFS('RAB Prices Short'!N:N,'RAB Prices Short'!$B:$B,'All Prices combined'!$D203,'RAB Prices Short'!$E:$E,'All Prices combined'!$G203),IF($B203="RAB Long",SUMIFS('RAB Prices Long'!N:N,'RAB Prices Long'!$B:$B,'All Prices combined'!$D203,'RAB Prices Long'!$E:$E,'All Prices combined'!$G203)))),2)</f>
        <v>10.1</v>
      </c>
      <c r="L203" s="2">
        <f>ROUND(IF($B203="Annuity",SUMIFS('Annuity Prices'!O:O,'Annuity Prices'!$B:$B,$D203,'Annuity Prices'!$E:$E,$G203),IF($B203="RAB Short",SUMIFS('RAB Prices Short'!O:O,'RAB Prices Short'!$B:$B,'All Prices combined'!$D203,'RAB Prices Short'!$E:$E,'All Prices combined'!$G203),IF($B203="RAB Long",SUMIFS('RAB Prices Long'!O:O,'RAB Prices Long'!$B:$B,'All Prices combined'!$D203,'RAB Prices Long'!$E:$E,'All Prices combined'!$G203)))),2)</f>
        <v>10.39</v>
      </c>
      <c r="M203" s="2">
        <f>ROUND(IF($B203="Annuity",SUMIFS('Annuity Prices'!P:P,'Annuity Prices'!$B:$B,$D203,'Annuity Prices'!$E:$E,$G203),IF($B203="RAB Short",SUMIFS('RAB Prices Short'!P:P,'RAB Prices Short'!$B:$B,'All Prices combined'!$D203,'RAB Prices Short'!$E:$E,'All Prices combined'!$G203),IF($B203="RAB Long",SUMIFS('RAB Prices Long'!P:P,'RAB Prices Long'!$B:$B,'All Prices combined'!$D203,'RAB Prices Long'!$E:$E,'All Prices combined'!$G203)))),2)</f>
        <v>10.62</v>
      </c>
      <c r="N203" s="2">
        <f>ROUND(IF($B203="Annuity",SUMIFS('Annuity Prices'!Q:Q,'Annuity Prices'!$B:$B,$D203,'Annuity Prices'!$E:$E,$G203),IF($B203="RAB Short",SUMIFS('RAB Prices Short'!Q:Q,'RAB Prices Short'!$B:$B,'All Prices combined'!$D203,'RAB Prices Short'!$E:$E,'All Prices combined'!$G203),IF($B203="RAB Long",SUMIFS('RAB Prices Long'!Q:Q,'RAB Prices Long'!$B:$B,'All Prices combined'!$D203,'RAB Prices Long'!$E:$E,'All Prices combined'!$G203)))),2)</f>
        <v>10.88</v>
      </c>
      <c r="O203" s="2">
        <f>ROUND(IF($B203="Annuity",SUMIFS('Annuity Prices'!R:R,'Annuity Prices'!$B:$B,$D203,'Annuity Prices'!$E:$E,$G203),IF($B203="RAB Short",SUMIFS('RAB Prices Short'!R:R,'RAB Prices Short'!$B:$B,'All Prices combined'!$D203,'RAB Prices Short'!$E:$E,'All Prices combined'!$G203),IF($B203="RAB Long",SUMIFS('RAB Prices Long'!R:R,'RAB Prices Long'!$B:$B,'All Prices combined'!$D203,'RAB Prices Long'!$E:$E,'All Prices combined'!$G203)))),2)</f>
        <v>11.15</v>
      </c>
      <c r="P203" s="2">
        <f>ROUND(IF($B203="Annuity",SUMIFS('Annuity Prices'!S:S,'Annuity Prices'!$B:$B,$D203,'Annuity Prices'!$E:$E,$G203),IF($B203="RAB Short",SUMIFS('RAB Prices Short'!S:S,'RAB Prices Short'!$B:$B,'All Prices combined'!$D203,'RAB Prices Short'!$E:$E,'All Prices combined'!$G203),IF($B203="RAB Long",SUMIFS('RAB Prices Long'!S:S,'RAB Prices Long'!$B:$B,'All Prices combined'!$D203,'RAB Prices Long'!$E:$E,'All Prices combined'!$G203)))),2)</f>
        <v>11.43</v>
      </c>
      <c r="Q203" s="2">
        <f>ROUND(IF($B203="Annuity",SUMIFS('Annuity Prices'!T:T,'Annuity Prices'!$B:$B,$D203,'Annuity Prices'!$E:$E,$G203),IF($B203="RAB Short",SUMIFS('RAB Prices Short'!T:T,'RAB Prices Short'!$B:$B,'All Prices combined'!$D203,'RAB Prices Short'!$E:$E,'All Prices combined'!$G203),IF($B203="RAB Long",SUMIFS('RAB Prices Long'!T:T,'RAB Prices Long'!$B:$B,'All Prices combined'!$D203,'RAB Prices Long'!$E:$E,'All Prices combined'!$G203)))),2)</f>
        <v>11.67</v>
      </c>
      <c r="R203" s="2">
        <f>ROUND(IF($B203="Annuity",SUMIFS('Annuity Prices'!U:U,'Annuity Prices'!$B:$B,$D203,'Annuity Prices'!$E:$E,$G203),IF($B203="RAB Short",SUMIFS('RAB Prices Short'!U:U,'RAB Prices Short'!$B:$B,'All Prices combined'!$D203,'RAB Prices Short'!$E:$E,'All Prices combined'!$G203),IF($B203="RAB Long",SUMIFS('RAB Prices Long'!U:U,'RAB Prices Long'!$B:$B,'All Prices combined'!$D203,'RAB Prices Long'!$E:$E,'All Prices combined'!$G203)))),2)</f>
        <v>11.96</v>
      </c>
      <c r="S203" s="2">
        <f>ROUND(IF($B203="Annuity",SUMIFS('Annuity Prices'!V:V,'Annuity Prices'!$B:$B,$D203,'Annuity Prices'!$E:$E,$G203),IF($B203="RAB Short",SUMIFS('RAB Prices Short'!V:V,'RAB Prices Short'!$B:$B,'All Prices combined'!$D203,'RAB Prices Short'!$E:$E,'All Prices combined'!$G203),IF($B203="RAB Long",SUMIFS('RAB Prices Long'!V:V,'RAB Prices Long'!$B:$B,'All Prices combined'!$D203,'RAB Prices Long'!$E:$E,'All Prices combined'!$G203)))),2)</f>
        <v>12.26</v>
      </c>
      <c r="T203" s="2">
        <f>ROUND(IF($B203="Annuity",SUMIFS('Annuity Prices'!W:W,'Annuity Prices'!$B:$B,$D203,'Annuity Prices'!$E:$E,$G203),IF($B203="RAB Short",SUMIFS('RAB Prices Short'!W:W,'RAB Prices Short'!$B:$B,'All Prices combined'!$D203,'RAB Prices Short'!$E:$E,'All Prices combined'!$G203),IF($B203="RAB Long",SUMIFS('RAB Prices Long'!W:W,'RAB Prices Long'!$B:$B,'All Prices combined'!$D203,'RAB Prices Long'!$E:$E,'All Prices combined'!$G203)))),2)</f>
        <v>12.56</v>
      </c>
      <c r="U203" s="2">
        <f>ROUND(IF($B203="Annuity",SUMIFS('Annuity Prices'!X:X,'Annuity Prices'!$B:$B,$D203,'Annuity Prices'!$E:$E,$G203),IF($B203="RAB Short",SUMIFS('RAB Prices Short'!X:X,'RAB Prices Short'!$B:$B,'All Prices combined'!$D203,'RAB Prices Short'!$E:$E,'All Prices combined'!$G203),IF($B203="RAB Long",SUMIFS('RAB Prices Long'!X:X,'RAB Prices Long'!$B:$B,'All Prices combined'!$D203,'RAB Prices Long'!$E:$E,'All Prices combined'!$G203)))),2)</f>
        <v>12.82</v>
      </c>
      <c r="V203" s="2">
        <f>ROUND(IF($B203="Annuity",SUMIFS('Annuity Prices'!Y:Y,'Annuity Prices'!$B:$B,$D203,'Annuity Prices'!$E:$E,$G203),IF($B203="RAB Short",SUMIFS('RAB Prices Short'!Y:Y,'RAB Prices Short'!$B:$B,'All Prices combined'!$D203,'RAB Prices Short'!$E:$E,'All Prices combined'!$G203),IF($B203="RAB Long",SUMIFS('RAB Prices Long'!Y:Y,'RAB Prices Long'!$B:$B,'All Prices combined'!$D203,'RAB Prices Long'!$E:$E,'All Prices combined'!$G203)))),2)</f>
        <v>13.14</v>
      </c>
      <c r="W203" s="2">
        <f>ROUND(IF($B203="Annuity",SUMIFS('Annuity Prices'!Z:Z,'Annuity Prices'!$B:$B,$D203,'Annuity Prices'!$E:$E,$G203),IF($B203="RAB Short",SUMIFS('RAB Prices Short'!Z:Z,'RAB Prices Short'!$B:$B,'All Prices combined'!$D203,'RAB Prices Short'!$E:$E,'All Prices combined'!$G203),IF($B203="RAB Long",SUMIFS('RAB Prices Long'!Z:Z,'RAB Prices Long'!$B:$B,'All Prices combined'!$D203,'RAB Prices Long'!$E:$E,'All Prices combined'!$G203)))),2)</f>
        <v>13.47</v>
      </c>
      <c r="X203" s="2">
        <f>ROUND(IF($B203="Annuity",SUMIFS('Annuity Prices'!AA:AA,'Annuity Prices'!$B:$B,$D203,'Annuity Prices'!$E:$E,$G203),IF($B203="RAB Short",SUMIFS('RAB Prices Short'!AA:AA,'RAB Prices Short'!$B:$B,'All Prices combined'!$D203,'RAB Prices Short'!$E:$E,'All Prices combined'!$G203),IF($B203="RAB Long",SUMIFS('RAB Prices Long'!AA:AA,'RAB Prices Long'!$B:$B,'All Prices combined'!$D203,'RAB Prices Long'!$E:$E,'All Prices combined'!$G203)))),2)</f>
        <v>13.81</v>
      </c>
      <c r="Y203" s="2">
        <f>ROUND(IF($B203="Annuity",SUMIFS('Annuity Prices'!AB:AB,'Annuity Prices'!$B:$B,$D203,'Annuity Prices'!$E:$E,$G203),IF($B203="RAB Short",SUMIFS('RAB Prices Short'!AB:AB,'RAB Prices Short'!$B:$B,'All Prices combined'!$D203,'RAB Prices Short'!$E:$E,'All Prices combined'!$G203),IF($B203="RAB Long",SUMIFS('RAB Prices Long'!AB:AB,'RAB Prices Long'!$B:$B,'All Prices combined'!$D203,'RAB Prices Long'!$E:$E,'All Prices combined'!$G203)))),2)</f>
        <v>14.09</v>
      </c>
      <c r="Z203" s="2">
        <f>ROUND(IF($B203="Annuity",SUMIFS('Annuity Prices'!AC:AC,'Annuity Prices'!$B:$B,$D203,'Annuity Prices'!$E:$E,$G203),IF($B203="RAB Short",SUMIFS('RAB Prices Short'!AC:AC,'RAB Prices Short'!$B:$B,'All Prices combined'!$D203,'RAB Prices Short'!$E:$E,'All Prices combined'!$G203),IF($B203="RAB Long",SUMIFS('RAB Prices Long'!AC:AC,'RAB Prices Long'!$B:$B,'All Prices combined'!$D203,'RAB Prices Long'!$E:$E,'All Prices combined'!$G203)))),2)</f>
        <v>14.44</v>
      </c>
      <c r="AA203" s="2">
        <f>ROUND(IF($B203="Annuity",SUMIFS('Annuity Prices'!AD:AD,'Annuity Prices'!$B:$B,$D203,'Annuity Prices'!$E:$E,$G203),IF($B203="RAB Short",SUMIFS('RAB Prices Short'!AD:AD,'RAB Prices Short'!$B:$B,'All Prices combined'!$D203,'RAB Prices Short'!$E:$E,'All Prices combined'!$G203),IF($B203="RAB Long",SUMIFS('RAB Prices Long'!AD:AD,'RAB Prices Long'!$B:$B,'All Prices combined'!$D203,'RAB Prices Long'!$E:$E,'All Prices combined'!$G203)))),2)</f>
        <v>14.8</v>
      </c>
      <c r="AB203" s="2">
        <f>ROUND(IF($B203="Annuity",SUMIFS('Annuity Prices'!AE:AE,'Annuity Prices'!$B:$B,$D203,'Annuity Prices'!$E:$E,$G203),IF($B203="RAB Short",SUMIFS('RAB Prices Short'!AE:AE,'RAB Prices Short'!$B:$B,'All Prices combined'!$D203,'RAB Prices Short'!$E:$E,'All Prices combined'!$G203),IF($B203="RAB Long",SUMIFS('RAB Prices Long'!AE:AE,'RAB Prices Long'!$B:$B,'All Prices combined'!$D203,'RAB Prices Long'!$E:$E,'All Prices combined'!$G203)))),2)</f>
        <v>15.17</v>
      </c>
      <c r="AC203" s="2">
        <f>ROUND(IF($B203="Annuity",SUMIFS('Annuity Prices'!AF:AF,'Annuity Prices'!$B:$B,$D203,'Annuity Prices'!$E:$E,$G203),IF($B203="RAB Short",SUMIFS('RAB Prices Short'!AF:AF,'RAB Prices Short'!$B:$B,'All Prices combined'!$D203,'RAB Prices Short'!$E:$E,'All Prices combined'!$G203),IF($B203="RAB Long",SUMIFS('RAB Prices Long'!AF:AF,'RAB Prices Long'!$B:$B,'All Prices combined'!$D203,'RAB Prices Long'!$E:$E,'All Prices combined'!$G203)))),2)</f>
        <v>15.48</v>
      </c>
      <c r="AD203" s="2">
        <f>ROUND(IF($B203="Annuity",SUMIFS('Annuity Prices'!AG:AG,'Annuity Prices'!$B:$B,$D203,'Annuity Prices'!$E:$E,$G203),IF($B203="RAB Short",SUMIFS('RAB Prices Short'!AG:AG,'RAB Prices Short'!$B:$B,'All Prices combined'!$D203,'RAB Prices Short'!$E:$E,'All Prices combined'!$G203),IF($B203="RAB Long",SUMIFS('RAB Prices Long'!AG:AG,'RAB Prices Long'!$B:$B,'All Prices combined'!$D203,'RAB Prices Long'!$E:$E,'All Prices combined'!$G203)))),2)</f>
        <v>15.87</v>
      </c>
      <c r="AE203" s="2">
        <f>ROUND(IF($B203="Annuity",SUMIFS('Annuity Prices'!AH:AH,'Annuity Prices'!$B:$B,$D203,'Annuity Prices'!$E:$E,$G203),IF($B203="RAB Short",SUMIFS('RAB Prices Short'!AH:AH,'RAB Prices Short'!$B:$B,'All Prices combined'!$D203,'RAB Prices Short'!$E:$E,'All Prices combined'!$G203),IF($B203="RAB Long",SUMIFS('RAB Prices Long'!AH:AH,'RAB Prices Long'!$B:$B,'All Prices combined'!$D203,'RAB Prices Long'!$E:$E,'All Prices combined'!$G203)))),2)</f>
        <v>16.27</v>
      </c>
      <c r="AF203" s="2">
        <f>ROUND(IF($B203="Annuity",SUMIFS('Annuity Prices'!AI:AI,'Annuity Prices'!$B:$B,$D203,'Annuity Prices'!$E:$E,$G203),IF($B203="RAB Short",SUMIFS('RAB Prices Short'!AI:AI,'RAB Prices Short'!$B:$B,'All Prices combined'!$D203,'RAB Prices Short'!$E:$E,'All Prices combined'!$G203),IF($B203="RAB Long",SUMIFS('RAB Prices Long'!AI:AI,'RAB Prices Long'!$B:$B,'All Prices combined'!$D203,'RAB Prices Long'!$E:$E,'All Prices combined'!$G203)))),2)</f>
        <v>16.670000000000002</v>
      </c>
      <c r="AG203" s="2">
        <f>ROUND(IF($B203="Annuity",SUMIFS('Annuity Prices'!AJ:AJ,'Annuity Prices'!$B:$B,$D203,'Annuity Prices'!$E:$E,$G203),IF($B203="RAB Short",SUMIFS('RAB Prices Short'!AJ:AJ,'RAB Prices Short'!$B:$B,'All Prices combined'!$D203,'RAB Prices Short'!$E:$E,'All Prices combined'!$G203),IF($B203="RAB Long",SUMIFS('RAB Prices Long'!AJ:AJ,'RAB Prices Long'!$B:$B,'All Prices combined'!$D203,'RAB Prices Long'!$E:$E,'All Prices combined'!$G203)))),2)</f>
        <v>17.010000000000002</v>
      </c>
      <c r="AH203" s="2">
        <f>ROUND(IF($B203="Annuity",SUMIFS('Annuity Prices'!AK:AK,'Annuity Prices'!$B:$B,$D203,'Annuity Prices'!$E:$E,$G203),IF($B203="RAB Short",SUMIFS('RAB Prices Short'!AK:AK,'RAB Prices Short'!$B:$B,'All Prices combined'!$D203,'RAB Prices Short'!$E:$E,'All Prices combined'!$G203),IF($B203="RAB Long",SUMIFS('RAB Prices Long'!AK:AK,'RAB Prices Long'!$B:$B,'All Prices combined'!$D203,'RAB Prices Long'!$E:$E,'All Prices combined'!$G203)))),2)</f>
        <v>17.440000000000001</v>
      </c>
      <c r="AI203" s="2">
        <f>ROUND(IF($B203="Annuity",SUMIFS('Annuity Prices'!AL:AL,'Annuity Prices'!$B:$B,$D203,'Annuity Prices'!$E:$E,$G203),IF($B203="RAB Short",SUMIFS('RAB Prices Short'!AL:AL,'RAB Prices Short'!$B:$B,'All Prices combined'!$D203,'RAB Prices Short'!$E:$E,'All Prices combined'!$G203),IF($B203="RAB Long",SUMIFS('RAB Prices Long'!AL:AL,'RAB Prices Long'!$B:$B,'All Prices combined'!$D203,'RAB Prices Long'!$E:$E,'All Prices combined'!$G203)))),2)</f>
        <v>17.88</v>
      </c>
      <c r="AJ203" s="2">
        <f>ROUND(IF($B203="Annuity",SUMIFS('Annuity Prices'!AM:AM,'Annuity Prices'!$B:$B,$D203,'Annuity Prices'!$E:$E,$G203),IF($B203="RAB Short",SUMIFS('RAB Prices Short'!AM:AM,'RAB Prices Short'!$B:$B,'All Prices combined'!$D203,'RAB Prices Short'!$E:$E,'All Prices combined'!$G203),IF($B203="RAB Long",SUMIFS('RAB Prices Long'!AM:AM,'RAB Prices Long'!$B:$B,'All Prices combined'!$D203,'RAB Prices Long'!$E:$E,'All Prices combined'!$G203)))),2)</f>
        <v>18.32</v>
      </c>
      <c r="AK203" s="2">
        <f>ROUND(IF($B203="Annuity",SUMIFS('Annuity Prices'!AN:AN,'Annuity Prices'!$B:$B,$D203,'Annuity Prices'!$E:$E,$G203),IF($B203="RAB Short",SUMIFS('RAB Prices Short'!AN:AN,'RAB Prices Short'!$B:$B,'All Prices combined'!$D203,'RAB Prices Short'!$E:$E,'All Prices combined'!$G203),IF($B203="RAB Long",SUMIFS('RAB Prices Long'!AN:AN,'RAB Prices Long'!$B:$B,'All Prices combined'!$D203,'RAB Prices Long'!$E:$E,'All Prices combined'!$G203)))),2)</f>
        <v>18.7</v>
      </c>
      <c r="AL203" s="2">
        <f>ROUND(IF($B203="Annuity",SUMIFS('Annuity Prices'!AO:AO,'Annuity Prices'!$B:$B,$D203,'Annuity Prices'!$E:$E,$G203),IF($B203="RAB Short",SUMIFS('RAB Prices Short'!AO:AO,'RAB Prices Short'!$B:$B,'All Prices combined'!$D203,'RAB Prices Short'!$E:$E,'All Prices combined'!$G203),IF($B203="RAB Long",SUMIFS('RAB Prices Long'!AO:AO,'RAB Prices Long'!$B:$B,'All Prices combined'!$D203,'RAB Prices Long'!$E:$E,'All Prices combined'!$G203)))),2)</f>
        <v>19.16</v>
      </c>
      <c r="AM203" s="2">
        <f>ROUND(IF($B203="Annuity",SUMIFS('Annuity Prices'!AP:AP,'Annuity Prices'!$B:$B,$D203,'Annuity Prices'!$E:$E,$G203),IF($B203="RAB Short",SUMIFS('RAB Prices Short'!AP:AP,'RAB Prices Short'!$B:$B,'All Prices combined'!$D203,'RAB Prices Short'!$E:$E,'All Prices combined'!$G203),IF($B203="RAB Long",SUMIFS('RAB Prices Long'!AP:AP,'RAB Prices Long'!$B:$B,'All Prices combined'!$D203,'RAB Prices Long'!$E:$E,'All Prices combined'!$G203)))),2)</f>
        <v>19.64</v>
      </c>
      <c r="AN203" s="2">
        <f>ROUND(IF($B203="Annuity",SUMIFS('Annuity Prices'!AQ:AQ,'Annuity Prices'!$B:$B,$D203,'Annuity Prices'!$E:$E,$G203),IF($B203="RAB Short",SUMIFS('RAB Prices Short'!AQ:AQ,'RAB Prices Short'!$B:$B,'All Prices combined'!$D203,'RAB Prices Short'!$E:$E,'All Prices combined'!$G203),IF($B203="RAB Long",SUMIFS('RAB Prices Long'!AQ:AQ,'RAB Prices Long'!$B:$B,'All Prices combined'!$D203,'RAB Prices Long'!$E:$E,'All Prices combined'!$G203)))),2)</f>
        <v>20.13</v>
      </c>
      <c r="AO203" s="2">
        <f>ROUND(IF($B203="Annuity",SUMIFS('Annuity Prices'!AR:AR,'Annuity Prices'!$B:$B,$D203,'Annuity Prices'!$E:$E,$G203),IF($B203="RAB Short",SUMIFS('RAB Prices Short'!AR:AR,'RAB Prices Short'!$B:$B,'All Prices combined'!$D203,'RAB Prices Short'!$E:$E,'All Prices combined'!$G203),IF($B203="RAB Long",SUMIFS('RAB Prices Long'!AR:AR,'RAB Prices Long'!$B:$B,'All Prices combined'!$D203,'RAB Prices Long'!$E:$E,'All Prices combined'!$G203)))),2)</f>
        <v>0</v>
      </c>
      <c r="AP203" s="2">
        <f>ROUND(IF($B203="Annuity",SUMIFS('Annuity Prices'!AS:AS,'Annuity Prices'!$B:$B,$D203,'Annuity Prices'!$E:$E,$G203),IF($B203="RAB Short",SUMIFS('RAB Prices Short'!AS:AS,'RAB Prices Short'!$B:$B,'All Prices combined'!$D203,'RAB Prices Short'!$E:$E,'All Prices combined'!$G203),IF($B203="RAB Long",SUMIFS('RAB Prices Long'!AS:AS,'RAB Prices Long'!$B:$B,'All Prices combined'!$D203,'RAB Prices Long'!$E:$E,'All Prices combined'!$G203)))),2)</f>
        <v>0</v>
      </c>
      <c r="AQ203" s="2">
        <f>ROUND(IF($B203="Annuity",SUMIFS('Annuity Prices'!AT:AT,'Annuity Prices'!$B:$B,$D203,'Annuity Prices'!$E:$E,$G203),IF($B203="RAB Short",SUMIFS('RAB Prices Short'!AT:AT,'RAB Prices Short'!$B:$B,'All Prices combined'!$D203,'RAB Prices Short'!$E:$E,'All Prices combined'!$G203),IF($B203="RAB Long",SUMIFS('RAB Prices Long'!AT:AT,'RAB Prices Long'!$B:$B,'All Prices combined'!$D203,'RAB Prices Long'!$E:$E,'All Prices combined'!$G203)))),2)</f>
        <v>9.86</v>
      </c>
      <c r="AR203" s="2">
        <f>ROUND(IF($B203="Annuity",SUMIFS('Annuity Prices'!AU:AU,'Annuity Prices'!$B:$B,$D203,'Annuity Prices'!$E:$E,$G203),IF($B203="RAB Short",SUMIFS('RAB Prices Short'!AU:AU,'RAB Prices Short'!$B:$B,'All Prices combined'!$D203,'RAB Prices Short'!$E:$E,'All Prices combined'!$G203),IF($B203="RAB Long",SUMIFS('RAB Prices Long'!AU:AU,'RAB Prices Long'!$B:$B,'All Prices combined'!$D203,'RAB Prices Long'!$E:$E,'All Prices combined'!$G203)))),2)</f>
        <v>10.1</v>
      </c>
      <c r="AS203" s="2">
        <f>ROUND(IF($B203="Annuity",SUMIFS('Annuity Prices'!AV:AV,'Annuity Prices'!$B:$B,$D203,'Annuity Prices'!$E:$E,$G203),IF($B203="RAB Short",SUMIFS('RAB Prices Short'!AV:AV,'RAB Prices Short'!$B:$B,'All Prices combined'!$D203,'RAB Prices Short'!$E:$E,'All Prices combined'!$G203),IF($B203="RAB Long",SUMIFS('RAB Prices Long'!AV:AV,'RAB Prices Long'!$B:$B,'All Prices combined'!$D203,'RAB Prices Long'!$E:$E,'All Prices combined'!$G203)))),2)</f>
        <v>10.39</v>
      </c>
      <c r="AT203" s="2">
        <f>ROUND(IF($B203="Annuity",SUMIFS('Annuity Prices'!AW:AW,'Annuity Prices'!$B:$B,$D203,'Annuity Prices'!$E:$E,$G203),IF($B203="RAB Short",SUMIFS('RAB Prices Short'!AW:AW,'RAB Prices Short'!$B:$B,'All Prices combined'!$D203,'RAB Prices Short'!$E:$E,'All Prices combined'!$G203),IF($B203="RAB Long",SUMIFS('RAB Prices Long'!AW:AW,'RAB Prices Long'!$B:$B,'All Prices combined'!$D203,'RAB Prices Long'!$E:$E,'All Prices combined'!$G203)))),2)</f>
        <v>10.62</v>
      </c>
      <c r="AU203" s="2">
        <f>ROUND(IF($B203="Annuity",SUMIFS('Annuity Prices'!AX:AX,'Annuity Prices'!$B:$B,$D203,'Annuity Prices'!$E:$E,$G203),IF($B203="RAB Short",SUMIFS('RAB Prices Short'!AX:AX,'RAB Prices Short'!$B:$B,'All Prices combined'!$D203,'RAB Prices Short'!$E:$E,'All Prices combined'!$G203),IF($B203="RAB Long",SUMIFS('RAB Prices Long'!AX:AX,'RAB Prices Long'!$B:$B,'All Prices combined'!$D203,'RAB Prices Long'!$E:$E,'All Prices combined'!$G203)))),2)</f>
        <v>10.88</v>
      </c>
      <c r="AV203" s="2">
        <f>ROUND(IF($B203="Annuity",SUMIFS('Annuity Prices'!AY:AY,'Annuity Prices'!$B:$B,$D203,'Annuity Prices'!$E:$E,$G203),IF($B203="RAB Short",SUMIFS('RAB Prices Short'!AY:AY,'RAB Prices Short'!$B:$B,'All Prices combined'!$D203,'RAB Prices Short'!$E:$E,'All Prices combined'!$G203),IF($B203="RAB Long",SUMIFS('RAB Prices Long'!AY:AY,'RAB Prices Long'!$B:$B,'All Prices combined'!$D203,'RAB Prices Long'!$E:$E,'All Prices combined'!$G203)))),2)</f>
        <v>11.15</v>
      </c>
      <c r="AW203" s="2">
        <f>ROUND(IF($B203="Annuity",SUMIFS('Annuity Prices'!AZ:AZ,'Annuity Prices'!$B:$B,$D203,'Annuity Prices'!$E:$E,$G203),IF($B203="RAB Short",SUMIFS('RAB Prices Short'!AZ:AZ,'RAB Prices Short'!$B:$B,'All Prices combined'!$D203,'RAB Prices Short'!$E:$E,'All Prices combined'!$G203),IF($B203="RAB Long",SUMIFS('RAB Prices Long'!AZ:AZ,'RAB Prices Long'!$B:$B,'All Prices combined'!$D203,'RAB Prices Long'!$E:$E,'All Prices combined'!$G203)))),2)</f>
        <v>11.43</v>
      </c>
      <c r="AX203" s="2">
        <f>ROUND(IF($B203="Annuity",SUMIFS('Annuity Prices'!BA:BA,'Annuity Prices'!$B:$B,$D203,'Annuity Prices'!$E:$E,$G203),IF($B203="RAB Short",SUMIFS('RAB Prices Short'!BA:BA,'RAB Prices Short'!$B:$B,'All Prices combined'!$D203,'RAB Prices Short'!$E:$E,'All Prices combined'!$G203),IF($B203="RAB Long",SUMIFS('RAB Prices Long'!BA:BA,'RAB Prices Long'!$B:$B,'All Prices combined'!$D203,'RAB Prices Long'!$E:$E,'All Prices combined'!$G203)))),2)</f>
        <v>11.67</v>
      </c>
      <c r="AY203" s="2">
        <f>ROUND(IF($B203="Annuity",SUMIFS('Annuity Prices'!BB:BB,'Annuity Prices'!$B:$B,$D203,'Annuity Prices'!$E:$E,$G203),IF($B203="RAB Short",SUMIFS('RAB Prices Short'!BB:BB,'RAB Prices Short'!$B:$B,'All Prices combined'!$D203,'RAB Prices Short'!$E:$E,'All Prices combined'!$G203),IF($B203="RAB Long",SUMIFS('RAB Prices Long'!BB:BB,'RAB Prices Long'!$B:$B,'All Prices combined'!$D203,'RAB Prices Long'!$E:$E,'All Prices combined'!$G203)))),2)</f>
        <v>11.96</v>
      </c>
      <c r="AZ203" s="2">
        <f>ROUND(IF($B203="Annuity",SUMIFS('Annuity Prices'!BC:BC,'Annuity Prices'!$B:$B,$D203,'Annuity Prices'!$E:$E,$G203),IF($B203="RAB Short",SUMIFS('RAB Prices Short'!BC:BC,'RAB Prices Short'!$B:$B,'All Prices combined'!$D203,'RAB Prices Short'!$E:$E,'All Prices combined'!$G203),IF($B203="RAB Long",SUMIFS('RAB Prices Long'!BC:BC,'RAB Prices Long'!$B:$B,'All Prices combined'!$D203,'RAB Prices Long'!$E:$E,'All Prices combined'!$G203)))),2)</f>
        <v>12.26</v>
      </c>
      <c r="BA203" s="2">
        <f>ROUND(IF($B203="Annuity",SUMIFS('Annuity Prices'!BD:BD,'Annuity Prices'!$B:$B,$D203,'Annuity Prices'!$E:$E,$G203),IF($B203="RAB Short",SUMIFS('RAB Prices Short'!BD:BD,'RAB Prices Short'!$B:$B,'All Prices combined'!$D203,'RAB Prices Short'!$E:$E,'All Prices combined'!$G203),IF($B203="RAB Long",SUMIFS('RAB Prices Long'!BD:BD,'RAB Prices Long'!$B:$B,'All Prices combined'!$D203,'RAB Prices Long'!$E:$E,'All Prices combined'!$G203)))),2)</f>
        <v>12.56</v>
      </c>
      <c r="BB203" s="2">
        <f>ROUND(IF($B203="Annuity",SUMIFS('Annuity Prices'!BE:BE,'Annuity Prices'!$B:$B,$D203,'Annuity Prices'!$E:$E,$G203),IF($B203="RAB Short",SUMIFS('RAB Prices Short'!BE:BE,'RAB Prices Short'!$B:$B,'All Prices combined'!$D203,'RAB Prices Short'!$E:$E,'All Prices combined'!$G203),IF($B203="RAB Long",SUMIFS('RAB Prices Long'!BE:BE,'RAB Prices Long'!$B:$B,'All Prices combined'!$D203,'RAB Prices Long'!$E:$E,'All Prices combined'!$G203)))),2)</f>
        <v>12.82</v>
      </c>
      <c r="BC203" s="2">
        <f>ROUND(IF($B203="Annuity",SUMIFS('Annuity Prices'!BF:BF,'Annuity Prices'!$B:$B,$D203,'Annuity Prices'!$E:$E,$G203),IF($B203="RAB Short",SUMIFS('RAB Prices Short'!BF:BF,'RAB Prices Short'!$B:$B,'All Prices combined'!$D203,'RAB Prices Short'!$E:$E,'All Prices combined'!$G203),IF($B203="RAB Long",SUMIFS('RAB Prices Long'!BF:BF,'RAB Prices Long'!$B:$B,'All Prices combined'!$D203,'RAB Prices Long'!$E:$E,'All Prices combined'!$G203)))),2)</f>
        <v>13.14</v>
      </c>
      <c r="BD203" s="2">
        <f>ROUND(IF($B203="Annuity",SUMIFS('Annuity Prices'!BG:BG,'Annuity Prices'!$B:$B,$D203,'Annuity Prices'!$E:$E,$G203),IF($B203="RAB Short",SUMIFS('RAB Prices Short'!BG:BG,'RAB Prices Short'!$B:$B,'All Prices combined'!$D203,'RAB Prices Short'!$E:$E,'All Prices combined'!$G203),IF($B203="RAB Long",SUMIFS('RAB Prices Long'!BG:BG,'RAB Prices Long'!$B:$B,'All Prices combined'!$D203,'RAB Prices Long'!$E:$E,'All Prices combined'!$G203)))),2)</f>
        <v>13.47</v>
      </c>
      <c r="BE203" s="2">
        <f>ROUND(IF($B203="Annuity",SUMIFS('Annuity Prices'!BH:BH,'Annuity Prices'!$B:$B,$D203,'Annuity Prices'!$E:$E,$G203),IF($B203="RAB Short",SUMIFS('RAB Prices Short'!BH:BH,'RAB Prices Short'!$B:$B,'All Prices combined'!$D203,'RAB Prices Short'!$E:$E,'All Prices combined'!$G203),IF($B203="RAB Long",SUMIFS('RAB Prices Long'!BH:BH,'RAB Prices Long'!$B:$B,'All Prices combined'!$D203,'RAB Prices Long'!$E:$E,'All Prices combined'!$G203)))),2)</f>
        <v>13.81</v>
      </c>
      <c r="BF203" s="2">
        <f>ROUND(IF($B203="Annuity",SUMIFS('Annuity Prices'!BI:BI,'Annuity Prices'!$B:$B,$D203,'Annuity Prices'!$E:$E,$G203),IF($B203="RAB Short",SUMIFS('RAB Prices Short'!BI:BI,'RAB Prices Short'!$B:$B,'All Prices combined'!$D203,'RAB Prices Short'!$E:$E,'All Prices combined'!$G203),IF($B203="RAB Long",SUMIFS('RAB Prices Long'!BI:BI,'RAB Prices Long'!$B:$B,'All Prices combined'!$D203,'RAB Prices Long'!$E:$E,'All Prices combined'!$G203)))),2)</f>
        <v>14.09</v>
      </c>
      <c r="BG203" s="2">
        <f>ROUND(IF($B203="Annuity",SUMIFS('Annuity Prices'!BJ:BJ,'Annuity Prices'!$B:$B,$D203,'Annuity Prices'!$E:$E,$G203),IF($B203="RAB Short",SUMIFS('RAB Prices Short'!BJ:BJ,'RAB Prices Short'!$B:$B,'All Prices combined'!$D203,'RAB Prices Short'!$E:$E,'All Prices combined'!$G203),IF($B203="RAB Long",SUMIFS('RAB Prices Long'!BJ:BJ,'RAB Prices Long'!$B:$B,'All Prices combined'!$D203,'RAB Prices Long'!$E:$E,'All Prices combined'!$G203)))),2)</f>
        <v>14.44</v>
      </c>
      <c r="BH203" s="2">
        <f>ROUND(IF($B203="Annuity",SUMIFS('Annuity Prices'!BK:BK,'Annuity Prices'!$B:$B,$D203,'Annuity Prices'!$E:$E,$G203),IF($B203="RAB Short",SUMIFS('RAB Prices Short'!BK:BK,'RAB Prices Short'!$B:$B,'All Prices combined'!$D203,'RAB Prices Short'!$E:$E,'All Prices combined'!$G203),IF($B203="RAB Long",SUMIFS('RAB Prices Long'!BK:BK,'RAB Prices Long'!$B:$B,'All Prices combined'!$D203,'RAB Prices Long'!$E:$E,'All Prices combined'!$G203)))),2)</f>
        <v>14.8</v>
      </c>
      <c r="BI203" s="2">
        <f>ROUND(IF($B203="Annuity",SUMIFS('Annuity Prices'!BL:BL,'Annuity Prices'!$B:$B,$D203,'Annuity Prices'!$E:$E,$G203),IF($B203="RAB Short",SUMIFS('RAB Prices Short'!BL:BL,'RAB Prices Short'!$B:$B,'All Prices combined'!$D203,'RAB Prices Short'!$E:$E,'All Prices combined'!$G203),IF($B203="RAB Long",SUMIFS('RAB Prices Long'!BL:BL,'RAB Prices Long'!$B:$B,'All Prices combined'!$D203,'RAB Prices Long'!$E:$E,'All Prices combined'!$G203)))),2)</f>
        <v>15.17</v>
      </c>
      <c r="BJ203" s="2">
        <f>ROUND(IF($B203="Annuity",SUMIFS('Annuity Prices'!BM:BM,'Annuity Prices'!$B:$B,$D203,'Annuity Prices'!$E:$E,$G203),IF($B203="RAB Short",SUMIFS('RAB Prices Short'!BM:BM,'RAB Prices Short'!$B:$B,'All Prices combined'!$D203,'RAB Prices Short'!$E:$E,'All Prices combined'!$G203),IF($B203="RAB Long",SUMIFS('RAB Prices Long'!BM:BM,'RAB Prices Long'!$B:$B,'All Prices combined'!$D203,'RAB Prices Long'!$E:$E,'All Prices combined'!$G203)))),2)</f>
        <v>15.48</v>
      </c>
      <c r="BK203" s="2">
        <f>ROUND(IF($B203="Annuity",SUMIFS('Annuity Prices'!BN:BN,'Annuity Prices'!$B:$B,$D203,'Annuity Prices'!$E:$E,$G203),IF($B203="RAB Short",SUMIFS('RAB Prices Short'!BN:BN,'RAB Prices Short'!$B:$B,'All Prices combined'!$D203,'RAB Prices Short'!$E:$E,'All Prices combined'!$G203),IF($B203="RAB Long",SUMIFS('RAB Prices Long'!BN:BN,'RAB Prices Long'!$B:$B,'All Prices combined'!$D203,'RAB Prices Long'!$E:$E,'All Prices combined'!$G203)))),2)</f>
        <v>15.87</v>
      </c>
      <c r="BL203" s="2">
        <f>ROUND(IF($B203="Annuity",SUMIFS('Annuity Prices'!BO:BO,'Annuity Prices'!$B:$B,$D203,'Annuity Prices'!$E:$E,$G203),IF($B203="RAB Short",SUMIFS('RAB Prices Short'!BO:BO,'RAB Prices Short'!$B:$B,'All Prices combined'!$D203,'RAB Prices Short'!$E:$E,'All Prices combined'!$G203),IF($B203="RAB Long",SUMIFS('RAB Prices Long'!BO:BO,'RAB Prices Long'!$B:$B,'All Prices combined'!$D203,'RAB Prices Long'!$E:$E,'All Prices combined'!$G203)))),2)</f>
        <v>16.27</v>
      </c>
      <c r="BM203" s="2">
        <f>ROUND(IF($B203="Annuity",SUMIFS('Annuity Prices'!BP:BP,'Annuity Prices'!$B:$B,$D203,'Annuity Prices'!$E:$E,$G203),IF($B203="RAB Short",SUMIFS('RAB Prices Short'!BP:BP,'RAB Prices Short'!$B:$B,'All Prices combined'!$D203,'RAB Prices Short'!$E:$E,'All Prices combined'!$G203),IF($B203="RAB Long",SUMIFS('RAB Prices Long'!BP:BP,'RAB Prices Long'!$B:$B,'All Prices combined'!$D203,'RAB Prices Long'!$E:$E,'All Prices combined'!$G203)))),2)</f>
        <v>16.670000000000002</v>
      </c>
      <c r="BN203" s="2">
        <f>ROUND(IF($B203="Annuity",SUMIFS('Annuity Prices'!BQ:BQ,'Annuity Prices'!$B:$B,$D203,'Annuity Prices'!$E:$E,$G203),IF($B203="RAB Short",SUMIFS('RAB Prices Short'!BQ:BQ,'RAB Prices Short'!$B:$B,'All Prices combined'!$D203,'RAB Prices Short'!$E:$E,'All Prices combined'!$G203),IF($B203="RAB Long",SUMIFS('RAB Prices Long'!BQ:BQ,'RAB Prices Long'!$B:$B,'All Prices combined'!$D203,'RAB Prices Long'!$E:$E,'All Prices combined'!$G203)))),2)</f>
        <v>17.010000000000002</v>
      </c>
      <c r="BO203" s="2">
        <f>ROUND(IF($B203="Annuity",SUMIFS('Annuity Prices'!BR:BR,'Annuity Prices'!$B:$B,$D203,'Annuity Prices'!$E:$E,$G203),IF($B203="RAB Short",SUMIFS('RAB Prices Short'!BR:BR,'RAB Prices Short'!$B:$B,'All Prices combined'!$D203,'RAB Prices Short'!$E:$E,'All Prices combined'!$G203),IF($B203="RAB Long",SUMIFS('RAB Prices Long'!BR:BR,'RAB Prices Long'!$B:$B,'All Prices combined'!$D203,'RAB Prices Long'!$E:$E,'All Prices combined'!$G203)))),2)</f>
        <v>17.440000000000001</v>
      </c>
      <c r="BP203" s="2">
        <f>ROUND(IF($B203="Annuity",SUMIFS('Annuity Prices'!BS:BS,'Annuity Prices'!$B:$B,$D203,'Annuity Prices'!$E:$E,$G203),IF($B203="RAB Short",SUMIFS('RAB Prices Short'!BS:BS,'RAB Prices Short'!$B:$B,'All Prices combined'!$D203,'RAB Prices Short'!$E:$E,'All Prices combined'!$G203),IF($B203="RAB Long",SUMIFS('RAB Prices Long'!BS:BS,'RAB Prices Long'!$B:$B,'All Prices combined'!$D203,'RAB Prices Long'!$E:$E,'All Prices combined'!$G203)))),2)</f>
        <v>17.88</v>
      </c>
      <c r="BQ203" s="2">
        <f>ROUND(IF($B203="Annuity",SUMIFS('Annuity Prices'!BT:BT,'Annuity Prices'!$B:$B,$D203,'Annuity Prices'!$E:$E,$G203),IF($B203="RAB Short",SUMIFS('RAB Prices Short'!BT:BT,'RAB Prices Short'!$B:$B,'All Prices combined'!$D203,'RAB Prices Short'!$E:$E,'All Prices combined'!$G203),IF($B203="RAB Long",SUMIFS('RAB Prices Long'!BT:BT,'RAB Prices Long'!$B:$B,'All Prices combined'!$D203,'RAB Prices Long'!$E:$E,'All Prices combined'!$G203)))),2)</f>
        <v>18.32</v>
      </c>
      <c r="BR203" s="2">
        <f>ROUND(IF($B203="Annuity",SUMIFS('Annuity Prices'!BU:BU,'Annuity Prices'!$B:$B,$D203,'Annuity Prices'!$E:$E,$G203),IF($B203="RAB Short",SUMIFS('RAB Prices Short'!BU:BU,'RAB Prices Short'!$B:$B,'All Prices combined'!$D203,'RAB Prices Short'!$E:$E,'All Prices combined'!$G203),IF($B203="RAB Long",SUMIFS('RAB Prices Long'!BU:BU,'RAB Prices Long'!$B:$B,'All Prices combined'!$D203,'RAB Prices Long'!$E:$E,'All Prices combined'!$G203)))),2)</f>
        <v>18.7</v>
      </c>
      <c r="BS203" s="2">
        <f>ROUND(IF($B203="Annuity",SUMIFS('Annuity Prices'!BV:BV,'Annuity Prices'!$B:$B,$D203,'Annuity Prices'!$E:$E,$G203),IF($B203="RAB Short",SUMIFS('RAB Prices Short'!BV:BV,'RAB Prices Short'!$B:$B,'All Prices combined'!$D203,'RAB Prices Short'!$E:$E,'All Prices combined'!$G203),IF($B203="RAB Long",SUMIFS('RAB Prices Long'!BV:BV,'RAB Prices Long'!$B:$B,'All Prices combined'!$D203,'RAB Prices Long'!$E:$E,'All Prices combined'!$G203)))),2)</f>
        <v>19.16</v>
      </c>
      <c r="BT203" s="2">
        <f>ROUND(IF($B203="Annuity",SUMIFS('Annuity Prices'!BW:BW,'Annuity Prices'!$B:$B,$D203,'Annuity Prices'!$E:$E,$G203),IF($B203="RAB Short",SUMIFS('RAB Prices Short'!BW:BW,'RAB Prices Short'!$B:$B,'All Prices combined'!$D203,'RAB Prices Short'!$E:$E,'All Prices combined'!$G203),IF($B203="RAB Long",SUMIFS('RAB Prices Long'!BW:BW,'RAB Prices Long'!$B:$B,'All Prices combined'!$D203,'RAB Prices Long'!$E:$E,'All Prices combined'!$G203)))),2)</f>
        <v>19.64</v>
      </c>
      <c r="BU203" s="2">
        <f>ROUND(IF($B203="Annuity",SUMIFS('Annuity Prices'!BX:BX,'Annuity Prices'!$B:$B,$D203,'Annuity Prices'!$E:$E,$G203),IF($B203="RAB Short",SUMIFS('RAB Prices Short'!BX:BX,'RAB Prices Short'!$B:$B,'All Prices combined'!$D203,'RAB Prices Short'!$E:$E,'All Prices combined'!$G203),IF($B203="RAB Long",SUMIFS('RAB Prices Long'!BX:BX,'RAB Prices Long'!$B:$B,'All Prices combined'!$D203,'RAB Prices Long'!$E:$E,'All Prices combined'!$G203)))),2)</f>
        <v>20.13</v>
      </c>
    </row>
    <row r="204" spans="2:73" x14ac:dyDescent="0.25">
      <c r="B204" t="s">
        <v>44</v>
      </c>
      <c r="C204">
        <v>2</v>
      </c>
      <c r="D204" t="s">
        <v>132</v>
      </c>
      <c r="E204" t="s">
        <v>131</v>
      </c>
      <c r="F204">
        <v>2</v>
      </c>
      <c r="G204" t="s">
        <v>40</v>
      </c>
      <c r="I204" s="2">
        <f>ROUND(IF($B204="Annuity",SUMIFS('Annuity Prices'!L:L,'Annuity Prices'!$B:$B,$D204,'Annuity Prices'!$E:$E,$G204),IF($B204="RAB Short",SUMIFS('RAB Prices Short'!L:L,'RAB Prices Short'!$B:$B,'All Prices combined'!$D204,'RAB Prices Short'!$E:$E,'All Prices combined'!$G204),IF($B204="RAB Long",SUMIFS('RAB Prices Long'!L:L,'RAB Prices Long'!$B:$B,'All Prices combined'!$D204,'RAB Prices Long'!$E:$E,'All Prices combined'!$G204)))),2)</f>
        <v>0</v>
      </c>
      <c r="J204" s="2">
        <f>ROUND(IF($B204="Annuity",SUMIFS('Annuity Prices'!M:M,'Annuity Prices'!$B:$B,$D204,'Annuity Prices'!$E:$E,$G204),IF($B204="RAB Short",SUMIFS('RAB Prices Short'!M:M,'RAB Prices Short'!$B:$B,'All Prices combined'!$D204,'RAB Prices Short'!$E:$E,'All Prices combined'!$G204),IF($B204="RAB Long",SUMIFS('RAB Prices Long'!M:M,'RAB Prices Long'!$B:$B,'All Prices combined'!$D204,'RAB Prices Long'!$E:$E,'All Prices combined'!$G204)))),2)</f>
        <v>0</v>
      </c>
      <c r="K204" s="2">
        <f>ROUND(IF($B204="Annuity",SUMIFS('Annuity Prices'!N:N,'Annuity Prices'!$B:$B,$D204,'Annuity Prices'!$E:$E,$G204),IF($B204="RAB Short",SUMIFS('RAB Prices Short'!N:N,'RAB Prices Short'!$B:$B,'All Prices combined'!$D204,'RAB Prices Short'!$E:$E,'All Prices combined'!$G204),IF($B204="RAB Long",SUMIFS('RAB Prices Long'!N:N,'RAB Prices Long'!$B:$B,'All Prices combined'!$D204,'RAB Prices Long'!$E:$E,'All Prices combined'!$G204)))),2)</f>
        <v>7.72</v>
      </c>
      <c r="L204" s="2">
        <f>ROUND(IF($B204="Annuity",SUMIFS('Annuity Prices'!O:O,'Annuity Prices'!$B:$B,$D204,'Annuity Prices'!$E:$E,$G204),IF($B204="RAB Short",SUMIFS('RAB Prices Short'!O:O,'RAB Prices Short'!$B:$B,'All Prices combined'!$D204,'RAB Prices Short'!$E:$E,'All Prices combined'!$G204),IF($B204="RAB Long",SUMIFS('RAB Prices Long'!O:O,'RAB Prices Long'!$B:$B,'All Prices combined'!$D204,'RAB Prices Long'!$E:$E,'All Prices combined'!$G204)))),2)</f>
        <v>7.94</v>
      </c>
      <c r="M204" s="2">
        <f>ROUND(IF($B204="Annuity",SUMIFS('Annuity Prices'!P:P,'Annuity Prices'!$B:$B,$D204,'Annuity Prices'!$E:$E,$G204),IF($B204="RAB Short",SUMIFS('RAB Prices Short'!P:P,'RAB Prices Short'!$B:$B,'All Prices combined'!$D204,'RAB Prices Short'!$E:$E,'All Prices combined'!$G204),IF($B204="RAB Long",SUMIFS('RAB Prices Long'!P:P,'RAB Prices Long'!$B:$B,'All Prices combined'!$D204,'RAB Prices Long'!$E:$E,'All Prices combined'!$G204)))),2)</f>
        <v>8.11</v>
      </c>
      <c r="N204" s="2">
        <f>ROUND(IF($B204="Annuity",SUMIFS('Annuity Prices'!Q:Q,'Annuity Prices'!$B:$B,$D204,'Annuity Prices'!$E:$E,$G204),IF($B204="RAB Short",SUMIFS('RAB Prices Short'!Q:Q,'RAB Prices Short'!$B:$B,'All Prices combined'!$D204,'RAB Prices Short'!$E:$E,'All Prices combined'!$G204),IF($B204="RAB Long",SUMIFS('RAB Prices Long'!Q:Q,'RAB Prices Long'!$B:$B,'All Prices combined'!$D204,'RAB Prices Long'!$E:$E,'All Prices combined'!$G204)))),2)</f>
        <v>8.31</v>
      </c>
      <c r="O204" s="2">
        <f>ROUND(IF($B204="Annuity",SUMIFS('Annuity Prices'!R:R,'Annuity Prices'!$B:$B,$D204,'Annuity Prices'!$E:$E,$G204),IF($B204="RAB Short",SUMIFS('RAB Prices Short'!R:R,'RAB Prices Short'!$B:$B,'All Prices combined'!$D204,'RAB Prices Short'!$E:$E,'All Prices combined'!$G204),IF($B204="RAB Long",SUMIFS('RAB Prices Long'!R:R,'RAB Prices Long'!$B:$B,'All Prices combined'!$D204,'RAB Prices Long'!$E:$E,'All Prices combined'!$G204)))),2)</f>
        <v>8.52</v>
      </c>
      <c r="P204" s="2">
        <f>ROUND(IF($B204="Annuity",SUMIFS('Annuity Prices'!S:S,'Annuity Prices'!$B:$B,$D204,'Annuity Prices'!$E:$E,$G204),IF($B204="RAB Short",SUMIFS('RAB Prices Short'!S:S,'RAB Prices Short'!$B:$B,'All Prices combined'!$D204,'RAB Prices Short'!$E:$E,'All Prices combined'!$G204),IF($B204="RAB Long",SUMIFS('RAB Prices Long'!S:S,'RAB Prices Long'!$B:$B,'All Prices combined'!$D204,'RAB Prices Long'!$E:$E,'All Prices combined'!$G204)))),2)</f>
        <v>8.73</v>
      </c>
      <c r="Q204" s="2">
        <f>ROUND(IF($B204="Annuity",SUMIFS('Annuity Prices'!T:T,'Annuity Prices'!$B:$B,$D204,'Annuity Prices'!$E:$E,$G204),IF($B204="RAB Short",SUMIFS('RAB Prices Short'!T:T,'RAB Prices Short'!$B:$B,'All Prices combined'!$D204,'RAB Prices Short'!$E:$E,'All Prices combined'!$G204),IF($B204="RAB Long",SUMIFS('RAB Prices Long'!T:T,'RAB Prices Long'!$B:$B,'All Prices combined'!$D204,'RAB Prices Long'!$E:$E,'All Prices combined'!$G204)))),2)</f>
        <v>8.91</v>
      </c>
      <c r="R204" s="2">
        <f>ROUND(IF($B204="Annuity",SUMIFS('Annuity Prices'!U:U,'Annuity Prices'!$B:$B,$D204,'Annuity Prices'!$E:$E,$G204),IF($B204="RAB Short",SUMIFS('RAB Prices Short'!U:U,'RAB Prices Short'!$B:$B,'All Prices combined'!$D204,'RAB Prices Short'!$E:$E,'All Prices combined'!$G204),IF($B204="RAB Long",SUMIFS('RAB Prices Long'!U:U,'RAB Prices Long'!$B:$B,'All Prices combined'!$D204,'RAB Prices Long'!$E:$E,'All Prices combined'!$G204)))),2)</f>
        <v>9.1300000000000008</v>
      </c>
      <c r="S204" s="2">
        <f>ROUND(IF($B204="Annuity",SUMIFS('Annuity Prices'!V:V,'Annuity Prices'!$B:$B,$D204,'Annuity Prices'!$E:$E,$G204),IF($B204="RAB Short",SUMIFS('RAB Prices Short'!V:V,'RAB Prices Short'!$B:$B,'All Prices combined'!$D204,'RAB Prices Short'!$E:$E,'All Prices combined'!$G204),IF($B204="RAB Long",SUMIFS('RAB Prices Long'!V:V,'RAB Prices Long'!$B:$B,'All Prices combined'!$D204,'RAB Prices Long'!$E:$E,'All Prices combined'!$G204)))),2)</f>
        <v>9.36</v>
      </c>
      <c r="T204" s="2">
        <f>ROUND(IF($B204="Annuity",SUMIFS('Annuity Prices'!W:W,'Annuity Prices'!$B:$B,$D204,'Annuity Prices'!$E:$E,$G204),IF($B204="RAB Short",SUMIFS('RAB Prices Short'!W:W,'RAB Prices Short'!$B:$B,'All Prices combined'!$D204,'RAB Prices Short'!$E:$E,'All Prices combined'!$G204),IF($B204="RAB Long",SUMIFS('RAB Prices Long'!W:W,'RAB Prices Long'!$B:$B,'All Prices combined'!$D204,'RAB Prices Long'!$E:$E,'All Prices combined'!$G204)))),2)</f>
        <v>9.59</v>
      </c>
      <c r="U204" s="2">
        <f>ROUND(IF($B204="Annuity",SUMIFS('Annuity Prices'!X:X,'Annuity Prices'!$B:$B,$D204,'Annuity Prices'!$E:$E,$G204),IF($B204="RAB Short",SUMIFS('RAB Prices Short'!X:X,'RAB Prices Short'!$B:$B,'All Prices combined'!$D204,'RAB Prices Short'!$E:$E,'All Prices combined'!$G204),IF($B204="RAB Long",SUMIFS('RAB Prices Long'!X:X,'RAB Prices Long'!$B:$B,'All Prices combined'!$D204,'RAB Prices Long'!$E:$E,'All Prices combined'!$G204)))),2)</f>
        <v>9.7799999999999994</v>
      </c>
      <c r="V204" s="2">
        <f>ROUND(IF($B204="Annuity",SUMIFS('Annuity Prices'!Y:Y,'Annuity Prices'!$B:$B,$D204,'Annuity Prices'!$E:$E,$G204),IF($B204="RAB Short",SUMIFS('RAB Prices Short'!Y:Y,'RAB Prices Short'!$B:$B,'All Prices combined'!$D204,'RAB Prices Short'!$E:$E,'All Prices combined'!$G204),IF($B204="RAB Long",SUMIFS('RAB Prices Long'!Y:Y,'RAB Prices Long'!$B:$B,'All Prices combined'!$D204,'RAB Prices Long'!$E:$E,'All Prices combined'!$G204)))),2)</f>
        <v>10.029999999999999</v>
      </c>
      <c r="W204" s="2">
        <f>ROUND(IF($B204="Annuity",SUMIFS('Annuity Prices'!Z:Z,'Annuity Prices'!$B:$B,$D204,'Annuity Prices'!$E:$E,$G204),IF($B204="RAB Short",SUMIFS('RAB Prices Short'!Z:Z,'RAB Prices Short'!$B:$B,'All Prices combined'!$D204,'RAB Prices Short'!$E:$E,'All Prices combined'!$G204),IF($B204="RAB Long",SUMIFS('RAB Prices Long'!Z:Z,'RAB Prices Long'!$B:$B,'All Prices combined'!$D204,'RAB Prices Long'!$E:$E,'All Prices combined'!$G204)))),2)</f>
        <v>10.28</v>
      </c>
      <c r="X204" s="2">
        <f>ROUND(IF($B204="Annuity",SUMIFS('Annuity Prices'!AA:AA,'Annuity Prices'!$B:$B,$D204,'Annuity Prices'!$E:$E,$G204),IF($B204="RAB Short",SUMIFS('RAB Prices Short'!AA:AA,'RAB Prices Short'!$B:$B,'All Prices combined'!$D204,'RAB Prices Short'!$E:$E,'All Prices combined'!$G204),IF($B204="RAB Long",SUMIFS('RAB Prices Long'!AA:AA,'RAB Prices Long'!$B:$B,'All Prices combined'!$D204,'RAB Prices Long'!$E:$E,'All Prices combined'!$G204)))),2)</f>
        <v>10.54</v>
      </c>
      <c r="Y204" s="2">
        <f>ROUND(IF($B204="Annuity",SUMIFS('Annuity Prices'!AB:AB,'Annuity Prices'!$B:$B,$D204,'Annuity Prices'!$E:$E,$G204),IF($B204="RAB Short",SUMIFS('RAB Prices Short'!AB:AB,'RAB Prices Short'!$B:$B,'All Prices combined'!$D204,'RAB Prices Short'!$E:$E,'All Prices combined'!$G204),IF($B204="RAB Long",SUMIFS('RAB Prices Long'!AB:AB,'RAB Prices Long'!$B:$B,'All Prices combined'!$D204,'RAB Prices Long'!$E:$E,'All Prices combined'!$G204)))),2)</f>
        <v>10.75</v>
      </c>
      <c r="Z204" s="2">
        <f>ROUND(IF($B204="Annuity",SUMIFS('Annuity Prices'!AC:AC,'Annuity Prices'!$B:$B,$D204,'Annuity Prices'!$E:$E,$G204),IF($B204="RAB Short",SUMIFS('RAB Prices Short'!AC:AC,'RAB Prices Short'!$B:$B,'All Prices combined'!$D204,'RAB Prices Short'!$E:$E,'All Prices combined'!$G204),IF($B204="RAB Long",SUMIFS('RAB Prices Long'!AC:AC,'RAB Prices Long'!$B:$B,'All Prices combined'!$D204,'RAB Prices Long'!$E:$E,'All Prices combined'!$G204)))),2)</f>
        <v>11.01</v>
      </c>
      <c r="AA204" s="2">
        <f>ROUND(IF($B204="Annuity",SUMIFS('Annuity Prices'!AD:AD,'Annuity Prices'!$B:$B,$D204,'Annuity Prices'!$E:$E,$G204),IF($B204="RAB Short",SUMIFS('RAB Prices Short'!AD:AD,'RAB Prices Short'!$B:$B,'All Prices combined'!$D204,'RAB Prices Short'!$E:$E,'All Prices combined'!$G204),IF($B204="RAB Long",SUMIFS('RAB Prices Long'!AD:AD,'RAB Prices Long'!$B:$B,'All Prices combined'!$D204,'RAB Prices Long'!$E:$E,'All Prices combined'!$G204)))),2)</f>
        <v>11.29</v>
      </c>
      <c r="AB204" s="2">
        <f>ROUND(IF($B204="Annuity",SUMIFS('Annuity Prices'!AE:AE,'Annuity Prices'!$B:$B,$D204,'Annuity Prices'!$E:$E,$G204),IF($B204="RAB Short",SUMIFS('RAB Prices Short'!AE:AE,'RAB Prices Short'!$B:$B,'All Prices combined'!$D204,'RAB Prices Short'!$E:$E,'All Prices combined'!$G204),IF($B204="RAB Long",SUMIFS('RAB Prices Long'!AE:AE,'RAB Prices Long'!$B:$B,'All Prices combined'!$D204,'RAB Prices Long'!$E:$E,'All Prices combined'!$G204)))),2)</f>
        <v>11.57</v>
      </c>
      <c r="AC204" s="2">
        <f>ROUND(IF($B204="Annuity",SUMIFS('Annuity Prices'!AF:AF,'Annuity Prices'!$B:$B,$D204,'Annuity Prices'!$E:$E,$G204),IF($B204="RAB Short",SUMIFS('RAB Prices Short'!AF:AF,'RAB Prices Short'!$B:$B,'All Prices combined'!$D204,'RAB Prices Short'!$E:$E,'All Prices combined'!$G204),IF($B204="RAB Long",SUMIFS('RAB Prices Long'!AF:AF,'RAB Prices Long'!$B:$B,'All Prices combined'!$D204,'RAB Prices Long'!$E:$E,'All Prices combined'!$G204)))),2)</f>
        <v>11.8</v>
      </c>
      <c r="AD204" s="2">
        <f>ROUND(IF($B204="Annuity",SUMIFS('Annuity Prices'!AG:AG,'Annuity Prices'!$B:$B,$D204,'Annuity Prices'!$E:$E,$G204),IF($B204="RAB Short",SUMIFS('RAB Prices Short'!AG:AG,'RAB Prices Short'!$B:$B,'All Prices combined'!$D204,'RAB Prices Short'!$E:$E,'All Prices combined'!$G204),IF($B204="RAB Long",SUMIFS('RAB Prices Long'!AG:AG,'RAB Prices Long'!$B:$B,'All Prices combined'!$D204,'RAB Prices Long'!$E:$E,'All Prices combined'!$G204)))),2)</f>
        <v>12.1</v>
      </c>
      <c r="AE204" s="2">
        <f>ROUND(IF($B204="Annuity",SUMIFS('Annuity Prices'!AH:AH,'Annuity Prices'!$B:$B,$D204,'Annuity Prices'!$E:$E,$G204),IF($B204="RAB Short",SUMIFS('RAB Prices Short'!AH:AH,'RAB Prices Short'!$B:$B,'All Prices combined'!$D204,'RAB Prices Short'!$E:$E,'All Prices combined'!$G204),IF($B204="RAB Long",SUMIFS('RAB Prices Long'!AH:AH,'RAB Prices Long'!$B:$B,'All Prices combined'!$D204,'RAB Prices Long'!$E:$E,'All Prices combined'!$G204)))),2)</f>
        <v>12.4</v>
      </c>
      <c r="AF204" s="2">
        <f>ROUND(IF($B204="Annuity",SUMIFS('Annuity Prices'!AI:AI,'Annuity Prices'!$B:$B,$D204,'Annuity Prices'!$E:$E,$G204),IF($B204="RAB Short",SUMIFS('RAB Prices Short'!AI:AI,'RAB Prices Short'!$B:$B,'All Prices combined'!$D204,'RAB Prices Short'!$E:$E,'All Prices combined'!$G204),IF($B204="RAB Long",SUMIFS('RAB Prices Long'!AI:AI,'RAB Prices Long'!$B:$B,'All Prices combined'!$D204,'RAB Prices Long'!$E:$E,'All Prices combined'!$G204)))),2)</f>
        <v>12.71</v>
      </c>
      <c r="AG204" s="2">
        <f>ROUND(IF($B204="Annuity",SUMIFS('Annuity Prices'!AJ:AJ,'Annuity Prices'!$B:$B,$D204,'Annuity Prices'!$E:$E,$G204),IF($B204="RAB Short",SUMIFS('RAB Prices Short'!AJ:AJ,'RAB Prices Short'!$B:$B,'All Prices combined'!$D204,'RAB Prices Short'!$E:$E,'All Prices combined'!$G204),IF($B204="RAB Long",SUMIFS('RAB Prices Long'!AJ:AJ,'RAB Prices Long'!$B:$B,'All Prices combined'!$D204,'RAB Prices Long'!$E:$E,'All Prices combined'!$G204)))),2)</f>
        <v>12.96</v>
      </c>
      <c r="AH204" s="2">
        <f>ROUND(IF($B204="Annuity",SUMIFS('Annuity Prices'!AK:AK,'Annuity Prices'!$B:$B,$D204,'Annuity Prices'!$E:$E,$G204),IF($B204="RAB Short",SUMIFS('RAB Prices Short'!AK:AK,'RAB Prices Short'!$B:$B,'All Prices combined'!$D204,'RAB Prices Short'!$E:$E,'All Prices combined'!$G204),IF($B204="RAB Long",SUMIFS('RAB Prices Long'!AK:AK,'RAB Prices Long'!$B:$B,'All Prices combined'!$D204,'RAB Prices Long'!$E:$E,'All Prices combined'!$G204)))),2)</f>
        <v>13.29</v>
      </c>
      <c r="AI204" s="2">
        <f>ROUND(IF($B204="Annuity",SUMIFS('Annuity Prices'!AL:AL,'Annuity Prices'!$B:$B,$D204,'Annuity Prices'!$E:$E,$G204),IF($B204="RAB Short",SUMIFS('RAB Prices Short'!AL:AL,'RAB Prices Short'!$B:$B,'All Prices combined'!$D204,'RAB Prices Short'!$E:$E,'All Prices combined'!$G204),IF($B204="RAB Long",SUMIFS('RAB Prices Long'!AL:AL,'RAB Prices Long'!$B:$B,'All Prices combined'!$D204,'RAB Prices Long'!$E:$E,'All Prices combined'!$G204)))),2)</f>
        <v>13.62</v>
      </c>
      <c r="AJ204" s="2">
        <f>ROUND(IF($B204="Annuity",SUMIFS('Annuity Prices'!AM:AM,'Annuity Prices'!$B:$B,$D204,'Annuity Prices'!$E:$E,$G204),IF($B204="RAB Short",SUMIFS('RAB Prices Short'!AM:AM,'RAB Prices Short'!$B:$B,'All Prices combined'!$D204,'RAB Prices Short'!$E:$E,'All Prices combined'!$G204),IF($B204="RAB Long",SUMIFS('RAB Prices Long'!AM:AM,'RAB Prices Long'!$B:$B,'All Prices combined'!$D204,'RAB Prices Long'!$E:$E,'All Prices combined'!$G204)))),2)</f>
        <v>13.96</v>
      </c>
      <c r="AK204" s="2">
        <f>ROUND(IF($B204="Annuity",SUMIFS('Annuity Prices'!AN:AN,'Annuity Prices'!$B:$B,$D204,'Annuity Prices'!$E:$E,$G204),IF($B204="RAB Short",SUMIFS('RAB Prices Short'!AN:AN,'RAB Prices Short'!$B:$B,'All Prices combined'!$D204,'RAB Prices Short'!$E:$E,'All Prices combined'!$G204),IF($B204="RAB Long",SUMIFS('RAB Prices Long'!AN:AN,'RAB Prices Long'!$B:$B,'All Prices combined'!$D204,'RAB Prices Long'!$E:$E,'All Prices combined'!$G204)))),2)</f>
        <v>14.24</v>
      </c>
      <c r="AL204" s="2">
        <f>ROUND(IF($B204="Annuity",SUMIFS('Annuity Prices'!AO:AO,'Annuity Prices'!$B:$B,$D204,'Annuity Prices'!$E:$E,$G204),IF($B204="RAB Short",SUMIFS('RAB Prices Short'!AO:AO,'RAB Prices Short'!$B:$B,'All Prices combined'!$D204,'RAB Prices Short'!$E:$E,'All Prices combined'!$G204),IF($B204="RAB Long",SUMIFS('RAB Prices Long'!AO:AO,'RAB Prices Long'!$B:$B,'All Prices combined'!$D204,'RAB Prices Long'!$E:$E,'All Prices combined'!$G204)))),2)</f>
        <v>14.6</v>
      </c>
      <c r="AM204" s="2">
        <f>ROUND(IF($B204="Annuity",SUMIFS('Annuity Prices'!AP:AP,'Annuity Prices'!$B:$B,$D204,'Annuity Prices'!$E:$E,$G204),IF($B204="RAB Short",SUMIFS('RAB Prices Short'!AP:AP,'RAB Prices Short'!$B:$B,'All Prices combined'!$D204,'RAB Prices Short'!$E:$E,'All Prices combined'!$G204),IF($B204="RAB Long",SUMIFS('RAB Prices Long'!AP:AP,'RAB Prices Long'!$B:$B,'All Prices combined'!$D204,'RAB Prices Long'!$E:$E,'All Prices combined'!$G204)))),2)</f>
        <v>14.96</v>
      </c>
      <c r="AN204" s="2">
        <f>ROUND(IF($B204="Annuity",SUMIFS('Annuity Prices'!AQ:AQ,'Annuity Prices'!$B:$B,$D204,'Annuity Prices'!$E:$E,$G204),IF($B204="RAB Short",SUMIFS('RAB Prices Short'!AQ:AQ,'RAB Prices Short'!$B:$B,'All Prices combined'!$D204,'RAB Prices Short'!$E:$E,'All Prices combined'!$G204),IF($B204="RAB Long",SUMIFS('RAB Prices Long'!AQ:AQ,'RAB Prices Long'!$B:$B,'All Prices combined'!$D204,'RAB Prices Long'!$E:$E,'All Prices combined'!$G204)))),2)</f>
        <v>15.34</v>
      </c>
      <c r="AO204" s="2">
        <f>ROUND(IF($B204="Annuity",SUMIFS('Annuity Prices'!AR:AR,'Annuity Prices'!$B:$B,$D204,'Annuity Prices'!$E:$E,$G204),IF($B204="RAB Short",SUMIFS('RAB Prices Short'!AR:AR,'RAB Prices Short'!$B:$B,'All Prices combined'!$D204,'RAB Prices Short'!$E:$E,'All Prices combined'!$G204),IF($B204="RAB Long",SUMIFS('RAB Prices Long'!AR:AR,'RAB Prices Long'!$B:$B,'All Prices combined'!$D204,'RAB Prices Long'!$E:$E,'All Prices combined'!$G204)))),2)</f>
        <v>0</v>
      </c>
      <c r="AP204" s="2">
        <f>ROUND(IF($B204="Annuity",SUMIFS('Annuity Prices'!AS:AS,'Annuity Prices'!$B:$B,$D204,'Annuity Prices'!$E:$E,$G204),IF($B204="RAB Short",SUMIFS('RAB Prices Short'!AS:AS,'RAB Prices Short'!$B:$B,'All Prices combined'!$D204,'RAB Prices Short'!$E:$E,'All Prices combined'!$G204),IF($B204="RAB Long",SUMIFS('RAB Prices Long'!AS:AS,'RAB Prices Long'!$B:$B,'All Prices combined'!$D204,'RAB Prices Long'!$E:$E,'All Prices combined'!$G204)))),2)</f>
        <v>0</v>
      </c>
      <c r="AQ204" s="2">
        <f>ROUND(IF($B204="Annuity",SUMIFS('Annuity Prices'!AT:AT,'Annuity Prices'!$B:$B,$D204,'Annuity Prices'!$E:$E,$G204),IF($B204="RAB Short",SUMIFS('RAB Prices Short'!AT:AT,'RAB Prices Short'!$B:$B,'All Prices combined'!$D204,'RAB Prices Short'!$E:$E,'All Prices combined'!$G204),IF($B204="RAB Long",SUMIFS('RAB Prices Long'!AT:AT,'RAB Prices Long'!$B:$B,'All Prices combined'!$D204,'RAB Prices Long'!$E:$E,'All Prices combined'!$G204)))),2)</f>
        <v>7.53</v>
      </c>
      <c r="AR204" s="2">
        <f>ROUND(IF($B204="Annuity",SUMIFS('Annuity Prices'!AU:AU,'Annuity Prices'!$B:$B,$D204,'Annuity Prices'!$E:$E,$G204),IF($B204="RAB Short",SUMIFS('RAB Prices Short'!AU:AU,'RAB Prices Short'!$B:$B,'All Prices combined'!$D204,'RAB Prices Short'!$E:$E,'All Prices combined'!$G204),IF($B204="RAB Long",SUMIFS('RAB Prices Long'!AU:AU,'RAB Prices Long'!$B:$B,'All Prices combined'!$D204,'RAB Prices Long'!$E:$E,'All Prices combined'!$G204)))),2)</f>
        <v>7.72</v>
      </c>
      <c r="AS204" s="2">
        <f>ROUND(IF($B204="Annuity",SUMIFS('Annuity Prices'!AV:AV,'Annuity Prices'!$B:$B,$D204,'Annuity Prices'!$E:$E,$G204),IF($B204="RAB Short",SUMIFS('RAB Prices Short'!AV:AV,'RAB Prices Short'!$B:$B,'All Prices combined'!$D204,'RAB Prices Short'!$E:$E,'All Prices combined'!$G204),IF($B204="RAB Long",SUMIFS('RAB Prices Long'!AV:AV,'RAB Prices Long'!$B:$B,'All Prices combined'!$D204,'RAB Prices Long'!$E:$E,'All Prices combined'!$G204)))),2)</f>
        <v>7.94</v>
      </c>
      <c r="AT204" s="2">
        <f>ROUND(IF($B204="Annuity",SUMIFS('Annuity Prices'!AW:AW,'Annuity Prices'!$B:$B,$D204,'Annuity Prices'!$E:$E,$G204),IF($B204="RAB Short",SUMIFS('RAB Prices Short'!AW:AW,'RAB Prices Short'!$B:$B,'All Prices combined'!$D204,'RAB Prices Short'!$E:$E,'All Prices combined'!$G204),IF($B204="RAB Long",SUMIFS('RAB Prices Long'!AW:AW,'RAB Prices Long'!$B:$B,'All Prices combined'!$D204,'RAB Prices Long'!$E:$E,'All Prices combined'!$G204)))),2)</f>
        <v>8.11</v>
      </c>
      <c r="AU204" s="2">
        <f>ROUND(IF($B204="Annuity",SUMIFS('Annuity Prices'!AX:AX,'Annuity Prices'!$B:$B,$D204,'Annuity Prices'!$E:$E,$G204),IF($B204="RAB Short",SUMIFS('RAB Prices Short'!AX:AX,'RAB Prices Short'!$B:$B,'All Prices combined'!$D204,'RAB Prices Short'!$E:$E,'All Prices combined'!$G204),IF($B204="RAB Long",SUMIFS('RAB Prices Long'!AX:AX,'RAB Prices Long'!$B:$B,'All Prices combined'!$D204,'RAB Prices Long'!$E:$E,'All Prices combined'!$G204)))),2)</f>
        <v>8.31</v>
      </c>
      <c r="AV204" s="2">
        <f>ROUND(IF($B204="Annuity",SUMIFS('Annuity Prices'!AY:AY,'Annuity Prices'!$B:$B,$D204,'Annuity Prices'!$E:$E,$G204),IF($B204="RAB Short",SUMIFS('RAB Prices Short'!AY:AY,'RAB Prices Short'!$B:$B,'All Prices combined'!$D204,'RAB Prices Short'!$E:$E,'All Prices combined'!$G204),IF($B204="RAB Long",SUMIFS('RAB Prices Long'!AY:AY,'RAB Prices Long'!$B:$B,'All Prices combined'!$D204,'RAB Prices Long'!$E:$E,'All Prices combined'!$G204)))),2)</f>
        <v>8.52</v>
      </c>
      <c r="AW204" s="2">
        <f>ROUND(IF($B204="Annuity",SUMIFS('Annuity Prices'!AZ:AZ,'Annuity Prices'!$B:$B,$D204,'Annuity Prices'!$E:$E,$G204),IF($B204="RAB Short",SUMIFS('RAB Prices Short'!AZ:AZ,'RAB Prices Short'!$B:$B,'All Prices combined'!$D204,'RAB Prices Short'!$E:$E,'All Prices combined'!$G204),IF($B204="RAB Long",SUMIFS('RAB Prices Long'!AZ:AZ,'RAB Prices Long'!$B:$B,'All Prices combined'!$D204,'RAB Prices Long'!$E:$E,'All Prices combined'!$G204)))),2)</f>
        <v>8.73</v>
      </c>
      <c r="AX204" s="2">
        <f>ROUND(IF($B204="Annuity",SUMIFS('Annuity Prices'!BA:BA,'Annuity Prices'!$B:$B,$D204,'Annuity Prices'!$E:$E,$G204),IF($B204="RAB Short",SUMIFS('RAB Prices Short'!BA:BA,'RAB Prices Short'!$B:$B,'All Prices combined'!$D204,'RAB Prices Short'!$E:$E,'All Prices combined'!$G204),IF($B204="RAB Long",SUMIFS('RAB Prices Long'!BA:BA,'RAB Prices Long'!$B:$B,'All Prices combined'!$D204,'RAB Prices Long'!$E:$E,'All Prices combined'!$G204)))),2)</f>
        <v>8.91</v>
      </c>
      <c r="AY204" s="2">
        <f>ROUND(IF($B204="Annuity",SUMIFS('Annuity Prices'!BB:BB,'Annuity Prices'!$B:$B,$D204,'Annuity Prices'!$E:$E,$G204),IF($B204="RAB Short",SUMIFS('RAB Prices Short'!BB:BB,'RAB Prices Short'!$B:$B,'All Prices combined'!$D204,'RAB Prices Short'!$E:$E,'All Prices combined'!$G204),IF($B204="RAB Long",SUMIFS('RAB Prices Long'!BB:BB,'RAB Prices Long'!$B:$B,'All Prices combined'!$D204,'RAB Prices Long'!$E:$E,'All Prices combined'!$G204)))),2)</f>
        <v>9.1300000000000008</v>
      </c>
      <c r="AZ204" s="2">
        <f>ROUND(IF($B204="Annuity",SUMIFS('Annuity Prices'!BC:BC,'Annuity Prices'!$B:$B,$D204,'Annuity Prices'!$E:$E,$G204),IF($B204="RAB Short",SUMIFS('RAB Prices Short'!BC:BC,'RAB Prices Short'!$B:$B,'All Prices combined'!$D204,'RAB Prices Short'!$E:$E,'All Prices combined'!$G204),IF($B204="RAB Long",SUMIFS('RAB Prices Long'!BC:BC,'RAB Prices Long'!$B:$B,'All Prices combined'!$D204,'RAB Prices Long'!$E:$E,'All Prices combined'!$G204)))),2)</f>
        <v>9.36</v>
      </c>
      <c r="BA204" s="2">
        <f>ROUND(IF($B204="Annuity",SUMIFS('Annuity Prices'!BD:BD,'Annuity Prices'!$B:$B,$D204,'Annuity Prices'!$E:$E,$G204),IF($B204="RAB Short",SUMIFS('RAB Prices Short'!BD:BD,'RAB Prices Short'!$B:$B,'All Prices combined'!$D204,'RAB Prices Short'!$E:$E,'All Prices combined'!$G204),IF($B204="RAB Long",SUMIFS('RAB Prices Long'!BD:BD,'RAB Prices Long'!$B:$B,'All Prices combined'!$D204,'RAB Prices Long'!$E:$E,'All Prices combined'!$G204)))),2)</f>
        <v>9.59</v>
      </c>
      <c r="BB204" s="2">
        <f>ROUND(IF($B204="Annuity",SUMIFS('Annuity Prices'!BE:BE,'Annuity Prices'!$B:$B,$D204,'Annuity Prices'!$E:$E,$G204),IF($B204="RAB Short",SUMIFS('RAB Prices Short'!BE:BE,'RAB Prices Short'!$B:$B,'All Prices combined'!$D204,'RAB Prices Short'!$E:$E,'All Prices combined'!$G204),IF($B204="RAB Long",SUMIFS('RAB Prices Long'!BE:BE,'RAB Prices Long'!$B:$B,'All Prices combined'!$D204,'RAB Prices Long'!$E:$E,'All Prices combined'!$G204)))),2)</f>
        <v>9.7799999999999994</v>
      </c>
      <c r="BC204" s="2">
        <f>ROUND(IF($B204="Annuity",SUMIFS('Annuity Prices'!BF:BF,'Annuity Prices'!$B:$B,$D204,'Annuity Prices'!$E:$E,$G204),IF($B204="RAB Short",SUMIFS('RAB Prices Short'!BF:BF,'RAB Prices Short'!$B:$B,'All Prices combined'!$D204,'RAB Prices Short'!$E:$E,'All Prices combined'!$G204),IF($B204="RAB Long",SUMIFS('RAB Prices Long'!BF:BF,'RAB Prices Long'!$B:$B,'All Prices combined'!$D204,'RAB Prices Long'!$E:$E,'All Prices combined'!$G204)))),2)</f>
        <v>10.029999999999999</v>
      </c>
      <c r="BD204" s="2">
        <f>ROUND(IF($B204="Annuity",SUMIFS('Annuity Prices'!BG:BG,'Annuity Prices'!$B:$B,$D204,'Annuity Prices'!$E:$E,$G204),IF($B204="RAB Short",SUMIFS('RAB Prices Short'!BG:BG,'RAB Prices Short'!$B:$B,'All Prices combined'!$D204,'RAB Prices Short'!$E:$E,'All Prices combined'!$G204),IF($B204="RAB Long",SUMIFS('RAB Prices Long'!BG:BG,'RAB Prices Long'!$B:$B,'All Prices combined'!$D204,'RAB Prices Long'!$E:$E,'All Prices combined'!$G204)))),2)</f>
        <v>10.28</v>
      </c>
      <c r="BE204" s="2">
        <f>ROUND(IF($B204="Annuity",SUMIFS('Annuity Prices'!BH:BH,'Annuity Prices'!$B:$B,$D204,'Annuity Prices'!$E:$E,$G204),IF($B204="RAB Short",SUMIFS('RAB Prices Short'!BH:BH,'RAB Prices Short'!$B:$B,'All Prices combined'!$D204,'RAB Prices Short'!$E:$E,'All Prices combined'!$G204),IF($B204="RAB Long",SUMIFS('RAB Prices Long'!BH:BH,'RAB Prices Long'!$B:$B,'All Prices combined'!$D204,'RAB Prices Long'!$E:$E,'All Prices combined'!$G204)))),2)</f>
        <v>10.54</v>
      </c>
      <c r="BF204" s="2">
        <f>ROUND(IF($B204="Annuity",SUMIFS('Annuity Prices'!BI:BI,'Annuity Prices'!$B:$B,$D204,'Annuity Prices'!$E:$E,$G204),IF($B204="RAB Short",SUMIFS('RAB Prices Short'!BI:BI,'RAB Prices Short'!$B:$B,'All Prices combined'!$D204,'RAB Prices Short'!$E:$E,'All Prices combined'!$G204),IF($B204="RAB Long",SUMIFS('RAB Prices Long'!BI:BI,'RAB Prices Long'!$B:$B,'All Prices combined'!$D204,'RAB Prices Long'!$E:$E,'All Prices combined'!$G204)))),2)</f>
        <v>10.75</v>
      </c>
      <c r="BG204" s="2">
        <f>ROUND(IF($B204="Annuity",SUMIFS('Annuity Prices'!BJ:BJ,'Annuity Prices'!$B:$B,$D204,'Annuity Prices'!$E:$E,$G204),IF($B204="RAB Short",SUMIFS('RAB Prices Short'!BJ:BJ,'RAB Prices Short'!$B:$B,'All Prices combined'!$D204,'RAB Prices Short'!$E:$E,'All Prices combined'!$G204),IF($B204="RAB Long",SUMIFS('RAB Prices Long'!BJ:BJ,'RAB Prices Long'!$B:$B,'All Prices combined'!$D204,'RAB Prices Long'!$E:$E,'All Prices combined'!$G204)))),2)</f>
        <v>11.01</v>
      </c>
      <c r="BH204" s="2">
        <f>ROUND(IF($B204="Annuity",SUMIFS('Annuity Prices'!BK:BK,'Annuity Prices'!$B:$B,$D204,'Annuity Prices'!$E:$E,$G204),IF($B204="RAB Short",SUMIFS('RAB Prices Short'!BK:BK,'RAB Prices Short'!$B:$B,'All Prices combined'!$D204,'RAB Prices Short'!$E:$E,'All Prices combined'!$G204),IF($B204="RAB Long",SUMIFS('RAB Prices Long'!BK:BK,'RAB Prices Long'!$B:$B,'All Prices combined'!$D204,'RAB Prices Long'!$E:$E,'All Prices combined'!$G204)))),2)</f>
        <v>11.29</v>
      </c>
      <c r="BI204" s="2">
        <f>ROUND(IF($B204="Annuity",SUMIFS('Annuity Prices'!BL:BL,'Annuity Prices'!$B:$B,$D204,'Annuity Prices'!$E:$E,$G204),IF($B204="RAB Short",SUMIFS('RAB Prices Short'!BL:BL,'RAB Prices Short'!$B:$B,'All Prices combined'!$D204,'RAB Prices Short'!$E:$E,'All Prices combined'!$G204),IF($B204="RAB Long",SUMIFS('RAB Prices Long'!BL:BL,'RAB Prices Long'!$B:$B,'All Prices combined'!$D204,'RAB Prices Long'!$E:$E,'All Prices combined'!$G204)))),2)</f>
        <v>11.57</v>
      </c>
      <c r="BJ204" s="2">
        <f>ROUND(IF($B204="Annuity",SUMIFS('Annuity Prices'!BM:BM,'Annuity Prices'!$B:$B,$D204,'Annuity Prices'!$E:$E,$G204),IF($B204="RAB Short",SUMIFS('RAB Prices Short'!BM:BM,'RAB Prices Short'!$B:$B,'All Prices combined'!$D204,'RAB Prices Short'!$E:$E,'All Prices combined'!$G204),IF($B204="RAB Long",SUMIFS('RAB Prices Long'!BM:BM,'RAB Prices Long'!$B:$B,'All Prices combined'!$D204,'RAB Prices Long'!$E:$E,'All Prices combined'!$G204)))),2)</f>
        <v>11.8</v>
      </c>
      <c r="BK204" s="2">
        <f>ROUND(IF($B204="Annuity",SUMIFS('Annuity Prices'!BN:BN,'Annuity Prices'!$B:$B,$D204,'Annuity Prices'!$E:$E,$G204),IF($B204="RAB Short",SUMIFS('RAB Prices Short'!BN:BN,'RAB Prices Short'!$B:$B,'All Prices combined'!$D204,'RAB Prices Short'!$E:$E,'All Prices combined'!$G204),IF($B204="RAB Long",SUMIFS('RAB Prices Long'!BN:BN,'RAB Prices Long'!$B:$B,'All Prices combined'!$D204,'RAB Prices Long'!$E:$E,'All Prices combined'!$G204)))),2)</f>
        <v>12.1</v>
      </c>
      <c r="BL204" s="2">
        <f>ROUND(IF($B204="Annuity",SUMIFS('Annuity Prices'!BO:BO,'Annuity Prices'!$B:$B,$D204,'Annuity Prices'!$E:$E,$G204),IF($B204="RAB Short",SUMIFS('RAB Prices Short'!BO:BO,'RAB Prices Short'!$B:$B,'All Prices combined'!$D204,'RAB Prices Short'!$E:$E,'All Prices combined'!$G204),IF($B204="RAB Long",SUMIFS('RAB Prices Long'!BO:BO,'RAB Prices Long'!$B:$B,'All Prices combined'!$D204,'RAB Prices Long'!$E:$E,'All Prices combined'!$G204)))),2)</f>
        <v>12.4</v>
      </c>
      <c r="BM204" s="2">
        <f>ROUND(IF($B204="Annuity",SUMIFS('Annuity Prices'!BP:BP,'Annuity Prices'!$B:$B,$D204,'Annuity Prices'!$E:$E,$G204),IF($B204="RAB Short",SUMIFS('RAB Prices Short'!BP:BP,'RAB Prices Short'!$B:$B,'All Prices combined'!$D204,'RAB Prices Short'!$E:$E,'All Prices combined'!$G204),IF($B204="RAB Long",SUMIFS('RAB Prices Long'!BP:BP,'RAB Prices Long'!$B:$B,'All Prices combined'!$D204,'RAB Prices Long'!$E:$E,'All Prices combined'!$G204)))),2)</f>
        <v>12.71</v>
      </c>
      <c r="BN204" s="2">
        <f>ROUND(IF($B204="Annuity",SUMIFS('Annuity Prices'!BQ:BQ,'Annuity Prices'!$B:$B,$D204,'Annuity Prices'!$E:$E,$G204),IF($B204="RAB Short",SUMIFS('RAB Prices Short'!BQ:BQ,'RAB Prices Short'!$B:$B,'All Prices combined'!$D204,'RAB Prices Short'!$E:$E,'All Prices combined'!$G204),IF($B204="RAB Long",SUMIFS('RAB Prices Long'!BQ:BQ,'RAB Prices Long'!$B:$B,'All Prices combined'!$D204,'RAB Prices Long'!$E:$E,'All Prices combined'!$G204)))),2)</f>
        <v>12.96</v>
      </c>
      <c r="BO204" s="2">
        <f>ROUND(IF($B204="Annuity",SUMIFS('Annuity Prices'!BR:BR,'Annuity Prices'!$B:$B,$D204,'Annuity Prices'!$E:$E,$G204),IF($B204="RAB Short",SUMIFS('RAB Prices Short'!BR:BR,'RAB Prices Short'!$B:$B,'All Prices combined'!$D204,'RAB Prices Short'!$E:$E,'All Prices combined'!$G204),IF($B204="RAB Long",SUMIFS('RAB Prices Long'!BR:BR,'RAB Prices Long'!$B:$B,'All Prices combined'!$D204,'RAB Prices Long'!$E:$E,'All Prices combined'!$G204)))),2)</f>
        <v>13.29</v>
      </c>
      <c r="BP204" s="2">
        <f>ROUND(IF($B204="Annuity",SUMIFS('Annuity Prices'!BS:BS,'Annuity Prices'!$B:$B,$D204,'Annuity Prices'!$E:$E,$G204),IF($B204="RAB Short",SUMIFS('RAB Prices Short'!BS:BS,'RAB Prices Short'!$B:$B,'All Prices combined'!$D204,'RAB Prices Short'!$E:$E,'All Prices combined'!$G204),IF($B204="RAB Long",SUMIFS('RAB Prices Long'!BS:BS,'RAB Prices Long'!$B:$B,'All Prices combined'!$D204,'RAB Prices Long'!$E:$E,'All Prices combined'!$G204)))),2)</f>
        <v>13.62</v>
      </c>
      <c r="BQ204" s="2">
        <f>ROUND(IF($B204="Annuity",SUMIFS('Annuity Prices'!BT:BT,'Annuity Prices'!$B:$B,$D204,'Annuity Prices'!$E:$E,$G204),IF($B204="RAB Short",SUMIFS('RAB Prices Short'!BT:BT,'RAB Prices Short'!$B:$B,'All Prices combined'!$D204,'RAB Prices Short'!$E:$E,'All Prices combined'!$G204),IF($B204="RAB Long",SUMIFS('RAB Prices Long'!BT:BT,'RAB Prices Long'!$B:$B,'All Prices combined'!$D204,'RAB Prices Long'!$E:$E,'All Prices combined'!$G204)))),2)</f>
        <v>13.96</v>
      </c>
      <c r="BR204" s="2">
        <f>ROUND(IF($B204="Annuity",SUMIFS('Annuity Prices'!BU:BU,'Annuity Prices'!$B:$B,$D204,'Annuity Prices'!$E:$E,$G204),IF($B204="RAB Short",SUMIFS('RAB Prices Short'!BU:BU,'RAB Prices Short'!$B:$B,'All Prices combined'!$D204,'RAB Prices Short'!$E:$E,'All Prices combined'!$G204),IF($B204="RAB Long",SUMIFS('RAB Prices Long'!BU:BU,'RAB Prices Long'!$B:$B,'All Prices combined'!$D204,'RAB Prices Long'!$E:$E,'All Prices combined'!$G204)))),2)</f>
        <v>14.24</v>
      </c>
      <c r="BS204" s="2">
        <f>ROUND(IF($B204="Annuity",SUMIFS('Annuity Prices'!BV:BV,'Annuity Prices'!$B:$B,$D204,'Annuity Prices'!$E:$E,$G204),IF($B204="RAB Short",SUMIFS('RAB Prices Short'!BV:BV,'RAB Prices Short'!$B:$B,'All Prices combined'!$D204,'RAB Prices Short'!$E:$E,'All Prices combined'!$G204),IF($B204="RAB Long",SUMIFS('RAB Prices Long'!BV:BV,'RAB Prices Long'!$B:$B,'All Prices combined'!$D204,'RAB Prices Long'!$E:$E,'All Prices combined'!$G204)))),2)</f>
        <v>14.6</v>
      </c>
      <c r="BT204" s="2">
        <f>ROUND(IF($B204="Annuity",SUMIFS('Annuity Prices'!BW:BW,'Annuity Prices'!$B:$B,$D204,'Annuity Prices'!$E:$E,$G204),IF($B204="RAB Short",SUMIFS('RAB Prices Short'!BW:BW,'RAB Prices Short'!$B:$B,'All Prices combined'!$D204,'RAB Prices Short'!$E:$E,'All Prices combined'!$G204),IF($B204="RAB Long",SUMIFS('RAB Prices Long'!BW:BW,'RAB Prices Long'!$B:$B,'All Prices combined'!$D204,'RAB Prices Long'!$E:$E,'All Prices combined'!$G204)))),2)</f>
        <v>14.96</v>
      </c>
      <c r="BU204" s="2">
        <f>ROUND(IF($B204="Annuity",SUMIFS('Annuity Prices'!BX:BX,'Annuity Prices'!$B:$B,$D204,'Annuity Prices'!$E:$E,$G204),IF($B204="RAB Short",SUMIFS('RAB Prices Short'!BX:BX,'RAB Prices Short'!$B:$B,'All Prices combined'!$D204,'RAB Prices Short'!$E:$E,'All Prices combined'!$G204),IF($B204="RAB Long",SUMIFS('RAB Prices Long'!BX:BX,'RAB Prices Long'!$B:$B,'All Prices combined'!$D204,'RAB Prices Long'!$E:$E,'All Prices combined'!$G204)))),2)</f>
        <v>15.34</v>
      </c>
    </row>
    <row r="205" spans="2:73" x14ac:dyDescent="0.25">
      <c r="B205" t="s">
        <v>44</v>
      </c>
      <c r="C205">
        <v>3</v>
      </c>
      <c r="E205" t="s">
        <v>133</v>
      </c>
      <c r="F205">
        <v>3</v>
      </c>
      <c r="G205" t="s">
        <v>134</v>
      </c>
      <c r="I205" s="2">
        <f>ROUND(IF($B205="Annuity",SUMIFS('Annuity Prices'!L:L,'Annuity Prices'!$B:$B,$D205,'Annuity Prices'!$E:$E,$G205),IF($B205="RAB Short",SUMIFS('RAB Prices Short'!L:L,'RAB Prices Short'!$B:$B,'All Prices combined'!$D205,'RAB Prices Short'!$E:$E,'All Prices combined'!$G205),IF($B205="RAB Long",SUMIFS('RAB Prices Long'!L:L,'RAB Prices Long'!$B:$B,'All Prices combined'!$D205,'RAB Prices Long'!$E:$E,'All Prices combined'!$G205)))),2)</f>
        <v>0</v>
      </c>
      <c r="J205" s="2">
        <f>ROUND(IF($B205="Annuity",SUMIFS('Annuity Prices'!M:M,'Annuity Prices'!$B:$B,$D205,'Annuity Prices'!$E:$E,$G205),IF($B205="RAB Short",SUMIFS('RAB Prices Short'!M:M,'RAB Prices Short'!$B:$B,'All Prices combined'!$D205,'RAB Prices Short'!$E:$E,'All Prices combined'!$G205),IF($B205="RAB Long",SUMIFS('RAB Prices Long'!M:M,'RAB Prices Long'!$B:$B,'All Prices combined'!$D205,'RAB Prices Long'!$E:$E,'All Prices combined'!$G205)))),2)</f>
        <v>0</v>
      </c>
      <c r="K205" s="2">
        <f>ROUND(IF($B205="Annuity",SUMIFS('Annuity Prices'!N:N,'Annuity Prices'!$B:$B,$D205,'Annuity Prices'!$E:$E,$G205),IF($B205="RAB Short",SUMIFS('RAB Prices Short'!N:N,'RAB Prices Short'!$B:$B,'All Prices combined'!$D205,'RAB Prices Short'!$E:$E,'All Prices combined'!$G205),IF($B205="RAB Long",SUMIFS('RAB Prices Long'!N:N,'RAB Prices Long'!$B:$B,'All Prices combined'!$D205,'RAB Prices Long'!$E:$E,'All Prices combined'!$G205)))),2)</f>
        <v>0</v>
      </c>
      <c r="L205" s="2">
        <f>ROUND(IF($B205="Annuity",SUMIFS('Annuity Prices'!O:O,'Annuity Prices'!$B:$B,$D205,'Annuity Prices'!$E:$E,$G205),IF($B205="RAB Short",SUMIFS('RAB Prices Short'!O:O,'RAB Prices Short'!$B:$B,'All Prices combined'!$D205,'RAB Prices Short'!$E:$E,'All Prices combined'!$G205),IF($B205="RAB Long",SUMIFS('RAB Prices Long'!O:O,'RAB Prices Long'!$B:$B,'All Prices combined'!$D205,'RAB Prices Long'!$E:$E,'All Prices combined'!$G205)))),2)</f>
        <v>0</v>
      </c>
      <c r="M205" s="2">
        <f>ROUND(IF($B205="Annuity",SUMIFS('Annuity Prices'!P:P,'Annuity Prices'!$B:$B,$D205,'Annuity Prices'!$E:$E,$G205),IF($B205="RAB Short",SUMIFS('RAB Prices Short'!P:P,'RAB Prices Short'!$B:$B,'All Prices combined'!$D205,'RAB Prices Short'!$E:$E,'All Prices combined'!$G205),IF($B205="RAB Long",SUMIFS('RAB Prices Long'!P:P,'RAB Prices Long'!$B:$B,'All Prices combined'!$D205,'RAB Prices Long'!$E:$E,'All Prices combined'!$G205)))),2)</f>
        <v>0</v>
      </c>
      <c r="N205" s="2">
        <f>ROUND(IF($B205="Annuity",SUMIFS('Annuity Prices'!Q:Q,'Annuity Prices'!$B:$B,$D205,'Annuity Prices'!$E:$E,$G205),IF($B205="RAB Short",SUMIFS('RAB Prices Short'!Q:Q,'RAB Prices Short'!$B:$B,'All Prices combined'!$D205,'RAB Prices Short'!$E:$E,'All Prices combined'!$G205),IF($B205="RAB Long",SUMIFS('RAB Prices Long'!Q:Q,'RAB Prices Long'!$B:$B,'All Prices combined'!$D205,'RAB Prices Long'!$E:$E,'All Prices combined'!$G205)))),2)</f>
        <v>0</v>
      </c>
      <c r="O205" s="2">
        <f>ROUND(IF($B205="Annuity",SUMIFS('Annuity Prices'!R:R,'Annuity Prices'!$B:$B,$D205,'Annuity Prices'!$E:$E,$G205),IF($B205="RAB Short",SUMIFS('RAB Prices Short'!R:R,'RAB Prices Short'!$B:$B,'All Prices combined'!$D205,'RAB Prices Short'!$E:$E,'All Prices combined'!$G205),IF($B205="RAB Long",SUMIFS('RAB Prices Long'!R:R,'RAB Prices Long'!$B:$B,'All Prices combined'!$D205,'RAB Prices Long'!$E:$E,'All Prices combined'!$G205)))),2)</f>
        <v>0</v>
      </c>
      <c r="P205" s="2">
        <f>ROUND(IF($B205="Annuity",SUMIFS('Annuity Prices'!S:S,'Annuity Prices'!$B:$B,$D205,'Annuity Prices'!$E:$E,$G205),IF($B205="RAB Short",SUMIFS('RAB Prices Short'!S:S,'RAB Prices Short'!$B:$B,'All Prices combined'!$D205,'RAB Prices Short'!$E:$E,'All Prices combined'!$G205),IF($B205="RAB Long",SUMIFS('RAB Prices Long'!S:S,'RAB Prices Long'!$B:$B,'All Prices combined'!$D205,'RAB Prices Long'!$E:$E,'All Prices combined'!$G205)))),2)</f>
        <v>0</v>
      </c>
      <c r="Q205" s="2">
        <f>ROUND(IF($B205="Annuity",SUMIFS('Annuity Prices'!T:T,'Annuity Prices'!$B:$B,$D205,'Annuity Prices'!$E:$E,$G205),IF($B205="RAB Short",SUMIFS('RAB Prices Short'!T:T,'RAB Prices Short'!$B:$B,'All Prices combined'!$D205,'RAB Prices Short'!$E:$E,'All Prices combined'!$G205),IF($B205="RAB Long",SUMIFS('RAB Prices Long'!T:T,'RAB Prices Long'!$B:$B,'All Prices combined'!$D205,'RAB Prices Long'!$E:$E,'All Prices combined'!$G205)))),2)</f>
        <v>0</v>
      </c>
      <c r="R205" s="2">
        <f>ROUND(IF($B205="Annuity",SUMIFS('Annuity Prices'!U:U,'Annuity Prices'!$B:$B,$D205,'Annuity Prices'!$E:$E,$G205),IF($B205="RAB Short",SUMIFS('RAB Prices Short'!U:U,'RAB Prices Short'!$B:$B,'All Prices combined'!$D205,'RAB Prices Short'!$E:$E,'All Prices combined'!$G205),IF($B205="RAB Long",SUMIFS('RAB Prices Long'!U:U,'RAB Prices Long'!$B:$B,'All Prices combined'!$D205,'RAB Prices Long'!$E:$E,'All Prices combined'!$G205)))),2)</f>
        <v>0</v>
      </c>
      <c r="S205" s="2">
        <f>ROUND(IF($B205="Annuity",SUMIFS('Annuity Prices'!V:V,'Annuity Prices'!$B:$B,$D205,'Annuity Prices'!$E:$E,$G205),IF($B205="RAB Short",SUMIFS('RAB Prices Short'!V:V,'RAB Prices Short'!$B:$B,'All Prices combined'!$D205,'RAB Prices Short'!$E:$E,'All Prices combined'!$G205),IF($B205="RAB Long",SUMIFS('RAB Prices Long'!V:V,'RAB Prices Long'!$B:$B,'All Prices combined'!$D205,'RAB Prices Long'!$E:$E,'All Prices combined'!$G205)))),2)</f>
        <v>0</v>
      </c>
      <c r="T205" s="2">
        <f>ROUND(IF($B205="Annuity",SUMIFS('Annuity Prices'!W:W,'Annuity Prices'!$B:$B,$D205,'Annuity Prices'!$E:$E,$G205),IF($B205="RAB Short",SUMIFS('RAB Prices Short'!W:W,'RAB Prices Short'!$B:$B,'All Prices combined'!$D205,'RAB Prices Short'!$E:$E,'All Prices combined'!$G205),IF($B205="RAB Long",SUMIFS('RAB Prices Long'!W:W,'RAB Prices Long'!$B:$B,'All Prices combined'!$D205,'RAB Prices Long'!$E:$E,'All Prices combined'!$G205)))),2)</f>
        <v>0</v>
      </c>
      <c r="U205" s="2">
        <f>ROUND(IF($B205="Annuity",SUMIFS('Annuity Prices'!X:X,'Annuity Prices'!$B:$B,$D205,'Annuity Prices'!$E:$E,$G205),IF($B205="RAB Short",SUMIFS('RAB Prices Short'!X:X,'RAB Prices Short'!$B:$B,'All Prices combined'!$D205,'RAB Prices Short'!$E:$E,'All Prices combined'!$G205),IF($B205="RAB Long",SUMIFS('RAB Prices Long'!X:X,'RAB Prices Long'!$B:$B,'All Prices combined'!$D205,'RAB Prices Long'!$E:$E,'All Prices combined'!$G205)))),2)</f>
        <v>0</v>
      </c>
      <c r="V205" s="2">
        <f>ROUND(IF($B205="Annuity",SUMIFS('Annuity Prices'!Y:Y,'Annuity Prices'!$B:$B,$D205,'Annuity Prices'!$E:$E,$G205),IF($B205="RAB Short",SUMIFS('RAB Prices Short'!Y:Y,'RAB Prices Short'!$B:$B,'All Prices combined'!$D205,'RAB Prices Short'!$E:$E,'All Prices combined'!$G205),IF($B205="RAB Long",SUMIFS('RAB Prices Long'!Y:Y,'RAB Prices Long'!$B:$B,'All Prices combined'!$D205,'RAB Prices Long'!$E:$E,'All Prices combined'!$G205)))),2)</f>
        <v>0</v>
      </c>
      <c r="W205" s="2">
        <f>ROUND(IF($B205="Annuity",SUMIFS('Annuity Prices'!Z:Z,'Annuity Prices'!$B:$B,$D205,'Annuity Prices'!$E:$E,$G205),IF($B205="RAB Short",SUMIFS('RAB Prices Short'!Z:Z,'RAB Prices Short'!$B:$B,'All Prices combined'!$D205,'RAB Prices Short'!$E:$E,'All Prices combined'!$G205),IF($B205="RAB Long",SUMIFS('RAB Prices Long'!Z:Z,'RAB Prices Long'!$B:$B,'All Prices combined'!$D205,'RAB Prices Long'!$E:$E,'All Prices combined'!$G205)))),2)</f>
        <v>0</v>
      </c>
      <c r="X205" s="2">
        <f>ROUND(IF($B205="Annuity",SUMIFS('Annuity Prices'!AA:AA,'Annuity Prices'!$B:$B,$D205,'Annuity Prices'!$E:$E,$G205),IF($B205="RAB Short",SUMIFS('RAB Prices Short'!AA:AA,'RAB Prices Short'!$B:$B,'All Prices combined'!$D205,'RAB Prices Short'!$E:$E,'All Prices combined'!$G205),IF($B205="RAB Long",SUMIFS('RAB Prices Long'!AA:AA,'RAB Prices Long'!$B:$B,'All Prices combined'!$D205,'RAB Prices Long'!$E:$E,'All Prices combined'!$G205)))),2)</f>
        <v>0</v>
      </c>
      <c r="Y205" s="2">
        <f>ROUND(IF($B205="Annuity",SUMIFS('Annuity Prices'!AB:AB,'Annuity Prices'!$B:$B,$D205,'Annuity Prices'!$E:$E,$G205),IF($B205="RAB Short",SUMIFS('RAB Prices Short'!AB:AB,'RAB Prices Short'!$B:$B,'All Prices combined'!$D205,'RAB Prices Short'!$E:$E,'All Prices combined'!$G205),IF($B205="RAB Long",SUMIFS('RAB Prices Long'!AB:AB,'RAB Prices Long'!$B:$B,'All Prices combined'!$D205,'RAB Prices Long'!$E:$E,'All Prices combined'!$G205)))),2)</f>
        <v>0</v>
      </c>
      <c r="Z205" s="2">
        <f>ROUND(IF($B205="Annuity",SUMIFS('Annuity Prices'!AC:AC,'Annuity Prices'!$B:$B,$D205,'Annuity Prices'!$E:$E,$G205),IF($B205="RAB Short",SUMIFS('RAB Prices Short'!AC:AC,'RAB Prices Short'!$B:$B,'All Prices combined'!$D205,'RAB Prices Short'!$E:$E,'All Prices combined'!$G205),IF($B205="RAB Long",SUMIFS('RAB Prices Long'!AC:AC,'RAB Prices Long'!$B:$B,'All Prices combined'!$D205,'RAB Prices Long'!$E:$E,'All Prices combined'!$G205)))),2)</f>
        <v>0</v>
      </c>
      <c r="AA205" s="2">
        <f>ROUND(IF($B205="Annuity",SUMIFS('Annuity Prices'!AD:AD,'Annuity Prices'!$B:$B,$D205,'Annuity Prices'!$E:$E,$G205),IF($B205="RAB Short",SUMIFS('RAB Prices Short'!AD:AD,'RAB Prices Short'!$B:$B,'All Prices combined'!$D205,'RAB Prices Short'!$E:$E,'All Prices combined'!$G205),IF($B205="RAB Long",SUMIFS('RAB Prices Long'!AD:AD,'RAB Prices Long'!$B:$B,'All Prices combined'!$D205,'RAB Prices Long'!$E:$E,'All Prices combined'!$G205)))),2)</f>
        <v>0</v>
      </c>
      <c r="AB205" s="2">
        <f>ROUND(IF($B205="Annuity",SUMIFS('Annuity Prices'!AE:AE,'Annuity Prices'!$B:$B,$D205,'Annuity Prices'!$E:$E,$G205),IF($B205="RAB Short",SUMIFS('RAB Prices Short'!AE:AE,'RAB Prices Short'!$B:$B,'All Prices combined'!$D205,'RAB Prices Short'!$E:$E,'All Prices combined'!$G205),IF($B205="RAB Long",SUMIFS('RAB Prices Long'!AE:AE,'RAB Prices Long'!$B:$B,'All Prices combined'!$D205,'RAB Prices Long'!$E:$E,'All Prices combined'!$G205)))),2)</f>
        <v>0</v>
      </c>
      <c r="AC205" s="2">
        <f>ROUND(IF($B205="Annuity",SUMIFS('Annuity Prices'!AF:AF,'Annuity Prices'!$B:$B,$D205,'Annuity Prices'!$E:$E,$G205),IF($B205="RAB Short",SUMIFS('RAB Prices Short'!AF:AF,'RAB Prices Short'!$B:$B,'All Prices combined'!$D205,'RAB Prices Short'!$E:$E,'All Prices combined'!$G205),IF($B205="RAB Long",SUMIFS('RAB Prices Long'!AF:AF,'RAB Prices Long'!$B:$B,'All Prices combined'!$D205,'RAB Prices Long'!$E:$E,'All Prices combined'!$G205)))),2)</f>
        <v>0</v>
      </c>
      <c r="AD205" s="2">
        <f>ROUND(IF($B205="Annuity",SUMIFS('Annuity Prices'!AG:AG,'Annuity Prices'!$B:$B,$D205,'Annuity Prices'!$E:$E,$G205),IF($B205="RAB Short",SUMIFS('RAB Prices Short'!AG:AG,'RAB Prices Short'!$B:$B,'All Prices combined'!$D205,'RAB Prices Short'!$E:$E,'All Prices combined'!$G205),IF($B205="RAB Long",SUMIFS('RAB Prices Long'!AG:AG,'RAB Prices Long'!$B:$B,'All Prices combined'!$D205,'RAB Prices Long'!$E:$E,'All Prices combined'!$G205)))),2)</f>
        <v>0</v>
      </c>
      <c r="AE205" s="2">
        <f>ROUND(IF($B205="Annuity",SUMIFS('Annuity Prices'!AH:AH,'Annuity Prices'!$B:$B,$D205,'Annuity Prices'!$E:$E,$G205),IF($B205="RAB Short",SUMIFS('RAB Prices Short'!AH:AH,'RAB Prices Short'!$B:$B,'All Prices combined'!$D205,'RAB Prices Short'!$E:$E,'All Prices combined'!$G205),IF($B205="RAB Long",SUMIFS('RAB Prices Long'!AH:AH,'RAB Prices Long'!$B:$B,'All Prices combined'!$D205,'RAB Prices Long'!$E:$E,'All Prices combined'!$G205)))),2)</f>
        <v>0</v>
      </c>
      <c r="AF205" s="2">
        <f>ROUND(IF($B205="Annuity",SUMIFS('Annuity Prices'!AI:AI,'Annuity Prices'!$B:$B,$D205,'Annuity Prices'!$E:$E,$G205),IF($B205="RAB Short",SUMIFS('RAB Prices Short'!AI:AI,'RAB Prices Short'!$B:$B,'All Prices combined'!$D205,'RAB Prices Short'!$E:$E,'All Prices combined'!$G205),IF($B205="RAB Long",SUMIFS('RAB Prices Long'!AI:AI,'RAB Prices Long'!$B:$B,'All Prices combined'!$D205,'RAB Prices Long'!$E:$E,'All Prices combined'!$G205)))),2)</f>
        <v>0</v>
      </c>
      <c r="AG205" s="2">
        <f>ROUND(IF($B205="Annuity",SUMIFS('Annuity Prices'!AJ:AJ,'Annuity Prices'!$B:$B,$D205,'Annuity Prices'!$E:$E,$G205),IF($B205="RAB Short",SUMIFS('RAB Prices Short'!AJ:AJ,'RAB Prices Short'!$B:$B,'All Prices combined'!$D205,'RAB Prices Short'!$E:$E,'All Prices combined'!$G205),IF($B205="RAB Long",SUMIFS('RAB Prices Long'!AJ:AJ,'RAB Prices Long'!$B:$B,'All Prices combined'!$D205,'RAB Prices Long'!$E:$E,'All Prices combined'!$G205)))),2)</f>
        <v>0</v>
      </c>
      <c r="AH205" s="2">
        <f>ROUND(IF($B205="Annuity",SUMIFS('Annuity Prices'!AK:AK,'Annuity Prices'!$B:$B,$D205,'Annuity Prices'!$E:$E,$G205),IF($B205="RAB Short",SUMIFS('RAB Prices Short'!AK:AK,'RAB Prices Short'!$B:$B,'All Prices combined'!$D205,'RAB Prices Short'!$E:$E,'All Prices combined'!$G205),IF($B205="RAB Long",SUMIFS('RAB Prices Long'!AK:AK,'RAB Prices Long'!$B:$B,'All Prices combined'!$D205,'RAB Prices Long'!$E:$E,'All Prices combined'!$G205)))),2)</f>
        <v>0</v>
      </c>
      <c r="AI205" s="2">
        <f>ROUND(IF($B205="Annuity",SUMIFS('Annuity Prices'!AL:AL,'Annuity Prices'!$B:$B,$D205,'Annuity Prices'!$E:$E,$G205),IF($B205="RAB Short",SUMIFS('RAB Prices Short'!AL:AL,'RAB Prices Short'!$B:$B,'All Prices combined'!$D205,'RAB Prices Short'!$E:$E,'All Prices combined'!$G205),IF($B205="RAB Long",SUMIFS('RAB Prices Long'!AL:AL,'RAB Prices Long'!$B:$B,'All Prices combined'!$D205,'RAB Prices Long'!$E:$E,'All Prices combined'!$G205)))),2)</f>
        <v>0</v>
      </c>
      <c r="AJ205" s="2">
        <f>ROUND(IF($B205="Annuity",SUMIFS('Annuity Prices'!AM:AM,'Annuity Prices'!$B:$B,$D205,'Annuity Prices'!$E:$E,$G205),IF($B205="RAB Short",SUMIFS('RAB Prices Short'!AM:AM,'RAB Prices Short'!$B:$B,'All Prices combined'!$D205,'RAB Prices Short'!$E:$E,'All Prices combined'!$G205),IF($B205="RAB Long",SUMIFS('RAB Prices Long'!AM:AM,'RAB Prices Long'!$B:$B,'All Prices combined'!$D205,'RAB Prices Long'!$E:$E,'All Prices combined'!$G205)))),2)</f>
        <v>0</v>
      </c>
      <c r="AK205" s="2">
        <f>ROUND(IF($B205="Annuity",SUMIFS('Annuity Prices'!AN:AN,'Annuity Prices'!$B:$B,$D205,'Annuity Prices'!$E:$E,$G205),IF($B205="RAB Short",SUMIFS('RAB Prices Short'!AN:AN,'RAB Prices Short'!$B:$B,'All Prices combined'!$D205,'RAB Prices Short'!$E:$E,'All Prices combined'!$G205),IF($B205="RAB Long",SUMIFS('RAB Prices Long'!AN:AN,'RAB Prices Long'!$B:$B,'All Prices combined'!$D205,'RAB Prices Long'!$E:$E,'All Prices combined'!$G205)))),2)</f>
        <v>0</v>
      </c>
      <c r="AL205" s="2">
        <f>ROUND(IF($B205="Annuity",SUMIFS('Annuity Prices'!AO:AO,'Annuity Prices'!$B:$B,$D205,'Annuity Prices'!$E:$E,$G205),IF($B205="RAB Short",SUMIFS('RAB Prices Short'!AO:AO,'RAB Prices Short'!$B:$B,'All Prices combined'!$D205,'RAB Prices Short'!$E:$E,'All Prices combined'!$G205),IF($B205="RAB Long",SUMIFS('RAB Prices Long'!AO:AO,'RAB Prices Long'!$B:$B,'All Prices combined'!$D205,'RAB Prices Long'!$E:$E,'All Prices combined'!$G205)))),2)</f>
        <v>0</v>
      </c>
      <c r="AM205" s="2">
        <f>ROUND(IF($B205="Annuity",SUMIFS('Annuity Prices'!AP:AP,'Annuity Prices'!$B:$B,$D205,'Annuity Prices'!$E:$E,$G205),IF($B205="RAB Short",SUMIFS('RAB Prices Short'!AP:AP,'RAB Prices Short'!$B:$B,'All Prices combined'!$D205,'RAB Prices Short'!$E:$E,'All Prices combined'!$G205),IF($B205="RAB Long",SUMIFS('RAB Prices Long'!AP:AP,'RAB Prices Long'!$B:$B,'All Prices combined'!$D205,'RAB Prices Long'!$E:$E,'All Prices combined'!$G205)))),2)</f>
        <v>0</v>
      </c>
      <c r="AN205" s="2">
        <f>ROUND(IF($B205="Annuity",SUMIFS('Annuity Prices'!AQ:AQ,'Annuity Prices'!$B:$B,$D205,'Annuity Prices'!$E:$E,$G205),IF($B205="RAB Short",SUMIFS('RAB Prices Short'!AQ:AQ,'RAB Prices Short'!$B:$B,'All Prices combined'!$D205,'RAB Prices Short'!$E:$E,'All Prices combined'!$G205),IF($B205="RAB Long",SUMIFS('RAB Prices Long'!AQ:AQ,'RAB Prices Long'!$B:$B,'All Prices combined'!$D205,'RAB Prices Long'!$E:$E,'All Prices combined'!$G205)))),2)</f>
        <v>0</v>
      </c>
      <c r="AO205" s="2">
        <f>ROUND(IF($B205="Annuity",SUMIFS('Annuity Prices'!AR:AR,'Annuity Prices'!$B:$B,$D205,'Annuity Prices'!$E:$E,$G205),IF($B205="RAB Short",SUMIFS('RAB Prices Short'!AR:AR,'RAB Prices Short'!$B:$B,'All Prices combined'!$D205,'RAB Prices Short'!$E:$E,'All Prices combined'!$G205),IF($B205="RAB Long",SUMIFS('RAB Prices Long'!AR:AR,'RAB Prices Long'!$B:$B,'All Prices combined'!$D205,'RAB Prices Long'!$E:$E,'All Prices combined'!$G205)))),2)</f>
        <v>0</v>
      </c>
      <c r="AP205" s="2">
        <f>ROUND(IF($B205="Annuity",SUMIFS('Annuity Prices'!AS:AS,'Annuity Prices'!$B:$B,$D205,'Annuity Prices'!$E:$E,$G205),IF($B205="RAB Short",SUMIFS('RAB Prices Short'!AS:AS,'RAB Prices Short'!$B:$B,'All Prices combined'!$D205,'RAB Prices Short'!$E:$E,'All Prices combined'!$G205),IF($B205="RAB Long",SUMIFS('RAB Prices Long'!AS:AS,'RAB Prices Long'!$B:$B,'All Prices combined'!$D205,'RAB Prices Long'!$E:$E,'All Prices combined'!$G205)))),2)</f>
        <v>0</v>
      </c>
      <c r="AQ205" s="2">
        <f>ROUND(IF($B205="Annuity",SUMIFS('Annuity Prices'!AT:AT,'Annuity Prices'!$B:$B,$D205,'Annuity Prices'!$E:$E,$G205),IF($B205="RAB Short",SUMIFS('RAB Prices Short'!AT:AT,'RAB Prices Short'!$B:$B,'All Prices combined'!$D205,'RAB Prices Short'!$E:$E,'All Prices combined'!$G205),IF($B205="RAB Long",SUMIFS('RAB Prices Long'!AT:AT,'RAB Prices Long'!$B:$B,'All Prices combined'!$D205,'RAB Prices Long'!$E:$E,'All Prices combined'!$G205)))),2)</f>
        <v>0</v>
      </c>
      <c r="AR205" s="2">
        <f>ROUND(IF($B205="Annuity",SUMIFS('Annuity Prices'!AU:AU,'Annuity Prices'!$B:$B,$D205,'Annuity Prices'!$E:$E,$G205),IF($B205="RAB Short",SUMIFS('RAB Prices Short'!AU:AU,'RAB Prices Short'!$B:$B,'All Prices combined'!$D205,'RAB Prices Short'!$E:$E,'All Prices combined'!$G205),IF($B205="RAB Long",SUMIFS('RAB Prices Long'!AU:AU,'RAB Prices Long'!$B:$B,'All Prices combined'!$D205,'RAB Prices Long'!$E:$E,'All Prices combined'!$G205)))),2)</f>
        <v>0</v>
      </c>
      <c r="AS205" s="2">
        <f>ROUND(IF($B205="Annuity",SUMIFS('Annuity Prices'!AV:AV,'Annuity Prices'!$B:$B,$D205,'Annuity Prices'!$E:$E,$G205),IF($B205="RAB Short",SUMIFS('RAB Prices Short'!AV:AV,'RAB Prices Short'!$B:$B,'All Prices combined'!$D205,'RAB Prices Short'!$E:$E,'All Prices combined'!$G205),IF($B205="RAB Long",SUMIFS('RAB Prices Long'!AV:AV,'RAB Prices Long'!$B:$B,'All Prices combined'!$D205,'RAB Prices Long'!$E:$E,'All Prices combined'!$G205)))),2)</f>
        <v>0</v>
      </c>
      <c r="AT205" s="2">
        <f>ROUND(IF($B205="Annuity",SUMIFS('Annuity Prices'!AW:AW,'Annuity Prices'!$B:$B,$D205,'Annuity Prices'!$E:$E,$G205),IF($B205="RAB Short",SUMIFS('RAB Prices Short'!AW:AW,'RAB Prices Short'!$B:$B,'All Prices combined'!$D205,'RAB Prices Short'!$E:$E,'All Prices combined'!$G205),IF($B205="RAB Long",SUMIFS('RAB Prices Long'!AW:AW,'RAB Prices Long'!$B:$B,'All Prices combined'!$D205,'RAB Prices Long'!$E:$E,'All Prices combined'!$G205)))),2)</f>
        <v>0</v>
      </c>
      <c r="AU205" s="2">
        <f>ROUND(IF($B205="Annuity",SUMIFS('Annuity Prices'!AX:AX,'Annuity Prices'!$B:$B,$D205,'Annuity Prices'!$E:$E,$G205),IF($B205="RAB Short",SUMIFS('RAB Prices Short'!AX:AX,'RAB Prices Short'!$B:$B,'All Prices combined'!$D205,'RAB Prices Short'!$E:$E,'All Prices combined'!$G205),IF($B205="RAB Long",SUMIFS('RAB Prices Long'!AX:AX,'RAB Prices Long'!$B:$B,'All Prices combined'!$D205,'RAB Prices Long'!$E:$E,'All Prices combined'!$G205)))),2)</f>
        <v>0</v>
      </c>
      <c r="AV205" s="2">
        <f>ROUND(IF($B205="Annuity",SUMIFS('Annuity Prices'!AY:AY,'Annuity Prices'!$B:$B,$D205,'Annuity Prices'!$E:$E,$G205),IF($B205="RAB Short",SUMIFS('RAB Prices Short'!AY:AY,'RAB Prices Short'!$B:$B,'All Prices combined'!$D205,'RAB Prices Short'!$E:$E,'All Prices combined'!$G205),IF($B205="RAB Long",SUMIFS('RAB Prices Long'!AY:AY,'RAB Prices Long'!$B:$B,'All Prices combined'!$D205,'RAB Prices Long'!$E:$E,'All Prices combined'!$G205)))),2)</f>
        <v>0</v>
      </c>
      <c r="AW205" s="2">
        <f>ROUND(IF($B205="Annuity",SUMIFS('Annuity Prices'!AZ:AZ,'Annuity Prices'!$B:$B,$D205,'Annuity Prices'!$E:$E,$G205),IF($B205="RAB Short",SUMIFS('RAB Prices Short'!AZ:AZ,'RAB Prices Short'!$B:$B,'All Prices combined'!$D205,'RAB Prices Short'!$E:$E,'All Prices combined'!$G205),IF($B205="RAB Long",SUMIFS('RAB Prices Long'!AZ:AZ,'RAB Prices Long'!$B:$B,'All Prices combined'!$D205,'RAB Prices Long'!$E:$E,'All Prices combined'!$G205)))),2)</f>
        <v>0</v>
      </c>
      <c r="AX205" s="2">
        <f>ROUND(IF($B205="Annuity",SUMIFS('Annuity Prices'!BA:BA,'Annuity Prices'!$B:$B,$D205,'Annuity Prices'!$E:$E,$G205),IF($B205="RAB Short",SUMIFS('RAB Prices Short'!BA:BA,'RAB Prices Short'!$B:$B,'All Prices combined'!$D205,'RAB Prices Short'!$E:$E,'All Prices combined'!$G205),IF($B205="RAB Long",SUMIFS('RAB Prices Long'!BA:BA,'RAB Prices Long'!$B:$B,'All Prices combined'!$D205,'RAB Prices Long'!$E:$E,'All Prices combined'!$G205)))),2)</f>
        <v>0</v>
      </c>
      <c r="AY205" s="2">
        <f>ROUND(IF($B205="Annuity",SUMIFS('Annuity Prices'!BB:BB,'Annuity Prices'!$B:$B,$D205,'Annuity Prices'!$E:$E,$G205),IF($B205="RAB Short",SUMIFS('RAB Prices Short'!BB:BB,'RAB Prices Short'!$B:$B,'All Prices combined'!$D205,'RAB Prices Short'!$E:$E,'All Prices combined'!$G205),IF($B205="RAB Long",SUMIFS('RAB Prices Long'!BB:BB,'RAB Prices Long'!$B:$B,'All Prices combined'!$D205,'RAB Prices Long'!$E:$E,'All Prices combined'!$G205)))),2)</f>
        <v>0</v>
      </c>
      <c r="AZ205" s="2">
        <f>ROUND(IF($B205="Annuity",SUMIFS('Annuity Prices'!BC:BC,'Annuity Prices'!$B:$B,$D205,'Annuity Prices'!$E:$E,$G205),IF($B205="RAB Short",SUMIFS('RAB Prices Short'!BC:BC,'RAB Prices Short'!$B:$B,'All Prices combined'!$D205,'RAB Prices Short'!$E:$E,'All Prices combined'!$G205),IF($B205="RAB Long",SUMIFS('RAB Prices Long'!BC:BC,'RAB Prices Long'!$B:$B,'All Prices combined'!$D205,'RAB Prices Long'!$E:$E,'All Prices combined'!$G205)))),2)</f>
        <v>0</v>
      </c>
      <c r="BA205" s="2">
        <f>ROUND(IF($B205="Annuity",SUMIFS('Annuity Prices'!BD:BD,'Annuity Prices'!$B:$B,$D205,'Annuity Prices'!$E:$E,$G205),IF($B205="RAB Short",SUMIFS('RAB Prices Short'!BD:BD,'RAB Prices Short'!$B:$B,'All Prices combined'!$D205,'RAB Prices Short'!$E:$E,'All Prices combined'!$G205),IF($B205="RAB Long",SUMIFS('RAB Prices Long'!BD:BD,'RAB Prices Long'!$B:$B,'All Prices combined'!$D205,'RAB Prices Long'!$E:$E,'All Prices combined'!$G205)))),2)</f>
        <v>0</v>
      </c>
      <c r="BB205" s="2">
        <f>ROUND(IF($B205="Annuity",SUMIFS('Annuity Prices'!BE:BE,'Annuity Prices'!$B:$B,$D205,'Annuity Prices'!$E:$E,$G205),IF($B205="RAB Short",SUMIFS('RAB Prices Short'!BE:BE,'RAB Prices Short'!$B:$B,'All Prices combined'!$D205,'RAB Prices Short'!$E:$E,'All Prices combined'!$G205),IF($B205="RAB Long",SUMIFS('RAB Prices Long'!BE:BE,'RAB Prices Long'!$B:$B,'All Prices combined'!$D205,'RAB Prices Long'!$E:$E,'All Prices combined'!$G205)))),2)</f>
        <v>0</v>
      </c>
      <c r="BC205" s="2">
        <f>ROUND(IF($B205="Annuity",SUMIFS('Annuity Prices'!BF:BF,'Annuity Prices'!$B:$B,$D205,'Annuity Prices'!$E:$E,$G205),IF($B205="RAB Short",SUMIFS('RAB Prices Short'!BF:BF,'RAB Prices Short'!$B:$B,'All Prices combined'!$D205,'RAB Prices Short'!$E:$E,'All Prices combined'!$G205),IF($B205="RAB Long",SUMIFS('RAB Prices Long'!BF:BF,'RAB Prices Long'!$B:$B,'All Prices combined'!$D205,'RAB Prices Long'!$E:$E,'All Prices combined'!$G205)))),2)</f>
        <v>0</v>
      </c>
      <c r="BD205" s="2">
        <f>ROUND(IF($B205="Annuity",SUMIFS('Annuity Prices'!BG:BG,'Annuity Prices'!$B:$B,$D205,'Annuity Prices'!$E:$E,$G205),IF($B205="RAB Short",SUMIFS('RAB Prices Short'!BG:BG,'RAB Prices Short'!$B:$B,'All Prices combined'!$D205,'RAB Prices Short'!$E:$E,'All Prices combined'!$G205),IF($B205="RAB Long",SUMIFS('RAB Prices Long'!BG:BG,'RAB Prices Long'!$B:$B,'All Prices combined'!$D205,'RAB Prices Long'!$E:$E,'All Prices combined'!$G205)))),2)</f>
        <v>0</v>
      </c>
      <c r="BE205" s="2">
        <f>ROUND(IF($B205="Annuity",SUMIFS('Annuity Prices'!BH:BH,'Annuity Prices'!$B:$B,$D205,'Annuity Prices'!$E:$E,$G205),IF($B205="RAB Short",SUMIFS('RAB Prices Short'!BH:BH,'RAB Prices Short'!$B:$B,'All Prices combined'!$D205,'RAB Prices Short'!$E:$E,'All Prices combined'!$G205),IF($B205="RAB Long",SUMIFS('RAB Prices Long'!BH:BH,'RAB Prices Long'!$B:$B,'All Prices combined'!$D205,'RAB Prices Long'!$E:$E,'All Prices combined'!$G205)))),2)</f>
        <v>0</v>
      </c>
      <c r="BF205" s="2">
        <f>ROUND(IF($B205="Annuity",SUMIFS('Annuity Prices'!BI:BI,'Annuity Prices'!$B:$B,$D205,'Annuity Prices'!$E:$E,$G205),IF($B205="RAB Short",SUMIFS('RAB Prices Short'!BI:BI,'RAB Prices Short'!$B:$B,'All Prices combined'!$D205,'RAB Prices Short'!$E:$E,'All Prices combined'!$G205),IF($B205="RAB Long",SUMIFS('RAB Prices Long'!BI:BI,'RAB Prices Long'!$B:$B,'All Prices combined'!$D205,'RAB Prices Long'!$E:$E,'All Prices combined'!$G205)))),2)</f>
        <v>0</v>
      </c>
      <c r="BG205" s="2">
        <f>ROUND(IF($B205="Annuity",SUMIFS('Annuity Prices'!BJ:BJ,'Annuity Prices'!$B:$B,$D205,'Annuity Prices'!$E:$E,$G205),IF($B205="RAB Short",SUMIFS('RAB Prices Short'!BJ:BJ,'RAB Prices Short'!$B:$B,'All Prices combined'!$D205,'RAB Prices Short'!$E:$E,'All Prices combined'!$G205),IF($B205="RAB Long",SUMIFS('RAB Prices Long'!BJ:BJ,'RAB Prices Long'!$B:$B,'All Prices combined'!$D205,'RAB Prices Long'!$E:$E,'All Prices combined'!$G205)))),2)</f>
        <v>0</v>
      </c>
      <c r="BH205" s="2">
        <f>ROUND(IF($B205="Annuity",SUMIFS('Annuity Prices'!BK:BK,'Annuity Prices'!$B:$B,$D205,'Annuity Prices'!$E:$E,$G205),IF($B205="RAB Short",SUMIFS('RAB Prices Short'!BK:BK,'RAB Prices Short'!$B:$B,'All Prices combined'!$D205,'RAB Prices Short'!$E:$E,'All Prices combined'!$G205),IF($B205="RAB Long",SUMIFS('RAB Prices Long'!BK:BK,'RAB Prices Long'!$B:$B,'All Prices combined'!$D205,'RAB Prices Long'!$E:$E,'All Prices combined'!$G205)))),2)</f>
        <v>0</v>
      </c>
      <c r="BI205" s="2">
        <f>ROUND(IF($B205="Annuity",SUMIFS('Annuity Prices'!BL:BL,'Annuity Prices'!$B:$B,$D205,'Annuity Prices'!$E:$E,$G205),IF($B205="RAB Short",SUMIFS('RAB Prices Short'!BL:BL,'RAB Prices Short'!$B:$B,'All Prices combined'!$D205,'RAB Prices Short'!$E:$E,'All Prices combined'!$G205),IF($B205="RAB Long",SUMIFS('RAB Prices Long'!BL:BL,'RAB Prices Long'!$B:$B,'All Prices combined'!$D205,'RAB Prices Long'!$E:$E,'All Prices combined'!$G205)))),2)</f>
        <v>0</v>
      </c>
      <c r="BJ205" s="2">
        <f>ROUND(IF($B205="Annuity",SUMIFS('Annuity Prices'!BM:BM,'Annuity Prices'!$B:$B,$D205,'Annuity Prices'!$E:$E,$G205),IF($B205="RAB Short",SUMIFS('RAB Prices Short'!BM:BM,'RAB Prices Short'!$B:$B,'All Prices combined'!$D205,'RAB Prices Short'!$E:$E,'All Prices combined'!$G205),IF($B205="RAB Long",SUMIFS('RAB Prices Long'!BM:BM,'RAB Prices Long'!$B:$B,'All Prices combined'!$D205,'RAB Prices Long'!$E:$E,'All Prices combined'!$G205)))),2)</f>
        <v>0</v>
      </c>
      <c r="BK205" s="2">
        <f>ROUND(IF($B205="Annuity",SUMIFS('Annuity Prices'!BN:BN,'Annuity Prices'!$B:$B,$D205,'Annuity Prices'!$E:$E,$G205),IF($B205="RAB Short",SUMIFS('RAB Prices Short'!BN:BN,'RAB Prices Short'!$B:$B,'All Prices combined'!$D205,'RAB Prices Short'!$E:$E,'All Prices combined'!$G205),IF($B205="RAB Long",SUMIFS('RAB Prices Long'!BN:BN,'RAB Prices Long'!$B:$B,'All Prices combined'!$D205,'RAB Prices Long'!$E:$E,'All Prices combined'!$G205)))),2)</f>
        <v>0</v>
      </c>
      <c r="BL205" s="2">
        <f>ROUND(IF($B205="Annuity",SUMIFS('Annuity Prices'!BO:BO,'Annuity Prices'!$B:$B,$D205,'Annuity Prices'!$E:$E,$G205),IF($B205="RAB Short",SUMIFS('RAB Prices Short'!BO:BO,'RAB Prices Short'!$B:$B,'All Prices combined'!$D205,'RAB Prices Short'!$E:$E,'All Prices combined'!$G205),IF($B205="RAB Long",SUMIFS('RAB Prices Long'!BO:BO,'RAB Prices Long'!$B:$B,'All Prices combined'!$D205,'RAB Prices Long'!$E:$E,'All Prices combined'!$G205)))),2)</f>
        <v>0</v>
      </c>
      <c r="BM205" s="2">
        <f>ROUND(IF($B205="Annuity",SUMIFS('Annuity Prices'!BP:BP,'Annuity Prices'!$B:$B,$D205,'Annuity Prices'!$E:$E,$G205),IF($B205="RAB Short",SUMIFS('RAB Prices Short'!BP:BP,'RAB Prices Short'!$B:$B,'All Prices combined'!$D205,'RAB Prices Short'!$E:$E,'All Prices combined'!$G205),IF($B205="RAB Long",SUMIFS('RAB Prices Long'!BP:BP,'RAB Prices Long'!$B:$B,'All Prices combined'!$D205,'RAB Prices Long'!$E:$E,'All Prices combined'!$G205)))),2)</f>
        <v>0</v>
      </c>
      <c r="BN205" s="2">
        <f>ROUND(IF($B205="Annuity",SUMIFS('Annuity Prices'!BQ:BQ,'Annuity Prices'!$B:$B,$D205,'Annuity Prices'!$E:$E,$G205),IF($B205="RAB Short",SUMIFS('RAB Prices Short'!BQ:BQ,'RAB Prices Short'!$B:$B,'All Prices combined'!$D205,'RAB Prices Short'!$E:$E,'All Prices combined'!$G205),IF($B205="RAB Long",SUMIFS('RAB Prices Long'!BQ:BQ,'RAB Prices Long'!$B:$B,'All Prices combined'!$D205,'RAB Prices Long'!$E:$E,'All Prices combined'!$G205)))),2)</f>
        <v>0</v>
      </c>
      <c r="BO205" s="2">
        <f>ROUND(IF($B205="Annuity",SUMIFS('Annuity Prices'!BR:BR,'Annuity Prices'!$B:$B,$D205,'Annuity Prices'!$E:$E,$G205),IF($B205="RAB Short",SUMIFS('RAB Prices Short'!BR:BR,'RAB Prices Short'!$B:$B,'All Prices combined'!$D205,'RAB Prices Short'!$E:$E,'All Prices combined'!$G205),IF($B205="RAB Long",SUMIFS('RAB Prices Long'!BR:BR,'RAB Prices Long'!$B:$B,'All Prices combined'!$D205,'RAB Prices Long'!$E:$E,'All Prices combined'!$G205)))),2)</f>
        <v>0</v>
      </c>
      <c r="BP205" s="2">
        <f>ROUND(IF($B205="Annuity",SUMIFS('Annuity Prices'!BS:BS,'Annuity Prices'!$B:$B,$D205,'Annuity Prices'!$E:$E,$G205),IF($B205="RAB Short",SUMIFS('RAB Prices Short'!BS:BS,'RAB Prices Short'!$B:$B,'All Prices combined'!$D205,'RAB Prices Short'!$E:$E,'All Prices combined'!$G205),IF($B205="RAB Long",SUMIFS('RAB Prices Long'!BS:BS,'RAB Prices Long'!$B:$B,'All Prices combined'!$D205,'RAB Prices Long'!$E:$E,'All Prices combined'!$G205)))),2)</f>
        <v>0</v>
      </c>
      <c r="BQ205" s="2">
        <f>ROUND(IF($B205="Annuity",SUMIFS('Annuity Prices'!BT:BT,'Annuity Prices'!$B:$B,$D205,'Annuity Prices'!$E:$E,$G205),IF($B205="RAB Short",SUMIFS('RAB Prices Short'!BT:BT,'RAB Prices Short'!$B:$B,'All Prices combined'!$D205,'RAB Prices Short'!$E:$E,'All Prices combined'!$G205),IF($B205="RAB Long",SUMIFS('RAB Prices Long'!BT:BT,'RAB Prices Long'!$B:$B,'All Prices combined'!$D205,'RAB Prices Long'!$E:$E,'All Prices combined'!$G205)))),2)</f>
        <v>0</v>
      </c>
      <c r="BR205" s="2">
        <f>ROUND(IF($B205="Annuity",SUMIFS('Annuity Prices'!BU:BU,'Annuity Prices'!$B:$B,$D205,'Annuity Prices'!$E:$E,$G205),IF($B205="RAB Short",SUMIFS('RAB Prices Short'!BU:BU,'RAB Prices Short'!$B:$B,'All Prices combined'!$D205,'RAB Prices Short'!$E:$E,'All Prices combined'!$G205),IF($B205="RAB Long",SUMIFS('RAB Prices Long'!BU:BU,'RAB Prices Long'!$B:$B,'All Prices combined'!$D205,'RAB Prices Long'!$E:$E,'All Prices combined'!$G205)))),2)</f>
        <v>0</v>
      </c>
      <c r="BS205" s="2">
        <f>ROUND(IF($B205="Annuity",SUMIFS('Annuity Prices'!BV:BV,'Annuity Prices'!$B:$B,$D205,'Annuity Prices'!$E:$E,$G205),IF($B205="RAB Short",SUMIFS('RAB Prices Short'!BV:BV,'RAB Prices Short'!$B:$B,'All Prices combined'!$D205,'RAB Prices Short'!$E:$E,'All Prices combined'!$G205),IF($B205="RAB Long",SUMIFS('RAB Prices Long'!BV:BV,'RAB Prices Long'!$B:$B,'All Prices combined'!$D205,'RAB Prices Long'!$E:$E,'All Prices combined'!$G205)))),2)</f>
        <v>0</v>
      </c>
      <c r="BT205" s="2">
        <f>ROUND(IF($B205="Annuity",SUMIFS('Annuity Prices'!BW:BW,'Annuity Prices'!$B:$B,$D205,'Annuity Prices'!$E:$E,$G205),IF($B205="RAB Short",SUMIFS('RAB Prices Short'!BW:BW,'RAB Prices Short'!$B:$B,'All Prices combined'!$D205,'RAB Prices Short'!$E:$E,'All Prices combined'!$G205),IF($B205="RAB Long",SUMIFS('RAB Prices Long'!BW:BW,'RAB Prices Long'!$B:$B,'All Prices combined'!$D205,'RAB Prices Long'!$E:$E,'All Prices combined'!$G205)))),2)</f>
        <v>0</v>
      </c>
      <c r="BU205" s="2">
        <f>ROUND(IF($B205="Annuity",SUMIFS('Annuity Prices'!BX:BX,'Annuity Prices'!$B:$B,$D205,'Annuity Prices'!$E:$E,$G205),IF($B205="RAB Short",SUMIFS('RAB Prices Short'!BX:BX,'RAB Prices Short'!$B:$B,'All Prices combined'!$D205,'RAB Prices Short'!$E:$E,'All Prices combined'!$G205),IF($B205="RAB Long",SUMIFS('RAB Prices Long'!BX:BX,'RAB Prices Long'!$B:$B,'All Prices combined'!$D205,'RAB Prices Long'!$E:$E,'All Prices combined'!$G205)))),2)</f>
        <v>0</v>
      </c>
    </row>
    <row r="206" spans="2:73" x14ac:dyDescent="0.25">
      <c r="B206" t="s">
        <v>44</v>
      </c>
      <c r="C206">
        <v>3</v>
      </c>
      <c r="D206" t="s">
        <v>134</v>
      </c>
      <c r="E206" t="s">
        <v>133</v>
      </c>
      <c r="F206">
        <v>3</v>
      </c>
      <c r="G206" t="s">
        <v>38</v>
      </c>
      <c r="H206" t="s">
        <v>128</v>
      </c>
      <c r="I206" s="2">
        <f>ROUND(IF($B206="Annuity",SUMIFS('Annuity Prices'!L:L,'Annuity Prices'!$B:$B,$D206,'Annuity Prices'!$E:$E,$G206),IF($B206="RAB Short",SUMIFS('RAB Prices Short'!L:L,'RAB Prices Short'!$B:$B,'All Prices combined'!$D206,'RAB Prices Short'!$E:$E,'All Prices combined'!$G206),IF($B206="RAB Long",SUMIFS('RAB Prices Long'!L:L,'RAB Prices Long'!$B:$B,'All Prices combined'!$D206,'RAB Prices Long'!$E:$E,'All Prices combined'!$G206)))),2)</f>
        <v>0</v>
      </c>
      <c r="J206" s="2">
        <f>ROUND(IF($B206="Annuity",SUMIFS('Annuity Prices'!M:M,'Annuity Prices'!$B:$B,$D206,'Annuity Prices'!$E:$E,$G206),IF($B206="RAB Short",SUMIFS('RAB Prices Short'!M:M,'RAB Prices Short'!$B:$B,'All Prices combined'!$D206,'RAB Prices Short'!$E:$E,'All Prices combined'!$G206),IF($B206="RAB Long",SUMIFS('RAB Prices Long'!M:M,'RAB Prices Long'!$B:$B,'All Prices combined'!$D206,'RAB Prices Long'!$E:$E,'All Prices combined'!$G206)))),2)</f>
        <v>0</v>
      </c>
      <c r="K206" s="2">
        <f>ROUND(IF($B206="Annuity",SUMIFS('Annuity Prices'!N:N,'Annuity Prices'!$B:$B,$D206,'Annuity Prices'!$E:$E,$G206),IF($B206="RAB Short",SUMIFS('RAB Prices Short'!N:N,'RAB Prices Short'!$B:$B,'All Prices combined'!$D206,'RAB Prices Short'!$E:$E,'All Prices combined'!$G206),IF($B206="RAB Long",SUMIFS('RAB Prices Long'!N:N,'RAB Prices Long'!$B:$B,'All Prices combined'!$D206,'RAB Prices Long'!$E:$E,'All Prices combined'!$G206)))),2)</f>
        <v>17.12</v>
      </c>
      <c r="L206" s="2">
        <f>ROUND(IF($B206="Annuity",SUMIFS('Annuity Prices'!O:O,'Annuity Prices'!$B:$B,$D206,'Annuity Prices'!$E:$E,$G206),IF($B206="RAB Short",SUMIFS('RAB Prices Short'!O:O,'RAB Prices Short'!$B:$B,'All Prices combined'!$D206,'RAB Prices Short'!$E:$E,'All Prices combined'!$G206),IF($B206="RAB Long",SUMIFS('RAB Prices Long'!O:O,'RAB Prices Long'!$B:$B,'All Prices combined'!$D206,'RAB Prices Long'!$E:$E,'All Prices combined'!$G206)))),2)</f>
        <v>17.61</v>
      </c>
      <c r="M206" s="2">
        <f>ROUND(IF($B206="Annuity",SUMIFS('Annuity Prices'!P:P,'Annuity Prices'!$B:$B,$D206,'Annuity Prices'!$E:$E,$G206),IF($B206="RAB Short",SUMIFS('RAB Prices Short'!P:P,'RAB Prices Short'!$B:$B,'All Prices combined'!$D206,'RAB Prices Short'!$E:$E,'All Prices combined'!$G206),IF($B206="RAB Long",SUMIFS('RAB Prices Long'!P:P,'RAB Prices Long'!$B:$B,'All Prices combined'!$D206,'RAB Prices Long'!$E:$E,'All Prices combined'!$G206)))),2)</f>
        <v>18.260000000000002</v>
      </c>
      <c r="N206" s="2">
        <f>ROUND(IF($B206="Annuity",SUMIFS('Annuity Prices'!Q:Q,'Annuity Prices'!$B:$B,$D206,'Annuity Prices'!$E:$E,$G206),IF($B206="RAB Short",SUMIFS('RAB Prices Short'!Q:Q,'RAB Prices Short'!$B:$B,'All Prices combined'!$D206,'RAB Prices Short'!$E:$E,'All Prices combined'!$G206),IF($B206="RAB Long",SUMIFS('RAB Prices Long'!Q:Q,'RAB Prices Long'!$B:$B,'All Prices combined'!$D206,'RAB Prices Long'!$E:$E,'All Prices combined'!$G206)))),2)</f>
        <v>18.71</v>
      </c>
      <c r="O206" s="2">
        <f>ROUND(IF($B206="Annuity",SUMIFS('Annuity Prices'!R:R,'Annuity Prices'!$B:$B,$D206,'Annuity Prices'!$E:$E,$G206),IF($B206="RAB Short",SUMIFS('RAB Prices Short'!R:R,'RAB Prices Short'!$B:$B,'All Prices combined'!$D206,'RAB Prices Short'!$E:$E,'All Prices combined'!$G206),IF($B206="RAB Long",SUMIFS('RAB Prices Long'!R:R,'RAB Prices Long'!$B:$B,'All Prices combined'!$D206,'RAB Prices Long'!$E:$E,'All Prices combined'!$G206)))),2)</f>
        <v>19.18</v>
      </c>
      <c r="P206" s="2">
        <f>ROUND(IF($B206="Annuity",SUMIFS('Annuity Prices'!S:S,'Annuity Prices'!$B:$B,$D206,'Annuity Prices'!$E:$E,$G206),IF($B206="RAB Short",SUMIFS('RAB Prices Short'!S:S,'RAB Prices Short'!$B:$B,'All Prices combined'!$D206,'RAB Prices Short'!$E:$E,'All Prices combined'!$G206),IF($B206="RAB Long",SUMIFS('RAB Prices Long'!S:S,'RAB Prices Long'!$B:$B,'All Prices combined'!$D206,'RAB Prices Long'!$E:$E,'All Prices combined'!$G206)))),2)</f>
        <v>19.66</v>
      </c>
      <c r="Q206" s="2">
        <f>ROUND(IF($B206="Annuity",SUMIFS('Annuity Prices'!T:T,'Annuity Prices'!$B:$B,$D206,'Annuity Prices'!$E:$E,$G206),IF($B206="RAB Short",SUMIFS('RAB Prices Short'!T:T,'RAB Prices Short'!$B:$B,'All Prices combined'!$D206,'RAB Prices Short'!$E:$E,'All Prices combined'!$G206),IF($B206="RAB Long",SUMIFS('RAB Prices Long'!T:T,'RAB Prices Long'!$B:$B,'All Prices combined'!$D206,'RAB Prices Long'!$E:$E,'All Prices combined'!$G206)))),2)</f>
        <v>20.2</v>
      </c>
      <c r="R206" s="2">
        <f>ROUND(IF($B206="Annuity",SUMIFS('Annuity Prices'!U:U,'Annuity Prices'!$B:$B,$D206,'Annuity Prices'!$E:$E,$G206),IF($B206="RAB Short",SUMIFS('RAB Prices Short'!U:U,'RAB Prices Short'!$B:$B,'All Prices combined'!$D206,'RAB Prices Short'!$E:$E,'All Prices combined'!$G206),IF($B206="RAB Long",SUMIFS('RAB Prices Long'!U:U,'RAB Prices Long'!$B:$B,'All Prices combined'!$D206,'RAB Prices Long'!$E:$E,'All Prices combined'!$G206)))),2)</f>
        <v>20.71</v>
      </c>
      <c r="S206" s="2">
        <f>ROUND(IF($B206="Annuity",SUMIFS('Annuity Prices'!V:V,'Annuity Prices'!$B:$B,$D206,'Annuity Prices'!$E:$E,$G206),IF($B206="RAB Short",SUMIFS('RAB Prices Short'!V:V,'RAB Prices Short'!$B:$B,'All Prices combined'!$D206,'RAB Prices Short'!$E:$E,'All Prices combined'!$G206),IF($B206="RAB Long",SUMIFS('RAB Prices Long'!V:V,'RAB Prices Long'!$B:$B,'All Prices combined'!$D206,'RAB Prices Long'!$E:$E,'All Prices combined'!$G206)))),2)</f>
        <v>21.23</v>
      </c>
      <c r="T206" s="2">
        <f>ROUND(IF($B206="Annuity",SUMIFS('Annuity Prices'!W:W,'Annuity Prices'!$B:$B,$D206,'Annuity Prices'!$E:$E,$G206),IF($B206="RAB Short",SUMIFS('RAB Prices Short'!W:W,'RAB Prices Short'!$B:$B,'All Prices combined'!$D206,'RAB Prices Short'!$E:$E,'All Prices combined'!$G206),IF($B206="RAB Long",SUMIFS('RAB Prices Long'!W:W,'RAB Prices Long'!$B:$B,'All Prices combined'!$D206,'RAB Prices Long'!$E:$E,'All Prices combined'!$G206)))),2)</f>
        <v>21.76</v>
      </c>
      <c r="U206" s="2">
        <f>ROUND(IF($B206="Annuity",SUMIFS('Annuity Prices'!X:X,'Annuity Prices'!$B:$B,$D206,'Annuity Prices'!$E:$E,$G206),IF($B206="RAB Short",SUMIFS('RAB Prices Short'!X:X,'RAB Prices Short'!$B:$B,'All Prices combined'!$D206,'RAB Prices Short'!$E:$E,'All Prices combined'!$G206),IF($B206="RAB Long",SUMIFS('RAB Prices Long'!X:X,'RAB Prices Long'!$B:$B,'All Prices combined'!$D206,'RAB Prices Long'!$E:$E,'All Prices combined'!$G206)))),2)</f>
        <v>21.78</v>
      </c>
      <c r="V206" s="2">
        <f>ROUND(IF($B206="Annuity",SUMIFS('Annuity Prices'!Y:Y,'Annuity Prices'!$B:$B,$D206,'Annuity Prices'!$E:$E,$G206),IF($B206="RAB Short",SUMIFS('RAB Prices Short'!Y:Y,'RAB Prices Short'!$B:$B,'All Prices combined'!$D206,'RAB Prices Short'!$E:$E,'All Prices combined'!$G206),IF($B206="RAB Long",SUMIFS('RAB Prices Long'!Y:Y,'RAB Prices Long'!$B:$B,'All Prices combined'!$D206,'RAB Prices Long'!$E:$E,'All Prices combined'!$G206)))),2)</f>
        <v>22.33</v>
      </c>
      <c r="W206" s="2">
        <f>ROUND(IF($B206="Annuity",SUMIFS('Annuity Prices'!Z:Z,'Annuity Prices'!$B:$B,$D206,'Annuity Prices'!$E:$E,$G206),IF($B206="RAB Short",SUMIFS('RAB Prices Short'!Z:Z,'RAB Prices Short'!$B:$B,'All Prices combined'!$D206,'RAB Prices Short'!$E:$E,'All Prices combined'!$G206),IF($B206="RAB Long",SUMIFS('RAB Prices Long'!Z:Z,'RAB Prices Long'!$B:$B,'All Prices combined'!$D206,'RAB Prices Long'!$E:$E,'All Prices combined'!$G206)))),2)</f>
        <v>22.88</v>
      </c>
      <c r="X206" s="2">
        <f>ROUND(IF($B206="Annuity",SUMIFS('Annuity Prices'!AA:AA,'Annuity Prices'!$B:$B,$D206,'Annuity Prices'!$E:$E,$G206),IF($B206="RAB Short",SUMIFS('RAB Prices Short'!AA:AA,'RAB Prices Short'!$B:$B,'All Prices combined'!$D206,'RAB Prices Short'!$E:$E,'All Prices combined'!$G206),IF($B206="RAB Long",SUMIFS('RAB Prices Long'!AA:AA,'RAB Prices Long'!$B:$B,'All Prices combined'!$D206,'RAB Prices Long'!$E:$E,'All Prices combined'!$G206)))),2)</f>
        <v>23.46</v>
      </c>
      <c r="Y206" s="2">
        <f>ROUND(IF($B206="Annuity",SUMIFS('Annuity Prices'!AB:AB,'Annuity Prices'!$B:$B,$D206,'Annuity Prices'!$E:$E,$G206),IF($B206="RAB Short",SUMIFS('RAB Prices Short'!AB:AB,'RAB Prices Short'!$B:$B,'All Prices combined'!$D206,'RAB Prices Short'!$E:$E,'All Prices combined'!$G206),IF($B206="RAB Long",SUMIFS('RAB Prices Long'!AB:AB,'RAB Prices Long'!$B:$B,'All Prices combined'!$D206,'RAB Prices Long'!$E:$E,'All Prices combined'!$G206)))),2)</f>
        <v>23.4</v>
      </c>
      <c r="Z206" s="2">
        <f>ROUND(IF($B206="Annuity",SUMIFS('Annuity Prices'!AC:AC,'Annuity Prices'!$B:$B,$D206,'Annuity Prices'!$E:$E,$G206),IF($B206="RAB Short",SUMIFS('RAB Prices Short'!AC:AC,'RAB Prices Short'!$B:$B,'All Prices combined'!$D206,'RAB Prices Short'!$E:$E,'All Prices combined'!$G206),IF($B206="RAB Long",SUMIFS('RAB Prices Long'!AC:AC,'RAB Prices Long'!$B:$B,'All Prices combined'!$D206,'RAB Prices Long'!$E:$E,'All Prices combined'!$G206)))),2)</f>
        <v>23.98</v>
      </c>
      <c r="AA206" s="2">
        <f>ROUND(IF($B206="Annuity",SUMIFS('Annuity Prices'!AD:AD,'Annuity Prices'!$B:$B,$D206,'Annuity Prices'!$E:$E,$G206),IF($B206="RAB Short",SUMIFS('RAB Prices Short'!AD:AD,'RAB Prices Short'!$B:$B,'All Prices combined'!$D206,'RAB Prices Short'!$E:$E,'All Prices combined'!$G206),IF($B206="RAB Long",SUMIFS('RAB Prices Long'!AD:AD,'RAB Prices Long'!$B:$B,'All Prices combined'!$D206,'RAB Prices Long'!$E:$E,'All Prices combined'!$G206)))),2)</f>
        <v>24.58</v>
      </c>
      <c r="AB206" s="2">
        <f>ROUND(IF($B206="Annuity",SUMIFS('Annuity Prices'!AE:AE,'Annuity Prices'!$B:$B,$D206,'Annuity Prices'!$E:$E,$G206),IF($B206="RAB Short",SUMIFS('RAB Prices Short'!AE:AE,'RAB Prices Short'!$B:$B,'All Prices combined'!$D206,'RAB Prices Short'!$E:$E,'All Prices combined'!$G206),IF($B206="RAB Long",SUMIFS('RAB Prices Long'!AE:AE,'RAB Prices Long'!$B:$B,'All Prices combined'!$D206,'RAB Prices Long'!$E:$E,'All Prices combined'!$G206)))),2)</f>
        <v>25.19</v>
      </c>
      <c r="AC206" s="2">
        <f>ROUND(IF($B206="Annuity",SUMIFS('Annuity Prices'!AF:AF,'Annuity Prices'!$B:$B,$D206,'Annuity Prices'!$E:$E,$G206),IF($B206="RAB Short",SUMIFS('RAB Prices Short'!AF:AF,'RAB Prices Short'!$B:$B,'All Prices combined'!$D206,'RAB Prices Short'!$E:$E,'All Prices combined'!$G206),IF($B206="RAB Long",SUMIFS('RAB Prices Long'!AF:AF,'RAB Prices Long'!$B:$B,'All Prices combined'!$D206,'RAB Prices Long'!$E:$E,'All Prices combined'!$G206)))),2)</f>
        <v>25.1</v>
      </c>
      <c r="AD206" s="2">
        <f>ROUND(IF($B206="Annuity",SUMIFS('Annuity Prices'!AG:AG,'Annuity Prices'!$B:$B,$D206,'Annuity Prices'!$E:$E,$G206),IF($B206="RAB Short",SUMIFS('RAB Prices Short'!AG:AG,'RAB Prices Short'!$B:$B,'All Prices combined'!$D206,'RAB Prices Short'!$E:$E,'All Prices combined'!$G206),IF($B206="RAB Long",SUMIFS('RAB Prices Long'!AG:AG,'RAB Prices Long'!$B:$B,'All Prices combined'!$D206,'RAB Prices Long'!$E:$E,'All Prices combined'!$G206)))),2)</f>
        <v>25.73</v>
      </c>
      <c r="AE206" s="2">
        <f>ROUND(IF($B206="Annuity",SUMIFS('Annuity Prices'!AH:AH,'Annuity Prices'!$B:$B,$D206,'Annuity Prices'!$E:$E,$G206),IF($B206="RAB Short",SUMIFS('RAB Prices Short'!AH:AH,'RAB Prices Short'!$B:$B,'All Prices combined'!$D206,'RAB Prices Short'!$E:$E,'All Prices combined'!$G206),IF($B206="RAB Long",SUMIFS('RAB Prices Long'!AH:AH,'RAB Prices Long'!$B:$B,'All Prices combined'!$D206,'RAB Prices Long'!$E:$E,'All Prices combined'!$G206)))),2)</f>
        <v>26.37</v>
      </c>
      <c r="AF206" s="2">
        <f>ROUND(IF($B206="Annuity",SUMIFS('Annuity Prices'!AI:AI,'Annuity Prices'!$B:$B,$D206,'Annuity Prices'!$E:$E,$G206),IF($B206="RAB Short",SUMIFS('RAB Prices Short'!AI:AI,'RAB Prices Short'!$B:$B,'All Prices combined'!$D206,'RAB Prices Short'!$E:$E,'All Prices combined'!$G206),IF($B206="RAB Long",SUMIFS('RAB Prices Long'!AI:AI,'RAB Prices Long'!$B:$B,'All Prices combined'!$D206,'RAB Prices Long'!$E:$E,'All Prices combined'!$G206)))),2)</f>
        <v>27.03</v>
      </c>
      <c r="AG206" s="2">
        <f>ROUND(IF($B206="Annuity",SUMIFS('Annuity Prices'!AJ:AJ,'Annuity Prices'!$B:$B,$D206,'Annuity Prices'!$E:$E,$G206),IF($B206="RAB Short",SUMIFS('RAB Prices Short'!AJ:AJ,'RAB Prices Short'!$B:$B,'All Prices combined'!$D206,'RAB Prices Short'!$E:$E,'All Prices combined'!$G206),IF($B206="RAB Long",SUMIFS('RAB Prices Long'!AJ:AJ,'RAB Prices Long'!$B:$B,'All Prices combined'!$D206,'RAB Prices Long'!$E:$E,'All Prices combined'!$G206)))),2)</f>
        <v>25.52</v>
      </c>
      <c r="AH206" s="2">
        <f>ROUND(IF($B206="Annuity",SUMIFS('Annuity Prices'!AK:AK,'Annuity Prices'!$B:$B,$D206,'Annuity Prices'!$E:$E,$G206),IF($B206="RAB Short",SUMIFS('RAB Prices Short'!AK:AK,'RAB Prices Short'!$B:$B,'All Prices combined'!$D206,'RAB Prices Short'!$E:$E,'All Prices combined'!$G206),IF($B206="RAB Long",SUMIFS('RAB Prices Long'!AK:AK,'RAB Prices Long'!$B:$B,'All Prices combined'!$D206,'RAB Prices Long'!$E:$E,'All Prices combined'!$G206)))),2)</f>
        <v>26.16</v>
      </c>
      <c r="AI206" s="2">
        <f>ROUND(IF($B206="Annuity",SUMIFS('Annuity Prices'!AL:AL,'Annuity Prices'!$B:$B,$D206,'Annuity Prices'!$E:$E,$G206),IF($B206="RAB Short",SUMIFS('RAB Prices Short'!AL:AL,'RAB Prices Short'!$B:$B,'All Prices combined'!$D206,'RAB Prices Short'!$E:$E,'All Prices combined'!$G206),IF($B206="RAB Long",SUMIFS('RAB Prices Long'!AL:AL,'RAB Prices Long'!$B:$B,'All Prices combined'!$D206,'RAB Prices Long'!$E:$E,'All Prices combined'!$G206)))),2)</f>
        <v>26.81</v>
      </c>
      <c r="AJ206" s="2">
        <f>ROUND(IF($B206="Annuity",SUMIFS('Annuity Prices'!AM:AM,'Annuity Prices'!$B:$B,$D206,'Annuity Prices'!$E:$E,$G206),IF($B206="RAB Short",SUMIFS('RAB Prices Short'!AM:AM,'RAB Prices Short'!$B:$B,'All Prices combined'!$D206,'RAB Prices Short'!$E:$E,'All Prices combined'!$G206),IF($B206="RAB Long",SUMIFS('RAB Prices Long'!AM:AM,'RAB Prices Long'!$B:$B,'All Prices combined'!$D206,'RAB Prices Long'!$E:$E,'All Prices combined'!$G206)))),2)</f>
        <v>27.48</v>
      </c>
      <c r="AK206" s="2">
        <f>ROUND(IF($B206="Annuity",SUMIFS('Annuity Prices'!AN:AN,'Annuity Prices'!$B:$B,$D206,'Annuity Prices'!$E:$E,$G206),IF($B206="RAB Short",SUMIFS('RAB Prices Short'!AN:AN,'RAB Prices Short'!$B:$B,'All Prices combined'!$D206,'RAB Prices Short'!$E:$E,'All Prices combined'!$G206),IF($B206="RAB Long",SUMIFS('RAB Prices Long'!AN:AN,'RAB Prices Long'!$B:$B,'All Prices combined'!$D206,'RAB Prices Long'!$E:$E,'All Prices combined'!$G206)))),2)</f>
        <v>23.22</v>
      </c>
      <c r="AL206" s="2">
        <f>ROUND(IF($B206="Annuity",SUMIFS('Annuity Prices'!AO:AO,'Annuity Prices'!$B:$B,$D206,'Annuity Prices'!$E:$E,$G206),IF($B206="RAB Short",SUMIFS('RAB Prices Short'!AO:AO,'RAB Prices Short'!$B:$B,'All Prices combined'!$D206,'RAB Prices Short'!$E:$E,'All Prices combined'!$G206),IF($B206="RAB Long",SUMIFS('RAB Prices Long'!AO:AO,'RAB Prices Long'!$B:$B,'All Prices combined'!$D206,'RAB Prices Long'!$E:$E,'All Prices combined'!$G206)))),2)</f>
        <v>23.8</v>
      </c>
      <c r="AM206" s="2">
        <f>ROUND(IF($B206="Annuity",SUMIFS('Annuity Prices'!AP:AP,'Annuity Prices'!$B:$B,$D206,'Annuity Prices'!$E:$E,$G206),IF($B206="RAB Short",SUMIFS('RAB Prices Short'!AP:AP,'RAB Prices Short'!$B:$B,'All Prices combined'!$D206,'RAB Prices Short'!$E:$E,'All Prices combined'!$G206),IF($B206="RAB Long",SUMIFS('RAB Prices Long'!AP:AP,'RAB Prices Long'!$B:$B,'All Prices combined'!$D206,'RAB Prices Long'!$E:$E,'All Prices combined'!$G206)))),2)</f>
        <v>24.39</v>
      </c>
      <c r="AN206" s="2">
        <f>ROUND(IF($B206="Annuity",SUMIFS('Annuity Prices'!AQ:AQ,'Annuity Prices'!$B:$B,$D206,'Annuity Prices'!$E:$E,$G206),IF($B206="RAB Short",SUMIFS('RAB Prices Short'!AQ:AQ,'RAB Prices Short'!$B:$B,'All Prices combined'!$D206,'RAB Prices Short'!$E:$E,'All Prices combined'!$G206),IF($B206="RAB Long",SUMIFS('RAB Prices Long'!AQ:AQ,'RAB Prices Long'!$B:$B,'All Prices combined'!$D206,'RAB Prices Long'!$E:$E,'All Prices combined'!$G206)))),2)</f>
        <v>25</v>
      </c>
      <c r="AO206" s="2">
        <f>ROUND(IF($B206="Annuity",SUMIFS('Annuity Prices'!AR:AR,'Annuity Prices'!$B:$B,$D206,'Annuity Prices'!$E:$E,$G206),IF($B206="RAB Short",SUMIFS('RAB Prices Short'!AR:AR,'RAB Prices Short'!$B:$B,'All Prices combined'!$D206,'RAB Prices Short'!$E:$E,'All Prices combined'!$G206),IF($B206="RAB Long",SUMIFS('RAB Prices Long'!AR:AR,'RAB Prices Long'!$B:$B,'All Prices combined'!$D206,'RAB Prices Long'!$E:$E,'All Prices combined'!$G206)))),2)</f>
        <v>0</v>
      </c>
      <c r="AP206" s="2">
        <f>ROUND(IF($B206="Annuity",SUMIFS('Annuity Prices'!AS:AS,'Annuity Prices'!$B:$B,$D206,'Annuity Prices'!$E:$E,$G206),IF($B206="RAB Short",SUMIFS('RAB Prices Short'!AS:AS,'RAB Prices Short'!$B:$B,'All Prices combined'!$D206,'RAB Prices Short'!$E:$E,'All Prices combined'!$G206),IF($B206="RAB Long",SUMIFS('RAB Prices Long'!AS:AS,'RAB Prices Long'!$B:$B,'All Prices combined'!$D206,'RAB Prices Long'!$E:$E,'All Prices combined'!$G206)))),2)</f>
        <v>0</v>
      </c>
      <c r="AQ206" s="2">
        <f>ROUND(IF($B206="Annuity",SUMIFS('Annuity Prices'!AT:AT,'Annuity Prices'!$B:$B,$D206,'Annuity Prices'!$E:$E,$G206),IF($B206="RAB Short",SUMIFS('RAB Prices Short'!AT:AT,'RAB Prices Short'!$B:$B,'All Prices combined'!$D206,'RAB Prices Short'!$E:$E,'All Prices combined'!$G206),IF($B206="RAB Long",SUMIFS('RAB Prices Long'!AT:AT,'RAB Prices Long'!$B:$B,'All Prices combined'!$D206,'RAB Prices Long'!$E:$E,'All Prices combined'!$G206)))),2)</f>
        <v>16.28</v>
      </c>
      <c r="AR206" s="2">
        <f>ROUND(IF($B206="Annuity",SUMIFS('Annuity Prices'!AU:AU,'Annuity Prices'!$B:$B,$D206,'Annuity Prices'!$E:$E,$G206),IF($B206="RAB Short",SUMIFS('RAB Prices Short'!AU:AU,'RAB Prices Short'!$B:$B,'All Prices combined'!$D206,'RAB Prices Short'!$E:$E,'All Prices combined'!$G206),IF($B206="RAB Long",SUMIFS('RAB Prices Long'!AU:AU,'RAB Prices Long'!$B:$B,'All Prices combined'!$D206,'RAB Prices Long'!$E:$E,'All Prices combined'!$G206)))),2)</f>
        <v>17.12</v>
      </c>
      <c r="AS206" s="2">
        <f>ROUND(IF($B206="Annuity",SUMIFS('Annuity Prices'!AV:AV,'Annuity Prices'!$B:$B,$D206,'Annuity Prices'!$E:$E,$G206),IF($B206="RAB Short",SUMIFS('RAB Prices Short'!AV:AV,'RAB Prices Short'!$B:$B,'All Prices combined'!$D206,'RAB Prices Short'!$E:$E,'All Prices combined'!$G206),IF($B206="RAB Long",SUMIFS('RAB Prices Long'!AV:AV,'RAB Prices Long'!$B:$B,'All Prices combined'!$D206,'RAB Prices Long'!$E:$E,'All Prices combined'!$G206)))),2)</f>
        <v>17.61</v>
      </c>
      <c r="AT206" s="2">
        <f>ROUND(IF($B206="Annuity",SUMIFS('Annuity Prices'!AW:AW,'Annuity Prices'!$B:$B,$D206,'Annuity Prices'!$E:$E,$G206),IF($B206="RAB Short",SUMIFS('RAB Prices Short'!AW:AW,'RAB Prices Short'!$B:$B,'All Prices combined'!$D206,'RAB Prices Short'!$E:$E,'All Prices combined'!$G206),IF($B206="RAB Long",SUMIFS('RAB Prices Long'!AW:AW,'RAB Prices Long'!$B:$B,'All Prices combined'!$D206,'RAB Prices Long'!$E:$E,'All Prices combined'!$G206)))),2)</f>
        <v>18.260000000000002</v>
      </c>
      <c r="AU206" s="2">
        <f>ROUND(IF($B206="Annuity",SUMIFS('Annuity Prices'!AX:AX,'Annuity Prices'!$B:$B,$D206,'Annuity Prices'!$E:$E,$G206),IF($B206="RAB Short",SUMIFS('RAB Prices Short'!AX:AX,'RAB Prices Short'!$B:$B,'All Prices combined'!$D206,'RAB Prices Short'!$E:$E,'All Prices combined'!$G206),IF($B206="RAB Long",SUMIFS('RAB Prices Long'!AX:AX,'RAB Prices Long'!$B:$B,'All Prices combined'!$D206,'RAB Prices Long'!$E:$E,'All Prices combined'!$G206)))),2)</f>
        <v>18.71</v>
      </c>
      <c r="AV206" s="2">
        <f>ROUND(IF($B206="Annuity",SUMIFS('Annuity Prices'!AY:AY,'Annuity Prices'!$B:$B,$D206,'Annuity Prices'!$E:$E,$G206),IF($B206="RAB Short",SUMIFS('RAB Prices Short'!AY:AY,'RAB Prices Short'!$B:$B,'All Prices combined'!$D206,'RAB Prices Short'!$E:$E,'All Prices combined'!$G206),IF($B206="RAB Long",SUMIFS('RAB Prices Long'!AY:AY,'RAB Prices Long'!$B:$B,'All Prices combined'!$D206,'RAB Prices Long'!$E:$E,'All Prices combined'!$G206)))),2)</f>
        <v>19.18</v>
      </c>
      <c r="AW206" s="2">
        <f>ROUND(IF($B206="Annuity",SUMIFS('Annuity Prices'!AZ:AZ,'Annuity Prices'!$B:$B,$D206,'Annuity Prices'!$E:$E,$G206),IF($B206="RAB Short",SUMIFS('RAB Prices Short'!AZ:AZ,'RAB Prices Short'!$B:$B,'All Prices combined'!$D206,'RAB Prices Short'!$E:$E,'All Prices combined'!$G206),IF($B206="RAB Long",SUMIFS('RAB Prices Long'!AZ:AZ,'RAB Prices Long'!$B:$B,'All Prices combined'!$D206,'RAB Prices Long'!$E:$E,'All Prices combined'!$G206)))),2)</f>
        <v>19.66</v>
      </c>
      <c r="AX206" s="2">
        <f>ROUND(IF($B206="Annuity",SUMIFS('Annuity Prices'!BA:BA,'Annuity Prices'!$B:$B,$D206,'Annuity Prices'!$E:$E,$G206),IF($B206="RAB Short",SUMIFS('RAB Prices Short'!BA:BA,'RAB Prices Short'!$B:$B,'All Prices combined'!$D206,'RAB Prices Short'!$E:$E,'All Prices combined'!$G206),IF($B206="RAB Long",SUMIFS('RAB Prices Long'!BA:BA,'RAB Prices Long'!$B:$B,'All Prices combined'!$D206,'RAB Prices Long'!$E:$E,'All Prices combined'!$G206)))),2)</f>
        <v>20.2</v>
      </c>
      <c r="AY206" s="2">
        <f>ROUND(IF($B206="Annuity",SUMIFS('Annuity Prices'!BB:BB,'Annuity Prices'!$B:$B,$D206,'Annuity Prices'!$E:$E,$G206),IF($B206="RAB Short",SUMIFS('RAB Prices Short'!BB:BB,'RAB Prices Short'!$B:$B,'All Prices combined'!$D206,'RAB Prices Short'!$E:$E,'All Prices combined'!$G206),IF($B206="RAB Long",SUMIFS('RAB Prices Long'!BB:BB,'RAB Prices Long'!$B:$B,'All Prices combined'!$D206,'RAB Prices Long'!$E:$E,'All Prices combined'!$G206)))),2)</f>
        <v>20.71</v>
      </c>
      <c r="AZ206" s="2">
        <f>ROUND(IF($B206="Annuity",SUMIFS('Annuity Prices'!BC:BC,'Annuity Prices'!$B:$B,$D206,'Annuity Prices'!$E:$E,$G206),IF($B206="RAB Short",SUMIFS('RAB Prices Short'!BC:BC,'RAB Prices Short'!$B:$B,'All Prices combined'!$D206,'RAB Prices Short'!$E:$E,'All Prices combined'!$G206),IF($B206="RAB Long",SUMIFS('RAB Prices Long'!BC:BC,'RAB Prices Long'!$B:$B,'All Prices combined'!$D206,'RAB Prices Long'!$E:$E,'All Prices combined'!$G206)))),2)</f>
        <v>21.23</v>
      </c>
      <c r="BA206" s="2">
        <f>ROUND(IF($B206="Annuity",SUMIFS('Annuity Prices'!BD:BD,'Annuity Prices'!$B:$B,$D206,'Annuity Prices'!$E:$E,$G206),IF($B206="RAB Short",SUMIFS('RAB Prices Short'!BD:BD,'RAB Prices Short'!$B:$B,'All Prices combined'!$D206,'RAB Prices Short'!$E:$E,'All Prices combined'!$G206),IF($B206="RAB Long",SUMIFS('RAB Prices Long'!BD:BD,'RAB Prices Long'!$B:$B,'All Prices combined'!$D206,'RAB Prices Long'!$E:$E,'All Prices combined'!$G206)))),2)</f>
        <v>21.76</v>
      </c>
      <c r="BB206" s="2">
        <f>ROUND(IF($B206="Annuity",SUMIFS('Annuity Prices'!BE:BE,'Annuity Prices'!$B:$B,$D206,'Annuity Prices'!$E:$E,$G206),IF($B206="RAB Short",SUMIFS('RAB Prices Short'!BE:BE,'RAB Prices Short'!$B:$B,'All Prices combined'!$D206,'RAB Prices Short'!$E:$E,'All Prices combined'!$G206),IF($B206="RAB Long",SUMIFS('RAB Prices Long'!BE:BE,'RAB Prices Long'!$B:$B,'All Prices combined'!$D206,'RAB Prices Long'!$E:$E,'All Prices combined'!$G206)))),2)</f>
        <v>21.78</v>
      </c>
      <c r="BC206" s="2">
        <f>ROUND(IF($B206="Annuity",SUMIFS('Annuity Prices'!BF:BF,'Annuity Prices'!$B:$B,$D206,'Annuity Prices'!$E:$E,$G206),IF($B206="RAB Short",SUMIFS('RAB Prices Short'!BF:BF,'RAB Prices Short'!$B:$B,'All Prices combined'!$D206,'RAB Prices Short'!$E:$E,'All Prices combined'!$G206),IF($B206="RAB Long",SUMIFS('RAB Prices Long'!BF:BF,'RAB Prices Long'!$B:$B,'All Prices combined'!$D206,'RAB Prices Long'!$E:$E,'All Prices combined'!$G206)))),2)</f>
        <v>22.33</v>
      </c>
      <c r="BD206" s="2">
        <f>ROUND(IF($B206="Annuity",SUMIFS('Annuity Prices'!BG:BG,'Annuity Prices'!$B:$B,$D206,'Annuity Prices'!$E:$E,$G206),IF($B206="RAB Short",SUMIFS('RAB Prices Short'!BG:BG,'RAB Prices Short'!$B:$B,'All Prices combined'!$D206,'RAB Prices Short'!$E:$E,'All Prices combined'!$G206),IF($B206="RAB Long",SUMIFS('RAB Prices Long'!BG:BG,'RAB Prices Long'!$B:$B,'All Prices combined'!$D206,'RAB Prices Long'!$E:$E,'All Prices combined'!$G206)))),2)</f>
        <v>22.88</v>
      </c>
      <c r="BE206" s="2">
        <f>ROUND(IF($B206="Annuity",SUMIFS('Annuity Prices'!BH:BH,'Annuity Prices'!$B:$B,$D206,'Annuity Prices'!$E:$E,$G206),IF($B206="RAB Short",SUMIFS('RAB Prices Short'!BH:BH,'RAB Prices Short'!$B:$B,'All Prices combined'!$D206,'RAB Prices Short'!$E:$E,'All Prices combined'!$G206),IF($B206="RAB Long",SUMIFS('RAB Prices Long'!BH:BH,'RAB Prices Long'!$B:$B,'All Prices combined'!$D206,'RAB Prices Long'!$E:$E,'All Prices combined'!$G206)))),2)</f>
        <v>23.46</v>
      </c>
      <c r="BF206" s="2">
        <f>ROUND(IF($B206="Annuity",SUMIFS('Annuity Prices'!BI:BI,'Annuity Prices'!$B:$B,$D206,'Annuity Prices'!$E:$E,$G206),IF($B206="RAB Short",SUMIFS('RAB Prices Short'!BI:BI,'RAB Prices Short'!$B:$B,'All Prices combined'!$D206,'RAB Prices Short'!$E:$E,'All Prices combined'!$G206),IF($B206="RAB Long",SUMIFS('RAB Prices Long'!BI:BI,'RAB Prices Long'!$B:$B,'All Prices combined'!$D206,'RAB Prices Long'!$E:$E,'All Prices combined'!$G206)))),2)</f>
        <v>23.4</v>
      </c>
      <c r="BG206" s="2">
        <f>ROUND(IF($B206="Annuity",SUMIFS('Annuity Prices'!BJ:BJ,'Annuity Prices'!$B:$B,$D206,'Annuity Prices'!$E:$E,$G206),IF($B206="RAB Short",SUMIFS('RAB Prices Short'!BJ:BJ,'RAB Prices Short'!$B:$B,'All Prices combined'!$D206,'RAB Prices Short'!$E:$E,'All Prices combined'!$G206),IF($B206="RAB Long",SUMIFS('RAB Prices Long'!BJ:BJ,'RAB Prices Long'!$B:$B,'All Prices combined'!$D206,'RAB Prices Long'!$E:$E,'All Prices combined'!$G206)))),2)</f>
        <v>23.98</v>
      </c>
      <c r="BH206" s="2">
        <f>ROUND(IF($B206="Annuity",SUMIFS('Annuity Prices'!BK:BK,'Annuity Prices'!$B:$B,$D206,'Annuity Prices'!$E:$E,$G206),IF($B206="RAB Short",SUMIFS('RAB Prices Short'!BK:BK,'RAB Prices Short'!$B:$B,'All Prices combined'!$D206,'RAB Prices Short'!$E:$E,'All Prices combined'!$G206),IF($B206="RAB Long",SUMIFS('RAB Prices Long'!BK:BK,'RAB Prices Long'!$B:$B,'All Prices combined'!$D206,'RAB Prices Long'!$E:$E,'All Prices combined'!$G206)))),2)</f>
        <v>24.58</v>
      </c>
      <c r="BI206" s="2">
        <f>ROUND(IF($B206="Annuity",SUMIFS('Annuity Prices'!BL:BL,'Annuity Prices'!$B:$B,$D206,'Annuity Prices'!$E:$E,$G206),IF($B206="RAB Short",SUMIFS('RAB Prices Short'!BL:BL,'RAB Prices Short'!$B:$B,'All Prices combined'!$D206,'RAB Prices Short'!$E:$E,'All Prices combined'!$G206),IF($B206="RAB Long",SUMIFS('RAB Prices Long'!BL:BL,'RAB Prices Long'!$B:$B,'All Prices combined'!$D206,'RAB Prices Long'!$E:$E,'All Prices combined'!$G206)))),2)</f>
        <v>25.19</v>
      </c>
      <c r="BJ206" s="2">
        <f>ROUND(IF($B206="Annuity",SUMIFS('Annuity Prices'!BM:BM,'Annuity Prices'!$B:$B,$D206,'Annuity Prices'!$E:$E,$G206),IF($B206="RAB Short",SUMIFS('RAB Prices Short'!BM:BM,'RAB Prices Short'!$B:$B,'All Prices combined'!$D206,'RAB Prices Short'!$E:$E,'All Prices combined'!$G206),IF($B206="RAB Long",SUMIFS('RAB Prices Long'!BM:BM,'RAB Prices Long'!$B:$B,'All Prices combined'!$D206,'RAB Prices Long'!$E:$E,'All Prices combined'!$G206)))),2)</f>
        <v>25.1</v>
      </c>
      <c r="BK206" s="2">
        <f>ROUND(IF($B206="Annuity",SUMIFS('Annuity Prices'!BN:BN,'Annuity Prices'!$B:$B,$D206,'Annuity Prices'!$E:$E,$G206),IF($B206="RAB Short",SUMIFS('RAB Prices Short'!BN:BN,'RAB Prices Short'!$B:$B,'All Prices combined'!$D206,'RAB Prices Short'!$E:$E,'All Prices combined'!$G206),IF($B206="RAB Long",SUMIFS('RAB Prices Long'!BN:BN,'RAB Prices Long'!$B:$B,'All Prices combined'!$D206,'RAB Prices Long'!$E:$E,'All Prices combined'!$G206)))),2)</f>
        <v>25.73</v>
      </c>
      <c r="BL206" s="2">
        <f>ROUND(IF($B206="Annuity",SUMIFS('Annuity Prices'!BO:BO,'Annuity Prices'!$B:$B,$D206,'Annuity Prices'!$E:$E,$G206),IF($B206="RAB Short",SUMIFS('RAB Prices Short'!BO:BO,'RAB Prices Short'!$B:$B,'All Prices combined'!$D206,'RAB Prices Short'!$E:$E,'All Prices combined'!$G206),IF($B206="RAB Long",SUMIFS('RAB Prices Long'!BO:BO,'RAB Prices Long'!$B:$B,'All Prices combined'!$D206,'RAB Prices Long'!$E:$E,'All Prices combined'!$G206)))),2)</f>
        <v>26.37</v>
      </c>
      <c r="BM206" s="2">
        <f>ROUND(IF($B206="Annuity",SUMIFS('Annuity Prices'!BP:BP,'Annuity Prices'!$B:$B,$D206,'Annuity Prices'!$E:$E,$G206),IF($B206="RAB Short",SUMIFS('RAB Prices Short'!BP:BP,'RAB Prices Short'!$B:$B,'All Prices combined'!$D206,'RAB Prices Short'!$E:$E,'All Prices combined'!$G206),IF($B206="RAB Long",SUMIFS('RAB Prices Long'!BP:BP,'RAB Prices Long'!$B:$B,'All Prices combined'!$D206,'RAB Prices Long'!$E:$E,'All Prices combined'!$G206)))),2)</f>
        <v>27.03</v>
      </c>
      <c r="BN206" s="2">
        <f>ROUND(IF($B206="Annuity",SUMIFS('Annuity Prices'!BQ:BQ,'Annuity Prices'!$B:$B,$D206,'Annuity Prices'!$E:$E,$G206),IF($B206="RAB Short",SUMIFS('RAB Prices Short'!BQ:BQ,'RAB Prices Short'!$B:$B,'All Prices combined'!$D206,'RAB Prices Short'!$E:$E,'All Prices combined'!$G206),IF($B206="RAB Long",SUMIFS('RAB Prices Long'!BQ:BQ,'RAB Prices Long'!$B:$B,'All Prices combined'!$D206,'RAB Prices Long'!$E:$E,'All Prices combined'!$G206)))),2)</f>
        <v>25.52</v>
      </c>
      <c r="BO206" s="2">
        <f>ROUND(IF($B206="Annuity",SUMIFS('Annuity Prices'!BR:BR,'Annuity Prices'!$B:$B,$D206,'Annuity Prices'!$E:$E,$G206),IF($B206="RAB Short",SUMIFS('RAB Prices Short'!BR:BR,'RAB Prices Short'!$B:$B,'All Prices combined'!$D206,'RAB Prices Short'!$E:$E,'All Prices combined'!$G206),IF($B206="RAB Long",SUMIFS('RAB Prices Long'!BR:BR,'RAB Prices Long'!$B:$B,'All Prices combined'!$D206,'RAB Prices Long'!$E:$E,'All Prices combined'!$G206)))),2)</f>
        <v>26.16</v>
      </c>
      <c r="BP206" s="2">
        <f>ROUND(IF($B206="Annuity",SUMIFS('Annuity Prices'!BS:BS,'Annuity Prices'!$B:$B,$D206,'Annuity Prices'!$E:$E,$G206),IF($B206="RAB Short",SUMIFS('RAB Prices Short'!BS:BS,'RAB Prices Short'!$B:$B,'All Prices combined'!$D206,'RAB Prices Short'!$E:$E,'All Prices combined'!$G206),IF($B206="RAB Long",SUMIFS('RAB Prices Long'!BS:BS,'RAB Prices Long'!$B:$B,'All Prices combined'!$D206,'RAB Prices Long'!$E:$E,'All Prices combined'!$G206)))),2)</f>
        <v>26.81</v>
      </c>
      <c r="BQ206" s="2">
        <f>ROUND(IF($B206="Annuity",SUMIFS('Annuity Prices'!BT:BT,'Annuity Prices'!$B:$B,$D206,'Annuity Prices'!$E:$E,$G206),IF($B206="RAB Short",SUMIFS('RAB Prices Short'!BT:BT,'RAB Prices Short'!$B:$B,'All Prices combined'!$D206,'RAB Prices Short'!$E:$E,'All Prices combined'!$G206),IF($B206="RAB Long",SUMIFS('RAB Prices Long'!BT:BT,'RAB Prices Long'!$B:$B,'All Prices combined'!$D206,'RAB Prices Long'!$E:$E,'All Prices combined'!$G206)))),2)</f>
        <v>27.48</v>
      </c>
      <c r="BR206" s="2">
        <f>ROUND(IF($B206="Annuity",SUMIFS('Annuity Prices'!BU:BU,'Annuity Prices'!$B:$B,$D206,'Annuity Prices'!$E:$E,$G206),IF($B206="RAB Short",SUMIFS('RAB Prices Short'!BU:BU,'RAB Prices Short'!$B:$B,'All Prices combined'!$D206,'RAB Prices Short'!$E:$E,'All Prices combined'!$G206),IF($B206="RAB Long",SUMIFS('RAB Prices Long'!BU:BU,'RAB Prices Long'!$B:$B,'All Prices combined'!$D206,'RAB Prices Long'!$E:$E,'All Prices combined'!$G206)))),2)</f>
        <v>23.22</v>
      </c>
      <c r="BS206" s="2">
        <f>ROUND(IF($B206="Annuity",SUMIFS('Annuity Prices'!BV:BV,'Annuity Prices'!$B:$B,$D206,'Annuity Prices'!$E:$E,$G206),IF($B206="RAB Short",SUMIFS('RAB Prices Short'!BV:BV,'RAB Prices Short'!$B:$B,'All Prices combined'!$D206,'RAB Prices Short'!$E:$E,'All Prices combined'!$G206),IF($B206="RAB Long",SUMIFS('RAB Prices Long'!BV:BV,'RAB Prices Long'!$B:$B,'All Prices combined'!$D206,'RAB Prices Long'!$E:$E,'All Prices combined'!$G206)))),2)</f>
        <v>23.8</v>
      </c>
      <c r="BT206" s="2">
        <f>ROUND(IF($B206="Annuity",SUMIFS('Annuity Prices'!BW:BW,'Annuity Prices'!$B:$B,$D206,'Annuity Prices'!$E:$E,$G206),IF($B206="RAB Short",SUMIFS('RAB Prices Short'!BW:BW,'RAB Prices Short'!$B:$B,'All Prices combined'!$D206,'RAB Prices Short'!$E:$E,'All Prices combined'!$G206),IF($B206="RAB Long",SUMIFS('RAB Prices Long'!BW:BW,'RAB Prices Long'!$B:$B,'All Prices combined'!$D206,'RAB Prices Long'!$E:$E,'All Prices combined'!$G206)))),2)</f>
        <v>24.39</v>
      </c>
      <c r="BU206" s="2">
        <f>ROUND(IF($B206="Annuity",SUMIFS('Annuity Prices'!BX:BX,'Annuity Prices'!$B:$B,$D206,'Annuity Prices'!$E:$E,$G206),IF($B206="RAB Short",SUMIFS('RAB Prices Short'!BX:BX,'RAB Prices Short'!$B:$B,'All Prices combined'!$D206,'RAB Prices Short'!$E:$E,'All Prices combined'!$G206),IF($B206="RAB Long",SUMIFS('RAB Prices Long'!BX:BX,'RAB Prices Long'!$B:$B,'All Prices combined'!$D206,'RAB Prices Long'!$E:$E,'All Prices combined'!$G206)))),2)</f>
        <v>25</v>
      </c>
    </row>
    <row r="207" spans="2:73" x14ac:dyDescent="0.25">
      <c r="B207" t="s">
        <v>44</v>
      </c>
      <c r="C207">
        <v>3</v>
      </c>
      <c r="D207" t="s">
        <v>134</v>
      </c>
      <c r="E207" t="s">
        <v>133</v>
      </c>
      <c r="F207">
        <v>3</v>
      </c>
      <c r="G207" t="s">
        <v>40</v>
      </c>
      <c r="I207" s="2">
        <f>ROUND(IF($B207="Annuity",SUMIFS('Annuity Prices'!L:L,'Annuity Prices'!$B:$B,$D207,'Annuity Prices'!$E:$E,$G207),IF($B207="RAB Short",SUMIFS('RAB Prices Short'!L:L,'RAB Prices Short'!$B:$B,'All Prices combined'!$D207,'RAB Prices Short'!$E:$E,'All Prices combined'!$G207),IF($B207="RAB Long",SUMIFS('RAB Prices Long'!L:L,'RAB Prices Long'!$B:$B,'All Prices combined'!$D207,'RAB Prices Long'!$E:$E,'All Prices combined'!$G207)))),2)</f>
        <v>0</v>
      </c>
      <c r="J207" s="2">
        <f>ROUND(IF($B207="Annuity",SUMIFS('Annuity Prices'!M:M,'Annuity Prices'!$B:$B,$D207,'Annuity Prices'!$E:$E,$G207),IF($B207="RAB Short",SUMIFS('RAB Prices Short'!M:M,'RAB Prices Short'!$B:$B,'All Prices combined'!$D207,'RAB Prices Short'!$E:$E,'All Prices combined'!$G207),IF($B207="RAB Long",SUMIFS('RAB Prices Long'!M:M,'RAB Prices Long'!$B:$B,'All Prices combined'!$D207,'RAB Prices Long'!$E:$E,'All Prices combined'!$G207)))),2)</f>
        <v>0</v>
      </c>
      <c r="K207" s="2">
        <f>ROUND(IF($B207="Annuity",SUMIFS('Annuity Prices'!N:N,'Annuity Prices'!$B:$B,$D207,'Annuity Prices'!$E:$E,$G207),IF($B207="RAB Short",SUMIFS('RAB Prices Short'!N:N,'RAB Prices Short'!$B:$B,'All Prices combined'!$D207,'RAB Prices Short'!$E:$E,'All Prices combined'!$G207),IF($B207="RAB Long",SUMIFS('RAB Prices Long'!N:N,'RAB Prices Long'!$B:$B,'All Prices combined'!$D207,'RAB Prices Long'!$E:$E,'All Prices combined'!$G207)))),2)</f>
        <v>3.38</v>
      </c>
      <c r="L207" s="2">
        <f>ROUND(IF($B207="Annuity",SUMIFS('Annuity Prices'!O:O,'Annuity Prices'!$B:$B,$D207,'Annuity Prices'!$E:$E,$G207),IF($B207="RAB Short",SUMIFS('RAB Prices Short'!O:O,'RAB Prices Short'!$B:$B,'All Prices combined'!$D207,'RAB Prices Short'!$E:$E,'All Prices combined'!$G207),IF($B207="RAB Long",SUMIFS('RAB Prices Long'!O:O,'RAB Prices Long'!$B:$B,'All Prices combined'!$D207,'RAB Prices Long'!$E:$E,'All Prices combined'!$G207)))),2)</f>
        <v>3.48</v>
      </c>
      <c r="M207" s="2">
        <f>ROUND(IF($B207="Annuity",SUMIFS('Annuity Prices'!P:P,'Annuity Prices'!$B:$B,$D207,'Annuity Prices'!$E:$E,$G207),IF($B207="RAB Short",SUMIFS('RAB Prices Short'!P:P,'RAB Prices Short'!$B:$B,'All Prices combined'!$D207,'RAB Prices Short'!$E:$E,'All Prices combined'!$G207),IF($B207="RAB Long",SUMIFS('RAB Prices Long'!P:P,'RAB Prices Long'!$B:$B,'All Prices combined'!$D207,'RAB Prices Long'!$E:$E,'All Prices combined'!$G207)))),2)</f>
        <v>3.55</v>
      </c>
      <c r="N207" s="2">
        <f>ROUND(IF($B207="Annuity",SUMIFS('Annuity Prices'!Q:Q,'Annuity Prices'!$B:$B,$D207,'Annuity Prices'!$E:$E,$G207),IF($B207="RAB Short",SUMIFS('RAB Prices Short'!Q:Q,'RAB Prices Short'!$B:$B,'All Prices combined'!$D207,'RAB Prices Short'!$E:$E,'All Prices combined'!$G207),IF($B207="RAB Long",SUMIFS('RAB Prices Long'!Q:Q,'RAB Prices Long'!$B:$B,'All Prices combined'!$D207,'RAB Prices Long'!$E:$E,'All Prices combined'!$G207)))),2)</f>
        <v>3.64</v>
      </c>
      <c r="O207" s="2">
        <f>ROUND(IF($B207="Annuity",SUMIFS('Annuity Prices'!R:R,'Annuity Prices'!$B:$B,$D207,'Annuity Prices'!$E:$E,$G207),IF($B207="RAB Short",SUMIFS('RAB Prices Short'!R:R,'RAB Prices Short'!$B:$B,'All Prices combined'!$D207,'RAB Prices Short'!$E:$E,'All Prices combined'!$G207),IF($B207="RAB Long",SUMIFS('RAB Prices Long'!R:R,'RAB Prices Long'!$B:$B,'All Prices combined'!$D207,'RAB Prices Long'!$E:$E,'All Prices combined'!$G207)))),2)</f>
        <v>3.73</v>
      </c>
      <c r="P207" s="2">
        <f>ROUND(IF($B207="Annuity",SUMIFS('Annuity Prices'!S:S,'Annuity Prices'!$B:$B,$D207,'Annuity Prices'!$E:$E,$G207),IF($B207="RAB Short",SUMIFS('RAB Prices Short'!S:S,'RAB Prices Short'!$B:$B,'All Prices combined'!$D207,'RAB Prices Short'!$E:$E,'All Prices combined'!$G207),IF($B207="RAB Long",SUMIFS('RAB Prices Long'!S:S,'RAB Prices Long'!$B:$B,'All Prices combined'!$D207,'RAB Prices Long'!$E:$E,'All Prices combined'!$G207)))),2)</f>
        <v>3.83</v>
      </c>
      <c r="Q207" s="2">
        <f>ROUND(IF($B207="Annuity",SUMIFS('Annuity Prices'!T:T,'Annuity Prices'!$B:$B,$D207,'Annuity Prices'!$E:$E,$G207),IF($B207="RAB Short",SUMIFS('RAB Prices Short'!T:T,'RAB Prices Short'!$B:$B,'All Prices combined'!$D207,'RAB Prices Short'!$E:$E,'All Prices combined'!$G207),IF($B207="RAB Long",SUMIFS('RAB Prices Long'!T:T,'RAB Prices Long'!$B:$B,'All Prices combined'!$D207,'RAB Prices Long'!$E:$E,'All Prices combined'!$G207)))),2)</f>
        <v>3.9</v>
      </c>
      <c r="R207" s="2">
        <f>ROUND(IF($B207="Annuity",SUMIFS('Annuity Prices'!U:U,'Annuity Prices'!$B:$B,$D207,'Annuity Prices'!$E:$E,$G207),IF($B207="RAB Short",SUMIFS('RAB Prices Short'!U:U,'RAB Prices Short'!$B:$B,'All Prices combined'!$D207,'RAB Prices Short'!$E:$E,'All Prices combined'!$G207),IF($B207="RAB Long",SUMIFS('RAB Prices Long'!U:U,'RAB Prices Long'!$B:$B,'All Prices combined'!$D207,'RAB Prices Long'!$E:$E,'All Prices combined'!$G207)))),2)</f>
        <v>4</v>
      </c>
      <c r="S207" s="2">
        <f>ROUND(IF($B207="Annuity",SUMIFS('Annuity Prices'!V:V,'Annuity Prices'!$B:$B,$D207,'Annuity Prices'!$E:$E,$G207),IF($B207="RAB Short",SUMIFS('RAB Prices Short'!V:V,'RAB Prices Short'!$B:$B,'All Prices combined'!$D207,'RAB Prices Short'!$E:$E,'All Prices combined'!$G207),IF($B207="RAB Long",SUMIFS('RAB Prices Long'!V:V,'RAB Prices Long'!$B:$B,'All Prices combined'!$D207,'RAB Prices Long'!$E:$E,'All Prices combined'!$G207)))),2)</f>
        <v>4.0999999999999996</v>
      </c>
      <c r="T207" s="2">
        <f>ROUND(IF($B207="Annuity",SUMIFS('Annuity Prices'!W:W,'Annuity Prices'!$B:$B,$D207,'Annuity Prices'!$E:$E,$G207),IF($B207="RAB Short",SUMIFS('RAB Prices Short'!W:W,'RAB Prices Short'!$B:$B,'All Prices combined'!$D207,'RAB Prices Short'!$E:$E,'All Prices combined'!$G207),IF($B207="RAB Long",SUMIFS('RAB Prices Long'!W:W,'RAB Prices Long'!$B:$B,'All Prices combined'!$D207,'RAB Prices Long'!$E:$E,'All Prices combined'!$G207)))),2)</f>
        <v>4.2</v>
      </c>
      <c r="U207" s="2">
        <f>ROUND(IF($B207="Annuity",SUMIFS('Annuity Prices'!X:X,'Annuity Prices'!$B:$B,$D207,'Annuity Prices'!$E:$E,$G207),IF($B207="RAB Short",SUMIFS('RAB Prices Short'!X:X,'RAB Prices Short'!$B:$B,'All Prices combined'!$D207,'RAB Prices Short'!$E:$E,'All Prices combined'!$G207),IF($B207="RAB Long",SUMIFS('RAB Prices Long'!X:X,'RAB Prices Long'!$B:$B,'All Prices combined'!$D207,'RAB Prices Long'!$E:$E,'All Prices combined'!$G207)))),2)</f>
        <v>4.29</v>
      </c>
      <c r="V207" s="2">
        <f>ROUND(IF($B207="Annuity",SUMIFS('Annuity Prices'!Y:Y,'Annuity Prices'!$B:$B,$D207,'Annuity Prices'!$E:$E,$G207),IF($B207="RAB Short",SUMIFS('RAB Prices Short'!Y:Y,'RAB Prices Short'!$B:$B,'All Prices combined'!$D207,'RAB Prices Short'!$E:$E,'All Prices combined'!$G207),IF($B207="RAB Long",SUMIFS('RAB Prices Long'!Y:Y,'RAB Prices Long'!$B:$B,'All Prices combined'!$D207,'RAB Prices Long'!$E:$E,'All Prices combined'!$G207)))),2)</f>
        <v>4.3899999999999997</v>
      </c>
      <c r="W207" s="2">
        <f>ROUND(IF($B207="Annuity",SUMIFS('Annuity Prices'!Z:Z,'Annuity Prices'!$B:$B,$D207,'Annuity Prices'!$E:$E,$G207),IF($B207="RAB Short",SUMIFS('RAB Prices Short'!Z:Z,'RAB Prices Short'!$B:$B,'All Prices combined'!$D207,'RAB Prices Short'!$E:$E,'All Prices combined'!$G207),IF($B207="RAB Long",SUMIFS('RAB Prices Long'!Z:Z,'RAB Prices Long'!$B:$B,'All Prices combined'!$D207,'RAB Prices Long'!$E:$E,'All Prices combined'!$G207)))),2)</f>
        <v>4.5</v>
      </c>
      <c r="X207" s="2">
        <f>ROUND(IF($B207="Annuity",SUMIFS('Annuity Prices'!AA:AA,'Annuity Prices'!$B:$B,$D207,'Annuity Prices'!$E:$E,$G207),IF($B207="RAB Short",SUMIFS('RAB Prices Short'!AA:AA,'RAB Prices Short'!$B:$B,'All Prices combined'!$D207,'RAB Prices Short'!$E:$E,'All Prices combined'!$G207),IF($B207="RAB Long",SUMIFS('RAB Prices Long'!AA:AA,'RAB Prices Long'!$B:$B,'All Prices combined'!$D207,'RAB Prices Long'!$E:$E,'All Prices combined'!$G207)))),2)</f>
        <v>4.62</v>
      </c>
      <c r="Y207" s="2">
        <f>ROUND(IF($B207="Annuity",SUMIFS('Annuity Prices'!AB:AB,'Annuity Prices'!$B:$B,$D207,'Annuity Prices'!$E:$E,$G207),IF($B207="RAB Short",SUMIFS('RAB Prices Short'!AB:AB,'RAB Prices Short'!$B:$B,'All Prices combined'!$D207,'RAB Prices Short'!$E:$E,'All Prices combined'!$G207),IF($B207="RAB Long",SUMIFS('RAB Prices Long'!AB:AB,'RAB Prices Long'!$B:$B,'All Prices combined'!$D207,'RAB Prices Long'!$E:$E,'All Prices combined'!$G207)))),2)</f>
        <v>4.71</v>
      </c>
      <c r="Z207" s="2">
        <f>ROUND(IF($B207="Annuity",SUMIFS('Annuity Prices'!AC:AC,'Annuity Prices'!$B:$B,$D207,'Annuity Prices'!$E:$E,$G207),IF($B207="RAB Short",SUMIFS('RAB Prices Short'!AC:AC,'RAB Prices Short'!$B:$B,'All Prices combined'!$D207,'RAB Prices Short'!$E:$E,'All Prices combined'!$G207),IF($B207="RAB Long",SUMIFS('RAB Prices Long'!AC:AC,'RAB Prices Long'!$B:$B,'All Prices combined'!$D207,'RAB Prices Long'!$E:$E,'All Prices combined'!$G207)))),2)</f>
        <v>4.83</v>
      </c>
      <c r="AA207" s="2">
        <f>ROUND(IF($B207="Annuity",SUMIFS('Annuity Prices'!AD:AD,'Annuity Prices'!$B:$B,$D207,'Annuity Prices'!$E:$E,$G207),IF($B207="RAB Short",SUMIFS('RAB Prices Short'!AD:AD,'RAB Prices Short'!$B:$B,'All Prices combined'!$D207,'RAB Prices Short'!$E:$E,'All Prices combined'!$G207),IF($B207="RAB Long",SUMIFS('RAB Prices Long'!AD:AD,'RAB Prices Long'!$B:$B,'All Prices combined'!$D207,'RAB Prices Long'!$E:$E,'All Prices combined'!$G207)))),2)</f>
        <v>4.95</v>
      </c>
      <c r="AB207" s="2">
        <f>ROUND(IF($B207="Annuity",SUMIFS('Annuity Prices'!AE:AE,'Annuity Prices'!$B:$B,$D207,'Annuity Prices'!$E:$E,$G207),IF($B207="RAB Short",SUMIFS('RAB Prices Short'!AE:AE,'RAB Prices Short'!$B:$B,'All Prices combined'!$D207,'RAB Prices Short'!$E:$E,'All Prices combined'!$G207),IF($B207="RAB Long",SUMIFS('RAB Prices Long'!AE:AE,'RAB Prices Long'!$B:$B,'All Prices combined'!$D207,'RAB Prices Long'!$E:$E,'All Prices combined'!$G207)))),2)</f>
        <v>5.07</v>
      </c>
      <c r="AC207" s="2">
        <f>ROUND(IF($B207="Annuity",SUMIFS('Annuity Prices'!AF:AF,'Annuity Prices'!$B:$B,$D207,'Annuity Prices'!$E:$E,$G207),IF($B207="RAB Short",SUMIFS('RAB Prices Short'!AF:AF,'RAB Prices Short'!$B:$B,'All Prices combined'!$D207,'RAB Prices Short'!$E:$E,'All Prices combined'!$G207),IF($B207="RAB Long",SUMIFS('RAB Prices Long'!AF:AF,'RAB Prices Long'!$B:$B,'All Prices combined'!$D207,'RAB Prices Long'!$E:$E,'All Prices combined'!$G207)))),2)</f>
        <v>5.17</v>
      </c>
      <c r="AD207" s="2">
        <f>ROUND(IF($B207="Annuity",SUMIFS('Annuity Prices'!AG:AG,'Annuity Prices'!$B:$B,$D207,'Annuity Prices'!$E:$E,$G207),IF($B207="RAB Short",SUMIFS('RAB Prices Short'!AG:AG,'RAB Prices Short'!$B:$B,'All Prices combined'!$D207,'RAB Prices Short'!$E:$E,'All Prices combined'!$G207),IF($B207="RAB Long",SUMIFS('RAB Prices Long'!AG:AG,'RAB Prices Long'!$B:$B,'All Prices combined'!$D207,'RAB Prices Long'!$E:$E,'All Prices combined'!$G207)))),2)</f>
        <v>5.3</v>
      </c>
      <c r="AE207" s="2">
        <f>ROUND(IF($B207="Annuity",SUMIFS('Annuity Prices'!AH:AH,'Annuity Prices'!$B:$B,$D207,'Annuity Prices'!$E:$E,$G207),IF($B207="RAB Short",SUMIFS('RAB Prices Short'!AH:AH,'RAB Prices Short'!$B:$B,'All Prices combined'!$D207,'RAB Prices Short'!$E:$E,'All Prices combined'!$G207),IF($B207="RAB Long",SUMIFS('RAB Prices Long'!AH:AH,'RAB Prices Long'!$B:$B,'All Prices combined'!$D207,'RAB Prices Long'!$E:$E,'All Prices combined'!$G207)))),2)</f>
        <v>5.43</v>
      </c>
      <c r="AF207" s="2">
        <f>ROUND(IF($B207="Annuity",SUMIFS('Annuity Prices'!AI:AI,'Annuity Prices'!$B:$B,$D207,'Annuity Prices'!$E:$E,$G207),IF($B207="RAB Short",SUMIFS('RAB Prices Short'!AI:AI,'RAB Prices Short'!$B:$B,'All Prices combined'!$D207,'RAB Prices Short'!$E:$E,'All Prices combined'!$G207),IF($B207="RAB Long",SUMIFS('RAB Prices Long'!AI:AI,'RAB Prices Long'!$B:$B,'All Prices combined'!$D207,'RAB Prices Long'!$E:$E,'All Prices combined'!$G207)))),2)</f>
        <v>5.57</v>
      </c>
      <c r="AG207" s="2">
        <f>ROUND(IF($B207="Annuity",SUMIFS('Annuity Prices'!AJ:AJ,'Annuity Prices'!$B:$B,$D207,'Annuity Prices'!$E:$E,$G207),IF($B207="RAB Short",SUMIFS('RAB Prices Short'!AJ:AJ,'RAB Prices Short'!$B:$B,'All Prices combined'!$D207,'RAB Prices Short'!$E:$E,'All Prices combined'!$G207),IF($B207="RAB Long",SUMIFS('RAB Prices Long'!AJ:AJ,'RAB Prices Long'!$B:$B,'All Prices combined'!$D207,'RAB Prices Long'!$E:$E,'All Prices combined'!$G207)))),2)</f>
        <v>5.68</v>
      </c>
      <c r="AH207" s="2">
        <f>ROUND(IF($B207="Annuity",SUMIFS('Annuity Prices'!AK:AK,'Annuity Prices'!$B:$B,$D207,'Annuity Prices'!$E:$E,$G207),IF($B207="RAB Short",SUMIFS('RAB Prices Short'!AK:AK,'RAB Prices Short'!$B:$B,'All Prices combined'!$D207,'RAB Prices Short'!$E:$E,'All Prices combined'!$G207),IF($B207="RAB Long",SUMIFS('RAB Prices Long'!AK:AK,'RAB Prices Long'!$B:$B,'All Prices combined'!$D207,'RAB Prices Long'!$E:$E,'All Prices combined'!$G207)))),2)</f>
        <v>5.82</v>
      </c>
      <c r="AI207" s="2">
        <f>ROUND(IF($B207="Annuity",SUMIFS('Annuity Prices'!AL:AL,'Annuity Prices'!$B:$B,$D207,'Annuity Prices'!$E:$E,$G207),IF($B207="RAB Short",SUMIFS('RAB Prices Short'!AL:AL,'RAB Prices Short'!$B:$B,'All Prices combined'!$D207,'RAB Prices Short'!$E:$E,'All Prices combined'!$G207),IF($B207="RAB Long",SUMIFS('RAB Prices Long'!AL:AL,'RAB Prices Long'!$B:$B,'All Prices combined'!$D207,'RAB Prices Long'!$E:$E,'All Prices combined'!$G207)))),2)</f>
        <v>5.97</v>
      </c>
      <c r="AJ207" s="2">
        <f>ROUND(IF($B207="Annuity",SUMIFS('Annuity Prices'!AM:AM,'Annuity Prices'!$B:$B,$D207,'Annuity Prices'!$E:$E,$G207),IF($B207="RAB Short",SUMIFS('RAB Prices Short'!AM:AM,'RAB Prices Short'!$B:$B,'All Prices combined'!$D207,'RAB Prices Short'!$E:$E,'All Prices combined'!$G207),IF($B207="RAB Long",SUMIFS('RAB Prices Long'!AM:AM,'RAB Prices Long'!$B:$B,'All Prices combined'!$D207,'RAB Prices Long'!$E:$E,'All Prices combined'!$G207)))),2)</f>
        <v>6.12</v>
      </c>
      <c r="AK207" s="2">
        <f>ROUND(IF($B207="Annuity",SUMIFS('Annuity Prices'!AN:AN,'Annuity Prices'!$B:$B,$D207,'Annuity Prices'!$E:$E,$G207),IF($B207="RAB Short",SUMIFS('RAB Prices Short'!AN:AN,'RAB Prices Short'!$B:$B,'All Prices combined'!$D207,'RAB Prices Short'!$E:$E,'All Prices combined'!$G207),IF($B207="RAB Long",SUMIFS('RAB Prices Long'!AN:AN,'RAB Prices Long'!$B:$B,'All Prices combined'!$D207,'RAB Prices Long'!$E:$E,'All Prices combined'!$G207)))),2)</f>
        <v>6.24</v>
      </c>
      <c r="AL207" s="2">
        <f>ROUND(IF($B207="Annuity",SUMIFS('Annuity Prices'!AO:AO,'Annuity Prices'!$B:$B,$D207,'Annuity Prices'!$E:$E,$G207),IF($B207="RAB Short",SUMIFS('RAB Prices Short'!AO:AO,'RAB Prices Short'!$B:$B,'All Prices combined'!$D207,'RAB Prices Short'!$E:$E,'All Prices combined'!$G207),IF($B207="RAB Long",SUMIFS('RAB Prices Long'!AO:AO,'RAB Prices Long'!$B:$B,'All Prices combined'!$D207,'RAB Prices Long'!$E:$E,'All Prices combined'!$G207)))),2)</f>
        <v>6.39</v>
      </c>
      <c r="AM207" s="2">
        <f>ROUND(IF($B207="Annuity",SUMIFS('Annuity Prices'!AP:AP,'Annuity Prices'!$B:$B,$D207,'Annuity Prices'!$E:$E,$G207),IF($B207="RAB Short",SUMIFS('RAB Prices Short'!AP:AP,'RAB Prices Short'!$B:$B,'All Prices combined'!$D207,'RAB Prices Short'!$E:$E,'All Prices combined'!$G207),IF($B207="RAB Long",SUMIFS('RAB Prices Long'!AP:AP,'RAB Prices Long'!$B:$B,'All Prices combined'!$D207,'RAB Prices Long'!$E:$E,'All Prices combined'!$G207)))),2)</f>
        <v>6.55</v>
      </c>
      <c r="AN207" s="2">
        <f>ROUND(IF($B207="Annuity",SUMIFS('Annuity Prices'!AQ:AQ,'Annuity Prices'!$B:$B,$D207,'Annuity Prices'!$E:$E,$G207),IF($B207="RAB Short",SUMIFS('RAB Prices Short'!AQ:AQ,'RAB Prices Short'!$B:$B,'All Prices combined'!$D207,'RAB Prices Short'!$E:$E,'All Prices combined'!$G207),IF($B207="RAB Long",SUMIFS('RAB Prices Long'!AQ:AQ,'RAB Prices Long'!$B:$B,'All Prices combined'!$D207,'RAB Prices Long'!$E:$E,'All Prices combined'!$G207)))),2)</f>
        <v>6.72</v>
      </c>
      <c r="AO207" s="2">
        <f>ROUND(IF($B207="Annuity",SUMIFS('Annuity Prices'!AR:AR,'Annuity Prices'!$B:$B,$D207,'Annuity Prices'!$E:$E,$G207),IF($B207="RAB Short",SUMIFS('RAB Prices Short'!AR:AR,'RAB Prices Short'!$B:$B,'All Prices combined'!$D207,'RAB Prices Short'!$E:$E,'All Prices combined'!$G207),IF($B207="RAB Long",SUMIFS('RAB Prices Long'!AR:AR,'RAB Prices Long'!$B:$B,'All Prices combined'!$D207,'RAB Prices Long'!$E:$E,'All Prices combined'!$G207)))),2)</f>
        <v>0</v>
      </c>
      <c r="AP207" s="2">
        <f>ROUND(IF($B207="Annuity",SUMIFS('Annuity Prices'!AS:AS,'Annuity Prices'!$B:$B,$D207,'Annuity Prices'!$E:$E,$G207),IF($B207="RAB Short",SUMIFS('RAB Prices Short'!AS:AS,'RAB Prices Short'!$B:$B,'All Prices combined'!$D207,'RAB Prices Short'!$E:$E,'All Prices combined'!$G207),IF($B207="RAB Long",SUMIFS('RAB Prices Long'!AS:AS,'RAB Prices Long'!$B:$B,'All Prices combined'!$D207,'RAB Prices Long'!$E:$E,'All Prices combined'!$G207)))),2)</f>
        <v>0</v>
      </c>
      <c r="AQ207" s="2">
        <f>ROUND(IF($B207="Annuity",SUMIFS('Annuity Prices'!AT:AT,'Annuity Prices'!$B:$B,$D207,'Annuity Prices'!$E:$E,$G207),IF($B207="RAB Short",SUMIFS('RAB Prices Short'!AT:AT,'RAB Prices Short'!$B:$B,'All Prices combined'!$D207,'RAB Prices Short'!$E:$E,'All Prices combined'!$G207),IF($B207="RAB Long",SUMIFS('RAB Prices Long'!AT:AT,'RAB Prices Long'!$B:$B,'All Prices combined'!$D207,'RAB Prices Long'!$E:$E,'All Prices combined'!$G207)))),2)</f>
        <v>3.3</v>
      </c>
      <c r="AR207" s="2">
        <f>ROUND(IF($B207="Annuity",SUMIFS('Annuity Prices'!AU:AU,'Annuity Prices'!$B:$B,$D207,'Annuity Prices'!$E:$E,$G207),IF($B207="RAB Short",SUMIFS('RAB Prices Short'!AU:AU,'RAB Prices Short'!$B:$B,'All Prices combined'!$D207,'RAB Prices Short'!$E:$E,'All Prices combined'!$G207),IF($B207="RAB Long",SUMIFS('RAB Prices Long'!AU:AU,'RAB Prices Long'!$B:$B,'All Prices combined'!$D207,'RAB Prices Long'!$E:$E,'All Prices combined'!$G207)))),2)</f>
        <v>3.38</v>
      </c>
      <c r="AS207" s="2">
        <f>ROUND(IF($B207="Annuity",SUMIFS('Annuity Prices'!AV:AV,'Annuity Prices'!$B:$B,$D207,'Annuity Prices'!$E:$E,$G207),IF($B207="RAB Short",SUMIFS('RAB Prices Short'!AV:AV,'RAB Prices Short'!$B:$B,'All Prices combined'!$D207,'RAB Prices Short'!$E:$E,'All Prices combined'!$G207),IF($B207="RAB Long",SUMIFS('RAB Prices Long'!AV:AV,'RAB Prices Long'!$B:$B,'All Prices combined'!$D207,'RAB Prices Long'!$E:$E,'All Prices combined'!$G207)))),2)</f>
        <v>3.48</v>
      </c>
      <c r="AT207" s="2">
        <f>ROUND(IF($B207="Annuity",SUMIFS('Annuity Prices'!AW:AW,'Annuity Prices'!$B:$B,$D207,'Annuity Prices'!$E:$E,$G207),IF($B207="RAB Short",SUMIFS('RAB Prices Short'!AW:AW,'RAB Prices Short'!$B:$B,'All Prices combined'!$D207,'RAB Prices Short'!$E:$E,'All Prices combined'!$G207),IF($B207="RAB Long",SUMIFS('RAB Prices Long'!AW:AW,'RAB Prices Long'!$B:$B,'All Prices combined'!$D207,'RAB Prices Long'!$E:$E,'All Prices combined'!$G207)))),2)</f>
        <v>3.55</v>
      </c>
      <c r="AU207" s="2">
        <f>ROUND(IF($B207="Annuity",SUMIFS('Annuity Prices'!AX:AX,'Annuity Prices'!$B:$B,$D207,'Annuity Prices'!$E:$E,$G207),IF($B207="RAB Short",SUMIFS('RAB Prices Short'!AX:AX,'RAB Prices Short'!$B:$B,'All Prices combined'!$D207,'RAB Prices Short'!$E:$E,'All Prices combined'!$G207),IF($B207="RAB Long",SUMIFS('RAB Prices Long'!AX:AX,'RAB Prices Long'!$B:$B,'All Prices combined'!$D207,'RAB Prices Long'!$E:$E,'All Prices combined'!$G207)))),2)</f>
        <v>3.64</v>
      </c>
      <c r="AV207" s="2">
        <f>ROUND(IF($B207="Annuity",SUMIFS('Annuity Prices'!AY:AY,'Annuity Prices'!$B:$B,$D207,'Annuity Prices'!$E:$E,$G207),IF($B207="RAB Short",SUMIFS('RAB Prices Short'!AY:AY,'RAB Prices Short'!$B:$B,'All Prices combined'!$D207,'RAB Prices Short'!$E:$E,'All Prices combined'!$G207),IF($B207="RAB Long",SUMIFS('RAB Prices Long'!AY:AY,'RAB Prices Long'!$B:$B,'All Prices combined'!$D207,'RAB Prices Long'!$E:$E,'All Prices combined'!$G207)))),2)</f>
        <v>3.73</v>
      </c>
      <c r="AW207" s="2">
        <f>ROUND(IF($B207="Annuity",SUMIFS('Annuity Prices'!AZ:AZ,'Annuity Prices'!$B:$B,$D207,'Annuity Prices'!$E:$E,$G207),IF($B207="RAB Short",SUMIFS('RAB Prices Short'!AZ:AZ,'RAB Prices Short'!$B:$B,'All Prices combined'!$D207,'RAB Prices Short'!$E:$E,'All Prices combined'!$G207),IF($B207="RAB Long",SUMIFS('RAB Prices Long'!AZ:AZ,'RAB Prices Long'!$B:$B,'All Prices combined'!$D207,'RAB Prices Long'!$E:$E,'All Prices combined'!$G207)))),2)</f>
        <v>3.83</v>
      </c>
      <c r="AX207" s="2">
        <f>ROUND(IF($B207="Annuity",SUMIFS('Annuity Prices'!BA:BA,'Annuity Prices'!$B:$B,$D207,'Annuity Prices'!$E:$E,$G207),IF($B207="RAB Short",SUMIFS('RAB Prices Short'!BA:BA,'RAB Prices Short'!$B:$B,'All Prices combined'!$D207,'RAB Prices Short'!$E:$E,'All Prices combined'!$G207),IF($B207="RAB Long",SUMIFS('RAB Prices Long'!BA:BA,'RAB Prices Long'!$B:$B,'All Prices combined'!$D207,'RAB Prices Long'!$E:$E,'All Prices combined'!$G207)))),2)</f>
        <v>3.9</v>
      </c>
      <c r="AY207" s="2">
        <f>ROUND(IF($B207="Annuity",SUMIFS('Annuity Prices'!BB:BB,'Annuity Prices'!$B:$B,$D207,'Annuity Prices'!$E:$E,$G207),IF($B207="RAB Short",SUMIFS('RAB Prices Short'!BB:BB,'RAB Prices Short'!$B:$B,'All Prices combined'!$D207,'RAB Prices Short'!$E:$E,'All Prices combined'!$G207),IF($B207="RAB Long",SUMIFS('RAB Prices Long'!BB:BB,'RAB Prices Long'!$B:$B,'All Prices combined'!$D207,'RAB Prices Long'!$E:$E,'All Prices combined'!$G207)))),2)</f>
        <v>4</v>
      </c>
      <c r="AZ207" s="2">
        <f>ROUND(IF($B207="Annuity",SUMIFS('Annuity Prices'!BC:BC,'Annuity Prices'!$B:$B,$D207,'Annuity Prices'!$E:$E,$G207),IF($B207="RAB Short",SUMIFS('RAB Prices Short'!BC:BC,'RAB Prices Short'!$B:$B,'All Prices combined'!$D207,'RAB Prices Short'!$E:$E,'All Prices combined'!$G207),IF($B207="RAB Long",SUMIFS('RAB Prices Long'!BC:BC,'RAB Prices Long'!$B:$B,'All Prices combined'!$D207,'RAB Prices Long'!$E:$E,'All Prices combined'!$G207)))),2)</f>
        <v>4.0999999999999996</v>
      </c>
      <c r="BA207" s="2">
        <f>ROUND(IF($B207="Annuity",SUMIFS('Annuity Prices'!BD:BD,'Annuity Prices'!$B:$B,$D207,'Annuity Prices'!$E:$E,$G207),IF($B207="RAB Short",SUMIFS('RAB Prices Short'!BD:BD,'RAB Prices Short'!$B:$B,'All Prices combined'!$D207,'RAB Prices Short'!$E:$E,'All Prices combined'!$G207),IF($B207="RAB Long",SUMIFS('RAB Prices Long'!BD:BD,'RAB Prices Long'!$B:$B,'All Prices combined'!$D207,'RAB Prices Long'!$E:$E,'All Prices combined'!$G207)))),2)</f>
        <v>4.2</v>
      </c>
      <c r="BB207" s="2">
        <f>ROUND(IF($B207="Annuity",SUMIFS('Annuity Prices'!BE:BE,'Annuity Prices'!$B:$B,$D207,'Annuity Prices'!$E:$E,$G207),IF($B207="RAB Short",SUMIFS('RAB Prices Short'!BE:BE,'RAB Prices Short'!$B:$B,'All Prices combined'!$D207,'RAB Prices Short'!$E:$E,'All Prices combined'!$G207),IF($B207="RAB Long",SUMIFS('RAB Prices Long'!BE:BE,'RAB Prices Long'!$B:$B,'All Prices combined'!$D207,'RAB Prices Long'!$E:$E,'All Prices combined'!$G207)))),2)</f>
        <v>4.29</v>
      </c>
      <c r="BC207" s="2">
        <f>ROUND(IF($B207="Annuity",SUMIFS('Annuity Prices'!BF:BF,'Annuity Prices'!$B:$B,$D207,'Annuity Prices'!$E:$E,$G207),IF($B207="RAB Short",SUMIFS('RAB Prices Short'!BF:BF,'RAB Prices Short'!$B:$B,'All Prices combined'!$D207,'RAB Prices Short'!$E:$E,'All Prices combined'!$G207),IF($B207="RAB Long",SUMIFS('RAB Prices Long'!BF:BF,'RAB Prices Long'!$B:$B,'All Prices combined'!$D207,'RAB Prices Long'!$E:$E,'All Prices combined'!$G207)))),2)</f>
        <v>4.3899999999999997</v>
      </c>
      <c r="BD207" s="2">
        <f>ROUND(IF($B207="Annuity",SUMIFS('Annuity Prices'!BG:BG,'Annuity Prices'!$B:$B,$D207,'Annuity Prices'!$E:$E,$G207),IF($B207="RAB Short",SUMIFS('RAB Prices Short'!BG:BG,'RAB Prices Short'!$B:$B,'All Prices combined'!$D207,'RAB Prices Short'!$E:$E,'All Prices combined'!$G207),IF($B207="RAB Long",SUMIFS('RAB Prices Long'!BG:BG,'RAB Prices Long'!$B:$B,'All Prices combined'!$D207,'RAB Prices Long'!$E:$E,'All Prices combined'!$G207)))),2)</f>
        <v>4.5</v>
      </c>
      <c r="BE207" s="2">
        <f>ROUND(IF($B207="Annuity",SUMIFS('Annuity Prices'!BH:BH,'Annuity Prices'!$B:$B,$D207,'Annuity Prices'!$E:$E,$G207),IF($B207="RAB Short",SUMIFS('RAB Prices Short'!BH:BH,'RAB Prices Short'!$B:$B,'All Prices combined'!$D207,'RAB Prices Short'!$E:$E,'All Prices combined'!$G207),IF($B207="RAB Long",SUMIFS('RAB Prices Long'!BH:BH,'RAB Prices Long'!$B:$B,'All Prices combined'!$D207,'RAB Prices Long'!$E:$E,'All Prices combined'!$G207)))),2)</f>
        <v>4.62</v>
      </c>
      <c r="BF207" s="2">
        <f>ROUND(IF($B207="Annuity",SUMIFS('Annuity Prices'!BI:BI,'Annuity Prices'!$B:$B,$D207,'Annuity Prices'!$E:$E,$G207),IF($B207="RAB Short",SUMIFS('RAB Prices Short'!BI:BI,'RAB Prices Short'!$B:$B,'All Prices combined'!$D207,'RAB Prices Short'!$E:$E,'All Prices combined'!$G207),IF($B207="RAB Long",SUMIFS('RAB Prices Long'!BI:BI,'RAB Prices Long'!$B:$B,'All Prices combined'!$D207,'RAB Prices Long'!$E:$E,'All Prices combined'!$G207)))),2)</f>
        <v>4.71</v>
      </c>
      <c r="BG207" s="2">
        <f>ROUND(IF($B207="Annuity",SUMIFS('Annuity Prices'!BJ:BJ,'Annuity Prices'!$B:$B,$D207,'Annuity Prices'!$E:$E,$G207),IF($B207="RAB Short",SUMIFS('RAB Prices Short'!BJ:BJ,'RAB Prices Short'!$B:$B,'All Prices combined'!$D207,'RAB Prices Short'!$E:$E,'All Prices combined'!$G207),IF($B207="RAB Long",SUMIFS('RAB Prices Long'!BJ:BJ,'RAB Prices Long'!$B:$B,'All Prices combined'!$D207,'RAB Prices Long'!$E:$E,'All Prices combined'!$G207)))),2)</f>
        <v>4.83</v>
      </c>
      <c r="BH207" s="2">
        <f>ROUND(IF($B207="Annuity",SUMIFS('Annuity Prices'!BK:BK,'Annuity Prices'!$B:$B,$D207,'Annuity Prices'!$E:$E,$G207),IF($B207="RAB Short",SUMIFS('RAB Prices Short'!BK:BK,'RAB Prices Short'!$B:$B,'All Prices combined'!$D207,'RAB Prices Short'!$E:$E,'All Prices combined'!$G207),IF($B207="RAB Long",SUMIFS('RAB Prices Long'!BK:BK,'RAB Prices Long'!$B:$B,'All Prices combined'!$D207,'RAB Prices Long'!$E:$E,'All Prices combined'!$G207)))),2)</f>
        <v>4.95</v>
      </c>
      <c r="BI207" s="2">
        <f>ROUND(IF($B207="Annuity",SUMIFS('Annuity Prices'!BL:BL,'Annuity Prices'!$B:$B,$D207,'Annuity Prices'!$E:$E,$G207),IF($B207="RAB Short",SUMIFS('RAB Prices Short'!BL:BL,'RAB Prices Short'!$B:$B,'All Prices combined'!$D207,'RAB Prices Short'!$E:$E,'All Prices combined'!$G207),IF($B207="RAB Long",SUMIFS('RAB Prices Long'!BL:BL,'RAB Prices Long'!$B:$B,'All Prices combined'!$D207,'RAB Prices Long'!$E:$E,'All Prices combined'!$G207)))),2)</f>
        <v>5.07</v>
      </c>
      <c r="BJ207" s="2">
        <f>ROUND(IF($B207="Annuity",SUMIFS('Annuity Prices'!BM:BM,'Annuity Prices'!$B:$B,$D207,'Annuity Prices'!$E:$E,$G207),IF($B207="RAB Short",SUMIFS('RAB Prices Short'!BM:BM,'RAB Prices Short'!$B:$B,'All Prices combined'!$D207,'RAB Prices Short'!$E:$E,'All Prices combined'!$G207),IF($B207="RAB Long",SUMIFS('RAB Prices Long'!BM:BM,'RAB Prices Long'!$B:$B,'All Prices combined'!$D207,'RAB Prices Long'!$E:$E,'All Prices combined'!$G207)))),2)</f>
        <v>5.17</v>
      </c>
      <c r="BK207" s="2">
        <f>ROUND(IF($B207="Annuity",SUMIFS('Annuity Prices'!BN:BN,'Annuity Prices'!$B:$B,$D207,'Annuity Prices'!$E:$E,$G207),IF($B207="RAB Short",SUMIFS('RAB Prices Short'!BN:BN,'RAB Prices Short'!$B:$B,'All Prices combined'!$D207,'RAB Prices Short'!$E:$E,'All Prices combined'!$G207),IF($B207="RAB Long",SUMIFS('RAB Prices Long'!BN:BN,'RAB Prices Long'!$B:$B,'All Prices combined'!$D207,'RAB Prices Long'!$E:$E,'All Prices combined'!$G207)))),2)</f>
        <v>5.3</v>
      </c>
      <c r="BL207" s="2">
        <f>ROUND(IF($B207="Annuity",SUMIFS('Annuity Prices'!BO:BO,'Annuity Prices'!$B:$B,$D207,'Annuity Prices'!$E:$E,$G207),IF($B207="RAB Short",SUMIFS('RAB Prices Short'!BO:BO,'RAB Prices Short'!$B:$B,'All Prices combined'!$D207,'RAB Prices Short'!$E:$E,'All Prices combined'!$G207),IF($B207="RAB Long",SUMIFS('RAB Prices Long'!BO:BO,'RAB Prices Long'!$B:$B,'All Prices combined'!$D207,'RAB Prices Long'!$E:$E,'All Prices combined'!$G207)))),2)</f>
        <v>5.43</v>
      </c>
      <c r="BM207" s="2">
        <f>ROUND(IF($B207="Annuity",SUMIFS('Annuity Prices'!BP:BP,'Annuity Prices'!$B:$B,$D207,'Annuity Prices'!$E:$E,$G207),IF($B207="RAB Short",SUMIFS('RAB Prices Short'!BP:BP,'RAB Prices Short'!$B:$B,'All Prices combined'!$D207,'RAB Prices Short'!$E:$E,'All Prices combined'!$G207),IF($B207="RAB Long",SUMIFS('RAB Prices Long'!BP:BP,'RAB Prices Long'!$B:$B,'All Prices combined'!$D207,'RAB Prices Long'!$E:$E,'All Prices combined'!$G207)))),2)</f>
        <v>5.57</v>
      </c>
      <c r="BN207" s="2">
        <f>ROUND(IF($B207="Annuity",SUMIFS('Annuity Prices'!BQ:BQ,'Annuity Prices'!$B:$B,$D207,'Annuity Prices'!$E:$E,$G207),IF($B207="RAB Short",SUMIFS('RAB Prices Short'!BQ:BQ,'RAB Prices Short'!$B:$B,'All Prices combined'!$D207,'RAB Prices Short'!$E:$E,'All Prices combined'!$G207),IF($B207="RAB Long",SUMIFS('RAB Prices Long'!BQ:BQ,'RAB Prices Long'!$B:$B,'All Prices combined'!$D207,'RAB Prices Long'!$E:$E,'All Prices combined'!$G207)))),2)</f>
        <v>5.68</v>
      </c>
      <c r="BO207" s="2">
        <f>ROUND(IF($B207="Annuity",SUMIFS('Annuity Prices'!BR:BR,'Annuity Prices'!$B:$B,$D207,'Annuity Prices'!$E:$E,$G207),IF($B207="RAB Short",SUMIFS('RAB Prices Short'!BR:BR,'RAB Prices Short'!$B:$B,'All Prices combined'!$D207,'RAB Prices Short'!$E:$E,'All Prices combined'!$G207),IF($B207="RAB Long",SUMIFS('RAB Prices Long'!BR:BR,'RAB Prices Long'!$B:$B,'All Prices combined'!$D207,'RAB Prices Long'!$E:$E,'All Prices combined'!$G207)))),2)</f>
        <v>5.82</v>
      </c>
      <c r="BP207" s="2">
        <f>ROUND(IF($B207="Annuity",SUMIFS('Annuity Prices'!BS:BS,'Annuity Prices'!$B:$B,$D207,'Annuity Prices'!$E:$E,$G207),IF($B207="RAB Short",SUMIFS('RAB Prices Short'!BS:BS,'RAB Prices Short'!$B:$B,'All Prices combined'!$D207,'RAB Prices Short'!$E:$E,'All Prices combined'!$G207),IF($B207="RAB Long",SUMIFS('RAB Prices Long'!BS:BS,'RAB Prices Long'!$B:$B,'All Prices combined'!$D207,'RAB Prices Long'!$E:$E,'All Prices combined'!$G207)))),2)</f>
        <v>5.97</v>
      </c>
      <c r="BQ207" s="2">
        <f>ROUND(IF($B207="Annuity",SUMIFS('Annuity Prices'!BT:BT,'Annuity Prices'!$B:$B,$D207,'Annuity Prices'!$E:$E,$G207),IF($B207="RAB Short",SUMIFS('RAB Prices Short'!BT:BT,'RAB Prices Short'!$B:$B,'All Prices combined'!$D207,'RAB Prices Short'!$E:$E,'All Prices combined'!$G207),IF($B207="RAB Long",SUMIFS('RAB Prices Long'!BT:BT,'RAB Prices Long'!$B:$B,'All Prices combined'!$D207,'RAB Prices Long'!$E:$E,'All Prices combined'!$G207)))),2)</f>
        <v>6.12</v>
      </c>
      <c r="BR207" s="2">
        <f>ROUND(IF($B207="Annuity",SUMIFS('Annuity Prices'!BU:BU,'Annuity Prices'!$B:$B,$D207,'Annuity Prices'!$E:$E,$G207),IF($B207="RAB Short",SUMIFS('RAB Prices Short'!BU:BU,'RAB Prices Short'!$B:$B,'All Prices combined'!$D207,'RAB Prices Short'!$E:$E,'All Prices combined'!$G207),IF($B207="RAB Long",SUMIFS('RAB Prices Long'!BU:BU,'RAB Prices Long'!$B:$B,'All Prices combined'!$D207,'RAB Prices Long'!$E:$E,'All Prices combined'!$G207)))),2)</f>
        <v>6.24</v>
      </c>
      <c r="BS207" s="2">
        <f>ROUND(IF($B207="Annuity",SUMIFS('Annuity Prices'!BV:BV,'Annuity Prices'!$B:$B,$D207,'Annuity Prices'!$E:$E,$G207),IF($B207="RAB Short",SUMIFS('RAB Prices Short'!BV:BV,'RAB Prices Short'!$B:$B,'All Prices combined'!$D207,'RAB Prices Short'!$E:$E,'All Prices combined'!$G207),IF($B207="RAB Long",SUMIFS('RAB Prices Long'!BV:BV,'RAB Prices Long'!$B:$B,'All Prices combined'!$D207,'RAB Prices Long'!$E:$E,'All Prices combined'!$G207)))),2)</f>
        <v>6.39</v>
      </c>
      <c r="BT207" s="2">
        <f>ROUND(IF($B207="Annuity",SUMIFS('Annuity Prices'!BW:BW,'Annuity Prices'!$B:$B,$D207,'Annuity Prices'!$E:$E,$G207),IF($B207="RAB Short",SUMIFS('RAB Prices Short'!BW:BW,'RAB Prices Short'!$B:$B,'All Prices combined'!$D207,'RAB Prices Short'!$E:$E,'All Prices combined'!$G207),IF($B207="RAB Long",SUMIFS('RAB Prices Long'!BW:BW,'RAB Prices Long'!$B:$B,'All Prices combined'!$D207,'RAB Prices Long'!$E:$E,'All Prices combined'!$G207)))),2)</f>
        <v>6.55</v>
      </c>
      <c r="BU207" s="2">
        <f>ROUND(IF($B207="Annuity",SUMIFS('Annuity Prices'!BX:BX,'Annuity Prices'!$B:$B,$D207,'Annuity Prices'!$E:$E,$G207),IF($B207="RAB Short",SUMIFS('RAB Prices Short'!BX:BX,'RAB Prices Short'!$B:$B,'All Prices combined'!$D207,'RAB Prices Short'!$E:$E,'All Prices combined'!$G207),IF($B207="RAB Long",SUMIFS('RAB Prices Long'!BX:BX,'RAB Prices Long'!$B:$B,'All Prices combined'!$D207,'RAB Prices Long'!$E:$E,'All Prices combined'!$G207)))),2)</f>
        <v>6.72</v>
      </c>
    </row>
    <row r="208" spans="2:73" x14ac:dyDescent="0.25">
      <c r="B208" t="s">
        <v>44</v>
      </c>
      <c r="C208">
        <v>3</v>
      </c>
      <c r="E208" t="s">
        <v>133</v>
      </c>
      <c r="F208">
        <v>4</v>
      </c>
      <c r="G208" t="s">
        <v>135</v>
      </c>
      <c r="I208" s="2">
        <f>ROUND(IF($B208="Annuity",SUMIFS('Annuity Prices'!L:L,'Annuity Prices'!$B:$B,$D208,'Annuity Prices'!$E:$E,$G208),IF($B208="RAB Short",SUMIFS('RAB Prices Short'!L:L,'RAB Prices Short'!$B:$B,'All Prices combined'!$D208,'RAB Prices Short'!$E:$E,'All Prices combined'!$G208),IF($B208="RAB Long",SUMIFS('RAB Prices Long'!L:L,'RAB Prices Long'!$B:$B,'All Prices combined'!$D208,'RAB Prices Long'!$E:$E,'All Prices combined'!$G208)))),2)</f>
        <v>0</v>
      </c>
      <c r="J208" s="2">
        <f>ROUND(IF($B208="Annuity",SUMIFS('Annuity Prices'!M:M,'Annuity Prices'!$B:$B,$D208,'Annuity Prices'!$E:$E,$G208),IF($B208="RAB Short",SUMIFS('RAB Prices Short'!M:M,'RAB Prices Short'!$B:$B,'All Prices combined'!$D208,'RAB Prices Short'!$E:$E,'All Prices combined'!$G208),IF($B208="RAB Long",SUMIFS('RAB Prices Long'!M:M,'RAB Prices Long'!$B:$B,'All Prices combined'!$D208,'RAB Prices Long'!$E:$E,'All Prices combined'!$G208)))),2)</f>
        <v>0</v>
      </c>
      <c r="K208" s="2">
        <f>ROUND(IF($B208="Annuity",SUMIFS('Annuity Prices'!N:N,'Annuity Prices'!$B:$B,$D208,'Annuity Prices'!$E:$E,$G208),IF($B208="RAB Short",SUMIFS('RAB Prices Short'!N:N,'RAB Prices Short'!$B:$B,'All Prices combined'!$D208,'RAB Prices Short'!$E:$E,'All Prices combined'!$G208),IF($B208="RAB Long",SUMIFS('RAB Prices Long'!N:N,'RAB Prices Long'!$B:$B,'All Prices combined'!$D208,'RAB Prices Long'!$E:$E,'All Prices combined'!$G208)))),2)</f>
        <v>0</v>
      </c>
      <c r="L208" s="2">
        <f>ROUND(IF($B208="Annuity",SUMIFS('Annuity Prices'!O:O,'Annuity Prices'!$B:$B,$D208,'Annuity Prices'!$E:$E,$G208),IF($B208="RAB Short",SUMIFS('RAB Prices Short'!O:O,'RAB Prices Short'!$B:$B,'All Prices combined'!$D208,'RAB Prices Short'!$E:$E,'All Prices combined'!$G208),IF($B208="RAB Long",SUMIFS('RAB Prices Long'!O:O,'RAB Prices Long'!$B:$B,'All Prices combined'!$D208,'RAB Prices Long'!$E:$E,'All Prices combined'!$G208)))),2)</f>
        <v>0</v>
      </c>
      <c r="M208" s="2">
        <f>ROUND(IF($B208="Annuity",SUMIFS('Annuity Prices'!P:P,'Annuity Prices'!$B:$B,$D208,'Annuity Prices'!$E:$E,$G208),IF($B208="RAB Short",SUMIFS('RAB Prices Short'!P:P,'RAB Prices Short'!$B:$B,'All Prices combined'!$D208,'RAB Prices Short'!$E:$E,'All Prices combined'!$G208),IF($B208="RAB Long",SUMIFS('RAB Prices Long'!P:P,'RAB Prices Long'!$B:$B,'All Prices combined'!$D208,'RAB Prices Long'!$E:$E,'All Prices combined'!$G208)))),2)</f>
        <v>0</v>
      </c>
      <c r="N208" s="2">
        <f>ROUND(IF($B208="Annuity",SUMIFS('Annuity Prices'!Q:Q,'Annuity Prices'!$B:$B,$D208,'Annuity Prices'!$E:$E,$G208),IF($B208="RAB Short",SUMIFS('RAB Prices Short'!Q:Q,'RAB Prices Short'!$B:$B,'All Prices combined'!$D208,'RAB Prices Short'!$E:$E,'All Prices combined'!$G208),IF($B208="RAB Long",SUMIFS('RAB Prices Long'!Q:Q,'RAB Prices Long'!$B:$B,'All Prices combined'!$D208,'RAB Prices Long'!$E:$E,'All Prices combined'!$G208)))),2)</f>
        <v>0</v>
      </c>
      <c r="O208" s="2">
        <f>ROUND(IF($B208="Annuity",SUMIFS('Annuity Prices'!R:R,'Annuity Prices'!$B:$B,$D208,'Annuity Prices'!$E:$E,$G208),IF($B208="RAB Short",SUMIFS('RAB Prices Short'!R:R,'RAB Prices Short'!$B:$B,'All Prices combined'!$D208,'RAB Prices Short'!$E:$E,'All Prices combined'!$G208),IF($B208="RAB Long",SUMIFS('RAB Prices Long'!R:R,'RAB Prices Long'!$B:$B,'All Prices combined'!$D208,'RAB Prices Long'!$E:$E,'All Prices combined'!$G208)))),2)</f>
        <v>0</v>
      </c>
      <c r="P208" s="2">
        <f>ROUND(IF($B208="Annuity",SUMIFS('Annuity Prices'!S:S,'Annuity Prices'!$B:$B,$D208,'Annuity Prices'!$E:$E,$G208),IF($B208="RAB Short",SUMIFS('RAB Prices Short'!S:S,'RAB Prices Short'!$B:$B,'All Prices combined'!$D208,'RAB Prices Short'!$E:$E,'All Prices combined'!$G208),IF($B208="RAB Long",SUMIFS('RAB Prices Long'!S:S,'RAB Prices Long'!$B:$B,'All Prices combined'!$D208,'RAB Prices Long'!$E:$E,'All Prices combined'!$G208)))),2)</f>
        <v>0</v>
      </c>
      <c r="Q208" s="2">
        <f>ROUND(IF($B208="Annuity",SUMIFS('Annuity Prices'!T:T,'Annuity Prices'!$B:$B,$D208,'Annuity Prices'!$E:$E,$G208),IF($B208="RAB Short",SUMIFS('RAB Prices Short'!T:T,'RAB Prices Short'!$B:$B,'All Prices combined'!$D208,'RAB Prices Short'!$E:$E,'All Prices combined'!$G208),IF($B208="RAB Long",SUMIFS('RAB Prices Long'!T:T,'RAB Prices Long'!$B:$B,'All Prices combined'!$D208,'RAB Prices Long'!$E:$E,'All Prices combined'!$G208)))),2)</f>
        <v>0</v>
      </c>
      <c r="R208" s="2">
        <f>ROUND(IF($B208="Annuity",SUMIFS('Annuity Prices'!U:U,'Annuity Prices'!$B:$B,$D208,'Annuity Prices'!$E:$E,$G208),IF($B208="RAB Short",SUMIFS('RAB Prices Short'!U:U,'RAB Prices Short'!$B:$B,'All Prices combined'!$D208,'RAB Prices Short'!$E:$E,'All Prices combined'!$G208),IF($B208="RAB Long",SUMIFS('RAB Prices Long'!U:U,'RAB Prices Long'!$B:$B,'All Prices combined'!$D208,'RAB Prices Long'!$E:$E,'All Prices combined'!$G208)))),2)</f>
        <v>0</v>
      </c>
      <c r="S208" s="2">
        <f>ROUND(IF($B208="Annuity",SUMIFS('Annuity Prices'!V:V,'Annuity Prices'!$B:$B,$D208,'Annuity Prices'!$E:$E,$G208),IF($B208="RAB Short",SUMIFS('RAB Prices Short'!V:V,'RAB Prices Short'!$B:$B,'All Prices combined'!$D208,'RAB Prices Short'!$E:$E,'All Prices combined'!$G208),IF($B208="RAB Long",SUMIFS('RAB Prices Long'!V:V,'RAB Prices Long'!$B:$B,'All Prices combined'!$D208,'RAB Prices Long'!$E:$E,'All Prices combined'!$G208)))),2)</f>
        <v>0</v>
      </c>
      <c r="T208" s="2">
        <f>ROUND(IF($B208="Annuity",SUMIFS('Annuity Prices'!W:W,'Annuity Prices'!$B:$B,$D208,'Annuity Prices'!$E:$E,$G208),IF($B208="RAB Short",SUMIFS('RAB Prices Short'!W:W,'RAB Prices Short'!$B:$B,'All Prices combined'!$D208,'RAB Prices Short'!$E:$E,'All Prices combined'!$G208),IF($B208="RAB Long",SUMIFS('RAB Prices Long'!W:W,'RAB Prices Long'!$B:$B,'All Prices combined'!$D208,'RAB Prices Long'!$E:$E,'All Prices combined'!$G208)))),2)</f>
        <v>0</v>
      </c>
      <c r="U208" s="2">
        <f>ROUND(IF($B208="Annuity",SUMIFS('Annuity Prices'!X:X,'Annuity Prices'!$B:$B,$D208,'Annuity Prices'!$E:$E,$G208),IF($B208="RAB Short",SUMIFS('RAB Prices Short'!X:X,'RAB Prices Short'!$B:$B,'All Prices combined'!$D208,'RAB Prices Short'!$E:$E,'All Prices combined'!$G208),IF($B208="RAB Long",SUMIFS('RAB Prices Long'!X:X,'RAB Prices Long'!$B:$B,'All Prices combined'!$D208,'RAB Prices Long'!$E:$E,'All Prices combined'!$G208)))),2)</f>
        <v>0</v>
      </c>
      <c r="V208" s="2">
        <f>ROUND(IF($B208="Annuity",SUMIFS('Annuity Prices'!Y:Y,'Annuity Prices'!$B:$B,$D208,'Annuity Prices'!$E:$E,$G208),IF($B208="RAB Short",SUMIFS('RAB Prices Short'!Y:Y,'RAB Prices Short'!$B:$B,'All Prices combined'!$D208,'RAB Prices Short'!$E:$E,'All Prices combined'!$G208),IF($B208="RAB Long",SUMIFS('RAB Prices Long'!Y:Y,'RAB Prices Long'!$B:$B,'All Prices combined'!$D208,'RAB Prices Long'!$E:$E,'All Prices combined'!$G208)))),2)</f>
        <v>0</v>
      </c>
      <c r="W208" s="2">
        <f>ROUND(IF($B208="Annuity",SUMIFS('Annuity Prices'!Z:Z,'Annuity Prices'!$B:$B,$D208,'Annuity Prices'!$E:$E,$G208),IF($B208="RAB Short",SUMIFS('RAB Prices Short'!Z:Z,'RAB Prices Short'!$B:$B,'All Prices combined'!$D208,'RAB Prices Short'!$E:$E,'All Prices combined'!$G208),IF($B208="RAB Long",SUMIFS('RAB Prices Long'!Z:Z,'RAB Prices Long'!$B:$B,'All Prices combined'!$D208,'RAB Prices Long'!$E:$E,'All Prices combined'!$G208)))),2)</f>
        <v>0</v>
      </c>
      <c r="X208" s="2">
        <f>ROUND(IF($B208="Annuity",SUMIFS('Annuity Prices'!AA:AA,'Annuity Prices'!$B:$B,$D208,'Annuity Prices'!$E:$E,$G208),IF($B208="RAB Short",SUMIFS('RAB Prices Short'!AA:AA,'RAB Prices Short'!$B:$B,'All Prices combined'!$D208,'RAB Prices Short'!$E:$E,'All Prices combined'!$G208),IF($B208="RAB Long",SUMIFS('RAB Prices Long'!AA:AA,'RAB Prices Long'!$B:$B,'All Prices combined'!$D208,'RAB Prices Long'!$E:$E,'All Prices combined'!$G208)))),2)</f>
        <v>0</v>
      </c>
      <c r="Y208" s="2">
        <f>ROUND(IF($B208="Annuity",SUMIFS('Annuity Prices'!AB:AB,'Annuity Prices'!$B:$B,$D208,'Annuity Prices'!$E:$E,$G208),IF($B208="RAB Short",SUMIFS('RAB Prices Short'!AB:AB,'RAB Prices Short'!$B:$B,'All Prices combined'!$D208,'RAB Prices Short'!$E:$E,'All Prices combined'!$G208),IF($B208="RAB Long",SUMIFS('RAB Prices Long'!AB:AB,'RAB Prices Long'!$B:$B,'All Prices combined'!$D208,'RAB Prices Long'!$E:$E,'All Prices combined'!$G208)))),2)</f>
        <v>0</v>
      </c>
      <c r="Z208" s="2">
        <f>ROUND(IF($B208="Annuity",SUMIFS('Annuity Prices'!AC:AC,'Annuity Prices'!$B:$B,$D208,'Annuity Prices'!$E:$E,$G208),IF($B208="RAB Short",SUMIFS('RAB Prices Short'!AC:AC,'RAB Prices Short'!$B:$B,'All Prices combined'!$D208,'RAB Prices Short'!$E:$E,'All Prices combined'!$G208),IF($B208="RAB Long",SUMIFS('RAB Prices Long'!AC:AC,'RAB Prices Long'!$B:$B,'All Prices combined'!$D208,'RAB Prices Long'!$E:$E,'All Prices combined'!$G208)))),2)</f>
        <v>0</v>
      </c>
      <c r="AA208" s="2">
        <f>ROUND(IF($B208="Annuity",SUMIFS('Annuity Prices'!AD:AD,'Annuity Prices'!$B:$B,$D208,'Annuity Prices'!$E:$E,$G208),IF($B208="RAB Short",SUMIFS('RAB Prices Short'!AD:AD,'RAB Prices Short'!$B:$B,'All Prices combined'!$D208,'RAB Prices Short'!$E:$E,'All Prices combined'!$G208),IF($B208="RAB Long",SUMIFS('RAB Prices Long'!AD:AD,'RAB Prices Long'!$B:$B,'All Prices combined'!$D208,'RAB Prices Long'!$E:$E,'All Prices combined'!$G208)))),2)</f>
        <v>0</v>
      </c>
      <c r="AB208" s="2">
        <f>ROUND(IF($B208="Annuity",SUMIFS('Annuity Prices'!AE:AE,'Annuity Prices'!$B:$B,$D208,'Annuity Prices'!$E:$E,$G208),IF($B208="RAB Short",SUMIFS('RAB Prices Short'!AE:AE,'RAB Prices Short'!$B:$B,'All Prices combined'!$D208,'RAB Prices Short'!$E:$E,'All Prices combined'!$G208),IF($B208="RAB Long",SUMIFS('RAB Prices Long'!AE:AE,'RAB Prices Long'!$B:$B,'All Prices combined'!$D208,'RAB Prices Long'!$E:$E,'All Prices combined'!$G208)))),2)</f>
        <v>0</v>
      </c>
      <c r="AC208" s="2">
        <f>ROUND(IF($B208="Annuity",SUMIFS('Annuity Prices'!AF:AF,'Annuity Prices'!$B:$B,$D208,'Annuity Prices'!$E:$E,$G208),IF($B208="RAB Short",SUMIFS('RAB Prices Short'!AF:AF,'RAB Prices Short'!$B:$B,'All Prices combined'!$D208,'RAB Prices Short'!$E:$E,'All Prices combined'!$G208),IF($B208="RAB Long",SUMIFS('RAB Prices Long'!AF:AF,'RAB Prices Long'!$B:$B,'All Prices combined'!$D208,'RAB Prices Long'!$E:$E,'All Prices combined'!$G208)))),2)</f>
        <v>0</v>
      </c>
      <c r="AD208" s="2">
        <f>ROUND(IF($B208="Annuity",SUMIFS('Annuity Prices'!AG:AG,'Annuity Prices'!$B:$B,$D208,'Annuity Prices'!$E:$E,$G208),IF($B208="RAB Short",SUMIFS('RAB Prices Short'!AG:AG,'RAB Prices Short'!$B:$B,'All Prices combined'!$D208,'RAB Prices Short'!$E:$E,'All Prices combined'!$G208),IF($B208="RAB Long",SUMIFS('RAB Prices Long'!AG:AG,'RAB Prices Long'!$B:$B,'All Prices combined'!$D208,'RAB Prices Long'!$E:$E,'All Prices combined'!$G208)))),2)</f>
        <v>0</v>
      </c>
      <c r="AE208" s="2">
        <f>ROUND(IF($B208="Annuity",SUMIFS('Annuity Prices'!AH:AH,'Annuity Prices'!$B:$B,$D208,'Annuity Prices'!$E:$E,$G208),IF($B208="RAB Short",SUMIFS('RAB Prices Short'!AH:AH,'RAB Prices Short'!$B:$B,'All Prices combined'!$D208,'RAB Prices Short'!$E:$E,'All Prices combined'!$G208),IF($B208="RAB Long",SUMIFS('RAB Prices Long'!AH:AH,'RAB Prices Long'!$B:$B,'All Prices combined'!$D208,'RAB Prices Long'!$E:$E,'All Prices combined'!$G208)))),2)</f>
        <v>0</v>
      </c>
      <c r="AF208" s="2">
        <f>ROUND(IF($B208="Annuity",SUMIFS('Annuity Prices'!AI:AI,'Annuity Prices'!$B:$B,$D208,'Annuity Prices'!$E:$E,$G208),IF($B208="RAB Short",SUMIFS('RAB Prices Short'!AI:AI,'RAB Prices Short'!$B:$B,'All Prices combined'!$D208,'RAB Prices Short'!$E:$E,'All Prices combined'!$G208),IF($B208="RAB Long",SUMIFS('RAB Prices Long'!AI:AI,'RAB Prices Long'!$B:$B,'All Prices combined'!$D208,'RAB Prices Long'!$E:$E,'All Prices combined'!$G208)))),2)</f>
        <v>0</v>
      </c>
      <c r="AG208" s="2">
        <f>ROUND(IF($B208="Annuity",SUMIFS('Annuity Prices'!AJ:AJ,'Annuity Prices'!$B:$B,$D208,'Annuity Prices'!$E:$E,$G208),IF($B208="RAB Short",SUMIFS('RAB Prices Short'!AJ:AJ,'RAB Prices Short'!$B:$B,'All Prices combined'!$D208,'RAB Prices Short'!$E:$E,'All Prices combined'!$G208),IF($B208="RAB Long",SUMIFS('RAB Prices Long'!AJ:AJ,'RAB Prices Long'!$B:$B,'All Prices combined'!$D208,'RAB Prices Long'!$E:$E,'All Prices combined'!$G208)))),2)</f>
        <v>0</v>
      </c>
      <c r="AH208" s="2">
        <f>ROUND(IF($B208="Annuity",SUMIFS('Annuity Prices'!AK:AK,'Annuity Prices'!$B:$B,$D208,'Annuity Prices'!$E:$E,$G208),IF($B208="RAB Short",SUMIFS('RAB Prices Short'!AK:AK,'RAB Prices Short'!$B:$B,'All Prices combined'!$D208,'RAB Prices Short'!$E:$E,'All Prices combined'!$G208),IF($B208="RAB Long",SUMIFS('RAB Prices Long'!AK:AK,'RAB Prices Long'!$B:$B,'All Prices combined'!$D208,'RAB Prices Long'!$E:$E,'All Prices combined'!$G208)))),2)</f>
        <v>0</v>
      </c>
      <c r="AI208" s="2">
        <f>ROUND(IF($B208="Annuity",SUMIFS('Annuity Prices'!AL:AL,'Annuity Prices'!$B:$B,$D208,'Annuity Prices'!$E:$E,$G208),IF($B208="RAB Short",SUMIFS('RAB Prices Short'!AL:AL,'RAB Prices Short'!$B:$B,'All Prices combined'!$D208,'RAB Prices Short'!$E:$E,'All Prices combined'!$G208),IF($B208="RAB Long",SUMIFS('RAB Prices Long'!AL:AL,'RAB Prices Long'!$B:$B,'All Prices combined'!$D208,'RAB Prices Long'!$E:$E,'All Prices combined'!$G208)))),2)</f>
        <v>0</v>
      </c>
      <c r="AJ208" s="2">
        <f>ROUND(IF($B208="Annuity",SUMIFS('Annuity Prices'!AM:AM,'Annuity Prices'!$B:$B,$D208,'Annuity Prices'!$E:$E,$G208),IF($B208="RAB Short",SUMIFS('RAB Prices Short'!AM:AM,'RAB Prices Short'!$B:$B,'All Prices combined'!$D208,'RAB Prices Short'!$E:$E,'All Prices combined'!$G208),IF($B208="RAB Long",SUMIFS('RAB Prices Long'!AM:AM,'RAB Prices Long'!$B:$B,'All Prices combined'!$D208,'RAB Prices Long'!$E:$E,'All Prices combined'!$G208)))),2)</f>
        <v>0</v>
      </c>
      <c r="AK208" s="2">
        <f>ROUND(IF($B208="Annuity",SUMIFS('Annuity Prices'!AN:AN,'Annuity Prices'!$B:$B,$D208,'Annuity Prices'!$E:$E,$G208),IF($B208="RAB Short",SUMIFS('RAB Prices Short'!AN:AN,'RAB Prices Short'!$B:$B,'All Prices combined'!$D208,'RAB Prices Short'!$E:$E,'All Prices combined'!$G208),IF($B208="RAB Long",SUMIFS('RAB Prices Long'!AN:AN,'RAB Prices Long'!$B:$B,'All Prices combined'!$D208,'RAB Prices Long'!$E:$E,'All Prices combined'!$G208)))),2)</f>
        <v>0</v>
      </c>
      <c r="AL208" s="2">
        <f>ROUND(IF($B208="Annuity",SUMIFS('Annuity Prices'!AO:AO,'Annuity Prices'!$B:$B,$D208,'Annuity Prices'!$E:$E,$G208),IF($B208="RAB Short",SUMIFS('RAB Prices Short'!AO:AO,'RAB Prices Short'!$B:$B,'All Prices combined'!$D208,'RAB Prices Short'!$E:$E,'All Prices combined'!$G208),IF($B208="RAB Long",SUMIFS('RAB Prices Long'!AO:AO,'RAB Prices Long'!$B:$B,'All Prices combined'!$D208,'RAB Prices Long'!$E:$E,'All Prices combined'!$G208)))),2)</f>
        <v>0</v>
      </c>
      <c r="AM208" s="2">
        <f>ROUND(IF($B208="Annuity",SUMIFS('Annuity Prices'!AP:AP,'Annuity Prices'!$B:$B,$D208,'Annuity Prices'!$E:$E,$G208),IF($B208="RAB Short",SUMIFS('RAB Prices Short'!AP:AP,'RAB Prices Short'!$B:$B,'All Prices combined'!$D208,'RAB Prices Short'!$E:$E,'All Prices combined'!$G208),IF($B208="RAB Long",SUMIFS('RAB Prices Long'!AP:AP,'RAB Prices Long'!$B:$B,'All Prices combined'!$D208,'RAB Prices Long'!$E:$E,'All Prices combined'!$G208)))),2)</f>
        <v>0</v>
      </c>
      <c r="AN208" s="2">
        <f>ROUND(IF($B208="Annuity",SUMIFS('Annuity Prices'!AQ:AQ,'Annuity Prices'!$B:$B,$D208,'Annuity Prices'!$E:$E,$G208),IF($B208="RAB Short",SUMIFS('RAB Prices Short'!AQ:AQ,'RAB Prices Short'!$B:$B,'All Prices combined'!$D208,'RAB Prices Short'!$E:$E,'All Prices combined'!$G208),IF($B208="RAB Long",SUMIFS('RAB Prices Long'!AQ:AQ,'RAB Prices Long'!$B:$B,'All Prices combined'!$D208,'RAB Prices Long'!$E:$E,'All Prices combined'!$G208)))),2)</f>
        <v>0</v>
      </c>
      <c r="AO208" s="2">
        <f>ROUND(IF($B208="Annuity",SUMIFS('Annuity Prices'!AR:AR,'Annuity Prices'!$B:$B,$D208,'Annuity Prices'!$E:$E,$G208),IF($B208="RAB Short",SUMIFS('RAB Prices Short'!AR:AR,'RAB Prices Short'!$B:$B,'All Prices combined'!$D208,'RAB Prices Short'!$E:$E,'All Prices combined'!$G208),IF($B208="RAB Long",SUMIFS('RAB Prices Long'!AR:AR,'RAB Prices Long'!$B:$B,'All Prices combined'!$D208,'RAB Prices Long'!$E:$E,'All Prices combined'!$G208)))),2)</f>
        <v>0</v>
      </c>
      <c r="AP208" s="2">
        <f>ROUND(IF($B208="Annuity",SUMIFS('Annuity Prices'!AS:AS,'Annuity Prices'!$B:$B,$D208,'Annuity Prices'!$E:$E,$G208),IF($B208="RAB Short",SUMIFS('RAB Prices Short'!AS:AS,'RAB Prices Short'!$B:$B,'All Prices combined'!$D208,'RAB Prices Short'!$E:$E,'All Prices combined'!$G208),IF($B208="RAB Long",SUMIFS('RAB Prices Long'!AS:AS,'RAB Prices Long'!$B:$B,'All Prices combined'!$D208,'RAB Prices Long'!$E:$E,'All Prices combined'!$G208)))),2)</f>
        <v>0</v>
      </c>
      <c r="AQ208" s="2">
        <f>ROUND(IF($B208="Annuity",SUMIFS('Annuity Prices'!AT:AT,'Annuity Prices'!$B:$B,$D208,'Annuity Prices'!$E:$E,$G208),IF($B208="RAB Short",SUMIFS('RAB Prices Short'!AT:AT,'RAB Prices Short'!$B:$B,'All Prices combined'!$D208,'RAB Prices Short'!$E:$E,'All Prices combined'!$G208),IF($B208="RAB Long",SUMIFS('RAB Prices Long'!AT:AT,'RAB Prices Long'!$B:$B,'All Prices combined'!$D208,'RAB Prices Long'!$E:$E,'All Prices combined'!$G208)))),2)</f>
        <v>0</v>
      </c>
      <c r="AR208" s="2">
        <f>ROUND(IF($B208="Annuity",SUMIFS('Annuity Prices'!AU:AU,'Annuity Prices'!$B:$B,$D208,'Annuity Prices'!$E:$E,$G208),IF($B208="RAB Short",SUMIFS('RAB Prices Short'!AU:AU,'RAB Prices Short'!$B:$B,'All Prices combined'!$D208,'RAB Prices Short'!$E:$E,'All Prices combined'!$G208),IF($B208="RAB Long",SUMIFS('RAB Prices Long'!AU:AU,'RAB Prices Long'!$B:$B,'All Prices combined'!$D208,'RAB Prices Long'!$E:$E,'All Prices combined'!$G208)))),2)</f>
        <v>0</v>
      </c>
      <c r="AS208" s="2">
        <f>ROUND(IF($B208="Annuity",SUMIFS('Annuity Prices'!AV:AV,'Annuity Prices'!$B:$B,$D208,'Annuity Prices'!$E:$E,$G208),IF($B208="RAB Short",SUMIFS('RAB Prices Short'!AV:AV,'RAB Prices Short'!$B:$B,'All Prices combined'!$D208,'RAB Prices Short'!$E:$E,'All Prices combined'!$G208),IF($B208="RAB Long",SUMIFS('RAB Prices Long'!AV:AV,'RAB Prices Long'!$B:$B,'All Prices combined'!$D208,'RAB Prices Long'!$E:$E,'All Prices combined'!$G208)))),2)</f>
        <v>0</v>
      </c>
      <c r="AT208" s="2">
        <f>ROUND(IF($B208="Annuity",SUMIFS('Annuity Prices'!AW:AW,'Annuity Prices'!$B:$B,$D208,'Annuity Prices'!$E:$E,$G208),IF($B208="RAB Short",SUMIFS('RAB Prices Short'!AW:AW,'RAB Prices Short'!$B:$B,'All Prices combined'!$D208,'RAB Prices Short'!$E:$E,'All Prices combined'!$G208),IF($B208="RAB Long",SUMIFS('RAB Prices Long'!AW:AW,'RAB Prices Long'!$B:$B,'All Prices combined'!$D208,'RAB Prices Long'!$E:$E,'All Prices combined'!$G208)))),2)</f>
        <v>0</v>
      </c>
      <c r="AU208" s="2">
        <f>ROUND(IF($B208="Annuity",SUMIFS('Annuity Prices'!AX:AX,'Annuity Prices'!$B:$B,$D208,'Annuity Prices'!$E:$E,$G208),IF($B208="RAB Short",SUMIFS('RAB Prices Short'!AX:AX,'RAB Prices Short'!$B:$B,'All Prices combined'!$D208,'RAB Prices Short'!$E:$E,'All Prices combined'!$G208),IF($B208="RAB Long",SUMIFS('RAB Prices Long'!AX:AX,'RAB Prices Long'!$B:$B,'All Prices combined'!$D208,'RAB Prices Long'!$E:$E,'All Prices combined'!$G208)))),2)</f>
        <v>0</v>
      </c>
      <c r="AV208" s="2">
        <f>ROUND(IF($B208="Annuity",SUMIFS('Annuity Prices'!AY:AY,'Annuity Prices'!$B:$B,$D208,'Annuity Prices'!$E:$E,$G208),IF($B208="RAB Short",SUMIFS('RAB Prices Short'!AY:AY,'RAB Prices Short'!$B:$B,'All Prices combined'!$D208,'RAB Prices Short'!$E:$E,'All Prices combined'!$G208),IF($B208="RAB Long",SUMIFS('RAB Prices Long'!AY:AY,'RAB Prices Long'!$B:$B,'All Prices combined'!$D208,'RAB Prices Long'!$E:$E,'All Prices combined'!$G208)))),2)</f>
        <v>0</v>
      </c>
      <c r="AW208" s="2">
        <f>ROUND(IF($B208="Annuity",SUMIFS('Annuity Prices'!AZ:AZ,'Annuity Prices'!$B:$B,$D208,'Annuity Prices'!$E:$E,$G208),IF($B208="RAB Short",SUMIFS('RAB Prices Short'!AZ:AZ,'RAB Prices Short'!$B:$B,'All Prices combined'!$D208,'RAB Prices Short'!$E:$E,'All Prices combined'!$G208),IF($B208="RAB Long",SUMIFS('RAB Prices Long'!AZ:AZ,'RAB Prices Long'!$B:$B,'All Prices combined'!$D208,'RAB Prices Long'!$E:$E,'All Prices combined'!$G208)))),2)</f>
        <v>0</v>
      </c>
      <c r="AX208" s="2">
        <f>ROUND(IF($B208="Annuity",SUMIFS('Annuity Prices'!BA:BA,'Annuity Prices'!$B:$B,$D208,'Annuity Prices'!$E:$E,$G208),IF($B208="RAB Short",SUMIFS('RAB Prices Short'!BA:BA,'RAB Prices Short'!$B:$B,'All Prices combined'!$D208,'RAB Prices Short'!$E:$E,'All Prices combined'!$G208),IF($B208="RAB Long",SUMIFS('RAB Prices Long'!BA:BA,'RAB Prices Long'!$B:$B,'All Prices combined'!$D208,'RAB Prices Long'!$E:$E,'All Prices combined'!$G208)))),2)</f>
        <v>0</v>
      </c>
      <c r="AY208" s="2">
        <f>ROUND(IF($B208="Annuity",SUMIFS('Annuity Prices'!BB:BB,'Annuity Prices'!$B:$B,$D208,'Annuity Prices'!$E:$E,$G208),IF($B208="RAB Short",SUMIFS('RAB Prices Short'!BB:BB,'RAB Prices Short'!$B:$B,'All Prices combined'!$D208,'RAB Prices Short'!$E:$E,'All Prices combined'!$G208),IF($B208="RAB Long",SUMIFS('RAB Prices Long'!BB:BB,'RAB Prices Long'!$B:$B,'All Prices combined'!$D208,'RAB Prices Long'!$E:$E,'All Prices combined'!$G208)))),2)</f>
        <v>0</v>
      </c>
      <c r="AZ208" s="2">
        <f>ROUND(IF($B208="Annuity",SUMIFS('Annuity Prices'!BC:BC,'Annuity Prices'!$B:$B,$D208,'Annuity Prices'!$E:$E,$G208),IF($B208="RAB Short",SUMIFS('RAB Prices Short'!BC:BC,'RAB Prices Short'!$B:$B,'All Prices combined'!$D208,'RAB Prices Short'!$E:$E,'All Prices combined'!$G208),IF($B208="RAB Long",SUMIFS('RAB Prices Long'!BC:BC,'RAB Prices Long'!$B:$B,'All Prices combined'!$D208,'RAB Prices Long'!$E:$E,'All Prices combined'!$G208)))),2)</f>
        <v>0</v>
      </c>
      <c r="BA208" s="2">
        <f>ROUND(IF($B208="Annuity",SUMIFS('Annuity Prices'!BD:BD,'Annuity Prices'!$B:$B,$D208,'Annuity Prices'!$E:$E,$G208),IF($B208="RAB Short",SUMIFS('RAB Prices Short'!BD:BD,'RAB Prices Short'!$B:$B,'All Prices combined'!$D208,'RAB Prices Short'!$E:$E,'All Prices combined'!$G208),IF($B208="RAB Long",SUMIFS('RAB Prices Long'!BD:BD,'RAB Prices Long'!$B:$B,'All Prices combined'!$D208,'RAB Prices Long'!$E:$E,'All Prices combined'!$G208)))),2)</f>
        <v>0</v>
      </c>
      <c r="BB208" s="2">
        <f>ROUND(IF($B208="Annuity",SUMIFS('Annuity Prices'!BE:BE,'Annuity Prices'!$B:$B,$D208,'Annuity Prices'!$E:$E,$G208),IF($B208="RAB Short",SUMIFS('RAB Prices Short'!BE:BE,'RAB Prices Short'!$B:$B,'All Prices combined'!$D208,'RAB Prices Short'!$E:$E,'All Prices combined'!$G208),IF($B208="RAB Long",SUMIFS('RAB Prices Long'!BE:BE,'RAB Prices Long'!$B:$B,'All Prices combined'!$D208,'RAB Prices Long'!$E:$E,'All Prices combined'!$G208)))),2)</f>
        <v>0</v>
      </c>
      <c r="BC208" s="2">
        <f>ROUND(IF($B208="Annuity",SUMIFS('Annuity Prices'!BF:BF,'Annuity Prices'!$B:$B,$D208,'Annuity Prices'!$E:$E,$G208),IF($B208="RAB Short",SUMIFS('RAB Prices Short'!BF:BF,'RAB Prices Short'!$B:$B,'All Prices combined'!$D208,'RAB Prices Short'!$E:$E,'All Prices combined'!$G208),IF($B208="RAB Long",SUMIFS('RAB Prices Long'!BF:BF,'RAB Prices Long'!$B:$B,'All Prices combined'!$D208,'RAB Prices Long'!$E:$E,'All Prices combined'!$G208)))),2)</f>
        <v>0</v>
      </c>
      <c r="BD208" s="2">
        <f>ROUND(IF($B208="Annuity",SUMIFS('Annuity Prices'!BG:BG,'Annuity Prices'!$B:$B,$D208,'Annuity Prices'!$E:$E,$G208),IF($B208="RAB Short",SUMIFS('RAB Prices Short'!BG:BG,'RAB Prices Short'!$B:$B,'All Prices combined'!$D208,'RAB Prices Short'!$E:$E,'All Prices combined'!$G208),IF($B208="RAB Long",SUMIFS('RAB Prices Long'!BG:BG,'RAB Prices Long'!$B:$B,'All Prices combined'!$D208,'RAB Prices Long'!$E:$E,'All Prices combined'!$G208)))),2)</f>
        <v>0</v>
      </c>
      <c r="BE208" s="2">
        <f>ROUND(IF($B208="Annuity",SUMIFS('Annuity Prices'!BH:BH,'Annuity Prices'!$B:$B,$D208,'Annuity Prices'!$E:$E,$G208),IF($B208="RAB Short",SUMIFS('RAB Prices Short'!BH:BH,'RAB Prices Short'!$B:$B,'All Prices combined'!$D208,'RAB Prices Short'!$E:$E,'All Prices combined'!$G208),IF($B208="RAB Long",SUMIFS('RAB Prices Long'!BH:BH,'RAB Prices Long'!$B:$B,'All Prices combined'!$D208,'RAB Prices Long'!$E:$E,'All Prices combined'!$G208)))),2)</f>
        <v>0</v>
      </c>
      <c r="BF208" s="2">
        <f>ROUND(IF($B208="Annuity",SUMIFS('Annuity Prices'!BI:BI,'Annuity Prices'!$B:$B,$D208,'Annuity Prices'!$E:$E,$G208),IF($B208="RAB Short",SUMIFS('RAB Prices Short'!BI:BI,'RAB Prices Short'!$B:$B,'All Prices combined'!$D208,'RAB Prices Short'!$E:$E,'All Prices combined'!$G208),IF($B208="RAB Long",SUMIFS('RAB Prices Long'!BI:BI,'RAB Prices Long'!$B:$B,'All Prices combined'!$D208,'RAB Prices Long'!$E:$E,'All Prices combined'!$G208)))),2)</f>
        <v>0</v>
      </c>
      <c r="BG208" s="2">
        <f>ROUND(IF($B208="Annuity",SUMIFS('Annuity Prices'!BJ:BJ,'Annuity Prices'!$B:$B,$D208,'Annuity Prices'!$E:$E,$G208),IF($B208="RAB Short",SUMIFS('RAB Prices Short'!BJ:BJ,'RAB Prices Short'!$B:$B,'All Prices combined'!$D208,'RAB Prices Short'!$E:$E,'All Prices combined'!$G208),IF($B208="RAB Long",SUMIFS('RAB Prices Long'!BJ:BJ,'RAB Prices Long'!$B:$B,'All Prices combined'!$D208,'RAB Prices Long'!$E:$E,'All Prices combined'!$G208)))),2)</f>
        <v>0</v>
      </c>
      <c r="BH208" s="2">
        <f>ROUND(IF($B208="Annuity",SUMIFS('Annuity Prices'!BK:BK,'Annuity Prices'!$B:$B,$D208,'Annuity Prices'!$E:$E,$G208),IF($B208="RAB Short",SUMIFS('RAB Prices Short'!BK:BK,'RAB Prices Short'!$B:$B,'All Prices combined'!$D208,'RAB Prices Short'!$E:$E,'All Prices combined'!$G208),IF($B208="RAB Long",SUMIFS('RAB Prices Long'!BK:BK,'RAB Prices Long'!$B:$B,'All Prices combined'!$D208,'RAB Prices Long'!$E:$E,'All Prices combined'!$G208)))),2)</f>
        <v>0</v>
      </c>
      <c r="BI208" s="2">
        <f>ROUND(IF($B208="Annuity",SUMIFS('Annuity Prices'!BL:BL,'Annuity Prices'!$B:$B,$D208,'Annuity Prices'!$E:$E,$G208),IF($B208="RAB Short",SUMIFS('RAB Prices Short'!BL:BL,'RAB Prices Short'!$B:$B,'All Prices combined'!$D208,'RAB Prices Short'!$E:$E,'All Prices combined'!$G208),IF($B208="RAB Long",SUMIFS('RAB Prices Long'!BL:BL,'RAB Prices Long'!$B:$B,'All Prices combined'!$D208,'RAB Prices Long'!$E:$E,'All Prices combined'!$G208)))),2)</f>
        <v>0</v>
      </c>
      <c r="BJ208" s="2">
        <f>ROUND(IF($B208="Annuity",SUMIFS('Annuity Prices'!BM:BM,'Annuity Prices'!$B:$B,$D208,'Annuity Prices'!$E:$E,$G208),IF($B208="RAB Short",SUMIFS('RAB Prices Short'!BM:BM,'RAB Prices Short'!$B:$B,'All Prices combined'!$D208,'RAB Prices Short'!$E:$E,'All Prices combined'!$G208),IF($B208="RAB Long",SUMIFS('RAB Prices Long'!BM:BM,'RAB Prices Long'!$B:$B,'All Prices combined'!$D208,'RAB Prices Long'!$E:$E,'All Prices combined'!$G208)))),2)</f>
        <v>0</v>
      </c>
      <c r="BK208" s="2">
        <f>ROUND(IF($B208="Annuity",SUMIFS('Annuity Prices'!BN:BN,'Annuity Prices'!$B:$B,$D208,'Annuity Prices'!$E:$E,$G208),IF($B208="RAB Short",SUMIFS('RAB Prices Short'!BN:BN,'RAB Prices Short'!$B:$B,'All Prices combined'!$D208,'RAB Prices Short'!$E:$E,'All Prices combined'!$G208),IF($B208="RAB Long",SUMIFS('RAB Prices Long'!BN:BN,'RAB Prices Long'!$B:$B,'All Prices combined'!$D208,'RAB Prices Long'!$E:$E,'All Prices combined'!$G208)))),2)</f>
        <v>0</v>
      </c>
      <c r="BL208" s="2">
        <f>ROUND(IF($B208="Annuity",SUMIFS('Annuity Prices'!BO:BO,'Annuity Prices'!$B:$B,$D208,'Annuity Prices'!$E:$E,$G208),IF($B208="RAB Short",SUMIFS('RAB Prices Short'!BO:BO,'RAB Prices Short'!$B:$B,'All Prices combined'!$D208,'RAB Prices Short'!$E:$E,'All Prices combined'!$G208),IF($B208="RAB Long",SUMIFS('RAB Prices Long'!BO:BO,'RAB Prices Long'!$B:$B,'All Prices combined'!$D208,'RAB Prices Long'!$E:$E,'All Prices combined'!$G208)))),2)</f>
        <v>0</v>
      </c>
      <c r="BM208" s="2">
        <f>ROUND(IF($B208="Annuity",SUMIFS('Annuity Prices'!BP:BP,'Annuity Prices'!$B:$B,$D208,'Annuity Prices'!$E:$E,$G208),IF($B208="RAB Short",SUMIFS('RAB Prices Short'!BP:BP,'RAB Prices Short'!$B:$B,'All Prices combined'!$D208,'RAB Prices Short'!$E:$E,'All Prices combined'!$G208),IF($B208="RAB Long",SUMIFS('RAB Prices Long'!BP:BP,'RAB Prices Long'!$B:$B,'All Prices combined'!$D208,'RAB Prices Long'!$E:$E,'All Prices combined'!$G208)))),2)</f>
        <v>0</v>
      </c>
      <c r="BN208" s="2">
        <f>ROUND(IF($B208="Annuity",SUMIFS('Annuity Prices'!BQ:BQ,'Annuity Prices'!$B:$B,$D208,'Annuity Prices'!$E:$E,$G208),IF($B208="RAB Short",SUMIFS('RAB Prices Short'!BQ:BQ,'RAB Prices Short'!$B:$B,'All Prices combined'!$D208,'RAB Prices Short'!$E:$E,'All Prices combined'!$G208),IF($B208="RAB Long",SUMIFS('RAB Prices Long'!BQ:BQ,'RAB Prices Long'!$B:$B,'All Prices combined'!$D208,'RAB Prices Long'!$E:$E,'All Prices combined'!$G208)))),2)</f>
        <v>0</v>
      </c>
      <c r="BO208" s="2">
        <f>ROUND(IF($B208="Annuity",SUMIFS('Annuity Prices'!BR:BR,'Annuity Prices'!$B:$B,$D208,'Annuity Prices'!$E:$E,$G208),IF($B208="RAB Short",SUMIFS('RAB Prices Short'!BR:BR,'RAB Prices Short'!$B:$B,'All Prices combined'!$D208,'RAB Prices Short'!$E:$E,'All Prices combined'!$G208),IF($B208="RAB Long",SUMIFS('RAB Prices Long'!BR:BR,'RAB Prices Long'!$B:$B,'All Prices combined'!$D208,'RAB Prices Long'!$E:$E,'All Prices combined'!$G208)))),2)</f>
        <v>0</v>
      </c>
      <c r="BP208" s="2">
        <f>ROUND(IF($B208="Annuity",SUMIFS('Annuity Prices'!BS:BS,'Annuity Prices'!$B:$B,$D208,'Annuity Prices'!$E:$E,$G208),IF($B208="RAB Short",SUMIFS('RAB Prices Short'!BS:BS,'RAB Prices Short'!$B:$B,'All Prices combined'!$D208,'RAB Prices Short'!$E:$E,'All Prices combined'!$G208),IF($B208="RAB Long",SUMIFS('RAB Prices Long'!BS:BS,'RAB Prices Long'!$B:$B,'All Prices combined'!$D208,'RAB Prices Long'!$E:$E,'All Prices combined'!$G208)))),2)</f>
        <v>0</v>
      </c>
      <c r="BQ208" s="2">
        <f>ROUND(IF($B208="Annuity",SUMIFS('Annuity Prices'!BT:BT,'Annuity Prices'!$B:$B,$D208,'Annuity Prices'!$E:$E,$G208),IF($B208="RAB Short",SUMIFS('RAB Prices Short'!BT:BT,'RAB Prices Short'!$B:$B,'All Prices combined'!$D208,'RAB Prices Short'!$E:$E,'All Prices combined'!$G208),IF($B208="RAB Long",SUMIFS('RAB Prices Long'!BT:BT,'RAB Prices Long'!$B:$B,'All Prices combined'!$D208,'RAB Prices Long'!$E:$E,'All Prices combined'!$G208)))),2)</f>
        <v>0</v>
      </c>
      <c r="BR208" s="2">
        <f>ROUND(IF($B208="Annuity",SUMIFS('Annuity Prices'!BU:BU,'Annuity Prices'!$B:$B,$D208,'Annuity Prices'!$E:$E,$G208),IF($B208="RAB Short",SUMIFS('RAB Prices Short'!BU:BU,'RAB Prices Short'!$B:$B,'All Prices combined'!$D208,'RAB Prices Short'!$E:$E,'All Prices combined'!$G208),IF($B208="RAB Long",SUMIFS('RAB Prices Long'!BU:BU,'RAB Prices Long'!$B:$B,'All Prices combined'!$D208,'RAB Prices Long'!$E:$E,'All Prices combined'!$G208)))),2)</f>
        <v>0</v>
      </c>
      <c r="BS208" s="2">
        <f>ROUND(IF($B208="Annuity",SUMIFS('Annuity Prices'!BV:BV,'Annuity Prices'!$B:$B,$D208,'Annuity Prices'!$E:$E,$G208),IF($B208="RAB Short",SUMIFS('RAB Prices Short'!BV:BV,'RAB Prices Short'!$B:$B,'All Prices combined'!$D208,'RAB Prices Short'!$E:$E,'All Prices combined'!$G208),IF($B208="RAB Long",SUMIFS('RAB Prices Long'!BV:BV,'RAB Prices Long'!$B:$B,'All Prices combined'!$D208,'RAB Prices Long'!$E:$E,'All Prices combined'!$G208)))),2)</f>
        <v>0</v>
      </c>
      <c r="BT208" s="2">
        <f>ROUND(IF($B208="Annuity",SUMIFS('Annuity Prices'!BW:BW,'Annuity Prices'!$B:$B,$D208,'Annuity Prices'!$E:$E,$G208),IF($B208="RAB Short",SUMIFS('RAB Prices Short'!BW:BW,'RAB Prices Short'!$B:$B,'All Prices combined'!$D208,'RAB Prices Short'!$E:$E,'All Prices combined'!$G208),IF($B208="RAB Long",SUMIFS('RAB Prices Long'!BW:BW,'RAB Prices Long'!$B:$B,'All Prices combined'!$D208,'RAB Prices Long'!$E:$E,'All Prices combined'!$G208)))),2)</f>
        <v>0</v>
      </c>
      <c r="BU208" s="2">
        <f>ROUND(IF($B208="Annuity",SUMIFS('Annuity Prices'!BX:BX,'Annuity Prices'!$B:$B,$D208,'Annuity Prices'!$E:$E,$G208),IF($B208="RAB Short",SUMIFS('RAB Prices Short'!BX:BX,'RAB Prices Short'!$B:$B,'All Prices combined'!$D208,'RAB Prices Short'!$E:$E,'All Prices combined'!$G208),IF($B208="RAB Long",SUMIFS('RAB Prices Long'!BX:BX,'RAB Prices Long'!$B:$B,'All Prices combined'!$D208,'RAB Prices Long'!$E:$E,'All Prices combined'!$G208)))),2)</f>
        <v>0</v>
      </c>
    </row>
    <row r="209" spans="2:73" x14ac:dyDescent="0.25">
      <c r="B209" t="s">
        <v>44</v>
      </c>
      <c r="C209">
        <v>4</v>
      </c>
      <c r="D209" t="s">
        <v>135</v>
      </c>
      <c r="E209" t="s">
        <v>136</v>
      </c>
      <c r="F209">
        <v>4</v>
      </c>
      <c r="G209" t="s">
        <v>38</v>
      </c>
      <c r="H209" t="s">
        <v>128</v>
      </c>
      <c r="I209" s="2">
        <f>ROUND(IF($B209="Annuity",SUMIFS('Annuity Prices'!L:L,'Annuity Prices'!$B:$B,$D209,'Annuity Prices'!$E:$E,$G209),IF($B209="RAB Short",SUMIFS('RAB Prices Short'!L:L,'RAB Prices Short'!$B:$B,'All Prices combined'!$D209,'RAB Prices Short'!$E:$E,'All Prices combined'!$G209),IF($B209="RAB Long",SUMIFS('RAB Prices Long'!L:L,'RAB Prices Long'!$B:$B,'All Prices combined'!$D209,'RAB Prices Long'!$E:$E,'All Prices combined'!$G209)))),2)</f>
        <v>0</v>
      </c>
      <c r="J209" s="2">
        <f>ROUND(IF($B209="Annuity",SUMIFS('Annuity Prices'!M:M,'Annuity Prices'!$B:$B,$D209,'Annuity Prices'!$E:$E,$G209),IF($B209="RAB Short",SUMIFS('RAB Prices Short'!M:M,'RAB Prices Short'!$B:$B,'All Prices combined'!$D209,'RAB Prices Short'!$E:$E,'All Prices combined'!$G209),IF($B209="RAB Long",SUMIFS('RAB Prices Long'!M:M,'RAB Prices Long'!$B:$B,'All Prices combined'!$D209,'RAB Prices Long'!$E:$E,'All Prices combined'!$G209)))),2)</f>
        <v>0</v>
      </c>
      <c r="K209" s="2">
        <f>ROUND(IF($B209="Annuity",SUMIFS('Annuity Prices'!N:N,'Annuity Prices'!$B:$B,$D209,'Annuity Prices'!$E:$E,$G209),IF($B209="RAB Short",SUMIFS('RAB Prices Short'!N:N,'RAB Prices Short'!$B:$B,'All Prices combined'!$D209,'RAB Prices Short'!$E:$E,'All Prices combined'!$G209),IF($B209="RAB Long",SUMIFS('RAB Prices Long'!N:N,'RAB Prices Long'!$B:$B,'All Prices combined'!$D209,'RAB Prices Long'!$E:$E,'All Prices combined'!$G209)))),2)</f>
        <v>13.07</v>
      </c>
      <c r="L209" s="2">
        <f>ROUND(IF($B209="Annuity",SUMIFS('Annuity Prices'!O:O,'Annuity Prices'!$B:$B,$D209,'Annuity Prices'!$E:$E,$G209),IF($B209="RAB Short",SUMIFS('RAB Prices Short'!O:O,'RAB Prices Short'!$B:$B,'All Prices combined'!$D209,'RAB Prices Short'!$E:$E,'All Prices combined'!$G209),IF($B209="RAB Long",SUMIFS('RAB Prices Long'!O:O,'RAB Prices Long'!$B:$B,'All Prices combined'!$D209,'RAB Prices Long'!$E:$E,'All Prices combined'!$G209)))),2)</f>
        <v>13.45</v>
      </c>
      <c r="M209" s="2">
        <f>ROUND(IF($B209="Annuity",SUMIFS('Annuity Prices'!P:P,'Annuity Prices'!$B:$B,$D209,'Annuity Prices'!$E:$E,$G209),IF($B209="RAB Short",SUMIFS('RAB Prices Short'!P:P,'RAB Prices Short'!$B:$B,'All Prices combined'!$D209,'RAB Prices Short'!$E:$E,'All Prices combined'!$G209),IF($B209="RAB Long",SUMIFS('RAB Prices Long'!P:P,'RAB Prices Long'!$B:$B,'All Prices combined'!$D209,'RAB Prices Long'!$E:$E,'All Prices combined'!$G209)))),2)</f>
        <v>13.97</v>
      </c>
      <c r="N209" s="2">
        <f>ROUND(IF($B209="Annuity",SUMIFS('Annuity Prices'!Q:Q,'Annuity Prices'!$B:$B,$D209,'Annuity Prices'!$E:$E,$G209),IF($B209="RAB Short",SUMIFS('RAB Prices Short'!Q:Q,'RAB Prices Short'!$B:$B,'All Prices combined'!$D209,'RAB Prices Short'!$E:$E,'All Prices combined'!$G209),IF($B209="RAB Long",SUMIFS('RAB Prices Long'!Q:Q,'RAB Prices Long'!$B:$B,'All Prices combined'!$D209,'RAB Prices Long'!$E:$E,'All Prices combined'!$G209)))),2)</f>
        <v>14.32</v>
      </c>
      <c r="O209" s="2">
        <f>ROUND(IF($B209="Annuity",SUMIFS('Annuity Prices'!R:R,'Annuity Prices'!$B:$B,$D209,'Annuity Prices'!$E:$E,$G209),IF($B209="RAB Short",SUMIFS('RAB Prices Short'!R:R,'RAB Prices Short'!$B:$B,'All Prices combined'!$D209,'RAB Prices Short'!$E:$E,'All Prices combined'!$G209),IF($B209="RAB Long",SUMIFS('RAB Prices Long'!R:R,'RAB Prices Long'!$B:$B,'All Prices combined'!$D209,'RAB Prices Long'!$E:$E,'All Prices combined'!$G209)))),2)</f>
        <v>14.68</v>
      </c>
      <c r="P209" s="2">
        <f>ROUND(IF($B209="Annuity",SUMIFS('Annuity Prices'!S:S,'Annuity Prices'!$B:$B,$D209,'Annuity Prices'!$E:$E,$G209),IF($B209="RAB Short",SUMIFS('RAB Prices Short'!S:S,'RAB Prices Short'!$B:$B,'All Prices combined'!$D209,'RAB Prices Short'!$E:$E,'All Prices combined'!$G209),IF($B209="RAB Long",SUMIFS('RAB Prices Long'!S:S,'RAB Prices Long'!$B:$B,'All Prices combined'!$D209,'RAB Prices Long'!$E:$E,'All Prices combined'!$G209)))),2)</f>
        <v>15.05</v>
      </c>
      <c r="Q209" s="2">
        <f>ROUND(IF($B209="Annuity",SUMIFS('Annuity Prices'!T:T,'Annuity Prices'!$B:$B,$D209,'Annuity Prices'!$E:$E,$G209),IF($B209="RAB Short",SUMIFS('RAB Prices Short'!T:T,'RAB Prices Short'!$B:$B,'All Prices combined'!$D209,'RAB Prices Short'!$E:$E,'All Prices combined'!$G209),IF($B209="RAB Long",SUMIFS('RAB Prices Long'!T:T,'RAB Prices Long'!$B:$B,'All Prices combined'!$D209,'RAB Prices Long'!$E:$E,'All Prices combined'!$G209)))),2)</f>
        <v>15.91</v>
      </c>
      <c r="R209" s="2">
        <f>ROUND(IF($B209="Annuity",SUMIFS('Annuity Prices'!U:U,'Annuity Prices'!$B:$B,$D209,'Annuity Prices'!$E:$E,$G209),IF($B209="RAB Short",SUMIFS('RAB Prices Short'!U:U,'RAB Prices Short'!$B:$B,'All Prices combined'!$D209,'RAB Prices Short'!$E:$E,'All Prices combined'!$G209),IF($B209="RAB Long",SUMIFS('RAB Prices Long'!U:U,'RAB Prices Long'!$B:$B,'All Prices combined'!$D209,'RAB Prices Long'!$E:$E,'All Prices combined'!$G209)))),2)</f>
        <v>16.309999999999999</v>
      </c>
      <c r="S209" s="2">
        <f>ROUND(IF($B209="Annuity",SUMIFS('Annuity Prices'!V:V,'Annuity Prices'!$B:$B,$D209,'Annuity Prices'!$E:$E,$G209),IF($B209="RAB Short",SUMIFS('RAB Prices Short'!V:V,'RAB Prices Short'!$B:$B,'All Prices combined'!$D209,'RAB Prices Short'!$E:$E,'All Prices combined'!$G209),IF($B209="RAB Long",SUMIFS('RAB Prices Long'!V:V,'RAB Prices Long'!$B:$B,'All Prices combined'!$D209,'RAB Prices Long'!$E:$E,'All Prices combined'!$G209)))),2)</f>
        <v>16.72</v>
      </c>
      <c r="T209" s="2">
        <f>ROUND(IF($B209="Annuity",SUMIFS('Annuity Prices'!W:W,'Annuity Prices'!$B:$B,$D209,'Annuity Prices'!$E:$E,$G209),IF($B209="RAB Short",SUMIFS('RAB Prices Short'!W:W,'RAB Prices Short'!$B:$B,'All Prices combined'!$D209,'RAB Prices Short'!$E:$E,'All Prices combined'!$G209),IF($B209="RAB Long",SUMIFS('RAB Prices Long'!W:W,'RAB Prices Long'!$B:$B,'All Prices combined'!$D209,'RAB Prices Long'!$E:$E,'All Prices combined'!$G209)))),2)</f>
        <v>17.14</v>
      </c>
      <c r="U209" s="2">
        <f>ROUND(IF($B209="Annuity",SUMIFS('Annuity Prices'!X:X,'Annuity Prices'!$B:$B,$D209,'Annuity Prices'!$E:$E,$G209),IF($B209="RAB Short",SUMIFS('RAB Prices Short'!X:X,'RAB Prices Short'!$B:$B,'All Prices combined'!$D209,'RAB Prices Short'!$E:$E,'All Prices combined'!$G209),IF($B209="RAB Long",SUMIFS('RAB Prices Long'!X:X,'RAB Prices Long'!$B:$B,'All Prices combined'!$D209,'RAB Prices Long'!$E:$E,'All Prices combined'!$G209)))),2)</f>
        <v>18.02</v>
      </c>
      <c r="V209" s="2">
        <f>ROUND(IF($B209="Annuity",SUMIFS('Annuity Prices'!Y:Y,'Annuity Prices'!$B:$B,$D209,'Annuity Prices'!$E:$E,$G209),IF($B209="RAB Short",SUMIFS('RAB Prices Short'!Y:Y,'RAB Prices Short'!$B:$B,'All Prices combined'!$D209,'RAB Prices Short'!$E:$E,'All Prices combined'!$G209),IF($B209="RAB Long",SUMIFS('RAB Prices Long'!Y:Y,'RAB Prices Long'!$B:$B,'All Prices combined'!$D209,'RAB Prices Long'!$E:$E,'All Prices combined'!$G209)))),2)</f>
        <v>18.47</v>
      </c>
      <c r="W209" s="2">
        <f>ROUND(IF($B209="Annuity",SUMIFS('Annuity Prices'!Z:Z,'Annuity Prices'!$B:$B,$D209,'Annuity Prices'!$E:$E,$G209),IF($B209="RAB Short",SUMIFS('RAB Prices Short'!Z:Z,'RAB Prices Short'!$B:$B,'All Prices combined'!$D209,'RAB Prices Short'!$E:$E,'All Prices combined'!$G209),IF($B209="RAB Long",SUMIFS('RAB Prices Long'!Z:Z,'RAB Prices Long'!$B:$B,'All Prices combined'!$D209,'RAB Prices Long'!$E:$E,'All Prices combined'!$G209)))),2)</f>
        <v>18.93</v>
      </c>
      <c r="X209" s="2">
        <f>ROUND(IF($B209="Annuity",SUMIFS('Annuity Prices'!AA:AA,'Annuity Prices'!$B:$B,$D209,'Annuity Prices'!$E:$E,$G209),IF($B209="RAB Short",SUMIFS('RAB Prices Short'!AA:AA,'RAB Prices Short'!$B:$B,'All Prices combined'!$D209,'RAB Prices Short'!$E:$E,'All Prices combined'!$G209),IF($B209="RAB Long",SUMIFS('RAB Prices Long'!AA:AA,'RAB Prices Long'!$B:$B,'All Prices combined'!$D209,'RAB Prices Long'!$E:$E,'All Prices combined'!$G209)))),2)</f>
        <v>19.399999999999999</v>
      </c>
      <c r="Y209" s="2">
        <f>ROUND(IF($B209="Annuity",SUMIFS('Annuity Prices'!AB:AB,'Annuity Prices'!$B:$B,$D209,'Annuity Prices'!$E:$E,$G209),IF($B209="RAB Short",SUMIFS('RAB Prices Short'!AB:AB,'RAB Prices Short'!$B:$B,'All Prices combined'!$D209,'RAB Prices Short'!$E:$E,'All Prices combined'!$G209),IF($B209="RAB Long",SUMIFS('RAB Prices Long'!AB:AB,'RAB Prices Long'!$B:$B,'All Prices combined'!$D209,'RAB Prices Long'!$E:$E,'All Prices combined'!$G209)))),2)</f>
        <v>20.05</v>
      </c>
      <c r="Z209" s="2">
        <f>ROUND(IF($B209="Annuity",SUMIFS('Annuity Prices'!AC:AC,'Annuity Prices'!$B:$B,$D209,'Annuity Prices'!$E:$E,$G209),IF($B209="RAB Short",SUMIFS('RAB Prices Short'!AC:AC,'RAB Prices Short'!$B:$B,'All Prices combined'!$D209,'RAB Prices Short'!$E:$E,'All Prices combined'!$G209),IF($B209="RAB Long",SUMIFS('RAB Prices Long'!AC:AC,'RAB Prices Long'!$B:$B,'All Prices combined'!$D209,'RAB Prices Long'!$E:$E,'All Prices combined'!$G209)))),2)</f>
        <v>20.55</v>
      </c>
      <c r="AA209" s="2">
        <f>ROUND(IF($B209="Annuity",SUMIFS('Annuity Prices'!AD:AD,'Annuity Prices'!$B:$B,$D209,'Annuity Prices'!$E:$E,$G209),IF($B209="RAB Short",SUMIFS('RAB Prices Short'!AD:AD,'RAB Prices Short'!$B:$B,'All Prices combined'!$D209,'RAB Prices Short'!$E:$E,'All Prices combined'!$G209),IF($B209="RAB Long",SUMIFS('RAB Prices Long'!AD:AD,'RAB Prices Long'!$B:$B,'All Prices combined'!$D209,'RAB Prices Long'!$E:$E,'All Prices combined'!$G209)))),2)</f>
        <v>21.06</v>
      </c>
      <c r="AB209" s="2">
        <f>ROUND(IF($B209="Annuity",SUMIFS('Annuity Prices'!AE:AE,'Annuity Prices'!$B:$B,$D209,'Annuity Prices'!$E:$E,$G209),IF($B209="RAB Short",SUMIFS('RAB Prices Short'!AE:AE,'RAB Prices Short'!$B:$B,'All Prices combined'!$D209,'RAB Prices Short'!$E:$E,'All Prices combined'!$G209),IF($B209="RAB Long",SUMIFS('RAB Prices Long'!AE:AE,'RAB Prices Long'!$B:$B,'All Prices combined'!$D209,'RAB Prices Long'!$E:$E,'All Prices combined'!$G209)))),2)</f>
        <v>21.59</v>
      </c>
      <c r="AC209" s="2">
        <f>ROUND(IF($B209="Annuity",SUMIFS('Annuity Prices'!AF:AF,'Annuity Prices'!$B:$B,$D209,'Annuity Prices'!$E:$E,$G209),IF($B209="RAB Short",SUMIFS('RAB Prices Short'!AF:AF,'RAB Prices Short'!$B:$B,'All Prices combined'!$D209,'RAB Prices Short'!$E:$E,'All Prices combined'!$G209),IF($B209="RAB Long",SUMIFS('RAB Prices Long'!AF:AF,'RAB Prices Long'!$B:$B,'All Prices combined'!$D209,'RAB Prices Long'!$E:$E,'All Prices combined'!$G209)))),2)</f>
        <v>22.15</v>
      </c>
      <c r="AD209" s="2">
        <f>ROUND(IF($B209="Annuity",SUMIFS('Annuity Prices'!AG:AG,'Annuity Prices'!$B:$B,$D209,'Annuity Prices'!$E:$E,$G209),IF($B209="RAB Short",SUMIFS('RAB Prices Short'!AG:AG,'RAB Prices Short'!$B:$B,'All Prices combined'!$D209,'RAB Prices Short'!$E:$E,'All Prices combined'!$G209),IF($B209="RAB Long",SUMIFS('RAB Prices Long'!AG:AG,'RAB Prices Long'!$B:$B,'All Prices combined'!$D209,'RAB Prices Long'!$E:$E,'All Prices combined'!$G209)))),2)</f>
        <v>22.7</v>
      </c>
      <c r="AE209" s="2">
        <f>ROUND(IF($B209="Annuity",SUMIFS('Annuity Prices'!AH:AH,'Annuity Prices'!$B:$B,$D209,'Annuity Prices'!$E:$E,$G209),IF($B209="RAB Short",SUMIFS('RAB Prices Short'!AH:AH,'RAB Prices Short'!$B:$B,'All Prices combined'!$D209,'RAB Prices Short'!$E:$E,'All Prices combined'!$G209),IF($B209="RAB Long",SUMIFS('RAB Prices Long'!AH:AH,'RAB Prices Long'!$B:$B,'All Prices combined'!$D209,'RAB Prices Long'!$E:$E,'All Prices combined'!$G209)))),2)</f>
        <v>23.27</v>
      </c>
      <c r="AF209" s="2">
        <f>ROUND(IF($B209="Annuity",SUMIFS('Annuity Prices'!AI:AI,'Annuity Prices'!$B:$B,$D209,'Annuity Prices'!$E:$E,$G209),IF($B209="RAB Short",SUMIFS('RAB Prices Short'!AI:AI,'RAB Prices Short'!$B:$B,'All Prices combined'!$D209,'RAB Prices Short'!$E:$E,'All Prices combined'!$G209),IF($B209="RAB Long",SUMIFS('RAB Prices Long'!AI:AI,'RAB Prices Long'!$B:$B,'All Prices combined'!$D209,'RAB Prices Long'!$E:$E,'All Prices combined'!$G209)))),2)</f>
        <v>23.85</v>
      </c>
      <c r="AG209" s="2">
        <f>ROUND(IF($B209="Annuity",SUMIFS('Annuity Prices'!AJ:AJ,'Annuity Prices'!$B:$B,$D209,'Annuity Prices'!$E:$E,$G209),IF($B209="RAB Short",SUMIFS('RAB Prices Short'!AJ:AJ,'RAB Prices Short'!$B:$B,'All Prices combined'!$D209,'RAB Prices Short'!$E:$E,'All Prices combined'!$G209),IF($B209="RAB Long",SUMIFS('RAB Prices Long'!AJ:AJ,'RAB Prices Long'!$B:$B,'All Prices combined'!$D209,'RAB Prices Long'!$E:$E,'All Prices combined'!$G209)))),2)</f>
        <v>23.4</v>
      </c>
      <c r="AH209" s="2">
        <f>ROUND(IF($B209="Annuity",SUMIFS('Annuity Prices'!AK:AK,'Annuity Prices'!$B:$B,$D209,'Annuity Prices'!$E:$E,$G209),IF($B209="RAB Short",SUMIFS('RAB Prices Short'!AK:AK,'RAB Prices Short'!$B:$B,'All Prices combined'!$D209,'RAB Prices Short'!$E:$E,'All Prices combined'!$G209),IF($B209="RAB Long",SUMIFS('RAB Prices Long'!AK:AK,'RAB Prices Long'!$B:$B,'All Prices combined'!$D209,'RAB Prices Long'!$E:$E,'All Prices combined'!$G209)))),2)</f>
        <v>23.99</v>
      </c>
      <c r="AI209" s="2">
        <f>ROUND(IF($B209="Annuity",SUMIFS('Annuity Prices'!AL:AL,'Annuity Prices'!$B:$B,$D209,'Annuity Prices'!$E:$E,$G209),IF($B209="RAB Short",SUMIFS('RAB Prices Short'!AL:AL,'RAB Prices Short'!$B:$B,'All Prices combined'!$D209,'RAB Prices Short'!$E:$E,'All Prices combined'!$G209),IF($B209="RAB Long",SUMIFS('RAB Prices Long'!AL:AL,'RAB Prices Long'!$B:$B,'All Prices combined'!$D209,'RAB Prices Long'!$E:$E,'All Prices combined'!$G209)))),2)</f>
        <v>24.58</v>
      </c>
      <c r="AJ209" s="2">
        <f>ROUND(IF($B209="Annuity",SUMIFS('Annuity Prices'!AM:AM,'Annuity Prices'!$B:$B,$D209,'Annuity Prices'!$E:$E,$G209),IF($B209="RAB Short",SUMIFS('RAB Prices Short'!AM:AM,'RAB Prices Short'!$B:$B,'All Prices combined'!$D209,'RAB Prices Short'!$E:$E,'All Prices combined'!$G209),IF($B209="RAB Long",SUMIFS('RAB Prices Long'!AM:AM,'RAB Prices Long'!$B:$B,'All Prices combined'!$D209,'RAB Prices Long'!$E:$E,'All Prices combined'!$G209)))),2)</f>
        <v>25.2</v>
      </c>
      <c r="AK209" s="2">
        <f>ROUND(IF($B209="Annuity",SUMIFS('Annuity Prices'!AN:AN,'Annuity Prices'!$B:$B,$D209,'Annuity Prices'!$E:$E,$G209),IF($B209="RAB Short",SUMIFS('RAB Prices Short'!AN:AN,'RAB Prices Short'!$B:$B,'All Prices combined'!$D209,'RAB Prices Short'!$E:$E,'All Prices combined'!$G209),IF($B209="RAB Long",SUMIFS('RAB Prices Long'!AN:AN,'RAB Prices Long'!$B:$B,'All Prices combined'!$D209,'RAB Prices Long'!$E:$E,'All Prices combined'!$G209)))),2)</f>
        <v>21.66</v>
      </c>
      <c r="AL209" s="2">
        <f>ROUND(IF($B209="Annuity",SUMIFS('Annuity Prices'!AO:AO,'Annuity Prices'!$B:$B,$D209,'Annuity Prices'!$E:$E,$G209),IF($B209="RAB Short",SUMIFS('RAB Prices Short'!AO:AO,'RAB Prices Short'!$B:$B,'All Prices combined'!$D209,'RAB Prices Short'!$E:$E,'All Prices combined'!$G209),IF($B209="RAB Long",SUMIFS('RAB Prices Long'!AO:AO,'RAB Prices Long'!$B:$B,'All Prices combined'!$D209,'RAB Prices Long'!$E:$E,'All Prices combined'!$G209)))),2)</f>
        <v>22.2</v>
      </c>
      <c r="AM209" s="2">
        <f>ROUND(IF($B209="Annuity",SUMIFS('Annuity Prices'!AP:AP,'Annuity Prices'!$B:$B,$D209,'Annuity Prices'!$E:$E,$G209),IF($B209="RAB Short",SUMIFS('RAB Prices Short'!AP:AP,'RAB Prices Short'!$B:$B,'All Prices combined'!$D209,'RAB Prices Short'!$E:$E,'All Prices combined'!$G209),IF($B209="RAB Long",SUMIFS('RAB Prices Long'!AP:AP,'RAB Prices Long'!$B:$B,'All Prices combined'!$D209,'RAB Prices Long'!$E:$E,'All Prices combined'!$G209)))),2)</f>
        <v>22.76</v>
      </c>
      <c r="AN209" s="2">
        <f>ROUND(IF($B209="Annuity",SUMIFS('Annuity Prices'!AQ:AQ,'Annuity Prices'!$B:$B,$D209,'Annuity Prices'!$E:$E,$G209),IF($B209="RAB Short",SUMIFS('RAB Prices Short'!AQ:AQ,'RAB Prices Short'!$B:$B,'All Prices combined'!$D209,'RAB Prices Short'!$E:$E,'All Prices combined'!$G209),IF($B209="RAB Long",SUMIFS('RAB Prices Long'!AQ:AQ,'RAB Prices Long'!$B:$B,'All Prices combined'!$D209,'RAB Prices Long'!$E:$E,'All Prices combined'!$G209)))),2)</f>
        <v>23.33</v>
      </c>
      <c r="AO209" s="2">
        <f>ROUND(IF($B209="Annuity",SUMIFS('Annuity Prices'!AR:AR,'Annuity Prices'!$B:$B,$D209,'Annuity Prices'!$E:$E,$G209),IF($B209="RAB Short",SUMIFS('RAB Prices Short'!AR:AR,'RAB Prices Short'!$B:$B,'All Prices combined'!$D209,'RAB Prices Short'!$E:$E,'All Prices combined'!$G209),IF($B209="RAB Long",SUMIFS('RAB Prices Long'!AR:AR,'RAB Prices Long'!$B:$B,'All Prices combined'!$D209,'RAB Prices Long'!$E:$E,'All Prices combined'!$G209)))),2)</f>
        <v>0</v>
      </c>
      <c r="AP209" s="2">
        <f>ROUND(IF($B209="Annuity",SUMIFS('Annuity Prices'!AS:AS,'Annuity Prices'!$B:$B,$D209,'Annuity Prices'!$E:$E,$G209),IF($B209="RAB Short",SUMIFS('RAB Prices Short'!AS:AS,'RAB Prices Short'!$B:$B,'All Prices combined'!$D209,'RAB Prices Short'!$E:$E,'All Prices combined'!$G209),IF($B209="RAB Long",SUMIFS('RAB Prices Long'!AS:AS,'RAB Prices Long'!$B:$B,'All Prices combined'!$D209,'RAB Prices Long'!$E:$E,'All Prices combined'!$G209)))),2)</f>
        <v>0</v>
      </c>
      <c r="AQ209" s="2">
        <f>ROUND(IF($B209="Annuity",SUMIFS('Annuity Prices'!AT:AT,'Annuity Prices'!$B:$B,$D209,'Annuity Prices'!$E:$E,$G209),IF($B209="RAB Short",SUMIFS('RAB Prices Short'!AT:AT,'RAB Prices Short'!$B:$B,'All Prices combined'!$D209,'RAB Prices Short'!$E:$E,'All Prices combined'!$G209),IF($B209="RAB Long",SUMIFS('RAB Prices Long'!AT:AT,'RAB Prices Long'!$B:$B,'All Prices combined'!$D209,'RAB Prices Long'!$E:$E,'All Prices combined'!$G209)))),2)</f>
        <v>13.51</v>
      </c>
      <c r="AR209" s="2">
        <f>ROUND(IF($B209="Annuity",SUMIFS('Annuity Prices'!AU:AU,'Annuity Prices'!$B:$B,$D209,'Annuity Prices'!$E:$E,$G209),IF($B209="RAB Short",SUMIFS('RAB Prices Short'!AU:AU,'RAB Prices Short'!$B:$B,'All Prices combined'!$D209,'RAB Prices Short'!$E:$E,'All Prices combined'!$G209),IF($B209="RAB Long",SUMIFS('RAB Prices Long'!AU:AU,'RAB Prices Long'!$B:$B,'All Prices combined'!$D209,'RAB Prices Long'!$E:$E,'All Prices combined'!$G209)))),2)</f>
        <v>13.07</v>
      </c>
      <c r="AS209" s="2">
        <f>ROUND(IF($B209="Annuity",SUMIFS('Annuity Prices'!AV:AV,'Annuity Prices'!$B:$B,$D209,'Annuity Prices'!$E:$E,$G209),IF($B209="RAB Short",SUMIFS('RAB Prices Short'!AV:AV,'RAB Prices Short'!$B:$B,'All Prices combined'!$D209,'RAB Prices Short'!$E:$E,'All Prices combined'!$G209),IF($B209="RAB Long",SUMIFS('RAB Prices Long'!AV:AV,'RAB Prices Long'!$B:$B,'All Prices combined'!$D209,'RAB Prices Long'!$E:$E,'All Prices combined'!$G209)))),2)</f>
        <v>13.45</v>
      </c>
      <c r="AT209" s="2">
        <f>ROUND(IF($B209="Annuity",SUMIFS('Annuity Prices'!AW:AW,'Annuity Prices'!$B:$B,$D209,'Annuity Prices'!$E:$E,$G209),IF($B209="RAB Short",SUMIFS('RAB Prices Short'!AW:AW,'RAB Prices Short'!$B:$B,'All Prices combined'!$D209,'RAB Prices Short'!$E:$E,'All Prices combined'!$G209),IF($B209="RAB Long",SUMIFS('RAB Prices Long'!AW:AW,'RAB Prices Long'!$B:$B,'All Prices combined'!$D209,'RAB Prices Long'!$E:$E,'All Prices combined'!$G209)))),2)</f>
        <v>13.97</v>
      </c>
      <c r="AU209" s="2">
        <f>ROUND(IF($B209="Annuity",SUMIFS('Annuity Prices'!AX:AX,'Annuity Prices'!$B:$B,$D209,'Annuity Prices'!$E:$E,$G209),IF($B209="RAB Short",SUMIFS('RAB Prices Short'!AX:AX,'RAB Prices Short'!$B:$B,'All Prices combined'!$D209,'RAB Prices Short'!$E:$E,'All Prices combined'!$G209),IF($B209="RAB Long",SUMIFS('RAB Prices Long'!AX:AX,'RAB Prices Long'!$B:$B,'All Prices combined'!$D209,'RAB Prices Long'!$E:$E,'All Prices combined'!$G209)))),2)</f>
        <v>14.32</v>
      </c>
      <c r="AV209" s="2">
        <f>ROUND(IF($B209="Annuity",SUMIFS('Annuity Prices'!AY:AY,'Annuity Prices'!$B:$B,$D209,'Annuity Prices'!$E:$E,$G209),IF($B209="RAB Short",SUMIFS('RAB Prices Short'!AY:AY,'RAB Prices Short'!$B:$B,'All Prices combined'!$D209,'RAB Prices Short'!$E:$E,'All Prices combined'!$G209),IF($B209="RAB Long",SUMIFS('RAB Prices Long'!AY:AY,'RAB Prices Long'!$B:$B,'All Prices combined'!$D209,'RAB Prices Long'!$E:$E,'All Prices combined'!$G209)))),2)</f>
        <v>14.68</v>
      </c>
      <c r="AW209" s="2">
        <f>ROUND(IF($B209="Annuity",SUMIFS('Annuity Prices'!AZ:AZ,'Annuity Prices'!$B:$B,$D209,'Annuity Prices'!$E:$E,$G209),IF($B209="RAB Short",SUMIFS('RAB Prices Short'!AZ:AZ,'RAB Prices Short'!$B:$B,'All Prices combined'!$D209,'RAB Prices Short'!$E:$E,'All Prices combined'!$G209),IF($B209="RAB Long",SUMIFS('RAB Prices Long'!AZ:AZ,'RAB Prices Long'!$B:$B,'All Prices combined'!$D209,'RAB Prices Long'!$E:$E,'All Prices combined'!$G209)))),2)</f>
        <v>15.05</v>
      </c>
      <c r="AX209" s="2">
        <f>ROUND(IF($B209="Annuity",SUMIFS('Annuity Prices'!BA:BA,'Annuity Prices'!$B:$B,$D209,'Annuity Prices'!$E:$E,$G209),IF($B209="RAB Short",SUMIFS('RAB Prices Short'!BA:BA,'RAB Prices Short'!$B:$B,'All Prices combined'!$D209,'RAB Prices Short'!$E:$E,'All Prices combined'!$G209),IF($B209="RAB Long",SUMIFS('RAB Prices Long'!BA:BA,'RAB Prices Long'!$B:$B,'All Prices combined'!$D209,'RAB Prices Long'!$E:$E,'All Prices combined'!$G209)))),2)</f>
        <v>15.91</v>
      </c>
      <c r="AY209" s="2">
        <f>ROUND(IF($B209="Annuity",SUMIFS('Annuity Prices'!BB:BB,'Annuity Prices'!$B:$B,$D209,'Annuity Prices'!$E:$E,$G209),IF($B209="RAB Short",SUMIFS('RAB Prices Short'!BB:BB,'RAB Prices Short'!$B:$B,'All Prices combined'!$D209,'RAB Prices Short'!$E:$E,'All Prices combined'!$G209),IF($B209="RAB Long",SUMIFS('RAB Prices Long'!BB:BB,'RAB Prices Long'!$B:$B,'All Prices combined'!$D209,'RAB Prices Long'!$E:$E,'All Prices combined'!$G209)))),2)</f>
        <v>16.309999999999999</v>
      </c>
      <c r="AZ209" s="2">
        <f>ROUND(IF($B209="Annuity",SUMIFS('Annuity Prices'!BC:BC,'Annuity Prices'!$B:$B,$D209,'Annuity Prices'!$E:$E,$G209),IF($B209="RAB Short",SUMIFS('RAB Prices Short'!BC:BC,'RAB Prices Short'!$B:$B,'All Prices combined'!$D209,'RAB Prices Short'!$E:$E,'All Prices combined'!$G209),IF($B209="RAB Long",SUMIFS('RAB Prices Long'!BC:BC,'RAB Prices Long'!$B:$B,'All Prices combined'!$D209,'RAB Prices Long'!$E:$E,'All Prices combined'!$G209)))),2)</f>
        <v>16.72</v>
      </c>
      <c r="BA209" s="2">
        <f>ROUND(IF($B209="Annuity",SUMIFS('Annuity Prices'!BD:BD,'Annuity Prices'!$B:$B,$D209,'Annuity Prices'!$E:$E,$G209),IF($B209="RAB Short",SUMIFS('RAB Prices Short'!BD:BD,'RAB Prices Short'!$B:$B,'All Prices combined'!$D209,'RAB Prices Short'!$E:$E,'All Prices combined'!$G209),IF($B209="RAB Long",SUMIFS('RAB Prices Long'!BD:BD,'RAB Prices Long'!$B:$B,'All Prices combined'!$D209,'RAB Prices Long'!$E:$E,'All Prices combined'!$G209)))),2)</f>
        <v>17.14</v>
      </c>
      <c r="BB209" s="2">
        <f>ROUND(IF($B209="Annuity",SUMIFS('Annuity Prices'!BE:BE,'Annuity Prices'!$B:$B,$D209,'Annuity Prices'!$E:$E,$G209),IF($B209="RAB Short",SUMIFS('RAB Prices Short'!BE:BE,'RAB Prices Short'!$B:$B,'All Prices combined'!$D209,'RAB Prices Short'!$E:$E,'All Prices combined'!$G209),IF($B209="RAB Long",SUMIFS('RAB Prices Long'!BE:BE,'RAB Prices Long'!$B:$B,'All Prices combined'!$D209,'RAB Prices Long'!$E:$E,'All Prices combined'!$G209)))),2)</f>
        <v>18.02</v>
      </c>
      <c r="BC209" s="2">
        <f>ROUND(IF($B209="Annuity",SUMIFS('Annuity Prices'!BF:BF,'Annuity Prices'!$B:$B,$D209,'Annuity Prices'!$E:$E,$G209),IF($B209="RAB Short",SUMIFS('RAB Prices Short'!BF:BF,'RAB Prices Short'!$B:$B,'All Prices combined'!$D209,'RAB Prices Short'!$E:$E,'All Prices combined'!$G209),IF($B209="RAB Long",SUMIFS('RAB Prices Long'!BF:BF,'RAB Prices Long'!$B:$B,'All Prices combined'!$D209,'RAB Prices Long'!$E:$E,'All Prices combined'!$G209)))),2)</f>
        <v>18.47</v>
      </c>
      <c r="BD209" s="2">
        <f>ROUND(IF($B209="Annuity",SUMIFS('Annuity Prices'!BG:BG,'Annuity Prices'!$B:$B,$D209,'Annuity Prices'!$E:$E,$G209),IF($B209="RAB Short",SUMIFS('RAB Prices Short'!BG:BG,'RAB Prices Short'!$B:$B,'All Prices combined'!$D209,'RAB Prices Short'!$E:$E,'All Prices combined'!$G209),IF($B209="RAB Long",SUMIFS('RAB Prices Long'!BG:BG,'RAB Prices Long'!$B:$B,'All Prices combined'!$D209,'RAB Prices Long'!$E:$E,'All Prices combined'!$G209)))),2)</f>
        <v>18.93</v>
      </c>
      <c r="BE209" s="2">
        <f>ROUND(IF($B209="Annuity",SUMIFS('Annuity Prices'!BH:BH,'Annuity Prices'!$B:$B,$D209,'Annuity Prices'!$E:$E,$G209),IF($B209="RAB Short",SUMIFS('RAB Prices Short'!BH:BH,'RAB Prices Short'!$B:$B,'All Prices combined'!$D209,'RAB Prices Short'!$E:$E,'All Prices combined'!$G209),IF($B209="RAB Long",SUMIFS('RAB Prices Long'!BH:BH,'RAB Prices Long'!$B:$B,'All Prices combined'!$D209,'RAB Prices Long'!$E:$E,'All Prices combined'!$G209)))),2)</f>
        <v>19.399999999999999</v>
      </c>
      <c r="BF209" s="2">
        <f>ROUND(IF($B209="Annuity",SUMIFS('Annuity Prices'!BI:BI,'Annuity Prices'!$B:$B,$D209,'Annuity Prices'!$E:$E,$G209),IF($B209="RAB Short",SUMIFS('RAB Prices Short'!BI:BI,'RAB Prices Short'!$B:$B,'All Prices combined'!$D209,'RAB Prices Short'!$E:$E,'All Prices combined'!$G209),IF($B209="RAB Long",SUMIFS('RAB Prices Long'!BI:BI,'RAB Prices Long'!$B:$B,'All Prices combined'!$D209,'RAB Prices Long'!$E:$E,'All Prices combined'!$G209)))),2)</f>
        <v>20.05</v>
      </c>
      <c r="BG209" s="2">
        <f>ROUND(IF($B209="Annuity",SUMIFS('Annuity Prices'!BJ:BJ,'Annuity Prices'!$B:$B,$D209,'Annuity Prices'!$E:$E,$G209),IF($B209="RAB Short",SUMIFS('RAB Prices Short'!BJ:BJ,'RAB Prices Short'!$B:$B,'All Prices combined'!$D209,'RAB Prices Short'!$E:$E,'All Prices combined'!$G209),IF($B209="RAB Long",SUMIFS('RAB Prices Long'!BJ:BJ,'RAB Prices Long'!$B:$B,'All Prices combined'!$D209,'RAB Prices Long'!$E:$E,'All Prices combined'!$G209)))),2)</f>
        <v>20.55</v>
      </c>
      <c r="BH209" s="2">
        <f>ROUND(IF($B209="Annuity",SUMIFS('Annuity Prices'!BK:BK,'Annuity Prices'!$B:$B,$D209,'Annuity Prices'!$E:$E,$G209),IF($B209="RAB Short",SUMIFS('RAB Prices Short'!BK:BK,'RAB Prices Short'!$B:$B,'All Prices combined'!$D209,'RAB Prices Short'!$E:$E,'All Prices combined'!$G209),IF($B209="RAB Long",SUMIFS('RAB Prices Long'!BK:BK,'RAB Prices Long'!$B:$B,'All Prices combined'!$D209,'RAB Prices Long'!$E:$E,'All Prices combined'!$G209)))),2)</f>
        <v>21.06</v>
      </c>
      <c r="BI209" s="2">
        <f>ROUND(IF($B209="Annuity",SUMIFS('Annuity Prices'!BL:BL,'Annuity Prices'!$B:$B,$D209,'Annuity Prices'!$E:$E,$G209),IF($B209="RAB Short",SUMIFS('RAB Prices Short'!BL:BL,'RAB Prices Short'!$B:$B,'All Prices combined'!$D209,'RAB Prices Short'!$E:$E,'All Prices combined'!$G209),IF($B209="RAB Long",SUMIFS('RAB Prices Long'!BL:BL,'RAB Prices Long'!$B:$B,'All Prices combined'!$D209,'RAB Prices Long'!$E:$E,'All Prices combined'!$G209)))),2)</f>
        <v>21.59</v>
      </c>
      <c r="BJ209" s="2">
        <f>ROUND(IF($B209="Annuity",SUMIFS('Annuity Prices'!BM:BM,'Annuity Prices'!$B:$B,$D209,'Annuity Prices'!$E:$E,$G209),IF($B209="RAB Short",SUMIFS('RAB Prices Short'!BM:BM,'RAB Prices Short'!$B:$B,'All Prices combined'!$D209,'RAB Prices Short'!$E:$E,'All Prices combined'!$G209),IF($B209="RAB Long",SUMIFS('RAB Prices Long'!BM:BM,'RAB Prices Long'!$B:$B,'All Prices combined'!$D209,'RAB Prices Long'!$E:$E,'All Prices combined'!$G209)))),2)</f>
        <v>22.15</v>
      </c>
      <c r="BK209" s="2">
        <f>ROUND(IF($B209="Annuity",SUMIFS('Annuity Prices'!BN:BN,'Annuity Prices'!$B:$B,$D209,'Annuity Prices'!$E:$E,$G209),IF($B209="RAB Short",SUMIFS('RAB Prices Short'!BN:BN,'RAB Prices Short'!$B:$B,'All Prices combined'!$D209,'RAB Prices Short'!$E:$E,'All Prices combined'!$G209),IF($B209="RAB Long",SUMIFS('RAB Prices Long'!BN:BN,'RAB Prices Long'!$B:$B,'All Prices combined'!$D209,'RAB Prices Long'!$E:$E,'All Prices combined'!$G209)))),2)</f>
        <v>22.7</v>
      </c>
      <c r="BL209" s="2">
        <f>ROUND(IF($B209="Annuity",SUMIFS('Annuity Prices'!BO:BO,'Annuity Prices'!$B:$B,$D209,'Annuity Prices'!$E:$E,$G209),IF($B209="RAB Short",SUMIFS('RAB Prices Short'!BO:BO,'RAB Prices Short'!$B:$B,'All Prices combined'!$D209,'RAB Prices Short'!$E:$E,'All Prices combined'!$G209),IF($B209="RAB Long",SUMIFS('RAB Prices Long'!BO:BO,'RAB Prices Long'!$B:$B,'All Prices combined'!$D209,'RAB Prices Long'!$E:$E,'All Prices combined'!$G209)))),2)</f>
        <v>23.27</v>
      </c>
      <c r="BM209" s="2">
        <f>ROUND(IF($B209="Annuity",SUMIFS('Annuity Prices'!BP:BP,'Annuity Prices'!$B:$B,$D209,'Annuity Prices'!$E:$E,$G209),IF($B209="RAB Short",SUMIFS('RAB Prices Short'!BP:BP,'RAB Prices Short'!$B:$B,'All Prices combined'!$D209,'RAB Prices Short'!$E:$E,'All Prices combined'!$G209),IF($B209="RAB Long",SUMIFS('RAB Prices Long'!BP:BP,'RAB Prices Long'!$B:$B,'All Prices combined'!$D209,'RAB Prices Long'!$E:$E,'All Prices combined'!$G209)))),2)</f>
        <v>23.85</v>
      </c>
      <c r="BN209" s="2">
        <f>ROUND(IF($B209="Annuity",SUMIFS('Annuity Prices'!BQ:BQ,'Annuity Prices'!$B:$B,$D209,'Annuity Prices'!$E:$E,$G209),IF($B209="RAB Short",SUMIFS('RAB Prices Short'!BQ:BQ,'RAB Prices Short'!$B:$B,'All Prices combined'!$D209,'RAB Prices Short'!$E:$E,'All Prices combined'!$G209),IF($B209="RAB Long",SUMIFS('RAB Prices Long'!BQ:BQ,'RAB Prices Long'!$B:$B,'All Prices combined'!$D209,'RAB Prices Long'!$E:$E,'All Prices combined'!$G209)))),2)</f>
        <v>23.4</v>
      </c>
      <c r="BO209" s="2">
        <f>ROUND(IF($B209="Annuity",SUMIFS('Annuity Prices'!BR:BR,'Annuity Prices'!$B:$B,$D209,'Annuity Prices'!$E:$E,$G209),IF($B209="RAB Short",SUMIFS('RAB Prices Short'!BR:BR,'RAB Prices Short'!$B:$B,'All Prices combined'!$D209,'RAB Prices Short'!$E:$E,'All Prices combined'!$G209),IF($B209="RAB Long",SUMIFS('RAB Prices Long'!BR:BR,'RAB Prices Long'!$B:$B,'All Prices combined'!$D209,'RAB Prices Long'!$E:$E,'All Prices combined'!$G209)))),2)</f>
        <v>23.99</v>
      </c>
      <c r="BP209" s="2">
        <f>ROUND(IF($B209="Annuity",SUMIFS('Annuity Prices'!BS:BS,'Annuity Prices'!$B:$B,$D209,'Annuity Prices'!$E:$E,$G209),IF($B209="RAB Short",SUMIFS('RAB Prices Short'!BS:BS,'RAB Prices Short'!$B:$B,'All Prices combined'!$D209,'RAB Prices Short'!$E:$E,'All Prices combined'!$G209),IF($B209="RAB Long",SUMIFS('RAB Prices Long'!BS:BS,'RAB Prices Long'!$B:$B,'All Prices combined'!$D209,'RAB Prices Long'!$E:$E,'All Prices combined'!$G209)))),2)</f>
        <v>24.58</v>
      </c>
      <c r="BQ209" s="2">
        <f>ROUND(IF($B209="Annuity",SUMIFS('Annuity Prices'!BT:BT,'Annuity Prices'!$B:$B,$D209,'Annuity Prices'!$E:$E,$G209),IF($B209="RAB Short",SUMIFS('RAB Prices Short'!BT:BT,'RAB Prices Short'!$B:$B,'All Prices combined'!$D209,'RAB Prices Short'!$E:$E,'All Prices combined'!$G209),IF($B209="RAB Long",SUMIFS('RAB Prices Long'!BT:BT,'RAB Prices Long'!$B:$B,'All Prices combined'!$D209,'RAB Prices Long'!$E:$E,'All Prices combined'!$G209)))),2)</f>
        <v>25.2</v>
      </c>
      <c r="BR209" s="2">
        <f>ROUND(IF($B209="Annuity",SUMIFS('Annuity Prices'!BU:BU,'Annuity Prices'!$B:$B,$D209,'Annuity Prices'!$E:$E,$G209),IF($B209="RAB Short",SUMIFS('RAB Prices Short'!BU:BU,'RAB Prices Short'!$B:$B,'All Prices combined'!$D209,'RAB Prices Short'!$E:$E,'All Prices combined'!$G209),IF($B209="RAB Long",SUMIFS('RAB Prices Long'!BU:BU,'RAB Prices Long'!$B:$B,'All Prices combined'!$D209,'RAB Prices Long'!$E:$E,'All Prices combined'!$G209)))),2)</f>
        <v>21.66</v>
      </c>
      <c r="BS209" s="2">
        <f>ROUND(IF($B209="Annuity",SUMIFS('Annuity Prices'!BV:BV,'Annuity Prices'!$B:$B,$D209,'Annuity Prices'!$E:$E,$G209),IF($B209="RAB Short",SUMIFS('RAB Prices Short'!BV:BV,'RAB Prices Short'!$B:$B,'All Prices combined'!$D209,'RAB Prices Short'!$E:$E,'All Prices combined'!$G209),IF($B209="RAB Long",SUMIFS('RAB Prices Long'!BV:BV,'RAB Prices Long'!$B:$B,'All Prices combined'!$D209,'RAB Prices Long'!$E:$E,'All Prices combined'!$G209)))),2)</f>
        <v>22.2</v>
      </c>
      <c r="BT209" s="2">
        <f>ROUND(IF($B209="Annuity",SUMIFS('Annuity Prices'!BW:BW,'Annuity Prices'!$B:$B,$D209,'Annuity Prices'!$E:$E,$G209),IF($B209="RAB Short",SUMIFS('RAB Prices Short'!BW:BW,'RAB Prices Short'!$B:$B,'All Prices combined'!$D209,'RAB Prices Short'!$E:$E,'All Prices combined'!$G209),IF($B209="RAB Long",SUMIFS('RAB Prices Long'!BW:BW,'RAB Prices Long'!$B:$B,'All Prices combined'!$D209,'RAB Prices Long'!$E:$E,'All Prices combined'!$G209)))),2)</f>
        <v>22.76</v>
      </c>
      <c r="BU209" s="2">
        <f>ROUND(IF($B209="Annuity",SUMIFS('Annuity Prices'!BX:BX,'Annuity Prices'!$B:$B,$D209,'Annuity Prices'!$E:$E,$G209),IF($B209="RAB Short",SUMIFS('RAB Prices Short'!BX:BX,'RAB Prices Short'!$B:$B,'All Prices combined'!$D209,'RAB Prices Short'!$E:$E,'All Prices combined'!$G209),IF($B209="RAB Long",SUMIFS('RAB Prices Long'!BX:BX,'RAB Prices Long'!$B:$B,'All Prices combined'!$D209,'RAB Prices Long'!$E:$E,'All Prices combined'!$G209)))),2)</f>
        <v>23.33</v>
      </c>
    </row>
    <row r="210" spans="2:73" x14ac:dyDescent="0.25">
      <c r="B210" t="s">
        <v>44</v>
      </c>
      <c r="C210">
        <v>4</v>
      </c>
      <c r="D210" t="s">
        <v>135</v>
      </c>
      <c r="E210" t="s">
        <v>136</v>
      </c>
      <c r="F210">
        <v>4</v>
      </c>
      <c r="G210" t="s">
        <v>40</v>
      </c>
      <c r="I210" s="2">
        <f>ROUND(IF($B210="Annuity",SUMIFS('Annuity Prices'!L:L,'Annuity Prices'!$B:$B,$D210,'Annuity Prices'!$E:$E,$G210),IF($B210="RAB Short",SUMIFS('RAB Prices Short'!L:L,'RAB Prices Short'!$B:$B,'All Prices combined'!$D210,'RAB Prices Short'!$E:$E,'All Prices combined'!$G210),IF($B210="RAB Long",SUMIFS('RAB Prices Long'!L:L,'RAB Prices Long'!$B:$B,'All Prices combined'!$D210,'RAB Prices Long'!$E:$E,'All Prices combined'!$G210)))),2)</f>
        <v>0</v>
      </c>
      <c r="J210" s="2">
        <f>ROUND(IF($B210="Annuity",SUMIFS('Annuity Prices'!M:M,'Annuity Prices'!$B:$B,$D210,'Annuity Prices'!$E:$E,$G210),IF($B210="RAB Short",SUMIFS('RAB Prices Short'!M:M,'RAB Prices Short'!$B:$B,'All Prices combined'!$D210,'RAB Prices Short'!$E:$E,'All Prices combined'!$G210),IF($B210="RAB Long",SUMIFS('RAB Prices Long'!M:M,'RAB Prices Long'!$B:$B,'All Prices combined'!$D210,'RAB Prices Long'!$E:$E,'All Prices combined'!$G210)))),2)</f>
        <v>0</v>
      </c>
      <c r="K210" s="2">
        <f>ROUND(IF($B210="Annuity",SUMIFS('Annuity Prices'!N:N,'Annuity Prices'!$B:$B,$D210,'Annuity Prices'!$E:$E,$G210),IF($B210="RAB Short",SUMIFS('RAB Prices Short'!N:N,'RAB Prices Short'!$B:$B,'All Prices combined'!$D210,'RAB Prices Short'!$E:$E,'All Prices combined'!$G210),IF($B210="RAB Long",SUMIFS('RAB Prices Long'!N:N,'RAB Prices Long'!$B:$B,'All Prices combined'!$D210,'RAB Prices Long'!$E:$E,'All Prices combined'!$G210)))),2)</f>
        <v>1.56</v>
      </c>
      <c r="L210" s="2">
        <f>ROUND(IF($B210="Annuity",SUMIFS('Annuity Prices'!O:O,'Annuity Prices'!$B:$B,$D210,'Annuity Prices'!$E:$E,$G210),IF($B210="RAB Short",SUMIFS('RAB Prices Short'!O:O,'RAB Prices Short'!$B:$B,'All Prices combined'!$D210,'RAB Prices Short'!$E:$E,'All Prices combined'!$G210),IF($B210="RAB Long",SUMIFS('RAB Prices Long'!O:O,'RAB Prices Long'!$B:$B,'All Prices combined'!$D210,'RAB Prices Long'!$E:$E,'All Prices combined'!$G210)))),2)</f>
        <v>1.61</v>
      </c>
      <c r="M210" s="2">
        <f>ROUND(IF($B210="Annuity",SUMIFS('Annuity Prices'!P:P,'Annuity Prices'!$B:$B,$D210,'Annuity Prices'!$E:$E,$G210),IF($B210="RAB Short",SUMIFS('RAB Prices Short'!P:P,'RAB Prices Short'!$B:$B,'All Prices combined'!$D210,'RAB Prices Short'!$E:$E,'All Prices combined'!$G210),IF($B210="RAB Long",SUMIFS('RAB Prices Long'!P:P,'RAB Prices Long'!$B:$B,'All Prices combined'!$D210,'RAB Prices Long'!$E:$E,'All Prices combined'!$G210)))),2)</f>
        <v>1.65</v>
      </c>
      <c r="N210" s="2">
        <f>ROUND(IF($B210="Annuity",SUMIFS('Annuity Prices'!Q:Q,'Annuity Prices'!$B:$B,$D210,'Annuity Prices'!$E:$E,$G210),IF($B210="RAB Short",SUMIFS('RAB Prices Short'!Q:Q,'RAB Prices Short'!$B:$B,'All Prices combined'!$D210,'RAB Prices Short'!$E:$E,'All Prices combined'!$G210),IF($B210="RAB Long",SUMIFS('RAB Prices Long'!Q:Q,'RAB Prices Long'!$B:$B,'All Prices combined'!$D210,'RAB Prices Long'!$E:$E,'All Prices combined'!$G210)))),2)</f>
        <v>1.69</v>
      </c>
      <c r="O210" s="2">
        <f>ROUND(IF($B210="Annuity",SUMIFS('Annuity Prices'!R:R,'Annuity Prices'!$B:$B,$D210,'Annuity Prices'!$E:$E,$G210),IF($B210="RAB Short",SUMIFS('RAB Prices Short'!R:R,'RAB Prices Short'!$B:$B,'All Prices combined'!$D210,'RAB Prices Short'!$E:$E,'All Prices combined'!$G210),IF($B210="RAB Long",SUMIFS('RAB Prices Long'!R:R,'RAB Prices Long'!$B:$B,'All Prices combined'!$D210,'RAB Prices Long'!$E:$E,'All Prices combined'!$G210)))),2)</f>
        <v>1.73</v>
      </c>
      <c r="P210" s="2">
        <f>ROUND(IF($B210="Annuity",SUMIFS('Annuity Prices'!S:S,'Annuity Prices'!$B:$B,$D210,'Annuity Prices'!$E:$E,$G210),IF($B210="RAB Short",SUMIFS('RAB Prices Short'!S:S,'RAB Prices Short'!$B:$B,'All Prices combined'!$D210,'RAB Prices Short'!$E:$E,'All Prices combined'!$G210),IF($B210="RAB Long",SUMIFS('RAB Prices Long'!S:S,'RAB Prices Long'!$B:$B,'All Prices combined'!$D210,'RAB Prices Long'!$E:$E,'All Prices combined'!$G210)))),2)</f>
        <v>1.77</v>
      </c>
      <c r="Q210" s="2">
        <f>ROUND(IF($B210="Annuity",SUMIFS('Annuity Prices'!T:T,'Annuity Prices'!$B:$B,$D210,'Annuity Prices'!$E:$E,$G210),IF($B210="RAB Short",SUMIFS('RAB Prices Short'!T:T,'RAB Prices Short'!$B:$B,'All Prices combined'!$D210,'RAB Prices Short'!$E:$E,'All Prices combined'!$G210),IF($B210="RAB Long",SUMIFS('RAB Prices Long'!T:T,'RAB Prices Long'!$B:$B,'All Prices combined'!$D210,'RAB Prices Long'!$E:$E,'All Prices combined'!$G210)))),2)</f>
        <v>1.82</v>
      </c>
      <c r="R210" s="2">
        <f>ROUND(IF($B210="Annuity",SUMIFS('Annuity Prices'!U:U,'Annuity Prices'!$B:$B,$D210,'Annuity Prices'!$E:$E,$G210),IF($B210="RAB Short",SUMIFS('RAB Prices Short'!U:U,'RAB Prices Short'!$B:$B,'All Prices combined'!$D210,'RAB Prices Short'!$E:$E,'All Prices combined'!$G210),IF($B210="RAB Long",SUMIFS('RAB Prices Long'!U:U,'RAB Prices Long'!$B:$B,'All Prices combined'!$D210,'RAB Prices Long'!$E:$E,'All Prices combined'!$G210)))),2)</f>
        <v>1.86</v>
      </c>
      <c r="S210" s="2">
        <f>ROUND(IF($B210="Annuity",SUMIFS('Annuity Prices'!V:V,'Annuity Prices'!$B:$B,$D210,'Annuity Prices'!$E:$E,$G210),IF($B210="RAB Short",SUMIFS('RAB Prices Short'!V:V,'RAB Prices Short'!$B:$B,'All Prices combined'!$D210,'RAB Prices Short'!$E:$E,'All Prices combined'!$G210),IF($B210="RAB Long",SUMIFS('RAB Prices Long'!V:V,'RAB Prices Long'!$B:$B,'All Prices combined'!$D210,'RAB Prices Long'!$E:$E,'All Prices combined'!$G210)))),2)</f>
        <v>1.91</v>
      </c>
      <c r="T210" s="2">
        <f>ROUND(IF($B210="Annuity",SUMIFS('Annuity Prices'!W:W,'Annuity Prices'!$B:$B,$D210,'Annuity Prices'!$E:$E,$G210),IF($B210="RAB Short",SUMIFS('RAB Prices Short'!W:W,'RAB Prices Short'!$B:$B,'All Prices combined'!$D210,'RAB Prices Short'!$E:$E,'All Prices combined'!$G210),IF($B210="RAB Long",SUMIFS('RAB Prices Long'!W:W,'RAB Prices Long'!$B:$B,'All Prices combined'!$D210,'RAB Prices Long'!$E:$E,'All Prices combined'!$G210)))),2)</f>
        <v>1.96</v>
      </c>
      <c r="U210" s="2">
        <f>ROUND(IF($B210="Annuity",SUMIFS('Annuity Prices'!X:X,'Annuity Prices'!$B:$B,$D210,'Annuity Prices'!$E:$E,$G210),IF($B210="RAB Short",SUMIFS('RAB Prices Short'!X:X,'RAB Prices Short'!$B:$B,'All Prices combined'!$D210,'RAB Prices Short'!$E:$E,'All Prices combined'!$G210),IF($B210="RAB Long",SUMIFS('RAB Prices Long'!X:X,'RAB Prices Long'!$B:$B,'All Prices combined'!$D210,'RAB Prices Long'!$E:$E,'All Prices combined'!$G210)))),2)</f>
        <v>2.0099999999999998</v>
      </c>
      <c r="V210" s="2">
        <f>ROUND(IF($B210="Annuity",SUMIFS('Annuity Prices'!Y:Y,'Annuity Prices'!$B:$B,$D210,'Annuity Prices'!$E:$E,$G210),IF($B210="RAB Short",SUMIFS('RAB Prices Short'!Y:Y,'RAB Prices Short'!$B:$B,'All Prices combined'!$D210,'RAB Prices Short'!$E:$E,'All Prices combined'!$G210),IF($B210="RAB Long",SUMIFS('RAB Prices Long'!Y:Y,'RAB Prices Long'!$B:$B,'All Prices combined'!$D210,'RAB Prices Long'!$E:$E,'All Prices combined'!$G210)))),2)</f>
        <v>2.06</v>
      </c>
      <c r="W210" s="2">
        <f>ROUND(IF($B210="Annuity",SUMIFS('Annuity Prices'!Z:Z,'Annuity Prices'!$B:$B,$D210,'Annuity Prices'!$E:$E,$G210),IF($B210="RAB Short",SUMIFS('RAB Prices Short'!Z:Z,'RAB Prices Short'!$B:$B,'All Prices combined'!$D210,'RAB Prices Short'!$E:$E,'All Prices combined'!$G210),IF($B210="RAB Long",SUMIFS('RAB Prices Long'!Z:Z,'RAB Prices Long'!$B:$B,'All Prices combined'!$D210,'RAB Prices Long'!$E:$E,'All Prices combined'!$G210)))),2)</f>
        <v>2.11</v>
      </c>
      <c r="X210" s="2">
        <f>ROUND(IF($B210="Annuity",SUMIFS('Annuity Prices'!AA:AA,'Annuity Prices'!$B:$B,$D210,'Annuity Prices'!$E:$E,$G210),IF($B210="RAB Short",SUMIFS('RAB Prices Short'!AA:AA,'RAB Prices Short'!$B:$B,'All Prices combined'!$D210,'RAB Prices Short'!$E:$E,'All Prices combined'!$G210),IF($B210="RAB Long",SUMIFS('RAB Prices Long'!AA:AA,'RAB Prices Long'!$B:$B,'All Prices combined'!$D210,'RAB Prices Long'!$E:$E,'All Prices combined'!$G210)))),2)</f>
        <v>2.16</v>
      </c>
      <c r="Y210" s="2">
        <f>ROUND(IF($B210="Annuity",SUMIFS('Annuity Prices'!AB:AB,'Annuity Prices'!$B:$B,$D210,'Annuity Prices'!$E:$E,$G210),IF($B210="RAB Short",SUMIFS('RAB Prices Short'!AB:AB,'RAB Prices Short'!$B:$B,'All Prices combined'!$D210,'RAB Prices Short'!$E:$E,'All Prices combined'!$G210),IF($B210="RAB Long",SUMIFS('RAB Prices Long'!AB:AB,'RAB Prices Long'!$B:$B,'All Prices combined'!$D210,'RAB Prices Long'!$E:$E,'All Prices combined'!$G210)))),2)</f>
        <v>2.2200000000000002</v>
      </c>
      <c r="Z210" s="2">
        <f>ROUND(IF($B210="Annuity",SUMIFS('Annuity Prices'!AC:AC,'Annuity Prices'!$B:$B,$D210,'Annuity Prices'!$E:$E,$G210),IF($B210="RAB Short",SUMIFS('RAB Prices Short'!AC:AC,'RAB Prices Short'!$B:$B,'All Prices combined'!$D210,'RAB Prices Short'!$E:$E,'All Prices combined'!$G210),IF($B210="RAB Long",SUMIFS('RAB Prices Long'!AC:AC,'RAB Prices Long'!$B:$B,'All Prices combined'!$D210,'RAB Prices Long'!$E:$E,'All Prices combined'!$G210)))),2)</f>
        <v>2.27</v>
      </c>
      <c r="AA210" s="2">
        <f>ROUND(IF($B210="Annuity",SUMIFS('Annuity Prices'!AD:AD,'Annuity Prices'!$B:$B,$D210,'Annuity Prices'!$E:$E,$G210),IF($B210="RAB Short",SUMIFS('RAB Prices Short'!AD:AD,'RAB Prices Short'!$B:$B,'All Prices combined'!$D210,'RAB Prices Short'!$E:$E,'All Prices combined'!$G210),IF($B210="RAB Long",SUMIFS('RAB Prices Long'!AD:AD,'RAB Prices Long'!$B:$B,'All Prices combined'!$D210,'RAB Prices Long'!$E:$E,'All Prices combined'!$G210)))),2)</f>
        <v>2.33</v>
      </c>
      <c r="AB210" s="2">
        <f>ROUND(IF($B210="Annuity",SUMIFS('Annuity Prices'!AE:AE,'Annuity Prices'!$B:$B,$D210,'Annuity Prices'!$E:$E,$G210),IF($B210="RAB Short",SUMIFS('RAB Prices Short'!AE:AE,'RAB Prices Short'!$B:$B,'All Prices combined'!$D210,'RAB Prices Short'!$E:$E,'All Prices combined'!$G210),IF($B210="RAB Long",SUMIFS('RAB Prices Long'!AE:AE,'RAB Prices Long'!$B:$B,'All Prices combined'!$D210,'RAB Prices Long'!$E:$E,'All Prices combined'!$G210)))),2)</f>
        <v>2.39</v>
      </c>
      <c r="AC210" s="2">
        <f>ROUND(IF($B210="Annuity",SUMIFS('Annuity Prices'!AF:AF,'Annuity Prices'!$B:$B,$D210,'Annuity Prices'!$E:$E,$G210),IF($B210="RAB Short",SUMIFS('RAB Prices Short'!AF:AF,'RAB Prices Short'!$B:$B,'All Prices combined'!$D210,'RAB Prices Short'!$E:$E,'All Prices combined'!$G210),IF($B210="RAB Long",SUMIFS('RAB Prices Long'!AF:AF,'RAB Prices Long'!$B:$B,'All Prices combined'!$D210,'RAB Prices Long'!$E:$E,'All Prices combined'!$G210)))),2)</f>
        <v>2.4500000000000002</v>
      </c>
      <c r="AD210" s="2">
        <f>ROUND(IF($B210="Annuity",SUMIFS('Annuity Prices'!AG:AG,'Annuity Prices'!$B:$B,$D210,'Annuity Prices'!$E:$E,$G210),IF($B210="RAB Short",SUMIFS('RAB Prices Short'!AG:AG,'RAB Prices Short'!$B:$B,'All Prices combined'!$D210,'RAB Prices Short'!$E:$E,'All Prices combined'!$G210),IF($B210="RAB Long",SUMIFS('RAB Prices Long'!AG:AG,'RAB Prices Long'!$B:$B,'All Prices combined'!$D210,'RAB Prices Long'!$E:$E,'All Prices combined'!$G210)))),2)</f>
        <v>2.5099999999999998</v>
      </c>
      <c r="AE210" s="2">
        <f>ROUND(IF($B210="Annuity",SUMIFS('Annuity Prices'!AH:AH,'Annuity Prices'!$B:$B,$D210,'Annuity Prices'!$E:$E,$G210),IF($B210="RAB Short",SUMIFS('RAB Prices Short'!AH:AH,'RAB Prices Short'!$B:$B,'All Prices combined'!$D210,'RAB Prices Short'!$E:$E,'All Prices combined'!$G210),IF($B210="RAB Long",SUMIFS('RAB Prices Long'!AH:AH,'RAB Prices Long'!$B:$B,'All Prices combined'!$D210,'RAB Prices Long'!$E:$E,'All Prices combined'!$G210)))),2)</f>
        <v>2.57</v>
      </c>
      <c r="AF210" s="2">
        <f>ROUND(IF($B210="Annuity",SUMIFS('Annuity Prices'!AI:AI,'Annuity Prices'!$B:$B,$D210,'Annuity Prices'!$E:$E,$G210),IF($B210="RAB Short",SUMIFS('RAB Prices Short'!AI:AI,'RAB Prices Short'!$B:$B,'All Prices combined'!$D210,'RAB Prices Short'!$E:$E,'All Prices combined'!$G210),IF($B210="RAB Long",SUMIFS('RAB Prices Long'!AI:AI,'RAB Prices Long'!$B:$B,'All Prices combined'!$D210,'RAB Prices Long'!$E:$E,'All Prices combined'!$G210)))),2)</f>
        <v>2.64</v>
      </c>
      <c r="AG210" s="2">
        <f>ROUND(IF($B210="Annuity",SUMIFS('Annuity Prices'!AJ:AJ,'Annuity Prices'!$B:$B,$D210,'Annuity Prices'!$E:$E,$G210),IF($B210="RAB Short",SUMIFS('RAB Prices Short'!AJ:AJ,'RAB Prices Short'!$B:$B,'All Prices combined'!$D210,'RAB Prices Short'!$E:$E,'All Prices combined'!$G210),IF($B210="RAB Long",SUMIFS('RAB Prices Long'!AJ:AJ,'RAB Prices Long'!$B:$B,'All Prices combined'!$D210,'RAB Prices Long'!$E:$E,'All Prices combined'!$G210)))),2)</f>
        <v>2.71</v>
      </c>
      <c r="AH210" s="2">
        <f>ROUND(IF($B210="Annuity",SUMIFS('Annuity Prices'!AK:AK,'Annuity Prices'!$B:$B,$D210,'Annuity Prices'!$E:$E,$G210),IF($B210="RAB Short",SUMIFS('RAB Prices Short'!AK:AK,'RAB Prices Short'!$B:$B,'All Prices combined'!$D210,'RAB Prices Short'!$E:$E,'All Prices combined'!$G210),IF($B210="RAB Long",SUMIFS('RAB Prices Long'!AK:AK,'RAB Prices Long'!$B:$B,'All Prices combined'!$D210,'RAB Prices Long'!$E:$E,'All Prices combined'!$G210)))),2)</f>
        <v>2.78</v>
      </c>
      <c r="AI210" s="2">
        <f>ROUND(IF($B210="Annuity",SUMIFS('Annuity Prices'!AL:AL,'Annuity Prices'!$B:$B,$D210,'Annuity Prices'!$E:$E,$G210),IF($B210="RAB Short",SUMIFS('RAB Prices Short'!AL:AL,'RAB Prices Short'!$B:$B,'All Prices combined'!$D210,'RAB Prices Short'!$E:$E,'All Prices combined'!$G210),IF($B210="RAB Long",SUMIFS('RAB Prices Long'!AL:AL,'RAB Prices Long'!$B:$B,'All Prices combined'!$D210,'RAB Prices Long'!$E:$E,'All Prices combined'!$G210)))),2)</f>
        <v>2.84</v>
      </c>
      <c r="AJ210" s="2">
        <f>ROUND(IF($B210="Annuity",SUMIFS('Annuity Prices'!AM:AM,'Annuity Prices'!$B:$B,$D210,'Annuity Prices'!$E:$E,$G210),IF($B210="RAB Short",SUMIFS('RAB Prices Short'!AM:AM,'RAB Prices Short'!$B:$B,'All Prices combined'!$D210,'RAB Prices Short'!$E:$E,'All Prices combined'!$G210),IF($B210="RAB Long",SUMIFS('RAB Prices Long'!AM:AM,'RAB Prices Long'!$B:$B,'All Prices combined'!$D210,'RAB Prices Long'!$E:$E,'All Prices combined'!$G210)))),2)</f>
        <v>2.92</v>
      </c>
      <c r="AK210" s="2">
        <f>ROUND(IF($B210="Annuity",SUMIFS('Annuity Prices'!AN:AN,'Annuity Prices'!$B:$B,$D210,'Annuity Prices'!$E:$E,$G210),IF($B210="RAB Short",SUMIFS('RAB Prices Short'!AN:AN,'RAB Prices Short'!$B:$B,'All Prices combined'!$D210,'RAB Prices Short'!$E:$E,'All Prices combined'!$G210),IF($B210="RAB Long",SUMIFS('RAB Prices Long'!AN:AN,'RAB Prices Long'!$B:$B,'All Prices combined'!$D210,'RAB Prices Long'!$E:$E,'All Prices combined'!$G210)))),2)</f>
        <v>2.99</v>
      </c>
      <c r="AL210" s="2">
        <f>ROUND(IF($B210="Annuity",SUMIFS('Annuity Prices'!AO:AO,'Annuity Prices'!$B:$B,$D210,'Annuity Prices'!$E:$E,$G210),IF($B210="RAB Short",SUMIFS('RAB Prices Short'!AO:AO,'RAB Prices Short'!$B:$B,'All Prices combined'!$D210,'RAB Prices Short'!$E:$E,'All Prices combined'!$G210),IF($B210="RAB Long",SUMIFS('RAB Prices Long'!AO:AO,'RAB Prices Long'!$B:$B,'All Prices combined'!$D210,'RAB Prices Long'!$E:$E,'All Prices combined'!$G210)))),2)</f>
        <v>3.07</v>
      </c>
      <c r="AM210" s="2">
        <f>ROUND(IF($B210="Annuity",SUMIFS('Annuity Prices'!AP:AP,'Annuity Prices'!$B:$B,$D210,'Annuity Prices'!$E:$E,$G210),IF($B210="RAB Short",SUMIFS('RAB Prices Short'!AP:AP,'RAB Prices Short'!$B:$B,'All Prices combined'!$D210,'RAB Prices Short'!$E:$E,'All Prices combined'!$G210),IF($B210="RAB Long",SUMIFS('RAB Prices Long'!AP:AP,'RAB Prices Long'!$B:$B,'All Prices combined'!$D210,'RAB Prices Long'!$E:$E,'All Prices combined'!$G210)))),2)</f>
        <v>3.15</v>
      </c>
      <c r="AN210" s="2">
        <f>ROUND(IF($B210="Annuity",SUMIFS('Annuity Prices'!AQ:AQ,'Annuity Prices'!$B:$B,$D210,'Annuity Prices'!$E:$E,$G210),IF($B210="RAB Short",SUMIFS('RAB Prices Short'!AQ:AQ,'RAB Prices Short'!$B:$B,'All Prices combined'!$D210,'RAB Prices Short'!$E:$E,'All Prices combined'!$G210),IF($B210="RAB Long",SUMIFS('RAB Prices Long'!AQ:AQ,'RAB Prices Long'!$B:$B,'All Prices combined'!$D210,'RAB Prices Long'!$E:$E,'All Prices combined'!$G210)))),2)</f>
        <v>3.22</v>
      </c>
      <c r="AO210" s="2">
        <f>ROUND(IF($B210="Annuity",SUMIFS('Annuity Prices'!AR:AR,'Annuity Prices'!$B:$B,$D210,'Annuity Prices'!$E:$E,$G210),IF($B210="RAB Short",SUMIFS('RAB Prices Short'!AR:AR,'RAB Prices Short'!$B:$B,'All Prices combined'!$D210,'RAB Prices Short'!$E:$E,'All Prices combined'!$G210),IF($B210="RAB Long",SUMIFS('RAB Prices Long'!AR:AR,'RAB Prices Long'!$B:$B,'All Prices combined'!$D210,'RAB Prices Long'!$E:$E,'All Prices combined'!$G210)))),2)</f>
        <v>0</v>
      </c>
      <c r="AP210" s="2">
        <f>ROUND(IF($B210="Annuity",SUMIFS('Annuity Prices'!AS:AS,'Annuity Prices'!$B:$B,$D210,'Annuity Prices'!$E:$E,$G210),IF($B210="RAB Short",SUMIFS('RAB Prices Short'!AS:AS,'RAB Prices Short'!$B:$B,'All Prices combined'!$D210,'RAB Prices Short'!$E:$E,'All Prices combined'!$G210),IF($B210="RAB Long",SUMIFS('RAB Prices Long'!AS:AS,'RAB Prices Long'!$B:$B,'All Prices combined'!$D210,'RAB Prices Long'!$E:$E,'All Prices combined'!$G210)))),2)</f>
        <v>0</v>
      </c>
      <c r="AQ210" s="2">
        <f>ROUND(IF($B210="Annuity",SUMIFS('Annuity Prices'!AT:AT,'Annuity Prices'!$B:$B,$D210,'Annuity Prices'!$E:$E,$G210),IF($B210="RAB Short",SUMIFS('RAB Prices Short'!AT:AT,'RAB Prices Short'!$B:$B,'All Prices combined'!$D210,'RAB Prices Short'!$E:$E,'All Prices combined'!$G210),IF($B210="RAB Long",SUMIFS('RAB Prices Long'!AT:AT,'RAB Prices Long'!$B:$B,'All Prices combined'!$D210,'RAB Prices Long'!$E:$E,'All Prices combined'!$G210)))),2)</f>
        <v>1.52</v>
      </c>
      <c r="AR210" s="2">
        <f>ROUND(IF($B210="Annuity",SUMIFS('Annuity Prices'!AU:AU,'Annuity Prices'!$B:$B,$D210,'Annuity Prices'!$E:$E,$G210),IF($B210="RAB Short",SUMIFS('RAB Prices Short'!AU:AU,'RAB Prices Short'!$B:$B,'All Prices combined'!$D210,'RAB Prices Short'!$E:$E,'All Prices combined'!$G210),IF($B210="RAB Long",SUMIFS('RAB Prices Long'!AU:AU,'RAB Prices Long'!$B:$B,'All Prices combined'!$D210,'RAB Prices Long'!$E:$E,'All Prices combined'!$G210)))),2)</f>
        <v>1.56</v>
      </c>
      <c r="AS210" s="2">
        <f>ROUND(IF($B210="Annuity",SUMIFS('Annuity Prices'!AV:AV,'Annuity Prices'!$B:$B,$D210,'Annuity Prices'!$E:$E,$G210),IF($B210="RAB Short",SUMIFS('RAB Prices Short'!AV:AV,'RAB Prices Short'!$B:$B,'All Prices combined'!$D210,'RAB Prices Short'!$E:$E,'All Prices combined'!$G210),IF($B210="RAB Long",SUMIFS('RAB Prices Long'!AV:AV,'RAB Prices Long'!$B:$B,'All Prices combined'!$D210,'RAB Prices Long'!$E:$E,'All Prices combined'!$G210)))),2)</f>
        <v>1.61</v>
      </c>
      <c r="AT210" s="2">
        <f>ROUND(IF($B210="Annuity",SUMIFS('Annuity Prices'!AW:AW,'Annuity Prices'!$B:$B,$D210,'Annuity Prices'!$E:$E,$G210),IF($B210="RAB Short",SUMIFS('RAB Prices Short'!AW:AW,'RAB Prices Short'!$B:$B,'All Prices combined'!$D210,'RAB Prices Short'!$E:$E,'All Prices combined'!$G210),IF($B210="RAB Long",SUMIFS('RAB Prices Long'!AW:AW,'RAB Prices Long'!$B:$B,'All Prices combined'!$D210,'RAB Prices Long'!$E:$E,'All Prices combined'!$G210)))),2)</f>
        <v>1.65</v>
      </c>
      <c r="AU210" s="2">
        <f>ROUND(IF($B210="Annuity",SUMIFS('Annuity Prices'!AX:AX,'Annuity Prices'!$B:$B,$D210,'Annuity Prices'!$E:$E,$G210),IF($B210="RAB Short",SUMIFS('RAB Prices Short'!AX:AX,'RAB Prices Short'!$B:$B,'All Prices combined'!$D210,'RAB Prices Short'!$E:$E,'All Prices combined'!$G210),IF($B210="RAB Long",SUMIFS('RAB Prices Long'!AX:AX,'RAB Prices Long'!$B:$B,'All Prices combined'!$D210,'RAB Prices Long'!$E:$E,'All Prices combined'!$G210)))),2)</f>
        <v>1.69</v>
      </c>
      <c r="AV210" s="2">
        <f>ROUND(IF($B210="Annuity",SUMIFS('Annuity Prices'!AY:AY,'Annuity Prices'!$B:$B,$D210,'Annuity Prices'!$E:$E,$G210),IF($B210="RAB Short",SUMIFS('RAB Prices Short'!AY:AY,'RAB Prices Short'!$B:$B,'All Prices combined'!$D210,'RAB Prices Short'!$E:$E,'All Prices combined'!$G210),IF($B210="RAB Long",SUMIFS('RAB Prices Long'!AY:AY,'RAB Prices Long'!$B:$B,'All Prices combined'!$D210,'RAB Prices Long'!$E:$E,'All Prices combined'!$G210)))),2)</f>
        <v>1.73</v>
      </c>
      <c r="AW210" s="2">
        <f>ROUND(IF($B210="Annuity",SUMIFS('Annuity Prices'!AZ:AZ,'Annuity Prices'!$B:$B,$D210,'Annuity Prices'!$E:$E,$G210),IF($B210="RAB Short",SUMIFS('RAB Prices Short'!AZ:AZ,'RAB Prices Short'!$B:$B,'All Prices combined'!$D210,'RAB Prices Short'!$E:$E,'All Prices combined'!$G210),IF($B210="RAB Long",SUMIFS('RAB Prices Long'!AZ:AZ,'RAB Prices Long'!$B:$B,'All Prices combined'!$D210,'RAB Prices Long'!$E:$E,'All Prices combined'!$G210)))),2)</f>
        <v>1.77</v>
      </c>
      <c r="AX210" s="2">
        <f>ROUND(IF($B210="Annuity",SUMIFS('Annuity Prices'!BA:BA,'Annuity Prices'!$B:$B,$D210,'Annuity Prices'!$E:$E,$G210),IF($B210="RAB Short",SUMIFS('RAB Prices Short'!BA:BA,'RAB Prices Short'!$B:$B,'All Prices combined'!$D210,'RAB Prices Short'!$E:$E,'All Prices combined'!$G210),IF($B210="RAB Long",SUMIFS('RAB Prices Long'!BA:BA,'RAB Prices Long'!$B:$B,'All Prices combined'!$D210,'RAB Prices Long'!$E:$E,'All Prices combined'!$G210)))),2)</f>
        <v>1.82</v>
      </c>
      <c r="AY210" s="2">
        <f>ROUND(IF($B210="Annuity",SUMIFS('Annuity Prices'!BB:BB,'Annuity Prices'!$B:$B,$D210,'Annuity Prices'!$E:$E,$G210),IF($B210="RAB Short",SUMIFS('RAB Prices Short'!BB:BB,'RAB Prices Short'!$B:$B,'All Prices combined'!$D210,'RAB Prices Short'!$E:$E,'All Prices combined'!$G210),IF($B210="RAB Long",SUMIFS('RAB Prices Long'!BB:BB,'RAB Prices Long'!$B:$B,'All Prices combined'!$D210,'RAB Prices Long'!$E:$E,'All Prices combined'!$G210)))),2)</f>
        <v>1.86</v>
      </c>
      <c r="AZ210" s="2">
        <f>ROUND(IF($B210="Annuity",SUMIFS('Annuity Prices'!BC:BC,'Annuity Prices'!$B:$B,$D210,'Annuity Prices'!$E:$E,$G210),IF($B210="RAB Short",SUMIFS('RAB Prices Short'!BC:BC,'RAB Prices Short'!$B:$B,'All Prices combined'!$D210,'RAB Prices Short'!$E:$E,'All Prices combined'!$G210),IF($B210="RAB Long",SUMIFS('RAB Prices Long'!BC:BC,'RAB Prices Long'!$B:$B,'All Prices combined'!$D210,'RAB Prices Long'!$E:$E,'All Prices combined'!$G210)))),2)</f>
        <v>1.91</v>
      </c>
      <c r="BA210" s="2">
        <f>ROUND(IF($B210="Annuity",SUMIFS('Annuity Prices'!BD:BD,'Annuity Prices'!$B:$B,$D210,'Annuity Prices'!$E:$E,$G210),IF($B210="RAB Short",SUMIFS('RAB Prices Short'!BD:BD,'RAB Prices Short'!$B:$B,'All Prices combined'!$D210,'RAB Prices Short'!$E:$E,'All Prices combined'!$G210),IF($B210="RAB Long",SUMIFS('RAB Prices Long'!BD:BD,'RAB Prices Long'!$B:$B,'All Prices combined'!$D210,'RAB Prices Long'!$E:$E,'All Prices combined'!$G210)))),2)</f>
        <v>1.96</v>
      </c>
      <c r="BB210" s="2">
        <f>ROUND(IF($B210="Annuity",SUMIFS('Annuity Prices'!BE:BE,'Annuity Prices'!$B:$B,$D210,'Annuity Prices'!$E:$E,$G210),IF($B210="RAB Short",SUMIFS('RAB Prices Short'!BE:BE,'RAB Prices Short'!$B:$B,'All Prices combined'!$D210,'RAB Prices Short'!$E:$E,'All Prices combined'!$G210),IF($B210="RAB Long",SUMIFS('RAB Prices Long'!BE:BE,'RAB Prices Long'!$B:$B,'All Prices combined'!$D210,'RAB Prices Long'!$E:$E,'All Prices combined'!$G210)))),2)</f>
        <v>2.0099999999999998</v>
      </c>
      <c r="BC210" s="2">
        <f>ROUND(IF($B210="Annuity",SUMIFS('Annuity Prices'!BF:BF,'Annuity Prices'!$B:$B,$D210,'Annuity Prices'!$E:$E,$G210),IF($B210="RAB Short",SUMIFS('RAB Prices Short'!BF:BF,'RAB Prices Short'!$B:$B,'All Prices combined'!$D210,'RAB Prices Short'!$E:$E,'All Prices combined'!$G210),IF($B210="RAB Long",SUMIFS('RAB Prices Long'!BF:BF,'RAB Prices Long'!$B:$B,'All Prices combined'!$D210,'RAB Prices Long'!$E:$E,'All Prices combined'!$G210)))),2)</f>
        <v>2.06</v>
      </c>
      <c r="BD210" s="2">
        <f>ROUND(IF($B210="Annuity",SUMIFS('Annuity Prices'!BG:BG,'Annuity Prices'!$B:$B,$D210,'Annuity Prices'!$E:$E,$G210),IF($B210="RAB Short",SUMIFS('RAB Prices Short'!BG:BG,'RAB Prices Short'!$B:$B,'All Prices combined'!$D210,'RAB Prices Short'!$E:$E,'All Prices combined'!$G210),IF($B210="RAB Long",SUMIFS('RAB Prices Long'!BG:BG,'RAB Prices Long'!$B:$B,'All Prices combined'!$D210,'RAB Prices Long'!$E:$E,'All Prices combined'!$G210)))),2)</f>
        <v>2.11</v>
      </c>
      <c r="BE210" s="2">
        <f>ROUND(IF($B210="Annuity",SUMIFS('Annuity Prices'!BH:BH,'Annuity Prices'!$B:$B,$D210,'Annuity Prices'!$E:$E,$G210),IF($B210="RAB Short",SUMIFS('RAB Prices Short'!BH:BH,'RAB Prices Short'!$B:$B,'All Prices combined'!$D210,'RAB Prices Short'!$E:$E,'All Prices combined'!$G210),IF($B210="RAB Long",SUMIFS('RAB Prices Long'!BH:BH,'RAB Prices Long'!$B:$B,'All Prices combined'!$D210,'RAB Prices Long'!$E:$E,'All Prices combined'!$G210)))),2)</f>
        <v>2.16</v>
      </c>
      <c r="BF210" s="2">
        <f>ROUND(IF($B210="Annuity",SUMIFS('Annuity Prices'!BI:BI,'Annuity Prices'!$B:$B,$D210,'Annuity Prices'!$E:$E,$G210),IF($B210="RAB Short",SUMIFS('RAB Prices Short'!BI:BI,'RAB Prices Short'!$B:$B,'All Prices combined'!$D210,'RAB Prices Short'!$E:$E,'All Prices combined'!$G210),IF($B210="RAB Long",SUMIFS('RAB Prices Long'!BI:BI,'RAB Prices Long'!$B:$B,'All Prices combined'!$D210,'RAB Prices Long'!$E:$E,'All Prices combined'!$G210)))),2)</f>
        <v>2.2200000000000002</v>
      </c>
      <c r="BG210" s="2">
        <f>ROUND(IF($B210="Annuity",SUMIFS('Annuity Prices'!BJ:BJ,'Annuity Prices'!$B:$B,$D210,'Annuity Prices'!$E:$E,$G210),IF($B210="RAB Short",SUMIFS('RAB Prices Short'!BJ:BJ,'RAB Prices Short'!$B:$B,'All Prices combined'!$D210,'RAB Prices Short'!$E:$E,'All Prices combined'!$G210),IF($B210="RAB Long",SUMIFS('RAB Prices Long'!BJ:BJ,'RAB Prices Long'!$B:$B,'All Prices combined'!$D210,'RAB Prices Long'!$E:$E,'All Prices combined'!$G210)))),2)</f>
        <v>2.27</v>
      </c>
      <c r="BH210" s="2">
        <f>ROUND(IF($B210="Annuity",SUMIFS('Annuity Prices'!BK:BK,'Annuity Prices'!$B:$B,$D210,'Annuity Prices'!$E:$E,$G210),IF($B210="RAB Short",SUMIFS('RAB Prices Short'!BK:BK,'RAB Prices Short'!$B:$B,'All Prices combined'!$D210,'RAB Prices Short'!$E:$E,'All Prices combined'!$G210),IF($B210="RAB Long",SUMIFS('RAB Prices Long'!BK:BK,'RAB Prices Long'!$B:$B,'All Prices combined'!$D210,'RAB Prices Long'!$E:$E,'All Prices combined'!$G210)))),2)</f>
        <v>2.33</v>
      </c>
      <c r="BI210" s="2">
        <f>ROUND(IF($B210="Annuity",SUMIFS('Annuity Prices'!BL:BL,'Annuity Prices'!$B:$B,$D210,'Annuity Prices'!$E:$E,$G210),IF($B210="RAB Short",SUMIFS('RAB Prices Short'!BL:BL,'RAB Prices Short'!$B:$B,'All Prices combined'!$D210,'RAB Prices Short'!$E:$E,'All Prices combined'!$G210),IF($B210="RAB Long",SUMIFS('RAB Prices Long'!BL:BL,'RAB Prices Long'!$B:$B,'All Prices combined'!$D210,'RAB Prices Long'!$E:$E,'All Prices combined'!$G210)))),2)</f>
        <v>2.39</v>
      </c>
      <c r="BJ210" s="2">
        <f>ROUND(IF($B210="Annuity",SUMIFS('Annuity Prices'!BM:BM,'Annuity Prices'!$B:$B,$D210,'Annuity Prices'!$E:$E,$G210),IF($B210="RAB Short",SUMIFS('RAB Prices Short'!BM:BM,'RAB Prices Short'!$B:$B,'All Prices combined'!$D210,'RAB Prices Short'!$E:$E,'All Prices combined'!$G210),IF($B210="RAB Long",SUMIFS('RAB Prices Long'!BM:BM,'RAB Prices Long'!$B:$B,'All Prices combined'!$D210,'RAB Prices Long'!$E:$E,'All Prices combined'!$G210)))),2)</f>
        <v>2.4500000000000002</v>
      </c>
      <c r="BK210" s="2">
        <f>ROUND(IF($B210="Annuity",SUMIFS('Annuity Prices'!BN:BN,'Annuity Prices'!$B:$B,$D210,'Annuity Prices'!$E:$E,$G210),IF($B210="RAB Short",SUMIFS('RAB Prices Short'!BN:BN,'RAB Prices Short'!$B:$B,'All Prices combined'!$D210,'RAB Prices Short'!$E:$E,'All Prices combined'!$G210),IF($B210="RAB Long",SUMIFS('RAB Prices Long'!BN:BN,'RAB Prices Long'!$B:$B,'All Prices combined'!$D210,'RAB Prices Long'!$E:$E,'All Prices combined'!$G210)))),2)</f>
        <v>2.5099999999999998</v>
      </c>
      <c r="BL210" s="2">
        <f>ROUND(IF($B210="Annuity",SUMIFS('Annuity Prices'!BO:BO,'Annuity Prices'!$B:$B,$D210,'Annuity Prices'!$E:$E,$G210),IF($B210="RAB Short",SUMIFS('RAB Prices Short'!BO:BO,'RAB Prices Short'!$B:$B,'All Prices combined'!$D210,'RAB Prices Short'!$E:$E,'All Prices combined'!$G210),IF($B210="RAB Long",SUMIFS('RAB Prices Long'!BO:BO,'RAB Prices Long'!$B:$B,'All Prices combined'!$D210,'RAB Prices Long'!$E:$E,'All Prices combined'!$G210)))),2)</f>
        <v>2.57</v>
      </c>
      <c r="BM210" s="2">
        <f>ROUND(IF($B210="Annuity",SUMIFS('Annuity Prices'!BP:BP,'Annuity Prices'!$B:$B,$D210,'Annuity Prices'!$E:$E,$G210),IF($B210="RAB Short",SUMIFS('RAB Prices Short'!BP:BP,'RAB Prices Short'!$B:$B,'All Prices combined'!$D210,'RAB Prices Short'!$E:$E,'All Prices combined'!$G210),IF($B210="RAB Long",SUMIFS('RAB Prices Long'!BP:BP,'RAB Prices Long'!$B:$B,'All Prices combined'!$D210,'RAB Prices Long'!$E:$E,'All Prices combined'!$G210)))),2)</f>
        <v>2.64</v>
      </c>
      <c r="BN210" s="2">
        <f>ROUND(IF($B210="Annuity",SUMIFS('Annuity Prices'!BQ:BQ,'Annuity Prices'!$B:$B,$D210,'Annuity Prices'!$E:$E,$G210),IF($B210="RAB Short",SUMIFS('RAB Prices Short'!BQ:BQ,'RAB Prices Short'!$B:$B,'All Prices combined'!$D210,'RAB Prices Short'!$E:$E,'All Prices combined'!$G210),IF($B210="RAB Long",SUMIFS('RAB Prices Long'!BQ:BQ,'RAB Prices Long'!$B:$B,'All Prices combined'!$D210,'RAB Prices Long'!$E:$E,'All Prices combined'!$G210)))),2)</f>
        <v>2.71</v>
      </c>
      <c r="BO210" s="2">
        <f>ROUND(IF($B210="Annuity",SUMIFS('Annuity Prices'!BR:BR,'Annuity Prices'!$B:$B,$D210,'Annuity Prices'!$E:$E,$G210),IF($B210="RAB Short",SUMIFS('RAB Prices Short'!BR:BR,'RAB Prices Short'!$B:$B,'All Prices combined'!$D210,'RAB Prices Short'!$E:$E,'All Prices combined'!$G210),IF($B210="RAB Long",SUMIFS('RAB Prices Long'!BR:BR,'RAB Prices Long'!$B:$B,'All Prices combined'!$D210,'RAB Prices Long'!$E:$E,'All Prices combined'!$G210)))),2)</f>
        <v>2.78</v>
      </c>
      <c r="BP210" s="2">
        <f>ROUND(IF($B210="Annuity",SUMIFS('Annuity Prices'!BS:BS,'Annuity Prices'!$B:$B,$D210,'Annuity Prices'!$E:$E,$G210),IF($B210="RAB Short",SUMIFS('RAB Prices Short'!BS:BS,'RAB Prices Short'!$B:$B,'All Prices combined'!$D210,'RAB Prices Short'!$E:$E,'All Prices combined'!$G210),IF($B210="RAB Long",SUMIFS('RAB Prices Long'!BS:BS,'RAB Prices Long'!$B:$B,'All Prices combined'!$D210,'RAB Prices Long'!$E:$E,'All Prices combined'!$G210)))),2)</f>
        <v>2.84</v>
      </c>
      <c r="BQ210" s="2">
        <f>ROUND(IF($B210="Annuity",SUMIFS('Annuity Prices'!BT:BT,'Annuity Prices'!$B:$B,$D210,'Annuity Prices'!$E:$E,$G210),IF($B210="RAB Short",SUMIFS('RAB Prices Short'!BT:BT,'RAB Prices Short'!$B:$B,'All Prices combined'!$D210,'RAB Prices Short'!$E:$E,'All Prices combined'!$G210),IF($B210="RAB Long",SUMIFS('RAB Prices Long'!BT:BT,'RAB Prices Long'!$B:$B,'All Prices combined'!$D210,'RAB Prices Long'!$E:$E,'All Prices combined'!$G210)))),2)</f>
        <v>2.92</v>
      </c>
      <c r="BR210" s="2">
        <f>ROUND(IF($B210="Annuity",SUMIFS('Annuity Prices'!BU:BU,'Annuity Prices'!$B:$B,$D210,'Annuity Prices'!$E:$E,$G210),IF($B210="RAB Short",SUMIFS('RAB Prices Short'!BU:BU,'RAB Prices Short'!$B:$B,'All Prices combined'!$D210,'RAB Prices Short'!$E:$E,'All Prices combined'!$G210),IF($B210="RAB Long",SUMIFS('RAB Prices Long'!BU:BU,'RAB Prices Long'!$B:$B,'All Prices combined'!$D210,'RAB Prices Long'!$E:$E,'All Prices combined'!$G210)))),2)</f>
        <v>2.99</v>
      </c>
      <c r="BS210" s="2">
        <f>ROUND(IF($B210="Annuity",SUMIFS('Annuity Prices'!BV:BV,'Annuity Prices'!$B:$B,$D210,'Annuity Prices'!$E:$E,$G210),IF($B210="RAB Short",SUMIFS('RAB Prices Short'!BV:BV,'RAB Prices Short'!$B:$B,'All Prices combined'!$D210,'RAB Prices Short'!$E:$E,'All Prices combined'!$G210),IF($B210="RAB Long",SUMIFS('RAB Prices Long'!BV:BV,'RAB Prices Long'!$B:$B,'All Prices combined'!$D210,'RAB Prices Long'!$E:$E,'All Prices combined'!$G210)))),2)</f>
        <v>3.07</v>
      </c>
      <c r="BT210" s="2">
        <f>ROUND(IF($B210="Annuity",SUMIFS('Annuity Prices'!BW:BW,'Annuity Prices'!$B:$B,$D210,'Annuity Prices'!$E:$E,$G210),IF($B210="RAB Short",SUMIFS('RAB Prices Short'!BW:BW,'RAB Prices Short'!$B:$B,'All Prices combined'!$D210,'RAB Prices Short'!$E:$E,'All Prices combined'!$G210),IF($B210="RAB Long",SUMIFS('RAB Prices Long'!BW:BW,'RAB Prices Long'!$B:$B,'All Prices combined'!$D210,'RAB Prices Long'!$E:$E,'All Prices combined'!$G210)))),2)</f>
        <v>3.15</v>
      </c>
      <c r="BU210" s="2">
        <f>ROUND(IF($B210="Annuity",SUMIFS('Annuity Prices'!BX:BX,'Annuity Prices'!$B:$B,$D210,'Annuity Prices'!$E:$E,$G210),IF($B210="RAB Short",SUMIFS('RAB Prices Short'!BX:BX,'RAB Prices Short'!$B:$B,'All Prices combined'!$D210,'RAB Prices Short'!$E:$E,'All Prices combined'!$G210),IF($B210="RAB Long",SUMIFS('RAB Prices Long'!BX:BX,'RAB Prices Long'!$B:$B,'All Prices combined'!$D210,'RAB Prices Long'!$E:$E,'All Prices combined'!$G210)))),2)</f>
        <v>3.22</v>
      </c>
    </row>
    <row r="211" spans="2:73" x14ac:dyDescent="0.25">
      <c r="B211" t="s">
        <v>44</v>
      </c>
      <c r="C211">
        <v>5</v>
      </c>
      <c r="E211" t="s">
        <v>137</v>
      </c>
      <c r="F211">
        <v>5</v>
      </c>
      <c r="G211" t="s">
        <v>138</v>
      </c>
      <c r="I211" s="2">
        <f>ROUND(IF($B211="Annuity",SUMIFS('Annuity Prices'!L:L,'Annuity Prices'!$B:$B,$D211,'Annuity Prices'!$E:$E,$G211),IF($B211="RAB Short",SUMIFS('RAB Prices Short'!L:L,'RAB Prices Short'!$B:$B,'All Prices combined'!$D211,'RAB Prices Short'!$E:$E,'All Prices combined'!$G211),IF($B211="RAB Long",SUMIFS('RAB Prices Long'!L:L,'RAB Prices Long'!$B:$B,'All Prices combined'!$D211,'RAB Prices Long'!$E:$E,'All Prices combined'!$G211)))),2)</f>
        <v>0</v>
      </c>
      <c r="J211" s="2">
        <f>ROUND(IF($B211="Annuity",SUMIFS('Annuity Prices'!M:M,'Annuity Prices'!$B:$B,$D211,'Annuity Prices'!$E:$E,$G211),IF($B211="RAB Short",SUMIFS('RAB Prices Short'!M:M,'RAB Prices Short'!$B:$B,'All Prices combined'!$D211,'RAB Prices Short'!$E:$E,'All Prices combined'!$G211),IF($B211="RAB Long",SUMIFS('RAB Prices Long'!M:M,'RAB Prices Long'!$B:$B,'All Prices combined'!$D211,'RAB Prices Long'!$E:$E,'All Prices combined'!$G211)))),2)</f>
        <v>0</v>
      </c>
      <c r="K211" s="2">
        <f>ROUND(IF($B211="Annuity",SUMIFS('Annuity Prices'!N:N,'Annuity Prices'!$B:$B,$D211,'Annuity Prices'!$E:$E,$G211),IF($B211="RAB Short",SUMIFS('RAB Prices Short'!N:N,'RAB Prices Short'!$B:$B,'All Prices combined'!$D211,'RAB Prices Short'!$E:$E,'All Prices combined'!$G211),IF($B211="RAB Long",SUMIFS('RAB Prices Long'!N:N,'RAB Prices Long'!$B:$B,'All Prices combined'!$D211,'RAB Prices Long'!$E:$E,'All Prices combined'!$G211)))),2)</f>
        <v>0</v>
      </c>
      <c r="L211" s="2">
        <f>ROUND(IF($B211="Annuity",SUMIFS('Annuity Prices'!O:O,'Annuity Prices'!$B:$B,$D211,'Annuity Prices'!$E:$E,$G211),IF($B211="RAB Short",SUMIFS('RAB Prices Short'!O:O,'RAB Prices Short'!$B:$B,'All Prices combined'!$D211,'RAB Prices Short'!$E:$E,'All Prices combined'!$G211),IF($B211="RAB Long",SUMIFS('RAB Prices Long'!O:O,'RAB Prices Long'!$B:$B,'All Prices combined'!$D211,'RAB Prices Long'!$E:$E,'All Prices combined'!$G211)))),2)</f>
        <v>0</v>
      </c>
      <c r="M211" s="2">
        <f>ROUND(IF($B211="Annuity",SUMIFS('Annuity Prices'!P:P,'Annuity Prices'!$B:$B,$D211,'Annuity Prices'!$E:$E,$G211),IF($B211="RAB Short",SUMIFS('RAB Prices Short'!P:P,'RAB Prices Short'!$B:$B,'All Prices combined'!$D211,'RAB Prices Short'!$E:$E,'All Prices combined'!$G211),IF($B211="RAB Long",SUMIFS('RAB Prices Long'!P:P,'RAB Prices Long'!$B:$B,'All Prices combined'!$D211,'RAB Prices Long'!$E:$E,'All Prices combined'!$G211)))),2)</f>
        <v>0</v>
      </c>
      <c r="N211" s="2">
        <f>ROUND(IF($B211="Annuity",SUMIFS('Annuity Prices'!Q:Q,'Annuity Prices'!$B:$B,$D211,'Annuity Prices'!$E:$E,$G211),IF($B211="RAB Short",SUMIFS('RAB Prices Short'!Q:Q,'RAB Prices Short'!$B:$B,'All Prices combined'!$D211,'RAB Prices Short'!$E:$E,'All Prices combined'!$G211),IF($B211="RAB Long",SUMIFS('RAB Prices Long'!Q:Q,'RAB Prices Long'!$B:$B,'All Prices combined'!$D211,'RAB Prices Long'!$E:$E,'All Prices combined'!$G211)))),2)</f>
        <v>0</v>
      </c>
      <c r="O211" s="2">
        <f>ROUND(IF($B211="Annuity",SUMIFS('Annuity Prices'!R:R,'Annuity Prices'!$B:$B,$D211,'Annuity Prices'!$E:$E,$G211),IF($B211="RAB Short",SUMIFS('RAB Prices Short'!R:R,'RAB Prices Short'!$B:$B,'All Prices combined'!$D211,'RAB Prices Short'!$E:$E,'All Prices combined'!$G211),IF($B211="RAB Long",SUMIFS('RAB Prices Long'!R:R,'RAB Prices Long'!$B:$B,'All Prices combined'!$D211,'RAB Prices Long'!$E:$E,'All Prices combined'!$G211)))),2)</f>
        <v>0</v>
      </c>
      <c r="P211" s="2">
        <f>ROUND(IF($B211="Annuity",SUMIFS('Annuity Prices'!S:S,'Annuity Prices'!$B:$B,$D211,'Annuity Prices'!$E:$E,$G211),IF($B211="RAB Short",SUMIFS('RAB Prices Short'!S:S,'RAB Prices Short'!$B:$B,'All Prices combined'!$D211,'RAB Prices Short'!$E:$E,'All Prices combined'!$G211),IF($B211="RAB Long",SUMIFS('RAB Prices Long'!S:S,'RAB Prices Long'!$B:$B,'All Prices combined'!$D211,'RAB Prices Long'!$E:$E,'All Prices combined'!$G211)))),2)</f>
        <v>0</v>
      </c>
      <c r="Q211" s="2">
        <f>ROUND(IF($B211="Annuity",SUMIFS('Annuity Prices'!T:T,'Annuity Prices'!$B:$B,$D211,'Annuity Prices'!$E:$E,$G211),IF($B211="RAB Short",SUMIFS('RAB Prices Short'!T:T,'RAB Prices Short'!$B:$B,'All Prices combined'!$D211,'RAB Prices Short'!$E:$E,'All Prices combined'!$G211),IF($B211="RAB Long",SUMIFS('RAB Prices Long'!T:T,'RAB Prices Long'!$B:$B,'All Prices combined'!$D211,'RAB Prices Long'!$E:$E,'All Prices combined'!$G211)))),2)</f>
        <v>0</v>
      </c>
      <c r="R211" s="2">
        <f>ROUND(IF($B211="Annuity",SUMIFS('Annuity Prices'!U:U,'Annuity Prices'!$B:$B,$D211,'Annuity Prices'!$E:$E,$G211),IF($B211="RAB Short",SUMIFS('RAB Prices Short'!U:U,'RAB Prices Short'!$B:$B,'All Prices combined'!$D211,'RAB Prices Short'!$E:$E,'All Prices combined'!$G211),IF($B211="RAB Long",SUMIFS('RAB Prices Long'!U:U,'RAB Prices Long'!$B:$B,'All Prices combined'!$D211,'RAB Prices Long'!$E:$E,'All Prices combined'!$G211)))),2)</f>
        <v>0</v>
      </c>
      <c r="S211" s="2">
        <f>ROUND(IF($B211="Annuity",SUMIFS('Annuity Prices'!V:V,'Annuity Prices'!$B:$B,$D211,'Annuity Prices'!$E:$E,$G211),IF($B211="RAB Short",SUMIFS('RAB Prices Short'!V:V,'RAB Prices Short'!$B:$B,'All Prices combined'!$D211,'RAB Prices Short'!$E:$E,'All Prices combined'!$G211),IF($B211="RAB Long",SUMIFS('RAB Prices Long'!V:V,'RAB Prices Long'!$B:$B,'All Prices combined'!$D211,'RAB Prices Long'!$E:$E,'All Prices combined'!$G211)))),2)</f>
        <v>0</v>
      </c>
      <c r="T211" s="2">
        <f>ROUND(IF($B211="Annuity",SUMIFS('Annuity Prices'!W:W,'Annuity Prices'!$B:$B,$D211,'Annuity Prices'!$E:$E,$G211),IF($B211="RAB Short",SUMIFS('RAB Prices Short'!W:W,'RAB Prices Short'!$B:$B,'All Prices combined'!$D211,'RAB Prices Short'!$E:$E,'All Prices combined'!$G211),IF($B211="RAB Long",SUMIFS('RAB Prices Long'!W:W,'RAB Prices Long'!$B:$B,'All Prices combined'!$D211,'RAB Prices Long'!$E:$E,'All Prices combined'!$G211)))),2)</f>
        <v>0</v>
      </c>
      <c r="U211" s="2">
        <f>ROUND(IF($B211="Annuity",SUMIFS('Annuity Prices'!X:X,'Annuity Prices'!$B:$B,$D211,'Annuity Prices'!$E:$E,$G211),IF($B211="RAB Short",SUMIFS('RAB Prices Short'!X:X,'RAB Prices Short'!$B:$B,'All Prices combined'!$D211,'RAB Prices Short'!$E:$E,'All Prices combined'!$G211),IF($B211="RAB Long",SUMIFS('RAB Prices Long'!X:X,'RAB Prices Long'!$B:$B,'All Prices combined'!$D211,'RAB Prices Long'!$E:$E,'All Prices combined'!$G211)))),2)</f>
        <v>0</v>
      </c>
      <c r="V211" s="2">
        <f>ROUND(IF($B211="Annuity",SUMIFS('Annuity Prices'!Y:Y,'Annuity Prices'!$B:$B,$D211,'Annuity Prices'!$E:$E,$G211),IF($B211="RAB Short",SUMIFS('RAB Prices Short'!Y:Y,'RAB Prices Short'!$B:$B,'All Prices combined'!$D211,'RAB Prices Short'!$E:$E,'All Prices combined'!$G211),IF($B211="RAB Long",SUMIFS('RAB Prices Long'!Y:Y,'RAB Prices Long'!$B:$B,'All Prices combined'!$D211,'RAB Prices Long'!$E:$E,'All Prices combined'!$G211)))),2)</f>
        <v>0</v>
      </c>
      <c r="W211" s="2">
        <f>ROUND(IF($B211="Annuity",SUMIFS('Annuity Prices'!Z:Z,'Annuity Prices'!$B:$B,$D211,'Annuity Prices'!$E:$E,$G211),IF($B211="RAB Short",SUMIFS('RAB Prices Short'!Z:Z,'RAB Prices Short'!$B:$B,'All Prices combined'!$D211,'RAB Prices Short'!$E:$E,'All Prices combined'!$G211),IF($B211="RAB Long",SUMIFS('RAB Prices Long'!Z:Z,'RAB Prices Long'!$B:$B,'All Prices combined'!$D211,'RAB Prices Long'!$E:$E,'All Prices combined'!$G211)))),2)</f>
        <v>0</v>
      </c>
      <c r="X211" s="2">
        <f>ROUND(IF($B211="Annuity",SUMIFS('Annuity Prices'!AA:AA,'Annuity Prices'!$B:$B,$D211,'Annuity Prices'!$E:$E,$G211),IF($B211="RAB Short",SUMIFS('RAB Prices Short'!AA:AA,'RAB Prices Short'!$B:$B,'All Prices combined'!$D211,'RAB Prices Short'!$E:$E,'All Prices combined'!$G211),IF($B211="RAB Long",SUMIFS('RAB Prices Long'!AA:AA,'RAB Prices Long'!$B:$B,'All Prices combined'!$D211,'RAB Prices Long'!$E:$E,'All Prices combined'!$G211)))),2)</f>
        <v>0</v>
      </c>
      <c r="Y211" s="2">
        <f>ROUND(IF($B211="Annuity",SUMIFS('Annuity Prices'!AB:AB,'Annuity Prices'!$B:$B,$D211,'Annuity Prices'!$E:$E,$G211),IF($B211="RAB Short",SUMIFS('RAB Prices Short'!AB:AB,'RAB Prices Short'!$B:$B,'All Prices combined'!$D211,'RAB Prices Short'!$E:$E,'All Prices combined'!$G211),IF($B211="RAB Long",SUMIFS('RAB Prices Long'!AB:AB,'RAB Prices Long'!$B:$B,'All Prices combined'!$D211,'RAB Prices Long'!$E:$E,'All Prices combined'!$G211)))),2)</f>
        <v>0</v>
      </c>
      <c r="Z211" s="2">
        <f>ROUND(IF($B211="Annuity",SUMIFS('Annuity Prices'!AC:AC,'Annuity Prices'!$B:$B,$D211,'Annuity Prices'!$E:$E,$G211),IF($B211="RAB Short",SUMIFS('RAB Prices Short'!AC:AC,'RAB Prices Short'!$B:$B,'All Prices combined'!$D211,'RAB Prices Short'!$E:$E,'All Prices combined'!$G211),IF($B211="RAB Long",SUMIFS('RAB Prices Long'!AC:AC,'RAB Prices Long'!$B:$B,'All Prices combined'!$D211,'RAB Prices Long'!$E:$E,'All Prices combined'!$G211)))),2)</f>
        <v>0</v>
      </c>
      <c r="AA211" s="2">
        <f>ROUND(IF($B211="Annuity",SUMIFS('Annuity Prices'!AD:AD,'Annuity Prices'!$B:$B,$D211,'Annuity Prices'!$E:$E,$G211),IF($B211="RAB Short",SUMIFS('RAB Prices Short'!AD:AD,'RAB Prices Short'!$B:$B,'All Prices combined'!$D211,'RAB Prices Short'!$E:$E,'All Prices combined'!$G211),IF($B211="RAB Long",SUMIFS('RAB Prices Long'!AD:AD,'RAB Prices Long'!$B:$B,'All Prices combined'!$D211,'RAB Prices Long'!$E:$E,'All Prices combined'!$G211)))),2)</f>
        <v>0</v>
      </c>
      <c r="AB211" s="2">
        <f>ROUND(IF($B211="Annuity",SUMIFS('Annuity Prices'!AE:AE,'Annuity Prices'!$B:$B,$D211,'Annuity Prices'!$E:$E,$G211),IF($B211="RAB Short",SUMIFS('RAB Prices Short'!AE:AE,'RAB Prices Short'!$B:$B,'All Prices combined'!$D211,'RAB Prices Short'!$E:$E,'All Prices combined'!$G211),IF($B211="RAB Long",SUMIFS('RAB Prices Long'!AE:AE,'RAB Prices Long'!$B:$B,'All Prices combined'!$D211,'RAB Prices Long'!$E:$E,'All Prices combined'!$G211)))),2)</f>
        <v>0</v>
      </c>
      <c r="AC211" s="2">
        <f>ROUND(IF($B211="Annuity",SUMIFS('Annuity Prices'!AF:AF,'Annuity Prices'!$B:$B,$D211,'Annuity Prices'!$E:$E,$G211),IF($B211="RAB Short",SUMIFS('RAB Prices Short'!AF:AF,'RAB Prices Short'!$B:$B,'All Prices combined'!$D211,'RAB Prices Short'!$E:$E,'All Prices combined'!$G211),IF($B211="RAB Long",SUMIFS('RAB Prices Long'!AF:AF,'RAB Prices Long'!$B:$B,'All Prices combined'!$D211,'RAB Prices Long'!$E:$E,'All Prices combined'!$G211)))),2)</f>
        <v>0</v>
      </c>
      <c r="AD211" s="2">
        <f>ROUND(IF($B211="Annuity",SUMIFS('Annuity Prices'!AG:AG,'Annuity Prices'!$B:$B,$D211,'Annuity Prices'!$E:$E,$G211),IF($B211="RAB Short",SUMIFS('RAB Prices Short'!AG:AG,'RAB Prices Short'!$B:$B,'All Prices combined'!$D211,'RAB Prices Short'!$E:$E,'All Prices combined'!$G211),IF($B211="RAB Long",SUMIFS('RAB Prices Long'!AG:AG,'RAB Prices Long'!$B:$B,'All Prices combined'!$D211,'RAB Prices Long'!$E:$E,'All Prices combined'!$G211)))),2)</f>
        <v>0</v>
      </c>
      <c r="AE211" s="2">
        <f>ROUND(IF($B211="Annuity",SUMIFS('Annuity Prices'!AH:AH,'Annuity Prices'!$B:$B,$D211,'Annuity Prices'!$E:$E,$G211),IF($B211="RAB Short",SUMIFS('RAB Prices Short'!AH:AH,'RAB Prices Short'!$B:$B,'All Prices combined'!$D211,'RAB Prices Short'!$E:$E,'All Prices combined'!$G211),IF($B211="RAB Long",SUMIFS('RAB Prices Long'!AH:AH,'RAB Prices Long'!$B:$B,'All Prices combined'!$D211,'RAB Prices Long'!$E:$E,'All Prices combined'!$G211)))),2)</f>
        <v>0</v>
      </c>
      <c r="AF211" s="2">
        <f>ROUND(IF($B211="Annuity",SUMIFS('Annuity Prices'!AI:AI,'Annuity Prices'!$B:$B,$D211,'Annuity Prices'!$E:$E,$G211),IF($B211="RAB Short",SUMIFS('RAB Prices Short'!AI:AI,'RAB Prices Short'!$B:$B,'All Prices combined'!$D211,'RAB Prices Short'!$E:$E,'All Prices combined'!$G211),IF($B211="RAB Long",SUMIFS('RAB Prices Long'!AI:AI,'RAB Prices Long'!$B:$B,'All Prices combined'!$D211,'RAB Prices Long'!$E:$E,'All Prices combined'!$G211)))),2)</f>
        <v>0</v>
      </c>
      <c r="AG211" s="2">
        <f>ROUND(IF($B211="Annuity",SUMIFS('Annuity Prices'!AJ:AJ,'Annuity Prices'!$B:$B,$D211,'Annuity Prices'!$E:$E,$G211),IF($B211="RAB Short",SUMIFS('RAB Prices Short'!AJ:AJ,'RAB Prices Short'!$B:$B,'All Prices combined'!$D211,'RAB Prices Short'!$E:$E,'All Prices combined'!$G211),IF($B211="RAB Long",SUMIFS('RAB Prices Long'!AJ:AJ,'RAB Prices Long'!$B:$B,'All Prices combined'!$D211,'RAB Prices Long'!$E:$E,'All Prices combined'!$G211)))),2)</f>
        <v>0</v>
      </c>
      <c r="AH211" s="2">
        <f>ROUND(IF($B211="Annuity",SUMIFS('Annuity Prices'!AK:AK,'Annuity Prices'!$B:$B,$D211,'Annuity Prices'!$E:$E,$G211),IF($B211="RAB Short",SUMIFS('RAB Prices Short'!AK:AK,'RAB Prices Short'!$B:$B,'All Prices combined'!$D211,'RAB Prices Short'!$E:$E,'All Prices combined'!$G211),IF($B211="RAB Long",SUMIFS('RAB Prices Long'!AK:AK,'RAB Prices Long'!$B:$B,'All Prices combined'!$D211,'RAB Prices Long'!$E:$E,'All Prices combined'!$G211)))),2)</f>
        <v>0</v>
      </c>
      <c r="AI211" s="2">
        <f>ROUND(IF($B211="Annuity",SUMIFS('Annuity Prices'!AL:AL,'Annuity Prices'!$B:$B,$D211,'Annuity Prices'!$E:$E,$G211),IF($B211="RAB Short",SUMIFS('RAB Prices Short'!AL:AL,'RAB Prices Short'!$B:$B,'All Prices combined'!$D211,'RAB Prices Short'!$E:$E,'All Prices combined'!$G211),IF($B211="RAB Long",SUMIFS('RAB Prices Long'!AL:AL,'RAB Prices Long'!$B:$B,'All Prices combined'!$D211,'RAB Prices Long'!$E:$E,'All Prices combined'!$G211)))),2)</f>
        <v>0</v>
      </c>
      <c r="AJ211" s="2">
        <f>ROUND(IF($B211="Annuity",SUMIFS('Annuity Prices'!AM:AM,'Annuity Prices'!$B:$B,$D211,'Annuity Prices'!$E:$E,$G211),IF($B211="RAB Short",SUMIFS('RAB Prices Short'!AM:AM,'RAB Prices Short'!$B:$B,'All Prices combined'!$D211,'RAB Prices Short'!$E:$E,'All Prices combined'!$G211),IF($B211="RAB Long",SUMIFS('RAB Prices Long'!AM:AM,'RAB Prices Long'!$B:$B,'All Prices combined'!$D211,'RAB Prices Long'!$E:$E,'All Prices combined'!$G211)))),2)</f>
        <v>0</v>
      </c>
      <c r="AK211" s="2">
        <f>ROUND(IF($B211="Annuity",SUMIFS('Annuity Prices'!AN:AN,'Annuity Prices'!$B:$B,$D211,'Annuity Prices'!$E:$E,$G211),IF($B211="RAB Short",SUMIFS('RAB Prices Short'!AN:AN,'RAB Prices Short'!$B:$B,'All Prices combined'!$D211,'RAB Prices Short'!$E:$E,'All Prices combined'!$G211),IF($B211="RAB Long",SUMIFS('RAB Prices Long'!AN:AN,'RAB Prices Long'!$B:$B,'All Prices combined'!$D211,'RAB Prices Long'!$E:$E,'All Prices combined'!$G211)))),2)</f>
        <v>0</v>
      </c>
      <c r="AL211" s="2">
        <f>ROUND(IF($B211="Annuity",SUMIFS('Annuity Prices'!AO:AO,'Annuity Prices'!$B:$B,$D211,'Annuity Prices'!$E:$E,$G211),IF($B211="RAB Short",SUMIFS('RAB Prices Short'!AO:AO,'RAB Prices Short'!$B:$B,'All Prices combined'!$D211,'RAB Prices Short'!$E:$E,'All Prices combined'!$G211),IF($B211="RAB Long",SUMIFS('RAB Prices Long'!AO:AO,'RAB Prices Long'!$B:$B,'All Prices combined'!$D211,'RAB Prices Long'!$E:$E,'All Prices combined'!$G211)))),2)</f>
        <v>0</v>
      </c>
      <c r="AM211" s="2">
        <f>ROUND(IF($B211="Annuity",SUMIFS('Annuity Prices'!AP:AP,'Annuity Prices'!$B:$B,$D211,'Annuity Prices'!$E:$E,$G211),IF($B211="RAB Short",SUMIFS('RAB Prices Short'!AP:AP,'RAB Prices Short'!$B:$B,'All Prices combined'!$D211,'RAB Prices Short'!$E:$E,'All Prices combined'!$G211),IF($B211="RAB Long",SUMIFS('RAB Prices Long'!AP:AP,'RAB Prices Long'!$B:$B,'All Prices combined'!$D211,'RAB Prices Long'!$E:$E,'All Prices combined'!$G211)))),2)</f>
        <v>0</v>
      </c>
      <c r="AN211" s="2">
        <f>ROUND(IF($B211="Annuity",SUMIFS('Annuity Prices'!AQ:AQ,'Annuity Prices'!$B:$B,$D211,'Annuity Prices'!$E:$E,$G211),IF($B211="RAB Short",SUMIFS('RAB Prices Short'!AQ:AQ,'RAB Prices Short'!$B:$B,'All Prices combined'!$D211,'RAB Prices Short'!$E:$E,'All Prices combined'!$G211),IF($B211="RAB Long",SUMIFS('RAB Prices Long'!AQ:AQ,'RAB Prices Long'!$B:$B,'All Prices combined'!$D211,'RAB Prices Long'!$E:$E,'All Prices combined'!$G211)))),2)</f>
        <v>0</v>
      </c>
      <c r="AO211" s="2">
        <f>ROUND(IF($B211="Annuity",SUMIFS('Annuity Prices'!AR:AR,'Annuity Prices'!$B:$B,$D211,'Annuity Prices'!$E:$E,$G211),IF($B211="RAB Short",SUMIFS('RAB Prices Short'!AR:AR,'RAB Prices Short'!$B:$B,'All Prices combined'!$D211,'RAB Prices Short'!$E:$E,'All Prices combined'!$G211),IF($B211="RAB Long",SUMIFS('RAB Prices Long'!AR:AR,'RAB Prices Long'!$B:$B,'All Prices combined'!$D211,'RAB Prices Long'!$E:$E,'All Prices combined'!$G211)))),2)</f>
        <v>0</v>
      </c>
      <c r="AP211" s="2">
        <f>ROUND(IF($B211="Annuity",SUMIFS('Annuity Prices'!AS:AS,'Annuity Prices'!$B:$B,$D211,'Annuity Prices'!$E:$E,$G211),IF($B211="RAB Short",SUMIFS('RAB Prices Short'!AS:AS,'RAB Prices Short'!$B:$B,'All Prices combined'!$D211,'RAB Prices Short'!$E:$E,'All Prices combined'!$G211),IF($B211="RAB Long",SUMIFS('RAB Prices Long'!AS:AS,'RAB Prices Long'!$B:$B,'All Prices combined'!$D211,'RAB Prices Long'!$E:$E,'All Prices combined'!$G211)))),2)</f>
        <v>0</v>
      </c>
      <c r="AQ211" s="2">
        <f>ROUND(IF($B211="Annuity",SUMIFS('Annuity Prices'!AT:AT,'Annuity Prices'!$B:$B,$D211,'Annuity Prices'!$E:$E,$G211),IF($B211="RAB Short",SUMIFS('RAB Prices Short'!AT:AT,'RAB Prices Short'!$B:$B,'All Prices combined'!$D211,'RAB Prices Short'!$E:$E,'All Prices combined'!$G211),IF($B211="RAB Long",SUMIFS('RAB Prices Long'!AT:AT,'RAB Prices Long'!$B:$B,'All Prices combined'!$D211,'RAB Prices Long'!$E:$E,'All Prices combined'!$G211)))),2)</f>
        <v>0</v>
      </c>
      <c r="AR211" s="2">
        <f>ROUND(IF($B211="Annuity",SUMIFS('Annuity Prices'!AU:AU,'Annuity Prices'!$B:$B,$D211,'Annuity Prices'!$E:$E,$G211),IF($B211="RAB Short",SUMIFS('RAB Prices Short'!AU:AU,'RAB Prices Short'!$B:$B,'All Prices combined'!$D211,'RAB Prices Short'!$E:$E,'All Prices combined'!$G211),IF($B211="RAB Long",SUMIFS('RAB Prices Long'!AU:AU,'RAB Prices Long'!$B:$B,'All Prices combined'!$D211,'RAB Prices Long'!$E:$E,'All Prices combined'!$G211)))),2)</f>
        <v>0</v>
      </c>
      <c r="AS211" s="2">
        <f>ROUND(IF($B211="Annuity",SUMIFS('Annuity Prices'!AV:AV,'Annuity Prices'!$B:$B,$D211,'Annuity Prices'!$E:$E,$G211),IF($B211="RAB Short",SUMIFS('RAB Prices Short'!AV:AV,'RAB Prices Short'!$B:$B,'All Prices combined'!$D211,'RAB Prices Short'!$E:$E,'All Prices combined'!$G211),IF($B211="RAB Long",SUMIFS('RAB Prices Long'!AV:AV,'RAB Prices Long'!$B:$B,'All Prices combined'!$D211,'RAB Prices Long'!$E:$E,'All Prices combined'!$G211)))),2)</f>
        <v>0</v>
      </c>
      <c r="AT211" s="2">
        <f>ROUND(IF($B211="Annuity",SUMIFS('Annuity Prices'!AW:AW,'Annuity Prices'!$B:$B,$D211,'Annuity Prices'!$E:$E,$G211),IF($B211="RAB Short",SUMIFS('RAB Prices Short'!AW:AW,'RAB Prices Short'!$B:$B,'All Prices combined'!$D211,'RAB Prices Short'!$E:$E,'All Prices combined'!$G211),IF($B211="RAB Long",SUMIFS('RAB Prices Long'!AW:AW,'RAB Prices Long'!$B:$B,'All Prices combined'!$D211,'RAB Prices Long'!$E:$E,'All Prices combined'!$G211)))),2)</f>
        <v>0</v>
      </c>
      <c r="AU211" s="2">
        <f>ROUND(IF($B211="Annuity",SUMIFS('Annuity Prices'!AX:AX,'Annuity Prices'!$B:$B,$D211,'Annuity Prices'!$E:$E,$G211),IF($B211="RAB Short",SUMIFS('RAB Prices Short'!AX:AX,'RAB Prices Short'!$B:$B,'All Prices combined'!$D211,'RAB Prices Short'!$E:$E,'All Prices combined'!$G211),IF($B211="RAB Long",SUMIFS('RAB Prices Long'!AX:AX,'RAB Prices Long'!$B:$B,'All Prices combined'!$D211,'RAB Prices Long'!$E:$E,'All Prices combined'!$G211)))),2)</f>
        <v>0</v>
      </c>
      <c r="AV211" s="2">
        <f>ROUND(IF($B211="Annuity",SUMIFS('Annuity Prices'!AY:AY,'Annuity Prices'!$B:$B,$D211,'Annuity Prices'!$E:$E,$G211),IF($B211="RAB Short",SUMIFS('RAB Prices Short'!AY:AY,'RAB Prices Short'!$B:$B,'All Prices combined'!$D211,'RAB Prices Short'!$E:$E,'All Prices combined'!$G211),IF($B211="RAB Long",SUMIFS('RAB Prices Long'!AY:AY,'RAB Prices Long'!$B:$B,'All Prices combined'!$D211,'RAB Prices Long'!$E:$E,'All Prices combined'!$G211)))),2)</f>
        <v>0</v>
      </c>
      <c r="AW211" s="2">
        <f>ROUND(IF($B211="Annuity",SUMIFS('Annuity Prices'!AZ:AZ,'Annuity Prices'!$B:$B,$D211,'Annuity Prices'!$E:$E,$G211),IF($B211="RAB Short",SUMIFS('RAB Prices Short'!AZ:AZ,'RAB Prices Short'!$B:$B,'All Prices combined'!$D211,'RAB Prices Short'!$E:$E,'All Prices combined'!$G211),IF($B211="RAB Long",SUMIFS('RAB Prices Long'!AZ:AZ,'RAB Prices Long'!$B:$B,'All Prices combined'!$D211,'RAB Prices Long'!$E:$E,'All Prices combined'!$G211)))),2)</f>
        <v>0</v>
      </c>
      <c r="AX211" s="2">
        <f>ROUND(IF($B211="Annuity",SUMIFS('Annuity Prices'!BA:BA,'Annuity Prices'!$B:$B,$D211,'Annuity Prices'!$E:$E,$G211),IF($B211="RAB Short",SUMIFS('RAB Prices Short'!BA:BA,'RAB Prices Short'!$B:$B,'All Prices combined'!$D211,'RAB Prices Short'!$E:$E,'All Prices combined'!$G211),IF($B211="RAB Long",SUMIFS('RAB Prices Long'!BA:BA,'RAB Prices Long'!$B:$B,'All Prices combined'!$D211,'RAB Prices Long'!$E:$E,'All Prices combined'!$G211)))),2)</f>
        <v>0</v>
      </c>
      <c r="AY211" s="2">
        <f>ROUND(IF($B211="Annuity",SUMIFS('Annuity Prices'!BB:BB,'Annuity Prices'!$B:$B,$D211,'Annuity Prices'!$E:$E,$G211),IF($B211="RAB Short",SUMIFS('RAB Prices Short'!BB:BB,'RAB Prices Short'!$B:$B,'All Prices combined'!$D211,'RAB Prices Short'!$E:$E,'All Prices combined'!$G211),IF($B211="RAB Long",SUMIFS('RAB Prices Long'!BB:BB,'RAB Prices Long'!$B:$B,'All Prices combined'!$D211,'RAB Prices Long'!$E:$E,'All Prices combined'!$G211)))),2)</f>
        <v>0</v>
      </c>
      <c r="AZ211" s="2">
        <f>ROUND(IF($B211="Annuity",SUMIFS('Annuity Prices'!BC:BC,'Annuity Prices'!$B:$B,$D211,'Annuity Prices'!$E:$E,$G211),IF($B211="RAB Short",SUMIFS('RAB Prices Short'!BC:BC,'RAB Prices Short'!$B:$B,'All Prices combined'!$D211,'RAB Prices Short'!$E:$E,'All Prices combined'!$G211),IF($B211="RAB Long",SUMIFS('RAB Prices Long'!BC:BC,'RAB Prices Long'!$B:$B,'All Prices combined'!$D211,'RAB Prices Long'!$E:$E,'All Prices combined'!$G211)))),2)</f>
        <v>0</v>
      </c>
      <c r="BA211" s="2">
        <f>ROUND(IF($B211="Annuity",SUMIFS('Annuity Prices'!BD:BD,'Annuity Prices'!$B:$B,$D211,'Annuity Prices'!$E:$E,$G211),IF($B211="RAB Short",SUMIFS('RAB Prices Short'!BD:BD,'RAB Prices Short'!$B:$B,'All Prices combined'!$D211,'RAB Prices Short'!$E:$E,'All Prices combined'!$G211),IF($B211="RAB Long",SUMIFS('RAB Prices Long'!BD:BD,'RAB Prices Long'!$B:$B,'All Prices combined'!$D211,'RAB Prices Long'!$E:$E,'All Prices combined'!$G211)))),2)</f>
        <v>0</v>
      </c>
      <c r="BB211" s="2">
        <f>ROUND(IF($B211="Annuity",SUMIFS('Annuity Prices'!BE:BE,'Annuity Prices'!$B:$B,$D211,'Annuity Prices'!$E:$E,$G211),IF($B211="RAB Short",SUMIFS('RAB Prices Short'!BE:BE,'RAB Prices Short'!$B:$B,'All Prices combined'!$D211,'RAB Prices Short'!$E:$E,'All Prices combined'!$G211),IF($B211="RAB Long",SUMIFS('RAB Prices Long'!BE:BE,'RAB Prices Long'!$B:$B,'All Prices combined'!$D211,'RAB Prices Long'!$E:$E,'All Prices combined'!$G211)))),2)</f>
        <v>0</v>
      </c>
      <c r="BC211" s="2">
        <f>ROUND(IF($B211="Annuity",SUMIFS('Annuity Prices'!BF:BF,'Annuity Prices'!$B:$B,$D211,'Annuity Prices'!$E:$E,$G211),IF($B211="RAB Short",SUMIFS('RAB Prices Short'!BF:BF,'RAB Prices Short'!$B:$B,'All Prices combined'!$D211,'RAB Prices Short'!$E:$E,'All Prices combined'!$G211),IF($B211="RAB Long",SUMIFS('RAB Prices Long'!BF:BF,'RAB Prices Long'!$B:$B,'All Prices combined'!$D211,'RAB Prices Long'!$E:$E,'All Prices combined'!$G211)))),2)</f>
        <v>0</v>
      </c>
      <c r="BD211" s="2">
        <f>ROUND(IF($B211="Annuity",SUMIFS('Annuity Prices'!BG:BG,'Annuity Prices'!$B:$B,$D211,'Annuity Prices'!$E:$E,$G211),IF($B211="RAB Short",SUMIFS('RAB Prices Short'!BG:BG,'RAB Prices Short'!$B:$B,'All Prices combined'!$D211,'RAB Prices Short'!$E:$E,'All Prices combined'!$G211),IF($B211="RAB Long",SUMIFS('RAB Prices Long'!BG:BG,'RAB Prices Long'!$B:$B,'All Prices combined'!$D211,'RAB Prices Long'!$E:$E,'All Prices combined'!$G211)))),2)</f>
        <v>0</v>
      </c>
      <c r="BE211" s="2">
        <f>ROUND(IF($B211="Annuity",SUMIFS('Annuity Prices'!BH:BH,'Annuity Prices'!$B:$B,$D211,'Annuity Prices'!$E:$E,$G211),IF($B211="RAB Short",SUMIFS('RAB Prices Short'!BH:BH,'RAB Prices Short'!$B:$B,'All Prices combined'!$D211,'RAB Prices Short'!$E:$E,'All Prices combined'!$G211),IF($B211="RAB Long",SUMIFS('RAB Prices Long'!BH:BH,'RAB Prices Long'!$B:$B,'All Prices combined'!$D211,'RAB Prices Long'!$E:$E,'All Prices combined'!$G211)))),2)</f>
        <v>0</v>
      </c>
      <c r="BF211" s="2">
        <f>ROUND(IF($B211="Annuity",SUMIFS('Annuity Prices'!BI:BI,'Annuity Prices'!$B:$B,$D211,'Annuity Prices'!$E:$E,$G211),IF($B211="RAB Short",SUMIFS('RAB Prices Short'!BI:BI,'RAB Prices Short'!$B:$B,'All Prices combined'!$D211,'RAB Prices Short'!$E:$E,'All Prices combined'!$G211),IF($B211="RAB Long",SUMIFS('RAB Prices Long'!BI:BI,'RAB Prices Long'!$B:$B,'All Prices combined'!$D211,'RAB Prices Long'!$E:$E,'All Prices combined'!$G211)))),2)</f>
        <v>0</v>
      </c>
      <c r="BG211" s="2">
        <f>ROUND(IF($B211="Annuity",SUMIFS('Annuity Prices'!BJ:BJ,'Annuity Prices'!$B:$B,$D211,'Annuity Prices'!$E:$E,$G211),IF($B211="RAB Short",SUMIFS('RAB Prices Short'!BJ:BJ,'RAB Prices Short'!$B:$B,'All Prices combined'!$D211,'RAB Prices Short'!$E:$E,'All Prices combined'!$G211),IF($B211="RAB Long",SUMIFS('RAB Prices Long'!BJ:BJ,'RAB Prices Long'!$B:$B,'All Prices combined'!$D211,'RAB Prices Long'!$E:$E,'All Prices combined'!$G211)))),2)</f>
        <v>0</v>
      </c>
      <c r="BH211" s="2">
        <f>ROUND(IF($B211="Annuity",SUMIFS('Annuity Prices'!BK:BK,'Annuity Prices'!$B:$B,$D211,'Annuity Prices'!$E:$E,$G211),IF($B211="RAB Short",SUMIFS('RAB Prices Short'!BK:BK,'RAB Prices Short'!$B:$B,'All Prices combined'!$D211,'RAB Prices Short'!$E:$E,'All Prices combined'!$G211),IF($B211="RAB Long",SUMIFS('RAB Prices Long'!BK:BK,'RAB Prices Long'!$B:$B,'All Prices combined'!$D211,'RAB Prices Long'!$E:$E,'All Prices combined'!$G211)))),2)</f>
        <v>0</v>
      </c>
      <c r="BI211" s="2">
        <f>ROUND(IF($B211="Annuity",SUMIFS('Annuity Prices'!BL:BL,'Annuity Prices'!$B:$B,$D211,'Annuity Prices'!$E:$E,$G211),IF($B211="RAB Short",SUMIFS('RAB Prices Short'!BL:BL,'RAB Prices Short'!$B:$B,'All Prices combined'!$D211,'RAB Prices Short'!$E:$E,'All Prices combined'!$G211),IF($B211="RAB Long",SUMIFS('RAB Prices Long'!BL:BL,'RAB Prices Long'!$B:$B,'All Prices combined'!$D211,'RAB Prices Long'!$E:$E,'All Prices combined'!$G211)))),2)</f>
        <v>0</v>
      </c>
      <c r="BJ211" s="2">
        <f>ROUND(IF($B211="Annuity",SUMIFS('Annuity Prices'!BM:BM,'Annuity Prices'!$B:$B,$D211,'Annuity Prices'!$E:$E,$G211),IF($B211="RAB Short",SUMIFS('RAB Prices Short'!BM:BM,'RAB Prices Short'!$B:$B,'All Prices combined'!$D211,'RAB Prices Short'!$E:$E,'All Prices combined'!$G211),IF($B211="RAB Long",SUMIFS('RAB Prices Long'!BM:BM,'RAB Prices Long'!$B:$B,'All Prices combined'!$D211,'RAB Prices Long'!$E:$E,'All Prices combined'!$G211)))),2)</f>
        <v>0</v>
      </c>
      <c r="BK211" s="2">
        <f>ROUND(IF($B211="Annuity",SUMIFS('Annuity Prices'!BN:BN,'Annuity Prices'!$B:$B,$D211,'Annuity Prices'!$E:$E,$G211),IF($B211="RAB Short",SUMIFS('RAB Prices Short'!BN:BN,'RAB Prices Short'!$B:$B,'All Prices combined'!$D211,'RAB Prices Short'!$E:$E,'All Prices combined'!$G211),IF($B211="RAB Long",SUMIFS('RAB Prices Long'!BN:BN,'RAB Prices Long'!$B:$B,'All Prices combined'!$D211,'RAB Prices Long'!$E:$E,'All Prices combined'!$G211)))),2)</f>
        <v>0</v>
      </c>
      <c r="BL211" s="2">
        <f>ROUND(IF($B211="Annuity",SUMIFS('Annuity Prices'!BO:BO,'Annuity Prices'!$B:$B,$D211,'Annuity Prices'!$E:$E,$G211),IF($B211="RAB Short",SUMIFS('RAB Prices Short'!BO:BO,'RAB Prices Short'!$B:$B,'All Prices combined'!$D211,'RAB Prices Short'!$E:$E,'All Prices combined'!$G211),IF($B211="RAB Long",SUMIFS('RAB Prices Long'!BO:BO,'RAB Prices Long'!$B:$B,'All Prices combined'!$D211,'RAB Prices Long'!$E:$E,'All Prices combined'!$G211)))),2)</f>
        <v>0</v>
      </c>
      <c r="BM211" s="2">
        <f>ROUND(IF($B211="Annuity",SUMIFS('Annuity Prices'!BP:BP,'Annuity Prices'!$B:$B,$D211,'Annuity Prices'!$E:$E,$G211),IF($B211="RAB Short",SUMIFS('RAB Prices Short'!BP:BP,'RAB Prices Short'!$B:$B,'All Prices combined'!$D211,'RAB Prices Short'!$E:$E,'All Prices combined'!$G211),IF($B211="RAB Long",SUMIFS('RAB Prices Long'!BP:BP,'RAB Prices Long'!$B:$B,'All Prices combined'!$D211,'RAB Prices Long'!$E:$E,'All Prices combined'!$G211)))),2)</f>
        <v>0</v>
      </c>
      <c r="BN211" s="2">
        <f>ROUND(IF($B211="Annuity",SUMIFS('Annuity Prices'!BQ:BQ,'Annuity Prices'!$B:$B,$D211,'Annuity Prices'!$E:$E,$G211),IF($B211="RAB Short",SUMIFS('RAB Prices Short'!BQ:BQ,'RAB Prices Short'!$B:$B,'All Prices combined'!$D211,'RAB Prices Short'!$E:$E,'All Prices combined'!$G211),IF($B211="RAB Long",SUMIFS('RAB Prices Long'!BQ:BQ,'RAB Prices Long'!$B:$B,'All Prices combined'!$D211,'RAB Prices Long'!$E:$E,'All Prices combined'!$G211)))),2)</f>
        <v>0</v>
      </c>
      <c r="BO211" s="2">
        <f>ROUND(IF($B211="Annuity",SUMIFS('Annuity Prices'!BR:BR,'Annuity Prices'!$B:$B,$D211,'Annuity Prices'!$E:$E,$G211),IF($B211="RAB Short",SUMIFS('RAB Prices Short'!BR:BR,'RAB Prices Short'!$B:$B,'All Prices combined'!$D211,'RAB Prices Short'!$E:$E,'All Prices combined'!$G211),IF($B211="RAB Long",SUMIFS('RAB Prices Long'!BR:BR,'RAB Prices Long'!$B:$B,'All Prices combined'!$D211,'RAB Prices Long'!$E:$E,'All Prices combined'!$G211)))),2)</f>
        <v>0</v>
      </c>
      <c r="BP211" s="2">
        <f>ROUND(IF($B211="Annuity",SUMIFS('Annuity Prices'!BS:BS,'Annuity Prices'!$B:$B,$D211,'Annuity Prices'!$E:$E,$G211),IF($B211="RAB Short",SUMIFS('RAB Prices Short'!BS:BS,'RAB Prices Short'!$B:$B,'All Prices combined'!$D211,'RAB Prices Short'!$E:$E,'All Prices combined'!$G211),IF($B211="RAB Long",SUMIFS('RAB Prices Long'!BS:BS,'RAB Prices Long'!$B:$B,'All Prices combined'!$D211,'RAB Prices Long'!$E:$E,'All Prices combined'!$G211)))),2)</f>
        <v>0</v>
      </c>
      <c r="BQ211" s="2">
        <f>ROUND(IF($B211="Annuity",SUMIFS('Annuity Prices'!BT:BT,'Annuity Prices'!$B:$B,$D211,'Annuity Prices'!$E:$E,$G211),IF($B211="RAB Short",SUMIFS('RAB Prices Short'!BT:BT,'RAB Prices Short'!$B:$B,'All Prices combined'!$D211,'RAB Prices Short'!$E:$E,'All Prices combined'!$G211),IF($B211="RAB Long",SUMIFS('RAB Prices Long'!BT:BT,'RAB Prices Long'!$B:$B,'All Prices combined'!$D211,'RAB Prices Long'!$E:$E,'All Prices combined'!$G211)))),2)</f>
        <v>0</v>
      </c>
      <c r="BR211" s="2">
        <f>ROUND(IF($B211="Annuity",SUMIFS('Annuity Prices'!BU:BU,'Annuity Prices'!$B:$B,$D211,'Annuity Prices'!$E:$E,$G211),IF($B211="RAB Short",SUMIFS('RAB Prices Short'!BU:BU,'RAB Prices Short'!$B:$B,'All Prices combined'!$D211,'RAB Prices Short'!$E:$E,'All Prices combined'!$G211),IF($B211="RAB Long",SUMIFS('RAB Prices Long'!BU:BU,'RAB Prices Long'!$B:$B,'All Prices combined'!$D211,'RAB Prices Long'!$E:$E,'All Prices combined'!$G211)))),2)</f>
        <v>0</v>
      </c>
      <c r="BS211" s="2">
        <f>ROUND(IF($B211="Annuity",SUMIFS('Annuity Prices'!BV:BV,'Annuity Prices'!$B:$B,$D211,'Annuity Prices'!$E:$E,$G211),IF($B211="RAB Short",SUMIFS('RAB Prices Short'!BV:BV,'RAB Prices Short'!$B:$B,'All Prices combined'!$D211,'RAB Prices Short'!$E:$E,'All Prices combined'!$G211),IF($B211="RAB Long",SUMIFS('RAB Prices Long'!BV:BV,'RAB Prices Long'!$B:$B,'All Prices combined'!$D211,'RAB Prices Long'!$E:$E,'All Prices combined'!$G211)))),2)</f>
        <v>0</v>
      </c>
      <c r="BT211" s="2">
        <f>ROUND(IF($B211="Annuity",SUMIFS('Annuity Prices'!BW:BW,'Annuity Prices'!$B:$B,$D211,'Annuity Prices'!$E:$E,$G211),IF($B211="RAB Short",SUMIFS('RAB Prices Short'!BW:BW,'RAB Prices Short'!$B:$B,'All Prices combined'!$D211,'RAB Prices Short'!$E:$E,'All Prices combined'!$G211),IF($B211="RAB Long",SUMIFS('RAB Prices Long'!BW:BW,'RAB Prices Long'!$B:$B,'All Prices combined'!$D211,'RAB Prices Long'!$E:$E,'All Prices combined'!$G211)))),2)</f>
        <v>0</v>
      </c>
      <c r="BU211" s="2">
        <f>ROUND(IF($B211="Annuity",SUMIFS('Annuity Prices'!BX:BX,'Annuity Prices'!$B:$B,$D211,'Annuity Prices'!$E:$E,$G211),IF($B211="RAB Short",SUMIFS('RAB Prices Short'!BX:BX,'RAB Prices Short'!$B:$B,'All Prices combined'!$D211,'RAB Prices Short'!$E:$E,'All Prices combined'!$G211),IF($B211="RAB Long",SUMIFS('RAB Prices Long'!BX:BX,'RAB Prices Long'!$B:$B,'All Prices combined'!$D211,'RAB Prices Long'!$E:$E,'All Prices combined'!$G211)))),2)</f>
        <v>0</v>
      </c>
    </row>
    <row r="212" spans="2:73" x14ac:dyDescent="0.25">
      <c r="B212" t="s">
        <v>44</v>
      </c>
      <c r="C212">
        <v>5</v>
      </c>
      <c r="D212" t="s">
        <v>138</v>
      </c>
      <c r="E212" t="s">
        <v>137</v>
      </c>
      <c r="F212">
        <v>5</v>
      </c>
      <c r="G212" t="s">
        <v>38</v>
      </c>
      <c r="H212" t="s">
        <v>128</v>
      </c>
      <c r="I212" s="2">
        <f>ROUND(IF($B212="Annuity",SUMIFS('Annuity Prices'!L:L,'Annuity Prices'!$B:$B,$D212,'Annuity Prices'!$E:$E,$G212),IF($B212="RAB Short",SUMIFS('RAB Prices Short'!L:L,'RAB Prices Short'!$B:$B,'All Prices combined'!$D212,'RAB Prices Short'!$E:$E,'All Prices combined'!$G212),IF($B212="RAB Long",SUMIFS('RAB Prices Long'!L:L,'RAB Prices Long'!$B:$B,'All Prices combined'!$D212,'RAB Prices Long'!$E:$E,'All Prices combined'!$G212)))),2)</f>
        <v>0</v>
      </c>
      <c r="J212" s="2">
        <f>ROUND(IF($B212="Annuity",SUMIFS('Annuity Prices'!M:M,'Annuity Prices'!$B:$B,$D212,'Annuity Prices'!$E:$E,$G212),IF($B212="RAB Short",SUMIFS('RAB Prices Short'!M:M,'RAB Prices Short'!$B:$B,'All Prices combined'!$D212,'RAB Prices Short'!$E:$E,'All Prices combined'!$G212),IF($B212="RAB Long",SUMIFS('RAB Prices Long'!M:M,'RAB Prices Long'!$B:$B,'All Prices combined'!$D212,'RAB Prices Long'!$E:$E,'All Prices combined'!$G212)))),2)</f>
        <v>0</v>
      </c>
      <c r="K212" s="2">
        <f>ROUND(IF($B212="Annuity",SUMIFS('Annuity Prices'!N:N,'Annuity Prices'!$B:$B,$D212,'Annuity Prices'!$E:$E,$G212),IF($B212="RAB Short",SUMIFS('RAB Prices Short'!N:N,'RAB Prices Short'!$B:$B,'All Prices combined'!$D212,'RAB Prices Short'!$E:$E,'All Prices combined'!$G212),IF($B212="RAB Long",SUMIFS('RAB Prices Long'!N:N,'RAB Prices Long'!$B:$B,'All Prices combined'!$D212,'RAB Prices Long'!$E:$E,'All Prices combined'!$G212)))),2)</f>
        <v>4.97</v>
      </c>
      <c r="L212" s="2">
        <f>ROUND(IF($B212="Annuity",SUMIFS('Annuity Prices'!O:O,'Annuity Prices'!$B:$B,$D212,'Annuity Prices'!$E:$E,$G212),IF($B212="RAB Short",SUMIFS('RAB Prices Short'!O:O,'RAB Prices Short'!$B:$B,'All Prices combined'!$D212,'RAB Prices Short'!$E:$E,'All Prices combined'!$G212),IF($B212="RAB Long",SUMIFS('RAB Prices Long'!O:O,'RAB Prices Long'!$B:$B,'All Prices combined'!$D212,'RAB Prices Long'!$E:$E,'All Prices combined'!$G212)))),2)</f>
        <v>5.1100000000000003</v>
      </c>
      <c r="M212" s="2">
        <f>ROUND(IF($B212="Annuity",SUMIFS('Annuity Prices'!P:P,'Annuity Prices'!$B:$B,$D212,'Annuity Prices'!$E:$E,$G212),IF($B212="RAB Short",SUMIFS('RAB Prices Short'!P:P,'RAB Prices Short'!$B:$B,'All Prices combined'!$D212,'RAB Prices Short'!$E:$E,'All Prices combined'!$G212),IF($B212="RAB Long",SUMIFS('RAB Prices Long'!P:P,'RAB Prices Long'!$B:$B,'All Prices combined'!$D212,'RAB Prices Long'!$E:$E,'All Prices combined'!$G212)))),2)</f>
        <v>5.19</v>
      </c>
      <c r="N212" s="2">
        <f>ROUND(IF($B212="Annuity",SUMIFS('Annuity Prices'!Q:Q,'Annuity Prices'!$B:$B,$D212,'Annuity Prices'!$E:$E,$G212),IF($B212="RAB Short",SUMIFS('RAB Prices Short'!Q:Q,'RAB Prices Short'!$B:$B,'All Prices combined'!$D212,'RAB Prices Short'!$E:$E,'All Prices combined'!$G212),IF($B212="RAB Long",SUMIFS('RAB Prices Long'!Q:Q,'RAB Prices Long'!$B:$B,'All Prices combined'!$D212,'RAB Prices Long'!$E:$E,'All Prices combined'!$G212)))),2)</f>
        <v>5.32</v>
      </c>
      <c r="O212" s="2">
        <f>ROUND(IF($B212="Annuity",SUMIFS('Annuity Prices'!R:R,'Annuity Prices'!$B:$B,$D212,'Annuity Prices'!$E:$E,$G212),IF($B212="RAB Short",SUMIFS('RAB Prices Short'!R:R,'RAB Prices Short'!$B:$B,'All Prices combined'!$D212,'RAB Prices Short'!$E:$E,'All Prices combined'!$G212),IF($B212="RAB Long",SUMIFS('RAB Prices Long'!R:R,'RAB Prices Long'!$B:$B,'All Prices combined'!$D212,'RAB Prices Long'!$E:$E,'All Prices combined'!$G212)))),2)</f>
        <v>5.45</v>
      </c>
      <c r="P212" s="2">
        <f>ROUND(IF($B212="Annuity",SUMIFS('Annuity Prices'!S:S,'Annuity Prices'!$B:$B,$D212,'Annuity Prices'!$E:$E,$G212),IF($B212="RAB Short",SUMIFS('RAB Prices Short'!S:S,'RAB Prices Short'!$B:$B,'All Prices combined'!$D212,'RAB Prices Short'!$E:$E,'All Prices combined'!$G212),IF($B212="RAB Long",SUMIFS('RAB Prices Long'!S:S,'RAB Prices Long'!$B:$B,'All Prices combined'!$D212,'RAB Prices Long'!$E:$E,'All Prices combined'!$G212)))),2)</f>
        <v>5.59</v>
      </c>
      <c r="Q212" s="2">
        <f>ROUND(IF($B212="Annuity",SUMIFS('Annuity Prices'!T:T,'Annuity Prices'!$B:$B,$D212,'Annuity Prices'!$E:$E,$G212),IF($B212="RAB Short",SUMIFS('RAB Prices Short'!T:T,'RAB Prices Short'!$B:$B,'All Prices combined'!$D212,'RAB Prices Short'!$E:$E,'All Prices combined'!$G212),IF($B212="RAB Long",SUMIFS('RAB Prices Long'!T:T,'RAB Prices Long'!$B:$B,'All Prices combined'!$D212,'RAB Prices Long'!$E:$E,'All Prices combined'!$G212)))),2)</f>
        <v>6.11</v>
      </c>
      <c r="R212" s="2">
        <f>ROUND(IF($B212="Annuity",SUMIFS('Annuity Prices'!U:U,'Annuity Prices'!$B:$B,$D212,'Annuity Prices'!$E:$E,$G212),IF($B212="RAB Short",SUMIFS('RAB Prices Short'!U:U,'RAB Prices Short'!$B:$B,'All Prices combined'!$D212,'RAB Prices Short'!$E:$E,'All Prices combined'!$G212),IF($B212="RAB Long",SUMIFS('RAB Prices Long'!U:U,'RAB Prices Long'!$B:$B,'All Prices combined'!$D212,'RAB Prices Long'!$E:$E,'All Prices combined'!$G212)))),2)</f>
        <v>6.26</v>
      </c>
      <c r="S212" s="2">
        <f>ROUND(IF($B212="Annuity",SUMIFS('Annuity Prices'!V:V,'Annuity Prices'!$B:$B,$D212,'Annuity Prices'!$E:$E,$G212),IF($B212="RAB Short",SUMIFS('RAB Prices Short'!V:V,'RAB Prices Short'!$B:$B,'All Prices combined'!$D212,'RAB Prices Short'!$E:$E,'All Prices combined'!$G212),IF($B212="RAB Long",SUMIFS('RAB Prices Long'!V:V,'RAB Prices Long'!$B:$B,'All Prices combined'!$D212,'RAB Prices Long'!$E:$E,'All Prices combined'!$G212)))),2)</f>
        <v>6.42</v>
      </c>
      <c r="T212" s="2">
        <f>ROUND(IF($B212="Annuity",SUMIFS('Annuity Prices'!W:W,'Annuity Prices'!$B:$B,$D212,'Annuity Prices'!$E:$E,$G212),IF($B212="RAB Short",SUMIFS('RAB Prices Short'!W:W,'RAB Prices Short'!$B:$B,'All Prices combined'!$D212,'RAB Prices Short'!$E:$E,'All Prices combined'!$G212),IF($B212="RAB Long",SUMIFS('RAB Prices Long'!W:W,'RAB Prices Long'!$B:$B,'All Prices combined'!$D212,'RAB Prices Long'!$E:$E,'All Prices combined'!$G212)))),2)</f>
        <v>6.58</v>
      </c>
      <c r="U212" s="2">
        <f>ROUND(IF($B212="Annuity",SUMIFS('Annuity Prices'!X:X,'Annuity Prices'!$B:$B,$D212,'Annuity Prices'!$E:$E,$G212),IF($B212="RAB Short",SUMIFS('RAB Prices Short'!X:X,'RAB Prices Short'!$B:$B,'All Prices combined'!$D212,'RAB Prices Short'!$E:$E,'All Prices combined'!$G212),IF($B212="RAB Long",SUMIFS('RAB Prices Long'!X:X,'RAB Prices Long'!$B:$B,'All Prices combined'!$D212,'RAB Prices Long'!$E:$E,'All Prices combined'!$G212)))),2)</f>
        <v>6.98</v>
      </c>
      <c r="V212" s="2">
        <f>ROUND(IF($B212="Annuity",SUMIFS('Annuity Prices'!Y:Y,'Annuity Prices'!$B:$B,$D212,'Annuity Prices'!$E:$E,$G212),IF($B212="RAB Short",SUMIFS('RAB Prices Short'!Y:Y,'RAB Prices Short'!$B:$B,'All Prices combined'!$D212,'RAB Prices Short'!$E:$E,'All Prices combined'!$G212),IF($B212="RAB Long",SUMIFS('RAB Prices Long'!Y:Y,'RAB Prices Long'!$B:$B,'All Prices combined'!$D212,'RAB Prices Long'!$E:$E,'All Prices combined'!$G212)))),2)</f>
        <v>7.15</v>
      </c>
      <c r="W212" s="2">
        <f>ROUND(IF($B212="Annuity",SUMIFS('Annuity Prices'!Z:Z,'Annuity Prices'!$B:$B,$D212,'Annuity Prices'!$E:$E,$G212),IF($B212="RAB Short",SUMIFS('RAB Prices Short'!Z:Z,'RAB Prices Short'!$B:$B,'All Prices combined'!$D212,'RAB Prices Short'!$E:$E,'All Prices combined'!$G212),IF($B212="RAB Long",SUMIFS('RAB Prices Long'!Z:Z,'RAB Prices Long'!$B:$B,'All Prices combined'!$D212,'RAB Prices Long'!$E:$E,'All Prices combined'!$G212)))),2)</f>
        <v>7.33</v>
      </c>
      <c r="X212" s="2">
        <f>ROUND(IF($B212="Annuity",SUMIFS('Annuity Prices'!AA:AA,'Annuity Prices'!$B:$B,$D212,'Annuity Prices'!$E:$E,$G212),IF($B212="RAB Short",SUMIFS('RAB Prices Short'!AA:AA,'RAB Prices Short'!$B:$B,'All Prices combined'!$D212,'RAB Prices Short'!$E:$E,'All Prices combined'!$G212),IF($B212="RAB Long",SUMIFS('RAB Prices Long'!AA:AA,'RAB Prices Long'!$B:$B,'All Prices combined'!$D212,'RAB Prices Long'!$E:$E,'All Prices combined'!$G212)))),2)</f>
        <v>7.52</v>
      </c>
      <c r="Y212" s="2">
        <f>ROUND(IF($B212="Annuity",SUMIFS('Annuity Prices'!AB:AB,'Annuity Prices'!$B:$B,$D212,'Annuity Prices'!$E:$E,$G212),IF($B212="RAB Short",SUMIFS('RAB Prices Short'!AB:AB,'RAB Prices Short'!$B:$B,'All Prices combined'!$D212,'RAB Prices Short'!$E:$E,'All Prices combined'!$G212),IF($B212="RAB Long",SUMIFS('RAB Prices Long'!AB:AB,'RAB Prices Long'!$B:$B,'All Prices combined'!$D212,'RAB Prices Long'!$E:$E,'All Prices combined'!$G212)))),2)</f>
        <v>7.99</v>
      </c>
      <c r="Z212" s="2">
        <f>ROUND(IF($B212="Annuity",SUMIFS('Annuity Prices'!AC:AC,'Annuity Prices'!$B:$B,$D212,'Annuity Prices'!$E:$E,$G212),IF($B212="RAB Short",SUMIFS('RAB Prices Short'!AC:AC,'RAB Prices Short'!$B:$B,'All Prices combined'!$D212,'RAB Prices Short'!$E:$E,'All Prices combined'!$G212),IF($B212="RAB Long",SUMIFS('RAB Prices Long'!AC:AC,'RAB Prices Long'!$B:$B,'All Prices combined'!$D212,'RAB Prices Long'!$E:$E,'All Prices combined'!$G212)))),2)</f>
        <v>8.19</v>
      </c>
      <c r="AA212" s="2">
        <f>ROUND(IF($B212="Annuity",SUMIFS('Annuity Prices'!AD:AD,'Annuity Prices'!$B:$B,$D212,'Annuity Prices'!$E:$E,$G212),IF($B212="RAB Short",SUMIFS('RAB Prices Short'!AD:AD,'RAB Prices Short'!$B:$B,'All Prices combined'!$D212,'RAB Prices Short'!$E:$E,'All Prices combined'!$G212),IF($B212="RAB Long",SUMIFS('RAB Prices Long'!AD:AD,'RAB Prices Long'!$B:$B,'All Prices combined'!$D212,'RAB Prices Long'!$E:$E,'All Prices combined'!$G212)))),2)</f>
        <v>8.4</v>
      </c>
      <c r="AB212" s="2">
        <f>ROUND(IF($B212="Annuity",SUMIFS('Annuity Prices'!AE:AE,'Annuity Prices'!$B:$B,$D212,'Annuity Prices'!$E:$E,$G212),IF($B212="RAB Short",SUMIFS('RAB Prices Short'!AE:AE,'RAB Prices Short'!$B:$B,'All Prices combined'!$D212,'RAB Prices Short'!$E:$E,'All Prices combined'!$G212),IF($B212="RAB Long",SUMIFS('RAB Prices Long'!AE:AE,'RAB Prices Long'!$B:$B,'All Prices combined'!$D212,'RAB Prices Long'!$E:$E,'All Prices combined'!$G212)))),2)</f>
        <v>8.61</v>
      </c>
      <c r="AC212" s="2">
        <f>ROUND(IF($B212="Annuity",SUMIFS('Annuity Prices'!AF:AF,'Annuity Prices'!$B:$B,$D212,'Annuity Prices'!$E:$E,$G212),IF($B212="RAB Short",SUMIFS('RAB Prices Short'!AF:AF,'RAB Prices Short'!$B:$B,'All Prices combined'!$D212,'RAB Prices Short'!$E:$E,'All Prices combined'!$G212),IF($B212="RAB Long",SUMIFS('RAB Prices Long'!AF:AF,'RAB Prices Long'!$B:$B,'All Prices combined'!$D212,'RAB Prices Long'!$E:$E,'All Prices combined'!$G212)))),2)</f>
        <v>9.1999999999999993</v>
      </c>
      <c r="AD212" s="2">
        <f>ROUND(IF($B212="Annuity",SUMIFS('Annuity Prices'!AG:AG,'Annuity Prices'!$B:$B,$D212,'Annuity Prices'!$E:$E,$G212),IF($B212="RAB Short",SUMIFS('RAB Prices Short'!AG:AG,'RAB Prices Short'!$B:$B,'All Prices combined'!$D212,'RAB Prices Short'!$E:$E,'All Prices combined'!$G212),IF($B212="RAB Long",SUMIFS('RAB Prices Long'!AG:AG,'RAB Prices Long'!$B:$B,'All Prices combined'!$D212,'RAB Prices Long'!$E:$E,'All Prices combined'!$G212)))),2)</f>
        <v>9.43</v>
      </c>
      <c r="AE212" s="2">
        <f>ROUND(IF($B212="Annuity",SUMIFS('Annuity Prices'!AH:AH,'Annuity Prices'!$B:$B,$D212,'Annuity Prices'!$E:$E,$G212),IF($B212="RAB Short",SUMIFS('RAB Prices Short'!AH:AH,'RAB Prices Short'!$B:$B,'All Prices combined'!$D212,'RAB Prices Short'!$E:$E,'All Prices combined'!$G212),IF($B212="RAB Long",SUMIFS('RAB Prices Long'!AH:AH,'RAB Prices Long'!$B:$B,'All Prices combined'!$D212,'RAB Prices Long'!$E:$E,'All Prices combined'!$G212)))),2)</f>
        <v>9.67</v>
      </c>
      <c r="AF212" s="2">
        <f>ROUND(IF($B212="Annuity",SUMIFS('Annuity Prices'!AI:AI,'Annuity Prices'!$B:$B,$D212,'Annuity Prices'!$E:$E,$G212),IF($B212="RAB Short",SUMIFS('RAB Prices Short'!AI:AI,'RAB Prices Short'!$B:$B,'All Prices combined'!$D212,'RAB Prices Short'!$E:$E,'All Prices combined'!$G212),IF($B212="RAB Long",SUMIFS('RAB Prices Long'!AI:AI,'RAB Prices Long'!$B:$B,'All Prices combined'!$D212,'RAB Prices Long'!$E:$E,'All Prices combined'!$G212)))),2)</f>
        <v>9.91</v>
      </c>
      <c r="AG212" s="2">
        <f>ROUND(IF($B212="Annuity",SUMIFS('Annuity Prices'!AJ:AJ,'Annuity Prices'!$B:$B,$D212,'Annuity Prices'!$E:$E,$G212),IF($B212="RAB Short",SUMIFS('RAB Prices Short'!AJ:AJ,'RAB Prices Short'!$B:$B,'All Prices combined'!$D212,'RAB Prices Short'!$E:$E,'All Prices combined'!$G212),IF($B212="RAB Long",SUMIFS('RAB Prices Long'!AJ:AJ,'RAB Prices Long'!$B:$B,'All Prices combined'!$D212,'RAB Prices Long'!$E:$E,'All Prices combined'!$G212)))),2)</f>
        <v>10.56</v>
      </c>
      <c r="AH212" s="2">
        <f>ROUND(IF($B212="Annuity",SUMIFS('Annuity Prices'!AK:AK,'Annuity Prices'!$B:$B,$D212,'Annuity Prices'!$E:$E,$G212),IF($B212="RAB Short",SUMIFS('RAB Prices Short'!AK:AK,'RAB Prices Short'!$B:$B,'All Prices combined'!$D212,'RAB Prices Short'!$E:$E,'All Prices combined'!$G212),IF($B212="RAB Long",SUMIFS('RAB Prices Long'!AK:AK,'RAB Prices Long'!$B:$B,'All Prices combined'!$D212,'RAB Prices Long'!$E:$E,'All Prices combined'!$G212)))),2)</f>
        <v>10.82</v>
      </c>
      <c r="AI212" s="2">
        <f>ROUND(IF($B212="Annuity",SUMIFS('Annuity Prices'!AL:AL,'Annuity Prices'!$B:$B,$D212,'Annuity Prices'!$E:$E,$G212),IF($B212="RAB Short",SUMIFS('RAB Prices Short'!AL:AL,'RAB Prices Short'!$B:$B,'All Prices combined'!$D212,'RAB Prices Short'!$E:$E,'All Prices combined'!$G212),IF($B212="RAB Long",SUMIFS('RAB Prices Long'!AL:AL,'RAB Prices Long'!$B:$B,'All Prices combined'!$D212,'RAB Prices Long'!$E:$E,'All Prices combined'!$G212)))),2)</f>
        <v>11.09</v>
      </c>
      <c r="AJ212" s="2">
        <f>ROUND(IF($B212="Annuity",SUMIFS('Annuity Prices'!AM:AM,'Annuity Prices'!$B:$B,$D212,'Annuity Prices'!$E:$E,$G212),IF($B212="RAB Short",SUMIFS('RAB Prices Short'!AM:AM,'RAB Prices Short'!$B:$B,'All Prices combined'!$D212,'RAB Prices Short'!$E:$E,'All Prices combined'!$G212),IF($B212="RAB Long",SUMIFS('RAB Prices Long'!AM:AM,'RAB Prices Long'!$B:$B,'All Prices combined'!$D212,'RAB Prices Long'!$E:$E,'All Prices combined'!$G212)))),2)</f>
        <v>11.37</v>
      </c>
      <c r="AK212" s="2">
        <f>ROUND(IF($B212="Annuity",SUMIFS('Annuity Prices'!AN:AN,'Annuity Prices'!$B:$B,$D212,'Annuity Prices'!$E:$E,$G212),IF($B212="RAB Short",SUMIFS('RAB Prices Short'!AN:AN,'RAB Prices Short'!$B:$B,'All Prices combined'!$D212,'RAB Prices Short'!$E:$E,'All Prices combined'!$G212),IF($B212="RAB Long",SUMIFS('RAB Prices Long'!AN:AN,'RAB Prices Long'!$B:$B,'All Prices combined'!$D212,'RAB Prices Long'!$E:$E,'All Prices combined'!$G212)))),2)</f>
        <v>12.32</v>
      </c>
      <c r="AL212" s="2">
        <f>ROUND(IF($B212="Annuity",SUMIFS('Annuity Prices'!AO:AO,'Annuity Prices'!$B:$B,$D212,'Annuity Prices'!$E:$E,$G212),IF($B212="RAB Short",SUMIFS('RAB Prices Short'!AO:AO,'RAB Prices Short'!$B:$B,'All Prices combined'!$D212,'RAB Prices Short'!$E:$E,'All Prices combined'!$G212),IF($B212="RAB Long",SUMIFS('RAB Prices Long'!AO:AO,'RAB Prices Long'!$B:$B,'All Prices combined'!$D212,'RAB Prices Long'!$E:$E,'All Prices combined'!$G212)))),2)</f>
        <v>12.63</v>
      </c>
      <c r="AM212" s="2">
        <f>ROUND(IF($B212="Annuity",SUMIFS('Annuity Prices'!AP:AP,'Annuity Prices'!$B:$B,$D212,'Annuity Prices'!$E:$E,$G212),IF($B212="RAB Short",SUMIFS('RAB Prices Short'!AP:AP,'RAB Prices Short'!$B:$B,'All Prices combined'!$D212,'RAB Prices Short'!$E:$E,'All Prices combined'!$G212),IF($B212="RAB Long",SUMIFS('RAB Prices Long'!AP:AP,'RAB Prices Long'!$B:$B,'All Prices combined'!$D212,'RAB Prices Long'!$E:$E,'All Prices combined'!$G212)))),2)</f>
        <v>12.94</v>
      </c>
      <c r="AN212" s="2">
        <f>ROUND(IF($B212="Annuity",SUMIFS('Annuity Prices'!AQ:AQ,'Annuity Prices'!$B:$B,$D212,'Annuity Prices'!$E:$E,$G212),IF($B212="RAB Short",SUMIFS('RAB Prices Short'!AQ:AQ,'RAB Prices Short'!$B:$B,'All Prices combined'!$D212,'RAB Prices Short'!$E:$E,'All Prices combined'!$G212),IF($B212="RAB Long",SUMIFS('RAB Prices Long'!AQ:AQ,'RAB Prices Long'!$B:$B,'All Prices combined'!$D212,'RAB Prices Long'!$E:$E,'All Prices combined'!$G212)))),2)</f>
        <v>13.27</v>
      </c>
      <c r="AO212" s="2">
        <f>ROUND(IF($B212="Annuity",SUMIFS('Annuity Prices'!AR:AR,'Annuity Prices'!$B:$B,$D212,'Annuity Prices'!$E:$E,$G212),IF($B212="RAB Short",SUMIFS('RAB Prices Short'!AR:AR,'RAB Prices Short'!$B:$B,'All Prices combined'!$D212,'RAB Prices Short'!$E:$E,'All Prices combined'!$G212),IF($B212="RAB Long",SUMIFS('RAB Prices Long'!AR:AR,'RAB Prices Long'!$B:$B,'All Prices combined'!$D212,'RAB Prices Long'!$E:$E,'All Prices combined'!$G212)))),2)</f>
        <v>0</v>
      </c>
      <c r="AP212" s="2">
        <f>ROUND(IF($B212="Annuity",SUMIFS('Annuity Prices'!AS:AS,'Annuity Prices'!$B:$B,$D212,'Annuity Prices'!$E:$E,$G212),IF($B212="RAB Short",SUMIFS('RAB Prices Short'!AS:AS,'RAB Prices Short'!$B:$B,'All Prices combined'!$D212,'RAB Prices Short'!$E:$E,'All Prices combined'!$G212),IF($B212="RAB Long",SUMIFS('RAB Prices Long'!AS:AS,'RAB Prices Long'!$B:$B,'All Prices combined'!$D212,'RAB Prices Long'!$E:$E,'All Prices combined'!$G212)))),2)</f>
        <v>0</v>
      </c>
      <c r="AQ212" s="2">
        <f>ROUND(IF($B212="Annuity",SUMIFS('Annuity Prices'!AT:AT,'Annuity Prices'!$B:$B,$D212,'Annuity Prices'!$E:$E,$G212),IF($B212="RAB Short",SUMIFS('RAB Prices Short'!AT:AT,'RAB Prices Short'!$B:$B,'All Prices combined'!$D212,'RAB Prices Short'!$E:$E,'All Prices combined'!$G212),IF($B212="RAB Long",SUMIFS('RAB Prices Long'!AT:AT,'RAB Prices Long'!$B:$B,'All Prices combined'!$D212,'RAB Prices Long'!$E:$E,'All Prices combined'!$G212)))),2)</f>
        <v>5.79</v>
      </c>
      <c r="AR212" s="2">
        <f>ROUND(IF($B212="Annuity",SUMIFS('Annuity Prices'!AU:AU,'Annuity Prices'!$B:$B,$D212,'Annuity Prices'!$E:$E,$G212),IF($B212="RAB Short",SUMIFS('RAB Prices Short'!AU:AU,'RAB Prices Short'!$B:$B,'All Prices combined'!$D212,'RAB Prices Short'!$E:$E,'All Prices combined'!$G212),IF($B212="RAB Long",SUMIFS('RAB Prices Long'!AU:AU,'RAB Prices Long'!$B:$B,'All Prices combined'!$D212,'RAB Prices Long'!$E:$E,'All Prices combined'!$G212)))),2)</f>
        <v>4.97</v>
      </c>
      <c r="AS212" s="2">
        <f>ROUND(IF($B212="Annuity",SUMIFS('Annuity Prices'!AV:AV,'Annuity Prices'!$B:$B,$D212,'Annuity Prices'!$E:$E,$G212),IF($B212="RAB Short",SUMIFS('RAB Prices Short'!AV:AV,'RAB Prices Short'!$B:$B,'All Prices combined'!$D212,'RAB Prices Short'!$E:$E,'All Prices combined'!$G212),IF($B212="RAB Long",SUMIFS('RAB Prices Long'!AV:AV,'RAB Prices Long'!$B:$B,'All Prices combined'!$D212,'RAB Prices Long'!$E:$E,'All Prices combined'!$G212)))),2)</f>
        <v>5.1100000000000003</v>
      </c>
      <c r="AT212" s="2">
        <f>ROUND(IF($B212="Annuity",SUMIFS('Annuity Prices'!AW:AW,'Annuity Prices'!$B:$B,$D212,'Annuity Prices'!$E:$E,$G212),IF($B212="RAB Short",SUMIFS('RAB Prices Short'!AW:AW,'RAB Prices Short'!$B:$B,'All Prices combined'!$D212,'RAB Prices Short'!$E:$E,'All Prices combined'!$G212),IF($B212="RAB Long",SUMIFS('RAB Prices Long'!AW:AW,'RAB Prices Long'!$B:$B,'All Prices combined'!$D212,'RAB Prices Long'!$E:$E,'All Prices combined'!$G212)))),2)</f>
        <v>5.19</v>
      </c>
      <c r="AU212" s="2">
        <f>ROUND(IF($B212="Annuity",SUMIFS('Annuity Prices'!AX:AX,'Annuity Prices'!$B:$B,$D212,'Annuity Prices'!$E:$E,$G212),IF($B212="RAB Short",SUMIFS('RAB Prices Short'!AX:AX,'RAB Prices Short'!$B:$B,'All Prices combined'!$D212,'RAB Prices Short'!$E:$E,'All Prices combined'!$G212),IF($B212="RAB Long",SUMIFS('RAB Prices Long'!AX:AX,'RAB Prices Long'!$B:$B,'All Prices combined'!$D212,'RAB Prices Long'!$E:$E,'All Prices combined'!$G212)))),2)</f>
        <v>5.32</v>
      </c>
      <c r="AV212" s="2">
        <f>ROUND(IF($B212="Annuity",SUMIFS('Annuity Prices'!AY:AY,'Annuity Prices'!$B:$B,$D212,'Annuity Prices'!$E:$E,$G212),IF($B212="RAB Short",SUMIFS('RAB Prices Short'!AY:AY,'RAB Prices Short'!$B:$B,'All Prices combined'!$D212,'RAB Prices Short'!$E:$E,'All Prices combined'!$G212),IF($B212="RAB Long",SUMIFS('RAB Prices Long'!AY:AY,'RAB Prices Long'!$B:$B,'All Prices combined'!$D212,'RAB Prices Long'!$E:$E,'All Prices combined'!$G212)))),2)</f>
        <v>5.45</v>
      </c>
      <c r="AW212" s="2">
        <f>ROUND(IF($B212="Annuity",SUMIFS('Annuity Prices'!AZ:AZ,'Annuity Prices'!$B:$B,$D212,'Annuity Prices'!$E:$E,$G212),IF($B212="RAB Short",SUMIFS('RAB Prices Short'!AZ:AZ,'RAB Prices Short'!$B:$B,'All Prices combined'!$D212,'RAB Prices Short'!$E:$E,'All Prices combined'!$G212),IF($B212="RAB Long",SUMIFS('RAB Prices Long'!AZ:AZ,'RAB Prices Long'!$B:$B,'All Prices combined'!$D212,'RAB Prices Long'!$E:$E,'All Prices combined'!$G212)))),2)</f>
        <v>5.59</v>
      </c>
      <c r="AX212" s="2">
        <f>ROUND(IF($B212="Annuity",SUMIFS('Annuity Prices'!BA:BA,'Annuity Prices'!$B:$B,$D212,'Annuity Prices'!$E:$E,$G212),IF($B212="RAB Short",SUMIFS('RAB Prices Short'!BA:BA,'RAB Prices Short'!$B:$B,'All Prices combined'!$D212,'RAB Prices Short'!$E:$E,'All Prices combined'!$G212),IF($B212="RAB Long",SUMIFS('RAB Prices Long'!BA:BA,'RAB Prices Long'!$B:$B,'All Prices combined'!$D212,'RAB Prices Long'!$E:$E,'All Prices combined'!$G212)))),2)</f>
        <v>6.11</v>
      </c>
      <c r="AY212" s="2">
        <f>ROUND(IF($B212="Annuity",SUMIFS('Annuity Prices'!BB:BB,'Annuity Prices'!$B:$B,$D212,'Annuity Prices'!$E:$E,$G212),IF($B212="RAB Short",SUMIFS('RAB Prices Short'!BB:BB,'RAB Prices Short'!$B:$B,'All Prices combined'!$D212,'RAB Prices Short'!$E:$E,'All Prices combined'!$G212),IF($B212="RAB Long",SUMIFS('RAB Prices Long'!BB:BB,'RAB Prices Long'!$B:$B,'All Prices combined'!$D212,'RAB Prices Long'!$E:$E,'All Prices combined'!$G212)))),2)</f>
        <v>6.26</v>
      </c>
      <c r="AZ212" s="2">
        <f>ROUND(IF($B212="Annuity",SUMIFS('Annuity Prices'!BC:BC,'Annuity Prices'!$B:$B,$D212,'Annuity Prices'!$E:$E,$G212),IF($B212="RAB Short",SUMIFS('RAB Prices Short'!BC:BC,'RAB Prices Short'!$B:$B,'All Prices combined'!$D212,'RAB Prices Short'!$E:$E,'All Prices combined'!$G212),IF($B212="RAB Long",SUMIFS('RAB Prices Long'!BC:BC,'RAB Prices Long'!$B:$B,'All Prices combined'!$D212,'RAB Prices Long'!$E:$E,'All Prices combined'!$G212)))),2)</f>
        <v>6.42</v>
      </c>
      <c r="BA212" s="2">
        <f>ROUND(IF($B212="Annuity",SUMIFS('Annuity Prices'!BD:BD,'Annuity Prices'!$B:$B,$D212,'Annuity Prices'!$E:$E,$G212),IF($B212="RAB Short",SUMIFS('RAB Prices Short'!BD:BD,'RAB Prices Short'!$B:$B,'All Prices combined'!$D212,'RAB Prices Short'!$E:$E,'All Prices combined'!$G212),IF($B212="RAB Long",SUMIFS('RAB Prices Long'!BD:BD,'RAB Prices Long'!$B:$B,'All Prices combined'!$D212,'RAB Prices Long'!$E:$E,'All Prices combined'!$G212)))),2)</f>
        <v>6.58</v>
      </c>
      <c r="BB212" s="2">
        <f>ROUND(IF($B212="Annuity",SUMIFS('Annuity Prices'!BE:BE,'Annuity Prices'!$B:$B,$D212,'Annuity Prices'!$E:$E,$G212),IF($B212="RAB Short",SUMIFS('RAB Prices Short'!BE:BE,'RAB Prices Short'!$B:$B,'All Prices combined'!$D212,'RAB Prices Short'!$E:$E,'All Prices combined'!$G212),IF($B212="RAB Long",SUMIFS('RAB Prices Long'!BE:BE,'RAB Prices Long'!$B:$B,'All Prices combined'!$D212,'RAB Prices Long'!$E:$E,'All Prices combined'!$G212)))),2)</f>
        <v>6.98</v>
      </c>
      <c r="BC212" s="2">
        <f>ROUND(IF($B212="Annuity",SUMIFS('Annuity Prices'!BF:BF,'Annuity Prices'!$B:$B,$D212,'Annuity Prices'!$E:$E,$G212),IF($B212="RAB Short",SUMIFS('RAB Prices Short'!BF:BF,'RAB Prices Short'!$B:$B,'All Prices combined'!$D212,'RAB Prices Short'!$E:$E,'All Prices combined'!$G212),IF($B212="RAB Long",SUMIFS('RAB Prices Long'!BF:BF,'RAB Prices Long'!$B:$B,'All Prices combined'!$D212,'RAB Prices Long'!$E:$E,'All Prices combined'!$G212)))),2)</f>
        <v>7.15</v>
      </c>
      <c r="BD212" s="2">
        <f>ROUND(IF($B212="Annuity",SUMIFS('Annuity Prices'!BG:BG,'Annuity Prices'!$B:$B,$D212,'Annuity Prices'!$E:$E,$G212),IF($B212="RAB Short",SUMIFS('RAB Prices Short'!BG:BG,'RAB Prices Short'!$B:$B,'All Prices combined'!$D212,'RAB Prices Short'!$E:$E,'All Prices combined'!$G212),IF($B212="RAB Long",SUMIFS('RAB Prices Long'!BG:BG,'RAB Prices Long'!$B:$B,'All Prices combined'!$D212,'RAB Prices Long'!$E:$E,'All Prices combined'!$G212)))),2)</f>
        <v>7.33</v>
      </c>
      <c r="BE212" s="2">
        <f>ROUND(IF($B212="Annuity",SUMIFS('Annuity Prices'!BH:BH,'Annuity Prices'!$B:$B,$D212,'Annuity Prices'!$E:$E,$G212),IF($B212="RAB Short",SUMIFS('RAB Prices Short'!BH:BH,'RAB Prices Short'!$B:$B,'All Prices combined'!$D212,'RAB Prices Short'!$E:$E,'All Prices combined'!$G212),IF($B212="RAB Long",SUMIFS('RAB Prices Long'!BH:BH,'RAB Prices Long'!$B:$B,'All Prices combined'!$D212,'RAB Prices Long'!$E:$E,'All Prices combined'!$G212)))),2)</f>
        <v>7.52</v>
      </c>
      <c r="BF212" s="2">
        <f>ROUND(IF($B212="Annuity",SUMIFS('Annuity Prices'!BI:BI,'Annuity Prices'!$B:$B,$D212,'Annuity Prices'!$E:$E,$G212),IF($B212="RAB Short",SUMIFS('RAB Prices Short'!BI:BI,'RAB Prices Short'!$B:$B,'All Prices combined'!$D212,'RAB Prices Short'!$E:$E,'All Prices combined'!$G212),IF($B212="RAB Long",SUMIFS('RAB Prices Long'!BI:BI,'RAB Prices Long'!$B:$B,'All Prices combined'!$D212,'RAB Prices Long'!$E:$E,'All Prices combined'!$G212)))),2)</f>
        <v>7.99</v>
      </c>
      <c r="BG212" s="2">
        <f>ROUND(IF($B212="Annuity",SUMIFS('Annuity Prices'!BJ:BJ,'Annuity Prices'!$B:$B,$D212,'Annuity Prices'!$E:$E,$G212),IF($B212="RAB Short",SUMIFS('RAB Prices Short'!BJ:BJ,'RAB Prices Short'!$B:$B,'All Prices combined'!$D212,'RAB Prices Short'!$E:$E,'All Prices combined'!$G212),IF($B212="RAB Long",SUMIFS('RAB Prices Long'!BJ:BJ,'RAB Prices Long'!$B:$B,'All Prices combined'!$D212,'RAB Prices Long'!$E:$E,'All Prices combined'!$G212)))),2)</f>
        <v>8.19</v>
      </c>
      <c r="BH212" s="2">
        <f>ROUND(IF($B212="Annuity",SUMIFS('Annuity Prices'!BK:BK,'Annuity Prices'!$B:$B,$D212,'Annuity Prices'!$E:$E,$G212),IF($B212="RAB Short",SUMIFS('RAB Prices Short'!BK:BK,'RAB Prices Short'!$B:$B,'All Prices combined'!$D212,'RAB Prices Short'!$E:$E,'All Prices combined'!$G212),IF($B212="RAB Long",SUMIFS('RAB Prices Long'!BK:BK,'RAB Prices Long'!$B:$B,'All Prices combined'!$D212,'RAB Prices Long'!$E:$E,'All Prices combined'!$G212)))),2)</f>
        <v>8.4</v>
      </c>
      <c r="BI212" s="2">
        <f>ROUND(IF($B212="Annuity",SUMIFS('Annuity Prices'!BL:BL,'Annuity Prices'!$B:$B,$D212,'Annuity Prices'!$E:$E,$G212),IF($B212="RAB Short",SUMIFS('RAB Prices Short'!BL:BL,'RAB Prices Short'!$B:$B,'All Prices combined'!$D212,'RAB Prices Short'!$E:$E,'All Prices combined'!$G212),IF($B212="RAB Long",SUMIFS('RAB Prices Long'!BL:BL,'RAB Prices Long'!$B:$B,'All Prices combined'!$D212,'RAB Prices Long'!$E:$E,'All Prices combined'!$G212)))),2)</f>
        <v>8.61</v>
      </c>
      <c r="BJ212" s="2">
        <f>ROUND(IF($B212="Annuity",SUMIFS('Annuity Prices'!BM:BM,'Annuity Prices'!$B:$B,$D212,'Annuity Prices'!$E:$E,$G212),IF($B212="RAB Short",SUMIFS('RAB Prices Short'!BM:BM,'RAB Prices Short'!$B:$B,'All Prices combined'!$D212,'RAB Prices Short'!$E:$E,'All Prices combined'!$G212),IF($B212="RAB Long",SUMIFS('RAB Prices Long'!BM:BM,'RAB Prices Long'!$B:$B,'All Prices combined'!$D212,'RAB Prices Long'!$E:$E,'All Prices combined'!$G212)))),2)</f>
        <v>9.1999999999999993</v>
      </c>
      <c r="BK212" s="2">
        <f>ROUND(IF($B212="Annuity",SUMIFS('Annuity Prices'!BN:BN,'Annuity Prices'!$B:$B,$D212,'Annuity Prices'!$E:$E,$G212),IF($B212="RAB Short",SUMIFS('RAB Prices Short'!BN:BN,'RAB Prices Short'!$B:$B,'All Prices combined'!$D212,'RAB Prices Short'!$E:$E,'All Prices combined'!$G212),IF($B212="RAB Long",SUMIFS('RAB Prices Long'!BN:BN,'RAB Prices Long'!$B:$B,'All Prices combined'!$D212,'RAB Prices Long'!$E:$E,'All Prices combined'!$G212)))),2)</f>
        <v>9.43</v>
      </c>
      <c r="BL212" s="2">
        <f>ROUND(IF($B212="Annuity",SUMIFS('Annuity Prices'!BO:BO,'Annuity Prices'!$B:$B,$D212,'Annuity Prices'!$E:$E,$G212),IF($B212="RAB Short",SUMIFS('RAB Prices Short'!BO:BO,'RAB Prices Short'!$B:$B,'All Prices combined'!$D212,'RAB Prices Short'!$E:$E,'All Prices combined'!$G212),IF($B212="RAB Long",SUMIFS('RAB Prices Long'!BO:BO,'RAB Prices Long'!$B:$B,'All Prices combined'!$D212,'RAB Prices Long'!$E:$E,'All Prices combined'!$G212)))),2)</f>
        <v>9.67</v>
      </c>
      <c r="BM212" s="2">
        <f>ROUND(IF($B212="Annuity",SUMIFS('Annuity Prices'!BP:BP,'Annuity Prices'!$B:$B,$D212,'Annuity Prices'!$E:$E,$G212),IF($B212="RAB Short",SUMIFS('RAB Prices Short'!BP:BP,'RAB Prices Short'!$B:$B,'All Prices combined'!$D212,'RAB Prices Short'!$E:$E,'All Prices combined'!$G212),IF($B212="RAB Long",SUMIFS('RAB Prices Long'!BP:BP,'RAB Prices Long'!$B:$B,'All Prices combined'!$D212,'RAB Prices Long'!$E:$E,'All Prices combined'!$G212)))),2)</f>
        <v>9.91</v>
      </c>
      <c r="BN212" s="2">
        <f>ROUND(IF($B212="Annuity",SUMIFS('Annuity Prices'!BQ:BQ,'Annuity Prices'!$B:$B,$D212,'Annuity Prices'!$E:$E,$G212),IF($B212="RAB Short",SUMIFS('RAB Prices Short'!BQ:BQ,'RAB Prices Short'!$B:$B,'All Prices combined'!$D212,'RAB Prices Short'!$E:$E,'All Prices combined'!$G212),IF($B212="RAB Long",SUMIFS('RAB Prices Long'!BQ:BQ,'RAB Prices Long'!$B:$B,'All Prices combined'!$D212,'RAB Prices Long'!$E:$E,'All Prices combined'!$G212)))),2)</f>
        <v>10.56</v>
      </c>
      <c r="BO212" s="2">
        <f>ROUND(IF($B212="Annuity",SUMIFS('Annuity Prices'!BR:BR,'Annuity Prices'!$B:$B,$D212,'Annuity Prices'!$E:$E,$G212),IF($B212="RAB Short",SUMIFS('RAB Prices Short'!BR:BR,'RAB Prices Short'!$B:$B,'All Prices combined'!$D212,'RAB Prices Short'!$E:$E,'All Prices combined'!$G212),IF($B212="RAB Long",SUMIFS('RAB Prices Long'!BR:BR,'RAB Prices Long'!$B:$B,'All Prices combined'!$D212,'RAB Prices Long'!$E:$E,'All Prices combined'!$G212)))),2)</f>
        <v>10.82</v>
      </c>
      <c r="BP212" s="2">
        <f>ROUND(IF($B212="Annuity",SUMIFS('Annuity Prices'!BS:BS,'Annuity Prices'!$B:$B,$D212,'Annuity Prices'!$E:$E,$G212),IF($B212="RAB Short",SUMIFS('RAB Prices Short'!BS:BS,'RAB Prices Short'!$B:$B,'All Prices combined'!$D212,'RAB Prices Short'!$E:$E,'All Prices combined'!$G212),IF($B212="RAB Long",SUMIFS('RAB Prices Long'!BS:BS,'RAB Prices Long'!$B:$B,'All Prices combined'!$D212,'RAB Prices Long'!$E:$E,'All Prices combined'!$G212)))),2)</f>
        <v>11.09</v>
      </c>
      <c r="BQ212" s="2">
        <f>ROUND(IF($B212="Annuity",SUMIFS('Annuity Prices'!BT:BT,'Annuity Prices'!$B:$B,$D212,'Annuity Prices'!$E:$E,$G212),IF($B212="RAB Short",SUMIFS('RAB Prices Short'!BT:BT,'RAB Prices Short'!$B:$B,'All Prices combined'!$D212,'RAB Prices Short'!$E:$E,'All Prices combined'!$G212),IF($B212="RAB Long",SUMIFS('RAB Prices Long'!BT:BT,'RAB Prices Long'!$B:$B,'All Prices combined'!$D212,'RAB Prices Long'!$E:$E,'All Prices combined'!$G212)))),2)</f>
        <v>11.37</v>
      </c>
      <c r="BR212" s="2">
        <f>ROUND(IF($B212="Annuity",SUMIFS('Annuity Prices'!BU:BU,'Annuity Prices'!$B:$B,$D212,'Annuity Prices'!$E:$E,$G212),IF($B212="RAB Short",SUMIFS('RAB Prices Short'!BU:BU,'RAB Prices Short'!$B:$B,'All Prices combined'!$D212,'RAB Prices Short'!$E:$E,'All Prices combined'!$G212),IF($B212="RAB Long",SUMIFS('RAB Prices Long'!BU:BU,'RAB Prices Long'!$B:$B,'All Prices combined'!$D212,'RAB Prices Long'!$E:$E,'All Prices combined'!$G212)))),2)</f>
        <v>12.32</v>
      </c>
      <c r="BS212" s="2">
        <f>ROUND(IF($B212="Annuity",SUMIFS('Annuity Prices'!BV:BV,'Annuity Prices'!$B:$B,$D212,'Annuity Prices'!$E:$E,$G212),IF($B212="RAB Short",SUMIFS('RAB Prices Short'!BV:BV,'RAB Prices Short'!$B:$B,'All Prices combined'!$D212,'RAB Prices Short'!$E:$E,'All Prices combined'!$G212),IF($B212="RAB Long",SUMIFS('RAB Prices Long'!BV:BV,'RAB Prices Long'!$B:$B,'All Prices combined'!$D212,'RAB Prices Long'!$E:$E,'All Prices combined'!$G212)))),2)</f>
        <v>12.63</v>
      </c>
      <c r="BT212" s="2">
        <f>ROUND(IF($B212="Annuity",SUMIFS('Annuity Prices'!BW:BW,'Annuity Prices'!$B:$B,$D212,'Annuity Prices'!$E:$E,$G212),IF($B212="RAB Short",SUMIFS('RAB Prices Short'!BW:BW,'RAB Prices Short'!$B:$B,'All Prices combined'!$D212,'RAB Prices Short'!$E:$E,'All Prices combined'!$G212),IF($B212="RAB Long",SUMIFS('RAB Prices Long'!BW:BW,'RAB Prices Long'!$B:$B,'All Prices combined'!$D212,'RAB Prices Long'!$E:$E,'All Prices combined'!$G212)))),2)</f>
        <v>12.94</v>
      </c>
      <c r="BU212" s="2">
        <f>ROUND(IF($B212="Annuity",SUMIFS('Annuity Prices'!BX:BX,'Annuity Prices'!$B:$B,$D212,'Annuity Prices'!$E:$E,$G212),IF($B212="RAB Short",SUMIFS('RAB Prices Short'!BX:BX,'RAB Prices Short'!$B:$B,'All Prices combined'!$D212,'RAB Prices Short'!$E:$E,'All Prices combined'!$G212),IF($B212="RAB Long",SUMIFS('RAB Prices Long'!BX:BX,'RAB Prices Long'!$B:$B,'All Prices combined'!$D212,'RAB Prices Long'!$E:$E,'All Prices combined'!$G212)))),2)</f>
        <v>13.27</v>
      </c>
    </row>
    <row r="213" spans="2:73" x14ac:dyDescent="0.25">
      <c r="B213" t="s">
        <v>44</v>
      </c>
      <c r="C213">
        <v>5</v>
      </c>
      <c r="D213" t="s">
        <v>138</v>
      </c>
      <c r="E213" t="s">
        <v>137</v>
      </c>
      <c r="F213">
        <v>5</v>
      </c>
      <c r="G213" t="s">
        <v>40</v>
      </c>
      <c r="I213" s="2">
        <f>ROUND(IF($B213="Annuity",SUMIFS('Annuity Prices'!L:L,'Annuity Prices'!$B:$B,$D213,'Annuity Prices'!$E:$E,$G213),IF($B213="RAB Short",SUMIFS('RAB Prices Short'!L:L,'RAB Prices Short'!$B:$B,'All Prices combined'!$D213,'RAB Prices Short'!$E:$E,'All Prices combined'!$G213),IF($B213="RAB Long",SUMIFS('RAB Prices Long'!L:L,'RAB Prices Long'!$B:$B,'All Prices combined'!$D213,'RAB Prices Long'!$E:$E,'All Prices combined'!$G213)))),2)</f>
        <v>0</v>
      </c>
      <c r="J213" s="2">
        <f>ROUND(IF($B213="Annuity",SUMIFS('Annuity Prices'!M:M,'Annuity Prices'!$B:$B,$D213,'Annuity Prices'!$E:$E,$G213),IF($B213="RAB Short",SUMIFS('RAB Prices Short'!M:M,'RAB Prices Short'!$B:$B,'All Prices combined'!$D213,'RAB Prices Short'!$E:$E,'All Prices combined'!$G213),IF($B213="RAB Long",SUMIFS('RAB Prices Long'!M:M,'RAB Prices Long'!$B:$B,'All Prices combined'!$D213,'RAB Prices Long'!$E:$E,'All Prices combined'!$G213)))),2)</f>
        <v>0</v>
      </c>
      <c r="K213" s="2">
        <f>ROUND(IF($B213="Annuity",SUMIFS('Annuity Prices'!N:N,'Annuity Prices'!$B:$B,$D213,'Annuity Prices'!$E:$E,$G213),IF($B213="RAB Short",SUMIFS('RAB Prices Short'!N:N,'RAB Prices Short'!$B:$B,'All Prices combined'!$D213,'RAB Prices Short'!$E:$E,'All Prices combined'!$G213),IF($B213="RAB Long",SUMIFS('RAB Prices Long'!N:N,'RAB Prices Long'!$B:$B,'All Prices combined'!$D213,'RAB Prices Long'!$E:$E,'All Prices combined'!$G213)))),2)</f>
        <v>0.81</v>
      </c>
      <c r="L213" s="2">
        <f>ROUND(IF($B213="Annuity",SUMIFS('Annuity Prices'!O:O,'Annuity Prices'!$B:$B,$D213,'Annuity Prices'!$E:$E,$G213),IF($B213="RAB Short",SUMIFS('RAB Prices Short'!O:O,'RAB Prices Short'!$B:$B,'All Prices combined'!$D213,'RAB Prices Short'!$E:$E,'All Prices combined'!$G213),IF($B213="RAB Long",SUMIFS('RAB Prices Long'!O:O,'RAB Prices Long'!$B:$B,'All Prices combined'!$D213,'RAB Prices Long'!$E:$E,'All Prices combined'!$G213)))),2)</f>
        <v>0.83</v>
      </c>
      <c r="M213" s="2">
        <f>ROUND(IF($B213="Annuity",SUMIFS('Annuity Prices'!P:P,'Annuity Prices'!$B:$B,$D213,'Annuity Prices'!$E:$E,$G213),IF($B213="RAB Short",SUMIFS('RAB Prices Short'!P:P,'RAB Prices Short'!$B:$B,'All Prices combined'!$D213,'RAB Prices Short'!$E:$E,'All Prices combined'!$G213),IF($B213="RAB Long",SUMIFS('RAB Prices Long'!P:P,'RAB Prices Long'!$B:$B,'All Prices combined'!$D213,'RAB Prices Long'!$E:$E,'All Prices combined'!$G213)))),2)</f>
        <v>0.85</v>
      </c>
      <c r="N213" s="2">
        <f>ROUND(IF($B213="Annuity",SUMIFS('Annuity Prices'!Q:Q,'Annuity Prices'!$B:$B,$D213,'Annuity Prices'!$E:$E,$G213),IF($B213="RAB Short",SUMIFS('RAB Prices Short'!Q:Q,'RAB Prices Short'!$B:$B,'All Prices combined'!$D213,'RAB Prices Short'!$E:$E,'All Prices combined'!$G213),IF($B213="RAB Long",SUMIFS('RAB Prices Long'!Q:Q,'RAB Prices Long'!$B:$B,'All Prices combined'!$D213,'RAB Prices Long'!$E:$E,'All Prices combined'!$G213)))),2)</f>
        <v>0.87</v>
      </c>
      <c r="O213" s="2">
        <f>ROUND(IF($B213="Annuity",SUMIFS('Annuity Prices'!R:R,'Annuity Prices'!$B:$B,$D213,'Annuity Prices'!$E:$E,$G213),IF($B213="RAB Short",SUMIFS('RAB Prices Short'!R:R,'RAB Prices Short'!$B:$B,'All Prices combined'!$D213,'RAB Prices Short'!$E:$E,'All Prices combined'!$G213),IF($B213="RAB Long",SUMIFS('RAB Prices Long'!R:R,'RAB Prices Long'!$B:$B,'All Prices combined'!$D213,'RAB Prices Long'!$E:$E,'All Prices combined'!$G213)))),2)</f>
        <v>0.9</v>
      </c>
      <c r="P213" s="2">
        <f>ROUND(IF($B213="Annuity",SUMIFS('Annuity Prices'!S:S,'Annuity Prices'!$B:$B,$D213,'Annuity Prices'!$E:$E,$G213),IF($B213="RAB Short",SUMIFS('RAB Prices Short'!S:S,'RAB Prices Short'!$B:$B,'All Prices combined'!$D213,'RAB Prices Short'!$E:$E,'All Prices combined'!$G213),IF($B213="RAB Long",SUMIFS('RAB Prices Long'!S:S,'RAB Prices Long'!$B:$B,'All Prices combined'!$D213,'RAB Prices Long'!$E:$E,'All Prices combined'!$G213)))),2)</f>
        <v>0.92</v>
      </c>
      <c r="Q213" s="2">
        <f>ROUND(IF($B213="Annuity",SUMIFS('Annuity Prices'!T:T,'Annuity Prices'!$B:$B,$D213,'Annuity Prices'!$E:$E,$G213),IF($B213="RAB Short",SUMIFS('RAB Prices Short'!T:T,'RAB Prices Short'!$B:$B,'All Prices combined'!$D213,'RAB Prices Short'!$E:$E,'All Prices combined'!$G213),IF($B213="RAB Long",SUMIFS('RAB Prices Long'!T:T,'RAB Prices Long'!$B:$B,'All Prices combined'!$D213,'RAB Prices Long'!$E:$E,'All Prices combined'!$G213)))),2)</f>
        <v>0.94</v>
      </c>
      <c r="R213" s="2">
        <f>ROUND(IF($B213="Annuity",SUMIFS('Annuity Prices'!U:U,'Annuity Prices'!$B:$B,$D213,'Annuity Prices'!$E:$E,$G213),IF($B213="RAB Short",SUMIFS('RAB Prices Short'!U:U,'RAB Prices Short'!$B:$B,'All Prices combined'!$D213,'RAB Prices Short'!$E:$E,'All Prices combined'!$G213),IF($B213="RAB Long",SUMIFS('RAB Prices Long'!U:U,'RAB Prices Long'!$B:$B,'All Prices combined'!$D213,'RAB Prices Long'!$E:$E,'All Prices combined'!$G213)))),2)</f>
        <v>0.96</v>
      </c>
      <c r="S213" s="2">
        <f>ROUND(IF($B213="Annuity",SUMIFS('Annuity Prices'!V:V,'Annuity Prices'!$B:$B,$D213,'Annuity Prices'!$E:$E,$G213),IF($B213="RAB Short",SUMIFS('RAB Prices Short'!V:V,'RAB Prices Short'!$B:$B,'All Prices combined'!$D213,'RAB Prices Short'!$E:$E,'All Prices combined'!$G213),IF($B213="RAB Long",SUMIFS('RAB Prices Long'!V:V,'RAB Prices Long'!$B:$B,'All Prices combined'!$D213,'RAB Prices Long'!$E:$E,'All Prices combined'!$G213)))),2)</f>
        <v>0.98</v>
      </c>
      <c r="T213" s="2">
        <f>ROUND(IF($B213="Annuity",SUMIFS('Annuity Prices'!W:W,'Annuity Prices'!$B:$B,$D213,'Annuity Prices'!$E:$E,$G213),IF($B213="RAB Short",SUMIFS('RAB Prices Short'!W:W,'RAB Prices Short'!$B:$B,'All Prices combined'!$D213,'RAB Prices Short'!$E:$E,'All Prices combined'!$G213),IF($B213="RAB Long",SUMIFS('RAB Prices Long'!W:W,'RAB Prices Long'!$B:$B,'All Prices combined'!$D213,'RAB Prices Long'!$E:$E,'All Prices combined'!$G213)))),2)</f>
        <v>1.01</v>
      </c>
      <c r="U213" s="2">
        <f>ROUND(IF($B213="Annuity",SUMIFS('Annuity Prices'!X:X,'Annuity Prices'!$B:$B,$D213,'Annuity Prices'!$E:$E,$G213),IF($B213="RAB Short",SUMIFS('RAB Prices Short'!X:X,'RAB Prices Short'!$B:$B,'All Prices combined'!$D213,'RAB Prices Short'!$E:$E,'All Prices combined'!$G213),IF($B213="RAB Long",SUMIFS('RAB Prices Long'!X:X,'RAB Prices Long'!$B:$B,'All Prices combined'!$D213,'RAB Prices Long'!$E:$E,'All Prices combined'!$G213)))),2)</f>
        <v>1.03</v>
      </c>
      <c r="V213" s="2">
        <f>ROUND(IF($B213="Annuity",SUMIFS('Annuity Prices'!Y:Y,'Annuity Prices'!$B:$B,$D213,'Annuity Prices'!$E:$E,$G213),IF($B213="RAB Short",SUMIFS('RAB Prices Short'!Y:Y,'RAB Prices Short'!$B:$B,'All Prices combined'!$D213,'RAB Prices Short'!$E:$E,'All Prices combined'!$G213),IF($B213="RAB Long",SUMIFS('RAB Prices Long'!Y:Y,'RAB Prices Long'!$B:$B,'All Prices combined'!$D213,'RAB Prices Long'!$E:$E,'All Prices combined'!$G213)))),2)</f>
        <v>1.05</v>
      </c>
      <c r="W213" s="2">
        <f>ROUND(IF($B213="Annuity",SUMIFS('Annuity Prices'!Z:Z,'Annuity Prices'!$B:$B,$D213,'Annuity Prices'!$E:$E,$G213),IF($B213="RAB Short",SUMIFS('RAB Prices Short'!Z:Z,'RAB Prices Short'!$B:$B,'All Prices combined'!$D213,'RAB Prices Short'!$E:$E,'All Prices combined'!$G213),IF($B213="RAB Long",SUMIFS('RAB Prices Long'!Z:Z,'RAB Prices Long'!$B:$B,'All Prices combined'!$D213,'RAB Prices Long'!$E:$E,'All Prices combined'!$G213)))),2)</f>
        <v>1.08</v>
      </c>
      <c r="X213" s="2">
        <f>ROUND(IF($B213="Annuity",SUMIFS('Annuity Prices'!AA:AA,'Annuity Prices'!$B:$B,$D213,'Annuity Prices'!$E:$E,$G213),IF($B213="RAB Short",SUMIFS('RAB Prices Short'!AA:AA,'RAB Prices Short'!$B:$B,'All Prices combined'!$D213,'RAB Prices Short'!$E:$E,'All Prices combined'!$G213),IF($B213="RAB Long",SUMIFS('RAB Prices Long'!AA:AA,'RAB Prices Long'!$B:$B,'All Prices combined'!$D213,'RAB Prices Long'!$E:$E,'All Prices combined'!$G213)))),2)</f>
        <v>1.1100000000000001</v>
      </c>
      <c r="Y213" s="2">
        <f>ROUND(IF($B213="Annuity",SUMIFS('Annuity Prices'!AB:AB,'Annuity Prices'!$B:$B,$D213,'Annuity Prices'!$E:$E,$G213),IF($B213="RAB Short",SUMIFS('RAB Prices Short'!AB:AB,'RAB Prices Short'!$B:$B,'All Prices combined'!$D213,'RAB Prices Short'!$E:$E,'All Prices combined'!$G213),IF($B213="RAB Long",SUMIFS('RAB Prices Long'!AB:AB,'RAB Prices Long'!$B:$B,'All Prices combined'!$D213,'RAB Prices Long'!$E:$E,'All Prices combined'!$G213)))),2)</f>
        <v>1.1299999999999999</v>
      </c>
      <c r="Z213" s="2">
        <f>ROUND(IF($B213="Annuity",SUMIFS('Annuity Prices'!AC:AC,'Annuity Prices'!$B:$B,$D213,'Annuity Prices'!$E:$E,$G213),IF($B213="RAB Short",SUMIFS('RAB Prices Short'!AC:AC,'RAB Prices Short'!$B:$B,'All Prices combined'!$D213,'RAB Prices Short'!$E:$E,'All Prices combined'!$G213),IF($B213="RAB Long",SUMIFS('RAB Prices Long'!AC:AC,'RAB Prices Long'!$B:$B,'All Prices combined'!$D213,'RAB Prices Long'!$E:$E,'All Prices combined'!$G213)))),2)</f>
        <v>1.1599999999999999</v>
      </c>
      <c r="AA213" s="2">
        <f>ROUND(IF($B213="Annuity",SUMIFS('Annuity Prices'!AD:AD,'Annuity Prices'!$B:$B,$D213,'Annuity Prices'!$E:$E,$G213),IF($B213="RAB Short",SUMIFS('RAB Prices Short'!AD:AD,'RAB Prices Short'!$B:$B,'All Prices combined'!$D213,'RAB Prices Short'!$E:$E,'All Prices combined'!$G213),IF($B213="RAB Long",SUMIFS('RAB Prices Long'!AD:AD,'RAB Prices Long'!$B:$B,'All Prices combined'!$D213,'RAB Prices Long'!$E:$E,'All Prices combined'!$G213)))),2)</f>
        <v>1.19</v>
      </c>
      <c r="AB213" s="2">
        <f>ROUND(IF($B213="Annuity",SUMIFS('Annuity Prices'!AE:AE,'Annuity Prices'!$B:$B,$D213,'Annuity Prices'!$E:$E,$G213),IF($B213="RAB Short",SUMIFS('RAB Prices Short'!AE:AE,'RAB Prices Short'!$B:$B,'All Prices combined'!$D213,'RAB Prices Short'!$E:$E,'All Prices combined'!$G213),IF($B213="RAB Long",SUMIFS('RAB Prices Long'!AE:AE,'RAB Prices Long'!$B:$B,'All Prices combined'!$D213,'RAB Prices Long'!$E:$E,'All Prices combined'!$G213)))),2)</f>
        <v>1.22</v>
      </c>
      <c r="AC213" s="2">
        <f>ROUND(IF($B213="Annuity",SUMIFS('Annuity Prices'!AF:AF,'Annuity Prices'!$B:$B,$D213,'Annuity Prices'!$E:$E,$G213),IF($B213="RAB Short",SUMIFS('RAB Prices Short'!AF:AF,'RAB Prices Short'!$B:$B,'All Prices combined'!$D213,'RAB Prices Short'!$E:$E,'All Prices combined'!$G213),IF($B213="RAB Long",SUMIFS('RAB Prices Long'!AF:AF,'RAB Prices Long'!$B:$B,'All Prices combined'!$D213,'RAB Prices Long'!$E:$E,'All Prices combined'!$G213)))),2)</f>
        <v>1.24</v>
      </c>
      <c r="AD213" s="2">
        <f>ROUND(IF($B213="Annuity",SUMIFS('Annuity Prices'!AG:AG,'Annuity Prices'!$B:$B,$D213,'Annuity Prices'!$E:$E,$G213),IF($B213="RAB Short",SUMIFS('RAB Prices Short'!AG:AG,'RAB Prices Short'!$B:$B,'All Prices combined'!$D213,'RAB Prices Short'!$E:$E,'All Prices combined'!$G213),IF($B213="RAB Long",SUMIFS('RAB Prices Long'!AG:AG,'RAB Prices Long'!$B:$B,'All Prices combined'!$D213,'RAB Prices Long'!$E:$E,'All Prices combined'!$G213)))),2)</f>
        <v>1.27</v>
      </c>
      <c r="AE213" s="2">
        <f>ROUND(IF($B213="Annuity",SUMIFS('Annuity Prices'!AH:AH,'Annuity Prices'!$B:$B,$D213,'Annuity Prices'!$E:$E,$G213),IF($B213="RAB Short",SUMIFS('RAB Prices Short'!AH:AH,'RAB Prices Short'!$B:$B,'All Prices combined'!$D213,'RAB Prices Short'!$E:$E,'All Prices combined'!$G213),IF($B213="RAB Long",SUMIFS('RAB Prices Long'!AH:AH,'RAB Prices Long'!$B:$B,'All Prices combined'!$D213,'RAB Prices Long'!$E:$E,'All Prices combined'!$G213)))),2)</f>
        <v>1.3</v>
      </c>
      <c r="AF213" s="2">
        <f>ROUND(IF($B213="Annuity",SUMIFS('Annuity Prices'!AI:AI,'Annuity Prices'!$B:$B,$D213,'Annuity Prices'!$E:$E,$G213),IF($B213="RAB Short",SUMIFS('RAB Prices Short'!AI:AI,'RAB Prices Short'!$B:$B,'All Prices combined'!$D213,'RAB Prices Short'!$E:$E,'All Prices combined'!$G213),IF($B213="RAB Long",SUMIFS('RAB Prices Long'!AI:AI,'RAB Prices Long'!$B:$B,'All Prices combined'!$D213,'RAB Prices Long'!$E:$E,'All Prices combined'!$G213)))),2)</f>
        <v>1.34</v>
      </c>
      <c r="AG213" s="2">
        <f>ROUND(IF($B213="Annuity",SUMIFS('Annuity Prices'!AJ:AJ,'Annuity Prices'!$B:$B,$D213,'Annuity Prices'!$E:$E,$G213),IF($B213="RAB Short",SUMIFS('RAB Prices Short'!AJ:AJ,'RAB Prices Short'!$B:$B,'All Prices combined'!$D213,'RAB Prices Short'!$E:$E,'All Prices combined'!$G213),IF($B213="RAB Long",SUMIFS('RAB Prices Long'!AJ:AJ,'RAB Prices Long'!$B:$B,'All Prices combined'!$D213,'RAB Prices Long'!$E:$E,'All Prices combined'!$G213)))),2)</f>
        <v>1.36</v>
      </c>
      <c r="AH213" s="2">
        <f>ROUND(IF($B213="Annuity",SUMIFS('Annuity Prices'!AK:AK,'Annuity Prices'!$B:$B,$D213,'Annuity Prices'!$E:$E,$G213),IF($B213="RAB Short",SUMIFS('RAB Prices Short'!AK:AK,'RAB Prices Short'!$B:$B,'All Prices combined'!$D213,'RAB Prices Short'!$E:$E,'All Prices combined'!$G213),IF($B213="RAB Long",SUMIFS('RAB Prices Long'!AK:AK,'RAB Prices Long'!$B:$B,'All Prices combined'!$D213,'RAB Prices Long'!$E:$E,'All Prices combined'!$G213)))),2)</f>
        <v>1.4</v>
      </c>
      <c r="AI213" s="2">
        <f>ROUND(IF($B213="Annuity",SUMIFS('Annuity Prices'!AL:AL,'Annuity Prices'!$B:$B,$D213,'Annuity Prices'!$E:$E,$G213),IF($B213="RAB Short",SUMIFS('RAB Prices Short'!AL:AL,'RAB Prices Short'!$B:$B,'All Prices combined'!$D213,'RAB Prices Short'!$E:$E,'All Prices combined'!$G213),IF($B213="RAB Long",SUMIFS('RAB Prices Long'!AL:AL,'RAB Prices Long'!$B:$B,'All Prices combined'!$D213,'RAB Prices Long'!$E:$E,'All Prices combined'!$G213)))),2)</f>
        <v>1.43</v>
      </c>
      <c r="AJ213" s="2">
        <f>ROUND(IF($B213="Annuity",SUMIFS('Annuity Prices'!AM:AM,'Annuity Prices'!$B:$B,$D213,'Annuity Prices'!$E:$E,$G213),IF($B213="RAB Short",SUMIFS('RAB Prices Short'!AM:AM,'RAB Prices Short'!$B:$B,'All Prices combined'!$D213,'RAB Prices Short'!$E:$E,'All Prices combined'!$G213),IF($B213="RAB Long",SUMIFS('RAB Prices Long'!AM:AM,'RAB Prices Long'!$B:$B,'All Prices combined'!$D213,'RAB Prices Long'!$E:$E,'All Prices combined'!$G213)))),2)</f>
        <v>1.47</v>
      </c>
      <c r="AK213" s="2">
        <f>ROUND(IF($B213="Annuity",SUMIFS('Annuity Prices'!AN:AN,'Annuity Prices'!$B:$B,$D213,'Annuity Prices'!$E:$E,$G213),IF($B213="RAB Short",SUMIFS('RAB Prices Short'!AN:AN,'RAB Prices Short'!$B:$B,'All Prices combined'!$D213,'RAB Prices Short'!$E:$E,'All Prices combined'!$G213),IF($B213="RAB Long",SUMIFS('RAB Prices Long'!AN:AN,'RAB Prices Long'!$B:$B,'All Prices combined'!$D213,'RAB Prices Long'!$E:$E,'All Prices combined'!$G213)))),2)</f>
        <v>1.5</v>
      </c>
      <c r="AL213" s="2">
        <f>ROUND(IF($B213="Annuity",SUMIFS('Annuity Prices'!AO:AO,'Annuity Prices'!$B:$B,$D213,'Annuity Prices'!$E:$E,$G213),IF($B213="RAB Short",SUMIFS('RAB Prices Short'!AO:AO,'RAB Prices Short'!$B:$B,'All Prices combined'!$D213,'RAB Prices Short'!$E:$E,'All Prices combined'!$G213),IF($B213="RAB Long",SUMIFS('RAB Prices Long'!AO:AO,'RAB Prices Long'!$B:$B,'All Prices combined'!$D213,'RAB Prices Long'!$E:$E,'All Prices combined'!$G213)))),2)</f>
        <v>1.53</v>
      </c>
      <c r="AM213" s="2">
        <f>ROUND(IF($B213="Annuity",SUMIFS('Annuity Prices'!AP:AP,'Annuity Prices'!$B:$B,$D213,'Annuity Prices'!$E:$E,$G213),IF($B213="RAB Short",SUMIFS('RAB Prices Short'!AP:AP,'RAB Prices Short'!$B:$B,'All Prices combined'!$D213,'RAB Prices Short'!$E:$E,'All Prices combined'!$G213),IF($B213="RAB Long",SUMIFS('RAB Prices Long'!AP:AP,'RAB Prices Long'!$B:$B,'All Prices combined'!$D213,'RAB Prices Long'!$E:$E,'All Prices combined'!$G213)))),2)</f>
        <v>1.57</v>
      </c>
      <c r="AN213" s="2">
        <f>ROUND(IF($B213="Annuity",SUMIFS('Annuity Prices'!AQ:AQ,'Annuity Prices'!$B:$B,$D213,'Annuity Prices'!$E:$E,$G213),IF($B213="RAB Short",SUMIFS('RAB Prices Short'!AQ:AQ,'RAB Prices Short'!$B:$B,'All Prices combined'!$D213,'RAB Prices Short'!$E:$E,'All Prices combined'!$G213),IF($B213="RAB Long",SUMIFS('RAB Prices Long'!AQ:AQ,'RAB Prices Long'!$B:$B,'All Prices combined'!$D213,'RAB Prices Long'!$E:$E,'All Prices combined'!$G213)))),2)</f>
        <v>1.61</v>
      </c>
      <c r="AO213" s="2">
        <f>ROUND(IF($B213="Annuity",SUMIFS('Annuity Prices'!AR:AR,'Annuity Prices'!$B:$B,$D213,'Annuity Prices'!$E:$E,$G213),IF($B213="RAB Short",SUMIFS('RAB Prices Short'!AR:AR,'RAB Prices Short'!$B:$B,'All Prices combined'!$D213,'RAB Prices Short'!$E:$E,'All Prices combined'!$G213),IF($B213="RAB Long",SUMIFS('RAB Prices Long'!AR:AR,'RAB Prices Long'!$B:$B,'All Prices combined'!$D213,'RAB Prices Long'!$E:$E,'All Prices combined'!$G213)))),2)</f>
        <v>0</v>
      </c>
      <c r="AP213" s="2">
        <f>ROUND(IF($B213="Annuity",SUMIFS('Annuity Prices'!AS:AS,'Annuity Prices'!$B:$B,$D213,'Annuity Prices'!$E:$E,$G213),IF($B213="RAB Short",SUMIFS('RAB Prices Short'!AS:AS,'RAB Prices Short'!$B:$B,'All Prices combined'!$D213,'RAB Prices Short'!$E:$E,'All Prices combined'!$G213),IF($B213="RAB Long",SUMIFS('RAB Prices Long'!AS:AS,'RAB Prices Long'!$B:$B,'All Prices combined'!$D213,'RAB Prices Long'!$E:$E,'All Prices combined'!$G213)))),2)</f>
        <v>0</v>
      </c>
      <c r="AQ213" s="2">
        <f>ROUND(IF($B213="Annuity",SUMIFS('Annuity Prices'!AT:AT,'Annuity Prices'!$B:$B,$D213,'Annuity Prices'!$E:$E,$G213),IF($B213="RAB Short",SUMIFS('RAB Prices Short'!AT:AT,'RAB Prices Short'!$B:$B,'All Prices combined'!$D213,'RAB Prices Short'!$E:$E,'All Prices combined'!$G213),IF($B213="RAB Long",SUMIFS('RAB Prices Long'!AT:AT,'RAB Prices Long'!$B:$B,'All Prices combined'!$D213,'RAB Prices Long'!$E:$E,'All Prices combined'!$G213)))),2)</f>
        <v>0.79</v>
      </c>
      <c r="AR213" s="2">
        <f>ROUND(IF($B213="Annuity",SUMIFS('Annuity Prices'!AU:AU,'Annuity Prices'!$B:$B,$D213,'Annuity Prices'!$E:$E,$G213),IF($B213="RAB Short",SUMIFS('RAB Prices Short'!AU:AU,'RAB Prices Short'!$B:$B,'All Prices combined'!$D213,'RAB Prices Short'!$E:$E,'All Prices combined'!$G213),IF($B213="RAB Long",SUMIFS('RAB Prices Long'!AU:AU,'RAB Prices Long'!$B:$B,'All Prices combined'!$D213,'RAB Prices Long'!$E:$E,'All Prices combined'!$G213)))),2)</f>
        <v>0.81</v>
      </c>
      <c r="AS213" s="2">
        <f>ROUND(IF($B213="Annuity",SUMIFS('Annuity Prices'!AV:AV,'Annuity Prices'!$B:$B,$D213,'Annuity Prices'!$E:$E,$G213),IF($B213="RAB Short",SUMIFS('RAB Prices Short'!AV:AV,'RAB Prices Short'!$B:$B,'All Prices combined'!$D213,'RAB Prices Short'!$E:$E,'All Prices combined'!$G213),IF($B213="RAB Long",SUMIFS('RAB Prices Long'!AV:AV,'RAB Prices Long'!$B:$B,'All Prices combined'!$D213,'RAB Prices Long'!$E:$E,'All Prices combined'!$G213)))),2)</f>
        <v>0.83</v>
      </c>
      <c r="AT213" s="2">
        <f>ROUND(IF($B213="Annuity",SUMIFS('Annuity Prices'!AW:AW,'Annuity Prices'!$B:$B,$D213,'Annuity Prices'!$E:$E,$G213),IF($B213="RAB Short",SUMIFS('RAB Prices Short'!AW:AW,'RAB Prices Short'!$B:$B,'All Prices combined'!$D213,'RAB Prices Short'!$E:$E,'All Prices combined'!$G213),IF($B213="RAB Long",SUMIFS('RAB Prices Long'!AW:AW,'RAB Prices Long'!$B:$B,'All Prices combined'!$D213,'RAB Prices Long'!$E:$E,'All Prices combined'!$G213)))),2)</f>
        <v>0.85</v>
      </c>
      <c r="AU213" s="2">
        <f>ROUND(IF($B213="Annuity",SUMIFS('Annuity Prices'!AX:AX,'Annuity Prices'!$B:$B,$D213,'Annuity Prices'!$E:$E,$G213),IF($B213="RAB Short",SUMIFS('RAB Prices Short'!AX:AX,'RAB Prices Short'!$B:$B,'All Prices combined'!$D213,'RAB Prices Short'!$E:$E,'All Prices combined'!$G213),IF($B213="RAB Long",SUMIFS('RAB Prices Long'!AX:AX,'RAB Prices Long'!$B:$B,'All Prices combined'!$D213,'RAB Prices Long'!$E:$E,'All Prices combined'!$G213)))),2)</f>
        <v>0.87</v>
      </c>
      <c r="AV213" s="2">
        <f>ROUND(IF($B213="Annuity",SUMIFS('Annuity Prices'!AY:AY,'Annuity Prices'!$B:$B,$D213,'Annuity Prices'!$E:$E,$G213),IF($B213="RAB Short",SUMIFS('RAB Prices Short'!AY:AY,'RAB Prices Short'!$B:$B,'All Prices combined'!$D213,'RAB Prices Short'!$E:$E,'All Prices combined'!$G213),IF($B213="RAB Long",SUMIFS('RAB Prices Long'!AY:AY,'RAB Prices Long'!$B:$B,'All Prices combined'!$D213,'RAB Prices Long'!$E:$E,'All Prices combined'!$G213)))),2)</f>
        <v>0.9</v>
      </c>
      <c r="AW213" s="2">
        <f>ROUND(IF($B213="Annuity",SUMIFS('Annuity Prices'!AZ:AZ,'Annuity Prices'!$B:$B,$D213,'Annuity Prices'!$E:$E,$G213),IF($B213="RAB Short",SUMIFS('RAB Prices Short'!AZ:AZ,'RAB Prices Short'!$B:$B,'All Prices combined'!$D213,'RAB Prices Short'!$E:$E,'All Prices combined'!$G213),IF($B213="RAB Long",SUMIFS('RAB Prices Long'!AZ:AZ,'RAB Prices Long'!$B:$B,'All Prices combined'!$D213,'RAB Prices Long'!$E:$E,'All Prices combined'!$G213)))),2)</f>
        <v>0.92</v>
      </c>
      <c r="AX213" s="2">
        <f>ROUND(IF($B213="Annuity",SUMIFS('Annuity Prices'!BA:BA,'Annuity Prices'!$B:$B,$D213,'Annuity Prices'!$E:$E,$G213),IF($B213="RAB Short",SUMIFS('RAB Prices Short'!BA:BA,'RAB Prices Short'!$B:$B,'All Prices combined'!$D213,'RAB Prices Short'!$E:$E,'All Prices combined'!$G213),IF($B213="RAB Long",SUMIFS('RAB Prices Long'!BA:BA,'RAB Prices Long'!$B:$B,'All Prices combined'!$D213,'RAB Prices Long'!$E:$E,'All Prices combined'!$G213)))),2)</f>
        <v>0.94</v>
      </c>
      <c r="AY213" s="2">
        <f>ROUND(IF($B213="Annuity",SUMIFS('Annuity Prices'!BB:BB,'Annuity Prices'!$B:$B,$D213,'Annuity Prices'!$E:$E,$G213),IF($B213="RAB Short",SUMIFS('RAB Prices Short'!BB:BB,'RAB Prices Short'!$B:$B,'All Prices combined'!$D213,'RAB Prices Short'!$E:$E,'All Prices combined'!$G213),IF($B213="RAB Long",SUMIFS('RAB Prices Long'!BB:BB,'RAB Prices Long'!$B:$B,'All Prices combined'!$D213,'RAB Prices Long'!$E:$E,'All Prices combined'!$G213)))),2)</f>
        <v>0.96</v>
      </c>
      <c r="AZ213" s="2">
        <f>ROUND(IF($B213="Annuity",SUMIFS('Annuity Prices'!BC:BC,'Annuity Prices'!$B:$B,$D213,'Annuity Prices'!$E:$E,$G213),IF($B213="RAB Short",SUMIFS('RAB Prices Short'!BC:BC,'RAB Prices Short'!$B:$B,'All Prices combined'!$D213,'RAB Prices Short'!$E:$E,'All Prices combined'!$G213),IF($B213="RAB Long",SUMIFS('RAB Prices Long'!BC:BC,'RAB Prices Long'!$B:$B,'All Prices combined'!$D213,'RAB Prices Long'!$E:$E,'All Prices combined'!$G213)))),2)</f>
        <v>0.98</v>
      </c>
      <c r="BA213" s="2">
        <f>ROUND(IF($B213="Annuity",SUMIFS('Annuity Prices'!BD:BD,'Annuity Prices'!$B:$B,$D213,'Annuity Prices'!$E:$E,$G213),IF($B213="RAB Short",SUMIFS('RAB Prices Short'!BD:BD,'RAB Prices Short'!$B:$B,'All Prices combined'!$D213,'RAB Prices Short'!$E:$E,'All Prices combined'!$G213),IF($B213="RAB Long",SUMIFS('RAB Prices Long'!BD:BD,'RAB Prices Long'!$B:$B,'All Prices combined'!$D213,'RAB Prices Long'!$E:$E,'All Prices combined'!$G213)))),2)</f>
        <v>1.01</v>
      </c>
      <c r="BB213" s="2">
        <f>ROUND(IF($B213="Annuity",SUMIFS('Annuity Prices'!BE:BE,'Annuity Prices'!$B:$B,$D213,'Annuity Prices'!$E:$E,$G213),IF($B213="RAB Short",SUMIFS('RAB Prices Short'!BE:BE,'RAB Prices Short'!$B:$B,'All Prices combined'!$D213,'RAB Prices Short'!$E:$E,'All Prices combined'!$G213),IF($B213="RAB Long",SUMIFS('RAB Prices Long'!BE:BE,'RAB Prices Long'!$B:$B,'All Prices combined'!$D213,'RAB Prices Long'!$E:$E,'All Prices combined'!$G213)))),2)</f>
        <v>1.03</v>
      </c>
      <c r="BC213" s="2">
        <f>ROUND(IF($B213="Annuity",SUMIFS('Annuity Prices'!BF:BF,'Annuity Prices'!$B:$B,$D213,'Annuity Prices'!$E:$E,$G213),IF($B213="RAB Short",SUMIFS('RAB Prices Short'!BF:BF,'RAB Prices Short'!$B:$B,'All Prices combined'!$D213,'RAB Prices Short'!$E:$E,'All Prices combined'!$G213),IF($B213="RAB Long",SUMIFS('RAB Prices Long'!BF:BF,'RAB Prices Long'!$B:$B,'All Prices combined'!$D213,'RAB Prices Long'!$E:$E,'All Prices combined'!$G213)))),2)</f>
        <v>1.05</v>
      </c>
      <c r="BD213" s="2">
        <f>ROUND(IF($B213="Annuity",SUMIFS('Annuity Prices'!BG:BG,'Annuity Prices'!$B:$B,$D213,'Annuity Prices'!$E:$E,$G213),IF($B213="RAB Short",SUMIFS('RAB Prices Short'!BG:BG,'RAB Prices Short'!$B:$B,'All Prices combined'!$D213,'RAB Prices Short'!$E:$E,'All Prices combined'!$G213),IF($B213="RAB Long",SUMIFS('RAB Prices Long'!BG:BG,'RAB Prices Long'!$B:$B,'All Prices combined'!$D213,'RAB Prices Long'!$E:$E,'All Prices combined'!$G213)))),2)</f>
        <v>1.08</v>
      </c>
      <c r="BE213" s="2">
        <f>ROUND(IF($B213="Annuity",SUMIFS('Annuity Prices'!BH:BH,'Annuity Prices'!$B:$B,$D213,'Annuity Prices'!$E:$E,$G213),IF($B213="RAB Short",SUMIFS('RAB Prices Short'!BH:BH,'RAB Prices Short'!$B:$B,'All Prices combined'!$D213,'RAB Prices Short'!$E:$E,'All Prices combined'!$G213),IF($B213="RAB Long",SUMIFS('RAB Prices Long'!BH:BH,'RAB Prices Long'!$B:$B,'All Prices combined'!$D213,'RAB Prices Long'!$E:$E,'All Prices combined'!$G213)))),2)</f>
        <v>1.1100000000000001</v>
      </c>
      <c r="BF213" s="2">
        <f>ROUND(IF($B213="Annuity",SUMIFS('Annuity Prices'!BI:BI,'Annuity Prices'!$B:$B,$D213,'Annuity Prices'!$E:$E,$G213),IF($B213="RAB Short",SUMIFS('RAB Prices Short'!BI:BI,'RAB Prices Short'!$B:$B,'All Prices combined'!$D213,'RAB Prices Short'!$E:$E,'All Prices combined'!$G213),IF($B213="RAB Long",SUMIFS('RAB Prices Long'!BI:BI,'RAB Prices Long'!$B:$B,'All Prices combined'!$D213,'RAB Prices Long'!$E:$E,'All Prices combined'!$G213)))),2)</f>
        <v>1.1299999999999999</v>
      </c>
      <c r="BG213" s="2">
        <f>ROUND(IF($B213="Annuity",SUMIFS('Annuity Prices'!BJ:BJ,'Annuity Prices'!$B:$B,$D213,'Annuity Prices'!$E:$E,$G213),IF($B213="RAB Short",SUMIFS('RAB Prices Short'!BJ:BJ,'RAB Prices Short'!$B:$B,'All Prices combined'!$D213,'RAB Prices Short'!$E:$E,'All Prices combined'!$G213),IF($B213="RAB Long",SUMIFS('RAB Prices Long'!BJ:BJ,'RAB Prices Long'!$B:$B,'All Prices combined'!$D213,'RAB Prices Long'!$E:$E,'All Prices combined'!$G213)))),2)</f>
        <v>1.1599999999999999</v>
      </c>
      <c r="BH213" s="2">
        <f>ROUND(IF($B213="Annuity",SUMIFS('Annuity Prices'!BK:BK,'Annuity Prices'!$B:$B,$D213,'Annuity Prices'!$E:$E,$G213),IF($B213="RAB Short",SUMIFS('RAB Prices Short'!BK:BK,'RAB Prices Short'!$B:$B,'All Prices combined'!$D213,'RAB Prices Short'!$E:$E,'All Prices combined'!$G213),IF($B213="RAB Long",SUMIFS('RAB Prices Long'!BK:BK,'RAB Prices Long'!$B:$B,'All Prices combined'!$D213,'RAB Prices Long'!$E:$E,'All Prices combined'!$G213)))),2)</f>
        <v>1.19</v>
      </c>
      <c r="BI213" s="2">
        <f>ROUND(IF($B213="Annuity",SUMIFS('Annuity Prices'!BL:BL,'Annuity Prices'!$B:$B,$D213,'Annuity Prices'!$E:$E,$G213),IF($B213="RAB Short",SUMIFS('RAB Prices Short'!BL:BL,'RAB Prices Short'!$B:$B,'All Prices combined'!$D213,'RAB Prices Short'!$E:$E,'All Prices combined'!$G213),IF($B213="RAB Long",SUMIFS('RAB Prices Long'!BL:BL,'RAB Prices Long'!$B:$B,'All Prices combined'!$D213,'RAB Prices Long'!$E:$E,'All Prices combined'!$G213)))),2)</f>
        <v>1.22</v>
      </c>
      <c r="BJ213" s="2">
        <f>ROUND(IF($B213="Annuity",SUMIFS('Annuity Prices'!BM:BM,'Annuity Prices'!$B:$B,$D213,'Annuity Prices'!$E:$E,$G213),IF($B213="RAB Short",SUMIFS('RAB Prices Short'!BM:BM,'RAB Prices Short'!$B:$B,'All Prices combined'!$D213,'RAB Prices Short'!$E:$E,'All Prices combined'!$G213),IF($B213="RAB Long",SUMIFS('RAB Prices Long'!BM:BM,'RAB Prices Long'!$B:$B,'All Prices combined'!$D213,'RAB Prices Long'!$E:$E,'All Prices combined'!$G213)))),2)</f>
        <v>1.24</v>
      </c>
      <c r="BK213" s="2">
        <f>ROUND(IF($B213="Annuity",SUMIFS('Annuity Prices'!BN:BN,'Annuity Prices'!$B:$B,$D213,'Annuity Prices'!$E:$E,$G213),IF($B213="RAB Short",SUMIFS('RAB Prices Short'!BN:BN,'RAB Prices Short'!$B:$B,'All Prices combined'!$D213,'RAB Prices Short'!$E:$E,'All Prices combined'!$G213),IF($B213="RAB Long",SUMIFS('RAB Prices Long'!BN:BN,'RAB Prices Long'!$B:$B,'All Prices combined'!$D213,'RAB Prices Long'!$E:$E,'All Prices combined'!$G213)))),2)</f>
        <v>1.27</v>
      </c>
      <c r="BL213" s="2">
        <f>ROUND(IF($B213="Annuity",SUMIFS('Annuity Prices'!BO:BO,'Annuity Prices'!$B:$B,$D213,'Annuity Prices'!$E:$E,$G213),IF($B213="RAB Short",SUMIFS('RAB Prices Short'!BO:BO,'RAB Prices Short'!$B:$B,'All Prices combined'!$D213,'RAB Prices Short'!$E:$E,'All Prices combined'!$G213),IF($B213="RAB Long",SUMIFS('RAB Prices Long'!BO:BO,'RAB Prices Long'!$B:$B,'All Prices combined'!$D213,'RAB Prices Long'!$E:$E,'All Prices combined'!$G213)))),2)</f>
        <v>1.3</v>
      </c>
      <c r="BM213" s="2">
        <f>ROUND(IF($B213="Annuity",SUMIFS('Annuity Prices'!BP:BP,'Annuity Prices'!$B:$B,$D213,'Annuity Prices'!$E:$E,$G213),IF($B213="RAB Short",SUMIFS('RAB Prices Short'!BP:BP,'RAB Prices Short'!$B:$B,'All Prices combined'!$D213,'RAB Prices Short'!$E:$E,'All Prices combined'!$G213),IF($B213="RAB Long",SUMIFS('RAB Prices Long'!BP:BP,'RAB Prices Long'!$B:$B,'All Prices combined'!$D213,'RAB Prices Long'!$E:$E,'All Prices combined'!$G213)))),2)</f>
        <v>1.34</v>
      </c>
      <c r="BN213" s="2">
        <f>ROUND(IF($B213="Annuity",SUMIFS('Annuity Prices'!BQ:BQ,'Annuity Prices'!$B:$B,$D213,'Annuity Prices'!$E:$E,$G213),IF($B213="RAB Short",SUMIFS('RAB Prices Short'!BQ:BQ,'RAB Prices Short'!$B:$B,'All Prices combined'!$D213,'RAB Prices Short'!$E:$E,'All Prices combined'!$G213),IF($B213="RAB Long",SUMIFS('RAB Prices Long'!BQ:BQ,'RAB Prices Long'!$B:$B,'All Prices combined'!$D213,'RAB Prices Long'!$E:$E,'All Prices combined'!$G213)))),2)</f>
        <v>1.36</v>
      </c>
      <c r="BO213" s="2">
        <f>ROUND(IF($B213="Annuity",SUMIFS('Annuity Prices'!BR:BR,'Annuity Prices'!$B:$B,$D213,'Annuity Prices'!$E:$E,$G213),IF($B213="RAB Short",SUMIFS('RAB Prices Short'!BR:BR,'RAB Prices Short'!$B:$B,'All Prices combined'!$D213,'RAB Prices Short'!$E:$E,'All Prices combined'!$G213),IF($B213="RAB Long",SUMIFS('RAB Prices Long'!BR:BR,'RAB Prices Long'!$B:$B,'All Prices combined'!$D213,'RAB Prices Long'!$E:$E,'All Prices combined'!$G213)))),2)</f>
        <v>1.4</v>
      </c>
      <c r="BP213" s="2">
        <f>ROUND(IF($B213="Annuity",SUMIFS('Annuity Prices'!BS:BS,'Annuity Prices'!$B:$B,$D213,'Annuity Prices'!$E:$E,$G213),IF($B213="RAB Short",SUMIFS('RAB Prices Short'!BS:BS,'RAB Prices Short'!$B:$B,'All Prices combined'!$D213,'RAB Prices Short'!$E:$E,'All Prices combined'!$G213),IF($B213="RAB Long",SUMIFS('RAB Prices Long'!BS:BS,'RAB Prices Long'!$B:$B,'All Prices combined'!$D213,'RAB Prices Long'!$E:$E,'All Prices combined'!$G213)))),2)</f>
        <v>1.43</v>
      </c>
      <c r="BQ213" s="2">
        <f>ROUND(IF($B213="Annuity",SUMIFS('Annuity Prices'!BT:BT,'Annuity Prices'!$B:$B,$D213,'Annuity Prices'!$E:$E,$G213),IF($B213="RAB Short",SUMIFS('RAB Prices Short'!BT:BT,'RAB Prices Short'!$B:$B,'All Prices combined'!$D213,'RAB Prices Short'!$E:$E,'All Prices combined'!$G213),IF($B213="RAB Long",SUMIFS('RAB Prices Long'!BT:BT,'RAB Prices Long'!$B:$B,'All Prices combined'!$D213,'RAB Prices Long'!$E:$E,'All Prices combined'!$G213)))),2)</f>
        <v>1.47</v>
      </c>
      <c r="BR213" s="2">
        <f>ROUND(IF($B213="Annuity",SUMIFS('Annuity Prices'!BU:BU,'Annuity Prices'!$B:$B,$D213,'Annuity Prices'!$E:$E,$G213),IF($B213="RAB Short",SUMIFS('RAB Prices Short'!BU:BU,'RAB Prices Short'!$B:$B,'All Prices combined'!$D213,'RAB Prices Short'!$E:$E,'All Prices combined'!$G213),IF($B213="RAB Long",SUMIFS('RAB Prices Long'!BU:BU,'RAB Prices Long'!$B:$B,'All Prices combined'!$D213,'RAB Prices Long'!$E:$E,'All Prices combined'!$G213)))),2)</f>
        <v>1.5</v>
      </c>
      <c r="BS213" s="2">
        <f>ROUND(IF($B213="Annuity",SUMIFS('Annuity Prices'!BV:BV,'Annuity Prices'!$B:$B,$D213,'Annuity Prices'!$E:$E,$G213),IF($B213="RAB Short",SUMIFS('RAB Prices Short'!BV:BV,'RAB Prices Short'!$B:$B,'All Prices combined'!$D213,'RAB Prices Short'!$E:$E,'All Prices combined'!$G213),IF($B213="RAB Long",SUMIFS('RAB Prices Long'!BV:BV,'RAB Prices Long'!$B:$B,'All Prices combined'!$D213,'RAB Prices Long'!$E:$E,'All Prices combined'!$G213)))),2)</f>
        <v>1.53</v>
      </c>
      <c r="BT213" s="2">
        <f>ROUND(IF($B213="Annuity",SUMIFS('Annuity Prices'!BW:BW,'Annuity Prices'!$B:$B,$D213,'Annuity Prices'!$E:$E,$G213),IF($B213="RAB Short",SUMIFS('RAB Prices Short'!BW:BW,'RAB Prices Short'!$B:$B,'All Prices combined'!$D213,'RAB Prices Short'!$E:$E,'All Prices combined'!$G213),IF($B213="RAB Long",SUMIFS('RAB Prices Long'!BW:BW,'RAB Prices Long'!$B:$B,'All Prices combined'!$D213,'RAB Prices Long'!$E:$E,'All Prices combined'!$G213)))),2)</f>
        <v>1.57</v>
      </c>
      <c r="BU213" s="2">
        <f>ROUND(IF($B213="Annuity",SUMIFS('Annuity Prices'!BX:BX,'Annuity Prices'!$B:$B,$D213,'Annuity Prices'!$E:$E,$G213),IF($B213="RAB Short",SUMIFS('RAB Prices Short'!BX:BX,'RAB Prices Short'!$B:$B,'All Prices combined'!$D213,'RAB Prices Short'!$E:$E,'All Prices combined'!$G213),IF($B213="RAB Long",SUMIFS('RAB Prices Long'!BX:BX,'RAB Prices Long'!$B:$B,'All Prices combined'!$D213,'RAB Prices Long'!$E:$E,'All Prices combined'!$G213)))),2)</f>
        <v>1.61</v>
      </c>
    </row>
    <row r="214" spans="2:73" x14ac:dyDescent="0.25">
      <c r="B214" t="s">
        <v>44</v>
      </c>
      <c r="C214">
        <v>6</v>
      </c>
      <c r="E214" t="s">
        <v>139</v>
      </c>
      <c r="F214">
        <v>6</v>
      </c>
      <c r="G214" t="s">
        <v>140</v>
      </c>
      <c r="I214" s="2">
        <f>ROUND(IF($B214="Annuity",SUMIFS('Annuity Prices'!L:L,'Annuity Prices'!$B:$B,$D214,'Annuity Prices'!$E:$E,$G214),IF($B214="RAB Short",SUMIFS('RAB Prices Short'!L:L,'RAB Prices Short'!$B:$B,'All Prices combined'!$D214,'RAB Prices Short'!$E:$E,'All Prices combined'!$G214),IF($B214="RAB Long",SUMIFS('RAB Prices Long'!L:L,'RAB Prices Long'!$B:$B,'All Prices combined'!$D214,'RAB Prices Long'!$E:$E,'All Prices combined'!$G214)))),2)</f>
        <v>0</v>
      </c>
      <c r="J214" s="2">
        <f>ROUND(IF($B214="Annuity",SUMIFS('Annuity Prices'!M:M,'Annuity Prices'!$B:$B,$D214,'Annuity Prices'!$E:$E,$G214),IF($B214="RAB Short",SUMIFS('RAB Prices Short'!M:M,'RAB Prices Short'!$B:$B,'All Prices combined'!$D214,'RAB Prices Short'!$E:$E,'All Prices combined'!$G214),IF($B214="RAB Long",SUMIFS('RAB Prices Long'!M:M,'RAB Prices Long'!$B:$B,'All Prices combined'!$D214,'RAB Prices Long'!$E:$E,'All Prices combined'!$G214)))),2)</f>
        <v>0</v>
      </c>
      <c r="K214" s="2">
        <f>ROUND(IF($B214="Annuity",SUMIFS('Annuity Prices'!N:N,'Annuity Prices'!$B:$B,$D214,'Annuity Prices'!$E:$E,$G214),IF($B214="RAB Short",SUMIFS('RAB Prices Short'!N:N,'RAB Prices Short'!$B:$B,'All Prices combined'!$D214,'RAB Prices Short'!$E:$E,'All Prices combined'!$G214),IF($B214="RAB Long",SUMIFS('RAB Prices Long'!N:N,'RAB Prices Long'!$B:$B,'All Prices combined'!$D214,'RAB Prices Long'!$E:$E,'All Prices combined'!$G214)))),2)</f>
        <v>0</v>
      </c>
      <c r="L214" s="2">
        <f>ROUND(IF($B214="Annuity",SUMIFS('Annuity Prices'!O:O,'Annuity Prices'!$B:$B,$D214,'Annuity Prices'!$E:$E,$G214),IF($B214="RAB Short",SUMIFS('RAB Prices Short'!O:O,'RAB Prices Short'!$B:$B,'All Prices combined'!$D214,'RAB Prices Short'!$E:$E,'All Prices combined'!$G214),IF($B214="RAB Long",SUMIFS('RAB Prices Long'!O:O,'RAB Prices Long'!$B:$B,'All Prices combined'!$D214,'RAB Prices Long'!$E:$E,'All Prices combined'!$G214)))),2)</f>
        <v>0</v>
      </c>
      <c r="M214" s="2">
        <f>ROUND(IF($B214="Annuity",SUMIFS('Annuity Prices'!P:P,'Annuity Prices'!$B:$B,$D214,'Annuity Prices'!$E:$E,$G214),IF($B214="RAB Short",SUMIFS('RAB Prices Short'!P:P,'RAB Prices Short'!$B:$B,'All Prices combined'!$D214,'RAB Prices Short'!$E:$E,'All Prices combined'!$G214),IF($B214="RAB Long",SUMIFS('RAB Prices Long'!P:P,'RAB Prices Long'!$B:$B,'All Prices combined'!$D214,'RAB Prices Long'!$E:$E,'All Prices combined'!$G214)))),2)</f>
        <v>0</v>
      </c>
      <c r="N214" s="2">
        <f>ROUND(IF($B214="Annuity",SUMIFS('Annuity Prices'!Q:Q,'Annuity Prices'!$B:$B,$D214,'Annuity Prices'!$E:$E,$G214),IF($B214="RAB Short",SUMIFS('RAB Prices Short'!Q:Q,'RAB Prices Short'!$B:$B,'All Prices combined'!$D214,'RAB Prices Short'!$E:$E,'All Prices combined'!$G214),IF($B214="RAB Long",SUMIFS('RAB Prices Long'!Q:Q,'RAB Prices Long'!$B:$B,'All Prices combined'!$D214,'RAB Prices Long'!$E:$E,'All Prices combined'!$G214)))),2)</f>
        <v>0</v>
      </c>
      <c r="O214" s="2">
        <f>ROUND(IF($B214="Annuity",SUMIFS('Annuity Prices'!R:R,'Annuity Prices'!$B:$B,$D214,'Annuity Prices'!$E:$E,$G214),IF($B214="RAB Short",SUMIFS('RAB Prices Short'!R:R,'RAB Prices Short'!$B:$B,'All Prices combined'!$D214,'RAB Prices Short'!$E:$E,'All Prices combined'!$G214),IF($B214="RAB Long",SUMIFS('RAB Prices Long'!R:R,'RAB Prices Long'!$B:$B,'All Prices combined'!$D214,'RAB Prices Long'!$E:$E,'All Prices combined'!$G214)))),2)</f>
        <v>0</v>
      </c>
      <c r="P214" s="2">
        <f>ROUND(IF($B214="Annuity",SUMIFS('Annuity Prices'!S:S,'Annuity Prices'!$B:$B,$D214,'Annuity Prices'!$E:$E,$G214),IF($B214="RAB Short",SUMIFS('RAB Prices Short'!S:S,'RAB Prices Short'!$B:$B,'All Prices combined'!$D214,'RAB Prices Short'!$E:$E,'All Prices combined'!$G214),IF($B214="RAB Long",SUMIFS('RAB Prices Long'!S:S,'RAB Prices Long'!$B:$B,'All Prices combined'!$D214,'RAB Prices Long'!$E:$E,'All Prices combined'!$G214)))),2)</f>
        <v>0</v>
      </c>
      <c r="Q214" s="2">
        <f>ROUND(IF($B214="Annuity",SUMIFS('Annuity Prices'!T:T,'Annuity Prices'!$B:$B,$D214,'Annuity Prices'!$E:$E,$G214),IF($B214="RAB Short",SUMIFS('RAB Prices Short'!T:T,'RAB Prices Short'!$B:$B,'All Prices combined'!$D214,'RAB Prices Short'!$E:$E,'All Prices combined'!$G214),IF($B214="RAB Long",SUMIFS('RAB Prices Long'!T:T,'RAB Prices Long'!$B:$B,'All Prices combined'!$D214,'RAB Prices Long'!$E:$E,'All Prices combined'!$G214)))),2)</f>
        <v>0</v>
      </c>
      <c r="R214" s="2">
        <f>ROUND(IF($B214="Annuity",SUMIFS('Annuity Prices'!U:U,'Annuity Prices'!$B:$B,$D214,'Annuity Prices'!$E:$E,$G214),IF($B214="RAB Short",SUMIFS('RAB Prices Short'!U:U,'RAB Prices Short'!$B:$B,'All Prices combined'!$D214,'RAB Prices Short'!$E:$E,'All Prices combined'!$G214),IF($B214="RAB Long",SUMIFS('RAB Prices Long'!U:U,'RAB Prices Long'!$B:$B,'All Prices combined'!$D214,'RAB Prices Long'!$E:$E,'All Prices combined'!$G214)))),2)</f>
        <v>0</v>
      </c>
      <c r="S214" s="2">
        <f>ROUND(IF($B214="Annuity",SUMIFS('Annuity Prices'!V:V,'Annuity Prices'!$B:$B,$D214,'Annuity Prices'!$E:$E,$G214),IF($B214="RAB Short",SUMIFS('RAB Prices Short'!V:V,'RAB Prices Short'!$B:$B,'All Prices combined'!$D214,'RAB Prices Short'!$E:$E,'All Prices combined'!$G214),IF($B214="RAB Long",SUMIFS('RAB Prices Long'!V:V,'RAB Prices Long'!$B:$B,'All Prices combined'!$D214,'RAB Prices Long'!$E:$E,'All Prices combined'!$G214)))),2)</f>
        <v>0</v>
      </c>
      <c r="T214" s="2">
        <f>ROUND(IF($B214="Annuity",SUMIFS('Annuity Prices'!W:W,'Annuity Prices'!$B:$B,$D214,'Annuity Prices'!$E:$E,$G214),IF($B214="RAB Short",SUMIFS('RAB Prices Short'!W:W,'RAB Prices Short'!$B:$B,'All Prices combined'!$D214,'RAB Prices Short'!$E:$E,'All Prices combined'!$G214),IF($B214="RAB Long",SUMIFS('RAB Prices Long'!W:W,'RAB Prices Long'!$B:$B,'All Prices combined'!$D214,'RAB Prices Long'!$E:$E,'All Prices combined'!$G214)))),2)</f>
        <v>0</v>
      </c>
      <c r="U214" s="2">
        <f>ROUND(IF($B214="Annuity",SUMIFS('Annuity Prices'!X:X,'Annuity Prices'!$B:$B,$D214,'Annuity Prices'!$E:$E,$G214),IF($B214="RAB Short",SUMIFS('RAB Prices Short'!X:X,'RAB Prices Short'!$B:$B,'All Prices combined'!$D214,'RAB Prices Short'!$E:$E,'All Prices combined'!$G214),IF($B214="RAB Long",SUMIFS('RAB Prices Long'!X:X,'RAB Prices Long'!$B:$B,'All Prices combined'!$D214,'RAB Prices Long'!$E:$E,'All Prices combined'!$G214)))),2)</f>
        <v>0</v>
      </c>
      <c r="V214" s="2">
        <f>ROUND(IF($B214="Annuity",SUMIFS('Annuity Prices'!Y:Y,'Annuity Prices'!$B:$B,$D214,'Annuity Prices'!$E:$E,$G214),IF($B214="RAB Short",SUMIFS('RAB Prices Short'!Y:Y,'RAB Prices Short'!$B:$B,'All Prices combined'!$D214,'RAB Prices Short'!$E:$E,'All Prices combined'!$G214),IF($B214="RAB Long",SUMIFS('RAB Prices Long'!Y:Y,'RAB Prices Long'!$B:$B,'All Prices combined'!$D214,'RAB Prices Long'!$E:$E,'All Prices combined'!$G214)))),2)</f>
        <v>0</v>
      </c>
      <c r="W214" s="2">
        <f>ROUND(IF($B214="Annuity",SUMIFS('Annuity Prices'!Z:Z,'Annuity Prices'!$B:$B,$D214,'Annuity Prices'!$E:$E,$G214),IF($B214="RAB Short",SUMIFS('RAB Prices Short'!Z:Z,'RAB Prices Short'!$B:$B,'All Prices combined'!$D214,'RAB Prices Short'!$E:$E,'All Prices combined'!$G214),IF($B214="RAB Long",SUMIFS('RAB Prices Long'!Z:Z,'RAB Prices Long'!$B:$B,'All Prices combined'!$D214,'RAB Prices Long'!$E:$E,'All Prices combined'!$G214)))),2)</f>
        <v>0</v>
      </c>
      <c r="X214" s="2">
        <f>ROUND(IF($B214="Annuity",SUMIFS('Annuity Prices'!AA:AA,'Annuity Prices'!$B:$B,$D214,'Annuity Prices'!$E:$E,$G214),IF($B214="RAB Short",SUMIFS('RAB Prices Short'!AA:AA,'RAB Prices Short'!$B:$B,'All Prices combined'!$D214,'RAB Prices Short'!$E:$E,'All Prices combined'!$G214),IF($B214="RAB Long",SUMIFS('RAB Prices Long'!AA:AA,'RAB Prices Long'!$B:$B,'All Prices combined'!$D214,'RAB Prices Long'!$E:$E,'All Prices combined'!$G214)))),2)</f>
        <v>0</v>
      </c>
      <c r="Y214" s="2">
        <f>ROUND(IF($B214="Annuity",SUMIFS('Annuity Prices'!AB:AB,'Annuity Prices'!$B:$B,$D214,'Annuity Prices'!$E:$E,$G214),IF($B214="RAB Short",SUMIFS('RAB Prices Short'!AB:AB,'RAB Prices Short'!$B:$B,'All Prices combined'!$D214,'RAB Prices Short'!$E:$E,'All Prices combined'!$G214),IF($B214="RAB Long",SUMIFS('RAB Prices Long'!AB:AB,'RAB Prices Long'!$B:$B,'All Prices combined'!$D214,'RAB Prices Long'!$E:$E,'All Prices combined'!$G214)))),2)</f>
        <v>0</v>
      </c>
      <c r="Z214" s="2">
        <f>ROUND(IF($B214="Annuity",SUMIFS('Annuity Prices'!AC:AC,'Annuity Prices'!$B:$B,$D214,'Annuity Prices'!$E:$E,$G214),IF($B214="RAB Short",SUMIFS('RAB Prices Short'!AC:AC,'RAB Prices Short'!$B:$B,'All Prices combined'!$D214,'RAB Prices Short'!$E:$E,'All Prices combined'!$G214),IF($B214="RAB Long",SUMIFS('RAB Prices Long'!AC:AC,'RAB Prices Long'!$B:$B,'All Prices combined'!$D214,'RAB Prices Long'!$E:$E,'All Prices combined'!$G214)))),2)</f>
        <v>0</v>
      </c>
      <c r="AA214" s="2">
        <f>ROUND(IF($B214="Annuity",SUMIFS('Annuity Prices'!AD:AD,'Annuity Prices'!$B:$B,$D214,'Annuity Prices'!$E:$E,$G214),IF($B214="RAB Short",SUMIFS('RAB Prices Short'!AD:AD,'RAB Prices Short'!$B:$B,'All Prices combined'!$D214,'RAB Prices Short'!$E:$E,'All Prices combined'!$G214),IF($B214="RAB Long",SUMIFS('RAB Prices Long'!AD:AD,'RAB Prices Long'!$B:$B,'All Prices combined'!$D214,'RAB Prices Long'!$E:$E,'All Prices combined'!$G214)))),2)</f>
        <v>0</v>
      </c>
      <c r="AB214" s="2">
        <f>ROUND(IF($B214="Annuity",SUMIFS('Annuity Prices'!AE:AE,'Annuity Prices'!$B:$B,$D214,'Annuity Prices'!$E:$E,$G214),IF($B214="RAB Short",SUMIFS('RAB Prices Short'!AE:AE,'RAB Prices Short'!$B:$B,'All Prices combined'!$D214,'RAB Prices Short'!$E:$E,'All Prices combined'!$G214),IF($B214="RAB Long",SUMIFS('RAB Prices Long'!AE:AE,'RAB Prices Long'!$B:$B,'All Prices combined'!$D214,'RAB Prices Long'!$E:$E,'All Prices combined'!$G214)))),2)</f>
        <v>0</v>
      </c>
      <c r="AC214" s="2">
        <f>ROUND(IF($B214="Annuity",SUMIFS('Annuity Prices'!AF:AF,'Annuity Prices'!$B:$B,$D214,'Annuity Prices'!$E:$E,$G214),IF($B214="RAB Short",SUMIFS('RAB Prices Short'!AF:AF,'RAB Prices Short'!$B:$B,'All Prices combined'!$D214,'RAB Prices Short'!$E:$E,'All Prices combined'!$G214),IF($B214="RAB Long",SUMIFS('RAB Prices Long'!AF:AF,'RAB Prices Long'!$B:$B,'All Prices combined'!$D214,'RAB Prices Long'!$E:$E,'All Prices combined'!$G214)))),2)</f>
        <v>0</v>
      </c>
      <c r="AD214" s="2">
        <f>ROUND(IF($B214="Annuity",SUMIFS('Annuity Prices'!AG:AG,'Annuity Prices'!$B:$B,$D214,'Annuity Prices'!$E:$E,$G214),IF($B214="RAB Short",SUMIFS('RAB Prices Short'!AG:AG,'RAB Prices Short'!$B:$B,'All Prices combined'!$D214,'RAB Prices Short'!$E:$E,'All Prices combined'!$G214),IF($B214="RAB Long",SUMIFS('RAB Prices Long'!AG:AG,'RAB Prices Long'!$B:$B,'All Prices combined'!$D214,'RAB Prices Long'!$E:$E,'All Prices combined'!$G214)))),2)</f>
        <v>0</v>
      </c>
      <c r="AE214" s="2">
        <f>ROUND(IF($B214="Annuity",SUMIFS('Annuity Prices'!AH:AH,'Annuity Prices'!$B:$B,$D214,'Annuity Prices'!$E:$E,$G214),IF($B214="RAB Short",SUMIFS('RAB Prices Short'!AH:AH,'RAB Prices Short'!$B:$B,'All Prices combined'!$D214,'RAB Prices Short'!$E:$E,'All Prices combined'!$G214),IF($B214="RAB Long",SUMIFS('RAB Prices Long'!AH:AH,'RAB Prices Long'!$B:$B,'All Prices combined'!$D214,'RAB Prices Long'!$E:$E,'All Prices combined'!$G214)))),2)</f>
        <v>0</v>
      </c>
      <c r="AF214" s="2">
        <f>ROUND(IF($B214="Annuity",SUMIFS('Annuity Prices'!AI:AI,'Annuity Prices'!$B:$B,$D214,'Annuity Prices'!$E:$E,$G214),IF($B214="RAB Short",SUMIFS('RAB Prices Short'!AI:AI,'RAB Prices Short'!$B:$B,'All Prices combined'!$D214,'RAB Prices Short'!$E:$E,'All Prices combined'!$G214),IF($B214="RAB Long",SUMIFS('RAB Prices Long'!AI:AI,'RAB Prices Long'!$B:$B,'All Prices combined'!$D214,'RAB Prices Long'!$E:$E,'All Prices combined'!$G214)))),2)</f>
        <v>0</v>
      </c>
      <c r="AG214" s="2">
        <f>ROUND(IF($B214="Annuity",SUMIFS('Annuity Prices'!AJ:AJ,'Annuity Prices'!$B:$B,$D214,'Annuity Prices'!$E:$E,$G214),IF($B214="RAB Short",SUMIFS('RAB Prices Short'!AJ:AJ,'RAB Prices Short'!$B:$B,'All Prices combined'!$D214,'RAB Prices Short'!$E:$E,'All Prices combined'!$G214),IF($B214="RAB Long",SUMIFS('RAB Prices Long'!AJ:AJ,'RAB Prices Long'!$B:$B,'All Prices combined'!$D214,'RAB Prices Long'!$E:$E,'All Prices combined'!$G214)))),2)</f>
        <v>0</v>
      </c>
      <c r="AH214" s="2">
        <f>ROUND(IF($B214="Annuity",SUMIFS('Annuity Prices'!AK:AK,'Annuity Prices'!$B:$B,$D214,'Annuity Prices'!$E:$E,$G214),IF($B214="RAB Short",SUMIFS('RAB Prices Short'!AK:AK,'RAB Prices Short'!$B:$B,'All Prices combined'!$D214,'RAB Prices Short'!$E:$E,'All Prices combined'!$G214),IF($B214="RAB Long",SUMIFS('RAB Prices Long'!AK:AK,'RAB Prices Long'!$B:$B,'All Prices combined'!$D214,'RAB Prices Long'!$E:$E,'All Prices combined'!$G214)))),2)</f>
        <v>0</v>
      </c>
      <c r="AI214" s="2">
        <f>ROUND(IF($B214="Annuity",SUMIFS('Annuity Prices'!AL:AL,'Annuity Prices'!$B:$B,$D214,'Annuity Prices'!$E:$E,$G214),IF($B214="RAB Short",SUMIFS('RAB Prices Short'!AL:AL,'RAB Prices Short'!$B:$B,'All Prices combined'!$D214,'RAB Prices Short'!$E:$E,'All Prices combined'!$G214),IF($B214="RAB Long",SUMIFS('RAB Prices Long'!AL:AL,'RAB Prices Long'!$B:$B,'All Prices combined'!$D214,'RAB Prices Long'!$E:$E,'All Prices combined'!$G214)))),2)</f>
        <v>0</v>
      </c>
      <c r="AJ214" s="2">
        <f>ROUND(IF($B214="Annuity",SUMIFS('Annuity Prices'!AM:AM,'Annuity Prices'!$B:$B,$D214,'Annuity Prices'!$E:$E,$G214),IF($B214="RAB Short",SUMIFS('RAB Prices Short'!AM:AM,'RAB Prices Short'!$B:$B,'All Prices combined'!$D214,'RAB Prices Short'!$E:$E,'All Prices combined'!$G214),IF($B214="RAB Long",SUMIFS('RAB Prices Long'!AM:AM,'RAB Prices Long'!$B:$B,'All Prices combined'!$D214,'RAB Prices Long'!$E:$E,'All Prices combined'!$G214)))),2)</f>
        <v>0</v>
      </c>
      <c r="AK214" s="2">
        <f>ROUND(IF($B214="Annuity",SUMIFS('Annuity Prices'!AN:AN,'Annuity Prices'!$B:$B,$D214,'Annuity Prices'!$E:$E,$G214),IF($B214="RAB Short",SUMIFS('RAB Prices Short'!AN:AN,'RAB Prices Short'!$B:$B,'All Prices combined'!$D214,'RAB Prices Short'!$E:$E,'All Prices combined'!$G214),IF($B214="RAB Long",SUMIFS('RAB Prices Long'!AN:AN,'RAB Prices Long'!$B:$B,'All Prices combined'!$D214,'RAB Prices Long'!$E:$E,'All Prices combined'!$G214)))),2)</f>
        <v>0</v>
      </c>
      <c r="AL214" s="2">
        <f>ROUND(IF($B214="Annuity",SUMIFS('Annuity Prices'!AO:AO,'Annuity Prices'!$B:$B,$D214,'Annuity Prices'!$E:$E,$G214),IF($B214="RAB Short",SUMIFS('RAB Prices Short'!AO:AO,'RAB Prices Short'!$B:$B,'All Prices combined'!$D214,'RAB Prices Short'!$E:$E,'All Prices combined'!$G214),IF($B214="RAB Long",SUMIFS('RAB Prices Long'!AO:AO,'RAB Prices Long'!$B:$B,'All Prices combined'!$D214,'RAB Prices Long'!$E:$E,'All Prices combined'!$G214)))),2)</f>
        <v>0</v>
      </c>
      <c r="AM214" s="2">
        <f>ROUND(IF($B214="Annuity",SUMIFS('Annuity Prices'!AP:AP,'Annuity Prices'!$B:$B,$D214,'Annuity Prices'!$E:$E,$G214),IF($B214="RAB Short",SUMIFS('RAB Prices Short'!AP:AP,'RAB Prices Short'!$B:$B,'All Prices combined'!$D214,'RAB Prices Short'!$E:$E,'All Prices combined'!$G214),IF($B214="RAB Long",SUMIFS('RAB Prices Long'!AP:AP,'RAB Prices Long'!$B:$B,'All Prices combined'!$D214,'RAB Prices Long'!$E:$E,'All Prices combined'!$G214)))),2)</f>
        <v>0</v>
      </c>
      <c r="AN214" s="2">
        <f>ROUND(IF($B214="Annuity",SUMIFS('Annuity Prices'!AQ:AQ,'Annuity Prices'!$B:$B,$D214,'Annuity Prices'!$E:$E,$G214),IF($B214="RAB Short",SUMIFS('RAB Prices Short'!AQ:AQ,'RAB Prices Short'!$B:$B,'All Prices combined'!$D214,'RAB Prices Short'!$E:$E,'All Prices combined'!$G214),IF($B214="RAB Long",SUMIFS('RAB Prices Long'!AQ:AQ,'RAB Prices Long'!$B:$B,'All Prices combined'!$D214,'RAB Prices Long'!$E:$E,'All Prices combined'!$G214)))),2)</f>
        <v>0</v>
      </c>
      <c r="AO214" s="2">
        <f>ROUND(IF($B214="Annuity",SUMIFS('Annuity Prices'!AR:AR,'Annuity Prices'!$B:$B,$D214,'Annuity Prices'!$E:$E,$G214),IF($B214="RAB Short",SUMIFS('RAB Prices Short'!AR:AR,'RAB Prices Short'!$B:$B,'All Prices combined'!$D214,'RAB Prices Short'!$E:$E,'All Prices combined'!$G214),IF($B214="RAB Long",SUMIFS('RAB Prices Long'!AR:AR,'RAB Prices Long'!$B:$B,'All Prices combined'!$D214,'RAB Prices Long'!$E:$E,'All Prices combined'!$G214)))),2)</f>
        <v>0</v>
      </c>
      <c r="AP214" s="2">
        <f>ROUND(IF($B214="Annuity",SUMIFS('Annuity Prices'!AS:AS,'Annuity Prices'!$B:$B,$D214,'Annuity Prices'!$E:$E,$G214),IF($B214="RAB Short",SUMIFS('RAB Prices Short'!AS:AS,'RAB Prices Short'!$B:$B,'All Prices combined'!$D214,'RAB Prices Short'!$E:$E,'All Prices combined'!$G214),IF($B214="RAB Long",SUMIFS('RAB Prices Long'!AS:AS,'RAB Prices Long'!$B:$B,'All Prices combined'!$D214,'RAB Prices Long'!$E:$E,'All Prices combined'!$G214)))),2)</f>
        <v>0</v>
      </c>
      <c r="AQ214" s="2">
        <f>ROUND(IF($B214="Annuity",SUMIFS('Annuity Prices'!AT:AT,'Annuity Prices'!$B:$B,$D214,'Annuity Prices'!$E:$E,$G214),IF($B214="RAB Short",SUMIFS('RAB Prices Short'!AT:AT,'RAB Prices Short'!$B:$B,'All Prices combined'!$D214,'RAB Prices Short'!$E:$E,'All Prices combined'!$G214),IF($B214="RAB Long",SUMIFS('RAB Prices Long'!AT:AT,'RAB Prices Long'!$B:$B,'All Prices combined'!$D214,'RAB Prices Long'!$E:$E,'All Prices combined'!$G214)))),2)</f>
        <v>0</v>
      </c>
      <c r="AR214" s="2">
        <f>ROUND(IF($B214="Annuity",SUMIFS('Annuity Prices'!AU:AU,'Annuity Prices'!$B:$B,$D214,'Annuity Prices'!$E:$E,$G214),IF($B214="RAB Short",SUMIFS('RAB Prices Short'!AU:AU,'RAB Prices Short'!$B:$B,'All Prices combined'!$D214,'RAB Prices Short'!$E:$E,'All Prices combined'!$G214),IF($B214="RAB Long",SUMIFS('RAB Prices Long'!AU:AU,'RAB Prices Long'!$B:$B,'All Prices combined'!$D214,'RAB Prices Long'!$E:$E,'All Prices combined'!$G214)))),2)</f>
        <v>0</v>
      </c>
      <c r="AS214" s="2">
        <f>ROUND(IF($B214="Annuity",SUMIFS('Annuity Prices'!AV:AV,'Annuity Prices'!$B:$B,$D214,'Annuity Prices'!$E:$E,$G214),IF($B214="RAB Short",SUMIFS('RAB Prices Short'!AV:AV,'RAB Prices Short'!$B:$B,'All Prices combined'!$D214,'RAB Prices Short'!$E:$E,'All Prices combined'!$G214),IF($B214="RAB Long",SUMIFS('RAB Prices Long'!AV:AV,'RAB Prices Long'!$B:$B,'All Prices combined'!$D214,'RAB Prices Long'!$E:$E,'All Prices combined'!$G214)))),2)</f>
        <v>0</v>
      </c>
      <c r="AT214" s="2">
        <f>ROUND(IF($B214="Annuity",SUMIFS('Annuity Prices'!AW:AW,'Annuity Prices'!$B:$B,$D214,'Annuity Prices'!$E:$E,$G214),IF($B214="RAB Short",SUMIFS('RAB Prices Short'!AW:AW,'RAB Prices Short'!$B:$B,'All Prices combined'!$D214,'RAB Prices Short'!$E:$E,'All Prices combined'!$G214),IF($B214="RAB Long",SUMIFS('RAB Prices Long'!AW:AW,'RAB Prices Long'!$B:$B,'All Prices combined'!$D214,'RAB Prices Long'!$E:$E,'All Prices combined'!$G214)))),2)</f>
        <v>0</v>
      </c>
      <c r="AU214" s="2">
        <f>ROUND(IF($B214="Annuity",SUMIFS('Annuity Prices'!AX:AX,'Annuity Prices'!$B:$B,$D214,'Annuity Prices'!$E:$E,$G214),IF($B214="RAB Short",SUMIFS('RAB Prices Short'!AX:AX,'RAB Prices Short'!$B:$B,'All Prices combined'!$D214,'RAB Prices Short'!$E:$E,'All Prices combined'!$G214),IF($B214="RAB Long",SUMIFS('RAB Prices Long'!AX:AX,'RAB Prices Long'!$B:$B,'All Prices combined'!$D214,'RAB Prices Long'!$E:$E,'All Prices combined'!$G214)))),2)</f>
        <v>0</v>
      </c>
      <c r="AV214" s="2">
        <f>ROUND(IF($B214="Annuity",SUMIFS('Annuity Prices'!AY:AY,'Annuity Prices'!$B:$B,$D214,'Annuity Prices'!$E:$E,$G214),IF($B214="RAB Short",SUMIFS('RAB Prices Short'!AY:AY,'RAB Prices Short'!$B:$B,'All Prices combined'!$D214,'RAB Prices Short'!$E:$E,'All Prices combined'!$G214),IF($B214="RAB Long",SUMIFS('RAB Prices Long'!AY:AY,'RAB Prices Long'!$B:$B,'All Prices combined'!$D214,'RAB Prices Long'!$E:$E,'All Prices combined'!$G214)))),2)</f>
        <v>0</v>
      </c>
      <c r="AW214" s="2">
        <f>ROUND(IF($B214="Annuity",SUMIFS('Annuity Prices'!AZ:AZ,'Annuity Prices'!$B:$B,$D214,'Annuity Prices'!$E:$E,$G214),IF($B214="RAB Short",SUMIFS('RAB Prices Short'!AZ:AZ,'RAB Prices Short'!$B:$B,'All Prices combined'!$D214,'RAB Prices Short'!$E:$E,'All Prices combined'!$G214),IF($B214="RAB Long",SUMIFS('RAB Prices Long'!AZ:AZ,'RAB Prices Long'!$B:$B,'All Prices combined'!$D214,'RAB Prices Long'!$E:$E,'All Prices combined'!$G214)))),2)</f>
        <v>0</v>
      </c>
      <c r="AX214" s="2">
        <f>ROUND(IF($B214="Annuity",SUMIFS('Annuity Prices'!BA:BA,'Annuity Prices'!$B:$B,$D214,'Annuity Prices'!$E:$E,$G214),IF($B214="RAB Short",SUMIFS('RAB Prices Short'!BA:BA,'RAB Prices Short'!$B:$B,'All Prices combined'!$D214,'RAB Prices Short'!$E:$E,'All Prices combined'!$G214),IF($B214="RAB Long",SUMIFS('RAB Prices Long'!BA:BA,'RAB Prices Long'!$B:$B,'All Prices combined'!$D214,'RAB Prices Long'!$E:$E,'All Prices combined'!$G214)))),2)</f>
        <v>0</v>
      </c>
      <c r="AY214" s="2">
        <f>ROUND(IF($B214="Annuity",SUMIFS('Annuity Prices'!BB:BB,'Annuity Prices'!$B:$B,$D214,'Annuity Prices'!$E:$E,$G214),IF($B214="RAB Short",SUMIFS('RAB Prices Short'!BB:BB,'RAB Prices Short'!$B:$B,'All Prices combined'!$D214,'RAB Prices Short'!$E:$E,'All Prices combined'!$G214),IF($B214="RAB Long",SUMIFS('RAB Prices Long'!BB:BB,'RAB Prices Long'!$B:$B,'All Prices combined'!$D214,'RAB Prices Long'!$E:$E,'All Prices combined'!$G214)))),2)</f>
        <v>0</v>
      </c>
      <c r="AZ214" s="2">
        <f>ROUND(IF($B214="Annuity",SUMIFS('Annuity Prices'!BC:BC,'Annuity Prices'!$B:$B,$D214,'Annuity Prices'!$E:$E,$G214),IF($B214="RAB Short",SUMIFS('RAB Prices Short'!BC:BC,'RAB Prices Short'!$B:$B,'All Prices combined'!$D214,'RAB Prices Short'!$E:$E,'All Prices combined'!$G214),IF($B214="RAB Long",SUMIFS('RAB Prices Long'!BC:BC,'RAB Prices Long'!$B:$B,'All Prices combined'!$D214,'RAB Prices Long'!$E:$E,'All Prices combined'!$G214)))),2)</f>
        <v>0</v>
      </c>
      <c r="BA214" s="2">
        <f>ROUND(IF($B214="Annuity",SUMIFS('Annuity Prices'!BD:BD,'Annuity Prices'!$B:$B,$D214,'Annuity Prices'!$E:$E,$G214),IF($B214="RAB Short",SUMIFS('RAB Prices Short'!BD:BD,'RAB Prices Short'!$B:$B,'All Prices combined'!$D214,'RAB Prices Short'!$E:$E,'All Prices combined'!$G214),IF($B214="RAB Long",SUMIFS('RAB Prices Long'!BD:BD,'RAB Prices Long'!$B:$B,'All Prices combined'!$D214,'RAB Prices Long'!$E:$E,'All Prices combined'!$G214)))),2)</f>
        <v>0</v>
      </c>
      <c r="BB214" s="2">
        <f>ROUND(IF($B214="Annuity",SUMIFS('Annuity Prices'!BE:BE,'Annuity Prices'!$B:$B,$D214,'Annuity Prices'!$E:$E,$G214),IF($B214="RAB Short",SUMIFS('RAB Prices Short'!BE:BE,'RAB Prices Short'!$B:$B,'All Prices combined'!$D214,'RAB Prices Short'!$E:$E,'All Prices combined'!$G214),IF($B214="RAB Long",SUMIFS('RAB Prices Long'!BE:BE,'RAB Prices Long'!$B:$B,'All Prices combined'!$D214,'RAB Prices Long'!$E:$E,'All Prices combined'!$G214)))),2)</f>
        <v>0</v>
      </c>
      <c r="BC214" s="2">
        <f>ROUND(IF($B214="Annuity",SUMIFS('Annuity Prices'!BF:BF,'Annuity Prices'!$B:$B,$D214,'Annuity Prices'!$E:$E,$G214),IF($B214="RAB Short",SUMIFS('RAB Prices Short'!BF:BF,'RAB Prices Short'!$B:$B,'All Prices combined'!$D214,'RAB Prices Short'!$E:$E,'All Prices combined'!$G214),IF($B214="RAB Long",SUMIFS('RAB Prices Long'!BF:BF,'RAB Prices Long'!$B:$B,'All Prices combined'!$D214,'RAB Prices Long'!$E:$E,'All Prices combined'!$G214)))),2)</f>
        <v>0</v>
      </c>
      <c r="BD214" s="2">
        <f>ROUND(IF($B214="Annuity",SUMIFS('Annuity Prices'!BG:BG,'Annuity Prices'!$B:$B,$D214,'Annuity Prices'!$E:$E,$G214),IF($B214="RAB Short",SUMIFS('RAB Prices Short'!BG:BG,'RAB Prices Short'!$B:$B,'All Prices combined'!$D214,'RAB Prices Short'!$E:$E,'All Prices combined'!$G214),IF($B214="RAB Long",SUMIFS('RAB Prices Long'!BG:BG,'RAB Prices Long'!$B:$B,'All Prices combined'!$D214,'RAB Prices Long'!$E:$E,'All Prices combined'!$G214)))),2)</f>
        <v>0</v>
      </c>
      <c r="BE214" s="2">
        <f>ROUND(IF($B214="Annuity",SUMIFS('Annuity Prices'!BH:BH,'Annuity Prices'!$B:$B,$D214,'Annuity Prices'!$E:$E,$G214),IF($B214="RAB Short",SUMIFS('RAB Prices Short'!BH:BH,'RAB Prices Short'!$B:$B,'All Prices combined'!$D214,'RAB Prices Short'!$E:$E,'All Prices combined'!$G214),IF($B214="RAB Long",SUMIFS('RAB Prices Long'!BH:BH,'RAB Prices Long'!$B:$B,'All Prices combined'!$D214,'RAB Prices Long'!$E:$E,'All Prices combined'!$G214)))),2)</f>
        <v>0</v>
      </c>
      <c r="BF214" s="2">
        <f>ROUND(IF($B214="Annuity",SUMIFS('Annuity Prices'!BI:BI,'Annuity Prices'!$B:$B,$D214,'Annuity Prices'!$E:$E,$G214),IF($B214="RAB Short",SUMIFS('RAB Prices Short'!BI:BI,'RAB Prices Short'!$B:$B,'All Prices combined'!$D214,'RAB Prices Short'!$E:$E,'All Prices combined'!$G214),IF($B214="RAB Long",SUMIFS('RAB Prices Long'!BI:BI,'RAB Prices Long'!$B:$B,'All Prices combined'!$D214,'RAB Prices Long'!$E:$E,'All Prices combined'!$G214)))),2)</f>
        <v>0</v>
      </c>
      <c r="BG214" s="2">
        <f>ROUND(IF($B214="Annuity",SUMIFS('Annuity Prices'!BJ:BJ,'Annuity Prices'!$B:$B,$D214,'Annuity Prices'!$E:$E,$G214),IF($B214="RAB Short",SUMIFS('RAB Prices Short'!BJ:BJ,'RAB Prices Short'!$B:$B,'All Prices combined'!$D214,'RAB Prices Short'!$E:$E,'All Prices combined'!$G214),IF($B214="RAB Long",SUMIFS('RAB Prices Long'!BJ:BJ,'RAB Prices Long'!$B:$B,'All Prices combined'!$D214,'RAB Prices Long'!$E:$E,'All Prices combined'!$G214)))),2)</f>
        <v>0</v>
      </c>
      <c r="BH214" s="2">
        <f>ROUND(IF($B214="Annuity",SUMIFS('Annuity Prices'!BK:BK,'Annuity Prices'!$B:$B,$D214,'Annuity Prices'!$E:$E,$G214),IF($B214="RAB Short",SUMIFS('RAB Prices Short'!BK:BK,'RAB Prices Short'!$B:$B,'All Prices combined'!$D214,'RAB Prices Short'!$E:$E,'All Prices combined'!$G214),IF($B214="RAB Long",SUMIFS('RAB Prices Long'!BK:BK,'RAB Prices Long'!$B:$B,'All Prices combined'!$D214,'RAB Prices Long'!$E:$E,'All Prices combined'!$G214)))),2)</f>
        <v>0</v>
      </c>
      <c r="BI214" s="2">
        <f>ROUND(IF($B214="Annuity",SUMIFS('Annuity Prices'!BL:BL,'Annuity Prices'!$B:$B,$D214,'Annuity Prices'!$E:$E,$G214),IF($B214="RAB Short",SUMIFS('RAB Prices Short'!BL:BL,'RAB Prices Short'!$B:$B,'All Prices combined'!$D214,'RAB Prices Short'!$E:$E,'All Prices combined'!$G214),IF($B214="RAB Long",SUMIFS('RAB Prices Long'!BL:BL,'RAB Prices Long'!$B:$B,'All Prices combined'!$D214,'RAB Prices Long'!$E:$E,'All Prices combined'!$G214)))),2)</f>
        <v>0</v>
      </c>
      <c r="BJ214" s="2">
        <f>ROUND(IF($B214="Annuity",SUMIFS('Annuity Prices'!BM:BM,'Annuity Prices'!$B:$B,$D214,'Annuity Prices'!$E:$E,$G214),IF($B214="RAB Short",SUMIFS('RAB Prices Short'!BM:BM,'RAB Prices Short'!$B:$B,'All Prices combined'!$D214,'RAB Prices Short'!$E:$E,'All Prices combined'!$G214),IF($B214="RAB Long",SUMIFS('RAB Prices Long'!BM:BM,'RAB Prices Long'!$B:$B,'All Prices combined'!$D214,'RAB Prices Long'!$E:$E,'All Prices combined'!$G214)))),2)</f>
        <v>0</v>
      </c>
      <c r="BK214" s="2">
        <f>ROUND(IF($B214="Annuity",SUMIFS('Annuity Prices'!BN:BN,'Annuity Prices'!$B:$B,$D214,'Annuity Prices'!$E:$E,$G214),IF($B214="RAB Short",SUMIFS('RAB Prices Short'!BN:BN,'RAB Prices Short'!$B:$B,'All Prices combined'!$D214,'RAB Prices Short'!$E:$E,'All Prices combined'!$G214),IF($B214="RAB Long",SUMIFS('RAB Prices Long'!BN:BN,'RAB Prices Long'!$B:$B,'All Prices combined'!$D214,'RAB Prices Long'!$E:$E,'All Prices combined'!$G214)))),2)</f>
        <v>0</v>
      </c>
      <c r="BL214" s="2">
        <f>ROUND(IF($B214="Annuity",SUMIFS('Annuity Prices'!BO:BO,'Annuity Prices'!$B:$B,$D214,'Annuity Prices'!$E:$E,$G214),IF($B214="RAB Short",SUMIFS('RAB Prices Short'!BO:BO,'RAB Prices Short'!$B:$B,'All Prices combined'!$D214,'RAB Prices Short'!$E:$E,'All Prices combined'!$G214),IF($B214="RAB Long",SUMIFS('RAB Prices Long'!BO:BO,'RAB Prices Long'!$B:$B,'All Prices combined'!$D214,'RAB Prices Long'!$E:$E,'All Prices combined'!$G214)))),2)</f>
        <v>0</v>
      </c>
      <c r="BM214" s="2">
        <f>ROUND(IF($B214="Annuity",SUMIFS('Annuity Prices'!BP:BP,'Annuity Prices'!$B:$B,$D214,'Annuity Prices'!$E:$E,$G214),IF($B214="RAB Short",SUMIFS('RAB Prices Short'!BP:BP,'RAB Prices Short'!$B:$B,'All Prices combined'!$D214,'RAB Prices Short'!$E:$E,'All Prices combined'!$G214),IF($B214="RAB Long",SUMIFS('RAB Prices Long'!BP:BP,'RAB Prices Long'!$B:$B,'All Prices combined'!$D214,'RAB Prices Long'!$E:$E,'All Prices combined'!$G214)))),2)</f>
        <v>0</v>
      </c>
      <c r="BN214" s="2">
        <f>ROUND(IF($B214="Annuity",SUMIFS('Annuity Prices'!BQ:BQ,'Annuity Prices'!$B:$B,$D214,'Annuity Prices'!$E:$E,$G214),IF($B214="RAB Short",SUMIFS('RAB Prices Short'!BQ:BQ,'RAB Prices Short'!$B:$B,'All Prices combined'!$D214,'RAB Prices Short'!$E:$E,'All Prices combined'!$G214),IF($B214="RAB Long",SUMIFS('RAB Prices Long'!BQ:BQ,'RAB Prices Long'!$B:$B,'All Prices combined'!$D214,'RAB Prices Long'!$E:$E,'All Prices combined'!$G214)))),2)</f>
        <v>0</v>
      </c>
      <c r="BO214" s="2">
        <f>ROUND(IF($B214="Annuity",SUMIFS('Annuity Prices'!BR:BR,'Annuity Prices'!$B:$B,$D214,'Annuity Prices'!$E:$E,$G214),IF($B214="RAB Short",SUMIFS('RAB Prices Short'!BR:BR,'RAB Prices Short'!$B:$B,'All Prices combined'!$D214,'RAB Prices Short'!$E:$E,'All Prices combined'!$G214),IF($B214="RAB Long",SUMIFS('RAB Prices Long'!BR:BR,'RAB Prices Long'!$B:$B,'All Prices combined'!$D214,'RAB Prices Long'!$E:$E,'All Prices combined'!$G214)))),2)</f>
        <v>0</v>
      </c>
      <c r="BP214" s="2">
        <f>ROUND(IF($B214="Annuity",SUMIFS('Annuity Prices'!BS:BS,'Annuity Prices'!$B:$B,$D214,'Annuity Prices'!$E:$E,$G214),IF($B214="RAB Short",SUMIFS('RAB Prices Short'!BS:BS,'RAB Prices Short'!$B:$B,'All Prices combined'!$D214,'RAB Prices Short'!$E:$E,'All Prices combined'!$G214),IF($B214="RAB Long",SUMIFS('RAB Prices Long'!BS:BS,'RAB Prices Long'!$B:$B,'All Prices combined'!$D214,'RAB Prices Long'!$E:$E,'All Prices combined'!$G214)))),2)</f>
        <v>0</v>
      </c>
      <c r="BQ214" s="2">
        <f>ROUND(IF($B214="Annuity",SUMIFS('Annuity Prices'!BT:BT,'Annuity Prices'!$B:$B,$D214,'Annuity Prices'!$E:$E,$G214),IF($B214="RAB Short",SUMIFS('RAB Prices Short'!BT:BT,'RAB Prices Short'!$B:$B,'All Prices combined'!$D214,'RAB Prices Short'!$E:$E,'All Prices combined'!$G214),IF($B214="RAB Long",SUMIFS('RAB Prices Long'!BT:BT,'RAB Prices Long'!$B:$B,'All Prices combined'!$D214,'RAB Prices Long'!$E:$E,'All Prices combined'!$G214)))),2)</f>
        <v>0</v>
      </c>
      <c r="BR214" s="2">
        <f>ROUND(IF($B214="Annuity",SUMIFS('Annuity Prices'!BU:BU,'Annuity Prices'!$B:$B,$D214,'Annuity Prices'!$E:$E,$G214),IF($B214="RAB Short",SUMIFS('RAB Prices Short'!BU:BU,'RAB Prices Short'!$B:$B,'All Prices combined'!$D214,'RAB Prices Short'!$E:$E,'All Prices combined'!$G214),IF($B214="RAB Long",SUMIFS('RAB Prices Long'!BU:BU,'RAB Prices Long'!$B:$B,'All Prices combined'!$D214,'RAB Prices Long'!$E:$E,'All Prices combined'!$G214)))),2)</f>
        <v>0</v>
      </c>
      <c r="BS214" s="2">
        <f>ROUND(IF($B214="Annuity",SUMIFS('Annuity Prices'!BV:BV,'Annuity Prices'!$B:$B,$D214,'Annuity Prices'!$E:$E,$G214),IF($B214="RAB Short",SUMIFS('RAB Prices Short'!BV:BV,'RAB Prices Short'!$B:$B,'All Prices combined'!$D214,'RAB Prices Short'!$E:$E,'All Prices combined'!$G214),IF($B214="RAB Long",SUMIFS('RAB Prices Long'!BV:BV,'RAB Prices Long'!$B:$B,'All Prices combined'!$D214,'RAB Prices Long'!$E:$E,'All Prices combined'!$G214)))),2)</f>
        <v>0</v>
      </c>
      <c r="BT214" s="2">
        <f>ROUND(IF($B214="Annuity",SUMIFS('Annuity Prices'!BW:BW,'Annuity Prices'!$B:$B,$D214,'Annuity Prices'!$E:$E,$G214),IF($B214="RAB Short",SUMIFS('RAB Prices Short'!BW:BW,'RAB Prices Short'!$B:$B,'All Prices combined'!$D214,'RAB Prices Short'!$E:$E,'All Prices combined'!$G214),IF($B214="RAB Long",SUMIFS('RAB Prices Long'!BW:BW,'RAB Prices Long'!$B:$B,'All Prices combined'!$D214,'RAB Prices Long'!$E:$E,'All Prices combined'!$G214)))),2)</f>
        <v>0</v>
      </c>
      <c r="BU214" s="2">
        <f>ROUND(IF($B214="Annuity",SUMIFS('Annuity Prices'!BX:BX,'Annuity Prices'!$B:$B,$D214,'Annuity Prices'!$E:$E,$G214),IF($B214="RAB Short",SUMIFS('RAB Prices Short'!BX:BX,'RAB Prices Short'!$B:$B,'All Prices combined'!$D214,'RAB Prices Short'!$E:$E,'All Prices combined'!$G214),IF($B214="RAB Long",SUMIFS('RAB Prices Long'!BX:BX,'RAB Prices Long'!$B:$B,'All Prices combined'!$D214,'RAB Prices Long'!$E:$E,'All Prices combined'!$G214)))),2)</f>
        <v>0</v>
      </c>
    </row>
    <row r="215" spans="2:73" x14ac:dyDescent="0.25">
      <c r="B215" t="s">
        <v>44</v>
      </c>
      <c r="C215">
        <v>6</v>
      </c>
      <c r="D215" t="s">
        <v>140</v>
      </c>
      <c r="E215" t="s">
        <v>139</v>
      </c>
      <c r="F215">
        <v>6</v>
      </c>
      <c r="G215" t="s">
        <v>38</v>
      </c>
      <c r="H215" t="s">
        <v>128</v>
      </c>
      <c r="I215" s="2">
        <f>ROUND(IF($B215="Annuity",SUMIFS('Annuity Prices'!L:L,'Annuity Prices'!$B:$B,$D215,'Annuity Prices'!$E:$E,$G215),IF($B215="RAB Short",SUMIFS('RAB Prices Short'!L:L,'RAB Prices Short'!$B:$B,'All Prices combined'!$D215,'RAB Prices Short'!$E:$E,'All Prices combined'!$G215),IF($B215="RAB Long",SUMIFS('RAB Prices Long'!L:L,'RAB Prices Long'!$B:$B,'All Prices combined'!$D215,'RAB Prices Long'!$E:$E,'All Prices combined'!$G215)))),2)</f>
        <v>0</v>
      </c>
      <c r="J215" s="2">
        <f>ROUND(IF($B215="Annuity",SUMIFS('Annuity Prices'!M:M,'Annuity Prices'!$B:$B,$D215,'Annuity Prices'!$E:$E,$G215),IF($B215="RAB Short",SUMIFS('RAB Prices Short'!M:M,'RAB Prices Short'!$B:$B,'All Prices combined'!$D215,'RAB Prices Short'!$E:$E,'All Prices combined'!$G215),IF($B215="RAB Long",SUMIFS('RAB Prices Long'!M:M,'RAB Prices Long'!$B:$B,'All Prices combined'!$D215,'RAB Prices Long'!$E:$E,'All Prices combined'!$G215)))),2)</f>
        <v>0</v>
      </c>
      <c r="K215" s="2">
        <f>ROUND(IF($B215="Annuity",SUMIFS('Annuity Prices'!N:N,'Annuity Prices'!$B:$B,$D215,'Annuity Prices'!$E:$E,$G215),IF($B215="RAB Short",SUMIFS('RAB Prices Short'!N:N,'RAB Prices Short'!$B:$B,'All Prices combined'!$D215,'RAB Prices Short'!$E:$E,'All Prices combined'!$G215),IF($B215="RAB Long",SUMIFS('RAB Prices Long'!N:N,'RAB Prices Long'!$B:$B,'All Prices combined'!$D215,'RAB Prices Long'!$E:$E,'All Prices combined'!$G215)))),2)</f>
        <v>111.31</v>
      </c>
      <c r="L215" s="2">
        <f>ROUND(IF($B215="Annuity",SUMIFS('Annuity Prices'!O:O,'Annuity Prices'!$B:$B,$D215,'Annuity Prices'!$E:$E,$G215),IF($B215="RAB Short",SUMIFS('RAB Prices Short'!O:O,'RAB Prices Short'!$B:$B,'All Prices combined'!$D215,'RAB Prices Short'!$E:$E,'All Prices combined'!$G215),IF($B215="RAB Long",SUMIFS('RAB Prices Long'!O:O,'RAB Prices Long'!$B:$B,'All Prices combined'!$D215,'RAB Prices Long'!$E:$E,'All Prices combined'!$G215)))),2)</f>
        <v>114.51</v>
      </c>
      <c r="M215" s="2">
        <f>ROUND(IF($B215="Annuity",SUMIFS('Annuity Prices'!P:P,'Annuity Prices'!$B:$B,$D215,'Annuity Prices'!$E:$E,$G215),IF($B215="RAB Short",SUMIFS('RAB Prices Short'!P:P,'RAB Prices Short'!$B:$B,'All Prices combined'!$D215,'RAB Prices Short'!$E:$E,'All Prices combined'!$G215),IF($B215="RAB Long",SUMIFS('RAB Prices Long'!P:P,'RAB Prices Long'!$B:$B,'All Prices combined'!$D215,'RAB Prices Long'!$E:$E,'All Prices combined'!$G215)))),2)</f>
        <v>118.69</v>
      </c>
      <c r="N215" s="2">
        <f>ROUND(IF($B215="Annuity",SUMIFS('Annuity Prices'!Q:Q,'Annuity Prices'!$B:$B,$D215,'Annuity Prices'!$E:$E,$G215),IF($B215="RAB Short",SUMIFS('RAB Prices Short'!Q:Q,'RAB Prices Short'!$B:$B,'All Prices combined'!$D215,'RAB Prices Short'!$E:$E,'All Prices combined'!$G215),IF($B215="RAB Long",SUMIFS('RAB Prices Long'!Q:Q,'RAB Prices Long'!$B:$B,'All Prices combined'!$D215,'RAB Prices Long'!$E:$E,'All Prices combined'!$G215)))),2)</f>
        <v>121.66</v>
      </c>
      <c r="O215" s="2">
        <f>ROUND(IF($B215="Annuity",SUMIFS('Annuity Prices'!R:R,'Annuity Prices'!$B:$B,$D215,'Annuity Prices'!$E:$E,$G215),IF($B215="RAB Short",SUMIFS('RAB Prices Short'!R:R,'RAB Prices Short'!$B:$B,'All Prices combined'!$D215,'RAB Prices Short'!$E:$E,'All Prices combined'!$G215),IF($B215="RAB Long",SUMIFS('RAB Prices Long'!R:R,'RAB Prices Long'!$B:$B,'All Prices combined'!$D215,'RAB Prices Long'!$E:$E,'All Prices combined'!$G215)))),2)</f>
        <v>124.7</v>
      </c>
      <c r="P215" s="2">
        <f>ROUND(IF($B215="Annuity",SUMIFS('Annuity Prices'!S:S,'Annuity Prices'!$B:$B,$D215,'Annuity Prices'!$E:$E,$G215),IF($B215="RAB Short",SUMIFS('RAB Prices Short'!S:S,'RAB Prices Short'!$B:$B,'All Prices combined'!$D215,'RAB Prices Short'!$E:$E,'All Prices combined'!$G215),IF($B215="RAB Long",SUMIFS('RAB Prices Long'!S:S,'RAB Prices Long'!$B:$B,'All Prices combined'!$D215,'RAB Prices Long'!$E:$E,'All Prices combined'!$G215)))),2)</f>
        <v>127.82</v>
      </c>
      <c r="Q215" s="2">
        <f>ROUND(IF($B215="Annuity",SUMIFS('Annuity Prices'!T:T,'Annuity Prices'!$B:$B,$D215,'Annuity Prices'!$E:$E,$G215),IF($B215="RAB Short",SUMIFS('RAB Prices Short'!T:T,'RAB Prices Short'!$B:$B,'All Prices combined'!$D215,'RAB Prices Short'!$E:$E,'All Prices combined'!$G215),IF($B215="RAB Long",SUMIFS('RAB Prices Long'!T:T,'RAB Prices Long'!$B:$B,'All Prices combined'!$D215,'RAB Prices Long'!$E:$E,'All Prices combined'!$G215)))),2)</f>
        <v>129.86000000000001</v>
      </c>
      <c r="R215" s="2">
        <f>ROUND(IF($B215="Annuity",SUMIFS('Annuity Prices'!U:U,'Annuity Prices'!$B:$B,$D215,'Annuity Prices'!$E:$E,$G215),IF($B215="RAB Short",SUMIFS('RAB Prices Short'!U:U,'RAB Prices Short'!$B:$B,'All Prices combined'!$D215,'RAB Prices Short'!$E:$E,'All Prices combined'!$G215),IF($B215="RAB Long",SUMIFS('RAB Prices Long'!U:U,'RAB Prices Long'!$B:$B,'All Prices combined'!$D215,'RAB Prices Long'!$E:$E,'All Prices combined'!$G215)))),2)</f>
        <v>133.11000000000001</v>
      </c>
      <c r="S215" s="2">
        <f>ROUND(IF($B215="Annuity",SUMIFS('Annuity Prices'!V:V,'Annuity Prices'!$B:$B,$D215,'Annuity Prices'!$E:$E,$G215),IF($B215="RAB Short",SUMIFS('RAB Prices Short'!V:V,'RAB Prices Short'!$B:$B,'All Prices combined'!$D215,'RAB Prices Short'!$E:$E,'All Prices combined'!$G215),IF($B215="RAB Long",SUMIFS('RAB Prices Long'!V:V,'RAB Prices Long'!$B:$B,'All Prices combined'!$D215,'RAB Prices Long'!$E:$E,'All Prices combined'!$G215)))),2)</f>
        <v>136.44</v>
      </c>
      <c r="T215" s="2">
        <f>ROUND(IF($B215="Annuity",SUMIFS('Annuity Prices'!W:W,'Annuity Prices'!$B:$B,$D215,'Annuity Prices'!$E:$E,$G215),IF($B215="RAB Short",SUMIFS('RAB Prices Short'!W:W,'RAB Prices Short'!$B:$B,'All Prices combined'!$D215,'RAB Prices Short'!$E:$E,'All Prices combined'!$G215),IF($B215="RAB Long",SUMIFS('RAB Prices Long'!W:W,'RAB Prices Long'!$B:$B,'All Prices combined'!$D215,'RAB Prices Long'!$E:$E,'All Prices combined'!$G215)))),2)</f>
        <v>139.85</v>
      </c>
      <c r="U215" s="2">
        <f>ROUND(IF($B215="Annuity",SUMIFS('Annuity Prices'!X:X,'Annuity Prices'!$B:$B,$D215,'Annuity Prices'!$E:$E,$G215),IF($B215="RAB Short",SUMIFS('RAB Prices Short'!X:X,'RAB Prices Short'!$B:$B,'All Prices combined'!$D215,'RAB Prices Short'!$E:$E,'All Prices combined'!$G215),IF($B215="RAB Long",SUMIFS('RAB Prices Long'!X:X,'RAB Prices Long'!$B:$B,'All Prices combined'!$D215,'RAB Prices Long'!$E:$E,'All Prices combined'!$G215)))),2)</f>
        <v>143.36000000000001</v>
      </c>
      <c r="V215" s="2">
        <f>ROUND(IF($B215="Annuity",SUMIFS('Annuity Prices'!Y:Y,'Annuity Prices'!$B:$B,$D215,'Annuity Prices'!$E:$E,$G215),IF($B215="RAB Short",SUMIFS('RAB Prices Short'!Y:Y,'RAB Prices Short'!$B:$B,'All Prices combined'!$D215,'RAB Prices Short'!$E:$E,'All Prices combined'!$G215),IF($B215="RAB Long",SUMIFS('RAB Prices Long'!Y:Y,'RAB Prices Long'!$B:$B,'All Prices combined'!$D215,'RAB Prices Long'!$E:$E,'All Prices combined'!$G215)))),2)</f>
        <v>146.94999999999999</v>
      </c>
      <c r="W215" s="2">
        <f>ROUND(IF($B215="Annuity",SUMIFS('Annuity Prices'!Z:Z,'Annuity Prices'!$B:$B,$D215,'Annuity Prices'!$E:$E,$G215),IF($B215="RAB Short",SUMIFS('RAB Prices Short'!Z:Z,'RAB Prices Short'!$B:$B,'All Prices combined'!$D215,'RAB Prices Short'!$E:$E,'All Prices combined'!$G215),IF($B215="RAB Long",SUMIFS('RAB Prices Long'!Z:Z,'RAB Prices Long'!$B:$B,'All Prices combined'!$D215,'RAB Prices Long'!$E:$E,'All Prices combined'!$G215)))),2)</f>
        <v>150.62</v>
      </c>
      <c r="X215" s="2">
        <f>ROUND(IF($B215="Annuity",SUMIFS('Annuity Prices'!AA:AA,'Annuity Prices'!$B:$B,$D215,'Annuity Prices'!$E:$E,$G215),IF($B215="RAB Short",SUMIFS('RAB Prices Short'!AA:AA,'RAB Prices Short'!$B:$B,'All Prices combined'!$D215,'RAB Prices Short'!$E:$E,'All Prices combined'!$G215),IF($B215="RAB Long",SUMIFS('RAB Prices Long'!AA:AA,'RAB Prices Long'!$B:$B,'All Prices combined'!$D215,'RAB Prices Long'!$E:$E,'All Prices combined'!$G215)))),2)</f>
        <v>154.38999999999999</v>
      </c>
      <c r="Y215" s="2">
        <f>ROUND(IF($B215="Annuity",SUMIFS('Annuity Prices'!AB:AB,'Annuity Prices'!$B:$B,$D215,'Annuity Prices'!$E:$E,$G215),IF($B215="RAB Short",SUMIFS('RAB Prices Short'!AB:AB,'RAB Prices Short'!$B:$B,'All Prices combined'!$D215,'RAB Prices Short'!$E:$E,'All Prices combined'!$G215),IF($B215="RAB Long",SUMIFS('RAB Prices Long'!AB:AB,'RAB Prices Long'!$B:$B,'All Prices combined'!$D215,'RAB Prices Long'!$E:$E,'All Prices combined'!$G215)))),2)</f>
        <v>155.74</v>
      </c>
      <c r="Z215" s="2">
        <f>ROUND(IF($B215="Annuity",SUMIFS('Annuity Prices'!AC:AC,'Annuity Prices'!$B:$B,$D215,'Annuity Prices'!$E:$E,$G215),IF($B215="RAB Short",SUMIFS('RAB Prices Short'!AC:AC,'RAB Prices Short'!$B:$B,'All Prices combined'!$D215,'RAB Prices Short'!$E:$E,'All Prices combined'!$G215),IF($B215="RAB Long",SUMIFS('RAB Prices Long'!AC:AC,'RAB Prices Long'!$B:$B,'All Prices combined'!$D215,'RAB Prices Long'!$E:$E,'All Prices combined'!$G215)))),2)</f>
        <v>159.63</v>
      </c>
      <c r="AA215" s="2">
        <f>ROUND(IF($B215="Annuity",SUMIFS('Annuity Prices'!AD:AD,'Annuity Prices'!$B:$B,$D215,'Annuity Prices'!$E:$E,$G215),IF($B215="RAB Short",SUMIFS('RAB Prices Short'!AD:AD,'RAB Prices Short'!$B:$B,'All Prices combined'!$D215,'RAB Prices Short'!$E:$E,'All Prices combined'!$G215),IF($B215="RAB Long",SUMIFS('RAB Prices Long'!AD:AD,'RAB Prices Long'!$B:$B,'All Prices combined'!$D215,'RAB Prices Long'!$E:$E,'All Prices combined'!$G215)))),2)</f>
        <v>163.62</v>
      </c>
      <c r="AB215" s="2">
        <f>ROUND(IF($B215="Annuity",SUMIFS('Annuity Prices'!AE:AE,'Annuity Prices'!$B:$B,$D215,'Annuity Prices'!$E:$E,$G215),IF($B215="RAB Short",SUMIFS('RAB Prices Short'!AE:AE,'RAB Prices Short'!$B:$B,'All Prices combined'!$D215,'RAB Prices Short'!$E:$E,'All Prices combined'!$G215),IF($B215="RAB Long",SUMIFS('RAB Prices Long'!AE:AE,'RAB Prices Long'!$B:$B,'All Prices combined'!$D215,'RAB Prices Long'!$E:$E,'All Prices combined'!$G215)))),2)</f>
        <v>167.71</v>
      </c>
      <c r="AC215" s="2">
        <f>ROUND(IF($B215="Annuity",SUMIFS('Annuity Prices'!AF:AF,'Annuity Prices'!$B:$B,$D215,'Annuity Prices'!$E:$E,$G215),IF($B215="RAB Short",SUMIFS('RAB Prices Short'!AF:AF,'RAB Prices Short'!$B:$B,'All Prices combined'!$D215,'RAB Prices Short'!$E:$E,'All Prices combined'!$G215),IF($B215="RAB Long",SUMIFS('RAB Prices Long'!AF:AF,'RAB Prices Long'!$B:$B,'All Prices combined'!$D215,'RAB Prices Long'!$E:$E,'All Prices combined'!$G215)))),2)</f>
        <v>174.39</v>
      </c>
      <c r="AD215" s="2">
        <f>ROUND(IF($B215="Annuity",SUMIFS('Annuity Prices'!AG:AG,'Annuity Prices'!$B:$B,$D215,'Annuity Prices'!$E:$E,$G215),IF($B215="RAB Short",SUMIFS('RAB Prices Short'!AG:AG,'RAB Prices Short'!$B:$B,'All Prices combined'!$D215,'RAB Prices Short'!$E:$E,'All Prices combined'!$G215),IF($B215="RAB Long",SUMIFS('RAB Prices Long'!AG:AG,'RAB Prices Long'!$B:$B,'All Prices combined'!$D215,'RAB Prices Long'!$E:$E,'All Prices combined'!$G215)))),2)</f>
        <v>178.75</v>
      </c>
      <c r="AE215" s="2">
        <f>ROUND(IF($B215="Annuity",SUMIFS('Annuity Prices'!AH:AH,'Annuity Prices'!$B:$B,$D215,'Annuity Prices'!$E:$E,$G215),IF($B215="RAB Short",SUMIFS('RAB Prices Short'!AH:AH,'RAB Prices Short'!$B:$B,'All Prices combined'!$D215,'RAB Prices Short'!$E:$E,'All Prices combined'!$G215),IF($B215="RAB Long",SUMIFS('RAB Prices Long'!AH:AH,'RAB Prices Long'!$B:$B,'All Prices combined'!$D215,'RAB Prices Long'!$E:$E,'All Prices combined'!$G215)))),2)</f>
        <v>183.22</v>
      </c>
      <c r="AF215" s="2">
        <f>ROUND(IF($B215="Annuity",SUMIFS('Annuity Prices'!AI:AI,'Annuity Prices'!$B:$B,$D215,'Annuity Prices'!$E:$E,$G215),IF($B215="RAB Short",SUMIFS('RAB Prices Short'!AI:AI,'RAB Prices Short'!$B:$B,'All Prices combined'!$D215,'RAB Prices Short'!$E:$E,'All Prices combined'!$G215),IF($B215="RAB Long",SUMIFS('RAB Prices Long'!AI:AI,'RAB Prices Long'!$B:$B,'All Prices combined'!$D215,'RAB Prices Long'!$E:$E,'All Prices combined'!$G215)))),2)</f>
        <v>187.8</v>
      </c>
      <c r="AG215" s="2">
        <f>ROUND(IF($B215="Annuity",SUMIFS('Annuity Prices'!AJ:AJ,'Annuity Prices'!$B:$B,$D215,'Annuity Prices'!$E:$E,$G215),IF($B215="RAB Short",SUMIFS('RAB Prices Short'!AJ:AJ,'RAB Prices Short'!$B:$B,'All Prices combined'!$D215,'RAB Prices Short'!$E:$E,'All Prices combined'!$G215),IF($B215="RAB Long",SUMIFS('RAB Prices Long'!AJ:AJ,'RAB Prices Long'!$B:$B,'All Prices combined'!$D215,'RAB Prices Long'!$E:$E,'All Prices combined'!$G215)))),2)</f>
        <v>174.99</v>
      </c>
      <c r="AH215" s="2">
        <f>ROUND(IF($B215="Annuity",SUMIFS('Annuity Prices'!AK:AK,'Annuity Prices'!$B:$B,$D215,'Annuity Prices'!$E:$E,$G215),IF($B215="RAB Short",SUMIFS('RAB Prices Short'!AK:AK,'RAB Prices Short'!$B:$B,'All Prices combined'!$D215,'RAB Prices Short'!$E:$E,'All Prices combined'!$G215),IF($B215="RAB Long",SUMIFS('RAB Prices Long'!AK:AK,'RAB Prices Long'!$B:$B,'All Prices combined'!$D215,'RAB Prices Long'!$E:$E,'All Prices combined'!$G215)))),2)</f>
        <v>179.37</v>
      </c>
      <c r="AI215" s="2">
        <f>ROUND(IF($B215="Annuity",SUMIFS('Annuity Prices'!AL:AL,'Annuity Prices'!$B:$B,$D215,'Annuity Prices'!$E:$E,$G215),IF($B215="RAB Short",SUMIFS('RAB Prices Short'!AL:AL,'RAB Prices Short'!$B:$B,'All Prices combined'!$D215,'RAB Prices Short'!$E:$E,'All Prices combined'!$G215),IF($B215="RAB Long",SUMIFS('RAB Prices Long'!AL:AL,'RAB Prices Long'!$B:$B,'All Prices combined'!$D215,'RAB Prices Long'!$E:$E,'All Prices combined'!$G215)))),2)</f>
        <v>183.85</v>
      </c>
      <c r="AJ215" s="2">
        <f>ROUND(IF($B215="Annuity",SUMIFS('Annuity Prices'!AM:AM,'Annuity Prices'!$B:$B,$D215,'Annuity Prices'!$E:$E,$G215),IF($B215="RAB Short",SUMIFS('RAB Prices Short'!AM:AM,'RAB Prices Short'!$B:$B,'All Prices combined'!$D215,'RAB Prices Short'!$E:$E,'All Prices combined'!$G215),IF($B215="RAB Long",SUMIFS('RAB Prices Long'!AM:AM,'RAB Prices Long'!$B:$B,'All Prices combined'!$D215,'RAB Prices Long'!$E:$E,'All Prices combined'!$G215)))),2)</f>
        <v>188.45</v>
      </c>
      <c r="AK215" s="2">
        <f>ROUND(IF($B215="Annuity",SUMIFS('Annuity Prices'!AN:AN,'Annuity Prices'!$B:$B,$D215,'Annuity Prices'!$E:$E,$G215),IF($B215="RAB Short",SUMIFS('RAB Prices Short'!AN:AN,'RAB Prices Short'!$B:$B,'All Prices combined'!$D215,'RAB Prices Short'!$E:$E,'All Prices combined'!$G215),IF($B215="RAB Long",SUMIFS('RAB Prices Long'!AN:AN,'RAB Prices Long'!$B:$B,'All Prices combined'!$D215,'RAB Prices Long'!$E:$E,'All Prices combined'!$G215)))),2)</f>
        <v>154.47999999999999</v>
      </c>
      <c r="AL215" s="2">
        <f>ROUND(IF($B215="Annuity",SUMIFS('Annuity Prices'!AO:AO,'Annuity Prices'!$B:$B,$D215,'Annuity Prices'!$E:$E,$G215),IF($B215="RAB Short",SUMIFS('RAB Prices Short'!AO:AO,'RAB Prices Short'!$B:$B,'All Prices combined'!$D215,'RAB Prices Short'!$E:$E,'All Prices combined'!$G215),IF($B215="RAB Long",SUMIFS('RAB Prices Long'!AO:AO,'RAB Prices Long'!$B:$B,'All Prices combined'!$D215,'RAB Prices Long'!$E:$E,'All Prices combined'!$G215)))),2)</f>
        <v>158.34</v>
      </c>
      <c r="AM215" s="2">
        <f>ROUND(IF($B215="Annuity",SUMIFS('Annuity Prices'!AP:AP,'Annuity Prices'!$B:$B,$D215,'Annuity Prices'!$E:$E,$G215),IF($B215="RAB Short",SUMIFS('RAB Prices Short'!AP:AP,'RAB Prices Short'!$B:$B,'All Prices combined'!$D215,'RAB Prices Short'!$E:$E,'All Prices combined'!$G215),IF($B215="RAB Long",SUMIFS('RAB Prices Long'!AP:AP,'RAB Prices Long'!$B:$B,'All Prices combined'!$D215,'RAB Prices Long'!$E:$E,'All Prices combined'!$G215)))),2)</f>
        <v>162.30000000000001</v>
      </c>
      <c r="AN215" s="2">
        <f>ROUND(IF($B215="Annuity",SUMIFS('Annuity Prices'!AQ:AQ,'Annuity Prices'!$B:$B,$D215,'Annuity Prices'!$E:$E,$G215),IF($B215="RAB Short",SUMIFS('RAB Prices Short'!AQ:AQ,'RAB Prices Short'!$B:$B,'All Prices combined'!$D215,'RAB Prices Short'!$E:$E,'All Prices combined'!$G215),IF($B215="RAB Long",SUMIFS('RAB Prices Long'!AQ:AQ,'RAB Prices Long'!$B:$B,'All Prices combined'!$D215,'RAB Prices Long'!$E:$E,'All Prices combined'!$G215)))),2)</f>
        <v>166.36</v>
      </c>
      <c r="AO215" s="2">
        <f>ROUND(IF($B215="Annuity",SUMIFS('Annuity Prices'!AR:AR,'Annuity Prices'!$B:$B,$D215,'Annuity Prices'!$E:$E,$G215),IF($B215="RAB Short",SUMIFS('RAB Prices Short'!AR:AR,'RAB Prices Short'!$B:$B,'All Prices combined'!$D215,'RAB Prices Short'!$E:$E,'All Prices combined'!$G215),IF($B215="RAB Long",SUMIFS('RAB Prices Long'!AR:AR,'RAB Prices Long'!$B:$B,'All Prices combined'!$D215,'RAB Prices Long'!$E:$E,'All Prices combined'!$G215)))),2)</f>
        <v>0</v>
      </c>
      <c r="AP215" s="2">
        <f>ROUND(IF($B215="Annuity",SUMIFS('Annuity Prices'!AS:AS,'Annuity Prices'!$B:$B,$D215,'Annuity Prices'!$E:$E,$G215),IF($B215="RAB Short",SUMIFS('RAB Prices Short'!AS:AS,'RAB Prices Short'!$B:$B,'All Prices combined'!$D215,'RAB Prices Short'!$E:$E,'All Prices combined'!$G215),IF($B215="RAB Long",SUMIFS('RAB Prices Long'!AS:AS,'RAB Prices Long'!$B:$B,'All Prices combined'!$D215,'RAB Prices Long'!$E:$E,'All Prices combined'!$G215)))),2)</f>
        <v>0</v>
      </c>
      <c r="AQ215" s="2">
        <f>ROUND(IF($B215="Annuity",SUMIFS('Annuity Prices'!AT:AT,'Annuity Prices'!$B:$B,$D215,'Annuity Prices'!$E:$E,$G215),IF($B215="RAB Short",SUMIFS('RAB Prices Short'!AT:AT,'RAB Prices Short'!$B:$B,'All Prices combined'!$D215,'RAB Prices Short'!$E:$E,'All Prices combined'!$G215),IF($B215="RAB Long",SUMIFS('RAB Prices Long'!AT:AT,'RAB Prices Long'!$B:$B,'All Prices combined'!$D215,'RAB Prices Long'!$E:$E,'All Prices combined'!$G215)))),2)</f>
        <v>37.54</v>
      </c>
      <c r="AR215" s="2">
        <f>ROUND(IF($B215="Annuity",SUMIFS('Annuity Prices'!AU:AU,'Annuity Prices'!$B:$B,$D215,'Annuity Prices'!$E:$E,$G215),IF($B215="RAB Short",SUMIFS('RAB Prices Short'!AU:AU,'RAB Prices Short'!$B:$B,'All Prices combined'!$D215,'RAB Prices Short'!$E:$E,'All Prices combined'!$G215),IF($B215="RAB Long",SUMIFS('RAB Prices Long'!AU:AU,'RAB Prices Long'!$B:$B,'All Prices combined'!$D215,'RAB Prices Long'!$E:$E,'All Prices combined'!$G215)))),2)</f>
        <v>41.38</v>
      </c>
      <c r="AS215" s="2">
        <f>ROUND(IF($B215="Annuity",SUMIFS('Annuity Prices'!AV:AV,'Annuity Prices'!$B:$B,$D215,'Annuity Prices'!$E:$E,$G215),IF($B215="RAB Short",SUMIFS('RAB Prices Short'!AV:AV,'RAB Prices Short'!$B:$B,'All Prices combined'!$D215,'RAB Prices Short'!$E:$E,'All Prices combined'!$G215),IF($B215="RAB Long",SUMIFS('RAB Prices Long'!AV:AV,'RAB Prices Long'!$B:$B,'All Prices combined'!$D215,'RAB Prices Long'!$E:$E,'All Prices combined'!$G215)))),2)</f>
        <v>45.41</v>
      </c>
      <c r="AT215" s="2">
        <f>ROUND(IF($B215="Annuity",SUMIFS('Annuity Prices'!AW:AW,'Annuity Prices'!$B:$B,$D215,'Annuity Prices'!$E:$E,$G215),IF($B215="RAB Short",SUMIFS('RAB Prices Short'!AW:AW,'RAB Prices Short'!$B:$B,'All Prices combined'!$D215,'RAB Prices Short'!$E:$E,'All Prices combined'!$G215),IF($B215="RAB Long",SUMIFS('RAB Prices Long'!AW:AW,'RAB Prices Long'!$B:$B,'All Prices combined'!$D215,'RAB Prices Long'!$E:$E,'All Prices combined'!$G215)))),2)</f>
        <v>49.64</v>
      </c>
      <c r="AU215" s="2">
        <f>ROUND(IF($B215="Annuity",SUMIFS('Annuity Prices'!AX:AX,'Annuity Prices'!$B:$B,$D215,'Annuity Prices'!$E:$E,$G215),IF($B215="RAB Short",SUMIFS('RAB Prices Short'!AX:AX,'RAB Prices Short'!$B:$B,'All Prices combined'!$D215,'RAB Prices Short'!$E:$E,'All Prices combined'!$G215),IF($B215="RAB Long",SUMIFS('RAB Prices Long'!AX:AX,'RAB Prices Long'!$B:$B,'All Prices combined'!$D215,'RAB Prices Long'!$E:$E,'All Prices combined'!$G215)))),2)</f>
        <v>54.07</v>
      </c>
      <c r="AV215" s="2">
        <f>ROUND(IF($B215="Annuity",SUMIFS('Annuity Prices'!AY:AY,'Annuity Prices'!$B:$B,$D215,'Annuity Prices'!$E:$E,$G215),IF($B215="RAB Short",SUMIFS('RAB Prices Short'!AY:AY,'RAB Prices Short'!$B:$B,'All Prices combined'!$D215,'RAB Prices Short'!$E:$E,'All Prices combined'!$G215),IF($B215="RAB Long",SUMIFS('RAB Prices Long'!AY:AY,'RAB Prices Long'!$B:$B,'All Prices combined'!$D215,'RAB Prices Long'!$E:$E,'All Prices combined'!$G215)))),2)</f>
        <v>58.72</v>
      </c>
      <c r="AW215" s="2">
        <f>ROUND(IF($B215="Annuity",SUMIFS('Annuity Prices'!AZ:AZ,'Annuity Prices'!$B:$B,$D215,'Annuity Prices'!$E:$E,$G215),IF($B215="RAB Short",SUMIFS('RAB Prices Short'!AZ:AZ,'RAB Prices Short'!$B:$B,'All Prices combined'!$D215,'RAB Prices Short'!$E:$E,'All Prices combined'!$G215),IF($B215="RAB Long",SUMIFS('RAB Prices Long'!AZ:AZ,'RAB Prices Long'!$B:$B,'All Prices combined'!$D215,'RAB Prices Long'!$E:$E,'All Prices combined'!$G215)))),2)</f>
        <v>63.59</v>
      </c>
      <c r="AX215" s="2">
        <f>ROUND(IF($B215="Annuity",SUMIFS('Annuity Prices'!BA:BA,'Annuity Prices'!$B:$B,$D215,'Annuity Prices'!$E:$E,$G215),IF($B215="RAB Short",SUMIFS('RAB Prices Short'!BA:BA,'RAB Prices Short'!$B:$B,'All Prices combined'!$D215,'RAB Prices Short'!$E:$E,'All Prices combined'!$G215),IF($B215="RAB Long",SUMIFS('RAB Prices Long'!BA:BA,'RAB Prices Long'!$B:$B,'All Prices combined'!$D215,'RAB Prices Long'!$E:$E,'All Prices combined'!$G215)))),2)</f>
        <v>68.69</v>
      </c>
      <c r="AY215" s="2">
        <f>ROUND(IF($B215="Annuity",SUMIFS('Annuity Prices'!BB:BB,'Annuity Prices'!$B:$B,$D215,'Annuity Prices'!$E:$E,$G215),IF($B215="RAB Short",SUMIFS('RAB Prices Short'!BB:BB,'RAB Prices Short'!$B:$B,'All Prices combined'!$D215,'RAB Prices Short'!$E:$E,'All Prices combined'!$G215),IF($B215="RAB Long",SUMIFS('RAB Prices Long'!BB:BB,'RAB Prices Long'!$B:$B,'All Prices combined'!$D215,'RAB Prices Long'!$E:$E,'All Prices combined'!$G215)))),2)</f>
        <v>74.03</v>
      </c>
      <c r="AZ215" s="2">
        <f>ROUND(IF($B215="Annuity",SUMIFS('Annuity Prices'!BC:BC,'Annuity Prices'!$B:$B,$D215,'Annuity Prices'!$E:$E,$G215),IF($B215="RAB Short",SUMIFS('RAB Prices Short'!BC:BC,'RAB Prices Short'!$B:$B,'All Prices combined'!$D215,'RAB Prices Short'!$E:$E,'All Prices combined'!$G215),IF($B215="RAB Long",SUMIFS('RAB Prices Long'!BC:BC,'RAB Prices Long'!$B:$B,'All Prices combined'!$D215,'RAB Prices Long'!$E:$E,'All Prices combined'!$G215)))),2)</f>
        <v>79.62</v>
      </c>
      <c r="BA215" s="2">
        <f>ROUND(IF($B215="Annuity",SUMIFS('Annuity Prices'!BD:BD,'Annuity Prices'!$B:$B,$D215,'Annuity Prices'!$E:$E,$G215),IF($B215="RAB Short",SUMIFS('RAB Prices Short'!BD:BD,'RAB Prices Short'!$B:$B,'All Prices combined'!$D215,'RAB Prices Short'!$E:$E,'All Prices combined'!$G215),IF($B215="RAB Long",SUMIFS('RAB Prices Long'!BD:BD,'RAB Prices Long'!$B:$B,'All Prices combined'!$D215,'RAB Prices Long'!$E:$E,'All Prices combined'!$G215)))),2)</f>
        <v>85.47</v>
      </c>
      <c r="BB215" s="2">
        <f>ROUND(IF($B215="Annuity",SUMIFS('Annuity Prices'!BE:BE,'Annuity Prices'!$B:$B,$D215,'Annuity Prices'!$E:$E,$G215),IF($B215="RAB Short",SUMIFS('RAB Prices Short'!BE:BE,'RAB Prices Short'!$B:$B,'All Prices combined'!$D215,'RAB Prices Short'!$E:$E,'All Prices combined'!$G215),IF($B215="RAB Long",SUMIFS('RAB Prices Long'!BE:BE,'RAB Prices Long'!$B:$B,'All Prices combined'!$D215,'RAB Prices Long'!$E:$E,'All Prices combined'!$G215)))),2)</f>
        <v>91.59</v>
      </c>
      <c r="BC215" s="2">
        <f>ROUND(IF($B215="Annuity",SUMIFS('Annuity Prices'!BF:BF,'Annuity Prices'!$B:$B,$D215,'Annuity Prices'!$E:$E,$G215),IF($B215="RAB Short",SUMIFS('RAB Prices Short'!BF:BF,'RAB Prices Short'!$B:$B,'All Prices combined'!$D215,'RAB Prices Short'!$E:$E,'All Prices combined'!$G215),IF($B215="RAB Long",SUMIFS('RAB Prices Long'!BF:BF,'RAB Prices Long'!$B:$B,'All Prices combined'!$D215,'RAB Prices Long'!$E:$E,'All Prices combined'!$G215)))),2)</f>
        <v>97.99</v>
      </c>
      <c r="BD215" s="2">
        <f>ROUND(IF($B215="Annuity",SUMIFS('Annuity Prices'!BG:BG,'Annuity Prices'!$B:$B,$D215,'Annuity Prices'!$E:$E,$G215),IF($B215="RAB Short",SUMIFS('RAB Prices Short'!BG:BG,'RAB Prices Short'!$B:$B,'All Prices combined'!$D215,'RAB Prices Short'!$E:$E,'All Prices combined'!$G215),IF($B215="RAB Long",SUMIFS('RAB Prices Long'!BG:BG,'RAB Prices Long'!$B:$B,'All Prices combined'!$D215,'RAB Prices Long'!$E:$E,'All Prices combined'!$G215)))),2)</f>
        <v>104.69</v>
      </c>
      <c r="BE215" s="2">
        <f>ROUND(IF($B215="Annuity",SUMIFS('Annuity Prices'!BH:BH,'Annuity Prices'!$B:$B,$D215,'Annuity Prices'!$E:$E,$G215),IF($B215="RAB Short",SUMIFS('RAB Prices Short'!BH:BH,'RAB Prices Short'!$B:$B,'All Prices combined'!$D215,'RAB Prices Short'!$E:$E,'All Prices combined'!$G215),IF($B215="RAB Long",SUMIFS('RAB Prices Long'!BH:BH,'RAB Prices Long'!$B:$B,'All Prices combined'!$D215,'RAB Prices Long'!$E:$E,'All Prices combined'!$G215)))),2)</f>
        <v>111.69</v>
      </c>
      <c r="BF215" s="2">
        <f>ROUND(IF($B215="Annuity",SUMIFS('Annuity Prices'!BI:BI,'Annuity Prices'!$B:$B,$D215,'Annuity Prices'!$E:$E,$G215),IF($B215="RAB Short",SUMIFS('RAB Prices Short'!BI:BI,'RAB Prices Short'!$B:$B,'All Prices combined'!$D215,'RAB Prices Short'!$E:$E,'All Prices combined'!$G215),IF($B215="RAB Long",SUMIFS('RAB Prices Long'!BI:BI,'RAB Prices Long'!$B:$B,'All Prices combined'!$D215,'RAB Prices Long'!$E:$E,'All Prices combined'!$G215)))),2)</f>
        <v>119</v>
      </c>
      <c r="BG215" s="2">
        <f>ROUND(IF($B215="Annuity",SUMIFS('Annuity Prices'!BJ:BJ,'Annuity Prices'!$B:$B,$D215,'Annuity Prices'!$E:$E,$G215),IF($B215="RAB Short",SUMIFS('RAB Prices Short'!BJ:BJ,'RAB Prices Short'!$B:$B,'All Prices combined'!$D215,'RAB Prices Short'!$E:$E,'All Prices combined'!$G215),IF($B215="RAB Long",SUMIFS('RAB Prices Long'!BJ:BJ,'RAB Prices Long'!$B:$B,'All Prices combined'!$D215,'RAB Prices Long'!$E:$E,'All Prices combined'!$G215)))),2)</f>
        <v>126.64</v>
      </c>
      <c r="BH215" s="2">
        <f>ROUND(IF($B215="Annuity",SUMIFS('Annuity Prices'!BK:BK,'Annuity Prices'!$B:$B,$D215,'Annuity Prices'!$E:$E,$G215),IF($B215="RAB Short",SUMIFS('RAB Prices Short'!BK:BK,'RAB Prices Short'!$B:$B,'All Prices combined'!$D215,'RAB Prices Short'!$E:$E,'All Prices combined'!$G215),IF($B215="RAB Long",SUMIFS('RAB Prices Long'!BK:BK,'RAB Prices Long'!$B:$B,'All Prices combined'!$D215,'RAB Prices Long'!$E:$E,'All Prices combined'!$G215)))),2)</f>
        <v>134.62</v>
      </c>
      <c r="BI215" s="2">
        <f>ROUND(IF($B215="Annuity",SUMIFS('Annuity Prices'!BL:BL,'Annuity Prices'!$B:$B,$D215,'Annuity Prices'!$E:$E,$G215),IF($B215="RAB Short",SUMIFS('RAB Prices Short'!BL:BL,'RAB Prices Short'!$B:$B,'All Prices combined'!$D215,'RAB Prices Short'!$E:$E,'All Prices combined'!$G215),IF($B215="RAB Long",SUMIFS('RAB Prices Long'!BL:BL,'RAB Prices Long'!$B:$B,'All Prices combined'!$D215,'RAB Prices Long'!$E:$E,'All Prices combined'!$G215)))),2)</f>
        <v>142.96</v>
      </c>
      <c r="BJ215" s="2">
        <f>ROUND(IF($B215="Annuity",SUMIFS('Annuity Prices'!BM:BM,'Annuity Prices'!$B:$B,$D215,'Annuity Prices'!$E:$E,$G215),IF($B215="RAB Short",SUMIFS('RAB Prices Short'!BM:BM,'RAB Prices Short'!$B:$B,'All Prices combined'!$D215,'RAB Prices Short'!$E:$E,'All Prices combined'!$G215),IF($B215="RAB Long",SUMIFS('RAB Prices Long'!BM:BM,'RAB Prices Long'!$B:$B,'All Prices combined'!$D215,'RAB Prices Long'!$E:$E,'All Prices combined'!$G215)))),2)</f>
        <v>151.66</v>
      </c>
      <c r="BK215" s="2">
        <f>ROUND(IF($B215="Annuity",SUMIFS('Annuity Prices'!BN:BN,'Annuity Prices'!$B:$B,$D215,'Annuity Prices'!$E:$E,$G215),IF($B215="RAB Short",SUMIFS('RAB Prices Short'!BN:BN,'RAB Prices Short'!$B:$B,'All Prices combined'!$D215,'RAB Prices Short'!$E:$E,'All Prices combined'!$G215),IF($B215="RAB Long",SUMIFS('RAB Prices Long'!BN:BN,'RAB Prices Long'!$B:$B,'All Prices combined'!$D215,'RAB Prices Long'!$E:$E,'All Prices combined'!$G215)))),2)</f>
        <v>160.75</v>
      </c>
      <c r="BL215" s="2">
        <f>ROUND(IF($B215="Annuity",SUMIFS('Annuity Prices'!BO:BO,'Annuity Prices'!$B:$B,$D215,'Annuity Prices'!$E:$E,$G215),IF($B215="RAB Short",SUMIFS('RAB Prices Short'!BO:BO,'RAB Prices Short'!$B:$B,'All Prices combined'!$D215,'RAB Prices Short'!$E:$E,'All Prices combined'!$G215),IF($B215="RAB Long",SUMIFS('RAB Prices Long'!BO:BO,'RAB Prices Long'!$B:$B,'All Prices combined'!$D215,'RAB Prices Long'!$E:$E,'All Prices combined'!$G215)))),2)</f>
        <v>170.23</v>
      </c>
      <c r="BM215" s="2">
        <f>ROUND(IF($B215="Annuity",SUMIFS('Annuity Prices'!BP:BP,'Annuity Prices'!$B:$B,$D215,'Annuity Prices'!$E:$E,$G215),IF($B215="RAB Short",SUMIFS('RAB Prices Short'!BP:BP,'RAB Prices Short'!$B:$B,'All Prices combined'!$D215,'RAB Prices Short'!$E:$E,'All Prices combined'!$G215),IF($B215="RAB Long",SUMIFS('RAB Prices Long'!BP:BP,'RAB Prices Long'!$B:$B,'All Prices combined'!$D215,'RAB Prices Long'!$E:$E,'All Prices combined'!$G215)))),2)</f>
        <v>180.12</v>
      </c>
      <c r="BN215" s="2">
        <f>ROUND(IF($B215="Annuity",SUMIFS('Annuity Prices'!BQ:BQ,'Annuity Prices'!$B:$B,$D215,'Annuity Prices'!$E:$E,$G215),IF($B215="RAB Short",SUMIFS('RAB Prices Short'!BQ:BQ,'RAB Prices Short'!$B:$B,'All Prices combined'!$D215,'RAB Prices Short'!$E:$E,'All Prices combined'!$G215),IF($B215="RAB Long",SUMIFS('RAB Prices Long'!BQ:BQ,'RAB Prices Long'!$B:$B,'All Prices combined'!$D215,'RAB Prices Long'!$E:$E,'All Prices combined'!$G215)))),2)</f>
        <v>174.99</v>
      </c>
      <c r="BO215" s="2">
        <f>ROUND(IF($B215="Annuity",SUMIFS('Annuity Prices'!BR:BR,'Annuity Prices'!$B:$B,$D215,'Annuity Prices'!$E:$E,$G215),IF($B215="RAB Short",SUMIFS('RAB Prices Short'!BR:BR,'RAB Prices Short'!$B:$B,'All Prices combined'!$D215,'RAB Prices Short'!$E:$E,'All Prices combined'!$G215),IF($B215="RAB Long",SUMIFS('RAB Prices Long'!BR:BR,'RAB Prices Long'!$B:$B,'All Prices combined'!$D215,'RAB Prices Long'!$E:$E,'All Prices combined'!$G215)))),2)</f>
        <v>179.37</v>
      </c>
      <c r="BP215" s="2">
        <f>ROUND(IF($B215="Annuity",SUMIFS('Annuity Prices'!BS:BS,'Annuity Prices'!$B:$B,$D215,'Annuity Prices'!$E:$E,$G215),IF($B215="RAB Short",SUMIFS('RAB Prices Short'!BS:BS,'RAB Prices Short'!$B:$B,'All Prices combined'!$D215,'RAB Prices Short'!$E:$E,'All Prices combined'!$G215),IF($B215="RAB Long",SUMIFS('RAB Prices Long'!BS:BS,'RAB Prices Long'!$B:$B,'All Prices combined'!$D215,'RAB Prices Long'!$E:$E,'All Prices combined'!$G215)))),2)</f>
        <v>183.85</v>
      </c>
      <c r="BQ215" s="2">
        <f>ROUND(IF($B215="Annuity",SUMIFS('Annuity Prices'!BT:BT,'Annuity Prices'!$B:$B,$D215,'Annuity Prices'!$E:$E,$G215),IF($B215="RAB Short",SUMIFS('RAB Prices Short'!BT:BT,'RAB Prices Short'!$B:$B,'All Prices combined'!$D215,'RAB Prices Short'!$E:$E,'All Prices combined'!$G215),IF($B215="RAB Long",SUMIFS('RAB Prices Long'!BT:BT,'RAB Prices Long'!$B:$B,'All Prices combined'!$D215,'RAB Prices Long'!$E:$E,'All Prices combined'!$G215)))),2)</f>
        <v>188.45</v>
      </c>
      <c r="BR215" s="2">
        <f>ROUND(IF($B215="Annuity",SUMIFS('Annuity Prices'!BU:BU,'Annuity Prices'!$B:$B,$D215,'Annuity Prices'!$E:$E,$G215),IF($B215="RAB Short",SUMIFS('RAB Prices Short'!BU:BU,'RAB Prices Short'!$B:$B,'All Prices combined'!$D215,'RAB Prices Short'!$E:$E,'All Prices combined'!$G215),IF($B215="RAB Long",SUMIFS('RAB Prices Long'!BU:BU,'RAB Prices Long'!$B:$B,'All Prices combined'!$D215,'RAB Prices Long'!$E:$E,'All Prices combined'!$G215)))),2)</f>
        <v>154.47999999999999</v>
      </c>
      <c r="BS215" s="2">
        <f>ROUND(IF($B215="Annuity",SUMIFS('Annuity Prices'!BV:BV,'Annuity Prices'!$B:$B,$D215,'Annuity Prices'!$E:$E,$G215),IF($B215="RAB Short",SUMIFS('RAB Prices Short'!BV:BV,'RAB Prices Short'!$B:$B,'All Prices combined'!$D215,'RAB Prices Short'!$E:$E,'All Prices combined'!$G215),IF($B215="RAB Long",SUMIFS('RAB Prices Long'!BV:BV,'RAB Prices Long'!$B:$B,'All Prices combined'!$D215,'RAB Prices Long'!$E:$E,'All Prices combined'!$G215)))),2)</f>
        <v>158.34</v>
      </c>
      <c r="BT215" s="2">
        <f>ROUND(IF($B215="Annuity",SUMIFS('Annuity Prices'!BW:BW,'Annuity Prices'!$B:$B,$D215,'Annuity Prices'!$E:$E,$G215),IF($B215="RAB Short",SUMIFS('RAB Prices Short'!BW:BW,'RAB Prices Short'!$B:$B,'All Prices combined'!$D215,'RAB Prices Short'!$E:$E,'All Prices combined'!$G215),IF($B215="RAB Long",SUMIFS('RAB Prices Long'!BW:BW,'RAB Prices Long'!$B:$B,'All Prices combined'!$D215,'RAB Prices Long'!$E:$E,'All Prices combined'!$G215)))),2)</f>
        <v>162.30000000000001</v>
      </c>
      <c r="BU215" s="2">
        <f>ROUND(IF($B215="Annuity",SUMIFS('Annuity Prices'!BX:BX,'Annuity Prices'!$B:$B,$D215,'Annuity Prices'!$E:$E,$G215),IF($B215="RAB Short",SUMIFS('RAB Prices Short'!BX:BX,'RAB Prices Short'!$B:$B,'All Prices combined'!$D215,'RAB Prices Short'!$E:$E,'All Prices combined'!$G215),IF($B215="RAB Long",SUMIFS('RAB Prices Long'!BX:BX,'RAB Prices Long'!$B:$B,'All Prices combined'!$D215,'RAB Prices Long'!$E:$E,'All Prices combined'!$G215)))),2)</f>
        <v>166.36</v>
      </c>
    </row>
    <row r="216" spans="2:73" x14ac:dyDescent="0.25">
      <c r="B216" t="s">
        <v>44</v>
      </c>
      <c r="C216">
        <v>6</v>
      </c>
      <c r="D216" t="s">
        <v>140</v>
      </c>
      <c r="E216" t="s">
        <v>139</v>
      </c>
      <c r="F216">
        <v>6</v>
      </c>
      <c r="G216" t="s">
        <v>40</v>
      </c>
      <c r="I216" s="2">
        <f>ROUND(IF($B216="Annuity",SUMIFS('Annuity Prices'!L:L,'Annuity Prices'!$B:$B,$D216,'Annuity Prices'!$E:$E,$G216),IF($B216="RAB Short",SUMIFS('RAB Prices Short'!L:L,'RAB Prices Short'!$B:$B,'All Prices combined'!$D216,'RAB Prices Short'!$E:$E,'All Prices combined'!$G216),IF($B216="RAB Long",SUMIFS('RAB Prices Long'!L:L,'RAB Prices Long'!$B:$B,'All Prices combined'!$D216,'RAB Prices Long'!$E:$E,'All Prices combined'!$G216)))),2)</f>
        <v>0</v>
      </c>
      <c r="J216" s="2">
        <f>ROUND(IF($B216="Annuity",SUMIFS('Annuity Prices'!M:M,'Annuity Prices'!$B:$B,$D216,'Annuity Prices'!$E:$E,$G216),IF($B216="RAB Short",SUMIFS('RAB Prices Short'!M:M,'RAB Prices Short'!$B:$B,'All Prices combined'!$D216,'RAB Prices Short'!$E:$E,'All Prices combined'!$G216),IF($B216="RAB Long",SUMIFS('RAB Prices Long'!M:M,'RAB Prices Long'!$B:$B,'All Prices combined'!$D216,'RAB Prices Long'!$E:$E,'All Prices combined'!$G216)))),2)</f>
        <v>0</v>
      </c>
      <c r="K216" s="2">
        <f>ROUND(IF($B216="Annuity",SUMIFS('Annuity Prices'!N:N,'Annuity Prices'!$B:$B,$D216,'Annuity Prices'!$E:$E,$G216),IF($B216="RAB Short",SUMIFS('RAB Prices Short'!N:N,'RAB Prices Short'!$B:$B,'All Prices combined'!$D216,'RAB Prices Short'!$E:$E,'All Prices combined'!$G216),IF($B216="RAB Long",SUMIFS('RAB Prices Long'!N:N,'RAB Prices Long'!$B:$B,'All Prices combined'!$D216,'RAB Prices Long'!$E:$E,'All Prices combined'!$G216)))),2)</f>
        <v>13.9</v>
      </c>
      <c r="L216" s="2">
        <f>ROUND(IF($B216="Annuity",SUMIFS('Annuity Prices'!O:O,'Annuity Prices'!$B:$B,$D216,'Annuity Prices'!$E:$E,$G216),IF($B216="RAB Short",SUMIFS('RAB Prices Short'!O:O,'RAB Prices Short'!$B:$B,'All Prices combined'!$D216,'RAB Prices Short'!$E:$E,'All Prices combined'!$G216),IF($B216="RAB Long",SUMIFS('RAB Prices Long'!O:O,'RAB Prices Long'!$B:$B,'All Prices combined'!$D216,'RAB Prices Long'!$E:$E,'All Prices combined'!$G216)))),2)</f>
        <v>14.3</v>
      </c>
      <c r="M216" s="2">
        <f>ROUND(IF($B216="Annuity",SUMIFS('Annuity Prices'!P:P,'Annuity Prices'!$B:$B,$D216,'Annuity Prices'!$E:$E,$G216),IF($B216="RAB Short",SUMIFS('RAB Prices Short'!P:P,'RAB Prices Short'!$B:$B,'All Prices combined'!$D216,'RAB Prices Short'!$E:$E,'All Prices combined'!$G216),IF($B216="RAB Long",SUMIFS('RAB Prices Long'!P:P,'RAB Prices Long'!$B:$B,'All Prices combined'!$D216,'RAB Prices Long'!$E:$E,'All Prices combined'!$G216)))),2)</f>
        <v>14.6</v>
      </c>
      <c r="N216" s="2">
        <f>ROUND(IF($B216="Annuity",SUMIFS('Annuity Prices'!Q:Q,'Annuity Prices'!$B:$B,$D216,'Annuity Prices'!$E:$E,$G216),IF($B216="RAB Short",SUMIFS('RAB Prices Short'!Q:Q,'RAB Prices Short'!$B:$B,'All Prices combined'!$D216,'RAB Prices Short'!$E:$E,'All Prices combined'!$G216),IF($B216="RAB Long",SUMIFS('RAB Prices Long'!Q:Q,'RAB Prices Long'!$B:$B,'All Prices combined'!$D216,'RAB Prices Long'!$E:$E,'All Prices combined'!$G216)))),2)</f>
        <v>14.97</v>
      </c>
      <c r="O216" s="2">
        <f>ROUND(IF($B216="Annuity",SUMIFS('Annuity Prices'!R:R,'Annuity Prices'!$B:$B,$D216,'Annuity Prices'!$E:$E,$G216),IF($B216="RAB Short",SUMIFS('RAB Prices Short'!R:R,'RAB Prices Short'!$B:$B,'All Prices combined'!$D216,'RAB Prices Short'!$E:$E,'All Prices combined'!$G216),IF($B216="RAB Long",SUMIFS('RAB Prices Long'!R:R,'RAB Prices Long'!$B:$B,'All Prices combined'!$D216,'RAB Prices Long'!$E:$E,'All Prices combined'!$G216)))),2)</f>
        <v>15.34</v>
      </c>
      <c r="P216" s="2">
        <f>ROUND(IF($B216="Annuity",SUMIFS('Annuity Prices'!S:S,'Annuity Prices'!$B:$B,$D216,'Annuity Prices'!$E:$E,$G216),IF($B216="RAB Short",SUMIFS('RAB Prices Short'!S:S,'RAB Prices Short'!$B:$B,'All Prices combined'!$D216,'RAB Prices Short'!$E:$E,'All Prices combined'!$G216),IF($B216="RAB Long",SUMIFS('RAB Prices Long'!S:S,'RAB Prices Long'!$B:$B,'All Prices combined'!$D216,'RAB Prices Long'!$E:$E,'All Prices combined'!$G216)))),2)</f>
        <v>15.73</v>
      </c>
      <c r="Q216" s="2">
        <f>ROUND(IF($B216="Annuity",SUMIFS('Annuity Prices'!T:T,'Annuity Prices'!$B:$B,$D216,'Annuity Prices'!$E:$E,$G216),IF($B216="RAB Short",SUMIFS('RAB Prices Short'!T:T,'RAB Prices Short'!$B:$B,'All Prices combined'!$D216,'RAB Prices Short'!$E:$E,'All Prices combined'!$G216),IF($B216="RAB Long",SUMIFS('RAB Prices Long'!T:T,'RAB Prices Long'!$B:$B,'All Prices combined'!$D216,'RAB Prices Long'!$E:$E,'All Prices combined'!$G216)))),2)</f>
        <v>16.04</v>
      </c>
      <c r="R216" s="2">
        <f>ROUND(IF($B216="Annuity",SUMIFS('Annuity Prices'!U:U,'Annuity Prices'!$B:$B,$D216,'Annuity Prices'!$E:$E,$G216),IF($B216="RAB Short",SUMIFS('RAB Prices Short'!U:U,'RAB Prices Short'!$B:$B,'All Prices combined'!$D216,'RAB Prices Short'!$E:$E,'All Prices combined'!$G216),IF($B216="RAB Long",SUMIFS('RAB Prices Long'!U:U,'RAB Prices Long'!$B:$B,'All Prices combined'!$D216,'RAB Prices Long'!$E:$E,'All Prices combined'!$G216)))),2)</f>
        <v>16.440000000000001</v>
      </c>
      <c r="S216" s="2">
        <f>ROUND(IF($B216="Annuity",SUMIFS('Annuity Prices'!V:V,'Annuity Prices'!$B:$B,$D216,'Annuity Prices'!$E:$E,$G216),IF($B216="RAB Short",SUMIFS('RAB Prices Short'!V:V,'RAB Prices Short'!$B:$B,'All Prices combined'!$D216,'RAB Prices Short'!$E:$E,'All Prices combined'!$G216),IF($B216="RAB Long",SUMIFS('RAB Prices Long'!V:V,'RAB Prices Long'!$B:$B,'All Prices combined'!$D216,'RAB Prices Long'!$E:$E,'All Prices combined'!$G216)))),2)</f>
        <v>16.850000000000001</v>
      </c>
      <c r="T216" s="2">
        <f>ROUND(IF($B216="Annuity",SUMIFS('Annuity Prices'!W:W,'Annuity Prices'!$B:$B,$D216,'Annuity Prices'!$E:$E,$G216),IF($B216="RAB Short",SUMIFS('RAB Prices Short'!W:W,'RAB Prices Short'!$B:$B,'All Prices combined'!$D216,'RAB Prices Short'!$E:$E,'All Prices combined'!$G216),IF($B216="RAB Long",SUMIFS('RAB Prices Long'!W:W,'RAB Prices Long'!$B:$B,'All Prices combined'!$D216,'RAB Prices Long'!$E:$E,'All Prices combined'!$G216)))),2)</f>
        <v>17.28</v>
      </c>
      <c r="U216" s="2">
        <f>ROUND(IF($B216="Annuity",SUMIFS('Annuity Prices'!X:X,'Annuity Prices'!$B:$B,$D216,'Annuity Prices'!$E:$E,$G216),IF($B216="RAB Short",SUMIFS('RAB Prices Short'!X:X,'RAB Prices Short'!$B:$B,'All Prices combined'!$D216,'RAB Prices Short'!$E:$E,'All Prices combined'!$G216),IF($B216="RAB Long",SUMIFS('RAB Prices Long'!X:X,'RAB Prices Long'!$B:$B,'All Prices combined'!$D216,'RAB Prices Long'!$E:$E,'All Prices combined'!$G216)))),2)</f>
        <v>17.62</v>
      </c>
      <c r="V216" s="2">
        <f>ROUND(IF($B216="Annuity",SUMIFS('Annuity Prices'!Y:Y,'Annuity Prices'!$B:$B,$D216,'Annuity Prices'!$E:$E,$G216),IF($B216="RAB Short",SUMIFS('RAB Prices Short'!Y:Y,'RAB Prices Short'!$B:$B,'All Prices combined'!$D216,'RAB Prices Short'!$E:$E,'All Prices combined'!$G216),IF($B216="RAB Long",SUMIFS('RAB Prices Long'!Y:Y,'RAB Prices Long'!$B:$B,'All Prices combined'!$D216,'RAB Prices Long'!$E:$E,'All Prices combined'!$G216)))),2)</f>
        <v>18.059999999999999</v>
      </c>
      <c r="W216" s="2">
        <f>ROUND(IF($B216="Annuity",SUMIFS('Annuity Prices'!Z:Z,'Annuity Prices'!$B:$B,$D216,'Annuity Prices'!$E:$E,$G216),IF($B216="RAB Short",SUMIFS('RAB Prices Short'!Z:Z,'RAB Prices Short'!$B:$B,'All Prices combined'!$D216,'RAB Prices Short'!$E:$E,'All Prices combined'!$G216),IF($B216="RAB Long",SUMIFS('RAB Prices Long'!Z:Z,'RAB Prices Long'!$B:$B,'All Prices combined'!$D216,'RAB Prices Long'!$E:$E,'All Prices combined'!$G216)))),2)</f>
        <v>18.52</v>
      </c>
      <c r="X216" s="2">
        <f>ROUND(IF($B216="Annuity",SUMIFS('Annuity Prices'!AA:AA,'Annuity Prices'!$B:$B,$D216,'Annuity Prices'!$E:$E,$G216),IF($B216="RAB Short",SUMIFS('RAB Prices Short'!AA:AA,'RAB Prices Short'!$B:$B,'All Prices combined'!$D216,'RAB Prices Short'!$E:$E,'All Prices combined'!$G216),IF($B216="RAB Long",SUMIFS('RAB Prices Long'!AA:AA,'RAB Prices Long'!$B:$B,'All Prices combined'!$D216,'RAB Prices Long'!$E:$E,'All Prices combined'!$G216)))),2)</f>
        <v>18.98</v>
      </c>
      <c r="Y216" s="2">
        <f>ROUND(IF($B216="Annuity",SUMIFS('Annuity Prices'!AB:AB,'Annuity Prices'!$B:$B,$D216,'Annuity Prices'!$E:$E,$G216),IF($B216="RAB Short",SUMIFS('RAB Prices Short'!AB:AB,'RAB Prices Short'!$B:$B,'All Prices combined'!$D216,'RAB Prices Short'!$E:$E,'All Prices combined'!$G216),IF($B216="RAB Long",SUMIFS('RAB Prices Long'!AB:AB,'RAB Prices Long'!$B:$B,'All Prices combined'!$D216,'RAB Prices Long'!$E:$E,'All Prices combined'!$G216)))),2)</f>
        <v>19.36</v>
      </c>
      <c r="Z216" s="2">
        <f>ROUND(IF($B216="Annuity",SUMIFS('Annuity Prices'!AC:AC,'Annuity Prices'!$B:$B,$D216,'Annuity Prices'!$E:$E,$G216),IF($B216="RAB Short",SUMIFS('RAB Prices Short'!AC:AC,'RAB Prices Short'!$B:$B,'All Prices combined'!$D216,'RAB Prices Short'!$E:$E,'All Prices combined'!$G216),IF($B216="RAB Long",SUMIFS('RAB Prices Long'!AC:AC,'RAB Prices Long'!$B:$B,'All Prices combined'!$D216,'RAB Prices Long'!$E:$E,'All Prices combined'!$G216)))),2)</f>
        <v>19.84</v>
      </c>
      <c r="AA216" s="2">
        <f>ROUND(IF($B216="Annuity",SUMIFS('Annuity Prices'!AD:AD,'Annuity Prices'!$B:$B,$D216,'Annuity Prices'!$E:$E,$G216),IF($B216="RAB Short",SUMIFS('RAB Prices Short'!AD:AD,'RAB Prices Short'!$B:$B,'All Prices combined'!$D216,'RAB Prices Short'!$E:$E,'All Prices combined'!$G216),IF($B216="RAB Long",SUMIFS('RAB Prices Long'!AD:AD,'RAB Prices Long'!$B:$B,'All Prices combined'!$D216,'RAB Prices Long'!$E:$E,'All Prices combined'!$G216)))),2)</f>
        <v>20.34</v>
      </c>
      <c r="AB216" s="2">
        <f>ROUND(IF($B216="Annuity",SUMIFS('Annuity Prices'!AE:AE,'Annuity Prices'!$B:$B,$D216,'Annuity Prices'!$E:$E,$G216),IF($B216="RAB Short",SUMIFS('RAB Prices Short'!AE:AE,'RAB Prices Short'!$B:$B,'All Prices combined'!$D216,'RAB Prices Short'!$E:$E,'All Prices combined'!$G216),IF($B216="RAB Long",SUMIFS('RAB Prices Long'!AE:AE,'RAB Prices Long'!$B:$B,'All Prices combined'!$D216,'RAB Prices Long'!$E:$E,'All Prices combined'!$G216)))),2)</f>
        <v>20.85</v>
      </c>
      <c r="AC216" s="2">
        <f>ROUND(IF($B216="Annuity",SUMIFS('Annuity Prices'!AF:AF,'Annuity Prices'!$B:$B,$D216,'Annuity Prices'!$E:$E,$G216),IF($B216="RAB Short",SUMIFS('RAB Prices Short'!AF:AF,'RAB Prices Short'!$B:$B,'All Prices combined'!$D216,'RAB Prices Short'!$E:$E,'All Prices combined'!$G216),IF($B216="RAB Long",SUMIFS('RAB Prices Long'!AF:AF,'RAB Prices Long'!$B:$B,'All Prices combined'!$D216,'RAB Prices Long'!$E:$E,'All Prices combined'!$G216)))),2)</f>
        <v>21.27</v>
      </c>
      <c r="AD216" s="2">
        <f>ROUND(IF($B216="Annuity",SUMIFS('Annuity Prices'!AG:AG,'Annuity Prices'!$B:$B,$D216,'Annuity Prices'!$E:$E,$G216),IF($B216="RAB Short",SUMIFS('RAB Prices Short'!AG:AG,'RAB Prices Short'!$B:$B,'All Prices combined'!$D216,'RAB Prices Short'!$E:$E,'All Prices combined'!$G216),IF($B216="RAB Long",SUMIFS('RAB Prices Long'!AG:AG,'RAB Prices Long'!$B:$B,'All Prices combined'!$D216,'RAB Prices Long'!$E:$E,'All Prices combined'!$G216)))),2)</f>
        <v>21.8</v>
      </c>
      <c r="AE216" s="2">
        <f>ROUND(IF($B216="Annuity",SUMIFS('Annuity Prices'!AH:AH,'Annuity Prices'!$B:$B,$D216,'Annuity Prices'!$E:$E,$G216),IF($B216="RAB Short",SUMIFS('RAB Prices Short'!AH:AH,'RAB Prices Short'!$B:$B,'All Prices combined'!$D216,'RAB Prices Short'!$E:$E,'All Prices combined'!$G216),IF($B216="RAB Long",SUMIFS('RAB Prices Long'!AH:AH,'RAB Prices Long'!$B:$B,'All Prices combined'!$D216,'RAB Prices Long'!$E:$E,'All Prices combined'!$G216)))),2)</f>
        <v>22.35</v>
      </c>
      <c r="AF216" s="2">
        <f>ROUND(IF($B216="Annuity",SUMIFS('Annuity Prices'!AI:AI,'Annuity Prices'!$B:$B,$D216,'Annuity Prices'!$E:$E,$G216),IF($B216="RAB Short",SUMIFS('RAB Prices Short'!AI:AI,'RAB Prices Short'!$B:$B,'All Prices combined'!$D216,'RAB Prices Short'!$E:$E,'All Prices combined'!$G216),IF($B216="RAB Long",SUMIFS('RAB Prices Long'!AI:AI,'RAB Prices Long'!$B:$B,'All Prices combined'!$D216,'RAB Prices Long'!$E:$E,'All Prices combined'!$G216)))),2)</f>
        <v>22.9</v>
      </c>
      <c r="AG216" s="2">
        <f>ROUND(IF($B216="Annuity",SUMIFS('Annuity Prices'!AJ:AJ,'Annuity Prices'!$B:$B,$D216,'Annuity Prices'!$E:$E,$G216),IF($B216="RAB Short",SUMIFS('RAB Prices Short'!AJ:AJ,'RAB Prices Short'!$B:$B,'All Prices combined'!$D216,'RAB Prices Short'!$E:$E,'All Prices combined'!$G216),IF($B216="RAB Long",SUMIFS('RAB Prices Long'!AJ:AJ,'RAB Prices Long'!$B:$B,'All Prices combined'!$D216,'RAB Prices Long'!$E:$E,'All Prices combined'!$G216)))),2)</f>
        <v>23.36</v>
      </c>
      <c r="AH216" s="2">
        <f>ROUND(IF($B216="Annuity",SUMIFS('Annuity Prices'!AK:AK,'Annuity Prices'!$B:$B,$D216,'Annuity Prices'!$E:$E,$G216),IF($B216="RAB Short",SUMIFS('RAB Prices Short'!AK:AK,'RAB Prices Short'!$B:$B,'All Prices combined'!$D216,'RAB Prices Short'!$E:$E,'All Prices combined'!$G216),IF($B216="RAB Long",SUMIFS('RAB Prices Long'!AK:AK,'RAB Prices Long'!$B:$B,'All Prices combined'!$D216,'RAB Prices Long'!$E:$E,'All Prices combined'!$G216)))),2)</f>
        <v>23.95</v>
      </c>
      <c r="AI216" s="2">
        <f>ROUND(IF($B216="Annuity",SUMIFS('Annuity Prices'!AL:AL,'Annuity Prices'!$B:$B,$D216,'Annuity Prices'!$E:$E,$G216),IF($B216="RAB Short",SUMIFS('RAB Prices Short'!AL:AL,'RAB Prices Short'!$B:$B,'All Prices combined'!$D216,'RAB Prices Short'!$E:$E,'All Prices combined'!$G216),IF($B216="RAB Long",SUMIFS('RAB Prices Long'!AL:AL,'RAB Prices Long'!$B:$B,'All Prices combined'!$D216,'RAB Prices Long'!$E:$E,'All Prices combined'!$G216)))),2)</f>
        <v>24.55</v>
      </c>
      <c r="AJ216" s="2">
        <f>ROUND(IF($B216="Annuity",SUMIFS('Annuity Prices'!AM:AM,'Annuity Prices'!$B:$B,$D216,'Annuity Prices'!$E:$E,$G216),IF($B216="RAB Short",SUMIFS('RAB Prices Short'!AM:AM,'RAB Prices Short'!$B:$B,'All Prices combined'!$D216,'RAB Prices Short'!$E:$E,'All Prices combined'!$G216),IF($B216="RAB Long",SUMIFS('RAB Prices Long'!AM:AM,'RAB Prices Long'!$B:$B,'All Prices combined'!$D216,'RAB Prices Long'!$E:$E,'All Prices combined'!$G216)))),2)</f>
        <v>25.16</v>
      </c>
      <c r="AK216" s="2">
        <f>ROUND(IF($B216="Annuity",SUMIFS('Annuity Prices'!AN:AN,'Annuity Prices'!$B:$B,$D216,'Annuity Prices'!$E:$E,$G216),IF($B216="RAB Short",SUMIFS('RAB Prices Short'!AN:AN,'RAB Prices Short'!$B:$B,'All Prices combined'!$D216,'RAB Prices Short'!$E:$E,'All Prices combined'!$G216),IF($B216="RAB Long",SUMIFS('RAB Prices Long'!AN:AN,'RAB Prices Long'!$B:$B,'All Prices combined'!$D216,'RAB Prices Long'!$E:$E,'All Prices combined'!$G216)))),2)</f>
        <v>25.67</v>
      </c>
      <c r="AL216" s="2">
        <f>ROUND(IF($B216="Annuity",SUMIFS('Annuity Prices'!AO:AO,'Annuity Prices'!$B:$B,$D216,'Annuity Prices'!$E:$E,$G216),IF($B216="RAB Short",SUMIFS('RAB Prices Short'!AO:AO,'RAB Prices Short'!$B:$B,'All Prices combined'!$D216,'RAB Prices Short'!$E:$E,'All Prices combined'!$G216),IF($B216="RAB Long",SUMIFS('RAB Prices Long'!AO:AO,'RAB Prices Long'!$B:$B,'All Prices combined'!$D216,'RAB Prices Long'!$E:$E,'All Prices combined'!$G216)))),2)</f>
        <v>26.31</v>
      </c>
      <c r="AM216" s="2">
        <f>ROUND(IF($B216="Annuity",SUMIFS('Annuity Prices'!AP:AP,'Annuity Prices'!$B:$B,$D216,'Annuity Prices'!$E:$E,$G216),IF($B216="RAB Short",SUMIFS('RAB Prices Short'!AP:AP,'RAB Prices Short'!$B:$B,'All Prices combined'!$D216,'RAB Prices Short'!$E:$E,'All Prices combined'!$G216),IF($B216="RAB Long",SUMIFS('RAB Prices Long'!AP:AP,'RAB Prices Long'!$B:$B,'All Prices combined'!$D216,'RAB Prices Long'!$E:$E,'All Prices combined'!$G216)))),2)</f>
        <v>26.97</v>
      </c>
      <c r="AN216" s="2">
        <f>ROUND(IF($B216="Annuity",SUMIFS('Annuity Prices'!AQ:AQ,'Annuity Prices'!$B:$B,$D216,'Annuity Prices'!$E:$E,$G216),IF($B216="RAB Short",SUMIFS('RAB Prices Short'!AQ:AQ,'RAB Prices Short'!$B:$B,'All Prices combined'!$D216,'RAB Prices Short'!$E:$E,'All Prices combined'!$G216),IF($B216="RAB Long",SUMIFS('RAB Prices Long'!AQ:AQ,'RAB Prices Long'!$B:$B,'All Prices combined'!$D216,'RAB Prices Long'!$E:$E,'All Prices combined'!$G216)))),2)</f>
        <v>27.64</v>
      </c>
      <c r="AO216" s="2">
        <f>ROUND(IF($B216="Annuity",SUMIFS('Annuity Prices'!AR:AR,'Annuity Prices'!$B:$B,$D216,'Annuity Prices'!$E:$E,$G216),IF($B216="RAB Short",SUMIFS('RAB Prices Short'!AR:AR,'RAB Prices Short'!$B:$B,'All Prices combined'!$D216,'RAB Prices Short'!$E:$E,'All Prices combined'!$G216),IF($B216="RAB Long",SUMIFS('RAB Prices Long'!AR:AR,'RAB Prices Long'!$B:$B,'All Prices combined'!$D216,'RAB Prices Long'!$E:$E,'All Prices combined'!$G216)))),2)</f>
        <v>0</v>
      </c>
      <c r="AP216" s="2">
        <f>ROUND(IF($B216="Annuity",SUMIFS('Annuity Prices'!AS:AS,'Annuity Prices'!$B:$B,$D216,'Annuity Prices'!$E:$E,$G216),IF($B216="RAB Short",SUMIFS('RAB Prices Short'!AS:AS,'RAB Prices Short'!$B:$B,'All Prices combined'!$D216,'RAB Prices Short'!$E:$E,'All Prices combined'!$G216),IF($B216="RAB Long",SUMIFS('RAB Prices Long'!AS:AS,'RAB Prices Long'!$B:$B,'All Prices combined'!$D216,'RAB Prices Long'!$E:$E,'All Prices combined'!$G216)))),2)</f>
        <v>0</v>
      </c>
      <c r="AQ216" s="2">
        <f>ROUND(IF($B216="Annuity",SUMIFS('Annuity Prices'!AT:AT,'Annuity Prices'!$B:$B,$D216,'Annuity Prices'!$E:$E,$G216),IF($B216="RAB Short",SUMIFS('RAB Prices Short'!AT:AT,'RAB Prices Short'!$B:$B,'All Prices combined'!$D216,'RAB Prices Short'!$E:$E,'All Prices combined'!$G216),IF($B216="RAB Long",SUMIFS('RAB Prices Long'!AT:AT,'RAB Prices Long'!$B:$B,'All Prices combined'!$D216,'RAB Prices Long'!$E:$E,'All Prices combined'!$G216)))),2)</f>
        <v>10.050000000000001</v>
      </c>
      <c r="AR216" s="2">
        <f>ROUND(IF($B216="Annuity",SUMIFS('Annuity Prices'!AU:AU,'Annuity Prices'!$B:$B,$D216,'Annuity Prices'!$E:$E,$G216),IF($B216="RAB Short",SUMIFS('RAB Prices Short'!AU:AU,'RAB Prices Short'!$B:$B,'All Prices combined'!$D216,'RAB Prices Short'!$E:$E,'All Prices combined'!$G216),IF($B216="RAB Long",SUMIFS('RAB Prices Long'!AU:AU,'RAB Prices Long'!$B:$B,'All Prices combined'!$D216,'RAB Prices Long'!$E:$E,'All Prices combined'!$G216)))),2)</f>
        <v>10.34</v>
      </c>
      <c r="AS216" s="2">
        <f>ROUND(IF($B216="Annuity",SUMIFS('Annuity Prices'!AV:AV,'Annuity Prices'!$B:$B,$D216,'Annuity Prices'!$E:$E,$G216),IF($B216="RAB Short",SUMIFS('RAB Prices Short'!AV:AV,'RAB Prices Short'!$B:$B,'All Prices combined'!$D216,'RAB Prices Short'!$E:$E,'All Prices combined'!$G216),IF($B216="RAB Long",SUMIFS('RAB Prices Long'!AV:AV,'RAB Prices Long'!$B:$B,'All Prices combined'!$D216,'RAB Prices Long'!$E:$E,'All Prices combined'!$G216)))),2)</f>
        <v>10.64</v>
      </c>
      <c r="AT216" s="2">
        <f>ROUND(IF($B216="Annuity",SUMIFS('Annuity Prices'!AW:AW,'Annuity Prices'!$B:$B,$D216,'Annuity Prices'!$E:$E,$G216),IF($B216="RAB Short",SUMIFS('RAB Prices Short'!AW:AW,'RAB Prices Short'!$B:$B,'All Prices combined'!$D216,'RAB Prices Short'!$E:$E,'All Prices combined'!$G216),IF($B216="RAB Long",SUMIFS('RAB Prices Long'!AW:AW,'RAB Prices Long'!$B:$B,'All Prices combined'!$D216,'RAB Prices Long'!$E:$E,'All Prices combined'!$G216)))),2)</f>
        <v>10.95</v>
      </c>
      <c r="AU216" s="2">
        <f>ROUND(IF($B216="Annuity",SUMIFS('Annuity Prices'!AX:AX,'Annuity Prices'!$B:$B,$D216,'Annuity Prices'!$E:$E,$G216),IF($B216="RAB Short",SUMIFS('RAB Prices Short'!AX:AX,'RAB Prices Short'!$B:$B,'All Prices combined'!$D216,'RAB Prices Short'!$E:$E,'All Prices combined'!$G216),IF($B216="RAB Long",SUMIFS('RAB Prices Long'!AX:AX,'RAB Prices Long'!$B:$B,'All Prices combined'!$D216,'RAB Prices Long'!$E:$E,'All Prices combined'!$G216)))),2)</f>
        <v>11.26</v>
      </c>
      <c r="AV216" s="2">
        <f>ROUND(IF($B216="Annuity",SUMIFS('Annuity Prices'!AY:AY,'Annuity Prices'!$B:$B,$D216,'Annuity Prices'!$E:$E,$G216),IF($B216="RAB Short",SUMIFS('RAB Prices Short'!AY:AY,'RAB Prices Short'!$B:$B,'All Prices combined'!$D216,'RAB Prices Short'!$E:$E,'All Prices combined'!$G216),IF($B216="RAB Long",SUMIFS('RAB Prices Long'!AY:AY,'RAB Prices Long'!$B:$B,'All Prices combined'!$D216,'RAB Prices Long'!$E:$E,'All Prices combined'!$G216)))),2)</f>
        <v>11.58</v>
      </c>
      <c r="AW216" s="2">
        <f>ROUND(IF($B216="Annuity",SUMIFS('Annuity Prices'!AZ:AZ,'Annuity Prices'!$B:$B,$D216,'Annuity Prices'!$E:$E,$G216),IF($B216="RAB Short",SUMIFS('RAB Prices Short'!AZ:AZ,'RAB Prices Short'!$B:$B,'All Prices combined'!$D216,'RAB Prices Short'!$E:$E,'All Prices combined'!$G216),IF($B216="RAB Long",SUMIFS('RAB Prices Long'!AZ:AZ,'RAB Prices Long'!$B:$B,'All Prices combined'!$D216,'RAB Prices Long'!$E:$E,'All Prices combined'!$G216)))),2)</f>
        <v>11.91</v>
      </c>
      <c r="AX216" s="2">
        <f>ROUND(IF($B216="Annuity",SUMIFS('Annuity Prices'!BA:BA,'Annuity Prices'!$B:$B,$D216,'Annuity Prices'!$E:$E,$G216),IF($B216="RAB Short",SUMIFS('RAB Prices Short'!BA:BA,'RAB Prices Short'!$B:$B,'All Prices combined'!$D216,'RAB Prices Short'!$E:$E,'All Prices combined'!$G216),IF($B216="RAB Long",SUMIFS('RAB Prices Long'!BA:BA,'RAB Prices Long'!$B:$B,'All Prices combined'!$D216,'RAB Prices Long'!$E:$E,'All Prices combined'!$G216)))),2)</f>
        <v>12.25</v>
      </c>
      <c r="AY216" s="2">
        <f>ROUND(IF($B216="Annuity",SUMIFS('Annuity Prices'!BB:BB,'Annuity Prices'!$B:$B,$D216,'Annuity Prices'!$E:$E,$G216),IF($B216="RAB Short",SUMIFS('RAB Prices Short'!BB:BB,'RAB Prices Short'!$B:$B,'All Prices combined'!$D216,'RAB Prices Short'!$E:$E,'All Prices combined'!$G216),IF($B216="RAB Long",SUMIFS('RAB Prices Long'!BB:BB,'RAB Prices Long'!$B:$B,'All Prices combined'!$D216,'RAB Prices Long'!$E:$E,'All Prices combined'!$G216)))),2)</f>
        <v>12.6</v>
      </c>
      <c r="AZ216" s="2">
        <f>ROUND(IF($B216="Annuity",SUMIFS('Annuity Prices'!BC:BC,'Annuity Prices'!$B:$B,$D216,'Annuity Prices'!$E:$E,$G216),IF($B216="RAB Short",SUMIFS('RAB Prices Short'!BC:BC,'RAB Prices Short'!$B:$B,'All Prices combined'!$D216,'RAB Prices Short'!$E:$E,'All Prices combined'!$G216),IF($B216="RAB Long",SUMIFS('RAB Prices Long'!BC:BC,'RAB Prices Long'!$B:$B,'All Prices combined'!$D216,'RAB Prices Long'!$E:$E,'All Prices combined'!$G216)))),2)</f>
        <v>12.96</v>
      </c>
      <c r="BA216" s="2">
        <f>ROUND(IF($B216="Annuity",SUMIFS('Annuity Prices'!BD:BD,'Annuity Prices'!$B:$B,$D216,'Annuity Prices'!$E:$E,$G216),IF($B216="RAB Short",SUMIFS('RAB Prices Short'!BD:BD,'RAB Prices Short'!$B:$B,'All Prices combined'!$D216,'RAB Prices Short'!$E:$E,'All Prices combined'!$G216),IF($B216="RAB Long",SUMIFS('RAB Prices Long'!BD:BD,'RAB Prices Long'!$B:$B,'All Prices combined'!$D216,'RAB Prices Long'!$E:$E,'All Prices combined'!$G216)))),2)</f>
        <v>13.33</v>
      </c>
      <c r="BB216" s="2">
        <f>ROUND(IF($B216="Annuity",SUMIFS('Annuity Prices'!BE:BE,'Annuity Prices'!$B:$B,$D216,'Annuity Prices'!$E:$E,$G216),IF($B216="RAB Short",SUMIFS('RAB Prices Short'!BE:BE,'RAB Prices Short'!$B:$B,'All Prices combined'!$D216,'RAB Prices Short'!$E:$E,'All Prices combined'!$G216),IF($B216="RAB Long",SUMIFS('RAB Prices Long'!BE:BE,'RAB Prices Long'!$B:$B,'All Prices combined'!$D216,'RAB Prices Long'!$E:$E,'All Prices combined'!$G216)))),2)</f>
        <v>13.71</v>
      </c>
      <c r="BC216" s="2">
        <f>ROUND(IF($B216="Annuity",SUMIFS('Annuity Prices'!BF:BF,'Annuity Prices'!$B:$B,$D216,'Annuity Prices'!$E:$E,$G216),IF($B216="RAB Short",SUMIFS('RAB Prices Short'!BF:BF,'RAB Prices Short'!$B:$B,'All Prices combined'!$D216,'RAB Prices Short'!$E:$E,'All Prices combined'!$G216),IF($B216="RAB Long",SUMIFS('RAB Prices Long'!BF:BF,'RAB Prices Long'!$B:$B,'All Prices combined'!$D216,'RAB Prices Long'!$E:$E,'All Prices combined'!$G216)))),2)</f>
        <v>14.1</v>
      </c>
      <c r="BD216" s="2">
        <f>ROUND(IF($B216="Annuity",SUMIFS('Annuity Prices'!BG:BG,'Annuity Prices'!$B:$B,$D216,'Annuity Prices'!$E:$E,$G216),IF($B216="RAB Short",SUMIFS('RAB Prices Short'!BG:BG,'RAB Prices Short'!$B:$B,'All Prices combined'!$D216,'RAB Prices Short'!$E:$E,'All Prices combined'!$G216),IF($B216="RAB Long",SUMIFS('RAB Prices Long'!BG:BG,'RAB Prices Long'!$B:$B,'All Prices combined'!$D216,'RAB Prices Long'!$E:$E,'All Prices combined'!$G216)))),2)</f>
        <v>14.5</v>
      </c>
      <c r="BE216" s="2">
        <f>ROUND(IF($B216="Annuity",SUMIFS('Annuity Prices'!BH:BH,'Annuity Prices'!$B:$B,$D216,'Annuity Prices'!$E:$E,$G216),IF($B216="RAB Short",SUMIFS('RAB Prices Short'!BH:BH,'RAB Prices Short'!$B:$B,'All Prices combined'!$D216,'RAB Prices Short'!$E:$E,'All Prices combined'!$G216),IF($B216="RAB Long",SUMIFS('RAB Prices Long'!BH:BH,'RAB Prices Long'!$B:$B,'All Prices combined'!$D216,'RAB Prices Long'!$E:$E,'All Prices combined'!$G216)))),2)</f>
        <v>14.92</v>
      </c>
      <c r="BF216" s="2">
        <f>ROUND(IF($B216="Annuity",SUMIFS('Annuity Prices'!BI:BI,'Annuity Prices'!$B:$B,$D216,'Annuity Prices'!$E:$E,$G216),IF($B216="RAB Short",SUMIFS('RAB Prices Short'!BI:BI,'RAB Prices Short'!$B:$B,'All Prices combined'!$D216,'RAB Prices Short'!$E:$E,'All Prices combined'!$G216),IF($B216="RAB Long",SUMIFS('RAB Prices Long'!BI:BI,'RAB Prices Long'!$B:$B,'All Prices combined'!$D216,'RAB Prices Long'!$E:$E,'All Prices combined'!$G216)))),2)</f>
        <v>15.35</v>
      </c>
      <c r="BG216" s="2">
        <f>ROUND(IF($B216="Annuity",SUMIFS('Annuity Prices'!BJ:BJ,'Annuity Prices'!$B:$B,$D216,'Annuity Prices'!$E:$E,$G216),IF($B216="RAB Short",SUMIFS('RAB Prices Short'!BJ:BJ,'RAB Prices Short'!$B:$B,'All Prices combined'!$D216,'RAB Prices Short'!$E:$E,'All Prices combined'!$G216),IF($B216="RAB Long",SUMIFS('RAB Prices Long'!BJ:BJ,'RAB Prices Long'!$B:$B,'All Prices combined'!$D216,'RAB Prices Long'!$E:$E,'All Prices combined'!$G216)))),2)</f>
        <v>15.79</v>
      </c>
      <c r="BH216" s="2">
        <f>ROUND(IF($B216="Annuity",SUMIFS('Annuity Prices'!BK:BK,'Annuity Prices'!$B:$B,$D216,'Annuity Prices'!$E:$E,$G216),IF($B216="RAB Short",SUMIFS('RAB Prices Short'!BK:BK,'RAB Prices Short'!$B:$B,'All Prices combined'!$D216,'RAB Prices Short'!$E:$E,'All Prices combined'!$G216),IF($B216="RAB Long",SUMIFS('RAB Prices Long'!BK:BK,'RAB Prices Long'!$B:$B,'All Prices combined'!$D216,'RAB Prices Long'!$E:$E,'All Prices combined'!$G216)))),2)</f>
        <v>16.239999999999998</v>
      </c>
      <c r="BI216" s="2">
        <f>ROUND(IF($B216="Annuity",SUMIFS('Annuity Prices'!BL:BL,'Annuity Prices'!$B:$B,$D216,'Annuity Prices'!$E:$E,$G216),IF($B216="RAB Short",SUMIFS('RAB Prices Short'!BL:BL,'RAB Prices Short'!$B:$B,'All Prices combined'!$D216,'RAB Prices Short'!$E:$E,'All Prices combined'!$G216),IF($B216="RAB Long",SUMIFS('RAB Prices Long'!BL:BL,'RAB Prices Long'!$B:$B,'All Prices combined'!$D216,'RAB Prices Long'!$E:$E,'All Prices combined'!$G216)))),2)</f>
        <v>16.71</v>
      </c>
      <c r="BJ216" s="2">
        <f>ROUND(IF($B216="Annuity",SUMIFS('Annuity Prices'!BM:BM,'Annuity Prices'!$B:$B,$D216,'Annuity Prices'!$E:$E,$G216),IF($B216="RAB Short",SUMIFS('RAB Prices Short'!BM:BM,'RAB Prices Short'!$B:$B,'All Prices combined'!$D216,'RAB Prices Short'!$E:$E,'All Prices combined'!$G216),IF($B216="RAB Long",SUMIFS('RAB Prices Long'!BM:BM,'RAB Prices Long'!$B:$B,'All Prices combined'!$D216,'RAB Prices Long'!$E:$E,'All Prices combined'!$G216)))),2)</f>
        <v>17.190000000000001</v>
      </c>
      <c r="BK216" s="2">
        <f>ROUND(IF($B216="Annuity",SUMIFS('Annuity Prices'!BN:BN,'Annuity Prices'!$B:$B,$D216,'Annuity Prices'!$E:$E,$G216),IF($B216="RAB Short",SUMIFS('RAB Prices Short'!BN:BN,'RAB Prices Short'!$B:$B,'All Prices combined'!$D216,'RAB Prices Short'!$E:$E,'All Prices combined'!$G216),IF($B216="RAB Long",SUMIFS('RAB Prices Long'!BN:BN,'RAB Prices Long'!$B:$B,'All Prices combined'!$D216,'RAB Prices Long'!$E:$E,'All Prices combined'!$G216)))),2)</f>
        <v>17.68</v>
      </c>
      <c r="BL216" s="2">
        <f>ROUND(IF($B216="Annuity",SUMIFS('Annuity Prices'!BO:BO,'Annuity Prices'!$B:$B,$D216,'Annuity Prices'!$E:$E,$G216),IF($B216="RAB Short",SUMIFS('RAB Prices Short'!BO:BO,'RAB Prices Short'!$B:$B,'All Prices combined'!$D216,'RAB Prices Short'!$E:$E,'All Prices combined'!$G216),IF($B216="RAB Long",SUMIFS('RAB Prices Long'!BO:BO,'RAB Prices Long'!$B:$B,'All Prices combined'!$D216,'RAB Prices Long'!$E:$E,'All Prices combined'!$G216)))),2)</f>
        <v>18.190000000000001</v>
      </c>
      <c r="BM216" s="2">
        <f>ROUND(IF($B216="Annuity",SUMIFS('Annuity Prices'!BP:BP,'Annuity Prices'!$B:$B,$D216,'Annuity Prices'!$E:$E,$G216),IF($B216="RAB Short",SUMIFS('RAB Prices Short'!BP:BP,'RAB Prices Short'!$B:$B,'All Prices combined'!$D216,'RAB Prices Short'!$E:$E,'All Prices combined'!$G216),IF($B216="RAB Long",SUMIFS('RAB Prices Long'!BP:BP,'RAB Prices Long'!$B:$B,'All Prices combined'!$D216,'RAB Prices Long'!$E:$E,'All Prices combined'!$G216)))),2)</f>
        <v>18.71</v>
      </c>
      <c r="BN216" s="2">
        <f>ROUND(IF($B216="Annuity",SUMIFS('Annuity Prices'!BQ:BQ,'Annuity Prices'!$B:$B,$D216,'Annuity Prices'!$E:$E,$G216),IF($B216="RAB Short",SUMIFS('RAB Prices Short'!BQ:BQ,'RAB Prices Short'!$B:$B,'All Prices combined'!$D216,'RAB Prices Short'!$E:$E,'All Prices combined'!$G216),IF($B216="RAB Long",SUMIFS('RAB Prices Long'!BQ:BQ,'RAB Prices Long'!$B:$B,'All Prices combined'!$D216,'RAB Prices Long'!$E:$E,'All Prices combined'!$G216)))),2)</f>
        <v>23.36</v>
      </c>
      <c r="BO216" s="2">
        <f>ROUND(IF($B216="Annuity",SUMIFS('Annuity Prices'!BR:BR,'Annuity Prices'!$B:$B,$D216,'Annuity Prices'!$E:$E,$G216),IF($B216="RAB Short",SUMIFS('RAB Prices Short'!BR:BR,'RAB Prices Short'!$B:$B,'All Prices combined'!$D216,'RAB Prices Short'!$E:$E,'All Prices combined'!$G216),IF($B216="RAB Long",SUMIFS('RAB Prices Long'!BR:BR,'RAB Prices Long'!$B:$B,'All Prices combined'!$D216,'RAB Prices Long'!$E:$E,'All Prices combined'!$G216)))),2)</f>
        <v>23.95</v>
      </c>
      <c r="BP216" s="2">
        <f>ROUND(IF($B216="Annuity",SUMIFS('Annuity Prices'!BS:BS,'Annuity Prices'!$B:$B,$D216,'Annuity Prices'!$E:$E,$G216),IF($B216="RAB Short",SUMIFS('RAB Prices Short'!BS:BS,'RAB Prices Short'!$B:$B,'All Prices combined'!$D216,'RAB Prices Short'!$E:$E,'All Prices combined'!$G216),IF($B216="RAB Long",SUMIFS('RAB Prices Long'!BS:BS,'RAB Prices Long'!$B:$B,'All Prices combined'!$D216,'RAB Prices Long'!$E:$E,'All Prices combined'!$G216)))),2)</f>
        <v>24.55</v>
      </c>
      <c r="BQ216" s="2">
        <f>ROUND(IF($B216="Annuity",SUMIFS('Annuity Prices'!BT:BT,'Annuity Prices'!$B:$B,$D216,'Annuity Prices'!$E:$E,$G216),IF($B216="RAB Short",SUMIFS('RAB Prices Short'!BT:BT,'RAB Prices Short'!$B:$B,'All Prices combined'!$D216,'RAB Prices Short'!$E:$E,'All Prices combined'!$G216),IF($B216="RAB Long",SUMIFS('RAB Prices Long'!BT:BT,'RAB Prices Long'!$B:$B,'All Prices combined'!$D216,'RAB Prices Long'!$E:$E,'All Prices combined'!$G216)))),2)</f>
        <v>25.16</v>
      </c>
      <c r="BR216" s="2">
        <f>ROUND(IF($B216="Annuity",SUMIFS('Annuity Prices'!BU:BU,'Annuity Prices'!$B:$B,$D216,'Annuity Prices'!$E:$E,$G216),IF($B216="RAB Short",SUMIFS('RAB Prices Short'!BU:BU,'RAB Prices Short'!$B:$B,'All Prices combined'!$D216,'RAB Prices Short'!$E:$E,'All Prices combined'!$G216),IF($B216="RAB Long",SUMIFS('RAB Prices Long'!BU:BU,'RAB Prices Long'!$B:$B,'All Prices combined'!$D216,'RAB Prices Long'!$E:$E,'All Prices combined'!$G216)))),2)</f>
        <v>25.67</v>
      </c>
      <c r="BS216" s="2">
        <f>ROUND(IF($B216="Annuity",SUMIFS('Annuity Prices'!BV:BV,'Annuity Prices'!$B:$B,$D216,'Annuity Prices'!$E:$E,$G216),IF($B216="RAB Short",SUMIFS('RAB Prices Short'!BV:BV,'RAB Prices Short'!$B:$B,'All Prices combined'!$D216,'RAB Prices Short'!$E:$E,'All Prices combined'!$G216),IF($B216="RAB Long",SUMIFS('RAB Prices Long'!BV:BV,'RAB Prices Long'!$B:$B,'All Prices combined'!$D216,'RAB Prices Long'!$E:$E,'All Prices combined'!$G216)))),2)</f>
        <v>26.31</v>
      </c>
      <c r="BT216" s="2">
        <f>ROUND(IF($B216="Annuity",SUMIFS('Annuity Prices'!BW:BW,'Annuity Prices'!$B:$B,$D216,'Annuity Prices'!$E:$E,$G216),IF($B216="RAB Short",SUMIFS('RAB Prices Short'!BW:BW,'RAB Prices Short'!$B:$B,'All Prices combined'!$D216,'RAB Prices Short'!$E:$E,'All Prices combined'!$G216),IF($B216="RAB Long",SUMIFS('RAB Prices Long'!BW:BW,'RAB Prices Long'!$B:$B,'All Prices combined'!$D216,'RAB Prices Long'!$E:$E,'All Prices combined'!$G216)))),2)</f>
        <v>26.97</v>
      </c>
      <c r="BU216" s="2">
        <f>ROUND(IF($B216="Annuity",SUMIFS('Annuity Prices'!BX:BX,'Annuity Prices'!$B:$B,$D216,'Annuity Prices'!$E:$E,$G216),IF($B216="RAB Short",SUMIFS('RAB Prices Short'!BX:BX,'RAB Prices Short'!$B:$B,'All Prices combined'!$D216,'RAB Prices Short'!$E:$E,'All Prices combined'!$G216),IF($B216="RAB Long",SUMIFS('RAB Prices Long'!BX:BX,'RAB Prices Long'!$B:$B,'All Prices combined'!$D216,'RAB Prices Long'!$E:$E,'All Prices combined'!$G216)))),2)</f>
        <v>27.64</v>
      </c>
    </row>
    <row r="217" spans="2:73" x14ac:dyDescent="0.25">
      <c r="B217" t="s">
        <v>44</v>
      </c>
      <c r="C217">
        <v>6</v>
      </c>
      <c r="E217" t="s">
        <v>139</v>
      </c>
      <c r="G217" t="s">
        <v>141</v>
      </c>
      <c r="I217" s="2">
        <f>ROUND(IF($B217="Annuity",SUMIFS('Annuity Prices'!L:L,'Annuity Prices'!$B:$B,$D217,'Annuity Prices'!$E:$E,$G217),IF($B217="RAB Short",SUMIFS('RAB Prices Short'!L:L,'RAB Prices Short'!$B:$B,'All Prices combined'!$D217,'RAB Prices Short'!$E:$E,'All Prices combined'!$G217),IF($B217="RAB Long",SUMIFS('RAB Prices Long'!L:L,'RAB Prices Long'!$B:$B,'All Prices combined'!$D217,'RAB Prices Long'!$E:$E,'All Prices combined'!$G217)))),2)</f>
        <v>0</v>
      </c>
      <c r="J217" s="2">
        <f>ROUND(IF($B217="Annuity",SUMIFS('Annuity Prices'!M:M,'Annuity Prices'!$B:$B,$D217,'Annuity Prices'!$E:$E,$G217),IF($B217="RAB Short",SUMIFS('RAB Prices Short'!M:M,'RAB Prices Short'!$B:$B,'All Prices combined'!$D217,'RAB Prices Short'!$E:$E,'All Prices combined'!$G217),IF($B217="RAB Long",SUMIFS('RAB Prices Long'!M:M,'RAB Prices Long'!$B:$B,'All Prices combined'!$D217,'RAB Prices Long'!$E:$E,'All Prices combined'!$G217)))),2)</f>
        <v>0</v>
      </c>
      <c r="K217" s="2">
        <f>ROUND(IF($B217="Annuity",SUMIFS('Annuity Prices'!N:N,'Annuity Prices'!$B:$B,$D217,'Annuity Prices'!$E:$E,$G217),IF($B217="RAB Short",SUMIFS('RAB Prices Short'!N:N,'RAB Prices Short'!$B:$B,'All Prices combined'!$D217,'RAB Prices Short'!$E:$E,'All Prices combined'!$G217),IF($B217="RAB Long",SUMIFS('RAB Prices Long'!N:N,'RAB Prices Long'!$B:$B,'All Prices combined'!$D217,'RAB Prices Long'!$E:$E,'All Prices combined'!$G217)))),2)</f>
        <v>0</v>
      </c>
      <c r="L217" s="2">
        <f>ROUND(IF($B217="Annuity",SUMIFS('Annuity Prices'!O:O,'Annuity Prices'!$B:$B,$D217,'Annuity Prices'!$E:$E,$G217),IF($B217="RAB Short",SUMIFS('RAB Prices Short'!O:O,'RAB Prices Short'!$B:$B,'All Prices combined'!$D217,'RAB Prices Short'!$E:$E,'All Prices combined'!$G217),IF($B217="RAB Long",SUMIFS('RAB Prices Long'!O:O,'RAB Prices Long'!$B:$B,'All Prices combined'!$D217,'RAB Prices Long'!$E:$E,'All Prices combined'!$G217)))),2)</f>
        <v>0</v>
      </c>
      <c r="M217" s="2">
        <f>ROUND(IF($B217="Annuity",SUMIFS('Annuity Prices'!P:P,'Annuity Prices'!$B:$B,$D217,'Annuity Prices'!$E:$E,$G217),IF($B217="RAB Short",SUMIFS('RAB Prices Short'!P:P,'RAB Prices Short'!$B:$B,'All Prices combined'!$D217,'RAB Prices Short'!$E:$E,'All Prices combined'!$G217),IF($B217="RAB Long",SUMIFS('RAB Prices Long'!P:P,'RAB Prices Long'!$B:$B,'All Prices combined'!$D217,'RAB Prices Long'!$E:$E,'All Prices combined'!$G217)))),2)</f>
        <v>0</v>
      </c>
      <c r="N217" s="2">
        <f>ROUND(IF($B217="Annuity",SUMIFS('Annuity Prices'!Q:Q,'Annuity Prices'!$B:$B,$D217,'Annuity Prices'!$E:$E,$G217),IF($B217="RAB Short",SUMIFS('RAB Prices Short'!Q:Q,'RAB Prices Short'!$B:$B,'All Prices combined'!$D217,'RAB Prices Short'!$E:$E,'All Prices combined'!$G217),IF($B217="RAB Long",SUMIFS('RAB Prices Long'!Q:Q,'RAB Prices Long'!$B:$B,'All Prices combined'!$D217,'RAB Prices Long'!$E:$E,'All Prices combined'!$G217)))),2)</f>
        <v>0</v>
      </c>
      <c r="O217" s="2">
        <f>ROUND(IF($B217="Annuity",SUMIFS('Annuity Prices'!R:R,'Annuity Prices'!$B:$B,$D217,'Annuity Prices'!$E:$E,$G217),IF($B217="RAB Short",SUMIFS('RAB Prices Short'!R:R,'RAB Prices Short'!$B:$B,'All Prices combined'!$D217,'RAB Prices Short'!$E:$E,'All Prices combined'!$G217),IF($B217="RAB Long",SUMIFS('RAB Prices Long'!R:R,'RAB Prices Long'!$B:$B,'All Prices combined'!$D217,'RAB Prices Long'!$E:$E,'All Prices combined'!$G217)))),2)</f>
        <v>0</v>
      </c>
      <c r="P217" s="2">
        <f>ROUND(IF($B217="Annuity",SUMIFS('Annuity Prices'!S:S,'Annuity Prices'!$B:$B,$D217,'Annuity Prices'!$E:$E,$G217),IF($B217="RAB Short",SUMIFS('RAB Prices Short'!S:S,'RAB Prices Short'!$B:$B,'All Prices combined'!$D217,'RAB Prices Short'!$E:$E,'All Prices combined'!$G217),IF($B217="RAB Long",SUMIFS('RAB Prices Long'!S:S,'RAB Prices Long'!$B:$B,'All Prices combined'!$D217,'RAB Prices Long'!$E:$E,'All Prices combined'!$G217)))),2)</f>
        <v>0</v>
      </c>
      <c r="Q217" s="2">
        <f>ROUND(IF($B217="Annuity",SUMIFS('Annuity Prices'!T:T,'Annuity Prices'!$B:$B,$D217,'Annuity Prices'!$E:$E,$G217),IF($B217="RAB Short",SUMIFS('RAB Prices Short'!T:T,'RAB Prices Short'!$B:$B,'All Prices combined'!$D217,'RAB Prices Short'!$E:$E,'All Prices combined'!$G217),IF($B217="RAB Long",SUMIFS('RAB Prices Long'!T:T,'RAB Prices Long'!$B:$B,'All Prices combined'!$D217,'RAB Prices Long'!$E:$E,'All Prices combined'!$G217)))),2)</f>
        <v>0</v>
      </c>
      <c r="R217" s="2">
        <f>ROUND(IF($B217="Annuity",SUMIFS('Annuity Prices'!U:U,'Annuity Prices'!$B:$B,$D217,'Annuity Prices'!$E:$E,$G217),IF($B217="RAB Short",SUMIFS('RAB Prices Short'!U:U,'RAB Prices Short'!$B:$B,'All Prices combined'!$D217,'RAB Prices Short'!$E:$E,'All Prices combined'!$G217),IF($B217="RAB Long",SUMIFS('RAB Prices Long'!U:U,'RAB Prices Long'!$B:$B,'All Prices combined'!$D217,'RAB Prices Long'!$E:$E,'All Prices combined'!$G217)))),2)</f>
        <v>0</v>
      </c>
      <c r="S217" s="2">
        <f>ROUND(IF($B217="Annuity",SUMIFS('Annuity Prices'!V:V,'Annuity Prices'!$B:$B,$D217,'Annuity Prices'!$E:$E,$G217),IF($B217="RAB Short",SUMIFS('RAB Prices Short'!V:V,'RAB Prices Short'!$B:$B,'All Prices combined'!$D217,'RAB Prices Short'!$E:$E,'All Prices combined'!$G217),IF($B217="RAB Long",SUMIFS('RAB Prices Long'!V:V,'RAB Prices Long'!$B:$B,'All Prices combined'!$D217,'RAB Prices Long'!$E:$E,'All Prices combined'!$G217)))),2)</f>
        <v>0</v>
      </c>
      <c r="T217" s="2">
        <f>ROUND(IF($B217="Annuity",SUMIFS('Annuity Prices'!W:W,'Annuity Prices'!$B:$B,$D217,'Annuity Prices'!$E:$E,$G217),IF($B217="RAB Short",SUMIFS('RAB Prices Short'!W:W,'RAB Prices Short'!$B:$B,'All Prices combined'!$D217,'RAB Prices Short'!$E:$E,'All Prices combined'!$G217),IF($B217="RAB Long",SUMIFS('RAB Prices Long'!W:W,'RAB Prices Long'!$B:$B,'All Prices combined'!$D217,'RAB Prices Long'!$E:$E,'All Prices combined'!$G217)))),2)</f>
        <v>0</v>
      </c>
      <c r="U217" s="2">
        <f>ROUND(IF($B217="Annuity",SUMIFS('Annuity Prices'!X:X,'Annuity Prices'!$B:$B,$D217,'Annuity Prices'!$E:$E,$G217),IF($B217="RAB Short",SUMIFS('RAB Prices Short'!X:X,'RAB Prices Short'!$B:$B,'All Prices combined'!$D217,'RAB Prices Short'!$E:$E,'All Prices combined'!$G217),IF($B217="RAB Long",SUMIFS('RAB Prices Long'!X:X,'RAB Prices Long'!$B:$B,'All Prices combined'!$D217,'RAB Prices Long'!$E:$E,'All Prices combined'!$G217)))),2)</f>
        <v>0</v>
      </c>
      <c r="V217" s="2">
        <f>ROUND(IF($B217="Annuity",SUMIFS('Annuity Prices'!Y:Y,'Annuity Prices'!$B:$B,$D217,'Annuity Prices'!$E:$E,$G217),IF($B217="RAB Short",SUMIFS('RAB Prices Short'!Y:Y,'RAB Prices Short'!$B:$B,'All Prices combined'!$D217,'RAB Prices Short'!$E:$E,'All Prices combined'!$G217),IF($B217="RAB Long",SUMIFS('RAB Prices Long'!Y:Y,'RAB Prices Long'!$B:$B,'All Prices combined'!$D217,'RAB Prices Long'!$E:$E,'All Prices combined'!$G217)))),2)</f>
        <v>0</v>
      </c>
      <c r="W217" s="2">
        <f>ROUND(IF($B217="Annuity",SUMIFS('Annuity Prices'!Z:Z,'Annuity Prices'!$B:$B,$D217,'Annuity Prices'!$E:$E,$G217),IF($B217="RAB Short",SUMIFS('RAB Prices Short'!Z:Z,'RAB Prices Short'!$B:$B,'All Prices combined'!$D217,'RAB Prices Short'!$E:$E,'All Prices combined'!$G217),IF($B217="RAB Long",SUMIFS('RAB Prices Long'!Z:Z,'RAB Prices Long'!$B:$B,'All Prices combined'!$D217,'RAB Prices Long'!$E:$E,'All Prices combined'!$G217)))),2)</f>
        <v>0</v>
      </c>
      <c r="X217" s="2">
        <f>ROUND(IF($B217="Annuity",SUMIFS('Annuity Prices'!AA:AA,'Annuity Prices'!$B:$B,$D217,'Annuity Prices'!$E:$E,$G217),IF($B217="RAB Short",SUMIFS('RAB Prices Short'!AA:AA,'RAB Prices Short'!$B:$B,'All Prices combined'!$D217,'RAB Prices Short'!$E:$E,'All Prices combined'!$G217),IF($B217="RAB Long",SUMIFS('RAB Prices Long'!AA:AA,'RAB Prices Long'!$B:$B,'All Prices combined'!$D217,'RAB Prices Long'!$E:$E,'All Prices combined'!$G217)))),2)</f>
        <v>0</v>
      </c>
      <c r="Y217" s="2">
        <f>ROUND(IF($B217="Annuity",SUMIFS('Annuity Prices'!AB:AB,'Annuity Prices'!$B:$B,$D217,'Annuity Prices'!$E:$E,$G217),IF($B217="RAB Short",SUMIFS('RAB Prices Short'!AB:AB,'RAB Prices Short'!$B:$B,'All Prices combined'!$D217,'RAB Prices Short'!$E:$E,'All Prices combined'!$G217),IF($B217="RAB Long",SUMIFS('RAB Prices Long'!AB:AB,'RAB Prices Long'!$B:$B,'All Prices combined'!$D217,'RAB Prices Long'!$E:$E,'All Prices combined'!$G217)))),2)</f>
        <v>0</v>
      </c>
      <c r="Z217" s="2">
        <f>ROUND(IF($B217="Annuity",SUMIFS('Annuity Prices'!AC:AC,'Annuity Prices'!$B:$B,$D217,'Annuity Prices'!$E:$E,$G217),IF($B217="RAB Short",SUMIFS('RAB Prices Short'!AC:AC,'RAB Prices Short'!$B:$B,'All Prices combined'!$D217,'RAB Prices Short'!$E:$E,'All Prices combined'!$G217),IF($B217="RAB Long",SUMIFS('RAB Prices Long'!AC:AC,'RAB Prices Long'!$B:$B,'All Prices combined'!$D217,'RAB Prices Long'!$E:$E,'All Prices combined'!$G217)))),2)</f>
        <v>0</v>
      </c>
      <c r="AA217" s="2">
        <f>ROUND(IF($B217="Annuity",SUMIFS('Annuity Prices'!AD:AD,'Annuity Prices'!$B:$B,$D217,'Annuity Prices'!$E:$E,$G217),IF($B217="RAB Short",SUMIFS('RAB Prices Short'!AD:AD,'RAB Prices Short'!$B:$B,'All Prices combined'!$D217,'RAB Prices Short'!$E:$E,'All Prices combined'!$G217),IF($B217="RAB Long",SUMIFS('RAB Prices Long'!AD:AD,'RAB Prices Long'!$B:$B,'All Prices combined'!$D217,'RAB Prices Long'!$E:$E,'All Prices combined'!$G217)))),2)</f>
        <v>0</v>
      </c>
      <c r="AB217" s="2">
        <f>ROUND(IF($B217="Annuity",SUMIFS('Annuity Prices'!AE:AE,'Annuity Prices'!$B:$B,$D217,'Annuity Prices'!$E:$E,$G217),IF($B217="RAB Short",SUMIFS('RAB Prices Short'!AE:AE,'RAB Prices Short'!$B:$B,'All Prices combined'!$D217,'RAB Prices Short'!$E:$E,'All Prices combined'!$G217),IF($B217="RAB Long",SUMIFS('RAB Prices Long'!AE:AE,'RAB Prices Long'!$B:$B,'All Prices combined'!$D217,'RAB Prices Long'!$E:$E,'All Prices combined'!$G217)))),2)</f>
        <v>0</v>
      </c>
      <c r="AC217" s="2">
        <f>ROUND(IF($B217="Annuity",SUMIFS('Annuity Prices'!AF:AF,'Annuity Prices'!$B:$B,$D217,'Annuity Prices'!$E:$E,$G217),IF($B217="RAB Short",SUMIFS('RAB Prices Short'!AF:AF,'RAB Prices Short'!$B:$B,'All Prices combined'!$D217,'RAB Prices Short'!$E:$E,'All Prices combined'!$G217),IF($B217="RAB Long",SUMIFS('RAB Prices Long'!AF:AF,'RAB Prices Long'!$B:$B,'All Prices combined'!$D217,'RAB Prices Long'!$E:$E,'All Prices combined'!$G217)))),2)</f>
        <v>0</v>
      </c>
      <c r="AD217" s="2">
        <f>ROUND(IF($B217="Annuity",SUMIFS('Annuity Prices'!AG:AG,'Annuity Prices'!$B:$B,$D217,'Annuity Prices'!$E:$E,$G217),IF($B217="RAB Short",SUMIFS('RAB Prices Short'!AG:AG,'RAB Prices Short'!$B:$B,'All Prices combined'!$D217,'RAB Prices Short'!$E:$E,'All Prices combined'!$G217),IF($B217="RAB Long",SUMIFS('RAB Prices Long'!AG:AG,'RAB Prices Long'!$B:$B,'All Prices combined'!$D217,'RAB Prices Long'!$E:$E,'All Prices combined'!$G217)))),2)</f>
        <v>0</v>
      </c>
      <c r="AE217" s="2">
        <f>ROUND(IF($B217="Annuity",SUMIFS('Annuity Prices'!AH:AH,'Annuity Prices'!$B:$B,$D217,'Annuity Prices'!$E:$E,$G217),IF($B217="RAB Short",SUMIFS('RAB Prices Short'!AH:AH,'RAB Prices Short'!$B:$B,'All Prices combined'!$D217,'RAB Prices Short'!$E:$E,'All Prices combined'!$G217),IF($B217="RAB Long",SUMIFS('RAB Prices Long'!AH:AH,'RAB Prices Long'!$B:$B,'All Prices combined'!$D217,'RAB Prices Long'!$E:$E,'All Prices combined'!$G217)))),2)</f>
        <v>0</v>
      </c>
      <c r="AF217" s="2">
        <f>ROUND(IF($B217="Annuity",SUMIFS('Annuity Prices'!AI:AI,'Annuity Prices'!$B:$B,$D217,'Annuity Prices'!$E:$E,$G217),IF($B217="RAB Short",SUMIFS('RAB Prices Short'!AI:AI,'RAB Prices Short'!$B:$B,'All Prices combined'!$D217,'RAB Prices Short'!$E:$E,'All Prices combined'!$G217),IF($B217="RAB Long",SUMIFS('RAB Prices Long'!AI:AI,'RAB Prices Long'!$B:$B,'All Prices combined'!$D217,'RAB Prices Long'!$E:$E,'All Prices combined'!$G217)))),2)</f>
        <v>0</v>
      </c>
      <c r="AG217" s="2">
        <f>ROUND(IF($B217="Annuity",SUMIFS('Annuity Prices'!AJ:AJ,'Annuity Prices'!$B:$B,$D217,'Annuity Prices'!$E:$E,$G217),IF($B217="RAB Short",SUMIFS('RAB Prices Short'!AJ:AJ,'RAB Prices Short'!$B:$B,'All Prices combined'!$D217,'RAB Prices Short'!$E:$E,'All Prices combined'!$G217),IF($B217="RAB Long",SUMIFS('RAB Prices Long'!AJ:AJ,'RAB Prices Long'!$B:$B,'All Prices combined'!$D217,'RAB Prices Long'!$E:$E,'All Prices combined'!$G217)))),2)</f>
        <v>0</v>
      </c>
      <c r="AH217" s="2">
        <f>ROUND(IF($B217="Annuity",SUMIFS('Annuity Prices'!AK:AK,'Annuity Prices'!$B:$B,$D217,'Annuity Prices'!$E:$E,$G217),IF($B217="RAB Short",SUMIFS('RAB Prices Short'!AK:AK,'RAB Prices Short'!$B:$B,'All Prices combined'!$D217,'RAB Prices Short'!$E:$E,'All Prices combined'!$G217),IF($B217="RAB Long",SUMIFS('RAB Prices Long'!AK:AK,'RAB Prices Long'!$B:$B,'All Prices combined'!$D217,'RAB Prices Long'!$E:$E,'All Prices combined'!$G217)))),2)</f>
        <v>0</v>
      </c>
      <c r="AI217" s="2">
        <f>ROUND(IF($B217="Annuity",SUMIFS('Annuity Prices'!AL:AL,'Annuity Prices'!$B:$B,$D217,'Annuity Prices'!$E:$E,$G217),IF($B217="RAB Short",SUMIFS('RAB Prices Short'!AL:AL,'RAB Prices Short'!$B:$B,'All Prices combined'!$D217,'RAB Prices Short'!$E:$E,'All Prices combined'!$G217),IF($B217="RAB Long",SUMIFS('RAB Prices Long'!AL:AL,'RAB Prices Long'!$B:$B,'All Prices combined'!$D217,'RAB Prices Long'!$E:$E,'All Prices combined'!$G217)))),2)</f>
        <v>0</v>
      </c>
      <c r="AJ217" s="2">
        <f>ROUND(IF($B217="Annuity",SUMIFS('Annuity Prices'!AM:AM,'Annuity Prices'!$B:$B,$D217,'Annuity Prices'!$E:$E,$G217),IF($B217="RAB Short",SUMIFS('RAB Prices Short'!AM:AM,'RAB Prices Short'!$B:$B,'All Prices combined'!$D217,'RAB Prices Short'!$E:$E,'All Prices combined'!$G217),IF($B217="RAB Long",SUMIFS('RAB Prices Long'!AM:AM,'RAB Prices Long'!$B:$B,'All Prices combined'!$D217,'RAB Prices Long'!$E:$E,'All Prices combined'!$G217)))),2)</f>
        <v>0</v>
      </c>
      <c r="AK217" s="2">
        <f>ROUND(IF($B217="Annuity",SUMIFS('Annuity Prices'!AN:AN,'Annuity Prices'!$B:$B,$D217,'Annuity Prices'!$E:$E,$G217),IF($B217="RAB Short",SUMIFS('RAB Prices Short'!AN:AN,'RAB Prices Short'!$B:$B,'All Prices combined'!$D217,'RAB Prices Short'!$E:$E,'All Prices combined'!$G217),IF($B217="RAB Long",SUMIFS('RAB Prices Long'!AN:AN,'RAB Prices Long'!$B:$B,'All Prices combined'!$D217,'RAB Prices Long'!$E:$E,'All Prices combined'!$G217)))),2)</f>
        <v>0</v>
      </c>
      <c r="AL217" s="2">
        <f>ROUND(IF($B217="Annuity",SUMIFS('Annuity Prices'!AO:AO,'Annuity Prices'!$B:$B,$D217,'Annuity Prices'!$E:$E,$G217),IF($B217="RAB Short",SUMIFS('RAB Prices Short'!AO:AO,'RAB Prices Short'!$B:$B,'All Prices combined'!$D217,'RAB Prices Short'!$E:$E,'All Prices combined'!$G217),IF($B217="RAB Long",SUMIFS('RAB Prices Long'!AO:AO,'RAB Prices Long'!$B:$B,'All Prices combined'!$D217,'RAB Prices Long'!$E:$E,'All Prices combined'!$G217)))),2)</f>
        <v>0</v>
      </c>
      <c r="AM217" s="2">
        <f>ROUND(IF($B217="Annuity",SUMIFS('Annuity Prices'!AP:AP,'Annuity Prices'!$B:$B,$D217,'Annuity Prices'!$E:$E,$G217),IF($B217="RAB Short",SUMIFS('RAB Prices Short'!AP:AP,'RAB Prices Short'!$B:$B,'All Prices combined'!$D217,'RAB Prices Short'!$E:$E,'All Prices combined'!$G217),IF($B217="RAB Long",SUMIFS('RAB Prices Long'!AP:AP,'RAB Prices Long'!$B:$B,'All Prices combined'!$D217,'RAB Prices Long'!$E:$E,'All Prices combined'!$G217)))),2)</f>
        <v>0</v>
      </c>
      <c r="AN217" s="2">
        <f>ROUND(IF($B217="Annuity",SUMIFS('Annuity Prices'!AQ:AQ,'Annuity Prices'!$B:$B,$D217,'Annuity Prices'!$E:$E,$G217),IF($B217="RAB Short",SUMIFS('RAB Prices Short'!AQ:AQ,'RAB Prices Short'!$B:$B,'All Prices combined'!$D217,'RAB Prices Short'!$E:$E,'All Prices combined'!$G217),IF($B217="RAB Long",SUMIFS('RAB Prices Long'!AQ:AQ,'RAB Prices Long'!$B:$B,'All Prices combined'!$D217,'RAB Prices Long'!$E:$E,'All Prices combined'!$G217)))),2)</f>
        <v>0</v>
      </c>
      <c r="AO217" s="2">
        <f>ROUND(IF($B217="Annuity",SUMIFS('Annuity Prices'!AR:AR,'Annuity Prices'!$B:$B,$D217,'Annuity Prices'!$E:$E,$G217),IF($B217="RAB Short",SUMIFS('RAB Prices Short'!AR:AR,'RAB Prices Short'!$B:$B,'All Prices combined'!$D217,'RAB Prices Short'!$E:$E,'All Prices combined'!$G217),IF($B217="RAB Long",SUMIFS('RAB Prices Long'!AR:AR,'RAB Prices Long'!$B:$B,'All Prices combined'!$D217,'RAB Prices Long'!$E:$E,'All Prices combined'!$G217)))),2)</f>
        <v>0</v>
      </c>
      <c r="AP217" s="2">
        <f>ROUND(IF($B217="Annuity",SUMIFS('Annuity Prices'!AS:AS,'Annuity Prices'!$B:$B,$D217,'Annuity Prices'!$E:$E,$G217),IF($B217="RAB Short",SUMIFS('RAB Prices Short'!AS:AS,'RAB Prices Short'!$B:$B,'All Prices combined'!$D217,'RAB Prices Short'!$E:$E,'All Prices combined'!$G217),IF($B217="RAB Long",SUMIFS('RAB Prices Long'!AS:AS,'RAB Prices Long'!$B:$B,'All Prices combined'!$D217,'RAB Prices Long'!$E:$E,'All Prices combined'!$G217)))),2)</f>
        <v>0</v>
      </c>
      <c r="AQ217" s="2">
        <f>ROUND(IF($B217="Annuity",SUMIFS('Annuity Prices'!AT:AT,'Annuity Prices'!$B:$B,$D217,'Annuity Prices'!$E:$E,$G217),IF($B217="RAB Short",SUMIFS('RAB Prices Short'!AT:AT,'RAB Prices Short'!$B:$B,'All Prices combined'!$D217,'RAB Prices Short'!$E:$E,'All Prices combined'!$G217),IF($B217="RAB Long",SUMIFS('RAB Prices Long'!AT:AT,'RAB Prices Long'!$B:$B,'All Prices combined'!$D217,'RAB Prices Long'!$E:$E,'All Prices combined'!$G217)))),2)</f>
        <v>0</v>
      </c>
      <c r="AR217" s="2">
        <f>ROUND(IF($B217="Annuity",SUMIFS('Annuity Prices'!AU:AU,'Annuity Prices'!$B:$B,$D217,'Annuity Prices'!$E:$E,$G217),IF($B217="RAB Short",SUMIFS('RAB Prices Short'!AU:AU,'RAB Prices Short'!$B:$B,'All Prices combined'!$D217,'RAB Prices Short'!$E:$E,'All Prices combined'!$G217),IF($B217="RAB Long",SUMIFS('RAB Prices Long'!AU:AU,'RAB Prices Long'!$B:$B,'All Prices combined'!$D217,'RAB Prices Long'!$E:$E,'All Prices combined'!$G217)))),2)</f>
        <v>0</v>
      </c>
      <c r="AS217" s="2">
        <f>ROUND(IF($B217="Annuity",SUMIFS('Annuity Prices'!AV:AV,'Annuity Prices'!$B:$B,$D217,'Annuity Prices'!$E:$E,$G217),IF($B217="RAB Short",SUMIFS('RAB Prices Short'!AV:AV,'RAB Prices Short'!$B:$B,'All Prices combined'!$D217,'RAB Prices Short'!$E:$E,'All Prices combined'!$G217),IF($B217="RAB Long",SUMIFS('RAB Prices Long'!AV:AV,'RAB Prices Long'!$B:$B,'All Prices combined'!$D217,'RAB Prices Long'!$E:$E,'All Prices combined'!$G217)))),2)</f>
        <v>0</v>
      </c>
      <c r="AT217" s="2">
        <f>ROUND(IF($B217="Annuity",SUMIFS('Annuity Prices'!AW:AW,'Annuity Prices'!$B:$B,$D217,'Annuity Prices'!$E:$E,$G217),IF($B217="RAB Short",SUMIFS('RAB Prices Short'!AW:AW,'RAB Prices Short'!$B:$B,'All Prices combined'!$D217,'RAB Prices Short'!$E:$E,'All Prices combined'!$G217),IF($B217="RAB Long",SUMIFS('RAB Prices Long'!AW:AW,'RAB Prices Long'!$B:$B,'All Prices combined'!$D217,'RAB Prices Long'!$E:$E,'All Prices combined'!$G217)))),2)</f>
        <v>0</v>
      </c>
      <c r="AU217" s="2">
        <f>ROUND(IF($B217="Annuity",SUMIFS('Annuity Prices'!AX:AX,'Annuity Prices'!$B:$B,$D217,'Annuity Prices'!$E:$E,$G217),IF($B217="RAB Short",SUMIFS('RAB Prices Short'!AX:AX,'RAB Prices Short'!$B:$B,'All Prices combined'!$D217,'RAB Prices Short'!$E:$E,'All Prices combined'!$G217),IF($B217="RAB Long",SUMIFS('RAB Prices Long'!AX:AX,'RAB Prices Long'!$B:$B,'All Prices combined'!$D217,'RAB Prices Long'!$E:$E,'All Prices combined'!$G217)))),2)</f>
        <v>0</v>
      </c>
      <c r="AV217" s="2">
        <f>ROUND(IF($B217="Annuity",SUMIFS('Annuity Prices'!AY:AY,'Annuity Prices'!$B:$B,$D217,'Annuity Prices'!$E:$E,$G217),IF($B217="RAB Short",SUMIFS('RAB Prices Short'!AY:AY,'RAB Prices Short'!$B:$B,'All Prices combined'!$D217,'RAB Prices Short'!$E:$E,'All Prices combined'!$G217),IF($B217="RAB Long",SUMIFS('RAB Prices Long'!AY:AY,'RAB Prices Long'!$B:$B,'All Prices combined'!$D217,'RAB Prices Long'!$E:$E,'All Prices combined'!$G217)))),2)</f>
        <v>0</v>
      </c>
      <c r="AW217" s="2">
        <f>ROUND(IF($B217="Annuity",SUMIFS('Annuity Prices'!AZ:AZ,'Annuity Prices'!$B:$B,$D217,'Annuity Prices'!$E:$E,$G217),IF($B217="RAB Short",SUMIFS('RAB Prices Short'!AZ:AZ,'RAB Prices Short'!$B:$B,'All Prices combined'!$D217,'RAB Prices Short'!$E:$E,'All Prices combined'!$G217),IF($B217="RAB Long",SUMIFS('RAB Prices Long'!AZ:AZ,'RAB Prices Long'!$B:$B,'All Prices combined'!$D217,'RAB Prices Long'!$E:$E,'All Prices combined'!$G217)))),2)</f>
        <v>0</v>
      </c>
      <c r="AX217" s="2">
        <f>ROUND(IF($B217="Annuity",SUMIFS('Annuity Prices'!BA:BA,'Annuity Prices'!$B:$B,$D217,'Annuity Prices'!$E:$E,$G217),IF($B217="RAB Short",SUMIFS('RAB Prices Short'!BA:BA,'RAB Prices Short'!$B:$B,'All Prices combined'!$D217,'RAB Prices Short'!$E:$E,'All Prices combined'!$G217),IF($B217="RAB Long",SUMIFS('RAB Prices Long'!BA:BA,'RAB Prices Long'!$B:$B,'All Prices combined'!$D217,'RAB Prices Long'!$E:$E,'All Prices combined'!$G217)))),2)</f>
        <v>0</v>
      </c>
      <c r="AY217" s="2">
        <f>ROUND(IF($B217="Annuity",SUMIFS('Annuity Prices'!BB:BB,'Annuity Prices'!$B:$B,$D217,'Annuity Prices'!$E:$E,$G217),IF($B217="RAB Short",SUMIFS('RAB Prices Short'!BB:BB,'RAB Prices Short'!$B:$B,'All Prices combined'!$D217,'RAB Prices Short'!$E:$E,'All Prices combined'!$G217),IF($B217="RAB Long",SUMIFS('RAB Prices Long'!BB:BB,'RAB Prices Long'!$B:$B,'All Prices combined'!$D217,'RAB Prices Long'!$E:$E,'All Prices combined'!$G217)))),2)</f>
        <v>0</v>
      </c>
      <c r="AZ217" s="2">
        <f>ROUND(IF($B217="Annuity",SUMIFS('Annuity Prices'!BC:BC,'Annuity Prices'!$B:$B,$D217,'Annuity Prices'!$E:$E,$G217),IF($B217="RAB Short",SUMIFS('RAB Prices Short'!BC:BC,'RAB Prices Short'!$B:$B,'All Prices combined'!$D217,'RAB Prices Short'!$E:$E,'All Prices combined'!$G217),IF($B217="RAB Long",SUMIFS('RAB Prices Long'!BC:BC,'RAB Prices Long'!$B:$B,'All Prices combined'!$D217,'RAB Prices Long'!$E:$E,'All Prices combined'!$G217)))),2)</f>
        <v>0</v>
      </c>
      <c r="BA217" s="2">
        <f>ROUND(IF($B217="Annuity",SUMIFS('Annuity Prices'!BD:BD,'Annuity Prices'!$B:$B,$D217,'Annuity Prices'!$E:$E,$G217),IF($B217="RAB Short",SUMIFS('RAB Prices Short'!BD:BD,'RAB Prices Short'!$B:$B,'All Prices combined'!$D217,'RAB Prices Short'!$E:$E,'All Prices combined'!$G217),IF($B217="RAB Long",SUMIFS('RAB Prices Long'!BD:BD,'RAB Prices Long'!$B:$B,'All Prices combined'!$D217,'RAB Prices Long'!$E:$E,'All Prices combined'!$G217)))),2)</f>
        <v>0</v>
      </c>
      <c r="BB217" s="2">
        <f>ROUND(IF($B217="Annuity",SUMIFS('Annuity Prices'!BE:BE,'Annuity Prices'!$B:$B,$D217,'Annuity Prices'!$E:$E,$G217),IF($B217="RAB Short",SUMIFS('RAB Prices Short'!BE:BE,'RAB Prices Short'!$B:$B,'All Prices combined'!$D217,'RAB Prices Short'!$E:$E,'All Prices combined'!$G217),IF($B217="RAB Long",SUMIFS('RAB Prices Long'!BE:BE,'RAB Prices Long'!$B:$B,'All Prices combined'!$D217,'RAB Prices Long'!$E:$E,'All Prices combined'!$G217)))),2)</f>
        <v>0</v>
      </c>
      <c r="BC217" s="2">
        <f>ROUND(IF($B217="Annuity",SUMIFS('Annuity Prices'!BF:BF,'Annuity Prices'!$B:$B,$D217,'Annuity Prices'!$E:$E,$G217),IF($B217="RAB Short",SUMIFS('RAB Prices Short'!BF:BF,'RAB Prices Short'!$B:$B,'All Prices combined'!$D217,'RAB Prices Short'!$E:$E,'All Prices combined'!$G217),IF($B217="RAB Long",SUMIFS('RAB Prices Long'!BF:BF,'RAB Prices Long'!$B:$B,'All Prices combined'!$D217,'RAB Prices Long'!$E:$E,'All Prices combined'!$G217)))),2)</f>
        <v>0</v>
      </c>
      <c r="BD217" s="2">
        <f>ROUND(IF($B217="Annuity",SUMIFS('Annuity Prices'!BG:BG,'Annuity Prices'!$B:$B,$D217,'Annuity Prices'!$E:$E,$G217),IF($B217="RAB Short",SUMIFS('RAB Prices Short'!BG:BG,'RAB Prices Short'!$B:$B,'All Prices combined'!$D217,'RAB Prices Short'!$E:$E,'All Prices combined'!$G217),IF($B217="RAB Long",SUMIFS('RAB Prices Long'!BG:BG,'RAB Prices Long'!$B:$B,'All Prices combined'!$D217,'RAB Prices Long'!$E:$E,'All Prices combined'!$G217)))),2)</f>
        <v>0</v>
      </c>
      <c r="BE217" s="2">
        <f>ROUND(IF($B217="Annuity",SUMIFS('Annuity Prices'!BH:BH,'Annuity Prices'!$B:$B,$D217,'Annuity Prices'!$E:$E,$G217),IF($B217="RAB Short",SUMIFS('RAB Prices Short'!BH:BH,'RAB Prices Short'!$B:$B,'All Prices combined'!$D217,'RAB Prices Short'!$E:$E,'All Prices combined'!$G217),IF($B217="RAB Long",SUMIFS('RAB Prices Long'!BH:BH,'RAB Prices Long'!$B:$B,'All Prices combined'!$D217,'RAB Prices Long'!$E:$E,'All Prices combined'!$G217)))),2)</f>
        <v>0</v>
      </c>
      <c r="BF217" s="2">
        <f>ROUND(IF($B217="Annuity",SUMIFS('Annuity Prices'!BI:BI,'Annuity Prices'!$B:$B,$D217,'Annuity Prices'!$E:$E,$G217),IF($B217="RAB Short",SUMIFS('RAB Prices Short'!BI:BI,'RAB Prices Short'!$B:$B,'All Prices combined'!$D217,'RAB Prices Short'!$E:$E,'All Prices combined'!$G217),IF($B217="RAB Long",SUMIFS('RAB Prices Long'!BI:BI,'RAB Prices Long'!$B:$B,'All Prices combined'!$D217,'RAB Prices Long'!$E:$E,'All Prices combined'!$G217)))),2)</f>
        <v>0</v>
      </c>
      <c r="BG217" s="2">
        <f>ROUND(IF($B217="Annuity",SUMIFS('Annuity Prices'!BJ:BJ,'Annuity Prices'!$B:$B,$D217,'Annuity Prices'!$E:$E,$G217),IF($B217="RAB Short",SUMIFS('RAB Prices Short'!BJ:BJ,'RAB Prices Short'!$B:$B,'All Prices combined'!$D217,'RAB Prices Short'!$E:$E,'All Prices combined'!$G217),IF($B217="RAB Long",SUMIFS('RAB Prices Long'!BJ:BJ,'RAB Prices Long'!$B:$B,'All Prices combined'!$D217,'RAB Prices Long'!$E:$E,'All Prices combined'!$G217)))),2)</f>
        <v>0</v>
      </c>
      <c r="BH217" s="2">
        <f>ROUND(IF($B217="Annuity",SUMIFS('Annuity Prices'!BK:BK,'Annuity Prices'!$B:$B,$D217,'Annuity Prices'!$E:$E,$G217),IF($B217="RAB Short",SUMIFS('RAB Prices Short'!BK:BK,'RAB Prices Short'!$B:$B,'All Prices combined'!$D217,'RAB Prices Short'!$E:$E,'All Prices combined'!$G217),IF($B217="RAB Long",SUMIFS('RAB Prices Long'!BK:BK,'RAB Prices Long'!$B:$B,'All Prices combined'!$D217,'RAB Prices Long'!$E:$E,'All Prices combined'!$G217)))),2)</f>
        <v>0</v>
      </c>
      <c r="BI217" s="2">
        <f>ROUND(IF($B217="Annuity",SUMIFS('Annuity Prices'!BL:BL,'Annuity Prices'!$B:$B,$D217,'Annuity Prices'!$E:$E,$G217),IF($B217="RAB Short",SUMIFS('RAB Prices Short'!BL:BL,'RAB Prices Short'!$B:$B,'All Prices combined'!$D217,'RAB Prices Short'!$E:$E,'All Prices combined'!$G217),IF($B217="RAB Long",SUMIFS('RAB Prices Long'!BL:BL,'RAB Prices Long'!$B:$B,'All Prices combined'!$D217,'RAB Prices Long'!$E:$E,'All Prices combined'!$G217)))),2)</f>
        <v>0</v>
      </c>
      <c r="BJ217" s="2">
        <f>ROUND(IF($B217="Annuity",SUMIFS('Annuity Prices'!BM:BM,'Annuity Prices'!$B:$B,$D217,'Annuity Prices'!$E:$E,$G217),IF($B217="RAB Short",SUMIFS('RAB Prices Short'!BM:BM,'RAB Prices Short'!$B:$B,'All Prices combined'!$D217,'RAB Prices Short'!$E:$E,'All Prices combined'!$G217),IF($B217="RAB Long",SUMIFS('RAB Prices Long'!BM:BM,'RAB Prices Long'!$B:$B,'All Prices combined'!$D217,'RAB Prices Long'!$E:$E,'All Prices combined'!$G217)))),2)</f>
        <v>0</v>
      </c>
      <c r="BK217" s="2">
        <f>ROUND(IF($B217="Annuity",SUMIFS('Annuity Prices'!BN:BN,'Annuity Prices'!$B:$B,$D217,'Annuity Prices'!$E:$E,$G217),IF($B217="RAB Short",SUMIFS('RAB Prices Short'!BN:BN,'RAB Prices Short'!$B:$B,'All Prices combined'!$D217,'RAB Prices Short'!$E:$E,'All Prices combined'!$G217),IF($B217="RAB Long",SUMIFS('RAB Prices Long'!BN:BN,'RAB Prices Long'!$B:$B,'All Prices combined'!$D217,'RAB Prices Long'!$E:$E,'All Prices combined'!$G217)))),2)</f>
        <v>0</v>
      </c>
      <c r="BL217" s="2">
        <f>ROUND(IF($B217="Annuity",SUMIFS('Annuity Prices'!BO:BO,'Annuity Prices'!$B:$B,$D217,'Annuity Prices'!$E:$E,$G217),IF($B217="RAB Short",SUMIFS('RAB Prices Short'!BO:BO,'RAB Prices Short'!$B:$B,'All Prices combined'!$D217,'RAB Prices Short'!$E:$E,'All Prices combined'!$G217),IF($B217="RAB Long",SUMIFS('RAB Prices Long'!BO:BO,'RAB Prices Long'!$B:$B,'All Prices combined'!$D217,'RAB Prices Long'!$E:$E,'All Prices combined'!$G217)))),2)</f>
        <v>0</v>
      </c>
      <c r="BM217" s="2">
        <f>ROUND(IF($B217="Annuity",SUMIFS('Annuity Prices'!BP:BP,'Annuity Prices'!$B:$B,$D217,'Annuity Prices'!$E:$E,$G217),IF($B217="RAB Short",SUMIFS('RAB Prices Short'!BP:BP,'RAB Prices Short'!$B:$B,'All Prices combined'!$D217,'RAB Prices Short'!$E:$E,'All Prices combined'!$G217),IF($B217="RAB Long",SUMIFS('RAB Prices Long'!BP:BP,'RAB Prices Long'!$B:$B,'All Prices combined'!$D217,'RAB Prices Long'!$E:$E,'All Prices combined'!$G217)))),2)</f>
        <v>0</v>
      </c>
      <c r="BN217" s="2">
        <f>ROUND(IF($B217="Annuity",SUMIFS('Annuity Prices'!BQ:BQ,'Annuity Prices'!$B:$B,$D217,'Annuity Prices'!$E:$E,$G217),IF($B217="RAB Short",SUMIFS('RAB Prices Short'!BQ:BQ,'RAB Prices Short'!$B:$B,'All Prices combined'!$D217,'RAB Prices Short'!$E:$E,'All Prices combined'!$G217),IF($B217="RAB Long",SUMIFS('RAB Prices Long'!BQ:BQ,'RAB Prices Long'!$B:$B,'All Prices combined'!$D217,'RAB Prices Long'!$E:$E,'All Prices combined'!$G217)))),2)</f>
        <v>0</v>
      </c>
      <c r="BO217" s="2">
        <f>ROUND(IF($B217="Annuity",SUMIFS('Annuity Prices'!BR:BR,'Annuity Prices'!$B:$B,$D217,'Annuity Prices'!$E:$E,$G217),IF($B217="RAB Short",SUMIFS('RAB Prices Short'!BR:BR,'RAB Prices Short'!$B:$B,'All Prices combined'!$D217,'RAB Prices Short'!$E:$E,'All Prices combined'!$G217),IF($B217="RAB Long",SUMIFS('RAB Prices Long'!BR:BR,'RAB Prices Long'!$B:$B,'All Prices combined'!$D217,'RAB Prices Long'!$E:$E,'All Prices combined'!$G217)))),2)</f>
        <v>0</v>
      </c>
      <c r="BP217" s="2">
        <f>ROUND(IF($B217="Annuity",SUMIFS('Annuity Prices'!BS:BS,'Annuity Prices'!$B:$B,$D217,'Annuity Prices'!$E:$E,$G217),IF($B217="RAB Short",SUMIFS('RAB Prices Short'!BS:BS,'RAB Prices Short'!$B:$B,'All Prices combined'!$D217,'RAB Prices Short'!$E:$E,'All Prices combined'!$G217),IF($B217="RAB Long",SUMIFS('RAB Prices Long'!BS:BS,'RAB Prices Long'!$B:$B,'All Prices combined'!$D217,'RAB Prices Long'!$E:$E,'All Prices combined'!$G217)))),2)</f>
        <v>0</v>
      </c>
      <c r="BQ217" s="2">
        <f>ROUND(IF($B217="Annuity",SUMIFS('Annuity Prices'!BT:BT,'Annuity Prices'!$B:$B,$D217,'Annuity Prices'!$E:$E,$G217),IF($B217="RAB Short",SUMIFS('RAB Prices Short'!BT:BT,'RAB Prices Short'!$B:$B,'All Prices combined'!$D217,'RAB Prices Short'!$E:$E,'All Prices combined'!$G217),IF($B217="RAB Long",SUMIFS('RAB Prices Long'!BT:BT,'RAB Prices Long'!$B:$B,'All Prices combined'!$D217,'RAB Prices Long'!$E:$E,'All Prices combined'!$G217)))),2)</f>
        <v>0</v>
      </c>
      <c r="BR217" s="2">
        <f>ROUND(IF($B217="Annuity",SUMIFS('Annuity Prices'!BU:BU,'Annuity Prices'!$B:$B,$D217,'Annuity Prices'!$E:$E,$G217),IF($B217="RAB Short",SUMIFS('RAB Prices Short'!BU:BU,'RAB Prices Short'!$B:$B,'All Prices combined'!$D217,'RAB Prices Short'!$E:$E,'All Prices combined'!$G217),IF($B217="RAB Long",SUMIFS('RAB Prices Long'!BU:BU,'RAB Prices Long'!$B:$B,'All Prices combined'!$D217,'RAB Prices Long'!$E:$E,'All Prices combined'!$G217)))),2)</f>
        <v>0</v>
      </c>
      <c r="BS217" s="2">
        <f>ROUND(IF($B217="Annuity",SUMIFS('Annuity Prices'!BV:BV,'Annuity Prices'!$B:$B,$D217,'Annuity Prices'!$E:$E,$G217),IF($B217="RAB Short",SUMIFS('RAB Prices Short'!BV:BV,'RAB Prices Short'!$B:$B,'All Prices combined'!$D217,'RAB Prices Short'!$E:$E,'All Prices combined'!$G217),IF($B217="RAB Long",SUMIFS('RAB Prices Long'!BV:BV,'RAB Prices Long'!$B:$B,'All Prices combined'!$D217,'RAB Prices Long'!$E:$E,'All Prices combined'!$G217)))),2)</f>
        <v>0</v>
      </c>
      <c r="BT217" s="2">
        <f>ROUND(IF($B217="Annuity",SUMIFS('Annuity Prices'!BW:BW,'Annuity Prices'!$B:$B,$D217,'Annuity Prices'!$E:$E,$G217),IF($B217="RAB Short",SUMIFS('RAB Prices Short'!BW:BW,'RAB Prices Short'!$B:$B,'All Prices combined'!$D217,'RAB Prices Short'!$E:$E,'All Prices combined'!$G217),IF($B217="RAB Long",SUMIFS('RAB Prices Long'!BW:BW,'RAB Prices Long'!$B:$B,'All Prices combined'!$D217,'RAB Prices Long'!$E:$E,'All Prices combined'!$G217)))),2)</f>
        <v>0</v>
      </c>
      <c r="BU217" s="2">
        <f>ROUND(IF($B217="Annuity",SUMIFS('Annuity Prices'!BX:BX,'Annuity Prices'!$B:$B,$D217,'Annuity Prices'!$E:$E,$G217),IF($B217="RAB Short",SUMIFS('RAB Prices Short'!BX:BX,'RAB Prices Short'!$B:$B,'All Prices combined'!$D217,'RAB Prices Short'!$E:$E,'All Prices combined'!$G217),IF($B217="RAB Long",SUMIFS('RAB Prices Long'!BX:BX,'RAB Prices Long'!$B:$B,'All Prices combined'!$D217,'RAB Prices Long'!$E:$E,'All Prices combined'!$G217)))),2)</f>
        <v>0</v>
      </c>
    </row>
    <row r="218" spans="2:73" x14ac:dyDescent="0.25">
      <c r="B218" t="s">
        <v>44</v>
      </c>
      <c r="C218">
        <v>6</v>
      </c>
      <c r="D218" t="s">
        <v>141</v>
      </c>
      <c r="E218" t="s">
        <v>139</v>
      </c>
      <c r="G218" t="s">
        <v>38</v>
      </c>
      <c r="H218" t="s">
        <v>128</v>
      </c>
      <c r="I218" s="2">
        <f>ROUND(IF($B218="Annuity",SUMIFS('Annuity Prices'!L:L,'Annuity Prices'!$B:$B,$D218,'Annuity Prices'!$E:$E,$G218),IF($B218="RAB Short",SUMIFS('RAB Prices Short'!L:L,'RAB Prices Short'!$B:$B,'All Prices combined'!$D218,'RAB Prices Short'!$E:$E,'All Prices combined'!$G218),IF($B218="RAB Long",SUMIFS('RAB Prices Long'!L:L,'RAB Prices Long'!$B:$B,'All Prices combined'!$D218,'RAB Prices Long'!$E:$E,'All Prices combined'!$G218)))),2)</f>
        <v>0</v>
      </c>
      <c r="J218" s="2">
        <f>ROUND(IF($B218="Annuity",SUMIFS('Annuity Prices'!M:M,'Annuity Prices'!$B:$B,$D218,'Annuity Prices'!$E:$E,$G218),IF($B218="RAB Short",SUMIFS('RAB Prices Short'!M:M,'RAB Prices Short'!$B:$B,'All Prices combined'!$D218,'RAB Prices Short'!$E:$E,'All Prices combined'!$G218),IF($B218="RAB Long",SUMIFS('RAB Prices Long'!M:M,'RAB Prices Long'!$B:$B,'All Prices combined'!$D218,'RAB Prices Long'!$E:$E,'All Prices combined'!$G218)))),2)</f>
        <v>0</v>
      </c>
      <c r="K218" s="2">
        <f>ROUND(IF($B218="Annuity",SUMIFS('Annuity Prices'!N:N,'Annuity Prices'!$B:$B,$D218,'Annuity Prices'!$E:$E,$G218),IF($B218="RAB Short",SUMIFS('RAB Prices Short'!N:N,'RAB Prices Short'!$B:$B,'All Prices combined'!$D218,'RAB Prices Short'!$E:$E,'All Prices combined'!$G218),IF($B218="RAB Long",SUMIFS('RAB Prices Long'!N:N,'RAB Prices Long'!$B:$B,'All Prices combined'!$D218,'RAB Prices Long'!$E:$E,'All Prices combined'!$G218)))),2)</f>
        <v>111.31</v>
      </c>
      <c r="L218" s="2">
        <f>ROUND(IF($B218="Annuity",SUMIFS('Annuity Prices'!O:O,'Annuity Prices'!$B:$B,$D218,'Annuity Prices'!$E:$E,$G218),IF($B218="RAB Short",SUMIFS('RAB Prices Short'!O:O,'RAB Prices Short'!$B:$B,'All Prices combined'!$D218,'RAB Prices Short'!$E:$E,'All Prices combined'!$G218),IF($B218="RAB Long",SUMIFS('RAB Prices Long'!O:O,'RAB Prices Long'!$B:$B,'All Prices combined'!$D218,'RAB Prices Long'!$E:$E,'All Prices combined'!$G218)))),2)</f>
        <v>114.51</v>
      </c>
      <c r="M218" s="2">
        <f>ROUND(IF($B218="Annuity",SUMIFS('Annuity Prices'!P:P,'Annuity Prices'!$B:$B,$D218,'Annuity Prices'!$E:$E,$G218),IF($B218="RAB Short",SUMIFS('RAB Prices Short'!P:P,'RAB Prices Short'!$B:$B,'All Prices combined'!$D218,'RAB Prices Short'!$E:$E,'All Prices combined'!$G218),IF($B218="RAB Long",SUMIFS('RAB Prices Long'!P:P,'RAB Prices Long'!$B:$B,'All Prices combined'!$D218,'RAB Prices Long'!$E:$E,'All Prices combined'!$G218)))),2)</f>
        <v>118.69</v>
      </c>
      <c r="N218" s="2">
        <f>ROUND(IF($B218="Annuity",SUMIFS('Annuity Prices'!Q:Q,'Annuity Prices'!$B:$B,$D218,'Annuity Prices'!$E:$E,$G218),IF($B218="RAB Short",SUMIFS('RAB Prices Short'!Q:Q,'RAB Prices Short'!$B:$B,'All Prices combined'!$D218,'RAB Prices Short'!$E:$E,'All Prices combined'!$G218),IF($B218="RAB Long",SUMIFS('RAB Prices Long'!Q:Q,'RAB Prices Long'!$B:$B,'All Prices combined'!$D218,'RAB Prices Long'!$E:$E,'All Prices combined'!$G218)))),2)</f>
        <v>121.66</v>
      </c>
      <c r="O218" s="2">
        <f>ROUND(IF($B218="Annuity",SUMIFS('Annuity Prices'!R:R,'Annuity Prices'!$B:$B,$D218,'Annuity Prices'!$E:$E,$G218),IF($B218="RAB Short",SUMIFS('RAB Prices Short'!R:R,'RAB Prices Short'!$B:$B,'All Prices combined'!$D218,'RAB Prices Short'!$E:$E,'All Prices combined'!$G218),IF($B218="RAB Long",SUMIFS('RAB Prices Long'!R:R,'RAB Prices Long'!$B:$B,'All Prices combined'!$D218,'RAB Prices Long'!$E:$E,'All Prices combined'!$G218)))),2)</f>
        <v>124.7</v>
      </c>
      <c r="P218" s="2">
        <f>ROUND(IF($B218="Annuity",SUMIFS('Annuity Prices'!S:S,'Annuity Prices'!$B:$B,$D218,'Annuity Prices'!$E:$E,$G218),IF($B218="RAB Short",SUMIFS('RAB Prices Short'!S:S,'RAB Prices Short'!$B:$B,'All Prices combined'!$D218,'RAB Prices Short'!$E:$E,'All Prices combined'!$G218),IF($B218="RAB Long",SUMIFS('RAB Prices Long'!S:S,'RAB Prices Long'!$B:$B,'All Prices combined'!$D218,'RAB Prices Long'!$E:$E,'All Prices combined'!$G218)))),2)</f>
        <v>127.82</v>
      </c>
      <c r="Q218" s="2">
        <f>ROUND(IF($B218="Annuity",SUMIFS('Annuity Prices'!T:T,'Annuity Prices'!$B:$B,$D218,'Annuity Prices'!$E:$E,$G218),IF($B218="RAB Short",SUMIFS('RAB Prices Short'!T:T,'RAB Prices Short'!$B:$B,'All Prices combined'!$D218,'RAB Prices Short'!$E:$E,'All Prices combined'!$G218),IF($B218="RAB Long",SUMIFS('RAB Prices Long'!T:T,'RAB Prices Long'!$B:$B,'All Prices combined'!$D218,'RAB Prices Long'!$E:$E,'All Prices combined'!$G218)))),2)</f>
        <v>129.86000000000001</v>
      </c>
      <c r="R218" s="2">
        <f>ROUND(IF($B218="Annuity",SUMIFS('Annuity Prices'!U:U,'Annuity Prices'!$B:$B,$D218,'Annuity Prices'!$E:$E,$G218),IF($B218="RAB Short",SUMIFS('RAB Prices Short'!U:U,'RAB Prices Short'!$B:$B,'All Prices combined'!$D218,'RAB Prices Short'!$E:$E,'All Prices combined'!$G218),IF($B218="RAB Long",SUMIFS('RAB Prices Long'!U:U,'RAB Prices Long'!$B:$B,'All Prices combined'!$D218,'RAB Prices Long'!$E:$E,'All Prices combined'!$G218)))),2)</f>
        <v>133.11000000000001</v>
      </c>
      <c r="S218" s="2">
        <f>ROUND(IF($B218="Annuity",SUMIFS('Annuity Prices'!V:V,'Annuity Prices'!$B:$B,$D218,'Annuity Prices'!$E:$E,$G218),IF($B218="RAB Short",SUMIFS('RAB Prices Short'!V:V,'RAB Prices Short'!$B:$B,'All Prices combined'!$D218,'RAB Prices Short'!$E:$E,'All Prices combined'!$G218),IF($B218="RAB Long",SUMIFS('RAB Prices Long'!V:V,'RAB Prices Long'!$B:$B,'All Prices combined'!$D218,'RAB Prices Long'!$E:$E,'All Prices combined'!$G218)))),2)</f>
        <v>136.44</v>
      </c>
      <c r="T218" s="2">
        <f>ROUND(IF($B218="Annuity",SUMIFS('Annuity Prices'!W:W,'Annuity Prices'!$B:$B,$D218,'Annuity Prices'!$E:$E,$G218),IF($B218="RAB Short",SUMIFS('RAB Prices Short'!W:W,'RAB Prices Short'!$B:$B,'All Prices combined'!$D218,'RAB Prices Short'!$E:$E,'All Prices combined'!$G218),IF($B218="RAB Long",SUMIFS('RAB Prices Long'!W:W,'RAB Prices Long'!$B:$B,'All Prices combined'!$D218,'RAB Prices Long'!$E:$E,'All Prices combined'!$G218)))),2)</f>
        <v>139.85</v>
      </c>
      <c r="U218" s="2">
        <f>ROUND(IF($B218="Annuity",SUMIFS('Annuity Prices'!X:X,'Annuity Prices'!$B:$B,$D218,'Annuity Prices'!$E:$E,$G218),IF($B218="RAB Short",SUMIFS('RAB Prices Short'!X:X,'RAB Prices Short'!$B:$B,'All Prices combined'!$D218,'RAB Prices Short'!$E:$E,'All Prices combined'!$G218),IF($B218="RAB Long",SUMIFS('RAB Prices Long'!X:X,'RAB Prices Long'!$B:$B,'All Prices combined'!$D218,'RAB Prices Long'!$E:$E,'All Prices combined'!$G218)))),2)</f>
        <v>143.36000000000001</v>
      </c>
      <c r="V218" s="2">
        <f>ROUND(IF($B218="Annuity",SUMIFS('Annuity Prices'!Y:Y,'Annuity Prices'!$B:$B,$D218,'Annuity Prices'!$E:$E,$G218),IF($B218="RAB Short",SUMIFS('RAB Prices Short'!Y:Y,'RAB Prices Short'!$B:$B,'All Prices combined'!$D218,'RAB Prices Short'!$E:$E,'All Prices combined'!$G218),IF($B218="RAB Long",SUMIFS('RAB Prices Long'!Y:Y,'RAB Prices Long'!$B:$B,'All Prices combined'!$D218,'RAB Prices Long'!$E:$E,'All Prices combined'!$G218)))),2)</f>
        <v>146.94999999999999</v>
      </c>
      <c r="W218" s="2">
        <f>ROUND(IF($B218="Annuity",SUMIFS('Annuity Prices'!Z:Z,'Annuity Prices'!$B:$B,$D218,'Annuity Prices'!$E:$E,$G218),IF($B218="RAB Short",SUMIFS('RAB Prices Short'!Z:Z,'RAB Prices Short'!$B:$B,'All Prices combined'!$D218,'RAB Prices Short'!$E:$E,'All Prices combined'!$G218),IF($B218="RAB Long",SUMIFS('RAB Prices Long'!Z:Z,'RAB Prices Long'!$B:$B,'All Prices combined'!$D218,'RAB Prices Long'!$E:$E,'All Prices combined'!$G218)))),2)</f>
        <v>150.62</v>
      </c>
      <c r="X218" s="2">
        <f>ROUND(IF($B218="Annuity",SUMIFS('Annuity Prices'!AA:AA,'Annuity Prices'!$B:$B,$D218,'Annuity Prices'!$E:$E,$G218),IF($B218="RAB Short",SUMIFS('RAB Prices Short'!AA:AA,'RAB Prices Short'!$B:$B,'All Prices combined'!$D218,'RAB Prices Short'!$E:$E,'All Prices combined'!$G218),IF($B218="RAB Long",SUMIFS('RAB Prices Long'!AA:AA,'RAB Prices Long'!$B:$B,'All Prices combined'!$D218,'RAB Prices Long'!$E:$E,'All Prices combined'!$G218)))),2)</f>
        <v>154.38999999999999</v>
      </c>
      <c r="Y218" s="2">
        <f>ROUND(IF($B218="Annuity",SUMIFS('Annuity Prices'!AB:AB,'Annuity Prices'!$B:$B,$D218,'Annuity Prices'!$E:$E,$G218),IF($B218="RAB Short",SUMIFS('RAB Prices Short'!AB:AB,'RAB Prices Short'!$B:$B,'All Prices combined'!$D218,'RAB Prices Short'!$E:$E,'All Prices combined'!$G218),IF($B218="RAB Long",SUMIFS('RAB Prices Long'!AB:AB,'RAB Prices Long'!$B:$B,'All Prices combined'!$D218,'RAB Prices Long'!$E:$E,'All Prices combined'!$G218)))),2)</f>
        <v>155.74</v>
      </c>
      <c r="Z218" s="2">
        <f>ROUND(IF($B218="Annuity",SUMIFS('Annuity Prices'!AC:AC,'Annuity Prices'!$B:$B,$D218,'Annuity Prices'!$E:$E,$G218),IF($B218="RAB Short",SUMIFS('RAB Prices Short'!AC:AC,'RAB Prices Short'!$B:$B,'All Prices combined'!$D218,'RAB Prices Short'!$E:$E,'All Prices combined'!$G218),IF($B218="RAB Long",SUMIFS('RAB Prices Long'!AC:AC,'RAB Prices Long'!$B:$B,'All Prices combined'!$D218,'RAB Prices Long'!$E:$E,'All Prices combined'!$G218)))),2)</f>
        <v>159.63</v>
      </c>
      <c r="AA218" s="2">
        <f>ROUND(IF($B218="Annuity",SUMIFS('Annuity Prices'!AD:AD,'Annuity Prices'!$B:$B,$D218,'Annuity Prices'!$E:$E,$G218),IF($B218="RAB Short",SUMIFS('RAB Prices Short'!AD:AD,'RAB Prices Short'!$B:$B,'All Prices combined'!$D218,'RAB Prices Short'!$E:$E,'All Prices combined'!$G218),IF($B218="RAB Long",SUMIFS('RAB Prices Long'!AD:AD,'RAB Prices Long'!$B:$B,'All Prices combined'!$D218,'RAB Prices Long'!$E:$E,'All Prices combined'!$G218)))),2)</f>
        <v>163.62</v>
      </c>
      <c r="AB218" s="2">
        <f>ROUND(IF($B218="Annuity",SUMIFS('Annuity Prices'!AE:AE,'Annuity Prices'!$B:$B,$D218,'Annuity Prices'!$E:$E,$G218),IF($B218="RAB Short",SUMIFS('RAB Prices Short'!AE:AE,'RAB Prices Short'!$B:$B,'All Prices combined'!$D218,'RAB Prices Short'!$E:$E,'All Prices combined'!$G218),IF($B218="RAB Long",SUMIFS('RAB Prices Long'!AE:AE,'RAB Prices Long'!$B:$B,'All Prices combined'!$D218,'RAB Prices Long'!$E:$E,'All Prices combined'!$G218)))),2)</f>
        <v>167.71</v>
      </c>
      <c r="AC218" s="2">
        <f>ROUND(IF($B218="Annuity",SUMIFS('Annuity Prices'!AF:AF,'Annuity Prices'!$B:$B,$D218,'Annuity Prices'!$E:$E,$G218),IF($B218="RAB Short",SUMIFS('RAB Prices Short'!AF:AF,'RAB Prices Short'!$B:$B,'All Prices combined'!$D218,'RAB Prices Short'!$E:$E,'All Prices combined'!$G218),IF($B218="RAB Long",SUMIFS('RAB Prices Long'!AF:AF,'RAB Prices Long'!$B:$B,'All Prices combined'!$D218,'RAB Prices Long'!$E:$E,'All Prices combined'!$G218)))),2)</f>
        <v>174.39</v>
      </c>
      <c r="AD218" s="2">
        <f>ROUND(IF($B218="Annuity",SUMIFS('Annuity Prices'!AG:AG,'Annuity Prices'!$B:$B,$D218,'Annuity Prices'!$E:$E,$G218),IF($B218="RAB Short",SUMIFS('RAB Prices Short'!AG:AG,'RAB Prices Short'!$B:$B,'All Prices combined'!$D218,'RAB Prices Short'!$E:$E,'All Prices combined'!$G218),IF($B218="RAB Long",SUMIFS('RAB Prices Long'!AG:AG,'RAB Prices Long'!$B:$B,'All Prices combined'!$D218,'RAB Prices Long'!$E:$E,'All Prices combined'!$G218)))),2)</f>
        <v>178.75</v>
      </c>
      <c r="AE218" s="2">
        <f>ROUND(IF($B218="Annuity",SUMIFS('Annuity Prices'!AH:AH,'Annuity Prices'!$B:$B,$D218,'Annuity Prices'!$E:$E,$G218),IF($B218="RAB Short",SUMIFS('RAB Prices Short'!AH:AH,'RAB Prices Short'!$B:$B,'All Prices combined'!$D218,'RAB Prices Short'!$E:$E,'All Prices combined'!$G218),IF($B218="RAB Long",SUMIFS('RAB Prices Long'!AH:AH,'RAB Prices Long'!$B:$B,'All Prices combined'!$D218,'RAB Prices Long'!$E:$E,'All Prices combined'!$G218)))),2)</f>
        <v>183.22</v>
      </c>
      <c r="AF218" s="2">
        <f>ROUND(IF($B218="Annuity",SUMIFS('Annuity Prices'!AI:AI,'Annuity Prices'!$B:$B,$D218,'Annuity Prices'!$E:$E,$G218),IF($B218="RAB Short",SUMIFS('RAB Prices Short'!AI:AI,'RAB Prices Short'!$B:$B,'All Prices combined'!$D218,'RAB Prices Short'!$E:$E,'All Prices combined'!$G218),IF($B218="RAB Long",SUMIFS('RAB Prices Long'!AI:AI,'RAB Prices Long'!$B:$B,'All Prices combined'!$D218,'RAB Prices Long'!$E:$E,'All Prices combined'!$G218)))),2)</f>
        <v>187.8</v>
      </c>
      <c r="AG218" s="2">
        <f>ROUND(IF($B218="Annuity",SUMIFS('Annuity Prices'!AJ:AJ,'Annuity Prices'!$B:$B,$D218,'Annuity Prices'!$E:$E,$G218),IF($B218="RAB Short",SUMIFS('RAB Prices Short'!AJ:AJ,'RAB Prices Short'!$B:$B,'All Prices combined'!$D218,'RAB Prices Short'!$E:$E,'All Prices combined'!$G218),IF($B218="RAB Long",SUMIFS('RAB Prices Long'!AJ:AJ,'RAB Prices Long'!$B:$B,'All Prices combined'!$D218,'RAB Prices Long'!$E:$E,'All Prices combined'!$G218)))),2)</f>
        <v>174.99</v>
      </c>
      <c r="AH218" s="2">
        <f>ROUND(IF($B218="Annuity",SUMIFS('Annuity Prices'!AK:AK,'Annuity Prices'!$B:$B,$D218,'Annuity Prices'!$E:$E,$G218),IF($B218="RAB Short",SUMIFS('RAB Prices Short'!AK:AK,'RAB Prices Short'!$B:$B,'All Prices combined'!$D218,'RAB Prices Short'!$E:$E,'All Prices combined'!$G218),IF($B218="RAB Long",SUMIFS('RAB Prices Long'!AK:AK,'RAB Prices Long'!$B:$B,'All Prices combined'!$D218,'RAB Prices Long'!$E:$E,'All Prices combined'!$G218)))),2)</f>
        <v>179.37</v>
      </c>
      <c r="AI218" s="2">
        <f>ROUND(IF($B218="Annuity",SUMIFS('Annuity Prices'!AL:AL,'Annuity Prices'!$B:$B,$D218,'Annuity Prices'!$E:$E,$G218),IF($B218="RAB Short",SUMIFS('RAB Prices Short'!AL:AL,'RAB Prices Short'!$B:$B,'All Prices combined'!$D218,'RAB Prices Short'!$E:$E,'All Prices combined'!$G218),IF($B218="RAB Long",SUMIFS('RAB Prices Long'!AL:AL,'RAB Prices Long'!$B:$B,'All Prices combined'!$D218,'RAB Prices Long'!$E:$E,'All Prices combined'!$G218)))),2)</f>
        <v>183.85</v>
      </c>
      <c r="AJ218" s="2">
        <f>ROUND(IF($B218="Annuity",SUMIFS('Annuity Prices'!AM:AM,'Annuity Prices'!$B:$B,$D218,'Annuity Prices'!$E:$E,$G218),IF($B218="RAB Short",SUMIFS('RAB Prices Short'!AM:AM,'RAB Prices Short'!$B:$B,'All Prices combined'!$D218,'RAB Prices Short'!$E:$E,'All Prices combined'!$G218),IF($B218="RAB Long",SUMIFS('RAB Prices Long'!AM:AM,'RAB Prices Long'!$B:$B,'All Prices combined'!$D218,'RAB Prices Long'!$E:$E,'All Prices combined'!$G218)))),2)</f>
        <v>188.45</v>
      </c>
      <c r="AK218" s="2">
        <f>ROUND(IF($B218="Annuity",SUMIFS('Annuity Prices'!AN:AN,'Annuity Prices'!$B:$B,$D218,'Annuity Prices'!$E:$E,$G218),IF($B218="RAB Short",SUMIFS('RAB Prices Short'!AN:AN,'RAB Prices Short'!$B:$B,'All Prices combined'!$D218,'RAB Prices Short'!$E:$E,'All Prices combined'!$G218),IF($B218="RAB Long",SUMIFS('RAB Prices Long'!AN:AN,'RAB Prices Long'!$B:$B,'All Prices combined'!$D218,'RAB Prices Long'!$E:$E,'All Prices combined'!$G218)))),2)</f>
        <v>154.47999999999999</v>
      </c>
      <c r="AL218" s="2">
        <f>ROUND(IF($B218="Annuity",SUMIFS('Annuity Prices'!AO:AO,'Annuity Prices'!$B:$B,$D218,'Annuity Prices'!$E:$E,$G218),IF($B218="RAB Short",SUMIFS('RAB Prices Short'!AO:AO,'RAB Prices Short'!$B:$B,'All Prices combined'!$D218,'RAB Prices Short'!$E:$E,'All Prices combined'!$G218),IF($B218="RAB Long",SUMIFS('RAB Prices Long'!AO:AO,'RAB Prices Long'!$B:$B,'All Prices combined'!$D218,'RAB Prices Long'!$E:$E,'All Prices combined'!$G218)))),2)</f>
        <v>158.34</v>
      </c>
      <c r="AM218" s="2">
        <f>ROUND(IF($B218="Annuity",SUMIFS('Annuity Prices'!AP:AP,'Annuity Prices'!$B:$B,$D218,'Annuity Prices'!$E:$E,$G218),IF($B218="RAB Short",SUMIFS('RAB Prices Short'!AP:AP,'RAB Prices Short'!$B:$B,'All Prices combined'!$D218,'RAB Prices Short'!$E:$E,'All Prices combined'!$G218),IF($B218="RAB Long",SUMIFS('RAB Prices Long'!AP:AP,'RAB Prices Long'!$B:$B,'All Prices combined'!$D218,'RAB Prices Long'!$E:$E,'All Prices combined'!$G218)))),2)</f>
        <v>162.30000000000001</v>
      </c>
      <c r="AN218" s="2">
        <f>ROUND(IF($B218="Annuity",SUMIFS('Annuity Prices'!AQ:AQ,'Annuity Prices'!$B:$B,$D218,'Annuity Prices'!$E:$E,$G218),IF($B218="RAB Short",SUMIFS('RAB Prices Short'!AQ:AQ,'RAB Prices Short'!$B:$B,'All Prices combined'!$D218,'RAB Prices Short'!$E:$E,'All Prices combined'!$G218),IF($B218="RAB Long",SUMIFS('RAB Prices Long'!AQ:AQ,'RAB Prices Long'!$B:$B,'All Prices combined'!$D218,'RAB Prices Long'!$E:$E,'All Prices combined'!$G218)))),2)</f>
        <v>166.36</v>
      </c>
      <c r="AO218" s="2">
        <f>ROUND(IF($B218="Annuity",SUMIFS('Annuity Prices'!AR:AR,'Annuity Prices'!$B:$B,$D218,'Annuity Prices'!$E:$E,$G218),IF($B218="RAB Short",SUMIFS('RAB Prices Short'!AR:AR,'RAB Prices Short'!$B:$B,'All Prices combined'!$D218,'RAB Prices Short'!$E:$E,'All Prices combined'!$G218),IF($B218="RAB Long",SUMIFS('RAB Prices Long'!AR:AR,'RAB Prices Long'!$B:$B,'All Prices combined'!$D218,'RAB Prices Long'!$E:$E,'All Prices combined'!$G218)))),2)</f>
        <v>0</v>
      </c>
      <c r="AP218" s="2">
        <f>ROUND(IF($B218="Annuity",SUMIFS('Annuity Prices'!AS:AS,'Annuity Prices'!$B:$B,$D218,'Annuity Prices'!$E:$E,$G218),IF($B218="RAB Short",SUMIFS('RAB Prices Short'!AS:AS,'RAB Prices Short'!$B:$B,'All Prices combined'!$D218,'RAB Prices Short'!$E:$E,'All Prices combined'!$G218),IF($B218="RAB Long",SUMIFS('RAB Prices Long'!AS:AS,'RAB Prices Long'!$B:$B,'All Prices combined'!$D218,'RAB Prices Long'!$E:$E,'All Prices combined'!$G218)))),2)</f>
        <v>0</v>
      </c>
      <c r="AQ218" s="2">
        <f>ROUND(IF($B218="Annuity",SUMIFS('Annuity Prices'!AT:AT,'Annuity Prices'!$B:$B,$D218,'Annuity Prices'!$E:$E,$G218),IF($B218="RAB Short",SUMIFS('RAB Prices Short'!AT:AT,'RAB Prices Short'!$B:$B,'All Prices combined'!$D218,'RAB Prices Short'!$E:$E,'All Prices combined'!$G218),IF($B218="RAB Long",SUMIFS('RAB Prices Long'!AT:AT,'RAB Prices Long'!$B:$B,'All Prices combined'!$D218,'RAB Prices Long'!$E:$E,'All Prices combined'!$G218)))),2)</f>
        <v>37.54</v>
      </c>
      <c r="AR218" s="2">
        <f>ROUND(IF($B218="Annuity",SUMIFS('Annuity Prices'!AU:AU,'Annuity Prices'!$B:$B,$D218,'Annuity Prices'!$E:$E,$G218),IF($B218="RAB Short",SUMIFS('RAB Prices Short'!AU:AU,'RAB Prices Short'!$B:$B,'All Prices combined'!$D218,'RAB Prices Short'!$E:$E,'All Prices combined'!$G218),IF($B218="RAB Long",SUMIFS('RAB Prices Long'!AU:AU,'RAB Prices Long'!$B:$B,'All Prices combined'!$D218,'RAB Prices Long'!$E:$E,'All Prices combined'!$G218)))),2)</f>
        <v>41.38</v>
      </c>
      <c r="AS218" s="2">
        <f>ROUND(IF($B218="Annuity",SUMIFS('Annuity Prices'!AV:AV,'Annuity Prices'!$B:$B,$D218,'Annuity Prices'!$E:$E,$G218),IF($B218="RAB Short",SUMIFS('RAB Prices Short'!AV:AV,'RAB Prices Short'!$B:$B,'All Prices combined'!$D218,'RAB Prices Short'!$E:$E,'All Prices combined'!$G218),IF($B218="RAB Long",SUMIFS('RAB Prices Long'!AV:AV,'RAB Prices Long'!$B:$B,'All Prices combined'!$D218,'RAB Prices Long'!$E:$E,'All Prices combined'!$G218)))),2)</f>
        <v>45.41</v>
      </c>
      <c r="AT218" s="2">
        <f>ROUND(IF($B218="Annuity",SUMIFS('Annuity Prices'!AW:AW,'Annuity Prices'!$B:$B,$D218,'Annuity Prices'!$E:$E,$G218),IF($B218="RAB Short",SUMIFS('RAB Prices Short'!AW:AW,'RAB Prices Short'!$B:$B,'All Prices combined'!$D218,'RAB Prices Short'!$E:$E,'All Prices combined'!$G218),IF($B218="RAB Long",SUMIFS('RAB Prices Long'!AW:AW,'RAB Prices Long'!$B:$B,'All Prices combined'!$D218,'RAB Prices Long'!$E:$E,'All Prices combined'!$G218)))),2)</f>
        <v>49.64</v>
      </c>
      <c r="AU218" s="2">
        <f>ROUND(IF($B218="Annuity",SUMIFS('Annuity Prices'!AX:AX,'Annuity Prices'!$B:$B,$D218,'Annuity Prices'!$E:$E,$G218),IF($B218="RAB Short",SUMIFS('RAB Prices Short'!AX:AX,'RAB Prices Short'!$B:$B,'All Prices combined'!$D218,'RAB Prices Short'!$E:$E,'All Prices combined'!$G218),IF($B218="RAB Long",SUMIFS('RAB Prices Long'!AX:AX,'RAB Prices Long'!$B:$B,'All Prices combined'!$D218,'RAB Prices Long'!$E:$E,'All Prices combined'!$G218)))),2)</f>
        <v>54.07</v>
      </c>
      <c r="AV218" s="2">
        <f>ROUND(IF($B218="Annuity",SUMIFS('Annuity Prices'!AY:AY,'Annuity Prices'!$B:$B,$D218,'Annuity Prices'!$E:$E,$G218),IF($B218="RAB Short",SUMIFS('RAB Prices Short'!AY:AY,'RAB Prices Short'!$B:$B,'All Prices combined'!$D218,'RAB Prices Short'!$E:$E,'All Prices combined'!$G218),IF($B218="RAB Long",SUMIFS('RAB Prices Long'!AY:AY,'RAB Prices Long'!$B:$B,'All Prices combined'!$D218,'RAB Prices Long'!$E:$E,'All Prices combined'!$G218)))),2)</f>
        <v>58.72</v>
      </c>
      <c r="AW218" s="2">
        <f>ROUND(IF($B218="Annuity",SUMIFS('Annuity Prices'!AZ:AZ,'Annuity Prices'!$B:$B,$D218,'Annuity Prices'!$E:$E,$G218),IF($B218="RAB Short",SUMIFS('RAB Prices Short'!AZ:AZ,'RAB Prices Short'!$B:$B,'All Prices combined'!$D218,'RAB Prices Short'!$E:$E,'All Prices combined'!$G218),IF($B218="RAB Long",SUMIFS('RAB Prices Long'!AZ:AZ,'RAB Prices Long'!$B:$B,'All Prices combined'!$D218,'RAB Prices Long'!$E:$E,'All Prices combined'!$G218)))),2)</f>
        <v>63.59</v>
      </c>
      <c r="AX218" s="2">
        <f>ROUND(IF($B218="Annuity",SUMIFS('Annuity Prices'!BA:BA,'Annuity Prices'!$B:$B,$D218,'Annuity Prices'!$E:$E,$G218),IF($B218="RAB Short",SUMIFS('RAB Prices Short'!BA:BA,'RAB Prices Short'!$B:$B,'All Prices combined'!$D218,'RAB Prices Short'!$E:$E,'All Prices combined'!$G218),IF($B218="RAB Long",SUMIFS('RAB Prices Long'!BA:BA,'RAB Prices Long'!$B:$B,'All Prices combined'!$D218,'RAB Prices Long'!$E:$E,'All Prices combined'!$G218)))),2)</f>
        <v>68.69</v>
      </c>
      <c r="AY218" s="2">
        <f>ROUND(IF($B218="Annuity",SUMIFS('Annuity Prices'!BB:BB,'Annuity Prices'!$B:$B,$D218,'Annuity Prices'!$E:$E,$G218),IF($B218="RAB Short",SUMIFS('RAB Prices Short'!BB:BB,'RAB Prices Short'!$B:$B,'All Prices combined'!$D218,'RAB Prices Short'!$E:$E,'All Prices combined'!$G218),IF($B218="RAB Long",SUMIFS('RAB Prices Long'!BB:BB,'RAB Prices Long'!$B:$B,'All Prices combined'!$D218,'RAB Prices Long'!$E:$E,'All Prices combined'!$G218)))),2)</f>
        <v>74.03</v>
      </c>
      <c r="AZ218" s="2">
        <f>ROUND(IF($B218="Annuity",SUMIFS('Annuity Prices'!BC:BC,'Annuity Prices'!$B:$B,$D218,'Annuity Prices'!$E:$E,$G218),IF($B218="RAB Short",SUMIFS('RAB Prices Short'!BC:BC,'RAB Prices Short'!$B:$B,'All Prices combined'!$D218,'RAB Prices Short'!$E:$E,'All Prices combined'!$G218),IF($B218="RAB Long",SUMIFS('RAB Prices Long'!BC:BC,'RAB Prices Long'!$B:$B,'All Prices combined'!$D218,'RAB Prices Long'!$E:$E,'All Prices combined'!$G218)))),2)</f>
        <v>79.62</v>
      </c>
      <c r="BA218" s="2">
        <f>ROUND(IF($B218="Annuity",SUMIFS('Annuity Prices'!BD:BD,'Annuity Prices'!$B:$B,$D218,'Annuity Prices'!$E:$E,$G218),IF($B218="RAB Short",SUMIFS('RAB Prices Short'!BD:BD,'RAB Prices Short'!$B:$B,'All Prices combined'!$D218,'RAB Prices Short'!$E:$E,'All Prices combined'!$G218),IF($B218="RAB Long",SUMIFS('RAB Prices Long'!BD:BD,'RAB Prices Long'!$B:$B,'All Prices combined'!$D218,'RAB Prices Long'!$E:$E,'All Prices combined'!$G218)))),2)</f>
        <v>85.47</v>
      </c>
      <c r="BB218" s="2">
        <f>ROUND(IF($B218="Annuity",SUMIFS('Annuity Prices'!BE:BE,'Annuity Prices'!$B:$B,$D218,'Annuity Prices'!$E:$E,$G218),IF($B218="RAB Short",SUMIFS('RAB Prices Short'!BE:BE,'RAB Prices Short'!$B:$B,'All Prices combined'!$D218,'RAB Prices Short'!$E:$E,'All Prices combined'!$G218),IF($B218="RAB Long",SUMIFS('RAB Prices Long'!BE:BE,'RAB Prices Long'!$B:$B,'All Prices combined'!$D218,'RAB Prices Long'!$E:$E,'All Prices combined'!$G218)))),2)</f>
        <v>91.59</v>
      </c>
      <c r="BC218" s="2">
        <f>ROUND(IF($B218="Annuity",SUMIFS('Annuity Prices'!BF:BF,'Annuity Prices'!$B:$B,$D218,'Annuity Prices'!$E:$E,$G218),IF($B218="RAB Short",SUMIFS('RAB Prices Short'!BF:BF,'RAB Prices Short'!$B:$B,'All Prices combined'!$D218,'RAB Prices Short'!$E:$E,'All Prices combined'!$G218),IF($B218="RAB Long",SUMIFS('RAB Prices Long'!BF:BF,'RAB Prices Long'!$B:$B,'All Prices combined'!$D218,'RAB Prices Long'!$E:$E,'All Prices combined'!$G218)))),2)</f>
        <v>97.99</v>
      </c>
      <c r="BD218" s="2">
        <f>ROUND(IF($B218="Annuity",SUMIFS('Annuity Prices'!BG:BG,'Annuity Prices'!$B:$B,$D218,'Annuity Prices'!$E:$E,$G218),IF($B218="RAB Short",SUMIFS('RAB Prices Short'!BG:BG,'RAB Prices Short'!$B:$B,'All Prices combined'!$D218,'RAB Prices Short'!$E:$E,'All Prices combined'!$G218),IF($B218="RAB Long",SUMIFS('RAB Prices Long'!BG:BG,'RAB Prices Long'!$B:$B,'All Prices combined'!$D218,'RAB Prices Long'!$E:$E,'All Prices combined'!$G218)))),2)</f>
        <v>104.69</v>
      </c>
      <c r="BE218" s="2">
        <f>ROUND(IF($B218="Annuity",SUMIFS('Annuity Prices'!BH:BH,'Annuity Prices'!$B:$B,$D218,'Annuity Prices'!$E:$E,$G218),IF($B218="RAB Short",SUMIFS('RAB Prices Short'!BH:BH,'RAB Prices Short'!$B:$B,'All Prices combined'!$D218,'RAB Prices Short'!$E:$E,'All Prices combined'!$G218),IF($B218="RAB Long",SUMIFS('RAB Prices Long'!BH:BH,'RAB Prices Long'!$B:$B,'All Prices combined'!$D218,'RAB Prices Long'!$E:$E,'All Prices combined'!$G218)))),2)</f>
        <v>111.69</v>
      </c>
      <c r="BF218" s="2">
        <f>ROUND(IF($B218="Annuity",SUMIFS('Annuity Prices'!BI:BI,'Annuity Prices'!$B:$B,$D218,'Annuity Prices'!$E:$E,$G218),IF($B218="RAB Short",SUMIFS('RAB Prices Short'!BI:BI,'RAB Prices Short'!$B:$B,'All Prices combined'!$D218,'RAB Prices Short'!$E:$E,'All Prices combined'!$G218),IF($B218="RAB Long",SUMIFS('RAB Prices Long'!BI:BI,'RAB Prices Long'!$B:$B,'All Prices combined'!$D218,'RAB Prices Long'!$E:$E,'All Prices combined'!$G218)))),2)</f>
        <v>119</v>
      </c>
      <c r="BG218" s="2">
        <f>ROUND(IF($B218="Annuity",SUMIFS('Annuity Prices'!BJ:BJ,'Annuity Prices'!$B:$B,$D218,'Annuity Prices'!$E:$E,$G218),IF($B218="RAB Short",SUMIFS('RAB Prices Short'!BJ:BJ,'RAB Prices Short'!$B:$B,'All Prices combined'!$D218,'RAB Prices Short'!$E:$E,'All Prices combined'!$G218),IF($B218="RAB Long",SUMIFS('RAB Prices Long'!BJ:BJ,'RAB Prices Long'!$B:$B,'All Prices combined'!$D218,'RAB Prices Long'!$E:$E,'All Prices combined'!$G218)))),2)</f>
        <v>126.64</v>
      </c>
      <c r="BH218" s="2">
        <f>ROUND(IF($B218="Annuity",SUMIFS('Annuity Prices'!BK:BK,'Annuity Prices'!$B:$B,$D218,'Annuity Prices'!$E:$E,$G218),IF($B218="RAB Short",SUMIFS('RAB Prices Short'!BK:BK,'RAB Prices Short'!$B:$B,'All Prices combined'!$D218,'RAB Prices Short'!$E:$E,'All Prices combined'!$G218),IF($B218="RAB Long",SUMIFS('RAB Prices Long'!BK:BK,'RAB Prices Long'!$B:$B,'All Prices combined'!$D218,'RAB Prices Long'!$E:$E,'All Prices combined'!$G218)))),2)</f>
        <v>134.62</v>
      </c>
      <c r="BI218" s="2">
        <f>ROUND(IF($B218="Annuity",SUMIFS('Annuity Prices'!BL:BL,'Annuity Prices'!$B:$B,$D218,'Annuity Prices'!$E:$E,$G218),IF($B218="RAB Short",SUMIFS('RAB Prices Short'!BL:BL,'RAB Prices Short'!$B:$B,'All Prices combined'!$D218,'RAB Prices Short'!$E:$E,'All Prices combined'!$G218),IF($B218="RAB Long",SUMIFS('RAB Prices Long'!BL:BL,'RAB Prices Long'!$B:$B,'All Prices combined'!$D218,'RAB Prices Long'!$E:$E,'All Prices combined'!$G218)))),2)</f>
        <v>142.96</v>
      </c>
      <c r="BJ218" s="2">
        <f>ROUND(IF($B218="Annuity",SUMIFS('Annuity Prices'!BM:BM,'Annuity Prices'!$B:$B,$D218,'Annuity Prices'!$E:$E,$G218),IF($B218="RAB Short",SUMIFS('RAB Prices Short'!BM:BM,'RAB Prices Short'!$B:$B,'All Prices combined'!$D218,'RAB Prices Short'!$E:$E,'All Prices combined'!$G218),IF($B218="RAB Long",SUMIFS('RAB Prices Long'!BM:BM,'RAB Prices Long'!$B:$B,'All Prices combined'!$D218,'RAB Prices Long'!$E:$E,'All Prices combined'!$G218)))),2)</f>
        <v>151.66</v>
      </c>
      <c r="BK218" s="2">
        <f>ROUND(IF($B218="Annuity",SUMIFS('Annuity Prices'!BN:BN,'Annuity Prices'!$B:$B,$D218,'Annuity Prices'!$E:$E,$G218),IF($B218="RAB Short",SUMIFS('RAB Prices Short'!BN:BN,'RAB Prices Short'!$B:$B,'All Prices combined'!$D218,'RAB Prices Short'!$E:$E,'All Prices combined'!$G218),IF($B218="RAB Long",SUMIFS('RAB Prices Long'!BN:BN,'RAB Prices Long'!$B:$B,'All Prices combined'!$D218,'RAB Prices Long'!$E:$E,'All Prices combined'!$G218)))),2)</f>
        <v>160.75</v>
      </c>
      <c r="BL218" s="2">
        <f>ROUND(IF($B218="Annuity",SUMIFS('Annuity Prices'!BO:BO,'Annuity Prices'!$B:$B,$D218,'Annuity Prices'!$E:$E,$G218),IF($B218="RAB Short",SUMIFS('RAB Prices Short'!BO:BO,'RAB Prices Short'!$B:$B,'All Prices combined'!$D218,'RAB Prices Short'!$E:$E,'All Prices combined'!$G218),IF($B218="RAB Long",SUMIFS('RAB Prices Long'!BO:BO,'RAB Prices Long'!$B:$B,'All Prices combined'!$D218,'RAB Prices Long'!$E:$E,'All Prices combined'!$G218)))),2)</f>
        <v>170.23</v>
      </c>
      <c r="BM218" s="2">
        <f>ROUND(IF($B218="Annuity",SUMIFS('Annuity Prices'!BP:BP,'Annuity Prices'!$B:$B,$D218,'Annuity Prices'!$E:$E,$G218),IF($B218="RAB Short",SUMIFS('RAB Prices Short'!BP:BP,'RAB Prices Short'!$B:$B,'All Prices combined'!$D218,'RAB Prices Short'!$E:$E,'All Prices combined'!$G218),IF($B218="RAB Long",SUMIFS('RAB Prices Long'!BP:BP,'RAB Prices Long'!$B:$B,'All Prices combined'!$D218,'RAB Prices Long'!$E:$E,'All Prices combined'!$G218)))),2)</f>
        <v>180.12</v>
      </c>
      <c r="BN218" s="2">
        <f>ROUND(IF($B218="Annuity",SUMIFS('Annuity Prices'!BQ:BQ,'Annuity Prices'!$B:$B,$D218,'Annuity Prices'!$E:$E,$G218),IF($B218="RAB Short",SUMIFS('RAB Prices Short'!BQ:BQ,'RAB Prices Short'!$B:$B,'All Prices combined'!$D218,'RAB Prices Short'!$E:$E,'All Prices combined'!$G218),IF($B218="RAB Long",SUMIFS('RAB Prices Long'!BQ:BQ,'RAB Prices Long'!$B:$B,'All Prices combined'!$D218,'RAB Prices Long'!$E:$E,'All Prices combined'!$G218)))),2)</f>
        <v>174.99</v>
      </c>
      <c r="BO218" s="2">
        <f>ROUND(IF($B218="Annuity",SUMIFS('Annuity Prices'!BR:BR,'Annuity Prices'!$B:$B,$D218,'Annuity Prices'!$E:$E,$G218),IF($B218="RAB Short",SUMIFS('RAB Prices Short'!BR:BR,'RAB Prices Short'!$B:$B,'All Prices combined'!$D218,'RAB Prices Short'!$E:$E,'All Prices combined'!$G218),IF($B218="RAB Long",SUMIFS('RAB Prices Long'!BR:BR,'RAB Prices Long'!$B:$B,'All Prices combined'!$D218,'RAB Prices Long'!$E:$E,'All Prices combined'!$G218)))),2)</f>
        <v>179.37</v>
      </c>
      <c r="BP218" s="2">
        <f>ROUND(IF($B218="Annuity",SUMIFS('Annuity Prices'!BS:BS,'Annuity Prices'!$B:$B,$D218,'Annuity Prices'!$E:$E,$G218),IF($B218="RAB Short",SUMIFS('RAB Prices Short'!BS:BS,'RAB Prices Short'!$B:$B,'All Prices combined'!$D218,'RAB Prices Short'!$E:$E,'All Prices combined'!$G218),IF($B218="RAB Long",SUMIFS('RAB Prices Long'!BS:BS,'RAB Prices Long'!$B:$B,'All Prices combined'!$D218,'RAB Prices Long'!$E:$E,'All Prices combined'!$G218)))),2)</f>
        <v>183.85</v>
      </c>
      <c r="BQ218" s="2">
        <f>ROUND(IF($B218="Annuity",SUMIFS('Annuity Prices'!BT:BT,'Annuity Prices'!$B:$B,$D218,'Annuity Prices'!$E:$E,$G218),IF($B218="RAB Short",SUMIFS('RAB Prices Short'!BT:BT,'RAB Prices Short'!$B:$B,'All Prices combined'!$D218,'RAB Prices Short'!$E:$E,'All Prices combined'!$G218),IF($B218="RAB Long",SUMIFS('RAB Prices Long'!BT:BT,'RAB Prices Long'!$B:$B,'All Prices combined'!$D218,'RAB Prices Long'!$E:$E,'All Prices combined'!$G218)))),2)</f>
        <v>188.45</v>
      </c>
      <c r="BR218" s="2">
        <f>ROUND(IF($B218="Annuity",SUMIFS('Annuity Prices'!BU:BU,'Annuity Prices'!$B:$B,$D218,'Annuity Prices'!$E:$E,$G218),IF($B218="RAB Short",SUMIFS('RAB Prices Short'!BU:BU,'RAB Prices Short'!$B:$B,'All Prices combined'!$D218,'RAB Prices Short'!$E:$E,'All Prices combined'!$G218),IF($B218="RAB Long",SUMIFS('RAB Prices Long'!BU:BU,'RAB Prices Long'!$B:$B,'All Prices combined'!$D218,'RAB Prices Long'!$E:$E,'All Prices combined'!$G218)))),2)</f>
        <v>154.47999999999999</v>
      </c>
      <c r="BS218" s="2">
        <f>ROUND(IF($B218="Annuity",SUMIFS('Annuity Prices'!BV:BV,'Annuity Prices'!$B:$B,$D218,'Annuity Prices'!$E:$E,$G218),IF($B218="RAB Short",SUMIFS('RAB Prices Short'!BV:BV,'RAB Prices Short'!$B:$B,'All Prices combined'!$D218,'RAB Prices Short'!$E:$E,'All Prices combined'!$G218),IF($B218="RAB Long",SUMIFS('RAB Prices Long'!BV:BV,'RAB Prices Long'!$B:$B,'All Prices combined'!$D218,'RAB Prices Long'!$E:$E,'All Prices combined'!$G218)))),2)</f>
        <v>158.34</v>
      </c>
      <c r="BT218" s="2">
        <f>ROUND(IF($B218="Annuity",SUMIFS('Annuity Prices'!BW:BW,'Annuity Prices'!$B:$B,$D218,'Annuity Prices'!$E:$E,$G218),IF($B218="RAB Short",SUMIFS('RAB Prices Short'!BW:BW,'RAB Prices Short'!$B:$B,'All Prices combined'!$D218,'RAB Prices Short'!$E:$E,'All Prices combined'!$G218),IF($B218="RAB Long",SUMIFS('RAB Prices Long'!BW:BW,'RAB Prices Long'!$B:$B,'All Prices combined'!$D218,'RAB Prices Long'!$E:$E,'All Prices combined'!$G218)))),2)</f>
        <v>162.30000000000001</v>
      </c>
      <c r="BU218" s="2">
        <f>ROUND(IF($B218="Annuity",SUMIFS('Annuity Prices'!BX:BX,'Annuity Prices'!$B:$B,$D218,'Annuity Prices'!$E:$E,$G218),IF($B218="RAB Short",SUMIFS('RAB Prices Short'!BX:BX,'RAB Prices Short'!$B:$B,'All Prices combined'!$D218,'RAB Prices Short'!$E:$E,'All Prices combined'!$G218),IF($B218="RAB Long",SUMIFS('RAB Prices Long'!BX:BX,'RAB Prices Long'!$B:$B,'All Prices combined'!$D218,'RAB Prices Long'!$E:$E,'All Prices combined'!$G218)))),2)</f>
        <v>166.36</v>
      </c>
    </row>
    <row r="219" spans="2:73" x14ac:dyDescent="0.25">
      <c r="B219" t="s">
        <v>44</v>
      </c>
      <c r="C219">
        <v>6</v>
      </c>
      <c r="D219" t="s">
        <v>141</v>
      </c>
      <c r="E219" t="s">
        <v>139</v>
      </c>
      <c r="G219" t="s">
        <v>40</v>
      </c>
      <c r="I219" s="2">
        <f>ROUND(IF($B219="Annuity",SUMIFS('Annuity Prices'!L:L,'Annuity Prices'!$B:$B,$D219,'Annuity Prices'!$E:$E,$G219),IF($B219="RAB Short",SUMIFS('RAB Prices Short'!L:L,'RAB Prices Short'!$B:$B,'All Prices combined'!$D219,'RAB Prices Short'!$E:$E,'All Prices combined'!$G219),IF($B219="RAB Long",SUMIFS('RAB Prices Long'!L:L,'RAB Prices Long'!$B:$B,'All Prices combined'!$D219,'RAB Prices Long'!$E:$E,'All Prices combined'!$G219)))),2)</f>
        <v>0</v>
      </c>
      <c r="J219" s="2">
        <f>ROUND(IF($B219="Annuity",SUMIFS('Annuity Prices'!M:M,'Annuity Prices'!$B:$B,$D219,'Annuity Prices'!$E:$E,$G219),IF($B219="RAB Short",SUMIFS('RAB Prices Short'!M:M,'RAB Prices Short'!$B:$B,'All Prices combined'!$D219,'RAB Prices Short'!$E:$E,'All Prices combined'!$G219),IF($B219="RAB Long",SUMIFS('RAB Prices Long'!M:M,'RAB Prices Long'!$B:$B,'All Prices combined'!$D219,'RAB Prices Long'!$E:$E,'All Prices combined'!$G219)))),2)</f>
        <v>0</v>
      </c>
      <c r="K219" s="2">
        <f>ROUND(IF($B219="Annuity",SUMIFS('Annuity Prices'!N:N,'Annuity Prices'!$B:$B,$D219,'Annuity Prices'!$E:$E,$G219),IF($B219="RAB Short",SUMIFS('RAB Prices Short'!N:N,'RAB Prices Short'!$B:$B,'All Prices combined'!$D219,'RAB Prices Short'!$E:$E,'All Prices combined'!$G219),IF($B219="RAB Long",SUMIFS('RAB Prices Long'!N:N,'RAB Prices Long'!$B:$B,'All Prices combined'!$D219,'RAB Prices Long'!$E:$E,'All Prices combined'!$G219)))),2)</f>
        <v>13.9</v>
      </c>
      <c r="L219" s="2">
        <f>ROUND(IF($B219="Annuity",SUMIFS('Annuity Prices'!O:O,'Annuity Prices'!$B:$B,$D219,'Annuity Prices'!$E:$E,$G219),IF($B219="RAB Short",SUMIFS('RAB Prices Short'!O:O,'RAB Prices Short'!$B:$B,'All Prices combined'!$D219,'RAB Prices Short'!$E:$E,'All Prices combined'!$G219),IF($B219="RAB Long",SUMIFS('RAB Prices Long'!O:O,'RAB Prices Long'!$B:$B,'All Prices combined'!$D219,'RAB Prices Long'!$E:$E,'All Prices combined'!$G219)))),2)</f>
        <v>14.3</v>
      </c>
      <c r="M219" s="2">
        <f>ROUND(IF($B219="Annuity",SUMIFS('Annuity Prices'!P:P,'Annuity Prices'!$B:$B,$D219,'Annuity Prices'!$E:$E,$G219),IF($B219="RAB Short",SUMIFS('RAB Prices Short'!P:P,'RAB Prices Short'!$B:$B,'All Prices combined'!$D219,'RAB Prices Short'!$E:$E,'All Prices combined'!$G219),IF($B219="RAB Long",SUMIFS('RAB Prices Long'!P:P,'RAB Prices Long'!$B:$B,'All Prices combined'!$D219,'RAB Prices Long'!$E:$E,'All Prices combined'!$G219)))),2)</f>
        <v>14.6</v>
      </c>
      <c r="N219" s="2">
        <f>ROUND(IF($B219="Annuity",SUMIFS('Annuity Prices'!Q:Q,'Annuity Prices'!$B:$B,$D219,'Annuity Prices'!$E:$E,$G219),IF($B219="RAB Short",SUMIFS('RAB Prices Short'!Q:Q,'RAB Prices Short'!$B:$B,'All Prices combined'!$D219,'RAB Prices Short'!$E:$E,'All Prices combined'!$G219),IF($B219="RAB Long",SUMIFS('RAB Prices Long'!Q:Q,'RAB Prices Long'!$B:$B,'All Prices combined'!$D219,'RAB Prices Long'!$E:$E,'All Prices combined'!$G219)))),2)</f>
        <v>14.97</v>
      </c>
      <c r="O219" s="2">
        <f>ROUND(IF($B219="Annuity",SUMIFS('Annuity Prices'!R:R,'Annuity Prices'!$B:$B,$D219,'Annuity Prices'!$E:$E,$G219),IF($B219="RAB Short",SUMIFS('RAB Prices Short'!R:R,'RAB Prices Short'!$B:$B,'All Prices combined'!$D219,'RAB Prices Short'!$E:$E,'All Prices combined'!$G219),IF($B219="RAB Long",SUMIFS('RAB Prices Long'!R:R,'RAB Prices Long'!$B:$B,'All Prices combined'!$D219,'RAB Prices Long'!$E:$E,'All Prices combined'!$G219)))),2)</f>
        <v>15.34</v>
      </c>
      <c r="P219" s="2">
        <f>ROUND(IF($B219="Annuity",SUMIFS('Annuity Prices'!S:S,'Annuity Prices'!$B:$B,$D219,'Annuity Prices'!$E:$E,$G219),IF($B219="RAB Short",SUMIFS('RAB Prices Short'!S:S,'RAB Prices Short'!$B:$B,'All Prices combined'!$D219,'RAB Prices Short'!$E:$E,'All Prices combined'!$G219),IF($B219="RAB Long",SUMIFS('RAB Prices Long'!S:S,'RAB Prices Long'!$B:$B,'All Prices combined'!$D219,'RAB Prices Long'!$E:$E,'All Prices combined'!$G219)))),2)</f>
        <v>15.73</v>
      </c>
      <c r="Q219" s="2">
        <f>ROUND(IF($B219="Annuity",SUMIFS('Annuity Prices'!T:T,'Annuity Prices'!$B:$B,$D219,'Annuity Prices'!$E:$E,$G219),IF($B219="RAB Short",SUMIFS('RAB Prices Short'!T:T,'RAB Prices Short'!$B:$B,'All Prices combined'!$D219,'RAB Prices Short'!$E:$E,'All Prices combined'!$G219),IF($B219="RAB Long",SUMIFS('RAB Prices Long'!T:T,'RAB Prices Long'!$B:$B,'All Prices combined'!$D219,'RAB Prices Long'!$E:$E,'All Prices combined'!$G219)))),2)</f>
        <v>16.04</v>
      </c>
      <c r="R219" s="2">
        <f>ROUND(IF($B219="Annuity",SUMIFS('Annuity Prices'!U:U,'Annuity Prices'!$B:$B,$D219,'Annuity Prices'!$E:$E,$G219),IF($B219="RAB Short",SUMIFS('RAB Prices Short'!U:U,'RAB Prices Short'!$B:$B,'All Prices combined'!$D219,'RAB Prices Short'!$E:$E,'All Prices combined'!$G219),IF($B219="RAB Long",SUMIFS('RAB Prices Long'!U:U,'RAB Prices Long'!$B:$B,'All Prices combined'!$D219,'RAB Prices Long'!$E:$E,'All Prices combined'!$G219)))),2)</f>
        <v>16.440000000000001</v>
      </c>
      <c r="S219" s="2">
        <f>ROUND(IF($B219="Annuity",SUMIFS('Annuity Prices'!V:V,'Annuity Prices'!$B:$B,$D219,'Annuity Prices'!$E:$E,$G219),IF($B219="RAB Short",SUMIFS('RAB Prices Short'!V:V,'RAB Prices Short'!$B:$B,'All Prices combined'!$D219,'RAB Prices Short'!$E:$E,'All Prices combined'!$G219),IF($B219="RAB Long",SUMIFS('RAB Prices Long'!V:V,'RAB Prices Long'!$B:$B,'All Prices combined'!$D219,'RAB Prices Long'!$E:$E,'All Prices combined'!$G219)))),2)</f>
        <v>16.850000000000001</v>
      </c>
      <c r="T219" s="2">
        <f>ROUND(IF($B219="Annuity",SUMIFS('Annuity Prices'!W:W,'Annuity Prices'!$B:$B,$D219,'Annuity Prices'!$E:$E,$G219),IF($B219="RAB Short",SUMIFS('RAB Prices Short'!W:W,'RAB Prices Short'!$B:$B,'All Prices combined'!$D219,'RAB Prices Short'!$E:$E,'All Prices combined'!$G219),IF($B219="RAB Long",SUMIFS('RAB Prices Long'!W:W,'RAB Prices Long'!$B:$B,'All Prices combined'!$D219,'RAB Prices Long'!$E:$E,'All Prices combined'!$G219)))),2)</f>
        <v>17.28</v>
      </c>
      <c r="U219" s="2">
        <f>ROUND(IF($B219="Annuity",SUMIFS('Annuity Prices'!X:X,'Annuity Prices'!$B:$B,$D219,'Annuity Prices'!$E:$E,$G219),IF($B219="RAB Short",SUMIFS('RAB Prices Short'!X:X,'RAB Prices Short'!$B:$B,'All Prices combined'!$D219,'RAB Prices Short'!$E:$E,'All Prices combined'!$G219),IF($B219="RAB Long",SUMIFS('RAB Prices Long'!X:X,'RAB Prices Long'!$B:$B,'All Prices combined'!$D219,'RAB Prices Long'!$E:$E,'All Prices combined'!$G219)))),2)</f>
        <v>17.62</v>
      </c>
      <c r="V219" s="2">
        <f>ROUND(IF($B219="Annuity",SUMIFS('Annuity Prices'!Y:Y,'Annuity Prices'!$B:$B,$D219,'Annuity Prices'!$E:$E,$G219),IF($B219="RAB Short",SUMIFS('RAB Prices Short'!Y:Y,'RAB Prices Short'!$B:$B,'All Prices combined'!$D219,'RAB Prices Short'!$E:$E,'All Prices combined'!$G219),IF($B219="RAB Long",SUMIFS('RAB Prices Long'!Y:Y,'RAB Prices Long'!$B:$B,'All Prices combined'!$D219,'RAB Prices Long'!$E:$E,'All Prices combined'!$G219)))),2)</f>
        <v>18.059999999999999</v>
      </c>
      <c r="W219" s="2">
        <f>ROUND(IF($B219="Annuity",SUMIFS('Annuity Prices'!Z:Z,'Annuity Prices'!$B:$B,$D219,'Annuity Prices'!$E:$E,$G219),IF($B219="RAB Short",SUMIFS('RAB Prices Short'!Z:Z,'RAB Prices Short'!$B:$B,'All Prices combined'!$D219,'RAB Prices Short'!$E:$E,'All Prices combined'!$G219),IF($B219="RAB Long",SUMIFS('RAB Prices Long'!Z:Z,'RAB Prices Long'!$B:$B,'All Prices combined'!$D219,'RAB Prices Long'!$E:$E,'All Prices combined'!$G219)))),2)</f>
        <v>18.52</v>
      </c>
      <c r="X219" s="2">
        <f>ROUND(IF($B219="Annuity",SUMIFS('Annuity Prices'!AA:AA,'Annuity Prices'!$B:$B,$D219,'Annuity Prices'!$E:$E,$G219),IF($B219="RAB Short",SUMIFS('RAB Prices Short'!AA:AA,'RAB Prices Short'!$B:$B,'All Prices combined'!$D219,'RAB Prices Short'!$E:$E,'All Prices combined'!$G219),IF($B219="RAB Long",SUMIFS('RAB Prices Long'!AA:AA,'RAB Prices Long'!$B:$B,'All Prices combined'!$D219,'RAB Prices Long'!$E:$E,'All Prices combined'!$G219)))),2)</f>
        <v>18.98</v>
      </c>
      <c r="Y219" s="2">
        <f>ROUND(IF($B219="Annuity",SUMIFS('Annuity Prices'!AB:AB,'Annuity Prices'!$B:$B,$D219,'Annuity Prices'!$E:$E,$G219),IF($B219="RAB Short",SUMIFS('RAB Prices Short'!AB:AB,'RAB Prices Short'!$B:$B,'All Prices combined'!$D219,'RAB Prices Short'!$E:$E,'All Prices combined'!$G219),IF($B219="RAB Long",SUMIFS('RAB Prices Long'!AB:AB,'RAB Prices Long'!$B:$B,'All Prices combined'!$D219,'RAB Prices Long'!$E:$E,'All Prices combined'!$G219)))),2)</f>
        <v>19.36</v>
      </c>
      <c r="Z219" s="2">
        <f>ROUND(IF($B219="Annuity",SUMIFS('Annuity Prices'!AC:AC,'Annuity Prices'!$B:$B,$D219,'Annuity Prices'!$E:$E,$G219),IF($B219="RAB Short",SUMIFS('RAB Prices Short'!AC:AC,'RAB Prices Short'!$B:$B,'All Prices combined'!$D219,'RAB Prices Short'!$E:$E,'All Prices combined'!$G219),IF($B219="RAB Long",SUMIFS('RAB Prices Long'!AC:AC,'RAB Prices Long'!$B:$B,'All Prices combined'!$D219,'RAB Prices Long'!$E:$E,'All Prices combined'!$G219)))),2)</f>
        <v>19.84</v>
      </c>
      <c r="AA219" s="2">
        <f>ROUND(IF($B219="Annuity",SUMIFS('Annuity Prices'!AD:AD,'Annuity Prices'!$B:$B,$D219,'Annuity Prices'!$E:$E,$G219),IF($B219="RAB Short",SUMIFS('RAB Prices Short'!AD:AD,'RAB Prices Short'!$B:$B,'All Prices combined'!$D219,'RAB Prices Short'!$E:$E,'All Prices combined'!$G219),IF($B219="RAB Long",SUMIFS('RAB Prices Long'!AD:AD,'RAB Prices Long'!$B:$B,'All Prices combined'!$D219,'RAB Prices Long'!$E:$E,'All Prices combined'!$G219)))),2)</f>
        <v>20.34</v>
      </c>
      <c r="AB219" s="2">
        <f>ROUND(IF($B219="Annuity",SUMIFS('Annuity Prices'!AE:AE,'Annuity Prices'!$B:$B,$D219,'Annuity Prices'!$E:$E,$G219),IF($B219="RAB Short",SUMIFS('RAB Prices Short'!AE:AE,'RAB Prices Short'!$B:$B,'All Prices combined'!$D219,'RAB Prices Short'!$E:$E,'All Prices combined'!$G219),IF($B219="RAB Long",SUMIFS('RAB Prices Long'!AE:AE,'RAB Prices Long'!$B:$B,'All Prices combined'!$D219,'RAB Prices Long'!$E:$E,'All Prices combined'!$G219)))),2)</f>
        <v>20.85</v>
      </c>
      <c r="AC219" s="2">
        <f>ROUND(IF($B219="Annuity",SUMIFS('Annuity Prices'!AF:AF,'Annuity Prices'!$B:$B,$D219,'Annuity Prices'!$E:$E,$G219),IF($B219="RAB Short",SUMIFS('RAB Prices Short'!AF:AF,'RAB Prices Short'!$B:$B,'All Prices combined'!$D219,'RAB Prices Short'!$E:$E,'All Prices combined'!$G219),IF($B219="RAB Long",SUMIFS('RAB Prices Long'!AF:AF,'RAB Prices Long'!$B:$B,'All Prices combined'!$D219,'RAB Prices Long'!$E:$E,'All Prices combined'!$G219)))),2)</f>
        <v>21.27</v>
      </c>
      <c r="AD219" s="2">
        <f>ROUND(IF($B219="Annuity",SUMIFS('Annuity Prices'!AG:AG,'Annuity Prices'!$B:$B,$D219,'Annuity Prices'!$E:$E,$G219),IF($B219="RAB Short",SUMIFS('RAB Prices Short'!AG:AG,'RAB Prices Short'!$B:$B,'All Prices combined'!$D219,'RAB Prices Short'!$E:$E,'All Prices combined'!$G219),IF($B219="RAB Long",SUMIFS('RAB Prices Long'!AG:AG,'RAB Prices Long'!$B:$B,'All Prices combined'!$D219,'RAB Prices Long'!$E:$E,'All Prices combined'!$G219)))),2)</f>
        <v>21.8</v>
      </c>
      <c r="AE219" s="2">
        <f>ROUND(IF($B219="Annuity",SUMIFS('Annuity Prices'!AH:AH,'Annuity Prices'!$B:$B,$D219,'Annuity Prices'!$E:$E,$G219),IF($B219="RAB Short",SUMIFS('RAB Prices Short'!AH:AH,'RAB Prices Short'!$B:$B,'All Prices combined'!$D219,'RAB Prices Short'!$E:$E,'All Prices combined'!$G219),IF($B219="RAB Long",SUMIFS('RAB Prices Long'!AH:AH,'RAB Prices Long'!$B:$B,'All Prices combined'!$D219,'RAB Prices Long'!$E:$E,'All Prices combined'!$G219)))),2)</f>
        <v>22.35</v>
      </c>
      <c r="AF219" s="2">
        <f>ROUND(IF($B219="Annuity",SUMIFS('Annuity Prices'!AI:AI,'Annuity Prices'!$B:$B,$D219,'Annuity Prices'!$E:$E,$G219),IF($B219="RAB Short",SUMIFS('RAB Prices Short'!AI:AI,'RAB Prices Short'!$B:$B,'All Prices combined'!$D219,'RAB Prices Short'!$E:$E,'All Prices combined'!$G219),IF($B219="RAB Long",SUMIFS('RAB Prices Long'!AI:AI,'RAB Prices Long'!$B:$B,'All Prices combined'!$D219,'RAB Prices Long'!$E:$E,'All Prices combined'!$G219)))),2)</f>
        <v>22.9</v>
      </c>
      <c r="AG219" s="2">
        <f>ROUND(IF($B219="Annuity",SUMIFS('Annuity Prices'!AJ:AJ,'Annuity Prices'!$B:$B,$D219,'Annuity Prices'!$E:$E,$G219),IF($B219="RAB Short",SUMIFS('RAB Prices Short'!AJ:AJ,'RAB Prices Short'!$B:$B,'All Prices combined'!$D219,'RAB Prices Short'!$E:$E,'All Prices combined'!$G219),IF($B219="RAB Long",SUMIFS('RAB Prices Long'!AJ:AJ,'RAB Prices Long'!$B:$B,'All Prices combined'!$D219,'RAB Prices Long'!$E:$E,'All Prices combined'!$G219)))),2)</f>
        <v>23.36</v>
      </c>
      <c r="AH219" s="2">
        <f>ROUND(IF($B219="Annuity",SUMIFS('Annuity Prices'!AK:AK,'Annuity Prices'!$B:$B,$D219,'Annuity Prices'!$E:$E,$G219),IF($B219="RAB Short",SUMIFS('RAB Prices Short'!AK:AK,'RAB Prices Short'!$B:$B,'All Prices combined'!$D219,'RAB Prices Short'!$E:$E,'All Prices combined'!$G219),IF($B219="RAB Long",SUMIFS('RAB Prices Long'!AK:AK,'RAB Prices Long'!$B:$B,'All Prices combined'!$D219,'RAB Prices Long'!$E:$E,'All Prices combined'!$G219)))),2)</f>
        <v>23.95</v>
      </c>
      <c r="AI219" s="2">
        <f>ROUND(IF($B219="Annuity",SUMIFS('Annuity Prices'!AL:AL,'Annuity Prices'!$B:$B,$D219,'Annuity Prices'!$E:$E,$G219),IF($B219="RAB Short",SUMIFS('RAB Prices Short'!AL:AL,'RAB Prices Short'!$B:$B,'All Prices combined'!$D219,'RAB Prices Short'!$E:$E,'All Prices combined'!$G219),IF($B219="RAB Long",SUMIFS('RAB Prices Long'!AL:AL,'RAB Prices Long'!$B:$B,'All Prices combined'!$D219,'RAB Prices Long'!$E:$E,'All Prices combined'!$G219)))),2)</f>
        <v>24.55</v>
      </c>
      <c r="AJ219" s="2">
        <f>ROUND(IF($B219="Annuity",SUMIFS('Annuity Prices'!AM:AM,'Annuity Prices'!$B:$B,$D219,'Annuity Prices'!$E:$E,$G219),IF($B219="RAB Short",SUMIFS('RAB Prices Short'!AM:AM,'RAB Prices Short'!$B:$B,'All Prices combined'!$D219,'RAB Prices Short'!$E:$E,'All Prices combined'!$G219),IF($B219="RAB Long",SUMIFS('RAB Prices Long'!AM:AM,'RAB Prices Long'!$B:$B,'All Prices combined'!$D219,'RAB Prices Long'!$E:$E,'All Prices combined'!$G219)))),2)</f>
        <v>25.16</v>
      </c>
      <c r="AK219" s="2">
        <f>ROUND(IF($B219="Annuity",SUMIFS('Annuity Prices'!AN:AN,'Annuity Prices'!$B:$B,$D219,'Annuity Prices'!$E:$E,$G219),IF($B219="RAB Short",SUMIFS('RAB Prices Short'!AN:AN,'RAB Prices Short'!$B:$B,'All Prices combined'!$D219,'RAB Prices Short'!$E:$E,'All Prices combined'!$G219),IF($B219="RAB Long",SUMIFS('RAB Prices Long'!AN:AN,'RAB Prices Long'!$B:$B,'All Prices combined'!$D219,'RAB Prices Long'!$E:$E,'All Prices combined'!$G219)))),2)</f>
        <v>25.67</v>
      </c>
      <c r="AL219" s="2">
        <f>ROUND(IF($B219="Annuity",SUMIFS('Annuity Prices'!AO:AO,'Annuity Prices'!$B:$B,$D219,'Annuity Prices'!$E:$E,$G219),IF($B219="RAB Short",SUMIFS('RAB Prices Short'!AO:AO,'RAB Prices Short'!$B:$B,'All Prices combined'!$D219,'RAB Prices Short'!$E:$E,'All Prices combined'!$G219),IF($B219="RAB Long",SUMIFS('RAB Prices Long'!AO:AO,'RAB Prices Long'!$B:$B,'All Prices combined'!$D219,'RAB Prices Long'!$E:$E,'All Prices combined'!$G219)))),2)</f>
        <v>26.31</v>
      </c>
      <c r="AM219" s="2">
        <f>ROUND(IF($B219="Annuity",SUMIFS('Annuity Prices'!AP:AP,'Annuity Prices'!$B:$B,$D219,'Annuity Prices'!$E:$E,$G219),IF($B219="RAB Short",SUMIFS('RAB Prices Short'!AP:AP,'RAB Prices Short'!$B:$B,'All Prices combined'!$D219,'RAB Prices Short'!$E:$E,'All Prices combined'!$G219),IF($B219="RAB Long",SUMIFS('RAB Prices Long'!AP:AP,'RAB Prices Long'!$B:$B,'All Prices combined'!$D219,'RAB Prices Long'!$E:$E,'All Prices combined'!$G219)))),2)</f>
        <v>26.97</v>
      </c>
      <c r="AN219" s="2">
        <f>ROUND(IF($B219="Annuity",SUMIFS('Annuity Prices'!AQ:AQ,'Annuity Prices'!$B:$B,$D219,'Annuity Prices'!$E:$E,$G219),IF($B219="RAB Short",SUMIFS('RAB Prices Short'!AQ:AQ,'RAB Prices Short'!$B:$B,'All Prices combined'!$D219,'RAB Prices Short'!$E:$E,'All Prices combined'!$G219),IF($B219="RAB Long",SUMIFS('RAB Prices Long'!AQ:AQ,'RAB Prices Long'!$B:$B,'All Prices combined'!$D219,'RAB Prices Long'!$E:$E,'All Prices combined'!$G219)))),2)</f>
        <v>27.64</v>
      </c>
      <c r="AO219" s="2">
        <f>ROUND(IF($B219="Annuity",SUMIFS('Annuity Prices'!AR:AR,'Annuity Prices'!$B:$B,$D219,'Annuity Prices'!$E:$E,$G219),IF($B219="RAB Short",SUMIFS('RAB Prices Short'!AR:AR,'RAB Prices Short'!$B:$B,'All Prices combined'!$D219,'RAB Prices Short'!$E:$E,'All Prices combined'!$G219),IF($B219="RAB Long",SUMIFS('RAB Prices Long'!AR:AR,'RAB Prices Long'!$B:$B,'All Prices combined'!$D219,'RAB Prices Long'!$E:$E,'All Prices combined'!$G219)))),2)</f>
        <v>0</v>
      </c>
      <c r="AP219" s="2">
        <f>ROUND(IF($B219="Annuity",SUMIFS('Annuity Prices'!AS:AS,'Annuity Prices'!$B:$B,$D219,'Annuity Prices'!$E:$E,$G219),IF($B219="RAB Short",SUMIFS('RAB Prices Short'!AS:AS,'RAB Prices Short'!$B:$B,'All Prices combined'!$D219,'RAB Prices Short'!$E:$E,'All Prices combined'!$G219),IF($B219="RAB Long",SUMIFS('RAB Prices Long'!AS:AS,'RAB Prices Long'!$B:$B,'All Prices combined'!$D219,'RAB Prices Long'!$E:$E,'All Prices combined'!$G219)))),2)</f>
        <v>0</v>
      </c>
      <c r="AQ219" s="2">
        <f>ROUND(IF($B219="Annuity",SUMIFS('Annuity Prices'!AT:AT,'Annuity Prices'!$B:$B,$D219,'Annuity Prices'!$E:$E,$G219),IF($B219="RAB Short",SUMIFS('RAB Prices Short'!AT:AT,'RAB Prices Short'!$B:$B,'All Prices combined'!$D219,'RAB Prices Short'!$E:$E,'All Prices combined'!$G219),IF($B219="RAB Long",SUMIFS('RAB Prices Long'!AT:AT,'RAB Prices Long'!$B:$B,'All Prices combined'!$D219,'RAB Prices Long'!$E:$E,'All Prices combined'!$G219)))),2)</f>
        <v>10.050000000000001</v>
      </c>
      <c r="AR219" s="2">
        <f>ROUND(IF($B219="Annuity",SUMIFS('Annuity Prices'!AU:AU,'Annuity Prices'!$B:$B,$D219,'Annuity Prices'!$E:$E,$G219),IF($B219="RAB Short",SUMIFS('RAB Prices Short'!AU:AU,'RAB Prices Short'!$B:$B,'All Prices combined'!$D219,'RAB Prices Short'!$E:$E,'All Prices combined'!$G219),IF($B219="RAB Long",SUMIFS('RAB Prices Long'!AU:AU,'RAB Prices Long'!$B:$B,'All Prices combined'!$D219,'RAB Prices Long'!$E:$E,'All Prices combined'!$G219)))),2)</f>
        <v>10.34</v>
      </c>
      <c r="AS219" s="2">
        <f>ROUND(IF($B219="Annuity",SUMIFS('Annuity Prices'!AV:AV,'Annuity Prices'!$B:$B,$D219,'Annuity Prices'!$E:$E,$G219),IF($B219="RAB Short",SUMIFS('RAB Prices Short'!AV:AV,'RAB Prices Short'!$B:$B,'All Prices combined'!$D219,'RAB Prices Short'!$E:$E,'All Prices combined'!$G219),IF($B219="RAB Long",SUMIFS('RAB Prices Long'!AV:AV,'RAB Prices Long'!$B:$B,'All Prices combined'!$D219,'RAB Prices Long'!$E:$E,'All Prices combined'!$G219)))),2)</f>
        <v>10.64</v>
      </c>
      <c r="AT219" s="2">
        <f>ROUND(IF($B219="Annuity",SUMIFS('Annuity Prices'!AW:AW,'Annuity Prices'!$B:$B,$D219,'Annuity Prices'!$E:$E,$G219),IF($B219="RAB Short",SUMIFS('RAB Prices Short'!AW:AW,'RAB Prices Short'!$B:$B,'All Prices combined'!$D219,'RAB Prices Short'!$E:$E,'All Prices combined'!$G219),IF($B219="RAB Long",SUMIFS('RAB Prices Long'!AW:AW,'RAB Prices Long'!$B:$B,'All Prices combined'!$D219,'RAB Prices Long'!$E:$E,'All Prices combined'!$G219)))),2)</f>
        <v>10.95</v>
      </c>
      <c r="AU219" s="2">
        <f>ROUND(IF($B219="Annuity",SUMIFS('Annuity Prices'!AX:AX,'Annuity Prices'!$B:$B,$D219,'Annuity Prices'!$E:$E,$G219),IF($B219="RAB Short",SUMIFS('RAB Prices Short'!AX:AX,'RAB Prices Short'!$B:$B,'All Prices combined'!$D219,'RAB Prices Short'!$E:$E,'All Prices combined'!$G219),IF($B219="RAB Long",SUMIFS('RAB Prices Long'!AX:AX,'RAB Prices Long'!$B:$B,'All Prices combined'!$D219,'RAB Prices Long'!$E:$E,'All Prices combined'!$G219)))),2)</f>
        <v>11.26</v>
      </c>
      <c r="AV219" s="2">
        <f>ROUND(IF($B219="Annuity",SUMIFS('Annuity Prices'!AY:AY,'Annuity Prices'!$B:$B,$D219,'Annuity Prices'!$E:$E,$G219),IF($B219="RAB Short",SUMIFS('RAB Prices Short'!AY:AY,'RAB Prices Short'!$B:$B,'All Prices combined'!$D219,'RAB Prices Short'!$E:$E,'All Prices combined'!$G219),IF($B219="RAB Long",SUMIFS('RAB Prices Long'!AY:AY,'RAB Prices Long'!$B:$B,'All Prices combined'!$D219,'RAB Prices Long'!$E:$E,'All Prices combined'!$G219)))),2)</f>
        <v>11.58</v>
      </c>
      <c r="AW219" s="2">
        <f>ROUND(IF($B219="Annuity",SUMIFS('Annuity Prices'!AZ:AZ,'Annuity Prices'!$B:$B,$D219,'Annuity Prices'!$E:$E,$G219),IF($B219="RAB Short",SUMIFS('RAB Prices Short'!AZ:AZ,'RAB Prices Short'!$B:$B,'All Prices combined'!$D219,'RAB Prices Short'!$E:$E,'All Prices combined'!$G219),IF($B219="RAB Long",SUMIFS('RAB Prices Long'!AZ:AZ,'RAB Prices Long'!$B:$B,'All Prices combined'!$D219,'RAB Prices Long'!$E:$E,'All Prices combined'!$G219)))),2)</f>
        <v>11.91</v>
      </c>
      <c r="AX219" s="2">
        <f>ROUND(IF($B219="Annuity",SUMIFS('Annuity Prices'!BA:BA,'Annuity Prices'!$B:$B,$D219,'Annuity Prices'!$E:$E,$G219),IF($B219="RAB Short",SUMIFS('RAB Prices Short'!BA:BA,'RAB Prices Short'!$B:$B,'All Prices combined'!$D219,'RAB Prices Short'!$E:$E,'All Prices combined'!$G219),IF($B219="RAB Long",SUMIFS('RAB Prices Long'!BA:BA,'RAB Prices Long'!$B:$B,'All Prices combined'!$D219,'RAB Prices Long'!$E:$E,'All Prices combined'!$G219)))),2)</f>
        <v>12.25</v>
      </c>
      <c r="AY219" s="2">
        <f>ROUND(IF($B219="Annuity",SUMIFS('Annuity Prices'!BB:BB,'Annuity Prices'!$B:$B,$D219,'Annuity Prices'!$E:$E,$G219),IF($B219="RAB Short",SUMIFS('RAB Prices Short'!BB:BB,'RAB Prices Short'!$B:$B,'All Prices combined'!$D219,'RAB Prices Short'!$E:$E,'All Prices combined'!$G219),IF($B219="RAB Long",SUMIFS('RAB Prices Long'!BB:BB,'RAB Prices Long'!$B:$B,'All Prices combined'!$D219,'RAB Prices Long'!$E:$E,'All Prices combined'!$G219)))),2)</f>
        <v>12.6</v>
      </c>
      <c r="AZ219" s="2">
        <f>ROUND(IF($B219="Annuity",SUMIFS('Annuity Prices'!BC:BC,'Annuity Prices'!$B:$B,$D219,'Annuity Prices'!$E:$E,$G219),IF($B219="RAB Short",SUMIFS('RAB Prices Short'!BC:BC,'RAB Prices Short'!$B:$B,'All Prices combined'!$D219,'RAB Prices Short'!$E:$E,'All Prices combined'!$G219),IF($B219="RAB Long",SUMIFS('RAB Prices Long'!BC:BC,'RAB Prices Long'!$B:$B,'All Prices combined'!$D219,'RAB Prices Long'!$E:$E,'All Prices combined'!$G219)))),2)</f>
        <v>12.96</v>
      </c>
      <c r="BA219" s="2">
        <f>ROUND(IF($B219="Annuity",SUMIFS('Annuity Prices'!BD:BD,'Annuity Prices'!$B:$B,$D219,'Annuity Prices'!$E:$E,$G219),IF($B219="RAB Short",SUMIFS('RAB Prices Short'!BD:BD,'RAB Prices Short'!$B:$B,'All Prices combined'!$D219,'RAB Prices Short'!$E:$E,'All Prices combined'!$G219),IF($B219="RAB Long",SUMIFS('RAB Prices Long'!BD:BD,'RAB Prices Long'!$B:$B,'All Prices combined'!$D219,'RAB Prices Long'!$E:$E,'All Prices combined'!$G219)))),2)</f>
        <v>13.33</v>
      </c>
      <c r="BB219" s="2">
        <f>ROUND(IF($B219="Annuity",SUMIFS('Annuity Prices'!BE:BE,'Annuity Prices'!$B:$B,$D219,'Annuity Prices'!$E:$E,$G219),IF($B219="RAB Short",SUMIFS('RAB Prices Short'!BE:BE,'RAB Prices Short'!$B:$B,'All Prices combined'!$D219,'RAB Prices Short'!$E:$E,'All Prices combined'!$G219),IF($B219="RAB Long",SUMIFS('RAB Prices Long'!BE:BE,'RAB Prices Long'!$B:$B,'All Prices combined'!$D219,'RAB Prices Long'!$E:$E,'All Prices combined'!$G219)))),2)</f>
        <v>13.71</v>
      </c>
      <c r="BC219" s="2">
        <f>ROUND(IF($B219="Annuity",SUMIFS('Annuity Prices'!BF:BF,'Annuity Prices'!$B:$B,$D219,'Annuity Prices'!$E:$E,$G219),IF($B219="RAB Short",SUMIFS('RAB Prices Short'!BF:BF,'RAB Prices Short'!$B:$B,'All Prices combined'!$D219,'RAB Prices Short'!$E:$E,'All Prices combined'!$G219),IF($B219="RAB Long",SUMIFS('RAB Prices Long'!BF:BF,'RAB Prices Long'!$B:$B,'All Prices combined'!$D219,'RAB Prices Long'!$E:$E,'All Prices combined'!$G219)))),2)</f>
        <v>14.1</v>
      </c>
      <c r="BD219" s="2">
        <f>ROUND(IF($B219="Annuity",SUMIFS('Annuity Prices'!BG:BG,'Annuity Prices'!$B:$B,$D219,'Annuity Prices'!$E:$E,$G219),IF($B219="RAB Short",SUMIFS('RAB Prices Short'!BG:BG,'RAB Prices Short'!$B:$B,'All Prices combined'!$D219,'RAB Prices Short'!$E:$E,'All Prices combined'!$G219),IF($B219="RAB Long",SUMIFS('RAB Prices Long'!BG:BG,'RAB Prices Long'!$B:$B,'All Prices combined'!$D219,'RAB Prices Long'!$E:$E,'All Prices combined'!$G219)))),2)</f>
        <v>14.5</v>
      </c>
      <c r="BE219" s="2">
        <f>ROUND(IF($B219="Annuity",SUMIFS('Annuity Prices'!BH:BH,'Annuity Prices'!$B:$B,$D219,'Annuity Prices'!$E:$E,$G219),IF($B219="RAB Short",SUMIFS('RAB Prices Short'!BH:BH,'RAB Prices Short'!$B:$B,'All Prices combined'!$D219,'RAB Prices Short'!$E:$E,'All Prices combined'!$G219),IF($B219="RAB Long",SUMIFS('RAB Prices Long'!BH:BH,'RAB Prices Long'!$B:$B,'All Prices combined'!$D219,'RAB Prices Long'!$E:$E,'All Prices combined'!$G219)))),2)</f>
        <v>14.92</v>
      </c>
      <c r="BF219" s="2">
        <f>ROUND(IF($B219="Annuity",SUMIFS('Annuity Prices'!BI:BI,'Annuity Prices'!$B:$B,$D219,'Annuity Prices'!$E:$E,$G219),IF($B219="RAB Short",SUMIFS('RAB Prices Short'!BI:BI,'RAB Prices Short'!$B:$B,'All Prices combined'!$D219,'RAB Prices Short'!$E:$E,'All Prices combined'!$G219),IF($B219="RAB Long",SUMIFS('RAB Prices Long'!BI:BI,'RAB Prices Long'!$B:$B,'All Prices combined'!$D219,'RAB Prices Long'!$E:$E,'All Prices combined'!$G219)))),2)</f>
        <v>15.35</v>
      </c>
      <c r="BG219" s="2">
        <f>ROUND(IF($B219="Annuity",SUMIFS('Annuity Prices'!BJ:BJ,'Annuity Prices'!$B:$B,$D219,'Annuity Prices'!$E:$E,$G219),IF($B219="RAB Short",SUMIFS('RAB Prices Short'!BJ:BJ,'RAB Prices Short'!$B:$B,'All Prices combined'!$D219,'RAB Prices Short'!$E:$E,'All Prices combined'!$G219),IF($B219="RAB Long",SUMIFS('RAB Prices Long'!BJ:BJ,'RAB Prices Long'!$B:$B,'All Prices combined'!$D219,'RAB Prices Long'!$E:$E,'All Prices combined'!$G219)))),2)</f>
        <v>15.79</v>
      </c>
      <c r="BH219" s="2">
        <f>ROUND(IF($B219="Annuity",SUMIFS('Annuity Prices'!BK:BK,'Annuity Prices'!$B:$B,$D219,'Annuity Prices'!$E:$E,$G219),IF($B219="RAB Short",SUMIFS('RAB Prices Short'!BK:BK,'RAB Prices Short'!$B:$B,'All Prices combined'!$D219,'RAB Prices Short'!$E:$E,'All Prices combined'!$G219),IF($B219="RAB Long",SUMIFS('RAB Prices Long'!BK:BK,'RAB Prices Long'!$B:$B,'All Prices combined'!$D219,'RAB Prices Long'!$E:$E,'All Prices combined'!$G219)))),2)</f>
        <v>16.239999999999998</v>
      </c>
      <c r="BI219" s="2">
        <f>ROUND(IF($B219="Annuity",SUMIFS('Annuity Prices'!BL:BL,'Annuity Prices'!$B:$B,$D219,'Annuity Prices'!$E:$E,$G219),IF($B219="RAB Short",SUMIFS('RAB Prices Short'!BL:BL,'RAB Prices Short'!$B:$B,'All Prices combined'!$D219,'RAB Prices Short'!$E:$E,'All Prices combined'!$G219),IF($B219="RAB Long",SUMIFS('RAB Prices Long'!BL:BL,'RAB Prices Long'!$B:$B,'All Prices combined'!$D219,'RAB Prices Long'!$E:$E,'All Prices combined'!$G219)))),2)</f>
        <v>16.71</v>
      </c>
      <c r="BJ219" s="2">
        <f>ROUND(IF($B219="Annuity",SUMIFS('Annuity Prices'!BM:BM,'Annuity Prices'!$B:$B,$D219,'Annuity Prices'!$E:$E,$G219),IF($B219="RAB Short",SUMIFS('RAB Prices Short'!BM:BM,'RAB Prices Short'!$B:$B,'All Prices combined'!$D219,'RAB Prices Short'!$E:$E,'All Prices combined'!$G219),IF($B219="RAB Long",SUMIFS('RAB Prices Long'!BM:BM,'RAB Prices Long'!$B:$B,'All Prices combined'!$D219,'RAB Prices Long'!$E:$E,'All Prices combined'!$G219)))),2)</f>
        <v>17.190000000000001</v>
      </c>
      <c r="BK219" s="2">
        <f>ROUND(IF($B219="Annuity",SUMIFS('Annuity Prices'!BN:BN,'Annuity Prices'!$B:$B,$D219,'Annuity Prices'!$E:$E,$G219),IF($B219="RAB Short",SUMIFS('RAB Prices Short'!BN:BN,'RAB Prices Short'!$B:$B,'All Prices combined'!$D219,'RAB Prices Short'!$E:$E,'All Prices combined'!$G219),IF($B219="RAB Long",SUMIFS('RAB Prices Long'!BN:BN,'RAB Prices Long'!$B:$B,'All Prices combined'!$D219,'RAB Prices Long'!$E:$E,'All Prices combined'!$G219)))),2)</f>
        <v>17.68</v>
      </c>
      <c r="BL219" s="2">
        <f>ROUND(IF($B219="Annuity",SUMIFS('Annuity Prices'!BO:BO,'Annuity Prices'!$B:$B,$D219,'Annuity Prices'!$E:$E,$G219),IF($B219="RAB Short",SUMIFS('RAB Prices Short'!BO:BO,'RAB Prices Short'!$B:$B,'All Prices combined'!$D219,'RAB Prices Short'!$E:$E,'All Prices combined'!$G219),IF($B219="RAB Long",SUMIFS('RAB Prices Long'!BO:BO,'RAB Prices Long'!$B:$B,'All Prices combined'!$D219,'RAB Prices Long'!$E:$E,'All Prices combined'!$G219)))),2)</f>
        <v>18.190000000000001</v>
      </c>
      <c r="BM219" s="2">
        <f>ROUND(IF($B219="Annuity",SUMIFS('Annuity Prices'!BP:BP,'Annuity Prices'!$B:$B,$D219,'Annuity Prices'!$E:$E,$G219),IF($B219="RAB Short",SUMIFS('RAB Prices Short'!BP:BP,'RAB Prices Short'!$B:$B,'All Prices combined'!$D219,'RAB Prices Short'!$E:$E,'All Prices combined'!$G219),IF($B219="RAB Long",SUMIFS('RAB Prices Long'!BP:BP,'RAB Prices Long'!$B:$B,'All Prices combined'!$D219,'RAB Prices Long'!$E:$E,'All Prices combined'!$G219)))),2)</f>
        <v>18.71</v>
      </c>
      <c r="BN219" s="2">
        <f>ROUND(IF($B219="Annuity",SUMIFS('Annuity Prices'!BQ:BQ,'Annuity Prices'!$B:$B,$D219,'Annuity Prices'!$E:$E,$G219),IF($B219="RAB Short",SUMIFS('RAB Prices Short'!BQ:BQ,'RAB Prices Short'!$B:$B,'All Prices combined'!$D219,'RAB Prices Short'!$E:$E,'All Prices combined'!$G219),IF($B219="RAB Long",SUMIFS('RAB Prices Long'!BQ:BQ,'RAB Prices Long'!$B:$B,'All Prices combined'!$D219,'RAB Prices Long'!$E:$E,'All Prices combined'!$G219)))),2)</f>
        <v>23.36</v>
      </c>
      <c r="BO219" s="2">
        <f>ROUND(IF($B219="Annuity",SUMIFS('Annuity Prices'!BR:BR,'Annuity Prices'!$B:$B,$D219,'Annuity Prices'!$E:$E,$G219),IF($B219="RAB Short",SUMIFS('RAB Prices Short'!BR:BR,'RAB Prices Short'!$B:$B,'All Prices combined'!$D219,'RAB Prices Short'!$E:$E,'All Prices combined'!$G219),IF($B219="RAB Long",SUMIFS('RAB Prices Long'!BR:BR,'RAB Prices Long'!$B:$B,'All Prices combined'!$D219,'RAB Prices Long'!$E:$E,'All Prices combined'!$G219)))),2)</f>
        <v>23.95</v>
      </c>
      <c r="BP219" s="2">
        <f>ROUND(IF($B219="Annuity",SUMIFS('Annuity Prices'!BS:BS,'Annuity Prices'!$B:$B,$D219,'Annuity Prices'!$E:$E,$G219),IF($B219="RAB Short",SUMIFS('RAB Prices Short'!BS:BS,'RAB Prices Short'!$B:$B,'All Prices combined'!$D219,'RAB Prices Short'!$E:$E,'All Prices combined'!$G219),IF($B219="RAB Long",SUMIFS('RAB Prices Long'!BS:BS,'RAB Prices Long'!$B:$B,'All Prices combined'!$D219,'RAB Prices Long'!$E:$E,'All Prices combined'!$G219)))),2)</f>
        <v>24.55</v>
      </c>
      <c r="BQ219" s="2">
        <f>ROUND(IF($B219="Annuity",SUMIFS('Annuity Prices'!BT:BT,'Annuity Prices'!$B:$B,$D219,'Annuity Prices'!$E:$E,$G219),IF($B219="RAB Short",SUMIFS('RAB Prices Short'!BT:BT,'RAB Prices Short'!$B:$B,'All Prices combined'!$D219,'RAB Prices Short'!$E:$E,'All Prices combined'!$G219),IF($B219="RAB Long",SUMIFS('RAB Prices Long'!BT:BT,'RAB Prices Long'!$B:$B,'All Prices combined'!$D219,'RAB Prices Long'!$E:$E,'All Prices combined'!$G219)))),2)</f>
        <v>25.16</v>
      </c>
      <c r="BR219" s="2">
        <f>ROUND(IF($B219="Annuity",SUMIFS('Annuity Prices'!BU:BU,'Annuity Prices'!$B:$B,$D219,'Annuity Prices'!$E:$E,$G219),IF($B219="RAB Short",SUMIFS('RAB Prices Short'!BU:BU,'RAB Prices Short'!$B:$B,'All Prices combined'!$D219,'RAB Prices Short'!$E:$E,'All Prices combined'!$G219),IF($B219="RAB Long",SUMIFS('RAB Prices Long'!BU:BU,'RAB Prices Long'!$B:$B,'All Prices combined'!$D219,'RAB Prices Long'!$E:$E,'All Prices combined'!$G219)))),2)</f>
        <v>25.67</v>
      </c>
      <c r="BS219" s="2">
        <f>ROUND(IF($B219="Annuity",SUMIFS('Annuity Prices'!BV:BV,'Annuity Prices'!$B:$B,$D219,'Annuity Prices'!$E:$E,$G219),IF($B219="RAB Short",SUMIFS('RAB Prices Short'!BV:BV,'RAB Prices Short'!$B:$B,'All Prices combined'!$D219,'RAB Prices Short'!$E:$E,'All Prices combined'!$G219),IF($B219="RAB Long",SUMIFS('RAB Prices Long'!BV:BV,'RAB Prices Long'!$B:$B,'All Prices combined'!$D219,'RAB Prices Long'!$E:$E,'All Prices combined'!$G219)))),2)</f>
        <v>26.31</v>
      </c>
      <c r="BT219" s="2">
        <f>ROUND(IF($B219="Annuity",SUMIFS('Annuity Prices'!BW:BW,'Annuity Prices'!$B:$B,$D219,'Annuity Prices'!$E:$E,$G219),IF($B219="RAB Short",SUMIFS('RAB Prices Short'!BW:BW,'RAB Prices Short'!$B:$B,'All Prices combined'!$D219,'RAB Prices Short'!$E:$E,'All Prices combined'!$G219),IF($B219="RAB Long",SUMIFS('RAB Prices Long'!BW:BW,'RAB Prices Long'!$B:$B,'All Prices combined'!$D219,'RAB Prices Long'!$E:$E,'All Prices combined'!$G219)))),2)</f>
        <v>26.97</v>
      </c>
      <c r="BU219" s="2">
        <f>ROUND(IF($B219="Annuity",SUMIFS('Annuity Prices'!BX:BX,'Annuity Prices'!$B:$B,$D219,'Annuity Prices'!$E:$E,$G219),IF($B219="RAB Short",SUMIFS('RAB Prices Short'!BX:BX,'RAB Prices Short'!$B:$B,'All Prices combined'!$D219,'RAB Prices Short'!$E:$E,'All Prices combined'!$G219),IF($B219="RAB Long",SUMIFS('RAB Prices Long'!BX:BX,'RAB Prices Long'!$B:$B,'All Prices combined'!$D219,'RAB Prices Long'!$E:$E,'All Prices combined'!$G219)))),2)</f>
        <v>27.64</v>
      </c>
    </row>
    <row r="220" spans="2:73" x14ac:dyDescent="0.25">
      <c r="B220" t="s">
        <v>44</v>
      </c>
      <c r="C220">
        <v>7</v>
      </c>
      <c r="E220" t="s">
        <v>142</v>
      </c>
      <c r="F220">
        <v>7</v>
      </c>
      <c r="G220" t="s">
        <v>143</v>
      </c>
      <c r="I220" s="2">
        <f>ROUND(IF($B220="Annuity",SUMIFS('Annuity Prices'!L:L,'Annuity Prices'!$B:$B,$D220,'Annuity Prices'!$E:$E,$G220),IF($B220="RAB Short",SUMIFS('RAB Prices Short'!L:L,'RAB Prices Short'!$B:$B,'All Prices combined'!$D220,'RAB Prices Short'!$E:$E,'All Prices combined'!$G220),IF($B220="RAB Long",SUMIFS('RAB Prices Long'!L:L,'RAB Prices Long'!$B:$B,'All Prices combined'!$D220,'RAB Prices Long'!$E:$E,'All Prices combined'!$G220)))),2)</f>
        <v>0</v>
      </c>
      <c r="J220" s="2">
        <f>ROUND(IF($B220="Annuity",SUMIFS('Annuity Prices'!M:M,'Annuity Prices'!$B:$B,$D220,'Annuity Prices'!$E:$E,$G220),IF($B220="RAB Short",SUMIFS('RAB Prices Short'!M:M,'RAB Prices Short'!$B:$B,'All Prices combined'!$D220,'RAB Prices Short'!$E:$E,'All Prices combined'!$G220),IF($B220="RAB Long",SUMIFS('RAB Prices Long'!M:M,'RAB Prices Long'!$B:$B,'All Prices combined'!$D220,'RAB Prices Long'!$E:$E,'All Prices combined'!$G220)))),2)</f>
        <v>0</v>
      </c>
      <c r="K220" s="2">
        <f>ROUND(IF($B220="Annuity",SUMIFS('Annuity Prices'!N:N,'Annuity Prices'!$B:$B,$D220,'Annuity Prices'!$E:$E,$G220),IF($B220="RAB Short",SUMIFS('RAB Prices Short'!N:N,'RAB Prices Short'!$B:$B,'All Prices combined'!$D220,'RAB Prices Short'!$E:$E,'All Prices combined'!$G220),IF($B220="RAB Long",SUMIFS('RAB Prices Long'!N:N,'RAB Prices Long'!$B:$B,'All Prices combined'!$D220,'RAB Prices Long'!$E:$E,'All Prices combined'!$G220)))),2)</f>
        <v>0</v>
      </c>
      <c r="L220" s="2">
        <f>ROUND(IF($B220="Annuity",SUMIFS('Annuity Prices'!O:O,'Annuity Prices'!$B:$B,$D220,'Annuity Prices'!$E:$E,$G220),IF($B220="RAB Short",SUMIFS('RAB Prices Short'!O:O,'RAB Prices Short'!$B:$B,'All Prices combined'!$D220,'RAB Prices Short'!$E:$E,'All Prices combined'!$G220),IF($B220="RAB Long",SUMIFS('RAB Prices Long'!O:O,'RAB Prices Long'!$B:$B,'All Prices combined'!$D220,'RAB Prices Long'!$E:$E,'All Prices combined'!$G220)))),2)</f>
        <v>0</v>
      </c>
      <c r="M220" s="2">
        <f>ROUND(IF($B220="Annuity",SUMIFS('Annuity Prices'!P:P,'Annuity Prices'!$B:$B,$D220,'Annuity Prices'!$E:$E,$G220),IF($B220="RAB Short",SUMIFS('RAB Prices Short'!P:P,'RAB Prices Short'!$B:$B,'All Prices combined'!$D220,'RAB Prices Short'!$E:$E,'All Prices combined'!$G220),IF($B220="RAB Long",SUMIFS('RAB Prices Long'!P:P,'RAB Prices Long'!$B:$B,'All Prices combined'!$D220,'RAB Prices Long'!$E:$E,'All Prices combined'!$G220)))),2)</f>
        <v>0</v>
      </c>
      <c r="N220" s="2">
        <f>ROUND(IF($B220="Annuity",SUMIFS('Annuity Prices'!Q:Q,'Annuity Prices'!$B:$B,$D220,'Annuity Prices'!$E:$E,$G220),IF($B220="RAB Short",SUMIFS('RAB Prices Short'!Q:Q,'RAB Prices Short'!$B:$B,'All Prices combined'!$D220,'RAB Prices Short'!$E:$E,'All Prices combined'!$G220),IF($B220="RAB Long",SUMIFS('RAB Prices Long'!Q:Q,'RAB Prices Long'!$B:$B,'All Prices combined'!$D220,'RAB Prices Long'!$E:$E,'All Prices combined'!$G220)))),2)</f>
        <v>0</v>
      </c>
      <c r="O220" s="2">
        <f>ROUND(IF($B220="Annuity",SUMIFS('Annuity Prices'!R:R,'Annuity Prices'!$B:$B,$D220,'Annuity Prices'!$E:$E,$G220),IF($B220="RAB Short",SUMIFS('RAB Prices Short'!R:R,'RAB Prices Short'!$B:$B,'All Prices combined'!$D220,'RAB Prices Short'!$E:$E,'All Prices combined'!$G220),IF($B220="RAB Long",SUMIFS('RAB Prices Long'!R:R,'RAB Prices Long'!$B:$B,'All Prices combined'!$D220,'RAB Prices Long'!$E:$E,'All Prices combined'!$G220)))),2)</f>
        <v>0</v>
      </c>
      <c r="P220" s="2">
        <f>ROUND(IF($B220="Annuity",SUMIFS('Annuity Prices'!S:S,'Annuity Prices'!$B:$B,$D220,'Annuity Prices'!$E:$E,$G220),IF($B220="RAB Short",SUMIFS('RAB Prices Short'!S:S,'RAB Prices Short'!$B:$B,'All Prices combined'!$D220,'RAB Prices Short'!$E:$E,'All Prices combined'!$G220),IF($B220="RAB Long",SUMIFS('RAB Prices Long'!S:S,'RAB Prices Long'!$B:$B,'All Prices combined'!$D220,'RAB Prices Long'!$E:$E,'All Prices combined'!$G220)))),2)</f>
        <v>0</v>
      </c>
      <c r="Q220" s="2">
        <f>ROUND(IF($B220="Annuity",SUMIFS('Annuity Prices'!T:T,'Annuity Prices'!$B:$B,$D220,'Annuity Prices'!$E:$E,$G220),IF($B220="RAB Short",SUMIFS('RAB Prices Short'!T:T,'RAB Prices Short'!$B:$B,'All Prices combined'!$D220,'RAB Prices Short'!$E:$E,'All Prices combined'!$G220),IF($B220="RAB Long",SUMIFS('RAB Prices Long'!T:T,'RAB Prices Long'!$B:$B,'All Prices combined'!$D220,'RAB Prices Long'!$E:$E,'All Prices combined'!$G220)))),2)</f>
        <v>0</v>
      </c>
      <c r="R220" s="2">
        <f>ROUND(IF($B220="Annuity",SUMIFS('Annuity Prices'!U:U,'Annuity Prices'!$B:$B,$D220,'Annuity Prices'!$E:$E,$G220),IF($B220="RAB Short",SUMIFS('RAB Prices Short'!U:U,'RAB Prices Short'!$B:$B,'All Prices combined'!$D220,'RAB Prices Short'!$E:$E,'All Prices combined'!$G220),IF($B220="RAB Long",SUMIFS('RAB Prices Long'!U:U,'RAB Prices Long'!$B:$B,'All Prices combined'!$D220,'RAB Prices Long'!$E:$E,'All Prices combined'!$G220)))),2)</f>
        <v>0</v>
      </c>
      <c r="S220" s="2">
        <f>ROUND(IF($B220="Annuity",SUMIFS('Annuity Prices'!V:V,'Annuity Prices'!$B:$B,$D220,'Annuity Prices'!$E:$E,$G220),IF($B220="RAB Short",SUMIFS('RAB Prices Short'!V:V,'RAB Prices Short'!$B:$B,'All Prices combined'!$D220,'RAB Prices Short'!$E:$E,'All Prices combined'!$G220),IF($B220="RAB Long",SUMIFS('RAB Prices Long'!V:V,'RAB Prices Long'!$B:$B,'All Prices combined'!$D220,'RAB Prices Long'!$E:$E,'All Prices combined'!$G220)))),2)</f>
        <v>0</v>
      </c>
      <c r="T220" s="2">
        <f>ROUND(IF($B220="Annuity",SUMIFS('Annuity Prices'!W:W,'Annuity Prices'!$B:$B,$D220,'Annuity Prices'!$E:$E,$G220),IF($B220="RAB Short",SUMIFS('RAB Prices Short'!W:W,'RAB Prices Short'!$B:$B,'All Prices combined'!$D220,'RAB Prices Short'!$E:$E,'All Prices combined'!$G220),IF($B220="RAB Long",SUMIFS('RAB Prices Long'!W:W,'RAB Prices Long'!$B:$B,'All Prices combined'!$D220,'RAB Prices Long'!$E:$E,'All Prices combined'!$G220)))),2)</f>
        <v>0</v>
      </c>
      <c r="U220" s="2">
        <f>ROUND(IF($B220="Annuity",SUMIFS('Annuity Prices'!X:X,'Annuity Prices'!$B:$B,$D220,'Annuity Prices'!$E:$E,$G220),IF($B220="RAB Short",SUMIFS('RAB Prices Short'!X:X,'RAB Prices Short'!$B:$B,'All Prices combined'!$D220,'RAB Prices Short'!$E:$E,'All Prices combined'!$G220),IF($B220="RAB Long",SUMIFS('RAB Prices Long'!X:X,'RAB Prices Long'!$B:$B,'All Prices combined'!$D220,'RAB Prices Long'!$E:$E,'All Prices combined'!$G220)))),2)</f>
        <v>0</v>
      </c>
      <c r="V220" s="2">
        <f>ROUND(IF($B220="Annuity",SUMIFS('Annuity Prices'!Y:Y,'Annuity Prices'!$B:$B,$D220,'Annuity Prices'!$E:$E,$G220),IF($B220="RAB Short",SUMIFS('RAB Prices Short'!Y:Y,'RAB Prices Short'!$B:$B,'All Prices combined'!$D220,'RAB Prices Short'!$E:$E,'All Prices combined'!$G220),IF($B220="RAB Long",SUMIFS('RAB Prices Long'!Y:Y,'RAB Prices Long'!$B:$B,'All Prices combined'!$D220,'RAB Prices Long'!$E:$E,'All Prices combined'!$G220)))),2)</f>
        <v>0</v>
      </c>
      <c r="W220" s="2">
        <f>ROUND(IF($B220="Annuity",SUMIFS('Annuity Prices'!Z:Z,'Annuity Prices'!$B:$B,$D220,'Annuity Prices'!$E:$E,$G220),IF($B220="RAB Short",SUMIFS('RAB Prices Short'!Z:Z,'RAB Prices Short'!$B:$B,'All Prices combined'!$D220,'RAB Prices Short'!$E:$E,'All Prices combined'!$G220),IF($B220="RAB Long",SUMIFS('RAB Prices Long'!Z:Z,'RAB Prices Long'!$B:$B,'All Prices combined'!$D220,'RAB Prices Long'!$E:$E,'All Prices combined'!$G220)))),2)</f>
        <v>0</v>
      </c>
      <c r="X220" s="2">
        <f>ROUND(IF($B220="Annuity",SUMIFS('Annuity Prices'!AA:AA,'Annuity Prices'!$B:$B,$D220,'Annuity Prices'!$E:$E,$G220),IF($B220="RAB Short",SUMIFS('RAB Prices Short'!AA:AA,'RAB Prices Short'!$B:$B,'All Prices combined'!$D220,'RAB Prices Short'!$E:$E,'All Prices combined'!$G220),IF($B220="RAB Long",SUMIFS('RAB Prices Long'!AA:AA,'RAB Prices Long'!$B:$B,'All Prices combined'!$D220,'RAB Prices Long'!$E:$E,'All Prices combined'!$G220)))),2)</f>
        <v>0</v>
      </c>
      <c r="Y220" s="2">
        <f>ROUND(IF($B220="Annuity",SUMIFS('Annuity Prices'!AB:AB,'Annuity Prices'!$B:$B,$D220,'Annuity Prices'!$E:$E,$G220),IF($B220="RAB Short",SUMIFS('RAB Prices Short'!AB:AB,'RAB Prices Short'!$B:$B,'All Prices combined'!$D220,'RAB Prices Short'!$E:$E,'All Prices combined'!$G220),IF($B220="RAB Long",SUMIFS('RAB Prices Long'!AB:AB,'RAB Prices Long'!$B:$B,'All Prices combined'!$D220,'RAB Prices Long'!$E:$E,'All Prices combined'!$G220)))),2)</f>
        <v>0</v>
      </c>
      <c r="Z220" s="2">
        <f>ROUND(IF($B220="Annuity",SUMIFS('Annuity Prices'!AC:AC,'Annuity Prices'!$B:$B,$D220,'Annuity Prices'!$E:$E,$G220),IF($B220="RAB Short",SUMIFS('RAB Prices Short'!AC:AC,'RAB Prices Short'!$B:$B,'All Prices combined'!$D220,'RAB Prices Short'!$E:$E,'All Prices combined'!$G220),IF($B220="RAB Long",SUMIFS('RAB Prices Long'!AC:AC,'RAB Prices Long'!$B:$B,'All Prices combined'!$D220,'RAB Prices Long'!$E:$E,'All Prices combined'!$G220)))),2)</f>
        <v>0</v>
      </c>
      <c r="AA220" s="2">
        <f>ROUND(IF($B220="Annuity",SUMIFS('Annuity Prices'!AD:AD,'Annuity Prices'!$B:$B,$D220,'Annuity Prices'!$E:$E,$G220),IF($B220="RAB Short",SUMIFS('RAB Prices Short'!AD:AD,'RAB Prices Short'!$B:$B,'All Prices combined'!$D220,'RAB Prices Short'!$E:$E,'All Prices combined'!$G220),IF($B220="RAB Long",SUMIFS('RAB Prices Long'!AD:AD,'RAB Prices Long'!$B:$B,'All Prices combined'!$D220,'RAB Prices Long'!$E:$E,'All Prices combined'!$G220)))),2)</f>
        <v>0</v>
      </c>
      <c r="AB220" s="2">
        <f>ROUND(IF($B220="Annuity",SUMIFS('Annuity Prices'!AE:AE,'Annuity Prices'!$B:$B,$D220,'Annuity Prices'!$E:$E,$G220),IF($B220="RAB Short",SUMIFS('RAB Prices Short'!AE:AE,'RAB Prices Short'!$B:$B,'All Prices combined'!$D220,'RAB Prices Short'!$E:$E,'All Prices combined'!$G220),IF($B220="RAB Long",SUMIFS('RAB Prices Long'!AE:AE,'RAB Prices Long'!$B:$B,'All Prices combined'!$D220,'RAB Prices Long'!$E:$E,'All Prices combined'!$G220)))),2)</f>
        <v>0</v>
      </c>
      <c r="AC220" s="2">
        <f>ROUND(IF($B220="Annuity",SUMIFS('Annuity Prices'!AF:AF,'Annuity Prices'!$B:$B,$D220,'Annuity Prices'!$E:$E,$G220),IF($B220="RAB Short",SUMIFS('RAB Prices Short'!AF:AF,'RAB Prices Short'!$B:$B,'All Prices combined'!$D220,'RAB Prices Short'!$E:$E,'All Prices combined'!$G220),IF($B220="RAB Long",SUMIFS('RAB Prices Long'!AF:AF,'RAB Prices Long'!$B:$B,'All Prices combined'!$D220,'RAB Prices Long'!$E:$E,'All Prices combined'!$G220)))),2)</f>
        <v>0</v>
      </c>
      <c r="AD220" s="2">
        <f>ROUND(IF($B220="Annuity",SUMIFS('Annuity Prices'!AG:AG,'Annuity Prices'!$B:$B,$D220,'Annuity Prices'!$E:$E,$G220),IF($B220="RAB Short",SUMIFS('RAB Prices Short'!AG:AG,'RAB Prices Short'!$B:$B,'All Prices combined'!$D220,'RAB Prices Short'!$E:$E,'All Prices combined'!$G220),IF($B220="RAB Long",SUMIFS('RAB Prices Long'!AG:AG,'RAB Prices Long'!$B:$B,'All Prices combined'!$D220,'RAB Prices Long'!$E:$E,'All Prices combined'!$G220)))),2)</f>
        <v>0</v>
      </c>
      <c r="AE220" s="2">
        <f>ROUND(IF($B220="Annuity",SUMIFS('Annuity Prices'!AH:AH,'Annuity Prices'!$B:$B,$D220,'Annuity Prices'!$E:$E,$G220),IF($B220="RAB Short",SUMIFS('RAB Prices Short'!AH:AH,'RAB Prices Short'!$B:$B,'All Prices combined'!$D220,'RAB Prices Short'!$E:$E,'All Prices combined'!$G220),IF($B220="RAB Long",SUMIFS('RAB Prices Long'!AH:AH,'RAB Prices Long'!$B:$B,'All Prices combined'!$D220,'RAB Prices Long'!$E:$E,'All Prices combined'!$G220)))),2)</f>
        <v>0</v>
      </c>
      <c r="AF220" s="2">
        <f>ROUND(IF($B220="Annuity",SUMIFS('Annuity Prices'!AI:AI,'Annuity Prices'!$B:$B,$D220,'Annuity Prices'!$E:$E,$G220),IF($B220="RAB Short",SUMIFS('RAB Prices Short'!AI:AI,'RAB Prices Short'!$B:$B,'All Prices combined'!$D220,'RAB Prices Short'!$E:$E,'All Prices combined'!$G220),IF($B220="RAB Long",SUMIFS('RAB Prices Long'!AI:AI,'RAB Prices Long'!$B:$B,'All Prices combined'!$D220,'RAB Prices Long'!$E:$E,'All Prices combined'!$G220)))),2)</f>
        <v>0</v>
      </c>
      <c r="AG220" s="2">
        <f>ROUND(IF($B220="Annuity",SUMIFS('Annuity Prices'!AJ:AJ,'Annuity Prices'!$B:$B,$D220,'Annuity Prices'!$E:$E,$G220),IF($B220="RAB Short",SUMIFS('RAB Prices Short'!AJ:AJ,'RAB Prices Short'!$B:$B,'All Prices combined'!$D220,'RAB Prices Short'!$E:$E,'All Prices combined'!$G220),IF($B220="RAB Long",SUMIFS('RAB Prices Long'!AJ:AJ,'RAB Prices Long'!$B:$B,'All Prices combined'!$D220,'RAB Prices Long'!$E:$E,'All Prices combined'!$G220)))),2)</f>
        <v>0</v>
      </c>
      <c r="AH220" s="2">
        <f>ROUND(IF($B220="Annuity",SUMIFS('Annuity Prices'!AK:AK,'Annuity Prices'!$B:$B,$D220,'Annuity Prices'!$E:$E,$G220),IF($B220="RAB Short",SUMIFS('RAB Prices Short'!AK:AK,'RAB Prices Short'!$B:$B,'All Prices combined'!$D220,'RAB Prices Short'!$E:$E,'All Prices combined'!$G220),IF($B220="RAB Long",SUMIFS('RAB Prices Long'!AK:AK,'RAB Prices Long'!$B:$B,'All Prices combined'!$D220,'RAB Prices Long'!$E:$E,'All Prices combined'!$G220)))),2)</f>
        <v>0</v>
      </c>
      <c r="AI220" s="2">
        <f>ROUND(IF($B220="Annuity",SUMIFS('Annuity Prices'!AL:AL,'Annuity Prices'!$B:$B,$D220,'Annuity Prices'!$E:$E,$G220),IF($B220="RAB Short",SUMIFS('RAB Prices Short'!AL:AL,'RAB Prices Short'!$B:$B,'All Prices combined'!$D220,'RAB Prices Short'!$E:$E,'All Prices combined'!$G220),IF($B220="RAB Long",SUMIFS('RAB Prices Long'!AL:AL,'RAB Prices Long'!$B:$B,'All Prices combined'!$D220,'RAB Prices Long'!$E:$E,'All Prices combined'!$G220)))),2)</f>
        <v>0</v>
      </c>
      <c r="AJ220" s="2">
        <f>ROUND(IF($B220="Annuity",SUMIFS('Annuity Prices'!AM:AM,'Annuity Prices'!$B:$B,$D220,'Annuity Prices'!$E:$E,$G220),IF($B220="RAB Short",SUMIFS('RAB Prices Short'!AM:AM,'RAB Prices Short'!$B:$B,'All Prices combined'!$D220,'RAB Prices Short'!$E:$E,'All Prices combined'!$G220),IF($B220="RAB Long",SUMIFS('RAB Prices Long'!AM:AM,'RAB Prices Long'!$B:$B,'All Prices combined'!$D220,'RAB Prices Long'!$E:$E,'All Prices combined'!$G220)))),2)</f>
        <v>0</v>
      </c>
      <c r="AK220" s="2">
        <f>ROUND(IF($B220="Annuity",SUMIFS('Annuity Prices'!AN:AN,'Annuity Prices'!$B:$B,$D220,'Annuity Prices'!$E:$E,$G220),IF($B220="RAB Short",SUMIFS('RAB Prices Short'!AN:AN,'RAB Prices Short'!$B:$B,'All Prices combined'!$D220,'RAB Prices Short'!$E:$E,'All Prices combined'!$G220),IF($B220="RAB Long",SUMIFS('RAB Prices Long'!AN:AN,'RAB Prices Long'!$B:$B,'All Prices combined'!$D220,'RAB Prices Long'!$E:$E,'All Prices combined'!$G220)))),2)</f>
        <v>0</v>
      </c>
      <c r="AL220" s="2">
        <f>ROUND(IF($B220="Annuity",SUMIFS('Annuity Prices'!AO:AO,'Annuity Prices'!$B:$B,$D220,'Annuity Prices'!$E:$E,$G220),IF($B220="RAB Short",SUMIFS('RAB Prices Short'!AO:AO,'RAB Prices Short'!$B:$B,'All Prices combined'!$D220,'RAB Prices Short'!$E:$E,'All Prices combined'!$G220),IF($B220="RAB Long",SUMIFS('RAB Prices Long'!AO:AO,'RAB Prices Long'!$B:$B,'All Prices combined'!$D220,'RAB Prices Long'!$E:$E,'All Prices combined'!$G220)))),2)</f>
        <v>0</v>
      </c>
      <c r="AM220" s="2">
        <f>ROUND(IF($B220="Annuity",SUMIFS('Annuity Prices'!AP:AP,'Annuity Prices'!$B:$B,$D220,'Annuity Prices'!$E:$E,$G220),IF($B220="RAB Short",SUMIFS('RAB Prices Short'!AP:AP,'RAB Prices Short'!$B:$B,'All Prices combined'!$D220,'RAB Prices Short'!$E:$E,'All Prices combined'!$G220),IF($B220="RAB Long",SUMIFS('RAB Prices Long'!AP:AP,'RAB Prices Long'!$B:$B,'All Prices combined'!$D220,'RAB Prices Long'!$E:$E,'All Prices combined'!$G220)))),2)</f>
        <v>0</v>
      </c>
      <c r="AN220" s="2">
        <f>ROUND(IF($B220="Annuity",SUMIFS('Annuity Prices'!AQ:AQ,'Annuity Prices'!$B:$B,$D220,'Annuity Prices'!$E:$E,$G220),IF($B220="RAB Short",SUMIFS('RAB Prices Short'!AQ:AQ,'RAB Prices Short'!$B:$B,'All Prices combined'!$D220,'RAB Prices Short'!$E:$E,'All Prices combined'!$G220),IF($B220="RAB Long",SUMIFS('RAB Prices Long'!AQ:AQ,'RAB Prices Long'!$B:$B,'All Prices combined'!$D220,'RAB Prices Long'!$E:$E,'All Prices combined'!$G220)))),2)</f>
        <v>0</v>
      </c>
      <c r="AO220" s="2">
        <f>ROUND(IF($B220="Annuity",SUMIFS('Annuity Prices'!AR:AR,'Annuity Prices'!$B:$B,$D220,'Annuity Prices'!$E:$E,$G220),IF($B220="RAB Short",SUMIFS('RAB Prices Short'!AR:AR,'RAB Prices Short'!$B:$B,'All Prices combined'!$D220,'RAB Prices Short'!$E:$E,'All Prices combined'!$G220),IF($B220="RAB Long",SUMIFS('RAB Prices Long'!AR:AR,'RAB Prices Long'!$B:$B,'All Prices combined'!$D220,'RAB Prices Long'!$E:$E,'All Prices combined'!$G220)))),2)</f>
        <v>0</v>
      </c>
      <c r="AP220" s="2">
        <f>ROUND(IF($B220="Annuity",SUMIFS('Annuity Prices'!AS:AS,'Annuity Prices'!$B:$B,$D220,'Annuity Prices'!$E:$E,$G220),IF($B220="RAB Short",SUMIFS('RAB Prices Short'!AS:AS,'RAB Prices Short'!$B:$B,'All Prices combined'!$D220,'RAB Prices Short'!$E:$E,'All Prices combined'!$G220),IF($B220="RAB Long",SUMIFS('RAB Prices Long'!AS:AS,'RAB Prices Long'!$B:$B,'All Prices combined'!$D220,'RAB Prices Long'!$E:$E,'All Prices combined'!$G220)))),2)</f>
        <v>0</v>
      </c>
      <c r="AQ220" s="2">
        <f>ROUND(IF($B220="Annuity",SUMIFS('Annuity Prices'!AT:AT,'Annuity Prices'!$B:$B,$D220,'Annuity Prices'!$E:$E,$G220),IF($B220="RAB Short",SUMIFS('RAB Prices Short'!AT:AT,'RAB Prices Short'!$B:$B,'All Prices combined'!$D220,'RAB Prices Short'!$E:$E,'All Prices combined'!$G220),IF($B220="RAB Long",SUMIFS('RAB Prices Long'!AT:AT,'RAB Prices Long'!$B:$B,'All Prices combined'!$D220,'RAB Prices Long'!$E:$E,'All Prices combined'!$G220)))),2)</f>
        <v>0</v>
      </c>
      <c r="AR220" s="2">
        <f>ROUND(IF($B220="Annuity",SUMIFS('Annuity Prices'!AU:AU,'Annuity Prices'!$B:$B,$D220,'Annuity Prices'!$E:$E,$G220),IF($B220="RAB Short",SUMIFS('RAB Prices Short'!AU:AU,'RAB Prices Short'!$B:$B,'All Prices combined'!$D220,'RAB Prices Short'!$E:$E,'All Prices combined'!$G220),IF($B220="RAB Long",SUMIFS('RAB Prices Long'!AU:AU,'RAB Prices Long'!$B:$B,'All Prices combined'!$D220,'RAB Prices Long'!$E:$E,'All Prices combined'!$G220)))),2)</f>
        <v>0</v>
      </c>
      <c r="AS220" s="2">
        <f>ROUND(IF($B220="Annuity",SUMIFS('Annuity Prices'!AV:AV,'Annuity Prices'!$B:$B,$D220,'Annuity Prices'!$E:$E,$G220),IF($B220="RAB Short",SUMIFS('RAB Prices Short'!AV:AV,'RAB Prices Short'!$B:$B,'All Prices combined'!$D220,'RAB Prices Short'!$E:$E,'All Prices combined'!$G220),IF($B220="RAB Long",SUMIFS('RAB Prices Long'!AV:AV,'RAB Prices Long'!$B:$B,'All Prices combined'!$D220,'RAB Prices Long'!$E:$E,'All Prices combined'!$G220)))),2)</f>
        <v>0</v>
      </c>
      <c r="AT220" s="2">
        <f>ROUND(IF($B220="Annuity",SUMIFS('Annuity Prices'!AW:AW,'Annuity Prices'!$B:$B,$D220,'Annuity Prices'!$E:$E,$G220),IF($B220="RAB Short",SUMIFS('RAB Prices Short'!AW:AW,'RAB Prices Short'!$B:$B,'All Prices combined'!$D220,'RAB Prices Short'!$E:$E,'All Prices combined'!$G220),IF($B220="RAB Long",SUMIFS('RAB Prices Long'!AW:AW,'RAB Prices Long'!$B:$B,'All Prices combined'!$D220,'RAB Prices Long'!$E:$E,'All Prices combined'!$G220)))),2)</f>
        <v>0</v>
      </c>
      <c r="AU220" s="2">
        <f>ROUND(IF($B220="Annuity",SUMIFS('Annuity Prices'!AX:AX,'Annuity Prices'!$B:$B,$D220,'Annuity Prices'!$E:$E,$G220),IF($B220="RAB Short",SUMIFS('RAB Prices Short'!AX:AX,'RAB Prices Short'!$B:$B,'All Prices combined'!$D220,'RAB Prices Short'!$E:$E,'All Prices combined'!$G220),IF($B220="RAB Long",SUMIFS('RAB Prices Long'!AX:AX,'RAB Prices Long'!$B:$B,'All Prices combined'!$D220,'RAB Prices Long'!$E:$E,'All Prices combined'!$G220)))),2)</f>
        <v>0</v>
      </c>
      <c r="AV220" s="2">
        <f>ROUND(IF($B220="Annuity",SUMIFS('Annuity Prices'!AY:AY,'Annuity Prices'!$B:$B,$D220,'Annuity Prices'!$E:$E,$G220),IF($B220="RAB Short",SUMIFS('RAB Prices Short'!AY:AY,'RAB Prices Short'!$B:$B,'All Prices combined'!$D220,'RAB Prices Short'!$E:$E,'All Prices combined'!$G220),IF($B220="RAB Long",SUMIFS('RAB Prices Long'!AY:AY,'RAB Prices Long'!$B:$B,'All Prices combined'!$D220,'RAB Prices Long'!$E:$E,'All Prices combined'!$G220)))),2)</f>
        <v>0</v>
      </c>
      <c r="AW220" s="2">
        <f>ROUND(IF($B220="Annuity",SUMIFS('Annuity Prices'!AZ:AZ,'Annuity Prices'!$B:$B,$D220,'Annuity Prices'!$E:$E,$G220),IF($B220="RAB Short",SUMIFS('RAB Prices Short'!AZ:AZ,'RAB Prices Short'!$B:$B,'All Prices combined'!$D220,'RAB Prices Short'!$E:$E,'All Prices combined'!$G220),IF($B220="RAB Long",SUMIFS('RAB Prices Long'!AZ:AZ,'RAB Prices Long'!$B:$B,'All Prices combined'!$D220,'RAB Prices Long'!$E:$E,'All Prices combined'!$G220)))),2)</f>
        <v>0</v>
      </c>
      <c r="AX220" s="2">
        <f>ROUND(IF($B220="Annuity",SUMIFS('Annuity Prices'!BA:BA,'Annuity Prices'!$B:$B,$D220,'Annuity Prices'!$E:$E,$G220),IF($B220="RAB Short",SUMIFS('RAB Prices Short'!BA:BA,'RAB Prices Short'!$B:$B,'All Prices combined'!$D220,'RAB Prices Short'!$E:$E,'All Prices combined'!$G220),IF($B220="RAB Long",SUMIFS('RAB Prices Long'!BA:BA,'RAB Prices Long'!$B:$B,'All Prices combined'!$D220,'RAB Prices Long'!$E:$E,'All Prices combined'!$G220)))),2)</f>
        <v>0</v>
      </c>
      <c r="AY220" s="2">
        <f>ROUND(IF($B220="Annuity",SUMIFS('Annuity Prices'!BB:BB,'Annuity Prices'!$B:$B,$D220,'Annuity Prices'!$E:$E,$G220),IF($B220="RAB Short",SUMIFS('RAB Prices Short'!BB:BB,'RAB Prices Short'!$B:$B,'All Prices combined'!$D220,'RAB Prices Short'!$E:$E,'All Prices combined'!$G220),IF($B220="RAB Long",SUMIFS('RAB Prices Long'!BB:BB,'RAB Prices Long'!$B:$B,'All Prices combined'!$D220,'RAB Prices Long'!$E:$E,'All Prices combined'!$G220)))),2)</f>
        <v>0</v>
      </c>
      <c r="AZ220" s="2">
        <f>ROUND(IF($B220="Annuity",SUMIFS('Annuity Prices'!BC:BC,'Annuity Prices'!$B:$B,$D220,'Annuity Prices'!$E:$E,$G220),IF($B220="RAB Short",SUMIFS('RAB Prices Short'!BC:BC,'RAB Prices Short'!$B:$B,'All Prices combined'!$D220,'RAB Prices Short'!$E:$E,'All Prices combined'!$G220),IF($B220="RAB Long",SUMIFS('RAB Prices Long'!BC:BC,'RAB Prices Long'!$B:$B,'All Prices combined'!$D220,'RAB Prices Long'!$E:$E,'All Prices combined'!$G220)))),2)</f>
        <v>0</v>
      </c>
      <c r="BA220" s="2">
        <f>ROUND(IF($B220="Annuity",SUMIFS('Annuity Prices'!BD:BD,'Annuity Prices'!$B:$B,$D220,'Annuity Prices'!$E:$E,$G220),IF($B220="RAB Short",SUMIFS('RAB Prices Short'!BD:BD,'RAB Prices Short'!$B:$B,'All Prices combined'!$D220,'RAB Prices Short'!$E:$E,'All Prices combined'!$G220),IF($B220="RAB Long",SUMIFS('RAB Prices Long'!BD:BD,'RAB Prices Long'!$B:$B,'All Prices combined'!$D220,'RAB Prices Long'!$E:$E,'All Prices combined'!$G220)))),2)</f>
        <v>0</v>
      </c>
      <c r="BB220" s="2">
        <f>ROUND(IF($B220="Annuity",SUMIFS('Annuity Prices'!BE:BE,'Annuity Prices'!$B:$B,$D220,'Annuity Prices'!$E:$E,$G220),IF($B220="RAB Short",SUMIFS('RAB Prices Short'!BE:BE,'RAB Prices Short'!$B:$B,'All Prices combined'!$D220,'RAB Prices Short'!$E:$E,'All Prices combined'!$G220),IF($B220="RAB Long",SUMIFS('RAB Prices Long'!BE:BE,'RAB Prices Long'!$B:$B,'All Prices combined'!$D220,'RAB Prices Long'!$E:$E,'All Prices combined'!$G220)))),2)</f>
        <v>0</v>
      </c>
      <c r="BC220" s="2">
        <f>ROUND(IF($B220="Annuity",SUMIFS('Annuity Prices'!BF:BF,'Annuity Prices'!$B:$B,$D220,'Annuity Prices'!$E:$E,$G220),IF($B220="RAB Short",SUMIFS('RAB Prices Short'!BF:BF,'RAB Prices Short'!$B:$B,'All Prices combined'!$D220,'RAB Prices Short'!$E:$E,'All Prices combined'!$G220),IF($B220="RAB Long",SUMIFS('RAB Prices Long'!BF:BF,'RAB Prices Long'!$B:$B,'All Prices combined'!$D220,'RAB Prices Long'!$E:$E,'All Prices combined'!$G220)))),2)</f>
        <v>0</v>
      </c>
      <c r="BD220" s="2">
        <f>ROUND(IF($B220="Annuity",SUMIFS('Annuity Prices'!BG:BG,'Annuity Prices'!$B:$B,$D220,'Annuity Prices'!$E:$E,$G220),IF($B220="RAB Short",SUMIFS('RAB Prices Short'!BG:BG,'RAB Prices Short'!$B:$B,'All Prices combined'!$D220,'RAB Prices Short'!$E:$E,'All Prices combined'!$G220),IF($B220="RAB Long",SUMIFS('RAB Prices Long'!BG:BG,'RAB Prices Long'!$B:$B,'All Prices combined'!$D220,'RAB Prices Long'!$E:$E,'All Prices combined'!$G220)))),2)</f>
        <v>0</v>
      </c>
      <c r="BE220" s="2">
        <f>ROUND(IF($B220="Annuity",SUMIFS('Annuity Prices'!BH:BH,'Annuity Prices'!$B:$B,$D220,'Annuity Prices'!$E:$E,$G220),IF($B220="RAB Short",SUMIFS('RAB Prices Short'!BH:BH,'RAB Prices Short'!$B:$B,'All Prices combined'!$D220,'RAB Prices Short'!$E:$E,'All Prices combined'!$G220),IF($B220="RAB Long",SUMIFS('RAB Prices Long'!BH:BH,'RAB Prices Long'!$B:$B,'All Prices combined'!$D220,'RAB Prices Long'!$E:$E,'All Prices combined'!$G220)))),2)</f>
        <v>0</v>
      </c>
      <c r="BF220" s="2">
        <f>ROUND(IF($B220="Annuity",SUMIFS('Annuity Prices'!BI:BI,'Annuity Prices'!$B:$B,$D220,'Annuity Prices'!$E:$E,$G220),IF($B220="RAB Short",SUMIFS('RAB Prices Short'!BI:BI,'RAB Prices Short'!$B:$B,'All Prices combined'!$D220,'RAB Prices Short'!$E:$E,'All Prices combined'!$G220),IF($B220="RAB Long",SUMIFS('RAB Prices Long'!BI:BI,'RAB Prices Long'!$B:$B,'All Prices combined'!$D220,'RAB Prices Long'!$E:$E,'All Prices combined'!$G220)))),2)</f>
        <v>0</v>
      </c>
      <c r="BG220" s="2">
        <f>ROUND(IF($B220="Annuity",SUMIFS('Annuity Prices'!BJ:BJ,'Annuity Prices'!$B:$B,$D220,'Annuity Prices'!$E:$E,$G220),IF($B220="RAB Short",SUMIFS('RAB Prices Short'!BJ:BJ,'RAB Prices Short'!$B:$B,'All Prices combined'!$D220,'RAB Prices Short'!$E:$E,'All Prices combined'!$G220),IF($B220="RAB Long",SUMIFS('RAB Prices Long'!BJ:BJ,'RAB Prices Long'!$B:$B,'All Prices combined'!$D220,'RAB Prices Long'!$E:$E,'All Prices combined'!$G220)))),2)</f>
        <v>0</v>
      </c>
      <c r="BH220" s="2">
        <f>ROUND(IF($B220="Annuity",SUMIFS('Annuity Prices'!BK:BK,'Annuity Prices'!$B:$B,$D220,'Annuity Prices'!$E:$E,$G220),IF($B220="RAB Short",SUMIFS('RAB Prices Short'!BK:BK,'RAB Prices Short'!$B:$B,'All Prices combined'!$D220,'RAB Prices Short'!$E:$E,'All Prices combined'!$G220),IF($B220="RAB Long",SUMIFS('RAB Prices Long'!BK:BK,'RAB Prices Long'!$B:$B,'All Prices combined'!$D220,'RAB Prices Long'!$E:$E,'All Prices combined'!$G220)))),2)</f>
        <v>0</v>
      </c>
      <c r="BI220" s="2">
        <f>ROUND(IF($B220="Annuity",SUMIFS('Annuity Prices'!BL:BL,'Annuity Prices'!$B:$B,$D220,'Annuity Prices'!$E:$E,$G220),IF($B220="RAB Short",SUMIFS('RAB Prices Short'!BL:BL,'RAB Prices Short'!$B:$B,'All Prices combined'!$D220,'RAB Prices Short'!$E:$E,'All Prices combined'!$G220),IF($B220="RAB Long",SUMIFS('RAB Prices Long'!BL:BL,'RAB Prices Long'!$B:$B,'All Prices combined'!$D220,'RAB Prices Long'!$E:$E,'All Prices combined'!$G220)))),2)</f>
        <v>0</v>
      </c>
      <c r="BJ220" s="2">
        <f>ROUND(IF($B220="Annuity",SUMIFS('Annuity Prices'!BM:BM,'Annuity Prices'!$B:$B,$D220,'Annuity Prices'!$E:$E,$G220),IF($B220="RAB Short",SUMIFS('RAB Prices Short'!BM:BM,'RAB Prices Short'!$B:$B,'All Prices combined'!$D220,'RAB Prices Short'!$E:$E,'All Prices combined'!$G220),IF($B220="RAB Long",SUMIFS('RAB Prices Long'!BM:BM,'RAB Prices Long'!$B:$B,'All Prices combined'!$D220,'RAB Prices Long'!$E:$E,'All Prices combined'!$G220)))),2)</f>
        <v>0</v>
      </c>
      <c r="BK220" s="2">
        <f>ROUND(IF($B220="Annuity",SUMIFS('Annuity Prices'!BN:BN,'Annuity Prices'!$B:$B,$D220,'Annuity Prices'!$E:$E,$G220),IF($B220="RAB Short",SUMIFS('RAB Prices Short'!BN:BN,'RAB Prices Short'!$B:$B,'All Prices combined'!$D220,'RAB Prices Short'!$E:$E,'All Prices combined'!$G220),IF($B220="RAB Long",SUMIFS('RAB Prices Long'!BN:BN,'RAB Prices Long'!$B:$B,'All Prices combined'!$D220,'RAB Prices Long'!$E:$E,'All Prices combined'!$G220)))),2)</f>
        <v>0</v>
      </c>
      <c r="BL220" s="2">
        <f>ROUND(IF($B220="Annuity",SUMIFS('Annuity Prices'!BO:BO,'Annuity Prices'!$B:$B,$D220,'Annuity Prices'!$E:$E,$G220),IF($B220="RAB Short",SUMIFS('RAB Prices Short'!BO:BO,'RAB Prices Short'!$B:$B,'All Prices combined'!$D220,'RAB Prices Short'!$E:$E,'All Prices combined'!$G220),IF($B220="RAB Long",SUMIFS('RAB Prices Long'!BO:BO,'RAB Prices Long'!$B:$B,'All Prices combined'!$D220,'RAB Prices Long'!$E:$E,'All Prices combined'!$G220)))),2)</f>
        <v>0</v>
      </c>
      <c r="BM220" s="2">
        <f>ROUND(IF($B220="Annuity",SUMIFS('Annuity Prices'!BP:BP,'Annuity Prices'!$B:$B,$D220,'Annuity Prices'!$E:$E,$G220),IF($B220="RAB Short",SUMIFS('RAB Prices Short'!BP:BP,'RAB Prices Short'!$B:$B,'All Prices combined'!$D220,'RAB Prices Short'!$E:$E,'All Prices combined'!$G220),IF($B220="RAB Long",SUMIFS('RAB Prices Long'!BP:BP,'RAB Prices Long'!$B:$B,'All Prices combined'!$D220,'RAB Prices Long'!$E:$E,'All Prices combined'!$G220)))),2)</f>
        <v>0</v>
      </c>
      <c r="BN220" s="2">
        <f>ROUND(IF($B220="Annuity",SUMIFS('Annuity Prices'!BQ:BQ,'Annuity Prices'!$B:$B,$D220,'Annuity Prices'!$E:$E,$G220),IF($B220="RAB Short",SUMIFS('RAB Prices Short'!BQ:BQ,'RAB Prices Short'!$B:$B,'All Prices combined'!$D220,'RAB Prices Short'!$E:$E,'All Prices combined'!$G220),IF($B220="RAB Long",SUMIFS('RAB Prices Long'!BQ:BQ,'RAB Prices Long'!$B:$B,'All Prices combined'!$D220,'RAB Prices Long'!$E:$E,'All Prices combined'!$G220)))),2)</f>
        <v>0</v>
      </c>
      <c r="BO220" s="2">
        <f>ROUND(IF($B220="Annuity",SUMIFS('Annuity Prices'!BR:BR,'Annuity Prices'!$B:$B,$D220,'Annuity Prices'!$E:$E,$G220),IF($B220="RAB Short",SUMIFS('RAB Prices Short'!BR:BR,'RAB Prices Short'!$B:$B,'All Prices combined'!$D220,'RAB Prices Short'!$E:$E,'All Prices combined'!$G220),IF($B220="RAB Long",SUMIFS('RAB Prices Long'!BR:BR,'RAB Prices Long'!$B:$B,'All Prices combined'!$D220,'RAB Prices Long'!$E:$E,'All Prices combined'!$G220)))),2)</f>
        <v>0</v>
      </c>
      <c r="BP220" s="2">
        <f>ROUND(IF($B220="Annuity",SUMIFS('Annuity Prices'!BS:BS,'Annuity Prices'!$B:$B,$D220,'Annuity Prices'!$E:$E,$G220),IF($B220="RAB Short",SUMIFS('RAB Prices Short'!BS:BS,'RAB Prices Short'!$B:$B,'All Prices combined'!$D220,'RAB Prices Short'!$E:$E,'All Prices combined'!$G220),IF($B220="RAB Long",SUMIFS('RAB Prices Long'!BS:BS,'RAB Prices Long'!$B:$B,'All Prices combined'!$D220,'RAB Prices Long'!$E:$E,'All Prices combined'!$G220)))),2)</f>
        <v>0</v>
      </c>
      <c r="BQ220" s="2">
        <f>ROUND(IF($B220="Annuity",SUMIFS('Annuity Prices'!BT:BT,'Annuity Prices'!$B:$B,$D220,'Annuity Prices'!$E:$E,$G220),IF($B220="RAB Short",SUMIFS('RAB Prices Short'!BT:BT,'RAB Prices Short'!$B:$B,'All Prices combined'!$D220,'RAB Prices Short'!$E:$E,'All Prices combined'!$G220),IF($B220="RAB Long",SUMIFS('RAB Prices Long'!BT:BT,'RAB Prices Long'!$B:$B,'All Prices combined'!$D220,'RAB Prices Long'!$E:$E,'All Prices combined'!$G220)))),2)</f>
        <v>0</v>
      </c>
      <c r="BR220" s="2">
        <f>ROUND(IF($B220="Annuity",SUMIFS('Annuity Prices'!BU:BU,'Annuity Prices'!$B:$B,$D220,'Annuity Prices'!$E:$E,$G220),IF($B220="RAB Short",SUMIFS('RAB Prices Short'!BU:BU,'RAB Prices Short'!$B:$B,'All Prices combined'!$D220,'RAB Prices Short'!$E:$E,'All Prices combined'!$G220),IF($B220="RAB Long",SUMIFS('RAB Prices Long'!BU:BU,'RAB Prices Long'!$B:$B,'All Prices combined'!$D220,'RAB Prices Long'!$E:$E,'All Prices combined'!$G220)))),2)</f>
        <v>0</v>
      </c>
      <c r="BS220" s="2">
        <f>ROUND(IF($B220="Annuity",SUMIFS('Annuity Prices'!BV:BV,'Annuity Prices'!$B:$B,$D220,'Annuity Prices'!$E:$E,$G220),IF($B220="RAB Short",SUMIFS('RAB Prices Short'!BV:BV,'RAB Prices Short'!$B:$B,'All Prices combined'!$D220,'RAB Prices Short'!$E:$E,'All Prices combined'!$G220),IF($B220="RAB Long",SUMIFS('RAB Prices Long'!BV:BV,'RAB Prices Long'!$B:$B,'All Prices combined'!$D220,'RAB Prices Long'!$E:$E,'All Prices combined'!$G220)))),2)</f>
        <v>0</v>
      </c>
      <c r="BT220" s="2">
        <f>ROUND(IF($B220="Annuity",SUMIFS('Annuity Prices'!BW:BW,'Annuity Prices'!$B:$B,$D220,'Annuity Prices'!$E:$E,$G220),IF($B220="RAB Short",SUMIFS('RAB Prices Short'!BW:BW,'RAB Prices Short'!$B:$B,'All Prices combined'!$D220,'RAB Prices Short'!$E:$E,'All Prices combined'!$G220),IF($B220="RAB Long",SUMIFS('RAB Prices Long'!BW:BW,'RAB Prices Long'!$B:$B,'All Prices combined'!$D220,'RAB Prices Long'!$E:$E,'All Prices combined'!$G220)))),2)</f>
        <v>0</v>
      </c>
      <c r="BU220" s="2">
        <f>ROUND(IF($B220="Annuity",SUMIFS('Annuity Prices'!BX:BX,'Annuity Prices'!$B:$B,$D220,'Annuity Prices'!$E:$E,$G220),IF($B220="RAB Short",SUMIFS('RAB Prices Short'!BX:BX,'RAB Prices Short'!$B:$B,'All Prices combined'!$D220,'RAB Prices Short'!$E:$E,'All Prices combined'!$G220),IF($B220="RAB Long",SUMIFS('RAB Prices Long'!BX:BX,'RAB Prices Long'!$B:$B,'All Prices combined'!$D220,'RAB Prices Long'!$E:$E,'All Prices combined'!$G220)))),2)</f>
        <v>0</v>
      </c>
    </row>
    <row r="221" spans="2:73" x14ac:dyDescent="0.25">
      <c r="B221" t="s">
        <v>44</v>
      </c>
      <c r="C221">
        <v>7</v>
      </c>
      <c r="D221" t="s">
        <v>144</v>
      </c>
      <c r="E221" t="s">
        <v>142</v>
      </c>
      <c r="F221">
        <v>7</v>
      </c>
      <c r="G221" t="s">
        <v>38</v>
      </c>
      <c r="H221" t="s">
        <v>128</v>
      </c>
      <c r="I221" s="2">
        <f>ROUND(IF($B221="Annuity",SUMIFS('Annuity Prices'!L:L,'Annuity Prices'!$B:$B,$D221,'Annuity Prices'!$E:$E,$G221),IF($B221="RAB Short",SUMIFS('RAB Prices Short'!L:L,'RAB Prices Short'!$B:$B,'All Prices combined'!$D221,'RAB Prices Short'!$E:$E,'All Prices combined'!$G221),IF($B221="RAB Long",SUMIFS('RAB Prices Long'!L:L,'RAB Prices Long'!$B:$B,'All Prices combined'!$D221,'RAB Prices Long'!$E:$E,'All Prices combined'!$G221)))),2)</f>
        <v>0</v>
      </c>
      <c r="J221" s="2">
        <f>ROUND(IF($B221="Annuity",SUMIFS('Annuity Prices'!M:M,'Annuity Prices'!$B:$B,$D221,'Annuity Prices'!$E:$E,$G221),IF($B221="RAB Short",SUMIFS('RAB Prices Short'!M:M,'RAB Prices Short'!$B:$B,'All Prices combined'!$D221,'RAB Prices Short'!$E:$E,'All Prices combined'!$G221),IF($B221="RAB Long",SUMIFS('RAB Prices Long'!M:M,'RAB Prices Long'!$B:$B,'All Prices combined'!$D221,'RAB Prices Long'!$E:$E,'All Prices combined'!$G221)))),2)</f>
        <v>0</v>
      </c>
      <c r="K221" s="2">
        <f>ROUND(IF($B221="Annuity",SUMIFS('Annuity Prices'!N:N,'Annuity Prices'!$B:$B,$D221,'Annuity Prices'!$E:$E,$G221),IF($B221="RAB Short",SUMIFS('RAB Prices Short'!N:N,'RAB Prices Short'!$B:$B,'All Prices combined'!$D221,'RAB Prices Short'!$E:$E,'All Prices combined'!$G221),IF($B221="RAB Long",SUMIFS('RAB Prices Long'!N:N,'RAB Prices Long'!$B:$B,'All Prices combined'!$D221,'RAB Prices Long'!$E:$E,'All Prices combined'!$G221)))),2)</f>
        <v>24.38</v>
      </c>
      <c r="L221" s="2">
        <f>ROUND(IF($B221="Annuity",SUMIFS('Annuity Prices'!O:O,'Annuity Prices'!$B:$B,$D221,'Annuity Prices'!$E:$E,$G221),IF($B221="RAB Short",SUMIFS('RAB Prices Short'!O:O,'RAB Prices Short'!$B:$B,'All Prices combined'!$D221,'RAB Prices Short'!$E:$E,'All Prices combined'!$G221),IF($B221="RAB Long",SUMIFS('RAB Prices Long'!O:O,'RAB Prices Long'!$B:$B,'All Prices combined'!$D221,'RAB Prices Long'!$E:$E,'All Prices combined'!$G221)))),2)</f>
        <v>25.08</v>
      </c>
      <c r="M221" s="2">
        <f>ROUND(IF($B221="Annuity",SUMIFS('Annuity Prices'!P:P,'Annuity Prices'!$B:$B,$D221,'Annuity Prices'!$E:$E,$G221),IF($B221="RAB Short",SUMIFS('RAB Prices Short'!P:P,'RAB Prices Short'!$B:$B,'All Prices combined'!$D221,'RAB Prices Short'!$E:$E,'All Prices combined'!$G221),IF($B221="RAB Long",SUMIFS('RAB Prices Long'!P:P,'RAB Prices Long'!$B:$B,'All Prices combined'!$D221,'RAB Prices Long'!$E:$E,'All Prices combined'!$G221)))),2)</f>
        <v>26.92</v>
      </c>
      <c r="N221" s="2">
        <f>ROUND(IF($B221="Annuity",SUMIFS('Annuity Prices'!Q:Q,'Annuity Prices'!$B:$B,$D221,'Annuity Prices'!$E:$E,$G221),IF($B221="RAB Short",SUMIFS('RAB Prices Short'!Q:Q,'RAB Prices Short'!$B:$B,'All Prices combined'!$D221,'RAB Prices Short'!$E:$E,'All Prices combined'!$G221),IF($B221="RAB Long",SUMIFS('RAB Prices Long'!Q:Q,'RAB Prices Long'!$B:$B,'All Prices combined'!$D221,'RAB Prices Long'!$E:$E,'All Prices combined'!$G221)))),2)</f>
        <v>27.59</v>
      </c>
      <c r="O221" s="2">
        <f>ROUND(IF($B221="Annuity",SUMIFS('Annuity Prices'!R:R,'Annuity Prices'!$B:$B,$D221,'Annuity Prices'!$E:$E,$G221),IF($B221="RAB Short",SUMIFS('RAB Prices Short'!R:R,'RAB Prices Short'!$B:$B,'All Prices combined'!$D221,'RAB Prices Short'!$E:$E,'All Prices combined'!$G221),IF($B221="RAB Long",SUMIFS('RAB Prices Long'!R:R,'RAB Prices Long'!$B:$B,'All Prices combined'!$D221,'RAB Prices Long'!$E:$E,'All Prices combined'!$G221)))),2)</f>
        <v>28.28</v>
      </c>
      <c r="P221" s="2">
        <f>ROUND(IF($B221="Annuity",SUMIFS('Annuity Prices'!S:S,'Annuity Prices'!$B:$B,$D221,'Annuity Prices'!$E:$E,$G221),IF($B221="RAB Short",SUMIFS('RAB Prices Short'!S:S,'RAB Prices Short'!$B:$B,'All Prices combined'!$D221,'RAB Prices Short'!$E:$E,'All Prices combined'!$G221),IF($B221="RAB Long",SUMIFS('RAB Prices Long'!S:S,'RAB Prices Long'!$B:$B,'All Prices combined'!$D221,'RAB Prices Long'!$E:$E,'All Prices combined'!$G221)))),2)</f>
        <v>28.99</v>
      </c>
      <c r="Q221" s="2">
        <f>ROUND(IF($B221="Annuity",SUMIFS('Annuity Prices'!T:T,'Annuity Prices'!$B:$B,$D221,'Annuity Prices'!$E:$E,$G221),IF($B221="RAB Short",SUMIFS('RAB Prices Short'!T:T,'RAB Prices Short'!$B:$B,'All Prices combined'!$D221,'RAB Prices Short'!$E:$E,'All Prices combined'!$G221),IF($B221="RAB Long",SUMIFS('RAB Prices Long'!T:T,'RAB Prices Long'!$B:$B,'All Prices combined'!$D221,'RAB Prices Long'!$E:$E,'All Prices combined'!$G221)))),2)</f>
        <v>29.9</v>
      </c>
      <c r="R221" s="2">
        <f>ROUND(IF($B221="Annuity",SUMIFS('Annuity Prices'!U:U,'Annuity Prices'!$B:$B,$D221,'Annuity Prices'!$E:$E,$G221),IF($B221="RAB Short",SUMIFS('RAB Prices Short'!U:U,'RAB Prices Short'!$B:$B,'All Prices combined'!$D221,'RAB Prices Short'!$E:$E,'All Prices combined'!$G221),IF($B221="RAB Long",SUMIFS('RAB Prices Long'!U:U,'RAB Prices Long'!$B:$B,'All Prices combined'!$D221,'RAB Prices Long'!$E:$E,'All Prices combined'!$G221)))),2)</f>
        <v>30.65</v>
      </c>
      <c r="S221" s="2">
        <f>ROUND(IF($B221="Annuity",SUMIFS('Annuity Prices'!V:V,'Annuity Prices'!$B:$B,$D221,'Annuity Prices'!$E:$E,$G221),IF($B221="RAB Short",SUMIFS('RAB Prices Short'!V:V,'RAB Prices Short'!$B:$B,'All Prices combined'!$D221,'RAB Prices Short'!$E:$E,'All Prices combined'!$G221),IF($B221="RAB Long",SUMIFS('RAB Prices Long'!V:V,'RAB Prices Long'!$B:$B,'All Prices combined'!$D221,'RAB Prices Long'!$E:$E,'All Prices combined'!$G221)))),2)</f>
        <v>31.41</v>
      </c>
      <c r="T221" s="2">
        <f>ROUND(IF($B221="Annuity",SUMIFS('Annuity Prices'!W:W,'Annuity Prices'!$B:$B,$D221,'Annuity Prices'!$E:$E,$G221),IF($B221="RAB Short",SUMIFS('RAB Prices Short'!W:W,'RAB Prices Short'!$B:$B,'All Prices combined'!$D221,'RAB Prices Short'!$E:$E,'All Prices combined'!$G221),IF($B221="RAB Long",SUMIFS('RAB Prices Long'!W:W,'RAB Prices Long'!$B:$B,'All Prices combined'!$D221,'RAB Prices Long'!$E:$E,'All Prices combined'!$G221)))),2)</f>
        <v>32.200000000000003</v>
      </c>
      <c r="U221" s="2">
        <f>ROUND(IF($B221="Annuity",SUMIFS('Annuity Prices'!X:X,'Annuity Prices'!$B:$B,$D221,'Annuity Prices'!$E:$E,$G221),IF($B221="RAB Short",SUMIFS('RAB Prices Short'!X:X,'RAB Prices Short'!$B:$B,'All Prices combined'!$D221,'RAB Prices Short'!$E:$E,'All Prices combined'!$G221),IF($B221="RAB Long",SUMIFS('RAB Prices Long'!X:X,'RAB Prices Long'!$B:$B,'All Prices combined'!$D221,'RAB Prices Long'!$E:$E,'All Prices combined'!$G221)))),2)</f>
        <v>34.03</v>
      </c>
      <c r="V221" s="2">
        <f>ROUND(IF($B221="Annuity",SUMIFS('Annuity Prices'!Y:Y,'Annuity Prices'!$B:$B,$D221,'Annuity Prices'!$E:$E,$G221),IF($B221="RAB Short",SUMIFS('RAB Prices Short'!Y:Y,'RAB Prices Short'!$B:$B,'All Prices combined'!$D221,'RAB Prices Short'!$E:$E,'All Prices combined'!$G221),IF($B221="RAB Long",SUMIFS('RAB Prices Long'!Y:Y,'RAB Prices Long'!$B:$B,'All Prices combined'!$D221,'RAB Prices Long'!$E:$E,'All Prices combined'!$G221)))),2)</f>
        <v>34.880000000000003</v>
      </c>
      <c r="W221" s="2">
        <f>ROUND(IF($B221="Annuity",SUMIFS('Annuity Prices'!Z:Z,'Annuity Prices'!$B:$B,$D221,'Annuity Prices'!$E:$E,$G221),IF($B221="RAB Short",SUMIFS('RAB Prices Short'!Z:Z,'RAB Prices Short'!$B:$B,'All Prices combined'!$D221,'RAB Prices Short'!$E:$E,'All Prices combined'!$G221),IF($B221="RAB Long",SUMIFS('RAB Prices Long'!Z:Z,'RAB Prices Long'!$B:$B,'All Prices combined'!$D221,'RAB Prices Long'!$E:$E,'All Prices combined'!$G221)))),2)</f>
        <v>35.75</v>
      </c>
      <c r="X221" s="2">
        <f>ROUND(IF($B221="Annuity",SUMIFS('Annuity Prices'!AA:AA,'Annuity Prices'!$B:$B,$D221,'Annuity Prices'!$E:$E,$G221),IF($B221="RAB Short",SUMIFS('RAB Prices Short'!AA:AA,'RAB Prices Short'!$B:$B,'All Prices combined'!$D221,'RAB Prices Short'!$E:$E,'All Prices combined'!$G221),IF($B221="RAB Long",SUMIFS('RAB Prices Long'!AA:AA,'RAB Prices Long'!$B:$B,'All Prices combined'!$D221,'RAB Prices Long'!$E:$E,'All Prices combined'!$G221)))),2)</f>
        <v>36.64</v>
      </c>
      <c r="Y221" s="2">
        <f>ROUND(IF($B221="Annuity",SUMIFS('Annuity Prices'!AB:AB,'Annuity Prices'!$B:$B,$D221,'Annuity Prices'!$E:$E,$G221),IF($B221="RAB Short",SUMIFS('RAB Prices Short'!AB:AB,'RAB Prices Short'!$B:$B,'All Prices combined'!$D221,'RAB Prices Short'!$E:$E,'All Prices combined'!$G221),IF($B221="RAB Long",SUMIFS('RAB Prices Long'!AB:AB,'RAB Prices Long'!$B:$B,'All Prices combined'!$D221,'RAB Prices Long'!$E:$E,'All Prices combined'!$G221)))),2)</f>
        <v>37.130000000000003</v>
      </c>
      <c r="Z221" s="2">
        <f>ROUND(IF($B221="Annuity",SUMIFS('Annuity Prices'!AC:AC,'Annuity Prices'!$B:$B,$D221,'Annuity Prices'!$E:$E,$G221),IF($B221="RAB Short",SUMIFS('RAB Prices Short'!AC:AC,'RAB Prices Short'!$B:$B,'All Prices combined'!$D221,'RAB Prices Short'!$E:$E,'All Prices combined'!$G221),IF($B221="RAB Long",SUMIFS('RAB Prices Long'!AC:AC,'RAB Prices Long'!$B:$B,'All Prices combined'!$D221,'RAB Prices Long'!$E:$E,'All Prices combined'!$G221)))),2)</f>
        <v>38.06</v>
      </c>
      <c r="AA221" s="2">
        <f>ROUND(IF($B221="Annuity",SUMIFS('Annuity Prices'!AD:AD,'Annuity Prices'!$B:$B,$D221,'Annuity Prices'!$E:$E,$G221),IF($B221="RAB Short",SUMIFS('RAB Prices Short'!AD:AD,'RAB Prices Short'!$B:$B,'All Prices combined'!$D221,'RAB Prices Short'!$E:$E,'All Prices combined'!$G221),IF($B221="RAB Long",SUMIFS('RAB Prices Long'!AD:AD,'RAB Prices Long'!$B:$B,'All Prices combined'!$D221,'RAB Prices Long'!$E:$E,'All Prices combined'!$G221)))),2)</f>
        <v>39.01</v>
      </c>
      <c r="AB221" s="2">
        <f>ROUND(IF($B221="Annuity",SUMIFS('Annuity Prices'!AE:AE,'Annuity Prices'!$B:$B,$D221,'Annuity Prices'!$E:$E,$G221),IF($B221="RAB Short",SUMIFS('RAB Prices Short'!AE:AE,'RAB Prices Short'!$B:$B,'All Prices combined'!$D221,'RAB Prices Short'!$E:$E,'All Prices combined'!$G221),IF($B221="RAB Long",SUMIFS('RAB Prices Long'!AE:AE,'RAB Prices Long'!$B:$B,'All Prices combined'!$D221,'RAB Prices Long'!$E:$E,'All Prices combined'!$G221)))),2)</f>
        <v>39.99</v>
      </c>
      <c r="AC221" s="2">
        <f>ROUND(IF($B221="Annuity",SUMIFS('Annuity Prices'!AF:AF,'Annuity Prices'!$B:$B,$D221,'Annuity Prices'!$E:$E,$G221),IF($B221="RAB Short",SUMIFS('RAB Prices Short'!AF:AF,'RAB Prices Short'!$B:$B,'All Prices combined'!$D221,'RAB Prices Short'!$E:$E,'All Prices combined'!$G221),IF($B221="RAB Long",SUMIFS('RAB Prices Long'!AF:AF,'RAB Prices Long'!$B:$B,'All Prices combined'!$D221,'RAB Prices Long'!$E:$E,'All Prices combined'!$G221)))),2)</f>
        <v>41.45</v>
      </c>
      <c r="AD221" s="2">
        <f>ROUND(IF($B221="Annuity",SUMIFS('Annuity Prices'!AG:AG,'Annuity Prices'!$B:$B,$D221,'Annuity Prices'!$E:$E,$G221),IF($B221="RAB Short",SUMIFS('RAB Prices Short'!AG:AG,'RAB Prices Short'!$B:$B,'All Prices combined'!$D221,'RAB Prices Short'!$E:$E,'All Prices combined'!$G221),IF($B221="RAB Long",SUMIFS('RAB Prices Long'!AG:AG,'RAB Prices Long'!$B:$B,'All Prices combined'!$D221,'RAB Prices Long'!$E:$E,'All Prices combined'!$G221)))),2)</f>
        <v>42.49</v>
      </c>
      <c r="AE221" s="2">
        <f>ROUND(IF($B221="Annuity",SUMIFS('Annuity Prices'!AH:AH,'Annuity Prices'!$B:$B,$D221,'Annuity Prices'!$E:$E,$G221),IF($B221="RAB Short",SUMIFS('RAB Prices Short'!AH:AH,'RAB Prices Short'!$B:$B,'All Prices combined'!$D221,'RAB Prices Short'!$E:$E,'All Prices combined'!$G221),IF($B221="RAB Long",SUMIFS('RAB Prices Long'!AH:AH,'RAB Prices Long'!$B:$B,'All Prices combined'!$D221,'RAB Prices Long'!$E:$E,'All Prices combined'!$G221)))),2)</f>
        <v>43.55</v>
      </c>
      <c r="AF221" s="2">
        <f>ROUND(IF($B221="Annuity",SUMIFS('Annuity Prices'!AI:AI,'Annuity Prices'!$B:$B,$D221,'Annuity Prices'!$E:$E,$G221),IF($B221="RAB Short",SUMIFS('RAB Prices Short'!AI:AI,'RAB Prices Short'!$B:$B,'All Prices combined'!$D221,'RAB Prices Short'!$E:$E,'All Prices combined'!$G221),IF($B221="RAB Long",SUMIFS('RAB Prices Long'!AI:AI,'RAB Prices Long'!$B:$B,'All Prices combined'!$D221,'RAB Prices Long'!$E:$E,'All Prices combined'!$G221)))),2)</f>
        <v>44.64</v>
      </c>
      <c r="AG221" s="2">
        <f>ROUND(IF($B221="Annuity",SUMIFS('Annuity Prices'!AJ:AJ,'Annuity Prices'!$B:$B,$D221,'Annuity Prices'!$E:$E,$G221),IF($B221="RAB Short",SUMIFS('RAB Prices Short'!AJ:AJ,'RAB Prices Short'!$B:$B,'All Prices combined'!$D221,'RAB Prices Short'!$E:$E,'All Prices combined'!$G221),IF($B221="RAB Long",SUMIFS('RAB Prices Long'!AJ:AJ,'RAB Prices Long'!$B:$B,'All Prices combined'!$D221,'RAB Prices Long'!$E:$E,'All Prices combined'!$G221)))),2)</f>
        <v>44.02</v>
      </c>
      <c r="AH221" s="2">
        <f>ROUND(IF($B221="Annuity",SUMIFS('Annuity Prices'!AK:AK,'Annuity Prices'!$B:$B,$D221,'Annuity Prices'!$E:$E,$G221),IF($B221="RAB Short",SUMIFS('RAB Prices Short'!AK:AK,'RAB Prices Short'!$B:$B,'All Prices combined'!$D221,'RAB Prices Short'!$E:$E,'All Prices combined'!$G221),IF($B221="RAB Long",SUMIFS('RAB Prices Long'!AK:AK,'RAB Prices Long'!$B:$B,'All Prices combined'!$D221,'RAB Prices Long'!$E:$E,'All Prices combined'!$G221)))),2)</f>
        <v>45.12</v>
      </c>
      <c r="AI221" s="2">
        <f>ROUND(IF($B221="Annuity",SUMIFS('Annuity Prices'!AL:AL,'Annuity Prices'!$B:$B,$D221,'Annuity Prices'!$E:$E,$G221),IF($B221="RAB Short",SUMIFS('RAB Prices Short'!AL:AL,'RAB Prices Short'!$B:$B,'All Prices combined'!$D221,'RAB Prices Short'!$E:$E,'All Prices combined'!$G221),IF($B221="RAB Long",SUMIFS('RAB Prices Long'!AL:AL,'RAB Prices Long'!$B:$B,'All Prices combined'!$D221,'RAB Prices Long'!$E:$E,'All Prices combined'!$G221)))),2)</f>
        <v>46.25</v>
      </c>
      <c r="AJ221" s="2">
        <f>ROUND(IF($B221="Annuity",SUMIFS('Annuity Prices'!AM:AM,'Annuity Prices'!$B:$B,$D221,'Annuity Prices'!$E:$E,$G221),IF($B221="RAB Short",SUMIFS('RAB Prices Short'!AM:AM,'RAB Prices Short'!$B:$B,'All Prices combined'!$D221,'RAB Prices Short'!$E:$E,'All Prices combined'!$G221),IF($B221="RAB Long",SUMIFS('RAB Prices Long'!AM:AM,'RAB Prices Long'!$B:$B,'All Prices combined'!$D221,'RAB Prices Long'!$E:$E,'All Prices combined'!$G221)))),2)</f>
        <v>47.41</v>
      </c>
      <c r="AK221" s="2">
        <f>ROUND(IF($B221="Annuity",SUMIFS('Annuity Prices'!AN:AN,'Annuity Prices'!$B:$B,$D221,'Annuity Prices'!$E:$E,$G221),IF($B221="RAB Short",SUMIFS('RAB Prices Short'!AN:AN,'RAB Prices Short'!$B:$B,'All Prices combined'!$D221,'RAB Prices Short'!$E:$E,'All Prices combined'!$G221),IF($B221="RAB Long",SUMIFS('RAB Prices Long'!AN:AN,'RAB Prices Long'!$B:$B,'All Prices combined'!$D221,'RAB Prices Long'!$E:$E,'All Prices combined'!$G221)))),2)</f>
        <v>42.18</v>
      </c>
      <c r="AL221" s="2">
        <f>ROUND(IF($B221="Annuity",SUMIFS('Annuity Prices'!AO:AO,'Annuity Prices'!$B:$B,$D221,'Annuity Prices'!$E:$E,$G221),IF($B221="RAB Short",SUMIFS('RAB Prices Short'!AO:AO,'RAB Prices Short'!$B:$B,'All Prices combined'!$D221,'RAB Prices Short'!$E:$E,'All Prices combined'!$G221),IF($B221="RAB Long",SUMIFS('RAB Prices Long'!AO:AO,'RAB Prices Long'!$B:$B,'All Prices combined'!$D221,'RAB Prices Long'!$E:$E,'All Prices combined'!$G221)))),2)</f>
        <v>43.24</v>
      </c>
      <c r="AM221" s="2">
        <f>ROUND(IF($B221="Annuity",SUMIFS('Annuity Prices'!AP:AP,'Annuity Prices'!$B:$B,$D221,'Annuity Prices'!$E:$E,$G221),IF($B221="RAB Short",SUMIFS('RAB Prices Short'!AP:AP,'RAB Prices Short'!$B:$B,'All Prices combined'!$D221,'RAB Prices Short'!$E:$E,'All Prices combined'!$G221),IF($B221="RAB Long",SUMIFS('RAB Prices Long'!AP:AP,'RAB Prices Long'!$B:$B,'All Prices combined'!$D221,'RAB Prices Long'!$E:$E,'All Prices combined'!$G221)))),2)</f>
        <v>44.32</v>
      </c>
      <c r="AN221" s="2">
        <f>ROUND(IF($B221="Annuity",SUMIFS('Annuity Prices'!AQ:AQ,'Annuity Prices'!$B:$B,$D221,'Annuity Prices'!$E:$E,$G221),IF($B221="RAB Short",SUMIFS('RAB Prices Short'!AQ:AQ,'RAB Prices Short'!$B:$B,'All Prices combined'!$D221,'RAB Prices Short'!$E:$E,'All Prices combined'!$G221),IF($B221="RAB Long",SUMIFS('RAB Prices Long'!AQ:AQ,'RAB Prices Long'!$B:$B,'All Prices combined'!$D221,'RAB Prices Long'!$E:$E,'All Prices combined'!$G221)))),2)</f>
        <v>45.43</v>
      </c>
      <c r="AO221" s="2">
        <f>ROUND(IF($B221="Annuity",SUMIFS('Annuity Prices'!AR:AR,'Annuity Prices'!$B:$B,$D221,'Annuity Prices'!$E:$E,$G221),IF($B221="RAB Short",SUMIFS('RAB Prices Short'!AR:AR,'RAB Prices Short'!$B:$B,'All Prices combined'!$D221,'RAB Prices Short'!$E:$E,'All Prices combined'!$G221),IF($B221="RAB Long",SUMIFS('RAB Prices Long'!AR:AR,'RAB Prices Long'!$B:$B,'All Prices combined'!$D221,'RAB Prices Long'!$E:$E,'All Prices combined'!$G221)))),2)</f>
        <v>0</v>
      </c>
      <c r="AP221" s="2">
        <f>ROUND(IF($B221="Annuity",SUMIFS('Annuity Prices'!AS:AS,'Annuity Prices'!$B:$B,$D221,'Annuity Prices'!$E:$E,$G221),IF($B221="RAB Short",SUMIFS('RAB Prices Short'!AS:AS,'RAB Prices Short'!$B:$B,'All Prices combined'!$D221,'RAB Prices Short'!$E:$E,'All Prices combined'!$G221),IF($B221="RAB Long",SUMIFS('RAB Prices Long'!AS:AS,'RAB Prices Long'!$B:$B,'All Prices combined'!$D221,'RAB Prices Long'!$E:$E,'All Prices combined'!$G221)))),2)</f>
        <v>0</v>
      </c>
      <c r="AQ221" s="2">
        <f>ROUND(IF($B221="Annuity",SUMIFS('Annuity Prices'!AT:AT,'Annuity Prices'!$B:$B,$D221,'Annuity Prices'!$E:$E,$G221),IF($B221="RAB Short",SUMIFS('RAB Prices Short'!AT:AT,'RAB Prices Short'!$B:$B,'All Prices combined'!$D221,'RAB Prices Short'!$E:$E,'All Prices combined'!$G221),IF($B221="RAB Long",SUMIFS('RAB Prices Long'!AT:AT,'RAB Prices Long'!$B:$B,'All Prices combined'!$D221,'RAB Prices Long'!$E:$E,'All Prices combined'!$G221)))),2)</f>
        <v>26.13</v>
      </c>
      <c r="AR221" s="2">
        <f>ROUND(IF($B221="Annuity",SUMIFS('Annuity Prices'!AU:AU,'Annuity Prices'!$B:$B,$D221,'Annuity Prices'!$E:$E,$G221),IF($B221="RAB Short",SUMIFS('RAB Prices Short'!AU:AU,'RAB Prices Short'!$B:$B,'All Prices combined'!$D221,'RAB Prices Short'!$E:$E,'All Prices combined'!$G221),IF($B221="RAB Long",SUMIFS('RAB Prices Long'!AU:AU,'RAB Prices Long'!$B:$B,'All Prices combined'!$D221,'RAB Prices Long'!$E:$E,'All Prices combined'!$G221)))),2)</f>
        <v>24.38</v>
      </c>
      <c r="AS221" s="2">
        <f>ROUND(IF($B221="Annuity",SUMIFS('Annuity Prices'!AV:AV,'Annuity Prices'!$B:$B,$D221,'Annuity Prices'!$E:$E,$G221),IF($B221="RAB Short",SUMIFS('RAB Prices Short'!AV:AV,'RAB Prices Short'!$B:$B,'All Prices combined'!$D221,'RAB Prices Short'!$E:$E,'All Prices combined'!$G221),IF($B221="RAB Long",SUMIFS('RAB Prices Long'!AV:AV,'RAB Prices Long'!$B:$B,'All Prices combined'!$D221,'RAB Prices Long'!$E:$E,'All Prices combined'!$G221)))),2)</f>
        <v>25.08</v>
      </c>
      <c r="AT221" s="2">
        <f>ROUND(IF($B221="Annuity",SUMIFS('Annuity Prices'!AW:AW,'Annuity Prices'!$B:$B,$D221,'Annuity Prices'!$E:$E,$G221),IF($B221="RAB Short",SUMIFS('RAB Prices Short'!AW:AW,'RAB Prices Short'!$B:$B,'All Prices combined'!$D221,'RAB Prices Short'!$E:$E,'All Prices combined'!$G221),IF($B221="RAB Long",SUMIFS('RAB Prices Long'!AW:AW,'RAB Prices Long'!$B:$B,'All Prices combined'!$D221,'RAB Prices Long'!$E:$E,'All Prices combined'!$G221)))),2)</f>
        <v>26.92</v>
      </c>
      <c r="AU221" s="2">
        <f>ROUND(IF($B221="Annuity",SUMIFS('Annuity Prices'!AX:AX,'Annuity Prices'!$B:$B,$D221,'Annuity Prices'!$E:$E,$G221),IF($B221="RAB Short",SUMIFS('RAB Prices Short'!AX:AX,'RAB Prices Short'!$B:$B,'All Prices combined'!$D221,'RAB Prices Short'!$E:$E,'All Prices combined'!$G221),IF($B221="RAB Long",SUMIFS('RAB Prices Long'!AX:AX,'RAB Prices Long'!$B:$B,'All Prices combined'!$D221,'RAB Prices Long'!$E:$E,'All Prices combined'!$G221)))),2)</f>
        <v>27.59</v>
      </c>
      <c r="AV221" s="2">
        <f>ROUND(IF($B221="Annuity",SUMIFS('Annuity Prices'!AY:AY,'Annuity Prices'!$B:$B,$D221,'Annuity Prices'!$E:$E,$G221),IF($B221="RAB Short",SUMIFS('RAB Prices Short'!AY:AY,'RAB Prices Short'!$B:$B,'All Prices combined'!$D221,'RAB Prices Short'!$E:$E,'All Prices combined'!$G221),IF($B221="RAB Long",SUMIFS('RAB Prices Long'!AY:AY,'RAB Prices Long'!$B:$B,'All Prices combined'!$D221,'RAB Prices Long'!$E:$E,'All Prices combined'!$G221)))),2)</f>
        <v>28.28</v>
      </c>
      <c r="AW221" s="2">
        <f>ROUND(IF($B221="Annuity",SUMIFS('Annuity Prices'!AZ:AZ,'Annuity Prices'!$B:$B,$D221,'Annuity Prices'!$E:$E,$G221),IF($B221="RAB Short",SUMIFS('RAB Prices Short'!AZ:AZ,'RAB Prices Short'!$B:$B,'All Prices combined'!$D221,'RAB Prices Short'!$E:$E,'All Prices combined'!$G221),IF($B221="RAB Long",SUMIFS('RAB Prices Long'!AZ:AZ,'RAB Prices Long'!$B:$B,'All Prices combined'!$D221,'RAB Prices Long'!$E:$E,'All Prices combined'!$G221)))),2)</f>
        <v>28.99</v>
      </c>
      <c r="AX221" s="2">
        <f>ROUND(IF($B221="Annuity",SUMIFS('Annuity Prices'!BA:BA,'Annuity Prices'!$B:$B,$D221,'Annuity Prices'!$E:$E,$G221),IF($B221="RAB Short",SUMIFS('RAB Prices Short'!BA:BA,'RAB Prices Short'!$B:$B,'All Prices combined'!$D221,'RAB Prices Short'!$E:$E,'All Prices combined'!$G221),IF($B221="RAB Long",SUMIFS('RAB Prices Long'!BA:BA,'RAB Prices Long'!$B:$B,'All Prices combined'!$D221,'RAB Prices Long'!$E:$E,'All Prices combined'!$G221)))),2)</f>
        <v>29.9</v>
      </c>
      <c r="AY221" s="2">
        <f>ROUND(IF($B221="Annuity",SUMIFS('Annuity Prices'!BB:BB,'Annuity Prices'!$B:$B,$D221,'Annuity Prices'!$E:$E,$G221),IF($B221="RAB Short",SUMIFS('RAB Prices Short'!BB:BB,'RAB Prices Short'!$B:$B,'All Prices combined'!$D221,'RAB Prices Short'!$E:$E,'All Prices combined'!$G221),IF($B221="RAB Long",SUMIFS('RAB Prices Long'!BB:BB,'RAB Prices Long'!$B:$B,'All Prices combined'!$D221,'RAB Prices Long'!$E:$E,'All Prices combined'!$G221)))),2)</f>
        <v>30.65</v>
      </c>
      <c r="AZ221" s="2">
        <f>ROUND(IF($B221="Annuity",SUMIFS('Annuity Prices'!BC:BC,'Annuity Prices'!$B:$B,$D221,'Annuity Prices'!$E:$E,$G221),IF($B221="RAB Short",SUMIFS('RAB Prices Short'!BC:BC,'RAB Prices Short'!$B:$B,'All Prices combined'!$D221,'RAB Prices Short'!$E:$E,'All Prices combined'!$G221),IF($B221="RAB Long",SUMIFS('RAB Prices Long'!BC:BC,'RAB Prices Long'!$B:$B,'All Prices combined'!$D221,'RAB Prices Long'!$E:$E,'All Prices combined'!$G221)))),2)</f>
        <v>31.41</v>
      </c>
      <c r="BA221" s="2">
        <f>ROUND(IF($B221="Annuity",SUMIFS('Annuity Prices'!BD:BD,'Annuity Prices'!$B:$B,$D221,'Annuity Prices'!$E:$E,$G221),IF($B221="RAB Short",SUMIFS('RAB Prices Short'!BD:BD,'RAB Prices Short'!$B:$B,'All Prices combined'!$D221,'RAB Prices Short'!$E:$E,'All Prices combined'!$G221),IF($B221="RAB Long",SUMIFS('RAB Prices Long'!BD:BD,'RAB Prices Long'!$B:$B,'All Prices combined'!$D221,'RAB Prices Long'!$E:$E,'All Prices combined'!$G221)))),2)</f>
        <v>32.200000000000003</v>
      </c>
      <c r="BB221" s="2">
        <f>ROUND(IF($B221="Annuity",SUMIFS('Annuity Prices'!BE:BE,'Annuity Prices'!$B:$B,$D221,'Annuity Prices'!$E:$E,$G221),IF($B221="RAB Short",SUMIFS('RAB Prices Short'!BE:BE,'RAB Prices Short'!$B:$B,'All Prices combined'!$D221,'RAB Prices Short'!$E:$E,'All Prices combined'!$G221),IF($B221="RAB Long",SUMIFS('RAB Prices Long'!BE:BE,'RAB Prices Long'!$B:$B,'All Prices combined'!$D221,'RAB Prices Long'!$E:$E,'All Prices combined'!$G221)))),2)</f>
        <v>34.03</v>
      </c>
      <c r="BC221" s="2">
        <f>ROUND(IF($B221="Annuity",SUMIFS('Annuity Prices'!BF:BF,'Annuity Prices'!$B:$B,$D221,'Annuity Prices'!$E:$E,$G221),IF($B221="RAB Short",SUMIFS('RAB Prices Short'!BF:BF,'RAB Prices Short'!$B:$B,'All Prices combined'!$D221,'RAB Prices Short'!$E:$E,'All Prices combined'!$G221),IF($B221="RAB Long",SUMIFS('RAB Prices Long'!BF:BF,'RAB Prices Long'!$B:$B,'All Prices combined'!$D221,'RAB Prices Long'!$E:$E,'All Prices combined'!$G221)))),2)</f>
        <v>34.880000000000003</v>
      </c>
      <c r="BD221" s="2">
        <f>ROUND(IF($B221="Annuity",SUMIFS('Annuity Prices'!BG:BG,'Annuity Prices'!$B:$B,$D221,'Annuity Prices'!$E:$E,$G221),IF($B221="RAB Short",SUMIFS('RAB Prices Short'!BG:BG,'RAB Prices Short'!$B:$B,'All Prices combined'!$D221,'RAB Prices Short'!$E:$E,'All Prices combined'!$G221),IF($B221="RAB Long",SUMIFS('RAB Prices Long'!BG:BG,'RAB Prices Long'!$B:$B,'All Prices combined'!$D221,'RAB Prices Long'!$E:$E,'All Prices combined'!$G221)))),2)</f>
        <v>35.75</v>
      </c>
      <c r="BE221" s="2">
        <f>ROUND(IF($B221="Annuity",SUMIFS('Annuity Prices'!BH:BH,'Annuity Prices'!$B:$B,$D221,'Annuity Prices'!$E:$E,$G221),IF($B221="RAB Short",SUMIFS('RAB Prices Short'!BH:BH,'RAB Prices Short'!$B:$B,'All Prices combined'!$D221,'RAB Prices Short'!$E:$E,'All Prices combined'!$G221),IF($B221="RAB Long",SUMIFS('RAB Prices Long'!BH:BH,'RAB Prices Long'!$B:$B,'All Prices combined'!$D221,'RAB Prices Long'!$E:$E,'All Prices combined'!$G221)))),2)</f>
        <v>36.64</v>
      </c>
      <c r="BF221" s="2">
        <f>ROUND(IF($B221="Annuity",SUMIFS('Annuity Prices'!BI:BI,'Annuity Prices'!$B:$B,$D221,'Annuity Prices'!$E:$E,$G221),IF($B221="RAB Short",SUMIFS('RAB Prices Short'!BI:BI,'RAB Prices Short'!$B:$B,'All Prices combined'!$D221,'RAB Prices Short'!$E:$E,'All Prices combined'!$G221),IF($B221="RAB Long",SUMIFS('RAB Prices Long'!BI:BI,'RAB Prices Long'!$B:$B,'All Prices combined'!$D221,'RAB Prices Long'!$E:$E,'All Prices combined'!$G221)))),2)</f>
        <v>37.130000000000003</v>
      </c>
      <c r="BG221" s="2">
        <f>ROUND(IF($B221="Annuity",SUMIFS('Annuity Prices'!BJ:BJ,'Annuity Prices'!$B:$B,$D221,'Annuity Prices'!$E:$E,$G221),IF($B221="RAB Short",SUMIFS('RAB Prices Short'!BJ:BJ,'RAB Prices Short'!$B:$B,'All Prices combined'!$D221,'RAB Prices Short'!$E:$E,'All Prices combined'!$G221),IF($B221="RAB Long",SUMIFS('RAB Prices Long'!BJ:BJ,'RAB Prices Long'!$B:$B,'All Prices combined'!$D221,'RAB Prices Long'!$E:$E,'All Prices combined'!$G221)))),2)</f>
        <v>38.06</v>
      </c>
      <c r="BH221" s="2">
        <f>ROUND(IF($B221="Annuity",SUMIFS('Annuity Prices'!BK:BK,'Annuity Prices'!$B:$B,$D221,'Annuity Prices'!$E:$E,$G221),IF($B221="RAB Short",SUMIFS('RAB Prices Short'!BK:BK,'RAB Prices Short'!$B:$B,'All Prices combined'!$D221,'RAB Prices Short'!$E:$E,'All Prices combined'!$G221),IF($B221="RAB Long",SUMIFS('RAB Prices Long'!BK:BK,'RAB Prices Long'!$B:$B,'All Prices combined'!$D221,'RAB Prices Long'!$E:$E,'All Prices combined'!$G221)))),2)</f>
        <v>39.01</v>
      </c>
      <c r="BI221" s="2">
        <f>ROUND(IF($B221="Annuity",SUMIFS('Annuity Prices'!BL:BL,'Annuity Prices'!$B:$B,$D221,'Annuity Prices'!$E:$E,$G221),IF($B221="RAB Short",SUMIFS('RAB Prices Short'!BL:BL,'RAB Prices Short'!$B:$B,'All Prices combined'!$D221,'RAB Prices Short'!$E:$E,'All Prices combined'!$G221),IF($B221="RAB Long",SUMIFS('RAB Prices Long'!BL:BL,'RAB Prices Long'!$B:$B,'All Prices combined'!$D221,'RAB Prices Long'!$E:$E,'All Prices combined'!$G221)))),2)</f>
        <v>39.99</v>
      </c>
      <c r="BJ221" s="2">
        <f>ROUND(IF($B221="Annuity",SUMIFS('Annuity Prices'!BM:BM,'Annuity Prices'!$B:$B,$D221,'Annuity Prices'!$E:$E,$G221),IF($B221="RAB Short",SUMIFS('RAB Prices Short'!BM:BM,'RAB Prices Short'!$B:$B,'All Prices combined'!$D221,'RAB Prices Short'!$E:$E,'All Prices combined'!$G221),IF($B221="RAB Long",SUMIFS('RAB Prices Long'!BM:BM,'RAB Prices Long'!$B:$B,'All Prices combined'!$D221,'RAB Prices Long'!$E:$E,'All Prices combined'!$G221)))),2)</f>
        <v>41.45</v>
      </c>
      <c r="BK221" s="2">
        <f>ROUND(IF($B221="Annuity",SUMIFS('Annuity Prices'!BN:BN,'Annuity Prices'!$B:$B,$D221,'Annuity Prices'!$E:$E,$G221),IF($B221="RAB Short",SUMIFS('RAB Prices Short'!BN:BN,'RAB Prices Short'!$B:$B,'All Prices combined'!$D221,'RAB Prices Short'!$E:$E,'All Prices combined'!$G221),IF($B221="RAB Long",SUMIFS('RAB Prices Long'!BN:BN,'RAB Prices Long'!$B:$B,'All Prices combined'!$D221,'RAB Prices Long'!$E:$E,'All Prices combined'!$G221)))),2)</f>
        <v>42.49</v>
      </c>
      <c r="BL221" s="2">
        <f>ROUND(IF($B221="Annuity",SUMIFS('Annuity Prices'!BO:BO,'Annuity Prices'!$B:$B,$D221,'Annuity Prices'!$E:$E,$G221),IF($B221="RAB Short",SUMIFS('RAB Prices Short'!BO:BO,'RAB Prices Short'!$B:$B,'All Prices combined'!$D221,'RAB Prices Short'!$E:$E,'All Prices combined'!$G221),IF($B221="RAB Long",SUMIFS('RAB Prices Long'!BO:BO,'RAB Prices Long'!$B:$B,'All Prices combined'!$D221,'RAB Prices Long'!$E:$E,'All Prices combined'!$G221)))),2)</f>
        <v>43.55</v>
      </c>
      <c r="BM221" s="2">
        <f>ROUND(IF($B221="Annuity",SUMIFS('Annuity Prices'!BP:BP,'Annuity Prices'!$B:$B,$D221,'Annuity Prices'!$E:$E,$G221),IF($B221="RAB Short",SUMIFS('RAB Prices Short'!BP:BP,'RAB Prices Short'!$B:$B,'All Prices combined'!$D221,'RAB Prices Short'!$E:$E,'All Prices combined'!$G221),IF($B221="RAB Long",SUMIFS('RAB Prices Long'!BP:BP,'RAB Prices Long'!$B:$B,'All Prices combined'!$D221,'RAB Prices Long'!$E:$E,'All Prices combined'!$G221)))),2)</f>
        <v>44.64</v>
      </c>
      <c r="BN221" s="2">
        <f>ROUND(IF($B221="Annuity",SUMIFS('Annuity Prices'!BQ:BQ,'Annuity Prices'!$B:$B,$D221,'Annuity Prices'!$E:$E,$G221),IF($B221="RAB Short",SUMIFS('RAB Prices Short'!BQ:BQ,'RAB Prices Short'!$B:$B,'All Prices combined'!$D221,'RAB Prices Short'!$E:$E,'All Prices combined'!$G221),IF($B221="RAB Long",SUMIFS('RAB Prices Long'!BQ:BQ,'RAB Prices Long'!$B:$B,'All Prices combined'!$D221,'RAB Prices Long'!$E:$E,'All Prices combined'!$G221)))),2)</f>
        <v>44.02</v>
      </c>
      <c r="BO221" s="2">
        <f>ROUND(IF($B221="Annuity",SUMIFS('Annuity Prices'!BR:BR,'Annuity Prices'!$B:$B,$D221,'Annuity Prices'!$E:$E,$G221),IF($B221="RAB Short",SUMIFS('RAB Prices Short'!BR:BR,'RAB Prices Short'!$B:$B,'All Prices combined'!$D221,'RAB Prices Short'!$E:$E,'All Prices combined'!$G221),IF($B221="RAB Long",SUMIFS('RAB Prices Long'!BR:BR,'RAB Prices Long'!$B:$B,'All Prices combined'!$D221,'RAB Prices Long'!$E:$E,'All Prices combined'!$G221)))),2)</f>
        <v>45.12</v>
      </c>
      <c r="BP221" s="2">
        <f>ROUND(IF($B221="Annuity",SUMIFS('Annuity Prices'!BS:BS,'Annuity Prices'!$B:$B,$D221,'Annuity Prices'!$E:$E,$G221),IF($B221="RAB Short",SUMIFS('RAB Prices Short'!BS:BS,'RAB Prices Short'!$B:$B,'All Prices combined'!$D221,'RAB Prices Short'!$E:$E,'All Prices combined'!$G221),IF($B221="RAB Long",SUMIFS('RAB Prices Long'!BS:BS,'RAB Prices Long'!$B:$B,'All Prices combined'!$D221,'RAB Prices Long'!$E:$E,'All Prices combined'!$G221)))),2)</f>
        <v>46.25</v>
      </c>
      <c r="BQ221" s="2">
        <f>ROUND(IF($B221="Annuity",SUMIFS('Annuity Prices'!BT:BT,'Annuity Prices'!$B:$B,$D221,'Annuity Prices'!$E:$E,$G221),IF($B221="RAB Short",SUMIFS('RAB Prices Short'!BT:BT,'RAB Prices Short'!$B:$B,'All Prices combined'!$D221,'RAB Prices Short'!$E:$E,'All Prices combined'!$G221),IF($B221="RAB Long",SUMIFS('RAB Prices Long'!BT:BT,'RAB Prices Long'!$B:$B,'All Prices combined'!$D221,'RAB Prices Long'!$E:$E,'All Prices combined'!$G221)))),2)</f>
        <v>47.41</v>
      </c>
      <c r="BR221" s="2">
        <f>ROUND(IF($B221="Annuity",SUMIFS('Annuity Prices'!BU:BU,'Annuity Prices'!$B:$B,$D221,'Annuity Prices'!$E:$E,$G221),IF($B221="RAB Short",SUMIFS('RAB Prices Short'!BU:BU,'RAB Prices Short'!$B:$B,'All Prices combined'!$D221,'RAB Prices Short'!$E:$E,'All Prices combined'!$G221),IF($B221="RAB Long",SUMIFS('RAB Prices Long'!BU:BU,'RAB Prices Long'!$B:$B,'All Prices combined'!$D221,'RAB Prices Long'!$E:$E,'All Prices combined'!$G221)))),2)</f>
        <v>42.18</v>
      </c>
      <c r="BS221" s="2">
        <f>ROUND(IF($B221="Annuity",SUMIFS('Annuity Prices'!BV:BV,'Annuity Prices'!$B:$B,$D221,'Annuity Prices'!$E:$E,$G221),IF($B221="RAB Short",SUMIFS('RAB Prices Short'!BV:BV,'RAB Prices Short'!$B:$B,'All Prices combined'!$D221,'RAB Prices Short'!$E:$E,'All Prices combined'!$G221),IF($B221="RAB Long",SUMIFS('RAB Prices Long'!BV:BV,'RAB Prices Long'!$B:$B,'All Prices combined'!$D221,'RAB Prices Long'!$E:$E,'All Prices combined'!$G221)))),2)</f>
        <v>43.24</v>
      </c>
      <c r="BT221" s="2">
        <f>ROUND(IF($B221="Annuity",SUMIFS('Annuity Prices'!BW:BW,'Annuity Prices'!$B:$B,$D221,'Annuity Prices'!$E:$E,$G221),IF($B221="RAB Short",SUMIFS('RAB Prices Short'!BW:BW,'RAB Prices Short'!$B:$B,'All Prices combined'!$D221,'RAB Prices Short'!$E:$E,'All Prices combined'!$G221),IF($B221="RAB Long",SUMIFS('RAB Prices Long'!BW:BW,'RAB Prices Long'!$B:$B,'All Prices combined'!$D221,'RAB Prices Long'!$E:$E,'All Prices combined'!$G221)))),2)</f>
        <v>44.32</v>
      </c>
      <c r="BU221" s="2">
        <f>ROUND(IF($B221="Annuity",SUMIFS('Annuity Prices'!BX:BX,'Annuity Prices'!$B:$B,$D221,'Annuity Prices'!$E:$E,$G221),IF($B221="RAB Short",SUMIFS('RAB Prices Short'!BX:BX,'RAB Prices Short'!$B:$B,'All Prices combined'!$D221,'RAB Prices Short'!$E:$E,'All Prices combined'!$G221),IF($B221="RAB Long",SUMIFS('RAB Prices Long'!BX:BX,'RAB Prices Long'!$B:$B,'All Prices combined'!$D221,'RAB Prices Long'!$E:$E,'All Prices combined'!$G221)))),2)</f>
        <v>45.43</v>
      </c>
    </row>
    <row r="222" spans="2:73" x14ac:dyDescent="0.25">
      <c r="B222" t="s">
        <v>44</v>
      </c>
      <c r="C222">
        <v>7</v>
      </c>
      <c r="D222" t="s">
        <v>144</v>
      </c>
      <c r="E222" t="s">
        <v>142</v>
      </c>
      <c r="F222">
        <v>7</v>
      </c>
      <c r="G222" t="s">
        <v>40</v>
      </c>
      <c r="I222" s="2">
        <f>ROUND(IF($B222="Annuity",SUMIFS('Annuity Prices'!L:L,'Annuity Prices'!$B:$B,$D222,'Annuity Prices'!$E:$E,$G222),IF($B222="RAB Short",SUMIFS('RAB Prices Short'!L:L,'RAB Prices Short'!$B:$B,'All Prices combined'!$D222,'RAB Prices Short'!$E:$E,'All Prices combined'!$G222),IF($B222="RAB Long",SUMIFS('RAB Prices Long'!L:L,'RAB Prices Long'!$B:$B,'All Prices combined'!$D222,'RAB Prices Long'!$E:$E,'All Prices combined'!$G222)))),2)</f>
        <v>0</v>
      </c>
      <c r="J222" s="2">
        <f>ROUND(IF($B222="Annuity",SUMIFS('Annuity Prices'!M:M,'Annuity Prices'!$B:$B,$D222,'Annuity Prices'!$E:$E,$G222),IF($B222="RAB Short",SUMIFS('RAB Prices Short'!M:M,'RAB Prices Short'!$B:$B,'All Prices combined'!$D222,'RAB Prices Short'!$E:$E,'All Prices combined'!$G222),IF($B222="RAB Long",SUMIFS('RAB Prices Long'!M:M,'RAB Prices Long'!$B:$B,'All Prices combined'!$D222,'RAB Prices Long'!$E:$E,'All Prices combined'!$G222)))),2)</f>
        <v>0</v>
      </c>
      <c r="K222" s="2">
        <f>ROUND(IF($B222="Annuity",SUMIFS('Annuity Prices'!N:N,'Annuity Prices'!$B:$B,$D222,'Annuity Prices'!$E:$E,$G222),IF($B222="RAB Short",SUMIFS('RAB Prices Short'!N:N,'RAB Prices Short'!$B:$B,'All Prices combined'!$D222,'RAB Prices Short'!$E:$E,'All Prices combined'!$G222),IF($B222="RAB Long",SUMIFS('RAB Prices Long'!N:N,'RAB Prices Long'!$B:$B,'All Prices combined'!$D222,'RAB Prices Long'!$E:$E,'All Prices combined'!$G222)))),2)</f>
        <v>5.72</v>
      </c>
      <c r="L222" s="2">
        <f>ROUND(IF($B222="Annuity",SUMIFS('Annuity Prices'!O:O,'Annuity Prices'!$B:$B,$D222,'Annuity Prices'!$E:$E,$G222),IF($B222="RAB Short",SUMIFS('RAB Prices Short'!O:O,'RAB Prices Short'!$B:$B,'All Prices combined'!$D222,'RAB Prices Short'!$E:$E,'All Prices combined'!$G222),IF($B222="RAB Long",SUMIFS('RAB Prices Long'!O:O,'RAB Prices Long'!$B:$B,'All Prices combined'!$D222,'RAB Prices Long'!$E:$E,'All Prices combined'!$G222)))),2)</f>
        <v>5.88</v>
      </c>
      <c r="M222" s="2">
        <f>ROUND(IF($B222="Annuity",SUMIFS('Annuity Prices'!P:P,'Annuity Prices'!$B:$B,$D222,'Annuity Prices'!$E:$E,$G222),IF($B222="RAB Short",SUMIFS('RAB Prices Short'!P:P,'RAB Prices Short'!$B:$B,'All Prices combined'!$D222,'RAB Prices Short'!$E:$E,'All Prices combined'!$G222),IF($B222="RAB Long",SUMIFS('RAB Prices Long'!P:P,'RAB Prices Long'!$B:$B,'All Prices combined'!$D222,'RAB Prices Long'!$E:$E,'All Prices combined'!$G222)))),2)</f>
        <v>6.01</v>
      </c>
      <c r="N222" s="2">
        <f>ROUND(IF($B222="Annuity",SUMIFS('Annuity Prices'!Q:Q,'Annuity Prices'!$B:$B,$D222,'Annuity Prices'!$E:$E,$G222),IF($B222="RAB Short",SUMIFS('RAB Prices Short'!Q:Q,'RAB Prices Short'!$B:$B,'All Prices combined'!$D222,'RAB Prices Short'!$E:$E,'All Prices combined'!$G222),IF($B222="RAB Long",SUMIFS('RAB Prices Long'!Q:Q,'RAB Prices Long'!$B:$B,'All Prices combined'!$D222,'RAB Prices Long'!$E:$E,'All Prices combined'!$G222)))),2)</f>
        <v>6.16</v>
      </c>
      <c r="O222" s="2">
        <f>ROUND(IF($B222="Annuity",SUMIFS('Annuity Prices'!R:R,'Annuity Prices'!$B:$B,$D222,'Annuity Prices'!$E:$E,$G222),IF($B222="RAB Short",SUMIFS('RAB Prices Short'!R:R,'RAB Prices Short'!$B:$B,'All Prices combined'!$D222,'RAB Prices Short'!$E:$E,'All Prices combined'!$G222),IF($B222="RAB Long",SUMIFS('RAB Prices Long'!R:R,'RAB Prices Long'!$B:$B,'All Prices combined'!$D222,'RAB Prices Long'!$E:$E,'All Prices combined'!$G222)))),2)</f>
        <v>6.31</v>
      </c>
      <c r="P222" s="2">
        <f>ROUND(IF($B222="Annuity",SUMIFS('Annuity Prices'!S:S,'Annuity Prices'!$B:$B,$D222,'Annuity Prices'!$E:$E,$G222),IF($B222="RAB Short",SUMIFS('RAB Prices Short'!S:S,'RAB Prices Short'!$B:$B,'All Prices combined'!$D222,'RAB Prices Short'!$E:$E,'All Prices combined'!$G222),IF($B222="RAB Long",SUMIFS('RAB Prices Long'!S:S,'RAB Prices Long'!$B:$B,'All Prices combined'!$D222,'RAB Prices Long'!$E:$E,'All Prices combined'!$G222)))),2)</f>
        <v>6.47</v>
      </c>
      <c r="Q222" s="2">
        <f>ROUND(IF($B222="Annuity",SUMIFS('Annuity Prices'!T:T,'Annuity Prices'!$B:$B,$D222,'Annuity Prices'!$E:$E,$G222),IF($B222="RAB Short",SUMIFS('RAB Prices Short'!T:T,'RAB Prices Short'!$B:$B,'All Prices combined'!$D222,'RAB Prices Short'!$E:$E,'All Prices combined'!$G222),IF($B222="RAB Long",SUMIFS('RAB Prices Long'!T:T,'RAB Prices Long'!$B:$B,'All Prices combined'!$D222,'RAB Prices Long'!$E:$E,'All Prices combined'!$G222)))),2)</f>
        <v>6.6</v>
      </c>
      <c r="R222" s="2">
        <f>ROUND(IF($B222="Annuity",SUMIFS('Annuity Prices'!U:U,'Annuity Prices'!$B:$B,$D222,'Annuity Prices'!$E:$E,$G222),IF($B222="RAB Short",SUMIFS('RAB Prices Short'!U:U,'RAB Prices Short'!$B:$B,'All Prices combined'!$D222,'RAB Prices Short'!$E:$E,'All Prices combined'!$G222),IF($B222="RAB Long",SUMIFS('RAB Prices Long'!U:U,'RAB Prices Long'!$B:$B,'All Prices combined'!$D222,'RAB Prices Long'!$E:$E,'All Prices combined'!$G222)))),2)</f>
        <v>6.76</v>
      </c>
      <c r="S222" s="2">
        <f>ROUND(IF($B222="Annuity",SUMIFS('Annuity Prices'!V:V,'Annuity Prices'!$B:$B,$D222,'Annuity Prices'!$E:$E,$G222),IF($B222="RAB Short",SUMIFS('RAB Prices Short'!V:V,'RAB Prices Short'!$B:$B,'All Prices combined'!$D222,'RAB Prices Short'!$E:$E,'All Prices combined'!$G222),IF($B222="RAB Long",SUMIFS('RAB Prices Long'!V:V,'RAB Prices Long'!$B:$B,'All Prices combined'!$D222,'RAB Prices Long'!$E:$E,'All Prices combined'!$G222)))),2)</f>
        <v>6.93</v>
      </c>
      <c r="T222" s="2">
        <f>ROUND(IF($B222="Annuity",SUMIFS('Annuity Prices'!W:W,'Annuity Prices'!$B:$B,$D222,'Annuity Prices'!$E:$E,$G222),IF($B222="RAB Short",SUMIFS('RAB Prices Short'!W:W,'RAB Prices Short'!$B:$B,'All Prices combined'!$D222,'RAB Prices Short'!$E:$E,'All Prices combined'!$G222),IF($B222="RAB Long",SUMIFS('RAB Prices Long'!W:W,'RAB Prices Long'!$B:$B,'All Prices combined'!$D222,'RAB Prices Long'!$E:$E,'All Prices combined'!$G222)))),2)</f>
        <v>7.1</v>
      </c>
      <c r="U222" s="2">
        <f>ROUND(IF($B222="Annuity",SUMIFS('Annuity Prices'!X:X,'Annuity Prices'!$B:$B,$D222,'Annuity Prices'!$E:$E,$G222),IF($B222="RAB Short",SUMIFS('RAB Prices Short'!X:X,'RAB Prices Short'!$B:$B,'All Prices combined'!$D222,'RAB Prices Short'!$E:$E,'All Prices combined'!$G222),IF($B222="RAB Long",SUMIFS('RAB Prices Long'!X:X,'RAB Prices Long'!$B:$B,'All Prices combined'!$D222,'RAB Prices Long'!$E:$E,'All Prices combined'!$G222)))),2)</f>
        <v>7.25</v>
      </c>
      <c r="V222" s="2">
        <f>ROUND(IF($B222="Annuity",SUMIFS('Annuity Prices'!Y:Y,'Annuity Prices'!$B:$B,$D222,'Annuity Prices'!$E:$E,$G222),IF($B222="RAB Short",SUMIFS('RAB Prices Short'!Y:Y,'RAB Prices Short'!$B:$B,'All Prices combined'!$D222,'RAB Prices Short'!$E:$E,'All Prices combined'!$G222),IF($B222="RAB Long",SUMIFS('RAB Prices Long'!Y:Y,'RAB Prices Long'!$B:$B,'All Prices combined'!$D222,'RAB Prices Long'!$E:$E,'All Prices combined'!$G222)))),2)</f>
        <v>7.43</v>
      </c>
      <c r="W222" s="2">
        <f>ROUND(IF($B222="Annuity",SUMIFS('Annuity Prices'!Z:Z,'Annuity Prices'!$B:$B,$D222,'Annuity Prices'!$E:$E,$G222),IF($B222="RAB Short",SUMIFS('RAB Prices Short'!Z:Z,'RAB Prices Short'!$B:$B,'All Prices combined'!$D222,'RAB Prices Short'!$E:$E,'All Prices combined'!$G222),IF($B222="RAB Long",SUMIFS('RAB Prices Long'!Z:Z,'RAB Prices Long'!$B:$B,'All Prices combined'!$D222,'RAB Prices Long'!$E:$E,'All Prices combined'!$G222)))),2)</f>
        <v>7.61</v>
      </c>
      <c r="X222" s="2">
        <f>ROUND(IF($B222="Annuity",SUMIFS('Annuity Prices'!AA:AA,'Annuity Prices'!$B:$B,$D222,'Annuity Prices'!$E:$E,$G222),IF($B222="RAB Short",SUMIFS('RAB Prices Short'!AA:AA,'RAB Prices Short'!$B:$B,'All Prices combined'!$D222,'RAB Prices Short'!$E:$E,'All Prices combined'!$G222),IF($B222="RAB Long",SUMIFS('RAB Prices Long'!AA:AA,'RAB Prices Long'!$B:$B,'All Prices combined'!$D222,'RAB Prices Long'!$E:$E,'All Prices combined'!$G222)))),2)</f>
        <v>7.8</v>
      </c>
      <c r="Y222" s="2">
        <f>ROUND(IF($B222="Annuity",SUMIFS('Annuity Prices'!AB:AB,'Annuity Prices'!$B:$B,$D222,'Annuity Prices'!$E:$E,$G222),IF($B222="RAB Short",SUMIFS('RAB Prices Short'!AB:AB,'RAB Prices Short'!$B:$B,'All Prices combined'!$D222,'RAB Prices Short'!$E:$E,'All Prices combined'!$G222),IF($B222="RAB Long",SUMIFS('RAB Prices Long'!AB:AB,'RAB Prices Long'!$B:$B,'All Prices combined'!$D222,'RAB Prices Long'!$E:$E,'All Prices combined'!$G222)))),2)</f>
        <v>7.96</v>
      </c>
      <c r="Z222" s="2">
        <f>ROUND(IF($B222="Annuity",SUMIFS('Annuity Prices'!AC:AC,'Annuity Prices'!$B:$B,$D222,'Annuity Prices'!$E:$E,$G222),IF($B222="RAB Short",SUMIFS('RAB Prices Short'!AC:AC,'RAB Prices Short'!$B:$B,'All Prices combined'!$D222,'RAB Prices Short'!$E:$E,'All Prices combined'!$G222),IF($B222="RAB Long",SUMIFS('RAB Prices Long'!AC:AC,'RAB Prices Long'!$B:$B,'All Prices combined'!$D222,'RAB Prices Long'!$E:$E,'All Prices combined'!$G222)))),2)</f>
        <v>8.16</v>
      </c>
      <c r="AA222" s="2">
        <f>ROUND(IF($B222="Annuity",SUMIFS('Annuity Prices'!AD:AD,'Annuity Prices'!$B:$B,$D222,'Annuity Prices'!$E:$E,$G222),IF($B222="RAB Short",SUMIFS('RAB Prices Short'!AD:AD,'RAB Prices Short'!$B:$B,'All Prices combined'!$D222,'RAB Prices Short'!$E:$E,'All Prices combined'!$G222),IF($B222="RAB Long",SUMIFS('RAB Prices Long'!AD:AD,'RAB Prices Long'!$B:$B,'All Prices combined'!$D222,'RAB Prices Long'!$E:$E,'All Prices combined'!$G222)))),2)</f>
        <v>8.36</v>
      </c>
      <c r="AB222" s="2">
        <f>ROUND(IF($B222="Annuity",SUMIFS('Annuity Prices'!AE:AE,'Annuity Prices'!$B:$B,$D222,'Annuity Prices'!$E:$E,$G222),IF($B222="RAB Short",SUMIFS('RAB Prices Short'!AE:AE,'RAB Prices Short'!$B:$B,'All Prices combined'!$D222,'RAB Prices Short'!$E:$E,'All Prices combined'!$G222),IF($B222="RAB Long",SUMIFS('RAB Prices Long'!AE:AE,'RAB Prices Long'!$B:$B,'All Prices combined'!$D222,'RAB Prices Long'!$E:$E,'All Prices combined'!$G222)))),2)</f>
        <v>8.57</v>
      </c>
      <c r="AC222" s="2">
        <f>ROUND(IF($B222="Annuity",SUMIFS('Annuity Prices'!AF:AF,'Annuity Prices'!$B:$B,$D222,'Annuity Prices'!$E:$E,$G222),IF($B222="RAB Short",SUMIFS('RAB Prices Short'!AF:AF,'RAB Prices Short'!$B:$B,'All Prices combined'!$D222,'RAB Prices Short'!$E:$E,'All Prices combined'!$G222),IF($B222="RAB Long",SUMIFS('RAB Prices Long'!AF:AF,'RAB Prices Long'!$B:$B,'All Prices combined'!$D222,'RAB Prices Long'!$E:$E,'All Prices combined'!$G222)))),2)</f>
        <v>8.74</v>
      </c>
      <c r="AD222" s="2">
        <f>ROUND(IF($B222="Annuity",SUMIFS('Annuity Prices'!AG:AG,'Annuity Prices'!$B:$B,$D222,'Annuity Prices'!$E:$E,$G222),IF($B222="RAB Short",SUMIFS('RAB Prices Short'!AG:AG,'RAB Prices Short'!$B:$B,'All Prices combined'!$D222,'RAB Prices Short'!$E:$E,'All Prices combined'!$G222),IF($B222="RAB Long",SUMIFS('RAB Prices Long'!AG:AG,'RAB Prices Long'!$B:$B,'All Prices combined'!$D222,'RAB Prices Long'!$E:$E,'All Prices combined'!$G222)))),2)</f>
        <v>8.9600000000000009</v>
      </c>
      <c r="AE222" s="2">
        <f>ROUND(IF($B222="Annuity",SUMIFS('Annuity Prices'!AH:AH,'Annuity Prices'!$B:$B,$D222,'Annuity Prices'!$E:$E,$G222),IF($B222="RAB Short",SUMIFS('RAB Prices Short'!AH:AH,'RAB Prices Short'!$B:$B,'All Prices combined'!$D222,'RAB Prices Short'!$E:$E,'All Prices combined'!$G222),IF($B222="RAB Long",SUMIFS('RAB Prices Long'!AH:AH,'RAB Prices Long'!$B:$B,'All Prices combined'!$D222,'RAB Prices Long'!$E:$E,'All Prices combined'!$G222)))),2)</f>
        <v>9.19</v>
      </c>
      <c r="AF222" s="2">
        <f>ROUND(IF($B222="Annuity",SUMIFS('Annuity Prices'!AI:AI,'Annuity Prices'!$B:$B,$D222,'Annuity Prices'!$E:$E,$G222),IF($B222="RAB Short",SUMIFS('RAB Prices Short'!AI:AI,'RAB Prices Short'!$B:$B,'All Prices combined'!$D222,'RAB Prices Short'!$E:$E,'All Prices combined'!$G222),IF($B222="RAB Long",SUMIFS('RAB Prices Long'!AI:AI,'RAB Prices Long'!$B:$B,'All Prices combined'!$D222,'RAB Prices Long'!$E:$E,'All Prices combined'!$G222)))),2)</f>
        <v>9.42</v>
      </c>
      <c r="AG222" s="2">
        <f>ROUND(IF($B222="Annuity",SUMIFS('Annuity Prices'!AJ:AJ,'Annuity Prices'!$B:$B,$D222,'Annuity Prices'!$E:$E,$G222),IF($B222="RAB Short",SUMIFS('RAB Prices Short'!AJ:AJ,'RAB Prices Short'!$B:$B,'All Prices combined'!$D222,'RAB Prices Short'!$E:$E,'All Prices combined'!$G222),IF($B222="RAB Long",SUMIFS('RAB Prices Long'!AJ:AJ,'RAB Prices Long'!$B:$B,'All Prices combined'!$D222,'RAB Prices Long'!$E:$E,'All Prices combined'!$G222)))),2)</f>
        <v>9.61</v>
      </c>
      <c r="AH222" s="2">
        <f>ROUND(IF($B222="Annuity",SUMIFS('Annuity Prices'!AK:AK,'Annuity Prices'!$B:$B,$D222,'Annuity Prices'!$E:$E,$G222),IF($B222="RAB Short",SUMIFS('RAB Prices Short'!AK:AK,'RAB Prices Short'!$B:$B,'All Prices combined'!$D222,'RAB Prices Short'!$E:$E,'All Prices combined'!$G222),IF($B222="RAB Long",SUMIFS('RAB Prices Long'!AK:AK,'RAB Prices Long'!$B:$B,'All Prices combined'!$D222,'RAB Prices Long'!$E:$E,'All Prices combined'!$G222)))),2)</f>
        <v>9.85</v>
      </c>
      <c r="AI222" s="2">
        <f>ROUND(IF($B222="Annuity",SUMIFS('Annuity Prices'!AL:AL,'Annuity Prices'!$B:$B,$D222,'Annuity Prices'!$E:$E,$G222),IF($B222="RAB Short",SUMIFS('RAB Prices Short'!AL:AL,'RAB Prices Short'!$B:$B,'All Prices combined'!$D222,'RAB Prices Short'!$E:$E,'All Prices combined'!$G222),IF($B222="RAB Long",SUMIFS('RAB Prices Long'!AL:AL,'RAB Prices Long'!$B:$B,'All Prices combined'!$D222,'RAB Prices Long'!$E:$E,'All Prices combined'!$G222)))),2)</f>
        <v>10.09</v>
      </c>
      <c r="AJ222" s="2">
        <f>ROUND(IF($B222="Annuity",SUMIFS('Annuity Prices'!AM:AM,'Annuity Prices'!$B:$B,$D222,'Annuity Prices'!$E:$E,$G222),IF($B222="RAB Short",SUMIFS('RAB Prices Short'!AM:AM,'RAB Prices Short'!$B:$B,'All Prices combined'!$D222,'RAB Prices Short'!$E:$E,'All Prices combined'!$G222),IF($B222="RAB Long",SUMIFS('RAB Prices Long'!AM:AM,'RAB Prices Long'!$B:$B,'All Prices combined'!$D222,'RAB Prices Long'!$E:$E,'All Prices combined'!$G222)))),2)</f>
        <v>10.34</v>
      </c>
      <c r="AK222" s="2">
        <f>ROUND(IF($B222="Annuity",SUMIFS('Annuity Prices'!AN:AN,'Annuity Prices'!$B:$B,$D222,'Annuity Prices'!$E:$E,$G222),IF($B222="RAB Short",SUMIFS('RAB Prices Short'!AN:AN,'RAB Prices Short'!$B:$B,'All Prices combined'!$D222,'RAB Prices Short'!$E:$E,'All Prices combined'!$G222),IF($B222="RAB Long",SUMIFS('RAB Prices Long'!AN:AN,'RAB Prices Long'!$B:$B,'All Prices combined'!$D222,'RAB Prices Long'!$E:$E,'All Prices combined'!$G222)))),2)</f>
        <v>10.55</v>
      </c>
      <c r="AL222" s="2">
        <f>ROUND(IF($B222="Annuity",SUMIFS('Annuity Prices'!AO:AO,'Annuity Prices'!$B:$B,$D222,'Annuity Prices'!$E:$E,$G222),IF($B222="RAB Short",SUMIFS('RAB Prices Short'!AO:AO,'RAB Prices Short'!$B:$B,'All Prices combined'!$D222,'RAB Prices Short'!$E:$E,'All Prices combined'!$G222),IF($B222="RAB Long",SUMIFS('RAB Prices Long'!AO:AO,'RAB Prices Long'!$B:$B,'All Prices combined'!$D222,'RAB Prices Long'!$E:$E,'All Prices combined'!$G222)))),2)</f>
        <v>10.81</v>
      </c>
      <c r="AM222" s="2">
        <f>ROUND(IF($B222="Annuity",SUMIFS('Annuity Prices'!AP:AP,'Annuity Prices'!$B:$B,$D222,'Annuity Prices'!$E:$E,$G222),IF($B222="RAB Short",SUMIFS('RAB Prices Short'!AP:AP,'RAB Prices Short'!$B:$B,'All Prices combined'!$D222,'RAB Prices Short'!$E:$E,'All Prices combined'!$G222),IF($B222="RAB Long",SUMIFS('RAB Prices Long'!AP:AP,'RAB Prices Long'!$B:$B,'All Prices combined'!$D222,'RAB Prices Long'!$E:$E,'All Prices combined'!$G222)))),2)</f>
        <v>11.09</v>
      </c>
      <c r="AN222" s="2">
        <f>ROUND(IF($B222="Annuity",SUMIFS('Annuity Prices'!AQ:AQ,'Annuity Prices'!$B:$B,$D222,'Annuity Prices'!$E:$E,$G222),IF($B222="RAB Short",SUMIFS('RAB Prices Short'!AQ:AQ,'RAB Prices Short'!$B:$B,'All Prices combined'!$D222,'RAB Prices Short'!$E:$E,'All Prices combined'!$G222),IF($B222="RAB Long",SUMIFS('RAB Prices Long'!AQ:AQ,'RAB Prices Long'!$B:$B,'All Prices combined'!$D222,'RAB Prices Long'!$E:$E,'All Prices combined'!$G222)))),2)</f>
        <v>11.36</v>
      </c>
      <c r="AO222" s="2">
        <f>ROUND(IF($B222="Annuity",SUMIFS('Annuity Prices'!AR:AR,'Annuity Prices'!$B:$B,$D222,'Annuity Prices'!$E:$E,$G222),IF($B222="RAB Short",SUMIFS('RAB Prices Short'!AR:AR,'RAB Prices Short'!$B:$B,'All Prices combined'!$D222,'RAB Prices Short'!$E:$E,'All Prices combined'!$G222),IF($B222="RAB Long",SUMIFS('RAB Prices Long'!AR:AR,'RAB Prices Long'!$B:$B,'All Prices combined'!$D222,'RAB Prices Long'!$E:$E,'All Prices combined'!$G222)))),2)</f>
        <v>0</v>
      </c>
      <c r="AP222" s="2">
        <f>ROUND(IF($B222="Annuity",SUMIFS('Annuity Prices'!AS:AS,'Annuity Prices'!$B:$B,$D222,'Annuity Prices'!$E:$E,$G222),IF($B222="RAB Short",SUMIFS('RAB Prices Short'!AS:AS,'RAB Prices Short'!$B:$B,'All Prices combined'!$D222,'RAB Prices Short'!$E:$E,'All Prices combined'!$G222),IF($B222="RAB Long",SUMIFS('RAB Prices Long'!AS:AS,'RAB Prices Long'!$B:$B,'All Prices combined'!$D222,'RAB Prices Long'!$E:$E,'All Prices combined'!$G222)))),2)</f>
        <v>0</v>
      </c>
      <c r="AQ222" s="2">
        <f>ROUND(IF($B222="Annuity",SUMIFS('Annuity Prices'!AT:AT,'Annuity Prices'!$B:$B,$D222,'Annuity Prices'!$E:$E,$G222),IF($B222="RAB Short",SUMIFS('RAB Prices Short'!AT:AT,'RAB Prices Short'!$B:$B,'All Prices combined'!$D222,'RAB Prices Short'!$E:$E,'All Prices combined'!$G222),IF($B222="RAB Long",SUMIFS('RAB Prices Long'!AT:AT,'RAB Prices Long'!$B:$B,'All Prices combined'!$D222,'RAB Prices Long'!$E:$E,'All Prices combined'!$G222)))),2)</f>
        <v>5.58</v>
      </c>
      <c r="AR222" s="2">
        <f>ROUND(IF($B222="Annuity",SUMIFS('Annuity Prices'!AU:AU,'Annuity Prices'!$B:$B,$D222,'Annuity Prices'!$E:$E,$G222),IF($B222="RAB Short",SUMIFS('RAB Prices Short'!AU:AU,'RAB Prices Short'!$B:$B,'All Prices combined'!$D222,'RAB Prices Short'!$E:$E,'All Prices combined'!$G222),IF($B222="RAB Long",SUMIFS('RAB Prices Long'!AU:AU,'RAB Prices Long'!$B:$B,'All Prices combined'!$D222,'RAB Prices Long'!$E:$E,'All Prices combined'!$G222)))),2)</f>
        <v>5.72</v>
      </c>
      <c r="AS222" s="2">
        <f>ROUND(IF($B222="Annuity",SUMIFS('Annuity Prices'!AV:AV,'Annuity Prices'!$B:$B,$D222,'Annuity Prices'!$E:$E,$G222),IF($B222="RAB Short",SUMIFS('RAB Prices Short'!AV:AV,'RAB Prices Short'!$B:$B,'All Prices combined'!$D222,'RAB Prices Short'!$E:$E,'All Prices combined'!$G222),IF($B222="RAB Long",SUMIFS('RAB Prices Long'!AV:AV,'RAB Prices Long'!$B:$B,'All Prices combined'!$D222,'RAB Prices Long'!$E:$E,'All Prices combined'!$G222)))),2)</f>
        <v>5.88</v>
      </c>
      <c r="AT222" s="2">
        <f>ROUND(IF($B222="Annuity",SUMIFS('Annuity Prices'!AW:AW,'Annuity Prices'!$B:$B,$D222,'Annuity Prices'!$E:$E,$G222),IF($B222="RAB Short",SUMIFS('RAB Prices Short'!AW:AW,'RAB Prices Short'!$B:$B,'All Prices combined'!$D222,'RAB Prices Short'!$E:$E,'All Prices combined'!$G222),IF($B222="RAB Long",SUMIFS('RAB Prices Long'!AW:AW,'RAB Prices Long'!$B:$B,'All Prices combined'!$D222,'RAB Prices Long'!$E:$E,'All Prices combined'!$G222)))),2)</f>
        <v>6.01</v>
      </c>
      <c r="AU222" s="2">
        <f>ROUND(IF($B222="Annuity",SUMIFS('Annuity Prices'!AX:AX,'Annuity Prices'!$B:$B,$D222,'Annuity Prices'!$E:$E,$G222),IF($B222="RAB Short",SUMIFS('RAB Prices Short'!AX:AX,'RAB Prices Short'!$B:$B,'All Prices combined'!$D222,'RAB Prices Short'!$E:$E,'All Prices combined'!$G222),IF($B222="RAB Long",SUMIFS('RAB Prices Long'!AX:AX,'RAB Prices Long'!$B:$B,'All Prices combined'!$D222,'RAB Prices Long'!$E:$E,'All Prices combined'!$G222)))),2)</f>
        <v>6.16</v>
      </c>
      <c r="AV222" s="2">
        <f>ROUND(IF($B222="Annuity",SUMIFS('Annuity Prices'!AY:AY,'Annuity Prices'!$B:$B,$D222,'Annuity Prices'!$E:$E,$G222),IF($B222="RAB Short",SUMIFS('RAB Prices Short'!AY:AY,'RAB Prices Short'!$B:$B,'All Prices combined'!$D222,'RAB Prices Short'!$E:$E,'All Prices combined'!$G222),IF($B222="RAB Long",SUMIFS('RAB Prices Long'!AY:AY,'RAB Prices Long'!$B:$B,'All Prices combined'!$D222,'RAB Prices Long'!$E:$E,'All Prices combined'!$G222)))),2)</f>
        <v>6.31</v>
      </c>
      <c r="AW222" s="2">
        <f>ROUND(IF($B222="Annuity",SUMIFS('Annuity Prices'!AZ:AZ,'Annuity Prices'!$B:$B,$D222,'Annuity Prices'!$E:$E,$G222),IF($B222="RAB Short",SUMIFS('RAB Prices Short'!AZ:AZ,'RAB Prices Short'!$B:$B,'All Prices combined'!$D222,'RAB Prices Short'!$E:$E,'All Prices combined'!$G222),IF($B222="RAB Long",SUMIFS('RAB Prices Long'!AZ:AZ,'RAB Prices Long'!$B:$B,'All Prices combined'!$D222,'RAB Prices Long'!$E:$E,'All Prices combined'!$G222)))),2)</f>
        <v>6.47</v>
      </c>
      <c r="AX222" s="2">
        <f>ROUND(IF($B222="Annuity",SUMIFS('Annuity Prices'!BA:BA,'Annuity Prices'!$B:$B,$D222,'Annuity Prices'!$E:$E,$G222),IF($B222="RAB Short",SUMIFS('RAB Prices Short'!BA:BA,'RAB Prices Short'!$B:$B,'All Prices combined'!$D222,'RAB Prices Short'!$E:$E,'All Prices combined'!$G222),IF($B222="RAB Long",SUMIFS('RAB Prices Long'!BA:BA,'RAB Prices Long'!$B:$B,'All Prices combined'!$D222,'RAB Prices Long'!$E:$E,'All Prices combined'!$G222)))),2)</f>
        <v>6.6</v>
      </c>
      <c r="AY222" s="2">
        <f>ROUND(IF($B222="Annuity",SUMIFS('Annuity Prices'!BB:BB,'Annuity Prices'!$B:$B,$D222,'Annuity Prices'!$E:$E,$G222),IF($B222="RAB Short",SUMIFS('RAB Prices Short'!BB:BB,'RAB Prices Short'!$B:$B,'All Prices combined'!$D222,'RAB Prices Short'!$E:$E,'All Prices combined'!$G222),IF($B222="RAB Long",SUMIFS('RAB Prices Long'!BB:BB,'RAB Prices Long'!$B:$B,'All Prices combined'!$D222,'RAB Prices Long'!$E:$E,'All Prices combined'!$G222)))),2)</f>
        <v>6.76</v>
      </c>
      <c r="AZ222" s="2">
        <f>ROUND(IF($B222="Annuity",SUMIFS('Annuity Prices'!BC:BC,'Annuity Prices'!$B:$B,$D222,'Annuity Prices'!$E:$E,$G222),IF($B222="RAB Short",SUMIFS('RAB Prices Short'!BC:BC,'RAB Prices Short'!$B:$B,'All Prices combined'!$D222,'RAB Prices Short'!$E:$E,'All Prices combined'!$G222),IF($B222="RAB Long",SUMIFS('RAB Prices Long'!BC:BC,'RAB Prices Long'!$B:$B,'All Prices combined'!$D222,'RAB Prices Long'!$E:$E,'All Prices combined'!$G222)))),2)</f>
        <v>6.93</v>
      </c>
      <c r="BA222" s="2">
        <f>ROUND(IF($B222="Annuity",SUMIFS('Annuity Prices'!BD:BD,'Annuity Prices'!$B:$B,$D222,'Annuity Prices'!$E:$E,$G222),IF($B222="RAB Short",SUMIFS('RAB Prices Short'!BD:BD,'RAB Prices Short'!$B:$B,'All Prices combined'!$D222,'RAB Prices Short'!$E:$E,'All Prices combined'!$G222),IF($B222="RAB Long",SUMIFS('RAB Prices Long'!BD:BD,'RAB Prices Long'!$B:$B,'All Prices combined'!$D222,'RAB Prices Long'!$E:$E,'All Prices combined'!$G222)))),2)</f>
        <v>7.1</v>
      </c>
      <c r="BB222" s="2">
        <f>ROUND(IF($B222="Annuity",SUMIFS('Annuity Prices'!BE:BE,'Annuity Prices'!$B:$B,$D222,'Annuity Prices'!$E:$E,$G222),IF($B222="RAB Short",SUMIFS('RAB Prices Short'!BE:BE,'RAB Prices Short'!$B:$B,'All Prices combined'!$D222,'RAB Prices Short'!$E:$E,'All Prices combined'!$G222),IF($B222="RAB Long",SUMIFS('RAB Prices Long'!BE:BE,'RAB Prices Long'!$B:$B,'All Prices combined'!$D222,'RAB Prices Long'!$E:$E,'All Prices combined'!$G222)))),2)</f>
        <v>7.25</v>
      </c>
      <c r="BC222" s="2">
        <f>ROUND(IF($B222="Annuity",SUMIFS('Annuity Prices'!BF:BF,'Annuity Prices'!$B:$B,$D222,'Annuity Prices'!$E:$E,$G222),IF($B222="RAB Short",SUMIFS('RAB Prices Short'!BF:BF,'RAB Prices Short'!$B:$B,'All Prices combined'!$D222,'RAB Prices Short'!$E:$E,'All Prices combined'!$G222),IF($B222="RAB Long",SUMIFS('RAB Prices Long'!BF:BF,'RAB Prices Long'!$B:$B,'All Prices combined'!$D222,'RAB Prices Long'!$E:$E,'All Prices combined'!$G222)))),2)</f>
        <v>7.43</v>
      </c>
      <c r="BD222" s="2">
        <f>ROUND(IF($B222="Annuity",SUMIFS('Annuity Prices'!BG:BG,'Annuity Prices'!$B:$B,$D222,'Annuity Prices'!$E:$E,$G222),IF($B222="RAB Short",SUMIFS('RAB Prices Short'!BG:BG,'RAB Prices Short'!$B:$B,'All Prices combined'!$D222,'RAB Prices Short'!$E:$E,'All Prices combined'!$G222),IF($B222="RAB Long",SUMIFS('RAB Prices Long'!BG:BG,'RAB Prices Long'!$B:$B,'All Prices combined'!$D222,'RAB Prices Long'!$E:$E,'All Prices combined'!$G222)))),2)</f>
        <v>7.61</v>
      </c>
      <c r="BE222" s="2">
        <f>ROUND(IF($B222="Annuity",SUMIFS('Annuity Prices'!BH:BH,'Annuity Prices'!$B:$B,$D222,'Annuity Prices'!$E:$E,$G222),IF($B222="RAB Short",SUMIFS('RAB Prices Short'!BH:BH,'RAB Prices Short'!$B:$B,'All Prices combined'!$D222,'RAB Prices Short'!$E:$E,'All Prices combined'!$G222),IF($B222="RAB Long",SUMIFS('RAB Prices Long'!BH:BH,'RAB Prices Long'!$B:$B,'All Prices combined'!$D222,'RAB Prices Long'!$E:$E,'All Prices combined'!$G222)))),2)</f>
        <v>7.8</v>
      </c>
      <c r="BF222" s="2">
        <f>ROUND(IF($B222="Annuity",SUMIFS('Annuity Prices'!BI:BI,'Annuity Prices'!$B:$B,$D222,'Annuity Prices'!$E:$E,$G222),IF($B222="RAB Short",SUMIFS('RAB Prices Short'!BI:BI,'RAB Prices Short'!$B:$B,'All Prices combined'!$D222,'RAB Prices Short'!$E:$E,'All Prices combined'!$G222),IF($B222="RAB Long",SUMIFS('RAB Prices Long'!BI:BI,'RAB Prices Long'!$B:$B,'All Prices combined'!$D222,'RAB Prices Long'!$E:$E,'All Prices combined'!$G222)))),2)</f>
        <v>7.96</v>
      </c>
      <c r="BG222" s="2">
        <f>ROUND(IF($B222="Annuity",SUMIFS('Annuity Prices'!BJ:BJ,'Annuity Prices'!$B:$B,$D222,'Annuity Prices'!$E:$E,$G222),IF($B222="RAB Short",SUMIFS('RAB Prices Short'!BJ:BJ,'RAB Prices Short'!$B:$B,'All Prices combined'!$D222,'RAB Prices Short'!$E:$E,'All Prices combined'!$G222),IF($B222="RAB Long",SUMIFS('RAB Prices Long'!BJ:BJ,'RAB Prices Long'!$B:$B,'All Prices combined'!$D222,'RAB Prices Long'!$E:$E,'All Prices combined'!$G222)))),2)</f>
        <v>8.16</v>
      </c>
      <c r="BH222" s="2">
        <f>ROUND(IF($B222="Annuity",SUMIFS('Annuity Prices'!BK:BK,'Annuity Prices'!$B:$B,$D222,'Annuity Prices'!$E:$E,$G222),IF($B222="RAB Short",SUMIFS('RAB Prices Short'!BK:BK,'RAB Prices Short'!$B:$B,'All Prices combined'!$D222,'RAB Prices Short'!$E:$E,'All Prices combined'!$G222),IF($B222="RAB Long",SUMIFS('RAB Prices Long'!BK:BK,'RAB Prices Long'!$B:$B,'All Prices combined'!$D222,'RAB Prices Long'!$E:$E,'All Prices combined'!$G222)))),2)</f>
        <v>8.36</v>
      </c>
      <c r="BI222" s="2">
        <f>ROUND(IF($B222="Annuity",SUMIFS('Annuity Prices'!BL:BL,'Annuity Prices'!$B:$B,$D222,'Annuity Prices'!$E:$E,$G222),IF($B222="RAB Short",SUMIFS('RAB Prices Short'!BL:BL,'RAB Prices Short'!$B:$B,'All Prices combined'!$D222,'RAB Prices Short'!$E:$E,'All Prices combined'!$G222),IF($B222="RAB Long",SUMIFS('RAB Prices Long'!BL:BL,'RAB Prices Long'!$B:$B,'All Prices combined'!$D222,'RAB Prices Long'!$E:$E,'All Prices combined'!$G222)))),2)</f>
        <v>8.57</v>
      </c>
      <c r="BJ222" s="2">
        <f>ROUND(IF($B222="Annuity",SUMIFS('Annuity Prices'!BM:BM,'Annuity Prices'!$B:$B,$D222,'Annuity Prices'!$E:$E,$G222),IF($B222="RAB Short",SUMIFS('RAB Prices Short'!BM:BM,'RAB Prices Short'!$B:$B,'All Prices combined'!$D222,'RAB Prices Short'!$E:$E,'All Prices combined'!$G222),IF($B222="RAB Long",SUMIFS('RAB Prices Long'!BM:BM,'RAB Prices Long'!$B:$B,'All Prices combined'!$D222,'RAB Prices Long'!$E:$E,'All Prices combined'!$G222)))),2)</f>
        <v>8.74</v>
      </c>
      <c r="BK222" s="2">
        <f>ROUND(IF($B222="Annuity",SUMIFS('Annuity Prices'!BN:BN,'Annuity Prices'!$B:$B,$D222,'Annuity Prices'!$E:$E,$G222),IF($B222="RAB Short",SUMIFS('RAB Prices Short'!BN:BN,'RAB Prices Short'!$B:$B,'All Prices combined'!$D222,'RAB Prices Short'!$E:$E,'All Prices combined'!$G222),IF($B222="RAB Long",SUMIFS('RAB Prices Long'!BN:BN,'RAB Prices Long'!$B:$B,'All Prices combined'!$D222,'RAB Prices Long'!$E:$E,'All Prices combined'!$G222)))),2)</f>
        <v>8.9600000000000009</v>
      </c>
      <c r="BL222" s="2">
        <f>ROUND(IF($B222="Annuity",SUMIFS('Annuity Prices'!BO:BO,'Annuity Prices'!$B:$B,$D222,'Annuity Prices'!$E:$E,$G222),IF($B222="RAB Short",SUMIFS('RAB Prices Short'!BO:BO,'RAB Prices Short'!$B:$B,'All Prices combined'!$D222,'RAB Prices Short'!$E:$E,'All Prices combined'!$G222),IF($B222="RAB Long",SUMIFS('RAB Prices Long'!BO:BO,'RAB Prices Long'!$B:$B,'All Prices combined'!$D222,'RAB Prices Long'!$E:$E,'All Prices combined'!$G222)))),2)</f>
        <v>9.19</v>
      </c>
      <c r="BM222" s="2">
        <f>ROUND(IF($B222="Annuity",SUMIFS('Annuity Prices'!BP:BP,'Annuity Prices'!$B:$B,$D222,'Annuity Prices'!$E:$E,$G222),IF($B222="RAB Short",SUMIFS('RAB Prices Short'!BP:BP,'RAB Prices Short'!$B:$B,'All Prices combined'!$D222,'RAB Prices Short'!$E:$E,'All Prices combined'!$G222),IF($B222="RAB Long",SUMIFS('RAB Prices Long'!BP:BP,'RAB Prices Long'!$B:$B,'All Prices combined'!$D222,'RAB Prices Long'!$E:$E,'All Prices combined'!$G222)))),2)</f>
        <v>9.42</v>
      </c>
      <c r="BN222" s="2">
        <f>ROUND(IF($B222="Annuity",SUMIFS('Annuity Prices'!BQ:BQ,'Annuity Prices'!$B:$B,$D222,'Annuity Prices'!$E:$E,$G222),IF($B222="RAB Short",SUMIFS('RAB Prices Short'!BQ:BQ,'RAB Prices Short'!$B:$B,'All Prices combined'!$D222,'RAB Prices Short'!$E:$E,'All Prices combined'!$G222),IF($B222="RAB Long",SUMIFS('RAB Prices Long'!BQ:BQ,'RAB Prices Long'!$B:$B,'All Prices combined'!$D222,'RAB Prices Long'!$E:$E,'All Prices combined'!$G222)))),2)</f>
        <v>9.61</v>
      </c>
      <c r="BO222" s="2">
        <f>ROUND(IF($B222="Annuity",SUMIFS('Annuity Prices'!BR:BR,'Annuity Prices'!$B:$B,$D222,'Annuity Prices'!$E:$E,$G222),IF($B222="RAB Short",SUMIFS('RAB Prices Short'!BR:BR,'RAB Prices Short'!$B:$B,'All Prices combined'!$D222,'RAB Prices Short'!$E:$E,'All Prices combined'!$G222),IF($B222="RAB Long",SUMIFS('RAB Prices Long'!BR:BR,'RAB Prices Long'!$B:$B,'All Prices combined'!$D222,'RAB Prices Long'!$E:$E,'All Prices combined'!$G222)))),2)</f>
        <v>9.85</v>
      </c>
      <c r="BP222" s="2">
        <f>ROUND(IF($B222="Annuity",SUMIFS('Annuity Prices'!BS:BS,'Annuity Prices'!$B:$B,$D222,'Annuity Prices'!$E:$E,$G222),IF($B222="RAB Short",SUMIFS('RAB Prices Short'!BS:BS,'RAB Prices Short'!$B:$B,'All Prices combined'!$D222,'RAB Prices Short'!$E:$E,'All Prices combined'!$G222),IF($B222="RAB Long",SUMIFS('RAB Prices Long'!BS:BS,'RAB Prices Long'!$B:$B,'All Prices combined'!$D222,'RAB Prices Long'!$E:$E,'All Prices combined'!$G222)))),2)</f>
        <v>10.09</v>
      </c>
      <c r="BQ222" s="2">
        <f>ROUND(IF($B222="Annuity",SUMIFS('Annuity Prices'!BT:BT,'Annuity Prices'!$B:$B,$D222,'Annuity Prices'!$E:$E,$G222),IF($B222="RAB Short",SUMIFS('RAB Prices Short'!BT:BT,'RAB Prices Short'!$B:$B,'All Prices combined'!$D222,'RAB Prices Short'!$E:$E,'All Prices combined'!$G222),IF($B222="RAB Long",SUMIFS('RAB Prices Long'!BT:BT,'RAB Prices Long'!$B:$B,'All Prices combined'!$D222,'RAB Prices Long'!$E:$E,'All Prices combined'!$G222)))),2)</f>
        <v>10.34</v>
      </c>
      <c r="BR222" s="2">
        <f>ROUND(IF($B222="Annuity",SUMIFS('Annuity Prices'!BU:BU,'Annuity Prices'!$B:$B,$D222,'Annuity Prices'!$E:$E,$G222),IF($B222="RAB Short",SUMIFS('RAB Prices Short'!BU:BU,'RAB Prices Short'!$B:$B,'All Prices combined'!$D222,'RAB Prices Short'!$E:$E,'All Prices combined'!$G222),IF($B222="RAB Long",SUMIFS('RAB Prices Long'!BU:BU,'RAB Prices Long'!$B:$B,'All Prices combined'!$D222,'RAB Prices Long'!$E:$E,'All Prices combined'!$G222)))),2)</f>
        <v>10.55</v>
      </c>
      <c r="BS222" s="2">
        <f>ROUND(IF($B222="Annuity",SUMIFS('Annuity Prices'!BV:BV,'Annuity Prices'!$B:$B,$D222,'Annuity Prices'!$E:$E,$G222),IF($B222="RAB Short",SUMIFS('RAB Prices Short'!BV:BV,'RAB Prices Short'!$B:$B,'All Prices combined'!$D222,'RAB Prices Short'!$E:$E,'All Prices combined'!$G222),IF($B222="RAB Long",SUMIFS('RAB Prices Long'!BV:BV,'RAB Prices Long'!$B:$B,'All Prices combined'!$D222,'RAB Prices Long'!$E:$E,'All Prices combined'!$G222)))),2)</f>
        <v>10.81</v>
      </c>
      <c r="BT222" s="2">
        <f>ROUND(IF($B222="Annuity",SUMIFS('Annuity Prices'!BW:BW,'Annuity Prices'!$B:$B,$D222,'Annuity Prices'!$E:$E,$G222),IF($B222="RAB Short",SUMIFS('RAB Prices Short'!BW:BW,'RAB Prices Short'!$B:$B,'All Prices combined'!$D222,'RAB Prices Short'!$E:$E,'All Prices combined'!$G222),IF($B222="RAB Long",SUMIFS('RAB Prices Long'!BW:BW,'RAB Prices Long'!$B:$B,'All Prices combined'!$D222,'RAB Prices Long'!$E:$E,'All Prices combined'!$G222)))),2)</f>
        <v>11.09</v>
      </c>
      <c r="BU222" s="2">
        <f>ROUND(IF($B222="Annuity",SUMIFS('Annuity Prices'!BX:BX,'Annuity Prices'!$B:$B,$D222,'Annuity Prices'!$E:$E,$G222),IF($B222="RAB Short",SUMIFS('RAB Prices Short'!BX:BX,'RAB Prices Short'!$B:$B,'All Prices combined'!$D222,'RAB Prices Short'!$E:$E,'All Prices combined'!$G222),IF($B222="RAB Long",SUMIFS('RAB Prices Long'!BX:BX,'RAB Prices Long'!$B:$B,'All Prices combined'!$D222,'RAB Prices Long'!$E:$E,'All Prices combined'!$G222)))),2)</f>
        <v>11.36</v>
      </c>
    </row>
    <row r="223" spans="2:73" x14ac:dyDescent="0.25">
      <c r="B223" t="s">
        <v>44</v>
      </c>
      <c r="C223">
        <v>8</v>
      </c>
      <c r="E223" t="s">
        <v>145</v>
      </c>
      <c r="F223">
        <v>8</v>
      </c>
      <c r="G223" t="s">
        <v>146</v>
      </c>
      <c r="I223" s="2">
        <f>ROUND(IF($B223="Annuity",SUMIFS('Annuity Prices'!L:L,'Annuity Prices'!$B:$B,$D223,'Annuity Prices'!$E:$E,$G223),IF($B223="RAB Short",SUMIFS('RAB Prices Short'!L:L,'RAB Prices Short'!$B:$B,'All Prices combined'!$D223,'RAB Prices Short'!$E:$E,'All Prices combined'!$G223),IF($B223="RAB Long",SUMIFS('RAB Prices Long'!L:L,'RAB Prices Long'!$B:$B,'All Prices combined'!$D223,'RAB Prices Long'!$E:$E,'All Prices combined'!$G223)))),2)</f>
        <v>0</v>
      </c>
      <c r="J223" s="2">
        <f>ROUND(IF($B223="Annuity",SUMIFS('Annuity Prices'!M:M,'Annuity Prices'!$B:$B,$D223,'Annuity Prices'!$E:$E,$G223),IF($B223="RAB Short",SUMIFS('RAB Prices Short'!M:M,'RAB Prices Short'!$B:$B,'All Prices combined'!$D223,'RAB Prices Short'!$E:$E,'All Prices combined'!$G223),IF($B223="RAB Long",SUMIFS('RAB Prices Long'!M:M,'RAB Prices Long'!$B:$B,'All Prices combined'!$D223,'RAB Prices Long'!$E:$E,'All Prices combined'!$G223)))),2)</f>
        <v>0</v>
      </c>
      <c r="K223" s="2">
        <f>ROUND(IF($B223="Annuity",SUMIFS('Annuity Prices'!N:N,'Annuity Prices'!$B:$B,$D223,'Annuity Prices'!$E:$E,$G223),IF($B223="RAB Short",SUMIFS('RAB Prices Short'!N:N,'RAB Prices Short'!$B:$B,'All Prices combined'!$D223,'RAB Prices Short'!$E:$E,'All Prices combined'!$G223),IF($B223="RAB Long",SUMIFS('RAB Prices Long'!N:N,'RAB Prices Long'!$B:$B,'All Prices combined'!$D223,'RAB Prices Long'!$E:$E,'All Prices combined'!$G223)))),2)</f>
        <v>0</v>
      </c>
      <c r="L223" s="2">
        <f>ROUND(IF($B223="Annuity",SUMIFS('Annuity Prices'!O:O,'Annuity Prices'!$B:$B,$D223,'Annuity Prices'!$E:$E,$G223),IF($B223="RAB Short",SUMIFS('RAB Prices Short'!O:O,'RAB Prices Short'!$B:$B,'All Prices combined'!$D223,'RAB Prices Short'!$E:$E,'All Prices combined'!$G223),IF($B223="RAB Long",SUMIFS('RAB Prices Long'!O:O,'RAB Prices Long'!$B:$B,'All Prices combined'!$D223,'RAB Prices Long'!$E:$E,'All Prices combined'!$G223)))),2)</f>
        <v>0</v>
      </c>
      <c r="M223" s="2">
        <f>ROUND(IF($B223="Annuity",SUMIFS('Annuity Prices'!P:P,'Annuity Prices'!$B:$B,$D223,'Annuity Prices'!$E:$E,$G223),IF($B223="RAB Short",SUMIFS('RAB Prices Short'!P:P,'RAB Prices Short'!$B:$B,'All Prices combined'!$D223,'RAB Prices Short'!$E:$E,'All Prices combined'!$G223),IF($B223="RAB Long",SUMIFS('RAB Prices Long'!P:P,'RAB Prices Long'!$B:$B,'All Prices combined'!$D223,'RAB Prices Long'!$E:$E,'All Prices combined'!$G223)))),2)</f>
        <v>0</v>
      </c>
      <c r="N223" s="2">
        <f>ROUND(IF($B223="Annuity",SUMIFS('Annuity Prices'!Q:Q,'Annuity Prices'!$B:$B,$D223,'Annuity Prices'!$E:$E,$G223),IF($B223="RAB Short",SUMIFS('RAB Prices Short'!Q:Q,'RAB Prices Short'!$B:$B,'All Prices combined'!$D223,'RAB Prices Short'!$E:$E,'All Prices combined'!$G223),IF($B223="RAB Long",SUMIFS('RAB Prices Long'!Q:Q,'RAB Prices Long'!$B:$B,'All Prices combined'!$D223,'RAB Prices Long'!$E:$E,'All Prices combined'!$G223)))),2)</f>
        <v>0</v>
      </c>
      <c r="O223" s="2">
        <f>ROUND(IF($B223="Annuity",SUMIFS('Annuity Prices'!R:R,'Annuity Prices'!$B:$B,$D223,'Annuity Prices'!$E:$E,$G223),IF($B223="RAB Short",SUMIFS('RAB Prices Short'!R:R,'RAB Prices Short'!$B:$B,'All Prices combined'!$D223,'RAB Prices Short'!$E:$E,'All Prices combined'!$G223),IF($B223="RAB Long",SUMIFS('RAB Prices Long'!R:R,'RAB Prices Long'!$B:$B,'All Prices combined'!$D223,'RAB Prices Long'!$E:$E,'All Prices combined'!$G223)))),2)</f>
        <v>0</v>
      </c>
      <c r="P223" s="2">
        <f>ROUND(IF($B223="Annuity",SUMIFS('Annuity Prices'!S:S,'Annuity Prices'!$B:$B,$D223,'Annuity Prices'!$E:$E,$G223),IF($B223="RAB Short",SUMIFS('RAB Prices Short'!S:S,'RAB Prices Short'!$B:$B,'All Prices combined'!$D223,'RAB Prices Short'!$E:$E,'All Prices combined'!$G223),IF($B223="RAB Long",SUMIFS('RAB Prices Long'!S:S,'RAB Prices Long'!$B:$B,'All Prices combined'!$D223,'RAB Prices Long'!$E:$E,'All Prices combined'!$G223)))),2)</f>
        <v>0</v>
      </c>
      <c r="Q223" s="2">
        <f>ROUND(IF($B223="Annuity",SUMIFS('Annuity Prices'!T:T,'Annuity Prices'!$B:$B,$D223,'Annuity Prices'!$E:$E,$G223),IF($B223="RAB Short",SUMIFS('RAB Prices Short'!T:T,'RAB Prices Short'!$B:$B,'All Prices combined'!$D223,'RAB Prices Short'!$E:$E,'All Prices combined'!$G223),IF($B223="RAB Long",SUMIFS('RAB Prices Long'!T:T,'RAB Prices Long'!$B:$B,'All Prices combined'!$D223,'RAB Prices Long'!$E:$E,'All Prices combined'!$G223)))),2)</f>
        <v>0</v>
      </c>
      <c r="R223" s="2">
        <f>ROUND(IF($B223="Annuity",SUMIFS('Annuity Prices'!U:U,'Annuity Prices'!$B:$B,$D223,'Annuity Prices'!$E:$E,$G223),IF($B223="RAB Short",SUMIFS('RAB Prices Short'!U:U,'RAB Prices Short'!$B:$B,'All Prices combined'!$D223,'RAB Prices Short'!$E:$E,'All Prices combined'!$G223),IF($B223="RAB Long",SUMIFS('RAB Prices Long'!U:U,'RAB Prices Long'!$B:$B,'All Prices combined'!$D223,'RAB Prices Long'!$E:$E,'All Prices combined'!$G223)))),2)</f>
        <v>0</v>
      </c>
      <c r="S223" s="2">
        <f>ROUND(IF($B223="Annuity",SUMIFS('Annuity Prices'!V:V,'Annuity Prices'!$B:$B,$D223,'Annuity Prices'!$E:$E,$G223),IF($B223="RAB Short",SUMIFS('RAB Prices Short'!V:V,'RAB Prices Short'!$B:$B,'All Prices combined'!$D223,'RAB Prices Short'!$E:$E,'All Prices combined'!$G223),IF($B223="RAB Long",SUMIFS('RAB Prices Long'!V:V,'RAB Prices Long'!$B:$B,'All Prices combined'!$D223,'RAB Prices Long'!$E:$E,'All Prices combined'!$G223)))),2)</f>
        <v>0</v>
      </c>
      <c r="T223" s="2">
        <f>ROUND(IF($B223="Annuity",SUMIFS('Annuity Prices'!W:W,'Annuity Prices'!$B:$B,$D223,'Annuity Prices'!$E:$E,$G223),IF($B223="RAB Short",SUMIFS('RAB Prices Short'!W:W,'RAB Prices Short'!$B:$B,'All Prices combined'!$D223,'RAB Prices Short'!$E:$E,'All Prices combined'!$G223),IF($B223="RAB Long",SUMIFS('RAB Prices Long'!W:W,'RAB Prices Long'!$B:$B,'All Prices combined'!$D223,'RAB Prices Long'!$E:$E,'All Prices combined'!$G223)))),2)</f>
        <v>0</v>
      </c>
      <c r="U223" s="2">
        <f>ROUND(IF($B223="Annuity",SUMIFS('Annuity Prices'!X:X,'Annuity Prices'!$B:$B,$D223,'Annuity Prices'!$E:$E,$G223),IF($B223="RAB Short",SUMIFS('RAB Prices Short'!X:X,'RAB Prices Short'!$B:$B,'All Prices combined'!$D223,'RAB Prices Short'!$E:$E,'All Prices combined'!$G223),IF($B223="RAB Long",SUMIFS('RAB Prices Long'!X:X,'RAB Prices Long'!$B:$B,'All Prices combined'!$D223,'RAB Prices Long'!$E:$E,'All Prices combined'!$G223)))),2)</f>
        <v>0</v>
      </c>
      <c r="V223" s="2">
        <f>ROUND(IF($B223="Annuity",SUMIFS('Annuity Prices'!Y:Y,'Annuity Prices'!$B:$B,$D223,'Annuity Prices'!$E:$E,$G223),IF($B223="RAB Short",SUMIFS('RAB Prices Short'!Y:Y,'RAB Prices Short'!$B:$B,'All Prices combined'!$D223,'RAB Prices Short'!$E:$E,'All Prices combined'!$G223),IF($B223="RAB Long",SUMIFS('RAB Prices Long'!Y:Y,'RAB Prices Long'!$B:$B,'All Prices combined'!$D223,'RAB Prices Long'!$E:$E,'All Prices combined'!$G223)))),2)</f>
        <v>0</v>
      </c>
      <c r="W223" s="2">
        <f>ROUND(IF($B223="Annuity",SUMIFS('Annuity Prices'!Z:Z,'Annuity Prices'!$B:$B,$D223,'Annuity Prices'!$E:$E,$G223),IF($B223="RAB Short",SUMIFS('RAB Prices Short'!Z:Z,'RAB Prices Short'!$B:$B,'All Prices combined'!$D223,'RAB Prices Short'!$E:$E,'All Prices combined'!$G223),IF($B223="RAB Long",SUMIFS('RAB Prices Long'!Z:Z,'RAB Prices Long'!$B:$B,'All Prices combined'!$D223,'RAB Prices Long'!$E:$E,'All Prices combined'!$G223)))),2)</f>
        <v>0</v>
      </c>
      <c r="X223" s="2">
        <f>ROUND(IF($B223="Annuity",SUMIFS('Annuity Prices'!AA:AA,'Annuity Prices'!$B:$B,$D223,'Annuity Prices'!$E:$E,$G223),IF($B223="RAB Short",SUMIFS('RAB Prices Short'!AA:AA,'RAB Prices Short'!$B:$B,'All Prices combined'!$D223,'RAB Prices Short'!$E:$E,'All Prices combined'!$G223),IF($B223="RAB Long",SUMIFS('RAB Prices Long'!AA:AA,'RAB Prices Long'!$B:$B,'All Prices combined'!$D223,'RAB Prices Long'!$E:$E,'All Prices combined'!$G223)))),2)</f>
        <v>0</v>
      </c>
      <c r="Y223" s="2">
        <f>ROUND(IF($B223="Annuity",SUMIFS('Annuity Prices'!AB:AB,'Annuity Prices'!$B:$B,$D223,'Annuity Prices'!$E:$E,$G223),IF($B223="RAB Short",SUMIFS('RAB Prices Short'!AB:AB,'RAB Prices Short'!$B:$B,'All Prices combined'!$D223,'RAB Prices Short'!$E:$E,'All Prices combined'!$G223),IF($B223="RAB Long",SUMIFS('RAB Prices Long'!AB:AB,'RAB Prices Long'!$B:$B,'All Prices combined'!$D223,'RAB Prices Long'!$E:$E,'All Prices combined'!$G223)))),2)</f>
        <v>0</v>
      </c>
      <c r="Z223" s="2">
        <f>ROUND(IF($B223="Annuity",SUMIFS('Annuity Prices'!AC:AC,'Annuity Prices'!$B:$B,$D223,'Annuity Prices'!$E:$E,$G223),IF($B223="RAB Short",SUMIFS('RAB Prices Short'!AC:AC,'RAB Prices Short'!$B:$B,'All Prices combined'!$D223,'RAB Prices Short'!$E:$E,'All Prices combined'!$G223),IF($B223="RAB Long",SUMIFS('RAB Prices Long'!AC:AC,'RAB Prices Long'!$B:$B,'All Prices combined'!$D223,'RAB Prices Long'!$E:$E,'All Prices combined'!$G223)))),2)</f>
        <v>0</v>
      </c>
      <c r="AA223" s="2">
        <f>ROUND(IF($B223="Annuity",SUMIFS('Annuity Prices'!AD:AD,'Annuity Prices'!$B:$B,$D223,'Annuity Prices'!$E:$E,$G223),IF($B223="RAB Short",SUMIFS('RAB Prices Short'!AD:AD,'RAB Prices Short'!$B:$B,'All Prices combined'!$D223,'RAB Prices Short'!$E:$E,'All Prices combined'!$G223),IF($B223="RAB Long",SUMIFS('RAB Prices Long'!AD:AD,'RAB Prices Long'!$B:$B,'All Prices combined'!$D223,'RAB Prices Long'!$E:$E,'All Prices combined'!$G223)))),2)</f>
        <v>0</v>
      </c>
      <c r="AB223" s="2">
        <f>ROUND(IF($B223="Annuity",SUMIFS('Annuity Prices'!AE:AE,'Annuity Prices'!$B:$B,$D223,'Annuity Prices'!$E:$E,$G223),IF($B223="RAB Short",SUMIFS('RAB Prices Short'!AE:AE,'RAB Prices Short'!$B:$B,'All Prices combined'!$D223,'RAB Prices Short'!$E:$E,'All Prices combined'!$G223),IF($B223="RAB Long",SUMIFS('RAB Prices Long'!AE:AE,'RAB Prices Long'!$B:$B,'All Prices combined'!$D223,'RAB Prices Long'!$E:$E,'All Prices combined'!$G223)))),2)</f>
        <v>0</v>
      </c>
      <c r="AC223" s="2">
        <f>ROUND(IF($B223="Annuity",SUMIFS('Annuity Prices'!AF:AF,'Annuity Prices'!$B:$B,$D223,'Annuity Prices'!$E:$E,$G223),IF($B223="RAB Short",SUMIFS('RAB Prices Short'!AF:AF,'RAB Prices Short'!$B:$B,'All Prices combined'!$D223,'RAB Prices Short'!$E:$E,'All Prices combined'!$G223),IF($B223="RAB Long",SUMIFS('RAB Prices Long'!AF:AF,'RAB Prices Long'!$B:$B,'All Prices combined'!$D223,'RAB Prices Long'!$E:$E,'All Prices combined'!$G223)))),2)</f>
        <v>0</v>
      </c>
      <c r="AD223" s="2">
        <f>ROUND(IF($B223="Annuity",SUMIFS('Annuity Prices'!AG:AG,'Annuity Prices'!$B:$B,$D223,'Annuity Prices'!$E:$E,$G223),IF($B223="RAB Short",SUMIFS('RAB Prices Short'!AG:AG,'RAB Prices Short'!$B:$B,'All Prices combined'!$D223,'RAB Prices Short'!$E:$E,'All Prices combined'!$G223),IF($B223="RAB Long",SUMIFS('RAB Prices Long'!AG:AG,'RAB Prices Long'!$B:$B,'All Prices combined'!$D223,'RAB Prices Long'!$E:$E,'All Prices combined'!$G223)))),2)</f>
        <v>0</v>
      </c>
      <c r="AE223" s="2">
        <f>ROUND(IF($B223="Annuity",SUMIFS('Annuity Prices'!AH:AH,'Annuity Prices'!$B:$B,$D223,'Annuity Prices'!$E:$E,$G223),IF($B223="RAB Short",SUMIFS('RAB Prices Short'!AH:AH,'RAB Prices Short'!$B:$B,'All Prices combined'!$D223,'RAB Prices Short'!$E:$E,'All Prices combined'!$G223),IF($B223="RAB Long",SUMIFS('RAB Prices Long'!AH:AH,'RAB Prices Long'!$B:$B,'All Prices combined'!$D223,'RAB Prices Long'!$E:$E,'All Prices combined'!$G223)))),2)</f>
        <v>0</v>
      </c>
      <c r="AF223" s="2">
        <f>ROUND(IF($B223="Annuity",SUMIFS('Annuity Prices'!AI:AI,'Annuity Prices'!$B:$B,$D223,'Annuity Prices'!$E:$E,$G223),IF($B223="RAB Short",SUMIFS('RAB Prices Short'!AI:AI,'RAB Prices Short'!$B:$B,'All Prices combined'!$D223,'RAB Prices Short'!$E:$E,'All Prices combined'!$G223),IF($B223="RAB Long",SUMIFS('RAB Prices Long'!AI:AI,'RAB Prices Long'!$B:$B,'All Prices combined'!$D223,'RAB Prices Long'!$E:$E,'All Prices combined'!$G223)))),2)</f>
        <v>0</v>
      </c>
      <c r="AG223" s="2">
        <f>ROUND(IF($B223="Annuity",SUMIFS('Annuity Prices'!AJ:AJ,'Annuity Prices'!$B:$B,$D223,'Annuity Prices'!$E:$E,$G223),IF($B223="RAB Short",SUMIFS('RAB Prices Short'!AJ:AJ,'RAB Prices Short'!$B:$B,'All Prices combined'!$D223,'RAB Prices Short'!$E:$E,'All Prices combined'!$G223),IF($B223="RAB Long",SUMIFS('RAB Prices Long'!AJ:AJ,'RAB Prices Long'!$B:$B,'All Prices combined'!$D223,'RAB Prices Long'!$E:$E,'All Prices combined'!$G223)))),2)</f>
        <v>0</v>
      </c>
      <c r="AH223" s="2">
        <f>ROUND(IF($B223="Annuity",SUMIFS('Annuity Prices'!AK:AK,'Annuity Prices'!$B:$B,$D223,'Annuity Prices'!$E:$E,$G223),IF($B223="RAB Short",SUMIFS('RAB Prices Short'!AK:AK,'RAB Prices Short'!$B:$B,'All Prices combined'!$D223,'RAB Prices Short'!$E:$E,'All Prices combined'!$G223),IF($B223="RAB Long",SUMIFS('RAB Prices Long'!AK:AK,'RAB Prices Long'!$B:$B,'All Prices combined'!$D223,'RAB Prices Long'!$E:$E,'All Prices combined'!$G223)))),2)</f>
        <v>0</v>
      </c>
      <c r="AI223" s="2">
        <f>ROUND(IF($B223="Annuity",SUMIFS('Annuity Prices'!AL:AL,'Annuity Prices'!$B:$B,$D223,'Annuity Prices'!$E:$E,$G223),IF($B223="RAB Short",SUMIFS('RAB Prices Short'!AL:AL,'RAB Prices Short'!$B:$B,'All Prices combined'!$D223,'RAB Prices Short'!$E:$E,'All Prices combined'!$G223),IF($B223="RAB Long",SUMIFS('RAB Prices Long'!AL:AL,'RAB Prices Long'!$B:$B,'All Prices combined'!$D223,'RAB Prices Long'!$E:$E,'All Prices combined'!$G223)))),2)</f>
        <v>0</v>
      </c>
      <c r="AJ223" s="2">
        <f>ROUND(IF($B223="Annuity",SUMIFS('Annuity Prices'!AM:AM,'Annuity Prices'!$B:$B,$D223,'Annuity Prices'!$E:$E,$G223),IF($B223="RAB Short",SUMIFS('RAB Prices Short'!AM:AM,'RAB Prices Short'!$B:$B,'All Prices combined'!$D223,'RAB Prices Short'!$E:$E,'All Prices combined'!$G223),IF($B223="RAB Long",SUMIFS('RAB Prices Long'!AM:AM,'RAB Prices Long'!$B:$B,'All Prices combined'!$D223,'RAB Prices Long'!$E:$E,'All Prices combined'!$G223)))),2)</f>
        <v>0</v>
      </c>
      <c r="AK223" s="2">
        <f>ROUND(IF($B223="Annuity",SUMIFS('Annuity Prices'!AN:AN,'Annuity Prices'!$B:$B,$D223,'Annuity Prices'!$E:$E,$G223),IF($B223="RAB Short",SUMIFS('RAB Prices Short'!AN:AN,'RAB Prices Short'!$B:$B,'All Prices combined'!$D223,'RAB Prices Short'!$E:$E,'All Prices combined'!$G223),IF($B223="RAB Long",SUMIFS('RAB Prices Long'!AN:AN,'RAB Prices Long'!$B:$B,'All Prices combined'!$D223,'RAB Prices Long'!$E:$E,'All Prices combined'!$G223)))),2)</f>
        <v>0</v>
      </c>
      <c r="AL223" s="2">
        <f>ROUND(IF($B223="Annuity",SUMIFS('Annuity Prices'!AO:AO,'Annuity Prices'!$B:$B,$D223,'Annuity Prices'!$E:$E,$G223),IF($B223="RAB Short",SUMIFS('RAB Prices Short'!AO:AO,'RAB Prices Short'!$B:$B,'All Prices combined'!$D223,'RAB Prices Short'!$E:$E,'All Prices combined'!$G223),IF($B223="RAB Long",SUMIFS('RAB Prices Long'!AO:AO,'RAB Prices Long'!$B:$B,'All Prices combined'!$D223,'RAB Prices Long'!$E:$E,'All Prices combined'!$G223)))),2)</f>
        <v>0</v>
      </c>
      <c r="AM223" s="2">
        <f>ROUND(IF($B223="Annuity",SUMIFS('Annuity Prices'!AP:AP,'Annuity Prices'!$B:$B,$D223,'Annuity Prices'!$E:$E,$G223),IF($B223="RAB Short",SUMIFS('RAB Prices Short'!AP:AP,'RAB Prices Short'!$B:$B,'All Prices combined'!$D223,'RAB Prices Short'!$E:$E,'All Prices combined'!$G223),IF($B223="RAB Long",SUMIFS('RAB Prices Long'!AP:AP,'RAB Prices Long'!$B:$B,'All Prices combined'!$D223,'RAB Prices Long'!$E:$E,'All Prices combined'!$G223)))),2)</f>
        <v>0</v>
      </c>
      <c r="AN223" s="2">
        <f>ROUND(IF($B223="Annuity",SUMIFS('Annuity Prices'!AQ:AQ,'Annuity Prices'!$B:$B,$D223,'Annuity Prices'!$E:$E,$G223),IF($B223="RAB Short",SUMIFS('RAB Prices Short'!AQ:AQ,'RAB Prices Short'!$B:$B,'All Prices combined'!$D223,'RAB Prices Short'!$E:$E,'All Prices combined'!$G223),IF($B223="RAB Long",SUMIFS('RAB Prices Long'!AQ:AQ,'RAB Prices Long'!$B:$B,'All Prices combined'!$D223,'RAB Prices Long'!$E:$E,'All Prices combined'!$G223)))),2)</f>
        <v>0</v>
      </c>
      <c r="AO223" s="2">
        <f>ROUND(IF($B223="Annuity",SUMIFS('Annuity Prices'!AR:AR,'Annuity Prices'!$B:$B,$D223,'Annuity Prices'!$E:$E,$G223),IF($B223="RAB Short",SUMIFS('RAB Prices Short'!AR:AR,'RAB Prices Short'!$B:$B,'All Prices combined'!$D223,'RAB Prices Short'!$E:$E,'All Prices combined'!$G223),IF($B223="RAB Long",SUMIFS('RAB Prices Long'!AR:AR,'RAB Prices Long'!$B:$B,'All Prices combined'!$D223,'RAB Prices Long'!$E:$E,'All Prices combined'!$G223)))),2)</f>
        <v>0</v>
      </c>
      <c r="AP223" s="2">
        <f>ROUND(IF($B223="Annuity",SUMIFS('Annuity Prices'!AS:AS,'Annuity Prices'!$B:$B,$D223,'Annuity Prices'!$E:$E,$G223),IF($B223="RAB Short",SUMIFS('RAB Prices Short'!AS:AS,'RAB Prices Short'!$B:$B,'All Prices combined'!$D223,'RAB Prices Short'!$E:$E,'All Prices combined'!$G223),IF($B223="RAB Long",SUMIFS('RAB Prices Long'!AS:AS,'RAB Prices Long'!$B:$B,'All Prices combined'!$D223,'RAB Prices Long'!$E:$E,'All Prices combined'!$G223)))),2)</f>
        <v>0</v>
      </c>
      <c r="AQ223" s="2">
        <f>ROUND(IF($B223="Annuity",SUMIFS('Annuity Prices'!AT:AT,'Annuity Prices'!$B:$B,$D223,'Annuity Prices'!$E:$E,$G223),IF($B223="RAB Short",SUMIFS('RAB Prices Short'!AT:AT,'RAB Prices Short'!$B:$B,'All Prices combined'!$D223,'RAB Prices Short'!$E:$E,'All Prices combined'!$G223),IF($B223="RAB Long",SUMIFS('RAB Prices Long'!AT:AT,'RAB Prices Long'!$B:$B,'All Prices combined'!$D223,'RAB Prices Long'!$E:$E,'All Prices combined'!$G223)))),2)</f>
        <v>0</v>
      </c>
      <c r="AR223" s="2">
        <f>ROUND(IF($B223="Annuity",SUMIFS('Annuity Prices'!AU:AU,'Annuity Prices'!$B:$B,$D223,'Annuity Prices'!$E:$E,$G223),IF($B223="RAB Short",SUMIFS('RAB Prices Short'!AU:AU,'RAB Prices Short'!$B:$B,'All Prices combined'!$D223,'RAB Prices Short'!$E:$E,'All Prices combined'!$G223),IF($B223="RAB Long",SUMIFS('RAB Prices Long'!AU:AU,'RAB Prices Long'!$B:$B,'All Prices combined'!$D223,'RAB Prices Long'!$E:$E,'All Prices combined'!$G223)))),2)</f>
        <v>0</v>
      </c>
      <c r="AS223" s="2">
        <f>ROUND(IF($B223="Annuity",SUMIFS('Annuity Prices'!AV:AV,'Annuity Prices'!$B:$B,$D223,'Annuity Prices'!$E:$E,$G223),IF($B223="RAB Short",SUMIFS('RAB Prices Short'!AV:AV,'RAB Prices Short'!$B:$B,'All Prices combined'!$D223,'RAB Prices Short'!$E:$E,'All Prices combined'!$G223),IF($B223="RAB Long",SUMIFS('RAB Prices Long'!AV:AV,'RAB Prices Long'!$B:$B,'All Prices combined'!$D223,'RAB Prices Long'!$E:$E,'All Prices combined'!$G223)))),2)</f>
        <v>0</v>
      </c>
      <c r="AT223" s="2">
        <f>ROUND(IF($B223="Annuity",SUMIFS('Annuity Prices'!AW:AW,'Annuity Prices'!$B:$B,$D223,'Annuity Prices'!$E:$E,$G223),IF($B223="RAB Short",SUMIFS('RAB Prices Short'!AW:AW,'RAB Prices Short'!$B:$B,'All Prices combined'!$D223,'RAB Prices Short'!$E:$E,'All Prices combined'!$G223),IF($B223="RAB Long",SUMIFS('RAB Prices Long'!AW:AW,'RAB Prices Long'!$B:$B,'All Prices combined'!$D223,'RAB Prices Long'!$E:$E,'All Prices combined'!$G223)))),2)</f>
        <v>0</v>
      </c>
      <c r="AU223" s="2">
        <f>ROUND(IF($B223="Annuity",SUMIFS('Annuity Prices'!AX:AX,'Annuity Prices'!$B:$B,$D223,'Annuity Prices'!$E:$E,$G223),IF($B223="RAB Short",SUMIFS('RAB Prices Short'!AX:AX,'RAB Prices Short'!$B:$B,'All Prices combined'!$D223,'RAB Prices Short'!$E:$E,'All Prices combined'!$G223),IF($B223="RAB Long",SUMIFS('RAB Prices Long'!AX:AX,'RAB Prices Long'!$B:$B,'All Prices combined'!$D223,'RAB Prices Long'!$E:$E,'All Prices combined'!$G223)))),2)</f>
        <v>0</v>
      </c>
      <c r="AV223" s="2">
        <f>ROUND(IF($B223="Annuity",SUMIFS('Annuity Prices'!AY:AY,'Annuity Prices'!$B:$B,$D223,'Annuity Prices'!$E:$E,$G223),IF($B223="RAB Short",SUMIFS('RAB Prices Short'!AY:AY,'RAB Prices Short'!$B:$B,'All Prices combined'!$D223,'RAB Prices Short'!$E:$E,'All Prices combined'!$G223),IF($B223="RAB Long",SUMIFS('RAB Prices Long'!AY:AY,'RAB Prices Long'!$B:$B,'All Prices combined'!$D223,'RAB Prices Long'!$E:$E,'All Prices combined'!$G223)))),2)</f>
        <v>0</v>
      </c>
      <c r="AW223" s="2">
        <f>ROUND(IF($B223="Annuity",SUMIFS('Annuity Prices'!AZ:AZ,'Annuity Prices'!$B:$B,$D223,'Annuity Prices'!$E:$E,$G223),IF($B223="RAB Short",SUMIFS('RAB Prices Short'!AZ:AZ,'RAB Prices Short'!$B:$B,'All Prices combined'!$D223,'RAB Prices Short'!$E:$E,'All Prices combined'!$G223),IF($B223="RAB Long",SUMIFS('RAB Prices Long'!AZ:AZ,'RAB Prices Long'!$B:$B,'All Prices combined'!$D223,'RAB Prices Long'!$E:$E,'All Prices combined'!$G223)))),2)</f>
        <v>0</v>
      </c>
      <c r="AX223" s="2">
        <f>ROUND(IF($B223="Annuity",SUMIFS('Annuity Prices'!BA:BA,'Annuity Prices'!$B:$B,$D223,'Annuity Prices'!$E:$E,$G223),IF($B223="RAB Short",SUMIFS('RAB Prices Short'!BA:BA,'RAB Prices Short'!$B:$B,'All Prices combined'!$D223,'RAB Prices Short'!$E:$E,'All Prices combined'!$G223),IF($B223="RAB Long",SUMIFS('RAB Prices Long'!BA:BA,'RAB Prices Long'!$B:$B,'All Prices combined'!$D223,'RAB Prices Long'!$E:$E,'All Prices combined'!$G223)))),2)</f>
        <v>0</v>
      </c>
      <c r="AY223" s="2">
        <f>ROUND(IF($B223="Annuity",SUMIFS('Annuity Prices'!BB:BB,'Annuity Prices'!$B:$B,$D223,'Annuity Prices'!$E:$E,$G223),IF($B223="RAB Short",SUMIFS('RAB Prices Short'!BB:BB,'RAB Prices Short'!$B:$B,'All Prices combined'!$D223,'RAB Prices Short'!$E:$E,'All Prices combined'!$G223),IF($B223="RAB Long",SUMIFS('RAB Prices Long'!BB:BB,'RAB Prices Long'!$B:$B,'All Prices combined'!$D223,'RAB Prices Long'!$E:$E,'All Prices combined'!$G223)))),2)</f>
        <v>0</v>
      </c>
      <c r="AZ223" s="2">
        <f>ROUND(IF($B223="Annuity",SUMIFS('Annuity Prices'!BC:BC,'Annuity Prices'!$B:$B,$D223,'Annuity Prices'!$E:$E,$G223),IF($B223="RAB Short",SUMIFS('RAB Prices Short'!BC:BC,'RAB Prices Short'!$B:$B,'All Prices combined'!$D223,'RAB Prices Short'!$E:$E,'All Prices combined'!$G223),IF($B223="RAB Long",SUMIFS('RAB Prices Long'!BC:BC,'RAB Prices Long'!$B:$B,'All Prices combined'!$D223,'RAB Prices Long'!$E:$E,'All Prices combined'!$G223)))),2)</f>
        <v>0</v>
      </c>
      <c r="BA223" s="2">
        <f>ROUND(IF($B223="Annuity",SUMIFS('Annuity Prices'!BD:BD,'Annuity Prices'!$B:$B,$D223,'Annuity Prices'!$E:$E,$G223),IF($B223="RAB Short",SUMIFS('RAB Prices Short'!BD:BD,'RAB Prices Short'!$B:$B,'All Prices combined'!$D223,'RAB Prices Short'!$E:$E,'All Prices combined'!$G223),IF($B223="RAB Long",SUMIFS('RAB Prices Long'!BD:BD,'RAB Prices Long'!$B:$B,'All Prices combined'!$D223,'RAB Prices Long'!$E:$E,'All Prices combined'!$G223)))),2)</f>
        <v>0</v>
      </c>
      <c r="BB223" s="2">
        <f>ROUND(IF($B223="Annuity",SUMIFS('Annuity Prices'!BE:BE,'Annuity Prices'!$B:$B,$D223,'Annuity Prices'!$E:$E,$G223),IF($B223="RAB Short",SUMIFS('RAB Prices Short'!BE:BE,'RAB Prices Short'!$B:$B,'All Prices combined'!$D223,'RAB Prices Short'!$E:$E,'All Prices combined'!$G223),IF($B223="RAB Long",SUMIFS('RAB Prices Long'!BE:BE,'RAB Prices Long'!$B:$B,'All Prices combined'!$D223,'RAB Prices Long'!$E:$E,'All Prices combined'!$G223)))),2)</f>
        <v>0</v>
      </c>
      <c r="BC223" s="2">
        <f>ROUND(IF($B223="Annuity",SUMIFS('Annuity Prices'!BF:BF,'Annuity Prices'!$B:$B,$D223,'Annuity Prices'!$E:$E,$G223),IF($B223="RAB Short",SUMIFS('RAB Prices Short'!BF:BF,'RAB Prices Short'!$B:$B,'All Prices combined'!$D223,'RAB Prices Short'!$E:$E,'All Prices combined'!$G223),IF($B223="RAB Long",SUMIFS('RAB Prices Long'!BF:BF,'RAB Prices Long'!$B:$B,'All Prices combined'!$D223,'RAB Prices Long'!$E:$E,'All Prices combined'!$G223)))),2)</f>
        <v>0</v>
      </c>
      <c r="BD223" s="2">
        <f>ROUND(IF($B223="Annuity",SUMIFS('Annuity Prices'!BG:BG,'Annuity Prices'!$B:$B,$D223,'Annuity Prices'!$E:$E,$G223),IF($B223="RAB Short",SUMIFS('RAB Prices Short'!BG:BG,'RAB Prices Short'!$B:$B,'All Prices combined'!$D223,'RAB Prices Short'!$E:$E,'All Prices combined'!$G223),IF($B223="RAB Long",SUMIFS('RAB Prices Long'!BG:BG,'RAB Prices Long'!$B:$B,'All Prices combined'!$D223,'RAB Prices Long'!$E:$E,'All Prices combined'!$G223)))),2)</f>
        <v>0</v>
      </c>
      <c r="BE223" s="2">
        <f>ROUND(IF($B223="Annuity",SUMIFS('Annuity Prices'!BH:BH,'Annuity Prices'!$B:$B,$D223,'Annuity Prices'!$E:$E,$G223),IF($B223="RAB Short",SUMIFS('RAB Prices Short'!BH:BH,'RAB Prices Short'!$B:$B,'All Prices combined'!$D223,'RAB Prices Short'!$E:$E,'All Prices combined'!$G223),IF($B223="RAB Long",SUMIFS('RAB Prices Long'!BH:BH,'RAB Prices Long'!$B:$B,'All Prices combined'!$D223,'RAB Prices Long'!$E:$E,'All Prices combined'!$G223)))),2)</f>
        <v>0</v>
      </c>
      <c r="BF223" s="2">
        <f>ROUND(IF($B223="Annuity",SUMIFS('Annuity Prices'!BI:BI,'Annuity Prices'!$B:$B,$D223,'Annuity Prices'!$E:$E,$G223),IF($B223="RAB Short",SUMIFS('RAB Prices Short'!BI:BI,'RAB Prices Short'!$B:$B,'All Prices combined'!$D223,'RAB Prices Short'!$E:$E,'All Prices combined'!$G223),IF($B223="RAB Long",SUMIFS('RAB Prices Long'!BI:BI,'RAB Prices Long'!$B:$B,'All Prices combined'!$D223,'RAB Prices Long'!$E:$E,'All Prices combined'!$G223)))),2)</f>
        <v>0</v>
      </c>
      <c r="BG223" s="2">
        <f>ROUND(IF($B223="Annuity",SUMIFS('Annuity Prices'!BJ:BJ,'Annuity Prices'!$B:$B,$D223,'Annuity Prices'!$E:$E,$G223),IF($B223="RAB Short",SUMIFS('RAB Prices Short'!BJ:BJ,'RAB Prices Short'!$B:$B,'All Prices combined'!$D223,'RAB Prices Short'!$E:$E,'All Prices combined'!$G223),IF($B223="RAB Long",SUMIFS('RAB Prices Long'!BJ:BJ,'RAB Prices Long'!$B:$B,'All Prices combined'!$D223,'RAB Prices Long'!$E:$E,'All Prices combined'!$G223)))),2)</f>
        <v>0</v>
      </c>
      <c r="BH223" s="2">
        <f>ROUND(IF($B223="Annuity",SUMIFS('Annuity Prices'!BK:BK,'Annuity Prices'!$B:$B,$D223,'Annuity Prices'!$E:$E,$G223),IF($B223="RAB Short",SUMIFS('RAB Prices Short'!BK:BK,'RAB Prices Short'!$B:$B,'All Prices combined'!$D223,'RAB Prices Short'!$E:$E,'All Prices combined'!$G223),IF($B223="RAB Long",SUMIFS('RAB Prices Long'!BK:BK,'RAB Prices Long'!$B:$B,'All Prices combined'!$D223,'RAB Prices Long'!$E:$E,'All Prices combined'!$G223)))),2)</f>
        <v>0</v>
      </c>
      <c r="BI223" s="2">
        <f>ROUND(IF($B223="Annuity",SUMIFS('Annuity Prices'!BL:BL,'Annuity Prices'!$B:$B,$D223,'Annuity Prices'!$E:$E,$G223),IF($B223="RAB Short",SUMIFS('RAB Prices Short'!BL:BL,'RAB Prices Short'!$B:$B,'All Prices combined'!$D223,'RAB Prices Short'!$E:$E,'All Prices combined'!$G223),IF($B223="RAB Long",SUMIFS('RAB Prices Long'!BL:BL,'RAB Prices Long'!$B:$B,'All Prices combined'!$D223,'RAB Prices Long'!$E:$E,'All Prices combined'!$G223)))),2)</f>
        <v>0</v>
      </c>
      <c r="BJ223" s="2">
        <f>ROUND(IF($B223="Annuity",SUMIFS('Annuity Prices'!BM:BM,'Annuity Prices'!$B:$B,$D223,'Annuity Prices'!$E:$E,$G223),IF($B223="RAB Short",SUMIFS('RAB Prices Short'!BM:BM,'RAB Prices Short'!$B:$B,'All Prices combined'!$D223,'RAB Prices Short'!$E:$E,'All Prices combined'!$G223),IF($B223="RAB Long",SUMIFS('RAB Prices Long'!BM:BM,'RAB Prices Long'!$B:$B,'All Prices combined'!$D223,'RAB Prices Long'!$E:$E,'All Prices combined'!$G223)))),2)</f>
        <v>0</v>
      </c>
      <c r="BK223" s="2">
        <f>ROUND(IF($B223="Annuity",SUMIFS('Annuity Prices'!BN:BN,'Annuity Prices'!$B:$B,$D223,'Annuity Prices'!$E:$E,$G223),IF($B223="RAB Short",SUMIFS('RAB Prices Short'!BN:BN,'RAB Prices Short'!$B:$B,'All Prices combined'!$D223,'RAB Prices Short'!$E:$E,'All Prices combined'!$G223),IF($B223="RAB Long",SUMIFS('RAB Prices Long'!BN:BN,'RAB Prices Long'!$B:$B,'All Prices combined'!$D223,'RAB Prices Long'!$E:$E,'All Prices combined'!$G223)))),2)</f>
        <v>0</v>
      </c>
      <c r="BL223" s="2">
        <f>ROUND(IF($B223="Annuity",SUMIFS('Annuity Prices'!BO:BO,'Annuity Prices'!$B:$B,$D223,'Annuity Prices'!$E:$E,$G223),IF($B223="RAB Short",SUMIFS('RAB Prices Short'!BO:BO,'RAB Prices Short'!$B:$B,'All Prices combined'!$D223,'RAB Prices Short'!$E:$E,'All Prices combined'!$G223),IF($B223="RAB Long",SUMIFS('RAB Prices Long'!BO:BO,'RAB Prices Long'!$B:$B,'All Prices combined'!$D223,'RAB Prices Long'!$E:$E,'All Prices combined'!$G223)))),2)</f>
        <v>0</v>
      </c>
      <c r="BM223" s="2">
        <f>ROUND(IF($B223="Annuity",SUMIFS('Annuity Prices'!BP:BP,'Annuity Prices'!$B:$B,$D223,'Annuity Prices'!$E:$E,$G223),IF($B223="RAB Short",SUMIFS('RAB Prices Short'!BP:BP,'RAB Prices Short'!$B:$B,'All Prices combined'!$D223,'RAB Prices Short'!$E:$E,'All Prices combined'!$G223),IF($B223="RAB Long",SUMIFS('RAB Prices Long'!BP:BP,'RAB Prices Long'!$B:$B,'All Prices combined'!$D223,'RAB Prices Long'!$E:$E,'All Prices combined'!$G223)))),2)</f>
        <v>0</v>
      </c>
      <c r="BN223" s="2">
        <f>ROUND(IF($B223="Annuity",SUMIFS('Annuity Prices'!BQ:BQ,'Annuity Prices'!$B:$B,$D223,'Annuity Prices'!$E:$E,$G223),IF($B223="RAB Short",SUMIFS('RAB Prices Short'!BQ:BQ,'RAB Prices Short'!$B:$B,'All Prices combined'!$D223,'RAB Prices Short'!$E:$E,'All Prices combined'!$G223),IF($B223="RAB Long",SUMIFS('RAB Prices Long'!BQ:BQ,'RAB Prices Long'!$B:$B,'All Prices combined'!$D223,'RAB Prices Long'!$E:$E,'All Prices combined'!$G223)))),2)</f>
        <v>0</v>
      </c>
      <c r="BO223" s="2">
        <f>ROUND(IF($B223="Annuity",SUMIFS('Annuity Prices'!BR:BR,'Annuity Prices'!$B:$B,$D223,'Annuity Prices'!$E:$E,$G223),IF($B223="RAB Short",SUMIFS('RAB Prices Short'!BR:BR,'RAB Prices Short'!$B:$B,'All Prices combined'!$D223,'RAB Prices Short'!$E:$E,'All Prices combined'!$G223),IF($B223="RAB Long",SUMIFS('RAB Prices Long'!BR:BR,'RAB Prices Long'!$B:$B,'All Prices combined'!$D223,'RAB Prices Long'!$E:$E,'All Prices combined'!$G223)))),2)</f>
        <v>0</v>
      </c>
      <c r="BP223" s="2">
        <f>ROUND(IF($B223="Annuity",SUMIFS('Annuity Prices'!BS:BS,'Annuity Prices'!$B:$B,$D223,'Annuity Prices'!$E:$E,$G223),IF($B223="RAB Short",SUMIFS('RAB Prices Short'!BS:BS,'RAB Prices Short'!$B:$B,'All Prices combined'!$D223,'RAB Prices Short'!$E:$E,'All Prices combined'!$G223),IF($B223="RAB Long",SUMIFS('RAB Prices Long'!BS:BS,'RAB Prices Long'!$B:$B,'All Prices combined'!$D223,'RAB Prices Long'!$E:$E,'All Prices combined'!$G223)))),2)</f>
        <v>0</v>
      </c>
      <c r="BQ223" s="2">
        <f>ROUND(IF($B223="Annuity",SUMIFS('Annuity Prices'!BT:BT,'Annuity Prices'!$B:$B,$D223,'Annuity Prices'!$E:$E,$G223),IF($B223="RAB Short",SUMIFS('RAB Prices Short'!BT:BT,'RAB Prices Short'!$B:$B,'All Prices combined'!$D223,'RAB Prices Short'!$E:$E,'All Prices combined'!$G223),IF($B223="RAB Long",SUMIFS('RAB Prices Long'!BT:BT,'RAB Prices Long'!$B:$B,'All Prices combined'!$D223,'RAB Prices Long'!$E:$E,'All Prices combined'!$G223)))),2)</f>
        <v>0</v>
      </c>
      <c r="BR223" s="2">
        <f>ROUND(IF($B223="Annuity",SUMIFS('Annuity Prices'!BU:BU,'Annuity Prices'!$B:$B,$D223,'Annuity Prices'!$E:$E,$G223),IF($B223="RAB Short",SUMIFS('RAB Prices Short'!BU:BU,'RAB Prices Short'!$B:$B,'All Prices combined'!$D223,'RAB Prices Short'!$E:$E,'All Prices combined'!$G223),IF($B223="RAB Long",SUMIFS('RAB Prices Long'!BU:BU,'RAB Prices Long'!$B:$B,'All Prices combined'!$D223,'RAB Prices Long'!$E:$E,'All Prices combined'!$G223)))),2)</f>
        <v>0</v>
      </c>
      <c r="BS223" s="2">
        <f>ROUND(IF($B223="Annuity",SUMIFS('Annuity Prices'!BV:BV,'Annuity Prices'!$B:$B,$D223,'Annuity Prices'!$E:$E,$G223),IF($B223="RAB Short",SUMIFS('RAB Prices Short'!BV:BV,'RAB Prices Short'!$B:$B,'All Prices combined'!$D223,'RAB Prices Short'!$E:$E,'All Prices combined'!$G223),IF($B223="RAB Long",SUMIFS('RAB Prices Long'!BV:BV,'RAB Prices Long'!$B:$B,'All Prices combined'!$D223,'RAB Prices Long'!$E:$E,'All Prices combined'!$G223)))),2)</f>
        <v>0</v>
      </c>
      <c r="BT223" s="2">
        <f>ROUND(IF($B223="Annuity",SUMIFS('Annuity Prices'!BW:BW,'Annuity Prices'!$B:$B,$D223,'Annuity Prices'!$E:$E,$G223),IF($B223="RAB Short",SUMIFS('RAB Prices Short'!BW:BW,'RAB Prices Short'!$B:$B,'All Prices combined'!$D223,'RAB Prices Short'!$E:$E,'All Prices combined'!$G223),IF($B223="RAB Long",SUMIFS('RAB Prices Long'!BW:BW,'RAB Prices Long'!$B:$B,'All Prices combined'!$D223,'RAB Prices Long'!$E:$E,'All Prices combined'!$G223)))),2)</f>
        <v>0</v>
      </c>
      <c r="BU223" s="2">
        <f>ROUND(IF($B223="Annuity",SUMIFS('Annuity Prices'!BX:BX,'Annuity Prices'!$B:$B,$D223,'Annuity Prices'!$E:$E,$G223),IF($B223="RAB Short",SUMIFS('RAB Prices Short'!BX:BX,'RAB Prices Short'!$B:$B,'All Prices combined'!$D223,'RAB Prices Short'!$E:$E,'All Prices combined'!$G223),IF($B223="RAB Long",SUMIFS('RAB Prices Long'!BX:BX,'RAB Prices Long'!$B:$B,'All Prices combined'!$D223,'RAB Prices Long'!$E:$E,'All Prices combined'!$G223)))),2)</f>
        <v>0</v>
      </c>
    </row>
    <row r="224" spans="2:73" x14ac:dyDescent="0.25">
      <c r="B224" t="s">
        <v>44</v>
      </c>
      <c r="C224">
        <v>8</v>
      </c>
      <c r="D224" t="s">
        <v>147</v>
      </c>
      <c r="E224" t="s">
        <v>145</v>
      </c>
      <c r="F224">
        <v>8</v>
      </c>
      <c r="G224" t="s">
        <v>38</v>
      </c>
      <c r="H224" t="s">
        <v>128</v>
      </c>
      <c r="I224" s="2">
        <f>ROUND(IF($B224="Annuity",SUMIFS('Annuity Prices'!L:L,'Annuity Prices'!$B:$B,$D224,'Annuity Prices'!$E:$E,$G224),IF($B224="RAB Short",SUMIFS('RAB Prices Short'!L:L,'RAB Prices Short'!$B:$B,'All Prices combined'!$D224,'RAB Prices Short'!$E:$E,'All Prices combined'!$G224),IF($B224="RAB Long",SUMIFS('RAB Prices Long'!L:L,'RAB Prices Long'!$B:$B,'All Prices combined'!$D224,'RAB Prices Long'!$E:$E,'All Prices combined'!$G224)))),2)</f>
        <v>0</v>
      </c>
      <c r="J224" s="2">
        <f>ROUND(IF($B224="Annuity",SUMIFS('Annuity Prices'!M:M,'Annuity Prices'!$B:$B,$D224,'Annuity Prices'!$E:$E,$G224),IF($B224="RAB Short",SUMIFS('RAB Prices Short'!M:M,'RAB Prices Short'!$B:$B,'All Prices combined'!$D224,'RAB Prices Short'!$E:$E,'All Prices combined'!$G224),IF($B224="RAB Long",SUMIFS('RAB Prices Long'!M:M,'RAB Prices Long'!$B:$B,'All Prices combined'!$D224,'RAB Prices Long'!$E:$E,'All Prices combined'!$G224)))),2)</f>
        <v>0</v>
      </c>
      <c r="K224" s="2">
        <f>ROUND(IF($B224="Annuity",SUMIFS('Annuity Prices'!N:N,'Annuity Prices'!$B:$B,$D224,'Annuity Prices'!$E:$E,$G224),IF($B224="RAB Short",SUMIFS('RAB Prices Short'!N:N,'RAB Prices Short'!$B:$B,'All Prices combined'!$D224,'RAB Prices Short'!$E:$E,'All Prices combined'!$G224),IF($B224="RAB Long",SUMIFS('RAB Prices Long'!N:N,'RAB Prices Long'!$B:$B,'All Prices combined'!$D224,'RAB Prices Long'!$E:$E,'All Prices combined'!$G224)))),2)</f>
        <v>33.86</v>
      </c>
      <c r="L224" s="2">
        <f>ROUND(IF($B224="Annuity",SUMIFS('Annuity Prices'!O:O,'Annuity Prices'!$B:$B,$D224,'Annuity Prices'!$E:$E,$G224),IF($B224="RAB Short",SUMIFS('RAB Prices Short'!O:O,'RAB Prices Short'!$B:$B,'All Prices combined'!$D224,'RAB Prices Short'!$E:$E,'All Prices combined'!$G224),IF($B224="RAB Long",SUMIFS('RAB Prices Long'!O:O,'RAB Prices Long'!$B:$B,'All Prices combined'!$D224,'RAB Prices Long'!$E:$E,'All Prices combined'!$G224)))),2)</f>
        <v>34.83</v>
      </c>
      <c r="M224" s="2">
        <f>ROUND(IF($B224="Annuity",SUMIFS('Annuity Prices'!P:P,'Annuity Prices'!$B:$B,$D224,'Annuity Prices'!$E:$E,$G224),IF($B224="RAB Short",SUMIFS('RAB Prices Short'!P:P,'RAB Prices Short'!$B:$B,'All Prices combined'!$D224,'RAB Prices Short'!$E:$E,'All Prices combined'!$G224),IF($B224="RAB Long",SUMIFS('RAB Prices Long'!P:P,'RAB Prices Long'!$B:$B,'All Prices combined'!$D224,'RAB Prices Long'!$E:$E,'All Prices combined'!$G224)))),2)</f>
        <v>38.479999999999997</v>
      </c>
      <c r="N224" s="2">
        <f>ROUND(IF($B224="Annuity",SUMIFS('Annuity Prices'!Q:Q,'Annuity Prices'!$B:$B,$D224,'Annuity Prices'!$E:$E,$G224),IF($B224="RAB Short",SUMIFS('RAB Prices Short'!Q:Q,'RAB Prices Short'!$B:$B,'All Prices combined'!$D224,'RAB Prices Short'!$E:$E,'All Prices combined'!$G224),IF($B224="RAB Long",SUMIFS('RAB Prices Long'!Q:Q,'RAB Prices Long'!$B:$B,'All Prices combined'!$D224,'RAB Prices Long'!$E:$E,'All Prices combined'!$G224)))),2)</f>
        <v>39.44</v>
      </c>
      <c r="O224" s="2">
        <f>ROUND(IF($B224="Annuity",SUMIFS('Annuity Prices'!R:R,'Annuity Prices'!$B:$B,$D224,'Annuity Prices'!$E:$E,$G224),IF($B224="RAB Short",SUMIFS('RAB Prices Short'!R:R,'RAB Prices Short'!$B:$B,'All Prices combined'!$D224,'RAB Prices Short'!$E:$E,'All Prices combined'!$G224),IF($B224="RAB Long",SUMIFS('RAB Prices Long'!R:R,'RAB Prices Long'!$B:$B,'All Prices combined'!$D224,'RAB Prices Long'!$E:$E,'All Prices combined'!$G224)))),2)</f>
        <v>40.42</v>
      </c>
      <c r="P224" s="2">
        <f>ROUND(IF($B224="Annuity",SUMIFS('Annuity Prices'!S:S,'Annuity Prices'!$B:$B,$D224,'Annuity Prices'!$E:$E,$G224),IF($B224="RAB Short",SUMIFS('RAB Prices Short'!S:S,'RAB Prices Short'!$B:$B,'All Prices combined'!$D224,'RAB Prices Short'!$E:$E,'All Prices combined'!$G224),IF($B224="RAB Long",SUMIFS('RAB Prices Long'!S:S,'RAB Prices Long'!$B:$B,'All Prices combined'!$D224,'RAB Prices Long'!$E:$E,'All Prices combined'!$G224)))),2)</f>
        <v>41.44</v>
      </c>
      <c r="Q224" s="2">
        <f>ROUND(IF($B224="Annuity",SUMIFS('Annuity Prices'!T:T,'Annuity Prices'!$B:$B,$D224,'Annuity Prices'!$E:$E,$G224),IF($B224="RAB Short",SUMIFS('RAB Prices Short'!T:T,'RAB Prices Short'!$B:$B,'All Prices combined'!$D224,'RAB Prices Short'!$E:$E,'All Prices combined'!$G224),IF($B224="RAB Long",SUMIFS('RAB Prices Long'!T:T,'RAB Prices Long'!$B:$B,'All Prices combined'!$D224,'RAB Prices Long'!$E:$E,'All Prices combined'!$G224)))),2)</f>
        <v>42.33</v>
      </c>
      <c r="R224" s="2">
        <f>ROUND(IF($B224="Annuity",SUMIFS('Annuity Prices'!U:U,'Annuity Prices'!$B:$B,$D224,'Annuity Prices'!$E:$E,$G224),IF($B224="RAB Short",SUMIFS('RAB Prices Short'!U:U,'RAB Prices Short'!$B:$B,'All Prices combined'!$D224,'RAB Prices Short'!$E:$E,'All Prices combined'!$G224),IF($B224="RAB Long",SUMIFS('RAB Prices Long'!U:U,'RAB Prices Long'!$B:$B,'All Prices combined'!$D224,'RAB Prices Long'!$E:$E,'All Prices combined'!$G224)))),2)</f>
        <v>43.39</v>
      </c>
      <c r="S224" s="2">
        <f>ROUND(IF($B224="Annuity",SUMIFS('Annuity Prices'!V:V,'Annuity Prices'!$B:$B,$D224,'Annuity Prices'!$E:$E,$G224),IF($B224="RAB Short",SUMIFS('RAB Prices Short'!V:V,'RAB Prices Short'!$B:$B,'All Prices combined'!$D224,'RAB Prices Short'!$E:$E,'All Prices combined'!$G224),IF($B224="RAB Long",SUMIFS('RAB Prices Long'!V:V,'RAB Prices Long'!$B:$B,'All Prices combined'!$D224,'RAB Prices Long'!$E:$E,'All Prices combined'!$G224)))),2)</f>
        <v>44.48</v>
      </c>
      <c r="T224" s="2">
        <f>ROUND(IF($B224="Annuity",SUMIFS('Annuity Prices'!W:W,'Annuity Prices'!$B:$B,$D224,'Annuity Prices'!$E:$E,$G224),IF($B224="RAB Short",SUMIFS('RAB Prices Short'!W:W,'RAB Prices Short'!$B:$B,'All Prices combined'!$D224,'RAB Prices Short'!$E:$E,'All Prices combined'!$G224),IF($B224="RAB Long",SUMIFS('RAB Prices Long'!W:W,'RAB Prices Long'!$B:$B,'All Prices combined'!$D224,'RAB Prices Long'!$E:$E,'All Prices combined'!$G224)))),2)</f>
        <v>45.59</v>
      </c>
      <c r="U224" s="2">
        <f>ROUND(IF($B224="Annuity",SUMIFS('Annuity Prices'!X:X,'Annuity Prices'!$B:$B,$D224,'Annuity Prices'!$E:$E,$G224),IF($B224="RAB Short",SUMIFS('RAB Prices Short'!X:X,'RAB Prices Short'!$B:$B,'All Prices combined'!$D224,'RAB Prices Short'!$E:$E,'All Prices combined'!$G224),IF($B224="RAB Long",SUMIFS('RAB Prices Long'!X:X,'RAB Prices Long'!$B:$B,'All Prices combined'!$D224,'RAB Prices Long'!$E:$E,'All Prices combined'!$G224)))),2)</f>
        <v>59.95</v>
      </c>
      <c r="V224" s="2">
        <f>ROUND(IF($B224="Annuity",SUMIFS('Annuity Prices'!Y:Y,'Annuity Prices'!$B:$B,$D224,'Annuity Prices'!$E:$E,$G224),IF($B224="RAB Short",SUMIFS('RAB Prices Short'!Y:Y,'RAB Prices Short'!$B:$B,'All Prices combined'!$D224,'RAB Prices Short'!$E:$E,'All Prices combined'!$G224),IF($B224="RAB Long",SUMIFS('RAB Prices Long'!Y:Y,'RAB Prices Long'!$B:$B,'All Prices combined'!$D224,'RAB Prices Long'!$E:$E,'All Prices combined'!$G224)))),2)</f>
        <v>61.45</v>
      </c>
      <c r="W224" s="2">
        <f>ROUND(IF($B224="Annuity",SUMIFS('Annuity Prices'!Z:Z,'Annuity Prices'!$B:$B,$D224,'Annuity Prices'!$E:$E,$G224),IF($B224="RAB Short",SUMIFS('RAB Prices Short'!Z:Z,'RAB Prices Short'!$B:$B,'All Prices combined'!$D224,'RAB Prices Short'!$E:$E,'All Prices combined'!$G224),IF($B224="RAB Long",SUMIFS('RAB Prices Long'!Z:Z,'RAB Prices Long'!$B:$B,'All Prices combined'!$D224,'RAB Prices Long'!$E:$E,'All Prices combined'!$G224)))),2)</f>
        <v>62.98</v>
      </c>
      <c r="X224" s="2">
        <f>ROUND(IF($B224="Annuity",SUMIFS('Annuity Prices'!AA:AA,'Annuity Prices'!$B:$B,$D224,'Annuity Prices'!$E:$E,$G224),IF($B224="RAB Short",SUMIFS('RAB Prices Short'!AA:AA,'RAB Prices Short'!$B:$B,'All Prices combined'!$D224,'RAB Prices Short'!$E:$E,'All Prices combined'!$G224),IF($B224="RAB Long",SUMIFS('RAB Prices Long'!AA:AA,'RAB Prices Long'!$B:$B,'All Prices combined'!$D224,'RAB Prices Long'!$E:$E,'All Prices combined'!$G224)))),2)</f>
        <v>64.56</v>
      </c>
      <c r="Y224" s="2">
        <f>ROUND(IF($B224="Annuity",SUMIFS('Annuity Prices'!AB:AB,'Annuity Prices'!$B:$B,$D224,'Annuity Prices'!$E:$E,$G224),IF($B224="RAB Short",SUMIFS('RAB Prices Short'!AB:AB,'RAB Prices Short'!$B:$B,'All Prices combined'!$D224,'RAB Prices Short'!$E:$E,'All Prices combined'!$G224),IF($B224="RAB Long",SUMIFS('RAB Prices Long'!AB:AB,'RAB Prices Long'!$B:$B,'All Prices combined'!$D224,'RAB Prices Long'!$E:$E,'All Prices combined'!$G224)))),2)</f>
        <v>53.51</v>
      </c>
      <c r="Z224" s="2">
        <f>ROUND(IF($B224="Annuity",SUMIFS('Annuity Prices'!AC:AC,'Annuity Prices'!$B:$B,$D224,'Annuity Prices'!$E:$E,$G224),IF($B224="RAB Short",SUMIFS('RAB Prices Short'!AC:AC,'RAB Prices Short'!$B:$B,'All Prices combined'!$D224,'RAB Prices Short'!$E:$E,'All Prices combined'!$G224),IF($B224="RAB Long",SUMIFS('RAB Prices Long'!AC:AC,'RAB Prices Long'!$B:$B,'All Prices combined'!$D224,'RAB Prices Long'!$E:$E,'All Prices combined'!$G224)))),2)</f>
        <v>54.85</v>
      </c>
      <c r="AA224" s="2">
        <f>ROUND(IF($B224="Annuity",SUMIFS('Annuity Prices'!AD:AD,'Annuity Prices'!$B:$B,$D224,'Annuity Prices'!$E:$E,$G224),IF($B224="RAB Short",SUMIFS('RAB Prices Short'!AD:AD,'RAB Prices Short'!$B:$B,'All Prices combined'!$D224,'RAB Prices Short'!$E:$E,'All Prices combined'!$G224),IF($B224="RAB Long",SUMIFS('RAB Prices Long'!AD:AD,'RAB Prices Long'!$B:$B,'All Prices combined'!$D224,'RAB Prices Long'!$E:$E,'All Prices combined'!$G224)))),2)</f>
        <v>56.22</v>
      </c>
      <c r="AB224" s="2">
        <f>ROUND(IF($B224="Annuity",SUMIFS('Annuity Prices'!AE:AE,'Annuity Prices'!$B:$B,$D224,'Annuity Prices'!$E:$E,$G224),IF($B224="RAB Short",SUMIFS('RAB Prices Short'!AE:AE,'RAB Prices Short'!$B:$B,'All Prices combined'!$D224,'RAB Prices Short'!$E:$E,'All Prices combined'!$G224),IF($B224="RAB Long",SUMIFS('RAB Prices Long'!AE:AE,'RAB Prices Long'!$B:$B,'All Prices combined'!$D224,'RAB Prices Long'!$E:$E,'All Prices combined'!$G224)))),2)</f>
        <v>57.62</v>
      </c>
      <c r="AC224" s="2">
        <f>ROUND(IF($B224="Annuity",SUMIFS('Annuity Prices'!AF:AF,'Annuity Prices'!$B:$B,$D224,'Annuity Prices'!$E:$E,$G224),IF($B224="RAB Short",SUMIFS('RAB Prices Short'!AF:AF,'RAB Prices Short'!$B:$B,'All Prices combined'!$D224,'RAB Prices Short'!$E:$E,'All Prices combined'!$G224),IF($B224="RAB Long",SUMIFS('RAB Prices Long'!AF:AF,'RAB Prices Long'!$B:$B,'All Prices combined'!$D224,'RAB Prices Long'!$E:$E,'All Prices combined'!$G224)))),2)</f>
        <v>53.61</v>
      </c>
      <c r="AD224" s="2">
        <f>ROUND(IF($B224="Annuity",SUMIFS('Annuity Prices'!AG:AG,'Annuity Prices'!$B:$B,$D224,'Annuity Prices'!$E:$E,$G224),IF($B224="RAB Short",SUMIFS('RAB Prices Short'!AG:AG,'RAB Prices Short'!$B:$B,'All Prices combined'!$D224,'RAB Prices Short'!$E:$E,'All Prices combined'!$G224),IF($B224="RAB Long",SUMIFS('RAB Prices Long'!AG:AG,'RAB Prices Long'!$B:$B,'All Prices combined'!$D224,'RAB Prices Long'!$E:$E,'All Prices combined'!$G224)))),2)</f>
        <v>54.95</v>
      </c>
      <c r="AE224" s="2">
        <f>ROUND(IF($B224="Annuity",SUMIFS('Annuity Prices'!AH:AH,'Annuity Prices'!$B:$B,$D224,'Annuity Prices'!$E:$E,$G224),IF($B224="RAB Short",SUMIFS('RAB Prices Short'!AH:AH,'RAB Prices Short'!$B:$B,'All Prices combined'!$D224,'RAB Prices Short'!$E:$E,'All Prices combined'!$G224),IF($B224="RAB Long",SUMIFS('RAB Prices Long'!AH:AH,'RAB Prices Long'!$B:$B,'All Prices combined'!$D224,'RAB Prices Long'!$E:$E,'All Prices combined'!$G224)))),2)</f>
        <v>56.32</v>
      </c>
      <c r="AF224" s="2">
        <f>ROUND(IF($B224="Annuity",SUMIFS('Annuity Prices'!AI:AI,'Annuity Prices'!$B:$B,$D224,'Annuity Prices'!$E:$E,$G224),IF($B224="RAB Short",SUMIFS('RAB Prices Short'!AI:AI,'RAB Prices Short'!$B:$B,'All Prices combined'!$D224,'RAB Prices Short'!$E:$E,'All Prices combined'!$G224),IF($B224="RAB Long",SUMIFS('RAB Prices Long'!AI:AI,'RAB Prices Long'!$B:$B,'All Prices combined'!$D224,'RAB Prices Long'!$E:$E,'All Prices combined'!$G224)))),2)</f>
        <v>57.73</v>
      </c>
      <c r="AG224" s="2">
        <f>ROUND(IF($B224="Annuity",SUMIFS('Annuity Prices'!AJ:AJ,'Annuity Prices'!$B:$B,$D224,'Annuity Prices'!$E:$E,$G224),IF($B224="RAB Short",SUMIFS('RAB Prices Short'!AJ:AJ,'RAB Prices Short'!$B:$B,'All Prices combined'!$D224,'RAB Prices Short'!$E:$E,'All Prices combined'!$G224),IF($B224="RAB Long",SUMIFS('RAB Prices Long'!AJ:AJ,'RAB Prices Long'!$B:$B,'All Prices combined'!$D224,'RAB Prices Long'!$E:$E,'All Prices combined'!$G224)))),2)</f>
        <v>58.06</v>
      </c>
      <c r="AH224" s="2">
        <f>ROUND(IF($B224="Annuity",SUMIFS('Annuity Prices'!AK:AK,'Annuity Prices'!$B:$B,$D224,'Annuity Prices'!$E:$E,$G224),IF($B224="RAB Short",SUMIFS('RAB Prices Short'!AK:AK,'RAB Prices Short'!$B:$B,'All Prices combined'!$D224,'RAB Prices Short'!$E:$E,'All Prices combined'!$G224),IF($B224="RAB Long",SUMIFS('RAB Prices Long'!AK:AK,'RAB Prices Long'!$B:$B,'All Prices combined'!$D224,'RAB Prices Long'!$E:$E,'All Prices combined'!$G224)))),2)</f>
        <v>59.51</v>
      </c>
      <c r="AI224" s="2">
        <f>ROUND(IF($B224="Annuity",SUMIFS('Annuity Prices'!AL:AL,'Annuity Prices'!$B:$B,$D224,'Annuity Prices'!$E:$E,$G224),IF($B224="RAB Short",SUMIFS('RAB Prices Short'!AL:AL,'RAB Prices Short'!$B:$B,'All Prices combined'!$D224,'RAB Prices Short'!$E:$E,'All Prices combined'!$G224),IF($B224="RAB Long",SUMIFS('RAB Prices Long'!AL:AL,'RAB Prices Long'!$B:$B,'All Prices combined'!$D224,'RAB Prices Long'!$E:$E,'All Prices combined'!$G224)))),2)</f>
        <v>61</v>
      </c>
      <c r="AJ224" s="2">
        <f>ROUND(IF($B224="Annuity",SUMIFS('Annuity Prices'!AM:AM,'Annuity Prices'!$B:$B,$D224,'Annuity Prices'!$E:$E,$G224),IF($B224="RAB Short",SUMIFS('RAB Prices Short'!AM:AM,'RAB Prices Short'!$B:$B,'All Prices combined'!$D224,'RAB Prices Short'!$E:$E,'All Prices combined'!$G224),IF($B224="RAB Long",SUMIFS('RAB Prices Long'!AM:AM,'RAB Prices Long'!$B:$B,'All Prices combined'!$D224,'RAB Prices Long'!$E:$E,'All Prices combined'!$G224)))),2)</f>
        <v>62.52</v>
      </c>
      <c r="AK224" s="2">
        <f>ROUND(IF($B224="Annuity",SUMIFS('Annuity Prices'!AN:AN,'Annuity Prices'!$B:$B,$D224,'Annuity Prices'!$E:$E,$G224),IF($B224="RAB Short",SUMIFS('RAB Prices Short'!AN:AN,'RAB Prices Short'!$B:$B,'All Prices combined'!$D224,'RAB Prices Short'!$E:$E,'All Prices combined'!$G224),IF($B224="RAB Long",SUMIFS('RAB Prices Long'!AN:AN,'RAB Prices Long'!$B:$B,'All Prices combined'!$D224,'RAB Prices Long'!$E:$E,'All Prices combined'!$G224)))),2)</f>
        <v>83.08</v>
      </c>
      <c r="AL224" s="2">
        <f>ROUND(IF($B224="Annuity",SUMIFS('Annuity Prices'!AO:AO,'Annuity Prices'!$B:$B,$D224,'Annuity Prices'!$E:$E,$G224),IF($B224="RAB Short",SUMIFS('RAB Prices Short'!AO:AO,'RAB Prices Short'!$B:$B,'All Prices combined'!$D224,'RAB Prices Short'!$E:$E,'All Prices combined'!$G224),IF($B224="RAB Long",SUMIFS('RAB Prices Long'!AO:AO,'RAB Prices Long'!$B:$B,'All Prices combined'!$D224,'RAB Prices Long'!$E:$E,'All Prices combined'!$G224)))),2)</f>
        <v>85.16</v>
      </c>
      <c r="AM224" s="2">
        <f>ROUND(IF($B224="Annuity",SUMIFS('Annuity Prices'!AP:AP,'Annuity Prices'!$B:$B,$D224,'Annuity Prices'!$E:$E,$G224),IF($B224="RAB Short",SUMIFS('RAB Prices Short'!AP:AP,'RAB Prices Short'!$B:$B,'All Prices combined'!$D224,'RAB Prices Short'!$E:$E,'All Prices combined'!$G224),IF($B224="RAB Long",SUMIFS('RAB Prices Long'!AP:AP,'RAB Prices Long'!$B:$B,'All Prices combined'!$D224,'RAB Prices Long'!$E:$E,'All Prices combined'!$G224)))),2)</f>
        <v>87.29</v>
      </c>
      <c r="AN224" s="2">
        <f>ROUND(IF($B224="Annuity",SUMIFS('Annuity Prices'!AQ:AQ,'Annuity Prices'!$B:$B,$D224,'Annuity Prices'!$E:$E,$G224),IF($B224="RAB Short",SUMIFS('RAB Prices Short'!AQ:AQ,'RAB Prices Short'!$B:$B,'All Prices combined'!$D224,'RAB Prices Short'!$E:$E,'All Prices combined'!$G224),IF($B224="RAB Long",SUMIFS('RAB Prices Long'!AQ:AQ,'RAB Prices Long'!$B:$B,'All Prices combined'!$D224,'RAB Prices Long'!$E:$E,'All Prices combined'!$G224)))),2)</f>
        <v>89.47</v>
      </c>
      <c r="AO224" s="2">
        <f>ROUND(IF($B224="Annuity",SUMIFS('Annuity Prices'!AR:AR,'Annuity Prices'!$B:$B,$D224,'Annuity Prices'!$E:$E,$G224),IF($B224="RAB Short",SUMIFS('RAB Prices Short'!AR:AR,'RAB Prices Short'!$B:$B,'All Prices combined'!$D224,'RAB Prices Short'!$E:$E,'All Prices combined'!$G224),IF($B224="RAB Long",SUMIFS('RAB Prices Long'!AR:AR,'RAB Prices Long'!$B:$B,'All Prices combined'!$D224,'RAB Prices Long'!$E:$E,'All Prices combined'!$G224)))),2)</f>
        <v>0</v>
      </c>
      <c r="AP224" s="2">
        <f>ROUND(IF($B224="Annuity",SUMIFS('Annuity Prices'!AS:AS,'Annuity Prices'!$B:$B,$D224,'Annuity Prices'!$E:$E,$G224),IF($B224="RAB Short",SUMIFS('RAB Prices Short'!AS:AS,'RAB Prices Short'!$B:$B,'All Prices combined'!$D224,'RAB Prices Short'!$E:$E,'All Prices combined'!$G224),IF($B224="RAB Long",SUMIFS('RAB Prices Long'!AS:AS,'RAB Prices Long'!$B:$B,'All Prices combined'!$D224,'RAB Prices Long'!$E:$E,'All Prices combined'!$G224)))),2)</f>
        <v>0</v>
      </c>
      <c r="AQ224" s="2">
        <f>ROUND(IF($B224="Annuity",SUMIFS('Annuity Prices'!AT:AT,'Annuity Prices'!$B:$B,$D224,'Annuity Prices'!$E:$E,$G224),IF($B224="RAB Short",SUMIFS('RAB Prices Short'!AT:AT,'RAB Prices Short'!$B:$B,'All Prices combined'!$D224,'RAB Prices Short'!$E:$E,'All Prices combined'!$G224),IF($B224="RAB Long",SUMIFS('RAB Prices Long'!AT:AT,'RAB Prices Long'!$B:$B,'All Prices combined'!$D224,'RAB Prices Long'!$E:$E,'All Prices combined'!$G224)))),2)</f>
        <v>39.880000000000003</v>
      </c>
      <c r="AR224" s="2">
        <f>ROUND(IF($B224="Annuity",SUMIFS('Annuity Prices'!AU:AU,'Annuity Prices'!$B:$B,$D224,'Annuity Prices'!$E:$E,$G224),IF($B224="RAB Short",SUMIFS('RAB Prices Short'!AU:AU,'RAB Prices Short'!$B:$B,'All Prices combined'!$D224,'RAB Prices Short'!$E:$E,'All Prices combined'!$G224),IF($B224="RAB Long",SUMIFS('RAB Prices Long'!AU:AU,'RAB Prices Long'!$B:$B,'All Prices combined'!$D224,'RAB Prices Long'!$E:$E,'All Prices combined'!$G224)))),2)</f>
        <v>33.86</v>
      </c>
      <c r="AS224" s="2">
        <f>ROUND(IF($B224="Annuity",SUMIFS('Annuity Prices'!AV:AV,'Annuity Prices'!$B:$B,$D224,'Annuity Prices'!$E:$E,$G224),IF($B224="RAB Short",SUMIFS('RAB Prices Short'!AV:AV,'RAB Prices Short'!$B:$B,'All Prices combined'!$D224,'RAB Prices Short'!$E:$E,'All Prices combined'!$G224),IF($B224="RAB Long",SUMIFS('RAB Prices Long'!AV:AV,'RAB Prices Long'!$B:$B,'All Prices combined'!$D224,'RAB Prices Long'!$E:$E,'All Prices combined'!$G224)))),2)</f>
        <v>34.83</v>
      </c>
      <c r="AT224" s="2">
        <f>ROUND(IF($B224="Annuity",SUMIFS('Annuity Prices'!AW:AW,'Annuity Prices'!$B:$B,$D224,'Annuity Prices'!$E:$E,$G224),IF($B224="RAB Short",SUMIFS('RAB Prices Short'!AW:AW,'RAB Prices Short'!$B:$B,'All Prices combined'!$D224,'RAB Prices Short'!$E:$E,'All Prices combined'!$G224),IF($B224="RAB Long",SUMIFS('RAB Prices Long'!AW:AW,'RAB Prices Long'!$B:$B,'All Prices combined'!$D224,'RAB Prices Long'!$E:$E,'All Prices combined'!$G224)))),2)</f>
        <v>38.479999999999997</v>
      </c>
      <c r="AU224" s="2">
        <f>ROUND(IF($B224="Annuity",SUMIFS('Annuity Prices'!AX:AX,'Annuity Prices'!$B:$B,$D224,'Annuity Prices'!$E:$E,$G224),IF($B224="RAB Short",SUMIFS('RAB Prices Short'!AX:AX,'RAB Prices Short'!$B:$B,'All Prices combined'!$D224,'RAB Prices Short'!$E:$E,'All Prices combined'!$G224),IF($B224="RAB Long",SUMIFS('RAB Prices Long'!AX:AX,'RAB Prices Long'!$B:$B,'All Prices combined'!$D224,'RAB Prices Long'!$E:$E,'All Prices combined'!$G224)))),2)</f>
        <v>39.44</v>
      </c>
      <c r="AV224" s="2">
        <f>ROUND(IF($B224="Annuity",SUMIFS('Annuity Prices'!AY:AY,'Annuity Prices'!$B:$B,$D224,'Annuity Prices'!$E:$E,$G224),IF($B224="RAB Short",SUMIFS('RAB Prices Short'!AY:AY,'RAB Prices Short'!$B:$B,'All Prices combined'!$D224,'RAB Prices Short'!$E:$E,'All Prices combined'!$G224),IF($B224="RAB Long",SUMIFS('RAB Prices Long'!AY:AY,'RAB Prices Long'!$B:$B,'All Prices combined'!$D224,'RAB Prices Long'!$E:$E,'All Prices combined'!$G224)))),2)</f>
        <v>40.42</v>
      </c>
      <c r="AW224" s="2">
        <f>ROUND(IF($B224="Annuity",SUMIFS('Annuity Prices'!AZ:AZ,'Annuity Prices'!$B:$B,$D224,'Annuity Prices'!$E:$E,$G224),IF($B224="RAB Short",SUMIFS('RAB Prices Short'!AZ:AZ,'RAB Prices Short'!$B:$B,'All Prices combined'!$D224,'RAB Prices Short'!$E:$E,'All Prices combined'!$G224),IF($B224="RAB Long",SUMIFS('RAB Prices Long'!AZ:AZ,'RAB Prices Long'!$B:$B,'All Prices combined'!$D224,'RAB Prices Long'!$E:$E,'All Prices combined'!$G224)))),2)</f>
        <v>41.44</v>
      </c>
      <c r="AX224" s="2">
        <f>ROUND(IF($B224="Annuity",SUMIFS('Annuity Prices'!BA:BA,'Annuity Prices'!$B:$B,$D224,'Annuity Prices'!$E:$E,$G224),IF($B224="RAB Short",SUMIFS('RAB Prices Short'!BA:BA,'RAB Prices Short'!$B:$B,'All Prices combined'!$D224,'RAB Prices Short'!$E:$E,'All Prices combined'!$G224),IF($B224="RAB Long",SUMIFS('RAB Prices Long'!BA:BA,'RAB Prices Long'!$B:$B,'All Prices combined'!$D224,'RAB Prices Long'!$E:$E,'All Prices combined'!$G224)))),2)</f>
        <v>42.33</v>
      </c>
      <c r="AY224" s="2">
        <f>ROUND(IF($B224="Annuity",SUMIFS('Annuity Prices'!BB:BB,'Annuity Prices'!$B:$B,$D224,'Annuity Prices'!$E:$E,$G224),IF($B224="RAB Short",SUMIFS('RAB Prices Short'!BB:BB,'RAB Prices Short'!$B:$B,'All Prices combined'!$D224,'RAB Prices Short'!$E:$E,'All Prices combined'!$G224),IF($B224="RAB Long",SUMIFS('RAB Prices Long'!BB:BB,'RAB Prices Long'!$B:$B,'All Prices combined'!$D224,'RAB Prices Long'!$E:$E,'All Prices combined'!$G224)))),2)</f>
        <v>43.39</v>
      </c>
      <c r="AZ224" s="2">
        <f>ROUND(IF($B224="Annuity",SUMIFS('Annuity Prices'!BC:BC,'Annuity Prices'!$B:$B,$D224,'Annuity Prices'!$E:$E,$G224),IF($B224="RAB Short",SUMIFS('RAB Prices Short'!BC:BC,'RAB Prices Short'!$B:$B,'All Prices combined'!$D224,'RAB Prices Short'!$E:$E,'All Prices combined'!$G224),IF($B224="RAB Long",SUMIFS('RAB Prices Long'!BC:BC,'RAB Prices Long'!$B:$B,'All Prices combined'!$D224,'RAB Prices Long'!$E:$E,'All Prices combined'!$G224)))),2)</f>
        <v>44.48</v>
      </c>
      <c r="BA224" s="2">
        <f>ROUND(IF($B224="Annuity",SUMIFS('Annuity Prices'!BD:BD,'Annuity Prices'!$B:$B,$D224,'Annuity Prices'!$E:$E,$G224),IF($B224="RAB Short",SUMIFS('RAB Prices Short'!BD:BD,'RAB Prices Short'!$B:$B,'All Prices combined'!$D224,'RAB Prices Short'!$E:$E,'All Prices combined'!$G224),IF($B224="RAB Long",SUMIFS('RAB Prices Long'!BD:BD,'RAB Prices Long'!$B:$B,'All Prices combined'!$D224,'RAB Prices Long'!$E:$E,'All Prices combined'!$G224)))),2)</f>
        <v>45.59</v>
      </c>
      <c r="BB224" s="2">
        <f>ROUND(IF($B224="Annuity",SUMIFS('Annuity Prices'!BE:BE,'Annuity Prices'!$B:$B,$D224,'Annuity Prices'!$E:$E,$G224),IF($B224="RAB Short",SUMIFS('RAB Prices Short'!BE:BE,'RAB Prices Short'!$B:$B,'All Prices combined'!$D224,'RAB Prices Short'!$E:$E,'All Prices combined'!$G224),IF($B224="RAB Long",SUMIFS('RAB Prices Long'!BE:BE,'RAB Prices Long'!$B:$B,'All Prices combined'!$D224,'RAB Prices Long'!$E:$E,'All Prices combined'!$G224)))),2)</f>
        <v>50.57</v>
      </c>
      <c r="BC224" s="2">
        <f>ROUND(IF($B224="Annuity",SUMIFS('Annuity Prices'!BF:BF,'Annuity Prices'!$B:$B,$D224,'Annuity Prices'!$E:$E,$G224),IF($B224="RAB Short",SUMIFS('RAB Prices Short'!BF:BF,'RAB Prices Short'!$B:$B,'All Prices combined'!$D224,'RAB Prices Short'!$E:$E,'All Prices combined'!$G224),IF($B224="RAB Long",SUMIFS('RAB Prices Long'!BF:BF,'RAB Prices Long'!$B:$B,'All Prices combined'!$D224,'RAB Prices Long'!$E:$E,'All Prices combined'!$G224)))),2)</f>
        <v>55.8</v>
      </c>
      <c r="BD224" s="2">
        <f>ROUND(IF($B224="Annuity",SUMIFS('Annuity Prices'!BG:BG,'Annuity Prices'!$B:$B,$D224,'Annuity Prices'!$E:$E,$G224),IF($B224="RAB Short",SUMIFS('RAB Prices Short'!BG:BG,'RAB Prices Short'!$B:$B,'All Prices combined'!$D224,'RAB Prices Short'!$E:$E,'All Prices combined'!$G224),IF($B224="RAB Long",SUMIFS('RAB Prices Long'!BG:BG,'RAB Prices Long'!$B:$B,'All Prices combined'!$D224,'RAB Prices Long'!$E:$E,'All Prices combined'!$G224)))),2)</f>
        <v>61.28</v>
      </c>
      <c r="BE224" s="2">
        <f>ROUND(IF($B224="Annuity",SUMIFS('Annuity Prices'!BH:BH,'Annuity Prices'!$B:$B,$D224,'Annuity Prices'!$E:$E,$G224),IF($B224="RAB Short",SUMIFS('RAB Prices Short'!BH:BH,'RAB Prices Short'!$B:$B,'All Prices combined'!$D224,'RAB Prices Short'!$E:$E,'All Prices combined'!$G224),IF($B224="RAB Long",SUMIFS('RAB Prices Long'!BH:BH,'RAB Prices Long'!$B:$B,'All Prices combined'!$D224,'RAB Prices Long'!$E:$E,'All Prices combined'!$G224)))),2)</f>
        <v>64.56</v>
      </c>
      <c r="BF224" s="2">
        <f>ROUND(IF($B224="Annuity",SUMIFS('Annuity Prices'!BI:BI,'Annuity Prices'!$B:$B,$D224,'Annuity Prices'!$E:$E,$G224),IF($B224="RAB Short",SUMIFS('RAB Prices Short'!BI:BI,'RAB Prices Short'!$B:$B,'All Prices combined'!$D224,'RAB Prices Short'!$E:$E,'All Prices combined'!$G224),IF($B224="RAB Long",SUMIFS('RAB Prices Long'!BI:BI,'RAB Prices Long'!$B:$B,'All Prices combined'!$D224,'RAB Prices Long'!$E:$E,'All Prices combined'!$G224)))),2)</f>
        <v>53.51</v>
      </c>
      <c r="BG224" s="2">
        <f>ROUND(IF($B224="Annuity",SUMIFS('Annuity Prices'!BJ:BJ,'Annuity Prices'!$B:$B,$D224,'Annuity Prices'!$E:$E,$G224),IF($B224="RAB Short",SUMIFS('RAB Prices Short'!BJ:BJ,'RAB Prices Short'!$B:$B,'All Prices combined'!$D224,'RAB Prices Short'!$E:$E,'All Prices combined'!$G224),IF($B224="RAB Long",SUMIFS('RAB Prices Long'!BJ:BJ,'RAB Prices Long'!$B:$B,'All Prices combined'!$D224,'RAB Prices Long'!$E:$E,'All Prices combined'!$G224)))),2)</f>
        <v>54.85</v>
      </c>
      <c r="BH224" s="2">
        <f>ROUND(IF($B224="Annuity",SUMIFS('Annuity Prices'!BK:BK,'Annuity Prices'!$B:$B,$D224,'Annuity Prices'!$E:$E,$G224),IF($B224="RAB Short",SUMIFS('RAB Prices Short'!BK:BK,'RAB Prices Short'!$B:$B,'All Prices combined'!$D224,'RAB Prices Short'!$E:$E,'All Prices combined'!$G224),IF($B224="RAB Long",SUMIFS('RAB Prices Long'!BK:BK,'RAB Prices Long'!$B:$B,'All Prices combined'!$D224,'RAB Prices Long'!$E:$E,'All Prices combined'!$G224)))),2)</f>
        <v>56.22</v>
      </c>
      <c r="BI224" s="2">
        <f>ROUND(IF($B224="Annuity",SUMIFS('Annuity Prices'!BL:BL,'Annuity Prices'!$B:$B,$D224,'Annuity Prices'!$E:$E,$G224),IF($B224="RAB Short",SUMIFS('RAB Prices Short'!BL:BL,'RAB Prices Short'!$B:$B,'All Prices combined'!$D224,'RAB Prices Short'!$E:$E,'All Prices combined'!$G224),IF($B224="RAB Long",SUMIFS('RAB Prices Long'!BL:BL,'RAB Prices Long'!$B:$B,'All Prices combined'!$D224,'RAB Prices Long'!$E:$E,'All Prices combined'!$G224)))),2)</f>
        <v>57.62</v>
      </c>
      <c r="BJ224" s="2">
        <f>ROUND(IF($B224="Annuity",SUMIFS('Annuity Prices'!BM:BM,'Annuity Prices'!$B:$B,$D224,'Annuity Prices'!$E:$E,$G224),IF($B224="RAB Short",SUMIFS('RAB Prices Short'!BM:BM,'RAB Prices Short'!$B:$B,'All Prices combined'!$D224,'RAB Prices Short'!$E:$E,'All Prices combined'!$G224),IF($B224="RAB Long",SUMIFS('RAB Prices Long'!BM:BM,'RAB Prices Long'!$B:$B,'All Prices combined'!$D224,'RAB Prices Long'!$E:$E,'All Prices combined'!$G224)))),2)</f>
        <v>53.61</v>
      </c>
      <c r="BK224" s="2">
        <f>ROUND(IF($B224="Annuity",SUMIFS('Annuity Prices'!BN:BN,'Annuity Prices'!$B:$B,$D224,'Annuity Prices'!$E:$E,$G224),IF($B224="RAB Short",SUMIFS('RAB Prices Short'!BN:BN,'RAB Prices Short'!$B:$B,'All Prices combined'!$D224,'RAB Prices Short'!$E:$E,'All Prices combined'!$G224),IF($B224="RAB Long",SUMIFS('RAB Prices Long'!BN:BN,'RAB Prices Long'!$B:$B,'All Prices combined'!$D224,'RAB Prices Long'!$E:$E,'All Prices combined'!$G224)))),2)</f>
        <v>54.95</v>
      </c>
      <c r="BL224" s="2">
        <f>ROUND(IF($B224="Annuity",SUMIFS('Annuity Prices'!BO:BO,'Annuity Prices'!$B:$B,$D224,'Annuity Prices'!$E:$E,$G224),IF($B224="RAB Short",SUMIFS('RAB Prices Short'!BO:BO,'RAB Prices Short'!$B:$B,'All Prices combined'!$D224,'RAB Prices Short'!$E:$E,'All Prices combined'!$G224),IF($B224="RAB Long",SUMIFS('RAB Prices Long'!BO:BO,'RAB Prices Long'!$B:$B,'All Prices combined'!$D224,'RAB Prices Long'!$E:$E,'All Prices combined'!$G224)))),2)</f>
        <v>56.32</v>
      </c>
      <c r="BM224" s="2">
        <f>ROUND(IF($B224="Annuity",SUMIFS('Annuity Prices'!BP:BP,'Annuity Prices'!$B:$B,$D224,'Annuity Prices'!$E:$E,$G224),IF($B224="RAB Short",SUMIFS('RAB Prices Short'!BP:BP,'RAB Prices Short'!$B:$B,'All Prices combined'!$D224,'RAB Prices Short'!$E:$E,'All Prices combined'!$G224),IF($B224="RAB Long",SUMIFS('RAB Prices Long'!BP:BP,'RAB Prices Long'!$B:$B,'All Prices combined'!$D224,'RAB Prices Long'!$E:$E,'All Prices combined'!$G224)))),2)</f>
        <v>57.73</v>
      </c>
      <c r="BN224" s="2">
        <f>ROUND(IF($B224="Annuity",SUMIFS('Annuity Prices'!BQ:BQ,'Annuity Prices'!$B:$B,$D224,'Annuity Prices'!$E:$E,$G224),IF($B224="RAB Short",SUMIFS('RAB Prices Short'!BQ:BQ,'RAB Prices Short'!$B:$B,'All Prices combined'!$D224,'RAB Prices Short'!$E:$E,'All Prices combined'!$G224),IF($B224="RAB Long",SUMIFS('RAB Prices Long'!BQ:BQ,'RAB Prices Long'!$B:$B,'All Prices combined'!$D224,'RAB Prices Long'!$E:$E,'All Prices combined'!$G224)))),2)</f>
        <v>58.06</v>
      </c>
      <c r="BO224" s="2">
        <f>ROUND(IF($B224="Annuity",SUMIFS('Annuity Prices'!BR:BR,'Annuity Prices'!$B:$B,$D224,'Annuity Prices'!$E:$E,$G224),IF($B224="RAB Short",SUMIFS('RAB Prices Short'!BR:BR,'RAB Prices Short'!$B:$B,'All Prices combined'!$D224,'RAB Prices Short'!$E:$E,'All Prices combined'!$G224),IF($B224="RAB Long",SUMIFS('RAB Prices Long'!BR:BR,'RAB Prices Long'!$B:$B,'All Prices combined'!$D224,'RAB Prices Long'!$E:$E,'All Prices combined'!$G224)))),2)</f>
        <v>59.51</v>
      </c>
      <c r="BP224" s="2">
        <f>ROUND(IF($B224="Annuity",SUMIFS('Annuity Prices'!BS:BS,'Annuity Prices'!$B:$B,$D224,'Annuity Prices'!$E:$E,$G224),IF($B224="RAB Short",SUMIFS('RAB Prices Short'!BS:BS,'RAB Prices Short'!$B:$B,'All Prices combined'!$D224,'RAB Prices Short'!$E:$E,'All Prices combined'!$G224),IF($B224="RAB Long",SUMIFS('RAB Prices Long'!BS:BS,'RAB Prices Long'!$B:$B,'All Prices combined'!$D224,'RAB Prices Long'!$E:$E,'All Prices combined'!$G224)))),2)</f>
        <v>61</v>
      </c>
      <c r="BQ224" s="2">
        <f>ROUND(IF($B224="Annuity",SUMIFS('Annuity Prices'!BT:BT,'Annuity Prices'!$B:$B,$D224,'Annuity Prices'!$E:$E,$G224),IF($B224="RAB Short",SUMIFS('RAB Prices Short'!BT:BT,'RAB Prices Short'!$B:$B,'All Prices combined'!$D224,'RAB Prices Short'!$E:$E,'All Prices combined'!$G224),IF($B224="RAB Long",SUMIFS('RAB Prices Long'!BT:BT,'RAB Prices Long'!$B:$B,'All Prices combined'!$D224,'RAB Prices Long'!$E:$E,'All Prices combined'!$G224)))),2)</f>
        <v>62.52</v>
      </c>
      <c r="BR224" s="2">
        <f>ROUND(IF($B224="Annuity",SUMIFS('Annuity Prices'!BU:BU,'Annuity Prices'!$B:$B,$D224,'Annuity Prices'!$E:$E,$G224),IF($B224="RAB Short",SUMIFS('RAB Prices Short'!BU:BU,'RAB Prices Short'!$B:$B,'All Prices combined'!$D224,'RAB Prices Short'!$E:$E,'All Prices combined'!$G224),IF($B224="RAB Long",SUMIFS('RAB Prices Long'!BU:BU,'RAB Prices Long'!$B:$B,'All Prices combined'!$D224,'RAB Prices Long'!$E:$E,'All Prices combined'!$G224)))),2)</f>
        <v>70.08</v>
      </c>
      <c r="BS224" s="2">
        <f>ROUND(IF($B224="Annuity",SUMIFS('Annuity Prices'!BV:BV,'Annuity Prices'!$B:$B,$D224,'Annuity Prices'!$E:$E,$G224),IF($B224="RAB Short",SUMIFS('RAB Prices Short'!BV:BV,'RAB Prices Short'!$B:$B,'All Prices combined'!$D224,'RAB Prices Short'!$E:$E,'All Prices combined'!$G224),IF($B224="RAB Long",SUMIFS('RAB Prices Long'!BV:BV,'RAB Prices Long'!$B:$B,'All Prices combined'!$D224,'RAB Prices Long'!$E:$E,'All Prices combined'!$G224)))),2)</f>
        <v>78.03</v>
      </c>
      <c r="BT224" s="2">
        <f>ROUND(IF($B224="Annuity",SUMIFS('Annuity Prices'!BW:BW,'Annuity Prices'!$B:$B,$D224,'Annuity Prices'!$E:$E,$G224),IF($B224="RAB Short",SUMIFS('RAB Prices Short'!BW:BW,'RAB Prices Short'!$B:$B,'All Prices combined'!$D224,'RAB Prices Short'!$E:$E,'All Prices combined'!$G224),IF($B224="RAB Long",SUMIFS('RAB Prices Long'!BW:BW,'RAB Prices Long'!$B:$B,'All Prices combined'!$D224,'RAB Prices Long'!$E:$E,'All Prices combined'!$G224)))),2)</f>
        <v>86.38</v>
      </c>
      <c r="BU224" s="2">
        <f>ROUND(IF($B224="Annuity",SUMIFS('Annuity Prices'!BX:BX,'Annuity Prices'!$B:$B,$D224,'Annuity Prices'!$E:$E,$G224),IF($B224="RAB Short",SUMIFS('RAB Prices Short'!BX:BX,'RAB Prices Short'!$B:$B,'All Prices combined'!$D224,'RAB Prices Short'!$E:$E,'All Prices combined'!$G224),IF($B224="RAB Long",SUMIFS('RAB Prices Long'!BX:BX,'RAB Prices Long'!$B:$B,'All Prices combined'!$D224,'RAB Prices Long'!$E:$E,'All Prices combined'!$G224)))),2)</f>
        <v>89.47</v>
      </c>
    </row>
    <row r="225" spans="2:73" x14ac:dyDescent="0.25">
      <c r="B225" t="s">
        <v>44</v>
      </c>
      <c r="C225">
        <v>8</v>
      </c>
      <c r="D225" t="s">
        <v>147</v>
      </c>
      <c r="E225" t="s">
        <v>145</v>
      </c>
      <c r="F225">
        <v>8</v>
      </c>
      <c r="G225" t="s">
        <v>40</v>
      </c>
      <c r="I225" s="2">
        <f>ROUND(IF($B225="Annuity",SUMIFS('Annuity Prices'!L:L,'Annuity Prices'!$B:$B,$D225,'Annuity Prices'!$E:$E,$G225),IF($B225="RAB Short",SUMIFS('RAB Prices Short'!L:L,'RAB Prices Short'!$B:$B,'All Prices combined'!$D225,'RAB Prices Short'!$E:$E,'All Prices combined'!$G225),IF($B225="RAB Long",SUMIFS('RAB Prices Long'!L:L,'RAB Prices Long'!$B:$B,'All Prices combined'!$D225,'RAB Prices Long'!$E:$E,'All Prices combined'!$G225)))),2)</f>
        <v>0</v>
      </c>
      <c r="J225" s="2">
        <f>ROUND(IF($B225="Annuity",SUMIFS('Annuity Prices'!M:M,'Annuity Prices'!$B:$B,$D225,'Annuity Prices'!$E:$E,$G225),IF($B225="RAB Short",SUMIFS('RAB Prices Short'!M:M,'RAB Prices Short'!$B:$B,'All Prices combined'!$D225,'RAB Prices Short'!$E:$E,'All Prices combined'!$G225),IF($B225="RAB Long",SUMIFS('RAB Prices Long'!M:M,'RAB Prices Long'!$B:$B,'All Prices combined'!$D225,'RAB Prices Long'!$E:$E,'All Prices combined'!$G225)))),2)</f>
        <v>0</v>
      </c>
      <c r="K225" s="2">
        <f>ROUND(IF($B225="Annuity",SUMIFS('Annuity Prices'!N:N,'Annuity Prices'!$B:$B,$D225,'Annuity Prices'!$E:$E,$G225),IF($B225="RAB Short",SUMIFS('RAB Prices Short'!N:N,'RAB Prices Short'!$B:$B,'All Prices combined'!$D225,'RAB Prices Short'!$E:$E,'All Prices combined'!$G225),IF($B225="RAB Long",SUMIFS('RAB Prices Long'!N:N,'RAB Prices Long'!$B:$B,'All Prices combined'!$D225,'RAB Prices Long'!$E:$E,'All Prices combined'!$G225)))),2)</f>
        <v>1.51</v>
      </c>
      <c r="L225" s="2">
        <f>ROUND(IF($B225="Annuity",SUMIFS('Annuity Prices'!O:O,'Annuity Prices'!$B:$B,$D225,'Annuity Prices'!$E:$E,$G225),IF($B225="RAB Short",SUMIFS('RAB Prices Short'!O:O,'RAB Prices Short'!$B:$B,'All Prices combined'!$D225,'RAB Prices Short'!$E:$E,'All Prices combined'!$G225),IF($B225="RAB Long",SUMIFS('RAB Prices Long'!O:O,'RAB Prices Long'!$B:$B,'All Prices combined'!$D225,'RAB Prices Long'!$E:$E,'All Prices combined'!$G225)))),2)</f>
        <v>1.55</v>
      </c>
      <c r="M225" s="2">
        <f>ROUND(IF($B225="Annuity",SUMIFS('Annuity Prices'!P:P,'Annuity Prices'!$B:$B,$D225,'Annuity Prices'!$E:$E,$G225),IF($B225="RAB Short",SUMIFS('RAB Prices Short'!P:P,'RAB Prices Short'!$B:$B,'All Prices combined'!$D225,'RAB Prices Short'!$E:$E,'All Prices combined'!$G225),IF($B225="RAB Long",SUMIFS('RAB Prices Long'!P:P,'RAB Prices Long'!$B:$B,'All Prices combined'!$D225,'RAB Prices Long'!$E:$E,'All Prices combined'!$G225)))),2)</f>
        <v>1.58</v>
      </c>
      <c r="N225" s="2">
        <f>ROUND(IF($B225="Annuity",SUMIFS('Annuity Prices'!Q:Q,'Annuity Prices'!$B:$B,$D225,'Annuity Prices'!$E:$E,$G225),IF($B225="RAB Short",SUMIFS('RAB Prices Short'!Q:Q,'RAB Prices Short'!$B:$B,'All Prices combined'!$D225,'RAB Prices Short'!$E:$E,'All Prices combined'!$G225),IF($B225="RAB Long",SUMIFS('RAB Prices Long'!Q:Q,'RAB Prices Long'!$B:$B,'All Prices combined'!$D225,'RAB Prices Long'!$E:$E,'All Prices combined'!$G225)))),2)</f>
        <v>1.62</v>
      </c>
      <c r="O225" s="2">
        <f>ROUND(IF($B225="Annuity",SUMIFS('Annuity Prices'!R:R,'Annuity Prices'!$B:$B,$D225,'Annuity Prices'!$E:$E,$G225),IF($B225="RAB Short",SUMIFS('RAB Prices Short'!R:R,'RAB Prices Short'!$B:$B,'All Prices combined'!$D225,'RAB Prices Short'!$E:$E,'All Prices combined'!$G225),IF($B225="RAB Long",SUMIFS('RAB Prices Long'!R:R,'RAB Prices Long'!$B:$B,'All Prices combined'!$D225,'RAB Prices Long'!$E:$E,'All Prices combined'!$G225)))),2)</f>
        <v>1.66</v>
      </c>
      <c r="P225" s="2">
        <f>ROUND(IF($B225="Annuity",SUMIFS('Annuity Prices'!S:S,'Annuity Prices'!$B:$B,$D225,'Annuity Prices'!$E:$E,$G225),IF($B225="RAB Short",SUMIFS('RAB Prices Short'!S:S,'RAB Prices Short'!$B:$B,'All Prices combined'!$D225,'RAB Prices Short'!$E:$E,'All Prices combined'!$G225),IF($B225="RAB Long",SUMIFS('RAB Prices Long'!S:S,'RAB Prices Long'!$B:$B,'All Prices combined'!$D225,'RAB Prices Long'!$E:$E,'All Prices combined'!$G225)))),2)</f>
        <v>1.7</v>
      </c>
      <c r="Q225" s="2">
        <f>ROUND(IF($B225="Annuity",SUMIFS('Annuity Prices'!T:T,'Annuity Prices'!$B:$B,$D225,'Annuity Prices'!$E:$E,$G225),IF($B225="RAB Short",SUMIFS('RAB Prices Short'!T:T,'RAB Prices Short'!$B:$B,'All Prices combined'!$D225,'RAB Prices Short'!$E:$E,'All Prices combined'!$G225),IF($B225="RAB Long",SUMIFS('RAB Prices Long'!T:T,'RAB Prices Long'!$B:$B,'All Prices combined'!$D225,'RAB Prices Long'!$E:$E,'All Prices combined'!$G225)))),2)</f>
        <v>1.74</v>
      </c>
      <c r="R225" s="2">
        <f>ROUND(IF($B225="Annuity",SUMIFS('Annuity Prices'!U:U,'Annuity Prices'!$B:$B,$D225,'Annuity Prices'!$E:$E,$G225),IF($B225="RAB Short",SUMIFS('RAB Prices Short'!U:U,'RAB Prices Short'!$B:$B,'All Prices combined'!$D225,'RAB Prices Short'!$E:$E,'All Prices combined'!$G225),IF($B225="RAB Long",SUMIFS('RAB Prices Long'!U:U,'RAB Prices Long'!$B:$B,'All Prices combined'!$D225,'RAB Prices Long'!$E:$E,'All Prices combined'!$G225)))),2)</f>
        <v>1.78</v>
      </c>
      <c r="S225" s="2">
        <f>ROUND(IF($B225="Annuity",SUMIFS('Annuity Prices'!V:V,'Annuity Prices'!$B:$B,$D225,'Annuity Prices'!$E:$E,$G225),IF($B225="RAB Short",SUMIFS('RAB Prices Short'!V:V,'RAB Prices Short'!$B:$B,'All Prices combined'!$D225,'RAB Prices Short'!$E:$E,'All Prices combined'!$G225),IF($B225="RAB Long",SUMIFS('RAB Prices Long'!V:V,'RAB Prices Long'!$B:$B,'All Prices combined'!$D225,'RAB Prices Long'!$E:$E,'All Prices combined'!$G225)))),2)</f>
        <v>1.83</v>
      </c>
      <c r="T225" s="2">
        <f>ROUND(IF($B225="Annuity",SUMIFS('Annuity Prices'!W:W,'Annuity Prices'!$B:$B,$D225,'Annuity Prices'!$E:$E,$G225),IF($B225="RAB Short",SUMIFS('RAB Prices Short'!W:W,'RAB Prices Short'!$B:$B,'All Prices combined'!$D225,'RAB Prices Short'!$E:$E,'All Prices combined'!$G225),IF($B225="RAB Long",SUMIFS('RAB Prices Long'!W:W,'RAB Prices Long'!$B:$B,'All Prices combined'!$D225,'RAB Prices Long'!$E:$E,'All Prices combined'!$G225)))),2)</f>
        <v>1.87</v>
      </c>
      <c r="U225" s="2">
        <f>ROUND(IF($B225="Annuity",SUMIFS('Annuity Prices'!X:X,'Annuity Prices'!$B:$B,$D225,'Annuity Prices'!$E:$E,$G225),IF($B225="RAB Short",SUMIFS('RAB Prices Short'!X:X,'RAB Prices Short'!$B:$B,'All Prices combined'!$D225,'RAB Prices Short'!$E:$E,'All Prices combined'!$G225),IF($B225="RAB Long",SUMIFS('RAB Prices Long'!X:X,'RAB Prices Long'!$B:$B,'All Prices combined'!$D225,'RAB Prices Long'!$E:$E,'All Prices combined'!$G225)))),2)</f>
        <v>1.91</v>
      </c>
      <c r="V225" s="2">
        <f>ROUND(IF($B225="Annuity",SUMIFS('Annuity Prices'!Y:Y,'Annuity Prices'!$B:$B,$D225,'Annuity Prices'!$E:$E,$G225),IF($B225="RAB Short",SUMIFS('RAB Prices Short'!Y:Y,'RAB Prices Short'!$B:$B,'All Prices combined'!$D225,'RAB Prices Short'!$E:$E,'All Prices combined'!$G225),IF($B225="RAB Long",SUMIFS('RAB Prices Long'!Y:Y,'RAB Prices Long'!$B:$B,'All Prices combined'!$D225,'RAB Prices Long'!$E:$E,'All Prices combined'!$G225)))),2)</f>
        <v>1.96</v>
      </c>
      <c r="W225" s="2">
        <f>ROUND(IF($B225="Annuity",SUMIFS('Annuity Prices'!Z:Z,'Annuity Prices'!$B:$B,$D225,'Annuity Prices'!$E:$E,$G225),IF($B225="RAB Short",SUMIFS('RAB Prices Short'!Z:Z,'RAB Prices Short'!$B:$B,'All Prices combined'!$D225,'RAB Prices Short'!$E:$E,'All Prices combined'!$G225),IF($B225="RAB Long",SUMIFS('RAB Prices Long'!Z:Z,'RAB Prices Long'!$B:$B,'All Prices combined'!$D225,'RAB Prices Long'!$E:$E,'All Prices combined'!$G225)))),2)</f>
        <v>2</v>
      </c>
      <c r="X225" s="2">
        <f>ROUND(IF($B225="Annuity",SUMIFS('Annuity Prices'!AA:AA,'Annuity Prices'!$B:$B,$D225,'Annuity Prices'!$E:$E,$G225),IF($B225="RAB Short",SUMIFS('RAB Prices Short'!AA:AA,'RAB Prices Short'!$B:$B,'All Prices combined'!$D225,'RAB Prices Short'!$E:$E,'All Prices combined'!$G225),IF($B225="RAB Long",SUMIFS('RAB Prices Long'!AA:AA,'RAB Prices Long'!$B:$B,'All Prices combined'!$D225,'RAB Prices Long'!$E:$E,'All Prices combined'!$G225)))),2)</f>
        <v>2.0499999999999998</v>
      </c>
      <c r="Y225" s="2">
        <f>ROUND(IF($B225="Annuity",SUMIFS('Annuity Prices'!AB:AB,'Annuity Prices'!$B:$B,$D225,'Annuity Prices'!$E:$E,$G225),IF($B225="RAB Short",SUMIFS('RAB Prices Short'!AB:AB,'RAB Prices Short'!$B:$B,'All Prices combined'!$D225,'RAB Prices Short'!$E:$E,'All Prices combined'!$G225),IF($B225="RAB Long",SUMIFS('RAB Prices Long'!AB:AB,'RAB Prices Long'!$B:$B,'All Prices combined'!$D225,'RAB Prices Long'!$E:$E,'All Prices combined'!$G225)))),2)</f>
        <v>2.09</v>
      </c>
      <c r="Z225" s="2">
        <f>ROUND(IF($B225="Annuity",SUMIFS('Annuity Prices'!AC:AC,'Annuity Prices'!$B:$B,$D225,'Annuity Prices'!$E:$E,$G225),IF($B225="RAB Short",SUMIFS('RAB Prices Short'!AC:AC,'RAB Prices Short'!$B:$B,'All Prices combined'!$D225,'RAB Prices Short'!$E:$E,'All Prices combined'!$G225),IF($B225="RAB Long",SUMIFS('RAB Prices Long'!AC:AC,'RAB Prices Long'!$B:$B,'All Prices combined'!$D225,'RAB Prices Long'!$E:$E,'All Prices combined'!$G225)))),2)</f>
        <v>2.15</v>
      </c>
      <c r="AA225" s="2">
        <f>ROUND(IF($B225="Annuity",SUMIFS('Annuity Prices'!AD:AD,'Annuity Prices'!$B:$B,$D225,'Annuity Prices'!$E:$E,$G225),IF($B225="RAB Short",SUMIFS('RAB Prices Short'!AD:AD,'RAB Prices Short'!$B:$B,'All Prices combined'!$D225,'RAB Prices Short'!$E:$E,'All Prices combined'!$G225),IF($B225="RAB Long",SUMIFS('RAB Prices Long'!AD:AD,'RAB Prices Long'!$B:$B,'All Prices combined'!$D225,'RAB Prices Long'!$E:$E,'All Prices combined'!$G225)))),2)</f>
        <v>2.2000000000000002</v>
      </c>
      <c r="AB225" s="2">
        <f>ROUND(IF($B225="Annuity",SUMIFS('Annuity Prices'!AE:AE,'Annuity Prices'!$B:$B,$D225,'Annuity Prices'!$E:$E,$G225),IF($B225="RAB Short",SUMIFS('RAB Prices Short'!AE:AE,'RAB Prices Short'!$B:$B,'All Prices combined'!$D225,'RAB Prices Short'!$E:$E,'All Prices combined'!$G225),IF($B225="RAB Long",SUMIFS('RAB Prices Long'!AE:AE,'RAB Prices Long'!$B:$B,'All Prices combined'!$D225,'RAB Prices Long'!$E:$E,'All Prices combined'!$G225)))),2)</f>
        <v>2.2599999999999998</v>
      </c>
      <c r="AC225" s="2">
        <f>ROUND(IF($B225="Annuity",SUMIFS('Annuity Prices'!AF:AF,'Annuity Prices'!$B:$B,$D225,'Annuity Prices'!$E:$E,$G225),IF($B225="RAB Short",SUMIFS('RAB Prices Short'!AF:AF,'RAB Prices Short'!$B:$B,'All Prices combined'!$D225,'RAB Prices Short'!$E:$E,'All Prices combined'!$G225),IF($B225="RAB Long",SUMIFS('RAB Prices Long'!AF:AF,'RAB Prices Long'!$B:$B,'All Prices combined'!$D225,'RAB Prices Long'!$E:$E,'All Prices combined'!$G225)))),2)</f>
        <v>2.2999999999999998</v>
      </c>
      <c r="AD225" s="2">
        <f>ROUND(IF($B225="Annuity",SUMIFS('Annuity Prices'!AG:AG,'Annuity Prices'!$B:$B,$D225,'Annuity Prices'!$E:$E,$G225),IF($B225="RAB Short",SUMIFS('RAB Prices Short'!AG:AG,'RAB Prices Short'!$B:$B,'All Prices combined'!$D225,'RAB Prices Short'!$E:$E,'All Prices combined'!$G225),IF($B225="RAB Long",SUMIFS('RAB Prices Long'!AG:AG,'RAB Prices Long'!$B:$B,'All Prices combined'!$D225,'RAB Prices Long'!$E:$E,'All Prices combined'!$G225)))),2)</f>
        <v>2.36</v>
      </c>
      <c r="AE225" s="2">
        <f>ROUND(IF($B225="Annuity",SUMIFS('Annuity Prices'!AH:AH,'Annuity Prices'!$B:$B,$D225,'Annuity Prices'!$E:$E,$G225),IF($B225="RAB Short",SUMIFS('RAB Prices Short'!AH:AH,'RAB Prices Short'!$B:$B,'All Prices combined'!$D225,'RAB Prices Short'!$E:$E,'All Prices combined'!$G225),IF($B225="RAB Long",SUMIFS('RAB Prices Long'!AH:AH,'RAB Prices Long'!$B:$B,'All Prices combined'!$D225,'RAB Prices Long'!$E:$E,'All Prices combined'!$G225)))),2)</f>
        <v>2.42</v>
      </c>
      <c r="AF225" s="2">
        <f>ROUND(IF($B225="Annuity",SUMIFS('Annuity Prices'!AI:AI,'Annuity Prices'!$B:$B,$D225,'Annuity Prices'!$E:$E,$G225),IF($B225="RAB Short",SUMIFS('RAB Prices Short'!AI:AI,'RAB Prices Short'!$B:$B,'All Prices combined'!$D225,'RAB Prices Short'!$E:$E,'All Prices combined'!$G225),IF($B225="RAB Long",SUMIFS('RAB Prices Long'!AI:AI,'RAB Prices Long'!$B:$B,'All Prices combined'!$D225,'RAB Prices Long'!$E:$E,'All Prices combined'!$G225)))),2)</f>
        <v>2.48</v>
      </c>
      <c r="AG225" s="2">
        <f>ROUND(IF($B225="Annuity",SUMIFS('Annuity Prices'!AJ:AJ,'Annuity Prices'!$B:$B,$D225,'Annuity Prices'!$E:$E,$G225),IF($B225="RAB Short",SUMIFS('RAB Prices Short'!AJ:AJ,'RAB Prices Short'!$B:$B,'All Prices combined'!$D225,'RAB Prices Short'!$E:$E,'All Prices combined'!$G225),IF($B225="RAB Long",SUMIFS('RAB Prices Long'!AJ:AJ,'RAB Prices Long'!$B:$B,'All Prices combined'!$D225,'RAB Prices Long'!$E:$E,'All Prices combined'!$G225)))),2)</f>
        <v>2.5299999999999998</v>
      </c>
      <c r="AH225" s="2">
        <f>ROUND(IF($B225="Annuity",SUMIFS('Annuity Prices'!AK:AK,'Annuity Prices'!$B:$B,$D225,'Annuity Prices'!$E:$E,$G225),IF($B225="RAB Short",SUMIFS('RAB Prices Short'!AK:AK,'RAB Prices Short'!$B:$B,'All Prices combined'!$D225,'RAB Prices Short'!$E:$E,'All Prices combined'!$G225),IF($B225="RAB Long",SUMIFS('RAB Prices Long'!AK:AK,'RAB Prices Long'!$B:$B,'All Prices combined'!$D225,'RAB Prices Long'!$E:$E,'All Prices combined'!$G225)))),2)</f>
        <v>2.59</v>
      </c>
      <c r="AI225" s="2">
        <f>ROUND(IF($B225="Annuity",SUMIFS('Annuity Prices'!AL:AL,'Annuity Prices'!$B:$B,$D225,'Annuity Prices'!$E:$E,$G225),IF($B225="RAB Short",SUMIFS('RAB Prices Short'!AL:AL,'RAB Prices Short'!$B:$B,'All Prices combined'!$D225,'RAB Prices Short'!$E:$E,'All Prices combined'!$G225),IF($B225="RAB Long",SUMIFS('RAB Prices Long'!AL:AL,'RAB Prices Long'!$B:$B,'All Prices combined'!$D225,'RAB Prices Long'!$E:$E,'All Prices combined'!$G225)))),2)</f>
        <v>2.65</v>
      </c>
      <c r="AJ225" s="2">
        <f>ROUND(IF($B225="Annuity",SUMIFS('Annuity Prices'!AM:AM,'Annuity Prices'!$B:$B,$D225,'Annuity Prices'!$E:$E,$G225),IF($B225="RAB Short",SUMIFS('RAB Prices Short'!AM:AM,'RAB Prices Short'!$B:$B,'All Prices combined'!$D225,'RAB Prices Short'!$E:$E,'All Prices combined'!$G225),IF($B225="RAB Long",SUMIFS('RAB Prices Long'!AM:AM,'RAB Prices Long'!$B:$B,'All Prices combined'!$D225,'RAB Prices Long'!$E:$E,'All Prices combined'!$G225)))),2)</f>
        <v>2.72</v>
      </c>
      <c r="AK225" s="2">
        <f>ROUND(IF($B225="Annuity",SUMIFS('Annuity Prices'!AN:AN,'Annuity Prices'!$B:$B,$D225,'Annuity Prices'!$E:$E,$G225),IF($B225="RAB Short",SUMIFS('RAB Prices Short'!AN:AN,'RAB Prices Short'!$B:$B,'All Prices combined'!$D225,'RAB Prices Short'!$E:$E,'All Prices combined'!$G225),IF($B225="RAB Long",SUMIFS('RAB Prices Long'!AN:AN,'RAB Prices Long'!$B:$B,'All Prices combined'!$D225,'RAB Prices Long'!$E:$E,'All Prices combined'!$G225)))),2)</f>
        <v>2.77</v>
      </c>
      <c r="AL225" s="2">
        <f>ROUND(IF($B225="Annuity",SUMIFS('Annuity Prices'!AO:AO,'Annuity Prices'!$B:$B,$D225,'Annuity Prices'!$E:$E,$G225),IF($B225="RAB Short",SUMIFS('RAB Prices Short'!AO:AO,'RAB Prices Short'!$B:$B,'All Prices combined'!$D225,'RAB Prices Short'!$E:$E,'All Prices combined'!$G225),IF($B225="RAB Long",SUMIFS('RAB Prices Long'!AO:AO,'RAB Prices Long'!$B:$B,'All Prices combined'!$D225,'RAB Prices Long'!$E:$E,'All Prices combined'!$G225)))),2)</f>
        <v>2.84</v>
      </c>
      <c r="AM225" s="2">
        <f>ROUND(IF($B225="Annuity",SUMIFS('Annuity Prices'!AP:AP,'Annuity Prices'!$B:$B,$D225,'Annuity Prices'!$E:$E,$G225),IF($B225="RAB Short",SUMIFS('RAB Prices Short'!AP:AP,'RAB Prices Short'!$B:$B,'All Prices combined'!$D225,'RAB Prices Short'!$E:$E,'All Prices combined'!$G225),IF($B225="RAB Long",SUMIFS('RAB Prices Long'!AP:AP,'RAB Prices Long'!$B:$B,'All Prices combined'!$D225,'RAB Prices Long'!$E:$E,'All Prices combined'!$G225)))),2)</f>
        <v>2.91</v>
      </c>
      <c r="AN225" s="2">
        <f>ROUND(IF($B225="Annuity",SUMIFS('Annuity Prices'!AQ:AQ,'Annuity Prices'!$B:$B,$D225,'Annuity Prices'!$E:$E,$G225),IF($B225="RAB Short",SUMIFS('RAB Prices Short'!AQ:AQ,'RAB Prices Short'!$B:$B,'All Prices combined'!$D225,'RAB Prices Short'!$E:$E,'All Prices combined'!$G225),IF($B225="RAB Long",SUMIFS('RAB Prices Long'!AQ:AQ,'RAB Prices Long'!$B:$B,'All Prices combined'!$D225,'RAB Prices Long'!$E:$E,'All Prices combined'!$G225)))),2)</f>
        <v>2.99</v>
      </c>
      <c r="AO225" s="2">
        <f>ROUND(IF($B225="Annuity",SUMIFS('Annuity Prices'!AR:AR,'Annuity Prices'!$B:$B,$D225,'Annuity Prices'!$E:$E,$G225),IF($B225="RAB Short",SUMIFS('RAB Prices Short'!AR:AR,'RAB Prices Short'!$B:$B,'All Prices combined'!$D225,'RAB Prices Short'!$E:$E,'All Prices combined'!$G225),IF($B225="RAB Long",SUMIFS('RAB Prices Long'!AR:AR,'RAB Prices Long'!$B:$B,'All Prices combined'!$D225,'RAB Prices Long'!$E:$E,'All Prices combined'!$G225)))),2)</f>
        <v>0</v>
      </c>
      <c r="AP225" s="2">
        <f>ROUND(IF($B225="Annuity",SUMIFS('Annuity Prices'!AS:AS,'Annuity Prices'!$B:$B,$D225,'Annuity Prices'!$E:$E,$G225),IF($B225="RAB Short",SUMIFS('RAB Prices Short'!AS:AS,'RAB Prices Short'!$B:$B,'All Prices combined'!$D225,'RAB Prices Short'!$E:$E,'All Prices combined'!$G225),IF($B225="RAB Long",SUMIFS('RAB Prices Long'!AS:AS,'RAB Prices Long'!$B:$B,'All Prices combined'!$D225,'RAB Prices Long'!$E:$E,'All Prices combined'!$G225)))),2)</f>
        <v>0</v>
      </c>
      <c r="AQ225" s="2">
        <f>ROUND(IF($B225="Annuity",SUMIFS('Annuity Prices'!AT:AT,'Annuity Prices'!$B:$B,$D225,'Annuity Prices'!$E:$E,$G225),IF($B225="RAB Short",SUMIFS('RAB Prices Short'!AT:AT,'RAB Prices Short'!$B:$B,'All Prices combined'!$D225,'RAB Prices Short'!$E:$E,'All Prices combined'!$G225),IF($B225="RAB Long",SUMIFS('RAB Prices Long'!AT:AT,'RAB Prices Long'!$B:$B,'All Prices combined'!$D225,'RAB Prices Long'!$E:$E,'All Prices combined'!$G225)))),2)</f>
        <v>1.47</v>
      </c>
      <c r="AR225" s="2">
        <f>ROUND(IF($B225="Annuity",SUMIFS('Annuity Prices'!AU:AU,'Annuity Prices'!$B:$B,$D225,'Annuity Prices'!$E:$E,$G225),IF($B225="RAB Short",SUMIFS('RAB Prices Short'!AU:AU,'RAB Prices Short'!$B:$B,'All Prices combined'!$D225,'RAB Prices Short'!$E:$E,'All Prices combined'!$G225),IF($B225="RAB Long",SUMIFS('RAB Prices Long'!AU:AU,'RAB Prices Long'!$B:$B,'All Prices combined'!$D225,'RAB Prices Long'!$E:$E,'All Prices combined'!$G225)))),2)</f>
        <v>1.51</v>
      </c>
      <c r="AS225" s="2">
        <f>ROUND(IF($B225="Annuity",SUMIFS('Annuity Prices'!AV:AV,'Annuity Prices'!$B:$B,$D225,'Annuity Prices'!$E:$E,$G225),IF($B225="RAB Short",SUMIFS('RAB Prices Short'!AV:AV,'RAB Prices Short'!$B:$B,'All Prices combined'!$D225,'RAB Prices Short'!$E:$E,'All Prices combined'!$G225),IF($B225="RAB Long",SUMIFS('RAB Prices Long'!AV:AV,'RAB Prices Long'!$B:$B,'All Prices combined'!$D225,'RAB Prices Long'!$E:$E,'All Prices combined'!$G225)))),2)</f>
        <v>1.55</v>
      </c>
      <c r="AT225" s="2">
        <f>ROUND(IF($B225="Annuity",SUMIFS('Annuity Prices'!AW:AW,'Annuity Prices'!$B:$B,$D225,'Annuity Prices'!$E:$E,$G225),IF($B225="RAB Short",SUMIFS('RAB Prices Short'!AW:AW,'RAB Prices Short'!$B:$B,'All Prices combined'!$D225,'RAB Prices Short'!$E:$E,'All Prices combined'!$G225),IF($B225="RAB Long",SUMIFS('RAB Prices Long'!AW:AW,'RAB Prices Long'!$B:$B,'All Prices combined'!$D225,'RAB Prices Long'!$E:$E,'All Prices combined'!$G225)))),2)</f>
        <v>1.58</v>
      </c>
      <c r="AU225" s="2">
        <f>ROUND(IF($B225="Annuity",SUMIFS('Annuity Prices'!AX:AX,'Annuity Prices'!$B:$B,$D225,'Annuity Prices'!$E:$E,$G225),IF($B225="RAB Short",SUMIFS('RAB Prices Short'!AX:AX,'RAB Prices Short'!$B:$B,'All Prices combined'!$D225,'RAB Prices Short'!$E:$E,'All Prices combined'!$G225),IF($B225="RAB Long",SUMIFS('RAB Prices Long'!AX:AX,'RAB Prices Long'!$B:$B,'All Prices combined'!$D225,'RAB Prices Long'!$E:$E,'All Prices combined'!$G225)))),2)</f>
        <v>1.62</v>
      </c>
      <c r="AV225" s="2">
        <f>ROUND(IF($B225="Annuity",SUMIFS('Annuity Prices'!AY:AY,'Annuity Prices'!$B:$B,$D225,'Annuity Prices'!$E:$E,$G225),IF($B225="RAB Short",SUMIFS('RAB Prices Short'!AY:AY,'RAB Prices Short'!$B:$B,'All Prices combined'!$D225,'RAB Prices Short'!$E:$E,'All Prices combined'!$G225),IF($B225="RAB Long",SUMIFS('RAB Prices Long'!AY:AY,'RAB Prices Long'!$B:$B,'All Prices combined'!$D225,'RAB Prices Long'!$E:$E,'All Prices combined'!$G225)))),2)</f>
        <v>1.66</v>
      </c>
      <c r="AW225" s="2">
        <f>ROUND(IF($B225="Annuity",SUMIFS('Annuity Prices'!AZ:AZ,'Annuity Prices'!$B:$B,$D225,'Annuity Prices'!$E:$E,$G225),IF($B225="RAB Short",SUMIFS('RAB Prices Short'!AZ:AZ,'RAB Prices Short'!$B:$B,'All Prices combined'!$D225,'RAB Prices Short'!$E:$E,'All Prices combined'!$G225),IF($B225="RAB Long",SUMIFS('RAB Prices Long'!AZ:AZ,'RAB Prices Long'!$B:$B,'All Prices combined'!$D225,'RAB Prices Long'!$E:$E,'All Prices combined'!$G225)))),2)</f>
        <v>1.7</v>
      </c>
      <c r="AX225" s="2">
        <f>ROUND(IF($B225="Annuity",SUMIFS('Annuity Prices'!BA:BA,'Annuity Prices'!$B:$B,$D225,'Annuity Prices'!$E:$E,$G225),IF($B225="RAB Short",SUMIFS('RAB Prices Short'!BA:BA,'RAB Prices Short'!$B:$B,'All Prices combined'!$D225,'RAB Prices Short'!$E:$E,'All Prices combined'!$G225),IF($B225="RAB Long",SUMIFS('RAB Prices Long'!BA:BA,'RAB Prices Long'!$B:$B,'All Prices combined'!$D225,'RAB Prices Long'!$E:$E,'All Prices combined'!$G225)))),2)</f>
        <v>1.74</v>
      </c>
      <c r="AY225" s="2">
        <f>ROUND(IF($B225="Annuity",SUMIFS('Annuity Prices'!BB:BB,'Annuity Prices'!$B:$B,$D225,'Annuity Prices'!$E:$E,$G225),IF($B225="RAB Short",SUMIFS('RAB Prices Short'!BB:BB,'RAB Prices Short'!$B:$B,'All Prices combined'!$D225,'RAB Prices Short'!$E:$E,'All Prices combined'!$G225),IF($B225="RAB Long",SUMIFS('RAB Prices Long'!BB:BB,'RAB Prices Long'!$B:$B,'All Prices combined'!$D225,'RAB Prices Long'!$E:$E,'All Prices combined'!$G225)))),2)</f>
        <v>1.78</v>
      </c>
      <c r="AZ225" s="2">
        <f>ROUND(IF($B225="Annuity",SUMIFS('Annuity Prices'!BC:BC,'Annuity Prices'!$B:$B,$D225,'Annuity Prices'!$E:$E,$G225),IF($B225="RAB Short",SUMIFS('RAB Prices Short'!BC:BC,'RAB Prices Short'!$B:$B,'All Prices combined'!$D225,'RAB Prices Short'!$E:$E,'All Prices combined'!$G225),IF($B225="RAB Long",SUMIFS('RAB Prices Long'!BC:BC,'RAB Prices Long'!$B:$B,'All Prices combined'!$D225,'RAB Prices Long'!$E:$E,'All Prices combined'!$G225)))),2)</f>
        <v>1.83</v>
      </c>
      <c r="BA225" s="2">
        <f>ROUND(IF($B225="Annuity",SUMIFS('Annuity Prices'!BD:BD,'Annuity Prices'!$B:$B,$D225,'Annuity Prices'!$E:$E,$G225),IF($B225="RAB Short",SUMIFS('RAB Prices Short'!BD:BD,'RAB Prices Short'!$B:$B,'All Prices combined'!$D225,'RAB Prices Short'!$E:$E,'All Prices combined'!$G225),IF($B225="RAB Long",SUMIFS('RAB Prices Long'!BD:BD,'RAB Prices Long'!$B:$B,'All Prices combined'!$D225,'RAB Prices Long'!$E:$E,'All Prices combined'!$G225)))),2)</f>
        <v>1.87</v>
      </c>
      <c r="BB225" s="2">
        <f>ROUND(IF($B225="Annuity",SUMIFS('Annuity Prices'!BE:BE,'Annuity Prices'!$B:$B,$D225,'Annuity Prices'!$E:$E,$G225),IF($B225="RAB Short",SUMIFS('RAB Prices Short'!BE:BE,'RAB Prices Short'!$B:$B,'All Prices combined'!$D225,'RAB Prices Short'!$E:$E,'All Prices combined'!$G225),IF($B225="RAB Long",SUMIFS('RAB Prices Long'!BE:BE,'RAB Prices Long'!$B:$B,'All Prices combined'!$D225,'RAB Prices Long'!$E:$E,'All Prices combined'!$G225)))),2)</f>
        <v>1.92</v>
      </c>
      <c r="BC225" s="2">
        <f>ROUND(IF($B225="Annuity",SUMIFS('Annuity Prices'!BF:BF,'Annuity Prices'!$B:$B,$D225,'Annuity Prices'!$E:$E,$G225),IF($B225="RAB Short",SUMIFS('RAB Prices Short'!BF:BF,'RAB Prices Short'!$B:$B,'All Prices combined'!$D225,'RAB Prices Short'!$E:$E,'All Prices combined'!$G225),IF($B225="RAB Long",SUMIFS('RAB Prices Long'!BF:BF,'RAB Prices Long'!$B:$B,'All Prices combined'!$D225,'RAB Prices Long'!$E:$E,'All Prices combined'!$G225)))),2)</f>
        <v>1.98</v>
      </c>
      <c r="BD225" s="2">
        <f>ROUND(IF($B225="Annuity",SUMIFS('Annuity Prices'!BG:BG,'Annuity Prices'!$B:$B,$D225,'Annuity Prices'!$E:$E,$G225),IF($B225="RAB Short",SUMIFS('RAB Prices Short'!BG:BG,'RAB Prices Short'!$B:$B,'All Prices combined'!$D225,'RAB Prices Short'!$E:$E,'All Prices combined'!$G225),IF($B225="RAB Long",SUMIFS('RAB Prices Long'!BG:BG,'RAB Prices Long'!$B:$B,'All Prices combined'!$D225,'RAB Prices Long'!$E:$E,'All Prices combined'!$G225)))),2)</f>
        <v>2.04</v>
      </c>
      <c r="BE225" s="2">
        <f>ROUND(IF($B225="Annuity",SUMIFS('Annuity Prices'!BH:BH,'Annuity Prices'!$B:$B,$D225,'Annuity Prices'!$E:$E,$G225),IF($B225="RAB Short",SUMIFS('RAB Prices Short'!BH:BH,'RAB Prices Short'!$B:$B,'All Prices combined'!$D225,'RAB Prices Short'!$E:$E,'All Prices combined'!$G225),IF($B225="RAB Long",SUMIFS('RAB Prices Long'!BH:BH,'RAB Prices Long'!$B:$B,'All Prices combined'!$D225,'RAB Prices Long'!$E:$E,'All Prices combined'!$G225)))),2)</f>
        <v>2.0499999999999998</v>
      </c>
      <c r="BF225" s="2">
        <f>ROUND(IF($B225="Annuity",SUMIFS('Annuity Prices'!BI:BI,'Annuity Prices'!$B:$B,$D225,'Annuity Prices'!$E:$E,$G225),IF($B225="RAB Short",SUMIFS('RAB Prices Short'!BI:BI,'RAB Prices Short'!$B:$B,'All Prices combined'!$D225,'RAB Prices Short'!$E:$E,'All Prices combined'!$G225),IF($B225="RAB Long",SUMIFS('RAB Prices Long'!BI:BI,'RAB Prices Long'!$B:$B,'All Prices combined'!$D225,'RAB Prices Long'!$E:$E,'All Prices combined'!$G225)))),2)</f>
        <v>2.09</v>
      </c>
      <c r="BG225" s="2">
        <f>ROUND(IF($B225="Annuity",SUMIFS('Annuity Prices'!BJ:BJ,'Annuity Prices'!$B:$B,$D225,'Annuity Prices'!$E:$E,$G225),IF($B225="RAB Short",SUMIFS('RAB Prices Short'!BJ:BJ,'RAB Prices Short'!$B:$B,'All Prices combined'!$D225,'RAB Prices Short'!$E:$E,'All Prices combined'!$G225),IF($B225="RAB Long",SUMIFS('RAB Prices Long'!BJ:BJ,'RAB Prices Long'!$B:$B,'All Prices combined'!$D225,'RAB Prices Long'!$E:$E,'All Prices combined'!$G225)))),2)</f>
        <v>2.15</v>
      </c>
      <c r="BH225" s="2">
        <f>ROUND(IF($B225="Annuity",SUMIFS('Annuity Prices'!BK:BK,'Annuity Prices'!$B:$B,$D225,'Annuity Prices'!$E:$E,$G225),IF($B225="RAB Short",SUMIFS('RAB Prices Short'!BK:BK,'RAB Prices Short'!$B:$B,'All Prices combined'!$D225,'RAB Prices Short'!$E:$E,'All Prices combined'!$G225),IF($B225="RAB Long",SUMIFS('RAB Prices Long'!BK:BK,'RAB Prices Long'!$B:$B,'All Prices combined'!$D225,'RAB Prices Long'!$E:$E,'All Prices combined'!$G225)))),2)</f>
        <v>2.2000000000000002</v>
      </c>
      <c r="BI225" s="2">
        <f>ROUND(IF($B225="Annuity",SUMIFS('Annuity Prices'!BL:BL,'Annuity Prices'!$B:$B,$D225,'Annuity Prices'!$E:$E,$G225),IF($B225="RAB Short",SUMIFS('RAB Prices Short'!BL:BL,'RAB Prices Short'!$B:$B,'All Prices combined'!$D225,'RAB Prices Short'!$E:$E,'All Prices combined'!$G225),IF($B225="RAB Long",SUMIFS('RAB Prices Long'!BL:BL,'RAB Prices Long'!$B:$B,'All Prices combined'!$D225,'RAB Prices Long'!$E:$E,'All Prices combined'!$G225)))),2)</f>
        <v>2.2599999999999998</v>
      </c>
      <c r="BJ225" s="2">
        <f>ROUND(IF($B225="Annuity",SUMIFS('Annuity Prices'!BM:BM,'Annuity Prices'!$B:$B,$D225,'Annuity Prices'!$E:$E,$G225),IF($B225="RAB Short",SUMIFS('RAB Prices Short'!BM:BM,'RAB Prices Short'!$B:$B,'All Prices combined'!$D225,'RAB Prices Short'!$E:$E,'All Prices combined'!$G225),IF($B225="RAB Long",SUMIFS('RAB Prices Long'!BM:BM,'RAB Prices Long'!$B:$B,'All Prices combined'!$D225,'RAB Prices Long'!$E:$E,'All Prices combined'!$G225)))),2)</f>
        <v>2.2999999999999998</v>
      </c>
      <c r="BK225" s="2">
        <f>ROUND(IF($B225="Annuity",SUMIFS('Annuity Prices'!BN:BN,'Annuity Prices'!$B:$B,$D225,'Annuity Prices'!$E:$E,$G225),IF($B225="RAB Short",SUMIFS('RAB Prices Short'!BN:BN,'RAB Prices Short'!$B:$B,'All Prices combined'!$D225,'RAB Prices Short'!$E:$E,'All Prices combined'!$G225),IF($B225="RAB Long",SUMIFS('RAB Prices Long'!BN:BN,'RAB Prices Long'!$B:$B,'All Prices combined'!$D225,'RAB Prices Long'!$E:$E,'All Prices combined'!$G225)))),2)</f>
        <v>2.36</v>
      </c>
      <c r="BL225" s="2">
        <f>ROUND(IF($B225="Annuity",SUMIFS('Annuity Prices'!BO:BO,'Annuity Prices'!$B:$B,$D225,'Annuity Prices'!$E:$E,$G225),IF($B225="RAB Short",SUMIFS('RAB Prices Short'!BO:BO,'RAB Prices Short'!$B:$B,'All Prices combined'!$D225,'RAB Prices Short'!$E:$E,'All Prices combined'!$G225),IF($B225="RAB Long",SUMIFS('RAB Prices Long'!BO:BO,'RAB Prices Long'!$B:$B,'All Prices combined'!$D225,'RAB Prices Long'!$E:$E,'All Prices combined'!$G225)))),2)</f>
        <v>2.42</v>
      </c>
      <c r="BM225" s="2">
        <f>ROUND(IF($B225="Annuity",SUMIFS('Annuity Prices'!BP:BP,'Annuity Prices'!$B:$B,$D225,'Annuity Prices'!$E:$E,$G225),IF($B225="RAB Short",SUMIFS('RAB Prices Short'!BP:BP,'RAB Prices Short'!$B:$B,'All Prices combined'!$D225,'RAB Prices Short'!$E:$E,'All Prices combined'!$G225),IF($B225="RAB Long",SUMIFS('RAB Prices Long'!BP:BP,'RAB Prices Long'!$B:$B,'All Prices combined'!$D225,'RAB Prices Long'!$E:$E,'All Prices combined'!$G225)))),2)</f>
        <v>2.48</v>
      </c>
      <c r="BN225" s="2">
        <f>ROUND(IF($B225="Annuity",SUMIFS('Annuity Prices'!BQ:BQ,'Annuity Prices'!$B:$B,$D225,'Annuity Prices'!$E:$E,$G225),IF($B225="RAB Short",SUMIFS('RAB Prices Short'!BQ:BQ,'RAB Prices Short'!$B:$B,'All Prices combined'!$D225,'RAB Prices Short'!$E:$E,'All Prices combined'!$G225),IF($B225="RAB Long",SUMIFS('RAB Prices Long'!BQ:BQ,'RAB Prices Long'!$B:$B,'All Prices combined'!$D225,'RAB Prices Long'!$E:$E,'All Prices combined'!$G225)))),2)</f>
        <v>2.5299999999999998</v>
      </c>
      <c r="BO225" s="2">
        <f>ROUND(IF($B225="Annuity",SUMIFS('Annuity Prices'!BR:BR,'Annuity Prices'!$B:$B,$D225,'Annuity Prices'!$E:$E,$G225),IF($B225="RAB Short",SUMIFS('RAB Prices Short'!BR:BR,'RAB Prices Short'!$B:$B,'All Prices combined'!$D225,'RAB Prices Short'!$E:$E,'All Prices combined'!$G225),IF($B225="RAB Long",SUMIFS('RAB Prices Long'!BR:BR,'RAB Prices Long'!$B:$B,'All Prices combined'!$D225,'RAB Prices Long'!$E:$E,'All Prices combined'!$G225)))),2)</f>
        <v>2.59</v>
      </c>
      <c r="BP225" s="2">
        <f>ROUND(IF($B225="Annuity",SUMIFS('Annuity Prices'!BS:BS,'Annuity Prices'!$B:$B,$D225,'Annuity Prices'!$E:$E,$G225),IF($B225="RAB Short",SUMIFS('RAB Prices Short'!BS:BS,'RAB Prices Short'!$B:$B,'All Prices combined'!$D225,'RAB Prices Short'!$E:$E,'All Prices combined'!$G225),IF($B225="RAB Long",SUMIFS('RAB Prices Long'!BS:BS,'RAB Prices Long'!$B:$B,'All Prices combined'!$D225,'RAB Prices Long'!$E:$E,'All Prices combined'!$G225)))),2)</f>
        <v>2.65</v>
      </c>
      <c r="BQ225" s="2">
        <f>ROUND(IF($B225="Annuity",SUMIFS('Annuity Prices'!BT:BT,'Annuity Prices'!$B:$B,$D225,'Annuity Prices'!$E:$E,$G225),IF($B225="RAB Short",SUMIFS('RAB Prices Short'!BT:BT,'RAB Prices Short'!$B:$B,'All Prices combined'!$D225,'RAB Prices Short'!$E:$E,'All Prices combined'!$G225),IF($B225="RAB Long",SUMIFS('RAB Prices Long'!BT:BT,'RAB Prices Long'!$B:$B,'All Prices combined'!$D225,'RAB Prices Long'!$E:$E,'All Prices combined'!$G225)))),2)</f>
        <v>2.72</v>
      </c>
      <c r="BR225" s="2">
        <f>ROUND(IF($B225="Annuity",SUMIFS('Annuity Prices'!BU:BU,'Annuity Prices'!$B:$B,$D225,'Annuity Prices'!$E:$E,$G225),IF($B225="RAB Short",SUMIFS('RAB Prices Short'!BU:BU,'RAB Prices Short'!$B:$B,'All Prices combined'!$D225,'RAB Prices Short'!$E:$E,'All Prices combined'!$G225),IF($B225="RAB Long",SUMIFS('RAB Prices Long'!BU:BU,'RAB Prices Long'!$B:$B,'All Prices combined'!$D225,'RAB Prices Long'!$E:$E,'All Prices combined'!$G225)))),2)</f>
        <v>2.8</v>
      </c>
      <c r="BS225" s="2">
        <f>ROUND(IF($B225="Annuity",SUMIFS('Annuity Prices'!BV:BV,'Annuity Prices'!$B:$B,$D225,'Annuity Prices'!$E:$E,$G225),IF($B225="RAB Short",SUMIFS('RAB Prices Short'!BV:BV,'RAB Prices Short'!$B:$B,'All Prices combined'!$D225,'RAB Prices Short'!$E:$E,'All Prices combined'!$G225),IF($B225="RAB Long",SUMIFS('RAB Prices Long'!BV:BV,'RAB Prices Long'!$B:$B,'All Prices combined'!$D225,'RAB Prices Long'!$E:$E,'All Prices combined'!$G225)))),2)</f>
        <v>2.88</v>
      </c>
      <c r="BT225" s="2">
        <f>ROUND(IF($B225="Annuity",SUMIFS('Annuity Prices'!BW:BW,'Annuity Prices'!$B:$B,$D225,'Annuity Prices'!$E:$E,$G225),IF($B225="RAB Short",SUMIFS('RAB Prices Short'!BW:BW,'RAB Prices Short'!$B:$B,'All Prices combined'!$D225,'RAB Prices Short'!$E:$E,'All Prices combined'!$G225),IF($B225="RAB Long",SUMIFS('RAB Prices Long'!BW:BW,'RAB Prices Long'!$B:$B,'All Prices combined'!$D225,'RAB Prices Long'!$E:$E,'All Prices combined'!$G225)))),2)</f>
        <v>2.96</v>
      </c>
      <c r="BU225" s="2">
        <f>ROUND(IF($B225="Annuity",SUMIFS('Annuity Prices'!BX:BX,'Annuity Prices'!$B:$B,$D225,'Annuity Prices'!$E:$E,$G225),IF($B225="RAB Short",SUMIFS('RAB Prices Short'!BX:BX,'RAB Prices Short'!$B:$B,'All Prices combined'!$D225,'RAB Prices Short'!$E:$E,'All Prices combined'!$G225),IF($B225="RAB Long",SUMIFS('RAB Prices Long'!BX:BX,'RAB Prices Long'!$B:$B,'All Prices combined'!$D225,'RAB Prices Long'!$E:$E,'All Prices combined'!$G225)))),2)</f>
        <v>2.99</v>
      </c>
    </row>
    <row r="226" spans="2:73" x14ac:dyDescent="0.25">
      <c r="B226" t="s">
        <v>44</v>
      </c>
      <c r="C226">
        <v>9</v>
      </c>
      <c r="E226" t="s">
        <v>148</v>
      </c>
      <c r="G226" t="s">
        <v>149</v>
      </c>
      <c r="I226" s="2">
        <f>ROUND(IF($B226="Annuity",SUMIFS('Annuity Prices'!L:L,'Annuity Prices'!$B:$B,$D226,'Annuity Prices'!$E:$E,$G226),IF($B226="RAB Short",SUMIFS('RAB Prices Short'!L:L,'RAB Prices Short'!$B:$B,'All Prices combined'!$D226,'RAB Prices Short'!$E:$E,'All Prices combined'!$G226),IF($B226="RAB Long",SUMIFS('RAB Prices Long'!L:L,'RAB Prices Long'!$B:$B,'All Prices combined'!$D226,'RAB Prices Long'!$E:$E,'All Prices combined'!$G226)))),2)</f>
        <v>0</v>
      </c>
      <c r="J226" s="2">
        <f>ROUND(IF($B226="Annuity",SUMIFS('Annuity Prices'!M:M,'Annuity Prices'!$B:$B,$D226,'Annuity Prices'!$E:$E,$G226),IF($B226="RAB Short",SUMIFS('RAB Prices Short'!M:M,'RAB Prices Short'!$B:$B,'All Prices combined'!$D226,'RAB Prices Short'!$E:$E,'All Prices combined'!$G226),IF($B226="RAB Long",SUMIFS('RAB Prices Long'!M:M,'RAB Prices Long'!$B:$B,'All Prices combined'!$D226,'RAB Prices Long'!$E:$E,'All Prices combined'!$G226)))),2)</f>
        <v>0</v>
      </c>
      <c r="K226" s="2">
        <f>ROUND(IF($B226="Annuity",SUMIFS('Annuity Prices'!N:N,'Annuity Prices'!$B:$B,$D226,'Annuity Prices'!$E:$E,$G226),IF($B226="RAB Short",SUMIFS('RAB Prices Short'!N:N,'RAB Prices Short'!$B:$B,'All Prices combined'!$D226,'RAB Prices Short'!$E:$E,'All Prices combined'!$G226),IF($B226="RAB Long",SUMIFS('RAB Prices Long'!N:N,'RAB Prices Long'!$B:$B,'All Prices combined'!$D226,'RAB Prices Long'!$E:$E,'All Prices combined'!$G226)))),2)</f>
        <v>0</v>
      </c>
      <c r="L226" s="2">
        <f>ROUND(IF($B226="Annuity",SUMIFS('Annuity Prices'!O:O,'Annuity Prices'!$B:$B,$D226,'Annuity Prices'!$E:$E,$G226),IF($B226="RAB Short",SUMIFS('RAB Prices Short'!O:O,'RAB Prices Short'!$B:$B,'All Prices combined'!$D226,'RAB Prices Short'!$E:$E,'All Prices combined'!$G226),IF($B226="RAB Long",SUMIFS('RAB Prices Long'!O:O,'RAB Prices Long'!$B:$B,'All Prices combined'!$D226,'RAB Prices Long'!$E:$E,'All Prices combined'!$G226)))),2)</f>
        <v>0</v>
      </c>
      <c r="M226" s="2">
        <f>ROUND(IF($B226="Annuity",SUMIFS('Annuity Prices'!P:P,'Annuity Prices'!$B:$B,$D226,'Annuity Prices'!$E:$E,$G226),IF($B226="RAB Short",SUMIFS('RAB Prices Short'!P:P,'RAB Prices Short'!$B:$B,'All Prices combined'!$D226,'RAB Prices Short'!$E:$E,'All Prices combined'!$G226),IF($B226="RAB Long",SUMIFS('RAB Prices Long'!P:P,'RAB Prices Long'!$B:$B,'All Prices combined'!$D226,'RAB Prices Long'!$E:$E,'All Prices combined'!$G226)))),2)</f>
        <v>0</v>
      </c>
      <c r="N226" s="2">
        <f>ROUND(IF($B226="Annuity",SUMIFS('Annuity Prices'!Q:Q,'Annuity Prices'!$B:$B,$D226,'Annuity Prices'!$E:$E,$G226),IF($B226="RAB Short",SUMIFS('RAB Prices Short'!Q:Q,'RAB Prices Short'!$B:$B,'All Prices combined'!$D226,'RAB Prices Short'!$E:$E,'All Prices combined'!$G226),IF($B226="RAB Long",SUMIFS('RAB Prices Long'!Q:Q,'RAB Prices Long'!$B:$B,'All Prices combined'!$D226,'RAB Prices Long'!$E:$E,'All Prices combined'!$G226)))),2)</f>
        <v>0</v>
      </c>
      <c r="O226" s="2">
        <f>ROUND(IF($B226="Annuity",SUMIFS('Annuity Prices'!R:R,'Annuity Prices'!$B:$B,$D226,'Annuity Prices'!$E:$E,$G226),IF($B226="RAB Short",SUMIFS('RAB Prices Short'!R:R,'RAB Prices Short'!$B:$B,'All Prices combined'!$D226,'RAB Prices Short'!$E:$E,'All Prices combined'!$G226),IF($B226="RAB Long",SUMIFS('RAB Prices Long'!R:R,'RAB Prices Long'!$B:$B,'All Prices combined'!$D226,'RAB Prices Long'!$E:$E,'All Prices combined'!$G226)))),2)</f>
        <v>0</v>
      </c>
      <c r="P226" s="2">
        <f>ROUND(IF($B226="Annuity",SUMIFS('Annuity Prices'!S:S,'Annuity Prices'!$B:$B,$D226,'Annuity Prices'!$E:$E,$G226),IF($B226="RAB Short",SUMIFS('RAB Prices Short'!S:S,'RAB Prices Short'!$B:$B,'All Prices combined'!$D226,'RAB Prices Short'!$E:$E,'All Prices combined'!$G226),IF($B226="RAB Long",SUMIFS('RAB Prices Long'!S:S,'RAB Prices Long'!$B:$B,'All Prices combined'!$D226,'RAB Prices Long'!$E:$E,'All Prices combined'!$G226)))),2)</f>
        <v>0</v>
      </c>
      <c r="Q226" s="2">
        <f>ROUND(IF($B226="Annuity",SUMIFS('Annuity Prices'!T:T,'Annuity Prices'!$B:$B,$D226,'Annuity Prices'!$E:$E,$G226),IF($B226="RAB Short",SUMIFS('RAB Prices Short'!T:T,'RAB Prices Short'!$B:$B,'All Prices combined'!$D226,'RAB Prices Short'!$E:$E,'All Prices combined'!$G226),IF($B226="RAB Long",SUMIFS('RAB Prices Long'!T:T,'RAB Prices Long'!$B:$B,'All Prices combined'!$D226,'RAB Prices Long'!$E:$E,'All Prices combined'!$G226)))),2)</f>
        <v>0</v>
      </c>
      <c r="R226" s="2">
        <f>ROUND(IF($B226="Annuity",SUMIFS('Annuity Prices'!U:U,'Annuity Prices'!$B:$B,$D226,'Annuity Prices'!$E:$E,$G226),IF($B226="RAB Short",SUMIFS('RAB Prices Short'!U:U,'RAB Prices Short'!$B:$B,'All Prices combined'!$D226,'RAB Prices Short'!$E:$E,'All Prices combined'!$G226),IF($B226="RAB Long",SUMIFS('RAB Prices Long'!U:U,'RAB Prices Long'!$B:$B,'All Prices combined'!$D226,'RAB Prices Long'!$E:$E,'All Prices combined'!$G226)))),2)</f>
        <v>0</v>
      </c>
      <c r="S226" s="2">
        <f>ROUND(IF($B226="Annuity",SUMIFS('Annuity Prices'!V:V,'Annuity Prices'!$B:$B,$D226,'Annuity Prices'!$E:$E,$G226),IF($B226="RAB Short",SUMIFS('RAB Prices Short'!V:V,'RAB Prices Short'!$B:$B,'All Prices combined'!$D226,'RAB Prices Short'!$E:$E,'All Prices combined'!$G226),IF($B226="RAB Long",SUMIFS('RAB Prices Long'!V:V,'RAB Prices Long'!$B:$B,'All Prices combined'!$D226,'RAB Prices Long'!$E:$E,'All Prices combined'!$G226)))),2)</f>
        <v>0</v>
      </c>
      <c r="T226" s="2">
        <f>ROUND(IF($B226="Annuity",SUMIFS('Annuity Prices'!W:W,'Annuity Prices'!$B:$B,$D226,'Annuity Prices'!$E:$E,$G226),IF($B226="RAB Short",SUMIFS('RAB Prices Short'!W:W,'RAB Prices Short'!$B:$B,'All Prices combined'!$D226,'RAB Prices Short'!$E:$E,'All Prices combined'!$G226),IF($B226="RAB Long",SUMIFS('RAB Prices Long'!W:W,'RAB Prices Long'!$B:$B,'All Prices combined'!$D226,'RAB Prices Long'!$E:$E,'All Prices combined'!$G226)))),2)</f>
        <v>0</v>
      </c>
      <c r="U226" s="2">
        <f>ROUND(IF($B226="Annuity",SUMIFS('Annuity Prices'!X:X,'Annuity Prices'!$B:$B,$D226,'Annuity Prices'!$E:$E,$G226),IF($B226="RAB Short",SUMIFS('RAB Prices Short'!X:X,'RAB Prices Short'!$B:$B,'All Prices combined'!$D226,'RAB Prices Short'!$E:$E,'All Prices combined'!$G226),IF($B226="RAB Long",SUMIFS('RAB Prices Long'!X:X,'RAB Prices Long'!$B:$B,'All Prices combined'!$D226,'RAB Prices Long'!$E:$E,'All Prices combined'!$G226)))),2)</f>
        <v>0</v>
      </c>
      <c r="V226" s="2">
        <f>ROUND(IF($B226="Annuity",SUMIFS('Annuity Prices'!Y:Y,'Annuity Prices'!$B:$B,$D226,'Annuity Prices'!$E:$E,$G226),IF($B226="RAB Short",SUMIFS('RAB Prices Short'!Y:Y,'RAB Prices Short'!$B:$B,'All Prices combined'!$D226,'RAB Prices Short'!$E:$E,'All Prices combined'!$G226),IF($B226="RAB Long",SUMIFS('RAB Prices Long'!Y:Y,'RAB Prices Long'!$B:$B,'All Prices combined'!$D226,'RAB Prices Long'!$E:$E,'All Prices combined'!$G226)))),2)</f>
        <v>0</v>
      </c>
      <c r="W226" s="2">
        <f>ROUND(IF($B226="Annuity",SUMIFS('Annuity Prices'!Z:Z,'Annuity Prices'!$B:$B,$D226,'Annuity Prices'!$E:$E,$G226),IF($B226="RAB Short",SUMIFS('RAB Prices Short'!Z:Z,'RAB Prices Short'!$B:$B,'All Prices combined'!$D226,'RAB Prices Short'!$E:$E,'All Prices combined'!$G226),IF($B226="RAB Long",SUMIFS('RAB Prices Long'!Z:Z,'RAB Prices Long'!$B:$B,'All Prices combined'!$D226,'RAB Prices Long'!$E:$E,'All Prices combined'!$G226)))),2)</f>
        <v>0</v>
      </c>
      <c r="X226" s="2">
        <f>ROUND(IF($B226="Annuity",SUMIFS('Annuity Prices'!AA:AA,'Annuity Prices'!$B:$B,$D226,'Annuity Prices'!$E:$E,$G226),IF($B226="RAB Short",SUMIFS('RAB Prices Short'!AA:AA,'RAB Prices Short'!$B:$B,'All Prices combined'!$D226,'RAB Prices Short'!$E:$E,'All Prices combined'!$G226),IF($B226="RAB Long",SUMIFS('RAB Prices Long'!AA:AA,'RAB Prices Long'!$B:$B,'All Prices combined'!$D226,'RAB Prices Long'!$E:$E,'All Prices combined'!$G226)))),2)</f>
        <v>0</v>
      </c>
      <c r="Y226" s="2">
        <f>ROUND(IF($B226="Annuity",SUMIFS('Annuity Prices'!AB:AB,'Annuity Prices'!$B:$B,$D226,'Annuity Prices'!$E:$E,$G226),IF($B226="RAB Short",SUMIFS('RAB Prices Short'!AB:AB,'RAB Prices Short'!$B:$B,'All Prices combined'!$D226,'RAB Prices Short'!$E:$E,'All Prices combined'!$G226),IF($B226="RAB Long",SUMIFS('RAB Prices Long'!AB:AB,'RAB Prices Long'!$B:$B,'All Prices combined'!$D226,'RAB Prices Long'!$E:$E,'All Prices combined'!$G226)))),2)</f>
        <v>0</v>
      </c>
      <c r="Z226" s="2">
        <f>ROUND(IF($B226="Annuity",SUMIFS('Annuity Prices'!AC:AC,'Annuity Prices'!$B:$B,$D226,'Annuity Prices'!$E:$E,$G226),IF($B226="RAB Short",SUMIFS('RAB Prices Short'!AC:AC,'RAB Prices Short'!$B:$B,'All Prices combined'!$D226,'RAB Prices Short'!$E:$E,'All Prices combined'!$G226),IF($B226="RAB Long",SUMIFS('RAB Prices Long'!AC:AC,'RAB Prices Long'!$B:$B,'All Prices combined'!$D226,'RAB Prices Long'!$E:$E,'All Prices combined'!$G226)))),2)</f>
        <v>0</v>
      </c>
      <c r="AA226" s="2">
        <f>ROUND(IF($B226="Annuity",SUMIFS('Annuity Prices'!AD:AD,'Annuity Prices'!$B:$B,$D226,'Annuity Prices'!$E:$E,$G226),IF($B226="RAB Short",SUMIFS('RAB Prices Short'!AD:AD,'RAB Prices Short'!$B:$B,'All Prices combined'!$D226,'RAB Prices Short'!$E:$E,'All Prices combined'!$G226),IF($B226="RAB Long",SUMIFS('RAB Prices Long'!AD:AD,'RAB Prices Long'!$B:$B,'All Prices combined'!$D226,'RAB Prices Long'!$E:$E,'All Prices combined'!$G226)))),2)</f>
        <v>0</v>
      </c>
      <c r="AB226" s="2">
        <f>ROUND(IF($B226="Annuity",SUMIFS('Annuity Prices'!AE:AE,'Annuity Prices'!$B:$B,$D226,'Annuity Prices'!$E:$E,$G226),IF($B226="RAB Short",SUMIFS('RAB Prices Short'!AE:AE,'RAB Prices Short'!$B:$B,'All Prices combined'!$D226,'RAB Prices Short'!$E:$E,'All Prices combined'!$G226),IF($B226="RAB Long",SUMIFS('RAB Prices Long'!AE:AE,'RAB Prices Long'!$B:$B,'All Prices combined'!$D226,'RAB Prices Long'!$E:$E,'All Prices combined'!$G226)))),2)</f>
        <v>0</v>
      </c>
      <c r="AC226" s="2">
        <f>ROUND(IF($B226="Annuity",SUMIFS('Annuity Prices'!AF:AF,'Annuity Prices'!$B:$B,$D226,'Annuity Prices'!$E:$E,$G226),IF($B226="RAB Short",SUMIFS('RAB Prices Short'!AF:AF,'RAB Prices Short'!$B:$B,'All Prices combined'!$D226,'RAB Prices Short'!$E:$E,'All Prices combined'!$G226),IF($B226="RAB Long",SUMIFS('RAB Prices Long'!AF:AF,'RAB Prices Long'!$B:$B,'All Prices combined'!$D226,'RAB Prices Long'!$E:$E,'All Prices combined'!$G226)))),2)</f>
        <v>0</v>
      </c>
      <c r="AD226" s="2">
        <f>ROUND(IF($B226="Annuity",SUMIFS('Annuity Prices'!AG:AG,'Annuity Prices'!$B:$B,$D226,'Annuity Prices'!$E:$E,$G226),IF($B226="RAB Short",SUMIFS('RAB Prices Short'!AG:AG,'RAB Prices Short'!$B:$B,'All Prices combined'!$D226,'RAB Prices Short'!$E:$E,'All Prices combined'!$G226),IF($B226="RAB Long",SUMIFS('RAB Prices Long'!AG:AG,'RAB Prices Long'!$B:$B,'All Prices combined'!$D226,'RAB Prices Long'!$E:$E,'All Prices combined'!$G226)))),2)</f>
        <v>0</v>
      </c>
      <c r="AE226" s="2">
        <f>ROUND(IF($B226="Annuity",SUMIFS('Annuity Prices'!AH:AH,'Annuity Prices'!$B:$B,$D226,'Annuity Prices'!$E:$E,$G226),IF($B226="RAB Short",SUMIFS('RAB Prices Short'!AH:AH,'RAB Prices Short'!$B:$B,'All Prices combined'!$D226,'RAB Prices Short'!$E:$E,'All Prices combined'!$G226),IF($B226="RAB Long",SUMIFS('RAB Prices Long'!AH:AH,'RAB Prices Long'!$B:$B,'All Prices combined'!$D226,'RAB Prices Long'!$E:$E,'All Prices combined'!$G226)))),2)</f>
        <v>0</v>
      </c>
      <c r="AF226" s="2">
        <f>ROUND(IF($B226="Annuity",SUMIFS('Annuity Prices'!AI:AI,'Annuity Prices'!$B:$B,$D226,'Annuity Prices'!$E:$E,$G226),IF($B226="RAB Short",SUMIFS('RAB Prices Short'!AI:AI,'RAB Prices Short'!$B:$B,'All Prices combined'!$D226,'RAB Prices Short'!$E:$E,'All Prices combined'!$G226),IF($B226="RAB Long",SUMIFS('RAB Prices Long'!AI:AI,'RAB Prices Long'!$B:$B,'All Prices combined'!$D226,'RAB Prices Long'!$E:$E,'All Prices combined'!$G226)))),2)</f>
        <v>0</v>
      </c>
      <c r="AG226" s="2">
        <f>ROUND(IF($B226="Annuity",SUMIFS('Annuity Prices'!AJ:AJ,'Annuity Prices'!$B:$B,$D226,'Annuity Prices'!$E:$E,$G226),IF($B226="RAB Short",SUMIFS('RAB Prices Short'!AJ:AJ,'RAB Prices Short'!$B:$B,'All Prices combined'!$D226,'RAB Prices Short'!$E:$E,'All Prices combined'!$G226),IF($B226="RAB Long",SUMIFS('RAB Prices Long'!AJ:AJ,'RAB Prices Long'!$B:$B,'All Prices combined'!$D226,'RAB Prices Long'!$E:$E,'All Prices combined'!$G226)))),2)</f>
        <v>0</v>
      </c>
      <c r="AH226" s="2">
        <f>ROUND(IF($B226="Annuity",SUMIFS('Annuity Prices'!AK:AK,'Annuity Prices'!$B:$B,$D226,'Annuity Prices'!$E:$E,$G226),IF($B226="RAB Short",SUMIFS('RAB Prices Short'!AK:AK,'RAB Prices Short'!$B:$B,'All Prices combined'!$D226,'RAB Prices Short'!$E:$E,'All Prices combined'!$G226),IF($B226="RAB Long",SUMIFS('RAB Prices Long'!AK:AK,'RAB Prices Long'!$B:$B,'All Prices combined'!$D226,'RAB Prices Long'!$E:$E,'All Prices combined'!$G226)))),2)</f>
        <v>0</v>
      </c>
      <c r="AI226" s="2">
        <f>ROUND(IF($B226="Annuity",SUMIFS('Annuity Prices'!AL:AL,'Annuity Prices'!$B:$B,$D226,'Annuity Prices'!$E:$E,$G226),IF($B226="RAB Short",SUMIFS('RAB Prices Short'!AL:AL,'RAB Prices Short'!$B:$B,'All Prices combined'!$D226,'RAB Prices Short'!$E:$E,'All Prices combined'!$G226),IF($B226="RAB Long",SUMIFS('RAB Prices Long'!AL:AL,'RAB Prices Long'!$B:$B,'All Prices combined'!$D226,'RAB Prices Long'!$E:$E,'All Prices combined'!$G226)))),2)</f>
        <v>0</v>
      </c>
      <c r="AJ226" s="2">
        <f>ROUND(IF($B226="Annuity",SUMIFS('Annuity Prices'!AM:AM,'Annuity Prices'!$B:$B,$D226,'Annuity Prices'!$E:$E,$G226),IF($B226="RAB Short",SUMIFS('RAB Prices Short'!AM:AM,'RAB Prices Short'!$B:$B,'All Prices combined'!$D226,'RAB Prices Short'!$E:$E,'All Prices combined'!$G226),IF($B226="RAB Long",SUMIFS('RAB Prices Long'!AM:AM,'RAB Prices Long'!$B:$B,'All Prices combined'!$D226,'RAB Prices Long'!$E:$E,'All Prices combined'!$G226)))),2)</f>
        <v>0</v>
      </c>
      <c r="AK226" s="2">
        <f>ROUND(IF($B226="Annuity",SUMIFS('Annuity Prices'!AN:AN,'Annuity Prices'!$B:$B,$D226,'Annuity Prices'!$E:$E,$G226),IF($B226="RAB Short",SUMIFS('RAB Prices Short'!AN:AN,'RAB Prices Short'!$B:$B,'All Prices combined'!$D226,'RAB Prices Short'!$E:$E,'All Prices combined'!$G226),IF($B226="RAB Long",SUMIFS('RAB Prices Long'!AN:AN,'RAB Prices Long'!$B:$B,'All Prices combined'!$D226,'RAB Prices Long'!$E:$E,'All Prices combined'!$G226)))),2)</f>
        <v>0</v>
      </c>
      <c r="AL226" s="2">
        <f>ROUND(IF($B226="Annuity",SUMIFS('Annuity Prices'!AO:AO,'Annuity Prices'!$B:$B,$D226,'Annuity Prices'!$E:$E,$G226),IF($B226="RAB Short",SUMIFS('RAB Prices Short'!AO:AO,'RAB Prices Short'!$B:$B,'All Prices combined'!$D226,'RAB Prices Short'!$E:$E,'All Prices combined'!$G226),IF($B226="RAB Long",SUMIFS('RAB Prices Long'!AO:AO,'RAB Prices Long'!$B:$B,'All Prices combined'!$D226,'RAB Prices Long'!$E:$E,'All Prices combined'!$G226)))),2)</f>
        <v>0</v>
      </c>
      <c r="AM226" s="2">
        <f>ROUND(IF($B226="Annuity",SUMIFS('Annuity Prices'!AP:AP,'Annuity Prices'!$B:$B,$D226,'Annuity Prices'!$E:$E,$G226),IF($B226="RAB Short",SUMIFS('RAB Prices Short'!AP:AP,'RAB Prices Short'!$B:$B,'All Prices combined'!$D226,'RAB Prices Short'!$E:$E,'All Prices combined'!$G226),IF($B226="RAB Long",SUMIFS('RAB Prices Long'!AP:AP,'RAB Prices Long'!$B:$B,'All Prices combined'!$D226,'RAB Prices Long'!$E:$E,'All Prices combined'!$G226)))),2)</f>
        <v>0</v>
      </c>
      <c r="AN226" s="2">
        <f>ROUND(IF($B226="Annuity",SUMIFS('Annuity Prices'!AQ:AQ,'Annuity Prices'!$B:$B,$D226,'Annuity Prices'!$E:$E,$G226),IF($B226="RAB Short",SUMIFS('RAB Prices Short'!AQ:AQ,'RAB Prices Short'!$B:$B,'All Prices combined'!$D226,'RAB Prices Short'!$E:$E,'All Prices combined'!$G226),IF($B226="RAB Long",SUMIFS('RAB Prices Long'!AQ:AQ,'RAB Prices Long'!$B:$B,'All Prices combined'!$D226,'RAB Prices Long'!$E:$E,'All Prices combined'!$G226)))),2)</f>
        <v>0</v>
      </c>
      <c r="AO226" s="2">
        <f>ROUND(IF($B226="Annuity",SUMIFS('Annuity Prices'!AR:AR,'Annuity Prices'!$B:$B,$D226,'Annuity Prices'!$E:$E,$G226),IF($B226="RAB Short",SUMIFS('RAB Prices Short'!AR:AR,'RAB Prices Short'!$B:$B,'All Prices combined'!$D226,'RAB Prices Short'!$E:$E,'All Prices combined'!$G226),IF($B226="RAB Long",SUMIFS('RAB Prices Long'!AR:AR,'RAB Prices Long'!$B:$B,'All Prices combined'!$D226,'RAB Prices Long'!$E:$E,'All Prices combined'!$G226)))),2)</f>
        <v>0</v>
      </c>
      <c r="AP226" s="2">
        <f>ROUND(IF($B226="Annuity",SUMIFS('Annuity Prices'!AS:AS,'Annuity Prices'!$B:$B,$D226,'Annuity Prices'!$E:$E,$G226),IF($B226="RAB Short",SUMIFS('RAB Prices Short'!AS:AS,'RAB Prices Short'!$B:$B,'All Prices combined'!$D226,'RAB Prices Short'!$E:$E,'All Prices combined'!$G226),IF($B226="RAB Long",SUMIFS('RAB Prices Long'!AS:AS,'RAB Prices Long'!$B:$B,'All Prices combined'!$D226,'RAB Prices Long'!$E:$E,'All Prices combined'!$G226)))),2)</f>
        <v>0</v>
      </c>
      <c r="AQ226" s="2">
        <f>ROUND(IF($B226="Annuity",SUMIFS('Annuity Prices'!AT:AT,'Annuity Prices'!$B:$B,$D226,'Annuity Prices'!$E:$E,$G226),IF($B226="RAB Short",SUMIFS('RAB Prices Short'!AT:AT,'RAB Prices Short'!$B:$B,'All Prices combined'!$D226,'RAB Prices Short'!$E:$E,'All Prices combined'!$G226),IF($B226="RAB Long",SUMIFS('RAB Prices Long'!AT:AT,'RAB Prices Long'!$B:$B,'All Prices combined'!$D226,'RAB Prices Long'!$E:$E,'All Prices combined'!$G226)))),2)</f>
        <v>0</v>
      </c>
      <c r="AR226" s="2">
        <f>ROUND(IF($B226="Annuity",SUMIFS('Annuity Prices'!AU:AU,'Annuity Prices'!$B:$B,$D226,'Annuity Prices'!$E:$E,$G226),IF($B226="RAB Short",SUMIFS('RAB Prices Short'!AU:AU,'RAB Prices Short'!$B:$B,'All Prices combined'!$D226,'RAB Prices Short'!$E:$E,'All Prices combined'!$G226),IF($B226="RAB Long",SUMIFS('RAB Prices Long'!AU:AU,'RAB Prices Long'!$B:$B,'All Prices combined'!$D226,'RAB Prices Long'!$E:$E,'All Prices combined'!$G226)))),2)</f>
        <v>0</v>
      </c>
      <c r="AS226" s="2">
        <f>ROUND(IF($B226="Annuity",SUMIFS('Annuity Prices'!AV:AV,'Annuity Prices'!$B:$B,$D226,'Annuity Prices'!$E:$E,$G226),IF($B226="RAB Short",SUMIFS('RAB Prices Short'!AV:AV,'RAB Prices Short'!$B:$B,'All Prices combined'!$D226,'RAB Prices Short'!$E:$E,'All Prices combined'!$G226),IF($B226="RAB Long",SUMIFS('RAB Prices Long'!AV:AV,'RAB Prices Long'!$B:$B,'All Prices combined'!$D226,'RAB Prices Long'!$E:$E,'All Prices combined'!$G226)))),2)</f>
        <v>0</v>
      </c>
      <c r="AT226" s="2">
        <f>ROUND(IF($B226="Annuity",SUMIFS('Annuity Prices'!AW:AW,'Annuity Prices'!$B:$B,$D226,'Annuity Prices'!$E:$E,$G226),IF($B226="RAB Short",SUMIFS('RAB Prices Short'!AW:AW,'RAB Prices Short'!$B:$B,'All Prices combined'!$D226,'RAB Prices Short'!$E:$E,'All Prices combined'!$G226),IF($B226="RAB Long",SUMIFS('RAB Prices Long'!AW:AW,'RAB Prices Long'!$B:$B,'All Prices combined'!$D226,'RAB Prices Long'!$E:$E,'All Prices combined'!$G226)))),2)</f>
        <v>0</v>
      </c>
      <c r="AU226" s="2">
        <f>ROUND(IF($B226="Annuity",SUMIFS('Annuity Prices'!AX:AX,'Annuity Prices'!$B:$B,$D226,'Annuity Prices'!$E:$E,$G226),IF($B226="RAB Short",SUMIFS('RAB Prices Short'!AX:AX,'RAB Prices Short'!$B:$B,'All Prices combined'!$D226,'RAB Prices Short'!$E:$E,'All Prices combined'!$G226),IF($B226="RAB Long",SUMIFS('RAB Prices Long'!AX:AX,'RAB Prices Long'!$B:$B,'All Prices combined'!$D226,'RAB Prices Long'!$E:$E,'All Prices combined'!$G226)))),2)</f>
        <v>0</v>
      </c>
      <c r="AV226" s="2">
        <f>ROUND(IF($B226="Annuity",SUMIFS('Annuity Prices'!AY:AY,'Annuity Prices'!$B:$B,$D226,'Annuity Prices'!$E:$E,$G226),IF($B226="RAB Short",SUMIFS('RAB Prices Short'!AY:AY,'RAB Prices Short'!$B:$B,'All Prices combined'!$D226,'RAB Prices Short'!$E:$E,'All Prices combined'!$G226),IF($B226="RAB Long",SUMIFS('RAB Prices Long'!AY:AY,'RAB Prices Long'!$B:$B,'All Prices combined'!$D226,'RAB Prices Long'!$E:$E,'All Prices combined'!$G226)))),2)</f>
        <v>0</v>
      </c>
      <c r="AW226" s="2">
        <f>ROUND(IF($B226="Annuity",SUMIFS('Annuity Prices'!AZ:AZ,'Annuity Prices'!$B:$B,$D226,'Annuity Prices'!$E:$E,$G226),IF($B226="RAB Short",SUMIFS('RAB Prices Short'!AZ:AZ,'RAB Prices Short'!$B:$B,'All Prices combined'!$D226,'RAB Prices Short'!$E:$E,'All Prices combined'!$G226),IF($B226="RAB Long",SUMIFS('RAB Prices Long'!AZ:AZ,'RAB Prices Long'!$B:$B,'All Prices combined'!$D226,'RAB Prices Long'!$E:$E,'All Prices combined'!$G226)))),2)</f>
        <v>0</v>
      </c>
      <c r="AX226" s="2">
        <f>ROUND(IF($B226="Annuity",SUMIFS('Annuity Prices'!BA:BA,'Annuity Prices'!$B:$B,$D226,'Annuity Prices'!$E:$E,$G226),IF($B226="RAB Short",SUMIFS('RAB Prices Short'!BA:BA,'RAB Prices Short'!$B:$B,'All Prices combined'!$D226,'RAB Prices Short'!$E:$E,'All Prices combined'!$G226),IF($B226="RAB Long",SUMIFS('RAB Prices Long'!BA:BA,'RAB Prices Long'!$B:$B,'All Prices combined'!$D226,'RAB Prices Long'!$E:$E,'All Prices combined'!$G226)))),2)</f>
        <v>0</v>
      </c>
      <c r="AY226" s="2">
        <f>ROUND(IF($B226="Annuity",SUMIFS('Annuity Prices'!BB:BB,'Annuity Prices'!$B:$B,$D226,'Annuity Prices'!$E:$E,$G226),IF($B226="RAB Short",SUMIFS('RAB Prices Short'!BB:BB,'RAB Prices Short'!$B:$B,'All Prices combined'!$D226,'RAB Prices Short'!$E:$E,'All Prices combined'!$G226),IF($B226="RAB Long",SUMIFS('RAB Prices Long'!BB:BB,'RAB Prices Long'!$B:$B,'All Prices combined'!$D226,'RAB Prices Long'!$E:$E,'All Prices combined'!$G226)))),2)</f>
        <v>0</v>
      </c>
      <c r="AZ226" s="2">
        <f>ROUND(IF($B226="Annuity",SUMIFS('Annuity Prices'!BC:BC,'Annuity Prices'!$B:$B,$D226,'Annuity Prices'!$E:$E,$G226),IF($B226="RAB Short",SUMIFS('RAB Prices Short'!BC:BC,'RAB Prices Short'!$B:$B,'All Prices combined'!$D226,'RAB Prices Short'!$E:$E,'All Prices combined'!$G226),IF($B226="RAB Long",SUMIFS('RAB Prices Long'!BC:BC,'RAB Prices Long'!$B:$B,'All Prices combined'!$D226,'RAB Prices Long'!$E:$E,'All Prices combined'!$G226)))),2)</f>
        <v>0</v>
      </c>
      <c r="BA226" s="2">
        <f>ROUND(IF($B226="Annuity",SUMIFS('Annuity Prices'!BD:BD,'Annuity Prices'!$B:$B,$D226,'Annuity Prices'!$E:$E,$G226),IF($B226="RAB Short",SUMIFS('RAB Prices Short'!BD:BD,'RAB Prices Short'!$B:$B,'All Prices combined'!$D226,'RAB Prices Short'!$E:$E,'All Prices combined'!$G226),IF($B226="RAB Long",SUMIFS('RAB Prices Long'!BD:BD,'RAB Prices Long'!$B:$B,'All Prices combined'!$D226,'RAB Prices Long'!$E:$E,'All Prices combined'!$G226)))),2)</f>
        <v>0</v>
      </c>
      <c r="BB226" s="2">
        <f>ROUND(IF($B226="Annuity",SUMIFS('Annuity Prices'!BE:BE,'Annuity Prices'!$B:$B,$D226,'Annuity Prices'!$E:$E,$G226),IF($B226="RAB Short",SUMIFS('RAB Prices Short'!BE:BE,'RAB Prices Short'!$B:$B,'All Prices combined'!$D226,'RAB Prices Short'!$E:$E,'All Prices combined'!$G226),IF($B226="RAB Long",SUMIFS('RAB Prices Long'!BE:BE,'RAB Prices Long'!$B:$B,'All Prices combined'!$D226,'RAB Prices Long'!$E:$E,'All Prices combined'!$G226)))),2)</f>
        <v>0</v>
      </c>
      <c r="BC226" s="2">
        <f>ROUND(IF($B226="Annuity",SUMIFS('Annuity Prices'!BF:BF,'Annuity Prices'!$B:$B,$D226,'Annuity Prices'!$E:$E,$G226),IF($B226="RAB Short",SUMIFS('RAB Prices Short'!BF:BF,'RAB Prices Short'!$B:$B,'All Prices combined'!$D226,'RAB Prices Short'!$E:$E,'All Prices combined'!$G226),IF($B226="RAB Long",SUMIFS('RAB Prices Long'!BF:BF,'RAB Prices Long'!$B:$B,'All Prices combined'!$D226,'RAB Prices Long'!$E:$E,'All Prices combined'!$G226)))),2)</f>
        <v>0</v>
      </c>
      <c r="BD226" s="2">
        <f>ROUND(IF($B226="Annuity",SUMIFS('Annuity Prices'!BG:BG,'Annuity Prices'!$B:$B,$D226,'Annuity Prices'!$E:$E,$G226),IF($B226="RAB Short",SUMIFS('RAB Prices Short'!BG:BG,'RAB Prices Short'!$B:$B,'All Prices combined'!$D226,'RAB Prices Short'!$E:$E,'All Prices combined'!$G226),IF($B226="RAB Long",SUMIFS('RAB Prices Long'!BG:BG,'RAB Prices Long'!$B:$B,'All Prices combined'!$D226,'RAB Prices Long'!$E:$E,'All Prices combined'!$G226)))),2)</f>
        <v>0</v>
      </c>
      <c r="BE226" s="2">
        <f>ROUND(IF($B226="Annuity",SUMIFS('Annuity Prices'!BH:BH,'Annuity Prices'!$B:$B,$D226,'Annuity Prices'!$E:$E,$G226),IF($B226="RAB Short",SUMIFS('RAB Prices Short'!BH:BH,'RAB Prices Short'!$B:$B,'All Prices combined'!$D226,'RAB Prices Short'!$E:$E,'All Prices combined'!$G226),IF($B226="RAB Long",SUMIFS('RAB Prices Long'!BH:BH,'RAB Prices Long'!$B:$B,'All Prices combined'!$D226,'RAB Prices Long'!$E:$E,'All Prices combined'!$G226)))),2)</f>
        <v>0</v>
      </c>
      <c r="BF226" s="2">
        <f>ROUND(IF($B226="Annuity",SUMIFS('Annuity Prices'!BI:BI,'Annuity Prices'!$B:$B,$D226,'Annuity Prices'!$E:$E,$G226),IF($B226="RAB Short",SUMIFS('RAB Prices Short'!BI:BI,'RAB Prices Short'!$B:$B,'All Prices combined'!$D226,'RAB Prices Short'!$E:$E,'All Prices combined'!$G226),IF($B226="RAB Long",SUMIFS('RAB Prices Long'!BI:BI,'RAB Prices Long'!$B:$B,'All Prices combined'!$D226,'RAB Prices Long'!$E:$E,'All Prices combined'!$G226)))),2)</f>
        <v>0</v>
      </c>
      <c r="BG226" s="2">
        <f>ROUND(IF($B226="Annuity",SUMIFS('Annuity Prices'!BJ:BJ,'Annuity Prices'!$B:$B,$D226,'Annuity Prices'!$E:$E,$G226),IF($B226="RAB Short",SUMIFS('RAB Prices Short'!BJ:BJ,'RAB Prices Short'!$B:$B,'All Prices combined'!$D226,'RAB Prices Short'!$E:$E,'All Prices combined'!$G226),IF($B226="RAB Long",SUMIFS('RAB Prices Long'!BJ:BJ,'RAB Prices Long'!$B:$B,'All Prices combined'!$D226,'RAB Prices Long'!$E:$E,'All Prices combined'!$G226)))),2)</f>
        <v>0</v>
      </c>
      <c r="BH226" s="2">
        <f>ROUND(IF($B226="Annuity",SUMIFS('Annuity Prices'!BK:BK,'Annuity Prices'!$B:$B,$D226,'Annuity Prices'!$E:$E,$G226),IF($B226="RAB Short",SUMIFS('RAB Prices Short'!BK:BK,'RAB Prices Short'!$B:$B,'All Prices combined'!$D226,'RAB Prices Short'!$E:$E,'All Prices combined'!$G226),IF($B226="RAB Long",SUMIFS('RAB Prices Long'!BK:BK,'RAB Prices Long'!$B:$B,'All Prices combined'!$D226,'RAB Prices Long'!$E:$E,'All Prices combined'!$G226)))),2)</f>
        <v>0</v>
      </c>
      <c r="BI226" s="2">
        <f>ROUND(IF($B226="Annuity",SUMIFS('Annuity Prices'!BL:BL,'Annuity Prices'!$B:$B,$D226,'Annuity Prices'!$E:$E,$G226),IF($B226="RAB Short",SUMIFS('RAB Prices Short'!BL:BL,'RAB Prices Short'!$B:$B,'All Prices combined'!$D226,'RAB Prices Short'!$E:$E,'All Prices combined'!$G226),IF($B226="RAB Long",SUMIFS('RAB Prices Long'!BL:BL,'RAB Prices Long'!$B:$B,'All Prices combined'!$D226,'RAB Prices Long'!$E:$E,'All Prices combined'!$G226)))),2)</f>
        <v>0</v>
      </c>
      <c r="BJ226" s="2">
        <f>ROUND(IF($B226="Annuity",SUMIFS('Annuity Prices'!BM:BM,'Annuity Prices'!$B:$B,$D226,'Annuity Prices'!$E:$E,$G226),IF($B226="RAB Short",SUMIFS('RAB Prices Short'!BM:BM,'RAB Prices Short'!$B:$B,'All Prices combined'!$D226,'RAB Prices Short'!$E:$E,'All Prices combined'!$G226),IF($B226="RAB Long",SUMIFS('RAB Prices Long'!BM:BM,'RAB Prices Long'!$B:$B,'All Prices combined'!$D226,'RAB Prices Long'!$E:$E,'All Prices combined'!$G226)))),2)</f>
        <v>0</v>
      </c>
      <c r="BK226" s="2">
        <f>ROUND(IF($B226="Annuity",SUMIFS('Annuity Prices'!BN:BN,'Annuity Prices'!$B:$B,$D226,'Annuity Prices'!$E:$E,$G226),IF($B226="RAB Short",SUMIFS('RAB Prices Short'!BN:BN,'RAB Prices Short'!$B:$B,'All Prices combined'!$D226,'RAB Prices Short'!$E:$E,'All Prices combined'!$G226),IF($B226="RAB Long",SUMIFS('RAB Prices Long'!BN:BN,'RAB Prices Long'!$B:$B,'All Prices combined'!$D226,'RAB Prices Long'!$E:$E,'All Prices combined'!$G226)))),2)</f>
        <v>0</v>
      </c>
      <c r="BL226" s="2">
        <f>ROUND(IF($B226="Annuity",SUMIFS('Annuity Prices'!BO:BO,'Annuity Prices'!$B:$B,$D226,'Annuity Prices'!$E:$E,$G226),IF($B226="RAB Short",SUMIFS('RAB Prices Short'!BO:BO,'RAB Prices Short'!$B:$B,'All Prices combined'!$D226,'RAB Prices Short'!$E:$E,'All Prices combined'!$G226),IF($B226="RAB Long",SUMIFS('RAB Prices Long'!BO:BO,'RAB Prices Long'!$B:$B,'All Prices combined'!$D226,'RAB Prices Long'!$E:$E,'All Prices combined'!$G226)))),2)</f>
        <v>0</v>
      </c>
      <c r="BM226" s="2">
        <f>ROUND(IF($B226="Annuity",SUMIFS('Annuity Prices'!BP:BP,'Annuity Prices'!$B:$B,$D226,'Annuity Prices'!$E:$E,$G226),IF($B226="RAB Short",SUMIFS('RAB Prices Short'!BP:BP,'RAB Prices Short'!$B:$B,'All Prices combined'!$D226,'RAB Prices Short'!$E:$E,'All Prices combined'!$G226),IF($B226="RAB Long",SUMIFS('RAB Prices Long'!BP:BP,'RAB Prices Long'!$B:$B,'All Prices combined'!$D226,'RAB Prices Long'!$E:$E,'All Prices combined'!$G226)))),2)</f>
        <v>0</v>
      </c>
      <c r="BN226" s="2">
        <f>ROUND(IF($B226="Annuity",SUMIFS('Annuity Prices'!BQ:BQ,'Annuity Prices'!$B:$B,$D226,'Annuity Prices'!$E:$E,$G226),IF($B226="RAB Short",SUMIFS('RAB Prices Short'!BQ:BQ,'RAB Prices Short'!$B:$B,'All Prices combined'!$D226,'RAB Prices Short'!$E:$E,'All Prices combined'!$G226),IF($B226="RAB Long",SUMIFS('RAB Prices Long'!BQ:BQ,'RAB Prices Long'!$B:$B,'All Prices combined'!$D226,'RAB Prices Long'!$E:$E,'All Prices combined'!$G226)))),2)</f>
        <v>0</v>
      </c>
      <c r="BO226" s="2">
        <f>ROUND(IF($B226="Annuity",SUMIFS('Annuity Prices'!BR:BR,'Annuity Prices'!$B:$B,$D226,'Annuity Prices'!$E:$E,$G226),IF($B226="RAB Short",SUMIFS('RAB Prices Short'!BR:BR,'RAB Prices Short'!$B:$B,'All Prices combined'!$D226,'RAB Prices Short'!$E:$E,'All Prices combined'!$G226),IF($B226="RAB Long",SUMIFS('RAB Prices Long'!BR:BR,'RAB Prices Long'!$B:$B,'All Prices combined'!$D226,'RAB Prices Long'!$E:$E,'All Prices combined'!$G226)))),2)</f>
        <v>0</v>
      </c>
      <c r="BP226" s="2">
        <f>ROUND(IF($B226="Annuity",SUMIFS('Annuity Prices'!BS:BS,'Annuity Prices'!$B:$B,$D226,'Annuity Prices'!$E:$E,$G226),IF($B226="RAB Short",SUMIFS('RAB Prices Short'!BS:BS,'RAB Prices Short'!$B:$B,'All Prices combined'!$D226,'RAB Prices Short'!$E:$E,'All Prices combined'!$G226),IF($B226="RAB Long",SUMIFS('RAB Prices Long'!BS:BS,'RAB Prices Long'!$B:$B,'All Prices combined'!$D226,'RAB Prices Long'!$E:$E,'All Prices combined'!$G226)))),2)</f>
        <v>0</v>
      </c>
      <c r="BQ226" s="2">
        <f>ROUND(IF($B226="Annuity",SUMIFS('Annuity Prices'!BT:BT,'Annuity Prices'!$B:$B,$D226,'Annuity Prices'!$E:$E,$G226),IF($B226="RAB Short",SUMIFS('RAB Prices Short'!BT:BT,'RAB Prices Short'!$B:$B,'All Prices combined'!$D226,'RAB Prices Short'!$E:$E,'All Prices combined'!$G226),IF($B226="RAB Long",SUMIFS('RAB Prices Long'!BT:BT,'RAB Prices Long'!$B:$B,'All Prices combined'!$D226,'RAB Prices Long'!$E:$E,'All Prices combined'!$G226)))),2)</f>
        <v>0</v>
      </c>
      <c r="BR226" s="2">
        <f>ROUND(IF($B226="Annuity",SUMIFS('Annuity Prices'!BU:BU,'Annuity Prices'!$B:$B,$D226,'Annuity Prices'!$E:$E,$G226),IF($B226="RAB Short",SUMIFS('RAB Prices Short'!BU:BU,'RAB Prices Short'!$B:$B,'All Prices combined'!$D226,'RAB Prices Short'!$E:$E,'All Prices combined'!$G226),IF($B226="RAB Long",SUMIFS('RAB Prices Long'!BU:BU,'RAB Prices Long'!$B:$B,'All Prices combined'!$D226,'RAB Prices Long'!$E:$E,'All Prices combined'!$G226)))),2)</f>
        <v>0</v>
      </c>
      <c r="BS226" s="2">
        <f>ROUND(IF($B226="Annuity",SUMIFS('Annuity Prices'!BV:BV,'Annuity Prices'!$B:$B,$D226,'Annuity Prices'!$E:$E,$G226),IF($B226="RAB Short",SUMIFS('RAB Prices Short'!BV:BV,'RAB Prices Short'!$B:$B,'All Prices combined'!$D226,'RAB Prices Short'!$E:$E,'All Prices combined'!$G226),IF($B226="RAB Long",SUMIFS('RAB Prices Long'!BV:BV,'RAB Prices Long'!$B:$B,'All Prices combined'!$D226,'RAB Prices Long'!$E:$E,'All Prices combined'!$G226)))),2)</f>
        <v>0</v>
      </c>
      <c r="BT226" s="2">
        <f>ROUND(IF($B226="Annuity",SUMIFS('Annuity Prices'!BW:BW,'Annuity Prices'!$B:$B,$D226,'Annuity Prices'!$E:$E,$G226),IF($B226="RAB Short",SUMIFS('RAB Prices Short'!BW:BW,'RAB Prices Short'!$B:$B,'All Prices combined'!$D226,'RAB Prices Short'!$E:$E,'All Prices combined'!$G226),IF($B226="RAB Long",SUMIFS('RAB Prices Long'!BW:BW,'RAB Prices Long'!$B:$B,'All Prices combined'!$D226,'RAB Prices Long'!$E:$E,'All Prices combined'!$G226)))),2)</f>
        <v>0</v>
      </c>
      <c r="BU226" s="2">
        <f>ROUND(IF($B226="Annuity",SUMIFS('Annuity Prices'!BX:BX,'Annuity Prices'!$B:$B,$D226,'Annuity Prices'!$E:$E,$G226),IF($B226="RAB Short",SUMIFS('RAB Prices Short'!BX:BX,'RAB Prices Short'!$B:$B,'All Prices combined'!$D226,'RAB Prices Short'!$E:$E,'All Prices combined'!$G226),IF($B226="RAB Long",SUMIFS('RAB Prices Long'!BX:BX,'RAB Prices Long'!$B:$B,'All Prices combined'!$D226,'RAB Prices Long'!$E:$E,'All Prices combined'!$G226)))),2)</f>
        <v>0</v>
      </c>
    </row>
    <row r="227" spans="2:73" x14ac:dyDescent="0.25">
      <c r="B227" t="s">
        <v>44</v>
      </c>
      <c r="C227">
        <v>9</v>
      </c>
      <c r="D227" t="s">
        <v>149</v>
      </c>
      <c r="E227" t="s">
        <v>148</v>
      </c>
      <c r="G227" t="s">
        <v>38</v>
      </c>
      <c r="H227" t="s">
        <v>150</v>
      </c>
      <c r="I227" s="2">
        <f>ROUND(IF($B227="Annuity",SUMIFS('Annuity Prices'!L:L,'Annuity Prices'!$B:$B,$D227,'Annuity Prices'!$E:$E,$G227),IF($B227="RAB Short",SUMIFS('RAB Prices Short'!L:L,'RAB Prices Short'!$B:$B,'All Prices combined'!$D227,'RAB Prices Short'!$E:$E,'All Prices combined'!$G227),IF($B227="RAB Long",SUMIFS('RAB Prices Long'!L:L,'RAB Prices Long'!$B:$B,'All Prices combined'!$D227,'RAB Prices Long'!$E:$E,'All Prices combined'!$G227)))),2)</f>
        <v>0</v>
      </c>
      <c r="J227" s="2">
        <f>ROUND(IF($B227="Annuity",SUMIFS('Annuity Prices'!M:M,'Annuity Prices'!$B:$B,$D227,'Annuity Prices'!$E:$E,$G227),IF($B227="RAB Short",SUMIFS('RAB Prices Short'!M:M,'RAB Prices Short'!$B:$B,'All Prices combined'!$D227,'RAB Prices Short'!$E:$E,'All Prices combined'!$G227),IF($B227="RAB Long",SUMIFS('RAB Prices Long'!M:M,'RAB Prices Long'!$B:$B,'All Prices combined'!$D227,'RAB Prices Long'!$E:$E,'All Prices combined'!$G227)))),2)</f>
        <v>0</v>
      </c>
      <c r="K227" s="2">
        <f>ROUND(IF($B227="Annuity",SUMIFS('Annuity Prices'!N:N,'Annuity Prices'!$B:$B,$D227,'Annuity Prices'!$E:$E,$G227),IF($B227="RAB Short",SUMIFS('RAB Prices Short'!N:N,'RAB Prices Short'!$B:$B,'All Prices combined'!$D227,'RAB Prices Short'!$E:$E,'All Prices combined'!$G227),IF($B227="RAB Long",SUMIFS('RAB Prices Long'!N:N,'RAB Prices Long'!$B:$B,'All Prices combined'!$D227,'RAB Prices Long'!$E:$E,'All Prices combined'!$G227)))),2)</f>
        <v>83.29</v>
      </c>
      <c r="L227" s="2">
        <f>ROUND(IF($B227="Annuity",SUMIFS('Annuity Prices'!O:O,'Annuity Prices'!$B:$B,$D227,'Annuity Prices'!$E:$E,$G227),IF($B227="RAB Short",SUMIFS('RAB Prices Short'!O:O,'RAB Prices Short'!$B:$B,'All Prices combined'!$D227,'RAB Prices Short'!$E:$E,'All Prices combined'!$G227),IF($B227="RAB Long",SUMIFS('RAB Prices Long'!O:O,'RAB Prices Long'!$B:$B,'All Prices combined'!$D227,'RAB Prices Long'!$E:$E,'All Prices combined'!$G227)))),2)</f>
        <v>85.68</v>
      </c>
      <c r="M227" s="2">
        <f>ROUND(IF($B227="Annuity",SUMIFS('Annuity Prices'!P:P,'Annuity Prices'!$B:$B,$D227,'Annuity Prices'!$E:$E,$G227),IF($B227="RAB Short",SUMIFS('RAB Prices Short'!P:P,'RAB Prices Short'!$B:$B,'All Prices combined'!$D227,'RAB Prices Short'!$E:$E,'All Prices combined'!$G227),IF($B227="RAB Long",SUMIFS('RAB Prices Long'!P:P,'RAB Prices Long'!$B:$B,'All Prices combined'!$D227,'RAB Prices Long'!$E:$E,'All Prices combined'!$G227)))),2)</f>
        <v>103.15</v>
      </c>
      <c r="N227" s="2">
        <f>ROUND(IF($B227="Annuity",SUMIFS('Annuity Prices'!Q:Q,'Annuity Prices'!$B:$B,$D227,'Annuity Prices'!$E:$E,$G227),IF($B227="RAB Short",SUMIFS('RAB Prices Short'!Q:Q,'RAB Prices Short'!$B:$B,'All Prices combined'!$D227,'RAB Prices Short'!$E:$E,'All Prices combined'!$G227),IF($B227="RAB Long",SUMIFS('RAB Prices Long'!Q:Q,'RAB Prices Long'!$B:$B,'All Prices combined'!$D227,'RAB Prices Long'!$E:$E,'All Prices combined'!$G227)))),2)</f>
        <v>105.73</v>
      </c>
      <c r="O227" s="2">
        <f>ROUND(IF($B227="Annuity",SUMIFS('Annuity Prices'!R:R,'Annuity Prices'!$B:$B,$D227,'Annuity Prices'!$E:$E,$G227),IF($B227="RAB Short",SUMIFS('RAB Prices Short'!R:R,'RAB Prices Short'!$B:$B,'All Prices combined'!$D227,'RAB Prices Short'!$E:$E,'All Prices combined'!$G227),IF($B227="RAB Long",SUMIFS('RAB Prices Long'!R:R,'RAB Prices Long'!$B:$B,'All Prices combined'!$D227,'RAB Prices Long'!$E:$E,'All Prices combined'!$G227)))),2)</f>
        <v>108.38</v>
      </c>
      <c r="P227" s="2">
        <f>ROUND(IF($B227="Annuity",SUMIFS('Annuity Prices'!S:S,'Annuity Prices'!$B:$B,$D227,'Annuity Prices'!$E:$E,$G227),IF($B227="RAB Short",SUMIFS('RAB Prices Short'!S:S,'RAB Prices Short'!$B:$B,'All Prices combined'!$D227,'RAB Prices Short'!$E:$E,'All Prices combined'!$G227),IF($B227="RAB Long",SUMIFS('RAB Prices Long'!S:S,'RAB Prices Long'!$B:$B,'All Prices combined'!$D227,'RAB Prices Long'!$E:$E,'All Prices combined'!$G227)))),2)</f>
        <v>111.08</v>
      </c>
      <c r="Q227" s="2">
        <f>ROUND(IF($B227="Annuity",SUMIFS('Annuity Prices'!T:T,'Annuity Prices'!$B:$B,$D227,'Annuity Prices'!$E:$E,$G227),IF($B227="RAB Short",SUMIFS('RAB Prices Short'!T:T,'RAB Prices Short'!$B:$B,'All Prices combined'!$D227,'RAB Prices Short'!$E:$E,'All Prices combined'!$G227),IF($B227="RAB Long",SUMIFS('RAB Prices Long'!T:T,'RAB Prices Long'!$B:$B,'All Prices combined'!$D227,'RAB Prices Long'!$E:$E,'All Prices combined'!$G227)))),2)</f>
        <v>126.17</v>
      </c>
      <c r="R227" s="2">
        <f>ROUND(IF($B227="Annuity",SUMIFS('Annuity Prices'!U:U,'Annuity Prices'!$B:$B,$D227,'Annuity Prices'!$E:$E,$G227),IF($B227="RAB Short",SUMIFS('RAB Prices Short'!U:U,'RAB Prices Short'!$B:$B,'All Prices combined'!$D227,'RAB Prices Short'!$E:$E,'All Prices combined'!$G227),IF($B227="RAB Long",SUMIFS('RAB Prices Long'!U:U,'RAB Prices Long'!$B:$B,'All Prices combined'!$D227,'RAB Prices Long'!$E:$E,'All Prices combined'!$G227)))),2)</f>
        <v>129.32</v>
      </c>
      <c r="S227" s="2">
        <f>ROUND(IF($B227="Annuity",SUMIFS('Annuity Prices'!V:V,'Annuity Prices'!$B:$B,$D227,'Annuity Prices'!$E:$E,$G227),IF($B227="RAB Short",SUMIFS('RAB Prices Short'!V:V,'RAB Prices Short'!$B:$B,'All Prices combined'!$D227,'RAB Prices Short'!$E:$E,'All Prices combined'!$G227),IF($B227="RAB Long",SUMIFS('RAB Prices Long'!V:V,'RAB Prices Long'!$B:$B,'All Prices combined'!$D227,'RAB Prices Long'!$E:$E,'All Prices combined'!$G227)))),2)</f>
        <v>132.56</v>
      </c>
      <c r="T227" s="2">
        <f>ROUND(IF($B227="Annuity",SUMIFS('Annuity Prices'!W:W,'Annuity Prices'!$B:$B,$D227,'Annuity Prices'!$E:$E,$G227),IF($B227="RAB Short",SUMIFS('RAB Prices Short'!W:W,'RAB Prices Short'!$B:$B,'All Prices combined'!$D227,'RAB Prices Short'!$E:$E,'All Prices combined'!$G227),IF($B227="RAB Long",SUMIFS('RAB Prices Long'!W:W,'RAB Prices Long'!$B:$B,'All Prices combined'!$D227,'RAB Prices Long'!$E:$E,'All Prices combined'!$G227)))),2)</f>
        <v>135.87</v>
      </c>
      <c r="U227" s="2">
        <f>ROUND(IF($B227="Annuity",SUMIFS('Annuity Prices'!X:X,'Annuity Prices'!$B:$B,$D227,'Annuity Prices'!$E:$E,$G227),IF($B227="RAB Short",SUMIFS('RAB Prices Short'!X:X,'RAB Prices Short'!$B:$B,'All Prices combined'!$D227,'RAB Prices Short'!$E:$E,'All Prices combined'!$G227),IF($B227="RAB Long",SUMIFS('RAB Prices Long'!X:X,'RAB Prices Long'!$B:$B,'All Prices combined'!$D227,'RAB Prices Long'!$E:$E,'All Prices combined'!$G227)))),2)</f>
        <v>147.72999999999999</v>
      </c>
      <c r="V227" s="2">
        <f>ROUND(IF($B227="Annuity",SUMIFS('Annuity Prices'!Y:Y,'Annuity Prices'!$B:$B,$D227,'Annuity Prices'!$E:$E,$G227),IF($B227="RAB Short",SUMIFS('RAB Prices Short'!Y:Y,'RAB Prices Short'!$B:$B,'All Prices combined'!$D227,'RAB Prices Short'!$E:$E,'All Prices combined'!$G227),IF($B227="RAB Long",SUMIFS('RAB Prices Long'!Y:Y,'RAB Prices Long'!$B:$B,'All Prices combined'!$D227,'RAB Prices Long'!$E:$E,'All Prices combined'!$G227)))),2)</f>
        <v>151.41999999999999</v>
      </c>
      <c r="W227" s="2">
        <f>ROUND(IF($B227="Annuity",SUMIFS('Annuity Prices'!Z:Z,'Annuity Prices'!$B:$B,$D227,'Annuity Prices'!$E:$E,$G227),IF($B227="RAB Short",SUMIFS('RAB Prices Short'!Z:Z,'RAB Prices Short'!$B:$B,'All Prices combined'!$D227,'RAB Prices Short'!$E:$E,'All Prices combined'!$G227),IF($B227="RAB Long",SUMIFS('RAB Prices Long'!Z:Z,'RAB Prices Long'!$B:$B,'All Prices combined'!$D227,'RAB Prices Long'!$E:$E,'All Prices combined'!$G227)))),2)</f>
        <v>155.19999999999999</v>
      </c>
      <c r="X227" s="2">
        <f>ROUND(IF($B227="Annuity",SUMIFS('Annuity Prices'!AA:AA,'Annuity Prices'!$B:$B,$D227,'Annuity Prices'!$E:$E,$G227),IF($B227="RAB Short",SUMIFS('RAB Prices Short'!AA:AA,'RAB Prices Short'!$B:$B,'All Prices combined'!$D227,'RAB Prices Short'!$E:$E,'All Prices combined'!$G227),IF($B227="RAB Long",SUMIFS('RAB Prices Long'!AA:AA,'RAB Prices Long'!$B:$B,'All Prices combined'!$D227,'RAB Prices Long'!$E:$E,'All Prices combined'!$G227)))),2)</f>
        <v>159.08000000000001</v>
      </c>
      <c r="Y227" s="2">
        <f>ROUND(IF($B227="Annuity",SUMIFS('Annuity Prices'!AB:AB,'Annuity Prices'!$B:$B,$D227,'Annuity Prices'!$E:$E,$G227),IF($B227="RAB Short",SUMIFS('RAB Prices Short'!AB:AB,'RAB Prices Short'!$B:$B,'All Prices combined'!$D227,'RAB Prices Short'!$E:$E,'All Prices combined'!$G227),IF($B227="RAB Long",SUMIFS('RAB Prices Long'!AB:AB,'RAB Prices Long'!$B:$B,'All Prices combined'!$D227,'RAB Prices Long'!$E:$E,'All Prices combined'!$G227)))),2)</f>
        <v>175.94</v>
      </c>
      <c r="Z227" s="2">
        <f>ROUND(IF($B227="Annuity",SUMIFS('Annuity Prices'!AC:AC,'Annuity Prices'!$B:$B,$D227,'Annuity Prices'!$E:$E,$G227),IF($B227="RAB Short",SUMIFS('RAB Prices Short'!AC:AC,'RAB Prices Short'!$B:$B,'All Prices combined'!$D227,'RAB Prices Short'!$E:$E,'All Prices combined'!$G227),IF($B227="RAB Long",SUMIFS('RAB Prices Long'!AC:AC,'RAB Prices Long'!$B:$B,'All Prices combined'!$D227,'RAB Prices Long'!$E:$E,'All Prices combined'!$G227)))),2)</f>
        <v>180.34</v>
      </c>
      <c r="AA227" s="2">
        <f>ROUND(IF($B227="Annuity",SUMIFS('Annuity Prices'!AD:AD,'Annuity Prices'!$B:$B,$D227,'Annuity Prices'!$E:$E,$G227),IF($B227="RAB Short",SUMIFS('RAB Prices Short'!AD:AD,'RAB Prices Short'!$B:$B,'All Prices combined'!$D227,'RAB Prices Short'!$E:$E,'All Prices combined'!$G227),IF($B227="RAB Long",SUMIFS('RAB Prices Long'!AD:AD,'RAB Prices Long'!$B:$B,'All Prices combined'!$D227,'RAB Prices Long'!$E:$E,'All Prices combined'!$G227)))),2)</f>
        <v>184.85</v>
      </c>
      <c r="AB227" s="2">
        <f>ROUND(IF($B227="Annuity",SUMIFS('Annuity Prices'!AE:AE,'Annuity Prices'!$B:$B,$D227,'Annuity Prices'!$E:$E,$G227),IF($B227="RAB Short",SUMIFS('RAB Prices Short'!AE:AE,'RAB Prices Short'!$B:$B,'All Prices combined'!$D227,'RAB Prices Short'!$E:$E,'All Prices combined'!$G227),IF($B227="RAB Long",SUMIFS('RAB Prices Long'!AE:AE,'RAB Prices Long'!$B:$B,'All Prices combined'!$D227,'RAB Prices Long'!$E:$E,'All Prices combined'!$G227)))),2)</f>
        <v>189.47</v>
      </c>
      <c r="AC227" s="2">
        <f>ROUND(IF($B227="Annuity",SUMIFS('Annuity Prices'!AF:AF,'Annuity Prices'!$B:$B,$D227,'Annuity Prices'!$E:$E,$G227),IF($B227="RAB Short",SUMIFS('RAB Prices Short'!AF:AF,'RAB Prices Short'!$B:$B,'All Prices combined'!$D227,'RAB Prices Short'!$E:$E,'All Prices combined'!$G227),IF($B227="RAB Long",SUMIFS('RAB Prices Long'!AF:AF,'RAB Prices Long'!$B:$B,'All Prices combined'!$D227,'RAB Prices Long'!$E:$E,'All Prices combined'!$G227)))),2)</f>
        <v>204.49</v>
      </c>
      <c r="AD227" s="2">
        <f>ROUND(IF($B227="Annuity",SUMIFS('Annuity Prices'!AG:AG,'Annuity Prices'!$B:$B,$D227,'Annuity Prices'!$E:$E,$G227),IF($B227="RAB Short",SUMIFS('RAB Prices Short'!AG:AG,'RAB Prices Short'!$B:$B,'All Prices combined'!$D227,'RAB Prices Short'!$E:$E,'All Prices combined'!$G227),IF($B227="RAB Long",SUMIFS('RAB Prices Long'!AG:AG,'RAB Prices Long'!$B:$B,'All Prices combined'!$D227,'RAB Prices Long'!$E:$E,'All Prices combined'!$G227)))),2)</f>
        <v>209.6</v>
      </c>
      <c r="AE227" s="2">
        <f>ROUND(IF($B227="Annuity",SUMIFS('Annuity Prices'!AH:AH,'Annuity Prices'!$B:$B,$D227,'Annuity Prices'!$E:$E,$G227),IF($B227="RAB Short",SUMIFS('RAB Prices Short'!AH:AH,'RAB Prices Short'!$B:$B,'All Prices combined'!$D227,'RAB Prices Short'!$E:$E,'All Prices combined'!$G227),IF($B227="RAB Long",SUMIFS('RAB Prices Long'!AH:AH,'RAB Prices Long'!$B:$B,'All Prices combined'!$D227,'RAB Prices Long'!$E:$E,'All Prices combined'!$G227)))),2)</f>
        <v>214.84</v>
      </c>
      <c r="AF227" s="2">
        <f>ROUND(IF($B227="Annuity",SUMIFS('Annuity Prices'!AI:AI,'Annuity Prices'!$B:$B,$D227,'Annuity Prices'!$E:$E,$G227),IF($B227="RAB Short",SUMIFS('RAB Prices Short'!AI:AI,'RAB Prices Short'!$B:$B,'All Prices combined'!$D227,'RAB Prices Short'!$E:$E,'All Prices combined'!$G227),IF($B227="RAB Long",SUMIFS('RAB Prices Long'!AI:AI,'RAB Prices Long'!$B:$B,'All Prices combined'!$D227,'RAB Prices Long'!$E:$E,'All Prices combined'!$G227)))),2)</f>
        <v>220.21</v>
      </c>
      <c r="AG227" s="2">
        <f>ROUND(IF($B227="Annuity",SUMIFS('Annuity Prices'!AJ:AJ,'Annuity Prices'!$B:$B,$D227,'Annuity Prices'!$E:$E,$G227),IF($B227="RAB Short",SUMIFS('RAB Prices Short'!AJ:AJ,'RAB Prices Short'!$B:$B,'All Prices combined'!$D227,'RAB Prices Short'!$E:$E,'All Prices combined'!$G227),IF($B227="RAB Long",SUMIFS('RAB Prices Long'!AJ:AJ,'RAB Prices Long'!$B:$B,'All Prices combined'!$D227,'RAB Prices Long'!$E:$E,'All Prices combined'!$G227)))),2)</f>
        <v>230.09</v>
      </c>
      <c r="AH227" s="2">
        <f>ROUND(IF($B227="Annuity",SUMIFS('Annuity Prices'!AK:AK,'Annuity Prices'!$B:$B,$D227,'Annuity Prices'!$E:$E,$G227),IF($B227="RAB Short",SUMIFS('RAB Prices Short'!AK:AK,'RAB Prices Short'!$B:$B,'All Prices combined'!$D227,'RAB Prices Short'!$E:$E,'All Prices combined'!$G227),IF($B227="RAB Long",SUMIFS('RAB Prices Long'!AK:AK,'RAB Prices Long'!$B:$B,'All Prices combined'!$D227,'RAB Prices Long'!$E:$E,'All Prices combined'!$G227)))),2)</f>
        <v>235.84</v>
      </c>
      <c r="AI227" s="2">
        <f>ROUND(IF($B227="Annuity",SUMIFS('Annuity Prices'!AL:AL,'Annuity Prices'!$B:$B,$D227,'Annuity Prices'!$E:$E,$G227),IF($B227="RAB Short",SUMIFS('RAB Prices Short'!AL:AL,'RAB Prices Short'!$B:$B,'All Prices combined'!$D227,'RAB Prices Short'!$E:$E,'All Prices combined'!$G227),IF($B227="RAB Long",SUMIFS('RAB Prices Long'!AL:AL,'RAB Prices Long'!$B:$B,'All Prices combined'!$D227,'RAB Prices Long'!$E:$E,'All Prices combined'!$G227)))),2)</f>
        <v>241.73</v>
      </c>
      <c r="AJ227" s="2">
        <f>ROUND(IF($B227="Annuity",SUMIFS('Annuity Prices'!AM:AM,'Annuity Prices'!$B:$B,$D227,'Annuity Prices'!$E:$E,$G227),IF($B227="RAB Short",SUMIFS('RAB Prices Short'!AM:AM,'RAB Prices Short'!$B:$B,'All Prices combined'!$D227,'RAB Prices Short'!$E:$E,'All Prices combined'!$G227),IF($B227="RAB Long",SUMIFS('RAB Prices Long'!AM:AM,'RAB Prices Long'!$B:$B,'All Prices combined'!$D227,'RAB Prices Long'!$E:$E,'All Prices combined'!$G227)))),2)</f>
        <v>247.78</v>
      </c>
      <c r="AK227" s="2">
        <f>ROUND(IF($B227="Annuity",SUMIFS('Annuity Prices'!AN:AN,'Annuity Prices'!$B:$B,$D227,'Annuity Prices'!$E:$E,$G227),IF($B227="RAB Short",SUMIFS('RAB Prices Short'!AN:AN,'RAB Prices Short'!$B:$B,'All Prices combined'!$D227,'RAB Prices Short'!$E:$E,'All Prices combined'!$G227),IF($B227="RAB Long",SUMIFS('RAB Prices Long'!AN:AN,'RAB Prices Long'!$B:$B,'All Prices combined'!$D227,'RAB Prices Long'!$E:$E,'All Prices combined'!$G227)))),2)</f>
        <v>228.38</v>
      </c>
      <c r="AL227" s="2">
        <f>ROUND(IF($B227="Annuity",SUMIFS('Annuity Prices'!AO:AO,'Annuity Prices'!$B:$B,$D227,'Annuity Prices'!$E:$E,$G227),IF($B227="RAB Short",SUMIFS('RAB Prices Short'!AO:AO,'RAB Prices Short'!$B:$B,'All Prices combined'!$D227,'RAB Prices Short'!$E:$E,'All Prices combined'!$G227),IF($B227="RAB Long",SUMIFS('RAB Prices Long'!AO:AO,'RAB Prices Long'!$B:$B,'All Prices combined'!$D227,'RAB Prices Long'!$E:$E,'All Prices combined'!$G227)))),2)</f>
        <v>234.09</v>
      </c>
      <c r="AM227" s="2">
        <f>ROUND(IF($B227="Annuity",SUMIFS('Annuity Prices'!AP:AP,'Annuity Prices'!$B:$B,$D227,'Annuity Prices'!$E:$E,$G227),IF($B227="RAB Short",SUMIFS('RAB Prices Short'!AP:AP,'RAB Prices Short'!$B:$B,'All Prices combined'!$D227,'RAB Prices Short'!$E:$E,'All Prices combined'!$G227),IF($B227="RAB Long",SUMIFS('RAB Prices Long'!AP:AP,'RAB Prices Long'!$B:$B,'All Prices combined'!$D227,'RAB Prices Long'!$E:$E,'All Prices combined'!$G227)))),2)</f>
        <v>239.94</v>
      </c>
      <c r="AN227" s="2">
        <f>ROUND(IF($B227="Annuity",SUMIFS('Annuity Prices'!AQ:AQ,'Annuity Prices'!$B:$B,$D227,'Annuity Prices'!$E:$E,$G227),IF($B227="RAB Short",SUMIFS('RAB Prices Short'!AQ:AQ,'RAB Prices Short'!$B:$B,'All Prices combined'!$D227,'RAB Prices Short'!$E:$E,'All Prices combined'!$G227),IF($B227="RAB Long",SUMIFS('RAB Prices Long'!AQ:AQ,'RAB Prices Long'!$B:$B,'All Prices combined'!$D227,'RAB Prices Long'!$E:$E,'All Prices combined'!$G227)))),2)</f>
        <v>245.94</v>
      </c>
      <c r="AO227" s="2">
        <f>ROUND(IF($B227="Annuity",SUMIFS('Annuity Prices'!AR:AR,'Annuity Prices'!$B:$B,$D227,'Annuity Prices'!$E:$E,$G227),IF($B227="RAB Short",SUMIFS('RAB Prices Short'!AR:AR,'RAB Prices Short'!$B:$B,'All Prices combined'!$D227,'RAB Prices Short'!$E:$E,'All Prices combined'!$G227),IF($B227="RAB Long",SUMIFS('RAB Prices Long'!AR:AR,'RAB Prices Long'!$B:$B,'All Prices combined'!$D227,'RAB Prices Long'!$E:$E,'All Prices combined'!$G227)))),2)</f>
        <v>0</v>
      </c>
      <c r="AP227" s="2">
        <f>ROUND(IF($B227="Annuity",SUMIFS('Annuity Prices'!AS:AS,'Annuity Prices'!$B:$B,$D227,'Annuity Prices'!$E:$E,$G227),IF($B227="RAB Short",SUMIFS('RAB Prices Short'!AS:AS,'RAB Prices Short'!$B:$B,'All Prices combined'!$D227,'RAB Prices Short'!$E:$E,'All Prices combined'!$G227),IF($B227="RAB Long",SUMIFS('RAB Prices Long'!AS:AS,'RAB Prices Long'!$B:$B,'All Prices combined'!$D227,'RAB Prices Long'!$E:$E,'All Prices combined'!$G227)))),2)</f>
        <v>0</v>
      </c>
      <c r="AQ227" s="2">
        <f>ROUND(IF($B227="Annuity",SUMIFS('Annuity Prices'!AT:AT,'Annuity Prices'!$B:$B,$D227,'Annuity Prices'!$E:$E,$G227),IF($B227="RAB Short",SUMIFS('RAB Prices Short'!AT:AT,'RAB Prices Short'!$B:$B,'All Prices combined'!$D227,'RAB Prices Short'!$E:$E,'All Prices combined'!$G227),IF($B227="RAB Long",SUMIFS('RAB Prices Long'!AT:AT,'RAB Prices Long'!$B:$B,'All Prices combined'!$D227,'RAB Prices Long'!$E:$E,'All Prices combined'!$G227)))),2)</f>
        <v>65.599999999999994</v>
      </c>
      <c r="AR227" s="2">
        <f>ROUND(IF($B227="Annuity",SUMIFS('Annuity Prices'!AU:AU,'Annuity Prices'!$B:$B,$D227,'Annuity Prices'!$E:$E,$G227),IF($B227="RAB Short",SUMIFS('RAB Prices Short'!AU:AU,'RAB Prices Short'!$B:$B,'All Prices combined'!$D227,'RAB Prices Short'!$E:$E,'All Prices combined'!$G227),IF($B227="RAB Long",SUMIFS('RAB Prices Long'!AU:AU,'RAB Prices Long'!$B:$B,'All Prices combined'!$D227,'RAB Prices Long'!$E:$E,'All Prices combined'!$G227)))),2)</f>
        <v>70.25</v>
      </c>
      <c r="AS227" s="2">
        <f>ROUND(IF($B227="Annuity",SUMIFS('Annuity Prices'!AV:AV,'Annuity Prices'!$B:$B,$D227,'Annuity Prices'!$E:$E,$G227),IF($B227="RAB Short",SUMIFS('RAB Prices Short'!AV:AV,'RAB Prices Short'!$B:$B,'All Prices combined'!$D227,'RAB Prices Short'!$E:$E,'All Prices combined'!$G227),IF($B227="RAB Long",SUMIFS('RAB Prices Long'!AV:AV,'RAB Prices Long'!$B:$B,'All Prices combined'!$D227,'RAB Prices Long'!$E:$E,'All Prices combined'!$G227)))),2)</f>
        <v>75.11</v>
      </c>
      <c r="AT227" s="2">
        <f>ROUND(IF($B227="Annuity",SUMIFS('Annuity Prices'!AW:AW,'Annuity Prices'!$B:$B,$D227,'Annuity Prices'!$E:$E,$G227),IF($B227="RAB Short",SUMIFS('RAB Prices Short'!AW:AW,'RAB Prices Short'!$B:$B,'All Prices combined'!$D227,'RAB Prices Short'!$E:$E,'All Prices combined'!$G227),IF($B227="RAB Long",SUMIFS('RAB Prices Long'!AW:AW,'RAB Prices Long'!$B:$B,'All Prices combined'!$D227,'RAB Prices Long'!$E:$E,'All Prices combined'!$G227)))),2)</f>
        <v>80.19</v>
      </c>
      <c r="AU227" s="2">
        <f>ROUND(IF($B227="Annuity",SUMIFS('Annuity Prices'!AX:AX,'Annuity Prices'!$B:$B,$D227,'Annuity Prices'!$E:$E,$G227),IF($B227="RAB Short",SUMIFS('RAB Prices Short'!AX:AX,'RAB Prices Short'!$B:$B,'All Prices combined'!$D227,'RAB Prices Short'!$E:$E,'All Prices combined'!$G227),IF($B227="RAB Long",SUMIFS('RAB Prices Long'!AX:AX,'RAB Prices Long'!$B:$B,'All Prices combined'!$D227,'RAB Prices Long'!$E:$E,'All Prices combined'!$G227)))),2)</f>
        <v>85.5</v>
      </c>
      <c r="AV227" s="2">
        <f>ROUND(IF($B227="Annuity",SUMIFS('Annuity Prices'!AY:AY,'Annuity Prices'!$B:$B,$D227,'Annuity Prices'!$E:$E,$G227),IF($B227="RAB Short",SUMIFS('RAB Prices Short'!AY:AY,'RAB Prices Short'!$B:$B,'All Prices combined'!$D227,'RAB Prices Short'!$E:$E,'All Prices combined'!$G227),IF($B227="RAB Long",SUMIFS('RAB Prices Long'!AY:AY,'RAB Prices Long'!$B:$B,'All Prices combined'!$D227,'RAB Prices Long'!$E:$E,'All Prices combined'!$G227)))),2)</f>
        <v>91.05</v>
      </c>
      <c r="AW227" s="2">
        <f>ROUND(IF($B227="Annuity",SUMIFS('Annuity Prices'!AZ:AZ,'Annuity Prices'!$B:$B,$D227,'Annuity Prices'!$E:$E,$G227),IF($B227="RAB Short",SUMIFS('RAB Prices Short'!AZ:AZ,'RAB Prices Short'!$B:$B,'All Prices combined'!$D227,'RAB Prices Short'!$E:$E,'All Prices combined'!$G227),IF($B227="RAB Long",SUMIFS('RAB Prices Long'!AZ:AZ,'RAB Prices Long'!$B:$B,'All Prices combined'!$D227,'RAB Prices Long'!$E:$E,'All Prices combined'!$G227)))),2)</f>
        <v>96.85</v>
      </c>
      <c r="AX227" s="2">
        <f>ROUND(IF($B227="Annuity",SUMIFS('Annuity Prices'!BA:BA,'Annuity Prices'!$B:$B,$D227,'Annuity Prices'!$E:$E,$G227),IF($B227="RAB Short",SUMIFS('RAB Prices Short'!BA:BA,'RAB Prices Short'!$B:$B,'All Prices combined'!$D227,'RAB Prices Short'!$E:$E,'All Prices combined'!$G227),IF($B227="RAB Long",SUMIFS('RAB Prices Long'!BA:BA,'RAB Prices Long'!$B:$B,'All Prices combined'!$D227,'RAB Prices Long'!$E:$E,'All Prices combined'!$G227)))),2)</f>
        <v>102.91</v>
      </c>
      <c r="AY227" s="2">
        <f>ROUND(IF($B227="Annuity",SUMIFS('Annuity Prices'!BB:BB,'Annuity Prices'!$B:$B,$D227,'Annuity Prices'!$E:$E,$G227),IF($B227="RAB Short",SUMIFS('RAB Prices Short'!BB:BB,'RAB Prices Short'!$B:$B,'All Prices combined'!$D227,'RAB Prices Short'!$E:$E,'All Prices combined'!$G227),IF($B227="RAB Long",SUMIFS('RAB Prices Long'!BB:BB,'RAB Prices Long'!$B:$B,'All Prices combined'!$D227,'RAB Prices Long'!$E:$E,'All Prices combined'!$G227)))),2)</f>
        <v>109.23</v>
      </c>
      <c r="AZ227" s="2">
        <f>ROUND(IF($B227="Annuity",SUMIFS('Annuity Prices'!BC:BC,'Annuity Prices'!$B:$B,$D227,'Annuity Prices'!$E:$E,$G227),IF($B227="RAB Short",SUMIFS('RAB Prices Short'!BC:BC,'RAB Prices Short'!$B:$B,'All Prices combined'!$D227,'RAB Prices Short'!$E:$E,'All Prices combined'!$G227),IF($B227="RAB Long",SUMIFS('RAB Prices Long'!BC:BC,'RAB Prices Long'!$B:$B,'All Prices combined'!$D227,'RAB Prices Long'!$E:$E,'All Prices combined'!$G227)))),2)</f>
        <v>115.83</v>
      </c>
      <c r="BA227" s="2">
        <f>ROUND(IF($B227="Annuity",SUMIFS('Annuity Prices'!BD:BD,'Annuity Prices'!$B:$B,$D227,'Annuity Prices'!$E:$E,$G227),IF($B227="RAB Short",SUMIFS('RAB Prices Short'!BD:BD,'RAB Prices Short'!$B:$B,'All Prices combined'!$D227,'RAB Prices Short'!$E:$E,'All Prices combined'!$G227),IF($B227="RAB Long",SUMIFS('RAB Prices Long'!BD:BD,'RAB Prices Long'!$B:$B,'All Prices combined'!$D227,'RAB Prices Long'!$E:$E,'All Prices combined'!$G227)))),2)</f>
        <v>122.72</v>
      </c>
      <c r="BB227" s="2">
        <f>ROUND(IF($B227="Annuity",SUMIFS('Annuity Prices'!BE:BE,'Annuity Prices'!$B:$B,$D227,'Annuity Prices'!$E:$E,$G227),IF($B227="RAB Short",SUMIFS('RAB Prices Short'!BE:BE,'RAB Prices Short'!$B:$B,'All Prices combined'!$D227,'RAB Prices Short'!$E:$E,'All Prices combined'!$G227),IF($B227="RAB Long",SUMIFS('RAB Prices Long'!BE:BE,'RAB Prices Long'!$B:$B,'All Prices combined'!$D227,'RAB Prices Long'!$E:$E,'All Prices combined'!$G227)))),2)</f>
        <v>129.91</v>
      </c>
      <c r="BC227" s="2">
        <f>ROUND(IF($B227="Annuity",SUMIFS('Annuity Prices'!BF:BF,'Annuity Prices'!$B:$B,$D227,'Annuity Prices'!$E:$E,$G227),IF($B227="RAB Short",SUMIFS('RAB Prices Short'!BF:BF,'RAB Prices Short'!$B:$B,'All Prices combined'!$D227,'RAB Prices Short'!$E:$E,'All Prices combined'!$G227),IF($B227="RAB Long",SUMIFS('RAB Prices Long'!BF:BF,'RAB Prices Long'!$B:$B,'All Prices combined'!$D227,'RAB Prices Long'!$E:$E,'All Prices combined'!$G227)))),2)</f>
        <v>137.41</v>
      </c>
      <c r="BD227" s="2">
        <f>ROUND(IF($B227="Annuity",SUMIFS('Annuity Prices'!BG:BG,'Annuity Prices'!$B:$B,$D227,'Annuity Prices'!$E:$E,$G227),IF($B227="RAB Short",SUMIFS('RAB Prices Short'!BG:BG,'RAB Prices Short'!$B:$B,'All Prices combined'!$D227,'RAB Prices Short'!$E:$E,'All Prices combined'!$G227),IF($B227="RAB Long",SUMIFS('RAB Prices Long'!BG:BG,'RAB Prices Long'!$B:$B,'All Prices combined'!$D227,'RAB Prices Long'!$E:$E,'All Prices combined'!$G227)))),2)</f>
        <v>145.24</v>
      </c>
      <c r="BE227" s="2">
        <f>ROUND(IF($B227="Annuity",SUMIFS('Annuity Prices'!BH:BH,'Annuity Prices'!$B:$B,$D227,'Annuity Prices'!$E:$E,$G227),IF($B227="RAB Short",SUMIFS('RAB Prices Short'!BH:BH,'RAB Prices Short'!$B:$B,'All Prices combined'!$D227,'RAB Prices Short'!$E:$E,'All Prices combined'!$G227),IF($B227="RAB Long",SUMIFS('RAB Prices Long'!BH:BH,'RAB Prices Long'!$B:$B,'All Prices combined'!$D227,'RAB Prices Long'!$E:$E,'All Prices combined'!$G227)))),2)</f>
        <v>153.4</v>
      </c>
      <c r="BF227" s="2">
        <f>ROUND(IF($B227="Annuity",SUMIFS('Annuity Prices'!BI:BI,'Annuity Prices'!$B:$B,$D227,'Annuity Prices'!$E:$E,$G227),IF($B227="RAB Short",SUMIFS('RAB Prices Short'!BI:BI,'RAB Prices Short'!$B:$B,'All Prices combined'!$D227,'RAB Prices Short'!$E:$E,'All Prices combined'!$G227),IF($B227="RAB Long",SUMIFS('RAB Prices Long'!BI:BI,'RAB Prices Long'!$B:$B,'All Prices combined'!$D227,'RAB Prices Long'!$E:$E,'All Prices combined'!$G227)))),2)</f>
        <v>161.91</v>
      </c>
      <c r="BG227" s="2">
        <f>ROUND(IF($B227="Annuity",SUMIFS('Annuity Prices'!BJ:BJ,'Annuity Prices'!$B:$B,$D227,'Annuity Prices'!$E:$E,$G227),IF($B227="RAB Short",SUMIFS('RAB Prices Short'!BJ:BJ,'RAB Prices Short'!$B:$B,'All Prices combined'!$D227,'RAB Prices Short'!$E:$E,'All Prices combined'!$G227),IF($B227="RAB Long",SUMIFS('RAB Prices Long'!BJ:BJ,'RAB Prices Long'!$B:$B,'All Prices combined'!$D227,'RAB Prices Long'!$E:$E,'All Prices combined'!$G227)))),2)</f>
        <v>170.78</v>
      </c>
      <c r="BH227" s="2">
        <f>ROUND(IF($B227="Annuity",SUMIFS('Annuity Prices'!BK:BK,'Annuity Prices'!$B:$B,$D227,'Annuity Prices'!$E:$E,$G227),IF($B227="RAB Short",SUMIFS('RAB Prices Short'!BK:BK,'RAB Prices Short'!$B:$B,'All Prices combined'!$D227,'RAB Prices Short'!$E:$E,'All Prices combined'!$G227),IF($B227="RAB Long",SUMIFS('RAB Prices Long'!BK:BK,'RAB Prices Long'!$B:$B,'All Prices combined'!$D227,'RAB Prices Long'!$E:$E,'All Prices combined'!$G227)))),2)</f>
        <v>180.03</v>
      </c>
      <c r="BI227" s="2">
        <f>ROUND(IF($B227="Annuity",SUMIFS('Annuity Prices'!BL:BL,'Annuity Prices'!$B:$B,$D227,'Annuity Prices'!$E:$E,$G227),IF($B227="RAB Short",SUMIFS('RAB Prices Short'!BL:BL,'RAB Prices Short'!$B:$B,'All Prices combined'!$D227,'RAB Prices Short'!$E:$E,'All Prices combined'!$G227),IF($B227="RAB Long",SUMIFS('RAB Prices Long'!BL:BL,'RAB Prices Long'!$B:$B,'All Prices combined'!$D227,'RAB Prices Long'!$E:$E,'All Prices combined'!$G227)))),2)</f>
        <v>189.47</v>
      </c>
      <c r="BJ227" s="2">
        <f>ROUND(IF($B227="Annuity",SUMIFS('Annuity Prices'!BM:BM,'Annuity Prices'!$B:$B,$D227,'Annuity Prices'!$E:$E,$G227),IF($B227="RAB Short",SUMIFS('RAB Prices Short'!BM:BM,'RAB Prices Short'!$B:$B,'All Prices combined'!$D227,'RAB Prices Short'!$E:$E,'All Prices combined'!$G227),IF($B227="RAB Long",SUMIFS('RAB Prices Long'!BM:BM,'RAB Prices Long'!$B:$B,'All Prices combined'!$D227,'RAB Prices Long'!$E:$E,'All Prices combined'!$G227)))),2)</f>
        <v>199.51</v>
      </c>
      <c r="BK227" s="2">
        <f>ROUND(IF($B227="Annuity",SUMIFS('Annuity Prices'!BN:BN,'Annuity Prices'!$B:$B,$D227,'Annuity Prices'!$E:$E,$G227),IF($B227="RAB Short",SUMIFS('RAB Prices Short'!BN:BN,'RAB Prices Short'!$B:$B,'All Prices combined'!$D227,'RAB Prices Short'!$E:$E,'All Prices combined'!$G227),IF($B227="RAB Long",SUMIFS('RAB Prices Long'!BN:BN,'RAB Prices Long'!$B:$B,'All Prices combined'!$D227,'RAB Prices Long'!$E:$E,'All Prices combined'!$G227)))),2)</f>
        <v>209.6</v>
      </c>
      <c r="BL227" s="2">
        <f>ROUND(IF($B227="Annuity",SUMIFS('Annuity Prices'!BO:BO,'Annuity Prices'!$B:$B,$D227,'Annuity Prices'!$E:$E,$G227),IF($B227="RAB Short",SUMIFS('RAB Prices Short'!BO:BO,'RAB Prices Short'!$B:$B,'All Prices combined'!$D227,'RAB Prices Short'!$E:$E,'All Prices combined'!$G227),IF($B227="RAB Long",SUMIFS('RAB Prices Long'!BO:BO,'RAB Prices Long'!$B:$B,'All Prices combined'!$D227,'RAB Prices Long'!$E:$E,'All Prices combined'!$G227)))),2)</f>
        <v>214.84</v>
      </c>
      <c r="BM227" s="2">
        <f>ROUND(IF($B227="Annuity",SUMIFS('Annuity Prices'!BP:BP,'Annuity Prices'!$B:$B,$D227,'Annuity Prices'!$E:$E,$G227),IF($B227="RAB Short",SUMIFS('RAB Prices Short'!BP:BP,'RAB Prices Short'!$B:$B,'All Prices combined'!$D227,'RAB Prices Short'!$E:$E,'All Prices combined'!$G227),IF($B227="RAB Long",SUMIFS('RAB Prices Long'!BP:BP,'RAB Prices Long'!$B:$B,'All Prices combined'!$D227,'RAB Prices Long'!$E:$E,'All Prices combined'!$G227)))),2)</f>
        <v>220.21</v>
      </c>
      <c r="BN227" s="2">
        <f>ROUND(IF($B227="Annuity",SUMIFS('Annuity Prices'!BQ:BQ,'Annuity Prices'!$B:$B,$D227,'Annuity Prices'!$E:$E,$G227),IF($B227="RAB Short",SUMIFS('RAB Prices Short'!BQ:BQ,'RAB Prices Short'!$B:$B,'All Prices combined'!$D227,'RAB Prices Short'!$E:$E,'All Prices combined'!$G227),IF($B227="RAB Long",SUMIFS('RAB Prices Long'!BQ:BQ,'RAB Prices Long'!$B:$B,'All Prices combined'!$D227,'RAB Prices Long'!$E:$E,'All Prices combined'!$G227)))),2)</f>
        <v>230.09</v>
      </c>
      <c r="BO227" s="2">
        <f>ROUND(IF($B227="Annuity",SUMIFS('Annuity Prices'!BR:BR,'Annuity Prices'!$B:$B,$D227,'Annuity Prices'!$E:$E,$G227),IF($B227="RAB Short",SUMIFS('RAB Prices Short'!BR:BR,'RAB Prices Short'!$B:$B,'All Prices combined'!$D227,'RAB Prices Short'!$E:$E,'All Prices combined'!$G227),IF($B227="RAB Long",SUMIFS('RAB Prices Long'!BR:BR,'RAB Prices Long'!$B:$B,'All Prices combined'!$D227,'RAB Prices Long'!$E:$E,'All Prices combined'!$G227)))),2)</f>
        <v>235.84</v>
      </c>
      <c r="BP227" s="2">
        <f>ROUND(IF($B227="Annuity",SUMIFS('Annuity Prices'!BS:BS,'Annuity Prices'!$B:$B,$D227,'Annuity Prices'!$E:$E,$G227),IF($B227="RAB Short",SUMIFS('RAB Prices Short'!BS:BS,'RAB Prices Short'!$B:$B,'All Prices combined'!$D227,'RAB Prices Short'!$E:$E,'All Prices combined'!$G227),IF($B227="RAB Long",SUMIFS('RAB Prices Long'!BS:BS,'RAB Prices Long'!$B:$B,'All Prices combined'!$D227,'RAB Prices Long'!$E:$E,'All Prices combined'!$G227)))),2)</f>
        <v>241.73</v>
      </c>
      <c r="BQ227" s="2">
        <f>ROUND(IF($B227="Annuity",SUMIFS('Annuity Prices'!BT:BT,'Annuity Prices'!$B:$B,$D227,'Annuity Prices'!$E:$E,$G227),IF($B227="RAB Short",SUMIFS('RAB Prices Short'!BT:BT,'RAB Prices Short'!$B:$B,'All Prices combined'!$D227,'RAB Prices Short'!$E:$E,'All Prices combined'!$G227),IF($B227="RAB Long",SUMIFS('RAB Prices Long'!BT:BT,'RAB Prices Long'!$B:$B,'All Prices combined'!$D227,'RAB Prices Long'!$E:$E,'All Prices combined'!$G227)))),2)</f>
        <v>247.78</v>
      </c>
      <c r="BR227" s="2">
        <f>ROUND(IF($B227="Annuity",SUMIFS('Annuity Prices'!BU:BU,'Annuity Prices'!$B:$B,$D227,'Annuity Prices'!$E:$E,$G227),IF($B227="RAB Short",SUMIFS('RAB Prices Short'!BU:BU,'RAB Prices Short'!$B:$B,'All Prices combined'!$D227,'RAB Prices Short'!$E:$E,'All Prices combined'!$G227),IF($B227="RAB Long",SUMIFS('RAB Prices Long'!BU:BU,'RAB Prices Long'!$B:$B,'All Prices combined'!$D227,'RAB Prices Long'!$E:$E,'All Prices combined'!$G227)))),2)</f>
        <v>228.38</v>
      </c>
      <c r="BS227" s="2">
        <f>ROUND(IF($B227="Annuity",SUMIFS('Annuity Prices'!BV:BV,'Annuity Prices'!$B:$B,$D227,'Annuity Prices'!$E:$E,$G227),IF($B227="RAB Short",SUMIFS('RAB Prices Short'!BV:BV,'RAB Prices Short'!$B:$B,'All Prices combined'!$D227,'RAB Prices Short'!$E:$E,'All Prices combined'!$G227),IF($B227="RAB Long",SUMIFS('RAB Prices Long'!BV:BV,'RAB Prices Long'!$B:$B,'All Prices combined'!$D227,'RAB Prices Long'!$E:$E,'All Prices combined'!$G227)))),2)</f>
        <v>234.09</v>
      </c>
      <c r="BT227" s="2">
        <f>ROUND(IF($B227="Annuity",SUMIFS('Annuity Prices'!BW:BW,'Annuity Prices'!$B:$B,$D227,'Annuity Prices'!$E:$E,$G227),IF($B227="RAB Short",SUMIFS('RAB Prices Short'!BW:BW,'RAB Prices Short'!$B:$B,'All Prices combined'!$D227,'RAB Prices Short'!$E:$E,'All Prices combined'!$G227),IF($B227="RAB Long",SUMIFS('RAB Prices Long'!BW:BW,'RAB Prices Long'!$B:$B,'All Prices combined'!$D227,'RAB Prices Long'!$E:$E,'All Prices combined'!$G227)))),2)</f>
        <v>239.94</v>
      </c>
      <c r="BU227" s="2">
        <f>ROUND(IF($B227="Annuity",SUMIFS('Annuity Prices'!BX:BX,'Annuity Prices'!$B:$B,$D227,'Annuity Prices'!$E:$E,$G227),IF($B227="RAB Short",SUMIFS('RAB Prices Short'!BX:BX,'RAB Prices Short'!$B:$B,'All Prices combined'!$D227,'RAB Prices Short'!$E:$E,'All Prices combined'!$G227),IF($B227="RAB Long",SUMIFS('RAB Prices Long'!BX:BX,'RAB Prices Long'!$B:$B,'All Prices combined'!$D227,'RAB Prices Long'!$E:$E,'All Prices combined'!$G227)))),2)</f>
        <v>245.94</v>
      </c>
    </row>
    <row r="228" spans="2:73" x14ac:dyDescent="0.25">
      <c r="B228" t="s">
        <v>44</v>
      </c>
      <c r="C228">
        <v>9</v>
      </c>
      <c r="D228" t="s">
        <v>149</v>
      </c>
      <c r="E228" t="s">
        <v>148</v>
      </c>
      <c r="G228" t="s">
        <v>40</v>
      </c>
      <c r="I228" s="2">
        <f>ROUND(IF($B228="Annuity",SUMIFS('Annuity Prices'!L:L,'Annuity Prices'!$B:$B,$D228,'Annuity Prices'!$E:$E,$G228),IF($B228="RAB Short",SUMIFS('RAB Prices Short'!L:L,'RAB Prices Short'!$B:$B,'All Prices combined'!$D228,'RAB Prices Short'!$E:$E,'All Prices combined'!$G228),IF($B228="RAB Long",SUMIFS('RAB Prices Long'!L:L,'RAB Prices Long'!$B:$B,'All Prices combined'!$D228,'RAB Prices Long'!$E:$E,'All Prices combined'!$G228)))),2)</f>
        <v>0</v>
      </c>
      <c r="J228" s="2">
        <f>ROUND(IF($B228="Annuity",SUMIFS('Annuity Prices'!M:M,'Annuity Prices'!$B:$B,$D228,'Annuity Prices'!$E:$E,$G228),IF($B228="RAB Short",SUMIFS('RAB Prices Short'!M:M,'RAB Prices Short'!$B:$B,'All Prices combined'!$D228,'RAB Prices Short'!$E:$E,'All Prices combined'!$G228),IF($B228="RAB Long",SUMIFS('RAB Prices Long'!M:M,'RAB Prices Long'!$B:$B,'All Prices combined'!$D228,'RAB Prices Long'!$E:$E,'All Prices combined'!$G228)))),2)</f>
        <v>0</v>
      </c>
      <c r="K228" s="2">
        <f>ROUND(IF($B228="Annuity",SUMIFS('Annuity Prices'!N:N,'Annuity Prices'!$B:$B,$D228,'Annuity Prices'!$E:$E,$G228),IF($B228="RAB Short",SUMIFS('RAB Prices Short'!N:N,'RAB Prices Short'!$B:$B,'All Prices combined'!$D228,'RAB Prices Short'!$E:$E,'All Prices combined'!$G228),IF($B228="RAB Long",SUMIFS('RAB Prices Long'!N:N,'RAB Prices Long'!$B:$B,'All Prices combined'!$D228,'RAB Prices Long'!$E:$E,'All Prices combined'!$G228)))),2)</f>
        <v>2.06</v>
      </c>
      <c r="L228" s="2">
        <f>ROUND(IF($B228="Annuity",SUMIFS('Annuity Prices'!O:O,'Annuity Prices'!$B:$B,$D228,'Annuity Prices'!$E:$E,$G228),IF($B228="RAB Short",SUMIFS('RAB Prices Short'!O:O,'RAB Prices Short'!$B:$B,'All Prices combined'!$D228,'RAB Prices Short'!$E:$E,'All Prices combined'!$G228),IF($B228="RAB Long",SUMIFS('RAB Prices Long'!O:O,'RAB Prices Long'!$B:$B,'All Prices combined'!$D228,'RAB Prices Long'!$E:$E,'All Prices combined'!$G228)))),2)</f>
        <v>2.12</v>
      </c>
      <c r="M228" s="2">
        <f>ROUND(IF($B228="Annuity",SUMIFS('Annuity Prices'!P:P,'Annuity Prices'!$B:$B,$D228,'Annuity Prices'!$E:$E,$G228),IF($B228="RAB Short",SUMIFS('RAB Prices Short'!P:P,'RAB Prices Short'!$B:$B,'All Prices combined'!$D228,'RAB Prices Short'!$E:$E,'All Prices combined'!$G228),IF($B228="RAB Long",SUMIFS('RAB Prices Long'!P:P,'RAB Prices Long'!$B:$B,'All Prices combined'!$D228,'RAB Prices Long'!$E:$E,'All Prices combined'!$G228)))),2)</f>
        <v>2.16</v>
      </c>
      <c r="N228" s="2">
        <f>ROUND(IF($B228="Annuity",SUMIFS('Annuity Prices'!Q:Q,'Annuity Prices'!$B:$B,$D228,'Annuity Prices'!$E:$E,$G228),IF($B228="RAB Short",SUMIFS('RAB Prices Short'!Q:Q,'RAB Prices Short'!$B:$B,'All Prices combined'!$D228,'RAB Prices Short'!$E:$E,'All Prices combined'!$G228),IF($B228="RAB Long",SUMIFS('RAB Prices Long'!Q:Q,'RAB Prices Long'!$B:$B,'All Prices combined'!$D228,'RAB Prices Long'!$E:$E,'All Prices combined'!$G228)))),2)</f>
        <v>2.2200000000000002</v>
      </c>
      <c r="O228" s="2">
        <f>ROUND(IF($B228="Annuity",SUMIFS('Annuity Prices'!R:R,'Annuity Prices'!$B:$B,$D228,'Annuity Prices'!$E:$E,$G228),IF($B228="RAB Short",SUMIFS('RAB Prices Short'!R:R,'RAB Prices Short'!$B:$B,'All Prices combined'!$D228,'RAB Prices Short'!$E:$E,'All Prices combined'!$G228),IF($B228="RAB Long",SUMIFS('RAB Prices Long'!R:R,'RAB Prices Long'!$B:$B,'All Prices combined'!$D228,'RAB Prices Long'!$E:$E,'All Prices combined'!$G228)))),2)</f>
        <v>2.27</v>
      </c>
      <c r="P228" s="2">
        <f>ROUND(IF($B228="Annuity",SUMIFS('Annuity Prices'!S:S,'Annuity Prices'!$B:$B,$D228,'Annuity Prices'!$E:$E,$G228),IF($B228="RAB Short",SUMIFS('RAB Prices Short'!S:S,'RAB Prices Short'!$B:$B,'All Prices combined'!$D228,'RAB Prices Short'!$E:$E,'All Prices combined'!$G228),IF($B228="RAB Long",SUMIFS('RAB Prices Long'!S:S,'RAB Prices Long'!$B:$B,'All Prices combined'!$D228,'RAB Prices Long'!$E:$E,'All Prices combined'!$G228)))),2)</f>
        <v>2.33</v>
      </c>
      <c r="Q228" s="2">
        <f>ROUND(IF($B228="Annuity",SUMIFS('Annuity Prices'!T:T,'Annuity Prices'!$B:$B,$D228,'Annuity Prices'!$E:$E,$G228),IF($B228="RAB Short",SUMIFS('RAB Prices Short'!T:T,'RAB Prices Short'!$B:$B,'All Prices combined'!$D228,'RAB Prices Short'!$E:$E,'All Prices combined'!$G228),IF($B228="RAB Long",SUMIFS('RAB Prices Long'!T:T,'RAB Prices Long'!$B:$B,'All Prices combined'!$D228,'RAB Prices Long'!$E:$E,'All Prices combined'!$G228)))),2)</f>
        <v>2.37</v>
      </c>
      <c r="R228" s="2">
        <f>ROUND(IF($B228="Annuity",SUMIFS('Annuity Prices'!U:U,'Annuity Prices'!$B:$B,$D228,'Annuity Prices'!$E:$E,$G228),IF($B228="RAB Short",SUMIFS('RAB Prices Short'!U:U,'RAB Prices Short'!$B:$B,'All Prices combined'!$D228,'RAB Prices Short'!$E:$E,'All Prices combined'!$G228),IF($B228="RAB Long",SUMIFS('RAB Prices Long'!U:U,'RAB Prices Long'!$B:$B,'All Prices combined'!$D228,'RAB Prices Long'!$E:$E,'All Prices combined'!$G228)))),2)</f>
        <v>2.4300000000000002</v>
      </c>
      <c r="S228" s="2">
        <f>ROUND(IF($B228="Annuity",SUMIFS('Annuity Prices'!V:V,'Annuity Prices'!$B:$B,$D228,'Annuity Prices'!$E:$E,$G228),IF($B228="RAB Short",SUMIFS('RAB Prices Short'!V:V,'RAB Prices Short'!$B:$B,'All Prices combined'!$D228,'RAB Prices Short'!$E:$E,'All Prices combined'!$G228),IF($B228="RAB Long",SUMIFS('RAB Prices Long'!V:V,'RAB Prices Long'!$B:$B,'All Prices combined'!$D228,'RAB Prices Long'!$E:$E,'All Prices combined'!$G228)))),2)</f>
        <v>2.5</v>
      </c>
      <c r="T228" s="2">
        <f>ROUND(IF($B228="Annuity",SUMIFS('Annuity Prices'!W:W,'Annuity Prices'!$B:$B,$D228,'Annuity Prices'!$E:$E,$G228),IF($B228="RAB Short",SUMIFS('RAB Prices Short'!W:W,'RAB Prices Short'!$B:$B,'All Prices combined'!$D228,'RAB Prices Short'!$E:$E,'All Prices combined'!$G228),IF($B228="RAB Long",SUMIFS('RAB Prices Long'!W:W,'RAB Prices Long'!$B:$B,'All Prices combined'!$D228,'RAB Prices Long'!$E:$E,'All Prices combined'!$G228)))),2)</f>
        <v>2.56</v>
      </c>
      <c r="U228" s="2">
        <f>ROUND(IF($B228="Annuity",SUMIFS('Annuity Prices'!X:X,'Annuity Prices'!$B:$B,$D228,'Annuity Prices'!$E:$E,$G228),IF($B228="RAB Short",SUMIFS('RAB Prices Short'!X:X,'RAB Prices Short'!$B:$B,'All Prices combined'!$D228,'RAB Prices Short'!$E:$E,'All Prices combined'!$G228),IF($B228="RAB Long",SUMIFS('RAB Prices Long'!X:X,'RAB Prices Long'!$B:$B,'All Prices combined'!$D228,'RAB Prices Long'!$E:$E,'All Prices combined'!$G228)))),2)</f>
        <v>2.61</v>
      </c>
      <c r="V228" s="2">
        <f>ROUND(IF($B228="Annuity",SUMIFS('Annuity Prices'!Y:Y,'Annuity Prices'!$B:$B,$D228,'Annuity Prices'!$E:$E,$G228),IF($B228="RAB Short",SUMIFS('RAB Prices Short'!Y:Y,'RAB Prices Short'!$B:$B,'All Prices combined'!$D228,'RAB Prices Short'!$E:$E,'All Prices combined'!$G228),IF($B228="RAB Long",SUMIFS('RAB Prices Long'!Y:Y,'RAB Prices Long'!$B:$B,'All Prices combined'!$D228,'RAB Prices Long'!$E:$E,'All Prices combined'!$G228)))),2)</f>
        <v>2.67</v>
      </c>
      <c r="W228" s="2">
        <f>ROUND(IF($B228="Annuity",SUMIFS('Annuity Prices'!Z:Z,'Annuity Prices'!$B:$B,$D228,'Annuity Prices'!$E:$E,$G228),IF($B228="RAB Short",SUMIFS('RAB Prices Short'!Z:Z,'RAB Prices Short'!$B:$B,'All Prices combined'!$D228,'RAB Prices Short'!$E:$E,'All Prices combined'!$G228),IF($B228="RAB Long",SUMIFS('RAB Prices Long'!Z:Z,'RAB Prices Long'!$B:$B,'All Prices combined'!$D228,'RAB Prices Long'!$E:$E,'All Prices combined'!$G228)))),2)</f>
        <v>2.74</v>
      </c>
      <c r="X228" s="2">
        <f>ROUND(IF($B228="Annuity",SUMIFS('Annuity Prices'!AA:AA,'Annuity Prices'!$B:$B,$D228,'Annuity Prices'!$E:$E,$G228),IF($B228="RAB Short",SUMIFS('RAB Prices Short'!AA:AA,'RAB Prices Short'!$B:$B,'All Prices combined'!$D228,'RAB Prices Short'!$E:$E,'All Prices combined'!$G228),IF($B228="RAB Long",SUMIFS('RAB Prices Long'!AA:AA,'RAB Prices Long'!$B:$B,'All Prices combined'!$D228,'RAB Prices Long'!$E:$E,'All Prices combined'!$G228)))),2)</f>
        <v>2.81</v>
      </c>
      <c r="Y228" s="2">
        <f>ROUND(IF($B228="Annuity",SUMIFS('Annuity Prices'!AB:AB,'Annuity Prices'!$B:$B,$D228,'Annuity Prices'!$E:$E,$G228),IF($B228="RAB Short",SUMIFS('RAB Prices Short'!AB:AB,'RAB Prices Short'!$B:$B,'All Prices combined'!$D228,'RAB Prices Short'!$E:$E,'All Prices combined'!$G228),IF($B228="RAB Long",SUMIFS('RAB Prices Long'!AB:AB,'RAB Prices Long'!$B:$B,'All Prices combined'!$D228,'RAB Prices Long'!$E:$E,'All Prices combined'!$G228)))),2)</f>
        <v>2.86</v>
      </c>
      <c r="Z228" s="2">
        <f>ROUND(IF($B228="Annuity",SUMIFS('Annuity Prices'!AC:AC,'Annuity Prices'!$B:$B,$D228,'Annuity Prices'!$E:$E,$G228),IF($B228="RAB Short",SUMIFS('RAB Prices Short'!AC:AC,'RAB Prices Short'!$B:$B,'All Prices combined'!$D228,'RAB Prices Short'!$E:$E,'All Prices combined'!$G228),IF($B228="RAB Long",SUMIFS('RAB Prices Long'!AC:AC,'RAB Prices Long'!$B:$B,'All Prices combined'!$D228,'RAB Prices Long'!$E:$E,'All Prices combined'!$G228)))),2)</f>
        <v>2.94</v>
      </c>
      <c r="AA228" s="2">
        <f>ROUND(IF($B228="Annuity",SUMIFS('Annuity Prices'!AD:AD,'Annuity Prices'!$B:$B,$D228,'Annuity Prices'!$E:$E,$G228),IF($B228="RAB Short",SUMIFS('RAB Prices Short'!AD:AD,'RAB Prices Short'!$B:$B,'All Prices combined'!$D228,'RAB Prices Short'!$E:$E,'All Prices combined'!$G228),IF($B228="RAB Long",SUMIFS('RAB Prices Long'!AD:AD,'RAB Prices Long'!$B:$B,'All Prices combined'!$D228,'RAB Prices Long'!$E:$E,'All Prices combined'!$G228)))),2)</f>
        <v>3.01</v>
      </c>
      <c r="AB228" s="2">
        <f>ROUND(IF($B228="Annuity",SUMIFS('Annuity Prices'!AE:AE,'Annuity Prices'!$B:$B,$D228,'Annuity Prices'!$E:$E,$G228),IF($B228="RAB Short",SUMIFS('RAB Prices Short'!AE:AE,'RAB Prices Short'!$B:$B,'All Prices combined'!$D228,'RAB Prices Short'!$E:$E,'All Prices combined'!$G228),IF($B228="RAB Long",SUMIFS('RAB Prices Long'!AE:AE,'RAB Prices Long'!$B:$B,'All Prices combined'!$D228,'RAB Prices Long'!$E:$E,'All Prices combined'!$G228)))),2)</f>
        <v>3.08</v>
      </c>
      <c r="AC228" s="2">
        <f>ROUND(IF($B228="Annuity",SUMIFS('Annuity Prices'!AF:AF,'Annuity Prices'!$B:$B,$D228,'Annuity Prices'!$E:$E,$G228),IF($B228="RAB Short",SUMIFS('RAB Prices Short'!AF:AF,'RAB Prices Short'!$B:$B,'All Prices combined'!$D228,'RAB Prices Short'!$E:$E,'All Prices combined'!$G228),IF($B228="RAB Long",SUMIFS('RAB Prices Long'!AF:AF,'RAB Prices Long'!$B:$B,'All Prices combined'!$D228,'RAB Prices Long'!$E:$E,'All Prices combined'!$G228)))),2)</f>
        <v>3.15</v>
      </c>
      <c r="AD228" s="2">
        <f>ROUND(IF($B228="Annuity",SUMIFS('Annuity Prices'!AG:AG,'Annuity Prices'!$B:$B,$D228,'Annuity Prices'!$E:$E,$G228),IF($B228="RAB Short",SUMIFS('RAB Prices Short'!AG:AG,'RAB Prices Short'!$B:$B,'All Prices combined'!$D228,'RAB Prices Short'!$E:$E,'All Prices combined'!$G228),IF($B228="RAB Long",SUMIFS('RAB Prices Long'!AG:AG,'RAB Prices Long'!$B:$B,'All Prices combined'!$D228,'RAB Prices Long'!$E:$E,'All Prices combined'!$G228)))),2)</f>
        <v>3.22</v>
      </c>
      <c r="AE228" s="2">
        <f>ROUND(IF($B228="Annuity",SUMIFS('Annuity Prices'!AH:AH,'Annuity Prices'!$B:$B,$D228,'Annuity Prices'!$E:$E,$G228),IF($B228="RAB Short",SUMIFS('RAB Prices Short'!AH:AH,'RAB Prices Short'!$B:$B,'All Prices combined'!$D228,'RAB Prices Short'!$E:$E,'All Prices combined'!$G228),IF($B228="RAB Long",SUMIFS('RAB Prices Long'!AH:AH,'RAB Prices Long'!$B:$B,'All Prices combined'!$D228,'RAB Prices Long'!$E:$E,'All Prices combined'!$G228)))),2)</f>
        <v>3.31</v>
      </c>
      <c r="AF228" s="2">
        <f>ROUND(IF($B228="Annuity",SUMIFS('Annuity Prices'!AI:AI,'Annuity Prices'!$B:$B,$D228,'Annuity Prices'!$E:$E,$G228),IF($B228="RAB Short",SUMIFS('RAB Prices Short'!AI:AI,'RAB Prices Short'!$B:$B,'All Prices combined'!$D228,'RAB Prices Short'!$E:$E,'All Prices combined'!$G228),IF($B228="RAB Long",SUMIFS('RAB Prices Long'!AI:AI,'RAB Prices Long'!$B:$B,'All Prices combined'!$D228,'RAB Prices Long'!$E:$E,'All Prices combined'!$G228)))),2)</f>
        <v>3.39</v>
      </c>
      <c r="AG228" s="2">
        <f>ROUND(IF($B228="Annuity",SUMIFS('Annuity Prices'!AJ:AJ,'Annuity Prices'!$B:$B,$D228,'Annuity Prices'!$E:$E,$G228),IF($B228="RAB Short",SUMIFS('RAB Prices Short'!AJ:AJ,'RAB Prices Short'!$B:$B,'All Prices combined'!$D228,'RAB Prices Short'!$E:$E,'All Prices combined'!$G228),IF($B228="RAB Long",SUMIFS('RAB Prices Long'!AJ:AJ,'RAB Prices Long'!$B:$B,'All Prices combined'!$D228,'RAB Prices Long'!$E:$E,'All Prices combined'!$G228)))),2)</f>
        <v>3.46</v>
      </c>
      <c r="AH228" s="2">
        <f>ROUND(IF($B228="Annuity",SUMIFS('Annuity Prices'!AK:AK,'Annuity Prices'!$B:$B,$D228,'Annuity Prices'!$E:$E,$G228),IF($B228="RAB Short",SUMIFS('RAB Prices Short'!AK:AK,'RAB Prices Short'!$B:$B,'All Prices combined'!$D228,'RAB Prices Short'!$E:$E,'All Prices combined'!$G228),IF($B228="RAB Long",SUMIFS('RAB Prices Long'!AK:AK,'RAB Prices Long'!$B:$B,'All Prices combined'!$D228,'RAB Prices Long'!$E:$E,'All Prices combined'!$G228)))),2)</f>
        <v>3.54</v>
      </c>
      <c r="AI228" s="2">
        <f>ROUND(IF($B228="Annuity",SUMIFS('Annuity Prices'!AL:AL,'Annuity Prices'!$B:$B,$D228,'Annuity Prices'!$E:$E,$G228),IF($B228="RAB Short",SUMIFS('RAB Prices Short'!AL:AL,'RAB Prices Short'!$B:$B,'All Prices combined'!$D228,'RAB Prices Short'!$E:$E,'All Prices combined'!$G228),IF($B228="RAB Long",SUMIFS('RAB Prices Long'!AL:AL,'RAB Prices Long'!$B:$B,'All Prices combined'!$D228,'RAB Prices Long'!$E:$E,'All Prices combined'!$G228)))),2)</f>
        <v>3.63</v>
      </c>
      <c r="AJ228" s="2">
        <f>ROUND(IF($B228="Annuity",SUMIFS('Annuity Prices'!AM:AM,'Annuity Prices'!$B:$B,$D228,'Annuity Prices'!$E:$E,$G228),IF($B228="RAB Short",SUMIFS('RAB Prices Short'!AM:AM,'RAB Prices Short'!$B:$B,'All Prices combined'!$D228,'RAB Prices Short'!$E:$E,'All Prices combined'!$G228),IF($B228="RAB Long",SUMIFS('RAB Prices Long'!AM:AM,'RAB Prices Long'!$B:$B,'All Prices combined'!$D228,'RAB Prices Long'!$E:$E,'All Prices combined'!$G228)))),2)</f>
        <v>3.72</v>
      </c>
      <c r="AK228" s="2">
        <f>ROUND(IF($B228="Annuity",SUMIFS('Annuity Prices'!AN:AN,'Annuity Prices'!$B:$B,$D228,'Annuity Prices'!$E:$E,$G228),IF($B228="RAB Short",SUMIFS('RAB Prices Short'!AN:AN,'RAB Prices Short'!$B:$B,'All Prices combined'!$D228,'RAB Prices Short'!$E:$E,'All Prices combined'!$G228),IF($B228="RAB Long",SUMIFS('RAB Prices Long'!AN:AN,'RAB Prices Long'!$B:$B,'All Prices combined'!$D228,'RAB Prices Long'!$E:$E,'All Prices combined'!$G228)))),2)</f>
        <v>3.79</v>
      </c>
      <c r="AL228" s="2">
        <f>ROUND(IF($B228="Annuity",SUMIFS('Annuity Prices'!AO:AO,'Annuity Prices'!$B:$B,$D228,'Annuity Prices'!$E:$E,$G228),IF($B228="RAB Short",SUMIFS('RAB Prices Short'!AO:AO,'RAB Prices Short'!$B:$B,'All Prices combined'!$D228,'RAB Prices Short'!$E:$E,'All Prices combined'!$G228),IF($B228="RAB Long",SUMIFS('RAB Prices Long'!AO:AO,'RAB Prices Long'!$B:$B,'All Prices combined'!$D228,'RAB Prices Long'!$E:$E,'All Prices combined'!$G228)))),2)</f>
        <v>3.89</v>
      </c>
      <c r="AM228" s="2">
        <f>ROUND(IF($B228="Annuity",SUMIFS('Annuity Prices'!AP:AP,'Annuity Prices'!$B:$B,$D228,'Annuity Prices'!$E:$E,$G228),IF($B228="RAB Short",SUMIFS('RAB Prices Short'!AP:AP,'RAB Prices Short'!$B:$B,'All Prices combined'!$D228,'RAB Prices Short'!$E:$E,'All Prices combined'!$G228),IF($B228="RAB Long",SUMIFS('RAB Prices Long'!AP:AP,'RAB Prices Long'!$B:$B,'All Prices combined'!$D228,'RAB Prices Long'!$E:$E,'All Prices combined'!$G228)))),2)</f>
        <v>3.99</v>
      </c>
      <c r="AN228" s="2">
        <f>ROUND(IF($B228="Annuity",SUMIFS('Annuity Prices'!AQ:AQ,'Annuity Prices'!$B:$B,$D228,'Annuity Prices'!$E:$E,$G228),IF($B228="RAB Short",SUMIFS('RAB Prices Short'!AQ:AQ,'RAB Prices Short'!$B:$B,'All Prices combined'!$D228,'RAB Prices Short'!$E:$E,'All Prices combined'!$G228),IF($B228="RAB Long",SUMIFS('RAB Prices Long'!AQ:AQ,'RAB Prices Long'!$B:$B,'All Prices combined'!$D228,'RAB Prices Long'!$E:$E,'All Prices combined'!$G228)))),2)</f>
        <v>4.09</v>
      </c>
      <c r="AO228" s="2">
        <f>ROUND(IF($B228="Annuity",SUMIFS('Annuity Prices'!AR:AR,'Annuity Prices'!$B:$B,$D228,'Annuity Prices'!$E:$E,$G228),IF($B228="RAB Short",SUMIFS('RAB Prices Short'!AR:AR,'RAB Prices Short'!$B:$B,'All Prices combined'!$D228,'RAB Prices Short'!$E:$E,'All Prices combined'!$G228),IF($B228="RAB Long",SUMIFS('RAB Prices Long'!AR:AR,'RAB Prices Long'!$B:$B,'All Prices combined'!$D228,'RAB Prices Long'!$E:$E,'All Prices combined'!$G228)))),2)</f>
        <v>0</v>
      </c>
      <c r="AP228" s="2">
        <f>ROUND(IF($B228="Annuity",SUMIFS('Annuity Prices'!AS:AS,'Annuity Prices'!$B:$B,$D228,'Annuity Prices'!$E:$E,$G228),IF($B228="RAB Short",SUMIFS('RAB Prices Short'!AS:AS,'RAB Prices Short'!$B:$B,'All Prices combined'!$D228,'RAB Prices Short'!$E:$E,'All Prices combined'!$G228),IF($B228="RAB Long",SUMIFS('RAB Prices Long'!AS:AS,'RAB Prices Long'!$B:$B,'All Prices combined'!$D228,'RAB Prices Long'!$E:$E,'All Prices combined'!$G228)))),2)</f>
        <v>0</v>
      </c>
      <c r="AQ228" s="2">
        <f>ROUND(IF($B228="Annuity",SUMIFS('Annuity Prices'!AT:AT,'Annuity Prices'!$B:$B,$D228,'Annuity Prices'!$E:$E,$G228),IF($B228="RAB Short",SUMIFS('RAB Prices Short'!AT:AT,'RAB Prices Short'!$B:$B,'All Prices combined'!$D228,'RAB Prices Short'!$E:$E,'All Prices combined'!$G228),IF($B228="RAB Long",SUMIFS('RAB Prices Long'!AT:AT,'RAB Prices Long'!$B:$B,'All Prices combined'!$D228,'RAB Prices Long'!$E:$E,'All Prices combined'!$G228)))),2)</f>
        <v>1.83</v>
      </c>
      <c r="AR228" s="2">
        <f>ROUND(IF($B228="Annuity",SUMIFS('Annuity Prices'!AU:AU,'Annuity Prices'!$B:$B,$D228,'Annuity Prices'!$E:$E,$G228),IF($B228="RAB Short",SUMIFS('RAB Prices Short'!AU:AU,'RAB Prices Short'!$B:$B,'All Prices combined'!$D228,'RAB Prices Short'!$E:$E,'All Prices combined'!$G228),IF($B228="RAB Long",SUMIFS('RAB Prices Long'!AU:AU,'RAB Prices Long'!$B:$B,'All Prices combined'!$D228,'RAB Prices Long'!$E:$E,'All Prices combined'!$G228)))),2)</f>
        <v>1.88</v>
      </c>
      <c r="AS228" s="2">
        <f>ROUND(IF($B228="Annuity",SUMIFS('Annuity Prices'!AV:AV,'Annuity Prices'!$B:$B,$D228,'Annuity Prices'!$E:$E,$G228),IF($B228="RAB Short",SUMIFS('RAB Prices Short'!AV:AV,'RAB Prices Short'!$B:$B,'All Prices combined'!$D228,'RAB Prices Short'!$E:$E,'All Prices combined'!$G228),IF($B228="RAB Long",SUMIFS('RAB Prices Long'!AV:AV,'RAB Prices Long'!$B:$B,'All Prices combined'!$D228,'RAB Prices Long'!$E:$E,'All Prices combined'!$G228)))),2)</f>
        <v>1.93</v>
      </c>
      <c r="AT228" s="2">
        <f>ROUND(IF($B228="Annuity",SUMIFS('Annuity Prices'!AW:AW,'Annuity Prices'!$B:$B,$D228,'Annuity Prices'!$E:$E,$G228),IF($B228="RAB Short",SUMIFS('RAB Prices Short'!AW:AW,'RAB Prices Short'!$B:$B,'All Prices combined'!$D228,'RAB Prices Short'!$E:$E,'All Prices combined'!$G228),IF($B228="RAB Long",SUMIFS('RAB Prices Long'!AW:AW,'RAB Prices Long'!$B:$B,'All Prices combined'!$D228,'RAB Prices Long'!$E:$E,'All Prices combined'!$G228)))),2)</f>
        <v>1.99</v>
      </c>
      <c r="AU228" s="2">
        <f>ROUND(IF($B228="Annuity",SUMIFS('Annuity Prices'!AX:AX,'Annuity Prices'!$B:$B,$D228,'Annuity Prices'!$E:$E,$G228),IF($B228="RAB Short",SUMIFS('RAB Prices Short'!AX:AX,'RAB Prices Short'!$B:$B,'All Prices combined'!$D228,'RAB Prices Short'!$E:$E,'All Prices combined'!$G228),IF($B228="RAB Long",SUMIFS('RAB Prices Long'!AX:AX,'RAB Prices Long'!$B:$B,'All Prices combined'!$D228,'RAB Prices Long'!$E:$E,'All Prices combined'!$G228)))),2)</f>
        <v>2.0499999999999998</v>
      </c>
      <c r="AV228" s="2">
        <f>ROUND(IF($B228="Annuity",SUMIFS('Annuity Prices'!AY:AY,'Annuity Prices'!$B:$B,$D228,'Annuity Prices'!$E:$E,$G228),IF($B228="RAB Short",SUMIFS('RAB Prices Short'!AY:AY,'RAB Prices Short'!$B:$B,'All Prices combined'!$D228,'RAB Prices Short'!$E:$E,'All Prices combined'!$G228),IF($B228="RAB Long",SUMIFS('RAB Prices Long'!AY:AY,'RAB Prices Long'!$B:$B,'All Prices combined'!$D228,'RAB Prices Long'!$E:$E,'All Prices combined'!$G228)))),2)</f>
        <v>2.11</v>
      </c>
      <c r="AW228" s="2">
        <f>ROUND(IF($B228="Annuity",SUMIFS('Annuity Prices'!AZ:AZ,'Annuity Prices'!$B:$B,$D228,'Annuity Prices'!$E:$E,$G228),IF($B228="RAB Short",SUMIFS('RAB Prices Short'!AZ:AZ,'RAB Prices Short'!$B:$B,'All Prices combined'!$D228,'RAB Prices Short'!$E:$E,'All Prices combined'!$G228),IF($B228="RAB Long",SUMIFS('RAB Prices Long'!AZ:AZ,'RAB Prices Long'!$B:$B,'All Prices combined'!$D228,'RAB Prices Long'!$E:$E,'All Prices combined'!$G228)))),2)</f>
        <v>2.17</v>
      </c>
      <c r="AX228" s="2">
        <f>ROUND(IF($B228="Annuity",SUMIFS('Annuity Prices'!BA:BA,'Annuity Prices'!$B:$B,$D228,'Annuity Prices'!$E:$E,$G228),IF($B228="RAB Short",SUMIFS('RAB Prices Short'!BA:BA,'RAB Prices Short'!$B:$B,'All Prices combined'!$D228,'RAB Prices Short'!$E:$E,'All Prices combined'!$G228),IF($B228="RAB Long",SUMIFS('RAB Prices Long'!BA:BA,'RAB Prices Long'!$B:$B,'All Prices combined'!$D228,'RAB Prices Long'!$E:$E,'All Prices combined'!$G228)))),2)</f>
        <v>2.23</v>
      </c>
      <c r="AY228" s="2">
        <f>ROUND(IF($B228="Annuity",SUMIFS('Annuity Prices'!BB:BB,'Annuity Prices'!$B:$B,$D228,'Annuity Prices'!$E:$E,$G228),IF($B228="RAB Short",SUMIFS('RAB Prices Short'!BB:BB,'RAB Prices Short'!$B:$B,'All Prices combined'!$D228,'RAB Prices Short'!$E:$E,'All Prices combined'!$G228),IF($B228="RAB Long",SUMIFS('RAB Prices Long'!BB:BB,'RAB Prices Long'!$B:$B,'All Prices combined'!$D228,'RAB Prices Long'!$E:$E,'All Prices combined'!$G228)))),2)</f>
        <v>2.29</v>
      </c>
      <c r="AZ228" s="2">
        <f>ROUND(IF($B228="Annuity",SUMIFS('Annuity Prices'!BC:BC,'Annuity Prices'!$B:$B,$D228,'Annuity Prices'!$E:$E,$G228),IF($B228="RAB Short",SUMIFS('RAB Prices Short'!BC:BC,'RAB Prices Short'!$B:$B,'All Prices combined'!$D228,'RAB Prices Short'!$E:$E,'All Prices combined'!$G228),IF($B228="RAB Long",SUMIFS('RAB Prices Long'!BC:BC,'RAB Prices Long'!$B:$B,'All Prices combined'!$D228,'RAB Prices Long'!$E:$E,'All Prices combined'!$G228)))),2)</f>
        <v>2.36</v>
      </c>
      <c r="BA228" s="2">
        <f>ROUND(IF($B228="Annuity",SUMIFS('Annuity Prices'!BD:BD,'Annuity Prices'!$B:$B,$D228,'Annuity Prices'!$E:$E,$G228),IF($B228="RAB Short",SUMIFS('RAB Prices Short'!BD:BD,'RAB Prices Short'!$B:$B,'All Prices combined'!$D228,'RAB Prices Short'!$E:$E,'All Prices combined'!$G228),IF($B228="RAB Long",SUMIFS('RAB Prices Long'!BD:BD,'RAB Prices Long'!$B:$B,'All Prices combined'!$D228,'RAB Prices Long'!$E:$E,'All Prices combined'!$G228)))),2)</f>
        <v>2.4300000000000002</v>
      </c>
      <c r="BB228" s="2">
        <f>ROUND(IF($B228="Annuity",SUMIFS('Annuity Prices'!BE:BE,'Annuity Prices'!$B:$B,$D228,'Annuity Prices'!$E:$E,$G228),IF($B228="RAB Short",SUMIFS('RAB Prices Short'!BE:BE,'RAB Prices Short'!$B:$B,'All Prices combined'!$D228,'RAB Prices Short'!$E:$E,'All Prices combined'!$G228),IF($B228="RAB Long",SUMIFS('RAB Prices Long'!BE:BE,'RAB Prices Long'!$B:$B,'All Prices combined'!$D228,'RAB Prices Long'!$E:$E,'All Prices combined'!$G228)))),2)</f>
        <v>2.5</v>
      </c>
      <c r="BC228" s="2">
        <f>ROUND(IF($B228="Annuity",SUMIFS('Annuity Prices'!BF:BF,'Annuity Prices'!$B:$B,$D228,'Annuity Prices'!$E:$E,$G228),IF($B228="RAB Short",SUMIFS('RAB Prices Short'!BF:BF,'RAB Prices Short'!$B:$B,'All Prices combined'!$D228,'RAB Prices Short'!$E:$E,'All Prices combined'!$G228),IF($B228="RAB Long",SUMIFS('RAB Prices Long'!BF:BF,'RAB Prices Long'!$B:$B,'All Prices combined'!$D228,'RAB Prices Long'!$E:$E,'All Prices combined'!$G228)))),2)</f>
        <v>2.57</v>
      </c>
      <c r="BD228" s="2">
        <f>ROUND(IF($B228="Annuity",SUMIFS('Annuity Prices'!BG:BG,'Annuity Prices'!$B:$B,$D228,'Annuity Prices'!$E:$E,$G228),IF($B228="RAB Short",SUMIFS('RAB Prices Short'!BG:BG,'RAB Prices Short'!$B:$B,'All Prices combined'!$D228,'RAB Prices Short'!$E:$E,'All Prices combined'!$G228),IF($B228="RAB Long",SUMIFS('RAB Prices Long'!BG:BG,'RAB Prices Long'!$B:$B,'All Prices combined'!$D228,'RAB Prices Long'!$E:$E,'All Prices combined'!$G228)))),2)</f>
        <v>2.64</v>
      </c>
      <c r="BE228" s="2">
        <f>ROUND(IF($B228="Annuity",SUMIFS('Annuity Prices'!BH:BH,'Annuity Prices'!$B:$B,$D228,'Annuity Prices'!$E:$E,$G228),IF($B228="RAB Short",SUMIFS('RAB Prices Short'!BH:BH,'RAB Prices Short'!$B:$B,'All Prices combined'!$D228,'RAB Prices Short'!$E:$E,'All Prices combined'!$G228),IF($B228="RAB Long",SUMIFS('RAB Prices Long'!BH:BH,'RAB Prices Long'!$B:$B,'All Prices combined'!$D228,'RAB Prices Long'!$E:$E,'All Prices combined'!$G228)))),2)</f>
        <v>2.72</v>
      </c>
      <c r="BF228" s="2">
        <f>ROUND(IF($B228="Annuity",SUMIFS('Annuity Prices'!BI:BI,'Annuity Prices'!$B:$B,$D228,'Annuity Prices'!$E:$E,$G228),IF($B228="RAB Short",SUMIFS('RAB Prices Short'!BI:BI,'RAB Prices Short'!$B:$B,'All Prices combined'!$D228,'RAB Prices Short'!$E:$E,'All Prices combined'!$G228),IF($B228="RAB Long",SUMIFS('RAB Prices Long'!BI:BI,'RAB Prices Long'!$B:$B,'All Prices combined'!$D228,'RAB Prices Long'!$E:$E,'All Prices combined'!$G228)))),2)</f>
        <v>2.8</v>
      </c>
      <c r="BG228" s="2">
        <f>ROUND(IF($B228="Annuity",SUMIFS('Annuity Prices'!BJ:BJ,'Annuity Prices'!$B:$B,$D228,'Annuity Prices'!$E:$E,$G228),IF($B228="RAB Short",SUMIFS('RAB Prices Short'!BJ:BJ,'RAB Prices Short'!$B:$B,'All Prices combined'!$D228,'RAB Prices Short'!$E:$E,'All Prices combined'!$G228),IF($B228="RAB Long",SUMIFS('RAB Prices Long'!BJ:BJ,'RAB Prices Long'!$B:$B,'All Prices combined'!$D228,'RAB Prices Long'!$E:$E,'All Prices combined'!$G228)))),2)</f>
        <v>2.88</v>
      </c>
      <c r="BH228" s="2">
        <f>ROUND(IF($B228="Annuity",SUMIFS('Annuity Prices'!BK:BK,'Annuity Prices'!$B:$B,$D228,'Annuity Prices'!$E:$E,$G228),IF($B228="RAB Short",SUMIFS('RAB Prices Short'!BK:BK,'RAB Prices Short'!$B:$B,'All Prices combined'!$D228,'RAB Prices Short'!$E:$E,'All Prices combined'!$G228),IF($B228="RAB Long",SUMIFS('RAB Prices Long'!BK:BK,'RAB Prices Long'!$B:$B,'All Prices combined'!$D228,'RAB Prices Long'!$E:$E,'All Prices combined'!$G228)))),2)</f>
        <v>2.96</v>
      </c>
      <c r="BI228" s="2">
        <f>ROUND(IF($B228="Annuity",SUMIFS('Annuity Prices'!BL:BL,'Annuity Prices'!$B:$B,$D228,'Annuity Prices'!$E:$E,$G228),IF($B228="RAB Short",SUMIFS('RAB Prices Short'!BL:BL,'RAB Prices Short'!$B:$B,'All Prices combined'!$D228,'RAB Prices Short'!$E:$E,'All Prices combined'!$G228),IF($B228="RAB Long",SUMIFS('RAB Prices Long'!BL:BL,'RAB Prices Long'!$B:$B,'All Prices combined'!$D228,'RAB Prices Long'!$E:$E,'All Prices combined'!$G228)))),2)</f>
        <v>3.08</v>
      </c>
      <c r="BJ228" s="2">
        <f>ROUND(IF($B228="Annuity",SUMIFS('Annuity Prices'!BM:BM,'Annuity Prices'!$B:$B,$D228,'Annuity Prices'!$E:$E,$G228),IF($B228="RAB Short",SUMIFS('RAB Prices Short'!BM:BM,'RAB Prices Short'!$B:$B,'All Prices combined'!$D228,'RAB Prices Short'!$E:$E,'All Prices combined'!$G228),IF($B228="RAB Long",SUMIFS('RAB Prices Long'!BM:BM,'RAB Prices Long'!$B:$B,'All Prices combined'!$D228,'RAB Prices Long'!$E:$E,'All Prices combined'!$G228)))),2)</f>
        <v>3.17</v>
      </c>
      <c r="BK228" s="2">
        <f>ROUND(IF($B228="Annuity",SUMIFS('Annuity Prices'!BN:BN,'Annuity Prices'!$B:$B,$D228,'Annuity Prices'!$E:$E,$G228),IF($B228="RAB Short",SUMIFS('RAB Prices Short'!BN:BN,'RAB Prices Short'!$B:$B,'All Prices combined'!$D228,'RAB Prices Short'!$E:$E,'All Prices combined'!$G228),IF($B228="RAB Long",SUMIFS('RAB Prices Long'!BN:BN,'RAB Prices Long'!$B:$B,'All Prices combined'!$D228,'RAB Prices Long'!$E:$E,'All Prices combined'!$G228)))),2)</f>
        <v>3.22</v>
      </c>
      <c r="BL228" s="2">
        <f>ROUND(IF($B228="Annuity",SUMIFS('Annuity Prices'!BO:BO,'Annuity Prices'!$B:$B,$D228,'Annuity Prices'!$E:$E,$G228),IF($B228="RAB Short",SUMIFS('RAB Prices Short'!BO:BO,'RAB Prices Short'!$B:$B,'All Prices combined'!$D228,'RAB Prices Short'!$E:$E,'All Prices combined'!$G228),IF($B228="RAB Long",SUMIFS('RAB Prices Long'!BO:BO,'RAB Prices Long'!$B:$B,'All Prices combined'!$D228,'RAB Prices Long'!$E:$E,'All Prices combined'!$G228)))),2)</f>
        <v>3.31</v>
      </c>
      <c r="BM228" s="2">
        <f>ROUND(IF($B228="Annuity",SUMIFS('Annuity Prices'!BP:BP,'Annuity Prices'!$B:$B,$D228,'Annuity Prices'!$E:$E,$G228),IF($B228="RAB Short",SUMIFS('RAB Prices Short'!BP:BP,'RAB Prices Short'!$B:$B,'All Prices combined'!$D228,'RAB Prices Short'!$E:$E,'All Prices combined'!$G228),IF($B228="RAB Long",SUMIFS('RAB Prices Long'!BP:BP,'RAB Prices Long'!$B:$B,'All Prices combined'!$D228,'RAB Prices Long'!$E:$E,'All Prices combined'!$G228)))),2)</f>
        <v>3.39</v>
      </c>
      <c r="BN228" s="2">
        <f>ROUND(IF($B228="Annuity",SUMIFS('Annuity Prices'!BQ:BQ,'Annuity Prices'!$B:$B,$D228,'Annuity Prices'!$E:$E,$G228),IF($B228="RAB Short",SUMIFS('RAB Prices Short'!BQ:BQ,'RAB Prices Short'!$B:$B,'All Prices combined'!$D228,'RAB Prices Short'!$E:$E,'All Prices combined'!$G228),IF($B228="RAB Long",SUMIFS('RAB Prices Long'!BQ:BQ,'RAB Prices Long'!$B:$B,'All Prices combined'!$D228,'RAB Prices Long'!$E:$E,'All Prices combined'!$G228)))),2)</f>
        <v>3.46</v>
      </c>
      <c r="BO228" s="2">
        <f>ROUND(IF($B228="Annuity",SUMIFS('Annuity Prices'!BR:BR,'Annuity Prices'!$B:$B,$D228,'Annuity Prices'!$E:$E,$G228),IF($B228="RAB Short",SUMIFS('RAB Prices Short'!BR:BR,'RAB Prices Short'!$B:$B,'All Prices combined'!$D228,'RAB Prices Short'!$E:$E,'All Prices combined'!$G228),IF($B228="RAB Long",SUMIFS('RAB Prices Long'!BR:BR,'RAB Prices Long'!$B:$B,'All Prices combined'!$D228,'RAB Prices Long'!$E:$E,'All Prices combined'!$G228)))),2)</f>
        <v>3.54</v>
      </c>
      <c r="BP228" s="2">
        <f>ROUND(IF($B228="Annuity",SUMIFS('Annuity Prices'!BS:BS,'Annuity Prices'!$B:$B,$D228,'Annuity Prices'!$E:$E,$G228),IF($B228="RAB Short",SUMIFS('RAB Prices Short'!BS:BS,'RAB Prices Short'!$B:$B,'All Prices combined'!$D228,'RAB Prices Short'!$E:$E,'All Prices combined'!$G228),IF($B228="RAB Long",SUMIFS('RAB Prices Long'!BS:BS,'RAB Prices Long'!$B:$B,'All Prices combined'!$D228,'RAB Prices Long'!$E:$E,'All Prices combined'!$G228)))),2)</f>
        <v>3.63</v>
      </c>
      <c r="BQ228" s="2">
        <f>ROUND(IF($B228="Annuity",SUMIFS('Annuity Prices'!BT:BT,'Annuity Prices'!$B:$B,$D228,'Annuity Prices'!$E:$E,$G228),IF($B228="RAB Short",SUMIFS('RAB Prices Short'!BT:BT,'RAB Prices Short'!$B:$B,'All Prices combined'!$D228,'RAB Prices Short'!$E:$E,'All Prices combined'!$G228),IF($B228="RAB Long",SUMIFS('RAB Prices Long'!BT:BT,'RAB Prices Long'!$B:$B,'All Prices combined'!$D228,'RAB Prices Long'!$E:$E,'All Prices combined'!$G228)))),2)</f>
        <v>3.72</v>
      </c>
      <c r="BR228" s="2">
        <f>ROUND(IF($B228="Annuity",SUMIFS('Annuity Prices'!BU:BU,'Annuity Prices'!$B:$B,$D228,'Annuity Prices'!$E:$E,$G228),IF($B228="RAB Short",SUMIFS('RAB Prices Short'!BU:BU,'RAB Prices Short'!$B:$B,'All Prices combined'!$D228,'RAB Prices Short'!$E:$E,'All Prices combined'!$G228),IF($B228="RAB Long",SUMIFS('RAB Prices Long'!BU:BU,'RAB Prices Long'!$B:$B,'All Prices combined'!$D228,'RAB Prices Long'!$E:$E,'All Prices combined'!$G228)))),2)</f>
        <v>3.79</v>
      </c>
      <c r="BS228" s="2">
        <f>ROUND(IF($B228="Annuity",SUMIFS('Annuity Prices'!BV:BV,'Annuity Prices'!$B:$B,$D228,'Annuity Prices'!$E:$E,$G228),IF($B228="RAB Short",SUMIFS('RAB Prices Short'!BV:BV,'RAB Prices Short'!$B:$B,'All Prices combined'!$D228,'RAB Prices Short'!$E:$E,'All Prices combined'!$G228),IF($B228="RAB Long",SUMIFS('RAB Prices Long'!BV:BV,'RAB Prices Long'!$B:$B,'All Prices combined'!$D228,'RAB Prices Long'!$E:$E,'All Prices combined'!$G228)))),2)</f>
        <v>3.89</v>
      </c>
      <c r="BT228" s="2">
        <f>ROUND(IF($B228="Annuity",SUMIFS('Annuity Prices'!BW:BW,'Annuity Prices'!$B:$B,$D228,'Annuity Prices'!$E:$E,$G228),IF($B228="RAB Short",SUMIFS('RAB Prices Short'!BW:BW,'RAB Prices Short'!$B:$B,'All Prices combined'!$D228,'RAB Prices Short'!$E:$E,'All Prices combined'!$G228),IF($B228="RAB Long",SUMIFS('RAB Prices Long'!BW:BW,'RAB Prices Long'!$B:$B,'All Prices combined'!$D228,'RAB Prices Long'!$E:$E,'All Prices combined'!$G228)))),2)</f>
        <v>3.99</v>
      </c>
      <c r="BU228" s="2">
        <f>ROUND(IF($B228="Annuity",SUMIFS('Annuity Prices'!BX:BX,'Annuity Prices'!$B:$B,$D228,'Annuity Prices'!$E:$E,$G228),IF($B228="RAB Short",SUMIFS('RAB Prices Short'!BX:BX,'RAB Prices Short'!$B:$B,'All Prices combined'!$D228,'RAB Prices Short'!$E:$E,'All Prices combined'!$G228),IF($B228="RAB Long",SUMIFS('RAB Prices Long'!BX:BX,'RAB Prices Long'!$B:$B,'All Prices combined'!$D228,'RAB Prices Long'!$E:$E,'All Prices combined'!$G228)))),2)</f>
        <v>4.09</v>
      </c>
    </row>
    <row r="229" spans="2:73" x14ac:dyDescent="0.25">
      <c r="B229" t="s">
        <v>44</v>
      </c>
      <c r="C229">
        <v>9</v>
      </c>
      <c r="E229" t="s">
        <v>148</v>
      </c>
      <c r="F229">
        <v>9</v>
      </c>
      <c r="G229" t="s">
        <v>151</v>
      </c>
      <c r="I229" s="2">
        <f>ROUND(IF($B229="Annuity",SUMIFS('Annuity Prices'!L:L,'Annuity Prices'!$B:$B,$D229,'Annuity Prices'!$E:$E,$G229),IF($B229="RAB Short",SUMIFS('RAB Prices Short'!L:L,'RAB Prices Short'!$B:$B,'All Prices combined'!$D229,'RAB Prices Short'!$E:$E,'All Prices combined'!$G229),IF($B229="RAB Long",SUMIFS('RAB Prices Long'!L:L,'RAB Prices Long'!$B:$B,'All Prices combined'!$D229,'RAB Prices Long'!$E:$E,'All Prices combined'!$G229)))),2)</f>
        <v>0</v>
      </c>
      <c r="J229" s="2">
        <f>ROUND(IF($B229="Annuity",SUMIFS('Annuity Prices'!M:M,'Annuity Prices'!$B:$B,$D229,'Annuity Prices'!$E:$E,$G229),IF($B229="RAB Short",SUMIFS('RAB Prices Short'!M:M,'RAB Prices Short'!$B:$B,'All Prices combined'!$D229,'RAB Prices Short'!$E:$E,'All Prices combined'!$G229),IF($B229="RAB Long",SUMIFS('RAB Prices Long'!M:M,'RAB Prices Long'!$B:$B,'All Prices combined'!$D229,'RAB Prices Long'!$E:$E,'All Prices combined'!$G229)))),2)</f>
        <v>0</v>
      </c>
      <c r="K229" s="2">
        <f>ROUND(IF($B229="Annuity",SUMIFS('Annuity Prices'!N:N,'Annuity Prices'!$B:$B,$D229,'Annuity Prices'!$E:$E,$G229),IF($B229="RAB Short",SUMIFS('RAB Prices Short'!N:N,'RAB Prices Short'!$B:$B,'All Prices combined'!$D229,'RAB Prices Short'!$E:$E,'All Prices combined'!$G229),IF($B229="RAB Long",SUMIFS('RAB Prices Long'!N:N,'RAB Prices Long'!$B:$B,'All Prices combined'!$D229,'RAB Prices Long'!$E:$E,'All Prices combined'!$G229)))),2)</f>
        <v>0</v>
      </c>
      <c r="L229" s="2">
        <f>ROUND(IF($B229="Annuity",SUMIFS('Annuity Prices'!O:O,'Annuity Prices'!$B:$B,$D229,'Annuity Prices'!$E:$E,$G229),IF($B229="RAB Short",SUMIFS('RAB Prices Short'!O:O,'RAB Prices Short'!$B:$B,'All Prices combined'!$D229,'RAB Prices Short'!$E:$E,'All Prices combined'!$G229),IF($B229="RAB Long",SUMIFS('RAB Prices Long'!O:O,'RAB Prices Long'!$B:$B,'All Prices combined'!$D229,'RAB Prices Long'!$E:$E,'All Prices combined'!$G229)))),2)</f>
        <v>0</v>
      </c>
      <c r="M229" s="2">
        <f>ROUND(IF($B229="Annuity",SUMIFS('Annuity Prices'!P:P,'Annuity Prices'!$B:$B,$D229,'Annuity Prices'!$E:$E,$G229),IF($B229="RAB Short",SUMIFS('RAB Prices Short'!P:P,'RAB Prices Short'!$B:$B,'All Prices combined'!$D229,'RAB Prices Short'!$E:$E,'All Prices combined'!$G229),IF($B229="RAB Long",SUMIFS('RAB Prices Long'!P:P,'RAB Prices Long'!$B:$B,'All Prices combined'!$D229,'RAB Prices Long'!$E:$E,'All Prices combined'!$G229)))),2)</f>
        <v>0</v>
      </c>
      <c r="N229" s="2">
        <f>ROUND(IF($B229="Annuity",SUMIFS('Annuity Prices'!Q:Q,'Annuity Prices'!$B:$B,$D229,'Annuity Prices'!$E:$E,$G229),IF($B229="RAB Short",SUMIFS('RAB Prices Short'!Q:Q,'RAB Prices Short'!$B:$B,'All Prices combined'!$D229,'RAB Prices Short'!$E:$E,'All Prices combined'!$G229),IF($B229="RAB Long",SUMIFS('RAB Prices Long'!Q:Q,'RAB Prices Long'!$B:$B,'All Prices combined'!$D229,'RAB Prices Long'!$E:$E,'All Prices combined'!$G229)))),2)</f>
        <v>0</v>
      </c>
      <c r="O229" s="2">
        <f>ROUND(IF($B229="Annuity",SUMIFS('Annuity Prices'!R:R,'Annuity Prices'!$B:$B,$D229,'Annuity Prices'!$E:$E,$G229),IF($B229="RAB Short",SUMIFS('RAB Prices Short'!R:R,'RAB Prices Short'!$B:$B,'All Prices combined'!$D229,'RAB Prices Short'!$E:$E,'All Prices combined'!$G229),IF($B229="RAB Long",SUMIFS('RAB Prices Long'!R:R,'RAB Prices Long'!$B:$B,'All Prices combined'!$D229,'RAB Prices Long'!$E:$E,'All Prices combined'!$G229)))),2)</f>
        <v>0</v>
      </c>
      <c r="P229" s="2">
        <f>ROUND(IF($B229="Annuity",SUMIFS('Annuity Prices'!S:S,'Annuity Prices'!$B:$B,$D229,'Annuity Prices'!$E:$E,$G229),IF($B229="RAB Short",SUMIFS('RAB Prices Short'!S:S,'RAB Prices Short'!$B:$B,'All Prices combined'!$D229,'RAB Prices Short'!$E:$E,'All Prices combined'!$G229),IF($B229="RAB Long",SUMIFS('RAB Prices Long'!S:S,'RAB Prices Long'!$B:$B,'All Prices combined'!$D229,'RAB Prices Long'!$E:$E,'All Prices combined'!$G229)))),2)</f>
        <v>0</v>
      </c>
      <c r="Q229" s="2">
        <f>ROUND(IF($B229="Annuity",SUMIFS('Annuity Prices'!T:T,'Annuity Prices'!$B:$B,$D229,'Annuity Prices'!$E:$E,$G229),IF($B229="RAB Short",SUMIFS('RAB Prices Short'!T:T,'RAB Prices Short'!$B:$B,'All Prices combined'!$D229,'RAB Prices Short'!$E:$E,'All Prices combined'!$G229),IF($B229="RAB Long",SUMIFS('RAB Prices Long'!T:T,'RAB Prices Long'!$B:$B,'All Prices combined'!$D229,'RAB Prices Long'!$E:$E,'All Prices combined'!$G229)))),2)</f>
        <v>0</v>
      </c>
      <c r="R229" s="2">
        <f>ROUND(IF($B229="Annuity",SUMIFS('Annuity Prices'!U:U,'Annuity Prices'!$B:$B,$D229,'Annuity Prices'!$E:$E,$G229),IF($B229="RAB Short",SUMIFS('RAB Prices Short'!U:U,'RAB Prices Short'!$B:$B,'All Prices combined'!$D229,'RAB Prices Short'!$E:$E,'All Prices combined'!$G229),IF($B229="RAB Long",SUMIFS('RAB Prices Long'!U:U,'RAB Prices Long'!$B:$B,'All Prices combined'!$D229,'RAB Prices Long'!$E:$E,'All Prices combined'!$G229)))),2)</f>
        <v>0</v>
      </c>
      <c r="S229" s="2">
        <f>ROUND(IF($B229="Annuity",SUMIFS('Annuity Prices'!V:V,'Annuity Prices'!$B:$B,$D229,'Annuity Prices'!$E:$E,$G229),IF($B229="RAB Short",SUMIFS('RAB Prices Short'!V:V,'RAB Prices Short'!$B:$B,'All Prices combined'!$D229,'RAB Prices Short'!$E:$E,'All Prices combined'!$G229),IF($B229="RAB Long",SUMIFS('RAB Prices Long'!V:V,'RAB Prices Long'!$B:$B,'All Prices combined'!$D229,'RAB Prices Long'!$E:$E,'All Prices combined'!$G229)))),2)</f>
        <v>0</v>
      </c>
      <c r="T229" s="2">
        <f>ROUND(IF($B229="Annuity",SUMIFS('Annuity Prices'!W:W,'Annuity Prices'!$B:$B,$D229,'Annuity Prices'!$E:$E,$G229),IF($B229="RAB Short",SUMIFS('RAB Prices Short'!W:W,'RAB Prices Short'!$B:$B,'All Prices combined'!$D229,'RAB Prices Short'!$E:$E,'All Prices combined'!$G229),IF($B229="RAB Long",SUMIFS('RAB Prices Long'!W:W,'RAB Prices Long'!$B:$B,'All Prices combined'!$D229,'RAB Prices Long'!$E:$E,'All Prices combined'!$G229)))),2)</f>
        <v>0</v>
      </c>
      <c r="U229" s="2">
        <f>ROUND(IF($B229="Annuity",SUMIFS('Annuity Prices'!X:X,'Annuity Prices'!$B:$B,$D229,'Annuity Prices'!$E:$E,$G229),IF($B229="RAB Short",SUMIFS('RAB Prices Short'!X:X,'RAB Prices Short'!$B:$B,'All Prices combined'!$D229,'RAB Prices Short'!$E:$E,'All Prices combined'!$G229),IF($B229="RAB Long",SUMIFS('RAB Prices Long'!X:X,'RAB Prices Long'!$B:$B,'All Prices combined'!$D229,'RAB Prices Long'!$E:$E,'All Prices combined'!$G229)))),2)</f>
        <v>0</v>
      </c>
      <c r="V229" s="2">
        <f>ROUND(IF($B229="Annuity",SUMIFS('Annuity Prices'!Y:Y,'Annuity Prices'!$B:$B,$D229,'Annuity Prices'!$E:$E,$G229),IF($B229="RAB Short",SUMIFS('RAB Prices Short'!Y:Y,'RAB Prices Short'!$B:$B,'All Prices combined'!$D229,'RAB Prices Short'!$E:$E,'All Prices combined'!$G229),IF($B229="RAB Long",SUMIFS('RAB Prices Long'!Y:Y,'RAB Prices Long'!$B:$B,'All Prices combined'!$D229,'RAB Prices Long'!$E:$E,'All Prices combined'!$G229)))),2)</f>
        <v>0</v>
      </c>
      <c r="W229" s="2">
        <f>ROUND(IF($B229="Annuity",SUMIFS('Annuity Prices'!Z:Z,'Annuity Prices'!$B:$B,$D229,'Annuity Prices'!$E:$E,$G229),IF($B229="RAB Short",SUMIFS('RAB Prices Short'!Z:Z,'RAB Prices Short'!$B:$B,'All Prices combined'!$D229,'RAB Prices Short'!$E:$E,'All Prices combined'!$G229),IF($B229="RAB Long",SUMIFS('RAB Prices Long'!Z:Z,'RAB Prices Long'!$B:$B,'All Prices combined'!$D229,'RAB Prices Long'!$E:$E,'All Prices combined'!$G229)))),2)</f>
        <v>0</v>
      </c>
      <c r="X229" s="2">
        <f>ROUND(IF($B229="Annuity",SUMIFS('Annuity Prices'!AA:AA,'Annuity Prices'!$B:$B,$D229,'Annuity Prices'!$E:$E,$G229),IF($B229="RAB Short",SUMIFS('RAB Prices Short'!AA:AA,'RAB Prices Short'!$B:$B,'All Prices combined'!$D229,'RAB Prices Short'!$E:$E,'All Prices combined'!$G229),IF($B229="RAB Long",SUMIFS('RAB Prices Long'!AA:AA,'RAB Prices Long'!$B:$B,'All Prices combined'!$D229,'RAB Prices Long'!$E:$E,'All Prices combined'!$G229)))),2)</f>
        <v>0</v>
      </c>
      <c r="Y229" s="2">
        <f>ROUND(IF($B229="Annuity",SUMIFS('Annuity Prices'!AB:AB,'Annuity Prices'!$B:$B,$D229,'Annuity Prices'!$E:$E,$G229),IF($B229="RAB Short",SUMIFS('RAB Prices Short'!AB:AB,'RAB Prices Short'!$B:$B,'All Prices combined'!$D229,'RAB Prices Short'!$E:$E,'All Prices combined'!$G229),IF($B229="RAB Long",SUMIFS('RAB Prices Long'!AB:AB,'RAB Prices Long'!$B:$B,'All Prices combined'!$D229,'RAB Prices Long'!$E:$E,'All Prices combined'!$G229)))),2)</f>
        <v>0</v>
      </c>
      <c r="Z229" s="2">
        <f>ROUND(IF($B229="Annuity",SUMIFS('Annuity Prices'!AC:AC,'Annuity Prices'!$B:$B,$D229,'Annuity Prices'!$E:$E,$G229),IF($B229="RAB Short",SUMIFS('RAB Prices Short'!AC:AC,'RAB Prices Short'!$B:$B,'All Prices combined'!$D229,'RAB Prices Short'!$E:$E,'All Prices combined'!$G229),IF($B229="RAB Long",SUMIFS('RAB Prices Long'!AC:AC,'RAB Prices Long'!$B:$B,'All Prices combined'!$D229,'RAB Prices Long'!$E:$E,'All Prices combined'!$G229)))),2)</f>
        <v>0</v>
      </c>
      <c r="AA229" s="2">
        <f>ROUND(IF($B229="Annuity",SUMIFS('Annuity Prices'!AD:AD,'Annuity Prices'!$B:$B,$D229,'Annuity Prices'!$E:$E,$G229),IF($B229="RAB Short",SUMIFS('RAB Prices Short'!AD:AD,'RAB Prices Short'!$B:$B,'All Prices combined'!$D229,'RAB Prices Short'!$E:$E,'All Prices combined'!$G229),IF($B229="RAB Long",SUMIFS('RAB Prices Long'!AD:AD,'RAB Prices Long'!$B:$B,'All Prices combined'!$D229,'RAB Prices Long'!$E:$E,'All Prices combined'!$G229)))),2)</f>
        <v>0</v>
      </c>
      <c r="AB229" s="2">
        <f>ROUND(IF($B229="Annuity",SUMIFS('Annuity Prices'!AE:AE,'Annuity Prices'!$B:$B,$D229,'Annuity Prices'!$E:$E,$G229),IF($B229="RAB Short",SUMIFS('RAB Prices Short'!AE:AE,'RAB Prices Short'!$B:$B,'All Prices combined'!$D229,'RAB Prices Short'!$E:$E,'All Prices combined'!$G229),IF($B229="RAB Long",SUMIFS('RAB Prices Long'!AE:AE,'RAB Prices Long'!$B:$B,'All Prices combined'!$D229,'RAB Prices Long'!$E:$E,'All Prices combined'!$G229)))),2)</f>
        <v>0</v>
      </c>
      <c r="AC229" s="2">
        <f>ROUND(IF($B229="Annuity",SUMIFS('Annuity Prices'!AF:AF,'Annuity Prices'!$B:$B,$D229,'Annuity Prices'!$E:$E,$G229),IF($B229="RAB Short",SUMIFS('RAB Prices Short'!AF:AF,'RAB Prices Short'!$B:$B,'All Prices combined'!$D229,'RAB Prices Short'!$E:$E,'All Prices combined'!$G229),IF($B229="RAB Long",SUMIFS('RAB Prices Long'!AF:AF,'RAB Prices Long'!$B:$B,'All Prices combined'!$D229,'RAB Prices Long'!$E:$E,'All Prices combined'!$G229)))),2)</f>
        <v>0</v>
      </c>
      <c r="AD229" s="2">
        <f>ROUND(IF($B229="Annuity",SUMIFS('Annuity Prices'!AG:AG,'Annuity Prices'!$B:$B,$D229,'Annuity Prices'!$E:$E,$G229),IF($B229="RAB Short",SUMIFS('RAB Prices Short'!AG:AG,'RAB Prices Short'!$B:$B,'All Prices combined'!$D229,'RAB Prices Short'!$E:$E,'All Prices combined'!$G229),IF($B229="RAB Long",SUMIFS('RAB Prices Long'!AG:AG,'RAB Prices Long'!$B:$B,'All Prices combined'!$D229,'RAB Prices Long'!$E:$E,'All Prices combined'!$G229)))),2)</f>
        <v>0</v>
      </c>
      <c r="AE229" s="2">
        <f>ROUND(IF($B229="Annuity",SUMIFS('Annuity Prices'!AH:AH,'Annuity Prices'!$B:$B,$D229,'Annuity Prices'!$E:$E,$G229),IF($B229="RAB Short",SUMIFS('RAB Prices Short'!AH:AH,'RAB Prices Short'!$B:$B,'All Prices combined'!$D229,'RAB Prices Short'!$E:$E,'All Prices combined'!$G229),IF($B229="RAB Long",SUMIFS('RAB Prices Long'!AH:AH,'RAB Prices Long'!$B:$B,'All Prices combined'!$D229,'RAB Prices Long'!$E:$E,'All Prices combined'!$G229)))),2)</f>
        <v>0</v>
      </c>
      <c r="AF229" s="2">
        <f>ROUND(IF($B229="Annuity",SUMIFS('Annuity Prices'!AI:AI,'Annuity Prices'!$B:$B,$D229,'Annuity Prices'!$E:$E,$G229),IF($B229="RAB Short",SUMIFS('RAB Prices Short'!AI:AI,'RAB Prices Short'!$B:$B,'All Prices combined'!$D229,'RAB Prices Short'!$E:$E,'All Prices combined'!$G229),IF($B229="RAB Long",SUMIFS('RAB Prices Long'!AI:AI,'RAB Prices Long'!$B:$B,'All Prices combined'!$D229,'RAB Prices Long'!$E:$E,'All Prices combined'!$G229)))),2)</f>
        <v>0</v>
      </c>
      <c r="AG229" s="2">
        <f>ROUND(IF($B229="Annuity",SUMIFS('Annuity Prices'!AJ:AJ,'Annuity Prices'!$B:$B,$D229,'Annuity Prices'!$E:$E,$G229),IF($B229="RAB Short",SUMIFS('RAB Prices Short'!AJ:AJ,'RAB Prices Short'!$B:$B,'All Prices combined'!$D229,'RAB Prices Short'!$E:$E,'All Prices combined'!$G229),IF($B229="RAB Long",SUMIFS('RAB Prices Long'!AJ:AJ,'RAB Prices Long'!$B:$B,'All Prices combined'!$D229,'RAB Prices Long'!$E:$E,'All Prices combined'!$G229)))),2)</f>
        <v>0</v>
      </c>
      <c r="AH229" s="2">
        <f>ROUND(IF($B229="Annuity",SUMIFS('Annuity Prices'!AK:AK,'Annuity Prices'!$B:$B,$D229,'Annuity Prices'!$E:$E,$G229),IF($B229="RAB Short",SUMIFS('RAB Prices Short'!AK:AK,'RAB Prices Short'!$B:$B,'All Prices combined'!$D229,'RAB Prices Short'!$E:$E,'All Prices combined'!$G229),IF($B229="RAB Long",SUMIFS('RAB Prices Long'!AK:AK,'RAB Prices Long'!$B:$B,'All Prices combined'!$D229,'RAB Prices Long'!$E:$E,'All Prices combined'!$G229)))),2)</f>
        <v>0</v>
      </c>
      <c r="AI229" s="2">
        <f>ROUND(IF($B229="Annuity",SUMIFS('Annuity Prices'!AL:AL,'Annuity Prices'!$B:$B,$D229,'Annuity Prices'!$E:$E,$G229),IF($B229="RAB Short",SUMIFS('RAB Prices Short'!AL:AL,'RAB Prices Short'!$B:$B,'All Prices combined'!$D229,'RAB Prices Short'!$E:$E,'All Prices combined'!$G229),IF($B229="RAB Long",SUMIFS('RAB Prices Long'!AL:AL,'RAB Prices Long'!$B:$B,'All Prices combined'!$D229,'RAB Prices Long'!$E:$E,'All Prices combined'!$G229)))),2)</f>
        <v>0</v>
      </c>
      <c r="AJ229" s="2">
        <f>ROUND(IF($B229="Annuity",SUMIFS('Annuity Prices'!AM:AM,'Annuity Prices'!$B:$B,$D229,'Annuity Prices'!$E:$E,$G229),IF($B229="RAB Short",SUMIFS('RAB Prices Short'!AM:AM,'RAB Prices Short'!$B:$B,'All Prices combined'!$D229,'RAB Prices Short'!$E:$E,'All Prices combined'!$G229),IF($B229="RAB Long",SUMIFS('RAB Prices Long'!AM:AM,'RAB Prices Long'!$B:$B,'All Prices combined'!$D229,'RAB Prices Long'!$E:$E,'All Prices combined'!$G229)))),2)</f>
        <v>0</v>
      </c>
      <c r="AK229" s="2">
        <f>ROUND(IF($B229="Annuity",SUMIFS('Annuity Prices'!AN:AN,'Annuity Prices'!$B:$B,$D229,'Annuity Prices'!$E:$E,$G229),IF($B229="RAB Short",SUMIFS('RAB Prices Short'!AN:AN,'RAB Prices Short'!$B:$B,'All Prices combined'!$D229,'RAB Prices Short'!$E:$E,'All Prices combined'!$G229),IF($B229="RAB Long",SUMIFS('RAB Prices Long'!AN:AN,'RAB Prices Long'!$B:$B,'All Prices combined'!$D229,'RAB Prices Long'!$E:$E,'All Prices combined'!$G229)))),2)</f>
        <v>0</v>
      </c>
      <c r="AL229" s="2">
        <f>ROUND(IF($B229="Annuity",SUMIFS('Annuity Prices'!AO:AO,'Annuity Prices'!$B:$B,$D229,'Annuity Prices'!$E:$E,$G229),IF($B229="RAB Short",SUMIFS('RAB Prices Short'!AO:AO,'RAB Prices Short'!$B:$B,'All Prices combined'!$D229,'RAB Prices Short'!$E:$E,'All Prices combined'!$G229),IF($B229="RAB Long",SUMIFS('RAB Prices Long'!AO:AO,'RAB Prices Long'!$B:$B,'All Prices combined'!$D229,'RAB Prices Long'!$E:$E,'All Prices combined'!$G229)))),2)</f>
        <v>0</v>
      </c>
      <c r="AM229" s="2">
        <f>ROUND(IF($B229="Annuity",SUMIFS('Annuity Prices'!AP:AP,'Annuity Prices'!$B:$B,$D229,'Annuity Prices'!$E:$E,$G229),IF($B229="RAB Short",SUMIFS('RAB Prices Short'!AP:AP,'RAB Prices Short'!$B:$B,'All Prices combined'!$D229,'RAB Prices Short'!$E:$E,'All Prices combined'!$G229),IF($B229="RAB Long",SUMIFS('RAB Prices Long'!AP:AP,'RAB Prices Long'!$B:$B,'All Prices combined'!$D229,'RAB Prices Long'!$E:$E,'All Prices combined'!$G229)))),2)</f>
        <v>0</v>
      </c>
      <c r="AN229" s="2">
        <f>ROUND(IF($B229="Annuity",SUMIFS('Annuity Prices'!AQ:AQ,'Annuity Prices'!$B:$B,$D229,'Annuity Prices'!$E:$E,$G229),IF($B229="RAB Short",SUMIFS('RAB Prices Short'!AQ:AQ,'RAB Prices Short'!$B:$B,'All Prices combined'!$D229,'RAB Prices Short'!$E:$E,'All Prices combined'!$G229),IF($B229="RAB Long",SUMIFS('RAB Prices Long'!AQ:AQ,'RAB Prices Long'!$B:$B,'All Prices combined'!$D229,'RAB Prices Long'!$E:$E,'All Prices combined'!$G229)))),2)</f>
        <v>0</v>
      </c>
      <c r="AO229" s="2">
        <f>ROUND(IF($B229="Annuity",SUMIFS('Annuity Prices'!AR:AR,'Annuity Prices'!$B:$B,$D229,'Annuity Prices'!$E:$E,$G229),IF($B229="RAB Short",SUMIFS('RAB Prices Short'!AR:AR,'RAB Prices Short'!$B:$B,'All Prices combined'!$D229,'RAB Prices Short'!$E:$E,'All Prices combined'!$G229),IF($B229="RAB Long",SUMIFS('RAB Prices Long'!AR:AR,'RAB Prices Long'!$B:$B,'All Prices combined'!$D229,'RAB Prices Long'!$E:$E,'All Prices combined'!$G229)))),2)</f>
        <v>0</v>
      </c>
      <c r="AP229" s="2">
        <f>ROUND(IF($B229="Annuity",SUMIFS('Annuity Prices'!AS:AS,'Annuity Prices'!$B:$B,$D229,'Annuity Prices'!$E:$E,$G229),IF($B229="RAB Short",SUMIFS('RAB Prices Short'!AS:AS,'RAB Prices Short'!$B:$B,'All Prices combined'!$D229,'RAB Prices Short'!$E:$E,'All Prices combined'!$G229),IF($B229="RAB Long",SUMIFS('RAB Prices Long'!AS:AS,'RAB Prices Long'!$B:$B,'All Prices combined'!$D229,'RAB Prices Long'!$E:$E,'All Prices combined'!$G229)))),2)</f>
        <v>0</v>
      </c>
      <c r="AQ229" s="2">
        <f>ROUND(IF($B229="Annuity",SUMIFS('Annuity Prices'!AT:AT,'Annuity Prices'!$B:$B,$D229,'Annuity Prices'!$E:$E,$G229),IF($B229="RAB Short",SUMIFS('RAB Prices Short'!AT:AT,'RAB Prices Short'!$B:$B,'All Prices combined'!$D229,'RAB Prices Short'!$E:$E,'All Prices combined'!$G229),IF($B229="RAB Long",SUMIFS('RAB Prices Long'!AT:AT,'RAB Prices Long'!$B:$B,'All Prices combined'!$D229,'RAB Prices Long'!$E:$E,'All Prices combined'!$G229)))),2)</f>
        <v>0</v>
      </c>
      <c r="AR229" s="2">
        <f>ROUND(IF($B229="Annuity",SUMIFS('Annuity Prices'!AU:AU,'Annuity Prices'!$B:$B,$D229,'Annuity Prices'!$E:$E,$G229),IF($B229="RAB Short",SUMIFS('RAB Prices Short'!AU:AU,'RAB Prices Short'!$B:$B,'All Prices combined'!$D229,'RAB Prices Short'!$E:$E,'All Prices combined'!$G229),IF($B229="RAB Long",SUMIFS('RAB Prices Long'!AU:AU,'RAB Prices Long'!$B:$B,'All Prices combined'!$D229,'RAB Prices Long'!$E:$E,'All Prices combined'!$G229)))),2)</f>
        <v>0</v>
      </c>
      <c r="AS229" s="2">
        <f>ROUND(IF($B229="Annuity",SUMIFS('Annuity Prices'!AV:AV,'Annuity Prices'!$B:$B,$D229,'Annuity Prices'!$E:$E,$G229),IF($B229="RAB Short",SUMIFS('RAB Prices Short'!AV:AV,'RAB Prices Short'!$B:$B,'All Prices combined'!$D229,'RAB Prices Short'!$E:$E,'All Prices combined'!$G229),IF($B229="RAB Long",SUMIFS('RAB Prices Long'!AV:AV,'RAB Prices Long'!$B:$B,'All Prices combined'!$D229,'RAB Prices Long'!$E:$E,'All Prices combined'!$G229)))),2)</f>
        <v>0</v>
      </c>
      <c r="AT229" s="2">
        <f>ROUND(IF($B229="Annuity",SUMIFS('Annuity Prices'!AW:AW,'Annuity Prices'!$B:$B,$D229,'Annuity Prices'!$E:$E,$G229),IF($B229="RAB Short",SUMIFS('RAB Prices Short'!AW:AW,'RAB Prices Short'!$B:$B,'All Prices combined'!$D229,'RAB Prices Short'!$E:$E,'All Prices combined'!$G229),IF($B229="RAB Long",SUMIFS('RAB Prices Long'!AW:AW,'RAB Prices Long'!$B:$B,'All Prices combined'!$D229,'RAB Prices Long'!$E:$E,'All Prices combined'!$G229)))),2)</f>
        <v>0</v>
      </c>
      <c r="AU229" s="2">
        <f>ROUND(IF($B229="Annuity",SUMIFS('Annuity Prices'!AX:AX,'Annuity Prices'!$B:$B,$D229,'Annuity Prices'!$E:$E,$G229),IF($B229="RAB Short",SUMIFS('RAB Prices Short'!AX:AX,'RAB Prices Short'!$B:$B,'All Prices combined'!$D229,'RAB Prices Short'!$E:$E,'All Prices combined'!$G229),IF($B229="RAB Long",SUMIFS('RAB Prices Long'!AX:AX,'RAB Prices Long'!$B:$B,'All Prices combined'!$D229,'RAB Prices Long'!$E:$E,'All Prices combined'!$G229)))),2)</f>
        <v>0</v>
      </c>
      <c r="AV229" s="2">
        <f>ROUND(IF($B229="Annuity",SUMIFS('Annuity Prices'!AY:AY,'Annuity Prices'!$B:$B,$D229,'Annuity Prices'!$E:$E,$G229),IF($B229="RAB Short",SUMIFS('RAB Prices Short'!AY:AY,'RAB Prices Short'!$B:$B,'All Prices combined'!$D229,'RAB Prices Short'!$E:$E,'All Prices combined'!$G229),IF($B229="RAB Long",SUMIFS('RAB Prices Long'!AY:AY,'RAB Prices Long'!$B:$B,'All Prices combined'!$D229,'RAB Prices Long'!$E:$E,'All Prices combined'!$G229)))),2)</f>
        <v>0</v>
      </c>
      <c r="AW229" s="2">
        <f>ROUND(IF($B229="Annuity",SUMIFS('Annuity Prices'!AZ:AZ,'Annuity Prices'!$B:$B,$D229,'Annuity Prices'!$E:$E,$G229),IF($B229="RAB Short",SUMIFS('RAB Prices Short'!AZ:AZ,'RAB Prices Short'!$B:$B,'All Prices combined'!$D229,'RAB Prices Short'!$E:$E,'All Prices combined'!$G229),IF($B229="RAB Long",SUMIFS('RAB Prices Long'!AZ:AZ,'RAB Prices Long'!$B:$B,'All Prices combined'!$D229,'RAB Prices Long'!$E:$E,'All Prices combined'!$G229)))),2)</f>
        <v>0</v>
      </c>
      <c r="AX229" s="2">
        <f>ROUND(IF($B229="Annuity",SUMIFS('Annuity Prices'!BA:BA,'Annuity Prices'!$B:$B,$D229,'Annuity Prices'!$E:$E,$G229),IF($B229="RAB Short",SUMIFS('RAB Prices Short'!BA:BA,'RAB Prices Short'!$B:$B,'All Prices combined'!$D229,'RAB Prices Short'!$E:$E,'All Prices combined'!$G229),IF($B229="RAB Long",SUMIFS('RAB Prices Long'!BA:BA,'RAB Prices Long'!$B:$B,'All Prices combined'!$D229,'RAB Prices Long'!$E:$E,'All Prices combined'!$G229)))),2)</f>
        <v>0</v>
      </c>
      <c r="AY229" s="2">
        <f>ROUND(IF($B229="Annuity",SUMIFS('Annuity Prices'!BB:BB,'Annuity Prices'!$B:$B,$D229,'Annuity Prices'!$E:$E,$G229),IF($B229="RAB Short",SUMIFS('RAB Prices Short'!BB:BB,'RAB Prices Short'!$B:$B,'All Prices combined'!$D229,'RAB Prices Short'!$E:$E,'All Prices combined'!$G229),IF($B229="RAB Long",SUMIFS('RAB Prices Long'!BB:BB,'RAB Prices Long'!$B:$B,'All Prices combined'!$D229,'RAB Prices Long'!$E:$E,'All Prices combined'!$G229)))),2)</f>
        <v>0</v>
      </c>
      <c r="AZ229" s="2">
        <f>ROUND(IF($B229="Annuity",SUMIFS('Annuity Prices'!BC:BC,'Annuity Prices'!$B:$B,$D229,'Annuity Prices'!$E:$E,$G229),IF($B229="RAB Short",SUMIFS('RAB Prices Short'!BC:BC,'RAB Prices Short'!$B:$B,'All Prices combined'!$D229,'RAB Prices Short'!$E:$E,'All Prices combined'!$G229),IF($B229="RAB Long",SUMIFS('RAB Prices Long'!BC:BC,'RAB Prices Long'!$B:$B,'All Prices combined'!$D229,'RAB Prices Long'!$E:$E,'All Prices combined'!$G229)))),2)</f>
        <v>0</v>
      </c>
      <c r="BA229" s="2">
        <f>ROUND(IF($B229="Annuity",SUMIFS('Annuity Prices'!BD:BD,'Annuity Prices'!$B:$B,$D229,'Annuity Prices'!$E:$E,$G229),IF($B229="RAB Short",SUMIFS('RAB Prices Short'!BD:BD,'RAB Prices Short'!$B:$B,'All Prices combined'!$D229,'RAB Prices Short'!$E:$E,'All Prices combined'!$G229),IF($B229="RAB Long",SUMIFS('RAB Prices Long'!BD:BD,'RAB Prices Long'!$B:$B,'All Prices combined'!$D229,'RAB Prices Long'!$E:$E,'All Prices combined'!$G229)))),2)</f>
        <v>0</v>
      </c>
      <c r="BB229" s="2">
        <f>ROUND(IF($B229="Annuity",SUMIFS('Annuity Prices'!BE:BE,'Annuity Prices'!$B:$B,$D229,'Annuity Prices'!$E:$E,$G229),IF($B229="RAB Short",SUMIFS('RAB Prices Short'!BE:BE,'RAB Prices Short'!$B:$B,'All Prices combined'!$D229,'RAB Prices Short'!$E:$E,'All Prices combined'!$G229),IF($B229="RAB Long",SUMIFS('RAB Prices Long'!BE:BE,'RAB Prices Long'!$B:$B,'All Prices combined'!$D229,'RAB Prices Long'!$E:$E,'All Prices combined'!$G229)))),2)</f>
        <v>0</v>
      </c>
      <c r="BC229" s="2">
        <f>ROUND(IF($B229="Annuity",SUMIFS('Annuity Prices'!BF:BF,'Annuity Prices'!$B:$B,$D229,'Annuity Prices'!$E:$E,$G229),IF($B229="RAB Short",SUMIFS('RAB Prices Short'!BF:BF,'RAB Prices Short'!$B:$B,'All Prices combined'!$D229,'RAB Prices Short'!$E:$E,'All Prices combined'!$G229),IF($B229="RAB Long",SUMIFS('RAB Prices Long'!BF:BF,'RAB Prices Long'!$B:$B,'All Prices combined'!$D229,'RAB Prices Long'!$E:$E,'All Prices combined'!$G229)))),2)</f>
        <v>0</v>
      </c>
      <c r="BD229" s="2">
        <f>ROUND(IF($B229="Annuity",SUMIFS('Annuity Prices'!BG:BG,'Annuity Prices'!$B:$B,$D229,'Annuity Prices'!$E:$E,$G229),IF($B229="RAB Short",SUMIFS('RAB Prices Short'!BG:BG,'RAB Prices Short'!$B:$B,'All Prices combined'!$D229,'RAB Prices Short'!$E:$E,'All Prices combined'!$G229),IF($B229="RAB Long",SUMIFS('RAB Prices Long'!BG:BG,'RAB Prices Long'!$B:$B,'All Prices combined'!$D229,'RAB Prices Long'!$E:$E,'All Prices combined'!$G229)))),2)</f>
        <v>0</v>
      </c>
      <c r="BE229" s="2">
        <f>ROUND(IF($B229="Annuity",SUMIFS('Annuity Prices'!BH:BH,'Annuity Prices'!$B:$B,$D229,'Annuity Prices'!$E:$E,$G229),IF($B229="RAB Short",SUMIFS('RAB Prices Short'!BH:BH,'RAB Prices Short'!$B:$B,'All Prices combined'!$D229,'RAB Prices Short'!$E:$E,'All Prices combined'!$G229),IF($B229="RAB Long",SUMIFS('RAB Prices Long'!BH:BH,'RAB Prices Long'!$B:$B,'All Prices combined'!$D229,'RAB Prices Long'!$E:$E,'All Prices combined'!$G229)))),2)</f>
        <v>0</v>
      </c>
      <c r="BF229" s="2">
        <f>ROUND(IF($B229="Annuity",SUMIFS('Annuity Prices'!BI:BI,'Annuity Prices'!$B:$B,$D229,'Annuity Prices'!$E:$E,$G229),IF($B229="RAB Short",SUMIFS('RAB Prices Short'!BI:BI,'RAB Prices Short'!$B:$B,'All Prices combined'!$D229,'RAB Prices Short'!$E:$E,'All Prices combined'!$G229),IF($B229="RAB Long",SUMIFS('RAB Prices Long'!BI:BI,'RAB Prices Long'!$B:$B,'All Prices combined'!$D229,'RAB Prices Long'!$E:$E,'All Prices combined'!$G229)))),2)</f>
        <v>0</v>
      </c>
      <c r="BG229" s="2">
        <f>ROUND(IF($B229="Annuity",SUMIFS('Annuity Prices'!BJ:BJ,'Annuity Prices'!$B:$B,$D229,'Annuity Prices'!$E:$E,$G229),IF($B229="RAB Short",SUMIFS('RAB Prices Short'!BJ:BJ,'RAB Prices Short'!$B:$B,'All Prices combined'!$D229,'RAB Prices Short'!$E:$E,'All Prices combined'!$G229),IF($B229="RAB Long",SUMIFS('RAB Prices Long'!BJ:BJ,'RAB Prices Long'!$B:$B,'All Prices combined'!$D229,'RAB Prices Long'!$E:$E,'All Prices combined'!$G229)))),2)</f>
        <v>0</v>
      </c>
      <c r="BH229" s="2">
        <f>ROUND(IF($B229="Annuity",SUMIFS('Annuity Prices'!BK:BK,'Annuity Prices'!$B:$B,$D229,'Annuity Prices'!$E:$E,$G229),IF($B229="RAB Short",SUMIFS('RAB Prices Short'!BK:BK,'RAB Prices Short'!$B:$B,'All Prices combined'!$D229,'RAB Prices Short'!$E:$E,'All Prices combined'!$G229),IF($B229="RAB Long",SUMIFS('RAB Prices Long'!BK:BK,'RAB Prices Long'!$B:$B,'All Prices combined'!$D229,'RAB Prices Long'!$E:$E,'All Prices combined'!$G229)))),2)</f>
        <v>0</v>
      </c>
      <c r="BI229" s="2">
        <f>ROUND(IF($B229="Annuity",SUMIFS('Annuity Prices'!BL:BL,'Annuity Prices'!$B:$B,$D229,'Annuity Prices'!$E:$E,$G229),IF($B229="RAB Short",SUMIFS('RAB Prices Short'!BL:BL,'RAB Prices Short'!$B:$B,'All Prices combined'!$D229,'RAB Prices Short'!$E:$E,'All Prices combined'!$G229),IF($B229="RAB Long",SUMIFS('RAB Prices Long'!BL:BL,'RAB Prices Long'!$B:$B,'All Prices combined'!$D229,'RAB Prices Long'!$E:$E,'All Prices combined'!$G229)))),2)</f>
        <v>0</v>
      </c>
      <c r="BJ229" s="2">
        <f>ROUND(IF($B229="Annuity",SUMIFS('Annuity Prices'!BM:BM,'Annuity Prices'!$B:$B,$D229,'Annuity Prices'!$E:$E,$G229),IF($B229="RAB Short",SUMIFS('RAB Prices Short'!BM:BM,'RAB Prices Short'!$B:$B,'All Prices combined'!$D229,'RAB Prices Short'!$E:$E,'All Prices combined'!$G229),IF($B229="RAB Long",SUMIFS('RAB Prices Long'!BM:BM,'RAB Prices Long'!$B:$B,'All Prices combined'!$D229,'RAB Prices Long'!$E:$E,'All Prices combined'!$G229)))),2)</f>
        <v>0</v>
      </c>
      <c r="BK229" s="2">
        <f>ROUND(IF($B229="Annuity",SUMIFS('Annuity Prices'!BN:BN,'Annuity Prices'!$B:$B,$D229,'Annuity Prices'!$E:$E,$G229),IF($B229="RAB Short",SUMIFS('RAB Prices Short'!BN:BN,'RAB Prices Short'!$B:$B,'All Prices combined'!$D229,'RAB Prices Short'!$E:$E,'All Prices combined'!$G229),IF($B229="RAB Long",SUMIFS('RAB Prices Long'!BN:BN,'RAB Prices Long'!$B:$B,'All Prices combined'!$D229,'RAB Prices Long'!$E:$E,'All Prices combined'!$G229)))),2)</f>
        <v>0</v>
      </c>
      <c r="BL229" s="2">
        <f>ROUND(IF($B229="Annuity",SUMIFS('Annuity Prices'!BO:BO,'Annuity Prices'!$B:$B,$D229,'Annuity Prices'!$E:$E,$G229),IF($B229="RAB Short",SUMIFS('RAB Prices Short'!BO:BO,'RAB Prices Short'!$B:$B,'All Prices combined'!$D229,'RAB Prices Short'!$E:$E,'All Prices combined'!$G229),IF($B229="RAB Long",SUMIFS('RAB Prices Long'!BO:BO,'RAB Prices Long'!$B:$B,'All Prices combined'!$D229,'RAB Prices Long'!$E:$E,'All Prices combined'!$G229)))),2)</f>
        <v>0</v>
      </c>
      <c r="BM229" s="2">
        <f>ROUND(IF($B229="Annuity",SUMIFS('Annuity Prices'!BP:BP,'Annuity Prices'!$B:$B,$D229,'Annuity Prices'!$E:$E,$G229),IF($B229="RAB Short",SUMIFS('RAB Prices Short'!BP:BP,'RAB Prices Short'!$B:$B,'All Prices combined'!$D229,'RAB Prices Short'!$E:$E,'All Prices combined'!$G229),IF($B229="RAB Long",SUMIFS('RAB Prices Long'!BP:BP,'RAB Prices Long'!$B:$B,'All Prices combined'!$D229,'RAB Prices Long'!$E:$E,'All Prices combined'!$G229)))),2)</f>
        <v>0</v>
      </c>
      <c r="BN229" s="2">
        <f>ROUND(IF($B229="Annuity",SUMIFS('Annuity Prices'!BQ:BQ,'Annuity Prices'!$B:$B,$D229,'Annuity Prices'!$E:$E,$G229),IF($B229="RAB Short",SUMIFS('RAB Prices Short'!BQ:BQ,'RAB Prices Short'!$B:$B,'All Prices combined'!$D229,'RAB Prices Short'!$E:$E,'All Prices combined'!$G229),IF($B229="RAB Long",SUMIFS('RAB Prices Long'!BQ:BQ,'RAB Prices Long'!$B:$B,'All Prices combined'!$D229,'RAB Prices Long'!$E:$E,'All Prices combined'!$G229)))),2)</f>
        <v>0</v>
      </c>
      <c r="BO229" s="2">
        <f>ROUND(IF($B229="Annuity",SUMIFS('Annuity Prices'!BR:BR,'Annuity Prices'!$B:$B,$D229,'Annuity Prices'!$E:$E,$G229),IF($B229="RAB Short",SUMIFS('RAB Prices Short'!BR:BR,'RAB Prices Short'!$B:$B,'All Prices combined'!$D229,'RAB Prices Short'!$E:$E,'All Prices combined'!$G229),IF($B229="RAB Long",SUMIFS('RAB Prices Long'!BR:BR,'RAB Prices Long'!$B:$B,'All Prices combined'!$D229,'RAB Prices Long'!$E:$E,'All Prices combined'!$G229)))),2)</f>
        <v>0</v>
      </c>
      <c r="BP229" s="2">
        <f>ROUND(IF($B229="Annuity",SUMIFS('Annuity Prices'!BS:BS,'Annuity Prices'!$B:$B,$D229,'Annuity Prices'!$E:$E,$G229),IF($B229="RAB Short",SUMIFS('RAB Prices Short'!BS:BS,'RAB Prices Short'!$B:$B,'All Prices combined'!$D229,'RAB Prices Short'!$E:$E,'All Prices combined'!$G229),IF($B229="RAB Long",SUMIFS('RAB Prices Long'!BS:BS,'RAB Prices Long'!$B:$B,'All Prices combined'!$D229,'RAB Prices Long'!$E:$E,'All Prices combined'!$G229)))),2)</f>
        <v>0</v>
      </c>
      <c r="BQ229" s="2">
        <f>ROUND(IF($B229="Annuity",SUMIFS('Annuity Prices'!BT:BT,'Annuity Prices'!$B:$B,$D229,'Annuity Prices'!$E:$E,$G229),IF($B229="RAB Short",SUMIFS('RAB Prices Short'!BT:BT,'RAB Prices Short'!$B:$B,'All Prices combined'!$D229,'RAB Prices Short'!$E:$E,'All Prices combined'!$G229),IF($B229="RAB Long",SUMIFS('RAB Prices Long'!BT:BT,'RAB Prices Long'!$B:$B,'All Prices combined'!$D229,'RAB Prices Long'!$E:$E,'All Prices combined'!$G229)))),2)</f>
        <v>0</v>
      </c>
      <c r="BR229" s="2">
        <f>ROUND(IF($B229="Annuity",SUMIFS('Annuity Prices'!BU:BU,'Annuity Prices'!$B:$B,$D229,'Annuity Prices'!$E:$E,$G229),IF($B229="RAB Short",SUMIFS('RAB Prices Short'!BU:BU,'RAB Prices Short'!$B:$B,'All Prices combined'!$D229,'RAB Prices Short'!$E:$E,'All Prices combined'!$G229),IF($B229="RAB Long",SUMIFS('RAB Prices Long'!BU:BU,'RAB Prices Long'!$B:$B,'All Prices combined'!$D229,'RAB Prices Long'!$E:$E,'All Prices combined'!$G229)))),2)</f>
        <v>0</v>
      </c>
      <c r="BS229" s="2">
        <f>ROUND(IF($B229="Annuity",SUMIFS('Annuity Prices'!BV:BV,'Annuity Prices'!$B:$B,$D229,'Annuity Prices'!$E:$E,$G229),IF($B229="RAB Short",SUMIFS('RAB Prices Short'!BV:BV,'RAB Prices Short'!$B:$B,'All Prices combined'!$D229,'RAB Prices Short'!$E:$E,'All Prices combined'!$G229),IF($B229="RAB Long",SUMIFS('RAB Prices Long'!BV:BV,'RAB Prices Long'!$B:$B,'All Prices combined'!$D229,'RAB Prices Long'!$E:$E,'All Prices combined'!$G229)))),2)</f>
        <v>0</v>
      </c>
      <c r="BT229" s="2">
        <f>ROUND(IF($B229="Annuity",SUMIFS('Annuity Prices'!BW:BW,'Annuity Prices'!$B:$B,$D229,'Annuity Prices'!$E:$E,$G229),IF($B229="RAB Short",SUMIFS('RAB Prices Short'!BW:BW,'RAB Prices Short'!$B:$B,'All Prices combined'!$D229,'RAB Prices Short'!$E:$E,'All Prices combined'!$G229),IF($B229="RAB Long",SUMIFS('RAB Prices Long'!BW:BW,'RAB Prices Long'!$B:$B,'All Prices combined'!$D229,'RAB Prices Long'!$E:$E,'All Prices combined'!$G229)))),2)</f>
        <v>0</v>
      </c>
      <c r="BU229" s="2">
        <f>ROUND(IF($B229="Annuity",SUMIFS('Annuity Prices'!BX:BX,'Annuity Prices'!$B:$B,$D229,'Annuity Prices'!$E:$E,$G229),IF($B229="RAB Short",SUMIFS('RAB Prices Short'!BX:BX,'RAB Prices Short'!$B:$B,'All Prices combined'!$D229,'RAB Prices Short'!$E:$E,'All Prices combined'!$G229),IF($B229="RAB Long",SUMIFS('RAB Prices Long'!BX:BX,'RAB Prices Long'!$B:$B,'All Prices combined'!$D229,'RAB Prices Long'!$E:$E,'All Prices combined'!$G229)))),2)</f>
        <v>0</v>
      </c>
    </row>
    <row r="230" spans="2:73" x14ac:dyDescent="0.25">
      <c r="B230" t="s">
        <v>44</v>
      </c>
      <c r="C230">
        <v>9</v>
      </c>
      <c r="D230" t="s">
        <v>151</v>
      </c>
      <c r="E230" t="s">
        <v>148</v>
      </c>
      <c r="F230">
        <v>9</v>
      </c>
      <c r="G230" t="s">
        <v>38</v>
      </c>
      <c r="H230" t="s">
        <v>128</v>
      </c>
      <c r="I230" s="2">
        <f>ROUND(IF($B230="Annuity",SUMIFS('Annuity Prices'!L:L,'Annuity Prices'!$B:$B,$D230,'Annuity Prices'!$E:$E,$G230),IF($B230="RAB Short",SUMIFS('RAB Prices Short'!L:L,'RAB Prices Short'!$B:$B,'All Prices combined'!$D230,'RAB Prices Short'!$E:$E,'All Prices combined'!$G230),IF($B230="RAB Long",SUMIFS('RAB Prices Long'!L:L,'RAB Prices Long'!$B:$B,'All Prices combined'!$D230,'RAB Prices Long'!$E:$E,'All Prices combined'!$G230)))),2)</f>
        <v>0</v>
      </c>
      <c r="J230" s="2">
        <f>ROUND(IF($B230="Annuity",SUMIFS('Annuity Prices'!M:M,'Annuity Prices'!$B:$B,$D230,'Annuity Prices'!$E:$E,$G230),IF($B230="RAB Short",SUMIFS('RAB Prices Short'!M:M,'RAB Prices Short'!$B:$B,'All Prices combined'!$D230,'RAB Prices Short'!$E:$E,'All Prices combined'!$G230),IF($B230="RAB Long",SUMIFS('RAB Prices Long'!M:M,'RAB Prices Long'!$B:$B,'All Prices combined'!$D230,'RAB Prices Long'!$E:$E,'All Prices combined'!$G230)))),2)</f>
        <v>0</v>
      </c>
      <c r="K230" s="2">
        <f>ROUND(IF($B230="Annuity",SUMIFS('Annuity Prices'!N:N,'Annuity Prices'!$B:$B,$D230,'Annuity Prices'!$E:$E,$G230),IF($B230="RAB Short",SUMIFS('RAB Prices Short'!N:N,'RAB Prices Short'!$B:$B,'All Prices combined'!$D230,'RAB Prices Short'!$E:$E,'All Prices combined'!$G230),IF($B230="RAB Long",SUMIFS('RAB Prices Long'!N:N,'RAB Prices Long'!$B:$B,'All Prices combined'!$D230,'RAB Prices Long'!$E:$E,'All Prices combined'!$G230)))),2)</f>
        <v>18.079999999999998</v>
      </c>
      <c r="L230" s="2">
        <f>ROUND(IF($B230="Annuity",SUMIFS('Annuity Prices'!O:O,'Annuity Prices'!$B:$B,$D230,'Annuity Prices'!$E:$E,$G230),IF($B230="RAB Short",SUMIFS('RAB Prices Short'!O:O,'RAB Prices Short'!$B:$B,'All Prices combined'!$D230,'RAB Prices Short'!$E:$E,'All Prices combined'!$G230),IF($B230="RAB Long",SUMIFS('RAB Prices Long'!O:O,'RAB Prices Long'!$B:$B,'All Prices combined'!$D230,'RAB Prices Long'!$E:$E,'All Prices combined'!$G230)))),2)</f>
        <v>18.600000000000001</v>
      </c>
      <c r="M230" s="2">
        <f>ROUND(IF($B230="Annuity",SUMIFS('Annuity Prices'!P:P,'Annuity Prices'!$B:$B,$D230,'Annuity Prices'!$E:$E,$G230),IF($B230="RAB Short",SUMIFS('RAB Prices Short'!P:P,'RAB Prices Short'!$B:$B,'All Prices combined'!$D230,'RAB Prices Short'!$E:$E,'All Prices combined'!$G230),IF($B230="RAB Long",SUMIFS('RAB Prices Long'!P:P,'RAB Prices Long'!$B:$B,'All Prices combined'!$D230,'RAB Prices Long'!$E:$E,'All Prices combined'!$G230)))),2)</f>
        <v>21.47</v>
      </c>
      <c r="N230" s="2">
        <f>ROUND(IF($B230="Annuity",SUMIFS('Annuity Prices'!Q:Q,'Annuity Prices'!$B:$B,$D230,'Annuity Prices'!$E:$E,$G230),IF($B230="RAB Short",SUMIFS('RAB Prices Short'!Q:Q,'RAB Prices Short'!$B:$B,'All Prices combined'!$D230,'RAB Prices Short'!$E:$E,'All Prices combined'!$G230),IF($B230="RAB Long",SUMIFS('RAB Prices Long'!Q:Q,'RAB Prices Long'!$B:$B,'All Prices combined'!$D230,'RAB Prices Long'!$E:$E,'All Prices combined'!$G230)))),2)</f>
        <v>22.01</v>
      </c>
      <c r="O230" s="2">
        <f>ROUND(IF($B230="Annuity",SUMIFS('Annuity Prices'!R:R,'Annuity Prices'!$B:$B,$D230,'Annuity Prices'!$E:$E,$G230),IF($B230="RAB Short",SUMIFS('RAB Prices Short'!R:R,'RAB Prices Short'!$B:$B,'All Prices combined'!$D230,'RAB Prices Short'!$E:$E,'All Prices combined'!$G230),IF($B230="RAB Long",SUMIFS('RAB Prices Long'!R:R,'RAB Prices Long'!$B:$B,'All Prices combined'!$D230,'RAB Prices Long'!$E:$E,'All Prices combined'!$G230)))),2)</f>
        <v>22.56</v>
      </c>
      <c r="P230" s="2">
        <f>ROUND(IF($B230="Annuity",SUMIFS('Annuity Prices'!S:S,'Annuity Prices'!$B:$B,$D230,'Annuity Prices'!$E:$E,$G230),IF($B230="RAB Short",SUMIFS('RAB Prices Short'!S:S,'RAB Prices Short'!$B:$B,'All Prices combined'!$D230,'RAB Prices Short'!$E:$E,'All Prices combined'!$G230),IF($B230="RAB Long",SUMIFS('RAB Prices Long'!S:S,'RAB Prices Long'!$B:$B,'All Prices combined'!$D230,'RAB Prices Long'!$E:$E,'All Prices combined'!$G230)))),2)</f>
        <v>23.13</v>
      </c>
      <c r="Q230" s="2">
        <f>ROUND(IF($B230="Annuity",SUMIFS('Annuity Prices'!T:T,'Annuity Prices'!$B:$B,$D230,'Annuity Prices'!$E:$E,$G230),IF($B230="RAB Short",SUMIFS('RAB Prices Short'!T:T,'RAB Prices Short'!$B:$B,'All Prices combined'!$D230,'RAB Prices Short'!$E:$E,'All Prices combined'!$G230),IF($B230="RAB Long",SUMIFS('RAB Prices Long'!T:T,'RAB Prices Long'!$B:$B,'All Prices combined'!$D230,'RAB Prices Long'!$E:$E,'All Prices combined'!$G230)))),2)</f>
        <v>25.63</v>
      </c>
      <c r="R230" s="2">
        <f>ROUND(IF($B230="Annuity",SUMIFS('Annuity Prices'!U:U,'Annuity Prices'!$B:$B,$D230,'Annuity Prices'!$E:$E,$G230),IF($B230="RAB Short",SUMIFS('RAB Prices Short'!U:U,'RAB Prices Short'!$B:$B,'All Prices combined'!$D230,'RAB Prices Short'!$E:$E,'All Prices combined'!$G230),IF($B230="RAB Long",SUMIFS('RAB Prices Long'!U:U,'RAB Prices Long'!$B:$B,'All Prices combined'!$D230,'RAB Prices Long'!$E:$E,'All Prices combined'!$G230)))),2)</f>
        <v>26.27</v>
      </c>
      <c r="S230" s="2">
        <f>ROUND(IF($B230="Annuity",SUMIFS('Annuity Prices'!V:V,'Annuity Prices'!$B:$B,$D230,'Annuity Prices'!$E:$E,$G230),IF($B230="RAB Short",SUMIFS('RAB Prices Short'!V:V,'RAB Prices Short'!$B:$B,'All Prices combined'!$D230,'RAB Prices Short'!$E:$E,'All Prices combined'!$G230),IF($B230="RAB Long",SUMIFS('RAB Prices Long'!V:V,'RAB Prices Long'!$B:$B,'All Prices combined'!$D230,'RAB Prices Long'!$E:$E,'All Prices combined'!$G230)))),2)</f>
        <v>26.93</v>
      </c>
      <c r="T230" s="2">
        <f>ROUND(IF($B230="Annuity",SUMIFS('Annuity Prices'!W:W,'Annuity Prices'!$B:$B,$D230,'Annuity Prices'!$E:$E,$G230),IF($B230="RAB Short",SUMIFS('RAB Prices Short'!W:W,'RAB Prices Short'!$B:$B,'All Prices combined'!$D230,'RAB Prices Short'!$E:$E,'All Prices combined'!$G230),IF($B230="RAB Long",SUMIFS('RAB Prices Long'!W:W,'RAB Prices Long'!$B:$B,'All Prices combined'!$D230,'RAB Prices Long'!$E:$E,'All Prices combined'!$G230)))),2)</f>
        <v>27.6</v>
      </c>
      <c r="U230" s="2">
        <f>ROUND(IF($B230="Annuity",SUMIFS('Annuity Prices'!X:X,'Annuity Prices'!$B:$B,$D230,'Annuity Prices'!$E:$E,$G230),IF($B230="RAB Short",SUMIFS('RAB Prices Short'!X:X,'RAB Prices Short'!$B:$B,'All Prices combined'!$D230,'RAB Prices Short'!$E:$E,'All Prices combined'!$G230),IF($B230="RAB Long",SUMIFS('RAB Prices Long'!X:X,'RAB Prices Long'!$B:$B,'All Prices combined'!$D230,'RAB Prices Long'!$E:$E,'All Prices combined'!$G230)))),2)</f>
        <v>29.61</v>
      </c>
      <c r="V230" s="2">
        <f>ROUND(IF($B230="Annuity",SUMIFS('Annuity Prices'!Y:Y,'Annuity Prices'!$B:$B,$D230,'Annuity Prices'!$E:$E,$G230),IF($B230="RAB Short",SUMIFS('RAB Prices Short'!Y:Y,'RAB Prices Short'!$B:$B,'All Prices combined'!$D230,'RAB Prices Short'!$E:$E,'All Prices combined'!$G230),IF($B230="RAB Long",SUMIFS('RAB Prices Long'!Y:Y,'RAB Prices Long'!$B:$B,'All Prices combined'!$D230,'RAB Prices Long'!$E:$E,'All Prices combined'!$G230)))),2)</f>
        <v>30.35</v>
      </c>
      <c r="W230" s="2">
        <f>ROUND(IF($B230="Annuity",SUMIFS('Annuity Prices'!Z:Z,'Annuity Prices'!$B:$B,$D230,'Annuity Prices'!$E:$E,$G230),IF($B230="RAB Short",SUMIFS('RAB Prices Short'!Z:Z,'RAB Prices Short'!$B:$B,'All Prices combined'!$D230,'RAB Prices Short'!$E:$E,'All Prices combined'!$G230),IF($B230="RAB Long",SUMIFS('RAB Prices Long'!Z:Z,'RAB Prices Long'!$B:$B,'All Prices combined'!$D230,'RAB Prices Long'!$E:$E,'All Prices combined'!$G230)))),2)</f>
        <v>31.11</v>
      </c>
      <c r="X230" s="2">
        <f>ROUND(IF($B230="Annuity",SUMIFS('Annuity Prices'!AA:AA,'Annuity Prices'!$B:$B,$D230,'Annuity Prices'!$E:$E,$G230),IF($B230="RAB Short",SUMIFS('RAB Prices Short'!AA:AA,'RAB Prices Short'!$B:$B,'All Prices combined'!$D230,'RAB Prices Short'!$E:$E,'All Prices combined'!$G230),IF($B230="RAB Long",SUMIFS('RAB Prices Long'!AA:AA,'RAB Prices Long'!$B:$B,'All Prices combined'!$D230,'RAB Prices Long'!$E:$E,'All Prices combined'!$G230)))),2)</f>
        <v>31.88</v>
      </c>
      <c r="Y230" s="2">
        <f>ROUND(IF($B230="Annuity",SUMIFS('Annuity Prices'!AB:AB,'Annuity Prices'!$B:$B,$D230,'Annuity Prices'!$E:$E,$G230),IF($B230="RAB Short",SUMIFS('RAB Prices Short'!AB:AB,'RAB Prices Short'!$B:$B,'All Prices combined'!$D230,'RAB Prices Short'!$E:$E,'All Prices combined'!$G230),IF($B230="RAB Long",SUMIFS('RAB Prices Long'!AB:AB,'RAB Prices Long'!$B:$B,'All Prices combined'!$D230,'RAB Prices Long'!$E:$E,'All Prices combined'!$G230)))),2)</f>
        <v>34.700000000000003</v>
      </c>
      <c r="Z230" s="2">
        <f>ROUND(IF($B230="Annuity",SUMIFS('Annuity Prices'!AC:AC,'Annuity Prices'!$B:$B,$D230,'Annuity Prices'!$E:$E,$G230),IF($B230="RAB Short",SUMIFS('RAB Prices Short'!AC:AC,'RAB Prices Short'!$B:$B,'All Prices combined'!$D230,'RAB Prices Short'!$E:$E,'All Prices combined'!$G230),IF($B230="RAB Long",SUMIFS('RAB Prices Long'!AC:AC,'RAB Prices Long'!$B:$B,'All Prices combined'!$D230,'RAB Prices Long'!$E:$E,'All Prices combined'!$G230)))),2)</f>
        <v>35.56</v>
      </c>
      <c r="AA230" s="2">
        <f>ROUND(IF($B230="Annuity",SUMIFS('Annuity Prices'!AD:AD,'Annuity Prices'!$B:$B,$D230,'Annuity Prices'!$E:$E,$G230),IF($B230="RAB Short",SUMIFS('RAB Prices Short'!AD:AD,'RAB Prices Short'!$B:$B,'All Prices combined'!$D230,'RAB Prices Short'!$E:$E,'All Prices combined'!$G230),IF($B230="RAB Long",SUMIFS('RAB Prices Long'!AD:AD,'RAB Prices Long'!$B:$B,'All Prices combined'!$D230,'RAB Prices Long'!$E:$E,'All Prices combined'!$G230)))),2)</f>
        <v>36.450000000000003</v>
      </c>
      <c r="AB230" s="2">
        <f>ROUND(IF($B230="Annuity",SUMIFS('Annuity Prices'!AE:AE,'Annuity Prices'!$B:$B,$D230,'Annuity Prices'!$E:$E,$G230),IF($B230="RAB Short",SUMIFS('RAB Prices Short'!AE:AE,'RAB Prices Short'!$B:$B,'All Prices combined'!$D230,'RAB Prices Short'!$E:$E,'All Prices combined'!$G230),IF($B230="RAB Long",SUMIFS('RAB Prices Long'!AE:AE,'RAB Prices Long'!$B:$B,'All Prices combined'!$D230,'RAB Prices Long'!$E:$E,'All Prices combined'!$G230)))),2)</f>
        <v>37.36</v>
      </c>
      <c r="AC230" s="2">
        <f>ROUND(IF($B230="Annuity",SUMIFS('Annuity Prices'!AF:AF,'Annuity Prices'!$B:$B,$D230,'Annuity Prices'!$E:$E,$G230),IF($B230="RAB Short",SUMIFS('RAB Prices Short'!AF:AF,'RAB Prices Short'!$B:$B,'All Prices combined'!$D230,'RAB Prices Short'!$E:$E,'All Prices combined'!$G230),IF($B230="RAB Long",SUMIFS('RAB Prices Long'!AF:AF,'RAB Prices Long'!$B:$B,'All Prices combined'!$D230,'RAB Prices Long'!$E:$E,'All Prices combined'!$G230)))),2)</f>
        <v>39.9</v>
      </c>
      <c r="AD230" s="2">
        <f>ROUND(IF($B230="Annuity",SUMIFS('Annuity Prices'!AG:AG,'Annuity Prices'!$B:$B,$D230,'Annuity Prices'!$E:$E,$G230),IF($B230="RAB Short",SUMIFS('RAB Prices Short'!AG:AG,'RAB Prices Short'!$B:$B,'All Prices combined'!$D230,'RAB Prices Short'!$E:$E,'All Prices combined'!$G230),IF($B230="RAB Long",SUMIFS('RAB Prices Long'!AG:AG,'RAB Prices Long'!$B:$B,'All Prices combined'!$D230,'RAB Prices Long'!$E:$E,'All Prices combined'!$G230)))),2)</f>
        <v>40.89</v>
      </c>
      <c r="AE230" s="2">
        <f>ROUND(IF($B230="Annuity",SUMIFS('Annuity Prices'!AH:AH,'Annuity Prices'!$B:$B,$D230,'Annuity Prices'!$E:$E,$G230),IF($B230="RAB Short",SUMIFS('RAB Prices Short'!AH:AH,'RAB Prices Short'!$B:$B,'All Prices combined'!$D230,'RAB Prices Short'!$E:$E,'All Prices combined'!$G230),IF($B230="RAB Long",SUMIFS('RAB Prices Long'!AH:AH,'RAB Prices Long'!$B:$B,'All Prices combined'!$D230,'RAB Prices Long'!$E:$E,'All Prices combined'!$G230)))),2)</f>
        <v>41.92</v>
      </c>
      <c r="AF230" s="2">
        <f>ROUND(IF($B230="Annuity",SUMIFS('Annuity Prices'!AI:AI,'Annuity Prices'!$B:$B,$D230,'Annuity Prices'!$E:$E,$G230),IF($B230="RAB Short",SUMIFS('RAB Prices Short'!AI:AI,'RAB Prices Short'!$B:$B,'All Prices combined'!$D230,'RAB Prices Short'!$E:$E,'All Prices combined'!$G230),IF($B230="RAB Long",SUMIFS('RAB Prices Long'!AI:AI,'RAB Prices Long'!$B:$B,'All Prices combined'!$D230,'RAB Prices Long'!$E:$E,'All Prices combined'!$G230)))),2)</f>
        <v>42.96</v>
      </c>
      <c r="AG230" s="2">
        <f>ROUND(IF($B230="Annuity",SUMIFS('Annuity Prices'!AJ:AJ,'Annuity Prices'!$B:$B,$D230,'Annuity Prices'!$E:$E,$G230),IF($B230="RAB Short",SUMIFS('RAB Prices Short'!AJ:AJ,'RAB Prices Short'!$B:$B,'All Prices combined'!$D230,'RAB Prices Short'!$E:$E,'All Prices combined'!$G230),IF($B230="RAB Long",SUMIFS('RAB Prices Long'!AJ:AJ,'RAB Prices Long'!$B:$B,'All Prices combined'!$D230,'RAB Prices Long'!$E:$E,'All Prices combined'!$G230)))),2)</f>
        <v>44.7</v>
      </c>
      <c r="AH230" s="2">
        <f>ROUND(IF($B230="Annuity",SUMIFS('Annuity Prices'!AK:AK,'Annuity Prices'!$B:$B,$D230,'Annuity Prices'!$E:$E,$G230),IF($B230="RAB Short",SUMIFS('RAB Prices Short'!AK:AK,'RAB Prices Short'!$B:$B,'All Prices combined'!$D230,'RAB Prices Short'!$E:$E,'All Prices combined'!$G230),IF($B230="RAB Long",SUMIFS('RAB Prices Long'!AK:AK,'RAB Prices Long'!$B:$B,'All Prices combined'!$D230,'RAB Prices Long'!$E:$E,'All Prices combined'!$G230)))),2)</f>
        <v>45.82</v>
      </c>
      <c r="AI230" s="2">
        <f>ROUND(IF($B230="Annuity",SUMIFS('Annuity Prices'!AL:AL,'Annuity Prices'!$B:$B,$D230,'Annuity Prices'!$E:$E,$G230),IF($B230="RAB Short",SUMIFS('RAB Prices Short'!AL:AL,'RAB Prices Short'!$B:$B,'All Prices combined'!$D230,'RAB Prices Short'!$E:$E,'All Prices combined'!$G230),IF($B230="RAB Long",SUMIFS('RAB Prices Long'!AL:AL,'RAB Prices Long'!$B:$B,'All Prices combined'!$D230,'RAB Prices Long'!$E:$E,'All Prices combined'!$G230)))),2)</f>
        <v>46.96</v>
      </c>
      <c r="AJ230" s="2">
        <f>ROUND(IF($B230="Annuity",SUMIFS('Annuity Prices'!AM:AM,'Annuity Prices'!$B:$B,$D230,'Annuity Prices'!$E:$E,$G230),IF($B230="RAB Short",SUMIFS('RAB Prices Short'!AM:AM,'RAB Prices Short'!$B:$B,'All Prices combined'!$D230,'RAB Prices Short'!$E:$E,'All Prices combined'!$G230),IF($B230="RAB Long",SUMIFS('RAB Prices Long'!AM:AM,'RAB Prices Long'!$B:$B,'All Prices combined'!$D230,'RAB Prices Long'!$E:$E,'All Prices combined'!$G230)))),2)</f>
        <v>48.14</v>
      </c>
      <c r="AK230" s="2">
        <f>ROUND(IF($B230="Annuity",SUMIFS('Annuity Prices'!AN:AN,'Annuity Prices'!$B:$B,$D230,'Annuity Prices'!$E:$E,$G230),IF($B230="RAB Short",SUMIFS('RAB Prices Short'!AN:AN,'RAB Prices Short'!$B:$B,'All Prices combined'!$D230,'RAB Prices Short'!$E:$E,'All Prices combined'!$G230),IF($B230="RAB Long",SUMIFS('RAB Prices Long'!AN:AN,'RAB Prices Long'!$B:$B,'All Prices combined'!$D230,'RAB Prices Long'!$E:$E,'All Prices combined'!$G230)))),2)</f>
        <v>45.25</v>
      </c>
      <c r="AL230" s="2">
        <f>ROUND(IF($B230="Annuity",SUMIFS('Annuity Prices'!AO:AO,'Annuity Prices'!$B:$B,$D230,'Annuity Prices'!$E:$E,$G230),IF($B230="RAB Short",SUMIFS('RAB Prices Short'!AO:AO,'RAB Prices Short'!$B:$B,'All Prices combined'!$D230,'RAB Prices Short'!$E:$E,'All Prices combined'!$G230),IF($B230="RAB Long",SUMIFS('RAB Prices Long'!AO:AO,'RAB Prices Long'!$B:$B,'All Prices combined'!$D230,'RAB Prices Long'!$E:$E,'All Prices combined'!$G230)))),2)</f>
        <v>46.38</v>
      </c>
      <c r="AM230" s="2">
        <f>ROUND(IF($B230="Annuity",SUMIFS('Annuity Prices'!AP:AP,'Annuity Prices'!$B:$B,$D230,'Annuity Prices'!$E:$E,$G230),IF($B230="RAB Short",SUMIFS('RAB Prices Short'!AP:AP,'RAB Prices Short'!$B:$B,'All Prices combined'!$D230,'RAB Prices Short'!$E:$E,'All Prices combined'!$G230),IF($B230="RAB Long",SUMIFS('RAB Prices Long'!AP:AP,'RAB Prices Long'!$B:$B,'All Prices combined'!$D230,'RAB Prices Long'!$E:$E,'All Prices combined'!$G230)))),2)</f>
        <v>47.54</v>
      </c>
      <c r="AN230" s="2">
        <f>ROUND(IF($B230="Annuity",SUMIFS('Annuity Prices'!AQ:AQ,'Annuity Prices'!$B:$B,$D230,'Annuity Prices'!$E:$E,$G230),IF($B230="RAB Short",SUMIFS('RAB Prices Short'!AQ:AQ,'RAB Prices Short'!$B:$B,'All Prices combined'!$D230,'RAB Prices Short'!$E:$E,'All Prices combined'!$G230),IF($B230="RAB Long",SUMIFS('RAB Prices Long'!AQ:AQ,'RAB Prices Long'!$B:$B,'All Prices combined'!$D230,'RAB Prices Long'!$E:$E,'All Prices combined'!$G230)))),2)</f>
        <v>48.73</v>
      </c>
      <c r="AO230" s="2">
        <f>ROUND(IF($B230="Annuity",SUMIFS('Annuity Prices'!AR:AR,'Annuity Prices'!$B:$B,$D230,'Annuity Prices'!$E:$E,$G230),IF($B230="RAB Short",SUMIFS('RAB Prices Short'!AR:AR,'RAB Prices Short'!$B:$B,'All Prices combined'!$D230,'RAB Prices Short'!$E:$E,'All Prices combined'!$G230),IF($B230="RAB Long",SUMIFS('RAB Prices Long'!AR:AR,'RAB Prices Long'!$B:$B,'All Prices combined'!$D230,'RAB Prices Long'!$E:$E,'All Prices combined'!$G230)))),2)</f>
        <v>0</v>
      </c>
      <c r="AP230" s="2">
        <f>ROUND(IF($B230="Annuity",SUMIFS('Annuity Prices'!AS:AS,'Annuity Prices'!$B:$B,$D230,'Annuity Prices'!$E:$E,$G230),IF($B230="RAB Short",SUMIFS('RAB Prices Short'!AS:AS,'RAB Prices Short'!$B:$B,'All Prices combined'!$D230,'RAB Prices Short'!$E:$E,'All Prices combined'!$G230),IF($B230="RAB Long",SUMIFS('RAB Prices Long'!AS:AS,'RAB Prices Long'!$B:$B,'All Prices combined'!$D230,'RAB Prices Long'!$E:$E,'All Prices combined'!$G230)))),2)</f>
        <v>0</v>
      </c>
      <c r="AQ230" s="2">
        <f>ROUND(IF($B230="Annuity",SUMIFS('Annuity Prices'!AT:AT,'Annuity Prices'!$B:$B,$D230,'Annuity Prices'!$E:$E,$G230),IF($B230="RAB Short",SUMIFS('RAB Prices Short'!AT:AT,'RAB Prices Short'!$B:$B,'All Prices combined'!$D230,'RAB Prices Short'!$E:$E,'All Prices combined'!$G230),IF($B230="RAB Long",SUMIFS('RAB Prices Long'!AT:AT,'RAB Prices Long'!$B:$B,'All Prices combined'!$D230,'RAB Prices Long'!$E:$E,'All Prices combined'!$G230)))),2)</f>
        <v>21.82</v>
      </c>
      <c r="AR230" s="2">
        <f>ROUND(IF($B230="Annuity",SUMIFS('Annuity Prices'!AU:AU,'Annuity Prices'!$B:$B,$D230,'Annuity Prices'!$E:$E,$G230),IF($B230="RAB Short",SUMIFS('RAB Prices Short'!AU:AU,'RAB Prices Short'!$B:$B,'All Prices combined'!$D230,'RAB Prices Short'!$E:$E,'All Prices combined'!$G230),IF($B230="RAB Long",SUMIFS('RAB Prices Long'!AU:AU,'RAB Prices Long'!$B:$B,'All Prices combined'!$D230,'RAB Prices Long'!$E:$E,'All Prices combined'!$G230)))),2)</f>
        <v>18.079999999999998</v>
      </c>
      <c r="AS230" s="2">
        <f>ROUND(IF($B230="Annuity",SUMIFS('Annuity Prices'!AV:AV,'Annuity Prices'!$B:$B,$D230,'Annuity Prices'!$E:$E,$G230),IF($B230="RAB Short",SUMIFS('RAB Prices Short'!AV:AV,'RAB Prices Short'!$B:$B,'All Prices combined'!$D230,'RAB Prices Short'!$E:$E,'All Prices combined'!$G230),IF($B230="RAB Long",SUMIFS('RAB Prices Long'!AV:AV,'RAB Prices Long'!$B:$B,'All Prices combined'!$D230,'RAB Prices Long'!$E:$E,'All Prices combined'!$G230)))),2)</f>
        <v>18.600000000000001</v>
      </c>
      <c r="AT230" s="2">
        <f>ROUND(IF($B230="Annuity",SUMIFS('Annuity Prices'!AW:AW,'Annuity Prices'!$B:$B,$D230,'Annuity Prices'!$E:$E,$G230),IF($B230="RAB Short",SUMIFS('RAB Prices Short'!AW:AW,'RAB Prices Short'!$B:$B,'All Prices combined'!$D230,'RAB Prices Short'!$E:$E,'All Prices combined'!$G230),IF($B230="RAB Long",SUMIFS('RAB Prices Long'!AW:AW,'RAB Prices Long'!$B:$B,'All Prices combined'!$D230,'RAB Prices Long'!$E:$E,'All Prices combined'!$G230)))),2)</f>
        <v>21.47</v>
      </c>
      <c r="AU230" s="2">
        <f>ROUND(IF($B230="Annuity",SUMIFS('Annuity Prices'!AX:AX,'Annuity Prices'!$B:$B,$D230,'Annuity Prices'!$E:$E,$G230),IF($B230="RAB Short",SUMIFS('RAB Prices Short'!AX:AX,'RAB Prices Short'!$B:$B,'All Prices combined'!$D230,'RAB Prices Short'!$E:$E,'All Prices combined'!$G230),IF($B230="RAB Long",SUMIFS('RAB Prices Long'!AX:AX,'RAB Prices Long'!$B:$B,'All Prices combined'!$D230,'RAB Prices Long'!$E:$E,'All Prices combined'!$G230)))),2)</f>
        <v>22.01</v>
      </c>
      <c r="AV230" s="2">
        <f>ROUND(IF($B230="Annuity",SUMIFS('Annuity Prices'!AY:AY,'Annuity Prices'!$B:$B,$D230,'Annuity Prices'!$E:$E,$G230),IF($B230="RAB Short",SUMIFS('RAB Prices Short'!AY:AY,'RAB Prices Short'!$B:$B,'All Prices combined'!$D230,'RAB Prices Short'!$E:$E,'All Prices combined'!$G230),IF($B230="RAB Long",SUMIFS('RAB Prices Long'!AY:AY,'RAB Prices Long'!$B:$B,'All Prices combined'!$D230,'RAB Prices Long'!$E:$E,'All Prices combined'!$G230)))),2)</f>
        <v>22.56</v>
      </c>
      <c r="AW230" s="2">
        <f>ROUND(IF($B230="Annuity",SUMIFS('Annuity Prices'!AZ:AZ,'Annuity Prices'!$B:$B,$D230,'Annuity Prices'!$E:$E,$G230),IF($B230="RAB Short",SUMIFS('RAB Prices Short'!AZ:AZ,'RAB Prices Short'!$B:$B,'All Prices combined'!$D230,'RAB Prices Short'!$E:$E,'All Prices combined'!$G230),IF($B230="RAB Long",SUMIFS('RAB Prices Long'!AZ:AZ,'RAB Prices Long'!$B:$B,'All Prices combined'!$D230,'RAB Prices Long'!$E:$E,'All Prices combined'!$G230)))),2)</f>
        <v>23.13</v>
      </c>
      <c r="AX230" s="2">
        <f>ROUND(IF($B230="Annuity",SUMIFS('Annuity Prices'!BA:BA,'Annuity Prices'!$B:$B,$D230,'Annuity Prices'!$E:$E,$G230),IF($B230="RAB Short",SUMIFS('RAB Prices Short'!BA:BA,'RAB Prices Short'!$B:$B,'All Prices combined'!$D230,'RAB Prices Short'!$E:$E,'All Prices combined'!$G230),IF($B230="RAB Long",SUMIFS('RAB Prices Long'!BA:BA,'RAB Prices Long'!$B:$B,'All Prices combined'!$D230,'RAB Prices Long'!$E:$E,'All Prices combined'!$G230)))),2)</f>
        <v>25.63</v>
      </c>
      <c r="AY230" s="2">
        <f>ROUND(IF($B230="Annuity",SUMIFS('Annuity Prices'!BB:BB,'Annuity Prices'!$B:$B,$D230,'Annuity Prices'!$E:$E,$G230),IF($B230="RAB Short",SUMIFS('RAB Prices Short'!BB:BB,'RAB Prices Short'!$B:$B,'All Prices combined'!$D230,'RAB Prices Short'!$E:$E,'All Prices combined'!$G230),IF($B230="RAB Long",SUMIFS('RAB Prices Long'!BB:BB,'RAB Prices Long'!$B:$B,'All Prices combined'!$D230,'RAB Prices Long'!$E:$E,'All Prices combined'!$G230)))),2)</f>
        <v>26.27</v>
      </c>
      <c r="AZ230" s="2">
        <f>ROUND(IF($B230="Annuity",SUMIFS('Annuity Prices'!BC:BC,'Annuity Prices'!$B:$B,$D230,'Annuity Prices'!$E:$E,$G230),IF($B230="RAB Short",SUMIFS('RAB Prices Short'!BC:BC,'RAB Prices Short'!$B:$B,'All Prices combined'!$D230,'RAB Prices Short'!$E:$E,'All Prices combined'!$G230),IF($B230="RAB Long",SUMIFS('RAB Prices Long'!BC:BC,'RAB Prices Long'!$B:$B,'All Prices combined'!$D230,'RAB Prices Long'!$E:$E,'All Prices combined'!$G230)))),2)</f>
        <v>26.93</v>
      </c>
      <c r="BA230" s="2">
        <f>ROUND(IF($B230="Annuity",SUMIFS('Annuity Prices'!BD:BD,'Annuity Prices'!$B:$B,$D230,'Annuity Prices'!$E:$E,$G230),IF($B230="RAB Short",SUMIFS('RAB Prices Short'!BD:BD,'RAB Prices Short'!$B:$B,'All Prices combined'!$D230,'RAB Prices Short'!$E:$E,'All Prices combined'!$G230),IF($B230="RAB Long",SUMIFS('RAB Prices Long'!BD:BD,'RAB Prices Long'!$B:$B,'All Prices combined'!$D230,'RAB Prices Long'!$E:$E,'All Prices combined'!$G230)))),2)</f>
        <v>27.6</v>
      </c>
      <c r="BB230" s="2">
        <f>ROUND(IF($B230="Annuity",SUMIFS('Annuity Prices'!BE:BE,'Annuity Prices'!$B:$B,$D230,'Annuity Prices'!$E:$E,$G230),IF($B230="RAB Short",SUMIFS('RAB Prices Short'!BE:BE,'RAB Prices Short'!$B:$B,'All Prices combined'!$D230,'RAB Prices Short'!$E:$E,'All Prices combined'!$G230),IF($B230="RAB Long",SUMIFS('RAB Prices Long'!BE:BE,'RAB Prices Long'!$B:$B,'All Prices combined'!$D230,'RAB Prices Long'!$E:$E,'All Prices combined'!$G230)))),2)</f>
        <v>29.61</v>
      </c>
      <c r="BC230" s="2">
        <f>ROUND(IF($B230="Annuity",SUMIFS('Annuity Prices'!BF:BF,'Annuity Prices'!$B:$B,$D230,'Annuity Prices'!$E:$E,$G230),IF($B230="RAB Short",SUMIFS('RAB Prices Short'!BF:BF,'RAB Prices Short'!$B:$B,'All Prices combined'!$D230,'RAB Prices Short'!$E:$E,'All Prices combined'!$G230),IF($B230="RAB Long",SUMIFS('RAB Prices Long'!BF:BF,'RAB Prices Long'!$B:$B,'All Prices combined'!$D230,'RAB Prices Long'!$E:$E,'All Prices combined'!$G230)))),2)</f>
        <v>30.35</v>
      </c>
      <c r="BD230" s="2">
        <f>ROUND(IF($B230="Annuity",SUMIFS('Annuity Prices'!BG:BG,'Annuity Prices'!$B:$B,$D230,'Annuity Prices'!$E:$E,$G230),IF($B230="RAB Short",SUMIFS('RAB Prices Short'!BG:BG,'RAB Prices Short'!$B:$B,'All Prices combined'!$D230,'RAB Prices Short'!$E:$E,'All Prices combined'!$G230),IF($B230="RAB Long",SUMIFS('RAB Prices Long'!BG:BG,'RAB Prices Long'!$B:$B,'All Prices combined'!$D230,'RAB Prices Long'!$E:$E,'All Prices combined'!$G230)))),2)</f>
        <v>31.11</v>
      </c>
      <c r="BE230" s="2">
        <f>ROUND(IF($B230="Annuity",SUMIFS('Annuity Prices'!BH:BH,'Annuity Prices'!$B:$B,$D230,'Annuity Prices'!$E:$E,$G230),IF($B230="RAB Short",SUMIFS('RAB Prices Short'!BH:BH,'RAB Prices Short'!$B:$B,'All Prices combined'!$D230,'RAB Prices Short'!$E:$E,'All Prices combined'!$G230),IF($B230="RAB Long",SUMIFS('RAB Prices Long'!BH:BH,'RAB Prices Long'!$B:$B,'All Prices combined'!$D230,'RAB Prices Long'!$E:$E,'All Prices combined'!$G230)))),2)</f>
        <v>31.88</v>
      </c>
      <c r="BF230" s="2">
        <f>ROUND(IF($B230="Annuity",SUMIFS('Annuity Prices'!BI:BI,'Annuity Prices'!$B:$B,$D230,'Annuity Prices'!$E:$E,$G230),IF($B230="RAB Short",SUMIFS('RAB Prices Short'!BI:BI,'RAB Prices Short'!$B:$B,'All Prices combined'!$D230,'RAB Prices Short'!$E:$E,'All Prices combined'!$G230),IF($B230="RAB Long",SUMIFS('RAB Prices Long'!BI:BI,'RAB Prices Long'!$B:$B,'All Prices combined'!$D230,'RAB Prices Long'!$E:$E,'All Prices combined'!$G230)))),2)</f>
        <v>34.700000000000003</v>
      </c>
      <c r="BG230" s="2">
        <f>ROUND(IF($B230="Annuity",SUMIFS('Annuity Prices'!BJ:BJ,'Annuity Prices'!$B:$B,$D230,'Annuity Prices'!$E:$E,$G230),IF($B230="RAB Short",SUMIFS('RAB Prices Short'!BJ:BJ,'RAB Prices Short'!$B:$B,'All Prices combined'!$D230,'RAB Prices Short'!$E:$E,'All Prices combined'!$G230),IF($B230="RAB Long",SUMIFS('RAB Prices Long'!BJ:BJ,'RAB Prices Long'!$B:$B,'All Prices combined'!$D230,'RAB Prices Long'!$E:$E,'All Prices combined'!$G230)))),2)</f>
        <v>35.56</v>
      </c>
      <c r="BH230" s="2">
        <f>ROUND(IF($B230="Annuity",SUMIFS('Annuity Prices'!BK:BK,'Annuity Prices'!$B:$B,$D230,'Annuity Prices'!$E:$E,$G230),IF($B230="RAB Short",SUMIFS('RAB Prices Short'!BK:BK,'RAB Prices Short'!$B:$B,'All Prices combined'!$D230,'RAB Prices Short'!$E:$E,'All Prices combined'!$G230),IF($B230="RAB Long",SUMIFS('RAB Prices Long'!BK:BK,'RAB Prices Long'!$B:$B,'All Prices combined'!$D230,'RAB Prices Long'!$E:$E,'All Prices combined'!$G230)))),2)</f>
        <v>36.450000000000003</v>
      </c>
      <c r="BI230" s="2">
        <f>ROUND(IF($B230="Annuity",SUMIFS('Annuity Prices'!BL:BL,'Annuity Prices'!$B:$B,$D230,'Annuity Prices'!$E:$E,$G230),IF($B230="RAB Short",SUMIFS('RAB Prices Short'!BL:BL,'RAB Prices Short'!$B:$B,'All Prices combined'!$D230,'RAB Prices Short'!$E:$E,'All Prices combined'!$G230),IF($B230="RAB Long",SUMIFS('RAB Prices Long'!BL:BL,'RAB Prices Long'!$B:$B,'All Prices combined'!$D230,'RAB Prices Long'!$E:$E,'All Prices combined'!$G230)))),2)</f>
        <v>37.36</v>
      </c>
      <c r="BJ230" s="2">
        <f>ROUND(IF($B230="Annuity",SUMIFS('Annuity Prices'!BM:BM,'Annuity Prices'!$B:$B,$D230,'Annuity Prices'!$E:$E,$G230),IF($B230="RAB Short",SUMIFS('RAB Prices Short'!BM:BM,'RAB Prices Short'!$B:$B,'All Prices combined'!$D230,'RAB Prices Short'!$E:$E,'All Prices combined'!$G230),IF($B230="RAB Long",SUMIFS('RAB Prices Long'!BM:BM,'RAB Prices Long'!$B:$B,'All Prices combined'!$D230,'RAB Prices Long'!$E:$E,'All Prices combined'!$G230)))),2)</f>
        <v>39.9</v>
      </c>
      <c r="BK230" s="2">
        <f>ROUND(IF($B230="Annuity",SUMIFS('Annuity Prices'!BN:BN,'Annuity Prices'!$B:$B,$D230,'Annuity Prices'!$E:$E,$G230),IF($B230="RAB Short",SUMIFS('RAB Prices Short'!BN:BN,'RAB Prices Short'!$B:$B,'All Prices combined'!$D230,'RAB Prices Short'!$E:$E,'All Prices combined'!$G230),IF($B230="RAB Long",SUMIFS('RAB Prices Long'!BN:BN,'RAB Prices Long'!$B:$B,'All Prices combined'!$D230,'RAB Prices Long'!$E:$E,'All Prices combined'!$G230)))),2)</f>
        <v>40.89</v>
      </c>
      <c r="BL230" s="2">
        <f>ROUND(IF($B230="Annuity",SUMIFS('Annuity Prices'!BO:BO,'Annuity Prices'!$B:$B,$D230,'Annuity Prices'!$E:$E,$G230),IF($B230="RAB Short",SUMIFS('RAB Prices Short'!BO:BO,'RAB Prices Short'!$B:$B,'All Prices combined'!$D230,'RAB Prices Short'!$E:$E,'All Prices combined'!$G230),IF($B230="RAB Long",SUMIFS('RAB Prices Long'!BO:BO,'RAB Prices Long'!$B:$B,'All Prices combined'!$D230,'RAB Prices Long'!$E:$E,'All Prices combined'!$G230)))),2)</f>
        <v>41.92</v>
      </c>
      <c r="BM230" s="2">
        <f>ROUND(IF($B230="Annuity",SUMIFS('Annuity Prices'!BP:BP,'Annuity Prices'!$B:$B,$D230,'Annuity Prices'!$E:$E,$G230),IF($B230="RAB Short",SUMIFS('RAB Prices Short'!BP:BP,'RAB Prices Short'!$B:$B,'All Prices combined'!$D230,'RAB Prices Short'!$E:$E,'All Prices combined'!$G230),IF($B230="RAB Long",SUMIFS('RAB Prices Long'!BP:BP,'RAB Prices Long'!$B:$B,'All Prices combined'!$D230,'RAB Prices Long'!$E:$E,'All Prices combined'!$G230)))),2)</f>
        <v>42.96</v>
      </c>
      <c r="BN230" s="2">
        <f>ROUND(IF($B230="Annuity",SUMIFS('Annuity Prices'!BQ:BQ,'Annuity Prices'!$B:$B,$D230,'Annuity Prices'!$E:$E,$G230),IF($B230="RAB Short",SUMIFS('RAB Prices Short'!BQ:BQ,'RAB Prices Short'!$B:$B,'All Prices combined'!$D230,'RAB Prices Short'!$E:$E,'All Prices combined'!$G230),IF($B230="RAB Long",SUMIFS('RAB Prices Long'!BQ:BQ,'RAB Prices Long'!$B:$B,'All Prices combined'!$D230,'RAB Prices Long'!$E:$E,'All Prices combined'!$G230)))),2)</f>
        <v>44.7</v>
      </c>
      <c r="BO230" s="2">
        <f>ROUND(IF($B230="Annuity",SUMIFS('Annuity Prices'!BR:BR,'Annuity Prices'!$B:$B,$D230,'Annuity Prices'!$E:$E,$G230),IF($B230="RAB Short",SUMIFS('RAB Prices Short'!BR:BR,'RAB Prices Short'!$B:$B,'All Prices combined'!$D230,'RAB Prices Short'!$E:$E,'All Prices combined'!$G230),IF($B230="RAB Long",SUMIFS('RAB Prices Long'!BR:BR,'RAB Prices Long'!$B:$B,'All Prices combined'!$D230,'RAB Prices Long'!$E:$E,'All Prices combined'!$G230)))),2)</f>
        <v>45.82</v>
      </c>
      <c r="BP230" s="2">
        <f>ROUND(IF($B230="Annuity",SUMIFS('Annuity Prices'!BS:BS,'Annuity Prices'!$B:$B,$D230,'Annuity Prices'!$E:$E,$G230),IF($B230="RAB Short",SUMIFS('RAB Prices Short'!BS:BS,'RAB Prices Short'!$B:$B,'All Prices combined'!$D230,'RAB Prices Short'!$E:$E,'All Prices combined'!$G230),IF($B230="RAB Long",SUMIFS('RAB Prices Long'!BS:BS,'RAB Prices Long'!$B:$B,'All Prices combined'!$D230,'RAB Prices Long'!$E:$E,'All Prices combined'!$G230)))),2)</f>
        <v>46.96</v>
      </c>
      <c r="BQ230" s="2">
        <f>ROUND(IF($B230="Annuity",SUMIFS('Annuity Prices'!BT:BT,'Annuity Prices'!$B:$B,$D230,'Annuity Prices'!$E:$E,$G230),IF($B230="RAB Short",SUMIFS('RAB Prices Short'!BT:BT,'RAB Prices Short'!$B:$B,'All Prices combined'!$D230,'RAB Prices Short'!$E:$E,'All Prices combined'!$G230),IF($B230="RAB Long",SUMIFS('RAB Prices Long'!BT:BT,'RAB Prices Long'!$B:$B,'All Prices combined'!$D230,'RAB Prices Long'!$E:$E,'All Prices combined'!$G230)))),2)</f>
        <v>48.14</v>
      </c>
      <c r="BR230" s="2">
        <f>ROUND(IF($B230="Annuity",SUMIFS('Annuity Prices'!BU:BU,'Annuity Prices'!$B:$B,$D230,'Annuity Prices'!$E:$E,$G230),IF($B230="RAB Short",SUMIFS('RAB Prices Short'!BU:BU,'RAB Prices Short'!$B:$B,'All Prices combined'!$D230,'RAB Prices Short'!$E:$E,'All Prices combined'!$G230),IF($B230="RAB Long",SUMIFS('RAB Prices Long'!BU:BU,'RAB Prices Long'!$B:$B,'All Prices combined'!$D230,'RAB Prices Long'!$E:$E,'All Prices combined'!$G230)))),2)</f>
        <v>45.25</v>
      </c>
      <c r="BS230" s="2">
        <f>ROUND(IF($B230="Annuity",SUMIFS('Annuity Prices'!BV:BV,'Annuity Prices'!$B:$B,$D230,'Annuity Prices'!$E:$E,$G230),IF($B230="RAB Short",SUMIFS('RAB Prices Short'!BV:BV,'RAB Prices Short'!$B:$B,'All Prices combined'!$D230,'RAB Prices Short'!$E:$E,'All Prices combined'!$G230),IF($B230="RAB Long",SUMIFS('RAB Prices Long'!BV:BV,'RAB Prices Long'!$B:$B,'All Prices combined'!$D230,'RAB Prices Long'!$E:$E,'All Prices combined'!$G230)))),2)</f>
        <v>46.38</v>
      </c>
      <c r="BT230" s="2">
        <f>ROUND(IF($B230="Annuity",SUMIFS('Annuity Prices'!BW:BW,'Annuity Prices'!$B:$B,$D230,'Annuity Prices'!$E:$E,$G230),IF($B230="RAB Short",SUMIFS('RAB Prices Short'!BW:BW,'RAB Prices Short'!$B:$B,'All Prices combined'!$D230,'RAB Prices Short'!$E:$E,'All Prices combined'!$G230),IF($B230="RAB Long",SUMIFS('RAB Prices Long'!BW:BW,'RAB Prices Long'!$B:$B,'All Prices combined'!$D230,'RAB Prices Long'!$E:$E,'All Prices combined'!$G230)))),2)</f>
        <v>47.54</v>
      </c>
      <c r="BU230" s="2">
        <f>ROUND(IF($B230="Annuity",SUMIFS('Annuity Prices'!BX:BX,'Annuity Prices'!$B:$B,$D230,'Annuity Prices'!$E:$E,$G230),IF($B230="RAB Short",SUMIFS('RAB Prices Short'!BX:BX,'RAB Prices Short'!$B:$B,'All Prices combined'!$D230,'RAB Prices Short'!$E:$E,'All Prices combined'!$G230),IF($B230="RAB Long",SUMIFS('RAB Prices Long'!BX:BX,'RAB Prices Long'!$B:$B,'All Prices combined'!$D230,'RAB Prices Long'!$E:$E,'All Prices combined'!$G230)))),2)</f>
        <v>48.73</v>
      </c>
    </row>
    <row r="231" spans="2:73" x14ac:dyDescent="0.25">
      <c r="B231" t="s">
        <v>44</v>
      </c>
      <c r="C231">
        <v>9</v>
      </c>
      <c r="D231" t="s">
        <v>151</v>
      </c>
      <c r="E231" t="s">
        <v>148</v>
      </c>
      <c r="F231">
        <v>9</v>
      </c>
      <c r="G231" t="s">
        <v>40</v>
      </c>
      <c r="I231" s="2">
        <f>ROUND(IF($B231="Annuity",SUMIFS('Annuity Prices'!L:L,'Annuity Prices'!$B:$B,$D231,'Annuity Prices'!$E:$E,$G231),IF($B231="RAB Short",SUMIFS('RAB Prices Short'!L:L,'RAB Prices Short'!$B:$B,'All Prices combined'!$D231,'RAB Prices Short'!$E:$E,'All Prices combined'!$G231),IF($B231="RAB Long",SUMIFS('RAB Prices Long'!L:L,'RAB Prices Long'!$B:$B,'All Prices combined'!$D231,'RAB Prices Long'!$E:$E,'All Prices combined'!$G231)))),2)</f>
        <v>0</v>
      </c>
      <c r="J231" s="2">
        <f>ROUND(IF($B231="Annuity",SUMIFS('Annuity Prices'!M:M,'Annuity Prices'!$B:$B,$D231,'Annuity Prices'!$E:$E,$G231),IF($B231="RAB Short",SUMIFS('RAB Prices Short'!M:M,'RAB Prices Short'!$B:$B,'All Prices combined'!$D231,'RAB Prices Short'!$E:$E,'All Prices combined'!$G231),IF($B231="RAB Long",SUMIFS('RAB Prices Long'!M:M,'RAB Prices Long'!$B:$B,'All Prices combined'!$D231,'RAB Prices Long'!$E:$E,'All Prices combined'!$G231)))),2)</f>
        <v>0</v>
      </c>
      <c r="K231" s="2">
        <f>ROUND(IF($B231="Annuity",SUMIFS('Annuity Prices'!N:N,'Annuity Prices'!$B:$B,$D231,'Annuity Prices'!$E:$E,$G231),IF($B231="RAB Short",SUMIFS('RAB Prices Short'!N:N,'RAB Prices Short'!$B:$B,'All Prices combined'!$D231,'RAB Prices Short'!$E:$E,'All Prices combined'!$G231),IF($B231="RAB Long",SUMIFS('RAB Prices Long'!N:N,'RAB Prices Long'!$B:$B,'All Prices combined'!$D231,'RAB Prices Long'!$E:$E,'All Prices combined'!$G231)))),2)</f>
        <v>2.06</v>
      </c>
      <c r="L231" s="2">
        <f>ROUND(IF($B231="Annuity",SUMIFS('Annuity Prices'!O:O,'Annuity Prices'!$B:$B,$D231,'Annuity Prices'!$E:$E,$G231),IF($B231="RAB Short",SUMIFS('RAB Prices Short'!O:O,'RAB Prices Short'!$B:$B,'All Prices combined'!$D231,'RAB Prices Short'!$E:$E,'All Prices combined'!$G231),IF($B231="RAB Long",SUMIFS('RAB Prices Long'!O:O,'RAB Prices Long'!$B:$B,'All Prices combined'!$D231,'RAB Prices Long'!$E:$E,'All Prices combined'!$G231)))),2)</f>
        <v>2.12</v>
      </c>
      <c r="M231" s="2">
        <f>ROUND(IF($B231="Annuity",SUMIFS('Annuity Prices'!P:P,'Annuity Prices'!$B:$B,$D231,'Annuity Prices'!$E:$E,$G231),IF($B231="RAB Short",SUMIFS('RAB Prices Short'!P:P,'RAB Prices Short'!$B:$B,'All Prices combined'!$D231,'RAB Prices Short'!$E:$E,'All Prices combined'!$G231),IF($B231="RAB Long",SUMIFS('RAB Prices Long'!P:P,'RAB Prices Long'!$B:$B,'All Prices combined'!$D231,'RAB Prices Long'!$E:$E,'All Prices combined'!$G231)))),2)</f>
        <v>2.16</v>
      </c>
      <c r="N231" s="2">
        <f>ROUND(IF($B231="Annuity",SUMIFS('Annuity Prices'!Q:Q,'Annuity Prices'!$B:$B,$D231,'Annuity Prices'!$E:$E,$G231),IF($B231="RAB Short",SUMIFS('RAB Prices Short'!Q:Q,'RAB Prices Short'!$B:$B,'All Prices combined'!$D231,'RAB Prices Short'!$E:$E,'All Prices combined'!$G231),IF($B231="RAB Long",SUMIFS('RAB Prices Long'!Q:Q,'RAB Prices Long'!$B:$B,'All Prices combined'!$D231,'RAB Prices Long'!$E:$E,'All Prices combined'!$G231)))),2)</f>
        <v>2.2200000000000002</v>
      </c>
      <c r="O231" s="2">
        <f>ROUND(IF($B231="Annuity",SUMIFS('Annuity Prices'!R:R,'Annuity Prices'!$B:$B,$D231,'Annuity Prices'!$E:$E,$G231),IF($B231="RAB Short",SUMIFS('RAB Prices Short'!R:R,'RAB Prices Short'!$B:$B,'All Prices combined'!$D231,'RAB Prices Short'!$E:$E,'All Prices combined'!$G231),IF($B231="RAB Long",SUMIFS('RAB Prices Long'!R:R,'RAB Prices Long'!$B:$B,'All Prices combined'!$D231,'RAB Prices Long'!$E:$E,'All Prices combined'!$G231)))),2)</f>
        <v>2.27</v>
      </c>
      <c r="P231" s="2">
        <f>ROUND(IF($B231="Annuity",SUMIFS('Annuity Prices'!S:S,'Annuity Prices'!$B:$B,$D231,'Annuity Prices'!$E:$E,$G231),IF($B231="RAB Short",SUMIFS('RAB Prices Short'!S:S,'RAB Prices Short'!$B:$B,'All Prices combined'!$D231,'RAB Prices Short'!$E:$E,'All Prices combined'!$G231),IF($B231="RAB Long",SUMIFS('RAB Prices Long'!S:S,'RAB Prices Long'!$B:$B,'All Prices combined'!$D231,'RAB Prices Long'!$E:$E,'All Prices combined'!$G231)))),2)</f>
        <v>2.33</v>
      </c>
      <c r="Q231" s="2">
        <f>ROUND(IF($B231="Annuity",SUMIFS('Annuity Prices'!T:T,'Annuity Prices'!$B:$B,$D231,'Annuity Prices'!$E:$E,$G231),IF($B231="RAB Short",SUMIFS('RAB Prices Short'!T:T,'RAB Prices Short'!$B:$B,'All Prices combined'!$D231,'RAB Prices Short'!$E:$E,'All Prices combined'!$G231),IF($B231="RAB Long",SUMIFS('RAB Prices Long'!T:T,'RAB Prices Long'!$B:$B,'All Prices combined'!$D231,'RAB Prices Long'!$E:$E,'All Prices combined'!$G231)))),2)</f>
        <v>2.37</v>
      </c>
      <c r="R231" s="2">
        <f>ROUND(IF($B231="Annuity",SUMIFS('Annuity Prices'!U:U,'Annuity Prices'!$B:$B,$D231,'Annuity Prices'!$E:$E,$G231),IF($B231="RAB Short",SUMIFS('RAB Prices Short'!U:U,'RAB Prices Short'!$B:$B,'All Prices combined'!$D231,'RAB Prices Short'!$E:$E,'All Prices combined'!$G231),IF($B231="RAB Long",SUMIFS('RAB Prices Long'!U:U,'RAB Prices Long'!$B:$B,'All Prices combined'!$D231,'RAB Prices Long'!$E:$E,'All Prices combined'!$G231)))),2)</f>
        <v>2.4300000000000002</v>
      </c>
      <c r="S231" s="2">
        <f>ROUND(IF($B231="Annuity",SUMIFS('Annuity Prices'!V:V,'Annuity Prices'!$B:$B,$D231,'Annuity Prices'!$E:$E,$G231),IF($B231="RAB Short",SUMIFS('RAB Prices Short'!V:V,'RAB Prices Short'!$B:$B,'All Prices combined'!$D231,'RAB Prices Short'!$E:$E,'All Prices combined'!$G231),IF($B231="RAB Long",SUMIFS('RAB Prices Long'!V:V,'RAB Prices Long'!$B:$B,'All Prices combined'!$D231,'RAB Prices Long'!$E:$E,'All Prices combined'!$G231)))),2)</f>
        <v>2.5</v>
      </c>
      <c r="T231" s="2">
        <f>ROUND(IF($B231="Annuity",SUMIFS('Annuity Prices'!W:W,'Annuity Prices'!$B:$B,$D231,'Annuity Prices'!$E:$E,$G231),IF($B231="RAB Short",SUMIFS('RAB Prices Short'!W:W,'RAB Prices Short'!$B:$B,'All Prices combined'!$D231,'RAB Prices Short'!$E:$E,'All Prices combined'!$G231),IF($B231="RAB Long",SUMIFS('RAB Prices Long'!W:W,'RAB Prices Long'!$B:$B,'All Prices combined'!$D231,'RAB Prices Long'!$E:$E,'All Prices combined'!$G231)))),2)</f>
        <v>2.56</v>
      </c>
      <c r="U231" s="2">
        <f>ROUND(IF($B231="Annuity",SUMIFS('Annuity Prices'!X:X,'Annuity Prices'!$B:$B,$D231,'Annuity Prices'!$E:$E,$G231),IF($B231="RAB Short",SUMIFS('RAB Prices Short'!X:X,'RAB Prices Short'!$B:$B,'All Prices combined'!$D231,'RAB Prices Short'!$E:$E,'All Prices combined'!$G231),IF($B231="RAB Long",SUMIFS('RAB Prices Long'!X:X,'RAB Prices Long'!$B:$B,'All Prices combined'!$D231,'RAB Prices Long'!$E:$E,'All Prices combined'!$G231)))),2)</f>
        <v>2.61</v>
      </c>
      <c r="V231" s="2">
        <f>ROUND(IF($B231="Annuity",SUMIFS('Annuity Prices'!Y:Y,'Annuity Prices'!$B:$B,$D231,'Annuity Prices'!$E:$E,$G231),IF($B231="RAB Short",SUMIFS('RAB Prices Short'!Y:Y,'RAB Prices Short'!$B:$B,'All Prices combined'!$D231,'RAB Prices Short'!$E:$E,'All Prices combined'!$G231),IF($B231="RAB Long",SUMIFS('RAB Prices Long'!Y:Y,'RAB Prices Long'!$B:$B,'All Prices combined'!$D231,'RAB Prices Long'!$E:$E,'All Prices combined'!$G231)))),2)</f>
        <v>2.67</v>
      </c>
      <c r="W231" s="2">
        <f>ROUND(IF($B231="Annuity",SUMIFS('Annuity Prices'!Z:Z,'Annuity Prices'!$B:$B,$D231,'Annuity Prices'!$E:$E,$G231),IF($B231="RAB Short",SUMIFS('RAB Prices Short'!Z:Z,'RAB Prices Short'!$B:$B,'All Prices combined'!$D231,'RAB Prices Short'!$E:$E,'All Prices combined'!$G231),IF($B231="RAB Long",SUMIFS('RAB Prices Long'!Z:Z,'RAB Prices Long'!$B:$B,'All Prices combined'!$D231,'RAB Prices Long'!$E:$E,'All Prices combined'!$G231)))),2)</f>
        <v>2.74</v>
      </c>
      <c r="X231" s="2">
        <f>ROUND(IF($B231="Annuity",SUMIFS('Annuity Prices'!AA:AA,'Annuity Prices'!$B:$B,$D231,'Annuity Prices'!$E:$E,$G231),IF($B231="RAB Short",SUMIFS('RAB Prices Short'!AA:AA,'RAB Prices Short'!$B:$B,'All Prices combined'!$D231,'RAB Prices Short'!$E:$E,'All Prices combined'!$G231),IF($B231="RAB Long",SUMIFS('RAB Prices Long'!AA:AA,'RAB Prices Long'!$B:$B,'All Prices combined'!$D231,'RAB Prices Long'!$E:$E,'All Prices combined'!$G231)))),2)</f>
        <v>2.81</v>
      </c>
      <c r="Y231" s="2">
        <f>ROUND(IF($B231="Annuity",SUMIFS('Annuity Prices'!AB:AB,'Annuity Prices'!$B:$B,$D231,'Annuity Prices'!$E:$E,$G231),IF($B231="RAB Short",SUMIFS('RAB Prices Short'!AB:AB,'RAB Prices Short'!$B:$B,'All Prices combined'!$D231,'RAB Prices Short'!$E:$E,'All Prices combined'!$G231),IF($B231="RAB Long",SUMIFS('RAB Prices Long'!AB:AB,'RAB Prices Long'!$B:$B,'All Prices combined'!$D231,'RAB Prices Long'!$E:$E,'All Prices combined'!$G231)))),2)</f>
        <v>2.86</v>
      </c>
      <c r="Z231" s="2">
        <f>ROUND(IF($B231="Annuity",SUMIFS('Annuity Prices'!AC:AC,'Annuity Prices'!$B:$B,$D231,'Annuity Prices'!$E:$E,$G231),IF($B231="RAB Short",SUMIFS('RAB Prices Short'!AC:AC,'RAB Prices Short'!$B:$B,'All Prices combined'!$D231,'RAB Prices Short'!$E:$E,'All Prices combined'!$G231),IF($B231="RAB Long",SUMIFS('RAB Prices Long'!AC:AC,'RAB Prices Long'!$B:$B,'All Prices combined'!$D231,'RAB Prices Long'!$E:$E,'All Prices combined'!$G231)))),2)</f>
        <v>2.94</v>
      </c>
      <c r="AA231" s="2">
        <f>ROUND(IF($B231="Annuity",SUMIFS('Annuity Prices'!AD:AD,'Annuity Prices'!$B:$B,$D231,'Annuity Prices'!$E:$E,$G231),IF($B231="RAB Short",SUMIFS('RAB Prices Short'!AD:AD,'RAB Prices Short'!$B:$B,'All Prices combined'!$D231,'RAB Prices Short'!$E:$E,'All Prices combined'!$G231),IF($B231="RAB Long",SUMIFS('RAB Prices Long'!AD:AD,'RAB Prices Long'!$B:$B,'All Prices combined'!$D231,'RAB Prices Long'!$E:$E,'All Prices combined'!$G231)))),2)</f>
        <v>3.01</v>
      </c>
      <c r="AB231" s="2">
        <f>ROUND(IF($B231="Annuity",SUMIFS('Annuity Prices'!AE:AE,'Annuity Prices'!$B:$B,$D231,'Annuity Prices'!$E:$E,$G231),IF($B231="RAB Short",SUMIFS('RAB Prices Short'!AE:AE,'RAB Prices Short'!$B:$B,'All Prices combined'!$D231,'RAB Prices Short'!$E:$E,'All Prices combined'!$G231),IF($B231="RAB Long",SUMIFS('RAB Prices Long'!AE:AE,'RAB Prices Long'!$B:$B,'All Prices combined'!$D231,'RAB Prices Long'!$E:$E,'All Prices combined'!$G231)))),2)</f>
        <v>3.08</v>
      </c>
      <c r="AC231" s="2">
        <f>ROUND(IF($B231="Annuity",SUMIFS('Annuity Prices'!AF:AF,'Annuity Prices'!$B:$B,$D231,'Annuity Prices'!$E:$E,$G231),IF($B231="RAB Short",SUMIFS('RAB Prices Short'!AF:AF,'RAB Prices Short'!$B:$B,'All Prices combined'!$D231,'RAB Prices Short'!$E:$E,'All Prices combined'!$G231),IF($B231="RAB Long",SUMIFS('RAB Prices Long'!AF:AF,'RAB Prices Long'!$B:$B,'All Prices combined'!$D231,'RAB Prices Long'!$E:$E,'All Prices combined'!$G231)))),2)</f>
        <v>3.15</v>
      </c>
      <c r="AD231" s="2">
        <f>ROUND(IF($B231="Annuity",SUMIFS('Annuity Prices'!AG:AG,'Annuity Prices'!$B:$B,$D231,'Annuity Prices'!$E:$E,$G231),IF($B231="RAB Short",SUMIFS('RAB Prices Short'!AG:AG,'RAB Prices Short'!$B:$B,'All Prices combined'!$D231,'RAB Prices Short'!$E:$E,'All Prices combined'!$G231),IF($B231="RAB Long",SUMIFS('RAB Prices Long'!AG:AG,'RAB Prices Long'!$B:$B,'All Prices combined'!$D231,'RAB Prices Long'!$E:$E,'All Prices combined'!$G231)))),2)</f>
        <v>3.22</v>
      </c>
      <c r="AE231" s="2">
        <f>ROUND(IF($B231="Annuity",SUMIFS('Annuity Prices'!AH:AH,'Annuity Prices'!$B:$B,$D231,'Annuity Prices'!$E:$E,$G231),IF($B231="RAB Short",SUMIFS('RAB Prices Short'!AH:AH,'RAB Prices Short'!$B:$B,'All Prices combined'!$D231,'RAB Prices Short'!$E:$E,'All Prices combined'!$G231),IF($B231="RAB Long",SUMIFS('RAB Prices Long'!AH:AH,'RAB Prices Long'!$B:$B,'All Prices combined'!$D231,'RAB Prices Long'!$E:$E,'All Prices combined'!$G231)))),2)</f>
        <v>3.31</v>
      </c>
      <c r="AF231" s="2">
        <f>ROUND(IF($B231="Annuity",SUMIFS('Annuity Prices'!AI:AI,'Annuity Prices'!$B:$B,$D231,'Annuity Prices'!$E:$E,$G231),IF($B231="RAB Short",SUMIFS('RAB Prices Short'!AI:AI,'RAB Prices Short'!$B:$B,'All Prices combined'!$D231,'RAB Prices Short'!$E:$E,'All Prices combined'!$G231),IF($B231="RAB Long",SUMIFS('RAB Prices Long'!AI:AI,'RAB Prices Long'!$B:$B,'All Prices combined'!$D231,'RAB Prices Long'!$E:$E,'All Prices combined'!$G231)))),2)</f>
        <v>3.39</v>
      </c>
      <c r="AG231" s="2">
        <f>ROUND(IF($B231="Annuity",SUMIFS('Annuity Prices'!AJ:AJ,'Annuity Prices'!$B:$B,$D231,'Annuity Prices'!$E:$E,$G231),IF($B231="RAB Short",SUMIFS('RAB Prices Short'!AJ:AJ,'RAB Prices Short'!$B:$B,'All Prices combined'!$D231,'RAB Prices Short'!$E:$E,'All Prices combined'!$G231),IF($B231="RAB Long",SUMIFS('RAB Prices Long'!AJ:AJ,'RAB Prices Long'!$B:$B,'All Prices combined'!$D231,'RAB Prices Long'!$E:$E,'All Prices combined'!$G231)))),2)</f>
        <v>3.46</v>
      </c>
      <c r="AH231" s="2">
        <f>ROUND(IF($B231="Annuity",SUMIFS('Annuity Prices'!AK:AK,'Annuity Prices'!$B:$B,$D231,'Annuity Prices'!$E:$E,$G231),IF($B231="RAB Short",SUMIFS('RAB Prices Short'!AK:AK,'RAB Prices Short'!$B:$B,'All Prices combined'!$D231,'RAB Prices Short'!$E:$E,'All Prices combined'!$G231),IF($B231="RAB Long",SUMIFS('RAB Prices Long'!AK:AK,'RAB Prices Long'!$B:$B,'All Prices combined'!$D231,'RAB Prices Long'!$E:$E,'All Prices combined'!$G231)))),2)</f>
        <v>3.54</v>
      </c>
      <c r="AI231" s="2">
        <f>ROUND(IF($B231="Annuity",SUMIFS('Annuity Prices'!AL:AL,'Annuity Prices'!$B:$B,$D231,'Annuity Prices'!$E:$E,$G231),IF($B231="RAB Short",SUMIFS('RAB Prices Short'!AL:AL,'RAB Prices Short'!$B:$B,'All Prices combined'!$D231,'RAB Prices Short'!$E:$E,'All Prices combined'!$G231),IF($B231="RAB Long",SUMIFS('RAB Prices Long'!AL:AL,'RAB Prices Long'!$B:$B,'All Prices combined'!$D231,'RAB Prices Long'!$E:$E,'All Prices combined'!$G231)))),2)</f>
        <v>3.63</v>
      </c>
      <c r="AJ231" s="2">
        <f>ROUND(IF($B231="Annuity",SUMIFS('Annuity Prices'!AM:AM,'Annuity Prices'!$B:$B,$D231,'Annuity Prices'!$E:$E,$G231),IF($B231="RAB Short",SUMIFS('RAB Prices Short'!AM:AM,'RAB Prices Short'!$B:$B,'All Prices combined'!$D231,'RAB Prices Short'!$E:$E,'All Prices combined'!$G231),IF($B231="RAB Long",SUMIFS('RAB Prices Long'!AM:AM,'RAB Prices Long'!$B:$B,'All Prices combined'!$D231,'RAB Prices Long'!$E:$E,'All Prices combined'!$G231)))),2)</f>
        <v>3.72</v>
      </c>
      <c r="AK231" s="2">
        <f>ROUND(IF($B231="Annuity",SUMIFS('Annuity Prices'!AN:AN,'Annuity Prices'!$B:$B,$D231,'Annuity Prices'!$E:$E,$G231),IF($B231="RAB Short",SUMIFS('RAB Prices Short'!AN:AN,'RAB Prices Short'!$B:$B,'All Prices combined'!$D231,'RAB Prices Short'!$E:$E,'All Prices combined'!$G231),IF($B231="RAB Long",SUMIFS('RAB Prices Long'!AN:AN,'RAB Prices Long'!$B:$B,'All Prices combined'!$D231,'RAB Prices Long'!$E:$E,'All Prices combined'!$G231)))),2)</f>
        <v>3.79</v>
      </c>
      <c r="AL231" s="2">
        <f>ROUND(IF($B231="Annuity",SUMIFS('Annuity Prices'!AO:AO,'Annuity Prices'!$B:$B,$D231,'Annuity Prices'!$E:$E,$G231),IF($B231="RAB Short",SUMIFS('RAB Prices Short'!AO:AO,'RAB Prices Short'!$B:$B,'All Prices combined'!$D231,'RAB Prices Short'!$E:$E,'All Prices combined'!$G231),IF($B231="RAB Long",SUMIFS('RAB Prices Long'!AO:AO,'RAB Prices Long'!$B:$B,'All Prices combined'!$D231,'RAB Prices Long'!$E:$E,'All Prices combined'!$G231)))),2)</f>
        <v>3.89</v>
      </c>
      <c r="AM231" s="2">
        <f>ROUND(IF($B231="Annuity",SUMIFS('Annuity Prices'!AP:AP,'Annuity Prices'!$B:$B,$D231,'Annuity Prices'!$E:$E,$G231),IF($B231="RAB Short",SUMIFS('RAB Prices Short'!AP:AP,'RAB Prices Short'!$B:$B,'All Prices combined'!$D231,'RAB Prices Short'!$E:$E,'All Prices combined'!$G231),IF($B231="RAB Long",SUMIFS('RAB Prices Long'!AP:AP,'RAB Prices Long'!$B:$B,'All Prices combined'!$D231,'RAB Prices Long'!$E:$E,'All Prices combined'!$G231)))),2)</f>
        <v>3.99</v>
      </c>
      <c r="AN231" s="2">
        <f>ROUND(IF($B231="Annuity",SUMIFS('Annuity Prices'!AQ:AQ,'Annuity Prices'!$B:$B,$D231,'Annuity Prices'!$E:$E,$G231),IF($B231="RAB Short",SUMIFS('RAB Prices Short'!AQ:AQ,'RAB Prices Short'!$B:$B,'All Prices combined'!$D231,'RAB Prices Short'!$E:$E,'All Prices combined'!$G231),IF($B231="RAB Long",SUMIFS('RAB Prices Long'!AQ:AQ,'RAB Prices Long'!$B:$B,'All Prices combined'!$D231,'RAB Prices Long'!$E:$E,'All Prices combined'!$G231)))),2)</f>
        <v>4.09</v>
      </c>
      <c r="AO231" s="2">
        <f>ROUND(IF($B231="Annuity",SUMIFS('Annuity Prices'!AR:AR,'Annuity Prices'!$B:$B,$D231,'Annuity Prices'!$E:$E,$G231),IF($B231="RAB Short",SUMIFS('RAB Prices Short'!AR:AR,'RAB Prices Short'!$B:$B,'All Prices combined'!$D231,'RAB Prices Short'!$E:$E,'All Prices combined'!$G231),IF($B231="RAB Long",SUMIFS('RAB Prices Long'!AR:AR,'RAB Prices Long'!$B:$B,'All Prices combined'!$D231,'RAB Prices Long'!$E:$E,'All Prices combined'!$G231)))),2)</f>
        <v>0</v>
      </c>
      <c r="AP231" s="2">
        <f>ROUND(IF($B231="Annuity",SUMIFS('Annuity Prices'!AS:AS,'Annuity Prices'!$B:$B,$D231,'Annuity Prices'!$E:$E,$G231),IF($B231="RAB Short",SUMIFS('RAB Prices Short'!AS:AS,'RAB Prices Short'!$B:$B,'All Prices combined'!$D231,'RAB Prices Short'!$E:$E,'All Prices combined'!$G231),IF($B231="RAB Long",SUMIFS('RAB Prices Long'!AS:AS,'RAB Prices Long'!$B:$B,'All Prices combined'!$D231,'RAB Prices Long'!$E:$E,'All Prices combined'!$G231)))),2)</f>
        <v>0</v>
      </c>
      <c r="AQ231" s="2">
        <f>ROUND(IF($B231="Annuity",SUMIFS('Annuity Prices'!AT:AT,'Annuity Prices'!$B:$B,$D231,'Annuity Prices'!$E:$E,$G231),IF($B231="RAB Short",SUMIFS('RAB Prices Short'!AT:AT,'RAB Prices Short'!$B:$B,'All Prices combined'!$D231,'RAB Prices Short'!$E:$E,'All Prices combined'!$G231),IF($B231="RAB Long",SUMIFS('RAB Prices Long'!AT:AT,'RAB Prices Long'!$B:$B,'All Prices combined'!$D231,'RAB Prices Long'!$E:$E,'All Prices combined'!$G231)))),2)</f>
        <v>2.0099999999999998</v>
      </c>
      <c r="AR231" s="2">
        <f>ROUND(IF($B231="Annuity",SUMIFS('Annuity Prices'!AU:AU,'Annuity Prices'!$B:$B,$D231,'Annuity Prices'!$E:$E,$G231),IF($B231="RAB Short",SUMIFS('RAB Prices Short'!AU:AU,'RAB Prices Short'!$B:$B,'All Prices combined'!$D231,'RAB Prices Short'!$E:$E,'All Prices combined'!$G231),IF($B231="RAB Long",SUMIFS('RAB Prices Long'!AU:AU,'RAB Prices Long'!$B:$B,'All Prices combined'!$D231,'RAB Prices Long'!$E:$E,'All Prices combined'!$G231)))),2)</f>
        <v>2.06</v>
      </c>
      <c r="AS231" s="2">
        <f>ROUND(IF($B231="Annuity",SUMIFS('Annuity Prices'!AV:AV,'Annuity Prices'!$B:$B,$D231,'Annuity Prices'!$E:$E,$G231),IF($B231="RAB Short",SUMIFS('RAB Prices Short'!AV:AV,'RAB Prices Short'!$B:$B,'All Prices combined'!$D231,'RAB Prices Short'!$E:$E,'All Prices combined'!$G231),IF($B231="RAB Long",SUMIFS('RAB Prices Long'!AV:AV,'RAB Prices Long'!$B:$B,'All Prices combined'!$D231,'RAB Prices Long'!$E:$E,'All Prices combined'!$G231)))),2)</f>
        <v>2.12</v>
      </c>
      <c r="AT231" s="2">
        <f>ROUND(IF($B231="Annuity",SUMIFS('Annuity Prices'!AW:AW,'Annuity Prices'!$B:$B,$D231,'Annuity Prices'!$E:$E,$G231),IF($B231="RAB Short",SUMIFS('RAB Prices Short'!AW:AW,'RAB Prices Short'!$B:$B,'All Prices combined'!$D231,'RAB Prices Short'!$E:$E,'All Prices combined'!$G231),IF($B231="RAB Long",SUMIFS('RAB Prices Long'!AW:AW,'RAB Prices Long'!$B:$B,'All Prices combined'!$D231,'RAB Prices Long'!$E:$E,'All Prices combined'!$G231)))),2)</f>
        <v>2.16</v>
      </c>
      <c r="AU231" s="2">
        <f>ROUND(IF($B231="Annuity",SUMIFS('Annuity Prices'!AX:AX,'Annuity Prices'!$B:$B,$D231,'Annuity Prices'!$E:$E,$G231),IF($B231="RAB Short",SUMIFS('RAB Prices Short'!AX:AX,'RAB Prices Short'!$B:$B,'All Prices combined'!$D231,'RAB Prices Short'!$E:$E,'All Prices combined'!$G231),IF($B231="RAB Long",SUMIFS('RAB Prices Long'!AX:AX,'RAB Prices Long'!$B:$B,'All Prices combined'!$D231,'RAB Prices Long'!$E:$E,'All Prices combined'!$G231)))),2)</f>
        <v>2.2200000000000002</v>
      </c>
      <c r="AV231" s="2">
        <f>ROUND(IF($B231="Annuity",SUMIFS('Annuity Prices'!AY:AY,'Annuity Prices'!$B:$B,$D231,'Annuity Prices'!$E:$E,$G231),IF($B231="RAB Short",SUMIFS('RAB Prices Short'!AY:AY,'RAB Prices Short'!$B:$B,'All Prices combined'!$D231,'RAB Prices Short'!$E:$E,'All Prices combined'!$G231),IF($B231="RAB Long",SUMIFS('RAB Prices Long'!AY:AY,'RAB Prices Long'!$B:$B,'All Prices combined'!$D231,'RAB Prices Long'!$E:$E,'All Prices combined'!$G231)))),2)</f>
        <v>2.27</v>
      </c>
      <c r="AW231" s="2">
        <f>ROUND(IF($B231="Annuity",SUMIFS('Annuity Prices'!AZ:AZ,'Annuity Prices'!$B:$B,$D231,'Annuity Prices'!$E:$E,$G231),IF($B231="RAB Short",SUMIFS('RAB Prices Short'!AZ:AZ,'RAB Prices Short'!$B:$B,'All Prices combined'!$D231,'RAB Prices Short'!$E:$E,'All Prices combined'!$G231),IF($B231="RAB Long",SUMIFS('RAB Prices Long'!AZ:AZ,'RAB Prices Long'!$B:$B,'All Prices combined'!$D231,'RAB Prices Long'!$E:$E,'All Prices combined'!$G231)))),2)</f>
        <v>2.33</v>
      </c>
      <c r="AX231" s="2">
        <f>ROUND(IF($B231="Annuity",SUMIFS('Annuity Prices'!BA:BA,'Annuity Prices'!$B:$B,$D231,'Annuity Prices'!$E:$E,$G231),IF($B231="RAB Short",SUMIFS('RAB Prices Short'!BA:BA,'RAB Prices Short'!$B:$B,'All Prices combined'!$D231,'RAB Prices Short'!$E:$E,'All Prices combined'!$G231),IF($B231="RAB Long",SUMIFS('RAB Prices Long'!BA:BA,'RAB Prices Long'!$B:$B,'All Prices combined'!$D231,'RAB Prices Long'!$E:$E,'All Prices combined'!$G231)))),2)</f>
        <v>2.37</v>
      </c>
      <c r="AY231" s="2">
        <f>ROUND(IF($B231="Annuity",SUMIFS('Annuity Prices'!BB:BB,'Annuity Prices'!$B:$B,$D231,'Annuity Prices'!$E:$E,$G231),IF($B231="RAB Short",SUMIFS('RAB Prices Short'!BB:BB,'RAB Prices Short'!$B:$B,'All Prices combined'!$D231,'RAB Prices Short'!$E:$E,'All Prices combined'!$G231),IF($B231="RAB Long",SUMIFS('RAB Prices Long'!BB:BB,'RAB Prices Long'!$B:$B,'All Prices combined'!$D231,'RAB Prices Long'!$E:$E,'All Prices combined'!$G231)))),2)</f>
        <v>2.4300000000000002</v>
      </c>
      <c r="AZ231" s="2">
        <f>ROUND(IF($B231="Annuity",SUMIFS('Annuity Prices'!BC:BC,'Annuity Prices'!$B:$B,$D231,'Annuity Prices'!$E:$E,$G231),IF($B231="RAB Short",SUMIFS('RAB Prices Short'!BC:BC,'RAB Prices Short'!$B:$B,'All Prices combined'!$D231,'RAB Prices Short'!$E:$E,'All Prices combined'!$G231),IF($B231="RAB Long",SUMIFS('RAB Prices Long'!BC:BC,'RAB Prices Long'!$B:$B,'All Prices combined'!$D231,'RAB Prices Long'!$E:$E,'All Prices combined'!$G231)))),2)</f>
        <v>2.5</v>
      </c>
      <c r="BA231" s="2">
        <f>ROUND(IF($B231="Annuity",SUMIFS('Annuity Prices'!BD:BD,'Annuity Prices'!$B:$B,$D231,'Annuity Prices'!$E:$E,$G231),IF($B231="RAB Short",SUMIFS('RAB Prices Short'!BD:BD,'RAB Prices Short'!$B:$B,'All Prices combined'!$D231,'RAB Prices Short'!$E:$E,'All Prices combined'!$G231),IF($B231="RAB Long",SUMIFS('RAB Prices Long'!BD:BD,'RAB Prices Long'!$B:$B,'All Prices combined'!$D231,'RAB Prices Long'!$E:$E,'All Prices combined'!$G231)))),2)</f>
        <v>2.56</v>
      </c>
      <c r="BB231" s="2">
        <f>ROUND(IF($B231="Annuity",SUMIFS('Annuity Prices'!BE:BE,'Annuity Prices'!$B:$B,$D231,'Annuity Prices'!$E:$E,$G231),IF($B231="RAB Short",SUMIFS('RAB Prices Short'!BE:BE,'RAB Prices Short'!$B:$B,'All Prices combined'!$D231,'RAB Prices Short'!$E:$E,'All Prices combined'!$G231),IF($B231="RAB Long",SUMIFS('RAB Prices Long'!BE:BE,'RAB Prices Long'!$B:$B,'All Prices combined'!$D231,'RAB Prices Long'!$E:$E,'All Prices combined'!$G231)))),2)</f>
        <v>2.61</v>
      </c>
      <c r="BC231" s="2">
        <f>ROUND(IF($B231="Annuity",SUMIFS('Annuity Prices'!BF:BF,'Annuity Prices'!$B:$B,$D231,'Annuity Prices'!$E:$E,$G231),IF($B231="RAB Short",SUMIFS('RAB Prices Short'!BF:BF,'RAB Prices Short'!$B:$B,'All Prices combined'!$D231,'RAB Prices Short'!$E:$E,'All Prices combined'!$G231),IF($B231="RAB Long",SUMIFS('RAB Prices Long'!BF:BF,'RAB Prices Long'!$B:$B,'All Prices combined'!$D231,'RAB Prices Long'!$E:$E,'All Prices combined'!$G231)))),2)</f>
        <v>2.67</v>
      </c>
      <c r="BD231" s="2">
        <f>ROUND(IF($B231="Annuity",SUMIFS('Annuity Prices'!BG:BG,'Annuity Prices'!$B:$B,$D231,'Annuity Prices'!$E:$E,$G231),IF($B231="RAB Short",SUMIFS('RAB Prices Short'!BG:BG,'RAB Prices Short'!$B:$B,'All Prices combined'!$D231,'RAB Prices Short'!$E:$E,'All Prices combined'!$G231),IF($B231="RAB Long",SUMIFS('RAB Prices Long'!BG:BG,'RAB Prices Long'!$B:$B,'All Prices combined'!$D231,'RAB Prices Long'!$E:$E,'All Prices combined'!$G231)))),2)</f>
        <v>2.74</v>
      </c>
      <c r="BE231" s="2">
        <f>ROUND(IF($B231="Annuity",SUMIFS('Annuity Prices'!BH:BH,'Annuity Prices'!$B:$B,$D231,'Annuity Prices'!$E:$E,$G231),IF($B231="RAB Short",SUMIFS('RAB Prices Short'!BH:BH,'RAB Prices Short'!$B:$B,'All Prices combined'!$D231,'RAB Prices Short'!$E:$E,'All Prices combined'!$G231),IF($B231="RAB Long",SUMIFS('RAB Prices Long'!BH:BH,'RAB Prices Long'!$B:$B,'All Prices combined'!$D231,'RAB Prices Long'!$E:$E,'All Prices combined'!$G231)))),2)</f>
        <v>2.81</v>
      </c>
      <c r="BF231" s="2">
        <f>ROUND(IF($B231="Annuity",SUMIFS('Annuity Prices'!BI:BI,'Annuity Prices'!$B:$B,$D231,'Annuity Prices'!$E:$E,$G231),IF($B231="RAB Short",SUMIFS('RAB Prices Short'!BI:BI,'RAB Prices Short'!$B:$B,'All Prices combined'!$D231,'RAB Prices Short'!$E:$E,'All Prices combined'!$G231),IF($B231="RAB Long",SUMIFS('RAB Prices Long'!BI:BI,'RAB Prices Long'!$B:$B,'All Prices combined'!$D231,'RAB Prices Long'!$E:$E,'All Prices combined'!$G231)))),2)</f>
        <v>2.86</v>
      </c>
      <c r="BG231" s="2">
        <f>ROUND(IF($B231="Annuity",SUMIFS('Annuity Prices'!BJ:BJ,'Annuity Prices'!$B:$B,$D231,'Annuity Prices'!$E:$E,$G231),IF($B231="RAB Short",SUMIFS('RAB Prices Short'!BJ:BJ,'RAB Prices Short'!$B:$B,'All Prices combined'!$D231,'RAB Prices Short'!$E:$E,'All Prices combined'!$G231),IF($B231="RAB Long",SUMIFS('RAB Prices Long'!BJ:BJ,'RAB Prices Long'!$B:$B,'All Prices combined'!$D231,'RAB Prices Long'!$E:$E,'All Prices combined'!$G231)))),2)</f>
        <v>2.94</v>
      </c>
      <c r="BH231" s="2">
        <f>ROUND(IF($B231="Annuity",SUMIFS('Annuity Prices'!BK:BK,'Annuity Prices'!$B:$B,$D231,'Annuity Prices'!$E:$E,$G231),IF($B231="RAB Short",SUMIFS('RAB Prices Short'!BK:BK,'RAB Prices Short'!$B:$B,'All Prices combined'!$D231,'RAB Prices Short'!$E:$E,'All Prices combined'!$G231),IF($B231="RAB Long",SUMIFS('RAB Prices Long'!BK:BK,'RAB Prices Long'!$B:$B,'All Prices combined'!$D231,'RAB Prices Long'!$E:$E,'All Prices combined'!$G231)))),2)</f>
        <v>3.01</v>
      </c>
      <c r="BI231" s="2">
        <f>ROUND(IF($B231="Annuity",SUMIFS('Annuity Prices'!BL:BL,'Annuity Prices'!$B:$B,$D231,'Annuity Prices'!$E:$E,$G231),IF($B231="RAB Short",SUMIFS('RAB Prices Short'!BL:BL,'RAB Prices Short'!$B:$B,'All Prices combined'!$D231,'RAB Prices Short'!$E:$E,'All Prices combined'!$G231),IF($B231="RAB Long",SUMIFS('RAB Prices Long'!BL:BL,'RAB Prices Long'!$B:$B,'All Prices combined'!$D231,'RAB Prices Long'!$E:$E,'All Prices combined'!$G231)))),2)</f>
        <v>3.08</v>
      </c>
      <c r="BJ231" s="2">
        <f>ROUND(IF($B231="Annuity",SUMIFS('Annuity Prices'!BM:BM,'Annuity Prices'!$B:$B,$D231,'Annuity Prices'!$E:$E,$G231),IF($B231="RAB Short",SUMIFS('RAB Prices Short'!BM:BM,'RAB Prices Short'!$B:$B,'All Prices combined'!$D231,'RAB Prices Short'!$E:$E,'All Prices combined'!$G231),IF($B231="RAB Long",SUMIFS('RAB Prices Long'!BM:BM,'RAB Prices Long'!$B:$B,'All Prices combined'!$D231,'RAB Prices Long'!$E:$E,'All Prices combined'!$G231)))),2)</f>
        <v>3.15</v>
      </c>
      <c r="BK231" s="2">
        <f>ROUND(IF($B231="Annuity",SUMIFS('Annuity Prices'!BN:BN,'Annuity Prices'!$B:$B,$D231,'Annuity Prices'!$E:$E,$G231),IF($B231="RAB Short",SUMIFS('RAB Prices Short'!BN:BN,'RAB Prices Short'!$B:$B,'All Prices combined'!$D231,'RAB Prices Short'!$E:$E,'All Prices combined'!$G231),IF($B231="RAB Long",SUMIFS('RAB Prices Long'!BN:BN,'RAB Prices Long'!$B:$B,'All Prices combined'!$D231,'RAB Prices Long'!$E:$E,'All Prices combined'!$G231)))),2)</f>
        <v>3.22</v>
      </c>
      <c r="BL231" s="2">
        <f>ROUND(IF($B231="Annuity",SUMIFS('Annuity Prices'!BO:BO,'Annuity Prices'!$B:$B,$D231,'Annuity Prices'!$E:$E,$G231),IF($B231="RAB Short",SUMIFS('RAB Prices Short'!BO:BO,'RAB Prices Short'!$B:$B,'All Prices combined'!$D231,'RAB Prices Short'!$E:$E,'All Prices combined'!$G231),IF($B231="RAB Long",SUMIFS('RAB Prices Long'!BO:BO,'RAB Prices Long'!$B:$B,'All Prices combined'!$D231,'RAB Prices Long'!$E:$E,'All Prices combined'!$G231)))),2)</f>
        <v>3.31</v>
      </c>
      <c r="BM231" s="2">
        <f>ROUND(IF($B231="Annuity",SUMIFS('Annuity Prices'!BP:BP,'Annuity Prices'!$B:$B,$D231,'Annuity Prices'!$E:$E,$G231),IF($B231="RAB Short",SUMIFS('RAB Prices Short'!BP:BP,'RAB Prices Short'!$B:$B,'All Prices combined'!$D231,'RAB Prices Short'!$E:$E,'All Prices combined'!$G231),IF($B231="RAB Long",SUMIFS('RAB Prices Long'!BP:BP,'RAB Prices Long'!$B:$B,'All Prices combined'!$D231,'RAB Prices Long'!$E:$E,'All Prices combined'!$G231)))),2)</f>
        <v>3.39</v>
      </c>
      <c r="BN231" s="2">
        <f>ROUND(IF($B231="Annuity",SUMIFS('Annuity Prices'!BQ:BQ,'Annuity Prices'!$B:$B,$D231,'Annuity Prices'!$E:$E,$G231),IF($B231="RAB Short",SUMIFS('RAB Prices Short'!BQ:BQ,'RAB Prices Short'!$B:$B,'All Prices combined'!$D231,'RAB Prices Short'!$E:$E,'All Prices combined'!$G231),IF($B231="RAB Long",SUMIFS('RAB Prices Long'!BQ:BQ,'RAB Prices Long'!$B:$B,'All Prices combined'!$D231,'RAB Prices Long'!$E:$E,'All Prices combined'!$G231)))),2)</f>
        <v>3.46</v>
      </c>
      <c r="BO231" s="2">
        <f>ROUND(IF($B231="Annuity",SUMIFS('Annuity Prices'!BR:BR,'Annuity Prices'!$B:$B,$D231,'Annuity Prices'!$E:$E,$G231),IF($B231="RAB Short",SUMIFS('RAB Prices Short'!BR:BR,'RAB Prices Short'!$B:$B,'All Prices combined'!$D231,'RAB Prices Short'!$E:$E,'All Prices combined'!$G231),IF($B231="RAB Long",SUMIFS('RAB Prices Long'!BR:BR,'RAB Prices Long'!$B:$B,'All Prices combined'!$D231,'RAB Prices Long'!$E:$E,'All Prices combined'!$G231)))),2)</f>
        <v>3.54</v>
      </c>
      <c r="BP231" s="2">
        <f>ROUND(IF($B231="Annuity",SUMIFS('Annuity Prices'!BS:BS,'Annuity Prices'!$B:$B,$D231,'Annuity Prices'!$E:$E,$G231),IF($B231="RAB Short",SUMIFS('RAB Prices Short'!BS:BS,'RAB Prices Short'!$B:$B,'All Prices combined'!$D231,'RAB Prices Short'!$E:$E,'All Prices combined'!$G231),IF($B231="RAB Long",SUMIFS('RAB Prices Long'!BS:BS,'RAB Prices Long'!$B:$B,'All Prices combined'!$D231,'RAB Prices Long'!$E:$E,'All Prices combined'!$G231)))),2)</f>
        <v>3.63</v>
      </c>
      <c r="BQ231" s="2">
        <f>ROUND(IF($B231="Annuity",SUMIFS('Annuity Prices'!BT:BT,'Annuity Prices'!$B:$B,$D231,'Annuity Prices'!$E:$E,$G231),IF($B231="RAB Short",SUMIFS('RAB Prices Short'!BT:BT,'RAB Prices Short'!$B:$B,'All Prices combined'!$D231,'RAB Prices Short'!$E:$E,'All Prices combined'!$G231),IF($B231="RAB Long",SUMIFS('RAB Prices Long'!BT:BT,'RAB Prices Long'!$B:$B,'All Prices combined'!$D231,'RAB Prices Long'!$E:$E,'All Prices combined'!$G231)))),2)</f>
        <v>3.72</v>
      </c>
      <c r="BR231" s="2">
        <f>ROUND(IF($B231="Annuity",SUMIFS('Annuity Prices'!BU:BU,'Annuity Prices'!$B:$B,$D231,'Annuity Prices'!$E:$E,$G231),IF($B231="RAB Short",SUMIFS('RAB Prices Short'!BU:BU,'RAB Prices Short'!$B:$B,'All Prices combined'!$D231,'RAB Prices Short'!$E:$E,'All Prices combined'!$G231),IF($B231="RAB Long",SUMIFS('RAB Prices Long'!BU:BU,'RAB Prices Long'!$B:$B,'All Prices combined'!$D231,'RAB Prices Long'!$E:$E,'All Prices combined'!$G231)))),2)</f>
        <v>3.79</v>
      </c>
      <c r="BS231" s="2">
        <f>ROUND(IF($B231="Annuity",SUMIFS('Annuity Prices'!BV:BV,'Annuity Prices'!$B:$B,$D231,'Annuity Prices'!$E:$E,$G231),IF($B231="RAB Short",SUMIFS('RAB Prices Short'!BV:BV,'RAB Prices Short'!$B:$B,'All Prices combined'!$D231,'RAB Prices Short'!$E:$E,'All Prices combined'!$G231),IF($B231="RAB Long",SUMIFS('RAB Prices Long'!BV:BV,'RAB Prices Long'!$B:$B,'All Prices combined'!$D231,'RAB Prices Long'!$E:$E,'All Prices combined'!$G231)))),2)</f>
        <v>3.89</v>
      </c>
      <c r="BT231" s="2">
        <f>ROUND(IF($B231="Annuity",SUMIFS('Annuity Prices'!BW:BW,'Annuity Prices'!$B:$B,$D231,'Annuity Prices'!$E:$E,$G231),IF($B231="RAB Short",SUMIFS('RAB Prices Short'!BW:BW,'RAB Prices Short'!$B:$B,'All Prices combined'!$D231,'RAB Prices Short'!$E:$E,'All Prices combined'!$G231),IF($B231="RAB Long",SUMIFS('RAB Prices Long'!BW:BW,'RAB Prices Long'!$B:$B,'All Prices combined'!$D231,'RAB Prices Long'!$E:$E,'All Prices combined'!$G231)))),2)</f>
        <v>3.99</v>
      </c>
      <c r="BU231" s="2">
        <f>ROUND(IF($B231="Annuity",SUMIFS('Annuity Prices'!BX:BX,'Annuity Prices'!$B:$B,$D231,'Annuity Prices'!$E:$E,$G231),IF($B231="RAB Short",SUMIFS('RAB Prices Short'!BX:BX,'RAB Prices Short'!$B:$B,'All Prices combined'!$D231,'RAB Prices Short'!$E:$E,'All Prices combined'!$G231),IF($B231="RAB Long",SUMIFS('RAB Prices Long'!BX:BX,'RAB Prices Long'!$B:$B,'All Prices combined'!$D231,'RAB Prices Long'!$E:$E,'All Prices combined'!$G231)))),2)</f>
        <v>4.09</v>
      </c>
    </row>
    <row r="232" spans="2:73" x14ac:dyDescent="0.25">
      <c r="B232" t="s">
        <v>44</v>
      </c>
      <c r="C232">
        <v>9</v>
      </c>
      <c r="E232" t="s">
        <v>148</v>
      </c>
      <c r="G232" t="s">
        <v>152</v>
      </c>
      <c r="I232" s="2">
        <f>ROUND(IF($B232="Annuity",SUMIFS('Annuity Prices'!L:L,'Annuity Prices'!$B:$B,$D232,'Annuity Prices'!$E:$E,$G232),IF($B232="RAB Short",SUMIFS('RAB Prices Short'!L:L,'RAB Prices Short'!$B:$B,'All Prices combined'!$D232,'RAB Prices Short'!$E:$E,'All Prices combined'!$G232),IF($B232="RAB Long",SUMIFS('RAB Prices Long'!L:L,'RAB Prices Long'!$B:$B,'All Prices combined'!$D232,'RAB Prices Long'!$E:$E,'All Prices combined'!$G232)))),2)</f>
        <v>0</v>
      </c>
      <c r="J232" s="2">
        <f>ROUND(IF($B232="Annuity",SUMIFS('Annuity Prices'!M:M,'Annuity Prices'!$B:$B,$D232,'Annuity Prices'!$E:$E,$G232),IF($B232="RAB Short",SUMIFS('RAB Prices Short'!M:M,'RAB Prices Short'!$B:$B,'All Prices combined'!$D232,'RAB Prices Short'!$E:$E,'All Prices combined'!$G232),IF($B232="RAB Long",SUMIFS('RAB Prices Long'!M:M,'RAB Prices Long'!$B:$B,'All Prices combined'!$D232,'RAB Prices Long'!$E:$E,'All Prices combined'!$G232)))),2)</f>
        <v>0</v>
      </c>
      <c r="K232" s="2">
        <f>ROUND(IF($B232="Annuity",SUMIFS('Annuity Prices'!N:N,'Annuity Prices'!$B:$B,$D232,'Annuity Prices'!$E:$E,$G232),IF($B232="RAB Short",SUMIFS('RAB Prices Short'!N:N,'RAB Prices Short'!$B:$B,'All Prices combined'!$D232,'RAB Prices Short'!$E:$E,'All Prices combined'!$G232),IF($B232="RAB Long",SUMIFS('RAB Prices Long'!N:N,'RAB Prices Long'!$B:$B,'All Prices combined'!$D232,'RAB Prices Long'!$E:$E,'All Prices combined'!$G232)))),2)</f>
        <v>0</v>
      </c>
      <c r="L232" s="2">
        <f>ROUND(IF($B232="Annuity",SUMIFS('Annuity Prices'!O:O,'Annuity Prices'!$B:$B,$D232,'Annuity Prices'!$E:$E,$G232),IF($B232="RAB Short",SUMIFS('RAB Prices Short'!O:O,'RAB Prices Short'!$B:$B,'All Prices combined'!$D232,'RAB Prices Short'!$E:$E,'All Prices combined'!$G232),IF($B232="RAB Long",SUMIFS('RAB Prices Long'!O:O,'RAB Prices Long'!$B:$B,'All Prices combined'!$D232,'RAB Prices Long'!$E:$E,'All Prices combined'!$G232)))),2)</f>
        <v>0</v>
      </c>
      <c r="M232" s="2">
        <f>ROUND(IF($B232="Annuity",SUMIFS('Annuity Prices'!P:P,'Annuity Prices'!$B:$B,$D232,'Annuity Prices'!$E:$E,$G232),IF($B232="RAB Short",SUMIFS('RAB Prices Short'!P:P,'RAB Prices Short'!$B:$B,'All Prices combined'!$D232,'RAB Prices Short'!$E:$E,'All Prices combined'!$G232),IF($B232="RAB Long",SUMIFS('RAB Prices Long'!P:P,'RAB Prices Long'!$B:$B,'All Prices combined'!$D232,'RAB Prices Long'!$E:$E,'All Prices combined'!$G232)))),2)</f>
        <v>0</v>
      </c>
      <c r="N232" s="2">
        <f>ROUND(IF($B232="Annuity",SUMIFS('Annuity Prices'!Q:Q,'Annuity Prices'!$B:$B,$D232,'Annuity Prices'!$E:$E,$G232),IF($B232="RAB Short",SUMIFS('RAB Prices Short'!Q:Q,'RAB Prices Short'!$B:$B,'All Prices combined'!$D232,'RAB Prices Short'!$E:$E,'All Prices combined'!$G232),IF($B232="RAB Long",SUMIFS('RAB Prices Long'!Q:Q,'RAB Prices Long'!$B:$B,'All Prices combined'!$D232,'RAB Prices Long'!$E:$E,'All Prices combined'!$G232)))),2)</f>
        <v>0</v>
      </c>
      <c r="O232" s="2">
        <f>ROUND(IF($B232="Annuity",SUMIFS('Annuity Prices'!R:R,'Annuity Prices'!$B:$B,$D232,'Annuity Prices'!$E:$E,$G232),IF($B232="RAB Short",SUMIFS('RAB Prices Short'!R:R,'RAB Prices Short'!$B:$B,'All Prices combined'!$D232,'RAB Prices Short'!$E:$E,'All Prices combined'!$G232),IF($B232="RAB Long",SUMIFS('RAB Prices Long'!R:R,'RAB Prices Long'!$B:$B,'All Prices combined'!$D232,'RAB Prices Long'!$E:$E,'All Prices combined'!$G232)))),2)</f>
        <v>0</v>
      </c>
      <c r="P232" s="2">
        <f>ROUND(IF($B232="Annuity",SUMIFS('Annuity Prices'!S:S,'Annuity Prices'!$B:$B,$D232,'Annuity Prices'!$E:$E,$G232),IF($B232="RAB Short",SUMIFS('RAB Prices Short'!S:S,'RAB Prices Short'!$B:$B,'All Prices combined'!$D232,'RAB Prices Short'!$E:$E,'All Prices combined'!$G232),IF($B232="RAB Long",SUMIFS('RAB Prices Long'!S:S,'RAB Prices Long'!$B:$B,'All Prices combined'!$D232,'RAB Prices Long'!$E:$E,'All Prices combined'!$G232)))),2)</f>
        <v>0</v>
      </c>
      <c r="Q232" s="2">
        <f>ROUND(IF($B232="Annuity",SUMIFS('Annuity Prices'!T:T,'Annuity Prices'!$B:$B,$D232,'Annuity Prices'!$E:$E,$G232),IF($B232="RAB Short",SUMIFS('RAB Prices Short'!T:T,'RAB Prices Short'!$B:$B,'All Prices combined'!$D232,'RAB Prices Short'!$E:$E,'All Prices combined'!$G232),IF($B232="RAB Long",SUMIFS('RAB Prices Long'!T:T,'RAB Prices Long'!$B:$B,'All Prices combined'!$D232,'RAB Prices Long'!$E:$E,'All Prices combined'!$G232)))),2)</f>
        <v>0</v>
      </c>
      <c r="R232" s="2">
        <f>ROUND(IF($B232="Annuity",SUMIFS('Annuity Prices'!U:U,'Annuity Prices'!$B:$B,$D232,'Annuity Prices'!$E:$E,$G232),IF($B232="RAB Short",SUMIFS('RAB Prices Short'!U:U,'RAB Prices Short'!$B:$B,'All Prices combined'!$D232,'RAB Prices Short'!$E:$E,'All Prices combined'!$G232),IF($B232="RAB Long",SUMIFS('RAB Prices Long'!U:U,'RAB Prices Long'!$B:$B,'All Prices combined'!$D232,'RAB Prices Long'!$E:$E,'All Prices combined'!$G232)))),2)</f>
        <v>0</v>
      </c>
      <c r="S232" s="2">
        <f>ROUND(IF($B232="Annuity",SUMIFS('Annuity Prices'!V:V,'Annuity Prices'!$B:$B,$D232,'Annuity Prices'!$E:$E,$G232),IF($B232="RAB Short",SUMIFS('RAB Prices Short'!V:V,'RAB Prices Short'!$B:$B,'All Prices combined'!$D232,'RAB Prices Short'!$E:$E,'All Prices combined'!$G232),IF($B232="RAB Long",SUMIFS('RAB Prices Long'!V:V,'RAB Prices Long'!$B:$B,'All Prices combined'!$D232,'RAB Prices Long'!$E:$E,'All Prices combined'!$G232)))),2)</f>
        <v>0</v>
      </c>
      <c r="T232" s="2">
        <f>ROUND(IF($B232="Annuity",SUMIFS('Annuity Prices'!W:W,'Annuity Prices'!$B:$B,$D232,'Annuity Prices'!$E:$E,$G232),IF($B232="RAB Short",SUMIFS('RAB Prices Short'!W:W,'RAB Prices Short'!$B:$B,'All Prices combined'!$D232,'RAB Prices Short'!$E:$E,'All Prices combined'!$G232),IF($B232="RAB Long",SUMIFS('RAB Prices Long'!W:W,'RAB Prices Long'!$B:$B,'All Prices combined'!$D232,'RAB Prices Long'!$E:$E,'All Prices combined'!$G232)))),2)</f>
        <v>0</v>
      </c>
      <c r="U232" s="2">
        <f>ROUND(IF($B232="Annuity",SUMIFS('Annuity Prices'!X:X,'Annuity Prices'!$B:$B,$D232,'Annuity Prices'!$E:$E,$G232),IF($B232="RAB Short",SUMIFS('RAB Prices Short'!X:X,'RAB Prices Short'!$B:$B,'All Prices combined'!$D232,'RAB Prices Short'!$E:$E,'All Prices combined'!$G232),IF($B232="RAB Long",SUMIFS('RAB Prices Long'!X:X,'RAB Prices Long'!$B:$B,'All Prices combined'!$D232,'RAB Prices Long'!$E:$E,'All Prices combined'!$G232)))),2)</f>
        <v>0</v>
      </c>
      <c r="V232" s="2">
        <f>ROUND(IF($B232="Annuity",SUMIFS('Annuity Prices'!Y:Y,'Annuity Prices'!$B:$B,$D232,'Annuity Prices'!$E:$E,$G232),IF($B232="RAB Short",SUMIFS('RAB Prices Short'!Y:Y,'RAB Prices Short'!$B:$B,'All Prices combined'!$D232,'RAB Prices Short'!$E:$E,'All Prices combined'!$G232),IF($B232="RAB Long",SUMIFS('RAB Prices Long'!Y:Y,'RAB Prices Long'!$B:$B,'All Prices combined'!$D232,'RAB Prices Long'!$E:$E,'All Prices combined'!$G232)))),2)</f>
        <v>0</v>
      </c>
      <c r="W232" s="2">
        <f>ROUND(IF($B232="Annuity",SUMIFS('Annuity Prices'!Z:Z,'Annuity Prices'!$B:$B,$D232,'Annuity Prices'!$E:$E,$G232),IF($B232="RAB Short",SUMIFS('RAB Prices Short'!Z:Z,'RAB Prices Short'!$B:$B,'All Prices combined'!$D232,'RAB Prices Short'!$E:$E,'All Prices combined'!$G232),IF($B232="RAB Long",SUMIFS('RAB Prices Long'!Z:Z,'RAB Prices Long'!$B:$B,'All Prices combined'!$D232,'RAB Prices Long'!$E:$E,'All Prices combined'!$G232)))),2)</f>
        <v>0</v>
      </c>
      <c r="X232" s="2">
        <f>ROUND(IF($B232="Annuity",SUMIFS('Annuity Prices'!AA:AA,'Annuity Prices'!$B:$B,$D232,'Annuity Prices'!$E:$E,$G232),IF($B232="RAB Short",SUMIFS('RAB Prices Short'!AA:AA,'RAB Prices Short'!$B:$B,'All Prices combined'!$D232,'RAB Prices Short'!$E:$E,'All Prices combined'!$G232),IF($B232="RAB Long",SUMIFS('RAB Prices Long'!AA:AA,'RAB Prices Long'!$B:$B,'All Prices combined'!$D232,'RAB Prices Long'!$E:$E,'All Prices combined'!$G232)))),2)</f>
        <v>0</v>
      </c>
      <c r="Y232" s="2">
        <f>ROUND(IF($B232="Annuity",SUMIFS('Annuity Prices'!AB:AB,'Annuity Prices'!$B:$B,$D232,'Annuity Prices'!$E:$E,$G232),IF($B232="RAB Short",SUMIFS('RAB Prices Short'!AB:AB,'RAB Prices Short'!$B:$B,'All Prices combined'!$D232,'RAB Prices Short'!$E:$E,'All Prices combined'!$G232),IF($B232="RAB Long",SUMIFS('RAB Prices Long'!AB:AB,'RAB Prices Long'!$B:$B,'All Prices combined'!$D232,'RAB Prices Long'!$E:$E,'All Prices combined'!$G232)))),2)</f>
        <v>0</v>
      </c>
      <c r="Z232" s="2">
        <f>ROUND(IF($B232="Annuity",SUMIFS('Annuity Prices'!AC:AC,'Annuity Prices'!$B:$B,$D232,'Annuity Prices'!$E:$E,$G232),IF($B232="RAB Short",SUMIFS('RAB Prices Short'!AC:AC,'RAB Prices Short'!$B:$B,'All Prices combined'!$D232,'RAB Prices Short'!$E:$E,'All Prices combined'!$G232),IF($B232="RAB Long",SUMIFS('RAB Prices Long'!AC:AC,'RAB Prices Long'!$B:$B,'All Prices combined'!$D232,'RAB Prices Long'!$E:$E,'All Prices combined'!$G232)))),2)</f>
        <v>0</v>
      </c>
      <c r="AA232" s="2">
        <f>ROUND(IF($B232="Annuity",SUMIFS('Annuity Prices'!AD:AD,'Annuity Prices'!$B:$B,$D232,'Annuity Prices'!$E:$E,$G232),IF($B232="RAB Short",SUMIFS('RAB Prices Short'!AD:AD,'RAB Prices Short'!$B:$B,'All Prices combined'!$D232,'RAB Prices Short'!$E:$E,'All Prices combined'!$G232),IF($B232="RAB Long",SUMIFS('RAB Prices Long'!AD:AD,'RAB Prices Long'!$B:$B,'All Prices combined'!$D232,'RAB Prices Long'!$E:$E,'All Prices combined'!$G232)))),2)</f>
        <v>0</v>
      </c>
      <c r="AB232" s="2">
        <f>ROUND(IF($B232="Annuity",SUMIFS('Annuity Prices'!AE:AE,'Annuity Prices'!$B:$B,$D232,'Annuity Prices'!$E:$E,$G232),IF($B232="RAB Short",SUMIFS('RAB Prices Short'!AE:AE,'RAB Prices Short'!$B:$B,'All Prices combined'!$D232,'RAB Prices Short'!$E:$E,'All Prices combined'!$G232),IF($B232="RAB Long",SUMIFS('RAB Prices Long'!AE:AE,'RAB Prices Long'!$B:$B,'All Prices combined'!$D232,'RAB Prices Long'!$E:$E,'All Prices combined'!$G232)))),2)</f>
        <v>0</v>
      </c>
      <c r="AC232" s="2">
        <f>ROUND(IF($B232="Annuity",SUMIFS('Annuity Prices'!AF:AF,'Annuity Prices'!$B:$B,$D232,'Annuity Prices'!$E:$E,$G232),IF($B232="RAB Short",SUMIFS('RAB Prices Short'!AF:AF,'RAB Prices Short'!$B:$B,'All Prices combined'!$D232,'RAB Prices Short'!$E:$E,'All Prices combined'!$G232),IF($B232="RAB Long",SUMIFS('RAB Prices Long'!AF:AF,'RAB Prices Long'!$B:$B,'All Prices combined'!$D232,'RAB Prices Long'!$E:$E,'All Prices combined'!$G232)))),2)</f>
        <v>0</v>
      </c>
      <c r="AD232" s="2">
        <f>ROUND(IF($B232="Annuity",SUMIFS('Annuity Prices'!AG:AG,'Annuity Prices'!$B:$B,$D232,'Annuity Prices'!$E:$E,$G232),IF($B232="RAB Short",SUMIFS('RAB Prices Short'!AG:AG,'RAB Prices Short'!$B:$B,'All Prices combined'!$D232,'RAB Prices Short'!$E:$E,'All Prices combined'!$G232),IF($B232="RAB Long",SUMIFS('RAB Prices Long'!AG:AG,'RAB Prices Long'!$B:$B,'All Prices combined'!$D232,'RAB Prices Long'!$E:$E,'All Prices combined'!$G232)))),2)</f>
        <v>0</v>
      </c>
      <c r="AE232" s="2">
        <f>ROUND(IF($B232="Annuity",SUMIFS('Annuity Prices'!AH:AH,'Annuity Prices'!$B:$B,$D232,'Annuity Prices'!$E:$E,$G232),IF($B232="RAB Short",SUMIFS('RAB Prices Short'!AH:AH,'RAB Prices Short'!$B:$B,'All Prices combined'!$D232,'RAB Prices Short'!$E:$E,'All Prices combined'!$G232),IF($B232="RAB Long",SUMIFS('RAB Prices Long'!AH:AH,'RAB Prices Long'!$B:$B,'All Prices combined'!$D232,'RAB Prices Long'!$E:$E,'All Prices combined'!$G232)))),2)</f>
        <v>0</v>
      </c>
      <c r="AF232" s="2">
        <f>ROUND(IF($B232="Annuity",SUMIFS('Annuity Prices'!AI:AI,'Annuity Prices'!$B:$B,$D232,'Annuity Prices'!$E:$E,$G232),IF($B232="RAB Short",SUMIFS('RAB Prices Short'!AI:AI,'RAB Prices Short'!$B:$B,'All Prices combined'!$D232,'RAB Prices Short'!$E:$E,'All Prices combined'!$G232),IF($B232="RAB Long",SUMIFS('RAB Prices Long'!AI:AI,'RAB Prices Long'!$B:$B,'All Prices combined'!$D232,'RAB Prices Long'!$E:$E,'All Prices combined'!$G232)))),2)</f>
        <v>0</v>
      </c>
      <c r="AG232" s="2">
        <f>ROUND(IF($B232="Annuity",SUMIFS('Annuity Prices'!AJ:AJ,'Annuity Prices'!$B:$B,$D232,'Annuity Prices'!$E:$E,$G232),IF($B232="RAB Short",SUMIFS('RAB Prices Short'!AJ:AJ,'RAB Prices Short'!$B:$B,'All Prices combined'!$D232,'RAB Prices Short'!$E:$E,'All Prices combined'!$G232),IF($B232="RAB Long",SUMIFS('RAB Prices Long'!AJ:AJ,'RAB Prices Long'!$B:$B,'All Prices combined'!$D232,'RAB Prices Long'!$E:$E,'All Prices combined'!$G232)))),2)</f>
        <v>0</v>
      </c>
      <c r="AH232" s="2">
        <f>ROUND(IF($B232="Annuity",SUMIFS('Annuity Prices'!AK:AK,'Annuity Prices'!$B:$B,$D232,'Annuity Prices'!$E:$E,$G232),IF($B232="RAB Short",SUMIFS('RAB Prices Short'!AK:AK,'RAB Prices Short'!$B:$B,'All Prices combined'!$D232,'RAB Prices Short'!$E:$E,'All Prices combined'!$G232),IF($B232="RAB Long",SUMIFS('RAB Prices Long'!AK:AK,'RAB Prices Long'!$B:$B,'All Prices combined'!$D232,'RAB Prices Long'!$E:$E,'All Prices combined'!$G232)))),2)</f>
        <v>0</v>
      </c>
      <c r="AI232" s="2">
        <f>ROUND(IF($B232="Annuity",SUMIFS('Annuity Prices'!AL:AL,'Annuity Prices'!$B:$B,$D232,'Annuity Prices'!$E:$E,$G232),IF($B232="RAB Short",SUMIFS('RAB Prices Short'!AL:AL,'RAB Prices Short'!$B:$B,'All Prices combined'!$D232,'RAB Prices Short'!$E:$E,'All Prices combined'!$G232),IF($B232="RAB Long",SUMIFS('RAB Prices Long'!AL:AL,'RAB Prices Long'!$B:$B,'All Prices combined'!$D232,'RAB Prices Long'!$E:$E,'All Prices combined'!$G232)))),2)</f>
        <v>0</v>
      </c>
      <c r="AJ232" s="2">
        <f>ROUND(IF($B232="Annuity",SUMIFS('Annuity Prices'!AM:AM,'Annuity Prices'!$B:$B,$D232,'Annuity Prices'!$E:$E,$G232),IF($B232="RAB Short",SUMIFS('RAB Prices Short'!AM:AM,'RAB Prices Short'!$B:$B,'All Prices combined'!$D232,'RAB Prices Short'!$E:$E,'All Prices combined'!$G232),IF($B232="RAB Long",SUMIFS('RAB Prices Long'!AM:AM,'RAB Prices Long'!$B:$B,'All Prices combined'!$D232,'RAB Prices Long'!$E:$E,'All Prices combined'!$G232)))),2)</f>
        <v>0</v>
      </c>
      <c r="AK232" s="2">
        <f>ROUND(IF($B232="Annuity",SUMIFS('Annuity Prices'!AN:AN,'Annuity Prices'!$B:$B,$D232,'Annuity Prices'!$E:$E,$G232),IF($B232="RAB Short",SUMIFS('RAB Prices Short'!AN:AN,'RAB Prices Short'!$B:$B,'All Prices combined'!$D232,'RAB Prices Short'!$E:$E,'All Prices combined'!$G232),IF($B232="RAB Long",SUMIFS('RAB Prices Long'!AN:AN,'RAB Prices Long'!$B:$B,'All Prices combined'!$D232,'RAB Prices Long'!$E:$E,'All Prices combined'!$G232)))),2)</f>
        <v>0</v>
      </c>
      <c r="AL232" s="2">
        <f>ROUND(IF($B232="Annuity",SUMIFS('Annuity Prices'!AO:AO,'Annuity Prices'!$B:$B,$D232,'Annuity Prices'!$E:$E,$G232),IF($B232="RAB Short",SUMIFS('RAB Prices Short'!AO:AO,'RAB Prices Short'!$B:$B,'All Prices combined'!$D232,'RAB Prices Short'!$E:$E,'All Prices combined'!$G232),IF($B232="RAB Long",SUMIFS('RAB Prices Long'!AO:AO,'RAB Prices Long'!$B:$B,'All Prices combined'!$D232,'RAB Prices Long'!$E:$E,'All Prices combined'!$G232)))),2)</f>
        <v>0</v>
      </c>
      <c r="AM232" s="2">
        <f>ROUND(IF($B232="Annuity",SUMIFS('Annuity Prices'!AP:AP,'Annuity Prices'!$B:$B,$D232,'Annuity Prices'!$E:$E,$G232),IF($B232="RAB Short",SUMIFS('RAB Prices Short'!AP:AP,'RAB Prices Short'!$B:$B,'All Prices combined'!$D232,'RAB Prices Short'!$E:$E,'All Prices combined'!$G232),IF($B232="RAB Long",SUMIFS('RAB Prices Long'!AP:AP,'RAB Prices Long'!$B:$B,'All Prices combined'!$D232,'RAB Prices Long'!$E:$E,'All Prices combined'!$G232)))),2)</f>
        <v>0</v>
      </c>
      <c r="AN232" s="2">
        <f>ROUND(IF($B232="Annuity",SUMIFS('Annuity Prices'!AQ:AQ,'Annuity Prices'!$B:$B,$D232,'Annuity Prices'!$E:$E,$G232),IF($B232="RAB Short",SUMIFS('RAB Prices Short'!AQ:AQ,'RAB Prices Short'!$B:$B,'All Prices combined'!$D232,'RAB Prices Short'!$E:$E,'All Prices combined'!$G232),IF($B232="RAB Long",SUMIFS('RAB Prices Long'!AQ:AQ,'RAB Prices Long'!$B:$B,'All Prices combined'!$D232,'RAB Prices Long'!$E:$E,'All Prices combined'!$G232)))),2)</f>
        <v>0</v>
      </c>
      <c r="AO232" s="2">
        <f>ROUND(IF($B232="Annuity",SUMIFS('Annuity Prices'!AR:AR,'Annuity Prices'!$B:$B,$D232,'Annuity Prices'!$E:$E,$G232),IF($B232="RAB Short",SUMIFS('RAB Prices Short'!AR:AR,'RAB Prices Short'!$B:$B,'All Prices combined'!$D232,'RAB Prices Short'!$E:$E,'All Prices combined'!$G232),IF($B232="RAB Long",SUMIFS('RAB Prices Long'!AR:AR,'RAB Prices Long'!$B:$B,'All Prices combined'!$D232,'RAB Prices Long'!$E:$E,'All Prices combined'!$G232)))),2)</f>
        <v>0</v>
      </c>
      <c r="AP232" s="2">
        <f>ROUND(IF($B232="Annuity",SUMIFS('Annuity Prices'!AS:AS,'Annuity Prices'!$B:$B,$D232,'Annuity Prices'!$E:$E,$G232),IF($B232="RAB Short",SUMIFS('RAB Prices Short'!AS:AS,'RAB Prices Short'!$B:$B,'All Prices combined'!$D232,'RAB Prices Short'!$E:$E,'All Prices combined'!$G232),IF($B232="RAB Long",SUMIFS('RAB Prices Long'!AS:AS,'RAB Prices Long'!$B:$B,'All Prices combined'!$D232,'RAB Prices Long'!$E:$E,'All Prices combined'!$G232)))),2)</f>
        <v>0</v>
      </c>
      <c r="AQ232" s="2">
        <f>ROUND(IF($B232="Annuity",SUMIFS('Annuity Prices'!AT:AT,'Annuity Prices'!$B:$B,$D232,'Annuity Prices'!$E:$E,$G232),IF($B232="RAB Short",SUMIFS('RAB Prices Short'!AT:AT,'RAB Prices Short'!$B:$B,'All Prices combined'!$D232,'RAB Prices Short'!$E:$E,'All Prices combined'!$G232),IF($B232="RAB Long",SUMIFS('RAB Prices Long'!AT:AT,'RAB Prices Long'!$B:$B,'All Prices combined'!$D232,'RAB Prices Long'!$E:$E,'All Prices combined'!$G232)))),2)</f>
        <v>0</v>
      </c>
      <c r="AR232" s="2">
        <f>ROUND(IF($B232="Annuity",SUMIFS('Annuity Prices'!AU:AU,'Annuity Prices'!$B:$B,$D232,'Annuity Prices'!$E:$E,$G232),IF($B232="RAB Short",SUMIFS('RAB Prices Short'!AU:AU,'RAB Prices Short'!$B:$B,'All Prices combined'!$D232,'RAB Prices Short'!$E:$E,'All Prices combined'!$G232),IF($B232="RAB Long",SUMIFS('RAB Prices Long'!AU:AU,'RAB Prices Long'!$B:$B,'All Prices combined'!$D232,'RAB Prices Long'!$E:$E,'All Prices combined'!$G232)))),2)</f>
        <v>0</v>
      </c>
      <c r="AS232" s="2">
        <f>ROUND(IF($B232="Annuity",SUMIFS('Annuity Prices'!AV:AV,'Annuity Prices'!$B:$B,$D232,'Annuity Prices'!$E:$E,$G232),IF($B232="RAB Short",SUMIFS('RAB Prices Short'!AV:AV,'RAB Prices Short'!$B:$B,'All Prices combined'!$D232,'RAB Prices Short'!$E:$E,'All Prices combined'!$G232),IF($B232="RAB Long",SUMIFS('RAB Prices Long'!AV:AV,'RAB Prices Long'!$B:$B,'All Prices combined'!$D232,'RAB Prices Long'!$E:$E,'All Prices combined'!$G232)))),2)</f>
        <v>0</v>
      </c>
      <c r="AT232" s="2">
        <f>ROUND(IF($B232="Annuity",SUMIFS('Annuity Prices'!AW:AW,'Annuity Prices'!$B:$B,$D232,'Annuity Prices'!$E:$E,$G232),IF($B232="RAB Short",SUMIFS('RAB Prices Short'!AW:AW,'RAB Prices Short'!$B:$B,'All Prices combined'!$D232,'RAB Prices Short'!$E:$E,'All Prices combined'!$G232),IF($B232="RAB Long",SUMIFS('RAB Prices Long'!AW:AW,'RAB Prices Long'!$B:$B,'All Prices combined'!$D232,'RAB Prices Long'!$E:$E,'All Prices combined'!$G232)))),2)</f>
        <v>0</v>
      </c>
      <c r="AU232" s="2">
        <f>ROUND(IF($B232="Annuity",SUMIFS('Annuity Prices'!AX:AX,'Annuity Prices'!$B:$B,$D232,'Annuity Prices'!$E:$E,$G232),IF($B232="RAB Short",SUMIFS('RAB Prices Short'!AX:AX,'RAB Prices Short'!$B:$B,'All Prices combined'!$D232,'RAB Prices Short'!$E:$E,'All Prices combined'!$G232),IF($B232="RAB Long",SUMIFS('RAB Prices Long'!AX:AX,'RAB Prices Long'!$B:$B,'All Prices combined'!$D232,'RAB Prices Long'!$E:$E,'All Prices combined'!$G232)))),2)</f>
        <v>0</v>
      </c>
      <c r="AV232" s="2">
        <f>ROUND(IF($B232="Annuity",SUMIFS('Annuity Prices'!AY:AY,'Annuity Prices'!$B:$B,$D232,'Annuity Prices'!$E:$E,$G232),IF($B232="RAB Short",SUMIFS('RAB Prices Short'!AY:AY,'RAB Prices Short'!$B:$B,'All Prices combined'!$D232,'RAB Prices Short'!$E:$E,'All Prices combined'!$G232),IF($B232="RAB Long",SUMIFS('RAB Prices Long'!AY:AY,'RAB Prices Long'!$B:$B,'All Prices combined'!$D232,'RAB Prices Long'!$E:$E,'All Prices combined'!$G232)))),2)</f>
        <v>0</v>
      </c>
      <c r="AW232" s="2">
        <f>ROUND(IF($B232="Annuity",SUMIFS('Annuity Prices'!AZ:AZ,'Annuity Prices'!$B:$B,$D232,'Annuity Prices'!$E:$E,$G232),IF($B232="RAB Short",SUMIFS('RAB Prices Short'!AZ:AZ,'RAB Prices Short'!$B:$B,'All Prices combined'!$D232,'RAB Prices Short'!$E:$E,'All Prices combined'!$G232),IF($B232="RAB Long",SUMIFS('RAB Prices Long'!AZ:AZ,'RAB Prices Long'!$B:$B,'All Prices combined'!$D232,'RAB Prices Long'!$E:$E,'All Prices combined'!$G232)))),2)</f>
        <v>0</v>
      </c>
      <c r="AX232" s="2">
        <f>ROUND(IF($B232="Annuity",SUMIFS('Annuity Prices'!BA:BA,'Annuity Prices'!$B:$B,$D232,'Annuity Prices'!$E:$E,$G232),IF($B232="RAB Short",SUMIFS('RAB Prices Short'!BA:BA,'RAB Prices Short'!$B:$B,'All Prices combined'!$D232,'RAB Prices Short'!$E:$E,'All Prices combined'!$G232),IF($B232="RAB Long",SUMIFS('RAB Prices Long'!BA:BA,'RAB Prices Long'!$B:$B,'All Prices combined'!$D232,'RAB Prices Long'!$E:$E,'All Prices combined'!$G232)))),2)</f>
        <v>0</v>
      </c>
      <c r="AY232" s="2">
        <f>ROUND(IF($B232="Annuity",SUMIFS('Annuity Prices'!BB:BB,'Annuity Prices'!$B:$B,$D232,'Annuity Prices'!$E:$E,$G232),IF($B232="RAB Short",SUMIFS('RAB Prices Short'!BB:BB,'RAB Prices Short'!$B:$B,'All Prices combined'!$D232,'RAB Prices Short'!$E:$E,'All Prices combined'!$G232),IF($B232="RAB Long",SUMIFS('RAB Prices Long'!BB:BB,'RAB Prices Long'!$B:$B,'All Prices combined'!$D232,'RAB Prices Long'!$E:$E,'All Prices combined'!$G232)))),2)</f>
        <v>0</v>
      </c>
      <c r="AZ232" s="2">
        <f>ROUND(IF($B232="Annuity",SUMIFS('Annuity Prices'!BC:BC,'Annuity Prices'!$B:$B,$D232,'Annuity Prices'!$E:$E,$G232),IF($B232="RAB Short",SUMIFS('RAB Prices Short'!BC:BC,'RAB Prices Short'!$B:$B,'All Prices combined'!$D232,'RAB Prices Short'!$E:$E,'All Prices combined'!$G232),IF($B232="RAB Long",SUMIFS('RAB Prices Long'!BC:BC,'RAB Prices Long'!$B:$B,'All Prices combined'!$D232,'RAB Prices Long'!$E:$E,'All Prices combined'!$G232)))),2)</f>
        <v>0</v>
      </c>
      <c r="BA232" s="2">
        <f>ROUND(IF($B232="Annuity",SUMIFS('Annuity Prices'!BD:BD,'Annuity Prices'!$B:$B,$D232,'Annuity Prices'!$E:$E,$G232),IF($B232="RAB Short",SUMIFS('RAB Prices Short'!BD:BD,'RAB Prices Short'!$B:$B,'All Prices combined'!$D232,'RAB Prices Short'!$E:$E,'All Prices combined'!$G232),IF($B232="RAB Long",SUMIFS('RAB Prices Long'!BD:BD,'RAB Prices Long'!$B:$B,'All Prices combined'!$D232,'RAB Prices Long'!$E:$E,'All Prices combined'!$G232)))),2)</f>
        <v>0</v>
      </c>
      <c r="BB232" s="2">
        <f>ROUND(IF($B232="Annuity",SUMIFS('Annuity Prices'!BE:BE,'Annuity Prices'!$B:$B,$D232,'Annuity Prices'!$E:$E,$G232),IF($B232="RAB Short",SUMIFS('RAB Prices Short'!BE:BE,'RAB Prices Short'!$B:$B,'All Prices combined'!$D232,'RAB Prices Short'!$E:$E,'All Prices combined'!$G232),IF($B232="RAB Long",SUMIFS('RAB Prices Long'!BE:BE,'RAB Prices Long'!$B:$B,'All Prices combined'!$D232,'RAB Prices Long'!$E:$E,'All Prices combined'!$G232)))),2)</f>
        <v>0</v>
      </c>
      <c r="BC232" s="2">
        <f>ROUND(IF($B232="Annuity",SUMIFS('Annuity Prices'!BF:BF,'Annuity Prices'!$B:$B,$D232,'Annuity Prices'!$E:$E,$G232),IF($B232="RAB Short",SUMIFS('RAB Prices Short'!BF:BF,'RAB Prices Short'!$B:$B,'All Prices combined'!$D232,'RAB Prices Short'!$E:$E,'All Prices combined'!$G232),IF($B232="RAB Long",SUMIFS('RAB Prices Long'!BF:BF,'RAB Prices Long'!$B:$B,'All Prices combined'!$D232,'RAB Prices Long'!$E:$E,'All Prices combined'!$G232)))),2)</f>
        <v>0</v>
      </c>
      <c r="BD232" s="2">
        <f>ROUND(IF($B232="Annuity",SUMIFS('Annuity Prices'!BG:BG,'Annuity Prices'!$B:$B,$D232,'Annuity Prices'!$E:$E,$G232),IF($B232="RAB Short",SUMIFS('RAB Prices Short'!BG:BG,'RAB Prices Short'!$B:$B,'All Prices combined'!$D232,'RAB Prices Short'!$E:$E,'All Prices combined'!$G232),IF($B232="RAB Long",SUMIFS('RAB Prices Long'!BG:BG,'RAB Prices Long'!$B:$B,'All Prices combined'!$D232,'RAB Prices Long'!$E:$E,'All Prices combined'!$G232)))),2)</f>
        <v>0</v>
      </c>
      <c r="BE232" s="2">
        <f>ROUND(IF($B232="Annuity",SUMIFS('Annuity Prices'!BH:BH,'Annuity Prices'!$B:$B,$D232,'Annuity Prices'!$E:$E,$G232),IF($B232="RAB Short",SUMIFS('RAB Prices Short'!BH:BH,'RAB Prices Short'!$B:$B,'All Prices combined'!$D232,'RAB Prices Short'!$E:$E,'All Prices combined'!$G232),IF($B232="RAB Long",SUMIFS('RAB Prices Long'!BH:BH,'RAB Prices Long'!$B:$B,'All Prices combined'!$D232,'RAB Prices Long'!$E:$E,'All Prices combined'!$G232)))),2)</f>
        <v>0</v>
      </c>
      <c r="BF232" s="2">
        <f>ROUND(IF($B232="Annuity",SUMIFS('Annuity Prices'!BI:BI,'Annuity Prices'!$B:$B,$D232,'Annuity Prices'!$E:$E,$G232),IF($B232="RAB Short",SUMIFS('RAB Prices Short'!BI:BI,'RAB Prices Short'!$B:$B,'All Prices combined'!$D232,'RAB Prices Short'!$E:$E,'All Prices combined'!$G232),IF($B232="RAB Long",SUMIFS('RAB Prices Long'!BI:BI,'RAB Prices Long'!$B:$B,'All Prices combined'!$D232,'RAB Prices Long'!$E:$E,'All Prices combined'!$G232)))),2)</f>
        <v>0</v>
      </c>
      <c r="BG232" s="2">
        <f>ROUND(IF($B232="Annuity",SUMIFS('Annuity Prices'!BJ:BJ,'Annuity Prices'!$B:$B,$D232,'Annuity Prices'!$E:$E,$G232),IF($B232="RAB Short",SUMIFS('RAB Prices Short'!BJ:BJ,'RAB Prices Short'!$B:$B,'All Prices combined'!$D232,'RAB Prices Short'!$E:$E,'All Prices combined'!$G232),IF($B232="RAB Long",SUMIFS('RAB Prices Long'!BJ:BJ,'RAB Prices Long'!$B:$B,'All Prices combined'!$D232,'RAB Prices Long'!$E:$E,'All Prices combined'!$G232)))),2)</f>
        <v>0</v>
      </c>
      <c r="BH232" s="2">
        <f>ROUND(IF($B232="Annuity",SUMIFS('Annuity Prices'!BK:BK,'Annuity Prices'!$B:$B,$D232,'Annuity Prices'!$E:$E,$G232),IF($B232="RAB Short",SUMIFS('RAB Prices Short'!BK:BK,'RAB Prices Short'!$B:$B,'All Prices combined'!$D232,'RAB Prices Short'!$E:$E,'All Prices combined'!$G232),IF($B232="RAB Long",SUMIFS('RAB Prices Long'!BK:BK,'RAB Prices Long'!$B:$B,'All Prices combined'!$D232,'RAB Prices Long'!$E:$E,'All Prices combined'!$G232)))),2)</f>
        <v>0</v>
      </c>
      <c r="BI232" s="2">
        <f>ROUND(IF($B232="Annuity",SUMIFS('Annuity Prices'!BL:BL,'Annuity Prices'!$B:$B,$D232,'Annuity Prices'!$E:$E,$G232),IF($B232="RAB Short",SUMIFS('RAB Prices Short'!BL:BL,'RAB Prices Short'!$B:$B,'All Prices combined'!$D232,'RAB Prices Short'!$E:$E,'All Prices combined'!$G232),IF($B232="RAB Long",SUMIFS('RAB Prices Long'!BL:BL,'RAB Prices Long'!$B:$B,'All Prices combined'!$D232,'RAB Prices Long'!$E:$E,'All Prices combined'!$G232)))),2)</f>
        <v>0</v>
      </c>
      <c r="BJ232" s="2">
        <f>ROUND(IF($B232="Annuity",SUMIFS('Annuity Prices'!BM:BM,'Annuity Prices'!$B:$B,$D232,'Annuity Prices'!$E:$E,$G232),IF($B232="RAB Short",SUMIFS('RAB Prices Short'!BM:BM,'RAB Prices Short'!$B:$B,'All Prices combined'!$D232,'RAB Prices Short'!$E:$E,'All Prices combined'!$G232),IF($B232="RAB Long",SUMIFS('RAB Prices Long'!BM:BM,'RAB Prices Long'!$B:$B,'All Prices combined'!$D232,'RAB Prices Long'!$E:$E,'All Prices combined'!$G232)))),2)</f>
        <v>0</v>
      </c>
      <c r="BK232" s="2">
        <f>ROUND(IF($B232="Annuity",SUMIFS('Annuity Prices'!BN:BN,'Annuity Prices'!$B:$B,$D232,'Annuity Prices'!$E:$E,$G232),IF($B232="RAB Short",SUMIFS('RAB Prices Short'!BN:BN,'RAB Prices Short'!$B:$B,'All Prices combined'!$D232,'RAB Prices Short'!$E:$E,'All Prices combined'!$G232),IF($B232="RAB Long",SUMIFS('RAB Prices Long'!BN:BN,'RAB Prices Long'!$B:$B,'All Prices combined'!$D232,'RAB Prices Long'!$E:$E,'All Prices combined'!$G232)))),2)</f>
        <v>0</v>
      </c>
      <c r="BL232" s="2">
        <f>ROUND(IF($B232="Annuity",SUMIFS('Annuity Prices'!BO:BO,'Annuity Prices'!$B:$B,$D232,'Annuity Prices'!$E:$E,$G232),IF($B232="RAB Short",SUMIFS('RAB Prices Short'!BO:BO,'RAB Prices Short'!$B:$B,'All Prices combined'!$D232,'RAB Prices Short'!$E:$E,'All Prices combined'!$G232),IF($B232="RAB Long",SUMIFS('RAB Prices Long'!BO:BO,'RAB Prices Long'!$B:$B,'All Prices combined'!$D232,'RAB Prices Long'!$E:$E,'All Prices combined'!$G232)))),2)</f>
        <v>0</v>
      </c>
      <c r="BM232" s="2">
        <f>ROUND(IF($B232="Annuity",SUMIFS('Annuity Prices'!BP:BP,'Annuity Prices'!$B:$B,$D232,'Annuity Prices'!$E:$E,$G232),IF($B232="RAB Short",SUMIFS('RAB Prices Short'!BP:BP,'RAB Prices Short'!$B:$B,'All Prices combined'!$D232,'RAB Prices Short'!$E:$E,'All Prices combined'!$G232),IF($B232="RAB Long",SUMIFS('RAB Prices Long'!BP:BP,'RAB Prices Long'!$B:$B,'All Prices combined'!$D232,'RAB Prices Long'!$E:$E,'All Prices combined'!$G232)))),2)</f>
        <v>0</v>
      </c>
      <c r="BN232" s="2">
        <f>ROUND(IF($B232="Annuity",SUMIFS('Annuity Prices'!BQ:BQ,'Annuity Prices'!$B:$B,$D232,'Annuity Prices'!$E:$E,$G232),IF($B232="RAB Short",SUMIFS('RAB Prices Short'!BQ:BQ,'RAB Prices Short'!$B:$B,'All Prices combined'!$D232,'RAB Prices Short'!$E:$E,'All Prices combined'!$G232),IF($B232="RAB Long",SUMIFS('RAB Prices Long'!BQ:BQ,'RAB Prices Long'!$B:$B,'All Prices combined'!$D232,'RAB Prices Long'!$E:$E,'All Prices combined'!$G232)))),2)</f>
        <v>0</v>
      </c>
      <c r="BO232" s="2">
        <f>ROUND(IF($B232="Annuity",SUMIFS('Annuity Prices'!BR:BR,'Annuity Prices'!$B:$B,$D232,'Annuity Prices'!$E:$E,$G232),IF($B232="RAB Short",SUMIFS('RAB Prices Short'!BR:BR,'RAB Prices Short'!$B:$B,'All Prices combined'!$D232,'RAB Prices Short'!$E:$E,'All Prices combined'!$G232),IF($B232="RAB Long",SUMIFS('RAB Prices Long'!BR:BR,'RAB Prices Long'!$B:$B,'All Prices combined'!$D232,'RAB Prices Long'!$E:$E,'All Prices combined'!$G232)))),2)</f>
        <v>0</v>
      </c>
      <c r="BP232" s="2">
        <f>ROUND(IF($B232="Annuity",SUMIFS('Annuity Prices'!BS:BS,'Annuity Prices'!$B:$B,$D232,'Annuity Prices'!$E:$E,$G232),IF($B232="RAB Short",SUMIFS('RAB Prices Short'!BS:BS,'RAB Prices Short'!$B:$B,'All Prices combined'!$D232,'RAB Prices Short'!$E:$E,'All Prices combined'!$G232),IF($B232="RAB Long",SUMIFS('RAB Prices Long'!BS:BS,'RAB Prices Long'!$B:$B,'All Prices combined'!$D232,'RAB Prices Long'!$E:$E,'All Prices combined'!$G232)))),2)</f>
        <v>0</v>
      </c>
      <c r="BQ232" s="2">
        <f>ROUND(IF($B232="Annuity",SUMIFS('Annuity Prices'!BT:BT,'Annuity Prices'!$B:$B,$D232,'Annuity Prices'!$E:$E,$G232),IF($B232="RAB Short",SUMIFS('RAB Prices Short'!BT:BT,'RAB Prices Short'!$B:$B,'All Prices combined'!$D232,'RAB Prices Short'!$E:$E,'All Prices combined'!$G232),IF($B232="RAB Long",SUMIFS('RAB Prices Long'!BT:BT,'RAB Prices Long'!$B:$B,'All Prices combined'!$D232,'RAB Prices Long'!$E:$E,'All Prices combined'!$G232)))),2)</f>
        <v>0</v>
      </c>
      <c r="BR232" s="2">
        <f>ROUND(IF($B232="Annuity",SUMIFS('Annuity Prices'!BU:BU,'Annuity Prices'!$B:$B,$D232,'Annuity Prices'!$E:$E,$G232),IF($B232="RAB Short",SUMIFS('RAB Prices Short'!BU:BU,'RAB Prices Short'!$B:$B,'All Prices combined'!$D232,'RAB Prices Short'!$E:$E,'All Prices combined'!$G232),IF($B232="RAB Long",SUMIFS('RAB Prices Long'!BU:BU,'RAB Prices Long'!$B:$B,'All Prices combined'!$D232,'RAB Prices Long'!$E:$E,'All Prices combined'!$G232)))),2)</f>
        <v>0</v>
      </c>
      <c r="BS232" s="2">
        <f>ROUND(IF($B232="Annuity",SUMIFS('Annuity Prices'!BV:BV,'Annuity Prices'!$B:$B,$D232,'Annuity Prices'!$E:$E,$G232),IF($B232="RAB Short",SUMIFS('RAB Prices Short'!BV:BV,'RAB Prices Short'!$B:$B,'All Prices combined'!$D232,'RAB Prices Short'!$E:$E,'All Prices combined'!$G232),IF($B232="RAB Long",SUMIFS('RAB Prices Long'!BV:BV,'RAB Prices Long'!$B:$B,'All Prices combined'!$D232,'RAB Prices Long'!$E:$E,'All Prices combined'!$G232)))),2)</f>
        <v>0</v>
      </c>
      <c r="BT232" s="2">
        <f>ROUND(IF($B232="Annuity",SUMIFS('Annuity Prices'!BW:BW,'Annuity Prices'!$B:$B,$D232,'Annuity Prices'!$E:$E,$G232),IF($B232="RAB Short",SUMIFS('RAB Prices Short'!BW:BW,'RAB Prices Short'!$B:$B,'All Prices combined'!$D232,'RAB Prices Short'!$E:$E,'All Prices combined'!$G232),IF($B232="RAB Long",SUMIFS('RAB Prices Long'!BW:BW,'RAB Prices Long'!$B:$B,'All Prices combined'!$D232,'RAB Prices Long'!$E:$E,'All Prices combined'!$G232)))),2)</f>
        <v>0</v>
      </c>
      <c r="BU232" s="2">
        <f>ROUND(IF($B232="Annuity",SUMIFS('Annuity Prices'!BX:BX,'Annuity Prices'!$B:$B,$D232,'Annuity Prices'!$E:$E,$G232),IF($B232="RAB Short",SUMIFS('RAB Prices Short'!BX:BX,'RAB Prices Short'!$B:$B,'All Prices combined'!$D232,'RAB Prices Short'!$E:$E,'All Prices combined'!$G232),IF($B232="RAB Long",SUMIFS('RAB Prices Long'!BX:BX,'RAB Prices Long'!$B:$B,'All Prices combined'!$D232,'RAB Prices Long'!$E:$E,'All Prices combined'!$G232)))),2)</f>
        <v>0</v>
      </c>
    </row>
    <row r="233" spans="2:73" x14ac:dyDescent="0.25">
      <c r="B233" t="s">
        <v>44</v>
      </c>
      <c r="C233">
        <v>9</v>
      </c>
      <c r="D233" t="s">
        <v>152</v>
      </c>
      <c r="E233" t="s">
        <v>148</v>
      </c>
      <c r="G233" t="s">
        <v>38</v>
      </c>
      <c r="H233" t="s">
        <v>150</v>
      </c>
      <c r="I233" s="2">
        <f>ROUND(IF($B233="Annuity",SUMIFS('Annuity Prices'!L:L,'Annuity Prices'!$B:$B,$D233,'Annuity Prices'!$E:$E,$G233),IF($B233="RAB Short",SUMIFS('RAB Prices Short'!L:L,'RAB Prices Short'!$B:$B,'All Prices combined'!$D233,'RAB Prices Short'!$E:$E,'All Prices combined'!$G233),IF($B233="RAB Long",SUMIFS('RAB Prices Long'!L:L,'RAB Prices Long'!$B:$B,'All Prices combined'!$D233,'RAB Prices Long'!$E:$E,'All Prices combined'!$G233)))),2)</f>
        <v>0</v>
      </c>
      <c r="J233" s="2">
        <f>ROUND(IF($B233="Annuity",SUMIFS('Annuity Prices'!M:M,'Annuity Prices'!$B:$B,$D233,'Annuity Prices'!$E:$E,$G233),IF($B233="RAB Short",SUMIFS('RAB Prices Short'!M:M,'RAB Prices Short'!$B:$B,'All Prices combined'!$D233,'RAB Prices Short'!$E:$E,'All Prices combined'!$G233),IF($B233="RAB Long",SUMIFS('RAB Prices Long'!M:M,'RAB Prices Long'!$B:$B,'All Prices combined'!$D233,'RAB Prices Long'!$E:$E,'All Prices combined'!$G233)))),2)</f>
        <v>0</v>
      </c>
      <c r="K233" s="2">
        <f>ROUND(IF($B233="Annuity",SUMIFS('Annuity Prices'!N:N,'Annuity Prices'!$B:$B,$D233,'Annuity Prices'!$E:$E,$G233),IF($B233="RAB Short",SUMIFS('RAB Prices Short'!N:N,'RAB Prices Short'!$B:$B,'All Prices combined'!$D233,'RAB Prices Short'!$E:$E,'All Prices combined'!$G233),IF($B233="RAB Long",SUMIFS('RAB Prices Long'!N:N,'RAB Prices Long'!$B:$B,'All Prices combined'!$D233,'RAB Prices Long'!$E:$E,'All Prices combined'!$G233)))),2)</f>
        <v>83.29</v>
      </c>
      <c r="L233" s="2">
        <f>ROUND(IF($B233="Annuity",SUMIFS('Annuity Prices'!O:O,'Annuity Prices'!$B:$B,$D233,'Annuity Prices'!$E:$E,$G233),IF($B233="RAB Short",SUMIFS('RAB Prices Short'!O:O,'RAB Prices Short'!$B:$B,'All Prices combined'!$D233,'RAB Prices Short'!$E:$E,'All Prices combined'!$G233),IF($B233="RAB Long",SUMIFS('RAB Prices Long'!O:O,'RAB Prices Long'!$B:$B,'All Prices combined'!$D233,'RAB Prices Long'!$E:$E,'All Prices combined'!$G233)))),2)</f>
        <v>85.68</v>
      </c>
      <c r="M233" s="2">
        <f>ROUND(IF($B233="Annuity",SUMIFS('Annuity Prices'!P:P,'Annuity Prices'!$B:$B,$D233,'Annuity Prices'!$E:$E,$G233),IF($B233="RAB Short",SUMIFS('RAB Prices Short'!P:P,'RAB Prices Short'!$B:$B,'All Prices combined'!$D233,'RAB Prices Short'!$E:$E,'All Prices combined'!$G233),IF($B233="RAB Long",SUMIFS('RAB Prices Long'!P:P,'RAB Prices Long'!$B:$B,'All Prices combined'!$D233,'RAB Prices Long'!$E:$E,'All Prices combined'!$G233)))),2)</f>
        <v>103.15</v>
      </c>
      <c r="N233" s="2">
        <f>ROUND(IF($B233="Annuity",SUMIFS('Annuity Prices'!Q:Q,'Annuity Prices'!$B:$B,$D233,'Annuity Prices'!$E:$E,$G233),IF($B233="RAB Short",SUMIFS('RAB Prices Short'!Q:Q,'RAB Prices Short'!$B:$B,'All Prices combined'!$D233,'RAB Prices Short'!$E:$E,'All Prices combined'!$G233),IF($B233="RAB Long",SUMIFS('RAB Prices Long'!Q:Q,'RAB Prices Long'!$B:$B,'All Prices combined'!$D233,'RAB Prices Long'!$E:$E,'All Prices combined'!$G233)))),2)</f>
        <v>105.73</v>
      </c>
      <c r="O233" s="2">
        <f>ROUND(IF($B233="Annuity",SUMIFS('Annuity Prices'!R:R,'Annuity Prices'!$B:$B,$D233,'Annuity Prices'!$E:$E,$G233),IF($B233="RAB Short",SUMIFS('RAB Prices Short'!R:R,'RAB Prices Short'!$B:$B,'All Prices combined'!$D233,'RAB Prices Short'!$E:$E,'All Prices combined'!$G233),IF($B233="RAB Long",SUMIFS('RAB Prices Long'!R:R,'RAB Prices Long'!$B:$B,'All Prices combined'!$D233,'RAB Prices Long'!$E:$E,'All Prices combined'!$G233)))),2)</f>
        <v>108.38</v>
      </c>
      <c r="P233" s="2">
        <f>ROUND(IF($B233="Annuity",SUMIFS('Annuity Prices'!S:S,'Annuity Prices'!$B:$B,$D233,'Annuity Prices'!$E:$E,$G233),IF($B233="RAB Short",SUMIFS('RAB Prices Short'!S:S,'RAB Prices Short'!$B:$B,'All Prices combined'!$D233,'RAB Prices Short'!$E:$E,'All Prices combined'!$G233),IF($B233="RAB Long",SUMIFS('RAB Prices Long'!S:S,'RAB Prices Long'!$B:$B,'All Prices combined'!$D233,'RAB Prices Long'!$E:$E,'All Prices combined'!$G233)))),2)</f>
        <v>111.08</v>
      </c>
      <c r="Q233" s="2">
        <f>ROUND(IF($B233="Annuity",SUMIFS('Annuity Prices'!T:T,'Annuity Prices'!$B:$B,$D233,'Annuity Prices'!$E:$E,$G233),IF($B233="RAB Short",SUMIFS('RAB Prices Short'!T:T,'RAB Prices Short'!$B:$B,'All Prices combined'!$D233,'RAB Prices Short'!$E:$E,'All Prices combined'!$G233),IF($B233="RAB Long",SUMIFS('RAB Prices Long'!T:T,'RAB Prices Long'!$B:$B,'All Prices combined'!$D233,'RAB Prices Long'!$E:$E,'All Prices combined'!$G233)))),2)</f>
        <v>126.17</v>
      </c>
      <c r="R233" s="2">
        <f>ROUND(IF($B233="Annuity",SUMIFS('Annuity Prices'!U:U,'Annuity Prices'!$B:$B,$D233,'Annuity Prices'!$E:$E,$G233),IF($B233="RAB Short",SUMIFS('RAB Prices Short'!U:U,'RAB Prices Short'!$B:$B,'All Prices combined'!$D233,'RAB Prices Short'!$E:$E,'All Prices combined'!$G233),IF($B233="RAB Long",SUMIFS('RAB Prices Long'!U:U,'RAB Prices Long'!$B:$B,'All Prices combined'!$D233,'RAB Prices Long'!$E:$E,'All Prices combined'!$G233)))),2)</f>
        <v>129.32</v>
      </c>
      <c r="S233" s="2">
        <f>ROUND(IF($B233="Annuity",SUMIFS('Annuity Prices'!V:V,'Annuity Prices'!$B:$B,$D233,'Annuity Prices'!$E:$E,$G233),IF($B233="RAB Short",SUMIFS('RAB Prices Short'!V:V,'RAB Prices Short'!$B:$B,'All Prices combined'!$D233,'RAB Prices Short'!$E:$E,'All Prices combined'!$G233),IF($B233="RAB Long",SUMIFS('RAB Prices Long'!V:V,'RAB Prices Long'!$B:$B,'All Prices combined'!$D233,'RAB Prices Long'!$E:$E,'All Prices combined'!$G233)))),2)</f>
        <v>132.56</v>
      </c>
      <c r="T233" s="2">
        <f>ROUND(IF($B233="Annuity",SUMIFS('Annuity Prices'!W:W,'Annuity Prices'!$B:$B,$D233,'Annuity Prices'!$E:$E,$G233),IF($B233="RAB Short",SUMIFS('RAB Prices Short'!W:W,'RAB Prices Short'!$B:$B,'All Prices combined'!$D233,'RAB Prices Short'!$E:$E,'All Prices combined'!$G233),IF($B233="RAB Long",SUMIFS('RAB Prices Long'!W:W,'RAB Prices Long'!$B:$B,'All Prices combined'!$D233,'RAB Prices Long'!$E:$E,'All Prices combined'!$G233)))),2)</f>
        <v>135.87</v>
      </c>
      <c r="U233" s="2">
        <f>ROUND(IF($B233="Annuity",SUMIFS('Annuity Prices'!X:X,'Annuity Prices'!$B:$B,$D233,'Annuity Prices'!$E:$E,$G233),IF($B233="RAB Short",SUMIFS('RAB Prices Short'!X:X,'RAB Prices Short'!$B:$B,'All Prices combined'!$D233,'RAB Prices Short'!$E:$E,'All Prices combined'!$G233),IF($B233="RAB Long",SUMIFS('RAB Prices Long'!X:X,'RAB Prices Long'!$B:$B,'All Prices combined'!$D233,'RAB Prices Long'!$E:$E,'All Prices combined'!$G233)))),2)</f>
        <v>147.72999999999999</v>
      </c>
      <c r="V233" s="2">
        <f>ROUND(IF($B233="Annuity",SUMIFS('Annuity Prices'!Y:Y,'Annuity Prices'!$B:$B,$D233,'Annuity Prices'!$E:$E,$G233),IF($B233="RAB Short",SUMIFS('RAB Prices Short'!Y:Y,'RAB Prices Short'!$B:$B,'All Prices combined'!$D233,'RAB Prices Short'!$E:$E,'All Prices combined'!$G233),IF($B233="RAB Long",SUMIFS('RAB Prices Long'!Y:Y,'RAB Prices Long'!$B:$B,'All Prices combined'!$D233,'RAB Prices Long'!$E:$E,'All Prices combined'!$G233)))),2)</f>
        <v>151.41999999999999</v>
      </c>
      <c r="W233" s="2">
        <f>ROUND(IF($B233="Annuity",SUMIFS('Annuity Prices'!Z:Z,'Annuity Prices'!$B:$B,$D233,'Annuity Prices'!$E:$E,$G233),IF($B233="RAB Short",SUMIFS('RAB Prices Short'!Z:Z,'RAB Prices Short'!$B:$B,'All Prices combined'!$D233,'RAB Prices Short'!$E:$E,'All Prices combined'!$G233),IF($B233="RAB Long",SUMIFS('RAB Prices Long'!Z:Z,'RAB Prices Long'!$B:$B,'All Prices combined'!$D233,'RAB Prices Long'!$E:$E,'All Prices combined'!$G233)))),2)</f>
        <v>155.19999999999999</v>
      </c>
      <c r="X233" s="2">
        <f>ROUND(IF($B233="Annuity",SUMIFS('Annuity Prices'!AA:AA,'Annuity Prices'!$B:$B,$D233,'Annuity Prices'!$E:$E,$G233),IF($B233="RAB Short",SUMIFS('RAB Prices Short'!AA:AA,'RAB Prices Short'!$B:$B,'All Prices combined'!$D233,'RAB Prices Short'!$E:$E,'All Prices combined'!$G233),IF($B233="RAB Long",SUMIFS('RAB Prices Long'!AA:AA,'RAB Prices Long'!$B:$B,'All Prices combined'!$D233,'RAB Prices Long'!$E:$E,'All Prices combined'!$G233)))),2)</f>
        <v>159.08000000000001</v>
      </c>
      <c r="Y233" s="2">
        <f>ROUND(IF($B233="Annuity",SUMIFS('Annuity Prices'!AB:AB,'Annuity Prices'!$B:$B,$D233,'Annuity Prices'!$E:$E,$G233),IF($B233="RAB Short",SUMIFS('RAB Prices Short'!AB:AB,'RAB Prices Short'!$B:$B,'All Prices combined'!$D233,'RAB Prices Short'!$E:$E,'All Prices combined'!$G233),IF($B233="RAB Long",SUMIFS('RAB Prices Long'!AB:AB,'RAB Prices Long'!$B:$B,'All Prices combined'!$D233,'RAB Prices Long'!$E:$E,'All Prices combined'!$G233)))),2)</f>
        <v>175.94</v>
      </c>
      <c r="Z233" s="2">
        <f>ROUND(IF($B233="Annuity",SUMIFS('Annuity Prices'!AC:AC,'Annuity Prices'!$B:$B,$D233,'Annuity Prices'!$E:$E,$G233),IF($B233="RAB Short",SUMIFS('RAB Prices Short'!AC:AC,'RAB Prices Short'!$B:$B,'All Prices combined'!$D233,'RAB Prices Short'!$E:$E,'All Prices combined'!$G233),IF($B233="RAB Long",SUMIFS('RAB Prices Long'!AC:AC,'RAB Prices Long'!$B:$B,'All Prices combined'!$D233,'RAB Prices Long'!$E:$E,'All Prices combined'!$G233)))),2)</f>
        <v>180.34</v>
      </c>
      <c r="AA233" s="2">
        <f>ROUND(IF($B233="Annuity",SUMIFS('Annuity Prices'!AD:AD,'Annuity Prices'!$B:$B,$D233,'Annuity Prices'!$E:$E,$G233),IF($B233="RAB Short",SUMIFS('RAB Prices Short'!AD:AD,'RAB Prices Short'!$B:$B,'All Prices combined'!$D233,'RAB Prices Short'!$E:$E,'All Prices combined'!$G233),IF($B233="RAB Long",SUMIFS('RAB Prices Long'!AD:AD,'RAB Prices Long'!$B:$B,'All Prices combined'!$D233,'RAB Prices Long'!$E:$E,'All Prices combined'!$G233)))),2)</f>
        <v>184.85</v>
      </c>
      <c r="AB233" s="2">
        <f>ROUND(IF($B233="Annuity",SUMIFS('Annuity Prices'!AE:AE,'Annuity Prices'!$B:$B,$D233,'Annuity Prices'!$E:$E,$G233),IF($B233="RAB Short",SUMIFS('RAB Prices Short'!AE:AE,'RAB Prices Short'!$B:$B,'All Prices combined'!$D233,'RAB Prices Short'!$E:$E,'All Prices combined'!$G233),IF($B233="RAB Long",SUMIFS('RAB Prices Long'!AE:AE,'RAB Prices Long'!$B:$B,'All Prices combined'!$D233,'RAB Prices Long'!$E:$E,'All Prices combined'!$G233)))),2)</f>
        <v>189.47</v>
      </c>
      <c r="AC233" s="2">
        <f>ROUND(IF($B233="Annuity",SUMIFS('Annuity Prices'!AF:AF,'Annuity Prices'!$B:$B,$D233,'Annuity Prices'!$E:$E,$G233),IF($B233="RAB Short",SUMIFS('RAB Prices Short'!AF:AF,'RAB Prices Short'!$B:$B,'All Prices combined'!$D233,'RAB Prices Short'!$E:$E,'All Prices combined'!$G233),IF($B233="RAB Long",SUMIFS('RAB Prices Long'!AF:AF,'RAB Prices Long'!$B:$B,'All Prices combined'!$D233,'RAB Prices Long'!$E:$E,'All Prices combined'!$G233)))),2)</f>
        <v>204.49</v>
      </c>
      <c r="AD233" s="2">
        <f>ROUND(IF($B233="Annuity",SUMIFS('Annuity Prices'!AG:AG,'Annuity Prices'!$B:$B,$D233,'Annuity Prices'!$E:$E,$G233),IF($B233="RAB Short",SUMIFS('RAB Prices Short'!AG:AG,'RAB Prices Short'!$B:$B,'All Prices combined'!$D233,'RAB Prices Short'!$E:$E,'All Prices combined'!$G233),IF($B233="RAB Long",SUMIFS('RAB Prices Long'!AG:AG,'RAB Prices Long'!$B:$B,'All Prices combined'!$D233,'RAB Prices Long'!$E:$E,'All Prices combined'!$G233)))),2)</f>
        <v>209.6</v>
      </c>
      <c r="AE233" s="2">
        <f>ROUND(IF($B233="Annuity",SUMIFS('Annuity Prices'!AH:AH,'Annuity Prices'!$B:$B,$D233,'Annuity Prices'!$E:$E,$G233),IF($B233="RAB Short",SUMIFS('RAB Prices Short'!AH:AH,'RAB Prices Short'!$B:$B,'All Prices combined'!$D233,'RAB Prices Short'!$E:$E,'All Prices combined'!$G233),IF($B233="RAB Long",SUMIFS('RAB Prices Long'!AH:AH,'RAB Prices Long'!$B:$B,'All Prices combined'!$D233,'RAB Prices Long'!$E:$E,'All Prices combined'!$G233)))),2)</f>
        <v>214.84</v>
      </c>
      <c r="AF233" s="2">
        <f>ROUND(IF($B233="Annuity",SUMIFS('Annuity Prices'!AI:AI,'Annuity Prices'!$B:$B,$D233,'Annuity Prices'!$E:$E,$G233),IF($B233="RAB Short",SUMIFS('RAB Prices Short'!AI:AI,'RAB Prices Short'!$B:$B,'All Prices combined'!$D233,'RAB Prices Short'!$E:$E,'All Prices combined'!$G233),IF($B233="RAB Long",SUMIFS('RAB Prices Long'!AI:AI,'RAB Prices Long'!$B:$B,'All Prices combined'!$D233,'RAB Prices Long'!$E:$E,'All Prices combined'!$G233)))),2)</f>
        <v>220.21</v>
      </c>
      <c r="AG233" s="2">
        <f>ROUND(IF($B233="Annuity",SUMIFS('Annuity Prices'!AJ:AJ,'Annuity Prices'!$B:$B,$D233,'Annuity Prices'!$E:$E,$G233),IF($B233="RAB Short",SUMIFS('RAB Prices Short'!AJ:AJ,'RAB Prices Short'!$B:$B,'All Prices combined'!$D233,'RAB Prices Short'!$E:$E,'All Prices combined'!$G233),IF($B233="RAB Long",SUMIFS('RAB Prices Long'!AJ:AJ,'RAB Prices Long'!$B:$B,'All Prices combined'!$D233,'RAB Prices Long'!$E:$E,'All Prices combined'!$G233)))),2)</f>
        <v>230.09</v>
      </c>
      <c r="AH233" s="2">
        <f>ROUND(IF($B233="Annuity",SUMIFS('Annuity Prices'!AK:AK,'Annuity Prices'!$B:$B,$D233,'Annuity Prices'!$E:$E,$G233),IF($B233="RAB Short",SUMIFS('RAB Prices Short'!AK:AK,'RAB Prices Short'!$B:$B,'All Prices combined'!$D233,'RAB Prices Short'!$E:$E,'All Prices combined'!$G233),IF($B233="RAB Long",SUMIFS('RAB Prices Long'!AK:AK,'RAB Prices Long'!$B:$B,'All Prices combined'!$D233,'RAB Prices Long'!$E:$E,'All Prices combined'!$G233)))),2)</f>
        <v>235.84</v>
      </c>
      <c r="AI233" s="2">
        <f>ROUND(IF($B233="Annuity",SUMIFS('Annuity Prices'!AL:AL,'Annuity Prices'!$B:$B,$D233,'Annuity Prices'!$E:$E,$G233),IF($B233="RAB Short",SUMIFS('RAB Prices Short'!AL:AL,'RAB Prices Short'!$B:$B,'All Prices combined'!$D233,'RAB Prices Short'!$E:$E,'All Prices combined'!$G233),IF($B233="RAB Long",SUMIFS('RAB Prices Long'!AL:AL,'RAB Prices Long'!$B:$B,'All Prices combined'!$D233,'RAB Prices Long'!$E:$E,'All Prices combined'!$G233)))),2)</f>
        <v>241.73</v>
      </c>
      <c r="AJ233" s="2">
        <f>ROUND(IF($B233="Annuity",SUMIFS('Annuity Prices'!AM:AM,'Annuity Prices'!$B:$B,$D233,'Annuity Prices'!$E:$E,$G233),IF($B233="RAB Short",SUMIFS('RAB Prices Short'!AM:AM,'RAB Prices Short'!$B:$B,'All Prices combined'!$D233,'RAB Prices Short'!$E:$E,'All Prices combined'!$G233),IF($B233="RAB Long",SUMIFS('RAB Prices Long'!AM:AM,'RAB Prices Long'!$B:$B,'All Prices combined'!$D233,'RAB Prices Long'!$E:$E,'All Prices combined'!$G233)))),2)</f>
        <v>247.78</v>
      </c>
      <c r="AK233" s="2">
        <f>ROUND(IF($B233="Annuity",SUMIFS('Annuity Prices'!AN:AN,'Annuity Prices'!$B:$B,$D233,'Annuity Prices'!$E:$E,$G233),IF($B233="RAB Short",SUMIFS('RAB Prices Short'!AN:AN,'RAB Prices Short'!$B:$B,'All Prices combined'!$D233,'RAB Prices Short'!$E:$E,'All Prices combined'!$G233),IF($B233="RAB Long",SUMIFS('RAB Prices Long'!AN:AN,'RAB Prices Long'!$B:$B,'All Prices combined'!$D233,'RAB Prices Long'!$E:$E,'All Prices combined'!$G233)))),2)</f>
        <v>228.38</v>
      </c>
      <c r="AL233" s="2">
        <f>ROUND(IF($B233="Annuity",SUMIFS('Annuity Prices'!AO:AO,'Annuity Prices'!$B:$B,$D233,'Annuity Prices'!$E:$E,$G233),IF($B233="RAB Short",SUMIFS('RAB Prices Short'!AO:AO,'RAB Prices Short'!$B:$B,'All Prices combined'!$D233,'RAB Prices Short'!$E:$E,'All Prices combined'!$G233),IF($B233="RAB Long",SUMIFS('RAB Prices Long'!AO:AO,'RAB Prices Long'!$B:$B,'All Prices combined'!$D233,'RAB Prices Long'!$E:$E,'All Prices combined'!$G233)))),2)</f>
        <v>234.09</v>
      </c>
      <c r="AM233" s="2">
        <f>ROUND(IF($B233="Annuity",SUMIFS('Annuity Prices'!AP:AP,'Annuity Prices'!$B:$B,$D233,'Annuity Prices'!$E:$E,$G233),IF($B233="RAB Short",SUMIFS('RAB Prices Short'!AP:AP,'RAB Prices Short'!$B:$B,'All Prices combined'!$D233,'RAB Prices Short'!$E:$E,'All Prices combined'!$G233),IF($B233="RAB Long",SUMIFS('RAB Prices Long'!AP:AP,'RAB Prices Long'!$B:$B,'All Prices combined'!$D233,'RAB Prices Long'!$E:$E,'All Prices combined'!$G233)))),2)</f>
        <v>239.94</v>
      </c>
      <c r="AN233" s="2">
        <f>ROUND(IF($B233="Annuity",SUMIFS('Annuity Prices'!AQ:AQ,'Annuity Prices'!$B:$B,$D233,'Annuity Prices'!$E:$E,$G233),IF($B233="RAB Short",SUMIFS('RAB Prices Short'!AQ:AQ,'RAB Prices Short'!$B:$B,'All Prices combined'!$D233,'RAB Prices Short'!$E:$E,'All Prices combined'!$G233),IF($B233="RAB Long",SUMIFS('RAB Prices Long'!AQ:AQ,'RAB Prices Long'!$B:$B,'All Prices combined'!$D233,'RAB Prices Long'!$E:$E,'All Prices combined'!$G233)))),2)</f>
        <v>245.94</v>
      </c>
      <c r="AO233" s="2">
        <f>ROUND(IF($B233="Annuity",SUMIFS('Annuity Prices'!AR:AR,'Annuity Prices'!$B:$B,$D233,'Annuity Prices'!$E:$E,$G233),IF($B233="RAB Short",SUMIFS('RAB Prices Short'!AR:AR,'RAB Prices Short'!$B:$B,'All Prices combined'!$D233,'RAB Prices Short'!$E:$E,'All Prices combined'!$G233),IF($B233="RAB Long",SUMIFS('RAB Prices Long'!AR:AR,'RAB Prices Long'!$B:$B,'All Prices combined'!$D233,'RAB Prices Long'!$E:$E,'All Prices combined'!$G233)))),2)</f>
        <v>0</v>
      </c>
      <c r="AP233" s="2">
        <f>ROUND(IF($B233="Annuity",SUMIFS('Annuity Prices'!AS:AS,'Annuity Prices'!$B:$B,$D233,'Annuity Prices'!$E:$E,$G233),IF($B233="RAB Short",SUMIFS('RAB Prices Short'!AS:AS,'RAB Prices Short'!$B:$B,'All Prices combined'!$D233,'RAB Prices Short'!$E:$E,'All Prices combined'!$G233),IF($B233="RAB Long",SUMIFS('RAB Prices Long'!AS:AS,'RAB Prices Long'!$B:$B,'All Prices combined'!$D233,'RAB Prices Long'!$E:$E,'All Prices combined'!$G233)))),2)</f>
        <v>0</v>
      </c>
      <c r="AQ233" s="2">
        <f>ROUND(IF($B233="Annuity",SUMIFS('Annuity Prices'!AT:AT,'Annuity Prices'!$B:$B,$D233,'Annuity Prices'!$E:$E,$G233),IF($B233="RAB Short",SUMIFS('RAB Prices Short'!AT:AT,'RAB Prices Short'!$B:$B,'All Prices combined'!$D233,'RAB Prices Short'!$E:$E,'All Prices combined'!$G233),IF($B233="RAB Long",SUMIFS('RAB Prices Long'!AT:AT,'RAB Prices Long'!$B:$B,'All Prices combined'!$D233,'RAB Prices Long'!$E:$E,'All Prices combined'!$G233)))),2)</f>
        <v>65.599999999999994</v>
      </c>
      <c r="AR233" s="2">
        <f>ROUND(IF($B233="Annuity",SUMIFS('Annuity Prices'!AU:AU,'Annuity Prices'!$B:$B,$D233,'Annuity Prices'!$E:$E,$G233),IF($B233="RAB Short",SUMIFS('RAB Prices Short'!AU:AU,'RAB Prices Short'!$B:$B,'All Prices combined'!$D233,'RAB Prices Short'!$E:$E,'All Prices combined'!$G233),IF($B233="RAB Long",SUMIFS('RAB Prices Long'!AU:AU,'RAB Prices Long'!$B:$B,'All Prices combined'!$D233,'RAB Prices Long'!$E:$E,'All Prices combined'!$G233)))),2)</f>
        <v>70.25</v>
      </c>
      <c r="AS233" s="2">
        <f>ROUND(IF($B233="Annuity",SUMIFS('Annuity Prices'!AV:AV,'Annuity Prices'!$B:$B,$D233,'Annuity Prices'!$E:$E,$G233),IF($B233="RAB Short",SUMIFS('RAB Prices Short'!AV:AV,'RAB Prices Short'!$B:$B,'All Prices combined'!$D233,'RAB Prices Short'!$E:$E,'All Prices combined'!$G233),IF($B233="RAB Long",SUMIFS('RAB Prices Long'!AV:AV,'RAB Prices Long'!$B:$B,'All Prices combined'!$D233,'RAB Prices Long'!$E:$E,'All Prices combined'!$G233)))),2)</f>
        <v>75.11</v>
      </c>
      <c r="AT233" s="2">
        <f>ROUND(IF($B233="Annuity",SUMIFS('Annuity Prices'!AW:AW,'Annuity Prices'!$B:$B,$D233,'Annuity Prices'!$E:$E,$G233),IF($B233="RAB Short",SUMIFS('RAB Prices Short'!AW:AW,'RAB Prices Short'!$B:$B,'All Prices combined'!$D233,'RAB Prices Short'!$E:$E,'All Prices combined'!$G233),IF($B233="RAB Long",SUMIFS('RAB Prices Long'!AW:AW,'RAB Prices Long'!$B:$B,'All Prices combined'!$D233,'RAB Prices Long'!$E:$E,'All Prices combined'!$G233)))),2)</f>
        <v>80.19</v>
      </c>
      <c r="AU233" s="2">
        <f>ROUND(IF($B233="Annuity",SUMIFS('Annuity Prices'!AX:AX,'Annuity Prices'!$B:$B,$D233,'Annuity Prices'!$E:$E,$G233),IF($B233="RAB Short",SUMIFS('RAB Prices Short'!AX:AX,'RAB Prices Short'!$B:$B,'All Prices combined'!$D233,'RAB Prices Short'!$E:$E,'All Prices combined'!$G233),IF($B233="RAB Long",SUMIFS('RAB Prices Long'!AX:AX,'RAB Prices Long'!$B:$B,'All Prices combined'!$D233,'RAB Prices Long'!$E:$E,'All Prices combined'!$G233)))),2)</f>
        <v>85.5</v>
      </c>
      <c r="AV233" s="2">
        <f>ROUND(IF($B233="Annuity",SUMIFS('Annuity Prices'!AY:AY,'Annuity Prices'!$B:$B,$D233,'Annuity Prices'!$E:$E,$G233),IF($B233="RAB Short",SUMIFS('RAB Prices Short'!AY:AY,'RAB Prices Short'!$B:$B,'All Prices combined'!$D233,'RAB Prices Short'!$E:$E,'All Prices combined'!$G233),IF($B233="RAB Long",SUMIFS('RAB Prices Long'!AY:AY,'RAB Prices Long'!$B:$B,'All Prices combined'!$D233,'RAB Prices Long'!$E:$E,'All Prices combined'!$G233)))),2)</f>
        <v>91.05</v>
      </c>
      <c r="AW233" s="2">
        <f>ROUND(IF($B233="Annuity",SUMIFS('Annuity Prices'!AZ:AZ,'Annuity Prices'!$B:$B,$D233,'Annuity Prices'!$E:$E,$G233),IF($B233="RAB Short",SUMIFS('RAB Prices Short'!AZ:AZ,'RAB Prices Short'!$B:$B,'All Prices combined'!$D233,'RAB Prices Short'!$E:$E,'All Prices combined'!$G233),IF($B233="RAB Long",SUMIFS('RAB Prices Long'!AZ:AZ,'RAB Prices Long'!$B:$B,'All Prices combined'!$D233,'RAB Prices Long'!$E:$E,'All Prices combined'!$G233)))),2)</f>
        <v>96.85</v>
      </c>
      <c r="AX233" s="2">
        <f>ROUND(IF($B233="Annuity",SUMIFS('Annuity Prices'!BA:BA,'Annuity Prices'!$B:$B,$D233,'Annuity Prices'!$E:$E,$G233),IF($B233="RAB Short",SUMIFS('RAB Prices Short'!BA:BA,'RAB Prices Short'!$B:$B,'All Prices combined'!$D233,'RAB Prices Short'!$E:$E,'All Prices combined'!$G233),IF($B233="RAB Long",SUMIFS('RAB Prices Long'!BA:BA,'RAB Prices Long'!$B:$B,'All Prices combined'!$D233,'RAB Prices Long'!$E:$E,'All Prices combined'!$G233)))),2)</f>
        <v>102.91</v>
      </c>
      <c r="AY233" s="2">
        <f>ROUND(IF($B233="Annuity",SUMIFS('Annuity Prices'!BB:BB,'Annuity Prices'!$B:$B,$D233,'Annuity Prices'!$E:$E,$G233),IF($B233="RAB Short",SUMIFS('RAB Prices Short'!BB:BB,'RAB Prices Short'!$B:$B,'All Prices combined'!$D233,'RAB Prices Short'!$E:$E,'All Prices combined'!$G233),IF($B233="RAB Long",SUMIFS('RAB Prices Long'!BB:BB,'RAB Prices Long'!$B:$B,'All Prices combined'!$D233,'RAB Prices Long'!$E:$E,'All Prices combined'!$G233)))),2)</f>
        <v>109.23</v>
      </c>
      <c r="AZ233" s="2">
        <f>ROUND(IF($B233="Annuity",SUMIFS('Annuity Prices'!BC:BC,'Annuity Prices'!$B:$B,$D233,'Annuity Prices'!$E:$E,$G233),IF($B233="RAB Short",SUMIFS('RAB Prices Short'!BC:BC,'RAB Prices Short'!$B:$B,'All Prices combined'!$D233,'RAB Prices Short'!$E:$E,'All Prices combined'!$G233),IF($B233="RAB Long",SUMIFS('RAB Prices Long'!BC:BC,'RAB Prices Long'!$B:$B,'All Prices combined'!$D233,'RAB Prices Long'!$E:$E,'All Prices combined'!$G233)))),2)</f>
        <v>115.83</v>
      </c>
      <c r="BA233" s="2">
        <f>ROUND(IF($B233="Annuity",SUMIFS('Annuity Prices'!BD:BD,'Annuity Prices'!$B:$B,$D233,'Annuity Prices'!$E:$E,$G233),IF($B233="RAB Short",SUMIFS('RAB Prices Short'!BD:BD,'RAB Prices Short'!$B:$B,'All Prices combined'!$D233,'RAB Prices Short'!$E:$E,'All Prices combined'!$G233),IF($B233="RAB Long",SUMIFS('RAB Prices Long'!BD:BD,'RAB Prices Long'!$B:$B,'All Prices combined'!$D233,'RAB Prices Long'!$E:$E,'All Prices combined'!$G233)))),2)</f>
        <v>122.72</v>
      </c>
      <c r="BB233" s="2">
        <f>ROUND(IF($B233="Annuity",SUMIFS('Annuity Prices'!BE:BE,'Annuity Prices'!$B:$B,$D233,'Annuity Prices'!$E:$E,$G233),IF($B233="RAB Short",SUMIFS('RAB Prices Short'!BE:BE,'RAB Prices Short'!$B:$B,'All Prices combined'!$D233,'RAB Prices Short'!$E:$E,'All Prices combined'!$G233),IF($B233="RAB Long",SUMIFS('RAB Prices Long'!BE:BE,'RAB Prices Long'!$B:$B,'All Prices combined'!$D233,'RAB Prices Long'!$E:$E,'All Prices combined'!$G233)))),2)</f>
        <v>129.91</v>
      </c>
      <c r="BC233" s="2">
        <f>ROUND(IF($B233="Annuity",SUMIFS('Annuity Prices'!BF:BF,'Annuity Prices'!$B:$B,$D233,'Annuity Prices'!$E:$E,$G233),IF($B233="RAB Short",SUMIFS('RAB Prices Short'!BF:BF,'RAB Prices Short'!$B:$B,'All Prices combined'!$D233,'RAB Prices Short'!$E:$E,'All Prices combined'!$G233),IF($B233="RAB Long",SUMIFS('RAB Prices Long'!BF:BF,'RAB Prices Long'!$B:$B,'All Prices combined'!$D233,'RAB Prices Long'!$E:$E,'All Prices combined'!$G233)))),2)</f>
        <v>137.41</v>
      </c>
      <c r="BD233" s="2">
        <f>ROUND(IF($B233="Annuity",SUMIFS('Annuity Prices'!BG:BG,'Annuity Prices'!$B:$B,$D233,'Annuity Prices'!$E:$E,$G233),IF($B233="RAB Short",SUMIFS('RAB Prices Short'!BG:BG,'RAB Prices Short'!$B:$B,'All Prices combined'!$D233,'RAB Prices Short'!$E:$E,'All Prices combined'!$G233),IF($B233="RAB Long",SUMIFS('RAB Prices Long'!BG:BG,'RAB Prices Long'!$B:$B,'All Prices combined'!$D233,'RAB Prices Long'!$E:$E,'All Prices combined'!$G233)))),2)</f>
        <v>145.24</v>
      </c>
      <c r="BE233" s="2">
        <f>ROUND(IF($B233="Annuity",SUMIFS('Annuity Prices'!BH:BH,'Annuity Prices'!$B:$B,$D233,'Annuity Prices'!$E:$E,$G233),IF($B233="RAB Short",SUMIFS('RAB Prices Short'!BH:BH,'RAB Prices Short'!$B:$B,'All Prices combined'!$D233,'RAB Prices Short'!$E:$E,'All Prices combined'!$G233),IF($B233="RAB Long",SUMIFS('RAB Prices Long'!BH:BH,'RAB Prices Long'!$B:$B,'All Prices combined'!$D233,'RAB Prices Long'!$E:$E,'All Prices combined'!$G233)))),2)</f>
        <v>153.4</v>
      </c>
      <c r="BF233" s="2">
        <f>ROUND(IF($B233="Annuity",SUMIFS('Annuity Prices'!BI:BI,'Annuity Prices'!$B:$B,$D233,'Annuity Prices'!$E:$E,$G233),IF($B233="RAB Short",SUMIFS('RAB Prices Short'!BI:BI,'RAB Prices Short'!$B:$B,'All Prices combined'!$D233,'RAB Prices Short'!$E:$E,'All Prices combined'!$G233),IF($B233="RAB Long",SUMIFS('RAB Prices Long'!BI:BI,'RAB Prices Long'!$B:$B,'All Prices combined'!$D233,'RAB Prices Long'!$E:$E,'All Prices combined'!$G233)))),2)</f>
        <v>161.91</v>
      </c>
      <c r="BG233" s="2">
        <f>ROUND(IF($B233="Annuity",SUMIFS('Annuity Prices'!BJ:BJ,'Annuity Prices'!$B:$B,$D233,'Annuity Prices'!$E:$E,$G233),IF($B233="RAB Short",SUMIFS('RAB Prices Short'!BJ:BJ,'RAB Prices Short'!$B:$B,'All Prices combined'!$D233,'RAB Prices Short'!$E:$E,'All Prices combined'!$G233),IF($B233="RAB Long",SUMIFS('RAB Prices Long'!BJ:BJ,'RAB Prices Long'!$B:$B,'All Prices combined'!$D233,'RAB Prices Long'!$E:$E,'All Prices combined'!$G233)))),2)</f>
        <v>170.78</v>
      </c>
      <c r="BH233" s="2">
        <f>ROUND(IF($B233="Annuity",SUMIFS('Annuity Prices'!BK:BK,'Annuity Prices'!$B:$B,$D233,'Annuity Prices'!$E:$E,$G233),IF($B233="RAB Short",SUMIFS('RAB Prices Short'!BK:BK,'RAB Prices Short'!$B:$B,'All Prices combined'!$D233,'RAB Prices Short'!$E:$E,'All Prices combined'!$G233),IF($B233="RAB Long",SUMIFS('RAB Prices Long'!BK:BK,'RAB Prices Long'!$B:$B,'All Prices combined'!$D233,'RAB Prices Long'!$E:$E,'All Prices combined'!$G233)))),2)</f>
        <v>180.03</v>
      </c>
      <c r="BI233" s="2">
        <f>ROUND(IF($B233="Annuity",SUMIFS('Annuity Prices'!BL:BL,'Annuity Prices'!$B:$B,$D233,'Annuity Prices'!$E:$E,$G233),IF($B233="RAB Short",SUMIFS('RAB Prices Short'!BL:BL,'RAB Prices Short'!$B:$B,'All Prices combined'!$D233,'RAB Prices Short'!$E:$E,'All Prices combined'!$G233),IF($B233="RAB Long",SUMIFS('RAB Prices Long'!BL:BL,'RAB Prices Long'!$B:$B,'All Prices combined'!$D233,'RAB Prices Long'!$E:$E,'All Prices combined'!$G233)))),2)</f>
        <v>189.47</v>
      </c>
      <c r="BJ233" s="2">
        <f>ROUND(IF($B233="Annuity",SUMIFS('Annuity Prices'!BM:BM,'Annuity Prices'!$B:$B,$D233,'Annuity Prices'!$E:$E,$G233),IF($B233="RAB Short",SUMIFS('RAB Prices Short'!BM:BM,'RAB Prices Short'!$B:$B,'All Prices combined'!$D233,'RAB Prices Short'!$E:$E,'All Prices combined'!$G233),IF($B233="RAB Long",SUMIFS('RAB Prices Long'!BM:BM,'RAB Prices Long'!$B:$B,'All Prices combined'!$D233,'RAB Prices Long'!$E:$E,'All Prices combined'!$G233)))),2)</f>
        <v>199.51</v>
      </c>
      <c r="BK233" s="2">
        <f>ROUND(IF($B233="Annuity",SUMIFS('Annuity Prices'!BN:BN,'Annuity Prices'!$B:$B,$D233,'Annuity Prices'!$E:$E,$G233),IF($B233="RAB Short",SUMIFS('RAB Prices Short'!BN:BN,'RAB Prices Short'!$B:$B,'All Prices combined'!$D233,'RAB Prices Short'!$E:$E,'All Prices combined'!$G233),IF($B233="RAB Long",SUMIFS('RAB Prices Long'!BN:BN,'RAB Prices Long'!$B:$B,'All Prices combined'!$D233,'RAB Prices Long'!$E:$E,'All Prices combined'!$G233)))),2)</f>
        <v>209.6</v>
      </c>
      <c r="BL233" s="2">
        <f>ROUND(IF($B233="Annuity",SUMIFS('Annuity Prices'!BO:BO,'Annuity Prices'!$B:$B,$D233,'Annuity Prices'!$E:$E,$G233),IF($B233="RAB Short",SUMIFS('RAB Prices Short'!BO:BO,'RAB Prices Short'!$B:$B,'All Prices combined'!$D233,'RAB Prices Short'!$E:$E,'All Prices combined'!$G233),IF($B233="RAB Long",SUMIFS('RAB Prices Long'!BO:BO,'RAB Prices Long'!$B:$B,'All Prices combined'!$D233,'RAB Prices Long'!$E:$E,'All Prices combined'!$G233)))),2)</f>
        <v>214.84</v>
      </c>
      <c r="BM233" s="2">
        <f>ROUND(IF($B233="Annuity",SUMIFS('Annuity Prices'!BP:BP,'Annuity Prices'!$B:$B,$D233,'Annuity Prices'!$E:$E,$G233),IF($B233="RAB Short",SUMIFS('RAB Prices Short'!BP:BP,'RAB Prices Short'!$B:$B,'All Prices combined'!$D233,'RAB Prices Short'!$E:$E,'All Prices combined'!$G233),IF($B233="RAB Long",SUMIFS('RAB Prices Long'!BP:BP,'RAB Prices Long'!$B:$B,'All Prices combined'!$D233,'RAB Prices Long'!$E:$E,'All Prices combined'!$G233)))),2)</f>
        <v>220.21</v>
      </c>
      <c r="BN233" s="2">
        <f>ROUND(IF($B233="Annuity",SUMIFS('Annuity Prices'!BQ:BQ,'Annuity Prices'!$B:$B,$D233,'Annuity Prices'!$E:$E,$G233),IF($B233="RAB Short",SUMIFS('RAB Prices Short'!BQ:BQ,'RAB Prices Short'!$B:$B,'All Prices combined'!$D233,'RAB Prices Short'!$E:$E,'All Prices combined'!$G233),IF($B233="RAB Long",SUMIFS('RAB Prices Long'!BQ:BQ,'RAB Prices Long'!$B:$B,'All Prices combined'!$D233,'RAB Prices Long'!$E:$E,'All Prices combined'!$G233)))),2)</f>
        <v>230.09</v>
      </c>
      <c r="BO233" s="2">
        <f>ROUND(IF($B233="Annuity",SUMIFS('Annuity Prices'!BR:BR,'Annuity Prices'!$B:$B,$D233,'Annuity Prices'!$E:$E,$G233),IF($B233="RAB Short",SUMIFS('RAB Prices Short'!BR:BR,'RAB Prices Short'!$B:$B,'All Prices combined'!$D233,'RAB Prices Short'!$E:$E,'All Prices combined'!$G233),IF($B233="RAB Long",SUMIFS('RAB Prices Long'!BR:BR,'RAB Prices Long'!$B:$B,'All Prices combined'!$D233,'RAB Prices Long'!$E:$E,'All Prices combined'!$G233)))),2)</f>
        <v>235.84</v>
      </c>
      <c r="BP233" s="2">
        <f>ROUND(IF($B233="Annuity",SUMIFS('Annuity Prices'!BS:BS,'Annuity Prices'!$B:$B,$D233,'Annuity Prices'!$E:$E,$G233),IF($B233="RAB Short",SUMIFS('RAB Prices Short'!BS:BS,'RAB Prices Short'!$B:$B,'All Prices combined'!$D233,'RAB Prices Short'!$E:$E,'All Prices combined'!$G233),IF($B233="RAB Long",SUMIFS('RAB Prices Long'!BS:BS,'RAB Prices Long'!$B:$B,'All Prices combined'!$D233,'RAB Prices Long'!$E:$E,'All Prices combined'!$G233)))),2)</f>
        <v>241.73</v>
      </c>
      <c r="BQ233" s="2">
        <f>ROUND(IF($B233="Annuity",SUMIFS('Annuity Prices'!BT:BT,'Annuity Prices'!$B:$B,$D233,'Annuity Prices'!$E:$E,$G233),IF($B233="RAB Short",SUMIFS('RAB Prices Short'!BT:BT,'RAB Prices Short'!$B:$B,'All Prices combined'!$D233,'RAB Prices Short'!$E:$E,'All Prices combined'!$G233),IF($B233="RAB Long",SUMIFS('RAB Prices Long'!BT:BT,'RAB Prices Long'!$B:$B,'All Prices combined'!$D233,'RAB Prices Long'!$E:$E,'All Prices combined'!$G233)))),2)</f>
        <v>247.78</v>
      </c>
      <c r="BR233" s="2">
        <f>ROUND(IF($B233="Annuity",SUMIFS('Annuity Prices'!BU:BU,'Annuity Prices'!$B:$B,$D233,'Annuity Prices'!$E:$E,$G233),IF($B233="RAB Short",SUMIFS('RAB Prices Short'!BU:BU,'RAB Prices Short'!$B:$B,'All Prices combined'!$D233,'RAB Prices Short'!$E:$E,'All Prices combined'!$G233),IF($B233="RAB Long",SUMIFS('RAB Prices Long'!BU:BU,'RAB Prices Long'!$B:$B,'All Prices combined'!$D233,'RAB Prices Long'!$E:$E,'All Prices combined'!$G233)))),2)</f>
        <v>228.38</v>
      </c>
      <c r="BS233" s="2">
        <f>ROUND(IF($B233="Annuity",SUMIFS('Annuity Prices'!BV:BV,'Annuity Prices'!$B:$B,$D233,'Annuity Prices'!$E:$E,$G233),IF($B233="RAB Short",SUMIFS('RAB Prices Short'!BV:BV,'RAB Prices Short'!$B:$B,'All Prices combined'!$D233,'RAB Prices Short'!$E:$E,'All Prices combined'!$G233),IF($B233="RAB Long",SUMIFS('RAB Prices Long'!BV:BV,'RAB Prices Long'!$B:$B,'All Prices combined'!$D233,'RAB Prices Long'!$E:$E,'All Prices combined'!$G233)))),2)</f>
        <v>234.09</v>
      </c>
      <c r="BT233" s="2">
        <f>ROUND(IF($B233="Annuity",SUMIFS('Annuity Prices'!BW:BW,'Annuity Prices'!$B:$B,$D233,'Annuity Prices'!$E:$E,$G233),IF($B233="RAB Short",SUMIFS('RAB Prices Short'!BW:BW,'RAB Prices Short'!$B:$B,'All Prices combined'!$D233,'RAB Prices Short'!$E:$E,'All Prices combined'!$G233),IF($B233="RAB Long",SUMIFS('RAB Prices Long'!BW:BW,'RAB Prices Long'!$B:$B,'All Prices combined'!$D233,'RAB Prices Long'!$E:$E,'All Prices combined'!$G233)))),2)</f>
        <v>239.94</v>
      </c>
      <c r="BU233" s="2">
        <f>ROUND(IF($B233="Annuity",SUMIFS('Annuity Prices'!BX:BX,'Annuity Prices'!$B:$B,$D233,'Annuity Prices'!$E:$E,$G233),IF($B233="RAB Short",SUMIFS('RAB Prices Short'!BX:BX,'RAB Prices Short'!$B:$B,'All Prices combined'!$D233,'RAB Prices Short'!$E:$E,'All Prices combined'!$G233),IF($B233="RAB Long",SUMIFS('RAB Prices Long'!BX:BX,'RAB Prices Long'!$B:$B,'All Prices combined'!$D233,'RAB Prices Long'!$E:$E,'All Prices combined'!$G233)))),2)</f>
        <v>245.94</v>
      </c>
    </row>
    <row r="234" spans="2:73" x14ac:dyDescent="0.25">
      <c r="B234" t="s">
        <v>44</v>
      </c>
      <c r="C234">
        <v>9</v>
      </c>
      <c r="D234" t="s">
        <v>152</v>
      </c>
      <c r="E234" t="s">
        <v>148</v>
      </c>
      <c r="G234" t="s">
        <v>40</v>
      </c>
      <c r="I234" s="2">
        <f>ROUND(IF($B234="Annuity",SUMIFS('Annuity Prices'!L:L,'Annuity Prices'!$B:$B,$D234,'Annuity Prices'!$E:$E,$G234),IF($B234="RAB Short",SUMIFS('RAB Prices Short'!L:L,'RAB Prices Short'!$B:$B,'All Prices combined'!$D234,'RAB Prices Short'!$E:$E,'All Prices combined'!$G234),IF($B234="RAB Long",SUMIFS('RAB Prices Long'!L:L,'RAB Prices Long'!$B:$B,'All Prices combined'!$D234,'RAB Prices Long'!$E:$E,'All Prices combined'!$G234)))),2)</f>
        <v>0</v>
      </c>
      <c r="J234" s="2">
        <f>ROUND(IF($B234="Annuity",SUMIFS('Annuity Prices'!M:M,'Annuity Prices'!$B:$B,$D234,'Annuity Prices'!$E:$E,$G234),IF($B234="RAB Short",SUMIFS('RAB Prices Short'!M:M,'RAB Prices Short'!$B:$B,'All Prices combined'!$D234,'RAB Prices Short'!$E:$E,'All Prices combined'!$G234),IF($B234="RAB Long",SUMIFS('RAB Prices Long'!M:M,'RAB Prices Long'!$B:$B,'All Prices combined'!$D234,'RAB Prices Long'!$E:$E,'All Prices combined'!$G234)))),2)</f>
        <v>0</v>
      </c>
      <c r="K234" s="2">
        <f>ROUND(IF($B234="Annuity",SUMIFS('Annuity Prices'!N:N,'Annuity Prices'!$B:$B,$D234,'Annuity Prices'!$E:$E,$G234),IF($B234="RAB Short",SUMIFS('RAB Prices Short'!N:N,'RAB Prices Short'!$B:$B,'All Prices combined'!$D234,'RAB Prices Short'!$E:$E,'All Prices combined'!$G234),IF($B234="RAB Long",SUMIFS('RAB Prices Long'!N:N,'RAB Prices Long'!$B:$B,'All Prices combined'!$D234,'RAB Prices Long'!$E:$E,'All Prices combined'!$G234)))),2)</f>
        <v>2.06</v>
      </c>
      <c r="L234" s="2">
        <f>ROUND(IF($B234="Annuity",SUMIFS('Annuity Prices'!O:O,'Annuity Prices'!$B:$B,$D234,'Annuity Prices'!$E:$E,$G234),IF($B234="RAB Short",SUMIFS('RAB Prices Short'!O:O,'RAB Prices Short'!$B:$B,'All Prices combined'!$D234,'RAB Prices Short'!$E:$E,'All Prices combined'!$G234),IF($B234="RAB Long",SUMIFS('RAB Prices Long'!O:O,'RAB Prices Long'!$B:$B,'All Prices combined'!$D234,'RAB Prices Long'!$E:$E,'All Prices combined'!$G234)))),2)</f>
        <v>2.12</v>
      </c>
      <c r="M234" s="2">
        <f>ROUND(IF($B234="Annuity",SUMIFS('Annuity Prices'!P:P,'Annuity Prices'!$B:$B,$D234,'Annuity Prices'!$E:$E,$G234),IF($B234="RAB Short",SUMIFS('RAB Prices Short'!P:P,'RAB Prices Short'!$B:$B,'All Prices combined'!$D234,'RAB Prices Short'!$E:$E,'All Prices combined'!$G234),IF($B234="RAB Long",SUMIFS('RAB Prices Long'!P:P,'RAB Prices Long'!$B:$B,'All Prices combined'!$D234,'RAB Prices Long'!$E:$E,'All Prices combined'!$G234)))),2)</f>
        <v>2.16</v>
      </c>
      <c r="N234" s="2">
        <f>ROUND(IF($B234="Annuity",SUMIFS('Annuity Prices'!Q:Q,'Annuity Prices'!$B:$B,$D234,'Annuity Prices'!$E:$E,$G234),IF($B234="RAB Short",SUMIFS('RAB Prices Short'!Q:Q,'RAB Prices Short'!$B:$B,'All Prices combined'!$D234,'RAB Prices Short'!$E:$E,'All Prices combined'!$G234),IF($B234="RAB Long",SUMIFS('RAB Prices Long'!Q:Q,'RAB Prices Long'!$B:$B,'All Prices combined'!$D234,'RAB Prices Long'!$E:$E,'All Prices combined'!$G234)))),2)</f>
        <v>2.2200000000000002</v>
      </c>
      <c r="O234" s="2">
        <f>ROUND(IF($B234="Annuity",SUMIFS('Annuity Prices'!R:R,'Annuity Prices'!$B:$B,$D234,'Annuity Prices'!$E:$E,$G234),IF($B234="RAB Short",SUMIFS('RAB Prices Short'!R:R,'RAB Prices Short'!$B:$B,'All Prices combined'!$D234,'RAB Prices Short'!$E:$E,'All Prices combined'!$G234),IF($B234="RAB Long",SUMIFS('RAB Prices Long'!R:R,'RAB Prices Long'!$B:$B,'All Prices combined'!$D234,'RAB Prices Long'!$E:$E,'All Prices combined'!$G234)))),2)</f>
        <v>2.27</v>
      </c>
      <c r="P234" s="2">
        <f>ROUND(IF($B234="Annuity",SUMIFS('Annuity Prices'!S:S,'Annuity Prices'!$B:$B,$D234,'Annuity Prices'!$E:$E,$G234),IF($B234="RAB Short",SUMIFS('RAB Prices Short'!S:S,'RAB Prices Short'!$B:$B,'All Prices combined'!$D234,'RAB Prices Short'!$E:$E,'All Prices combined'!$G234),IF($B234="RAB Long",SUMIFS('RAB Prices Long'!S:S,'RAB Prices Long'!$B:$B,'All Prices combined'!$D234,'RAB Prices Long'!$E:$E,'All Prices combined'!$G234)))),2)</f>
        <v>2.33</v>
      </c>
      <c r="Q234" s="2">
        <f>ROUND(IF($B234="Annuity",SUMIFS('Annuity Prices'!T:T,'Annuity Prices'!$B:$B,$D234,'Annuity Prices'!$E:$E,$G234),IF($B234="RAB Short",SUMIFS('RAB Prices Short'!T:T,'RAB Prices Short'!$B:$B,'All Prices combined'!$D234,'RAB Prices Short'!$E:$E,'All Prices combined'!$G234),IF($B234="RAB Long",SUMIFS('RAB Prices Long'!T:T,'RAB Prices Long'!$B:$B,'All Prices combined'!$D234,'RAB Prices Long'!$E:$E,'All Prices combined'!$G234)))),2)</f>
        <v>2.37</v>
      </c>
      <c r="R234" s="2">
        <f>ROUND(IF($B234="Annuity",SUMIFS('Annuity Prices'!U:U,'Annuity Prices'!$B:$B,$D234,'Annuity Prices'!$E:$E,$G234),IF($B234="RAB Short",SUMIFS('RAB Prices Short'!U:U,'RAB Prices Short'!$B:$B,'All Prices combined'!$D234,'RAB Prices Short'!$E:$E,'All Prices combined'!$G234),IF($B234="RAB Long",SUMIFS('RAB Prices Long'!U:U,'RAB Prices Long'!$B:$B,'All Prices combined'!$D234,'RAB Prices Long'!$E:$E,'All Prices combined'!$G234)))),2)</f>
        <v>2.4300000000000002</v>
      </c>
      <c r="S234" s="2">
        <f>ROUND(IF($B234="Annuity",SUMIFS('Annuity Prices'!V:V,'Annuity Prices'!$B:$B,$D234,'Annuity Prices'!$E:$E,$G234),IF($B234="RAB Short",SUMIFS('RAB Prices Short'!V:V,'RAB Prices Short'!$B:$B,'All Prices combined'!$D234,'RAB Prices Short'!$E:$E,'All Prices combined'!$G234),IF($B234="RAB Long",SUMIFS('RAB Prices Long'!V:V,'RAB Prices Long'!$B:$B,'All Prices combined'!$D234,'RAB Prices Long'!$E:$E,'All Prices combined'!$G234)))),2)</f>
        <v>2.5</v>
      </c>
      <c r="T234" s="2">
        <f>ROUND(IF($B234="Annuity",SUMIFS('Annuity Prices'!W:W,'Annuity Prices'!$B:$B,$D234,'Annuity Prices'!$E:$E,$G234),IF($B234="RAB Short",SUMIFS('RAB Prices Short'!W:W,'RAB Prices Short'!$B:$B,'All Prices combined'!$D234,'RAB Prices Short'!$E:$E,'All Prices combined'!$G234),IF($B234="RAB Long",SUMIFS('RAB Prices Long'!W:W,'RAB Prices Long'!$B:$B,'All Prices combined'!$D234,'RAB Prices Long'!$E:$E,'All Prices combined'!$G234)))),2)</f>
        <v>2.56</v>
      </c>
      <c r="U234" s="2">
        <f>ROUND(IF($B234="Annuity",SUMIFS('Annuity Prices'!X:X,'Annuity Prices'!$B:$B,$D234,'Annuity Prices'!$E:$E,$G234),IF($B234="RAB Short",SUMIFS('RAB Prices Short'!X:X,'RAB Prices Short'!$B:$B,'All Prices combined'!$D234,'RAB Prices Short'!$E:$E,'All Prices combined'!$G234),IF($B234="RAB Long",SUMIFS('RAB Prices Long'!X:X,'RAB Prices Long'!$B:$B,'All Prices combined'!$D234,'RAB Prices Long'!$E:$E,'All Prices combined'!$G234)))),2)</f>
        <v>2.61</v>
      </c>
      <c r="V234" s="2">
        <f>ROUND(IF($B234="Annuity",SUMIFS('Annuity Prices'!Y:Y,'Annuity Prices'!$B:$B,$D234,'Annuity Prices'!$E:$E,$G234),IF($B234="RAB Short",SUMIFS('RAB Prices Short'!Y:Y,'RAB Prices Short'!$B:$B,'All Prices combined'!$D234,'RAB Prices Short'!$E:$E,'All Prices combined'!$G234),IF($B234="RAB Long",SUMIFS('RAB Prices Long'!Y:Y,'RAB Prices Long'!$B:$B,'All Prices combined'!$D234,'RAB Prices Long'!$E:$E,'All Prices combined'!$G234)))),2)</f>
        <v>2.67</v>
      </c>
      <c r="W234" s="2">
        <f>ROUND(IF($B234="Annuity",SUMIFS('Annuity Prices'!Z:Z,'Annuity Prices'!$B:$B,$D234,'Annuity Prices'!$E:$E,$G234),IF($B234="RAB Short",SUMIFS('RAB Prices Short'!Z:Z,'RAB Prices Short'!$B:$B,'All Prices combined'!$D234,'RAB Prices Short'!$E:$E,'All Prices combined'!$G234),IF($B234="RAB Long",SUMIFS('RAB Prices Long'!Z:Z,'RAB Prices Long'!$B:$B,'All Prices combined'!$D234,'RAB Prices Long'!$E:$E,'All Prices combined'!$G234)))),2)</f>
        <v>2.74</v>
      </c>
      <c r="X234" s="2">
        <f>ROUND(IF($B234="Annuity",SUMIFS('Annuity Prices'!AA:AA,'Annuity Prices'!$B:$B,$D234,'Annuity Prices'!$E:$E,$G234),IF($B234="RAB Short",SUMIFS('RAB Prices Short'!AA:AA,'RAB Prices Short'!$B:$B,'All Prices combined'!$D234,'RAB Prices Short'!$E:$E,'All Prices combined'!$G234),IF($B234="RAB Long",SUMIFS('RAB Prices Long'!AA:AA,'RAB Prices Long'!$B:$B,'All Prices combined'!$D234,'RAB Prices Long'!$E:$E,'All Prices combined'!$G234)))),2)</f>
        <v>2.81</v>
      </c>
      <c r="Y234" s="2">
        <f>ROUND(IF($B234="Annuity",SUMIFS('Annuity Prices'!AB:AB,'Annuity Prices'!$B:$B,$D234,'Annuity Prices'!$E:$E,$G234),IF($B234="RAB Short",SUMIFS('RAB Prices Short'!AB:AB,'RAB Prices Short'!$B:$B,'All Prices combined'!$D234,'RAB Prices Short'!$E:$E,'All Prices combined'!$G234),IF($B234="RAB Long",SUMIFS('RAB Prices Long'!AB:AB,'RAB Prices Long'!$B:$B,'All Prices combined'!$D234,'RAB Prices Long'!$E:$E,'All Prices combined'!$G234)))),2)</f>
        <v>2.86</v>
      </c>
      <c r="Z234" s="2">
        <f>ROUND(IF($B234="Annuity",SUMIFS('Annuity Prices'!AC:AC,'Annuity Prices'!$B:$B,$D234,'Annuity Prices'!$E:$E,$G234),IF($B234="RAB Short",SUMIFS('RAB Prices Short'!AC:AC,'RAB Prices Short'!$B:$B,'All Prices combined'!$D234,'RAB Prices Short'!$E:$E,'All Prices combined'!$G234),IF($B234="RAB Long",SUMIFS('RAB Prices Long'!AC:AC,'RAB Prices Long'!$B:$B,'All Prices combined'!$D234,'RAB Prices Long'!$E:$E,'All Prices combined'!$G234)))),2)</f>
        <v>2.94</v>
      </c>
      <c r="AA234" s="2">
        <f>ROUND(IF($B234="Annuity",SUMIFS('Annuity Prices'!AD:AD,'Annuity Prices'!$B:$B,$D234,'Annuity Prices'!$E:$E,$G234),IF($B234="RAB Short",SUMIFS('RAB Prices Short'!AD:AD,'RAB Prices Short'!$B:$B,'All Prices combined'!$D234,'RAB Prices Short'!$E:$E,'All Prices combined'!$G234),IF($B234="RAB Long",SUMIFS('RAB Prices Long'!AD:AD,'RAB Prices Long'!$B:$B,'All Prices combined'!$D234,'RAB Prices Long'!$E:$E,'All Prices combined'!$G234)))),2)</f>
        <v>3.01</v>
      </c>
      <c r="AB234" s="2">
        <f>ROUND(IF($B234="Annuity",SUMIFS('Annuity Prices'!AE:AE,'Annuity Prices'!$B:$B,$D234,'Annuity Prices'!$E:$E,$G234),IF($B234="RAB Short",SUMIFS('RAB Prices Short'!AE:AE,'RAB Prices Short'!$B:$B,'All Prices combined'!$D234,'RAB Prices Short'!$E:$E,'All Prices combined'!$G234),IF($B234="RAB Long",SUMIFS('RAB Prices Long'!AE:AE,'RAB Prices Long'!$B:$B,'All Prices combined'!$D234,'RAB Prices Long'!$E:$E,'All Prices combined'!$G234)))),2)</f>
        <v>3.08</v>
      </c>
      <c r="AC234" s="2">
        <f>ROUND(IF($B234="Annuity",SUMIFS('Annuity Prices'!AF:AF,'Annuity Prices'!$B:$B,$D234,'Annuity Prices'!$E:$E,$G234),IF($B234="RAB Short",SUMIFS('RAB Prices Short'!AF:AF,'RAB Prices Short'!$B:$B,'All Prices combined'!$D234,'RAB Prices Short'!$E:$E,'All Prices combined'!$G234),IF($B234="RAB Long",SUMIFS('RAB Prices Long'!AF:AF,'RAB Prices Long'!$B:$B,'All Prices combined'!$D234,'RAB Prices Long'!$E:$E,'All Prices combined'!$G234)))),2)</f>
        <v>3.15</v>
      </c>
      <c r="AD234" s="2">
        <f>ROUND(IF($B234="Annuity",SUMIFS('Annuity Prices'!AG:AG,'Annuity Prices'!$B:$B,$D234,'Annuity Prices'!$E:$E,$G234),IF($B234="RAB Short",SUMIFS('RAB Prices Short'!AG:AG,'RAB Prices Short'!$B:$B,'All Prices combined'!$D234,'RAB Prices Short'!$E:$E,'All Prices combined'!$G234),IF($B234="RAB Long",SUMIFS('RAB Prices Long'!AG:AG,'RAB Prices Long'!$B:$B,'All Prices combined'!$D234,'RAB Prices Long'!$E:$E,'All Prices combined'!$G234)))),2)</f>
        <v>3.22</v>
      </c>
      <c r="AE234" s="2">
        <f>ROUND(IF($B234="Annuity",SUMIFS('Annuity Prices'!AH:AH,'Annuity Prices'!$B:$B,$D234,'Annuity Prices'!$E:$E,$G234),IF($B234="RAB Short",SUMIFS('RAB Prices Short'!AH:AH,'RAB Prices Short'!$B:$B,'All Prices combined'!$D234,'RAB Prices Short'!$E:$E,'All Prices combined'!$G234),IF($B234="RAB Long",SUMIFS('RAB Prices Long'!AH:AH,'RAB Prices Long'!$B:$B,'All Prices combined'!$D234,'RAB Prices Long'!$E:$E,'All Prices combined'!$G234)))),2)</f>
        <v>3.31</v>
      </c>
      <c r="AF234" s="2">
        <f>ROUND(IF($B234="Annuity",SUMIFS('Annuity Prices'!AI:AI,'Annuity Prices'!$B:$B,$D234,'Annuity Prices'!$E:$E,$G234),IF($B234="RAB Short",SUMIFS('RAB Prices Short'!AI:AI,'RAB Prices Short'!$B:$B,'All Prices combined'!$D234,'RAB Prices Short'!$E:$E,'All Prices combined'!$G234),IF($B234="RAB Long",SUMIFS('RAB Prices Long'!AI:AI,'RAB Prices Long'!$B:$B,'All Prices combined'!$D234,'RAB Prices Long'!$E:$E,'All Prices combined'!$G234)))),2)</f>
        <v>3.39</v>
      </c>
      <c r="AG234" s="2">
        <f>ROUND(IF($B234="Annuity",SUMIFS('Annuity Prices'!AJ:AJ,'Annuity Prices'!$B:$B,$D234,'Annuity Prices'!$E:$E,$G234),IF($B234="RAB Short",SUMIFS('RAB Prices Short'!AJ:AJ,'RAB Prices Short'!$B:$B,'All Prices combined'!$D234,'RAB Prices Short'!$E:$E,'All Prices combined'!$G234),IF($B234="RAB Long",SUMIFS('RAB Prices Long'!AJ:AJ,'RAB Prices Long'!$B:$B,'All Prices combined'!$D234,'RAB Prices Long'!$E:$E,'All Prices combined'!$G234)))),2)</f>
        <v>3.46</v>
      </c>
      <c r="AH234" s="2">
        <f>ROUND(IF($B234="Annuity",SUMIFS('Annuity Prices'!AK:AK,'Annuity Prices'!$B:$B,$D234,'Annuity Prices'!$E:$E,$G234),IF($B234="RAB Short",SUMIFS('RAB Prices Short'!AK:AK,'RAB Prices Short'!$B:$B,'All Prices combined'!$D234,'RAB Prices Short'!$E:$E,'All Prices combined'!$G234),IF($B234="RAB Long",SUMIFS('RAB Prices Long'!AK:AK,'RAB Prices Long'!$B:$B,'All Prices combined'!$D234,'RAB Prices Long'!$E:$E,'All Prices combined'!$G234)))),2)</f>
        <v>3.54</v>
      </c>
      <c r="AI234" s="2">
        <f>ROUND(IF($B234="Annuity",SUMIFS('Annuity Prices'!AL:AL,'Annuity Prices'!$B:$B,$D234,'Annuity Prices'!$E:$E,$G234),IF($B234="RAB Short",SUMIFS('RAB Prices Short'!AL:AL,'RAB Prices Short'!$B:$B,'All Prices combined'!$D234,'RAB Prices Short'!$E:$E,'All Prices combined'!$G234),IF($B234="RAB Long",SUMIFS('RAB Prices Long'!AL:AL,'RAB Prices Long'!$B:$B,'All Prices combined'!$D234,'RAB Prices Long'!$E:$E,'All Prices combined'!$G234)))),2)</f>
        <v>3.63</v>
      </c>
      <c r="AJ234" s="2">
        <f>ROUND(IF($B234="Annuity",SUMIFS('Annuity Prices'!AM:AM,'Annuity Prices'!$B:$B,$D234,'Annuity Prices'!$E:$E,$G234),IF($B234="RAB Short",SUMIFS('RAB Prices Short'!AM:AM,'RAB Prices Short'!$B:$B,'All Prices combined'!$D234,'RAB Prices Short'!$E:$E,'All Prices combined'!$G234),IF($B234="RAB Long",SUMIFS('RAB Prices Long'!AM:AM,'RAB Prices Long'!$B:$B,'All Prices combined'!$D234,'RAB Prices Long'!$E:$E,'All Prices combined'!$G234)))),2)</f>
        <v>3.72</v>
      </c>
      <c r="AK234" s="2">
        <f>ROUND(IF($B234="Annuity",SUMIFS('Annuity Prices'!AN:AN,'Annuity Prices'!$B:$B,$D234,'Annuity Prices'!$E:$E,$G234),IF($B234="RAB Short",SUMIFS('RAB Prices Short'!AN:AN,'RAB Prices Short'!$B:$B,'All Prices combined'!$D234,'RAB Prices Short'!$E:$E,'All Prices combined'!$G234),IF($B234="RAB Long",SUMIFS('RAB Prices Long'!AN:AN,'RAB Prices Long'!$B:$B,'All Prices combined'!$D234,'RAB Prices Long'!$E:$E,'All Prices combined'!$G234)))),2)</f>
        <v>3.79</v>
      </c>
      <c r="AL234" s="2">
        <f>ROUND(IF($B234="Annuity",SUMIFS('Annuity Prices'!AO:AO,'Annuity Prices'!$B:$B,$D234,'Annuity Prices'!$E:$E,$G234),IF($B234="RAB Short",SUMIFS('RAB Prices Short'!AO:AO,'RAB Prices Short'!$B:$B,'All Prices combined'!$D234,'RAB Prices Short'!$E:$E,'All Prices combined'!$G234),IF($B234="RAB Long",SUMIFS('RAB Prices Long'!AO:AO,'RAB Prices Long'!$B:$B,'All Prices combined'!$D234,'RAB Prices Long'!$E:$E,'All Prices combined'!$G234)))),2)</f>
        <v>3.89</v>
      </c>
      <c r="AM234" s="2">
        <f>ROUND(IF($B234="Annuity",SUMIFS('Annuity Prices'!AP:AP,'Annuity Prices'!$B:$B,$D234,'Annuity Prices'!$E:$E,$G234),IF($B234="RAB Short",SUMIFS('RAB Prices Short'!AP:AP,'RAB Prices Short'!$B:$B,'All Prices combined'!$D234,'RAB Prices Short'!$E:$E,'All Prices combined'!$G234),IF($B234="RAB Long",SUMIFS('RAB Prices Long'!AP:AP,'RAB Prices Long'!$B:$B,'All Prices combined'!$D234,'RAB Prices Long'!$E:$E,'All Prices combined'!$G234)))),2)</f>
        <v>3.99</v>
      </c>
      <c r="AN234" s="2">
        <f>ROUND(IF($B234="Annuity",SUMIFS('Annuity Prices'!AQ:AQ,'Annuity Prices'!$B:$B,$D234,'Annuity Prices'!$E:$E,$G234),IF($B234="RAB Short",SUMIFS('RAB Prices Short'!AQ:AQ,'RAB Prices Short'!$B:$B,'All Prices combined'!$D234,'RAB Prices Short'!$E:$E,'All Prices combined'!$G234),IF($B234="RAB Long",SUMIFS('RAB Prices Long'!AQ:AQ,'RAB Prices Long'!$B:$B,'All Prices combined'!$D234,'RAB Prices Long'!$E:$E,'All Prices combined'!$G234)))),2)</f>
        <v>4.09</v>
      </c>
      <c r="AO234" s="2">
        <f>ROUND(IF($B234="Annuity",SUMIFS('Annuity Prices'!AR:AR,'Annuity Prices'!$B:$B,$D234,'Annuity Prices'!$E:$E,$G234),IF($B234="RAB Short",SUMIFS('RAB Prices Short'!AR:AR,'RAB Prices Short'!$B:$B,'All Prices combined'!$D234,'RAB Prices Short'!$E:$E,'All Prices combined'!$G234),IF($B234="RAB Long",SUMIFS('RAB Prices Long'!AR:AR,'RAB Prices Long'!$B:$B,'All Prices combined'!$D234,'RAB Prices Long'!$E:$E,'All Prices combined'!$G234)))),2)</f>
        <v>0</v>
      </c>
      <c r="AP234" s="2">
        <f>ROUND(IF($B234="Annuity",SUMIFS('Annuity Prices'!AS:AS,'Annuity Prices'!$B:$B,$D234,'Annuity Prices'!$E:$E,$G234),IF($B234="RAB Short",SUMIFS('RAB Prices Short'!AS:AS,'RAB Prices Short'!$B:$B,'All Prices combined'!$D234,'RAB Prices Short'!$E:$E,'All Prices combined'!$G234),IF($B234="RAB Long",SUMIFS('RAB Prices Long'!AS:AS,'RAB Prices Long'!$B:$B,'All Prices combined'!$D234,'RAB Prices Long'!$E:$E,'All Prices combined'!$G234)))),2)</f>
        <v>0</v>
      </c>
      <c r="AQ234" s="2">
        <f>ROUND(IF($B234="Annuity",SUMIFS('Annuity Prices'!AT:AT,'Annuity Prices'!$B:$B,$D234,'Annuity Prices'!$E:$E,$G234),IF($B234="RAB Short",SUMIFS('RAB Prices Short'!AT:AT,'RAB Prices Short'!$B:$B,'All Prices combined'!$D234,'RAB Prices Short'!$E:$E,'All Prices combined'!$G234),IF($B234="RAB Long",SUMIFS('RAB Prices Long'!AT:AT,'RAB Prices Long'!$B:$B,'All Prices combined'!$D234,'RAB Prices Long'!$E:$E,'All Prices combined'!$G234)))),2)</f>
        <v>1.83</v>
      </c>
      <c r="AR234" s="2">
        <f>ROUND(IF($B234="Annuity",SUMIFS('Annuity Prices'!AU:AU,'Annuity Prices'!$B:$B,$D234,'Annuity Prices'!$E:$E,$G234),IF($B234="RAB Short",SUMIFS('RAB Prices Short'!AU:AU,'RAB Prices Short'!$B:$B,'All Prices combined'!$D234,'RAB Prices Short'!$E:$E,'All Prices combined'!$G234),IF($B234="RAB Long",SUMIFS('RAB Prices Long'!AU:AU,'RAB Prices Long'!$B:$B,'All Prices combined'!$D234,'RAB Prices Long'!$E:$E,'All Prices combined'!$G234)))),2)</f>
        <v>1.88</v>
      </c>
      <c r="AS234" s="2">
        <f>ROUND(IF($B234="Annuity",SUMIFS('Annuity Prices'!AV:AV,'Annuity Prices'!$B:$B,$D234,'Annuity Prices'!$E:$E,$G234),IF($B234="RAB Short",SUMIFS('RAB Prices Short'!AV:AV,'RAB Prices Short'!$B:$B,'All Prices combined'!$D234,'RAB Prices Short'!$E:$E,'All Prices combined'!$G234),IF($B234="RAB Long",SUMIFS('RAB Prices Long'!AV:AV,'RAB Prices Long'!$B:$B,'All Prices combined'!$D234,'RAB Prices Long'!$E:$E,'All Prices combined'!$G234)))),2)</f>
        <v>1.93</v>
      </c>
      <c r="AT234" s="2">
        <f>ROUND(IF($B234="Annuity",SUMIFS('Annuity Prices'!AW:AW,'Annuity Prices'!$B:$B,$D234,'Annuity Prices'!$E:$E,$G234),IF($B234="RAB Short",SUMIFS('RAB Prices Short'!AW:AW,'RAB Prices Short'!$B:$B,'All Prices combined'!$D234,'RAB Prices Short'!$E:$E,'All Prices combined'!$G234),IF($B234="RAB Long",SUMIFS('RAB Prices Long'!AW:AW,'RAB Prices Long'!$B:$B,'All Prices combined'!$D234,'RAB Prices Long'!$E:$E,'All Prices combined'!$G234)))),2)</f>
        <v>1.99</v>
      </c>
      <c r="AU234" s="2">
        <f>ROUND(IF($B234="Annuity",SUMIFS('Annuity Prices'!AX:AX,'Annuity Prices'!$B:$B,$D234,'Annuity Prices'!$E:$E,$G234),IF($B234="RAB Short",SUMIFS('RAB Prices Short'!AX:AX,'RAB Prices Short'!$B:$B,'All Prices combined'!$D234,'RAB Prices Short'!$E:$E,'All Prices combined'!$G234),IF($B234="RAB Long",SUMIFS('RAB Prices Long'!AX:AX,'RAB Prices Long'!$B:$B,'All Prices combined'!$D234,'RAB Prices Long'!$E:$E,'All Prices combined'!$G234)))),2)</f>
        <v>2.0499999999999998</v>
      </c>
      <c r="AV234" s="2">
        <f>ROUND(IF($B234="Annuity",SUMIFS('Annuity Prices'!AY:AY,'Annuity Prices'!$B:$B,$D234,'Annuity Prices'!$E:$E,$G234),IF($B234="RAB Short",SUMIFS('RAB Prices Short'!AY:AY,'RAB Prices Short'!$B:$B,'All Prices combined'!$D234,'RAB Prices Short'!$E:$E,'All Prices combined'!$G234),IF($B234="RAB Long",SUMIFS('RAB Prices Long'!AY:AY,'RAB Prices Long'!$B:$B,'All Prices combined'!$D234,'RAB Prices Long'!$E:$E,'All Prices combined'!$G234)))),2)</f>
        <v>2.11</v>
      </c>
      <c r="AW234" s="2">
        <f>ROUND(IF($B234="Annuity",SUMIFS('Annuity Prices'!AZ:AZ,'Annuity Prices'!$B:$B,$D234,'Annuity Prices'!$E:$E,$G234),IF($B234="RAB Short",SUMIFS('RAB Prices Short'!AZ:AZ,'RAB Prices Short'!$B:$B,'All Prices combined'!$D234,'RAB Prices Short'!$E:$E,'All Prices combined'!$G234),IF($B234="RAB Long",SUMIFS('RAB Prices Long'!AZ:AZ,'RAB Prices Long'!$B:$B,'All Prices combined'!$D234,'RAB Prices Long'!$E:$E,'All Prices combined'!$G234)))),2)</f>
        <v>2.17</v>
      </c>
      <c r="AX234" s="2">
        <f>ROUND(IF($B234="Annuity",SUMIFS('Annuity Prices'!BA:BA,'Annuity Prices'!$B:$B,$D234,'Annuity Prices'!$E:$E,$G234),IF($B234="RAB Short",SUMIFS('RAB Prices Short'!BA:BA,'RAB Prices Short'!$B:$B,'All Prices combined'!$D234,'RAB Prices Short'!$E:$E,'All Prices combined'!$G234),IF($B234="RAB Long",SUMIFS('RAB Prices Long'!BA:BA,'RAB Prices Long'!$B:$B,'All Prices combined'!$D234,'RAB Prices Long'!$E:$E,'All Prices combined'!$G234)))),2)</f>
        <v>2.23</v>
      </c>
      <c r="AY234" s="2">
        <f>ROUND(IF($B234="Annuity",SUMIFS('Annuity Prices'!BB:BB,'Annuity Prices'!$B:$B,$D234,'Annuity Prices'!$E:$E,$G234),IF($B234="RAB Short",SUMIFS('RAB Prices Short'!BB:BB,'RAB Prices Short'!$B:$B,'All Prices combined'!$D234,'RAB Prices Short'!$E:$E,'All Prices combined'!$G234),IF($B234="RAB Long",SUMIFS('RAB Prices Long'!BB:BB,'RAB Prices Long'!$B:$B,'All Prices combined'!$D234,'RAB Prices Long'!$E:$E,'All Prices combined'!$G234)))),2)</f>
        <v>2.29</v>
      </c>
      <c r="AZ234" s="2">
        <f>ROUND(IF($B234="Annuity",SUMIFS('Annuity Prices'!BC:BC,'Annuity Prices'!$B:$B,$D234,'Annuity Prices'!$E:$E,$G234),IF($B234="RAB Short",SUMIFS('RAB Prices Short'!BC:BC,'RAB Prices Short'!$B:$B,'All Prices combined'!$D234,'RAB Prices Short'!$E:$E,'All Prices combined'!$G234),IF($B234="RAB Long",SUMIFS('RAB Prices Long'!BC:BC,'RAB Prices Long'!$B:$B,'All Prices combined'!$D234,'RAB Prices Long'!$E:$E,'All Prices combined'!$G234)))),2)</f>
        <v>2.36</v>
      </c>
      <c r="BA234" s="2">
        <f>ROUND(IF($B234="Annuity",SUMIFS('Annuity Prices'!BD:BD,'Annuity Prices'!$B:$B,$D234,'Annuity Prices'!$E:$E,$G234),IF($B234="RAB Short",SUMIFS('RAB Prices Short'!BD:BD,'RAB Prices Short'!$B:$B,'All Prices combined'!$D234,'RAB Prices Short'!$E:$E,'All Prices combined'!$G234),IF($B234="RAB Long",SUMIFS('RAB Prices Long'!BD:BD,'RAB Prices Long'!$B:$B,'All Prices combined'!$D234,'RAB Prices Long'!$E:$E,'All Prices combined'!$G234)))),2)</f>
        <v>2.4300000000000002</v>
      </c>
      <c r="BB234" s="2">
        <f>ROUND(IF($B234="Annuity",SUMIFS('Annuity Prices'!BE:BE,'Annuity Prices'!$B:$B,$D234,'Annuity Prices'!$E:$E,$G234),IF($B234="RAB Short",SUMIFS('RAB Prices Short'!BE:BE,'RAB Prices Short'!$B:$B,'All Prices combined'!$D234,'RAB Prices Short'!$E:$E,'All Prices combined'!$G234),IF($B234="RAB Long",SUMIFS('RAB Prices Long'!BE:BE,'RAB Prices Long'!$B:$B,'All Prices combined'!$D234,'RAB Prices Long'!$E:$E,'All Prices combined'!$G234)))),2)</f>
        <v>2.5</v>
      </c>
      <c r="BC234" s="2">
        <f>ROUND(IF($B234="Annuity",SUMIFS('Annuity Prices'!BF:BF,'Annuity Prices'!$B:$B,$D234,'Annuity Prices'!$E:$E,$G234),IF($B234="RAB Short",SUMIFS('RAB Prices Short'!BF:BF,'RAB Prices Short'!$B:$B,'All Prices combined'!$D234,'RAB Prices Short'!$E:$E,'All Prices combined'!$G234),IF($B234="RAB Long",SUMIFS('RAB Prices Long'!BF:BF,'RAB Prices Long'!$B:$B,'All Prices combined'!$D234,'RAB Prices Long'!$E:$E,'All Prices combined'!$G234)))),2)</f>
        <v>2.57</v>
      </c>
      <c r="BD234" s="2">
        <f>ROUND(IF($B234="Annuity",SUMIFS('Annuity Prices'!BG:BG,'Annuity Prices'!$B:$B,$D234,'Annuity Prices'!$E:$E,$G234),IF($B234="RAB Short",SUMIFS('RAB Prices Short'!BG:BG,'RAB Prices Short'!$B:$B,'All Prices combined'!$D234,'RAB Prices Short'!$E:$E,'All Prices combined'!$G234),IF($B234="RAB Long",SUMIFS('RAB Prices Long'!BG:BG,'RAB Prices Long'!$B:$B,'All Prices combined'!$D234,'RAB Prices Long'!$E:$E,'All Prices combined'!$G234)))),2)</f>
        <v>2.64</v>
      </c>
      <c r="BE234" s="2">
        <f>ROUND(IF($B234="Annuity",SUMIFS('Annuity Prices'!BH:BH,'Annuity Prices'!$B:$B,$D234,'Annuity Prices'!$E:$E,$G234),IF($B234="RAB Short",SUMIFS('RAB Prices Short'!BH:BH,'RAB Prices Short'!$B:$B,'All Prices combined'!$D234,'RAB Prices Short'!$E:$E,'All Prices combined'!$G234),IF($B234="RAB Long",SUMIFS('RAB Prices Long'!BH:BH,'RAB Prices Long'!$B:$B,'All Prices combined'!$D234,'RAB Prices Long'!$E:$E,'All Prices combined'!$G234)))),2)</f>
        <v>2.72</v>
      </c>
      <c r="BF234" s="2">
        <f>ROUND(IF($B234="Annuity",SUMIFS('Annuity Prices'!BI:BI,'Annuity Prices'!$B:$B,$D234,'Annuity Prices'!$E:$E,$G234),IF($B234="RAB Short",SUMIFS('RAB Prices Short'!BI:BI,'RAB Prices Short'!$B:$B,'All Prices combined'!$D234,'RAB Prices Short'!$E:$E,'All Prices combined'!$G234),IF($B234="RAB Long",SUMIFS('RAB Prices Long'!BI:BI,'RAB Prices Long'!$B:$B,'All Prices combined'!$D234,'RAB Prices Long'!$E:$E,'All Prices combined'!$G234)))),2)</f>
        <v>2.8</v>
      </c>
      <c r="BG234" s="2">
        <f>ROUND(IF($B234="Annuity",SUMIFS('Annuity Prices'!BJ:BJ,'Annuity Prices'!$B:$B,$D234,'Annuity Prices'!$E:$E,$G234),IF($B234="RAB Short",SUMIFS('RAB Prices Short'!BJ:BJ,'RAB Prices Short'!$B:$B,'All Prices combined'!$D234,'RAB Prices Short'!$E:$E,'All Prices combined'!$G234),IF($B234="RAB Long",SUMIFS('RAB Prices Long'!BJ:BJ,'RAB Prices Long'!$B:$B,'All Prices combined'!$D234,'RAB Prices Long'!$E:$E,'All Prices combined'!$G234)))),2)</f>
        <v>2.88</v>
      </c>
      <c r="BH234" s="2">
        <f>ROUND(IF($B234="Annuity",SUMIFS('Annuity Prices'!BK:BK,'Annuity Prices'!$B:$B,$D234,'Annuity Prices'!$E:$E,$G234),IF($B234="RAB Short",SUMIFS('RAB Prices Short'!BK:BK,'RAB Prices Short'!$B:$B,'All Prices combined'!$D234,'RAB Prices Short'!$E:$E,'All Prices combined'!$G234),IF($B234="RAB Long",SUMIFS('RAB Prices Long'!BK:BK,'RAB Prices Long'!$B:$B,'All Prices combined'!$D234,'RAB Prices Long'!$E:$E,'All Prices combined'!$G234)))),2)</f>
        <v>2.96</v>
      </c>
      <c r="BI234" s="2">
        <f>ROUND(IF($B234="Annuity",SUMIFS('Annuity Prices'!BL:BL,'Annuity Prices'!$B:$B,$D234,'Annuity Prices'!$E:$E,$G234),IF($B234="RAB Short",SUMIFS('RAB Prices Short'!BL:BL,'RAB Prices Short'!$B:$B,'All Prices combined'!$D234,'RAB Prices Short'!$E:$E,'All Prices combined'!$G234),IF($B234="RAB Long",SUMIFS('RAB Prices Long'!BL:BL,'RAB Prices Long'!$B:$B,'All Prices combined'!$D234,'RAB Prices Long'!$E:$E,'All Prices combined'!$G234)))),2)</f>
        <v>3.08</v>
      </c>
      <c r="BJ234" s="2">
        <f>ROUND(IF($B234="Annuity",SUMIFS('Annuity Prices'!BM:BM,'Annuity Prices'!$B:$B,$D234,'Annuity Prices'!$E:$E,$G234),IF($B234="RAB Short",SUMIFS('RAB Prices Short'!BM:BM,'RAB Prices Short'!$B:$B,'All Prices combined'!$D234,'RAB Prices Short'!$E:$E,'All Prices combined'!$G234),IF($B234="RAB Long",SUMIFS('RAB Prices Long'!BM:BM,'RAB Prices Long'!$B:$B,'All Prices combined'!$D234,'RAB Prices Long'!$E:$E,'All Prices combined'!$G234)))),2)</f>
        <v>3.17</v>
      </c>
      <c r="BK234" s="2">
        <f>ROUND(IF($B234="Annuity",SUMIFS('Annuity Prices'!BN:BN,'Annuity Prices'!$B:$B,$D234,'Annuity Prices'!$E:$E,$G234),IF($B234="RAB Short",SUMIFS('RAB Prices Short'!BN:BN,'RAB Prices Short'!$B:$B,'All Prices combined'!$D234,'RAB Prices Short'!$E:$E,'All Prices combined'!$G234),IF($B234="RAB Long",SUMIFS('RAB Prices Long'!BN:BN,'RAB Prices Long'!$B:$B,'All Prices combined'!$D234,'RAB Prices Long'!$E:$E,'All Prices combined'!$G234)))),2)</f>
        <v>3.22</v>
      </c>
      <c r="BL234" s="2">
        <f>ROUND(IF($B234="Annuity",SUMIFS('Annuity Prices'!BO:BO,'Annuity Prices'!$B:$B,$D234,'Annuity Prices'!$E:$E,$G234),IF($B234="RAB Short",SUMIFS('RAB Prices Short'!BO:BO,'RAB Prices Short'!$B:$B,'All Prices combined'!$D234,'RAB Prices Short'!$E:$E,'All Prices combined'!$G234),IF($B234="RAB Long",SUMIFS('RAB Prices Long'!BO:BO,'RAB Prices Long'!$B:$B,'All Prices combined'!$D234,'RAB Prices Long'!$E:$E,'All Prices combined'!$G234)))),2)</f>
        <v>3.31</v>
      </c>
      <c r="BM234" s="2">
        <f>ROUND(IF($B234="Annuity",SUMIFS('Annuity Prices'!BP:BP,'Annuity Prices'!$B:$B,$D234,'Annuity Prices'!$E:$E,$G234),IF($B234="RAB Short",SUMIFS('RAB Prices Short'!BP:BP,'RAB Prices Short'!$B:$B,'All Prices combined'!$D234,'RAB Prices Short'!$E:$E,'All Prices combined'!$G234),IF($B234="RAB Long",SUMIFS('RAB Prices Long'!BP:BP,'RAB Prices Long'!$B:$B,'All Prices combined'!$D234,'RAB Prices Long'!$E:$E,'All Prices combined'!$G234)))),2)</f>
        <v>3.39</v>
      </c>
      <c r="BN234" s="2">
        <f>ROUND(IF($B234="Annuity",SUMIFS('Annuity Prices'!BQ:BQ,'Annuity Prices'!$B:$B,$D234,'Annuity Prices'!$E:$E,$G234),IF($B234="RAB Short",SUMIFS('RAB Prices Short'!BQ:BQ,'RAB Prices Short'!$B:$B,'All Prices combined'!$D234,'RAB Prices Short'!$E:$E,'All Prices combined'!$G234),IF($B234="RAB Long",SUMIFS('RAB Prices Long'!BQ:BQ,'RAB Prices Long'!$B:$B,'All Prices combined'!$D234,'RAB Prices Long'!$E:$E,'All Prices combined'!$G234)))),2)</f>
        <v>3.46</v>
      </c>
      <c r="BO234" s="2">
        <f>ROUND(IF($B234="Annuity",SUMIFS('Annuity Prices'!BR:BR,'Annuity Prices'!$B:$B,$D234,'Annuity Prices'!$E:$E,$G234),IF($B234="RAB Short",SUMIFS('RAB Prices Short'!BR:BR,'RAB Prices Short'!$B:$B,'All Prices combined'!$D234,'RAB Prices Short'!$E:$E,'All Prices combined'!$G234),IF($B234="RAB Long",SUMIFS('RAB Prices Long'!BR:BR,'RAB Prices Long'!$B:$B,'All Prices combined'!$D234,'RAB Prices Long'!$E:$E,'All Prices combined'!$G234)))),2)</f>
        <v>3.54</v>
      </c>
      <c r="BP234" s="2">
        <f>ROUND(IF($B234="Annuity",SUMIFS('Annuity Prices'!BS:BS,'Annuity Prices'!$B:$B,$D234,'Annuity Prices'!$E:$E,$G234),IF($B234="RAB Short",SUMIFS('RAB Prices Short'!BS:BS,'RAB Prices Short'!$B:$B,'All Prices combined'!$D234,'RAB Prices Short'!$E:$E,'All Prices combined'!$G234),IF($B234="RAB Long",SUMIFS('RAB Prices Long'!BS:BS,'RAB Prices Long'!$B:$B,'All Prices combined'!$D234,'RAB Prices Long'!$E:$E,'All Prices combined'!$G234)))),2)</f>
        <v>3.63</v>
      </c>
      <c r="BQ234" s="2">
        <f>ROUND(IF($B234="Annuity",SUMIFS('Annuity Prices'!BT:BT,'Annuity Prices'!$B:$B,$D234,'Annuity Prices'!$E:$E,$G234),IF($B234="RAB Short",SUMIFS('RAB Prices Short'!BT:BT,'RAB Prices Short'!$B:$B,'All Prices combined'!$D234,'RAB Prices Short'!$E:$E,'All Prices combined'!$G234),IF($B234="RAB Long",SUMIFS('RAB Prices Long'!BT:BT,'RAB Prices Long'!$B:$B,'All Prices combined'!$D234,'RAB Prices Long'!$E:$E,'All Prices combined'!$G234)))),2)</f>
        <v>3.72</v>
      </c>
      <c r="BR234" s="2">
        <f>ROUND(IF($B234="Annuity",SUMIFS('Annuity Prices'!BU:BU,'Annuity Prices'!$B:$B,$D234,'Annuity Prices'!$E:$E,$G234),IF($B234="RAB Short",SUMIFS('RAB Prices Short'!BU:BU,'RAB Prices Short'!$B:$B,'All Prices combined'!$D234,'RAB Prices Short'!$E:$E,'All Prices combined'!$G234),IF($B234="RAB Long",SUMIFS('RAB Prices Long'!BU:BU,'RAB Prices Long'!$B:$B,'All Prices combined'!$D234,'RAB Prices Long'!$E:$E,'All Prices combined'!$G234)))),2)</f>
        <v>3.79</v>
      </c>
      <c r="BS234" s="2">
        <f>ROUND(IF($B234="Annuity",SUMIFS('Annuity Prices'!BV:BV,'Annuity Prices'!$B:$B,$D234,'Annuity Prices'!$E:$E,$G234),IF($B234="RAB Short",SUMIFS('RAB Prices Short'!BV:BV,'RAB Prices Short'!$B:$B,'All Prices combined'!$D234,'RAB Prices Short'!$E:$E,'All Prices combined'!$G234),IF($B234="RAB Long",SUMIFS('RAB Prices Long'!BV:BV,'RAB Prices Long'!$B:$B,'All Prices combined'!$D234,'RAB Prices Long'!$E:$E,'All Prices combined'!$G234)))),2)</f>
        <v>3.89</v>
      </c>
      <c r="BT234" s="2">
        <f>ROUND(IF($B234="Annuity",SUMIFS('Annuity Prices'!BW:BW,'Annuity Prices'!$B:$B,$D234,'Annuity Prices'!$E:$E,$G234),IF($B234="RAB Short",SUMIFS('RAB Prices Short'!BW:BW,'RAB Prices Short'!$B:$B,'All Prices combined'!$D234,'RAB Prices Short'!$E:$E,'All Prices combined'!$G234),IF($B234="RAB Long",SUMIFS('RAB Prices Long'!BW:BW,'RAB Prices Long'!$B:$B,'All Prices combined'!$D234,'RAB Prices Long'!$E:$E,'All Prices combined'!$G234)))),2)</f>
        <v>3.99</v>
      </c>
      <c r="BU234" s="2">
        <f>ROUND(IF($B234="Annuity",SUMIFS('Annuity Prices'!BX:BX,'Annuity Prices'!$B:$B,$D234,'Annuity Prices'!$E:$E,$G234),IF($B234="RAB Short",SUMIFS('RAB Prices Short'!BX:BX,'RAB Prices Short'!$B:$B,'All Prices combined'!$D234,'RAB Prices Short'!$E:$E,'All Prices combined'!$G234),IF($B234="RAB Long",SUMIFS('RAB Prices Long'!BX:BX,'RAB Prices Long'!$B:$B,'All Prices combined'!$D234,'RAB Prices Long'!$E:$E,'All Prices combined'!$G234)))),2)</f>
        <v>4.09</v>
      </c>
    </row>
    <row r="235" spans="2:73" x14ac:dyDescent="0.25">
      <c r="B235" t="s">
        <v>44</v>
      </c>
      <c r="C235">
        <v>9</v>
      </c>
      <c r="E235" t="s">
        <v>148</v>
      </c>
      <c r="F235">
        <v>9</v>
      </c>
      <c r="G235" t="s">
        <v>153</v>
      </c>
      <c r="I235" s="2">
        <f>ROUND(IF($B235="Annuity",SUMIFS('Annuity Prices'!L:L,'Annuity Prices'!$B:$B,$D235,'Annuity Prices'!$E:$E,$G235),IF($B235="RAB Short",SUMIFS('RAB Prices Short'!L:L,'RAB Prices Short'!$B:$B,'All Prices combined'!$D235,'RAB Prices Short'!$E:$E,'All Prices combined'!$G235),IF($B235="RAB Long",SUMIFS('RAB Prices Long'!L:L,'RAB Prices Long'!$B:$B,'All Prices combined'!$D235,'RAB Prices Long'!$E:$E,'All Prices combined'!$G235)))),2)</f>
        <v>0</v>
      </c>
      <c r="J235" s="2">
        <f>ROUND(IF($B235="Annuity",SUMIFS('Annuity Prices'!M:M,'Annuity Prices'!$B:$B,$D235,'Annuity Prices'!$E:$E,$G235),IF($B235="RAB Short",SUMIFS('RAB Prices Short'!M:M,'RAB Prices Short'!$B:$B,'All Prices combined'!$D235,'RAB Prices Short'!$E:$E,'All Prices combined'!$G235),IF($B235="RAB Long",SUMIFS('RAB Prices Long'!M:M,'RAB Prices Long'!$B:$B,'All Prices combined'!$D235,'RAB Prices Long'!$E:$E,'All Prices combined'!$G235)))),2)</f>
        <v>0</v>
      </c>
      <c r="K235" s="2">
        <f>ROUND(IF($B235="Annuity",SUMIFS('Annuity Prices'!N:N,'Annuity Prices'!$B:$B,$D235,'Annuity Prices'!$E:$E,$G235),IF($B235="RAB Short",SUMIFS('RAB Prices Short'!N:N,'RAB Prices Short'!$B:$B,'All Prices combined'!$D235,'RAB Prices Short'!$E:$E,'All Prices combined'!$G235),IF($B235="RAB Long",SUMIFS('RAB Prices Long'!N:N,'RAB Prices Long'!$B:$B,'All Prices combined'!$D235,'RAB Prices Long'!$E:$E,'All Prices combined'!$G235)))),2)</f>
        <v>0</v>
      </c>
      <c r="L235" s="2">
        <f>ROUND(IF($B235="Annuity",SUMIFS('Annuity Prices'!O:O,'Annuity Prices'!$B:$B,$D235,'Annuity Prices'!$E:$E,$G235),IF($B235="RAB Short",SUMIFS('RAB Prices Short'!O:O,'RAB Prices Short'!$B:$B,'All Prices combined'!$D235,'RAB Prices Short'!$E:$E,'All Prices combined'!$G235),IF($B235="RAB Long",SUMIFS('RAB Prices Long'!O:O,'RAB Prices Long'!$B:$B,'All Prices combined'!$D235,'RAB Prices Long'!$E:$E,'All Prices combined'!$G235)))),2)</f>
        <v>0</v>
      </c>
      <c r="M235" s="2">
        <f>ROUND(IF($B235="Annuity",SUMIFS('Annuity Prices'!P:P,'Annuity Prices'!$B:$B,$D235,'Annuity Prices'!$E:$E,$G235),IF($B235="RAB Short",SUMIFS('RAB Prices Short'!P:P,'RAB Prices Short'!$B:$B,'All Prices combined'!$D235,'RAB Prices Short'!$E:$E,'All Prices combined'!$G235),IF($B235="RAB Long",SUMIFS('RAB Prices Long'!P:P,'RAB Prices Long'!$B:$B,'All Prices combined'!$D235,'RAB Prices Long'!$E:$E,'All Prices combined'!$G235)))),2)</f>
        <v>0</v>
      </c>
      <c r="N235" s="2">
        <f>ROUND(IF($B235="Annuity",SUMIFS('Annuity Prices'!Q:Q,'Annuity Prices'!$B:$B,$D235,'Annuity Prices'!$E:$E,$G235),IF($B235="RAB Short",SUMIFS('RAB Prices Short'!Q:Q,'RAB Prices Short'!$B:$B,'All Prices combined'!$D235,'RAB Prices Short'!$E:$E,'All Prices combined'!$G235),IF($B235="RAB Long",SUMIFS('RAB Prices Long'!Q:Q,'RAB Prices Long'!$B:$B,'All Prices combined'!$D235,'RAB Prices Long'!$E:$E,'All Prices combined'!$G235)))),2)</f>
        <v>0</v>
      </c>
      <c r="O235" s="2">
        <f>ROUND(IF($B235="Annuity",SUMIFS('Annuity Prices'!R:R,'Annuity Prices'!$B:$B,$D235,'Annuity Prices'!$E:$E,$G235),IF($B235="RAB Short",SUMIFS('RAB Prices Short'!R:R,'RAB Prices Short'!$B:$B,'All Prices combined'!$D235,'RAB Prices Short'!$E:$E,'All Prices combined'!$G235),IF($B235="RAB Long",SUMIFS('RAB Prices Long'!R:R,'RAB Prices Long'!$B:$B,'All Prices combined'!$D235,'RAB Prices Long'!$E:$E,'All Prices combined'!$G235)))),2)</f>
        <v>0</v>
      </c>
      <c r="P235" s="2">
        <f>ROUND(IF($B235="Annuity",SUMIFS('Annuity Prices'!S:S,'Annuity Prices'!$B:$B,$D235,'Annuity Prices'!$E:$E,$G235),IF($B235="RAB Short",SUMIFS('RAB Prices Short'!S:S,'RAB Prices Short'!$B:$B,'All Prices combined'!$D235,'RAB Prices Short'!$E:$E,'All Prices combined'!$G235),IF($B235="RAB Long",SUMIFS('RAB Prices Long'!S:S,'RAB Prices Long'!$B:$B,'All Prices combined'!$D235,'RAB Prices Long'!$E:$E,'All Prices combined'!$G235)))),2)</f>
        <v>0</v>
      </c>
      <c r="Q235" s="2">
        <f>ROUND(IF($B235="Annuity",SUMIFS('Annuity Prices'!T:T,'Annuity Prices'!$B:$B,$D235,'Annuity Prices'!$E:$E,$G235),IF($B235="RAB Short",SUMIFS('RAB Prices Short'!T:T,'RAB Prices Short'!$B:$B,'All Prices combined'!$D235,'RAB Prices Short'!$E:$E,'All Prices combined'!$G235),IF($B235="RAB Long",SUMIFS('RAB Prices Long'!T:T,'RAB Prices Long'!$B:$B,'All Prices combined'!$D235,'RAB Prices Long'!$E:$E,'All Prices combined'!$G235)))),2)</f>
        <v>0</v>
      </c>
      <c r="R235" s="2">
        <f>ROUND(IF($B235="Annuity",SUMIFS('Annuity Prices'!U:U,'Annuity Prices'!$B:$B,$D235,'Annuity Prices'!$E:$E,$G235),IF($B235="RAB Short",SUMIFS('RAB Prices Short'!U:U,'RAB Prices Short'!$B:$B,'All Prices combined'!$D235,'RAB Prices Short'!$E:$E,'All Prices combined'!$G235),IF($B235="RAB Long",SUMIFS('RAB Prices Long'!U:U,'RAB Prices Long'!$B:$B,'All Prices combined'!$D235,'RAB Prices Long'!$E:$E,'All Prices combined'!$G235)))),2)</f>
        <v>0</v>
      </c>
      <c r="S235" s="2">
        <f>ROUND(IF($B235="Annuity",SUMIFS('Annuity Prices'!V:V,'Annuity Prices'!$B:$B,$D235,'Annuity Prices'!$E:$E,$G235),IF($B235="RAB Short",SUMIFS('RAB Prices Short'!V:V,'RAB Prices Short'!$B:$B,'All Prices combined'!$D235,'RAB Prices Short'!$E:$E,'All Prices combined'!$G235),IF($B235="RAB Long",SUMIFS('RAB Prices Long'!V:V,'RAB Prices Long'!$B:$B,'All Prices combined'!$D235,'RAB Prices Long'!$E:$E,'All Prices combined'!$G235)))),2)</f>
        <v>0</v>
      </c>
      <c r="T235" s="2">
        <f>ROUND(IF($B235="Annuity",SUMIFS('Annuity Prices'!W:W,'Annuity Prices'!$B:$B,$D235,'Annuity Prices'!$E:$E,$G235),IF($B235="RAB Short",SUMIFS('RAB Prices Short'!W:W,'RAB Prices Short'!$B:$B,'All Prices combined'!$D235,'RAB Prices Short'!$E:$E,'All Prices combined'!$G235),IF($B235="RAB Long",SUMIFS('RAB Prices Long'!W:W,'RAB Prices Long'!$B:$B,'All Prices combined'!$D235,'RAB Prices Long'!$E:$E,'All Prices combined'!$G235)))),2)</f>
        <v>0</v>
      </c>
      <c r="U235" s="2">
        <f>ROUND(IF($B235="Annuity",SUMIFS('Annuity Prices'!X:X,'Annuity Prices'!$B:$B,$D235,'Annuity Prices'!$E:$E,$G235),IF($B235="RAB Short",SUMIFS('RAB Prices Short'!X:X,'RAB Prices Short'!$B:$B,'All Prices combined'!$D235,'RAB Prices Short'!$E:$E,'All Prices combined'!$G235),IF($B235="RAB Long",SUMIFS('RAB Prices Long'!X:X,'RAB Prices Long'!$B:$B,'All Prices combined'!$D235,'RAB Prices Long'!$E:$E,'All Prices combined'!$G235)))),2)</f>
        <v>0</v>
      </c>
      <c r="V235" s="2">
        <f>ROUND(IF($B235="Annuity",SUMIFS('Annuity Prices'!Y:Y,'Annuity Prices'!$B:$B,$D235,'Annuity Prices'!$E:$E,$G235),IF($B235="RAB Short",SUMIFS('RAB Prices Short'!Y:Y,'RAB Prices Short'!$B:$B,'All Prices combined'!$D235,'RAB Prices Short'!$E:$E,'All Prices combined'!$G235),IF($B235="RAB Long",SUMIFS('RAB Prices Long'!Y:Y,'RAB Prices Long'!$B:$B,'All Prices combined'!$D235,'RAB Prices Long'!$E:$E,'All Prices combined'!$G235)))),2)</f>
        <v>0</v>
      </c>
      <c r="W235" s="2">
        <f>ROUND(IF($B235="Annuity",SUMIFS('Annuity Prices'!Z:Z,'Annuity Prices'!$B:$B,$D235,'Annuity Prices'!$E:$E,$G235),IF($B235="RAB Short",SUMIFS('RAB Prices Short'!Z:Z,'RAB Prices Short'!$B:$B,'All Prices combined'!$D235,'RAB Prices Short'!$E:$E,'All Prices combined'!$G235),IF($B235="RAB Long",SUMIFS('RAB Prices Long'!Z:Z,'RAB Prices Long'!$B:$B,'All Prices combined'!$D235,'RAB Prices Long'!$E:$E,'All Prices combined'!$G235)))),2)</f>
        <v>0</v>
      </c>
      <c r="X235" s="2">
        <f>ROUND(IF($B235="Annuity",SUMIFS('Annuity Prices'!AA:AA,'Annuity Prices'!$B:$B,$D235,'Annuity Prices'!$E:$E,$G235),IF($B235="RAB Short",SUMIFS('RAB Prices Short'!AA:AA,'RAB Prices Short'!$B:$B,'All Prices combined'!$D235,'RAB Prices Short'!$E:$E,'All Prices combined'!$G235),IF($B235="RAB Long",SUMIFS('RAB Prices Long'!AA:AA,'RAB Prices Long'!$B:$B,'All Prices combined'!$D235,'RAB Prices Long'!$E:$E,'All Prices combined'!$G235)))),2)</f>
        <v>0</v>
      </c>
      <c r="Y235" s="2">
        <f>ROUND(IF($B235="Annuity",SUMIFS('Annuity Prices'!AB:AB,'Annuity Prices'!$B:$B,$D235,'Annuity Prices'!$E:$E,$G235),IF($B235="RAB Short",SUMIFS('RAB Prices Short'!AB:AB,'RAB Prices Short'!$B:$B,'All Prices combined'!$D235,'RAB Prices Short'!$E:$E,'All Prices combined'!$G235),IF($B235="RAB Long",SUMIFS('RAB Prices Long'!AB:AB,'RAB Prices Long'!$B:$B,'All Prices combined'!$D235,'RAB Prices Long'!$E:$E,'All Prices combined'!$G235)))),2)</f>
        <v>0</v>
      </c>
      <c r="Z235" s="2">
        <f>ROUND(IF($B235="Annuity",SUMIFS('Annuity Prices'!AC:AC,'Annuity Prices'!$B:$B,$D235,'Annuity Prices'!$E:$E,$G235),IF($B235="RAB Short",SUMIFS('RAB Prices Short'!AC:AC,'RAB Prices Short'!$B:$B,'All Prices combined'!$D235,'RAB Prices Short'!$E:$E,'All Prices combined'!$G235),IF($B235="RAB Long",SUMIFS('RAB Prices Long'!AC:AC,'RAB Prices Long'!$B:$B,'All Prices combined'!$D235,'RAB Prices Long'!$E:$E,'All Prices combined'!$G235)))),2)</f>
        <v>0</v>
      </c>
      <c r="AA235" s="2">
        <f>ROUND(IF($B235="Annuity",SUMIFS('Annuity Prices'!AD:AD,'Annuity Prices'!$B:$B,$D235,'Annuity Prices'!$E:$E,$G235),IF($B235="RAB Short",SUMIFS('RAB Prices Short'!AD:AD,'RAB Prices Short'!$B:$B,'All Prices combined'!$D235,'RAB Prices Short'!$E:$E,'All Prices combined'!$G235),IF($B235="RAB Long",SUMIFS('RAB Prices Long'!AD:AD,'RAB Prices Long'!$B:$B,'All Prices combined'!$D235,'RAB Prices Long'!$E:$E,'All Prices combined'!$G235)))),2)</f>
        <v>0</v>
      </c>
      <c r="AB235" s="2">
        <f>ROUND(IF($B235="Annuity",SUMIFS('Annuity Prices'!AE:AE,'Annuity Prices'!$B:$B,$D235,'Annuity Prices'!$E:$E,$G235),IF($B235="RAB Short",SUMIFS('RAB Prices Short'!AE:AE,'RAB Prices Short'!$B:$B,'All Prices combined'!$D235,'RAB Prices Short'!$E:$E,'All Prices combined'!$G235),IF($B235="RAB Long",SUMIFS('RAB Prices Long'!AE:AE,'RAB Prices Long'!$B:$B,'All Prices combined'!$D235,'RAB Prices Long'!$E:$E,'All Prices combined'!$G235)))),2)</f>
        <v>0</v>
      </c>
      <c r="AC235" s="2">
        <f>ROUND(IF($B235="Annuity",SUMIFS('Annuity Prices'!AF:AF,'Annuity Prices'!$B:$B,$D235,'Annuity Prices'!$E:$E,$G235),IF($B235="RAB Short",SUMIFS('RAB Prices Short'!AF:AF,'RAB Prices Short'!$B:$B,'All Prices combined'!$D235,'RAB Prices Short'!$E:$E,'All Prices combined'!$G235),IF($B235="RAB Long",SUMIFS('RAB Prices Long'!AF:AF,'RAB Prices Long'!$B:$B,'All Prices combined'!$D235,'RAB Prices Long'!$E:$E,'All Prices combined'!$G235)))),2)</f>
        <v>0</v>
      </c>
      <c r="AD235" s="2">
        <f>ROUND(IF($B235="Annuity",SUMIFS('Annuity Prices'!AG:AG,'Annuity Prices'!$B:$B,$D235,'Annuity Prices'!$E:$E,$G235),IF($B235="RAB Short",SUMIFS('RAB Prices Short'!AG:AG,'RAB Prices Short'!$B:$B,'All Prices combined'!$D235,'RAB Prices Short'!$E:$E,'All Prices combined'!$G235),IF($B235="RAB Long",SUMIFS('RAB Prices Long'!AG:AG,'RAB Prices Long'!$B:$B,'All Prices combined'!$D235,'RAB Prices Long'!$E:$E,'All Prices combined'!$G235)))),2)</f>
        <v>0</v>
      </c>
      <c r="AE235" s="2">
        <f>ROUND(IF($B235="Annuity",SUMIFS('Annuity Prices'!AH:AH,'Annuity Prices'!$B:$B,$D235,'Annuity Prices'!$E:$E,$G235),IF($B235="RAB Short",SUMIFS('RAB Prices Short'!AH:AH,'RAB Prices Short'!$B:$B,'All Prices combined'!$D235,'RAB Prices Short'!$E:$E,'All Prices combined'!$G235),IF($B235="RAB Long",SUMIFS('RAB Prices Long'!AH:AH,'RAB Prices Long'!$B:$B,'All Prices combined'!$D235,'RAB Prices Long'!$E:$E,'All Prices combined'!$G235)))),2)</f>
        <v>0</v>
      </c>
      <c r="AF235" s="2">
        <f>ROUND(IF($B235="Annuity",SUMIFS('Annuity Prices'!AI:AI,'Annuity Prices'!$B:$B,$D235,'Annuity Prices'!$E:$E,$G235),IF($B235="RAB Short",SUMIFS('RAB Prices Short'!AI:AI,'RAB Prices Short'!$B:$B,'All Prices combined'!$D235,'RAB Prices Short'!$E:$E,'All Prices combined'!$G235),IF($B235="RAB Long",SUMIFS('RAB Prices Long'!AI:AI,'RAB Prices Long'!$B:$B,'All Prices combined'!$D235,'RAB Prices Long'!$E:$E,'All Prices combined'!$G235)))),2)</f>
        <v>0</v>
      </c>
      <c r="AG235" s="2">
        <f>ROUND(IF($B235="Annuity",SUMIFS('Annuity Prices'!AJ:AJ,'Annuity Prices'!$B:$B,$D235,'Annuity Prices'!$E:$E,$G235),IF($B235="RAB Short",SUMIFS('RAB Prices Short'!AJ:AJ,'RAB Prices Short'!$B:$B,'All Prices combined'!$D235,'RAB Prices Short'!$E:$E,'All Prices combined'!$G235),IF($B235="RAB Long",SUMIFS('RAB Prices Long'!AJ:AJ,'RAB Prices Long'!$B:$B,'All Prices combined'!$D235,'RAB Prices Long'!$E:$E,'All Prices combined'!$G235)))),2)</f>
        <v>0</v>
      </c>
      <c r="AH235" s="2">
        <f>ROUND(IF($B235="Annuity",SUMIFS('Annuity Prices'!AK:AK,'Annuity Prices'!$B:$B,$D235,'Annuity Prices'!$E:$E,$G235),IF($B235="RAB Short",SUMIFS('RAB Prices Short'!AK:AK,'RAB Prices Short'!$B:$B,'All Prices combined'!$D235,'RAB Prices Short'!$E:$E,'All Prices combined'!$G235),IF($B235="RAB Long",SUMIFS('RAB Prices Long'!AK:AK,'RAB Prices Long'!$B:$B,'All Prices combined'!$D235,'RAB Prices Long'!$E:$E,'All Prices combined'!$G235)))),2)</f>
        <v>0</v>
      </c>
      <c r="AI235" s="2">
        <f>ROUND(IF($B235="Annuity",SUMIFS('Annuity Prices'!AL:AL,'Annuity Prices'!$B:$B,$D235,'Annuity Prices'!$E:$E,$G235),IF($B235="RAB Short",SUMIFS('RAB Prices Short'!AL:AL,'RAB Prices Short'!$B:$B,'All Prices combined'!$D235,'RAB Prices Short'!$E:$E,'All Prices combined'!$G235),IF($B235="RAB Long",SUMIFS('RAB Prices Long'!AL:AL,'RAB Prices Long'!$B:$B,'All Prices combined'!$D235,'RAB Prices Long'!$E:$E,'All Prices combined'!$G235)))),2)</f>
        <v>0</v>
      </c>
      <c r="AJ235" s="2">
        <f>ROUND(IF($B235="Annuity",SUMIFS('Annuity Prices'!AM:AM,'Annuity Prices'!$B:$B,$D235,'Annuity Prices'!$E:$E,$G235),IF($B235="RAB Short",SUMIFS('RAB Prices Short'!AM:AM,'RAB Prices Short'!$B:$B,'All Prices combined'!$D235,'RAB Prices Short'!$E:$E,'All Prices combined'!$G235),IF($B235="RAB Long",SUMIFS('RAB Prices Long'!AM:AM,'RAB Prices Long'!$B:$B,'All Prices combined'!$D235,'RAB Prices Long'!$E:$E,'All Prices combined'!$G235)))),2)</f>
        <v>0</v>
      </c>
      <c r="AK235" s="2">
        <f>ROUND(IF($B235="Annuity",SUMIFS('Annuity Prices'!AN:AN,'Annuity Prices'!$B:$B,$D235,'Annuity Prices'!$E:$E,$G235),IF($B235="RAB Short",SUMIFS('RAB Prices Short'!AN:AN,'RAB Prices Short'!$B:$B,'All Prices combined'!$D235,'RAB Prices Short'!$E:$E,'All Prices combined'!$G235),IF($B235="RAB Long",SUMIFS('RAB Prices Long'!AN:AN,'RAB Prices Long'!$B:$B,'All Prices combined'!$D235,'RAB Prices Long'!$E:$E,'All Prices combined'!$G235)))),2)</f>
        <v>0</v>
      </c>
      <c r="AL235" s="2">
        <f>ROUND(IF($B235="Annuity",SUMIFS('Annuity Prices'!AO:AO,'Annuity Prices'!$B:$B,$D235,'Annuity Prices'!$E:$E,$G235),IF($B235="RAB Short",SUMIFS('RAB Prices Short'!AO:AO,'RAB Prices Short'!$B:$B,'All Prices combined'!$D235,'RAB Prices Short'!$E:$E,'All Prices combined'!$G235),IF($B235="RAB Long",SUMIFS('RAB Prices Long'!AO:AO,'RAB Prices Long'!$B:$B,'All Prices combined'!$D235,'RAB Prices Long'!$E:$E,'All Prices combined'!$G235)))),2)</f>
        <v>0</v>
      </c>
      <c r="AM235" s="2">
        <f>ROUND(IF($B235="Annuity",SUMIFS('Annuity Prices'!AP:AP,'Annuity Prices'!$B:$B,$D235,'Annuity Prices'!$E:$E,$G235),IF($B235="RAB Short",SUMIFS('RAB Prices Short'!AP:AP,'RAB Prices Short'!$B:$B,'All Prices combined'!$D235,'RAB Prices Short'!$E:$E,'All Prices combined'!$G235),IF($B235="RAB Long",SUMIFS('RAB Prices Long'!AP:AP,'RAB Prices Long'!$B:$B,'All Prices combined'!$D235,'RAB Prices Long'!$E:$E,'All Prices combined'!$G235)))),2)</f>
        <v>0</v>
      </c>
      <c r="AN235" s="2">
        <f>ROUND(IF($B235="Annuity",SUMIFS('Annuity Prices'!AQ:AQ,'Annuity Prices'!$B:$B,$D235,'Annuity Prices'!$E:$E,$G235),IF($B235="RAB Short",SUMIFS('RAB Prices Short'!AQ:AQ,'RAB Prices Short'!$B:$B,'All Prices combined'!$D235,'RAB Prices Short'!$E:$E,'All Prices combined'!$G235),IF($B235="RAB Long",SUMIFS('RAB Prices Long'!AQ:AQ,'RAB Prices Long'!$B:$B,'All Prices combined'!$D235,'RAB Prices Long'!$E:$E,'All Prices combined'!$G235)))),2)</f>
        <v>0</v>
      </c>
      <c r="AO235" s="2">
        <f>ROUND(IF($B235="Annuity",SUMIFS('Annuity Prices'!AR:AR,'Annuity Prices'!$B:$B,$D235,'Annuity Prices'!$E:$E,$G235),IF($B235="RAB Short",SUMIFS('RAB Prices Short'!AR:AR,'RAB Prices Short'!$B:$B,'All Prices combined'!$D235,'RAB Prices Short'!$E:$E,'All Prices combined'!$G235),IF($B235="RAB Long",SUMIFS('RAB Prices Long'!AR:AR,'RAB Prices Long'!$B:$B,'All Prices combined'!$D235,'RAB Prices Long'!$E:$E,'All Prices combined'!$G235)))),2)</f>
        <v>0</v>
      </c>
      <c r="AP235" s="2">
        <f>ROUND(IF($B235="Annuity",SUMIFS('Annuity Prices'!AS:AS,'Annuity Prices'!$B:$B,$D235,'Annuity Prices'!$E:$E,$G235),IF($B235="RAB Short",SUMIFS('RAB Prices Short'!AS:AS,'RAB Prices Short'!$B:$B,'All Prices combined'!$D235,'RAB Prices Short'!$E:$E,'All Prices combined'!$G235),IF($B235="RAB Long",SUMIFS('RAB Prices Long'!AS:AS,'RAB Prices Long'!$B:$B,'All Prices combined'!$D235,'RAB Prices Long'!$E:$E,'All Prices combined'!$G235)))),2)</f>
        <v>0</v>
      </c>
      <c r="AQ235" s="2">
        <f>ROUND(IF($B235="Annuity",SUMIFS('Annuity Prices'!AT:AT,'Annuity Prices'!$B:$B,$D235,'Annuity Prices'!$E:$E,$G235),IF($B235="RAB Short",SUMIFS('RAB Prices Short'!AT:AT,'RAB Prices Short'!$B:$B,'All Prices combined'!$D235,'RAB Prices Short'!$E:$E,'All Prices combined'!$G235),IF($B235="RAB Long",SUMIFS('RAB Prices Long'!AT:AT,'RAB Prices Long'!$B:$B,'All Prices combined'!$D235,'RAB Prices Long'!$E:$E,'All Prices combined'!$G235)))),2)</f>
        <v>0</v>
      </c>
      <c r="AR235" s="2">
        <f>ROUND(IF($B235="Annuity",SUMIFS('Annuity Prices'!AU:AU,'Annuity Prices'!$B:$B,$D235,'Annuity Prices'!$E:$E,$G235),IF($B235="RAB Short",SUMIFS('RAB Prices Short'!AU:AU,'RAB Prices Short'!$B:$B,'All Prices combined'!$D235,'RAB Prices Short'!$E:$E,'All Prices combined'!$G235),IF($B235="RAB Long",SUMIFS('RAB Prices Long'!AU:AU,'RAB Prices Long'!$B:$B,'All Prices combined'!$D235,'RAB Prices Long'!$E:$E,'All Prices combined'!$G235)))),2)</f>
        <v>0</v>
      </c>
      <c r="AS235" s="2">
        <f>ROUND(IF($B235="Annuity",SUMIFS('Annuity Prices'!AV:AV,'Annuity Prices'!$B:$B,$D235,'Annuity Prices'!$E:$E,$G235),IF($B235="RAB Short",SUMIFS('RAB Prices Short'!AV:AV,'RAB Prices Short'!$B:$B,'All Prices combined'!$D235,'RAB Prices Short'!$E:$E,'All Prices combined'!$G235),IF($B235="RAB Long",SUMIFS('RAB Prices Long'!AV:AV,'RAB Prices Long'!$B:$B,'All Prices combined'!$D235,'RAB Prices Long'!$E:$E,'All Prices combined'!$G235)))),2)</f>
        <v>0</v>
      </c>
      <c r="AT235" s="2">
        <f>ROUND(IF($B235="Annuity",SUMIFS('Annuity Prices'!AW:AW,'Annuity Prices'!$B:$B,$D235,'Annuity Prices'!$E:$E,$G235),IF($B235="RAB Short",SUMIFS('RAB Prices Short'!AW:AW,'RAB Prices Short'!$B:$B,'All Prices combined'!$D235,'RAB Prices Short'!$E:$E,'All Prices combined'!$G235),IF($B235="RAB Long",SUMIFS('RAB Prices Long'!AW:AW,'RAB Prices Long'!$B:$B,'All Prices combined'!$D235,'RAB Prices Long'!$E:$E,'All Prices combined'!$G235)))),2)</f>
        <v>0</v>
      </c>
      <c r="AU235" s="2">
        <f>ROUND(IF($B235="Annuity",SUMIFS('Annuity Prices'!AX:AX,'Annuity Prices'!$B:$B,$D235,'Annuity Prices'!$E:$E,$G235),IF($B235="RAB Short",SUMIFS('RAB Prices Short'!AX:AX,'RAB Prices Short'!$B:$B,'All Prices combined'!$D235,'RAB Prices Short'!$E:$E,'All Prices combined'!$G235),IF($B235="RAB Long",SUMIFS('RAB Prices Long'!AX:AX,'RAB Prices Long'!$B:$B,'All Prices combined'!$D235,'RAB Prices Long'!$E:$E,'All Prices combined'!$G235)))),2)</f>
        <v>0</v>
      </c>
      <c r="AV235" s="2">
        <f>ROUND(IF($B235="Annuity",SUMIFS('Annuity Prices'!AY:AY,'Annuity Prices'!$B:$B,$D235,'Annuity Prices'!$E:$E,$G235),IF($B235="RAB Short",SUMIFS('RAB Prices Short'!AY:AY,'RAB Prices Short'!$B:$B,'All Prices combined'!$D235,'RAB Prices Short'!$E:$E,'All Prices combined'!$G235),IF($B235="RAB Long",SUMIFS('RAB Prices Long'!AY:AY,'RAB Prices Long'!$B:$B,'All Prices combined'!$D235,'RAB Prices Long'!$E:$E,'All Prices combined'!$G235)))),2)</f>
        <v>0</v>
      </c>
      <c r="AW235" s="2">
        <f>ROUND(IF($B235="Annuity",SUMIFS('Annuity Prices'!AZ:AZ,'Annuity Prices'!$B:$B,$D235,'Annuity Prices'!$E:$E,$G235),IF($B235="RAB Short",SUMIFS('RAB Prices Short'!AZ:AZ,'RAB Prices Short'!$B:$B,'All Prices combined'!$D235,'RAB Prices Short'!$E:$E,'All Prices combined'!$G235),IF($B235="RAB Long",SUMIFS('RAB Prices Long'!AZ:AZ,'RAB Prices Long'!$B:$B,'All Prices combined'!$D235,'RAB Prices Long'!$E:$E,'All Prices combined'!$G235)))),2)</f>
        <v>0</v>
      </c>
      <c r="AX235" s="2">
        <f>ROUND(IF($B235="Annuity",SUMIFS('Annuity Prices'!BA:BA,'Annuity Prices'!$B:$B,$D235,'Annuity Prices'!$E:$E,$G235),IF($B235="RAB Short",SUMIFS('RAB Prices Short'!BA:BA,'RAB Prices Short'!$B:$B,'All Prices combined'!$D235,'RAB Prices Short'!$E:$E,'All Prices combined'!$G235),IF($B235="RAB Long",SUMIFS('RAB Prices Long'!BA:BA,'RAB Prices Long'!$B:$B,'All Prices combined'!$D235,'RAB Prices Long'!$E:$E,'All Prices combined'!$G235)))),2)</f>
        <v>0</v>
      </c>
      <c r="AY235" s="2">
        <f>ROUND(IF($B235="Annuity",SUMIFS('Annuity Prices'!BB:BB,'Annuity Prices'!$B:$B,$D235,'Annuity Prices'!$E:$E,$G235),IF($B235="RAB Short",SUMIFS('RAB Prices Short'!BB:BB,'RAB Prices Short'!$B:$B,'All Prices combined'!$D235,'RAB Prices Short'!$E:$E,'All Prices combined'!$G235),IF($B235="RAB Long",SUMIFS('RAB Prices Long'!BB:BB,'RAB Prices Long'!$B:$B,'All Prices combined'!$D235,'RAB Prices Long'!$E:$E,'All Prices combined'!$G235)))),2)</f>
        <v>0</v>
      </c>
      <c r="AZ235" s="2">
        <f>ROUND(IF($B235="Annuity",SUMIFS('Annuity Prices'!BC:BC,'Annuity Prices'!$B:$B,$D235,'Annuity Prices'!$E:$E,$G235),IF($B235="RAB Short",SUMIFS('RAB Prices Short'!BC:BC,'RAB Prices Short'!$B:$B,'All Prices combined'!$D235,'RAB Prices Short'!$E:$E,'All Prices combined'!$G235),IF($B235="RAB Long",SUMIFS('RAB Prices Long'!BC:BC,'RAB Prices Long'!$B:$B,'All Prices combined'!$D235,'RAB Prices Long'!$E:$E,'All Prices combined'!$G235)))),2)</f>
        <v>0</v>
      </c>
      <c r="BA235" s="2">
        <f>ROUND(IF($B235="Annuity",SUMIFS('Annuity Prices'!BD:BD,'Annuity Prices'!$B:$B,$D235,'Annuity Prices'!$E:$E,$G235),IF($B235="RAB Short",SUMIFS('RAB Prices Short'!BD:BD,'RAB Prices Short'!$B:$B,'All Prices combined'!$D235,'RAB Prices Short'!$E:$E,'All Prices combined'!$G235),IF($B235="RAB Long",SUMIFS('RAB Prices Long'!BD:BD,'RAB Prices Long'!$B:$B,'All Prices combined'!$D235,'RAB Prices Long'!$E:$E,'All Prices combined'!$G235)))),2)</f>
        <v>0</v>
      </c>
      <c r="BB235" s="2">
        <f>ROUND(IF($B235="Annuity",SUMIFS('Annuity Prices'!BE:BE,'Annuity Prices'!$B:$B,$D235,'Annuity Prices'!$E:$E,$G235),IF($B235="RAB Short",SUMIFS('RAB Prices Short'!BE:BE,'RAB Prices Short'!$B:$B,'All Prices combined'!$D235,'RAB Prices Short'!$E:$E,'All Prices combined'!$G235),IF($B235="RAB Long",SUMIFS('RAB Prices Long'!BE:BE,'RAB Prices Long'!$B:$B,'All Prices combined'!$D235,'RAB Prices Long'!$E:$E,'All Prices combined'!$G235)))),2)</f>
        <v>0</v>
      </c>
      <c r="BC235" s="2">
        <f>ROUND(IF($B235="Annuity",SUMIFS('Annuity Prices'!BF:BF,'Annuity Prices'!$B:$B,$D235,'Annuity Prices'!$E:$E,$G235),IF($B235="RAB Short",SUMIFS('RAB Prices Short'!BF:BF,'RAB Prices Short'!$B:$B,'All Prices combined'!$D235,'RAB Prices Short'!$E:$E,'All Prices combined'!$G235),IF($B235="RAB Long",SUMIFS('RAB Prices Long'!BF:BF,'RAB Prices Long'!$B:$B,'All Prices combined'!$D235,'RAB Prices Long'!$E:$E,'All Prices combined'!$G235)))),2)</f>
        <v>0</v>
      </c>
      <c r="BD235" s="2">
        <f>ROUND(IF($B235="Annuity",SUMIFS('Annuity Prices'!BG:BG,'Annuity Prices'!$B:$B,$D235,'Annuity Prices'!$E:$E,$G235),IF($B235="RAB Short",SUMIFS('RAB Prices Short'!BG:BG,'RAB Prices Short'!$B:$B,'All Prices combined'!$D235,'RAB Prices Short'!$E:$E,'All Prices combined'!$G235),IF($B235="RAB Long",SUMIFS('RAB Prices Long'!BG:BG,'RAB Prices Long'!$B:$B,'All Prices combined'!$D235,'RAB Prices Long'!$E:$E,'All Prices combined'!$G235)))),2)</f>
        <v>0</v>
      </c>
      <c r="BE235" s="2">
        <f>ROUND(IF($B235="Annuity",SUMIFS('Annuity Prices'!BH:BH,'Annuity Prices'!$B:$B,$D235,'Annuity Prices'!$E:$E,$G235),IF($B235="RAB Short",SUMIFS('RAB Prices Short'!BH:BH,'RAB Prices Short'!$B:$B,'All Prices combined'!$D235,'RAB Prices Short'!$E:$E,'All Prices combined'!$G235),IF($B235="RAB Long",SUMIFS('RAB Prices Long'!BH:BH,'RAB Prices Long'!$B:$B,'All Prices combined'!$D235,'RAB Prices Long'!$E:$E,'All Prices combined'!$G235)))),2)</f>
        <v>0</v>
      </c>
      <c r="BF235" s="2">
        <f>ROUND(IF($B235="Annuity",SUMIFS('Annuity Prices'!BI:BI,'Annuity Prices'!$B:$B,$D235,'Annuity Prices'!$E:$E,$G235),IF($B235="RAB Short",SUMIFS('RAB Prices Short'!BI:BI,'RAB Prices Short'!$B:$B,'All Prices combined'!$D235,'RAB Prices Short'!$E:$E,'All Prices combined'!$G235),IF($B235="RAB Long",SUMIFS('RAB Prices Long'!BI:BI,'RAB Prices Long'!$B:$B,'All Prices combined'!$D235,'RAB Prices Long'!$E:$E,'All Prices combined'!$G235)))),2)</f>
        <v>0</v>
      </c>
      <c r="BG235" s="2">
        <f>ROUND(IF($B235="Annuity",SUMIFS('Annuity Prices'!BJ:BJ,'Annuity Prices'!$B:$B,$D235,'Annuity Prices'!$E:$E,$G235),IF($B235="RAB Short",SUMIFS('RAB Prices Short'!BJ:BJ,'RAB Prices Short'!$B:$B,'All Prices combined'!$D235,'RAB Prices Short'!$E:$E,'All Prices combined'!$G235),IF($B235="RAB Long",SUMIFS('RAB Prices Long'!BJ:BJ,'RAB Prices Long'!$B:$B,'All Prices combined'!$D235,'RAB Prices Long'!$E:$E,'All Prices combined'!$G235)))),2)</f>
        <v>0</v>
      </c>
      <c r="BH235" s="2">
        <f>ROUND(IF($B235="Annuity",SUMIFS('Annuity Prices'!BK:BK,'Annuity Prices'!$B:$B,$D235,'Annuity Prices'!$E:$E,$G235),IF($B235="RAB Short",SUMIFS('RAB Prices Short'!BK:BK,'RAB Prices Short'!$B:$B,'All Prices combined'!$D235,'RAB Prices Short'!$E:$E,'All Prices combined'!$G235),IF($B235="RAB Long",SUMIFS('RAB Prices Long'!BK:BK,'RAB Prices Long'!$B:$B,'All Prices combined'!$D235,'RAB Prices Long'!$E:$E,'All Prices combined'!$G235)))),2)</f>
        <v>0</v>
      </c>
      <c r="BI235" s="2">
        <f>ROUND(IF($B235="Annuity",SUMIFS('Annuity Prices'!BL:BL,'Annuity Prices'!$B:$B,$D235,'Annuity Prices'!$E:$E,$G235),IF($B235="RAB Short",SUMIFS('RAB Prices Short'!BL:BL,'RAB Prices Short'!$B:$B,'All Prices combined'!$D235,'RAB Prices Short'!$E:$E,'All Prices combined'!$G235),IF($B235="RAB Long",SUMIFS('RAB Prices Long'!BL:BL,'RAB Prices Long'!$B:$B,'All Prices combined'!$D235,'RAB Prices Long'!$E:$E,'All Prices combined'!$G235)))),2)</f>
        <v>0</v>
      </c>
      <c r="BJ235" s="2">
        <f>ROUND(IF($B235="Annuity",SUMIFS('Annuity Prices'!BM:BM,'Annuity Prices'!$B:$B,$D235,'Annuity Prices'!$E:$E,$G235),IF($B235="RAB Short",SUMIFS('RAB Prices Short'!BM:BM,'RAB Prices Short'!$B:$B,'All Prices combined'!$D235,'RAB Prices Short'!$E:$E,'All Prices combined'!$G235),IF($B235="RAB Long",SUMIFS('RAB Prices Long'!BM:BM,'RAB Prices Long'!$B:$B,'All Prices combined'!$D235,'RAB Prices Long'!$E:$E,'All Prices combined'!$G235)))),2)</f>
        <v>0</v>
      </c>
      <c r="BK235" s="2">
        <f>ROUND(IF($B235="Annuity",SUMIFS('Annuity Prices'!BN:BN,'Annuity Prices'!$B:$B,$D235,'Annuity Prices'!$E:$E,$G235),IF($B235="RAB Short",SUMIFS('RAB Prices Short'!BN:BN,'RAB Prices Short'!$B:$B,'All Prices combined'!$D235,'RAB Prices Short'!$E:$E,'All Prices combined'!$G235),IF($B235="RAB Long",SUMIFS('RAB Prices Long'!BN:BN,'RAB Prices Long'!$B:$B,'All Prices combined'!$D235,'RAB Prices Long'!$E:$E,'All Prices combined'!$G235)))),2)</f>
        <v>0</v>
      </c>
      <c r="BL235" s="2">
        <f>ROUND(IF($B235="Annuity",SUMIFS('Annuity Prices'!BO:BO,'Annuity Prices'!$B:$B,$D235,'Annuity Prices'!$E:$E,$G235),IF($B235="RAB Short",SUMIFS('RAB Prices Short'!BO:BO,'RAB Prices Short'!$B:$B,'All Prices combined'!$D235,'RAB Prices Short'!$E:$E,'All Prices combined'!$G235),IF($B235="RAB Long",SUMIFS('RAB Prices Long'!BO:BO,'RAB Prices Long'!$B:$B,'All Prices combined'!$D235,'RAB Prices Long'!$E:$E,'All Prices combined'!$G235)))),2)</f>
        <v>0</v>
      </c>
      <c r="BM235" s="2">
        <f>ROUND(IF($B235="Annuity",SUMIFS('Annuity Prices'!BP:BP,'Annuity Prices'!$B:$B,$D235,'Annuity Prices'!$E:$E,$G235),IF($B235="RAB Short",SUMIFS('RAB Prices Short'!BP:BP,'RAB Prices Short'!$B:$B,'All Prices combined'!$D235,'RAB Prices Short'!$E:$E,'All Prices combined'!$G235),IF($B235="RAB Long",SUMIFS('RAB Prices Long'!BP:BP,'RAB Prices Long'!$B:$B,'All Prices combined'!$D235,'RAB Prices Long'!$E:$E,'All Prices combined'!$G235)))),2)</f>
        <v>0</v>
      </c>
      <c r="BN235" s="2">
        <f>ROUND(IF($B235="Annuity",SUMIFS('Annuity Prices'!BQ:BQ,'Annuity Prices'!$B:$B,$D235,'Annuity Prices'!$E:$E,$G235),IF($B235="RAB Short",SUMIFS('RAB Prices Short'!BQ:BQ,'RAB Prices Short'!$B:$B,'All Prices combined'!$D235,'RAB Prices Short'!$E:$E,'All Prices combined'!$G235),IF($B235="RAB Long",SUMIFS('RAB Prices Long'!BQ:BQ,'RAB Prices Long'!$B:$B,'All Prices combined'!$D235,'RAB Prices Long'!$E:$E,'All Prices combined'!$G235)))),2)</f>
        <v>0</v>
      </c>
      <c r="BO235" s="2">
        <f>ROUND(IF($B235="Annuity",SUMIFS('Annuity Prices'!BR:BR,'Annuity Prices'!$B:$B,$D235,'Annuity Prices'!$E:$E,$G235),IF($B235="RAB Short",SUMIFS('RAB Prices Short'!BR:BR,'RAB Prices Short'!$B:$B,'All Prices combined'!$D235,'RAB Prices Short'!$E:$E,'All Prices combined'!$G235),IF($B235="RAB Long",SUMIFS('RAB Prices Long'!BR:BR,'RAB Prices Long'!$B:$B,'All Prices combined'!$D235,'RAB Prices Long'!$E:$E,'All Prices combined'!$G235)))),2)</f>
        <v>0</v>
      </c>
      <c r="BP235" s="2">
        <f>ROUND(IF($B235="Annuity",SUMIFS('Annuity Prices'!BS:BS,'Annuity Prices'!$B:$B,$D235,'Annuity Prices'!$E:$E,$G235),IF($B235="RAB Short",SUMIFS('RAB Prices Short'!BS:BS,'RAB Prices Short'!$B:$B,'All Prices combined'!$D235,'RAB Prices Short'!$E:$E,'All Prices combined'!$G235),IF($B235="RAB Long",SUMIFS('RAB Prices Long'!BS:BS,'RAB Prices Long'!$B:$B,'All Prices combined'!$D235,'RAB Prices Long'!$E:$E,'All Prices combined'!$G235)))),2)</f>
        <v>0</v>
      </c>
      <c r="BQ235" s="2">
        <f>ROUND(IF($B235="Annuity",SUMIFS('Annuity Prices'!BT:BT,'Annuity Prices'!$B:$B,$D235,'Annuity Prices'!$E:$E,$G235),IF($B235="RAB Short",SUMIFS('RAB Prices Short'!BT:BT,'RAB Prices Short'!$B:$B,'All Prices combined'!$D235,'RAB Prices Short'!$E:$E,'All Prices combined'!$G235),IF($B235="RAB Long",SUMIFS('RAB Prices Long'!BT:BT,'RAB Prices Long'!$B:$B,'All Prices combined'!$D235,'RAB Prices Long'!$E:$E,'All Prices combined'!$G235)))),2)</f>
        <v>0</v>
      </c>
      <c r="BR235" s="2">
        <f>ROUND(IF($B235="Annuity",SUMIFS('Annuity Prices'!BU:BU,'Annuity Prices'!$B:$B,$D235,'Annuity Prices'!$E:$E,$G235),IF($B235="RAB Short",SUMIFS('RAB Prices Short'!BU:BU,'RAB Prices Short'!$B:$B,'All Prices combined'!$D235,'RAB Prices Short'!$E:$E,'All Prices combined'!$G235),IF($B235="RAB Long",SUMIFS('RAB Prices Long'!BU:BU,'RAB Prices Long'!$B:$B,'All Prices combined'!$D235,'RAB Prices Long'!$E:$E,'All Prices combined'!$G235)))),2)</f>
        <v>0</v>
      </c>
      <c r="BS235" s="2">
        <f>ROUND(IF($B235="Annuity",SUMIFS('Annuity Prices'!BV:BV,'Annuity Prices'!$B:$B,$D235,'Annuity Prices'!$E:$E,$G235),IF($B235="RAB Short",SUMIFS('RAB Prices Short'!BV:BV,'RAB Prices Short'!$B:$B,'All Prices combined'!$D235,'RAB Prices Short'!$E:$E,'All Prices combined'!$G235),IF($B235="RAB Long",SUMIFS('RAB Prices Long'!BV:BV,'RAB Prices Long'!$B:$B,'All Prices combined'!$D235,'RAB Prices Long'!$E:$E,'All Prices combined'!$G235)))),2)</f>
        <v>0</v>
      </c>
      <c r="BT235" s="2">
        <f>ROUND(IF($B235="Annuity",SUMIFS('Annuity Prices'!BW:BW,'Annuity Prices'!$B:$B,$D235,'Annuity Prices'!$E:$E,$G235),IF($B235="RAB Short",SUMIFS('RAB Prices Short'!BW:BW,'RAB Prices Short'!$B:$B,'All Prices combined'!$D235,'RAB Prices Short'!$E:$E,'All Prices combined'!$G235),IF($B235="RAB Long",SUMIFS('RAB Prices Long'!BW:BW,'RAB Prices Long'!$B:$B,'All Prices combined'!$D235,'RAB Prices Long'!$E:$E,'All Prices combined'!$G235)))),2)</f>
        <v>0</v>
      </c>
      <c r="BU235" s="2">
        <f>ROUND(IF($B235="Annuity",SUMIFS('Annuity Prices'!BX:BX,'Annuity Prices'!$B:$B,$D235,'Annuity Prices'!$E:$E,$G235),IF($B235="RAB Short",SUMIFS('RAB Prices Short'!BX:BX,'RAB Prices Short'!$B:$B,'All Prices combined'!$D235,'RAB Prices Short'!$E:$E,'All Prices combined'!$G235),IF($B235="RAB Long",SUMIFS('RAB Prices Long'!BX:BX,'RAB Prices Long'!$B:$B,'All Prices combined'!$D235,'RAB Prices Long'!$E:$E,'All Prices combined'!$G235)))),2)</f>
        <v>0</v>
      </c>
    </row>
    <row r="236" spans="2:73" x14ac:dyDescent="0.25">
      <c r="B236" t="s">
        <v>44</v>
      </c>
      <c r="C236">
        <v>9</v>
      </c>
      <c r="D236" t="s">
        <v>153</v>
      </c>
      <c r="E236" t="s">
        <v>148</v>
      </c>
      <c r="F236">
        <v>9</v>
      </c>
      <c r="G236" t="s">
        <v>38</v>
      </c>
      <c r="H236" t="s">
        <v>128</v>
      </c>
      <c r="I236" s="2">
        <f>ROUND(IF($B236="Annuity",SUMIFS('Annuity Prices'!L:L,'Annuity Prices'!$B:$B,$D236,'Annuity Prices'!$E:$E,$G236),IF($B236="RAB Short",SUMIFS('RAB Prices Short'!L:L,'RAB Prices Short'!$B:$B,'All Prices combined'!$D236,'RAB Prices Short'!$E:$E,'All Prices combined'!$G236),IF($B236="RAB Long",SUMIFS('RAB Prices Long'!L:L,'RAB Prices Long'!$B:$B,'All Prices combined'!$D236,'RAB Prices Long'!$E:$E,'All Prices combined'!$G236)))),2)</f>
        <v>0</v>
      </c>
      <c r="J236" s="2">
        <f>ROUND(IF($B236="Annuity",SUMIFS('Annuity Prices'!M:M,'Annuity Prices'!$B:$B,$D236,'Annuity Prices'!$E:$E,$G236),IF($B236="RAB Short",SUMIFS('RAB Prices Short'!M:M,'RAB Prices Short'!$B:$B,'All Prices combined'!$D236,'RAB Prices Short'!$E:$E,'All Prices combined'!$G236),IF($B236="RAB Long",SUMIFS('RAB Prices Long'!M:M,'RAB Prices Long'!$B:$B,'All Prices combined'!$D236,'RAB Prices Long'!$E:$E,'All Prices combined'!$G236)))),2)</f>
        <v>0</v>
      </c>
      <c r="K236" s="2">
        <f>ROUND(IF($B236="Annuity",SUMIFS('Annuity Prices'!N:N,'Annuity Prices'!$B:$B,$D236,'Annuity Prices'!$E:$E,$G236),IF($B236="RAB Short",SUMIFS('RAB Prices Short'!N:N,'RAB Prices Short'!$B:$B,'All Prices combined'!$D236,'RAB Prices Short'!$E:$E,'All Prices combined'!$G236),IF($B236="RAB Long",SUMIFS('RAB Prices Long'!N:N,'RAB Prices Long'!$B:$B,'All Prices combined'!$D236,'RAB Prices Long'!$E:$E,'All Prices combined'!$G236)))),2)</f>
        <v>18.079999999999998</v>
      </c>
      <c r="L236" s="2">
        <f>ROUND(IF($B236="Annuity",SUMIFS('Annuity Prices'!O:O,'Annuity Prices'!$B:$B,$D236,'Annuity Prices'!$E:$E,$G236),IF($B236="RAB Short",SUMIFS('RAB Prices Short'!O:O,'RAB Prices Short'!$B:$B,'All Prices combined'!$D236,'RAB Prices Short'!$E:$E,'All Prices combined'!$G236),IF($B236="RAB Long",SUMIFS('RAB Prices Long'!O:O,'RAB Prices Long'!$B:$B,'All Prices combined'!$D236,'RAB Prices Long'!$E:$E,'All Prices combined'!$G236)))),2)</f>
        <v>18.600000000000001</v>
      </c>
      <c r="M236" s="2">
        <f>ROUND(IF($B236="Annuity",SUMIFS('Annuity Prices'!P:P,'Annuity Prices'!$B:$B,$D236,'Annuity Prices'!$E:$E,$G236),IF($B236="RAB Short",SUMIFS('RAB Prices Short'!P:P,'RAB Prices Short'!$B:$B,'All Prices combined'!$D236,'RAB Prices Short'!$E:$E,'All Prices combined'!$G236),IF($B236="RAB Long",SUMIFS('RAB Prices Long'!P:P,'RAB Prices Long'!$B:$B,'All Prices combined'!$D236,'RAB Prices Long'!$E:$E,'All Prices combined'!$G236)))),2)</f>
        <v>21.47</v>
      </c>
      <c r="N236" s="2">
        <f>ROUND(IF($B236="Annuity",SUMIFS('Annuity Prices'!Q:Q,'Annuity Prices'!$B:$B,$D236,'Annuity Prices'!$E:$E,$G236),IF($B236="RAB Short",SUMIFS('RAB Prices Short'!Q:Q,'RAB Prices Short'!$B:$B,'All Prices combined'!$D236,'RAB Prices Short'!$E:$E,'All Prices combined'!$G236),IF($B236="RAB Long",SUMIFS('RAB Prices Long'!Q:Q,'RAB Prices Long'!$B:$B,'All Prices combined'!$D236,'RAB Prices Long'!$E:$E,'All Prices combined'!$G236)))),2)</f>
        <v>22.01</v>
      </c>
      <c r="O236" s="2">
        <f>ROUND(IF($B236="Annuity",SUMIFS('Annuity Prices'!R:R,'Annuity Prices'!$B:$B,$D236,'Annuity Prices'!$E:$E,$G236),IF($B236="RAB Short",SUMIFS('RAB Prices Short'!R:R,'RAB Prices Short'!$B:$B,'All Prices combined'!$D236,'RAB Prices Short'!$E:$E,'All Prices combined'!$G236),IF($B236="RAB Long",SUMIFS('RAB Prices Long'!R:R,'RAB Prices Long'!$B:$B,'All Prices combined'!$D236,'RAB Prices Long'!$E:$E,'All Prices combined'!$G236)))),2)</f>
        <v>22.56</v>
      </c>
      <c r="P236" s="2">
        <f>ROUND(IF($B236="Annuity",SUMIFS('Annuity Prices'!S:S,'Annuity Prices'!$B:$B,$D236,'Annuity Prices'!$E:$E,$G236),IF($B236="RAB Short",SUMIFS('RAB Prices Short'!S:S,'RAB Prices Short'!$B:$B,'All Prices combined'!$D236,'RAB Prices Short'!$E:$E,'All Prices combined'!$G236),IF($B236="RAB Long",SUMIFS('RAB Prices Long'!S:S,'RAB Prices Long'!$B:$B,'All Prices combined'!$D236,'RAB Prices Long'!$E:$E,'All Prices combined'!$G236)))),2)</f>
        <v>23.13</v>
      </c>
      <c r="Q236" s="2">
        <f>ROUND(IF($B236="Annuity",SUMIFS('Annuity Prices'!T:T,'Annuity Prices'!$B:$B,$D236,'Annuity Prices'!$E:$E,$G236),IF($B236="RAB Short",SUMIFS('RAB Prices Short'!T:T,'RAB Prices Short'!$B:$B,'All Prices combined'!$D236,'RAB Prices Short'!$E:$E,'All Prices combined'!$G236),IF($B236="RAB Long",SUMIFS('RAB Prices Long'!T:T,'RAB Prices Long'!$B:$B,'All Prices combined'!$D236,'RAB Prices Long'!$E:$E,'All Prices combined'!$G236)))),2)</f>
        <v>25.63</v>
      </c>
      <c r="R236" s="2">
        <f>ROUND(IF($B236="Annuity",SUMIFS('Annuity Prices'!U:U,'Annuity Prices'!$B:$B,$D236,'Annuity Prices'!$E:$E,$G236),IF($B236="RAB Short",SUMIFS('RAB Prices Short'!U:U,'RAB Prices Short'!$B:$B,'All Prices combined'!$D236,'RAB Prices Short'!$E:$E,'All Prices combined'!$G236),IF($B236="RAB Long",SUMIFS('RAB Prices Long'!U:U,'RAB Prices Long'!$B:$B,'All Prices combined'!$D236,'RAB Prices Long'!$E:$E,'All Prices combined'!$G236)))),2)</f>
        <v>26.27</v>
      </c>
      <c r="S236" s="2">
        <f>ROUND(IF($B236="Annuity",SUMIFS('Annuity Prices'!V:V,'Annuity Prices'!$B:$B,$D236,'Annuity Prices'!$E:$E,$G236),IF($B236="RAB Short",SUMIFS('RAB Prices Short'!V:V,'RAB Prices Short'!$B:$B,'All Prices combined'!$D236,'RAB Prices Short'!$E:$E,'All Prices combined'!$G236),IF($B236="RAB Long",SUMIFS('RAB Prices Long'!V:V,'RAB Prices Long'!$B:$B,'All Prices combined'!$D236,'RAB Prices Long'!$E:$E,'All Prices combined'!$G236)))),2)</f>
        <v>26.93</v>
      </c>
      <c r="T236" s="2">
        <f>ROUND(IF($B236="Annuity",SUMIFS('Annuity Prices'!W:W,'Annuity Prices'!$B:$B,$D236,'Annuity Prices'!$E:$E,$G236),IF($B236="RAB Short",SUMIFS('RAB Prices Short'!W:W,'RAB Prices Short'!$B:$B,'All Prices combined'!$D236,'RAB Prices Short'!$E:$E,'All Prices combined'!$G236),IF($B236="RAB Long",SUMIFS('RAB Prices Long'!W:W,'RAB Prices Long'!$B:$B,'All Prices combined'!$D236,'RAB Prices Long'!$E:$E,'All Prices combined'!$G236)))),2)</f>
        <v>27.6</v>
      </c>
      <c r="U236" s="2">
        <f>ROUND(IF($B236="Annuity",SUMIFS('Annuity Prices'!X:X,'Annuity Prices'!$B:$B,$D236,'Annuity Prices'!$E:$E,$G236),IF($B236="RAB Short",SUMIFS('RAB Prices Short'!X:X,'RAB Prices Short'!$B:$B,'All Prices combined'!$D236,'RAB Prices Short'!$E:$E,'All Prices combined'!$G236),IF($B236="RAB Long",SUMIFS('RAB Prices Long'!X:X,'RAB Prices Long'!$B:$B,'All Prices combined'!$D236,'RAB Prices Long'!$E:$E,'All Prices combined'!$G236)))),2)</f>
        <v>29.61</v>
      </c>
      <c r="V236" s="2">
        <f>ROUND(IF($B236="Annuity",SUMIFS('Annuity Prices'!Y:Y,'Annuity Prices'!$B:$B,$D236,'Annuity Prices'!$E:$E,$G236),IF($B236="RAB Short",SUMIFS('RAB Prices Short'!Y:Y,'RAB Prices Short'!$B:$B,'All Prices combined'!$D236,'RAB Prices Short'!$E:$E,'All Prices combined'!$G236),IF($B236="RAB Long",SUMIFS('RAB Prices Long'!Y:Y,'RAB Prices Long'!$B:$B,'All Prices combined'!$D236,'RAB Prices Long'!$E:$E,'All Prices combined'!$G236)))),2)</f>
        <v>30.35</v>
      </c>
      <c r="W236" s="2">
        <f>ROUND(IF($B236="Annuity",SUMIFS('Annuity Prices'!Z:Z,'Annuity Prices'!$B:$B,$D236,'Annuity Prices'!$E:$E,$G236),IF($B236="RAB Short",SUMIFS('RAB Prices Short'!Z:Z,'RAB Prices Short'!$B:$B,'All Prices combined'!$D236,'RAB Prices Short'!$E:$E,'All Prices combined'!$G236),IF($B236="RAB Long",SUMIFS('RAB Prices Long'!Z:Z,'RAB Prices Long'!$B:$B,'All Prices combined'!$D236,'RAB Prices Long'!$E:$E,'All Prices combined'!$G236)))),2)</f>
        <v>31.11</v>
      </c>
      <c r="X236" s="2">
        <f>ROUND(IF($B236="Annuity",SUMIFS('Annuity Prices'!AA:AA,'Annuity Prices'!$B:$B,$D236,'Annuity Prices'!$E:$E,$G236),IF($B236="RAB Short",SUMIFS('RAB Prices Short'!AA:AA,'RAB Prices Short'!$B:$B,'All Prices combined'!$D236,'RAB Prices Short'!$E:$E,'All Prices combined'!$G236),IF($B236="RAB Long",SUMIFS('RAB Prices Long'!AA:AA,'RAB Prices Long'!$B:$B,'All Prices combined'!$D236,'RAB Prices Long'!$E:$E,'All Prices combined'!$G236)))),2)</f>
        <v>31.88</v>
      </c>
      <c r="Y236" s="2">
        <f>ROUND(IF($B236="Annuity",SUMIFS('Annuity Prices'!AB:AB,'Annuity Prices'!$B:$B,$D236,'Annuity Prices'!$E:$E,$G236),IF($B236="RAB Short",SUMIFS('RAB Prices Short'!AB:AB,'RAB Prices Short'!$B:$B,'All Prices combined'!$D236,'RAB Prices Short'!$E:$E,'All Prices combined'!$G236),IF($B236="RAB Long",SUMIFS('RAB Prices Long'!AB:AB,'RAB Prices Long'!$B:$B,'All Prices combined'!$D236,'RAB Prices Long'!$E:$E,'All Prices combined'!$G236)))),2)</f>
        <v>34.700000000000003</v>
      </c>
      <c r="Z236" s="2">
        <f>ROUND(IF($B236="Annuity",SUMIFS('Annuity Prices'!AC:AC,'Annuity Prices'!$B:$B,$D236,'Annuity Prices'!$E:$E,$G236),IF($B236="RAB Short",SUMIFS('RAB Prices Short'!AC:AC,'RAB Prices Short'!$B:$B,'All Prices combined'!$D236,'RAB Prices Short'!$E:$E,'All Prices combined'!$G236),IF($B236="RAB Long",SUMIFS('RAB Prices Long'!AC:AC,'RAB Prices Long'!$B:$B,'All Prices combined'!$D236,'RAB Prices Long'!$E:$E,'All Prices combined'!$G236)))),2)</f>
        <v>35.56</v>
      </c>
      <c r="AA236" s="2">
        <f>ROUND(IF($B236="Annuity",SUMIFS('Annuity Prices'!AD:AD,'Annuity Prices'!$B:$B,$D236,'Annuity Prices'!$E:$E,$G236),IF($B236="RAB Short",SUMIFS('RAB Prices Short'!AD:AD,'RAB Prices Short'!$B:$B,'All Prices combined'!$D236,'RAB Prices Short'!$E:$E,'All Prices combined'!$G236),IF($B236="RAB Long",SUMIFS('RAB Prices Long'!AD:AD,'RAB Prices Long'!$B:$B,'All Prices combined'!$D236,'RAB Prices Long'!$E:$E,'All Prices combined'!$G236)))),2)</f>
        <v>36.450000000000003</v>
      </c>
      <c r="AB236" s="2">
        <f>ROUND(IF($B236="Annuity",SUMIFS('Annuity Prices'!AE:AE,'Annuity Prices'!$B:$B,$D236,'Annuity Prices'!$E:$E,$G236),IF($B236="RAB Short",SUMIFS('RAB Prices Short'!AE:AE,'RAB Prices Short'!$B:$B,'All Prices combined'!$D236,'RAB Prices Short'!$E:$E,'All Prices combined'!$G236),IF($B236="RAB Long",SUMIFS('RAB Prices Long'!AE:AE,'RAB Prices Long'!$B:$B,'All Prices combined'!$D236,'RAB Prices Long'!$E:$E,'All Prices combined'!$G236)))),2)</f>
        <v>37.36</v>
      </c>
      <c r="AC236" s="2">
        <f>ROUND(IF($B236="Annuity",SUMIFS('Annuity Prices'!AF:AF,'Annuity Prices'!$B:$B,$D236,'Annuity Prices'!$E:$E,$G236),IF($B236="RAB Short",SUMIFS('RAB Prices Short'!AF:AF,'RAB Prices Short'!$B:$B,'All Prices combined'!$D236,'RAB Prices Short'!$E:$E,'All Prices combined'!$G236),IF($B236="RAB Long",SUMIFS('RAB Prices Long'!AF:AF,'RAB Prices Long'!$B:$B,'All Prices combined'!$D236,'RAB Prices Long'!$E:$E,'All Prices combined'!$G236)))),2)</f>
        <v>39.9</v>
      </c>
      <c r="AD236" s="2">
        <f>ROUND(IF($B236="Annuity",SUMIFS('Annuity Prices'!AG:AG,'Annuity Prices'!$B:$B,$D236,'Annuity Prices'!$E:$E,$G236),IF($B236="RAB Short",SUMIFS('RAB Prices Short'!AG:AG,'RAB Prices Short'!$B:$B,'All Prices combined'!$D236,'RAB Prices Short'!$E:$E,'All Prices combined'!$G236),IF($B236="RAB Long",SUMIFS('RAB Prices Long'!AG:AG,'RAB Prices Long'!$B:$B,'All Prices combined'!$D236,'RAB Prices Long'!$E:$E,'All Prices combined'!$G236)))),2)</f>
        <v>40.89</v>
      </c>
      <c r="AE236" s="2">
        <f>ROUND(IF($B236="Annuity",SUMIFS('Annuity Prices'!AH:AH,'Annuity Prices'!$B:$B,$D236,'Annuity Prices'!$E:$E,$G236),IF($B236="RAB Short",SUMIFS('RAB Prices Short'!AH:AH,'RAB Prices Short'!$B:$B,'All Prices combined'!$D236,'RAB Prices Short'!$E:$E,'All Prices combined'!$G236),IF($B236="RAB Long",SUMIFS('RAB Prices Long'!AH:AH,'RAB Prices Long'!$B:$B,'All Prices combined'!$D236,'RAB Prices Long'!$E:$E,'All Prices combined'!$G236)))),2)</f>
        <v>41.92</v>
      </c>
      <c r="AF236" s="2">
        <f>ROUND(IF($B236="Annuity",SUMIFS('Annuity Prices'!AI:AI,'Annuity Prices'!$B:$B,$D236,'Annuity Prices'!$E:$E,$G236),IF($B236="RAB Short",SUMIFS('RAB Prices Short'!AI:AI,'RAB Prices Short'!$B:$B,'All Prices combined'!$D236,'RAB Prices Short'!$E:$E,'All Prices combined'!$G236),IF($B236="RAB Long",SUMIFS('RAB Prices Long'!AI:AI,'RAB Prices Long'!$B:$B,'All Prices combined'!$D236,'RAB Prices Long'!$E:$E,'All Prices combined'!$G236)))),2)</f>
        <v>42.96</v>
      </c>
      <c r="AG236" s="2">
        <f>ROUND(IF($B236="Annuity",SUMIFS('Annuity Prices'!AJ:AJ,'Annuity Prices'!$B:$B,$D236,'Annuity Prices'!$E:$E,$G236),IF($B236="RAB Short",SUMIFS('RAB Prices Short'!AJ:AJ,'RAB Prices Short'!$B:$B,'All Prices combined'!$D236,'RAB Prices Short'!$E:$E,'All Prices combined'!$G236),IF($B236="RAB Long",SUMIFS('RAB Prices Long'!AJ:AJ,'RAB Prices Long'!$B:$B,'All Prices combined'!$D236,'RAB Prices Long'!$E:$E,'All Prices combined'!$G236)))),2)</f>
        <v>44.7</v>
      </c>
      <c r="AH236" s="2">
        <f>ROUND(IF($B236="Annuity",SUMIFS('Annuity Prices'!AK:AK,'Annuity Prices'!$B:$B,$D236,'Annuity Prices'!$E:$E,$G236),IF($B236="RAB Short",SUMIFS('RAB Prices Short'!AK:AK,'RAB Prices Short'!$B:$B,'All Prices combined'!$D236,'RAB Prices Short'!$E:$E,'All Prices combined'!$G236),IF($B236="RAB Long",SUMIFS('RAB Prices Long'!AK:AK,'RAB Prices Long'!$B:$B,'All Prices combined'!$D236,'RAB Prices Long'!$E:$E,'All Prices combined'!$G236)))),2)</f>
        <v>45.82</v>
      </c>
      <c r="AI236" s="2">
        <f>ROUND(IF($B236="Annuity",SUMIFS('Annuity Prices'!AL:AL,'Annuity Prices'!$B:$B,$D236,'Annuity Prices'!$E:$E,$G236),IF($B236="RAB Short",SUMIFS('RAB Prices Short'!AL:AL,'RAB Prices Short'!$B:$B,'All Prices combined'!$D236,'RAB Prices Short'!$E:$E,'All Prices combined'!$G236),IF($B236="RAB Long",SUMIFS('RAB Prices Long'!AL:AL,'RAB Prices Long'!$B:$B,'All Prices combined'!$D236,'RAB Prices Long'!$E:$E,'All Prices combined'!$G236)))),2)</f>
        <v>46.96</v>
      </c>
      <c r="AJ236" s="2">
        <f>ROUND(IF($B236="Annuity",SUMIFS('Annuity Prices'!AM:AM,'Annuity Prices'!$B:$B,$D236,'Annuity Prices'!$E:$E,$G236),IF($B236="RAB Short",SUMIFS('RAB Prices Short'!AM:AM,'RAB Prices Short'!$B:$B,'All Prices combined'!$D236,'RAB Prices Short'!$E:$E,'All Prices combined'!$G236),IF($B236="RAB Long",SUMIFS('RAB Prices Long'!AM:AM,'RAB Prices Long'!$B:$B,'All Prices combined'!$D236,'RAB Prices Long'!$E:$E,'All Prices combined'!$G236)))),2)</f>
        <v>48.14</v>
      </c>
      <c r="AK236" s="2">
        <f>ROUND(IF($B236="Annuity",SUMIFS('Annuity Prices'!AN:AN,'Annuity Prices'!$B:$B,$D236,'Annuity Prices'!$E:$E,$G236),IF($B236="RAB Short",SUMIFS('RAB Prices Short'!AN:AN,'RAB Prices Short'!$B:$B,'All Prices combined'!$D236,'RAB Prices Short'!$E:$E,'All Prices combined'!$G236),IF($B236="RAB Long",SUMIFS('RAB Prices Long'!AN:AN,'RAB Prices Long'!$B:$B,'All Prices combined'!$D236,'RAB Prices Long'!$E:$E,'All Prices combined'!$G236)))),2)</f>
        <v>45.25</v>
      </c>
      <c r="AL236" s="2">
        <f>ROUND(IF($B236="Annuity",SUMIFS('Annuity Prices'!AO:AO,'Annuity Prices'!$B:$B,$D236,'Annuity Prices'!$E:$E,$G236),IF($B236="RAB Short",SUMIFS('RAB Prices Short'!AO:AO,'RAB Prices Short'!$B:$B,'All Prices combined'!$D236,'RAB Prices Short'!$E:$E,'All Prices combined'!$G236),IF($B236="RAB Long",SUMIFS('RAB Prices Long'!AO:AO,'RAB Prices Long'!$B:$B,'All Prices combined'!$D236,'RAB Prices Long'!$E:$E,'All Prices combined'!$G236)))),2)</f>
        <v>46.38</v>
      </c>
      <c r="AM236" s="2">
        <f>ROUND(IF($B236="Annuity",SUMIFS('Annuity Prices'!AP:AP,'Annuity Prices'!$B:$B,$D236,'Annuity Prices'!$E:$E,$G236),IF($B236="RAB Short",SUMIFS('RAB Prices Short'!AP:AP,'RAB Prices Short'!$B:$B,'All Prices combined'!$D236,'RAB Prices Short'!$E:$E,'All Prices combined'!$G236),IF($B236="RAB Long",SUMIFS('RAB Prices Long'!AP:AP,'RAB Prices Long'!$B:$B,'All Prices combined'!$D236,'RAB Prices Long'!$E:$E,'All Prices combined'!$G236)))),2)</f>
        <v>47.54</v>
      </c>
      <c r="AN236" s="2">
        <f>ROUND(IF($B236="Annuity",SUMIFS('Annuity Prices'!AQ:AQ,'Annuity Prices'!$B:$B,$D236,'Annuity Prices'!$E:$E,$G236),IF($B236="RAB Short",SUMIFS('RAB Prices Short'!AQ:AQ,'RAB Prices Short'!$B:$B,'All Prices combined'!$D236,'RAB Prices Short'!$E:$E,'All Prices combined'!$G236),IF($B236="RAB Long",SUMIFS('RAB Prices Long'!AQ:AQ,'RAB Prices Long'!$B:$B,'All Prices combined'!$D236,'RAB Prices Long'!$E:$E,'All Prices combined'!$G236)))),2)</f>
        <v>48.73</v>
      </c>
      <c r="AO236" s="2">
        <f>ROUND(IF($B236="Annuity",SUMIFS('Annuity Prices'!AR:AR,'Annuity Prices'!$B:$B,$D236,'Annuity Prices'!$E:$E,$G236),IF($B236="RAB Short",SUMIFS('RAB Prices Short'!AR:AR,'RAB Prices Short'!$B:$B,'All Prices combined'!$D236,'RAB Prices Short'!$E:$E,'All Prices combined'!$G236),IF($B236="RAB Long",SUMIFS('RAB Prices Long'!AR:AR,'RAB Prices Long'!$B:$B,'All Prices combined'!$D236,'RAB Prices Long'!$E:$E,'All Prices combined'!$G236)))),2)</f>
        <v>0</v>
      </c>
      <c r="AP236" s="2">
        <f>ROUND(IF($B236="Annuity",SUMIFS('Annuity Prices'!AS:AS,'Annuity Prices'!$B:$B,$D236,'Annuity Prices'!$E:$E,$G236),IF($B236="RAB Short",SUMIFS('RAB Prices Short'!AS:AS,'RAB Prices Short'!$B:$B,'All Prices combined'!$D236,'RAB Prices Short'!$E:$E,'All Prices combined'!$G236),IF($B236="RAB Long",SUMIFS('RAB Prices Long'!AS:AS,'RAB Prices Long'!$B:$B,'All Prices combined'!$D236,'RAB Prices Long'!$E:$E,'All Prices combined'!$G236)))),2)</f>
        <v>0</v>
      </c>
      <c r="AQ236" s="2">
        <f>ROUND(IF($B236="Annuity",SUMIFS('Annuity Prices'!AT:AT,'Annuity Prices'!$B:$B,$D236,'Annuity Prices'!$E:$E,$G236),IF($B236="RAB Short",SUMIFS('RAB Prices Short'!AT:AT,'RAB Prices Short'!$B:$B,'All Prices combined'!$D236,'RAB Prices Short'!$E:$E,'All Prices combined'!$G236),IF($B236="RAB Long",SUMIFS('RAB Prices Long'!AT:AT,'RAB Prices Long'!$B:$B,'All Prices combined'!$D236,'RAB Prices Long'!$E:$E,'All Prices combined'!$G236)))),2)</f>
        <v>21.82</v>
      </c>
      <c r="AR236" s="2">
        <f>ROUND(IF($B236="Annuity",SUMIFS('Annuity Prices'!AU:AU,'Annuity Prices'!$B:$B,$D236,'Annuity Prices'!$E:$E,$G236),IF($B236="RAB Short",SUMIFS('RAB Prices Short'!AU:AU,'RAB Prices Short'!$B:$B,'All Prices combined'!$D236,'RAB Prices Short'!$E:$E,'All Prices combined'!$G236),IF($B236="RAB Long",SUMIFS('RAB Prices Long'!AU:AU,'RAB Prices Long'!$B:$B,'All Prices combined'!$D236,'RAB Prices Long'!$E:$E,'All Prices combined'!$G236)))),2)</f>
        <v>18.079999999999998</v>
      </c>
      <c r="AS236" s="2">
        <f>ROUND(IF($B236="Annuity",SUMIFS('Annuity Prices'!AV:AV,'Annuity Prices'!$B:$B,$D236,'Annuity Prices'!$E:$E,$G236),IF($B236="RAB Short",SUMIFS('RAB Prices Short'!AV:AV,'RAB Prices Short'!$B:$B,'All Prices combined'!$D236,'RAB Prices Short'!$E:$E,'All Prices combined'!$G236),IF($B236="RAB Long",SUMIFS('RAB Prices Long'!AV:AV,'RAB Prices Long'!$B:$B,'All Prices combined'!$D236,'RAB Prices Long'!$E:$E,'All Prices combined'!$G236)))),2)</f>
        <v>18.600000000000001</v>
      </c>
      <c r="AT236" s="2">
        <f>ROUND(IF($B236="Annuity",SUMIFS('Annuity Prices'!AW:AW,'Annuity Prices'!$B:$B,$D236,'Annuity Prices'!$E:$E,$G236),IF($B236="RAB Short",SUMIFS('RAB Prices Short'!AW:AW,'RAB Prices Short'!$B:$B,'All Prices combined'!$D236,'RAB Prices Short'!$E:$E,'All Prices combined'!$G236),IF($B236="RAB Long",SUMIFS('RAB Prices Long'!AW:AW,'RAB Prices Long'!$B:$B,'All Prices combined'!$D236,'RAB Prices Long'!$E:$E,'All Prices combined'!$G236)))),2)</f>
        <v>21.47</v>
      </c>
      <c r="AU236" s="2">
        <f>ROUND(IF($B236="Annuity",SUMIFS('Annuity Prices'!AX:AX,'Annuity Prices'!$B:$B,$D236,'Annuity Prices'!$E:$E,$G236),IF($B236="RAB Short",SUMIFS('RAB Prices Short'!AX:AX,'RAB Prices Short'!$B:$B,'All Prices combined'!$D236,'RAB Prices Short'!$E:$E,'All Prices combined'!$G236),IF($B236="RAB Long",SUMIFS('RAB Prices Long'!AX:AX,'RAB Prices Long'!$B:$B,'All Prices combined'!$D236,'RAB Prices Long'!$E:$E,'All Prices combined'!$G236)))),2)</f>
        <v>22.01</v>
      </c>
      <c r="AV236" s="2">
        <f>ROUND(IF($B236="Annuity",SUMIFS('Annuity Prices'!AY:AY,'Annuity Prices'!$B:$B,$D236,'Annuity Prices'!$E:$E,$G236),IF($B236="RAB Short",SUMIFS('RAB Prices Short'!AY:AY,'RAB Prices Short'!$B:$B,'All Prices combined'!$D236,'RAB Prices Short'!$E:$E,'All Prices combined'!$G236),IF($B236="RAB Long",SUMIFS('RAB Prices Long'!AY:AY,'RAB Prices Long'!$B:$B,'All Prices combined'!$D236,'RAB Prices Long'!$E:$E,'All Prices combined'!$G236)))),2)</f>
        <v>22.56</v>
      </c>
      <c r="AW236" s="2">
        <f>ROUND(IF($B236="Annuity",SUMIFS('Annuity Prices'!AZ:AZ,'Annuity Prices'!$B:$B,$D236,'Annuity Prices'!$E:$E,$G236),IF($B236="RAB Short",SUMIFS('RAB Prices Short'!AZ:AZ,'RAB Prices Short'!$B:$B,'All Prices combined'!$D236,'RAB Prices Short'!$E:$E,'All Prices combined'!$G236),IF($B236="RAB Long",SUMIFS('RAB Prices Long'!AZ:AZ,'RAB Prices Long'!$B:$B,'All Prices combined'!$D236,'RAB Prices Long'!$E:$E,'All Prices combined'!$G236)))),2)</f>
        <v>23.13</v>
      </c>
      <c r="AX236" s="2">
        <f>ROUND(IF($B236="Annuity",SUMIFS('Annuity Prices'!BA:BA,'Annuity Prices'!$B:$B,$D236,'Annuity Prices'!$E:$E,$G236),IF($B236="RAB Short",SUMIFS('RAB Prices Short'!BA:BA,'RAB Prices Short'!$B:$B,'All Prices combined'!$D236,'RAB Prices Short'!$E:$E,'All Prices combined'!$G236),IF($B236="RAB Long",SUMIFS('RAB Prices Long'!BA:BA,'RAB Prices Long'!$B:$B,'All Prices combined'!$D236,'RAB Prices Long'!$E:$E,'All Prices combined'!$G236)))),2)</f>
        <v>25.63</v>
      </c>
      <c r="AY236" s="2">
        <f>ROUND(IF($B236="Annuity",SUMIFS('Annuity Prices'!BB:BB,'Annuity Prices'!$B:$B,$D236,'Annuity Prices'!$E:$E,$G236),IF($B236="RAB Short",SUMIFS('RAB Prices Short'!BB:BB,'RAB Prices Short'!$B:$B,'All Prices combined'!$D236,'RAB Prices Short'!$E:$E,'All Prices combined'!$G236),IF($B236="RAB Long",SUMIFS('RAB Prices Long'!BB:BB,'RAB Prices Long'!$B:$B,'All Prices combined'!$D236,'RAB Prices Long'!$E:$E,'All Prices combined'!$G236)))),2)</f>
        <v>26.27</v>
      </c>
      <c r="AZ236" s="2">
        <f>ROUND(IF($B236="Annuity",SUMIFS('Annuity Prices'!BC:BC,'Annuity Prices'!$B:$B,$D236,'Annuity Prices'!$E:$E,$G236),IF($B236="RAB Short",SUMIFS('RAB Prices Short'!BC:BC,'RAB Prices Short'!$B:$B,'All Prices combined'!$D236,'RAB Prices Short'!$E:$E,'All Prices combined'!$G236),IF($B236="RAB Long",SUMIFS('RAB Prices Long'!BC:BC,'RAB Prices Long'!$B:$B,'All Prices combined'!$D236,'RAB Prices Long'!$E:$E,'All Prices combined'!$G236)))),2)</f>
        <v>26.93</v>
      </c>
      <c r="BA236" s="2">
        <f>ROUND(IF($B236="Annuity",SUMIFS('Annuity Prices'!BD:BD,'Annuity Prices'!$B:$B,$D236,'Annuity Prices'!$E:$E,$G236),IF($B236="RAB Short",SUMIFS('RAB Prices Short'!BD:BD,'RAB Prices Short'!$B:$B,'All Prices combined'!$D236,'RAB Prices Short'!$E:$E,'All Prices combined'!$G236),IF($B236="RAB Long",SUMIFS('RAB Prices Long'!BD:BD,'RAB Prices Long'!$B:$B,'All Prices combined'!$D236,'RAB Prices Long'!$E:$E,'All Prices combined'!$G236)))),2)</f>
        <v>27.6</v>
      </c>
      <c r="BB236" s="2">
        <f>ROUND(IF($B236="Annuity",SUMIFS('Annuity Prices'!BE:BE,'Annuity Prices'!$B:$B,$D236,'Annuity Prices'!$E:$E,$G236),IF($B236="RAB Short",SUMIFS('RAB Prices Short'!BE:BE,'RAB Prices Short'!$B:$B,'All Prices combined'!$D236,'RAB Prices Short'!$E:$E,'All Prices combined'!$G236),IF($B236="RAB Long",SUMIFS('RAB Prices Long'!BE:BE,'RAB Prices Long'!$B:$B,'All Prices combined'!$D236,'RAB Prices Long'!$E:$E,'All Prices combined'!$G236)))),2)</f>
        <v>29.61</v>
      </c>
      <c r="BC236" s="2">
        <f>ROUND(IF($B236="Annuity",SUMIFS('Annuity Prices'!BF:BF,'Annuity Prices'!$B:$B,$D236,'Annuity Prices'!$E:$E,$G236),IF($B236="RAB Short",SUMIFS('RAB Prices Short'!BF:BF,'RAB Prices Short'!$B:$B,'All Prices combined'!$D236,'RAB Prices Short'!$E:$E,'All Prices combined'!$G236),IF($B236="RAB Long",SUMIFS('RAB Prices Long'!BF:BF,'RAB Prices Long'!$B:$B,'All Prices combined'!$D236,'RAB Prices Long'!$E:$E,'All Prices combined'!$G236)))),2)</f>
        <v>30.35</v>
      </c>
      <c r="BD236" s="2">
        <f>ROUND(IF($B236="Annuity",SUMIFS('Annuity Prices'!BG:BG,'Annuity Prices'!$B:$B,$D236,'Annuity Prices'!$E:$E,$G236),IF($B236="RAB Short",SUMIFS('RAB Prices Short'!BG:BG,'RAB Prices Short'!$B:$B,'All Prices combined'!$D236,'RAB Prices Short'!$E:$E,'All Prices combined'!$G236),IF($B236="RAB Long",SUMIFS('RAB Prices Long'!BG:BG,'RAB Prices Long'!$B:$B,'All Prices combined'!$D236,'RAB Prices Long'!$E:$E,'All Prices combined'!$G236)))),2)</f>
        <v>31.11</v>
      </c>
      <c r="BE236" s="2">
        <f>ROUND(IF($B236="Annuity",SUMIFS('Annuity Prices'!BH:BH,'Annuity Prices'!$B:$B,$D236,'Annuity Prices'!$E:$E,$G236),IF($B236="RAB Short",SUMIFS('RAB Prices Short'!BH:BH,'RAB Prices Short'!$B:$B,'All Prices combined'!$D236,'RAB Prices Short'!$E:$E,'All Prices combined'!$G236),IF($B236="RAB Long",SUMIFS('RAB Prices Long'!BH:BH,'RAB Prices Long'!$B:$B,'All Prices combined'!$D236,'RAB Prices Long'!$E:$E,'All Prices combined'!$G236)))),2)</f>
        <v>31.88</v>
      </c>
      <c r="BF236" s="2">
        <f>ROUND(IF($B236="Annuity",SUMIFS('Annuity Prices'!BI:BI,'Annuity Prices'!$B:$B,$D236,'Annuity Prices'!$E:$E,$G236),IF($B236="RAB Short",SUMIFS('RAB Prices Short'!BI:BI,'RAB Prices Short'!$B:$B,'All Prices combined'!$D236,'RAB Prices Short'!$E:$E,'All Prices combined'!$G236),IF($B236="RAB Long",SUMIFS('RAB Prices Long'!BI:BI,'RAB Prices Long'!$B:$B,'All Prices combined'!$D236,'RAB Prices Long'!$E:$E,'All Prices combined'!$G236)))),2)</f>
        <v>34.700000000000003</v>
      </c>
      <c r="BG236" s="2">
        <f>ROUND(IF($B236="Annuity",SUMIFS('Annuity Prices'!BJ:BJ,'Annuity Prices'!$B:$B,$D236,'Annuity Prices'!$E:$E,$G236),IF($B236="RAB Short",SUMIFS('RAB Prices Short'!BJ:BJ,'RAB Prices Short'!$B:$B,'All Prices combined'!$D236,'RAB Prices Short'!$E:$E,'All Prices combined'!$G236),IF($B236="RAB Long",SUMIFS('RAB Prices Long'!BJ:BJ,'RAB Prices Long'!$B:$B,'All Prices combined'!$D236,'RAB Prices Long'!$E:$E,'All Prices combined'!$G236)))),2)</f>
        <v>35.56</v>
      </c>
      <c r="BH236" s="2">
        <f>ROUND(IF($B236="Annuity",SUMIFS('Annuity Prices'!BK:BK,'Annuity Prices'!$B:$B,$D236,'Annuity Prices'!$E:$E,$G236),IF($B236="RAB Short",SUMIFS('RAB Prices Short'!BK:BK,'RAB Prices Short'!$B:$B,'All Prices combined'!$D236,'RAB Prices Short'!$E:$E,'All Prices combined'!$G236),IF($B236="RAB Long",SUMIFS('RAB Prices Long'!BK:BK,'RAB Prices Long'!$B:$B,'All Prices combined'!$D236,'RAB Prices Long'!$E:$E,'All Prices combined'!$G236)))),2)</f>
        <v>36.450000000000003</v>
      </c>
      <c r="BI236" s="2">
        <f>ROUND(IF($B236="Annuity",SUMIFS('Annuity Prices'!BL:BL,'Annuity Prices'!$B:$B,$D236,'Annuity Prices'!$E:$E,$G236),IF($B236="RAB Short",SUMIFS('RAB Prices Short'!BL:BL,'RAB Prices Short'!$B:$B,'All Prices combined'!$D236,'RAB Prices Short'!$E:$E,'All Prices combined'!$G236),IF($B236="RAB Long",SUMIFS('RAB Prices Long'!BL:BL,'RAB Prices Long'!$B:$B,'All Prices combined'!$D236,'RAB Prices Long'!$E:$E,'All Prices combined'!$G236)))),2)</f>
        <v>37.36</v>
      </c>
      <c r="BJ236" s="2">
        <f>ROUND(IF($B236="Annuity",SUMIFS('Annuity Prices'!BM:BM,'Annuity Prices'!$B:$B,$D236,'Annuity Prices'!$E:$E,$G236),IF($B236="RAB Short",SUMIFS('RAB Prices Short'!BM:BM,'RAB Prices Short'!$B:$B,'All Prices combined'!$D236,'RAB Prices Short'!$E:$E,'All Prices combined'!$G236),IF($B236="RAB Long",SUMIFS('RAB Prices Long'!BM:BM,'RAB Prices Long'!$B:$B,'All Prices combined'!$D236,'RAB Prices Long'!$E:$E,'All Prices combined'!$G236)))),2)</f>
        <v>39.9</v>
      </c>
      <c r="BK236" s="2">
        <f>ROUND(IF($B236="Annuity",SUMIFS('Annuity Prices'!BN:BN,'Annuity Prices'!$B:$B,$D236,'Annuity Prices'!$E:$E,$G236),IF($B236="RAB Short",SUMIFS('RAB Prices Short'!BN:BN,'RAB Prices Short'!$B:$B,'All Prices combined'!$D236,'RAB Prices Short'!$E:$E,'All Prices combined'!$G236),IF($B236="RAB Long",SUMIFS('RAB Prices Long'!BN:BN,'RAB Prices Long'!$B:$B,'All Prices combined'!$D236,'RAB Prices Long'!$E:$E,'All Prices combined'!$G236)))),2)</f>
        <v>40.89</v>
      </c>
      <c r="BL236" s="2">
        <f>ROUND(IF($B236="Annuity",SUMIFS('Annuity Prices'!BO:BO,'Annuity Prices'!$B:$B,$D236,'Annuity Prices'!$E:$E,$G236),IF($B236="RAB Short",SUMIFS('RAB Prices Short'!BO:BO,'RAB Prices Short'!$B:$B,'All Prices combined'!$D236,'RAB Prices Short'!$E:$E,'All Prices combined'!$G236),IF($B236="RAB Long",SUMIFS('RAB Prices Long'!BO:BO,'RAB Prices Long'!$B:$B,'All Prices combined'!$D236,'RAB Prices Long'!$E:$E,'All Prices combined'!$G236)))),2)</f>
        <v>41.92</v>
      </c>
      <c r="BM236" s="2">
        <f>ROUND(IF($B236="Annuity",SUMIFS('Annuity Prices'!BP:BP,'Annuity Prices'!$B:$B,$D236,'Annuity Prices'!$E:$E,$G236),IF($B236="RAB Short",SUMIFS('RAB Prices Short'!BP:BP,'RAB Prices Short'!$B:$B,'All Prices combined'!$D236,'RAB Prices Short'!$E:$E,'All Prices combined'!$G236),IF($B236="RAB Long",SUMIFS('RAB Prices Long'!BP:BP,'RAB Prices Long'!$B:$B,'All Prices combined'!$D236,'RAB Prices Long'!$E:$E,'All Prices combined'!$G236)))),2)</f>
        <v>42.96</v>
      </c>
      <c r="BN236" s="2">
        <f>ROUND(IF($B236="Annuity",SUMIFS('Annuity Prices'!BQ:BQ,'Annuity Prices'!$B:$B,$D236,'Annuity Prices'!$E:$E,$G236),IF($B236="RAB Short",SUMIFS('RAB Prices Short'!BQ:BQ,'RAB Prices Short'!$B:$B,'All Prices combined'!$D236,'RAB Prices Short'!$E:$E,'All Prices combined'!$G236),IF($B236="RAB Long",SUMIFS('RAB Prices Long'!BQ:BQ,'RAB Prices Long'!$B:$B,'All Prices combined'!$D236,'RAB Prices Long'!$E:$E,'All Prices combined'!$G236)))),2)</f>
        <v>44.7</v>
      </c>
      <c r="BO236" s="2">
        <f>ROUND(IF($B236="Annuity",SUMIFS('Annuity Prices'!BR:BR,'Annuity Prices'!$B:$B,$D236,'Annuity Prices'!$E:$E,$G236),IF($B236="RAB Short",SUMIFS('RAB Prices Short'!BR:BR,'RAB Prices Short'!$B:$B,'All Prices combined'!$D236,'RAB Prices Short'!$E:$E,'All Prices combined'!$G236),IF($B236="RAB Long",SUMIFS('RAB Prices Long'!BR:BR,'RAB Prices Long'!$B:$B,'All Prices combined'!$D236,'RAB Prices Long'!$E:$E,'All Prices combined'!$G236)))),2)</f>
        <v>45.82</v>
      </c>
      <c r="BP236" s="2">
        <f>ROUND(IF($B236="Annuity",SUMIFS('Annuity Prices'!BS:BS,'Annuity Prices'!$B:$B,$D236,'Annuity Prices'!$E:$E,$G236),IF($B236="RAB Short",SUMIFS('RAB Prices Short'!BS:BS,'RAB Prices Short'!$B:$B,'All Prices combined'!$D236,'RAB Prices Short'!$E:$E,'All Prices combined'!$G236),IF($B236="RAB Long",SUMIFS('RAB Prices Long'!BS:BS,'RAB Prices Long'!$B:$B,'All Prices combined'!$D236,'RAB Prices Long'!$E:$E,'All Prices combined'!$G236)))),2)</f>
        <v>46.96</v>
      </c>
      <c r="BQ236" s="2">
        <f>ROUND(IF($B236="Annuity",SUMIFS('Annuity Prices'!BT:BT,'Annuity Prices'!$B:$B,$D236,'Annuity Prices'!$E:$E,$G236),IF($B236="RAB Short",SUMIFS('RAB Prices Short'!BT:BT,'RAB Prices Short'!$B:$B,'All Prices combined'!$D236,'RAB Prices Short'!$E:$E,'All Prices combined'!$G236),IF($B236="RAB Long",SUMIFS('RAB Prices Long'!BT:BT,'RAB Prices Long'!$B:$B,'All Prices combined'!$D236,'RAB Prices Long'!$E:$E,'All Prices combined'!$G236)))),2)</f>
        <v>48.14</v>
      </c>
      <c r="BR236" s="2">
        <f>ROUND(IF($B236="Annuity",SUMIFS('Annuity Prices'!BU:BU,'Annuity Prices'!$B:$B,$D236,'Annuity Prices'!$E:$E,$G236),IF($B236="RAB Short",SUMIFS('RAB Prices Short'!BU:BU,'RAB Prices Short'!$B:$B,'All Prices combined'!$D236,'RAB Prices Short'!$E:$E,'All Prices combined'!$G236),IF($B236="RAB Long",SUMIFS('RAB Prices Long'!BU:BU,'RAB Prices Long'!$B:$B,'All Prices combined'!$D236,'RAB Prices Long'!$E:$E,'All Prices combined'!$G236)))),2)</f>
        <v>45.25</v>
      </c>
      <c r="BS236" s="2">
        <f>ROUND(IF($B236="Annuity",SUMIFS('Annuity Prices'!BV:BV,'Annuity Prices'!$B:$B,$D236,'Annuity Prices'!$E:$E,$G236),IF($B236="RAB Short",SUMIFS('RAB Prices Short'!BV:BV,'RAB Prices Short'!$B:$B,'All Prices combined'!$D236,'RAB Prices Short'!$E:$E,'All Prices combined'!$G236),IF($B236="RAB Long",SUMIFS('RAB Prices Long'!BV:BV,'RAB Prices Long'!$B:$B,'All Prices combined'!$D236,'RAB Prices Long'!$E:$E,'All Prices combined'!$G236)))),2)</f>
        <v>46.38</v>
      </c>
      <c r="BT236" s="2">
        <f>ROUND(IF($B236="Annuity",SUMIFS('Annuity Prices'!BW:BW,'Annuity Prices'!$B:$B,$D236,'Annuity Prices'!$E:$E,$G236),IF($B236="RAB Short",SUMIFS('RAB Prices Short'!BW:BW,'RAB Prices Short'!$B:$B,'All Prices combined'!$D236,'RAB Prices Short'!$E:$E,'All Prices combined'!$G236),IF($B236="RAB Long",SUMIFS('RAB Prices Long'!BW:BW,'RAB Prices Long'!$B:$B,'All Prices combined'!$D236,'RAB Prices Long'!$E:$E,'All Prices combined'!$G236)))),2)</f>
        <v>47.54</v>
      </c>
      <c r="BU236" s="2">
        <f>ROUND(IF($B236="Annuity",SUMIFS('Annuity Prices'!BX:BX,'Annuity Prices'!$B:$B,$D236,'Annuity Prices'!$E:$E,$G236),IF($B236="RAB Short",SUMIFS('RAB Prices Short'!BX:BX,'RAB Prices Short'!$B:$B,'All Prices combined'!$D236,'RAB Prices Short'!$E:$E,'All Prices combined'!$G236),IF($B236="RAB Long",SUMIFS('RAB Prices Long'!BX:BX,'RAB Prices Long'!$B:$B,'All Prices combined'!$D236,'RAB Prices Long'!$E:$E,'All Prices combined'!$G236)))),2)</f>
        <v>48.73</v>
      </c>
    </row>
    <row r="237" spans="2:73" x14ac:dyDescent="0.25">
      <c r="B237" t="s">
        <v>44</v>
      </c>
      <c r="C237">
        <v>9</v>
      </c>
      <c r="D237" t="s">
        <v>153</v>
      </c>
      <c r="E237" t="s">
        <v>148</v>
      </c>
      <c r="F237">
        <v>9</v>
      </c>
      <c r="G237" t="s">
        <v>40</v>
      </c>
      <c r="I237" s="2">
        <f>ROUND(IF($B237="Annuity",SUMIFS('Annuity Prices'!L:L,'Annuity Prices'!$B:$B,$D237,'Annuity Prices'!$E:$E,$G237),IF($B237="RAB Short",SUMIFS('RAB Prices Short'!L:L,'RAB Prices Short'!$B:$B,'All Prices combined'!$D237,'RAB Prices Short'!$E:$E,'All Prices combined'!$G237),IF($B237="RAB Long",SUMIFS('RAB Prices Long'!L:L,'RAB Prices Long'!$B:$B,'All Prices combined'!$D237,'RAB Prices Long'!$E:$E,'All Prices combined'!$G237)))),2)</f>
        <v>0</v>
      </c>
      <c r="J237" s="2">
        <f>ROUND(IF($B237="Annuity",SUMIFS('Annuity Prices'!M:M,'Annuity Prices'!$B:$B,$D237,'Annuity Prices'!$E:$E,$G237),IF($B237="RAB Short",SUMIFS('RAB Prices Short'!M:M,'RAB Prices Short'!$B:$B,'All Prices combined'!$D237,'RAB Prices Short'!$E:$E,'All Prices combined'!$G237),IF($B237="RAB Long",SUMIFS('RAB Prices Long'!M:M,'RAB Prices Long'!$B:$B,'All Prices combined'!$D237,'RAB Prices Long'!$E:$E,'All Prices combined'!$G237)))),2)</f>
        <v>0</v>
      </c>
      <c r="K237" s="2">
        <f>ROUND(IF($B237="Annuity",SUMIFS('Annuity Prices'!N:N,'Annuity Prices'!$B:$B,$D237,'Annuity Prices'!$E:$E,$G237),IF($B237="RAB Short",SUMIFS('RAB Prices Short'!N:N,'RAB Prices Short'!$B:$B,'All Prices combined'!$D237,'RAB Prices Short'!$E:$E,'All Prices combined'!$G237),IF($B237="RAB Long",SUMIFS('RAB Prices Long'!N:N,'RAB Prices Long'!$B:$B,'All Prices combined'!$D237,'RAB Prices Long'!$E:$E,'All Prices combined'!$G237)))),2)</f>
        <v>2.06</v>
      </c>
      <c r="L237" s="2">
        <f>ROUND(IF($B237="Annuity",SUMIFS('Annuity Prices'!O:O,'Annuity Prices'!$B:$B,$D237,'Annuity Prices'!$E:$E,$G237),IF($B237="RAB Short",SUMIFS('RAB Prices Short'!O:O,'RAB Prices Short'!$B:$B,'All Prices combined'!$D237,'RAB Prices Short'!$E:$E,'All Prices combined'!$G237),IF($B237="RAB Long",SUMIFS('RAB Prices Long'!O:O,'RAB Prices Long'!$B:$B,'All Prices combined'!$D237,'RAB Prices Long'!$E:$E,'All Prices combined'!$G237)))),2)</f>
        <v>2.12</v>
      </c>
      <c r="M237" s="2">
        <f>ROUND(IF($B237="Annuity",SUMIFS('Annuity Prices'!P:P,'Annuity Prices'!$B:$B,$D237,'Annuity Prices'!$E:$E,$G237),IF($B237="RAB Short",SUMIFS('RAB Prices Short'!P:P,'RAB Prices Short'!$B:$B,'All Prices combined'!$D237,'RAB Prices Short'!$E:$E,'All Prices combined'!$G237),IF($B237="RAB Long",SUMIFS('RAB Prices Long'!P:P,'RAB Prices Long'!$B:$B,'All Prices combined'!$D237,'RAB Prices Long'!$E:$E,'All Prices combined'!$G237)))),2)</f>
        <v>2.16</v>
      </c>
      <c r="N237" s="2">
        <f>ROUND(IF($B237="Annuity",SUMIFS('Annuity Prices'!Q:Q,'Annuity Prices'!$B:$B,$D237,'Annuity Prices'!$E:$E,$G237),IF($B237="RAB Short",SUMIFS('RAB Prices Short'!Q:Q,'RAB Prices Short'!$B:$B,'All Prices combined'!$D237,'RAB Prices Short'!$E:$E,'All Prices combined'!$G237),IF($B237="RAB Long",SUMIFS('RAB Prices Long'!Q:Q,'RAB Prices Long'!$B:$B,'All Prices combined'!$D237,'RAB Prices Long'!$E:$E,'All Prices combined'!$G237)))),2)</f>
        <v>2.2200000000000002</v>
      </c>
      <c r="O237" s="2">
        <f>ROUND(IF($B237="Annuity",SUMIFS('Annuity Prices'!R:R,'Annuity Prices'!$B:$B,$D237,'Annuity Prices'!$E:$E,$G237),IF($B237="RAB Short",SUMIFS('RAB Prices Short'!R:R,'RAB Prices Short'!$B:$B,'All Prices combined'!$D237,'RAB Prices Short'!$E:$E,'All Prices combined'!$G237),IF($B237="RAB Long",SUMIFS('RAB Prices Long'!R:R,'RAB Prices Long'!$B:$B,'All Prices combined'!$D237,'RAB Prices Long'!$E:$E,'All Prices combined'!$G237)))),2)</f>
        <v>2.27</v>
      </c>
      <c r="P237" s="2">
        <f>ROUND(IF($B237="Annuity",SUMIFS('Annuity Prices'!S:S,'Annuity Prices'!$B:$B,$D237,'Annuity Prices'!$E:$E,$G237),IF($B237="RAB Short",SUMIFS('RAB Prices Short'!S:S,'RAB Prices Short'!$B:$B,'All Prices combined'!$D237,'RAB Prices Short'!$E:$E,'All Prices combined'!$G237),IF($B237="RAB Long",SUMIFS('RAB Prices Long'!S:S,'RAB Prices Long'!$B:$B,'All Prices combined'!$D237,'RAB Prices Long'!$E:$E,'All Prices combined'!$G237)))),2)</f>
        <v>2.33</v>
      </c>
      <c r="Q237" s="2">
        <f>ROUND(IF($B237="Annuity",SUMIFS('Annuity Prices'!T:T,'Annuity Prices'!$B:$B,$D237,'Annuity Prices'!$E:$E,$G237),IF($B237="RAB Short",SUMIFS('RAB Prices Short'!T:T,'RAB Prices Short'!$B:$B,'All Prices combined'!$D237,'RAB Prices Short'!$E:$E,'All Prices combined'!$G237),IF($B237="RAB Long",SUMIFS('RAB Prices Long'!T:T,'RAB Prices Long'!$B:$B,'All Prices combined'!$D237,'RAB Prices Long'!$E:$E,'All Prices combined'!$G237)))),2)</f>
        <v>2.37</v>
      </c>
      <c r="R237" s="2">
        <f>ROUND(IF($B237="Annuity",SUMIFS('Annuity Prices'!U:U,'Annuity Prices'!$B:$B,$D237,'Annuity Prices'!$E:$E,$G237),IF($B237="RAB Short",SUMIFS('RAB Prices Short'!U:U,'RAB Prices Short'!$B:$B,'All Prices combined'!$D237,'RAB Prices Short'!$E:$E,'All Prices combined'!$G237),IF($B237="RAB Long",SUMIFS('RAB Prices Long'!U:U,'RAB Prices Long'!$B:$B,'All Prices combined'!$D237,'RAB Prices Long'!$E:$E,'All Prices combined'!$G237)))),2)</f>
        <v>2.4300000000000002</v>
      </c>
      <c r="S237" s="2">
        <f>ROUND(IF($B237="Annuity",SUMIFS('Annuity Prices'!V:V,'Annuity Prices'!$B:$B,$D237,'Annuity Prices'!$E:$E,$G237),IF($B237="RAB Short",SUMIFS('RAB Prices Short'!V:V,'RAB Prices Short'!$B:$B,'All Prices combined'!$D237,'RAB Prices Short'!$E:$E,'All Prices combined'!$G237),IF($B237="RAB Long",SUMIFS('RAB Prices Long'!V:V,'RAB Prices Long'!$B:$B,'All Prices combined'!$D237,'RAB Prices Long'!$E:$E,'All Prices combined'!$G237)))),2)</f>
        <v>2.5</v>
      </c>
      <c r="T237" s="2">
        <f>ROUND(IF($B237="Annuity",SUMIFS('Annuity Prices'!W:W,'Annuity Prices'!$B:$B,$D237,'Annuity Prices'!$E:$E,$G237),IF($B237="RAB Short",SUMIFS('RAB Prices Short'!W:W,'RAB Prices Short'!$B:$B,'All Prices combined'!$D237,'RAB Prices Short'!$E:$E,'All Prices combined'!$G237),IF($B237="RAB Long",SUMIFS('RAB Prices Long'!W:W,'RAB Prices Long'!$B:$B,'All Prices combined'!$D237,'RAB Prices Long'!$E:$E,'All Prices combined'!$G237)))),2)</f>
        <v>2.56</v>
      </c>
      <c r="U237" s="2">
        <f>ROUND(IF($B237="Annuity",SUMIFS('Annuity Prices'!X:X,'Annuity Prices'!$B:$B,$D237,'Annuity Prices'!$E:$E,$G237),IF($B237="RAB Short",SUMIFS('RAB Prices Short'!X:X,'RAB Prices Short'!$B:$B,'All Prices combined'!$D237,'RAB Prices Short'!$E:$E,'All Prices combined'!$G237),IF($B237="RAB Long",SUMIFS('RAB Prices Long'!X:X,'RAB Prices Long'!$B:$B,'All Prices combined'!$D237,'RAB Prices Long'!$E:$E,'All Prices combined'!$G237)))),2)</f>
        <v>2.61</v>
      </c>
      <c r="V237" s="2">
        <f>ROUND(IF($B237="Annuity",SUMIFS('Annuity Prices'!Y:Y,'Annuity Prices'!$B:$B,$D237,'Annuity Prices'!$E:$E,$G237),IF($B237="RAB Short",SUMIFS('RAB Prices Short'!Y:Y,'RAB Prices Short'!$B:$B,'All Prices combined'!$D237,'RAB Prices Short'!$E:$E,'All Prices combined'!$G237),IF($B237="RAB Long",SUMIFS('RAB Prices Long'!Y:Y,'RAB Prices Long'!$B:$B,'All Prices combined'!$D237,'RAB Prices Long'!$E:$E,'All Prices combined'!$G237)))),2)</f>
        <v>2.67</v>
      </c>
      <c r="W237" s="2">
        <f>ROUND(IF($B237="Annuity",SUMIFS('Annuity Prices'!Z:Z,'Annuity Prices'!$B:$B,$D237,'Annuity Prices'!$E:$E,$G237),IF($B237="RAB Short",SUMIFS('RAB Prices Short'!Z:Z,'RAB Prices Short'!$B:$B,'All Prices combined'!$D237,'RAB Prices Short'!$E:$E,'All Prices combined'!$G237),IF($B237="RAB Long",SUMIFS('RAB Prices Long'!Z:Z,'RAB Prices Long'!$B:$B,'All Prices combined'!$D237,'RAB Prices Long'!$E:$E,'All Prices combined'!$G237)))),2)</f>
        <v>2.74</v>
      </c>
      <c r="X237" s="2">
        <f>ROUND(IF($B237="Annuity",SUMIFS('Annuity Prices'!AA:AA,'Annuity Prices'!$B:$B,$D237,'Annuity Prices'!$E:$E,$G237),IF($B237="RAB Short",SUMIFS('RAB Prices Short'!AA:AA,'RAB Prices Short'!$B:$B,'All Prices combined'!$D237,'RAB Prices Short'!$E:$E,'All Prices combined'!$G237),IF($B237="RAB Long",SUMIFS('RAB Prices Long'!AA:AA,'RAB Prices Long'!$B:$B,'All Prices combined'!$D237,'RAB Prices Long'!$E:$E,'All Prices combined'!$G237)))),2)</f>
        <v>2.81</v>
      </c>
      <c r="Y237" s="2">
        <f>ROUND(IF($B237="Annuity",SUMIFS('Annuity Prices'!AB:AB,'Annuity Prices'!$B:$B,$D237,'Annuity Prices'!$E:$E,$G237),IF($B237="RAB Short",SUMIFS('RAB Prices Short'!AB:AB,'RAB Prices Short'!$B:$B,'All Prices combined'!$D237,'RAB Prices Short'!$E:$E,'All Prices combined'!$G237),IF($B237="RAB Long",SUMIFS('RAB Prices Long'!AB:AB,'RAB Prices Long'!$B:$B,'All Prices combined'!$D237,'RAB Prices Long'!$E:$E,'All Prices combined'!$G237)))),2)</f>
        <v>2.86</v>
      </c>
      <c r="Z237" s="2">
        <f>ROUND(IF($B237="Annuity",SUMIFS('Annuity Prices'!AC:AC,'Annuity Prices'!$B:$B,$D237,'Annuity Prices'!$E:$E,$G237),IF($B237="RAB Short",SUMIFS('RAB Prices Short'!AC:AC,'RAB Prices Short'!$B:$B,'All Prices combined'!$D237,'RAB Prices Short'!$E:$E,'All Prices combined'!$G237),IF($B237="RAB Long",SUMIFS('RAB Prices Long'!AC:AC,'RAB Prices Long'!$B:$B,'All Prices combined'!$D237,'RAB Prices Long'!$E:$E,'All Prices combined'!$G237)))),2)</f>
        <v>2.94</v>
      </c>
      <c r="AA237" s="2">
        <f>ROUND(IF($B237="Annuity",SUMIFS('Annuity Prices'!AD:AD,'Annuity Prices'!$B:$B,$D237,'Annuity Prices'!$E:$E,$G237),IF($B237="RAB Short",SUMIFS('RAB Prices Short'!AD:AD,'RAB Prices Short'!$B:$B,'All Prices combined'!$D237,'RAB Prices Short'!$E:$E,'All Prices combined'!$G237),IF($B237="RAB Long",SUMIFS('RAB Prices Long'!AD:AD,'RAB Prices Long'!$B:$B,'All Prices combined'!$D237,'RAB Prices Long'!$E:$E,'All Prices combined'!$G237)))),2)</f>
        <v>3.01</v>
      </c>
      <c r="AB237" s="2">
        <f>ROUND(IF($B237="Annuity",SUMIFS('Annuity Prices'!AE:AE,'Annuity Prices'!$B:$B,$D237,'Annuity Prices'!$E:$E,$G237),IF($B237="RAB Short",SUMIFS('RAB Prices Short'!AE:AE,'RAB Prices Short'!$B:$B,'All Prices combined'!$D237,'RAB Prices Short'!$E:$E,'All Prices combined'!$G237),IF($B237="RAB Long",SUMIFS('RAB Prices Long'!AE:AE,'RAB Prices Long'!$B:$B,'All Prices combined'!$D237,'RAB Prices Long'!$E:$E,'All Prices combined'!$G237)))),2)</f>
        <v>3.08</v>
      </c>
      <c r="AC237" s="2">
        <f>ROUND(IF($B237="Annuity",SUMIFS('Annuity Prices'!AF:AF,'Annuity Prices'!$B:$B,$D237,'Annuity Prices'!$E:$E,$G237),IF($B237="RAB Short",SUMIFS('RAB Prices Short'!AF:AF,'RAB Prices Short'!$B:$B,'All Prices combined'!$D237,'RAB Prices Short'!$E:$E,'All Prices combined'!$G237),IF($B237="RAB Long",SUMIFS('RAB Prices Long'!AF:AF,'RAB Prices Long'!$B:$B,'All Prices combined'!$D237,'RAB Prices Long'!$E:$E,'All Prices combined'!$G237)))),2)</f>
        <v>3.15</v>
      </c>
      <c r="AD237" s="2">
        <f>ROUND(IF($B237="Annuity",SUMIFS('Annuity Prices'!AG:AG,'Annuity Prices'!$B:$B,$D237,'Annuity Prices'!$E:$E,$G237),IF($B237="RAB Short",SUMIFS('RAB Prices Short'!AG:AG,'RAB Prices Short'!$B:$B,'All Prices combined'!$D237,'RAB Prices Short'!$E:$E,'All Prices combined'!$G237),IF($B237="RAB Long",SUMIFS('RAB Prices Long'!AG:AG,'RAB Prices Long'!$B:$B,'All Prices combined'!$D237,'RAB Prices Long'!$E:$E,'All Prices combined'!$G237)))),2)</f>
        <v>3.22</v>
      </c>
      <c r="AE237" s="2">
        <f>ROUND(IF($B237="Annuity",SUMIFS('Annuity Prices'!AH:AH,'Annuity Prices'!$B:$B,$D237,'Annuity Prices'!$E:$E,$G237),IF($B237="RAB Short",SUMIFS('RAB Prices Short'!AH:AH,'RAB Prices Short'!$B:$B,'All Prices combined'!$D237,'RAB Prices Short'!$E:$E,'All Prices combined'!$G237),IF($B237="RAB Long",SUMIFS('RAB Prices Long'!AH:AH,'RAB Prices Long'!$B:$B,'All Prices combined'!$D237,'RAB Prices Long'!$E:$E,'All Prices combined'!$G237)))),2)</f>
        <v>3.31</v>
      </c>
      <c r="AF237" s="2">
        <f>ROUND(IF($B237="Annuity",SUMIFS('Annuity Prices'!AI:AI,'Annuity Prices'!$B:$B,$D237,'Annuity Prices'!$E:$E,$G237),IF($B237="RAB Short",SUMIFS('RAB Prices Short'!AI:AI,'RAB Prices Short'!$B:$B,'All Prices combined'!$D237,'RAB Prices Short'!$E:$E,'All Prices combined'!$G237),IF($B237="RAB Long",SUMIFS('RAB Prices Long'!AI:AI,'RAB Prices Long'!$B:$B,'All Prices combined'!$D237,'RAB Prices Long'!$E:$E,'All Prices combined'!$G237)))),2)</f>
        <v>3.39</v>
      </c>
      <c r="AG237" s="2">
        <f>ROUND(IF($B237="Annuity",SUMIFS('Annuity Prices'!AJ:AJ,'Annuity Prices'!$B:$B,$D237,'Annuity Prices'!$E:$E,$G237),IF($B237="RAB Short",SUMIFS('RAB Prices Short'!AJ:AJ,'RAB Prices Short'!$B:$B,'All Prices combined'!$D237,'RAB Prices Short'!$E:$E,'All Prices combined'!$G237),IF($B237="RAB Long",SUMIFS('RAB Prices Long'!AJ:AJ,'RAB Prices Long'!$B:$B,'All Prices combined'!$D237,'RAB Prices Long'!$E:$E,'All Prices combined'!$G237)))),2)</f>
        <v>3.46</v>
      </c>
      <c r="AH237" s="2">
        <f>ROUND(IF($B237="Annuity",SUMIFS('Annuity Prices'!AK:AK,'Annuity Prices'!$B:$B,$D237,'Annuity Prices'!$E:$E,$G237),IF($B237="RAB Short",SUMIFS('RAB Prices Short'!AK:AK,'RAB Prices Short'!$B:$B,'All Prices combined'!$D237,'RAB Prices Short'!$E:$E,'All Prices combined'!$G237),IF($B237="RAB Long",SUMIFS('RAB Prices Long'!AK:AK,'RAB Prices Long'!$B:$B,'All Prices combined'!$D237,'RAB Prices Long'!$E:$E,'All Prices combined'!$G237)))),2)</f>
        <v>3.54</v>
      </c>
      <c r="AI237" s="2">
        <f>ROUND(IF($B237="Annuity",SUMIFS('Annuity Prices'!AL:AL,'Annuity Prices'!$B:$B,$D237,'Annuity Prices'!$E:$E,$G237),IF($B237="RAB Short",SUMIFS('RAB Prices Short'!AL:AL,'RAB Prices Short'!$B:$B,'All Prices combined'!$D237,'RAB Prices Short'!$E:$E,'All Prices combined'!$G237),IF($B237="RAB Long",SUMIFS('RAB Prices Long'!AL:AL,'RAB Prices Long'!$B:$B,'All Prices combined'!$D237,'RAB Prices Long'!$E:$E,'All Prices combined'!$G237)))),2)</f>
        <v>3.63</v>
      </c>
      <c r="AJ237" s="2">
        <f>ROUND(IF($B237="Annuity",SUMIFS('Annuity Prices'!AM:AM,'Annuity Prices'!$B:$B,$D237,'Annuity Prices'!$E:$E,$G237),IF($B237="RAB Short",SUMIFS('RAB Prices Short'!AM:AM,'RAB Prices Short'!$B:$B,'All Prices combined'!$D237,'RAB Prices Short'!$E:$E,'All Prices combined'!$G237),IF($B237="RAB Long",SUMIFS('RAB Prices Long'!AM:AM,'RAB Prices Long'!$B:$B,'All Prices combined'!$D237,'RAB Prices Long'!$E:$E,'All Prices combined'!$G237)))),2)</f>
        <v>3.72</v>
      </c>
      <c r="AK237" s="2">
        <f>ROUND(IF($B237="Annuity",SUMIFS('Annuity Prices'!AN:AN,'Annuity Prices'!$B:$B,$D237,'Annuity Prices'!$E:$E,$G237),IF($B237="RAB Short",SUMIFS('RAB Prices Short'!AN:AN,'RAB Prices Short'!$B:$B,'All Prices combined'!$D237,'RAB Prices Short'!$E:$E,'All Prices combined'!$G237),IF($B237="RAB Long",SUMIFS('RAB Prices Long'!AN:AN,'RAB Prices Long'!$B:$B,'All Prices combined'!$D237,'RAB Prices Long'!$E:$E,'All Prices combined'!$G237)))),2)</f>
        <v>3.79</v>
      </c>
      <c r="AL237" s="2">
        <f>ROUND(IF($B237="Annuity",SUMIFS('Annuity Prices'!AO:AO,'Annuity Prices'!$B:$B,$D237,'Annuity Prices'!$E:$E,$G237),IF($B237="RAB Short",SUMIFS('RAB Prices Short'!AO:AO,'RAB Prices Short'!$B:$B,'All Prices combined'!$D237,'RAB Prices Short'!$E:$E,'All Prices combined'!$G237),IF($B237="RAB Long",SUMIFS('RAB Prices Long'!AO:AO,'RAB Prices Long'!$B:$B,'All Prices combined'!$D237,'RAB Prices Long'!$E:$E,'All Prices combined'!$G237)))),2)</f>
        <v>3.89</v>
      </c>
      <c r="AM237" s="2">
        <f>ROUND(IF($B237="Annuity",SUMIFS('Annuity Prices'!AP:AP,'Annuity Prices'!$B:$B,$D237,'Annuity Prices'!$E:$E,$G237),IF($B237="RAB Short",SUMIFS('RAB Prices Short'!AP:AP,'RAB Prices Short'!$B:$B,'All Prices combined'!$D237,'RAB Prices Short'!$E:$E,'All Prices combined'!$G237),IF($B237="RAB Long",SUMIFS('RAB Prices Long'!AP:AP,'RAB Prices Long'!$B:$B,'All Prices combined'!$D237,'RAB Prices Long'!$E:$E,'All Prices combined'!$G237)))),2)</f>
        <v>3.99</v>
      </c>
      <c r="AN237" s="2">
        <f>ROUND(IF($B237="Annuity",SUMIFS('Annuity Prices'!AQ:AQ,'Annuity Prices'!$B:$B,$D237,'Annuity Prices'!$E:$E,$G237),IF($B237="RAB Short",SUMIFS('RAB Prices Short'!AQ:AQ,'RAB Prices Short'!$B:$B,'All Prices combined'!$D237,'RAB Prices Short'!$E:$E,'All Prices combined'!$G237),IF($B237="RAB Long",SUMIFS('RAB Prices Long'!AQ:AQ,'RAB Prices Long'!$B:$B,'All Prices combined'!$D237,'RAB Prices Long'!$E:$E,'All Prices combined'!$G237)))),2)</f>
        <v>4.09</v>
      </c>
      <c r="AO237" s="2">
        <f>ROUND(IF($B237="Annuity",SUMIFS('Annuity Prices'!AR:AR,'Annuity Prices'!$B:$B,$D237,'Annuity Prices'!$E:$E,$G237),IF($B237="RAB Short",SUMIFS('RAB Prices Short'!AR:AR,'RAB Prices Short'!$B:$B,'All Prices combined'!$D237,'RAB Prices Short'!$E:$E,'All Prices combined'!$G237),IF($B237="RAB Long",SUMIFS('RAB Prices Long'!AR:AR,'RAB Prices Long'!$B:$B,'All Prices combined'!$D237,'RAB Prices Long'!$E:$E,'All Prices combined'!$G237)))),2)</f>
        <v>0</v>
      </c>
      <c r="AP237" s="2">
        <f>ROUND(IF($B237="Annuity",SUMIFS('Annuity Prices'!AS:AS,'Annuity Prices'!$B:$B,$D237,'Annuity Prices'!$E:$E,$G237),IF($B237="RAB Short",SUMIFS('RAB Prices Short'!AS:AS,'RAB Prices Short'!$B:$B,'All Prices combined'!$D237,'RAB Prices Short'!$E:$E,'All Prices combined'!$G237),IF($B237="RAB Long",SUMIFS('RAB Prices Long'!AS:AS,'RAB Prices Long'!$B:$B,'All Prices combined'!$D237,'RAB Prices Long'!$E:$E,'All Prices combined'!$G237)))),2)</f>
        <v>0</v>
      </c>
      <c r="AQ237" s="2">
        <f>ROUND(IF($B237="Annuity",SUMIFS('Annuity Prices'!AT:AT,'Annuity Prices'!$B:$B,$D237,'Annuity Prices'!$E:$E,$G237),IF($B237="RAB Short",SUMIFS('RAB Prices Short'!AT:AT,'RAB Prices Short'!$B:$B,'All Prices combined'!$D237,'RAB Prices Short'!$E:$E,'All Prices combined'!$G237),IF($B237="RAB Long",SUMIFS('RAB Prices Long'!AT:AT,'RAB Prices Long'!$B:$B,'All Prices combined'!$D237,'RAB Prices Long'!$E:$E,'All Prices combined'!$G237)))),2)</f>
        <v>2.0099999999999998</v>
      </c>
      <c r="AR237" s="2">
        <f>ROUND(IF($B237="Annuity",SUMIFS('Annuity Prices'!AU:AU,'Annuity Prices'!$B:$B,$D237,'Annuity Prices'!$E:$E,$G237),IF($B237="RAB Short",SUMIFS('RAB Prices Short'!AU:AU,'RAB Prices Short'!$B:$B,'All Prices combined'!$D237,'RAB Prices Short'!$E:$E,'All Prices combined'!$G237),IF($B237="RAB Long",SUMIFS('RAB Prices Long'!AU:AU,'RAB Prices Long'!$B:$B,'All Prices combined'!$D237,'RAB Prices Long'!$E:$E,'All Prices combined'!$G237)))),2)</f>
        <v>2.06</v>
      </c>
      <c r="AS237" s="2">
        <f>ROUND(IF($B237="Annuity",SUMIFS('Annuity Prices'!AV:AV,'Annuity Prices'!$B:$B,$D237,'Annuity Prices'!$E:$E,$G237),IF($B237="RAB Short",SUMIFS('RAB Prices Short'!AV:AV,'RAB Prices Short'!$B:$B,'All Prices combined'!$D237,'RAB Prices Short'!$E:$E,'All Prices combined'!$G237),IF($B237="RAB Long",SUMIFS('RAB Prices Long'!AV:AV,'RAB Prices Long'!$B:$B,'All Prices combined'!$D237,'RAB Prices Long'!$E:$E,'All Prices combined'!$G237)))),2)</f>
        <v>2.12</v>
      </c>
      <c r="AT237" s="2">
        <f>ROUND(IF($B237="Annuity",SUMIFS('Annuity Prices'!AW:AW,'Annuity Prices'!$B:$B,$D237,'Annuity Prices'!$E:$E,$G237),IF($B237="RAB Short",SUMIFS('RAB Prices Short'!AW:AW,'RAB Prices Short'!$B:$B,'All Prices combined'!$D237,'RAB Prices Short'!$E:$E,'All Prices combined'!$G237),IF($B237="RAB Long",SUMIFS('RAB Prices Long'!AW:AW,'RAB Prices Long'!$B:$B,'All Prices combined'!$D237,'RAB Prices Long'!$E:$E,'All Prices combined'!$G237)))),2)</f>
        <v>2.16</v>
      </c>
      <c r="AU237" s="2">
        <f>ROUND(IF($B237="Annuity",SUMIFS('Annuity Prices'!AX:AX,'Annuity Prices'!$B:$B,$D237,'Annuity Prices'!$E:$E,$G237),IF($B237="RAB Short",SUMIFS('RAB Prices Short'!AX:AX,'RAB Prices Short'!$B:$B,'All Prices combined'!$D237,'RAB Prices Short'!$E:$E,'All Prices combined'!$G237),IF($B237="RAB Long",SUMIFS('RAB Prices Long'!AX:AX,'RAB Prices Long'!$B:$B,'All Prices combined'!$D237,'RAB Prices Long'!$E:$E,'All Prices combined'!$G237)))),2)</f>
        <v>2.2200000000000002</v>
      </c>
      <c r="AV237" s="2">
        <f>ROUND(IF($B237="Annuity",SUMIFS('Annuity Prices'!AY:AY,'Annuity Prices'!$B:$B,$D237,'Annuity Prices'!$E:$E,$G237),IF($B237="RAB Short",SUMIFS('RAB Prices Short'!AY:AY,'RAB Prices Short'!$B:$B,'All Prices combined'!$D237,'RAB Prices Short'!$E:$E,'All Prices combined'!$G237),IF($B237="RAB Long",SUMIFS('RAB Prices Long'!AY:AY,'RAB Prices Long'!$B:$B,'All Prices combined'!$D237,'RAB Prices Long'!$E:$E,'All Prices combined'!$G237)))),2)</f>
        <v>2.27</v>
      </c>
      <c r="AW237" s="2">
        <f>ROUND(IF($B237="Annuity",SUMIFS('Annuity Prices'!AZ:AZ,'Annuity Prices'!$B:$B,$D237,'Annuity Prices'!$E:$E,$G237),IF($B237="RAB Short",SUMIFS('RAB Prices Short'!AZ:AZ,'RAB Prices Short'!$B:$B,'All Prices combined'!$D237,'RAB Prices Short'!$E:$E,'All Prices combined'!$G237),IF($B237="RAB Long",SUMIFS('RAB Prices Long'!AZ:AZ,'RAB Prices Long'!$B:$B,'All Prices combined'!$D237,'RAB Prices Long'!$E:$E,'All Prices combined'!$G237)))),2)</f>
        <v>2.33</v>
      </c>
      <c r="AX237" s="2">
        <f>ROUND(IF($B237="Annuity",SUMIFS('Annuity Prices'!BA:BA,'Annuity Prices'!$B:$B,$D237,'Annuity Prices'!$E:$E,$G237),IF($B237="RAB Short",SUMIFS('RAB Prices Short'!BA:BA,'RAB Prices Short'!$B:$B,'All Prices combined'!$D237,'RAB Prices Short'!$E:$E,'All Prices combined'!$G237),IF($B237="RAB Long",SUMIFS('RAB Prices Long'!BA:BA,'RAB Prices Long'!$B:$B,'All Prices combined'!$D237,'RAB Prices Long'!$E:$E,'All Prices combined'!$G237)))),2)</f>
        <v>2.37</v>
      </c>
      <c r="AY237" s="2">
        <f>ROUND(IF($B237="Annuity",SUMIFS('Annuity Prices'!BB:BB,'Annuity Prices'!$B:$B,$D237,'Annuity Prices'!$E:$E,$G237),IF($B237="RAB Short",SUMIFS('RAB Prices Short'!BB:BB,'RAB Prices Short'!$B:$B,'All Prices combined'!$D237,'RAB Prices Short'!$E:$E,'All Prices combined'!$G237),IF($B237="RAB Long",SUMIFS('RAB Prices Long'!BB:BB,'RAB Prices Long'!$B:$B,'All Prices combined'!$D237,'RAB Prices Long'!$E:$E,'All Prices combined'!$G237)))),2)</f>
        <v>2.4300000000000002</v>
      </c>
      <c r="AZ237" s="2">
        <f>ROUND(IF($B237="Annuity",SUMIFS('Annuity Prices'!BC:BC,'Annuity Prices'!$B:$B,$D237,'Annuity Prices'!$E:$E,$G237),IF($B237="RAB Short",SUMIFS('RAB Prices Short'!BC:BC,'RAB Prices Short'!$B:$B,'All Prices combined'!$D237,'RAB Prices Short'!$E:$E,'All Prices combined'!$G237),IF($B237="RAB Long",SUMIFS('RAB Prices Long'!BC:BC,'RAB Prices Long'!$B:$B,'All Prices combined'!$D237,'RAB Prices Long'!$E:$E,'All Prices combined'!$G237)))),2)</f>
        <v>2.5</v>
      </c>
      <c r="BA237" s="2">
        <f>ROUND(IF($B237="Annuity",SUMIFS('Annuity Prices'!BD:BD,'Annuity Prices'!$B:$B,$D237,'Annuity Prices'!$E:$E,$G237),IF($B237="RAB Short",SUMIFS('RAB Prices Short'!BD:BD,'RAB Prices Short'!$B:$B,'All Prices combined'!$D237,'RAB Prices Short'!$E:$E,'All Prices combined'!$G237),IF($B237="RAB Long",SUMIFS('RAB Prices Long'!BD:BD,'RAB Prices Long'!$B:$B,'All Prices combined'!$D237,'RAB Prices Long'!$E:$E,'All Prices combined'!$G237)))),2)</f>
        <v>2.56</v>
      </c>
      <c r="BB237" s="2">
        <f>ROUND(IF($B237="Annuity",SUMIFS('Annuity Prices'!BE:BE,'Annuity Prices'!$B:$B,$D237,'Annuity Prices'!$E:$E,$G237),IF($B237="RAB Short",SUMIFS('RAB Prices Short'!BE:BE,'RAB Prices Short'!$B:$B,'All Prices combined'!$D237,'RAB Prices Short'!$E:$E,'All Prices combined'!$G237),IF($B237="RAB Long",SUMIFS('RAB Prices Long'!BE:BE,'RAB Prices Long'!$B:$B,'All Prices combined'!$D237,'RAB Prices Long'!$E:$E,'All Prices combined'!$G237)))),2)</f>
        <v>2.61</v>
      </c>
      <c r="BC237" s="2">
        <f>ROUND(IF($B237="Annuity",SUMIFS('Annuity Prices'!BF:BF,'Annuity Prices'!$B:$B,$D237,'Annuity Prices'!$E:$E,$G237),IF($B237="RAB Short",SUMIFS('RAB Prices Short'!BF:BF,'RAB Prices Short'!$B:$B,'All Prices combined'!$D237,'RAB Prices Short'!$E:$E,'All Prices combined'!$G237),IF($B237="RAB Long",SUMIFS('RAB Prices Long'!BF:BF,'RAB Prices Long'!$B:$B,'All Prices combined'!$D237,'RAB Prices Long'!$E:$E,'All Prices combined'!$G237)))),2)</f>
        <v>2.67</v>
      </c>
      <c r="BD237" s="2">
        <f>ROUND(IF($B237="Annuity",SUMIFS('Annuity Prices'!BG:BG,'Annuity Prices'!$B:$B,$D237,'Annuity Prices'!$E:$E,$G237),IF($B237="RAB Short",SUMIFS('RAB Prices Short'!BG:BG,'RAB Prices Short'!$B:$B,'All Prices combined'!$D237,'RAB Prices Short'!$E:$E,'All Prices combined'!$G237),IF($B237="RAB Long",SUMIFS('RAB Prices Long'!BG:BG,'RAB Prices Long'!$B:$B,'All Prices combined'!$D237,'RAB Prices Long'!$E:$E,'All Prices combined'!$G237)))),2)</f>
        <v>2.74</v>
      </c>
      <c r="BE237" s="2">
        <f>ROUND(IF($B237="Annuity",SUMIFS('Annuity Prices'!BH:BH,'Annuity Prices'!$B:$B,$D237,'Annuity Prices'!$E:$E,$G237),IF($B237="RAB Short",SUMIFS('RAB Prices Short'!BH:BH,'RAB Prices Short'!$B:$B,'All Prices combined'!$D237,'RAB Prices Short'!$E:$E,'All Prices combined'!$G237),IF($B237="RAB Long",SUMIFS('RAB Prices Long'!BH:BH,'RAB Prices Long'!$B:$B,'All Prices combined'!$D237,'RAB Prices Long'!$E:$E,'All Prices combined'!$G237)))),2)</f>
        <v>2.81</v>
      </c>
      <c r="BF237" s="2">
        <f>ROUND(IF($B237="Annuity",SUMIFS('Annuity Prices'!BI:BI,'Annuity Prices'!$B:$B,$D237,'Annuity Prices'!$E:$E,$G237),IF($B237="RAB Short",SUMIFS('RAB Prices Short'!BI:BI,'RAB Prices Short'!$B:$B,'All Prices combined'!$D237,'RAB Prices Short'!$E:$E,'All Prices combined'!$G237),IF($B237="RAB Long",SUMIFS('RAB Prices Long'!BI:BI,'RAB Prices Long'!$B:$B,'All Prices combined'!$D237,'RAB Prices Long'!$E:$E,'All Prices combined'!$G237)))),2)</f>
        <v>2.86</v>
      </c>
      <c r="BG237" s="2">
        <f>ROUND(IF($B237="Annuity",SUMIFS('Annuity Prices'!BJ:BJ,'Annuity Prices'!$B:$B,$D237,'Annuity Prices'!$E:$E,$G237),IF($B237="RAB Short",SUMIFS('RAB Prices Short'!BJ:BJ,'RAB Prices Short'!$B:$B,'All Prices combined'!$D237,'RAB Prices Short'!$E:$E,'All Prices combined'!$G237),IF($B237="RAB Long",SUMIFS('RAB Prices Long'!BJ:BJ,'RAB Prices Long'!$B:$B,'All Prices combined'!$D237,'RAB Prices Long'!$E:$E,'All Prices combined'!$G237)))),2)</f>
        <v>2.94</v>
      </c>
      <c r="BH237" s="2">
        <f>ROUND(IF($B237="Annuity",SUMIFS('Annuity Prices'!BK:BK,'Annuity Prices'!$B:$B,$D237,'Annuity Prices'!$E:$E,$G237),IF($B237="RAB Short",SUMIFS('RAB Prices Short'!BK:BK,'RAB Prices Short'!$B:$B,'All Prices combined'!$D237,'RAB Prices Short'!$E:$E,'All Prices combined'!$G237),IF($B237="RAB Long",SUMIFS('RAB Prices Long'!BK:BK,'RAB Prices Long'!$B:$B,'All Prices combined'!$D237,'RAB Prices Long'!$E:$E,'All Prices combined'!$G237)))),2)</f>
        <v>3.01</v>
      </c>
      <c r="BI237" s="2">
        <f>ROUND(IF($B237="Annuity",SUMIFS('Annuity Prices'!BL:BL,'Annuity Prices'!$B:$B,$D237,'Annuity Prices'!$E:$E,$G237),IF($B237="RAB Short",SUMIFS('RAB Prices Short'!BL:BL,'RAB Prices Short'!$B:$B,'All Prices combined'!$D237,'RAB Prices Short'!$E:$E,'All Prices combined'!$G237),IF($B237="RAB Long",SUMIFS('RAB Prices Long'!BL:BL,'RAB Prices Long'!$B:$B,'All Prices combined'!$D237,'RAB Prices Long'!$E:$E,'All Prices combined'!$G237)))),2)</f>
        <v>3.08</v>
      </c>
      <c r="BJ237" s="2">
        <f>ROUND(IF($B237="Annuity",SUMIFS('Annuity Prices'!BM:BM,'Annuity Prices'!$B:$B,$D237,'Annuity Prices'!$E:$E,$G237),IF($B237="RAB Short",SUMIFS('RAB Prices Short'!BM:BM,'RAB Prices Short'!$B:$B,'All Prices combined'!$D237,'RAB Prices Short'!$E:$E,'All Prices combined'!$G237),IF($B237="RAB Long",SUMIFS('RAB Prices Long'!BM:BM,'RAB Prices Long'!$B:$B,'All Prices combined'!$D237,'RAB Prices Long'!$E:$E,'All Prices combined'!$G237)))),2)</f>
        <v>3.15</v>
      </c>
      <c r="BK237" s="2">
        <f>ROUND(IF($B237="Annuity",SUMIFS('Annuity Prices'!BN:BN,'Annuity Prices'!$B:$B,$D237,'Annuity Prices'!$E:$E,$G237),IF($B237="RAB Short",SUMIFS('RAB Prices Short'!BN:BN,'RAB Prices Short'!$B:$B,'All Prices combined'!$D237,'RAB Prices Short'!$E:$E,'All Prices combined'!$G237),IF($B237="RAB Long",SUMIFS('RAB Prices Long'!BN:BN,'RAB Prices Long'!$B:$B,'All Prices combined'!$D237,'RAB Prices Long'!$E:$E,'All Prices combined'!$G237)))),2)</f>
        <v>3.22</v>
      </c>
      <c r="BL237" s="2">
        <f>ROUND(IF($B237="Annuity",SUMIFS('Annuity Prices'!BO:BO,'Annuity Prices'!$B:$B,$D237,'Annuity Prices'!$E:$E,$G237),IF($B237="RAB Short",SUMIFS('RAB Prices Short'!BO:BO,'RAB Prices Short'!$B:$B,'All Prices combined'!$D237,'RAB Prices Short'!$E:$E,'All Prices combined'!$G237),IF($B237="RAB Long",SUMIFS('RAB Prices Long'!BO:BO,'RAB Prices Long'!$B:$B,'All Prices combined'!$D237,'RAB Prices Long'!$E:$E,'All Prices combined'!$G237)))),2)</f>
        <v>3.31</v>
      </c>
      <c r="BM237" s="2">
        <f>ROUND(IF($B237="Annuity",SUMIFS('Annuity Prices'!BP:BP,'Annuity Prices'!$B:$B,$D237,'Annuity Prices'!$E:$E,$G237),IF($B237="RAB Short",SUMIFS('RAB Prices Short'!BP:BP,'RAB Prices Short'!$B:$B,'All Prices combined'!$D237,'RAB Prices Short'!$E:$E,'All Prices combined'!$G237),IF($B237="RAB Long",SUMIFS('RAB Prices Long'!BP:BP,'RAB Prices Long'!$B:$B,'All Prices combined'!$D237,'RAB Prices Long'!$E:$E,'All Prices combined'!$G237)))),2)</f>
        <v>3.39</v>
      </c>
      <c r="BN237" s="2">
        <f>ROUND(IF($B237="Annuity",SUMIFS('Annuity Prices'!BQ:BQ,'Annuity Prices'!$B:$B,$D237,'Annuity Prices'!$E:$E,$G237),IF($B237="RAB Short",SUMIFS('RAB Prices Short'!BQ:BQ,'RAB Prices Short'!$B:$B,'All Prices combined'!$D237,'RAB Prices Short'!$E:$E,'All Prices combined'!$G237),IF($B237="RAB Long",SUMIFS('RAB Prices Long'!BQ:BQ,'RAB Prices Long'!$B:$B,'All Prices combined'!$D237,'RAB Prices Long'!$E:$E,'All Prices combined'!$G237)))),2)</f>
        <v>3.46</v>
      </c>
      <c r="BO237" s="2">
        <f>ROUND(IF($B237="Annuity",SUMIFS('Annuity Prices'!BR:BR,'Annuity Prices'!$B:$B,$D237,'Annuity Prices'!$E:$E,$G237),IF($B237="RAB Short",SUMIFS('RAB Prices Short'!BR:BR,'RAB Prices Short'!$B:$B,'All Prices combined'!$D237,'RAB Prices Short'!$E:$E,'All Prices combined'!$G237),IF($B237="RAB Long",SUMIFS('RAB Prices Long'!BR:BR,'RAB Prices Long'!$B:$B,'All Prices combined'!$D237,'RAB Prices Long'!$E:$E,'All Prices combined'!$G237)))),2)</f>
        <v>3.54</v>
      </c>
      <c r="BP237" s="2">
        <f>ROUND(IF($B237="Annuity",SUMIFS('Annuity Prices'!BS:BS,'Annuity Prices'!$B:$B,$D237,'Annuity Prices'!$E:$E,$G237),IF($B237="RAB Short",SUMIFS('RAB Prices Short'!BS:BS,'RAB Prices Short'!$B:$B,'All Prices combined'!$D237,'RAB Prices Short'!$E:$E,'All Prices combined'!$G237),IF($B237="RAB Long",SUMIFS('RAB Prices Long'!BS:BS,'RAB Prices Long'!$B:$B,'All Prices combined'!$D237,'RAB Prices Long'!$E:$E,'All Prices combined'!$G237)))),2)</f>
        <v>3.63</v>
      </c>
      <c r="BQ237" s="2">
        <f>ROUND(IF($B237="Annuity",SUMIFS('Annuity Prices'!BT:BT,'Annuity Prices'!$B:$B,$D237,'Annuity Prices'!$E:$E,$G237),IF($B237="RAB Short",SUMIFS('RAB Prices Short'!BT:BT,'RAB Prices Short'!$B:$B,'All Prices combined'!$D237,'RAB Prices Short'!$E:$E,'All Prices combined'!$G237),IF($B237="RAB Long",SUMIFS('RAB Prices Long'!BT:BT,'RAB Prices Long'!$B:$B,'All Prices combined'!$D237,'RAB Prices Long'!$E:$E,'All Prices combined'!$G237)))),2)</f>
        <v>3.72</v>
      </c>
      <c r="BR237" s="2">
        <f>ROUND(IF($B237="Annuity",SUMIFS('Annuity Prices'!BU:BU,'Annuity Prices'!$B:$B,$D237,'Annuity Prices'!$E:$E,$G237),IF($B237="RAB Short",SUMIFS('RAB Prices Short'!BU:BU,'RAB Prices Short'!$B:$B,'All Prices combined'!$D237,'RAB Prices Short'!$E:$E,'All Prices combined'!$G237),IF($B237="RAB Long",SUMIFS('RAB Prices Long'!BU:BU,'RAB Prices Long'!$B:$B,'All Prices combined'!$D237,'RAB Prices Long'!$E:$E,'All Prices combined'!$G237)))),2)</f>
        <v>3.79</v>
      </c>
      <c r="BS237" s="2">
        <f>ROUND(IF($B237="Annuity",SUMIFS('Annuity Prices'!BV:BV,'Annuity Prices'!$B:$B,$D237,'Annuity Prices'!$E:$E,$G237),IF($B237="RAB Short",SUMIFS('RAB Prices Short'!BV:BV,'RAB Prices Short'!$B:$B,'All Prices combined'!$D237,'RAB Prices Short'!$E:$E,'All Prices combined'!$G237),IF($B237="RAB Long",SUMIFS('RAB Prices Long'!BV:BV,'RAB Prices Long'!$B:$B,'All Prices combined'!$D237,'RAB Prices Long'!$E:$E,'All Prices combined'!$G237)))),2)</f>
        <v>3.89</v>
      </c>
      <c r="BT237" s="2">
        <f>ROUND(IF($B237="Annuity",SUMIFS('Annuity Prices'!BW:BW,'Annuity Prices'!$B:$B,$D237,'Annuity Prices'!$E:$E,$G237),IF($B237="RAB Short",SUMIFS('RAB Prices Short'!BW:BW,'RAB Prices Short'!$B:$B,'All Prices combined'!$D237,'RAB Prices Short'!$E:$E,'All Prices combined'!$G237),IF($B237="RAB Long",SUMIFS('RAB Prices Long'!BW:BW,'RAB Prices Long'!$B:$B,'All Prices combined'!$D237,'RAB Prices Long'!$E:$E,'All Prices combined'!$G237)))),2)</f>
        <v>3.99</v>
      </c>
      <c r="BU237" s="2">
        <f>ROUND(IF($B237="Annuity",SUMIFS('Annuity Prices'!BX:BX,'Annuity Prices'!$B:$B,$D237,'Annuity Prices'!$E:$E,$G237),IF($B237="RAB Short",SUMIFS('RAB Prices Short'!BX:BX,'RAB Prices Short'!$B:$B,'All Prices combined'!$D237,'RAB Prices Short'!$E:$E,'All Prices combined'!$G237),IF($B237="RAB Long",SUMIFS('RAB Prices Long'!BX:BX,'RAB Prices Long'!$B:$B,'All Prices combined'!$D237,'RAB Prices Long'!$E:$E,'All Prices combined'!$G237)))),2)</f>
        <v>4.09</v>
      </c>
    </row>
    <row r="238" spans="2:73" x14ac:dyDescent="0.25">
      <c r="B238" t="s">
        <v>44</v>
      </c>
      <c r="C238">
        <v>10</v>
      </c>
      <c r="E238" t="s">
        <v>154</v>
      </c>
      <c r="F238">
        <v>10</v>
      </c>
      <c r="G238" t="s">
        <v>155</v>
      </c>
      <c r="I238" s="2">
        <f>ROUND(IF($B238="Annuity",SUMIFS('Annuity Prices'!L:L,'Annuity Prices'!$B:$B,$D238,'Annuity Prices'!$E:$E,$G238),IF($B238="RAB Short",SUMIFS('RAB Prices Short'!L:L,'RAB Prices Short'!$B:$B,'All Prices combined'!$D238,'RAB Prices Short'!$E:$E,'All Prices combined'!$G238),IF($B238="RAB Long",SUMIFS('RAB Prices Long'!L:L,'RAB Prices Long'!$B:$B,'All Prices combined'!$D238,'RAB Prices Long'!$E:$E,'All Prices combined'!$G238)))),2)</f>
        <v>0</v>
      </c>
      <c r="J238" s="2">
        <f>ROUND(IF($B238="Annuity",SUMIFS('Annuity Prices'!M:M,'Annuity Prices'!$B:$B,$D238,'Annuity Prices'!$E:$E,$G238),IF($B238="RAB Short",SUMIFS('RAB Prices Short'!M:M,'RAB Prices Short'!$B:$B,'All Prices combined'!$D238,'RAB Prices Short'!$E:$E,'All Prices combined'!$G238),IF($B238="RAB Long",SUMIFS('RAB Prices Long'!M:M,'RAB Prices Long'!$B:$B,'All Prices combined'!$D238,'RAB Prices Long'!$E:$E,'All Prices combined'!$G238)))),2)</f>
        <v>0</v>
      </c>
      <c r="K238" s="2">
        <f>ROUND(IF($B238="Annuity",SUMIFS('Annuity Prices'!N:N,'Annuity Prices'!$B:$B,$D238,'Annuity Prices'!$E:$E,$G238),IF($B238="RAB Short",SUMIFS('RAB Prices Short'!N:N,'RAB Prices Short'!$B:$B,'All Prices combined'!$D238,'RAB Prices Short'!$E:$E,'All Prices combined'!$G238),IF($B238="RAB Long",SUMIFS('RAB Prices Long'!N:N,'RAB Prices Long'!$B:$B,'All Prices combined'!$D238,'RAB Prices Long'!$E:$E,'All Prices combined'!$G238)))),2)</f>
        <v>0</v>
      </c>
      <c r="L238" s="2">
        <f>ROUND(IF($B238="Annuity",SUMIFS('Annuity Prices'!O:O,'Annuity Prices'!$B:$B,$D238,'Annuity Prices'!$E:$E,$G238),IF($B238="RAB Short",SUMIFS('RAB Prices Short'!O:O,'RAB Prices Short'!$B:$B,'All Prices combined'!$D238,'RAB Prices Short'!$E:$E,'All Prices combined'!$G238),IF($B238="RAB Long",SUMIFS('RAB Prices Long'!O:O,'RAB Prices Long'!$B:$B,'All Prices combined'!$D238,'RAB Prices Long'!$E:$E,'All Prices combined'!$G238)))),2)</f>
        <v>0</v>
      </c>
      <c r="M238" s="2">
        <f>ROUND(IF($B238="Annuity",SUMIFS('Annuity Prices'!P:P,'Annuity Prices'!$B:$B,$D238,'Annuity Prices'!$E:$E,$G238),IF($B238="RAB Short",SUMIFS('RAB Prices Short'!P:P,'RAB Prices Short'!$B:$B,'All Prices combined'!$D238,'RAB Prices Short'!$E:$E,'All Prices combined'!$G238),IF($B238="RAB Long",SUMIFS('RAB Prices Long'!P:P,'RAB Prices Long'!$B:$B,'All Prices combined'!$D238,'RAB Prices Long'!$E:$E,'All Prices combined'!$G238)))),2)</f>
        <v>0</v>
      </c>
      <c r="N238" s="2">
        <f>ROUND(IF($B238="Annuity",SUMIFS('Annuity Prices'!Q:Q,'Annuity Prices'!$B:$B,$D238,'Annuity Prices'!$E:$E,$G238),IF($B238="RAB Short",SUMIFS('RAB Prices Short'!Q:Q,'RAB Prices Short'!$B:$B,'All Prices combined'!$D238,'RAB Prices Short'!$E:$E,'All Prices combined'!$G238),IF($B238="RAB Long",SUMIFS('RAB Prices Long'!Q:Q,'RAB Prices Long'!$B:$B,'All Prices combined'!$D238,'RAB Prices Long'!$E:$E,'All Prices combined'!$G238)))),2)</f>
        <v>0</v>
      </c>
      <c r="O238" s="2">
        <f>ROUND(IF($B238="Annuity",SUMIFS('Annuity Prices'!R:R,'Annuity Prices'!$B:$B,$D238,'Annuity Prices'!$E:$E,$G238),IF($B238="RAB Short",SUMIFS('RAB Prices Short'!R:R,'RAB Prices Short'!$B:$B,'All Prices combined'!$D238,'RAB Prices Short'!$E:$E,'All Prices combined'!$G238),IF($B238="RAB Long",SUMIFS('RAB Prices Long'!R:R,'RAB Prices Long'!$B:$B,'All Prices combined'!$D238,'RAB Prices Long'!$E:$E,'All Prices combined'!$G238)))),2)</f>
        <v>0</v>
      </c>
      <c r="P238" s="2">
        <f>ROUND(IF($B238="Annuity",SUMIFS('Annuity Prices'!S:S,'Annuity Prices'!$B:$B,$D238,'Annuity Prices'!$E:$E,$G238),IF($B238="RAB Short",SUMIFS('RAB Prices Short'!S:S,'RAB Prices Short'!$B:$B,'All Prices combined'!$D238,'RAB Prices Short'!$E:$E,'All Prices combined'!$G238),IF($B238="RAB Long",SUMIFS('RAB Prices Long'!S:S,'RAB Prices Long'!$B:$B,'All Prices combined'!$D238,'RAB Prices Long'!$E:$E,'All Prices combined'!$G238)))),2)</f>
        <v>0</v>
      </c>
      <c r="Q238" s="2">
        <f>ROUND(IF($B238="Annuity",SUMIFS('Annuity Prices'!T:T,'Annuity Prices'!$B:$B,$D238,'Annuity Prices'!$E:$E,$G238),IF($B238="RAB Short",SUMIFS('RAB Prices Short'!T:T,'RAB Prices Short'!$B:$B,'All Prices combined'!$D238,'RAB Prices Short'!$E:$E,'All Prices combined'!$G238),IF($B238="RAB Long",SUMIFS('RAB Prices Long'!T:T,'RAB Prices Long'!$B:$B,'All Prices combined'!$D238,'RAB Prices Long'!$E:$E,'All Prices combined'!$G238)))),2)</f>
        <v>0</v>
      </c>
      <c r="R238" s="2">
        <f>ROUND(IF($B238="Annuity",SUMIFS('Annuity Prices'!U:U,'Annuity Prices'!$B:$B,$D238,'Annuity Prices'!$E:$E,$G238),IF($B238="RAB Short",SUMIFS('RAB Prices Short'!U:U,'RAB Prices Short'!$B:$B,'All Prices combined'!$D238,'RAB Prices Short'!$E:$E,'All Prices combined'!$G238),IF($B238="RAB Long",SUMIFS('RAB Prices Long'!U:U,'RAB Prices Long'!$B:$B,'All Prices combined'!$D238,'RAB Prices Long'!$E:$E,'All Prices combined'!$G238)))),2)</f>
        <v>0</v>
      </c>
      <c r="S238" s="2">
        <f>ROUND(IF($B238="Annuity",SUMIFS('Annuity Prices'!V:V,'Annuity Prices'!$B:$B,$D238,'Annuity Prices'!$E:$E,$G238),IF($B238="RAB Short",SUMIFS('RAB Prices Short'!V:V,'RAB Prices Short'!$B:$B,'All Prices combined'!$D238,'RAB Prices Short'!$E:$E,'All Prices combined'!$G238),IF($B238="RAB Long",SUMIFS('RAB Prices Long'!V:V,'RAB Prices Long'!$B:$B,'All Prices combined'!$D238,'RAB Prices Long'!$E:$E,'All Prices combined'!$G238)))),2)</f>
        <v>0</v>
      </c>
      <c r="T238" s="2">
        <f>ROUND(IF($B238="Annuity",SUMIFS('Annuity Prices'!W:W,'Annuity Prices'!$B:$B,$D238,'Annuity Prices'!$E:$E,$G238),IF($B238="RAB Short",SUMIFS('RAB Prices Short'!W:W,'RAB Prices Short'!$B:$B,'All Prices combined'!$D238,'RAB Prices Short'!$E:$E,'All Prices combined'!$G238),IF($B238="RAB Long",SUMIFS('RAB Prices Long'!W:W,'RAB Prices Long'!$B:$B,'All Prices combined'!$D238,'RAB Prices Long'!$E:$E,'All Prices combined'!$G238)))),2)</f>
        <v>0</v>
      </c>
      <c r="U238" s="2">
        <f>ROUND(IF($B238="Annuity",SUMIFS('Annuity Prices'!X:X,'Annuity Prices'!$B:$B,$D238,'Annuity Prices'!$E:$E,$G238),IF($B238="RAB Short",SUMIFS('RAB Prices Short'!X:X,'RAB Prices Short'!$B:$B,'All Prices combined'!$D238,'RAB Prices Short'!$E:$E,'All Prices combined'!$G238),IF($B238="RAB Long",SUMIFS('RAB Prices Long'!X:X,'RAB Prices Long'!$B:$B,'All Prices combined'!$D238,'RAB Prices Long'!$E:$E,'All Prices combined'!$G238)))),2)</f>
        <v>0</v>
      </c>
      <c r="V238" s="2">
        <f>ROUND(IF($B238="Annuity",SUMIFS('Annuity Prices'!Y:Y,'Annuity Prices'!$B:$B,$D238,'Annuity Prices'!$E:$E,$G238),IF($B238="RAB Short",SUMIFS('RAB Prices Short'!Y:Y,'RAB Prices Short'!$B:$B,'All Prices combined'!$D238,'RAB Prices Short'!$E:$E,'All Prices combined'!$G238),IF($B238="RAB Long",SUMIFS('RAB Prices Long'!Y:Y,'RAB Prices Long'!$B:$B,'All Prices combined'!$D238,'RAB Prices Long'!$E:$E,'All Prices combined'!$G238)))),2)</f>
        <v>0</v>
      </c>
      <c r="W238" s="2">
        <f>ROUND(IF($B238="Annuity",SUMIFS('Annuity Prices'!Z:Z,'Annuity Prices'!$B:$B,$D238,'Annuity Prices'!$E:$E,$G238),IF($B238="RAB Short",SUMIFS('RAB Prices Short'!Z:Z,'RAB Prices Short'!$B:$B,'All Prices combined'!$D238,'RAB Prices Short'!$E:$E,'All Prices combined'!$G238),IF($B238="RAB Long",SUMIFS('RAB Prices Long'!Z:Z,'RAB Prices Long'!$B:$B,'All Prices combined'!$D238,'RAB Prices Long'!$E:$E,'All Prices combined'!$G238)))),2)</f>
        <v>0</v>
      </c>
      <c r="X238" s="2">
        <f>ROUND(IF($B238="Annuity",SUMIFS('Annuity Prices'!AA:AA,'Annuity Prices'!$B:$B,$D238,'Annuity Prices'!$E:$E,$G238),IF($B238="RAB Short",SUMIFS('RAB Prices Short'!AA:AA,'RAB Prices Short'!$B:$B,'All Prices combined'!$D238,'RAB Prices Short'!$E:$E,'All Prices combined'!$G238),IF($B238="RAB Long",SUMIFS('RAB Prices Long'!AA:AA,'RAB Prices Long'!$B:$B,'All Prices combined'!$D238,'RAB Prices Long'!$E:$E,'All Prices combined'!$G238)))),2)</f>
        <v>0</v>
      </c>
      <c r="Y238" s="2">
        <f>ROUND(IF($B238="Annuity",SUMIFS('Annuity Prices'!AB:AB,'Annuity Prices'!$B:$B,$D238,'Annuity Prices'!$E:$E,$G238),IF($B238="RAB Short",SUMIFS('RAB Prices Short'!AB:AB,'RAB Prices Short'!$B:$B,'All Prices combined'!$D238,'RAB Prices Short'!$E:$E,'All Prices combined'!$G238),IF($B238="RAB Long",SUMIFS('RAB Prices Long'!AB:AB,'RAB Prices Long'!$B:$B,'All Prices combined'!$D238,'RAB Prices Long'!$E:$E,'All Prices combined'!$G238)))),2)</f>
        <v>0</v>
      </c>
      <c r="Z238" s="2">
        <f>ROUND(IF($B238="Annuity",SUMIFS('Annuity Prices'!AC:AC,'Annuity Prices'!$B:$B,$D238,'Annuity Prices'!$E:$E,$G238),IF($B238="RAB Short",SUMIFS('RAB Prices Short'!AC:AC,'RAB Prices Short'!$B:$B,'All Prices combined'!$D238,'RAB Prices Short'!$E:$E,'All Prices combined'!$G238),IF($B238="RAB Long",SUMIFS('RAB Prices Long'!AC:AC,'RAB Prices Long'!$B:$B,'All Prices combined'!$D238,'RAB Prices Long'!$E:$E,'All Prices combined'!$G238)))),2)</f>
        <v>0</v>
      </c>
      <c r="AA238" s="2">
        <f>ROUND(IF($B238="Annuity",SUMIFS('Annuity Prices'!AD:AD,'Annuity Prices'!$B:$B,$D238,'Annuity Prices'!$E:$E,$G238),IF($B238="RAB Short",SUMIFS('RAB Prices Short'!AD:AD,'RAB Prices Short'!$B:$B,'All Prices combined'!$D238,'RAB Prices Short'!$E:$E,'All Prices combined'!$G238),IF($B238="RAB Long",SUMIFS('RAB Prices Long'!AD:AD,'RAB Prices Long'!$B:$B,'All Prices combined'!$D238,'RAB Prices Long'!$E:$E,'All Prices combined'!$G238)))),2)</f>
        <v>0</v>
      </c>
      <c r="AB238" s="2">
        <f>ROUND(IF($B238="Annuity",SUMIFS('Annuity Prices'!AE:AE,'Annuity Prices'!$B:$B,$D238,'Annuity Prices'!$E:$E,$G238),IF($B238="RAB Short",SUMIFS('RAB Prices Short'!AE:AE,'RAB Prices Short'!$B:$B,'All Prices combined'!$D238,'RAB Prices Short'!$E:$E,'All Prices combined'!$G238),IF($B238="RAB Long",SUMIFS('RAB Prices Long'!AE:AE,'RAB Prices Long'!$B:$B,'All Prices combined'!$D238,'RAB Prices Long'!$E:$E,'All Prices combined'!$G238)))),2)</f>
        <v>0</v>
      </c>
      <c r="AC238" s="2">
        <f>ROUND(IF($B238="Annuity",SUMIFS('Annuity Prices'!AF:AF,'Annuity Prices'!$B:$B,$D238,'Annuity Prices'!$E:$E,$G238),IF($B238="RAB Short",SUMIFS('RAB Prices Short'!AF:AF,'RAB Prices Short'!$B:$B,'All Prices combined'!$D238,'RAB Prices Short'!$E:$E,'All Prices combined'!$G238),IF($B238="RAB Long",SUMIFS('RAB Prices Long'!AF:AF,'RAB Prices Long'!$B:$B,'All Prices combined'!$D238,'RAB Prices Long'!$E:$E,'All Prices combined'!$G238)))),2)</f>
        <v>0</v>
      </c>
      <c r="AD238" s="2">
        <f>ROUND(IF($B238="Annuity",SUMIFS('Annuity Prices'!AG:AG,'Annuity Prices'!$B:$B,$D238,'Annuity Prices'!$E:$E,$G238),IF($B238="RAB Short",SUMIFS('RAB Prices Short'!AG:AG,'RAB Prices Short'!$B:$B,'All Prices combined'!$D238,'RAB Prices Short'!$E:$E,'All Prices combined'!$G238),IF($B238="RAB Long",SUMIFS('RAB Prices Long'!AG:AG,'RAB Prices Long'!$B:$B,'All Prices combined'!$D238,'RAB Prices Long'!$E:$E,'All Prices combined'!$G238)))),2)</f>
        <v>0</v>
      </c>
      <c r="AE238" s="2">
        <f>ROUND(IF($B238="Annuity",SUMIFS('Annuity Prices'!AH:AH,'Annuity Prices'!$B:$B,$D238,'Annuity Prices'!$E:$E,$G238),IF($B238="RAB Short",SUMIFS('RAB Prices Short'!AH:AH,'RAB Prices Short'!$B:$B,'All Prices combined'!$D238,'RAB Prices Short'!$E:$E,'All Prices combined'!$G238),IF($B238="RAB Long",SUMIFS('RAB Prices Long'!AH:AH,'RAB Prices Long'!$B:$B,'All Prices combined'!$D238,'RAB Prices Long'!$E:$E,'All Prices combined'!$G238)))),2)</f>
        <v>0</v>
      </c>
      <c r="AF238" s="2">
        <f>ROUND(IF($B238="Annuity",SUMIFS('Annuity Prices'!AI:AI,'Annuity Prices'!$B:$B,$D238,'Annuity Prices'!$E:$E,$G238),IF($B238="RAB Short",SUMIFS('RAB Prices Short'!AI:AI,'RAB Prices Short'!$B:$B,'All Prices combined'!$D238,'RAB Prices Short'!$E:$E,'All Prices combined'!$G238),IF($B238="RAB Long",SUMIFS('RAB Prices Long'!AI:AI,'RAB Prices Long'!$B:$B,'All Prices combined'!$D238,'RAB Prices Long'!$E:$E,'All Prices combined'!$G238)))),2)</f>
        <v>0</v>
      </c>
      <c r="AG238" s="2">
        <f>ROUND(IF($B238="Annuity",SUMIFS('Annuity Prices'!AJ:AJ,'Annuity Prices'!$B:$B,$D238,'Annuity Prices'!$E:$E,$G238),IF($B238="RAB Short",SUMIFS('RAB Prices Short'!AJ:AJ,'RAB Prices Short'!$B:$B,'All Prices combined'!$D238,'RAB Prices Short'!$E:$E,'All Prices combined'!$G238),IF($B238="RAB Long",SUMIFS('RAB Prices Long'!AJ:AJ,'RAB Prices Long'!$B:$B,'All Prices combined'!$D238,'RAB Prices Long'!$E:$E,'All Prices combined'!$G238)))),2)</f>
        <v>0</v>
      </c>
      <c r="AH238" s="2">
        <f>ROUND(IF($B238="Annuity",SUMIFS('Annuity Prices'!AK:AK,'Annuity Prices'!$B:$B,$D238,'Annuity Prices'!$E:$E,$G238),IF($B238="RAB Short",SUMIFS('RAB Prices Short'!AK:AK,'RAB Prices Short'!$B:$B,'All Prices combined'!$D238,'RAB Prices Short'!$E:$E,'All Prices combined'!$G238),IF($B238="RAB Long",SUMIFS('RAB Prices Long'!AK:AK,'RAB Prices Long'!$B:$B,'All Prices combined'!$D238,'RAB Prices Long'!$E:$E,'All Prices combined'!$G238)))),2)</f>
        <v>0</v>
      </c>
      <c r="AI238" s="2">
        <f>ROUND(IF($B238="Annuity",SUMIFS('Annuity Prices'!AL:AL,'Annuity Prices'!$B:$B,$D238,'Annuity Prices'!$E:$E,$G238),IF($B238="RAB Short",SUMIFS('RAB Prices Short'!AL:AL,'RAB Prices Short'!$B:$B,'All Prices combined'!$D238,'RAB Prices Short'!$E:$E,'All Prices combined'!$G238),IF($B238="RAB Long",SUMIFS('RAB Prices Long'!AL:AL,'RAB Prices Long'!$B:$B,'All Prices combined'!$D238,'RAB Prices Long'!$E:$E,'All Prices combined'!$G238)))),2)</f>
        <v>0</v>
      </c>
      <c r="AJ238" s="2">
        <f>ROUND(IF($B238="Annuity",SUMIFS('Annuity Prices'!AM:AM,'Annuity Prices'!$B:$B,$D238,'Annuity Prices'!$E:$E,$G238),IF($B238="RAB Short",SUMIFS('RAB Prices Short'!AM:AM,'RAB Prices Short'!$B:$B,'All Prices combined'!$D238,'RAB Prices Short'!$E:$E,'All Prices combined'!$G238),IF($B238="RAB Long",SUMIFS('RAB Prices Long'!AM:AM,'RAB Prices Long'!$B:$B,'All Prices combined'!$D238,'RAB Prices Long'!$E:$E,'All Prices combined'!$G238)))),2)</f>
        <v>0</v>
      </c>
      <c r="AK238" s="2">
        <f>ROUND(IF($B238="Annuity",SUMIFS('Annuity Prices'!AN:AN,'Annuity Prices'!$B:$B,$D238,'Annuity Prices'!$E:$E,$G238),IF($B238="RAB Short",SUMIFS('RAB Prices Short'!AN:AN,'RAB Prices Short'!$B:$B,'All Prices combined'!$D238,'RAB Prices Short'!$E:$E,'All Prices combined'!$G238),IF($B238="RAB Long",SUMIFS('RAB Prices Long'!AN:AN,'RAB Prices Long'!$B:$B,'All Prices combined'!$D238,'RAB Prices Long'!$E:$E,'All Prices combined'!$G238)))),2)</f>
        <v>0</v>
      </c>
      <c r="AL238" s="2">
        <f>ROUND(IF($B238="Annuity",SUMIFS('Annuity Prices'!AO:AO,'Annuity Prices'!$B:$B,$D238,'Annuity Prices'!$E:$E,$G238),IF($B238="RAB Short",SUMIFS('RAB Prices Short'!AO:AO,'RAB Prices Short'!$B:$B,'All Prices combined'!$D238,'RAB Prices Short'!$E:$E,'All Prices combined'!$G238),IF($B238="RAB Long",SUMIFS('RAB Prices Long'!AO:AO,'RAB Prices Long'!$B:$B,'All Prices combined'!$D238,'RAB Prices Long'!$E:$E,'All Prices combined'!$G238)))),2)</f>
        <v>0</v>
      </c>
      <c r="AM238" s="2">
        <f>ROUND(IF($B238="Annuity",SUMIFS('Annuity Prices'!AP:AP,'Annuity Prices'!$B:$B,$D238,'Annuity Prices'!$E:$E,$G238),IF($B238="RAB Short",SUMIFS('RAB Prices Short'!AP:AP,'RAB Prices Short'!$B:$B,'All Prices combined'!$D238,'RAB Prices Short'!$E:$E,'All Prices combined'!$G238),IF($B238="RAB Long",SUMIFS('RAB Prices Long'!AP:AP,'RAB Prices Long'!$B:$B,'All Prices combined'!$D238,'RAB Prices Long'!$E:$E,'All Prices combined'!$G238)))),2)</f>
        <v>0</v>
      </c>
      <c r="AN238" s="2">
        <f>ROUND(IF($B238="Annuity",SUMIFS('Annuity Prices'!AQ:AQ,'Annuity Prices'!$B:$B,$D238,'Annuity Prices'!$E:$E,$G238),IF($B238="RAB Short",SUMIFS('RAB Prices Short'!AQ:AQ,'RAB Prices Short'!$B:$B,'All Prices combined'!$D238,'RAB Prices Short'!$E:$E,'All Prices combined'!$G238),IF($B238="RAB Long",SUMIFS('RAB Prices Long'!AQ:AQ,'RAB Prices Long'!$B:$B,'All Prices combined'!$D238,'RAB Prices Long'!$E:$E,'All Prices combined'!$G238)))),2)</f>
        <v>0</v>
      </c>
      <c r="AO238" s="2">
        <f>ROUND(IF($B238="Annuity",SUMIFS('Annuity Prices'!AR:AR,'Annuity Prices'!$B:$B,$D238,'Annuity Prices'!$E:$E,$G238),IF($B238="RAB Short",SUMIFS('RAB Prices Short'!AR:AR,'RAB Prices Short'!$B:$B,'All Prices combined'!$D238,'RAB Prices Short'!$E:$E,'All Prices combined'!$G238),IF($B238="RAB Long",SUMIFS('RAB Prices Long'!AR:AR,'RAB Prices Long'!$B:$B,'All Prices combined'!$D238,'RAB Prices Long'!$E:$E,'All Prices combined'!$G238)))),2)</f>
        <v>0</v>
      </c>
      <c r="AP238" s="2">
        <f>ROUND(IF($B238="Annuity",SUMIFS('Annuity Prices'!AS:AS,'Annuity Prices'!$B:$B,$D238,'Annuity Prices'!$E:$E,$G238),IF($B238="RAB Short",SUMIFS('RAB Prices Short'!AS:AS,'RAB Prices Short'!$B:$B,'All Prices combined'!$D238,'RAB Prices Short'!$E:$E,'All Prices combined'!$G238),IF($B238="RAB Long",SUMIFS('RAB Prices Long'!AS:AS,'RAB Prices Long'!$B:$B,'All Prices combined'!$D238,'RAB Prices Long'!$E:$E,'All Prices combined'!$G238)))),2)</f>
        <v>0</v>
      </c>
      <c r="AQ238" s="2">
        <f>ROUND(IF($B238="Annuity",SUMIFS('Annuity Prices'!AT:AT,'Annuity Prices'!$B:$B,$D238,'Annuity Prices'!$E:$E,$G238),IF($B238="RAB Short",SUMIFS('RAB Prices Short'!AT:AT,'RAB Prices Short'!$B:$B,'All Prices combined'!$D238,'RAB Prices Short'!$E:$E,'All Prices combined'!$G238),IF($B238="RAB Long",SUMIFS('RAB Prices Long'!AT:AT,'RAB Prices Long'!$B:$B,'All Prices combined'!$D238,'RAB Prices Long'!$E:$E,'All Prices combined'!$G238)))),2)</f>
        <v>0</v>
      </c>
      <c r="AR238" s="2">
        <f>ROUND(IF($B238="Annuity",SUMIFS('Annuity Prices'!AU:AU,'Annuity Prices'!$B:$B,$D238,'Annuity Prices'!$E:$E,$G238),IF($B238="RAB Short",SUMIFS('RAB Prices Short'!AU:AU,'RAB Prices Short'!$B:$B,'All Prices combined'!$D238,'RAB Prices Short'!$E:$E,'All Prices combined'!$G238),IF($B238="RAB Long",SUMIFS('RAB Prices Long'!AU:AU,'RAB Prices Long'!$B:$B,'All Prices combined'!$D238,'RAB Prices Long'!$E:$E,'All Prices combined'!$G238)))),2)</f>
        <v>0</v>
      </c>
      <c r="AS238" s="2">
        <f>ROUND(IF($B238="Annuity",SUMIFS('Annuity Prices'!AV:AV,'Annuity Prices'!$B:$B,$D238,'Annuity Prices'!$E:$E,$G238),IF($B238="RAB Short",SUMIFS('RAB Prices Short'!AV:AV,'RAB Prices Short'!$B:$B,'All Prices combined'!$D238,'RAB Prices Short'!$E:$E,'All Prices combined'!$G238),IF($B238="RAB Long",SUMIFS('RAB Prices Long'!AV:AV,'RAB Prices Long'!$B:$B,'All Prices combined'!$D238,'RAB Prices Long'!$E:$E,'All Prices combined'!$G238)))),2)</f>
        <v>0</v>
      </c>
      <c r="AT238" s="2">
        <f>ROUND(IF($B238="Annuity",SUMIFS('Annuity Prices'!AW:AW,'Annuity Prices'!$B:$B,$D238,'Annuity Prices'!$E:$E,$G238),IF($B238="RAB Short",SUMIFS('RAB Prices Short'!AW:AW,'RAB Prices Short'!$B:$B,'All Prices combined'!$D238,'RAB Prices Short'!$E:$E,'All Prices combined'!$G238),IF($B238="RAB Long",SUMIFS('RAB Prices Long'!AW:AW,'RAB Prices Long'!$B:$B,'All Prices combined'!$D238,'RAB Prices Long'!$E:$E,'All Prices combined'!$G238)))),2)</f>
        <v>0</v>
      </c>
      <c r="AU238" s="2">
        <f>ROUND(IF($B238="Annuity",SUMIFS('Annuity Prices'!AX:AX,'Annuity Prices'!$B:$B,$D238,'Annuity Prices'!$E:$E,$G238),IF($B238="RAB Short",SUMIFS('RAB Prices Short'!AX:AX,'RAB Prices Short'!$B:$B,'All Prices combined'!$D238,'RAB Prices Short'!$E:$E,'All Prices combined'!$G238),IF($B238="RAB Long",SUMIFS('RAB Prices Long'!AX:AX,'RAB Prices Long'!$B:$B,'All Prices combined'!$D238,'RAB Prices Long'!$E:$E,'All Prices combined'!$G238)))),2)</f>
        <v>0</v>
      </c>
      <c r="AV238" s="2">
        <f>ROUND(IF($B238="Annuity",SUMIFS('Annuity Prices'!AY:AY,'Annuity Prices'!$B:$B,$D238,'Annuity Prices'!$E:$E,$G238),IF($B238="RAB Short",SUMIFS('RAB Prices Short'!AY:AY,'RAB Prices Short'!$B:$B,'All Prices combined'!$D238,'RAB Prices Short'!$E:$E,'All Prices combined'!$G238),IF($B238="RAB Long",SUMIFS('RAB Prices Long'!AY:AY,'RAB Prices Long'!$B:$B,'All Prices combined'!$D238,'RAB Prices Long'!$E:$E,'All Prices combined'!$G238)))),2)</f>
        <v>0</v>
      </c>
      <c r="AW238" s="2">
        <f>ROUND(IF($B238="Annuity",SUMIFS('Annuity Prices'!AZ:AZ,'Annuity Prices'!$B:$B,$D238,'Annuity Prices'!$E:$E,$G238),IF($B238="RAB Short",SUMIFS('RAB Prices Short'!AZ:AZ,'RAB Prices Short'!$B:$B,'All Prices combined'!$D238,'RAB Prices Short'!$E:$E,'All Prices combined'!$G238),IF($B238="RAB Long",SUMIFS('RAB Prices Long'!AZ:AZ,'RAB Prices Long'!$B:$B,'All Prices combined'!$D238,'RAB Prices Long'!$E:$E,'All Prices combined'!$G238)))),2)</f>
        <v>0</v>
      </c>
      <c r="AX238" s="2">
        <f>ROUND(IF($B238="Annuity",SUMIFS('Annuity Prices'!BA:BA,'Annuity Prices'!$B:$B,$D238,'Annuity Prices'!$E:$E,$G238),IF($B238="RAB Short",SUMIFS('RAB Prices Short'!BA:BA,'RAB Prices Short'!$B:$B,'All Prices combined'!$D238,'RAB Prices Short'!$E:$E,'All Prices combined'!$G238),IF($B238="RAB Long",SUMIFS('RAB Prices Long'!BA:BA,'RAB Prices Long'!$B:$B,'All Prices combined'!$D238,'RAB Prices Long'!$E:$E,'All Prices combined'!$G238)))),2)</f>
        <v>0</v>
      </c>
      <c r="AY238" s="2">
        <f>ROUND(IF($B238="Annuity",SUMIFS('Annuity Prices'!BB:BB,'Annuity Prices'!$B:$B,$D238,'Annuity Prices'!$E:$E,$G238),IF($B238="RAB Short",SUMIFS('RAB Prices Short'!BB:BB,'RAB Prices Short'!$B:$B,'All Prices combined'!$D238,'RAB Prices Short'!$E:$E,'All Prices combined'!$G238),IF($B238="RAB Long",SUMIFS('RAB Prices Long'!BB:BB,'RAB Prices Long'!$B:$B,'All Prices combined'!$D238,'RAB Prices Long'!$E:$E,'All Prices combined'!$G238)))),2)</f>
        <v>0</v>
      </c>
      <c r="AZ238" s="2">
        <f>ROUND(IF($B238="Annuity",SUMIFS('Annuity Prices'!BC:BC,'Annuity Prices'!$B:$B,$D238,'Annuity Prices'!$E:$E,$G238),IF($B238="RAB Short",SUMIFS('RAB Prices Short'!BC:BC,'RAB Prices Short'!$B:$B,'All Prices combined'!$D238,'RAB Prices Short'!$E:$E,'All Prices combined'!$G238),IF($B238="RAB Long",SUMIFS('RAB Prices Long'!BC:BC,'RAB Prices Long'!$B:$B,'All Prices combined'!$D238,'RAB Prices Long'!$E:$E,'All Prices combined'!$G238)))),2)</f>
        <v>0</v>
      </c>
      <c r="BA238" s="2">
        <f>ROUND(IF($B238="Annuity",SUMIFS('Annuity Prices'!BD:BD,'Annuity Prices'!$B:$B,$D238,'Annuity Prices'!$E:$E,$G238),IF($B238="RAB Short",SUMIFS('RAB Prices Short'!BD:BD,'RAB Prices Short'!$B:$B,'All Prices combined'!$D238,'RAB Prices Short'!$E:$E,'All Prices combined'!$G238),IF($B238="RAB Long",SUMIFS('RAB Prices Long'!BD:BD,'RAB Prices Long'!$B:$B,'All Prices combined'!$D238,'RAB Prices Long'!$E:$E,'All Prices combined'!$G238)))),2)</f>
        <v>0</v>
      </c>
      <c r="BB238" s="2">
        <f>ROUND(IF($B238="Annuity",SUMIFS('Annuity Prices'!BE:BE,'Annuity Prices'!$B:$B,$D238,'Annuity Prices'!$E:$E,$G238),IF($B238="RAB Short",SUMIFS('RAB Prices Short'!BE:BE,'RAB Prices Short'!$B:$B,'All Prices combined'!$D238,'RAB Prices Short'!$E:$E,'All Prices combined'!$G238),IF($B238="RAB Long",SUMIFS('RAB Prices Long'!BE:BE,'RAB Prices Long'!$B:$B,'All Prices combined'!$D238,'RAB Prices Long'!$E:$E,'All Prices combined'!$G238)))),2)</f>
        <v>0</v>
      </c>
      <c r="BC238" s="2">
        <f>ROUND(IF($B238="Annuity",SUMIFS('Annuity Prices'!BF:BF,'Annuity Prices'!$B:$B,$D238,'Annuity Prices'!$E:$E,$G238),IF($B238="RAB Short",SUMIFS('RAB Prices Short'!BF:BF,'RAB Prices Short'!$B:$B,'All Prices combined'!$D238,'RAB Prices Short'!$E:$E,'All Prices combined'!$G238),IF($B238="RAB Long",SUMIFS('RAB Prices Long'!BF:BF,'RAB Prices Long'!$B:$B,'All Prices combined'!$D238,'RAB Prices Long'!$E:$E,'All Prices combined'!$G238)))),2)</f>
        <v>0</v>
      </c>
      <c r="BD238" s="2">
        <f>ROUND(IF($B238="Annuity",SUMIFS('Annuity Prices'!BG:BG,'Annuity Prices'!$B:$B,$D238,'Annuity Prices'!$E:$E,$G238),IF($B238="RAB Short",SUMIFS('RAB Prices Short'!BG:BG,'RAB Prices Short'!$B:$B,'All Prices combined'!$D238,'RAB Prices Short'!$E:$E,'All Prices combined'!$G238),IF($B238="RAB Long",SUMIFS('RAB Prices Long'!BG:BG,'RAB Prices Long'!$B:$B,'All Prices combined'!$D238,'RAB Prices Long'!$E:$E,'All Prices combined'!$G238)))),2)</f>
        <v>0</v>
      </c>
      <c r="BE238" s="2">
        <f>ROUND(IF($B238="Annuity",SUMIFS('Annuity Prices'!BH:BH,'Annuity Prices'!$B:$B,$D238,'Annuity Prices'!$E:$E,$G238),IF($B238="RAB Short",SUMIFS('RAB Prices Short'!BH:BH,'RAB Prices Short'!$B:$B,'All Prices combined'!$D238,'RAB Prices Short'!$E:$E,'All Prices combined'!$G238),IF($B238="RAB Long",SUMIFS('RAB Prices Long'!BH:BH,'RAB Prices Long'!$B:$B,'All Prices combined'!$D238,'RAB Prices Long'!$E:$E,'All Prices combined'!$G238)))),2)</f>
        <v>0</v>
      </c>
      <c r="BF238" s="2">
        <f>ROUND(IF($B238="Annuity",SUMIFS('Annuity Prices'!BI:BI,'Annuity Prices'!$B:$B,$D238,'Annuity Prices'!$E:$E,$G238),IF($B238="RAB Short",SUMIFS('RAB Prices Short'!BI:BI,'RAB Prices Short'!$B:$B,'All Prices combined'!$D238,'RAB Prices Short'!$E:$E,'All Prices combined'!$G238),IF($B238="RAB Long",SUMIFS('RAB Prices Long'!BI:BI,'RAB Prices Long'!$B:$B,'All Prices combined'!$D238,'RAB Prices Long'!$E:$E,'All Prices combined'!$G238)))),2)</f>
        <v>0</v>
      </c>
      <c r="BG238" s="2">
        <f>ROUND(IF($B238="Annuity",SUMIFS('Annuity Prices'!BJ:BJ,'Annuity Prices'!$B:$B,$D238,'Annuity Prices'!$E:$E,$G238),IF($B238="RAB Short",SUMIFS('RAB Prices Short'!BJ:BJ,'RAB Prices Short'!$B:$B,'All Prices combined'!$D238,'RAB Prices Short'!$E:$E,'All Prices combined'!$G238),IF($B238="RAB Long",SUMIFS('RAB Prices Long'!BJ:BJ,'RAB Prices Long'!$B:$B,'All Prices combined'!$D238,'RAB Prices Long'!$E:$E,'All Prices combined'!$G238)))),2)</f>
        <v>0</v>
      </c>
      <c r="BH238" s="2">
        <f>ROUND(IF($B238="Annuity",SUMIFS('Annuity Prices'!BK:BK,'Annuity Prices'!$B:$B,$D238,'Annuity Prices'!$E:$E,$G238),IF($B238="RAB Short",SUMIFS('RAB Prices Short'!BK:BK,'RAB Prices Short'!$B:$B,'All Prices combined'!$D238,'RAB Prices Short'!$E:$E,'All Prices combined'!$G238),IF($B238="RAB Long",SUMIFS('RAB Prices Long'!BK:BK,'RAB Prices Long'!$B:$B,'All Prices combined'!$D238,'RAB Prices Long'!$E:$E,'All Prices combined'!$G238)))),2)</f>
        <v>0</v>
      </c>
      <c r="BI238" s="2">
        <f>ROUND(IF($B238="Annuity",SUMIFS('Annuity Prices'!BL:BL,'Annuity Prices'!$B:$B,$D238,'Annuity Prices'!$E:$E,$G238),IF($B238="RAB Short",SUMIFS('RAB Prices Short'!BL:BL,'RAB Prices Short'!$B:$B,'All Prices combined'!$D238,'RAB Prices Short'!$E:$E,'All Prices combined'!$G238),IF($B238="RAB Long",SUMIFS('RAB Prices Long'!BL:BL,'RAB Prices Long'!$B:$B,'All Prices combined'!$D238,'RAB Prices Long'!$E:$E,'All Prices combined'!$G238)))),2)</f>
        <v>0</v>
      </c>
      <c r="BJ238" s="2">
        <f>ROUND(IF($B238="Annuity",SUMIFS('Annuity Prices'!BM:BM,'Annuity Prices'!$B:$B,$D238,'Annuity Prices'!$E:$E,$G238),IF($B238="RAB Short",SUMIFS('RAB Prices Short'!BM:BM,'RAB Prices Short'!$B:$B,'All Prices combined'!$D238,'RAB Prices Short'!$E:$E,'All Prices combined'!$G238),IF($B238="RAB Long",SUMIFS('RAB Prices Long'!BM:BM,'RAB Prices Long'!$B:$B,'All Prices combined'!$D238,'RAB Prices Long'!$E:$E,'All Prices combined'!$G238)))),2)</f>
        <v>0</v>
      </c>
      <c r="BK238" s="2">
        <f>ROUND(IF($B238="Annuity",SUMIFS('Annuity Prices'!BN:BN,'Annuity Prices'!$B:$B,$D238,'Annuity Prices'!$E:$E,$G238),IF($B238="RAB Short",SUMIFS('RAB Prices Short'!BN:BN,'RAB Prices Short'!$B:$B,'All Prices combined'!$D238,'RAB Prices Short'!$E:$E,'All Prices combined'!$G238),IF($B238="RAB Long",SUMIFS('RAB Prices Long'!BN:BN,'RAB Prices Long'!$B:$B,'All Prices combined'!$D238,'RAB Prices Long'!$E:$E,'All Prices combined'!$G238)))),2)</f>
        <v>0</v>
      </c>
      <c r="BL238" s="2">
        <f>ROUND(IF($B238="Annuity",SUMIFS('Annuity Prices'!BO:BO,'Annuity Prices'!$B:$B,$D238,'Annuity Prices'!$E:$E,$G238),IF($B238="RAB Short",SUMIFS('RAB Prices Short'!BO:BO,'RAB Prices Short'!$B:$B,'All Prices combined'!$D238,'RAB Prices Short'!$E:$E,'All Prices combined'!$G238),IF($B238="RAB Long",SUMIFS('RAB Prices Long'!BO:BO,'RAB Prices Long'!$B:$B,'All Prices combined'!$D238,'RAB Prices Long'!$E:$E,'All Prices combined'!$G238)))),2)</f>
        <v>0</v>
      </c>
      <c r="BM238" s="2">
        <f>ROUND(IF($B238="Annuity",SUMIFS('Annuity Prices'!BP:BP,'Annuity Prices'!$B:$B,$D238,'Annuity Prices'!$E:$E,$G238),IF($B238="RAB Short",SUMIFS('RAB Prices Short'!BP:BP,'RAB Prices Short'!$B:$B,'All Prices combined'!$D238,'RAB Prices Short'!$E:$E,'All Prices combined'!$G238),IF($B238="RAB Long",SUMIFS('RAB Prices Long'!BP:BP,'RAB Prices Long'!$B:$B,'All Prices combined'!$D238,'RAB Prices Long'!$E:$E,'All Prices combined'!$G238)))),2)</f>
        <v>0</v>
      </c>
      <c r="BN238" s="2">
        <f>ROUND(IF($B238="Annuity",SUMIFS('Annuity Prices'!BQ:BQ,'Annuity Prices'!$B:$B,$D238,'Annuity Prices'!$E:$E,$G238),IF($B238="RAB Short",SUMIFS('RAB Prices Short'!BQ:BQ,'RAB Prices Short'!$B:$B,'All Prices combined'!$D238,'RAB Prices Short'!$E:$E,'All Prices combined'!$G238),IF($B238="RAB Long",SUMIFS('RAB Prices Long'!BQ:BQ,'RAB Prices Long'!$B:$B,'All Prices combined'!$D238,'RAB Prices Long'!$E:$E,'All Prices combined'!$G238)))),2)</f>
        <v>0</v>
      </c>
      <c r="BO238" s="2">
        <f>ROUND(IF($B238="Annuity",SUMIFS('Annuity Prices'!BR:BR,'Annuity Prices'!$B:$B,$D238,'Annuity Prices'!$E:$E,$G238),IF($B238="RAB Short",SUMIFS('RAB Prices Short'!BR:BR,'RAB Prices Short'!$B:$B,'All Prices combined'!$D238,'RAB Prices Short'!$E:$E,'All Prices combined'!$G238),IF($B238="RAB Long",SUMIFS('RAB Prices Long'!BR:BR,'RAB Prices Long'!$B:$B,'All Prices combined'!$D238,'RAB Prices Long'!$E:$E,'All Prices combined'!$G238)))),2)</f>
        <v>0</v>
      </c>
      <c r="BP238" s="2">
        <f>ROUND(IF($B238="Annuity",SUMIFS('Annuity Prices'!BS:BS,'Annuity Prices'!$B:$B,$D238,'Annuity Prices'!$E:$E,$G238),IF($B238="RAB Short",SUMIFS('RAB Prices Short'!BS:BS,'RAB Prices Short'!$B:$B,'All Prices combined'!$D238,'RAB Prices Short'!$E:$E,'All Prices combined'!$G238),IF($B238="RAB Long",SUMIFS('RAB Prices Long'!BS:BS,'RAB Prices Long'!$B:$B,'All Prices combined'!$D238,'RAB Prices Long'!$E:$E,'All Prices combined'!$G238)))),2)</f>
        <v>0</v>
      </c>
      <c r="BQ238" s="2">
        <f>ROUND(IF($B238="Annuity",SUMIFS('Annuity Prices'!BT:BT,'Annuity Prices'!$B:$B,$D238,'Annuity Prices'!$E:$E,$G238),IF($B238="RAB Short",SUMIFS('RAB Prices Short'!BT:BT,'RAB Prices Short'!$B:$B,'All Prices combined'!$D238,'RAB Prices Short'!$E:$E,'All Prices combined'!$G238),IF($B238="RAB Long",SUMIFS('RAB Prices Long'!BT:BT,'RAB Prices Long'!$B:$B,'All Prices combined'!$D238,'RAB Prices Long'!$E:$E,'All Prices combined'!$G238)))),2)</f>
        <v>0</v>
      </c>
      <c r="BR238" s="2">
        <f>ROUND(IF($B238="Annuity",SUMIFS('Annuity Prices'!BU:BU,'Annuity Prices'!$B:$B,$D238,'Annuity Prices'!$E:$E,$G238),IF($B238="RAB Short",SUMIFS('RAB Prices Short'!BU:BU,'RAB Prices Short'!$B:$B,'All Prices combined'!$D238,'RAB Prices Short'!$E:$E,'All Prices combined'!$G238),IF($B238="RAB Long",SUMIFS('RAB Prices Long'!BU:BU,'RAB Prices Long'!$B:$B,'All Prices combined'!$D238,'RAB Prices Long'!$E:$E,'All Prices combined'!$G238)))),2)</f>
        <v>0</v>
      </c>
      <c r="BS238" s="2">
        <f>ROUND(IF($B238="Annuity",SUMIFS('Annuity Prices'!BV:BV,'Annuity Prices'!$B:$B,$D238,'Annuity Prices'!$E:$E,$G238),IF($B238="RAB Short",SUMIFS('RAB Prices Short'!BV:BV,'RAB Prices Short'!$B:$B,'All Prices combined'!$D238,'RAB Prices Short'!$E:$E,'All Prices combined'!$G238),IF($B238="RAB Long",SUMIFS('RAB Prices Long'!BV:BV,'RAB Prices Long'!$B:$B,'All Prices combined'!$D238,'RAB Prices Long'!$E:$E,'All Prices combined'!$G238)))),2)</f>
        <v>0</v>
      </c>
      <c r="BT238" s="2">
        <f>ROUND(IF($B238="Annuity",SUMIFS('Annuity Prices'!BW:BW,'Annuity Prices'!$B:$B,$D238,'Annuity Prices'!$E:$E,$G238),IF($B238="RAB Short",SUMIFS('RAB Prices Short'!BW:BW,'RAB Prices Short'!$B:$B,'All Prices combined'!$D238,'RAB Prices Short'!$E:$E,'All Prices combined'!$G238),IF($B238="RAB Long",SUMIFS('RAB Prices Long'!BW:BW,'RAB Prices Long'!$B:$B,'All Prices combined'!$D238,'RAB Prices Long'!$E:$E,'All Prices combined'!$G238)))),2)</f>
        <v>0</v>
      </c>
      <c r="BU238" s="2">
        <f>ROUND(IF($B238="Annuity",SUMIFS('Annuity Prices'!BX:BX,'Annuity Prices'!$B:$B,$D238,'Annuity Prices'!$E:$E,$G238),IF($B238="RAB Short",SUMIFS('RAB Prices Short'!BX:BX,'RAB Prices Short'!$B:$B,'All Prices combined'!$D238,'RAB Prices Short'!$E:$E,'All Prices combined'!$G238),IF($B238="RAB Long",SUMIFS('RAB Prices Long'!BX:BX,'RAB Prices Long'!$B:$B,'All Prices combined'!$D238,'RAB Prices Long'!$E:$E,'All Prices combined'!$G238)))),2)</f>
        <v>0</v>
      </c>
    </row>
    <row r="239" spans="2:73" x14ac:dyDescent="0.25">
      <c r="B239" t="s">
        <v>44</v>
      </c>
      <c r="C239">
        <v>10</v>
      </c>
      <c r="D239" t="s">
        <v>155</v>
      </c>
      <c r="E239" t="s">
        <v>154</v>
      </c>
      <c r="F239">
        <v>10</v>
      </c>
      <c r="G239" t="s">
        <v>38</v>
      </c>
      <c r="H239" t="s">
        <v>128</v>
      </c>
      <c r="I239" s="2">
        <f>ROUND(IF($B239="Annuity",SUMIFS('Annuity Prices'!L:L,'Annuity Prices'!$B:$B,$D239,'Annuity Prices'!$E:$E,$G239),IF($B239="RAB Short",SUMIFS('RAB Prices Short'!L:L,'RAB Prices Short'!$B:$B,'All Prices combined'!$D239,'RAB Prices Short'!$E:$E,'All Prices combined'!$G239),IF($B239="RAB Long",SUMIFS('RAB Prices Long'!L:L,'RAB Prices Long'!$B:$B,'All Prices combined'!$D239,'RAB Prices Long'!$E:$E,'All Prices combined'!$G239)))),2)</f>
        <v>0</v>
      </c>
      <c r="J239" s="2">
        <f>ROUND(IF($B239="Annuity",SUMIFS('Annuity Prices'!M:M,'Annuity Prices'!$B:$B,$D239,'Annuity Prices'!$E:$E,$G239),IF($B239="RAB Short",SUMIFS('RAB Prices Short'!M:M,'RAB Prices Short'!$B:$B,'All Prices combined'!$D239,'RAB Prices Short'!$E:$E,'All Prices combined'!$G239),IF($B239="RAB Long",SUMIFS('RAB Prices Long'!M:M,'RAB Prices Long'!$B:$B,'All Prices combined'!$D239,'RAB Prices Long'!$E:$E,'All Prices combined'!$G239)))),2)</f>
        <v>0</v>
      </c>
      <c r="K239" s="2">
        <f>ROUND(IF($B239="Annuity",SUMIFS('Annuity Prices'!N:N,'Annuity Prices'!$B:$B,$D239,'Annuity Prices'!$E:$E,$G239),IF($B239="RAB Short",SUMIFS('RAB Prices Short'!N:N,'RAB Prices Short'!$B:$B,'All Prices combined'!$D239,'RAB Prices Short'!$E:$E,'All Prices combined'!$G239),IF($B239="RAB Long",SUMIFS('RAB Prices Long'!N:N,'RAB Prices Long'!$B:$B,'All Prices combined'!$D239,'RAB Prices Long'!$E:$E,'All Prices combined'!$G239)))),2)</f>
        <v>29.63</v>
      </c>
      <c r="L239" s="2">
        <f>ROUND(IF($B239="Annuity",SUMIFS('Annuity Prices'!O:O,'Annuity Prices'!$B:$B,$D239,'Annuity Prices'!$E:$E,$G239),IF($B239="RAB Short",SUMIFS('RAB Prices Short'!O:O,'RAB Prices Short'!$B:$B,'All Prices combined'!$D239,'RAB Prices Short'!$E:$E,'All Prices combined'!$G239),IF($B239="RAB Long",SUMIFS('RAB Prices Long'!O:O,'RAB Prices Long'!$B:$B,'All Prices combined'!$D239,'RAB Prices Long'!$E:$E,'All Prices combined'!$G239)))),2)</f>
        <v>30.48</v>
      </c>
      <c r="M239" s="2">
        <f>ROUND(IF($B239="Annuity",SUMIFS('Annuity Prices'!P:P,'Annuity Prices'!$B:$B,$D239,'Annuity Prices'!$E:$E,$G239),IF($B239="RAB Short",SUMIFS('RAB Prices Short'!P:P,'RAB Prices Short'!$B:$B,'All Prices combined'!$D239,'RAB Prices Short'!$E:$E,'All Prices combined'!$G239),IF($B239="RAB Long",SUMIFS('RAB Prices Long'!P:P,'RAB Prices Long'!$B:$B,'All Prices combined'!$D239,'RAB Prices Long'!$E:$E,'All Prices combined'!$G239)))),2)</f>
        <v>34.770000000000003</v>
      </c>
      <c r="N239" s="2">
        <f>ROUND(IF($B239="Annuity",SUMIFS('Annuity Prices'!Q:Q,'Annuity Prices'!$B:$B,$D239,'Annuity Prices'!$E:$E,$G239),IF($B239="RAB Short",SUMIFS('RAB Prices Short'!Q:Q,'RAB Prices Short'!$B:$B,'All Prices combined'!$D239,'RAB Prices Short'!$E:$E,'All Prices combined'!$G239),IF($B239="RAB Long",SUMIFS('RAB Prices Long'!Q:Q,'RAB Prices Long'!$B:$B,'All Prices combined'!$D239,'RAB Prices Long'!$E:$E,'All Prices combined'!$G239)))),2)</f>
        <v>35.64</v>
      </c>
      <c r="O239" s="2">
        <f>ROUND(IF($B239="Annuity",SUMIFS('Annuity Prices'!R:R,'Annuity Prices'!$B:$B,$D239,'Annuity Prices'!$E:$E,$G239),IF($B239="RAB Short",SUMIFS('RAB Prices Short'!R:R,'RAB Prices Short'!$B:$B,'All Prices combined'!$D239,'RAB Prices Short'!$E:$E,'All Prices combined'!$G239),IF($B239="RAB Long",SUMIFS('RAB Prices Long'!R:R,'RAB Prices Long'!$B:$B,'All Prices combined'!$D239,'RAB Prices Long'!$E:$E,'All Prices combined'!$G239)))),2)</f>
        <v>36.53</v>
      </c>
      <c r="P239" s="2">
        <f>ROUND(IF($B239="Annuity",SUMIFS('Annuity Prices'!S:S,'Annuity Prices'!$B:$B,$D239,'Annuity Prices'!$E:$E,$G239),IF($B239="RAB Short",SUMIFS('RAB Prices Short'!S:S,'RAB Prices Short'!$B:$B,'All Prices combined'!$D239,'RAB Prices Short'!$E:$E,'All Prices combined'!$G239),IF($B239="RAB Long",SUMIFS('RAB Prices Long'!S:S,'RAB Prices Long'!$B:$B,'All Prices combined'!$D239,'RAB Prices Long'!$E:$E,'All Prices combined'!$G239)))),2)</f>
        <v>37.450000000000003</v>
      </c>
      <c r="Q239" s="2">
        <f>ROUND(IF($B239="Annuity",SUMIFS('Annuity Prices'!T:T,'Annuity Prices'!$B:$B,$D239,'Annuity Prices'!$E:$E,$G239),IF($B239="RAB Short",SUMIFS('RAB Prices Short'!T:T,'RAB Prices Short'!$B:$B,'All Prices combined'!$D239,'RAB Prices Short'!$E:$E,'All Prices combined'!$G239),IF($B239="RAB Long",SUMIFS('RAB Prices Long'!T:T,'RAB Prices Long'!$B:$B,'All Prices combined'!$D239,'RAB Prices Long'!$E:$E,'All Prices combined'!$G239)))),2)</f>
        <v>40.17</v>
      </c>
      <c r="R239" s="2">
        <f>ROUND(IF($B239="Annuity",SUMIFS('Annuity Prices'!U:U,'Annuity Prices'!$B:$B,$D239,'Annuity Prices'!$E:$E,$G239),IF($B239="RAB Short",SUMIFS('RAB Prices Short'!U:U,'RAB Prices Short'!$B:$B,'All Prices combined'!$D239,'RAB Prices Short'!$E:$E,'All Prices combined'!$G239),IF($B239="RAB Long",SUMIFS('RAB Prices Long'!U:U,'RAB Prices Long'!$B:$B,'All Prices combined'!$D239,'RAB Prices Long'!$E:$E,'All Prices combined'!$G239)))),2)</f>
        <v>41.17</v>
      </c>
      <c r="S239" s="2">
        <f>ROUND(IF($B239="Annuity",SUMIFS('Annuity Prices'!V:V,'Annuity Prices'!$B:$B,$D239,'Annuity Prices'!$E:$E,$G239),IF($B239="RAB Short",SUMIFS('RAB Prices Short'!V:V,'RAB Prices Short'!$B:$B,'All Prices combined'!$D239,'RAB Prices Short'!$E:$E,'All Prices combined'!$G239),IF($B239="RAB Long",SUMIFS('RAB Prices Long'!V:V,'RAB Prices Long'!$B:$B,'All Prices combined'!$D239,'RAB Prices Long'!$E:$E,'All Prices combined'!$G239)))),2)</f>
        <v>42.2</v>
      </c>
      <c r="T239" s="2">
        <f>ROUND(IF($B239="Annuity",SUMIFS('Annuity Prices'!W:W,'Annuity Prices'!$B:$B,$D239,'Annuity Prices'!$E:$E,$G239),IF($B239="RAB Short",SUMIFS('RAB Prices Short'!W:W,'RAB Prices Short'!$B:$B,'All Prices combined'!$D239,'RAB Prices Short'!$E:$E,'All Prices combined'!$G239),IF($B239="RAB Long",SUMIFS('RAB Prices Long'!W:W,'RAB Prices Long'!$B:$B,'All Prices combined'!$D239,'RAB Prices Long'!$E:$E,'All Prices combined'!$G239)))),2)</f>
        <v>43.26</v>
      </c>
      <c r="U239" s="2">
        <f>ROUND(IF($B239="Annuity",SUMIFS('Annuity Prices'!X:X,'Annuity Prices'!$B:$B,$D239,'Annuity Prices'!$E:$E,$G239),IF($B239="RAB Short",SUMIFS('RAB Prices Short'!X:X,'RAB Prices Short'!$B:$B,'All Prices combined'!$D239,'RAB Prices Short'!$E:$E,'All Prices combined'!$G239),IF($B239="RAB Long",SUMIFS('RAB Prices Long'!X:X,'RAB Prices Long'!$B:$B,'All Prices combined'!$D239,'RAB Prices Long'!$E:$E,'All Prices combined'!$G239)))),2)</f>
        <v>46.22</v>
      </c>
      <c r="V239" s="2">
        <f>ROUND(IF($B239="Annuity",SUMIFS('Annuity Prices'!Y:Y,'Annuity Prices'!$B:$B,$D239,'Annuity Prices'!$E:$E,$G239),IF($B239="RAB Short",SUMIFS('RAB Prices Short'!Y:Y,'RAB Prices Short'!$B:$B,'All Prices combined'!$D239,'RAB Prices Short'!$E:$E,'All Prices combined'!$G239),IF($B239="RAB Long",SUMIFS('RAB Prices Long'!Y:Y,'RAB Prices Long'!$B:$B,'All Prices combined'!$D239,'RAB Prices Long'!$E:$E,'All Prices combined'!$G239)))),2)</f>
        <v>47.38</v>
      </c>
      <c r="W239" s="2">
        <f>ROUND(IF($B239="Annuity",SUMIFS('Annuity Prices'!Z:Z,'Annuity Prices'!$B:$B,$D239,'Annuity Prices'!$E:$E,$G239),IF($B239="RAB Short",SUMIFS('RAB Prices Short'!Z:Z,'RAB Prices Short'!$B:$B,'All Prices combined'!$D239,'RAB Prices Short'!$E:$E,'All Prices combined'!$G239),IF($B239="RAB Long",SUMIFS('RAB Prices Long'!Z:Z,'RAB Prices Long'!$B:$B,'All Prices combined'!$D239,'RAB Prices Long'!$E:$E,'All Prices combined'!$G239)))),2)</f>
        <v>48.56</v>
      </c>
      <c r="X239" s="2">
        <f>ROUND(IF($B239="Annuity",SUMIFS('Annuity Prices'!AA:AA,'Annuity Prices'!$B:$B,$D239,'Annuity Prices'!$E:$E,$G239),IF($B239="RAB Short",SUMIFS('RAB Prices Short'!AA:AA,'RAB Prices Short'!$B:$B,'All Prices combined'!$D239,'RAB Prices Short'!$E:$E,'All Prices combined'!$G239),IF($B239="RAB Long",SUMIFS('RAB Prices Long'!AA:AA,'RAB Prices Long'!$B:$B,'All Prices combined'!$D239,'RAB Prices Long'!$E:$E,'All Prices combined'!$G239)))),2)</f>
        <v>49.77</v>
      </c>
      <c r="Y239" s="2">
        <f>ROUND(IF($B239="Annuity",SUMIFS('Annuity Prices'!AB:AB,'Annuity Prices'!$B:$B,$D239,'Annuity Prices'!$E:$E,$G239),IF($B239="RAB Short",SUMIFS('RAB Prices Short'!AB:AB,'RAB Prices Short'!$B:$B,'All Prices combined'!$D239,'RAB Prices Short'!$E:$E,'All Prices combined'!$G239),IF($B239="RAB Long",SUMIFS('RAB Prices Long'!AB:AB,'RAB Prices Long'!$B:$B,'All Prices combined'!$D239,'RAB Prices Long'!$E:$E,'All Prices combined'!$G239)))),2)</f>
        <v>53.57</v>
      </c>
      <c r="Z239" s="2">
        <f>ROUND(IF($B239="Annuity",SUMIFS('Annuity Prices'!AC:AC,'Annuity Prices'!$B:$B,$D239,'Annuity Prices'!$E:$E,$G239),IF($B239="RAB Short",SUMIFS('RAB Prices Short'!AC:AC,'RAB Prices Short'!$B:$B,'All Prices combined'!$D239,'RAB Prices Short'!$E:$E,'All Prices combined'!$G239),IF($B239="RAB Long",SUMIFS('RAB Prices Long'!AC:AC,'RAB Prices Long'!$B:$B,'All Prices combined'!$D239,'RAB Prices Long'!$E:$E,'All Prices combined'!$G239)))),2)</f>
        <v>54.91</v>
      </c>
      <c r="AA239" s="2">
        <f>ROUND(IF($B239="Annuity",SUMIFS('Annuity Prices'!AD:AD,'Annuity Prices'!$B:$B,$D239,'Annuity Prices'!$E:$E,$G239),IF($B239="RAB Short",SUMIFS('RAB Prices Short'!AD:AD,'RAB Prices Short'!$B:$B,'All Prices combined'!$D239,'RAB Prices Short'!$E:$E,'All Prices combined'!$G239),IF($B239="RAB Long",SUMIFS('RAB Prices Long'!AD:AD,'RAB Prices Long'!$B:$B,'All Prices combined'!$D239,'RAB Prices Long'!$E:$E,'All Prices combined'!$G239)))),2)</f>
        <v>56.28</v>
      </c>
      <c r="AB239" s="2">
        <f>ROUND(IF($B239="Annuity",SUMIFS('Annuity Prices'!AE:AE,'Annuity Prices'!$B:$B,$D239,'Annuity Prices'!$E:$E,$G239),IF($B239="RAB Short",SUMIFS('RAB Prices Short'!AE:AE,'RAB Prices Short'!$B:$B,'All Prices combined'!$D239,'RAB Prices Short'!$E:$E,'All Prices combined'!$G239),IF($B239="RAB Long",SUMIFS('RAB Prices Long'!AE:AE,'RAB Prices Long'!$B:$B,'All Prices combined'!$D239,'RAB Prices Long'!$E:$E,'All Prices combined'!$G239)))),2)</f>
        <v>57.69</v>
      </c>
      <c r="AC239" s="2">
        <f>ROUND(IF($B239="Annuity",SUMIFS('Annuity Prices'!AF:AF,'Annuity Prices'!$B:$B,$D239,'Annuity Prices'!$E:$E,$G239),IF($B239="RAB Short",SUMIFS('RAB Prices Short'!AF:AF,'RAB Prices Short'!$B:$B,'All Prices combined'!$D239,'RAB Prices Short'!$E:$E,'All Prices combined'!$G239),IF($B239="RAB Long",SUMIFS('RAB Prices Long'!AF:AF,'RAB Prices Long'!$B:$B,'All Prices combined'!$D239,'RAB Prices Long'!$E:$E,'All Prices combined'!$G239)))),2)</f>
        <v>59.04</v>
      </c>
      <c r="AD239" s="2">
        <f>ROUND(IF($B239="Annuity",SUMIFS('Annuity Prices'!AG:AG,'Annuity Prices'!$B:$B,$D239,'Annuity Prices'!$E:$E,$G239),IF($B239="RAB Short",SUMIFS('RAB Prices Short'!AG:AG,'RAB Prices Short'!$B:$B,'All Prices combined'!$D239,'RAB Prices Short'!$E:$E,'All Prices combined'!$G239),IF($B239="RAB Long",SUMIFS('RAB Prices Long'!AG:AG,'RAB Prices Long'!$B:$B,'All Prices combined'!$D239,'RAB Prices Long'!$E:$E,'All Prices combined'!$G239)))),2)</f>
        <v>60.52</v>
      </c>
      <c r="AE239" s="2">
        <f>ROUND(IF($B239="Annuity",SUMIFS('Annuity Prices'!AH:AH,'Annuity Prices'!$B:$B,$D239,'Annuity Prices'!$E:$E,$G239),IF($B239="RAB Short",SUMIFS('RAB Prices Short'!AH:AH,'RAB Prices Short'!$B:$B,'All Prices combined'!$D239,'RAB Prices Short'!$E:$E,'All Prices combined'!$G239),IF($B239="RAB Long",SUMIFS('RAB Prices Long'!AH:AH,'RAB Prices Long'!$B:$B,'All Prices combined'!$D239,'RAB Prices Long'!$E:$E,'All Prices combined'!$G239)))),2)</f>
        <v>62.03</v>
      </c>
      <c r="AF239" s="2">
        <f>ROUND(IF($B239="Annuity",SUMIFS('Annuity Prices'!AI:AI,'Annuity Prices'!$B:$B,$D239,'Annuity Prices'!$E:$E,$G239),IF($B239="RAB Short",SUMIFS('RAB Prices Short'!AI:AI,'RAB Prices Short'!$B:$B,'All Prices combined'!$D239,'RAB Prices Short'!$E:$E,'All Prices combined'!$G239),IF($B239="RAB Long",SUMIFS('RAB Prices Long'!AI:AI,'RAB Prices Long'!$B:$B,'All Prices combined'!$D239,'RAB Prices Long'!$E:$E,'All Prices combined'!$G239)))),2)</f>
        <v>63.58</v>
      </c>
      <c r="AG239" s="2">
        <f>ROUND(IF($B239="Annuity",SUMIFS('Annuity Prices'!AJ:AJ,'Annuity Prices'!$B:$B,$D239,'Annuity Prices'!$E:$E,$G239),IF($B239="RAB Short",SUMIFS('RAB Prices Short'!AJ:AJ,'RAB Prices Short'!$B:$B,'All Prices combined'!$D239,'RAB Prices Short'!$E:$E,'All Prices combined'!$G239),IF($B239="RAB Long",SUMIFS('RAB Prices Long'!AJ:AJ,'RAB Prices Long'!$B:$B,'All Prices combined'!$D239,'RAB Prices Long'!$E:$E,'All Prices combined'!$G239)))),2)</f>
        <v>64.010000000000005</v>
      </c>
      <c r="AH239" s="2">
        <f>ROUND(IF($B239="Annuity",SUMIFS('Annuity Prices'!AK:AK,'Annuity Prices'!$B:$B,$D239,'Annuity Prices'!$E:$E,$G239),IF($B239="RAB Short",SUMIFS('RAB Prices Short'!AK:AK,'RAB Prices Short'!$B:$B,'All Prices combined'!$D239,'RAB Prices Short'!$E:$E,'All Prices combined'!$G239),IF($B239="RAB Long",SUMIFS('RAB Prices Long'!AK:AK,'RAB Prices Long'!$B:$B,'All Prices combined'!$D239,'RAB Prices Long'!$E:$E,'All Prices combined'!$G239)))),2)</f>
        <v>65.61</v>
      </c>
      <c r="AI239" s="2">
        <f>ROUND(IF($B239="Annuity",SUMIFS('Annuity Prices'!AL:AL,'Annuity Prices'!$B:$B,$D239,'Annuity Prices'!$E:$E,$G239),IF($B239="RAB Short",SUMIFS('RAB Prices Short'!AL:AL,'RAB Prices Short'!$B:$B,'All Prices combined'!$D239,'RAB Prices Short'!$E:$E,'All Prices combined'!$G239),IF($B239="RAB Long",SUMIFS('RAB Prices Long'!AL:AL,'RAB Prices Long'!$B:$B,'All Prices combined'!$D239,'RAB Prices Long'!$E:$E,'All Prices combined'!$G239)))),2)</f>
        <v>67.25</v>
      </c>
      <c r="AJ239" s="2">
        <f>ROUND(IF($B239="Annuity",SUMIFS('Annuity Prices'!AM:AM,'Annuity Prices'!$B:$B,$D239,'Annuity Prices'!$E:$E,$G239),IF($B239="RAB Short",SUMIFS('RAB Prices Short'!AM:AM,'RAB Prices Short'!$B:$B,'All Prices combined'!$D239,'RAB Prices Short'!$E:$E,'All Prices combined'!$G239),IF($B239="RAB Long",SUMIFS('RAB Prices Long'!AM:AM,'RAB Prices Long'!$B:$B,'All Prices combined'!$D239,'RAB Prices Long'!$E:$E,'All Prices combined'!$G239)))),2)</f>
        <v>68.930000000000007</v>
      </c>
      <c r="AK239" s="2">
        <f>ROUND(IF($B239="Annuity",SUMIFS('Annuity Prices'!AN:AN,'Annuity Prices'!$B:$B,$D239,'Annuity Prices'!$E:$E,$G239),IF($B239="RAB Short",SUMIFS('RAB Prices Short'!AN:AN,'RAB Prices Short'!$B:$B,'All Prices combined'!$D239,'RAB Prices Short'!$E:$E,'All Prices combined'!$G239),IF($B239="RAB Long",SUMIFS('RAB Prices Long'!AN:AN,'RAB Prices Long'!$B:$B,'All Prices combined'!$D239,'RAB Prices Long'!$E:$E,'All Prices combined'!$G239)))),2)</f>
        <v>69.81</v>
      </c>
      <c r="AL239" s="2">
        <f>ROUND(IF($B239="Annuity",SUMIFS('Annuity Prices'!AO:AO,'Annuity Prices'!$B:$B,$D239,'Annuity Prices'!$E:$E,$G239),IF($B239="RAB Short",SUMIFS('RAB Prices Short'!AO:AO,'RAB Prices Short'!$B:$B,'All Prices combined'!$D239,'RAB Prices Short'!$E:$E,'All Prices combined'!$G239),IF($B239="RAB Long",SUMIFS('RAB Prices Long'!AO:AO,'RAB Prices Long'!$B:$B,'All Prices combined'!$D239,'RAB Prices Long'!$E:$E,'All Prices combined'!$G239)))),2)</f>
        <v>71.55</v>
      </c>
      <c r="AM239" s="2">
        <f>ROUND(IF($B239="Annuity",SUMIFS('Annuity Prices'!AP:AP,'Annuity Prices'!$B:$B,$D239,'Annuity Prices'!$E:$E,$G239),IF($B239="RAB Short",SUMIFS('RAB Prices Short'!AP:AP,'RAB Prices Short'!$B:$B,'All Prices combined'!$D239,'RAB Prices Short'!$E:$E,'All Prices combined'!$G239),IF($B239="RAB Long",SUMIFS('RAB Prices Long'!AP:AP,'RAB Prices Long'!$B:$B,'All Prices combined'!$D239,'RAB Prices Long'!$E:$E,'All Prices combined'!$G239)))),2)</f>
        <v>73.34</v>
      </c>
      <c r="AN239" s="2">
        <f>ROUND(IF($B239="Annuity",SUMIFS('Annuity Prices'!AQ:AQ,'Annuity Prices'!$B:$B,$D239,'Annuity Prices'!$E:$E,$G239),IF($B239="RAB Short",SUMIFS('RAB Prices Short'!AQ:AQ,'RAB Prices Short'!$B:$B,'All Prices combined'!$D239,'RAB Prices Short'!$E:$E,'All Prices combined'!$G239),IF($B239="RAB Long",SUMIFS('RAB Prices Long'!AQ:AQ,'RAB Prices Long'!$B:$B,'All Prices combined'!$D239,'RAB Prices Long'!$E:$E,'All Prices combined'!$G239)))),2)</f>
        <v>75.17</v>
      </c>
      <c r="AO239" s="2">
        <f>ROUND(IF($B239="Annuity",SUMIFS('Annuity Prices'!AR:AR,'Annuity Prices'!$B:$B,$D239,'Annuity Prices'!$E:$E,$G239),IF($B239="RAB Short",SUMIFS('RAB Prices Short'!AR:AR,'RAB Prices Short'!$B:$B,'All Prices combined'!$D239,'RAB Prices Short'!$E:$E,'All Prices combined'!$G239),IF($B239="RAB Long",SUMIFS('RAB Prices Long'!AR:AR,'RAB Prices Long'!$B:$B,'All Prices combined'!$D239,'RAB Prices Long'!$E:$E,'All Prices combined'!$G239)))),2)</f>
        <v>0</v>
      </c>
      <c r="AP239" s="2">
        <f>ROUND(IF($B239="Annuity",SUMIFS('Annuity Prices'!AS:AS,'Annuity Prices'!$B:$B,$D239,'Annuity Prices'!$E:$E,$G239),IF($B239="RAB Short",SUMIFS('RAB Prices Short'!AS:AS,'RAB Prices Short'!$B:$B,'All Prices combined'!$D239,'RAB Prices Short'!$E:$E,'All Prices combined'!$G239),IF($B239="RAB Long",SUMIFS('RAB Prices Long'!AS:AS,'RAB Prices Long'!$B:$B,'All Prices combined'!$D239,'RAB Prices Long'!$E:$E,'All Prices combined'!$G239)))),2)</f>
        <v>0</v>
      </c>
      <c r="AQ239" s="2">
        <f>ROUND(IF($B239="Annuity",SUMIFS('Annuity Prices'!AT:AT,'Annuity Prices'!$B:$B,$D239,'Annuity Prices'!$E:$E,$G239),IF($B239="RAB Short",SUMIFS('RAB Prices Short'!AT:AT,'RAB Prices Short'!$B:$B,'All Prices combined'!$D239,'RAB Prices Short'!$E:$E,'All Prices combined'!$G239),IF($B239="RAB Long",SUMIFS('RAB Prices Long'!AT:AT,'RAB Prices Long'!$B:$B,'All Prices combined'!$D239,'RAB Prices Long'!$E:$E,'All Prices combined'!$G239)))),2)</f>
        <v>33.76</v>
      </c>
      <c r="AR239" s="2">
        <f>ROUND(IF($B239="Annuity",SUMIFS('Annuity Prices'!AU:AU,'Annuity Prices'!$B:$B,$D239,'Annuity Prices'!$E:$E,$G239),IF($B239="RAB Short",SUMIFS('RAB Prices Short'!AU:AU,'RAB Prices Short'!$B:$B,'All Prices combined'!$D239,'RAB Prices Short'!$E:$E,'All Prices combined'!$G239),IF($B239="RAB Long",SUMIFS('RAB Prices Long'!AU:AU,'RAB Prices Long'!$B:$B,'All Prices combined'!$D239,'RAB Prices Long'!$E:$E,'All Prices combined'!$G239)))),2)</f>
        <v>29.63</v>
      </c>
      <c r="AS239" s="2">
        <f>ROUND(IF($B239="Annuity",SUMIFS('Annuity Prices'!AV:AV,'Annuity Prices'!$B:$B,$D239,'Annuity Prices'!$E:$E,$G239),IF($B239="RAB Short",SUMIFS('RAB Prices Short'!AV:AV,'RAB Prices Short'!$B:$B,'All Prices combined'!$D239,'RAB Prices Short'!$E:$E,'All Prices combined'!$G239),IF($B239="RAB Long",SUMIFS('RAB Prices Long'!AV:AV,'RAB Prices Long'!$B:$B,'All Prices combined'!$D239,'RAB Prices Long'!$E:$E,'All Prices combined'!$G239)))),2)</f>
        <v>30.48</v>
      </c>
      <c r="AT239" s="2">
        <f>ROUND(IF($B239="Annuity",SUMIFS('Annuity Prices'!AW:AW,'Annuity Prices'!$B:$B,$D239,'Annuity Prices'!$E:$E,$G239),IF($B239="RAB Short",SUMIFS('RAB Prices Short'!AW:AW,'RAB Prices Short'!$B:$B,'All Prices combined'!$D239,'RAB Prices Short'!$E:$E,'All Prices combined'!$G239),IF($B239="RAB Long",SUMIFS('RAB Prices Long'!AW:AW,'RAB Prices Long'!$B:$B,'All Prices combined'!$D239,'RAB Prices Long'!$E:$E,'All Prices combined'!$G239)))),2)</f>
        <v>34.28</v>
      </c>
      <c r="AU239" s="2">
        <f>ROUND(IF($B239="Annuity",SUMIFS('Annuity Prices'!AX:AX,'Annuity Prices'!$B:$B,$D239,'Annuity Prices'!$E:$E,$G239),IF($B239="RAB Short",SUMIFS('RAB Prices Short'!AX:AX,'RAB Prices Short'!$B:$B,'All Prices combined'!$D239,'RAB Prices Short'!$E:$E,'All Prices combined'!$G239),IF($B239="RAB Long",SUMIFS('RAB Prices Long'!AX:AX,'RAB Prices Long'!$B:$B,'All Prices combined'!$D239,'RAB Prices Long'!$E:$E,'All Prices combined'!$G239)))),2)</f>
        <v>35.64</v>
      </c>
      <c r="AV239" s="2">
        <f>ROUND(IF($B239="Annuity",SUMIFS('Annuity Prices'!AY:AY,'Annuity Prices'!$B:$B,$D239,'Annuity Prices'!$E:$E,$G239),IF($B239="RAB Short",SUMIFS('RAB Prices Short'!AY:AY,'RAB Prices Short'!$B:$B,'All Prices combined'!$D239,'RAB Prices Short'!$E:$E,'All Prices combined'!$G239),IF($B239="RAB Long",SUMIFS('RAB Prices Long'!AY:AY,'RAB Prices Long'!$B:$B,'All Prices combined'!$D239,'RAB Prices Long'!$E:$E,'All Prices combined'!$G239)))),2)</f>
        <v>36.53</v>
      </c>
      <c r="AW239" s="2">
        <f>ROUND(IF($B239="Annuity",SUMIFS('Annuity Prices'!AZ:AZ,'Annuity Prices'!$B:$B,$D239,'Annuity Prices'!$E:$E,$G239),IF($B239="RAB Short",SUMIFS('RAB Prices Short'!AZ:AZ,'RAB Prices Short'!$B:$B,'All Prices combined'!$D239,'RAB Prices Short'!$E:$E,'All Prices combined'!$G239),IF($B239="RAB Long",SUMIFS('RAB Prices Long'!AZ:AZ,'RAB Prices Long'!$B:$B,'All Prices combined'!$D239,'RAB Prices Long'!$E:$E,'All Prices combined'!$G239)))),2)</f>
        <v>37.450000000000003</v>
      </c>
      <c r="AX239" s="2">
        <f>ROUND(IF($B239="Annuity",SUMIFS('Annuity Prices'!BA:BA,'Annuity Prices'!$B:$B,$D239,'Annuity Prices'!$E:$E,$G239),IF($B239="RAB Short",SUMIFS('RAB Prices Short'!BA:BA,'RAB Prices Short'!$B:$B,'All Prices combined'!$D239,'RAB Prices Short'!$E:$E,'All Prices combined'!$G239),IF($B239="RAB Long",SUMIFS('RAB Prices Long'!BA:BA,'RAB Prices Long'!$B:$B,'All Prices combined'!$D239,'RAB Prices Long'!$E:$E,'All Prices combined'!$G239)))),2)</f>
        <v>40.17</v>
      </c>
      <c r="AY239" s="2">
        <f>ROUND(IF($B239="Annuity",SUMIFS('Annuity Prices'!BB:BB,'Annuity Prices'!$B:$B,$D239,'Annuity Prices'!$E:$E,$G239),IF($B239="RAB Short",SUMIFS('RAB Prices Short'!BB:BB,'RAB Prices Short'!$B:$B,'All Prices combined'!$D239,'RAB Prices Short'!$E:$E,'All Prices combined'!$G239),IF($B239="RAB Long",SUMIFS('RAB Prices Long'!BB:BB,'RAB Prices Long'!$B:$B,'All Prices combined'!$D239,'RAB Prices Long'!$E:$E,'All Prices combined'!$G239)))),2)</f>
        <v>41.17</v>
      </c>
      <c r="AZ239" s="2">
        <f>ROUND(IF($B239="Annuity",SUMIFS('Annuity Prices'!BC:BC,'Annuity Prices'!$B:$B,$D239,'Annuity Prices'!$E:$E,$G239),IF($B239="RAB Short",SUMIFS('RAB Prices Short'!BC:BC,'RAB Prices Short'!$B:$B,'All Prices combined'!$D239,'RAB Prices Short'!$E:$E,'All Prices combined'!$G239),IF($B239="RAB Long",SUMIFS('RAB Prices Long'!BC:BC,'RAB Prices Long'!$B:$B,'All Prices combined'!$D239,'RAB Prices Long'!$E:$E,'All Prices combined'!$G239)))),2)</f>
        <v>42.2</v>
      </c>
      <c r="BA239" s="2">
        <f>ROUND(IF($B239="Annuity",SUMIFS('Annuity Prices'!BD:BD,'Annuity Prices'!$B:$B,$D239,'Annuity Prices'!$E:$E,$G239),IF($B239="RAB Short",SUMIFS('RAB Prices Short'!BD:BD,'RAB Prices Short'!$B:$B,'All Prices combined'!$D239,'RAB Prices Short'!$E:$E,'All Prices combined'!$G239),IF($B239="RAB Long",SUMIFS('RAB Prices Long'!BD:BD,'RAB Prices Long'!$B:$B,'All Prices combined'!$D239,'RAB Prices Long'!$E:$E,'All Prices combined'!$G239)))),2)</f>
        <v>43.26</v>
      </c>
      <c r="BB239" s="2">
        <f>ROUND(IF($B239="Annuity",SUMIFS('Annuity Prices'!BE:BE,'Annuity Prices'!$B:$B,$D239,'Annuity Prices'!$E:$E,$G239),IF($B239="RAB Short",SUMIFS('RAB Prices Short'!BE:BE,'RAB Prices Short'!$B:$B,'All Prices combined'!$D239,'RAB Prices Short'!$E:$E,'All Prices combined'!$G239),IF($B239="RAB Long",SUMIFS('RAB Prices Long'!BE:BE,'RAB Prices Long'!$B:$B,'All Prices combined'!$D239,'RAB Prices Long'!$E:$E,'All Prices combined'!$G239)))),2)</f>
        <v>46.22</v>
      </c>
      <c r="BC239" s="2">
        <f>ROUND(IF($B239="Annuity",SUMIFS('Annuity Prices'!BF:BF,'Annuity Prices'!$B:$B,$D239,'Annuity Prices'!$E:$E,$G239),IF($B239="RAB Short",SUMIFS('RAB Prices Short'!BF:BF,'RAB Prices Short'!$B:$B,'All Prices combined'!$D239,'RAB Prices Short'!$E:$E,'All Prices combined'!$G239),IF($B239="RAB Long",SUMIFS('RAB Prices Long'!BF:BF,'RAB Prices Long'!$B:$B,'All Prices combined'!$D239,'RAB Prices Long'!$E:$E,'All Prices combined'!$G239)))),2)</f>
        <v>47.38</v>
      </c>
      <c r="BD239" s="2">
        <f>ROUND(IF($B239="Annuity",SUMIFS('Annuity Prices'!BG:BG,'Annuity Prices'!$B:$B,$D239,'Annuity Prices'!$E:$E,$G239),IF($B239="RAB Short",SUMIFS('RAB Prices Short'!BG:BG,'RAB Prices Short'!$B:$B,'All Prices combined'!$D239,'RAB Prices Short'!$E:$E,'All Prices combined'!$G239),IF($B239="RAB Long",SUMIFS('RAB Prices Long'!BG:BG,'RAB Prices Long'!$B:$B,'All Prices combined'!$D239,'RAB Prices Long'!$E:$E,'All Prices combined'!$G239)))),2)</f>
        <v>48.56</v>
      </c>
      <c r="BE239" s="2">
        <f>ROUND(IF($B239="Annuity",SUMIFS('Annuity Prices'!BH:BH,'Annuity Prices'!$B:$B,$D239,'Annuity Prices'!$E:$E,$G239),IF($B239="RAB Short",SUMIFS('RAB Prices Short'!BH:BH,'RAB Prices Short'!$B:$B,'All Prices combined'!$D239,'RAB Prices Short'!$E:$E,'All Prices combined'!$G239),IF($B239="RAB Long",SUMIFS('RAB Prices Long'!BH:BH,'RAB Prices Long'!$B:$B,'All Prices combined'!$D239,'RAB Prices Long'!$E:$E,'All Prices combined'!$G239)))),2)</f>
        <v>49.77</v>
      </c>
      <c r="BF239" s="2">
        <f>ROUND(IF($B239="Annuity",SUMIFS('Annuity Prices'!BI:BI,'Annuity Prices'!$B:$B,$D239,'Annuity Prices'!$E:$E,$G239),IF($B239="RAB Short",SUMIFS('RAB Prices Short'!BI:BI,'RAB Prices Short'!$B:$B,'All Prices combined'!$D239,'RAB Prices Short'!$E:$E,'All Prices combined'!$G239),IF($B239="RAB Long",SUMIFS('RAB Prices Long'!BI:BI,'RAB Prices Long'!$B:$B,'All Prices combined'!$D239,'RAB Prices Long'!$E:$E,'All Prices combined'!$G239)))),2)</f>
        <v>53.57</v>
      </c>
      <c r="BG239" s="2">
        <f>ROUND(IF($B239="Annuity",SUMIFS('Annuity Prices'!BJ:BJ,'Annuity Prices'!$B:$B,$D239,'Annuity Prices'!$E:$E,$G239),IF($B239="RAB Short",SUMIFS('RAB Prices Short'!BJ:BJ,'RAB Prices Short'!$B:$B,'All Prices combined'!$D239,'RAB Prices Short'!$E:$E,'All Prices combined'!$G239),IF($B239="RAB Long",SUMIFS('RAB Prices Long'!BJ:BJ,'RAB Prices Long'!$B:$B,'All Prices combined'!$D239,'RAB Prices Long'!$E:$E,'All Prices combined'!$G239)))),2)</f>
        <v>54.91</v>
      </c>
      <c r="BH239" s="2">
        <f>ROUND(IF($B239="Annuity",SUMIFS('Annuity Prices'!BK:BK,'Annuity Prices'!$B:$B,$D239,'Annuity Prices'!$E:$E,$G239),IF($B239="RAB Short",SUMIFS('RAB Prices Short'!BK:BK,'RAB Prices Short'!$B:$B,'All Prices combined'!$D239,'RAB Prices Short'!$E:$E,'All Prices combined'!$G239),IF($B239="RAB Long",SUMIFS('RAB Prices Long'!BK:BK,'RAB Prices Long'!$B:$B,'All Prices combined'!$D239,'RAB Prices Long'!$E:$E,'All Prices combined'!$G239)))),2)</f>
        <v>56.28</v>
      </c>
      <c r="BI239" s="2">
        <f>ROUND(IF($B239="Annuity",SUMIFS('Annuity Prices'!BL:BL,'Annuity Prices'!$B:$B,$D239,'Annuity Prices'!$E:$E,$G239),IF($B239="RAB Short",SUMIFS('RAB Prices Short'!BL:BL,'RAB Prices Short'!$B:$B,'All Prices combined'!$D239,'RAB Prices Short'!$E:$E,'All Prices combined'!$G239),IF($B239="RAB Long",SUMIFS('RAB Prices Long'!BL:BL,'RAB Prices Long'!$B:$B,'All Prices combined'!$D239,'RAB Prices Long'!$E:$E,'All Prices combined'!$G239)))),2)</f>
        <v>57.69</v>
      </c>
      <c r="BJ239" s="2">
        <f>ROUND(IF($B239="Annuity",SUMIFS('Annuity Prices'!BM:BM,'Annuity Prices'!$B:$B,$D239,'Annuity Prices'!$E:$E,$G239),IF($B239="RAB Short",SUMIFS('RAB Prices Short'!BM:BM,'RAB Prices Short'!$B:$B,'All Prices combined'!$D239,'RAB Prices Short'!$E:$E,'All Prices combined'!$G239),IF($B239="RAB Long",SUMIFS('RAB Prices Long'!BM:BM,'RAB Prices Long'!$B:$B,'All Prices combined'!$D239,'RAB Prices Long'!$E:$E,'All Prices combined'!$G239)))),2)</f>
        <v>59.04</v>
      </c>
      <c r="BK239" s="2">
        <f>ROUND(IF($B239="Annuity",SUMIFS('Annuity Prices'!BN:BN,'Annuity Prices'!$B:$B,$D239,'Annuity Prices'!$E:$E,$G239),IF($B239="RAB Short",SUMIFS('RAB Prices Short'!BN:BN,'RAB Prices Short'!$B:$B,'All Prices combined'!$D239,'RAB Prices Short'!$E:$E,'All Prices combined'!$G239),IF($B239="RAB Long",SUMIFS('RAB Prices Long'!BN:BN,'RAB Prices Long'!$B:$B,'All Prices combined'!$D239,'RAB Prices Long'!$E:$E,'All Prices combined'!$G239)))),2)</f>
        <v>60.52</v>
      </c>
      <c r="BL239" s="2">
        <f>ROUND(IF($B239="Annuity",SUMIFS('Annuity Prices'!BO:BO,'Annuity Prices'!$B:$B,$D239,'Annuity Prices'!$E:$E,$G239),IF($B239="RAB Short",SUMIFS('RAB Prices Short'!BO:BO,'RAB Prices Short'!$B:$B,'All Prices combined'!$D239,'RAB Prices Short'!$E:$E,'All Prices combined'!$G239),IF($B239="RAB Long",SUMIFS('RAB Prices Long'!BO:BO,'RAB Prices Long'!$B:$B,'All Prices combined'!$D239,'RAB Prices Long'!$E:$E,'All Prices combined'!$G239)))),2)</f>
        <v>62.03</v>
      </c>
      <c r="BM239" s="2">
        <f>ROUND(IF($B239="Annuity",SUMIFS('Annuity Prices'!BP:BP,'Annuity Prices'!$B:$B,$D239,'Annuity Prices'!$E:$E,$G239),IF($B239="RAB Short",SUMIFS('RAB Prices Short'!BP:BP,'RAB Prices Short'!$B:$B,'All Prices combined'!$D239,'RAB Prices Short'!$E:$E,'All Prices combined'!$G239),IF($B239="RAB Long",SUMIFS('RAB Prices Long'!BP:BP,'RAB Prices Long'!$B:$B,'All Prices combined'!$D239,'RAB Prices Long'!$E:$E,'All Prices combined'!$G239)))),2)</f>
        <v>63.58</v>
      </c>
      <c r="BN239" s="2">
        <f>ROUND(IF($B239="Annuity",SUMIFS('Annuity Prices'!BQ:BQ,'Annuity Prices'!$B:$B,$D239,'Annuity Prices'!$E:$E,$G239),IF($B239="RAB Short",SUMIFS('RAB Prices Short'!BQ:BQ,'RAB Prices Short'!$B:$B,'All Prices combined'!$D239,'RAB Prices Short'!$E:$E,'All Prices combined'!$G239),IF($B239="RAB Long",SUMIFS('RAB Prices Long'!BQ:BQ,'RAB Prices Long'!$B:$B,'All Prices combined'!$D239,'RAB Prices Long'!$E:$E,'All Prices combined'!$G239)))),2)</f>
        <v>64.010000000000005</v>
      </c>
      <c r="BO239" s="2">
        <f>ROUND(IF($B239="Annuity",SUMIFS('Annuity Prices'!BR:BR,'Annuity Prices'!$B:$B,$D239,'Annuity Prices'!$E:$E,$G239),IF($B239="RAB Short",SUMIFS('RAB Prices Short'!BR:BR,'RAB Prices Short'!$B:$B,'All Prices combined'!$D239,'RAB Prices Short'!$E:$E,'All Prices combined'!$G239),IF($B239="RAB Long",SUMIFS('RAB Prices Long'!BR:BR,'RAB Prices Long'!$B:$B,'All Prices combined'!$D239,'RAB Prices Long'!$E:$E,'All Prices combined'!$G239)))),2)</f>
        <v>65.61</v>
      </c>
      <c r="BP239" s="2">
        <f>ROUND(IF($B239="Annuity",SUMIFS('Annuity Prices'!BS:BS,'Annuity Prices'!$B:$B,$D239,'Annuity Prices'!$E:$E,$G239),IF($B239="RAB Short",SUMIFS('RAB Prices Short'!BS:BS,'RAB Prices Short'!$B:$B,'All Prices combined'!$D239,'RAB Prices Short'!$E:$E,'All Prices combined'!$G239),IF($B239="RAB Long",SUMIFS('RAB Prices Long'!BS:BS,'RAB Prices Long'!$B:$B,'All Prices combined'!$D239,'RAB Prices Long'!$E:$E,'All Prices combined'!$G239)))),2)</f>
        <v>67.25</v>
      </c>
      <c r="BQ239" s="2">
        <f>ROUND(IF($B239="Annuity",SUMIFS('Annuity Prices'!BT:BT,'Annuity Prices'!$B:$B,$D239,'Annuity Prices'!$E:$E,$G239),IF($B239="RAB Short",SUMIFS('RAB Prices Short'!BT:BT,'RAB Prices Short'!$B:$B,'All Prices combined'!$D239,'RAB Prices Short'!$E:$E,'All Prices combined'!$G239),IF($B239="RAB Long",SUMIFS('RAB Prices Long'!BT:BT,'RAB Prices Long'!$B:$B,'All Prices combined'!$D239,'RAB Prices Long'!$E:$E,'All Prices combined'!$G239)))),2)</f>
        <v>68.930000000000007</v>
      </c>
      <c r="BR239" s="2">
        <f>ROUND(IF($B239="Annuity",SUMIFS('Annuity Prices'!BU:BU,'Annuity Prices'!$B:$B,$D239,'Annuity Prices'!$E:$E,$G239),IF($B239="RAB Short",SUMIFS('RAB Prices Short'!BU:BU,'RAB Prices Short'!$B:$B,'All Prices combined'!$D239,'RAB Prices Short'!$E:$E,'All Prices combined'!$G239),IF($B239="RAB Long",SUMIFS('RAB Prices Long'!BU:BU,'RAB Prices Long'!$B:$B,'All Prices combined'!$D239,'RAB Prices Long'!$E:$E,'All Prices combined'!$G239)))),2)</f>
        <v>69.81</v>
      </c>
      <c r="BS239" s="2">
        <f>ROUND(IF($B239="Annuity",SUMIFS('Annuity Prices'!BV:BV,'Annuity Prices'!$B:$B,$D239,'Annuity Prices'!$E:$E,$G239),IF($B239="RAB Short",SUMIFS('RAB Prices Short'!BV:BV,'RAB Prices Short'!$B:$B,'All Prices combined'!$D239,'RAB Prices Short'!$E:$E,'All Prices combined'!$G239),IF($B239="RAB Long",SUMIFS('RAB Prices Long'!BV:BV,'RAB Prices Long'!$B:$B,'All Prices combined'!$D239,'RAB Prices Long'!$E:$E,'All Prices combined'!$G239)))),2)</f>
        <v>71.55</v>
      </c>
      <c r="BT239" s="2">
        <f>ROUND(IF($B239="Annuity",SUMIFS('Annuity Prices'!BW:BW,'Annuity Prices'!$B:$B,$D239,'Annuity Prices'!$E:$E,$G239),IF($B239="RAB Short",SUMIFS('RAB Prices Short'!BW:BW,'RAB Prices Short'!$B:$B,'All Prices combined'!$D239,'RAB Prices Short'!$E:$E,'All Prices combined'!$G239),IF($B239="RAB Long",SUMIFS('RAB Prices Long'!BW:BW,'RAB Prices Long'!$B:$B,'All Prices combined'!$D239,'RAB Prices Long'!$E:$E,'All Prices combined'!$G239)))),2)</f>
        <v>73.34</v>
      </c>
      <c r="BU239" s="2">
        <f>ROUND(IF($B239="Annuity",SUMIFS('Annuity Prices'!BX:BX,'Annuity Prices'!$B:$B,$D239,'Annuity Prices'!$E:$E,$G239),IF($B239="RAB Short",SUMIFS('RAB Prices Short'!BX:BX,'RAB Prices Short'!$B:$B,'All Prices combined'!$D239,'RAB Prices Short'!$E:$E,'All Prices combined'!$G239),IF($B239="RAB Long",SUMIFS('RAB Prices Long'!BX:BX,'RAB Prices Long'!$B:$B,'All Prices combined'!$D239,'RAB Prices Long'!$E:$E,'All Prices combined'!$G239)))),2)</f>
        <v>75.17</v>
      </c>
    </row>
    <row r="240" spans="2:73" x14ac:dyDescent="0.25">
      <c r="B240" t="s">
        <v>44</v>
      </c>
      <c r="C240">
        <v>10</v>
      </c>
      <c r="D240" t="s">
        <v>155</v>
      </c>
      <c r="E240" t="s">
        <v>154</v>
      </c>
      <c r="F240">
        <v>10</v>
      </c>
      <c r="G240" t="s">
        <v>40</v>
      </c>
      <c r="I240" s="2">
        <f>ROUND(IF($B240="Annuity",SUMIFS('Annuity Prices'!L:L,'Annuity Prices'!$B:$B,$D240,'Annuity Prices'!$E:$E,$G240),IF($B240="RAB Short",SUMIFS('RAB Prices Short'!L:L,'RAB Prices Short'!$B:$B,'All Prices combined'!$D240,'RAB Prices Short'!$E:$E,'All Prices combined'!$G240),IF($B240="RAB Long",SUMIFS('RAB Prices Long'!L:L,'RAB Prices Long'!$B:$B,'All Prices combined'!$D240,'RAB Prices Long'!$E:$E,'All Prices combined'!$G240)))),2)</f>
        <v>0</v>
      </c>
      <c r="J240" s="2">
        <f>ROUND(IF($B240="Annuity",SUMIFS('Annuity Prices'!M:M,'Annuity Prices'!$B:$B,$D240,'Annuity Prices'!$E:$E,$G240),IF($B240="RAB Short",SUMIFS('RAB Prices Short'!M:M,'RAB Prices Short'!$B:$B,'All Prices combined'!$D240,'RAB Prices Short'!$E:$E,'All Prices combined'!$G240),IF($B240="RAB Long",SUMIFS('RAB Prices Long'!M:M,'RAB Prices Long'!$B:$B,'All Prices combined'!$D240,'RAB Prices Long'!$E:$E,'All Prices combined'!$G240)))),2)</f>
        <v>0</v>
      </c>
      <c r="K240" s="2">
        <f>ROUND(IF($B240="Annuity",SUMIFS('Annuity Prices'!N:N,'Annuity Prices'!$B:$B,$D240,'Annuity Prices'!$E:$E,$G240),IF($B240="RAB Short",SUMIFS('RAB Prices Short'!N:N,'RAB Prices Short'!$B:$B,'All Prices combined'!$D240,'RAB Prices Short'!$E:$E,'All Prices combined'!$G240),IF($B240="RAB Long",SUMIFS('RAB Prices Long'!N:N,'RAB Prices Long'!$B:$B,'All Prices combined'!$D240,'RAB Prices Long'!$E:$E,'All Prices combined'!$G240)))),2)</f>
        <v>5.89</v>
      </c>
      <c r="L240" s="2">
        <f>ROUND(IF($B240="Annuity",SUMIFS('Annuity Prices'!O:O,'Annuity Prices'!$B:$B,$D240,'Annuity Prices'!$E:$E,$G240),IF($B240="RAB Short",SUMIFS('RAB Prices Short'!O:O,'RAB Prices Short'!$B:$B,'All Prices combined'!$D240,'RAB Prices Short'!$E:$E,'All Prices combined'!$G240),IF($B240="RAB Long",SUMIFS('RAB Prices Long'!O:O,'RAB Prices Long'!$B:$B,'All Prices combined'!$D240,'RAB Prices Long'!$E:$E,'All Prices combined'!$G240)))),2)</f>
        <v>6.06</v>
      </c>
      <c r="M240" s="2">
        <f>ROUND(IF($B240="Annuity",SUMIFS('Annuity Prices'!P:P,'Annuity Prices'!$B:$B,$D240,'Annuity Prices'!$E:$E,$G240),IF($B240="RAB Short",SUMIFS('RAB Prices Short'!P:P,'RAB Prices Short'!$B:$B,'All Prices combined'!$D240,'RAB Prices Short'!$E:$E,'All Prices combined'!$G240),IF($B240="RAB Long",SUMIFS('RAB Prices Long'!P:P,'RAB Prices Long'!$B:$B,'All Prices combined'!$D240,'RAB Prices Long'!$E:$E,'All Prices combined'!$G240)))),2)</f>
        <v>6.19</v>
      </c>
      <c r="N240" s="2">
        <f>ROUND(IF($B240="Annuity",SUMIFS('Annuity Prices'!Q:Q,'Annuity Prices'!$B:$B,$D240,'Annuity Prices'!$E:$E,$G240),IF($B240="RAB Short",SUMIFS('RAB Prices Short'!Q:Q,'RAB Prices Short'!$B:$B,'All Prices combined'!$D240,'RAB Prices Short'!$E:$E,'All Prices combined'!$G240),IF($B240="RAB Long",SUMIFS('RAB Prices Long'!Q:Q,'RAB Prices Long'!$B:$B,'All Prices combined'!$D240,'RAB Prices Long'!$E:$E,'All Prices combined'!$G240)))),2)</f>
        <v>6.35</v>
      </c>
      <c r="O240" s="2">
        <f>ROUND(IF($B240="Annuity",SUMIFS('Annuity Prices'!R:R,'Annuity Prices'!$B:$B,$D240,'Annuity Prices'!$E:$E,$G240),IF($B240="RAB Short",SUMIFS('RAB Prices Short'!R:R,'RAB Prices Short'!$B:$B,'All Prices combined'!$D240,'RAB Prices Short'!$E:$E,'All Prices combined'!$G240),IF($B240="RAB Long",SUMIFS('RAB Prices Long'!R:R,'RAB Prices Long'!$B:$B,'All Prices combined'!$D240,'RAB Prices Long'!$E:$E,'All Prices combined'!$G240)))),2)</f>
        <v>6.5</v>
      </c>
      <c r="P240" s="2">
        <f>ROUND(IF($B240="Annuity",SUMIFS('Annuity Prices'!S:S,'Annuity Prices'!$B:$B,$D240,'Annuity Prices'!$E:$E,$G240),IF($B240="RAB Short",SUMIFS('RAB Prices Short'!S:S,'RAB Prices Short'!$B:$B,'All Prices combined'!$D240,'RAB Prices Short'!$E:$E,'All Prices combined'!$G240),IF($B240="RAB Long",SUMIFS('RAB Prices Long'!S:S,'RAB Prices Long'!$B:$B,'All Prices combined'!$D240,'RAB Prices Long'!$E:$E,'All Prices combined'!$G240)))),2)</f>
        <v>6.67</v>
      </c>
      <c r="Q240" s="2">
        <f>ROUND(IF($B240="Annuity",SUMIFS('Annuity Prices'!T:T,'Annuity Prices'!$B:$B,$D240,'Annuity Prices'!$E:$E,$G240),IF($B240="RAB Short",SUMIFS('RAB Prices Short'!T:T,'RAB Prices Short'!$B:$B,'All Prices combined'!$D240,'RAB Prices Short'!$E:$E,'All Prices combined'!$G240),IF($B240="RAB Long",SUMIFS('RAB Prices Long'!T:T,'RAB Prices Long'!$B:$B,'All Prices combined'!$D240,'RAB Prices Long'!$E:$E,'All Prices combined'!$G240)))),2)</f>
        <v>6.8</v>
      </c>
      <c r="R240" s="2">
        <f>ROUND(IF($B240="Annuity",SUMIFS('Annuity Prices'!U:U,'Annuity Prices'!$B:$B,$D240,'Annuity Prices'!$E:$E,$G240),IF($B240="RAB Short",SUMIFS('RAB Prices Short'!U:U,'RAB Prices Short'!$B:$B,'All Prices combined'!$D240,'RAB Prices Short'!$E:$E,'All Prices combined'!$G240),IF($B240="RAB Long",SUMIFS('RAB Prices Long'!U:U,'RAB Prices Long'!$B:$B,'All Prices combined'!$D240,'RAB Prices Long'!$E:$E,'All Prices combined'!$G240)))),2)</f>
        <v>6.97</v>
      </c>
      <c r="S240" s="2">
        <f>ROUND(IF($B240="Annuity",SUMIFS('Annuity Prices'!V:V,'Annuity Prices'!$B:$B,$D240,'Annuity Prices'!$E:$E,$G240),IF($B240="RAB Short",SUMIFS('RAB Prices Short'!V:V,'RAB Prices Short'!$B:$B,'All Prices combined'!$D240,'RAB Prices Short'!$E:$E,'All Prices combined'!$G240),IF($B240="RAB Long",SUMIFS('RAB Prices Long'!V:V,'RAB Prices Long'!$B:$B,'All Prices combined'!$D240,'RAB Prices Long'!$E:$E,'All Prices combined'!$G240)))),2)</f>
        <v>7.15</v>
      </c>
      <c r="T240" s="2">
        <f>ROUND(IF($B240="Annuity",SUMIFS('Annuity Prices'!W:W,'Annuity Prices'!$B:$B,$D240,'Annuity Prices'!$E:$E,$G240),IF($B240="RAB Short",SUMIFS('RAB Prices Short'!W:W,'RAB Prices Short'!$B:$B,'All Prices combined'!$D240,'RAB Prices Short'!$E:$E,'All Prices combined'!$G240),IF($B240="RAB Long",SUMIFS('RAB Prices Long'!W:W,'RAB Prices Long'!$B:$B,'All Prices combined'!$D240,'RAB Prices Long'!$E:$E,'All Prices combined'!$G240)))),2)</f>
        <v>7.32</v>
      </c>
      <c r="U240" s="2">
        <f>ROUND(IF($B240="Annuity",SUMIFS('Annuity Prices'!X:X,'Annuity Prices'!$B:$B,$D240,'Annuity Prices'!$E:$E,$G240),IF($B240="RAB Short",SUMIFS('RAB Prices Short'!X:X,'RAB Prices Short'!$B:$B,'All Prices combined'!$D240,'RAB Prices Short'!$E:$E,'All Prices combined'!$G240),IF($B240="RAB Long",SUMIFS('RAB Prices Long'!X:X,'RAB Prices Long'!$B:$B,'All Prices combined'!$D240,'RAB Prices Long'!$E:$E,'All Prices combined'!$G240)))),2)</f>
        <v>7.47</v>
      </c>
      <c r="V240" s="2">
        <f>ROUND(IF($B240="Annuity",SUMIFS('Annuity Prices'!Y:Y,'Annuity Prices'!$B:$B,$D240,'Annuity Prices'!$E:$E,$G240),IF($B240="RAB Short",SUMIFS('RAB Prices Short'!Y:Y,'RAB Prices Short'!$B:$B,'All Prices combined'!$D240,'RAB Prices Short'!$E:$E,'All Prices combined'!$G240),IF($B240="RAB Long",SUMIFS('RAB Prices Long'!Y:Y,'RAB Prices Long'!$B:$B,'All Prices combined'!$D240,'RAB Prices Long'!$E:$E,'All Prices combined'!$G240)))),2)</f>
        <v>7.66</v>
      </c>
      <c r="W240" s="2">
        <f>ROUND(IF($B240="Annuity",SUMIFS('Annuity Prices'!Z:Z,'Annuity Prices'!$B:$B,$D240,'Annuity Prices'!$E:$E,$G240),IF($B240="RAB Short",SUMIFS('RAB Prices Short'!Z:Z,'RAB Prices Short'!$B:$B,'All Prices combined'!$D240,'RAB Prices Short'!$E:$E,'All Prices combined'!$G240),IF($B240="RAB Long",SUMIFS('RAB Prices Long'!Z:Z,'RAB Prices Long'!$B:$B,'All Prices combined'!$D240,'RAB Prices Long'!$E:$E,'All Prices combined'!$G240)))),2)</f>
        <v>7.85</v>
      </c>
      <c r="X240" s="2">
        <f>ROUND(IF($B240="Annuity",SUMIFS('Annuity Prices'!AA:AA,'Annuity Prices'!$B:$B,$D240,'Annuity Prices'!$E:$E,$G240),IF($B240="RAB Short",SUMIFS('RAB Prices Short'!AA:AA,'RAB Prices Short'!$B:$B,'All Prices combined'!$D240,'RAB Prices Short'!$E:$E,'All Prices combined'!$G240),IF($B240="RAB Long",SUMIFS('RAB Prices Long'!AA:AA,'RAB Prices Long'!$B:$B,'All Prices combined'!$D240,'RAB Prices Long'!$E:$E,'All Prices combined'!$G240)))),2)</f>
        <v>8.0500000000000007</v>
      </c>
      <c r="Y240" s="2">
        <f>ROUND(IF($B240="Annuity",SUMIFS('Annuity Prices'!AB:AB,'Annuity Prices'!$B:$B,$D240,'Annuity Prices'!$E:$E,$G240),IF($B240="RAB Short",SUMIFS('RAB Prices Short'!AB:AB,'RAB Prices Short'!$B:$B,'All Prices combined'!$D240,'RAB Prices Short'!$E:$E,'All Prices combined'!$G240),IF($B240="RAB Long",SUMIFS('RAB Prices Long'!AB:AB,'RAB Prices Long'!$B:$B,'All Prices combined'!$D240,'RAB Prices Long'!$E:$E,'All Prices combined'!$G240)))),2)</f>
        <v>8.2100000000000009</v>
      </c>
      <c r="Z240" s="2">
        <f>ROUND(IF($B240="Annuity",SUMIFS('Annuity Prices'!AC:AC,'Annuity Prices'!$B:$B,$D240,'Annuity Prices'!$E:$E,$G240),IF($B240="RAB Short",SUMIFS('RAB Prices Short'!AC:AC,'RAB Prices Short'!$B:$B,'All Prices combined'!$D240,'RAB Prices Short'!$E:$E,'All Prices combined'!$G240),IF($B240="RAB Long",SUMIFS('RAB Prices Long'!AC:AC,'RAB Prices Long'!$B:$B,'All Prices combined'!$D240,'RAB Prices Long'!$E:$E,'All Prices combined'!$G240)))),2)</f>
        <v>8.41</v>
      </c>
      <c r="AA240" s="2">
        <f>ROUND(IF($B240="Annuity",SUMIFS('Annuity Prices'!AD:AD,'Annuity Prices'!$B:$B,$D240,'Annuity Prices'!$E:$E,$G240),IF($B240="RAB Short",SUMIFS('RAB Prices Short'!AD:AD,'RAB Prices Short'!$B:$B,'All Prices combined'!$D240,'RAB Prices Short'!$E:$E,'All Prices combined'!$G240),IF($B240="RAB Long",SUMIFS('RAB Prices Long'!AD:AD,'RAB Prices Long'!$B:$B,'All Prices combined'!$D240,'RAB Prices Long'!$E:$E,'All Prices combined'!$G240)))),2)</f>
        <v>8.6199999999999992</v>
      </c>
      <c r="AB240" s="2">
        <f>ROUND(IF($B240="Annuity",SUMIFS('Annuity Prices'!AE:AE,'Annuity Prices'!$B:$B,$D240,'Annuity Prices'!$E:$E,$G240),IF($B240="RAB Short",SUMIFS('RAB Prices Short'!AE:AE,'RAB Prices Short'!$B:$B,'All Prices combined'!$D240,'RAB Prices Short'!$E:$E,'All Prices combined'!$G240),IF($B240="RAB Long",SUMIFS('RAB Prices Long'!AE:AE,'RAB Prices Long'!$B:$B,'All Prices combined'!$D240,'RAB Prices Long'!$E:$E,'All Prices combined'!$G240)))),2)</f>
        <v>8.84</v>
      </c>
      <c r="AC240" s="2">
        <f>ROUND(IF($B240="Annuity",SUMIFS('Annuity Prices'!AF:AF,'Annuity Prices'!$B:$B,$D240,'Annuity Prices'!$E:$E,$G240),IF($B240="RAB Short",SUMIFS('RAB Prices Short'!AF:AF,'RAB Prices Short'!$B:$B,'All Prices combined'!$D240,'RAB Prices Short'!$E:$E,'All Prices combined'!$G240),IF($B240="RAB Long",SUMIFS('RAB Prices Long'!AF:AF,'RAB Prices Long'!$B:$B,'All Prices combined'!$D240,'RAB Prices Long'!$E:$E,'All Prices combined'!$G240)))),2)</f>
        <v>9.01</v>
      </c>
      <c r="AD240" s="2">
        <f>ROUND(IF($B240="Annuity",SUMIFS('Annuity Prices'!AG:AG,'Annuity Prices'!$B:$B,$D240,'Annuity Prices'!$E:$E,$G240),IF($B240="RAB Short",SUMIFS('RAB Prices Short'!AG:AG,'RAB Prices Short'!$B:$B,'All Prices combined'!$D240,'RAB Prices Short'!$E:$E,'All Prices combined'!$G240),IF($B240="RAB Long",SUMIFS('RAB Prices Long'!AG:AG,'RAB Prices Long'!$B:$B,'All Prices combined'!$D240,'RAB Prices Long'!$E:$E,'All Prices combined'!$G240)))),2)</f>
        <v>9.24</v>
      </c>
      <c r="AE240" s="2">
        <f>ROUND(IF($B240="Annuity",SUMIFS('Annuity Prices'!AH:AH,'Annuity Prices'!$B:$B,$D240,'Annuity Prices'!$E:$E,$G240),IF($B240="RAB Short",SUMIFS('RAB Prices Short'!AH:AH,'RAB Prices Short'!$B:$B,'All Prices combined'!$D240,'RAB Prices Short'!$E:$E,'All Prices combined'!$G240),IF($B240="RAB Long",SUMIFS('RAB Prices Long'!AH:AH,'RAB Prices Long'!$B:$B,'All Prices combined'!$D240,'RAB Prices Long'!$E:$E,'All Prices combined'!$G240)))),2)</f>
        <v>9.4700000000000006</v>
      </c>
      <c r="AF240" s="2">
        <f>ROUND(IF($B240="Annuity",SUMIFS('Annuity Prices'!AI:AI,'Annuity Prices'!$B:$B,$D240,'Annuity Prices'!$E:$E,$G240),IF($B240="RAB Short",SUMIFS('RAB Prices Short'!AI:AI,'RAB Prices Short'!$B:$B,'All Prices combined'!$D240,'RAB Prices Short'!$E:$E,'All Prices combined'!$G240),IF($B240="RAB Long",SUMIFS('RAB Prices Long'!AI:AI,'RAB Prices Long'!$B:$B,'All Prices combined'!$D240,'RAB Prices Long'!$E:$E,'All Prices combined'!$G240)))),2)</f>
        <v>9.7100000000000009</v>
      </c>
      <c r="AG240" s="2">
        <f>ROUND(IF($B240="Annuity",SUMIFS('Annuity Prices'!AJ:AJ,'Annuity Prices'!$B:$B,$D240,'Annuity Prices'!$E:$E,$G240),IF($B240="RAB Short",SUMIFS('RAB Prices Short'!AJ:AJ,'RAB Prices Short'!$B:$B,'All Prices combined'!$D240,'RAB Prices Short'!$E:$E,'All Prices combined'!$G240),IF($B240="RAB Long",SUMIFS('RAB Prices Long'!AJ:AJ,'RAB Prices Long'!$B:$B,'All Prices combined'!$D240,'RAB Prices Long'!$E:$E,'All Prices combined'!$G240)))),2)</f>
        <v>9.9</v>
      </c>
      <c r="AH240" s="2">
        <f>ROUND(IF($B240="Annuity",SUMIFS('Annuity Prices'!AK:AK,'Annuity Prices'!$B:$B,$D240,'Annuity Prices'!$E:$E,$G240),IF($B240="RAB Short",SUMIFS('RAB Prices Short'!AK:AK,'RAB Prices Short'!$B:$B,'All Prices combined'!$D240,'RAB Prices Short'!$E:$E,'All Prices combined'!$G240),IF($B240="RAB Long",SUMIFS('RAB Prices Long'!AK:AK,'RAB Prices Long'!$B:$B,'All Prices combined'!$D240,'RAB Prices Long'!$E:$E,'All Prices combined'!$G240)))),2)</f>
        <v>10.15</v>
      </c>
      <c r="AI240" s="2">
        <f>ROUND(IF($B240="Annuity",SUMIFS('Annuity Prices'!AL:AL,'Annuity Prices'!$B:$B,$D240,'Annuity Prices'!$E:$E,$G240),IF($B240="RAB Short",SUMIFS('RAB Prices Short'!AL:AL,'RAB Prices Short'!$B:$B,'All Prices combined'!$D240,'RAB Prices Short'!$E:$E,'All Prices combined'!$G240),IF($B240="RAB Long",SUMIFS('RAB Prices Long'!AL:AL,'RAB Prices Long'!$B:$B,'All Prices combined'!$D240,'RAB Prices Long'!$E:$E,'All Prices combined'!$G240)))),2)</f>
        <v>10.4</v>
      </c>
      <c r="AJ240" s="2">
        <f>ROUND(IF($B240="Annuity",SUMIFS('Annuity Prices'!AM:AM,'Annuity Prices'!$B:$B,$D240,'Annuity Prices'!$E:$E,$G240),IF($B240="RAB Short",SUMIFS('RAB Prices Short'!AM:AM,'RAB Prices Short'!$B:$B,'All Prices combined'!$D240,'RAB Prices Short'!$E:$E,'All Prices combined'!$G240),IF($B240="RAB Long",SUMIFS('RAB Prices Long'!AM:AM,'RAB Prices Long'!$B:$B,'All Prices combined'!$D240,'RAB Prices Long'!$E:$E,'All Prices combined'!$G240)))),2)</f>
        <v>10.66</v>
      </c>
      <c r="AK240" s="2">
        <f>ROUND(IF($B240="Annuity",SUMIFS('Annuity Prices'!AN:AN,'Annuity Prices'!$B:$B,$D240,'Annuity Prices'!$E:$E,$G240),IF($B240="RAB Short",SUMIFS('RAB Prices Short'!AN:AN,'RAB Prices Short'!$B:$B,'All Prices combined'!$D240,'RAB Prices Short'!$E:$E,'All Prices combined'!$G240),IF($B240="RAB Long",SUMIFS('RAB Prices Long'!AN:AN,'RAB Prices Long'!$B:$B,'All Prices combined'!$D240,'RAB Prices Long'!$E:$E,'All Prices combined'!$G240)))),2)</f>
        <v>10.88</v>
      </c>
      <c r="AL240" s="2">
        <f>ROUND(IF($B240="Annuity",SUMIFS('Annuity Prices'!AO:AO,'Annuity Prices'!$B:$B,$D240,'Annuity Prices'!$E:$E,$G240),IF($B240="RAB Short",SUMIFS('RAB Prices Short'!AO:AO,'RAB Prices Short'!$B:$B,'All Prices combined'!$D240,'RAB Prices Short'!$E:$E,'All Prices combined'!$G240),IF($B240="RAB Long",SUMIFS('RAB Prices Long'!AO:AO,'RAB Prices Long'!$B:$B,'All Prices combined'!$D240,'RAB Prices Long'!$E:$E,'All Prices combined'!$G240)))),2)</f>
        <v>11.15</v>
      </c>
      <c r="AM240" s="2">
        <f>ROUND(IF($B240="Annuity",SUMIFS('Annuity Prices'!AP:AP,'Annuity Prices'!$B:$B,$D240,'Annuity Prices'!$E:$E,$G240),IF($B240="RAB Short",SUMIFS('RAB Prices Short'!AP:AP,'RAB Prices Short'!$B:$B,'All Prices combined'!$D240,'RAB Prices Short'!$E:$E,'All Prices combined'!$G240),IF($B240="RAB Long",SUMIFS('RAB Prices Long'!AP:AP,'RAB Prices Long'!$B:$B,'All Prices combined'!$D240,'RAB Prices Long'!$E:$E,'All Prices combined'!$G240)))),2)</f>
        <v>11.43</v>
      </c>
      <c r="AN240" s="2">
        <f>ROUND(IF($B240="Annuity",SUMIFS('Annuity Prices'!AQ:AQ,'Annuity Prices'!$B:$B,$D240,'Annuity Prices'!$E:$E,$G240),IF($B240="RAB Short",SUMIFS('RAB Prices Short'!AQ:AQ,'RAB Prices Short'!$B:$B,'All Prices combined'!$D240,'RAB Prices Short'!$E:$E,'All Prices combined'!$G240),IF($B240="RAB Long",SUMIFS('RAB Prices Long'!AQ:AQ,'RAB Prices Long'!$B:$B,'All Prices combined'!$D240,'RAB Prices Long'!$E:$E,'All Prices combined'!$G240)))),2)</f>
        <v>11.71</v>
      </c>
      <c r="AO240" s="2">
        <f>ROUND(IF($B240="Annuity",SUMIFS('Annuity Prices'!AR:AR,'Annuity Prices'!$B:$B,$D240,'Annuity Prices'!$E:$E,$G240),IF($B240="RAB Short",SUMIFS('RAB Prices Short'!AR:AR,'RAB Prices Short'!$B:$B,'All Prices combined'!$D240,'RAB Prices Short'!$E:$E,'All Prices combined'!$G240),IF($B240="RAB Long",SUMIFS('RAB Prices Long'!AR:AR,'RAB Prices Long'!$B:$B,'All Prices combined'!$D240,'RAB Prices Long'!$E:$E,'All Prices combined'!$G240)))),2)</f>
        <v>0</v>
      </c>
      <c r="AP240" s="2">
        <f>ROUND(IF($B240="Annuity",SUMIFS('Annuity Prices'!AS:AS,'Annuity Prices'!$B:$B,$D240,'Annuity Prices'!$E:$E,$G240),IF($B240="RAB Short",SUMIFS('RAB Prices Short'!AS:AS,'RAB Prices Short'!$B:$B,'All Prices combined'!$D240,'RAB Prices Short'!$E:$E,'All Prices combined'!$G240),IF($B240="RAB Long",SUMIFS('RAB Prices Long'!AS:AS,'RAB Prices Long'!$B:$B,'All Prices combined'!$D240,'RAB Prices Long'!$E:$E,'All Prices combined'!$G240)))),2)</f>
        <v>0</v>
      </c>
      <c r="AQ240" s="2">
        <f>ROUND(IF($B240="Annuity",SUMIFS('Annuity Prices'!AT:AT,'Annuity Prices'!$B:$B,$D240,'Annuity Prices'!$E:$E,$G240),IF($B240="RAB Short",SUMIFS('RAB Prices Short'!AT:AT,'RAB Prices Short'!$B:$B,'All Prices combined'!$D240,'RAB Prices Short'!$E:$E,'All Prices combined'!$G240),IF($B240="RAB Long",SUMIFS('RAB Prices Long'!AT:AT,'RAB Prices Long'!$B:$B,'All Prices combined'!$D240,'RAB Prices Long'!$E:$E,'All Prices combined'!$G240)))),2)</f>
        <v>5.75</v>
      </c>
      <c r="AR240" s="2">
        <f>ROUND(IF($B240="Annuity",SUMIFS('Annuity Prices'!AU:AU,'Annuity Prices'!$B:$B,$D240,'Annuity Prices'!$E:$E,$G240),IF($B240="RAB Short",SUMIFS('RAB Prices Short'!AU:AU,'RAB Prices Short'!$B:$B,'All Prices combined'!$D240,'RAB Prices Short'!$E:$E,'All Prices combined'!$G240),IF($B240="RAB Long",SUMIFS('RAB Prices Long'!AU:AU,'RAB Prices Long'!$B:$B,'All Prices combined'!$D240,'RAB Prices Long'!$E:$E,'All Prices combined'!$G240)))),2)</f>
        <v>5.89</v>
      </c>
      <c r="AS240" s="2">
        <f>ROUND(IF($B240="Annuity",SUMIFS('Annuity Prices'!AV:AV,'Annuity Prices'!$B:$B,$D240,'Annuity Prices'!$E:$E,$G240),IF($B240="RAB Short",SUMIFS('RAB Prices Short'!AV:AV,'RAB Prices Short'!$B:$B,'All Prices combined'!$D240,'RAB Prices Short'!$E:$E,'All Prices combined'!$G240),IF($B240="RAB Long",SUMIFS('RAB Prices Long'!AV:AV,'RAB Prices Long'!$B:$B,'All Prices combined'!$D240,'RAB Prices Long'!$E:$E,'All Prices combined'!$G240)))),2)</f>
        <v>6.06</v>
      </c>
      <c r="AT240" s="2">
        <f>ROUND(IF($B240="Annuity",SUMIFS('Annuity Prices'!AW:AW,'Annuity Prices'!$B:$B,$D240,'Annuity Prices'!$E:$E,$G240),IF($B240="RAB Short",SUMIFS('RAB Prices Short'!AW:AW,'RAB Prices Short'!$B:$B,'All Prices combined'!$D240,'RAB Prices Short'!$E:$E,'All Prices combined'!$G240),IF($B240="RAB Long",SUMIFS('RAB Prices Long'!AW:AW,'RAB Prices Long'!$B:$B,'All Prices combined'!$D240,'RAB Prices Long'!$E:$E,'All Prices combined'!$G240)))),2)</f>
        <v>6.23</v>
      </c>
      <c r="AU240" s="2">
        <f>ROUND(IF($B240="Annuity",SUMIFS('Annuity Prices'!AX:AX,'Annuity Prices'!$B:$B,$D240,'Annuity Prices'!$E:$E,$G240),IF($B240="RAB Short",SUMIFS('RAB Prices Short'!AX:AX,'RAB Prices Short'!$B:$B,'All Prices combined'!$D240,'RAB Prices Short'!$E:$E,'All Prices combined'!$G240),IF($B240="RAB Long",SUMIFS('RAB Prices Long'!AX:AX,'RAB Prices Long'!$B:$B,'All Prices combined'!$D240,'RAB Prices Long'!$E:$E,'All Prices combined'!$G240)))),2)</f>
        <v>6.35</v>
      </c>
      <c r="AV240" s="2">
        <f>ROUND(IF($B240="Annuity",SUMIFS('Annuity Prices'!AY:AY,'Annuity Prices'!$B:$B,$D240,'Annuity Prices'!$E:$E,$G240),IF($B240="RAB Short",SUMIFS('RAB Prices Short'!AY:AY,'RAB Prices Short'!$B:$B,'All Prices combined'!$D240,'RAB Prices Short'!$E:$E,'All Prices combined'!$G240),IF($B240="RAB Long",SUMIFS('RAB Prices Long'!AY:AY,'RAB Prices Long'!$B:$B,'All Prices combined'!$D240,'RAB Prices Long'!$E:$E,'All Prices combined'!$G240)))),2)</f>
        <v>6.5</v>
      </c>
      <c r="AW240" s="2">
        <f>ROUND(IF($B240="Annuity",SUMIFS('Annuity Prices'!AZ:AZ,'Annuity Prices'!$B:$B,$D240,'Annuity Prices'!$E:$E,$G240),IF($B240="RAB Short",SUMIFS('RAB Prices Short'!AZ:AZ,'RAB Prices Short'!$B:$B,'All Prices combined'!$D240,'RAB Prices Short'!$E:$E,'All Prices combined'!$G240),IF($B240="RAB Long",SUMIFS('RAB Prices Long'!AZ:AZ,'RAB Prices Long'!$B:$B,'All Prices combined'!$D240,'RAB Prices Long'!$E:$E,'All Prices combined'!$G240)))),2)</f>
        <v>6.67</v>
      </c>
      <c r="AX240" s="2">
        <f>ROUND(IF($B240="Annuity",SUMIFS('Annuity Prices'!BA:BA,'Annuity Prices'!$B:$B,$D240,'Annuity Prices'!$E:$E,$G240),IF($B240="RAB Short",SUMIFS('RAB Prices Short'!BA:BA,'RAB Prices Short'!$B:$B,'All Prices combined'!$D240,'RAB Prices Short'!$E:$E,'All Prices combined'!$G240),IF($B240="RAB Long",SUMIFS('RAB Prices Long'!BA:BA,'RAB Prices Long'!$B:$B,'All Prices combined'!$D240,'RAB Prices Long'!$E:$E,'All Prices combined'!$G240)))),2)</f>
        <v>6.8</v>
      </c>
      <c r="AY240" s="2">
        <f>ROUND(IF($B240="Annuity",SUMIFS('Annuity Prices'!BB:BB,'Annuity Prices'!$B:$B,$D240,'Annuity Prices'!$E:$E,$G240),IF($B240="RAB Short",SUMIFS('RAB Prices Short'!BB:BB,'RAB Prices Short'!$B:$B,'All Prices combined'!$D240,'RAB Prices Short'!$E:$E,'All Prices combined'!$G240),IF($B240="RAB Long",SUMIFS('RAB Prices Long'!BB:BB,'RAB Prices Long'!$B:$B,'All Prices combined'!$D240,'RAB Prices Long'!$E:$E,'All Prices combined'!$G240)))),2)</f>
        <v>6.97</v>
      </c>
      <c r="AZ240" s="2">
        <f>ROUND(IF($B240="Annuity",SUMIFS('Annuity Prices'!BC:BC,'Annuity Prices'!$B:$B,$D240,'Annuity Prices'!$E:$E,$G240),IF($B240="RAB Short",SUMIFS('RAB Prices Short'!BC:BC,'RAB Prices Short'!$B:$B,'All Prices combined'!$D240,'RAB Prices Short'!$E:$E,'All Prices combined'!$G240),IF($B240="RAB Long",SUMIFS('RAB Prices Long'!BC:BC,'RAB Prices Long'!$B:$B,'All Prices combined'!$D240,'RAB Prices Long'!$E:$E,'All Prices combined'!$G240)))),2)</f>
        <v>7.15</v>
      </c>
      <c r="BA240" s="2">
        <f>ROUND(IF($B240="Annuity",SUMIFS('Annuity Prices'!BD:BD,'Annuity Prices'!$B:$B,$D240,'Annuity Prices'!$E:$E,$G240),IF($B240="RAB Short",SUMIFS('RAB Prices Short'!BD:BD,'RAB Prices Short'!$B:$B,'All Prices combined'!$D240,'RAB Prices Short'!$E:$E,'All Prices combined'!$G240),IF($B240="RAB Long",SUMIFS('RAB Prices Long'!BD:BD,'RAB Prices Long'!$B:$B,'All Prices combined'!$D240,'RAB Prices Long'!$E:$E,'All Prices combined'!$G240)))),2)</f>
        <v>7.32</v>
      </c>
      <c r="BB240" s="2">
        <f>ROUND(IF($B240="Annuity",SUMIFS('Annuity Prices'!BE:BE,'Annuity Prices'!$B:$B,$D240,'Annuity Prices'!$E:$E,$G240),IF($B240="RAB Short",SUMIFS('RAB Prices Short'!BE:BE,'RAB Prices Short'!$B:$B,'All Prices combined'!$D240,'RAB Prices Short'!$E:$E,'All Prices combined'!$G240),IF($B240="RAB Long",SUMIFS('RAB Prices Long'!BE:BE,'RAB Prices Long'!$B:$B,'All Prices combined'!$D240,'RAB Prices Long'!$E:$E,'All Prices combined'!$G240)))),2)</f>
        <v>7.47</v>
      </c>
      <c r="BC240" s="2">
        <f>ROUND(IF($B240="Annuity",SUMIFS('Annuity Prices'!BF:BF,'Annuity Prices'!$B:$B,$D240,'Annuity Prices'!$E:$E,$G240),IF($B240="RAB Short",SUMIFS('RAB Prices Short'!BF:BF,'RAB Prices Short'!$B:$B,'All Prices combined'!$D240,'RAB Prices Short'!$E:$E,'All Prices combined'!$G240),IF($B240="RAB Long",SUMIFS('RAB Prices Long'!BF:BF,'RAB Prices Long'!$B:$B,'All Prices combined'!$D240,'RAB Prices Long'!$E:$E,'All Prices combined'!$G240)))),2)</f>
        <v>7.66</v>
      </c>
      <c r="BD240" s="2">
        <f>ROUND(IF($B240="Annuity",SUMIFS('Annuity Prices'!BG:BG,'Annuity Prices'!$B:$B,$D240,'Annuity Prices'!$E:$E,$G240),IF($B240="RAB Short",SUMIFS('RAB Prices Short'!BG:BG,'RAB Prices Short'!$B:$B,'All Prices combined'!$D240,'RAB Prices Short'!$E:$E,'All Prices combined'!$G240),IF($B240="RAB Long",SUMIFS('RAB Prices Long'!BG:BG,'RAB Prices Long'!$B:$B,'All Prices combined'!$D240,'RAB Prices Long'!$E:$E,'All Prices combined'!$G240)))),2)</f>
        <v>7.85</v>
      </c>
      <c r="BE240" s="2">
        <f>ROUND(IF($B240="Annuity",SUMIFS('Annuity Prices'!BH:BH,'Annuity Prices'!$B:$B,$D240,'Annuity Prices'!$E:$E,$G240),IF($B240="RAB Short",SUMIFS('RAB Prices Short'!BH:BH,'RAB Prices Short'!$B:$B,'All Prices combined'!$D240,'RAB Prices Short'!$E:$E,'All Prices combined'!$G240),IF($B240="RAB Long",SUMIFS('RAB Prices Long'!BH:BH,'RAB Prices Long'!$B:$B,'All Prices combined'!$D240,'RAB Prices Long'!$E:$E,'All Prices combined'!$G240)))),2)</f>
        <v>8.0500000000000007</v>
      </c>
      <c r="BF240" s="2">
        <f>ROUND(IF($B240="Annuity",SUMIFS('Annuity Prices'!BI:BI,'Annuity Prices'!$B:$B,$D240,'Annuity Prices'!$E:$E,$G240),IF($B240="RAB Short",SUMIFS('RAB Prices Short'!BI:BI,'RAB Prices Short'!$B:$B,'All Prices combined'!$D240,'RAB Prices Short'!$E:$E,'All Prices combined'!$G240),IF($B240="RAB Long",SUMIFS('RAB Prices Long'!BI:BI,'RAB Prices Long'!$B:$B,'All Prices combined'!$D240,'RAB Prices Long'!$E:$E,'All Prices combined'!$G240)))),2)</f>
        <v>8.2100000000000009</v>
      </c>
      <c r="BG240" s="2">
        <f>ROUND(IF($B240="Annuity",SUMIFS('Annuity Prices'!BJ:BJ,'Annuity Prices'!$B:$B,$D240,'Annuity Prices'!$E:$E,$G240),IF($B240="RAB Short",SUMIFS('RAB Prices Short'!BJ:BJ,'RAB Prices Short'!$B:$B,'All Prices combined'!$D240,'RAB Prices Short'!$E:$E,'All Prices combined'!$G240),IF($B240="RAB Long",SUMIFS('RAB Prices Long'!BJ:BJ,'RAB Prices Long'!$B:$B,'All Prices combined'!$D240,'RAB Prices Long'!$E:$E,'All Prices combined'!$G240)))),2)</f>
        <v>8.41</v>
      </c>
      <c r="BH240" s="2">
        <f>ROUND(IF($B240="Annuity",SUMIFS('Annuity Prices'!BK:BK,'Annuity Prices'!$B:$B,$D240,'Annuity Prices'!$E:$E,$G240),IF($B240="RAB Short",SUMIFS('RAB Prices Short'!BK:BK,'RAB Prices Short'!$B:$B,'All Prices combined'!$D240,'RAB Prices Short'!$E:$E,'All Prices combined'!$G240),IF($B240="RAB Long",SUMIFS('RAB Prices Long'!BK:BK,'RAB Prices Long'!$B:$B,'All Prices combined'!$D240,'RAB Prices Long'!$E:$E,'All Prices combined'!$G240)))),2)</f>
        <v>8.6199999999999992</v>
      </c>
      <c r="BI240" s="2">
        <f>ROUND(IF($B240="Annuity",SUMIFS('Annuity Prices'!BL:BL,'Annuity Prices'!$B:$B,$D240,'Annuity Prices'!$E:$E,$G240),IF($B240="RAB Short",SUMIFS('RAB Prices Short'!BL:BL,'RAB Prices Short'!$B:$B,'All Prices combined'!$D240,'RAB Prices Short'!$E:$E,'All Prices combined'!$G240),IF($B240="RAB Long",SUMIFS('RAB Prices Long'!BL:BL,'RAB Prices Long'!$B:$B,'All Prices combined'!$D240,'RAB Prices Long'!$E:$E,'All Prices combined'!$G240)))),2)</f>
        <v>8.84</v>
      </c>
      <c r="BJ240" s="2">
        <f>ROUND(IF($B240="Annuity",SUMIFS('Annuity Prices'!BM:BM,'Annuity Prices'!$B:$B,$D240,'Annuity Prices'!$E:$E,$G240),IF($B240="RAB Short",SUMIFS('RAB Prices Short'!BM:BM,'RAB Prices Short'!$B:$B,'All Prices combined'!$D240,'RAB Prices Short'!$E:$E,'All Prices combined'!$G240),IF($B240="RAB Long",SUMIFS('RAB Prices Long'!BM:BM,'RAB Prices Long'!$B:$B,'All Prices combined'!$D240,'RAB Prices Long'!$E:$E,'All Prices combined'!$G240)))),2)</f>
        <v>9.01</v>
      </c>
      <c r="BK240" s="2">
        <f>ROUND(IF($B240="Annuity",SUMIFS('Annuity Prices'!BN:BN,'Annuity Prices'!$B:$B,$D240,'Annuity Prices'!$E:$E,$G240),IF($B240="RAB Short",SUMIFS('RAB Prices Short'!BN:BN,'RAB Prices Short'!$B:$B,'All Prices combined'!$D240,'RAB Prices Short'!$E:$E,'All Prices combined'!$G240),IF($B240="RAB Long",SUMIFS('RAB Prices Long'!BN:BN,'RAB Prices Long'!$B:$B,'All Prices combined'!$D240,'RAB Prices Long'!$E:$E,'All Prices combined'!$G240)))),2)</f>
        <v>9.24</v>
      </c>
      <c r="BL240" s="2">
        <f>ROUND(IF($B240="Annuity",SUMIFS('Annuity Prices'!BO:BO,'Annuity Prices'!$B:$B,$D240,'Annuity Prices'!$E:$E,$G240),IF($B240="RAB Short",SUMIFS('RAB Prices Short'!BO:BO,'RAB Prices Short'!$B:$B,'All Prices combined'!$D240,'RAB Prices Short'!$E:$E,'All Prices combined'!$G240),IF($B240="RAB Long",SUMIFS('RAB Prices Long'!BO:BO,'RAB Prices Long'!$B:$B,'All Prices combined'!$D240,'RAB Prices Long'!$E:$E,'All Prices combined'!$G240)))),2)</f>
        <v>9.4700000000000006</v>
      </c>
      <c r="BM240" s="2">
        <f>ROUND(IF($B240="Annuity",SUMIFS('Annuity Prices'!BP:BP,'Annuity Prices'!$B:$B,$D240,'Annuity Prices'!$E:$E,$G240),IF($B240="RAB Short",SUMIFS('RAB Prices Short'!BP:BP,'RAB Prices Short'!$B:$B,'All Prices combined'!$D240,'RAB Prices Short'!$E:$E,'All Prices combined'!$G240),IF($B240="RAB Long",SUMIFS('RAB Prices Long'!BP:BP,'RAB Prices Long'!$B:$B,'All Prices combined'!$D240,'RAB Prices Long'!$E:$E,'All Prices combined'!$G240)))),2)</f>
        <v>9.7100000000000009</v>
      </c>
      <c r="BN240" s="2">
        <f>ROUND(IF($B240="Annuity",SUMIFS('Annuity Prices'!BQ:BQ,'Annuity Prices'!$B:$B,$D240,'Annuity Prices'!$E:$E,$G240),IF($B240="RAB Short",SUMIFS('RAB Prices Short'!BQ:BQ,'RAB Prices Short'!$B:$B,'All Prices combined'!$D240,'RAB Prices Short'!$E:$E,'All Prices combined'!$G240),IF($B240="RAB Long",SUMIFS('RAB Prices Long'!BQ:BQ,'RAB Prices Long'!$B:$B,'All Prices combined'!$D240,'RAB Prices Long'!$E:$E,'All Prices combined'!$G240)))),2)</f>
        <v>9.9</v>
      </c>
      <c r="BO240" s="2">
        <f>ROUND(IF($B240="Annuity",SUMIFS('Annuity Prices'!BR:BR,'Annuity Prices'!$B:$B,$D240,'Annuity Prices'!$E:$E,$G240),IF($B240="RAB Short",SUMIFS('RAB Prices Short'!BR:BR,'RAB Prices Short'!$B:$B,'All Prices combined'!$D240,'RAB Prices Short'!$E:$E,'All Prices combined'!$G240),IF($B240="RAB Long",SUMIFS('RAB Prices Long'!BR:BR,'RAB Prices Long'!$B:$B,'All Prices combined'!$D240,'RAB Prices Long'!$E:$E,'All Prices combined'!$G240)))),2)</f>
        <v>10.15</v>
      </c>
      <c r="BP240" s="2">
        <f>ROUND(IF($B240="Annuity",SUMIFS('Annuity Prices'!BS:BS,'Annuity Prices'!$B:$B,$D240,'Annuity Prices'!$E:$E,$G240),IF($B240="RAB Short",SUMIFS('RAB Prices Short'!BS:BS,'RAB Prices Short'!$B:$B,'All Prices combined'!$D240,'RAB Prices Short'!$E:$E,'All Prices combined'!$G240),IF($B240="RAB Long",SUMIFS('RAB Prices Long'!BS:BS,'RAB Prices Long'!$B:$B,'All Prices combined'!$D240,'RAB Prices Long'!$E:$E,'All Prices combined'!$G240)))),2)</f>
        <v>10.4</v>
      </c>
      <c r="BQ240" s="2">
        <f>ROUND(IF($B240="Annuity",SUMIFS('Annuity Prices'!BT:BT,'Annuity Prices'!$B:$B,$D240,'Annuity Prices'!$E:$E,$G240),IF($B240="RAB Short",SUMIFS('RAB Prices Short'!BT:BT,'RAB Prices Short'!$B:$B,'All Prices combined'!$D240,'RAB Prices Short'!$E:$E,'All Prices combined'!$G240),IF($B240="RAB Long",SUMIFS('RAB Prices Long'!BT:BT,'RAB Prices Long'!$B:$B,'All Prices combined'!$D240,'RAB Prices Long'!$E:$E,'All Prices combined'!$G240)))),2)</f>
        <v>10.66</v>
      </c>
      <c r="BR240" s="2">
        <f>ROUND(IF($B240="Annuity",SUMIFS('Annuity Prices'!BU:BU,'Annuity Prices'!$B:$B,$D240,'Annuity Prices'!$E:$E,$G240),IF($B240="RAB Short",SUMIFS('RAB Prices Short'!BU:BU,'RAB Prices Short'!$B:$B,'All Prices combined'!$D240,'RAB Prices Short'!$E:$E,'All Prices combined'!$G240),IF($B240="RAB Long",SUMIFS('RAB Prices Long'!BU:BU,'RAB Prices Long'!$B:$B,'All Prices combined'!$D240,'RAB Prices Long'!$E:$E,'All Prices combined'!$G240)))),2)</f>
        <v>10.88</v>
      </c>
      <c r="BS240" s="2">
        <f>ROUND(IF($B240="Annuity",SUMIFS('Annuity Prices'!BV:BV,'Annuity Prices'!$B:$B,$D240,'Annuity Prices'!$E:$E,$G240),IF($B240="RAB Short",SUMIFS('RAB Prices Short'!BV:BV,'RAB Prices Short'!$B:$B,'All Prices combined'!$D240,'RAB Prices Short'!$E:$E,'All Prices combined'!$G240),IF($B240="RAB Long",SUMIFS('RAB Prices Long'!BV:BV,'RAB Prices Long'!$B:$B,'All Prices combined'!$D240,'RAB Prices Long'!$E:$E,'All Prices combined'!$G240)))),2)</f>
        <v>11.15</v>
      </c>
      <c r="BT240" s="2">
        <f>ROUND(IF($B240="Annuity",SUMIFS('Annuity Prices'!BW:BW,'Annuity Prices'!$B:$B,$D240,'Annuity Prices'!$E:$E,$G240),IF($B240="RAB Short",SUMIFS('RAB Prices Short'!BW:BW,'RAB Prices Short'!$B:$B,'All Prices combined'!$D240,'RAB Prices Short'!$E:$E,'All Prices combined'!$G240),IF($B240="RAB Long",SUMIFS('RAB Prices Long'!BW:BW,'RAB Prices Long'!$B:$B,'All Prices combined'!$D240,'RAB Prices Long'!$E:$E,'All Prices combined'!$G240)))),2)</f>
        <v>11.43</v>
      </c>
      <c r="BU240" s="2">
        <f>ROUND(IF($B240="Annuity",SUMIFS('Annuity Prices'!BX:BX,'Annuity Prices'!$B:$B,$D240,'Annuity Prices'!$E:$E,$G240),IF($B240="RAB Short",SUMIFS('RAB Prices Short'!BX:BX,'RAB Prices Short'!$B:$B,'All Prices combined'!$D240,'RAB Prices Short'!$E:$E,'All Prices combined'!$G240),IF($B240="RAB Long",SUMIFS('RAB Prices Long'!BX:BX,'RAB Prices Long'!$B:$B,'All Prices combined'!$D240,'RAB Prices Long'!$E:$E,'All Prices combined'!$G240)))),2)</f>
        <v>11.71</v>
      </c>
    </row>
    <row r="241" spans="2:73" x14ac:dyDescent="0.25">
      <c r="B241" t="s">
        <v>44</v>
      </c>
      <c r="C241">
        <v>10</v>
      </c>
      <c r="F241">
        <v>10</v>
      </c>
      <c r="G241" t="s">
        <v>156</v>
      </c>
      <c r="I241" s="2">
        <f>ROUND(IF($B241="Annuity",SUMIFS('Annuity Prices'!L:L,'Annuity Prices'!$B:$B,$D241,'Annuity Prices'!$E:$E,$G241),IF($B241="RAB Short",SUMIFS('RAB Prices Short'!L:L,'RAB Prices Short'!$B:$B,'All Prices combined'!$D241,'RAB Prices Short'!$E:$E,'All Prices combined'!$G241),IF($B241="RAB Long",SUMIFS('RAB Prices Long'!L:L,'RAB Prices Long'!$B:$B,'All Prices combined'!$D241,'RAB Prices Long'!$E:$E,'All Prices combined'!$G241)))),2)</f>
        <v>0</v>
      </c>
      <c r="J241" s="2">
        <f>ROUND(IF($B241="Annuity",SUMIFS('Annuity Prices'!M:M,'Annuity Prices'!$B:$B,$D241,'Annuity Prices'!$E:$E,$G241),IF($B241="RAB Short",SUMIFS('RAB Prices Short'!M:M,'RAB Prices Short'!$B:$B,'All Prices combined'!$D241,'RAB Prices Short'!$E:$E,'All Prices combined'!$G241),IF($B241="RAB Long",SUMIFS('RAB Prices Long'!M:M,'RAB Prices Long'!$B:$B,'All Prices combined'!$D241,'RAB Prices Long'!$E:$E,'All Prices combined'!$G241)))),2)</f>
        <v>0</v>
      </c>
      <c r="K241" s="2">
        <f>ROUND(IF($B241="Annuity",SUMIFS('Annuity Prices'!N:N,'Annuity Prices'!$B:$B,$D241,'Annuity Prices'!$E:$E,$G241),IF($B241="RAB Short",SUMIFS('RAB Prices Short'!N:N,'RAB Prices Short'!$B:$B,'All Prices combined'!$D241,'RAB Prices Short'!$E:$E,'All Prices combined'!$G241),IF($B241="RAB Long",SUMIFS('RAB Prices Long'!N:N,'RAB Prices Long'!$B:$B,'All Prices combined'!$D241,'RAB Prices Long'!$E:$E,'All Prices combined'!$G241)))),2)</f>
        <v>0</v>
      </c>
      <c r="L241" s="2">
        <f>ROUND(IF($B241="Annuity",SUMIFS('Annuity Prices'!O:O,'Annuity Prices'!$B:$B,$D241,'Annuity Prices'!$E:$E,$G241),IF($B241="RAB Short",SUMIFS('RAB Prices Short'!O:O,'RAB Prices Short'!$B:$B,'All Prices combined'!$D241,'RAB Prices Short'!$E:$E,'All Prices combined'!$G241),IF($B241="RAB Long",SUMIFS('RAB Prices Long'!O:O,'RAB Prices Long'!$B:$B,'All Prices combined'!$D241,'RAB Prices Long'!$E:$E,'All Prices combined'!$G241)))),2)</f>
        <v>0</v>
      </c>
      <c r="M241" s="2">
        <f>ROUND(IF($B241="Annuity",SUMIFS('Annuity Prices'!P:P,'Annuity Prices'!$B:$B,$D241,'Annuity Prices'!$E:$E,$G241),IF($B241="RAB Short",SUMIFS('RAB Prices Short'!P:P,'RAB Prices Short'!$B:$B,'All Prices combined'!$D241,'RAB Prices Short'!$E:$E,'All Prices combined'!$G241),IF($B241="RAB Long",SUMIFS('RAB Prices Long'!P:P,'RAB Prices Long'!$B:$B,'All Prices combined'!$D241,'RAB Prices Long'!$E:$E,'All Prices combined'!$G241)))),2)</f>
        <v>0</v>
      </c>
      <c r="N241" s="2">
        <f>ROUND(IF($B241="Annuity",SUMIFS('Annuity Prices'!Q:Q,'Annuity Prices'!$B:$B,$D241,'Annuity Prices'!$E:$E,$G241),IF($B241="RAB Short",SUMIFS('RAB Prices Short'!Q:Q,'RAB Prices Short'!$B:$B,'All Prices combined'!$D241,'RAB Prices Short'!$E:$E,'All Prices combined'!$G241),IF($B241="RAB Long",SUMIFS('RAB Prices Long'!Q:Q,'RAB Prices Long'!$B:$B,'All Prices combined'!$D241,'RAB Prices Long'!$E:$E,'All Prices combined'!$G241)))),2)</f>
        <v>0</v>
      </c>
      <c r="O241" s="2">
        <f>ROUND(IF($B241="Annuity",SUMIFS('Annuity Prices'!R:R,'Annuity Prices'!$B:$B,$D241,'Annuity Prices'!$E:$E,$G241),IF($B241="RAB Short",SUMIFS('RAB Prices Short'!R:R,'RAB Prices Short'!$B:$B,'All Prices combined'!$D241,'RAB Prices Short'!$E:$E,'All Prices combined'!$G241),IF($B241="RAB Long",SUMIFS('RAB Prices Long'!R:R,'RAB Prices Long'!$B:$B,'All Prices combined'!$D241,'RAB Prices Long'!$E:$E,'All Prices combined'!$G241)))),2)</f>
        <v>0</v>
      </c>
      <c r="P241" s="2">
        <f>ROUND(IF($B241="Annuity",SUMIFS('Annuity Prices'!S:S,'Annuity Prices'!$B:$B,$D241,'Annuity Prices'!$E:$E,$G241),IF($B241="RAB Short",SUMIFS('RAB Prices Short'!S:S,'RAB Prices Short'!$B:$B,'All Prices combined'!$D241,'RAB Prices Short'!$E:$E,'All Prices combined'!$G241),IF($B241="RAB Long",SUMIFS('RAB Prices Long'!S:S,'RAB Prices Long'!$B:$B,'All Prices combined'!$D241,'RAB Prices Long'!$E:$E,'All Prices combined'!$G241)))),2)</f>
        <v>0</v>
      </c>
      <c r="Q241" s="2">
        <f>ROUND(IF($B241="Annuity",SUMIFS('Annuity Prices'!T:T,'Annuity Prices'!$B:$B,$D241,'Annuity Prices'!$E:$E,$G241),IF($B241="RAB Short",SUMIFS('RAB Prices Short'!T:T,'RAB Prices Short'!$B:$B,'All Prices combined'!$D241,'RAB Prices Short'!$E:$E,'All Prices combined'!$G241),IF($B241="RAB Long",SUMIFS('RAB Prices Long'!T:T,'RAB Prices Long'!$B:$B,'All Prices combined'!$D241,'RAB Prices Long'!$E:$E,'All Prices combined'!$G241)))),2)</f>
        <v>0</v>
      </c>
      <c r="R241" s="2">
        <f>ROUND(IF($B241="Annuity",SUMIFS('Annuity Prices'!U:U,'Annuity Prices'!$B:$B,$D241,'Annuity Prices'!$E:$E,$G241),IF($B241="RAB Short",SUMIFS('RAB Prices Short'!U:U,'RAB Prices Short'!$B:$B,'All Prices combined'!$D241,'RAB Prices Short'!$E:$E,'All Prices combined'!$G241),IF($B241="RAB Long",SUMIFS('RAB Prices Long'!U:U,'RAB Prices Long'!$B:$B,'All Prices combined'!$D241,'RAB Prices Long'!$E:$E,'All Prices combined'!$G241)))),2)</f>
        <v>0</v>
      </c>
      <c r="S241" s="2">
        <f>ROUND(IF($B241="Annuity",SUMIFS('Annuity Prices'!V:V,'Annuity Prices'!$B:$B,$D241,'Annuity Prices'!$E:$E,$G241),IF($B241="RAB Short",SUMIFS('RAB Prices Short'!V:V,'RAB Prices Short'!$B:$B,'All Prices combined'!$D241,'RAB Prices Short'!$E:$E,'All Prices combined'!$G241),IF($B241="RAB Long",SUMIFS('RAB Prices Long'!V:V,'RAB Prices Long'!$B:$B,'All Prices combined'!$D241,'RAB Prices Long'!$E:$E,'All Prices combined'!$G241)))),2)</f>
        <v>0</v>
      </c>
      <c r="T241" s="2">
        <f>ROUND(IF($B241="Annuity",SUMIFS('Annuity Prices'!W:W,'Annuity Prices'!$B:$B,$D241,'Annuity Prices'!$E:$E,$G241),IF($B241="RAB Short",SUMIFS('RAB Prices Short'!W:W,'RAB Prices Short'!$B:$B,'All Prices combined'!$D241,'RAB Prices Short'!$E:$E,'All Prices combined'!$G241),IF($B241="RAB Long",SUMIFS('RAB Prices Long'!W:W,'RAB Prices Long'!$B:$B,'All Prices combined'!$D241,'RAB Prices Long'!$E:$E,'All Prices combined'!$G241)))),2)</f>
        <v>0</v>
      </c>
      <c r="U241" s="2">
        <f>ROUND(IF($B241="Annuity",SUMIFS('Annuity Prices'!X:X,'Annuity Prices'!$B:$B,$D241,'Annuity Prices'!$E:$E,$G241),IF($B241="RAB Short",SUMIFS('RAB Prices Short'!X:X,'RAB Prices Short'!$B:$B,'All Prices combined'!$D241,'RAB Prices Short'!$E:$E,'All Prices combined'!$G241),IF($B241="RAB Long",SUMIFS('RAB Prices Long'!X:X,'RAB Prices Long'!$B:$B,'All Prices combined'!$D241,'RAB Prices Long'!$E:$E,'All Prices combined'!$G241)))),2)</f>
        <v>0</v>
      </c>
      <c r="V241" s="2">
        <f>ROUND(IF($B241="Annuity",SUMIFS('Annuity Prices'!Y:Y,'Annuity Prices'!$B:$B,$D241,'Annuity Prices'!$E:$E,$G241),IF($B241="RAB Short",SUMIFS('RAB Prices Short'!Y:Y,'RAB Prices Short'!$B:$B,'All Prices combined'!$D241,'RAB Prices Short'!$E:$E,'All Prices combined'!$G241),IF($B241="RAB Long",SUMIFS('RAB Prices Long'!Y:Y,'RAB Prices Long'!$B:$B,'All Prices combined'!$D241,'RAB Prices Long'!$E:$E,'All Prices combined'!$G241)))),2)</f>
        <v>0</v>
      </c>
      <c r="W241" s="2">
        <f>ROUND(IF($B241="Annuity",SUMIFS('Annuity Prices'!Z:Z,'Annuity Prices'!$B:$B,$D241,'Annuity Prices'!$E:$E,$G241),IF($B241="RAB Short",SUMIFS('RAB Prices Short'!Z:Z,'RAB Prices Short'!$B:$B,'All Prices combined'!$D241,'RAB Prices Short'!$E:$E,'All Prices combined'!$G241),IF($B241="RAB Long",SUMIFS('RAB Prices Long'!Z:Z,'RAB Prices Long'!$B:$B,'All Prices combined'!$D241,'RAB Prices Long'!$E:$E,'All Prices combined'!$G241)))),2)</f>
        <v>0</v>
      </c>
      <c r="X241" s="2">
        <f>ROUND(IF($B241="Annuity",SUMIFS('Annuity Prices'!AA:AA,'Annuity Prices'!$B:$B,$D241,'Annuity Prices'!$E:$E,$G241),IF($B241="RAB Short",SUMIFS('RAB Prices Short'!AA:AA,'RAB Prices Short'!$B:$B,'All Prices combined'!$D241,'RAB Prices Short'!$E:$E,'All Prices combined'!$G241),IF($B241="RAB Long",SUMIFS('RAB Prices Long'!AA:AA,'RAB Prices Long'!$B:$B,'All Prices combined'!$D241,'RAB Prices Long'!$E:$E,'All Prices combined'!$G241)))),2)</f>
        <v>0</v>
      </c>
      <c r="Y241" s="2">
        <f>ROUND(IF($B241="Annuity",SUMIFS('Annuity Prices'!AB:AB,'Annuity Prices'!$B:$B,$D241,'Annuity Prices'!$E:$E,$G241),IF($B241="RAB Short",SUMIFS('RAB Prices Short'!AB:AB,'RAB Prices Short'!$B:$B,'All Prices combined'!$D241,'RAB Prices Short'!$E:$E,'All Prices combined'!$G241),IF($B241="RAB Long",SUMIFS('RAB Prices Long'!AB:AB,'RAB Prices Long'!$B:$B,'All Prices combined'!$D241,'RAB Prices Long'!$E:$E,'All Prices combined'!$G241)))),2)</f>
        <v>0</v>
      </c>
      <c r="Z241" s="2">
        <f>ROUND(IF($B241="Annuity",SUMIFS('Annuity Prices'!AC:AC,'Annuity Prices'!$B:$B,$D241,'Annuity Prices'!$E:$E,$G241),IF($B241="RAB Short",SUMIFS('RAB Prices Short'!AC:AC,'RAB Prices Short'!$B:$B,'All Prices combined'!$D241,'RAB Prices Short'!$E:$E,'All Prices combined'!$G241),IF($B241="RAB Long",SUMIFS('RAB Prices Long'!AC:AC,'RAB Prices Long'!$B:$B,'All Prices combined'!$D241,'RAB Prices Long'!$E:$E,'All Prices combined'!$G241)))),2)</f>
        <v>0</v>
      </c>
      <c r="AA241" s="2">
        <f>ROUND(IF($B241="Annuity",SUMIFS('Annuity Prices'!AD:AD,'Annuity Prices'!$B:$B,$D241,'Annuity Prices'!$E:$E,$G241),IF($B241="RAB Short",SUMIFS('RAB Prices Short'!AD:AD,'RAB Prices Short'!$B:$B,'All Prices combined'!$D241,'RAB Prices Short'!$E:$E,'All Prices combined'!$G241),IF($B241="RAB Long",SUMIFS('RAB Prices Long'!AD:AD,'RAB Prices Long'!$B:$B,'All Prices combined'!$D241,'RAB Prices Long'!$E:$E,'All Prices combined'!$G241)))),2)</f>
        <v>0</v>
      </c>
      <c r="AB241" s="2">
        <f>ROUND(IF($B241="Annuity",SUMIFS('Annuity Prices'!AE:AE,'Annuity Prices'!$B:$B,$D241,'Annuity Prices'!$E:$E,$G241),IF($B241="RAB Short",SUMIFS('RAB Prices Short'!AE:AE,'RAB Prices Short'!$B:$B,'All Prices combined'!$D241,'RAB Prices Short'!$E:$E,'All Prices combined'!$G241),IF($B241="RAB Long",SUMIFS('RAB Prices Long'!AE:AE,'RAB Prices Long'!$B:$B,'All Prices combined'!$D241,'RAB Prices Long'!$E:$E,'All Prices combined'!$G241)))),2)</f>
        <v>0</v>
      </c>
      <c r="AC241" s="2">
        <f>ROUND(IF($B241="Annuity",SUMIFS('Annuity Prices'!AF:AF,'Annuity Prices'!$B:$B,$D241,'Annuity Prices'!$E:$E,$G241),IF($B241="RAB Short",SUMIFS('RAB Prices Short'!AF:AF,'RAB Prices Short'!$B:$B,'All Prices combined'!$D241,'RAB Prices Short'!$E:$E,'All Prices combined'!$G241),IF($B241="RAB Long",SUMIFS('RAB Prices Long'!AF:AF,'RAB Prices Long'!$B:$B,'All Prices combined'!$D241,'RAB Prices Long'!$E:$E,'All Prices combined'!$G241)))),2)</f>
        <v>0</v>
      </c>
      <c r="AD241" s="2">
        <f>ROUND(IF($B241="Annuity",SUMIFS('Annuity Prices'!AG:AG,'Annuity Prices'!$B:$B,$D241,'Annuity Prices'!$E:$E,$G241),IF($B241="RAB Short",SUMIFS('RAB Prices Short'!AG:AG,'RAB Prices Short'!$B:$B,'All Prices combined'!$D241,'RAB Prices Short'!$E:$E,'All Prices combined'!$G241),IF($B241="RAB Long",SUMIFS('RAB Prices Long'!AG:AG,'RAB Prices Long'!$B:$B,'All Prices combined'!$D241,'RAB Prices Long'!$E:$E,'All Prices combined'!$G241)))),2)</f>
        <v>0</v>
      </c>
      <c r="AE241" s="2">
        <f>ROUND(IF($B241="Annuity",SUMIFS('Annuity Prices'!AH:AH,'Annuity Prices'!$B:$B,$D241,'Annuity Prices'!$E:$E,$G241),IF($B241="RAB Short",SUMIFS('RAB Prices Short'!AH:AH,'RAB Prices Short'!$B:$B,'All Prices combined'!$D241,'RAB Prices Short'!$E:$E,'All Prices combined'!$G241),IF($B241="RAB Long",SUMIFS('RAB Prices Long'!AH:AH,'RAB Prices Long'!$B:$B,'All Prices combined'!$D241,'RAB Prices Long'!$E:$E,'All Prices combined'!$G241)))),2)</f>
        <v>0</v>
      </c>
      <c r="AF241" s="2">
        <f>ROUND(IF($B241="Annuity",SUMIFS('Annuity Prices'!AI:AI,'Annuity Prices'!$B:$B,$D241,'Annuity Prices'!$E:$E,$G241),IF($B241="RAB Short",SUMIFS('RAB Prices Short'!AI:AI,'RAB Prices Short'!$B:$B,'All Prices combined'!$D241,'RAB Prices Short'!$E:$E,'All Prices combined'!$G241),IF($B241="RAB Long",SUMIFS('RAB Prices Long'!AI:AI,'RAB Prices Long'!$B:$B,'All Prices combined'!$D241,'RAB Prices Long'!$E:$E,'All Prices combined'!$G241)))),2)</f>
        <v>0</v>
      </c>
      <c r="AG241" s="2">
        <f>ROUND(IF($B241="Annuity",SUMIFS('Annuity Prices'!AJ:AJ,'Annuity Prices'!$B:$B,$D241,'Annuity Prices'!$E:$E,$G241),IF($B241="RAB Short",SUMIFS('RAB Prices Short'!AJ:AJ,'RAB Prices Short'!$B:$B,'All Prices combined'!$D241,'RAB Prices Short'!$E:$E,'All Prices combined'!$G241),IF($B241="RAB Long",SUMIFS('RAB Prices Long'!AJ:AJ,'RAB Prices Long'!$B:$B,'All Prices combined'!$D241,'RAB Prices Long'!$E:$E,'All Prices combined'!$G241)))),2)</f>
        <v>0</v>
      </c>
      <c r="AH241" s="2">
        <f>ROUND(IF($B241="Annuity",SUMIFS('Annuity Prices'!AK:AK,'Annuity Prices'!$B:$B,$D241,'Annuity Prices'!$E:$E,$G241),IF($B241="RAB Short",SUMIFS('RAB Prices Short'!AK:AK,'RAB Prices Short'!$B:$B,'All Prices combined'!$D241,'RAB Prices Short'!$E:$E,'All Prices combined'!$G241),IF($B241="RAB Long",SUMIFS('RAB Prices Long'!AK:AK,'RAB Prices Long'!$B:$B,'All Prices combined'!$D241,'RAB Prices Long'!$E:$E,'All Prices combined'!$G241)))),2)</f>
        <v>0</v>
      </c>
      <c r="AI241" s="2">
        <f>ROUND(IF($B241="Annuity",SUMIFS('Annuity Prices'!AL:AL,'Annuity Prices'!$B:$B,$D241,'Annuity Prices'!$E:$E,$G241),IF($B241="RAB Short",SUMIFS('RAB Prices Short'!AL:AL,'RAB Prices Short'!$B:$B,'All Prices combined'!$D241,'RAB Prices Short'!$E:$E,'All Prices combined'!$G241),IF($B241="RAB Long",SUMIFS('RAB Prices Long'!AL:AL,'RAB Prices Long'!$B:$B,'All Prices combined'!$D241,'RAB Prices Long'!$E:$E,'All Prices combined'!$G241)))),2)</f>
        <v>0</v>
      </c>
      <c r="AJ241" s="2">
        <f>ROUND(IF($B241="Annuity",SUMIFS('Annuity Prices'!AM:AM,'Annuity Prices'!$B:$B,$D241,'Annuity Prices'!$E:$E,$G241),IF($B241="RAB Short",SUMIFS('RAB Prices Short'!AM:AM,'RAB Prices Short'!$B:$B,'All Prices combined'!$D241,'RAB Prices Short'!$E:$E,'All Prices combined'!$G241),IF($B241="RAB Long",SUMIFS('RAB Prices Long'!AM:AM,'RAB Prices Long'!$B:$B,'All Prices combined'!$D241,'RAB Prices Long'!$E:$E,'All Prices combined'!$G241)))),2)</f>
        <v>0</v>
      </c>
      <c r="AK241" s="2">
        <f>ROUND(IF($B241="Annuity",SUMIFS('Annuity Prices'!AN:AN,'Annuity Prices'!$B:$B,$D241,'Annuity Prices'!$E:$E,$G241),IF($B241="RAB Short",SUMIFS('RAB Prices Short'!AN:AN,'RAB Prices Short'!$B:$B,'All Prices combined'!$D241,'RAB Prices Short'!$E:$E,'All Prices combined'!$G241),IF($B241="RAB Long",SUMIFS('RAB Prices Long'!AN:AN,'RAB Prices Long'!$B:$B,'All Prices combined'!$D241,'RAB Prices Long'!$E:$E,'All Prices combined'!$G241)))),2)</f>
        <v>0</v>
      </c>
      <c r="AL241" s="2">
        <f>ROUND(IF($B241="Annuity",SUMIFS('Annuity Prices'!AO:AO,'Annuity Prices'!$B:$B,$D241,'Annuity Prices'!$E:$E,$G241),IF($B241="RAB Short",SUMIFS('RAB Prices Short'!AO:AO,'RAB Prices Short'!$B:$B,'All Prices combined'!$D241,'RAB Prices Short'!$E:$E,'All Prices combined'!$G241),IF($B241="RAB Long",SUMIFS('RAB Prices Long'!AO:AO,'RAB Prices Long'!$B:$B,'All Prices combined'!$D241,'RAB Prices Long'!$E:$E,'All Prices combined'!$G241)))),2)</f>
        <v>0</v>
      </c>
      <c r="AM241" s="2">
        <f>ROUND(IF($B241="Annuity",SUMIFS('Annuity Prices'!AP:AP,'Annuity Prices'!$B:$B,$D241,'Annuity Prices'!$E:$E,$G241),IF($B241="RAB Short",SUMIFS('RAB Prices Short'!AP:AP,'RAB Prices Short'!$B:$B,'All Prices combined'!$D241,'RAB Prices Short'!$E:$E,'All Prices combined'!$G241),IF($B241="RAB Long",SUMIFS('RAB Prices Long'!AP:AP,'RAB Prices Long'!$B:$B,'All Prices combined'!$D241,'RAB Prices Long'!$E:$E,'All Prices combined'!$G241)))),2)</f>
        <v>0</v>
      </c>
      <c r="AN241" s="2">
        <f>ROUND(IF($B241="Annuity",SUMIFS('Annuity Prices'!AQ:AQ,'Annuity Prices'!$B:$B,$D241,'Annuity Prices'!$E:$E,$G241),IF($B241="RAB Short",SUMIFS('RAB Prices Short'!AQ:AQ,'RAB Prices Short'!$B:$B,'All Prices combined'!$D241,'RAB Prices Short'!$E:$E,'All Prices combined'!$G241),IF($B241="RAB Long",SUMIFS('RAB Prices Long'!AQ:AQ,'RAB Prices Long'!$B:$B,'All Prices combined'!$D241,'RAB Prices Long'!$E:$E,'All Prices combined'!$G241)))),2)</f>
        <v>0</v>
      </c>
      <c r="AO241" s="2">
        <f>ROUND(IF($B241="Annuity",SUMIFS('Annuity Prices'!AR:AR,'Annuity Prices'!$B:$B,$D241,'Annuity Prices'!$E:$E,$G241),IF($B241="RAB Short",SUMIFS('RAB Prices Short'!AR:AR,'RAB Prices Short'!$B:$B,'All Prices combined'!$D241,'RAB Prices Short'!$E:$E,'All Prices combined'!$G241),IF($B241="RAB Long",SUMIFS('RAB Prices Long'!AR:AR,'RAB Prices Long'!$B:$B,'All Prices combined'!$D241,'RAB Prices Long'!$E:$E,'All Prices combined'!$G241)))),2)</f>
        <v>0</v>
      </c>
      <c r="AP241" s="2">
        <f>ROUND(IF($B241="Annuity",SUMIFS('Annuity Prices'!AS:AS,'Annuity Prices'!$B:$B,$D241,'Annuity Prices'!$E:$E,$G241),IF($B241="RAB Short",SUMIFS('RAB Prices Short'!AS:AS,'RAB Prices Short'!$B:$B,'All Prices combined'!$D241,'RAB Prices Short'!$E:$E,'All Prices combined'!$G241),IF($B241="RAB Long",SUMIFS('RAB Prices Long'!AS:AS,'RAB Prices Long'!$B:$B,'All Prices combined'!$D241,'RAB Prices Long'!$E:$E,'All Prices combined'!$G241)))),2)</f>
        <v>0</v>
      </c>
      <c r="AQ241" s="2">
        <f>ROUND(IF($B241="Annuity",SUMIFS('Annuity Prices'!AT:AT,'Annuity Prices'!$B:$B,$D241,'Annuity Prices'!$E:$E,$G241),IF($B241="RAB Short",SUMIFS('RAB Prices Short'!AT:AT,'RAB Prices Short'!$B:$B,'All Prices combined'!$D241,'RAB Prices Short'!$E:$E,'All Prices combined'!$G241),IF($B241="RAB Long",SUMIFS('RAB Prices Long'!AT:AT,'RAB Prices Long'!$B:$B,'All Prices combined'!$D241,'RAB Prices Long'!$E:$E,'All Prices combined'!$G241)))),2)</f>
        <v>0</v>
      </c>
      <c r="AR241" s="2">
        <f>ROUND(IF($B241="Annuity",SUMIFS('Annuity Prices'!AU:AU,'Annuity Prices'!$B:$B,$D241,'Annuity Prices'!$E:$E,$G241),IF($B241="RAB Short",SUMIFS('RAB Prices Short'!AU:AU,'RAB Prices Short'!$B:$B,'All Prices combined'!$D241,'RAB Prices Short'!$E:$E,'All Prices combined'!$G241),IF($B241="RAB Long",SUMIFS('RAB Prices Long'!AU:AU,'RAB Prices Long'!$B:$B,'All Prices combined'!$D241,'RAB Prices Long'!$E:$E,'All Prices combined'!$G241)))),2)</f>
        <v>0</v>
      </c>
      <c r="AS241" s="2">
        <f>ROUND(IF($B241="Annuity",SUMIFS('Annuity Prices'!AV:AV,'Annuity Prices'!$B:$B,$D241,'Annuity Prices'!$E:$E,$G241),IF($B241="RAB Short",SUMIFS('RAB Prices Short'!AV:AV,'RAB Prices Short'!$B:$B,'All Prices combined'!$D241,'RAB Prices Short'!$E:$E,'All Prices combined'!$G241),IF($B241="RAB Long",SUMIFS('RAB Prices Long'!AV:AV,'RAB Prices Long'!$B:$B,'All Prices combined'!$D241,'RAB Prices Long'!$E:$E,'All Prices combined'!$G241)))),2)</f>
        <v>0</v>
      </c>
      <c r="AT241" s="2">
        <f>ROUND(IF($B241="Annuity",SUMIFS('Annuity Prices'!AW:AW,'Annuity Prices'!$B:$B,$D241,'Annuity Prices'!$E:$E,$G241),IF($B241="RAB Short",SUMIFS('RAB Prices Short'!AW:AW,'RAB Prices Short'!$B:$B,'All Prices combined'!$D241,'RAB Prices Short'!$E:$E,'All Prices combined'!$G241),IF($B241="RAB Long",SUMIFS('RAB Prices Long'!AW:AW,'RAB Prices Long'!$B:$B,'All Prices combined'!$D241,'RAB Prices Long'!$E:$E,'All Prices combined'!$G241)))),2)</f>
        <v>0</v>
      </c>
      <c r="AU241" s="2">
        <f>ROUND(IF($B241="Annuity",SUMIFS('Annuity Prices'!AX:AX,'Annuity Prices'!$B:$B,$D241,'Annuity Prices'!$E:$E,$G241),IF($B241="RAB Short",SUMIFS('RAB Prices Short'!AX:AX,'RAB Prices Short'!$B:$B,'All Prices combined'!$D241,'RAB Prices Short'!$E:$E,'All Prices combined'!$G241),IF($B241="RAB Long",SUMIFS('RAB Prices Long'!AX:AX,'RAB Prices Long'!$B:$B,'All Prices combined'!$D241,'RAB Prices Long'!$E:$E,'All Prices combined'!$G241)))),2)</f>
        <v>0</v>
      </c>
      <c r="AV241" s="2">
        <f>ROUND(IF($B241="Annuity",SUMIFS('Annuity Prices'!AY:AY,'Annuity Prices'!$B:$B,$D241,'Annuity Prices'!$E:$E,$G241),IF($B241="RAB Short",SUMIFS('RAB Prices Short'!AY:AY,'RAB Prices Short'!$B:$B,'All Prices combined'!$D241,'RAB Prices Short'!$E:$E,'All Prices combined'!$G241),IF($B241="RAB Long",SUMIFS('RAB Prices Long'!AY:AY,'RAB Prices Long'!$B:$B,'All Prices combined'!$D241,'RAB Prices Long'!$E:$E,'All Prices combined'!$G241)))),2)</f>
        <v>0</v>
      </c>
      <c r="AW241" s="2">
        <f>ROUND(IF($B241="Annuity",SUMIFS('Annuity Prices'!AZ:AZ,'Annuity Prices'!$B:$B,$D241,'Annuity Prices'!$E:$E,$G241),IF($B241="RAB Short",SUMIFS('RAB Prices Short'!AZ:AZ,'RAB Prices Short'!$B:$B,'All Prices combined'!$D241,'RAB Prices Short'!$E:$E,'All Prices combined'!$G241),IF($B241="RAB Long",SUMIFS('RAB Prices Long'!AZ:AZ,'RAB Prices Long'!$B:$B,'All Prices combined'!$D241,'RAB Prices Long'!$E:$E,'All Prices combined'!$G241)))),2)</f>
        <v>0</v>
      </c>
      <c r="AX241" s="2">
        <f>ROUND(IF($B241="Annuity",SUMIFS('Annuity Prices'!BA:BA,'Annuity Prices'!$B:$B,$D241,'Annuity Prices'!$E:$E,$G241),IF($B241="RAB Short",SUMIFS('RAB Prices Short'!BA:BA,'RAB Prices Short'!$B:$B,'All Prices combined'!$D241,'RAB Prices Short'!$E:$E,'All Prices combined'!$G241),IF($B241="RAB Long",SUMIFS('RAB Prices Long'!BA:BA,'RAB Prices Long'!$B:$B,'All Prices combined'!$D241,'RAB Prices Long'!$E:$E,'All Prices combined'!$G241)))),2)</f>
        <v>0</v>
      </c>
      <c r="AY241" s="2">
        <f>ROUND(IF($B241="Annuity",SUMIFS('Annuity Prices'!BB:BB,'Annuity Prices'!$B:$B,$D241,'Annuity Prices'!$E:$E,$G241),IF($B241="RAB Short",SUMIFS('RAB Prices Short'!BB:BB,'RAB Prices Short'!$B:$B,'All Prices combined'!$D241,'RAB Prices Short'!$E:$E,'All Prices combined'!$G241),IF($B241="RAB Long",SUMIFS('RAB Prices Long'!BB:BB,'RAB Prices Long'!$B:$B,'All Prices combined'!$D241,'RAB Prices Long'!$E:$E,'All Prices combined'!$G241)))),2)</f>
        <v>0</v>
      </c>
      <c r="AZ241" s="2">
        <f>ROUND(IF($B241="Annuity",SUMIFS('Annuity Prices'!BC:BC,'Annuity Prices'!$B:$B,$D241,'Annuity Prices'!$E:$E,$G241),IF($B241="RAB Short",SUMIFS('RAB Prices Short'!BC:BC,'RAB Prices Short'!$B:$B,'All Prices combined'!$D241,'RAB Prices Short'!$E:$E,'All Prices combined'!$G241),IF($B241="RAB Long",SUMIFS('RAB Prices Long'!BC:BC,'RAB Prices Long'!$B:$B,'All Prices combined'!$D241,'RAB Prices Long'!$E:$E,'All Prices combined'!$G241)))),2)</f>
        <v>0</v>
      </c>
      <c r="BA241" s="2">
        <f>ROUND(IF($B241="Annuity",SUMIFS('Annuity Prices'!BD:BD,'Annuity Prices'!$B:$B,$D241,'Annuity Prices'!$E:$E,$G241),IF($B241="RAB Short",SUMIFS('RAB Prices Short'!BD:BD,'RAB Prices Short'!$B:$B,'All Prices combined'!$D241,'RAB Prices Short'!$E:$E,'All Prices combined'!$G241),IF($B241="RAB Long",SUMIFS('RAB Prices Long'!BD:BD,'RAB Prices Long'!$B:$B,'All Prices combined'!$D241,'RAB Prices Long'!$E:$E,'All Prices combined'!$G241)))),2)</f>
        <v>0</v>
      </c>
      <c r="BB241" s="2">
        <f>ROUND(IF($B241="Annuity",SUMIFS('Annuity Prices'!BE:BE,'Annuity Prices'!$B:$B,$D241,'Annuity Prices'!$E:$E,$G241),IF($B241="RAB Short",SUMIFS('RAB Prices Short'!BE:BE,'RAB Prices Short'!$B:$B,'All Prices combined'!$D241,'RAB Prices Short'!$E:$E,'All Prices combined'!$G241),IF($B241="RAB Long",SUMIFS('RAB Prices Long'!BE:BE,'RAB Prices Long'!$B:$B,'All Prices combined'!$D241,'RAB Prices Long'!$E:$E,'All Prices combined'!$G241)))),2)</f>
        <v>0</v>
      </c>
      <c r="BC241" s="2">
        <f>ROUND(IF($B241="Annuity",SUMIFS('Annuity Prices'!BF:BF,'Annuity Prices'!$B:$B,$D241,'Annuity Prices'!$E:$E,$G241),IF($B241="RAB Short",SUMIFS('RAB Prices Short'!BF:BF,'RAB Prices Short'!$B:$B,'All Prices combined'!$D241,'RAB Prices Short'!$E:$E,'All Prices combined'!$G241),IF($B241="RAB Long",SUMIFS('RAB Prices Long'!BF:BF,'RAB Prices Long'!$B:$B,'All Prices combined'!$D241,'RAB Prices Long'!$E:$E,'All Prices combined'!$G241)))),2)</f>
        <v>0</v>
      </c>
      <c r="BD241" s="2">
        <f>ROUND(IF($B241="Annuity",SUMIFS('Annuity Prices'!BG:BG,'Annuity Prices'!$B:$B,$D241,'Annuity Prices'!$E:$E,$G241),IF($B241="RAB Short",SUMIFS('RAB Prices Short'!BG:BG,'RAB Prices Short'!$B:$B,'All Prices combined'!$D241,'RAB Prices Short'!$E:$E,'All Prices combined'!$G241),IF($B241="RAB Long",SUMIFS('RAB Prices Long'!BG:BG,'RAB Prices Long'!$B:$B,'All Prices combined'!$D241,'RAB Prices Long'!$E:$E,'All Prices combined'!$G241)))),2)</f>
        <v>0</v>
      </c>
      <c r="BE241" s="2">
        <f>ROUND(IF($B241="Annuity",SUMIFS('Annuity Prices'!BH:BH,'Annuity Prices'!$B:$B,$D241,'Annuity Prices'!$E:$E,$G241),IF($B241="RAB Short",SUMIFS('RAB Prices Short'!BH:BH,'RAB Prices Short'!$B:$B,'All Prices combined'!$D241,'RAB Prices Short'!$E:$E,'All Prices combined'!$G241),IF($B241="RAB Long",SUMIFS('RAB Prices Long'!BH:BH,'RAB Prices Long'!$B:$B,'All Prices combined'!$D241,'RAB Prices Long'!$E:$E,'All Prices combined'!$G241)))),2)</f>
        <v>0</v>
      </c>
      <c r="BF241" s="2">
        <f>ROUND(IF($B241="Annuity",SUMIFS('Annuity Prices'!BI:BI,'Annuity Prices'!$B:$B,$D241,'Annuity Prices'!$E:$E,$G241),IF($B241="RAB Short",SUMIFS('RAB Prices Short'!BI:BI,'RAB Prices Short'!$B:$B,'All Prices combined'!$D241,'RAB Prices Short'!$E:$E,'All Prices combined'!$G241),IF($B241="RAB Long",SUMIFS('RAB Prices Long'!BI:BI,'RAB Prices Long'!$B:$B,'All Prices combined'!$D241,'RAB Prices Long'!$E:$E,'All Prices combined'!$G241)))),2)</f>
        <v>0</v>
      </c>
      <c r="BG241" s="2">
        <f>ROUND(IF($B241="Annuity",SUMIFS('Annuity Prices'!BJ:BJ,'Annuity Prices'!$B:$B,$D241,'Annuity Prices'!$E:$E,$G241),IF($B241="RAB Short",SUMIFS('RAB Prices Short'!BJ:BJ,'RAB Prices Short'!$B:$B,'All Prices combined'!$D241,'RAB Prices Short'!$E:$E,'All Prices combined'!$G241),IF($B241="RAB Long",SUMIFS('RAB Prices Long'!BJ:BJ,'RAB Prices Long'!$B:$B,'All Prices combined'!$D241,'RAB Prices Long'!$E:$E,'All Prices combined'!$G241)))),2)</f>
        <v>0</v>
      </c>
      <c r="BH241" s="2">
        <f>ROUND(IF($B241="Annuity",SUMIFS('Annuity Prices'!BK:BK,'Annuity Prices'!$B:$B,$D241,'Annuity Prices'!$E:$E,$G241),IF($B241="RAB Short",SUMIFS('RAB Prices Short'!BK:BK,'RAB Prices Short'!$B:$B,'All Prices combined'!$D241,'RAB Prices Short'!$E:$E,'All Prices combined'!$G241),IF($B241="RAB Long",SUMIFS('RAB Prices Long'!BK:BK,'RAB Prices Long'!$B:$B,'All Prices combined'!$D241,'RAB Prices Long'!$E:$E,'All Prices combined'!$G241)))),2)</f>
        <v>0</v>
      </c>
      <c r="BI241" s="2">
        <f>ROUND(IF($B241="Annuity",SUMIFS('Annuity Prices'!BL:BL,'Annuity Prices'!$B:$B,$D241,'Annuity Prices'!$E:$E,$G241),IF($B241="RAB Short",SUMIFS('RAB Prices Short'!BL:BL,'RAB Prices Short'!$B:$B,'All Prices combined'!$D241,'RAB Prices Short'!$E:$E,'All Prices combined'!$G241),IF($B241="RAB Long",SUMIFS('RAB Prices Long'!BL:BL,'RAB Prices Long'!$B:$B,'All Prices combined'!$D241,'RAB Prices Long'!$E:$E,'All Prices combined'!$G241)))),2)</f>
        <v>0</v>
      </c>
      <c r="BJ241" s="2">
        <f>ROUND(IF($B241="Annuity",SUMIFS('Annuity Prices'!BM:BM,'Annuity Prices'!$B:$B,$D241,'Annuity Prices'!$E:$E,$G241),IF($B241="RAB Short",SUMIFS('RAB Prices Short'!BM:BM,'RAB Prices Short'!$B:$B,'All Prices combined'!$D241,'RAB Prices Short'!$E:$E,'All Prices combined'!$G241),IF($B241="RAB Long",SUMIFS('RAB Prices Long'!BM:BM,'RAB Prices Long'!$B:$B,'All Prices combined'!$D241,'RAB Prices Long'!$E:$E,'All Prices combined'!$G241)))),2)</f>
        <v>0</v>
      </c>
      <c r="BK241" s="2">
        <f>ROUND(IF($B241="Annuity",SUMIFS('Annuity Prices'!BN:BN,'Annuity Prices'!$B:$B,$D241,'Annuity Prices'!$E:$E,$G241),IF($B241="RAB Short",SUMIFS('RAB Prices Short'!BN:BN,'RAB Prices Short'!$B:$B,'All Prices combined'!$D241,'RAB Prices Short'!$E:$E,'All Prices combined'!$G241),IF($B241="RAB Long",SUMIFS('RAB Prices Long'!BN:BN,'RAB Prices Long'!$B:$B,'All Prices combined'!$D241,'RAB Prices Long'!$E:$E,'All Prices combined'!$G241)))),2)</f>
        <v>0</v>
      </c>
      <c r="BL241" s="2">
        <f>ROUND(IF($B241="Annuity",SUMIFS('Annuity Prices'!BO:BO,'Annuity Prices'!$B:$B,$D241,'Annuity Prices'!$E:$E,$G241),IF($B241="RAB Short",SUMIFS('RAB Prices Short'!BO:BO,'RAB Prices Short'!$B:$B,'All Prices combined'!$D241,'RAB Prices Short'!$E:$E,'All Prices combined'!$G241),IF($B241="RAB Long",SUMIFS('RAB Prices Long'!BO:BO,'RAB Prices Long'!$B:$B,'All Prices combined'!$D241,'RAB Prices Long'!$E:$E,'All Prices combined'!$G241)))),2)</f>
        <v>0</v>
      </c>
      <c r="BM241" s="2">
        <f>ROUND(IF($B241="Annuity",SUMIFS('Annuity Prices'!BP:BP,'Annuity Prices'!$B:$B,$D241,'Annuity Prices'!$E:$E,$G241),IF($B241="RAB Short",SUMIFS('RAB Prices Short'!BP:BP,'RAB Prices Short'!$B:$B,'All Prices combined'!$D241,'RAB Prices Short'!$E:$E,'All Prices combined'!$G241),IF($B241="RAB Long",SUMIFS('RAB Prices Long'!BP:BP,'RAB Prices Long'!$B:$B,'All Prices combined'!$D241,'RAB Prices Long'!$E:$E,'All Prices combined'!$G241)))),2)</f>
        <v>0</v>
      </c>
      <c r="BN241" s="2">
        <f>ROUND(IF($B241="Annuity",SUMIFS('Annuity Prices'!BQ:BQ,'Annuity Prices'!$B:$B,$D241,'Annuity Prices'!$E:$E,$G241),IF($B241="RAB Short",SUMIFS('RAB Prices Short'!BQ:BQ,'RAB Prices Short'!$B:$B,'All Prices combined'!$D241,'RAB Prices Short'!$E:$E,'All Prices combined'!$G241),IF($B241="RAB Long",SUMIFS('RAB Prices Long'!BQ:BQ,'RAB Prices Long'!$B:$B,'All Prices combined'!$D241,'RAB Prices Long'!$E:$E,'All Prices combined'!$G241)))),2)</f>
        <v>0</v>
      </c>
      <c r="BO241" s="2">
        <f>ROUND(IF($B241="Annuity",SUMIFS('Annuity Prices'!BR:BR,'Annuity Prices'!$B:$B,$D241,'Annuity Prices'!$E:$E,$G241),IF($B241="RAB Short",SUMIFS('RAB Prices Short'!BR:BR,'RAB Prices Short'!$B:$B,'All Prices combined'!$D241,'RAB Prices Short'!$E:$E,'All Prices combined'!$G241),IF($B241="RAB Long",SUMIFS('RAB Prices Long'!BR:BR,'RAB Prices Long'!$B:$B,'All Prices combined'!$D241,'RAB Prices Long'!$E:$E,'All Prices combined'!$G241)))),2)</f>
        <v>0</v>
      </c>
      <c r="BP241" s="2">
        <f>ROUND(IF($B241="Annuity",SUMIFS('Annuity Prices'!BS:BS,'Annuity Prices'!$B:$B,$D241,'Annuity Prices'!$E:$E,$G241),IF($B241="RAB Short",SUMIFS('RAB Prices Short'!BS:BS,'RAB Prices Short'!$B:$B,'All Prices combined'!$D241,'RAB Prices Short'!$E:$E,'All Prices combined'!$G241),IF($B241="RAB Long",SUMIFS('RAB Prices Long'!BS:BS,'RAB Prices Long'!$B:$B,'All Prices combined'!$D241,'RAB Prices Long'!$E:$E,'All Prices combined'!$G241)))),2)</f>
        <v>0</v>
      </c>
      <c r="BQ241" s="2">
        <f>ROUND(IF($B241="Annuity",SUMIFS('Annuity Prices'!BT:BT,'Annuity Prices'!$B:$B,$D241,'Annuity Prices'!$E:$E,$G241),IF($B241="RAB Short",SUMIFS('RAB Prices Short'!BT:BT,'RAB Prices Short'!$B:$B,'All Prices combined'!$D241,'RAB Prices Short'!$E:$E,'All Prices combined'!$G241),IF($B241="RAB Long",SUMIFS('RAB Prices Long'!BT:BT,'RAB Prices Long'!$B:$B,'All Prices combined'!$D241,'RAB Prices Long'!$E:$E,'All Prices combined'!$G241)))),2)</f>
        <v>0</v>
      </c>
      <c r="BR241" s="2">
        <f>ROUND(IF($B241="Annuity",SUMIFS('Annuity Prices'!BU:BU,'Annuity Prices'!$B:$B,$D241,'Annuity Prices'!$E:$E,$G241),IF($B241="RAB Short",SUMIFS('RAB Prices Short'!BU:BU,'RAB Prices Short'!$B:$B,'All Prices combined'!$D241,'RAB Prices Short'!$E:$E,'All Prices combined'!$G241),IF($B241="RAB Long",SUMIFS('RAB Prices Long'!BU:BU,'RAB Prices Long'!$B:$B,'All Prices combined'!$D241,'RAB Prices Long'!$E:$E,'All Prices combined'!$G241)))),2)</f>
        <v>0</v>
      </c>
      <c r="BS241" s="2">
        <f>ROUND(IF($B241="Annuity",SUMIFS('Annuity Prices'!BV:BV,'Annuity Prices'!$B:$B,$D241,'Annuity Prices'!$E:$E,$G241),IF($B241="RAB Short",SUMIFS('RAB Prices Short'!BV:BV,'RAB Prices Short'!$B:$B,'All Prices combined'!$D241,'RAB Prices Short'!$E:$E,'All Prices combined'!$G241),IF($B241="RAB Long",SUMIFS('RAB Prices Long'!BV:BV,'RAB Prices Long'!$B:$B,'All Prices combined'!$D241,'RAB Prices Long'!$E:$E,'All Prices combined'!$G241)))),2)</f>
        <v>0</v>
      </c>
      <c r="BT241" s="2">
        <f>ROUND(IF($B241="Annuity",SUMIFS('Annuity Prices'!BW:BW,'Annuity Prices'!$B:$B,$D241,'Annuity Prices'!$E:$E,$G241),IF($B241="RAB Short",SUMIFS('RAB Prices Short'!BW:BW,'RAB Prices Short'!$B:$B,'All Prices combined'!$D241,'RAB Prices Short'!$E:$E,'All Prices combined'!$G241),IF($B241="RAB Long",SUMIFS('RAB Prices Long'!BW:BW,'RAB Prices Long'!$B:$B,'All Prices combined'!$D241,'RAB Prices Long'!$E:$E,'All Prices combined'!$G241)))),2)</f>
        <v>0</v>
      </c>
      <c r="BU241" s="2">
        <f>ROUND(IF($B241="Annuity",SUMIFS('Annuity Prices'!BX:BX,'Annuity Prices'!$B:$B,$D241,'Annuity Prices'!$E:$E,$G241),IF($B241="RAB Short",SUMIFS('RAB Prices Short'!BX:BX,'RAB Prices Short'!$B:$B,'All Prices combined'!$D241,'RAB Prices Short'!$E:$E,'All Prices combined'!$G241),IF($B241="RAB Long",SUMIFS('RAB Prices Long'!BX:BX,'RAB Prices Long'!$B:$B,'All Prices combined'!$D241,'RAB Prices Long'!$E:$E,'All Prices combined'!$G241)))),2)</f>
        <v>0</v>
      </c>
    </row>
    <row r="242" spans="2:73" x14ac:dyDescent="0.25">
      <c r="B242" t="s">
        <v>44</v>
      </c>
      <c r="C242">
        <v>10</v>
      </c>
      <c r="D242" t="s">
        <v>156</v>
      </c>
      <c r="F242">
        <v>10</v>
      </c>
      <c r="G242" t="s">
        <v>40</v>
      </c>
      <c r="I242" s="2">
        <f>ROUND(IF($B242="Annuity",SUMIFS('Annuity Prices'!L:L,'Annuity Prices'!$B:$B,$D242,'Annuity Prices'!$E:$E,$G242),IF($B242="RAB Short",SUMIFS('RAB Prices Short'!L:L,'RAB Prices Short'!$B:$B,'All Prices combined'!$D242,'RAB Prices Short'!$E:$E,'All Prices combined'!$G242),IF($B242="RAB Long",SUMIFS('RAB Prices Long'!L:L,'RAB Prices Long'!$B:$B,'All Prices combined'!$D242,'RAB Prices Long'!$E:$E,'All Prices combined'!$G242)))),2)</f>
        <v>0</v>
      </c>
      <c r="J242" s="2">
        <f>ROUND(IF($B242="Annuity",SUMIFS('Annuity Prices'!M:M,'Annuity Prices'!$B:$B,$D242,'Annuity Prices'!$E:$E,$G242),IF($B242="RAB Short",SUMIFS('RAB Prices Short'!M:M,'RAB Prices Short'!$B:$B,'All Prices combined'!$D242,'RAB Prices Short'!$E:$E,'All Prices combined'!$G242),IF($B242="RAB Long",SUMIFS('RAB Prices Long'!M:M,'RAB Prices Long'!$B:$B,'All Prices combined'!$D242,'RAB Prices Long'!$E:$E,'All Prices combined'!$G242)))),2)</f>
        <v>0</v>
      </c>
      <c r="K242" s="2">
        <f>ROUND(IF($B242="Annuity",SUMIFS('Annuity Prices'!N:N,'Annuity Prices'!$B:$B,$D242,'Annuity Prices'!$E:$E,$G242),IF($B242="RAB Short",SUMIFS('RAB Prices Short'!N:N,'RAB Prices Short'!$B:$B,'All Prices combined'!$D242,'RAB Prices Short'!$E:$E,'All Prices combined'!$G242),IF($B242="RAB Long",SUMIFS('RAB Prices Long'!N:N,'RAB Prices Long'!$B:$B,'All Prices combined'!$D242,'RAB Prices Long'!$E:$E,'All Prices combined'!$G242)))),2)</f>
        <v>35.520000000000003</v>
      </c>
      <c r="L242" s="2">
        <f>ROUND(IF($B242="Annuity",SUMIFS('Annuity Prices'!O:O,'Annuity Prices'!$B:$B,$D242,'Annuity Prices'!$E:$E,$G242),IF($B242="RAB Short",SUMIFS('RAB Prices Short'!O:O,'RAB Prices Short'!$B:$B,'All Prices combined'!$D242,'RAB Prices Short'!$E:$E,'All Prices combined'!$G242),IF($B242="RAB Long",SUMIFS('RAB Prices Long'!O:O,'RAB Prices Long'!$B:$B,'All Prices combined'!$D242,'RAB Prices Long'!$E:$E,'All Prices combined'!$G242)))),2)</f>
        <v>36.54</v>
      </c>
      <c r="M242" s="2">
        <f>ROUND(IF($B242="Annuity",SUMIFS('Annuity Prices'!P:P,'Annuity Prices'!$B:$B,$D242,'Annuity Prices'!$E:$E,$G242),IF($B242="RAB Short",SUMIFS('RAB Prices Short'!P:P,'RAB Prices Short'!$B:$B,'All Prices combined'!$D242,'RAB Prices Short'!$E:$E,'All Prices combined'!$G242),IF($B242="RAB Long",SUMIFS('RAB Prices Long'!P:P,'RAB Prices Long'!$B:$B,'All Prices combined'!$D242,'RAB Prices Long'!$E:$E,'All Prices combined'!$G242)))),2)</f>
        <v>40.96</v>
      </c>
      <c r="N242" s="2">
        <f>ROUND(IF($B242="Annuity",SUMIFS('Annuity Prices'!Q:Q,'Annuity Prices'!$B:$B,$D242,'Annuity Prices'!$E:$E,$G242),IF($B242="RAB Short",SUMIFS('RAB Prices Short'!Q:Q,'RAB Prices Short'!$B:$B,'All Prices combined'!$D242,'RAB Prices Short'!$E:$E,'All Prices combined'!$G242),IF($B242="RAB Long",SUMIFS('RAB Prices Long'!Q:Q,'RAB Prices Long'!$B:$B,'All Prices combined'!$D242,'RAB Prices Long'!$E:$E,'All Prices combined'!$G242)))),2)</f>
        <v>41.99</v>
      </c>
      <c r="O242" s="2">
        <f>ROUND(IF($B242="Annuity",SUMIFS('Annuity Prices'!R:R,'Annuity Prices'!$B:$B,$D242,'Annuity Prices'!$E:$E,$G242),IF($B242="RAB Short",SUMIFS('RAB Prices Short'!R:R,'RAB Prices Short'!$B:$B,'All Prices combined'!$D242,'RAB Prices Short'!$E:$E,'All Prices combined'!$G242),IF($B242="RAB Long",SUMIFS('RAB Prices Long'!R:R,'RAB Prices Long'!$B:$B,'All Prices combined'!$D242,'RAB Prices Long'!$E:$E,'All Prices combined'!$G242)))),2)</f>
        <v>43.03</v>
      </c>
      <c r="P242" s="2">
        <f>ROUND(IF($B242="Annuity",SUMIFS('Annuity Prices'!S:S,'Annuity Prices'!$B:$B,$D242,'Annuity Prices'!$E:$E,$G242),IF($B242="RAB Short",SUMIFS('RAB Prices Short'!S:S,'RAB Prices Short'!$B:$B,'All Prices combined'!$D242,'RAB Prices Short'!$E:$E,'All Prices combined'!$G242),IF($B242="RAB Long",SUMIFS('RAB Prices Long'!S:S,'RAB Prices Long'!$B:$B,'All Prices combined'!$D242,'RAB Prices Long'!$E:$E,'All Prices combined'!$G242)))),2)</f>
        <v>44.12</v>
      </c>
      <c r="Q242" s="2">
        <f>ROUND(IF($B242="Annuity",SUMIFS('Annuity Prices'!T:T,'Annuity Prices'!$B:$B,$D242,'Annuity Prices'!$E:$E,$G242),IF($B242="RAB Short",SUMIFS('RAB Prices Short'!T:T,'RAB Prices Short'!$B:$B,'All Prices combined'!$D242,'RAB Prices Short'!$E:$E,'All Prices combined'!$G242),IF($B242="RAB Long",SUMIFS('RAB Prices Long'!T:T,'RAB Prices Long'!$B:$B,'All Prices combined'!$D242,'RAB Prices Long'!$E:$E,'All Prices combined'!$G242)))),2)</f>
        <v>46.97</v>
      </c>
      <c r="R242" s="2">
        <f>ROUND(IF($B242="Annuity",SUMIFS('Annuity Prices'!U:U,'Annuity Prices'!$B:$B,$D242,'Annuity Prices'!$E:$E,$G242),IF($B242="RAB Short",SUMIFS('RAB Prices Short'!U:U,'RAB Prices Short'!$B:$B,'All Prices combined'!$D242,'RAB Prices Short'!$E:$E,'All Prices combined'!$G242),IF($B242="RAB Long",SUMIFS('RAB Prices Long'!U:U,'RAB Prices Long'!$B:$B,'All Prices combined'!$D242,'RAB Prices Long'!$E:$E,'All Prices combined'!$G242)))),2)</f>
        <v>48.14</v>
      </c>
      <c r="S242" s="2">
        <f>ROUND(IF($B242="Annuity",SUMIFS('Annuity Prices'!V:V,'Annuity Prices'!$B:$B,$D242,'Annuity Prices'!$E:$E,$G242),IF($B242="RAB Short",SUMIFS('RAB Prices Short'!V:V,'RAB Prices Short'!$B:$B,'All Prices combined'!$D242,'RAB Prices Short'!$E:$E,'All Prices combined'!$G242),IF($B242="RAB Long",SUMIFS('RAB Prices Long'!V:V,'RAB Prices Long'!$B:$B,'All Prices combined'!$D242,'RAB Prices Long'!$E:$E,'All Prices combined'!$G242)))),2)</f>
        <v>49.35</v>
      </c>
      <c r="T242" s="2">
        <f>ROUND(IF($B242="Annuity",SUMIFS('Annuity Prices'!W:W,'Annuity Prices'!$B:$B,$D242,'Annuity Prices'!$E:$E,$G242),IF($B242="RAB Short",SUMIFS('RAB Prices Short'!W:W,'RAB Prices Short'!$B:$B,'All Prices combined'!$D242,'RAB Prices Short'!$E:$E,'All Prices combined'!$G242),IF($B242="RAB Long",SUMIFS('RAB Prices Long'!W:W,'RAB Prices Long'!$B:$B,'All Prices combined'!$D242,'RAB Prices Long'!$E:$E,'All Prices combined'!$G242)))),2)</f>
        <v>50.58</v>
      </c>
      <c r="U242" s="2">
        <f>ROUND(IF($B242="Annuity",SUMIFS('Annuity Prices'!X:X,'Annuity Prices'!$B:$B,$D242,'Annuity Prices'!$E:$E,$G242),IF($B242="RAB Short",SUMIFS('RAB Prices Short'!X:X,'RAB Prices Short'!$B:$B,'All Prices combined'!$D242,'RAB Prices Short'!$E:$E,'All Prices combined'!$G242),IF($B242="RAB Long",SUMIFS('RAB Prices Long'!X:X,'RAB Prices Long'!$B:$B,'All Prices combined'!$D242,'RAB Prices Long'!$E:$E,'All Prices combined'!$G242)))),2)</f>
        <v>53.69</v>
      </c>
      <c r="V242" s="2">
        <f>ROUND(IF($B242="Annuity",SUMIFS('Annuity Prices'!Y:Y,'Annuity Prices'!$B:$B,$D242,'Annuity Prices'!$E:$E,$G242),IF($B242="RAB Short",SUMIFS('RAB Prices Short'!Y:Y,'RAB Prices Short'!$B:$B,'All Prices combined'!$D242,'RAB Prices Short'!$E:$E,'All Prices combined'!$G242),IF($B242="RAB Long",SUMIFS('RAB Prices Long'!Y:Y,'RAB Prices Long'!$B:$B,'All Prices combined'!$D242,'RAB Prices Long'!$E:$E,'All Prices combined'!$G242)))),2)</f>
        <v>55.04</v>
      </c>
      <c r="W242" s="2">
        <f>ROUND(IF($B242="Annuity",SUMIFS('Annuity Prices'!Z:Z,'Annuity Prices'!$B:$B,$D242,'Annuity Prices'!$E:$E,$G242),IF($B242="RAB Short",SUMIFS('RAB Prices Short'!Z:Z,'RAB Prices Short'!$B:$B,'All Prices combined'!$D242,'RAB Prices Short'!$E:$E,'All Prices combined'!$G242),IF($B242="RAB Long",SUMIFS('RAB Prices Long'!Z:Z,'RAB Prices Long'!$B:$B,'All Prices combined'!$D242,'RAB Prices Long'!$E:$E,'All Prices combined'!$G242)))),2)</f>
        <v>56.41</v>
      </c>
      <c r="X242" s="2">
        <f>ROUND(IF($B242="Annuity",SUMIFS('Annuity Prices'!AA:AA,'Annuity Prices'!$B:$B,$D242,'Annuity Prices'!$E:$E,$G242),IF($B242="RAB Short",SUMIFS('RAB Prices Short'!AA:AA,'RAB Prices Short'!$B:$B,'All Prices combined'!$D242,'RAB Prices Short'!$E:$E,'All Prices combined'!$G242),IF($B242="RAB Long",SUMIFS('RAB Prices Long'!AA:AA,'RAB Prices Long'!$B:$B,'All Prices combined'!$D242,'RAB Prices Long'!$E:$E,'All Prices combined'!$G242)))),2)</f>
        <v>57.82</v>
      </c>
      <c r="Y242" s="2">
        <f>ROUND(IF($B242="Annuity",SUMIFS('Annuity Prices'!AB:AB,'Annuity Prices'!$B:$B,$D242,'Annuity Prices'!$E:$E,$G242),IF($B242="RAB Short",SUMIFS('RAB Prices Short'!AB:AB,'RAB Prices Short'!$B:$B,'All Prices combined'!$D242,'RAB Prices Short'!$E:$E,'All Prices combined'!$G242),IF($B242="RAB Long",SUMIFS('RAB Prices Long'!AB:AB,'RAB Prices Long'!$B:$B,'All Prices combined'!$D242,'RAB Prices Long'!$E:$E,'All Prices combined'!$G242)))),2)</f>
        <v>61.78</v>
      </c>
      <c r="Z242" s="2">
        <f>ROUND(IF($B242="Annuity",SUMIFS('Annuity Prices'!AC:AC,'Annuity Prices'!$B:$B,$D242,'Annuity Prices'!$E:$E,$G242),IF($B242="RAB Short",SUMIFS('RAB Prices Short'!AC:AC,'RAB Prices Short'!$B:$B,'All Prices combined'!$D242,'RAB Prices Short'!$E:$E,'All Prices combined'!$G242),IF($B242="RAB Long",SUMIFS('RAB Prices Long'!AC:AC,'RAB Prices Long'!$B:$B,'All Prices combined'!$D242,'RAB Prices Long'!$E:$E,'All Prices combined'!$G242)))),2)</f>
        <v>63.32</v>
      </c>
      <c r="AA242" s="2">
        <f>ROUND(IF($B242="Annuity",SUMIFS('Annuity Prices'!AD:AD,'Annuity Prices'!$B:$B,$D242,'Annuity Prices'!$E:$E,$G242),IF($B242="RAB Short",SUMIFS('RAB Prices Short'!AD:AD,'RAB Prices Short'!$B:$B,'All Prices combined'!$D242,'RAB Prices Short'!$E:$E,'All Prices combined'!$G242),IF($B242="RAB Long",SUMIFS('RAB Prices Long'!AD:AD,'RAB Prices Long'!$B:$B,'All Prices combined'!$D242,'RAB Prices Long'!$E:$E,'All Prices combined'!$G242)))),2)</f>
        <v>64.900000000000006</v>
      </c>
      <c r="AB242" s="2">
        <f>ROUND(IF($B242="Annuity",SUMIFS('Annuity Prices'!AE:AE,'Annuity Prices'!$B:$B,$D242,'Annuity Prices'!$E:$E,$G242),IF($B242="RAB Short",SUMIFS('RAB Prices Short'!AE:AE,'RAB Prices Short'!$B:$B,'All Prices combined'!$D242,'RAB Prices Short'!$E:$E,'All Prices combined'!$G242),IF($B242="RAB Long",SUMIFS('RAB Prices Long'!AE:AE,'RAB Prices Long'!$B:$B,'All Prices combined'!$D242,'RAB Prices Long'!$E:$E,'All Prices combined'!$G242)))),2)</f>
        <v>66.53</v>
      </c>
      <c r="AC242" s="2">
        <f>ROUND(IF($B242="Annuity",SUMIFS('Annuity Prices'!AF:AF,'Annuity Prices'!$B:$B,$D242,'Annuity Prices'!$E:$E,$G242),IF($B242="RAB Short",SUMIFS('RAB Prices Short'!AF:AF,'RAB Prices Short'!$B:$B,'All Prices combined'!$D242,'RAB Prices Short'!$E:$E,'All Prices combined'!$G242),IF($B242="RAB Long",SUMIFS('RAB Prices Long'!AF:AF,'RAB Prices Long'!$B:$B,'All Prices combined'!$D242,'RAB Prices Long'!$E:$E,'All Prices combined'!$G242)))),2)</f>
        <v>68.05</v>
      </c>
      <c r="AD242" s="2">
        <f>ROUND(IF($B242="Annuity",SUMIFS('Annuity Prices'!AG:AG,'Annuity Prices'!$B:$B,$D242,'Annuity Prices'!$E:$E,$G242),IF($B242="RAB Short",SUMIFS('RAB Prices Short'!AG:AG,'RAB Prices Short'!$B:$B,'All Prices combined'!$D242,'RAB Prices Short'!$E:$E,'All Prices combined'!$G242),IF($B242="RAB Long",SUMIFS('RAB Prices Long'!AG:AG,'RAB Prices Long'!$B:$B,'All Prices combined'!$D242,'RAB Prices Long'!$E:$E,'All Prices combined'!$G242)))),2)</f>
        <v>69.760000000000005</v>
      </c>
      <c r="AE242" s="2">
        <f>ROUND(IF($B242="Annuity",SUMIFS('Annuity Prices'!AH:AH,'Annuity Prices'!$B:$B,$D242,'Annuity Prices'!$E:$E,$G242),IF($B242="RAB Short",SUMIFS('RAB Prices Short'!AH:AH,'RAB Prices Short'!$B:$B,'All Prices combined'!$D242,'RAB Prices Short'!$E:$E,'All Prices combined'!$G242),IF($B242="RAB Long",SUMIFS('RAB Prices Long'!AH:AH,'RAB Prices Long'!$B:$B,'All Prices combined'!$D242,'RAB Prices Long'!$E:$E,'All Prices combined'!$G242)))),2)</f>
        <v>71.5</v>
      </c>
      <c r="AF242" s="2">
        <f>ROUND(IF($B242="Annuity",SUMIFS('Annuity Prices'!AI:AI,'Annuity Prices'!$B:$B,$D242,'Annuity Prices'!$E:$E,$G242),IF($B242="RAB Short",SUMIFS('RAB Prices Short'!AI:AI,'RAB Prices Short'!$B:$B,'All Prices combined'!$D242,'RAB Prices Short'!$E:$E,'All Prices combined'!$G242),IF($B242="RAB Long",SUMIFS('RAB Prices Long'!AI:AI,'RAB Prices Long'!$B:$B,'All Prices combined'!$D242,'RAB Prices Long'!$E:$E,'All Prices combined'!$G242)))),2)</f>
        <v>73.290000000000006</v>
      </c>
      <c r="AG242" s="2">
        <f>ROUND(IF($B242="Annuity",SUMIFS('Annuity Prices'!AJ:AJ,'Annuity Prices'!$B:$B,$D242,'Annuity Prices'!$E:$E,$G242),IF($B242="RAB Short",SUMIFS('RAB Prices Short'!AJ:AJ,'RAB Prices Short'!$B:$B,'All Prices combined'!$D242,'RAB Prices Short'!$E:$E,'All Prices combined'!$G242),IF($B242="RAB Long",SUMIFS('RAB Prices Long'!AJ:AJ,'RAB Prices Long'!$B:$B,'All Prices combined'!$D242,'RAB Prices Long'!$E:$E,'All Prices combined'!$G242)))),2)</f>
        <v>73.91</v>
      </c>
      <c r="AH242" s="2">
        <f>ROUND(IF($B242="Annuity",SUMIFS('Annuity Prices'!AK:AK,'Annuity Prices'!$B:$B,$D242,'Annuity Prices'!$E:$E,$G242),IF($B242="RAB Short",SUMIFS('RAB Prices Short'!AK:AK,'RAB Prices Short'!$B:$B,'All Prices combined'!$D242,'RAB Prices Short'!$E:$E,'All Prices combined'!$G242),IF($B242="RAB Long",SUMIFS('RAB Prices Long'!AK:AK,'RAB Prices Long'!$B:$B,'All Prices combined'!$D242,'RAB Prices Long'!$E:$E,'All Prices combined'!$G242)))),2)</f>
        <v>75.760000000000005</v>
      </c>
      <c r="AI242" s="2">
        <f>ROUND(IF($B242="Annuity",SUMIFS('Annuity Prices'!AL:AL,'Annuity Prices'!$B:$B,$D242,'Annuity Prices'!$E:$E,$G242),IF($B242="RAB Short",SUMIFS('RAB Prices Short'!AL:AL,'RAB Prices Short'!$B:$B,'All Prices combined'!$D242,'RAB Prices Short'!$E:$E,'All Prices combined'!$G242),IF($B242="RAB Long",SUMIFS('RAB Prices Long'!AL:AL,'RAB Prices Long'!$B:$B,'All Prices combined'!$D242,'RAB Prices Long'!$E:$E,'All Prices combined'!$G242)))),2)</f>
        <v>77.650000000000006</v>
      </c>
      <c r="AJ242" s="2">
        <f>ROUND(IF($B242="Annuity",SUMIFS('Annuity Prices'!AM:AM,'Annuity Prices'!$B:$B,$D242,'Annuity Prices'!$E:$E,$G242),IF($B242="RAB Short",SUMIFS('RAB Prices Short'!AM:AM,'RAB Prices Short'!$B:$B,'All Prices combined'!$D242,'RAB Prices Short'!$E:$E,'All Prices combined'!$G242),IF($B242="RAB Long",SUMIFS('RAB Prices Long'!AM:AM,'RAB Prices Long'!$B:$B,'All Prices combined'!$D242,'RAB Prices Long'!$E:$E,'All Prices combined'!$G242)))),2)</f>
        <v>79.59</v>
      </c>
      <c r="AK242" s="2">
        <f>ROUND(IF($B242="Annuity",SUMIFS('Annuity Prices'!AN:AN,'Annuity Prices'!$B:$B,$D242,'Annuity Prices'!$E:$E,$G242),IF($B242="RAB Short",SUMIFS('RAB Prices Short'!AN:AN,'RAB Prices Short'!$B:$B,'All Prices combined'!$D242,'RAB Prices Short'!$E:$E,'All Prices combined'!$G242),IF($B242="RAB Long",SUMIFS('RAB Prices Long'!AN:AN,'RAB Prices Long'!$B:$B,'All Prices combined'!$D242,'RAB Prices Long'!$E:$E,'All Prices combined'!$G242)))),2)</f>
        <v>80.69</v>
      </c>
      <c r="AL242" s="2">
        <f>ROUND(IF($B242="Annuity",SUMIFS('Annuity Prices'!AO:AO,'Annuity Prices'!$B:$B,$D242,'Annuity Prices'!$E:$E,$G242),IF($B242="RAB Short",SUMIFS('RAB Prices Short'!AO:AO,'RAB Prices Short'!$B:$B,'All Prices combined'!$D242,'RAB Prices Short'!$E:$E,'All Prices combined'!$G242),IF($B242="RAB Long",SUMIFS('RAB Prices Long'!AO:AO,'RAB Prices Long'!$B:$B,'All Prices combined'!$D242,'RAB Prices Long'!$E:$E,'All Prices combined'!$G242)))),2)</f>
        <v>82.7</v>
      </c>
      <c r="AM242" s="2">
        <f>ROUND(IF($B242="Annuity",SUMIFS('Annuity Prices'!AP:AP,'Annuity Prices'!$B:$B,$D242,'Annuity Prices'!$E:$E,$G242),IF($B242="RAB Short",SUMIFS('RAB Prices Short'!AP:AP,'RAB Prices Short'!$B:$B,'All Prices combined'!$D242,'RAB Prices Short'!$E:$E,'All Prices combined'!$G242),IF($B242="RAB Long",SUMIFS('RAB Prices Long'!AP:AP,'RAB Prices Long'!$B:$B,'All Prices combined'!$D242,'RAB Prices Long'!$E:$E,'All Prices combined'!$G242)))),2)</f>
        <v>84.77</v>
      </c>
      <c r="AN242" s="2">
        <f>ROUND(IF($B242="Annuity",SUMIFS('Annuity Prices'!AQ:AQ,'Annuity Prices'!$B:$B,$D242,'Annuity Prices'!$E:$E,$G242),IF($B242="RAB Short",SUMIFS('RAB Prices Short'!AQ:AQ,'RAB Prices Short'!$B:$B,'All Prices combined'!$D242,'RAB Prices Short'!$E:$E,'All Prices combined'!$G242),IF($B242="RAB Long",SUMIFS('RAB Prices Long'!AQ:AQ,'RAB Prices Long'!$B:$B,'All Prices combined'!$D242,'RAB Prices Long'!$E:$E,'All Prices combined'!$G242)))),2)</f>
        <v>86.88</v>
      </c>
      <c r="AO242" s="2">
        <f>ROUND(IF($B242="Annuity",SUMIFS('Annuity Prices'!AR:AR,'Annuity Prices'!$B:$B,$D242,'Annuity Prices'!$E:$E,$G242),IF($B242="RAB Short",SUMIFS('RAB Prices Short'!AR:AR,'RAB Prices Short'!$B:$B,'All Prices combined'!$D242,'RAB Prices Short'!$E:$E,'All Prices combined'!$G242),IF($B242="RAB Long",SUMIFS('RAB Prices Long'!AR:AR,'RAB Prices Long'!$B:$B,'All Prices combined'!$D242,'RAB Prices Long'!$E:$E,'All Prices combined'!$G242)))),2)</f>
        <v>0</v>
      </c>
      <c r="AP242" s="2">
        <f>ROUND(IF($B242="Annuity",SUMIFS('Annuity Prices'!AS:AS,'Annuity Prices'!$B:$B,$D242,'Annuity Prices'!$E:$E,$G242),IF($B242="RAB Short",SUMIFS('RAB Prices Short'!AS:AS,'RAB Prices Short'!$B:$B,'All Prices combined'!$D242,'RAB Prices Short'!$E:$E,'All Prices combined'!$G242),IF($B242="RAB Long",SUMIFS('RAB Prices Long'!AS:AS,'RAB Prices Long'!$B:$B,'All Prices combined'!$D242,'RAB Prices Long'!$E:$E,'All Prices combined'!$G242)))),2)</f>
        <v>0</v>
      </c>
      <c r="AQ242" s="2">
        <f>ROUND(IF($B242="Annuity",SUMIFS('Annuity Prices'!AT:AT,'Annuity Prices'!$B:$B,$D242,'Annuity Prices'!$E:$E,$G242),IF($B242="RAB Short",SUMIFS('RAB Prices Short'!AT:AT,'RAB Prices Short'!$B:$B,'All Prices combined'!$D242,'RAB Prices Short'!$E:$E,'All Prices combined'!$G242),IF($B242="RAB Long",SUMIFS('RAB Prices Long'!AT:AT,'RAB Prices Long'!$B:$B,'All Prices combined'!$D242,'RAB Prices Long'!$E:$E,'All Prices combined'!$G242)))),2)</f>
        <v>39.51</v>
      </c>
      <c r="AR242" s="2">
        <f>ROUND(IF($B242="Annuity",SUMIFS('Annuity Prices'!AU:AU,'Annuity Prices'!$B:$B,$D242,'Annuity Prices'!$E:$E,$G242),IF($B242="RAB Short",SUMIFS('RAB Prices Short'!AU:AU,'RAB Prices Short'!$B:$B,'All Prices combined'!$D242,'RAB Prices Short'!$E:$E,'All Prices combined'!$G242),IF($B242="RAB Long",SUMIFS('RAB Prices Long'!AU:AU,'RAB Prices Long'!$B:$B,'All Prices combined'!$D242,'RAB Prices Long'!$E:$E,'All Prices combined'!$G242)))),2)</f>
        <v>35.520000000000003</v>
      </c>
      <c r="AS242" s="2">
        <f>ROUND(IF($B242="Annuity",SUMIFS('Annuity Prices'!AV:AV,'Annuity Prices'!$B:$B,$D242,'Annuity Prices'!$E:$E,$G242),IF($B242="RAB Short",SUMIFS('RAB Prices Short'!AV:AV,'RAB Prices Short'!$B:$B,'All Prices combined'!$D242,'RAB Prices Short'!$E:$E,'All Prices combined'!$G242),IF($B242="RAB Long",SUMIFS('RAB Prices Long'!AV:AV,'RAB Prices Long'!$B:$B,'All Prices combined'!$D242,'RAB Prices Long'!$E:$E,'All Prices combined'!$G242)))),2)</f>
        <v>36.54</v>
      </c>
      <c r="AT242" s="2">
        <f>ROUND(IF($B242="Annuity",SUMIFS('Annuity Prices'!AW:AW,'Annuity Prices'!$B:$B,$D242,'Annuity Prices'!$E:$E,$G242),IF($B242="RAB Short",SUMIFS('RAB Prices Short'!AW:AW,'RAB Prices Short'!$B:$B,'All Prices combined'!$D242,'RAB Prices Short'!$E:$E,'All Prices combined'!$G242),IF($B242="RAB Long",SUMIFS('RAB Prices Long'!AW:AW,'RAB Prices Long'!$B:$B,'All Prices combined'!$D242,'RAB Prices Long'!$E:$E,'All Prices combined'!$G242)))),2)</f>
        <v>40.51</v>
      </c>
      <c r="AU242" s="2">
        <f>ROUND(IF($B242="Annuity",SUMIFS('Annuity Prices'!AX:AX,'Annuity Prices'!$B:$B,$D242,'Annuity Prices'!$E:$E,$G242),IF($B242="RAB Short",SUMIFS('RAB Prices Short'!AX:AX,'RAB Prices Short'!$B:$B,'All Prices combined'!$D242,'RAB Prices Short'!$E:$E,'All Prices combined'!$G242),IF($B242="RAB Long",SUMIFS('RAB Prices Long'!AX:AX,'RAB Prices Long'!$B:$B,'All Prices combined'!$D242,'RAB Prices Long'!$E:$E,'All Prices combined'!$G242)))),2)</f>
        <v>41.99</v>
      </c>
      <c r="AV242" s="2">
        <f>ROUND(IF($B242="Annuity",SUMIFS('Annuity Prices'!AY:AY,'Annuity Prices'!$B:$B,$D242,'Annuity Prices'!$E:$E,$G242),IF($B242="RAB Short",SUMIFS('RAB Prices Short'!AY:AY,'RAB Prices Short'!$B:$B,'All Prices combined'!$D242,'RAB Prices Short'!$E:$E,'All Prices combined'!$G242),IF($B242="RAB Long",SUMIFS('RAB Prices Long'!AY:AY,'RAB Prices Long'!$B:$B,'All Prices combined'!$D242,'RAB Prices Long'!$E:$E,'All Prices combined'!$G242)))),2)</f>
        <v>43.03</v>
      </c>
      <c r="AW242" s="2">
        <f>ROUND(IF($B242="Annuity",SUMIFS('Annuity Prices'!AZ:AZ,'Annuity Prices'!$B:$B,$D242,'Annuity Prices'!$E:$E,$G242),IF($B242="RAB Short",SUMIFS('RAB Prices Short'!AZ:AZ,'RAB Prices Short'!$B:$B,'All Prices combined'!$D242,'RAB Prices Short'!$E:$E,'All Prices combined'!$G242),IF($B242="RAB Long",SUMIFS('RAB Prices Long'!AZ:AZ,'RAB Prices Long'!$B:$B,'All Prices combined'!$D242,'RAB Prices Long'!$E:$E,'All Prices combined'!$G242)))),2)</f>
        <v>44.12</v>
      </c>
      <c r="AX242" s="2">
        <f>ROUND(IF($B242="Annuity",SUMIFS('Annuity Prices'!BA:BA,'Annuity Prices'!$B:$B,$D242,'Annuity Prices'!$E:$E,$G242),IF($B242="RAB Short",SUMIFS('RAB Prices Short'!BA:BA,'RAB Prices Short'!$B:$B,'All Prices combined'!$D242,'RAB Prices Short'!$E:$E,'All Prices combined'!$G242),IF($B242="RAB Long",SUMIFS('RAB Prices Long'!BA:BA,'RAB Prices Long'!$B:$B,'All Prices combined'!$D242,'RAB Prices Long'!$E:$E,'All Prices combined'!$G242)))),2)</f>
        <v>46.97</v>
      </c>
      <c r="AY242" s="2">
        <f>ROUND(IF($B242="Annuity",SUMIFS('Annuity Prices'!BB:BB,'Annuity Prices'!$B:$B,$D242,'Annuity Prices'!$E:$E,$G242),IF($B242="RAB Short",SUMIFS('RAB Prices Short'!BB:BB,'RAB Prices Short'!$B:$B,'All Prices combined'!$D242,'RAB Prices Short'!$E:$E,'All Prices combined'!$G242),IF($B242="RAB Long",SUMIFS('RAB Prices Long'!BB:BB,'RAB Prices Long'!$B:$B,'All Prices combined'!$D242,'RAB Prices Long'!$E:$E,'All Prices combined'!$G242)))),2)</f>
        <v>48.14</v>
      </c>
      <c r="AZ242" s="2">
        <f>ROUND(IF($B242="Annuity",SUMIFS('Annuity Prices'!BC:BC,'Annuity Prices'!$B:$B,$D242,'Annuity Prices'!$E:$E,$G242),IF($B242="RAB Short",SUMIFS('RAB Prices Short'!BC:BC,'RAB Prices Short'!$B:$B,'All Prices combined'!$D242,'RAB Prices Short'!$E:$E,'All Prices combined'!$G242),IF($B242="RAB Long",SUMIFS('RAB Prices Long'!BC:BC,'RAB Prices Long'!$B:$B,'All Prices combined'!$D242,'RAB Prices Long'!$E:$E,'All Prices combined'!$G242)))),2)</f>
        <v>49.35</v>
      </c>
      <c r="BA242" s="2">
        <f>ROUND(IF($B242="Annuity",SUMIFS('Annuity Prices'!BD:BD,'Annuity Prices'!$B:$B,$D242,'Annuity Prices'!$E:$E,$G242),IF($B242="RAB Short",SUMIFS('RAB Prices Short'!BD:BD,'RAB Prices Short'!$B:$B,'All Prices combined'!$D242,'RAB Prices Short'!$E:$E,'All Prices combined'!$G242),IF($B242="RAB Long",SUMIFS('RAB Prices Long'!BD:BD,'RAB Prices Long'!$B:$B,'All Prices combined'!$D242,'RAB Prices Long'!$E:$E,'All Prices combined'!$G242)))),2)</f>
        <v>50.58</v>
      </c>
      <c r="BB242" s="2">
        <f>ROUND(IF($B242="Annuity",SUMIFS('Annuity Prices'!BE:BE,'Annuity Prices'!$B:$B,$D242,'Annuity Prices'!$E:$E,$G242),IF($B242="RAB Short",SUMIFS('RAB Prices Short'!BE:BE,'RAB Prices Short'!$B:$B,'All Prices combined'!$D242,'RAB Prices Short'!$E:$E,'All Prices combined'!$G242),IF($B242="RAB Long",SUMIFS('RAB Prices Long'!BE:BE,'RAB Prices Long'!$B:$B,'All Prices combined'!$D242,'RAB Prices Long'!$E:$E,'All Prices combined'!$G242)))),2)</f>
        <v>53.69</v>
      </c>
      <c r="BC242" s="2">
        <f>ROUND(IF($B242="Annuity",SUMIFS('Annuity Prices'!BF:BF,'Annuity Prices'!$B:$B,$D242,'Annuity Prices'!$E:$E,$G242),IF($B242="RAB Short",SUMIFS('RAB Prices Short'!BF:BF,'RAB Prices Short'!$B:$B,'All Prices combined'!$D242,'RAB Prices Short'!$E:$E,'All Prices combined'!$G242),IF($B242="RAB Long",SUMIFS('RAB Prices Long'!BF:BF,'RAB Prices Long'!$B:$B,'All Prices combined'!$D242,'RAB Prices Long'!$E:$E,'All Prices combined'!$G242)))),2)</f>
        <v>55.04</v>
      </c>
      <c r="BD242" s="2">
        <f>ROUND(IF($B242="Annuity",SUMIFS('Annuity Prices'!BG:BG,'Annuity Prices'!$B:$B,$D242,'Annuity Prices'!$E:$E,$G242),IF($B242="RAB Short",SUMIFS('RAB Prices Short'!BG:BG,'RAB Prices Short'!$B:$B,'All Prices combined'!$D242,'RAB Prices Short'!$E:$E,'All Prices combined'!$G242),IF($B242="RAB Long",SUMIFS('RAB Prices Long'!BG:BG,'RAB Prices Long'!$B:$B,'All Prices combined'!$D242,'RAB Prices Long'!$E:$E,'All Prices combined'!$G242)))),2)</f>
        <v>56.41</v>
      </c>
      <c r="BE242" s="2">
        <f>ROUND(IF($B242="Annuity",SUMIFS('Annuity Prices'!BH:BH,'Annuity Prices'!$B:$B,$D242,'Annuity Prices'!$E:$E,$G242),IF($B242="RAB Short",SUMIFS('RAB Prices Short'!BH:BH,'RAB Prices Short'!$B:$B,'All Prices combined'!$D242,'RAB Prices Short'!$E:$E,'All Prices combined'!$G242),IF($B242="RAB Long",SUMIFS('RAB Prices Long'!BH:BH,'RAB Prices Long'!$B:$B,'All Prices combined'!$D242,'RAB Prices Long'!$E:$E,'All Prices combined'!$G242)))),2)</f>
        <v>57.82</v>
      </c>
      <c r="BF242" s="2">
        <f>ROUND(IF($B242="Annuity",SUMIFS('Annuity Prices'!BI:BI,'Annuity Prices'!$B:$B,$D242,'Annuity Prices'!$E:$E,$G242),IF($B242="RAB Short",SUMIFS('RAB Prices Short'!BI:BI,'RAB Prices Short'!$B:$B,'All Prices combined'!$D242,'RAB Prices Short'!$E:$E,'All Prices combined'!$G242),IF($B242="RAB Long",SUMIFS('RAB Prices Long'!BI:BI,'RAB Prices Long'!$B:$B,'All Prices combined'!$D242,'RAB Prices Long'!$E:$E,'All Prices combined'!$G242)))),2)</f>
        <v>61.78</v>
      </c>
      <c r="BG242" s="2">
        <f>ROUND(IF($B242="Annuity",SUMIFS('Annuity Prices'!BJ:BJ,'Annuity Prices'!$B:$B,$D242,'Annuity Prices'!$E:$E,$G242),IF($B242="RAB Short",SUMIFS('RAB Prices Short'!BJ:BJ,'RAB Prices Short'!$B:$B,'All Prices combined'!$D242,'RAB Prices Short'!$E:$E,'All Prices combined'!$G242),IF($B242="RAB Long",SUMIFS('RAB Prices Long'!BJ:BJ,'RAB Prices Long'!$B:$B,'All Prices combined'!$D242,'RAB Prices Long'!$E:$E,'All Prices combined'!$G242)))),2)</f>
        <v>63.32</v>
      </c>
      <c r="BH242" s="2">
        <f>ROUND(IF($B242="Annuity",SUMIFS('Annuity Prices'!BK:BK,'Annuity Prices'!$B:$B,$D242,'Annuity Prices'!$E:$E,$G242),IF($B242="RAB Short",SUMIFS('RAB Prices Short'!BK:BK,'RAB Prices Short'!$B:$B,'All Prices combined'!$D242,'RAB Prices Short'!$E:$E,'All Prices combined'!$G242),IF($B242="RAB Long",SUMIFS('RAB Prices Long'!BK:BK,'RAB Prices Long'!$B:$B,'All Prices combined'!$D242,'RAB Prices Long'!$E:$E,'All Prices combined'!$G242)))),2)</f>
        <v>64.900000000000006</v>
      </c>
      <c r="BI242" s="2">
        <f>ROUND(IF($B242="Annuity",SUMIFS('Annuity Prices'!BL:BL,'Annuity Prices'!$B:$B,$D242,'Annuity Prices'!$E:$E,$G242),IF($B242="RAB Short",SUMIFS('RAB Prices Short'!BL:BL,'RAB Prices Short'!$B:$B,'All Prices combined'!$D242,'RAB Prices Short'!$E:$E,'All Prices combined'!$G242),IF($B242="RAB Long",SUMIFS('RAB Prices Long'!BL:BL,'RAB Prices Long'!$B:$B,'All Prices combined'!$D242,'RAB Prices Long'!$E:$E,'All Prices combined'!$G242)))),2)</f>
        <v>66.53</v>
      </c>
      <c r="BJ242" s="2">
        <f>ROUND(IF($B242="Annuity",SUMIFS('Annuity Prices'!BM:BM,'Annuity Prices'!$B:$B,$D242,'Annuity Prices'!$E:$E,$G242),IF($B242="RAB Short",SUMIFS('RAB Prices Short'!BM:BM,'RAB Prices Short'!$B:$B,'All Prices combined'!$D242,'RAB Prices Short'!$E:$E,'All Prices combined'!$G242),IF($B242="RAB Long",SUMIFS('RAB Prices Long'!BM:BM,'RAB Prices Long'!$B:$B,'All Prices combined'!$D242,'RAB Prices Long'!$E:$E,'All Prices combined'!$G242)))),2)</f>
        <v>68.05</v>
      </c>
      <c r="BK242" s="2">
        <f>ROUND(IF($B242="Annuity",SUMIFS('Annuity Prices'!BN:BN,'Annuity Prices'!$B:$B,$D242,'Annuity Prices'!$E:$E,$G242),IF($B242="RAB Short",SUMIFS('RAB Prices Short'!BN:BN,'RAB Prices Short'!$B:$B,'All Prices combined'!$D242,'RAB Prices Short'!$E:$E,'All Prices combined'!$G242),IF($B242="RAB Long",SUMIFS('RAB Prices Long'!BN:BN,'RAB Prices Long'!$B:$B,'All Prices combined'!$D242,'RAB Prices Long'!$E:$E,'All Prices combined'!$G242)))),2)</f>
        <v>69.760000000000005</v>
      </c>
      <c r="BL242" s="2">
        <f>ROUND(IF($B242="Annuity",SUMIFS('Annuity Prices'!BO:BO,'Annuity Prices'!$B:$B,$D242,'Annuity Prices'!$E:$E,$G242),IF($B242="RAB Short",SUMIFS('RAB Prices Short'!BO:BO,'RAB Prices Short'!$B:$B,'All Prices combined'!$D242,'RAB Prices Short'!$E:$E,'All Prices combined'!$G242),IF($B242="RAB Long",SUMIFS('RAB Prices Long'!BO:BO,'RAB Prices Long'!$B:$B,'All Prices combined'!$D242,'RAB Prices Long'!$E:$E,'All Prices combined'!$G242)))),2)</f>
        <v>71.5</v>
      </c>
      <c r="BM242" s="2">
        <f>ROUND(IF($B242="Annuity",SUMIFS('Annuity Prices'!BP:BP,'Annuity Prices'!$B:$B,$D242,'Annuity Prices'!$E:$E,$G242),IF($B242="RAB Short",SUMIFS('RAB Prices Short'!BP:BP,'RAB Prices Short'!$B:$B,'All Prices combined'!$D242,'RAB Prices Short'!$E:$E,'All Prices combined'!$G242),IF($B242="RAB Long",SUMIFS('RAB Prices Long'!BP:BP,'RAB Prices Long'!$B:$B,'All Prices combined'!$D242,'RAB Prices Long'!$E:$E,'All Prices combined'!$G242)))),2)</f>
        <v>73.290000000000006</v>
      </c>
      <c r="BN242" s="2">
        <f>ROUND(IF($B242="Annuity",SUMIFS('Annuity Prices'!BQ:BQ,'Annuity Prices'!$B:$B,$D242,'Annuity Prices'!$E:$E,$G242),IF($B242="RAB Short",SUMIFS('RAB Prices Short'!BQ:BQ,'RAB Prices Short'!$B:$B,'All Prices combined'!$D242,'RAB Prices Short'!$E:$E,'All Prices combined'!$G242),IF($B242="RAB Long",SUMIFS('RAB Prices Long'!BQ:BQ,'RAB Prices Long'!$B:$B,'All Prices combined'!$D242,'RAB Prices Long'!$E:$E,'All Prices combined'!$G242)))),2)</f>
        <v>73.91</v>
      </c>
      <c r="BO242" s="2">
        <f>ROUND(IF($B242="Annuity",SUMIFS('Annuity Prices'!BR:BR,'Annuity Prices'!$B:$B,$D242,'Annuity Prices'!$E:$E,$G242),IF($B242="RAB Short",SUMIFS('RAB Prices Short'!BR:BR,'RAB Prices Short'!$B:$B,'All Prices combined'!$D242,'RAB Prices Short'!$E:$E,'All Prices combined'!$G242),IF($B242="RAB Long",SUMIFS('RAB Prices Long'!BR:BR,'RAB Prices Long'!$B:$B,'All Prices combined'!$D242,'RAB Prices Long'!$E:$E,'All Prices combined'!$G242)))),2)</f>
        <v>75.760000000000005</v>
      </c>
      <c r="BP242" s="2">
        <f>ROUND(IF($B242="Annuity",SUMIFS('Annuity Prices'!BS:BS,'Annuity Prices'!$B:$B,$D242,'Annuity Prices'!$E:$E,$G242),IF($B242="RAB Short",SUMIFS('RAB Prices Short'!BS:BS,'RAB Prices Short'!$B:$B,'All Prices combined'!$D242,'RAB Prices Short'!$E:$E,'All Prices combined'!$G242),IF($B242="RAB Long",SUMIFS('RAB Prices Long'!BS:BS,'RAB Prices Long'!$B:$B,'All Prices combined'!$D242,'RAB Prices Long'!$E:$E,'All Prices combined'!$G242)))),2)</f>
        <v>77.650000000000006</v>
      </c>
      <c r="BQ242" s="2">
        <f>ROUND(IF($B242="Annuity",SUMIFS('Annuity Prices'!BT:BT,'Annuity Prices'!$B:$B,$D242,'Annuity Prices'!$E:$E,$G242),IF($B242="RAB Short",SUMIFS('RAB Prices Short'!BT:BT,'RAB Prices Short'!$B:$B,'All Prices combined'!$D242,'RAB Prices Short'!$E:$E,'All Prices combined'!$G242),IF($B242="RAB Long",SUMIFS('RAB Prices Long'!BT:BT,'RAB Prices Long'!$B:$B,'All Prices combined'!$D242,'RAB Prices Long'!$E:$E,'All Prices combined'!$G242)))),2)</f>
        <v>79.59</v>
      </c>
      <c r="BR242" s="2">
        <f>ROUND(IF($B242="Annuity",SUMIFS('Annuity Prices'!BU:BU,'Annuity Prices'!$B:$B,$D242,'Annuity Prices'!$E:$E,$G242),IF($B242="RAB Short",SUMIFS('RAB Prices Short'!BU:BU,'RAB Prices Short'!$B:$B,'All Prices combined'!$D242,'RAB Prices Short'!$E:$E,'All Prices combined'!$G242),IF($B242="RAB Long",SUMIFS('RAB Prices Long'!BU:BU,'RAB Prices Long'!$B:$B,'All Prices combined'!$D242,'RAB Prices Long'!$E:$E,'All Prices combined'!$G242)))),2)</f>
        <v>80.69</v>
      </c>
      <c r="BS242" s="2">
        <f>ROUND(IF($B242="Annuity",SUMIFS('Annuity Prices'!BV:BV,'Annuity Prices'!$B:$B,$D242,'Annuity Prices'!$E:$E,$G242),IF($B242="RAB Short",SUMIFS('RAB Prices Short'!BV:BV,'RAB Prices Short'!$B:$B,'All Prices combined'!$D242,'RAB Prices Short'!$E:$E,'All Prices combined'!$G242),IF($B242="RAB Long",SUMIFS('RAB Prices Long'!BV:BV,'RAB Prices Long'!$B:$B,'All Prices combined'!$D242,'RAB Prices Long'!$E:$E,'All Prices combined'!$G242)))),2)</f>
        <v>82.7</v>
      </c>
      <c r="BT242" s="2">
        <f>ROUND(IF($B242="Annuity",SUMIFS('Annuity Prices'!BW:BW,'Annuity Prices'!$B:$B,$D242,'Annuity Prices'!$E:$E,$G242),IF($B242="RAB Short",SUMIFS('RAB Prices Short'!BW:BW,'RAB Prices Short'!$B:$B,'All Prices combined'!$D242,'RAB Prices Short'!$E:$E,'All Prices combined'!$G242),IF($B242="RAB Long",SUMIFS('RAB Prices Long'!BW:BW,'RAB Prices Long'!$B:$B,'All Prices combined'!$D242,'RAB Prices Long'!$E:$E,'All Prices combined'!$G242)))),2)</f>
        <v>84.77</v>
      </c>
      <c r="BU242" s="2">
        <f>ROUND(IF($B242="Annuity",SUMIFS('Annuity Prices'!BX:BX,'Annuity Prices'!$B:$B,$D242,'Annuity Prices'!$E:$E,$G242),IF($B242="RAB Short",SUMIFS('RAB Prices Short'!BX:BX,'RAB Prices Short'!$B:$B,'All Prices combined'!$D242,'RAB Prices Short'!$E:$E,'All Prices combined'!$G242),IF($B242="RAB Long",SUMIFS('RAB Prices Long'!BX:BX,'RAB Prices Long'!$B:$B,'All Prices combined'!$D242,'RAB Prices Long'!$E:$E,'All Prices combined'!$G242)))),2)</f>
        <v>86.88</v>
      </c>
    </row>
    <row r="243" spans="2:73" x14ac:dyDescent="0.25">
      <c r="B243" t="s">
        <v>44</v>
      </c>
      <c r="C243">
        <v>10</v>
      </c>
      <c r="E243" t="s">
        <v>154</v>
      </c>
      <c r="F243">
        <v>10</v>
      </c>
      <c r="G243" t="s">
        <v>157</v>
      </c>
      <c r="I243" s="2">
        <f>ROUND(IF($B243="Annuity",SUMIFS('Annuity Prices'!L:L,'Annuity Prices'!$B:$B,$D243,'Annuity Prices'!$E:$E,$G243),IF($B243="RAB Short",SUMIFS('RAB Prices Short'!L:L,'RAB Prices Short'!$B:$B,'All Prices combined'!$D243,'RAB Prices Short'!$E:$E,'All Prices combined'!$G243),IF($B243="RAB Long",SUMIFS('RAB Prices Long'!L:L,'RAB Prices Long'!$B:$B,'All Prices combined'!$D243,'RAB Prices Long'!$E:$E,'All Prices combined'!$G243)))),2)</f>
        <v>0</v>
      </c>
      <c r="J243" s="2">
        <f>ROUND(IF($B243="Annuity",SUMIFS('Annuity Prices'!M:M,'Annuity Prices'!$B:$B,$D243,'Annuity Prices'!$E:$E,$G243),IF($B243="RAB Short",SUMIFS('RAB Prices Short'!M:M,'RAB Prices Short'!$B:$B,'All Prices combined'!$D243,'RAB Prices Short'!$E:$E,'All Prices combined'!$G243),IF($B243="RAB Long",SUMIFS('RAB Prices Long'!M:M,'RAB Prices Long'!$B:$B,'All Prices combined'!$D243,'RAB Prices Long'!$E:$E,'All Prices combined'!$G243)))),2)</f>
        <v>0</v>
      </c>
      <c r="K243" s="2">
        <f>ROUND(IF($B243="Annuity",SUMIFS('Annuity Prices'!N:N,'Annuity Prices'!$B:$B,$D243,'Annuity Prices'!$E:$E,$G243),IF($B243="RAB Short",SUMIFS('RAB Prices Short'!N:N,'RAB Prices Short'!$B:$B,'All Prices combined'!$D243,'RAB Prices Short'!$E:$E,'All Prices combined'!$G243),IF($B243="RAB Long",SUMIFS('RAB Prices Long'!N:N,'RAB Prices Long'!$B:$B,'All Prices combined'!$D243,'RAB Prices Long'!$E:$E,'All Prices combined'!$G243)))),2)</f>
        <v>0</v>
      </c>
      <c r="L243" s="2">
        <f>ROUND(IF($B243="Annuity",SUMIFS('Annuity Prices'!O:O,'Annuity Prices'!$B:$B,$D243,'Annuity Prices'!$E:$E,$G243),IF($B243="RAB Short",SUMIFS('RAB Prices Short'!O:O,'RAB Prices Short'!$B:$B,'All Prices combined'!$D243,'RAB Prices Short'!$E:$E,'All Prices combined'!$G243),IF($B243="RAB Long",SUMIFS('RAB Prices Long'!O:O,'RAB Prices Long'!$B:$B,'All Prices combined'!$D243,'RAB Prices Long'!$E:$E,'All Prices combined'!$G243)))),2)</f>
        <v>0</v>
      </c>
      <c r="M243" s="2">
        <f>ROUND(IF($B243="Annuity",SUMIFS('Annuity Prices'!P:P,'Annuity Prices'!$B:$B,$D243,'Annuity Prices'!$E:$E,$G243),IF($B243="RAB Short",SUMIFS('RAB Prices Short'!P:P,'RAB Prices Short'!$B:$B,'All Prices combined'!$D243,'RAB Prices Short'!$E:$E,'All Prices combined'!$G243),IF($B243="RAB Long",SUMIFS('RAB Prices Long'!P:P,'RAB Prices Long'!$B:$B,'All Prices combined'!$D243,'RAB Prices Long'!$E:$E,'All Prices combined'!$G243)))),2)</f>
        <v>0</v>
      </c>
      <c r="N243" s="2">
        <f>ROUND(IF($B243="Annuity",SUMIFS('Annuity Prices'!Q:Q,'Annuity Prices'!$B:$B,$D243,'Annuity Prices'!$E:$E,$G243),IF($B243="RAB Short",SUMIFS('RAB Prices Short'!Q:Q,'RAB Prices Short'!$B:$B,'All Prices combined'!$D243,'RAB Prices Short'!$E:$E,'All Prices combined'!$G243),IF($B243="RAB Long",SUMIFS('RAB Prices Long'!Q:Q,'RAB Prices Long'!$B:$B,'All Prices combined'!$D243,'RAB Prices Long'!$E:$E,'All Prices combined'!$G243)))),2)</f>
        <v>0</v>
      </c>
      <c r="O243" s="2">
        <f>ROUND(IF($B243="Annuity",SUMIFS('Annuity Prices'!R:R,'Annuity Prices'!$B:$B,$D243,'Annuity Prices'!$E:$E,$G243),IF($B243="RAB Short",SUMIFS('RAB Prices Short'!R:R,'RAB Prices Short'!$B:$B,'All Prices combined'!$D243,'RAB Prices Short'!$E:$E,'All Prices combined'!$G243),IF($B243="RAB Long",SUMIFS('RAB Prices Long'!R:R,'RAB Prices Long'!$B:$B,'All Prices combined'!$D243,'RAB Prices Long'!$E:$E,'All Prices combined'!$G243)))),2)</f>
        <v>0</v>
      </c>
      <c r="P243" s="2">
        <f>ROUND(IF($B243="Annuity",SUMIFS('Annuity Prices'!S:S,'Annuity Prices'!$B:$B,$D243,'Annuity Prices'!$E:$E,$G243),IF($B243="RAB Short",SUMIFS('RAB Prices Short'!S:S,'RAB Prices Short'!$B:$B,'All Prices combined'!$D243,'RAB Prices Short'!$E:$E,'All Prices combined'!$G243),IF($B243="RAB Long",SUMIFS('RAB Prices Long'!S:S,'RAB Prices Long'!$B:$B,'All Prices combined'!$D243,'RAB Prices Long'!$E:$E,'All Prices combined'!$G243)))),2)</f>
        <v>0</v>
      </c>
      <c r="Q243" s="2">
        <f>ROUND(IF($B243="Annuity",SUMIFS('Annuity Prices'!T:T,'Annuity Prices'!$B:$B,$D243,'Annuity Prices'!$E:$E,$G243),IF($B243="RAB Short",SUMIFS('RAB Prices Short'!T:T,'RAB Prices Short'!$B:$B,'All Prices combined'!$D243,'RAB Prices Short'!$E:$E,'All Prices combined'!$G243),IF($B243="RAB Long",SUMIFS('RAB Prices Long'!T:T,'RAB Prices Long'!$B:$B,'All Prices combined'!$D243,'RAB Prices Long'!$E:$E,'All Prices combined'!$G243)))),2)</f>
        <v>0</v>
      </c>
      <c r="R243" s="2">
        <f>ROUND(IF($B243="Annuity",SUMIFS('Annuity Prices'!U:U,'Annuity Prices'!$B:$B,$D243,'Annuity Prices'!$E:$E,$G243),IF($B243="RAB Short",SUMIFS('RAB Prices Short'!U:U,'RAB Prices Short'!$B:$B,'All Prices combined'!$D243,'RAB Prices Short'!$E:$E,'All Prices combined'!$G243),IF($B243="RAB Long",SUMIFS('RAB Prices Long'!U:U,'RAB Prices Long'!$B:$B,'All Prices combined'!$D243,'RAB Prices Long'!$E:$E,'All Prices combined'!$G243)))),2)</f>
        <v>0</v>
      </c>
      <c r="S243" s="2">
        <f>ROUND(IF($B243="Annuity",SUMIFS('Annuity Prices'!V:V,'Annuity Prices'!$B:$B,$D243,'Annuity Prices'!$E:$E,$G243),IF($B243="RAB Short",SUMIFS('RAB Prices Short'!V:V,'RAB Prices Short'!$B:$B,'All Prices combined'!$D243,'RAB Prices Short'!$E:$E,'All Prices combined'!$G243),IF($B243="RAB Long",SUMIFS('RAB Prices Long'!V:V,'RAB Prices Long'!$B:$B,'All Prices combined'!$D243,'RAB Prices Long'!$E:$E,'All Prices combined'!$G243)))),2)</f>
        <v>0</v>
      </c>
      <c r="T243" s="2">
        <f>ROUND(IF($B243="Annuity",SUMIFS('Annuity Prices'!W:W,'Annuity Prices'!$B:$B,$D243,'Annuity Prices'!$E:$E,$G243),IF($B243="RAB Short",SUMIFS('RAB Prices Short'!W:W,'RAB Prices Short'!$B:$B,'All Prices combined'!$D243,'RAB Prices Short'!$E:$E,'All Prices combined'!$G243),IF($B243="RAB Long",SUMIFS('RAB Prices Long'!W:W,'RAB Prices Long'!$B:$B,'All Prices combined'!$D243,'RAB Prices Long'!$E:$E,'All Prices combined'!$G243)))),2)</f>
        <v>0</v>
      </c>
      <c r="U243" s="2">
        <f>ROUND(IF($B243="Annuity",SUMIFS('Annuity Prices'!X:X,'Annuity Prices'!$B:$B,$D243,'Annuity Prices'!$E:$E,$G243),IF($B243="RAB Short",SUMIFS('RAB Prices Short'!X:X,'RAB Prices Short'!$B:$B,'All Prices combined'!$D243,'RAB Prices Short'!$E:$E,'All Prices combined'!$G243),IF($B243="RAB Long",SUMIFS('RAB Prices Long'!X:X,'RAB Prices Long'!$B:$B,'All Prices combined'!$D243,'RAB Prices Long'!$E:$E,'All Prices combined'!$G243)))),2)</f>
        <v>0</v>
      </c>
      <c r="V243" s="2">
        <f>ROUND(IF($B243="Annuity",SUMIFS('Annuity Prices'!Y:Y,'Annuity Prices'!$B:$B,$D243,'Annuity Prices'!$E:$E,$G243),IF($B243="RAB Short",SUMIFS('RAB Prices Short'!Y:Y,'RAB Prices Short'!$B:$B,'All Prices combined'!$D243,'RAB Prices Short'!$E:$E,'All Prices combined'!$G243),IF($B243="RAB Long",SUMIFS('RAB Prices Long'!Y:Y,'RAB Prices Long'!$B:$B,'All Prices combined'!$D243,'RAB Prices Long'!$E:$E,'All Prices combined'!$G243)))),2)</f>
        <v>0</v>
      </c>
      <c r="W243" s="2">
        <f>ROUND(IF($B243="Annuity",SUMIFS('Annuity Prices'!Z:Z,'Annuity Prices'!$B:$B,$D243,'Annuity Prices'!$E:$E,$G243),IF($B243="RAB Short",SUMIFS('RAB Prices Short'!Z:Z,'RAB Prices Short'!$B:$B,'All Prices combined'!$D243,'RAB Prices Short'!$E:$E,'All Prices combined'!$G243),IF($B243="RAB Long",SUMIFS('RAB Prices Long'!Z:Z,'RAB Prices Long'!$B:$B,'All Prices combined'!$D243,'RAB Prices Long'!$E:$E,'All Prices combined'!$G243)))),2)</f>
        <v>0</v>
      </c>
      <c r="X243" s="2">
        <f>ROUND(IF($B243="Annuity",SUMIFS('Annuity Prices'!AA:AA,'Annuity Prices'!$B:$B,$D243,'Annuity Prices'!$E:$E,$G243),IF($B243="RAB Short",SUMIFS('RAB Prices Short'!AA:AA,'RAB Prices Short'!$B:$B,'All Prices combined'!$D243,'RAB Prices Short'!$E:$E,'All Prices combined'!$G243),IF($B243="RAB Long",SUMIFS('RAB Prices Long'!AA:AA,'RAB Prices Long'!$B:$B,'All Prices combined'!$D243,'RAB Prices Long'!$E:$E,'All Prices combined'!$G243)))),2)</f>
        <v>0</v>
      </c>
      <c r="Y243" s="2">
        <f>ROUND(IF($B243="Annuity",SUMIFS('Annuity Prices'!AB:AB,'Annuity Prices'!$B:$B,$D243,'Annuity Prices'!$E:$E,$G243),IF($B243="RAB Short",SUMIFS('RAB Prices Short'!AB:AB,'RAB Prices Short'!$B:$B,'All Prices combined'!$D243,'RAB Prices Short'!$E:$E,'All Prices combined'!$G243),IF($B243="RAB Long",SUMIFS('RAB Prices Long'!AB:AB,'RAB Prices Long'!$B:$B,'All Prices combined'!$D243,'RAB Prices Long'!$E:$E,'All Prices combined'!$G243)))),2)</f>
        <v>0</v>
      </c>
      <c r="Z243" s="2">
        <f>ROUND(IF($B243="Annuity",SUMIFS('Annuity Prices'!AC:AC,'Annuity Prices'!$B:$B,$D243,'Annuity Prices'!$E:$E,$G243),IF($B243="RAB Short",SUMIFS('RAB Prices Short'!AC:AC,'RAB Prices Short'!$B:$B,'All Prices combined'!$D243,'RAB Prices Short'!$E:$E,'All Prices combined'!$G243),IF($B243="RAB Long",SUMIFS('RAB Prices Long'!AC:AC,'RAB Prices Long'!$B:$B,'All Prices combined'!$D243,'RAB Prices Long'!$E:$E,'All Prices combined'!$G243)))),2)</f>
        <v>0</v>
      </c>
      <c r="AA243" s="2">
        <f>ROUND(IF($B243="Annuity",SUMIFS('Annuity Prices'!AD:AD,'Annuity Prices'!$B:$B,$D243,'Annuity Prices'!$E:$E,$G243),IF($B243="RAB Short",SUMIFS('RAB Prices Short'!AD:AD,'RAB Prices Short'!$B:$B,'All Prices combined'!$D243,'RAB Prices Short'!$E:$E,'All Prices combined'!$G243),IF($B243="RAB Long",SUMIFS('RAB Prices Long'!AD:AD,'RAB Prices Long'!$B:$B,'All Prices combined'!$D243,'RAB Prices Long'!$E:$E,'All Prices combined'!$G243)))),2)</f>
        <v>0</v>
      </c>
      <c r="AB243" s="2">
        <f>ROUND(IF($B243="Annuity",SUMIFS('Annuity Prices'!AE:AE,'Annuity Prices'!$B:$B,$D243,'Annuity Prices'!$E:$E,$G243),IF($B243="RAB Short",SUMIFS('RAB Prices Short'!AE:AE,'RAB Prices Short'!$B:$B,'All Prices combined'!$D243,'RAB Prices Short'!$E:$E,'All Prices combined'!$G243),IF($B243="RAB Long",SUMIFS('RAB Prices Long'!AE:AE,'RAB Prices Long'!$B:$B,'All Prices combined'!$D243,'RAB Prices Long'!$E:$E,'All Prices combined'!$G243)))),2)</f>
        <v>0</v>
      </c>
      <c r="AC243" s="2">
        <f>ROUND(IF($B243="Annuity",SUMIFS('Annuity Prices'!AF:AF,'Annuity Prices'!$B:$B,$D243,'Annuity Prices'!$E:$E,$G243),IF($B243="RAB Short",SUMIFS('RAB Prices Short'!AF:AF,'RAB Prices Short'!$B:$B,'All Prices combined'!$D243,'RAB Prices Short'!$E:$E,'All Prices combined'!$G243),IF($B243="RAB Long",SUMIFS('RAB Prices Long'!AF:AF,'RAB Prices Long'!$B:$B,'All Prices combined'!$D243,'RAB Prices Long'!$E:$E,'All Prices combined'!$G243)))),2)</f>
        <v>0</v>
      </c>
      <c r="AD243" s="2">
        <f>ROUND(IF($B243="Annuity",SUMIFS('Annuity Prices'!AG:AG,'Annuity Prices'!$B:$B,$D243,'Annuity Prices'!$E:$E,$G243),IF($B243="RAB Short",SUMIFS('RAB Prices Short'!AG:AG,'RAB Prices Short'!$B:$B,'All Prices combined'!$D243,'RAB Prices Short'!$E:$E,'All Prices combined'!$G243),IF($B243="RAB Long",SUMIFS('RAB Prices Long'!AG:AG,'RAB Prices Long'!$B:$B,'All Prices combined'!$D243,'RAB Prices Long'!$E:$E,'All Prices combined'!$G243)))),2)</f>
        <v>0</v>
      </c>
      <c r="AE243" s="2">
        <f>ROUND(IF($B243="Annuity",SUMIFS('Annuity Prices'!AH:AH,'Annuity Prices'!$B:$B,$D243,'Annuity Prices'!$E:$E,$G243),IF($B243="RAB Short",SUMIFS('RAB Prices Short'!AH:AH,'RAB Prices Short'!$B:$B,'All Prices combined'!$D243,'RAB Prices Short'!$E:$E,'All Prices combined'!$G243),IF($B243="RAB Long",SUMIFS('RAB Prices Long'!AH:AH,'RAB Prices Long'!$B:$B,'All Prices combined'!$D243,'RAB Prices Long'!$E:$E,'All Prices combined'!$G243)))),2)</f>
        <v>0</v>
      </c>
      <c r="AF243" s="2">
        <f>ROUND(IF($B243="Annuity",SUMIFS('Annuity Prices'!AI:AI,'Annuity Prices'!$B:$B,$D243,'Annuity Prices'!$E:$E,$G243),IF($B243="RAB Short",SUMIFS('RAB Prices Short'!AI:AI,'RAB Prices Short'!$B:$B,'All Prices combined'!$D243,'RAB Prices Short'!$E:$E,'All Prices combined'!$G243),IF($B243="RAB Long",SUMIFS('RAB Prices Long'!AI:AI,'RAB Prices Long'!$B:$B,'All Prices combined'!$D243,'RAB Prices Long'!$E:$E,'All Prices combined'!$G243)))),2)</f>
        <v>0</v>
      </c>
      <c r="AG243" s="2">
        <f>ROUND(IF($B243="Annuity",SUMIFS('Annuity Prices'!AJ:AJ,'Annuity Prices'!$B:$B,$D243,'Annuity Prices'!$E:$E,$G243),IF($B243="RAB Short",SUMIFS('RAB Prices Short'!AJ:AJ,'RAB Prices Short'!$B:$B,'All Prices combined'!$D243,'RAB Prices Short'!$E:$E,'All Prices combined'!$G243),IF($B243="RAB Long",SUMIFS('RAB Prices Long'!AJ:AJ,'RAB Prices Long'!$B:$B,'All Prices combined'!$D243,'RAB Prices Long'!$E:$E,'All Prices combined'!$G243)))),2)</f>
        <v>0</v>
      </c>
      <c r="AH243" s="2">
        <f>ROUND(IF($B243="Annuity",SUMIFS('Annuity Prices'!AK:AK,'Annuity Prices'!$B:$B,$D243,'Annuity Prices'!$E:$E,$G243),IF($B243="RAB Short",SUMIFS('RAB Prices Short'!AK:AK,'RAB Prices Short'!$B:$B,'All Prices combined'!$D243,'RAB Prices Short'!$E:$E,'All Prices combined'!$G243),IF($B243="RAB Long",SUMIFS('RAB Prices Long'!AK:AK,'RAB Prices Long'!$B:$B,'All Prices combined'!$D243,'RAB Prices Long'!$E:$E,'All Prices combined'!$G243)))),2)</f>
        <v>0</v>
      </c>
      <c r="AI243" s="2">
        <f>ROUND(IF($B243="Annuity",SUMIFS('Annuity Prices'!AL:AL,'Annuity Prices'!$B:$B,$D243,'Annuity Prices'!$E:$E,$G243),IF($B243="RAB Short",SUMIFS('RAB Prices Short'!AL:AL,'RAB Prices Short'!$B:$B,'All Prices combined'!$D243,'RAB Prices Short'!$E:$E,'All Prices combined'!$G243),IF($B243="RAB Long",SUMIFS('RAB Prices Long'!AL:AL,'RAB Prices Long'!$B:$B,'All Prices combined'!$D243,'RAB Prices Long'!$E:$E,'All Prices combined'!$G243)))),2)</f>
        <v>0</v>
      </c>
      <c r="AJ243" s="2">
        <f>ROUND(IF($B243="Annuity",SUMIFS('Annuity Prices'!AM:AM,'Annuity Prices'!$B:$B,$D243,'Annuity Prices'!$E:$E,$G243),IF($B243="RAB Short",SUMIFS('RAB Prices Short'!AM:AM,'RAB Prices Short'!$B:$B,'All Prices combined'!$D243,'RAB Prices Short'!$E:$E,'All Prices combined'!$G243),IF($B243="RAB Long",SUMIFS('RAB Prices Long'!AM:AM,'RAB Prices Long'!$B:$B,'All Prices combined'!$D243,'RAB Prices Long'!$E:$E,'All Prices combined'!$G243)))),2)</f>
        <v>0</v>
      </c>
      <c r="AK243" s="2">
        <f>ROUND(IF($B243="Annuity",SUMIFS('Annuity Prices'!AN:AN,'Annuity Prices'!$B:$B,$D243,'Annuity Prices'!$E:$E,$G243),IF($B243="RAB Short",SUMIFS('RAB Prices Short'!AN:AN,'RAB Prices Short'!$B:$B,'All Prices combined'!$D243,'RAB Prices Short'!$E:$E,'All Prices combined'!$G243),IF($B243="RAB Long",SUMIFS('RAB Prices Long'!AN:AN,'RAB Prices Long'!$B:$B,'All Prices combined'!$D243,'RAB Prices Long'!$E:$E,'All Prices combined'!$G243)))),2)</f>
        <v>0</v>
      </c>
      <c r="AL243" s="2">
        <f>ROUND(IF($B243="Annuity",SUMIFS('Annuity Prices'!AO:AO,'Annuity Prices'!$B:$B,$D243,'Annuity Prices'!$E:$E,$G243),IF($B243="RAB Short",SUMIFS('RAB Prices Short'!AO:AO,'RAB Prices Short'!$B:$B,'All Prices combined'!$D243,'RAB Prices Short'!$E:$E,'All Prices combined'!$G243),IF($B243="RAB Long",SUMIFS('RAB Prices Long'!AO:AO,'RAB Prices Long'!$B:$B,'All Prices combined'!$D243,'RAB Prices Long'!$E:$E,'All Prices combined'!$G243)))),2)</f>
        <v>0</v>
      </c>
      <c r="AM243" s="2">
        <f>ROUND(IF($B243="Annuity",SUMIFS('Annuity Prices'!AP:AP,'Annuity Prices'!$B:$B,$D243,'Annuity Prices'!$E:$E,$G243),IF($B243="RAB Short",SUMIFS('RAB Prices Short'!AP:AP,'RAB Prices Short'!$B:$B,'All Prices combined'!$D243,'RAB Prices Short'!$E:$E,'All Prices combined'!$G243),IF($B243="RAB Long",SUMIFS('RAB Prices Long'!AP:AP,'RAB Prices Long'!$B:$B,'All Prices combined'!$D243,'RAB Prices Long'!$E:$E,'All Prices combined'!$G243)))),2)</f>
        <v>0</v>
      </c>
      <c r="AN243" s="2">
        <f>ROUND(IF($B243="Annuity",SUMIFS('Annuity Prices'!AQ:AQ,'Annuity Prices'!$B:$B,$D243,'Annuity Prices'!$E:$E,$G243),IF($B243="RAB Short",SUMIFS('RAB Prices Short'!AQ:AQ,'RAB Prices Short'!$B:$B,'All Prices combined'!$D243,'RAB Prices Short'!$E:$E,'All Prices combined'!$G243),IF($B243="RAB Long",SUMIFS('RAB Prices Long'!AQ:AQ,'RAB Prices Long'!$B:$B,'All Prices combined'!$D243,'RAB Prices Long'!$E:$E,'All Prices combined'!$G243)))),2)</f>
        <v>0</v>
      </c>
      <c r="AO243" s="2">
        <f>ROUND(IF($B243="Annuity",SUMIFS('Annuity Prices'!AR:AR,'Annuity Prices'!$B:$B,$D243,'Annuity Prices'!$E:$E,$G243),IF($B243="RAB Short",SUMIFS('RAB Prices Short'!AR:AR,'RAB Prices Short'!$B:$B,'All Prices combined'!$D243,'RAB Prices Short'!$E:$E,'All Prices combined'!$G243),IF($B243="RAB Long",SUMIFS('RAB Prices Long'!AR:AR,'RAB Prices Long'!$B:$B,'All Prices combined'!$D243,'RAB Prices Long'!$E:$E,'All Prices combined'!$G243)))),2)</f>
        <v>0</v>
      </c>
      <c r="AP243" s="2">
        <f>ROUND(IF($B243="Annuity",SUMIFS('Annuity Prices'!AS:AS,'Annuity Prices'!$B:$B,$D243,'Annuity Prices'!$E:$E,$G243),IF($B243="RAB Short",SUMIFS('RAB Prices Short'!AS:AS,'RAB Prices Short'!$B:$B,'All Prices combined'!$D243,'RAB Prices Short'!$E:$E,'All Prices combined'!$G243),IF($B243="RAB Long",SUMIFS('RAB Prices Long'!AS:AS,'RAB Prices Long'!$B:$B,'All Prices combined'!$D243,'RAB Prices Long'!$E:$E,'All Prices combined'!$G243)))),2)</f>
        <v>0</v>
      </c>
      <c r="AQ243" s="2">
        <f>ROUND(IF($B243="Annuity",SUMIFS('Annuity Prices'!AT:AT,'Annuity Prices'!$B:$B,$D243,'Annuity Prices'!$E:$E,$G243),IF($B243="RAB Short",SUMIFS('RAB Prices Short'!AT:AT,'RAB Prices Short'!$B:$B,'All Prices combined'!$D243,'RAB Prices Short'!$E:$E,'All Prices combined'!$G243),IF($B243="RAB Long",SUMIFS('RAB Prices Long'!AT:AT,'RAB Prices Long'!$B:$B,'All Prices combined'!$D243,'RAB Prices Long'!$E:$E,'All Prices combined'!$G243)))),2)</f>
        <v>0</v>
      </c>
      <c r="AR243" s="2">
        <f>ROUND(IF($B243="Annuity",SUMIFS('Annuity Prices'!AU:AU,'Annuity Prices'!$B:$B,$D243,'Annuity Prices'!$E:$E,$G243),IF($B243="RAB Short",SUMIFS('RAB Prices Short'!AU:AU,'RAB Prices Short'!$B:$B,'All Prices combined'!$D243,'RAB Prices Short'!$E:$E,'All Prices combined'!$G243),IF($B243="RAB Long",SUMIFS('RAB Prices Long'!AU:AU,'RAB Prices Long'!$B:$B,'All Prices combined'!$D243,'RAB Prices Long'!$E:$E,'All Prices combined'!$G243)))),2)</f>
        <v>0</v>
      </c>
      <c r="AS243" s="2">
        <f>ROUND(IF($B243="Annuity",SUMIFS('Annuity Prices'!AV:AV,'Annuity Prices'!$B:$B,$D243,'Annuity Prices'!$E:$E,$G243),IF($B243="RAB Short",SUMIFS('RAB Prices Short'!AV:AV,'RAB Prices Short'!$B:$B,'All Prices combined'!$D243,'RAB Prices Short'!$E:$E,'All Prices combined'!$G243),IF($B243="RAB Long",SUMIFS('RAB Prices Long'!AV:AV,'RAB Prices Long'!$B:$B,'All Prices combined'!$D243,'RAB Prices Long'!$E:$E,'All Prices combined'!$G243)))),2)</f>
        <v>0</v>
      </c>
      <c r="AT243" s="2">
        <f>ROUND(IF($B243="Annuity",SUMIFS('Annuity Prices'!AW:AW,'Annuity Prices'!$B:$B,$D243,'Annuity Prices'!$E:$E,$G243),IF($B243="RAB Short",SUMIFS('RAB Prices Short'!AW:AW,'RAB Prices Short'!$B:$B,'All Prices combined'!$D243,'RAB Prices Short'!$E:$E,'All Prices combined'!$G243),IF($B243="RAB Long",SUMIFS('RAB Prices Long'!AW:AW,'RAB Prices Long'!$B:$B,'All Prices combined'!$D243,'RAB Prices Long'!$E:$E,'All Prices combined'!$G243)))),2)</f>
        <v>0</v>
      </c>
      <c r="AU243" s="2">
        <f>ROUND(IF($B243="Annuity",SUMIFS('Annuity Prices'!AX:AX,'Annuity Prices'!$B:$B,$D243,'Annuity Prices'!$E:$E,$G243),IF($B243="RAB Short",SUMIFS('RAB Prices Short'!AX:AX,'RAB Prices Short'!$B:$B,'All Prices combined'!$D243,'RAB Prices Short'!$E:$E,'All Prices combined'!$G243),IF($B243="RAB Long",SUMIFS('RAB Prices Long'!AX:AX,'RAB Prices Long'!$B:$B,'All Prices combined'!$D243,'RAB Prices Long'!$E:$E,'All Prices combined'!$G243)))),2)</f>
        <v>0</v>
      </c>
      <c r="AV243" s="2">
        <f>ROUND(IF($B243="Annuity",SUMIFS('Annuity Prices'!AY:AY,'Annuity Prices'!$B:$B,$D243,'Annuity Prices'!$E:$E,$G243),IF($B243="RAB Short",SUMIFS('RAB Prices Short'!AY:AY,'RAB Prices Short'!$B:$B,'All Prices combined'!$D243,'RAB Prices Short'!$E:$E,'All Prices combined'!$G243),IF($B243="RAB Long",SUMIFS('RAB Prices Long'!AY:AY,'RAB Prices Long'!$B:$B,'All Prices combined'!$D243,'RAB Prices Long'!$E:$E,'All Prices combined'!$G243)))),2)</f>
        <v>0</v>
      </c>
      <c r="AW243" s="2">
        <f>ROUND(IF($B243="Annuity",SUMIFS('Annuity Prices'!AZ:AZ,'Annuity Prices'!$B:$B,$D243,'Annuity Prices'!$E:$E,$G243),IF($B243="RAB Short",SUMIFS('RAB Prices Short'!AZ:AZ,'RAB Prices Short'!$B:$B,'All Prices combined'!$D243,'RAB Prices Short'!$E:$E,'All Prices combined'!$G243),IF($B243="RAB Long",SUMIFS('RAB Prices Long'!AZ:AZ,'RAB Prices Long'!$B:$B,'All Prices combined'!$D243,'RAB Prices Long'!$E:$E,'All Prices combined'!$G243)))),2)</f>
        <v>0</v>
      </c>
      <c r="AX243" s="2">
        <f>ROUND(IF($B243="Annuity",SUMIFS('Annuity Prices'!BA:BA,'Annuity Prices'!$B:$B,$D243,'Annuity Prices'!$E:$E,$G243),IF($B243="RAB Short",SUMIFS('RAB Prices Short'!BA:BA,'RAB Prices Short'!$B:$B,'All Prices combined'!$D243,'RAB Prices Short'!$E:$E,'All Prices combined'!$G243),IF($B243="RAB Long",SUMIFS('RAB Prices Long'!BA:BA,'RAB Prices Long'!$B:$B,'All Prices combined'!$D243,'RAB Prices Long'!$E:$E,'All Prices combined'!$G243)))),2)</f>
        <v>0</v>
      </c>
      <c r="AY243" s="2">
        <f>ROUND(IF($B243="Annuity",SUMIFS('Annuity Prices'!BB:BB,'Annuity Prices'!$B:$B,$D243,'Annuity Prices'!$E:$E,$G243),IF($B243="RAB Short",SUMIFS('RAB Prices Short'!BB:BB,'RAB Prices Short'!$B:$B,'All Prices combined'!$D243,'RAB Prices Short'!$E:$E,'All Prices combined'!$G243),IF($B243="RAB Long",SUMIFS('RAB Prices Long'!BB:BB,'RAB Prices Long'!$B:$B,'All Prices combined'!$D243,'RAB Prices Long'!$E:$E,'All Prices combined'!$G243)))),2)</f>
        <v>0</v>
      </c>
      <c r="AZ243" s="2">
        <f>ROUND(IF($B243="Annuity",SUMIFS('Annuity Prices'!BC:BC,'Annuity Prices'!$B:$B,$D243,'Annuity Prices'!$E:$E,$G243),IF($B243="RAB Short",SUMIFS('RAB Prices Short'!BC:BC,'RAB Prices Short'!$B:$B,'All Prices combined'!$D243,'RAB Prices Short'!$E:$E,'All Prices combined'!$G243),IF($B243="RAB Long",SUMIFS('RAB Prices Long'!BC:BC,'RAB Prices Long'!$B:$B,'All Prices combined'!$D243,'RAB Prices Long'!$E:$E,'All Prices combined'!$G243)))),2)</f>
        <v>0</v>
      </c>
      <c r="BA243" s="2">
        <f>ROUND(IF($B243="Annuity",SUMIFS('Annuity Prices'!BD:BD,'Annuity Prices'!$B:$B,$D243,'Annuity Prices'!$E:$E,$G243),IF($B243="RAB Short",SUMIFS('RAB Prices Short'!BD:BD,'RAB Prices Short'!$B:$B,'All Prices combined'!$D243,'RAB Prices Short'!$E:$E,'All Prices combined'!$G243),IF($B243="RAB Long",SUMIFS('RAB Prices Long'!BD:BD,'RAB Prices Long'!$B:$B,'All Prices combined'!$D243,'RAB Prices Long'!$E:$E,'All Prices combined'!$G243)))),2)</f>
        <v>0</v>
      </c>
      <c r="BB243" s="2">
        <f>ROUND(IF($B243="Annuity",SUMIFS('Annuity Prices'!BE:BE,'Annuity Prices'!$B:$B,$D243,'Annuity Prices'!$E:$E,$G243),IF($B243="RAB Short",SUMIFS('RAB Prices Short'!BE:BE,'RAB Prices Short'!$B:$B,'All Prices combined'!$D243,'RAB Prices Short'!$E:$E,'All Prices combined'!$G243),IF($B243="RAB Long",SUMIFS('RAB Prices Long'!BE:BE,'RAB Prices Long'!$B:$B,'All Prices combined'!$D243,'RAB Prices Long'!$E:$E,'All Prices combined'!$G243)))),2)</f>
        <v>0</v>
      </c>
      <c r="BC243" s="2">
        <f>ROUND(IF($B243="Annuity",SUMIFS('Annuity Prices'!BF:BF,'Annuity Prices'!$B:$B,$D243,'Annuity Prices'!$E:$E,$G243),IF($B243="RAB Short",SUMIFS('RAB Prices Short'!BF:BF,'RAB Prices Short'!$B:$B,'All Prices combined'!$D243,'RAB Prices Short'!$E:$E,'All Prices combined'!$G243),IF($B243="RAB Long",SUMIFS('RAB Prices Long'!BF:BF,'RAB Prices Long'!$B:$B,'All Prices combined'!$D243,'RAB Prices Long'!$E:$E,'All Prices combined'!$G243)))),2)</f>
        <v>0</v>
      </c>
      <c r="BD243" s="2">
        <f>ROUND(IF($B243="Annuity",SUMIFS('Annuity Prices'!BG:BG,'Annuity Prices'!$B:$B,$D243,'Annuity Prices'!$E:$E,$G243),IF($B243="RAB Short",SUMIFS('RAB Prices Short'!BG:BG,'RAB Prices Short'!$B:$B,'All Prices combined'!$D243,'RAB Prices Short'!$E:$E,'All Prices combined'!$G243),IF($B243="RAB Long",SUMIFS('RAB Prices Long'!BG:BG,'RAB Prices Long'!$B:$B,'All Prices combined'!$D243,'RAB Prices Long'!$E:$E,'All Prices combined'!$G243)))),2)</f>
        <v>0</v>
      </c>
      <c r="BE243" s="2">
        <f>ROUND(IF($B243="Annuity",SUMIFS('Annuity Prices'!BH:BH,'Annuity Prices'!$B:$B,$D243,'Annuity Prices'!$E:$E,$G243),IF($B243="RAB Short",SUMIFS('RAB Prices Short'!BH:BH,'RAB Prices Short'!$B:$B,'All Prices combined'!$D243,'RAB Prices Short'!$E:$E,'All Prices combined'!$G243),IF($B243="RAB Long",SUMIFS('RAB Prices Long'!BH:BH,'RAB Prices Long'!$B:$B,'All Prices combined'!$D243,'RAB Prices Long'!$E:$E,'All Prices combined'!$G243)))),2)</f>
        <v>0</v>
      </c>
      <c r="BF243" s="2">
        <f>ROUND(IF($B243="Annuity",SUMIFS('Annuity Prices'!BI:BI,'Annuity Prices'!$B:$B,$D243,'Annuity Prices'!$E:$E,$G243),IF($B243="RAB Short",SUMIFS('RAB Prices Short'!BI:BI,'RAB Prices Short'!$B:$B,'All Prices combined'!$D243,'RAB Prices Short'!$E:$E,'All Prices combined'!$G243),IF($B243="RAB Long",SUMIFS('RAB Prices Long'!BI:BI,'RAB Prices Long'!$B:$B,'All Prices combined'!$D243,'RAB Prices Long'!$E:$E,'All Prices combined'!$G243)))),2)</f>
        <v>0</v>
      </c>
      <c r="BG243" s="2">
        <f>ROUND(IF($B243="Annuity",SUMIFS('Annuity Prices'!BJ:BJ,'Annuity Prices'!$B:$B,$D243,'Annuity Prices'!$E:$E,$G243),IF($B243="RAB Short",SUMIFS('RAB Prices Short'!BJ:BJ,'RAB Prices Short'!$B:$B,'All Prices combined'!$D243,'RAB Prices Short'!$E:$E,'All Prices combined'!$G243),IF($B243="RAB Long",SUMIFS('RAB Prices Long'!BJ:BJ,'RAB Prices Long'!$B:$B,'All Prices combined'!$D243,'RAB Prices Long'!$E:$E,'All Prices combined'!$G243)))),2)</f>
        <v>0</v>
      </c>
      <c r="BH243" s="2">
        <f>ROUND(IF($B243="Annuity",SUMIFS('Annuity Prices'!BK:BK,'Annuity Prices'!$B:$B,$D243,'Annuity Prices'!$E:$E,$G243),IF($B243="RAB Short",SUMIFS('RAB Prices Short'!BK:BK,'RAB Prices Short'!$B:$B,'All Prices combined'!$D243,'RAB Prices Short'!$E:$E,'All Prices combined'!$G243),IF($B243="RAB Long",SUMIFS('RAB Prices Long'!BK:BK,'RAB Prices Long'!$B:$B,'All Prices combined'!$D243,'RAB Prices Long'!$E:$E,'All Prices combined'!$G243)))),2)</f>
        <v>0</v>
      </c>
      <c r="BI243" s="2">
        <f>ROUND(IF($B243="Annuity",SUMIFS('Annuity Prices'!BL:BL,'Annuity Prices'!$B:$B,$D243,'Annuity Prices'!$E:$E,$G243),IF($B243="RAB Short",SUMIFS('RAB Prices Short'!BL:BL,'RAB Prices Short'!$B:$B,'All Prices combined'!$D243,'RAB Prices Short'!$E:$E,'All Prices combined'!$G243),IF($B243="RAB Long",SUMIFS('RAB Prices Long'!BL:BL,'RAB Prices Long'!$B:$B,'All Prices combined'!$D243,'RAB Prices Long'!$E:$E,'All Prices combined'!$G243)))),2)</f>
        <v>0</v>
      </c>
      <c r="BJ243" s="2">
        <f>ROUND(IF($B243="Annuity",SUMIFS('Annuity Prices'!BM:BM,'Annuity Prices'!$B:$B,$D243,'Annuity Prices'!$E:$E,$G243),IF($B243="RAB Short",SUMIFS('RAB Prices Short'!BM:BM,'RAB Prices Short'!$B:$B,'All Prices combined'!$D243,'RAB Prices Short'!$E:$E,'All Prices combined'!$G243),IF($B243="RAB Long",SUMIFS('RAB Prices Long'!BM:BM,'RAB Prices Long'!$B:$B,'All Prices combined'!$D243,'RAB Prices Long'!$E:$E,'All Prices combined'!$G243)))),2)</f>
        <v>0</v>
      </c>
      <c r="BK243" s="2">
        <f>ROUND(IF($B243="Annuity",SUMIFS('Annuity Prices'!BN:BN,'Annuity Prices'!$B:$B,$D243,'Annuity Prices'!$E:$E,$G243),IF($B243="RAB Short",SUMIFS('RAB Prices Short'!BN:BN,'RAB Prices Short'!$B:$B,'All Prices combined'!$D243,'RAB Prices Short'!$E:$E,'All Prices combined'!$G243),IF($B243="RAB Long",SUMIFS('RAB Prices Long'!BN:BN,'RAB Prices Long'!$B:$B,'All Prices combined'!$D243,'RAB Prices Long'!$E:$E,'All Prices combined'!$G243)))),2)</f>
        <v>0</v>
      </c>
      <c r="BL243" s="2">
        <f>ROUND(IF($B243="Annuity",SUMIFS('Annuity Prices'!BO:BO,'Annuity Prices'!$B:$B,$D243,'Annuity Prices'!$E:$E,$G243),IF($B243="RAB Short",SUMIFS('RAB Prices Short'!BO:BO,'RAB Prices Short'!$B:$B,'All Prices combined'!$D243,'RAB Prices Short'!$E:$E,'All Prices combined'!$G243),IF($B243="RAB Long",SUMIFS('RAB Prices Long'!BO:BO,'RAB Prices Long'!$B:$B,'All Prices combined'!$D243,'RAB Prices Long'!$E:$E,'All Prices combined'!$G243)))),2)</f>
        <v>0</v>
      </c>
      <c r="BM243" s="2">
        <f>ROUND(IF($B243="Annuity",SUMIFS('Annuity Prices'!BP:BP,'Annuity Prices'!$B:$B,$D243,'Annuity Prices'!$E:$E,$G243),IF($B243="RAB Short",SUMIFS('RAB Prices Short'!BP:BP,'RAB Prices Short'!$B:$B,'All Prices combined'!$D243,'RAB Prices Short'!$E:$E,'All Prices combined'!$G243),IF($B243="RAB Long",SUMIFS('RAB Prices Long'!BP:BP,'RAB Prices Long'!$B:$B,'All Prices combined'!$D243,'RAB Prices Long'!$E:$E,'All Prices combined'!$G243)))),2)</f>
        <v>0</v>
      </c>
      <c r="BN243" s="2">
        <f>ROUND(IF($B243="Annuity",SUMIFS('Annuity Prices'!BQ:BQ,'Annuity Prices'!$B:$B,$D243,'Annuity Prices'!$E:$E,$G243),IF($B243="RAB Short",SUMIFS('RAB Prices Short'!BQ:BQ,'RAB Prices Short'!$B:$B,'All Prices combined'!$D243,'RAB Prices Short'!$E:$E,'All Prices combined'!$G243),IF($B243="RAB Long",SUMIFS('RAB Prices Long'!BQ:BQ,'RAB Prices Long'!$B:$B,'All Prices combined'!$D243,'RAB Prices Long'!$E:$E,'All Prices combined'!$G243)))),2)</f>
        <v>0</v>
      </c>
      <c r="BO243" s="2">
        <f>ROUND(IF($B243="Annuity",SUMIFS('Annuity Prices'!BR:BR,'Annuity Prices'!$B:$B,$D243,'Annuity Prices'!$E:$E,$G243),IF($B243="RAB Short",SUMIFS('RAB Prices Short'!BR:BR,'RAB Prices Short'!$B:$B,'All Prices combined'!$D243,'RAB Prices Short'!$E:$E,'All Prices combined'!$G243),IF($B243="RAB Long",SUMIFS('RAB Prices Long'!BR:BR,'RAB Prices Long'!$B:$B,'All Prices combined'!$D243,'RAB Prices Long'!$E:$E,'All Prices combined'!$G243)))),2)</f>
        <v>0</v>
      </c>
      <c r="BP243" s="2">
        <f>ROUND(IF($B243="Annuity",SUMIFS('Annuity Prices'!BS:BS,'Annuity Prices'!$B:$B,$D243,'Annuity Prices'!$E:$E,$G243),IF($B243="RAB Short",SUMIFS('RAB Prices Short'!BS:BS,'RAB Prices Short'!$B:$B,'All Prices combined'!$D243,'RAB Prices Short'!$E:$E,'All Prices combined'!$G243),IF($B243="RAB Long",SUMIFS('RAB Prices Long'!BS:BS,'RAB Prices Long'!$B:$B,'All Prices combined'!$D243,'RAB Prices Long'!$E:$E,'All Prices combined'!$G243)))),2)</f>
        <v>0</v>
      </c>
      <c r="BQ243" s="2">
        <f>ROUND(IF($B243="Annuity",SUMIFS('Annuity Prices'!BT:BT,'Annuity Prices'!$B:$B,$D243,'Annuity Prices'!$E:$E,$G243),IF($B243="RAB Short",SUMIFS('RAB Prices Short'!BT:BT,'RAB Prices Short'!$B:$B,'All Prices combined'!$D243,'RAB Prices Short'!$E:$E,'All Prices combined'!$G243),IF($B243="RAB Long",SUMIFS('RAB Prices Long'!BT:BT,'RAB Prices Long'!$B:$B,'All Prices combined'!$D243,'RAB Prices Long'!$E:$E,'All Prices combined'!$G243)))),2)</f>
        <v>0</v>
      </c>
      <c r="BR243" s="2">
        <f>ROUND(IF($B243="Annuity",SUMIFS('Annuity Prices'!BU:BU,'Annuity Prices'!$B:$B,$D243,'Annuity Prices'!$E:$E,$G243),IF($B243="RAB Short",SUMIFS('RAB Prices Short'!BU:BU,'RAB Prices Short'!$B:$B,'All Prices combined'!$D243,'RAB Prices Short'!$E:$E,'All Prices combined'!$G243),IF($B243="RAB Long",SUMIFS('RAB Prices Long'!BU:BU,'RAB Prices Long'!$B:$B,'All Prices combined'!$D243,'RAB Prices Long'!$E:$E,'All Prices combined'!$G243)))),2)</f>
        <v>0</v>
      </c>
      <c r="BS243" s="2">
        <f>ROUND(IF($B243="Annuity",SUMIFS('Annuity Prices'!BV:BV,'Annuity Prices'!$B:$B,$D243,'Annuity Prices'!$E:$E,$G243),IF($B243="RAB Short",SUMIFS('RAB Prices Short'!BV:BV,'RAB Prices Short'!$B:$B,'All Prices combined'!$D243,'RAB Prices Short'!$E:$E,'All Prices combined'!$G243),IF($B243="RAB Long",SUMIFS('RAB Prices Long'!BV:BV,'RAB Prices Long'!$B:$B,'All Prices combined'!$D243,'RAB Prices Long'!$E:$E,'All Prices combined'!$G243)))),2)</f>
        <v>0</v>
      </c>
      <c r="BT243" s="2">
        <f>ROUND(IF($B243="Annuity",SUMIFS('Annuity Prices'!BW:BW,'Annuity Prices'!$B:$B,$D243,'Annuity Prices'!$E:$E,$G243),IF($B243="RAB Short",SUMIFS('RAB Prices Short'!BW:BW,'RAB Prices Short'!$B:$B,'All Prices combined'!$D243,'RAB Prices Short'!$E:$E,'All Prices combined'!$G243),IF($B243="RAB Long",SUMIFS('RAB Prices Long'!BW:BW,'RAB Prices Long'!$B:$B,'All Prices combined'!$D243,'RAB Prices Long'!$E:$E,'All Prices combined'!$G243)))),2)</f>
        <v>0</v>
      </c>
      <c r="BU243" s="2">
        <f>ROUND(IF($B243="Annuity",SUMIFS('Annuity Prices'!BX:BX,'Annuity Prices'!$B:$B,$D243,'Annuity Prices'!$E:$E,$G243),IF($B243="RAB Short",SUMIFS('RAB Prices Short'!BX:BX,'RAB Prices Short'!$B:$B,'All Prices combined'!$D243,'RAB Prices Short'!$E:$E,'All Prices combined'!$G243),IF($B243="RAB Long",SUMIFS('RAB Prices Long'!BX:BX,'RAB Prices Long'!$B:$B,'All Prices combined'!$D243,'RAB Prices Long'!$E:$E,'All Prices combined'!$G243)))),2)</f>
        <v>0</v>
      </c>
    </row>
    <row r="244" spans="2:73" x14ac:dyDescent="0.25">
      <c r="B244" t="s">
        <v>44</v>
      </c>
      <c r="C244">
        <v>10</v>
      </c>
      <c r="D244" t="s">
        <v>157</v>
      </c>
      <c r="E244" t="s">
        <v>154</v>
      </c>
      <c r="F244">
        <v>10</v>
      </c>
      <c r="G244" t="s">
        <v>38</v>
      </c>
      <c r="H244" t="s">
        <v>150</v>
      </c>
      <c r="I244" s="2">
        <f>ROUND(IF($B244="Annuity",SUMIFS('Annuity Prices'!L:L,'Annuity Prices'!$B:$B,$D244,'Annuity Prices'!$E:$E,$G244),IF($B244="RAB Short",SUMIFS('RAB Prices Short'!L:L,'RAB Prices Short'!$B:$B,'All Prices combined'!$D244,'RAB Prices Short'!$E:$E,'All Prices combined'!$G244),IF($B244="RAB Long",SUMIFS('RAB Prices Long'!L:L,'RAB Prices Long'!$B:$B,'All Prices combined'!$D244,'RAB Prices Long'!$E:$E,'All Prices combined'!$G244)))),2)</f>
        <v>0</v>
      </c>
      <c r="J244" s="2">
        <f>ROUND(IF($B244="Annuity",SUMIFS('Annuity Prices'!M:M,'Annuity Prices'!$B:$B,$D244,'Annuity Prices'!$E:$E,$G244),IF($B244="RAB Short",SUMIFS('RAB Prices Short'!M:M,'RAB Prices Short'!$B:$B,'All Prices combined'!$D244,'RAB Prices Short'!$E:$E,'All Prices combined'!$G244),IF($B244="RAB Long",SUMIFS('RAB Prices Long'!M:M,'RAB Prices Long'!$B:$B,'All Prices combined'!$D244,'RAB Prices Long'!$E:$E,'All Prices combined'!$G244)))),2)</f>
        <v>0</v>
      </c>
      <c r="K244" s="2">
        <f>ROUND(IF($B244="Annuity",SUMIFS('Annuity Prices'!N:N,'Annuity Prices'!$B:$B,$D244,'Annuity Prices'!$E:$E,$G244),IF($B244="RAB Short",SUMIFS('RAB Prices Short'!N:N,'RAB Prices Short'!$B:$B,'All Prices combined'!$D244,'RAB Prices Short'!$E:$E,'All Prices combined'!$G244),IF($B244="RAB Long",SUMIFS('RAB Prices Long'!N:N,'RAB Prices Long'!$B:$B,'All Prices combined'!$D244,'RAB Prices Long'!$E:$E,'All Prices combined'!$G244)))),2)</f>
        <v>104.84</v>
      </c>
      <c r="L244" s="2">
        <f>ROUND(IF($B244="Annuity",SUMIFS('Annuity Prices'!O:O,'Annuity Prices'!$B:$B,$D244,'Annuity Prices'!$E:$E,$G244),IF($B244="RAB Short",SUMIFS('RAB Prices Short'!O:O,'RAB Prices Short'!$B:$B,'All Prices combined'!$D244,'RAB Prices Short'!$E:$E,'All Prices combined'!$G244),IF($B244="RAB Long",SUMIFS('RAB Prices Long'!O:O,'RAB Prices Long'!$B:$B,'All Prices combined'!$D244,'RAB Prices Long'!$E:$E,'All Prices combined'!$G244)))),2)</f>
        <v>107.85</v>
      </c>
      <c r="M244" s="2">
        <f>ROUND(IF($B244="Annuity",SUMIFS('Annuity Prices'!P:P,'Annuity Prices'!$B:$B,$D244,'Annuity Prices'!$E:$E,$G244),IF($B244="RAB Short",SUMIFS('RAB Prices Short'!P:P,'RAB Prices Short'!$B:$B,'All Prices combined'!$D244,'RAB Prices Short'!$E:$E,'All Prices combined'!$G244),IF($B244="RAB Long",SUMIFS('RAB Prices Long'!P:P,'RAB Prices Long'!$B:$B,'All Prices combined'!$D244,'RAB Prices Long'!$E:$E,'All Prices combined'!$G244)))),2)</f>
        <v>125.2</v>
      </c>
      <c r="N244" s="2">
        <f>ROUND(IF($B244="Annuity",SUMIFS('Annuity Prices'!Q:Q,'Annuity Prices'!$B:$B,$D244,'Annuity Prices'!$E:$E,$G244),IF($B244="RAB Short",SUMIFS('RAB Prices Short'!Q:Q,'RAB Prices Short'!$B:$B,'All Prices combined'!$D244,'RAB Prices Short'!$E:$E,'All Prices combined'!$G244),IF($B244="RAB Long",SUMIFS('RAB Prices Long'!Q:Q,'RAB Prices Long'!$B:$B,'All Prices combined'!$D244,'RAB Prices Long'!$E:$E,'All Prices combined'!$G244)))),2)</f>
        <v>128.33000000000001</v>
      </c>
      <c r="O244" s="2">
        <f>ROUND(IF($B244="Annuity",SUMIFS('Annuity Prices'!R:R,'Annuity Prices'!$B:$B,$D244,'Annuity Prices'!$E:$E,$G244),IF($B244="RAB Short",SUMIFS('RAB Prices Short'!R:R,'RAB Prices Short'!$B:$B,'All Prices combined'!$D244,'RAB Prices Short'!$E:$E,'All Prices combined'!$G244),IF($B244="RAB Long",SUMIFS('RAB Prices Long'!R:R,'RAB Prices Long'!$B:$B,'All Prices combined'!$D244,'RAB Prices Long'!$E:$E,'All Prices combined'!$G244)))),2)</f>
        <v>131.54</v>
      </c>
      <c r="P244" s="2">
        <f>ROUND(IF($B244="Annuity",SUMIFS('Annuity Prices'!S:S,'Annuity Prices'!$B:$B,$D244,'Annuity Prices'!$E:$E,$G244),IF($B244="RAB Short",SUMIFS('RAB Prices Short'!S:S,'RAB Prices Short'!$B:$B,'All Prices combined'!$D244,'RAB Prices Short'!$E:$E,'All Prices combined'!$G244),IF($B244="RAB Long",SUMIFS('RAB Prices Long'!S:S,'RAB Prices Long'!$B:$B,'All Prices combined'!$D244,'RAB Prices Long'!$E:$E,'All Prices combined'!$G244)))),2)</f>
        <v>134.83000000000001</v>
      </c>
      <c r="Q244" s="2">
        <f>ROUND(IF($B244="Annuity",SUMIFS('Annuity Prices'!T:T,'Annuity Prices'!$B:$B,$D244,'Annuity Prices'!$E:$E,$G244),IF($B244="RAB Short",SUMIFS('RAB Prices Short'!T:T,'RAB Prices Short'!$B:$B,'All Prices combined'!$D244,'RAB Prices Short'!$E:$E,'All Prices combined'!$G244),IF($B244="RAB Long",SUMIFS('RAB Prices Long'!T:T,'RAB Prices Long'!$B:$B,'All Prices combined'!$D244,'RAB Prices Long'!$E:$E,'All Prices combined'!$G244)))),2)</f>
        <v>145.66999999999999</v>
      </c>
      <c r="R244" s="2">
        <f>ROUND(IF($B244="Annuity",SUMIFS('Annuity Prices'!U:U,'Annuity Prices'!$B:$B,$D244,'Annuity Prices'!$E:$E,$G244),IF($B244="RAB Short",SUMIFS('RAB Prices Short'!U:U,'RAB Prices Short'!$B:$B,'All Prices combined'!$D244,'RAB Prices Short'!$E:$E,'All Prices combined'!$G244),IF($B244="RAB Long",SUMIFS('RAB Prices Long'!U:U,'RAB Prices Long'!$B:$B,'All Prices combined'!$D244,'RAB Prices Long'!$E:$E,'All Prices combined'!$G244)))),2)</f>
        <v>149.32</v>
      </c>
      <c r="S244" s="2">
        <f>ROUND(IF($B244="Annuity",SUMIFS('Annuity Prices'!V:V,'Annuity Prices'!$B:$B,$D244,'Annuity Prices'!$E:$E,$G244),IF($B244="RAB Short",SUMIFS('RAB Prices Short'!V:V,'RAB Prices Short'!$B:$B,'All Prices combined'!$D244,'RAB Prices Short'!$E:$E,'All Prices combined'!$G244),IF($B244="RAB Long",SUMIFS('RAB Prices Long'!V:V,'RAB Prices Long'!$B:$B,'All Prices combined'!$D244,'RAB Prices Long'!$E:$E,'All Prices combined'!$G244)))),2)</f>
        <v>153.05000000000001</v>
      </c>
      <c r="T244" s="2">
        <f>ROUND(IF($B244="Annuity",SUMIFS('Annuity Prices'!W:W,'Annuity Prices'!$B:$B,$D244,'Annuity Prices'!$E:$E,$G244),IF($B244="RAB Short",SUMIFS('RAB Prices Short'!W:W,'RAB Prices Short'!$B:$B,'All Prices combined'!$D244,'RAB Prices Short'!$E:$E,'All Prices combined'!$G244),IF($B244="RAB Long",SUMIFS('RAB Prices Long'!W:W,'RAB Prices Long'!$B:$B,'All Prices combined'!$D244,'RAB Prices Long'!$E:$E,'All Prices combined'!$G244)))),2)</f>
        <v>156.88</v>
      </c>
      <c r="U244" s="2">
        <f>ROUND(IF($B244="Annuity",SUMIFS('Annuity Prices'!X:X,'Annuity Prices'!$B:$B,$D244,'Annuity Prices'!$E:$E,$G244),IF($B244="RAB Short",SUMIFS('RAB Prices Short'!X:X,'RAB Prices Short'!$B:$B,'All Prices combined'!$D244,'RAB Prices Short'!$E:$E,'All Prices combined'!$G244),IF($B244="RAB Long",SUMIFS('RAB Prices Long'!X:X,'RAB Prices Long'!$B:$B,'All Prices combined'!$D244,'RAB Prices Long'!$E:$E,'All Prices combined'!$G244)))),2)</f>
        <v>168.67</v>
      </c>
      <c r="V244" s="2">
        <f>ROUND(IF($B244="Annuity",SUMIFS('Annuity Prices'!Y:Y,'Annuity Prices'!$B:$B,$D244,'Annuity Prices'!$E:$E,$G244),IF($B244="RAB Short",SUMIFS('RAB Prices Short'!Y:Y,'RAB Prices Short'!$B:$B,'All Prices combined'!$D244,'RAB Prices Short'!$E:$E,'All Prices combined'!$G244),IF($B244="RAB Long",SUMIFS('RAB Prices Long'!Y:Y,'RAB Prices Long'!$B:$B,'All Prices combined'!$D244,'RAB Prices Long'!$E:$E,'All Prices combined'!$G244)))),2)</f>
        <v>172.89</v>
      </c>
      <c r="W244" s="2">
        <f>ROUND(IF($B244="Annuity",SUMIFS('Annuity Prices'!Z:Z,'Annuity Prices'!$B:$B,$D244,'Annuity Prices'!$E:$E,$G244),IF($B244="RAB Short",SUMIFS('RAB Prices Short'!Z:Z,'RAB Prices Short'!$B:$B,'All Prices combined'!$D244,'RAB Prices Short'!$E:$E,'All Prices combined'!$G244),IF($B244="RAB Long",SUMIFS('RAB Prices Long'!Z:Z,'RAB Prices Long'!$B:$B,'All Prices combined'!$D244,'RAB Prices Long'!$E:$E,'All Prices combined'!$G244)))),2)</f>
        <v>177.21</v>
      </c>
      <c r="X244" s="2">
        <f>ROUND(IF($B244="Annuity",SUMIFS('Annuity Prices'!AA:AA,'Annuity Prices'!$B:$B,$D244,'Annuity Prices'!$E:$E,$G244),IF($B244="RAB Short",SUMIFS('RAB Prices Short'!AA:AA,'RAB Prices Short'!$B:$B,'All Prices combined'!$D244,'RAB Prices Short'!$E:$E,'All Prices combined'!$G244),IF($B244="RAB Long",SUMIFS('RAB Prices Long'!AA:AA,'RAB Prices Long'!$B:$B,'All Prices combined'!$D244,'RAB Prices Long'!$E:$E,'All Prices combined'!$G244)))),2)</f>
        <v>181.64</v>
      </c>
      <c r="Y244" s="2">
        <f>ROUND(IF($B244="Annuity",SUMIFS('Annuity Prices'!AB:AB,'Annuity Prices'!$B:$B,$D244,'Annuity Prices'!$E:$E,$G244),IF($B244="RAB Short",SUMIFS('RAB Prices Short'!AB:AB,'RAB Prices Short'!$B:$B,'All Prices combined'!$D244,'RAB Prices Short'!$E:$E,'All Prices combined'!$G244),IF($B244="RAB Long",SUMIFS('RAB Prices Long'!AB:AB,'RAB Prices Long'!$B:$B,'All Prices combined'!$D244,'RAB Prices Long'!$E:$E,'All Prices combined'!$G244)))),2)</f>
        <v>196.85</v>
      </c>
      <c r="Z244" s="2">
        <f>ROUND(IF($B244="Annuity",SUMIFS('Annuity Prices'!AC:AC,'Annuity Prices'!$B:$B,$D244,'Annuity Prices'!$E:$E,$G244),IF($B244="RAB Short",SUMIFS('RAB Prices Short'!AC:AC,'RAB Prices Short'!$B:$B,'All Prices combined'!$D244,'RAB Prices Short'!$E:$E,'All Prices combined'!$G244),IF($B244="RAB Long",SUMIFS('RAB Prices Long'!AC:AC,'RAB Prices Long'!$B:$B,'All Prices combined'!$D244,'RAB Prices Long'!$E:$E,'All Prices combined'!$G244)))),2)</f>
        <v>201.77</v>
      </c>
      <c r="AA244" s="2">
        <f>ROUND(IF($B244="Annuity",SUMIFS('Annuity Prices'!AD:AD,'Annuity Prices'!$B:$B,$D244,'Annuity Prices'!$E:$E,$G244),IF($B244="RAB Short",SUMIFS('RAB Prices Short'!AD:AD,'RAB Prices Short'!$B:$B,'All Prices combined'!$D244,'RAB Prices Short'!$E:$E,'All Prices combined'!$G244),IF($B244="RAB Long",SUMIFS('RAB Prices Long'!AD:AD,'RAB Prices Long'!$B:$B,'All Prices combined'!$D244,'RAB Prices Long'!$E:$E,'All Prices combined'!$G244)))),2)</f>
        <v>206.81</v>
      </c>
      <c r="AB244" s="2">
        <f>ROUND(IF($B244="Annuity",SUMIFS('Annuity Prices'!AE:AE,'Annuity Prices'!$B:$B,$D244,'Annuity Prices'!$E:$E,$G244),IF($B244="RAB Short",SUMIFS('RAB Prices Short'!AE:AE,'RAB Prices Short'!$B:$B,'All Prices combined'!$D244,'RAB Prices Short'!$E:$E,'All Prices combined'!$G244),IF($B244="RAB Long",SUMIFS('RAB Prices Long'!AE:AE,'RAB Prices Long'!$B:$B,'All Prices combined'!$D244,'RAB Prices Long'!$E:$E,'All Prices combined'!$G244)))),2)</f>
        <v>211.98</v>
      </c>
      <c r="AC244" s="2">
        <f>ROUND(IF($B244="Annuity",SUMIFS('Annuity Prices'!AF:AF,'Annuity Prices'!$B:$B,$D244,'Annuity Prices'!$E:$E,$G244),IF($B244="RAB Short",SUMIFS('RAB Prices Short'!AF:AF,'RAB Prices Short'!$B:$B,'All Prices combined'!$D244,'RAB Prices Short'!$E:$E,'All Prices combined'!$G244),IF($B244="RAB Long",SUMIFS('RAB Prices Long'!AF:AF,'RAB Prices Long'!$B:$B,'All Prices combined'!$D244,'RAB Prices Long'!$E:$E,'All Prices combined'!$G244)))),2)</f>
        <v>217.02</v>
      </c>
      <c r="AD244" s="2">
        <f>ROUND(IF($B244="Annuity",SUMIFS('Annuity Prices'!AG:AG,'Annuity Prices'!$B:$B,$D244,'Annuity Prices'!$E:$E,$G244),IF($B244="RAB Short",SUMIFS('RAB Prices Short'!AG:AG,'RAB Prices Short'!$B:$B,'All Prices combined'!$D244,'RAB Prices Short'!$E:$E,'All Prices combined'!$G244),IF($B244="RAB Long",SUMIFS('RAB Prices Long'!AG:AG,'RAB Prices Long'!$B:$B,'All Prices combined'!$D244,'RAB Prices Long'!$E:$E,'All Prices combined'!$G244)))),2)</f>
        <v>222.45</v>
      </c>
      <c r="AE244" s="2">
        <f>ROUND(IF($B244="Annuity",SUMIFS('Annuity Prices'!AH:AH,'Annuity Prices'!$B:$B,$D244,'Annuity Prices'!$E:$E,$G244),IF($B244="RAB Short",SUMIFS('RAB Prices Short'!AH:AH,'RAB Prices Short'!$B:$B,'All Prices combined'!$D244,'RAB Prices Short'!$E:$E,'All Prices combined'!$G244),IF($B244="RAB Long",SUMIFS('RAB Prices Long'!AH:AH,'RAB Prices Long'!$B:$B,'All Prices combined'!$D244,'RAB Prices Long'!$E:$E,'All Prices combined'!$G244)))),2)</f>
        <v>228.01</v>
      </c>
      <c r="AF244" s="2">
        <f>ROUND(IF($B244="Annuity",SUMIFS('Annuity Prices'!AI:AI,'Annuity Prices'!$B:$B,$D244,'Annuity Prices'!$E:$E,$G244),IF($B244="RAB Short",SUMIFS('RAB Prices Short'!AI:AI,'RAB Prices Short'!$B:$B,'All Prices combined'!$D244,'RAB Prices Short'!$E:$E,'All Prices combined'!$G244),IF($B244="RAB Long",SUMIFS('RAB Prices Long'!AI:AI,'RAB Prices Long'!$B:$B,'All Prices combined'!$D244,'RAB Prices Long'!$E:$E,'All Prices combined'!$G244)))),2)</f>
        <v>233.71</v>
      </c>
      <c r="AG244" s="2">
        <f>ROUND(IF($B244="Annuity",SUMIFS('Annuity Prices'!AJ:AJ,'Annuity Prices'!$B:$B,$D244,'Annuity Prices'!$E:$E,$G244),IF($B244="RAB Short",SUMIFS('RAB Prices Short'!AJ:AJ,'RAB Prices Short'!$B:$B,'All Prices combined'!$D244,'RAB Prices Short'!$E:$E,'All Prices combined'!$G244),IF($B244="RAB Long",SUMIFS('RAB Prices Long'!AJ:AJ,'RAB Prices Long'!$B:$B,'All Prices combined'!$D244,'RAB Prices Long'!$E:$E,'All Prices combined'!$G244)))),2)</f>
        <v>234.84</v>
      </c>
      <c r="AH244" s="2">
        <f>ROUND(IF($B244="Annuity",SUMIFS('Annuity Prices'!AK:AK,'Annuity Prices'!$B:$B,$D244,'Annuity Prices'!$E:$E,$G244),IF($B244="RAB Short",SUMIFS('RAB Prices Short'!AK:AK,'RAB Prices Short'!$B:$B,'All Prices combined'!$D244,'RAB Prices Short'!$E:$E,'All Prices combined'!$G244),IF($B244="RAB Long",SUMIFS('RAB Prices Long'!AK:AK,'RAB Prices Long'!$B:$B,'All Prices combined'!$D244,'RAB Prices Long'!$E:$E,'All Prices combined'!$G244)))),2)</f>
        <v>240.71</v>
      </c>
      <c r="AI244" s="2">
        <f>ROUND(IF($B244="Annuity",SUMIFS('Annuity Prices'!AL:AL,'Annuity Prices'!$B:$B,$D244,'Annuity Prices'!$E:$E,$G244),IF($B244="RAB Short",SUMIFS('RAB Prices Short'!AL:AL,'RAB Prices Short'!$B:$B,'All Prices combined'!$D244,'RAB Prices Short'!$E:$E,'All Prices combined'!$G244),IF($B244="RAB Long",SUMIFS('RAB Prices Long'!AL:AL,'RAB Prices Long'!$B:$B,'All Prices combined'!$D244,'RAB Prices Long'!$E:$E,'All Prices combined'!$G244)))),2)</f>
        <v>246.72</v>
      </c>
      <c r="AJ244" s="2">
        <f>ROUND(IF($B244="Annuity",SUMIFS('Annuity Prices'!AM:AM,'Annuity Prices'!$B:$B,$D244,'Annuity Prices'!$E:$E,$G244),IF($B244="RAB Short",SUMIFS('RAB Prices Short'!AM:AM,'RAB Prices Short'!$B:$B,'All Prices combined'!$D244,'RAB Prices Short'!$E:$E,'All Prices combined'!$G244),IF($B244="RAB Long",SUMIFS('RAB Prices Long'!AM:AM,'RAB Prices Long'!$B:$B,'All Prices combined'!$D244,'RAB Prices Long'!$E:$E,'All Prices combined'!$G244)))),2)</f>
        <v>252.89</v>
      </c>
      <c r="AK244" s="2">
        <f>ROUND(IF($B244="Annuity",SUMIFS('Annuity Prices'!AN:AN,'Annuity Prices'!$B:$B,$D244,'Annuity Prices'!$E:$E,$G244),IF($B244="RAB Short",SUMIFS('RAB Prices Short'!AN:AN,'RAB Prices Short'!$B:$B,'All Prices combined'!$D244,'RAB Prices Short'!$E:$E,'All Prices combined'!$G244),IF($B244="RAB Long",SUMIFS('RAB Prices Long'!AN:AN,'RAB Prices Long'!$B:$B,'All Prices combined'!$D244,'RAB Prices Long'!$E:$E,'All Prices combined'!$G244)))),2)</f>
        <v>255.85</v>
      </c>
      <c r="AL244" s="2">
        <f>ROUND(IF($B244="Annuity",SUMIFS('Annuity Prices'!AO:AO,'Annuity Prices'!$B:$B,$D244,'Annuity Prices'!$E:$E,$G244),IF($B244="RAB Short",SUMIFS('RAB Prices Short'!AO:AO,'RAB Prices Short'!$B:$B,'All Prices combined'!$D244,'RAB Prices Short'!$E:$E,'All Prices combined'!$G244),IF($B244="RAB Long",SUMIFS('RAB Prices Long'!AO:AO,'RAB Prices Long'!$B:$B,'All Prices combined'!$D244,'RAB Prices Long'!$E:$E,'All Prices combined'!$G244)))),2)</f>
        <v>262.25</v>
      </c>
      <c r="AM244" s="2">
        <f>ROUND(IF($B244="Annuity",SUMIFS('Annuity Prices'!AP:AP,'Annuity Prices'!$B:$B,$D244,'Annuity Prices'!$E:$E,$G244),IF($B244="RAB Short",SUMIFS('RAB Prices Short'!AP:AP,'RAB Prices Short'!$B:$B,'All Prices combined'!$D244,'RAB Prices Short'!$E:$E,'All Prices combined'!$G244),IF($B244="RAB Long",SUMIFS('RAB Prices Long'!AP:AP,'RAB Prices Long'!$B:$B,'All Prices combined'!$D244,'RAB Prices Long'!$E:$E,'All Prices combined'!$G244)))),2)</f>
        <v>268.8</v>
      </c>
      <c r="AN244" s="2">
        <f>ROUND(IF($B244="Annuity",SUMIFS('Annuity Prices'!AQ:AQ,'Annuity Prices'!$B:$B,$D244,'Annuity Prices'!$E:$E,$G244),IF($B244="RAB Short",SUMIFS('RAB Prices Short'!AQ:AQ,'RAB Prices Short'!$B:$B,'All Prices combined'!$D244,'RAB Prices Short'!$E:$E,'All Prices combined'!$G244),IF($B244="RAB Long",SUMIFS('RAB Prices Long'!AQ:AQ,'RAB Prices Long'!$B:$B,'All Prices combined'!$D244,'RAB Prices Long'!$E:$E,'All Prices combined'!$G244)))),2)</f>
        <v>275.52</v>
      </c>
      <c r="AO244" s="2">
        <f>ROUND(IF($B244="Annuity",SUMIFS('Annuity Prices'!AR:AR,'Annuity Prices'!$B:$B,$D244,'Annuity Prices'!$E:$E,$G244),IF($B244="RAB Short",SUMIFS('RAB Prices Short'!AR:AR,'RAB Prices Short'!$B:$B,'All Prices combined'!$D244,'RAB Prices Short'!$E:$E,'All Prices combined'!$G244),IF($B244="RAB Long",SUMIFS('RAB Prices Long'!AR:AR,'RAB Prices Long'!$B:$B,'All Prices combined'!$D244,'RAB Prices Long'!$E:$E,'All Prices combined'!$G244)))),2)</f>
        <v>0</v>
      </c>
      <c r="AP244" s="2">
        <f>ROUND(IF($B244="Annuity",SUMIFS('Annuity Prices'!AS:AS,'Annuity Prices'!$B:$B,$D244,'Annuity Prices'!$E:$E,$G244),IF($B244="RAB Short",SUMIFS('RAB Prices Short'!AS:AS,'RAB Prices Short'!$B:$B,'All Prices combined'!$D244,'RAB Prices Short'!$E:$E,'All Prices combined'!$G244),IF($B244="RAB Long",SUMIFS('RAB Prices Long'!AS:AS,'RAB Prices Long'!$B:$B,'All Prices combined'!$D244,'RAB Prices Long'!$E:$E,'All Prices combined'!$G244)))),2)</f>
        <v>0</v>
      </c>
      <c r="AQ244" s="2">
        <f>ROUND(IF($B244="Annuity",SUMIFS('Annuity Prices'!AT:AT,'Annuity Prices'!$B:$B,$D244,'Annuity Prices'!$E:$E,$G244),IF($B244="RAB Short",SUMIFS('RAB Prices Short'!AT:AT,'RAB Prices Short'!$B:$B,'All Prices combined'!$D244,'RAB Prices Short'!$E:$E,'All Prices combined'!$G244),IF($B244="RAB Long",SUMIFS('RAB Prices Long'!AT:AT,'RAB Prices Long'!$B:$B,'All Prices combined'!$D244,'RAB Prices Long'!$E:$E,'All Prices combined'!$G244)))),2)</f>
        <v>122.34</v>
      </c>
      <c r="AR244" s="2">
        <f>ROUND(IF($B244="Annuity",SUMIFS('Annuity Prices'!AU:AU,'Annuity Prices'!$B:$B,$D244,'Annuity Prices'!$E:$E,$G244),IF($B244="RAB Short",SUMIFS('RAB Prices Short'!AU:AU,'RAB Prices Short'!$B:$B,'All Prices combined'!$D244,'RAB Prices Short'!$E:$E,'All Prices combined'!$G244),IF($B244="RAB Long",SUMIFS('RAB Prices Long'!AU:AU,'RAB Prices Long'!$B:$B,'All Prices combined'!$D244,'RAB Prices Long'!$E:$E,'All Prices combined'!$G244)))),2)</f>
        <v>104.84</v>
      </c>
      <c r="AS244" s="2">
        <f>ROUND(IF($B244="Annuity",SUMIFS('Annuity Prices'!AV:AV,'Annuity Prices'!$B:$B,$D244,'Annuity Prices'!$E:$E,$G244),IF($B244="RAB Short",SUMIFS('RAB Prices Short'!AV:AV,'RAB Prices Short'!$B:$B,'All Prices combined'!$D244,'RAB Prices Short'!$E:$E,'All Prices combined'!$G244),IF($B244="RAB Long",SUMIFS('RAB Prices Long'!AV:AV,'RAB Prices Long'!$B:$B,'All Prices combined'!$D244,'RAB Prices Long'!$E:$E,'All Prices combined'!$G244)))),2)</f>
        <v>107.85</v>
      </c>
      <c r="AT244" s="2">
        <f>ROUND(IF($B244="Annuity",SUMIFS('Annuity Prices'!AW:AW,'Annuity Prices'!$B:$B,$D244,'Annuity Prices'!$E:$E,$G244),IF($B244="RAB Short",SUMIFS('RAB Prices Short'!AW:AW,'RAB Prices Short'!$B:$B,'All Prices combined'!$D244,'RAB Prices Short'!$E:$E,'All Prices combined'!$G244),IF($B244="RAB Long",SUMIFS('RAB Prices Long'!AW:AW,'RAB Prices Long'!$B:$B,'All Prices combined'!$D244,'RAB Prices Long'!$E:$E,'All Prices combined'!$G244)))),2)</f>
        <v>113.87</v>
      </c>
      <c r="AU244" s="2">
        <f>ROUND(IF($B244="Annuity",SUMIFS('Annuity Prices'!AX:AX,'Annuity Prices'!$B:$B,$D244,'Annuity Prices'!$E:$E,$G244),IF($B244="RAB Short",SUMIFS('RAB Prices Short'!AX:AX,'RAB Prices Short'!$B:$B,'All Prices combined'!$D244,'RAB Prices Short'!$E:$E,'All Prices combined'!$G244),IF($B244="RAB Long",SUMIFS('RAB Prices Long'!AX:AX,'RAB Prices Long'!$B:$B,'All Prices combined'!$D244,'RAB Prices Long'!$E:$E,'All Prices combined'!$G244)))),2)</f>
        <v>120.15</v>
      </c>
      <c r="AV244" s="2">
        <f>ROUND(IF($B244="Annuity",SUMIFS('Annuity Prices'!AY:AY,'Annuity Prices'!$B:$B,$D244,'Annuity Prices'!$E:$E,$G244),IF($B244="RAB Short",SUMIFS('RAB Prices Short'!AY:AY,'RAB Prices Short'!$B:$B,'All Prices combined'!$D244,'RAB Prices Short'!$E:$E,'All Prices combined'!$G244),IF($B244="RAB Long",SUMIFS('RAB Prices Long'!AY:AY,'RAB Prices Long'!$B:$B,'All Prices combined'!$D244,'RAB Prices Long'!$E:$E,'All Prices combined'!$G244)))),2)</f>
        <v>126.69</v>
      </c>
      <c r="AW244" s="2">
        <f>ROUND(IF($B244="Annuity",SUMIFS('Annuity Prices'!AZ:AZ,'Annuity Prices'!$B:$B,$D244,'Annuity Prices'!$E:$E,$G244),IF($B244="RAB Short",SUMIFS('RAB Prices Short'!AZ:AZ,'RAB Prices Short'!$B:$B,'All Prices combined'!$D244,'RAB Prices Short'!$E:$E,'All Prices combined'!$G244),IF($B244="RAB Long",SUMIFS('RAB Prices Long'!AZ:AZ,'RAB Prices Long'!$B:$B,'All Prices combined'!$D244,'RAB Prices Long'!$E:$E,'All Prices combined'!$G244)))),2)</f>
        <v>133.51</v>
      </c>
      <c r="AX244" s="2">
        <f>ROUND(IF($B244="Annuity",SUMIFS('Annuity Prices'!BA:BA,'Annuity Prices'!$B:$B,$D244,'Annuity Prices'!$E:$E,$G244),IF($B244="RAB Short",SUMIFS('RAB Prices Short'!BA:BA,'RAB Prices Short'!$B:$B,'All Prices combined'!$D244,'RAB Prices Short'!$E:$E,'All Prices combined'!$G244),IF($B244="RAB Long",SUMIFS('RAB Prices Long'!BA:BA,'RAB Prices Long'!$B:$B,'All Prices combined'!$D244,'RAB Prices Long'!$E:$E,'All Prices combined'!$G244)))),2)</f>
        <v>140.62</v>
      </c>
      <c r="AY244" s="2">
        <f>ROUND(IF($B244="Annuity",SUMIFS('Annuity Prices'!BB:BB,'Annuity Prices'!$B:$B,$D244,'Annuity Prices'!$E:$E,$G244),IF($B244="RAB Short",SUMIFS('RAB Prices Short'!BB:BB,'RAB Prices Short'!$B:$B,'All Prices combined'!$D244,'RAB Prices Short'!$E:$E,'All Prices combined'!$G244),IF($B244="RAB Long",SUMIFS('RAB Prices Long'!BB:BB,'RAB Prices Long'!$B:$B,'All Prices combined'!$D244,'RAB Prices Long'!$E:$E,'All Prices combined'!$G244)))),2)</f>
        <v>148.03</v>
      </c>
      <c r="AZ244" s="2">
        <f>ROUND(IF($B244="Annuity",SUMIFS('Annuity Prices'!BC:BC,'Annuity Prices'!$B:$B,$D244,'Annuity Prices'!$E:$E,$G244),IF($B244="RAB Short",SUMIFS('RAB Prices Short'!BC:BC,'RAB Prices Short'!$B:$B,'All Prices combined'!$D244,'RAB Prices Short'!$E:$E,'All Prices combined'!$G244),IF($B244="RAB Long",SUMIFS('RAB Prices Long'!BC:BC,'RAB Prices Long'!$B:$B,'All Prices combined'!$D244,'RAB Prices Long'!$E:$E,'All Prices combined'!$G244)))),2)</f>
        <v>153.05000000000001</v>
      </c>
      <c r="BA244" s="2">
        <f>ROUND(IF($B244="Annuity",SUMIFS('Annuity Prices'!BD:BD,'Annuity Prices'!$B:$B,$D244,'Annuity Prices'!$E:$E,$G244),IF($B244="RAB Short",SUMIFS('RAB Prices Short'!BD:BD,'RAB Prices Short'!$B:$B,'All Prices combined'!$D244,'RAB Prices Short'!$E:$E,'All Prices combined'!$G244),IF($B244="RAB Long",SUMIFS('RAB Prices Long'!BD:BD,'RAB Prices Long'!$B:$B,'All Prices combined'!$D244,'RAB Prices Long'!$E:$E,'All Prices combined'!$G244)))),2)</f>
        <v>156.88</v>
      </c>
      <c r="BB244" s="2">
        <f>ROUND(IF($B244="Annuity",SUMIFS('Annuity Prices'!BE:BE,'Annuity Prices'!$B:$B,$D244,'Annuity Prices'!$E:$E,$G244),IF($B244="RAB Short",SUMIFS('RAB Prices Short'!BE:BE,'RAB Prices Short'!$B:$B,'All Prices combined'!$D244,'RAB Prices Short'!$E:$E,'All Prices combined'!$G244),IF($B244="RAB Long",SUMIFS('RAB Prices Long'!BE:BE,'RAB Prices Long'!$B:$B,'All Prices combined'!$D244,'RAB Prices Long'!$E:$E,'All Prices combined'!$G244)))),2)</f>
        <v>165.05</v>
      </c>
      <c r="BC244" s="2">
        <f>ROUND(IF($B244="Annuity",SUMIFS('Annuity Prices'!BF:BF,'Annuity Prices'!$B:$B,$D244,'Annuity Prices'!$E:$E,$G244),IF($B244="RAB Short",SUMIFS('RAB Prices Short'!BF:BF,'RAB Prices Short'!$B:$B,'All Prices combined'!$D244,'RAB Prices Short'!$E:$E,'All Prices combined'!$G244),IF($B244="RAB Long",SUMIFS('RAB Prices Long'!BF:BF,'RAB Prices Long'!$B:$B,'All Prices combined'!$D244,'RAB Prices Long'!$E:$E,'All Prices combined'!$G244)))),2)</f>
        <v>172.89</v>
      </c>
      <c r="BD244" s="2">
        <f>ROUND(IF($B244="Annuity",SUMIFS('Annuity Prices'!BG:BG,'Annuity Prices'!$B:$B,$D244,'Annuity Prices'!$E:$E,$G244),IF($B244="RAB Short",SUMIFS('RAB Prices Short'!BG:BG,'RAB Prices Short'!$B:$B,'All Prices combined'!$D244,'RAB Prices Short'!$E:$E,'All Prices combined'!$G244),IF($B244="RAB Long",SUMIFS('RAB Prices Long'!BG:BG,'RAB Prices Long'!$B:$B,'All Prices combined'!$D244,'RAB Prices Long'!$E:$E,'All Prices combined'!$G244)))),2)</f>
        <v>177.21</v>
      </c>
      <c r="BE244" s="2">
        <f>ROUND(IF($B244="Annuity",SUMIFS('Annuity Prices'!BH:BH,'Annuity Prices'!$B:$B,$D244,'Annuity Prices'!$E:$E,$G244),IF($B244="RAB Short",SUMIFS('RAB Prices Short'!BH:BH,'RAB Prices Short'!$B:$B,'All Prices combined'!$D244,'RAB Prices Short'!$E:$E,'All Prices combined'!$G244),IF($B244="RAB Long",SUMIFS('RAB Prices Long'!BH:BH,'RAB Prices Long'!$B:$B,'All Prices combined'!$D244,'RAB Prices Long'!$E:$E,'All Prices combined'!$G244)))),2)</f>
        <v>181.64</v>
      </c>
      <c r="BF244" s="2">
        <f>ROUND(IF($B244="Annuity",SUMIFS('Annuity Prices'!BI:BI,'Annuity Prices'!$B:$B,$D244,'Annuity Prices'!$E:$E,$G244),IF($B244="RAB Short",SUMIFS('RAB Prices Short'!BI:BI,'RAB Prices Short'!$B:$B,'All Prices combined'!$D244,'RAB Prices Short'!$E:$E,'All Prices combined'!$G244),IF($B244="RAB Long",SUMIFS('RAB Prices Long'!BI:BI,'RAB Prices Long'!$B:$B,'All Prices combined'!$D244,'RAB Prices Long'!$E:$E,'All Prices combined'!$G244)))),2)</f>
        <v>190.96</v>
      </c>
      <c r="BG244" s="2">
        <f>ROUND(IF($B244="Annuity",SUMIFS('Annuity Prices'!BJ:BJ,'Annuity Prices'!$B:$B,$D244,'Annuity Prices'!$E:$E,$G244),IF($B244="RAB Short",SUMIFS('RAB Prices Short'!BJ:BJ,'RAB Prices Short'!$B:$B,'All Prices combined'!$D244,'RAB Prices Short'!$E:$E,'All Prices combined'!$G244),IF($B244="RAB Long",SUMIFS('RAB Prices Long'!BJ:BJ,'RAB Prices Long'!$B:$B,'All Prices combined'!$D244,'RAB Prices Long'!$E:$E,'All Prices combined'!$G244)))),2)</f>
        <v>200.67</v>
      </c>
      <c r="BH244" s="2">
        <f>ROUND(IF($B244="Annuity",SUMIFS('Annuity Prices'!BK:BK,'Annuity Prices'!$B:$B,$D244,'Annuity Prices'!$E:$E,$G244),IF($B244="RAB Short",SUMIFS('RAB Prices Short'!BK:BK,'RAB Prices Short'!$B:$B,'All Prices combined'!$D244,'RAB Prices Short'!$E:$E,'All Prices combined'!$G244),IF($B244="RAB Long",SUMIFS('RAB Prices Long'!BK:BK,'RAB Prices Long'!$B:$B,'All Prices combined'!$D244,'RAB Prices Long'!$E:$E,'All Prices combined'!$G244)))),2)</f>
        <v>206.81</v>
      </c>
      <c r="BI244" s="2">
        <f>ROUND(IF($B244="Annuity",SUMIFS('Annuity Prices'!BL:BL,'Annuity Prices'!$B:$B,$D244,'Annuity Prices'!$E:$E,$G244),IF($B244="RAB Short",SUMIFS('RAB Prices Short'!BL:BL,'RAB Prices Short'!$B:$B,'All Prices combined'!$D244,'RAB Prices Short'!$E:$E,'All Prices combined'!$G244),IF($B244="RAB Long",SUMIFS('RAB Prices Long'!BL:BL,'RAB Prices Long'!$B:$B,'All Prices combined'!$D244,'RAB Prices Long'!$E:$E,'All Prices combined'!$G244)))),2)</f>
        <v>211.98</v>
      </c>
      <c r="BJ244" s="2">
        <f>ROUND(IF($B244="Annuity",SUMIFS('Annuity Prices'!BM:BM,'Annuity Prices'!$B:$B,$D244,'Annuity Prices'!$E:$E,$G244),IF($B244="RAB Short",SUMIFS('RAB Prices Short'!BM:BM,'RAB Prices Short'!$B:$B,'All Prices combined'!$D244,'RAB Prices Short'!$E:$E,'All Prices combined'!$G244),IF($B244="RAB Long",SUMIFS('RAB Prices Long'!BM:BM,'RAB Prices Long'!$B:$B,'All Prices combined'!$D244,'RAB Prices Long'!$E:$E,'All Prices combined'!$G244)))),2)</f>
        <v>217.02</v>
      </c>
      <c r="BK244" s="2">
        <f>ROUND(IF($B244="Annuity",SUMIFS('Annuity Prices'!BN:BN,'Annuity Prices'!$B:$B,$D244,'Annuity Prices'!$E:$E,$G244),IF($B244="RAB Short",SUMIFS('RAB Prices Short'!BN:BN,'RAB Prices Short'!$B:$B,'All Prices combined'!$D244,'RAB Prices Short'!$E:$E,'All Prices combined'!$G244),IF($B244="RAB Long",SUMIFS('RAB Prices Long'!BN:BN,'RAB Prices Long'!$B:$B,'All Prices combined'!$D244,'RAB Prices Long'!$E:$E,'All Prices combined'!$G244)))),2)</f>
        <v>222.45</v>
      </c>
      <c r="BL244" s="2">
        <f>ROUND(IF($B244="Annuity",SUMIFS('Annuity Prices'!BO:BO,'Annuity Prices'!$B:$B,$D244,'Annuity Prices'!$E:$E,$G244),IF($B244="RAB Short",SUMIFS('RAB Prices Short'!BO:BO,'RAB Prices Short'!$B:$B,'All Prices combined'!$D244,'RAB Prices Short'!$E:$E,'All Prices combined'!$G244),IF($B244="RAB Long",SUMIFS('RAB Prices Long'!BO:BO,'RAB Prices Long'!$B:$B,'All Prices combined'!$D244,'RAB Prices Long'!$E:$E,'All Prices combined'!$G244)))),2)</f>
        <v>228.01</v>
      </c>
      <c r="BM244" s="2">
        <f>ROUND(IF($B244="Annuity",SUMIFS('Annuity Prices'!BP:BP,'Annuity Prices'!$B:$B,$D244,'Annuity Prices'!$E:$E,$G244),IF($B244="RAB Short",SUMIFS('RAB Prices Short'!BP:BP,'RAB Prices Short'!$B:$B,'All Prices combined'!$D244,'RAB Prices Short'!$E:$E,'All Prices combined'!$G244),IF($B244="RAB Long",SUMIFS('RAB Prices Long'!BP:BP,'RAB Prices Long'!$B:$B,'All Prices combined'!$D244,'RAB Prices Long'!$E:$E,'All Prices combined'!$G244)))),2)</f>
        <v>233.71</v>
      </c>
      <c r="BN244" s="2">
        <f>ROUND(IF($B244="Annuity",SUMIFS('Annuity Prices'!BQ:BQ,'Annuity Prices'!$B:$B,$D244,'Annuity Prices'!$E:$E,$G244),IF($B244="RAB Short",SUMIFS('RAB Prices Short'!BQ:BQ,'RAB Prices Short'!$B:$B,'All Prices combined'!$D244,'RAB Prices Short'!$E:$E,'All Prices combined'!$G244),IF($B244="RAB Long",SUMIFS('RAB Prices Long'!BQ:BQ,'RAB Prices Long'!$B:$B,'All Prices combined'!$D244,'RAB Prices Long'!$E:$E,'All Prices combined'!$G244)))),2)</f>
        <v>234.84</v>
      </c>
      <c r="BO244" s="2">
        <f>ROUND(IF($B244="Annuity",SUMIFS('Annuity Prices'!BR:BR,'Annuity Prices'!$B:$B,$D244,'Annuity Prices'!$E:$E,$G244),IF($B244="RAB Short",SUMIFS('RAB Prices Short'!BR:BR,'RAB Prices Short'!$B:$B,'All Prices combined'!$D244,'RAB Prices Short'!$E:$E,'All Prices combined'!$G244),IF($B244="RAB Long",SUMIFS('RAB Prices Long'!BR:BR,'RAB Prices Long'!$B:$B,'All Prices combined'!$D244,'RAB Prices Long'!$E:$E,'All Prices combined'!$G244)))),2)</f>
        <v>240.71</v>
      </c>
      <c r="BP244" s="2">
        <f>ROUND(IF($B244="Annuity",SUMIFS('Annuity Prices'!BS:BS,'Annuity Prices'!$B:$B,$D244,'Annuity Prices'!$E:$E,$G244),IF($B244="RAB Short",SUMIFS('RAB Prices Short'!BS:BS,'RAB Prices Short'!$B:$B,'All Prices combined'!$D244,'RAB Prices Short'!$E:$E,'All Prices combined'!$G244),IF($B244="RAB Long",SUMIFS('RAB Prices Long'!BS:BS,'RAB Prices Long'!$B:$B,'All Prices combined'!$D244,'RAB Prices Long'!$E:$E,'All Prices combined'!$G244)))),2)</f>
        <v>246.72</v>
      </c>
      <c r="BQ244" s="2">
        <f>ROUND(IF($B244="Annuity",SUMIFS('Annuity Prices'!BT:BT,'Annuity Prices'!$B:$B,$D244,'Annuity Prices'!$E:$E,$G244),IF($B244="RAB Short",SUMIFS('RAB Prices Short'!BT:BT,'RAB Prices Short'!$B:$B,'All Prices combined'!$D244,'RAB Prices Short'!$E:$E,'All Prices combined'!$G244),IF($B244="RAB Long",SUMIFS('RAB Prices Long'!BT:BT,'RAB Prices Long'!$B:$B,'All Prices combined'!$D244,'RAB Prices Long'!$E:$E,'All Prices combined'!$G244)))),2)</f>
        <v>252.89</v>
      </c>
      <c r="BR244" s="2">
        <f>ROUND(IF($B244="Annuity",SUMIFS('Annuity Prices'!BU:BU,'Annuity Prices'!$B:$B,$D244,'Annuity Prices'!$E:$E,$G244),IF($B244="RAB Short",SUMIFS('RAB Prices Short'!BU:BU,'RAB Prices Short'!$B:$B,'All Prices combined'!$D244,'RAB Prices Short'!$E:$E,'All Prices combined'!$G244),IF($B244="RAB Long",SUMIFS('RAB Prices Long'!BU:BU,'RAB Prices Long'!$B:$B,'All Prices combined'!$D244,'RAB Prices Long'!$E:$E,'All Prices combined'!$G244)))),2)</f>
        <v>255.85</v>
      </c>
      <c r="BS244" s="2">
        <f>ROUND(IF($B244="Annuity",SUMIFS('Annuity Prices'!BV:BV,'Annuity Prices'!$B:$B,$D244,'Annuity Prices'!$E:$E,$G244),IF($B244="RAB Short",SUMIFS('RAB Prices Short'!BV:BV,'RAB Prices Short'!$B:$B,'All Prices combined'!$D244,'RAB Prices Short'!$E:$E,'All Prices combined'!$G244),IF($B244="RAB Long",SUMIFS('RAB Prices Long'!BV:BV,'RAB Prices Long'!$B:$B,'All Prices combined'!$D244,'RAB Prices Long'!$E:$E,'All Prices combined'!$G244)))),2)</f>
        <v>262.25</v>
      </c>
      <c r="BT244" s="2">
        <f>ROUND(IF($B244="Annuity",SUMIFS('Annuity Prices'!BW:BW,'Annuity Prices'!$B:$B,$D244,'Annuity Prices'!$E:$E,$G244),IF($B244="RAB Short",SUMIFS('RAB Prices Short'!BW:BW,'RAB Prices Short'!$B:$B,'All Prices combined'!$D244,'RAB Prices Short'!$E:$E,'All Prices combined'!$G244),IF($B244="RAB Long",SUMIFS('RAB Prices Long'!BW:BW,'RAB Prices Long'!$B:$B,'All Prices combined'!$D244,'RAB Prices Long'!$E:$E,'All Prices combined'!$G244)))),2)</f>
        <v>268.8</v>
      </c>
      <c r="BU244" s="2">
        <f>ROUND(IF($B244="Annuity",SUMIFS('Annuity Prices'!BX:BX,'Annuity Prices'!$B:$B,$D244,'Annuity Prices'!$E:$E,$G244),IF($B244="RAB Short",SUMIFS('RAB Prices Short'!BX:BX,'RAB Prices Short'!$B:$B,'All Prices combined'!$D244,'RAB Prices Short'!$E:$E,'All Prices combined'!$G244),IF($B244="RAB Long",SUMIFS('RAB Prices Long'!BX:BX,'RAB Prices Long'!$B:$B,'All Prices combined'!$D244,'RAB Prices Long'!$E:$E,'All Prices combined'!$G244)))),2)</f>
        <v>275.52</v>
      </c>
    </row>
    <row r="245" spans="2:73" x14ac:dyDescent="0.25">
      <c r="B245" t="s">
        <v>44</v>
      </c>
      <c r="C245">
        <v>10</v>
      </c>
      <c r="D245" t="s">
        <v>157</v>
      </c>
      <c r="E245" t="s">
        <v>154</v>
      </c>
      <c r="F245">
        <v>10</v>
      </c>
      <c r="G245" t="s">
        <v>40</v>
      </c>
      <c r="I245" s="2">
        <f>ROUND(IF($B245="Annuity",SUMIFS('Annuity Prices'!L:L,'Annuity Prices'!$B:$B,$D245,'Annuity Prices'!$E:$E,$G245),IF($B245="RAB Short",SUMIFS('RAB Prices Short'!L:L,'RAB Prices Short'!$B:$B,'All Prices combined'!$D245,'RAB Prices Short'!$E:$E,'All Prices combined'!$G245),IF($B245="RAB Long",SUMIFS('RAB Prices Long'!L:L,'RAB Prices Long'!$B:$B,'All Prices combined'!$D245,'RAB Prices Long'!$E:$E,'All Prices combined'!$G245)))),2)</f>
        <v>0</v>
      </c>
      <c r="J245" s="2">
        <f>ROUND(IF($B245="Annuity",SUMIFS('Annuity Prices'!M:M,'Annuity Prices'!$B:$B,$D245,'Annuity Prices'!$E:$E,$G245),IF($B245="RAB Short",SUMIFS('RAB Prices Short'!M:M,'RAB Prices Short'!$B:$B,'All Prices combined'!$D245,'RAB Prices Short'!$E:$E,'All Prices combined'!$G245),IF($B245="RAB Long",SUMIFS('RAB Prices Long'!M:M,'RAB Prices Long'!$B:$B,'All Prices combined'!$D245,'RAB Prices Long'!$E:$E,'All Prices combined'!$G245)))),2)</f>
        <v>0</v>
      </c>
      <c r="K245" s="2">
        <f>ROUND(IF($B245="Annuity",SUMIFS('Annuity Prices'!N:N,'Annuity Prices'!$B:$B,$D245,'Annuity Prices'!$E:$E,$G245),IF($B245="RAB Short",SUMIFS('RAB Prices Short'!N:N,'RAB Prices Short'!$B:$B,'All Prices combined'!$D245,'RAB Prices Short'!$E:$E,'All Prices combined'!$G245),IF($B245="RAB Long",SUMIFS('RAB Prices Long'!N:N,'RAB Prices Long'!$B:$B,'All Prices combined'!$D245,'RAB Prices Long'!$E:$E,'All Prices combined'!$G245)))),2)</f>
        <v>5.89</v>
      </c>
      <c r="L245" s="2">
        <f>ROUND(IF($B245="Annuity",SUMIFS('Annuity Prices'!O:O,'Annuity Prices'!$B:$B,$D245,'Annuity Prices'!$E:$E,$G245),IF($B245="RAB Short",SUMIFS('RAB Prices Short'!O:O,'RAB Prices Short'!$B:$B,'All Prices combined'!$D245,'RAB Prices Short'!$E:$E,'All Prices combined'!$G245),IF($B245="RAB Long",SUMIFS('RAB Prices Long'!O:O,'RAB Prices Long'!$B:$B,'All Prices combined'!$D245,'RAB Prices Long'!$E:$E,'All Prices combined'!$G245)))),2)</f>
        <v>6.06</v>
      </c>
      <c r="M245" s="2">
        <f>ROUND(IF($B245="Annuity",SUMIFS('Annuity Prices'!P:P,'Annuity Prices'!$B:$B,$D245,'Annuity Prices'!$E:$E,$G245),IF($B245="RAB Short",SUMIFS('RAB Prices Short'!P:P,'RAB Prices Short'!$B:$B,'All Prices combined'!$D245,'RAB Prices Short'!$E:$E,'All Prices combined'!$G245),IF($B245="RAB Long",SUMIFS('RAB Prices Long'!P:P,'RAB Prices Long'!$B:$B,'All Prices combined'!$D245,'RAB Prices Long'!$E:$E,'All Prices combined'!$G245)))),2)</f>
        <v>6.19</v>
      </c>
      <c r="N245" s="2">
        <f>ROUND(IF($B245="Annuity",SUMIFS('Annuity Prices'!Q:Q,'Annuity Prices'!$B:$B,$D245,'Annuity Prices'!$E:$E,$G245),IF($B245="RAB Short",SUMIFS('RAB Prices Short'!Q:Q,'RAB Prices Short'!$B:$B,'All Prices combined'!$D245,'RAB Prices Short'!$E:$E,'All Prices combined'!$G245),IF($B245="RAB Long",SUMIFS('RAB Prices Long'!Q:Q,'RAB Prices Long'!$B:$B,'All Prices combined'!$D245,'RAB Prices Long'!$E:$E,'All Prices combined'!$G245)))),2)</f>
        <v>6.35</v>
      </c>
      <c r="O245" s="2">
        <f>ROUND(IF($B245="Annuity",SUMIFS('Annuity Prices'!R:R,'Annuity Prices'!$B:$B,$D245,'Annuity Prices'!$E:$E,$G245),IF($B245="RAB Short",SUMIFS('RAB Prices Short'!R:R,'RAB Prices Short'!$B:$B,'All Prices combined'!$D245,'RAB Prices Short'!$E:$E,'All Prices combined'!$G245),IF($B245="RAB Long",SUMIFS('RAB Prices Long'!R:R,'RAB Prices Long'!$B:$B,'All Prices combined'!$D245,'RAB Prices Long'!$E:$E,'All Prices combined'!$G245)))),2)</f>
        <v>6.5</v>
      </c>
      <c r="P245" s="2">
        <f>ROUND(IF($B245="Annuity",SUMIFS('Annuity Prices'!S:S,'Annuity Prices'!$B:$B,$D245,'Annuity Prices'!$E:$E,$G245),IF($B245="RAB Short",SUMIFS('RAB Prices Short'!S:S,'RAB Prices Short'!$B:$B,'All Prices combined'!$D245,'RAB Prices Short'!$E:$E,'All Prices combined'!$G245),IF($B245="RAB Long",SUMIFS('RAB Prices Long'!S:S,'RAB Prices Long'!$B:$B,'All Prices combined'!$D245,'RAB Prices Long'!$E:$E,'All Prices combined'!$G245)))),2)</f>
        <v>6.67</v>
      </c>
      <c r="Q245" s="2">
        <f>ROUND(IF($B245="Annuity",SUMIFS('Annuity Prices'!T:T,'Annuity Prices'!$B:$B,$D245,'Annuity Prices'!$E:$E,$G245),IF($B245="RAB Short",SUMIFS('RAB Prices Short'!T:T,'RAB Prices Short'!$B:$B,'All Prices combined'!$D245,'RAB Prices Short'!$E:$E,'All Prices combined'!$G245),IF($B245="RAB Long",SUMIFS('RAB Prices Long'!T:T,'RAB Prices Long'!$B:$B,'All Prices combined'!$D245,'RAB Prices Long'!$E:$E,'All Prices combined'!$G245)))),2)</f>
        <v>6.8</v>
      </c>
      <c r="R245" s="2">
        <f>ROUND(IF($B245="Annuity",SUMIFS('Annuity Prices'!U:U,'Annuity Prices'!$B:$B,$D245,'Annuity Prices'!$E:$E,$G245),IF($B245="RAB Short",SUMIFS('RAB Prices Short'!U:U,'RAB Prices Short'!$B:$B,'All Prices combined'!$D245,'RAB Prices Short'!$E:$E,'All Prices combined'!$G245),IF($B245="RAB Long",SUMIFS('RAB Prices Long'!U:U,'RAB Prices Long'!$B:$B,'All Prices combined'!$D245,'RAB Prices Long'!$E:$E,'All Prices combined'!$G245)))),2)</f>
        <v>6.97</v>
      </c>
      <c r="S245" s="2">
        <f>ROUND(IF($B245="Annuity",SUMIFS('Annuity Prices'!V:V,'Annuity Prices'!$B:$B,$D245,'Annuity Prices'!$E:$E,$G245),IF($B245="RAB Short",SUMIFS('RAB Prices Short'!V:V,'RAB Prices Short'!$B:$B,'All Prices combined'!$D245,'RAB Prices Short'!$E:$E,'All Prices combined'!$G245),IF($B245="RAB Long",SUMIFS('RAB Prices Long'!V:V,'RAB Prices Long'!$B:$B,'All Prices combined'!$D245,'RAB Prices Long'!$E:$E,'All Prices combined'!$G245)))),2)</f>
        <v>7.15</v>
      </c>
      <c r="T245" s="2">
        <f>ROUND(IF($B245="Annuity",SUMIFS('Annuity Prices'!W:W,'Annuity Prices'!$B:$B,$D245,'Annuity Prices'!$E:$E,$G245),IF($B245="RAB Short",SUMIFS('RAB Prices Short'!W:W,'RAB Prices Short'!$B:$B,'All Prices combined'!$D245,'RAB Prices Short'!$E:$E,'All Prices combined'!$G245),IF($B245="RAB Long",SUMIFS('RAB Prices Long'!W:W,'RAB Prices Long'!$B:$B,'All Prices combined'!$D245,'RAB Prices Long'!$E:$E,'All Prices combined'!$G245)))),2)</f>
        <v>7.32</v>
      </c>
      <c r="U245" s="2">
        <f>ROUND(IF($B245="Annuity",SUMIFS('Annuity Prices'!X:X,'Annuity Prices'!$B:$B,$D245,'Annuity Prices'!$E:$E,$G245),IF($B245="RAB Short",SUMIFS('RAB Prices Short'!X:X,'RAB Prices Short'!$B:$B,'All Prices combined'!$D245,'RAB Prices Short'!$E:$E,'All Prices combined'!$G245),IF($B245="RAB Long",SUMIFS('RAB Prices Long'!X:X,'RAB Prices Long'!$B:$B,'All Prices combined'!$D245,'RAB Prices Long'!$E:$E,'All Prices combined'!$G245)))),2)</f>
        <v>7.47</v>
      </c>
      <c r="V245" s="2">
        <f>ROUND(IF($B245="Annuity",SUMIFS('Annuity Prices'!Y:Y,'Annuity Prices'!$B:$B,$D245,'Annuity Prices'!$E:$E,$G245),IF($B245="RAB Short",SUMIFS('RAB Prices Short'!Y:Y,'RAB Prices Short'!$B:$B,'All Prices combined'!$D245,'RAB Prices Short'!$E:$E,'All Prices combined'!$G245),IF($B245="RAB Long",SUMIFS('RAB Prices Long'!Y:Y,'RAB Prices Long'!$B:$B,'All Prices combined'!$D245,'RAB Prices Long'!$E:$E,'All Prices combined'!$G245)))),2)</f>
        <v>7.66</v>
      </c>
      <c r="W245" s="2">
        <f>ROUND(IF($B245="Annuity",SUMIFS('Annuity Prices'!Z:Z,'Annuity Prices'!$B:$B,$D245,'Annuity Prices'!$E:$E,$G245),IF($B245="RAB Short",SUMIFS('RAB Prices Short'!Z:Z,'RAB Prices Short'!$B:$B,'All Prices combined'!$D245,'RAB Prices Short'!$E:$E,'All Prices combined'!$G245),IF($B245="RAB Long",SUMIFS('RAB Prices Long'!Z:Z,'RAB Prices Long'!$B:$B,'All Prices combined'!$D245,'RAB Prices Long'!$E:$E,'All Prices combined'!$G245)))),2)</f>
        <v>7.85</v>
      </c>
      <c r="X245" s="2">
        <f>ROUND(IF($B245="Annuity",SUMIFS('Annuity Prices'!AA:AA,'Annuity Prices'!$B:$B,$D245,'Annuity Prices'!$E:$E,$G245),IF($B245="RAB Short",SUMIFS('RAB Prices Short'!AA:AA,'RAB Prices Short'!$B:$B,'All Prices combined'!$D245,'RAB Prices Short'!$E:$E,'All Prices combined'!$G245),IF($B245="RAB Long",SUMIFS('RAB Prices Long'!AA:AA,'RAB Prices Long'!$B:$B,'All Prices combined'!$D245,'RAB Prices Long'!$E:$E,'All Prices combined'!$G245)))),2)</f>
        <v>8.0500000000000007</v>
      </c>
      <c r="Y245" s="2">
        <f>ROUND(IF($B245="Annuity",SUMIFS('Annuity Prices'!AB:AB,'Annuity Prices'!$B:$B,$D245,'Annuity Prices'!$E:$E,$G245),IF($B245="RAB Short",SUMIFS('RAB Prices Short'!AB:AB,'RAB Prices Short'!$B:$B,'All Prices combined'!$D245,'RAB Prices Short'!$E:$E,'All Prices combined'!$G245),IF($B245="RAB Long",SUMIFS('RAB Prices Long'!AB:AB,'RAB Prices Long'!$B:$B,'All Prices combined'!$D245,'RAB Prices Long'!$E:$E,'All Prices combined'!$G245)))),2)</f>
        <v>8.2100000000000009</v>
      </c>
      <c r="Z245" s="2">
        <f>ROUND(IF($B245="Annuity",SUMIFS('Annuity Prices'!AC:AC,'Annuity Prices'!$B:$B,$D245,'Annuity Prices'!$E:$E,$G245),IF($B245="RAB Short",SUMIFS('RAB Prices Short'!AC:AC,'RAB Prices Short'!$B:$B,'All Prices combined'!$D245,'RAB Prices Short'!$E:$E,'All Prices combined'!$G245),IF($B245="RAB Long",SUMIFS('RAB Prices Long'!AC:AC,'RAB Prices Long'!$B:$B,'All Prices combined'!$D245,'RAB Prices Long'!$E:$E,'All Prices combined'!$G245)))),2)</f>
        <v>8.41</v>
      </c>
      <c r="AA245" s="2">
        <f>ROUND(IF($B245="Annuity",SUMIFS('Annuity Prices'!AD:AD,'Annuity Prices'!$B:$B,$D245,'Annuity Prices'!$E:$E,$G245),IF($B245="RAB Short",SUMIFS('RAB Prices Short'!AD:AD,'RAB Prices Short'!$B:$B,'All Prices combined'!$D245,'RAB Prices Short'!$E:$E,'All Prices combined'!$G245),IF($B245="RAB Long",SUMIFS('RAB Prices Long'!AD:AD,'RAB Prices Long'!$B:$B,'All Prices combined'!$D245,'RAB Prices Long'!$E:$E,'All Prices combined'!$G245)))),2)</f>
        <v>8.6199999999999992</v>
      </c>
      <c r="AB245" s="2">
        <f>ROUND(IF($B245="Annuity",SUMIFS('Annuity Prices'!AE:AE,'Annuity Prices'!$B:$B,$D245,'Annuity Prices'!$E:$E,$G245),IF($B245="RAB Short",SUMIFS('RAB Prices Short'!AE:AE,'RAB Prices Short'!$B:$B,'All Prices combined'!$D245,'RAB Prices Short'!$E:$E,'All Prices combined'!$G245),IF($B245="RAB Long",SUMIFS('RAB Prices Long'!AE:AE,'RAB Prices Long'!$B:$B,'All Prices combined'!$D245,'RAB Prices Long'!$E:$E,'All Prices combined'!$G245)))),2)</f>
        <v>8.84</v>
      </c>
      <c r="AC245" s="2">
        <f>ROUND(IF($B245="Annuity",SUMIFS('Annuity Prices'!AF:AF,'Annuity Prices'!$B:$B,$D245,'Annuity Prices'!$E:$E,$G245),IF($B245="RAB Short",SUMIFS('RAB Prices Short'!AF:AF,'RAB Prices Short'!$B:$B,'All Prices combined'!$D245,'RAB Prices Short'!$E:$E,'All Prices combined'!$G245),IF($B245="RAB Long",SUMIFS('RAB Prices Long'!AF:AF,'RAB Prices Long'!$B:$B,'All Prices combined'!$D245,'RAB Prices Long'!$E:$E,'All Prices combined'!$G245)))),2)</f>
        <v>9.01</v>
      </c>
      <c r="AD245" s="2">
        <f>ROUND(IF($B245="Annuity",SUMIFS('Annuity Prices'!AG:AG,'Annuity Prices'!$B:$B,$D245,'Annuity Prices'!$E:$E,$G245),IF($B245="RAB Short",SUMIFS('RAB Prices Short'!AG:AG,'RAB Prices Short'!$B:$B,'All Prices combined'!$D245,'RAB Prices Short'!$E:$E,'All Prices combined'!$G245),IF($B245="RAB Long",SUMIFS('RAB Prices Long'!AG:AG,'RAB Prices Long'!$B:$B,'All Prices combined'!$D245,'RAB Prices Long'!$E:$E,'All Prices combined'!$G245)))),2)</f>
        <v>9.24</v>
      </c>
      <c r="AE245" s="2">
        <f>ROUND(IF($B245="Annuity",SUMIFS('Annuity Prices'!AH:AH,'Annuity Prices'!$B:$B,$D245,'Annuity Prices'!$E:$E,$G245),IF($B245="RAB Short",SUMIFS('RAB Prices Short'!AH:AH,'RAB Prices Short'!$B:$B,'All Prices combined'!$D245,'RAB Prices Short'!$E:$E,'All Prices combined'!$G245),IF($B245="RAB Long",SUMIFS('RAB Prices Long'!AH:AH,'RAB Prices Long'!$B:$B,'All Prices combined'!$D245,'RAB Prices Long'!$E:$E,'All Prices combined'!$G245)))),2)</f>
        <v>9.4700000000000006</v>
      </c>
      <c r="AF245" s="2">
        <f>ROUND(IF($B245="Annuity",SUMIFS('Annuity Prices'!AI:AI,'Annuity Prices'!$B:$B,$D245,'Annuity Prices'!$E:$E,$G245),IF($B245="RAB Short",SUMIFS('RAB Prices Short'!AI:AI,'RAB Prices Short'!$B:$B,'All Prices combined'!$D245,'RAB Prices Short'!$E:$E,'All Prices combined'!$G245),IF($B245="RAB Long",SUMIFS('RAB Prices Long'!AI:AI,'RAB Prices Long'!$B:$B,'All Prices combined'!$D245,'RAB Prices Long'!$E:$E,'All Prices combined'!$G245)))),2)</f>
        <v>9.7100000000000009</v>
      </c>
      <c r="AG245" s="2">
        <f>ROUND(IF($B245="Annuity",SUMIFS('Annuity Prices'!AJ:AJ,'Annuity Prices'!$B:$B,$D245,'Annuity Prices'!$E:$E,$G245),IF($B245="RAB Short",SUMIFS('RAB Prices Short'!AJ:AJ,'RAB Prices Short'!$B:$B,'All Prices combined'!$D245,'RAB Prices Short'!$E:$E,'All Prices combined'!$G245),IF($B245="RAB Long",SUMIFS('RAB Prices Long'!AJ:AJ,'RAB Prices Long'!$B:$B,'All Prices combined'!$D245,'RAB Prices Long'!$E:$E,'All Prices combined'!$G245)))),2)</f>
        <v>9.9</v>
      </c>
      <c r="AH245" s="2">
        <f>ROUND(IF($B245="Annuity",SUMIFS('Annuity Prices'!AK:AK,'Annuity Prices'!$B:$B,$D245,'Annuity Prices'!$E:$E,$G245),IF($B245="RAB Short",SUMIFS('RAB Prices Short'!AK:AK,'RAB Prices Short'!$B:$B,'All Prices combined'!$D245,'RAB Prices Short'!$E:$E,'All Prices combined'!$G245),IF($B245="RAB Long",SUMIFS('RAB Prices Long'!AK:AK,'RAB Prices Long'!$B:$B,'All Prices combined'!$D245,'RAB Prices Long'!$E:$E,'All Prices combined'!$G245)))),2)</f>
        <v>10.15</v>
      </c>
      <c r="AI245" s="2">
        <f>ROUND(IF($B245="Annuity",SUMIFS('Annuity Prices'!AL:AL,'Annuity Prices'!$B:$B,$D245,'Annuity Prices'!$E:$E,$G245),IF($B245="RAB Short",SUMIFS('RAB Prices Short'!AL:AL,'RAB Prices Short'!$B:$B,'All Prices combined'!$D245,'RAB Prices Short'!$E:$E,'All Prices combined'!$G245),IF($B245="RAB Long",SUMIFS('RAB Prices Long'!AL:AL,'RAB Prices Long'!$B:$B,'All Prices combined'!$D245,'RAB Prices Long'!$E:$E,'All Prices combined'!$G245)))),2)</f>
        <v>10.4</v>
      </c>
      <c r="AJ245" s="2">
        <f>ROUND(IF($B245="Annuity",SUMIFS('Annuity Prices'!AM:AM,'Annuity Prices'!$B:$B,$D245,'Annuity Prices'!$E:$E,$G245),IF($B245="RAB Short",SUMIFS('RAB Prices Short'!AM:AM,'RAB Prices Short'!$B:$B,'All Prices combined'!$D245,'RAB Prices Short'!$E:$E,'All Prices combined'!$G245),IF($B245="RAB Long",SUMIFS('RAB Prices Long'!AM:AM,'RAB Prices Long'!$B:$B,'All Prices combined'!$D245,'RAB Prices Long'!$E:$E,'All Prices combined'!$G245)))),2)</f>
        <v>10.66</v>
      </c>
      <c r="AK245" s="2">
        <f>ROUND(IF($B245="Annuity",SUMIFS('Annuity Prices'!AN:AN,'Annuity Prices'!$B:$B,$D245,'Annuity Prices'!$E:$E,$G245),IF($B245="RAB Short",SUMIFS('RAB Prices Short'!AN:AN,'RAB Prices Short'!$B:$B,'All Prices combined'!$D245,'RAB Prices Short'!$E:$E,'All Prices combined'!$G245),IF($B245="RAB Long",SUMIFS('RAB Prices Long'!AN:AN,'RAB Prices Long'!$B:$B,'All Prices combined'!$D245,'RAB Prices Long'!$E:$E,'All Prices combined'!$G245)))),2)</f>
        <v>10.88</v>
      </c>
      <c r="AL245" s="2">
        <f>ROUND(IF($B245="Annuity",SUMIFS('Annuity Prices'!AO:AO,'Annuity Prices'!$B:$B,$D245,'Annuity Prices'!$E:$E,$G245),IF($B245="RAB Short",SUMIFS('RAB Prices Short'!AO:AO,'RAB Prices Short'!$B:$B,'All Prices combined'!$D245,'RAB Prices Short'!$E:$E,'All Prices combined'!$G245),IF($B245="RAB Long",SUMIFS('RAB Prices Long'!AO:AO,'RAB Prices Long'!$B:$B,'All Prices combined'!$D245,'RAB Prices Long'!$E:$E,'All Prices combined'!$G245)))),2)</f>
        <v>11.15</v>
      </c>
      <c r="AM245" s="2">
        <f>ROUND(IF($B245="Annuity",SUMIFS('Annuity Prices'!AP:AP,'Annuity Prices'!$B:$B,$D245,'Annuity Prices'!$E:$E,$G245),IF($B245="RAB Short",SUMIFS('RAB Prices Short'!AP:AP,'RAB Prices Short'!$B:$B,'All Prices combined'!$D245,'RAB Prices Short'!$E:$E,'All Prices combined'!$G245),IF($B245="RAB Long",SUMIFS('RAB Prices Long'!AP:AP,'RAB Prices Long'!$B:$B,'All Prices combined'!$D245,'RAB Prices Long'!$E:$E,'All Prices combined'!$G245)))),2)</f>
        <v>11.43</v>
      </c>
      <c r="AN245" s="2">
        <f>ROUND(IF($B245="Annuity",SUMIFS('Annuity Prices'!AQ:AQ,'Annuity Prices'!$B:$B,$D245,'Annuity Prices'!$E:$E,$G245),IF($B245="RAB Short",SUMIFS('RAB Prices Short'!AQ:AQ,'RAB Prices Short'!$B:$B,'All Prices combined'!$D245,'RAB Prices Short'!$E:$E,'All Prices combined'!$G245),IF($B245="RAB Long",SUMIFS('RAB Prices Long'!AQ:AQ,'RAB Prices Long'!$B:$B,'All Prices combined'!$D245,'RAB Prices Long'!$E:$E,'All Prices combined'!$G245)))),2)</f>
        <v>11.71</v>
      </c>
      <c r="AO245" s="2">
        <f>ROUND(IF($B245="Annuity",SUMIFS('Annuity Prices'!AR:AR,'Annuity Prices'!$B:$B,$D245,'Annuity Prices'!$E:$E,$G245),IF($B245="RAB Short",SUMIFS('RAB Prices Short'!AR:AR,'RAB Prices Short'!$B:$B,'All Prices combined'!$D245,'RAB Prices Short'!$E:$E,'All Prices combined'!$G245),IF($B245="RAB Long",SUMIFS('RAB Prices Long'!AR:AR,'RAB Prices Long'!$B:$B,'All Prices combined'!$D245,'RAB Prices Long'!$E:$E,'All Prices combined'!$G245)))),2)</f>
        <v>0</v>
      </c>
      <c r="AP245" s="2">
        <f>ROUND(IF($B245="Annuity",SUMIFS('Annuity Prices'!AS:AS,'Annuity Prices'!$B:$B,$D245,'Annuity Prices'!$E:$E,$G245),IF($B245="RAB Short",SUMIFS('RAB Prices Short'!AS:AS,'RAB Prices Short'!$B:$B,'All Prices combined'!$D245,'RAB Prices Short'!$E:$E,'All Prices combined'!$G245),IF($B245="RAB Long",SUMIFS('RAB Prices Long'!AS:AS,'RAB Prices Long'!$B:$B,'All Prices combined'!$D245,'RAB Prices Long'!$E:$E,'All Prices combined'!$G245)))),2)</f>
        <v>0</v>
      </c>
      <c r="AQ245" s="2">
        <f>ROUND(IF($B245="Annuity",SUMIFS('Annuity Prices'!AT:AT,'Annuity Prices'!$B:$B,$D245,'Annuity Prices'!$E:$E,$G245),IF($B245="RAB Short",SUMIFS('RAB Prices Short'!AT:AT,'RAB Prices Short'!$B:$B,'All Prices combined'!$D245,'RAB Prices Short'!$E:$E,'All Prices combined'!$G245),IF($B245="RAB Long",SUMIFS('RAB Prices Long'!AT:AT,'RAB Prices Long'!$B:$B,'All Prices combined'!$D245,'RAB Prices Long'!$E:$E,'All Prices combined'!$G245)))),2)</f>
        <v>5.75</v>
      </c>
      <c r="AR245" s="2">
        <f>ROUND(IF($B245="Annuity",SUMIFS('Annuity Prices'!AU:AU,'Annuity Prices'!$B:$B,$D245,'Annuity Prices'!$E:$E,$G245),IF($B245="RAB Short",SUMIFS('RAB Prices Short'!AU:AU,'RAB Prices Short'!$B:$B,'All Prices combined'!$D245,'RAB Prices Short'!$E:$E,'All Prices combined'!$G245),IF($B245="RAB Long",SUMIFS('RAB Prices Long'!AU:AU,'RAB Prices Long'!$B:$B,'All Prices combined'!$D245,'RAB Prices Long'!$E:$E,'All Prices combined'!$G245)))),2)</f>
        <v>5.89</v>
      </c>
      <c r="AS245" s="2">
        <f>ROUND(IF($B245="Annuity",SUMIFS('Annuity Prices'!AV:AV,'Annuity Prices'!$B:$B,$D245,'Annuity Prices'!$E:$E,$G245),IF($B245="RAB Short",SUMIFS('RAB Prices Short'!AV:AV,'RAB Prices Short'!$B:$B,'All Prices combined'!$D245,'RAB Prices Short'!$E:$E,'All Prices combined'!$G245),IF($B245="RAB Long",SUMIFS('RAB Prices Long'!AV:AV,'RAB Prices Long'!$B:$B,'All Prices combined'!$D245,'RAB Prices Long'!$E:$E,'All Prices combined'!$G245)))),2)</f>
        <v>6.06</v>
      </c>
      <c r="AT245" s="2">
        <f>ROUND(IF($B245="Annuity",SUMIFS('Annuity Prices'!AW:AW,'Annuity Prices'!$B:$B,$D245,'Annuity Prices'!$E:$E,$G245),IF($B245="RAB Short",SUMIFS('RAB Prices Short'!AW:AW,'RAB Prices Short'!$B:$B,'All Prices combined'!$D245,'RAB Prices Short'!$E:$E,'All Prices combined'!$G245),IF($B245="RAB Long",SUMIFS('RAB Prices Long'!AW:AW,'RAB Prices Long'!$B:$B,'All Prices combined'!$D245,'RAB Prices Long'!$E:$E,'All Prices combined'!$G245)))),2)</f>
        <v>6.23</v>
      </c>
      <c r="AU245" s="2">
        <f>ROUND(IF($B245="Annuity",SUMIFS('Annuity Prices'!AX:AX,'Annuity Prices'!$B:$B,$D245,'Annuity Prices'!$E:$E,$G245),IF($B245="RAB Short",SUMIFS('RAB Prices Short'!AX:AX,'RAB Prices Short'!$B:$B,'All Prices combined'!$D245,'RAB Prices Short'!$E:$E,'All Prices combined'!$G245),IF($B245="RAB Long",SUMIFS('RAB Prices Long'!AX:AX,'RAB Prices Long'!$B:$B,'All Prices combined'!$D245,'RAB Prices Long'!$E:$E,'All Prices combined'!$G245)))),2)</f>
        <v>6.41</v>
      </c>
      <c r="AV245" s="2">
        <f>ROUND(IF($B245="Annuity",SUMIFS('Annuity Prices'!AY:AY,'Annuity Prices'!$B:$B,$D245,'Annuity Prices'!$E:$E,$G245),IF($B245="RAB Short",SUMIFS('RAB Prices Short'!AY:AY,'RAB Prices Short'!$B:$B,'All Prices combined'!$D245,'RAB Prices Short'!$E:$E,'All Prices combined'!$G245),IF($B245="RAB Long",SUMIFS('RAB Prices Long'!AY:AY,'RAB Prices Long'!$B:$B,'All Prices combined'!$D245,'RAB Prices Long'!$E:$E,'All Prices combined'!$G245)))),2)</f>
        <v>6.59</v>
      </c>
      <c r="AW245" s="2">
        <f>ROUND(IF($B245="Annuity",SUMIFS('Annuity Prices'!AZ:AZ,'Annuity Prices'!$B:$B,$D245,'Annuity Prices'!$E:$E,$G245),IF($B245="RAB Short",SUMIFS('RAB Prices Short'!AZ:AZ,'RAB Prices Short'!$B:$B,'All Prices combined'!$D245,'RAB Prices Short'!$E:$E,'All Prices combined'!$G245),IF($B245="RAB Long",SUMIFS('RAB Prices Long'!AZ:AZ,'RAB Prices Long'!$B:$B,'All Prices combined'!$D245,'RAB Prices Long'!$E:$E,'All Prices combined'!$G245)))),2)</f>
        <v>6.78</v>
      </c>
      <c r="AX245" s="2">
        <f>ROUND(IF($B245="Annuity",SUMIFS('Annuity Prices'!BA:BA,'Annuity Prices'!$B:$B,$D245,'Annuity Prices'!$E:$E,$G245),IF($B245="RAB Short",SUMIFS('RAB Prices Short'!BA:BA,'RAB Prices Short'!$B:$B,'All Prices combined'!$D245,'RAB Prices Short'!$E:$E,'All Prices combined'!$G245),IF($B245="RAB Long",SUMIFS('RAB Prices Long'!BA:BA,'RAB Prices Long'!$B:$B,'All Prices combined'!$D245,'RAB Prices Long'!$E:$E,'All Prices combined'!$G245)))),2)</f>
        <v>6.97</v>
      </c>
      <c r="AY245" s="2">
        <f>ROUND(IF($B245="Annuity",SUMIFS('Annuity Prices'!BB:BB,'Annuity Prices'!$B:$B,$D245,'Annuity Prices'!$E:$E,$G245),IF($B245="RAB Short",SUMIFS('RAB Prices Short'!BB:BB,'RAB Prices Short'!$B:$B,'All Prices combined'!$D245,'RAB Prices Short'!$E:$E,'All Prices combined'!$G245),IF($B245="RAB Long",SUMIFS('RAB Prices Long'!BB:BB,'RAB Prices Long'!$B:$B,'All Prices combined'!$D245,'RAB Prices Long'!$E:$E,'All Prices combined'!$G245)))),2)</f>
        <v>7.17</v>
      </c>
      <c r="AZ245" s="2">
        <f>ROUND(IF($B245="Annuity",SUMIFS('Annuity Prices'!BC:BC,'Annuity Prices'!$B:$B,$D245,'Annuity Prices'!$E:$E,$G245),IF($B245="RAB Short",SUMIFS('RAB Prices Short'!BC:BC,'RAB Prices Short'!$B:$B,'All Prices combined'!$D245,'RAB Prices Short'!$E:$E,'All Prices combined'!$G245),IF($B245="RAB Long",SUMIFS('RAB Prices Long'!BC:BC,'RAB Prices Long'!$B:$B,'All Prices combined'!$D245,'RAB Prices Long'!$E:$E,'All Prices combined'!$G245)))),2)</f>
        <v>7.15</v>
      </c>
      <c r="BA245" s="2">
        <f>ROUND(IF($B245="Annuity",SUMIFS('Annuity Prices'!BD:BD,'Annuity Prices'!$B:$B,$D245,'Annuity Prices'!$E:$E,$G245),IF($B245="RAB Short",SUMIFS('RAB Prices Short'!BD:BD,'RAB Prices Short'!$B:$B,'All Prices combined'!$D245,'RAB Prices Short'!$E:$E,'All Prices combined'!$G245),IF($B245="RAB Long",SUMIFS('RAB Prices Long'!BD:BD,'RAB Prices Long'!$B:$B,'All Prices combined'!$D245,'RAB Prices Long'!$E:$E,'All Prices combined'!$G245)))),2)</f>
        <v>7.32</v>
      </c>
      <c r="BB245" s="2">
        <f>ROUND(IF($B245="Annuity",SUMIFS('Annuity Prices'!BE:BE,'Annuity Prices'!$B:$B,$D245,'Annuity Prices'!$E:$E,$G245),IF($B245="RAB Short",SUMIFS('RAB Prices Short'!BE:BE,'RAB Prices Short'!$B:$B,'All Prices combined'!$D245,'RAB Prices Short'!$E:$E,'All Prices combined'!$G245),IF($B245="RAB Long",SUMIFS('RAB Prices Long'!BE:BE,'RAB Prices Long'!$B:$B,'All Prices combined'!$D245,'RAB Prices Long'!$E:$E,'All Prices combined'!$G245)))),2)</f>
        <v>7.53</v>
      </c>
      <c r="BC245" s="2">
        <f>ROUND(IF($B245="Annuity",SUMIFS('Annuity Prices'!BF:BF,'Annuity Prices'!$B:$B,$D245,'Annuity Prices'!$E:$E,$G245),IF($B245="RAB Short",SUMIFS('RAB Prices Short'!BF:BF,'RAB Prices Short'!$B:$B,'All Prices combined'!$D245,'RAB Prices Short'!$E:$E,'All Prices combined'!$G245),IF($B245="RAB Long",SUMIFS('RAB Prices Long'!BF:BF,'RAB Prices Long'!$B:$B,'All Prices combined'!$D245,'RAB Prices Long'!$E:$E,'All Prices combined'!$G245)))),2)</f>
        <v>7.66</v>
      </c>
      <c r="BD245" s="2">
        <f>ROUND(IF($B245="Annuity",SUMIFS('Annuity Prices'!BG:BG,'Annuity Prices'!$B:$B,$D245,'Annuity Prices'!$E:$E,$G245),IF($B245="RAB Short",SUMIFS('RAB Prices Short'!BG:BG,'RAB Prices Short'!$B:$B,'All Prices combined'!$D245,'RAB Prices Short'!$E:$E,'All Prices combined'!$G245),IF($B245="RAB Long",SUMIFS('RAB Prices Long'!BG:BG,'RAB Prices Long'!$B:$B,'All Prices combined'!$D245,'RAB Prices Long'!$E:$E,'All Prices combined'!$G245)))),2)</f>
        <v>7.85</v>
      </c>
      <c r="BE245" s="2">
        <f>ROUND(IF($B245="Annuity",SUMIFS('Annuity Prices'!BH:BH,'Annuity Prices'!$B:$B,$D245,'Annuity Prices'!$E:$E,$G245),IF($B245="RAB Short",SUMIFS('RAB Prices Short'!BH:BH,'RAB Prices Short'!$B:$B,'All Prices combined'!$D245,'RAB Prices Short'!$E:$E,'All Prices combined'!$G245),IF($B245="RAB Long",SUMIFS('RAB Prices Long'!BH:BH,'RAB Prices Long'!$B:$B,'All Prices combined'!$D245,'RAB Prices Long'!$E:$E,'All Prices combined'!$G245)))),2)</f>
        <v>8.0500000000000007</v>
      </c>
      <c r="BF245" s="2">
        <f>ROUND(IF($B245="Annuity",SUMIFS('Annuity Prices'!BI:BI,'Annuity Prices'!$B:$B,$D245,'Annuity Prices'!$E:$E,$G245),IF($B245="RAB Short",SUMIFS('RAB Prices Short'!BI:BI,'RAB Prices Short'!$B:$B,'All Prices combined'!$D245,'RAB Prices Short'!$E:$E,'All Prices combined'!$G245),IF($B245="RAB Long",SUMIFS('RAB Prices Long'!BI:BI,'RAB Prices Long'!$B:$B,'All Prices combined'!$D245,'RAB Prices Long'!$E:$E,'All Prices combined'!$G245)))),2)</f>
        <v>8.2799999999999994</v>
      </c>
      <c r="BG245" s="2">
        <f>ROUND(IF($B245="Annuity",SUMIFS('Annuity Prices'!BJ:BJ,'Annuity Prices'!$B:$B,$D245,'Annuity Prices'!$E:$E,$G245),IF($B245="RAB Short",SUMIFS('RAB Prices Short'!BJ:BJ,'RAB Prices Short'!$B:$B,'All Prices combined'!$D245,'RAB Prices Short'!$E:$E,'All Prices combined'!$G245),IF($B245="RAB Long",SUMIFS('RAB Prices Long'!BJ:BJ,'RAB Prices Long'!$B:$B,'All Prices combined'!$D245,'RAB Prices Long'!$E:$E,'All Prices combined'!$G245)))),2)</f>
        <v>8.52</v>
      </c>
      <c r="BH245" s="2">
        <f>ROUND(IF($B245="Annuity",SUMIFS('Annuity Prices'!BK:BK,'Annuity Prices'!$B:$B,$D245,'Annuity Prices'!$E:$E,$G245),IF($B245="RAB Short",SUMIFS('RAB Prices Short'!BK:BK,'RAB Prices Short'!$B:$B,'All Prices combined'!$D245,'RAB Prices Short'!$E:$E,'All Prices combined'!$G245),IF($B245="RAB Long",SUMIFS('RAB Prices Long'!BK:BK,'RAB Prices Long'!$B:$B,'All Prices combined'!$D245,'RAB Prices Long'!$E:$E,'All Prices combined'!$G245)))),2)</f>
        <v>8.6199999999999992</v>
      </c>
      <c r="BI245" s="2">
        <f>ROUND(IF($B245="Annuity",SUMIFS('Annuity Prices'!BL:BL,'Annuity Prices'!$B:$B,$D245,'Annuity Prices'!$E:$E,$G245),IF($B245="RAB Short",SUMIFS('RAB Prices Short'!BL:BL,'RAB Prices Short'!$B:$B,'All Prices combined'!$D245,'RAB Prices Short'!$E:$E,'All Prices combined'!$G245),IF($B245="RAB Long",SUMIFS('RAB Prices Long'!BL:BL,'RAB Prices Long'!$B:$B,'All Prices combined'!$D245,'RAB Prices Long'!$E:$E,'All Prices combined'!$G245)))),2)</f>
        <v>8.84</v>
      </c>
      <c r="BJ245" s="2">
        <f>ROUND(IF($B245="Annuity",SUMIFS('Annuity Prices'!BM:BM,'Annuity Prices'!$B:$B,$D245,'Annuity Prices'!$E:$E,$G245),IF($B245="RAB Short",SUMIFS('RAB Prices Short'!BM:BM,'RAB Prices Short'!$B:$B,'All Prices combined'!$D245,'RAB Prices Short'!$E:$E,'All Prices combined'!$G245),IF($B245="RAB Long",SUMIFS('RAB Prices Long'!BM:BM,'RAB Prices Long'!$B:$B,'All Prices combined'!$D245,'RAB Prices Long'!$E:$E,'All Prices combined'!$G245)))),2)</f>
        <v>9.01</v>
      </c>
      <c r="BK245" s="2">
        <f>ROUND(IF($B245="Annuity",SUMIFS('Annuity Prices'!BN:BN,'Annuity Prices'!$B:$B,$D245,'Annuity Prices'!$E:$E,$G245),IF($B245="RAB Short",SUMIFS('RAB Prices Short'!BN:BN,'RAB Prices Short'!$B:$B,'All Prices combined'!$D245,'RAB Prices Short'!$E:$E,'All Prices combined'!$G245),IF($B245="RAB Long",SUMIFS('RAB Prices Long'!BN:BN,'RAB Prices Long'!$B:$B,'All Prices combined'!$D245,'RAB Prices Long'!$E:$E,'All Prices combined'!$G245)))),2)</f>
        <v>9.24</v>
      </c>
      <c r="BL245" s="2">
        <f>ROUND(IF($B245="Annuity",SUMIFS('Annuity Prices'!BO:BO,'Annuity Prices'!$B:$B,$D245,'Annuity Prices'!$E:$E,$G245),IF($B245="RAB Short",SUMIFS('RAB Prices Short'!BO:BO,'RAB Prices Short'!$B:$B,'All Prices combined'!$D245,'RAB Prices Short'!$E:$E,'All Prices combined'!$G245),IF($B245="RAB Long",SUMIFS('RAB Prices Long'!BO:BO,'RAB Prices Long'!$B:$B,'All Prices combined'!$D245,'RAB Prices Long'!$E:$E,'All Prices combined'!$G245)))),2)</f>
        <v>9.4700000000000006</v>
      </c>
      <c r="BM245" s="2">
        <f>ROUND(IF($B245="Annuity",SUMIFS('Annuity Prices'!BP:BP,'Annuity Prices'!$B:$B,$D245,'Annuity Prices'!$E:$E,$G245),IF($B245="RAB Short",SUMIFS('RAB Prices Short'!BP:BP,'RAB Prices Short'!$B:$B,'All Prices combined'!$D245,'RAB Prices Short'!$E:$E,'All Prices combined'!$G245),IF($B245="RAB Long",SUMIFS('RAB Prices Long'!BP:BP,'RAB Prices Long'!$B:$B,'All Prices combined'!$D245,'RAB Prices Long'!$E:$E,'All Prices combined'!$G245)))),2)</f>
        <v>9.7100000000000009</v>
      </c>
      <c r="BN245" s="2">
        <f>ROUND(IF($B245="Annuity",SUMIFS('Annuity Prices'!BQ:BQ,'Annuity Prices'!$B:$B,$D245,'Annuity Prices'!$E:$E,$G245),IF($B245="RAB Short",SUMIFS('RAB Prices Short'!BQ:BQ,'RAB Prices Short'!$B:$B,'All Prices combined'!$D245,'RAB Prices Short'!$E:$E,'All Prices combined'!$G245),IF($B245="RAB Long",SUMIFS('RAB Prices Long'!BQ:BQ,'RAB Prices Long'!$B:$B,'All Prices combined'!$D245,'RAB Prices Long'!$E:$E,'All Prices combined'!$G245)))),2)</f>
        <v>9.9</v>
      </c>
      <c r="BO245" s="2">
        <f>ROUND(IF($B245="Annuity",SUMIFS('Annuity Prices'!BR:BR,'Annuity Prices'!$B:$B,$D245,'Annuity Prices'!$E:$E,$G245),IF($B245="RAB Short",SUMIFS('RAB Prices Short'!BR:BR,'RAB Prices Short'!$B:$B,'All Prices combined'!$D245,'RAB Prices Short'!$E:$E,'All Prices combined'!$G245),IF($B245="RAB Long",SUMIFS('RAB Prices Long'!BR:BR,'RAB Prices Long'!$B:$B,'All Prices combined'!$D245,'RAB Prices Long'!$E:$E,'All Prices combined'!$G245)))),2)</f>
        <v>10.15</v>
      </c>
      <c r="BP245" s="2">
        <f>ROUND(IF($B245="Annuity",SUMIFS('Annuity Prices'!BS:BS,'Annuity Prices'!$B:$B,$D245,'Annuity Prices'!$E:$E,$G245),IF($B245="RAB Short",SUMIFS('RAB Prices Short'!BS:BS,'RAB Prices Short'!$B:$B,'All Prices combined'!$D245,'RAB Prices Short'!$E:$E,'All Prices combined'!$G245),IF($B245="RAB Long",SUMIFS('RAB Prices Long'!BS:BS,'RAB Prices Long'!$B:$B,'All Prices combined'!$D245,'RAB Prices Long'!$E:$E,'All Prices combined'!$G245)))),2)</f>
        <v>10.4</v>
      </c>
      <c r="BQ245" s="2">
        <f>ROUND(IF($B245="Annuity",SUMIFS('Annuity Prices'!BT:BT,'Annuity Prices'!$B:$B,$D245,'Annuity Prices'!$E:$E,$G245),IF($B245="RAB Short",SUMIFS('RAB Prices Short'!BT:BT,'RAB Prices Short'!$B:$B,'All Prices combined'!$D245,'RAB Prices Short'!$E:$E,'All Prices combined'!$G245),IF($B245="RAB Long",SUMIFS('RAB Prices Long'!BT:BT,'RAB Prices Long'!$B:$B,'All Prices combined'!$D245,'RAB Prices Long'!$E:$E,'All Prices combined'!$G245)))),2)</f>
        <v>10.66</v>
      </c>
      <c r="BR245" s="2">
        <f>ROUND(IF($B245="Annuity",SUMIFS('Annuity Prices'!BU:BU,'Annuity Prices'!$B:$B,$D245,'Annuity Prices'!$E:$E,$G245),IF($B245="RAB Short",SUMIFS('RAB Prices Short'!BU:BU,'RAB Prices Short'!$B:$B,'All Prices combined'!$D245,'RAB Prices Short'!$E:$E,'All Prices combined'!$G245),IF($B245="RAB Long",SUMIFS('RAB Prices Long'!BU:BU,'RAB Prices Long'!$B:$B,'All Prices combined'!$D245,'RAB Prices Long'!$E:$E,'All Prices combined'!$G245)))),2)</f>
        <v>10.88</v>
      </c>
      <c r="BS245" s="2">
        <f>ROUND(IF($B245="Annuity",SUMIFS('Annuity Prices'!BV:BV,'Annuity Prices'!$B:$B,$D245,'Annuity Prices'!$E:$E,$G245),IF($B245="RAB Short",SUMIFS('RAB Prices Short'!BV:BV,'RAB Prices Short'!$B:$B,'All Prices combined'!$D245,'RAB Prices Short'!$E:$E,'All Prices combined'!$G245),IF($B245="RAB Long",SUMIFS('RAB Prices Long'!BV:BV,'RAB Prices Long'!$B:$B,'All Prices combined'!$D245,'RAB Prices Long'!$E:$E,'All Prices combined'!$G245)))),2)</f>
        <v>11.15</v>
      </c>
      <c r="BT245" s="2">
        <f>ROUND(IF($B245="Annuity",SUMIFS('Annuity Prices'!BW:BW,'Annuity Prices'!$B:$B,$D245,'Annuity Prices'!$E:$E,$G245),IF($B245="RAB Short",SUMIFS('RAB Prices Short'!BW:BW,'RAB Prices Short'!$B:$B,'All Prices combined'!$D245,'RAB Prices Short'!$E:$E,'All Prices combined'!$G245),IF($B245="RAB Long",SUMIFS('RAB Prices Long'!BW:BW,'RAB Prices Long'!$B:$B,'All Prices combined'!$D245,'RAB Prices Long'!$E:$E,'All Prices combined'!$G245)))),2)</f>
        <v>11.43</v>
      </c>
      <c r="BU245" s="2">
        <f>ROUND(IF($B245="Annuity",SUMIFS('Annuity Prices'!BX:BX,'Annuity Prices'!$B:$B,$D245,'Annuity Prices'!$E:$E,$G245),IF($B245="RAB Short",SUMIFS('RAB Prices Short'!BX:BX,'RAB Prices Short'!$B:$B,'All Prices combined'!$D245,'RAB Prices Short'!$E:$E,'All Prices combined'!$G245),IF($B245="RAB Long",SUMIFS('RAB Prices Long'!BX:BX,'RAB Prices Long'!$B:$B,'All Prices combined'!$D245,'RAB Prices Long'!$E:$E,'All Prices combined'!$G245)))),2)</f>
        <v>11.71</v>
      </c>
    </row>
    <row r="246" spans="2:73" x14ac:dyDescent="0.25">
      <c r="B246" t="s">
        <v>44</v>
      </c>
      <c r="C246">
        <v>10</v>
      </c>
      <c r="E246" t="s">
        <v>154</v>
      </c>
      <c r="G246" t="s">
        <v>158</v>
      </c>
      <c r="I246" s="2">
        <f>ROUND(IF($B246="Annuity",SUMIFS('Annuity Prices'!L:L,'Annuity Prices'!$B:$B,$D246,'Annuity Prices'!$E:$E,$G246),IF($B246="RAB Short",SUMIFS('RAB Prices Short'!L:L,'RAB Prices Short'!$B:$B,'All Prices combined'!$D246,'RAB Prices Short'!$E:$E,'All Prices combined'!$G246),IF($B246="RAB Long",SUMIFS('RAB Prices Long'!L:L,'RAB Prices Long'!$B:$B,'All Prices combined'!$D246,'RAB Prices Long'!$E:$E,'All Prices combined'!$G246)))),2)</f>
        <v>0</v>
      </c>
      <c r="J246" s="2">
        <f>ROUND(IF($B246="Annuity",SUMIFS('Annuity Prices'!M:M,'Annuity Prices'!$B:$B,$D246,'Annuity Prices'!$E:$E,$G246),IF($B246="RAB Short",SUMIFS('RAB Prices Short'!M:M,'RAB Prices Short'!$B:$B,'All Prices combined'!$D246,'RAB Prices Short'!$E:$E,'All Prices combined'!$G246),IF($B246="RAB Long",SUMIFS('RAB Prices Long'!M:M,'RAB Prices Long'!$B:$B,'All Prices combined'!$D246,'RAB Prices Long'!$E:$E,'All Prices combined'!$G246)))),2)</f>
        <v>0</v>
      </c>
      <c r="K246" s="2">
        <f>ROUND(IF($B246="Annuity",SUMIFS('Annuity Prices'!N:N,'Annuity Prices'!$B:$B,$D246,'Annuity Prices'!$E:$E,$G246),IF($B246="RAB Short",SUMIFS('RAB Prices Short'!N:N,'RAB Prices Short'!$B:$B,'All Prices combined'!$D246,'RAB Prices Short'!$E:$E,'All Prices combined'!$G246),IF($B246="RAB Long",SUMIFS('RAB Prices Long'!N:N,'RAB Prices Long'!$B:$B,'All Prices combined'!$D246,'RAB Prices Long'!$E:$E,'All Prices combined'!$G246)))),2)</f>
        <v>0</v>
      </c>
      <c r="L246" s="2">
        <f>ROUND(IF($B246="Annuity",SUMIFS('Annuity Prices'!O:O,'Annuity Prices'!$B:$B,$D246,'Annuity Prices'!$E:$E,$G246),IF($B246="RAB Short",SUMIFS('RAB Prices Short'!O:O,'RAB Prices Short'!$B:$B,'All Prices combined'!$D246,'RAB Prices Short'!$E:$E,'All Prices combined'!$G246),IF($B246="RAB Long",SUMIFS('RAB Prices Long'!O:O,'RAB Prices Long'!$B:$B,'All Prices combined'!$D246,'RAB Prices Long'!$E:$E,'All Prices combined'!$G246)))),2)</f>
        <v>0</v>
      </c>
      <c r="M246" s="2">
        <f>ROUND(IF($B246="Annuity",SUMIFS('Annuity Prices'!P:P,'Annuity Prices'!$B:$B,$D246,'Annuity Prices'!$E:$E,$G246),IF($B246="RAB Short",SUMIFS('RAB Prices Short'!P:P,'RAB Prices Short'!$B:$B,'All Prices combined'!$D246,'RAB Prices Short'!$E:$E,'All Prices combined'!$G246),IF($B246="RAB Long",SUMIFS('RAB Prices Long'!P:P,'RAB Prices Long'!$B:$B,'All Prices combined'!$D246,'RAB Prices Long'!$E:$E,'All Prices combined'!$G246)))),2)</f>
        <v>0</v>
      </c>
      <c r="N246" s="2">
        <f>ROUND(IF($B246="Annuity",SUMIFS('Annuity Prices'!Q:Q,'Annuity Prices'!$B:$B,$D246,'Annuity Prices'!$E:$E,$G246),IF($B246="RAB Short",SUMIFS('RAB Prices Short'!Q:Q,'RAB Prices Short'!$B:$B,'All Prices combined'!$D246,'RAB Prices Short'!$E:$E,'All Prices combined'!$G246),IF($B246="RAB Long",SUMIFS('RAB Prices Long'!Q:Q,'RAB Prices Long'!$B:$B,'All Prices combined'!$D246,'RAB Prices Long'!$E:$E,'All Prices combined'!$G246)))),2)</f>
        <v>0</v>
      </c>
      <c r="O246" s="2">
        <f>ROUND(IF($B246="Annuity",SUMIFS('Annuity Prices'!R:R,'Annuity Prices'!$B:$B,$D246,'Annuity Prices'!$E:$E,$G246),IF($B246="RAB Short",SUMIFS('RAB Prices Short'!R:R,'RAB Prices Short'!$B:$B,'All Prices combined'!$D246,'RAB Prices Short'!$E:$E,'All Prices combined'!$G246),IF($B246="RAB Long",SUMIFS('RAB Prices Long'!R:R,'RAB Prices Long'!$B:$B,'All Prices combined'!$D246,'RAB Prices Long'!$E:$E,'All Prices combined'!$G246)))),2)</f>
        <v>0</v>
      </c>
      <c r="P246" s="2">
        <f>ROUND(IF($B246="Annuity",SUMIFS('Annuity Prices'!S:S,'Annuity Prices'!$B:$B,$D246,'Annuity Prices'!$E:$E,$G246),IF($B246="RAB Short",SUMIFS('RAB Prices Short'!S:S,'RAB Prices Short'!$B:$B,'All Prices combined'!$D246,'RAB Prices Short'!$E:$E,'All Prices combined'!$G246),IF($B246="RAB Long",SUMIFS('RAB Prices Long'!S:S,'RAB Prices Long'!$B:$B,'All Prices combined'!$D246,'RAB Prices Long'!$E:$E,'All Prices combined'!$G246)))),2)</f>
        <v>0</v>
      </c>
      <c r="Q246" s="2">
        <f>ROUND(IF($B246="Annuity",SUMIFS('Annuity Prices'!T:T,'Annuity Prices'!$B:$B,$D246,'Annuity Prices'!$E:$E,$G246),IF($B246="RAB Short",SUMIFS('RAB Prices Short'!T:T,'RAB Prices Short'!$B:$B,'All Prices combined'!$D246,'RAB Prices Short'!$E:$E,'All Prices combined'!$G246),IF($B246="RAB Long",SUMIFS('RAB Prices Long'!T:T,'RAB Prices Long'!$B:$B,'All Prices combined'!$D246,'RAB Prices Long'!$E:$E,'All Prices combined'!$G246)))),2)</f>
        <v>0</v>
      </c>
      <c r="R246" s="2">
        <f>ROUND(IF($B246="Annuity",SUMIFS('Annuity Prices'!U:U,'Annuity Prices'!$B:$B,$D246,'Annuity Prices'!$E:$E,$G246),IF($B246="RAB Short",SUMIFS('RAB Prices Short'!U:U,'RAB Prices Short'!$B:$B,'All Prices combined'!$D246,'RAB Prices Short'!$E:$E,'All Prices combined'!$G246),IF($B246="RAB Long",SUMIFS('RAB Prices Long'!U:U,'RAB Prices Long'!$B:$B,'All Prices combined'!$D246,'RAB Prices Long'!$E:$E,'All Prices combined'!$G246)))),2)</f>
        <v>0</v>
      </c>
      <c r="S246" s="2">
        <f>ROUND(IF($B246="Annuity",SUMIFS('Annuity Prices'!V:V,'Annuity Prices'!$B:$B,$D246,'Annuity Prices'!$E:$E,$G246),IF($B246="RAB Short",SUMIFS('RAB Prices Short'!V:V,'RAB Prices Short'!$B:$B,'All Prices combined'!$D246,'RAB Prices Short'!$E:$E,'All Prices combined'!$G246),IF($B246="RAB Long",SUMIFS('RAB Prices Long'!V:V,'RAB Prices Long'!$B:$B,'All Prices combined'!$D246,'RAB Prices Long'!$E:$E,'All Prices combined'!$G246)))),2)</f>
        <v>0</v>
      </c>
      <c r="T246" s="2">
        <f>ROUND(IF($B246="Annuity",SUMIFS('Annuity Prices'!W:W,'Annuity Prices'!$B:$B,$D246,'Annuity Prices'!$E:$E,$G246),IF($B246="RAB Short",SUMIFS('RAB Prices Short'!W:W,'RAB Prices Short'!$B:$B,'All Prices combined'!$D246,'RAB Prices Short'!$E:$E,'All Prices combined'!$G246),IF($B246="RAB Long",SUMIFS('RAB Prices Long'!W:W,'RAB Prices Long'!$B:$B,'All Prices combined'!$D246,'RAB Prices Long'!$E:$E,'All Prices combined'!$G246)))),2)</f>
        <v>0</v>
      </c>
      <c r="U246" s="2">
        <f>ROUND(IF($B246="Annuity",SUMIFS('Annuity Prices'!X:X,'Annuity Prices'!$B:$B,$D246,'Annuity Prices'!$E:$E,$G246),IF($B246="RAB Short",SUMIFS('RAB Prices Short'!X:X,'RAB Prices Short'!$B:$B,'All Prices combined'!$D246,'RAB Prices Short'!$E:$E,'All Prices combined'!$G246),IF($B246="RAB Long",SUMIFS('RAB Prices Long'!X:X,'RAB Prices Long'!$B:$B,'All Prices combined'!$D246,'RAB Prices Long'!$E:$E,'All Prices combined'!$G246)))),2)</f>
        <v>0</v>
      </c>
      <c r="V246" s="2">
        <f>ROUND(IF($B246="Annuity",SUMIFS('Annuity Prices'!Y:Y,'Annuity Prices'!$B:$B,$D246,'Annuity Prices'!$E:$E,$G246),IF($B246="RAB Short",SUMIFS('RAB Prices Short'!Y:Y,'RAB Prices Short'!$B:$B,'All Prices combined'!$D246,'RAB Prices Short'!$E:$E,'All Prices combined'!$G246),IF($B246="RAB Long",SUMIFS('RAB Prices Long'!Y:Y,'RAB Prices Long'!$B:$B,'All Prices combined'!$D246,'RAB Prices Long'!$E:$E,'All Prices combined'!$G246)))),2)</f>
        <v>0</v>
      </c>
      <c r="W246" s="2">
        <f>ROUND(IF($B246="Annuity",SUMIFS('Annuity Prices'!Z:Z,'Annuity Prices'!$B:$B,$D246,'Annuity Prices'!$E:$E,$G246),IF($B246="RAB Short",SUMIFS('RAB Prices Short'!Z:Z,'RAB Prices Short'!$B:$B,'All Prices combined'!$D246,'RAB Prices Short'!$E:$E,'All Prices combined'!$G246),IF($B246="RAB Long",SUMIFS('RAB Prices Long'!Z:Z,'RAB Prices Long'!$B:$B,'All Prices combined'!$D246,'RAB Prices Long'!$E:$E,'All Prices combined'!$G246)))),2)</f>
        <v>0</v>
      </c>
      <c r="X246" s="2">
        <f>ROUND(IF($B246="Annuity",SUMIFS('Annuity Prices'!AA:AA,'Annuity Prices'!$B:$B,$D246,'Annuity Prices'!$E:$E,$G246),IF($B246="RAB Short",SUMIFS('RAB Prices Short'!AA:AA,'RAB Prices Short'!$B:$B,'All Prices combined'!$D246,'RAB Prices Short'!$E:$E,'All Prices combined'!$G246),IF($B246="RAB Long",SUMIFS('RAB Prices Long'!AA:AA,'RAB Prices Long'!$B:$B,'All Prices combined'!$D246,'RAB Prices Long'!$E:$E,'All Prices combined'!$G246)))),2)</f>
        <v>0</v>
      </c>
      <c r="Y246" s="2">
        <f>ROUND(IF($B246="Annuity",SUMIFS('Annuity Prices'!AB:AB,'Annuity Prices'!$B:$B,$D246,'Annuity Prices'!$E:$E,$G246),IF($B246="RAB Short",SUMIFS('RAB Prices Short'!AB:AB,'RAB Prices Short'!$B:$B,'All Prices combined'!$D246,'RAB Prices Short'!$E:$E,'All Prices combined'!$G246),IF($B246="RAB Long",SUMIFS('RAB Prices Long'!AB:AB,'RAB Prices Long'!$B:$B,'All Prices combined'!$D246,'RAB Prices Long'!$E:$E,'All Prices combined'!$G246)))),2)</f>
        <v>0</v>
      </c>
      <c r="Z246" s="2">
        <f>ROUND(IF($B246="Annuity",SUMIFS('Annuity Prices'!AC:AC,'Annuity Prices'!$B:$B,$D246,'Annuity Prices'!$E:$E,$G246),IF($B246="RAB Short",SUMIFS('RAB Prices Short'!AC:AC,'RAB Prices Short'!$B:$B,'All Prices combined'!$D246,'RAB Prices Short'!$E:$E,'All Prices combined'!$G246),IF($B246="RAB Long",SUMIFS('RAB Prices Long'!AC:AC,'RAB Prices Long'!$B:$B,'All Prices combined'!$D246,'RAB Prices Long'!$E:$E,'All Prices combined'!$G246)))),2)</f>
        <v>0</v>
      </c>
      <c r="AA246" s="2">
        <f>ROUND(IF($B246="Annuity",SUMIFS('Annuity Prices'!AD:AD,'Annuity Prices'!$B:$B,$D246,'Annuity Prices'!$E:$E,$G246),IF($B246="RAB Short",SUMIFS('RAB Prices Short'!AD:AD,'RAB Prices Short'!$B:$B,'All Prices combined'!$D246,'RAB Prices Short'!$E:$E,'All Prices combined'!$G246),IF($B246="RAB Long",SUMIFS('RAB Prices Long'!AD:AD,'RAB Prices Long'!$B:$B,'All Prices combined'!$D246,'RAB Prices Long'!$E:$E,'All Prices combined'!$G246)))),2)</f>
        <v>0</v>
      </c>
      <c r="AB246" s="2">
        <f>ROUND(IF($B246="Annuity",SUMIFS('Annuity Prices'!AE:AE,'Annuity Prices'!$B:$B,$D246,'Annuity Prices'!$E:$E,$G246),IF($B246="RAB Short",SUMIFS('RAB Prices Short'!AE:AE,'RAB Prices Short'!$B:$B,'All Prices combined'!$D246,'RAB Prices Short'!$E:$E,'All Prices combined'!$G246),IF($B246="RAB Long",SUMIFS('RAB Prices Long'!AE:AE,'RAB Prices Long'!$B:$B,'All Prices combined'!$D246,'RAB Prices Long'!$E:$E,'All Prices combined'!$G246)))),2)</f>
        <v>0</v>
      </c>
      <c r="AC246" s="2">
        <f>ROUND(IF($B246="Annuity",SUMIFS('Annuity Prices'!AF:AF,'Annuity Prices'!$B:$B,$D246,'Annuity Prices'!$E:$E,$G246),IF($B246="RAB Short",SUMIFS('RAB Prices Short'!AF:AF,'RAB Prices Short'!$B:$B,'All Prices combined'!$D246,'RAB Prices Short'!$E:$E,'All Prices combined'!$G246),IF($B246="RAB Long",SUMIFS('RAB Prices Long'!AF:AF,'RAB Prices Long'!$B:$B,'All Prices combined'!$D246,'RAB Prices Long'!$E:$E,'All Prices combined'!$G246)))),2)</f>
        <v>0</v>
      </c>
      <c r="AD246" s="2">
        <f>ROUND(IF($B246="Annuity",SUMIFS('Annuity Prices'!AG:AG,'Annuity Prices'!$B:$B,$D246,'Annuity Prices'!$E:$E,$G246),IF($B246="RAB Short",SUMIFS('RAB Prices Short'!AG:AG,'RAB Prices Short'!$B:$B,'All Prices combined'!$D246,'RAB Prices Short'!$E:$E,'All Prices combined'!$G246),IF($B246="RAB Long",SUMIFS('RAB Prices Long'!AG:AG,'RAB Prices Long'!$B:$B,'All Prices combined'!$D246,'RAB Prices Long'!$E:$E,'All Prices combined'!$G246)))),2)</f>
        <v>0</v>
      </c>
      <c r="AE246" s="2">
        <f>ROUND(IF($B246="Annuity",SUMIFS('Annuity Prices'!AH:AH,'Annuity Prices'!$B:$B,$D246,'Annuity Prices'!$E:$E,$G246),IF($B246="RAB Short",SUMIFS('RAB Prices Short'!AH:AH,'RAB Prices Short'!$B:$B,'All Prices combined'!$D246,'RAB Prices Short'!$E:$E,'All Prices combined'!$G246),IF($B246="RAB Long",SUMIFS('RAB Prices Long'!AH:AH,'RAB Prices Long'!$B:$B,'All Prices combined'!$D246,'RAB Prices Long'!$E:$E,'All Prices combined'!$G246)))),2)</f>
        <v>0</v>
      </c>
      <c r="AF246" s="2">
        <f>ROUND(IF($B246="Annuity",SUMIFS('Annuity Prices'!AI:AI,'Annuity Prices'!$B:$B,$D246,'Annuity Prices'!$E:$E,$G246),IF($B246="RAB Short",SUMIFS('RAB Prices Short'!AI:AI,'RAB Prices Short'!$B:$B,'All Prices combined'!$D246,'RAB Prices Short'!$E:$E,'All Prices combined'!$G246),IF($B246="RAB Long",SUMIFS('RAB Prices Long'!AI:AI,'RAB Prices Long'!$B:$B,'All Prices combined'!$D246,'RAB Prices Long'!$E:$E,'All Prices combined'!$G246)))),2)</f>
        <v>0</v>
      </c>
      <c r="AG246" s="2">
        <f>ROUND(IF($B246="Annuity",SUMIFS('Annuity Prices'!AJ:AJ,'Annuity Prices'!$B:$B,$D246,'Annuity Prices'!$E:$E,$G246),IF($B246="RAB Short",SUMIFS('RAB Prices Short'!AJ:AJ,'RAB Prices Short'!$B:$B,'All Prices combined'!$D246,'RAB Prices Short'!$E:$E,'All Prices combined'!$G246),IF($B246="RAB Long",SUMIFS('RAB Prices Long'!AJ:AJ,'RAB Prices Long'!$B:$B,'All Prices combined'!$D246,'RAB Prices Long'!$E:$E,'All Prices combined'!$G246)))),2)</f>
        <v>0</v>
      </c>
      <c r="AH246" s="2">
        <f>ROUND(IF($B246="Annuity",SUMIFS('Annuity Prices'!AK:AK,'Annuity Prices'!$B:$B,$D246,'Annuity Prices'!$E:$E,$G246),IF($B246="RAB Short",SUMIFS('RAB Prices Short'!AK:AK,'RAB Prices Short'!$B:$B,'All Prices combined'!$D246,'RAB Prices Short'!$E:$E,'All Prices combined'!$G246),IF($B246="RAB Long",SUMIFS('RAB Prices Long'!AK:AK,'RAB Prices Long'!$B:$B,'All Prices combined'!$D246,'RAB Prices Long'!$E:$E,'All Prices combined'!$G246)))),2)</f>
        <v>0</v>
      </c>
      <c r="AI246" s="2">
        <f>ROUND(IF($B246="Annuity",SUMIFS('Annuity Prices'!AL:AL,'Annuity Prices'!$B:$B,$D246,'Annuity Prices'!$E:$E,$G246),IF($B246="RAB Short",SUMIFS('RAB Prices Short'!AL:AL,'RAB Prices Short'!$B:$B,'All Prices combined'!$D246,'RAB Prices Short'!$E:$E,'All Prices combined'!$G246),IF($B246="RAB Long",SUMIFS('RAB Prices Long'!AL:AL,'RAB Prices Long'!$B:$B,'All Prices combined'!$D246,'RAB Prices Long'!$E:$E,'All Prices combined'!$G246)))),2)</f>
        <v>0</v>
      </c>
      <c r="AJ246" s="2">
        <f>ROUND(IF($B246="Annuity",SUMIFS('Annuity Prices'!AM:AM,'Annuity Prices'!$B:$B,$D246,'Annuity Prices'!$E:$E,$G246),IF($B246="RAB Short",SUMIFS('RAB Prices Short'!AM:AM,'RAB Prices Short'!$B:$B,'All Prices combined'!$D246,'RAB Prices Short'!$E:$E,'All Prices combined'!$G246),IF($B246="RAB Long",SUMIFS('RAB Prices Long'!AM:AM,'RAB Prices Long'!$B:$B,'All Prices combined'!$D246,'RAB Prices Long'!$E:$E,'All Prices combined'!$G246)))),2)</f>
        <v>0</v>
      </c>
      <c r="AK246" s="2">
        <f>ROUND(IF($B246="Annuity",SUMIFS('Annuity Prices'!AN:AN,'Annuity Prices'!$B:$B,$D246,'Annuity Prices'!$E:$E,$G246),IF($B246="RAB Short",SUMIFS('RAB Prices Short'!AN:AN,'RAB Prices Short'!$B:$B,'All Prices combined'!$D246,'RAB Prices Short'!$E:$E,'All Prices combined'!$G246),IF($B246="RAB Long",SUMIFS('RAB Prices Long'!AN:AN,'RAB Prices Long'!$B:$B,'All Prices combined'!$D246,'RAB Prices Long'!$E:$E,'All Prices combined'!$G246)))),2)</f>
        <v>0</v>
      </c>
      <c r="AL246" s="2">
        <f>ROUND(IF($B246="Annuity",SUMIFS('Annuity Prices'!AO:AO,'Annuity Prices'!$B:$B,$D246,'Annuity Prices'!$E:$E,$G246),IF($B246="RAB Short",SUMIFS('RAB Prices Short'!AO:AO,'RAB Prices Short'!$B:$B,'All Prices combined'!$D246,'RAB Prices Short'!$E:$E,'All Prices combined'!$G246),IF($B246="RAB Long",SUMIFS('RAB Prices Long'!AO:AO,'RAB Prices Long'!$B:$B,'All Prices combined'!$D246,'RAB Prices Long'!$E:$E,'All Prices combined'!$G246)))),2)</f>
        <v>0</v>
      </c>
      <c r="AM246" s="2">
        <f>ROUND(IF($B246="Annuity",SUMIFS('Annuity Prices'!AP:AP,'Annuity Prices'!$B:$B,$D246,'Annuity Prices'!$E:$E,$G246),IF($B246="RAB Short",SUMIFS('RAB Prices Short'!AP:AP,'RAB Prices Short'!$B:$B,'All Prices combined'!$D246,'RAB Prices Short'!$E:$E,'All Prices combined'!$G246),IF($B246="RAB Long",SUMIFS('RAB Prices Long'!AP:AP,'RAB Prices Long'!$B:$B,'All Prices combined'!$D246,'RAB Prices Long'!$E:$E,'All Prices combined'!$G246)))),2)</f>
        <v>0</v>
      </c>
      <c r="AN246" s="2">
        <f>ROUND(IF($B246="Annuity",SUMIFS('Annuity Prices'!AQ:AQ,'Annuity Prices'!$B:$B,$D246,'Annuity Prices'!$E:$E,$G246),IF($B246="RAB Short",SUMIFS('RAB Prices Short'!AQ:AQ,'RAB Prices Short'!$B:$B,'All Prices combined'!$D246,'RAB Prices Short'!$E:$E,'All Prices combined'!$G246),IF($B246="RAB Long",SUMIFS('RAB Prices Long'!AQ:AQ,'RAB Prices Long'!$B:$B,'All Prices combined'!$D246,'RAB Prices Long'!$E:$E,'All Prices combined'!$G246)))),2)</f>
        <v>0</v>
      </c>
      <c r="AO246" s="2">
        <f>ROUND(IF($B246="Annuity",SUMIFS('Annuity Prices'!AR:AR,'Annuity Prices'!$B:$B,$D246,'Annuity Prices'!$E:$E,$G246),IF($B246="RAB Short",SUMIFS('RAB Prices Short'!AR:AR,'RAB Prices Short'!$B:$B,'All Prices combined'!$D246,'RAB Prices Short'!$E:$E,'All Prices combined'!$G246),IF($B246="RAB Long",SUMIFS('RAB Prices Long'!AR:AR,'RAB Prices Long'!$B:$B,'All Prices combined'!$D246,'RAB Prices Long'!$E:$E,'All Prices combined'!$G246)))),2)</f>
        <v>0</v>
      </c>
      <c r="AP246" s="2">
        <f>ROUND(IF($B246="Annuity",SUMIFS('Annuity Prices'!AS:AS,'Annuity Prices'!$B:$B,$D246,'Annuity Prices'!$E:$E,$G246),IF($B246="RAB Short",SUMIFS('RAB Prices Short'!AS:AS,'RAB Prices Short'!$B:$B,'All Prices combined'!$D246,'RAB Prices Short'!$E:$E,'All Prices combined'!$G246),IF($B246="RAB Long",SUMIFS('RAB Prices Long'!AS:AS,'RAB Prices Long'!$B:$B,'All Prices combined'!$D246,'RAB Prices Long'!$E:$E,'All Prices combined'!$G246)))),2)</f>
        <v>0</v>
      </c>
      <c r="AQ246" s="2">
        <f>ROUND(IF($B246="Annuity",SUMIFS('Annuity Prices'!AT:AT,'Annuity Prices'!$B:$B,$D246,'Annuity Prices'!$E:$E,$G246),IF($B246="RAB Short",SUMIFS('RAB Prices Short'!AT:AT,'RAB Prices Short'!$B:$B,'All Prices combined'!$D246,'RAB Prices Short'!$E:$E,'All Prices combined'!$G246),IF($B246="RAB Long",SUMIFS('RAB Prices Long'!AT:AT,'RAB Prices Long'!$B:$B,'All Prices combined'!$D246,'RAB Prices Long'!$E:$E,'All Prices combined'!$G246)))),2)</f>
        <v>0</v>
      </c>
      <c r="AR246" s="2">
        <f>ROUND(IF($B246="Annuity",SUMIFS('Annuity Prices'!AU:AU,'Annuity Prices'!$B:$B,$D246,'Annuity Prices'!$E:$E,$G246),IF($B246="RAB Short",SUMIFS('RAB Prices Short'!AU:AU,'RAB Prices Short'!$B:$B,'All Prices combined'!$D246,'RAB Prices Short'!$E:$E,'All Prices combined'!$G246),IF($B246="RAB Long",SUMIFS('RAB Prices Long'!AU:AU,'RAB Prices Long'!$B:$B,'All Prices combined'!$D246,'RAB Prices Long'!$E:$E,'All Prices combined'!$G246)))),2)</f>
        <v>0</v>
      </c>
      <c r="AS246" s="2">
        <f>ROUND(IF($B246="Annuity",SUMIFS('Annuity Prices'!AV:AV,'Annuity Prices'!$B:$B,$D246,'Annuity Prices'!$E:$E,$G246),IF($B246="RAB Short",SUMIFS('RAB Prices Short'!AV:AV,'RAB Prices Short'!$B:$B,'All Prices combined'!$D246,'RAB Prices Short'!$E:$E,'All Prices combined'!$G246),IF($B246="RAB Long",SUMIFS('RAB Prices Long'!AV:AV,'RAB Prices Long'!$B:$B,'All Prices combined'!$D246,'RAB Prices Long'!$E:$E,'All Prices combined'!$G246)))),2)</f>
        <v>0</v>
      </c>
      <c r="AT246" s="2">
        <f>ROUND(IF($B246="Annuity",SUMIFS('Annuity Prices'!AW:AW,'Annuity Prices'!$B:$B,$D246,'Annuity Prices'!$E:$E,$G246),IF($B246="RAB Short",SUMIFS('RAB Prices Short'!AW:AW,'RAB Prices Short'!$B:$B,'All Prices combined'!$D246,'RAB Prices Short'!$E:$E,'All Prices combined'!$G246),IF($B246="RAB Long",SUMIFS('RAB Prices Long'!AW:AW,'RAB Prices Long'!$B:$B,'All Prices combined'!$D246,'RAB Prices Long'!$E:$E,'All Prices combined'!$G246)))),2)</f>
        <v>0</v>
      </c>
      <c r="AU246" s="2">
        <f>ROUND(IF($B246="Annuity",SUMIFS('Annuity Prices'!AX:AX,'Annuity Prices'!$B:$B,$D246,'Annuity Prices'!$E:$E,$G246),IF($B246="RAB Short",SUMIFS('RAB Prices Short'!AX:AX,'RAB Prices Short'!$B:$B,'All Prices combined'!$D246,'RAB Prices Short'!$E:$E,'All Prices combined'!$G246),IF($B246="RAB Long",SUMIFS('RAB Prices Long'!AX:AX,'RAB Prices Long'!$B:$B,'All Prices combined'!$D246,'RAB Prices Long'!$E:$E,'All Prices combined'!$G246)))),2)</f>
        <v>0</v>
      </c>
      <c r="AV246" s="2">
        <f>ROUND(IF($B246="Annuity",SUMIFS('Annuity Prices'!AY:AY,'Annuity Prices'!$B:$B,$D246,'Annuity Prices'!$E:$E,$G246),IF($B246="RAB Short",SUMIFS('RAB Prices Short'!AY:AY,'RAB Prices Short'!$B:$B,'All Prices combined'!$D246,'RAB Prices Short'!$E:$E,'All Prices combined'!$G246),IF($B246="RAB Long",SUMIFS('RAB Prices Long'!AY:AY,'RAB Prices Long'!$B:$B,'All Prices combined'!$D246,'RAB Prices Long'!$E:$E,'All Prices combined'!$G246)))),2)</f>
        <v>0</v>
      </c>
      <c r="AW246" s="2">
        <f>ROUND(IF($B246="Annuity",SUMIFS('Annuity Prices'!AZ:AZ,'Annuity Prices'!$B:$B,$D246,'Annuity Prices'!$E:$E,$G246),IF($B246="RAB Short",SUMIFS('RAB Prices Short'!AZ:AZ,'RAB Prices Short'!$B:$B,'All Prices combined'!$D246,'RAB Prices Short'!$E:$E,'All Prices combined'!$G246),IF($B246="RAB Long",SUMIFS('RAB Prices Long'!AZ:AZ,'RAB Prices Long'!$B:$B,'All Prices combined'!$D246,'RAB Prices Long'!$E:$E,'All Prices combined'!$G246)))),2)</f>
        <v>0</v>
      </c>
      <c r="AX246" s="2">
        <f>ROUND(IF($B246="Annuity",SUMIFS('Annuity Prices'!BA:BA,'Annuity Prices'!$B:$B,$D246,'Annuity Prices'!$E:$E,$G246),IF($B246="RAB Short",SUMIFS('RAB Prices Short'!BA:BA,'RAB Prices Short'!$B:$B,'All Prices combined'!$D246,'RAB Prices Short'!$E:$E,'All Prices combined'!$G246),IF($B246="RAB Long",SUMIFS('RAB Prices Long'!BA:BA,'RAB Prices Long'!$B:$B,'All Prices combined'!$D246,'RAB Prices Long'!$E:$E,'All Prices combined'!$G246)))),2)</f>
        <v>0</v>
      </c>
      <c r="AY246" s="2">
        <f>ROUND(IF($B246="Annuity",SUMIFS('Annuity Prices'!BB:BB,'Annuity Prices'!$B:$B,$D246,'Annuity Prices'!$E:$E,$G246),IF($B246="RAB Short",SUMIFS('RAB Prices Short'!BB:BB,'RAB Prices Short'!$B:$B,'All Prices combined'!$D246,'RAB Prices Short'!$E:$E,'All Prices combined'!$G246),IF($B246="RAB Long",SUMIFS('RAB Prices Long'!BB:BB,'RAB Prices Long'!$B:$B,'All Prices combined'!$D246,'RAB Prices Long'!$E:$E,'All Prices combined'!$G246)))),2)</f>
        <v>0</v>
      </c>
      <c r="AZ246" s="2">
        <f>ROUND(IF($B246="Annuity",SUMIFS('Annuity Prices'!BC:BC,'Annuity Prices'!$B:$B,$D246,'Annuity Prices'!$E:$E,$G246),IF($B246="RAB Short",SUMIFS('RAB Prices Short'!BC:BC,'RAB Prices Short'!$B:$B,'All Prices combined'!$D246,'RAB Prices Short'!$E:$E,'All Prices combined'!$G246),IF($B246="RAB Long",SUMIFS('RAB Prices Long'!BC:BC,'RAB Prices Long'!$B:$B,'All Prices combined'!$D246,'RAB Prices Long'!$E:$E,'All Prices combined'!$G246)))),2)</f>
        <v>0</v>
      </c>
      <c r="BA246" s="2">
        <f>ROUND(IF($B246="Annuity",SUMIFS('Annuity Prices'!BD:BD,'Annuity Prices'!$B:$B,$D246,'Annuity Prices'!$E:$E,$G246),IF($B246="RAB Short",SUMIFS('RAB Prices Short'!BD:BD,'RAB Prices Short'!$B:$B,'All Prices combined'!$D246,'RAB Prices Short'!$E:$E,'All Prices combined'!$G246),IF($B246="RAB Long",SUMIFS('RAB Prices Long'!BD:BD,'RAB Prices Long'!$B:$B,'All Prices combined'!$D246,'RAB Prices Long'!$E:$E,'All Prices combined'!$G246)))),2)</f>
        <v>0</v>
      </c>
      <c r="BB246" s="2">
        <f>ROUND(IF($B246="Annuity",SUMIFS('Annuity Prices'!BE:BE,'Annuity Prices'!$B:$B,$D246,'Annuity Prices'!$E:$E,$G246),IF($B246="RAB Short",SUMIFS('RAB Prices Short'!BE:BE,'RAB Prices Short'!$B:$B,'All Prices combined'!$D246,'RAB Prices Short'!$E:$E,'All Prices combined'!$G246),IF($B246="RAB Long",SUMIFS('RAB Prices Long'!BE:BE,'RAB Prices Long'!$B:$B,'All Prices combined'!$D246,'RAB Prices Long'!$E:$E,'All Prices combined'!$G246)))),2)</f>
        <v>0</v>
      </c>
      <c r="BC246" s="2">
        <f>ROUND(IF($B246="Annuity",SUMIFS('Annuity Prices'!BF:BF,'Annuity Prices'!$B:$B,$D246,'Annuity Prices'!$E:$E,$G246),IF($B246="RAB Short",SUMIFS('RAB Prices Short'!BF:BF,'RAB Prices Short'!$B:$B,'All Prices combined'!$D246,'RAB Prices Short'!$E:$E,'All Prices combined'!$G246),IF($B246="RAB Long",SUMIFS('RAB Prices Long'!BF:BF,'RAB Prices Long'!$B:$B,'All Prices combined'!$D246,'RAB Prices Long'!$E:$E,'All Prices combined'!$G246)))),2)</f>
        <v>0</v>
      </c>
      <c r="BD246" s="2">
        <f>ROUND(IF($B246="Annuity",SUMIFS('Annuity Prices'!BG:BG,'Annuity Prices'!$B:$B,$D246,'Annuity Prices'!$E:$E,$G246),IF($B246="RAB Short",SUMIFS('RAB Prices Short'!BG:BG,'RAB Prices Short'!$B:$B,'All Prices combined'!$D246,'RAB Prices Short'!$E:$E,'All Prices combined'!$G246),IF($B246="RAB Long",SUMIFS('RAB Prices Long'!BG:BG,'RAB Prices Long'!$B:$B,'All Prices combined'!$D246,'RAB Prices Long'!$E:$E,'All Prices combined'!$G246)))),2)</f>
        <v>0</v>
      </c>
      <c r="BE246" s="2">
        <f>ROUND(IF($B246="Annuity",SUMIFS('Annuity Prices'!BH:BH,'Annuity Prices'!$B:$B,$D246,'Annuity Prices'!$E:$E,$G246),IF($B246="RAB Short",SUMIFS('RAB Prices Short'!BH:BH,'RAB Prices Short'!$B:$B,'All Prices combined'!$D246,'RAB Prices Short'!$E:$E,'All Prices combined'!$G246),IF($B246="RAB Long",SUMIFS('RAB Prices Long'!BH:BH,'RAB Prices Long'!$B:$B,'All Prices combined'!$D246,'RAB Prices Long'!$E:$E,'All Prices combined'!$G246)))),2)</f>
        <v>0</v>
      </c>
      <c r="BF246" s="2">
        <f>ROUND(IF($B246="Annuity",SUMIFS('Annuity Prices'!BI:BI,'Annuity Prices'!$B:$B,$D246,'Annuity Prices'!$E:$E,$G246),IF($B246="RAB Short",SUMIFS('RAB Prices Short'!BI:BI,'RAB Prices Short'!$B:$B,'All Prices combined'!$D246,'RAB Prices Short'!$E:$E,'All Prices combined'!$G246),IF($B246="RAB Long",SUMIFS('RAB Prices Long'!BI:BI,'RAB Prices Long'!$B:$B,'All Prices combined'!$D246,'RAB Prices Long'!$E:$E,'All Prices combined'!$G246)))),2)</f>
        <v>0</v>
      </c>
      <c r="BG246" s="2">
        <f>ROUND(IF($B246="Annuity",SUMIFS('Annuity Prices'!BJ:BJ,'Annuity Prices'!$B:$B,$D246,'Annuity Prices'!$E:$E,$G246),IF($B246="RAB Short",SUMIFS('RAB Prices Short'!BJ:BJ,'RAB Prices Short'!$B:$B,'All Prices combined'!$D246,'RAB Prices Short'!$E:$E,'All Prices combined'!$G246),IF($B246="RAB Long",SUMIFS('RAB Prices Long'!BJ:BJ,'RAB Prices Long'!$B:$B,'All Prices combined'!$D246,'RAB Prices Long'!$E:$E,'All Prices combined'!$G246)))),2)</f>
        <v>0</v>
      </c>
      <c r="BH246" s="2">
        <f>ROUND(IF($B246="Annuity",SUMIFS('Annuity Prices'!BK:BK,'Annuity Prices'!$B:$B,$D246,'Annuity Prices'!$E:$E,$G246),IF($B246="RAB Short",SUMIFS('RAB Prices Short'!BK:BK,'RAB Prices Short'!$B:$B,'All Prices combined'!$D246,'RAB Prices Short'!$E:$E,'All Prices combined'!$G246),IF($B246="RAB Long",SUMIFS('RAB Prices Long'!BK:BK,'RAB Prices Long'!$B:$B,'All Prices combined'!$D246,'RAB Prices Long'!$E:$E,'All Prices combined'!$G246)))),2)</f>
        <v>0</v>
      </c>
      <c r="BI246" s="2">
        <f>ROUND(IF($B246="Annuity",SUMIFS('Annuity Prices'!BL:BL,'Annuity Prices'!$B:$B,$D246,'Annuity Prices'!$E:$E,$G246),IF($B246="RAB Short",SUMIFS('RAB Prices Short'!BL:BL,'RAB Prices Short'!$B:$B,'All Prices combined'!$D246,'RAB Prices Short'!$E:$E,'All Prices combined'!$G246),IF($B246="RAB Long",SUMIFS('RAB Prices Long'!BL:BL,'RAB Prices Long'!$B:$B,'All Prices combined'!$D246,'RAB Prices Long'!$E:$E,'All Prices combined'!$G246)))),2)</f>
        <v>0</v>
      </c>
      <c r="BJ246" s="2">
        <f>ROUND(IF($B246="Annuity",SUMIFS('Annuity Prices'!BM:BM,'Annuity Prices'!$B:$B,$D246,'Annuity Prices'!$E:$E,$G246),IF($B246="RAB Short",SUMIFS('RAB Prices Short'!BM:BM,'RAB Prices Short'!$B:$B,'All Prices combined'!$D246,'RAB Prices Short'!$E:$E,'All Prices combined'!$G246),IF($B246="RAB Long",SUMIFS('RAB Prices Long'!BM:BM,'RAB Prices Long'!$B:$B,'All Prices combined'!$D246,'RAB Prices Long'!$E:$E,'All Prices combined'!$G246)))),2)</f>
        <v>0</v>
      </c>
      <c r="BK246" s="2">
        <f>ROUND(IF($B246="Annuity",SUMIFS('Annuity Prices'!BN:BN,'Annuity Prices'!$B:$B,$D246,'Annuity Prices'!$E:$E,$G246),IF($B246="RAB Short",SUMIFS('RAB Prices Short'!BN:BN,'RAB Prices Short'!$B:$B,'All Prices combined'!$D246,'RAB Prices Short'!$E:$E,'All Prices combined'!$G246),IF($B246="RAB Long",SUMIFS('RAB Prices Long'!BN:BN,'RAB Prices Long'!$B:$B,'All Prices combined'!$D246,'RAB Prices Long'!$E:$E,'All Prices combined'!$G246)))),2)</f>
        <v>0</v>
      </c>
      <c r="BL246" s="2">
        <f>ROUND(IF($B246="Annuity",SUMIFS('Annuity Prices'!BO:BO,'Annuity Prices'!$B:$B,$D246,'Annuity Prices'!$E:$E,$G246),IF($B246="RAB Short",SUMIFS('RAB Prices Short'!BO:BO,'RAB Prices Short'!$B:$B,'All Prices combined'!$D246,'RAB Prices Short'!$E:$E,'All Prices combined'!$G246),IF($B246="RAB Long",SUMIFS('RAB Prices Long'!BO:BO,'RAB Prices Long'!$B:$B,'All Prices combined'!$D246,'RAB Prices Long'!$E:$E,'All Prices combined'!$G246)))),2)</f>
        <v>0</v>
      </c>
      <c r="BM246" s="2">
        <f>ROUND(IF($B246="Annuity",SUMIFS('Annuity Prices'!BP:BP,'Annuity Prices'!$B:$B,$D246,'Annuity Prices'!$E:$E,$G246),IF($B246="RAB Short",SUMIFS('RAB Prices Short'!BP:BP,'RAB Prices Short'!$B:$B,'All Prices combined'!$D246,'RAB Prices Short'!$E:$E,'All Prices combined'!$G246),IF($B246="RAB Long",SUMIFS('RAB Prices Long'!BP:BP,'RAB Prices Long'!$B:$B,'All Prices combined'!$D246,'RAB Prices Long'!$E:$E,'All Prices combined'!$G246)))),2)</f>
        <v>0</v>
      </c>
      <c r="BN246" s="2">
        <f>ROUND(IF($B246="Annuity",SUMIFS('Annuity Prices'!BQ:BQ,'Annuity Prices'!$B:$B,$D246,'Annuity Prices'!$E:$E,$G246),IF($B246="RAB Short",SUMIFS('RAB Prices Short'!BQ:BQ,'RAB Prices Short'!$B:$B,'All Prices combined'!$D246,'RAB Prices Short'!$E:$E,'All Prices combined'!$G246),IF($B246="RAB Long",SUMIFS('RAB Prices Long'!BQ:BQ,'RAB Prices Long'!$B:$B,'All Prices combined'!$D246,'RAB Prices Long'!$E:$E,'All Prices combined'!$G246)))),2)</f>
        <v>0</v>
      </c>
      <c r="BO246" s="2">
        <f>ROUND(IF($B246="Annuity",SUMIFS('Annuity Prices'!BR:BR,'Annuity Prices'!$B:$B,$D246,'Annuity Prices'!$E:$E,$G246),IF($B246="RAB Short",SUMIFS('RAB Prices Short'!BR:BR,'RAB Prices Short'!$B:$B,'All Prices combined'!$D246,'RAB Prices Short'!$E:$E,'All Prices combined'!$G246),IF($B246="RAB Long",SUMIFS('RAB Prices Long'!BR:BR,'RAB Prices Long'!$B:$B,'All Prices combined'!$D246,'RAB Prices Long'!$E:$E,'All Prices combined'!$G246)))),2)</f>
        <v>0</v>
      </c>
      <c r="BP246" s="2">
        <f>ROUND(IF($B246="Annuity",SUMIFS('Annuity Prices'!BS:BS,'Annuity Prices'!$B:$B,$D246,'Annuity Prices'!$E:$E,$G246),IF($B246="RAB Short",SUMIFS('RAB Prices Short'!BS:BS,'RAB Prices Short'!$B:$B,'All Prices combined'!$D246,'RAB Prices Short'!$E:$E,'All Prices combined'!$G246),IF($B246="RAB Long",SUMIFS('RAB Prices Long'!BS:BS,'RAB Prices Long'!$B:$B,'All Prices combined'!$D246,'RAB Prices Long'!$E:$E,'All Prices combined'!$G246)))),2)</f>
        <v>0</v>
      </c>
      <c r="BQ246" s="2">
        <f>ROUND(IF($B246="Annuity",SUMIFS('Annuity Prices'!BT:BT,'Annuity Prices'!$B:$B,$D246,'Annuity Prices'!$E:$E,$G246),IF($B246="RAB Short",SUMIFS('RAB Prices Short'!BT:BT,'RAB Prices Short'!$B:$B,'All Prices combined'!$D246,'RAB Prices Short'!$E:$E,'All Prices combined'!$G246),IF($B246="RAB Long",SUMIFS('RAB Prices Long'!BT:BT,'RAB Prices Long'!$B:$B,'All Prices combined'!$D246,'RAB Prices Long'!$E:$E,'All Prices combined'!$G246)))),2)</f>
        <v>0</v>
      </c>
      <c r="BR246" s="2">
        <f>ROUND(IF($B246="Annuity",SUMIFS('Annuity Prices'!BU:BU,'Annuity Prices'!$B:$B,$D246,'Annuity Prices'!$E:$E,$G246),IF($B246="RAB Short",SUMIFS('RAB Prices Short'!BU:BU,'RAB Prices Short'!$B:$B,'All Prices combined'!$D246,'RAB Prices Short'!$E:$E,'All Prices combined'!$G246),IF($B246="RAB Long",SUMIFS('RAB Prices Long'!BU:BU,'RAB Prices Long'!$B:$B,'All Prices combined'!$D246,'RAB Prices Long'!$E:$E,'All Prices combined'!$G246)))),2)</f>
        <v>0</v>
      </c>
      <c r="BS246" s="2">
        <f>ROUND(IF($B246="Annuity",SUMIFS('Annuity Prices'!BV:BV,'Annuity Prices'!$B:$B,$D246,'Annuity Prices'!$E:$E,$G246),IF($B246="RAB Short",SUMIFS('RAB Prices Short'!BV:BV,'RAB Prices Short'!$B:$B,'All Prices combined'!$D246,'RAB Prices Short'!$E:$E,'All Prices combined'!$G246),IF($B246="RAB Long",SUMIFS('RAB Prices Long'!BV:BV,'RAB Prices Long'!$B:$B,'All Prices combined'!$D246,'RAB Prices Long'!$E:$E,'All Prices combined'!$G246)))),2)</f>
        <v>0</v>
      </c>
      <c r="BT246" s="2">
        <f>ROUND(IF($B246="Annuity",SUMIFS('Annuity Prices'!BW:BW,'Annuity Prices'!$B:$B,$D246,'Annuity Prices'!$E:$E,$G246),IF($B246="RAB Short",SUMIFS('RAB Prices Short'!BW:BW,'RAB Prices Short'!$B:$B,'All Prices combined'!$D246,'RAB Prices Short'!$E:$E,'All Prices combined'!$G246),IF($B246="RAB Long",SUMIFS('RAB Prices Long'!BW:BW,'RAB Prices Long'!$B:$B,'All Prices combined'!$D246,'RAB Prices Long'!$E:$E,'All Prices combined'!$G246)))),2)</f>
        <v>0</v>
      </c>
      <c r="BU246" s="2">
        <f>ROUND(IF($B246="Annuity",SUMIFS('Annuity Prices'!BX:BX,'Annuity Prices'!$B:$B,$D246,'Annuity Prices'!$E:$E,$G246),IF($B246="RAB Short",SUMIFS('RAB Prices Short'!BX:BX,'RAB Prices Short'!$B:$B,'All Prices combined'!$D246,'RAB Prices Short'!$E:$E,'All Prices combined'!$G246),IF($B246="RAB Long",SUMIFS('RAB Prices Long'!BX:BX,'RAB Prices Long'!$B:$B,'All Prices combined'!$D246,'RAB Prices Long'!$E:$E,'All Prices combined'!$G246)))),2)</f>
        <v>0</v>
      </c>
    </row>
    <row r="247" spans="2:73" x14ac:dyDescent="0.25">
      <c r="B247" t="s">
        <v>44</v>
      </c>
      <c r="C247">
        <v>10</v>
      </c>
      <c r="D247" t="s">
        <v>158</v>
      </c>
      <c r="E247" t="s">
        <v>154</v>
      </c>
      <c r="G247" t="s">
        <v>38</v>
      </c>
      <c r="H247" t="s">
        <v>128</v>
      </c>
      <c r="I247" s="2">
        <f>ROUND(IF($B247="Annuity",SUMIFS('Annuity Prices'!L:L,'Annuity Prices'!$B:$B,$D247,'Annuity Prices'!$E:$E,$G247),IF($B247="RAB Short",SUMIFS('RAB Prices Short'!L:L,'RAB Prices Short'!$B:$B,'All Prices combined'!$D247,'RAB Prices Short'!$E:$E,'All Prices combined'!$G247),IF($B247="RAB Long",SUMIFS('RAB Prices Long'!L:L,'RAB Prices Long'!$B:$B,'All Prices combined'!$D247,'RAB Prices Long'!$E:$E,'All Prices combined'!$G247)))),2)</f>
        <v>0</v>
      </c>
      <c r="J247" s="2">
        <f>ROUND(IF($B247="Annuity",SUMIFS('Annuity Prices'!M:M,'Annuity Prices'!$B:$B,$D247,'Annuity Prices'!$E:$E,$G247),IF($B247="RAB Short",SUMIFS('RAB Prices Short'!M:M,'RAB Prices Short'!$B:$B,'All Prices combined'!$D247,'RAB Prices Short'!$E:$E,'All Prices combined'!$G247),IF($B247="RAB Long",SUMIFS('RAB Prices Long'!M:M,'RAB Prices Long'!$B:$B,'All Prices combined'!$D247,'RAB Prices Long'!$E:$E,'All Prices combined'!$G247)))),2)</f>
        <v>0</v>
      </c>
      <c r="K247" s="2">
        <f>ROUND(IF($B247="Annuity",SUMIFS('Annuity Prices'!N:N,'Annuity Prices'!$B:$B,$D247,'Annuity Prices'!$E:$E,$G247),IF($B247="RAB Short",SUMIFS('RAB Prices Short'!N:N,'RAB Prices Short'!$B:$B,'All Prices combined'!$D247,'RAB Prices Short'!$E:$E,'All Prices combined'!$G247),IF($B247="RAB Long",SUMIFS('RAB Prices Long'!N:N,'RAB Prices Long'!$B:$B,'All Prices combined'!$D247,'RAB Prices Long'!$E:$E,'All Prices combined'!$G247)))),2)</f>
        <v>29.63</v>
      </c>
      <c r="L247" s="2">
        <f>ROUND(IF($B247="Annuity",SUMIFS('Annuity Prices'!O:O,'Annuity Prices'!$B:$B,$D247,'Annuity Prices'!$E:$E,$G247),IF($B247="RAB Short",SUMIFS('RAB Prices Short'!O:O,'RAB Prices Short'!$B:$B,'All Prices combined'!$D247,'RAB Prices Short'!$E:$E,'All Prices combined'!$G247),IF($B247="RAB Long",SUMIFS('RAB Prices Long'!O:O,'RAB Prices Long'!$B:$B,'All Prices combined'!$D247,'RAB Prices Long'!$E:$E,'All Prices combined'!$G247)))),2)</f>
        <v>30.48</v>
      </c>
      <c r="M247" s="2">
        <f>ROUND(IF($B247="Annuity",SUMIFS('Annuity Prices'!P:P,'Annuity Prices'!$B:$B,$D247,'Annuity Prices'!$E:$E,$G247),IF($B247="RAB Short",SUMIFS('RAB Prices Short'!P:P,'RAB Prices Short'!$B:$B,'All Prices combined'!$D247,'RAB Prices Short'!$E:$E,'All Prices combined'!$G247),IF($B247="RAB Long",SUMIFS('RAB Prices Long'!P:P,'RAB Prices Long'!$B:$B,'All Prices combined'!$D247,'RAB Prices Long'!$E:$E,'All Prices combined'!$G247)))),2)</f>
        <v>34.770000000000003</v>
      </c>
      <c r="N247" s="2">
        <f>ROUND(IF($B247="Annuity",SUMIFS('Annuity Prices'!Q:Q,'Annuity Prices'!$B:$B,$D247,'Annuity Prices'!$E:$E,$G247),IF($B247="RAB Short",SUMIFS('RAB Prices Short'!Q:Q,'RAB Prices Short'!$B:$B,'All Prices combined'!$D247,'RAB Prices Short'!$E:$E,'All Prices combined'!$G247),IF($B247="RAB Long",SUMIFS('RAB Prices Long'!Q:Q,'RAB Prices Long'!$B:$B,'All Prices combined'!$D247,'RAB Prices Long'!$E:$E,'All Prices combined'!$G247)))),2)</f>
        <v>35.64</v>
      </c>
      <c r="O247" s="2">
        <f>ROUND(IF($B247="Annuity",SUMIFS('Annuity Prices'!R:R,'Annuity Prices'!$B:$B,$D247,'Annuity Prices'!$E:$E,$G247),IF($B247="RAB Short",SUMIFS('RAB Prices Short'!R:R,'RAB Prices Short'!$B:$B,'All Prices combined'!$D247,'RAB Prices Short'!$E:$E,'All Prices combined'!$G247),IF($B247="RAB Long",SUMIFS('RAB Prices Long'!R:R,'RAB Prices Long'!$B:$B,'All Prices combined'!$D247,'RAB Prices Long'!$E:$E,'All Prices combined'!$G247)))),2)</f>
        <v>36.53</v>
      </c>
      <c r="P247" s="2">
        <f>ROUND(IF($B247="Annuity",SUMIFS('Annuity Prices'!S:S,'Annuity Prices'!$B:$B,$D247,'Annuity Prices'!$E:$E,$G247),IF($B247="RAB Short",SUMIFS('RAB Prices Short'!S:S,'RAB Prices Short'!$B:$B,'All Prices combined'!$D247,'RAB Prices Short'!$E:$E,'All Prices combined'!$G247),IF($B247="RAB Long",SUMIFS('RAB Prices Long'!S:S,'RAB Prices Long'!$B:$B,'All Prices combined'!$D247,'RAB Prices Long'!$E:$E,'All Prices combined'!$G247)))),2)</f>
        <v>37.450000000000003</v>
      </c>
      <c r="Q247" s="2">
        <f>ROUND(IF($B247="Annuity",SUMIFS('Annuity Prices'!T:T,'Annuity Prices'!$B:$B,$D247,'Annuity Prices'!$E:$E,$G247),IF($B247="RAB Short",SUMIFS('RAB Prices Short'!T:T,'RAB Prices Short'!$B:$B,'All Prices combined'!$D247,'RAB Prices Short'!$E:$E,'All Prices combined'!$G247),IF($B247="RAB Long",SUMIFS('RAB Prices Long'!T:T,'RAB Prices Long'!$B:$B,'All Prices combined'!$D247,'RAB Prices Long'!$E:$E,'All Prices combined'!$G247)))),2)</f>
        <v>40.17</v>
      </c>
      <c r="R247" s="2">
        <f>ROUND(IF($B247="Annuity",SUMIFS('Annuity Prices'!U:U,'Annuity Prices'!$B:$B,$D247,'Annuity Prices'!$E:$E,$G247),IF($B247="RAB Short",SUMIFS('RAB Prices Short'!U:U,'RAB Prices Short'!$B:$B,'All Prices combined'!$D247,'RAB Prices Short'!$E:$E,'All Prices combined'!$G247),IF($B247="RAB Long",SUMIFS('RAB Prices Long'!U:U,'RAB Prices Long'!$B:$B,'All Prices combined'!$D247,'RAB Prices Long'!$E:$E,'All Prices combined'!$G247)))),2)</f>
        <v>41.17</v>
      </c>
      <c r="S247" s="2">
        <f>ROUND(IF($B247="Annuity",SUMIFS('Annuity Prices'!V:V,'Annuity Prices'!$B:$B,$D247,'Annuity Prices'!$E:$E,$G247),IF($B247="RAB Short",SUMIFS('RAB Prices Short'!V:V,'RAB Prices Short'!$B:$B,'All Prices combined'!$D247,'RAB Prices Short'!$E:$E,'All Prices combined'!$G247),IF($B247="RAB Long",SUMIFS('RAB Prices Long'!V:V,'RAB Prices Long'!$B:$B,'All Prices combined'!$D247,'RAB Prices Long'!$E:$E,'All Prices combined'!$G247)))),2)</f>
        <v>42.2</v>
      </c>
      <c r="T247" s="2">
        <f>ROUND(IF($B247="Annuity",SUMIFS('Annuity Prices'!W:W,'Annuity Prices'!$B:$B,$D247,'Annuity Prices'!$E:$E,$G247),IF($B247="RAB Short",SUMIFS('RAB Prices Short'!W:W,'RAB Prices Short'!$B:$B,'All Prices combined'!$D247,'RAB Prices Short'!$E:$E,'All Prices combined'!$G247),IF($B247="RAB Long",SUMIFS('RAB Prices Long'!W:W,'RAB Prices Long'!$B:$B,'All Prices combined'!$D247,'RAB Prices Long'!$E:$E,'All Prices combined'!$G247)))),2)</f>
        <v>43.26</v>
      </c>
      <c r="U247" s="2">
        <f>ROUND(IF($B247="Annuity",SUMIFS('Annuity Prices'!X:X,'Annuity Prices'!$B:$B,$D247,'Annuity Prices'!$E:$E,$G247),IF($B247="RAB Short",SUMIFS('RAB Prices Short'!X:X,'RAB Prices Short'!$B:$B,'All Prices combined'!$D247,'RAB Prices Short'!$E:$E,'All Prices combined'!$G247),IF($B247="RAB Long",SUMIFS('RAB Prices Long'!X:X,'RAB Prices Long'!$B:$B,'All Prices combined'!$D247,'RAB Prices Long'!$E:$E,'All Prices combined'!$G247)))),2)</f>
        <v>46.22</v>
      </c>
      <c r="V247" s="2">
        <f>ROUND(IF($B247="Annuity",SUMIFS('Annuity Prices'!Y:Y,'Annuity Prices'!$B:$B,$D247,'Annuity Prices'!$E:$E,$G247),IF($B247="RAB Short",SUMIFS('RAB Prices Short'!Y:Y,'RAB Prices Short'!$B:$B,'All Prices combined'!$D247,'RAB Prices Short'!$E:$E,'All Prices combined'!$G247),IF($B247="RAB Long",SUMIFS('RAB Prices Long'!Y:Y,'RAB Prices Long'!$B:$B,'All Prices combined'!$D247,'RAB Prices Long'!$E:$E,'All Prices combined'!$G247)))),2)</f>
        <v>47.38</v>
      </c>
      <c r="W247" s="2">
        <f>ROUND(IF($B247="Annuity",SUMIFS('Annuity Prices'!Z:Z,'Annuity Prices'!$B:$B,$D247,'Annuity Prices'!$E:$E,$G247),IF($B247="RAB Short",SUMIFS('RAB Prices Short'!Z:Z,'RAB Prices Short'!$B:$B,'All Prices combined'!$D247,'RAB Prices Short'!$E:$E,'All Prices combined'!$G247),IF($B247="RAB Long",SUMIFS('RAB Prices Long'!Z:Z,'RAB Prices Long'!$B:$B,'All Prices combined'!$D247,'RAB Prices Long'!$E:$E,'All Prices combined'!$G247)))),2)</f>
        <v>48.56</v>
      </c>
      <c r="X247" s="2">
        <f>ROUND(IF($B247="Annuity",SUMIFS('Annuity Prices'!AA:AA,'Annuity Prices'!$B:$B,$D247,'Annuity Prices'!$E:$E,$G247),IF($B247="RAB Short",SUMIFS('RAB Prices Short'!AA:AA,'RAB Prices Short'!$B:$B,'All Prices combined'!$D247,'RAB Prices Short'!$E:$E,'All Prices combined'!$G247),IF($B247="RAB Long",SUMIFS('RAB Prices Long'!AA:AA,'RAB Prices Long'!$B:$B,'All Prices combined'!$D247,'RAB Prices Long'!$E:$E,'All Prices combined'!$G247)))),2)</f>
        <v>49.77</v>
      </c>
      <c r="Y247" s="2">
        <f>ROUND(IF($B247="Annuity",SUMIFS('Annuity Prices'!AB:AB,'Annuity Prices'!$B:$B,$D247,'Annuity Prices'!$E:$E,$G247),IF($B247="RAB Short",SUMIFS('RAB Prices Short'!AB:AB,'RAB Prices Short'!$B:$B,'All Prices combined'!$D247,'RAB Prices Short'!$E:$E,'All Prices combined'!$G247),IF($B247="RAB Long",SUMIFS('RAB Prices Long'!AB:AB,'RAB Prices Long'!$B:$B,'All Prices combined'!$D247,'RAB Prices Long'!$E:$E,'All Prices combined'!$G247)))),2)</f>
        <v>53.57</v>
      </c>
      <c r="Z247" s="2">
        <f>ROUND(IF($B247="Annuity",SUMIFS('Annuity Prices'!AC:AC,'Annuity Prices'!$B:$B,$D247,'Annuity Prices'!$E:$E,$G247),IF($B247="RAB Short",SUMIFS('RAB Prices Short'!AC:AC,'RAB Prices Short'!$B:$B,'All Prices combined'!$D247,'RAB Prices Short'!$E:$E,'All Prices combined'!$G247),IF($B247="RAB Long",SUMIFS('RAB Prices Long'!AC:AC,'RAB Prices Long'!$B:$B,'All Prices combined'!$D247,'RAB Prices Long'!$E:$E,'All Prices combined'!$G247)))),2)</f>
        <v>54.91</v>
      </c>
      <c r="AA247" s="2">
        <f>ROUND(IF($B247="Annuity",SUMIFS('Annuity Prices'!AD:AD,'Annuity Prices'!$B:$B,$D247,'Annuity Prices'!$E:$E,$G247),IF($B247="RAB Short",SUMIFS('RAB Prices Short'!AD:AD,'RAB Prices Short'!$B:$B,'All Prices combined'!$D247,'RAB Prices Short'!$E:$E,'All Prices combined'!$G247),IF($B247="RAB Long",SUMIFS('RAB Prices Long'!AD:AD,'RAB Prices Long'!$B:$B,'All Prices combined'!$D247,'RAB Prices Long'!$E:$E,'All Prices combined'!$G247)))),2)</f>
        <v>56.28</v>
      </c>
      <c r="AB247" s="2">
        <f>ROUND(IF($B247="Annuity",SUMIFS('Annuity Prices'!AE:AE,'Annuity Prices'!$B:$B,$D247,'Annuity Prices'!$E:$E,$G247),IF($B247="RAB Short",SUMIFS('RAB Prices Short'!AE:AE,'RAB Prices Short'!$B:$B,'All Prices combined'!$D247,'RAB Prices Short'!$E:$E,'All Prices combined'!$G247),IF($B247="RAB Long",SUMIFS('RAB Prices Long'!AE:AE,'RAB Prices Long'!$B:$B,'All Prices combined'!$D247,'RAB Prices Long'!$E:$E,'All Prices combined'!$G247)))),2)</f>
        <v>57.69</v>
      </c>
      <c r="AC247" s="2">
        <f>ROUND(IF($B247="Annuity",SUMIFS('Annuity Prices'!AF:AF,'Annuity Prices'!$B:$B,$D247,'Annuity Prices'!$E:$E,$G247),IF($B247="RAB Short",SUMIFS('RAB Prices Short'!AF:AF,'RAB Prices Short'!$B:$B,'All Prices combined'!$D247,'RAB Prices Short'!$E:$E,'All Prices combined'!$G247),IF($B247="RAB Long",SUMIFS('RAB Prices Long'!AF:AF,'RAB Prices Long'!$B:$B,'All Prices combined'!$D247,'RAB Prices Long'!$E:$E,'All Prices combined'!$G247)))),2)</f>
        <v>59.04</v>
      </c>
      <c r="AD247" s="2">
        <f>ROUND(IF($B247="Annuity",SUMIFS('Annuity Prices'!AG:AG,'Annuity Prices'!$B:$B,$D247,'Annuity Prices'!$E:$E,$G247),IF($B247="RAB Short",SUMIFS('RAB Prices Short'!AG:AG,'RAB Prices Short'!$B:$B,'All Prices combined'!$D247,'RAB Prices Short'!$E:$E,'All Prices combined'!$G247),IF($B247="RAB Long",SUMIFS('RAB Prices Long'!AG:AG,'RAB Prices Long'!$B:$B,'All Prices combined'!$D247,'RAB Prices Long'!$E:$E,'All Prices combined'!$G247)))),2)</f>
        <v>60.52</v>
      </c>
      <c r="AE247" s="2">
        <f>ROUND(IF($B247="Annuity",SUMIFS('Annuity Prices'!AH:AH,'Annuity Prices'!$B:$B,$D247,'Annuity Prices'!$E:$E,$G247),IF($B247="RAB Short",SUMIFS('RAB Prices Short'!AH:AH,'RAB Prices Short'!$B:$B,'All Prices combined'!$D247,'RAB Prices Short'!$E:$E,'All Prices combined'!$G247),IF($B247="RAB Long",SUMIFS('RAB Prices Long'!AH:AH,'RAB Prices Long'!$B:$B,'All Prices combined'!$D247,'RAB Prices Long'!$E:$E,'All Prices combined'!$G247)))),2)</f>
        <v>62.03</v>
      </c>
      <c r="AF247" s="2">
        <f>ROUND(IF($B247="Annuity",SUMIFS('Annuity Prices'!AI:AI,'Annuity Prices'!$B:$B,$D247,'Annuity Prices'!$E:$E,$G247),IF($B247="RAB Short",SUMIFS('RAB Prices Short'!AI:AI,'RAB Prices Short'!$B:$B,'All Prices combined'!$D247,'RAB Prices Short'!$E:$E,'All Prices combined'!$G247),IF($B247="RAB Long",SUMIFS('RAB Prices Long'!AI:AI,'RAB Prices Long'!$B:$B,'All Prices combined'!$D247,'RAB Prices Long'!$E:$E,'All Prices combined'!$G247)))),2)</f>
        <v>63.58</v>
      </c>
      <c r="AG247" s="2">
        <f>ROUND(IF($B247="Annuity",SUMIFS('Annuity Prices'!AJ:AJ,'Annuity Prices'!$B:$B,$D247,'Annuity Prices'!$E:$E,$G247),IF($B247="RAB Short",SUMIFS('RAB Prices Short'!AJ:AJ,'RAB Prices Short'!$B:$B,'All Prices combined'!$D247,'RAB Prices Short'!$E:$E,'All Prices combined'!$G247),IF($B247="RAB Long",SUMIFS('RAB Prices Long'!AJ:AJ,'RAB Prices Long'!$B:$B,'All Prices combined'!$D247,'RAB Prices Long'!$E:$E,'All Prices combined'!$G247)))),2)</f>
        <v>64.010000000000005</v>
      </c>
      <c r="AH247" s="2">
        <f>ROUND(IF($B247="Annuity",SUMIFS('Annuity Prices'!AK:AK,'Annuity Prices'!$B:$B,$D247,'Annuity Prices'!$E:$E,$G247),IF($B247="RAB Short",SUMIFS('RAB Prices Short'!AK:AK,'RAB Prices Short'!$B:$B,'All Prices combined'!$D247,'RAB Prices Short'!$E:$E,'All Prices combined'!$G247),IF($B247="RAB Long",SUMIFS('RAB Prices Long'!AK:AK,'RAB Prices Long'!$B:$B,'All Prices combined'!$D247,'RAB Prices Long'!$E:$E,'All Prices combined'!$G247)))),2)</f>
        <v>65.61</v>
      </c>
      <c r="AI247" s="2">
        <f>ROUND(IF($B247="Annuity",SUMIFS('Annuity Prices'!AL:AL,'Annuity Prices'!$B:$B,$D247,'Annuity Prices'!$E:$E,$G247),IF($B247="RAB Short",SUMIFS('RAB Prices Short'!AL:AL,'RAB Prices Short'!$B:$B,'All Prices combined'!$D247,'RAB Prices Short'!$E:$E,'All Prices combined'!$G247),IF($B247="RAB Long",SUMIFS('RAB Prices Long'!AL:AL,'RAB Prices Long'!$B:$B,'All Prices combined'!$D247,'RAB Prices Long'!$E:$E,'All Prices combined'!$G247)))),2)</f>
        <v>67.25</v>
      </c>
      <c r="AJ247" s="2">
        <f>ROUND(IF($B247="Annuity",SUMIFS('Annuity Prices'!AM:AM,'Annuity Prices'!$B:$B,$D247,'Annuity Prices'!$E:$E,$G247),IF($B247="RAB Short",SUMIFS('RAB Prices Short'!AM:AM,'RAB Prices Short'!$B:$B,'All Prices combined'!$D247,'RAB Prices Short'!$E:$E,'All Prices combined'!$G247),IF($B247="RAB Long",SUMIFS('RAB Prices Long'!AM:AM,'RAB Prices Long'!$B:$B,'All Prices combined'!$D247,'RAB Prices Long'!$E:$E,'All Prices combined'!$G247)))),2)</f>
        <v>68.930000000000007</v>
      </c>
      <c r="AK247" s="2">
        <f>ROUND(IF($B247="Annuity",SUMIFS('Annuity Prices'!AN:AN,'Annuity Prices'!$B:$B,$D247,'Annuity Prices'!$E:$E,$G247),IF($B247="RAB Short",SUMIFS('RAB Prices Short'!AN:AN,'RAB Prices Short'!$B:$B,'All Prices combined'!$D247,'RAB Prices Short'!$E:$E,'All Prices combined'!$G247),IF($B247="RAB Long",SUMIFS('RAB Prices Long'!AN:AN,'RAB Prices Long'!$B:$B,'All Prices combined'!$D247,'RAB Prices Long'!$E:$E,'All Prices combined'!$G247)))),2)</f>
        <v>69.81</v>
      </c>
      <c r="AL247" s="2">
        <f>ROUND(IF($B247="Annuity",SUMIFS('Annuity Prices'!AO:AO,'Annuity Prices'!$B:$B,$D247,'Annuity Prices'!$E:$E,$G247),IF($B247="RAB Short",SUMIFS('RAB Prices Short'!AO:AO,'RAB Prices Short'!$B:$B,'All Prices combined'!$D247,'RAB Prices Short'!$E:$E,'All Prices combined'!$G247),IF($B247="RAB Long",SUMIFS('RAB Prices Long'!AO:AO,'RAB Prices Long'!$B:$B,'All Prices combined'!$D247,'RAB Prices Long'!$E:$E,'All Prices combined'!$G247)))),2)</f>
        <v>71.55</v>
      </c>
      <c r="AM247" s="2">
        <f>ROUND(IF($B247="Annuity",SUMIFS('Annuity Prices'!AP:AP,'Annuity Prices'!$B:$B,$D247,'Annuity Prices'!$E:$E,$G247),IF($B247="RAB Short",SUMIFS('RAB Prices Short'!AP:AP,'RAB Prices Short'!$B:$B,'All Prices combined'!$D247,'RAB Prices Short'!$E:$E,'All Prices combined'!$G247),IF($B247="RAB Long",SUMIFS('RAB Prices Long'!AP:AP,'RAB Prices Long'!$B:$B,'All Prices combined'!$D247,'RAB Prices Long'!$E:$E,'All Prices combined'!$G247)))),2)</f>
        <v>73.34</v>
      </c>
      <c r="AN247" s="2">
        <f>ROUND(IF($B247="Annuity",SUMIFS('Annuity Prices'!AQ:AQ,'Annuity Prices'!$B:$B,$D247,'Annuity Prices'!$E:$E,$G247),IF($B247="RAB Short",SUMIFS('RAB Prices Short'!AQ:AQ,'RAB Prices Short'!$B:$B,'All Prices combined'!$D247,'RAB Prices Short'!$E:$E,'All Prices combined'!$G247),IF($B247="RAB Long",SUMIFS('RAB Prices Long'!AQ:AQ,'RAB Prices Long'!$B:$B,'All Prices combined'!$D247,'RAB Prices Long'!$E:$E,'All Prices combined'!$G247)))),2)</f>
        <v>75.17</v>
      </c>
      <c r="AO247" s="2">
        <f>ROUND(IF($B247="Annuity",SUMIFS('Annuity Prices'!AR:AR,'Annuity Prices'!$B:$B,$D247,'Annuity Prices'!$E:$E,$G247),IF($B247="RAB Short",SUMIFS('RAB Prices Short'!AR:AR,'RAB Prices Short'!$B:$B,'All Prices combined'!$D247,'RAB Prices Short'!$E:$E,'All Prices combined'!$G247),IF($B247="RAB Long",SUMIFS('RAB Prices Long'!AR:AR,'RAB Prices Long'!$B:$B,'All Prices combined'!$D247,'RAB Prices Long'!$E:$E,'All Prices combined'!$G247)))),2)</f>
        <v>0</v>
      </c>
      <c r="AP247" s="2">
        <f>ROUND(IF($B247="Annuity",SUMIFS('Annuity Prices'!AS:AS,'Annuity Prices'!$B:$B,$D247,'Annuity Prices'!$E:$E,$G247),IF($B247="RAB Short",SUMIFS('RAB Prices Short'!AS:AS,'RAB Prices Short'!$B:$B,'All Prices combined'!$D247,'RAB Prices Short'!$E:$E,'All Prices combined'!$G247),IF($B247="RAB Long",SUMIFS('RAB Prices Long'!AS:AS,'RAB Prices Long'!$B:$B,'All Prices combined'!$D247,'RAB Prices Long'!$E:$E,'All Prices combined'!$G247)))),2)</f>
        <v>0</v>
      </c>
      <c r="AQ247" s="2">
        <f>ROUND(IF($B247="Annuity",SUMIFS('Annuity Prices'!AT:AT,'Annuity Prices'!$B:$B,$D247,'Annuity Prices'!$E:$E,$G247),IF($B247="RAB Short",SUMIFS('RAB Prices Short'!AT:AT,'RAB Prices Short'!$B:$B,'All Prices combined'!$D247,'RAB Prices Short'!$E:$E,'All Prices combined'!$G247),IF($B247="RAB Long",SUMIFS('RAB Prices Long'!AT:AT,'RAB Prices Long'!$B:$B,'All Prices combined'!$D247,'RAB Prices Long'!$E:$E,'All Prices combined'!$G247)))),2)</f>
        <v>33.76</v>
      </c>
      <c r="AR247" s="2">
        <f>ROUND(IF($B247="Annuity",SUMIFS('Annuity Prices'!AU:AU,'Annuity Prices'!$B:$B,$D247,'Annuity Prices'!$E:$E,$G247),IF($B247="RAB Short",SUMIFS('RAB Prices Short'!AU:AU,'RAB Prices Short'!$B:$B,'All Prices combined'!$D247,'RAB Prices Short'!$E:$E,'All Prices combined'!$G247),IF($B247="RAB Long",SUMIFS('RAB Prices Long'!AU:AU,'RAB Prices Long'!$B:$B,'All Prices combined'!$D247,'RAB Prices Long'!$E:$E,'All Prices combined'!$G247)))),2)</f>
        <v>29.63</v>
      </c>
      <c r="AS247" s="2">
        <f>ROUND(IF($B247="Annuity",SUMIFS('Annuity Prices'!AV:AV,'Annuity Prices'!$B:$B,$D247,'Annuity Prices'!$E:$E,$G247),IF($B247="RAB Short",SUMIFS('RAB Prices Short'!AV:AV,'RAB Prices Short'!$B:$B,'All Prices combined'!$D247,'RAB Prices Short'!$E:$E,'All Prices combined'!$G247),IF($B247="RAB Long",SUMIFS('RAB Prices Long'!AV:AV,'RAB Prices Long'!$B:$B,'All Prices combined'!$D247,'RAB Prices Long'!$E:$E,'All Prices combined'!$G247)))),2)</f>
        <v>30.48</v>
      </c>
      <c r="AT247" s="2">
        <f>ROUND(IF($B247="Annuity",SUMIFS('Annuity Prices'!AW:AW,'Annuity Prices'!$B:$B,$D247,'Annuity Prices'!$E:$E,$G247),IF($B247="RAB Short",SUMIFS('RAB Prices Short'!AW:AW,'RAB Prices Short'!$B:$B,'All Prices combined'!$D247,'RAB Prices Short'!$E:$E,'All Prices combined'!$G247),IF($B247="RAB Long",SUMIFS('RAB Prices Long'!AW:AW,'RAB Prices Long'!$B:$B,'All Prices combined'!$D247,'RAB Prices Long'!$E:$E,'All Prices combined'!$G247)))),2)</f>
        <v>34.28</v>
      </c>
      <c r="AU247" s="2">
        <f>ROUND(IF($B247="Annuity",SUMIFS('Annuity Prices'!AX:AX,'Annuity Prices'!$B:$B,$D247,'Annuity Prices'!$E:$E,$G247),IF($B247="RAB Short",SUMIFS('RAB Prices Short'!AX:AX,'RAB Prices Short'!$B:$B,'All Prices combined'!$D247,'RAB Prices Short'!$E:$E,'All Prices combined'!$G247),IF($B247="RAB Long",SUMIFS('RAB Prices Long'!AX:AX,'RAB Prices Long'!$B:$B,'All Prices combined'!$D247,'RAB Prices Long'!$E:$E,'All Prices combined'!$G247)))),2)</f>
        <v>35.64</v>
      </c>
      <c r="AV247" s="2">
        <f>ROUND(IF($B247="Annuity",SUMIFS('Annuity Prices'!AY:AY,'Annuity Prices'!$B:$B,$D247,'Annuity Prices'!$E:$E,$G247),IF($B247="RAB Short",SUMIFS('RAB Prices Short'!AY:AY,'RAB Prices Short'!$B:$B,'All Prices combined'!$D247,'RAB Prices Short'!$E:$E,'All Prices combined'!$G247),IF($B247="RAB Long",SUMIFS('RAB Prices Long'!AY:AY,'RAB Prices Long'!$B:$B,'All Prices combined'!$D247,'RAB Prices Long'!$E:$E,'All Prices combined'!$G247)))),2)</f>
        <v>36.53</v>
      </c>
      <c r="AW247" s="2">
        <f>ROUND(IF($B247="Annuity",SUMIFS('Annuity Prices'!AZ:AZ,'Annuity Prices'!$B:$B,$D247,'Annuity Prices'!$E:$E,$G247),IF($B247="RAB Short",SUMIFS('RAB Prices Short'!AZ:AZ,'RAB Prices Short'!$B:$B,'All Prices combined'!$D247,'RAB Prices Short'!$E:$E,'All Prices combined'!$G247),IF($B247="RAB Long",SUMIFS('RAB Prices Long'!AZ:AZ,'RAB Prices Long'!$B:$B,'All Prices combined'!$D247,'RAB Prices Long'!$E:$E,'All Prices combined'!$G247)))),2)</f>
        <v>37.450000000000003</v>
      </c>
      <c r="AX247" s="2">
        <f>ROUND(IF($B247="Annuity",SUMIFS('Annuity Prices'!BA:BA,'Annuity Prices'!$B:$B,$D247,'Annuity Prices'!$E:$E,$G247),IF($B247="RAB Short",SUMIFS('RAB Prices Short'!BA:BA,'RAB Prices Short'!$B:$B,'All Prices combined'!$D247,'RAB Prices Short'!$E:$E,'All Prices combined'!$G247),IF($B247="RAB Long",SUMIFS('RAB Prices Long'!BA:BA,'RAB Prices Long'!$B:$B,'All Prices combined'!$D247,'RAB Prices Long'!$E:$E,'All Prices combined'!$G247)))),2)</f>
        <v>40.17</v>
      </c>
      <c r="AY247" s="2">
        <f>ROUND(IF($B247="Annuity",SUMIFS('Annuity Prices'!BB:BB,'Annuity Prices'!$B:$B,$D247,'Annuity Prices'!$E:$E,$G247),IF($B247="RAB Short",SUMIFS('RAB Prices Short'!BB:BB,'RAB Prices Short'!$B:$B,'All Prices combined'!$D247,'RAB Prices Short'!$E:$E,'All Prices combined'!$G247),IF($B247="RAB Long",SUMIFS('RAB Prices Long'!BB:BB,'RAB Prices Long'!$B:$B,'All Prices combined'!$D247,'RAB Prices Long'!$E:$E,'All Prices combined'!$G247)))),2)</f>
        <v>41.17</v>
      </c>
      <c r="AZ247" s="2">
        <f>ROUND(IF($B247="Annuity",SUMIFS('Annuity Prices'!BC:BC,'Annuity Prices'!$B:$B,$D247,'Annuity Prices'!$E:$E,$G247),IF($B247="RAB Short",SUMIFS('RAB Prices Short'!BC:BC,'RAB Prices Short'!$B:$B,'All Prices combined'!$D247,'RAB Prices Short'!$E:$E,'All Prices combined'!$G247),IF($B247="RAB Long",SUMIFS('RAB Prices Long'!BC:BC,'RAB Prices Long'!$B:$B,'All Prices combined'!$D247,'RAB Prices Long'!$E:$E,'All Prices combined'!$G247)))),2)</f>
        <v>42.2</v>
      </c>
      <c r="BA247" s="2">
        <f>ROUND(IF($B247="Annuity",SUMIFS('Annuity Prices'!BD:BD,'Annuity Prices'!$B:$B,$D247,'Annuity Prices'!$E:$E,$G247),IF($B247="RAB Short",SUMIFS('RAB Prices Short'!BD:BD,'RAB Prices Short'!$B:$B,'All Prices combined'!$D247,'RAB Prices Short'!$E:$E,'All Prices combined'!$G247),IF($B247="RAB Long",SUMIFS('RAB Prices Long'!BD:BD,'RAB Prices Long'!$B:$B,'All Prices combined'!$D247,'RAB Prices Long'!$E:$E,'All Prices combined'!$G247)))),2)</f>
        <v>43.26</v>
      </c>
      <c r="BB247" s="2">
        <f>ROUND(IF($B247="Annuity",SUMIFS('Annuity Prices'!BE:BE,'Annuity Prices'!$B:$B,$D247,'Annuity Prices'!$E:$E,$G247),IF($B247="RAB Short",SUMIFS('RAB Prices Short'!BE:BE,'RAB Prices Short'!$B:$B,'All Prices combined'!$D247,'RAB Prices Short'!$E:$E,'All Prices combined'!$G247),IF($B247="RAB Long",SUMIFS('RAB Prices Long'!BE:BE,'RAB Prices Long'!$B:$B,'All Prices combined'!$D247,'RAB Prices Long'!$E:$E,'All Prices combined'!$G247)))),2)</f>
        <v>46.22</v>
      </c>
      <c r="BC247" s="2">
        <f>ROUND(IF($B247="Annuity",SUMIFS('Annuity Prices'!BF:BF,'Annuity Prices'!$B:$B,$D247,'Annuity Prices'!$E:$E,$G247),IF($B247="RAB Short",SUMIFS('RAB Prices Short'!BF:BF,'RAB Prices Short'!$B:$B,'All Prices combined'!$D247,'RAB Prices Short'!$E:$E,'All Prices combined'!$G247),IF($B247="RAB Long",SUMIFS('RAB Prices Long'!BF:BF,'RAB Prices Long'!$B:$B,'All Prices combined'!$D247,'RAB Prices Long'!$E:$E,'All Prices combined'!$G247)))),2)</f>
        <v>47.38</v>
      </c>
      <c r="BD247" s="2">
        <f>ROUND(IF($B247="Annuity",SUMIFS('Annuity Prices'!BG:BG,'Annuity Prices'!$B:$B,$D247,'Annuity Prices'!$E:$E,$G247),IF($B247="RAB Short",SUMIFS('RAB Prices Short'!BG:BG,'RAB Prices Short'!$B:$B,'All Prices combined'!$D247,'RAB Prices Short'!$E:$E,'All Prices combined'!$G247),IF($B247="RAB Long",SUMIFS('RAB Prices Long'!BG:BG,'RAB Prices Long'!$B:$B,'All Prices combined'!$D247,'RAB Prices Long'!$E:$E,'All Prices combined'!$G247)))),2)</f>
        <v>48.56</v>
      </c>
      <c r="BE247" s="2">
        <f>ROUND(IF($B247="Annuity",SUMIFS('Annuity Prices'!BH:BH,'Annuity Prices'!$B:$B,$D247,'Annuity Prices'!$E:$E,$G247),IF($B247="RAB Short",SUMIFS('RAB Prices Short'!BH:BH,'RAB Prices Short'!$B:$B,'All Prices combined'!$D247,'RAB Prices Short'!$E:$E,'All Prices combined'!$G247),IF($B247="RAB Long",SUMIFS('RAB Prices Long'!BH:BH,'RAB Prices Long'!$B:$B,'All Prices combined'!$D247,'RAB Prices Long'!$E:$E,'All Prices combined'!$G247)))),2)</f>
        <v>49.77</v>
      </c>
      <c r="BF247" s="2">
        <f>ROUND(IF($B247="Annuity",SUMIFS('Annuity Prices'!BI:BI,'Annuity Prices'!$B:$B,$D247,'Annuity Prices'!$E:$E,$G247),IF($B247="RAB Short",SUMIFS('RAB Prices Short'!BI:BI,'RAB Prices Short'!$B:$B,'All Prices combined'!$D247,'RAB Prices Short'!$E:$E,'All Prices combined'!$G247),IF($B247="RAB Long",SUMIFS('RAB Prices Long'!BI:BI,'RAB Prices Long'!$B:$B,'All Prices combined'!$D247,'RAB Prices Long'!$E:$E,'All Prices combined'!$G247)))),2)</f>
        <v>53.57</v>
      </c>
      <c r="BG247" s="2">
        <f>ROUND(IF($B247="Annuity",SUMIFS('Annuity Prices'!BJ:BJ,'Annuity Prices'!$B:$B,$D247,'Annuity Prices'!$E:$E,$G247),IF($B247="RAB Short",SUMIFS('RAB Prices Short'!BJ:BJ,'RAB Prices Short'!$B:$B,'All Prices combined'!$D247,'RAB Prices Short'!$E:$E,'All Prices combined'!$G247),IF($B247="RAB Long",SUMIFS('RAB Prices Long'!BJ:BJ,'RAB Prices Long'!$B:$B,'All Prices combined'!$D247,'RAB Prices Long'!$E:$E,'All Prices combined'!$G247)))),2)</f>
        <v>54.91</v>
      </c>
      <c r="BH247" s="2">
        <f>ROUND(IF($B247="Annuity",SUMIFS('Annuity Prices'!BK:BK,'Annuity Prices'!$B:$B,$D247,'Annuity Prices'!$E:$E,$G247),IF($B247="RAB Short",SUMIFS('RAB Prices Short'!BK:BK,'RAB Prices Short'!$B:$B,'All Prices combined'!$D247,'RAB Prices Short'!$E:$E,'All Prices combined'!$G247),IF($B247="RAB Long",SUMIFS('RAB Prices Long'!BK:BK,'RAB Prices Long'!$B:$B,'All Prices combined'!$D247,'RAB Prices Long'!$E:$E,'All Prices combined'!$G247)))),2)</f>
        <v>56.28</v>
      </c>
      <c r="BI247" s="2">
        <f>ROUND(IF($B247="Annuity",SUMIFS('Annuity Prices'!BL:BL,'Annuity Prices'!$B:$B,$D247,'Annuity Prices'!$E:$E,$G247),IF($B247="RAB Short",SUMIFS('RAB Prices Short'!BL:BL,'RAB Prices Short'!$B:$B,'All Prices combined'!$D247,'RAB Prices Short'!$E:$E,'All Prices combined'!$G247),IF($B247="RAB Long",SUMIFS('RAB Prices Long'!BL:BL,'RAB Prices Long'!$B:$B,'All Prices combined'!$D247,'RAB Prices Long'!$E:$E,'All Prices combined'!$G247)))),2)</f>
        <v>57.69</v>
      </c>
      <c r="BJ247" s="2">
        <f>ROUND(IF($B247="Annuity",SUMIFS('Annuity Prices'!BM:BM,'Annuity Prices'!$B:$B,$D247,'Annuity Prices'!$E:$E,$G247),IF($B247="RAB Short",SUMIFS('RAB Prices Short'!BM:BM,'RAB Prices Short'!$B:$B,'All Prices combined'!$D247,'RAB Prices Short'!$E:$E,'All Prices combined'!$G247),IF($B247="RAB Long",SUMIFS('RAB Prices Long'!BM:BM,'RAB Prices Long'!$B:$B,'All Prices combined'!$D247,'RAB Prices Long'!$E:$E,'All Prices combined'!$G247)))),2)</f>
        <v>59.04</v>
      </c>
      <c r="BK247" s="2">
        <f>ROUND(IF($B247="Annuity",SUMIFS('Annuity Prices'!BN:BN,'Annuity Prices'!$B:$B,$D247,'Annuity Prices'!$E:$E,$G247),IF($B247="RAB Short",SUMIFS('RAB Prices Short'!BN:BN,'RAB Prices Short'!$B:$B,'All Prices combined'!$D247,'RAB Prices Short'!$E:$E,'All Prices combined'!$G247),IF($B247="RAB Long",SUMIFS('RAB Prices Long'!BN:BN,'RAB Prices Long'!$B:$B,'All Prices combined'!$D247,'RAB Prices Long'!$E:$E,'All Prices combined'!$G247)))),2)</f>
        <v>60.52</v>
      </c>
      <c r="BL247" s="2">
        <f>ROUND(IF($B247="Annuity",SUMIFS('Annuity Prices'!BO:BO,'Annuity Prices'!$B:$B,$D247,'Annuity Prices'!$E:$E,$G247),IF($B247="RAB Short",SUMIFS('RAB Prices Short'!BO:BO,'RAB Prices Short'!$B:$B,'All Prices combined'!$D247,'RAB Prices Short'!$E:$E,'All Prices combined'!$G247),IF($B247="RAB Long",SUMIFS('RAB Prices Long'!BO:BO,'RAB Prices Long'!$B:$B,'All Prices combined'!$D247,'RAB Prices Long'!$E:$E,'All Prices combined'!$G247)))),2)</f>
        <v>62.03</v>
      </c>
      <c r="BM247" s="2">
        <f>ROUND(IF($B247="Annuity",SUMIFS('Annuity Prices'!BP:BP,'Annuity Prices'!$B:$B,$D247,'Annuity Prices'!$E:$E,$G247),IF($B247="RAB Short",SUMIFS('RAB Prices Short'!BP:BP,'RAB Prices Short'!$B:$B,'All Prices combined'!$D247,'RAB Prices Short'!$E:$E,'All Prices combined'!$G247),IF($B247="RAB Long",SUMIFS('RAB Prices Long'!BP:BP,'RAB Prices Long'!$B:$B,'All Prices combined'!$D247,'RAB Prices Long'!$E:$E,'All Prices combined'!$G247)))),2)</f>
        <v>63.58</v>
      </c>
      <c r="BN247" s="2">
        <f>ROUND(IF($B247="Annuity",SUMIFS('Annuity Prices'!BQ:BQ,'Annuity Prices'!$B:$B,$D247,'Annuity Prices'!$E:$E,$G247),IF($B247="RAB Short",SUMIFS('RAB Prices Short'!BQ:BQ,'RAB Prices Short'!$B:$B,'All Prices combined'!$D247,'RAB Prices Short'!$E:$E,'All Prices combined'!$G247),IF($B247="RAB Long",SUMIFS('RAB Prices Long'!BQ:BQ,'RAB Prices Long'!$B:$B,'All Prices combined'!$D247,'RAB Prices Long'!$E:$E,'All Prices combined'!$G247)))),2)</f>
        <v>64.010000000000005</v>
      </c>
      <c r="BO247" s="2">
        <f>ROUND(IF($B247="Annuity",SUMIFS('Annuity Prices'!BR:BR,'Annuity Prices'!$B:$B,$D247,'Annuity Prices'!$E:$E,$G247),IF($B247="RAB Short",SUMIFS('RAB Prices Short'!BR:BR,'RAB Prices Short'!$B:$B,'All Prices combined'!$D247,'RAB Prices Short'!$E:$E,'All Prices combined'!$G247),IF($B247="RAB Long",SUMIFS('RAB Prices Long'!BR:BR,'RAB Prices Long'!$B:$B,'All Prices combined'!$D247,'RAB Prices Long'!$E:$E,'All Prices combined'!$G247)))),2)</f>
        <v>65.61</v>
      </c>
      <c r="BP247" s="2">
        <f>ROUND(IF($B247="Annuity",SUMIFS('Annuity Prices'!BS:BS,'Annuity Prices'!$B:$B,$D247,'Annuity Prices'!$E:$E,$G247),IF($B247="RAB Short",SUMIFS('RAB Prices Short'!BS:BS,'RAB Prices Short'!$B:$B,'All Prices combined'!$D247,'RAB Prices Short'!$E:$E,'All Prices combined'!$G247),IF($B247="RAB Long",SUMIFS('RAB Prices Long'!BS:BS,'RAB Prices Long'!$B:$B,'All Prices combined'!$D247,'RAB Prices Long'!$E:$E,'All Prices combined'!$G247)))),2)</f>
        <v>67.25</v>
      </c>
      <c r="BQ247" s="2">
        <f>ROUND(IF($B247="Annuity",SUMIFS('Annuity Prices'!BT:BT,'Annuity Prices'!$B:$B,$D247,'Annuity Prices'!$E:$E,$G247),IF($B247="RAB Short",SUMIFS('RAB Prices Short'!BT:BT,'RAB Prices Short'!$B:$B,'All Prices combined'!$D247,'RAB Prices Short'!$E:$E,'All Prices combined'!$G247),IF($B247="RAB Long",SUMIFS('RAB Prices Long'!BT:BT,'RAB Prices Long'!$B:$B,'All Prices combined'!$D247,'RAB Prices Long'!$E:$E,'All Prices combined'!$G247)))),2)</f>
        <v>68.930000000000007</v>
      </c>
      <c r="BR247" s="2">
        <f>ROUND(IF($B247="Annuity",SUMIFS('Annuity Prices'!BU:BU,'Annuity Prices'!$B:$B,$D247,'Annuity Prices'!$E:$E,$G247),IF($B247="RAB Short",SUMIFS('RAB Prices Short'!BU:BU,'RAB Prices Short'!$B:$B,'All Prices combined'!$D247,'RAB Prices Short'!$E:$E,'All Prices combined'!$G247),IF($B247="RAB Long",SUMIFS('RAB Prices Long'!BU:BU,'RAB Prices Long'!$B:$B,'All Prices combined'!$D247,'RAB Prices Long'!$E:$E,'All Prices combined'!$G247)))),2)</f>
        <v>69.81</v>
      </c>
      <c r="BS247" s="2">
        <f>ROUND(IF($B247="Annuity",SUMIFS('Annuity Prices'!BV:BV,'Annuity Prices'!$B:$B,$D247,'Annuity Prices'!$E:$E,$G247),IF($B247="RAB Short",SUMIFS('RAB Prices Short'!BV:BV,'RAB Prices Short'!$B:$B,'All Prices combined'!$D247,'RAB Prices Short'!$E:$E,'All Prices combined'!$G247),IF($B247="RAB Long",SUMIFS('RAB Prices Long'!BV:BV,'RAB Prices Long'!$B:$B,'All Prices combined'!$D247,'RAB Prices Long'!$E:$E,'All Prices combined'!$G247)))),2)</f>
        <v>71.55</v>
      </c>
      <c r="BT247" s="2">
        <f>ROUND(IF($B247="Annuity",SUMIFS('Annuity Prices'!BW:BW,'Annuity Prices'!$B:$B,$D247,'Annuity Prices'!$E:$E,$G247),IF($B247="RAB Short",SUMIFS('RAB Prices Short'!BW:BW,'RAB Prices Short'!$B:$B,'All Prices combined'!$D247,'RAB Prices Short'!$E:$E,'All Prices combined'!$G247),IF($B247="RAB Long",SUMIFS('RAB Prices Long'!BW:BW,'RAB Prices Long'!$B:$B,'All Prices combined'!$D247,'RAB Prices Long'!$E:$E,'All Prices combined'!$G247)))),2)</f>
        <v>73.34</v>
      </c>
      <c r="BU247" s="2">
        <f>ROUND(IF($B247="Annuity",SUMIFS('Annuity Prices'!BX:BX,'Annuity Prices'!$B:$B,$D247,'Annuity Prices'!$E:$E,$G247),IF($B247="RAB Short",SUMIFS('RAB Prices Short'!BX:BX,'RAB Prices Short'!$B:$B,'All Prices combined'!$D247,'RAB Prices Short'!$E:$E,'All Prices combined'!$G247),IF($B247="RAB Long",SUMIFS('RAB Prices Long'!BX:BX,'RAB Prices Long'!$B:$B,'All Prices combined'!$D247,'RAB Prices Long'!$E:$E,'All Prices combined'!$G247)))),2)</f>
        <v>75.17</v>
      </c>
    </row>
    <row r="248" spans="2:73" x14ac:dyDescent="0.25">
      <c r="B248" t="s">
        <v>44</v>
      </c>
      <c r="C248">
        <v>10</v>
      </c>
      <c r="D248" t="s">
        <v>158</v>
      </c>
      <c r="E248" t="s">
        <v>154</v>
      </c>
      <c r="G248" t="s">
        <v>40</v>
      </c>
      <c r="I248" s="2">
        <f>ROUND(IF($B248="Annuity",SUMIFS('Annuity Prices'!L:L,'Annuity Prices'!$B:$B,$D248,'Annuity Prices'!$E:$E,$G248),IF($B248="RAB Short",SUMIFS('RAB Prices Short'!L:L,'RAB Prices Short'!$B:$B,'All Prices combined'!$D248,'RAB Prices Short'!$E:$E,'All Prices combined'!$G248),IF($B248="RAB Long",SUMIFS('RAB Prices Long'!L:L,'RAB Prices Long'!$B:$B,'All Prices combined'!$D248,'RAB Prices Long'!$E:$E,'All Prices combined'!$G248)))),2)</f>
        <v>0</v>
      </c>
      <c r="J248" s="2">
        <f>ROUND(IF($B248="Annuity",SUMIFS('Annuity Prices'!M:M,'Annuity Prices'!$B:$B,$D248,'Annuity Prices'!$E:$E,$G248),IF($B248="RAB Short",SUMIFS('RAB Prices Short'!M:M,'RAB Prices Short'!$B:$B,'All Prices combined'!$D248,'RAB Prices Short'!$E:$E,'All Prices combined'!$G248),IF($B248="RAB Long",SUMIFS('RAB Prices Long'!M:M,'RAB Prices Long'!$B:$B,'All Prices combined'!$D248,'RAB Prices Long'!$E:$E,'All Prices combined'!$G248)))),2)</f>
        <v>0</v>
      </c>
      <c r="K248" s="2">
        <f>ROUND(IF($B248="Annuity",SUMIFS('Annuity Prices'!N:N,'Annuity Prices'!$B:$B,$D248,'Annuity Prices'!$E:$E,$G248),IF($B248="RAB Short",SUMIFS('RAB Prices Short'!N:N,'RAB Prices Short'!$B:$B,'All Prices combined'!$D248,'RAB Prices Short'!$E:$E,'All Prices combined'!$G248),IF($B248="RAB Long",SUMIFS('RAB Prices Long'!N:N,'RAB Prices Long'!$B:$B,'All Prices combined'!$D248,'RAB Prices Long'!$E:$E,'All Prices combined'!$G248)))),2)</f>
        <v>5.89</v>
      </c>
      <c r="L248" s="2">
        <f>ROUND(IF($B248="Annuity",SUMIFS('Annuity Prices'!O:O,'Annuity Prices'!$B:$B,$D248,'Annuity Prices'!$E:$E,$G248),IF($B248="RAB Short",SUMIFS('RAB Prices Short'!O:O,'RAB Prices Short'!$B:$B,'All Prices combined'!$D248,'RAB Prices Short'!$E:$E,'All Prices combined'!$G248),IF($B248="RAB Long",SUMIFS('RAB Prices Long'!O:O,'RAB Prices Long'!$B:$B,'All Prices combined'!$D248,'RAB Prices Long'!$E:$E,'All Prices combined'!$G248)))),2)</f>
        <v>6.06</v>
      </c>
      <c r="M248" s="2">
        <f>ROUND(IF($B248="Annuity",SUMIFS('Annuity Prices'!P:P,'Annuity Prices'!$B:$B,$D248,'Annuity Prices'!$E:$E,$G248),IF($B248="RAB Short",SUMIFS('RAB Prices Short'!P:P,'RAB Prices Short'!$B:$B,'All Prices combined'!$D248,'RAB Prices Short'!$E:$E,'All Prices combined'!$G248),IF($B248="RAB Long",SUMIFS('RAB Prices Long'!P:P,'RAB Prices Long'!$B:$B,'All Prices combined'!$D248,'RAB Prices Long'!$E:$E,'All Prices combined'!$G248)))),2)</f>
        <v>6.19</v>
      </c>
      <c r="N248" s="2">
        <f>ROUND(IF($B248="Annuity",SUMIFS('Annuity Prices'!Q:Q,'Annuity Prices'!$B:$B,$D248,'Annuity Prices'!$E:$E,$G248),IF($B248="RAB Short",SUMIFS('RAB Prices Short'!Q:Q,'RAB Prices Short'!$B:$B,'All Prices combined'!$D248,'RAB Prices Short'!$E:$E,'All Prices combined'!$G248),IF($B248="RAB Long",SUMIFS('RAB Prices Long'!Q:Q,'RAB Prices Long'!$B:$B,'All Prices combined'!$D248,'RAB Prices Long'!$E:$E,'All Prices combined'!$G248)))),2)</f>
        <v>6.35</v>
      </c>
      <c r="O248" s="2">
        <f>ROUND(IF($B248="Annuity",SUMIFS('Annuity Prices'!R:R,'Annuity Prices'!$B:$B,$D248,'Annuity Prices'!$E:$E,$G248),IF($B248="RAB Short",SUMIFS('RAB Prices Short'!R:R,'RAB Prices Short'!$B:$B,'All Prices combined'!$D248,'RAB Prices Short'!$E:$E,'All Prices combined'!$G248),IF($B248="RAB Long",SUMIFS('RAB Prices Long'!R:R,'RAB Prices Long'!$B:$B,'All Prices combined'!$D248,'RAB Prices Long'!$E:$E,'All Prices combined'!$G248)))),2)</f>
        <v>6.5</v>
      </c>
      <c r="P248" s="2">
        <f>ROUND(IF($B248="Annuity",SUMIFS('Annuity Prices'!S:S,'Annuity Prices'!$B:$B,$D248,'Annuity Prices'!$E:$E,$G248),IF($B248="RAB Short",SUMIFS('RAB Prices Short'!S:S,'RAB Prices Short'!$B:$B,'All Prices combined'!$D248,'RAB Prices Short'!$E:$E,'All Prices combined'!$G248),IF($B248="RAB Long",SUMIFS('RAB Prices Long'!S:S,'RAB Prices Long'!$B:$B,'All Prices combined'!$D248,'RAB Prices Long'!$E:$E,'All Prices combined'!$G248)))),2)</f>
        <v>6.67</v>
      </c>
      <c r="Q248" s="2">
        <f>ROUND(IF($B248="Annuity",SUMIFS('Annuity Prices'!T:T,'Annuity Prices'!$B:$B,$D248,'Annuity Prices'!$E:$E,$G248),IF($B248="RAB Short",SUMIFS('RAB Prices Short'!T:T,'RAB Prices Short'!$B:$B,'All Prices combined'!$D248,'RAB Prices Short'!$E:$E,'All Prices combined'!$G248),IF($B248="RAB Long",SUMIFS('RAB Prices Long'!T:T,'RAB Prices Long'!$B:$B,'All Prices combined'!$D248,'RAB Prices Long'!$E:$E,'All Prices combined'!$G248)))),2)</f>
        <v>6.8</v>
      </c>
      <c r="R248" s="2">
        <f>ROUND(IF($B248="Annuity",SUMIFS('Annuity Prices'!U:U,'Annuity Prices'!$B:$B,$D248,'Annuity Prices'!$E:$E,$G248),IF($B248="RAB Short",SUMIFS('RAB Prices Short'!U:U,'RAB Prices Short'!$B:$B,'All Prices combined'!$D248,'RAB Prices Short'!$E:$E,'All Prices combined'!$G248),IF($B248="RAB Long",SUMIFS('RAB Prices Long'!U:U,'RAB Prices Long'!$B:$B,'All Prices combined'!$D248,'RAB Prices Long'!$E:$E,'All Prices combined'!$G248)))),2)</f>
        <v>6.97</v>
      </c>
      <c r="S248" s="2">
        <f>ROUND(IF($B248="Annuity",SUMIFS('Annuity Prices'!V:V,'Annuity Prices'!$B:$B,$D248,'Annuity Prices'!$E:$E,$G248),IF($B248="RAB Short",SUMIFS('RAB Prices Short'!V:V,'RAB Prices Short'!$B:$B,'All Prices combined'!$D248,'RAB Prices Short'!$E:$E,'All Prices combined'!$G248),IF($B248="RAB Long",SUMIFS('RAB Prices Long'!V:V,'RAB Prices Long'!$B:$B,'All Prices combined'!$D248,'RAB Prices Long'!$E:$E,'All Prices combined'!$G248)))),2)</f>
        <v>7.15</v>
      </c>
      <c r="T248" s="2">
        <f>ROUND(IF($B248="Annuity",SUMIFS('Annuity Prices'!W:W,'Annuity Prices'!$B:$B,$D248,'Annuity Prices'!$E:$E,$G248),IF($B248="RAB Short",SUMIFS('RAB Prices Short'!W:W,'RAB Prices Short'!$B:$B,'All Prices combined'!$D248,'RAB Prices Short'!$E:$E,'All Prices combined'!$G248),IF($B248="RAB Long",SUMIFS('RAB Prices Long'!W:W,'RAB Prices Long'!$B:$B,'All Prices combined'!$D248,'RAB Prices Long'!$E:$E,'All Prices combined'!$G248)))),2)</f>
        <v>7.32</v>
      </c>
      <c r="U248" s="2">
        <f>ROUND(IF($B248="Annuity",SUMIFS('Annuity Prices'!X:X,'Annuity Prices'!$B:$B,$D248,'Annuity Prices'!$E:$E,$G248),IF($B248="RAB Short",SUMIFS('RAB Prices Short'!X:X,'RAB Prices Short'!$B:$B,'All Prices combined'!$D248,'RAB Prices Short'!$E:$E,'All Prices combined'!$G248),IF($B248="RAB Long",SUMIFS('RAB Prices Long'!X:X,'RAB Prices Long'!$B:$B,'All Prices combined'!$D248,'RAB Prices Long'!$E:$E,'All Prices combined'!$G248)))),2)</f>
        <v>7.47</v>
      </c>
      <c r="V248" s="2">
        <f>ROUND(IF($B248="Annuity",SUMIFS('Annuity Prices'!Y:Y,'Annuity Prices'!$B:$B,$D248,'Annuity Prices'!$E:$E,$G248),IF($B248="RAB Short",SUMIFS('RAB Prices Short'!Y:Y,'RAB Prices Short'!$B:$B,'All Prices combined'!$D248,'RAB Prices Short'!$E:$E,'All Prices combined'!$G248),IF($B248="RAB Long",SUMIFS('RAB Prices Long'!Y:Y,'RAB Prices Long'!$B:$B,'All Prices combined'!$D248,'RAB Prices Long'!$E:$E,'All Prices combined'!$G248)))),2)</f>
        <v>7.66</v>
      </c>
      <c r="W248" s="2">
        <f>ROUND(IF($B248="Annuity",SUMIFS('Annuity Prices'!Z:Z,'Annuity Prices'!$B:$B,$D248,'Annuity Prices'!$E:$E,$G248),IF($B248="RAB Short",SUMIFS('RAB Prices Short'!Z:Z,'RAB Prices Short'!$B:$B,'All Prices combined'!$D248,'RAB Prices Short'!$E:$E,'All Prices combined'!$G248),IF($B248="RAB Long",SUMIFS('RAB Prices Long'!Z:Z,'RAB Prices Long'!$B:$B,'All Prices combined'!$D248,'RAB Prices Long'!$E:$E,'All Prices combined'!$G248)))),2)</f>
        <v>7.85</v>
      </c>
      <c r="X248" s="2">
        <f>ROUND(IF($B248="Annuity",SUMIFS('Annuity Prices'!AA:AA,'Annuity Prices'!$B:$B,$D248,'Annuity Prices'!$E:$E,$G248),IF($B248="RAB Short",SUMIFS('RAB Prices Short'!AA:AA,'RAB Prices Short'!$B:$B,'All Prices combined'!$D248,'RAB Prices Short'!$E:$E,'All Prices combined'!$G248),IF($B248="RAB Long",SUMIFS('RAB Prices Long'!AA:AA,'RAB Prices Long'!$B:$B,'All Prices combined'!$D248,'RAB Prices Long'!$E:$E,'All Prices combined'!$G248)))),2)</f>
        <v>8.0500000000000007</v>
      </c>
      <c r="Y248" s="2">
        <f>ROUND(IF($B248="Annuity",SUMIFS('Annuity Prices'!AB:AB,'Annuity Prices'!$B:$B,$D248,'Annuity Prices'!$E:$E,$G248),IF($B248="RAB Short",SUMIFS('RAB Prices Short'!AB:AB,'RAB Prices Short'!$B:$B,'All Prices combined'!$D248,'RAB Prices Short'!$E:$E,'All Prices combined'!$G248),IF($B248="RAB Long",SUMIFS('RAB Prices Long'!AB:AB,'RAB Prices Long'!$B:$B,'All Prices combined'!$D248,'RAB Prices Long'!$E:$E,'All Prices combined'!$G248)))),2)</f>
        <v>8.2100000000000009</v>
      </c>
      <c r="Z248" s="2">
        <f>ROUND(IF($B248="Annuity",SUMIFS('Annuity Prices'!AC:AC,'Annuity Prices'!$B:$B,$D248,'Annuity Prices'!$E:$E,$G248),IF($B248="RAB Short",SUMIFS('RAB Prices Short'!AC:AC,'RAB Prices Short'!$B:$B,'All Prices combined'!$D248,'RAB Prices Short'!$E:$E,'All Prices combined'!$G248),IF($B248="RAB Long",SUMIFS('RAB Prices Long'!AC:AC,'RAB Prices Long'!$B:$B,'All Prices combined'!$D248,'RAB Prices Long'!$E:$E,'All Prices combined'!$G248)))),2)</f>
        <v>8.41</v>
      </c>
      <c r="AA248" s="2">
        <f>ROUND(IF($B248="Annuity",SUMIFS('Annuity Prices'!AD:AD,'Annuity Prices'!$B:$B,$D248,'Annuity Prices'!$E:$E,$G248),IF($B248="RAB Short",SUMIFS('RAB Prices Short'!AD:AD,'RAB Prices Short'!$B:$B,'All Prices combined'!$D248,'RAB Prices Short'!$E:$E,'All Prices combined'!$G248),IF($B248="RAB Long",SUMIFS('RAB Prices Long'!AD:AD,'RAB Prices Long'!$B:$B,'All Prices combined'!$D248,'RAB Prices Long'!$E:$E,'All Prices combined'!$G248)))),2)</f>
        <v>8.6199999999999992</v>
      </c>
      <c r="AB248" s="2">
        <f>ROUND(IF($B248="Annuity",SUMIFS('Annuity Prices'!AE:AE,'Annuity Prices'!$B:$B,$D248,'Annuity Prices'!$E:$E,$G248),IF($B248="RAB Short",SUMIFS('RAB Prices Short'!AE:AE,'RAB Prices Short'!$B:$B,'All Prices combined'!$D248,'RAB Prices Short'!$E:$E,'All Prices combined'!$G248),IF($B248="RAB Long",SUMIFS('RAB Prices Long'!AE:AE,'RAB Prices Long'!$B:$B,'All Prices combined'!$D248,'RAB Prices Long'!$E:$E,'All Prices combined'!$G248)))),2)</f>
        <v>8.84</v>
      </c>
      <c r="AC248" s="2">
        <f>ROUND(IF($B248="Annuity",SUMIFS('Annuity Prices'!AF:AF,'Annuity Prices'!$B:$B,$D248,'Annuity Prices'!$E:$E,$G248),IF($B248="RAB Short",SUMIFS('RAB Prices Short'!AF:AF,'RAB Prices Short'!$B:$B,'All Prices combined'!$D248,'RAB Prices Short'!$E:$E,'All Prices combined'!$G248),IF($B248="RAB Long",SUMIFS('RAB Prices Long'!AF:AF,'RAB Prices Long'!$B:$B,'All Prices combined'!$D248,'RAB Prices Long'!$E:$E,'All Prices combined'!$G248)))),2)</f>
        <v>9.01</v>
      </c>
      <c r="AD248" s="2">
        <f>ROUND(IF($B248="Annuity",SUMIFS('Annuity Prices'!AG:AG,'Annuity Prices'!$B:$B,$D248,'Annuity Prices'!$E:$E,$G248),IF($B248="RAB Short",SUMIFS('RAB Prices Short'!AG:AG,'RAB Prices Short'!$B:$B,'All Prices combined'!$D248,'RAB Prices Short'!$E:$E,'All Prices combined'!$G248),IF($B248="RAB Long",SUMIFS('RAB Prices Long'!AG:AG,'RAB Prices Long'!$B:$B,'All Prices combined'!$D248,'RAB Prices Long'!$E:$E,'All Prices combined'!$G248)))),2)</f>
        <v>9.24</v>
      </c>
      <c r="AE248" s="2">
        <f>ROUND(IF($B248="Annuity",SUMIFS('Annuity Prices'!AH:AH,'Annuity Prices'!$B:$B,$D248,'Annuity Prices'!$E:$E,$G248),IF($B248="RAB Short",SUMIFS('RAB Prices Short'!AH:AH,'RAB Prices Short'!$B:$B,'All Prices combined'!$D248,'RAB Prices Short'!$E:$E,'All Prices combined'!$G248),IF($B248="RAB Long",SUMIFS('RAB Prices Long'!AH:AH,'RAB Prices Long'!$B:$B,'All Prices combined'!$D248,'RAB Prices Long'!$E:$E,'All Prices combined'!$G248)))),2)</f>
        <v>9.4700000000000006</v>
      </c>
      <c r="AF248" s="2">
        <f>ROUND(IF($B248="Annuity",SUMIFS('Annuity Prices'!AI:AI,'Annuity Prices'!$B:$B,$D248,'Annuity Prices'!$E:$E,$G248),IF($B248="RAB Short",SUMIFS('RAB Prices Short'!AI:AI,'RAB Prices Short'!$B:$B,'All Prices combined'!$D248,'RAB Prices Short'!$E:$E,'All Prices combined'!$G248),IF($B248="RAB Long",SUMIFS('RAB Prices Long'!AI:AI,'RAB Prices Long'!$B:$B,'All Prices combined'!$D248,'RAB Prices Long'!$E:$E,'All Prices combined'!$G248)))),2)</f>
        <v>9.7100000000000009</v>
      </c>
      <c r="AG248" s="2">
        <f>ROUND(IF($B248="Annuity",SUMIFS('Annuity Prices'!AJ:AJ,'Annuity Prices'!$B:$B,$D248,'Annuity Prices'!$E:$E,$G248),IF($B248="RAB Short",SUMIFS('RAB Prices Short'!AJ:AJ,'RAB Prices Short'!$B:$B,'All Prices combined'!$D248,'RAB Prices Short'!$E:$E,'All Prices combined'!$G248),IF($B248="RAB Long",SUMIFS('RAB Prices Long'!AJ:AJ,'RAB Prices Long'!$B:$B,'All Prices combined'!$D248,'RAB Prices Long'!$E:$E,'All Prices combined'!$G248)))),2)</f>
        <v>9.9</v>
      </c>
      <c r="AH248" s="2">
        <f>ROUND(IF($B248="Annuity",SUMIFS('Annuity Prices'!AK:AK,'Annuity Prices'!$B:$B,$D248,'Annuity Prices'!$E:$E,$G248),IF($B248="RAB Short",SUMIFS('RAB Prices Short'!AK:AK,'RAB Prices Short'!$B:$B,'All Prices combined'!$D248,'RAB Prices Short'!$E:$E,'All Prices combined'!$G248),IF($B248="RAB Long",SUMIFS('RAB Prices Long'!AK:AK,'RAB Prices Long'!$B:$B,'All Prices combined'!$D248,'RAB Prices Long'!$E:$E,'All Prices combined'!$G248)))),2)</f>
        <v>10.15</v>
      </c>
      <c r="AI248" s="2">
        <f>ROUND(IF($B248="Annuity",SUMIFS('Annuity Prices'!AL:AL,'Annuity Prices'!$B:$B,$D248,'Annuity Prices'!$E:$E,$G248),IF($B248="RAB Short",SUMIFS('RAB Prices Short'!AL:AL,'RAB Prices Short'!$B:$B,'All Prices combined'!$D248,'RAB Prices Short'!$E:$E,'All Prices combined'!$G248),IF($B248="RAB Long",SUMIFS('RAB Prices Long'!AL:AL,'RAB Prices Long'!$B:$B,'All Prices combined'!$D248,'RAB Prices Long'!$E:$E,'All Prices combined'!$G248)))),2)</f>
        <v>10.4</v>
      </c>
      <c r="AJ248" s="2">
        <f>ROUND(IF($B248="Annuity",SUMIFS('Annuity Prices'!AM:AM,'Annuity Prices'!$B:$B,$D248,'Annuity Prices'!$E:$E,$G248),IF($B248="RAB Short",SUMIFS('RAB Prices Short'!AM:AM,'RAB Prices Short'!$B:$B,'All Prices combined'!$D248,'RAB Prices Short'!$E:$E,'All Prices combined'!$G248),IF($B248="RAB Long",SUMIFS('RAB Prices Long'!AM:AM,'RAB Prices Long'!$B:$B,'All Prices combined'!$D248,'RAB Prices Long'!$E:$E,'All Prices combined'!$G248)))),2)</f>
        <v>10.66</v>
      </c>
      <c r="AK248" s="2">
        <f>ROUND(IF($B248="Annuity",SUMIFS('Annuity Prices'!AN:AN,'Annuity Prices'!$B:$B,$D248,'Annuity Prices'!$E:$E,$G248),IF($B248="RAB Short",SUMIFS('RAB Prices Short'!AN:AN,'RAB Prices Short'!$B:$B,'All Prices combined'!$D248,'RAB Prices Short'!$E:$E,'All Prices combined'!$G248),IF($B248="RAB Long",SUMIFS('RAB Prices Long'!AN:AN,'RAB Prices Long'!$B:$B,'All Prices combined'!$D248,'RAB Prices Long'!$E:$E,'All Prices combined'!$G248)))),2)</f>
        <v>10.88</v>
      </c>
      <c r="AL248" s="2">
        <f>ROUND(IF($B248="Annuity",SUMIFS('Annuity Prices'!AO:AO,'Annuity Prices'!$B:$B,$D248,'Annuity Prices'!$E:$E,$G248),IF($B248="RAB Short",SUMIFS('RAB Prices Short'!AO:AO,'RAB Prices Short'!$B:$B,'All Prices combined'!$D248,'RAB Prices Short'!$E:$E,'All Prices combined'!$G248),IF($B248="RAB Long",SUMIFS('RAB Prices Long'!AO:AO,'RAB Prices Long'!$B:$B,'All Prices combined'!$D248,'RAB Prices Long'!$E:$E,'All Prices combined'!$G248)))),2)</f>
        <v>11.15</v>
      </c>
      <c r="AM248" s="2">
        <f>ROUND(IF($B248="Annuity",SUMIFS('Annuity Prices'!AP:AP,'Annuity Prices'!$B:$B,$D248,'Annuity Prices'!$E:$E,$G248),IF($B248="RAB Short",SUMIFS('RAB Prices Short'!AP:AP,'RAB Prices Short'!$B:$B,'All Prices combined'!$D248,'RAB Prices Short'!$E:$E,'All Prices combined'!$G248),IF($B248="RAB Long",SUMIFS('RAB Prices Long'!AP:AP,'RAB Prices Long'!$B:$B,'All Prices combined'!$D248,'RAB Prices Long'!$E:$E,'All Prices combined'!$G248)))),2)</f>
        <v>11.43</v>
      </c>
      <c r="AN248" s="2">
        <f>ROUND(IF($B248="Annuity",SUMIFS('Annuity Prices'!AQ:AQ,'Annuity Prices'!$B:$B,$D248,'Annuity Prices'!$E:$E,$G248),IF($B248="RAB Short",SUMIFS('RAB Prices Short'!AQ:AQ,'RAB Prices Short'!$B:$B,'All Prices combined'!$D248,'RAB Prices Short'!$E:$E,'All Prices combined'!$G248),IF($B248="RAB Long",SUMIFS('RAB Prices Long'!AQ:AQ,'RAB Prices Long'!$B:$B,'All Prices combined'!$D248,'RAB Prices Long'!$E:$E,'All Prices combined'!$G248)))),2)</f>
        <v>11.71</v>
      </c>
      <c r="AO248" s="2">
        <f>ROUND(IF($B248="Annuity",SUMIFS('Annuity Prices'!AR:AR,'Annuity Prices'!$B:$B,$D248,'Annuity Prices'!$E:$E,$G248),IF($B248="RAB Short",SUMIFS('RAB Prices Short'!AR:AR,'RAB Prices Short'!$B:$B,'All Prices combined'!$D248,'RAB Prices Short'!$E:$E,'All Prices combined'!$G248),IF($B248="RAB Long",SUMIFS('RAB Prices Long'!AR:AR,'RAB Prices Long'!$B:$B,'All Prices combined'!$D248,'RAB Prices Long'!$E:$E,'All Prices combined'!$G248)))),2)</f>
        <v>0</v>
      </c>
      <c r="AP248" s="2">
        <f>ROUND(IF($B248="Annuity",SUMIFS('Annuity Prices'!AS:AS,'Annuity Prices'!$B:$B,$D248,'Annuity Prices'!$E:$E,$G248),IF($B248="RAB Short",SUMIFS('RAB Prices Short'!AS:AS,'RAB Prices Short'!$B:$B,'All Prices combined'!$D248,'RAB Prices Short'!$E:$E,'All Prices combined'!$G248),IF($B248="RAB Long",SUMIFS('RAB Prices Long'!AS:AS,'RAB Prices Long'!$B:$B,'All Prices combined'!$D248,'RAB Prices Long'!$E:$E,'All Prices combined'!$G248)))),2)</f>
        <v>0</v>
      </c>
      <c r="AQ248" s="2">
        <f>ROUND(IF($B248="Annuity",SUMIFS('Annuity Prices'!AT:AT,'Annuity Prices'!$B:$B,$D248,'Annuity Prices'!$E:$E,$G248),IF($B248="RAB Short",SUMIFS('RAB Prices Short'!AT:AT,'RAB Prices Short'!$B:$B,'All Prices combined'!$D248,'RAB Prices Short'!$E:$E,'All Prices combined'!$G248),IF($B248="RAB Long",SUMIFS('RAB Prices Long'!AT:AT,'RAB Prices Long'!$B:$B,'All Prices combined'!$D248,'RAB Prices Long'!$E:$E,'All Prices combined'!$G248)))),2)</f>
        <v>5.75</v>
      </c>
      <c r="AR248" s="2">
        <f>ROUND(IF($B248="Annuity",SUMIFS('Annuity Prices'!AU:AU,'Annuity Prices'!$B:$B,$D248,'Annuity Prices'!$E:$E,$G248),IF($B248="RAB Short",SUMIFS('RAB Prices Short'!AU:AU,'RAB Prices Short'!$B:$B,'All Prices combined'!$D248,'RAB Prices Short'!$E:$E,'All Prices combined'!$G248),IF($B248="RAB Long",SUMIFS('RAB Prices Long'!AU:AU,'RAB Prices Long'!$B:$B,'All Prices combined'!$D248,'RAB Prices Long'!$E:$E,'All Prices combined'!$G248)))),2)</f>
        <v>5.89</v>
      </c>
      <c r="AS248" s="2">
        <f>ROUND(IF($B248="Annuity",SUMIFS('Annuity Prices'!AV:AV,'Annuity Prices'!$B:$B,$D248,'Annuity Prices'!$E:$E,$G248),IF($B248="RAB Short",SUMIFS('RAB Prices Short'!AV:AV,'RAB Prices Short'!$B:$B,'All Prices combined'!$D248,'RAB Prices Short'!$E:$E,'All Prices combined'!$G248),IF($B248="RAB Long",SUMIFS('RAB Prices Long'!AV:AV,'RAB Prices Long'!$B:$B,'All Prices combined'!$D248,'RAB Prices Long'!$E:$E,'All Prices combined'!$G248)))),2)</f>
        <v>6.06</v>
      </c>
      <c r="AT248" s="2">
        <f>ROUND(IF($B248="Annuity",SUMIFS('Annuity Prices'!AW:AW,'Annuity Prices'!$B:$B,$D248,'Annuity Prices'!$E:$E,$G248),IF($B248="RAB Short",SUMIFS('RAB Prices Short'!AW:AW,'RAB Prices Short'!$B:$B,'All Prices combined'!$D248,'RAB Prices Short'!$E:$E,'All Prices combined'!$G248),IF($B248="RAB Long",SUMIFS('RAB Prices Long'!AW:AW,'RAB Prices Long'!$B:$B,'All Prices combined'!$D248,'RAB Prices Long'!$E:$E,'All Prices combined'!$G248)))),2)</f>
        <v>6.23</v>
      </c>
      <c r="AU248" s="2">
        <f>ROUND(IF($B248="Annuity",SUMIFS('Annuity Prices'!AX:AX,'Annuity Prices'!$B:$B,$D248,'Annuity Prices'!$E:$E,$G248),IF($B248="RAB Short",SUMIFS('RAB Prices Short'!AX:AX,'RAB Prices Short'!$B:$B,'All Prices combined'!$D248,'RAB Prices Short'!$E:$E,'All Prices combined'!$G248),IF($B248="RAB Long",SUMIFS('RAB Prices Long'!AX:AX,'RAB Prices Long'!$B:$B,'All Prices combined'!$D248,'RAB Prices Long'!$E:$E,'All Prices combined'!$G248)))),2)</f>
        <v>6.35</v>
      </c>
      <c r="AV248" s="2">
        <f>ROUND(IF($B248="Annuity",SUMIFS('Annuity Prices'!AY:AY,'Annuity Prices'!$B:$B,$D248,'Annuity Prices'!$E:$E,$G248),IF($B248="RAB Short",SUMIFS('RAB Prices Short'!AY:AY,'RAB Prices Short'!$B:$B,'All Prices combined'!$D248,'RAB Prices Short'!$E:$E,'All Prices combined'!$G248),IF($B248="RAB Long",SUMIFS('RAB Prices Long'!AY:AY,'RAB Prices Long'!$B:$B,'All Prices combined'!$D248,'RAB Prices Long'!$E:$E,'All Prices combined'!$G248)))),2)</f>
        <v>6.5</v>
      </c>
      <c r="AW248" s="2">
        <f>ROUND(IF($B248="Annuity",SUMIFS('Annuity Prices'!AZ:AZ,'Annuity Prices'!$B:$B,$D248,'Annuity Prices'!$E:$E,$G248),IF($B248="RAB Short",SUMIFS('RAB Prices Short'!AZ:AZ,'RAB Prices Short'!$B:$B,'All Prices combined'!$D248,'RAB Prices Short'!$E:$E,'All Prices combined'!$G248),IF($B248="RAB Long",SUMIFS('RAB Prices Long'!AZ:AZ,'RAB Prices Long'!$B:$B,'All Prices combined'!$D248,'RAB Prices Long'!$E:$E,'All Prices combined'!$G248)))),2)</f>
        <v>6.67</v>
      </c>
      <c r="AX248" s="2">
        <f>ROUND(IF($B248="Annuity",SUMIFS('Annuity Prices'!BA:BA,'Annuity Prices'!$B:$B,$D248,'Annuity Prices'!$E:$E,$G248),IF($B248="RAB Short",SUMIFS('RAB Prices Short'!BA:BA,'RAB Prices Short'!$B:$B,'All Prices combined'!$D248,'RAB Prices Short'!$E:$E,'All Prices combined'!$G248),IF($B248="RAB Long",SUMIFS('RAB Prices Long'!BA:BA,'RAB Prices Long'!$B:$B,'All Prices combined'!$D248,'RAB Prices Long'!$E:$E,'All Prices combined'!$G248)))),2)</f>
        <v>6.8</v>
      </c>
      <c r="AY248" s="2">
        <f>ROUND(IF($B248="Annuity",SUMIFS('Annuity Prices'!BB:BB,'Annuity Prices'!$B:$B,$D248,'Annuity Prices'!$E:$E,$G248),IF($B248="RAB Short",SUMIFS('RAB Prices Short'!BB:BB,'RAB Prices Short'!$B:$B,'All Prices combined'!$D248,'RAB Prices Short'!$E:$E,'All Prices combined'!$G248),IF($B248="RAB Long",SUMIFS('RAB Prices Long'!BB:BB,'RAB Prices Long'!$B:$B,'All Prices combined'!$D248,'RAB Prices Long'!$E:$E,'All Prices combined'!$G248)))),2)</f>
        <v>6.97</v>
      </c>
      <c r="AZ248" s="2">
        <f>ROUND(IF($B248="Annuity",SUMIFS('Annuity Prices'!BC:BC,'Annuity Prices'!$B:$B,$D248,'Annuity Prices'!$E:$E,$G248),IF($B248="RAB Short",SUMIFS('RAB Prices Short'!BC:BC,'RAB Prices Short'!$B:$B,'All Prices combined'!$D248,'RAB Prices Short'!$E:$E,'All Prices combined'!$G248),IF($B248="RAB Long",SUMIFS('RAB Prices Long'!BC:BC,'RAB Prices Long'!$B:$B,'All Prices combined'!$D248,'RAB Prices Long'!$E:$E,'All Prices combined'!$G248)))),2)</f>
        <v>7.15</v>
      </c>
      <c r="BA248" s="2">
        <f>ROUND(IF($B248="Annuity",SUMIFS('Annuity Prices'!BD:BD,'Annuity Prices'!$B:$B,$D248,'Annuity Prices'!$E:$E,$G248),IF($B248="RAB Short",SUMIFS('RAB Prices Short'!BD:BD,'RAB Prices Short'!$B:$B,'All Prices combined'!$D248,'RAB Prices Short'!$E:$E,'All Prices combined'!$G248),IF($B248="RAB Long",SUMIFS('RAB Prices Long'!BD:BD,'RAB Prices Long'!$B:$B,'All Prices combined'!$D248,'RAB Prices Long'!$E:$E,'All Prices combined'!$G248)))),2)</f>
        <v>7.32</v>
      </c>
      <c r="BB248" s="2">
        <f>ROUND(IF($B248="Annuity",SUMIFS('Annuity Prices'!BE:BE,'Annuity Prices'!$B:$B,$D248,'Annuity Prices'!$E:$E,$G248),IF($B248="RAB Short",SUMIFS('RAB Prices Short'!BE:BE,'RAB Prices Short'!$B:$B,'All Prices combined'!$D248,'RAB Prices Short'!$E:$E,'All Prices combined'!$G248),IF($B248="RAB Long",SUMIFS('RAB Prices Long'!BE:BE,'RAB Prices Long'!$B:$B,'All Prices combined'!$D248,'RAB Prices Long'!$E:$E,'All Prices combined'!$G248)))),2)</f>
        <v>7.47</v>
      </c>
      <c r="BC248" s="2">
        <f>ROUND(IF($B248="Annuity",SUMIFS('Annuity Prices'!BF:BF,'Annuity Prices'!$B:$B,$D248,'Annuity Prices'!$E:$E,$G248),IF($B248="RAB Short",SUMIFS('RAB Prices Short'!BF:BF,'RAB Prices Short'!$B:$B,'All Prices combined'!$D248,'RAB Prices Short'!$E:$E,'All Prices combined'!$G248),IF($B248="RAB Long",SUMIFS('RAB Prices Long'!BF:BF,'RAB Prices Long'!$B:$B,'All Prices combined'!$D248,'RAB Prices Long'!$E:$E,'All Prices combined'!$G248)))),2)</f>
        <v>7.66</v>
      </c>
      <c r="BD248" s="2">
        <f>ROUND(IF($B248="Annuity",SUMIFS('Annuity Prices'!BG:BG,'Annuity Prices'!$B:$B,$D248,'Annuity Prices'!$E:$E,$G248),IF($B248="RAB Short",SUMIFS('RAB Prices Short'!BG:BG,'RAB Prices Short'!$B:$B,'All Prices combined'!$D248,'RAB Prices Short'!$E:$E,'All Prices combined'!$G248),IF($B248="RAB Long",SUMIFS('RAB Prices Long'!BG:BG,'RAB Prices Long'!$B:$B,'All Prices combined'!$D248,'RAB Prices Long'!$E:$E,'All Prices combined'!$G248)))),2)</f>
        <v>7.85</v>
      </c>
      <c r="BE248" s="2">
        <f>ROUND(IF($B248="Annuity",SUMIFS('Annuity Prices'!BH:BH,'Annuity Prices'!$B:$B,$D248,'Annuity Prices'!$E:$E,$G248),IF($B248="RAB Short",SUMIFS('RAB Prices Short'!BH:BH,'RAB Prices Short'!$B:$B,'All Prices combined'!$D248,'RAB Prices Short'!$E:$E,'All Prices combined'!$G248),IF($B248="RAB Long",SUMIFS('RAB Prices Long'!BH:BH,'RAB Prices Long'!$B:$B,'All Prices combined'!$D248,'RAB Prices Long'!$E:$E,'All Prices combined'!$G248)))),2)</f>
        <v>8.0500000000000007</v>
      </c>
      <c r="BF248" s="2">
        <f>ROUND(IF($B248="Annuity",SUMIFS('Annuity Prices'!BI:BI,'Annuity Prices'!$B:$B,$D248,'Annuity Prices'!$E:$E,$G248),IF($B248="RAB Short",SUMIFS('RAB Prices Short'!BI:BI,'RAB Prices Short'!$B:$B,'All Prices combined'!$D248,'RAB Prices Short'!$E:$E,'All Prices combined'!$G248),IF($B248="RAB Long",SUMIFS('RAB Prices Long'!BI:BI,'RAB Prices Long'!$B:$B,'All Prices combined'!$D248,'RAB Prices Long'!$E:$E,'All Prices combined'!$G248)))),2)</f>
        <v>8.2100000000000009</v>
      </c>
      <c r="BG248" s="2">
        <f>ROUND(IF($B248="Annuity",SUMIFS('Annuity Prices'!BJ:BJ,'Annuity Prices'!$B:$B,$D248,'Annuity Prices'!$E:$E,$G248),IF($B248="RAB Short",SUMIFS('RAB Prices Short'!BJ:BJ,'RAB Prices Short'!$B:$B,'All Prices combined'!$D248,'RAB Prices Short'!$E:$E,'All Prices combined'!$G248),IF($B248="RAB Long",SUMIFS('RAB Prices Long'!BJ:BJ,'RAB Prices Long'!$B:$B,'All Prices combined'!$D248,'RAB Prices Long'!$E:$E,'All Prices combined'!$G248)))),2)</f>
        <v>8.41</v>
      </c>
      <c r="BH248" s="2">
        <f>ROUND(IF($B248="Annuity",SUMIFS('Annuity Prices'!BK:BK,'Annuity Prices'!$B:$B,$D248,'Annuity Prices'!$E:$E,$G248),IF($B248="RAB Short",SUMIFS('RAB Prices Short'!BK:BK,'RAB Prices Short'!$B:$B,'All Prices combined'!$D248,'RAB Prices Short'!$E:$E,'All Prices combined'!$G248),IF($B248="RAB Long",SUMIFS('RAB Prices Long'!BK:BK,'RAB Prices Long'!$B:$B,'All Prices combined'!$D248,'RAB Prices Long'!$E:$E,'All Prices combined'!$G248)))),2)</f>
        <v>8.6199999999999992</v>
      </c>
      <c r="BI248" s="2">
        <f>ROUND(IF($B248="Annuity",SUMIFS('Annuity Prices'!BL:BL,'Annuity Prices'!$B:$B,$D248,'Annuity Prices'!$E:$E,$G248),IF($B248="RAB Short",SUMIFS('RAB Prices Short'!BL:BL,'RAB Prices Short'!$B:$B,'All Prices combined'!$D248,'RAB Prices Short'!$E:$E,'All Prices combined'!$G248),IF($B248="RAB Long",SUMIFS('RAB Prices Long'!BL:BL,'RAB Prices Long'!$B:$B,'All Prices combined'!$D248,'RAB Prices Long'!$E:$E,'All Prices combined'!$G248)))),2)</f>
        <v>8.84</v>
      </c>
      <c r="BJ248" s="2">
        <f>ROUND(IF($B248="Annuity",SUMIFS('Annuity Prices'!BM:BM,'Annuity Prices'!$B:$B,$D248,'Annuity Prices'!$E:$E,$G248),IF($B248="RAB Short",SUMIFS('RAB Prices Short'!BM:BM,'RAB Prices Short'!$B:$B,'All Prices combined'!$D248,'RAB Prices Short'!$E:$E,'All Prices combined'!$G248),IF($B248="RAB Long",SUMIFS('RAB Prices Long'!BM:BM,'RAB Prices Long'!$B:$B,'All Prices combined'!$D248,'RAB Prices Long'!$E:$E,'All Prices combined'!$G248)))),2)</f>
        <v>9.01</v>
      </c>
      <c r="BK248" s="2">
        <f>ROUND(IF($B248="Annuity",SUMIFS('Annuity Prices'!BN:BN,'Annuity Prices'!$B:$B,$D248,'Annuity Prices'!$E:$E,$G248),IF($B248="RAB Short",SUMIFS('RAB Prices Short'!BN:BN,'RAB Prices Short'!$B:$B,'All Prices combined'!$D248,'RAB Prices Short'!$E:$E,'All Prices combined'!$G248),IF($B248="RAB Long",SUMIFS('RAB Prices Long'!BN:BN,'RAB Prices Long'!$B:$B,'All Prices combined'!$D248,'RAB Prices Long'!$E:$E,'All Prices combined'!$G248)))),2)</f>
        <v>9.24</v>
      </c>
      <c r="BL248" s="2">
        <f>ROUND(IF($B248="Annuity",SUMIFS('Annuity Prices'!BO:BO,'Annuity Prices'!$B:$B,$D248,'Annuity Prices'!$E:$E,$G248),IF($B248="RAB Short",SUMIFS('RAB Prices Short'!BO:BO,'RAB Prices Short'!$B:$B,'All Prices combined'!$D248,'RAB Prices Short'!$E:$E,'All Prices combined'!$G248),IF($B248="RAB Long",SUMIFS('RAB Prices Long'!BO:BO,'RAB Prices Long'!$B:$B,'All Prices combined'!$D248,'RAB Prices Long'!$E:$E,'All Prices combined'!$G248)))),2)</f>
        <v>9.4700000000000006</v>
      </c>
      <c r="BM248" s="2">
        <f>ROUND(IF($B248="Annuity",SUMIFS('Annuity Prices'!BP:BP,'Annuity Prices'!$B:$B,$D248,'Annuity Prices'!$E:$E,$G248),IF($B248="RAB Short",SUMIFS('RAB Prices Short'!BP:BP,'RAB Prices Short'!$B:$B,'All Prices combined'!$D248,'RAB Prices Short'!$E:$E,'All Prices combined'!$G248),IF($B248="RAB Long",SUMIFS('RAB Prices Long'!BP:BP,'RAB Prices Long'!$B:$B,'All Prices combined'!$D248,'RAB Prices Long'!$E:$E,'All Prices combined'!$G248)))),2)</f>
        <v>9.7100000000000009</v>
      </c>
      <c r="BN248" s="2">
        <f>ROUND(IF($B248="Annuity",SUMIFS('Annuity Prices'!BQ:BQ,'Annuity Prices'!$B:$B,$D248,'Annuity Prices'!$E:$E,$G248),IF($B248="RAB Short",SUMIFS('RAB Prices Short'!BQ:BQ,'RAB Prices Short'!$B:$B,'All Prices combined'!$D248,'RAB Prices Short'!$E:$E,'All Prices combined'!$G248),IF($B248="RAB Long",SUMIFS('RAB Prices Long'!BQ:BQ,'RAB Prices Long'!$B:$B,'All Prices combined'!$D248,'RAB Prices Long'!$E:$E,'All Prices combined'!$G248)))),2)</f>
        <v>9.9</v>
      </c>
      <c r="BO248" s="2">
        <f>ROUND(IF($B248="Annuity",SUMIFS('Annuity Prices'!BR:BR,'Annuity Prices'!$B:$B,$D248,'Annuity Prices'!$E:$E,$G248),IF($B248="RAB Short",SUMIFS('RAB Prices Short'!BR:BR,'RAB Prices Short'!$B:$B,'All Prices combined'!$D248,'RAB Prices Short'!$E:$E,'All Prices combined'!$G248),IF($B248="RAB Long",SUMIFS('RAB Prices Long'!BR:BR,'RAB Prices Long'!$B:$B,'All Prices combined'!$D248,'RAB Prices Long'!$E:$E,'All Prices combined'!$G248)))),2)</f>
        <v>10.15</v>
      </c>
      <c r="BP248" s="2">
        <f>ROUND(IF($B248="Annuity",SUMIFS('Annuity Prices'!BS:BS,'Annuity Prices'!$B:$B,$D248,'Annuity Prices'!$E:$E,$G248),IF($B248="RAB Short",SUMIFS('RAB Prices Short'!BS:BS,'RAB Prices Short'!$B:$B,'All Prices combined'!$D248,'RAB Prices Short'!$E:$E,'All Prices combined'!$G248),IF($B248="RAB Long",SUMIFS('RAB Prices Long'!BS:BS,'RAB Prices Long'!$B:$B,'All Prices combined'!$D248,'RAB Prices Long'!$E:$E,'All Prices combined'!$G248)))),2)</f>
        <v>10.4</v>
      </c>
      <c r="BQ248" s="2">
        <f>ROUND(IF($B248="Annuity",SUMIFS('Annuity Prices'!BT:BT,'Annuity Prices'!$B:$B,$D248,'Annuity Prices'!$E:$E,$G248),IF($B248="RAB Short",SUMIFS('RAB Prices Short'!BT:BT,'RAB Prices Short'!$B:$B,'All Prices combined'!$D248,'RAB Prices Short'!$E:$E,'All Prices combined'!$G248),IF($B248="RAB Long",SUMIFS('RAB Prices Long'!BT:BT,'RAB Prices Long'!$B:$B,'All Prices combined'!$D248,'RAB Prices Long'!$E:$E,'All Prices combined'!$G248)))),2)</f>
        <v>10.66</v>
      </c>
      <c r="BR248" s="2">
        <f>ROUND(IF($B248="Annuity",SUMIFS('Annuity Prices'!BU:BU,'Annuity Prices'!$B:$B,$D248,'Annuity Prices'!$E:$E,$G248),IF($B248="RAB Short",SUMIFS('RAB Prices Short'!BU:BU,'RAB Prices Short'!$B:$B,'All Prices combined'!$D248,'RAB Prices Short'!$E:$E,'All Prices combined'!$G248),IF($B248="RAB Long",SUMIFS('RAB Prices Long'!BU:BU,'RAB Prices Long'!$B:$B,'All Prices combined'!$D248,'RAB Prices Long'!$E:$E,'All Prices combined'!$G248)))),2)</f>
        <v>10.88</v>
      </c>
      <c r="BS248" s="2">
        <f>ROUND(IF($B248="Annuity",SUMIFS('Annuity Prices'!BV:BV,'Annuity Prices'!$B:$B,$D248,'Annuity Prices'!$E:$E,$G248),IF($B248="RAB Short",SUMIFS('RAB Prices Short'!BV:BV,'RAB Prices Short'!$B:$B,'All Prices combined'!$D248,'RAB Prices Short'!$E:$E,'All Prices combined'!$G248),IF($B248="RAB Long",SUMIFS('RAB Prices Long'!BV:BV,'RAB Prices Long'!$B:$B,'All Prices combined'!$D248,'RAB Prices Long'!$E:$E,'All Prices combined'!$G248)))),2)</f>
        <v>11.15</v>
      </c>
      <c r="BT248" s="2">
        <f>ROUND(IF($B248="Annuity",SUMIFS('Annuity Prices'!BW:BW,'Annuity Prices'!$B:$B,$D248,'Annuity Prices'!$E:$E,$G248),IF($B248="RAB Short",SUMIFS('RAB Prices Short'!BW:BW,'RAB Prices Short'!$B:$B,'All Prices combined'!$D248,'RAB Prices Short'!$E:$E,'All Prices combined'!$G248),IF($B248="RAB Long",SUMIFS('RAB Prices Long'!BW:BW,'RAB Prices Long'!$B:$B,'All Prices combined'!$D248,'RAB Prices Long'!$E:$E,'All Prices combined'!$G248)))),2)</f>
        <v>11.43</v>
      </c>
      <c r="BU248" s="2">
        <f>ROUND(IF($B248="Annuity",SUMIFS('Annuity Prices'!BX:BX,'Annuity Prices'!$B:$B,$D248,'Annuity Prices'!$E:$E,$G248),IF($B248="RAB Short",SUMIFS('RAB Prices Short'!BX:BX,'RAB Prices Short'!$B:$B,'All Prices combined'!$D248,'RAB Prices Short'!$E:$E,'All Prices combined'!$G248),IF($B248="RAB Long",SUMIFS('RAB Prices Long'!BX:BX,'RAB Prices Long'!$B:$B,'All Prices combined'!$D248,'RAB Prices Long'!$E:$E,'All Prices combined'!$G248)))),2)</f>
        <v>11.71</v>
      </c>
    </row>
    <row r="249" spans="2:73" x14ac:dyDescent="0.25">
      <c r="B249" t="s">
        <v>44</v>
      </c>
      <c r="C249">
        <v>11</v>
      </c>
      <c r="E249" t="s">
        <v>159</v>
      </c>
      <c r="F249">
        <v>11</v>
      </c>
      <c r="G249" t="s">
        <v>160</v>
      </c>
      <c r="I249" s="2">
        <f>ROUND(IF($B249="Annuity",SUMIFS('Annuity Prices'!L:L,'Annuity Prices'!$B:$B,$D249,'Annuity Prices'!$E:$E,$G249),IF($B249="RAB Short",SUMIFS('RAB Prices Short'!L:L,'RAB Prices Short'!$B:$B,'All Prices combined'!$D249,'RAB Prices Short'!$E:$E,'All Prices combined'!$G249),IF($B249="RAB Long",SUMIFS('RAB Prices Long'!L:L,'RAB Prices Long'!$B:$B,'All Prices combined'!$D249,'RAB Prices Long'!$E:$E,'All Prices combined'!$G249)))),2)</f>
        <v>0</v>
      </c>
      <c r="J249" s="2">
        <f>ROUND(IF($B249="Annuity",SUMIFS('Annuity Prices'!M:M,'Annuity Prices'!$B:$B,$D249,'Annuity Prices'!$E:$E,$G249),IF($B249="RAB Short",SUMIFS('RAB Prices Short'!M:M,'RAB Prices Short'!$B:$B,'All Prices combined'!$D249,'RAB Prices Short'!$E:$E,'All Prices combined'!$G249),IF($B249="RAB Long",SUMIFS('RAB Prices Long'!M:M,'RAB Prices Long'!$B:$B,'All Prices combined'!$D249,'RAB Prices Long'!$E:$E,'All Prices combined'!$G249)))),2)</f>
        <v>0</v>
      </c>
      <c r="K249" s="2">
        <f>ROUND(IF($B249="Annuity",SUMIFS('Annuity Prices'!N:N,'Annuity Prices'!$B:$B,$D249,'Annuity Prices'!$E:$E,$G249),IF($B249="RAB Short",SUMIFS('RAB Prices Short'!N:N,'RAB Prices Short'!$B:$B,'All Prices combined'!$D249,'RAB Prices Short'!$E:$E,'All Prices combined'!$G249),IF($B249="RAB Long",SUMIFS('RAB Prices Long'!N:N,'RAB Prices Long'!$B:$B,'All Prices combined'!$D249,'RAB Prices Long'!$E:$E,'All Prices combined'!$G249)))),2)</f>
        <v>0</v>
      </c>
      <c r="L249" s="2">
        <f>ROUND(IF($B249="Annuity",SUMIFS('Annuity Prices'!O:O,'Annuity Prices'!$B:$B,$D249,'Annuity Prices'!$E:$E,$G249),IF($B249="RAB Short",SUMIFS('RAB Prices Short'!O:O,'RAB Prices Short'!$B:$B,'All Prices combined'!$D249,'RAB Prices Short'!$E:$E,'All Prices combined'!$G249),IF($B249="RAB Long",SUMIFS('RAB Prices Long'!O:O,'RAB Prices Long'!$B:$B,'All Prices combined'!$D249,'RAB Prices Long'!$E:$E,'All Prices combined'!$G249)))),2)</f>
        <v>0</v>
      </c>
      <c r="M249" s="2">
        <f>ROUND(IF($B249="Annuity",SUMIFS('Annuity Prices'!P:P,'Annuity Prices'!$B:$B,$D249,'Annuity Prices'!$E:$E,$G249),IF($B249="RAB Short",SUMIFS('RAB Prices Short'!P:P,'RAB Prices Short'!$B:$B,'All Prices combined'!$D249,'RAB Prices Short'!$E:$E,'All Prices combined'!$G249),IF($B249="RAB Long",SUMIFS('RAB Prices Long'!P:P,'RAB Prices Long'!$B:$B,'All Prices combined'!$D249,'RAB Prices Long'!$E:$E,'All Prices combined'!$G249)))),2)</f>
        <v>0</v>
      </c>
      <c r="N249" s="2">
        <f>ROUND(IF($B249="Annuity",SUMIFS('Annuity Prices'!Q:Q,'Annuity Prices'!$B:$B,$D249,'Annuity Prices'!$E:$E,$G249),IF($B249="RAB Short",SUMIFS('RAB Prices Short'!Q:Q,'RAB Prices Short'!$B:$B,'All Prices combined'!$D249,'RAB Prices Short'!$E:$E,'All Prices combined'!$G249),IF($B249="RAB Long",SUMIFS('RAB Prices Long'!Q:Q,'RAB Prices Long'!$B:$B,'All Prices combined'!$D249,'RAB Prices Long'!$E:$E,'All Prices combined'!$G249)))),2)</f>
        <v>0</v>
      </c>
      <c r="O249" s="2">
        <f>ROUND(IF($B249="Annuity",SUMIFS('Annuity Prices'!R:R,'Annuity Prices'!$B:$B,$D249,'Annuity Prices'!$E:$E,$G249),IF($B249="RAB Short",SUMIFS('RAB Prices Short'!R:R,'RAB Prices Short'!$B:$B,'All Prices combined'!$D249,'RAB Prices Short'!$E:$E,'All Prices combined'!$G249),IF($B249="RAB Long",SUMIFS('RAB Prices Long'!R:R,'RAB Prices Long'!$B:$B,'All Prices combined'!$D249,'RAB Prices Long'!$E:$E,'All Prices combined'!$G249)))),2)</f>
        <v>0</v>
      </c>
      <c r="P249" s="2">
        <f>ROUND(IF($B249="Annuity",SUMIFS('Annuity Prices'!S:S,'Annuity Prices'!$B:$B,$D249,'Annuity Prices'!$E:$E,$G249),IF($B249="RAB Short",SUMIFS('RAB Prices Short'!S:S,'RAB Prices Short'!$B:$B,'All Prices combined'!$D249,'RAB Prices Short'!$E:$E,'All Prices combined'!$G249),IF($B249="RAB Long",SUMIFS('RAB Prices Long'!S:S,'RAB Prices Long'!$B:$B,'All Prices combined'!$D249,'RAB Prices Long'!$E:$E,'All Prices combined'!$G249)))),2)</f>
        <v>0</v>
      </c>
      <c r="Q249" s="2">
        <f>ROUND(IF($B249="Annuity",SUMIFS('Annuity Prices'!T:T,'Annuity Prices'!$B:$B,$D249,'Annuity Prices'!$E:$E,$G249),IF($B249="RAB Short",SUMIFS('RAB Prices Short'!T:T,'RAB Prices Short'!$B:$B,'All Prices combined'!$D249,'RAB Prices Short'!$E:$E,'All Prices combined'!$G249),IF($B249="RAB Long",SUMIFS('RAB Prices Long'!T:T,'RAB Prices Long'!$B:$B,'All Prices combined'!$D249,'RAB Prices Long'!$E:$E,'All Prices combined'!$G249)))),2)</f>
        <v>0</v>
      </c>
      <c r="R249" s="2">
        <f>ROUND(IF($B249="Annuity",SUMIFS('Annuity Prices'!U:U,'Annuity Prices'!$B:$B,$D249,'Annuity Prices'!$E:$E,$G249),IF($B249="RAB Short",SUMIFS('RAB Prices Short'!U:U,'RAB Prices Short'!$B:$B,'All Prices combined'!$D249,'RAB Prices Short'!$E:$E,'All Prices combined'!$G249),IF($B249="RAB Long",SUMIFS('RAB Prices Long'!U:U,'RAB Prices Long'!$B:$B,'All Prices combined'!$D249,'RAB Prices Long'!$E:$E,'All Prices combined'!$G249)))),2)</f>
        <v>0</v>
      </c>
      <c r="S249" s="2">
        <f>ROUND(IF($B249="Annuity",SUMIFS('Annuity Prices'!V:V,'Annuity Prices'!$B:$B,$D249,'Annuity Prices'!$E:$E,$G249),IF($B249="RAB Short",SUMIFS('RAB Prices Short'!V:V,'RAB Prices Short'!$B:$B,'All Prices combined'!$D249,'RAB Prices Short'!$E:$E,'All Prices combined'!$G249),IF($B249="RAB Long",SUMIFS('RAB Prices Long'!V:V,'RAB Prices Long'!$B:$B,'All Prices combined'!$D249,'RAB Prices Long'!$E:$E,'All Prices combined'!$G249)))),2)</f>
        <v>0</v>
      </c>
      <c r="T249" s="2">
        <f>ROUND(IF($B249="Annuity",SUMIFS('Annuity Prices'!W:W,'Annuity Prices'!$B:$B,$D249,'Annuity Prices'!$E:$E,$G249),IF($B249="RAB Short",SUMIFS('RAB Prices Short'!W:W,'RAB Prices Short'!$B:$B,'All Prices combined'!$D249,'RAB Prices Short'!$E:$E,'All Prices combined'!$G249),IF($B249="RAB Long",SUMIFS('RAB Prices Long'!W:W,'RAB Prices Long'!$B:$B,'All Prices combined'!$D249,'RAB Prices Long'!$E:$E,'All Prices combined'!$G249)))),2)</f>
        <v>0</v>
      </c>
      <c r="U249" s="2">
        <f>ROUND(IF($B249="Annuity",SUMIFS('Annuity Prices'!X:X,'Annuity Prices'!$B:$B,$D249,'Annuity Prices'!$E:$E,$G249),IF($B249="RAB Short",SUMIFS('RAB Prices Short'!X:X,'RAB Prices Short'!$B:$B,'All Prices combined'!$D249,'RAB Prices Short'!$E:$E,'All Prices combined'!$G249),IF($B249="RAB Long",SUMIFS('RAB Prices Long'!X:X,'RAB Prices Long'!$B:$B,'All Prices combined'!$D249,'RAB Prices Long'!$E:$E,'All Prices combined'!$G249)))),2)</f>
        <v>0</v>
      </c>
      <c r="V249" s="2">
        <f>ROUND(IF($B249="Annuity",SUMIFS('Annuity Prices'!Y:Y,'Annuity Prices'!$B:$B,$D249,'Annuity Prices'!$E:$E,$G249),IF($B249="RAB Short",SUMIFS('RAB Prices Short'!Y:Y,'RAB Prices Short'!$B:$B,'All Prices combined'!$D249,'RAB Prices Short'!$E:$E,'All Prices combined'!$G249),IF($B249="RAB Long",SUMIFS('RAB Prices Long'!Y:Y,'RAB Prices Long'!$B:$B,'All Prices combined'!$D249,'RAB Prices Long'!$E:$E,'All Prices combined'!$G249)))),2)</f>
        <v>0</v>
      </c>
      <c r="W249" s="2">
        <f>ROUND(IF($B249="Annuity",SUMIFS('Annuity Prices'!Z:Z,'Annuity Prices'!$B:$B,$D249,'Annuity Prices'!$E:$E,$G249),IF($B249="RAB Short",SUMIFS('RAB Prices Short'!Z:Z,'RAB Prices Short'!$B:$B,'All Prices combined'!$D249,'RAB Prices Short'!$E:$E,'All Prices combined'!$G249),IF($B249="RAB Long",SUMIFS('RAB Prices Long'!Z:Z,'RAB Prices Long'!$B:$B,'All Prices combined'!$D249,'RAB Prices Long'!$E:$E,'All Prices combined'!$G249)))),2)</f>
        <v>0</v>
      </c>
      <c r="X249" s="2">
        <f>ROUND(IF($B249="Annuity",SUMIFS('Annuity Prices'!AA:AA,'Annuity Prices'!$B:$B,$D249,'Annuity Prices'!$E:$E,$G249),IF($B249="RAB Short",SUMIFS('RAB Prices Short'!AA:AA,'RAB Prices Short'!$B:$B,'All Prices combined'!$D249,'RAB Prices Short'!$E:$E,'All Prices combined'!$G249),IF($B249="RAB Long",SUMIFS('RAB Prices Long'!AA:AA,'RAB Prices Long'!$B:$B,'All Prices combined'!$D249,'RAB Prices Long'!$E:$E,'All Prices combined'!$G249)))),2)</f>
        <v>0</v>
      </c>
      <c r="Y249" s="2">
        <f>ROUND(IF($B249="Annuity",SUMIFS('Annuity Prices'!AB:AB,'Annuity Prices'!$B:$B,$D249,'Annuity Prices'!$E:$E,$G249),IF($B249="RAB Short",SUMIFS('RAB Prices Short'!AB:AB,'RAB Prices Short'!$B:$B,'All Prices combined'!$D249,'RAB Prices Short'!$E:$E,'All Prices combined'!$G249),IF($B249="RAB Long",SUMIFS('RAB Prices Long'!AB:AB,'RAB Prices Long'!$B:$B,'All Prices combined'!$D249,'RAB Prices Long'!$E:$E,'All Prices combined'!$G249)))),2)</f>
        <v>0</v>
      </c>
      <c r="Z249" s="2">
        <f>ROUND(IF($B249="Annuity",SUMIFS('Annuity Prices'!AC:AC,'Annuity Prices'!$B:$B,$D249,'Annuity Prices'!$E:$E,$G249),IF($B249="RAB Short",SUMIFS('RAB Prices Short'!AC:AC,'RAB Prices Short'!$B:$B,'All Prices combined'!$D249,'RAB Prices Short'!$E:$E,'All Prices combined'!$G249),IF($B249="RAB Long",SUMIFS('RAB Prices Long'!AC:AC,'RAB Prices Long'!$B:$B,'All Prices combined'!$D249,'RAB Prices Long'!$E:$E,'All Prices combined'!$G249)))),2)</f>
        <v>0</v>
      </c>
      <c r="AA249" s="2">
        <f>ROUND(IF($B249="Annuity",SUMIFS('Annuity Prices'!AD:AD,'Annuity Prices'!$B:$B,$D249,'Annuity Prices'!$E:$E,$G249),IF($B249="RAB Short",SUMIFS('RAB Prices Short'!AD:AD,'RAB Prices Short'!$B:$B,'All Prices combined'!$D249,'RAB Prices Short'!$E:$E,'All Prices combined'!$G249),IF($B249="RAB Long",SUMIFS('RAB Prices Long'!AD:AD,'RAB Prices Long'!$B:$B,'All Prices combined'!$D249,'RAB Prices Long'!$E:$E,'All Prices combined'!$G249)))),2)</f>
        <v>0</v>
      </c>
      <c r="AB249" s="2">
        <f>ROUND(IF($B249="Annuity",SUMIFS('Annuity Prices'!AE:AE,'Annuity Prices'!$B:$B,$D249,'Annuity Prices'!$E:$E,$G249),IF($B249="RAB Short",SUMIFS('RAB Prices Short'!AE:AE,'RAB Prices Short'!$B:$B,'All Prices combined'!$D249,'RAB Prices Short'!$E:$E,'All Prices combined'!$G249),IF($B249="RAB Long",SUMIFS('RAB Prices Long'!AE:AE,'RAB Prices Long'!$B:$B,'All Prices combined'!$D249,'RAB Prices Long'!$E:$E,'All Prices combined'!$G249)))),2)</f>
        <v>0</v>
      </c>
      <c r="AC249" s="2">
        <f>ROUND(IF($B249="Annuity",SUMIFS('Annuity Prices'!AF:AF,'Annuity Prices'!$B:$B,$D249,'Annuity Prices'!$E:$E,$G249),IF($B249="RAB Short",SUMIFS('RAB Prices Short'!AF:AF,'RAB Prices Short'!$B:$B,'All Prices combined'!$D249,'RAB Prices Short'!$E:$E,'All Prices combined'!$G249),IF($B249="RAB Long",SUMIFS('RAB Prices Long'!AF:AF,'RAB Prices Long'!$B:$B,'All Prices combined'!$D249,'RAB Prices Long'!$E:$E,'All Prices combined'!$G249)))),2)</f>
        <v>0</v>
      </c>
      <c r="AD249" s="2">
        <f>ROUND(IF($B249="Annuity",SUMIFS('Annuity Prices'!AG:AG,'Annuity Prices'!$B:$B,$D249,'Annuity Prices'!$E:$E,$G249),IF($B249="RAB Short",SUMIFS('RAB Prices Short'!AG:AG,'RAB Prices Short'!$B:$B,'All Prices combined'!$D249,'RAB Prices Short'!$E:$E,'All Prices combined'!$G249),IF($B249="RAB Long",SUMIFS('RAB Prices Long'!AG:AG,'RAB Prices Long'!$B:$B,'All Prices combined'!$D249,'RAB Prices Long'!$E:$E,'All Prices combined'!$G249)))),2)</f>
        <v>0</v>
      </c>
      <c r="AE249" s="2">
        <f>ROUND(IF($B249="Annuity",SUMIFS('Annuity Prices'!AH:AH,'Annuity Prices'!$B:$B,$D249,'Annuity Prices'!$E:$E,$G249),IF($B249="RAB Short",SUMIFS('RAB Prices Short'!AH:AH,'RAB Prices Short'!$B:$B,'All Prices combined'!$D249,'RAB Prices Short'!$E:$E,'All Prices combined'!$G249),IF($B249="RAB Long",SUMIFS('RAB Prices Long'!AH:AH,'RAB Prices Long'!$B:$B,'All Prices combined'!$D249,'RAB Prices Long'!$E:$E,'All Prices combined'!$G249)))),2)</f>
        <v>0</v>
      </c>
      <c r="AF249" s="2">
        <f>ROUND(IF($B249="Annuity",SUMIFS('Annuity Prices'!AI:AI,'Annuity Prices'!$B:$B,$D249,'Annuity Prices'!$E:$E,$G249),IF($B249="RAB Short",SUMIFS('RAB Prices Short'!AI:AI,'RAB Prices Short'!$B:$B,'All Prices combined'!$D249,'RAB Prices Short'!$E:$E,'All Prices combined'!$G249),IF($B249="RAB Long",SUMIFS('RAB Prices Long'!AI:AI,'RAB Prices Long'!$B:$B,'All Prices combined'!$D249,'RAB Prices Long'!$E:$E,'All Prices combined'!$G249)))),2)</f>
        <v>0</v>
      </c>
      <c r="AG249" s="2">
        <f>ROUND(IF($B249="Annuity",SUMIFS('Annuity Prices'!AJ:AJ,'Annuity Prices'!$B:$B,$D249,'Annuity Prices'!$E:$E,$G249),IF($B249="RAB Short",SUMIFS('RAB Prices Short'!AJ:AJ,'RAB Prices Short'!$B:$B,'All Prices combined'!$D249,'RAB Prices Short'!$E:$E,'All Prices combined'!$G249),IF($B249="RAB Long",SUMIFS('RAB Prices Long'!AJ:AJ,'RAB Prices Long'!$B:$B,'All Prices combined'!$D249,'RAB Prices Long'!$E:$E,'All Prices combined'!$G249)))),2)</f>
        <v>0</v>
      </c>
      <c r="AH249" s="2">
        <f>ROUND(IF($B249="Annuity",SUMIFS('Annuity Prices'!AK:AK,'Annuity Prices'!$B:$B,$D249,'Annuity Prices'!$E:$E,$G249),IF($B249="RAB Short",SUMIFS('RAB Prices Short'!AK:AK,'RAB Prices Short'!$B:$B,'All Prices combined'!$D249,'RAB Prices Short'!$E:$E,'All Prices combined'!$G249),IF($B249="RAB Long",SUMIFS('RAB Prices Long'!AK:AK,'RAB Prices Long'!$B:$B,'All Prices combined'!$D249,'RAB Prices Long'!$E:$E,'All Prices combined'!$G249)))),2)</f>
        <v>0</v>
      </c>
      <c r="AI249" s="2">
        <f>ROUND(IF($B249="Annuity",SUMIFS('Annuity Prices'!AL:AL,'Annuity Prices'!$B:$B,$D249,'Annuity Prices'!$E:$E,$G249),IF($B249="RAB Short",SUMIFS('RAB Prices Short'!AL:AL,'RAB Prices Short'!$B:$B,'All Prices combined'!$D249,'RAB Prices Short'!$E:$E,'All Prices combined'!$G249),IF($B249="RAB Long",SUMIFS('RAB Prices Long'!AL:AL,'RAB Prices Long'!$B:$B,'All Prices combined'!$D249,'RAB Prices Long'!$E:$E,'All Prices combined'!$G249)))),2)</f>
        <v>0</v>
      </c>
      <c r="AJ249" s="2">
        <f>ROUND(IF($B249="Annuity",SUMIFS('Annuity Prices'!AM:AM,'Annuity Prices'!$B:$B,$D249,'Annuity Prices'!$E:$E,$G249),IF($B249="RAB Short",SUMIFS('RAB Prices Short'!AM:AM,'RAB Prices Short'!$B:$B,'All Prices combined'!$D249,'RAB Prices Short'!$E:$E,'All Prices combined'!$G249),IF($B249="RAB Long",SUMIFS('RAB Prices Long'!AM:AM,'RAB Prices Long'!$B:$B,'All Prices combined'!$D249,'RAB Prices Long'!$E:$E,'All Prices combined'!$G249)))),2)</f>
        <v>0</v>
      </c>
      <c r="AK249" s="2">
        <f>ROUND(IF($B249="Annuity",SUMIFS('Annuity Prices'!AN:AN,'Annuity Prices'!$B:$B,$D249,'Annuity Prices'!$E:$E,$G249),IF($B249="RAB Short",SUMIFS('RAB Prices Short'!AN:AN,'RAB Prices Short'!$B:$B,'All Prices combined'!$D249,'RAB Prices Short'!$E:$E,'All Prices combined'!$G249),IF($B249="RAB Long",SUMIFS('RAB Prices Long'!AN:AN,'RAB Prices Long'!$B:$B,'All Prices combined'!$D249,'RAB Prices Long'!$E:$E,'All Prices combined'!$G249)))),2)</f>
        <v>0</v>
      </c>
      <c r="AL249" s="2">
        <f>ROUND(IF($B249="Annuity",SUMIFS('Annuity Prices'!AO:AO,'Annuity Prices'!$B:$B,$D249,'Annuity Prices'!$E:$E,$G249),IF($B249="RAB Short",SUMIFS('RAB Prices Short'!AO:AO,'RAB Prices Short'!$B:$B,'All Prices combined'!$D249,'RAB Prices Short'!$E:$E,'All Prices combined'!$G249),IF($B249="RAB Long",SUMIFS('RAB Prices Long'!AO:AO,'RAB Prices Long'!$B:$B,'All Prices combined'!$D249,'RAB Prices Long'!$E:$E,'All Prices combined'!$G249)))),2)</f>
        <v>0</v>
      </c>
      <c r="AM249" s="2">
        <f>ROUND(IF($B249="Annuity",SUMIFS('Annuity Prices'!AP:AP,'Annuity Prices'!$B:$B,$D249,'Annuity Prices'!$E:$E,$G249),IF($B249="RAB Short",SUMIFS('RAB Prices Short'!AP:AP,'RAB Prices Short'!$B:$B,'All Prices combined'!$D249,'RAB Prices Short'!$E:$E,'All Prices combined'!$G249),IF($B249="RAB Long",SUMIFS('RAB Prices Long'!AP:AP,'RAB Prices Long'!$B:$B,'All Prices combined'!$D249,'RAB Prices Long'!$E:$E,'All Prices combined'!$G249)))),2)</f>
        <v>0</v>
      </c>
      <c r="AN249" s="2">
        <f>ROUND(IF($B249="Annuity",SUMIFS('Annuity Prices'!AQ:AQ,'Annuity Prices'!$B:$B,$D249,'Annuity Prices'!$E:$E,$G249),IF($B249="RAB Short",SUMIFS('RAB Prices Short'!AQ:AQ,'RAB Prices Short'!$B:$B,'All Prices combined'!$D249,'RAB Prices Short'!$E:$E,'All Prices combined'!$G249),IF($B249="RAB Long",SUMIFS('RAB Prices Long'!AQ:AQ,'RAB Prices Long'!$B:$B,'All Prices combined'!$D249,'RAB Prices Long'!$E:$E,'All Prices combined'!$G249)))),2)</f>
        <v>0</v>
      </c>
      <c r="AO249" s="2">
        <f>ROUND(IF($B249="Annuity",SUMIFS('Annuity Prices'!AR:AR,'Annuity Prices'!$B:$B,$D249,'Annuity Prices'!$E:$E,$G249),IF($B249="RAB Short",SUMIFS('RAB Prices Short'!AR:AR,'RAB Prices Short'!$B:$B,'All Prices combined'!$D249,'RAB Prices Short'!$E:$E,'All Prices combined'!$G249),IF($B249="RAB Long",SUMIFS('RAB Prices Long'!AR:AR,'RAB Prices Long'!$B:$B,'All Prices combined'!$D249,'RAB Prices Long'!$E:$E,'All Prices combined'!$G249)))),2)</f>
        <v>0</v>
      </c>
      <c r="AP249" s="2">
        <f>ROUND(IF($B249="Annuity",SUMIFS('Annuity Prices'!AS:AS,'Annuity Prices'!$B:$B,$D249,'Annuity Prices'!$E:$E,$G249),IF($B249="RAB Short",SUMIFS('RAB Prices Short'!AS:AS,'RAB Prices Short'!$B:$B,'All Prices combined'!$D249,'RAB Prices Short'!$E:$E,'All Prices combined'!$G249),IF($B249="RAB Long",SUMIFS('RAB Prices Long'!AS:AS,'RAB Prices Long'!$B:$B,'All Prices combined'!$D249,'RAB Prices Long'!$E:$E,'All Prices combined'!$G249)))),2)</f>
        <v>0</v>
      </c>
      <c r="AQ249" s="2">
        <f>ROUND(IF($B249="Annuity",SUMIFS('Annuity Prices'!AT:AT,'Annuity Prices'!$B:$B,$D249,'Annuity Prices'!$E:$E,$G249),IF($B249="RAB Short",SUMIFS('RAB Prices Short'!AT:AT,'RAB Prices Short'!$B:$B,'All Prices combined'!$D249,'RAB Prices Short'!$E:$E,'All Prices combined'!$G249),IF($B249="RAB Long",SUMIFS('RAB Prices Long'!AT:AT,'RAB Prices Long'!$B:$B,'All Prices combined'!$D249,'RAB Prices Long'!$E:$E,'All Prices combined'!$G249)))),2)</f>
        <v>0</v>
      </c>
      <c r="AR249" s="2">
        <f>ROUND(IF($B249="Annuity",SUMIFS('Annuity Prices'!AU:AU,'Annuity Prices'!$B:$B,$D249,'Annuity Prices'!$E:$E,$G249),IF($B249="RAB Short",SUMIFS('RAB Prices Short'!AU:AU,'RAB Prices Short'!$B:$B,'All Prices combined'!$D249,'RAB Prices Short'!$E:$E,'All Prices combined'!$G249),IF($B249="RAB Long",SUMIFS('RAB Prices Long'!AU:AU,'RAB Prices Long'!$B:$B,'All Prices combined'!$D249,'RAB Prices Long'!$E:$E,'All Prices combined'!$G249)))),2)</f>
        <v>0</v>
      </c>
      <c r="AS249" s="2">
        <f>ROUND(IF($B249="Annuity",SUMIFS('Annuity Prices'!AV:AV,'Annuity Prices'!$B:$B,$D249,'Annuity Prices'!$E:$E,$G249),IF($B249="RAB Short",SUMIFS('RAB Prices Short'!AV:AV,'RAB Prices Short'!$B:$B,'All Prices combined'!$D249,'RAB Prices Short'!$E:$E,'All Prices combined'!$G249),IF($B249="RAB Long",SUMIFS('RAB Prices Long'!AV:AV,'RAB Prices Long'!$B:$B,'All Prices combined'!$D249,'RAB Prices Long'!$E:$E,'All Prices combined'!$G249)))),2)</f>
        <v>0</v>
      </c>
      <c r="AT249" s="2">
        <f>ROUND(IF($B249="Annuity",SUMIFS('Annuity Prices'!AW:AW,'Annuity Prices'!$B:$B,$D249,'Annuity Prices'!$E:$E,$G249),IF($B249="RAB Short",SUMIFS('RAB Prices Short'!AW:AW,'RAB Prices Short'!$B:$B,'All Prices combined'!$D249,'RAB Prices Short'!$E:$E,'All Prices combined'!$G249),IF($B249="RAB Long",SUMIFS('RAB Prices Long'!AW:AW,'RAB Prices Long'!$B:$B,'All Prices combined'!$D249,'RAB Prices Long'!$E:$E,'All Prices combined'!$G249)))),2)</f>
        <v>0</v>
      </c>
      <c r="AU249" s="2">
        <f>ROUND(IF($B249="Annuity",SUMIFS('Annuity Prices'!AX:AX,'Annuity Prices'!$B:$B,$D249,'Annuity Prices'!$E:$E,$G249),IF($B249="RAB Short",SUMIFS('RAB Prices Short'!AX:AX,'RAB Prices Short'!$B:$B,'All Prices combined'!$D249,'RAB Prices Short'!$E:$E,'All Prices combined'!$G249),IF($B249="RAB Long",SUMIFS('RAB Prices Long'!AX:AX,'RAB Prices Long'!$B:$B,'All Prices combined'!$D249,'RAB Prices Long'!$E:$E,'All Prices combined'!$G249)))),2)</f>
        <v>0</v>
      </c>
      <c r="AV249" s="2">
        <f>ROUND(IF($B249="Annuity",SUMIFS('Annuity Prices'!AY:AY,'Annuity Prices'!$B:$B,$D249,'Annuity Prices'!$E:$E,$G249),IF($B249="RAB Short",SUMIFS('RAB Prices Short'!AY:AY,'RAB Prices Short'!$B:$B,'All Prices combined'!$D249,'RAB Prices Short'!$E:$E,'All Prices combined'!$G249),IF($B249="RAB Long",SUMIFS('RAB Prices Long'!AY:AY,'RAB Prices Long'!$B:$B,'All Prices combined'!$D249,'RAB Prices Long'!$E:$E,'All Prices combined'!$G249)))),2)</f>
        <v>0</v>
      </c>
      <c r="AW249" s="2">
        <f>ROUND(IF($B249="Annuity",SUMIFS('Annuity Prices'!AZ:AZ,'Annuity Prices'!$B:$B,$D249,'Annuity Prices'!$E:$E,$G249),IF($B249="RAB Short",SUMIFS('RAB Prices Short'!AZ:AZ,'RAB Prices Short'!$B:$B,'All Prices combined'!$D249,'RAB Prices Short'!$E:$E,'All Prices combined'!$G249),IF($B249="RAB Long",SUMIFS('RAB Prices Long'!AZ:AZ,'RAB Prices Long'!$B:$B,'All Prices combined'!$D249,'RAB Prices Long'!$E:$E,'All Prices combined'!$G249)))),2)</f>
        <v>0</v>
      </c>
      <c r="AX249" s="2">
        <f>ROUND(IF($B249="Annuity",SUMIFS('Annuity Prices'!BA:BA,'Annuity Prices'!$B:$B,$D249,'Annuity Prices'!$E:$E,$G249),IF($B249="RAB Short",SUMIFS('RAB Prices Short'!BA:BA,'RAB Prices Short'!$B:$B,'All Prices combined'!$D249,'RAB Prices Short'!$E:$E,'All Prices combined'!$G249),IF($B249="RAB Long",SUMIFS('RAB Prices Long'!BA:BA,'RAB Prices Long'!$B:$B,'All Prices combined'!$D249,'RAB Prices Long'!$E:$E,'All Prices combined'!$G249)))),2)</f>
        <v>0</v>
      </c>
      <c r="AY249" s="2">
        <f>ROUND(IF($B249="Annuity",SUMIFS('Annuity Prices'!BB:BB,'Annuity Prices'!$B:$B,$D249,'Annuity Prices'!$E:$E,$G249),IF($B249="RAB Short",SUMIFS('RAB Prices Short'!BB:BB,'RAB Prices Short'!$B:$B,'All Prices combined'!$D249,'RAB Prices Short'!$E:$E,'All Prices combined'!$G249),IF($B249="RAB Long",SUMIFS('RAB Prices Long'!BB:BB,'RAB Prices Long'!$B:$B,'All Prices combined'!$D249,'RAB Prices Long'!$E:$E,'All Prices combined'!$G249)))),2)</f>
        <v>0</v>
      </c>
      <c r="AZ249" s="2">
        <f>ROUND(IF($B249="Annuity",SUMIFS('Annuity Prices'!BC:BC,'Annuity Prices'!$B:$B,$D249,'Annuity Prices'!$E:$E,$G249),IF($B249="RAB Short",SUMIFS('RAB Prices Short'!BC:BC,'RAB Prices Short'!$B:$B,'All Prices combined'!$D249,'RAB Prices Short'!$E:$E,'All Prices combined'!$G249),IF($B249="RAB Long",SUMIFS('RAB Prices Long'!BC:BC,'RAB Prices Long'!$B:$B,'All Prices combined'!$D249,'RAB Prices Long'!$E:$E,'All Prices combined'!$G249)))),2)</f>
        <v>0</v>
      </c>
      <c r="BA249" s="2">
        <f>ROUND(IF($B249="Annuity",SUMIFS('Annuity Prices'!BD:BD,'Annuity Prices'!$B:$B,$D249,'Annuity Prices'!$E:$E,$G249),IF($B249="RAB Short",SUMIFS('RAB Prices Short'!BD:BD,'RAB Prices Short'!$B:$B,'All Prices combined'!$D249,'RAB Prices Short'!$E:$E,'All Prices combined'!$G249),IF($B249="RAB Long",SUMIFS('RAB Prices Long'!BD:BD,'RAB Prices Long'!$B:$B,'All Prices combined'!$D249,'RAB Prices Long'!$E:$E,'All Prices combined'!$G249)))),2)</f>
        <v>0</v>
      </c>
      <c r="BB249" s="2">
        <f>ROUND(IF($B249="Annuity",SUMIFS('Annuity Prices'!BE:BE,'Annuity Prices'!$B:$B,$D249,'Annuity Prices'!$E:$E,$G249),IF($B249="RAB Short",SUMIFS('RAB Prices Short'!BE:BE,'RAB Prices Short'!$B:$B,'All Prices combined'!$D249,'RAB Prices Short'!$E:$E,'All Prices combined'!$G249),IF($B249="RAB Long",SUMIFS('RAB Prices Long'!BE:BE,'RAB Prices Long'!$B:$B,'All Prices combined'!$D249,'RAB Prices Long'!$E:$E,'All Prices combined'!$G249)))),2)</f>
        <v>0</v>
      </c>
      <c r="BC249" s="2">
        <f>ROUND(IF($B249="Annuity",SUMIFS('Annuity Prices'!BF:BF,'Annuity Prices'!$B:$B,$D249,'Annuity Prices'!$E:$E,$G249),IF($B249="RAB Short",SUMIFS('RAB Prices Short'!BF:BF,'RAB Prices Short'!$B:$B,'All Prices combined'!$D249,'RAB Prices Short'!$E:$E,'All Prices combined'!$G249),IF($B249="RAB Long",SUMIFS('RAB Prices Long'!BF:BF,'RAB Prices Long'!$B:$B,'All Prices combined'!$D249,'RAB Prices Long'!$E:$E,'All Prices combined'!$G249)))),2)</f>
        <v>0</v>
      </c>
      <c r="BD249" s="2">
        <f>ROUND(IF($B249="Annuity",SUMIFS('Annuity Prices'!BG:BG,'Annuity Prices'!$B:$B,$D249,'Annuity Prices'!$E:$E,$G249),IF($B249="RAB Short",SUMIFS('RAB Prices Short'!BG:BG,'RAB Prices Short'!$B:$B,'All Prices combined'!$D249,'RAB Prices Short'!$E:$E,'All Prices combined'!$G249),IF($B249="RAB Long",SUMIFS('RAB Prices Long'!BG:BG,'RAB Prices Long'!$B:$B,'All Prices combined'!$D249,'RAB Prices Long'!$E:$E,'All Prices combined'!$G249)))),2)</f>
        <v>0</v>
      </c>
      <c r="BE249" s="2">
        <f>ROUND(IF($B249="Annuity",SUMIFS('Annuity Prices'!BH:BH,'Annuity Prices'!$B:$B,$D249,'Annuity Prices'!$E:$E,$G249),IF($B249="RAB Short",SUMIFS('RAB Prices Short'!BH:BH,'RAB Prices Short'!$B:$B,'All Prices combined'!$D249,'RAB Prices Short'!$E:$E,'All Prices combined'!$G249),IF($B249="RAB Long",SUMIFS('RAB Prices Long'!BH:BH,'RAB Prices Long'!$B:$B,'All Prices combined'!$D249,'RAB Prices Long'!$E:$E,'All Prices combined'!$G249)))),2)</f>
        <v>0</v>
      </c>
      <c r="BF249" s="2">
        <f>ROUND(IF($B249="Annuity",SUMIFS('Annuity Prices'!BI:BI,'Annuity Prices'!$B:$B,$D249,'Annuity Prices'!$E:$E,$G249),IF($B249="RAB Short",SUMIFS('RAB Prices Short'!BI:BI,'RAB Prices Short'!$B:$B,'All Prices combined'!$D249,'RAB Prices Short'!$E:$E,'All Prices combined'!$G249),IF($B249="RAB Long",SUMIFS('RAB Prices Long'!BI:BI,'RAB Prices Long'!$B:$B,'All Prices combined'!$D249,'RAB Prices Long'!$E:$E,'All Prices combined'!$G249)))),2)</f>
        <v>0</v>
      </c>
      <c r="BG249" s="2">
        <f>ROUND(IF($B249="Annuity",SUMIFS('Annuity Prices'!BJ:BJ,'Annuity Prices'!$B:$B,$D249,'Annuity Prices'!$E:$E,$G249),IF($B249="RAB Short",SUMIFS('RAB Prices Short'!BJ:BJ,'RAB Prices Short'!$B:$B,'All Prices combined'!$D249,'RAB Prices Short'!$E:$E,'All Prices combined'!$G249),IF($B249="RAB Long",SUMIFS('RAB Prices Long'!BJ:BJ,'RAB Prices Long'!$B:$B,'All Prices combined'!$D249,'RAB Prices Long'!$E:$E,'All Prices combined'!$G249)))),2)</f>
        <v>0</v>
      </c>
      <c r="BH249" s="2">
        <f>ROUND(IF($B249="Annuity",SUMIFS('Annuity Prices'!BK:BK,'Annuity Prices'!$B:$B,$D249,'Annuity Prices'!$E:$E,$G249),IF($B249="RAB Short",SUMIFS('RAB Prices Short'!BK:BK,'RAB Prices Short'!$B:$B,'All Prices combined'!$D249,'RAB Prices Short'!$E:$E,'All Prices combined'!$G249),IF($B249="RAB Long",SUMIFS('RAB Prices Long'!BK:BK,'RAB Prices Long'!$B:$B,'All Prices combined'!$D249,'RAB Prices Long'!$E:$E,'All Prices combined'!$G249)))),2)</f>
        <v>0</v>
      </c>
      <c r="BI249" s="2">
        <f>ROUND(IF($B249="Annuity",SUMIFS('Annuity Prices'!BL:BL,'Annuity Prices'!$B:$B,$D249,'Annuity Prices'!$E:$E,$G249),IF($B249="RAB Short",SUMIFS('RAB Prices Short'!BL:BL,'RAB Prices Short'!$B:$B,'All Prices combined'!$D249,'RAB Prices Short'!$E:$E,'All Prices combined'!$G249),IF($B249="RAB Long",SUMIFS('RAB Prices Long'!BL:BL,'RAB Prices Long'!$B:$B,'All Prices combined'!$D249,'RAB Prices Long'!$E:$E,'All Prices combined'!$G249)))),2)</f>
        <v>0</v>
      </c>
      <c r="BJ249" s="2">
        <f>ROUND(IF($B249="Annuity",SUMIFS('Annuity Prices'!BM:BM,'Annuity Prices'!$B:$B,$D249,'Annuity Prices'!$E:$E,$G249),IF($B249="RAB Short",SUMIFS('RAB Prices Short'!BM:BM,'RAB Prices Short'!$B:$B,'All Prices combined'!$D249,'RAB Prices Short'!$E:$E,'All Prices combined'!$G249),IF($B249="RAB Long",SUMIFS('RAB Prices Long'!BM:BM,'RAB Prices Long'!$B:$B,'All Prices combined'!$D249,'RAB Prices Long'!$E:$E,'All Prices combined'!$G249)))),2)</f>
        <v>0</v>
      </c>
      <c r="BK249" s="2">
        <f>ROUND(IF($B249="Annuity",SUMIFS('Annuity Prices'!BN:BN,'Annuity Prices'!$B:$B,$D249,'Annuity Prices'!$E:$E,$G249),IF($B249="RAB Short",SUMIFS('RAB Prices Short'!BN:BN,'RAB Prices Short'!$B:$B,'All Prices combined'!$D249,'RAB Prices Short'!$E:$E,'All Prices combined'!$G249),IF($B249="RAB Long",SUMIFS('RAB Prices Long'!BN:BN,'RAB Prices Long'!$B:$B,'All Prices combined'!$D249,'RAB Prices Long'!$E:$E,'All Prices combined'!$G249)))),2)</f>
        <v>0</v>
      </c>
      <c r="BL249" s="2">
        <f>ROUND(IF($B249="Annuity",SUMIFS('Annuity Prices'!BO:BO,'Annuity Prices'!$B:$B,$D249,'Annuity Prices'!$E:$E,$G249),IF($B249="RAB Short",SUMIFS('RAB Prices Short'!BO:BO,'RAB Prices Short'!$B:$B,'All Prices combined'!$D249,'RAB Prices Short'!$E:$E,'All Prices combined'!$G249),IF($B249="RAB Long",SUMIFS('RAB Prices Long'!BO:BO,'RAB Prices Long'!$B:$B,'All Prices combined'!$D249,'RAB Prices Long'!$E:$E,'All Prices combined'!$G249)))),2)</f>
        <v>0</v>
      </c>
      <c r="BM249" s="2">
        <f>ROUND(IF($B249="Annuity",SUMIFS('Annuity Prices'!BP:BP,'Annuity Prices'!$B:$B,$D249,'Annuity Prices'!$E:$E,$G249),IF($B249="RAB Short",SUMIFS('RAB Prices Short'!BP:BP,'RAB Prices Short'!$B:$B,'All Prices combined'!$D249,'RAB Prices Short'!$E:$E,'All Prices combined'!$G249),IF($B249="RAB Long",SUMIFS('RAB Prices Long'!BP:BP,'RAB Prices Long'!$B:$B,'All Prices combined'!$D249,'RAB Prices Long'!$E:$E,'All Prices combined'!$G249)))),2)</f>
        <v>0</v>
      </c>
      <c r="BN249" s="2">
        <f>ROUND(IF($B249="Annuity",SUMIFS('Annuity Prices'!BQ:BQ,'Annuity Prices'!$B:$B,$D249,'Annuity Prices'!$E:$E,$G249),IF($B249="RAB Short",SUMIFS('RAB Prices Short'!BQ:BQ,'RAB Prices Short'!$B:$B,'All Prices combined'!$D249,'RAB Prices Short'!$E:$E,'All Prices combined'!$G249),IF($B249="RAB Long",SUMIFS('RAB Prices Long'!BQ:BQ,'RAB Prices Long'!$B:$B,'All Prices combined'!$D249,'RAB Prices Long'!$E:$E,'All Prices combined'!$G249)))),2)</f>
        <v>0</v>
      </c>
      <c r="BO249" s="2">
        <f>ROUND(IF($B249="Annuity",SUMIFS('Annuity Prices'!BR:BR,'Annuity Prices'!$B:$B,$D249,'Annuity Prices'!$E:$E,$G249),IF($B249="RAB Short",SUMIFS('RAB Prices Short'!BR:BR,'RAB Prices Short'!$B:$B,'All Prices combined'!$D249,'RAB Prices Short'!$E:$E,'All Prices combined'!$G249),IF($B249="RAB Long",SUMIFS('RAB Prices Long'!BR:BR,'RAB Prices Long'!$B:$B,'All Prices combined'!$D249,'RAB Prices Long'!$E:$E,'All Prices combined'!$G249)))),2)</f>
        <v>0</v>
      </c>
      <c r="BP249" s="2">
        <f>ROUND(IF($B249="Annuity",SUMIFS('Annuity Prices'!BS:BS,'Annuity Prices'!$B:$B,$D249,'Annuity Prices'!$E:$E,$G249),IF($B249="RAB Short",SUMIFS('RAB Prices Short'!BS:BS,'RAB Prices Short'!$B:$B,'All Prices combined'!$D249,'RAB Prices Short'!$E:$E,'All Prices combined'!$G249),IF($B249="RAB Long",SUMIFS('RAB Prices Long'!BS:BS,'RAB Prices Long'!$B:$B,'All Prices combined'!$D249,'RAB Prices Long'!$E:$E,'All Prices combined'!$G249)))),2)</f>
        <v>0</v>
      </c>
      <c r="BQ249" s="2">
        <f>ROUND(IF($B249="Annuity",SUMIFS('Annuity Prices'!BT:BT,'Annuity Prices'!$B:$B,$D249,'Annuity Prices'!$E:$E,$G249),IF($B249="RAB Short",SUMIFS('RAB Prices Short'!BT:BT,'RAB Prices Short'!$B:$B,'All Prices combined'!$D249,'RAB Prices Short'!$E:$E,'All Prices combined'!$G249),IF($B249="RAB Long",SUMIFS('RAB Prices Long'!BT:BT,'RAB Prices Long'!$B:$B,'All Prices combined'!$D249,'RAB Prices Long'!$E:$E,'All Prices combined'!$G249)))),2)</f>
        <v>0</v>
      </c>
      <c r="BR249" s="2">
        <f>ROUND(IF($B249="Annuity",SUMIFS('Annuity Prices'!BU:BU,'Annuity Prices'!$B:$B,$D249,'Annuity Prices'!$E:$E,$G249),IF($B249="RAB Short",SUMIFS('RAB Prices Short'!BU:BU,'RAB Prices Short'!$B:$B,'All Prices combined'!$D249,'RAB Prices Short'!$E:$E,'All Prices combined'!$G249),IF($B249="RAB Long",SUMIFS('RAB Prices Long'!BU:BU,'RAB Prices Long'!$B:$B,'All Prices combined'!$D249,'RAB Prices Long'!$E:$E,'All Prices combined'!$G249)))),2)</f>
        <v>0</v>
      </c>
      <c r="BS249" s="2">
        <f>ROUND(IF($B249="Annuity",SUMIFS('Annuity Prices'!BV:BV,'Annuity Prices'!$B:$B,$D249,'Annuity Prices'!$E:$E,$G249),IF($B249="RAB Short",SUMIFS('RAB Prices Short'!BV:BV,'RAB Prices Short'!$B:$B,'All Prices combined'!$D249,'RAB Prices Short'!$E:$E,'All Prices combined'!$G249),IF($B249="RAB Long",SUMIFS('RAB Prices Long'!BV:BV,'RAB Prices Long'!$B:$B,'All Prices combined'!$D249,'RAB Prices Long'!$E:$E,'All Prices combined'!$G249)))),2)</f>
        <v>0</v>
      </c>
      <c r="BT249" s="2">
        <f>ROUND(IF($B249="Annuity",SUMIFS('Annuity Prices'!BW:BW,'Annuity Prices'!$B:$B,$D249,'Annuity Prices'!$E:$E,$G249),IF($B249="RAB Short",SUMIFS('RAB Prices Short'!BW:BW,'RAB Prices Short'!$B:$B,'All Prices combined'!$D249,'RAB Prices Short'!$E:$E,'All Prices combined'!$G249),IF($B249="RAB Long",SUMIFS('RAB Prices Long'!BW:BW,'RAB Prices Long'!$B:$B,'All Prices combined'!$D249,'RAB Prices Long'!$E:$E,'All Prices combined'!$G249)))),2)</f>
        <v>0</v>
      </c>
      <c r="BU249" s="2">
        <f>ROUND(IF($B249="Annuity",SUMIFS('Annuity Prices'!BX:BX,'Annuity Prices'!$B:$B,$D249,'Annuity Prices'!$E:$E,$G249),IF($B249="RAB Short",SUMIFS('RAB Prices Short'!BX:BX,'RAB Prices Short'!$B:$B,'All Prices combined'!$D249,'RAB Prices Short'!$E:$E,'All Prices combined'!$G249),IF($B249="RAB Long",SUMIFS('RAB Prices Long'!BX:BX,'RAB Prices Long'!$B:$B,'All Prices combined'!$D249,'RAB Prices Long'!$E:$E,'All Prices combined'!$G249)))),2)</f>
        <v>0</v>
      </c>
    </row>
    <row r="250" spans="2:73" x14ac:dyDescent="0.25">
      <c r="B250" t="s">
        <v>44</v>
      </c>
      <c r="C250">
        <v>11</v>
      </c>
      <c r="D250" t="s">
        <v>160</v>
      </c>
      <c r="E250" t="s">
        <v>159</v>
      </c>
      <c r="F250">
        <v>11</v>
      </c>
      <c r="G250" t="s">
        <v>38</v>
      </c>
      <c r="H250" t="s">
        <v>128</v>
      </c>
      <c r="I250" s="2">
        <f>ROUND(IF($B250="Annuity",SUMIFS('Annuity Prices'!L:L,'Annuity Prices'!$B:$B,$D250,'Annuity Prices'!$E:$E,$G250),IF($B250="RAB Short",SUMIFS('RAB Prices Short'!L:L,'RAB Prices Short'!$B:$B,'All Prices combined'!$D250,'RAB Prices Short'!$E:$E,'All Prices combined'!$G250),IF($B250="RAB Long",SUMIFS('RAB Prices Long'!L:L,'RAB Prices Long'!$B:$B,'All Prices combined'!$D250,'RAB Prices Long'!$E:$E,'All Prices combined'!$G250)))),2)</f>
        <v>0</v>
      </c>
      <c r="J250" s="2">
        <f>ROUND(IF($B250="Annuity",SUMIFS('Annuity Prices'!M:M,'Annuity Prices'!$B:$B,$D250,'Annuity Prices'!$E:$E,$G250),IF($B250="RAB Short",SUMIFS('RAB Prices Short'!M:M,'RAB Prices Short'!$B:$B,'All Prices combined'!$D250,'RAB Prices Short'!$E:$E,'All Prices combined'!$G250),IF($B250="RAB Long",SUMIFS('RAB Prices Long'!M:M,'RAB Prices Long'!$B:$B,'All Prices combined'!$D250,'RAB Prices Long'!$E:$E,'All Prices combined'!$G250)))),2)</f>
        <v>0</v>
      </c>
      <c r="K250" s="2">
        <f>ROUND(IF($B250="Annuity",SUMIFS('Annuity Prices'!N:N,'Annuity Prices'!$B:$B,$D250,'Annuity Prices'!$E:$E,$G250),IF($B250="RAB Short",SUMIFS('RAB Prices Short'!N:N,'RAB Prices Short'!$B:$B,'All Prices combined'!$D250,'RAB Prices Short'!$E:$E,'All Prices combined'!$G250),IF($B250="RAB Long",SUMIFS('RAB Prices Long'!N:N,'RAB Prices Long'!$B:$B,'All Prices combined'!$D250,'RAB Prices Long'!$E:$E,'All Prices combined'!$G250)))),2)</f>
        <v>14.18</v>
      </c>
      <c r="L250" s="2">
        <f>ROUND(IF($B250="Annuity",SUMIFS('Annuity Prices'!O:O,'Annuity Prices'!$B:$B,$D250,'Annuity Prices'!$E:$E,$G250),IF($B250="RAB Short",SUMIFS('RAB Prices Short'!O:O,'RAB Prices Short'!$B:$B,'All Prices combined'!$D250,'RAB Prices Short'!$E:$E,'All Prices combined'!$G250),IF($B250="RAB Long",SUMIFS('RAB Prices Long'!O:O,'RAB Prices Long'!$B:$B,'All Prices combined'!$D250,'RAB Prices Long'!$E:$E,'All Prices combined'!$G250)))),2)</f>
        <v>14.58</v>
      </c>
      <c r="M250" s="2">
        <f>ROUND(IF($B250="Annuity",SUMIFS('Annuity Prices'!P:P,'Annuity Prices'!$B:$B,$D250,'Annuity Prices'!$E:$E,$G250),IF($B250="RAB Short",SUMIFS('RAB Prices Short'!P:P,'RAB Prices Short'!$B:$B,'All Prices combined'!$D250,'RAB Prices Short'!$E:$E,'All Prices combined'!$G250),IF($B250="RAB Long",SUMIFS('RAB Prices Long'!P:P,'RAB Prices Long'!$B:$B,'All Prices combined'!$D250,'RAB Prices Long'!$E:$E,'All Prices combined'!$G250)))),2)</f>
        <v>15.54</v>
      </c>
      <c r="N250" s="2">
        <f>ROUND(IF($B250="Annuity",SUMIFS('Annuity Prices'!Q:Q,'Annuity Prices'!$B:$B,$D250,'Annuity Prices'!$E:$E,$G250),IF($B250="RAB Short",SUMIFS('RAB Prices Short'!Q:Q,'RAB Prices Short'!$B:$B,'All Prices combined'!$D250,'RAB Prices Short'!$E:$E,'All Prices combined'!$G250),IF($B250="RAB Long",SUMIFS('RAB Prices Long'!Q:Q,'RAB Prices Long'!$B:$B,'All Prices combined'!$D250,'RAB Prices Long'!$E:$E,'All Prices combined'!$G250)))),2)</f>
        <v>15.93</v>
      </c>
      <c r="O250" s="2">
        <f>ROUND(IF($B250="Annuity",SUMIFS('Annuity Prices'!R:R,'Annuity Prices'!$B:$B,$D250,'Annuity Prices'!$E:$E,$G250),IF($B250="RAB Short",SUMIFS('RAB Prices Short'!R:R,'RAB Prices Short'!$B:$B,'All Prices combined'!$D250,'RAB Prices Short'!$E:$E,'All Prices combined'!$G250),IF($B250="RAB Long",SUMIFS('RAB Prices Long'!R:R,'RAB Prices Long'!$B:$B,'All Prices combined'!$D250,'RAB Prices Long'!$E:$E,'All Prices combined'!$G250)))),2)</f>
        <v>16.329999999999998</v>
      </c>
      <c r="P250" s="2">
        <f>ROUND(IF($B250="Annuity",SUMIFS('Annuity Prices'!S:S,'Annuity Prices'!$B:$B,$D250,'Annuity Prices'!$E:$E,$G250),IF($B250="RAB Short",SUMIFS('RAB Prices Short'!S:S,'RAB Prices Short'!$B:$B,'All Prices combined'!$D250,'RAB Prices Short'!$E:$E,'All Prices combined'!$G250),IF($B250="RAB Long",SUMIFS('RAB Prices Long'!S:S,'RAB Prices Long'!$B:$B,'All Prices combined'!$D250,'RAB Prices Long'!$E:$E,'All Prices combined'!$G250)))),2)</f>
        <v>16.739999999999998</v>
      </c>
      <c r="Q250" s="2">
        <f>ROUND(IF($B250="Annuity",SUMIFS('Annuity Prices'!T:T,'Annuity Prices'!$B:$B,$D250,'Annuity Prices'!$E:$E,$G250),IF($B250="RAB Short",SUMIFS('RAB Prices Short'!T:T,'RAB Prices Short'!$B:$B,'All Prices combined'!$D250,'RAB Prices Short'!$E:$E,'All Prices combined'!$G250),IF($B250="RAB Long",SUMIFS('RAB Prices Long'!T:T,'RAB Prices Long'!$B:$B,'All Prices combined'!$D250,'RAB Prices Long'!$E:$E,'All Prices combined'!$G250)))),2)</f>
        <v>17.670000000000002</v>
      </c>
      <c r="R250" s="2">
        <f>ROUND(IF($B250="Annuity",SUMIFS('Annuity Prices'!U:U,'Annuity Prices'!$B:$B,$D250,'Annuity Prices'!$E:$E,$G250),IF($B250="RAB Short",SUMIFS('RAB Prices Short'!U:U,'RAB Prices Short'!$B:$B,'All Prices combined'!$D250,'RAB Prices Short'!$E:$E,'All Prices combined'!$G250),IF($B250="RAB Long",SUMIFS('RAB Prices Long'!U:U,'RAB Prices Long'!$B:$B,'All Prices combined'!$D250,'RAB Prices Long'!$E:$E,'All Prices combined'!$G250)))),2)</f>
        <v>18.12</v>
      </c>
      <c r="S250" s="2">
        <f>ROUND(IF($B250="Annuity",SUMIFS('Annuity Prices'!V:V,'Annuity Prices'!$B:$B,$D250,'Annuity Prices'!$E:$E,$G250),IF($B250="RAB Short",SUMIFS('RAB Prices Short'!V:V,'RAB Prices Short'!$B:$B,'All Prices combined'!$D250,'RAB Prices Short'!$E:$E,'All Prices combined'!$G250),IF($B250="RAB Long",SUMIFS('RAB Prices Long'!V:V,'RAB Prices Long'!$B:$B,'All Prices combined'!$D250,'RAB Prices Long'!$E:$E,'All Prices combined'!$G250)))),2)</f>
        <v>18.57</v>
      </c>
      <c r="T250" s="2">
        <f>ROUND(IF($B250="Annuity",SUMIFS('Annuity Prices'!W:W,'Annuity Prices'!$B:$B,$D250,'Annuity Prices'!$E:$E,$G250),IF($B250="RAB Short",SUMIFS('RAB Prices Short'!W:W,'RAB Prices Short'!$B:$B,'All Prices combined'!$D250,'RAB Prices Short'!$E:$E,'All Prices combined'!$G250),IF($B250="RAB Long",SUMIFS('RAB Prices Long'!W:W,'RAB Prices Long'!$B:$B,'All Prices combined'!$D250,'RAB Prices Long'!$E:$E,'All Prices combined'!$G250)))),2)</f>
        <v>19.03</v>
      </c>
      <c r="U250" s="2">
        <f>ROUND(IF($B250="Annuity",SUMIFS('Annuity Prices'!X:X,'Annuity Prices'!$B:$B,$D250,'Annuity Prices'!$E:$E,$G250),IF($B250="RAB Short",SUMIFS('RAB Prices Short'!X:X,'RAB Prices Short'!$B:$B,'All Prices combined'!$D250,'RAB Prices Short'!$E:$E,'All Prices combined'!$G250),IF($B250="RAB Long",SUMIFS('RAB Prices Long'!X:X,'RAB Prices Long'!$B:$B,'All Prices combined'!$D250,'RAB Prices Long'!$E:$E,'All Prices combined'!$G250)))),2)</f>
        <v>21.16</v>
      </c>
      <c r="V250" s="2">
        <f>ROUND(IF($B250="Annuity",SUMIFS('Annuity Prices'!Y:Y,'Annuity Prices'!$B:$B,$D250,'Annuity Prices'!$E:$E,$G250),IF($B250="RAB Short",SUMIFS('RAB Prices Short'!Y:Y,'RAB Prices Short'!$B:$B,'All Prices combined'!$D250,'RAB Prices Short'!$E:$E,'All Prices combined'!$G250),IF($B250="RAB Long",SUMIFS('RAB Prices Long'!Y:Y,'RAB Prices Long'!$B:$B,'All Prices combined'!$D250,'RAB Prices Long'!$E:$E,'All Prices combined'!$G250)))),2)</f>
        <v>21.68</v>
      </c>
      <c r="W250" s="2">
        <f>ROUND(IF($B250="Annuity",SUMIFS('Annuity Prices'!Z:Z,'Annuity Prices'!$B:$B,$D250,'Annuity Prices'!$E:$E,$G250),IF($B250="RAB Short",SUMIFS('RAB Prices Short'!Z:Z,'RAB Prices Short'!$B:$B,'All Prices combined'!$D250,'RAB Prices Short'!$E:$E,'All Prices combined'!$G250),IF($B250="RAB Long",SUMIFS('RAB Prices Long'!Z:Z,'RAB Prices Long'!$B:$B,'All Prices combined'!$D250,'RAB Prices Long'!$E:$E,'All Prices combined'!$G250)))),2)</f>
        <v>22.23</v>
      </c>
      <c r="X250" s="2">
        <f>ROUND(IF($B250="Annuity",SUMIFS('Annuity Prices'!AA:AA,'Annuity Prices'!$B:$B,$D250,'Annuity Prices'!$E:$E,$G250),IF($B250="RAB Short",SUMIFS('RAB Prices Short'!AA:AA,'RAB Prices Short'!$B:$B,'All Prices combined'!$D250,'RAB Prices Short'!$E:$E,'All Prices combined'!$G250),IF($B250="RAB Long",SUMIFS('RAB Prices Long'!AA:AA,'RAB Prices Long'!$B:$B,'All Prices combined'!$D250,'RAB Prices Long'!$E:$E,'All Prices combined'!$G250)))),2)</f>
        <v>22.78</v>
      </c>
      <c r="Y250" s="2">
        <f>ROUND(IF($B250="Annuity",SUMIFS('Annuity Prices'!AB:AB,'Annuity Prices'!$B:$B,$D250,'Annuity Prices'!$E:$E,$G250),IF($B250="RAB Short",SUMIFS('RAB Prices Short'!AB:AB,'RAB Prices Short'!$B:$B,'All Prices combined'!$D250,'RAB Prices Short'!$E:$E,'All Prices combined'!$G250),IF($B250="RAB Long",SUMIFS('RAB Prices Long'!AB:AB,'RAB Prices Long'!$B:$B,'All Prices combined'!$D250,'RAB Prices Long'!$E:$E,'All Prices combined'!$G250)))),2)</f>
        <v>23.89</v>
      </c>
      <c r="Z250" s="2">
        <f>ROUND(IF($B250="Annuity",SUMIFS('Annuity Prices'!AC:AC,'Annuity Prices'!$B:$B,$D250,'Annuity Prices'!$E:$E,$G250),IF($B250="RAB Short",SUMIFS('RAB Prices Short'!AC:AC,'RAB Prices Short'!$B:$B,'All Prices combined'!$D250,'RAB Prices Short'!$E:$E,'All Prices combined'!$G250),IF($B250="RAB Long",SUMIFS('RAB Prices Long'!AC:AC,'RAB Prices Long'!$B:$B,'All Prices combined'!$D250,'RAB Prices Long'!$E:$E,'All Prices combined'!$G250)))),2)</f>
        <v>24.48</v>
      </c>
      <c r="AA250" s="2">
        <f>ROUND(IF($B250="Annuity",SUMIFS('Annuity Prices'!AD:AD,'Annuity Prices'!$B:$B,$D250,'Annuity Prices'!$E:$E,$G250),IF($B250="RAB Short",SUMIFS('RAB Prices Short'!AD:AD,'RAB Prices Short'!$B:$B,'All Prices combined'!$D250,'RAB Prices Short'!$E:$E,'All Prices combined'!$G250),IF($B250="RAB Long",SUMIFS('RAB Prices Long'!AD:AD,'RAB Prices Long'!$B:$B,'All Prices combined'!$D250,'RAB Prices Long'!$E:$E,'All Prices combined'!$G250)))),2)</f>
        <v>25.1</v>
      </c>
      <c r="AB250" s="2">
        <f>ROUND(IF($B250="Annuity",SUMIFS('Annuity Prices'!AE:AE,'Annuity Prices'!$B:$B,$D250,'Annuity Prices'!$E:$E,$G250),IF($B250="RAB Short",SUMIFS('RAB Prices Short'!AE:AE,'RAB Prices Short'!$B:$B,'All Prices combined'!$D250,'RAB Prices Short'!$E:$E,'All Prices combined'!$G250),IF($B250="RAB Long",SUMIFS('RAB Prices Long'!AE:AE,'RAB Prices Long'!$B:$B,'All Prices combined'!$D250,'RAB Prices Long'!$E:$E,'All Prices combined'!$G250)))),2)</f>
        <v>25.72</v>
      </c>
      <c r="AC250" s="2">
        <f>ROUND(IF($B250="Annuity",SUMIFS('Annuity Prices'!AF:AF,'Annuity Prices'!$B:$B,$D250,'Annuity Prices'!$E:$E,$G250),IF($B250="RAB Short",SUMIFS('RAB Prices Short'!AF:AF,'RAB Prices Short'!$B:$B,'All Prices combined'!$D250,'RAB Prices Short'!$E:$E,'All Prices combined'!$G250),IF($B250="RAB Long",SUMIFS('RAB Prices Long'!AF:AF,'RAB Prices Long'!$B:$B,'All Prices combined'!$D250,'RAB Prices Long'!$E:$E,'All Prices combined'!$G250)))),2)</f>
        <v>25.99</v>
      </c>
      <c r="AD250" s="2">
        <f>ROUND(IF($B250="Annuity",SUMIFS('Annuity Prices'!AG:AG,'Annuity Prices'!$B:$B,$D250,'Annuity Prices'!$E:$E,$G250),IF($B250="RAB Short",SUMIFS('RAB Prices Short'!AG:AG,'RAB Prices Short'!$B:$B,'All Prices combined'!$D250,'RAB Prices Short'!$E:$E,'All Prices combined'!$G250),IF($B250="RAB Long",SUMIFS('RAB Prices Long'!AG:AG,'RAB Prices Long'!$B:$B,'All Prices combined'!$D250,'RAB Prices Long'!$E:$E,'All Prices combined'!$G250)))),2)</f>
        <v>26.64</v>
      </c>
      <c r="AE250" s="2">
        <f>ROUND(IF($B250="Annuity",SUMIFS('Annuity Prices'!AH:AH,'Annuity Prices'!$B:$B,$D250,'Annuity Prices'!$E:$E,$G250),IF($B250="RAB Short",SUMIFS('RAB Prices Short'!AH:AH,'RAB Prices Short'!$B:$B,'All Prices combined'!$D250,'RAB Prices Short'!$E:$E,'All Prices combined'!$G250),IF($B250="RAB Long",SUMIFS('RAB Prices Long'!AH:AH,'RAB Prices Long'!$B:$B,'All Prices combined'!$D250,'RAB Prices Long'!$E:$E,'All Prices combined'!$G250)))),2)</f>
        <v>27.3</v>
      </c>
      <c r="AF250" s="2">
        <f>ROUND(IF($B250="Annuity",SUMIFS('Annuity Prices'!AI:AI,'Annuity Prices'!$B:$B,$D250,'Annuity Prices'!$E:$E,$G250),IF($B250="RAB Short",SUMIFS('RAB Prices Short'!AI:AI,'RAB Prices Short'!$B:$B,'All Prices combined'!$D250,'RAB Prices Short'!$E:$E,'All Prices combined'!$G250),IF($B250="RAB Long",SUMIFS('RAB Prices Long'!AI:AI,'RAB Prices Long'!$B:$B,'All Prices combined'!$D250,'RAB Prices Long'!$E:$E,'All Prices combined'!$G250)))),2)</f>
        <v>27.99</v>
      </c>
      <c r="AG250" s="2">
        <f>ROUND(IF($B250="Annuity",SUMIFS('Annuity Prices'!AJ:AJ,'Annuity Prices'!$B:$B,$D250,'Annuity Prices'!$E:$E,$G250),IF($B250="RAB Short",SUMIFS('RAB Prices Short'!AJ:AJ,'RAB Prices Short'!$B:$B,'All Prices combined'!$D250,'RAB Prices Short'!$E:$E,'All Prices combined'!$G250),IF($B250="RAB Long",SUMIFS('RAB Prices Long'!AJ:AJ,'RAB Prices Long'!$B:$B,'All Prices combined'!$D250,'RAB Prices Long'!$E:$E,'All Prices combined'!$G250)))),2)</f>
        <v>28.45</v>
      </c>
      <c r="AH250" s="2">
        <f>ROUND(IF($B250="Annuity",SUMIFS('Annuity Prices'!AK:AK,'Annuity Prices'!$B:$B,$D250,'Annuity Prices'!$E:$E,$G250),IF($B250="RAB Short",SUMIFS('RAB Prices Short'!AK:AK,'RAB Prices Short'!$B:$B,'All Prices combined'!$D250,'RAB Prices Short'!$E:$E,'All Prices combined'!$G250),IF($B250="RAB Long",SUMIFS('RAB Prices Long'!AK:AK,'RAB Prices Long'!$B:$B,'All Prices combined'!$D250,'RAB Prices Long'!$E:$E,'All Prices combined'!$G250)))),2)</f>
        <v>29.16</v>
      </c>
      <c r="AI250" s="2">
        <f>ROUND(IF($B250="Annuity",SUMIFS('Annuity Prices'!AL:AL,'Annuity Prices'!$B:$B,$D250,'Annuity Prices'!$E:$E,$G250),IF($B250="RAB Short",SUMIFS('RAB Prices Short'!AL:AL,'RAB Prices Short'!$B:$B,'All Prices combined'!$D250,'RAB Prices Short'!$E:$E,'All Prices combined'!$G250),IF($B250="RAB Long",SUMIFS('RAB Prices Long'!AL:AL,'RAB Prices Long'!$B:$B,'All Prices combined'!$D250,'RAB Prices Long'!$E:$E,'All Prices combined'!$G250)))),2)</f>
        <v>29.89</v>
      </c>
      <c r="AJ250" s="2">
        <f>ROUND(IF($B250="Annuity",SUMIFS('Annuity Prices'!AM:AM,'Annuity Prices'!$B:$B,$D250,'Annuity Prices'!$E:$E,$G250),IF($B250="RAB Short",SUMIFS('RAB Prices Short'!AM:AM,'RAB Prices Short'!$B:$B,'All Prices combined'!$D250,'RAB Prices Short'!$E:$E,'All Prices combined'!$G250),IF($B250="RAB Long",SUMIFS('RAB Prices Long'!AM:AM,'RAB Prices Long'!$B:$B,'All Prices combined'!$D250,'RAB Prices Long'!$E:$E,'All Prices combined'!$G250)))),2)</f>
        <v>30.64</v>
      </c>
      <c r="AK250" s="2">
        <f>ROUND(IF($B250="Annuity",SUMIFS('Annuity Prices'!AN:AN,'Annuity Prices'!$B:$B,$D250,'Annuity Prices'!$E:$E,$G250),IF($B250="RAB Short",SUMIFS('RAB Prices Short'!AN:AN,'RAB Prices Short'!$B:$B,'All Prices combined'!$D250,'RAB Prices Short'!$E:$E,'All Prices combined'!$G250),IF($B250="RAB Long",SUMIFS('RAB Prices Long'!AN:AN,'RAB Prices Long'!$B:$B,'All Prices combined'!$D250,'RAB Prices Long'!$E:$E,'All Prices combined'!$G250)))),2)</f>
        <v>31.32</v>
      </c>
      <c r="AL250" s="2">
        <f>ROUND(IF($B250="Annuity",SUMIFS('Annuity Prices'!AO:AO,'Annuity Prices'!$B:$B,$D250,'Annuity Prices'!$E:$E,$G250),IF($B250="RAB Short",SUMIFS('RAB Prices Short'!AO:AO,'RAB Prices Short'!$B:$B,'All Prices combined'!$D250,'RAB Prices Short'!$E:$E,'All Prices combined'!$G250),IF($B250="RAB Long",SUMIFS('RAB Prices Long'!AO:AO,'RAB Prices Long'!$B:$B,'All Prices combined'!$D250,'RAB Prices Long'!$E:$E,'All Prices combined'!$G250)))),2)</f>
        <v>32.1</v>
      </c>
      <c r="AM250" s="2">
        <f>ROUND(IF($B250="Annuity",SUMIFS('Annuity Prices'!AP:AP,'Annuity Prices'!$B:$B,$D250,'Annuity Prices'!$E:$E,$G250),IF($B250="RAB Short",SUMIFS('RAB Prices Short'!AP:AP,'RAB Prices Short'!$B:$B,'All Prices combined'!$D250,'RAB Prices Short'!$E:$E,'All Prices combined'!$G250),IF($B250="RAB Long",SUMIFS('RAB Prices Long'!AP:AP,'RAB Prices Long'!$B:$B,'All Prices combined'!$D250,'RAB Prices Long'!$E:$E,'All Prices combined'!$G250)))),2)</f>
        <v>32.909999999999997</v>
      </c>
      <c r="AN250" s="2">
        <f>ROUND(IF($B250="Annuity",SUMIFS('Annuity Prices'!AQ:AQ,'Annuity Prices'!$B:$B,$D250,'Annuity Prices'!$E:$E,$G250),IF($B250="RAB Short",SUMIFS('RAB Prices Short'!AQ:AQ,'RAB Prices Short'!$B:$B,'All Prices combined'!$D250,'RAB Prices Short'!$E:$E,'All Prices combined'!$G250),IF($B250="RAB Long",SUMIFS('RAB Prices Long'!AQ:AQ,'RAB Prices Long'!$B:$B,'All Prices combined'!$D250,'RAB Prices Long'!$E:$E,'All Prices combined'!$G250)))),2)</f>
        <v>33.729999999999997</v>
      </c>
      <c r="AO250" s="2">
        <f>ROUND(IF($B250="Annuity",SUMIFS('Annuity Prices'!AR:AR,'Annuity Prices'!$B:$B,$D250,'Annuity Prices'!$E:$E,$G250),IF($B250="RAB Short",SUMIFS('RAB Prices Short'!AR:AR,'RAB Prices Short'!$B:$B,'All Prices combined'!$D250,'RAB Prices Short'!$E:$E,'All Prices combined'!$G250),IF($B250="RAB Long",SUMIFS('RAB Prices Long'!AR:AR,'RAB Prices Long'!$B:$B,'All Prices combined'!$D250,'RAB Prices Long'!$E:$E,'All Prices combined'!$G250)))),2)</f>
        <v>0</v>
      </c>
      <c r="AP250" s="2">
        <f>ROUND(IF($B250="Annuity",SUMIFS('Annuity Prices'!AS:AS,'Annuity Prices'!$B:$B,$D250,'Annuity Prices'!$E:$E,$G250),IF($B250="RAB Short",SUMIFS('RAB Prices Short'!AS:AS,'RAB Prices Short'!$B:$B,'All Prices combined'!$D250,'RAB Prices Short'!$E:$E,'All Prices combined'!$G250),IF($B250="RAB Long",SUMIFS('RAB Prices Long'!AS:AS,'RAB Prices Long'!$B:$B,'All Prices combined'!$D250,'RAB Prices Long'!$E:$E,'All Prices combined'!$G250)))),2)</f>
        <v>0</v>
      </c>
      <c r="AQ250" s="2">
        <f>ROUND(IF($B250="Annuity",SUMIFS('Annuity Prices'!AT:AT,'Annuity Prices'!$B:$B,$D250,'Annuity Prices'!$E:$E,$G250),IF($B250="RAB Short",SUMIFS('RAB Prices Short'!AT:AT,'RAB Prices Short'!$B:$B,'All Prices combined'!$D250,'RAB Prices Short'!$E:$E,'All Prices combined'!$G250),IF($B250="RAB Long",SUMIFS('RAB Prices Long'!AT:AT,'RAB Prices Long'!$B:$B,'All Prices combined'!$D250,'RAB Prices Long'!$E:$E,'All Prices combined'!$G250)))),2)</f>
        <v>16.010000000000002</v>
      </c>
      <c r="AR250" s="2">
        <f>ROUND(IF($B250="Annuity",SUMIFS('Annuity Prices'!AU:AU,'Annuity Prices'!$B:$B,$D250,'Annuity Prices'!$E:$E,$G250),IF($B250="RAB Short",SUMIFS('RAB Prices Short'!AU:AU,'RAB Prices Short'!$B:$B,'All Prices combined'!$D250,'RAB Prices Short'!$E:$E,'All Prices combined'!$G250),IF($B250="RAB Long",SUMIFS('RAB Prices Long'!AU:AU,'RAB Prices Long'!$B:$B,'All Prices combined'!$D250,'RAB Prices Long'!$E:$E,'All Prices combined'!$G250)))),2)</f>
        <v>14.18</v>
      </c>
      <c r="AS250" s="2">
        <f>ROUND(IF($B250="Annuity",SUMIFS('Annuity Prices'!AV:AV,'Annuity Prices'!$B:$B,$D250,'Annuity Prices'!$E:$E,$G250),IF($B250="RAB Short",SUMIFS('RAB Prices Short'!AV:AV,'RAB Prices Short'!$B:$B,'All Prices combined'!$D250,'RAB Prices Short'!$E:$E,'All Prices combined'!$G250),IF($B250="RAB Long",SUMIFS('RAB Prices Long'!AV:AV,'RAB Prices Long'!$B:$B,'All Prices combined'!$D250,'RAB Prices Long'!$E:$E,'All Prices combined'!$G250)))),2)</f>
        <v>14.58</v>
      </c>
      <c r="AT250" s="2">
        <f>ROUND(IF($B250="Annuity",SUMIFS('Annuity Prices'!AW:AW,'Annuity Prices'!$B:$B,$D250,'Annuity Prices'!$E:$E,$G250),IF($B250="RAB Short",SUMIFS('RAB Prices Short'!AW:AW,'RAB Prices Short'!$B:$B,'All Prices combined'!$D250,'RAB Prices Short'!$E:$E,'All Prices combined'!$G250),IF($B250="RAB Long",SUMIFS('RAB Prices Long'!AW:AW,'RAB Prices Long'!$B:$B,'All Prices combined'!$D250,'RAB Prices Long'!$E:$E,'All Prices combined'!$G250)))),2)</f>
        <v>15.54</v>
      </c>
      <c r="AU250" s="2">
        <f>ROUND(IF($B250="Annuity",SUMIFS('Annuity Prices'!AX:AX,'Annuity Prices'!$B:$B,$D250,'Annuity Prices'!$E:$E,$G250),IF($B250="RAB Short",SUMIFS('RAB Prices Short'!AX:AX,'RAB Prices Short'!$B:$B,'All Prices combined'!$D250,'RAB Prices Short'!$E:$E,'All Prices combined'!$G250),IF($B250="RAB Long",SUMIFS('RAB Prices Long'!AX:AX,'RAB Prices Long'!$B:$B,'All Prices combined'!$D250,'RAB Prices Long'!$E:$E,'All Prices combined'!$G250)))),2)</f>
        <v>15.93</v>
      </c>
      <c r="AV250" s="2">
        <f>ROUND(IF($B250="Annuity",SUMIFS('Annuity Prices'!AY:AY,'Annuity Prices'!$B:$B,$D250,'Annuity Prices'!$E:$E,$G250),IF($B250="RAB Short",SUMIFS('RAB Prices Short'!AY:AY,'RAB Prices Short'!$B:$B,'All Prices combined'!$D250,'RAB Prices Short'!$E:$E,'All Prices combined'!$G250),IF($B250="RAB Long",SUMIFS('RAB Prices Long'!AY:AY,'RAB Prices Long'!$B:$B,'All Prices combined'!$D250,'RAB Prices Long'!$E:$E,'All Prices combined'!$G250)))),2)</f>
        <v>16.329999999999998</v>
      </c>
      <c r="AW250" s="2">
        <f>ROUND(IF($B250="Annuity",SUMIFS('Annuity Prices'!AZ:AZ,'Annuity Prices'!$B:$B,$D250,'Annuity Prices'!$E:$E,$G250),IF($B250="RAB Short",SUMIFS('RAB Prices Short'!AZ:AZ,'RAB Prices Short'!$B:$B,'All Prices combined'!$D250,'RAB Prices Short'!$E:$E,'All Prices combined'!$G250),IF($B250="RAB Long",SUMIFS('RAB Prices Long'!AZ:AZ,'RAB Prices Long'!$B:$B,'All Prices combined'!$D250,'RAB Prices Long'!$E:$E,'All Prices combined'!$G250)))),2)</f>
        <v>16.739999999999998</v>
      </c>
      <c r="AX250" s="2">
        <f>ROUND(IF($B250="Annuity",SUMIFS('Annuity Prices'!BA:BA,'Annuity Prices'!$B:$B,$D250,'Annuity Prices'!$E:$E,$G250),IF($B250="RAB Short",SUMIFS('RAB Prices Short'!BA:BA,'RAB Prices Short'!$B:$B,'All Prices combined'!$D250,'RAB Prices Short'!$E:$E,'All Prices combined'!$G250),IF($B250="RAB Long",SUMIFS('RAB Prices Long'!BA:BA,'RAB Prices Long'!$B:$B,'All Prices combined'!$D250,'RAB Prices Long'!$E:$E,'All Prices combined'!$G250)))),2)</f>
        <v>17.670000000000002</v>
      </c>
      <c r="AY250" s="2">
        <f>ROUND(IF($B250="Annuity",SUMIFS('Annuity Prices'!BB:BB,'Annuity Prices'!$B:$B,$D250,'Annuity Prices'!$E:$E,$G250),IF($B250="RAB Short",SUMIFS('RAB Prices Short'!BB:BB,'RAB Prices Short'!$B:$B,'All Prices combined'!$D250,'RAB Prices Short'!$E:$E,'All Prices combined'!$G250),IF($B250="RAB Long",SUMIFS('RAB Prices Long'!BB:BB,'RAB Prices Long'!$B:$B,'All Prices combined'!$D250,'RAB Prices Long'!$E:$E,'All Prices combined'!$G250)))),2)</f>
        <v>18.12</v>
      </c>
      <c r="AZ250" s="2">
        <f>ROUND(IF($B250="Annuity",SUMIFS('Annuity Prices'!BC:BC,'Annuity Prices'!$B:$B,$D250,'Annuity Prices'!$E:$E,$G250),IF($B250="RAB Short",SUMIFS('RAB Prices Short'!BC:BC,'RAB Prices Short'!$B:$B,'All Prices combined'!$D250,'RAB Prices Short'!$E:$E,'All Prices combined'!$G250),IF($B250="RAB Long",SUMIFS('RAB Prices Long'!BC:BC,'RAB Prices Long'!$B:$B,'All Prices combined'!$D250,'RAB Prices Long'!$E:$E,'All Prices combined'!$G250)))),2)</f>
        <v>18.57</v>
      </c>
      <c r="BA250" s="2">
        <f>ROUND(IF($B250="Annuity",SUMIFS('Annuity Prices'!BD:BD,'Annuity Prices'!$B:$B,$D250,'Annuity Prices'!$E:$E,$G250),IF($B250="RAB Short",SUMIFS('RAB Prices Short'!BD:BD,'RAB Prices Short'!$B:$B,'All Prices combined'!$D250,'RAB Prices Short'!$E:$E,'All Prices combined'!$G250),IF($B250="RAB Long",SUMIFS('RAB Prices Long'!BD:BD,'RAB Prices Long'!$B:$B,'All Prices combined'!$D250,'RAB Prices Long'!$E:$E,'All Prices combined'!$G250)))),2)</f>
        <v>19.03</v>
      </c>
      <c r="BB250" s="2">
        <f>ROUND(IF($B250="Annuity",SUMIFS('Annuity Prices'!BE:BE,'Annuity Prices'!$B:$B,$D250,'Annuity Prices'!$E:$E,$G250),IF($B250="RAB Short",SUMIFS('RAB Prices Short'!BE:BE,'RAB Prices Short'!$B:$B,'All Prices combined'!$D250,'RAB Prices Short'!$E:$E,'All Prices combined'!$G250),IF($B250="RAB Long",SUMIFS('RAB Prices Long'!BE:BE,'RAB Prices Long'!$B:$B,'All Prices combined'!$D250,'RAB Prices Long'!$E:$E,'All Prices combined'!$G250)))),2)</f>
        <v>21.16</v>
      </c>
      <c r="BC250" s="2">
        <f>ROUND(IF($B250="Annuity",SUMIFS('Annuity Prices'!BF:BF,'Annuity Prices'!$B:$B,$D250,'Annuity Prices'!$E:$E,$G250),IF($B250="RAB Short",SUMIFS('RAB Prices Short'!BF:BF,'RAB Prices Short'!$B:$B,'All Prices combined'!$D250,'RAB Prices Short'!$E:$E,'All Prices combined'!$G250),IF($B250="RAB Long",SUMIFS('RAB Prices Long'!BF:BF,'RAB Prices Long'!$B:$B,'All Prices combined'!$D250,'RAB Prices Long'!$E:$E,'All Prices combined'!$G250)))),2)</f>
        <v>21.68</v>
      </c>
      <c r="BD250" s="2">
        <f>ROUND(IF($B250="Annuity",SUMIFS('Annuity Prices'!BG:BG,'Annuity Prices'!$B:$B,$D250,'Annuity Prices'!$E:$E,$G250),IF($B250="RAB Short",SUMIFS('RAB Prices Short'!BG:BG,'RAB Prices Short'!$B:$B,'All Prices combined'!$D250,'RAB Prices Short'!$E:$E,'All Prices combined'!$G250),IF($B250="RAB Long",SUMIFS('RAB Prices Long'!BG:BG,'RAB Prices Long'!$B:$B,'All Prices combined'!$D250,'RAB Prices Long'!$E:$E,'All Prices combined'!$G250)))),2)</f>
        <v>22.23</v>
      </c>
      <c r="BE250" s="2">
        <f>ROUND(IF($B250="Annuity",SUMIFS('Annuity Prices'!BH:BH,'Annuity Prices'!$B:$B,$D250,'Annuity Prices'!$E:$E,$G250),IF($B250="RAB Short",SUMIFS('RAB Prices Short'!BH:BH,'RAB Prices Short'!$B:$B,'All Prices combined'!$D250,'RAB Prices Short'!$E:$E,'All Prices combined'!$G250),IF($B250="RAB Long",SUMIFS('RAB Prices Long'!BH:BH,'RAB Prices Long'!$B:$B,'All Prices combined'!$D250,'RAB Prices Long'!$E:$E,'All Prices combined'!$G250)))),2)</f>
        <v>22.78</v>
      </c>
      <c r="BF250" s="2">
        <f>ROUND(IF($B250="Annuity",SUMIFS('Annuity Prices'!BI:BI,'Annuity Prices'!$B:$B,$D250,'Annuity Prices'!$E:$E,$G250),IF($B250="RAB Short",SUMIFS('RAB Prices Short'!BI:BI,'RAB Prices Short'!$B:$B,'All Prices combined'!$D250,'RAB Prices Short'!$E:$E,'All Prices combined'!$G250),IF($B250="RAB Long",SUMIFS('RAB Prices Long'!BI:BI,'RAB Prices Long'!$B:$B,'All Prices combined'!$D250,'RAB Prices Long'!$E:$E,'All Prices combined'!$G250)))),2)</f>
        <v>23.89</v>
      </c>
      <c r="BG250" s="2">
        <f>ROUND(IF($B250="Annuity",SUMIFS('Annuity Prices'!BJ:BJ,'Annuity Prices'!$B:$B,$D250,'Annuity Prices'!$E:$E,$G250),IF($B250="RAB Short",SUMIFS('RAB Prices Short'!BJ:BJ,'RAB Prices Short'!$B:$B,'All Prices combined'!$D250,'RAB Prices Short'!$E:$E,'All Prices combined'!$G250),IF($B250="RAB Long",SUMIFS('RAB Prices Long'!BJ:BJ,'RAB Prices Long'!$B:$B,'All Prices combined'!$D250,'RAB Prices Long'!$E:$E,'All Prices combined'!$G250)))),2)</f>
        <v>24.48</v>
      </c>
      <c r="BH250" s="2">
        <f>ROUND(IF($B250="Annuity",SUMIFS('Annuity Prices'!BK:BK,'Annuity Prices'!$B:$B,$D250,'Annuity Prices'!$E:$E,$G250),IF($B250="RAB Short",SUMIFS('RAB Prices Short'!BK:BK,'RAB Prices Short'!$B:$B,'All Prices combined'!$D250,'RAB Prices Short'!$E:$E,'All Prices combined'!$G250),IF($B250="RAB Long",SUMIFS('RAB Prices Long'!BK:BK,'RAB Prices Long'!$B:$B,'All Prices combined'!$D250,'RAB Prices Long'!$E:$E,'All Prices combined'!$G250)))),2)</f>
        <v>25.1</v>
      </c>
      <c r="BI250" s="2">
        <f>ROUND(IF($B250="Annuity",SUMIFS('Annuity Prices'!BL:BL,'Annuity Prices'!$B:$B,$D250,'Annuity Prices'!$E:$E,$G250),IF($B250="RAB Short",SUMIFS('RAB Prices Short'!BL:BL,'RAB Prices Short'!$B:$B,'All Prices combined'!$D250,'RAB Prices Short'!$E:$E,'All Prices combined'!$G250),IF($B250="RAB Long",SUMIFS('RAB Prices Long'!BL:BL,'RAB Prices Long'!$B:$B,'All Prices combined'!$D250,'RAB Prices Long'!$E:$E,'All Prices combined'!$G250)))),2)</f>
        <v>25.72</v>
      </c>
      <c r="BJ250" s="2">
        <f>ROUND(IF($B250="Annuity",SUMIFS('Annuity Prices'!BM:BM,'Annuity Prices'!$B:$B,$D250,'Annuity Prices'!$E:$E,$G250),IF($B250="RAB Short",SUMIFS('RAB Prices Short'!BM:BM,'RAB Prices Short'!$B:$B,'All Prices combined'!$D250,'RAB Prices Short'!$E:$E,'All Prices combined'!$G250),IF($B250="RAB Long",SUMIFS('RAB Prices Long'!BM:BM,'RAB Prices Long'!$B:$B,'All Prices combined'!$D250,'RAB Prices Long'!$E:$E,'All Prices combined'!$G250)))),2)</f>
        <v>25.99</v>
      </c>
      <c r="BK250" s="2">
        <f>ROUND(IF($B250="Annuity",SUMIFS('Annuity Prices'!BN:BN,'Annuity Prices'!$B:$B,$D250,'Annuity Prices'!$E:$E,$G250),IF($B250="RAB Short",SUMIFS('RAB Prices Short'!BN:BN,'RAB Prices Short'!$B:$B,'All Prices combined'!$D250,'RAB Prices Short'!$E:$E,'All Prices combined'!$G250),IF($B250="RAB Long",SUMIFS('RAB Prices Long'!BN:BN,'RAB Prices Long'!$B:$B,'All Prices combined'!$D250,'RAB Prices Long'!$E:$E,'All Prices combined'!$G250)))),2)</f>
        <v>26.64</v>
      </c>
      <c r="BL250" s="2">
        <f>ROUND(IF($B250="Annuity",SUMIFS('Annuity Prices'!BO:BO,'Annuity Prices'!$B:$B,$D250,'Annuity Prices'!$E:$E,$G250),IF($B250="RAB Short",SUMIFS('RAB Prices Short'!BO:BO,'RAB Prices Short'!$B:$B,'All Prices combined'!$D250,'RAB Prices Short'!$E:$E,'All Prices combined'!$G250),IF($B250="RAB Long",SUMIFS('RAB Prices Long'!BO:BO,'RAB Prices Long'!$B:$B,'All Prices combined'!$D250,'RAB Prices Long'!$E:$E,'All Prices combined'!$G250)))),2)</f>
        <v>27.3</v>
      </c>
      <c r="BM250" s="2">
        <f>ROUND(IF($B250="Annuity",SUMIFS('Annuity Prices'!BP:BP,'Annuity Prices'!$B:$B,$D250,'Annuity Prices'!$E:$E,$G250),IF($B250="RAB Short",SUMIFS('RAB Prices Short'!BP:BP,'RAB Prices Short'!$B:$B,'All Prices combined'!$D250,'RAB Prices Short'!$E:$E,'All Prices combined'!$G250),IF($B250="RAB Long",SUMIFS('RAB Prices Long'!BP:BP,'RAB Prices Long'!$B:$B,'All Prices combined'!$D250,'RAB Prices Long'!$E:$E,'All Prices combined'!$G250)))),2)</f>
        <v>27.99</v>
      </c>
      <c r="BN250" s="2">
        <f>ROUND(IF($B250="Annuity",SUMIFS('Annuity Prices'!BQ:BQ,'Annuity Prices'!$B:$B,$D250,'Annuity Prices'!$E:$E,$G250),IF($B250="RAB Short",SUMIFS('RAB Prices Short'!BQ:BQ,'RAB Prices Short'!$B:$B,'All Prices combined'!$D250,'RAB Prices Short'!$E:$E,'All Prices combined'!$G250),IF($B250="RAB Long",SUMIFS('RAB Prices Long'!BQ:BQ,'RAB Prices Long'!$B:$B,'All Prices combined'!$D250,'RAB Prices Long'!$E:$E,'All Prices combined'!$G250)))),2)</f>
        <v>28.45</v>
      </c>
      <c r="BO250" s="2">
        <f>ROUND(IF($B250="Annuity",SUMIFS('Annuity Prices'!BR:BR,'Annuity Prices'!$B:$B,$D250,'Annuity Prices'!$E:$E,$G250),IF($B250="RAB Short",SUMIFS('RAB Prices Short'!BR:BR,'RAB Prices Short'!$B:$B,'All Prices combined'!$D250,'RAB Prices Short'!$E:$E,'All Prices combined'!$G250),IF($B250="RAB Long",SUMIFS('RAB Prices Long'!BR:BR,'RAB Prices Long'!$B:$B,'All Prices combined'!$D250,'RAB Prices Long'!$E:$E,'All Prices combined'!$G250)))),2)</f>
        <v>29.16</v>
      </c>
      <c r="BP250" s="2">
        <f>ROUND(IF($B250="Annuity",SUMIFS('Annuity Prices'!BS:BS,'Annuity Prices'!$B:$B,$D250,'Annuity Prices'!$E:$E,$G250),IF($B250="RAB Short",SUMIFS('RAB Prices Short'!BS:BS,'RAB Prices Short'!$B:$B,'All Prices combined'!$D250,'RAB Prices Short'!$E:$E,'All Prices combined'!$G250),IF($B250="RAB Long",SUMIFS('RAB Prices Long'!BS:BS,'RAB Prices Long'!$B:$B,'All Prices combined'!$D250,'RAB Prices Long'!$E:$E,'All Prices combined'!$G250)))),2)</f>
        <v>29.89</v>
      </c>
      <c r="BQ250" s="2">
        <f>ROUND(IF($B250="Annuity",SUMIFS('Annuity Prices'!BT:BT,'Annuity Prices'!$B:$B,$D250,'Annuity Prices'!$E:$E,$G250),IF($B250="RAB Short",SUMIFS('RAB Prices Short'!BT:BT,'RAB Prices Short'!$B:$B,'All Prices combined'!$D250,'RAB Prices Short'!$E:$E,'All Prices combined'!$G250),IF($B250="RAB Long",SUMIFS('RAB Prices Long'!BT:BT,'RAB Prices Long'!$B:$B,'All Prices combined'!$D250,'RAB Prices Long'!$E:$E,'All Prices combined'!$G250)))),2)</f>
        <v>30.64</v>
      </c>
      <c r="BR250" s="2">
        <f>ROUND(IF($B250="Annuity",SUMIFS('Annuity Prices'!BU:BU,'Annuity Prices'!$B:$B,$D250,'Annuity Prices'!$E:$E,$G250),IF($B250="RAB Short",SUMIFS('RAB Prices Short'!BU:BU,'RAB Prices Short'!$B:$B,'All Prices combined'!$D250,'RAB Prices Short'!$E:$E,'All Prices combined'!$G250),IF($B250="RAB Long",SUMIFS('RAB Prices Long'!BU:BU,'RAB Prices Long'!$B:$B,'All Prices combined'!$D250,'RAB Prices Long'!$E:$E,'All Prices combined'!$G250)))),2)</f>
        <v>31.32</v>
      </c>
      <c r="BS250" s="2">
        <f>ROUND(IF($B250="Annuity",SUMIFS('Annuity Prices'!BV:BV,'Annuity Prices'!$B:$B,$D250,'Annuity Prices'!$E:$E,$G250),IF($B250="RAB Short",SUMIFS('RAB Prices Short'!BV:BV,'RAB Prices Short'!$B:$B,'All Prices combined'!$D250,'RAB Prices Short'!$E:$E,'All Prices combined'!$G250),IF($B250="RAB Long",SUMIFS('RAB Prices Long'!BV:BV,'RAB Prices Long'!$B:$B,'All Prices combined'!$D250,'RAB Prices Long'!$E:$E,'All Prices combined'!$G250)))),2)</f>
        <v>32.1</v>
      </c>
      <c r="BT250" s="2">
        <f>ROUND(IF($B250="Annuity",SUMIFS('Annuity Prices'!BW:BW,'Annuity Prices'!$B:$B,$D250,'Annuity Prices'!$E:$E,$G250),IF($B250="RAB Short",SUMIFS('RAB Prices Short'!BW:BW,'RAB Prices Short'!$B:$B,'All Prices combined'!$D250,'RAB Prices Short'!$E:$E,'All Prices combined'!$G250),IF($B250="RAB Long",SUMIFS('RAB Prices Long'!BW:BW,'RAB Prices Long'!$B:$B,'All Prices combined'!$D250,'RAB Prices Long'!$E:$E,'All Prices combined'!$G250)))),2)</f>
        <v>32.909999999999997</v>
      </c>
      <c r="BU250" s="2">
        <f>ROUND(IF($B250="Annuity",SUMIFS('Annuity Prices'!BX:BX,'Annuity Prices'!$B:$B,$D250,'Annuity Prices'!$E:$E,$G250),IF($B250="RAB Short",SUMIFS('RAB Prices Short'!BX:BX,'RAB Prices Short'!$B:$B,'All Prices combined'!$D250,'RAB Prices Short'!$E:$E,'All Prices combined'!$G250),IF($B250="RAB Long",SUMIFS('RAB Prices Long'!BX:BX,'RAB Prices Long'!$B:$B,'All Prices combined'!$D250,'RAB Prices Long'!$E:$E,'All Prices combined'!$G250)))),2)</f>
        <v>33.729999999999997</v>
      </c>
    </row>
    <row r="251" spans="2:73" x14ac:dyDescent="0.25">
      <c r="B251" t="s">
        <v>44</v>
      </c>
      <c r="C251">
        <v>11</v>
      </c>
      <c r="D251" t="s">
        <v>160</v>
      </c>
      <c r="E251" t="s">
        <v>159</v>
      </c>
      <c r="F251">
        <v>11</v>
      </c>
      <c r="G251" t="s">
        <v>40</v>
      </c>
      <c r="I251" s="2">
        <f>ROUND(IF($B251="Annuity",SUMIFS('Annuity Prices'!L:L,'Annuity Prices'!$B:$B,$D251,'Annuity Prices'!$E:$E,$G251),IF($B251="RAB Short",SUMIFS('RAB Prices Short'!L:L,'RAB Prices Short'!$B:$B,'All Prices combined'!$D251,'RAB Prices Short'!$E:$E,'All Prices combined'!$G251),IF($B251="RAB Long",SUMIFS('RAB Prices Long'!L:L,'RAB Prices Long'!$B:$B,'All Prices combined'!$D251,'RAB Prices Long'!$E:$E,'All Prices combined'!$G251)))),2)</f>
        <v>0</v>
      </c>
      <c r="J251" s="2">
        <f>ROUND(IF($B251="Annuity",SUMIFS('Annuity Prices'!M:M,'Annuity Prices'!$B:$B,$D251,'Annuity Prices'!$E:$E,$G251),IF($B251="RAB Short",SUMIFS('RAB Prices Short'!M:M,'RAB Prices Short'!$B:$B,'All Prices combined'!$D251,'RAB Prices Short'!$E:$E,'All Prices combined'!$G251),IF($B251="RAB Long",SUMIFS('RAB Prices Long'!M:M,'RAB Prices Long'!$B:$B,'All Prices combined'!$D251,'RAB Prices Long'!$E:$E,'All Prices combined'!$G251)))),2)</f>
        <v>0</v>
      </c>
      <c r="K251" s="2">
        <f>ROUND(IF($B251="Annuity",SUMIFS('Annuity Prices'!N:N,'Annuity Prices'!$B:$B,$D251,'Annuity Prices'!$E:$E,$G251),IF($B251="RAB Short",SUMIFS('RAB Prices Short'!N:N,'RAB Prices Short'!$B:$B,'All Prices combined'!$D251,'RAB Prices Short'!$E:$E,'All Prices combined'!$G251),IF($B251="RAB Long",SUMIFS('RAB Prices Long'!N:N,'RAB Prices Long'!$B:$B,'All Prices combined'!$D251,'RAB Prices Long'!$E:$E,'All Prices combined'!$G251)))),2)</f>
        <v>1.81</v>
      </c>
      <c r="L251" s="2">
        <f>ROUND(IF($B251="Annuity",SUMIFS('Annuity Prices'!O:O,'Annuity Prices'!$B:$B,$D251,'Annuity Prices'!$E:$E,$G251),IF($B251="RAB Short",SUMIFS('RAB Prices Short'!O:O,'RAB Prices Short'!$B:$B,'All Prices combined'!$D251,'RAB Prices Short'!$E:$E,'All Prices combined'!$G251),IF($B251="RAB Long",SUMIFS('RAB Prices Long'!O:O,'RAB Prices Long'!$B:$B,'All Prices combined'!$D251,'RAB Prices Long'!$E:$E,'All Prices combined'!$G251)))),2)</f>
        <v>1.87</v>
      </c>
      <c r="M251" s="2">
        <f>ROUND(IF($B251="Annuity",SUMIFS('Annuity Prices'!P:P,'Annuity Prices'!$B:$B,$D251,'Annuity Prices'!$E:$E,$G251),IF($B251="RAB Short",SUMIFS('RAB Prices Short'!P:P,'RAB Prices Short'!$B:$B,'All Prices combined'!$D251,'RAB Prices Short'!$E:$E,'All Prices combined'!$G251),IF($B251="RAB Long",SUMIFS('RAB Prices Long'!P:P,'RAB Prices Long'!$B:$B,'All Prices combined'!$D251,'RAB Prices Long'!$E:$E,'All Prices combined'!$G251)))),2)</f>
        <v>1.91</v>
      </c>
      <c r="N251" s="2">
        <f>ROUND(IF($B251="Annuity",SUMIFS('Annuity Prices'!Q:Q,'Annuity Prices'!$B:$B,$D251,'Annuity Prices'!$E:$E,$G251),IF($B251="RAB Short",SUMIFS('RAB Prices Short'!Q:Q,'RAB Prices Short'!$B:$B,'All Prices combined'!$D251,'RAB Prices Short'!$E:$E,'All Prices combined'!$G251),IF($B251="RAB Long",SUMIFS('RAB Prices Long'!Q:Q,'RAB Prices Long'!$B:$B,'All Prices combined'!$D251,'RAB Prices Long'!$E:$E,'All Prices combined'!$G251)))),2)</f>
        <v>1.95</v>
      </c>
      <c r="O251" s="2">
        <f>ROUND(IF($B251="Annuity",SUMIFS('Annuity Prices'!R:R,'Annuity Prices'!$B:$B,$D251,'Annuity Prices'!$E:$E,$G251),IF($B251="RAB Short",SUMIFS('RAB Prices Short'!R:R,'RAB Prices Short'!$B:$B,'All Prices combined'!$D251,'RAB Prices Short'!$E:$E,'All Prices combined'!$G251),IF($B251="RAB Long",SUMIFS('RAB Prices Long'!R:R,'RAB Prices Long'!$B:$B,'All Prices combined'!$D251,'RAB Prices Long'!$E:$E,'All Prices combined'!$G251)))),2)</f>
        <v>2</v>
      </c>
      <c r="P251" s="2">
        <f>ROUND(IF($B251="Annuity",SUMIFS('Annuity Prices'!S:S,'Annuity Prices'!$B:$B,$D251,'Annuity Prices'!$E:$E,$G251),IF($B251="RAB Short",SUMIFS('RAB Prices Short'!S:S,'RAB Prices Short'!$B:$B,'All Prices combined'!$D251,'RAB Prices Short'!$E:$E,'All Prices combined'!$G251),IF($B251="RAB Long",SUMIFS('RAB Prices Long'!S:S,'RAB Prices Long'!$B:$B,'All Prices combined'!$D251,'RAB Prices Long'!$E:$E,'All Prices combined'!$G251)))),2)</f>
        <v>2.0499999999999998</v>
      </c>
      <c r="Q251" s="2">
        <f>ROUND(IF($B251="Annuity",SUMIFS('Annuity Prices'!T:T,'Annuity Prices'!$B:$B,$D251,'Annuity Prices'!$E:$E,$G251),IF($B251="RAB Short",SUMIFS('RAB Prices Short'!T:T,'RAB Prices Short'!$B:$B,'All Prices combined'!$D251,'RAB Prices Short'!$E:$E,'All Prices combined'!$G251),IF($B251="RAB Long",SUMIFS('RAB Prices Long'!T:T,'RAB Prices Long'!$B:$B,'All Prices combined'!$D251,'RAB Prices Long'!$E:$E,'All Prices combined'!$G251)))),2)</f>
        <v>2.1</v>
      </c>
      <c r="R251" s="2">
        <f>ROUND(IF($B251="Annuity",SUMIFS('Annuity Prices'!U:U,'Annuity Prices'!$B:$B,$D251,'Annuity Prices'!$E:$E,$G251),IF($B251="RAB Short",SUMIFS('RAB Prices Short'!U:U,'RAB Prices Short'!$B:$B,'All Prices combined'!$D251,'RAB Prices Short'!$E:$E,'All Prices combined'!$G251),IF($B251="RAB Long",SUMIFS('RAB Prices Long'!U:U,'RAB Prices Long'!$B:$B,'All Prices combined'!$D251,'RAB Prices Long'!$E:$E,'All Prices combined'!$G251)))),2)</f>
        <v>2.15</v>
      </c>
      <c r="S251" s="2">
        <f>ROUND(IF($B251="Annuity",SUMIFS('Annuity Prices'!V:V,'Annuity Prices'!$B:$B,$D251,'Annuity Prices'!$E:$E,$G251),IF($B251="RAB Short",SUMIFS('RAB Prices Short'!V:V,'RAB Prices Short'!$B:$B,'All Prices combined'!$D251,'RAB Prices Short'!$E:$E,'All Prices combined'!$G251),IF($B251="RAB Long",SUMIFS('RAB Prices Long'!V:V,'RAB Prices Long'!$B:$B,'All Prices combined'!$D251,'RAB Prices Long'!$E:$E,'All Prices combined'!$G251)))),2)</f>
        <v>2.2000000000000002</v>
      </c>
      <c r="T251" s="2">
        <f>ROUND(IF($B251="Annuity",SUMIFS('Annuity Prices'!W:W,'Annuity Prices'!$B:$B,$D251,'Annuity Prices'!$E:$E,$G251),IF($B251="RAB Short",SUMIFS('RAB Prices Short'!W:W,'RAB Prices Short'!$B:$B,'All Prices combined'!$D251,'RAB Prices Short'!$E:$E,'All Prices combined'!$G251),IF($B251="RAB Long",SUMIFS('RAB Prices Long'!W:W,'RAB Prices Long'!$B:$B,'All Prices combined'!$D251,'RAB Prices Long'!$E:$E,'All Prices combined'!$G251)))),2)</f>
        <v>2.2599999999999998</v>
      </c>
      <c r="U251" s="2">
        <f>ROUND(IF($B251="Annuity",SUMIFS('Annuity Prices'!X:X,'Annuity Prices'!$B:$B,$D251,'Annuity Prices'!$E:$E,$G251),IF($B251="RAB Short",SUMIFS('RAB Prices Short'!X:X,'RAB Prices Short'!$B:$B,'All Prices combined'!$D251,'RAB Prices Short'!$E:$E,'All Prices combined'!$G251),IF($B251="RAB Long",SUMIFS('RAB Prices Long'!X:X,'RAB Prices Long'!$B:$B,'All Prices combined'!$D251,'RAB Prices Long'!$E:$E,'All Prices combined'!$G251)))),2)</f>
        <v>2.2999999999999998</v>
      </c>
      <c r="V251" s="2">
        <f>ROUND(IF($B251="Annuity",SUMIFS('Annuity Prices'!Y:Y,'Annuity Prices'!$B:$B,$D251,'Annuity Prices'!$E:$E,$G251),IF($B251="RAB Short",SUMIFS('RAB Prices Short'!Y:Y,'RAB Prices Short'!$B:$B,'All Prices combined'!$D251,'RAB Prices Short'!$E:$E,'All Prices combined'!$G251),IF($B251="RAB Long",SUMIFS('RAB Prices Long'!Y:Y,'RAB Prices Long'!$B:$B,'All Prices combined'!$D251,'RAB Prices Long'!$E:$E,'All Prices combined'!$G251)))),2)</f>
        <v>2.36</v>
      </c>
      <c r="W251" s="2">
        <f>ROUND(IF($B251="Annuity",SUMIFS('Annuity Prices'!Z:Z,'Annuity Prices'!$B:$B,$D251,'Annuity Prices'!$E:$E,$G251),IF($B251="RAB Short",SUMIFS('RAB Prices Short'!Z:Z,'RAB Prices Short'!$B:$B,'All Prices combined'!$D251,'RAB Prices Short'!$E:$E,'All Prices combined'!$G251),IF($B251="RAB Long",SUMIFS('RAB Prices Long'!Z:Z,'RAB Prices Long'!$B:$B,'All Prices combined'!$D251,'RAB Prices Long'!$E:$E,'All Prices combined'!$G251)))),2)</f>
        <v>2.42</v>
      </c>
      <c r="X251" s="2">
        <f>ROUND(IF($B251="Annuity",SUMIFS('Annuity Prices'!AA:AA,'Annuity Prices'!$B:$B,$D251,'Annuity Prices'!$E:$E,$G251),IF($B251="RAB Short",SUMIFS('RAB Prices Short'!AA:AA,'RAB Prices Short'!$B:$B,'All Prices combined'!$D251,'RAB Prices Short'!$E:$E,'All Prices combined'!$G251),IF($B251="RAB Long",SUMIFS('RAB Prices Long'!AA:AA,'RAB Prices Long'!$B:$B,'All Prices combined'!$D251,'RAB Prices Long'!$E:$E,'All Prices combined'!$G251)))),2)</f>
        <v>2.48</v>
      </c>
      <c r="Y251" s="2">
        <f>ROUND(IF($B251="Annuity",SUMIFS('Annuity Prices'!AB:AB,'Annuity Prices'!$B:$B,$D251,'Annuity Prices'!$E:$E,$G251),IF($B251="RAB Short",SUMIFS('RAB Prices Short'!AB:AB,'RAB Prices Short'!$B:$B,'All Prices combined'!$D251,'RAB Prices Short'!$E:$E,'All Prices combined'!$G251),IF($B251="RAB Long",SUMIFS('RAB Prices Long'!AB:AB,'RAB Prices Long'!$B:$B,'All Prices combined'!$D251,'RAB Prices Long'!$E:$E,'All Prices combined'!$G251)))),2)</f>
        <v>2.5299999999999998</v>
      </c>
      <c r="Z251" s="2">
        <f>ROUND(IF($B251="Annuity",SUMIFS('Annuity Prices'!AC:AC,'Annuity Prices'!$B:$B,$D251,'Annuity Prices'!$E:$E,$G251),IF($B251="RAB Short",SUMIFS('RAB Prices Short'!AC:AC,'RAB Prices Short'!$B:$B,'All Prices combined'!$D251,'RAB Prices Short'!$E:$E,'All Prices combined'!$G251),IF($B251="RAB Long",SUMIFS('RAB Prices Long'!AC:AC,'RAB Prices Long'!$B:$B,'All Prices combined'!$D251,'RAB Prices Long'!$E:$E,'All Prices combined'!$G251)))),2)</f>
        <v>2.59</v>
      </c>
      <c r="AA251" s="2">
        <f>ROUND(IF($B251="Annuity",SUMIFS('Annuity Prices'!AD:AD,'Annuity Prices'!$B:$B,$D251,'Annuity Prices'!$E:$E,$G251),IF($B251="RAB Short",SUMIFS('RAB Prices Short'!AD:AD,'RAB Prices Short'!$B:$B,'All Prices combined'!$D251,'RAB Prices Short'!$E:$E,'All Prices combined'!$G251),IF($B251="RAB Long",SUMIFS('RAB Prices Long'!AD:AD,'RAB Prices Long'!$B:$B,'All Prices combined'!$D251,'RAB Prices Long'!$E:$E,'All Prices combined'!$G251)))),2)</f>
        <v>2.66</v>
      </c>
      <c r="AB251" s="2">
        <f>ROUND(IF($B251="Annuity",SUMIFS('Annuity Prices'!AE:AE,'Annuity Prices'!$B:$B,$D251,'Annuity Prices'!$E:$E,$G251),IF($B251="RAB Short",SUMIFS('RAB Prices Short'!AE:AE,'RAB Prices Short'!$B:$B,'All Prices combined'!$D251,'RAB Prices Short'!$E:$E,'All Prices combined'!$G251),IF($B251="RAB Long",SUMIFS('RAB Prices Long'!AE:AE,'RAB Prices Long'!$B:$B,'All Prices combined'!$D251,'RAB Prices Long'!$E:$E,'All Prices combined'!$G251)))),2)</f>
        <v>2.72</v>
      </c>
      <c r="AC251" s="2">
        <f>ROUND(IF($B251="Annuity",SUMIFS('Annuity Prices'!AF:AF,'Annuity Prices'!$B:$B,$D251,'Annuity Prices'!$E:$E,$G251),IF($B251="RAB Short",SUMIFS('RAB Prices Short'!AF:AF,'RAB Prices Short'!$B:$B,'All Prices combined'!$D251,'RAB Prices Short'!$E:$E,'All Prices combined'!$G251),IF($B251="RAB Long",SUMIFS('RAB Prices Long'!AF:AF,'RAB Prices Long'!$B:$B,'All Prices combined'!$D251,'RAB Prices Long'!$E:$E,'All Prices combined'!$G251)))),2)</f>
        <v>2.78</v>
      </c>
      <c r="AD251" s="2">
        <f>ROUND(IF($B251="Annuity",SUMIFS('Annuity Prices'!AG:AG,'Annuity Prices'!$B:$B,$D251,'Annuity Prices'!$E:$E,$G251),IF($B251="RAB Short",SUMIFS('RAB Prices Short'!AG:AG,'RAB Prices Short'!$B:$B,'All Prices combined'!$D251,'RAB Prices Short'!$E:$E,'All Prices combined'!$G251),IF($B251="RAB Long",SUMIFS('RAB Prices Long'!AG:AG,'RAB Prices Long'!$B:$B,'All Prices combined'!$D251,'RAB Prices Long'!$E:$E,'All Prices combined'!$G251)))),2)</f>
        <v>2.85</v>
      </c>
      <c r="AE251" s="2">
        <f>ROUND(IF($B251="Annuity",SUMIFS('Annuity Prices'!AH:AH,'Annuity Prices'!$B:$B,$D251,'Annuity Prices'!$E:$E,$G251),IF($B251="RAB Short",SUMIFS('RAB Prices Short'!AH:AH,'RAB Prices Short'!$B:$B,'All Prices combined'!$D251,'RAB Prices Short'!$E:$E,'All Prices combined'!$G251),IF($B251="RAB Long",SUMIFS('RAB Prices Long'!AH:AH,'RAB Prices Long'!$B:$B,'All Prices combined'!$D251,'RAB Prices Long'!$E:$E,'All Prices combined'!$G251)))),2)</f>
        <v>2.92</v>
      </c>
      <c r="AF251" s="2">
        <f>ROUND(IF($B251="Annuity",SUMIFS('Annuity Prices'!AI:AI,'Annuity Prices'!$B:$B,$D251,'Annuity Prices'!$E:$E,$G251),IF($B251="RAB Short",SUMIFS('RAB Prices Short'!AI:AI,'RAB Prices Short'!$B:$B,'All Prices combined'!$D251,'RAB Prices Short'!$E:$E,'All Prices combined'!$G251),IF($B251="RAB Long",SUMIFS('RAB Prices Long'!AI:AI,'RAB Prices Long'!$B:$B,'All Prices combined'!$D251,'RAB Prices Long'!$E:$E,'All Prices combined'!$G251)))),2)</f>
        <v>2.99</v>
      </c>
      <c r="AG251" s="2">
        <f>ROUND(IF($B251="Annuity",SUMIFS('Annuity Prices'!AJ:AJ,'Annuity Prices'!$B:$B,$D251,'Annuity Prices'!$E:$E,$G251),IF($B251="RAB Short",SUMIFS('RAB Prices Short'!AJ:AJ,'RAB Prices Short'!$B:$B,'All Prices combined'!$D251,'RAB Prices Short'!$E:$E,'All Prices combined'!$G251),IF($B251="RAB Long",SUMIFS('RAB Prices Long'!AJ:AJ,'RAB Prices Long'!$B:$B,'All Prices combined'!$D251,'RAB Prices Long'!$E:$E,'All Prices combined'!$G251)))),2)</f>
        <v>3.05</v>
      </c>
      <c r="AH251" s="2">
        <f>ROUND(IF($B251="Annuity",SUMIFS('Annuity Prices'!AK:AK,'Annuity Prices'!$B:$B,$D251,'Annuity Prices'!$E:$E,$G251),IF($B251="RAB Short",SUMIFS('RAB Prices Short'!AK:AK,'RAB Prices Short'!$B:$B,'All Prices combined'!$D251,'RAB Prices Short'!$E:$E,'All Prices combined'!$G251),IF($B251="RAB Long",SUMIFS('RAB Prices Long'!AK:AK,'RAB Prices Long'!$B:$B,'All Prices combined'!$D251,'RAB Prices Long'!$E:$E,'All Prices combined'!$G251)))),2)</f>
        <v>3.13</v>
      </c>
      <c r="AI251" s="2">
        <f>ROUND(IF($B251="Annuity",SUMIFS('Annuity Prices'!AL:AL,'Annuity Prices'!$B:$B,$D251,'Annuity Prices'!$E:$E,$G251),IF($B251="RAB Short",SUMIFS('RAB Prices Short'!AL:AL,'RAB Prices Short'!$B:$B,'All Prices combined'!$D251,'RAB Prices Short'!$E:$E,'All Prices combined'!$G251),IF($B251="RAB Long",SUMIFS('RAB Prices Long'!AL:AL,'RAB Prices Long'!$B:$B,'All Prices combined'!$D251,'RAB Prices Long'!$E:$E,'All Prices combined'!$G251)))),2)</f>
        <v>3.21</v>
      </c>
      <c r="AJ251" s="2">
        <f>ROUND(IF($B251="Annuity",SUMIFS('Annuity Prices'!AM:AM,'Annuity Prices'!$B:$B,$D251,'Annuity Prices'!$E:$E,$G251),IF($B251="RAB Short",SUMIFS('RAB Prices Short'!AM:AM,'RAB Prices Short'!$B:$B,'All Prices combined'!$D251,'RAB Prices Short'!$E:$E,'All Prices combined'!$G251),IF($B251="RAB Long",SUMIFS('RAB Prices Long'!AM:AM,'RAB Prices Long'!$B:$B,'All Prices combined'!$D251,'RAB Prices Long'!$E:$E,'All Prices combined'!$G251)))),2)</f>
        <v>3.29</v>
      </c>
      <c r="AK251" s="2">
        <f>ROUND(IF($B251="Annuity",SUMIFS('Annuity Prices'!AN:AN,'Annuity Prices'!$B:$B,$D251,'Annuity Prices'!$E:$E,$G251),IF($B251="RAB Short",SUMIFS('RAB Prices Short'!AN:AN,'RAB Prices Short'!$B:$B,'All Prices combined'!$D251,'RAB Prices Short'!$E:$E,'All Prices combined'!$G251),IF($B251="RAB Long",SUMIFS('RAB Prices Long'!AN:AN,'RAB Prices Long'!$B:$B,'All Prices combined'!$D251,'RAB Prices Long'!$E:$E,'All Prices combined'!$G251)))),2)</f>
        <v>3.35</v>
      </c>
      <c r="AL251" s="2">
        <f>ROUND(IF($B251="Annuity",SUMIFS('Annuity Prices'!AO:AO,'Annuity Prices'!$B:$B,$D251,'Annuity Prices'!$E:$E,$G251),IF($B251="RAB Short",SUMIFS('RAB Prices Short'!AO:AO,'RAB Prices Short'!$B:$B,'All Prices combined'!$D251,'RAB Prices Short'!$E:$E,'All Prices combined'!$G251),IF($B251="RAB Long",SUMIFS('RAB Prices Long'!AO:AO,'RAB Prices Long'!$B:$B,'All Prices combined'!$D251,'RAB Prices Long'!$E:$E,'All Prices combined'!$G251)))),2)</f>
        <v>3.44</v>
      </c>
      <c r="AM251" s="2">
        <f>ROUND(IF($B251="Annuity",SUMIFS('Annuity Prices'!AP:AP,'Annuity Prices'!$B:$B,$D251,'Annuity Prices'!$E:$E,$G251),IF($B251="RAB Short",SUMIFS('RAB Prices Short'!AP:AP,'RAB Prices Short'!$B:$B,'All Prices combined'!$D251,'RAB Prices Short'!$E:$E,'All Prices combined'!$G251),IF($B251="RAB Long",SUMIFS('RAB Prices Long'!AP:AP,'RAB Prices Long'!$B:$B,'All Prices combined'!$D251,'RAB Prices Long'!$E:$E,'All Prices combined'!$G251)))),2)</f>
        <v>3.52</v>
      </c>
      <c r="AN251" s="2">
        <f>ROUND(IF($B251="Annuity",SUMIFS('Annuity Prices'!AQ:AQ,'Annuity Prices'!$B:$B,$D251,'Annuity Prices'!$E:$E,$G251),IF($B251="RAB Short",SUMIFS('RAB Prices Short'!AQ:AQ,'RAB Prices Short'!$B:$B,'All Prices combined'!$D251,'RAB Prices Short'!$E:$E,'All Prices combined'!$G251),IF($B251="RAB Long",SUMIFS('RAB Prices Long'!AQ:AQ,'RAB Prices Long'!$B:$B,'All Prices combined'!$D251,'RAB Prices Long'!$E:$E,'All Prices combined'!$G251)))),2)</f>
        <v>3.61</v>
      </c>
      <c r="AO251" s="2">
        <f>ROUND(IF($B251="Annuity",SUMIFS('Annuity Prices'!AR:AR,'Annuity Prices'!$B:$B,$D251,'Annuity Prices'!$E:$E,$G251),IF($B251="RAB Short",SUMIFS('RAB Prices Short'!AR:AR,'RAB Prices Short'!$B:$B,'All Prices combined'!$D251,'RAB Prices Short'!$E:$E,'All Prices combined'!$G251),IF($B251="RAB Long",SUMIFS('RAB Prices Long'!AR:AR,'RAB Prices Long'!$B:$B,'All Prices combined'!$D251,'RAB Prices Long'!$E:$E,'All Prices combined'!$G251)))),2)</f>
        <v>0</v>
      </c>
      <c r="AP251" s="2">
        <f>ROUND(IF($B251="Annuity",SUMIFS('Annuity Prices'!AS:AS,'Annuity Prices'!$B:$B,$D251,'Annuity Prices'!$E:$E,$G251),IF($B251="RAB Short",SUMIFS('RAB Prices Short'!AS:AS,'RAB Prices Short'!$B:$B,'All Prices combined'!$D251,'RAB Prices Short'!$E:$E,'All Prices combined'!$G251),IF($B251="RAB Long",SUMIFS('RAB Prices Long'!AS:AS,'RAB Prices Long'!$B:$B,'All Prices combined'!$D251,'RAB Prices Long'!$E:$E,'All Prices combined'!$G251)))),2)</f>
        <v>0</v>
      </c>
      <c r="AQ251" s="2">
        <f>ROUND(IF($B251="Annuity",SUMIFS('Annuity Prices'!AT:AT,'Annuity Prices'!$B:$B,$D251,'Annuity Prices'!$E:$E,$G251),IF($B251="RAB Short",SUMIFS('RAB Prices Short'!AT:AT,'RAB Prices Short'!$B:$B,'All Prices combined'!$D251,'RAB Prices Short'!$E:$E,'All Prices combined'!$G251),IF($B251="RAB Long",SUMIFS('RAB Prices Long'!AT:AT,'RAB Prices Long'!$B:$B,'All Prices combined'!$D251,'RAB Prices Long'!$E:$E,'All Prices combined'!$G251)))),2)</f>
        <v>1.77</v>
      </c>
      <c r="AR251" s="2">
        <f>ROUND(IF($B251="Annuity",SUMIFS('Annuity Prices'!AU:AU,'Annuity Prices'!$B:$B,$D251,'Annuity Prices'!$E:$E,$G251),IF($B251="RAB Short",SUMIFS('RAB Prices Short'!AU:AU,'RAB Prices Short'!$B:$B,'All Prices combined'!$D251,'RAB Prices Short'!$E:$E,'All Prices combined'!$G251),IF($B251="RAB Long",SUMIFS('RAB Prices Long'!AU:AU,'RAB Prices Long'!$B:$B,'All Prices combined'!$D251,'RAB Prices Long'!$E:$E,'All Prices combined'!$G251)))),2)</f>
        <v>1.81</v>
      </c>
      <c r="AS251" s="2">
        <f>ROUND(IF($B251="Annuity",SUMIFS('Annuity Prices'!AV:AV,'Annuity Prices'!$B:$B,$D251,'Annuity Prices'!$E:$E,$G251),IF($B251="RAB Short",SUMIFS('RAB Prices Short'!AV:AV,'RAB Prices Short'!$B:$B,'All Prices combined'!$D251,'RAB Prices Short'!$E:$E,'All Prices combined'!$G251),IF($B251="RAB Long",SUMIFS('RAB Prices Long'!AV:AV,'RAB Prices Long'!$B:$B,'All Prices combined'!$D251,'RAB Prices Long'!$E:$E,'All Prices combined'!$G251)))),2)</f>
        <v>1.87</v>
      </c>
      <c r="AT251" s="2">
        <f>ROUND(IF($B251="Annuity",SUMIFS('Annuity Prices'!AW:AW,'Annuity Prices'!$B:$B,$D251,'Annuity Prices'!$E:$E,$G251),IF($B251="RAB Short",SUMIFS('RAB Prices Short'!AW:AW,'RAB Prices Short'!$B:$B,'All Prices combined'!$D251,'RAB Prices Short'!$E:$E,'All Prices combined'!$G251),IF($B251="RAB Long",SUMIFS('RAB Prices Long'!AW:AW,'RAB Prices Long'!$B:$B,'All Prices combined'!$D251,'RAB Prices Long'!$E:$E,'All Prices combined'!$G251)))),2)</f>
        <v>1.91</v>
      </c>
      <c r="AU251" s="2">
        <f>ROUND(IF($B251="Annuity",SUMIFS('Annuity Prices'!AX:AX,'Annuity Prices'!$B:$B,$D251,'Annuity Prices'!$E:$E,$G251),IF($B251="RAB Short",SUMIFS('RAB Prices Short'!AX:AX,'RAB Prices Short'!$B:$B,'All Prices combined'!$D251,'RAB Prices Short'!$E:$E,'All Prices combined'!$G251),IF($B251="RAB Long",SUMIFS('RAB Prices Long'!AX:AX,'RAB Prices Long'!$B:$B,'All Prices combined'!$D251,'RAB Prices Long'!$E:$E,'All Prices combined'!$G251)))),2)</f>
        <v>1.95</v>
      </c>
      <c r="AV251" s="2">
        <f>ROUND(IF($B251="Annuity",SUMIFS('Annuity Prices'!AY:AY,'Annuity Prices'!$B:$B,$D251,'Annuity Prices'!$E:$E,$G251),IF($B251="RAB Short",SUMIFS('RAB Prices Short'!AY:AY,'RAB Prices Short'!$B:$B,'All Prices combined'!$D251,'RAB Prices Short'!$E:$E,'All Prices combined'!$G251),IF($B251="RAB Long",SUMIFS('RAB Prices Long'!AY:AY,'RAB Prices Long'!$B:$B,'All Prices combined'!$D251,'RAB Prices Long'!$E:$E,'All Prices combined'!$G251)))),2)</f>
        <v>2</v>
      </c>
      <c r="AW251" s="2">
        <f>ROUND(IF($B251="Annuity",SUMIFS('Annuity Prices'!AZ:AZ,'Annuity Prices'!$B:$B,$D251,'Annuity Prices'!$E:$E,$G251),IF($B251="RAB Short",SUMIFS('RAB Prices Short'!AZ:AZ,'RAB Prices Short'!$B:$B,'All Prices combined'!$D251,'RAB Prices Short'!$E:$E,'All Prices combined'!$G251),IF($B251="RAB Long",SUMIFS('RAB Prices Long'!AZ:AZ,'RAB Prices Long'!$B:$B,'All Prices combined'!$D251,'RAB Prices Long'!$E:$E,'All Prices combined'!$G251)))),2)</f>
        <v>2.0499999999999998</v>
      </c>
      <c r="AX251" s="2">
        <f>ROUND(IF($B251="Annuity",SUMIFS('Annuity Prices'!BA:BA,'Annuity Prices'!$B:$B,$D251,'Annuity Prices'!$E:$E,$G251),IF($B251="RAB Short",SUMIFS('RAB Prices Short'!BA:BA,'RAB Prices Short'!$B:$B,'All Prices combined'!$D251,'RAB Prices Short'!$E:$E,'All Prices combined'!$G251),IF($B251="RAB Long",SUMIFS('RAB Prices Long'!BA:BA,'RAB Prices Long'!$B:$B,'All Prices combined'!$D251,'RAB Prices Long'!$E:$E,'All Prices combined'!$G251)))),2)</f>
        <v>2.1</v>
      </c>
      <c r="AY251" s="2">
        <f>ROUND(IF($B251="Annuity",SUMIFS('Annuity Prices'!BB:BB,'Annuity Prices'!$B:$B,$D251,'Annuity Prices'!$E:$E,$G251),IF($B251="RAB Short",SUMIFS('RAB Prices Short'!BB:BB,'RAB Prices Short'!$B:$B,'All Prices combined'!$D251,'RAB Prices Short'!$E:$E,'All Prices combined'!$G251),IF($B251="RAB Long",SUMIFS('RAB Prices Long'!BB:BB,'RAB Prices Long'!$B:$B,'All Prices combined'!$D251,'RAB Prices Long'!$E:$E,'All Prices combined'!$G251)))),2)</f>
        <v>2.15</v>
      </c>
      <c r="AZ251" s="2">
        <f>ROUND(IF($B251="Annuity",SUMIFS('Annuity Prices'!BC:BC,'Annuity Prices'!$B:$B,$D251,'Annuity Prices'!$E:$E,$G251),IF($B251="RAB Short",SUMIFS('RAB Prices Short'!BC:BC,'RAB Prices Short'!$B:$B,'All Prices combined'!$D251,'RAB Prices Short'!$E:$E,'All Prices combined'!$G251),IF($B251="RAB Long",SUMIFS('RAB Prices Long'!BC:BC,'RAB Prices Long'!$B:$B,'All Prices combined'!$D251,'RAB Prices Long'!$E:$E,'All Prices combined'!$G251)))),2)</f>
        <v>2.2000000000000002</v>
      </c>
      <c r="BA251" s="2">
        <f>ROUND(IF($B251="Annuity",SUMIFS('Annuity Prices'!BD:BD,'Annuity Prices'!$B:$B,$D251,'Annuity Prices'!$E:$E,$G251),IF($B251="RAB Short",SUMIFS('RAB Prices Short'!BD:BD,'RAB Prices Short'!$B:$B,'All Prices combined'!$D251,'RAB Prices Short'!$E:$E,'All Prices combined'!$G251),IF($B251="RAB Long",SUMIFS('RAB Prices Long'!BD:BD,'RAB Prices Long'!$B:$B,'All Prices combined'!$D251,'RAB Prices Long'!$E:$E,'All Prices combined'!$G251)))),2)</f>
        <v>2.2599999999999998</v>
      </c>
      <c r="BB251" s="2">
        <f>ROUND(IF($B251="Annuity",SUMIFS('Annuity Prices'!BE:BE,'Annuity Prices'!$B:$B,$D251,'Annuity Prices'!$E:$E,$G251),IF($B251="RAB Short",SUMIFS('RAB Prices Short'!BE:BE,'RAB Prices Short'!$B:$B,'All Prices combined'!$D251,'RAB Prices Short'!$E:$E,'All Prices combined'!$G251),IF($B251="RAB Long",SUMIFS('RAB Prices Long'!BE:BE,'RAB Prices Long'!$B:$B,'All Prices combined'!$D251,'RAB Prices Long'!$E:$E,'All Prices combined'!$G251)))),2)</f>
        <v>2.2999999999999998</v>
      </c>
      <c r="BC251" s="2">
        <f>ROUND(IF($B251="Annuity",SUMIFS('Annuity Prices'!BF:BF,'Annuity Prices'!$B:$B,$D251,'Annuity Prices'!$E:$E,$G251),IF($B251="RAB Short",SUMIFS('RAB Prices Short'!BF:BF,'RAB Prices Short'!$B:$B,'All Prices combined'!$D251,'RAB Prices Short'!$E:$E,'All Prices combined'!$G251),IF($B251="RAB Long",SUMIFS('RAB Prices Long'!BF:BF,'RAB Prices Long'!$B:$B,'All Prices combined'!$D251,'RAB Prices Long'!$E:$E,'All Prices combined'!$G251)))),2)</f>
        <v>2.36</v>
      </c>
      <c r="BD251" s="2">
        <f>ROUND(IF($B251="Annuity",SUMIFS('Annuity Prices'!BG:BG,'Annuity Prices'!$B:$B,$D251,'Annuity Prices'!$E:$E,$G251),IF($B251="RAB Short",SUMIFS('RAB Prices Short'!BG:BG,'RAB Prices Short'!$B:$B,'All Prices combined'!$D251,'RAB Prices Short'!$E:$E,'All Prices combined'!$G251),IF($B251="RAB Long",SUMIFS('RAB Prices Long'!BG:BG,'RAB Prices Long'!$B:$B,'All Prices combined'!$D251,'RAB Prices Long'!$E:$E,'All Prices combined'!$G251)))),2)</f>
        <v>2.42</v>
      </c>
      <c r="BE251" s="2">
        <f>ROUND(IF($B251="Annuity",SUMIFS('Annuity Prices'!BH:BH,'Annuity Prices'!$B:$B,$D251,'Annuity Prices'!$E:$E,$G251),IF($B251="RAB Short",SUMIFS('RAB Prices Short'!BH:BH,'RAB Prices Short'!$B:$B,'All Prices combined'!$D251,'RAB Prices Short'!$E:$E,'All Prices combined'!$G251),IF($B251="RAB Long",SUMIFS('RAB Prices Long'!BH:BH,'RAB Prices Long'!$B:$B,'All Prices combined'!$D251,'RAB Prices Long'!$E:$E,'All Prices combined'!$G251)))),2)</f>
        <v>2.48</v>
      </c>
      <c r="BF251" s="2">
        <f>ROUND(IF($B251="Annuity",SUMIFS('Annuity Prices'!BI:BI,'Annuity Prices'!$B:$B,$D251,'Annuity Prices'!$E:$E,$G251),IF($B251="RAB Short",SUMIFS('RAB Prices Short'!BI:BI,'RAB Prices Short'!$B:$B,'All Prices combined'!$D251,'RAB Prices Short'!$E:$E,'All Prices combined'!$G251),IF($B251="RAB Long",SUMIFS('RAB Prices Long'!BI:BI,'RAB Prices Long'!$B:$B,'All Prices combined'!$D251,'RAB Prices Long'!$E:$E,'All Prices combined'!$G251)))),2)</f>
        <v>2.5299999999999998</v>
      </c>
      <c r="BG251" s="2">
        <f>ROUND(IF($B251="Annuity",SUMIFS('Annuity Prices'!BJ:BJ,'Annuity Prices'!$B:$B,$D251,'Annuity Prices'!$E:$E,$G251),IF($B251="RAB Short",SUMIFS('RAB Prices Short'!BJ:BJ,'RAB Prices Short'!$B:$B,'All Prices combined'!$D251,'RAB Prices Short'!$E:$E,'All Prices combined'!$G251),IF($B251="RAB Long",SUMIFS('RAB Prices Long'!BJ:BJ,'RAB Prices Long'!$B:$B,'All Prices combined'!$D251,'RAB Prices Long'!$E:$E,'All Prices combined'!$G251)))),2)</f>
        <v>2.59</v>
      </c>
      <c r="BH251" s="2">
        <f>ROUND(IF($B251="Annuity",SUMIFS('Annuity Prices'!BK:BK,'Annuity Prices'!$B:$B,$D251,'Annuity Prices'!$E:$E,$G251),IF($B251="RAB Short",SUMIFS('RAB Prices Short'!BK:BK,'RAB Prices Short'!$B:$B,'All Prices combined'!$D251,'RAB Prices Short'!$E:$E,'All Prices combined'!$G251),IF($B251="RAB Long",SUMIFS('RAB Prices Long'!BK:BK,'RAB Prices Long'!$B:$B,'All Prices combined'!$D251,'RAB Prices Long'!$E:$E,'All Prices combined'!$G251)))),2)</f>
        <v>2.66</v>
      </c>
      <c r="BI251" s="2">
        <f>ROUND(IF($B251="Annuity",SUMIFS('Annuity Prices'!BL:BL,'Annuity Prices'!$B:$B,$D251,'Annuity Prices'!$E:$E,$G251),IF($B251="RAB Short",SUMIFS('RAB Prices Short'!BL:BL,'RAB Prices Short'!$B:$B,'All Prices combined'!$D251,'RAB Prices Short'!$E:$E,'All Prices combined'!$G251),IF($B251="RAB Long",SUMIFS('RAB Prices Long'!BL:BL,'RAB Prices Long'!$B:$B,'All Prices combined'!$D251,'RAB Prices Long'!$E:$E,'All Prices combined'!$G251)))),2)</f>
        <v>2.72</v>
      </c>
      <c r="BJ251" s="2">
        <f>ROUND(IF($B251="Annuity",SUMIFS('Annuity Prices'!BM:BM,'Annuity Prices'!$B:$B,$D251,'Annuity Prices'!$E:$E,$G251),IF($B251="RAB Short",SUMIFS('RAB Prices Short'!BM:BM,'RAB Prices Short'!$B:$B,'All Prices combined'!$D251,'RAB Prices Short'!$E:$E,'All Prices combined'!$G251),IF($B251="RAB Long",SUMIFS('RAB Prices Long'!BM:BM,'RAB Prices Long'!$B:$B,'All Prices combined'!$D251,'RAB Prices Long'!$E:$E,'All Prices combined'!$G251)))),2)</f>
        <v>2.78</v>
      </c>
      <c r="BK251" s="2">
        <f>ROUND(IF($B251="Annuity",SUMIFS('Annuity Prices'!BN:BN,'Annuity Prices'!$B:$B,$D251,'Annuity Prices'!$E:$E,$G251),IF($B251="RAB Short",SUMIFS('RAB Prices Short'!BN:BN,'RAB Prices Short'!$B:$B,'All Prices combined'!$D251,'RAB Prices Short'!$E:$E,'All Prices combined'!$G251),IF($B251="RAB Long",SUMIFS('RAB Prices Long'!BN:BN,'RAB Prices Long'!$B:$B,'All Prices combined'!$D251,'RAB Prices Long'!$E:$E,'All Prices combined'!$G251)))),2)</f>
        <v>2.85</v>
      </c>
      <c r="BL251" s="2">
        <f>ROUND(IF($B251="Annuity",SUMIFS('Annuity Prices'!BO:BO,'Annuity Prices'!$B:$B,$D251,'Annuity Prices'!$E:$E,$G251),IF($B251="RAB Short",SUMIFS('RAB Prices Short'!BO:BO,'RAB Prices Short'!$B:$B,'All Prices combined'!$D251,'RAB Prices Short'!$E:$E,'All Prices combined'!$G251),IF($B251="RAB Long",SUMIFS('RAB Prices Long'!BO:BO,'RAB Prices Long'!$B:$B,'All Prices combined'!$D251,'RAB Prices Long'!$E:$E,'All Prices combined'!$G251)))),2)</f>
        <v>2.92</v>
      </c>
      <c r="BM251" s="2">
        <f>ROUND(IF($B251="Annuity",SUMIFS('Annuity Prices'!BP:BP,'Annuity Prices'!$B:$B,$D251,'Annuity Prices'!$E:$E,$G251),IF($B251="RAB Short",SUMIFS('RAB Prices Short'!BP:BP,'RAB Prices Short'!$B:$B,'All Prices combined'!$D251,'RAB Prices Short'!$E:$E,'All Prices combined'!$G251),IF($B251="RAB Long",SUMIFS('RAB Prices Long'!BP:BP,'RAB Prices Long'!$B:$B,'All Prices combined'!$D251,'RAB Prices Long'!$E:$E,'All Prices combined'!$G251)))),2)</f>
        <v>2.99</v>
      </c>
      <c r="BN251" s="2">
        <f>ROUND(IF($B251="Annuity",SUMIFS('Annuity Prices'!BQ:BQ,'Annuity Prices'!$B:$B,$D251,'Annuity Prices'!$E:$E,$G251),IF($B251="RAB Short",SUMIFS('RAB Prices Short'!BQ:BQ,'RAB Prices Short'!$B:$B,'All Prices combined'!$D251,'RAB Prices Short'!$E:$E,'All Prices combined'!$G251),IF($B251="RAB Long",SUMIFS('RAB Prices Long'!BQ:BQ,'RAB Prices Long'!$B:$B,'All Prices combined'!$D251,'RAB Prices Long'!$E:$E,'All Prices combined'!$G251)))),2)</f>
        <v>3.05</v>
      </c>
      <c r="BO251" s="2">
        <f>ROUND(IF($B251="Annuity",SUMIFS('Annuity Prices'!BR:BR,'Annuity Prices'!$B:$B,$D251,'Annuity Prices'!$E:$E,$G251),IF($B251="RAB Short",SUMIFS('RAB Prices Short'!BR:BR,'RAB Prices Short'!$B:$B,'All Prices combined'!$D251,'RAB Prices Short'!$E:$E,'All Prices combined'!$G251),IF($B251="RAB Long",SUMIFS('RAB Prices Long'!BR:BR,'RAB Prices Long'!$B:$B,'All Prices combined'!$D251,'RAB Prices Long'!$E:$E,'All Prices combined'!$G251)))),2)</f>
        <v>3.13</v>
      </c>
      <c r="BP251" s="2">
        <f>ROUND(IF($B251="Annuity",SUMIFS('Annuity Prices'!BS:BS,'Annuity Prices'!$B:$B,$D251,'Annuity Prices'!$E:$E,$G251),IF($B251="RAB Short",SUMIFS('RAB Prices Short'!BS:BS,'RAB Prices Short'!$B:$B,'All Prices combined'!$D251,'RAB Prices Short'!$E:$E,'All Prices combined'!$G251),IF($B251="RAB Long",SUMIFS('RAB Prices Long'!BS:BS,'RAB Prices Long'!$B:$B,'All Prices combined'!$D251,'RAB Prices Long'!$E:$E,'All Prices combined'!$G251)))),2)</f>
        <v>3.21</v>
      </c>
      <c r="BQ251" s="2">
        <f>ROUND(IF($B251="Annuity",SUMIFS('Annuity Prices'!BT:BT,'Annuity Prices'!$B:$B,$D251,'Annuity Prices'!$E:$E,$G251),IF($B251="RAB Short",SUMIFS('RAB Prices Short'!BT:BT,'RAB Prices Short'!$B:$B,'All Prices combined'!$D251,'RAB Prices Short'!$E:$E,'All Prices combined'!$G251),IF($B251="RAB Long",SUMIFS('RAB Prices Long'!BT:BT,'RAB Prices Long'!$B:$B,'All Prices combined'!$D251,'RAB Prices Long'!$E:$E,'All Prices combined'!$G251)))),2)</f>
        <v>3.29</v>
      </c>
      <c r="BR251" s="2">
        <f>ROUND(IF($B251="Annuity",SUMIFS('Annuity Prices'!BU:BU,'Annuity Prices'!$B:$B,$D251,'Annuity Prices'!$E:$E,$G251),IF($B251="RAB Short",SUMIFS('RAB Prices Short'!BU:BU,'RAB Prices Short'!$B:$B,'All Prices combined'!$D251,'RAB Prices Short'!$E:$E,'All Prices combined'!$G251),IF($B251="RAB Long",SUMIFS('RAB Prices Long'!BU:BU,'RAB Prices Long'!$B:$B,'All Prices combined'!$D251,'RAB Prices Long'!$E:$E,'All Prices combined'!$G251)))),2)</f>
        <v>3.35</v>
      </c>
      <c r="BS251" s="2">
        <f>ROUND(IF($B251="Annuity",SUMIFS('Annuity Prices'!BV:BV,'Annuity Prices'!$B:$B,$D251,'Annuity Prices'!$E:$E,$G251),IF($B251="RAB Short",SUMIFS('RAB Prices Short'!BV:BV,'RAB Prices Short'!$B:$B,'All Prices combined'!$D251,'RAB Prices Short'!$E:$E,'All Prices combined'!$G251),IF($B251="RAB Long",SUMIFS('RAB Prices Long'!BV:BV,'RAB Prices Long'!$B:$B,'All Prices combined'!$D251,'RAB Prices Long'!$E:$E,'All Prices combined'!$G251)))),2)</f>
        <v>3.44</v>
      </c>
      <c r="BT251" s="2">
        <f>ROUND(IF($B251="Annuity",SUMIFS('Annuity Prices'!BW:BW,'Annuity Prices'!$B:$B,$D251,'Annuity Prices'!$E:$E,$G251),IF($B251="RAB Short",SUMIFS('RAB Prices Short'!BW:BW,'RAB Prices Short'!$B:$B,'All Prices combined'!$D251,'RAB Prices Short'!$E:$E,'All Prices combined'!$G251),IF($B251="RAB Long",SUMIFS('RAB Prices Long'!BW:BW,'RAB Prices Long'!$B:$B,'All Prices combined'!$D251,'RAB Prices Long'!$E:$E,'All Prices combined'!$G251)))),2)</f>
        <v>3.52</v>
      </c>
      <c r="BU251" s="2">
        <f>ROUND(IF($B251="Annuity",SUMIFS('Annuity Prices'!BX:BX,'Annuity Prices'!$B:$B,$D251,'Annuity Prices'!$E:$E,$G251),IF($B251="RAB Short",SUMIFS('RAB Prices Short'!BX:BX,'RAB Prices Short'!$B:$B,'All Prices combined'!$D251,'RAB Prices Short'!$E:$E,'All Prices combined'!$G251),IF($B251="RAB Long",SUMIFS('RAB Prices Long'!BX:BX,'RAB Prices Long'!$B:$B,'All Prices combined'!$D251,'RAB Prices Long'!$E:$E,'All Prices combined'!$G251)))),2)</f>
        <v>3.61</v>
      </c>
    </row>
    <row r="252" spans="2:73" x14ac:dyDescent="0.25">
      <c r="B252" t="s">
        <v>44</v>
      </c>
      <c r="C252">
        <v>12</v>
      </c>
      <c r="E252" t="s">
        <v>161</v>
      </c>
      <c r="F252">
        <v>12</v>
      </c>
      <c r="G252" t="s">
        <v>162</v>
      </c>
      <c r="I252" s="2">
        <f>ROUND(IF($B252="Annuity",SUMIFS('Annuity Prices'!L:L,'Annuity Prices'!$B:$B,$D252,'Annuity Prices'!$E:$E,$G252),IF($B252="RAB Short",SUMIFS('RAB Prices Short'!L:L,'RAB Prices Short'!$B:$B,'All Prices combined'!$D252,'RAB Prices Short'!$E:$E,'All Prices combined'!$G252),IF($B252="RAB Long",SUMIFS('RAB Prices Long'!L:L,'RAB Prices Long'!$B:$B,'All Prices combined'!$D252,'RAB Prices Long'!$E:$E,'All Prices combined'!$G252)))),2)</f>
        <v>0</v>
      </c>
      <c r="J252" s="2">
        <f>ROUND(IF($B252="Annuity",SUMIFS('Annuity Prices'!M:M,'Annuity Prices'!$B:$B,$D252,'Annuity Prices'!$E:$E,$G252),IF($B252="RAB Short",SUMIFS('RAB Prices Short'!M:M,'RAB Prices Short'!$B:$B,'All Prices combined'!$D252,'RAB Prices Short'!$E:$E,'All Prices combined'!$G252),IF($B252="RAB Long",SUMIFS('RAB Prices Long'!M:M,'RAB Prices Long'!$B:$B,'All Prices combined'!$D252,'RAB Prices Long'!$E:$E,'All Prices combined'!$G252)))),2)</f>
        <v>0</v>
      </c>
      <c r="K252" s="2">
        <f>ROUND(IF($B252="Annuity",SUMIFS('Annuity Prices'!N:N,'Annuity Prices'!$B:$B,$D252,'Annuity Prices'!$E:$E,$G252),IF($B252="RAB Short",SUMIFS('RAB Prices Short'!N:N,'RAB Prices Short'!$B:$B,'All Prices combined'!$D252,'RAB Prices Short'!$E:$E,'All Prices combined'!$G252),IF($B252="RAB Long",SUMIFS('RAB Prices Long'!N:N,'RAB Prices Long'!$B:$B,'All Prices combined'!$D252,'RAB Prices Long'!$E:$E,'All Prices combined'!$G252)))),2)</f>
        <v>0</v>
      </c>
      <c r="L252" s="2">
        <f>ROUND(IF($B252="Annuity",SUMIFS('Annuity Prices'!O:O,'Annuity Prices'!$B:$B,$D252,'Annuity Prices'!$E:$E,$G252),IF($B252="RAB Short",SUMIFS('RAB Prices Short'!O:O,'RAB Prices Short'!$B:$B,'All Prices combined'!$D252,'RAB Prices Short'!$E:$E,'All Prices combined'!$G252),IF($B252="RAB Long",SUMIFS('RAB Prices Long'!O:O,'RAB Prices Long'!$B:$B,'All Prices combined'!$D252,'RAB Prices Long'!$E:$E,'All Prices combined'!$G252)))),2)</f>
        <v>0</v>
      </c>
      <c r="M252" s="2">
        <f>ROUND(IF($B252="Annuity",SUMIFS('Annuity Prices'!P:P,'Annuity Prices'!$B:$B,$D252,'Annuity Prices'!$E:$E,$G252),IF($B252="RAB Short",SUMIFS('RAB Prices Short'!P:P,'RAB Prices Short'!$B:$B,'All Prices combined'!$D252,'RAB Prices Short'!$E:$E,'All Prices combined'!$G252),IF($B252="RAB Long",SUMIFS('RAB Prices Long'!P:P,'RAB Prices Long'!$B:$B,'All Prices combined'!$D252,'RAB Prices Long'!$E:$E,'All Prices combined'!$G252)))),2)</f>
        <v>0</v>
      </c>
      <c r="N252" s="2">
        <f>ROUND(IF($B252="Annuity",SUMIFS('Annuity Prices'!Q:Q,'Annuity Prices'!$B:$B,$D252,'Annuity Prices'!$E:$E,$G252),IF($B252="RAB Short",SUMIFS('RAB Prices Short'!Q:Q,'RAB Prices Short'!$B:$B,'All Prices combined'!$D252,'RAB Prices Short'!$E:$E,'All Prices combined'!$G252),IF($B252="RAB Long",SUMIFS('RAB Prices Long'!Q:Q,'RAB Prices Long'!$B:$B,'All Prices combined'!$D252,'RAB Prices Long'!$E:$E,'All Prices combined'!$G252)))),2)</f>
        <v>0</v>
      </c>
      <c r="O252" s="2">
        <f>ROUND(IF($B252="Annuity",SUMIFS('Annuity Prices'!R:R,'Annuity Prices'!$B:$B,$D252,'Annuity Prices'!$E:$E,$G252),IF($B252="RAB Short",SUMIFS('RAB Prices Short'!R:R,'RAB Prices Short'!$B:$B,'All Prices combined'!$D252,'RAB Prices Short'!$E:$E,'All Prices combined'!$G252),IF($B252="RAB Long",SUMIFS('RAB Prices Long'!R:R,'RAB Prices Long'!$B:$B,'All Prices combined'!$D252,'RAB Prices Long'!$E:$E,'All Prices combined'!$G252)))),2)</f>
        <v>0</v>
      </c>
      <c r="P252" s="2">
        <f>ROUND(IF($B252="Annuity",SUMIFS('Annuity Prices'!S:S,'Annuity Prices'!$B:$B,$D252,'Annuity Prices'!$E:$E,$G252),IF($B252="RAB Short",SUMIFS('RAB Prices Short'!S:S,'RAB Prices Short'!$B:$B,'All Prices combined'!$D252,'RAB Prices Short'!$E:$E,'All Prices combined'!$G252),IF($B252="RAB Long",SUMIFS('RAB Prices Long'!S:S,'RAB Prices Long'!$B:$B,'All Prices combined'!$D252,'RAB Prices Long'!$E:$E,'All Prices combined'!$G252)))),2)</f>
        <v>0</v>
      </c>
      <c r="Q252" s="2">
        <f>ROUND(IF($B252="Annuity",SUMIFS('Annuity Prices'!T:T,'Annuity Prices'!$B:$B,$D252,'Annuity Prices'!$E:$E,$G252),IF($B252="RAB Short",SUMIFS('RAB Prices Short'!T:T,'RAB Prices Short'!$B:$B,'All Prices combined'!$D252,'RAB Prices Short'!$E:$E,'All Prices combined'!$G252),IF($B252="RAB Long",SUMIFS('RAB Prices Long'!T:T,'RAB Prices Long'!$B:$B,'All Prices combined'!$D252,'RAB Prices Long'!$E:$E,'All Prices combined'!$G252)))),2)</f>
        <v>0</v>
      </c>
      <c r="R252" s="2">
        <f>ROUND(IF($B252="Annuity",SUMIFS('Annuity Prices'!U:U,'Annuity Prices'!$B:$B,$D252,'Annuity Prices'!$E:$E,$G252),IF($B252="RAB Short",SUMIFS('RAB Prices Short'!U:U,'RAB Prices Short'!$B:$B,'All Prices combined'!$D252,'RAB Prices Short'!$E:$E,'All Prices combined'!$G252),IF($B252="RAB Long",SUMIFS('RAB Prices Long'!U:U,'RAB Prices Long'!$B:$B,'All Prices combined'!$D252,'RAB Prices Long'!$E:$E,'All Prices combined'!$G252)))),2)</f>
        <v>0</v>
      </c>
      <c r="S252" s="2">
        <f>ROUND(IF($B252="Annuity",SUMIFS('Annuity Prices'!V:V,'Annuity Prices'!$B:$B,$D252,'Annuity Prices'!$E:$E,$G252),IF($B252="RAB Short",SUMIFS('RAB Prices Short'!V:V,'RAB Prices Short'!$B:$B,'All Prices combined'!$D252,'RAB Prices Short'!$E:$E,'All Prices combined'!$G252),IF($B252="RAB Long",SUMIFS('RAB Prices Long'!V:V,'RAB Prices Long'!$B:$B,'All Prices combined'!$D252,'RAB Prices Long'!$E:$E,'All Prices combined'!$G252)))),2)</f>
        <v>0</v>
      </c>
      <c r="T252" s="2">
        <f>ROUND(IF($B252="Annuity",SUMIFS('Annuity Prices'!W:W,'Annuity Prices'!$B:$B,$D252,'Annuity Prices'!$E:$E,$G252),IF($B252="RAB Short",SUMIFS('RAB Prices Short'!W:W,'RAB Prices Short'!$B:$B,'All Prices combined'!$D252,'RAB Prices Short'!$E:$E,'All Prices combined'!$G252),IF($B252="RAB Long",SUMIFS('RAB Prices Long'!W:W,'RAB Prices Long'!$B:$B,'All Prices combined'!$D252,'RAB Prices Long'!$E:$E,'All Prices combined'!$G252)))),2)</f>
        <v>0</v>
      </c>
      <c r="U252" s="2">
        <f>ROUND(IF($B252="Annuity",SUMIFS('Annuity Prices'!X:X,'Annuity Prices'!$B:$B,$D252,'Annuity Prices'!$E:$E,$G252),IF($B252="RAB Short",SUMIFS('RAB Prices Short'!X:X,'RAB Prices Short'!$B:$B,'All Prices combined'!$D252,'RAB Prices Short'!$E:$E,'All Prices combined'!$G252),IF($B252="RAB Long",SUMIFS('RAB Prices Long'!X:X,'RAB Prices Long'!$B:$B,'All Prices combined'!$D252,'RAB Prices Long'!$E:$E,'All Prices combined'!$G252)))),2)</f>
        <v>0</v>
      </c>
      <c r="V252" s="2">
        <f>ROUND(IF($B252="Annuity",SUMIFS('Annuity Prices'!Y:Y,'Annuity Prices'!$B:$B,$D252,'Annuity Prices'!$E:$E,$G252),IF($B252="RAB Short",SUMIFS('RAB Prices Short'!Y:Y,'RAB Prices Short'!$B:$B,'All Prices combined'!$D252,'RAB Prices Short'!$E:$E,'All Prices combined'!$G252),IF($B252="RAB Long",SUMIFS('RAB Prices Long'!Y:Y,'RAB Prices Long'!$B:$B,'All Prices combined'!$D252,'RAB Prices Long'!$E:$E,'All Prices combined'!$G252)))),2)</f>
        <v>0</v>
      </c>
      <c r="W252" s="2">
        <f>ROUND(IF($B252="Annuity",SUMIFS('Annuity Prices'!Z:Z,'Annuity Prices'!$B:$B,$D252,'Annuity Prices'!$E:$E,$G252),IF($B252="RAB Short",SUMIFS('RAB Prices Short'!Z:Z,'RAB Prices Short'!$B:$B,'All Prices combined'!$D252,'RAB Prices Short'!$E:$E,'All Prices combined'!$G252),IF($B252="RAB Long",SUMIFS('RAB Prices Long'!Z:Z,'RAB Prices Long'!$B:$B,'All Prices combined'!$D252,'RAB Prices Long'!$E:$E,'All Prices combined'!$G252)))),2)</f>
        <v>0</v>
      </c>
      <c r="X252" s="2">
        <f>ROUND(IF($B252="Annuity",SUMIFS('Annuity Prices'!AA:AA,'Annuity Prices'!$B:$B,$D252,'Annuity Prices'!$E:$E,$G252),IF($B252="RAB Short",SUMIFS('RAB Prices Short'!AA:AA,'RAB Prices Short'!$B:$B,'All Prices combined'!$D252,'RAB Prices Short'!$E:$E,'All Prices combined'!$G252),IF($B252="RAB Long",SUMIFS('RAB Prices Long'!AA:AA,'RAB Prices Long'!$B:$B,'All Prices combined'!$D252,'RAB Prices Long'!$E:$E,'All Prices combined'!$G252)))),2)</f>
        <v>0</v>
      </c>
      <c r="Y252" s="2">
        <f>ROUND(IF($B252="Annuity",SUMIFS('Annuity Prices'!AB:AB,'Annuity Prices'!$B:$B,$D252,'Annuity Prices'!$E:$E,$G252),IF($B252="RAB Short",SUMIFS('RAB Prices Short'!AB:AB,'RAB Prices Short'!$B:$B,'All Prices combined'!$D252,'RAB Prices Short'!$E:$E,'All Prices combined'!$G252),IF($B252="RAB Long",SUMIFS('RAB Prices Long'!AB:AB,'RAB Prices Long'!$B:$B,'All Prices combined'!$D252,'RAB Prices Long'!$E:$E,'All Prices combined'!$G252)))),2)</f>
        <v>0</v>
      </c>
      <c r="Z252" s="2">
        <f>ROUND(IF($B252="Annuity",SUMIFS('Annuity Prices'!AC:AC,'Annuity Prices'!$B:$B,$D252,'Annuity Prices'!$E:$E,$G252),IF($B252="RAB Short",SUMIFS('RAB Prices Short'!AC:AC,'RAB Prices Short'!$B:$B,'All Prices combined'!$D252,'RAB Prices Short'!$E:$E,'All Prices combined'!$G252),IF($B252="RAB Long",SUMIFS('RAB Prices Long'!AC:AC,'RAB Prices Long'!$B:$B,'All Prices combined'!$D252,'RAB Prices Long'!$E:$E,'All Prices combined'!$G252)))),2)</f>
        <v>0</v>
      </c>
      <c r="AA252" s="2">
        <f>ROUND(IF($B252="Annuity",SUMIFS('Annuity Prices'!AD:AD,'Annuity Prices'!$B:$B,$D252,'Annuity Prices'!$E:$E,$G252),IF($B252="RAB Short",SUMIFS('RAB Prices Short'!AD:AD,'RAB Prices Short'!$B:$B,'All Prices combined'!$D252,'RAB Prices Short'!$E:$E,'All Prices combined'!$G252),IF($B252="RAB Long",SUMIFS('RAB Prices Long'!AD:AD,'RAB Prices Long'!$B:$B,'All Prices combined'!$D252,'RAB Prices Long'!$E:$E,'All Prices combined'!$G252)))),2)</f>
        <v>0</v>
      </c>
      <c r="AB252" s="2">
        <f>ROUND(IF($B252="Annuity",SUMIFS('Annuity Prices'!AE:AE,'Annuity Prices'!$B:$B,$D252,'Annuity Prices'!$E:$E,$G252),IF($B252="RAB Short",SUMIFS('RAB Prices Short'!AE:AE,'RAB Prices Short'!$B:$B,'All Prices combined'!$D252,'RAB Prices Short'!$E:$E,'All Prices combined'!$G252),IF($B252="RAB Long",SUMIFS('RAB Prices Long'!AE:AE,'RAB Prices Long'!$B:$B,'All Prices combined'!$D252,'RAB Prices Long'!$E:$E,'All Prices combined'!$G252)))),2)</f>
        <v>0</v>
      </c>
      <c r="AC252" s="2">
        <f>ROUND(IF($B252="Annuity",SUMIFS('Annuity Prices'!AF:AF,'Annuity Prices'!$B:$B,$D252,'Annuity Prices'!$E:$E,$G252),IF($B252="RAB Short",SUMIFS('RAB Prices Short'!AF:AF,'RAB Prices Short'!$B:$B,'All Prices combined'!$D252,'RAB Prices Short'!$E:$E,'All Prices combined'!$G252),IF($B252="RAB Long",SUMIFS('RAB Prices Long'!AF:AF,'RAB Prices Long'!$B:$B,'All Prices combined'!$D252,'RAB Prices Long'!$E:$E,'All Prices combined'!$G252)))),2)</f>
        <v>0</v>
      </c>
      <c r="AD252" s="2">
        <f>ROUND(IF($B252="Annuity",SUMIFS('Annuity Prices'!AG:AG,'Annuity Prices'!$B:$B,$D252,'Annuity Prices'!$E:$E,$G252),IF($B252="RAB Short",SUMIFS('RAB Prices Short'!AG:AG,'RAB Prices Short'!$B:$B,'All Prices combined'!$D252,'RAB Prices Short'!$E:$E,'All Prices combined'!$G252),IF($B252="RAB Long",SUMIFS('RAB Prices Long'!AG:AG,'RAB Prices Long'!$B:$B,'All Prices combined'!$D252,'RAB Prices Long'!$E:$E,'All Prices combined'!$G252)))),2)</f>
        <v>0</v>
      </c>
      <c r="AE252" s="2">
        <f>ROUND(IF($B252="Annuity",SUMIFS('Annuity Prices'!AH:AH,'Annuity Prices'!$B:$B,$D252,'Annuity Prices'!$E:$E,$G252),IF($B252="RAB Short",SUMIFS('RAB Prices Short'!AH:AH,'RAB Prices Short'!$B:$B,'All Prices combined'!$D252,'RAB Prices Short'!$E:$E,'All Prices combined'!$G252),IF($B252="RAB Long",SUMIFS('RAB Prices Long'!AH:AH,'RAB Prices Long'!$B:$B,'All Prices combined'!$D252,'RAB Prices Long'!$E:$E,'All Prices combined'!$G252)))),2)</f>
        <v>0</v>
      </c>
      <c r="AF252" s="2">
        <f>ROUND(IF($B252="Annuity",SUMIFS('Annuity Prices'!AI:AI,'Annuity Prices'!$B:$B,$D252,'Annuity Prices'!$E:$E,$G252),IF($B252="RAB Short",SUMIFS('RAB Prices Short'!AI:AI,'RAB Prices Short'!$B:$B,'All Prices combined'!$D252,'RAB Prices Short'!$E:$E,'All Prices combined'!$G252),IF($B252="RAB Long",SUMIFS('RAB Prices Long'!AI:AI,'RAB Prices Long'!$B:$B,'All Prices combined'!$D252,'RAB Prices Long'!$E:$E,'All Prices combined'!$G252)))),2)</f>
        <v>0</v>
      </c>
      <c r="AG252" s="2">
        <f>ROUND(IF($B252="Annuity",SUMIFS('Annuity Prices'!AJ:AJ,'Annuity Prices'!$B:$B,$D252,'Annuity Prices'!$E:$E,$G252),IF($B252="RAB Short",SUMIFS('RAB Prices Short'!AJ:AJ,'RAB Prices Short'!$B:$B,'All Prices combined'!$D252,'RAB Prices Short'!$E:$E,'All Prices combined'!$G252),IF($B252="RAB Long",SUMIFS('RAB Prices Long'!AJ:AJ,'RAB Prices Long'!$B:$B,'All Prices combined'!$D252,'RAB Prices Long'!$E:$E,'All Prices combined'!$G252)))),2)</f>
        <v>0</v>
      </c>
      <c r="AH252" s="2">
        <f>ROUND(IF($B252="Annuity",SUMIFS('Annuity Prices'!AK:AK,'Annuity Prices'!$B:$B,$D252,'Annuity Prices'!$E:$E,$G252),IF($B252="RAB Short",SUMIFS('RAB Prices Short'!AK:AK,'RAB Prices Short'!$B:$B,'All Prices combined'!$D252,'RAB Prices Short'!$E:$E,'All Prices combined'!$G252),IF($B252="RAB Long",SUMIFS('RAB Prices Long'!AK:AK,'RAB Prices Long'!$B:$B,'All Prices combined'!$D252,'RAB Prices Long'!$E:$E,'All Prices combined'!$G252)))),2)</f>
        <v>0</v>
      </c>
      <c r="AI252" s="2">
        <f>ROUND(IF($B252="Annuity",SUMIFS('Annuity Prices'!AL:AL,'Annuity Prices'!$B:$B,$D252,'Annuity Prices'!$E:$E,$G252),IF($B252="RAB Short",SUMIFS('RAB Prices Short'!AL:AL,'RAB Prices Short'!$B:$B,'All Prices combined'!$D252,'RAB Prices Short'!$E:$E,'All Prices combined'!$G252),IF($B252="RAB Long",SUMIFS('RAB Prices Long'!AL:AL,'RAB Prices Long'!$B:$B,'All Prices combined'!$D252,'RAB Prices Long'!$E:$E,'All Prices combined'!$G252)))),2)</f>
        <v>0</v>
      </c>
      <c r="AJ252" s="2">
        <f>ROUND(IF($B252="Annuity",SUMIFS('Annuity Prices'!AM:AM,'Annuity Prices'!$B:$B,$D252,'Annuity Prices'!$E:$E,$G252),IF($B252="RAB Short",SUMIFS('RAB Prices Short'!AM:AM,'RAB Prices Short'!$B:$B,'All Prices combined'!$D252,'RAB Prices Short'!$E:$E,'All Prices combined'!$G252),IF($B252="RAB Long",SUMIFS('RAB Prices Long'!AM:AM,'RAB Prices Long'!$B:$B,'All Prices combined'!$D252,'RAB Prices Long'!$E:$E,'All Prices combined'!$G252)))),2)</f>
        <v>0</v>
      </c>
      <c r="AK252" s="2">
        <f>ROUND(IF($B252="Annuity",SUMIFS('Annuity Prices'!AN:AN,'Annuity Prices'!$B:$B,$D252,'Annuity Prices'!$E:$E,$G252),IF($B252="RAB Short",SUMIFS('RAB Prices Short'!AN:AN,'RAB Prices Short'!$B:$B,'All Prices combined'!$D252,'RAB Prices Short'!$E:$E,'All Prices combined'!$G252),IF($B252="RAB Long",SUMIFS('RAB Prices Long'!AN:AN,'RAB Prices Long'!$B:$B,'All Prices combined'!$D252,'RAB Prices Long'!$E:$E,'All Prices combined'!$G252)))),2)</f>
        <v>0</v>
      </c>
      <c r="AL252" s="2">
        <f>ROUND(IF($B252="Annuity",SUMIFS('Annuity Prices'!AO:AO,'Annuity Prices'!$B:$B,$D252,'Annuity Prices'!$E:$E,$G252),IF($B252="RAB Short",SUMIFS('RAB Prices Short'!AO:AO,'RAB Prices Short'!$B:$B,'All Prices combined'!$D252,'RAB Prices Short'!$E:$E,'All Prices combined'!$G252),IF($B252="RAB Long",SUMIFS('RAB Prices Long'!AO:AO,'RAB Prices Long'!$B:$B,'All Prices combined'!$D252,'RAB Prices Long'!$E:$E,'All Prices combined'!$G252)))),2)</f>
        <v>0</v>
      </c>
      <c r="AM252" s="2">
        <f>ROUND(IF($B252="Annuity",SUMIFS('Annuity Prices'!AP:AP,'Annuity Prices'!$B:$B,$D252,'Annuity Prices'!$E:$E,$G252),IF($B252="RAB Short",SUMIFS('RAB Prices Short'!AP:AP,'RAB Prices Short'!$B:$B,'All Prices combined'!$D252,'RAB Prices Short'!$E:$E,'All Prices combined'!$G252),IF($B252="RAB Long",SUMIFS('RAB Prices Long'!AP:AP,'RAB Prices Long'!$B:$B,'All Prices combined'!$D252,'RAB Prices Long'!$E:$E,'All Prices combined'!$G252)))),2)</f>
        <v>0</v>
      </c>
      <c r="AN252" s="2">
        <f>ROUND(IF($B252="Annuity",SUMIFS('Annuity Prices'!AQ:AQ,'Annuity Prices'!$B:$B,$D252,'Annuity Prices'!$E:$E,$G252),IF($B252="RAB Short",SUMIFS('RAB Prices Short'!AQ:AQ,'RAB Prices Short'!$B:$B,'All Prices combined'!$D252,'RAB Prices Short'!$E:$E,'All Prices combined'!$G252),IF($B252="RAB Long",SUMIFS('RAB Prices Long'!AQ:AQ,'RAB Prices Long'!$B:$B,'All Prices combined'!$D252,'RAB Prices Long'!$E:$E,'All Prices combined'!$G252)))),2)</f>
        <v>0</v>
      </c>
      <c r="AO252" s="2">
        <f>ROUND(IF($B252="Annuity",SUMIFS('Annuity Prices'!AR:AR,'Annuity Prices'!$B:$B,$D252,'Annuity Prices'!$E:$E,$G252),IF($B252="RAB Short",SUMIFS('RAB Prices Short'!AR:AR,'RAB Prices Short'!$B:$B,'All Prices combined'!$D252,'RAB Prices Short'!$E:$E,'All Prices combined'!$G252),IF($B252="RAB Long",SUMIFS('RAB Prices Long'!AR:AR,'RAB Prices Long'!$B:$B,'All Prices combined'!$D252,'RAB Prices Long'!$E:$E,'All Prices combined'!$G252)))),2)</f>
        <v>0</v>
      </c>
      <c r="AP252" s="2">
        <f>ROUND(IF($B252="Annuity",SUMIFS('Annuity Prices'!AS:AS,'Annuity Prices'!$B:$B,$D252,'Annuity Prices'!$E:$E,$G252),IF($B252="RAB Short",SUMIFS('RAB Prices Short'!AS:AS,'RAB Prices Short'!$B:$B,'All Prices combined'!$D252,'RAB Prices Short'!$E:$E,'All Prices combined'!$G252),IF($B252="RAB Long",SUMIFS('RAB Prices Long'!AS:AS,'RAB Prices Long'!$B:$B,'All Prices combined'!$D252,'RAB Prices Long'!$E:$E,'All Prices combined'!$G252)))),2)</f>
        <v>0</v>
      </c>
      <c r="AQ252" s="2">
        <f>ROUND(IF($B252="Annuity",SUMIFS('Annuity Prices'!AT:AT,'Annuity Prices'!$B:$B,$D252,'Annuity Prices'!$E:$E,$G252),IF($B252="RAB Short",SUMIFS('RAB Prices Short'!AT:AT,'RAB Prices Short'!$B:$B,'All Prices combined'!$D252,'RAB Prices Short'!$E:$E,'All Prices combined'!$G252),IF($B252="RAB Long",SUMIFS('RAB Prices Long'!AT:AT,'RAB Prices Long'!$B:$B,'All Prices combined'!$D252,'RAB Prices Long'!$E:$E,'All Prices combined'!$G252)))),2)</f>
        <v>0</v>
      </c>
      <c r="AR252" s="2">
        <f>ROUND(IF($B252="Annuity",SUMIFS('Annuity Prices'!AU:AU,'Annuity Prices'!$B:$B,$D252,'Annuity Prices'!$E:$E,$G252),IF($B252="RAB Short",SUMIFS('RAB Prices Short'!AU:AU,'RAB Prices Short'!$B:$B,'All Prices combined'!$D252,'RAB Prices Short'!$E:$E,'All Prices combined'!$G252),IF($B252="RAB Long",SUMIFS('RAB Prices Long'!AU:AU,'RAB Prices Long'!$B:$B,'All Prices combined'!$D252,'RAB Prices Long'!$E:$E,'All Prices combined'!$G252)))),2)</f>
        <v>0</v>
      </c>
      <c r="AS252" s="2">
        <f>ROUND(IF($B252="Annuity",SUMIFS('Annuity Prices'!AV:AV,'Annuity Prices'!$B:$B,$D252,'Annuity Prices'!$E:$E,$G252),IF($B252="RAB Short",SUMIFS('RAB Prices Short'!AV:AV,'RAB Prices Short'!$B:$B,'All Prices combined'!$D252,'RAB Prices Short'!$E:$E,'All Prices combined'!$G252),IF($B252="RAB Long",SUMIFS('RAB Prices Long'!AV:AV,'RAB Prices Long'!$B:$B,'All Prices combined'!$D252,'RAB Prices Long'!$E:$E,'All Prices combined'!$G252)))),2)</f>
        <v>0</v>
      </c>
      <c r="AT252" s="2">
        <f>ROUND(IF($B252="Annuity",SUMIFS('Annuity Prices'!AW:AW,'Annuity Prices'!$B:$B,$D252,'Annuity Prices'!$E:$E,$G252),IF($B252="RAB Short",SUMIFS('RAB Prices Short'!AW:AW,'RAB Prices Short'!$B:$B,'All Prices combined'!$D252,'RAB Prices Short'!$E:$E,'All Prices combined'!$G252),IF($B252="RAB Long",SUMIFS('RAB Prices Long'!AW:AW,'RAB Prices Long'!$B:$B,'All Prices combined'!$D252,'RAB Prices Long'!$E:$E,'All Prices combined'!$G252)))),2)</f>
        <v>0</v>
      </c>
      <c r="AU252" s="2">
        <f>ROUND(IF($B252="Annuity",SUMIFS('Annuity Prices'!AX:AX,'Annuity Prices'!$B:$B,$D252,'Annuity Prices'!$E:$E,$G252),IF($B252="RAB Short",SUMIFS('RAB Prices Short'!AX:AX,'RAB Prices Short'!$B:$B,'All Prices combined'!$D252,'RAB Prices Short'!$E:$E,'All Prices combined'!$G252),IF($B252="RAB Long",SUMIFS('RAB Prices Long'!AX:AX,'RAB Prices Long'!$B:$B,'All Prices combined'!$D252,'RAB Prices Long'!$E:$E,'All Prices combined'!$G252)))),2)</f>
        <v>0</v>
      </c>
      <c r="AV252" s="2">
        <f>ROUND(IF($B252="Annuity",SUMIFS('Annuity Prices'!AY:AY,'Annuity Prices'!$B:$B,$D252,'Annuity Prices'!$E:$E,$G252),IF($B252="RAB Short",SUMIFS('RAB Prices Short'!AY:AY,'RAB Prices Short'!$B:$B,'All Prices combined'!$D252,'RAB Prices Short'!$E:$E,'All Prices combined'!$G252),IF($B252="RAB Long",SUMIFS('RAB Prices Long'!AY:AY,'RAB Prices Long'!$B:$B,'All Prices combined'!$D252,'RAB Prices Long'!$E:$E,'All Prices combined'!$G252)))),2)</f>
        <v>0</v>
      </c>
      <c r="AW252" s="2">
        <f>ROUND(IF($B252="Annuity",SUMIFS('Annuity Prices'!AZ:AZ,'Annuity Prices'!$B:$B,$D252,'Annuity Prices'!$E:$E,$G252),IF($B252="RAB Short",SUMIFS('RAB Prices Short'!AZ:AZ,'RAB Prices Short'!$B:$B,'All Prices combined'!$D252,'RAB Prices Short'!$E:$E,'All Prices combined'!$G252),IF($B252="RAB Long",SUMIFS('RAB Prices Long'!AZ:AZ,'RAB Prices Long'!$B:$B,'All Prices combined'!$D252,'RAB Prices Long'!$E:$E,'All Prices combined'!$G252)))),2)</f>
        <v>0</v>
      </c>
      <c r="AX252" s="2">
        <f>ROUND(IF($B252="Annuity",SUMIFS('Annuity Prices'!BA:BA,'Annuity Prices'!$B:$B,$D252,'Annuity Prices'!$E:$E,$G252),IF($B252="RAB Short",SUMIFS('RAB Prices Short'!BA:BA,'RAB Prices Short'!$B:$B,'All Prices combined'!$D252,'RAB Prices Short'!$E:$E,'All Prices combined'!$G252),IF($B252="RAB Long",SUMIFS('RAB Prices Long'!BA:BA,'RAB Prices Long'!$B:$B,'All Prices combined'!$D252,'RAB Prices Long'!$E:$E,'All Prices combined'!$G252)))),2)</f>
        <v>0</v>
      </c>
      <c r="AY252" s="2">
        <f>ROUND(IF($B252="Annuity",SUMIFS('Annuity Prices'!BB:BB,'Annuity Prices'!$B:$B,$D252,'Annuity Prices'!$E:$E,$G252),IF($B252="RAB Short",SUMIFS('RAB Prices Short'!BB:BB,'RAB Prices Short'!$B:$B,'All Prices combined'!$D252,'RAB Prices Short'!$E:$E,'All Prices combined'!$G252),IF($B252="RAB Long",SUMIFS('RAB Prices Long'!BB:BB,'RAB Prices Long'!$B:$B,'All Prices combined'!$D252,'RAB Prices Long'!$E:$E,'All Prices combined'!$G252)))),2)</f>
        <v>0</v>
      </c>
      <c r="AZ252" s="2">
        <f>ROUND(IF($B252="Annuity",SUMIFS('Annuity Prices'!BC:BC,'Annuity Prices'!$B:$B,$D252,'Annuity Prices'!$E:$E,$G252),IF($B252="RAB Short",SUMIFS('RAB Prices Short'!BC:BC,'RAB Prices Short'!$B:$B,'All Prices combined'!$D252,'RAB Prices Short'!$E:$E,'All Prices combined'!$G252),IF($B252="RAB Long",SUMIFS('RAB Prices Long'!BC:BC,'RAB Prices Long'!$B:$B,'All Prices combined'!$D252,'RAB Prices Long'!$E:$E,'All Prices combined'!$G252)))),2)</f>
        <v>0</v>
      </c>
      <c r="BA252" s="2">
        <f>ROUND(IF($B252="Annuity",SUMIFS('Annuity Prices'!BD:BD,'Annuity Prices'!$B:$B,$D252,'Annuity Prices'!$E:$E,$G252),IF($B252="RAB Short",SUMIFS('RAB Prices Short'!BD:BD,'RAB Prices Short'!$B:$B,'All Prices combined'!$D252,'RAB Prices Short'!$E:$E,'All Prices combined'!$G252),IF($B252="RAB Long",SUMIFS('RAB Prices Long'!BD:BD,'RAB Prices Long'!$B:$B,'All Prices combined'!$D252,'RAB Prices Long'!$E:$E,'All Prices combined'!$G252)))),2)</f>
        <v>0</v>
      </c>
      <c r="BB252" s="2">
        <f>ROUND(IF($B252="Annuity",SUMIFS('Annuity Prices'!BE:BE,'Annuity Prices'!$B:$B,$D252,'Annuity Prices'!$E:$E,$G252),IF($B252="RAB Short",SUMIFS('RAB Prices Short'!BE:BE,'RAB Prices Short'!$B:$B,'All Prices combined'!$D252,'RAB Prices Short'!$E:$E,'All Prices combined'!$G252),IF($B252="RAB Long",SUMIFS('RAB Prices Long'!BE:BE,'RAB Prices Long'!$B:$B,'All Prices combined'!$D252,'RAB Prices Long'!$E:$E,'All Prices combined'!$G252)))),2)</f>
        <v>0</v>
      </c>
      <c r="BC252" s="2">
        <f>ROUND(IF($B252="Annuity",SUMIFS('Annuity Prices'!BF:BF,'Annuity Prices'!$B:$B,$D252,'Annuity Prices'!$E:$E,$G252),IF($B252="RAB Short",SUMIFS('RAB Prices Short'!BF:BF,'RAB Prices Short'!$B:$B,'All Prices combined'!$D252,'RAB Prices Short'!$E:$E,'All Prices combined'!$G252),IF($B252="RAB Long",SUMIFS('RAB Prices Long'!BF:BF,'RAB Prices Long'!$B:$B,'All Prices combined'!$D252,'RAB Prices Long'!$E:$E,'All Prices combined'!$G252)))),2)</f>
        <v>0</v>
      </c>
      <c r="BD252" s="2">
        <f>ROUND(IF($B252="Annuity",SUMIFS('Annuity Prices'!BG:BG,'Annuity Prices'!$B:$B,$D252,'Annuity Prices'!$E:$E,$G252),IF($B252="RAB Short",SUMIFS('RAB Prices Short'!BG:BG,'RAB Prices Short'!$B:$B,'All Prices combined'!$D252,'RAB Prices Short'!$E:$E,'All Prices combined'!$G252),IF($B252="RAB Long",SUMIFS('RAB Prices Long'!BG:BG,'RAB Prices Long'!$B:$B,'All Prices combined'!$D252,'RAB Prices Long'!$E:$E,'All Prices combined'!$G252)))),2)</f>
        <v>0</v>
      </c>
      <c r="BE252" s="2">
        <f>ROUND(IF($B252="Annuity",SUMIFS('Annuity Prices'!BH:BH,'Annuity Prices'!$B:$B,$D252,'Annuity Prices'!$E:$E,$G252),IF($B252="RAB Short",SUMIFS('RAB Prices Short'!BH:BH,'RAB Prices Short'!$B:$B,'All Prices combined'!$D252,'RAB Prices Short'!$E:$E,'All Prices combined'!$G252),IF($B252="RAB Long",SUMIFS('RAB Prices Long'!BH:BH,'RAB Prices Long'!$B:$B,'All Prices combined'!$D252,'RAB Prices Long'!$E:$E,'All Prices combined'!$G252)))),2)</f>
        <v>0</v>
      </c>
      <c r="BF252" s="2">
        <f>ROUND(IF($B252="Annuity",SUMIFS('Annuity Prices'!BI:BI,'Annuity Prices'!$B:$B,$D252,'Annuity Prices'!$E:$E,$G252),IF($B252="RAB Short",SUMIFS('RAB Prices Short'!BI:BI,'RAB Prices Short'!$B:$B,'All Prices combined'!$D252,'RAB Prices Short'!$E:$E,'All Prices combined'!$G252),IF($B252="RAB Long",SUMIFS('RAB Prices Long'!BI:BI,'RAB Prices Long'!$B:$B,'All Prices combined'!$D252,'RAB Prices Long'!$E:$E,'All Prices combined'!$G252)))),2)</f>
        <v>0</v>
      </c>
      <c r="BG252" s="2">
        <f>ROUND(IF($B252="Annuity",SUMIFS('Annuity Prices'!BJ:BJ,'Annuity Prices'!$B:$B,$D252,'Annuity Prices'!$E:$E,$G252),IF($B252="RAB Short",SUMIFS('RAB Prices Short'!BJ:BJ,'RAB Prices Short'!$B:$B,'All Prices combined'!$D252,'RAB Prices Short'!$E:$E,'All Prices combined'!$G252),IF($B252="RAB Long",SUMIFS('RAB Prices Long'!BJ:BJ,'RAB Prices Long'!$B:$B,'All Prices combined'!$D252,'RAB Prices Long'!$E:$E,'All Prices combined'!$G252)))),2)</f>
        <v>0</v>
      </c>
      <c r="BH252" s="2">
        <f>ROUND(IF($B252="Annuity",SUMIFS('Annuity Prices'!BK:BK,'Annuity Prices'!$B:$B,$D252,'Annuity Prices'!$E:$E,$G252),IF($B252="RAB Short",SUMIFS('RAB Prices Short'!BK:BK,'RAB Prices Short'!$B:$B,'All Prices combined'!$D252,'RAB Prices Short'!$E:$E,'All Prices combined'!$G252),IF($B252="RAB Long",SUMIFS('RAB Prices Long'!BK:BK,'RAB Prices Long'!$B:$B,'All Prices combined'!$D252,'RAB Prices Long'!$E:$E,'All Prices combined'!$G252)))),2)</f>
        <v>0</v>
      </c>
      <c r="BI252" s="2">
        <f>ROUND(IF($B252="Annuity",SUMIFS('Annuity Prices'!BL:BL,'Annuity Prices'!$B:$B,$D252,'Annuity Prices'!$E:$E,$G252),IF($B252="RAB Short",SUMIFS('RAB Prices Short'!BL:BL,'RAB Prices Short'!$B:$B,'All Prices combined'!$D252,'RAB Prices Short'!$E:$E,'All Prices combined'!$G252),IF($B252="RAB Long",SUMIFS('RAB Prices Long'!BL:BL,'RAB Prices Long'!$B:$B,'All Prices combined'!$D252,'RAB Prices Long'!$E:$E,'All Prices combined'!$G252)))),2)</f>
        <v>0</v>
      </c>
      <c r="BJ252" s="2">
        <f>ROUND(IF($B252="Annuity",SUMIFS('Annuity Prices'!BM:BM,'Annuity Prices'!$B:$B,$D252,'Annuity Prices'!$E:$E,$G252),IF($B252="RAB Short",SUMIFS('RAB Prices Short'!BM:BM,'RAB Prices Short'!$B:$B,'All Prices combined'!$D252,'RAB Prices Short'!$E:$E,'All Prices combined'!$G252),IF($B252="RAB Long",SUMIFS('RAB Prices Long'!BM:BM,'RAB Prices Long'!$B:$B,'All Prices combined'!$D252,'RAB Prices Long'!$E:$E,'All Prices combined'!$G252)))),2)</f>
        <v>0</v>
      </c>
      <c r="BK252" s="2">
        <f>ROUND(IF($B252="Annuity",SUMIFS('Annuity Prices'!BN:BN,'Annuity Prices'!$B:$B,$D252,'Annuity Prices'!$E:$E,$G252),IF($B252="RAB Short",SUMIFS('RAB Prices Short'!BN:BN,'RAB Prices Short'!$B:$B,'All Prices combined'!$D252,'RAB Prices Short'!$E:$E,'All Prices combined'!$G252),IF($B252="RAB Long",SUMIFS('RAB Prices Long'!BN:BN,'RAB Prices Long'!$B:$B,'All Prices combined'!$D252,'RAB Prices Long'!$E:$E,'All Prices combined'!$G252)))),2)</f>
        <v>0</v>
      </c>
      <c r="BL252" s="2">
        <f>ROUND(IF($B252="Annuity",SUMIFS('Annuity Prices'!BO:BO,'Annuity Prices'!$B:$B,$D252,'Annuity Prices'!$E:$E,$G252),IF($B252="RAB Short",SUMIFS('RAB Prices Short'!BO:BO,'RAB Prices Short'!$B:$B,'All Prices combined'!$D252,'RAB Prices Short'!$E:$E,'All Prices combined'!$G252),IF($B252="RAB Long",SUMIFS('RAB Prices Long'!BO:BO,'RAB Prices Long'!$B:$B,'All Prices combined'!$D252,'RAB Prices Long'!$E:$E,'All Prices combined'!$G252)))),2)</f>
        <v>0</v>
      </c>
      <c r="BM252" s="2">
        <f>ROUND(IF($B252="Annuity",SUMIFS('Annuity Prices'!BP:BP,'Annuity Prices'!$B:$B,$D252,'Annuity Prices'!$E:$E,$G252),IF($B252="RAB Short",SUMIFS('RAB Prices Short'!BP:BP,'RAB Prices Short'!$B:$B,'All Prices combined'!$D252,'RAB Prices Short'!$E:$E,'All Prices combined'!$G252),IF($B252="RAB Long",SUMIFS('RAB Prices Long'!BP:BP,'RAB Prices Long'!$B:$B,'All Prices combined'!$D252,'RAB Prices Long'!$E:$E,'All Prices combined'!$G252)))),2)</f>
        <v>0</v>
      </c>
      <c r="BN252" s="2">
        <f>ROUND(IF($B252="Annuity",SUMIFS('Annuity Prices'!BQ:BQ,'Annuity Prices'!$B:$B,$D252,'Annuity Prices'!$E:$E,$G252),IF($B252="RAB Short",SUMIFS('RAB Prices Short'!BQ:BQ,'RAB Prices Short'!$B:$B,'All Prices combined'!$D252,'RAB Prices Short'!$E:$E,'All Prices combined'!$G252),IF($B252="RAB Long",SUMIFS('RAB Prices Long'!BQ:BQ,'RAB Prices Long'!$B:$B,'All Prices combined'!$D252,'RAB Prices Long'!$E:$E,'All Prices combined'!$G252)))),2)</f>
        <v>0</v>
      </c>
      <c r="BO252" s="2">
        <f>ROUND(IF($B252="Annuity",SUMIFS('Annuity Prices'!BR:BR,'Annuity Prices'!$B:$B,$D252,'Annuity Prices'!$E:$E,$G252),IF($B252="RAB Short",SUMIFS('RAB Prices Short'!BR:BR,'RAB Prices Short'!$B:$B,'All Prices combined'!$D252,'RAB Prices Short'!$E:$E,'All Prices combined'!$G252),IF($B252="RAB Long",SUMIFS('RAB Prices Long'!BR:BR,'RAB Prices Long'!$B:$B,'All Prices combined'!$D252,'RAB Prices Long'!$E:$E,'All Prices combined'!$G252)))),2)</f>
        <v>0</v>
      </c>
      <c r="BP252" s="2">
        <f>ROUND(IF($B252="Annuity",SUMIFS('Annuity Prices'!BS:BS,'Annuity Prices'!$B:$B,$D252,'Annuity Prices'!$E:$E,$G252),IF($B252="RAB Short",SUMIFS('RAB Prices Short'!BS:BS,'RAB Prices Short'!$B:$B,'All Prices combined'!$D252,'RAB Prices Short'!$E:$E,'All Prices combined'!$G252),IF($B252="RAB Long",SUMIFS('RAB Prices Long'!BS:BS,'RAB Prices Long'!$B:$B,'All Prices combined'!$D252,'RAB Prices Long'!$E:$E,'All Prices combined'!$G252)))),2)</f>
        <v>0</v>
      </c>
      <c r="BQ252" s="2">
        <f>ROUND(IF($B252="Annuity",SUMIFS('Annuity Prices'!BT:BT,'Annuity Prices'!$B:$B,$D252,'Annuity Prices'!$E:$E,$G252),IF($B252="RAB Short",SUMIFS('RAB Prices Short'!BT:BT,'RAB Prices Short'!$B:$B,'All Prices combined'!$D252,'RAB Prices Short'!$E:$E,'All Prices combined'!$G252),IF($B252="RAB Long",SUMIFS('RAB Prices Long'!BT:BT,'RAB Prices Long'!$B:$B,'All Prices combined'!$D252,'RAB Prices Long'!$E:$E,'All Prices combined'!$G252)))),2)</f>
        <v>0</v>
      </c>
      <c r="BR252" s="2">
        <f>ROUND(IF($B252="Annuity",SUMIFS('Annuity Prices'!BU:BU,'Annuity Prices'!$B:$B,$D252,'Annuity Prices'!$E:$E,$G252),IF($B252="RAB Short",SUMIFS('RAB Prices Short'!BU:BU,'RAB Prices Short'!$B:$B,'All Prices combined'!$D252,'RAB Prices Short'!$E:$E,'All Prices combined'!$G252),IF($B252="RAB Long",SUMIFS('RAB Prices Long'!BU:BU,'RAB Prices Long'!$B:$B,'All Prices combined'!$D252,'RAB Prices Long'!$E:$E,'All Prices combined'!$G252)))),2)</f>
        <v>0</v>
      </c>
      <c r="BS252" s="2">
        <f>ROUND(IF($B252="Annuity",SUMIFS('Annuity Prices'!BV:BV,'Annuity Prices'!$B:$B,$D252,'Annuity Prices'!$E:$E,$G252),IF($B252="RAB Short",SUMIFS('RAB Prices Short'!BV:BV,'RAB Prices Short'!$B:$B,'All Prices combined'!$D252,'RAB Prices Short'!$E:$E,'All Prices combined'!$G252),IF($B252="RAB Long",SUMIFS('RAB Prices Long'!BV:BV,'RAB Prices Long'!$B:$B,'All Prices combined'!$D252,'RAB Prices Long'!$E:$E,'All Prices combined'!$G252)))),2)</f>
        <v>0</v>
      </c>
      <c r="BT252" s="2">
        <f>ROUND(IF($B252="Annuity",SUMIFS('Annuity Prices'!BW:BW,'Annuity Prices'!$B:$B,$D252,'Annuity Prices'!$E:$E,$G252),IF($B252="RAB Short",SUMIFS('RAB Prices Short'!BW:BW,'RAB Prices Short'!$B:$B,'All Prices combined'!$D252,'RAB Prices Short'!$E:$E,'All Prices combined'!$G252),IF($B252="RAB Long",SUMIFS('RAB Prices Long'!BW:BW,'RAB Prices Long'!$B:$B,'All Prices combined'!$D252,'RAB Prices Long'!$E:$E,'All Prices combined'!$G252)))),2)</f>
        <v>0</v>
      </c>
      <c r="BU252" s="2">
        <f>ROUND(IF($B252="Annuity",SUMIFS('Annuity Prices'!BX:BX,'Annuity Prices'!$B:$B,$D252,'Annuity Prices'!$E:$E,$G252),IF($B252="RAB Short",SUMIFS('RAB Prices Short'!BX:BX,'RAB Prices Short'!$B:$B,'All Prices combined'!$D252,'RAB Prices Short'!$E:$E,'All Prices combined'!$G252),IF($B252="RAB Long",SUMIFS('RAB Prices Long'!BX:BX,'RAB Prices Long'!$B:$B,'All Prices combined'!$D252,'RAB Prices Long'!$E:$E,'All Prices combined'!$G252)))),2)</f>
        <v>0</v>
      </c>
    </row>
    <row r="253" spans="2:73" x14ac:dyDescent="0.25">
      <c r="B253" t="s">
        <v>44</v>
      </c>
      <c r="C253">
        <v>12</v>
      </c>
      <c r="D253" t="s">
        <v>162</v>
      </c>
      <c r="E253" t="s">
        <v>161</v>
      </c>
      <c r="F253">
        <v>12</v>
      </c>
      <c r="G253" t="s">
        <v>38</v>
      </c>
      <c r="H253" t="s">
        <v>128</v>
      </c>
      <c r="I253" s="2">
        <f>ROUND(IF($B253="Annuity",SUMIFS('Annuity Prices'!L:L,'Annuity Prices'!$B:$B,$D253,'Annuity Prices'!$E:$E,$G253),IF($B253="RAB Short",SUMIFS('RAB Prices Short'!L:L,'RAB Prices Short'!$B:$B,'All Prices combined'!$D253,'RAB Prices Short'!$E:$E,'All Prices combined'!$G253),IF($B253="RAB Long",SUMIFS('RAB Prices Long'!L:L,'RAB Prices Long'!$B:$B,'All Prices combined'!$D253,'RAB Prices Long'!$E:$E,'All Prices combined'!$G253)))),2)</f>
        <v>0</v>
      </c>
      <c r="J253" s="2">
        <f>ROUND(IF($B253="Annuity",SUMIFS('Annuity Prices'!M:M,'Annuity Prices'!$B:$B,$D253,'Annuity Prices'!$E:$E,$G253),IF($B253="RAB Short",SUMIFS('RAB Prices Short'!M:M,'RAB Prices Short'!$B:$B,'All Prices combined'!$D253,'RAB Prices Short'!$E:$E,'All Prices combined'!$G253),IF($B253="RAB Long",SUMIFS('RAB Prices Long'!M:M,'RAB Prices Long'!$B:$B,'All Prices combined'!$D253,'RAB Prices Long'!$E:$E,'All Prices combined'!$G253)))),2)</f>
        <v>0</v>
      </c>
      <c r="K253" s="2">
        <f>ROUND(IF($B253="Annuity",SUMIFS('Annuity Prices'!N:N,'Annuity Prices'!$B:$B,$D253,'Annuity Prices'!$E:$E,$G253),IF($B253="RAB Short",SUMIFS('RAB Prices Short'!N:N,'RAB Prices Short'!$B:$B,'All Prices combined'!$D253,'RAB Prices Short'!$E:$E,'All Prices combined'!$G253),IF($B253="RAB Long",SUMIFS('RAB Prices Long'!N:N,'RAB Prices Long'!$B:$B,'All Prices combined'!$D253,'RAB Prices Long'!$E:$E,'All Prices combined'!$G253)))),2)</f>
        <v>6.1</v>
      </c>
      <c r="L253" s="2">
        <f>ROUND(IF($B253="Annuity",SUMIFS('Annuity Prices'!O:O,'Annuity Prices'!$B:$B,$D253,'Annuity Prices'!$E:$E,$G253),IF($B253="RAB Short",SUMIFS('RAB Prices Short'!O:O,'RAB Prices Short'!$B:$B,'All Prices combined'!$D253,'RAB Prices Short'!$E:$E,'All Prices combined'!$G253),IF($B253="RAB Long",SUMIFS('RAB Prices Long'!O:O,'RAB Prices Long'!$B:$B,'All Prices combined'!$D253,'RAB Prices Long'!$E:$E,'All Prices combined'!$G253)))),2)</f>
        <v>6.27</v>
      </c>
      <c r="M253" s="2">
        <f>ROUND(IF($B253="Annuity",SUMIFS('Annuity Prices'!P:P,'Annuity Prices'!$B:$B,$D253,'Annuity Prices'!$E:$E,$G253),IF($B253="RAB Short",SUMIFS('RAB Prices Short'!P:P,'RAB Prices Short'!$B:$B,'All Prices combined'!$D253,'RAB Prices Short'!$E:$E,'All Prices combined'!$G253),IF($B253="RAB Long",SUMIFS('RAB Prices Long'!P:P,'RAB Prices Long'!$B:$B,'All Prices combined'!$D253,'RAB Prices Long'!$E:$E,'All Prices combined'!$G253)))),2)</f>
        <v>6.95</v>
      </c>
      <c r="N253" s="2">
        <f>ROUND(IF($B253="Annuity",SUMIFS('Annuity Prices'!Q:Q,'Annuity Prices'!$B:$B,$D253,'Annuity Prices'!$E:$E,$G253),IF($B253="RAB Short",SUMIFS('RAB Prices Short'!Q:Q,'RAB Prices Short'!$B:$B,'All Prices combined'!$D253,'RAB Prices Short'!$E:$E,'All Prices combined'!$G253),IF($B253="RAB Long",SUMIFS('RAB Prices Long'!Q:Q,'RAB Prices Long'!$B:$B,'All Prices combined'!$D253,'RAB Prices Long'!$E:$E,'All Prices combined'!$G253)))),2)</f>
        <v>7.12</v>
      </c>
      <c r="O253" s="2">
        <f>ROUND(IF($B253="Annuity",SUMIFS('Annuity Prices'!R:R,'Annuity Prices'!$B:$B,$D253,'Annuity Prices'!$E:$E,$G253),IF($B253="RAB Short",SUMIFS('RAB Prices Short'!R:R,'RAB Prices Short'!$B:$B,'All Prices combined'!$D253,'RAB Prices Short'!$E:$E,'All Prices combined'!$G253),IF($B253="RAB Long",SUMIFS('RAB Prices Long'!R:R,'RAB Prices Long'!$B:$B,'All Prices combined'!$D253,'RAB Prices Long'!$E:$E,'All Prices combined'!$G253)))),2)</f>
        <v>7.3</v>
      </c>
      <c r="P253" s="2">
        <f>ROUND(IF($B253="Annuity",SUMIFS('Annuity Prices'!S:S,'Annuity Prices'!$B:$B,$D253,'Annuity Prices'!$E:$E,$G253),IF($B253="RAB Short",SUMIFS('RAB Prices Short'!S:S,'RAB Prices Short'!$B:$B,'All Prices combined'!$D253,'RAB Prices Short'!$E:$E,'All Prices combined'!$G253),IF($B253="RAB Long",SUMIFS('RAB Prices Long'!S:S,'RAB Prices Long'!$B:$B,'All Prices combined'!$D253,'RAB Prices Long'!$E:$E,'All Prices combined'!$G253)))),2)</f>
        <v>7.48</v>
      </c>
      <c r="Q253" s="2">
        <f>ROUND(IF($B253="Annuity",SUMIFS('Annuity Prices'!T:T,'Annuity Prices'!$B:$B,$D253,'Annuity Prices'!$E:$E,$G253),IF($B253="RAB Short",SUMIFS('RAB Prices Short'!T:T,'RAB Prices Short'!$B:$B,'All Prices combined'!$D253,'RAB Prices Short'!$E:$E,'All Prices combined'!$G253),IF($B253="RAB Long",SUMIFS('RAB Prices Long'!T:T,'RAB Prices Long'!$B:$B,'All Prices combined'!$D253,'RAB Prices Long'!$E:$E,'All Prices combined'!$G253)))),2)</f>
        <v>7.91</v>
      </c>
      <c r="R253" s="2">
        <f>ROUND(IF($B253="Annuity",SUMIFS('Annuity Prices'!U:U,'Annuity Prices'!$B:$B,$D253,'Annuity Prices'!$E:$E,$G253),IF($B253="RAB Short",SUMIFS('RAB Prices Short'!U:U,'RAB Prices Short'!$B:$B,'All Prices combined'!$D253,'RAB Prices Short'!$E:$E,'All Prices combined'!$G253),IF($B253="RAB Long",SUMIFS('RAB Prices Long'!U:U,'RAB Prices Long'!$B:$B,'All Prices combined'!$D253,'RAB Prices Long'!$E:$E,'All Prices combined'!$G253)))),2)</f>
        <v>8.1</v>
      </c>
      <c r="S253" s="2">
        <f>ROUND(IF($B253="Annuity",SUMIFS('Annuity Prices'!V:V,'Annuity Prices'!$B:$B,$D253,'Annuity Prices'!$E:$E,$G253),IF($B253="RAB Short",SUMIFS('RAB Prices Short'!V:V,'RAB Prices Short'!$B:$B,'All Prices combined'!$D253,'RAB Prices Short'!$E:$E,'All Prices combined'!$G253),IF($B253="RAB Long",SUMIFS('RAB Prices Long'!V:V,'RAB Prices Long'!$B:$B,'All Prices combined'!$D253,'RAB Prices Long'!$E:$E,'All Prices combined'!$G253)))),2)</f>
        <v>8.31</v>
      </c>
      <c r="T253" s="2">
        <f>ROUND(IF($B253="Annuity",SUMIFS('Annuity Prices'!W:W,'Annuity Prices'!$B:$B,$D253,'Annuity Prices'!$E:$E,$G253),IF($B253="RAB Short",SUMIFS('RAB Prices Short'!W:W,'RAB Prices Short'!$B:$B,'All Prices combined'!$D253,'RAB Prices Short'!$E:$E,'All Prices combined'!$G253),IF($B253="RAB Long",SUMIFS('RAB Prices Long'!W:W,'RAB Prices Long'!$B:$B,'All Prices combined'!$D253,'RAB Prices Long'!$E:$E,'All Prices combined'!$G253)))),2)</f>
        <v>8.51</v>
      </c>
      <c r="U253" s="2">
        <f>ROUND(IF($B253="Annuity",SUMIFS('Annuity Prices'!X:X,'Annuity Prices'!$B:$B,$D253,'Annuity Prices'!$E:$E,$G253),IF($B253="RAB Short",SUMIFS('RAB Prices Short'!X:X,'RAB Prices Short'!$B:$B,'All Prices combined'!$D253,'RAB Prices Short'!$E:$E,'All Prices combined'!$G253),IF($B253="RAB Long",SUMIFS('RAB Prices Long'!X:X,'RAB Prices Long'!$B:$B,'All Prices combined'!$D253,'RAB Prices Long'!$E:$E,'All Prices combined'!$G253)))),2)</f>
        <v>9.08</v>
      </c>
      <c r="V253" s="2">
        <f>ROUND(IF($B253="Annuity",SUMIFS('Annuity Prices'!Y:Y,'Annuity Prices'!$B:$B,$D253,'Annuity Prices'!$E:$E,$G253),IF($B253="RAB Short",SUMIFS('RAB Prices Short'!Y:Y,'RAB Prices Short'!$B:$B,'All Prices combined'!$D253,'RAB Prices Short'!$E:$E,'All Prices combined'!$G253),IF($B253="RAB Long",SUMIFS('RAB Prices Long'!Y:Y,'RAB Prices Long'!$B:$B,'All Prices combined'!$D253,'RAB Prices Long'!$E:$E,'All Prices combined'!$G253)))),2)</f>
        <v>9.31</v>
      </c>
      <c r="W253" s="2">
        <f>ROUND(IF($B253="Annuity",SUMIFS('Annuity Prices'!Z:Z,'Annuity Prices'!$B:$B,$D253,'Annuity Prices'!$E:$E,$G253),IF($B253="RAB Short",SUMIFS('RAB Prices Short'!Z:Z,'RAB Prices Short'!$B:$B,'All Prices combined'!$D253,'RAB Prices Short'!$E:$E,'All Prices combined'!$G253),IF($B253="RAB Long",SUMIFS('RAB Prices Long'!Z:Z,'RAB Prices Long'!$B:$B,'All Prices combined'!$D253,'RAB Prices Long'!$E:$E,'All Prices combined'!$G253)))),2)</f>
        <v>9.5399999999999991</v>
      </c>
      <c r="X253" s="2">
        <f>ROUND(IF($B253="Annuity",SUMIFS('Annuity Prices'!AA:AA,'Annuity Prices'!$B:$B,$D253,'Annuity Prices'!$E:$E,$G253),IF($B253="RAB Short",SUMIFS('RAB Prices Short'!AA:AA,'RAB Prices Short'!$B:$B,'All Prices combined'!$D253,'RAB Prices Short'!$E:$E,'All Prices combined'!$G253),IF($B253="RAB Long",SUMIFS('RAB Prices Long'!AA:AA,'RAB Prices Long'!$B:$B,'All Prices combined'!$D253,'RAB Prices Long'!$E:$E,'All Prices combined'!$G253)))),2)</f>
        <v>9.7799999999999994</v>
      </c>
      <c r="Y253" s="2">
        <f>ROUND(IF($B253="Annuity",SUMIFS('Annuity Prices'!AB:AB,'Annuity Prices'!$B:$B,$D253,'Annuity Prices'!$E:$E,$G253),IF($B253="RAB Short",SUMIFS('RAB Prices Short'!AB:AB,'RAB Prices Short'!$B:$B,'All Prices combined'!$D253,'RAB Prices Short'!$E:$E,'All Prices combined'!$G253),IF($B253="RAB Long",SUMIFS('RAB Prices Long'!AB:AB,'RAB Prices Long'!$B:$B,'All Prices combined'!$D253,'RAB Prices Long'!$E:$E,'All Prices combined'!$G253)))),2)</f>
        <v>10.23</v>
      </c>
      <c r="Z253" s="2">
        <f>ROUND(IF($B253="Annuity",SUMIFS('Annuity Prices'!AC:AC,'Annuity Prices'!$B:$B,$D253,'Annuity Prices'!$E:$E,$G253),IF($B253="RAB Short",SUMIFS('RAB Prices Short'!AC:AC,'RAB Prices Short'!$B:$B,'All Prices combined'!$D253,'RAB Prices Short'!$E:$E,'All Prices combined'!$G253),IF($B253="RAB Long",SUMIFS('RAB Prices Long'!AC:AC,'RAB Prices Long'!$B:$B,'All Prices combined'!$D253,'RAB Prices Long'!$E:$E,'All Prices combined'!$G253)))),2)</f>
        <v>10.48</v>
      </c>
      <c r="AA253" s="2">
        <f>ROUND(IF($B253="Annuity",SUMIFS('Annuity Prices'!AD:AD,'Annuity Prices'!$B:$B,$D253,'Annuity Prices'!$E:$E,$G253),IF($B253="RAB Short",SUMIFS('RAB Prices Short'!AD:AD,'RAB Prices Short'!$B:$B,'All Prices combined'!$D253,'RAB Prices Short'!$E:$E,'All Prices combined'!$G253),IF($B253="RAB Long",SUMIFS('RAB Prices Long'!AD:AD,'RAB Prices Long'!$B:$B,'All Prices combined'!$D253,'RAB Prices Long'!$E:$E,'All Prices combined'!$G253)))),2)</f>
        <v>10.75</v>
      </c>
      <c r="AB253" s="2">
        <f>ROUND(IF($B253="Annuity",SUMIFS('Annuity Prices'!AE:AE,'Annuity Prices'!$B:$B,$D253,'Annuity Prices'!$E:$E,$G253),IF($B253="RAB Short",SUMIFS('RAB Prices Short'!AE:AE,'RAB Prices Short'!$B:$B,'All Prices combined'!$D253,'RAB Prices Short'!$E:$E,'All Prices combined'!$G253),IF($B253="RAB Long",SUMIFS('RAB Prices Long'!AE:AE,'RAB Prices Long'!$B:$B,'All Prices combined'!$D253,'RAB Prices Long'!$E:$E,'All Prices combined'!$G253)))),2)</f>
        <v>11.01</v>
      </c>
      <c r="AC253" s="2">
        <f>ROUND(IF($B253="Annuity",SUMIFS('Annuity Prices'!AF:AF,'Annuity Prices'!$B:$B,$D253,'Annuity Prices'!$E:$E,$G253),IF($B253="RAB Short",SUMIFS('RAB Prices Short'!AF:AF,'RAB Prices Short'!$B:$B,'All Prices combined'!$D253,'RAB Prices Short'!$E:$E,'All Prices combined'!$G253),IF($B253="RAB Long",SUMIFS('RAB Prices Long'!AF:AF,'RAB Prices Long'!$B:$B,'All Prices combined'!$D253,'RAB Prices Long'!$E:$E,'All Prices combined'!$G253)))),2)</f>
        <v>11.55</v>
      </c>
      <c r="AD253" s="2">
        <f>ROUND(IF($B253="Annuity",SUMIFS('Annuity Prices'!AG:AG,'Annuity Prices'!$B:$B,$D253,'Annuity Prices'!$E:$E,$G253),IF($B253="RAB Short",SUMIFS('RAB Prices Short'!AG:AG,'RAB Prices Short'!$B:$B,'All Prices combined'!$D253,'RAB Prices Short'!$E:$E,'All Prices combined'!$G253),IF($B253="RAB Long",SUMIFS('RAB Prices Long'!AG:AG,'RAB Prices Long'!$B:$B,'All Prices combined'!$D253,'RAB Prices Long'!$E:$E,'All Prices combined'!$G253)))),2)</f>
        <v>11.84</v>
      </c>
      <c r="AE253" s="2">
        <f>ROUND(IF($B253="Annuity",SUMIFS('Annuity Prices'!AH:AH,'Annuity Prices'!$B:$B,$D253,'Annuity Prices'!$E:$E,$G253),IF($B253="RAB Short",SUMIFS('RAB Prices Short'!AH:AH,'RAB Prices Short'!$B:$B,'All Prices combined'!$D253,'RAB Prices Short'!$E:$E,'All Prices combined'!$G253),IF($B253="RAB Long",SUMIFS('RAB Prices Long'!AH:AH,'RAB Prices Long'!$B:$B,'All Prices combined'!$D253,'RAB Prices Long'!$E:$E,'All Prices combined'!$G253)))),2)</f>
        <v>12.13</v>
      </c>
      <c r="AF253" s="2">
        <f>ROUND(IF($B253="Annuity",SUMIFS('Annuity Prices'!AI:AI,'Annuity Prices'!$B:$B,$D253,'Annuity Prices'!$E:$E,$G253),IF($B253="RAB Short",SUMIFS('RAB Prices Short'!AI:AI,'RAB Prices Short'!$B:$B,'All Prices combined'!$D253,'RAB Prices Short'!$E:$E,'All Prices combined'!$G253),IF($B253="RAB Long",SUMIFS('RAB Prices Long'!AI:AI,'RAB Prices Long'!$B:$B,'All Prices combined'!$D253,'RAB Prices Long'!$E:$E,'All Prices combined'!$G253)))),2)</f>
        <v>12.44</v>
      </c>
      <c r="AG253" s="2">
        <f>ROUND(IF($B253="Annuity",SUMIFS('Annuity Prices'!AJ:AJ,'Annuity Prices'!$B:$B,$D253,'Annuity Prices'!$E:$E,$G253),IF($B253="RAB Short",SUMIFS('RAB Prices Short'!AJ:AJ,'RAB Prices Short'!$B:$B,'All Prices combined'!$D253,'RAB Prices Short'!$E:$E,'All Prices combined'!$G253),IF($B253="RAB Long",SUMIFS('RAB Prices Long'!AJ:AJ,'RAB Prices Long'!$B:$B,'All Prices combined'!$D253,'RAB Prices Long'!$E:$E,'All Prices combined'!$G253)))),2)</f>
        <v>11.23</v>
      </c>
      <c r="AH253" s="2">
        <f>ROUND(IF($B253="Annuity",SUMIFS('Annuity Prices'!AK:AK,'Annuity Prices'!$B:$B,$D253,'Annuity Prices'!$E:$E,$G253),IF($B253="RAB Short",SUMIFS('RAB Prices Short'!AK:AK,'RAB Prices Short'!$B:$B,'All Prices combined'!$D253,'RAB Prices Short'!$E:$E,'All Prices combined'!$G253),IF($B253="RAB Long",SUMIFS('RAB Prices Long'!AK:AK,'RAB Prices Long'!$B:$B,'All Prices combined'!$D253,'RAB Prices Long'!$E:$E,'All Prices combined'!$G253)))),2)</f>
        <v>11.51</v>
      </c>
      <c r="AI253" s="2">
        <f>ROUND(IF($B253="Annuity",SUMIFS('Annuity Prices'!AL:AL,'Annuity Prices'!$B:$B,$D253,'Annuity Prices'!$E:$E,$G253),IF($B253="RAB Short",SUMIFS('RAB Prices Short'!AL:AL,'RAB Prices Short'!$B:$B,'All Prices combined'!$D253,'RAB Prices Short'!$E:$E,'All Prices combined'!$G253),IF($B253="RAB Long",SUMIFS('RAB Prices Long'!AL:AL,'RAB Prices Long'!$B:$B,'All Prices combined'!$D253,'RAB Prices Long'!$E:$E,'All Prices combined'!$G253)))),2)</f>
        <v>11.8</v>
      </c>
      <c r="AJ253" s="2">
        <f>ROUND(IF($B253="Annuity",SUMIFS('Annuity Prices'!AM:AM,'Annuity Prices'!$B:$B,$D253,'Annuity Prices'!$E:$E,$G253),IF($B253="RAB Short",SUMIFS('RAB Prices Short'!AM:AM,'RAB Prices Short'!$B:$B,'All Prices combined'!$D253,'RAB Prices Short'!$E:$E,'All Prices combined'!$G253),IF($B253="RAB Long",SUMIFS('RAB Prices Long'!AM:AM,'RAB Prices Long'!$B:$B,'All Prices combined'!$D253,'RAB Prices Long'!$E:$E,'All Prices combined'!$G253)))),2)</f>
        <v>12.09</v>
      </c>
      <c r="AK253" s="2">
        <f>ROUND(IF($B253="Annuity",SUMIFS('Annuity Prices'!AN:AN,'Annuity Prices'!$B:$B,$D253,'Annuity Prices'!$E:$E,$G253),IF($B253="RAB Short",SUMIFS('RAB Prices Short'!AN:AN,'RAB Prices Short'!$B:$B,'All Prices combined'!$D253,'RAB Prices Short'!$E:$E,'All Prices combined'!$G253),IF($B253="RAB Long",SUMIFS('RAB Prices Long'!AN:AN,'RAB Prices Long'!$B:$B,'All Prices combined'!$D253,'RAB Prices Long'!$E:$E,'All Prices combined'!$G253)))),2)</f>
        <v>10.17</v>
      </c>
      <c r="AL253" s="2">
        <f>ROUND(IF($B253="Annuity",SUMIFS('Annuity Prices'!AO:AO,'Annuity Prices'!$B:$B,$D253,'Annuity Prices'!$E:$E,$G253),IF($B253="RAB Short",SUMIFS('RAB Prices Short'!AO:AO,'RAB Prices Short'!$B:$B,'All Prices combined'!$D253,'RAB Prices Short'!$E:$E,'All Prices combined'!$G253),IF($B253="RAB Long",SUMIFS('RAB Prices Long'!AO:AO,'RAB Prices Long'!$B:$B,'All Prices combined'!$D253,'RAB Prices Long'!$E:$E,'All Prices combined'!$G253)))),2)</f>
        <v>10.42</v>
      </c>
      <c r="AM253" s="2">
        <f>ROUND(IF($B253="Annuity",SUMIFS('Annuity Prices'!AP:AP,'Annuity Prices'!$B:$B,$D253,'Annuity Prices'!$E:$E,$G253),IF($B253="RAB Short",SUMIFS('RAB Prices Short'!AP:AP,'RAB Prices Short'!$B:$B,'All Prices combined'!$D253,'RAB Prices Short'!$E:$E,'All Prices combined'!$G253),IF($B253="RAB Long",SUMIFS('RAB Prices Long'!AP:AP,'RAB Prices Long'!$B:$B,'All Prices combined'!$D253,'RAB Prices Long'!$E:$E,'All Prices combined'!$G253)))),2)</f>
        <v>10.69</v>
      </c>
      <c r="AN253" s="2">
        <f>ROUND(IF($B253="Annuity",SUMIFS('Annuity Prices'!AQ:AQ,'Annuity Prices'!$B:$B,$D253,'Annuity Prices'!$E:$E,$G253),IF($B253="RAB Short",SUMIFS('RAB Prices Short'!AQ:AQ,'RAB Prices Short'!$B:$B,'All Prices combined'!$D253,'RAB Prices Short'!$E:$E,'All Prices combined'!$G253),IF($B253="RAB Long",SUMIFS('RAB Prices Long'!AQ:AQ,'RAB Prices Long'!$B:$B,'All Prices combined'!$D253,'RAB Prices Long'!$E:$E,'All Prices combined'!$G253)))),2)</f>
        <v>10.95</v>
      </c>
      <c r="AO253" s="2">
        <f>ROUND(IF($B253="Annuity",SUMIFS('Annuity Prices'!AR:AR,'Annuity Prices'!$B:$B,$D253,'Annuity Prices'!$E:$E,$G253),IF($B253="RAB Short",SUMIFS('RAB Prices Short'!AR:AR,'RAB Prices Short'!$B:$B,'All Prices combined'!$D253,'RAB Prices Short'!$E:$E,'All Prices combined'!$G253),IF($B253="RAB Long",SUMIFS('RAB Prices Long'!AR:AR,'RAB Prices Long'!$B:$B,'All Prices combined'!$D253,'RAB Prices Long'!$E:$E,'All Prices combined'!$G253)))),2)</f>
        <v>0</v>
      </c>
      <c r="AP253" s="2">
        <f>ROUND(IF($B253="Annuity",SUMIFS('Annuity Prices'!AS:AS,'Annuity Prices'!$B:$B,$D253,'Annuity Prices'!$E:$E,$G253),IF($B253="RAB Short",SUMIFS('RAB Prices Short'!AS:AS,'RAB Prices Short'!$B:$B,'All Prices combined'!$D253,'RAB Prices Short'!$E:$E,'All Prices combined'!$G253),IF($B253="RAB Long",SUMIFS('RAB Prices Long'!AS:AS,'RAB Prices Long'!$B:$B,'All Prices combined'!$D253,'RAB Prices Long'!$E:$E,'All Prices combined'!$G253)))),2)</f>
        <v>0</v>
      </c>
      <c r="AQ253" s="2">
        <f>ROUND(IF($B253="Annuity",SUMIFS('Annuity Prices'!AT:AT,'Annuity Prices'!$B:$B,$D253,'Annuity Prices'!$E:$E,$G253),IF($B253="RAB Short",SUMIFS('RAB Prices Short'!AT:AT,'RAB Prices Short'!$B:$B,'All Prices combined'!$D253,'RAB Prices Short'!$E:$E,'All Prices combined'!$G253),IF($B253="RAB Long",SUMIFS('RAB Prices Long'!AT:AT,'RAB Prices Long'!$B:$B,'All Prices combined'!$D253,'RAB Prices Long'!$E:$E,'All Prices combined'!$G253)))),2)</f>
        <v>6.58</v>
      </c>
      <c r="AR253" s="2">
        <f>ROUND(IF($B253="Annuity",SUMIFS('Annuity Prices'!AU:AU,'Annuity Prices'!$B:$B,$D253,'Annuity Prices'!$E:$E,$G253),IF($B253="RAB Short",SUMIFS('RAB Prices Short'!AU:AU,'RAB Prices Short'!$B:$B,'All Prices combined'!$D253,'RAB Prices Short'!$E:$E,'All Prices combined'!$G253),IF($B253="RAB Long",SUMIFS('RAB Prices Long'!AU:AU,'RAB Prices Long'!$B:$B,'All Prices combined'!$D253,'RAB Prices Long'!$E:$E,'All Prices combined'!$G253)))),2)</f>
        <v>6.1</v>
      </c>
      <c r="AS253" s="2">
        <f>ROUND(IF($B253="Annuity",SUMIFS('Annuity Prices'!AV:AV,'Annuity Prices'!$B:$B,$D253,'Annuity Prices'!$E:$E,$G253),IF($B253="RAB Short",SUMIFS('RAB Prices Short'!AV:AV,'RAB Prices Short'!$B:$B,'All Prices combined'!$D253,'RAB Prices Short'!$E:$E,'All Prices combined'!$G253),IF($B253="RAB Long",SUMIFS('RAB Prices Long'!AV:AV,'RAB Prices Long'!$B:$B,'All Prices combined'!$D253,'RAB Prices Long'!$E:$E,'All Prices combined'!$G253)))),2)</f>
        <v>6.27</v>
      </c>
      <c r="AT253" s="2">
        <f>ROUND(IF($B253="Annuity",SUMIFS('Annuity Prices'!AW:AW,'Annuity Prices'!$B:$B,$D253,'Annuity Prices'!$E:$E,$G253),IF($B253="RAB Short",SUMIFS('RAB Prices Short'!AW:AW,'RAB Prices Short'!$B:$B,'All Prices combined'!$D253,'RAB Prices Short'!$E:$E,'All Prices combined'!$G253),IF($B253="RAB Long",SUMIFS('RAB Prices Long'!AW:AW,'RAB Prices Long'!$B:$B,'All Prices combined'!$D253,'RAB Prices Long'!$E:$E,'All Prices combined'!$G253)))),2)</f>
        <v>6.95</v>
      </c>
      <c r="AU253" s="2">
        <f>ROUND(IF($B253="Annuity",SUMIFS('Annuity Prices'!AX:AX,'Annuity Prices'!$B:$B,$D253,'Annuity Prices'!$E:$E,$G253),IF($B253="RAB Short",SUMIFS('RAB Prices Short'!AX:AX,'RAB Prices Short'!$B:$B,'All Prices combined'!$D253,'RAB Prices Short'!$E:$E,'All Prices combined'!$G253),IF($B253="RAB Long",SUMIFS('RAB Prices Long'!AX:AX,'RAB Prices Long'!$B:$B,'All Prices combined'!$D253,'RAB Prices Long'!$E:$E,'All Prices combined'!$G253)))),2)</f>
        <v>7.12</v>
      </c>
      <c r="AV253" s="2">
        <f>ROUND(IF($B253="Annuity",SUMIFS('Annuity Prices'!AY:AY,'Annuity Prices'!$B:$B,$D253,'Annuity Prices'!$E:$E,$G253),IF($B253="RAB Short",SUMIFS('RAB Prices Short'!AY:AY,'RAB Prices Short'!$B:$B,'All Prices combined'!$D253,'RAB Prices Short'!$E:$E,'All Prices combined'!$G253),IF($B253="RAB Long",SUMIFS('RAB Prices Long'!AY:AY,'RAB Prices Long'!$B:$B,'All Prices combined'!$D253,'RAB Prices Long'!$E:$E,'All Prices combined'!$G253)))),2)</f>
        <v>7.3</v>
      </c>
      <c r="AW253" s="2">
        <f>ROUND(IF($B253="Annuity",SUMIFS('Annuity Prices'!AZ:AZ,'Annuity Prices'!$B:$B,$D253,'Annuity Prices'!$E:$E,$G253),IF($B253="RAB Short",SUMIFS('RAB Prices Short'!AZ:AZ,'RAB Prices Short'!$B:$B,'All Prices combined'!$D253,'RAB Prices Short'!$E:$E,'All Prices combined'!$G253),IF($B253="RAB Long",SUMIFS('RAB Prices Long'!AZ:AZ,'RAB Prices Long'!$B:$B,'All Prices combined'!$D253,'RAB Prices Long'!$E:$E,'All Prices combined'!$G253)))),2)</f>
        <v>7.48</v>
      </c>
      <c r="AX253" s="2">
        <f>ROUND(IF($B253="Annuity",SUMIFS('Annuity Prices'!BA:BA,'Annuity Prices'!$B:$B,$D253,'Annuity Prices'!$E:$E,$G253),IF($B253="RAB Short",SUMIFS('RAB Prices Short'!BA:BA,'RAB Prices Short'!$B:$B,'All Prices combined'!$D253,'RAB Prices Short'!$E:$E,'All Prices combined'!$G253),IF($B253="RAB Long",SUMIFS('RAB Prices Long'!BA:BA,'RAB Prices Long'!$B:$B,'All Prices combined'!$D253,'RAB Prices Long'!$E:$E,'All Prices combined'!$G253)))),2)</f>
        <v>7.91</v>
      </c>
      <c r="AY253" s="2">
        <f>ROUND(IF($B253="Annuity",SUMIFS('Annuity Prices'!BB:BB,'Annuity Prices'!$B:$B,$D253,'Annuity Prices'!$E:$E,$G253),IF($B253="RAB Short",SUMIFS('RAB Prices Short'!BB:BB,'RAB Prices Short'!$B:$B,'All Prices combined'!$D253,'RAB Prices Short'!$E:$E,'All Prices combined'!$G253),IF($B253="RAB Long",SUMIFS('RAB Prices Long'!BB:BB,'RAB Prices Long'!$B:$B,'All Prices combined'!$D253,'RAB Prices Long'!$E:$E,'All Prices combined'!$G253)))),2)</f>
        <v>8.1</v>
      </c>
      <c r="AZ253" s="2">
        <f>ROUND(IF($B253="Annuity",SUMIFS('Annuity Prices'!BC:BC,'Annuity Prices'!$B:$B,$D253,'Annuity Prices'!$E:$E,$G253),IF($B253="RAB Short",SUMIFS('RAB Prices Short'!BC:BC,'RAB Prices Short'!$B:$B,'All Prices combined'!$D253,'RAB Prices Short'!$E:$E,'All Prices combined'!$G253),IF($B253="RAB Long",SUMIFS('RAB Prices Long'!BC:BC,'RAB Prices Long'!$B:$B,'All Prices combined'!$D253,'RAB Prices Long'!$E:$E,'All Prices combined'!$G253)))),2)</f>
        <v>8.31</v>
      </c>
      <c r="BA253" s="2">
        <f>ROUND(IF($B253="Annuity",SUMIFS('Annuity Prices'!BD:BD,'Annuity Prices'!$B:$B,$D253,'Annuity Prices'!$E:$E,$G253),IF($B253="RAB Short",SUMIFS('RAB Prices Short'!BD:BD,'RAB Prices Short'!$B:$B,'All Prices combined'!$D253,'RAB Prices Short'!$E:$E,'All Prices combined'!$G253),IF($B253="RAB Long",SUMIFS('RAB Prices Long'!BD:BD,'RAB Prices Long'!$B:$B,'All Prices combined'!$D253,'RAB Prices Long'!$E:$E,'All Prices combined'!$G253)))),2)</f>
        <v>8.51</v>
      </c>
      <c r="BB253" s="2">
        <f>ROUND(IF($B253="Annuity",SUMIFS('Annuity Prices'!BE:BE,'Annuity Prices'!$B:$B,$D253,'Annuity Prices'!$E:$E,$G253),IF($B253="RAB Short",SUMIFS('RAB Prices Short'!BE:BE,'RAB Prices Short'!$B:$B,'All Prices combined'!$D253,'RAB Prices Short'!$E:$E,'All Prices combined'!$G253),IF($B253="RAB Long",SUMIFS('RAB Prices Long'!BE:BE,'RAB Prices Long'!$B:$B,'All Prices combined'!$D253,'RAB Prices Long'!$E:$E,'All Prices combined'!$G253)))),2)</f>
        <v>9.08</v>
      </c>
      <c r="BC253" s="2">
        <f>ROUND(IF($B253="Annuity",SUMIFS('Annuity Prices'!BF:BF,'Annuity Prices'!$B:$B,$D253,'Annuity Prices'!$E:$E,$G253),IF($B253="RAB Short",SUMIFS('RAB Prices Short'!BF:BF,'RAB Prices Short'!$B:$B,'All Prices combined'!$D253,'RAB Prices Short'!$E:$E,'All Prices combined'!$G253),IF($B253="RAB Long",SUMIFS('RAB Prices Long'!BF:BF,'RAB Prices Long'!$B:$B,'All Prices combined'!$D253,'RAB Prices Long'!$E:$E,'All Prices combined'!$G253)))),2)</f>
        <v>9.31</v>
      </c>
      <c r="BD253" s="2">
        <f>ROUND(IF($B253="Annuity",SUMIFS('Annuity Prices'!BG:BG,'Annuity Prices'!$B:$B,$D253,'Annuity Prices'!$E:$E,$G253),IF($B253="RAB Short",SUMIFS('RAB Prices Short'!BG:BG,'RAB Prices Short'!$B:$B,'All Prices combined'!$D253,'RAB Prices Short'!$E:$E,'All Prices combined'!$G253),IF($B253="RAB Long",SUMIFS('RAB Prices Long'!BG:BG,'RAB Prices Long'!$B:$B,'All Prices combined'!$D253,'RAB Prices Long'!$E:$E,'All Prices combined'!$G253)))),2)</f>
        <v>9.5399999999999991</v>
      </c>
      <c r="BE253" s="2">
        <f>ROUND(IF($B253="Annuity",SUMIFS('Annuity Prices'!BH:BH,'Annuity Prices'!$B:$B,$D253,'Annuity Prices'!$E:$E,$G253),IF($B253="RAB Short",SUMIFS('RAB Prices Short'!BH:BH,'RAB Prices Short'!$B:$B,'All Prices combined'!$D253,'RAB Prices Short'!$E:$E,'All Prices combined'!$G253),IF($B253="RAB Long",SUMIFS('RAB Prices Long'!BH:BH,'RAB Prices Long'!$B:$B,'All Prices combined'!$D253,'RAB Prices Long'!$E:$E,'All Prices combined'!$G253)))),2)</f>
        <v>9.7799999999999994</v>
      </c>
      <c r="BF253" s="2">
        <f>ROUND(IF($B253="Annuity",SUMIFS('Annuity Prices'!BI:BI,'Annuity Prices'!$B:$B,$D253,'Annuity Prices'!$E:$E,$G253),IF($B253="RAB Short",SUMIFS('RAB Prices Short'!BI:BI,'RAB Prices Short'!$B:$B,'All Prices combined'!$D253,'RAB Prices Short'!$E:$E,'All Prices combined'!$G253),IF($B253="RAB Long",SUMIFS('RAB Prices Long'!BI:BI,'RAB Prices Long'!$B:$B,'All Prices combined'!$D253,'RAB Prices Long'!$E:$E,'All Prices combined'!$G253)))),2)</f>
        <v>10.23</v>
      </c>
      <c r="BG253" s="2">
        <f>ROUND(IF($B253="Annuity",SUMIFS('Annuity Prices'!BJ:BJ,'Annuity Prices'!$B:$B,$D253,'Annuity Prices'!$E:$E,$G253),IF($B253="RAB Short",SUMIFS('RAB Prices Short'!BJ:BJ,'RAB Prices Short'!$B:$B,'All Prices combined'!$D253,'RAB Prices Short'!$E:$E,'All Prices combined'!$G253),IF($B253="RAB Long",SUMIFS('RAB Prices Long'!BJ:BJ,'RAB Prices Long'!$B:$B,'All Prices combined'!$D253,'RAB Prices Long'!$E:$E,'All Prices combined'!$G253)))),2)</f>
        <v>10.48</v>
      </c>
      <c r="BH253" s="2">
        <f>ROUND(IF($B253="Annuity",SUMIFS('Annuity Prices'!BK:BK,'Annuity Prices'!$B:$B,$D253,'Annuity Prices'!$E:$E,$G253),IF($B253="RAB Short",SUMIFS('RAB Prices Short'!BK:BK,'RAB Prices Short'!$B:$B,'All Prices combined'!$D253,'RAB Prices Short'!$E:$E,'All Prices combined'!$G253),IF($B253="RAB Long",SUMIFS('RAB Prices Long'!BK:BK,'RAB Prices Long'!$B:$B,'All Prices combined'!$D253,'RAB Prices Long'!$E:$E,'All Prices combined'!$G253)))),2)</f>
        <v>10.75</v>
      </c>
      <c r="BI253" s="2">
        <f>ROUND(IF($B253="Annuity",SUMIFS('Annuity Prices'!BL:BL,'Annuity Prices'!$B:$B,$D253,'Annuity Prices'!$E:$E,$G253),IF($B253="RAB Short",SUMIFS('RAB Prices Short'!BL:BL,'RAB Prices Short'!$B:$B,'All Prices combined'!$D253,'RAB Prices Short'!$E:$E,'All Prices combined'!$G253),IF($B253="RAB Long",SUMIFS('RAB Prices Long'!BL:BL,'RAB Prices Long'!$B:$B,'All Prices combined'!$D253,'RAB Prices Long'!$E:$E,'All Prices combined'!$G253)))),2)</f>
        <v>11.01</v>
      </c>
      <c r="BJ253" s="2">
        <f>ROUND(IF($B253="Annuity",SUMIFS('Annuity Prices'!BM:BM,'Annuity Prices'!$B:$B,$D253,'Annuity Prices'!$E:$E,$G253),IF($B253="RAB Short",SUMIFS('RAB Prices Short'!BM:BM,'RAB Prices Short'!$B:$B,'All Prices combined'!$D253,'RAB Prices Short'!$E:$E,'All Prices combined'!$G253),IF($B253="RAB Long",SUMIFS('RAB Prices Long'!BM:BM,'RAB Prices Long'!$B:$B,'All Prices combined'!$D253,'RAB Prices Long'!$E:$E,'All Prices combined'!$G253)))),2)</f>
        <v>11.55</v>
      </c>
      <c r="BK253" s="2">
        <f>ROUND(IF($B253="Annuity",SUMIFS('Annuity Prices'!BN:BN,'Annuity Prices'!$B:$B,$D253,'Annuity Prices'!$E:$E,$G253),IF($B253="RAB Short",SUMIFS('RAB Prices Short'!BN:BN,'RAB Prices Short'!$B:$B,'All Prices combined'!$D253,'RAB Prices Short'!$E:$E,'All Prices combined'!$G253),IF($B253="RAB Long",SUMIFS('RAB Prices Long'!BN:BN,'RAB Prices Long'!$B:$B,'All Prices combined'!$D253,'RAB Prices Long'!$E:$E,'All Prices combined'!$G253)))),2)</f>
        <v>11.84</v>
      </c>
      <c r="BL253" s="2">
        <f>ROUND(IF($B253="Annuity",SUMIFS('Annuity Prices'!BO:BO,'Annuity Prices'!$B:$B,$D253,'Annuity Prices'!$E:$E,$G253),IF($B253="RAB Short",SUMIFS('RAB Prices Short'!BO:BO,'RAB Prices Short'!$B:$B,'All Prices combined'!$D253,'RAB Prices Short'!$E:$E,'All Prices combined'!$G253),IF($B253="RAB Long",SUMIFS('RAB Prices Long'!BO:BO,'RAB Prices Long'!$B:$B,'All Prices combined'!$D253,'RAB Prices Long'!$E:$E,'All Prices combined'!$G253)))),2)</f>
        <v>12.13</v>
      </c>
      <c r="BM253" s="2">
        <f>ROUND(IF($B253="Annuity",SUMIFS('Annuity Prices'!BP:BP,'Annuity Prices'!$B:$B,$D253,'Annuity Prices'!$E:$E,$G253),IF($B253="RAB Short",SUMIFS('RAB Prices Short'!BP:BP,'RAB Prices Short'!$B:$B,'All Prices combined'!$D253,'RAB Prices Short'!$E:$E,'All Prices combined'!$G253),IF($B253="RAB Long",SUMIFS('RAB Prices Long'!BP:BP,'RAB Prices Long'!$B:$B,'All Prices combined'!$D253,'RAB Prices Long'!$E:$E,'All Prices combined'!$G253)))),2)</f>
        <v>12.44</v>
      </c>
      <c r="BN253" s="2">
        <f>ROUND(IF($B253="Annuity",SUMIFS('Annuity Prices'!BQ:BQ,'Annuity Prices'!$B:$B,$D253,'Annuity Prices'!$E:$E,$G253),IF($B253="RAB Short",SUMIFS('RAB Prices Short'!BQ:BQ,'RAB Prices Short'!$B:$B,'All Prices combined'!$D253,'RAB Prices Short'!$E:$E,'All Prices combined'!$G253),IF($B253="RAB Long",SUMIFS('RAB Prices Long'!BQ:BQ,'RAB Prices Long'!$B:$B,'All Prices combined'!$D253,'RAB Prices Long'!$E:$E,'All Prices combined'!$G253)))),2)</f>
        <v>11.23</v>
      </c>
      <c r="BO253" s="2">
        <f>ROUND(IF($B253="Annuity",SUMIFS('Annuity Prices'!BR:BR,'Annuity Prices'!$B:$B,$D253,'Annuity Prices'!$E:$E,$G253),IF($B253="RAB Short",SUMIFS('RAB Prices Short'!BR:BR,'RAB Prices Short'!$B:$B,'All Prices combined'!$D253,'RAB Prices Short'!$E:$E,'All Prices combined'!$G253),IF($B253="RAB Long",SUMIFS('RAB Prices Long'!BR:BR,'RAB Prices Long'!$B:$B,'All Prices combined'!$D253,'RAB Prices Long'!$E:$E,'All Prices combined'!$G253)))),2)</f>
        <v>11.51</v>
      </c>
      <c r="BP253" s="2">
        <f>ROUND(IF($B253="Annuity",SUMIFS('Annuity Prices'!BS:BS,'Annuity Prices'!$B:$B,$D253,'Annuity Prices'!$E:$E,$G253),IF($B253="RAB Short",SUMIFS('RAB Prices Short'!BS:BS,'RAB Prices Short'!$B:$B,'All Prices combined'!$D253,'RAB Prices Short'!$E:$E,'All Prices combined'!$G253),IF($B253="RAB Long",SUMIFS('RAB Prices Long'!BS:BS,'RAB Prices Long'!$B:$B,'All Prices combined'!$D253,'RAB Prices Long'!$E:$E,'All Prices combined'!$G253)))),2)</f>
        <v>11.8</v>
      </c>
      <c r="BQ253" s="2">
        <f>ROUND(IF($B253="Annuity",SUMIFS('Annuity Prices'!BT:BT,'Annuity Prices'!$B:$B,$D253,'Annuity Prices'!$E:$E,$G253),IF($B253="RAB Short",SUMIFS('RAB Prices Short'!BT:BT,'RAB Prices Short'!$B:$B,'All Prices combined'!$D253,'RAB Prices Short'!$E:$E,'All Prices combined'!$G253),IF($B253="RAB Long",SUMIFS('RAB Prices Long'!BT:BT,'RAB Prices Long'!$B:$B,'All Prices combined'!$D253,'RAB Prices Long'!$E:$E,'All Prices combined'!$G253)))),2)</f>
        <v>12.09</v>
      </c>
      <c r="BR253" s="2">
        <f>ROUND(IF($B253="Annuity",SUMIFS('Annuity Prices'!BU:BU,'Annuity Prices'!$B:$B,$D253,'Annuity Prices'!$E:$E,$G253),IF($B253="RAB Short",SUMIFS('RAB Prices Short'!BU:BU,'RAB Prices Short'!$B:$B,'All Prices combined'!$D253,'RAB Prices Short'!$E:$E,'All Prices combined'!$G253),IF($B253="RAB Long",SUMIFS('RAB Prices Long'!BU:BU,'RAB Prices Long'!$B:$B,'All Prices combined'!$D253,'RAB Prices Long'!$E:$E,'All Prices combined'!$G253)))),2)</f>
        <v>10.17</v>
      </c>
      <c r="BS253" s="2">
        <f>ROUND(IF($B253="Annuity",SUMIFS('Annuity Prices'!BV:BV,'Annuity Prices'!$B:$B,$D253,'Annuity Prices'!$E:$E,$G253),IF($B253="RAB Short",SUMIFS('RAB Prices Short'!BV:BV,'RAB Prices Short'!$B:$B,'All Prices combined'!$D253,'RAB Prices Short'!$E:$E,'All Prices combined'!$G253),IF($B253="RAB Long",SUMIFS('RAB Prices Long'!BV:BV,'RAB Prices Long'!$B:$B,'All Prices combined'!$D253,'RAB Prices Long'!$E:$E,'All Prices combined'!$G253)))),2)</f>
        <v>10.42</v>
      </c>
      <c r="BT253" s="2">
        <f>ROUND(IF($B253="Annuity",SUMIFS('Annuity Prices'!BW:BW,'Annuity Prices'!$B:$B,$D253,'Annuity Prices'!$E:$E,$G253),IF($B253="RAB Short",SUMIFS('RAB Prices Short'!BW:BW,'RAB Prices Short'!$B:$B,'All Prices combined'!$D253,'RAB Prices Short'!$E:$E,'All Prices combined'!$G253),IF($B253="RAB Long",SUMIFS('RAB Prices Long'!BW:BW,'RAB Prices Long'!$B:$B,'All Prices combined'!$D253,'RAB Prices Long'!$E:$E,'All Prices combined'!$G253)))),2)</f>
        <v>10.69</v>
      </c>
      <c r="BU253" s="2">
        <f>ROUND(IF($B253="Annuity",SUMIFS('Annuity Prices'!BX:BX,'Annuity Prices'!$B:$B,$D253,'Annuity Prices'!$E:$E,$G253),IF($B253="RAB Short",SUMIFS('RAB Prices Short'!BX:BX,'RAB Prices Short'!$B:$B,'All Prices combined'!$D253,'RAB Prices Short'!$E:$E,'All Prices combined'!$G253),IF($B253="RAB Long",SUMIFS('RAB Prices Long'!BX:BX,'RAB Prices Long'!$B:$B,'All Prices combined'!$D253,'RAB Prices Long'!$E:$E,'All Prices combined'!$G253)))),2)</f>
        <v>10.95</v>
      </c>
    </row>
    <row r="254" spans="2:73" x14ac:dyDescent="0.25">
      <c r="B254" t="s">
        <v>44</v>
      </c>
      <c r="C254">
        <v>12</v>
      </c>
      <c r="D254" t="s">
        <v>162</v>
      </c>
      <c r="E254" t="s">
        <v>161</v>
      </c>
      <c r="F254">
        <v>12</v>
      </c>
      <c r="G254" t="s">
        <v>40</v>
      </c>
      <c r="I254" s="2">
        <f>ROUND(IF($B254="Annuity",SUMIFS('Annuity Prices'!L:L,'Annuity Prices'!$B:$B,$D254,'Annuity Prices'!$E:$E,$G254),IF($B254="RAB Short",SUMIFS('RAB Prices Short'!L:L,'RAB Prices Short'!$B:$B,'All Prices combined'!$D254,'RAB Prices Short'!$E:$E,'All Prices combined'!$G254),IF($B254="RAB Long",SUMIFS('RAB Prices Long'!L:L,'RAB Prices Long'!$B:$B,'All Prices combined'!$D254,'RAB Prices Long'!$E:$E,'All Prices combined'!$G254)))),2)</f>
        <v>0</v>
      </c>
      <c r="J254" s="2">
        <f>ROUND(IF($B254="Annuity",SUMIFS('Annuity Prices'!M:M,'Annuity Prices'!$B:$B,$D254,'Annuity Prices'!$E:$E,$G254),IF($B254="RAB Short",SUMIFS('RAB Prices Short'!M:M,'RAB Prices Short'!$B:$B,'All Prices combined'!$D254,'RAB Prices Short'!$E:$E,'All Prices combined'!$G254),IF($B254="RAB Long",SUMIFS('RAB Prices Long'!M:M,'RAB Prices Long'!$B:$B,'All Prices combined'!$D254,'RAB Prices Long'!$E:$E,'All Prices combined'!$G254)))),2)</f>
        <v>0</v>
      </c>
      <c r="K254" s="2">
        <f>ROUND(IF($B254="Annuity",SUMIFS('Annuity Prices'!N:N,'Annuity Prices'!$B:$B,$D254,'Annuity Prices'!$E:$E,$G254),IF($B254="RAB Short",SUMIFS('RAB Prices Short'!N:N,'RAB Prices Short'!$B:$B,'All Prices combined'!$D254,'RAB Prices Short'!$E:$E,'All Prices combined'!$G254),IF($B254="RAB Long",SUMIFS('RAB Prices Long'!N:N,'RAB Prices Long'!$B:$B,'All Prices combined'!$D254,'RAB Prices Long'!$E:$E,'All Prices combined'!$G254)))),2)</f>
        <v>1.23</v>
      </c>
      <c r="L254" s="2">
        <f>ROUND(IF($B254="Annuity",SUMIFS('Annuity Prices'!O:O,'Annuity Prices'!$B:$B,$D254,'Annuity Prices'!$E:$E,$G254),IF($B254="RAB Short",SUMIFS('RAB Prices Short'!O:O,'RAB Prices Short'!$B:$B,'All Prices combined'!$D254,'RAB Prices Short'!$E:$E,'All Prices combined'!$G254),IF($B254="RAB Long",SUMIFS('RAB Prices Long'!O:O,'RAB Prices Long'!$B:$B,'All Prices combined'!$D254,'RAB Prices Long'!$E:$E,'All Prices combined'!$G254)))),2)</f>
        <v>1.27</v>
      </c>
      <c r="M254" s="2">
        <f>ROUND(IF($B254="Annuity",SUMIFS('Annuity Prices'!P:P,'Annuity Prices'!$B:$B,$D254,'Annuity Prices'!$E:$E,$G254),IF($B254="RAB Short",SUMIFS('RAB Prices Short'!P:P,'RAB Prices Short'!$B:$B,'All Prices combined'!$D254,'RAB Prices Short'!$E:$E,'All Prices combined'!$G254),IF($B254="RAB Long",SUMIFS('RAB Prices Long'!P:P,'RAB Prices Long'!$B:$B,'All Prices combined'!$D254,'RAB Prices Long'!$E:$E,'All Prices combined'!$G254)))),2)</f>
        <v>1.29</v>
      </c>
      <c r="N254" s="2">
        <f>ROUND(IF($B254="Annuity",SUMIFS('Annuity Prices'!Q:Q,'Annuity Prices'!$B:$B,$D254,'Annuity Prices'!$E:$E,$G254),IF($B254="RAB Short",SUMIFS('RAB Prices Short'!Q:Q,'RAB Prices Short'!$B:$B,'All Prices combined'!$D254,'RAB Prices Short'!$E:$E,'All Prices combined'!$G254),IF($B254="RAB Long",SUMIFS('RAB Prices Long'!Q:Q,'RAB Prices Long'!$B:$B,'All Prices combined'!$D254,'RAB Prices Long'!$E:$E,'All Prices combined'!$G254)))),2)</f>
        <v>1.33</v>
      </c>
      <c r="O254" s="2">
        <f>ROUND(IF($B254="Annuity",SUMIFS('Annuity Prices'!R:R,'Annuity Prices'!$B:$B,$D254,'Annuity Prices'!$E:$E,$G254),IF($B254="RAB Short",SUMIFS('RAB Prices Short'!R:R,'RAB Prices Short'!$B:$B,'All Prices combined'!$D254,'RAB Prices Short'!$E:$E,'All Prices combined'!$G254),IF($B254="RAB Long",SUMIFS('RAB Prices Long'!R:R,'RAB Prices Long'!$B:$B,'All Prices combined'!$D254,'RAB Prices Long'!$E:$E,'All Prices combined'!$G254)))),2)</f>
        <v>1.36</v>
      </c>
      <c r="P254" s="2">
        <f>ROUND(IF($B254="Annuity",SUMIFS('Annuity Prices'!S:S,'Annuity Prices'!$B:$B,$D254,'Annuity Prices'!$E:$E,$G254),IF($B254="RAB Short",SUMIFS('RAB Prices Short'!S:S,'RAB Prices Short'!$B:$B,'All Prices combined'!$D254,'RAB Prices Short'!$E:$E,'All Prices combined'!$G254),IF($B254="RAB Long",SUMIFS('RAB Prices Long'!S:S,'RAB Prices Long'!$B:$B,'All Prices combined'!$D254,'RAB Prices Long'!$E:$E,'All Prices combined'!$G254)))),2)</f>
        <v>1.39</v>
      </c>
      <c r="Q254" s="2">
        <f>ROUND(IF($B254="Annuity",SUMIFS('Annuity Prices'!T:T,'Annuity Prices'!$B:$B,$D254,'Annuity Prices'!$E:$E,$G254),IF($B254="RAB Short",SUMIFS('RAB Prices Short'!T:T,'RAB Prices Short'!$B:$B,'All Prices combined'!$D254,'RAB Prices Short'!$E:$E,'All Prices combined'!$G254),IF($B254="RAB Long",SUMIFS('RAB Prices Long'!T:T,'RAB Prices Long'!$B:$B,'All Prices combined'!$D254,'RAB Prices Long'!$E:$E,'All Prices combined'!$G254)))),2)</f>
        <v>1.42</v>
      </c>
      <c r="R254" s="2">
        <f>ROUND(IF($B254="Annuity",SUMIFS('Annuity Prices'!U:U,'Annuity Prices'!$B:$B,$D254,'Annuity Prices'!$E:$E,$G254),IF($B254="RAB Short",SUMIFS('RAB Prices Short'!U:U,'RAB Prices Short'!$B:$B,'All Prices combined'!$D254,'RAB Prices Short'!$E:$E,'All Prices combined'!$G254),IF($B254="RAB Long",SUMIFS('RAB Prices Long'!U:U,'RAB Prices Long'!$B:$B,'All Prices combined'!$D254,'RAB Prices Long'!$E:$E,'All Prices combined'!$G254)))),2)</f>
        <v>1.46</v>
      </c>
      <c r="S254" s="2">
        <f>ROUND(IF($B254="Annuity",SUMIFS('Annuity Prices'!V:V,'Annuity Prices'!$B:$B,$D254,'Annuity Prices'!$E:$E,$G254),IF($B254="RAB Short",SUMIFS('RAB Prices Short'!V:V,'RAB Prices Short'!$B:$B,'All Prices combined'!$D254,'RAB Prices Short'!$E:$E,'All Prices combined'!$G254),IF($B254="RAB Long",SUMIFS('RAB Prices Long'!V:V,'RAB Prices Long'!$B:$B,'All Prices combined'!$D254,'RAB Prices Long'!$E:$E,'All Prices combined'!$G254)))),2)</f>
        <v>1.49</v>
      </c>
      <c r="T254" s="2">
        <f>ROUND(IF($B254="Annuity",SUMIFS('Annuity Prices'!W:W,'Annuity Prices'!$B:$B,$D254,'Annuity Prices'!$E:$E,$G254),IF($B254="RAB Short",SUMIFS('RAB Prices Short'!W:W,'RAB Prices Short'!$B:$B,'All Prices combined'!$D254,'RAB Prices Short'!$E:$E,'All Prices combined'!$G254),IF($B254="RAB Long",SUMIFS('RAB Prices Long'!W:W,'RAB Prices Long'!$B:$B,'All Prices combined'!$D254,'RAB Prices Long'!$E:$E,'All Prices combined'!$G254)))),2)</f>
        <v>1.53</v>
      </c>
      <c r="U254" s="2">
        <f>ROUND(IF($B254="Annuity",SUMIFS('Annuity Prices'!X:X,'Annuity Prices'!$B:$B,$D254,'Annuity Prices'!$E:$E,$G254),IF($B254="RAB Short",SUMIFS('RAB Prices Short'!X:X,'RAB Prices Short'!$B:$B,'All Prices combined'!$D254,'RAB Prices Short'!$E:$E,'All Prices combined'!$G254),IF($B254="RAB Long",SUMIFS('RAB Prices Long'!X:X,'RAB Prices Long'!$B:$B,'All Prices combined'!$D254,'RAB Prices Long'!$E:$E,'All Prices combined'!$G254)))),2)</f>
        <v>1.56</v>
      </c>
      <c r="V254" s="2">
        <f>ROUND(IF($B254="Annuity",SUMIFS('Annuity Prices'!Y:Y,'Annuity Prices'!$B:$B,$D254,'Annuity Prices'!$E:$E,$G254),IF($B254="RAB Short",SUMIFS('RAB Prices Short'!Y:Y,'RAB Prices Short'!$B:$B,'All Prices combined'!$D254,'RAB Prices Short'!$E:$E,'All Prices combined'!$G254),IF($B254="RAB Long",SUMIFS('RAB Prices Long'!Y:Y,'RAB Prices Long'!$B:$B,'All Prices combined'!$D254,'RAB Prices Long'!$E:$E,'All Prices combined'!$G254)))),2)</f>
        <v>1.6</v>
      </c>
      <c r="W254" s="2">
        <f>ROUND(IF($B254="Annuity",SUMIFS('Annuity Prices'!Z:Z,'Annuity Prices'!$B:$B,$D254,'Annuity Prices'!$E:$E,$G254),IF($B254="RAB Short",SUMIFS('RAB Prices Short'!Z:Z,'RAB Prices Short'!$B:$B,'All Prices combined'!$D254,'RAB Prices Short'!$E:$E,'All Prices combined'!$G254),IF($B254="RAB Long",SUMIFS('RAB Prices Long'!Z:Z,'RAB Prices Long'!$B:$B,'All Prices combined'!$D254,'RAB Prices Long'!$E:$E,'All Prices combined'!$G254)))),2)</f>
        <v>1.64</v>
      </c>
      <c r="X254" s="2">
        <f>ROUND(IF($B254="Annuity",SUMIFS('Annuity Prices'!AA:AA,'Annuity Prices'!$B:$B,$D254,'Annuity Prices'!$E:$E,$G254),IF($B254="RAB Short",SUMIFS('RAB Prices Short'!AA:AA,'RAB Prices Short'!$B:$B,'All Prices combined'!$D254,'RAB Prices Short'!$E:$E,'All Prices combined'!$G254),IF($B254="RAB Long",SUMIFS('RAB Prices Long'!AA:AA,'RAB Prices Long'!$B:$B,'All Prices combined'!$D254,'RAB Prices Long'!$E:$E,'All Prices combined'!$G254)))),2)</f>
        <v>1.68</v>
      </c>
      <c r="Y254" s="2">
        <f>ROUND(IF($B254="Annuity",SUMIFS('Annuity Prices'!AB:AB,'Annuity Prices'!$B:$B,$D254,'Annuity Prices'!$E:$E,$G254),IF($B254="RAB Short",SUMIFS('RAB Prices Short'!AB:AB,'RAB Prices Short'!$B:$B,'All Prices combined'!$D254,'RAB Prices Short'!$E:$E,'All Prices combined'!$G254),IF($B254="RAB Long",SUMIFS('RAB Prices Long'!AB:AB,'RAB Prices Long'!$B:$B,'All Prices combined'!$D254,'RAB Prices Long'!$E:$E,'All Prices combined'!$G254)))),2)</f>
        <v>1.71</v>
      </c>
      <c r="Z254" s="2">
        <f>ROUND(IF($B254="Annuity",SUMIFS('Annuity Prices'!AC:AC,'Annuity Prices'!$B:$B,$D254,'Annuity Prices'!$E:$E,$G254),IF($B254="RAB Short",SUMIFS('RAB Prices Short'!AC:AC,'RAB Prices Short'!$B:$B,'All Prices combined'!$D254,'RAB Prices Short'!$E:$E,'All Prices combined'!$G254),IF($B254="RAB Long",SUMIFS('RAB Prices Long'!AC:AC,'RAB Prices Long'!$B:$B,'All Prices combined'!$D254,'RAB Prices Long'!$E:$E,'All Prices combined'!$G254)))),2)</f>
        <v>1.76</v>
      </c>
      <c r="AA254" s="2">
        <f>ROUND(IF($B254="Annuity",SUMIFS('Annuity Prices'!AD:AD,'Annuity Prices'!$B:$B,$D254,'Annuity Prices'!$E:$E,$G254),IF($B254="RAB Short",SUMIFS('RAB Prices Short'!AD:AD,'RAB Prices Short'!$B:$B,'All Prices combined'!$D254,'RAB Prices Short'!$E:$E,'All Prices combined'!$G254),IF($B254="RAB Long",SUMIFS('RAB Prices Long'!AD:AD,'RAB Prices Long'!$B:$B,'All Prices combined'!$D254,'RAB Prices Long'!$E:$E,'All Prices combined'!$G254)))),2)</f>
        <v>1.8</v>
      </c>
      <c r="AB254" s="2">
        <f>ROUND(IF($B254="Annuity",SUMIFS('Annuity Prices'!AE:AE,'Annuity Prices'!$B:$B,$D254,'Annuity Prices'!$E:$E,$G254),IF($B254="RAB Short",SUMIFS('RAB Prices Short'!AE:AE,'RAB Prices Short'!$B:$B,'All Prices combined'!$D254,'RAB Prices Short'!$E:$E,'All Prices combined'!$G254),IF($B254="RAB Long",SUMIFS('RAB Prices Long'!AE:AE,'RAB Prices Long'!$B:$B,'All Prices combined'!$D254,'RAB Prices Long'!$E:$E,'All Prices combined'!$G254)))),2)</f>
        <v>1.85</v>
      </c>
      <c r="AC254" s="2">
        <f>ROUND(IF($B254="Annuity",SUMIFS('Annuity Prices'!AF:AF,'Annuity Prices'!$B:$B,$D254,'Annuity Prices'!$E:$E,$G254),IF($B254="RAB Short",SUMIFS('RAB Prices Short'!AF:AF,'RAB Prices Short'!$B:$B,'All Prices combined'!$D254,'RAB Prices Short'!$E:$E,'All Prices combined'!$G254),IF($B254="RAB Long",SUMIFS('RAB Prices Long'!AF:AF,'RAB Prices Long'!$B:$B,'All Prices combined'!$D254,'RAB Prices Long'!$E:$E,'All Prices combined'!$G254)))),2)</f>
        <v>1.88</v>
      </c>
      <c r="AD254" s="2">
        <f>ROUND(IF($B254="Annuity",SUMIFS('Annuity Prices'!AG:AG,'Annuity Prices'!$B:$B,$D254,'Annuity Prices'!$E:$E,$G254),IF($B254="RAB Short",SUMIFS('RAB Prices Short'!AG:AG,'RAB Prices Short'!$B:$B,'All Prices combined'!$D254,'RAB Prices Short'!$E:$E,'All Prices combined'!$G254),IF($B254="RAB Long",SUMIFS('RAB Prices Long'!AG:AG,'RAB Prices Long'!$B:$B,'All Prices combined'!$D254,'RAB Prices Long'!$E:$E,'All Prices combined'!$G254)))),2)</f>
        <v>1.93</v>
      </c>
      <c r="AE254" s="2">
        <f>ROUND(IF($B254="Annuity",SUMIFS('Annuity Prices'!AH:AH,'Annuity Prices'!$B:$B,$D254,'Annuity Prices'!$E:$E,$G254),IF($B254="RAB Short",SUMIFS('RAB Prices Short'!AH:AH,'RAB Prices Short'!$B:$B,'All Prices combined'!$D254,'RAB Prices Short'!$E:$E,'All Prices combined'!$G254),IF($B254="RAB Long",SUMIFS('RAB Prices Long'!AH:AH,'RAB Prices Long'!$B:$B,'All Prices combined'!$D254,'RAB Prices Long'!$E:$E,'All Prices combined'!$G254)))),2)</f>
        <v>1.98</v>
      </c>
      <c r="AF254" s="2">
        <f>ROUND(IF($B254="Annuity",SUMIFS('Annuity Prices'!AI:AI,'Annuity Prices'!$B:$B,$D254,'Annuity Prices'!$E:$E,$G254),IF($B254="RAB Short",SUMIFS('RAB Prices Short'!AI:AI,'RAB Prices Short'!$B:$B,'All Prices combined'!$D254,'RAB Prices Short'!$E:$E,'All Prices combined'!$G254),IF($B254="RAB Long",SUMIFS('RAB Prices Long'!AI:AI,'RAB Prices Long'!$B:$B,'All Prices combined'!$D254,'RAB Prices Long'!$E:$E,'All Prices combined'!$G254)))),2)</f>
        <v>2.0299999999999998</v>
      </c>
      <c r="AG254" s="2">
        <f>ROUND(IF($B254="Annuity",SUMIFS('Annuity Prices'!AJ:AJ,'Annuity Prices'!$B:$B,$D254,'Annuity Prices'!$E:$E,$G254),IF($B254="RAB Short",SUMIFS('RAB Prices Short'!AJ:AJ,'RAB Prices Short'!$B:$B,'All Prices combined'!$D254,'RAB Prices Short'!$E:$E,'All Prices combined'!$G254),IF($B254="RAB Long",SUMIFS('RAB Prices Long'!AJ:AJ,'RAB Prices Long'!$B:$B,'All Prices combined'!$D254,'RAB Prices Long'!$E:$E,'All Prices combined'!$G254)))),2)</f>
        <v>2.0699999999999998</v>
      </c>
      <c r="AH254" s="2">
        <f>ROUND(IF($B254="Annuity",SUMIFS('Annuity Prices'!AK:AK,'Annuity Prices'!$B:$B,$D254,'Annuity Prices'!$E:$E,$G254),IF($B254="RAB Short",SUMIFS('RAB Prices Short'!AK:AK,'RAB Prices Short'!$B:$B,'All Prices combined'!$D254,'RAB Prices Short'!$E:$E,'All Prices combined'!$G254),IF($B254="RAB Long",SUMIFS('RAB Prices Long'!AK:AK,'RAB Prices Long'!$B:$B,'All Prices combined'!$D254,'RAB Prices Long'!$E:$E,'All Prices combined'!$G254)))),2)</f>
        <v>2.12</v>
      </c>
      <c r="AI254" s="2">
        <f>ROUND(IF($B254="Annuity",SUMIFS('Annuity Prices'!AL:AL,'Annuity Prices'!$B:$B,$D254,'Annuity Prices'!$E:$E,$G254),IF($B254="RAB Short",SUMIFS('RAB Prices Short'!AL:AL,'RAB Prices Short'!$B:$B,'All Prices combined'!$D254,'RAB Prices Short'!$E:$E,'All Prices combined'!$G254),IF($B254="RAB Long",SUMIFS('RAB Prices Long'!AL:AL,'RAB Prices Long'!$B:$B,'All Prices combined'!$D254,'RAB Prices Long'!$E:$E,'All Prices combined'!$G254)))),2)</f>
        <v>2.17</v>
      </c>
      <c r="AJ254" s="2">
        <f>ROUND(IF($B254="Annuity",SUMIFS('Annuity Prices'!AM:AM,'Annuity Prices'!$B:$B,$D254,'Annuity Prices'!$E:$E,$G254),IF($B254="RAB Short",SUMIFS('RAB Prices Short'!AM:AM,'RAB Prices Short'!$B:$B,'All Prices combined'!$D254,'RAB Prices Short'!$E:$E,'All Prices combined'!$G254),IF($B254="RAB Long",SUMIFS('RAB Prices Long'!AM:AM,'RAB Prices Long'!$B:$B,'All Prices combined'!$D254,'RAB Prices Long'!$E:$E,'All Prices combined'!$G254)))),2)</f>
        <v>2.23</v>
      </c>
      <c r="AK254" s="2">
        <f>ROUND(IF($B254="Annuity",SUMIFS('Annuity Prices'!AN:AN,'Annuity Prices'!$B:$B,$D254,'Annuity Prices'!$E:$E,$G254),IF($B254="RAB Short",SUMIFS('RAB Prices Short'!AN:AN,'RAB Prices Short'!$B:$B,'All Prices combined'!$D254,'RAB Prices Short'!$E:$E,'All Prices combined'!$G254),IF($B254="RAB Long",SUMIFS('RAB Prices Long'!AN:AN,'RAB Prices Long'!$B:$B,'All Prices combined'!$D254,'RAB Prices Long'!$E:$E,'All Prices combined'!$G254)))),2)</f>
        <v>2.27</v>
      </c>
      <c r="AL254" s="2">
        <f>ROUND(IF($B254="Annuity",SUMIFS('Annuity Prices'!AO:AO,'Annuity Prices'!$B:$B,$D254,'Annuity Prices'!$E:$E,$G254),IF($B254="RAB Short",SUMIFS('RAB Prices Short'!AO:AO,'RAB Prices Short'!$B:$B,'All Prices combined'!$D254,'RAB Prices Short'!$E:$E,'All Prices combined'!$G254),IF($B254="RAB Long",SUMIFS('RAB Prices Long'!AO:AO,'RAB Prices Long'!$B:$B,'All Prices combined'!$D254,'RAB Prices Long'!$E:$E,'All Prices combined'!$G254)))),2)</f>
        <v>2.33</v>
      </c>
      <c r="AM254" s="2">
        <f>ROUND(IF($B254="Annuity",SUMIFS('Annuity Prices'!AP:AP,'Annuity Prices'!$B:$B,$D254,'Annuity Prices'!$E:$E,$G254),IF($B254="RAB Short",SUMIFS('RAB Prices Short'!AP:AP,'RAB Prices Short'!$B:$B,'All Prices combined'!$D254,'RAB Prices Short'!$E:$E,'All Prices combined'!$G254),IF($B254="RAB Long",SUMIFS('RAB Prices Long'!AP:AP,'RAB Prices Long'!$B:$B,'All Prices combined'!$D254,'RAB Prices Long'!$E:$E,'All Prices combined'!$G254)))),2)</f>
        <v>2.39</v>
      </c>
      <c r="AN254" s="2">
        <f>ROUND(IF($B254="Annuity",SUMIFS('Annuity Prices'!AQ:AQ,'Annuity Prices'!$B:$B,$D254,'Annuity Prices'!$E:$E,$G254),IF($B254="RAB Short",SUMIFS('RAB Prices Short'!AQ:AQ,'RAB Prices Short'!$B:$B,'All Prices combined'!$D254,'RAB Prices Short'!$E:$E,'All Prices combined'!$G254),IF($B254="RAB Long",SUMIFS('RAB Prices Long'!AQ:AQ,'RAB Prices Long'!$B:$B,'All Prices combined'!$D254,'RAB Prices Long'!$E:$E,'All Prices combined'!$G254)))),2)</f>
        <v>2.4500000000000002</v>
      </c>
      <c r="AO254" s="2">
        <f>ROUND(IF($B254="Annuity",SUMIFS('Annuity Prices'!AR:AR,'Annuity Prices'!$B:$B,$D254,'Annuity Prices'!$E:$E,$G254),IF($B254="RAB Short",SUMIFS('RAB Prices Short'!AR:AR,'RAB Prices Short'!$B:$B,'All Prices combined'!$D254,'RAB Prices Short'!$E:$E,'All Prices combined'!$G254),IF($B254="RAB Long",SUMIFS('RAB Prices Long'!AR:AR,'RAB Prices Long'!$B:$B,'All Prices combined'!$D254,'RAB Prices Long'!$E:$E,'All Prices combined'!$G254)))),2)</f>
        <v>0</v>
      </c>
      <c r="AP254" s="2">
        <f>ROUND(IF($B254="Annuity",SUMIFS('Annuity Prices'!AS:AS,'Annuity Prices'!$B:$B,$D254,'Annuity Prices'!$E:$E,$G254),IF($B254="RAB Short",SUMIFS('RAB Prices Short'!AS:AS,'RAB Prices Short'!$B:$B,'All Prices combined'!$D254,'RAB Prices Short'!$E:$E,'All Prices combined'!$G254),IF($B254="RAB Long",SUMIFS('RAB Prices Long'!AS:AS,'RAB Prices Long'!$B:$B,'All Prices combined'!$D254,'RAB Prices Long'!$E:$E,'All Prices combined'!$G254)))),2)</f>
        <v>0</v>
      </c>
      <c r="AQ254" s="2">
        <f>ROUND(IF($B254="Annuity",SUMIFS('Annuity Prices'!AT:AT,'Annuity Prices'!$B:$B,$D254,'Annuity Prices'!$E:$E,$G254),IF($B254="RAB Short",SUMIFS('RAB Prices Short'!AT:AT,'RAB Prices Short'!$B:$B,'All Prices combined'!$D254,'RAB Prices Short'!$E:$E,'All Prices combined'!$G254),IF($B254="RAB Long",SUMIFS('RAB Prices Long'!AT:AT,'RAB Prices Long'!$B:$B,'All Prices combined'!$D254,'RAB Prices Long'!$E:$E,'All Prices combined'!$G254)))),2)</f>
        <v>1.2</v>
      </c>
      <c r="AR254" s="2">
        <f>ROUND(IF($B254="Annuity",SUMIFS('Annuity Prices'!AU:AU,'Annuity Prices'!$B:$B,$D254,'Annuity Prices'!$E:$E,$G254),IF($B254="RAB Short",SUMIFS('RAB Prices Short'!AU:AU,'RAB Prices Short'!$B:$B,'All Prices combined'!$D254,'RAB Prices Short'!$E:$E,'All Prices combined'!$G254),IF($B254="RAB Long",SUMIFS('RAB Prices Long'!AU:AU,'RAB Prices Long'!$B:$B,'All Prices combined'!$D254,'RAB Prices Long'!$E:$E,'All Prices combined'!$G254)))),2)</f>
        <v>1.23</v>
      </c>
      <c r="AS254" s="2">
        <f>ROUND(IF($B254="Annuity",SUMIFS('Annuity Prices'!AV:AV,'Annuity Prices'!$B:$B,$D254,'Annuity Prices'!$E:$E,$G254),IF($B254="RAB Short",SUMIFS('RAB Prices Short'!AV:AV,'RAB Prices Short'!$B:$B,'All Prices combined'!$D254,'RAB Prices Short'!$E:$E,'All Prices combined'!$G254),IF($B254="RAB Long",SUMIFS('RAB Prices Long'!AV:AV,'RAB Prices Long'!$B:$B,'All Prices combined'!$D254,'RAB Prices Long'!$E:$E,'All Prices combined'!$G254)))),2)</f>
        <v>1.27</v>
      </c>
      <c r="AT254" s="2">
        <f>ROUND(IF($B254="Annuity",SUMIFS('Annuity Prices'!AW:AW,'Annuity Prices'!$B:$B,$D254,'Annuity Prices'!$E:$E,$G254),IF($B254="RAB Short",SUMIFS('RAB Prices Short'!AW:AW,'RAB Prices Short'!$B:$B,'All Prices combined'!$D254,'RAB Prices Short'!$E:$E,'All Prices combined'!$G254),IF($B254="RAB Long",SUMIFS('RAB Prices Long'!AW:AW,'RAB Prices Long'!$B:$B,'All Prices combined'!$D254,'RAB Prices Long'!$E:$E,'All Prices combined'!$G254)))),2)</f>
        <v>1.29</v>
      </c>
      <c r="AU254" s="2">
        <f>ROUND(IF($B254="Annuity",SUMIFS('Annuity Prices'!AX:AX,'Annuity Prices'!$B:$B,$D254,'Annuity Prices'!$E:$E,$G254),IF($B254="RAB Short",SUMIFS('RAB Prices Short'!AX:AX,'RAB Prices Short'!$B:$B,'All Prices combined'!$D254,'RAB Prices Short'!$E:$E,'All Prices combined'!$G254),IF($B254="RAB Long",SUMIFS('RAB Prices Long'!AX:AX,'RAB Prices Long'!$B:$B,'All Prices combined'!$D254,'RAB Prices Long'!$E:$E,'All Prices combined'!$G254)))),2)</f>
        <v>1.33</v>
      </c>
      <c r="AV254" s="2">
        <f>ROUND(IF($B254="Annuity",SUMIFS('Annuity Prices'!AY:AY,'Annuity Prices'!$B:$B,$D254,'Annuity Prices'!$E:$E,$G254),IF($B254="RAB Short",SUMIFS('RAB Prices Short'!AY:AY,'RAB Prices Short'!$B:$B,'All Prices combined'!$D254,'RAB Prices Short'!$E:$E,'All Prices combined'!$G254),IF($B254="RAB Long",SUMIFS('RAB Prices Long'!AY:AY,'RAB Prices Long'!$B:$B,'All Prices combined'!$D254,'RAB Prices Long'!$E:$E,'All Prices combined'!$G254)))),2)</f>
        <v>1.36</v>
      </c>
      <c r="AW254" s="2">
        <f>ROUND(IF($B254="Annuity",SUMIFS('Annuity Prices'!AZ:AZ,'Annuity Prices'!$B:$B,$D254,'Annuity Prices'!$E:$E,$G254),IF($B254="RAB Short",SUMIFS('RAB Prices Short'!AZ:AZ,'RAB Prices Short'!$B:$B,'All Prices combined'!$D254,'RAB Prices Short'!$E:$E,'All Prices combined'!$G254),IF($B254="RAB Long",SUMIFS('RAB Prices Long'!AZ:AZ,'RAB Prices Long'!$B:$B,'All Prices combined'!$D254,'RAB Prices Long'!$E:$E,'All Prices combined'!$G254)))),2)</f>
        <v>1.39</v>
      </c>
      <c r="AX254" s="2">
        <f>ROUND(IF($B254="Annuity",SUMIFS('Annuity Prices'!BA:BA,'Annuity Prices'!$B:$B,$D254,'Annuity Prices'!$E:$E,$G254),IF($B254="RAB Short",SUMIFS('RAB Prices Short'!BA:BA,'RAB Prices Short'!$B:$B,'All Prices combined'!$D254,'RAB Prices Short'!$E:$E,'All Prices combined'!$G254),IF($B254="RAB Long",SUMIFS('RAB Prices Long'!BA:BA,'RAB Prices Long'!$B:$B,'All Prices combined'!$D254,'RAB Prices Long'!$E:$E,'All Prices combined'!$G254)))),2)</f>
        <v>1.42</v>
      </c>
      <c r="AY254" s="2">
        <f>ROUND(IF($B254="Annuity",SUMIFS('Annuity Prices'!BB:BB,'Annuity Prices'!$B:$B,$D254,'Annuity Prices'!$E:$E,$G254),IF($B254="RAB Short",SUMIFS('RAB Prices Short'!BB:BB,'RAB Prices Short'!$B:$B,'All Prices combined'!$D254,'RAB Prices Short'!$E:$E,'All Prices combined'!$G254),IF($B254="RAB Long",SUMIFS('RAB Prices Long'!BB:BB,'RAB Prices Long'!$B:$B,'All Prices combined'!$D254,'RAB Prices Long'!$E:$E,'All Prices combined'!$G254)))),2)</f>
        <v>1.46</v>
      </c>
      <c r="AZ254" s="2">
        <f>ROUND(IF($B254="Annuity",SUMIFS('Annuity Prices'!BC:BC,'Annuity Prices'!$B:$B,$D254,'Annuity Prices'!$E:$E,$G254),IF($B254="RAB Short",SUMIFS('RAB Prices Short'!BC:BC,'RAB Prices Short'!$B:$B,'All Prices combined'!$D254,'RAB Prices Short'!$E:$E,'All Prices combined'!$G254),IF($B254="RAB Long",SUMIFS('RAB Prices Long'!BC:BC,'RAB Prices Long'!$B:$B,'All Prices combined'!$D254,'RAB Prices Long'!$E:$E,'All Prices combined'!$G254)))),2)</f>
        <v>1.49</v>
      </c>
      <c r="BA254" s="2">
        <f>ROUND(IF($B254="Annuity",SUMIFS('Annuity Prices'!BD:BD,'Annuity Prices'!$B:$B,$D254,'Annuity Prices'!$E:$E,$G254),IF($B254="RAB Short",SUMIFS('RAB Prices Short'!BD:BD,'RAB Prices Short'!$B:$B,'All Prices combined'!$D254,'RAB Prices Short'!$E:$E,'All Prices combined'!$G254),IF($B254="RAB Long",SUMIFS('RAB Prices Long'!BD:BD,'RAB Prices Long'!$B:$B,'All Prices combined'!$D254,'RAB Prices Long'!$E:$E,'All Prices combined'!$G254)))),2)</f>
        <v>1.53</v>
      </c>
      <c r="BB254" s="2">
        <f>ROUND(IF($B254="Annuity",SUMIFS('Annuity Prices'!BE:BE,'Annuity Prices'!$B:$B,$D254,'Annuity Prices'!$E:$E,$G254),IF($B254="RAB Short",SUMIFS('RAB Prices Short'!BE:BE,'RAB Prices Short'!$B:$B,'All Prices combined'!$D254,'RAB Prices Short'!$E:$E,'All Prices combined'!$G254),IF($B254="RAB Long",SUMIFS('RAB Prices Long'!BE:BE,'RAB Prices Long'!$B:$B,'All Prices combined'!$D254,'RAB Prices Long'!$E:$E,'All Prices combined'!$G254)))),2)</f>
        <v>1.56</v>
      </c>
      <c r="BC254" s="2">
        <f>ROUND(IF($B254="Annuity",SUMIFS('Annuity Prices'!BF:BF,'Annuity Prices'!$B:$B,$D254,'Annuity Prices'!$E:$E,$G254),IF($B254="RAB Short",SUMIFS('RAB Prices Short'!BF:BF,'RAB Prices Short'!$B:$B,'All Prices combined'!$D254,'RAB Prices Short'!$E:$E,'All Prices combined'!$G254),IF($B254="RAB Long",SUMIFS('RAB Prices Long'!BF:BF,'RAB Prices Long'!$B:$B,'All Prices combined'!$D254,'RAB Prices Long'!$E:$E,'All Prices combined'!$G254)))),2)</f>
        <v>1.6</v>
      </c>
      <c r="BD254" s="2">
        <f>ROUND(IF($B254="Annuity",SUMIFS('Annuity Prices'!BG:BG,'Annuity Prices'!$B:$B,$D254,'Annuity Prices'!$E:$E,$G254),IF($B254="RAB Short",SUMIFS('RAB Prices Short'!BG:BG,'RAB Prices Short'!$B:$B,'All Prices combined'!$D254,'RAB Prices Short'!$E:$E,'All Prices combined'!$G254),IF($B254="RAB Long",SUMIFS('RAB Prices Long'!BG:BG,'RAB Prices Long'!$B:$B,'All Prices combined'!$D254,'RAB Prices Long'!$E:$E,'All Prices combined'!$G254)))),2)</f>
        <v>1.64</v>
      </c>
      <c r="BE254" s="2">
        <f>ROUND(IF($B254="Annuity",SUMIFS('Annuity Prices'!BH:BH,'Annuity Prices'!$B:$B,$D254,'Annuity Prices'!$E:$E,$G254),IF($B254="RAB Short",SUMIFS('RAB Prices Short'!BH:BH,'RAB Prices Short'!$B:$B,'All Prices combined'!$D254,'RAB Prices Short'!$E:$E,'All Prices combined'!$G254),IF($B254="RAB Long",SUMIFS('RAB Prices Long'!BH:BH,'RAB Prices Long'!$B:$B,'All Prices combined'!$D254,'RAB Prices Long'!$E:$E,'All Prices combined'!$G254)))),2)</f>
        <v>1.68</v>
      </c>
      <c r="BF254" s="2">
        <f>ROUND(IF($B254="Annuity",SUMIFS('Annuity Prices'!BI:BI,'Annuity Prices'!$B:$B,$D254,'Annuity Prices'!$E:$E,$G254),IF($B254="RAB Short",SUMIFS('RAB Prices Short'!BI:BI,'RAB Prices Short'!$B:$B,'All Prices combined'!$D254,'RAB Prices Short'!$E:$E,'All Prices combined'!$G254),IF($B254="RAB Long",SUMIFS('RAB Prices Long'!BI:BI,'RAB Prices Long'!$B:$B,'All Prices combined'!$D254,'RAB Prices Long'!$E:$E,'All Prices combined'!$G254)))),2)</f>
        <v>1.71</v>
      </c>
      <c r="BG254" s="2">
        <f>ROUND(IF($B254="Annuity",SUMIFS('Annuity Prices'!BJ:BJ,'Annuity Prices'!$B:$B,$D254,'Annuity Prices'!$E:$E,$G254),IF($B254="RAB Short",SUMIFS('RAB Prices Short'!BJ:BJ,'RAB Prices Short'!$B:$B,'All Prices combined'!$D254,'RAB Prices Short'!$E:$E,'All Prices combined'!$G254),IF($B254="RAB Long",SUMIFS('RAB Prices Long'!BJ:BJ,'RAB Prices Long'!$B:$B,'All Prices combined'!$D254,'RAB Prices Long'!$E:$E,'All Prices combined'!$G254)))),2)</f>
        <v>1.76</v>
      </c>
      <c r="BH254" s="2">
        <f>ROUND(IF($B254="Annuity",SUMIFS('Annuity Prices'!BK:BK,'Annuity Prices'!$B:$B,$D254,'Annuity Prices'!$E:$E,$G254),IF($B254="RAB Short",SUMIFS('RAB Prices Short'!BK:BK,'RAB Prices Short'!$B:$B,'All Prices combined'!$D254,'RAB Prices Short'!$E:$E,'All Prices combined'!$G254),IF($B254="RAB Long",SUMIFS('RAB Prices Long'!BK:BK,'RAB Prices Long'!$B:$B,'All Prices combined'!$D254,'RAB Prices Long'!$E:$E,'All Prices combined'!$G254)))),2)</f>
        <v>1.8</v>
      </c>
      <c r="BI254" s="2">
        <f>ROUND(IF($B254="Annuity",SUMIFS('Annuity Prices'!BL:BL,'Annuity Prices'!$B:$B,$D254,'Annuity Prices'!$E:$E,$G254),IF($B254="RAB Short",SUMIFS('RAB Prices Short'!BL:BL,'RAB Prices Short'!$B:$B,'All Prices combined'!$D254,'RAB Prices Short'!$E:$E,'All Prices combined'!$G254),IF($B254="RAB Long",SUMIFS('RAB Prices Long'!BL:BL,'RAB Prices Long'!$B:$B,'All Prices combined'!$D254,'RAB Prices Long'!$E:$E,'All Prices combined'!$G254)))),2)</f>
        <v>1.85</v>
      </c>
      <c r="BJ254" s="2">
        <f>ROUND(IF($B254="Annuity",SUMIFS('Annuity Prices'!BM:BM,'Annuity Prices'!$B:$B,$D254,'Annuity Prices'!$E:$E,$G254),IF($B254="RAB Short",SUMIFS('RAB Prices Short'!BM:BM,'RAB Prices Short'!$B:$B,'All Prices combined'!$D254,'RAB Prices Short'!$E:$E,'All Prices combined'!$G254),IF($B254="RAB Long",SUMIFS('RAB Prices Long'!BM:BM,'RAB Prices Long'!$B:$B,'All Prices combined'!$D254,'RAB Prices Long'!$E:$E,'All Prices combined'!$G254)))),2)</f>
        <v>1.88</v>
      </c>
      <c r="BK254" s="2">
        <f>ROUND(IF($B254="Annuity",SUMIFS('Annuity Prices'!BN:BN,'Annuity Prices'!$B:$B,$D254,'Annuity Prices'!$E:$E,$G254),IF($B254="RAB Short",SUMIFS('RAB Prices Short'!BN:BN,'RAB Prices Short'!$B:$B,'All Prices combined'!$D254,'RAB Prices Short'!$E:$E,'All Prices combined'!$G254),IF($B254="RAB Long",SUMIFS('RAB Prices Long'!BN:BN,'RAB Prices Long'!$B:$B,'All Prices combined'!$D254,'RAB Prices Long'!$E:$E,'All Prices combined'!$G254)))),2)</f>
        <v>1.93</v>
      </c>
      <c r="BL254" s="2">
        <f>ROUND(IF($B254="Annuity",SUMIFS('Annuity Prices'!BO:BO,'Annuity Prices'!$B:$B,$D254,'Annuity Prices'!$E:$E,$G254),IF($B254="RAB Short",SUMIFS('RAB Prices Short'!BO:BO,'RAB Prices Short'!$B:$B,'All Prices combined'!$D254,'RAB Prices Short'!$E:$E,'All Prices combined'!$G254),IF($B254="RAB Long",SUMIFS('RAB Prices Long'!BO:BO,'RAB Prices Long'!$B:$B,'All Prices combined'!$D254,'RAB Prices Long'!$E:$E,'All Prices combined'!$G254)))),2)</f>
        <v>1.98</v>
      </c>
      <c r="BM254" s="2">
        <f>ROUND(IF($B254="Annuity",SUMIFS('Annuity Prices'!BP:BP,'Annuity Prices'!$B:$B,$D254,'Annuity Prices'!$E:$E,$G254),IF($B254="RAB Short",SUMIFS('RAB Prices Short'!BP:BP,'RAB Prices Short'!$B:$B,'All Prices combined'!$D254,'RAB Prices Short'!$E:$E,'All Prices combined'!$G254),IF($B254="RAB Long",SUMIFS('RAB Prices Long'!BP:BP,'RAB Prices Long'!$B:$B,'All Prices combined'!$D254,'RAB Prices Long'!$E:$E,'All Prices combined'!$G254)))),2)</f>
        <v>2.0299999999999998</v>
      </c>
      <c r="BN254" s="2">
        <f>ROUND(IF($B254="Annuity",SUMIFS('Annuity Prices'!BQ:BQ,'Annuity Prices'!$B:$B,$D254,'Annuity Prices'!$E:$E,$G254),IF($B254="RAB Short",SUMIFS('RAB Prices Short'!BQ:BQ,'RAB Prices Short'!$B:$B,'All Prices combined'!$D254,'RAB Prices Short'!$E:$E,'All Prices combined'!$G254),IF($B254="RAB Long",SUMIFS('RAB Prices Long'!BQ:BQ,'RAB Prices Long'!$B:$B,'All Prices combined'!$D254,'RAB Prices Long'!$E:$E,'All Prices combined'!$G254)))),2)</f>
        <v>2.0699999999999998</v>
      </c>
      <c r="BO254" s="2">
        <f>ROUND(IF($B254="Annuity",SUMIFS('Annuity Prices'!BR:BR,'Annuity Prices'!$B:$B,$D254,'Annuity Prices'!$E:$E,$G254),IF($B254="RAB Short",SUMIFS('RAB Prices Short'!BR:BR,'RAB Prices Short'!$B:$B,'All Prices combined'!$D254,'RAB Prices Short'!$E:$E,'All Prices combined'!$G254),IF($B254="RAB Long",SUMIFS('RAB Prices Long'!BR:BR,'RAB Prices Long'!$B:$B,'All Prices combined'!$D254,'RAB Prices Long'!$E:$E,'All Prices combined'!$G254)))),2)</f>
        <v>2.12</v>
      </c>
      <c r="BP254" s="2">
        <f>ROUND(IF($B254="Annuity",SUMIFS('Annuity Prices'!BS:BS,'Annuity Prices'!$B:$B,$D254,'Annuity Prices'!$E:$E,$G254),IF($B254="RAB Short",SUMIFS('RAB Prices Short'!BS:BS,'RAB Prices Short'!$B:$B,'All Prices combined'!$D254,'RAB Prices Short'!$E:$E,'All Prices combined'!$G254),IF($B254="RAB Long",SUMIFS('RAB Prices Long'!BS:BS,'RAB Prices Long'!$B:$B,'All Prices combined'!$D254,'RAB Prices Long'!$E:$E,'All Prices combined'!$G254)))),2)</f>
        <v>2.17</v>
      </c>
      <c r="BQ254" s="2">
        <f>ROUND(IF($B254="Annuity",SUMIFS('Annuity Prices'!BT:BT,'Annuity Prices'!$B:$B,$D254,'Annuity Prices'!$E:$E,$G254),IF($B254="RAB Short",SUMIFS('RAB Prices Short'!BT:BT,'RAB Prices Short'!$B:$B,'All Prices combined'!$D254,'RAB Prices Short'!$E:$E,'All Prices combined'!$G254),IF($B254="RAB Long",SUMIFS('RAB Prices Long'!BT:BT,'RAB Prices Long'!$B:$B,'All Prices combined'!$D254,'RAB Prices Long'!$E:$E,'All Prices combined'!$G254)))),2)</f>
        <v>2.23</v>
      </c>
      <c r="BR254" s="2">
        <f>ROUND(IF($B254="Annuity",SUMIFS('Annuity Prices'!BU:BU,'Annuity Prices'!$B:$B,$D254,'Annuity Prices'!$E:$E,$G254),IF($B254="RAB Short",SUMIFS('RAB Prices Short'!BU:BU,'RAB Prices Short'!$B:$B,'All Prices combined'!$D254,'RAB Prices Short'!$E:$E,'All Prices combined'!$G254),IF($B254="RAB Long",SUMIFS('RAB Prices Long'!BU:BU,'RAB Prices Long'!$B:$B,'All Prices combined'!$D254,'RAB Prices Long'!$E:$E,'All Prices combined'!$G254)))),2)</f>
        <v>2.27</v>
      </c>
      <c r="BS254" s="2">
        <f>ROUND(IF($B254="Annuity",SUMIFS('Annuity Prices'!BV:BV,'Annuity Prices'!$B:$B,$D254,'Annuity Prices'!$E:$E,$G254),IF($B254="RAB Short",SUMIFS('RAB Prices Short'!BV:BV,'RAB Prices Short'!$B:$B,'All Prices combined'!$D254,'RAB Prices Short'!$E:$E,'All Prices combined'!$G254),IF($B254="RAB Long",SUMIFS('RAB Prices Long'!BV:BV,'RAB Prices Long'!$B:$B,'All Prices combined'!$D254,'RAB Prices Long'!$E:$E,'All Prices combined'!$G254)))),2)</f>
        <v>2.33</v>
      </c>
      <c r="BT254" s="2">
        <f>ROUND(IF($B254="Annuity",SUMIFS('Annuity Prices'!BW:BW,'Annuity Prices'!$B:$B,$D254,'Annuity Prices'!$E:$E,$G254),IF($B254="RAB Short",SUMIFS('RAB Prices Short'!BW:BW,'RAB Prices Short'!$B:$B,'All Prices combined'!$D254,'RAB Prices Short'!$E:$E,'All Prices combined'!$G254),IF($B254="RAB Long",SUMIFS('RAB Prices Long'!BW:BW,'RAB Prices Long'!$B:$B,'All Prices combined'!$D254,'RAB Prices Long'!$E:$E,'All Prices combined'!$G254)))),2)</f>
        <v>2.39</v>
      </c>
      <c r="BU254" s="2">
        <f>ROUND(IF($B254="Annuity",SUMIFS('Annuity Prices'!BX:BX,'Annuity Prices'!$B:$B,$D254,'Annuity Prices'!$E:$E,$G254),IF($B254="RAB Short",SUMIFS('RAB Prices Short'!BX:BX,'RAB Prices Short'!$B:$B,'All Prices combined'!$D254,'RAB Prices Short'!$E:$E,'All Prices combined'!$G254),IF($B254="RAB Long",SUMIFS('RAB Prices Long'!BX:BX,'RAB Prices Long'!$B:$B,'All Prices combined'!$D254,'RAB Prices Long'!$E:$E,'All Prices combined'!$G254)))),2)</f>
        <v>2.4500000000000002</v>
      </c>
    </row>
    <row r="255" spans="2:73" x14ac:dyDescent="0.25">
      <c r="B255" t="s">
        <v>44</v>
      </c>
      <c r="C255">
        <v>12</v>
      </c>
      <c r="E255" t="s">
        <v>161</v>
      </c>
      <c r="F255" t="s">
        <v>163</v>
      </c>
      <c r="G255" t="s">
        <v>164</v>
      </c>
      <c r="I255" s="2">
        <f>ROUND(IF($B255="Annuity",SUMIFS('Annuity Prices'!L:L,'Annuity Prices'!$B:$B,$D255,'Annuity Prices'!$E:$E,$G255),IF($B255="RAB Short",SUMIFS('RAB Prices Short'!L:L,'RAB Prices Short'!$B:$B,'All Prices combined'!$D255,'RAB Prices Short'!$E:$E,'All Prices combined'!$G255),IF($B255="RAB Long",SUMIFS('RAB Prices Long'!L:L,'RAB Prices Long'!$B:$B,'All Prices combined'!$D255,'RAB Prices Long'!$E:$E,'All Prices combined'!$G255)))),2)</f>
        <v>0</v>
      </c>
      <c r="J255" s="2">
        <f>ROUND(IF($B255="Annuity",SUMIFS('Annuity Prices'!M:M,'Annuity Prices'!$B:$B,$D255,'Annuity Prices'!$E:$E,$G255),IF($B255="RAB Short",SUMIFS('RAB Prices Short'!M:M,'RAB Prices Short'!$B:$B,'All Prices combined'!$D255,'RAB Prices Short'!$E:$E,'All Prices combined'!$G255),IF($B255="RAB Long",SUMIFS('RAB Prices Long'!M:M,'RAB Prices Long'!$B:$B,'All Prices combined'!$D255,'RAB Prices Long'!$E:$E,'All Prices combined'!$G255)))),2)</f>
        <v>0</v>
      </c>
      <c r="K255" s="2">
        <f>ROUND(IF($B255="Annuity",SUMIFS('Annuity Prices'!N:N,'Annuity Prices'!$B:$B,$D255,'Annuity Prices'!$E:$E,$G255),IF($B255="RAB Short",SUMIFS('RAB Prices Short'!N:N,'RAB Prices Short'!$B:$B,'All Prices combined'!$D255,'RAB Prices Short'!$E:$E,'All Prices combined'!$G255),IF($B255="RAB Long",SUMIFS('RAB Prices Long'!N:N,'RAB Prices Long'!$B:$B,'All Prices combined'!$D255,'RAB Prices Long'!$E:$E,'All Prices combined'!$G255)))),2)</f>
        <v>0</v>
      </c>
      <c r="L255" s="2">
        <f>ROUND(IF($B255="Annuity",SUMIFS('Annuity Prices'!O:O,'Annuity Prices'!$B:$B,$D255,'Annuity Prices'!$E:$E,$G255),IF($B255="RAB Short",SUMIFS('RAB Prices Short'!O:O,'RAB Prices Short'!$B:$B,'All Prices combined'!$D255,'RAB Prices Short'!$E:$E,'All Prices combined'!$G255),IF($B255="RAB Long",SUMIFS('RAB Prices Long'!O:O,'RAB Prices Long'!$B:$B,'All Prices combined'!$D255,'RAB Prices Long'!$E:$E,'All Prices combined'!$G255)))),2)</f>
        <v>0</v>
      </c>
      <c r="M255" s="2">
        <f>ROUND(IF($B255="Annuity",SUMIFS('Annuity Prices'!P:P,'Annuity Prices'!$B:$B,$D255,'Annuity Prices'!$E:$E,$G255),IF($B255="RAB Short",SUMIFS('RAB Prices Short'!P:P,'RAB Prices Short'!$B:$B,'All Prices combined'!$D255,'RAB Prices Short'!$E:$E,'All Prices combined'!$G255),IF($B255="RAB Long",SUMIFS('RAB Prices Long'!P:P,'RAB Prices Long'!$B:$B,'All Prices combined'!$D255,'RAB Prices Long'!$E:$E,'All Prices combined'!$G255)))),2)</f>
        <v>0</v>
      </c>
      <c r="N255" s="2">
        <f>ROUND(IF($B255="Annuity",SUMIFS('Annuity Prices'!Q:Q,'Annuity Prices'!$B:$B,$D255,'Annuity Prices'!$E:$E,$G255),IF($B255="RAB Short",SUMIFS('RAB Prices Short'!Q:Q,'RAB Prices Short'!$B:$B,'All Prices combined'!$D255,'RAB Prices Short'!$E:$E,'All Prices combined'!$G255),IF($B255="RAB Long",SUMIFS('RAB Prices Long'!Q:Q,'RAB Prices Long'!$B:$B,'All Prices combined'!$D255,'RAB Prices Long'!$E:$E,'All Prices combined'!$G255)))),2)</f>
        <v>0</v>
      </c>
      <c r="O255" s="2">
        <f>ROUND(IF($B255="Annuity",SUMIFS('Annuity Prices'!R:R,'Annuity Prices'!$B:$B,$D255,'Annuity Prices'!$E:$E,$G255),IF($B255="RAB Short",SUMIFS('RAB Prices Short'!R:R,'RAB Prices Short'!$B:$B,'All Prices combined'!$D255,'RAB Prices Short'!$E:$E,'All Prices combined'!$G255),IF($B255="RAB Long",SUMIFS('RAB Prices Long'!R:R,'RAB Prices Long'!$B:$B,'All Prices combined'!$D255,'RAB Prices Long'!$E:$E,'All Prices combined'!$G255)))),2)</f>
        <v>0</v>
      </c>
      <c r="P255" s="2">
        <f>ROUND(IF($B255="Annuity",SUMIFS('Annuity Prices'!S:S,'Annuity Prices'!$B:$B,$D255,'Annuity Prices'!$E:$E,$G255),IF($B255="RAB Short",SUMIFS('RAB Prices Short'!S:S,'RAB Prices Short'!$B:$B,'All Prices combined'!$D255,'RAB Prices Short'!$E:$E,'All Prices combined'!$G255),IF($B255="RAB Long",SUMIFS('RAB Prices Long'!S:S,'RAB Prices Long'!$B:$B,'All Prices combined'!$D255,'RAB Prices Long'!$E:$E,'All Prices combined'!$G255)))),2)</f>
        <v>0</v>
      </c>
      <c r="Q255" s="2">
        <f>ROUND(IF($B255="Annuity",SUMIFS('Annuity Prices'!T:T,'Annuity Prices'!$B:$B,$D255,'Annuity Prices'!$E:$E,$G255),IF($B255="RAB Short",SUMIFS('RAB Prices Short'!T:T,'RAB Prices Short'!$B:$B,'All Prices combined'!$D255,'RAB Prices Short'!$E:$E,'All Prices combined'!$G255),IF($B255="RAB Long",SUMIFS('RAB Prices Long'!T:T,'RAB Prices Long'!$B:$B,'All Prices combined'!$D255,'RAB Prices Long'!$E:$E,'All Prices combined'!$G255)))),2)</f>
        <v>0</v>
      </c>
      <c r="R255" s="2">
        <f>ROUND(IF($B255="Annuity",SUMIFS('Annuity Prices'!U:U,'Annuity Prices'!$B:$B,$D255,'Annuity Prices'!$E:$E,$G255),IF($B255="RAB Short",SUMIFS('RAB Prices Short'!U:U,'RAB Prices Short'!$B:$B,'All Prices combined'!$D255,'RAB Prices Short'!$E:$E,'All Prices combined'!$G255),IF($B255="RAB Long",SUMIFS('RAB Prices Long'!U:U,'RAB Prices Long'!$B:$B,'All Prices combined'!$D255,'RAB Prices Long'!$E:$E,'All Prices combined'!$G255)))),2)</f>
        <v>0</v>
      </c>
      <c r="S255" s="2">
        <f>ROUND(IF($B255="Annuity",SUMIFS('Annuity Prices'!V:V,'Annuity Prices'!$B:$B,$D255,'Annuity Prices'!$E:$E,$G255),IF($B255="RAB Short",SUMIFS('RAB Prices Short'!V:V,'RAB Prices Short'!$B:$B,'All Prices combined'!$D255,'RAB Prices Short'!$E:$E,'All Prices combined'!$G255),IF($B255="RAB Long",SUMIFS('RAB Prices Long'!V:V,'RAB Prices Long'!$B:$B,'All Prices combined'!$D255,'RAB Prices Long'!$E:$E,'All Prices combined'!$G255)))),2)</f>
        <v>0</v>
      </c>
      <c r="T255" s="2">
        <f>ROUND(IF($B255="Annuity",SUMIFS('Annuity Prices'!W:W,'Annuity Prices'!$B:$B,$D255,'Annuity Prices'!$E:$E,$G255),IF($B255="RAB Short",SUMIFS('RAB Prices Short'!W:W,'RAB Prices Short'!$B:$B,'All Prices combined'!$D255,'RAB Prices Short'!$E:$E,'All Prices combined'!$G255),IF($B255="RAB Long",SUMIFS('RAB Prices Long'!W:W,'RAB Prices Long'!$B:$B,'All Prices combined'!$D255,'RAB Prices Long'!$E:$E,'All Prices combined'!$G255)))),2)</f>
        <v>0</v>
      </c>
      <c r="U255" s="2">
        <f>ROUND(IF($B255="Annuity",SUMIFS('Annuity Prices'!X:X,'Annuity Prices'!$B:$B,$D255,'Annuity Prices'!$E:$E,$G255),IF($B255="RAB Short",SUMIFS('RAB Prices Short'!X:X,'RAB Prices Short'!$B:$B,'All Prices combined'!$D255,'RAB Prices Short'!$E:$E,'All Prices combined'!$G255),IF($B255="RAB Long",SUMIFS('RAB Prices Long'!X:X,'RAB Prices Long'!$B:$B,'All Prices combined'!$D255,'RAB Prices Long'!$E:$E,'All Prices combined'!$G255)))),2)</f>
        <v>0</v>
      </c>
      <c r="V255" s="2">
        <f>ROUND(IF($B255="Annuity",SUMIFS('Annuity Prices'!Y:Y,'Annuity Prices'!$B:$B,$D255,'Annuity Prices'!$E:$E,$G255),IF($B255="RAB Short",SUMIFS('RAB Prices Short'!Y:Y,'RAB Prices Short'!$B:$B,'All Prices combined'!$D255,'RAB Prices Short'!$E:$E,'All Prices combined'!$G255),IF($B255="RAB Long",SUMIFS('RAB Prices Long'!Y:Y,'RAB Prices Long'!$B:$B,'All Prices combined'!$D255,'RAB Prices Long'!$E:$E,'All Prices combined'!$G255)))),2)</f>
        <v>0</v>
      </c>
      <c r="W255" s="2">
        <f>ROUND(IF($B255="Annuity",SUMIFS('Annuity Prices'!Z:Z,'Annuity Prices'!$B:$B,$D255,'Annuity Prices'!$E:$E,$G255),IF($B255="RAB Short",SUMIFS('RAB Prices Short'!Z:Z,'RAB Prices Short'!$B:$B,'All Prices combined'!$D255,'RAB Prices Short'!$E:$E,'All Prices combined'!$G255),IF($B255="RAB Long",SUMIFS('RAB Prices Long'!Z:Z,'RAB Prices Long'!$B:$B,'All Prices combined'!$D255,'RAB Prices Long'!$E:$E,'All Prices combined'!$G255)))),2)</f>
        <v>0</v>
      </c>
      <c r="X255" s="2">
        <f>ROUND(IF($B255="Annuity",SUMIFS('Annuity Prices'!AA:AA,'Annuity Prices'!$B:$B,$D255,'Annuity Prices'!$E:$E,$G255),IF($B255="RAB Short",SUMIFS('RAB Prices Short'!AA:AA,'RAB Prices Short'!$B:$B,'All Prices combined'!$D255,'RAB Prices Short'!$E:$E,'All Prices combined'!$G255),IF($B255="RAB Long",SUMIFS('RAB Prices Long'!AA:AA,'RAB Prices Long'!$B:$B,'All Prices combined'!$D255,'RAB Prices Long'!$E:$E,'All Prices combined'!$G255)))),2)</f>
        <v>0</v>
      </c>
      <c r="Y255" s="2">
        <f>ROUND(IF($B255="Annuity",SUMIFS('Annuity Prices'!AB:AB,'Annuity Prices'!$B:$B,$D255,'Annuity Prices'!$E:$E,$G255),IF($B255="RAB Short",SUMIFS('RAB Prices Short'!AB:AB,'RAB Prices Short'!$B:$B,'All Prices combined'!$D255,'RAB Prices Short'!$E:$E,'All Prices combined'!$G255),IF($B255="RAB Long",SUMIFS('RAB Prices Long'!AB:AB,'RAB Prices Long'!$B:$B,'All Prices combined'!$D255,'RAB Prices Long'!$E:$E,'All Prices combined'!$G255)))),2)</f>
        <v>0</v>
      </c>
      <c r="Z255" s="2">
        <f>ROUND(IF($B255="Annuity",SUMIFS('Annuity Prices'!AC:AC,'Annuity Prices'!$B:$B,$D255,'Annuity Prices'!$E:$E,$G255),IF($B255="RAB Short",SUMIFS('RAB Prices Short'!AC:AC,'RAB Prices Short'!$B:$B,'All Prices combined'!$D255,'RAB Prices Short'!$E:$E,'All Prices combined'!$G255),IF($B255="RAB Long",SUMIFS('RAB Prices Long'!AC:AC,'RAB Prices Long'!$B:$B,'All Prices combined'!$D255,'RAB Prices Long'!$E:$E,'All Prices combined'!$G255)))),2)</f>
        <v>0</v>
      </c>
      <c r="AA255" s="2">
        <f>ROUND(IF($B255="Annuity",SUMIFS('Annuity Prices'!AD:AD,'Annuity Prices'!$B:$B,$D255,'Annuity Prices'!$E:$E,$G255),IF($B255="RAB Short",SUMIFS('RAB Prices Short'!AD:AD,'RAB Prices Short'!$B:$B,'All Prices combined'!$D255,'RAB Prices Short'!$E:$E,'All Prices combined'!$G255),IF($B255="RAB Long",SUMIFS('RAB Prices Long'!AD:AD,'RAB Prices Long'!$B:$B,'All Prices combined'!$D255,'RAB Prices Long'!$E:$E,'All Prices combined'!$G255)))),2)</f>
        <v>0</v>
      </c>
      <c r="AB255" s="2">
        <f>ROUND(IF($B255="Annuity",SUMIFS('Annuity Prices'!AE:AE,'Annuity Prices'!$B:$B,$D255,'Annuity Prices'!$E:$E,$G255),IF($B255="RAB Short",SUMIFS('RAB Prices Short'!AE:AE,'RAB Prices Short'!$B:$B,'All Prices combined'!$D255,'RAB Prices Short'!$E:$E,'All Prices combined'!$G255),IF($B255="RAB Long",SUMIFS('RAB Prices Long'!AE:AE,'RAB Prices Long'!$B:$B,'All Prices combined'!$D255,'RAB Prices Long'!$E:$E,'All Prices combined'!$G255)))),2)</f>
        <v>0</v>
      </c>
      <c r="AC255" s="2">
        <f>ROUND(IF($B255="Annuity",SUMIFS('Annuity Prices'!AF:AF,'Annuity Prices'!$B:$B,$D255,'Annuity Prices'!$E:$E,$G255),IF($B255="RAB Short",SUMIFS('RAB Prices Short'!AF:AF,'RAB Prices Short'!$B:$B,'All Prices combined'!$D255,'RAB Prices Short'!$E:$E,'All Prices combined'!$G255),IF($B255="RAB Long",SUMIFS('RAB Prices Long'!AF:AF,'RAB Prices Long'!$B:$B,'All Prices combined'!$D255,'RAB Prices Long'!$E:$E,'All Prices combined'!$G255)))),2)</f>
        <v>0</v>
      </c>
      <c r="AD255" s="2">
        <f>ROUND(IF($B255="Annuity",SUMIFS('Annuity Prices'!AG:AG,'Annuity Prices'!$B:$B,$D255,'Annuity Prices'!$E:$E,$G255),IF($B255="RAB Short",SUMIFS('RAB Prices Short'!AG:AG,'RAB Prices Short'!$B:$B,'All Prices combined'!$D255,'RAB Prices Short'!$E:$E,'All Prices combined'!$G255),IF($B255="RAB Long",SUMIFS('RAB Prices Long'!AG:AG,'RAB Prices Long'!$B:$B,'All Prices combined'!$D255,'RAB Prices Long'!$E:$E,'All Prices combined'!$G255)))),2)</f>
        <v>0</v>
      </c>
      <c r="AE255" s="2">
        <f>ROUND(IF($B255="Annuity",SUMIFS('Annuity Prices'!AH:AH,'Annuity Prices'!$B:$B,$D255,'Annuity Prices'!$E:$E,$G255),IF($B255="RAB Short",SUMIFS('RAB Prices Short'!AH:AH,'RAB Prices Short'!$B:$B,'All Prices combined'!$D255,'RAB Prices Short'!$E:$E,'All Prices combined'!$G255),IF($B255="RAB Long",SUMIFS('RAB Prices Long'!AH:AH,'RAB Prices Long'!$B:$B,'All Prices combined'!$D255,'RAB Prices Long'!$E:$E,'All Prices combined'!$G255)))),2)</f>
        <v>0</v>
      </c>
      <c r="AF255" s="2">
        <f>ROUND(IF($B255="Annuity",SUMIFS('Annuity Prices'!AI:AI,'Annuity Prices'!$B:$B,$D255,'Annuity Prices'!$E:$E,$G255),IF($B255="RAB Short",SUMIFS('RAB Prices Short'!AI:AI,'RAB Prices Short'!$B:$B,'All Prices combined'!$D255,'RAB Prices Short'!$E:$E,'All Prices combined'!$G255),IF($B255="RAB Long",SUMIFS('RAB Prices Long'!AI:AI,'RAB Prices Long'!$B:$B,'All Prices combined'!$D255,'RAB Prices Long'!$E:$E,'All Prices combined'!$G255)))),2)</f>
        <v>0</v>
      </c>
      <c r="AG255" s="2">
        <f>ROUND(IF($B255="Annuity",SUMIFS('Annuity Prices'!AJ:AJ,'Annuity Prices'!$B:$B,$D255,'Annuity Prices'!$E:$E,$G255),IF($B255="RAB Short",SUMIFS('RAB Prices Short'!AJ:AJ,'RAB Prices Short'!$B:$B,'All Prices combined'!$D255,'RAB Prices Short'!$E:$E,'All Prices combined'!$G255),IF($B255="RAB Long",SUMIFS('RAB Prices Long'!AJ:AJ,'RAB Prices Long'!$B:$B,'All Prices combined'!$D255,'RAB Prices Long'!$E:$E,'All Prices combined'!$G255)))),2)</f>
        <v>0</v>
      </c>
      <c r="AH255" s="2">
        <f>ROUND(IF($B255="Annuity",SUMIFS('Annuity Prices'!AK:AK,'Annuity Prices'!$B:$B,$D255,'Annuity Prices'!$E:$E,$G255),IF($B255="RAB Short",SUMIFS('RAB Prices Short'!AK:AK,'RAB Prices Short'!$B:$B,'All Prices combined'!$D255,'RAB Prices Short'!$E:$E,'All Prices combined'!$G255),IF($B255="RAB Long",SUMIFS('RAB Prices Long'!AK:AK,'RAB Prices Long'!$B:$B,'All Prices combined'!$D255,'RAB Prices Long'!$E:$E,'All Prices combined'!$G255)))),2)</f>
        <v>0</v>
      </c>
      <c r="AI255" s="2">
        <f>ROUND(IF($B255="Annuity",SUMIFS('Annuity Prices'!AL:AL,'Annuity Prices'!$B:$B,$D255,'Annuity Prices'!$E:$E,$G255),IF($B255="RAB Short",SUMIFS('RAB Prices Short'!AL:AL,'RAB Prices Short'!$B:$B,'All Prices combined'!$D255,'RAB Prices Short'!$E:$E,'All Prices combined'!$G255),IF($B255="RAB Long",SUMIFS('RAB Prices Long'!AL:AL,'RAB Prices Long'!$B:$B,'All Prices combined'!$D255,'RAB Prices Long'!$E:$E,'All Prices combined'!$G255)))),2)</f>
        <v>0</v>
      </c>
      <c r="AJ255" s="2">
        <f>ROUND(IF($B255="Annuity",SUMIFS('Annuity Prices'!AM:AM,'Annuity Prices'!$B:$B,$D255,'Annuity Prices'!$E:$E,$G255),IF($B255="RAB Short",SUMIFS('RAB Prices Short'!AM:AM,'RAB Prices Short'!$B:$B,'All Prices combined'!$D255,'RAB Prices Short'!$E:$E,'All Prices combined'!$G255),IF($B255="RAB Long",SUMIFS('RAB Prices Long'!AM:AM,'RAB Prices Long'!$B:$B,'All Prices combined'!$D255,'RAB Prices Long'!$E:$E,'All Prices combined'!$G255)))),2)</f>
        <v>0</v>
      </c>
      <c r="AK255" s="2">
        <f>ROUND(IF($B255="Annuity",SUMIFS('Annuity Prices'!AN:AN,'Annuity Prices'!$B:$B,$D255,'Annuity Prices'!$E:$E,$G255),IF($B255="RAB Short",SUMIFS('RAB Prices Short'!AN:AN,'RAB Prices Short'!$B:$B,'All Prices combined'!$D255,'RAB Prices Short'!$E:$E,'All Prices combined'!$G255),IF($B255="RAB Long",SUMIFS('RAB Prices Long'!AN:AN,'RAB Prices Long'!$B:$B,'All Prices combined'!$D255,'RAB Prices Long'!$E:$E,'All Prices combined'!$G255)))),2)</f>
        <v>0</v>
      </c>
      <c r="AL255" s="2">
        <f>ROUND(IF($B255="Annuity",SUMIFS('Annuity Prices'!AO:AO,'Annuity Prices'!$B:$B,$D255,'Annuity Prices'!$E:$E,$G255),IF($B255="RAB Short",SUMIFS('RAB Prices Short'!AO:AO,'RAB Prices Short'!$B:$B,'All Prices combined'!$D255,'RAB Prices Short'!$E:$E,'All Prices combined'!$G255),IF($B255="RAB Long",SUMIFS('RAB Prices Long'!AO:AO,'RAB Prices Long'!$B:$B,'All Prices combined'!$D255,'RAB Prices Long'!$E:$E,'All Prices combined'!$G255)))),2)</f>
        <v>0</v>
      </c>
      <c r="AM255" s="2">
        <f>ROUND(IF($B255="Annuity",SUMIFS('Annuity Prices'!AP:AP,'Annuity Prices'!$B:$B,$D255,'Annuity Prices'!$E:$E,$G255),IF($B255="RAB Short",SUMIFS('RAB Prices Short'!AP:AP,'RAB Prices Short'!$B:$B,'All Prices combined'!$D255,'RAB Prices Short'!$E:$E,'All Prices combined'!$G255),IF($B255="RAB Long",SUMIFS('RAB Prices Long'!AP:AP,'RAB Prices Long'!$B:$B,'All Prices combined'!$D255,'RAB Prices Long'!$E:$E,'All Prices combined'!$G255)))),2)</f>
        <v>0</v>
      </c>
      <c r="AN255" s="2">
        <f>ROUND(IF($B255="Annuity",SUMIFS('Annuity Prices'!AQ:AQ,'Annuity Prices'!$B:$B,$D255,'Annuity Prices'!$E:$E,$G255),IF($B255="RAB Short",SUMIFS('RAB Prices Short'!AQ:AQ,'RAB Prices Short'!$B:$B,'All Prices combined'!$D255,'RAB Prices Short'!$E:$E,'All Prices combined'!$G255),IF($B255="RAB Long",SUMIFS('RAB Prices Long'!AQ:AQ,'RAB Prices Long'!$B:$B,'All Prices combined'!$D255,'RAB Prices Long'!$E:$E,'All Prices combined'!$G255)))),2)</f>
        <v>0</v>
      </c>
      <c r="AO255" s="2">
        <f>ROUND(IF($B255="Annuity",SUMIFS('Annuity Prices'!AR:AR,'Annuity Prices'!$B:$B,$D255,'Annuity Prices'!$E:$E,$G255),IF($B255="RAB Short",SUMIFS('RAB Prices Short'!AR:AR,'RAB Prices Short'!$B:$B,'All Prices combined'!$D255,'RAB Prices Short'!$E:$E,'All Prices combined'!$G255),IF($B255="RAB Long",SUMIFS('RAB Prices Long'!AR:AR,'RAB Prices Long'!$B:$B,'All Prices combined'!$D255,'RAB Prices Long'!$E:$E,'All Prices combined'!$G255)))),2)</f>
        <v>0</v>
      </c>
      <c r="AP255" s="2">
        <f>ROUND(IF($B255="Annuity",SUMIFS('Annuity Prices'!AS:AS,'Annuity Prices'!$B:$B,$D255,'Annuity Prices'!$E:$E,$G255),IF($B255="RAB Short",SUMIFS('RAB Prices Short'!AS:AS,'RAB Prices Short'!$B:$B,'All Prices combined'!$D255,'RAB Prices Short'!$E:$E,'All Prices combined'!$G255),IF($B255="RAB Long",SUMIFS('RAB Prices Long'!AS:AS,'RAB Prices Long'!$B:$B,'All Prices combined'!$D255,'RAB Prices Long'!$E:$E,'All Prices combined'!$G255)))),2)</f>
        <v>0</v>
      </c>
      <c r="AQ255" s="2">
        <f>ROUND(IF($B255="Annuity",SUMIFS('Annuity Prices'!AT:AT,'Annuity Prices'!$B:$B,$D255,'Annuity Prices'!$E:$E,$G255),IF($B255="RAB Short",SUMIFS('RAB Prices Short'!AT:AT,'RAB Prices Short'!$B:$B,'All Prices combined'!$D255,'RAB Prices Short'!$E:$E,'All Prices combined'!$G255),IF($B255="RAB Long",SUMIFS('RAB Prices Long'!AT:AT,'RAB Prices Long'!$B:$B,'All Prices combined'!$D255,'RAB Prices Long'!$E:$E,'All Prices combined'!$G255)))),2)</f>
        <v>0</v>
      </c>
      <c r="AR255" s="2">
        <f>ROUND(IF($B255="Annuity",SUMIFS('Annuity Prices'!AU:AU,'Annuity Prices'!$B:$B,$D255,'Annuity Prices'!$E:$E,$G255),IF($B255="RAB Short",SUMIFS('RAB Prices Short'!AU:AU,'RAB Prices Short'!$B:$B,'All Prices combined'!$D255,'RAB Prices Short'!$E:$E,'All Prices combined'!$G255),IF($B255="RAB Long",SUMIFS('RAB Prices Long'!AU:AU,'RAB Prices Long'!$B:$B,'All Prices combined'!$D255,'RAB Prices Long'!$E:$E,'All Prices combined'!$G255)))),2)</f>
        <v>0</v>
      </c>
      <c r="AS255" s="2">
        <f>ROUND(IF($B255="Annuity",SUMIFS('Annuity Prices'!AV:AV,'Annuity Prices'!$B:$B,$D255,'Annuity Prices'!$E:$E,$G255),IF($B255="RAB Short",SUMIFS('RAB Prices Short'!AV:AV,'RAB Prices Short'!$B:$B,'All Prices combined'!$D255,'RAB Prices Short'!$E:$E,'All Prices combined'!$G255),IF($B255="RAB Long",SUMIFS('RAB Prices Long'!AV:AV,'RAB Prices Long'!$B:$B,'All Prices combined'!$D255,'RAB Prices Long'!$E:$E,'All Prices combined'!$G255)))),2)</f>
        <v>0</v>
      </c>
      <c r="AT255" s="2">
        <f>ROUND(IF($B255="Annuity",SUMIFS('Annuity Prices'!AW:AW,'Annuity Prices'!$B:$B,$D255,'Annuity Prices'!$E:$E,$G255),IF($B255="RAB Short",SUMIFS('RAB Prices Short'!AW:AW,'RAB Prices Short'!$B:$B,'All Prices combined'!$D255,'RAB Prices Short'!$E:$E,'All Prices combined'!$G255),IF($B255="RAB Long",SUMIFS('RAB Prices Long'!AW:AW,'RAB Prices Long'!$B:$B,'All Prices combined'!$D255,'RAB Prices Long'!$E:$E,'All Prices combined'!$G255)))),2)</f>
        <v>0</v>
      </c>
      <c r="AU255" s="2">
        <f>ROUND(IF($B255="Annuity",SUMIFS('Annuity Prices'!AX:AX,'Annuity Prices'!$B:$B,$D255,'Annuity Prices'!$E:$E,$G255),IF($B255="RAB Short",SUMIFS('RAB Prices Short'!AX:AX,'RAB Prices Short'!$B:$B,'All Prices combined'!$D255,'RAB Prices Short'!$E:$E,'All Prices combined'!$G255),IF($B255="RAB Long",SUMIFS('RAB Prices Long'!AX:AX,'RAB Prices Long'!$B:$B,'All Prices combined'!$D255,'RAB Prices Long'!$E:$E,'All Prices combined'!$G255)))),2)</f>
        <v>0</v>
      </c>
      <c r="AV255" s="2">
        <f>ROUND(IF($B255="Annuity",SUMIFS('Annuity Prices'!AY:AY,'Annuity Prices'!$B:$B,$D255,'Annuity Prices'!$E:$E,$G255),IF($B255="RAB Short",SUMIFS('RAB Prices Short'!AY:AY,'RAB Prices Short'!$B:$B,'All Prices combined'!$D255,'RAB Prices Short'!$E:$E,'All Prices combined'!$G255),IF($B255="RAB Long",SUMIFS('RAB Prices Long'!AY:AY,'RAB Prices Long'!$B:$B,'All Prices combined'!$D255,'RAB Prices Long'!$E:$E,'All Prices combined'!$G255)))),2)</f>
        <v>0</v>
      </c>
      <c r="AW255" s="2">
        <f>ROUND(IF($B255="Annuity",SUMIFS('Annuity Prices'!AZ:AZ,'Annuity Prices'!$B:$B,$D255,'Annuity Prices'!$E:$E,$G255),IF($B255="RAB Short",SUMIFS('RAB Prices Short'!AZ:AZ,'RAB Prices Short'!$B:$B,'All Prices combined'!$D255,'RAB Prices Short'!$E:$E,'All Prices combined'!$G255),IF($B255="RAB Long",SUMIFS('RAB Prices Long'!AZ:AZ,'RAB Prices Long'!$B:$B,'All Prices combined'!$D255,'RAB Prices Long'!$E:$E,'All Prices combined'!$G255)))),2)</f>
        <v>0</v>
      </c>
      <c r="AX255" s="2">
        <f>ROUND(IF($B255="Annuity",SUMIFS('Annuity Prices'!BA:BA,'Annuity Prices'!$B:$B,$D255,'Annuity Prices'!$E:$E,$G255),IF($B255="RAB Short",SUMIFS('RAB Prices Short'!BA:BA,'RAB Prices Short'!$B:$B,'All Prices combined'!$D255,'RAB Prices Short'!$E:$E,'All Prices combined'!$G255),IF($B255="RAB Long",SUMIFS('RAB Prices Long'!BA:BA,'RAB Prices Long'!$B:$B,'All Prices combined'!$D255,'RAB Prices Long'!$E:$E,'All Prices combined'!$G255)))),2)</f>
        <v>0</v>
      </c>
      <c r="AY255" s="2">
        <f>ROUND(IF($B255="Annuity",SUMIFS('Annuity Prices'!BB:BB,'Annuity Prices'!$B:$B,$D255,'Annuity Prices'!$E:$E,$G255),IF($B255="RAB Short",SUMIFS('RAB Prices Short'!BB:BB,'RAB Prices Short'!$B:$B,'All Prices combined'!$D255,'RAB Prices Short'!$E:$E,'All Prices combined'!$G255),IF($B255="RAB Long",SUMIFS('RAB Prices Long'!BB:BB,'RAB Prices Long'!$B:$B,'All Prices combined'!$D255,'RAB Prices Long'!$E:$E,'All Prices combined'!$G255)))),2)</f>
        <v>0</v>
      </c>
      <c r="AZ255" s="2">
        <f>ROUND(IF($B255="Annuity",SUMIFS('Annuity Prices'!BC:BC,'Annuity Prices'!$B:$B,$D255,'Annuity Prices'!$E:$E,$G255),IF($B255="RAB Short",SUMIFS('RAB Prices Short'!BC:BC,'RAB Prices Short'!$B:$B,'All Prices combined'!$D255,'RAB Prices Short'!$E:$E,'All Prices combined'!$G255),IF($B255="RAB Long",SUMIFS('RAB Prices Long'!BC:BC,'RAB Prices Long'!$B:$B,'All Prices combined'!$D255,'RAB Prices Long'!$E:$E,'All Prices combined'!$G255)))),2)</f>
        <v>0</v>
      </c>
      <c r="BA255" s="2">
        <f>ROUND(IF($B255="Annuity",SUMIFS('Annuity Prices'!BD:BD,'Annuity Prices'!$B:$B,$D255,'Annuity Prices'!$E:$E,$G255),IF($B255="RAB Short",SUMIFS('RAB Prices Short'!BD:BD,'RAB Prices Short'!$B:$B,'All Prices combined'!$D255,'RAB Prices Short'!$E:$E,'All Prices combined'!$G255),IF($B255="RAB Long",SUMIFS('RAB Prices Long'!BD:BD,'RAB Prices Long'!$B:$B,'All Prices combined'!$D255,'RAB Prices Long'!$E:$E,'All Prices combined'!$G255)))),2)</f>
        <v>0</v>
      </c>
      <c r="BB255" s="2">
        <f>ROUND(IF($B255="Annuity",SUMIFS('Annuity Prices'!BE:BE,'Annuity Prices'!$B:$B,$D255,'Annuity Prices'!$E:$E,$G255),IF($B255="RAB Short",SUMIFS('RAB Prices Short'!BE:BE,'RAB Prices Short'!$B:$B,'All Prices combined'!$D255,'RAB Prices Short'!$E:$E,'All Prices combined'!$G255),IF($B255="RAB Long",SUMIFS('RAB Prices Long'!BE:BE,'RAB Prices Long'!$B:$B,'All Prices combined'!$D255,'RAB Prices Long'!$E:$E,'All Prices combined'!$G255)))),2)</f>
        <v>0</v>
      </c>
      <c r="BC255" s="2">
        <f>ROUND(IF($B255="Annuity",SUMIFS('Annuity Prices'!BF:BF,'Annuity Prices'!$B:$B,$D255,'Annuity Prices'!$E:$E,$G255),IF($B255="RAB Short",SUMIFS('RAB Prices Short'!BF:BF,'RAB Prices Short'!$B:$B,'All Prices combined'!$D255,'RAB Prices Short'!$E:$E,'All Prices combined'!$G255),IF($B255="RAB Long",SUMIFS('RAB Prices Long'!BF:BF,'RAB Prices Long'!$B:$B,'All Prices combined'!$D255,'RAB Prices Long'!$E:$E,'All Prices combined'!$G255)))),2)</f>
        <v>0</v>
      </c>
      <c r="BD255" s="2">
        <f>ROUND(IF($B255="Annuity",SUMIFS('Annuity Prices'!BG:BG,'Annuity Prices'!$B:$B,$D255,'Annuity Prices'!$E:$E,$G255),IF($B255="RAB Short",SUMIFS('RAB Prices Short'!BG:BG,'RAB Prices Short'!$B:$B,'All Prices combined'!$D255,'RAB Prices Short'!$E:$E,'All Prices combined'!$G255),IF($B255="RAB Long",SUMIFS('RAB Prices Long'!BG:BG,'RAB Prices Long'!$B:$B,'All Prices combined'!$D255,'RAB Prices Long'!$E:$E,'All Prices combined'!$G255)))),2)</f>
        <v>0</v>
      </c>
      <c r="BE255" s="2">
        <f>ROUND(IF($B255="Annuity",SUMIFS('Annuity Prices'!BH:BH,'Annuity Prices'!$B:$B,$D255,'Annuity Prices'!$E:$E,$G255),IF($B255="RAB Short",SUMIFS('RAB Prices Short'!BH:BH,'RAB Prices Short'!$B:$B,'All Prices combined'!$D255,'RAB Prices Short'!$E:$E,'All Prices combined'!$G255),IF($B255="RAB Long",SUMIFS('RAB Prices Long'!BH:BH,'RAB Prices Long'!$B:$B,'All Prices combined'!$D255,'RAB Prices Long'!$E:$E,'All Prices combined'!$G255)))),2)</f>
        <v>0</v>
      </c>
      <c r="BF255" s="2">
        <f>ROUND(IF($B255="Annuity",SUMIFS('Annuity Prices'!BI:BI,'Annuity Prices'!$B:$B,$D255,'Annuity Prices'!$E:$E,$G255),IF($B255="RAB Short",SUMIFS('RAB Prices Short'!BI:BI,'RAB Prices Short'!$B:$B,'All Prices combined'!$D255,'RAB Prices Short'!$E:$E,'All Prices combined'!$G255),IF($B255="RAB Long",SUMIFS('RAB Prices Long'!BI:BI,'RAB Prices Long'!$B:$B,'All Prices combined'!$D255,'RAB Prices Long'!$E:$E,'All Prices combined'!$G255)))),2)</f>
        <v>0</v>
      </c>
      <c r="BG255" s="2">
        <f>ROUND(IF($B255="Annuity",SUMIFS('Annuity Prices'!BJ:BJ,'Annuity Prices'!$B:$B,$D255,'Annuity Prices'!$E:$E,$G255),IF($B255="RAB Short",SUMIFS('RAB Prices Short'!BJ:BJ,'RAB Prices Short'!$B:$B,'All Prices combined'!$D255,'RAB Prices Short'!$E:$E,'All Prices combined'!$G255),IF($B255="RAB Long",SUMIFS('RAB Prices Long'!BJ:BJ,'RAB Prices Long'!$B:$B,'All Prices combined'!$D255,'RAB Prices Long'!$E:$E,'All Prices combined'!$G255)))),2)</f>
        <v>0</v>
      </c>
      <c r="BH255" s="2">
        <f>ROUND(IF($B255="Annuity",SUMIFS('Annuity Prices'!BK:BK,'Annuity Prices'!$B:$B,$D255,'Annuity Prices'!$E:$E,$G255),IF($B255="RAB Short",SUMIFS('RAB Prices Short'!BK:BK,'RAB Prices Short'!$B:$B,'All Prices combined'!$D255,'RAB Prices Short'!$E:$E,'All Prices combined'!$G255),IF($B255="RAB Long",SUMIFS('RAB Prices Long'!BK:BK,'RAB Prices Long'!$B:$B,'All Prices combined'!$D255,'RAB Prices Long'!$E:$E,'All Prices combined'!$G255)))),2)</f>
        <v>0</v>
      </c>
      <c r="BI255" s="2">
        <f>ROUND(IF($B255="Annuity",SUMIFS('Annuity Prices'!BL:BL,'Annuity Prices'!$B:$B,$D255,'Annuity Prices'!$E:$E,$G255),IF($B255="RAB Short",SUMIFS('RAB Prices Short'!BL:BL,'RAB Prices Short'!$B:$B,'All Prices combined'!$D255,'RAB Prices Short'!$E:$E,'All Prices combined'!$G255),IF($B255="RAB Long",SUMIFS('RAB Prices Long'!BL:BL,'RAB Prices Long'!$B:$B,'All Prices combined'!$D255,'RAB Prices Long'!$E:$E,'All Prices combined'!$G255)))),2)</f>
        <v>0</v>
      </c>
      <c r="BJ255" s="2">
        <f>ROUND(IF($B255="Annuity",SUMIFS('Annuity Prices'!BM:BM,'Annuity Prices'!$B:$B,$D255,'Annuity Prices'!$E:$E,$G255),IF($B255="RAB Short",SUMIFS('RAB Prices Short'!BM:BM,'RAB Prices Short'!$B:$B,'All Prices combined'!$D255,'RAB Prices Short'!$E:$E,'All Prices combined'!$G255),IF($B255="RAB Long",SUMIFS('RAB Prices Long'!BM:BM,'RAB Prices Long'!$B:$B,'All Prices combined'!$D255,'RAB Prices Long'!$E:$E,'All Prices combined'!$G255)))),2)</f>
        <v>0</v>
      </c>
      <c r="BK255" s="2">
        <f>ROUND(IF($B255="Annuity",SUMIFS('Annuity Prices'!BN:BN,'Annuity Prices'!$B:$B,$D255,'Annuity Prices'!$E:$E,$G255),IF($B255="RAB Short",SUMIFS('RAB Prices Short'!BN:BN,'RAB Prices Short'!$B:$B,'All Prices combined'!$D255,'RAB Prices Short'!$E:$E,'All Prices combined'!$G255),IF($B255="RAB Long",SUMIFS('RAB Prices Long'!BN:BN,'RAB Prices Long'!$B:$B,'All Prices combined'!$D255,'RAB Prices Long'!$E:$E,'All Prices combined'!$G255)))),2)</f>
        <v>0</v>
      </c>
      <c r="BL255" s="2">
        <f>ROUND(IF($B255="Annuity",SUMIFS('Annuity Prices'!BO:BO,'Annuity Prices'!$B:$B,$D255,'Annuity Prices'!$E:$E,$G255),IF($B255="RAB Short",SUMIFS('RAB Prices Short'!BO:BO,'RAB Prices Short'!$B:$B,'All Prices combined'!$D255,'RAB Prices Short'!$E:$E,'All Prices combined'!$G255),IF($B255="RAB Long",SUMIFS('RAB Prices Long'!BO:BO,'RAB Prices Long'!$B:$B,'All Prices combined'!$D255,'RAB Prices Long'!$E:$E,'All Prices combined'!$G255)))),2)</f>
        <v>0</v>
      </c>
      <c r="BM255" s="2">
        <f>ROUND(IF($B255="Annuity",SUMIFS('Annuity Prices'!BP:BP,'Annuity Prices'!$B:$B,$D255,'Annuity Prices'!$E:$E,$G255),IF($B255="RAB Short",SUMIFS('RAB Prices Short'!BP:BP,'RAB Prices Short'!$B:$B,'All Prices combined'!$D255,'RAB Prices Short'!$E:$E,'All Prices combined'!$G255),IF($B255="RAB Long",SUMIFS('RAB Prices Long'!BP:BP,'RAB Prices Long'!$B:$B,'All Prices combined'!$D255,'RAB Prices Long'!$E:$E,'All Prices combined'!$G255)))),2)</f>
        <v>0</v>
      </c>
      <c r="BN255" s="2">
        <f>ROUND(IF($B255="Annuity",SUMIFS('Annuity Prices'!BQ:BQ,'Annuity Prices'!$B:$B,$D255,'Annuity Prices'!$E:$E,$G255),IF($B255="RAB Short",SUMIFS('RAB Prices Short'!BQ:BQ,'RAB Prices Short'!$B:$B,'All Prices combined'!$D255,'RAB Prices Short'!$E:$E,'All Prices combined'!$G255),IF($B255="RAB Long",SUMIFS('RAB Prices Long'!BQ:BQ,'RAB Prices Long'!$B:$B,'All Prices combined'!$D255,'RAB Prices Long'!$E:$E,'All Prices combined'!$G255)))),2)</f>
        <v>0</v>
      </c>
      <c r="BO255" s="2">
        <f>ROUND(IF($B255="Annuity",SUMIFS('Annuity Prices'!BR:BR,'Annuity Prices'!$B:$B,$D255,'Annuity Prices'!$E:$E,$G255),IF($B255="RAB Short",SUMIFS('RAB Prices Short'!BR:BR,'RAB Prices Short'!$B:$B,'All Prices combined'!$D255,'RAB Prices Short'!$E:$E,'All Prices combined'!$G255),IF($B255="RAB Long",SUMIFS('RAB Prices Long'!BR:BR,'RAB Prices Long'!$B:$B,'All Prices combined'!$D255,'RAB Prices Long'!$E:$E,'All Prices combined'!$G255)))),2)</f>
        <v>0</v>
      </c>
      <c r="BP255" s="2">
        <f>ROUND(IF($B255="Annuity",SUMIFS('Annuity Prices'!BS:BS,'Annuity Prices'!$B:$B,$D255,'Annuity Prices'!$E:$E,$G255),IF($B255="RAB Short",SUMIFS('RAB Prices Short'!BS:BS,'RAB Prices Short'!$B:$B,'All Prices combined'!$D255,'RAB Prices Short'!$E:$E,'All Prices combined'!$G255),IF($B255="RAB Long",SUMIFS('RAB Prices Long'!BS:BS,'RAB Prices Long'!$B:$B,'All Prices combined'!$D255,'RAB Prices Long'!$E:$E,'All Prices combined'!$G255)))),2)</f>
        <v>0</v>
      </c>
      <c r="BQ255" s="2">
        <f>ROUND(IF($B255="Annuity",SUMIFS('Annuity Prices'!BT:BT,'Annuity Prices'!$B:$B,$D255,'Annuity Prices'!$E:$E,$G255),IF($B255="RAB Short",SUMIFS('RAB Prices Short'!BT:BT,'RAB Prices Short'!$B:$B,'All Prices combined'!$D255,'RAB Prices Short'!$E:$E,'All Prices combined'!$G255),IF($B255="RAB Long",SUMIFS('RAB Prices Long'!BT:BT,'RAB Prices Long'!$B:$B,'All Prices combined'!$D255,'RAB Prices Long'!$E:$E,'All Prices combined'!$G255)))),2)</f>
        <v>0</v>
      </c>
      <c r="BR255" s="2">
        <f>ROUND(IF($B255="Annuity",SUMIFS('Annuity Prices'!BU:BU,'Annuity Prices'!$B:$B,$D255,'Annuity Prices'!$E:$E,$G255),IF($B255="RAB Short",SUMIFS('RAB Prices Short'!BU:BU,'RAB Prices Short'!$B:$B,'All Prices combined'!$D255,'RAB Prices Short'!$E:$E,'All Prices combined'!$G255),IF($B255="RAB Long",SUMIFS('RAB Prices Long'!BU:BU,'RAB Prices Long'!$B:$B,'All Prices combined'!$D255,'RAB Prices Long'!$E:$E,'All Prices combined'!$G255)))),2)</f>
        <v>0</v>
      </c>
      <c r="BS255" s="2">
        <f>ROUND(IF($B255="Annuity",SUMIFS('Annuity Prices'!BV:BV,'Annuity Prices'!$B:$B,$D255,'Annuity Prices'!$E:$E,$G255),IF($B255="RAB Short",SUMIFS('RAB Prices Short'!BV:BV,'RAB Prices Short'!$B:$B,'All Prices combined'!$D255,'RAB Prices Short'!$E:$E,'All Prices combined'!$G255),IF($B255="RAB Long",SUMIFS('RAB Prices Long'!BV:BV,'RAB Prices Long'!$B:$B,'All Prices combined'!$D255,'RAB Prices Long'!$E:$E,'All Prices combined'!$G255)))),2)</f>
        <v>0</v>
      </c>
      <c r="BT255" s="2">
        <f>ROUND(IF($B255="Annuity",SUMIFS('Annuity Prices'!BW:BW,'Annuity Prices'!$B:$B,$D255,'Annuity Prices'!$E:$E,$G255),IF($B255="RAB Short",SUMIFS('RAB Prices Short'!BW:BW,'RAB Prices Short'!$B:$B,'All Prices combined'!$D255,'RAB Prices Short'!$E:$E,'All Prices combined'!$G255),IF($B255="RAB Long",SUMIFS('RAB Prices Long'!BW:BW,'RAB Prices Long'!$B:$B,'All Prices combined'!$D255,'RAB Prices Long'!$E:$E,'All Prices combined'!$G255)))),2)</f>
        <v>0</v>
      </c>
      <c r="BU255" s="2">
        <f>ROUND(IF($B255="Annuity",SUMIFS('Annuity Prices'!BX:BX,'Annuity Prices'!$B:$B,$D255,'Annuity Prices'!$E:$E,$G255),IF($B255="RAB Short",SUMIFS('RAB Prices Short'!BX:BX,'RAB Prices Short'!$B:$B,'All Prices combined'!$D255,'RAB Prices Short'!$E:$E,'All Prices combined'!$G255),IF($B255="RAB Long",SUMIFS('RAB Prices Long'!BX:BX,'RAB Prices Long'!$B:$B,'All Prices combined'!$D255,'RAB Prices Long'!$E:$E,'All Prices combined'!$G255)))),2)</f>
        <v>0</v>
      </c>
    </row>
    <row r="256" spans="2:73" x14ac:dyDescent="0.25">
      <c r="B256" t="s">
        <v>44</v>
      </c>
      <c r="C256">
        <v>12</v>
      </c>
      <c r="D256" t="s">
        <v>164</v>
      </c>
      <c r="E256" t="s">
        <v>161</v>
      </c>
      <c r="F256" t="s">
        <v>163</v>
      </c>
      <c r="G256" t="s">
        <v>38</v>
      </c>
      <c r="H256" t="s">
        <v>128</v>
      </c>
      <c r="I256" s="2">
        <f>ROUND(IF($B256="Annuity",SUMIFS('Annuity Prices'!L:L,'Annuity Prices'!$B:$B,$D256,'Annuity Prices'!$E:$E,$G256),IF($B256="RAB Short",SUMIFS('RAB Prices Short'!L:L,'RAB Prices Short'!$B:$B,'All Prices combined'!$D256,'RAB Prices Short'!$E:$E,'All Prices combined'!$G256),IF($B256="RAB Long",SUMIFS('RAB Prices Long'!L:L,'RAB Prices Long'!$B:$B,'All Prices combined'!$D256,'RAB Prices Long'!$E:$E,'All Prices combined'!$G256)))),2)</f>
        <v>0</v>
      </c>
      <c r="J256" s="2">
        <f>ROUND(IF($B256="Annuity",SUMIFS('Annuity Prices'!M:M,'Annuity Prices'!$B:$B,$D256,'Annuity Prices'!$E:$E,$G256),IF($B256="RAB Short",SUMIFS('RAB Prices Short'!M:M,'RAB Prices Short'!$B:$B,'All Prices combined'!$D256,'RAB Prices Short'!$E:$E,'All Prices combined'!$G256),IF($B256="RAB Long",SUMIFS('RAB Prices Long'!M:M,'RAB Prices Long'!$B:$B,'All Prices combined'!$D256,'RAB Prices Long'!$E:$E,'All Prices combined'!$G256)))),2)</f>
        <v>0</v>
      </c>
      <c r="K256" s="2">
        <f>ROUND(IF($B256="Annuity",SUMIFS('Annuity Prices'!N:N,'Annuity Prices'!$B:$B,$D256,'Annuity Prices'!$E:$E,$G256),IF($B256="RAB Short",SUMIFS('RAB Prices Short'!N:N,'RAB Prices Short'!$B:$B,'All Prices combined'!$D256,'RAB Prices Short'!$E:$E,'All Prices combined'!$G256),IF($B256="RAB Long",SUMIFS('RAB Prices Long'!N:N,'RAB Prices Long'!$B:$B,'All Prices combined'!$D256,'RAB Prices Long'!$E:$E,'All Prices combined'!$G256)))),2)</f>
        <v>17.010000000000002</v>
      </c>
      <c r="L256" s="2">
        <f>ROUND(IF($B256="Annuity",SUMIFS('Annuity Prices'!O:O,'Annuity Prices'!$B:$B,$D256,'Annuity Prices'!$E:$E,$G256),IF($B256="RAB Short",SUMIFS('RAB Prices Short'!O:O,'RAB Prices Short'!$B:$B,'All Prices combined'!$D256,'RAB Prices Short'!$E:$E,'All Prices combined'!$G256),IF($B256="RAB Long",SUMIFS('RAB Prices Long'!O:O,'RAB Prices Long'!$B:$B,'All Prices combined'!$D256,'RAB Prices Long'!$E:$E,'All Prices combined'!$G256)))),2)</f>
        <v>17.5</v>
      </c>
      <c r="M256" s="2">
        <f>ROUND(IF($B256="Annuity",SUMIFS('Annuity Prices'!P:P,'Annuity Prices'!$B:$B,$D256,'Annuity Prices'!$E:$E,$G256),IF($B256="RAB Short",SUMIFS('RAB Prices Short'!P:P,'RAB Prices Short'!$B:$B,'All Prices combined'!$D256,'RAB Prices Short'!$E:$E,'All Prices combined'!$G256),IF($B256="RAB Long",SUMIFS('RAB Prices Long'!P:P,'RAB Prices Long'!$B:$B,'All Prices combined'!$D256,'RAB Prices Long'!$E:$E,'All Prices combined'!$G256)))),2)</f>
        <v>18.059999999999999</v>
      </c>
      <c r="N256" s="2">
        <f>ROUND(IF($B256="Annuity",SUMIFS('Annuity Prices'!Q:Q,'Annuity Prices'!$B:$B,$D256,'Annuity Prices'!$E:$E,$G256),IF($B256="RAB Short",SUMIFS('RAB Prices Short'!Q:Q,'RAB Prices Short'!$B:$B,'All Prices combined'!$D256,'RAB Prices Short'!$E:$E,'All Prices combined'!$G256),IF($B256="RAB Long",SUMIFS('RAB Prices Long'!Q:Q,'RAB Prices Long'!$B:$B,'All Prices combined'!$D256,'RAB Prices Long'!$E:$E,'All Prices combined'!$G256)))),2)</f>
        <v>18.510000000000002</v>
      </c>
      <c r="O256" s="2">
        <f>ROUND(IF($B256="Annuity",SUMIFS('Annuity Prices'!R:R,'Annuity Prices'!$B:$B,$D256,'Annuity Prices'!$E:$E,$G256),IF($B256="RAB Short",SUMIFS('RAB Prices Short'!R:R,'RAB Prices Short'!$B:$B,'All Prices combined'!$D256,'RAB Prices Short'!$E:$E,'All Prices combined'!$G256),IF($B256="RAB Long",SUMIFS('RAB Prices Long'!R:R,'RAB Prices Long'!$B:$B,'All Prices combined'!$D256,'RAB Prices Long'!$E:$E,'All Prices combined'!$G256)))),2)</f>
        <v>18.97</v>
      </c>
      <c r="P256" s="2">
        <f>ROUND(IF($B256="Annuity",SUMIFS('Annuity Prices'!S:S,'Annuity Prices'!$B:$B,$D256,'Annuity Prices'!$E:$E,$G256),IF($B256="RAB Short",SUMIFS('RAB Prices Short'!S:S,'RAB Prices Short'!$B:$B,'All Prices combined'!$D256,'RAB Prices Short'!$E:$E,'All Prices combined'!$G256),IF($B256="RAB Long",SUMIFS('RAB Prices Long'!S:S,'RAB Prices Long'!$B:$B,'All Prices combined'!$D256,'RAB Prices Long'!$E:$E,'All Prices combined'!$G256)))),2)</f>
        <v>19.45</v>
      </c>
      <c r="Q256" s="2">
        <f>ROUND(IF($B256="Annuity",SUMIFS('Annuity Prices'!T:T,'Annuity Prices'!$B:$B,$D256,'Annuity Prices'!$E:$E,$G256),IF($B256="RAB Short",SUMIFS('RAB Prices Short'!T:T,'RAB Prices Short'!$B:$B,'All Prices combined'!$D256,'RAB Prices Short'!$E:$E,'All Prices combined'!$G256),IF($B256="RAB Long",SUMIFS('RAB Prices Long'!T:T,'RAB Prices Long'!$B:$B,'All Prices combined'!$D256,'RAB Prices Long'!$E:$E,'All Prices combined'!$G256)))),2)</f>
        <v>20.13</v>
      </c>
      <c r="R256" s="2">
        <f>ROUND(IF($B256="Annuity",SUMIFS('Annuity Prices'!U:U,'Annuity Prices'!$B:$B,$D256,'Annuity Prices'!$E:$E,$G256),IF($B256="RAB Short",SUMIFS('RAB Prices Short'!U:U,'RAB Prices Short'!$B:$B,'All Prices combined'!$D256,'RAB Prices Short'!$E:$E,'All Prices combined'!$G256),IF($B256="RAB Long",SUMIFS('RAB Prices Long'!U:U,'RAB Prices Long'!$B:$B,'All Prices combined'!$D256,'RAB Prices Long'!$E:$E,'All Prices combined'!$G256)))),2)</f>
        <v>20.63</v>
      </c>
      <c r="S256" s="2">
        <f>ROUND(IF($B256="Annuity",SUMIFS('Annuity Prices'!V:V,'Annuity Prices'!$B:$B,$D256,'Annuity Prices'!$E:$E,$G256),IF($B256="RAB Short",SUMIFS('RAB Prices Short'!V:V,'RAB Prices Short'!$B:$B,'All Prices combined'!$D256,'RAB Prices Short'!$E:$E,'All Prices combined'!$G256),IF($B256="RAB Long",SUMIFS('RAB Prices Long'!V:V,'RAB Prices Long'!$B:$B,'All Prices combined'!$D256,'RAB Prices Long'!$E:$E,'All Prices combined'!$G256)))),2)</f>
        <v>21.15</v>
      </c>
      <c r="T256" s="2">
        <f>ROUND(IF($B256="Annuity",SUMIFS('Annuity Prices'!W:W,'Annuity Prices'!$B:$B,$D256,'Annuity Prices'!$E:$E,$G256),IF($B256="RAB Short",SUMIFS('RAB Prices Short'!W:W,'RAB Prices Short'!$B:$B,'All Prices combined'!$D256,'RAB Prices Short'!$E:$E,'All Prices combined'!$G256),IF($B256="RAB Long",SUMIFS('RAB Prices Long'!W:W,'RAB Prices Long'!$B:$B,'All Prices combined'!$D256,'RAB Prices Long'!$E:$E,'All Prices combined'!$G256)))),2)</f>
        <v>21.68</v>
      </c>
      <c r="U256" s="2">
        <f>ROUND(IF($B256="Annuity",SUMIFS('Annuity Prices'!X:X,'Annuity Prices'!$B:$B,$D256,'Annuity Prices'!$E:$E,$G256),IF($B256="RAB Short",SUMIFS('RAB Prices Short'!X:X,'RAB Prices Short'!$B:$B,'All Prices combined'!$D256,'RAB Prices Short'!$E:$E,'All Prices combined'!$G256),IF($B256="RAB Long",SUMIFS('RAB Prices Long'!X:X,'RAB Prices Long'!$B:$B,'All Prices combined'!$D256,'RAB Prices Long'!$E:$E,'All Prices combined'!$G256)))),2)</f>
        <v>22.53</v>
      </c>
      <c r="V256" s="2">
        <f>ROUND(IF($B256="Annuity",SUMIFS('Annuity Prices'!Y:Y,'Annuity Prices'!$B:$B,$D256,'Annuity Prices'!$E:$E,$G256),IF($B256="RAB Short",SUMIFS('RAB Prices Short'!Y:Y,'RAB Prices Short'!$B:$B,'All Prices combined'!$D256,'RAB Prices Short'!$E:$E,'All Prices combined'!$G256),IF($B256="RAB Long",SUMIFS('RAB Prices Long'!Y:Y,'RAB Prices Long'!$B:$B,'All Prices combined'!$D256,'RAB Prices Long'!$E:$E,'All Prices combined'!$G256)))),2)</f>
        <v>23.09</v>
      </c>
      <c r="W256" s="2">
        <f>ROUND(IF($B256="Annuity",SUMIFS('Annuity Prices'!Z:Z,'Annuity Prices'!$B:$B,$D256,'Annuity Prices'!$E:$E,$G256),IF($B256="RAB Short",SUMIFS('RAB Prices Short'!Z:Z,'RAB Prices Short'!$B:$B,'All Prices combined'!$D256,'RAB Prices Short'!$E:$E,'All Prices combined'!$G256),IF($B256="RAB Long",SUMIFS('RAB Prices Long'!Z:Z,'RAB Prices Long'!$B:$B,'All Prices combined'!$D256,'RAB Prices Long'!$E:$E,'All Prices combined'!$G256)))),2)</f>
        <v>23.67</v>
      </c>
      <c r="X256" s="2">
        <f>ROUND(IF($B256="Annuity",SUMIFS('Annuity Prices'!AA:AA,'Annuity Prices'!$B:$B,$D256,'Annuity Prices'!$E:$E,$G256),IF($B256="RAB Short",SUMIFS('RAB Prices Short'!AA:AA,'RAB Prices Short'!$B:$B,'All Prices combined'!$D256,'RAB Prices Short'!$E:$E,'All Prices combined'!$G256),IF($B256="RAB Long",SUMIFS('RAB Prices Long'!AA:AA,'RAB Prices Long'!$B:$B,'All Prices combined'!$D256,'RAB Prices Long'!$E:$E,'All Prices combined'!$G256)))),2)</f>
        <v>24.26</v>
      </c>
      <c r="Y256" s="2">
        <f>ROUND(IF($B256="Annuity",SUMIFS('Annuity Prices'!AB:AB,'Annuity Prices'!$B:$B,$D256,'Annuity Prices'!$E:$E,$G256),IF($B256="RAB Short",SUMIFS('RAB Prices Short'!AB:AB,'RAB Prices Short'!$B:$B,'All Prices combined'!$D256,'RAB Prices Short'!$E:$E,'All Prices combined'!$G256),IF($B256="RAB Long",SUMIFS('RAB Prices Long'!AB:AB,'RAB Prices Long'!$B:$B,'All Prices combined'!$D256,'RAB Prices Long'!$E:$E,'All Prices combined'!$G256)))),2)</f>
        <v>25.01</v>
      </c>
      <c r="Z256" s="2">
        <f>ROUND(IF($B256="Annuity",SUMIFS('Annuity Prices'!AC:AC,'Annuity Prices'!$B:$B,$D256,'Annuity Prices'!$E:$E,$G256),IF($B256="RAB Short",SUMIFS('RAB Prices Short'!AC:AC,'RAB Prices Short'!$B:$B,'All Prices combined'!$D256,'RAB Prices Short'!$E:$E,'All Prices combined'!$G256),IF($B256="RAB Long",SUMIFS('RAB Prices Long'!AC:AC,'RAB Prices Long'!$B:$B,'All Prices combined'!$D256,'RAB Prices Long'!$E:$E,'All Prices combined'!$G256)))),2)</f>
        <v>25.64</v>
      </c>
      <c r="AA256" s="2">
        <f>ROUND(IF($B256="Annuity",SUMIFS('Annuity Prices'!AD:AD,'Annuity Prices'!$B:$B,$D256,'Annuity Prices'!$E:$E,$G256),IF($B256="RAB Short",SUMIFS('RAB Prices Short'!AD:AD,'RAB Prices Short'!$B:$B,'All Prices combined'!$D256,'RAB Prices Short'!$E:$E,'All Prices combined'!$G256),IF($B256="RAB Long",SUMIFS('RAB Prices Long'!AD:AD,'RAB Prices Long'!$B:$B,'All Prices combined'!$D256,'RAB Prices Long'!$E:$E,'All Prices combined'!$G256)))),2)</f>
        <v>26.28</v>
      </c>
      <c r="AB256" s="2">
        <f>ROUND(IF($B256="Annuity",SUMIFS('Annuity Prices'!AE:AE,'Annuity Prices'!$B:$B,$D256,'Annuity Prices'!$E:$E,$G256),IF($B256="RAB Short",SUMIFS('RAB Prices Short'!AE:AE,'RAB Prices Short'!$B:$B,'All Prices combined'!$D256,'RAB Prices Short'!$E:$E,'All Prices combined'!$G256),IF($B256="RAB Long",SUMIFS('RAB Prices Long'!AE:AE,'RAB Prices Long'!$B:$B,'All Prices combined'!$D256,'RAB Prices Long'!$E:$E,'All Prices combined'!$G256)))),2)</f>
        <v>26.94</v>
      </c>
      <c r="AC256" s="2">
        <f>ROUND(IF($B256="Annuity",SUMIFS('Annuity Prices'!AF:AF,'Annuity Prices'!$B:$B,$D256,'Annuity Prices'!$E:$E,$G256),IF($B256="RAB Short",SUMIFS('RAB Prices Short'!AF:AF,'RAB Prices Short'!$B:$B,'All Prices combined'!$D256,'RAB Prices Short'!$E:$E,'All Prices combined'!$G256),IF($B256="RAB Long",SUMIFS('RAB Prices Long'!AF:AF,'RAB Prices Long'!$B:$B,'All Prices combined'!$D256,'RAB Prices Long'!$E:$E,'All Prices combined'!$G256)))),2)</f>
        <v>27.81</v>
      </c>
      <c r="AD256" s="2">
        <f>ROUND(IF($B256="Annuity",SUMIFS('Annuity Prices'!AG:AG,'Annuity Prices'!$B:$B,$D256,'Annuity Prices'!$E:$E,$G256),IF($B256="RAB Short",SUMIFS('RAB Prices Short'!AG:AG,'RAB Prices Short'!$B:$B,'All Prices combined'!$D256,'RAB Prices Short'!$E:$E,'All Prices combined'!$G256),IF($B256="RAB Long",SUMIFS('RAB Prices Long'!AG:AG,'RAB Prices Long'!$B:$B,'All Prices combined'!$D256,'RAB Prices Long'!$E:$E,'All Prices combined'!$G256)))),2)</f>
        <v>28.5</v>
      </c>
      <c r="AE256" s="2">
        <f>ROUND(IF($B256="Annuity",SUMIFS('Annuity Prices'!AH:AH,'Annuity Prices'!$B:$B,$D256,'Annuity Prices'!$E:$E,$G256),IF($B256="RAB Short",SUMIFS('RAB Prices Short'!AH:AH,'RAB Prices Short'!$B:$B,'All Prices combined'!$D256,'RAB Prices Short'!$E:$E,'All Prices combined'!$G256),IF($B256="RAB Long",SUMIFS('RAB Prices Long'!AH:AH,'RAB Prices Long'!$B:$B,'All Prices combined'!$D256,'RAB Prices Long'!$E:$E,'All Prices combined'!$G256)))),2)</f>
        <v>29.22</v>
      </c>
      <c r="AF256" s="2">
        <f>ROUND(IF($B256="Annuity",SUMIFS('Annuity Prices'!AI:AI,'Annuity Prices'!$B:$B,$D256,'Annuity Prices'!$E:$E,$G256),IF($B256="RAB Short",SUMIFS('RAB Prices Short'!AI:AI,'RAB Prices Short'!$B:$B,'All Prices combined'!$D256,'RAB Prices Short'!$E:$E,'All Prices combined'!$G256),IF($B256="RAB Long",SUMIFS('RAB Prices Long'!AI:AI,'RAB Prices Long'!$B:$B,'All Prices combined'!$D256,'RAB Prices Long'!$E:$E,'All Prices combined'!$G256)))),2)</f>
        <v>29.95</v>
      </c>
      <c r="AG256" s="2">
        <f>ROUND(IF($B256="Annuity",SUMIFS('Annuity Prices'!AJ:AJ,'Annuity Prices'!$B:$B,$D256,'Annuity Prices'!$E:$E,$G256),IF($B256="RAB Short",SUMIFS('RAB Prices Short'!AJ:AJ,'RAB Prices Short'!$B:$B,'All Prices combined'!$D256,'RAB Prices Short'!$E:$E,'All Prices combined'!$G256),IF($B256="RAB Long",SUMIFS('RAB Prices Long'!AJ:AJ,'RAB Prices Long'!$B:$B,'All Prices combined'!$D256,'RAB Prices Long'!$E:$E,'All Prices combined'!$G256)))),2)</f>
        <v>29.11</v>
      </c>
      <c r="AH256" s="2">
        <f>ROUND(IF($B256="Annuity",SUMIFS('Annuity Prices'!AK:AK,'Annuity Prices'!$B:$B,$D256,'Annuity Prices'!$E:$E,$G256),IF($B256="RAB Short",SUMIFS('RAB Prices Short'!AK:AK,'RAB Prices Short'!$B:$B,'All Prices combined'!$D256,'RAB Prices Short'!$E:$E,'All Prices combined'!$G256),IF($B256="RAB Long",SUMIFS('RAB Prices Long'!AK:AK,'RAB Prices Long'!$B:$B,'All Prices combined'!$D256,'RAB Prices Long'!$E:$E,'All Prices combined'!$G256)))),2)</f>
        <v>29.84</v>
      </c>
      <c r="AI256" s="2">
        <f>ROUND(IF($B256="Annuity",SUMIFS('Annuity Prices'!AL:AL,'Annuity Prices'!$B:$B,$D256,'Annuity Prices'!$E:$E,$G256),IF($B256="RAB Short",SUMIFS('RAB Prices Short'!AL:AL,'RAB Prices Short'!$B:$B,'All Prices combined'!$D256,'RAB Prices Short'!$E:$E,'All Prices combined'!$G256),IF($B256="RAB Long",SUMIFS('RAB Prices Long'!AL:AL,'RAB Prices Long'!$B:$B,'All Prices combined'!$D256,'RAB Prices Long'!$E:$E,'All Prices combined'!$G256)))),2)</f>
        <v>30.59</v>
      </c>
      <c r="AJ256" s="2">
        <f>ROUND(IF($B256="Annuity",SUMIFS('Annuity Prices'!AM:AM,'Annuity Prices'!$B:$B,$D256,'Annuity Prices'!$E:$E,$G256),IF($B256="RAB Short",SUMIFS('RAB Prices Short'!AM:AM,'RAB Prices Short'!$B:$B,'All Prices combined'!$D256,'RAB Prices Short'!$E:$E,'All Prices combined'!$G256),IF($B256="RAB Long",SUMIFS('RAB Prices Long'!AM:AM,'RAB Prices Long'!$B:$B,'All Prices combined'!$D256,'RAB Prices Long'!$E:$E,'All Prices combined'!$G256)))),2)</f>
        <v>31.35</v>
      </c>
      <c r="AK256" s="2">
        <f>ROUND(IF($B256="Annuity",SUMIFS('Annuity Prices'!AN:AN,'Annuity Prices'!$B:$B,$D256,'Annuity Prices'!$E:$E,$G256),IF($B256="RAB Short",SUMIFS('RAB Prices Short'!AN:AN,'RAB Prices Short'!$B:$B,'All Prices combined'!$D256,'RAB Prices Short'!$E:$E,'All Prices combined'!$G256),IF($B256="RAB Long",SUMIFS('RAB Prices Long'!AN:AN,'RAB Prices Long'!$B:$B,'All Prices combined'!$D256,'RAB Prices Long'!$E:$E,'All Prices combined'!$G256)))),2)</f>
        <v>29.84</v>
      </c>
      <c r="AL256" s="2">
        <f>ROUND(IF($B256="Annuity",SUMIFS('Annuity Prices'!AO:AO,'Annuity Prices'!$B:$B,$D256,'Annuity Prices'!$E:$E,$G256),IF($B256="RAB Short",SUMIFS('RAB Prices Short'!AO:AO,'RAB Prices Short'!$B:$B,'All Prices combined'!$D256,'RAB Prices Short'!$E:$E,'All Prices combined'!$G256),IF($B256="RAB Long",SUMIFS('RAB Prices Long'!AO:AO,'RAB Prices Long'!$B:$B,'All Prices combined'!$D256,'RAB Prices Long'!$E:$E,'All Prices combined'!$G256)))),2)</f>
        <v>30.58</v>
      </c>
      <c r="AM256" s="2">
        <f>ROUND(IF($B256="Annuity",SUMIFS('Annuity Prices'!AP:AP,'Annuity Prices'!$B:$B,$D256,'Annuity Prices'!$E:$E,$G256),IF($B256="RAB Short",SUMIFS('RAB Prices Short'!AP:AP,'RAB Prices Short'!$B:$B,'All Prices combined'!$D256,'RAB Prices Short'!$E:$E,'All Prices combined'!$G256),IF($B256="RAB Long",SUMIFS('RAB Prices Long'!AP:AP,'RAB Prices Long'!$B:$B,'All Prices combined'!$D256,'RAB Prices Long'!$E:$E,'All Prices combined'!$G256)))),2)</f>
        <v>31.35</v>
      </c>
      <c r="AN256" s="2">
        <f>ROUND(IF($B256="Annuity",SUMIFS('Annuity Prices'!AQ:AQ,'Annuity Prices'!$B:$B,$D256,'Annuity Prices'!$E:$E,$G256),IF($B256="RAB Short",SUMIFS('RAB Prices Short'!AQ:AQ,'RAB Prices Short'!$B:$B,'All Prices combined'!$D256,'RAB Prices Short'!$E:$E,'All Prices combined'!$G256),IF($B256="RAB Long",SUMIFS('RAB Prices Long'!AQ:AQ,'RAB Prices Long'!$B:$B,'All Prices combined'!$D256,'RAB Prices Long'!$E:$E,'All Prices combined'!$G256)))),2)</f>
        <v>32.130000000000003</v>
      </c>
      <c r="AO256" s="2">
        <f>ROUND(IF($B256="Annuity",SUMIFS('Annuity Prices'!AR:AR,'Annuity Prices'!$B:$B,$D256,'Annuity Prices'!$E:$E,$G256),IF($B256="RAB Short",SUMIFS('RAB Prices Short'!AR:AR,'RAB Prices Short'!$B:$B,'All Prices combined'!$D256,'RAB Prices Short'!$E:$E,'All Prices combined'!$G256),IF($B256="RAB Long",SUMIFS('RAB Prices Long'!AR:AR,'RAB Prices Long'!$B:$B,'All Prices combined'!$D256,'RAB Prices Long'!$E:$E,'All Prices combined'!$G256)))),2)</f>
        <v>0</v>
      </c>
      <c r="AP256" s="2">
        <f>ROUND(IF($B256="Annuity",SUMIFS('Annuity Prices'!AS:AS,'Annuity Prices'!$B:$B,$D256,'Annuity Prices'!$E:$E,$G256),IF($B256="RAB Short",SUMIFS('RAB Prices Short'!AS:AS,'RAB Prices Short'!$B:$B,'All Prices combined'!$D256,'RAB Prices Short'!$E:$E,'All Prices combined'!$G256),IF($B256="RAB Long",SUMIFS('RAB Prices Long'!AS:AS,'RAB Prices Long'!$B:$B,'All Prices combined'!$D256,'RAB Prices Long'!$E:$E,'All Prices combined'!$G256)))),2)</f>
        <v>0</v>
      </c>
      <c r="AQ256" s="2">
        <f>ROUND(IF($B256="Annuity",SUMIFS('Annuity Prices'!AT:AT,'Annuity Prices'!$B:$B,$D256,'Annuity Prices'!$E:$E,$G256),IF($B256="RAB Short",SUMIFS('RAB Prices Short'!AT:AT,'RAB Prices Short'!$B:$B,'All Prices combined'!$D256,'RAB Prices Short'!$E:$E,'All Prices combined'!$G256),IF($B256="RAB Long",SUMIFS('RAB Prices Long'!AT:AT,'RAB Prices Long'!$B:$B,'All Prices combined'!$D256,'RAB Prices Long'!$E:$E,'All Prices combined'!$G256)))),2)</f>
        <v>21.7</v>
      </c>
      <c r="AR256" s="2">
        <f>ROUND(IF($B256="Annuity",SUMIFS('Annuity Prices'!AU:AU,'Annuity Prices'!$B:$B,$D256,'Annuity Prices'!$E:$E,$G256),IF($B256="RAB Short",SUMIFS('RAB Prices Short'!AU:AU,'RAB Prices Short'!$B:$B,'All Prices combined'!$D256,'RAB Prices Short'!$E:$E,'All Prices combined'!$G256),IF($B256="RAB Long",SUMIFS('RAB Prices Long'!AU:AU,'RAB Prices Long'!$B:$B,'All Prices combined'!$D256,'RAB Prices Long'!$E:$E,'All Prices combined'!$G256)))),2)</f>
        <v>17.010000000000002</v>
      </c>
      <c r="AS256" s="2">
        <f>ROUND(IF($B256="Annuity",SUMIFS('Annuity Prices'!AV:AV,'Annuity Prices'!$B:$B,$D256,'Annuity Prices'!$E:$E,$G256),IF($B256="RAB Short",SUMIFS('RAB Prices Short'!AV:AV,'RAB Prices Short'!$B:$B,'All Prices combined'!$D256,'RAB Prices Short'!$E:$E,'All Prices combined'!$G256),IF($B256="RAB Long",SUMIFS('RAB Prices Long'!AV:AV,'RAB Prices Long'!$B:$B,'All Prices combined'!$D256,'RAB Prices Long'!$E:$E,'All Prices combined'!$G256)))),2)</f>
        <v>17.5</v>
      </c>
      <c r="AT256" s="2">
        <f>ROUND(IF($B256="Annuity",SUMIFS('Annuity Prices'!AW:AW,'Annuity Prices'!$B:$B,$D256,'Annuity Prices'!$E:$E,$G256),IF($B256="RAB Short",SUMIFS('RAB Prices Short'!AW:AW,'RAB Prices Short'!$B:$B,'All Prices combined'!$D256,'RAB Prices Short'!$E:$E,'All Prices combined'!$G256),IF($B256="RAB Long",SUMIFS('RAB Prices Long'!AW:AW,'RAB Prices Long'!$B:$B,'All Prices combined'!$D256,'RAB Prices Long'!$E:$E,'All Prices combined'!$G256)))),2)</f>
        <v>18.059999999999999</v>
      </c>
      <c r="AU256" s="2">
        <f>ROUND(IF($B256="Annuity",SUMIFS('Annuity Prices'!AX:AX,'Annuity Prices'!$B:$B,$D256,'Annuity Prices'!$E:$E,$G256),IF($B256="RAB Short",SUMIFS('RAB Prices Short'!AX:AX,'RAB Prices Short'!$B:$B,'All Prices combined'!$D256,'RAB Prices Short'!$E:$E,'All Prices combined'!$G256),IF($B256="RAB Long",SUMIFS('RAB Prices Long'!AX:AX,'RAB Prices Long'!$B:$B,'All Prices combined'!$D256,'RAB Prices Long'!$E:$E,'All Prices combined'!$G256)))),2)</f>
        <v>18.510000000000002</v>
      </c>
      <c r="AV256" s="2">
        <f>ROUND(IF($B256="Annuity",SUMIFS('Annuity Prices'!AY:AY,'Annuity Prices'!$B:$B,$D256,'Annuity Prices'!$E:$E,$G256),IF($B256="RAB Short",SUMIFS('RAB Prices Short'!AY:AY,'RAB Prices Short'!$B:$B,'All Prices combined'!$D256,'RAB Prices Short'!$E:$E,'All Prices combined'!$G256),IF($B256="RAB Long",SUMIFS('RAB Prices Long'!AY:AY,'RAB Prices Long'!$B:$B,'All Prices combined'!$D256,'RAB Prices Long'!$E:$E,'All Prices combined'!$G256)))),2)</f>
        <v>18.97</v>
      </c>
      <c r="AW256" s="2">
        <f>ROUND(IF($B256="Annuity",SUMIFS('Annuity Prices'!AZ:AZ,'Annuity Prices'!$B:$B,$D256,'Annuity Prices'!$E:$E,$G256),IF($B256="RAB Short",SUMIFS('RAB Prices Short'!AZ:AZ,'RAB Prices Short'!$B:$B,'All Prices combined'!$D256,'RAB Prices Short'!$E:$E,'All Prices combined'!$G256),IF($B256="RAB Long",SUMIFS('RAB Prices Long'!AZ:AZ,'RAB Prices Long'!$B:$B,'All Prices combined'!$D256,'RAB Prices Long'!$E:$E,'All Prices combined'!$G256)))),2)</f>
        <v>19.45</v>
      </c>
      <c r="AX256" s="2">
        <f>ROUND(IF($B256="Annuity",SUMIFS('Annuity Prices'!BA:BA,'Annuity Prices'!$B:$B,$D256,'Annuity Prices'!$E:$E,$G256),IF($B256="RAB Short",SUMIFS('RAB Prices Short'!BA:BA,'RAB Prices Short'!$B:$B,'All Prices combined'!$D256,'RAB Prices Short'!$E:$E,'All Prices combined'!$G256),IF($B256="RAB Long",SUMIFS('RAB Prices Long'!BA:BA,'RAB Prices Long'!$B:$B,'All Prices combined'!$D256,'RAB Prices Long'!$E:$E,'All Prices combined'!$G256)))),2)</f>
        <v>20.13</v>
      </c>
      <c r="AY256" s="2">
        <f>ROUND(IF($B256="Annuity",SUMIFS('Annuity Prices'!BB:BB,'Annuity Prices'!$B:$B,$D256,'Annuity Prices'!$E:$E,$G256),IF($B256="RAB Short",SUMIFS('RAB Prices Short'!BB:BB,'RAB Prices Short'!$B:$B,'All Prices combined'!$D256,'RAB Prices Short'!$E:$E,'All Prices combined'!$G256),IF($B256="RAB Long",SUMIFS('RAB Prices Long'!BB:BB,'RAB Prices Long'!$B:$B,'All Prices combined'!$D256,'RAB Prices Long'!$E:$E,'All Prices combined'!$G256)))),2)</f>
        <v>20.63</v>
      </c>
      <c r="AZ256" s="2">
        <f>ROUND(IF($B256="Annuity",SUMIFS('Annuity Prices'!BC:BC,'Annuity Prices'!$B:$B,$D256,'Annuity Prices'!$E:$E,$G256),IF($B256="RAB Short",SUMIFS('RAB Prices Short'!BC:BC,'RAB Prices Short'!$B:$B,'All Prices combined'!$D256,'RAB Prices Short'!$E:$E,'All Prices combined'!$G256),IF($B256="RAB Long",SUMIFS('RAB Prices Long'!BC:BC,'RAB Prices Long'!$B:$B,'All Prices combined'!$D256,'RAB Prices Long'!$E:$E,'All Prices combined'!$G256)))),2)</f>
        <v>21.15</v>
      </c>
      <c r="BA256" s="2">
        <f>ROUND(IF($B256="Annuity",SUMIFS('Annuity Prices'!BD:BD,'Annuity Prices'!$B:$B,$D256,'Annuity Prices'!$E:$E,$G256),IF($B256="RAB Short",SUMIFS('RAB Prices Short'!BD:BD,'RAB Prices Short'!$B:$B,'All Prices combined'!$D256,'RAB Prices Short'!$E:$E,'All Prices combined'!$G256),IF($B256="RAB Long",SUMIFS('RAB Prices Long'!BD:BD,'RAB Prices Long'!$B:$B,'All Prices combined'!$D256,'RAB Prices Long'!$E:$E,'All Prices combined'!$G256)))),2)</f>
        <v>21.68</v>
      </c>
      <c r="BB256" s="2">
        <f>ROUND(IF($B256="Annuity",SUMIFS('Annuity Prices'!BE:BE,'Annuity Prices'!$B:$B,$D256,'Annuity Prices'!$E:$E,$G256),IF($B256="RAB Short",SUMIFS('RAB Prices Short'!BE:BE,'RAB Prices Short'!$B:$B,'All Prices combined'!$D256,'RAB Prices Short'!$E:$E,'All Prices combined'!$G256),IF($B256="RAB Long",SUMIFS('RAB Prices Long'!BE:BE,'RAB Prices Long'!$B:$B,'All Prices combined'!$D256,'RAB Prices Long'!$E:$E,'All Prices combined'!$G256)))),2)</f>
        <v>22.53</v>
      </c>
      <c r="BC256" s="2">
        <f>ROUND(IF($B256="Annuity",SUMIFS('Annuity Prices'!BF:BF,'Annuity Prices'!$B:$B,$D256,'Annuity Prices'!$E:$E,$G256),IF($B256="RAB Short",SUMIFS('RAB Prices Short'!BF:BF,'RAB Prices Short'!$B:$B,'All Prices combined'!$D256,'RAB Prices Short'!$E:$E,'All Prices combined'!$G256),IF($B256="RAB Long",SUMIFS('RAB Prices Long'!BF:BF,'RAB Prices Long'!$B:$B,'All Prices combined'!$D256,'RAB Prices Long'!$E:$E,'All Prices combined'!$G256)))),2)</f>
        <v>23.09</v>
      </c>
      <c r="BD256" s="2">
        <f>ROUND(IF($B256="Annuity",SUMIFS('Annuity Prices'!BG:BG,'Annuity Prices'!$B:$B,$D256,'Annuity Prices'!$E:$E,$G256),IF($B256="RAB Short",SUMIFS('RAB Prices Short'!BG:BG,'RAB Prices Short'!$B:$B,'All Prices combined'!$D256,'RAB Prices Short'!$E:$E,'All Prices combined'!$G256),IF($B256="RAB Long",SUMIFS('RAB Prices Long'!BG:BG,'RAB Prices Long'!$B:$B,'All Prices combined'!$D256,'RAB Prices Long'!$E:$E,'All Prices combined'!$G256)))),2)</f>
        <v>23.67</v>
      </c>
      <c r="BE256" s="2">
        <f>ROUND(IF($B256="Annuity",SUMIFS('Annuity Prices'!BH:BH,'Annuity Prices'!$B:$B,$D256,'Annuity Prices'!$E:$E,$G256),IF($B256="RAB Short",SUMIFS('RAB Prices Short'!BH:BH,'RAB Prices Short'!$B:$B,'All Prices combined'!$D256,'RAB Prices Short'!$E:$E,'All Prices combined'!$G256),IF($B256="RAB Long",SUMIFS('RAB Prices Long'!BH:BH,'RAB Prices Long'!$B:$B,'All Prices combined'!$D256,'RAB Prices Long'!$E:$E,'All Prices combined'!$G256)))),2)</f>
        <v>24.26</v>
      </c>
      <c r="BF256" s="2">
        <f>ROUND(IF($B256="Annuity",SUMIFS('Annuity Prices'!BI:BI,'Annuity Prices'!$B:$B,$D256,'Annuity Prices'!$E:$E,$G256),IF($B256="RAB Short",SUMIFS('RAB Prices Short'!BI:BI,'RAB Prices Short'!$B:$B,'All Prices combined'!$D256,'RAB Prices Short'!$E:$E,'All Prices combined'!$G256),IF($B256="RAB Long",SUMIFS('RAB Prices Long'!BI:BI,'RAB Prices Long'!$B:$B,'All Prices combined'!$D256,'RAB Prices Long'!$E:$E,'All Prices combined'!$G256)))),2)</f>
        <v>25.01</v>
      </c>
      <c r="BG256" s="2">
        <f>ROUND(IF($B256="Annuity",SUMIFS('Annuity Prices'!BJ:BJ,'Annuity Prices'!$B:$B,$D256,'Annuity Prices'!$E:$E,$G256),IF($B256="RAB Short",SUMIFS('RAB Prices Short'!BJ:BJ,'RAB Prices Short'!$B:$B,'All Prices combined'!$D256,'RAB Prices Short'!$E:$E,'All Prices combined'!$G256),IF($B256="RAB Long",SUMIFS('RAB Prices Long'!BJ:BJ,'RAB Prices Long'!$B:$B,'All Prices combined'!$D256,'RAB Prices Long'!$E:$E,'All Prices combined'!$G256)))),2)</f>
        <v>25.64</v>
      </c>
      <c r="BH256" s="2">
        <f>ROUND(IF($B256="Annuity",SUMIFS('Annuity Prices'!BK:BK,'Annuity Prices'!$B:$B,$D256,'Annuity Prices'!$E:$E,$G256),IF($B256="RAB Short",SUMIFS('RAB Prices Short'!BK:BK,'RAB Prices Short'!$B:$B,'All Prices combined'!$D256,'RAB Prices Short'!$E:$E,'All Prices combined'!$G256),IF($B256="RAB Long",SUMIFS('RAB Prices Long'!BK:BK,'RAB Prices Long'!$B:$B,'All Prices combined'!$D256,'RAB Prices Long'!$E:$E,'All Prices combined'!$G256)))),2)</f>
        <v>26.28</v>
      </c>
      <c r="BI256" s="2">
        <f>ROUND(IF($B256="Annuity",SUMIFS('Annuity Prices'!BL:BL,'Annuity Prices'!$B:$B,$D256,'Annuity Prices'!$E:$E,$G256),IF($B256="RAB Short",SUMIFS('RAB Prices Short'!BL:BL,'RAB Prices Short'!$B:$B,'All Prices combined'!$D256,'RAB Prices Short'!$E:$E,'All Prices combined'!$G256),IF($B256="RAB Long",SUMIFS('RAB Prices Long'!BL:BL,'RAB Prices Long'!$B:$B,'All Prices combined'!$D256,'RAB Prices Long'!$E:$E,'All Prices combined'!$G256)))),2)</f>
        <v>26.94</v>
      </c>
      <c r="BJ256" s="2">
        <f>ROUND(IF($B256="Annuity",SUMIFS('Annuity Prices'!BM:BM,'Annuity Prices'!$B:$B,$D256,'Annuity Prices'!$E:$E,$G256),IF($B256="RAB Short",SUMIFS('RAB Prices Short'!BM:BM,'RAB Prices Short'!$B:$B,'All Prices combined'!$D256,'RAB Prices Short'!$E:$E,'All Prices combined'!$G256),IF($B256="RAB Long",SUMIFS('RAB Prices Long'!BM:BM,'RAB Prices Long'!$B:$B,'All Prices combined'!$D256,'RAB Prices Long'!$E:$E,'All Prices combined'!$G256)))),2)</f>
        <v>27.81</v>
      </c>
      <c r="BK256" s="2">
        <f>ROUND(IF($B256="Annuity",SUMIFS('Annuity Prices'!BN:BN,'Annuity Prices'!$B:$B,$D256,'Annuity Prices'!$E:$E,$G256),IF($B256="RAB Short",SUMIFS('RAB Prices Short'!BN:BN,'RAB Prices Short'!$B:$B,'All Prices combined'!$D256,'RAB Prices Short'!$E:$E,'All Prices combined'!$G256),IF($B256="RAB Long",SUMIFS('RAB Prices Long'!BN:BN,'RAB Prices Long'!$B:$B,'All Prices combined'!$D256,'RAB Prices Long'!$E:$E,'All Prices combined'!$G256)))),2)</f>
        <v>28.5</v>
      </c>
      <c r="BL256" s="2">
        <f>ROUND(IF($B256="Annuity",SUMIFS('Annuity Prices'!BO:BO,'Annuity Prices'!$B:$B,$D256,'Annuity Prices'!$E:$E,$G256),IF($B256="RAB Short",SUMIFS('RAB Prices Short'!BO:BO,'RAB Prices Short'!$B:$B,'All Prices combined'!$D256,'RAB Prices Short'!$E:$E,'All Prices combined'!$G256),IF($B256="RAB Long",SUMIFS('RAB Prices Long'!BO:BO,'RAB Prices Long'!$B:$B,'All Prices combined'!$D256,'RAB Prices Long'!$E:$E,'All Prices combined'!$G256)))),2)</f>
        <v>29.22</v>
      </c>
      <c r="BM256" s="2">
        <f>ROUND(IF($B256="Annuity",SUMIFS('Annuity Prices'!BP:BP,'Annuity Prices'!$B:$B,$D256,'Annuity Prices'!$E:$E,$G256),IF($B256="RAB Short",SUMIFS('RAB Prices Short'!BP:BP,'RAB Prices Short'!$B:$B,'All Prices combined'!$D256,'RAB Prices Short'!$E:$E,'All Prices combined'!$G256),IF($B256="RAB Long",SUMIFS('RAB Prices Long'!BP:BP,'RAB Prices Long'!$B:$B,'All Prices combined'!$D256,'RAB Prices Long'!$E:$E,'All Prices combined'!$G256)))),2)</f>
        <v>29.95</v>
      </c>
      <c r="BN256" s="2">
        <f>ROUND(IF($B256="Annuity",SUMIFS('Annuity Prices'!BQ:BQ,'Annuity Prices'!$B:$B,$D256,'Annuity Prices'!$E:$E,$G256),IF($B256="RAB Short",SUMIFS('RAB Prices Short'!BQ:BQ,'RAB Prices Short'!$B:$B,'All Prices combined'!$D256,'RAB Prices Short'!$E:$E,'All Prices combined'!$G256),IF($B256="RAB Long",SUMIFS('RAB Prices Long'!BQ:BQ,'RAB Prices Long'!$B:$B,'All Prices combined'!$D256,'RAB Prices Long'!$E:$E,'All Prices combined'!$G256)))),2)</f>
        <v>29.11</v>
      </c>
      <c r="BO256" s="2">
        <f>ROUND(IF($B256="Annuity",SUMIFS('Annuity Prices'!BR:BR,'Annuity Prices'!$B:$B,$D256,'Annuity Prices'!$E:$E,$G256),IF($B256="RAB Short",SUMIFS('RAB Prices Short'!BR:BR,'RAB Prices Short'!$B:$B,'All Prices combined'!$D256,'RAB Prices Short'!$E:$E,'All Prices combined'!$G256),IF($B256="RAB Long",SUMIFS('RAB Prices Long'!BR:BR,'RAB Prices Long'!$B:$B,'All Prices combined'!$D256,'RAB Prices Long'!$E:$E,'All Prices combined'!$G256)))),2)</f>
        <v>29.84</v>
      </c>
      <c r="BP256" s="2">
        <f>ROUND(IF($B256="Annuity",SUMIFS('Annuity Prices'!BS:BS,'Annuity Prices'!$B:$B,$D256,'Annuity Prices'!$E:$E,$G256),IF($B256="RAB Short",SUMIFS('RAB Prices Short'!BS:BS,'RAB Prices Short'!$B:$B,'All Prices combined'!$D256,'RAB Prices Short'!$E:$E,'All Prices combined'!$G256),IF($B256="RAB Long",SUMIFS('RAB Prices Long'!BS:BS,'RAB Prices Long'!$B:$B,'All Prices combined'!$D256,'RAB Prices Long'!$E:$E,'All Prices combined'!$G256)))),2)</f>
        <v>30.59</v>
      </c>
      <c r="BQ256" s="2">
        <f>ROUND(IF($B256="Annuity",SUMIFS('Annuity Prices'!BT:BT,'Annuity Prices'!$B:$B,$D256,'Annuity Prices'!$E:$E,$G256),IF($B256="RAB Short",SUMIFS('RAB Prices Short'!BT:BT,'RAB Prices Short'!$B:$B,'All Prices combined'!$D256,'RAB Prices Short'!$E:$E,'All Prices combined'!$G256),IF($B256="RAB Long",SUMIFS('RAB Prices Long'!BT:BT,'RAB Prices Long'!$B:$B,'All Prices combined'!$D256,'RAB Prices Long'!$E:$E,'All Prices combined'!$G256)))),2)</f>
        <v>31.35</v>
      </c>
      <c r="BR256" s="2">
        <f>ROUND(IF($B256="Annuity",SUMIFS('Annuity Prices'!BU:BU,'Annuity Prices'!$B:$B,$D256,'Annuity Prices'!$E:$E,$G256),IF($B256="RAB Short",SUMIFS('RAB Prices Short'!BU:BU,'RAB Prices Short'!$B:$B,'All Prices combined'!$D256,'RAB Prices Short'!$E:$E,'All Prices combined'!$G256),IF($B256="RAB Long",SUMIFS('RAB Prices Long'!BU:BU,'RAB Prices Long'!$B:$B,'All Prices combined'!$D256,'RAB Prices Long'!$E:$E,'All Prices combined'!$G256)))),2)</f>
        <v>29.84</v>
      </c>
      <c r="BS256" s="2">
        <f>ROUND(IF($B256="Annuity",SUMIFS('Annuity Prices'!BV:BV,'Annuity Prices'!$B:$B,$D256,'Annuity Prices'!$E:$E,$G256),IF($B256="RAB Short",SUMIFS('RAB Prices Short'!BV:BV,'RAB Prices Short'!$B:$B,'All Prices combined'!$D256,'RAB Prices Short'!$E:$E,'All Prices combined'!$G256),IF($B256="RAB Long",SUMIFS('RAB Prices Long'!BV:BV,'RAB Prices Long'!$B:$B,'All Prices combined'!$D256,'RAB Prices Long'!$E:$E,'All Prices combined'!$G256)))),2)</f>
        <v>30.58</v>
      </c>
      <c r="BT256" s="2">
        <f>ROUND(IF($B256="Annuity",SUMIFS('Annuity Prices'!BW:BW,'Annuity Prices'!$B:$B,$D256,'Annuity Prices'!$E:$E,$G256),IF($B256="RAB Short",SUMIFS('RAB Prices Short'!BW:BW,'RAB Prices Short'!$B:$B,'All Prices combined'!$D256,'RAB Prices Short'!$E:$E,'All Prices combined'!$G256),IF($B256="RAB Long",SUMIFS('RAB Prices Long'!BW:BW,'RAB Prices Long'!$B:$B,'All Prices combined'!$D256,'RAB Prices Long'!$E:$E,'All Prices combined'!$G256)))),2)</f>
        <v>31.35</v>
      </c>
      <c r="BU256" s="2">
        <f>ROUND(IF($B256="Annuity",SUMIFS('Annuity Prices'!BX:BX,'Annuity Prices'!$B:$B,$D256,'Annuity Prices'!$E:$E,$G256),IF($B256="RAB Short",SUMIFS('RAB Prices Short'!BX:BX,'RAB Prices Short'!$B:$B,'All Prices combined'!$D256,'RAB Prices Short'!$E:$E,'All Prices combined'!$G256),IF($B256="RAB Long",SUMIFS('RAB Prices Long'!BX:BX,'RAB Prices Long'!$B:$B,'All Prices combined'!$D256,'RAB Prices Long'!$E:$E,'All Prices combined'!$G256)))),2)</f>
        <v>32.130000000000003</v>
      </c>
    </row>
    <row r="257" spans="2:73" x14ac:dyDescent="0.25">
      <c r="B257" t="s">
        <v>44</v>
      </c>
      <c r="C257">
        <v>12</v>
      </c>
      <c r="D257" t="s">
        <v>164</v>
      </c>
      <c r="E257" t="s">
        <v>161</v>
      </c>
      <c r="F257" t="s">
        <v>163</v>
      </c>
      <c r="G257" t="s">
        <v>40</v>
      </c>
      <c r="I257" s="2">
        <f>ROUND(IF($B257="Annuity",SUMIFS('Annuity Prices'!L:L,'Annuity Prices'!$B:$B,$D257,'Annuity Prices'!$E:$E,$G257),IF($B257="RAB Short",SUMIFS('RAB Prices Short'!L:L,'RAB Prices Short'!$B:$B,'All Prices combined'!$D257,'RAB Prices Short'!$E:$E,'All Prices combined'!$G257),IF($B257="RAB Long",SUMIFS('RAB Prices Long'!L:L,'RAB Prices Long'!$B:$B,'All Prices combined'!$D257,'RAB Prices Long'!$E:$E,'All Prices combined'!$G257)))),2)</f>
        <v>0</v>
      </c>
      <c r="J257" s="2">
        <f>ROUND(IF($B257="Annuity",SUMIFS('Annuity Prices'!M:M,'Annuity Prices'!$B:$B,$D257,'Annuity Prices'!$E:$E,$G257),IF($B257="RAB Short",SUMIFS('RAB Prices Short'!M:M,'RAB Prices Short'!$B:$B,'All Prices combined'!$D257,'RAB Prices Short'!$E:$E,'All Prices combined'!$G257),IF($B257="RAB Long",SUMIFS('RAB Prices Long'!M:M,'RAB Prices Long'!$B:$B,'All Prices combined'!$D257,'RAB Prices Long'!$E:$E,'All Prices combined'!$G257)))),2)</f>
        <v>0</v>
      </c>
      <c r="K257" s="2">
        <f>ROUND(IF($B257="Annuity",SUMIFS('Annuity Prices'!N:N,'Annuity Prices'!$B:$B,$D257,'Annuity Prices'!$E:$E,$G257),IF($B257="RAB Short",SUMIFS('RAB Prices Short'!N:N,'RAB Prices Short'!$B:$B,'All Prices combined'!$D257,'RAB Prices Short'!$E:$E,'All Prices combined'!$G257),IF($B257="RAB Long",SUMIFS('RAB Prices Long'!N:N,'RAB Prices Long'!$B:$B,'All Prices combined'!$D257,'RAB Prices Long'!$E:$E,'All Prices combined'!$G257)))),2)</f>
        <v>18.61</v>
      </c>
      <c r="L257" s="2">
        <f>ROUND(IF($B257="Annuity",SUMIFS('Annuity Prices'!O:O,'Annuity Prices'!$B:$B,$D257,'Annuity Prices'!$E:$E,$G257),IF($B257="RAB Short",SUMIFS('RAB Prices Short'!O:O,'RAB Prices Short'!$B:$B,'All Prices combined'!$D257,'RAB Prices Short'!$E:$E,'All Prices combined'!$G257),IF($B257="RAB Long",SUMIFS('RAB Prices Long'!O:O,'RAB Prices Long'!$B:$B,'All Prices combined'!$D257,'RAB Prices Long'!$E:$E,'All Prices combined'!$G257)))),2)</f>
        <v>19.14</v>
      </c>
      <c r="M257" s="2">
        <f>ROUND(IF($B257="Annuity",SUMIFS('Annuity Prices'!P:P,'Annuity Prices'!$B:$B,$D257,'Annuity Prices'!$E:$E,$G257),IF($B257="RAB Short",SUMIFS('RAB Prices Short'!P:P,'RAB Prices Short'!$B:$B,'All Prices combined'!$D257,'RAB Prices Short'!$E:$E,'All Prices combined'!$G257),IF($B257="RAB Long",SUMIFS('RAB Prices Long'!P:P,'RAB Prices Long'!$B:$B,'All Prices combined'!$D257,'RAB Prices Long'!$E:$E,'All Prices combined'!$G257)))),2)</f>
        <v>20.11</v>
      </c>
      <c r="N257" s="2">
        <f>ROUND(IF($B257="Annuity",SUMIFS('Annuity Prices'!Q:Q,'Annuity Prices'!$B:$B,$D257,'Annuity Prices'!$E:$E,$G257),IF($B257="RAB Short",SUMIFS('RAB Prices Short'!Q:Q,'RAB Prices Short'!$B:$B,'All Prices combined'!$D257,'RAB Prices Short'!$E:$E,'All Prices combined'!$G257),IF($B257="RAB Long",SUMIFS('RAB Prices Long'!Q:Q,'RAB Prices Long'!$B:$B,'All Prices combined'!$D257,'RAB Prices Long'!$E:$E,'All Prices combined'!$G257)))),2)</f>
        <v>20.61</v>
      </c>
      <c r="O257" s="2">
        <f>ROUND(IF($B257="Annuity",SUMIFS('Annuity Prices'!R:R,'Annuity Prices'!$B:$B,$D257,'Annuity Prices'!$E:$E,$G257),IF($B257="RAB Short",SUMIFS('RAB Prices Short'!R:R,'RAB Prices Short'!$B:$B,'All Prices combined'!$D257,'RAB Prices Short'!$E:$E,'All Prices combined'!$G257),IF($B257="RAB Long",SUMIFS('RAB Prices Long'!R:R,'RAB Prices Long'!$B:$B,'All Prices combined'!$D257,'RAB Prices Long'!$E:$E,'All Prices combined'!$G257)))),2)</f>
        <v>21.12</v>
      </c>
      <c r="P257" s="2">
        <f>ROUND(IF($B257="Annuity",SUMIFS('Annuity Prices'!S:S,'Annuity Prices'!$B:$B,$D257,'Annuity Prices'!$E:$E,$G257),IF($B257="RAB Short",SUMIFS('RAB Prices Short'!S:S,'RAB Prices Short'!$B:$B,'All Prices combined'!$D257,'RAB Prices Short'!$E:$E,'All Prices combined'!$G257),IF($B257="RAB Long",SUMIFS('RAB Prices Long'!S:S,'RAB Prices Long'!$B:$B,'All Prices combined'!$D257,'RAB Prices Long'!$E:$E,'All Prices combined'!$G257)))),2)</f>
        <v>21.65</v>
      </c>
      <c r="Q257" s="2">
        <f>ROUND(IF($B257="Annuity",SUMIFS('Annuity Prices'!T:T,'Annuity Prices'!$B:$B,$D257,'Annuity Prices'!$E:$E,$G257),IF($B257="RAB Short",SUMIFS('RAB Prices Short'!T:T,'RAB Prices Short'!$B:$B,'All Prices combined'!$D257,'RAB Prices Short'!$E:$E,'All Prices combined'!$G257),IF($B257="RAB Long",SUMIFS('RAB Prices Long'!T:T,'RAB Prices Long'!$B:$B,'All Prices combined'!$D257,'RAB Prices Long'!$E:$E,'All Prices combined'!$G257)))),2)</f>
        <v>23.66</v>
      </c>
      <c r="R257" s="2">
        <f>ROUND(IF($B257="Annuity",SUMIFS('Annuity Prices'!U:U,'Annuity Prices'!$B:$B,$D257,'Annuity Prices'!$E:$E,$G257),IF($B257="RAB Short",SUMIFS('RAB Prices Short'!U:U,'RAB Prices Short'!$B:$B,'All Prices combined'!$D257,'RAB Prices Short'!$E:$E,'All Prices combined'!$G257),IF($B257="RAB Long",SUMIFS('RAB Prices Long'!U:U,'RAB Prices Long'!$B:$B,'All Prices combined'!$D257,'RAB Prices Long'!$E:$E,'All Prices combined'!$G257)))),2)</f>
        <v>24.25</v>
      </c>
      <c r="S257" s="2">
        <f>ROUND(IF($B257="Annuity",SUMIFS('Annuity Prices'!V:V,'Annuity Prices'!$B:$B,$D257,'Annuity Prices'!$E:$E,$G257),IF($B257="RAB Short",SUMIFS('RAB Prices Short'!V:V,'RAB Prices Short'!$B:$B,'All Prices combined'!$D257,'RAB Prices Short'!$E:$E,'All Prices combined'!$G257),IF($B257="RAB Long",SUMIFS('RAB Prices Long'!V:V,'RAB Prices Long'!$B:$B,'All Prices combined'!$D257,'RAB Prices Long'!$E:$E,'All Prices combined'!$G257)))),2)</f>
        <v>24.86</v>
      </c>
      <c r="T257" s="2">
        <f>ROUND(IF($B257="Annuity",SUMIFS('Annuity Prices'!W:W,'Annuity Prices'!$B:$B,$D257,'Annuity Prices'!$E:$E,$G257),IF($B257="RAB Short",SUMIFS('RAB Prices Short'!W:W,'RAB Prices Short'!$B:$B,'All Prices combined'!$D257,'RAB Prices Short'!$E:$E,'All Prices combined'!$G257),IF($B257="RAB Long",SUMIFS('RAB Prices Long'!W:W,'RAB Prices Long'!$B:$B,'All Prices combined'!$D257,'RAB Prices Long'!$E:$E,'All Prices combined'!$G257)))),2)</f>
        <v>25.48</v>
      </c>
      <c r="U257" s="2">
        <f>ROUND(IF($B257="Annuity",SUMIFS('Annuity Prices'!X:X,'Annuity Prices'!$B:$B,$D257,'Annuity Prices'!$E:$E,$G257),IF($B257="RAB Short",SUMIFS('RAB Prices Short'!X:X,'RAB Prices Short'!$B:$B,'All Prices combined'!$D257,'RAB Prices Short'!$E:$E,'All Prices combined'!$G257),IF($B257="RAB Long",SUMIFS('RAB Prices Long'!X:X,'RAB Prices Long'!$B:$B,'All Prices combined'!$D257,'RAB Prices Long'!$E:$E,'All Prices combined'!$G257)))),2)</f>
        <v>27.81</v>
      </c>
      <c r="V257" s="2">
        <f>ROUND(IF($B257="Annuity",SUMIFS('Annuity Prices'!Y:Y,'Annuity Prices'!$B:$B,$D257,'Annuity Prices'!$E:$E,$G257),IF($B257="RAB Short",SUMIFS('RAB Prices Short'!Y:Y,'RAB Prices Short'!$B:$B,'All Prices combined'!$D257,'RAB Prices Short'!$E:$E,'All Prices combined'!$G257),IF($B257="RAB Long",SUMIFS('RAB Prices Long'!Y:Y,'RAB Prices Long'!$B:$B,'All Prices combined'!$D257,'RAB Prices Long'!$E:$E,'All Prices combined'!$G257)))),2)</f>
        <v>28.5</v>
      </c>
      <c r="W257" s="2">
        <f>ROUND(IF($B257="Annuity",SUMIFS('Annuity Prices'!Z:Z,'Annuity Prices'!$B:$B,$D257,'Annuity Prices'!$E:$E,$G257),IF($B257="RAB Short",SUMIFS('RAB Prices Short'!Z:Z,'RAB Prices Short'!$B:$B,'All Prices combined'!$D257,'RAB Prices Short'!$E:$E,'All Prices combined'!$G257),IF($B257="RAB Long",SUMIFS('RAB Prices Long'!Z:Z,'RAB Prices Long'!$B:$B,'All Prices combined'!$D257,'RAB Prices Long'!$E:$E,'All Prices combined'!$G257)))),2)</f>
        <v>29.22</v>
      </c>
      <c r="X257" s="2">
        <f>ROUND(IF($B257="Annuity",SUMIFS('Annuity Prices'!AA:AA,'Annuity Prices'!$B:$B,$D257,'Annuity Prices'!$E:$E,$G257),IF($B257="RAB Short",SUMIFS('RAB Prices Short'!AA:AA,'RAB Prices Short'!$B:$B,'All Prices combined'!$D257,'RAB Prices Short'!$E:$E,'All Prices combined'!$G257),IF($B257="RAB Long",SUMIFS('RAB Prices Long'!AA:AA,'RAB Prices Long'!$B:$B,'All Prices combined'!$D257,'RAB Prices Long'!$E:$E,'All Prices combined'!$G257)))),2)</f>
        <v>29.95</v>
      </c>
      <c r="Y257" s="2">
        <f>ROUND(IF($B257="Annuity",SUMIFS('Annuity Prices'!AB:AB,'Annuity Prices'!$B:$B,$D257,'Annuity Prices'!$E:$E,$G257),IF($B257="RAB Short",SUMIFS('RAB Prices Short'!AB:AB,'RAB Prices Short'!$B:$B,'All Prices combined'!$D257,'RAB Prices Short'!$E:$E,'All Prices combined'!$G257),IF($B257="RAB Long",SUMIFS('RAB Prices Long'!AB:AB,'RAB Prices Long'!$B:$B,'All Prices combined'!$D257,'RAB Prices Long'!$E:$E,'All Prices combined'!$G257)))),2)</f>
        <v>32.64</v>
      </c>
      <c r="Z257" s="2">
        <f>ROUND(IF($B257="Annuity",SUMIFS('Annuity Prices'!AC:AC,'Annuity Prices'!$B:$B,$D257,'Annuity Prices'!$E:$E,$G257),IF($B257="RAB Short",SUMIFS('RAB Prices Short'!AC:AC,'RAB Prices Short'!$B:$B,'All Prices combined'!$D257,'RAB Prices Short'!$E:$E,'All Prices combined'!$G257),IF($B257="RAB Long",SUMIFS('RAB Prices Long'!AC:AC,'RAB Prices Long'!$B:$B,'All Prices combined'!$D257,'RAB Prices Long'!$E:$E,'All Prices combined'!$G257)))),2)</f>
        <v>33.46</v>
      </c>
      <c r="AA257" s="2">
        <f>ROUND(IF($B257="Annuity",SUMIFS('Annuity Prices'!AD:AD,'Annuity Prices'!$B:$B,$D257,'Annuity Prices'!$E:$E,$G257),IF($B257="RAB Short",SUMIFS('RAB Prices Short'!AD:AD,'RAB Prices Short'!$B:$B,'All Prices combined'!$D257,'RAB Prices Short'!$E:$E,'All Prices combined'!$G257),IF($B257="RAB Long",SUMIFS('RAB Prices Long'!AD:AD,'RAB Prices Long'!$B:$B,'All Prices combined'!$D257,'RAB Prices Long'!$E:$E,'All Prices combined'!$G257)))),2)</f>
        <v>34.299999999999997</v>
      </c>
      <c r="AB257" s="2">
        <f>ROUND(IF($B257="Annuity",SUMIFS('Annuity Prices'!AE:AE,'Annuity Prices'!$B:$B,$D257,'Annuity Prices'!$E:$E,$G257),IF($B257="RAB Short",SUMIFS('RAB Prices Short'!AE:AE,'RAB Prices Short'!$B:$B,'All Prices combined'!$D257,'RAB Prices Short'!$E:$E,'All Prices combined'!$G257),IF($B257="RAB Long",SUMIFS('RAB Prices Long'!AE:AE,'RAB Prices Long'!$B:$B,'All Prices combined'!$D257,'RAB Prices Long'!$E:$E,'All Prices combined'!$G257)))),2)</f>
        <v>35.15</v>
      </c>
      <c r="AC257" s="2">
        <f>ROUND(IF($B257="Annuity",SUMIFS('Annuity Prices'!AF:AF,'Annuity Prices'!$B:$B,$D257,'Annuity Prices'!$E:$E,$G257),IF($B257="RAB Short",SUMIFS('RAB Prices Short'!AF:AF,'RAB Prices Short'!$B:$B,'All Prices combined'!$D257,'RAB Prices Short'!$E:$E,'All Prices combined'!$G257),IF($B257="RAB Long",SUMIFS('RAB Prices Long'!AF:AF,'RAB Prices Long'!$B:$B,'All Prices combined'!$D257,'RAB Prices Long'!$E:$E,'All Prices combined'!$G257)))),2)</f>
        <v>38.28</v>
      </c>
      <c r="AD257" s="2">
        <f>ROUND(IF($B257="Annuity",SUMIFS('Annuity Prices'!AG:AG,'Annuity Prices'!$B:$B,$D257,'Annuity Prices'!$E:$E,$G257),IF($B257="RAB Short",SUMIFS('RAB Prices Short'!AG:AG,'RAB Prices Short'!$B:$B,'All Prices combined'!$D257,'RAB Prices Short'!$E:$E,'All Prices combined'!$G257),IF($B257="RAB Long",SUMIFS('RAB Prices Long'!AG:AG,'RAB Prices Long'!$B:$B,'All Prices combined'!$D257,'RAB Prices Long'!$E:$E,'All Prices combined'!$G257)))),2)</f>
        <v>39.24</v>
      </c>
      <c r="AE257" s="2">
        <f>ROUND(IF($B257="Annuity",SUMIFS('Annuity Prices'!AH:AH,'Annuity Prices'!$B:$B,$D257,'Annuity Prices'!$E:$E,$G257),IF($B257="RAB Short",SUMIFS('RAB Prices Short'!AH:AH,'RAB Prices Short'!$B:$B,'All Prices combined'!$D257,'RAB Prices Short'!$E:$E,'All Prices combined'!$G257),IF($B257="RAB Long",SUMIFS('RAB Prices Long'!AH:AH,'RAB Prices Long'!$B:$B,'All Prices combined'!$D257,'RAB Prices Long'!$E:$E,'All Prices combined'!$G257)))),2)</f>
        <v>40.22</v>
      </c>
      <c r="AF257" s="2">
        <f>ROUND(IF($B257="Annuity",SUMIFS('Annuity Prices'!AI:AI,'Annuity Prices'!$B:$B,$D257,'Annuity Prices'!$E:$E,$G257),IF($B257="RAB Short",SUMIFS('RAB Prices Short'!AI:AI,'RAB Prices Short'!$B:$B,'All Prices combined'!$D257,'RAB Prices Short'!$E:$E,'All Prices combined'!$G257),IF($B257="RAB Long",SUMIFS('RAB Prices Long'!AI:AI,'RAB Prices Long'!$B:$B,'All Prices combined'!$D257,'RAB Prices Long'!$E:$E,'All Prices combined'!$G257)))),2)</f>
        <v>41.22</v>
      </c>
      <c r="AG257" s="2">
        <f>ROUND(IF($B257="Annuity",SUMIFS('Annuity Prices'!AJ:AJ,'Annuity Prices'!$B:$B,$D257,'Annuity Prices'!$E:$E,$G257),IF($B257="RAB Short",SUMIFS('RAB Prices Short'!AJ:AJ,'RAB Prices Short'!$B:$B,'All Prices combined'!$D257,'RAB Prices Short'!$E:$E,'All Prices combined'!$G257),IF($B257="RAB Long",SUMIFS('RAB Prices Long'!AJ:AJ,'RAB Prices Long'!$B:$B,'All Prices combined'!$D257,'RAB Prices Long'!$E:$E,'All Prices combined'!$G257)))),2)</f>
        <v>44.85</v>
      </c>
      <c r="AH257" s="2">
        <f>ROUND(IF($B257="Annuity",SUMIFS('Annuity Prices'!AK:AK,'Annuity Prices'!$B:$B,$D257,'Annuity Prices'!$E:$E,$G257),IF($B257="RAB Short",SUMIFS('RAB Prices Short'!AK:AK,'RAB Prices Short'!$B:$B,'All Prices combined'!$D257,'RAB Prices Short'!$E:$E,'All Prices combined'!$G257),IF($B257="RAB Long",SUMIFS('RAB Prices Long'!AK:AK,'RAB Prices Long'!$B:$B,'All Prices combined'!$D257,'RAB Prices Long'!$E:$E,'All Prices combined'!$G257)))),2)</f>
        <v>45.97</v>
      </c>
      <c r="AI257" s="2">
        <f>ROUND(IF($B257="Annuity",SUMIFS('Annuity Prices'!AL:AL,'Annuity Prices'!$B:$B,$D257,'Annuity Prices'!$E:$E,$G257),IF($B257="RAB Short",SUMIFS('RAB Prices Short'!AL:AL,'RAB Prices Short'!$B:$B,'All Prices combined'!$D257,'RAB Prices Short'!$E:$E,'All Prices combined'!$G257),IF($B257="RAB Long",SUMIFS('RAB Prices Long'!AL:AL,'RAB Prices Long'!$B:$B,'All Prices combined'!$D257,'RAB Prices Long'!$E:$E,'All Prices combined'!$G257)))),2)</f>
        <v>47.12</v>
      </c>
      <c r="AJ257" s="2">
        <f>ROUND(IF($B257="Annuity",SUMIFS('Annuity Prices'!AM:AM,'Annuity Prices'!$B:$B,$D257,'Annuity Prices'!$E:$E,$G257),IF($B257="RAB Short",SUMIFS('RAB Prices Short'!AM:AM,'RAB Prices Short'!$B:$B,'All Prices combined'!$D257,'RAB Prices Short'!$E:$E,'All Prices combined'!$G257),IF($B257="RAB Long",SUMIFS('RAB Prices Long'!AM:AM,'RAB Prices Long'!$B:$B,'All Prices combined'!$D257,'RAB Prices Long'!$E:$E,'All Prices combined'!$G257)))),2)</f>
        <v>48.29</v>
      </c>
      <c r="AK257" s="2">
        <f>ROUND(IF($B257="Annuity",SUMIFS('Annuity Prices'!AN:AN,'Annuity Prices'!$B:$B,$D257,'Annuity Prices'!$E:$E,$G257),IF($B257="RAB Short",SUMIFS('RAB Prices Short'!AN:AN,'RAB Prices Short'!$B:$B,'All Prices combined'!$D257,'RAB Prices Short'!$E:$E,'All Prices combined'!$G257),IF($B257="RAB Long",SUMIFS('RAB Prices Long'!AN:AN,'RAB Prices Long'!$B:$B,'All Prices combined'!$D257,'RAB Prices Long'!$E:$E,'All Prices combined'!$G257)))),2)</f>
        <v>52.49</v>
      </c>
      <c r="AL257" s="2">
        <f>ROUND(IF($B257="Annuity",SUMIFS('Annuity Prices'!AO:AO,'Annuity Prices'!$B:$B,$D257,'Annuity Prices'!$E:$E,$G257),IF($B257="RAB Short",SUMIFS('RAB Prices Short'!AO:AO,'RAB Prices Short'!$B:$B,'All Prices combined'!$D257,'RAB Prices Short'!$E:$E,'All Prices combined'!$G257),IF($B257="RAB Long",SUMIFS('RAB Prices Long'!AO:AO,'RAB Prices Long'!$B:$B,'All Prices combined'!$D257,'RAB Prices Long'!$E:$E,'All Prices combined'!$G257)))),2)</f>
        <v>53.8</v>
      </c>
      <c r="AM257" s="2">
        <f>ROUND(IF($B257="Annuity",SUMIFS('Annuity Prices'!AP:AP,'Annuity Prices'!$B:$B,$D257,'Annuity Prices'!$E:$E,$G257),IF($B257="RAB Short",SUMIFS('RAB Prices Short'!AP:AP,'RAB Prices Short'!$B:$B,'All Prices combined'!$D257,'RAB Prices Short'!$E:$E,'All Prices combined'!$G257),IF($B257="RAB Long",SUMIFS('RAB Prices Long'!AP:AP,'RAB Prices Long'!$B:$B,'All Prices combined'!$D257,'RAB Prices Long'!$E:$E,'All Prices combined'!$G257)))),2)</f>
        <v>55.14</v>
      </c>
      <c r="AN257" s="2">
        <f>ROUND(IF($B257="Annuity",SUMIFS('Annuity Prices'!AQ:AQ,'Annuity Prices'!$B:$B,$D257,'Annuity Prices'!$E:$E,$G257),IF($B257="RAB Short",SUMIFS('RAB Prices Short'!AQ:AQ,'RAB Prices Short'!$B:$B,'All Prices combined'!$D257,'RAB Prices Short'!$E:$E,'All Prices combined'!$G257),IF($B257="RAB Long",SUMIFS('RAB Prices Long'!AQ:AQ,'RAB Prices Long'!$B:$B,'All Prices combined'!$D257,'RAB Prices Long'!$E:$E,'All Prices combined'!$G257)))),2)</f>
        <v>56.52</v>
      </c>
      <c r="AO257" s="2">
        <f>ROUND(IF($B257="Annuity",SUMIFS('Annuity Prices'!AR:AR,'Annuity Prices'!$B:$B,$D257,'Annuity Prices'!$E:$E,$G257),IF($B257="RAB Short",SUMIFS('RAB Prices Short'!AR:AR,'RAB Prices Short'!$B:$B,'All Prices combined'!$D257,'RAB Prices Short'!$E:$E,'All Prices combined'!$G257),IF($B257="RAB Long",SUMIFS('RAB Prices Long'!AR:AR,'RAB Prices Long'!$B:$B,'All Prices combined'!$D257,'RAB Prices Long'!$E:$E,'All Prices combined'!$G257)))),2)</f>
        <v>0</v>
      </c>
      <c r="AP257" s="2">
        <f>ROUND(IF($B257="Annuity",SUMIFS('Annuity Prices'!AS:AS,'Annuity Prices'!$B:$B,$D257,'Annuity Prices'!$E:$E,$G257),IF($B257="RAB Short",SUMIFS('RAB Prices Short'!AS:AS,'RAB Prices Short'!$B:$B,'All Prices combined'!$D257,'RAB Prices Short'!$E:$E,'All Prices combined'!$G257),IF($B257="RAB Long",SUMIFS('RAB Prices Long'!AS:AS,'RAB Prices Long'!$B:$B,'All Prices combined'!$D257,'RAB Prices Long'!$E:$E,'All Prices combined'!$G257)))),2)</f>
        <v>0</v>
      </c>
      <c r="AQ257" s="2">
        <f>ROUND(IF($B257="Annuity",SUMIFS('Annuity Prices'!AT:AT,'Annuity Prices'!$B:$B,$D257,'Annuity Prices'!$E:$E,$G257),IF($B257="RAB Short",SUMIFS('RAB Prices Short'!AT:AT,'RAB Prices Short'!$B:$B,'All Prices combined'!$D257,'RAB Prices Short'!$E:$E,'All Prices combined'!$G257),IF($B257="RAB Long",SUMIFS('RAB Prices Long'!AT:AT,'RAB Prices Long'!$B:$B,'All Prices combined'!$D257,'RAB Prices Long'!$E:$E,'All Prices combined'!$G257)))),2)</f>
        <v>17.36</v>
      </c>
      <c r="AR257" s="2">
        <f>ROUND(IF($B257="Annuity",SUMIFS('Annuity Prices'!AU:AU,'Annuity Prices'!$B:$B,$D257,'Annuity Prices'!$E:$E,$G257),IF($B257="RAB Short",SUMIFS('RAB Prices Short'!AU:AU,'RAB Prices Short'!$B:$B,'All Prices combined'!$D257,'RAB Prices Short'!$E:$E,'All Prices combined'!$G257),IF($B257="RAB Long",SUMIFS('RAB Prices Long'!AU:AU,'RAB Prices Long'!$B:$B,'All Prices combined'!$D257,'RAB Prices Long'!$E:$E,'All Prices combined'!$G257)))),2)</f>
        <v>18.61</v>
      </c>
      <c r="AS257" s="2">
        <f>ROUND(IF($B257="Annuity",SUMIFS('Annuity Prices'!AV:AV,'Annuity Prices'!$B:$B,$D257,'Annuity Prices'!$E:$E,$G257),IF($B257="RAB Short",SUMIFS('RAB Prices Short'!AV:AV,'RAB Prices Short'!$B:$B,'All Prices combined'!$D257,'RAB Prices Short'!$E:$E,'All Prices combined'!$G257),IF($B257="RAB Long",SUMIFS('RAB Prices Long'!AV:AV,'RAB Prices Long'!$B:$B,'All Prices combined'!$D257,'RAB Prices Long'!$E:$E,'All Prices combined'!$G257)))),2)</f>
        <v>19.14</v>
      </c>
      <c r="AT257" s="2">
        <f>ROUND(IF($B257="Annuity",SUMIFS('Annuity Prices'!AW:AW,'Annuity Prices'!$B:$B,$D257,'Annuity Prices'!$E:$E,$G257),IF($B257="RAB Short",SUMIFS('RAB Prices Short'!AW:AW,'RAB Prices Short'!$B:$B,'All Prices combined'!$D257,'RAB Prices Short'!$E:$E,'All Prices combined'!$G257),IF($B257="RAB Long",SUMIFS('RAB Prices Long'!AW:AW,'RAB Prices Long'!$B:$B,'All Prices combined'!$D257,'RAB Prices Long'!$E:$E,'All Prices combined'!$G257)))),2)</f>
        <v>20.11</v>
      </c>
      <c r="AU257" s="2">
        <f>ROUND(IF($B257="Annuity",SUMIFS('Annuity Prices'!AX:AX,'Annuity Prices'!$B:$B,$D257,'Annuity Prices'!$E:$E,$G257),IF($B257="RAB Short",SUMIFS('RAB Prices Short'!AX:AX,'RAB Prices Short'!$B:$B,'All Prices combined'!$D257,'RAB Prices Short'!$E:$E,'All Prices combined'!$G257),IF($B257="RAB Long",SUMIFS('RAB Prices Long'!AX:AX,'RAB Prices Long'!$B:$B,'All Prices combined'!$D257,'RAB Prices Long'!$E:$E,'All Prices combined'!$G257)))),2)</f>
        <v>20.61</v>
      </c>
      <c r="AV257" s="2">
        <f>ROUND(IF($B257="Annuity",SUMIFS('Annuity Prices'!AY:AY,'Annuity Prices'!$B:$B,$D257,'Annuity Prices'!$E:$E,$G257),IF($B257="RAB Short",SUMIFS('RAB Prices Short'!AY:AY,'RAB Prices Short'!$B:$B,'All Prices combined'!$D257,'RAB Prices Short'!$E:$E,'All Prices combined'!$G257),IF($B257="RAB Long",SUMIFS('RAB Prices Long'!AY:AY,'RAB Prices Long'!$B:$B,'All Prices combined'!$D257,'RAB Prices Long'!$E:$E,'All Prices combined'!$G257)))),2)</f>
        <v>21.12</v>
      </c>
      <c r="AW257" s="2">
        <f>ROUND(IF($B257="Annuity",SUMIFS('Annuity Prices'!AZ:AZ,'Annuity Prices'!$B:$B,$D257,'Annuity Prices'!$E:$E,$G257),IF($B257="RAB Short",SUMIFS('RAB Prices Short'!AZ:AZ,'RAB Prices Short'!$B:$B,'All Prices combined'!$D257,'RAB Prices Short'!$E:$E,'All Prices combined'!$G257),IF($B257="RAB Long",SUMIFS('RAB Prices Long'!AZ:AZ,'RAB Prices Long'!$B:$B,'All Prices combined'!$D257,'RAB Prices Long'!$E:$E,'All Prices combined'!$G257)))),2)</f>
        <v>21.65</v>
      </c>
      <c r="AX257" s="2">
        <f>ROUND(IF($B257="Annuity",SUMIFS('Annuity Prices'!BA:BA,'Annuity Prices'!$B:$B,$D257,'Annuity Prices'!$E:$E,$G257),IF($B257="RAB Short",SUMIFS('RAB Prices Short'!BA:BA,'RAB Prices Short'!$B:$B,'All Prices combined'!$D257,'RAB Prices Short'!$E:$E,'All Prices combined'!$G257),IF($B257="RAB Long",SUMIFS('RAB Prices Long'!BA:BA,'RAB Prices Long'!$B:$B,'All Prices combined'!$D257,'RAB Prices Long'!$E:$E,'All Prices combined'!$G257)))),2)</f>
        <v>23.66</v>
      </c>
      <c r="AY257" s="2">
        <f>ROUND(IF($B257="Annuity",SUMIFS('Annuity Prices'!BB:BB,'Annuity Prices'!$B:$B,$D257,'Annuity Prices'!$E:$E,$G257),IF($B257="RAB Short",SUMIFS('RAB Prices Short'!BB:BB,'RAB Prices Short'!$B:$B,'All Prices combined'!$D257,'RAB Prices Short'!$E:$E,'All Prices combined'!$G257),IF($B257="RAB Long",SUMIFS('RAB Prices Long'!BB:BB,'RAB Prices Long'!$B:$B,'All Prices combined'!$D257,'RAB Prices Long'!$E:$E,'All Prices combined'!$G257)))),2)</f>
        <v>24.25</v>
      </c>
      <c r="AZ257" s="2">
        <f>ROUND(IF($B257="Annuity",SUMIFS('Annuity Prices'!BC:BC,'Annuity Prices'!$B:$B,$D257,'Annuity Prices'!$E:$E,$G257),IF($B257="RAB Short",SUMIFS('RAB Prices Short'!BC:BC,'RAB Prices Short'!$B:$B,'All Prices combined'!$D257,'RAB Prices Short'!$E:$E,'All Prices combined'!$G257),IF($B257="RAB Long",SUMIFS('RAB Prices Long'!BC:BC,'RAB Prices Long'!$B:$B,'All Prices combined'!$D257,'RAB Prices Long'!$E:$E,'All Prices combined'!$G257)))),2)</f>
        <v>24.86</v>
      </c>
      <c r="BA257" s="2">
        <f>ROUND(IF($B257="Annuity",SUMIFS('Annuity Prices'!BD:BD,'Annuity Prices'!$B:$B,$D257,'Annuity Prices'!$E:$E,$G257),IF($B257="RAB Short",SUMIFS('RAB Prices Short'!BD:BD,'RAB Prices Short'!$B:$B,'All Prices combined'!$D257,'RAB Prices Short'!$E:$E,'All Prices combined'!$G257),IF($B257="RAB Long",SUMIFS('RAB Prices Long'!BD:BD,'RAB Prices Long'!$B:$B,'All Prices combined'!$D257,'RAB Prices Long'!$E:$E,'All Prices combined'!$G257)))),2)</f>
        <v>25.48</v>
      </c>
      <c r="BB257" s="2">
        <f>ROUND(IF($B257="Annuity",SUMIFS('Annuity Prices'!BE:BE,'Annuity Prices'!$B:$B,$D257,'Annuity Prices'!$E:$E,$G257),IF($B257="RAB Short",SUMIFS('RAB Prices Short'!BE:BE,'RAB Prices Short'!$B:$B,'All Prices combined'!$D257,'RAB Prices Short'!$E:$E,'All Prices combined'!$G257),IF($B257="RAB Long",SUMIFS('RAB Prices Long'!BE:BE,'RAB Prices Long'!$B:$B,'All Prices combined'!$D257,'RAB Prices Long'!$E:$E,'All Prices combined'!$G257)))),2)</f>
        <v>27.81</v>
      </c>
      <c r="BC257" s="2">
        <f>ROUND(IF($B257="Annuity",SUMIFS('Annuity Prices'!BF:BF,'Annuity Prices'!$B:$B,$D257,'Annuity Prices'!$E:$E,$G257),IF($B257="RAB Short",SUMIFS('RAB Prices Short'!BF:BF,'RAB Prices Short'!$B:$B,'All Prices combined'!$D257,'RAB Prices Short'!$E:$E,'All Prices combined'!$G257),IF($B257="RAB Long",SUMIFS('RAB Prices Long'!BF:BF,'RAB Prices Long'!$B:$B,'All Prices combined'!$D257,'RAB Prices Long'!$E:$E,'All Prices combined'!$G257)))),2)</f>
        <v>28.5</v>
      </c>
      <c r="BD257" s="2">
        <f>ROUND(IF($B257="Annuity",SUMIFS('Annuity Prices'!BG:BG,'Annuity Prices'!$B:$B,$D257,'Annuity Prices'!$E:$E,$G257),IF($B257="RAB Short",SUMIFS('RAB Prices Short'!BG:BG,'RAB Prices Short'!$B:$B,'All Prices combined'!$D257,'RAB Prices Short'!$E:$E,'All Prices combined'!$G257),IF($B257="RAB Long",SUMIFS('RAB Prices Long'!BG:BG,'RAB Prices Long'!$B:$B,'All Prices combined'!$D257,'RAB Prices Long'!$E:$E,'All Prices combined'!$G257)))),2)</f>
        <v>29.22</v>
      </c>
      <c r="BE257" s="2">
        <f>ROUND(IF($B257="Annuity",SUMIFS('Annuity Prices'!BH:BH,'Annuity Prices'!$B:$B,$D257,'Annuity Prices'!$E:$E,$G257),IF($B257="RAB Short",SUMIFS('RAB Prices Short'!BH:BH,'RAB Prices Short'!$B:$B,'All Prices combined'!$D257,'RAB Prices Short'!$E:$E,'All Prices combined'!$G257),IF($B257="RAB Long",SUMIFS('RAB Prices Long'!BH:BH,'RAB Prices Long'!$B:$B,'All Prices combined'!$D257,'RAB Prices Long'!$E:$E,'All Prices combined'!$G257)))),2)</f>
        <v>29.95</v>
      </c>
      <c r="BF257" s="2">
        <f>ROUND(IF($B257="Annuity",SUMIFS('Annuity Prices'!BI:BI,'Annuity Prices'!$B:$B,$D257,'Annuity Prices'!$E:$E,$G257),IF($B257="RAB Short",SUMIFS('RAB Prices Short'!BI:BI,'RAB Prices Short'!$B:$B,'All Prices combined'!$D257,'RAB Prices Short'!$E:$E,'All Prices combined'!$G257),IF($B257="RAB Long",SUMIFS('RAB Prices Long'!BI:BI,'RAB Prices Long'!$B:$B,'All Prices combined'!$D257,'RAB Prices Long'!$E:$E,'All Prices combined'!$G257)))),2)</f>
        <v>32.64</v>
      </c>
      <c r="BG257" s="2">
        <f>ROUND(IF($B257="Annuity",SUMIFS('Annuity Prices'!BJ:BJ,'Annuity Prices'!$B:$B,$D257,'Annuity Prices'!$E:$E,$G257),IF($B257="RAB Short",SUMIFS('RAB Prices Short'!BJ:BJ,'RAB Prices Short'!$B:$B,'All Prices combined'!$D257,'RAB Prices Short'!$E:$E,'All Prices combined'!$G257),IF($B257="RAB Long",SUMIFS('RAB Prices Long'!BJ:BJ,'RAB Prices Long'!$B:$B,'All Prices combined'!$D257,'RAB Prices Long'!$E:$E,'All Prices combined'!$G257)))),2)</f>
        <v>33.46</v>
      </c>
      <c r="BH257" s="2">
        <f>ROUND(IF($B257="Annuity",SUMIFS('Annuity Prices'!BK:BK,'Annuity Prices'!$B:$B,$D257,'Annuity Prices'!$E:$E,$G257),IF($B257="RAB Short",SUMIFS('RAB Prices Short'!BK:BK,'RAB Prices Short'!$B:$B,'All Prices combined'!$D257,'RAB Prices Short'!$E:$E,'All Prices combined'!$G257),IF($B257="RAB Long",SUMIFS('RAB Prices Long'!BK:BK,'RAB Prices Long'!$B:$B,'All Prices combined'!$D257,'RAB Prices Long'!$E:$E,'All Prices combined'!$G257)))),2)</f>
        <v>34.299999999999997</v>
      </c>
      <c r="BI257" s="2">
        <f>ROUND(IF($B257="Annuity",SUMIFS('Annuity Prices'!BL:BL,'Annuity Prices'!$B:$B,$D257,'Annuity Prices'!$E:$E,$G257),IF($B257="RAB Short",SUMIFS('RAB Prices Short'!BL:BL,'RAB Prices Short'!$B:$B,'All Prices combined'!$D257,'RAB Prices Short'!$E:$E,'All Prices combined'!$G257),IF($B257="RAB Long",SUMIFS('RAB Prices Long'!BL:BL,'RAB Prices Long'!$B:$B,'All Prices combined'!$D257,'RAB Prices Long'!$E:$E,'All Prices combined'!$G257)))),2)</f>
        <v>35.15</v>
      </c>
      <c r="BJ257" s="2">
        <f>ROUND(IF($B257="Annuity",SUMIFS('Annuity Prices'!BM:BM,'Annuity Prices'!$B:$B,$D257,'Annuity Prices'!$E:$E,$G257),IF($B257="RAB Short",SUMIFS('RAB Prices Short'!BM:BM,'RAB Prices Short'!$B:$B,'All Prices combined'!$D257,'RAB Prices Short'!$E:$E,'All Prices combined'!$G257),IF($B257="RAB Long",SUMIFS('RAB Prices Long'!BM:BM,'RAB Prices Long'!$B:$B,'All Prices combined'!$D257,'RAB Prices Long'!$E:$E,'All Prices combined'!$G257)))),2)</f>
        <v>38.28</v>
      </c>
      <c r="BK257" s="2">
        <f>ROUND(IF($B257="Annuity",SUMIFS('Annuity Prices'!BN:BN,'Annuity Prices'!$B:$B,$D257,'Annuity Prices'!$E:$E,$G257),IF($B257="RAB Short",SUMIFS('RAB Prices Short'!BN:BN,'RAB Prices Short'!$B:$B,'All Prices combined'!$D257,'RAB Prices Short'!$E:$E,'All Prices combined'!$G257),IF($B257="RAB Long",SUMIFS('RAB Prices Long'!BN:BN,'RAB Prices Long'!$B:$B,'All Prices combined'!$D257,'RAB Prices Long'!$E:$E,'All Prices combined'!$G257)))),2)</f>
        <v>39.24</v>
      </c>
      <c r="BL257" s="2">
        <f>ROUND(IF($B257="Annuity",SUMIFS('Annuity Prices'!BO:BO,'Annuity Prices'!$B:$B,$D257,'Annuity Prices'!$E:$E,$G257),IF($B257="RAB Short",SUMIFS('RAB Prices Short'!BO:BO,'RAB Prices Short'!$B:$B,'All Prices combined'!$D257,'RAB Prices Short'!$E:$E,'All Prices combined'!$G257),IF($B257="RAB Long",SUMIFS('RAB Prices Long'!BO:BO,'RAB Prices Long'!$B:$B,'All Prices combined'!$D257,'RAB Prices Long'!$E:$E,'All Prices combined'!$G257)))),2)</f>
        <v>40.22</v>
      </c>
      <c r="BM257" s="2">
        <f>ROUND(IF($B257="Annuity",SUMIFS('Annuity Prices'!BP:BP,'Annuity Prices'!$B:$B,$D257,'Annuity Prices'!$E:$E,$G257),IF($B257="RAB Short",SUMIFS('RAB Prices Short'!BP:BP,'RAB Prices Short'!$B:$B,'All Prices combined'!$D257,'RAB Prices Short'!$E:$E,'All Prices combined'!$G257),IF($B257="RAB Long",SUMIFS('RAB Prices Long'!BP:BP,'RAB Prices Long'!$B:$B,'All Prices combined'!$D257,'RAB Prices Long'!$E:$E,'All Prices combined'!$G257)))),2)</f>
        <v>41.22</v>
      </c>
      <c r="BN257" s="2">
        <f>ROUND(IF($B257="Annuity",SUMIFS('Annuity Prices'!BQ:BQ,'Annuity Prices'!$B:$B,$D257,'Annuity Prices'!$E:$E,$G257),IF($B257="RAB Short",SUMIFS('RAB Prices Short'!BQ:BQ,'RAB Prices Short'!$B:$B,'All Prices combined'!$D257,'RAB Prices Short'!$E:$E,'All Prices combined'!$G257),IF($B257="RAB Long",SUMIFS('RAB Prices Long'!BQ:BQ,'RAB Prices Long'!$B:$B,'All Prices combined'!$D257,'RAB Prices Long'!$E:$E,'All Prices combined'!$G257)))),2)</f>
        <v>44.85</v>
      </c>
      <c r="BO257" s="2">
        <f>ROUND(IF($B257="Annuity",SUMIFS('Annuity Prices'!BR:BR,'Annuity Prices'!$B:$B,$D257,'Annuity Prices'!$E:$E,$G257),IF($B257="RAB Short",SUMIFS('RAB Prices Short'!BR:BR,'RAB Prices Short'!$B:$B,'All Prices combined'!$D257,'RAB Prices Short'!$E:$E,'All Prices combined'!$G257),IF($B257="RAB Long",SUMIFS('RAB Prices Long'!BR:BR,'RAB Prices Long'!$B:$B,'All Prices combined'!$D257,'RAB Prices Long'!$E:$E,'All Prices combined'!$G257)))),2)</f>
        <v>45.97</v>
      </c>
      <c r="BP257" s="2">
        <f>ROUND(IF($B257="Annuity",SUMIFS('Annuity Prices'!BS:BS,'Annuity Prices'!$B:$B,$D257,'Annuity Prices'!$E:$E,$G257),IF($B257="RAB Short",SUMIFS('RAB Prices Short'!BS:BS,'RAB Prices Short'!$B:$B,'All Prices combined'!$D257,'RAB Prices Short'!$E:$E,'All Prices combined'!$G257),IF($B257="RAB Long",SUMIFS('RAB Prices Long'!BS:BS,'RAB Prices Long'!$B:$B,'All Prices combined'!$D257,'RAB Prices Long'!$E:$E,'All Prices combined'!$G257)))),2)</f>
        <v>47.12</v>
      </c>
      <c r="BQ257" s="2">
        <f>ROUND(IF($B257="Annuity",SUMIFS('Annuity Prices'!BT:BT,'Annuity Prices'!$B:$B,$D257,'Annuity Prices'!$E:$E,$G257),IF($B257="RAB Short",SUMIFS('RAB Prices Short'!BT:BT,'RAB Prices Short'!$B:$B,'All Prices combined'!$D257,'RAB Prices Short'!$E:$E,'All Prices combined'!$G257),IF($B257="RAB Long",SUMIFS('RAB Prices Long'!BT:BT,'RAB Prices Long'!$B:$B,'All Prices combined'!$D257,'RAB Prices Long'!$E:$E,'All Prices combined'!$G257)))),2)</f>
        <v>48.29</v>
      </c>
      <c r="BR257" s="2">
        <f>ROUND(IF($B257="Annuity",SUMIFS('Annuity Prices'!BU:BU,'Annuity Prices'!$B:$B,$D257,'Annuity Prices'!$E:$E,$G257),IF($B257="RAB Short",SUMIFS('RAB Prices Short'!BU:BU,'RAB Prices Short'!$B:$B,'All Prices combined'!$D257,'RAB Prices Short'!$E:$E,'All Prices combined'!$G257),IF($B257="RAB Long",SUMIFS('RAB Prices Long'!BU:BU,'RAB Prices Long'!$B:$B,'All Prices combined'!$D257,'RAB Prices Long'!$E:$E,'All Prices combined'!$G257)))),2)</f>
        <v>52.49</v>
      </c>
      <c r="BS257" s="2">
        <f>ROUND(IF($B257="Annuity",SUMIFS('Annuity Prices'!BV:BV,'Annuity Prices'!$B:$B,$D257,'Annuity Prices'!$E:$E,$G257),IF($B257="RAB Short",SUMIFS('RAB Prices Short'!BV:BV,'RAB Prices Short'!$B:$B,'All Prices combined'!$D257,'RAB Prices Short'!$E:$E,'All Prices combined'!$G257),IF($B257="RAB Long",SUMIFS('RAB Prices Long'!BV:BV,'RAB Prices Long'!$B:$B,'All Prices combined'!$D257,'RAB Prices Long'!$E:$E,'All Prices combined'!$G257)))),2)</f>
        <v>53.8</v>
      </c>
      <c r="BT257" s="2">
        <f>ROUND(IF($B257="Annuity",SUMIFS('Annuity Prices'!BW:BW,'Annuity Prices'!$B:$B,$D257,'Annuity Prices'!$E:$E,$G257),IF($B257="RAB Short",SUMIFS('RAB Prices Short'!BW:BW,'RAB Prices Short'!$B:$B,'All Prices combined'!$D257,'RAB Prices Short'!$E:$E,'All Prices combined'!$G257),IF($B257="RAB Long",SUMIFS('RAB Prices Long'!BW:BW,'RAB Prices Long'!$B:$B,'All Prices combined'!$D257,'RAB Prices Long'!$E:$E,'All Prices combined'!$G257)))),2)</f>
        <v>55.14</v>
      </c>
      <c r="BU257" s="2">
        <f>ROUND(IF($B257="Annuity",SUMIFS('Annuity Prices'!BX:BX,'Annuity Prices'!$B:$B,$D257,'Annuity Prices'!$E:$E,$G257),IF($B257="RAB Short",SUMIFS('RAB Prices Short'!BX:BX,'RAB Prices Short'!$B:$B,'All Prices combined'!$D257,'RAB Prices Short'!$E:$E,'All Prices combined'!$G257),IF($B257="RAB Long",SUMIFS('RAB Prices Long'!BX:BX,'RAB Prices Long'!$B:$B,'All Prices combined'!$D257,'RAB Prices Long'!$E:$E,'All Prices combined'!$G257)))),2)</f>
        <v>56.52</v>
      </c>
    </row>
    <row r="258" spans="2:73" x14ac:dyDescent="0.25">
      <c r="B258" t="s">
        <v>44</v>
      </c>
      <c r="C258">
        <v>13</v>
      </c>
      <c r="E258" t="s">
        <v>165</v>
      </c>
      <c r="F258">
        <v>13</v>
      </c>
      <c r="G258" t="s">
        <v>166</v>
      </c>
      <c r="I258" s="2">
        <f>ROUND(IF($B258="Annuity",SUMIFS('Annuity Prices'!L:L,'Annuity Prices'!$B:$B,$D258,'Annuity Prices'!$E:$E,$G258),IF($B258="RAB Short",SUMIFS('RAB Prices Short'!L:L,'RAB Prices Short'!$B:$B,'All Prices combined'!$D258,'RAB Prices Short'!$E:$E,'All Prices combined'!$G258),IF($B258="RAB Long",SUMIFS('RAB Prices Long'!L:L,'RAB Prices Long'!$B:$B,'All Prices combined'!$D258,'RAB Prices Long'!$E:$E,'All Prices combined'!$G258)))),2)</f>
        <v>0</v>
      </c>
      <c r="J258" s="2">
        <f>ROUND(IF($B258="Annuity",SUMIFS('Annuity Prices'!M:M,'Annuity Prices'!$B:$B,$D258,'Annuity Prices'!$E:$E,$G258),IF($B258="RAB Short",SUMIFS('RAB Prices Short'!M:M,'RAB Prices Short'!$B:$B,'All Prices combined'!$D258,'RAB Prices Short'!$E:$E,'All Prices combined'!$G258),IF($B258="RAB Long",SUMIFS('RAB Prices Long'!M:M,'RAB Prices Long'!$B:$B,'All Prices combined'!$D258,'RAB Prices Long'!$E:$E,'All Prices combined'!$G258)))),2)</f>
        <v>0</v>
      </c>
      <c r="K258" s="2">
        <f>ROUND(IF($B258="Annuity",SUMIFS('Annuity Prices'!N:N,'Annuity Prices'!$B:$B,$D258,'Annuity Prices'!$E:$E,$G258),IF($B258="RAB Short",SUMIFS('RAB Prices Short'!N:N,'RAB Prices Short'!$B:$B,'All Prices combined'!$D258,'RAB Prices Short'!$E:$E,'All Prices combined'!$G258),IF($B258="RAB Long",SUMIFS('RAB Prices Long'!N:N,'RAB Prices Long'!$B:$B,'All Prices combined'!$D258,'RAB Prices Long'!$E:$E,'All Prices combined'!$G258)))),2)</f>
        <v>0</v>
      </c>
      <c r="L258" s="2">
        <f>ROUND(IF($B258="Annuity",SUMIFS('Annuity Prices'!O:O,'Annuity Prices'!$B:$B,$D258,'Annuity Prices'!$E:$E,$G258),IF($B258="RAB Short",SUMIFS('RAB Prices Short'!O:O,'RAB Prices Short'!$B:$B,'All Prices combined'!$D258,'RAB Prices Short'!$E:$E,'All Prices combined'!$G258),IF($B258="RAB Long",SUMIFS('RAB Prices Long'!O:O,'RAB Prices Long'!$B:$B,'All Prices combined'!$D258,'RAB Prices Long'!$E:$E,'All Prices combined'!$G258)))),2)</f>
        <v>0</v>
      </c>
      <c r="M258" s="2">
        <f>ROUND(IF($B258="Annuity",SUMIFS('Annuity Prices'!P:P,'Annuity Prices'!$B:$B,$D258,'Annuity Prices'!$E:$E,$G258),IF($B258="RAB Short",SUMIFS('RAB Prices Short'!P:P,'RAB Prices Short'!$B:$B,'All Prices combined'!$D258,'RAB Prices Short'!$E:$E,'All Prices combined'!$G258),IF($B258="RAB Long",SUMIFS('RAB Prices Long'!P:P,'RAB Prices Long'!$B:$B,'All Prices combined'!$D258,'RAB Prices Long'!$E:$E,'All Prices combined'!$G258)))),2)</f>
        <v>0</v>
      </c>
      <c r="N258" s="2">
        <f>ROUND(IF($B258="Annuity",SUMIFS('Annuity Prices'!Q:Q,'Annuity Prices'!$B:$B,$D258,'Annuity Prices'!$E:$E,$G258),IF($B258="RAB Short",SUMIFS('RAB Prices Short'!Q:Q,'RAB Prices Short'!$B:$B,'All Prices combined'!$D258,'RAB Prices Short'!$E:$E,'All Prices combined'!$G258),IF($B258="RAB Long",SUMIFS('RAB Prices Long'!Q:Q,'RAB Prices Long'!$B:$B,'All Prices combined'!$D258,'RAB Prices Long'!$E:$E,'All Prices combined'!$G258)))),2)</f>
        <v>0</v>
      </c>
      <c r="O258" s="2">
        <f>ROUND(IF($B258="Annuity",SUMIFS('Annuity Prices'!R:R,'Annuity Prices'!$B:$B,$D258,'Annuity Prices'!$E:$E,$G258),IF($B258="RAB Short",SUMIFS('RAB Prices Short'!R:R,'RAB Prices Short'!$B:$B,'All Prices combined'!$D258,'RAB Prices Short'!$E:$E,'All Prices combined'!$G258),IF($B258="RAB Long",SUMIFS('RAB Prices Long'!R:R,'RAB Prices Long'!$B:$B,'All Prices combined'!$D258,'RAB Prices Long'!$E:$E,'All Prices combined'!$G258)))),2)</f>
        <v>0</v>
      </c>
      <c r="P258" s="2">
        <f>ROUND(IF($B258="Annuity",SUMIFS('Annuity Prices'!S:S,'Annuity Prices'!$B:$B,$D258,'Annuity Prices'!$E:$E,$G258),IF($B258="RAB Short",SUMIFS('RAB Prices Short'!S:S,'RAB Prices Short'!$B:$B,'All Prices combined'!$D258,'RAB Prices Short'!$E:$E,'All Prices combined'!$G258),IF($B258="RAB Long",SUMIFS('RAB Prices Long'!S:S,'RAB Prices Long'!$B:$B,'All Prices combined'!$D258,'RAB Prices Long'!$E:$E,'All Prices combined'!$G258)))),2)</f>
        <v>0</v>
      </c>
      <c r="Q258" s="2">
        <f>ROUND(IF($B258="Annuity",SUMIFS('Annuity Prices'!T:T,'Annuity Prices'!$B:$B,$D258,'Annuity Prices'!$E:$E,$G258),IF($B258="RAB Short",SUMIFS('RAB Prices Short'!T:T,'RAB Prices Short'!$B:$B,'All Prices combined'!$D258,'RAB Prices Short'!$E:$E,'All Prices combined'!$G258),IF($B258="RAB Long",SUMIFS('RAB Prices Long'!T:T,'RAB Prices Long'!$B:$B,'All Prices combined'!$D258,'RAB Prices Long'!$E:$E,'All Prices combined'!$G258)))),2)</f>
        <v>0</v>
      </c>
      <c r="R258" s="2">
        <f>ROUND(IF($B258="Annuity",SUMIFS('Annuity Prices'!U:U,'Annuity Prices'!$B:$B,$D258,'Annuity Prices'!$E:$E,$G258),IF($B258="RAB Short",SUMIFS('RAB Prices Short'!U:U,'RAB Prices Short'!$B:$B,'All Prices combined'!$D258,'RAB Prices Short'!$E:$E,'All Prices combined'!$G258),IF($B258="RAB Long",SUMIFS('RAB Prices Long'!U:U,'RAB Prices Long'!$B:$B,'All Prices combined'!$D258,'RAB Prices Long'!$E:$E,'All Prices combined'!$G258)))),2)</f>
        <v>0</v>
      </c>
      <c r="S258" s="2">
        <f>ROUND(IF($B258="Annuity",SUMIFS('Annuity Prices'!V:V,'Annuity Prices'!$B:$B,$D258,'Annuity Prices'!$E:$E,$G258),IF($B258="RAB Short",SUMIFS('RAB Prices Short'!V:V,'RAB Prices Short'!$B:$B,'All Prices combined'!$D258,'RAB Prices Short'!$E:$E,'All Prices combined'!$G258),IF($B258="RAB Long",SUMIFS('RAB Prices Long'!V:V,'RAB Prices Long'!$B:$B,'All Prices combined'!$D258,'RAB Prices Long'!$E:$E,'All Prices combined'!$G258)))),2)</f>
        <v>0</v>
      </c>
      <c r="T258" s="2">
        <f>ROUND(IF($B258="Annuity",SUMIFS('Annuity Prices'!W:W,'Annuity Prices'!$B:$B,$D258,'Annuity Prices'!$E:$E,$G258),IF($B258="RAB Short",SUMIFS('RAB Prices Short'!W:W,'RAB Prices Short'!$B:$B,'All Prices combined'!$D258,'RAB Prices Short'!$E:$E,'All Prices combined'!$G258),IF($B258="RAB Long",SUMIFS('RAB Prices Long'!W:W,'RAB Prices Long'!$B:$B,'All Prices combined'!$D258,'RAB Prices Long'!$E:$E,'All Prices combined'!$G258)))),2)</f>
        <v>0</v>
      </c>
      <c r="U258" s="2">
        <f>ROUND(IF($B258="Annuity",SUMIFS('Annuity Prices'!X:X,'Annuity Prices'!$B:$B,$D258,'Annuity Prices'!$E:$E,$G258),IF($B258="RAB Short",SUMIFS('RAB Prices Short'!X:X,'RAB Prices Short'!$B:$B,'All Prices combined'!$D258,'RAB Prices Short'!$E:$E,'All Prices combined'!$G258),IF($B258="RAB Long",SUMIFS('RAB Prices Long'!X:X,'RAB Prices Long'!$B:$B,'All Prices combined'!$D258,'RAB Prices Long'!$E:$E,'All Prices combined'!$G258)))),2)</f>
        <v>0</v>
      </c>
      <c r="V258" s="2">
        <f>ROUND(IF($B258="Annuity",SUMIFS('Annuity Prices'!Y:Y,'Annuity Prices'!$B:$B,$D258,'Annuity Prices'!$E:$E,$G258),IF($B258="RAB Short",SUMIFS('RAB Prices Short'!Y:Y,'RAB Prices Short'!$B:$B,'All Prices combined'!$D258,'RAB Prices Short'!$E:$E,'All Prices combined'!$G258),IF($B258="RAB Long",SUMIFS('RAB Prices Long'!Y:Y,'RAB Prices Long'!$B:$B,'All Prices combined'!$D258,'RAB Prices Long'!$E:$E,'All Prices combined'!$G258)))),2)</f>
        <v>0</v>
      </c>
      <c r="W258" s="2">
        <f>ROUND(IF($B258="Annuity",SUMIFS('Annuity Prices'!Z:Z,'Annuity Prices'!$B:$B,$D258,'Annuity Prices'!$E:$E,$G258),IF($B258="RAB Short",SUMIFS('RAB Prices Short'!Z:Z,'RAB Prices Short'!$B:$B,'All Prices combined'!$D258,'RAB Prices Short'!$E:$E,'All Prices combined'!$G258),IF($B258="RAB Long",SUMIFS('RAB Prices Long'!Z:Z,'RAB Prices Long'!$B:$B,'All Prices combined'!$D258,'RAB Prices Long'!$E:$E,'All Prices combined'!$G258)))),2)</f>
        <v>0</v>
      </c>
      <c r="X258" s="2">
        <f>ROUND(IF($B258="Annuity",SUMIFS('Annuity Prices'!AA:AA,'Annuity Prices'!$B:$B,$D258,'Annuity Prices'!$E:$E,$G258),IF($B258="RAB Short",SUMIFS('RAB Prices Short'!AA:AA,'RAB Prices Short'!$B:$B,'All Prices combined'!$D258,'RAB Prices Short'!$E:$E,'All Prices combined'!$G258),IF($B258="RAB Long",SUMIFS('RAB Prices Long'!AA:AA,'RAB Prices Long'!$B:$B,'All Prices combined'!$D258,'RAB Prices Long'!$E:$E,'All Prices combined'!$G258)))),2)</f>
        <v>0</v>
      </c>
      <c r="Y258" s="2">
        <f>ROUND(IF($B258="Annuity",SUMIFS('Annuity Prices'!AB:AB,'Annuity Prices'!$B:$B,$D258,'Annuity Prices'!$E:$E,$G258),IF($B258="RAB Short",SUMIFS('RAB Prices Short'!AB:AB,'RAB Prices Short'!$B:$B,'All Prices combined'!$D258,'RAB Prices Short'!$E:$E,'All Prices combined'!$G258),IF($B258="RAB Long",SUMIFS('RAB Prices Long'!AB:AB,'RAB Prices Long'!$B:$B,'All Prices combined'!$D258,'RAB Prices Long'!$E:$E,'All Prices combined'!$G258)))),2)</f>
        <v>0</v>
      </c>
      <c r="Z258" s="2">
        <f>ROUND(IF($B258="Annuity",SUMIFS('Annuity Prices'!AC:AC,'Annuity Prices'!$B:$B,$D258,'Annuity Prices'!$E:$E,$G258),IF($B258="RAB Short",SUMIFS('RAB Prices Short'!AC:AC,'RAB Prices Short'!$B:$B,'All Prices combined'!$D258,'RAB Prices Short'!$E:$E,'All Prices combined'!$G258),IF($B258="RAB Long",SUMIFS('RAB Prices Long'!AC:AC,'RAB Prices Long'!$B:$B,'All Prices combined'!$D258,'RAB Prices Long'!$E:$E,'All Prices combined'!$G258)))),2)</f>
        <v>0</v>
      </c>
      <c r="AA258" s="2">
        <f>ROUND(IF($B258="Annuity",SUMIFS('Annuity Prices'!AD:AD,'Annuity Prices'!$B:$B,$D258,'Annuity Prices'!$E:$E,$G258),IF($B258="RAB Short",SUMIFS('RAB Prices Short'!AD:AD,'RAB Prices Short'!$B:$B,'All Prices combined'!$D258,'RAB Prices Short'!$E:$E,'All Prices combined'!$G258),IF($B258="RAB Long",SUMIFS('RAB Prices Long'!AD:AD,'RAB Prices Long'!$B:$B,'All Prices combined'!$D258,'RAB Prices Long'!$E:$E,'All Prices combined'!$G258)))),2)</f>
        <v>0</v>
      </c>
      <c r="AB258" s="2">
        <f>ROUND(IF($B258="Annuity",SUMIFS('Annuity Prices'!AE:AE,'Annuity Prices'!$B:$B,$D258,'Annuity Prices'!$E:$E,$G258),IF($B258="RAB Short",SUMIFS('RAB Prices Short'!AE:AE,'RAB Prices Short'!$B:$B,'All Prices combined'!$D258,'RAB Prices Short'!$E:$E,'All Prices combined'!$G258),IF($B258="RAB Long",SUMIFS('RAB Prices Long'!AE:AE,'RAB Prices Long'!$B:$B,'All Prices combined'!$D258,'RAB Prices Long'!$E:$E,'All Prices combined'!$G258)))),2)</f>
        <v>0</v>
      </c>
      <c r="AC258" s="2">
        <f>ROUND(IF($B258="Annuity",SUMIFS('Annuity Prices'!AF:AF,'Annuity Prices'!$B:$B,$D258,'Annuity Prices'!$E:$E,$G258),IF($B258="RAB Short",SUMIFS('RAB Prices Short'!AF:AF,'RAB Prices Short'!$B:$B,'All Prices combined'!$D258,'RAB Prices Short'!$E:$E,'All Prices combined'!$G258),IF($B258="RAB Long",SUMIFS('RAB Prices Long'!AF:AF,'RAB Prices Long'!$B:$B,'All Prices combined'!$D258,'RAB Prices Long'!$E:$E,'All Prices combined'!$G258)))),2)</f>
        <v>0</v>
      </c>
      <c r="AD258" s="2">
        <f>ROUND(IF($B258="Annuity",SUMIFS('Annuity Prices'!AG:AG,'Annuity Prices'!$B:$B,$D258,'Annuity Prices'!$E:$E,$G258),IF($B258="RAB Short",SUMIFS('RAB Prices Short'!AG:AG,'RAB Prices Short'!$B:$B,'All Prices combined'!$D258,'RAB Prices Short'!$E:$E,'All Prices combined'!$G258),IF($B258="RAB Long",SUMIFS('RAB Prices Long'!AG:AG,'RAB Prices Long'!$B:$B,'All Prices combined'!$D258,'RAB Prices Long'!$E:$E,'All Prices combined'!$G258)))),2)</f>
        <v>0</v>
      </c>
      <c r="AE258" s="2">
        <f>ROUND(IF($B258="Annuity",SUMIFS('Annuity Prices'!AH:AH,'Annuity Prices'!$B:$B,$D258,'Annuity Prices'!$E:$E,$G258),IF($B258="RAB Short",SUMIFS('RAB Prices Short'!AH:AH,'RAB Prices Short'!$B:$B,'All Prices combined'!$D258,'RAB Prices Short'!$E:$E,'All Prices combined'!$G258),IF($B258="RAB Long",SUMIFS('RAB Prices Long'!AH:AH,'RAB Prices Long'!$B:$B,'All Prices combined'!$D258,'RAB Prices Long'!$E:$E,'All Prices combined'!$G258)))),2)</f>
        <v>0</v>
      </c>
      <c r="AF258" s="2">
        <f>ROUND(IF($B258="Annuity",SUMIFS('Annuity Prices'!AI:AI,'Annuity Prices'!$B:$B,$D258,'Annuity Prices'!$E:$E,$G258),IF($B258="RAB Short",SUMIFS('RAB Prices Short'!AI:AI,'RAB Prices Short'!$B:$B,'All Prices combined'!$D258,'RAB Prices Short'!$E:$E,'All Prices combined'!$G258),IF($B258="RAB Long",SUMIFS('RAB Prices Long'!AI:AI,'RAB Prices Long'!$B:$B,'All Prices combined'!$D258,'RAB Prices Long'!$E:$E,'All Prices combined'!$G258)))),2)</f>
        <v>0</v>
      </c>
      <c r="AG258" s="2">
        <f>ROUND(IF($B258="Annuity",SUMIFS('Annuity Prices'!AJ:AJ,'Annuity Prices'!$B:$B,$D258,'Annuity Prices'!$E:$E,$G258),IF($B258="RAB Short",SUMIFS('RAB Prices Short'!AJ:AJ,'RAB Prices Short'!$B:$B,'All Prices combined'!$D258,'RAB Prices Short'!$E:$E,'All Prices combined'!$G258),IF($B258="RAB Long",SUMIFS('RAB Prices Long'!AJ:AJ,'RAB Prices Long'!$B:$B,'All Prices combined'!$D258,'RAB Prices Long'!$E:$E,'All Prices combined'!$G258)))),2)</f>
        <v>0</v>
      </c>
      <c r="AH258" s="2">
        <f>ROUND(IF($B258="Annuity",SUMIFS('Annuity Prices'!AK:AK,'Annuity Prices'!$B:$B,$D258,'Annuity Prices'!$E:$E,$G258),IF($B258="RAB Short",SUMIFS('RAB Prices Short'!AK:AK,'RAB Prices Short'!$B:$B,'All Prices combined'!$D258,'RAB Prices Short'!$E:$E,'All Prices combined'!$G258),IF($B258="RAB Long",SUMIFS('RAB Prices Long'!AK:AK,'RAB Prices Long'!$B:$B,'All Prices combined'!$D258,'RAB Prices Long'!$E:$E,'All Prices combined'!$G258)))),2)</f>
        <v>0</v>
      </c>
      <c r="AI258" s="2">
        <f>ROUND(IF($B258="Annuity",SUMIFS('Annuity Prices'!AL:AL,'Annuity Prices'!$B:$B,$D258,'Annuity Prices'!$E:$E,$G258),IF($B258="RAB Short",SUMIFS('RAB Prices Short'!AL:AL,'RAB Prices Short'!$B:$B,'All Prices combined'!$D258,'RAB Prices Short'!$E:$E,'All Prices combined'!$G258),IF($B258="RAB Long",SUMIFS('RAB Prices Long'!AL:AL,'RAB Prices Long'!$B:$B,'All Prices combined'!$D258,'RAB Prices Long'!$E:$E,'All Prices combined'!$G258)))),2)</f>
        <v>0</v>
      </c>
      <c r="AJ258" s="2">
        <f>ROUND(IF($B258="Annuity",SUMIFS('Annuity Prices'!AM:AM,'Annuity Prices'!$B:$B,$D258,'Annuity Prices'!$E:$E,$G258),IF($B258="RAB Short",SUMIFS('RAB Prices Short'!AM:AM,'RAB Prices Short'!$B:$B,'All Prices combined'!$D258,'RAB Prices Short'!$E:$E,'All Prices combined'!$G258),IF($B258="RAB Long",SUMIFS('RAB Prices Long'!AM:AM,'RAB Prices Long'!$B:$B,'All Prices combined'!$D258,'RAB Prices Long'!$E:$E,'All Prices combined'!$G258)))),2)</f>
        <v>0</v>
      </c>
      <c r="AK258" s="2">
        <f>ROUND(IF($B258="Annuity",SUMIFS('Annuity Prices'!AN:AN,'Annuity Prices'!$B:$B,$D258,'Annuity Prices'!$E:$E,$G258),IF($B258="RAB Short",SUMIFS('RAB Prices Short'!AN:AN,'RAB Prices Short'!$B:$B,'All Prices combined'!$D258,'RAB Prices Short'!$E:$E,'All Prices combined'!$G258),IF($B258="RAB Long",SUMIFS('RAB Prices Long'!AN:AN,'RAB Prices Long'!$B:$B,'All Prices combined'!$D258,'RAB Prices Long'!$E:$E,'All Prices combined'!$G258)))),2)</f>
        <v>0</v>
      </c>
      <c r="AL258" s="2">
        <f>ROUND(IF($B258="Annuity",SUMIFS('Annuity Prices'!AO:AO,'Annuity Prices'!$B:$B,$D258,'Annuity Prices'!$E:$E,$G258),IF($B258="RAB Short",SUMIFS('RAB Prices Short'!AO:AO,'RAB Prices Short'!$B:$B,'All Prices combined'!$D258,'RAB Prices Short'!$E:$E,'All Prices combined'!$G258),IF($B258="RAB Long",SUMIFS('RAB Prices Long'!AO:AO,'RAB Prices Long'!$B:$B,'All Prices combined'!$D258,'RAB Prices Long'!$E:$E,'All Prices combined'!$G258)))),2)</f>
        <v>0</v>
      </c>
      <c r="AM258" s="2">
        <f>ROUND(IF($B258="Annuity",SUMIFS('Annuity Prices'!AP:AP,'Annuity Prices'!$B:$B,$D258,'Annuity Prices'!$E:$E,$G258),IF($B258="RAB Short",SUMIFS('RAB Prices Short'!AP:AP,'RAB Prices Short'!$B:$B,'All Prices combined'!$D258,'RAB Prices Short'!$E:$E,'All Prices combined'!$G258),IF($B258="RAB Long",SUMIFS('RAB Prices Long'!AP:AP,'RAB Prices Long'!$B:$B,'All Prices combined'!$D258,'RAB Prices Long'!$E:$E,'All Prices combined'!$G258)))),2)</f>
        <v>0</v>
      </c>
      <c r="AN258" s="2">
        <f>ROUND(IF($B258="Annuity",SUMIFS('Annuity Prices'!AQ:AQ,'Annuity Prices'!$B:$B,$D258,'Annuity Prices'!$E:$E,$G258),IF($B258="RAB Short",SUMIFS('RAB Prices Short'!AQ:AQ,'RAB Prices Short'!$B:$B,'All Prices combined'!$D258,'RAB Prices Short'!$E:$E,'All Prices combined'!$G258),IF($B258="RAB Long",SUMIFS('RAB Prices Long'!AQ:AQ,'RAB Prices Long'!$B:$B,'All Prices combined'!$D258,'RAB Prices Long'!$E:$E,'All Prices combined'!$G258)))),2)</f>
        <v>0</v>
      </c>
      <c r="AO258" s="2">
        <f>ROUND(IF($B258="Annuity",SUMIFS('Annuity Prices'!AR:AR,'Annuity Prices'!$B:$B,$D258,'Annuity Prices'!$E:$E,$G258),IF($B258="RAB Short",SUMIFS('RAB Prices Short'!AR:AR,'RAB Prices Short'!$B:$B,'All Prices combined'!$D258,'RAB Prices Short'!$E:$E,'All Prices combined'!$G258),IF($B258="RAB Long",SUMIFS('RAB Prices Long'!AR:AR,'RAB Prices Long'!$B:$B,'All Prices combined'!$D258,'RAB Prices Long'!$E:$E,'All Prices combined'!$G258)))),2)</f>
        <v>0</v>
      </c>
      <c r="AP258" s="2">
        <f>ROUND(IF($B258="Annuity",SUMIFS('Annuity Prices'!AS:AS,'Annuity Prices'!$B:$B,$D258,'Annuity Prices'!$E:$E,$G258),IF($B258="RAB Short",SUMIFS('RAB Prices Short'!AS:AS,'RAB Prices Short'!$B:$B,'All Prices combined'!$D258,'RAB Prices Short'!$E:$E,'All Prices combined'!$G258),IF($B258="RAB Long",SUMIFS('RAB Prices Long'!AS:AS,'RAB Prices Long'!$B:$B,'All Prices combined'!$D258,'RAB Prices Long'!$E:$E,'All Prices combined'!$G258)))),2)</f>
        <v>0</v>
      </c>
      <c r="AQ258" s="2">
        <f>ROUND(IF($B258="Annuity",SUMIFS('Annuity Prices'!AT:AT,'Annuity Prices'!$B:$B,$D258,'Annuity Prices'!$E:$E,$G258),IF($B258="RAB Short",SUMIFS('RAB Prices Short'!AT:AT,'RAB Prices Short'!$B:$B,'All Prices combined'!$D258,'RAB Prices Short'!$E:$E,'All Prices combined'!$G258),IF($B258="RAB Long",SUMIFS('RAB Prices Long'!AT:AT,'RAB Prices Long'!$B:$B,'All Prices combined'!$D258,'RAB Prices Long'!$E:$E,'All Prices combined'!$G258)))),2)</f>
        <v>0</v>
      </c>
      <c r="AR258" s="2">
        <f>ROUND(IF($B258="Annuity",SUMIFS('Annuity Prices'!AU:AU,'Annuity Prices'!$B:$B,$D258,'Annuity Prices'!$E:$E,$G258),IF($B258="RAB Short",SUMIFS('RAB Prices Short'!AU:AU,'RAB Prices Short'!$B:$B,'All Prices combined'!$D258,'RAB Prices Short'!$E:$E,'All Prices combined'!$G258),IF($B258="RAB Long",SUMIFS('RAB Prices Long'!AU:AU,'RAB Prices Long'!$B:$B,'All Prices combined'!$D258,'RAB Prices Long'!$E:$E,'All Prices combined'!$G258)))),2)</f>
        <v>0</v>
      </c>
      <c r="AS258" s="2">
        <f>ROUND(IF($B258="Annuity",SUMIFS('Annuity Prices'!AV:AV,'Annuity Prices'!$B:$B,$D258,'Annuity Prices'!$E:$E,$G258),IF($B258="RAB Short",SUMIFS('RAB Prices Short'!AV:AV,'RAB Prices Short'!$B:$B,'All Prices combined'!$D258,'RAB Prices Short'!$E:$E,'All Prices combined'!$G258),IF($B258="RAB Long",SUMIFS('RAB Prices Long'!AV:AV,'RAB Prices Long'!$B:$B,'All Prices combined'!$D258,'RAB Prices Long'!$E:$E,'All Prices combined'!$G258)))),2)</f>
        <v>0</v>
      </c>
      <c r="AT258" s="2">
        <f>ROUND(IF($B258="Annuity",SUMIFS('Annuity Prices'!AW:AW,'Annuity Prices'!$B:$B,$D258,'Annuity Prices'!$E:$E,$G258),IF($B258="RAB Short",SUMIFS('RAB Prices Short'!AW:AW,'RAB Prices Short'!$B:$B,'All Prices combined'!$D258,'RAB Prices Short'!$E:$E,'All Prices combined'!$G258),IF($B258="RAB Long",SUMIFS('RAB Prices Long'!AW:AW,'RAB Prices Long'!$B:$B,'All Prices combined'!$D258,'RAB Prices Long'!$E:$E,'All Prices combined'!$G258)))),2)</f>
        <v>0</v>
      </c>
      <c r="AU258" s="2">
        <f>ROUND(IF($B258="Annuity",SUMIFS('Annuity Prices'!AX:AX,'Annuity Prices'!$B:$B,$D258,'Annuity Prices'!$E:$E,$G258),IF($B258="RAB Short",SUMIFS('RAB Prices Short'!AX:AX,'RAB Prices Short'!$B:$B,'All Prices combined'!$D258,'RAB Prices Short'!$E:$E,'All Prices combined'!$G258),IF($B258="RAB Long",SUMIFS('RAB Prices Long'!AX:AX,'RAB Prices Long'!$B:$B,'All Prices combined'!$D258,'RAB Prices Long'!$E:$E,'All Prices combined'!$G258)))),2)</f>
        <v>0</v>
      </c>
      <c r="AV258" s="2">
        <f>ROUND(IF($B258="Annuity",SUMIFS('Annuity Prices'!AY:AY,'Annuity Prices'!$B:$B,$D258,'Annuity Prices'!$E:$E,$G258),IF($B258="RAB Short",SUMIFS('RAB Prices Short'!AY:AY,'RAB Prices Short'!$B:$B,'All Prices combined'!$D258,'RAB Prices Short'!$E:$E,'All Prices combined'!$G258),IF($B258="RAB Long",SUMIFS('RAB Prices Long'!AY:AY,'RAB Prices Long'!$B:$B,'All Prices combined'!$D258,'RAB Prices Long'!$E:$E,'All Prices combined'!$G258)))),2)</f>
        <v>0</v>
      </c>
      <c r="AW258" s="2">
        <f>ROUND(IF($B258="Annuity",SUMIFS('Annuity Prices'!AZ:AZ,'Annuity Prices'!$B:$B,$D258,'Annuity Prices'!$E:$E,$G258),IF($B258="RAB Short",SUMIFS('RAB Prices Short'!AZ:AZ,'RAB Prices Short'!$B:$B,'All Prices combined'!$D258,'RAB Prices Short'!$E:$E,'All Prices combined'!$G258),IF($B258="RAB Long",SUMIFS('RAB Prices Long'!AZ:AZ,'RAB Prices Long'!$B:$B,'All Prices combined'!$D258,'RAB Prices Long'!$E:$E,'All Prices combined'!$G258)))),2)</f>
        <v>0</v>
      </c>
      <c r="AX258" s="2">
        <f>ROUND(IF($B258="Annuity",SUMIFS('Annuity Prices'!BA:BA,'Annuity Prices'!$B:$B,$D258,'Annuity Prices'!$E:$E,$G258),IF($B258="RAB Short",SUMIFS('RAB Prices Short'!BA:BA,'RAB Prices Short'!$B:$B,'All Prices combined'!$D258,'RAB Prices Short'!$E:$E,'All Prices combined'!$G258),IF($B258="RAB Long",SUMIFS('RAB Prices Long'!BA:BA,'RAB Prices Long'!$B:$B,'All Prices combined'!$D258,'RAB Prices Long'!$E:$E,'All Prices combined'!$G258)))),2)</f>
        <v>0</v>
      </c>
      <c r="AY258" s="2">
        <f>ROUND(IF($B258="Annuity",SUMIFS('Annuity Prices'!BB:BB,'Annuity Prices'!$B:$B,$D258,'Annuity Prices'!$E:$E,$G258),IF($B258="RAB Short",SUMIFS('RAB Prices Short'!BB:BB,'RAB Prices Short'!$B:$B,'All Prices combined'!$D258,'RAB Prices Short'!$E:$E,'All Prices combined'!$G258),IF($B258="RAB Long",SUMIFS('RAB Prices Long'!BB:BB,'RAB Prices Long'!$B:$B,'All Prices combined'!$D258,'RAB Prices Long'!$E:$E,'All Prices combined'!$G258)))),2)</f>
        <v>0</v>
      </c>
      <c r="AZ258" s="2">
        <f>ROUND(IF($B258="Annuity",SUMIFS('Annuity Prices'!BC:BC,'Annuity Prices'!$B:$B,$D258,'Annuity Prices'!$E:$E,$G258),IF($B258="RAB Short",SUMIFS('RAB Prices Short'!BC:BC,'RAB Prices Short'!$B:$B,'All Prices combined'!$D258,'RAB Prices Short'!$E:$E,'All Prices combined'!$G258),IF($B258="RAB Long",SUMIFS('RAB Prices Long'!BC:BC,'RAB Prices Long'!$B:$B,'All Prices combined'!$D258,'RAB Prices Long'!$E:$E,'All Prices combined'!$G258)))),2)</f>
        <v>0</v>
      </c>
      <c r="BA258" s="2">
        <f>ROUND(IF($B258="Annuity",SUMIFS('Annuity Prices'!BD:BD,'Annuity Prices'!$B:$B,$D258,'Annuity Prices'!$E:$E,$G258),IF($B258="RAB Short",SUMIFS('RAB Prices Short'!BD:BD,'RAB Prices Short'!$B:$B,'All Prices combined'!$D258,'RAB Prices Short'!$E:$E,'All Prices combined'!$G258),IF($B258="RAB Long",SUMIFS('RAB Prices Long'!BD:BD,'RAB Prices Long'!$B:$B,'All Prices combined'!$D258,'RAB Prices Long'!$E:$E,'All Prices combined'!$G258)))),2)</f>
        <v>0</v>
      </c>
      <c r="BB258" s="2">
        <f>ROUND(IF($B258="Annuity",SUMIFS('Annuity Prices'!BE:BE,'Annuity Prices'!$B:$B,$D258,'Annuity Prices'!$E:$E,$G258),IF($B258="RAB Short",SUMIFS('RAB Prices Short'!BE:BE,'RAB Prices Short'!$B:$B,'All Prices combined'!$D258,'RAB Prices Short'!$E:$E,'All Prices combined'!$G258),IF($B258="RAB Long",SUMIFS('RAB Prices Long'!BE:BE,'RAB Prices Long'!$B:$B,'All Prices combined'!$D258,'RAB Prices Long'!$E:$E,'All Prices combined'!$G258)))),2)</f>
        <v>0</v>
      </c>
      <c r="BC258" s="2">
        <f>ROUND(IF($B258="Annuity",SUMIFS('Annuity Prices'!BF:BF,'Annuity Prices'!$B:$B,$D258,'Annuity Prices'!$E:$E,$G258),IF($B258="RAB Short",SUMIFS('RAB Prices Short'!BF:BF,'RAB Prices Short'!$B:$B,'All Prices combined'!$D258,'RAB Prices Short'!$E:$E,'All Prices combined'!$G258),IF($B258="RAB Long",SUMIFS('RAB Prices Long'!BF:BF,'RAB Prices Long'!$B:$B,'All Prices combined'!$D258,'RAB Prices Long'!$E:$E,'All Prices combined'!$G258)))),2)</f>
        <v>0</v>
      </c>
      <c r="BD258" s="2">
        <f>ROUND(IF($B258="Annuity",SUMIFS('Annuity Prices'!BG:BG,'Annuity Prices'!$B:$B,$D258,'Annuity Prices'!$E:$E,$G258),IF($B258="RAB Short",SUMIFS('RAB Prices Short'!BG:BG,'RAB Prices Short'!$B:$B,'All Prices combined'!$D258,'RAB Prices Short'!$E:$E,'All Prices combined'!$G258),IF($B258="RAB Long",SUMIFS('RAB Prices Long'!BG:BG,'RAB Prices Long'!$B:$B,'All Prices combined'!$D258,'RAB Prices Long'!$E:$E,'All Prices combined'!$G258)))),2)</f>
        <v>0</v>
      </c>
      <c r="BE258" s="2">
        <f>ROUND(IF($B258="Annuity",SUMIFS('Annuity Prices'!BH:BH,'Annuity Prices'!$B:$B,$D258,'Annuity Prices'!$E:$E,$G258),IF($B258="RAB Short",SUMIFS('RAB Prices Short'!BH:BH,'RAB Prices Short'!$B:$B,'All Prices combined'!$D258,'RAB Prices Short'!$E:$E,'All Prices combined'!$G258),IF($B258="RAB Long",SUMIFS('RAB Prices Long'!BH:BH,'RAB Prices Long'!$B:$B,'All Prices combined'!$D258,'RAB Prices Long'!$E:$E,'All Prices combined'!$G258)))),2)</f>
        <v>0</v>
      </c>
      <c r="BF258" s="2">
        <f>ROUND(IF($B258="Annuity",SUMIFS('Annuity Prices'!BI:BI,'Annuity Prices'!$B:$B,$D258,'Annuity Prices'!$E:$E,$G258),IF($B258="RAB Short",SUMIFS('RAB Prices Short'!BI:BI,'RAB Prices Short'!$B:$B,'All Prices combined'!$D258,'RAB Prices Short'!$E:$E,'All Prices combined'!$G258),IF($B258="RAB Long",SUMIFS('RAB Prices Long'!BI:BI,'RAB Prices Long'!$B:$B,'All Prices combined'!$D258,'RAB Prices Long'!$E:$E,'All Prices combined'!$G258)))),2)</f>
        <v>0</v>
      </c>
      <c r="BG258" s="2">
        <f>ROUND(IF($B258="Annuity",SUMIFS('Annuity Prices'!BJ:BJ,'Annuity Prices'!$B:$B,$D258,'Annuity Prices'!$E:$E,$G258),IF($B258="RAB Short",SUMIFS('RAB Prices Short'!BJ:BJ,'RAB Prices Short'!$B:$B,'All Prices combined'!$D258,'RAB Prices Short'!$E:$E,'All Prices combined'!$G258),IF($B258="RAB Long",SUMIFS('RAB Prices Long'!BJ:BJ,'RAB Prices Long'!$B:$B,'All Prices combined'!$D258,'RAB Prices Long'!$E:$E,'All Prices combined'!$G258)))),2)</f>
        <v>0</v>
      </c>
      <c r="BH258" s="2">
        <f>ROUND(IF($B258="Annuity",SUMIFS('Annuity Prices'!BK:BK,'Annuity Prices'!$B:$B,$D258,'Annuity Prices'!$E:$E,$G258),IF($B258="RAB Short",SUMIFS('RAB Prices Short'!BK:BK,'RAB Prices Short'!$B:$B,'All Prices combined'!$D258,'RAB Prices Short'!$E:$E,'All Prices combined'!$G258),IF($B258="RAB Long",SUMIFS('RAB Prices Long'!BK:BK,'RAB Prices Long'!$B:$B,'All Prices combined'!$D258,'RAB Prices Long'!$E:$E,'All Prices combined'!$G258)))),2)</f>
        <v>0</v>
      </c>
      <c r="BI258" s="2">
        <f>ROUND(IF($B258="Annuity",SUMIFS('Annuity Prices'!BL:BL,'Annuity Prices'!$B:$B,$D258,'Annuity Prices'!$E:$E,$G258),IF($B258="RAB Short",SUMIFS('RAB Prices Short'!BL:BL,'RAB Prices Short'!$B:$B,'All Prices combined'!$D258,'RAB Prices Short'!$E:$E,'All Prices combined'!$G258),IF($B258="RAB Long",SUMIFS('RAB Prices Long'!BL:BL,'RAB Prices Long'!$B:$B,'All Prices combined'!$D258,'RAB Prices Long'!$E:$E,'All Prices combined'!$G258)))),2)</f>
        <v>0</v>
      </c>
      <c r="BJ258" s="2">
        <f>ROUND(IF($B258="Annuity",SUMIFS('Annuity Prices'!BM:BM,'Annuity Prices'!$B:$B,$D258,'Annuity Prices'!$E:$E,$G258),IF($B258="RAB Short",SUMIFS('RAB Prices Short'!BM:BM,'RAB Prices Short'!$B:$B,'All Prices combined'!$D258,'RAB Prices Short'!$E:$E,'All Prices combined'!$G258),IF($B258="RAB Long",SUMIFS('RAB Prices Long'!BM:BM,'RAB Prices Long'!$B:$B,'All Prices combined'!$D258,'RAB Prices Long'!$E:$E,'All Prices combined'!$G258)))),2)</f>
        <v>0</v>
      </c>
      <c r="BK258" s="2">
        <f>ROUND(IF($B258="Annuity",SUMIFS('Annuity Prices'!BN:BN,'Annuity Prices'!$B:$B,$D258,'Annuity Prices'!$E:$E,$G258),IF($B258="RAB Short",SUMIFS('RAB Prices Short'!BN:BN,'RAB Prices Short'!$B:$B,'All Prices combined'!$D258,'RAB Prices Short'!$E:$E,'All Prices combined'!$G258),IF($B258="RAB Long",SUMIFS('RAB Prices Long'!BN:BN,'RAB Prices Long'!$B:$B,'All Prices combined'!$D258,'RAB Prices Long'!$E:$E,'All Prices combined'!$G258)))),2)</f>
        <v>0</v>
      </c>
      <c r="BL258" s="2">
        <f>ROUND(IF($B258="Annuity",SUMIFS('Annuity Prices'!BO:BO,'Annuity Prices'!$B:$B,$D258,'Annuity Prices'!$E:$E,$G258),IF($B258="RAB Short",SUMIFS('RAB Prices Short'!BO:BO,'RAB Prices Short'!$B:$B,'All Prices combined'!$D258,'RAB Prices Short'!$E:$E,'All Prices combined'!$G258),IF($B258="RAB Long",SUMIFS('RAB Prices Long'!BO:BO,'RAB Prices Long'!$B:$B,'All Prices combined'!$D258,'RAB Prices Long'!$E:$E,'All Prices combined'!$G258)))),2)</f>
        <v>0</v>
      </c>
      <c r="BM258" s="2">
        <f>ROUND(IF($B258="Annuity",SUMIFS('Annuity Prices'!BP:BP,'Annuity Prices'!$B:$B,$D258,'Annuity Prices'!$E:$E,$G258),IF($B258="RAB Short",SUMIFS('RAB Prices Short'!BP:BP,'RAB Prices Short'!$B:$B,'All Prices combined'!$D258,'RAB Prices Short'!$E:$E,'All Prices combined'!$G258),IF($B258="RAB Long",SUMIFS('RAB Prices Long'!BP:BP,'RAB Prices Long'!$B:$B,'All Prices combined'!$D258,'RAB Prices Long'!$E:$E,'All Prices combined'!$G258)))),2)</f>
        <v>0</v>
      </c>
      <c r="BN258" s="2">
        <f>ROUND(IF($B258="Annuity",SUMIFS('Annuity Prices'!BQ:BQ,'Annuity Prices'!$B:$B,$D258,'Annuity Prices'!$E:$E,$G258),IF($B258="RAB Short",SUMIFS('RAB Prices Short'!BQ:BQ,'RAB Prices Short'!$B:$B,'All Prices combined'!$D258,'RAB Prices Short'!$E:$E,'All Prices combined'!$G258),IF($B258="RAB Long",SUMIFS('RAB Prices Long'!BQ:BQ,'RAB Prices Long'!$B:$B,'All Prices combined'!$D258,'RAB Prices Long'!$E:$E,'All Prices combined'!$G258)))),2)</f>
        <v>0</v>
      </c>
      <c r="BO258" s="2">
        <f>ROUND(IF($B258="Annuity",SUMIFS('Annuity Prices'!BR:BR,'Annuity Prices'!$B:$B,$D258,'Annuity Prices'!$E:$E,$G258),IF($B258="RAB Short",SUMIFS('RAB Prices Short'!BR:BR,'RAB Prices Short'!$B:$B,'All Prices combined'!$D258,'RAB Prices Short'!$E:$E,'All Prices combined'!$G258),IF($B258="RAB Long",SUMIFS('RAB Prices Long'!BR:BR,'RAB Prices Long'!$B:$B,'All Prices combined'!$D258,'RAB Prices Long'!$E:$E,'All Prices combined'!$G258)))),2)</f>
        <v>0</v>
      </c>
      <c r="BP258" s="2">
        <f>ROUND(IF($B258="Annuity",SUMIFS('Annuity Prices'!BS:BS,'Annuity Prices'!$B:$B,$D258,'Annuity Prices'!$E:$E,$G258),IF($B258="RAB Short",SUMIFS('RAB Prices Short'!BS:BS,'RAB Prices Short'!$B:$B,'All Prices combined'!$D258,'RAB Prices Short'!$E:$E,'All Prices combined'!$G258),IF($B258="RAB Long",SUMIFS('RAB Prices Long'!BS:BS,'RAB Prices Long'!$B:$B,'All Prices combined'!$D258,'RAB Prices Long'!$E:$E,'All Prices combined'!$G258)))),2)</f>
        <v>0</v>
      </c>
      <c r="BQ258" s="2">
        <f>ROUND(IF($B258="Annuity",SUMIFS('Annuity Prices'!BT:BT,'Annuity Prices'!$B:$B,$D258,'Annuity Prices'!$E:$E,$G258),IF($B258="RAB Short",SUMIFS('RAB Prices Short'!BT:BT,'RAB Prices Short'!$B:$B,'All Prices combined'!$D258,'RAB Prices Short'!$E:$E,'All Prices combined'!$G258),IF($B258="RAB Long",SUMIFS('RAB Prices Long'!BT:BT,'RAB Prices Long'!$B:$B,'All Prices combined'!$D258,'RAB Prices Long'!$E:$E,'All Prices combined'!$G258)))),2)</f>
        <v>0</v>
      </c>
      <c r="BR258" s="2">
        <f>ROUND(IF($B258="Annuity",SUMIFS('Annuity Prices'!BU:BU,'Annuity Prices'!$B:$B,$D258,'Annuity Prices'!$E:$E,$G258),IF($B258="RAB Short",SUMIFS('RAB Prices Short'!BU:BU,'RAB Prices Short'!$B:$B,'All Prices combined'!$D258,'RAB Prices Short'!$E:$E,'All Prices combined'!$G258),IF($B258="RAB Long",SUMIFS('RAB Prices Long'!BU:BU,'RAB Prices Long'!$B:$B,'All Prices combined'!$D258,'RAB Prices Long'!$E:$E,'All Prices combined'!$G258)))),2)</f>
        <v>0</v>
      </c>
      <c r="BS258" s="2">
        <f>ROUND(IF($B258="Annuity",SUMIFS('Annuity Prices'!BV:BV,'Annuity Prices'!$B:$B,$D258,'Annuity Prices'!$E:$E,$G258),IF($B258="RAB Short",SUMIFS('RAB Prices Short'!BV:BV,'RAB Prices Short'!$B:$B,'All Prices combined'!$D258,'RAB Prices Short'!$E:$E,'All Prices combined'!$G258),IF($B258="RAB Long",SUMIFS('RAB Prices Long'!BV:BV,'RAB Prices Long'!$B:$B,'All Prices combined'!$D258,'RAB Prices Long'!$E:$E,'All Prices combined'!$G258)))),2)</f>
        <v>0</v>
      </c>
      <c r="BT258" s="2">
        <f>ROUND(IF($B258="Annuity",SUMIFS('Annuity Prices'!BW:BW,'Annuity Prices'!$B:$B,$D258,'Annuity Prices'!$E:$E,$G258),IF($B258="RAB Short",SUMIFS('RAB Prices Short'!BW:BW,'RAB Prices Short'!$B:$B,'All Prices combined'!$D258,'RAB Prices Short'!$E:$E,'All Prices combined'!$G258),IF($B258="RAB Long",SUMIFS('RAB Prices Long'!BW:BW,'RAB Prices Long'!$B:$B,'All Prices combined'!$D258,'RAB Prices Long'!$E:$E,'All Prices combined'!$G258)))),2)</f>
        <v>0</v>
      </c>
      <c r="BU258" s="2">
        <f>ROUND(IF($B258="Annuity",SUMIFS('Annuity Prices'!BX:BX,'Annuity Prices'!$B:$B,$D258,'Annuity Prices'!$E:$E,$G258),IF($B258="RAB Short",SUMIFS('RAB Prices Short'!BX:BX,'RAB Prices Short'!$B:$B,'All Prices combined'!$D258,'RAB Prices Short'!$E:$E,'All Prices combined'!$G258),IF($B258="RAB Long",SUMIFS('RAB Prices Long'!BX:BX,'RAB Prices Long'!$B:$B,'All Prices combined'!$D258,'RAB Prices Long'!$E:$E,'All Prices combined'!$G258)))),2)</f>
        <v>0</v>
      </c>
    </row>
    <row r="259" spans="2:73" x14ac:dyDescent="0.25">
      <c r="B259" t="s">
        <v>44</v>
      </c>
      <c r="C259">
        <v>13</v>
      </c>
      <c r="D259" t="s">
        <v>166</v>
      </c>
      <c r="E259" t="s">
        <v>165</v>
      </c>
      <c r="F259">
        <v>13</v>
      </c>
      <c r="G259" t="s">
        <v>38</v>
      </c>
      <c r="H259" t="s">
        <v>128</v>
      </c>
      <c r="I259" s="2">
        <f>ROUND(IF($B259="Annuity",SUMIFS('Annuity Prices'!L:L,'Annuity Prices'!$B:$B,$D259,'Annuity Prices'!$E:$E,$G259),IF($B259="RAB Short",SUMIFS('RAB Prices Short'!L:L,'RAB Prices Short'!$B:$B,'All Prices combined'!$D259,'RAB Prices Short'!$E:$E,'All Prices combined'!$G259),IF($B259="RAB Long",SUMIFS('RAB Prices Long'!L:L,'RAB Prices Long'!$B:$B,'All Prices combined'!$D259,'RAB Prices Long'!$E:$E,'All Prices combined'!$G259)))),2)</f>
        <v>0</v>
      </c>
      <c r="J259" s="2">
        <f>ROUND(IF($B259="Annuity",SUMIFS('Annuity Prices'!M:M,'Annuity Prices'!$B:$B,$D259,'Annuity Prices'!$E:$E,$G259),IF($B259="RAB Short",SUMIFS('RAB Prices Short'!M:M,'RAB Prices Short'!$B:$B,'All Prices combined'!$D259,'RAB Prices Short'!$E:$E,'All Prices combined'!$G259),IF($B259="RAB Long",SUMIFS('RAB Prices Long'!M:M,'RAB Prices Long'!$B:$B,'All Prices combined'!$D259,'RAB Prices Long'!$E:$E,'All Prices combined'!$G259)))),2)</f>
        <v>0</v>
      </c>
      <c r="K259" s="2">
        <f>ROUND(IF($B259="Annuity",SUMIFS('Annuity Prices'!N:N,'Annuity Prices'!$B:$B,$D259,'Annuity Prices'!$E:$E,$G259),IF($B259="RAB Short",SUMIFS('RAB Prices Short'!N:N,'RAB Prices Short'!$B:$B,'All Prices combined'!$D259,'RAB Prices Short'!$E:$E,'All Prices combined'!$G259),IF($B259="RAB Long",SUMIFS('RAB Prices Long'!N:N,'RAB Prices Long'!$B:$B,'All Prices combined'!$D259,'RAB Prices Long'!$E:$E,'All Prices combined'!$G259)))),2)</f>
        <v>125.93</v>
      </c>
      <c r="L259" s="2">
        <f>ROUND(IF($B259="Annuity",SUMIFS('Annuity Prices'!O:O,'Annuity Prices'!$B:$B,$D259,'Annuity Prices'!$E:$E,$G259),IF($B259="RAB Short",SUMIFS('RAB Prices Short'!O:O,'RAB Prices Short'!$B:$B,'All Prices combined'!$D259,'RAB Prices Short'!$E:$E,'All Prices combined'!$G259),IF($B259="RAB Long",SUMIFS('RAB Prices Long'!O:O,'RAB Prices Long'!$B:$B,'All Prices combined'!$D259,'RAB Prices Long'!$E:$E,'All Prices combined'!$G259)))),2)</f>
        <v>129.55000000000001</v>
      </c>
      <c r="M259" s="2">
        <f>ROUND(IF($B259="Annuity",SUMIFS('Annuity Prices'!P:P,'Annuity Prices'!$B:$B,$D259,'Annuity Prices'!$E:$E,$G259),IF($B259="RAB Short",SUMIFS('RAB Prices Short'!P:P,'RAB Prices Short'!$B:$B,'All Prices combined'!$D259,'RAB Prices Short'!$E:$E,'All Prices combined'!$G259),IF($B259="RAB Long",SUMIFS('RAB Prices Long'!P:P,'RAB Prices Long'!$B:$B,'All Prices combined'!$D259,'RAB Prices Long'!$E:$E,'All Prices combined'!$G259)))),2)</f>
        <v>140.56</v>
      </c>
      <c r="N259" s="2">
        <f>ROUND(IF($B259="Annuity",SUMIFS('Annuity Prices'!Q:Q,'Annuity Prices'!$B:$B,$D259,'Annuity Prices'!$E:$E,$G259),IF($B259="RAB Short",SUMIFS('RAB Prices Short'!Q:Q,'RAB Prices Short'!$B:$B,'All Prices combined'!$D259,'RAB Prices Short'!$E:$E,'All Prices combined'!$G259),IF($B259="RAB Long",SUMIFS('RAB Prices Long'!Q:Q,'RAB Prices Long'!$B:$B,'All Prices combined'!$D259,'RAB Prices Long'!$E:$E,'All Prices combined'!$G259)))),2)</f>
        <v>144.07</v>
      </c>
      <c r="O259" s="2">
        <f>ROUND(IF($B259="Annuity",SUMIFS('Annuity Prices'!R:R,'Annuity Prices'!$B:$B,$D259,'Annuity Prices'!$E:$E,$G259),IF($B259="RAB Short",SUMIFS('RAB Prices Short'!R:R,'RAB Prices Short'!$B:$B,'All Prices combined'!$D259,'RAB Prices Short'!$E:$E,'All Prices combined'!$G259),IF($B259="RAB Long",SUMIFS('RAB Prices Long'!R:R,'RAB Prices Long'!$B:$B,'All Prices combined'!$D259,'RAB Prices Long'!$E:$E,'All Prices combined'!$G259)))),2)</f>
        <v>147.66999999999999</v>
      </c>
      <c r="P259" s="2">
        <f>ROUND(IF($B259="Annuity",SUMIFS('Annuity Prices'!S:S,'Annuity Prices'!$B:$B,$D259,'Annuity Prices'!$E:$E,$G259),IF($B259="RAB Short",SUMIFS('RAB Prices Short'!S:S,'RAB Prices Short'!$B:$B,'All Prices combined'!$D259,'RAB Prices Short'!$E:$E,'All Prices combined'!$G259),IF($B259="RAB Long",SUMIFS('RAB Prices Long'!S:S,'RAB Prices Long'!$B:$B,'All Prices combined'!$D259,'RAB Prices Long'!$E:$E,'All Prices combined'!$G259)))),2)</f>
        <v>151.37</v>
      </c>
      <c r="Q259" s="2">
        <f>ROUND(IF($B259="Annuity",SUMIFS('Annuity Prices'!T:T,'Annuity Prices'!$B:$B,$D259,'Annuity Prices'!$E:$E,$G259),IF($B259="RAB Short",SUMIFS('RAB Prices Short'!T:T,'RAB Prices Short'!$B:$B,'All Prices combined'!$D259,'RAB Prices Short'!$E:$E,'All Prices combined'!$G259),IF($B259="RAB Long",SUMIFS('RAB Prices Long'!T:T,'RAB Prices Long'!$B:$B,'All Prices combined'!$D259,'RAB Prices Long'!$E:$E,'All Prices combined'!$G259)))),2)</f>
        <v>154.86000000000001</v>
      </c>
      <c r="R259" s="2">
        <f>ROUND(IF($B259="Annuity",SUMIFS('Annuity Prices'!U:U,'Annuity Prices'!$B:$B,$D259,'Annuity Prices'!$E:$E,$G259),IF($B259="RAB Short",SUMIFS('RAB Prices Short'!U:U,'RAB Prices Short'!$B:$B,'All Prices combined'!$D259,'RAB Prices Short'!$E:$E,'All Prices combined'!$G259),IF($B259="RAB Long",SUMIFS('RAB Prices Long'!U:U,'RAB Prices Long'!$B:$B,'All Prices combined'!$D259,'RAB Prices Long'!$E:$E,'All Prices combined'!$G259)))),2)</f>
        <v>158.72999999999999</v>
      </c>
      <c r="S259" s="2">
        <f>ROUND(IF($B259="Annuity",SUMIFS('Annuity Prices'!V:V,'Annuity Prices'!$B:$B,$D259,'Annuity Prices'!$E:$E,$G259),IF($B259="RAB Short",SUMIFS('RAB Prices Short'!V:V,'RAB Prices Short'!$B:$B,'All Prices combined'!$D259,'RAB Prices Short'!$E:$E,'All Prices combined'!$G259),IF($B259="RAB Long",SUMIFS('RAB Prices Long'!V:V,'RAB Prices Long'!$B:$B,'All Prices combined'!$D259,'RAB Prices Long'!$E:$E,'All Prices combined'!$G259)))),2)</f>
        <v>162.69999999999999</v>
      </c>
      <c r="T259" s="2">
        <f>ROUND(IF($B259="Annuity",SUMIFS('Annuity Prices'!W:W,'Annuity Prices'!$B:$B,$D259,'Annuity Prices'!$E:$E,$G259),IF($B259="RAB Short",SUMIFS('RAB Prices Short'!W:W,'RAB Prices Short'!$B:$B,'All Prices combined'!$D259,'RAB Prices Short'!$E:$E,'All Prices combined'!$G259),IF($B259="RAB Long",SUMIFS('RAB Prices Long'!W:W,'RAB Prices Long'!$B:$B,'All Prices combined'!$D259,'RAB Prices Long'!$E:$E,'All Prices combined'!$G259)))),2)</f>
        <v>166.77</v>
      </c>
      <c r="U259" s="2">
        <f>ROUND(IF($B259="Annuity",SUMIFS('Annuity Prices'!X:X,'Annuity Prices'!$B:$B,$D259,'Annuity Prices'!$E:$E,$G259),IF($B259="RAB Short",SUMIFS('RAB Prices Short'!X:X,'RAB Prices Short'!$B:$B,'All Prices combined'!$D259,'RAB Prices Short'!$E:$E,'All Prices combined'!$G259),IF($B259="RAB Long",SUMIFS('RAB Prices Long'!X:X,'RAB Prices Long'!$B:$B,'All Prices combined'!$D259,'RAB Prices Long'!$E:$E,'All Prices combined'!$G259)))),2)</f>
        <v>167.98</v>
      </c>
      <c r="V259" s="2">
        <f>ROUND(IF($B259="Annuity",SUMIFS('Annuity Prices'!Y:Y,'Annuity Prices'!$B:$B,$D259,'Annuity Prices'!$E:$E,$G259),IF($B259="RAB Short",SUMIFS('RAB Prices Short'!Y:Y,'RAB Prices Short'!$B:$B,'All Prices combined'!$D259,'RAB Prices Short'!$E:$E,'All Prices combined'!$G259),IF($B259="RAB Long",SUMIFS('RAB Prices Long'!Y:Y,'RAB Prices Long'!$B:$B,'All Prices combined'!$D259,'RAB Prices Long'!$E:$E,'All Prices combined'!$G259)))),2)</f>
        <v>172.18</v>
      </c>
      <c r="W259" s="2">
        <f>ROUND(IF($B259="Annuity",SUMIFS('Annuity Prices'!Z:Z,'Annuity Prices'!$B:$B,$D259,'Annuity Prices'!$E:$E,$G259),IF($B259="RAB Short",SUMIFS('RAB Prices Short'!Z:Z,'RAB Prices Short'!$B:$B,'All Prices combined'!$D259,'RAB Prices Short'!$E:$E,'All Prices combined'!$G259),IF($B259="RAB Long",SUMIFS('RAB Prices Long'!Z:Z,'RAB Prices Long'!$B:$B,'All Prices combined'!$D259,'RAB Prices Long'!$E:$E,'All Prices combined'!$G259)))),2)</f>
        <v>176.49</v>
      </c>
      <c r="X259" s="2">
        <f>ROUND(IF($B259="Annuity",SUMIFS('Annuity Prices'!AA:AA,'Annuity Prices'!$B:$B,$D259,'Annuity Prices'!$E:$E,$G259),IF($B259="RAB Short",SUMIFS('RAB Prices Short'!AA:AA,'RAB Prices Short'!$B:$B,'All Prices combined'!$D259,'RAB Prices Short'!$E:$E,'All Prices combined'!$G259),IF($B259="RAB Long",SUMIFS('RAB Prices Long'!AA:AA,'RAB Prices Long'!$B:$B,'All Prices combined'!$D259,'RAB Prices Long'!$E:$E,'All Prices combined'!$G259)))),2)</f>
        <v>180.9</v>
      </c>
      <c r="Y259" s="2">
        <f>ROUND(IF($B259="Annuity",SUMIFS('Annuity Prices'!AB:AB,'Annuity Prices'!$B:$B,$D259,'Annuity Prices'!$E:$E,$G259),IF($B259="RAB Short",SUMIFS('RAB Prices Short'!AB:AB,'RAB Prices Short'!$B:$B,'All Prices combined'!$D259,'RAB Prices Short'!$E:$E,'All Prices combined'!$G259),IF($B259="RAB Long",SUMIFS('RAB Prices Long'!AB:AB,'RAB Prices Long'!$B:$B,'All Prices combined'!$D259,'RAB Prices Long'!$E:$E,'All Prices combined'!$G259)))),2)</f>
        <v>179.19</v>
      </c>
      <c r="Z259" s="2">
        <f>ROUND(IF($B259="Annuity",SUMIFS('Annuity Prices'!AC:AC,'Annuity Prices'!$B:$B,$D259,'Annuity Prices'!$E:$E,$G259),IF($B259="RAB Short",SUMIFS('RAB Prices Short'!AC:AC,'RAB Prices Short'!$B:$B,'All Prices combined'!$D259,'RAB Prices Short'!$E:$E,'All Prices combined'!$G259),IF($B259="RAB Long",SUMIFS('RAB Prices Long'!AC:AC,'RAB Prices Long'!$B:$B,'All Prices combined'!$D259,'RAB Prices Long'!$E:$E,'All Prices combined'!$G259)))),2)</f>
        <v>183.67</v>
      </c>
      <c r="AA259" s="2">
        <f>ROUND(IF($B259="Annuity",SUMIFS('Annuity Prices'!AD:AD,'Annuity Prices'!$B:$B,$D259,'Annuity Prices'!$E:$E,$G259),IF($B259="RAB Short",SUMIFS('RAB Prices Short'!AD:AD,'RAB Prices Short'!$B:$B,'All Prices combined'!$D259,'RAB Prices Short'!$E:$E,'All Prices combined'!$G259),IF($B259="RAB Long",SUMIFS('RAB Prices Long'!AD:AD,'RAB Prices Long'!$B:$B,'All Prices combined'!$D259,'RAB Prices Long'!$E:$E,'All Prices combined'!$G259)))),2)</f>
        <v>188.26</v>
      </c>
      <c r="AB259" s="2">
        <f>ROUND(IF($B259="Annuity",SUMIFS('Annuity Prices'!AE:AE,'Annuity Prices'!$B:$B,$D259,'Annuity Prices'!$E:$E,$G259),IF($B259="RAB Short",SUMIFS('RAB Prices Short'!AE:AE,'RAB Prices Short'!$B:$B,'All Prices combined'!$D259,'RAB Prices Short'!$E:$E,'All Prices combined'!$G259),IF($B259="RAB Long",SUMIFS('RAB Prices Long'!AE:AE,'RAB Prices Long'!$B:$B,'All Prices combined'!$D259,'RAB Prices Long'!$E:$E,'All Prices combined'!$G259)))),2)</f>
        <v>192.97</v>
      </c>
      <c r="AC259" s="2">
        <f>ROUND(IF($B259="Annuity",SUMIFS('Annuity Prices'!AF:AF,'Annuity Prices'!$B:$B,$D259,'Annuity Prices'!$E:$E,$G259),IF($B259="RAB Short",SUMIFS('RAB Prices Short'!AF:AF,'RAB Prices Short'!$B:$B,'All Prices combined'!$D259,'RAB Prices Short'!$E:$E,'All Prices combined'!$G259),IF($B259="RAB Long",SUMIFS('RAB Prices Long'!AF:AF,'RAB Prices Long'!$B:$B,'All Prices combined'!$D259,'RAB Prices Long'!$E:$E,'All Prices combined'!$G259)))),2)</f>
        <v>179.21</v>
      </c>
      <c r="AD259" s="2">
        <f>ROUND(IF($B259="Annuity",SUMIFS('Annuity Prices'!AG:AG,'Annuity Prices'!$B:$B,$D259,'Annuity Prices'!$E:$E,$G259),IF($B259="RAB Short",SUMIFS('RAB Prices Short'!AG:AG,'RAB Prices Short'!$B:$B,'All Prices combined'!$D259,'RAB Prices Short'!$E:$E,'All Prices combined'!$G259),IF($B259="RAB Long",SUMIFS('RAB Prices Long'!AG:AG,'RAB Prices Long'!$B:$B,'All Prices combined'!$D259,'RAB Prices Long'!$E:$E,'All Prices combined'!$G259)))),2)</f>
        <v>183.69</v>
      </c>
      <c r="AE259" s="2">
        <f>ROUND(IF($B259="Annuity",SUMIFS('Annuity Prices'!AH:AH,'Annuity Prices'!$B:$B,$D259,'Annuity Prices'!$E:$E,$G259),IF($B259="RAB Short",SUMIFS('RAB Prices Short'!AH:AH,'RAB Prices Short'!$B:$B,'All Prices combined'!$D259,'RAB Prices Short'!$E:$E,'All Prices combined'!$G259),IF($B259="RAB Long",SUMIFS('RAB Prices Long'!AH:AH,'RAB Prices Long'!$B:$B,'All Prices combined'!$D259,'RAB Prices Long'!$E:$E,'All Prices combined'!$G259)))),2)</f>
        <v>188.28</v>
      </c>
      <c r="AF259" s="2">
        <f>ROUND(IF($B259="Annuity",SUMIFS('Annuity Prices'!AI:AI,'Annuity Prices'!$B:$B,$D259,'Annuity Prices'!$E:$E,$G259),IF($B259="RAB Short",SUMIFS('RAB Prices Short'!AI:AI,'RAB Prices Short'!$B:$B,'All Prices combined'!$D259,'RAB Prices Short'!$E:$E,'All Prices combined'!$G259),IF($B259="RAB Long",SUMIFS('RAB Prices Long'!AI:AI,'RAB Prices Long'!$B:$B,'All Prices combined'!$D259,'RAB Prices Long'!$E:$E,'All Prices combined'!$G259)))),2)</f>
        <v>192.99</v>
      </c>
      <c r="AG259" s="2">
        <f>ROUND(IF($B259="Annuity",SUMIFS('Annuity Prices'!AJ:AJ,'Annuity Prices'!$B:$B,$D259,'Annuity Prices'!$E:$E,$G259),IF($B259="RAB Short",SUMIFS('RAB Prices Short'!AJ:AJ,'RAB Prices Short'!$B:$B,'All Prices combined'!$D259,'RAB Prices Short'!$E:$E,'All Prices combined'!$G259),IF($B259="RAB Long",SUMIFS('RAB Prices Long'!AJ:AJ,'RAB Prices Long'!$B:$B,'All Prices combined'!$D259,'RAB Prices Long'!$E:$E,'All Prices combined'!$G259)))),2)</f>
        <v>177.27</v>
      </c>
      <c r="AH259" s="2">
        <f>ROUND(IF($B259="Annuity",SUMIFS('Annuity Prices'!AK:AK,'Annuity Prices'!$B:$B,$D259,'Annuity Prices'!$E:$E,$G259),IF($B259="RAB Short",SUMIFS('RAB Prices Short'!AK:AK,'RAB Prices Short'!$B:$B,'All Prices combined'!$D259,'RAB Prices Short'!$E:$E,'All Prices combined'!$G259),IF($B259="RAB Long",SUMIFS('RAB Prices Long'!AK:AK,'RAB Prices Long'!$B:$B,'All Prices combined'!$D259,'RAB Prices Long'!$E:$E,'All Prices combined'!$G259)))),2)</f>
        <v>181.7</v>
      </c>
      <c r="AI259" s="2">
        <f>ROUND(IF($B259="Annuity",SUMIFS('Annuity Prices'!AL:AL,'Annuity Prices'!$B:$B,$D259,'Annuity Prices'!$E:$E,$G259),IF($B259="RAB Short",SUMIFS('RAB Prices Short'!AL:AL,'RAB Prices Short'!$B:$B,'All Prices combined'!$D259,'RAB Prices Short'!$E:$E,'All Prices combined'!$G259),IF($B259="RAB Long",SUMIFS('RAB Prices Long'!AL:AL,'RAB Prices Long'!$B:$B,'All Prices combined'!$D259,'RAB Prices Long'!$E:$E,'All Prices combined'!$G259)))),2)</f>
        <v>186.24</v>
      </c>
      <c r="AJ259" s="2">
        <f>ROUND(IF($B259="Annuity",SUMIFS('Annuity Prices'!AM:AM,'Annuity Prices'!$B:$B,$D259,'Annuity Prices'!$E:$E,$G259),IF($B259="RAB Short",SUMIFS('RAB Prices Short'!AM:AM,'RAB Prices Short'!$B:$B,'All Prices combined'!$D259,'RAB Prices Short'!$E:$E,'All Prices combined'!$G259),IF($B259="RAB Long",SUMIFS('RAB Prices Long'!AM:AM,'RAB Prices Long'!$B:$B,'All Prices combined'!$D259,'RAB Prices Long'!$E:$E,'All Prices combined'!$G259)))),2)</f>
        <v>190.9</v>
      </c>
      <c r="AK259" s="2">
        <f>ROUND(IF($B259="Annuity",SUMIFS('Annuity Prices'!AN:AN,'Annuity Prices'!$B:$B,$D259,'Annuity Prices'!$E:$E,$G259),IF($B259="RAB Short",SUMIFS('RAB Prices Short'!AN:AN,'RAB Prices Short'!$B:$B,'All Prices combined'!$D259,'RAB Prices Short'!$E:$E,'All Prices combined'!$G259),IF($B259="RAB Long",SUMIFS('RAB Prices Long'!AN:AN,'RAB Prices Long'!$B:$B,'All Prices combined'!$D259,'RAB Prices Long'!$E:$E,'All Prices combined'!$G259)))),2)</f>
        <v>149.91</v>
      </c>
      <c r="AL259" s="2">
        <f>ROUND(IF($B259="Annuity",SUMIFS('Annuity Prices'!AO:AO,'Annuity Prices'!$B:$B,$D259,'Annuity Prices'!$E:$E,$G259),IF($B259="RAB Short",SUMIFS('RAB Prices Short'!AO:AO,'RAB Prices Short'!$B:$B,'All Prices combined'!$D259,'RAB Prices Short'!$E:$E,'All Prices combined'!$G259),IF($B259="RAB Long",SUMIFS('RAB Prices Long'!AO:AO,'RAB Prices Long'!$B:$B,'All Prices combined'!$D259,'RAB Prices Long'!$E:$E,'All Prices combined'!$G259)))),2)</f>
        <v>153.66</v>
      </c>
      <c r="AM259" s="2">
        <f>ROUND(IF($B259="Annuity",SUMIFS('Annuity Prices'!AP:AP,'Annuity Prices'!$B:$B,$D259,'Annuity Prices'!$E:$E,$G259),IF($B259="RAB Short",SUMIFS('RAB Prices Short'!AP:AP,'RAB Prices Short'!$B:$B,'All Prices combined'!$D259,'RAB Prices Short'!$E:$E,'All Prices combined'!$G259),IF($B259="RAB Long",SUMIFS('RAB Prices Long'!AP:AP,'RAB Prices Long'!$B:$B,'All Prices combined'!$D259,'RAB Prices Long'!$E:$E,'All Prices combined'!$G259)))),2)</f>
        <v>157.5</v>
      </c>
      <c r="AN259" s="2">
        <f>ROUND(IF($B259="Annuity",SUMIFS('Annuity Prices'!AQ:AQ,'Annuity Prices'!$B:$B,$D259,'Annuity Prices'!$E:$E,$G259),IF($B259="RAB Short",SUMIFS('RAB Prices Short'!AQ:AQ,'RAB Prices Short'!$B:$B,'All Prices combined'!$D259,'RAB Prices Short'!$E:$E,'All Prices combined'!$G259),IF($B259="RAB Long",SUMIFS('RAB Prices Long'!AQ:AQ,'RAB Prices Long'!$B:$B,'All Prices combined'!$D259,'RAB Prices Long'!$E:$E,'All Prices combined'!$G259)))),2)</f>
        <v>161.44</v>
      </c>
      <c r="AO259" s="2">
        <f>ROUND(IF($B259="Annuity",SUMIFS('Annuity Prices'!AR:AR,'Annuity Prices'!$B:$B,$D259,'Annuity Prices'!$E:$E,$G259),IF($B259="RAB Short",SUMIFS('RAB Prices Short'!AR:AR,'RAB Prices Short'!$B:$B,'All Prices combined'!$D259,'RAB Prices Short'!$E:$E,'All Prices combined'!$G259),IF($B259="RAB Long",SUMIFS('RAB Prices Long'!AR:AR,'RAB Prices Long'!$B:$B,'All Prices combined'!$D259,'RAB Prices Long'!$E:$E,'All Prices combined'!$G259)))),2)</f>
        <v>0</v>
      </c>
      <c r="AP259" s="2">
        <f>ROUND(IF($B259="Annuity",SUMIFS('Annuity Prices'!AS:AS,'Annuity Prices'!$B:$B,$D259,'Annuity Prices'!$E:$E,$G259),IF($B259="RAB Short",SUMIFS('RAB Prices Short'!AS:AS,'RAB Prices Short'!$B:$B,'All Prices combined'!$D259,'RAB Prices Short'!$E:$E,'All Prices combined'!$G259),IF($B259="RAB Long",SUMIFS('RAB Prices Long'!AS:AS,'RAB Prices Long'!$B:$B,'All Prices combined'!$D259,'RAB Prices Long'!$E:$E,'All Prices combined'!$G259)))),2)</f>
        <v>0</v>
      </c>
      <c r="AQ259" s="2">
        <f>ROUND(IF($B259="Annuity",SUMIFS('Annuity Prices'!AT:AT,'Annuity Prices'!$B:$B,$D259,'Annuity Prices'!$E:$E,$G259),IF($B259="RAB Short",SUMIFS('RAB Prices Short'!AT:AT,'RAB Prices Short'!$B:$B,'All Prices combined'!$D259,'RAB Prices Short'!$E:$E,'All Prices combined'!$G259),IF($B259="RAB Long",SUMIFS('RAB Prices Long'!AT:AT,'RAB Prices Long'!$B:$B,'All Prices combined'!$D259,'RAB Prices Long'!$E:$E,'All Prices combined'!$G259)))),2)</f>
        <v>72.36</v>
      </c>
      <c r="AR259" s="2">
        <f>ROUND(IF($B259="Annuity",SUMIFS('Annuity Prices'!AU:AU,'Annuity Prices'!$B:$B,$D259,'Annuity Prices'!$E:$E,$G259),IF($B259="RAB Short",SUMIFS('RAB Prices Short'!AU:AU,'RAB Prices Short'!$B:$B,'All Prices combined'!$D259,'RAB Prices Short'!$E:$E,'All Prices combined'!$G259),IF($B259="RAB Long",SUMIFS('RAB Prices Long'!AU:AU,'RAB Prices Long'!$B:$B,'All Prices combined'!$D259,'RAB Prices Long'!$E:$E,'All Prices combined'!$G259)))),2)</f>
        <v>77.2</v>
      </c>
      <c r="AS259" s="2">
        <f>ROUND(IF($B259="Annuity",SUMIFS('Annuity Prices'!AV:AV,'Annuity Prices'!$B:$B,$D259,'Annuity Prices'!$E:$E,$G259),IF($B259="RAB Short",SUMIFS('RAB Prices Short'!AV:AV,'RAB Prices Short'!$B:$B,'All Prices combined'!$D259,'RAB Prices Short'!$E:$E,'All Prices combined'!$G259),IF($B259="RAB Long",SUMIFS('RAB Prices Long'!AV:AV,'RAB Prices Long'!$B:$B,'All Prices combined'!$D259,'RAB Prices Long'!$E:$E,'All Prices combined'!$G259)))),2)</f>
        <v>82.26</v>
      </c>
      <c r="AT259" s="2">
        <f>ROUND(IF($B259="Annuity",SUMIFS('Annuity Prices'!AW:AW,'Annuity Prices'!$B:$B,$D259,'Annuity Prices'!$E:$E,$G259),IF($B259="RAB Short",SUMIFS('RAB Prices Short'!AW:AW,'RAB Prices Short'!$B:$B,'All Prices combined'!$D259,'RAB Prices Short'!$E:$E,'All Prices combined'!$G259),IF($B259="RAB Long",SUMIFS('RAB Prices Long'!AW:AW,'RAB Prices Long'!$B:$B,'All Prices combined'!$D259,'RAB Prices Long'!$E:$E,'All Prices combined'!$G259)))),2)</f>
        <v>87.55</v>
      </c>
      <c r="AU259" s="2">
        <f>ROUND(IF($B259="Annuity",SUMIFS('Annuity Prices'!AX:AX,'Annuity Prices'!$B:$B,$D259,'Annuity Prices'!$E:$E,$G259),IF($B259="RAB Short",SUMIFS('RAB Prices Short'!AX:AX,'RAB Prices Short'!$B:$B,'All Prices combined'!$D259,'RAB Prices Short'!$E:$E,'All Prices combined'!$G259),IF($B259="RAB Long",SUMIFS('RAB Prices Long'!AX:AX,'RAB Prices Long'!$B:$B,'All Prices combined'!$D259,'RAB Prices Long'!$E:$E,'All Prices combined'!$G259)))),2)</f>
        <v>93.07</v>
      </c>
      <c r="AV259" s="2">
        <f>ROUND(IF($B259="Annuity",SUMIFS('Annuity Prices'!AY:AY,'Annuity Prices'!$B:$B,$D259,'Annuity Prices'!$E:$E,$G259),IF($B259="RAB Short",SUMIFS('RAB Prices Short'!AY:AY,'RAB Prices Short'!$B:$B,'All Prices combined'!$D259,'RAB Prices Short'!$E:$E,'All Prices combined'!$G259),IF($B259="RAB Long",SUMIFS('RAB Prices Long'!AY:AY,'RAB Prices Long'!$B:$B,'All Prices combined'!$D259,'RAB Prices Long'!$E:$E,'All Prices combined'!$G259)))),2)</f>
        <v>98.84</v>
      </c>
      <c r="AW259" s="2">
        <f>ROUND(IF($B259="Annuity",SUMIFS('Annuity Prices'!AZ:AZ,'Annuity Prices'!$B:$B,$D259,'Annuity Prices'!$E:$E,$G259),IF($B259="RAB Short",SUMIFS('RAB Prices Short'!AZ:AZ,'RAB Prices Short'!$B:$B,'All Prices combined'!$D259,'RAB Prices Short'!$E:$E,'All Prices combined'!$G259),IF($B259="RAB Long",SUMIFS('RAB Prices Long'!AZ:AZ,'RAB Prices Long'!$B:$B,'All Prices combined'!$D259,'RAB Prices Long'!$E:$E,'All Prices combined'!$G259)))),2)</f>
        <v>104.86</v>
      </c>
      <c r="AX259" s="2">
        <f>ROUND(IF($B259="Annuity",SUMIFS('Annuity Prices'!BA:BA,'Annuity Prices'!$B:$B,$D259,'Annuity Prices'!$E:$E,$G259),IF($B259="RAB Short",SUMIFS('RAB Prices Short'!BA:BA,'RAB Prices Short'!$B:$B,'All Prices combined'!$D259,'RAB Prices Short'!$E:$E,'All Prices combined'!$G259),IF($B259="RAB Long",SUMIFS('RAB Prices Long'!BA:BA,'RAB Prices Long'!$B:$B,'All Prices combined'!$D259,'RAB Prices Long'!$E:$E,'All Prices combined'!$G259)))),2)</f>
        <v>111.15</v>
      </c>
      <c r="AY259" s="2">
        <f>ROUND(IF($B259="Annuity",SUMIFS('Annuity Prices'!BB:BB,'Annuity Prices'!$B:$B,$D259,'Annuity Prices'!$E:$E,$G259),IF($B259="RAB Short",SUMIFS('RAB Prices Short'!BB:BB,'RAB Prices Short'!$B:$B,'All Prices combined'!$D259,'RAB Prices Short'!$E:$E,'All Prices combined'!$G259),IF($B259="RAB Long",SUMIFS('RAB Prices Long'!BB:BB,'RAB Prices Long'!$B:$B,'All Prices combined'!$D259,'RAB Prices Long'!$E:$E,'All Prices combined'!$G259)))),2)</f>
        <v>117.71</v>
      </c>
      <c r="AZ259" s="2">
        <f>ROUND(IF($B259="Annuity",SUMIFS('Annuity Prices'!BC:BC,'Annuity Prices'!$B:$B,$D259,'Annuity Prices'!$E:$E,$G259),IF($B259="RAB Short",SUMIFS('RAB Prices Short'!BC:BC,'RAB Prices Short'!$B:$B,'All Prices combined'!$D259,'RAB Prices Short'!$E:$E,'All Prices combined'!$G259),IF($B259="RAB Long",SUMIFS('RAB Prices Long'!BC:BC,'RAB Prices Long'!$B:$B,'All Prices combined'!$D259,'RAB Prices Long'!$E:$E,'All Prices combined'!$G259)))),2)</f>
        <v>124.56</v>
      </c>
      <c r="BA259" s="2">
        <f>ROUND(IF($B259="Annuity",SUMIFS('Annuity Prices'!BD:BD,'Annuity Prices'!$B:$B,$D259,'Annuity Prices'!$E:$E,$G259),IF($B259="RAB Short",SUMIFS('RAB Prices Short'!BD:BD,'RAB Prices Short'!$B:$B,'All Prices combined'!$D259,'RAB Prices Short'!$E:$E,'All Prices combined'!$G259),IF($B259="RAB Long",SUMIFS('RAB Prices Long'!BD:BD,'RAB Prices Long'!$B:$B,'All Prices combined'!$D259,'RAB Prices Long'!$E:$E,'All Prices combined'!$G259)))),2)</f>
        <v>131.69999999999999</v>
      </c>
      <c r="BB259" s="2">
        <f>ROUND(IF($B259="Annuity",SUMIFS('Annuity Prices'!BE:BE,'Annuity Prices'!$B:$B,$D259,'Annuity Prices'!$E:$E,$G259),IF($B259="RAB Short",SUMIFS('RAB Prices Short'!BE:BE,'RAB Prices Short'!$B:$B,'All Prices combined'!$D259,'RAB Prices Short'!$E:$E,'All Prices combined'!$G259),IF($B259="RAB Long",SUMIFS('RAB Prices Long'!BE:BE,'RAB Prices Long'!$B:$B,'All Prices combined'!$D259,'RAB Prices Long'!$E:$E,'All Prices combined'!$G259)))),2)</f>
        <v>139.15</v>
      </c>
      <c r="BC259" s="2">
        <f>ROUND(IF($B259="Annuity",SUMIFS('Annuity Prices'!BF:BF,'Annuity Prices'!$B:$B,$D259,'Annuity Prices'!$E:$E,$G259),IF($B259="RAB Short",SUMIFS('RAB Prices Short'!BF:BF,'RAB Prices Short'!$B:$B,'All Prices combined'!$D259,'RAB Prices Short'!$E:$E,'All Prices combined'!$G259),IF($B259="RAB Long",SUMIFS('RAB Prices Long'!BF:BF,'RAB Prices Long'!$B:$B,'All Prices combined'!$D259,'RAB Prices Long'!$E:$E,'All Prices combined'!$G259)))),2)</f>
        <v>146.91999999999999</v>
      </c>
      <c r="BD259" s="2">
        <f>ROUND(IF($B259="Annuity",SUMIFS('Annuity Prices'!BG:BG,'Annuity Prices'!$B:$B,$D259,'Annuity Prices'!$E:$E,$G259),IF($B259="RAB Short",SUMIFS('RAB Prices Short'!BG:BG,'RAB Prices Short'!$B:$B,'All Prices combined'!$D259,'RAB Prices Short'!$E:$E,'All Prices combined'!$G259),IF($B259="RAB Long",SUMIFS('RAB Prices Long'!BG:BG,'RAB Prices Long'!$B:$B,'All Prices combined'!$D259,'RAB Prices Long'!$E:$E,'All Prices combined'!$G259)))),2)</f>
        <v>155.02000000000001</v>
      </c>
      <c r="BE259" s="2">
        <f>ROUND(IF($B259="Annuity",SUMIFS('Annuity Prices'!BH:BH,'Annuity Prices'!$B:$B,$D259,'Annuity Prices'!$E:$E,$G259),IF($B259="RAB Short",SUMIFS('RAB Prices Short'!BH:BH,'RAB Prices Short'!$B:$B,'All Prices combined'!$D259,'RAB Prices Short'!$E:$E,'All Prices combined'!$G259),IF($B259="RAB Long",SUMIFS('RAB Prices Long'!BH:BH,'RAB Prices Long'!$B:$B,'All Prices combined'!$D259,'RAB Prices Long'!$E:$E,'All Prices combined'!$G259)))),2)</f>
        <v>163.46</v>
      </c>
      <c r="BF259" s="2">
        <f>ROUND(IF($B259="Annuity",SUMIFS('Annuity Prices'!BI:BI,'Annuity Prices'!$B:$B,$D259,'Annuity Prices'!$E:$E,$G259),IF($B259="RAB Short",SUMIFS('RAB Prices Short'!BI:BI,'RAB Prices Short'!$B:$B,'All Prices combined'!$D259,'RAB Prices Short'!$E:$E,'All Prices combined'!$G259),IF($B259="RAB Long",SUMIFS('RAB Prices Long'!BI:BI,'RAB Prices Long'!$B:$B,'All Prices combined'!$D259,'RAB Prices Long'!$E:$E,'All Prices combined'!$G259)))),2)</f>
        <v>172.26</v>
      </c>
      <c r="BG259" s="2">
        <f>ROUND(IF($B259="Annuity",SUMIFS('Annuity Prices'!BJ:BJ,'Annuity Prices'!$B:$B,$D259,'Annuity Prices'!$E:$E,$G259),IF($B259="RAB Short",SUMIFS('RAB Prices Short'!BJ:BJ,'RAB Prices Short'!$B:$B,'All Prices combined'!$D259,'RAB Prices Short'!$E:$E,'All Prices combined'!$G259),IF($B259="RAB Long",SUMIFS('RAB Prices Long'!BJ:BJ,'RAB Prices Long'!$B:$B,'All Prices combined'!$D259,'RAB Prices Long'!$E:$E,'All Prices combined'!$G259)))),2)</f>
        <v>181.43</v>
      </c>
      <c r="BH259" s="2">
        <f>ROUND(IF($B259="Annuity",SUMIFS('Annuity Prices'!BK:BK,'Annuity Prices'!$B:$B,$D259,'Annuity Prices'!$E:$E,$G259),IF($B259="RAB Short",SUMIFS('RAB Prices Short'!BK:BK,'RAB Prices Short'!$B:$B,'All Prices combined'!$D259,'RAB Prices Short'!$E:$E,'All Prices combined'!$G259),IF($B259="RAB Long",SUMIFS('RAB Prices Long'!BK:BK,'RAB Prices Long'!$B:$B,'All Prices combined'!$D259,'RAB Prices Long'!$E:$E,'All Prices combined'!$G259)))),2)</f>
        <v>188.26</v>
      </c>
      <c r="BI259" s="2">
        <f>ROUND(IF($B259="Annuity",SUMIFS('Annuity Prices'!BL:BL,'Annuity Prices'!$B:$B,$D259,'Annuity Prices'!$E:$E,$G259),IF($B259="RAB Short",SUMIFS('RAB Prices Short'!BL:BL,'RAB Prices Short'!$B:$B,'All Prices combined'!$D259,'RAB Prices Short'!$E:$E,'All Prices combined'!$G259),IF($B259="RAB Long",SUMIFS('RAB Prices Long'!BL:BL,'RAB Prices Long'!$B:$B,'All Prices combined'!$D259,'RAB Prices Long'!$E:$E,'All Prices combined'!$G259)))),2)</f>
        <v>192.97</v>
      </c>
      <c r="BJ259" s="2">
        <f>ROUND(IF($B259="Annuity",SUMIFS('Annuity Prices'!BM:BM,'Annuity Prices'!$B:$B,$D259,'Annuity Prices'!$E:$E,$G259),IF($B259="RAB Short",SUMIFS('RAB Prices Short'!BM:BM,'RAB Prices Short'!$B:$B,'All Prices combined'!$D259,'RAB Prices Short'!$E:$E,'All Prices combined'!$G259),IF($B259="RAB Long",SUMIFS('RAB Prices Long'!BM:BM,'RAB Prices Long'!$B:$B,'All Prices combined'!$D259,'RAB Prices Long'!$E:$E,'All Prices combined'!$G259)))),2)</f>
        <v>179.21</v>
      </c>
      <c r="BK259" s="2">
        <f>ROUND(IF($B259="Annuity",SUMIFS('Annuity Prices'!BN:BN,'Annuity Prices'!$B:$B,$D259,'Annuity Prices'!$E:$E,$G259),IF($B259="RAB Short",SUMIFS('RAB Prices Short'!BN:BN,'RAB Prices Short'!$B:$B,'All Prices combined'!$D259,'RAB Prices Short'!$E:$E,'All Prices combined'!$G259),IF($B259="RAB Long",SUMIFS('RAB Prices Long'!BN:BN,'RAB Prices Long'!$B:$B,'All Prices combined'!$D259,'RAB Prices Long'!$E:$E,'All Prices combined'!$G259)))),2)</f>
        <v>183.69</v>
      </c>
      <c r="BL259" s="2">
        <f>ROUND(IF($B259="Annuity",SUMIFS('Annuity Prices'!BO:BO,'Annuity Prices'!$B:$B,$D259,'Annuity Prices'!$E:$E,$G259),IF($B259="RAB Short",SUMIFS('RAB Prices Short'!BO:BO,'RAB Prices Short'!$B:$B,'All Prices combined'!$D259,'RAB Prices Short'!$E:$E,'All Prices combined'!$G259),IF($B259="RAB Long",SUMIFS('RAB Prices Long'!BO:BO,'RAB Prices Long'!$B:$B,'All Prices combined'!$D259,'RAB Prices Long'!$E:$E,'All Prices combined'!$G259)))),2)</f>
        <v>188.28</v>
      </c>
      <c r="BM259" s="2">
        <f>ROUND(IF($B259="Annuity",SUMIFS('Annuity Prices'!BP:BP,'Annuity Prices'!$B:$B,$D259,'Annuity Prices'!$E:$E,$G259),IF($B259="RAB Short",SUMIFS('RAB Prices Short'!BP:BP,'RAB Prices Short'!$B:$B,'All Prices combined'!$D259,'RAB Prices Short'!$E:$E,'All Prices combined'!$G259),IF($B259="RAB Long",SUMIFS('RAB Prices Long'!BP:BP,'RAB Prices Long'!$B:$B,'All Prices combined'!$D259,'RAB Prices Long'!$E:$E,'All Prices combined'!$G259)))),2)</f>
        <v>192.99</v>
      </c>
      <c r="BN259" s="2">
        <f>ROUND(IF($B259="Annuity",SUMIFS('Annuity Prices'!BQ:BQ,'Annuity Prices'!$B:$B,$D259,'Annuity Prices'!$E:$E,$G259),IF($B259="RAB Short",SUMIFS('RAB Prices Short'!BQ:BQ,'RAB Prices Short'!$B:$B,'All Prices combined'!$D259,'RAB Prices Short'!$E:$E,'All Prices combined'!$G259),IF($B259="RAB Long",SUMIFS('RAB Prices Long'!BQ:BQ,'RAB Prices Long'!$B:$B,'All Prices combined'!$D259,'RAB Prices Long'!$E:$E,'All Prices combined'!$G259)))),2)</f>
        <v>177.27</v>
      </c>
      <c r="BO259" s="2">
        <f>ROUND(IF($B259="Annuity",SUMIFS('Annuity Prices'!BR:BR,'Annuity Prices'!$B:$B,$D259,'Annuity Prices'!$E:$E,$G259),IF($B259="RAB Short",SUMIFS('RAB Prices Short'!BR:BR,'RAB Prices Short'!$B:$B,'All Prices combined'!$D259,'RAB Prices Short'!$E:$E,'All Prices combined'!$G259),IF($B259="RAB Long",SUMIFS('RAB Prices Long'!BR:BR,'RAB Prices Long'!$B:$B,'All Prices combined'!$D259,'RAB Prices Long'!$E:$E,'All Prices combined'!$G259)))),2)</f>
        <v>181.7</v>
      </c>
      <c r="BP259" s="2">
        <f>ROUND(IF($B259="Annuity",SUMIFS('Annuity Prices'!BS:BS,'Annuity Prices'!$B:$B,$D259,'Annuity Prices'!$E:$E,$G259),IF($B259="RAB Short",SUMIFS('RAB Prices Short'!BS:BS,'RAB Prices Short'!$B:$B,'All Prices combined'!$D259,'RAB Prices Short'!$E:$E,'All Prices combined'!$G259),IF($B259="RAB Long",SUMIFS('RAB Prices Long'!BS:BS,'RAB Prices Long'!$B:$B,'All Prices combined'!$D259,'RAB Prices Long'!$E:$E,'All Prices combined'!$G259)))),2)</f>
        <v>186.24</v>
      </c>
      <c r="BQ259" s="2">
        <f>ROUND(IF($B259="Annuity",SUMIFS('Annuity Prices'!BT:BT,'Annuity Prices'!$B:$B,$D259,'Annuity Prices'!$E:$E,$G259),IF($B259="RAB Short",SUMIFS('RAB Prices Short'!BT:BT,'RAB Prices Short'!$B:$B,'All Prices combined'!$D259,'RAB Prices Short'!$E:$E,'All Prices combined'!$G259),IF($B259="RAB Long",SUMIFS('RAB Prices Long'!BT:BT,'RAB Prices Long'!$B:$B,'All Prices combined'!$D259,'RAB Prices Long'!$E:$E,'All Prices combined'!$G259)))),2)</f>
        <v>190.9</v>
      </c>
      <c r="BR259" s="2">
        <f>ROUND(IF($B259="Annuity",SUMIFS('Annuity Prices'!BU:BU,'Annuity Prices'!$B:$B,$D259,'Annuity Prices'!$E:$E,$G259),IF($B259="RAB Short",SUMIFS('RAB Prices Short'!BU:BU,'RAB Prices Short'!$B:$B,'All Prices combined'!$D259,'RAB Prices Short'!$E:$E,'All Prices combined'!$G259),IF($B259="RAB Long",SUMIFS('RAB Prices Long'!BU:BU,'RAB Prices Long'!$B:$B,'All Prices combined'!$D259,'RAB Prices Long'!$E:$E,'All Prices combined'!$G259)))),2)</f>
        <v>149.91</v>
      </c>
      <c r="BS259" s="2">
        <f>ROUND(IF($B259="Annuity",SUMIFS('Annuity Prices'!BV:BV,'Annuity Prices'!$B:$B,$D259,'Annuity Prices'!$E:$E,$G259),IF($B259="RAB Short",SUMIFS('RAB Prices Short'!BV:BV,'RAB Prices Short'!$B:$B,'All Prices combined'!$D259,'RAB Prices Short'!$E:$E,'All Prices combined'!$G259),IF($B259="RAB Long",SUMIFS('RAB Prices Long'!BV:BV,'RAB Prices Long'!$B:$B,'All Prices combined'!$D259,'RAB Prices Long'!$E:$E,'All Prices combined'!$G259)))),2)</f>
        <v>153.66</v>
      </c>
      <c r="BT259" s="2">
        <f>ROUND(IF($B259="Annuity",SUMIFS('Annuity Prices'!BW:BW,'Annuity Prices'!$B:$B,$D259,'Annuity Prices'!$E:$E,$G259),IF($B259="RAB Short",SUMIFS('RAB Prices Short'!BW:BW,'RAB Prices Short'!$B:$B,'All Prices combined'!$D259,'RAB Prices Short'!$E:$E,'All Prices combined'!$G259),IF($B259="RAB Long",SUMIFS('RAB Prices Long'!BW:BW,'RAB Prices Long'!$B:$B,'All Prices combined'!$D259,'RAB Prices Long'!$E:$E,'All Prices combined'!$G259)))),2)</f>
        <v>157.5</v>
      </c>
      <c r="BU259" s="2">
        <f>ROUND(IF($B259="Annuity",SUMIFS('Annuity Prices'!BX:BX,'Annuity Prices'!$B:$B,$D259,'Annuity Prices'!$E:$E,$G259),IF($B259="RAB Short",SUMIFS('RAB Prices Short'!BX:BX,'RAB Prices Short'!$B:$B,'All Prices combined'!$D259,'RAB Prices Short'!$E:$E,'All Prices combined'!$G259),IF($B259="RAB Long",SUMIFS('RAB Prices Long'!BX:BX,'RAB Prices Long'!$B:$B,'All Prices combined'!$D259,'RAB Prices Long'!$E:$E,'All Prices combined'!$G259)))),2)</f>
        <v>161.44</v>
      </c>
    </row>
    <row r="260" spans="2:73" x14ac:dyDescent="0.25">
      <c r="B260" t="s">
        <v>44</v>
      </c>
      <c r="C260">
        <v>13</v>
      </c>
      <c r="D260" t="s">
        <v>166</v>
      </c>
      <c r="E260" t="s">
        <v>165</v>
      </c>
      <c r="F260">
        <v>13</v>
      </c>
      <c r="G260" t="s">
        <v>40</v>
      </c>
      <c r="I260" s="2">
        <f>ROUND(IF($B260="Annuity",SUMIFS('Annuity Prices'!L:L,'Annuity Prices'!$B:$B,$D260,'Annuity Prices'!$E:$E,$G260),IF($B260="RAB Short",SUMIFS('RAB Prices Short'!L:L,'RAB Prices Short'!$B:$B,'All Prices combined'!$D260,'RAB Prices Short'!$E:$E,'All Prices combined'!$G260),IF($B260="RAB Long",SUMIFS('RAB Prices Long'!L:L,'RAB Prices Long'!$B:$B,'All Prices combined'!$D260,'RAB Prices Long'!$E:$E,'All Prices combined'!$G260)))),2)</f>
        <v>0</v>
      </c>
      <c r="J260" s="2">
        <f>ROUND(IF($B260="Annuity",SUMIFS('Annuity Prices'!M:M,'Annuity Prices'!$B:$B,$D260,'Annuity Prices'!$E:$E,$G260),IF($B260="RAB Short",SUMIFS('RAB Prices Short'!M:M,'RAB Prices Short'!$B:$B,'All Prices combined'!$D260,'RAB Prices Short'!$E:$E,'All Prices combined'!$G260),IF($B260="RAB Long",SUMIFS('RAB Prices Long'!M:M,'RAB Prices Long'!$B:$B,'All Prices combined'!$D260,'RAB Prices Long'!$E:$E,'All Prices combined'!$G260)))),2)</f>
        <v>0</v>
      </c>
      <c r="K260" s="2">
        <f>ROUND(IF($B260="Annuity",SUMIFS('Annuity Prices'!N:N,'Annuity Prices'!$B:$B,$D260,'Annuity Prices'!$E:$E,$G260),IF($B260="RAB Short",SUMIFS('RAB Prices Short'!N:N,'RAB Prices Short'!$B:$B,'All Prices combined'!$D260,'RAB Prices Short'!$E:$E,'All Prices combined'!$G260),IF($B260="RAB Long",SUMIFS('RAB Prices Long'!N:N,'RAB Prices Long'!$B:$B,'All Prices combined'!$D260,'RAB Prices Long'!$E:$E,'All Prices combined'!$G260)))),2)</f>
        <v>8.3000000000000007</v>
      </c>
      <c r="L260" s="2">
        <f>ROUND(IF($B260="Annuity",SUMIFS('Annuity Prices'!O:O,'Annuity Prices'!$B:$B,$D260,'Annuity Prices'!$E:$E,$G260),IF($B260="RAB Short",SUMIFS('RAB Prices Short'!O:O,'RAB Prices Short'!$B:$B,'All Prices combined'!$D260,'RAB Prices Short'!$E:$E,'All Prices combined'!$G260),IF($B260="RAB Long",SUMIFS('RAB Prices Long'!O:O,'RAB Prices Long'!$B:$B,'All Prices combined'!$D260,'RAB Prices Long'!$E:$E,'All Prices combined'!$G260)))),2)</f>
        <v>8.5299999999999994</v>
      </c>
      <c r="M260" s="2">
        <f>ROUND(IF($B260="Annuity",SUMIFS('Annuity Prices'!P:P,'Annuity Prices'!$B:$B,$D260,'Annuity Prices'!$E:$E,$G260),IF($B260="RAB Short",SUMIFS('RAB Prices Short'!P:P,'RAB Prices Short'!$B:$B,'All Prices combined'!$D260,'RAB Prices Short'!$E:$E,'All Prices combined'!$G260),IF($B260="RAB Long",SUMIFS('RAB Prices Long'!P:P,'RAB Prices Long'!$B:$B,'All Prices combined'!$D260,'RAB Prices Long'!$E:$E,'All Prices combined'!$G260)))),2)</f>
        <v>8.7200000000000006</v>
      </c>
      <c r="N260" s="2">
        <f>ROUND(IF($B260="Annuity",SUMIFS('Annuity Prices'!Q:Q,'Annuity Prices'!$B:$B,$D260,'Annuity Prices'!$E:$E,$G260),IF($B260="RAB Short",SUMIFS('RAB Prices Short'!Q:Q,'RAB Prices Short'!$B:$B,'All Prices combined'!$D260,'RAB Prices Short'!$E:$E,'All Prices combined'!$G260),IF($B260="RAB Long",SUMIFS('RAB Prices Long'!Q:Q,'RAB Prices Long'!$B:$B,'All Prices combined'!$D260,'RAB Prices Long'!$E:$E,'All Prices combined'!$G260)))),2)</f>
        <v>8.93</v>
      </c>
      <c r="O260" s="2">
        <f>ROUND(IF($B260="Annuity",SUMIFS('Annuity Prices'!R:R,'Annuity Prices'!$B:$B,$D260,'Annuity Prices'!$E:$E,$G260),IF($B260="RAB Short",SUMIFS('RAB Prices Short'!R:R,'RAB Prices Short'!$B:$B,'All Prices combined'!$D260,'RAB Prices Short'!$E:$E,'All Prices combined'!$G260),IF($B260="RAB Long",SUMIFS('RAB Prices Long'!R:R,'RAB Prices Long'!$B:$B,'All Prices combined'!$D260,'RAB Prices Long'!$E:$E,'All Prices combined'!$G260)))),2)</f>
        <v>9.16</v>
      </c>
      <c r="P260" s="2">
        <f>ROUND(IF($B260="Annuity",SUMIFS('Annuity Prices'!S:S,'Annuity Prices'!$B:$B,$D260,'Annuity Prices'!$E:$E,$G260),IF($B260="RAB Short",SUMIFS('RAB Prices Short'!S:S,'RAB Prices Short'!$B:$B,'All Prices combined'!$D260,'RAB Prices Short'!$E:$E,'All Prices combined'!$G260),IF($B260="RAB Long",SUMIFS('RAB Prices Long'!S:S,'RAB Prices Long'!$B:$B,'All Prices combined'!$D260,'RAB Prices Long'!$E:$E,'All Prices combined'!$G260)))),2)</f>
        <v>9.39</v>
      </c>
      <c r="Q260" s="2">
        <f>ROUND(IF($B260="Annuity",SUMIFS('Annuity Prices'!T:T,'Annuity Prices'!$B:$B,$D260,'Annuity Prices'!$E:$E,$G260),IF($B260="RAB Short",SUMIFS('RAB Prices Short'!T:T,'RAB Prices Short'!$B:$B,'All Prices combined'!$D260,'RAB Prices Short'!$E:$E,'All Prices combined'!$G260),IF($B260="RAB Long",SUMIFS('RAB Prices Long'!T:T,'RAB Prices Long'!$B:$B,'All Prices combined'!$D260,'RAB Prices Long'!$E:$E,'All Prices combined'!$G260)))),2)</f>
        <v>9.57</v>
      </c>
      <c r="R260" s="2">
        <f>ROUND(IF($B260="Annuity",SUMIFS('Annuity Prices'!U:U,'Annuity Prices'!$B:$B,$D260,'Annuity Prices'!$E:$E,$G260),IF($B260="RAB Short",SUMIFS('RAB Prices Short'!U:U,'RAB Prices Short'!$B:$B,'All Prices combined'!$D260,'RAB Prices Short'!$E:$E,'All Prices combined'!$G260),IF($B260="RAB Long",SUMIFS('RAB Prices Long'!U:U,'RAB Prices Long'!$B:$B,'All Prices combined'!$D260,'RAB Prices Long'!$E:$E,'All Prices combined'!$G260)))),2)</f>
        <v>9.81</v>
      </c>
      <c r="S260" s="2">
        <f>ROUND(IF($B260="Annuity",SUMIFS('Annuity Prices'!V:V,'Annuity Prices'!$B:$B,$D260,'Annuity Prices'!$E:$E,$G260),IF($B260="RAB Short",SUMIFS('RAB Prices Short'!V:V,'RAB Prices Short'!$B:$B,'All Prices combined'!$D260,'RAB Prices Short'!$E:$E,'All Prices combined'!$G260),IF($B260="RAB Long",SUMIFS('RAB Prices Long'!V:V,'RAB Prices Long'!$B:$B,'All Prices combined'!$D260,'RAB Prices Long'!$E:$E,'All Prices combined'!$G260)))),2)</f>
        <v>10.06</v>
      </c>
      <c r="T260" s="2">
        <f>ROUND(IF($B260="Annuity",SUMIFS('Annuity Prices'!W:W,'Annuity Prices'!$B:$B,$D260,'Annuity Prices'!$E:$E,$G260),IF($B260="RAB Short",SUMIFS('RAB Prices Short'!W:W,'RAB Prices Short'!$B:$B,'All Prices combined'!$D260,'RAB Prices Short'!$E:$E,'All Prices combined'!$G260),IF($B260="RAB Long",SUMIFS('RAB Prices Long'!W:W,'RAB Prices Long'!$B:$B,'All Prices combined'!$D260,'RAB Prices Long'!$E:$E,'All Prices combined'!$G260)))),2)</f>
        <v>10.31</v>
      </c>
      <c r="U260" s="2">
        <f>ROUND(IF($B260="Annuity",SUMIFS('Annuity Prices'!X:X,'Annuity Prices'!$B:$B,$D260,'Annuity Prices'!$E:$E,$G260),IF($B260="RAB Short",SUMIFS('RAB Prices Short'!X:X,'RAB Prices Short'!$B:$B,'All Prices combined'!$D260,'RAB Prices Short'!$E:$E,'All Prices combined'!$G260),IF($B260="RAB Long",SUMIFS('RAB Prices Long'!X:X,'RAB Prices Long'!$B:$B,'All Prices combined'!$D260,'RAB Prices Long'!$E:$E,'All Prices combined'!$G260)))),2)</f>
        <v>10.51</v>
      </c>
      <c r="V260" s="2">
        <f>ROUND(IF($B260="Annuity",SUMIFS('Annuity Prices'!Y:Y,'Annuity Prices'!$B:$B,$D260,'Annuity Prices'!$E:$E,$G260),IF($B260="RAB Short",SUMIFS('RAB Prices Short'!Y:Y,'RAB Prices Short'!$B:$B,'All Prices combined'!$D260,'RAB Prices Short'!$E:$E,'All Prices combined'!$G260),IF($B260="RAB Long",SUMIFS('RAB Prices Long'!Y:Y,'RAB Prices Long'!$B:$B,'All Prices combined'!$D260,'RAB Prices Long'!$E:$E,'All Prices combined'!$G260)))),2)</f>
        <v>10.77</v>
      </c>
      <c r="W260" s="2">
        <f>ROUND(IF($B260="Annuity",SUMIFS('Annuity Prices'!Z:Z,'Annuity Prices'!$B:$B,$D260,'Annuity Prices'!$E:$E,$G260),IF($B260="RAB Short",SUMIFS('RAB Prices Short'!Z:Z,'RAB Prices Short'!$B:$B,'All Prices combined'!$D260,'RAB Prices Short'!$E:$E,'All Prices combined'!$G260),IF($B260="RAB Long",SUMIFS('RAB Prices Long'!Z:Z,'RAB Prices Long'!$B:$B,'All Prices combined'!$D260,'RAB Prices Long'!$E:$E,'All Prices combined'!$G260)))),2)</f>
        <v>11.04</v>
      </c>
      <c r="X260" s="2">
        <f>ROUND(IF($B260="Annuity",SUMIFS('Annuity Prices'!AA:AA,'Annuity Prices'!$B:$B,$D260,'Annuity Prices'!$E:$E,$G260),IF($B260="RAB Short",SUMIFS('RAB Prices Short'!AA:AA,'RAB Prices Short'!$B:$B,'All Prices combined'!$D260,'RAB Prices Short'!$E:$E,'All Prices combined'!$G260),IF($B260="RAB Long",SUMIFS('RAB Prices Long'!AA:AA,'RAB Prices Long'!$B:$B,'All Prices combined'!$D260,'RAB Prices Long'!$E:$E,'All Prices combined'!$G260)))),2)</f>
        <v>11.32</v>
      </c>
      <c r="Y260" s="2">
        <f>ROUND(IF($B260="Annuity",SUMIFS('Annuity Prices'!AB:AB,'Annuity Prices'!$B:$B,$D260,'Annuity Prices'!$E:$E,$G260),IF($B260="RAB Short",SUMIFS('RAB Prices Short'!AB:AB,'RAB Prices Short'!$B:$B,'All Prices combined'!$D260,'RAB Prices Short'!$E:$E,'All Prices combined'!$G260),IF($B260="RAB Long",SUMIFS('RAB Prices Long'!AB:AB,'RAB Prices Long'!$B:$B,'All Prices combined'!$D260,'RAB Prices Long'!$E:$E,'All Prices combined'!$G260)))),2)</f>
        <v>11.54</v>
      </c>
      <c r="Z260" s="2">
        <f>ROUND(IF($B260="Annuity",SUMIFS('Annuity Prices'!AC:AC,'Annuity Prices'!$B:$B,$D260,'Annuity Prices'!$E:$E,$G260),IF($B260="RAB Short",SUMIFS('RAB Prices Short'!AC:AC,'RAB Prices Short'!$B:$B,'All Prices combined'!$D260,'RAB Prices Short'!$E:$E,'All Prices combined'!$G260),IF($B260="RAB Long",SUMIFS('RAB Prices Long'!AC:AC,'RAB Prices Long'!$B:$B,'All Prices combined'!$D260,'RAB Prices Long'!$E:$E,'All Prices combined'!$G260)))),2)</f>
        <v>11.83</v>
      </c>
      <c r="AA260" s="2">
        <f>ROUND(IF($B260="Annuity",SUMIFS('Annuity Prices'!AD:AD,'Annuity Prices'!$B:$B,$D260,'Annuity Prices'!$E:$E,$G260),IF($B260="RAB Short",SUMIFS('RAB Prices Short'!AD:AD,'RAB Prices Short'!$B:$B,'All Prices combined'!$D260,'RAB Prices Short'!$E:$E,'All Prices combined'!$G260),IF($B260="RAB Long",SUMIFS('RAB Prices Long'!AD:AD,'RAB Prices Long'!$B:$B,'All Prices combined'!$D260,'RAB Prices Long'!$E:$E,'All Prices combined'!$G260)))),2)</f>
        <v>12.13</v>
      </c>
      <c r="AB260" s="2">
        <f>ROUND(IF($B260="Annuity",SUMIFS('Annuity Prices'!AE:AE,'Annuity Prices'!$B:$B,$D260,'Annuity Prices'!$E:$E,$G260),IF($B260="RAB Short",SUMIFS('RAB Prices Short'!AE:AE,'RAB Prices Short'!$B:$B,'All Prices combined'!$D260,'RAB Prices Short'!$E:$E,'All Prices combined'!$G260),IF($B260="RAB Long",SUMIFS('RAB Prices Long'!AE:AE,'RAB Prices Long'!$B:$B,'All Prices combined'!$D260,'RAB Prices Long'!$E:$E,'All Prices combined'!$G260)))),2)</f>
        <v>12.43</v>
      </c>
      <c r="AC260" s="2">
        <f>ROUND(IF($B260="Annuity",SUMIFS('Annuity Prices'!AF:AF,'Annuity Prices'!$B:$B,$D260,'Annuity Prices'!$E:$E,$G260),IF($B260="RAB Short",SUMIFS('RAB Prices Short'!AF:AF,'RAB Prices Short'!$B:$B,'All Prices combined'!$D260,'RAB Prices Short'!$E:$E,'All Prices combined'!$G260),IF($B260="RAB Long",SUMIFS('RAB Prices Long'!AF:AF,'RAB Prices Long'!$B:$B,'All Prices combined'!$D260,'RAB Prices Long'!$E:$E,'All Prices combined'!$G260)))),2)</f>
        <v>12.68</v>
      </c>
      <c r="AD260" s="2">
        <f>ROUND(IF($B260="Annuity",SUMIFS('Annuity Prices'!AG:AG,'Annuity Prices'!$B:$B,$D260,'Annuity Prices'!$E:$E,$G260),IF($B260="RAB Short",SUMIFS('RAB Prices Short'!AG:AG,'RAB Prices Short'!$B:$B,'All Prices combined'!$D260,'RAB Prices Short'!$E:$E,'All Prices combined'!$G260),IF($B260="RAB Long",SUMIFS('RAB Prices Long'!AG:AG,'RAB Prices Long'!$B:$B,'All Prices combined'!$D260,'RAB Prices Long'!$E:$E,'All Prices combined'!$G260)))),2)</f>
        <v>12.99</v>
      </c>
      <c r="AE260" s="2">
        <f>ROUND(IF($B260="Annuity",SUMIFS('Annuity Prices'!AH:AH,'Annuity Prices'!$B:$B,$D260,'Annuity Prices'!$E:$E,$G260),IF($B260="RAB Short",SUMIFS('RAB Prices Short'!AH:AH,'RAB Prices Short'!$B:$B,'All Prices combined'!$D260,'RAB Prices Short'!$E:$E,'All Prices combined'!$G260),IF($B260="RAB Long",SUMIFS('RAB Prices Long'!AH:AH,'RAB Prices Long'!$B:$B,'All Prices combined'!$D260,'RAB Prices Long'!$E:$E,'All Prices combined'!$G260)))),2)</f>
        <v>13.32</v>
      </c>
      <c r="AF260" s="2">
        <f>ROUND(IF($B260="Annuity",SUMIFS('Annuity Prices'!AI:AI,'Annuity Prices'!$B:$B,$D260,'Annuity Prices'!$E:$E,$G260),IF($B260="RAB Short",SUMIFS('RAB Prices Short'!AI:AI,'RAB Prices Short'!$B:$B,'All Prices combined'!$D260,'RAB Prices Short'!$E:$E,'All Prices combined'!$G260),IF($B260="RAB Long",SUMIFS('RAB Prices Long'!AI:AI,'RAB Prices Long'!$B:$B,'All Prices combined'!$D260,'RAB Prices Long'!$E:$E,'All Prices combined'!$G260)))),2)</f>
        <v>13.65</v>
      </c>
      <c r="AG260" s="2">
        <f>ROUND(IF($B260="Annuity",SUMIFS('Annuity Prices'!AJ:AJ,'Annuity Prices'!$B:$B,$D260,'Annuity Prices'!$E:$E,$G260),IF($B260="RAB Short",SUMIFS('RAB Prices Short'!AJ:AJ,'RAB Prices Short'!$B:$B,'All Prices combined'!$D260,'RAB Prices Short'!$E:$E,'All Prices combined'!$G260),IF($B260="RAB Long",SUMIFS('RAB Prices Long'!AJ:AJ,'RAB Prices Long'!$B:$B,'All Prices combined'!$D260,'RAB Prices Long'!$E:$E,'All Prices combined'!$G260)))),2)</f>
        <v>13.92</v>
      </c>
      <c r="AH260" s="2">
        <f>ROUND(IF($B260="Annuity",SUMIFS('Annuity Prices'!AK:AK,'Annuity Prices'!$B:$B,$D260,'Annuity Prices'!$E:$E,$G260),IF($B260="RAB Short",SUMIFS('RAB Prices Short'!AK:AK,'RAB Prices Short'!$B:$B,'All Prices combined'!$D260,'RAB Prices Short'!$E:$E,'All Prices combined'!$G260),IF($B260="RAB Long",SUMIFS('RAB Prices Long'!AK:AK,'RAB Prices Long'!$B:$B,'All Prices combined'!$D260,'RAB Prices Long'!$E:$E,'All Prices combined'!$G260)))),2)</f>
        <v>14.27</v>
      </c>
      <c r="AI260" s="2">
        <f>ROUND(IF($B260="Annuity",SUMIFS('Annuity Prices'!AL:AL,'Annuity Prices'!$B:$B,$D260,'Annuity Prices'!$E:$E,$G260),IF($B260="RAB Short",SUMIFS('RAB Prices Short'!AL:AL,'RAB Prices Short'!$B:$B,'All Prices combined'!$D260,'RAB Prices Short'!$E:$E,'All Prices combined'!$G260),IF($B260="RAB Long",SUMIFS('RAB Prices Long'!AL:AL,'RAB Prices Long'!$B:$B,'All Prices combined'!$D260,'RAB Prices Long'!$E:$E,'All Prices combined'!$G260)))),2)</f>
        <v>14.63</v>
      </c>
      <c r="AJ260" s="2">
        <f>ROUND(IF($B260="Annuity",SUMIFS('Annuity Prices'!AM:AM,'Annuity Prices'!$B:$B,$D260,'Annuity Prices'!$E:$E,$G260),IF($B260="RAB Short",SUMIFS('RAB Prices Short'!AM:AM,'RAB Prices Short'!$B:$B,'All Prices combined'!$D260,'RAB Prices Short'!$E:$E,'All Prices combined'!$G260),IF($B260="RAB Long",SUMIFS('RAB Prices Long'!AM:AM,'RAB Prices Long'!$B:$B,'All Prices combined'!$D260,'RAB Prices Long'!$E:$E,'All Prices combined'!$G260)))),2)</f>
        <v>14.99</v>
      </c>
      <c r="AK260" s="2">
        <f>ROUND(IF($B260="Annuity",SUMIFS('Annuity Prices'!AN:AN,'Annuity Prices'!$B:$B,$D260,'Annuity Prices'!$E:$E,$G260),IF($B260="RAB Short",SUMIFS('RAB Prices Short'!AN:AN,'RAB Prices Short'!$B:$B,'All Prices combined'!$D260,'RAB Prices Short'!$E:$E,'All Prices combined'!$G260),IF($B260="RAB Long",SUMIFS('RAB Prices Long'!AN:AN,'RAB Prices Long'!$B:$B,'All Prices combined'!$D260,'RAB Prices Long'!$E:$E,'All Prices combined'!$G260)))),2)</f>
        <v>15.29</v>
      </c>
      <c r="AL260" s="2">
        <f>ROUND(IF($B260="Annuity",SUMIFS('Annuity Prices'!AO:AO,'Annuity Prices'!$B:$B,$D260,'Annuity Prices'!$E:$E,$G260),IF($B260="RAB Short",SUMIFS('RAB Prices Short'!AO:AO,'RAB Prices Short'!$B:$B,'All Prices combined'!$D260,'RAB Prices Short'!$E:$E,'All Prices combined'!$G260),IF($B260="RAB Long",SUMIFS('RAB Prices Long'!AO:AO,'RAB Prices Long'!$B:$B,'All Prices combined'!$D260,'RAB Prices Long'!$E:$E,'All Prices combined'!$G260)))),2)</f>
        <v>15.67</v>
      </c>
      <c r="AM260" s="2">
        <f>ROUND(IF($B260="Annuity",SUMIFS('Annuity Prices'!AP:AP,'Annuity Prices'!$B:$B,$D260,'Annuity Prices'!$E:$E,$G260),IF($B260="RAB Short",SUMIFS('RAB Prices Short'!AP:AP,'RAB Prices Short'!$B:$B,'All Prices combined'!$D260,'RAB Prices Short'!$E:$E,'All Prices combined'!$G260),IF($B260="RAB Long",SUMIFS('RAB Prices Long'!AP:AP,'RAB Prices Long'!$B:$B,'All Prices combined'!$D260,'RAB Prices Long'!$E:$E,'All Prices combined'!$G260)))),2)</f>
        <v>16.059999999999999</v>
      </c>
      <c r="AN260" s="2">
        <f>ROUND(IF($B260="Annuity",SUMIFS('Annuity Prices'!AQ:AQ,'Annuity Prices'!$B:$B,$D260,'Annuity Prices'!$E:$E,$G260),IF($B260="RAB Short",SUMIFS('RAB Prices Short'!AQ:AQ,'RAB Prices Short'!$B:$B,'All Prices combined'!$D260,'RAB Prices Short'!$E:$E,'All Prices combined'!$G260),IF($B260="RAB Long",SUMIFS('RAB Prices Long'!AQ:AQ,'RAB Prices Long'!$B:$B,'All Prices combined'!$D260,'RAB Prices Long'!$E:$E,'All Prices combined'!$G260)))),2)</f>
        <v>16.46</v>
      </c>
      <c r="AO260" s="2">
        <f>ROUND(IF($B260="Annuity",SUMIFS('Annuity Prices'!AR:AR,'Annuity Prices'!$B:$B,$D260,'Annuity Prices'!$E:$E,$G260),IF($B260="RAB Short",SUMIFS('RAB Prices Short'!AR:AR,'RAB Prices Short'!$B:$B,'All Prices combined'!$D260,'RAB Prices Short'!$E:$E,'All Prices combined'!$G260),IF($B260="RAB Long",SUMIFS('RAB Prices Long'!AR:AR,'RAB Prices Long'!$B:$B,'All Prices combined'!$D260,'RAB Prices Long'!$E:$E,'All Prices combined'!$G260)))),2)</f>
        <v>0</v>
      </c>
      <c r="AP260" s="2">
        <f>ROUND(IF($B260="Annuity",SUMIFS('Annuity Prices'!AS:AS,'Annuity Prices'!$B:$B,$D260,'Annuity Prices'!$E:$E,$G260),IF($B260="RAB Short",SUMIFS('RAB Prices Short'!AS:AS,'RAB Prices Short'!$B:$B,'All Prices combined'!$D260,'RAB Prices Short'!$E:$E,'All Prices combined'!$G260),IF($B260="RAB Long",SUMIFS('RAB Prices Long'!AS:AS,'RAB Prices Long'!$B:$B,'All Prices combined'!$D260,'RAB Prices Long'!$E:$E,'All Prices combined'!$G260)))),2)</f>
        <v>0</v>
      </c>
      <c r="AQ260" s="2">
        <f>ROUND(IF($B260="Annuity",SUMIFS('Annuity Prices'!AT:AT,'Annuity Prices'!$B:$B,$D260,'Annuity Prices'!$E:$E,$G260),IF($B260="RAB Short",SUMIFS('RAB Prices Short'!AT:AT,'RAB Prices Short'!$B:$B,'All Prices combined'!$D260,'RAB Prices Short'!$E:$E,'All Prices combined'!$G260),IF($B260="RAB Long",SUMIFS('RAB Prices Long'!AT:AT,'RAB Prices Long'!$B:$B,'All Prices combined'!$D260,'RAB Prices Long'!$E:$E,'All Prices combined'!$G260)))),2)</f>
        <v>4.6500000000000004</v>
      </c>
      <c r="AR260" s="2">
        <f>ROUND(IF($B260="Annuity",SUMIFS('Annuity Prices'!AU:AU,'Annuity Prices'!$B:$B,$D260,'Annuity Prices'!$E:$E,$G260),IF($B260="RAB Short",SUMIFS('RAB Prices Short'!AU:AU,'RAB Prices Short'!$B:$B,'All Prices combined'!$D260,'RAB Prices Short'!$E:$E,'All Prices combined'!$G260),IF($B260="RAB Long",SUMIFS('RAB Prices Long'!AU:AU,'RAB Prices Long'!$B:$B,'All Prices combined'!$D260,'RAB Prices Long'!$E:$E,'All Prices combined'!$G260)))),2)</f>
        <v>4.78</v>
      </c>
      <c r="AS260" s="2">
        <f>ROUND(IF($B260="Annuity",SUMIFS('Annuity Prices'!AV:AV,'Annuity Prices'!$B:$B,$D260,'Annuity Prices'!$E:$E,$G260),IF($B260="RAB Short",SUMIFS('RAB Prices Short'!AV:AV,'RAB Prices Short'!$B:$B,'All Prices combined'!$D260,'RAB Prices Short'!$E:$E,'All Prices combined'!$G260),IF($B260="RAB Long",SUMIFS('RAB Prices Long'!AV:AV,'RAB Prices Long'!$B:$B,'All Prices combined'!$D260,'RAB Prices Long'!$E:$E,'All Prices combined'!$G260)))),2)</f>
        <v>4.92</v>
      </c>
      <c r="AT260" s="2">
        <f>ROUND(IF($B260="Annuity",SUMIFS('Annuity Prices'!AW:AW,'Annuity Prices'!$B:$B,$D260,'Annuity Prices'!$E:$E,$G260),IF($B260="RAB Short",SUMIFS('RAB Prices Short'!AW:AW,'RAB Prices Short'!$B:$B,'All Prices combined'!$D260,'RAB Prices Short'!$E:$E,'All Prices combined'!$G260),IF($B260="RAB Long",SUMIFS('RAB Prices Long'!AW:AW,'RAB Prices Long'!$B:$B,'All Prices combined'!$D260,'RAB Prices Long'!$E:$E,'All Prices combined'!$G260)))),2)</f>
        <v>5.0599999999999996</v>
      </c>
      <c r="AU260" s="2">
        <f>ROUND(IF($B260="Annuity",SUMIFS('Annuity Prices'!AX:AX,'Annuity Prices'!$B:$B,$D260,'Annuity Prices'!$E:$E,$G260),IF($B260="RAB Short",SUMIFS('RAB Prices Short'!AX:AX,'RAB Prices Short'!$B:$B,'All Prices combined'!$D260,'RAB Prices Short'!$E:$E,'All Prices combined'!$G260),IF($B260="RAB Long",SUMIFS('RAB Prices Long'!AX:AX,'RAB Prices Long'!$B:$B,'All Prices combined'!$D260,'RAB Prices Long'!$E:$E,'All Prices combined'!$G260)))),2)</f>
        <v>5.21</v>
      </c>
      <c r="AV260" s="2">
        <f>ROUND(IF($B260="Annuity",SUMIFS('Annuity Prices'!AY:AY,'Annuity Prices'!$B:$B,$D260,'Annuity Prices'!$E:$E,$G260),IF($B260="RAB Short",SUMIFS('RAB Prices Short'!AY:AY,'RAB Prices Short'!$B:$B,'All Prices combined'!$D260,'RAB Prices Short'!$E:$E,'All Prices combined'!$G260),IF($B260="RAB Long",SUMIFS('RAB Prices Long'!AY:AY,'RAB Prices Long'!$B:$B,'All Prices combined'!$D260,'RAB Prices Long'!$E:$E,'All Prices combined'!$G260)))),2)</f>
        <v>5.36</v>
      </c>
      <c r="AW260" s="2">
        <f>ROUND(IF($B260="Annuity",SUMIFS('Annuity Prices'!AZ:AZ,'Annuity Prices'!$B:$B,$D260,'Annuity Prices'!$E:$E,$G260),IF($B260="RAB Short",SUMIFS('RAB Prices Short'!AZ:AZ,'RAB Prices Short'!$B:$B,'All Prices combined'!$D260,'RAB Prices Short'!$E:$E,'All Prices combined'!$G260),IF($B260="RAB Long",SUMIFS('RAB Prices Long'!AZ:AZ,'RAB Prices Long'!$B:$B,'All Prices combined'!$D260,'RAB Prices Long'!$E:$E,'All Prices combined'!$G260)))),2)</f>
        <v>5.51</v>
      </c>
      <c r="AX260" s="2">
        <f>ROUND(IF($B260="Annuity",SUMIFS('Annuity Prices'!BA:BA,'Annuity Prices'!$B:$B,$D260,'Annuity Prices'!$E:$E,$G260),IF($B260="RAB Short",SUMIFS('RAB Prices Short'!BA:BA,'RAB Prices Short'!$B:$B,'All Prices combined'!$D260,'RAB Prices Short'!$E:$E,'All Prices combined'!$G260),IF($B260="RAB Long",SUMIFS('RAB Prices Long'!BA:BA,'RAB Prices Long'!$B:$B,'All Prices combined'!$D260,'RAB Prices Long'!$E:$E,'All Prices combined'!$G260)))),2)</f>
        <v>5.67</v>
      </c>
      <c r="AY260" s="2">
        <f>ROUND(IF($B260="Annuity",SUMIFS('Annuity Prices'!BB:BB,'Annuity Prices'!$B:$B,$D260,'Annuity Prices'!$E:$E,$G260),IF($B260="RAB Short",SUMIFS('RAB Prices Short'!BB:BB,'RAB Prices Short'!$B:$B,'All Prices combined'!$D260,'RAB Prices Short'!$E:$E,'All Prices combined'!$G260),IF($B260="RAB Long",SUMIFS('RAB Prices Long'!BB:BB,'RAB Prices Long'!$B:$B,'All Prices combined'!$D260,'RAB Prices Long'!$E:$E,'All Prices combined'!$G260)))),2)</f>
        <v>5.83</v>
      </c>
      <c r="AZ260" s="2">
        <f>ROUND(IF($B260="Annuity",SUMIFS('Annuity Prices'!BC:BC,'Annuity Prices'!$B:$B,$D260,'Annuity Prices'!$E:$E,$G260),IF($B260="RAB Short",SUMIFS('RAB Prices Short'!BC:BC,'RAB Prices Short'!$B:$B,'All Prices combined'!$D260,'RAB Prices Short'!$E:$E,'All Prices combined'!$G260),IF($B260="RAB Long",SUMIFS('RAB Prices Long'!BC:BC,'RAB Prices Long'!$B:$B,'All Prices combined'!$D260,'RAB Prices Long'!$E:$E,'All Prices combined'!$G260)))),2)</f>
        <v>6</v>
      </c>
      <c r="BA260" s="2">
        <f>ROUND(IF($B260="Annuity",SUMIFS('Annuity Prices'!BD:BD,'Annuity Prices'!$B:$B,$D260,'Annuity Prices'!$E:$E,$G260),IF($B260="RAB Short",SUMIFS('RAB Prices Short'!BD:BD,'RAB Prices Short'!$B:$B,'All Prices combined'!$D260,'RAB Prices Short'!$E:$E,'All Prices combined'!$G260),IF($B260="RAB Long",SUMIFS('RAB Prices Long'!BD:BD,'RAB Prices Long'!$B:$B,'All Prices combined'!$D260,'RAB Prices Long'!$E:$E,'All Prices combined'!$G260)))),2)</f>
        <v>6.17</v>
      </c>
      <c r="BB260" s="2">
        <f>ROUND(IF($B260="Annuity",SUMIFS('Annuity Prices'!BE:BE,'Annuity Prices'!$B:$B,$D260,'Annuity Prices'!$E:$E,$G260),IF($B260="RAB Short",SUMIFS('RAB Prices Short'!BE:BE,'RAB Prices Short'!$B:$B,'All Prices combined'!$D260,'RAB Prices Short'!$E:$E,'All Prices combined'!$G260),IF($B260="RAB Long",SUMIFS('RAB Prices Long'!BE:BE,'RAB Prices Long'!$B:$B,'All Prices combined'!$D260,'RAB Prices Long'!$E:$E,'All Prices combined'!$G260)))),2)</f>
        <v>6.35</v>
      </c>
      <c r="BC260" s="2">
        <f>ROUND(IF($B260="Annuity",SUMIFS('Annuity Prices'!BF:BF,'Annuity Prices'!$B:$B,$D260,'Annuity Prices'!$E:$E,$G260),IF($B260="RAB Short",SUMIFS('RAB Prices Short'!BF:BF,'RAB Prices Short'!$B:$B,'All Prices combined'!$D260,'RAB Prices Short'!$E:$E,'All Prices combined'!$G260),IF($B260="RAB Long",SUMIFS('RAB Prices Long'!BF:BF,'RAB Prices Long'!$B:$B,'All Prices combined'!$D260,'RAB Prices Long'!$E:$E,'All Prices combined'!$G260)))),2)</f>
        <v>6.53</v>
      </c>
      <c r="BD260" s="2">
        <f>ROUND(IF($B260="Annuity",SUMIFS('Annuity Prices'!BG:BG,'Annuity Prices'!$B:$B,$D260,'Annuity Prices'!$E:$E,$G260),IF($B260="RAB Short",SUMIFS('RAB Prices Short'!BG:BG,'RAB Prices Short'!$B:$B,'All Prices combined'!$D260,'RAB Prices Short'!$E:$E,'All Prices combined'!$G260),IF($B260="RAB Long",SUMIFS('RAB Prices Long'!BG:BG,'RAB Prices Long'!$B:$B,'All Prices combined'!$D260,'RAB Prices Long'!$E:$E,'All Prices combined'!$G260)))),2)</f>
        <v>6.72</v>
      </c>
      <c r="BE260" s="2">
        <f>ROUND(IF($B260="Annuity",SUMIFS('Annuity Prices'!BH:BH,'Annuity Prices'!$B:$B,$D260,'Annuity Prices'!$E:$E,$G260),IF($B260="RAB Short",SUMIFS('RAB Prices Short'!BH:BH,'RAB Prices Short'!$B:$B,'All Prices combined'!$D260,'RAB Prices Short'!$E:$E,'All Prices combined'!$G260),IF($B260="RAB Long",SUMIFS('RAB Prices Long'!BH:BH,'RAB Prices Long'!$B:$B,'All Prices combined'!$D260,'RAB Prices Long'!$E:$E,'All Prices combined'!$G260)))),2)</f>
        <v>6.91</v>
      </c>
      <c r="BF260" s="2">
        <f>ROUND(IF($B260="Annuity",SUMIFS('Annuity Prices'!BI:BI,'Annuity Prices'!$B:$B,$D260,'Annuity Prices'!$E:$E,$G260),IF($B260="RAB Short",SUMIFS('RAB Prices Short'!BI:BI,'RAB Prices Short'!$B:$B,'All Prices combined'!$D260,'RAB Prices Short'!$E:$E,'All Prices combined'!$G260),IF($B260="RAB Long",SUMIFS('RAB Prices Long'!BI:BI,'RAB Prices Long'!$B:$B,'All Prices combined'!$D260,'RAB Prices Long'!$E:$E,'All Prices combined'!$G260)))),2)</f>
        <v>7.11</v>
      </c>
      <c r="BG260" s="2">
        <f>ROUND(IF($B260="Annuity",SUMIFS('Annuity Prices'!BJ:BJ,'Annuity Prices'!$B:$B,$D260,'Annuity Prices'!$E:$E,$G260),IF($B260="RAB Short",SUMIFS('RAB Prices Short'!BJ:BJ,'RAB Prices Short'!$B:$B,'All Prices combined'!$D260,'RAB Prices Short'!$E:$E,'All Prices combined'!$G260),IF($B260="RAB Long",SUMIFS('RAB Prices Long'!BJ:BJ,'RAB Prices Long'!$B:$B,'All Prices combined'!$D260,'RAB Prices Long'!$E:$E,'All Prices combined'!$G260)))),2)</f>
        <v>7.31</v>
      </c>
      <c r="BH260" s="2">
        <f>ROUND(IF($B260="Annuity",SUMIFS('Annuity Prices'!BK:BK,'Annuity Prices'!$B:$B,$D260,'Annuity Prices'!$E:$E,$G260),IF($B260="RAB Short",SUMIFS('RAB Prices Short'!BK:BK,'RAB Prices Short'!$B:$B,'All Prices combined'!$D260,'RAB Prices Short'!$E:$E,'All Prices combined'!$G260),IF($B260="RAB Long",SUMIFS('RAB Prices Long'!BK:BK,'RAB Prices Long'!$B:$B,'All Prices combined'!$D260,'RAB Prices Long'!$E:$E,'All Prices combined'!$G260)))),2)</f>
        <v>10.25</v>
      </c>
      <c r="BI260" s="2">
        <f>ROUND(IF($B260="Annuity",SUMIFS('Annuity Prices'!BL:BL,'Annuity Prices'!$B:$B,$D260,'Annuity Prices'!$E:$E,$G260),IF($B260="RAB Short",SUMIFS('RAB Prices Short'!BL:BL,'RAB Prices Short'!$B:$B,'All Prices combined'!$D260,'RAB Prices Short'!$E:$E,'All Prices combined'!$G260),IF($B260="RAB Long",SUMIFS('RAB Prices Long'!BL:BL,'RAB Prices Long'!$B:$B,'All Prices combined'!$D260,'RAB Prices Long'!$E:$E,'All Prices combined'!$G260)))),2)</f>
        <v>12.43</v>
      </c>
      <c r="BJ260" s="2">
        <f>ROUND(IF($B260="Annuity",SUMIFS('Annuity Prices'!BM:BM,'Annuity Prices'!$B:$B,$D260,'Annuity Prices'!$E:$E,$G260),IF($B260="RAB Short",SUMIFS('RAB Prices Short'!BM:BM,'RAB Prices Short'!$B:$B,'All Prices combined'!$D260,'RAB Prices Short'!$E:$E,'All Prices combined'!$G260),IF($B260="RAB Long",SUMIFS('RAB Prices Long'!BM:BM,'RAB Prices Long'!$B:$B,'All Prices combined'!$D260,'RAB Prices Long'!$E:$E,'All Prices combined'!$G260)))),2)</f>
        <v>12.68</v>
      </c>
      <c r="BK260" s="2">
        <f>ROUND(IF($B260="Annuity",SUMIFS('Annuity Prices'!BN:BN,'Annuity Prices'!$B:$B,$D260,'Annuity Prices'!$E:$E,$G260),IF($B260="RAB Short",SUMIFS('RAB Prices Short'!BN:BN,'RAB Prices Short'!$B:$B,'All Prices combined'!$D260,'RAB Prices Short'!$E:$E,'All Prices combined'!$G260),IF($B260="RAB Long",SUMIFS('RAB Prices Long'!BN:BN,'RAB Prices Long'!$B:$B,'All Prices combined'!$D260,'RAB Prices Long'!$E:$E,'All Prices combined'!$G260)))),2)</f>
        <v>12.99</v>
      </c>
      <c r="BL260" s="2">
        <f>ROUND(IF($B260="Annuity",SUMIFS('Annuity Prices'!BO:BO,'Annuity Prices'!$B:$B,$D260,'Annuity Prices'!$E:$E,$G260),IF($B260="RAB Short",SUMIFS('RAB Prices Short'!BO:BO,'RAB Prices Short'!$B:$B,'All Prices combined'!$D260,'RAB Prices Short'!$E:$E,'All Prices combined'!$G260),IF($B260="RAB Long",SUMIFS('RAB Prices Long'!BO:BO,'RAB Prices Long'!$B:$B,'All Prices combined'!$D260,'RAB Prices Long'!$E:$E,'All Prices combined'!$G260)))),2)</f>
        <v>13.32</v>
      </c>
      <c r="BM260" s="2">
        <f>ROUND(IF($B260="Annuity",SUMIFS('Annuity Prices'!BP:BP,'Annuity Prices'!$B:$B,$D260,'Annuity Prices'!$E:$E,$G260),IF($B260="RAB Short",SUMIFS('RAB Prices Short'!BP:BP,'RAB Prices Short'!$B:$B,'All Prices combined'!$D260,'RAB Prices Short'!$E:$E,'All Prices combined'!$G260),IF($B260="RAB Long",SUMIFS('RAB Prices Long'!BP:BP,'RAB Prices Long'!$B:$B,'All Prices combined'!$D260,'RAB Prices Long'!$E:$E,'All Prices combined'!$G260)))),2)</f>
        <v>13.65</v>
      </c>
      <c r="BN260" s="2">
        <f>ROUND(IF($B260="Annuity",SUMIFS('Annuity Prices'!BQ:BQ,'Annuity Prices'!$B:$B,$D260,'Annuity Prices'!$E:$E,$G260),IF($B260="RAB Short",SUMIFS('RAB Prices Short'!BQ:BQ,'RAB Prices Short'!$B:$B,'All Prices combined'!$D260,'RAB Prices Short'!$E:$E,'All Prices combined'!$G260),IF($B260="RAB Long",SUMIFS('RAB Prices Long'!BQ:BQ,'RAB Prices Long'!$B:$B,'All Prices combined'!$D260,'RAB Prices Long'!$E:$E,'All Prices combined'!$G260)))),2)</f>
        <v>13.92</v>
      </c>
      <c r="BO260" s="2">
        <f>ROUND(IF($B260="Annuity",SUMIFS('Annuity Prices'!BR:BR,'Annuity Prices'!$B:$B,$D260,'Annuity Prices'!$E:$E,$G260),IF($B260="RAB Short",SUMIFS('RAB Prices Short'!BR:BR,'RAB Prices Short'!$B:$B,'All Prices combined'!$D260,'RAB Prices Short'!$E:$E,'All Prices combined'!$G260),IF($B260="RAB Long",SUMIFS('RAB Prices Long'!BR:BR,'RAB Prices Long'!$B:$B,'All Prices combined'!$D260,'RAB Prices Long'!$E:$E,'All Prices combined'!$G260)))),2)</f>
        <v>14.27</v>
      </c>
      <c r="BP260" s="2">
        <f>ROUND(IF($B260="Annuity",SUMIFS('Annuity Prices'!BS:BS,'Annuity Prices'!$B:$B,$D260,'Annuity Prices'!$E:$E,$G260),IF($B260="RAB Short",SUMIFS('RAB Prices Short'!BS:BS,'RAB Prices Short'!$B:$B,'All Prices combined'!$D260,'RAB Prices Short'!$E:$E,'All Prices combined'!$G260),IF($B260="RAB Long",SUMIFS('RAB Prices Long'!BS:BS,'RAB Prices Long'!$B:$B,'All Prices combined'!$D260,'RAB Prices Long'!$E:$E,'All Prices combined'!$G260)))),2)</f>
        <v>14.63</v>
      </c>
      <c r="BQ260" s="2">
        <f>ROUND(IF($B260="Annuity",SUMIFS('Annuity Prices'!BT:BT,'Annuity Prices'!$B:$B,$D260,'Annuity Prices'!$E:$E,$G260),IF($B260="RAB Short",SUMIFS('RAB Prices Short'!BT:BT,'RAB Prices Short'!$B:$B,'All Prices combined'!$D260,'RAB Prices Short'!$E:$E,'All Prices combined'!$G260),IF($B260="RAB Long",SUMIFS('RAB Prices Long'!BT:BT,'RAB Prices Long'!$B:$B,'All Prices combined'!$D260,'RAB Prices Long'!$E:$E,'All Prices combined'!$G260)))),2)</f>
        <v>14.99</v>
      </c>
      <c r="BR260" s="2">
        <f>ROUND(IF($B260="Annuity",SUMIFS('Annuity Prices'!BU:BU,'Annuity Prices'!$B:$B,$D260,'Annuity Prices'!$E:$E,$G260),IF($B260="RAB Short",SUMIFS('RAB Prices Short'!BU:BU,'RAB Prices Short'!$B:$B,'All Prices combined'!$D260,'RAB Prices Short'!$E:$E,'All Prices combined'!$G260),IF($B260="RAB Long",SUMIFS('RAB Prices Long'!BU:BU,'RAB Prices Long'!$B:$B,'All Prices combined'!$D260,'RAB Prices Long'!$E:$E,'All Prices combined'!$G260)))),2)</f>
        <v>15.29</v>
      </c>
      <c r="BS260" s="2">
        <f>ROUND(IF($B260="Annuity",SUMIFS('Annuity Prices'!BV:BV,'Annuity Prices'!$B:$B,$D260,'Annuity Prices'!$E:$E,$G260),IF($B260="RAB Short",SUMIFS('RAB Prices Short'!BV:BV,'RAB Prices Short'!$B:$B,'All Prices combined'!$D260,'RAB Prices Short'!$E:$E,'All Prices combined'!$G260),IF($B260="RAB Long",SUMIFS('RAB Prices Long'!BV:BV,'RAB Prices Long'!$B:$B,'All Prices combined'!$D260,'RAB Prices Long'!$E:$E,'All Prices combined'!$G260)))),2)</f>
        <v>15.67</v>
      </c>
      <c r="BT260" s="2">
        <f>ROUND(IF($B260="Annuity",SUMIFS('Annuity Prices'!BW:BW,'Annuity Prices'!$B:$B,$D260,'Annuity Prices'!$E:$E,$G260),IF($B260="RAB Short",SUMIFS('RAB Prices Short'!BW:BW,'RAB Prices Short'!$B:$B,'All Prices combined'!$D260,'RAB Prices Short'!$E:$E,'All Prices combined'!$G260),IF($B260="RAB Long",SUMIFS('RAB Prices Long'!BW:BW,'RAB Prices Long'!$B:$B,'All Prices combined'!$D260,'RAB Prices Long'!$E:$E,'All Prices combined'!$G260)))),2)</f>
        <v>16.059999999999999</v>
      </c>
      <c r="BU260" s="2">
        <f>ROUND(IF($B260="Annuity",SUMIFS('Annuity Prices'!BX:BX,'Annuity Prices'!$B:$B,$D260,'Annuity Prices'!$E:$E,$G260),IF($B260="RAB Short",SUMIFS('RAB Prices Short'!BX:BX,'RAB Prices Short'!$B:$B,'All Prices combined'!$D260,'RAB Prices Short'!$E:$E,'All Prices combined'!$G260),IF($B260="RAB Long",SUMIFS('RAB Prices Long'!BX:BX,'RAB Prices Long'!$B:$B,'All Prices combined'!$D260,'RAB Prices Long'!$E:$E,'All Prices combined'!$G260)))),2)</f>
        <v>16.46</v>
      </c>
    </row>
    <row r="261" spans="2:73" x14ac:dyDescent="0.25">
      <c r="B261" t="s">
        <v>44</v>
      </c>
      <c r="C261">
        <v>14</v>
      </c>
      <c r="E261" t="s">
        <v>167</v>
      </c>
      <c r="F261">
        <v>14</v>
      </c>
      <c r="G261" t="s">
        <v>168</v>
      </c>
      <c r="I261" s="2">
        <f>ROUND(IF($B261="Annuity",SUMIFS('Annuity Prices'!L:L,'Annuity Prices'!$B:$B,$D261,'Annuity Prices'!$E:$E,$G261),IF($B261="RAB Short",SUMIFS('RAB Prices Short'!L:L,'RAB Prices Short'!$B:$B,'All Prices combined'!$D261,'RAB Prices Short'!$E:$E,'All Prices combined'!$G261),IF($B261="RAB Long",SUMIFS('RAB Prices Long'!L:L,'RAB Prices Long'!$B:$B,'All Prices combined'!$D261,'RAB Prices Long'!$E:$E,'All Prices combined'!$G261)))),2)</f>
        <v>0</v>
      </c>
      <c r="J261" s="2">
        <f>ROUND(IF($B261="Annuity",SUMIFS('Annuity Prices'!M:M,'Annuity Prices'!$B:$B,$D261,'Annuity Prices'!$E:$E,$G261),IF($B261="RAB Short",SUMIFS('RAB Prices Short'!M:M,'RAB Prices Short'!$B:$B,'All Prices combined'!$D261,'RAB Prices Short'!$E:$E,'All Prices combined'!$G261),IF($B261="RAB Long",SUMIFS('RAB Prices Long'!M:M,'RAB Prices Long'!$B:$B,'All Prices combined'!$D261,'RAB Prices Long'!$E:$E,'All Prices combined'!$G261)))),2)</f>
        <v>0</v>
      </c>
      <c r="K261" s="2">
        <f>ROUND(IF($B261="Annuity",SUMIFS('Annuity Prices'!N:N,'Annuity Prices'!$B:$B,$D261,'Annuity Prices'!$E:$E,$G261),IF($B261="RAB Short",SUMIFS('RAB Prices Short'!N:N,'RAB Prices Short'!$B:$B,'All Prices combined'!$D261,'RAB Prices Short'!$E:$E,'All Prices combined'!$G261),IF($B261="RAB Long",SUMIFS('RAB Prices Long'!N:N,'RAB Prices Long'!$B:$B,'All Prices combined'!$D261,'RAB Prices Long'!$E:$E,'All Prices combined'!$G261)))),2)</f>
        <v>0</v>
      </c>
      <c r="L261" s="2">
        <f>ROUND(IF($B261="Annuity",SUMIFS('Annuity Prices'!O:O,'Annuity Prices'!$B:$B,$D261,'Annuity Prices'!$E:$E,$G261),IF($B261="RAB Short",SUMIFS('RAB Prices Short'!O:O,'RAB Prices Short'!$B:$B,'All Prices combined'!$D261,'RAB Prices Short'!$E:$E,'All Prices combined'!$G261),IF($B261="RAB Long",SUMIFS('RAB Prices Long'!O:O,'RAB Prices Long'!$B:$B,'All Prices combined'!$D261,'RAB Prices Long'!$E:$E,'All Prices combined'!$G261)))),2)</f>
        <v>0</v>
      </c>
      <c r="M261" s="2">
        <f>ROUND(IF($B261="Annuity",SUMIFS('Annuity Prices'!P:P,'Annuity Prices'!$B:$B,$D261,'Annuity Prices'!$E:$E,$G261),IF($B261="RAB Short",SUMIFS('RAB Prices Short'!P:P,'RAB Prices Short'!$B:$B,'All Prices combined'!$D261,'RAB Prices Short'!$E:$E,'All Prices combined'!$G261),IF($B261="RAB Long",SUMIFS('RAB Prices Long'!P:P,'RAB Prices Long'!$B:$B,'All Prices combined'!$D261,'RAB Prices Long'!$E:$E,'All Prices combined'!$G261)))),2)</f>
        <v>0</v>
      </c>
      <c r="N261" s="2">
        <f>ROUND(IF($B261="Annuity",SUMIFS('Annuity Prices'!Q:Q,'Annuity Prices'!$B:$B,$D261,'Annuity Prices'!$E:$E,$G261),IF($B261="RAB Short",SUMIFS('RAB Prices Short'!Q:Q,'RAB Prices Short'!$B:$B,'All Prices combined'!$D261,'RAB Prices Short'!$E:$E,'All Prices combined'!$G261),IF($B261="RAB Long",SUMIFS('RAB Prices Long'!Q:Q,'RAB Prices Long'!$B:$B,'All Prices combined'!$D261,'RAB Prices Long'!$E:$E,'All Prices combined'!$G261)))),2)</f>
        <v>0</v>
      </c>
      <c r="O261" s="2">
        <f>ROUND(IF($B261="Annuity",SUMIFS('Annuity Prices'!R:R,'Annuity Prices'!$B:$B,$D261,'Annuity Prices'!$E:$E,$G261),IF($B261="RAB Short",SUMIFS('RAB Prices Short'!R:R,'RAB Prices Short'!$B:$B,'All Prices combined'!$D261,'RAB Prices Short'!$E:$E,'All Prices combined'!$G261),IF($B261="RAB Long",SUMIFS('RAB Prices Long'!R:R,'RAB Prices Long'!$B:$B,'All Prices combined'!$D261,'RAB Prices Long'!$E:$E,'All Prices combined'!$G261)))),2)</f>
        <v>0</v>
      </c>
      <c r="P261" s="2">
        <f>ROUND(IF($B261="Annuity",SUMIFS('Annuity Prices'!S:S,'Annuity Prices'!$B:$B,$D261,'Annuity Prices'!$E:$E,$G261),IF($B261="RAB Short",SUMIFS('RAB Prices Short'!S:S,'RAB Prices Short'!$B:$B,'All Prices combined'!$D261,'RAB Prices Short'!$E:$E,'All Prices combined'!$G261),IF($B261="RAB Long",SUMIFS('RAB Prices Long'!S:S,'RAB Prices Long'!$B:$B,'All Prices combined'!$D261,'RAB Prices Long'!$E:$E,'All Prices combined'!$G261)))),2)</f>
        <v>0</v>
      </c>
      <c r="Q261" s="2">
        <f>ROUND(IF($B261="Annuity",SUMIFS('Annuity Prices'!T:T,'Annuity Prices'!$B:$B,$D261,'Annuity Prices'!$E:$E,$G261),IF($B261="RAB Short",SUMIFS('RAB Prices Short'!T:T,'RAB Prices Short'!$B:$B,'All Prices combined'!$D261,'RAB Prices Short'!$E:$E,'All Prices combined'!$G261),IF($B261="RAB Long",SUMIFS('RAB Prices Long'!T:T,'RAB Prices Long'!$B:$B,'All Prices combined'!$D261,'RAB Prices Long'!$E:$E,'All Prices combined'!$G261)))),2)</f>
        <v>0</v>
      </c>
      <c r="R261" s="2">
        <f>ROUND(IF($B261="Annuity",SUMIFS('Annuity Prices'!U:U,'Annuity Prices'!$B:$B,$D261,'Annuity Prices'!$E:$E,$G261),IF($B261="RAB Short",SUMIFS('RAB Prices Short'!U:U,'RAB Prices Short'!$B:$B,'All Prices combined'!$D261,'RAB Prices Short'!$E:$E,'All Prices combined'!$G261),IF($B261="RAB Long",SUMIFS('RAB Prices Long'!U:U,'RAB Prices Long'!$B:$B,'All Prices combined'!$D261,'RAB Prices Long'!$E:$E,'All Prices combined'!$G261)))),2)</f>
        <v>0</v>
      </c>
      <c r="S261" s="2">
        <f>ROUND(IF($B261="Annuity",SUMIFS('Annuity Prices'!V:V,'Annuity Prices'!$B:$B,$D261,'Annuity Prices'!$E:$E,$G261),IF($B261="RAB Short",SUMIFS('RAB Prices Short'!V:V,'RAB Prices Short'!$B:$B,'All Prices combined'!$D261,'RAB Prices Short'!$E:$E,'All Prices combined'!$G261),IF($B261="RAB Long",SUMIFS('RAB Prices Long'!V:V,'RAB Prices Long'!$B:$B,'All Prices combined'!$D261,'RAB Prices Long'!$E:$E,'All Prices combined'!$G261)))),2)</f>
        <v>0</v>
      </c>
      <c r="T261" s="2">
        <f>ROUND(IF($B261="Annuity",SUMIFS('Annuity Prices'!W:W,'Annuity Prices'!$B:$B,$D261,'Annuity Prices'!$E:$E,$G261),IF($B261="RAB Short",SUMIFS('RAB Prices Short'!W:W,'RAB Prices Short'!$B:$B,'All Prices combined'!$D261,'RAB Prices Short'!$E:$E,'All Prices combined'!$G261),IF($B261="RAB Long",SUMIFS('RAB Prices Long'!W:W,'RAB Prices Long'!$B:$B,'All Prices combined'!$D261,'RAB Prices Long'!$E:$E,'All Prices combined'!$G261)))),2)</f>
        <v>0</v>
      </c>
      <c r="U261" s="2">
        <f>ROUND(IF($B261="Annuity",SUMIFS('Annuity Prices'!X:X,'Annuity Prices'!$B:$B,$D261,'Annuity Prices'!$E:$E,$G261),IF($B261="RAB Short",SUMIFS('RAB Prices Short'!X:X,'RAB Prices Short'!$B:$B,'All Prices combined'!$D261,'RAB Prices Short'!$E:$E,'All Prices combined'!$G261),IF($B261="RAB Long",SUMIFS('RAB Prices Long'!X:X,'RAB Prices Long'!$B:$B,'All Prices combined'!$D261,'RAB Prices Long'!$E:$E,'All Prices combined'!$G261)))),2)</f>
        <v>0</v>
      </c>
      <c r="V261" s="2">
        <f>ROUND(IF($B261="Annuity",SUMIFS('Annuity Prices'!Y:Y,'Annuity Prices'!$B:$B,$D261,'Annuity Prices'!$E:$E,$G261),IF($B261="RAB Short",SUMIFS('RAB Prices Short'!Y:Y,'RAB Prices Short'!$B:$B,'All Prices combined'!$D261,'RAB Prices Short'!$E:$E,'All Prices combined'!$G261),IF($B261="RAB Long",SUMIFS('RAB Prices Long'!Y:Y,'RAB Prices Long'!$B:$B,'All Prices combined'!$D261,'RAB Prices Long'!$E:$E,'All Prices combined'!$G261)))),2)</f>
        <v>0</v>
      </c>
      <c r="W261" s="2">
        <f>ROUND(IF($B261="Annuity",SUMIFS('Annuity Prices'!Z:Z,'Annuity Prices'!$B:$B,$D261,'Annuity Prices'!$E:$E,$G261),IF($B261="RAB Short",SUMIFS('RAB Prices Short'!Z:Z,'RAB Prices Short'!$B:$B,'All Prices combined'!$D261,'RAB Prices Short'!$E:$E,'All Prices combined'!$G261),IF($B261="RAB Long",SUMIFS('RAB Prices Long'!Z:Z,'RAB Prices Long'!$B:$B,'All Prices combined'!$D261,'RAB Prices Long'!$E:$E,'All Prices combined'!$G261)))),2)</f>
        <v>0</v>
      </c>
      <c r="X261" s="2">
        <f>ROUND(IF($B261="Annuity",SUMIFS('Annuity Prices'!AA:AA,'Annuity Prices'!$B:$B,$D261,'Annuity Prices'!$E:$E,$G261),IF($B261="RAB Short",SUMIFS('RAB Prices Short'!AA:AA,'RAB Prices Short'!$B:$B,'All Prices combined'!$D261,'RAB Prices Short'!$E:$E,'All Prices combined'!$G261),IF($B261="RAB Long",SUMIFS('RAB Prices Long'!AA:AA,'RAB Prices Long'!$B:$B,'All Prices combined'!$D261,'RAB Prices Long'!$E:$E,'All Prices combined'!$G261)))),2)</f>
        <v>0</v>
      </c>
      <c r="Y261" s="2">
        <f>ROUND(IF($B261="Annuity",SUMIFS('Annuity Prices'!AB:AB,'Annuity Prices'!$B:$B,$D261,'Annuity Prices'!$E:$E,$G261),IF($B261="RAB Short",SUMIFS('RAB Prices Short'!AB:AB,'RAB Prices Short'!$B:$B,'All Prices combined'!$D261,'RAB Prices Short'!$E:$E,'All Prices combined'!$G261),IF($B261="RAB Long",SUMIFS('RAB Prices Long'!AB:AB,'RAB Prices Long'!$B:$B,'All Prices combined'!$D261,'RAB Prices Long'!$E:$E,'All Prices combined'!$G261)))),2)</f>
        <v>0</v>
      </c>
      <c r="Z261" s="2">
        <f>ROUND(IF($B261="Annuity",SUMIFS('Annuity Prices'!AC:AC,'Annuity Prices'!$B:$B,$D261,'Annuity Prices'!$E:$E,$G261),IF($B261="RAB Short",SUMIFS('RAB Prices Short'!AC:AC,'RAB Prices Short'!$B:$B,'All Prices combined'!$D261,'RAB Prices Short'!$E:$E,'All Prices combined'!$G261),IF($B261="RAB Long",SUMIFS('RAB Prices Long'!AC:AC,'RAB Prices Long'!$B:$B,'All Prices combined'!$D261,'RAB Prices Long'!$E:$E,'All Prices combined'!$G261)))),2)</f>
        <v>0</v>
      </c>
      <c r="AA261" s="2">
        <f>ROUND(IF($B261="Annuity",SUMIFS('Annuity Prices'!AD:AD,'Annuity Prices'!$B:$B,$D261,'Annuity Prices'!$E:$E,$G261),IF($B261="RAB Short",SUMIFS('RAB Prices Short'!AD:AD,'RAB Prices Short'!$B:$B,'All Prices combined'!$D261,'RAB Prices Short'!$E:$E,'All Prices combined'!$G261),IF($B261="RAB Long",SUMIFS('RAB Prices Long'!AD:AD,'RAB Prices Long'!$B:$B,'All Prices combined'!$D261,'RAB Prices Long'!$E:$E,'All Prices combined'!$G261)))),2)</f>
        <v>0</v>
      </c>
      <c r="AB261" s="2">
        <f>ROUND(IF($B261="Annuity",SUMIFS('Annuity Prices'!AE:AE,'Annuity Prices'!$B:$B,$D261,'Annuity Prices'!$E:$E,$G261),IF($B261="RAB Short",SUMIFS('RAB Prices Short'!AE:AE,'RAB Prices Short'!$B:$B,'All Prices combined'!$D261,'RAB Prices Short'!$E:$E,'All Prices combined'!$G261),IF($B261="RAB Long",SUMIFS('RAB Prices Long'!AE:AE,'RAB Prices Long'!$B:$B,'All Prices combined'!$D261,'RAB Prices Long'!$E:$E,'All Prices combined'!$G261)))),2)</f>
        <v>0</v>
      </c>
      <c r="AC261" s="2">
        <f>ROUND(IF($B261="Annuity",SUMIFS('Annuity Prices'!AF:AF,'Annuity Prices'!$B:$B,$D261,'Annuity Prices'!$E:$E,$G261),IF($B261="RAB Short",SUMIFS('RAB Prices Short'!AF:AF,'RAB Prices Short'!$B:$B,'All Prices combined'!$D261,'RAB Prices Short'!$E:$E,'All Prices combined'!$G261),IF($B261="RAB Long",SUMIFS('RAB Prices Long'!AF:AF,'RAB Prices Long'!$B:$B,'All Prices combined'!$D261,'RAB Prices Long'!$E:$E,'All Prices combined'!$G261)))),2)</f>
        <v>0</v>
      </c>
      <c r="AD261" s="2">
        <f>ROUND(IF($B261="Annuity",SUMIFS('Annuity Prices'!AG:AG,'Annuity Prices'!$B:$B,$D261,'Annuity Prices'!$E:$E,$G261),IF($B261="RAB Short",SUMIFS('RAB Prices Short'!AG:AG,'RAB Prices Short'!$B:$B,'All Prices combined'!$D261,'RAB Prices Short'!$E:$E,'All Prices combined'!$G261),IF($B261="RAB Long",SUMIFS('RAB Prices Long'!AG:AG,'RAB Prices Long'!$B:$B,'All Prices combined'!$D261,'RAB Prices Long'!$E:$E,'All Prices combined'!$G261)))),2)</f>
        <v>0</v>
      </c>
      <c r="AE261" s="2">
        <f>ROUND(IF($B261="Annuity",SUMIFS('Annuity Prices'!AH:AH,'Annuity Prices'!$B:$B,$D261,'Annuity Prices'!$E:$E,$G261),IF($B261="RAB Short",SUMIFS('RAB Prices Short'!AH:AH,'RAB Prices Short'!$B:$B,'All Prices combined'!$D261,'RAB Prices Short'!$E:$E,'All Prices combined'!$G261),IF($B261="RAB Long",SUMIFS('RAB Prices Long'!AH:AH,'RAB Prices Long'!$B:$B,'All Prices combined'!$D261,'RAB Prices Long'!$E:$E,'All Prices combined'!$G261)))),2)</f>
        <v>0</v>
      </c>
      <c r="AF261" s="2">
        <f>ROUND(IF($B261="Annuity",SUMIFS('Annuity Prices'!AI:AI,'Annuity Prices'!$B:$B,$D261,'Annuity Prices'!$E:$E,$G261),IF($B261="RAB Short",SUMIFS('RAB Prices Short'!AI:AI,'RAB Prices Short'!$B:$B,'All Prices combined'!$D261,'RAB Prices Short'!$E:$E,'All Prices combined'!$G261),IF($B261="RAB Long",SUMIFS('RAB Prices Long'!AI:AI,'RAB Prices Long'!$B:$B,'All Prices combined'!$D261,'RAB Prices Long'!$E:$E,'All Prices combined'!$G261)))),2)</f>
        <v>0</v>
      </c>
      <c r="AG261" s="2">
        <f>ROUND(IF($B261="Annuity",SUMIFS('Annuity Prices'!AJ:AJ,'Annuity Prices'!$B:$B,$D261,'Annuity Prices'!$E:$E,$G261),IF($B261="RAB Short",SUMIFS('RAB Prices Short'!AJ:AJ,'RAB Prices Short'!$B:$B,'All Prices combined'!$D261,'RAB Prices Short'!$E:$E,'All Prices combined'!$G261),IF($B261="RAB Long",SUMIFS('RAB Prices Long'!AJ:AJ,'RAB Prices Long'!$B:$B,'All Prices combined'!$D261,'RAB Prices Long'!$E:$E,'All Prices combined'!$G261)))),2)</f>
        <v>0</v>
      </c>
      <c r="AH261" s="2">
        <f>ROUND(IF($B261="Annuity",SUMIFS('Annuity Prices'!AK:AK,'Annuity Prices'!$B:$B,$D261,'Annuity Prices'!$E:$E,$G261),IF($B261="RAB Short",SUMIFS('RAB Prices Short'!AK:AK,'RAB Prices Short'!$B:$B,'All Prices combined'!$D261,'RAB Prices Short'!$E:$E,'All Prices combined'!$G261),IF($B261="RAB Long",SUMIFS('RAB Prices Long'!AK:AK,'RAB Prices Long'!$B:$B,'All Prices combined'!$D261,'RAB Prices Long'!$E:$E,'All Prices combined'!$G261)))),2)</f>
        <v>0</v>
      </c>
      <c r="AI261" s="2">
        <f>ROUND(IF($B261="Annuity",SUMIFS('Annuity Prices'!AL:AL,'Annuity Prices'!$B:$B,$D261,'Annuity Prices'!$E:$E,$G261),IF($B261="RAB Short",SUMIFS('RAB Prices Short'!AL:AL,'RAB Prices Short'!$B:$B,'All Prices combined'!$D261,'RAB Prices Short'!$E:$E,'All Prices combined'!$G261),IF($B261="RAB Long",SUMIFS('RAB Prices Long'!AL:AL,'RAB Prices Long'!$B:$B,'All Prices combined'!$D261,'RAB Prices Long'!$E:$E,'All Prices combined'!$G261)))),2)</f>
        <v>0</v>
      </c>
      <c r="AJ261" s="2">
        <f>ROUND(IF($B261="Annuity",SUMIFS('Annuity Prices'!AM:AM,'Annuity Prices'!$B:$B,$D261,'Annuity Prices'!$E:$E,$G261),IF($B261="RAB Short",SUMIFS('RAB Prices Short'!AM:AM,'RAB Prices Short'!$B:$B,'All Prices combined'!$D261,'RAB Prices Short'!$E:$E,'All Prices combined'!$G261),IF($B261="RAB Long",SUMIFS('RAB Prices Long'!AM:AM,'RAB Prices Long'!$B:$B,'All Prices combined'!$D261,'RAB Prices Long'!$E:$E,'All Prices combined'!$G261)))),2)</f>
        <v>0</v>
      </c>
      <c r="AK261" s="2">
        <f>ROUND(IF($B261="Annuity",SUMIFS('Annuity Prices'!AN:AN,'Annuity Prices'!$B:$B,$D261,'Annuity Prices'!$E:$E,$G261),IF($B261="RAB Short",SUMIFS('RAB Prices Short'!AN:AN,'RAB Prices Short'!$B:$B,'All Prices combined'!$D261,'RAB Prices Short'!$E:$E,'All Prices combined'!$G261),IF($B261="RAB Long",SUMIFS('RAB Prices Long'!AN:AN,'RAB Prices Long'!$B:$B,'All Prices combined'!$D261,'RAB Prices Long'!$E:$E,'All Prices combined'!$G261)))),2)</f>
        <v>0</v>
      </c>
      <c r="AL261" s="2">
        <f>ROUND(IF($B261="Annuity",SUMIFS('Annuity Prices'!AO:AO,'Annuity Prices'!$B:$B,$D261,'Annuity Prices'!$E:$E,$G261),IF($B261="RAB Short",SUMIFS('RAB Prices Short'!AO:AO,'RAB Prices Short'!$B:$B,'All Prices combined'!$D261,'RAB Prices Short'!$E:$E,'All Prices combined'!$G261),IF($B261="RAB Long",SUMIFS('RAB Prices Long'!AO:AO,'RAB Prices Long'!$B:$B,'All Prices combined'!$D261,'RAB Prices Long'!$E:$E,'All Prices combined'!$G261)))),2)</f>
        <v>0</v>
      </c>
      <c r="AM261" s="2">
        <f>ROUND(IF($B261="Annuity",SUMIFS('Annuity Prices'!AP:AP,'Annuity Prices'!$B:$B,$D261,'Annuity Prices'!$E:$E,$G261),IF($B261="RAB Short",SUMIFS('RAB Prices Short'!AP:AP,'RAB Prices Short'!$B:$B,'All Prices combined'!$D261,'RAB Prices Short'!$E:$E,'All Prices combined'!$G261),IF($B261="RAB Long",SUMIFS('RAB Prices Long'!AP:AP,'RAB Prices Long'!$B:$B,'All Prices combined'!$D261,'RAB Prices Long'!$E:$E,'All Prices combined'!$G261)))),2)</f>
        <v>0</v>
      </c>
      <c r="AN261" s="2">
        <f>ROUND(IF($B261="Annuity",SUMIFS('Annuity Prices'!AQ:AQ,'Annuity Prices'!$B:$B,$D261,'Annuity Prices'!$E:$E,$G261),IF($B261="RAB Short",SUMIFS('RAB Prices Short'!AQ:AQ,'RAB Prices Short'!$B:$B,'All Prices combined'!$D261,'RAB Prices Short'!$E:$E,'All Prices combined'!$G261),IF($B261="RAB Long",SUMIFS('RAB Prices Long'!AQ:AQ,'RAB Prices Long'!$B:$B,'All Prices combined'!$D261,'RAB Prices Long'!$E:$E,'All Prices combined'!$G261)))),2)</f>
        <v>0</v>
      </c>
      <c r="AO261" s="2">
        <f>ROUND(IF($B261="Annuity",SUMIFS('Annuity Prices'!AR:AR,'Annuity Prices'!$B:$B,$D261,'Annuity Prices'!$E:$E,$G261),IF($B261="RAB Short",SUMIFS('RAB Prices Short'!AR:AR,'RAB Prices Short'!$B:$B,'All Prices combined'!$D261,'RAB Prices Short'!$E:$E,'All Prices combined'!$G261),IF($B261="RAB Long",SUMIFS('RAB Prices Long'!AR:AR,'RAB Prices Long'!$B:$B,'All Prices combined'!$D261,'RAB Prices Long'!$E:$E,'All Prices combined'!$G261)))),2)</f>
        <v>0</v>
      </c>
      <c r="AP261" s="2">
        <f>ROUND(IF($B261="Annuity",SUMIFS('Annuity Prices'!AS:AS,'Annuity Prices'!$B:$B,$D261,'Annuity Prices'!$E:$E,$G261),IF($B261="RAB Short",SUMIFS('RAB Prices Short'!AS:AS,'RAB Prices Short'!$B:$B,'All Prices combined'!$D261,'RAB Prices Short'!$E:$E,'All Prices combined'!$G261),IF($B261="RAB Long",SUMIFS('RAB Prices Long'!AS:AS,'RAB Prices Long'!$B:$B,'All Prices combined'!$D261,'RAB Prices Long'!$E:$E,'All Prices combined'!$G261)))),2)</f>
        <v>0</v>
      </c>
      <c r="AQ261" s="2">
        <f>ROUND(IF($B261="Annuity",SUMIFS('Annuity Prices'!AT:AT,'Annuity Prices'!$B:$B,$D261,'Annuity Prices'!$E:$E,$G261),IF($B261="RAB Short",SUMIFS('RAB Prices Short'!AT:AT,'RAB Prices Short'!$B:$B,'All Prices combined'!$D261,'RAB Prices Short'!$E:$E,'All Prices combined'!$G261),IF($B261="RAB Long",SUMIFS('RAB Prices Long'!AT:AT,'RAB Prices Long'!$B:$B,'All Prices combined'!$D261,'RAB Prices Long'!$E:$E,'All Prices combined'!$G261)))),2)</f>
        <v>0</v>
      </c>
      <c r="AR261" s="2">
        <f>ROUND(IF($B261="Annuity",SUMIFS('Annuity Prices'!AU:AU,'Annuity Prices'!$B:$B,$D261,'Annuity Prices'!$E:$E,$G261),IF($B261="RAB Short",SUMIFS('RAB Prices Short'!AU:AU,'RAB Prices Short'!$B:$B,'All Prices combined'!$D261,'RAB Prices Short'!$E:$E,'All Prices combined'!$G261),IF($B261="RAB Long",SUMIFS('RAB Prices Long'!AU:AU,'RAB Prices Long'!$B:$B,'All Prices combined'!$D261,'RAB Prices Long'!$E:$E,'All Prices combined'!$G261)))),2)</f>
        <v>0</v>
      </c>
      <c r="AS261" s="2">
        <f>ROUND(IF($B261="Annuity",SUMIFS('Annuity Prices'!AV:AV,'Annuity Prices'!$B:$B,$D261,'Annuity Prices'!$E:$E,$G261),IF($B261="RAB Short",SUMIFS('RAB Prices Short'!AV:AV,'RAB Prices Short'!$B:$B,'All Prices combined'!$D261,'RAB Prices Short'!$E:$E,'All Prices combined'!$G261),IF($B261="RAB Long",SUMIFS('RAB Prices Long'!AV:AV,'RAB Prices Long'!$B:$B,'All Prices combined'!$D261,'RAB Prices Long'!$E:$E,'All Prices combined'!$G261)))),2)</f>
        <v>0</v>
      </c>
      <c r="AT261" s="2">
        <f>ROUND(IF($B261="Annuity",SUMIFS('Annuity Prices'!AW:AW,'Annuity Prices'!$B:$B,$D261,'Annuity Prices'!$E:$E,$G261),IF($B261="RAB Short",SUMIFS('RAB Prices Short'!AW:AW,'RAB Prices Short'!$B:$B,'All Prices combined'!$D261,'RAB Prices Short'!$E:$E,'All Prices combined'!$G261),IF($B261="RAB Long",SUMIFS('RAB Prices Long'!AW:AW,'RAB Prices Long'!$B:$B,'All Prices combined'!$D261,'RAB Prices Long'!$E:$E,'All Prices combined'!$G261)))),2)</f>
        <v>0</v>
      </c>
      <c r="AU261" s="2">
        <f>ROUND(IF($B261="Annuity",SUMIFS('Annuity Prices'!AX:AX,'Annuity Prices'!$B:$B,$D261,'Annuity Prices'!$E:$E,$G261),IF($B261="RAB Short",SUMIFS('RAB Prices Short'!AX:AX,'RAB Prices Short'!$B:$B,'All Prices combined'!$D261,'RAB Prices Short'!$E:$E,'All Prices combined'!$G261),IF($B261="RAB Long",SUMIFS('RAB Prices Long'!AX:AX,'RAB Prices Long'!$B:$B,'All Prices combined'!$D261,'RAB Prices Long'!$E:$E,'All Prices combined'!$G261)))),2)</f>
        <v>0</v>
      </c>
      <c r="AV261" s="2">
        <f>ROUND(IF($B261="Annuity",SUMIFS('Annuity Prices'!AY:AY,'Annuity Prices'!$B:$B,$D261,'Annuity Prices'!$E:$E,$G261),IF($B261="RAB Short",SUMIFS('RAB Prices Short'!AY:AY,'RAB Prices Short'!$B:$B,'All Prices combined'!$D261,'RAB Prices Short'!$E:$E,'All Prices combined'!$G261),IF($B261="RAB Long",SUMIFS('RAB Prices Long'!AY:AY,'RAB Prices Long'!$B:$B,'All Prices combined'!$D261,'RAB Prices Long'!$E:$E,'All Prices combined'!$G261)))),2)</f>
        <v>0</v>
      </c>
      <c r="AW261" s="2">
        <f>ROUND(IF($B261="Annuity",SUMIFS('Annuity Prices'!AZ:AZ,'Annuity Prices'!$B:$B,$D261,'Annuity Prices'!$E:$E,$G261),IF($B261="RAB Short",SUMIFS('RAB Prices Short'!AZ:AZ,'RAB Prices Short'!$B:$B,'All Prices combined'!$D261,'RAB Prices Short'!$E:$E,'All Prices combined'!$G261),IF($B261="RAB Long",SUMIFS('RAB Prices Long'!AZ:AZ,'RAB Prices Long'!$B:$B,'All Prices combined'!$D261,'RAB Prices Long'!$E:$E,'All Prices combined'!$G261)))),2)</f>
        <v>0</v>
      </c>
      <c r="AX261" s="2">
        <f>ROUND(IF($B261="Annuity",SUMIFS('Annuity Prices'!BA:BA,'Annuity Prices'!$B:$B,$D261,'Annuity Prices'!$E:$E,$G261),IF($B261="RAB Short",SUMIFS('RAB Prices Short'!BA:BA,'RAB Prices Short'!$B:$B,'All Prices combined'!$D261,'RAB Prices Short'!$E:$E,'All Prices combined'!$G261),IF($B261="RAB Long",SUMIFS('RAB Prices Long'!BA:BA,'RAB Prices Long'!$B:$B,'All Prices combined'!$D261,'RAB Prices Long'!$E:$E,'All Prices combined'!$G261)))),2)</f>
        <v>0</v>
      </c>
      <c r="AY261" s="2">
        <f>ROUND(IF($B261="Annuity",SUMIFS('Annuity Prices'!BB:BB,'Annuity Prices'!$B:$B,$D261,'Annuity Prices'!$E:$E,$G261),IF($B261="RAB Short",SUMIFS('RAB Prices Short'!BB:BB,'RAB Prices Short'!$B:$B,'All Prices combined'!$D261,'RAB Prices Short'!$E:$E,'All Prices combined'!$G261),IF($B261="RAB Long",SUMIFS('RAB Prices Long'!BB:BB,'RAB Prices Long'!$B:$B,'All Prices combined'!$D261,'RAB Prices Long'!$E:$E,'All Prices combined'!$G261)))),2)</f>
        <v>0</v>
      </c>
      <c r="AZ261" s="2">
        <f>ROUND(IF($B261="Annuity",SUMIFS('Annuity Prices'!BC:BC,'Annuity Prices'!$B:$B,$D261,'Annuity Prices'!$E:$E,$G261),IF($B261="RAB Short",SUMIFS('RAB Prices Short'!BC:BC,'RAB Prices Short'!$B:$B,'All Prices combined'!$D261,'RAB Prices Short'!$E:$E,'All Prices combined'!$G261),IF($B261="RAB Long",SUMIFS('RAB Prices Long'!BC:BC,'RAB Prices Long'!$B:$B,'All Prices combined'!$D261,'RAB Prices Long'!$E:$E,'All Prices combined'!$G261)))),2)</f>
        <v>0</v>
      </c>
      <c r="BA261" s="2">
        <f>ROUND(IF($B261="Annuity",SUMIFS('Annuity Prices'!BD:BD,'Annuity Prices'!$B:$B,$D261,'Annuity Prices'!$E:$E,$G261),IF($B261="RAB Short",SUMIFS('RAB Prices Short'!BD:BD,'RAB Prices Short'!$B:$B,'All Prices combined'!$D261,'RAB Prices Short'!$E:$E,'All Prices combined'!$G261),IF($B261="RAB Long",SUMIFS('RAB Prices Long'!BD:BD,'RAB Prices Long'!$B:$B,'All Prices combined'!$D261,'RAB Prices Long'!$E:$E,'All Prices combined'!$G261)))),2)</f>
        <v>0</v>
      </c>
      <c r="BB261" s="2">
        <f>ROUND(IF($B261="Annuity",SUMIFS('Annuity Prices'!BE:BE,'Annuity Prices'!$B:$B,$D261,'Annuity Prices'!$E:$E,$G261),IF($B261="RAB Short",SUMIFS('RAB Prices Short'!BE:BE,'RAB Prices Short'!$B:$B,'All Prices combined'!$D261,'RAB Prices Short'!$E:$E,'All Prices combined'!$G261),IF($B261="RAB Long",SUMIFS('RAB Prices Long'!BE:BE,'RAB Prices Long'!$B:$B,'All Prices combined'!$D261,'RAB Prices Long'!$E:$E,'All Prices combined'!$G261)))),2)</f>
        <v>0</v>
      </c>
      <c r="BC261" s="2">
        <f>ROUND(IF($B261="Annuity",SUMIFS('Annuity Prices'!BF:BF,'Annuity Prices'!$B:$B,$D261,'Annuity Prices'!$E:$E,$G261),IF($B261="RAB Short",SUMIFS('RAB Prices Short'!BF:BF,'RAB Prices Short'!$B:$B,'All Prices combined'!$D261,'RAB Prices Short'!$E:$E,'All Prices combined'!$G261),IF($B261="RAB Long",SUMIFS('RAB Prices Long'!BF:BF,'RAB Prices Long'!$B:$B,'All Prices combined'!$D261,'RAB Prices Long'!$E:$E,'All Prices combined'!$G261)))),2)</f>
        <v>0</v>
      </c>
      <c r="BD261" s="2">
        <f>ROUND(IF($B261="Annuity",SUMIFS('Annuity Prices'!BG:BG,'Annuity Prices'!$B:$B,$D261,'Annuity Prices'!$E:$E,$G261),IF($B261="RAB Short",SUMIFS('RAB Prices Short'!BG:BG,'RAB Prices Short'!$B:$B,'All Prices combined'!$D261,'RAB Prices Short'!$E:$E,'All Prices combined'!$G261),IF($B261="RAB Long",SUMIFS('RAB Prices Long'!BG:BG,'RAB Prices Long'!$B:$B,'All Prices combined'!$D261,'RAB Prices Long'!$E:$E,'All Prices combined'!$G261)))),2)</f>
        <v>0</v>
      </c>
      <c r="BE261" s="2">
        <f>ROUND(IF($B261="Annuity",SUMIFS('Annuity Prices'!BH:BH,'Annuity Prices'!$B:$B,$D261,'Annuity Prices'!$E:$E,$G261),IF($B261="RAB Short",SUMIFS('RAB Prices Short'!BH:BH,'RAB Prices Short'!$B:$B,'All Prices combined'!$D261,'RAB Prices Short'!$E:$E,'All Prices combined'!$G261),IF($B261="RAB Long",SUMIFS('RAB Prices Long'!BH:BH,'RAB Prices Long'!$B:$B,'All Prices combined'!$D261,'RAB Prices Long'!$E:$E,'All Prices combined'!$G261)))),2)</f>
        <v>0</v>
      </c>
      <c r="BF261" s="2">
        <f>ROUND(IF($B261="Annuity",SUMIFS('Annuity Prices'!BI:BI,'Annuity Prices'!$B:$B,$D261,'Annuity Prices'!$E:$E,$G261),IF($B261="RAB Short",SUMIFS('RAB Prices Short'!BI:BI,'RAB Prices Short'!$B:$B,'All Prices combined'!$D261,'RAB Prices Short'!$E:$E,'All Prices combined'!$G261),IF($B261="RAB Long",SUMIFS('RAB Prices Long'!BI:BI,'RAB Prices Long'!$B:$B,'All Prices combined'!$D261,'RAB Prices Long'!$E:$E,'All Prices combined'!$G261)))),2)</f>
        <v>0</v>
      </c>
      <c r="BG261" s="2">
        <f>ROUND(IF($B261="Annuity",SUMIFS('Annuity Prices'!BJ:BJ,'Annuity Prices'!$B:$B,$D261,'Annuity Prices'!$E:$E,$G261),IF($B261="RAB Short",SUMIFS('RAB Prices Short'!BJ:BJ,'RAB Prices Short'!$B:$B,'All Prices combined'!$D261,'RAB Prices Short'!$E:$E,'All Prices combined'!$G261),IF($B261="RAB Long",SUMIFS('RAB Prices Long'!BJ:BJ,'RAB Prices Long'!$B:$B,'All Prices combined'!$D261,'RAB Prices Long'!$E:$E,'All Prices combined'!$G261)))),2)</f>
        <v>0</v>
      </c>
      <c r="BH261" s="2">
        <f>ROUND(IF($B261="Annuity",SUMIFS('Annuity Prices'!BK:BK,'Annuity Prices'!$B:$B,$D261,'Annuity Prices'!$E:$E,$G261),IF($B261="RAB Short",SUMIFS('RAB Prices Short'!BK:BK,'RAB Prices Short'!$B:$B,'All Prices combined'!$D261,'RAB Prices Short'!$E:$E,'All Prices combined'!$G261),IF($B261="RAB Long",SUMIFS('RAB Prices Long'!BK:BK,'RAB Prices Long'!$B:$B,'All Prices combined'!$D261,'RAB Prices Long'!$E:$E,'All Prices combined'!$G261)))),2)</f>
        <v>0</v>
      </c>
      <c r="BI261" s="2">
        <f>ROUND(IF($B261="Annuity",SUMIFS('Annuity Prices'!BL:BL,'Annuity Prices'!$B:$B,$D261,'Annuity Prices'!$E:$E,$G261),IF($B261="RAB Short",SUMIFS('RAB Prices Short'!BL:BL,'RAB Prices Short'!$B:$B,'All Prices combined'!$D261,'RAB Prices Short'!$E:$E,'All Prices combined'!$G261),IF($B261="RAB Long",SUMIFS('RAB Prices Long'!BL:BL,'RAB Prices Long'!$B:$B,'All Prices combined'!$D261,'RAB Prices Long'!$E:$E,'All Prices combined'!$G261)))),2)</f>
        <v>0</v>
      </c>
      <c r="BJ261" s="2">
        <f>ROUND(IF($B261="Annuity",SUMIFS('Annuity Prices'!BM:BM,'Annuity Prices'!$B:$B,$D261,'Annuity Prices'!$E:$E,$G261),IF($B261="RAB Short",SUMIFS('RAB Prices Short'!BM:BM,'RAB Prices Short'!$B:$B,'All Prices combined'!$D261,'RAB Prices Short'!$E:$E,'All Prices combined'!$G261),IF($B261="RAB Long",SUMIFS('RAB Prices Long'!BM:BM,'RAB Prices Long'!$B:$B,'All Prices combined'!$D261,'RAB Prices Long'!$E:$E,'All Prices combined'!$G261)))),2)</f>
        <v>0</v>
      </c>
      <c r="BK261" s="2">
        <f>ROUND(IF($B261="Annuity",SUMIFS('Annuity Prices'!BN:BN,'Annuity Prices'!$B:$B,$D261,'Annuity Prices'!$E:$E,$G261),IF($B261="RAB Short",SUMIFS('RAB Prices Short'!BN:BN,'RAB Prices Short'!$B:$B,'All Prices combined'!$D261,'RAB Prices Short'!$E:$E,'All Prices combined'!$G261),IF($B261="RAB Long",SUMIFS('RAB Prices Long'!BN:BN,'RAB Prices Long'!$B:$B,'All Prices combined'!$D261,'RAB Prices Long'!$E:$E,'All Prices combined'!$G261)))),2)</f>
        <v>0</v>
      </c>
      <c r="BL261" s="2">
        <f>ROUND(IF($B261="Annuity",SUMIFS('Annuity Prices'!BO:BO,'Annuity Prices'!$B:$B,$D261,'Annuity Prices'!$E:$E,$G261),IF($B261="RAB Short",SUMIFS('RAB Prices Short'!BO:BO,'RAB Prices Short'!$B:$B,'All Prices combined'!$D261,'RAB Prices Short'!$E:$E,'All Prices combined'!$G261),IF($B261="RAB Long",SUMIFS('RAB Prices Long'!BO:BO,'RAB Prices Long'!$B:$B,'All Prices combined'!$D261,'RAB Prices Long'!$E:$E,'All Prices combined'!$G261)))),2)</f>
        <v>0</v>
      </c>
      <c r="BM261" s="2">
        <f>ROUND(IF($B261="Annuity",SUMIFS('Annuity Prices'!BP:BP,'Annuity Prices'!$B:$B,$D261,'Annuity Prices'!$E:$E,$G261),IF($B261="RAB Short",SUMIFS('RAB Prices Short'!BP:BP,'RAB Prices Short'!$B:$B,'All Prices combined'!$D261,'RAB Prices Short'!$E:$E,'All Prices combined'!$G261),IF($B261="RAB Long",SUMIFS('RAB Prices Long'!BP:BP,'RAB Prices Long'!$B:$B,'All Prices combined'!$D261,'RAB Prices Long'!$E:$E,'All Prices combined'!$G261)))),2)</f>
        <v>0</v>
      </c>
      <c r="BN261" s="2">
        <f>ROUND(IF($B261="Annuity",SUMIFS('Annuity Prices'!BQ:BQ,'Annuity Prices'!$B:$B,$D261,'Annuity Prices'!$E:$E,$G261),IF($B261="RAB Short",SUMIFS('RAB Prices Short'!BQ:BQ,'RAB Prices Short'!$B:$B,'All Prices combined'!$D261,'RAB Prices Short'!$E:$E,'All Prices combined'!$G261),IF($B261="RAB Long",SUMIFS('RAB Prices Long'!BQ:BQ,'RAB Prices Long'!$B:$B,'All Prices combined'!$D261,'RAB Prices Long'!$E:$E,'All Prices combined'!$G261)))),2)</f>
        <v>0</v>
      </c>
      <c r="BO261" s="2">
        <f>ROUND(IF($B261="Annuity",SUMIFS('Annuity Prices'!BR:BR,'Annuity Prices'!$B:$B,$D261,'Annuity Prices'!$E:$E,$G261),IF($B261="RAB Short",SUMIFS('RAB Prices Short'!BR:BR,'RAB Prices Short'!$B:$B,'All Prices combined'!$D261,'RAB Prices Short'!$E:$E,'All Prices combined'!$G261),IF($B261="RAB Long",SUMIFS('RAB Prices Long'!BR:BR,'RAB Prices Long'!$B:$B,'All Prices combined'!$D261,'RAB Prices Long'!$E:$E,'All Prices combined'!$G261)))),2)</f>
        <v>0</v>
      </c>
      <c r="BP261" s="2">
        <f>ROUND(IF($B261="Annuity",SUMIFS('Annuity Prices'!BS:BS,'Annuity Prices'!$B:$B,$D261,'Annuity Prices'!$E:$E,$G261),IF($B261="RAB Short",SUMIFS('RAB Prices Short'!BS:BS,'RAB Prices Short'!$B:$B,'All Prices combined'!$D261,'RAB Prices Short'!$E:$E,'All Prices combined'!$G261),IF($B261="RAB Long",SUMIFS('RAB Prices Long'!BS:BS,'RAB Prices Long'!$B:$B,'All Prices combined'!$D261,'RAB Prices Long'!$E:$E,'All Prices combined'!$G261)))),2)</f>
        <v>0</v>
      </c>
      <c r="BQ261" s="2">
        <f>ROUND(IF($B261="Annuity",SUMIFS('Annuity Prices'!BT:BT,'Annuity Prices'!$B:$B,$D261,'Annuity Prices'!$E:$E,$G261),IF($B261="RAB Short",SUMIFS('RAB Prices Short'!BT:BT,'RAB Prices Short'!$B:$B,'All Prices combined'!$D261,'RAB Prices Short'!$E:$E,'All Prices combined'!$G261),IF($B261="RAB Long",SUMIFS('RAB Prices Long'!BT:BT,'RAB Prices Long'!$B:$B,'All Prices combined'!$D261,'RAB Prices Long'!$E:$E,'All Prices combined'!$G261)))),2)</f>
        <v>0</v>
      </c>
      <c r="BR261" s="2">
        <f>ROUND(IF($B261="Annuity",SUMIFS('Annuity Prices'!BU:BU,'Annuity Prices'!$B:$B,$D261,'Annuity Prices'!$E:$E,$G261),IF($B261="RAB Short",SUMIFS('RAB Prices Short'!BU:BU,'RAB Prices Short'!$B:$B,'All Prices combined'!$D261,'RAB Prices Short'!$E:$E,'All Prices combined'!$G261),IF($B261="RAB Long",SUMIFS('RAB Prices Long'!BU:BU,'RAB Prices Long'!$B:$B,'All Prices combined'!$D261,'RAB Prices Long'!$E:$E,'All Prices combined'!$G261)))),2)</f>
        <v>0</v>
      </c>
      <c r="BS261" s="2">
        <f>ROUND(IF($B261="Annuity",SUMIFS('Annuity Prices'!BV:BV,'Annuity Prices'!$B:$B,$D261,'Annuity Prices'!$E:$E,$G261),IF($B261="RAB Short",SUMIFS('RAB Prices Short'!BV:BV,'RAB Prices Short'!$B:$B,'All Prices combined'!$D261,'RAB Prices Short'!$E:$E,'All Prices combined'!$G261),IF($B261="RAB Long",SUMIFS('RAB Prices Long'!BV:BV,'RAB Prices Long'!$B:$B,'All Prices combined'!$D261,'RAB Prices Long'!$E:$E,'All Prices combined'!$G261)))),2)</f>
        <v>0</v>
      </c>
      <c r="BT261" s="2">
        <f>ROUND(IF($B261="Annuity",SUMIFS('Annuity Prices'!BW:BW,'Annuity Prices'!$B:$B,$D261,'Annuity Prices'!$E:$E,$G261),IF($B261="RAB Short",SUMIFS('RAB Prices Short'!BW:BW,'RAB Prices Short'!$B:$B,'All Prices combined'!$D261,'RAB Prices Short'!$E:$E,'All Prices combined'!$G261),IF($B261="RAB Long",SUMIFS('RAB Prices Long'!BW:BW,'RAB Prices Long'!$B:$B,'All Prices combined'!$D261,'RAB Prices Long'!$E:$E,'All Prices combined'!$G261)))),2)</f>
        <v>0</v>
      </c>
      <c r="BU261" s="2">
        <f>ROUND(IF($B261="Annuity",SUMIFS('Annuity Prices'!BX:BX,'Annuity Prices'!$B:$B,$D261,'Annuity Prices'!$E:$E,$G261),IF($B261="RAB Short",SUMIFS('RAB Prices Short'!BX:BX,'RAB Prices Short'!$B:$B,'All Prices combined'!$D261,'RAB Prices Short'!$E:$E,'All Prices combined'!$G261),IF($B261="RAB Long",SUMIFS('RAB Prices Long'!BX:BX,'RAB Prices Long'!$B:$B,'All Prices combined'!$D261,'RAB Prices Long'!$E:$E,'All Prices combined'!$G261)))),2)</f>
        <v>0</v>
      </c>
    </row>
    <row r="262" spans="2:73" x14ac:dyDescent="0.25">
      <c r="B262" t="s">
        <v>44</v>
      </c>
      <c r="C262">
        <v>14</v>
      </c>
      <c r="D262" t="s">
        <v>168</v>
      </c>
      <c r="E262" t="s">
        <v>167</v>
      </c>
      <c r="F262">
        <v>14</v>
      </c>
      <c r="G262" t="s">
        <v>38</v>
      </c>
      <c r="H262" t="s">
        <v>128</v>
      </c>
      <c r="I262" s="2">
        <f>ROUND(IF($B262="Annuity",SUMIFS('Annuity Prices'!L:L,'Annuity Prices'!$B:$B,$D262,'Annuity Prices'!$E:$E,$G262),IF($B262="RAB Short",SUMIFS('RAB Prices Short'!L:L,'RAB Prices Short'!$B:$B,'All Prices combined'!$D262,'RAB Prices Short'!$E:$E,'All Prices combined'!$G262),IF($B262="RAB Long",SUMIFS('RAB Prices Long'!L:L,'RAB Prices Long'!$B:$B,'All Prices combined'!$D262,'RAB Prices Long'!$E:$E,'All Prices combined'!$G262)))),2)</f>
        <v>0</v>
      </c>
      <c r="J262" s="2">
        <f>ROUND(IF($B262="Annuity",SUMIFS('Annuity Prices'!M:M,'Annuity Prices'!$B:$B,$D262,'Annuity Prices'!$E:$E,$G262),IF($B262="RAB Short",SUMIFS('RAB Prices Short'!M:M,'RAB Prices Short'!$B:$B,'All Prices combined'!$D262,'RAB Prices Short'!$E:$E,'All Prices combined'!$G262),IF($B262="RAB Long",SUMIFS('RAB Prices Long'!M:M,'RAB Prices Long'!$B:$B,'All Prices combined'!$D262,'RAB Prices Long'!$E:$E,'All Prices combined'!$G262)))),2)</f>
        <v>0</v>
      </c>
      <c r="K262" s="2">
        <f>ROUND(IF($B262="Annuity",SUMIFS('Annuity Prices'!N:N,'Annuity Prices'!$B:$B,$D262,'Annuity Prices'!$E:$E,$G262),IF($B262="RAB Short",SUMIFS('RAB Prices Short'!N:N,'RAB Prices Short'!$B:$B,'All Prices combined'!$D262,'RAB Prices Short'!$E:$E,'All Prices combined'!$G262),IF($B262="RAB Long",SUMIFS('RAB Prices Long'!N:N,'RAB Prices Long'!$B:$B,'All Prices combined'!$D262,'RAB Prices Long'!$E:$E,'All Prices combined'!$G262)))),2)</f>
        <v>68.239999999999995</v>
      </c>
      <c r="L262" s="2">
        <f>ROUND(IF($B262="Annuity",SUMIFS('Annuity Prices'!O:O,'Annuity Prices'!$B:$B,$D262,'Annuity Prices'!$E:$E,$G262),IF($B262="RAB Short",SUMIFS('RAB Prices Short'!O:O,'RAB Prices Short'!$B:$B,'All Prices combined'!$D262,'RAB Prices Short'!$E:$E,'All Prices combined'!$G262),IF($B262="RAB Long",SUMIFS('RAB Prices Long'!O:O,'RAB Prices Long'!$B:$B,'All Prices combined'!$D262,'RAB Prices Long'!$E:$E,'All Prices combined'!$G262)))),2)</f>
        <v>70.2</v>
      </c>
      <c r="M262" s="2">
        <f>ROUND(IF($B262="Annuity",SUMIFS('Annuity Prices'!P:P,'Annuity Prices'!$B:$B,$D262,'Annuity Prices'!$E:$E,$G262),IF($B262="RAB Short",SUMIFS('RAB Prices Short'!P:P,'RAB Prices Short'!$B:$B,'All Prices combined'!$D262,'RAB Prices Short'!$E:$E,'All Prices combined'!$G262),IF($B262="RAB Long",SUMIFS('RAB Prices Long'!P:P,'RAB Prices Long'!$B:$B,'All Prices combined'!$D262,'RAB Prices Long'!$E:$E,'All Prices combined'!$G262)))),2)</f>
        <v>75.989999999999995</v>
      </c>
      <c r="N262" s="2">
        <f>ROUND(IF($B262="Annuity",SUMIFS('Annuity Prices'!Q:Q,'Annuity Prices'!$B:$B,$D262,'Annuity Prices'!$E:$E,$G262),IF($B262="RAB Short",SUMIFS('RAB Prices Short'!Q:Q,'RAB Prices Short'!$B:$B,'All Prices combined'!$D262,'RAB Prices Short'!$E:$E,'All Prices combined'!$G262),IF($B262="RAB Long",SUMIFS('RAB Prices Long'!Q:Q,'RAB Prices Long'!$B:$B,'All Prices combined'!$D262,'RAB Prices Long'!$E:$E,'All Prices combined'!$G262)))),2)</f>
        <v>77.89</v>
      </c>
      <c r="O262" s="2">
        <f>ROUND(IF($B262="Annuity",SUMIFS('Annuity Prices'!R:R,'Annuity Prices'!$B:$B,$D262,'Annuity Prices'!$E:$E,$G262),IF($B262="RAB Short",SUMIFS('RAB Prices Short'!R:R,'RAB Prices Short'!$B:$B,'All Prices combined'!$D262,'RAB Prices Short'!$E:$E,'All Prices combined'!$G262),IF($B262="RAB Long",SUMIFS('RAB Prices Long'!R:R,'RAB Prices Long'!$B:$B,'All Prices combined'!$D262,'RAB Prices Long'!$E:$E,'All Prices combined'!$G262)))),2)</f>
        <v>79.83</v>
      </c>
      <c r="P262" s="2">
        <f>ROUND(IF($B262="Annuity",SUMIFS('Annuity Prices'!S:S,'Annuity Prices'!$B:$B,$D262,'Annuity Prices'!$E:$E,$G262),IF($B262="RAB Short",SUMIFS('RAB Prices Short'!S:S,'RAB Prices Short'!$B:$B,'All Prices combined'!$D262,'RAB Prices Short'!$E:$E,'All Prices combined'!$G262),IF($B262="RAB Long",SUMIFS('RAB Prices Long'!S:S,'RAB Prices Long'!$B:$B,'All Prices combined'!$D262,'RAB Prices Long'!$E:$E,'All Prices combined'!$G262)))),2)</f>
        <v>81.83</v>
      </c>
      <c r="Q262" s="2">
        <f>ROUND(IF($B262="Annuity",SUMIFS('Annuity Prices'!T:T,'Annuity Prices'!$B:$B,$D262,'Annuity Prices'!$E:$E,$G262),IF($B262="RAB Short",SUMIFS('RAB Prices Short'!T:T,'RAB Prices Short'!$B:$B,'All Prices combined'!$D262,'RAB Prices Short'!$E:$E,'All Prices combined'!$G262),IF($B262="RAB Long",SUMIFS('RAB Prices Long'!T:T,'RAB Prices Long'!$B:$B,'All Prices combined'!$D262,'RAB Prices Long'!$E:$E,'All Prices combined'!$G262)))),2)</f>
        <v>89.39</v>
      </c>
      <c r="R262" s="2">
        <f>ROUND(IF($B262="Annuity",SUMIFS('Annuity Prices'!U:U,'Annuity Prices'!$B:$B,$D262,'Annuity Prices'!$E:$E,$G262),IF($B262="RAB Short",SUMIFS('RAB Prices Short'!U:U,'RAB Prices Short'!$B:$B,'All Prices combined'!$D262,'RAB Prices Short'!$E:$E,'All Prices combined'!$G262),IF($B262="RAB Long",SUMIFS('RAB Prices Long'!U:U,'RAB Prices Long'!$B:$B,'All Prices combined'!$D262,'RAB Prices Long'!$E:$E,'All Prices combined'!$G262)))),2)</f>
        <v>91.63</v>
      </c>
      <c r="S262" s="2">
        <f>ROUND(IF($B262="Annuity",SUMIFS('Annuity Prices'!V:V,'Annuity Prices'!$B:$B,$D262,'Annuity Prices'!$E:$E,$G262),IF($B262="RAB Short",SUMIFS('RAB Prices Short'!V:V,'RAB Prices Short'!$B:$B,'All Prices combined'!$D262,'RAB Prices Short'!$E:$E,'All Prices combined'!$G262),IF($B262="RAB Long",SUMIFS('RAB Prices Long'!V:V,'RAB Prices Long'!$B:$B,'All Prices combined'!$D262,'RAB Prices Long'!$E:$E,'All Prices combined'!$G262)))),2)</f>
        <v>93.92</v>
      </c>
      <c r="T262" s="2">
        <f>ROUND(IF($B262="Annuity",SUMIFS('Annuity Prices'!W:W,'Annuity Prices'!$B:$B,$D262,'Annuity Prices'!$E:$E,$G262),IF($B262="RAB Short",SUMIFS('RAB Prices Short'!W:W,'RAB Prices Short'!$B:$B,'All Prices combined'!$D262,'RAB Prices Short'!$E:$E,'All Prices combined'!$G262),IF($B262="RAB Long",SUMIFS('RAB Prices Long'!W:W,'RAB Prices Long'!$B:$B,'All Prices combined'!$D262,'RAB Prices Long'!$E:$E,'All Prices combined'!$G262)))),2)</f>
        <v>96.27</v>
      </c>
      <c r="U262" s="2">
        <f>ROUND(IF($B262="Annuity",SUMIFS('Annuity Prices'!X:X,'Annuity Prices'!$B:$B,$D262,'Annuity Prices'!$E:$E,$G262),IF($B262="RAB Short",SUMIFS('RAB Prices Short'!X:X,'RAB Prices Short'!$B:$B,'All Prices combined'!$D262,'RAB Prices Short'!$E:$E,'All Prices combined'!$G262),IF($B262="RAB Long",SUMIFS('RAB Prices Long'!X:X,'RAB Prices Long'!$B:$B,'All Prices combined'!$D262,'RAB Prices Long'!$E:$E,'All Prices combined'!$G262)))),2)</f>
        <v>96.2</v>
      </c>
      <c r="V262" s="2">
        <f>ROUND(IF($B262="Annuity",SUMIFS('Annuity Prices'!Y:Y,'Annuity Prices'!$B:$B,$D262,'Annuity Prices'!$E:$E,$G262),IF($B262="RAB Short",SUMIFS('RAB Prices Short'!Y:Y,'RAB Prices Short'!$B:$B,'All Prices combined'!$D262,'RAB Prices Short'!$E:$E,'All Prices combined'!$G262),IF($B262="RAB Long",SUMIFS('RAB Prices Long'!Y:Y,'RAB Prices Long'!$B:$B,'All Prices combined'!$D262,'RAB Prices Long'!$E:$E,'All Prices combined'!$G262)))),2)</f>
        <v>98.6</v>
      </c>
      <c r="W262" s="2">
        <f>ROUND(IF($B262="Annuity",SUMIFS('Annuity Prices'!Z:Z,'Annuity Prices'!$B:$B,$D262,'Annuity Prices'!$E:$E,$G262),IF($B262="RAB Short",SUMIFS('RAB Prices Short'!Z:Z,'RAB Prices Short'!$B:$B,'All Prices combined'!$D262,'RAB Prices Short'!$E:$E,'All Prices combined'!$G262),IF($B262="RAB Long",SUMIFS('RAB Prices Long'!Z:Z,'RAB Prices Long'!$B:$B,'All Prices combined'!$D262,'RAB Prices Long'!$E:$E,'All Prices combined'!$G262)))),2)</f>
        <v>101.07</v>
      </c>
      <c r="X262" s="2">
        <f>ROUND(IF($B262="Annuity",SUMIFS('Annuity Prices'!AA:AA,'Annuity Prices'!$B:$B,$D262,'Annuity Prices'!$E:$E,$G262),IF($B262="RAB Short",SUMIFS('RAB Prices Short'!AA:AA,'RAB Prices Short'!$B:$B,'All Prices combined'!$D262,'RAB Prices Short'!$E:$E,'All Prices combined'!$G262),IF($B262="RAB Long",SUMIFS('RAB Prices Long'!AA:AA,'RAB Prices Long'!$B:$B,'All Prices combined'!$D262,'RAB Prices Long'!$E:$E,'All Prices combined'!$G262)))),2)</f>
        <v>103.59</v>
      </c>
      <c r="Y262" s="2">
        <f>ROUND(IF($B262="Annuity",SUMIFS('Annuity Prices'!AB:AB,'Annuity Prices'!$B:$B,$D262,'Annuity Prices'!$E:$E,$G262),IF($B262="RAB Short",SUMIFS('RAB Prices Short'!AB:AB,'RAB Prices Short'!$B:$B,'All Prices combined'!$D262,'RAB Prices Short'!$E:$E,'All Prices combined'!$G262),IF($B262="RAB Long",SUMIFS('RAB Prices Long'!AB:AB,'RAB Prices Long'!$B:$B,'All Prices combined'!$D262,'RAB Prices Long'!$E:$E,'All Prices combined'!$G262)))),2)</f>
        <v>112.42</v>
      </c>
      <c r="Z262" s="2">
        <f>ROUND(IF($B262="Annuity",SUMIFS('Annuity Prices'!AC:AC,'Annuity Prices'!$B:$B,$D262,'Annuity Prices'!$E:$E,$G262),IF($B262="RAB Short",SUMIFS('RAB Prices Short'!AC:AC,'RAB Prices Short'!$B:$B,'All Prices combined'!$D262,'RAB Prices Short'!$E:$E,'All Prices combined'!$G262),IF($B262="RAB Long",SUMIFS('RAB Prices Long'!AC:AC,'RAB Prices Long'!$B:$B,'All Prices combined'!$D262,'RAB Prices Long'!$E:$E,'All Prices combined'!$G262)))),2)</f>
        <v>115.23</v>
      </c>
      <c r="AA262" s="2">
        <f>ROUND(IF($B262="Annuity",SUMIFS('Annuity Prices'!AD:AD,'Annuity Prices'!$B:$B,$D262,'Annuity Prices'!$E:$E,$G262),IF($B262="RAB Short",SUMIFS('RAB Prices Short'!AD:AD,'RAB Prices Short'!$B:$B,'All Prices combined'!$D262,'RAB Prices Short'!$E:$E,'All Prices combined'!$G262),IF($B262="RAB Long",SUMIFS('RAB Prices Long'!AD:AD,'RAB Prices Long'!$B:$B,'All Prices combined'!$D262,'RAB Prices Long'!$E:$E,'All Prices combined'!$G262)))),2)</f>
        <v>118.11</v>
      </c>
      <c r="AB262" s="2">
        <f>ROUND(IF($B262="Annuity",SUMIFS('Annuity Prices'!AE:AE,'Annuity Prices'!$B:$B,$D262,'Annuity Prices'!$E:$E,$G262),IF($B262="RAB Short",SUMIFS('RAB Prices Short'!AE:AE,'RAB Prices Short'!$B:$B,'All Prices combined'!$D262,'RAB Prices Short'!$E:$E,'All Prices combined'!$G262),IF($B262="RAB Long",SUMIFS('RAB Prices Long'!AE:AE,'RAB Prices Long'!$B:$B,'All Prices combined'!$D262,'RAB Prices Long'!$E:$E,'All Prices combined'!$G262)))),2)</f>
        <v>121.06</v>
      </c>
      <c r="AC262" s="2">
        <f>ROUND(IF($B262="Annuity",SUMIFS('Annuity Prices'!AF:AF,'Annuity Prices'!$B:$B,$D262,'Annuity Prices'!$E:$E,$G262),IF($B262="RAB Short",SUMIFS('RAB Prices Short'!AF:AF,'RAB Prices Short'!$B:$B,'All Prices combined'!$D262,'RAB Prices Short'!$E:$E,'All Prices combined'!$G262),IF($B262="RAB Long",SUMIFS('RAB Prices Long'!AF:AF,'RAB Prices Long'!$B:$B,'All Prices combined'!$D262,'RAB Prices Long'!$E:$E,'All Prices combined'!$G262)))),2)</f>
        <v>138.02000000000001</v>
      </c>
      <c r="AD262" s="2">
        <f>ROUND(IF($B262="Annuity",SUMIFS('Annuity Prices'!AG:AG,'Annuity Prices'!$B:$B,$D262,'Annuity Prices'!$E:$E,$G262),IF($B262="RAB Short",SUMIFS('RAB Prices Short'!AG:AG,'RAB Prices Short'!$B:$B,'All Prices combined'!$D262,'RAB Prices Short'!$E:$E,'All Prices combined'!$G262),IF($B262="RAB Long",SUMIFS('RAB Prices Long'!AG:AG,'RAB Prices Long'!$B:$B,'All Prices combined'!$D262,'RAB Prices Long'!$E:$E,'All Prices combined'!$G262)))),2)</f>
        <v>141.47</v>
      </c>
      <c r="AE262" s="2">
        <f>ROUND(IF($B262="Annuity",SUMIFS('Annuity Prices'!AH:AH,'Annuity Prices'!$B:$B,$D262,'Annuity Prices'!$E:$E,$G262),IF($B262="RAB Short",SUMIFS('RAB Prices Short'!AH:AH,'RAB Prices Short'!$B:$B,'All Prices combined'!$D262,'RAB Prices Short'!$E:$E,'All Prices combined'!$G262),IF($B262="RAB Long",SUMIFS('RAB Prices Long'!AH:AH,'RAB Prices Long'!$B:$B,'All Prices combined'!$D262,'RAB Prices Long'!$E:$E,'All Prices combined'!$G262)))),2)</f>
        <v>145.01</v>
      </c>
      <c r="AF262" s="2">
        <f>ROUND(IF($B262="Annuity",SUMIFS('Annuity Prices'!AI:AI,'Annuity Prices'!$B:$B,$D262,'Annuity Prices'!$E:$E,$G262),IF($B262="RAB Short",SUMIFS('RAB Prices Short'!AI:AI,'RAB Prices Short'!$B:$B,'All Prices combined'!$D262,'RAB Prices Short'!$E:$E,'All Prices combined'!$G262),IF($B262="RAB Long",SUMIFS('RAB Prices Long'!AI:AI,'RAB Prices Long'!$B:$B,'All Prices combined'!$D262,'RAB Prices Long'!$E:$E,'All Prices combined'!$G262)))),2)</f>
        <v>148.63999999999999</v>
      </c>
      <c r="AG262" s="2">
        <f>ROUND(IF($B262="Annuity",SUMIFS('Annuity Prices'!AJ:AJ,'Annuity Prices'!$B:$B,$D262,'Annuity Prices'!$E:$E,$G262),IF($B262="RAB Short",SUMIFS('RAB Prices Short'!AJ:AJ,'RAB Prices Short'!$B:$B,'All Prices combined'!$D262,'RAB Prices Short'!$E:$E,'All Prices combined'!$G262),IF($B262="RAB Long",SUMIFS('RAB Prices Long'!AJ:AJ,'RAB Prices Long'!$B:$B,'All Prices combined'!$D262,'RAB Prices Long'!$E:$E,'All Prices combined'!$G262)))),2)</f>
        <v>149.53</v>
      </c>
      <c r="AH262" s="2">
        <f>ROUND(IF($B262="Annuity",SUMIFS('Annuity Prices'!AK:AK,'Annuity Prices'!$B:$B,$D262,'Annuity Prices'!$E:$E,$G262),IF($B262="RAB Short",SUMIFS('RAB Prices Short'!AK:AK,'RAB Prices Short'!$B:$B,'All Prices combined'!$D262,'RAB Prices Short'!$E:$E,'All Prices combined'!$G262),IF($B262="RAB Long",SUMIFS('RAB Prices Long'!AK:AK,'RAB Prices Long'!$B:$B,'All Prices combined'!$D262,'RAB Prices Long'!$E:$E,'All Prices combined'!$G262)))),2)</f>
        <v>153.27000000000001</v>
      </c>
      <c r="AI262" s="2">
        <f>ROUND(IF($B262="Annuity",SUMIFS('Annuity Prices'!AL:AL,'Annuity Prices'!$B:$B,$D262,'Annuity Prices'!$E:$E,$G262),IF($B262="RAB Short",SUMIFS('RAB Prices Short'!AL:AL,'RAB Prices Short'!$B:$B,'All Prices combined'!$D262,'RAB Prices Short'!$E:$E,'All Prices combined'!$G262),IF($B262="RAB Long",SUMIFS('RAB Prices Long'!AL:AL,'RAB Prices Long'!$B:$B,'All Prices combined'!$D262,'RAB Prices Long'!$E:$E,'All Prices combined'!$G262)))),2)</f>
        <v>157.1</v>
      </c>
      <c r="AJ262" s="2">
        <f>ROUND(IF($B262="Annuity",SUMIFS('Annuity Prices'!AM:AM,'Annuity Prices'!$B:$B,$D262,'Annuity Prices'!$E:$E,$G262),IF($B262="RAB Short",SUMIFS('RAB Prices Short'!AM:AM,'RAB Prices Short'!$B:$B,'All Prices combined'!$D262,'RAB Prices Short'!$E:$E,'All Prices combined'!$G262),IF($B262="RAB Long",SUMIFS('RAB Prices Long'!AM:AM,'RAB Prices Long'!$B:$B,'All Prices combined'!$D262,'RAB Prices Long'!$E:$E,'All Prices combined'!$G262)))),2)</f>
        <v>161.03</v>
      </c>
      <c r="AK262" s="2">
        <f>ROUND(IF($B262="Annuity",SUMIFS('Annuity Prices'!AN:AN,'Annuity Prices'!$B:$B,$D262,'Annuity Prices'!$E:$E,$G262),IF($B262="RAB Short",SUMIFS('RAB Prices Short'!AN:AN,'RAB Prices Short'!$B:$B,'All Prices combined'!$D262,'RAB Prices Short'!$E:$E,'All Prices combined'!$G262),IF($B262="RAB Long",SUMIFS('RAB Prices Long'!AN:AN,'RAB Prices Long'!$B:$B,'All Prices combined'!$D262,'RAB Prices Long'!$E:$E,'All Prices combined'!$G262)))),2)</f>
        <v>177.66</v>
      </c>
      <c r="AL262" s="2">
        <f>ROUND(IF($B262="Annuity",SUMIFS('Annuity Prices'!AO:AO,'Annuity Prices'!$B:$B,$D262,'Annuity Prices'!$E:$E,$G262),IF($B262="RAB Short",SUMIFS('RAB Prices Short'!AO:AO,'RAB Prices Short'!$B:$B,'All Prices combined'!$D262,'RAB Prices Short'!$E:$E,'All Prices combined'!$G262),IF($B262="RAB Long",SUMIFS('RAB Prices Long'!AO:AO,'RAB Prices Long'!$B:$B,'All Prices combined'!$D262,'RAB Prices Long'!$E:$E,'All Prices combined'!$G262)))),2)</f>
        <v>182.1</v>
      </c>
      <c r="AM262" s="2">
        <f>ROUND(IF($B262="Annuity",SUMIFS('Annuity Prices'!AP:AP,'Annuity Prices'!$B:$B,$D262,'Annuity Prices'!$E:$E,$G262),IF($B262="RAB Short",SUMIFS('RAB Prices Short'!AP:AP,'RAB Prices Short'!$B:$B,'All Prices combined'!$D262,'RAB Prices Short'!$E:$E,'All Prices combined'!$G262),IF($B262="RAB Long",SUMIFS('RAB Prices Long'!AP:AP,'RAB Prices Long'!$B:$B,'All Prices combined'!$D262,'RAB Prices Long'!$E:$E,'All Prices combined'!$G262)))),2)</f>
        <v>186.66</v>
      </c>
      <c r="AN262" s="2">
        <f>ROUND(IF($B262="Annuity",SUMIFS('Annuity Prices'!AQ:AQ,'Annuity Prices'!$B:$B,$D262,'Annuity Prices'!$E:$E,$G262),IF($B262="RAB Short",SUMIFS('RAB Prices Short'!AQ:AQ,'RAB Prices Short'!$B:$B,'All Prices combined'!$D262,'RAB Prices Short'!$E:$E,'All Prices combined'!$G262),IF($B262="RAB Long",SUMIFS('RAB Prices Long'!AQ:AQ,'RAB Prices Long'!$B:$B,'All Prices combined'!$D262,'RAB Prices Long'!$E:$E,'All Prices combined'!$G262)))),2)</f>
        <v>191.32</v>
      </c>
      <c r="AO262" s="2">
        <f>ROUND(IF($B262="Annuity",SUMIFS('Annuity Prices'!AR:AR,'Annuity Prices'!$B:$B,$D262,'Annuity Prices'!$E:$E,$G262),IF($B262="RAB Short",SUMIFS('RAB Prices Short'!AR:AR,'RAB Prices Short'!$B:$B,'All Prices combined'!$D262,'RAB Prices Short'!$E:$E,'All Prices combined'!$G262),IF($B262="RAB Long",SUMIFS('RAB Prices Long'!AR:AR,'RAB Prices Long'!$B:$B,'All Prices combined'!$D262,'RAB Prices Long'!$E:$E,'All Prices combined'!$G262)))),2)</f>
        <v>0</v>
      </c>
      <c r="AP262" s="2">
        <f>ROUND(IF($B262="Annuity",SUMIFS('Annuity Prices'!AS:AS,'Annuity Prices'!$B:$B,$D262,'Annuity Prices'!$E:$E,$G262),IF($B262="RAB Short",SUMIFS('RAB Prices Short'!AS:AS,'RAB Prices Short'!$B:$B,'All Prices combined'!$D262,'RAB Prices Short'!$E:$E,'All Prices combined'!$G262),IF($B262="RAB Long",SUMIFS('RAB Prices Long'!AS:AS,'RAB Prices Long'!$B:$B,'All Prices combined'!$D262,'RAB Prices Long'!$E:$E,'All Prices combined'!$G262)))),2)</f>
        <v>0</v>
      </c>
      <c r="AQ262" s="2">
        <f>ROUND(IF($B262="Annuity",SUMIFS('Annuity Prices'!AT:AT,'Annuity Prices'!$B:$B,$D262,'Annuity Prices'!$E:$E,$G262),IF($B262="RAB Short",SUMIFS('RAB Prices Short'!AT:AT,'RAB Prices Short'!$B:$B,'All Prices combined'!$D262,'RAB Prices Short'!$E:$E,'All Prices combined'!$G262),IF($B262="RAB Long",SUMIFS('RAB Prices Long'!AT:AT,'RAB Prices Long'!$B:$B,'All Prices combined'!$D262,'RAB Prices Long'!$E:$E,'All Prices combined'!$G262)))),2)</f>
        <v>77.62</v>
      </c>
      <c r="AR262" s="2">
        <f>ROUND(IF($B262="Annuity",SUMIFS('Annuity Prices'!AU:AU,'Annuity Prices'!$B:$B,$D262,'Annuity Prices'!$E:$E,$G262),IF($B262="RAB Short",SUMIFS('RAB Prices Short'!AU:AU,'RAB Prices Short'!$B:$B,'All Prices combined'!$D262,'RAB Prices Short'!$E:$E,'All Prices combined'!$G262),IF($B262="RAB Long",SUMIFS('RAB Prices Long'!AU:AU,'RAB Prices Long'!$B:$B,'All Prices combined'!$D262,'RAB Prices Long'!$E:$E,'All Prices combined'!$G262)))),2)</f>
        <v>68.239999999999995</v>
      </c>
      <c r="AS262" s="2">
        <f>ROUND(IF($B262="Annuity",SUMIFS('Annuity Prices'!AV:AV,'Annuity Prices'!$B:$B,$D262,'Annuity Prices'!$E:$E,$G262),IF($B262="RAB Short",SUMIFS('RAB Prices Short'!AV:AV,'RAB Prices Short'!$B:$B,'All Prices combined'!$D262,'RAB Prices Short'!$E:$E,'All Prices combined'!$G262),IF($B262="RAB Long",SUMIFS('RAB Prices Long'!AV:AV,'RAB Prices Long'!$B:$B,'All Prices combined'!$D262,'RAB Prices Long'!$E:$E,'All Prices combined'!$G262)))),2)</f>
        <v>70.2</v>
      </c>
      <c r="AT262" s="2">
        <f>ROUND(IF($B262="Annuity",SUMIFS('Annuity Prices'!AW:AW,'Annuity Prices'!$B:$B,$D262,'Annuity Prices'!$E:$E,$G262),IF($B262="RAB Short",SUMIFS('RAB Prices Short'!AW:AW,'RAB Prices Short'!$B:$B,'All Prices combined'!$D262,'RAB Prices Short'!$E:$E,'All Prices combined'!$G262),IF($B262="RAB Long",SUMIFS('RAB Prices Long'!AW:AW,'RAB Prices Long'!$B:$B,'All Prices combined'!$D262,'RAB Prices Long'!$E:$E,'All Prices combined'!$G262)))),2)</f>
        <v>75.14</v>
      </c>
      <c r="AU262" s="2">
        <f>ROUND(IF($B262="Annuity",SUMIFS('Annuity Prices'!AX:AX,'Annuity Prices'!$B:$B,$D262,'Annuity Prices'!$E:$E,$G262),IF($B262="RAB Short",SUMIFS('RAB Prices Short'!AX:AX,'RAB Prices Short'!$B:$B,'All Prices combined'!$D262,'RAB Prices Short'!$E:$E,'All Prices combined'!$G262),IF($B262="RAB Long",SUMIFS('RAB Prices Long'!AX:AX,'RAB Prices Long'!$B:$B,'All Prices combined'!$D262,'RAB Prices Long'!$E:$E,'All Prices combined'!$G262)))),2)</f>
        <v>77.89</v>
      </c>
      <c r="AV262" s="2">
        <f>ROUND(IF($B262="Annuity",SUMIFS('Annuity Prices'!AY:AY,'Annuity Prices'!$B:$B,$D262,'Annuity Prices'!$E:$E,$G262),IF($B262="RAB Short",SUMIFS('RAB Prices Short'!AY:AY,'RAB Prices Short'!$B:$B,'All Prices combined'!$D262,'RAB Prices Short'!$E:$E,'All Prices combined'!$G262),IF($B262="RAB Long",SUMIFS('RAB Prices Long'!AY:AY,'RAB Prices Long'!$B:$B,'All Prices combined'!$D262,'RAB Prices Long'!$E:$E,'All Prices combined'!$G262)))),2)</f>
        <v>79.83</v>
      </c>
      <c r="AW262" s="2">
        <f>ROUND(IF($B262="Annuity",SUMIFS('Annuity Prices'!AZ:AZ,'Annuity Prices'!$B:$B,$D262,'Annuity Prices'!$E:$E,$G262),IF($B262="RAB Short",SUMIFS('RAB Prices Short'!AZ:AZ,'RAB Prices Short'!$B:$B,'All Prices combined'!$D262,'RAB Prices Short'!$E:$E,'All Prices combined'!$G262),IF($B262="RAB Long",SUMIFS('RAB Prices Long'!AZ:AZ,'RAB Prices Long'!$B:$B,'All Prices combined'!$D262,'RAB Prices Long'!$E:$E,'All Prices combined'!$G262)))),2)</f>
        <v>81.83</v>
      </c>
      <c r="AX262" s="2">
        <f>ROUND(IF($B262="Annuity",SUMIFS('Annuity Prices'!BA:BA,'Annuity Prices'!$B:$B,$D262,'Annuity Prices'!$E:$E,$G262),IF($B262="RAB Short",SUMIFS('RAB Prices Short'!BA:BA,'RAB Prices Short'!$B:$B,'All Prices combined'!$D262,'RAB Prices Short'!$E:$E,'All Prices combined'!$G262),IF($B262="RAB Long",SUMIFS('RAB Prices Long'!BA:BA,'RAB Prices Long'!$B:$B,'All Prices combined'!$D262,'RAB Prices Long'!$E:$E,'All Prices combined'!$G262)))),2)</f>
        <v>87.46</v>
      </c>
      <c r="AY262" s="2">
        <f>ROUND(IF($B262="Annuity",SUMIFS('Annuity Prices'!BB:BB,'Annuity Prices'!$B:$B,$D262,'Annuity Prices'!$E:$E,$G262),IF($B262="RAB Short",SUMIFS('RAB Prices Short'!BB:BB,'RAB Prices Short'!$B:$B,'All Prices combined'!$D262,'RAB Prices Short'!$E:$E,'All Prices combined'!$G262),IF($B262="RAB Long",SUMIFS('RAB Prices Long'!BB:BB,'RAB Prices Long'!$B:$B,'All Prices combined'!$D262,'RAB Prices Long'!$E:$E,'All Prices combined'!$G262)))),2)</f>
        <v>91.63</v>
      </c>
      <c r="AZ262" s="2">
        <f>ROUND(IF($B262="Annuity",SUMIFS('Annuity Prices'!BC:BC,'Annuity Prices'!$B:$B,$D262,'Annuity Prices'!$E:$E,$G262),IF($B262="RAB Short",SUMIFS('RAB Prices Short'!BC:BC,'RAB Prices Short'!$B:$B,'All Prices combined'!$D262,'RAB Prices Short'!$E:$E,'All Prices combined'!$G262),IF($B262="RAB Long",SUMIFS('RAB Prices Long'!BC:BC,'RAB Prices Long'!$B:$B,'All Prices combined'!$D262,'RAB Prices Long'!$E:$E,'All Prices combined'!$G262)))),2)</f>
        <v>93.92</v>
      </c>
      <c r="BA262" s="2">
        <f>ROUND(IF($B262="Annuity",SUMIFS('Annuity Prices'!BD:BD,'Annuity Prices'!$B:$B,$D262,'Annuity Prices'!$E:$E,$G262),IF($B262="RAB Short",SUMIFS('RAB Prices Short'!BD:BD,'RAB Prices Short'!$B:$B,'All Prices combined'!$D262,'RAB Prices Short'!$E:$E,'All Prices combined'!$G262),IF($B262="RAB Long",SUMIFS('RAB Prices Long'!BD:BD,'RAB Prices Long'!$B:$B,'All Prices combined'!$D262,'RAB Prices Long'!$E:$E,'All Prices combined'!$G262)))),2)</f>
        <v>96.27</v>
      </c>
      <c r="BB262" s="2">
        <f>ROUND(IF($B262="Annuity",SUMIFS('Annuity Prices'!BE:BE,'Annuity Prices'!$B:$B,$D262,'Annuity Prices'!$E:$E,$G262),IF($B262="RAB Short",SUMIFS('RAB Prices Short'!BE:BE,'RAB Prices Short'!$B:$B,'All Prices combined'!$D262,'RAB Prices Short'!$E:$E,'All Prices combined'!$G262),IF($B262="RAB Long",SUMIFS('RAB Prices Long'!BE:BE,'RAB Prices Long'!$B:$B,'All Prices combined'!$D262,'RAB Prices Long'!$E:$E,'All Prices combined'!$G262)))),2)</f>
        <v>96.2</v>
      </c>
      <c r="BC262" s="2">
        <f>ROUND(IF($B262="Annuity",SUMIFS('Annuity Prices'!BF:BF,'Annuity Prices'!$B:$B,$D262,'Annuity Prices'!$E:$E,$G262),IF($B262="RAB Short",SUMIFS('RAB Prices Short'!BF:BF,'RAB Prices Short'!$B:$B,'All Prices combined'!$D262,'RAB Prices Short'!$E:$E,'All Prices combined'!$G262),IF($B262="RAB Long",SUMIFS('RAB Prices Long'!BF:BF,'RAB Prices Long'!$B:$B,'All Prices combined'!$D262,'RAB Prices Long'!$E:$E,'All Prices combined'!$G262)))),2)</f>
        <v>98.6</v>
      </c>
      <c r="BD262" s="2">
        <f>ROUND(IF($B262="Annuity",SUMIFS('Annuity Prices'!BG:BG,'Annuity Prices'!$B:$B,$D262,'Annuity Prices'!$E:$E,$G262),IF($B262="RAB Short",SUMIFS('RAB Prices Short'!BG:BG,'RAB Prices Short'!$B:$B,'All Prices combined'!$D262,'RAB Prices Short'!$E:$E,'All Prices combined'!$G262),IF($B262="RAB Long",SUMIFS('RAB Prices Long'!BG:BG,'RAB Prices Long'!$B:$B,'All Prices combined'!$D262,'RAB Prices Long'!$E:$E,'All Prices combined'!$G262)))),2)</f>
        <v>101.07</v>
      </c>
      <c r="BE262" s="2">
        <f>ROUND(IF($B262="Annuity",SUMIFS('Annuity Prices'!BH:BH,'Annuity Prices'!$B:$B,$D262,'Annuity Prices'!$E:$E,$G262),IF($B262="RAB Short",SUMIFS('RAB Prices Short'!BH:BH,'RAB Prices Short'!$B:$B,'All Prices combined'!$D262,'RAB Prices Short'!$E:$E,'All Prices combined'!$G262),IF($B262="RAB Long",SUMIFS('RAB Prices Long'!BH:BH,'RAB Prices Long'!$B:$B,'All Prices combined'!$D262,'RAB Prices Long'!$E:$E,'All Prices combined'!$G262)))),2)</f>
        <v>103.59</v>
      </c>
      <c r="BF262" s="2">
        <f>ROUND(IF($B262="Annuity",SUMIFS('Annuity Prices'!BI:BI,'Annuity Prices'!$B:$B,$D262,'Annuity Prices'!$E:$E,$G262),IF($B262="RAB Short",SUMIFS('RAB Prices Short'!BI:BI,'RAB Prices Short'!$B:$B,'All Prices combined'!$D262,'RAB Prices Short'!$E:$E,'All Prices combined'!$G262),IF($B262="RAB Long",SUMIFS('RAB Prices Long'!BI:BI,'RAB Prices Long'!$B:$B,'All Prices combined'!$D262,'RAB Prices Long'!$E:$E,'All Prices combined'!$G262)))),2)</f>
        <v>110.67</v>
      </c>
      <c r="BG262" s="2">
        <f>ROUND(IF($B262="Annuity",SUMIFS('Annuity Prices'!BJ:BJ,'Annuity Prices'!$B:$B,$D262,'Annuity Prices'!$E:$E,$G262),IF($B262="RAB Short",SUMIFS('RAB Prices Short'!BJ:BJ,'RAB Prices Short'!$B:$B,'All Prices combined'!$D262,'RAB Prices Short'!$E:$E,'All Prices combined'!$G262),IF($B262="RAB Long",SUMIFS('RAB Prices Long'!BJ:BJ,'RAB Prices Long'!$B:$B,'All Prices combined'!$D262,'RAB Prices Long'!$E:$E,'All Prices combined'!$G262)))),2)</f>
        <v>115.23</v>
      </c>
      <c r="BH262" s="2">
        <f>ROUND(IF($B262="Annuity",SUMIFS('Annuity Prices'!BK:BK,'Annuity Prices'!$B:$B,$D262,'Annuity Prices'!$E:$E,$G262),IF($B262="RAB Short",SUMIFS('RAB Prices Short'!BK:BK,'RAB Prices Short'!$B:$B,'All Prices combined'!$D262,'RAB Prices Short'!$E:$E,'All Prices combined'!$G262),IF($B262="RAB Long",SUMIFS('RAB Prices Long'!BK:BK,'RAB Prices Long'!$B:$B,'All Prices combined'!$D262,'RAB Prices Long'!$E:$E,'All Prices combined'!$G262)))),2)</f>
        <v>118.11</v>
      </c>
      <c r="BI262" s="2">
        <f>ROUND(IF($B262="Annuity",SUMIFS('Annuity Prices'!BL:BL,'Annuity Prices'!$B:$B,$D262,'Annuity Prices'!$E:$E,$G262),IF($B262="RAB Short",SUMIFS('RAB Prices Short'!BL:BL,'RAB Prices Short'!$B:$B,'All Prices combined'!$D262,'RAB Prices Short'!$E:$E,'All Prices combined'!$G262),IF($B262="RAB Long",SUMIFS('RAB Prices Long'!BL:BL,'RAB Prices Long'!$B:$B,'All Prices combined'!$D262,'RAB Prices Long'!$E:$E,'All Prices combined'!$G262)))),2)</f>
        <v>121.06</v>
      </c>
      <c r="BJ262" s="2">
        <f>ROUND(IF($B262="Annuity",SUMIFS('Annuity Prices'!BM:BM,'Annuity Prices'!$B:$B,$D262,'Annuity Prices'!$E:$E,$G262),IF($B262="RAB Short",SUMIFS('RAB Prices Short'!BM:BM,'RAB Prices Short'!$B:$B,'All Prices combined'!$D262,'RAB Prices Short'!$E:$E,'All Prices combined'!$G262),IF($B262="RAB Long",SUMIFS('RAB Prices Long'!BM:BM,'RAB Prices Long'!$B:$B,'All Prices combined'!$D262,'RAB Prices Long'!$E:$E,'All Prices combined'!$G262)))),2)</f>
        <v>129.13999999999999</v>
      </c>
      <c r="BK262" s="2">
        <f>ROUND(IF($B262="Annuity",SUMIFS('Annuity Prices'!BN:BN,'Annuity Prices'!$B:$B,$D262,'Annuity Prices'!$E:$E,$G262),IF($B262="RAB Short",SUMIFS('RAB Prices Short'!BN:BN,'RAB Prices Short'!$B:$B,'All Prices combined'!$D262,'RAB Prices Short'!$E:$E,'All Prices combined'!$G262),IF($B262="RAB Long",SUMIFS('RAB Prices Long'!BN:BN,'RAB Prices Long'!$B:$B,'All Prices combined'!$D262,'RAB Prices Long'!$E:$E,'All Prices combined'!$G262)))),2)</f>
        <v>137.58000000000001</v>
      </c>
      <c r="BL262" s="2">
        <f>ROUND(IF($B262="Annuity",SUMIFS('Annuity Prices'!BO:BO,'Annuity Prices'!$B:$B,$D262,'Annuity Prices'!$E:$E,$G262),IF($B262="RAB Short",SUMIFS('RAB Prices Short'!BO:BO,'RAB Prices Short'!$B:$B,'All Prices combined'!$D262,'RAB Prices Short'!$E:$E,'All Prices combined'!$G262),IF($B262="RAB Long",SUMIFS('RAB Prices Long'!BO:BO,'RAB Prices Long'!$B:$B,'All Prices combined'!$D262,'RAB Prices Long'!$E:$E,'All Prices combined'!$G262)))),2)</f>
        <v>145.01</v>
      </c>
      <c r="BM262" s="2">
        <f>ROUND(IF($B262="Annuity",SUMIFS('Annuity Prices'!BP:BP,'Annuity Prices'!$B:$B,$D262,'Annuity Prices'!$E:$E,$G262),IF($B262="RAB Short",SUMIFS('RAB Prices Short'!BP:BP,'RAB Prices Short'!$B:$B,'All Prices combined'!$D262,'RAB Prices Short'!$E:$E,'All Prices combined'!$G262),IF($B262="RAB Long",SUMIFS('RAB Prices Long'!BP:BP,'RAB Prices Long'!$B:$B,'All Prices combined'!$D262,'RAB Prices Long'!$E:$E,'All Prices combined'!$G262)))),2)</f>
        <v>148.63999999999999</v>
      </c>
      <c r="BN262" s="2">
        <f>ROUND(IF($B262="Annuity",SUMIFS('Annuity Prices'!BQ:BQ,'Annuity Prices'!$B:$B,$D262,'Annuity Prices'!$E:$E,$G262),IF($B262="RAB Short",SUMIFS('RAB Prices Short'!BQ:BQ,'RAB Prices Short'!$B:$B,'All Prices combined'!$D262,'RAB Prices Short'!$E:$E,'All Prices combined'!$G262),IF($B262="RAB Long",SUMIFS('RAB Prices Long'!BQ:BQ,'RAB Prices Long'!$B:$B,'All Prices combined'!$D262,'RAB Prices Long'!$E:$E,'All Prices combined'!$G262)))),2)</f>
        <v>149.53</v>
      </c>
      <c r="BO262" s="2">
        <f>ROUND(IF($B262="Annuity",SUMIFS('Annuity Prices'!BR:BR,'Annuity Prices'!$B:$B,$D262,'Annuity Prices'!$E:$E,$G262),IF($B262="RAB Short",SUMIFS('RAB Prices Short'!BR:BR,'RAB Prices Short'!$B:$B,'All Prices combined'!$D262,'RAB Prices Short'!$E:$E,'All Prices combined'!$G262),IF($B262="RAB Long",SUMIFS('RAB Prices Long'!BR:BR,'RAB Prices Long'!$B:$B,'All Prices combined'!$D262,'RAB Prices Long'!$E:$E,'All Prices combined'!$G262)))),2)</f>
        <v>153.27000000000001</v>
      </c>
      <c r="BP262" s="2">
        <f>ROUND(IF($B262="Annuity",SUMIFS('Annuity Prices'!BS:BS,'Annuity Prices'!$B:$B,$D262,'Annuity Prices'!$E:$E,$G262),IF($B262="RAB Short",SUMIFS('RAB Prices Short'!BS:BS,'RAB Prices Short'!$B:$B,'All Prices combined'!$D262,'RAB Prices Short'!$E:$E,'All Prices combined'!$G262),IF($B262="RAB Long",SUMIFS('RAB Prices Long'!BS:BS,'RAB Prices Long'!$B:$B,'All Prices combined'!$D262,'RAB Prices Long'!$E:$E,'All Prices combined'!$G262)))),2)</f>
        <v>157.1</v>
      </c>
      <c r="BQ262" s="2">
        <f>ROUND(IF($B262="Annuity",SUMIFS('Annuity Prices'!BT:BT,'Annuity Prices'!$B:$B,$D262,'Annuity Prices'!$E:$E,$G262),IF($B262="RAB Short",SUMIFS('RAB Prices Short'!BT:BT,'RAB Prices Short'!$B:$B,'All Prices combined'!$D262,'RAB Prices Short'!$E:$E,'All Prices combined'!$G262),IF($B262="RAB Long",SUMIFS('RAB Prices Long'!BT:BT,'RAB Prices Long'!$B:$B,'All Prices combined'!$D262,'RAB Prices Long'!$E:$E,'All Prices combined'!$G262)))),2)</f>
        <v>161.03</v>
      </c>
      <c r="BR262" s="2">
        <f>ROUND(IF($B262="Annuity",SUMIFS('Annuity Prices'!BU:BU,'Annuity Prices'!$B:$B,$D262,'Annuity Prices'!$E:$E,$G262),IF($B262="RAB Short",SUMIFS('RAB Prices Short'!BU:BU,'RAB Prices Short'!$B:$B,'All Prices combined'!$D262,'RAB Prices Short'!$E:$E,'All Prices combined'!$G262),IF($B262="RAB Long",SUMIFS('RAB Prices Long'!BU:BU,'RAB Prices Long'!$B:$B,'All Prices combined'!$D262,'RAB Prices Long'!$E:$E,'All Prices combined'!$G262)))),2)</f>
        <v>171.42</v>
      </c>
      <c r="BS262" s="2">
        <f>ROUND(IF($B262="Annuity",SUMIFS('Annuity Prices'!BV:BV,'Annuity Prices'!$B:$B,$D262,'Annuity Prices'!$E:$E,$G262),IF($B262="RAB Short",SUMIFS('RAB Prices Short'!BV:BV,'RAB Prices Short'!$B:$B,'All Prices combined'!$D262,'RAB Prices Short'!$E:$E,'All Prices combined'!$G262),IF($B262="RAB Long",SUMIFS('RAB Prices Long'!BV:BV,'RAB Prices Long'!$B:$B,'All Prices combined'!$D262,'RAB Prices Long'!$E:$E,'All Prices combined'!$G262)))),2)</f>
        <v>182.1</v>
      </c>
      <c r="BT262" s="2">
        <f>ROUND(IF($B262="Annuity",SUMIFS('Annuity Prices'!BW:BW,'Annuity Prices'!$B:$B,$D262,'Annuity Prices'!$E:$E,$G262),IF($B262="RAB Short",SUMIFS('RAB Prices Short'!BW:BW,'RAB Prices Short'!$B:$B,'All Prices combined'!$D262,'RAB Prices Short'!$E:$E,'All Prices combined'!$G262),IF($B262="RAB Long",SUMIFS('RAB Prices Long'!BW:BW,'RAB Prices Long'!$B:$B,'All Prices combined'!$D262,'RAB Prices Long'!$E:$E,'All Prices combined'!$G262)))),2)</f>
        <v>186.66</v>
      </c>
      <c r="BU262" s="2">
        <f>ROUND(IF($B262="Annuity",SUMIFS('Annuity Prices'!BX:BX,'Annuity Prices'!$B:$B,$D262,'Annuity Prices'!$E:$E,$G262),IF($B262="RAB Short",SUMIFS('RAB Prices Short'!BX:BX,'RAB Prices Short'!$B:$B,'All Prices combined'!$D262,'RAB Prices Short'!$E:$E,'All Prices combined'!$G262),IF($B262="RAB Long",SUMIFS('RAB Prices Long'!BX:BX,'RAB Prices Long'!$B:$B,'All Prices combined'!$D262,'RAB Prices Long'!$E:$E,'All Prices combined'!$G262)))),2)</f>
        <v>191.32</v>
      </c>
    </row>
    <row r="263" spans="2:73" x14ac:dyDescent="0.25">
      <c r="B263" t="s">
        <v>44</v>
      </c>
      <c r="C263">
        <v>14</v>
      </c>
      <c r="D263" t="s">
        <v>168</v>
      </c>
      <c r="E263" t="s">
        <v>167</v>
      </c>
      <c r="F263">
        <v>14</v>
      </c>
      <c r="G263" t="s">
        <v>40</v>
      </c>
      <c r="I263" s="2">
        <f>ROUND(IF($B263="Annuity",SUMIFS('Annuity Prices'!L:L,'Annuity Prices'!$B:$B,$D263,'Annuity Prices'!$E:$E,$G263),IF($B263="RAB Short",SUMIFS('RAB Prices Short'!L:L,'RAB Prices Short'!$B:$B,'All Prices combined'!$D263,'RAB Prices Short'!$E:$E,'All Prices combined'!$G263),IF($B263="RAB Long",SUMIFS('RAB Prices Long'!L:L,'RAB Prices Long'!$B:$B,'All Prices combined'!$D263,'RAB Prices Long'!$E:$E,'All Prices combined'!$G263)))),2)</f>
        <v>0</v>
      </c>
      <c r="J263" s="2">
        <f>ROUND(IF($B263="Annuity",SUMIFS('Annuity Prices'!M:M,'Annuity Prices'!$B:$B,$D263,'Annuity Prices'!$E:$E,$G263),IF($B263="RAB Short",SUMIFS('RAB Prices Short'!M:M,'RAB Prices Short'!$B:$B,'All Prices combined'!$D263,'RAB Prices Short'!$E:$E,'All Prices combined'!$G263),IF($B263="RAB Long",SUMIFS('RAB Prices Long'!M:M,'RAB Prices Long'!$B:$B,'All Prices combined'!$D263,'RAB Prices Long'!$E:$E,'All Prices combined'!$G263)))),2)</f>
        <v>0</v>
      </c>
      <c r="K263" s="2">
        <f>ROUND(IF($B263="Annuity",SUMIFS('Annuity Prices'!N:N,'Annuity Prices'!$B:$B,$D263,'Annuity Prices'!$E:$E,$G263),IF($B263="RAB Short",SUMIFS('RAB Prices Short'!N:N,'RAB Prices Short'!$B:$B,'All Prices combined'!$D263,'RAB Prices Short'!$E:$E,'All Prices combined'!$G263),IF($B263="RAB Long",SUMIFS('RAB Prices Long'!N:N,'RAB Prices Long'!$B:$B,'All Prices combined'!$D263,'RAB Prices Long'!$E:$E,'All Prices combined'!$G263)))),2)</f>
        <v>117.05</v>
      </c>
      <c r="L263" s="2">
        <f>ROUND(IF($B263="Annuity",SUMIFS('Annuity Prices'!O:O,'Annuity Prices'!$B:$B,$D263,'Annuity Prices'!$E:$E,$G263),IF($B263="RAB Short",SUMIFS('RAB Prices Short'!O:O,'RAB Prices Short'!$B:$B,'All Prices combined'!$D263,'RAB Prices Short'!$E:$E,'All Prices combined'!$G263),IF($B263="RAB Long",SUMIFS('RAB Prices Long'!O:O,'RAB Prices Long'!$B:$B,'All Prices combined'!$D263,'RAB Prices Long'!$E:$E,'All Prices combined'!$G263)))),2)</f>
        <v>120.41</v>
      </c>
      <c r="M263" s="2">
        <f>ROUND(IF($B263="Annuity",SUMIFS('Annuity Prices'!P:P,'Annuity Prices'!$B:$B,$D263,'Annuity Prices'!$E:$E,$G263),IF($B263="RAB Short",SUMIFS('RAB Prices Short'!P:P,'RAB Prices Short'!$B:$B,'All Prices combined'!$D263,'RAB Prices Short'!$E:$E,'All Prices combined'!$G263),IF($B263="RAB Long",SUMIFS('RAB Prices Long'!P:P,'RAB Prices Long'!$B:$B,'All Prices combined'!$D263,'RAB Prices Long'!$E:$E,'All Prices combined'!$G263)))),2)</f>
        <v>122.96</v>
      </c>
      <c r="N263" s="2">
        <f>ROUND(IF($B263="Annuity",SUMIFS('Annuity Prices'!Q:Q,'Annuity Prices'!$B:$B,$D263,'Annuity Prices'!$E:$E,$G263),IF($B263="RAB Short",SUMIFS('RAB Prices Short'!Q:Q,'RAB Prices Short'!$B:$B,'All Prices combined'!$D263,'RAB Prices Short'!$E:$E,'All Prices combined'!$G263),IF($B263="RAB Long",SUMIFS('RAB Prices Long'!Q:Q,'RAB Prices Long'!$B:$B,'All Prices combined'!$D263,'RAB Prices Long'!$E:$E,'All Prices combined'!$G263)))),2)</f>
        <v>126.04</v>
      </c>
      <c r="O263" s="2">
        <f>ROUND(IF($B263="Annuity",SUMIFS('Annuity Prices'!R:R,'Annuity Prices'!$B:$B,$D263,'Annuity Prices'!$E:$E,$G263),IF($B263="RAB Short",SUMIFS('RAB Prices Short'!R:R,'RAB Prices Short'!$B:$B,'All Prices combined'!$D263,'RAB Prices Short'!$E:$E,'All Prices combined'!$G263),IF($B263="RAB Long",SUMIFS('RAB Prices Long'!R:R,'RAB Prices Long'!$B:$B,'All Prices combined'!$D263,'RAB Prices Long'!$E:$E,'All Prices combined'!$G263)))),2)</f>
        <v>129.19</v>
      </c>
      <c r="P263" s="2">
        <f>ROUND(IF($B263="Annuity",SUMIFS('Annuity Prices'!S:S,'Annuity Prices'!$B:$B,$D263,'Annuity Prices'!$E:$E,$G263),IF($B263="RAB Short",SUMIFS('RAB Prices Short'!S:S,'RAB Prices Short'!$B:$B,'All Prices combined'!$D263,'RAB Prices Short'!$E:$E,'All Prices combined'!$G263),IF($B263="RAB Long",SUMIFS('RAB Prices Long'!S:S,'RAB Prices Long'!$B:$B,'All Prices combined'!$D263,'RAB Prices Long'!$E:$E,'All Prices combined'!$G263)))),2)</f>
        <v>132.41999999999999</v>
      </c>
      <c r="Q263" s="2">
        <f>ROUND(IF($B263="Annuity",SUMIFS('Annuity Prices'!T:T,'Annuity Prices'!$B:$B,$D263,'Annuity Prices'!$E:$E,$G263),IF($B263="RAB Short",SUMIFS('RAB Prices Short'!T:T,'RAB Prices Short'!$B:$B,'All Prices combined'!$D263,'RAB Prices Short'!$E:$E,'All Prices combined'!$G263),IF($B263="RAB Long",SUMIFS('RAB Prices Long'!T:T,'RAB Prices Long'!$B:$B,'All Prices combined'!$D263,'RAB Prices Long'!$E:$E,'All Prices combined'!$G263)))),2)</f>
        <v>135.03</v>
      </c>
      <c r="R263" s="2">
        <f>ROUND(IF($B263="Annuity",SUMIFS('Annuity Prices'!U:U,'Annuity Prices'!$B:$B,$D263,'Annuity Prices'!$E:$E,$G263),IF($B263="RAB Short",SUMIFS('RAB Prices Short'!U:U,'RAB Prices Short'!$B:$B,'All Prices combined'!$D263,'RAB Prices Short'!$E:$E,'All Prices combined'!$G263),IF($B263="RAB Long",SUMIFS('RAB Prices Long'!U:U,'RAB Prices Long'!$B:$B,'All Prices combined'!$D263,'RAB Prices Long'!$E:$E,'All Prices combined'!$G263)))),2)</f>
        <v>138.41</v>
      </c>
      <c r="S263" s="2">
        <f>ROUND(IF($B263="Annuity",SUMIFS('Annuity Prices'!V:V,'Annuity Prices'!$B:$B,$D263,'Annuity Prices'!$E:$E,$G263),IF($B263="RAB Short",SUMIFS('RAB Prices Short'!V:V,'RAB Prices Short'!$B:$B,'All Prices combined'!$D263,'RAB Prices Short'!$E:$E,'All Prices combined'!$G263),IF($B263="RAB Long",SUMIFS('RAB Prices Long'!V:V,'RAB Prices Long'!$B:$B,'All Prices combined'!$D263,'RAB Prices Long'!$E:$E,'All Prices combined'!$G263)))),2)</f>
        <v>141.87</v>
      </c>
      <c r="T263" s="2">
        <f>ROUND(IF($B263="Annuity",SUMIFS('Annuity Prices'!W:W,'Annuity Prices'!$B:$B,$D263,'Annuity Prices'!$E:$E,$G263),IF($B263="RAB Short",SUMIFS('RAB Prices Short'!W:W,'RAB Prices Short'!$B:$B,'All Prices combined'!$D263,'RAB Prices Short'!$E:$E,'All Prices combined'!$G263),IF($B263="RAB Long",SUMIFS('RAB Prices Long'!W:W,'RAB Prices Long'!$B:$B,'All Prices combined'!$D263,'RAB Prices Long'!$E:$E,'All Prices combined'!$G263)))),2)</f>
        <v>145.41</v>
      </c>
      <c r="U263" s="2">
        <f>ROUND(IF($B263="Annuity",SUMIFS('Annuity Prices'!X:X,'Annuity Prices'!$B:$B,$D263,'Annuity Prices'!$E:$E,$G263),IF($B263="RAB Short",SUMIFS('RAB Prices Short'!X:X,'RAB Prices Short'!$B:$B,'All Prices combined'!$D263,'RAB Prices Short'!$E:$E,'All Prices combined'!$G263),IF($B263="RAB Long",SUMIFS('RAB Prices Long'!X:X,'RAB Prices Long'!$B:$B,'All Prices combined'!$D263,'RAB Prices Long'!$E:$E,'All Prices combined'!$G263)))),2)</f>
        <v>148.28</v>
      </c>
      <c r="V263" s="2">
        <f>ROUND(IF($B263="Annuity",SUMIFS('Annuity Prices'!Y:Y,'Annuity Prices'!$B:$B,$D263,'Annuity Prices'!$E:$E,$G263),IF($B263="RAB Short",SUMIFS('RAB Prices Short'!Y:Y,'RAB Prices Short'!$B:$B,'All Prices combined'!$D263,'RAB Prices Short'!$E:$E,'All Prices combined'!$G263),IF($B263="RAB Long",SUMIFS('RAB Prices Long'!Y:Y,'RAB Prices Long'!$B:$B,'All Prices combined'!$D263,'RAB Prices Long'!$E:$E,'All Prices combined'!$G263)))),2)</f>
        <v>151.99</v>
      </c>
      <c r="W263" s="2">
        <f>ROUND(IF($B263="Annuity",SUMIFS('Annuity Prices'!Z:Z,'Annuity Prices'!$B:$B,$D263,'Annuity Prices'!$E:$E,$G263),IF($B263="RAB Short",SUMIFS('RAB Prices Short'!Z:Z,'RAB Prices Short'!$B:$B,'All Prices combined'!$D263,'RAB Prices Short'!$E:$E,'All Prices combined'!$G263),IF($B263="RAB Long",SUMIFS('RAB Prices Long'!Z:Z,'RAB Prices Long'!$B:$B,'All Prices combined'!$D263,'RAB Prices Long'!$E:$E,'All Prices combined'!$G263)))),2)</f>
        <v>155.79</v>
      </c>
      <c r="X263" s="2">
        <f>ROUND(IF($B263="Annuity",SUMIFS('Annuity Prices'!AA:AA,'Annuity Prices'!$B:$B,$D263,'Annuity Prices'!$E:$E,$G263),IF($B263="RAB Short",SUMIFS('RAB Prices Short'!AA:AA,'RAB Prices Short'!$B:$B,'All Prices combined'!$D263,'RAB Prices Short'!$E:$E,'All Prices combined'!$G263),IF($B263="RAB Long",SUMIFS('RAB Prices Long'!AA:AA,'RAB Prices Long'!$B:$B,'All Prices combined'!$D263,'RAB Prices Long'!$E:$E,'All Prices combined'!$G263)))),2)</f>
        <v>159.68</v>
      </c>
      <c r="Y263" s="2">
        <f>ROUND(IF($B263="Annuity",SUMIFS('Annuity Prices'!AB:AB,'Annuity Prices'!$B:$B,$D263,'Annuity Prices'!$E:$E,$G263),IF($B263="RAB Short",SUMIFS('RAB Prices Short'!AB:AB,'RAB Prices Short'!$B:$B,'All Prices combined'!$D263,'RAB Prices Short'!$E:$E,'All Prices combined'!$G263),IF($B263="RAB Long",SUMIFS('RAB Prices Long'!AB:AB,'RAB Prices Long'!$B:$B,'All Prices combined'!$D263,'RAB Prices Long'!$E:$E,'All Prices combined'!$G263)))),2)</f>
        <v>162.84</v>
      </c>
      <c r="Z263" s="2">
        <f>ROUND(IF($B263="Annuity",SUMIFS('Annuity Prices'!AC:AC,'Annuity Prices'!$B:$B,$D263,'Annuity Prices'!$E:$E,$G263),IF($B263="RAB Short",SUMIFS('RAB Prices Short'!AC:AC,'RAB Prices Short'!$B:$B,'All Prices combined'!$D263,'RAB Prices Short'!$E:$E,'All Prices combined'!$G263),IF($B263="RAB Long",SUMIFS('RAB Prices Long'!AC:AC,'RAB Prices Long'!$B:$B,'All Prices combined'!$D263,'RAB Prices Long'!$E:$E,'All Prices combined'!$G263)))),2)</f>
        <v>166.91</v>
      </c>
      <c r="AA263" s="2">
        <f>ROUND(IF($B263="Annuity",SUMIFS('Annuity Prices'!AD:AD,'Annuity Prices'!$B:$B,$D263,'Annuity Prices'!$E:$E,$G263),IF($B263="RAB Short",SUMIFS('RAB Prices Short'!AD:AD,'RAB Prices Short'!$B:$B,'All Prices combined'!$D263,'RAB Prices Short'!$E:$E,'All Prices combined'!$G263),IF($B263="RAB Long",SUMIFS('RAB Prices Long'!AD:AD,'RAB Prices Long'!$B:$B,'All Prices combined'!$D263,'RAB Prices Long'!$E:$E,'All Prices combined'!$G263)))),2)</f>
        <v>171.08</v>
      </c>
      <c r="AB263" s="2">
        <f>ROUND(IF($B263="Annuity",SUMIFS('Annuity Prices'!AE:AE,'Annuity Prices'!$B:$B,$D263,'Annuity Prices'!$E:$E,$G263),IF($B263="RAB Short",SUMIFS('RAB Prices Short'!AE:AE,'RAB Prices Short'!$B:$B,'All Prices combined'!$D263,'RAB Prices Short'!$E:$E,'All Prices combined'!$G263),IF($B263="RAB Long",SUMIFS('RAB Prices Long'!AE:AE,'RAB Prices Long'!$B:$B,'All Prices combined'!$D263,'RAB Prices Long'!$E:$E,'All Prices combined'!$G263)))),2)</f>
        <v>175.36</v>
      </c>
      <c r="AC263" s="2">
        <f>ROUND(IF($B263="Annuity",SUMIFS('Annuity Prices'!AF:AF,'Annuity Prices'!$B:$B,$D263,'Annuity Prices'!$E:$E,$G263),IF($B263="RAB Short",SUMIFS('RAB Prices Short'!AF:AF,'RAB Prices Short'!$B:$B,'All Prices combined'!$D263,'RAB Prices Short'!$E:$E,'All Prices combined'!$G263),IF($B263="RAB Long",SUMIFS('RAB Prices Long'!AF:AF,'RAB Prices Long'!$B:$B,'All Prices combined'!$D263,'RAB Prices Long'!$E:$E,'All Prices combined'!$G263)))),2)</f>
        <v>178.82</v>
      </c>
      <c r="AD263" s="2">
        <f>ROUND(IF($B263="Annuity",SUMIFS('Annuity Prices'!AG:AG,'Annuity Prices'!$B:$B,$D263,'Annuity Prices'!$E:$E,$G263),IF($B263="RAB Short",SUMIFS('RAB Prices Short'!AG:AG,'RAB Prices Short'!$B:$B,'All Prices combined'!$D263,'RAB Prices Short'!$E:$E,'All Prices combined'!$G263),IF($B263="RAB Long",SUMIFS('RAB Prices Long'!AG:AG,'RAB Prices Long'!$B:$B,'All Prices combined'!$D263,'RAB Prices Long'!$E:$E,'All Prices combined'!$G263)))),2)</f>
        <v>183.29</v>
      </c>
      <c r="AE263" s="2">
        <f>ROUND(IF($B263="Annuity",SUMIFS('Annuity Prices'!AH:AH,'Annuity Prices'!$B:$B,$D263,'Annuity Prices'!$E:$E,$G263),IF($B263="RAB Short",SUMIFS('RAB Prices Short'!AH:AH,'RAB Prices Short'!$B:$B,'All Prices combined'!$D263,'RAB Prices Short'!$E:$E,'All Prices combined'!$G263),IF($B263="RAB Long",SUMIFS('RAB Prices Long'!AH:AH,'RAB Prices Long'!$B:$B,'All Prices combined'!$D263,'RAB Prices Long'!$E:$E,'All Prices combined'!$G263)))),2)</f>
        <v>187.87</v>
      </c>
      <c r="AF263" s="2">
        <f>ROUND(IF($B263="Annuity",SUMIFS('Annuity Prices'!AI:AI,'Annuity Prices'!$B:$B,$D263,'Annuity Prices'!$E:$E,$G263),IF($B263="RAB Short",SUMIFS('RAB Prices Short'!AI:AI,'RAB Prices Short'!$B:$B,'All Prices combined'!$D263,'RAB Prices Short'!$E:$E,'All Prices combined'!$G263),IF($B263="RAB Long",SUMIFS('RAB Prices Long'!AI:AI,'RAB Prices Long'!$B:$B,'All Prices combined'!$D263,'RAB Prices Long'!$E:$E,'All Prices combined'!$G263)))),2)</f>
        <v>192.57</v>
      </c>
      <c r="AG263" s="2">
        <f>ROUND(IF($B263="Annuity",SUMIFS('Annuity Prices'!AJ:AJ,'Annuity Prices'!$B:$B,$D263,'Annuity Prices'!$E:$E,$G263),IF($B263="RAB Short",SUMIFS('RAB Prices Short'!AJ:AJ,'RAB Prices Short'!$B:$B,'All Prices combined'!$D263,'RAB Prices Short'!$E:$E,'All Prices combined'!$G263),IF($B263="RAB Long",SUMIFS('RAB Prices Long'!AJ:AJ,'RAB Prices Long'!$B:$B,'All Prices combined'!$D263,'RAB Prices Long'!$E:$E,'All Prices combined'!$G263)))),2)</f>
        <v>196.37</v>
      </c>
      <c r="AH263" s="2">
        <f>ROUND(IF($B263="Annuity",SUMIFS('Annuity Prices'!AK:AK,'Annuity Prices'!$B:$B,$D263,'Annuity Prices'!$E:$E,$G263),IF($B263="RAB Short",SUMIFS('RAB Prices Short'!AK:AK,'RAB Prices Short'!$B:$B,'All Prices combined'!$D263,'RAB Prices Short'!$E:$E,'All Prices combined'!$G263),IF($B263="RAB Long",SUMIFS('RAB Prices Long'!AK:AK,'RAB Prices Long'!$B:$B,'All Prices combined'!$D263,'RAB Prices Long'!$E:$E,'All Prices combined'!$G263)))),2)</f>
        <v>201.28</v>
      </c>
      <c r="AI263" s="2">
        <f>ROUND(IF($B263="Annuity",SUMIFS('Annuity Prices'!AL:AL,'Annuity Prices'!$B:$B,$D263,'Annuity Prices'!$E:$E,$G263),IF($B263="RAB Short",SUMIFS('RAB Prices Short'!AL:AL,'RAB Prices Short'!$B:$B,'All Prices combined'!$D263,'RAB Prices Short'!$E:$E,'All Prices combined'!$G263),IF($B263="RAB Long",SUMIFS('RAB Prices Long'!AL:AL,'RAB Prices Long'!$B:$B,'All Prices combined'!$D263,'RAB Prices Long'!$E:$E,'All Prices combined'!$G263)))),2)</f>
        <v>206.31</v>
      </c>
      <c r="AJ263" s="2">
        <f>ROUND(IF($B263="Annuity",SUMIFS('Annuity Prices'!AM:AM,'Annuity Prices'!$B:$B,$D263,'Annuity Prices'!$E:$E,$G263),IF($B263="RAB Short",SUMIFS('RAB Prices Short'!AM:AM,'RAB Prices Short'!$B:$B,'All Prices combined'!$D263,'RAB Prices Short'!$E:$E,'All Prices combined'!$G263),IF($B263="RAB Long",SUMIFS('RAB Prices Long'!AM:AM,'RAB Prices Long'!$B:$B,'All Prices combined'!$D263,'RAB Prices Long'!$E:$E,'All Prices combined'!$G263)))),2)</f>
        <v>211.47</v>
      </c>
      <c r="AK263" s="2">
        <f>ROUND(IF($B263="Annuity",SUMIFS('Annuity Prices'!AN:AN,'Annuity Prices'!$B:$B,$D263,'Annuity Prices'!$E:$E,$G263),IF($B263="RAB Short",SUMIFS('RAB Prices Short'!AN:AN,'RAB Prices Short'!$B:$B,'All Prices combined'!$D263,'RAB Prices Short'!$E:$E,'All Prices combined'!$G263),IF($B263="RAB Long",SUMIFS('RAB Prices Long'!AN:AN,'RAB Prices Long'!$B:$B,'All Prices combined'!$D263,'RAB Prices Long'!$E:$E,'All Prices combined'!$G263)))),2)</f>
        <v>215.64</v>
      </c>
      <c r="AL263" s="2">
        <f>ROUND(IF($B263="Annuity",SUMIFS('Annuity Prices'!AO:AO,'Annuity Prices'!$B:$B,$D263,'Annuity Prices'!$E:$E,$G263),IF($B263="RAB Short",SUMIFS('RAB Prices Short'!AO:AO,'RAB Prices Short'!$B:$B,'All Prices combined'!$D263,'RAB Prices Short'!$E:$E,'All Prices combined'!$G263),IF($B263="RAB Long",SUMIFS('RAB Prices Long'!AO:AO,'RAB Prices Long'!$B:$B,'All Prices combined'!$D263,'RAB Prices Long'!$E:$E,'All Prices combined'!$G263)))),2)</f>
        <v>221.03</v>
      </c>
      <c r="AM263" s="2">
        <f>ROUND(IF($B263="Annuity",SUMIFS('Annuity Prices'!AP:AP,'Annuity Prices'!$B:$B,$D263,'Annuity Prices'!$E:$E,$G263),IF($B263="RAB Short",SUMIFS('RAB Prices Short'!AP:AP,'RAB Prices Short'!$B:$B,'All Prices combined'!$D263,'RAB Prices Short'!$E:$E,'All Prices combined'!$G263),IF($B263="RAB Long",SUMIFS('RAB Prices Long'!AP:AP,'RAB Prices Long'!$B:$B,'All Prices combined'!$D263,'RAB Prices Long'!$E:$E,'All Prices combined'!$G263)))),2)</f>
        <v>226.56</v>
      </c>
      <c r="AN263" s="2">
        <f>ROUND(IF($B263="Annuity",SUMIFS('Annuity Prices'!AQ:AQ,'Annuity Prices'!$B:$B,$D263,'Annuity Prices'!$E:$E,$G263),IF($B263="RAB Short",SUMIFS('RAB Prices Short'!AQ:AQ,'RAB Prices Short'!$B:$B,'All Prices combined'!$D263,'RAB Prices Short'!$E:$E,'All Prices combined'!$G263),IF($B263="RAB Long",SUMIFS('RAB Prices Long'!AQ:AQ,'RAB Prices Long'!$B:$B,'All Prices combined'!$D263,'RAB Prices Long'!$E:$E,'All Prices combined'!$G263)))),2)</f>
        <v>232.22</v>
      </c>
      <c r="AO263" s="2">
        <f>ROUND(IF($B263="Annuity",SUMIFS('Annuity Prices'!AR:AR,'Annuity Prices'!$B:$B,$D263,'Annuity Prices'!$E:$E,$G263),IF($B263="RAB Short",SUMIFS('RAB Prices Short'!AR:AR,'RAB Prices Short'!$B:$B,'All Prices combined'!$D263,'RAB Prices Short'!$E:$E,'All Prices combined'!$G263),IF($B263="RAB Long",SUMIFS('RAB Prices Long'!AR:AR,'RAB Prices Long'!$B:$B,'All Prices combined'!$D263,'RAB Prices Long'!$E:$E,'All Prices combined'!$G263)))),2)</f>
        <v>0</v>
      </c>
      <c r="AP263" s="2">
        <f>ROUND(IF($B263="Annuity",SUMIFS('Annuity Prices'!AS:AS,'Annuity Prices'!$B:$B,$D263,'Annuity Prices'!$E:$E,$G263),IF($B263="RAB Short",SUMIFS('RAB Prices Short'!AS:AS,'RAB Prices Short'!$B:$B,'All Prices combined'!$D263,'RAB Prices Short'!$E:$E,'All Prices combined'!$G263),IF($B263="RAB Long",SUMIFS('RAB Prices Long'!AS:AS,'RAB Prices Long'!$B:$B,'All Prices combined'!$D263,'RAB Prices Long'!$E:$E,'All Prices combined'!$G263)))),2)</f>
        <v>0</v>
      </c>
      <c r="AQ263" s="2">
        <f>ROUND(IF($B263="Annuity",SUMIFS('Annuity Prices'!AT:AT,'Annuity Prices'!$B:$B,$D263,'Annuity Prices'!$E:$E,$G263),IF($B263="RAB Short",SUMIFS('RAB Prices Short'!AT:AT,'RAB Prices Short'!$B:$B,'All Prices combined'!$D263,'RAB Prices Short'!$E:$E,'All Prices combined'!$G263),IF($B263="RAB Long",SUMIFS('RAB Prices Long'!AT:AT,'RAB Prices Long'!$B:$B,'All Prices combined'!$D263,'RAB Prices Long'!$E:$E,'All Prices combined'!$G263)))),2)</f>
        <v>75.17</v>
      </c>
      <c r="AR263" s="2">
        <f>ROUND(IF($B263="Annuity",SUMIFS('Annuity Prices'!AU:AU,'Annuity Prices'!$B:$B,$D263,'Annuity Prices'!$E:$E,$G263),IF($B263="RAB Short",SUMIFS('RAB Prices Short'!AU:AU,'RAB Prices Short'!$B:$B,'All Prices combined'!$D263,'RAB Prices Short'!$E:$E,'All Prices combined'!$G263),IF($B263="RAB Long",SUMIFS('RAB Prices Long'!AU:AU,'RAB Prices Long'!$B:$B,'All Prices combined'!$D263,'RAB Prices Long'!$E:$E,'All Prices combined'!$G263)))),2)</f>
        <v>91.7</v>
      </c>
      <c r="AS263" s="2">
        <f>ROUND(IF($B263="Annuity",SUMIFS('Annuity Prices'!AV:AV,'Annuity Prices'!$B:$B,$D263,'Annuity Prices'!$E:$E,$G263),IF($B263="RAB Short",SUMIFS('RAB Prices Short'!AV:AV,'RAB Prices Short'!$B:$B,'All Prices combined'!$D263,'RAB Prices Short'!$E:$E,'All Prices combined'!$G263),IF($B263="RAB Long",SUMIFS('RAB Prices Long'!AV:AV,'RAB Prices Long'!$B:$B,'All Prices combined'!$D263,'RAB Prices Long'!$E:$E,'All Prices combined'!$G263)))),2)</f>
        <v>97.17</v>
      </c>
      <c r="AT263" s="2">
        <f>ROUND(IF($B263="Annuity",SUMIFS('Annuity Prices'!AW:AW,'Annuity Prices'!$B:$B,$D263,'Annuity Prices'!$E:$E,$G263),IF($B263="RAB Short",SUMIFS('RAB Prices Short'!AW:AW,'RAB Prices Short'!$B:$B,'All Prices combined'!$D263,'RAB Prices Short'!$E:$E,'All Prices combined'!$G263),IF($B263="RAB Long",SUMIFS('RAB Prices Long'!AW:AW,'RAB Prices Long'!$B:$B,'All Prices combined'!$D263,'RAB Prices Long'!$E:$E,'All Prices combined'!$G263)))),2)</f>
        <v>99.96</v>
      </c>
      <c r="AU263" s="2">
        <f>ROUND(IF($B263="Annuity",SUMIFS('Annuity Prices'!AX:AX,'Annuity Prices'!$B:$B,$D263,'Annuity Prices'!$E:$E,$G263),IF($B263="RAB Short",SUMIFS('RAB Prices Short'!AX:AX,'RAB Prices Short'!$B:$B,'All Prices combined'!$D263,'RAB Prices Short'!$E:$E,'All Prices combined'!$G263),IF($B263="RAB Long",SUMIFS('RAB Prices Long'!AX:AX,'RAB Prices Long'!$B:$B,'All Prices combined'!$D263,'RAB Prices Long'!$E:$E,'All Prices combined'!$G263)))),2)</f>
        <v>105.25</v>
      </c>
      <c r="AV263" s="2">
        <f>ROUND(IF($B263="Annuity",SUMIFS('Annuity Prices'!AY:AY,'Annuity Prices'!$B:$B,$D263,'Annuity Prices'!$E:$E,$G263),IF($B263="RAB Short",SUMIFS('RAB Prices Short'!AY:AY,'RAB Prices Short'!$B:$B,'All Prices combined'!$D263,'RAB Prices Short'!$E:$E,'All Prices combined'!$G263),IF($B263="RAB Long",SUMIFS('RAB Prices Long'!AY:AY,'RAB Prices Long'!$B:$B,'All Prices combined'!$D263,'RAB Prices Long'!$E:$E,'All Prices combined'!$G263)))),2)</f>
        <v>111.66</v>
      </c>
      <c r="AW263" s="2">
        <f>ROUND(IF($B263="Annuity",SUMIFS('Annuity Prices'!AZ:AZ,'Annuity Prices'!$B:$B,$D263,'Annuity Prices'!$E:$E,$G263),IF($B263="RAB Short",SUMIFS('RAB Prices Short'!AZ:AZ,'RAB Prices Short'!$B:$B,'All Prices combined'!$D263,'RAB Prices Short'!$E:$E,'All Prices combined'!$G263),IF($B263="RAB Long",SUMIFS('RAB Prices Long'!AZ:AZ,'RAB Prices Long'!$B:$B,'All Prices combined'!$D263,'RAB Prices Long'!$E:$E,'All Prices combined'!$G263)))),2)</f>
        <v>118.34</v>
      </c>
      <c r="AX263" s="2">
        <f>ROUND(IF($B263="Annuity",SUMIFS('Annuity Prices'!BA:BA,'Annuity Prices'!$B:$B,$D263,'Annuity Prices'!$E:$E,$G263),IF($B263="RAB Short",SUMIFS('RAB Prices Short'!BA:BA,'RAB Prices Short'!$B:$B,'All Prices combined'!$D263,'RAB Prices Short'!$E:$E,'All Prices combined'!$G263),IF($B263="RAB Long",SUMIFS('RAB Prices Long'!BA:BA,'RAB Prices Long'!$B:$B,'All Prices combined'!$D263,'RAB Prices Long'!$E:$E,'All Prices combined'!$G263)))),2)</f>
        <v>121.74</v>
      </c>
      <c r="AY263" s="2">
        <f>ROUND(IF($B263="Annuity",SUMIFS('Annuity Prices'!BB:BB,'Annuity Prices'!$B:$B,$D263,'Annuity Prices'!$E:$E,$G263),IF($B263="RAB Short",SUMIFS('RAB Prices Short'!BB:BB,'RAB Prices Short'!$B:$B,'All Prices combined'!$D263,'RAB Prices Short'!$E:$E,'All Prices combined'!$G263),IF($B263="RAB Long",SUMIFS('RAB Prices Long'!BB:BB,'RAB Prices Long'!$B:$B,'All Prices combined'!$D263,'RAB Prices Long'!$E:$E,'All Prices combined'!$G263)))),2)</f>
        <v>126.94</v>
      </c>
      <c r="AZ263" s="2">
        <f>ROUND(IF($B263="Annuity",SUMIFS('Annuity Prices'!BC:BC,'Annuity Prices'!$B:$B,$D263,'Annuity Prices'!$E:$E,$G263),IF($B263="RAB Short",SUMIFS('RAB Prices Short'!BC:BC,'RAB Prices Short'!$B:$B,'All Prices combined'!$D263,'RAB Prices Short'!$E:$E,'All Prices combined'!$G263),IF($B263="RAB Long",SUMIFS('RAB Prices Long'!BC:BC,'RAB Prices Long'!$B:$B,'All Prices combined'!$D263,'RAB Prices Long'!$E:$E,'All Prices combined'!$G263)))),2)</f>
        <v>134.38999999999999</v>
      </c>
      <c r="BA263" s="2">
        <f>ROUND(IF($B263="Annuity",SUMIFS('Annuity Prices'!BD:BD,'Annuity Prices'!$B:$B,$D263,'Annuity Prices'!$E:$E,$G263),IF($B263="RAB Short",SUMIFS('RAB Prices Short'!BD:BD,'RAB Prices Short'!$B:$B,'All Prices combined'!$D263,'RAB Prices Short'!$E:$E,'All Prices combined'!$G263),IF($B263="RAB Long",SUMIFS('RAB Prices Long'!BD:BD,'RAB Prices Long'!$B:$B,'All Prices combined'!$D263,'RAB Prices Long'!$E:$E,'All Prices combined'!$G263)))),2)</f>
        <v>142.16</v>
      </c>
      <c r="BB263" s="2">
        <f>ROUND(IF($B263="Annuity",SUMIFS('Annuity Prices'!BE:BE,'Annuity Prices'!$B:$B,$D263,'Annuity Prices'!$E:$E,$G263),IF($B263="RAB Short",SUMIFS('RAB Prices Short'!BE:BE,'RAB Prices Short'!$B:$B,'All Prices combined'!$D263,'RAB Prices Short'!$E:$E,'All Prices combined'!$G263),IF($B263="RAB Long",SUMIFS('RAB Prices Long'!BE:BE,'RAB Prices Long'!$B:$B,'All Prices combined'!$D263,'RAB Prices Long'!$E:$E,'All Prices combined'!$G263)))),2)</f>
        <v>148.28</v>
      </c>
      <c r="BC263" s="2">
        <f>ROUND(IF($B263="Annuity",SUMIFS('Annuity Prices'!BF:BF,'Annuity Prices'!$B:$B,$D263,'Annuity Prices'!$E:$E,$G263),IF($B263="RAB Short",SUMIFS('RAB Prices Short'!BF:BF,'RAB Prices Short'!$B:$B,'All Prices combined'!$D263,'RAB Prices Short'!$E:$E,'All Prices combined'!$G263),IF($B263="RAB Long",SUMIFS('RAB Prices Long'!BF:BF,'RAB Prices Long'!$B:$B,'All Prices combined'!$D263,'RAB Prices Long'!$E:$E,'All Prices combined'!$G263)))),2)</f>
        <v>151.99</v>
      </c>
      <c r="BD263" s="2">
        <f>ROUND(IF($B263="Annuity",SUMIFS('Annuity Prices'!BG:BG,'Annuity Prices'!$B:$B,$D263,'Annuity Prices'!$E:$E,$G263),IF($B263="RAB Short",SUMIFS('RAB Prices Short'!BG:BG,'RAB Prices Short'!$B:$B,'All Prices combined'!$D263,'RAB Prices Short'!$E:$E,'All Prices combined'!$G263),IF($B263="RAB Long",SUMIFS('RAB Prices Long'!BG:BG,'RAB Prices Long'!$B:$B,'All Prices combined'!$D263,'RAB Prices Long'!$E:$E,'All Prices combined'!$G263)))),2)</f>
        <v>155.79</v>
      </c>
      <c r="BE263" s="2">
        <f>ROUND(IF($B263="Annuity",SUMIFS('Annuity Prices'!BH:BH,'Annuity Prices'!$B:$B,$D263,'Annuity Prices'!$E:$E,$G263),IF($B263="RAB Short",SUMIFS('RAB Prices Short'!BH:BH,'RAB Prices Short'!$B:$B,'All Prices combined'!$D263,'RAB Prices Short'!$E:$E,'All Prices combined'!$G263),IF($B263="RAB Long",SUMIFS('RAB Prices Long'!BH:BH,'RAB Prices Long'!$B:$B,'All Prices combined'!$D263,'RAB Prices Long'!$E:$E,'All Prices combined'!$G263)))),2)</f>
        <v>159.68</v>
      </c>
      <c r="BF263" s="2">
        <f>ROUND(IF($B263="Annuity",SUMIFS('Annuity Prices'!BI:BI,'Annuity Prices'!$B:$B,$D263,'Annuity Prices'!$E:$E,$G263),IF($B263="RAB Short",SUMIFS('RAB Prices Short'!BI:BI,'RAB Prices Short'!$B:$B,'All Prices combined'!$D263,'RAB Prices Short'!$E:$E,'All Prices combined'!$G263),IF($B263="RAB Long",SUMIFS('RAB Prices Long'!BI:BI,'RAB Prices Long'!$B:$B,'All Prices combined'!$D263,'RAB Prices Long'!$E:$E,'All Prices combined'!$G263)))),2)</f>
        <v>164.26</v>
      </c>
      <c r="BG263" s="2">
        <f>ROUND(IF($B263="Annuity",SUMIFS('Annuity Prices'!BJ:BJ,'Annuity Prices'!$B:$B,$D263,'Annuity Prices'!$E:$E,$G263),IF($B263="RAB Short",SUMIFS('RAB Prices Short'!BJ:BJ,'RAB Prices Short'!$B:$B,'All Prices combined'!$D263,'RAB Prices Short'!$E:$E,'All Prices combined'!$G263),IF($B263="RAB Long",SUMIFS('RAB Prices Long'!BJ:BJ,'RAB Prices Long'!$B:$B,'All Prices combined'!$D263,'RAB Prices Long'!$E:$E,'All Prices combined'!$G263)))),2)</f>
        <v>166.91</v>
      </c>
      <c r="BH263" s="2">
        <f>ROUND(IF($B263="Annuity",SUMIFS('Annuity Prices'!BK:BK,'Annuity Prices'!$B:$B,$D263,'Annuity Prices'!$E:$E,$G263),IF($B263="RAB Short",SUMIFS('RAB Prices Short'!BK:BK,'RAB Prices Short'!$B:$B,'All Prices combined'!$D263,'RAB Prices Short'!$E:$E,'All Prices combined'!$G263),IF($B263="RAB Long",SUMIFS('RAB Prices Long'!BK:BK,'RAB Prices Long'!$B:$B,'All Prices combined'!$D263,'RAB Prices Long'!$E:$E,'All Prices combined'!$G263)))),2)</f>
        <v>171.08</v>
      </c>
      <c r="BI263" s="2">
        <f>ROUND(IF($B263="Annuity",SUMIFS('Annuity Prices'!BL:BL,'Annuity Prices'!$B:$B,$D263,'Annuity Prices'!$E:$E,$G263),IF($B263="RAB Short",SUMIFS('RAB Prices Short'!BL:BL,'RAB Prices Short'!$B:$B,'All Prices combined'!$D263,'RAB Prices Short'!$E:$E,'All Prices combined'!$G263),IF($B263="RAB Long",SUMIFS('RAB Prices Long'!BL:BL,'RAB Prices Long'!$B:$B,'All Prices combined'!$D263,'RAB Prices Long'!$E:$E,'All Prices combined'!$G263)))),2)</f>
        <v>175.36</v>
      </c>
      <c r="BJ263" s="2">
        <f>ROUND(IF($B263="Annuity",SUMIFS('Annuity Prices'!BM:BM,'Annuity Prices'!$B:$B,$D263,'Annuity Prices'!$E:$E,$G263),IF($B263="RAB Short",SUMIFS('RAB Prices Short'!BM:BM,'RAB Prices Short'!$B:$B,'All Prices combined'!$D263,'RAB Prices Short'!$E:$E,'All Prices combined'!$G263),IF($B263="RAB Long",SUMIFS('RAB Prices Long'!BM:BM,'RAB Prices Long'!$B:$B,'All Prices combined'!$D263,'RAB Prices Long'!$E:$E,'All Prices combined'!$G263)))),2)</f>
        <v>180.39</v>
      </c>
      <c r="BK263" s="2">
        <f>ROUND(IF($B263="Annuity",SUMIFS('Annuity Prices'!BN:BN,'Annuity Prices'!$B:$B,$D263,'Annuity Prices'!$E:$E,$G263),IF($B263="RAB Short",SUMIFS('RAB Prices Short'!BN:BN,'RAB Prices Short'!$B:$B,'All Prices combined'!$D263,'RAB Prices Short'!$E:$E,'All Prices combined'!$G263),IF($B263="RAB Long",SUMIFS('RAB Prices Long'!BN:BN,'RAB Prices Long'!$B:$B,'All Prices combined'!$D263,'RAB Prices Long'!$E:$E,'All Prices combined'!$G263)))),2)</f>
        <v>185.57</v>
      </c>
      <c r="BL263" s="2">
        <f>ROUND(IF($B263="Annuity",SUMIFS('Annuity Prices'!BO:BO,'Annuity Prices'!$B:$B,$D263,'Annuity Prices'!$E:$E,$G263),IF($B263="RAB Short",SUMIFS('RAB Prices Short'!BO:BO,'RAB Prices Short'!$B:$B,'All Prices combined'!$D263,'RAB Prices Short'!$E:$E,'All Prices combined'!$G263),IF($B263="RAB Long",SUMIFS('RAB Prices Long'!BO:BO,'RAB Prices Long'!$B:$B,'All Prices combined'!$D263,'RAB Prices Long'!$E:$E,'All Prices combined'!$G263)))),2)</f>
        <v>187.87</v>
      </c>
      <c r="BM263" s="2">
        <f>ROUND(IF($B263="Annuity",SUMIFS('Annuity Prices'!BP:BP,'Annuity Prices'!$B:$B,$D263,'Annuity Prices'!$E:$E,$G263),IF($B263="RAB Short",SUMIFS('RAB Prices Short'!BP:BP,'RAB Prices Short'!$B:$B,'All Prices combined'!$D263,'RAB Prices Short'!$E:$E,'All Prices combined'!$G263),IF($B263="RAB Long",SUMIFS('RAB Prices Long'!BP:BP,'RAB Prices Long'!$B:$B,'All Prices combined'!$D263,'RAB Prices Long'!$E:$E,'All Prices combined'!$G263)))),2)</f>
        <v>192.57</v>
      </c>
      <c r="BN263" s="2">
        <f>ROUND(IF($B263="Annuity",SUMIFS('Annuity Prices'!BQ:BQ,'Annuity Prices'!$B:$B,$D263,'Annuity Prices'!$E:$E,$G263),IF($B263="RAB Short",SUMIFS('RAB Prices Short'!BQ:BQ,'RAB Prices Short'!$B:$B,'All Prices combined'!$D263,'RAB Prices Short'!$E:$E,'All Prices combined'!$G263),IF($B263="RAB Long",SUMIFS('RAB Prices Long'!BQ:BQ,'RAB Prices Long'!$B:$B,'All Prices combined'!$D263,'RAB Prices Long'!$E:$E,'All Prices combined'!$G263)))),2)</f>
        <v>196.37</v>
      </c>
      <c r="BO263" s="2">
        <f>ROUND(IF($B263="Annuity",SUMIFS('Annuity Prices'!BR:BR,'Annuity Prices'!$B:$B,$D263,'Annuity Prices'!$E:$E,$G263),IF($B263="RAB Short",SUMIFS('RAB Prices Short'!BR:BR,'RAB Prices Short'!$B:$B,'All Prices combined'!$D263,'RAB Prices Short'!$E:$E,'All Prices combined'!$G263),IF($B263="RAB Long",SUMIFS('RAB Prices Long'!BR:BR,'RAB Prices Long'!$B:$B,'All Prices combined'!$D263,'RAB Prices Long'!$E:$E,'All Prices combined'!$G263)))),2)</f>
        <v>201.28</v>
      </c>
      <c r="BP263" s="2">
        <f>ROUND(IF($B263="Annuity",SUMIFS('Annuity Prices'!BS:BS,'Annuity Prices'!$B:$B,$D263,'Annuity Prices'!$E:$E,$G263),IF($B263="RAB Short",SUMIFS('RAB Prices Short'!BS:BS,'RAB Prices Short'!$B:$B,'All Prices combined'!$D263,'RAB Prices Short'!$E:$E,'All Prices combined'!$G263),IF($B263="RAB Long",SUMIFS('RAB Prices Long'!BS:BS,'RAB Prices Long'!$B:$B,'All Prices combined'!$D263,'RAB Prices Long'!$E:$E,'All Prices combined'!$G263)))),2)</f>
        <v>206.31</v>
      </c>
      <c r="BQ263" s="2">
        <f>ROUND(IF($B263="Annuity",SUMIFS('Annuity Prices'!BT:BT,'Annuity Prices'!$B:$B,$D263,'Annuity Prices'!$E:$E,$G263),IF($B263="RAB Short",SUMIFS('RAB Prices Short'!BT:BT,'RAB Prices Short'!$B:$B,'All Prices combined'!$D263,'RAB Prices Short'!$E:$E,'All Prices combined'!$G263),IF($B263="RAB Long",SUMIFS('RAB Prices Long'!BT:BT,'RAB Prices Long'!$B:$B,'All Prices combined'!$D263,'RAB Prices Long'!$E:$E,'All Prices combined'!$G263)))),2)</f>
        <v>211.47</v>
      </c>
      <c r="BR263" s="2">
        <f>ROUND(IF($B263="Annuity",SUMIFS('Annuity Prices'!BU:BU,'Annuity Prices'!$B:$B,$D263,'Annuity Prices'!$E:$E,$G263),IF($B263="RAB Short",SUMIFS('RAB Prices Short'!BU:BU,'RAB Prices Short'!$B:$B,'All Prices combined'!$D263,'RAB Prices Short'!$E:$E,'All Prices combined'!$G263),IF($B263="RAB Long",SUMIFS('RAB Prices Long'!BU:BU,'RAB Prices Long'!$B:$B,'All Prices combined'!$D263,'RAB Prices Long'!$E:$E,'All Prices combined'!$G263)))),2)</f>
        <v>217.54</v>
      </c>
      <c r="BS263" s="2">
        <f>ROUND(IF($B263="Annuity",SUMIFS('Annuity Prices'!BV:BV,'Annuity Prices'!$B:$B,$D263,'Annuity Prices'!$E:$E,$G263),IF($B263="RAB Short",SUMIFS('RAB Prices Short'!BV:BV,'RAB Prices Short'!$B:$B,'All Prices combined'!$D263,'RAB Prices Short'!$E:$E,'All Prices combined'!$G263),IF($B263="RAB Long",SUMIFS('RAB Prices Long'!BV:BV,'RAB Prices Long'!$B:$B,'All Prices combined'!$D263,'RAB Prices Long'!$E:$E,'All Prices combined'!$G263)))),2)</f>
        <v>221.03</v>
      </c>
      <c r="BT263" s="2">
        <f>ROUND(IF($B263="Annuity",SUMIFS('Annuity Prices'!BW:BW,'Annuity Prices'!$B:$B,$D263,'Annuity Prices'!$E:$E,$G263),IF($B263="RAB Short",SUMIFS('RAB Prices Short'!BW:BW,'RAB Prices Short'!$B:$B,'All Prices combined'!$D263,'RAB Prices Short'!$E:$E,'All Prices combined'!$G263),IF($B263="RAB Long",SUMIFS('RAB Prices Long'!BW:BW,'RAB Prices Long'!$B:$B,'All Prices combined'!$D263,'RAB Prices Long'!$E:$E,'All Prices combined'!$G263)))),2)</f>
        <v>226.56</v>
      </c>
      <c r="BU263" s="2">
        <f>ROUND(IF($B263="Annuity",SUMIFS('Annuity Prices'!BX:BX,'Annuity Prices'!$B:$B,$D263,'Annuity Prices'!$E:$E,$G263),IF($B263="RAB Short",SUMIFS('RAB Prices Short'!BX:BX,'RAB Prices Short'!$B:$B,'All Prices combined'!$D263,'RAB Prices Short'!$E:$E,'All Prices combined'!$G263),IF($B263="RAB Long",SUMIFS('RAB Prices Long'!BX:BX,'RAB Prices Long'!$B:$B,'All Prices combined'!$D263,'RAB Prices Long'!$E:$E,'All Prices combined'!$G263)))),2)</f>
        <v>232.22</v>
      </c>
    </row>
    <row r="264" spans="2:73" x14ac:dyDescent="0.25">
      <c r="B264" t="s">
        <v>44</v>
      </c>
      <c r="E264" t="s">
        <v>169</v>
      </c>
      <c r="G264" t="s">
        <v>170</v>
      </c>
      <c r="I264" s="2">
        <f>ROUND(IF($B264="Annuity",SUMIFS('Annuity Prices'!L:L,'Annuity Prices'!$B:$B,$D264,'Annuity Prices'!$E:$E,$G264),IF($B264="RAB Short",SUMIFS('RAB Prices Short'!L:L,'RAB Prices Short'!$B:$B,'All Prices combined'!$D264,'RAB Prices Short'!$E:$E,'All Prices combined'!$G264),IF($B264="RAB Long",SUMIFS('RAB Prices Long'!L:L,'RAB Prices Long'!$B:$B,'All Prices combined'!$D264,'RAB Prices Long'!$E:$E,'All Prices combined'!$G264)))),2)</f>
        <v>0</v>
      </c>
      <c r="J264" s="2">
        <f>ROUND(IF($B264="Annuity",SUMIFS('Annuity Prices'!M:M,'Annuity Prices'!$B:$B,$D264,'Annuity Prices'!$E:$E,$G264),IF($B264="RAB Short",SUMIFS('RAB Prices Short'!M:M,'RAB Prices Short'!$B:$B,'All Prices combined'!$D264,'RAB Prices Short'!$E:$E,'All Prices combined'!$G264),IF($B264="RAB Long",SUMIFS('RAB Prices Long'!M:M,'RAB Prices Long'!$B:$B,'All Prices combined'!$D264,'RAB Prices Long'!$E:$E,'All Prices combined'!$G264)))),2)</f>
        <v>0</v>
      </c>
      <c r="K264" s="2">
        <f>ROUND(IF($B264="Annuity",SUMIFS('Annuity Prices'!N:N,'Annuity Prices'!$B:$B,$D264,'Annuity Prices'!$E:$E,$G264),IF($B264="RAB Short",SUMIFS('RAB Prices Short'!N:N,'RAB Prices Short'!$B:$B,'All Prices combined'!$D264,'RAB Prices Short'!$E:$E,'All Prices combined'!$G264),IF($B264="RAB Long",SUMIFS('RAB Prices Long'!N:N,'RAB Prices Long'!$B:$B,'All Prices combined'!$D264,'RAB Prices Long'!$E:$E,'All Prices combined'!$G264)))),2)</f>
        <v>0</v>
      </c>
      <c r="L264" s="2">
        <f>ROUND(IF($B264="Annuity",SUMIFS('Annuity Prices'!O:O,'Annuity Prices'!$B:$B,$D264,'Annuity Prices'!$E:$E,$G264),IF($B264="RAB Short",SUMIFS('RAB Prices Short'!O:O,'RAB Prices Short'!$B:$B,'All Prices combined'!$D264,'RAB Prices Short'!$E:$E,'All Prices combined'!$G264),IF($B264="RAB Long",SUMIFS('RAB Prices Long'!O:O,'RAB Prices Long'!$B:$B,'All Prices combined'!$D264,'RAB Prices Long'!$E:$E,'All Prices combined'!$G264)))),2)</f>
        <v>0</v>
      </c>
      <c r="M264" s="2">
        <f>ROUND(IF($B264="Annuity",SUMIFS('Annuity Prices'!P:P,'Annuity Prices'!$B:$B,$D264,'Annuity Prices'!$E:$E,$G264),IF($B264="RAB Short",SUMIFS('RAB Prices Short'!P:P,'RAB Prices Short'!$B:$B,'All Prices combined'!$D264,'RAB Prices Short'!$E:$E,'All Prices combined'!$G264),IF($B264="RAB Long",SUMIFS('RAB Prices Long'!P:P,'RAB Prices Long'!$B:$B,'All Prices combined'!$D264,'RAB Prices Long'!$E:$E,'All Prices combined'!$G264)))),2)</f>
        <v>0</v>
      </c>
      <c r="N264" s="2">
        <f>ROUND(IF($B264="Annuity",SUMIFS('Annuity Prices'!Q:Q,'Annuity Prices'!$B:$B,$D264,'Annuity Prices'!$E:$E,$G264),IF($B264="RAB Short",SUMIFS('RAB Prices Short'!Q:Q,'RAB Prices Short'!$B:$B,'All Prices combined'!$D264,'RAB Prices Short'!$E:$E,'All Prices combined'!$G264),IF($B264="RAB Long",SUMIFS('RAB Prices Long'!Q:Q,'RAB Prices Long'!$B:$B,'All Prices combined'!$D264,'RAB Prices Long'!$E:$E,'All Prices combined'!$G264)))),2)</f>
        <v>0</v>
      </c>
      <c r="O264" s="2">
        <f>ROUND(IF($B264="Annuity",SUMIFS('Annuity Prices'!R:R,'Annuity Prices'!$B:$B,$D264,'Annuity Prices'!$E:$E,$G264),IF($B264="RAB Short",SUMIFS('RAB Prices Short'!R:R,'RAB Prices Short'!$B:$B,'All Prices combined'!$D264,'RAB Prices Short'!$E:$E,'All Prices combined'!$G264),IF($B264="RAB Long",SUMIFS('RAB Prices Long'!R:R,'RAB Prices Long'!$B:$B,'All Prices combined'!$D264,'RAB Prices Long'!$E:$E,'All Prices combined'!$G264)))),2)</f>
        <v>0</v>
      </c>
      <c r="P264" s="2">
        <f>ROUND(IF($B264="Annuity",SUMIFS('Annuity Prices'!S:S,'Annuity Prices'!$B:$B,$D264,'Annuity Prices'!$E:$E,$G264),IF($B264="RAB Short",SUMIFS('RAB Prices Short'!S:S,'RAB Prices Short'!$B:$B,'All Prices combined'!$D264,'RAB Prices Short'!$E:$E,'All Prices combined'!$G264),IF($B264="RAB Long",SUMIFS('RAB Prices Long'!S:S,'RAB Prices Long'!$B:$B,'All Prices combined'!$D264,'RAB Prices Long'!$E:$E,'All Prices combined'!$G264)))),2)</f>
        <v>0</v>
      </c>
      <c r="Q264" s="2">
        <f>ROUND(IF($B264="Annuity",SUMIFS('Annuity Prices'!T:T,'Annuity Prices'!$B:$B,$D264,'Annuity Prices'!$E:$E,$G264),IF($B264="RAB Short",SUMIFS('RAB Prices Short'!T:T,'RAB Prices Short'!$B:$B,'All Prices combined'!$D264,'RAB Prices Short'!$E:$E,'All Prices combined'!$G264),IF($B264="RAB Long",SUMIFS('RAB Prices Long'!T:T,'RAB Prices Long'!$B:$B,'All Prices combined'!$D264,'RAB Prices Long'!$E:$E,'All Prices combined'!$G264)))),2)</f>
        <v>0</v>
      </c>
      <c r="R264" s="2">
        <f>ROUND(IF($B264="Annuity",SUMIFS('Annuity Prices'!U:U,'Annuity Prices'!$B:$B,$D264,'Annuity Prices'!$E:$E,$G264),IF($B264="RAB Short",SUMIFS('RAB Prices Short'!U:U,'RAB Prices Short'!$B:$B,'All Prices combined'!$D264,'RAB Prices Short'!$E:$E,'All Prices combined'!$G264),IF($B264="RAB Long",SUMIFS('RAB Prices Long'!U:U,'RAB Prices Long'!$B:$B,'All Prices combined'!$D264,'RAB Prices Long'!$E:$E,'All Prices combined'!$G264)))),2)</f>
        <v>0</v>
      </c>
      <c r="S264" s="2">
        <f>ROUND(IF($B264="Annuity",SUMIFS('Annuity Prices'!V:V,'Annuity Prices'!$B:$B,$D264,'Annuity Prices'!$E:$E,$G264),IF($B264="RAB Short",SUMIFS('RAB Prices Short'!V:V,'RAB Prices Short'!$B:$B,'All Prices combined'!$D264,'RAB Prices Short'!$E:$E,'All Prices combined'!$G264),IF($B264="RAB Long",SUMIFS('RAB Prices Long'!V:V,'RAB Prices Long'!$B:$B,'All Prices combined'!$D264,'RAB Prices Long'!$E:$E,'All Prices combined'!$G264)))),2)</f>
        <v>0</v>
      </c>
      <c r="T264" s="2">
        <f>ROUND(IF($B264="Annuity",SUMIFS('Annuity Prices'!W:W,'Annuity Prices'!$B:$B,$D264,'Annuity Prices'!$E:$E,$G264),IF($B264="RAB Short",SUMIFS('RAB Prices Short'!W:W,'RAB Prices Short'!$B:$B,'All Prices combined'!$D264,'RAB Prices Short'!$E:$E,'All Prices combined'!$G264),IF($B264="RAB Long",SUMIFS('RAB Prices Long'!W:W,'RAB Prices Long'!$B:$B,'All Prices combined'!$D264,'RAB Prices Long'!$E:$E,'All Prices combined'!$G264)))),2)</f>
        <v>0</v>
      </c>
      <c r="U264" s="2">
        <f>ROUND(IF($B264="Annuity",SUMIFS('Annuity Prices'!X:X,'Annuity Prices'!$B:$B,$D264,'Annuity Prices'!$E:$E,$G264),IF($B264="RAB Short",SUMIFS('RAB Prices Short'!X:X,'RAB Prices Short'!$B:$B,'All Prices combined'!$D264,'RAB Prices Short'!$E:$E,'All Prices combined'!$G264),IF($B264="RAB Long",SUMIFS('RAB Prices Long'!X:X,'RAB Prices Long'!$B:$B,'All Prices combined'!$D264,'RAB Prices Long'!$E:$E,'All Prices combined'!$G264)))),2)</f>
        <v>0</v>
      </c>
      <c r="V264" s="2">
        <f>ROUND(IF($B264="Annuity",SUMIFS('Annuity Prices'!Y:Y,'Annuity Prices'!$B:$B,$D264,'Annuity Prices'!$E:$E,$G264),IF($B264="RAB Short",SUMIFS('RAB Prices Short'!Y:Y,'RAB Prices Short'!$B:$B,'All Prices combined'!$D264,'RAB Prices Short'!$E:$E,'All Prices combined'!$G264),IF($B264="RAB Long",SUMIFS('RAB Prices Long'!Y:Y,'RAB Prices Long'!$B:$B,'All Prices combined'!$D264,'RAB Prices Long'!$E:$E,'All Prices combined'!$G264)))),2)</f>
        <v>0</v>
      </c>
      <c r="W264" s="2">
        <f>ROUND(IF($B264="Annuity",SUMIFS('Annuity Prices'!Z:Z,'Annuity Prices'!$B:$B,$D264,'Annuity Prices'!$E:$E,$G264),IF($B264="RAB Short",SUMIFS('RAB Prices Short'!Z:Z,'RAB Prices Short'!$B:$B,'All Prices combined'!$D264,'RAB Prices Short'!$E:$E,'All Prices combined'!$G264),IF($B264="RAB Long",SUMIFS('RAB Prices Long'!Z:Z,'RAB Prices Long'!$B:$B,'All Prices combined'!$D264,'RAB Prices Long'!$E:$E,'All Prices combined'!$G264)))),2)</f>
        <v>0</v>
      </c>
      <c r="X264" s="2">
        <f>ROUND(IF($B264="Annuity",SUMIFS('Annuity Prices'!AA:AA,'Annuity Prices'!$B:$B,$D264,'Annuity Prices'!$E:$E,$G264),IF($B264="RAB Short",SUMIFS('RAB Prices Short'!AA:AA,'RAB Prices Short'!$B:$B,'All Prices combined'!$D264,'RAB Prices Short'!$E:$E,'All Prices combined'!$G264),IF($B264="RAB Long",SUMIFS('RAB Prices Long'!AA:AA,'RAB Prices Long'!$B:$B,'All Prices combined'!$D264,'RAB Prices Long'!$E:$E,'All Prices combined'!$G264)))),2)</f>
        <v>0</v>
      </c>
      <c r="Y264" s="2">
        <f>ROUND(IF($B264="Annuity",SUMIFS('Annuity Prices'!AB:AB,'Annuity Prices'!$B:$B,$D264,'Annuity Prices'!$E:$E,$G264),IF($B264="RAB Short",SUMIFS('RAB Prices Short'!AB:AB,'RAB Prices Short'!$B:$B,'All Prices combined'!$D264,'RAB Prices Short'!$E:$E,'All Prices combined'!$G264),IF($B264="RAB Long",SUMIFS('RAB Prices Long'!AB:AB,'RAB Prices Long'!$B:$B,'All Prices combined'!$D264,'RAB Prices Long'!$E:$E,'All Prices combined'!$G264)))),2)</f>
        <v>0</v>
      </c>
      <c r="Z264" s="2">
        <f>ROUND(IF($B264="Annuity",SUMIFS('Annuity Prices'!AC:AC,'Annuity Prices'!$B:$B,$D264,'Annuity Prices'!$E:$E,$G264),IF($B264="RAB Short",SUMIFS('RAB Prices Short'!AC:AC,'RAB Prices Short'!$B:$B,'All Prices combined'!$D264,'RAB Prices Short'!$E:$E,'All Prices combined'!$G264),IF($B264="RAB Long",SUMIFS('RAB Prices Long'!AC:AC,'RAB Prices Long'!$B:$B,'All Prices combined'!$D264,'RAB Prices Long'!$E:$E,'All Prices combined'!$G264)))),2)</f>
        <v>0</v>
      </c>
      <c r="AA264" s="2">
        <f>ROUND(IF($B264="Annuity",SUMIFS('Annuity Prices'!AD:AD,'Annuity Prices'!$B:$B,$D264,'Annuity Prices'!$E:$E,$G264),IF($B264="RAB Short",SUMIFS('RAB Prices Short'!AD:AD,'RAB Prices Short'!$B:$B,'All Prices combined'!$D264,'RAB Prices Short'!$E:$E,'All Prices combined'!$G264),IF($B264="RAB Long",SUMIFS('RAB Prices Long'!AD:AD,'RAB Prices Long'!$B:$B,'All Prices combined'!$D264,'RAB Prices Long'!$E:$E,'All Prices combined'!$G264)))),2)</f>
        <v>0</v>
      </c>
      <c r="AB264" s="2">
        <f>ROUND(IF($B264="Annuity",SUMIFS('Annuity Prices'!AE:AE,'Annuity Prices'!$B:$B,$D264,'Annuity Prices'!$E:$E,$G264),IF($B264="RAB Short",SUMIFS('RAB Prices Short'!AE:AE,'RAB Prices Short'!$B:$B,'All Prices combined'!$D264,'RAB Prices Short'!$E:$E,'All Prices combined'!$G264),IF($B264="RAB Long",SUMIFS('RAB Prices Long'!AE:AE,'RAB Prices Long'!$B:$B,'All Prices combined'!$D264,'RAB Prices Long'!$E:$E,'All Prices combined'!$G264)))),2)</f>
        <v>0</v>
      </c>
      <c r="AC264" s="2">
        <f>ROUND(IF($B264="Annuity",SUMIFS('Annuity Prices'!AF:AF,'Annuity Prices'!$B:$B,$D264,'Annuity Prices'!$E:$E,$G264),IF($B264="RAB Short",SUMIFS('RAB Prices Short'!AF:AF,'RAB Prices Short'!$B:$B,'All Prices combined'!$D264,'RAB Prices Short'!$E:$E,'All Prices combined'!$G264),IF($B264="RAB Long",SUMIFS('RAB Prices Long'!AF:AF,'RAB Prices Long'!$B:$B,'All Prices combined'!$D264,'RAB Prices Long'!$E:$E,'All Prices combined'!$G264)))),2)</f>
        <v>0</v>
      </c>
      <c r="AD264" s="2">
        <f>ROUND(IF($B264="Annuity",SUMIFS('Annuity Prices'!AG:AG,'Annuity Prices'!$B:$B,$D264,'Annuity Prices'!$E:$E,$G264),IF($B264="RAB Short",SUMIFS('RAB Prices Short'!AG:AG,'RAB Prices Short'!$B:$B,'All Prices combined'!$D264,'RAB Prices Short'!$E:$E,'All Prices combined'!$G264),IF($B264="RAB Long",SUMIFS('RAB Prices Long'!AG:AG,'RAB Prices Long'!$B:$B,'All Prices combined'!$D264,'RAB Prices Long'!$E:$E,'All Prices combined'!$G264)))),2)</f>
        <v>0</v>
      </c>
      <c r="AE264" s="2">
        <f>ROUND(IF($B264="Annuity",SUMIFS('Annuity Prices'!AH:AH,'Annuity Prices'!$B:$B,$D264,'Annuity Prices'!$E:$E,$G264),IF($B264="RAB Short",SUMIFS('RAB Prices Short'!AH:AH,'RAB Prices Short'!$B:$B,'All Prices combined'!$D264,'RAB Prices Short'!$E:$E,'All Prices combined'!$G264),IF($B264="RAB Long",SUMIFS('RAB Prices Long'!AH:AH,'RAB Prices Long'!$B:$B,'All Prices combined'!$D264,'RAB Prices Long'!$E:$E,'All Prices combined'!$G264)))),2)</f>
        <v>0</v>
      </c>
      <c r="AF264" s="2">
        <f>ROUND(IF($B264="Annuity",SUMIFS('Annuity Prices'!AI:AI,'Annuity Prices'!$B:$B,$D264,'Annuity Prices'!$E:$E,$G264),IF($B264="RAB Short",SUMIFS('RAB Prices Short'!AI:AI,'RAB Prices Short'!$B:$B,'All Prices combined'!$D264,'RAB Prices Short'!$E:$E,'All Prices combined'!$G264),IF($B264="RAB Long",SUMIFS('RAB Prices Long'!AI:AI,'RAB Prices Long'!$B:$B,'All Prices combined'!$D264,'RAB Prices Long'!$E:$E,'All Prices combined'!$G264)))),2)</f>
        <v>0</v>
      </c>
      <c r="AG264" s="2">
        <f>ROUND(IF($B264="Annuity",SUMIFS('Annuity Prices'!AJ:AJ,'Annuity Prices'!$B:$B,$D264,'Annuity Prices'!$E:$E,$G264),IF($B264="RAB Short",SUMIFS('RAB Prices Short'!AJ:AJ,'RAB Prices Short'!$B:$B,'All Prices combined'!$D264,'RAB Prices Short'!$E:$E,'All Prices combined'!$G264),IF($B264="RAB Long",SUMIFS('RAB Prices Long'!AJ:AJ,'RAB Prices Long'!$B:$B,'All Prices combined'!$D264,'RAB Prices Long'!$E:$E,'All Prices combined'!$G264)))),2)</f>
        <v>0</v>
      </c>
      <c r="AH264" s="2">
        <f>ROUND(IF($B264="Annuity",SUMIFS('Annuity Prices'!AK:AK,'Annuity Prices'!$B:$B,$D264,'Annuity Prices'!$E:$E,$G264),IF($B264="RAB Short",SUMIFS('RAB Prices Short'!AK:AK,'RAB Prices Short'!$B:$B,'All Prices combined'!$D264,'RAB Prices Short'!$E:$E,'All Prices combined'!$G264),IF($B264="RAB Long",SUMIFS('RAB Prices Long'!AK:AK,'RAB Prices Long'!$B:$B,'All Prices combined'!$D264,'RAB Prices Long'!$E:$E,'All Prices combined'!$G264)))),2)</f>
        <v>0</v>
      </c>
      <c r="AI264" s="2">
        <f>ROUND(IF($B264="Annuity",SUMIFS('Annuity Prices'!AL:AL,'Annuity Prices'!$B:$B,$D264,'Annuity Prices'!$E:$E,$G264),IF($B264="RAB Short",SUMIFS('RAB Prices Short'!AL:AL,'RAB Prices Short'!$B:$B,'All Prices combined'!$D264,'RAB Prices Short'!$E:$E,'All Prices combined'!$G264),IF($B264="RAB Long",SUMIFS('RAB Prices Long'!AL:AL,'RAB Prices Long'!$B:$B,'All Prices combined'!$D264,'RAB Prices Long'!$E:$E,'All Prices combined'!$G264)))),2)</f>
        <v>0</v>
      </c>
      <c r="AJ264" s="2">
        <f>ROUND(IF($B264="Annuity",SUMIFS('Annuity Prices'!AM:AM,'Annuity Prices'!$B:$B,$D264,'Annuity Prices'!$E:$E,$G264),IF($B264="RAB Short",SUMIFS('RAB Prices Short'!AM:AM,'RAB Prices Short'!$B:$B,'All Prices combined'!$D264,'RAB Prices Short'!$E:$E,'All Prices combined'!$G264),IF($B264="RAB Long",SUMIFS('RAB Prices Long'!AM:AM,'RAB Prices Long'!$B:$B,'All Prices combined'!$D264,'RAB Prices Long'!$E:$E,'All Prices combined'!$G264)))),2)</f>
        <v>0</v>
      </c>
      <c r="AK264" s="2">
        <f>ROUND(IF($B264="Annuity",SUMIFS('Annuity Prices'!AN:AN,'Annuity Prices'!$B:$B,$D264,'Annuity Prices'!$E:$E,$G264),IF($B264="RAB Short",SUMIFS('RAB Prices Short'!AN:AN,'RAB Prices Short'!$B:$B,'All Prices combined'!$D264,'RAB Prices Short'!$E:$E,'All Prices combined'!$G264),IF($B264="RAB Long",SUMIFS('RAB Prices Long'!AN:AN,'RAB Prices Long'!$B:$B,'All Prices combined'!$D264,'RAB Prices Long'!$E:$E,'All Prices combined'!$G264)))),2)</f>
        <v>0</v>
      </c>
      <c r="AL264" s="2">
        <f>ROUND(IF($B264="Annuity",SUMIFS('Annuity Prices'!AO:AO,'Annuity Prices'!$B:$B,$D264,'Annuity Prices'!$E:$E,$G264),IF($B264="RAB Short",SUMIFS('RAB Prices Short'!AO:AO,'RAB Prices Short'!$B:$B,'All Prices combined'!$D264,'RAB Prices Short'!$E:$E,'All Prices combined'!$G264),IF($B264="RAB Long",SUMIFS('RAB Prices Long'!AO:AO,'RAB Prices Long'!$B:$B,'All Prices combined'!$D264,'RAB Prices Long'!$E:$E,'All Prices combined'!$G264)))),2)</f>
        <v>0</v>
      </c>
      <c r="AM264" s="2">
        <f>ROUND(IF($B264="Annuity",SUMIFS('Annuity Prices'!AP:AP,'Annuity Prices'!$B:$B,$D264,'Annuity Prices'!$E:$E,$G264),IF($B264="RAB Short",SUMIFS('RAB Prices Short'!AP:AP,'RAB Prices Short'!$B:$B,'All Prices combined'!$D264,'RAB Prices Short'!$E:$E,'All Prices combined'!$G264),IF($B264="RAB Long",SUMIFS('RAB Prices Long'!AP:AP,'RAB Prices Long'!$B:$B,'All Prices combined'!$D264,'RAB Prices Long'!$E:$E,'All Prices combined'!$G264)))),2)</f>
        <v>0</v>
      </c>
      <c r="AN264" s="2">
        <f>ROUND(IF($B264="Annuity",SUMIFS('Annuity Prices'!AQ:AQ,'Annuity Prices'!$B:$B,$D264,'Annuity Prices'!$E:$E,$G264),IF($B264="RAB Short",SUMIFS('RAB Prices Short'!AQ:AQ,'RAB Prices Short'!$B:$B,'All Prices combined'!$D264,'RAB Prices Short'!$E:$E,'All Prices combined'!$G264),IF($B264="RAB Long",SUMIFS('RAB Prices Long'!AQ:AQ,'RAB Prices Long'!$B:$B,'All Prices combined'!$D264,'RAB Prices Long'!$E:$E,'All Prices combined'!$G264)))),2)</f>
        <v>0</v>
      </c>
      <c r="AO264" s="2">
        <f>ROUND(IF($B264="Annuity",SUMIFS('Annuity Prices'!AR:AR,'Annuity Prices'!$B:$B,$D264,'Annuity Prices'!$E:$E,$G264),IF($B264="RAB Short",SUMIFS('RAB Prices Short'!AR:AR,'RAB Prices Short'!$B:$B,'All Prices combined'!$D264,'RAB Prices Short'!$E:$E,'All Prices combined'!$G264),IF($B264="RAB Long",SUMIFS('RAB Prices Long'!AR:AR,'RAB Prices Long'!$B:$B,'All Prices combined'!$D264,'RAB Prices Long'!$E:$E,'All Prices combined'!$G264)))),2)</f>
        <v>0</v>
      </c>
      <c r="AP264" s="2">
        <f>ROUND(IF($B264="Annuity",SUMIFS('Annuity Prices'!AS:AS,'Annuity Prices'!$B:$B,$D264,'Annuity Prices'!$E:$E,$G264),IF($B264="RAB Short",SUMIFS('RAB Prices Short'!AS:AS,'RAB Prices Short'!$B:$B,'All Prices combined'!$D264,'RAB Prices Short'!$E:$E,'All Prices combined'!$G264),IF($B264="RAB Long",SUMIFS('RAB Prices Long'!AS:AS,'RAB Prices Long'!$B:$B,'All Prices combined'!$D264,'RAB Prices Long'!$E:$E,'All Prices combined'!$G264)))),2)</f>
        <v>0</v>
      </c>
      <c r="AQ264" s="2">
        <f>ROUND(IF($B264="Annuity",SUMIFS('Annuity Prices'!AT:AT,'Annuity Prices'!$B:$B,$D264,'Annuity Prices'!$E:$E,$G264),IF($B264="RAB Short",SUMIFS('RAB Prices Short'!AT:AT,'RAB Prices Short'!$B:$B,'All Prices combined'!$D264,'RAB Prices Short'!$E:$E,'All Prices combined'!$G264),IF($B264="RAB Long",SUMIFS('RAB Prices Long'!AT:AT,'RAB Prices Long'!$B:$B,'All Prices combined'!$D264,'RAB Prices Long'!$E:$E,'All Prices combined'!$G264)))),2)</f>
        <v>0</v>
      </c>
      <c r="AR264" s="2">
        <f>ROUND(IF($B264="Annuity",SUMIFS('Annuity Prices'!AU:AU,'Annuity Prices'!$B:$B,$D264,'Annuity Prices'!$E:$E,$G264),IF($B264="RAB Short",SUMIFS('RAB Prices Short'!AU:AU,'RAB Prices Short'!$B:$B,'All Prices combined'!$D264,'RAB Prices Short'!$E:$E,'All Prices combined'!$G264),IF($B264="RAB Long",SUMIFS('RAB Prices Long'!AU:AU,'RAB Prices Long'!$B:$B,'All Prices combined'!$D264,'RAB Prices Long'!$E:$E,'All Prices combined'!$G264)))),2)</f>
        <v>0</v>
      </c>
      <c r="AS264" s="2">
        <f>ROUND(IF($B264="Annuity",SUMIFS('Annuity Prices'!AV:AV,'Annuity Prices'!$B:$B,$D264,'Annuity Prices'!$E:$E,$G264),IF($B264="RAB Short",SUMIFS('RAB Prices Short'!AV:AV,'RAB Prices Short'!$B:$B,'All Prices combined'!$D264,'RAB Prices Short'!$E:$E,'All Prices combined'!$G264),IF($B264="RAB Long",SUMIFS('RAB Prices Long'!AV:AV,'RAB Prices Long'!$B:$B,'All Prices combined'!$D264,'RAB Prices Long'!$E:$E,'All Prices combined'!$G264)))),2)</f>
        <v>0</v>
      </c>
      <c r="AT264" s="2">
        <f>ROUND(IF($B264="Annuity",SUMIFS('Annuity Prices'!AW:AW,'Annuity Prices'!$B:$B,$D264,'Annuity Prices'!$E:$E,$G264),IF($B264="RAB Short",SUMIFS('RAB Prices Short'!AW:AW,'RAB Prices Short'!$B:$B,'All Prices combined'!$D264,'RAB Prices Short'!$E:$E,'All Prices combined'!$G264),IF($B264="RAB Long",SUMIFS('RAB Prices Long'!AW:AW,'RAB Prices Long'!$B:$B,'All Prices combined'!$D264,'RAB Prices Long'!$E:$E,'All Prices combined'!$G264)))),2)</f>
        <v>0</v>
      </c>
      <c r="AU264" s="2">
        <f>ROUND(IF($B264="Annuity",SUMIFS('Annuity Prices'!AX:AX,'Annuity Prices'!$B:$B,$D264,'Annuity Prices'!$E:$E,$G264),IF($B264="RAB Short",SUMIFS('RAB Prices Short'!AX:AX,'RAB Prices Short'!$B:$B,'All Prices combined'!$D264,'RAB Prices Short'!$E:$E,'All Prices combined'!$G264),IF($B264="RAB Long",SUMIFS('RAB Prices Long'!AX:AX,'RAB Prices Long'!$B:$B,'All Prices combined'!$D264,'RAB Prices Long'!$E:$E,'All Prices combined'!$G264)))),2)</f>
        <v>0</v>
      </c>
      <c r="AV264" s="2">
        <f>ROUND(IF($B264="Annuity",SUMIFS('Annuity Prices'!AY:AY,'Annuity Prices'!$B:$B,$D264,'Annuity Prices'!$E:$E,$G264),IF($B264="RAB Short",SUMIFS('RAB Prices Short'!AY:AY,'RAB Prices Short'!$B:$B,'All Prices combined'!$D264,'RAB Prices Short'!$E:$E,'All Prices combined'!$G264),IF($B264="RAB Long",SUMIFS('RAB Prices Long'!AY:AY,'RAB Prices Long'!$B:$B,'All Prices combined'!$D264,'RAB Prices Long'!$E:$E,'All Prices combined'!$G264)))),2)</f>
        <v>0</v>
      </c>
      <c r="AW264" s="2">
        <f>ROUND(IF($B264="Annuity",SUMIFS('Annuity Prices'!AZ:AZ,'Annuity Prices'!$B:$B,$D264,'Annuity Prices'!$E:$E,$G264),IF($B264="RAB Short",SUMIFS('RAB Prices Short'!AZ:AZ,'RAB Prices Short'!$B:$B,'All Prices combined'!$D264,'RAB Prices Short'!$E:$E,'All Prices combined'!$G264),IF($B264="RAB Long",SUMIFS('RAB Prices Long'!AZ:AZ,'RAB Prices Long'!$B:$B,'All Prices combined'!$D264,'RAB Prices Long'!$E:$E,'All Prices combined'!$G264)))),2)</f>
        <v>0</v>
      </c>
      <c r="AX264" s="2">
        <f>ROUND(IF($B264="Annuity",SUMIFS('Annuity Prices'!BA:BA,'Annuity Prices'!$B:$B,$D264,'Annuity Prices'!$E:$E,$G264),IF($B264="RAB Short",SUMIFS('RAB Prices Short'!BA:BA,'RAB Prices Short'!$B:$B,'All Prices combined'!$D264,'RAB Prices Short'!$E:$E,'All Prices combined'!$G264),IF($B264="RAB Long",SUMIFS('RAB Prices Long'!BA:BA,'RAB Prices Long'!$B:$B,'All Prices combined'!$D264,'RAB Prices Long'!$E:$E,'All Prices combined'!$G264)))),2)</f>
        <v>0</v>
      </c>
      <c r="AY264" s="2">
        <f>ROUND(IF($B264="Annuity",SUMIFS('Annuity Prices'!BB:BB,'Annuity Prices'!$B:$B,$D264,'Annuity Prices'!$E:$E,$G264),IF($B264="RAB Short",SUMIFS('RAB Prices Short'!BB:BB,'RAB Prices Short'!$B:$B,'All Prices combined'!$D264,'RAB Prices Short'!$E:$E,'All Prices combined'!$G264),IF($B264="RAB Long",SUMIFS('RAB Prices Long'!BB:BB,'RAB Prices Long'!$B:$B,'All Prices combined'!$D264,'RAB Prices Long'!$E:$E,'All Prices combined'!$G264)))),2)</f>
        <v>0</v>
      </c>
      <c r="AZ264" s="2">
        <f>ROUND(IF($B264="Annuity",SUMIFS('Annuity Prices'!BC:BC,'Annuity Prices'!$B:$B,$D264,'Annuity Prices'!$E:$E,$G264),IF($B264="RAB Short",SUMIFS('RAB Prices Short'!BC:BC,'RAB Prices Short'!$B:$B,'All Prices combined'!$D264,'RAB Prices Short'!$E:$E,'All Prices combined'!$G264),IF($B264="RAB Long",SUMIFS('RAB Prices Long'!BC:BC,'RAB Prices Long'!$B:$B,'All Prices combined'!$D264,'RAB Prices Long'!$E:$E,'All Prices combined'!$G264)))),2)</f>
        <v>0</v>
      </c>
      <c r="BA264" s="2">
        <f>ROUND(IF($B264="Annuity",SUMIFS('Annuity Prices'!BD:BD,'Annuity Prices'!$B:$B,$D264,'Annuity Prices'!$E:$E,$G264),IF($B264="RAB Short",SUMIFS('RAB Prices Short'!BD:BD,'RAB Prices Short'!$B:$B,'All Prices combined'!$D264,'RAB Prices Short'!$E:$E,'All Prices combined'!$G264),IF($B264="RAB Long",SUMIFS('RAB Prices Long'!BD:BD,'RAB Prices Long'!$B:$B,'All Prices combined'!$D264,'RAB Prices Long'!$E:$E,'All Prices combined'!$G264)))),2)</f>
        <v>0</v>
      </c>
      <c r="BB264" s="2">
        <f>ROUND(IF($B264="Annuity",SUMIFS('Annuity Prices'!BE:BE,'Annuity Prices'!$B:$B,$D264,'Annuity Prices'!$E:$E,$G264),IF($B264="RAB Short",SUMIFS('RAB Prices Short'!BE:BE,'RAB Prices Short'!$B:$B,'All Prices combined'!$D264,'RAB Prices Short'!$E:$E,'All Prices combined'!$G264),IF($B264="RAB Long",SUMIFS('RAB Prices Long'!BE:BE,'RAB Prices Long'!$B:$B,'All Prices combined'!$D264,'RAB Prices Long'!$E:$E,'All Prices combined'!$G264)))),2)</f>
        <v>0</v>
      </c>
      <c r="BC264" s="2">
        <f>ROUND(IF($B264="Annuity",SUMIFS('Annuity Prices'!BF:BF,'Annuity Prices'!$B:$B,$D264,'Annuity Prices'!$E:$E,$G264),IF($B264="RAB Short",SUMIFS('RAB Prices Short'!BF:BF,'RAB Prices Short'!$B:$B,'All Prices combined'!$D264,'RAB Prices Short'!$E:$E,'All Prices combined'!$G264),IF($B264="RAB Long",SUMIFS('RAB Prices Long'!BF:BF,'RAB Prices Long'!$B:$B,'All Prices combined'!$D264,'RAB Prices Long'!$E:$E,'All Prices combined'!$G264)))),2)</f>
        <v>0</v>
      </c>
      <c r="BD264" s="2">
        <f>ROUND(IF($B264="Annuity",SUMIFS('Annuity Prices'!BG:BG,'Annuity Prices'!$B:$B,$D264,'Annuity Prices'!$E:$E,$G264),IF($B264="RAB Short",SUMIFS('RAB Prices Short'!BG:BG,'RAB Prices Short'!$B:$B,'All Prices combined'!$D264,'RAB Prices Short'!$E:$E,'All Prices combined'!$G264),IF($B264="RAB Long",SUMIFS('RAB Prices Long'!BG:BG,'RAB Prices Long'!$B:$B,'All Prices combined'!$D264,'RAB Prices Long'!$E:$E,'All Prices combined'!$G264)))),2)</f>
        <v>0</v>
      </c>
      <c r="BE264" s="2">
        <f>ROUND(IF($B264="Annuity",SUMIFS('Annuity Prices'!BH:BH,'Annuity Prices'!$B:$B,$D264,'Annuity Prices'!$E:$E,$G264),IF($B264="RAB Short",SUMIFS('RAB Prices Short'!BH:BH,'RAB Prices Short'!$B:$B,'All Prices combined'!$D264,'RAB Prices Short'!$E:$E,'All Prices combined'!$G264),IF($B264="RAB Long",SUMIFS('RAB Prices Long'!BH:BH,'RAB Prices Long'!$B:$B,'All Prices combined'!$D264,'RAB Prices Long'!$E:$E,'All Prices combined'!$G264)))),2)</f>
        <v>0</v>
      </c>
      <c r="BF264" s="2">
        <f>ROUND(IF($B264="Annuity",SUMIFS('Annuity Prices'!BI:BI,'Annuity Prices'!$B:$B,$D264,'Annuity Prices'!$E:$E,$G264),IF($B264="RAB Short",SUMIFS('RAB Prices Short'!BI:BI,'RAB Prices Short'!$B:$B,'All Prices combined'!$D264,'RAB Prices Short'!$E:$E,'All Prices combined'!$G264),IF($B264="RAB Long",SUMIFS('RAB Prices Long'!BI:BI,'RAB Prices Long'!$B:$B,'All Prices combined'!$D264,'RAB Prices Long'!$E:$E,'All Prices combined'!$G264)))),2)</f>
        <v>0</v>
      </c>
      <c r="BG264" s="2">
        <f>ROUND(IF($B264="Annuity",SUMIFS('Annuity Prices'!BJ:BJ,'Annuity Prices'!$B:$B,$D264,'Annuity Prices'!$E:$E,$G264),IF($B264="RAB Short",SUMIFS('RAB Prices Short'!BJ:BJ,'RAB Prices Short'!$B:$B,'All Prices combined'!$D264,'RAB Prices Short'!$E:$E,'All Prices combined'!$G264),IF($B264="RAB Long",SUMIFS('RAB Prices Long'!BJ:BJ,'RAB Prices Long'!$B:$B,'All Prices combined'!$D264,'RAB Prices Long'!$E:$E,'All Prices combined'!$G264)))),2)</f>
        <v>0</v>
      </c>
      <c r="BH264" s="2">
        <f>ROUND(IF($B264="Annuity",SUMIFS('Annuity Prices'!BK:BK,'Annuity Prices'!$B:$B,$D264,'Annuity Prices'!$E:$E,$G264),IF($B264="RAB Short",SUMIFS('RAB Prices Short'!BK:BK,'RAB Prices Short'!$B:$B,'All Prices combined'!$D264,'RAB Prices Short'!$E:$E,'All Prices combined'!$G264),IF($B264="RAB Long",SUMIFS('RAB Prices Long'!BK:BK,'RAB Prices Long'!$B:$B,'All Prices combined'!$D264,'RAB Prices Long'!$E:$E,'All Prices combined'!$G264)))),2)</f>
        <v>0</v>
      </c>
      <c r="BI264" s="2">
        <f>ROUND(IF($B264="Annuity",SUMIFS('Annuity Prices'!BL:BL,'Annuity Prices'!$B:$B,$D264,'Annuity Prices'!$E:$E,$G264),IF($B264="RAB Short",SUMIFS('RAB Prices Short'!BL:BL,'RAB Prices Short'!$B:$B,'All Prices combined'!$D264,'RAB Prices Short'!$E:$E,'All Prices combined'!$G264),IF($B264="RAB Long",SUMIFS('RAB Prices Long'!BL:BL,'RAB Prices Long'!$B:$B,'All Prices combined'!$D264,'RAB Prices Long'!$E:$E,'All Prices combined'!$G264)))),2)</f>
        <v>0</v>
      </c>
      <c r="BJ264" s="2">
        <f>ROUND(IF($B264="Annuity",SUMIFS('Annuity Prices'!BM:BM,'Annuity Prices'!$B:$B,$D264,'Annuity Prices'!$E:$E,$G264),IF($B264="RAB Short",SUMIFS('RAB Prices Short'!BM:BM,'RAB Prices Short'!$B:$B,'All Prices combined'!$D264,'RAB Prices Short'!$E:$E,'All Prices combined'!$G264),IF($B264="RAB Long",SUMIFS('RAB Prices Long'!BM:BM,'RAB Prices Long'!$B:$B,'All Prices combined'!$D264,'RAB Prices Long'!$E:$E,'All Prices combined'!$G264)))),2)</f>
        <v>0</v>
      </c>
      <c r="BK264" s="2">
        <f>ROUND(IF($B264="Annuity",SUMIFS('Annuity Prices'!BN:BN,'Annuity Prices'!$B:$B,$D264,'Annuity Prices'!$E:$E,$G264),IF($B264="RAB Short",SUMIFS('RAB Prices Short'!BN:BN,'RAB Prices Short'!$B:$B,'All Prices combined'!$D264,'RAB Prices Short'!$E:$E,'All Prices combined'!$G264),IF($B264="RAB Long",SUMIFS('RAB Prices Long'!BN:BN,'RAB Prices Long'!$B:$B,'All Prices combined'!$D264,'RAB Prices Long'!$E:$E,'All Prices combined'!$G264)))),2)</f>
        <v>0</v>
      </c>
      <c r="BL264" s="2">
        <f>ROUND(IF($B264="Annuity",SUMIFS('Annuity Prices'!BO:BO,'Annuity Prices'!$B:$B,$D264,'Annuity Prices'!$E:$E,$G264),IF($B264="RAB Short",SUMIFS('RAB Prices Short'!BO:BO,'RAB Prices Short'!$B:$B,'All Prices combined'!$D264,'RAB Prices Short'!$E:$E,'All Prices combined'!$G264),IF($B264="RAB Long",SUMIFS('RAB Prices Long'!BO:BO,'RAB Prices Long'!$B:$B,'All Prices combined'!$D264,'RAB Prices Long'!$E:$E,'All Prices combined'!$G264)))),2)</f>
        <v>0</v>
      </c>
      <c r="BM264" s="2">
        <f>ROUND(IF($B264="Annuity",SUMIFS('Annuity Prices'!BP:BP,'Annuity Prices'!$B:$B,$D264,'Annuity Prices'!$E:$E,$G264),IF($B264="RAB Short",SUMIFS('RAB Prices Short'!BP:BP,'RAB Prices Short'!$B:$B,'All Prices combined'!$D264,'RAB Prices Short'!$E:$E,'All Prices combined'!$G264),IF($B264="RAB Long",SUMIFS('RAB Prices Long'!BP:BP,'RAB Prices Long'!$B:$B,'All Prices combined'!$D264,'RAB Prices Long'!$E:$E,'All Prices combined'!$G264)))),2)</f>
        <v>0</v>
      </c>
      <c r="BN264" s="2">
        <f>ROUND(IF($B264="Annuity",SUMIFS('Annuity Prices'!BQ:BQ,'Annuity Prices'!$B:$B,$D264,'Annuity Prices'!$E:$E,$G264),IF($B264="RAB Short",SUMIFS('RAB Prices Short'!BQ:BQ,'RAB Prices Short'!$B:$B,'All Prices combined'!$D264,'RAB Prices Short'!$E:$E,'All Prices combined'!$G264),IF($B264="RAB Long",SUMIFS('RAB Prices Long'!BQ:BQ,'RAB Prices Long'!$B:$B,'All Prices combined'!$D264,'RAB Prices Long'!$E:$E,'All Prices combined'!$G264)))),2)</f>
        <v>0</v>
      </c>
      <c r="BO264" s="2">
        <f>ROUND(IF($B264="Annuity",SUMIFS('Annuity Prices'!BR:BR,'Annuity Prices'!$B:$B,$D264,'Annuity Prices'!$E:$E,$G264),IF($B264="RAB Short",SUMIFS('RAB Prices Short'!BR:BR,'RAB Prices Short'!$B:$B,'All Prices combined'!$D264,'RAB Prices Short'!$E:$E,'All Prices combined'!$G264),IF($B264="RAB Long",SUMIFS('RAB Prices Long'!BR:BR,'RAB Prices Long'!$B:$B,'All Prices combined'!$D264,'RAB Prices Long'!$E:$E,'All Prices combined'!$G264)))),2)</f>
        <v>0</v>
      </c>
      <c r="BP264" s="2">
        <f>ROUND(IF($B264="Annuity",SUMIFS('Annuity Prices'!BS:BS,'Annuity Prices'!$B:$B,$D264,'Annuity Prices'!$E:$E,$G264),IF($B264="RAB Short",SUMIFS('RAB Prices Short'!BS:BS,'RAB Prices Short'!$B:$B,'All Prices combined'!$D264,'RAB Prices Short'!$E:$E,'All Prices combined'!$G264),IF($B264="RAB Long",SUMIFS('RAB Prices Long'!BS:BS,'RAB Prices Long'!$B:$B,'All Prices combined'!$D264,'RAB Prices Long'!$E:$E,'All Prices combined'!$G264)))),2)</f>
        <v>0</v>
      </c>
      <c r="BQ264" s="2">
        <f>ROUND(IF($B264="Annuity",SUMIFS('Annuity Prices'!BT:BT,'Annuity Prices'!$B:$B,$D264,'Annuity Prices'!$E:$E,$G264),IF($B264="RAB Short",SUMIFS('RAB Prices Short'!BT:BT,'RAB Prices Short'!$B:$B,'All Prices combined'!$D264,'RAB Prices Short'!$E:$E,'All Prices combined'!$G264),IF($B264="RAB Long",SUMIFS('RAB Prices Long'!BT:BT,'RAB Prices Long'!$B:$B,'All Prices combined'!$D264,'RAB Prices Long'!$E:$E,'All Prices combined'!$G264)))),2)</f>
        <v>0</v>
      </c>
      <c r="BR264" s="2">
        <f>ROUND(IF($B264="Annuity",SUMIFS('Annuity Prices'!BU:BU,'Annuity Prices'!$B:$B,$D264,'Annuity Prices'!$E:$E,$G264),IF($B264="RAB Short",SUMIFS('RAB Prices Short'!BU:BU,'RAB Prices Short'!$B:$B,'All Prices combined'!$D264,'RAB Prices Short'!$E:$E,'All Prices combined'!$G264),IF($B264="RAB Long",SUMIFS('RAB Prices Long'!BU:BU,'RAB Prices Long'!$B:$B,'All Prices combined'!$D264,'RAB Prices Long'!$E:$E,'All Prices combined'!$G264)))),2)</f>
        <v>0</v>
      </c>
      <c r="BS264" s="2">
        <f>ROUND(IF($B264="Annuity",SUMIFS('Annuity Prices'!BV:BV,'Annuity Prices'!$B:$B,$D264,'Annuity Prices'!$E:$E,$G264),IF($B264="RAB Short",SUMIFS('RAB Prices Short'!BV:BV,'RAB Prices Short'!$B:$B,'All Prices combined'!$D264,'RAB Prices Short'!$E:$E,'All Prices combined'!$G264),IF($B264="RAB Long",SUMIFS('RAB Prices Long'!BV:BV,'RAB Prices Long'!$B:$B,'All Prices combined'!$D264,'RAB Prices Long'!$E:$E,'All Prices combined'!$G264)))),2)</f>
        <v>0</v>
      </c>
      <c r="BT264" s="2">
        <f>ROUND(IF($B264="Annuity",SUMIFS('Annuity Prices'!BW:BW,'Annuity Prices'!$B:$B,$D264,'Annuity Prices'!$E:$E,$G264),IF($B264="RAB Short",SUMIFS('RAB Prices Short'!BW:BW,'RAB Prices Short'!$B:$B,'All Prices combined'!$D264,'RAB Prices Short'!$E:$E,'All Prices combined'!$G264),IF($B264="RAB Long",SUMIFS('RAB Prices Long'!BW:BW,'RAB Prices Long'!$B:$B,'All Prices combined'!$D264,'RAB Prices Long'!$E:$E,'All Prices combined'!$G264)))),2)</f>
        <v>0</v>
      </c>
      <c r="BU264" s="2">
        <f>ROUND(IF($B264="Annuity",SUMIFS('Annuity Prices'!BX:BX,'Annuity Prices'!$B:$B,$D264,'Annuity Prices'!$E:$E,$G264),IF($B264="RAB Short",SUMIFS('RAB Prices Short'!BX:BX,'RAB Prices Short'!$B:$B,'All Prices combined'!$D264,'RAB Prices Short'!$E:$E,'All Prices combined'!$G264),IF($B264="RAB Long",SUMIFS('RAB Prices Long'!BX:BX,'RAB Prices Long'!$B:$B,'All Prices combined'!$D264,'RAB Prices Long'!$E:$E,'All Prices combined'!$G264)))),2)</f>
        <v>0</v>
      </c>
    </row>
    <row r="265" spans="2:73" x14ac:dyDescent="0.25">
      <c r="B265" t="s">
        <v>44</v>
      </c>
      <c r="E265" t="s">
        <v>169</v>
      </c>
      <c r="G265" t="s">
        <v>171</v>
      </c>
      <c r="I265" s="2">
        <f>ROUND(IF($B265="Annuity",SUMIFS('Annuity Prices'!L:L,'Annuity Prices'!$B:$B,$D265,'Annuity Prices'!$E:$E,$G265),IF($B265="RAB Short",SUMIFS('RAB Prices Short'!L:L,'RAB Prices Short'!$B:$B,'All Prices combined'!$D265,'RAB Prices Short'!$E:$E,'All Prices combined'!$G265),IF($B265="RAB Long",SUMIFS('RAB Prices Long'!L:L,'RAB Prices Long'!$B:$B,'All Prices combined'!$D265,'RAB Prices Long'!$E:$E,'All Prices combined'!$G265)))),2)</f>
        <v>0</v>
      </c>
      <c r="J265" s="2">
        <f>ROUND(IF($B265="Annuity",SUMIFS('Annuity Prices'!M:M,'Annuity Prices'!$B:$B,$D265,'Annuity Prices'!$E:$E,$G265),IF($B265="RAB Short",SUMIFS('RAB Prices Short'!M:M,'RAB Prices Short'!$B:$B,'All Prices combined'!$D265,'RAB Prices Short'!$E:$E,'All Prices combined'!$G265),IF($B265="RAB Long",SUMIFS('RAB Prices Long'!M:M,'RAB Prices Long'!$B:$B,'All Prices combined'!$D265,'RAB Prices Long'!$E:$E,'All Prices combined'!$G265)))),2)</f>
        <v>0</v>
      </c>
      <c r="K265" s="2">
        <f>ROUND(IF($B265="Annuity",SUMIFS('Annuity Prices'!N:N,'Annuity Prices'!$B:$B,$D265,'Annuity Prices'!$E:$E,$G265),IF($B265="RAB Short",SUMIFS('RAB Prices Short'!N:N,'RAB Prices Short'!$B:$B,'All Prices combined'!$D265,'RAB Prices Short'!$E:$E,'All Prices combined'!$G265),IF($B265="RAB Long",SUMIFS('RAB Prices Long'!N:N,'RAB Prices Long'!$B:$B,'All Prices combined'!$D265,'RAB Prices Long'!$E:$E,'All Prices combined'!$G265)))),2)</f>
        <v>0</v>
      </c>
      <c r="L265" s="2">
        <f>ROUND(IF($B265="Annuity",SUMIFS('Annuity Prices'!O:O,'Annuity Prices'!$B:$B,$D265,'Annuity Prices'!$E:$E,$G265),IF($B265="RAB Short",SUMIFS('RAB Prices Short'!O:O,'RAB Prices Short'!$B:$B,'All Prices combined'!$D265,'RAB Prices Short'!$E:$E,'All Prices combined'!$G265),IF($B265="RAB Long",SUMIFS('RAB Prices Long'!O:O,'RAB Prices Long'!$B:$B,'All Prices combined'!$D265,'RAB Prices Long'!$E:$E,'All Prices combined'!$G265)))),2)</f>
        <v>0</v>
      </c>
      <c r="M265" s="2">
        <f>ROUND(IF($B265="Annuity",SUMIFS('Annuity Prices'!P:P,'Annuity Prices'!$B:$B,$D265,'Annuity Prices'!$E:$E,$G265),IF($B265="RAB Short",SUMIFS('RAB Prices Short'!P:P,'RAB Prices Short'!$B:$B,'All Prices combined'!$D265,'RAB Prices Short'!$E:$E,'All Prices combined'!$G265),IF($B265="RAB Long",SUMIFS('RAB Prices Long'!P:P,'RAB Prices Long'!$B:$B,'All Prices combined'!$D265,'RAB Prices Long'!$E:$E,'All Prices combined'!$G265)))),2)</f>
        <v>0</v>
      </c>
      <c r="N265" s="2">
        <f>ROUND(IF($B265="Annuity",SUMIFS('Annuity Prices'!Q:Q,'Annuity Prices'!$B:$B,$D265,'Annuity Prices'!$E:$E,$G265),IF($B265="RAB Short",SUMIFS('RAB Prices Short'!Q:Q,'RAB Prices Short'!$B:$B,'All Prices combined'!$D265,'RAB Prices Short'!$E:$E,'All Prices combined'!$G265),IF($B265="RAB Long",SUMIFS('RAB Prices Long'!Q:Q,'RAB Prices Long'!$B:$B,'All Prices combined'!$D265,'RAB Prices Long'!$E:$E,'All Prices combined'!$G265)))),2)</f>
        <v>0</v>
      </c>
      <c r="O265" s="2">
        <f>ROUND(IF($B265="Annuity",SUMIFS('Annuity Prices'!R:R,'Annuity Prices'!$B:$B,$D265,'Annuity Prices'!$E:$E,$G265),IF($B265="RAB Short",SUMIFS('RAB Prices Short'!R:R,'RAB Prices Short'!$B:$B,'All Prices combined'!$D265,'RAB Prices Short'!$E:$E,'All Prices combined'!$G265),IF($B265="RAB Long",SUMIFS('RAB Prices Long'!R:R,'RAB Prices Long'!$B:$B,'All Prices combined'!$D265,'RAB Prices Long'!$E:$E,'All Prices combined'!$G265)))),2)</f>
        <v>0</v>
      </c>
      <c r="P265" s="2">
        <f>ROUND(IF($B265="Annuity",SUMIFS('Annuity Prices'!S:S,'Annuity Prices'!$B:$B,$D265,'Annuity Prices'!$E:$E,$G265),IF($B265="RAB Short",SUMIFS('RAB Prices Short'!S:S,'RAB Prices Short'!$B:$B,'All Prices combined'!$D265,'RAB Prices Short'!$E:$E,'All Prices combined'!$G265),IF($B265="RAB Long",SUMIFS('RAB Prices Long'!S:S,'RAB Prices Long'!$B:$B,'All Prices combined'!$D265,'RAB Prices Long'!$E:$E,'All Prices combined'!$G265)))),2)</f>
        <v>0</v>
      </c>
      <c r="Q265" s="2">
        <f>ROUND(IF($B265="Annuity",SUMIFS('Annuity Prices'!T:T,'Annuity Prices'!$B:$B,$D265,'Annuity Prices'!$E:$E,$G265),IF($B265="RAB Short",SUMIFS('RAB Prices Short'!T:T,'RAB Prices Short'!$B:$B,'All Prices combined'!$D265,'RAB Prices Short'!$E:$E,'All Prices combined'!$G265),IF($B265="RAB Long",SUMIFS('RAB Prices Long'!T:T,'RAB Prices Long'!$B:$B,'All Prices combined'!$D265,'RAB Prices Long'!$E:$E,'All Prices combined'!$G265)))),2)</f>
        <v>0</v>
      </c>
      <c r="R265" s="2">
        <f>ROUND(IF($B265="Annuity",SUMIFS('Annuity Prices'!U:U,'Annuity Prices'!$B:$B,$D265,'Annuity Prices'!$E:$E,$G265),IF($B265="RAB Short",SUMIFS('RAB Prices Short'!U:U,'RAB Prices Short'!$B:$B,'All Prices combined'!$D265,'RAB Prices Short'!$E:$E,'All Prices combined'!$G265),IF($B265="RAB Long",SUMIFS('RAB Prices Long'!U:U,'RAB Prices Long'!$B:$B,'All Prices combined'!$D265,'RAB Prices Long'!$E:$E,'All Prices combined'!$G265)))),2)</f>
        <v>0</v>
      </c>
      <c r="S265" s="2">
        <f>ROUND(IF($B265="Annuity",SUMIFS('Annuity Prices'!V:V,'Annuity Prices'!$B:$B,$D265,'Annuity Prices'!$E:$E,$G265),IF($B265="RAB Short",SUMIFS('RAB Prices Short'!V:V,'RAB Prices Short'!$B:$B,'All Prices combined'!$D265,'RAB Prices Short'!$E:$E,'All Prices combined'!$G265),IF($B265="RAB Long",SUMIFS('RAB Prices Long'!V:V,'RAB Prices Long'!$B:$B,'All Prices combined'!$D265,'RAB Prices Long'!$E:$E,'All Prices combined'!$G265)))),2)</f>
        <v>0</v>
      </c>
      <c r="T265" s="2">
        <f>ROUND(IF($B265="Annuity",SUMIFS('Annuity Prices'!W:W,'Annuity Prices'!$B:$B,$D265,'Annuity Prices'!$E:$E,$G265),IF($B265="RAB Short",SUMIFS('RAB Prices Short'!W:W,'RAB Prices Short'!$B:$B,'All Prices combined'!$D265,'RAB Prices Short'!$E:$E,'All Prices combined'!$G265),IF($B265="RAB Long",SUMIFS('RAB Prices Long'!W:W,'RAB Prices Long'!$B:$B,'All Prices combined'!$D265,'RAB Prices Long'!$E:$E,'All Prices combined'!$G265)))),2)</f>
        <v>0</v>
      </c>
      <c r="U265" s="2">
        <f>ROUND(IF($B265="Annuity",SUMIFS('Annuity Prices'!X:X,'Annuity Prices'!$B:$B,$D265,'Annuity Prices'!$E:$E,$G265),IF($B265="RAB Short",SUMIFS('RAB Prices Short'!X:X,'RAB Prices Short'!$B:$B,'All Prices combined'!$D265,'RAB Prices Short'!$E:$E,'All Prices combined'!$G265),IF($B265="RAB Long",SUMIFS('RAB Prices Long'!X:X,'RAB Prices Long'!$B:$B,'All Prices combined'!$D265,'RAB Prices Long'!$E:$E,'All Prices combined'!$G265)))),2)</f>
        <v>0</v>
      </c>
      <c r="V265" s="2">
        <f>ROUND(IF($B265="Annuity",SUMIFS('Annuity Prices'!Y:Y,'Annuity Prices'!$B:$B,$D265,'Annuity Prices'!$E:$E,$G265),IF($B265="RAB Short",SUMIFS('RAB Prices Short'!Y:Y,'RAB Prices Short'!$B:$B,'All Prices combined'!$D265,'RAB Prices Short'!$E:$E,'All Prices combined'!$G265),IF($B265="RAB Long",SUMIFS('RAB Prices Long'!Y:Y,'RAB Prices Long'!$B:$B,'All Prices combined'!$D265,'RAB Prices Long'!$E:$E,'All Prices combined'!$G265)))),2)</f>
        <v>0</v>
      </c>
      <c r="W265" s="2">
        <f>ROUND(IF($B265="Annuity",SUMIFS('Annuity Prices'!Z:Z,'Annuity Prices'!$B:$B,$D265,'Annuity Prices'!$E:$E,$G265),IF($B265="RAB Short",SUMIFS('RAB Prices Short'!Z:Z,'RAB Prices Short'!$B:$B,'All Prices combined'!$D265,'RAB Prices Short'!$E:$E,'All Prices combined'!$G265),IF($B265="RAB Long",SUMIFS('RAB Prices Long'!Z:Z,'RAB Prices Long'!$B:$B,'All Prices combined'!$D265,'RAB Prices Long'!$E:$E,'All Prices combined'!$G265)))),2)</f>
        <v>0</v>
      </c>
      <c r="X265" s="2">
        <f>ROUND(IF($B265="Annuity",SUMIFS('Annuity Prices'!AA:AA,'Annuity Prices'!$B:$B,$D265,'Annuity Prices'!$E:$E,$G265),IF($B265="RAB Short",SUMIFS('RAB Prices Short'!AA:AA,'RAB Prices Short'!$B:$B,'All Prices combined'!$D265,'RAB Prices Short'!$E:$E,'All Prices combined'!$G265),IF($B265="RAB Long",SUMIFS('RAB Prices Long'!AA:AA,'RAB Prices Long'!$B:$B,'All Prices combined'!$D265,'RAB Prices Long'!$E:$E,'All Prices combined'!$G265)))),2)</f>
        <v>0</v>
      </c>
      <c r="Y265" s="2">
        <f>ROUND(IF($B265="Annuity",SUMIFS('Annuity Prices'!AB:AB,'Annuity Prices'!$B:$B,$D265,'Annuity Prices'!$E:$E,$G265),IF($B265="RAB Short",SUMIFS('RAB Prices Short'!AB:AB,'RAB Prices Short'!$B:$B,'All Prices combined'!$D265,'RAB Prices Short'!$E:$E,'All Prices combined'!$G265),IF($B265="RAB Long",SUMIFS('RAB Prices Long'!AB:AB,'RAB Prices Long'!$B:$B,'All Prices combined'!$D265,'RAB Prices Long'!$E:$E,'All Prices combined'!$G265)))),2)</f>
        <v>0</v>
      </c>
      <c r="Z265" s="2">
        <f>ROUND(IF($B265="Annuity",SUMIFS('Annuity Prices'!AC:AC,'Annuity Prices'!$B:$B,$D265,'Annuity Prices'!$E:$E,$G265),IF($B265="RAB Short",SUMIFS('RAB Prices Short'!AC:AC,'RAB Prices Short'!$B:$B,'All Prices combined'!$D265,'RAB Prices Short'!$E:$E,'All Prices combined'!$G265),IF($B265="RAB Long",SUMIFS('RAB Prices Long'!AC:AC,'RAB Prices Long'!$B:$B,'All Prices combined'!$D265,'RAB Prices Long'!$E:$E,'All Prices combined'!$G265)))),2)</f>
        <v>0</v>
      </c>
      <c r="AA265" s="2">
        <f>ROUND(IF($B265="Annuity",SUMIFS('Annuity Prices'!AD:AD,'Annuity Prices'!$B:$B,$D265,'Annuity Prices'!$E:$E,$G265),IF($B265="RAB Short",SUMIFS('RAB Prices Short'!AD:AD,'RAB Prices Short'!$B:$B,'All Prices combined'!$D265,'RAB Prices Short'!$E:$E,'All Prices combined'!$G265),IF($B265="RAB Long",SUMIFS('RAB Prices Long'!AD:AD,'RAB Prices Long'!$B:$B,'All Prices combined'!$D265,'RAB Prices Long'!$E:$E,'All Prices combined'!$G265)))),2)</f>
        <v>0</v>
      </c>
      <c r="AB265" s="2">
        <f>ROUND(IF($B265="Annuity",SUMIFS('Annuity Prices'!AE:AE,'Annuity Prices'!$B:$B,$D265,'Annuity Prices'!$E:$E,$G265),IF($B265="RAB Short",SUMIFS('RAB Prices Short'!AE:AE,'RAB Prices Short'!$B:$B,'All Prices combined'!$D265,'RAB Prices Short'!$E:$E,'All Prices combined'!$G265),IF($B265="RAB Long",SUMIFS('RAB Prices Long'!AE:AE,'RAB Prices Long'!$B:$B,'All Prices combined'!$D265,'RAB Prices Long'!$E:$E,'All Prices combined'!$G265)))),2)</f>
        <v>0</v>
      </c>
      <c r="AC265" s="2">
        <f>ROUND(IF($B265="Annuity",SUMIFS('Annuity Prices'!AF:AF,'Annuity Prices'!$B:$B,$D265,'Annuity Prices'!$E:$E,$G265),IF($B265="RAB Short",SUMIFS('RAB Prices Short'!AF:AF,'RAB Prices Short'!$B:$B,'All Prices combined'!$D265,'RAB Prices Short'!$E:$E,'All Prices combined'!$G265),IF($B265="RAB Long",SUMIFS('RAB Prices Long'!AF:AF,'RAB Prices Long'!$B:$B,'All Prices combined'!$D265,'RAB Prices Long'!$E:$E,'All Prices combined'!$G265)))),2)</f>
        <v>0</v>
      </c>
      <c r="AD265" s="2">
        <f>ROUND(IF($B265="Annuity",SUMIFS('Annuity Prices'!AG:AG,'Annuity Prices'!$B:$B,$D265,'Annuity Prices'!$E:$E,$G265),IF($B265="RAB Short",SUMIFS('RAB Prices Short'!AG:AG,'RAB Prices Short'!$B:$B,'All Prices combined'!$D265,'RAB Prices Short'!$E:$E,'All Prices combined'!$G265),IF($B265="RAB Long",SUMIFS('RAB Prices Long'!AG:AG,'RAB Prices Long'!$B:$B,'All Prices combined'!$D265,'RAB Prices Long'!$E:$E,'All Prices combined'!$G265)))),2)</f>
        <v>0</v>
      </c>
      <c r="AE265" s="2">
        <f>ROUND(IF($B265="Annuity",SUMIFS('Annuity Prices'!AH:AH,'Annuity Prices'!$B:$B,$D265,'Annuity Prices'!$E:$E,$G265),IF($B265="RAB Short",SUMIFS('RAB Prices Short'!AH:AH,'RAB Prices Short'!$B:$B,'All Prices combined'!$D265,'RAB Prices Short'!$E:$E,'All Prices combined'!$G265),IF($B265="RAB Long",SUMIFS('RAB Prices Long'!AH:AH,'RAB Prices Long'!$B:$B,'All Prices combined'!$D265,'RAB Prices Long'!$E:$E,'All Prices combined'!$G265)))),2)</f>
        <v>0</v>
      </c>
      <c r="AF265" s="2">
        <f>ROUND(IF($B265="Annuity",SUMIFS('Annuity Prices'!AI:AI,'Annuity Prices'!$B:$B,$D265,'Annuity Prices'!$E:$E,$G265),IF($B265="RAB Short",SUMIFS('RAB Prices Short'!AI:AI,'RAB Prices Short'!$B:$B,'All Prices combined'!$D265,'RAB Prices Short'!$E:$E,'All Prices combined'!$G265),IF($B265="RAB Long",SUMIFS('RAB Prices Long'!AI:AI,'RAB Prices Long'!$B:$B,'All Prices combined'!$D265,'RAB Prices Long'!$E:$E,'All Prices combined'!$G265)))),2)</f>
        <v>0</v>
      </c>
      <c r="AG265" s="2">
        <f>ROUND(IF($B265="Annuity",SUMIFS('Annuity Prices'!AJ:AJ,'Annuity Prices'!$B:$B,$D265,'Annuity Prices'!$E:$E,$G265),IF($B265="RAB Short",SUMIFS('RAB Prices Short'!AJ:AJ,'RAB Prices Short'!$B:$B,'All Prices combined'!$D265,'RAB Prices Short'!$E:$E,'All Prices combined'!$G265),IF($B265="RAB Long",SUMIFS('RAB Prices Long'!AJ:AJ,'RAB Prices Long'!$B:$B,'All Prices combined'!$D265,'RAB Prices Long'!$E:$E,'All Prices combined'!$G265)))),2)</f>
        <v>0</v>
      </c>
      <c r="AH265" s="2">
        <f>ROUND(IF($B265="Annuity",SUMIFS('Annuity Prices'!AK:AK,'Annuity Prices'!$B:$B,$D265,'Annuity Prices'!$E:$E,$G265),IF($B265="RAB Short",SUMIFS('RAB Prices Short'!AK:AK,'RAB Prices Short'!$B:$B,'All Prices combined'!$D265,'RAB Prices Short'!$E:$E,'All Prices combined'!$G265),IF($B265="RAB Long",SUMIFS('RAB Prices Long'!AK:AK,'RAB Prices Long'!$B:$B,'All Prices combined'!$D265,'RAB Prices Long'!$E:$E,'All Prices combined'!$G265)))),2)</f>
        <v>0</v>
      </c>
      <c r="AI265" s="2">
        <f>ROUND(IF($B265="Annuity",SUMIFS('Annuity Prices'!AL:AL,'Annuity Prices'!$B:$B,$D265,'Annuity Prices'!$E:$E,$G265),IF($B265="RAB Short",SUMIFS('RAB Prices Short'!AL:AL,'RAB Prices Short'!$B:$B,'All Prices combined'!$D265,'RAB Prices Short'!$E:$E,'All Prices combined'!$G265),IF($B265="RAB Long",SUMIFS('RAB Prices Long'!AL:AL,'RAB Prices Long'!$B:$B,'All Prices combined'!$D265,'RAB Prices Long'!$E:$E,'All Prices combined'!$G265)))),2)</f>
        <v>0</v>
      </c>
      <c r="AJ265" s="2">
        <f>ROUND(IF($B265="Annuity",SUMIFS('Annuity Prices'!AM:AM,'Annuity Prices'!$B:$B,$D265,'Annuity Prices'!$E:$E,$G265),IF($B265="RAB Short",SUMIFS('RAB Prices Short'!AM:AM,'RAB Prices Short'!$B:$B,'All Prices combined'!$D265,'RAB Prices Short'!$E:$E,'All Prices combined'!$G265),IF($B265="RAB Long",SUMIFS('RAB Prices Long'!AM:AM,'RAB Prices Long'!$B:$B,'All Prices combined'!$D265,'RAB Prices Long'!$E:$E,'All Prices combined'!$G265)))),2)</f>
        <v>0</v>
      </c>
      <c r="AK265" s="2">
        <f>ROUND(IF($B265="Annuity",SUMIFS('Annuity Prices'!AN:AN,'Annuity Prices'!$B:$B,$D265,'Annuity Prices'!$E:$E,$G265),IF($B265="RAB Short",SUMIFS('RAB Prices Short'!AN:AN,'RAB Prices Short'!$B:$B,'All Prices combined'!$D265,'RAB Prices Short'!$E:$E,'All Prices combined'!$G265),IF($B265="RAB Long",SUMIFS('RAB Prices Long'!AN:AN,'RAB Prices Long'!$B:$B,'All Prices combined'!$D265,'RAB Prices Long'!$E:$E,'All Prices combined'!$G265)))),2)</f>
        <v>0</v>
      </c>
      <c r="AL265" s="2">
        <f>ROUND(IF($B265="Annuity",SUMIFS('Annuity Prices'!AO:AO,'Annuity Prices'!$B:$B,$D265,'Annuity Prices'!$E:$E,$G265),IF($B265="RAB Short",SUMIFS('RAB Prices Short'!AO:AO,'RAB Prices Short'!$B:$B,'All Prices combined'!$D265,'RAB Prices Short'!$E:$E,'All Prices combined'!$G265),IF($B265="RAB Long",SUMIFS('RAB Prices Long'!AO:AO,'RAB Prices Long'!$B:$B,'All Prices combined'!$D265,'RAB Prices Long'!$E:$E,'All Prices combined'!$G265)))),2)</f>
        <v>0</v>
      </c>
      <c r="AM265" s="2">
        <f>ROUND(IF($B265="Annuity",SUMIFS('Annuity Prices'!AP:AP,'Annuity Prices'!$B:$B,$D265,'Annuity Prices'!$E:$E,$G265),IF($B265="RAB Short",SUMIFS('RAB Prices Short'!AP:AP,'RAB Prices Short'!$B:$B,'All Prices combined'!$D265,'RAB Prices Short'!$E:$E,'All Prices combined'!$G265),IF($B265="RAB Long",SUMIFS('RAB Prices Long'!AP:AP,'RAB Prices Long'!$B:$B,'All Prices combined'!$D265,'RAB Prices Long'!$E:$E,'All Prices combined'!$G265)))),2)</f>
        <v>0</v>
      </c>
      <c r="AN265" s="2">
        <f>ROUND(IF($B265="Annuity",SUMIFS('Annuity Prices'!AQ:AQ,'Annuity Prices'!$B:$B,$D265,'Annuity Prices'!$E:$E,$G265),IF($B265="RAB Short",SUMIFS('RAB Prices Short'!AQ:AQ,'RAB Prices Short'!$B:$B,'All Prices combined'!$D265,'RAB Prices Short'!$E:$E,'All Prices combined'!$G265),IF($B265="RAB Long",SUMIFS('RAB Prices Long'!AQ:AQ,'RAB Prices Long'!$B:$B,'All Prices combined'!$D265,'RAB Prices Long'!$E:$E,'All Prices combined'!$G265)))),2)</f>
        <v>0</v>
      </c>
      <c r="AO265" s="2">
        <f>ROUND(IF($B265="Annuity",SUMIFS('Annuity Prices'!AR:AR,'Annuity Prices'!$B:$B,$D265,'Annuity Prices'!$E:$E,$G265),IF($B265="RAB Short",SUMIFS('RAB Prices Short'!AR:AR,'RAB Prices Short'!$B:$B,'All Prices combined'!$D265,'RAB Prices Short'!$E:$E,'All Prices combined'!$G265),IF($B265="RAB Long",SUMIFS('RAB Prices Long'!AR:AR,'RAB Prices Long'!$B:$B,'All Prices combined'!$D265,'RAB Prices Long'!$E:$E,'All Prices combined'!$G265)))),2)</f>
        <v>0</v>
      </c>
      <c r="AP265" s="2">
        <f>ROUND(IF($B265="Annuity",SUMIFS('Annuity Prices'!AS:AS,'Annuity Prices'!$B:$B,$D265,'Annuity Prices'!$E:$E,$G265),IF($B265="RAB Short",SUMIFS('RAB Prices Short'!AS:AS,'RAB Prices Short'!$B:$B,'All Prices combined'!$D265,'RAB Prices Short'!$E:$E,'All Prices combined'!$G265),IF($B265="RAB Long",SUMIFS('RAB Prices Long'!AS:AS,'RAB Prices Long'!$B:$B,'All Prices combined'!$D265,'RAB Prices Long'!$E:$E,'All Prices combined'!$G265)))),2)</f>
        <v>0</v>
      </c>
      <c r="AQ265" s="2">
        <f>ROUND(IF($B265="Annuity",SUMIFS('Annuity Prices'!AT:AT,'Annuity Prices'!$B:$B,$D265,'Annuity Prices'!$E:$E,$G265),IF($B265="RAB Short",SUMIFS('RAB Prices Short'!AT:AT,'RAB Prices Short'!$B:$B,'All Prices combined'!$D265,'RAB Prices Short'!$E:$E,'All Prices combined'!$G265),IF($B265="RAB Long",SUMIFS('RAB Prices Long'!AT:AT,'RAB Prices Long'!$B:$B,'All Prices combined'!$D265,'RAB Prices Long'!$E:$E,'All Prices combined'!$G265)))),2)</f>
        <v>0</v>
      </c>
      <c r="AR265" s="2">
        <f>ROUND(IF($B265="Annuity",SUMIFS('Annuity Prices'!AU:AU,'Annuity Prices'!$B:$B,$D265,'Annuity Prices'!$E:$E,$G265),IF($B265="RAB Short",SUMIFS('RAB Prices Short'!AU:AU,'RAB Prices Short'!$B:$B,'All Prices combined'!$D265,'RAB Prices Short'!$E:$E,'All Prices combined'!$G265),IF($B265="RAB Long",SUMIFS('RAB Prices Long'!AU:AU,'RAB Prices Long'!$B:$B,'All Prices combined'!$D265,'RAB Prices Long'!$E:$E,'All Prices combined'!$G265)))),2)</f>
        <v>0</v>
      </c>
      <c r="AS265" s="2">
        <f>ROUND(IF($B265="Annuity",SUMIFS('Annuity Prices'!AV:AV,'Annuity Prices'!$B:$B,$D265,'Annuity Prices'!$E:$E,$G265),IF($B265="RAB Short",SUMIFS('RAB Prices Short'!AV:AV,'RAB Prices Short'!$B:$B,'All Prices combined'!$D265,'RAB Prices Short'!$E:$E,'All Prices combined'!$G265),IF($B265="RAB Long",SUMIFS('RAB Prices Long'!AV:AV,'RAB Prices Long'!$B:$B,'All Prices combined'!$D265,'RAB Prices Long'!$E:$E,'All Prices combined'!$G265)))),2)</f>
        <v>0</v>
      </c>
      <c r="AT265" s="2">
        <f>ROUND(IF($B265="Annuity",SUMIFS('Annuity Prices'!AW:AW,'Annuity Prices'!$B:$B,$D265,'Annuity Prices'!$E:$E,$G265),IF($B265="RAB Short",SUMIFS('RAB Prices Short'!AW:AW,'RAB Prices Short'!$B:$B,'All Prices combined'!$D265,'RAB Prices Short'!$E:$E,'All Prices combined'!$G265),IF($B265="RAB Long",SUMIFS('RAB Prices Long'!AW:AW,'RAB Prices Long'!$B:$B,'All Prices combined'!$D265,'RAB Prices Long'!$E:$E,'All Prices combined'!$G265)))),2)</f>
        <v>0</v>
      </c>
      <c r="AU265" s="2">
        <f>ROUND(IF($B265="Annuity",SUMIFS('Annuity Prices'!AX:AX,'Annuity Prices'!$B:$B,$D265,'Annuity Prices'!$E:$E,$G265),IF($B265="RAB Short",SUMIFS('RAB Prices Short'!AX:AX,'RAB Prices Short'!$B:$B,'All Prices combined'!$D265,'RAB Prices Short'!$E:$E,'All Prices combined'!$G265),IF($B265="RAB Long",SUMIFS('RAB Prices Long'!AX:AX,'RAB Prices Long'!$B:$B,'All Prices combined'!$D265,'RAB Prices Long'!$E:$E,'All Prices combined'!$G265)))),2)</f>
        <v>0</v>
      </c>
      <c r="AV265" s="2">
        <f>ROUND(IF($B265="Annuity",SUMIFS('Annuity Prices'!AY:AY,'Annuity Prices'!$B:$B,$D265,'Annuity Prices'!$E:$E,$G265),IF($B265="RAB Short",SUMIFS('RAB Prices Short'!AY:AY,'RAB Prices Short'!$B:$B,'All Prices combined'!$D265,'RAB Prices Short'!$E:$E,'All Prices combined'!$G265),IF($B265="RAB Long",SUMIFS('RAB Prices Long'!AY:AY,'RAB Prices Long'!$B:$B,'All Prices combined'!$D265,'RAB Prices Long'!$E:$E,'All Prices combined'!$G265)))),2)</f>
        <v>0</v>
      </c>
      <c r="AW265" s="2">
        <f>ROUND(IF($B265="Annuity",SUMIFS('Annuity Prices'!AZ:AZ,'Annuity Prices'!$B:$B,$D265,'Annuity Prices'!$E:$E,$G265),IF($B265="RAB Short",SUMIFS('RAB Prices Short'!AZ:AZ,'RAB Prices Short'!$B:$B,'All Prices combined'!$D265,'RAB Prices Short'!$E:$E,'All Prices combined'!$G265),IF($B265="RAB Long",SUMIFS('RAB Prices Long'!AZ:AZ,'RAB Prices Long'!$B:$B,'All Prices combined'!$D265,'RAB Prices Long'!$E:$E,'All Prices combined'!$G265)))),2)</f>
        <v>0</v>
      </c>
      <c r="AX265" s="2">
        <f>ROUND(IF($B265="Annuity",SUMIFS('Annuity Prices'!BA:BA,'Annuity Prices'!$B:$B,$D265,'Annuity Prices'!$E:$E,$G265),IF($B265="RAB Short",SUMIFS('RAB Prices Short'!BA:BA,'RAB Prices Short'!$B:$B,'All Prices combined'!$D265,'RAB Prices Short'!$E:$E,'All Prices combined'!$G265),IF($B265="RAB Long",SUMIFS('RAB Prices Long'!BA:BA,'RAB Prices Long'!$B:$B,'All Prices combined'!$D265,'RAB Prices Long'!$E:$E,'All Prices combined'!$G265)))),2)</f>
        <v>0</v>
      </c>
      <c r="AY265" s="2">
        <f>ROUND(IF($B265="Annuity",SUMIFS('Annuity Prices'!BB:BB,'Annuity Prices'!$B:$B,$D265,'Annuity Prices'!$E:$E,$G265),IF($B265="RAB Short",SUMIFS('RAB Prices Short'!BB:BB,'RAB Prices Short'!$B:$B,'All Prices combined'!$D265,'RAB Prices Short'!$E:$E,'All Prices combined'!$G265),IF($B265="RAB Long",SUMIFS('RAB Prices Long'!BB:BB,'RAB Prices Long'!$B:$B,'All Prices combined'!$D265,'RAB Prices Long'!$E:$E,'All Prices combined'!$G265)))),2)</f>
        <v>0</v>
      </c>
      <c r="AZ265" s="2">
        <f>ROUND(IF($B265="Annuity",SUMIFS('Annuity Prices'!BC:BC,'Annuity Prices'!$B:$B,$D265,'Annuity Prices'!$E:$E,$G265),IF($B265="RAB Short",SUMIFS('RAB Prices Short'!BC:BC,'RAB Prices Short'!$B:$B,'All Prices combined'!$D265,'RAB Prices Short'!$E:$E,'All Prices combined'!$G265),IF($B265="RAB Long",SUMIFS('RAB Prices Long'!BC:BC,'RAB Prices Long'!$B:$B,'All Prices combined'!$D265,'RAB Prices Long'!$E:$E,'All Prices combined'!$G265)))),2)</f>
        <v>0</v>
      </c>
      <c r="BA265" s="2">
        <f>ROUND(IF($B265="Annuity",SUMIFS('Annuity Prices'!BD:BD,'Annuity Prices'!$B:$B,$D265,'Annuity Prices'!$E:$E,$G265),IF($B265="RAB Short",SUMIFS('RAB Prices Short'!BD:BD,'RAB Prices Short'!$B:$B,'All Prices combined'!$D265,'RAB Prices Short'!$E:$E,'All Prices combined'!$G265),IF($B265="RAB Long",SUMIFS('RAB Prices Long'!BD:BD,'RAB Prices Long'!$B:$B,'All Prices combined'!$D265,'RAB Prices Long'!$E:$E,'All Prices combined'!$G265)))),2)</f>
        <v>0</v>
      </c>
      <c r="BB265" s="2">
        <f>ROUND(IF($B265="Annuity",SUMIFS('Annuity Prices'!BE:BE,'Annuity Prices'!$B:$B,$D265,'Annuity Prices'!$E:$E,$G265),IF($B265="RAB Short",SUMIFS('RAB Prices Short'!BE:BE,'RAB Prices Short'!$B:$B,'All Prices combined'!$D265,'RAB Prices Short'!$E:$E,'All Prices combined'!$G265),IF($B265="RAB Long",SUMIFS('RAB Prices Long'!BE:BE,'RAB Prices Long'!$B:$B,'All Prices combined'!$D265,'RAB Prices Long'!$E:$E,'All Prices combined'!$G265)))),2)</f>
        <v>0</v>
      </c>
      <c r="BC265" s="2">
        <f>ROUND(IF($B265="Annuity",SUMIFS('Annuity Prices'!BF:BF,'Annuity Prices'!$B:$B,$D265,'Annuity Prices'!$E:$E,$G265),IF($B265="RAB Short",SUMIFS('RAB Prices Short'!BF:BF,'RAB Prices Short'!$B:$B,'All Prices combined'!$D265,'RAB Prices Short'!$E:$E,'All Prices combined'!$G265),IF($B265="RAB Long",SUMIFS('RAB Prices Long'!BF:BF,'RAB Prices Long'!$B:$B,'All Prices combined'!$D265,'RAB Prices Long'!$E:$E,'All Prices combined'!$G265)))),2)</f>
        <v>0</v>
      </c>
      <c r="BD265" s="2">
        <f>ROUND(IF($B265="Annuity",SUMIFS('Annuity Prices'!BG:BG,'Annuity Prices'!$B:$B,$D265,'Annuity Prices'!$E:$E,$G265),IF($B265="RAB Short",SUMIFS('RAB Prices Short'!BG:BG,'RAB Prices Short'!$B:$B,'All Prices combined'!$D265,'RAB Prices Short'!$E:$E,'All Prices combined'!$G265),IF($B265="RAB Long",SUMIFS('RAB Prices Long'!BG:BG,'RAB Prices Long'!$B:$B,'All Prices combined'!$D265,'RAB Prices Long'!$E:$E,'All Prices combined'!$G265)))),2)</f>
        <v>0</v>
      </c>
      <c r="BE265" s="2">
        <f>ROUND(IF($B265="Annuity",SUMIFS('Annuity Prices'!BH:BH,'Annuity Prices'!$B:$B,$D265,'Annuity Prices'!$E:$E,$G265),IF($B265="RAB Short",SUMIFS('RAB Prices Short'!BH:BH,'RAB Prices Short'!$B:$B,'All Prices combined'!$D265,'RAB Prices Short'!$E:$E,'All Prices combined'!$G265),IF($B265="RAB Long",SUMIFS('RAB Prices Long'!BH:BH,'RAB Prices Long'!$B:$B,'All Prices combined'!$D265,'RAB Prices Long'!$E:$E,'All Prices combined'!$G265)))),2)</f>
        <v>0</v>
      </c>
      <c r="BF265" s="2">
        <f>ROUND(IF($B265="Annuity",SUMIFS('Annuity Prices'!BI:BI,'Annuity Prices'!$B:$B,$D265,'Annuity Prices'!$E:$E,$G265),IF($B265="RAB Short",SUMIFS('RAB Prices Short'!BI:BI,'RAB Prices Short'!$B:$B,'All Prices combined'!$D265,'RAB Prices Short'!$E:$E,'All Prices combined'!$G265),IF($B265="RAB Long",SUMIFS('RAB Prices Long'!BI:BI,'RAB Prices Long'!$B:$B,'All Prices combined'!$D265,'RAB Prices Long'!$E:$E,'All Prices combined'!$G265)))),2)</f>
        <v>0</v>
      </c>
      <c r="BG265" s="2">
        <f>ROUND(IF($B265="Annuity",SUMIFS('Annuity Prices'!BJ:BJ,'Annuity Prices'!$B:$B,$D265,'Annuity Prices'!$E:$E,$G265),IF($B265="RAB Short",SUMIFS('RAB Prices Short'!BJ:BJ,'RAB Prices Short'!$B:$B,'All Prices combined'!$D265,'RAB Prices Short'!$E:$E,'All Prices combined'!$G265),IF($B265="RAB Long",SUMIFS('RAB Prices Long'!BJ:BJ,'RAB Prices Long'!$B:$B,'All Prices combined'!$D265,'RAB Prices Long'!$E:$E,'All Prices combined'!$G265)))),2)</f>
        <v>0</v>
      </c>
      <c r="BH265" s="2">
        <f>ROUND(IF($B265="Annuity",SUMIFS('Annuity Prices'!BK:BK,'Annuity Prices'!$B:$B,$D265,'Annuity Prices'!$E:$E,$G265),IF($B265="RAB Short",SUMIFS('RAB Prices Short'!BK:BK,'RAB Prices Short'!$B:$B,'All Prices combined'!$D265,'RAB Prices Short'!$E:$E,'All Prices combined'!$G265),IF($B265="RAB Long",SUMIFS('RAB Prices Long'!BK:BK,'RAB Prices Long'!$B:$B,'All Prices combined'!$D265,'RAB Prices Long'!$E:$E,'All Prices combined'!$G265)))),2)</f>
        <v>0</v>
      </c>
      <c r="BI265" s="2">
        <f>ROUND(IF($B265="Annuity",SUMIFS('Annuity Prices'!BL:BL,'Annuity Prices'!$B:$B,$D265,'Annuity Prices'!$E:$E,$G265),IF($B265="RAB Short",SUMIFS('RAB Prices Short'!BL:BL,'RAB Prices Short'!$B:$B,'All Prices combined'!$D265,'RAB Prices Short'!$E:$E,'All Prices combined'!$G265),IF($B265="RAB Long",SUMIFS('RAB Prices Long'!BL:BL,'RAB Prices Long'!$B:$B,'All Prices combined'!$D265,'RAB Prices Long'!$E:$E,'All Prices combined'!$G265)))),2)</f>
        <v>0</v>
      </c>
      <c r="BJ265" s="2">
        <f>ROUND(IF($B265="Annuity",SUMIFS('Annuity Prices'!BM:BM,'Annuity Prices'!$B:$B,$D265,'Annuity Prices'!$E:$E,$G265),IF($B265="RAB Short",SUMIFS('RAB Prices Short'!BM:BM,'RAB Prices Short'!$B:$B,'All Prices combined'!$D265,'RAB Prices Short'!$E:$E,'All Prices combined'!$G265),IF($B265="RAB Long",SUMIFS('RAB Prices Long'!BM:BM,'RAB Prices Long'!$B:$B,'All Prices combined'!$D265,'RAB Prices Long'!$E:$E,'All Prices combined'!$G265)))),2)</f>
        <v>0</v>
      </c>
      <c r="BK265" s="2">
        <f>ROUND(IF($B265="Annuity",SUMIFS('Annuity Prices'!BN:BN,'Annuity Prices'!$B:$B,$D265,'Annuity Prices'!$E:$E,$G265),IF($B265="RAB Short",SUMIFS('RAB Prices Short'!BN:BN,'RAB Prices Short'!$B:$B,'All Prices combined'!$D265,'RAB Prices Short'!$E:$E,'All Prices combined'!$G265),IF($B265="RAB Long",SUMIFS('RAB Prices Long'!BN:BN,'RAB Prices Long'!$B:$B,'All Prices combined'!$D265,'RAB Prices Long'!$E:$E,'All Prices combined'!$G265)))),2)</f>
        <v>0</v>
      </c>
      <c r="BL265" s="2">
        <f>ROUND(IF($B265="Annuity",SUMIFS('Annuity Prices'!BO:BO,'Annuity Prices'!$B:$B,$D265,'Annuity Prices'!$E:$E,$G265),IF($B265="RAB Short",SUMIFS('RAB Prices Short'!BO:BO,'RAB Prices Short'!$B:$B,'All Prices combined'!$D265,'RAB Prices Short'!$E:$E,'All Prices combined'!$G265),IF($B265="RAB Long",SUMIFS('RAB Prices Long'!BO:BO,'RAB Prices Long'!$B:$B,'All Prices combined'!$D265,'RAB Prices Long'!$E:$E,'All Prices combined'!$G265)))),2)</f>
        <v>0</v>
      </c>
      <c r="BM265" s="2">
        <f>ROUND(IF($B265="Annuity",SUMIFS('Annuity Prices'!BP:BP,'Annuity Prices'!$B:$B,$D265,'Annuity Prices'!$E:$E,$G265),IF($B265="RAB Short",SUMIFS('RAB Prices Short'!BP:BP,'RAB Prices Short'!$B:$B,'All Prices combined'!$D265,'RAB Prices Short'!$E:$E,'All Prices combined'!$G265),IF($B265="RAB Long",SUMIFS('RAB Prices Long'!BP:BP,'RAB Prices Long'!$B:$B,'All Prices combined'!$D265,'RAB Prices Long'!$E:$E,'All Prices combined'!$G265)))),2)</f>
        <v>0</v>
      </c>
      <c r="BN265" s="2">
        <f>ROUND(IF($B265="Annuity",SUMIFS('Annuity Prices'!BQ:BQ,'Annuity Prices'!$B:$B,$D265,'Annuity Prices'!$E:$E,$G265),IF($B265="RAB Short",SUMIFS('RAB Prices Short'!BQ:BQ,'RAB Prices Short'!$B:$B,'All Prices combined'!$D265,'RAB Prices Short'!$E:$E,'All Prices combined'!$G265),IF($B265="RAB Long",SUMIFS('RAB Prices Long'!BQ:BQ,'RAB Prices Long'!$B:$B,'All Prices combined'!$D265,'RAB Prices Long'!$E:$E,'All Prices combined'!$G265)))),2)</f>
        <v>0</v>
      </c>
      <c r="BO265" s="2">
        <f>ROUND(IF($B265="Annuity",SUMIFS('Annuity Prices'!BR:BR,'Annuity Prices'!$B:$B,$D265,'Annuity Prices'!$E:$E,$G265),IF($B265="RAB Short",SUMIFS('RAB Prices Short'!BR:BR,'RAB Prices Short'!$B:$B,'All Prices combined'!$D265,'RAB Prices Short'!$E:$E,'All Prices combined'!$G265),IF($B265="RAB Long",SUMIFS('RAB Prices Long'!BR:BR,'RAB Prices Long'!$B:$B,'All Prices combined'!$D265,'RAB Prices Long'!$E:$E,'All Prices combined'!$G265)))),2)</f>
        <v>0</v>
      </c>
      <c r="BP265" s="2">
        <f>ROUND(IF($B265="Annuity",SUMIFS('Annuity Prices'!BS:BS,'Annuity Prices'!$B:$B,$D265,'Annuity Prices'!$E:$E,$G265),IF($B265="RAB Short",SUMIFS('RAB Prices Short'!BS:BS,'RAB Prices Short'!$B:$B,'All Prices combined'!$D265,'RAB Prices Short'!$E:$E,'All Prices combined'!$G265),IF($B265="RAB Long",SUMIFS('RAB Prices Long'!BS:BS,'RAB Prices Long'!$B:$B,'All Prices combined'!$D265,'RAB Prices Long'!$E:$E,'All Prices combined'!$G265)))),2)</f>
        <v>0</v>
      </c>
      <c r="BQ265" s="2">
        <f>ROUND(IF($B265="Annuity",SUMIFS('Annuity Prices'!BT:BT,'Annuity Prices'!$B:$B,$D265,'Annuity Prices'!$E:$E,$G265),IF($B265="RAB Short",SUMIFS('RAB Prices Short'!BT:BT,'RAB Prices Short'!$B:$B,'All Prices combined'!$D265,'RAB Prices Short'!$E:$E,'All Prices combined'!$G265),IF($B265="RAB Long",SUMIFS('RAB Prices Long'!BT:BT,'RAB Prices Long'!$B:$B,'All Prices combined'!$D265,'RAB Prices Long'!$E:$E,'All Prices combined'!$G265)))),2)</f>
        <v>0</v>
      </c>
      <c r="BR265" s="2">
        <f>ROUND(IF($B265="Annuity",SUMIFS('Annuity Prices'!BU:BU,'Annuity Prices'!$B:$B,$D265,'Annuity Prices'!$E:$E,$G265),IF($B265="RAB Short",SUMIFS('RAB Prices Short'!BU:BU,'RAB Prices Short'!$B:$B,'All Prices combined'!$D265,'RAB Prices Short'!$E:$E,'All Prices combined'!$G265),IF($B265="RAB Long",SUMIFS('RAB Prices Long'!BU:BU,'RAB Prices Long'!$B:$B,'All Prices combined'!$D265,'RAB Prices Long'!$E:$E,'All Prices combined'!$G265)))),2)</f>
        <v>0</v>
      </c>
      <c r="BS265" s="2">
        <f>ROUND(IF($B265="Annuity",SUMIFS('Annuity Prices'!BV:BV,'Annuity Prices'!$B:$B,$D265,'Annuity Prices'!$E:$E,$G265),IF($B265="RAB Short",SUMIFS('RAB Prices Short'!BV:BV,'RAB Prices Short'!$B:$B,'All Prices combined'!$D265,'RAB Prices Short'!$E:$E,'All Prices combined'!$G265),IF($B265="RAB Long",SUMIFS('RAB Prices Long'!BV:BV,'RAB Prices Long'!$B:$B,'All Prices combined'!$D265,'RAB Prices Long'!$E:$E,'All Prices combined'!$G265)))),2)</f>
        <v>0</v>
      </c>
      <c r="BT265" s="2">
        <f>ROUND(IF($B265="Annuity",SUMIFS('Annuity Prices'!BW:BW,'Annuity Prices'!$B:$B,$D265,'Annuity Prices'!$E:$E,$G265),IF($B265="RAB Short",SUMIFS('RAB Prices Short'!BW:BW,'RAB Prices Short'!$B:$B,'All Prices combined'!$D265,'RAB Prices Short'!$E:$E,'All Prices combined'!$G265),IF($B265="RAB Long",SUMIFS('RAB Prices Long'!BW:BW,'RAB Prices Long'!$B:$B,'All Prices combined'!$D265,'RAB Prices Long'!$E:$E,'All Prices combined'!$G265)))),2)</f>
        <v>0</v>
      </c>
      <c r="BU265" s="2">
        <f>ROUND(IF($B265="Annuity",SUMIFS('Annuity Prices'!BX:BX,'Annuity Prices'!$B:$B,$D265,'Annuity Prices'!$E:$E,$G265),IF($B265="RAB Short",SUMIFS('RAB Prices Short'!BX:BX,'RAB Prices Short'!$B:$B,'All Prices combined'!$D265,'RAB Prices Short'!$E:$E,'All Prices combined'!$G265),IF($B265="RAB Long",SUMIFS('RAB Prices Long'!BX:BX,'RAB Prices Long'!$B:$B,'All Prices combined'!$D265,'RAB Prices Long'!$E:$E,'All Prices combined'!$G265)))),2)</f>
        <v>0</v>
      </c>
    </row>
    <row r="266" spans="2:73" x14ac:dyDescent="0.25">
      <c r="B266" t="s">
        <v>44</v>
      </c>
      <c r="C266">
        <v>15</v>
      </c>
      <c r="E266" t="s">
        <v>169</v>
      </c>
      <c r="F266">
        <v>15</v>
      </c>
      <c r="G266" t="s">
        <v>172</v>
      </c>
      <c r="I266" s="2">
        <f>ROUND(IF($B266="Annuity",SUMIFS('Annuity Prices'!L:L,'Annuity Prices'!$B:$B,$D266,'Annuity Prices'!$E:$E,$G266),IF($B266="RAB Short",SUMIFS('RAB Prices Short'!L:L,'RAB Prices Short'!$B:$B,'All Prices combined'!$D266,'RAB Prices Short'!$E:$E,'All Prices combined'!$G266),IF($B266="RAB Long",SUMIFS('RAB Prices Long'!L:L,'RAB Prices Long'!$B:$B,'All Prices combined'!$D266,'RAB Prices Long'!$E:$E,'All Prices combined'!$G266)))),2)</f>
        <v>0</v>
      </c>
      <c r="J266" s="2">
        <f>ROUND(IF($B266="Annuity",SUMIFS('Annuity Prices'!M:M,'Annuity Prices'!$B:$B,$D266,'Annuity Prices'!$E:$E,$G266),IF($B266="RAB Short",SUMIFS('RAB Prices Short'!M:M,'RAB Prices Short'!$B:$B,'All Prices combined'!$D266,'RAB Prices Short'!$E:$E,'All Prices combined'!$G266),IF($B266="RAB Long",SUMIFS('RAB Prices Long'!M:M,'RAB Prices Long'!$B:$B,'All Prices combined'!$D266,'RAB Prices Long'!$E:$E,'All Prices combined'!$G266)))),2)</f>
        <v>0</v>
      </c>
      <c r="K266" s="2">
        <f>ROUND(IF($B266="Annuity",SUMIFS('Annuity Prices'!N:N,'Annuity Prices'!$B:$B,$D266,'Annuity Prices'!$E:$E,$G266),IF($B266="RAB Short",SUMIFS('RAB Prices Short'!N:N,'RAB Prices Short'!$B:$B,'All Prices combined'!$D266,'RAB Prices Short'!$E:$E,'All Prices combined'!$G266),IF($B266="RAB Long",SUMIFS('RAB Prices Long'!N:N,'RAB Prices Long'!$B:$B,'All Prices combined'!$D266,'RAB Prices Long'!$E:$E,'All Prices combined'!$G266)))),2)</f>
        <v>0</v>
      </c>
      <c r="L266" s="2">
        <f>ROUND(IF($B266="Annuity",SUMIFS('Annuity Prices'!O:O,'Annuity Prices'!$B:$B,$D266,'Annuity Prices'!$E:$E,$G266),IF($B266="RAB Short",SUMIFS('RAB Prices Short'!O:O,'RAB Prices Short'!$B:$B,'All Prices combined'!$D266,'RAB Prices Short'!$E:$E,'All Prices combined'!$G266),IF($B266="RAB Long",SUMIFS('RAB Prices Long'!O:O,'RAB Prices Long'!$B:$B,'All Prices combined'!$D266,'RAB Prices Long'!$E:$E,'All Prices combined'!$G266)))),2)</f>
        <v>0</v>
      </c>
      <c r="M266" s="2">
        <f>ROUND(IF($B266="Annuity",SUMIFS('Annuity Prices'!P:P,'Annuity Prices'!$B:$B,$D266,'Annuity Prices'!$E:$E,$G266),IF($B266="RAB Short",SUMIFS('RAB Prices Short'!P:P,'RAB Prices Short'!$B:$B,'All Prices combined'!$D266,'RAB Prices Short'!$E:$E,'All Prices combined'!$G266),IF($B266="RAB Long",SUMIFS('RAB Prices Long'!P:P,'RAB Prices Long'!$B:$B,'All Prices combined'!$D266,'RAB Prices Long'!$E:$E,'All Prices combined'!$G266)))),2)</f>
        <v>0</v>
      </c>
      <c r="N266" s="2">
        <f>ROUND(IF($B266="Annuity",SUMIFS('Annuity Prices'!Q:Q,'Annuity Prices'!$B:$B,$D266,'Annuity Prices'!$E:$E,$G266),IF($B266="RAB Short",SUMIFS('RAB Prices Short'!Q:Q,'RAB Prices Short'!$B:$B,'All Prices combined'!$D266,'RAB Prices Short'!$E:$E,'All Prices combined'!$G266),IF($B266="RAB Long",SUMIFS('RAB Prices Long'!Q:Q,'RAB Prices Long'!$B:$B,'All Prices combined'!$D266,'RAB Prices Long'!$E:$E,'All Prices combined'!$G266)))),2)</f>
        <v>0</v>
      </c>
      <c r="O266" s="2">
        <f>ROUND(IF($B266="Annuity",SUMIFS('Annuity Prices'!R:R,'Annuity Prices'!$B:$B,$D266,'Annuity Prices'!$E:$E,$G266),IF($B266="RAB Short",SUMIFS('RAB Prices Short'!R:R,'RAB Prices Short'!$B:$B,'All Prices combined'!$D266,'RAB Prices Short'!$E:$E,'All Prices combined'!$G266),IF($B266="RAB Long",SUMIFS('RAB Prices Long'!R:R,'RAB Prices Long'!$B:$B,'All Prices combined'!$D266,'RAB Prices Long'!$E:$E,'All Prices combined'!$G266)))),2)</f>
        <v>0</v>
      </c>
      <c r="P266" s="2">
        <f>ROUND(IF($B266="Annuity",SUMIFS('Annuity Prices'!S:S,'Annuity Prices'!$B:$B,$D266,'Annuity Prices'!$E:$E,$G266),IF($B266="RAB Short",SUMIFS('RAB Prices Short'!S:S,'RAB Prices Short'!$B:$B,'All Prices combined'!$D266,'RAB Prices Short'!$E:$E,'All Prices combined'!$G266),IF($B266="RAB Long",SUMIFS('RAB Prices Long'!S:S,'RAB Prices Long'!$B:$B,'All Prices combined'!$D266,'RAB Prices Long'!$E:$E,'All Prices combined'!$G266)))),2)</f>
        <v>0</v>
      </c>
      <c r="Q266" s="2">
        <f>ROUND(IF($B266="Annuity",SUMIFS('Annuity Prices'!T:T,'Annuity Prices'!$B:$B,$D266,'Annuity Prices'!$E:$E,$G266),IF($B266="RAB Short",SUMIFS('RAB Prices Short'!T:T,'RAB Prices Short'!$B:$B,'All Prices combined'!$D266,'RAB Prices Short'!$E:$E,'All Prices combined'!$G266),IF($B266="RAB Long",SUMIFS('RAB Prices Long'!T:T,'RAB Prices Long'!$B:$B,'All Prices combined'!$D266,'RAB Prices Long'!$E:$E,'All Prices combined'!$G266)))),2)</f>
        <v>0</v>
      </c>
      <c r="R266" s="2">
        <f>ROUND(IF($B266="Annuity",SUMIFS('Annuity Prices'!U:U,'Annuity Prices'!$B:$B,$D266,'Annuity Prices'!$E:$E,$G266),IF($B266="RAB Short",SUMIFS('RAB Prices Short'!U:U,'RAB Prices Short'!$B:$B,'All Prices combined'!$D266,'RAB Prices Short'!$E:$E,'All Prices combined'!$G266),IF($B266="RAB Long",SUMIFS('RAB Prices Long'!U:U,'RAB Prices Long'!$B:$B,'All Prices combined'!$D266,'RAB Prices Long'!$E:$E,'All Prices combined'!$G266)))),2)</f>
        <v>0</v>
      </c>
      <c r="S266" s="2">
        <f>ROUND(IF($B266="Annuity",SUMIFS('Annuity Prices'!V:V,'Annuity Prices'!$B:$B,$D266,'Annuity Prices'!$E:$E,$G266),IF($B266="RAB Short",SUMIFS('RAB Prices Short'!V:V,'RAB Prices Short'!$B:$B,'All Prices combined'!$D266,'RAB Prices Short'!$E:$E,'All Prices combined'!$G266),IF($B266="RAB Long",SUMIFS('RAB Prices Long'!V:V,'RAB Prices Long'!$B:$B,'All Prices combined'!$D266,'RAB Prices Long'!$E:$E,'All Prices combined'!$G266)))),2)</f>
        <v>0</v>
      </c>
      <c r="T266" s="2">
        <f>ROUND(IF($B266="Annuity",SUMIFS('Annuity Prices'!W:W,'Annuity Prices'!$B:$B,$D266,'Annuity Prices'!$E:$E,$G266),IF($B266="RAB Short",SUMIFS('RAB Prices Short'!W:W,'RAB Prices Short'!$B:$B,'All Prices combined'!$D266,'RAB Prices Short'!$E:$E,'All Prices combined'!$G266),IF($B266="RAB Long",SUMIFS('RAB Prices Long'!W:W,'RAB Prices Long'!$B:$B,'All Prices combined'!$D266,'RAB Prices Long'!$E:$E,'All Prices combined'!$G266)))),2)</f>
        <v>0</v>
      </c>
      <c r="U266" s="2">
        <f>ROUND(IF($B266="Annuity",SUMIFS('Annuity Prices'!X:X,'Annuity Prices'!$B:$B,$D266,'Annuity Prices'!$E:$E,$G266),IF($B266="RAB Short",SUMIFS('RAB Prices Short'!X:X,'RAB Prices Short'!$B:$B,'All Prices combined'!$D266,'RAB Prices Short'!$E:$E,'All Prices combined'!$G266),IF($B266="RAB Long",SUMIFS('RAB Prices Long'!X:X,'RAB Prices Long'!$B:$B,'All Prices combined'!$D266,'RAB Prices Long'!$E:$E,'All Prices combined'!$G266)))),2)</f>
        <v>0</v>
      </c>
      <c r="V266" s="2">
        <f>ROUND(IF($B266="Annuity",SUMIFS('Annuity Prices'!Y:Y,'Annuity Prices'!$B:$B,$D266,'Annuity Prices'!$E:$E,$G266),IF($B266="RAB Short",SUMIFS('RAB Prices Short'!Y:Y,'RAB Prices Short'!$B:$B,'All Prices combined'!$D266,'RAB Prices Short'!$E:$E,'All Prices combined'!$G266),IF($B266="RAB Long",SUMIFS('RAB Prices Long'!Y:Y,'RAB Prices Long'!$B:$B,'All Prices combined'!$D266,'RAB Prices Long'!$E:$E,'All Prices combined'!$G266)))),2)</f>
        <v>0</v>
      </c>
      <c r="W266" s="2">
        <f>ROUND(IF($B266="Annuity",SUMIFS('Annuity Prices'!Z:Z,'Annuity Prices'!$B:$B,$D266,'Annuity Prices'!$E:$E,$G266),IF($B266="RAB Short",SUMIFS('RAB Prices Short'!Z:Z,'RAB Prices Short'!$B:$B,'All Prices combined'!$D266,'RAB Prices Short'!$E:$E,'All Prices combined'!$G266),IF($B266="RAB Long",SUMIFS('RAB Prices Long'!Z:Z,'RAB Prices Long'!$B:$B,'All Prices combined'!$D266,'RAB Prices Long'!$E:$E,'All Prices combined'!$G266)))),2)</f>
        <v>0</v>
      </c>
      <c r="X266" s="2">
        <f>ROUND(IF($B266="Annuity",SUMIFS('Annuity Prices'!AA:AA,'Annuity Prices'!$B:$B,$D266,'Annuity Prices'!$E:$E,$G266),IF($B266="RAB Short",SUMIFS('RAB Prices Short'!AA:AA,'RAB Prices Short'!$B:$B,'All Prices combined'!$D266,'RAB Prices Short'!$E:$E,'All Prices combined'!$G266),IF($B266="RAB Long",SUMIFS('RAB Prices Long'!AA:AA,'RAB Prices Long'!$B:$B,'All Prices combined'!$D266,'RAB Prices Long'!$E:$E,'All Prices combined'!$G266)))),2)</f>
        <v>0</v>
      </c>
      <c r="Y266" s="2">
        <f>ROUND(IF($B266="Annuity",SUMIFS('Annuity Prices'!AB:AB,'Annuity Prices'!$B:$B,$D266,'Annuity Prices'!$E:$E,$G266),IF($B266="RAB Short",SUMIFS('RAB Prices Short'!AB:AB,'RAB Prices Short'!$B:$B,'All Prices combined'!$D266,'RAB Prices Short'!$E:$E,'All Prices combined'!$G266),IF($B266="RAB Long",SUMIFS('RAB Prices Long'!AB:AB,'RAB Prices Long'!$B:$B,'All Prices combined'!$D266,'RAB Prices Long'!$E:$E,'All Prices combined'!$G266)))),2)</f>
        <v>0</v>
      </c>
      <c r="Z266" s="2">
        <f>ROUND(IF($B266="Annuity",SUMIFS('Annuity Prices'!AC:AC,'Annuity Prices'!$B:$B,$D266,'Annuity Prices'!$E:$E,$G266),IF($B266="RAB Short",SUMIFS('RAB Prices Short'!AC:AC,'RAB Prices Short'!$B:$B,'All Prices combined'!$D266,'RAB Prices Short'!$E:$E,'All Prices combined'!$G266),IF($B266="RAB Long",SUMIFS('RAB Prices Long'!AC:AC,'RAB Prices Long'!$B:$B,'All Prices combined'!$D266,'RAB Prices Long'!$E:$E,'All Prices combined'!$G266)))),2)</f>
        <v>0</v>
      </c>
      <c r="AA266" s="2">
        <f>ROUND(IF($B266="Annuity",SUMIFS('Annuity Prices'!AD:AD,'Annuity Prices'!$B:$B,$D266,'Annuity Prices'!$E:$E,$G266),IF($B266="RAB Short",SUMIFS('RAB Prices Short'!AD:AD,'RAB Prices Short'!$B:$B,'All Prices combined'!$D266,'RAB Prices Short'!$E:$E,'All Prices combined'!$G266),IF($B266="RAB Long",SUMIFS('RAB Prices Long'!AD:AD,'RAB Prices Long'!$B:$B,'All Prices combined'!$D266,'RAB Prices Long'!$E:$E,'All Prices combined'!$G266)))),2)</f>
        <v>0</v>
      </c>
      <c r="AB266" s="2">
        <f>ROUND(IF($B266="Annuity",SUMIFS('Annuity Prices'!AE:AE,'Annuity Prices'!$B:$B,$D266,'Annuity Prices'!$E:$E,$G266),IF($B266="RAB Short",SUMIFS('RAB Prices Short'!AE:AE,'RAB Prices Short'!$B:$B,'All Prices combined'!$D266,'RAB Prices Short'!$E:$E,'All Prices combined'!$G266),IF($B266="RAB Long",SUMIFS('RAB Prices Long'!AE:AE,'RAB Prices Long'!$B:$B,'All Prices combined'!$D266,'RAB Prices Long'!$E:$E,'All Prices combined'!$G266)))),2)</f>
        <v>0</v>
      </c>
      <c r="AC266" s="2">
        <f>ROUND(IF($B266="Annuity",SUMIFS('Annuity Prices'!AF:AF,'Annuity Prices'!$B:$B,$D266,'Annuity Prices'!$E:$E,$G266),IF($B266="RAB Short",SUMIFS('RAB Prices Short'!AF:AF,'RAB Prices Short'!$B:$B,'All Prices combined'!$D266,'RAB Prices Short'!$E:$E,'All Prices combined'!$G266),IF($B266="RAB Long",SUMIFS('RAB Prices Long'!AF:AF,'RAB Prices Long'!$B:$B,'All Prices combined'!$D266,'RAB Prices Long'!$E:$E,'All Prices combined'!$G266)))),2)</f>
        <v>0</v>
      </c>
      <c r="AD266" s="2">
        <f>ROUND(IF($B266="Annuity",SUMIFS('Annuity Prices'!AG:AG,'Annuity Prices'!$B:$B,$D266,'Annuity Prices'!$E:$E,$G266),IF($B266="RAB Short",SUMIFS('RAB Prices Short'!AG:AG,'RAB Prices Short'!$B:$B,'All Prices combined'!$D266,'RAB Prices Short'!$E:$E,'All Prices combined'!$G266),IF($B266="RAB Long",SUMIFS('RAB Prices Long'!AG:AG,'RAB Prices Long'!$B:$B,'All Prices combined'!$D266,'RAB Prices Long'!$E:$E,'All Prices combined'!$G266)))),2)</f>
        <v>0</v>
      </c>
      <c r="AE266" s="2">
        <f>ROUND(IF($B266="Annuity",SUMIFS('Annuity Prices'!AH:AH,'Annuity Prices'!$B:$B,$D266,'Annuity Prices'!$E:$E,$G266),IF($B266="RAB Short",SUMIFS('RAB Prices Short'!AH:AH,'RAB Prices Short'!$B:$B,'All Prices combined'!$D266,'RAB Prices Short'!$E:$E,'All Prices combined'!$G266),IF($B266="RAB Long",SUMIFS('RAB Prices Long'!AH:AH,'RAB Prices Long'!$B:$B,'All Prices combined'!$D266,'RAB Prices Long'!$E:$E,'All Prices combined'!$G266)))),2)</f>
        <v>0</v>
      </c>
      <c r="AF266" s="2">
        <f>ROUND(IF($B266="Annuity",SUMIFS('Annuity Prices'!AI:AI,'Annuity Prices'!$B:$B,$D266,'Annuity Prices'!$E:$E,$G266),IF($B266="RAB Short",SUMIFS('RAB Prices Short'!AI:AI,'RAB Prices Short'!$B:$B,'All Prices combined'!$D266,'RAB Prices Short'!$E:$E,'All Prices combined'!$G266),IF($B266="RAB Long",SUMIFS('RAB Prices Long'!AI:AI,'RAB Prices Long'!$B:$B,'All Prices combined'!$D266,'RAB Prices Long'!$E:$E,'All Prices combined'!$G266)))),2)</f>
        <v>0</v>
      </c>
      <c r="AG266" s="2">
        <f>ROUND(IF($B266="Annuity",SUMIFS('Annuity Prices'!AJ:AJ,'Annuity Prices'!$B:$B,$D266,'Annuity Prices'!$E:$E,$G266),IF($B266="RAB Short",SUMIFS('RAB Prices Short'!AJ:AJ,'RAB Prices Short'!$B:$B,'All Prices combined'!$D266,'RAB Prices Short'!$E:$E,'All Prices combined'!$G266),IF($B266="RAB Long",SUMIFS('RAB Prices Long'!AJ:AJ,'RAB Prices Long'!$B:$B,'All Prices combined'!$D266,'RAB Prices Long'!$E:$E,'All Prices combined'!$G266)))),2)</f>
        <v>0</v>
      </c>
      <c r="AH266" s="2">
        <f>ROUND(IF($B266="Annuity",SUMIFS('Annuity Prices'!AK:AK,'Annuity Prices'!$B:$B,$D266,'Annuity Prices'!$E:$E,$G266),IF($B266="RAB Short",SUMIFS('RAB Prices Short'!AK:AK,'RAB Prices Short'!$B:$B,'All Prices combined'!$D266,'RAB Prices Short'!$E:$E,'All Prices combined'!$G266),IF($B266="RAB Long",SUMIFS('RAB Prices Long'!AK:AK,'RAB Prices Long'!$B:$B,'All Prices combined'!$D266,'RAB Prices Long'!$E:$E,'All Prices combined'!$G266)))),2)</f>
        <v>0</v>
      </c>
      <c r="AI266" s="2">
        <f>ROUND(IF($B266="Annuity",SUMIFS('Annuity Prices'!AL:AL,'Annuity Prices'!$B:$B,$D266,'Annuity Prices'!$E:$E,$G266),IF($B266="RAB Short",SUMIFS('RAB Prices Short'!AL:AL,'RAB Prices Short'!$B:$B,'All Prices combined'!$D266,'RAB Prices Short'!$E:$E,'All Prices combined'!$G266),IF($B266="RAB Long",SUMIFS('RAB Prices Long'!AL:AL,'RAB Prices Long'!$B:$B,'All Prices combined'!$D266,'RAB Prices Long'!$E:$E,'All Prices combined'!$G266)))),2)</f>
        <v>0</v>
      </c>
      <c r="AJ266" s="2">
        <f>ROUND(IF($B266="Annuity",SUMIFS('Annuity Prices'!AM:AM,'Annuity Prices'!$B:$B,$D266,'Annuity Prices'!$E:$E,$G266),IF($B266="RAB Short",SUMIFS('RAB Prices Short'!AM:AM,'RAB Prices Short'!$B:$B,'All Prices combined'!$D266,'RAB Prices Short'!$E:$E,'All Prices combined'!$G266),IF($B266="RAB Long",SUMIFS('RAB Prices Long'!AM:AM,'RAB Prices Long'!$B:$B,'All Prices combined'!$D266,'RAB Prices Long'!$E:$E,'All Prices combined'!$G266)))),2)</f>
        <v>0</v>
      </c>
      <c r="AK266" s="2">
        <f>ROUND(IF($B266="Annuity",SUMIFS('Annuity Prices'!AN:AN,'Annuity Prices'!$B:$B,$D266,'Annuity Prices'!$E:$E,$G266),IF($B266="RAB Short",SUMIFS('RAB Prices Short'!AN:AN,'RAB Prices Short'!$B:$B,'All Prices combined'!$D266,'RAB Prices Short'!$E:$E,'All Prices combined'!$G266),IF($B266="RAB Long",SUMIFS('RAB Prices Long'!AN:AN,'RAB Prices Long'!$B:$B,'All Prices combined'!$D266,'RAB Prices Long'!$E:$E,'All Prices combined'!$G266)))),2)</f>
        <v>0</v>
      </c>
      <c r="AL266" s="2">
        <f>ROUND(IF($B266="Annuity",SUMIFS('Annuity Prices'!AO:AO,'Annuity Prices'!$B:$B,$D266,'Annuity Prices'!$E:$E,$G266),IF($B266="RAB Short",SUMIFS('RAB Prices Short'!AO:AO,'RAB Prices Short'!$B:$B,'All Prices combined'!$D266,'RAB Prices Short'!$E:$E,'All Prices combined'!$G266),IF($B266="RAB Long",SUMIFS('RAB Prices Long'!AO:AO,'RAB Prices Long'!$B:$B,'All Prices combined'!$D266,'RAB Prices Long'!$E:$E,'All Prices combined'!$G266)))),2)</f>
        <v>0</v>
      </c>
      <c r="AM266" s="2">
        <f>ROUND(IF($B266="Annuity",SUMIFS('Annuity Prices'!AP:AP,'Annuity Prices'!$B:$B,$D266,'Annuity Prices'!$E:$E,$G266),IF($B266="RAB Short",SUMIFS('RAB Prices Short'!AP:AP,'RAB Prices Short'!$B:$B,'All Prices combined'!$D266,'RAB Prices Short'!$E:$E,'All Prices combined'!$G266),IF($B266="RAB Long",SUMIFS('RAB Prices Long'!AP:AP,'RAB Prices Long'!$B:$B,'All Prices combined'!$D266,'RAB Prices Long'!$E:$E,'All Prices combined'!$G266)))),2)</f>
        <v>0</v>
      </c>
      <c r="AN266" s="2">
        <f>ROUND(IF($B266="Annuity",SUMIFS('Annuity Prices'!AQ:AQ,'Annuity Prices'!$B:$B,$D266,'Annuity Prices'!$E:$E,$G266),IF($B266="RAB Short",SUMIFS('RAB Prices Short'!AQ:AQ,'RAB Prices Short'!$B:$B,'All Prices combined'!$D266,'RAB Prices Short'!$E:$E,'All Prices combined'!$G266),IF($B266="RAB Long",SUMIFS('RAB Prices Long'!AQ:AQ,'RAB Prices Long'!$B:$B,'All Prices combined'!$D266,'RAB Prices Long'!$E:$E,'All Prices combined'!$G266)))),2)</f>
        <v>0</v>
      </c>
      <c r="AO266" s="2">
        <f>ROUND(IF($B266="Annuity",SUMIFS('Annuity Prices'!AR:AR,'Annuity Prices'!$B:$B,$D266,'Annuity Prices'!$E:$E,$G266),IF($B266="RAB Short",SUMIFS('RAB Prices Short'!AR:AR,'RAB Prices Short'!$B:$B,'All Prices combined'!$D266,'RAB Prices Short'!$E:$E,'All Prices combined'!$G266),IF($B266="RAB Long",SUMIFS('RAB Prices Long'!AR:AR,'RAB Prices Long'!$B:$B,'All Prices combined'!$D266,'RAB Prices Long'!$E:$E,'All Prices combined'!$G266)))),2)</f>
        <v>0</v>
      </c>
      <c r="AP266" s="2">
        <f>ROUND(IF($B266="Annuity",SUMIFS('Annuity Prices'!AS:AS,'Annuity Prices'!$B:$B,$D266,'Annuity Prices'!$E:$E,$G266),IF($B266="RAB Short",SUMIFS('RAB Prices Short'!AS:AS,'RAB Prices Short'!$B:$B,'All Prices combined'!$D266,'RAB Prices Short'!$E:$E,'All Prices combined'!$G266),IF($B266="RAB Long",SUMIFS('RAB Prices Long'!AS:AS,'RAB Prices Long'!$B:$B,'All Prices combined'!$D266,'RAB Prices Long'!$E:$E,'All Prices combined'!$G266)))),2)</f>
        <v>0</v>
      </c>
      <c r="AQ266" s="2">
        <f>ROUND(IF($B266="Annuity",SUMIFS('Annuity Prices'!AT:AT,'Annuity Prices'!$B:$B,$D266,'Annuity Prices'!$E:$E,$G266),IF($B266="RAB Short",SUMIFS('RAB Prices Short'!AT:AT,'RAB Prices Short'!$B:$B,'All Prices combined'!$D266,'RAB Prices Short'!$E:$E,'All Prices combined'!$G266),IF($B266="RAB Long",SUMIFS('RAB Prices Long'!AT:AT,'RAB Prices Long'!$B:$B,'All Prices combined'!$D266,'RAB Prices Long'!$E:$E,'All Prices combined'!$G266)))),2)</f>
        <v>0</v>
      </c>
      <c r="AR266" s="2">
        <f>ROUND(IF($B266="Annuity",SUMIFS('Annuity Prices'!AU:AU,'Annuity Prices'!$B:$B,$D266,'Annuity Prices'!$E:$E,$G266),IF($B266="RAB Short",SUMIFS('RAB Prices Short'!AU:AU,'RAB Prices Short'!$B:$B,'All Prices combined'!$D266,'RAB Prices Short'!$E:$E,'All Prices combined'!$G266),IF($B266="RAB Long",SUMIFS('RAB Prices Long'!AU:AU,'RAB Prices Long'!$B:$B,'All Prices combined'!$D266,'RAB Prices Long'!$E:$E,'All Prices combined'!$G266)))),2)</f>
        <v>0</v>
      </c>
      <c r="AS266" s="2">
        <f>ROUND(IF($B266="Annuity",SUMIFS('Annuity Prices'!AV:AV,'Annuity Prices'!$B:$B,$D266,'Annuity Prices'!$E:$E,$G266),IF($B266="RAB Short",SUMIFS('RAB Prices Short'!AV:AV,'RAB Prices Short'!$B:$B,'All Prices combined'!$D266,'RAB Prices Short'!$E:$E,'All Prices combined'!$G266),IF($B266="RAB Long",SUMIFS('RAB Prices Long'!AV:AV,'RAB Prices Long'!$B:$B,'All Prices combined'!$D266,'RAB Prices Long'!$E:$E,'All Prices combined'!$G266)))),2)</f>
        <v>0</v>
      </c>
      <c r="AT266" s="2">
        <f>ROUND(IF($B266="Annuity",SUMIFS('Annuity Prices'!AW:AW,'Annuity Prices'!$B:$B,$D266,'Annuity Prices'!$E:$E,$G266),IF($B266="RAB Short",SUMIFS('RAB Prices Short'!AW:AW,'RAB Prices Short'!$B:$B,'All Prices combined'!$D266,'RAB Prices Short'!$E:$E,'All Prices combined'!$G266),IF($B266="RAB Long",SUMIFS('RAB Prices Long'!AW:AW,'RAB Prices Long'!$B:$B,'All Prices combined'!$D266,'RAB Prices Long'!$E:$E,'All Prices combined'!$G266)))),2)</f>
        <v>0</v>
      </c>
      <c r="AU266" s="2">
        <f>ROUND(IF($B266="Annuity",SUMIFS('Annuity Prices'!AX:AX,'Annuity Prices'!$B:$B,$D266,'Annuity Prices'!$E:$E,$G266),IF($B266="RAB Short",SUMIFS('RAB Prices Short'!AX:AX,'RAB Prices Short'!$B:$B,'All Prices combined'!$D266,'RAB Prices Short'!$E:$E,'All Prices combined'!$G266),IF($B266="RAB Long",SUMIFS('RAB Prices Long'!AX:AX,'RAB Prices Long'!$B:$B,'All Prices combined'!$D266,'RAB Prices Long'!$E:$E,'All Prices combined'!$G266)))),2)</f>
        <v>0</v>
      </c>
      <c r="AV266" s="2">
        <f>ROUND(IF($B266="Annuity",SUMIFS('Annuity Prices'!AY:AY,'Annuity Prices'!$B:$B,$D266,'Annuity Prices'!$E:$E,$G266),IF($B266="RAB Short",SUMIFS('RAB Prices Short'!AY:AY,'RAB Prices Short'!$B:$B,'All Prices combined'!$D266,'RAB Prices Short'!$E:$E,'All Prices combined'!$G266),IF($B266="RAB Long",SUMIFS('RAB Prices Long'!AY:AY,'RAB Prices Long'!$B:$B,'All Prices combined'!$D266,'RAB Prices Long'!$E:$E,'All Prices combined'!$G266)))),2)</f>
        <v>0</v>
      </c>
      <c r="AW266" s="2">
        <f>ROUND(IF($B266="Annuity",SUMIFS('Annuity Prices'!AZ:AZ,'Annuity Prices'!$B:$B,$D266,'Annuity Prices'!$E:$E,$G266),IF($B266="RAB Short",SUMIFS('RAB Prices Short'!AZ:AZ,'RAB Prices Short'!$B:$B,'All Prices combined'!$D266,'RAB Prices Short'!$E:$E,'All Prices combined'!$G266),IF($B266="RAB Long",SUMIFS('RAB Prices Long'!AZ:AZ,'RAB Prices Long'!$B:$B,'All Prices combined'!$D266,'RAB Prices Long'!$E:$E,'All Prices combined'!$G266)))),2)</f>
        <v>0</v>
      </c>
      <c r="AX266" s="2">
        <f>ROUND(IF($B266="Annuity",SUMIFS('Annuity Prices'!BA:BA,'Annuity Prices'!$B:$B,$D266,'Annuity Prices'!$E:$E,$G266),IF($B266="RAB Short",SUMIFS('RAB Prices Short'!BA:BA,'RAB Prices Short'!$B:$B,'All Prices combined'!$D266,'RAB Prices Short'!$E:$E,'All Prices combined'!$G266),IF($B266="RAB Long",SUMIFS('RAB Prices Long'!BA:BA,'RAB Prices Long'!$B:$B,'All Prices combined'!$D266,'RAB Prices Long'!$E:$E,'All Prices combined'!$G266)))),2)</f>
        <v>0</v>
      </c>
      <c r="AY266" s="2">
        <f>ROUND(IF($B266="Annuity",SUMIFS('Annuity Prices'!BB:BB,'Annuity Prices'!$B:$B,$D266,'Annuity Prices'!$E:$E,$G266),IF($B266="RAB Short",SUMIFS('RAB Prices Short'!BB:BB,'RAB Prices Short'!$B:$B,'All Prices combined'!$D266,'RAB Prices Short'!$E:$E,'All Prices combined'!$G266),IF($B266="RAB Long",SUMIFS('RAB Prices Long'!BB:BB,'RAB Prices Long'!$B:$B,'All Prices combined'!$D266,'RAB Prices Long'!$E:$E,'All Prices combined'!$G266)))),2)</f>
        <v>0</v>
      </c>
      <c r="AZ266" s="2">
        <f>ROUND(IF($B266="Annuity",SUMIFS('Annuity Prices'!BC:BC,'Annuity Prices'!$B:$B,$D266,'Annuity Prices'!$E:$E,$G266),IF($B266="RAB Short",SUMIFS('RAB Prices Short'!BC:BC,'RAB Prices Short'!$B:$B,'All Prices combined'!$D266,'RAB Prices Short'!$E:$E,'All Prices combined'!$G266),IF($B266="RAB Long",SUMIFS('RAB Prices Long'!BC:BC,'RAB Prices Long'!$B:$B,'All Prices combined'!$D266,'RAB Prices Long'!$E:$E,'All Prices combined'!$G266)))),2)</f>
        <v>0</v>
      </c>
      <c r="BA266" s="2">
        <f>ROUND(IF($B266="Annuity",SUMIFS('Annuity Prices'!BD:BD,'Annuity Prices'!$B:$B,$D266,'Annuity Prices'!$E:$E,$G266),IF($B266="RAB Short",SUMIFS('RAB Prices Short'!BD:BD,'RAB Prices Short'!$B:$B,'All Prices combined'!$D266,'RAB Prices Short'!$E:$E,'All Prices combined'!$G266),IF($B266="RAB Long",SUMIFS('RAB Prices Long'!BD:BD,'RAB Prices Long'!$B:$B,'All Prices combined'!$D266,'RAB Prices Long'!$E:$E,'All Prices combined'!$G266)))),2)</f>
        <v>0</v>
      </c>
      <c r="BB266" s="2">
        <f>ROUND(IF($B266="Annuity",SUMIFS('Annuity Prices'!BE:BE,'Annuity Prices'!$B:$B,$D266,'Annuity Prices'!$E:$E,$G266),IF($B266="RAB Short",SUMIFS('RAB Prices Short'!BE:BE,'RAB Prices Short'!$B:$B,'All Prices combined'!$D266,'RAB Prices Short'!$E:$E,'All Prices combined'!$G266),IF($B266="RAB Long",SUMIFS('RAB Prices Long'!BE:BE,'RAB Prices Long'!$B:$B,'All Prices combined'!$D266,'RAB Prices Long'!$E:$E,'All Prices combined'!$G266)))),2)</f>
        <v>0</v>
      </c>
      <c r="BC266" s="2">
        <f>ROUND(IF($B266="Annuity",SUMIFS('Annuity Prices'!BF:BF,'Annuity Prices'!$B:$B,$D266,'Annuity Prices'!$E:$E,$G266),IF($B266="RAB Short",SUMIFS('RAB Prices Short'!BF:BF,'RAB Prices Short'!$B:$B,'All Prices combined'!$D266,'RAB Prices Short'!$E:$E,'All Prices combined'!$G266),IF($B266="RAB Long",SUMIFS('RAB Prices Long'!BF:BF,'RAB Prices Long'!$B:$B,'All Prices combined'!$D266,'RAB Prices Long'!$E:$E,'All Prices combined'!$G266)))),2)</f>
        <v>0</v>
      </c>
      <c r="BD266" s="2">
        <f>ROUND(IF($B266="Annuity",SUMIFS('Annuity Prices'!BG:BG,'Annuity Prices'!$B:$B,$D266,'Annuity Prices'!$E:$E,$G266),IF($B266="RAB Short",SUMIFS('RAB Prices Short'!BG:BG,'RAB Prices Short'!$B:$B,'All Prices combined'!$D266,'RAB Prices Short'!$E:$E,'All Prices combined'!$G266),IF($B266="RAB Long",SUMIFS('RAB Prices Long'!BG:BG,'RAB Prices Long'!$B:$B,'All Prices combined'!$D266,'RAB Prices Long'!$E:$E,'All Prices combined'!$G266)))),2)</f>
        <v>0</v>
      </c>
      <c r="BE266" s="2">
        <f>ROUND(IF($B266="Annuity",SUMIFS('Annuity Prices'!BH:BH,'Annuity Prices'!$B:$B,$D266,'Annuity Prices'!$E:$E,$G266),IF($B266="RAB Short",SUMIFS('RAB Prices Short'!BH:BH,'RAB Prices Short'!$B:$B,'All Prices combined'!$D266,'RAB Prices Short'!$E:$E,'All Prices combined'!$G266),IF($B266="RAB Long",SUMIFS('RAB Prices Long'!BH:BH,'RAB Prices Long'!$B:$B,'All Prices combined'!$D266,'RAB Prices Long'!$E:$E,'All Prices combined'!$G266)))),2)</f>
        <v>0</v>
      </c>
      <c r="BF266" s="2">
        <f>ROUND(IF($B266="Annuity",SUMIFS('Annuity Prices'!BI:BI,'Annuity Prices'!$B:$B,$D266,'Annuity Prices'!$E:$E,$G266),IF($B266="RAB Short",SUMIFS('RAB Prices Short'!BI:BI,'RAB Prices Short'!$B:$B,'All Prices combined'!$D266,'RAB Prices Short'!$E:$E,'All Prices combined'!$G266),IF($B266="RAB Long",SUMIFS('RAB Prices Long'!BI:BI,'RAB Prices Long'!$B:$B,'All Prices combined'!$D266,'RAB Prices Long'!$E:$E,'All Prices combined'!$G266)))),2)</f>
        <v>0</v>
      </c>
      <c r="BG266" s="2">
        <f>ROUND(IF($B266="Annuity",SUMIFS('Annuity Prices'!BJ:BJ,'Annuity Prices'!$B:$B,$D266,'Annuity Prices'!$E:$E,$G266),IF($B266="RAB Short",SUMIFS('RAB Prices Short'!BJ:BJ,'RAB Prices Short'!$B:$B,'All Prices combined'!$D266,'RAB Prices Short'!$E:$E,'All Prices combined'!$G266),IF($B266="RAB Long",SUMIFS('RAB Prices Long'!BJ:BJ,'RAB Prices Long'!$B:$B,'All Prices combined'!$D266,'RAB Prices Long'!$E:$E,'All Prices combined'!$G266)))),2)</f>
        <v>0</v>
      </c>
      <c r="BH266" s="2">
        <f>ROUND(IF($B266="Annuity",SUMIFS('Annuity Prices'!BK:BK,'Annuity Prices'!$B:$B,$D266,'Annuity Prices'!$E:$E,$G266),IF($B266="RAB Short",SUMIFS('RAB Prices Short'!BK:BK,'RAB Prices Short'!$B:$B,'All Prices combined'!$D266,'RAB Prices Short'!$E:$E,'All Prices combined'!$G266),IF($B266="RAB Long",SUMIFS('RAB Prices Long'!BK:BK,'RAB Prices Long'!$B:$B,'All Prices combined'!$D266,'RAB Prices Long'!$E:$E,'All Prices combined'!$G266)))),2)</f>
        <v>0</v>
      </c>
      <c r="BI266" s="2">
        <f>ROUND(IF($B266="Annuity",SUMIFS('Annuity Prices'!BL:BL,'Annuity Prices'!$B:$B,$D266,'Annuity Prices'!$E:$E,$G266),IF($B266="RAB Short",SUMIFS('RAB Prices Short'!BL:BL,'RAB Prices Short'!$B:$B,'All Prices combined'!$D266,'RAB Prices Short'!$E:$E,'All Prices combined'!$G266),IF($B266="RAB Long",SUMIFS('RAB Prices Long'!BL:BL,'RAB Prices Long'!$B:$B,'All Prices combined'!$D266,'RAB Prices Long'!$E:$E,'All Prices combined'!$G266)))),2)</f>
        <v>0</v>
      </c>
      <c r="BJ266" s="2">
        <f>ROUND(IF($B266="Annuity",SUMIFS('Annuity Prices'!BM:BM,'Annuity Prices'!$B:$B,$D266,'Annuity Prices'!$E:$E,$G266),IF($B266="RAB Short",SUMIFS('RAB Prices Short'!BM:BM,'RAB Prices Short'!$B:$B,'All Prices combined'!$D266,'RAB Prices Short'!$E:$E,'All Prices combined'!$G266),IF($B266="RAB Long",SUMIFS('RAB Prices Long'!BM:BM,'RAB Prices Long'!$B:$B,'All Prices combined'!$D266,'RAB Prices Long'!$E:$E,'All Prices combined'!$G266)))),2)</f>
        <v>0</v>
      </c>
      <c r="BK266" s="2">
        <f>ROUND(IF($B266="Annuity",SUMIFS('Annuity Prices'!BN:BN,'Annuity Prices'!$B:$B,$D266,'Annuity Prices'!$E:$E,$G266),IF($B266="RAB Short",SUMIFS('RAB Prices Short'!BN:BN,'RAB Prices Short'!$B:$B,'All Prices combined'!$D266,'RAB Prices Short'!$E:$E,'All Prices combined'!$G266),IF($B266="RAB Long",SUMIFS('RAB Prices Long'!BN:BN,'RAB Prices Long'!$B:$B,'All Prices combined'!$D266,'RAB Prices Long'!$E:$E,'All Prices combined'!$G266)))),2)</f>
        <v>0</v>
      </c>
      <c r="BL266" s="2">
        <f>ROUND(IF($B266="Annuity",SUMIFS('Annuity Prices'!BO:BO,'Annuity Prices'!$B:$B,$D266,'Annuity Prices'!$E:$E,$G266),IF($B266="RAB Short",SUMIFS('RAB Prices Short'!BO:BO,'RAB Prices Short'!$B:$B,'All Prices combined'!$D266,'RAB Prices Short'!$E:$E,'All Prices combined'!$G266),IF($B266="RAB Long",SUMIFS('RAB Prices Long'!BO:BO,'RAB Prices Long'!$B:$B,'All Prices combined'!$D266,'RAB Prices Long'!$E:$E,'All Prices combined'!$G266)))),2)</f>
        <v>0</v>
      </c>
      <c r="BM266" s="2">
        <f>ROUND(IF($B266="Annuity",SUMIFS('Annuity Prices'!BP:BP,'Annuity Prices'!$B:$B,$D266,'Annuity Prices'!$E:$E,$G266),IF($B266="RAB Short",SUMIFS('RAB Prices Short'!BP:BP,'RAB Prices Short'!$B:$B,'All Prices combined'!$D266,'RAB Prices Short'!$E:$E,'All Prices combined'!$G266),IF($B266="RAB Long",SUMIFS('RAB Prices Long'!BP:BP,'RAB Prices Long'!$B:$B,'All Prices combined'!$D266,'RAB Prices Long'!$E:$E,'All Prices combined'!$G266)))),2)</f>
        <v>0</v>
      </c>
      <c r="BN266" s="2">
        <f>ROUND(IF($B266="Annuity",SUMIFS('Annuity Prices'!BQ:BQ,'Annuity Prices'!$B:$B,$D266,'Annuity Prices'!$E:$E,$G266),IF($B266="RAB Short",SUMIFS('RAB Prices Short'!BQ:BQ,'RAB Prices Short'!$B:$B,'All Prices combined'!$D266,'RAB Prices Short'!$E:$E,'All Prices combined'!$G266),IF($B266="RAB Long",SUMIFS('RAB Prices Long'!BQ:BQ,'RAB Prices Long'!$B:$B,'All Prices combined'!$D266,'RAB Prices Long'!$E:$E,'All Prices combined'!$G266)))),2)</f>
        <v>0</v>
      </c>
      <c r="BO266" s="2">
        <f>ROUND(IF($B266="Annuity",SUMIFS('Annuity Prices'!BR:BR,'Annuity Prices'!$B:$B,$D266,'Annuity Prices'!$E:$E,$G266),IF($B266="RAB Short",SUMIFS('RAB Prices Short'!BR:BR,'RAB Prices Short'!$B:$B,'All Prices combined'!$D266,'RAB Prices Short'!$E:$E,'All Prices combined'!$G266),IF($B266="RAB Long",SUMIFS('RAB Prices Long'!BR:BR,'RAB Prices Long'!$B:$B,'All Prices combined'!$D266,'RAB Prices Long'!$E:$E,'All Prices combined'!$G266)))),2)</f>
        <v>0</v>
      </c>
      <c r="BP266" s="2">
        <f>ROUND(IF($B266="Annuity",SUMIFS('Annuity Prices'!BS:BS,'Annuity Prices'!$B:$B,$D266,'Annuity Prices'!$E:$E,$G266),IF($B266="RAB Short",SUMIFS('RAB Prices Short'!BS:BS,'RAB Prices Short'!$B:$B,'All Prices combined'!$D266,'RAB Prices Short'!$E:$E,'All Prices combined'!$G266),IF($B266="RAB Long",SUMIFS('RAB Prices Long'!BS:BS,'RAB Prices Long'!$B:$B,'All Prices combined'!$D266,'RAB Prices Long'!$E:$E,'All Prices combined'!$G266)))),2)</f>
        <v>0</v>
      </c>
      <c r="BQ266" s="2">
        <f>ROUND(IF($B266="Annuity",SUMIFS('Annuity Prices'!BT:BT,'Annuity Prices'!$B:$B,$D266,'Annuity Prices'!$E:$E,$G266),IF($B266="RAB Short",SUMIFS('RAB Prices Short'!BT:BT,'RAB Prices Short'!$B:$B,'All Prices combined'!$D266,'RAB Prices Short'!$E:$E,'All Prices combined'!$G266),IF($B266="RAB Long",SUMIFS('RAB Prices Long'!BT:BT,'RAB Prices Long'!$B:$B,'All Prices combined'!$D266,'RAB Prices Long'!$E:$E,'All Prices combined'!$G266)))),2)</f>
        <v>0</v>
      </c>
      <c r="BR266" s="2">
        <f>ROUND(IF($B266="Annuity",SUMIFS('Annuity Prices'!BU:BU,'Annuity Prices'!$B:$B,$D266,'Annuity Prices'!$E:$E,$G266),IF($B266="RAB Short",SUMIFS('RAB Prices Short'!BU:BU,'RAB Prices Short'!$B:$B,'All Prices combined'!$D266,'RAB Prices Short'!$E:$E,'All Prices combined'!$G266),IF($B266="RAB Long",SUMIFS('RAB Prices Long'!BU:BU,'RAB Prices Long'!$B:$B,'All Prices combined'!$D266,'RAB Prices Long'!$E:$E,'All Prices combined'!$G266)))),2)</f>
        <v>0</v>
      </c>
      <c r="BS266" s="2">
        <f>ROUND(IF($B266="Annuity",SUMIFS('Annuity Prices'!BV:BV,'Annuity Prices'!$B:$B,$D266,'Annuity Prices'!$E:$E,$G266),IF($B266="RAB Short",SUMIFS('RAB Prices Short'!BV:BV,'RAB Prices Short'!$B:$B,'All Prices combined'!$D266,'RAB Prices Short'!$E:$E,'All Prices combined'!$G266),IF($B266="RAB Long",SUMIFS('RAB Prices Long'!BV:BV,'RAB Prices Long'!$B:$B,'All Prices combined'!$D266,'RAB Prices Long'!$E:$E,'All Prices combined'!$G266)))),2)</f>
        <v>0</v>
      </c>
      <c r="BT266" s="2">
        <f>ROUND(IF($B266="Annuity",SUMIFS('Annuity Prices'!BW:BW,'Annuity Prices'!$B:$B,$D266,'Annuity Prices'!$E:$E,$G266),IF($B266="RAB Short",SUMIFS('RAB Prices Short'!BW:BW,'RAB Prices Short'!$B:$B,'All Prices combined'!$D266,'RAB Prices Short'!$E:$E,'All Prices combined'!$G266),IF($B266="RAB Long",SUMIFS('RAB Prices Long'!BW:BW,'RAB Prices Long'!$B:$B,'All Prices combined'!$D266,'RAB Prices Long'!$E:$E,'All Prices combined'!$G266)))),2)</f>
        <v>0</v>
      </c>
      <c r="BU266" s="2">
        <f>ROUND(IF($B266="Annuity",SUMIFS('Annuity Prices'!BX:BX,'Annuity Prices'!$B:$B,$D266,'Annuity Prices'!$E:$E,$G266),IF($B266="RAB Short",SUMIFS('RAB Prices Short'!BX:BX,'RAB Prices Short'!$B:$B,'All Prices combined'!$D266,'RAB Prices Short'!$E:$E,'All Prices combined'!$G266),IF($B266="RAB Long",SUMIFS('RAB Prices Long'!BX:BX,'RAB Prices Long'!$B:$B,'All Prices combined'!$D266,'RAB Prices Long'!$E:$E,'All Prices combined'!$G266)))),2)</f>
        <v>0</v>
      </c>
    </row>
    <row r="267" spans="2:73" x14ac:dyDescent="0.25">
      <c r="B267" t="s">
        <v>44</v>
      </c>
      <c r="C267">
        <v>15</v>
      </c>
      <c r="D267" t="s">
        <v>172</v>
      </c>
      <c r="E267" t="s">
        <v>169</v>
      </c>
      <c r="F267">
        <v>15</v>
      </c>
      <c r="G267" t="s">
        <v>38</v>
      </c>
      <c r="H267" t="s">
        <v>128</v>
      </c>
      <c r="I267" s="2">
        <f>ROUND(IF($B267="Annuity",SUMIFS('Annuity Prices'!L:L,'Annuity Prices'!$B:$B,$D267,'Annuity Prices'!$E:$E,$G267),IF($B267="RAB Short",SUMIFS('RAB Prices Short'!L:L,'RAB Prices Short'!$B:$B,'All Prices combined'!$D267,'RAB Prices Short'!$E:$E,'All Prices combined'!$G267),IF($B267="RAB Long",SUMIFS('RAB Prices Long'!L:L,'RAB Prices Long'!$B:$B,'All Prices combined'!$D267,'RAB Prices Long'!$E:$E,'All Prices combined'!$G267)))),2)</f>
        <v>0</v>
      </c>
      <c r="J267" s="2">
        <f>ROUND(IF($B267="Annuity",SUMIFS('Annuity Prices'!M:M,'Annuity Prices'!$B:$B,$D267,'Annuity Prices'!$E:$E,$G267),IF($B267="RAB Short",SUMIFS('RAB Prices Short'!M:M,'RAB Prices Short'!$B:$B,'All Prices combined'!$D267,'RAB Prices Short'!$E:$E,'All Prices combined'!$G267),IF($B267="RAB Long",SUMIFS('RAB Prices Long'!M:M,'RAB Prices Long'!$B:$B,'All Prices combined'!$D267,'RAB Prices Long'!$E:$E,'All Prices combined'!$G267)))),2)</f>
        <v>0</v>
      </c>
      <c r="K267" s="2">
        <f>ROUND(IF($B267="Annuity",SUMIFS('Annuity Prices'!N:N,'Annuity Prices'!$B:$B,$D267,'Annuity Prices'!$E:$E,$G267),IF($B267="RAB Short",SUMIFS('RAB Prices Short'!N:N,'RAB Prices Short'!$B:$B,'All Prices combined'!$D267,'RAB Prices Short'!$E:$E,'All Prices combined'!$G267),IF($B267="RAB Long",SUMIFS('RAB Prices Long'!N:N,'RAB Prices Long'!$B:$B,'All Prices combined'!$D267,'RAB Prices Long'!$E:$E,'All Prices combined'!$G267)))),2)</f>
        <v>2.68</v>
      </c>
      <c r="L267" s="2">
        <f>ROUND(IF($B267="Annuity",SUMIFS('Annuity Prices'!O:O,'Annuity Prices'!$B:$B,$D267,'Annuity Prices'!$E:$E,$G267),IF($B267="RAB Short",SUMIFS('RAB Prices Short'!O:O,'RAB Prices Short'!$B:$B,'All Prices combined'!$D267,'RAB Prices Short'!$E:$E,'All Prices combined'!$G267),IF($B267="RAB Long",SUMIFS('RAB Prices Long'!O:O,'RAB Prices Long'!$B:$B,'All Prices combined'!$D267,'RAB Prices Long'!$E:$E,'All Prices combined'!$G267)))),2)</f>
        <v>2.76</v>
      </c>
      <c r="M267" s="2">
        <f>ROUND(IF($B267="Annuity",SUMIFS('Annuity Prices'!P:P,'Annuity Prices'!$B:$B,$D267,'Annuity Prices'!$E:$E,$G267),IF($B267="RAB Short",SUMIFS('RAB Prices Short'!P:P,'RAB Prices Short'!$B:$B,'All Prices combined'!$D267,'RAB Prices Short'!$E:$E,'All Prices combined'!$G267),IF($B267="RAB Long",SUMIFS('RAB Prices Long'!P:P,'RAB Prices Long'!$B:$B,'All Prices combined'!$D267,'RAB Prices Long'!$E:$E,'All Prices combined'!$G267)))),2)</f>
        <v>3.09</v>
      </c>
      <c r="N267" s="2">
        <f>ROUND(IF($B267="Annuity",SUMIFS('Annuity Prices'!Q:Q,'Annuity Prices'!$B:$B,$D267,'Annuity Prices'!$E:$E,$G267),IF($B267="RAB Short",SUMIFS('RAB Prices Short'!Q:Q,'RAB Prices Short'!$B:$B,'All Prices combined'!$D267,'RAB Prices Short'!$E:$E,'All Prices combined'!$G267),IF($B267="RAB Long",SUMIFS('RAB Prices Long'!Q:Q,'RAB Prices Long'!$B:$B,'All Prices combined'!$D267,'RAB Prices Long'!$E:$E,'All Prices combined'!$G267)))),2)</f>
        <v>3.17</v>
      </c>
      <c r="O267" s="2">
        <f>ROUND(IF($B267="Annuity",SUMIFS('Annuity Prices'!R:R,'Annuity Prices'!$B:$B,$D267,'Annuity Prices'!$E:$E,$G267),IF($B267="RAB Short",SUMIFS('RAB Prices Short'!R:R,'RAB Prices Short'!$B:$B,'All Prices combined'!$D267,'RAB Prices Short'!$E:$E,'All Prices combined'!$G267),IF($B267="RAB Long",SUMIFS('RAB Prices Long'!R:R,'RAB Prices Long'!$B:$B,'All Prices combined'!$D267,'RAB Prices Long'!$E:$E,'All Prices combined'!$G267)))),2)</f>
        <v>3.25</v>
      </c>
      <c r="P267" s="2">
        <f>ROUND(IF($B267="Annuity",SUMIFS('Annuity Prices'!S:S,'Annuity Prices'!$B:$B,$D267,'Annuity Prices'!$E:$E,$G267),IF($B267="RAB Short",SUMIFS('RAB Prices Short'!S:S,'RAB Prices Short'!$B:$B,'All Prices combined'!$D267,'RAB Prices Short'!$E:$E,'All Prices combined'!$G267),IF($B267="RAB Long",SUMIFS('RAB Prices Long'!S:S,'RAB Prices Long'!$B:$B,'All Prices combined'!$D267,'RAB Prices Long'!$E:$E,'All Prices combined'!$G267)))),2)</f>
        <v>3.33</v>
      </c>
      <c r="Q267" s="2">
        <f>ROUND(IF($B267="Annuity",SUMIFS('Annuity Prices'!T:T,'Annuity Prices'!$B:$B,$D267,'Annuity Prices'!$E:$E,$G267),IF($B267="RAB Short",SUMIFS('RAB Prices Short'!T:T,'RAB Prices Short'!$B:$B,'All Prices combined'!$D267,'RAB Prices Short'!$E:$E,'All Prices combined'!$G267),IF($B267="RAB Long",SUMIFS('RAB Prices Long'!T:T,'RAB Prices Long'!$B:$B,'All Prices combined'!$D267,'RAB Prices Long'!$E:$E,'All Prices combined'!$G267)))),2)</f>
        <v>3.54</v>
      </c>
      <c r="R267" s="2">
        <f>ROUND(IF($B267="Annuity",SUMIFS('Annuity Prices'!U:U,'Annuity Prices'!$B:$B,$D267,'Annuity Prices'!$E:$E,$G267),IF($B267="RAB Short",SUMIFS('RAB Prices Short'!U:U,'RAB Prices Short'!$B:$B,'All Prices combined'!$D267,'RAB Prices Short'!$E:$E,'All Prices combined'!$G267),IF($B267="RAB Long",SUMIFS('RAB Prices Long'!U:U,'RAB Prices Long'!$B:$B,'All Prices combined'!$D267,'RAB Prices Long'!$E:$E,'All Prices combined'!$G267)))),2)</f>
        <v>3.62</v>
      </c>
      <c r="S267" s="2">
        <f>ROUND(IF($B267="Annuity",SUMIFS('Annuity Prices'!V:V,'Annuity Prices'!$B:$B,$D267,'Annuity Prices'!$E:$E,$G267),IF($B267="RAB Short",SUMIFS('RAB Prices Short'!V:V,'RAB Prices Short'!$B:$B,'All Prices combined'!$D267,'RAB Prices Short'!$E:$E,'All Prices combined'!$G267),IF($B267="RAB Long",SUMIFS('RAB Prices Long'!V:V,'RAB Prices Long'!$B:$B,'All Prices combined'!$D267,'RAB Prices Long'!$E:$E,'All Prices combined'!$G267)))),2)</f>
        <v>3.72</v>
      </c>
      <c r="T267" s="2">
        <f>ROUND(IF($B267="Annuity",SUMIFS('Annuity Prices'!W:W,'Annuity Prices'!$B:$B,$D267,'Annuity Prices'!$E:$E,$G267),IF($B267="RAB Short",SUMIFS('RAB Prices Short'!W:W,'RAB Prices Short'!$B:$B,'All Prices combined'!$D267,'RAB Prices Short'!$E:$E,'All Prices combined'!$G267),IF($B267="RAB Long",SUMIFS('RAB Prices Long'!W:W,'RAB Prices Long'!$B:$B,'All Prices combined'!$D267,'RAB Prices Long'!$E:$E,'All Prices combined'!$G267)))),2)</f>
        <v>3.81</v>
      </c>
      <c r="U267" s="2">
        <f>ROUND(IF($B267="Annuity",SUMIFS('Annuity Prices'!X:X,'Annuity Prices'!$B:$B,$D267,'Annuity Prices'!$E:$E,$G267),IF($B267="RAB Short",SUMIFS('RAB Prices Short'!X:X,'RAB Prices Short'!$B:$B,'All Prices combined'!$D267,'RAB Prices Short'!$E:$E,'All Prices combined'!$G267),IF($B267="RAB Long",SUMIFS('RAB Prices Long'!X:X,'RAB Prices Long'!$B:$B,'All Prices combined'!$D267,'RAB Prices Long'!$E:$E,'All Prices combined'!$G267)))),2)</f>
        <v>4.1900000000000004</v>
      </c>
      <c r="V267" s="2">
        <f>ROUND(IF($B267="Annuity",SUMIFS('Annuity Prices'!Y:Y,'Annuity Prices'!$B:$B,$D267,'Annuity Prices'!$E:$E,$G267),IF($B267="RAB Short",SUMIFS('RAB Prices Short'!Y:Y,'RAB Prices Short'!$B:$B,'All Prices combined'!$D267,'RAB Prices Short'!$E:$E,'All Prices combined'!$G267),IF($B267="RAB Long",SUMIFS('RAB Prices Long'!Y:Y,'RAB Prices Long'!$B:$B,'All Prices combined'!$D267,'RAB Prices Long'!$E:$E,'All Prices combined'!$G267)))),2)</f>
        <v>4.3</v>
      </c>
      <c r="W267" s="2">
        <f>ROUND(IF($B267="Annuity",SUMIFS('Annuity Prices'!Z:Z,'Annuity Prices'!$B:$B,$D267,'Annuity Prices'!$E:$E,$G267),IF($B267="RAB Short",SUMIFS('RAB Prices Short'!Z:Z,'RAB Prices Short'!$B:$B,'All Prices combined'!$D267,'RAB Prices Short'!$E:$E,'All Prices combined'!$G267),IF($B267="RAB Long",SUMIFS('RAB Prices Long'!Z:Z,'RAB Prices Long'!$B:$B,'All Prices combined'!$D267,'RAB Prices Long'!$E:$E,'All Prices combined'!$G267)))),2)</f>
        <v>4.4000000000000004</v>
      </c>
      <c r="X267" s="2">
        <f>ROUND(IF($B267="Annuity",SUMIFS('Annuity Prices'!AA:AA,'Annuity Prices'!$B:$B,$D267,'Annuity Prices'!$E:$E,$G267),IF($B267="RAB Short",SUMIFS('RAB Prices Short'!AA:AA,'RAB Prices Short'!$B:$B,'All Prices combined'!$D267,'RAB Prices Short'!$E:$E,'All Prices combined'!$G267),IF($B267="RAB Long",SUMIFS('RAB Prices Long'!AA:AA,'RAB Prices Long'!$B:$B,'All Prices combined'!$D267,'RAB Prices Long'!$E:$E,'All Prices combined'!$G267)))),2)</f>
        <v>4.51</v>
      </c>
      <c r="Y267" s="2">
        <f>ROUND(IF($B267="Annuity",SUMIFS('Annuity Prices'!AB:AB,'Annuity Prices'!$B:$B,$D267,'Annuity Prices'!$E:$E,$G267),IF($B267="RAB Short",SUMIFS('RAB Prices Short'!AB:AB,'RAB Prices Short'!$B:$B,'All Prices combined'!$D267,'RAB Prices Short'!$E:$E,'All Prices combined'!$G267),IF($B267="RAB Long",SUMIFS('RAB Prices Long'!AB:AB,'RAB Prices Long'!$B:$B,'All Prices combined'!$D267,'RAB Prices Long'!$E:$E,'All Prices combined'!$G267)))),2)</f>
        <v>4.68</v>
      </c>
      <c r="Z267" s="2">
        <f>ROUND(IF($B267="Annuity",SUMIFS('Annuity Prices'!AC:AC,'Annuity Prices'!$B:$B,$D267,'Annuity Prices'!$E:$E,$G267),IF($B267="RAB Short",SUMIFS('RAB Prices Short'!AC:AC,'RAB Prices Short'!$B:$B,'All Prices combined'!$D267,'RAB Prices Short'!$E:$E,'All Prices combined'!$G267),IF($B267="RAB Long",SUMIFS('RAB Prices Long'!AC:AC,'RAB Prices Long'!$B:$B,'All Prices combined'!$D267,'RAB Prices Long'!$E:$E,'All Prices combined'!$G267)))),2)</f>
        <v>4.8</v>
      </c>
      <c r="AA267" s="2">
        <f>ROUND(IF($B267="Annuity",SUMIFS('Annuity Prices'!AD:AD,'Annuity Prices'!$B:$B,$D267,'Annuity Prices'!$E:$E,$G267),IF($B267="RAB Short",SUMIFS('RAB Prices Short'!AD:AD,'RAB Prices Short'!$B:$B,'All Prices combined'!$D267,'RAB Prices Short'!$E:$E,'All Prices combined'!$G267),IF($B267="RAB Long",SUMIFS('RAB Prices Long'!AD:AD,'RAB Prices Long'!$B:$B,'All Prices combined'!$D267,'RAB Prices Long'!$E:$E,'All Prices combined'!$G267)))),2)</f>
        <v>4.92</v>
      </c>
      <c r="AB267" s="2">
        <f>ROUND(IF($B267="Annuity",SUMIFS('Annuity Prices'!AE:AE,'Annuity Prices'!$B:$B,$D267,'Annuity Prices'!$E:$E,$G267),IF($B267="RAB Short",SUMIFS('RAB Prices Short'!AE:AE,'RAB Prices Short'!$B:$B,'All Prices combined'!$D267,'RAB Prices Short'!$E:$E,'All Prices combined'!$G267),IF($B267="RAB Long",SUMIFS('RAB Prices Long'!AE:AE,'RAB Prices Long'!$B:$B,'All Prices combined'!$D267,'RAB Prices Long'!$E:$E,'All Prices combined'!$G267)))),2)</f>
        <v>5.04</v>
      </c>
      <c r="AC267" s="2">
        <f>ROUND(IF($B267="Annuity",SUMIFS('Annuity Prices'!AF:AF,'Annuity Prices'!$B:$B,$D267,'Annuity Prices'!$E:$E,$G267),IF($B267="RAB Short",SUMIFS('RAB Prices Short'!AF:AF,'RAB Prices Short'!$B:$B,'All Prices combined'!$D267,'RAB Prices Short'!$E:$E,'All Prices combined'!$G267),IF($B267="RAB Long",SUMIFS('RAB Prices Long'!AF:AF,'RAB Prices Long'!$B:$B,'All Prices combined'!$D267,'RAB Prices Long'!$E:$E,'All Prices combined'!$G267)))),2)</f>
        <v>4.95</v>
      </c>
      <c r="AD267" s="2">
        <f>ROUND(IF($B267="Annuity",SUMIFS('Annuity Prices'!AG:AG,'Annuity Prices'!$B:$B,$D267,'Annuity Prices'!$E:$E,$G267),IF($B267="RAB Short",SUMIFS('RAB Prices Short'!AG:AG,'RAB Prices Short'!$B:$B,'All Prices combined'!$D267,'RAB Prices Short'!$E:$E,'All Prices combined'!$G267),IF($B267="RAB Long",SUMIFS('RAB Prices Long'!AG:AG,'RAB Prices Long'!$B:$B,'All Prices combined'!$D267,'RAB Prices Long'!$E:$E,'All Prices combined'!$G267)))),2)</f>
        <v>5.07</v>
      </c>
      <c r="AE267" s="2">
        <f>ROUND(IF($B267="Annuity",SUMIFS('Annuity Prices'!AH:AH,'Annuity Prices'!$B:$B,$D267,'Annuity Prices'!$E:$E,$G267),IF($B267="RAB Short",SUMIFS('RAB Prices Short'!AH:AH,'RAB Prices Short'!$B:$B,'All Prices combined'!$D267,'RAB Prices Short'!$E:$E,'All Prices combined'!$G267),IF($B267="RAB Long",SUMIFS('RAB Prices Long'!AH:AH,'RAB Prices Long'!$B:$B,'All Prices combined'!$D267,'RAB Prices Long'!$E:$E,'All Prices combined'!$G267)))),2)</f>
        <v>5.2</v>
      </c>
      <c r="AF267" s="2">
        <f>ROUND(IF($B267="Annuity",SUMIFS('Annuity Prices'!AI:AI,'Annuity Prices'!$B:$B,$D267,'Annuity Prices'!$E:$E,$G267),IF($B267="RAB Short",SUMIFS('RAB Prices Short'!AI:AI,'RAB Prices Short'!$B:$B,'All Prices combined'!$D267,'RAB Prices Short'!$E:$E,'All Prices combined'!$G267),IF($B267="RAB Long",SUMIFS('RAB Prices Long'!AI:AI,'RAB Prices Long'!$B:$B,'All Prices combined'!$D267,'RAB Prices Long'!$E:$E,'All Prices combined'!$G267)))),2)</f>
        <v>5.33</v>
      </c>
      <c r="AG267" s="2">
        <f>ROUND(IF($B267="Annuity",SUMIFS('Annuity Prices'!AJ:AJ,'Annuity Prices'!$B:$B,$D267,'Annuity Prices'!$E:$E,$G267),IF($B267="RAB Short",SUMIFS('RAB Prices Short'!AJ:AJ,'RAB Prices Short'!$B:$B,'All Prices combined'!$D267,'RAB Prices Short'!$E:$E,'All Prices combined'!$G267),IF($B267="RAB Long",SUMIFS('RAB Prices Long'!AJ:AJ,'RAB Prices Long'!$B:$B,'All Prices combined'!$D267,'RAB Prices Long'!$E:$E,'All Prices combined'!$G267)))),2)</f>
        <v>5.45</v>
      </c>
      <c r="AH267" s="2">
        <f>ROUND(IF($B267="Annuity",SUMIFS('Annuity Prices'!AK:AK,'Annuity Prices'!$B:$B,$D267,'Annuity Prices'!$E:$E,$G267),IF($B267="RAB Short",SUMIFS('RAB Prices Short'!AK:AK,'RAB Prices Short'!$B:$B,'All Prices combined'!$D267,'RAB Prices Short'!$E:$E,'All Prices combined'!$G267),IF($B267="RAB Long",SUMIFS('RAB Prices Long'!AK:AK,'RAB Prices Long'!$B:$B,'All Prices combined'!$D267,'RAB Prices Long'!$E:$E,'All Prices combined'!$G267)))),2)</f>
        <v>5.59</v>
      </c>
      <c r="AI267" s="2">
        <f>ROUND(IF($B267="Annuity",SUMIFS('Annuity Prices'!AL:AL,'Annuity Prices'!$B:$B,$D267,'Annuity Prices'!$E:$E,$G267),IF($B267="RAB Short",SUMIFS('RAB Prices Short'!AL:AL,'RAB Prices Short'!$B:$B,'All Prices combined'!$D267,'RAB Prices Short'!$E:$E,'All Prices combined'!$G267),IF($B267="RAB Long",SUMIFS('RAB Prices Long'!AL:AL,'RAB Prices Long'!$B:$B,'All Prices combined'!$D267,'RAB Prices Long'!$E:$E,'All Prices combined'!$G267)))),2)</f>
        <v>5.73</v>
      </c>
      <c r="AJ267" s="2">
        <f>ROUND(IF($B267="Annuity",SUMIFS('Annuity Prices'!AM:AM,'Annuity Prices'!$B:$B,$D267,'Annuity Prices'!$E:$E,$G267),IF($B267="RAB Short",SUMIFS('RAB Prices Short'!AM:AM,'RAB Prices Short'!$B:$B,'All Prices combined'!$D267,'RAB Prices Short'!$E:$E,'All Prices combined'!$G267),IF($B267="RAB Long",SUMIFS('RAB Prices Long'!AM:AM,'RAB Prices Long'!$B:$B,'All Prices combined'!$D267,'RAB Prices Long'!$E:$E,'All Prices combined'!$G267)))),2)</f>
        <v>5.87</v>
      </c>
      <c r="AK267" s="2">
        <f>ROUND(IF($B267="Annuity",SUMIFS('Annuity Prices'!AN:AN,'Annuity Prices'!$B:$B,$D267,'Annuity Prices'!$E:$E,$G267),IF($B267="RAB Short",SUMIFS('RAB Prices Short'!AN:AN,'RAB Prices Short'!$B:$B,'All Prices combined'!$D267,'RAB Prices Short'!$E:$E,'All Prices combined'!$G267),IF($B267="RAB Long",SUMIFS('RAB Prices Long'!AN:AN,'RAB Prices Long'!$B:$B,'All Prices combined'!$D267,'RAB Prices Long'!$E:$E,'All Prices combined'!$G267)))),2)</f>
        <v>5.76</v>
      </c>
      <c r="AL267" s="2">
        <f>ROUND(IF($B267="Annuity",SUMIFS('Annuity Prices'!AO:AO,'Annuity Prices'!$B:$B,$D267,'Annuity Prices'!$E:$E,$G267),IF($B267="RAB Short",SUMIFS('RAB Prices Short'!AO:AO,'RAB Prices Short'!$B:$B,'All Prices combined'!$D267,'RAB Prices Short'!$E:$E,'All Prices combined'!$G267),IF($B267="RAB Long",SUMIFS('RAB Prices Long'!AO:AO,'RAB Prices Long'!$B:$B,'All Prices combined'!$D267,'RAB Prices Long'!$E:$E,'All Prices combined'!$G267)))),2)</f>
        <v>5.9</v>
      </c>
      <c r="AM267" s="2">
        <f>ROUND(IF($B267="Annuity",SUMIFS('Annuity Prices'!AP:AP,'Annuity Prices'!$B:$B,$D267,'Annuity Prices'!$E:$E,$G267),IF($B267="RAB Short",SUMIFS('RAB Prices Short'!AP:AP,'RAB Prices Short'!$B:$B,'All Prices combined'!$D267,'RAB Prices Short'!$E:$E,'All Prices combined'!$G267),IF($B267="RAB Long",SUMIFS('RAB Prices Long'!AP:AP,'RAB Prices Long'!$B:$B,'All Prices combined'!$D267,'RAB Prices Long'!$E:$E,'All Prices combined'!$G267)))),2)</f>
        <v>6.05</v>
      </c>
      <c r="AN267" s="2">
        <f>ROUND(IF($B267="Annuity",SUMIFS('Annuity Prices'!AQ:AQ,'Annuity Prices'!$B:$B,$D267,'Annuity Prices'!$E:$E,$G267),IF($B267="RAB Short",SUMIFS('RAB Prices Short'!AQ:AQ,'RAB Prices Short'!$B:$B,'All Prices combined'!$D267,'RAB Prices Short'!$E:$E,'All Prices combined'!$G267),IF($B267="RAB Long",SUMIFS('RAB Prices Long'!AQ:AQ,'RAB Prices Long'!$B:$B,'All Prices combined'!$D267,'RAB Prices Long'!$E:$E,'All Prices combined'!$G267)))),2)</f>
        <v>6.2</v>
      </c>
      <c r="AO267" s="2">
        <f>ROUND(IF($B267="Annuity",SUMIFS('Annuity Prices'!AR:AR,'Annuity Prices'!$B:$B,$D267,'Annuity Prices'!$E:$E,$G267),IF($B267="RAB Short",SUMIFS('RAB Prices Short'!AR:AR,'RAB Prices Short'!$B:$B,'All Prices combined'!$D267,'RAB Prices Short'!$E:$E,'All Prices combined'!$G267),IF($B267="RAB Long",SUMIFS('RAB Prices Long'!AR:AR,'RAB Prices Long'!$B:$B,'All Prices combined'!$D267,'RAB Prices Long'!$E:$E,'All Prices combined'!$G267)))),2)</f>
        <v>0</v>
      </c>
      <c r="AP267" s="2">
        <f>ROUND(IF($B267="Annuity",SUMIFS('Annuity Prices'!AS:AS,'Annuity Prices'!$B:$B,$D267,'Annuity Prices'!$E:$E,$G267),IF($B267="RAB Short",SUMIFS('RAB Prices Short'!AS:AS,'RAB Prices Short'!$B:$B,'All Prices combined'!$D267,'RAB Prices Short'!$E:$E,'All Prices combined'!$G267),IF($B267="RAB Long",SUMIFS('RAB Prices Long'!AS:AS,'RAB Prices Long'!$B:$B,'All Prices combined'!$D267,'RAB Prices Long'!$E:$E,'All Prices combined'!$G267)))),2)</f>
        <v>0</v>
      </c>
      <c r="AQ267" s="2">
        <f>ROUND(IF($B267="Annuity",SUMIFS('Annuity Prices'!AT:AT,'Annuity Prices'!$B:$B,$D267,'Annuity Prices'!$E:$E,$G267),IF($B267="RAB Short",SUMIFS('RAB Prices Short'!AT:AT,'RAB Prices Short'!$B:$B,'All Prices combined'!$D267,'RAB Prices Short'!$E:$E,'All Prices combined'!$G267),IF($B267="RAB Long",SUMIFS('RAB Prices Long'!AT:AT,'RAB Prices Long'!$B:$B,'All Prices combined'!$D267,'RAB Prices Long'!$E:$E,'All Prices combined'!$G267)))),2)</f>
        <v>3.21</v>
      </c>
      <c r="AR267" s="2">
        <f>ROUND(IF($B267="Annuity",SUMIFS('Annuity Prices'!AU:AU,'Annuity Prices'!$B:$B,$D267,'Annuity Prices'!$E:$E,$G267),IF($B267="RAB Short",SUMIFS('RAB Prices Short'!AU:AU,'RAB Prices Short'!$B:$B,'All Prices combined'!$D267,'RAB Prices Short'!$E:$E,'All Prices combined'!$G267),IF($B267="RAB Long",SUMIFS('RAB Prices Long'!AU:AU,'RAB Prices Long'!$B:$B,'All Prices combined'!$D267,'RAB Prices Long'!$E:$E,'All Prices combined'!$G267)))),2)</f>
        <v>2.68</v>
      </c>
      <c r="AS267" s="2">
        <f>ROUND(IF($B267="Annuity",SUMIFS('Annuity Prices'!AV:AV,'Annuity Prices'!$B:$B,$D267,'Annuity Prices'!$E:$E,$G267),IF($B267="RAB Short",SUMIFS('RAB Prices Short'!AV:AV,'RAB Prices Short'!$B:$B,'All Prices combined'!$D267,'RAB Prices Short'!$E:$E,'All Prices combined'!$G267),IF($B267="RAB Long",SUMIFS('RAB Prices Long'!AV:AV,'RAB Prices Long'!$B:$B,'All Prices combined'!$D267,'RAB Prices Long'!$E:$E,'All Prices combined'!$G267)))),2)</f>
        <v>2.76</v>
      </c>
      <c r="AT267" s="2">
        <f>ROUND(IF($B267="Annuity",SUMIFS('Annuity Prices'!AW:AW,'Annuity Prices'!$B:$B,$D267,'Annuity Prices'!$E:$E,$G267),IF($B267="RAB Short",SUMIFS('RAB Prices Short'!AW:AW,'RAB Prices Short'!$B:$B,'All Prices combined'!$D267,'RAB Prices Short'!$E:$E,'All Prices combined'!$G267),IF($B267="RAB Long",SUMIFS('RAB Prices Long'!AW:AW,'RAB Prices Long'!$B:$B,'All Prices combined'!$D267,'RAB Prices Long'!$E:$E,'All Prices combined'!$G267)))),2)</f>
        <v>3.09</v>
      </c>
      <c r="AU267" s="2">
        <f>ROUND(IF($B267="Annuity",SUMIFS('Annuity Prices'!AX:AX,'Annuity Prices'!$B:$B,$D267,'Annuity Prices'!$E:$E,$G267),IF($B267="RAB Short",SUMIFS('RAB Prices Short'!AX:AX,'RAB Prices Short'!$B:$B,'All Prices combined'!$D267,'RAB Prices Short'!$E:$E,'All Prices combined'!$G267),IF($B267="RAB Long",SUMIFS('RAB Prices Long'!AX:AX,'RAB Prices Long'!$B:$B,'All Prices combined'!$D267,'RAB Prices Long'!$E:$E,'All Prices combined'!$G267)))),2)</f>
        <v>3.17</v>
      </c>
      <c r="AV267" s="2">
        <f>ROUND(IF($B267="Annuity",SUMIFS('Annuity Prices'!AY:AY,'Annuity Prices'!$B:$B,$D267,'Annuity Prices'!$E:$E,$G267),IF($B267="RAB Short",SUMIFS('RAB Prices Short'!AY:AY,'RAB Prices Short'!$B:$B,'All Prices combined'!$D267,'RAB Prices Short'!$E:$E,'All Prices combined'!$G267),IF($B267="RAB Long",SUMIFS('RAB Prices Long'!AY:AY,'RAB Prices Long'!$B:$B,'All Prices combined'!$D267,'RAB Prices Long'!$E:$E,'All Prices combined'!$G267)))),2)</f>
        <v>3.25</v>
      </c>
      <c r="AW267" s="2">
        <f>ROUND(IF($B267="Annuity",SUMIFS('Annuity Prices'!AZ:AZ,'Annuity Prices'!$B:$B,$D267,'Annuity Prices'!$E:$E,$G267),IF($B267="RAB Short",SUMIFS('RAB Prices Short'!AZ:AZ,'RAB Prices Short'!$B:$B,'All Prices combined'!$D267,'RAB Prices Short'!$E:$E,'All Prices combined'!$G267),IF($B267="RAB Long",SUMIFS('RAB Prices Long'!AZ:AZ,'RAB Prices Long'!$B:$B,'All Prices combined'!$D267,'RAB Prices Long'!$E:$E,'All Prices combined'!$G267)))),2)</f>
        <v>3.33</v>
      </c>
      <c r="AX267" s="2">
        <f>ROUND(IF($B267="Annuity",SUMIFS('Annuity Prices'!BA:BA,'Annuity Prices'!$B:$B,$D267,'Annuity Prices'!$E:$E,$G267),IF($B267="RAB Short",SUMIFS('RAB Prices Short'!BA:BA,'RAB Prices Short'!$B:$B,'All Prices combined'!$D267,'RAB Prices Short'!$E:$E,'All Prices combined'!$G267),IF($B267="RAB Long",SUMIFS('RAB Prices Long'!BA:BA,'RAB Prices Long'!$B:$B,'All Prices combined'!$D267,'RAB Prices Long'!$E:$E,'All Prices combined'!$G267)))),2)</f>
        <v>3.54</v>
      </c>
      <c r="AY267" s="2">
        <f>ROUND(IF($B267="Annuity",SUMIFS('Annuity Prices'!BB:BB,'Annuity Prices'!$B:$B,$D267,'Annuity Prices'!$E:$E,$G267),IF($B267="RAB Short",SUMIFS('RAB Prices Short'!BB:BB,'RAB Prices Short'!$B:$B,'All Prices combined'!$D267,'RAB Prices Short'!$E:$E,'All Prices combined'!$G267),IF($B267="RAB Long",SUMIFS('RAB Prices Long'!BB:BB,'RAB Prices Long'!$B:$B,'All Prices combined'!$D267,'RAB Prices Long'!$E:$E,'All Prices combined'!$G267)))),2)</f>
        <v>3.62</v>
      </c>
      <c r="AZ267" s="2">
        <f>ROUND(IF($B267="Annuity",SUMIFS('Annuity Prices'!BC:BC,'Annuity Prices'!$B:$B,$D267,'Annuity Prices'!$E:$E,$G267),IF($B267="RAB Short",SUMIFS('RAB Prices Short'!BC:BC,'RAB Prices Short'!$B:$B,'All Prices combined'!$D267,'RAB Prices Short'!$E:$E,'All Prices combined'!$G267),IF($B267="RAB Long",SUMIFS('RAB Prices Long'!BC:BC,'RAB Prices Long'!$B:$B,'All Prices combined'!$D267,'RAB Prices Long'!$E:$E,'All Prices combined'!$G267)))),2)</f>
        <v>3.72</v>
      </c>
      <c r="BA267" s="2">
        <f>ROUND(IF($B267="Annuity",SUMIFS('Annuity Prices'!BD:BD,'Annuity Prices'!$B:$B,$D267,'Annuity Prices'!$E:$E,$G267),IF($B267="RAB Short",SUMIFS('RAB Prices Short'!BD:BD,'RAB Prices Short'!$B:$B,'All Prices combined'!$D267,'RAB Prices Short'!$E:$E,'All Prices combined'!$G267),IF($B267="RAB Long",SUMIFS('RAB Prices Long'!BD:BD,'RAB Prices Long'!$B:$B,'All Prices combined'!$D267,'RAB Prices Long'!$E:$E,'All Prices combined'!$G267)))),2)</f>
        <v>3.81</v>
      </c>
      <c r="BB267" s="2">
        <f>ROUND(IF($B267="Annuity",SUMIFS('Annuity Prices'!BE:BE,'Annuity Prices'!$B:$B,$D267,'Annuity Prices'!$E:$E,$G267),IF($B267="RAB Short",SUMIFS('RAB Prices Short'!BE:BE,'RAB Prices Short'!$B:$B,'All Prices combined'!$D267,'RAB Prices Short'!$E:$E,'All Prices combined'!$G267),IF($B267="RAB Long",SUMIFS('RAB Prices Long'!BE:BE,'RAB Prices Long'!$B:$B,'All Prices combined'!$D267,'RAB Prices Long'!$E:$E,'All Prices combined'!$G267)))),2)</f>
        <v>4.1900000000000004</v>
      </c>
      <c r="BC267" s="2">
        <f>ROUND(IF($B267="Annuity",SUMIFS('Annuity Prices'!BF:BF,'Annuity Prices'!$B:$B,$D267,'Annuity Prices'!$E:$E,$G267),IF($B267="RAB Short",SUMIFS('RAB Prices Short'!BF:BF,'RAB Prices Short'!$B:$B,'All Prices combined'!$D267,'RAB Prices Short'!$E:$E,'All Prices combined'!$G267),IF($B267="RAB Long",SUMIFS('RAB Prices Long'!BF:BF,'RAB Prices Long'!$B:$B,'All Prices combined'!$D267,'RAB Prices Long'!$E:$E,'All Prices combined'!$G267)))),2)</f>
        <v>4.3</v>
      </c>
      <c r="BD267" s="2">
        <f>ROUND(IF($B267="Annuity",SUMIFS('Annuity Prices'!BG:BG,'Annuity Prices'!$B:$B,$D267,'Annuity Prices'!$E:$E,$G267),IF($B267="RAB Short",SUMIFS('RAB Prices Short'!BG:BG,'RAB Prices Short'!$B:$B,'All Prices combined'!$D267,'RAB Prices Short'!$E:$E,'All Prices combined'!$G267),IF($B267="RAB Long",SUMIFS('RAB Prices Long'!BG:BG,'RAB Prices Long'!$B:$B,'All Prices combined'!$D267,'RAB Prices Long'!$E:$E,'All Prices combined'!$G267)))),2)</f>
        <v>4.4000000000000004</v>
      </c>
      <c r="BE267" s="2">
        <f>ROUND(IF($B267="Annuity",SUMIFS('Annuity Prices'!BH:BH,'Annuity Prices'!$B:$B,$D267,'Annuity Prices'!$E:$E,$G267),IF($B267="RAB Short",SUMIFS('RAB Prices Short'!BH:BH,'RAB Prices Short'!$B:$B,'All Prices combined'!$D267,'RAB Prices Short'!$E:$E,'All Prices combined'!$G267),IF($B267="RAB Long",SUMIFS('RAB Prices Long'!BH:BH,'RAB Prices Long'!$B:$B,'All Prices combined'!$D267,'RAB Prices Long'!$E:$E,'All Prices combined'!$G267)))),2)</f>
        <v>4.51</v>
      </c>
      <c r="BF267" s="2">
        <f>ROUND(IF($B267="Annuity",SUMIFS('Annuity Prices'!BI:BI,'Annuity Prices'!$B:$B,$D267,'Annuity Prices'!$E:$E,$G267),IF($B267="RAB Short",SUMIFS('RAB Prices Short'!BI:BI,'RAB Prices Short'!$B:$B,'All Prices combined'!$D267,'RAB Prices Short'!$E:$E,'All Prices combined'!$G267),IF($B267="RAB Long",SUMIFS('RAB Prices Long'!BI:BI,'RAB Prices Long'!$B:$B,'All Prices combined'!$D267,'RAB Prices Long'!$E:$E,'All Prices combined'!$G267)))),2)</f>
        <v>4.68</v>
      </c>
      <c r="BG267" s="2">
        <f>ROUND(IF($B267="Annuity",SUMIFS('Annuity Prices'!BJ:BJ,'Annuity Prices'!$B:$B,$D267,'Annuity Prices'!$E:$E,$G267),IF($B267="RAB Short",SUMIFS('RAB Prices Short'!BJ:BJ,'RAB Prices Short'!$B:$B,'All Prices combined'!$D267,'RAB Prices Short'!$E:$E,'All Prices combined'!$G267),IF($B267="RAB Long",SUMIFS('RAB Prices Long'!BJ:BJ,'RAB Prices Long'!$B:$B,'All Prices combined'!$D267,'RAB Prices Long'!$E:$E,'All Prices combined'!$G267)))),2)</f>
        <v>4.8</v>
      </c>
      <c r="BH267" s="2">
        <f>ROUND(IF($B267="Annuity",SUMIFS('Annuity Prices'!BK:BK,'Annuity Prices'!$B:$B,$D267,'Annuity Prices'!$E:$E,$G267),IF($B267="RAB Short",SUMIFS('RAB Prices Short'!BK:BK,'RAB Prices Short'!$B:$B,'All Prices combined'!$D267,'RAB Prices Short'!$E:$E,'All Prices combined'!$G267),IF($B267="RAB Long",SUMIFS('RAB Prices Long'!BK:BK,'RAB Prices Long'!$B:$B,'All Prices combined'!$D267,'RAB Prices Long'!$E:$E,'All Prices combined'!$G267)))),2)</f>
        <v>4.92</v>
      </c>
      <c r="BI267" s="2">
        <f>ROUND(IF($B267="Annuity",SUMIFS('Annuity Prices'!BL:BL,'Annuity Prices'!$B:$B,$D267,'Annuity Prices'!$E:$E,$G267),IF($B267="RAB Short",SUMIFS('RAB Prices Short'!BL:BL,'RAB Prices Short'!$B:$B,'All Prices combined'!$D267,'RAB Prices Short'!$E:$E,'All Prices combined'!$G267),IF($B267="RAB Long",SUMIFS('RAB Prices Long'!BL:BL,'RAB Prices Long'!$B:$B,'All Prices combined'!$D267,'RAB Prices Long'!$E:$E,'All Prices combined'!$G267)))),2)</f>
        <v>5.04</v>
      </c>
      <c r="BJ267" s="2">
        <f>ROUND(IF($B267="Annuity",SUMIFS('Annuity Prices'!BM:BM,'Annuity Prices'!$B:$B,$D267,'Annuity Prices'!$E:$E,$G267),IF($B267="RAB Short",SUMIFS('RAB Prices Short'!BM:BM,'RAB Prices Short'!$B:$B,'All Prices combined'!$D267,'RAB Prices Short'!$E:$E,'All Prices combined'!$G267),IF($B267="RAB Long",SUMIFS('RAB Prices Long'!BM:BM,'RAB Prices Long'!$B:$B,'All Prices combined'!$D267,'RAB Prices Long'!$E:$E,'All Prices combined'!$G267)))),2)</f>
        <v>4.95</v>
      </c>
      <c r="BK267" s="2">
        <f>ROUND(IF($B267="Annuity",SUMIFS('Annuity Prices'!BN:BN,'Annuity Prices'!$B:$B,$D267,'Annuity Prices'!$E:$E,$G267),IF($B267="RAB Short",SUMIFS('RAB Prices Short'!BN:BN,'RAB Prices Short'!$B:$B,'All Prices combined'!$D267,'RAB Prices Short'!$E:$E,'All Prices combined'!$G267),IF($B267="RAB Long",SUMIFS('RAB Prices Long'!BN:BN,'RAB Prices Long'!$B:$B,'All Prices combined'!$D267,'RAB Prices Long'!$E:$E,'All Prices combined'!$G267)))),2)</f>
        <v>5.07</v>
      </c>
      <c r="BL267" s="2">
        <f>ROUND(IF($B267="Annuity",SUMIFS('Annuity Prices'!BO:BO,'Annuity Prices'!$B:$B,$D267,'Annuity Prices'!$E:$E,$G267),IF($B267="RAB Short",SUMIFS('RAB Prices Short'!BO:BO,'RAB Prices Short'!$B:$B,'All Prices combined'!$D267,'RAB Prices Short'!$E:$E,'All Prices combined'!$G267),IF($B267="RAB Long",SUMIFS('RAB Prices Long'!BO:BO,'RAB Prices Long'!$B:$B,'All Prices combined'!$D267,'RAB Prices Long'!$E:$E,'All Prices combined'!$G267)))),2)</f>
        <v>5.2</v>
      </c>
      <c r="BM267" s="2">
        <f>ROUND(IF($B267="Annuity",SUMIFS('Annuity Prices'!BP:BP,'Annuity Prices'!$B:$B,$D267,'Annuity Prices'!$E:$E,$G267),IF($B267="RAB Short",SUMIFS('RAB Prices Short'!BP:BP,'RAB Prices Short'!$B:$B,'All Prices combined'!$D267,'RAB Prices Short'!$E:$E,'All Prices combined'!$G267),IF($B267="RAB Long",SUMIFS('RAB Prices Long'!BP:BP,'RAB Prices Long'!$B:$B,'All Prices combined'!$D267,'RAB Prices Long'!$E:$E,'All Prices combined'!$G267)))),2)</f>
        <v>5.33</v>
      </c>
      <c r="BN267" s="2">
        <f>ROUND(IF($B267="Annuity",SUMIFS('Annuity Prices'!BQ:BQ,'Annuity Prices'!$B:$B,$D267,'Annuity Prices'!$E:$E,$G267),IF($B267="RAB Short",SUMIFS('RAB Prices Short'!BQ:BQ,'RAB Prices Short'!$B:$B,'All Prices combined'!$D267,'RAB Prices Short'!$E:$E,'All Prices combined'!$G267),IF($B267="RAB Long",SUMIFS('RAB Prices Long'!BQ:BQ,'RAB Prices Long'!$B:$B,'All Prices combined'!$D267,'RAB Prices Long'!$E:$E,'All Prices combined'!$G267)))),2)</f>
        <v>5.45</v>
      </c>
      <c r="BO267" s="2">
        <f>ROUND(IF($B267="Annuity",SUMIFS('Annuity Prices'!BR:BR,'Annuity Prices'!$B:$B,$D267,'Annuity Prices'!$E:$E,$G267),IF($B267="RAB Short",SUMIFS('RAB Prices Short'!BR:BR,'RAB Prices Short'!$B:$B,'All Prices combined'!$D267,'RAB Prices Short'!$E:$E,'All Prices combined'!$G267),IF($B267="RAB Long",SUMIFS('RAB Prices Long'!BR:BR,'RAB Prices Long'!$B:$B,'All Prices combined'!$D267,'RAB Prices Long'!$E:$E,'All Prices combined'!$G267)))),2)</f>
        <v>5.59</v>
      </c>
      <c r="BP267" s="2">
        <f>ROUND(IF($B267="Annuity",SUMIFS('Annuity Prices'!BS:BS,'Annuity Prices'!$B:$B,$D267,'Annuity Prices'!$E:$E,$G267),IF($B267="RAB Short",SUMIFS('RAB Prices Short'!BS:BS,'RAB Prices Short'!$B:$B,'All Prices combined'!$D267,'RAB Prices Short'!$E:$E,'All Prices combined'!$G267),IF($B267="RAB Long",SUMIFS('RAB Prices Long'!BS:BS,'RAB Prices Long'!$B:$B,'All Prices combined'!$D267,'RAB Prices Long'!$E:$E,'All Prices combined'!$G267)))),2)</f>
        <v>5.73</v>
      </c>
      <c r="BQ267" s="2">
        <f>ROUND(IF($B267="Annuity",SUMIFS('Annuity Prices'!BT:BT,'Annuity Prices'!$B:$B,$D267,'Annuity Prices'!$E:$E,$G267),IF($B267="RAB Short",SUMIFS('RAB Prices Short'!BT:BT,'RAB Prices Short'!$B:$B,'All Prices combined'!$D267,'RAB Prices Short'!$E:$E,'All Prices combined'!$G267),IF($B267="RAB Long",SUMIFS('RAB Prices Long'!BT:BT,'RAB Prices Long'!$B:$B,'All Prices combined'!$D267,'RAB Prices Long'!$E:$E,'All Prices combined'!$G267)))),2)</f>
        <v>5.87</v>
      </c>
      <c r="BR267" s="2">
        <f>ROUND(IF($B267="Annuity",SUMIFS('Annuity Prices'!BU:BU,'Annuity Prices'!$B:$B,$D267,'Annuity Prices'!$E:$E,$G267),IF($B267="RAB Short",SUMIFS('RAB Prices Short'!BU:BU,'RAB Prices Short'!$B:$B,'All Prices combined'!$D267,'RAB Prices Short'!$E:$E,'All Prices combined'!$G267),IF($B267="RAB Long",SUMIFS('RAB Prices Long'!BU:BU,'RAB Prices Long'!$B:$B,'All Prices combined'!$D267,'RAB Prices Long'!$E:$E,'All Prices combined'!$G267)))),2)</f>
        <v>5.76</v>
      </c>
      <c r="BS267" s="2">
        <f>ROUND(IF($B267="Annuity",SUMIFS('Annuity Prices'!BV:BV,'Annuity Prices'!$B:$B,$D267,'Annuity Prices'!$E:$E,$G267),IF($B267="RAB Short",SUMIFS('RAB Prices Short'!BV:BV,'RAB Prices Short'!$B:$B,'All Prices combined'!$D267,'RAB Prices Short'!$E:$E,'All Prices combined'!$G267),IF($B267="RAB Long",SUMIFS('RAB Prices Long'!BV:BV,'RAB Prices Long'!$B:$B,'All Prices combined'!$D267,'RAB Prices Long'!$E:$E,'All Prices combined'!$G267)))),2)</f>
        <v>5.9</v>
      </c>
      <c r="BT267" s="2">
        <f>ROUND(IF($B267="Annuity",SUMIFS('Annuity Prices'!BW:BW,'Annuity Prices'!$B:$B,$D267,'Annuity Prices'!$E:$E,$G267),IF($B267="RAB Short",SUMIFS('RAB Prices Short'!BW:BW,'RAB Prices Short'!$B:$B,'All Prices combined'!$D267,'RAB Prices Short'!$E:$E,'All Prices combined'!$G267),IF($B267="RAB Long",SUMIFS('RAB Prices Long'!BW:BW,'RAB Prices Long'!$B:$B,'All Prices combined'!$D267,'RAB Prices Long'!$E:$E,'All Prices combined'!$G267)))),2)</f>
        <v>6.05</v>
      </c>
      <c r="BU267" s="2">
        <f>ROUND(IF($B267="Annuity",SUMIFS('Annuity Prices'!BX:BX,'Annuity Prices'!$B:$B,$D267,'Annuity Prices'!$E:$E,$G267),IF($B267="RAB Short",SUMIFS('RAB Prices Short'!BX:BX,'RAB Prices Short'!$B:$B,'All Prices combined'!$D267,'RAB Prices Short'!$E:$E,'All Prices combined'!$G267),IF($B267="RAB Long",SUMIFS('RAB Prices Long'!BX:BX,'RAB Prices Long'!$B:$B,'All Prices combined'!$D267,'RAB Prices Long'!$E:$E,'All Prices combined'!$G267)))),2)</f>
        <v>6.2</v>
      </c>
    </row>
    <row r="268" spans="2:73" x14ac:dyDescent="0.25">
      <c r="B268" t="s">
        <v>44</v>
      </c>
      <c r="C268">
        <v>15</v>
      </c>
      <c r="D268" t="s">
        <v>172</v>
      </c>
      <c r="E268" t="s">
        <v>169</v>
      </c>
      <c r="F268">
        <v>15</v>
      </c>
      <c r="G268" t="s">
        <v>40</v>
      </c>
      <c r="I268" s="2">
        <f>ROUND(IF($B268="Annuity",SUMIFS('Annuity Prices'!L:L,'Annuity Prices'!$B:$B,$D268,'Annuity Prices'!$E:$E,$G268),IF($B268="RAB Short",SUMIFS('RAB Prices Short'!L:L,'RAB Prices Short'!$B:$B,'All Prices combined'!$D268,'RAB Prices Short'!$E:$E,'All Prices combined'!$G268),IF($B268="RAB Long",SUMIFS('RAB Prices Long'!L:L,'RAB Prices Long'!$B:$B,'All Prices combined'!$D268,'RAB Prices Long'!$E:$E,'All Prices combined'!$G268)))),2)</f>
        <v>0</v>
      </c>
      <c r="J268" s="2">
        <f>ROUND(IF($B268="Annuity",SUMIFS('Annuity Prices'!M:M,'Annuity Prices'!$B:$B,$D268,'Annuity Prices'!$E:$E,$G268),IF($B268="RAB Short",SUMIFS('RAB Prices Short'!M:M,'RAB Prices Short'!$B:$B,'All Prices combined'!$D268,'RAB Prices Short'!$E:$E,'All Prices combined'!$G268),IF($B268="RAB Long",SUMIFS('RAB Prices Long'!M:M,'RAB Prices Long'!$B:$B,'All Prices combined'!$D268,'RAB Prices Long'!$E:$E,'All Prices combined'!$G268)))),2)</f>
        <v>0</v>
      </c>
      <c r="K268" s="2">
        <f>ROUND(IF($B268="Annuity",SUMIFS('Annuity Prices'!N:N,'Annuity Prices'!$B:$B,$D268,'Annuity Prices'!$E:$E,$G268),IF($B268="RAB Short",SUMIFS('RAB Prices Short'!N:N,'RAB Prices Short'!$B:$B,'All Prices combined'!$D268,'RAB Prices Short'!$E:$E,'All Prices combined'!$G268),IF($B268="RAB Long",SUMIFS('RAB Prices Long'!N:N,'RAB Prices Long'!$B:$B,'All Prices combined'!$D268,'RAB Prices Long'!$E:$E,'All Prices combined'!$G268)))),2)</f>
        <v>0.63</v>
      </c>
      <c r="L268" s="2">
        <f>ROUND(IF($B268="Annuity",SUMIFS('Annuity Prices'!O:O,'Annuity Prices'!$B:$B,$D268,'Annuity Prices'!$E:$E,$G268),IF($B268="RAB Short",SUMIFS('RAB Prices Short'!O:O,'RAB Prices Short'!$B:$B,'All Prices combined'!$D268,'RAB Prices Short'!$E:$E,'All Prices combined'!$G268),IF($B268="RAB Long",SUMIFS('RAB Prices Long'!O:O,'RAB Prices Long'!$B:$B,'All Prices combined'!$D268,'RAB Prices Long'!$E:$E,'All Prices combined'!$G268)))),2)</f>
        <v>0.64</v>
      </c>
      <c r="M268" s="2">
        <f>ROUND(IF($B268="Annuity",SUMIFS('Annuity Prices'!P:P,'Annuity Prices'!$B:$B,$D268,'Annuity Prices'!$E:$E,$G268),IF($B268="RAB Short",SUMIFS('RAB Prices Short'!P:P,'RAB Prices Short'!$B:$B,'All Prices combined'!$D268,'RAB Prices Short'!$E:$E,'All Prices combined'!$G268),IF($B268="RAB Long",SUMIFS('RAB Prices Long'!P:P,'RAB Prices Long'!$B:$B,'All Prices combined'!$D268,'RAB Prices Long'!$E:$E,'All Prices combined'!$G268)))),2)</f>
        <v>0.66</v>
      </c>
      <c r="N268" s="2">
        <f>ROUND(IF($B268="Annuity",SUMIFS('Annuity Prices'!Q:Q,'Annuity Prices'!$B:$B,$D268,'Annuity Prices'!$E:$E,$G268),IF($B268="RAB Short",SUMIFS('RAB Prices Short'!Q:Q,'RAB Prices Short'!$B:$B,'All Prices combined'!$D268,'RAB Prices Short'!$E:$E,'All Prices combined'!$G268),IF($B268="RAB Long",SUMIFS('RAB Prices Long'!Q:Q,'RAB Prices Long'!$B:$B,'All Prices combined'!$D268,'RAB Prices Long'!$E:$E,'All Prices combined'!$G268)))),2)</f>
        <v>0.67</v>
      </c>
      <c r="O268" s="2">
        <f>ROUND(IF($B268="Annuity",SUMIFS('Annuity Prices'!R:R,'Annuity Prices'!$B:$B,$D268,'Annuity Prices'!$E:$E,$G268),IF($B268="RAB Short",SUMIFS('RAB Prices Short'!R:R,'RAB Prices Short'!$B:$B,'All Prices combined'!$D268,'RAB Prices Short'!$E:$E,'All Prices combined'!$G268),IF($B268="RAB Long",SUMIFS('RAB Prices Long'!R:R,'RAB Prices Long'!$B:$B,'All Prices combined'!$D268,'RAB Prices Long'!$E:$E,'All Prices combined'!$G268)))),2)</f>
        <v>0.69</v>
      </c>
      <c r="P268" s="2">
        <f>ROUND(IF($B268="Annuity",SUMIFS('Annuity Prices'!S:S,'Annuity Prices'!$B:$B,$D268,'Annuity Prices'!$E:$E,$G268),IF($B268="RAB Short",SUMIFS('RAB Prices Short'!S:S,'RAB Prices Short'!$B:$B,'All Prices combined'!$D268,'RAB Prices Short'!$E:$E,'All Prices combined'!$G268),IF($B268="RAB Long",SUMIFS('RAB Prices Long'!S:S,'RAB Prices Long'!$B:$B,'All Prices combined'!$D268,'RAB Prices Long'!$E:$E,'All Prices combined'!$G268)))),2)</f>
        <v>0.71</v>
      </c>
      <c r="Q268" s="2">
        <f>ROUND(IF($B268="Annuity",SUMIFS('Annuity Prices'!T:T,'Annuity Prices'!$B:$B,$D268,'Annuity Prices'!$E:$E,$G268),IF($B268="RAB Short",SUMIFS('RAB Prices Short'!T:T,'RAB Prices Short'!$B:$B,'All Prices combined'!$D268,'RAB Prices Short'!$E:$E,'All Prices combined'!$G268),IF($B268="RAB Long",SUMIFS('RAB Prices Long'!T:T,'RAB Prices Long'!$B:$B,'All Prices combined'!$D268,'RAB Prices Long'!$E:$E,'All Prices combined'!$G268)))),2)</f>
        <v>0.72</v>
      </c>
      <c r="R268" s="2">
        <f>ROUND(IF($B268="Annuity",SUMIFS('Annuity Prices'!U:U,'Annuity Prices'!$B:$B,$D268,'Annuity Prices'!$E:$E,$G268),IF($B268="RAB Short",SUMIFS('RAB Prices Short'!U:U,'RAB Prices Short'!$B:$B,'All Prices combined'!$D268,'RAB Prices Short'!$E:$E,'All Prices combined'!$G268),IF($B268="RAB Long",SUMIFS('RAB Prices Long'!U:U,'RAB Prices Long'!$B:$B,'All Prices combined'!$D268,'RAB Prices Long'!$E:$E,'All Prices combined'!$G268)))),2)</f>
        <v>0.74</v>
      </c>
      <c r="S268" s="2">
        <f>ROUND(IF($B268="Annuity",SUMIFS('Annuity Prices'!V:V,'Annuity Prices'!$B:$B,$D268,'Annuity Prices'!$E:$E,$G268),IF($B268="RAB Short",SUMIFS('RAB Prices Short'!V:V,'RAB Prices Short'!$B:$B,'All Prices combined'!$D268,'RAB Prices Short'!$E:$E,'All Prices combined'!$G268),IF($B268="RAB Long",SUMIFS('RAB Prices Long'!V:V,'RAB Prices Long'!$B:$B,'All Prices combined'!$D268,'RAB Prices Long'!$E:$E,'All Prices combined'!$G268)))),2)</f>
        <v>0.76</v>
      </c>
      <c r="T268" s="2">
        <f>ROUND(IF($B268="Annuity",SUMIFS('Annuity Prices'!W:W,'Annuity Prices'!$B:$B,$D268,'Annuity Prices'!$E:$E,$G268),IF($B268="RAB Short",SUMIFS('RAB Prices Short'!W:W,'RAB Prices Short'!$B:$B,'All Prices combined'!$D268,'RAB Prices Short'!$E:$E,'All Prices combined'!$G268),IF($B268="RAB Long",SUMIFS('RAB Prices Long'!W:W,'RAB Prices Long'!$B:$B,'All Prices combined'!$D268,'RAB Prices Long'!$E:$E,'All Prices combined'!$G268)))),2)</f>
        <v>0.78</v>
      </c>
      <c r="U268" s="2">
        <f>ROUND(IF($B268="Annuity",SUMIFS('Annuity Prices'!X:X,'Annuity Prices'!$B:$B,$D268,'Annuity Prices'!$E:$E,$G268),IF($B268="RAB Short",SUMIFS('RAB Prices Short'!X:X,'RAB Prices Short'!$B:$B,'All Prices combined'!$D268,'RAB Prices Short'!$E:$E,'All Prices combined'!$G268),IF($B268="RAB Long",SUMIFS('RAB Prices Long'!X:X,'RAB Prices Long'!$B:$B,'All Prices combined'!$D268,'RAB Prices Long'!$E:$E,'All Prices combined'!$G268)))),2)</f>
        <v>0.79</v>
      </c>
      <c r="V268" s="2">
        <f>ROUND(IF($B268="Annuity",SUMIFS('Annuity Prices'!Y:Y,'Annuity Prices'!$B:$B,$D268,'Annuity Prices'!$E:$E,$G268),IF($B268="RAB Short",SUMIFS('RAB Prices Short'!Y:Y,'RAB Prices Short'!$B:$B,'All Prices combined'!$D268,'RAB Prices Short'!$E:$E,'All Prices combined'!$G268),IF($B268="RAB Long",SUMIFS('RAB Prices Long'!Y:Y,'RAB Prices Long'!$B:$B,'All Prices combined'!$D268,'RAB Prices Long'!$E:$E,'All Prices combined'!$G268)))),2)</f>
        <v>0.81</v>
      </c>
      <c r="W268" s="2">
        <f>ROUND(IF($B268="Annuity",SUMIFS('Annuity Prices'!Z:Z,'Annuity Prices'!$B:$B,$D268,'Annuity Prices'!$E:$E,$G268),IF($B268="RAB Short",SUMIFS('RAB Prices Short'!Z:Z,'RAB Prices Short'!$B:$B,'All Prices combined'!$D268,'RAB Prices Short'!$E:$E,'All Prices combined'!$G268),IF($B268="RAB Long",SUMIFS('RAB Prices Long'!Z:Z,'RAB Prices Long'!$B:$B,'All Prices combined'!$D268,'RAB Prices Long'!$E:$E,'All Prices combined'!$G268)))),2)</f>
        <v>0.83</v>
      </c>
      <c r="X268" s="2">
        <f>ROUND(IF($B268="Annuity",SUMIFS('Annuity Prices'!AA:AA,'Annuity Prices'!$B:$B,$D268,'Annuity Prices'!$E:$E,$G268),IF($B268="RAB Short",SUMIFS('RAB Prices Short'!AA:AA,'RAB Prices Short'!$B:$B,'All Prices combined'!$D268,'RAB Prices Short'!$E:$E,'All Prices combined'!$G268),IF($B268="RAB Long",SUMIFS('RAB Prices Long'!AA:AA,'RAB Prices Long'!$B:$B,'All Prices combined'!$D268,'RAB Prices Long'!$E:$E,'All Prices combined'!$G268)))),2)</f>
        <v>0.86</v>
      </c>
      <c r="Y268" s="2">
        <f>ROUND(IF($B268="Annuity",SUMIFS('Annuity Prices'!AB:AB,'Annuity Prices'!$B:$B,$D268,'Annuity Prices'!$E:$E,$G268),IF($B268="RAB Short",SUMIFS('RAB Prices Short'!AB:AB,'RAB Prices Short'!$B:$B,'All Prices combined'!$D268,'RAB Prices Short'!$E:$E,'All Prices combined'!$G268),IF($B268="RAB Long",SUMIFS('RAB Prices Long'!AB:AB,'RAB Prices Long'!$B:$B,'All Prices combined'!$D268,'RAB Prices Long'!$E:$E,'All Prices combined'!$G268)))),2)</f>
        <v>0.87</v>
      </c>
      <c r="Z268" s="2">
        <f>ROUND(IF($B268="Annuity",SUMIFS('Annuity Prices'!AC:AC,'Annuity Prices'!$B:$B,$D268,'Annuity Prices'!$E:$E,$G268),IF($B268="RAB Short",SUMIFS('RAB Prices Short'!AC:AC,'RAB Prices Short'!$B:$B,'All Prices combined'!$D268,'RAB Prices Short'!$E:$E,'All Prices combined'!$G268),IF($B268="RAB Long",SUMIFS('RAB Prices Long'!AC:AC,'RAB Prices Long'!$B:$B,'All Prices combined'!$D268,'RAB Prices Long'!$E:$E,'All Prices combined'!$G268)))),2)</f>
        <v>0.89</v>
      </c>
      <c r="AA268" s="2">
        <f>ROUND(IF($B268="Annuity",SUMIFS('Annuity Prices'!AD:AD,'Annuity Prices'!$B:$B,$D268,'Annuity Prices'!$E:$E,$G268),IF($B268="RAB Short",SUMIFS('RAB Prices Short'!AD:AD,'RAB Prices Short'!$B:$B,'All Prices combined'!$D268,'RAB Prices Short'!$E:$E,'All Prices combined'!$G268),IF($B268="RAB Long",SUMIFS('RAB Prices Long'!AD:AD,'RAB Prices Long'!$B:$B,'All Prices combined'!$D268,'RAB Prices Long'!$E:$E,'All Prices combined'!$G268)))),2)</f>
        <v>0.92</v>
      </c>
      <c r="AB268" s="2">
        <f>ROUND(IF($B268="Annuity",SUMIFS('Annuity Prices'!AE:AE,'Annuity Prices'!$B:$B,$D268,'Annuity Prices'!$E:$E,$G268),IF($B268="RAB Short",SUMIFS('RAB Prices Short'!AE:AE,'RAB Prices Short'!$B:$B,'All Prices combined'!$D268,'RAB Prices Short'!$E:$E,'All Prices combined'!$G268),IF($B268="RAB Long",SUMIFS('RAB Prices Long'!AE:AE,'RAB Prices Long'!$B:$B,'All Prices combined'!$D268,'RAB Prices Long'!$E:$E,'All Prices combined'!$G268)))),2)</f>
        <v>0.94</v>
      </c>
      <c r="AC268" s="2">
        <f>ROUND(IF($B268="Annuity",SUMIFS('Annuity Prices'!AF:AF,'Annuity Prices'!$B:$B,$D268,'Annuity Prices'!$E:$E,$G268),IF($B268="RAB Short",SUMIFS('RAB Prices Short'!AF:AF,'RAB Prices Short'!$B:$B,'All Prices combined'!$D268,'RAB Prices Short'!$E:$E,'All Prices combined'!$G268),IF($B268="RAB Long",SUMIFS('RAB Prices Long'!AF:AF,'RAB Prices Long'!$B:$B,'All Prices combined'!$D268,'RAB Prices Long'!$E:$E,'All Prices combined'!$G268)))),2)</f>
        <v>0.96</v>
      </c>
      <c r="AD268" s="2">
        <f>ROUND(IF($B268="Annuity",SUMIFS('Annuity Prices'!AG:AG,'Annuity Prices'!$B:$B,$D268,'Annuity Prices'!$E:$E,$G268),IF($B268="RAB Short",SUMIFS('RAB Prices Short'!AG:AG,'RAB Prices Short'!$B:$B,'All Prices combined'!$D268,'RAB Prices Short'!$E:$E,'All Prices combined'!$G268),IF($B268="RAB Long",SUMIFS('RAB Prices Long'!AG:AG,'RAB Prices Long'!$B:$B,'All Prices combined'!$D268,'RAB Prices Long'!$E:$E,'All Prices combined'!$G268)))),2)</f>
        <v>0.98</v>
      </c>
      <c r="AE268" s="2">
        <f>ROUND(IF($B268="Annuity",SUMIFS('Annuity Prices'!AH:AH,'Annuity Prices'!$B:$B,$D268,'Annuity Prices'!$E:$E,$G268),IF($B268="RAB Short",SUMIFS('RAB Prices Short'!AH:AH,'RAB Prices Short'!$B:$B,'All Prices combined'!$D268,'RAB Prices Short'!$E:$E,'All Prices combined'!$G268),IF($B268="RAB Long",SUMIFS('RAB Prices Long'!AH:AH,'RAB Prices Long'!$B:$B,'All Prices combined'!$D268,'RAB Prices Long'!$E:$E,'All Prices combined'!$G268)))),2)</f>
        <v>1.01</v>
      </c>
      <c r="AF268" s="2">
        <f>ROUND(IF($B268="Annuity",SUMIFS('Annuity Prices'!AI:AI,'Annuity Prices'!$B:$B,$D268,'Annuity Prices'!$E:$E,$G268),IF($B268="RAB Short",SUMIFS('RAB Prices Short'!AI:AI,'RAB Prices Short'!$B:$B,'All Prices combined'!$D268,'RAB Prices Short'!$E:$E,'All Prices combined'!$G268),IF($B268="RAB Long",SUMIFS('RAB Prices Long'!AI:AI,'RAB Prices Long'!$B:$B,'All Prices combined'!$D268,'RAB Prices Long'!$E:$E,'All Prices combined'!$G268)))),2)</f>
        <v>1.03</v>
      </c>
      <c r="AG268" s="2">
        <f>ROUND(IF($B268="Annuity",SUMIFS('Annuity Prices'!AJ:AJ,'Annuity Prices'!$B:$B,$D268,'Annuity Prices'!$E:$E,$G268),IF($B268="RAB Short",SUMIFS('RAB Prices Short'!AJ:AJ,'RAB Prices Short'!$B:$B,'All Prices combined'!$D268,'RAB Prices Short'!$E:$E,'All Prices combined'!$G268),IF($B268="RAB Long",SUMIFS('RAB Prices Long'!AJ:AJ,'RAB Prices Long'!$B:$B,'All Prices combined'!$D268,'RAB Prices Long'!$E:$E,'All Prices combined'!$G268)))),2)</f>
        <v>1.05</v>
      </c>
      <c r="AH268" s="2">
        <f>ROUND(IF($B268="Annuity",SUMIFS('Annuity Prices'!AK:AK,'Annuity Prices'!$B:$B,$D268,'Annuity Prices'!$E:$E,$G268),IF($B268="RAB Short",SUMIFS('RAB Prices Short'!AK:AK,'RAB Prices Short'!$B:$B,'All Prices combined'!$D268,'RAB Prices Short'!$E:$E,'All Prices combined'!$G268),IF($B268="RAB Long",SUMIFS('RAB Prices Long'!AK:AK,'RAB Prices Long'!$B:$B,'All Prices combined'!$D268,'RAB Prices Long'!$E:$E,'All Prices combined'!$G268)))),2)</f>
        <v>1.08</v>
      </c>
      <c r="AI268" s="2">
        <f>ROUND(IF($B268="Annuity",SUMIFS('Annuity Prices'!AL:AL,'Annuity Prices'!$B:$B,$D268,'Annuity Prices'!$E:$E,$G268),IF($B268="RAB Short",SUMIFS('RAB Prices Short'!AL:AL,'RAB Prices Short'!$B:$B,'All Prices combined'!$D268,'RAB Prices Short'!$E:$E,'All Prices combined'!$G268),IF($B268="RAB Long",SUMIFS('RAB Prices Long'!AL:AL,'RAB Prices Long'!$B:$B,'All Prices combined'!$D268,'RAB Prices Long'!$E:$E,'All Prices combined'!$G268)))),2)</f>
        <v>1.1100000000000001</v>
      </c>
      <c r="AJ268" s="2">
        <f>ROUND(IF($B268="Annuity",SUMIFS('Annuity Prices'!AM:AM,'Annuity Prices'!$B:$B,$D268,'Annuity Prices'!$E:$E,$G268),IF($B268="RAB Short",SUMIFS('RAB Prices Short'!AM:AM,'RAB Prices Short'!$B:$B,'All Prices combined'!$D268,'RAB Prices Short'!$E:$E,'All Prices combined'!$G268),IF($B268="RAB Long",SUMIFS('RAB Prices Long'!AM:AM,'RAB Prices Long'!$B:$B,'All Prices combined'!$D268,'RAB Prices Long'!$E:$E,'All Prices combined'!$G268)))),2)</f>
        <v>1.1299999999999999</v>
      </c>
      <c r="AK268" s="2">
        <f>ROUND(IF($B268="Annuity",SUMIFS('Annuity Prices'!AN:AN,'Annuity Prices'!$B:$B,$D268,'Annuity Prices'!$E:$E,$G268),IF($B268="RAB Short",SUMIFS('RAB Prices Short'!AN:AN,'RAB Prices Short'!$B:$B,'All Prices combined'!$D268,'RAB Prices Short'!$E:$E,'All Prices combined'!$G268),IF($B268="RAB Long",SUMIFS('RAB Prices Long'!AN:AN,'RAB Prices Long'!$B:$B,'All Prices combined'!$D268,'RAB Prices Long'!$E:$E,'All Prices combined'!$G268)))),2)</f>
        <v>1.1599999999999999</v>
      </c>
      <c r="AL268" s="2">
        <f>ROUND(IF($B268="Annuity",SUMIFS('Annuity Prices'!AO:AO,'Annuity Prices'!$B:$B,$D268,'Annuity Prices'!$E:$E,$G268),IF($B268="RAB Short",SUMIFS('RAB Prices Short'!AO:AO,'RAB Prices Short'!$B:$B,'All Prices combined'!$D268,'RAB Prices Short'!$E:$E,'All Prices combined'!$G268),IF($B268="RAB Long",SUMIFS('RAB Prices Long'!AO:AO,'RAB Prices Long'!$B:$B,'All Prices combined'!$D268,'RAB Prices Long'!$E:$E,'All Prices combined'!$G268)))),2)</f>
        <v>1.18</v>
      </c>
      <c r="AM268" s="2">
        <f>ROUND(IF($B268="Annuity",SUMIFS('Annuity Prices'!AP:AP,'Annuity Prices'!$B:$B,$D268,'Annuity Prices'!$E:$E,$G268),IF($B268="RAB Short",SUMIFS('RAB Prices Short'!AP:AP,'RAB Prices Short'!$B:$B,'All Prices combined'!$D268,'RAB Prices Short'!$E:$E,'All Prices combined'!$G268),IF($B268="RAB Long",SUMIFS('RAB Prices Long'!AP:AP,'RAB Prices Long'!$B:$B,'All Prices combined'!$D268,'RAB Prices Long'!$E:$E,'All Prices combined'!$G268)))),2)</f>
        <v>1.21</v>
      </c>
      <c r="AN268" s="2">
        <f>ROUND(IF($B268="Annuity",SUMIFS('Annuity Prices'!AQ:AQ,'Annuity Prices'!$B:$B,$D268,'Annuity Prices'!$E:$E,$G268),IF($B268="RAB Short",SUMIFS('RAB Prices Short'!AQ:AQ,'RAB Prices Short'!$B:$B,'All Prices combined'!$D268,'RAB Prices Short'!$E:$E,'All Prices combined'!$G268),IF($B268="RAB Long",SUMIFS('RAB Prices Long'!AQ:AQ,'RAB Prices Long'!$B:$B,'All Prices combined'!$D268,'RAB Prices Long'!$E:$E,'All Prices combined'!$G268)))),2)</f>
        <v>1.24</v>
      </c>
      <c r="AO268" s="2">
        <f>ROUND(IF($B268="Annuity",SUMIFS('Annuity Prices'!AR:AR,'Annuity Prices'!$B:$B,$D268,'Annuity Prices'!$E:$E,$G268),IF($B268="RAB Short",SUMIFS('RAB Prices Short'!AR:AR,'RAB Prices Short'!$B:$B,'All Prices combined'!$D268,'RAB Prices Short'!$E:$E,'All Prices combined'!$G268),IF($B268="RAB Long",SUMIFS('RAB Prices Long'!AR:AR,'RAB Prices Long'!$B:$B,'All Prices combined'!$D268,'RAB Prices Long'!$E:$E,'All Prices combined'!$G268)))),2)</f>
        <v>0</v>
      </c>
      <c r="AP268" s="2">
        <f>ROUND(IF($B268="Annuity",SUMIFS('Annuity Prices'!AS:AS,'Annuity Prices'!$B:$B,$D268,'Annuity Prices'!$E:$E,$G268),IF($B268="RAB Short",SUMIFS('RAB Prices Short'!AS:AS,'RAB Prices Short'!$B:$B,'All Prices combined'!$D268,'RAB Prices Short'!$E:$E,'All Prices combined'!$G268),IF($B268="RAB Long",SUMIFS('RAB Prices Long'!AS:AS,'RAB Prices Long'!$B:$B,'All Prices combined'!$D268,'RAB Prices Long'!$E:$E,'All Prices combined'!$G268)))),2)</f>
        <v>0</v>
      </c>
      <c r="AQ268" s="2">
        <f>ROUND(IF($B268="Annuity",SUMIFS('Annuity Prices'!AT:AT,'Annuity Prices'!$B:$B,$D268,'Annuity Prices'!$E:$E,$G268),IF($B268="RAB Short",SUMIFS('RAB Prices Short'!AT:AT,'RAB Prices Short'!$B:$B,'All Prices combined'!$D268,'RAB Prices Short'!$E:$E,'All Prices combined'!$G268),IF($B268="RAB Long",SUMIFS('RAB Prices Long'!AT:AT,'RAB Prices Long'!$B:$B,'All Prices combined'!$D268,'RAB Prices Long'!$E:$E,'All Prices combined'!$G268)))),2)</f>
        <v>0.61</v>
      </c>
      <c r="AR268" s="2">
        <f>ROUND(IF($B268="Annuity",SUMIFS('Annuity Prices'!AU:AU,'Annuity Prices'!$B:$B,$D268,'Annuity Prices'!$E:$E,$G268),IF($B268="RAB Short",SUMIFS('RAB Prices Short'!AU:AU,'RAB Prices Short'!$B:$B,'All Prices combined'!$D268,'RAB Prices Short'!$E:$E,'All Prices combined'!$G268),IF($B268="RAB Long",SUMIFS('RAB Prices Long'!AU:AU,'RAB Prices Long'!$B:$B,'All Prices combined'!$D268,'RAB Prices Long'!$E:$E,'All Prices combined'!$G268)))),2)</f>
        <v>0.63</v>
      </c>
      <c r="AS268" s="2">
        <f>ROUND(IF($B268="Annuity",SUMIFS('Annuity Prices'!AV:AV,'Annuity Prices'!$B:$B,$D268,'Annuity Prices'!$E:$E,$G268),IF($B268="RAB Short",SUMIFS('RAB Prices Short'!AV:AV,'RAB Prices Short'!$B:$B,'All Prices combined'!$D268,'RAB Prices Short'!$E:$E,'All Prices combined'!$G268),IF($B268="RAB Long",SUMIFS('RAB Prices Long'!AV:AV,'RAB Prices Long'!$B:$B,'All Prices combined'!$D268,'RAB Prices Long'!$E:$E,'All Prices combined'!$G268)))),2)</f>
        <v>0.64</v>
      </c>
      <c r="AT268" s="2">
        <f>ROUND(IF($B268="Annuity",SUMIFS('Annuity Prices'!AW:AW,'Annuity Prices'!$B:$B,$D268,'Annuity Prices'!$E:$E,$G268),IF($B268="RAB Short",SUMIFS('RAB Prices Short'!AW:AW,'RAB Prices Short'!$B:$B,'All Prices combined'!$D268,'RAB Prices Short'!$E:$E,'All Prices combined'!$G268),IF($B268="RAB Long",SUMIFS('RAB Prices Long'!AW:AW,'RAB Prices Long'!$B:$B,'All Prices combined'!$D268,'RAB Prices Long'!$E:$E,'All Prices combined'!$G268)))),2)</f>
        <v>0.66</v>
      </c>
      <c r="AU268" s="2">
        <f>ROUND(IF($B268="Annuity",SUMIFS('Annuity Prices'!AX:AX,'Annuity Prices'!$B:$B,$D268,'Annuity Prices'!$E:$E,$G268),IF($B268="RAB Short",SUMIFS('RAB Prices Short'!AX:AX,'RAB Prices Short'!$B:$B,'All Prices combined'!$D268,'RAB Prices Short'!$E:$E,'All Prices combined'!$G268),IF($B268="RAB Long",SUMIFS('RAB Prices Long'!AX:AX,'RAB Prices Long'!$B:$B,'All Prices combined'!$D268,'RAB Prices Long'!$E:$E,'All Prices combined'!$G268)))),2)</f>
        <v>0.67</v>
      </c>
      <c r="AV268" s="2">
        <f>ROUND(IF($B268="Annuity",SUMIFS('Annuity Prices'!AY:AY,'Annuity Prices'!$B:$B,$D268,'Annuity Prices'!$E:$E,$G268),IF($B268="RAB Short",SUMIFS('RAB Prices Short'!AY:AY,'RAB Prices Short'!$B:$B,'All Prices combined'!$D268,'RAB Prices Short'!$E:$E,'All Prices combined'!$G268),IF($B268="RAB Long",SUMIFS('RAB Prices Long'!AY:AY,'RAB Prices Long'!$B:$B,'All Prices combined'!$D268,'RAB Prices Long'!$E:$E,'All Prices combined'!$G268)))),2)</f>
        <v>0.69</v>
      </c>
      <c r="AW268" s="2">
        <f>ROUND(IF($B268="Annuity",SUMIFS('Annuity Prices'!AZ:AZ,'Annuity Prices'!$B:$B,$D268,'Annuity Prices'!$E:$E,$G268),IF($B268="RAB Short",SUMIFS('RAB Prices Short'!AZ:AZ,'RAB Prices Short'!$B:$B,'All Prices combined'!$D268,'RAB Prices Short'!$E:$E,'All Prices combined'!$G268),IF($B268="RAB Long",SUMIFS('RAB Prices Long'!AZ:AZ,'RAB Prices Long'!$B:$B,'All Prices combined'!$D268,'RAB Prices Long'!$E:$E,'All Prices combined'!$G268)))),2)</f>
        <v>0.71</v>
      </c>
      <c r="AX268" s="2">
        <f>ROUND(IF($B268="Annuity",SUMIFS('Annuity Prices'!BA:BA,'Annuity Prices'!$B:$B,$D268,'Annuity Prices'!$E:$E,$G268),IF($B268="RAB Short",SUMIFS('RAB Prices Short'!BA:BA,'RAB Prices Short'!$B:$B,'All Prices combined'!$D268,'RAB Prices Short'!$E:$E,'All Prices combined'!$G268),IF($B268="RAB Long",SUMIFS('RAB Prices Long'!BA:BA,'RAB Prices Long'!$B:$B,'All Prices combined'!$D268,'RAB Prices Long'!$E:$E,'All Prices combined'!$G268)))),2)</f>
        <v>0.72</v>
      </c>
      <c r="AY268" s="2">
        <f>ROUND(IF($B268="Annuity",SUMIFS('Annuity Prices'!BB:BB,'Annuity Prices'!$B:$B,$D268,'Annuity Prices'!$E:$E,$G268),IF($B268="RAB Short",SUMIFS('RAB Prices Short'!BB:BB,'RAB Prices Short'!$B:$B,'All Prices combined'!$D268,'RAB Prices Short'!$E:$E,'All Prices combined'!$G268),IF($B268="RAB Long",SUMIFS('RAB Prices Long'!BB:BB,'RAB Prices Long'!$B:$B,'All Prices combined'!$D268,'RAB Prices Long'!$E:$E,'All Prices combined'!$G268)))),2)</f>
        <v>0.74</v>
      </c>
      <c r="AZ268" s="2">
        <f>ROUND(IF($B268="Annuity",SUMIFS('Annuity Prices'!BC:BC,'Annuity Prices'!$B:$B,$D268,'Annuity Prices'!$E:$E,$G268),IF($B268="RAB Short",SUMIFS('RAB Prices Short'!BC:BC,'RAB Prices Short'!$B:$B,'All Prices combined'!$D268,'RAB Prices Short'!$E:$E,'All Prices combined'!$G268),IF($B268="RAB Long",SUMIFS('RAB Prices Long'!BC:BC,'RAB Prices Long'!$B:$B,'All Prices combined'!$D268,'RAB Prices Long'!$E:$E,'All Prices combined'!$G268)))),2)</f>
        <v>0.76</v>
      </c>
      <c r="BA268" s="2">
        <f>ROUND(IF($B268="Annuity",SUMIFS('Annuity Prices'!BD:BD,'Annuity Prices'!$B:$B,$D268,'Annuity Prices'!$E:$E,$G268),IF($B268="RAB Short",SUMIFS('RAB Prices Short'!BD:BD,'RAB Prices Short'!$B:$B,'All Prices combined'!$D268,'RAB Prices Short'!$E:$E,'All Prices combined'!$G268),IF($B268="RAB Long",SUMIFS('RAB Prices Long'!BD:BD,'RAB Prices Long'!$B:$B,'All Prices combined'!$D268,'RAB Prices Long'!$E:$E,'All Prices combined'!$G268)))),2)</f>
        <v>0.78</v>
      </c>
      <c r="BB268" s="2">
        <f>ROUND(IF($B268="Annuity",SUMIFS('Annuity Prices'!BE:BE,'Annuity Prices'!$B:$B,$D268,'Annuity Prices'!$E:$E,$G268),IF($B268="RAB Short",SUMIFS('RAB Prices Short'!BE:BE,'RAB Prices Short'!$B:$B,'All Prices combined'!$D268,'RAB Prices Short'!$E:$E,'All Prices combined'!$G268),IF($B268="RAB Long",SUMIFS('RAB Prices Long'!BE:BE,'RAB Prices Long'!$B:$B,'All Prices combined'!$D268,'RAB Prices Long'!$E:$E,'All Prices combined'!$G268)))),2)</f>
        <v>0.79</v>
      </c>
      <c r="BC268" s="2">
        <f>ROUND(IF($B268="Annuity",SUMIFS('Annuity Prices'!BF:BF,'Annuity Prices'!$B:$B,$D268,'Annuity Prices'!$E:$E,$G268),IF($B268="RAB Short",SUMIFS('RAB Prices Short'!BF:BF,'RAB Prices Short'!$B:$B,'All Prices combined'!$D268,'RAB Prices Short'!$E:$E,'All Prices combined'!$G268),IF($B268="RAB Long",SUMIFS('RAB Prices Long'!BF:BF,'RAB Prices Long'!$B:$B,'All Prices combined'!$D268,'RAB Prices Long'!$E:$E,'All Prices combined'!$G268)))),2)</f>
        <v>0.81</v>
      </c>
      <c r="BD268" s="2">
        <f>ROUND(IF($B268="Annuity",SUMIFS('Annuity Prices'!BG:BG,'Annuity Prices'!$B:$B,$D268,'Annuity Prices'!$E:$E,$G268),IF($B268="RAB Short",SUMIFS('RAB Prices Short'!BG:BG,'RAB Prices Short'!$B:$B,'All Prices combined'!$D268,'RAB Prices Short'!$E:$E,'All Prices combined'!$G268),IF($B268="RAB Long",SUMIFS('RAB Prices Long'!BG:BG,'RAB Prices Long'!$B:$B,'All Prices combined'!$D268,'RAB Prices Long'!$E:$E,'All Prices combined'!$G268)))),2)</f>
        <v>0.83</v>
      </c>
      <c r="BE268" s="2">
        <f>ROUND(IF($B268="Annuity",SUMIFS('Annuity Prices'!BH:BH,'Annuity Prices'!$B:$B,$D268,'Annuity Prices'!$E:$E,$G268),IF($B268="RAB Short",SUMIFS('RAB Prices Short'!BH:BH,'RAB Prices Short'!$B:$B,'All Prices combined'!$D268,'RAB Prices Short'!$E:$E,'All Prices combined'!$G268),IF($B268="RAB Long",SUMIFS('RAB Prices Long'!BH:BH,'RAB Prices Long'!$B:$B,'All Prices combined'!$D268,'RAB Prices Long'!$E:$E,'All Prices combined'!$G268)))),2)</f>
        <v>0.86</v>
      </c>
      <c r="BF268" s="2">
        <f>ROUND(IF($B268="Annuity",SUMIFS('Annuity Prices'!BI:BI,'Annuity Prices'!$B:$B,$D268,'Annuity Prices'!$E:$E,$G268),IF($B268="RAB Short",SUMIFS('RAB Prices Short'!BI:BI,'RAB Prices Short'!$B:$B,'All Prices combined'!$D268,'RAB Prices Short'!$E:$E,'All Prices combined'!$G268),IF($B268="RAB Long",SUMIFS('RAB Prices Long'!BI:BI,'RAB Prices Long'!$B:$B,'All Prices combined'!$D268,'RAB Prices Long'!$E:$E,'All Prices combined'!$G268)))),2)</f>
        <v>0.87</v>
      </c>
      <c r="BG268" s="2">
        <f>ROUND(IF($B268="Annuity",SUMIFS('Annuity Prices'!BJ:BJ,'Annuity Prices'!$B:$B,$D268,'Annuity Prices'!$E:$E,$G268),IF($B268="RAB Short",SUMIFS('RAB Prices Short'!BJ:BJ,'RAB Prices Short'!$B:$B,'All Prices combined'!$D268,'RAB Prices Short'!$E:$E,'All Prices combined'!$G268),IF($B268="RAB Long",SUMIFS('RAB Prices Long'!BJ:BJ,'RAB Prices Long'!$B:$B,'All Prices combined'!$D268,'RAB Prices Long'!$E:$E,'All Prices combined'!$G268)))),2)</f>
        <v>0.89</v>
      </c>
      <c r="BH268" s="2">
        <f>ROUND(IF($B268="Annuity",SUMIFS('Annuity Prices'!BK:BK,'Annuity Prices'!$B:$B,$D268,'Annuity Prices'!$E:$E,$G268),IF($B268="RAB Short",SUMIFS('RAB Prices Short'!BK:BK,'RAB Prices Short'!$B:$B,'All Prices combined'!$D268,'RAB Prices Short'!$E:$E,'All Prices combined'!$G268),IF($B268="RAB Long",SUMIFS('RAB Prices Long'!BK:BK,'RAB Prices Long'!$B:$B,'All Prices combined'!$D268,'RAB Prices Long'!$E:$E,'All Prices combined'!$G268)))),2)</f>
        <v>0.92</v>
      </c>
      <c r="BI268" s="2">
        <f>ROUND(IF($B268="Annuity",SUMIFS('Annuity Prices'!BL:BL,'Annuity Prices'!$B:$B,$D268,'Annuity Prices'!$E:$E,$G268),IF($B268="RAB Short",SUMIFS('RAB Prices Short'!BL:BL,'RAB Prices Short'!$B:$B,'All Prices combined'!$D268,'RAB Prices Short'!$E:$E,'All Prices combined'!$G268),IF($B268="RAB Long",SUMIFS('RAB Prices Long'!BL:BL,'RAB Prices Long'!$B:$B,'All Prices combined'!$D268,'RAB Prices Long'!$E:$E,'All Prices combined'!$G268)))),2)</f>
        <v>0.94</v>
      </c>
      <c r="BJ268" s="2">
        <f>ROUND(IF($B268="Annuity",SUMIFS('Annuity Prices'!BM:BM,'Annuity Prices'!$B:$B,$D268,'Annuity Prices'!$E:$E,$G268),IF($B268="RAB Short",SUMIFS('RAB Prices Short'!BM:BM,'RAB Prices Short'!$B:$B,'All Prices combined'!$D268,'RAB Prices Short'!$E:$E,'All Prices combined'!$G268),IF($B268="RAB Long",SUMIFS('RAB Prices Long'!BM:BM,'RAB Prices Long'!$B:$B,'All Prices combined'!$D268,'RAB Prices Long'!$E:$E,'All Prices combined'!$G268)))),2)</f>
        <v>0.96</v>
      </c>
      <c r="BK268" s="2">
        <f>ROUND(IF($B268="Annuity",SUMIFS('Annuity Prices'!BN:BN,'Annuity Prices'!$B:$B,$D268,'Annuity Prices'!$E:$E,$G268),IF($B268="RAB Short",SUMIFS('RAB Prices Short'!BN:BN,'RAB Prices Short'!$B:$B,'All Prices combined'!$D268,'RAB Prices Short'!$E:$E,'All Prices combined'!$G268),IF($B268="RAB Long",SUMIFS('RAB Prices Long'!BN:BN,'RAB Prices Long'!$B:$B,'All Prices combined'!$D268,'RAB Prices Long'!$E:$E,'All Prices combined'!$G268)))),2)</f>
        <v>0.98</v>
      </c>
      <c r="BL268" s="2">
        <f>ROUND(IF($B268="Annuity",SUMIFS('Annuity Prices'!BO:BO,'Annuity Prices'!$B:$B,$D268,'Annuity Prices'!$E:$E,$G268),IF($B268="RAB Short",SUMIFS('RAB Prices Short'!BO:BO,'RAB Prices Short'!$B:$B,'All Prices combined'!$D268,'RAB Prices Short'!$E:$E,'All Prices combined'!$G268),IF($B268="RAB Long",SUMIFS('RAB Prices Long'!BO:BO,'RAB Prices Long'!$B:$B,'All Prices combined'!$D268,'RAB Prices Long'!$E:$E,'All Prices combined'!$G268)))),2)</f>
        <v>1.01</v>
      </c>
      <c r="BM268" s="2">
        <f>ROUND(IF($B268="Annuity",SUMIFS('Annuity Prices'!BP:BP,'Annuity Prices'!$B:$B,$D268,'Annuity Prices'!$E:$E,$G268),IF($B268="RAB Short",SUMIFS('RAB Prices Short'!BP:BP,'RAB Prices Short'!$B:$B,'All Prices combined'!$D268,'RAB Prices Short'!$E:$E,'All Prices combined'!$G268),IF($B268="RAB Long",SUMIFS('RAB Prices Long'!BP:BP,'RAB Prices Long'!$B:$B,'All Prices combined'!$D268,'RAB Prices Long'!$E:$E,'All Prices combined'!$G268)))),2)</f>
        <v>1.03</v>
      </c>
      <c r="BN268" s="2">
        <f>ROUND(IF($B268="Annuity",SUMIFS('Annuity Prices'!BQ:BQ,'Annuity Prices'!$B:$B,$D268,'Annuity Prices'!$E:$E,$G268),IF($B268="RAB Short",SUMIFS('RAB Prices Short'!BQ:BQ,'RAB Prices Short'!$B:$B,'All Prices combined'!$D268,'RAB Prices Short'!$E:$E,'All Prices combined'!$G268),IF($B268="RAB Long",SUMIFS('RAB Prices Long'!BQ:BQ,'RAB Prices Long'!$B:$B,'All Prices combined'!$D268,'RAB Prices Long'!$E:$E,'All Prices combined'!$G268)))),2)</f>
        <v>1.05</v>
      </c>
      <c r="BO268" s="2">
        <f>ROUND(IF($B268="Annuity",SUMIFS('Annuity Prices'!BR:BR,'Annuity Prices'!$B:$B,$D268,'Annuity Prices'!$E:$E,$G268),IF($B268="RAB Short",SUMIFS('RAB Prices Short'!BR:BR,'RAB Prices Short'!$B:$B,'All Prices combined'!$D268,'RAB Prices Short'!$E:$E,'All Prices combined'!$G268),IF($B268="RAB Long",SUMIFS('RAB Prices Long'!BR:BR,'RAB Prices Long'!$B:$B,'All Prices combined'!$D268,'RAB Prices Long'!$E:$E,'All Prices combined'!$G268)))),2)</f>
        <v>1.08</v>
      </c>
      <c r="BP268" s="2">
        <f>ROUND(IF($B268="Annuity",SUMIFS('Annuity Prices'!BS:BS,'Annuity Prices'!$B:$B,$D268,'Annuity Prices'!$E:$E,$G268),IF($B268="RAB Short",SUMIFS('RAB Prices Short'!BS:BS,'RAB Prices Short'!$B:$B,'All Prices combined'!$D268,'RAB Prices Short'!$E:$E,'All Prices combined'!$G268),IF($B268="RAB Long",SUMIFS('RAB Prices Long'!BS:BS,'RAB Prices Long'!$B:$B,'All Prices combined'!$D268,'RAB Prices Long'!$E:$E,'All Prices combined'!$G268)))),2)</f>
        <v>1.1100000000000001</v>
      </c>
      <c r="BQ268" s="2">
        <f>ROUND(IF($B268="Annuity",SUMIFS('Annuity Prices'!BT:BT,'Annuity Prices'!$B:$B,$D268,'Annuity Prices'!$E:$E,$G268),IF($B268="RAB Short",SUMIFS('RAB Prices Short'!BT:BT,'RAB Prices Short'!$B:$B,'All Prices combined'!$D268,'RAB Prices Short'!$E:$E,'All Prices combined'!$G268),IF($B268="RAB Long",SUMIFS('RAB Prices Long'!BT:BT,'RAB Prices Long'!$B:$B,'All Prices combined'!$D268,'RAB Prices Long'!$E:$E,'All Prices combined'!$G268)))),2)</f>
        <v>1.1299999999999999</v>
      </c>
      <c r="BR268" s="2">
        <f>ROUND(IF($B268="Annuity",SUMIFS('Annuity Prices'!BU:BU,'Annuity Prices'!$B:$B,$D268,'Annuity Prices'!$E:$E,$G268),IF($B268="RAB Short",SUMIFS('RAB Prices Short'!BU:BU,'RAB Prices Short'!$B:$B,'All Prices combined'!$D268,'RAB Prices Short'!$E:$E,'All Prices combined'!$G268),IF($B268="RAB Long",SUMIFS('RAB Prices Long'!BU:BU,'RAB Prices Long'!$B:$B,'All Prices combined'!$D268,'RAB Prices Long'!$E:$E,'All Prices combined'!$G268)))),2)</f>
        <v>1.1599999999999999</v>
      </c>
      <c r="BS268" s="2">
        <f>ROUND(IF($B268="Annuity",SUMIFS('Annuity Prices'!BV:BV,'Annuity Prices'!$B:$B,$D268,'Annuity Prices'!$E:$E,$G268),IF($B268="RAB Short",SUMIFS('RAB Prices Short'!BV:BV,'RAB Prices Short'!$B:$B,'All Prices combined'!$D268,'RAB Prices Short'!$E:$E,'All Prices combined'!$G268),IF($B268="RAB Long",SUMIFS('RAB Prices Long'!BV:BV,'RAB Prices Long'!$B:$B,'All Prices combined'!$D268,'RAB Prices Long'!$E:$E,'All Prices combined'!$G268)))),2)</f>
        <v>1.18</v>
      </c>
      <c r="BT268" s="2">
        <f>ROUND(IF($B268="Annuity",SUMIFS('Annuity Prices'!BW:BW,'Annuity Prices'!$B:$B,$D268,'Annuity Prices'!$E:$E,$G268),IF($B268="RAB Short",SUMIFS('RAB Prices Short'!BW:BW,'RAB Prices Short'!$B:$B,'All Prices combined'!$D268,'RAB Prices Short'!$E:$E,'All Prices combined'!$G268),IF($B268="RAB Long",SUMIFS('RAB Prices Long'!BW:BW,'RAB Prices Long'!$B:$B,'All Prices combined'!$D268,'RAB Prices Long'!$E:$E,'All Prices combined'!$G268)))),2)</f>
        <v>1.21</v>
      </c>
      <c r="BU268" s="2">
        <f>ROUND(IF($B268="Annuity",SUMIFS('Annuity Prices'!BX:BX,'Annuity Prices'!$B:$B,$D268,'Annuity Prices'!$E:$E,$G268),IF($B268="RAB Short",SUMIFS('RAB Prices Short'!BX:BX,'RAB Prices Short'!$B:$B,'All Prices combined'!$D268,'RAB Prices Short'!$E:$E,'All Prices combined'!$G268),IF($B268="RAB Long",SUMIFS('RAB Prices Long'!BX:BX,'RAB Prices Long'!$B:$B,'All Prices combined'!$D268,'RAB Prices Long'!$E:$E,'All Prices combined'!$G268)))),2)</f>
        <v>1.24</v>
      </c>
    </row>
    <row r="269" spans="2:73" x14ac:dyDescent="0.25">
      <c r="B269" t="s">
        <v>44</v>
      </c>
      <c r="C269">
        <v>16</v>
      </c>
      <c r="E269" t="s">
        <v>173</v>
      </c>
      <c r="G269" t="s">
        <v>174</v>
      </c>
      <c r="I269" s="2">
        <f>ROUND(IF($B269="Annuity",SUMIFS('Annuity Prices'!L:L,'Annuity Prices'!$B:$B,$D269,'Annuity Prices'!$E:$E,$G269),IF($B269="RAB Short",SUMIFS('RAB Prices Short'!L:L,'RAB Prices Short'!$B:$B,'All Prices combined'!$D269,'RAB Prices Short'!$E:$E,'All Prices combined'!$G269),IF($B269="RAB Long",SUMIFS('RAB Prices Long'!L:L,'RAB Prices Long'!$B:$B,'All Prices combined'!$D269,'RAB Prices Long'!$E:$E,'All Prices combined'!$G269)))),2)</f>
        <v>0</v>
      </c>
      <c r="J269" s="2">
        <f>ROUND(IF($B269="Annuity",SUMIFS('Annuity Prices'!M:M,'Annuity Prices'!$B:$B,$D269,'Annuity Prices'!$E:$E,$G269),IF($B269="RAB Short",SUMIFS('RAB Prices Short'!M:M,'RAB Prices Short'!$B:$B,'All Prices combined'!$D269,'RAB Prices Short'!$E:$E,'All Prices combined'!$G269),IF($B269="RAB Long",SUMIFS('RAB Prices Long'!M:M,'RAB Prices Long'!$B:$B,'All Prices combined'!$D269,'RAB Prices Long'!$E:$E,'All Prices combined'!$G269)))),2)</f>
        <v>0</v>
      </c>
      <c r="K269" s="2">
        <f>ROUND(IF($B269="Annuity",SUMIFS('Annuity Prices'!N:N,'Annuity Prices'!$B:$B,$D269,'Annuity Prices'!$E:$E,$G269),IF($B269="RAB Short",SUMIFS('RAB Prices Short'!N:N,'RAB Prices Short'!$B:$B,'All Prices combined'!$D269,'RAB Prices Short'!$E:$E,'All Prices combined'!$G269),IF($B269="RAB Long",SUMIFS('RAB Prices Long'!N:N,'RAB Prices Long'!$B:$B,'All Prices combined'!$D269,'RAB Prices Long'!$E:$E,'All Prices combined'!$G269)))),2)</f>
        <v>0</v>
      </c>
      <c r="L269" s="2">
        <f>ROUND(IF($B269="Annuity",SUMIFS('Annuity Prices'!O:O,'Annuity Prices'!$B:$B,$D269,'Annuity Prices'!$E:$E,$G269),IF($B269="RAB Short",SUMIFS('RAB Prices Short'!O:O,'RAB Prices Short'!$B:$B,'All Prices combined'!$D269,'RAB Prices Short'!$E:$E,'All Prices combined'!$G269),IF($B269="RAB Long",SUMIFS('RAB Prices Long'!O:O,'RAB Prices Long'!$B:$B,'All Prices combined'!$D269,'RAB Prices Long'!$E:$E,'All Prices combined'!$G269)))),2)</f>
        <v>0</v>
      </c>
      <c r="M269" s="2">
        <f>ROUND(IF($B269="Annuity",SUMIFS('Annuity Prices'!P:P,'Annuity Prices'!$B:$B,$D269,'Annuity Prices'!$E:$E,$G269),IF($B269="RAB Short",SUMIFS('RAB Prices Short'!P:P,'RAB Prices Short'!$B:$B,'All Prices combined'!$D269,'RAB Prices Short'!$E:$E,'All Prices combined'!$G269),IF($B269="RAB Long",SUMIFS('RAB Prices Long'!P:P,'RAB Prices Long'!$B:$B,'All Prices combined'!$D269,'RAB Prices Long'!$E:$E,'All Prices combined'!$G269)))),2)</f>
        <v>0</v>
      </c>
      <c r="N269" s="2">
        <f>ROUND(IF($B269="Annuity",SUMIFS('Annuity Prices'!Q:Q,'Annuity Prices'!$B:$B,$D269,'Annuity Prices'!$E:$E,$G269),IF($B269="RAB Short",SUMIFS('RAB Prices Short'!Q:Q,'RAB Prices Short'!$B:$B,'All Prices combined'!$D269,'RAB Prices Short'!$E:$E,'All Prices combined'!$G269),IF($B269="RAB Long",SUMIFS('RAB Prices Long'!Q:Q,'RAB Prices Long'!$B:$B,'All Prices combined'!$D269,'RAB Prices Long'!$E:$E,'All Prices combined'!$G269)))),2)</f>
        <v>0</v>
      </c>
      <c r="O269" s="2">
        <f>ROUND(IF($B269="Annuity",SUMIFS('Annuity Prices'!R:R,'Annuity Prices'!$B:$B,$D269,'Annuity Prices'!$E:$E,$G269),IF($B269="RAB Short",SUMIFS('RAB Prices Short'!R:R,'RAB Prices Short'!$B:$B,'All Prices combined'!$D269,'RAB Prices Short'!$E:$E,'All Prices combined'!$G269),IF($B269="RAB Long",SUMIFS('RAB Prices Long'!R:R,'RAB Prices Long'!$B:$B,'All Prices combined'!$D269,'RAB Prices Long'!$E:$E,'All Prices combined'!$G269)))),2)</f>
        <v>0</v>
      </c>
      <c r="P269" s="2">
        <f>ROUND(IF($B269="Annuity",SUMIFS('Annuity Prices'!S:S,'Annuity Prices'!$B:$B,$D269,'Annuity Prices'!$E:$E,$G269),IF($B269="RAB Short",SUMIFS('RAB Prices Short'!S:S,'RAB Prices Short'!$B:$B,'All Prices combined'!$D269,'RAB Prices Short'!$E:$E,'All Prices combined'!$G269),IF($B269="RAB Long",SUMIFS('RAB Prices Long'!S:S,'RAB Prices Long'!$B:$B,'All Prices combined'!$D269,'RAB Prices Long'!$E:$E,'All Prices combined'!$G269)))),2)</f>
        <v>0</v>
      </c>
      <c r="Q269" s="2">
        <f>ROUND(IF($B269="Annuity",SUMIFS('Annuity Prices'!T:T,'Annuity Prices'!$B:$B,$D269,'Annuity Prices'!$E:$E,$G269),IF($B269="RAB Short",SUMIFS('RAB Prices Short'!T:T,'RAB Prices Short'!$B:$B,'All Prices combined'!$D269,'RAB Prices Short'!$E:$E,'All Prices combined'!$G269),IF($B269="RAB Long",SUMIFS('RAB Prices Long'!T:T,'RAB Prices Long'!$B:$B,'All Prices combined'!$D269,'RAB Prices Long'!$E:$E,'All Prices combined'!$G269)))),2)</f>
        <v>0</v>
      </c>
      <c r="R269" s="2">
        <f>ROUND(IF($B269="Annuity",SUMIFS('Annuity Prices'!U:U,'Annuity Prices'!$B:$B,$D269,'Annuity Prices'!$E:$E,$G269),IF($B269="RAB Short",SUMIFS('RAB Prices Short'!U:U,'RAB Prices Short'!$B:$B,'All Prices combined'!$D269,'RAB Prices Short'!$E:$E,'All Prices combined'!$G269),IF($B269="RAB Long",SUMIFS('RAB Prices Long'!U:U,'RAB Prices Long'!$B:$B,'All Prices combined'!$D269,'RAB Prices Long'!$E:$E,'All Prices combined'!$G269)))),2)</f>
        <v>0</v>
      </c>
      <c r="S269" s="2">
        <f>ROUND(IF($B269="Annuity",SUMIFS('Annuity Prices'!V:V,'Annuity Prices'!$B:$B,$D269,'Annuity Prices'!$E:$E,$G269),IF($B269="RAB Short",SUMIFS('RAB Prices Short'!V:V,'RAB Prices Short'!$B:$B,'All Prices combined'!$D269,'RAB Prices Short'!$E:$E,'All Prices combined'!$G269),IF($B269="RAB Long",SUMIFS('RAB Prices Long'!V:V,'RAB Prices Long'!$B:$B,'All Prices combined'!$D269,'RAB Prices Long'!$E:$E,'All Prices combined'!$G269)))),2)</f>
        <v>0</v>
      </c>
      <c r="T269" s="2">
        <f>ROUND(IF($B269="Annuity",SUMIFS('Annuity Prices'!W:W,'Annuity Prices'!$B:$B,$D269,'Annuity Prices'!$E:$E,$G269),IF($B269="RAB Short",SUMIFS('RAB Prices Short'!W:W,'RAB Prices Short'!$B:$B,'All Prices combined'!$D269,'RAB Prices Short'!$E:$E,'All Prices combined'!$G269),IF($B269="RAB Long",SUMIFS('RAB Prices Long'!W:W,'RAB Prices Long'!$B:$B,'All Prices combined'!$D269,'RAB Prices Long'!$E:$E,'All Prices combined'!$G269)))),2)</f>
        <v>0</v>
      </c>
      <c r="U269" s="2">
        <f>ROUND(IF($B269="Annuity",SUMIFS('Annuity Prices'!X:X,'Annuity Prices'!$B:$B,$D269,'Annuity Prices'!$E:$E,$G269),IF($B269="RAB Short",SUMIFS('RAB Prices Short'!X:X,'RAB Prices Short'!$B:$B,'All Prices combined'!$D269,'RAB Prices Short'!$E:$E,'All Prices combined'!$G269),IF($B269="RAB Long",SUMIFS('RAB Prices Long'!X:X,'RAB Prices Long'!$B:$B,'All Prices combined'!$D269,'RAB Prices Long'!$E:$E,'All Prices combined'!$G269)))),2)</f>
        <v>0</v>
      </c>
      <c r="V269" s="2">
        <f>ROUND(IF($B269="Annuity",SUMIFS('Annuity Prices'!Y:Y,'Annuity Prices'!$B:$B,$D269,'Annuity Prices'!$E:$E,$G269),IF($B269="RAB Short",SUMIFS('RAB Prices Short'!Y:Y,'RAB Prices Short'!$B:$B,'All Prices combined'!$D269,'RAB Prices Short'!$E:$E,'All Prices combined'!$G269),IF($B269="RAB Long",SUMIFS('RAB Prices Long'!Y:Y,'RAB Prices Long'!$B:$B,'All Prices combined'!$D269,'RAB Prices Long'!$E:$E,'All Prices combined'!$G269)))),2)</f>
        <v>0</v>
      </c>
      <c r="W269" s="2">
        <f>ROUND(IF($B269="Annuity",SUMIFS('Annuity Prices'!Z:Z,'Annuity Prices'!$B:$B,$D269,'Annuity Prices'!$E:$E,$G269),IF($B269="RAB Short",SUMIFS('RAB Prices Short'!Z:Z,'RAB Prices Short'!$B:$B,'All Prices combined'!$D269,'RAB Prices Short'!$E:$E,'All Prices combined'!$G269),IF($B269="RAB Long",SUMIFS('RAB Prices Long'!Z:Z,'RAB Prices Long'!$B:$B,'All Prices combined'!$D269,'RAB Prices Long'!$E:$E,'All Prices combined'!$G269)))),2)</f>
        <v>0</v>
      </c>
      <c r="X269" s="2">
        <f>ROUND(IF($B269="Annuity",SUMIFS('Annuity Prices'!AA:AA,'Annuity Prices'!$B:$B,$D269,'Annuity Prices'!$E:$E,$G269),IF($B269="RAB Short",SUMIFS('RAB Prices Short'!AA:AA,'RAB Prices Short'!$B:$B,'All Prices combined'!$D269,'RAB Prices Short'!$E:$E,'All Prices combined'!$G269),IF($B269="RAB Long",SUMIFS('RAB Prices Long'!AA:AA,'RAB Prices Long'!$B:$B,'All Prices combined'!$D269,'RAB Prices Long'!$E:$E,'All Prices combined'!$G269)))),2)</f>
        <v>0</v>
      </c>
      <c r="Y269" s="2">
        <f>ROUND(IF($B269="Annuity",SUMIFS('Annuity Prices'!AB:AB,'Annuity Prices'!$B:$B,$D269,'Annuity Prices'!$E:$E,$G269),IF($B269="RAB Short",SUMIFS('RAB Prices Short'!AB:AB,'RAB Prices Short'!$B:$B,'All Prices combined'!$D269,'RAB Prices Short'!$E:$E,'All Prices combined'!$G269),IF($B269="RAB Long",SUMIFS('RAB Prices Long'!AB:AB,'RAB Prices Long'!$B:$B,'All Prices combined'!$D269,'RAB Prices Long'!$E:$E,'All Prices combined'!$G269)))),2)</f>
        <v>0</v>
      </c>
      <c r="Z269" s="2">
        <f>ROUND(IF($B269="Annuity",SUMIFS('Annuity Prices'!AC:AC,'Annuity Prices'!$B:$B,$D269,'Annuity Prices'!$E:$E,$G269),IF($B269="RAB Short",SUMIFS('RAB Prices Short'!AC:AC,'RAB Prices Short'!$B:$B,'All Prices combined'!$D269,'RAB Prices Short'!$E:$E,'All Prices combined'!$G269),IF($B269="RAB Long",SUMIFS('RAB Prices Long'!AC:AC,'RAB Prices Long'!$B:$B,'All Prices combined'!$D269,'RAB Prices Long'!$E:$E,'All Prices combined'!$G269)))),2)</f>
        <v>0</v>
      </c>
      <c r="AA269" s="2">
        <f>ROUND(IF($B269="Annuity",SUMIFS('Annuity Prices'!AD:AD,'Annuity Prices'!$B:$B,$D269,'Annuity Prices'!$E:$E,$G269),IF($B269="RAB Short",SUMIFS('RAB Prices Short'!AD:AD,'RAB Prices Short'!$B:$B,'All Prices combined'!$D269,'RAB Prices Short'!$E:$E,'All Prices combined'!$G269),IF($B269="RAB Long",SUMIFS('RAB Prices Long'!AD:AD,'RAB Prices Long'!$B:$B,'All Prices combined'!$D269,'RAB Prices Long'!$E:$E,'All Prices combined'!$G269)))),2)</f>
        <v>0</v>
      </c>
      <c r="AB269" s="2">
        <f>ROUND(IF($B269="Annuity",SUMIFS('Annuity Prices'!AE:AE,'Annuity Prices'!$B:$B,$D269,'Annuity Prices'!$E:$E,$G269),IF($B269="RAB Short",SUMIFS('RAB Prices Short'!AE:AE,'RAB Prices Short'!$B:$B,'All Prices combined'!$D269,'RAB Prices Short'!$E:$E,'All Prices combined'!$G269),IF($B269="RAB Long",SUMIFS('RAB Prices Long'!AE:AE,'RAB Prices Long'!$B:$B,'All Prices combined'!$D269,'RAB Prices Long'!$E:$E,'All Prices combined'!$G269)))),2)</f>
        <v>0</v>
      </c>
      <c r="AC269" s="2">
        <f>ROUND(IF($B269="Annuity",SUMIFS('Annuity Prices'!AF:AF,'Annuity Prices'!$B:$B,$D269,'Annuity Prices'!$E:$E,$G269),IF($B269="RAB Short",SUMIFS('RAB Prices Short'!AF:AF,'RAB Prices Short'!$B:$B,'All Prices combined'!$D269,'RAB Prices Short'!$E:$E,'All Prices combined'!$G269),IF($B269="RAB Long",SUMIFS('RAB Prices Long'!AF:AF,'RAB Prices Long'!$B:$B,'All Prices combined'!$D269,'RAB Prices Long'!$E:$E,'All Prices combined'!$G269)))),2)</f>
        <v>0</v>
      </c>
      <c r="AD269" s="2">
        <f>ROUND(IF($B269="Annuity",SUMIFS('Annuity Prices'!AG:AG,'Annuity Prices'!$B:$B,$D269,'Annuity Prices'!$E:$E,$G269),IF($B269="RAB Short",SUMIFS('RAB Prices Short'!AG:AG,'RAB Prices Short'!$B:$B,'All Prices combined'!$D269,'RAB Prices Short'!$E:$E,'All Prices combined'!$G269),IF($B269="RAB Long",SUMIFS('RAB Prices Long'!AG:AG,'RAB Prices Long'!$B:$B,'All Prices combined'!$D269,'RAB Prices Long'!$E:$E,'All Prices combined'!$G269)))),2)</f>
        <v>0</v>
      </c>
      <c r="AE269" s="2">
        <f>ROUND(IF($B269="Annuity",SUMIFS('Annuity Prices'!AH:AH,'Annuity Prices'!$B:$B,$D269,'Annuity Prices'!$E:$E,$G269),IF($B269="RAB Short",SUMIFS('RAB Prices Short'!AH:AH,'RAB Prices Short'!$B:$B,'All Prices combined'!$D269,'RAB Prices Short'!$E:$E,'All Prices combined'!$G269),IF($B269="RAB Long",SUMIFS('RAB Prices Long'!AH:AH,'RAB Prices Long'!$B:$B,'All Prices combined'!$D269,'RAB Prices Long'!$E:$E,'All Prices combined'!$G269)))),2)</f>
        <v>0</v>
      </c>
      <c r="AF269" s="2">
        <f>ROUND(IF($B269="Annuity",SUMIFS('Annuity Prices'!AI:AI,'Annuity Prices'!$B:$B,$D269,'Annuity Prices'!$E:$E,$G269),IF($B269="RAB Short",SUMIFS('RAB Prices Short'!AI:AI,'RAB Prices Short'!$B:$B,'All Prices combined'!$D269,'RAB Prices Short'!$E:$E,'All Prices combined'!$G269),IF($B269="RAB Long",SUMIFS('RAB Prices Long'!AI:AI,'RAB Prices Long'!$B:$B,'All Prices combined'!$D269,'RAB Prices Long'!$E:$E,'All Prices combined'!$G269)))),2)</f>
        <v>0</v>
      </c>
      <c r="AG269" s="2">
        <f>ROUND(IF($B269="Annuity",SUMIFS('Annuity Prices'!AJ:AJ,'Annuity Prices'!$B:$B,$D269,'Annuity Prices'!$E:$E,$G269),IF($B269="RAB Short",SUMIFS('RAB Prices Short'!AJ:AJ,'RAB Prices Short'!$B:$B,'All Prices combined'!$D269,'RAB Prices Short'!$E:$E,'All Prices combined'!$G269),IF($B269="RAB Long",SUMIFS('RAB Prices Long'!AJ:AJ,'RAB Prices Long'!$B:$B,'All Prices combined'!$D269,'RAB Prices Long'!$E:$E,'All Prices combined'!$G269)))),2)</f>
        <v>0</v>
      </c>
      <c r="AH269" s="2">
        <f>ROUND(IF($B269="Annuity",SUMIFS('Annuity Prices'!AK:AK,'Annuity Prices'!$B:$B,$D269,'Annuity Prices'!$E:$E,$G269),IF($B269="RAB Short",SUMIFS('RAB Prices Short'!AK:AK,'RAB Prices Short'!$B:$B,'All Prices combined'!$D269,'RAB Prices Short'!$E:$E,'All Prices combined'!$G269),IF($B269="RAB Long",SUMIFS('RAB Prices Long'!AK:AK,'RAB Prices Long'!$B:$B,'All Prices combined'!$D269,'RAB Prices Long'!$E:$E,'All Prices combined'!$G269)))),2)</f>
        <v>0</v>
      </c>
      <c r="AI269" s="2">
        <f>ROUND(IF($B269="Annuity",SUMIFS('Annuity Prices'!AL:AL,'Annuity Prices'!$B:$B,$D269,'Annuity Prices'!$E:$E,$G269),IF($B269="RAB Short",SUMIFS('RAB Prices Short'!AL:AL,'RAB Prices Short'!$B:$B,'All Prices combined'!$D269,'RAB Prices Short'!$E:$E,'All Prices combined'!$G269),IF($B269="RAB Long",SUMIFS('RAB Prices Long'!AL:AL,'RAB Prices Long'!$B:$B,'All Prices combined'!$D269,'RAB Prices Long'!$E:$E,'All Prices combined'!$G269)))),2)</f>
        <v>0</v>
      </c>
      <c r="AJ269" s="2">
        <f>ROUND(IF($B269="Annuity",SUMIFS('Annuity Prices'!AM:AM,'Annuity Prices'!$B:$B,$D269,'Annuity Prices'!$E:$E,$G269),IF($B269="RAB Short",SUMIFS('RAB Prices Short'!AM:AM,'RAB Prices Short'!$B:$B,'All Prices combined'!$D269,'RAB Prices Short'!$E:$E,'All Prices combined'!$G269),IF($B269="RAB Long",SUMIFS('RAB Prices Long'!AM:AM,'RAB Prices Long'!$B:$B,'All Prices combined'!$D269,'RAB Prices Long'!$E:$E,'All Prices combined'!$G269)))),2)</f>
        <v>0</v>
      </c>
      <c r="AK269" s="2">
        <f>ROUND(IF($B269="Annuity",SUMIFS('Annuity Prices'!AN:AN,'Annuity Prices'!$B:$B,$D269,'Annuity Prices'!$E:$E,$G269),IF($B269="RAB Short",SUMIFS('RAB Prices Short'!AN:AN,'RAB Prices Short'!$B:$B,'All Prices combined'!$D269,'RAB Prices Short'!$E:$E,'All Prices combined'!$G269),IF($B269="RAB Long",SUMIFS('RAB Prices Long'!AN:AN,'RAB Prices Long'!$B:$B,'All Prices combined'!$D269,'RAB Prices Long'!$E:$E,'All Prices combined'!$G269)))),2)</f>
        <v>0</v>
      </c>
      <c r="AL269" s="2">
        <f>ROUND(IF($B269="Annuity",SUMIFS('Annuity Prices'!AO:AO,'Annuity Prices'!$B:$B,$D269,'Annuity Prices'!$E:$E,$G269),IF($B269="RAB Short",SUMIFS('RAB Prices Short'!AO:AO,'RAB Prices Short'!$B:$B,'All Prices combined'!$D269,'RAB Prices Short'!$E:$E,'All Prices combined'!$G269),IF($B269="RAB Long",SUMIFS('RAB Prices Long'!AO:AO,'RAB Prices Long'!$B:$B,'All Prices combined'!$D269,'RAB Prices Long'!$E:$E,'All Prices combined'!$G269)))),2)</f>
        <v>0</v>
      </c>
      <c r="AM269" s="2">
        <f>ROUND(IF($B269="Annuity",SUMIFS('Annuity Prices'!AP:AP,'Annuity Prices'!$B:$B,$D269,'Annuity Prices'!$E:$E,$G269),IF($B269="RAB Short",SUMIFS('RAB Prices Short'!AP:AP,'RAB Prices Short'!$B:$B,'All Prices combined'!$D269,'RAB Prices Short'!$E:$E,'All Prices combined'!$G269),IF($B269="RAB Long",SUMIFS('RAB Prices Long'!AP:AP,'RAB Prices Long'!$B:$B,'All Prices combined'!$D269,'RAB Prices Long'!$E:$E,'All Prices combined'!$G269)))),2)</f>
        <v>0</v>
      </c>
      <c r="AN269" s="2">
        <f>ROUND(IF($B269="Annuity",SUMIFS('Annuity Prices'!AQ:AQ,'Annuity Prices'!$B:$B,$D269,'Annuity Prices'!$E:$E,$G269),IF($B269="RAB Short",SUMIFS('RAB Prices Short'!AQ:AQ,'RAB Prices Short'!$B:$B,'All Prices combined'!$D269,'RAB Prices Short'!$E:$E,'All Prices combined'!$G269),IF($B269="RAB Long",SUMIFS('RAB Prices Long'!AQ:AQ,'RAB Prices Long'!$B:$B,'All Prices combined'!$D269,'RAB Prices Long'!$E:$E,'All Prices combined'!$G269)))),2)</f>
        <v>0</v>
      </c>
      <c r="AO269" s="2">
        <f>ROUND(IF($B269="Annuity",SUMIFS('Annuity Prices'!AR:AR,'Annuity Prices'!$B:$B,$D269,'Annuity Prices'!$E:$E,$G269),IF($B269="RAB Short",SUMIFS('RAB Prices Short'!AR:AR,'RAB Prices Short'!$B:$B,'All Prices combined'!$D269,'RAB Prices Short'!$E:$E,'All Prices combined'!$G269),IF($B269="RAB Long",SUMIFS('RAB Prices Long'!AR:AR,'RAB Prices Long'!$B:$B,'All Prices combined'!$D269,'RAB Prices Long'!$E:$E,'All Prices combined'!$G269)))),2)</f>
        <v>0</v>
      </c>
      <c r="AP269" s="2">
        <f>ROUND(IF($B269="Annuity",SUMIFS('Annuity Prices'!AS:AS,'Annuity Prices'!$B:$B,$D269,'Annuity Prices'!$E:$E,$G269),IF($B269="RAB Short",SUMIFS('RAB Prices Short'!AS:AS,'RAB Prices Short'!$B:$B,'All Prices combined'!$D269,'RAB Prices Short'!$E:$E,'All Prices combined'!$G269),IF($B269="RAB Long",SUMIFS('RAB Prices Long'!AS:AS,'RAB Prices Long'!$B:$B,'All Prices combined'!$D269,'RAB Prices Long'!$E:$E,'All Prices combined'!$G269)))),2)</f>
        <v>0</v>
      </c>
      <c r="AQ269" s="2">
        <f>ROUND(IF($B269="Annuity",SUMIFS('Annuity Prices'!AT:AT,'Annuity Prices'!$B:$B,$D269,'Annuity Prices'!$E:$E,$G269),IF($B269="RAB Short",SUMIFS('RAB Prices Short'!AT:AT,'RAB Prices Short'!$B:$B,'All Prices combined'!$D269,'RAB Prices Short'!$E:$E,'All Prices combined'!$G269),IF($B269="RAB Long",SUMIFS('RAB Prices Long'!AT:AT,'RAB Prices Long'!$B:$B,'All Prices combined'!$D269,'RAB Prices Long'!$E:$E,'All Prices combined'!$G269)))),2)</f>
        <v>0</v>
      </c>
      <c r="AR269" s="2">
        <f>ROUND(IF($B269="Annuity",SUMIFS('Annuity Prices'!AU:AU,'Annuity Prices'!$B:$B,$D269,'Annuity Prices'!$E:$E,$G269),IF($B269="RAB Short",SUMIFS('RAB Prices Short'!AU:AU,'RAB Prices Short'!$B:$B,'All Prices combined'!$D269,'RAB Prices Short'!$E:$E,'All Prices combined'!$G269),IF($B269="RAB Long",SUMIFS('RAB Prices Long'!AU:AU,'RAB Prices Long'!$B:$B,'All Prices combined'!$D269,'RAB Prices Long'!$E:$E,'All Prices combined'!$G269)))),2)</f>
        <v>0</v>
      </c>
      <c r="AS269" s="2">
        <f>ROUND(IF($B269="Annuity",SUMIFS('Annuity Prices'!AV:AV,'Annuity Prices'!$B:$B,$D269,'Annuity Prices'!$E:$E,$G269),IF($B269="RAB Short",SUMIFS('RAB Prices Short'!AV:AV,'RAB Prices Short'!$B:$B,'All Prices combined'!$D269,'RAB Prices Short'!$E:$E,'All Prices combined'!$G269),IF($B269="RAB Long",SUMIFS('RAB Prices Long'!AV:AV,'RAB Prices Long'!$B:$B,'All Prices combined'!$D269,'RAB Prices Long'!$E:$E,'All Prices combined'!$G269)))),2)</f>
        <v>0</v>
      </c>
      <c r="AT269" s="2">
        <f>ROUND(IF($B269="Annuity",SUMIFS('Annuity Prices'!AW:AW,'Annuity Prices'!$B:$B,$D269,'Annuity Prices'!$E:$E,$G269),IF($B269="RAB Short",SUMIFS('RAB Prices Short'!AW:AW,'RAB Prices Short'!$B:$B,'All Prices combined'!$D269,'RAB Prices Short'!$E:$E,'All Prices combined'!$G269),IF($B269="RAB Long",SUMIFS('RAB Prices Long'!AW:AW,'RAB Prices Long'!$B:$B,'All Prices combined'!$D269,'RAB Prices Long'!$E:$E,'All Prices combined'!$G269)))),2)</f>
        <v>0</v>
      </c>
      <c r="AU269" s="2">
        <f>ROUND(IF($B269="Annuity",SUMIFS('Annuity Prices'!AX:AX,'Annuity Prices'!$B:$B,$D269,'Annuity Prices'!$E:$E,$G269),IF($B269="RAB Short",SUMIFS('RAB Prices Short'!AX:AX,'RAB Prices Short'!$B:$B,'All Prices combined'!$D269,'RAB Prices Short'!$E:$E,'All Prices combined'!$G269),IF($B269="RAB Long",SUMIFS('RAB Prices Long'!AX:AX,'RAB Prices Long'!$B:$B,'All Prices combined'!$D269,'RAB Prices Long'!$E:$E,'All Prices combined'!$G269)))),2)</f>
        <v>0</v>
      </c>
      <c r="AV269" s="2">
        <f>ROUND(IF($B269="Annuity",SUMIFS('Annuity Prices'!AY:AY,'Annuity Prices'!$B:$B,$D269,'Annuity Prices'!$E:$E,$G269),IF($B269="RAB Short",SUMIFS('RAB Prices Short'!AY:AY,'RAB Prices Short'!$B:$B,'All Prices combined'!$D269,'RAB Prices Short'!$E:$E,'All Prices combined'!$G269),IF($B269="RAB Long",SUMIFS('RAB Prices Long'!AY:AY,'RAB Prices Long'!$B:$B,'All Prices combined'!$D269,'RAB Prices Long'!$E:$E,'All Prices combined'!$G269)))),2)</f>
        <v>0</v>
      </c>
      <c r="AW269" s="2">
        <f>ROUND(IF($B269="Annuity",SUMIFS('Annuity Prices'!AZ:AZ,'Annuity Prices'!$B:$B,$D269,'Annuity Prices'!$E:$E,$G269),IF($B269="RAB Short",SUMIFS('RAB Prices Short'!AZ:AZ,'RAB Prices Short'!$B:$B,'All Prices combined'!$D269,'RAB Prices Short'!$E:$E,'All Prices combined'!$G269),IF($B269="RAB Long",SUMIFS('RAB Prices Long'!AZ:AZ,'RAB Prices Long'!$B:$B,'All Prices combined'!$D269,'RAB Prices Long'!$E:$E,'All Prices combined'!$G269)))),2)</f>
        <v>0</v>
      </c>
      <c r="AX269" s="2">
        <f>ROUND(IF($B269="Annuity",SUMIFS('Annuity Prices'!BA:BA,'Annuity Prices'!$B:$B,$D269,'Annuity Prices'!$E:$E,$G269),IF($B269="RAB Short",SUMIFS('RAB Prices Short'!BA:BA,'RAB Prices Short'!$B:$B,'All Prices combined'!$D269,'RAB Prices Short'!$E:$E,'All Prices combined'!$G269),IF($B269="RAB Long",SUMIFS('RAB Prices Long'!BA:BA,'RAB Prices Long'!$B:$B,'All Prices combined'!$D269,'RAB Prices Long'!$E:$E,'All Prices combined'!$G269)))),2)</f>
        <v>0</v>
      </c>
      <c r="AY269" s="2">
        <f>ROUND(IF($B269="Annuity",SUMIFS('Annuity Prices'!BB:BB,'Annuity Prices'!$B:$B,$D269,'Annuity Prices'!$E:$E,$G269),IF($B269="RAB Short",SUMIFS('RAB Prices Short'!BB:BB,'RAB Prices Short'!$B:$B,'All Prices combined'!$D269,'RAB Prices Short'!$E:$E,'All Prices combined'!$G269),IF($B269="RAB Long",SUMIFS('RAB Prices Long'!BB:BB,'RAB Prices Long'!$B:$B,'All Prices combined'!$D269,'RAB Prices Long'!$E:$E,'All Prices combined'!$G269)))),2)</f>
        <v>0</v>
      </c>
      <c r="AZ269" s="2">
        <f>ROUND(IF($B269="Annuity",SUMIFS('Annuity Prices'!BC:BC,'Annuity Prices'!$B:$B,$D269,'Annuity Prices'!$E:$E,$G269),IF($B269="RAB Short",SUMIFS('RAB Prices Short'!BC:BC,'RAB Prices Short'!$B:$B,'All Prices combined'!$D269,'RAB Prices Short'!$E:$E,'All Prices combined'!$G269),IF($B269="RAB Long",SUMIFS('RAB Prices Long'!BC:BC,'RAB Prices Long'!$B:$B,'All Prices combined'!$D269,'RAB Prices Long'!$E:$E,'All Prices combined'!$G269)))),2)</f>
        <v>0</v>
      </c>
      <c r="BA269" s="2">
        <f>ROUND(IF($B269="Annuity",SUMIFS('Annuity Prices'!BD:BD,'Annuity Prices'!$B:$B,$D269,'Annuity Prices'!$E:$E,$G269),IF($B269="RAB Short",SUMIFS('RAB Prices Short'!BD:BD,'RAB Prices Short'!$B:$B,'All Prices combined'!$D269,'RAB Prices Short'!$E:$E,'All Prices combined'!$G269),IF($B269="RAB Long",SUMIFS('RAB Prices Long'!BD:BD,'RAB Prices Long'!$B:$B,'All Prices combined'!$D269,'RAB Prices Long'!$E:$E,'All Prices combined'!$G269)))),2)</f>
        <v>0</v>
      </c>
      <c r="BB269" s="2">
        <f>ROUND(IF($B269="Annuity",SUMIFS('Annuity Prices'!BE:BE,'Annuity Prices'!$B:$B,$D269,'Annuity Prices'!$E:$E,$G269),IF($B269="RAB Short",SUMIFS('RAB Prices Short'!BE:BE,'RAB Prices Short'!$B:$B,'All Prices combined'!$D269,'RAB Prices Short'!$E:$E,'All Prices combined'!$G269),IF($B269="RAB Long",SUMIFS('RAB Prices Long'!BE:BE,'RAB Prices Long'!$B:$B,'All Prices combined'!$D269,'RAB Prices Long'!$E:$E,'All Prices combined'!$G269)))),2)</f>
        <v>0</v>
      </c>
      <c r="BC269" s="2">
        <f>ROUND(IF($B269="Annuity",SUMIFS('Annuity Prices'!BF:BF,'Annuity Prices'!$B:$B,$D269,'Annuity Prices'!$E:$E,$G269),IF($B269="RAB Short",SUMIFS('RAB Prices Short'!BF:BF,'RAB Prices Short'!$B:$B,'All Prices combined'!$D269,'RAB Prices Short'!$E:$E,'All Prices combined'!$G269),IF($B269="RAB Long",SUMIFS('RAB Prices Long'!BF:BF,'RAB Prices Long'!$B:$B,'All Prices combined'!$D269,'RAB Prices Long'!$E:$E,'All Prices combined'!$G269)))),2)</f>
        <v>0</v>
      </c>
      <c r="BD269" s="2">
        <f>ROUND(IF($B269="Annuity",SUMIFS('Annuity Prices'!BG:BG,'Annuity Prices'!$B:$B,$D269,'Annuity Prices'!$E:$E,$G269),IF($B269="RAB Short",SUMIFS('RAB Prices Short'!BG:BG,'RAB Prices Short'!$B:$B,'All Prices combined'!$D269,'RAB Prices Short'!$E:$E,'All Prices combined'!$G269),IF($B269="RAB Long",SUMIFS('RAB Prices Long'!BG:BG,'RAB Prices Long'!$B:$B,'All Prices combined'!$D269,'RAB Prices Long'!$E:$E,'All Prices combined'!$G269)))),2)</f>
        <v>0</v>
      </c>
      <c r="BE269" s="2">
        <f>ROUND(IF($B269="Annuity",SUMIFS('Annuity Prices'!BH:BH,'Annuity Prices'!$B:$B,$D269,'Annuity Prices'!$E:$E,$G269),IF($B269="RAB Short",SUMIFS('RAB Prices Short'!BH:BH,'RAB Prices Short'!$B:$B,'All Prices combined'!$D269,'RAB Prices Short'!$E:$E,'All Prices combined'!$G269),IF($B269="RAB Long",SUMIFS('RAB Prices Long'!BH:BH,'RAB Prices Long'!$B:$B,'All Prices combined'!$D269,'RAB Prices Long'!$E:$E,'All Prices combined'!$G269)))),2)</f>
        <v>0</v>
      </c>
      <c r="BF269" s="2">
        <f>ROUND(IF($B269="Annuity",SUMIFS('Annuity Prices'!BI:BI,'Annuity Prices'!$B:$B,$D269,'Annuity Prices'!$E:$E,$G269),IF($B269="RAB Short",SUMIFS('RAB Prices Short'!BI:BI,'RAB Prices Short'!$B:$B,'All Prices combined'!$D269,'RAB Prices Short'!$E:$E,'All Prices combined'!$G269),IF($B269="RAB Long",SUMIFS('RAB Prices Long'!BI:BI,'RAB Prices Long'!$B:$B,'All Prices combined'!$D269,'RAB Prices Long'!$E:$E,'All Prices combined'!$G269)))),2)</f>
        <v>0</v>
      </c>
      <c r="BG269" s="2">
        <f>ROUND(IF($B269="Annuity",SUMIFS('Annuity Prices'!BJ:BJ,'Annuity Prices'!$B:$B,$D269,'Annuity Prices'!$E:$E,$G269),IF($B269="RAB Short",SUMIFS('RAB Prices Short'!BJ:BJ,'RAB Prices Short'!$B:$B,'All Prices combined'!$D269,'RAB Prices Short'!$E:$E,'All Prices combined'!$G269),IF($B269="RAB Long",SUMIFS('RAB Prices Long'!BJ:BJ,'RAB Prices Long'!$B:$B,'All Prices combined'!$D269,'RAB Prices Long'!$E:$E,'All Prices combined'!$G269)))),2)</f>
        <v>0</v>
      </c>
      <c r="BH269" s="2">
        <f>ROUND(IF($B269="Annuity",SUMIFS('Annuity Prices'!BK:BK,'Annuity Prices'!$B:$B,$D269,'Annuity Prices'!$E:$E,$G269),IF($B269="RAB Short",SUMIFS('RAB Prices Short'!BK:BK,'RAB Prices Short'!$B:$B,'All Prices combined'!$D269,'RAB Prices Short'!$E:$E,'All Prices combined'!$G269),IF($B269="RAB Long",SUMIFS('RAB Prices Long'!BK:BK,'RAB Prices Long'!$B:$B,'All Prices combined'!$D269,'RAB Prices Long'!$E:$E,'All Prices combined'!$G269)))),2)</f>
        <v>0</v>
      </c>
      <c r="BI269" s="2">
        <f>ROUND(IF($B269="Annuity",SUMIFS('Annuity Prices'!BL:BL,'Annuity Prices'!$B:$B,$D269,'Annuity Prices'!$E:$E,$G269),IF($B269="RAB Short",SUMIFS('RAB Prices Short'!BL:BL,'RAB Prices Short'!$B:$B,'All Prices combined'!$D269,'RAB Prices Short'!$E:$E,'All Prices combined'!$G269),IF($B269="RAB Long",SUMIFS('RAB Prices Long'!BL:BL,'RAB Prices Long'!$B:$B,'All Prices combined'!$D269,'RAB Prices Long'!$E:$E,'All Prices combined'!$G269)))),2)</f>
        <v>0</v>
      </c>
      <c r="BJ269" s="2">
        <f>ROUND(IF($B269="Annuity",SUMIFS('Annuity Prices'!BM:BM,'Annuity Prices'!$B:$B,$D269,'Annuity Prices'!$E:$E,$G269),IF($B269="RAB Short",SUMIFS('RAB Prices Short'!BM:BM,'RAB Prices Short'!$B:$B,'All Prices combined'!$D269,'RAB Prices Short'!$E:$E,'All Prices combined'!$G269),IF($B269="RAB Long",SUMIFS('RAB Prices Long'!BM:BM,'RAB Prices Long'!$B:$B,'All Prices combined'!$D269,'RAB Prices Long'!$E:$E,'All Prices combined'!$G269)))),2)</f>
        <v>0</v>
      </c>
      <c r="BK269" s="2">
        <f>ROUND(IF($B269="Annuity",SUMIFS('Annuity Prices'!BN:BN,'Annuity Prices'!$B:$B,$D269,'Annuity Prices'!$E:$E,$G269),IF($B269="RAB Short",SUMIFS('RAB Prices Short'!BN:BN,'RAB Prices Short'!$B:$B,'All Prices combined'!$D269,'RAB Prices Short'!$E:$E,'All Prices combined'!$G269),IF($B269="RAB Long",SUMIFS('RAB Prices Long'!BN:BN,'RAB Prices Long'!$B:$B,'All Prices combined'!$D269,'RAB Prices Long'!$E:$E,'All Prices combined'!$G269)))),2)</f>
        <v>0</v>
      </c>
      <c r="BL269" s="2">
        <f>ROUND(IF($B269="Annuity",SUMIFS('Annuity Prices'!BO:BO,'Annuity Prices'!$B:$B,$D269,'Annuity Prices'!$E:$E,$G269),IF($B269="RAB Short",SUMIFS('RAB Prices Short'!BO:BO,'RAB Prices Short'!$B:$B,'All Prices combined'!$D269,'RAB Prices Short'!$E:$E,'All Prices combined'!$G269),IF($B269="RAB Long",SUMIFS('RAB Prices Long'!BO:BO,'RAB Prices Long'!$B:$B,'All Prices combined'!$D269,'RAB Prices Long'!$E:$E,'All Prices combined'!$G269)))),2)</f>
        <v>0</v>
      </c>
      <c r="BM269" s="2">
        <f>ROUND(IF($B269="Annuity",SUMIFS('Annuity Prices'!BP:BP,'Annuity Prices'!$B:$B,$D269,'Annuity Prices'!$E:$E,$G269),IF($B269="RAB Short",SUMIFS('RAB Prices Short'!BP:BP,'RAB Prices Short'!$B:$B,'All Prices combined'!$D269,'RAB Prices Short'!$E:$E,'All Prices combined'!$G269),IF($B269="RAB Long",SUMIFS('RAB Prices Long'!BP:BP,'RAB Prices Long'!$B:$B,'All Prices combined'!$D269,'RAB Prices Long'!$E:$E,'All Prices combined'!$G269)))),2)</f>
        <v>0</v>
      </c>
      <c r="BN269" s="2">
        <f>ROUND(IF($B269="Annuity",SUMIFS('Annuity Prices'!BQ:BQ,'Annuity Prices'!$B:$B,$D269,'Annuity Prices'!$E:$E,$G269),IF($B269="RAB Short",SUMIFS('RAB Prices Short'!BQ:BQ,'RAB Prices Short'!$B:$B,'All Prices combined'!$D269,'RAB Prices Short'!$E:$E,'All Prices combined'!$G269),IF($B269="RAB Long",SUMIFS('RAB Prices Long'!BQ:BQ,'RAB Prices Long'!$B:$B,'All Prices combined'!$D269,'RAB Prices Long'!$E:$E,'All Prices combined'!$G269)))),2)</f>
        <v>0</v>
      </c>
      <c r="BO269" s="2">
        <f>ROUND(IF($B269="Annuity",SUMIFS('Annuity Prices'!BR:BR,'Annuity Prices'!$B:$B,$D269,'Annuity Prices'!$E:$E,$G269),IF($B269="RAB Short",SUMIFS('RAB Prices Short'!BR:BR,'RAB Prices Short'!$B:$B,'All Prices combined'!$D269,'RAB Prices Short'!$E:$E,'All Prices combined'!$G269),IF($B269="RAB Long",SUMIFS('RAB Prices Long'!BR:BR,'RAB Prices Long'!$B:$B,'All Prices combined'!$D269,'RAB Prices Long'!$E:$E,'All Prices combined'!$G269)))),2)</f>
        <v>0</v>
      </c>
      <c r="BP269" s="2">
        <f>ROUND(IF($B269="Annuity",SUMIFS('Annuity Prices'!BS:BS,'Annuity Prices'!$B:$B,$D269,'Annuity Prices'!$E:$E,$G269),IF($B269="RAB Short",SUMIFS('RAB Prices Short'!BS:BS,'RAB Prices Short'!$B:$B,'All Prices combined'!$D269,'RAB Prices Short'!$E:$E,'All Prices combined'!$G269),IF($B269="RAB Long",SUMIFS('RAB Prices Long'!BS:BS,'RAB Prices Long'!$B:$B,'All Prices combined'!$D269,'RAB Prices Long'!$E:$E,'All Prices combined'!$G269)))),2)</f>
        <v>0</v>
      </c>
      <c r="BQ269" s="2">
        <f>ROUND(IF($B269="Annuity",SUMIFS('Annuity Prices'!BT:BT,'Annuity Prices'!$B:$B,$D269,'Annuity Prices'!$E:$E,$G269),IF($B269="RAB Short",SUMIFS('RAB Prices Short'!BT:BT,'RAB Prices Short'!$B:$B,'All Prices combined'!$D269,'RAB Prices Short'!$E:$E,'All Prices combined'!$G269),IF($B269="RAB Long",SUMIFS('RAB Prices Long'!BT:BT,'RAB Prices Long'!$B:$B,'All Prices combined'!$D269,'RAB Prices Long'!$E:$E,'All Prices combined'!$G269)))),2)</f>
        <v>0</v>
      </c>
      <c r="BR269" s="2">
        <f>ROUND(IF($B269="Annuity",SUMIFS('Annuity Prices'!BU:BU,'Annuity Prices'!$B:$B,$D269,'Annuity Prices'!$E:$E,$G269),IF($B269="RAB Short",SUMIFS('RAB Prices Short'!BU:BU,'RAB Prices Short'!$B:$B,'All Prices combined'!$D269,'RAB Prices Short'!$E:$E,'All Prices combined'!$G269),IF($B269="RAB Long",SUMIFS('RAB Prices Long'!BU:BU,'RAB Prices Long'!$B:$B,'All Prices combined'!$D269,'RAB Prices Long'!$E:$E,'All Prices combined'!$G269)))),2)</f>
        <v>0</v>
      </c>
      <c r="BS269" s="2">
        <f>ROUND(IF($B269="Annuity",SUMIFS('Annuity Prices'!BV:BV,'Annuity Prices'!$B:$B,$D269,'Annuity Prices'!$E:$E,$G269),IF($B269="RAB Short",SUMIFS('RAB Prices Short'!BV:BV,'RAB Prices Short'!$B:$B,'All Prices combined'!$D269,'RAB Prices Short'!$E:$E,'All Prices combined'!$G269),IF($B269="RAB Long",SUMIFS('RAB Prices Long'!BV:BV,'RAB Prices Long'!$B:$B,'All Prices combined'!$D269,'RAB Prices Long'!$E:$E,'All Prices combined'!$G269)))),2)</f>
        <v>0</v>
      </c>
      <c r="BT269" s="2">
        <f>ROUND(IF($B269="Annuity",SUMIFS('Annuity Prices'!BW:BW,'Annuity Prices'!$B:$B,$D269,'Annuity Prices'!$E:$E,$G269),IF($B269="RAB Short",SUMIFS('RAB Prices Short'!BW:BW,'RAB Prices Short'!$B:$B,'All Prices combined'!$D269,'RAB Prices Short'!$E:$E,'All Prices combined'!$G269),IF($B269="RAB Long",SUMIFS('RAB Prices Long'!BW:BW,'RAB Prices Long'!$B:$B,'All Prices combined'!$D269,'RAB Prices Long'!$E:$E,'All Prices combined'!$G269)))),2)</f>
        <v>0</v>
      </c>
      <c r="BU269" s="2">
        <f>ROUND(IF($B269="Annuity",SUMIFS('Annuity Prices'!BX:BX,'Annuity Prices'!$B:$B,$D269,'Annuity Prices'!$E:$E,$G269),IF($B269="RAB Short",SUMIFS('RAB Prices Short'!BX:BX,'RAB Prices Short'!$B:$B,'All Prices combined'!$D269,'RAB Prices Short'!$E:$E,'All Prices combined'!$G269),IF($B269="RAB Long",SUMIFS('RAB Prices Long'!BX:BX,'RAB Prices Long'!$B:$B,'All Prices combined'!$D269,'RAB Prices Long'!$E:$E,'All Prices combined'!$G269)))),2)</f>
        <v>0</v>
      </c>
    </row>
    <row r="270" spans="2:73" x14ac:dyDescent="0.25">
      <c r="B270" t="s">
        <v>44</v>
      </c>
      <c r="C270">
        <v>16</v>
      </c>
      <c r="D270" t="s">
        <v>174</v>
      </c>
      <c r="E270" t="s">
        <v>173</v>
      </c>
      <c r="G270" t="s">
        <v>38</v>
      </c>
      <c r="H270" t="s">
        <v>150</v>
      </c>
      <c r="I270" s="2">
        <f>ROUND(IF($B270="Annuity",SUMIFS('Annuity Prices'!L:L,'Annuity Prices'!$B:$B,$D270,'Annuity Prices'!$E:$E,$G270),IF($B270="RAB Short",SUMIFS('RAB Prices Short'!L:L,'RAB Prices Short'!$B:$B,'All Prices combined'!$D270,'RAB Prices Short'!$E:$E,'All Prices combined'!$G270),IF($B270="RAB Long",SUMIFS('RAB Prices Long'!L:L,'RAB Prices Long'!$B:$B,'All Prices combined'!$D270,'RAB Prices Long'!$E:$E,'All Prices combined'!$G270)))),2)</f>
        <v>0</v>
      </c>
      <c r="J270" s="2">
        <f>ROUND(IF($B270="Annuity",SUMIFS('Annuity Prices'!M:M,'Annuity Prices'!$B:$B,$D270,'Annuity Prices'!$E:$E,$G270),IF($B270="RAB Short",SUMIFS('RAB Prices Short'!M:M,'RAB Prices Short'!$B:$B,'All Prices combined'!$D270,'RAB Prices Short'!$E:$E,'All Prices combined'!$G270),IF($B270="RAB Long",SUMIFS('RAB Prices Long'!M:M,'RAB Prices Long'!$B:$B,'All Prices combined'!$D270,'RAB Prices Long'!$E:$E,'All Prices combined'!$G270)))),2)</f>
        <v>0</v>
      </c>
      <c r="K270" s="2">
        <f>ROUND(IF($B270="Annuity",SUMIFS('Annuity Prices'!N:N,'Annuity Prices'!$B:$B,$D270,'Annuity Prices'!$E:$E,$G270),IF($B270="RAB Short",SUMIFS('RAB Prices Short'!N:N,'RAB Prices Short'!$B:$B,'All Prices combined'!$D270,'RAB Prices Short'!$E:$E,'All Prices combined'!$G270),IF($B270="RAB Long",SUMIFS('RAB Prices Long'!N:N,'RAB Prices Long'!$B:$B,'All Prices combined'!$D270,'RAB Prices Long'!$E:$E,'All Prices combined'!$G270)))),2)</f>
        <v>62.23</v>
      </c>
      <c r="L270" s="2">
        <f>ROUND(IF($B270="Annuity",SUMIFS('Annuity Prices'!O:O,'Annuity Prices'!$B:$B,$D270,'Annuity Prices'!$E:$E,$G270),IF($B270="RAB Short",SUMIFS('RAB Prices Short'!O:O,'RAB Prices Short'!$B:$B,'All Prices combined'!$D270,'RAB Prices Short'!$E:$E,'All Prices combined'!$G270),IF($B270="RAB Long",SUMIFS('RAB Prices Long'!O:O,'RAB Prices Long'!$B:$B,'All Prices combined'!$D270,'RAB Prices Long'!$E:$E,'All Prices combined'!$G270)))),2)</f>
        <v>64.02</v>
      </c>
      <c r="M270" s="2">
        <f>ROUND(IF($B270="Annuity",SUMIFS('Annuity Prices'!P:P,'Annuity Prices'!$B:$B,$D270,'Annuity Prices'!$E:$E,$G270),IF($B270="RAB Short",SUMIFS('RAB Prices Short'!P:P,'RAB Prices Short'!$B:$B,'All Prices combined'!$D270,'RAB Prices Short'!$E:$E,'All Prices combined'!$G270),IF($B270="RAB Long",SUMIFS('RAB Prices Long'!P:P,'RAB Prices Long'!$B:$B,'All Prices combined'!$D270,'RAB Prices Long'!$E:$E,'All Prices combined'!$G270)))),2)</f>
        <v>66.72</v>
      </c>
      <c r="N270" s="2">
        <f>ROUND(IF($B270="Annuity",SUMIFS('Annuity Prices'!Q:Q,'Annuity Prices'!$B:$B,$D270,'Annuity Prices'!$E:$E,$G270),IF($B270="RAB Short",SUMIFS('RAB Prices Short'!Q:Q,'RAB Prices Short'!$B:$B,'All Prices combined'!$D270,'RAB Prices Short'!$E:$E,'All Prices combined'!$G270),IF($B270="RAB Long",SUMIFS('RAB Prices Long'!Q:Q,'RAB Prices Long'!$B:$B,'All Prices combined'!$D270,'RAB Prices Long'!$E:$E,'All Prices combined'!$G270)))),2)</f>
        <v>68.38</v>
      </c>
      <c r="O270" s="2">
        <f>ROUND(IF($B270="Annuity",SUMIFS('Annuity Prices'!R:R,'Annuity Prices'!$B:$B,$D270,'Annuity Prices'!$E:$E,$G270),IF($B270="RAB Short",SUMIFS('RAB Prices Short'!R:R,'RAB Prices Short'!$B:$B,'All Prices combined'!$D270,'RAB Prices Short'!$E:$E,'All Prices combined'!$G270),IF($B270="RAB Long",SUMIFS('RAB Prices Long'!R:R,'RAB Prices Long'!$B:$B,'All Prices combined'!$D270,'RAB Prices Long'!$E:$E,'All Prices combined'!$G270)))),2)</f>
        <v>70.09</v>
      </c>
      <c r="P270" s="2">
        <f>ROUND(IF($B270="Annuity",SUMIFS('Annuity Prices'!S:S,'Annuity Prices'!$B:$B,$D270,'Annuity Prices'!$E:$E,$G270),IF($B270="RAB Short",SUMIFS('RAB Prices Short'!S:S,'RAB Prices Short'!$B:$B,'All Prices combined'!$D270,'RAB Prices Short'!$E:$E,'All Prices combined'!$G270),IF($B270="RAB Long",SUMIFS('RAB Prices Long'!S:S,'RAB Prices Long'!$B:$B,'All Prices combined'!$D270,'RAB Prices Long'!$E:$E,'All Prices combined'!$G270)))),2)</f>
        <v>71.849999999999994</v>
      </c>
      <c r="Q270" s="2">
        <f>ROUND(IF($B270="Annuity",SUMIFS('Annuity Prices'!T:T,'Annuity Prices'!$B:$B,$D270,'Annuity Prices'!$E:$E,$G270),IF($B270="RAB Short",SUMIFS('RAB Prices Short'!T:T,'RAB Prices Short'!$B:$B,'All Prices combined'!$D270,'RAB Prices Short'!$E:$E,'All Prices combined'!$G270),IF($B270="RAB Long",SUMIFS('RAB Prices Long'!T:T,'RAB Prices Long'!$B:$B,'All Prices combined'!$D270,'RAB Prices Long'!$E:$E,'All Prices combined'!$G270)))),2)</f>
        <v>76.599999999999994</v>
      </c>
      <c r="R270" s="2">
        <f>ROUND(IF($B270="Annuity",SUMIFS('Annuity Prices'!U:U,'Annuity Prices'!$B:$B,$D270,'Annuity Prices'!$E:$E,$G270),IF($B270="RAB Short",SUMIFS('RAB Prices Short'!U:U,'RAB Prices Short'!$B:$B,'All Prices combined'!$D270,'RAB Prices Short'!$E:$E,'All Prices combined'!$G270),IF($B270="RAB Long",SUMIFS('RAB Prices Long'!U:U,'RAB Prices Long'!$B:$B,'All Prices combined'!$D270,'RAB Prices Long'!$E:$E,'All Prices combined'!$G270)))),2)</f>
        <v>78.52</v>
      </c>
      <c r="S270" s="2">
        <f>ROUND(IF($B270="Annuity",SUMIFS('Annuity Prices'!V:V,'Annuity Prices'!$B:$B,$D270,'Annuity Prices'!$E:$E,$G270),IF($B270="RAB Short",SUMIFS('RAB Prices Short'!V:V,'RAB Prices Short'!$B:$B,'All Prices combined'!$D270,'RAB Prices Short'!$E:$E,'All Prices combined'!$G270),IF($B270="RAB Long",SUMIFS('RAB Prices Long'!V:V,'RAB Prices Long'!$B:$B,'All Prices combined'!$D270,'RAB Prices Long'!$E:$E,'All Prices combined'!$G270)))),2)</f>
        <v>80.48</v>
      </c>
      <c r="T270" s="2">
        <f>ROUND(IF($B270="Annuity",SUMIFS('Annuity Prices'!W:W,'Annuity Prices'!$B:$B,$D270,'Annuity Prices'!$E:$E,$G270),IF($B270="RAB Short",SUMIFS('RAB Prices Short'!W:W,'RAB Prices Short'!$B:$B,'All Prices combined'!$D270,'RAB Prices Short'!$E:$E,'All Prices combined'!$G270),IF($B270="RAB Long",SUMIFS('RAB Prices Long'!W:W,'RAB Prices Long'!$B:$B,'All Prices combined'!$D270,'RAB Prices Long'!$E:$E,'All Prices combined'!$G270)))),2)</f>
        <v>82.49</v>
      </c>
      <c r="U270" s="2">
        <f>ROUND(IF($B270="Annuity",SUMIFS('Annuity Prices'!X:X,'Annuity Prices'!$B:$B,$D270,'Annuity Prices'!$E:$E,$G270),IF($B270="RAB Short",SUMIFS('RAB Prices Short'!X:X,'RAB Prices Short'!$B:$B,'All Prices combined'!$D270,'RAB Prices Short'!$E:$E,'All Prices combined'!$G270),IF($B270="RAB Long",SUMIFS('RAB Prices Long'!X:X,'RAB Prices Long'!$B:$B,'All Prices combined'!$D270,'RAB Prices Long'!$E:$E,'All Prices combined'!$G270)))),2)</f>
        <v>93.66</v>
      </c>
      <c r="V270" s="2">
        <f>ROUND(IF($B270="Annuity",SUMIFS('Annuity Prices'!Y:Y,'Annuity Prices'!$B:$B,$D270,'Annuity Prices'!$E:$E,$G270),IF($B270="RAB Short",SUMIFS('RAB Prices Short'!Y:Y,'RAB Prices Short'!$B:$B,'All Prices combined'!$D270,'RAB Prices Short'!$E:$E,'All Prices combined'!$G270),IF($B270="RAB Long",SUMIFS('RAB Prices Long'!Y:Y,'RAB Prices Long'!$B:$B,'All Prices combined'!$D270,'RAB Prices Long'!$E:$E,'All Prices combined'!$G270)))),2)</f>
        <v>96</v>
      </c>
      <c r="W270" s="2">
        <f>ROUND(IF($B270="Annuity",SUMIFS('Annuity Prices'!Z:Z,'Annuity Prices'!$B:$B,$D270,'Annuity Prices'!$E:$E,$G270),IF($B270="RAB Short",SUMIFS('RAB Prices Short'!Z:Z,'RAB Prices Short'!$B:$B,'All Prices combined'!$D270,'RAB Prices Short'!$E:$E,'All Prices combined'!$G270),IF($B270="RAB Long",SUMIFS('RAB Prices Long'!Z:Z,'RAB Prices Long'!$B:$B,'All Prices combined'!$D270,'RAB Prices Long'!$E:$E,'All Prices combined'!$G270)))),2)</f>
        <v>98.4</v>
      </c>
      <c r="X270" s="2">
        <f>ROUND(IF($B270="Annuity",SUMIFS('Annuity Prices'!AA:AA,'Annuity Prices'!$B:$B,$D270,'Annuity Prices'!$E:$E,$G270),IF($B270="RAB Short",SUMIFS('RAB Prices Short'!AA:AA,'RAB Prices Short'!$B:$B,'All Prices combined'!$D270,'RAB Prices Short'!$E:$E,'All Prices combined'!$G270),IF($B270="RAB Long",SUMIFS('RAB Prices Long'!AA:AA,'RAB Prices Long'!$B:$B,'All Prices combined'!$D270,'RAB Prices Long'!$E:$E,'All Prices combined'!$G270)))),2)</f>
        <v>100.86</v>
      </c>
      <c r="Y270" s="2">
        <f>ROUND(IF($B270="Annuity",SUMIFS('Annuity Prices'!AB:AB,'Annuity Prices'!$B:$B,$D270,'Annuity Prices'!$E:$E,$G270),IF($B270="RAB Short",SUMIFS('RAB Prices Short'!AB:AB,'RAB Prices Short'!$B:$B,'All Prices combined'!$D270,'RAB Prices Short'!$E:$E,'All Prices combined'!$G270),IF($B270="RAB Long",SUMIFS('RAB Prices Long'!AB:AB,'RAB Prices Long'!$B:$B,'All Prices combined'!$D270,'RAB Prices Long'!$E:$E,'All Prices combined'!$G270)))),2)</f>
        <v>101.46</v>
      </c>
      <c r="Z270" s="2">
        <f>ROUND(IF($B270="Annuity",SUMIFS('Annuity Prices'!AC:AC,'Annuity Prices'!$B:$B,$D270,'Annuity Prices'!$E:$E,$G270),IF($B270="RAB Short",SUMIFS('RAB Prices Short'!AC:AC,'RAB Prices Short'!$B:$B,'All Prices combined'!$D270,'RAB Prices Short'!$E:$E,'All Prices combined'!$G270),IF($B270="RAB Long",SUMIFS('RAB Prices Long'!AC:AC,'RAB Prices Long'!$B:$B,'All Prices combined'!$D270,'RAB Prices Long'!$E:$E,'All Prices combined'!$G270)))),2)</f>
        <v>104</v>
      </c>
      <c r="AA270" s="2">
        <f>ROUND(IF($B270="Annuity",SUMIFS('Annuity Prices'!AD:AD,'Annuity Prices'!$B:$B,$D270,'Annuity Prices'!$E:$E,$G270),IF($B270="RAB Short",SUMIFS('RAB Prices Short'!AD:AD,'RAB Prices Short'!$B:$B,'All Prices combined'!$D270,'RAB Prices Short'!$E:$E,'All Prices combined'!$G270),IF($B270="RAB Long",SUMIFS('RAB Prices Long'!AD:AD,'RAB Prices Long'!$B:$B,'All Prices combined'!$D270,'RAB Prices Long'!$E:$E,'All Prices combined'!$G270)))),2)</f>
        <v>106.6</v>
      </c>
      <c r="AB270" s="2">
        <f>ROUND(IF($B270="Annuity",SUMIFS('Annuity Prices'!AE:AE,'Annuity Prices'!$B:$B,$D270,'Annuity Prices'!$E:$E,$G270),IF($B270="RAB Short",SUMIFS('RAB Prices Short'!AE:AE,'RAB Prices Short'!$B:$B,'All Prices combined'!$D270,'RAB Prices Short'!$E:$E,'All Prices combined'!$G270),IF($B270="RAB Long",SUMIFS('RAB Prices Long'!AE:AE,'RAB Prices Long'!$B:$B,'All Prices combined'!$D270,'RAB Prices Long'!$E:$E,'All Prices combined'!$G270)))),2)</f>
        <v>109.27</v>
      </c>
      <c r="AC270" s="2">
        <f>ROUND(IF($B270="Annuity",SUMIFS('Annuity Prices'!AF:AF,'Annuity Prices'!$B:$B,$D270,'Annuity Prices'!$E:$E,$G270),IF($B270="RAB Short",SUMIFS('RAB Prices Short'!AF:AF,'RAB Prices Short'!$B:$B,'All Prices combined'!$D270,'RAB Prices Short'!$E:$E,'All Prices combined'!$G270),IF($B270="RAB Long",SUMIFS('RAB Prices Long'!AF:AF,'RAB Prices Long'!$B:$B,'All Prices combined'!$D270,'RAB Prices Long'!$E:$E,'All Prices combined'!$G270)))),2)</f>
        <v>110.73</v>
      </c>
      <c r="AD270" s="2">
        <f>ROUND(IF($B270="Annuity",SUMIFS('Annuity Prices'!AG:AG,'Annuity Prices'!$B:$B,$D270,'Annuity Prices'!$E:$E,$G270),IF($B270="RAB Short",SUMIFS('RAB Prices Short'!AG:AG,'RAB Prices Short'!$B:$B,'All Prices combined'!$D270,'RAB Prices Short'!$E:$E,'All Prices combined'!$G270),IF($B270="RAB Long",SUMIFS('RAB Prices Long'!AG:AG,'RAB Prices Long'!$B:$B,'All Prices combined'!$D270,'RAB Prices Long'!$E:$E,'All Prices combined'!$G270)))),2)</f>
        <v>113.5</v>
      </c>
      <c r="AE270" s="2">
        <f>ROUND(IF($B270="Annuity",SUMIFS('Annuity Prices'!AH:AH,'Annuity Prices'!$B:$B,$D270,'Annuity Prices'!$E:$E,$G270),IF($B270="RAB Short",SUMIFS('RAB Prices Short'!AH:AH,'RAB Prices Short'!$B:$B,'All Prices combined'!$D270,'RAB Prices Short'!$E:$E,'All Prices combined'!$G270),IF($B270="RAB Long",SUMIFS('RAB Prices Long'!AH:AH,'RAB Prices Long'!$B:$B,'All Prices combined'!$D270,'RAB Prices Long'!$E:$E,'All Prices combined'!$G270)))),2)</f>
        <v>116.33</v>
      </c>
      <c r="AF270" s="2">
        <f>ROUND(IF($B270="Annuity",SUMIFS('Annuity Prices'!AI:AI,'Annuity Prices'!$B:$B,$D270,'Annuity Prices'!$E:$E,$G270),IF($B270="RAB Short",SUMIFS('RAB Prices Short'!AI:AI,'RAB Prices Short'!$B:$B,'All Prices combined'!$D270,'RAB Prices Short'!$E:$E,'All Prices combined'!$G270),IF($B270="RAB Long",SUMIFS('RAB Prices Long'!AI:AI,'RAB Prices Long'!$B:$B,'All Prices combined'!$D270,'RAB Prices Long'!$E:$E,'All Prices combined'!$G270)))),2)</f>
        <v>119.24</v>
      </c>
      <c r="AG270" s="2">
        <f>ROUND(IF($B270="Annuity",SUMIFS('Annuity Prices'!AJ:AJ,'Annuity Prices'!$B:$B,$D270,'Annuity Prices'!$E:$E,$G270),IF($B270="RAB Short",SUMIFS('RAB Prices Short'!AJ:AJ,'RAB Prices Short'!$B:$B,'All Prices combined'!$D270,'RAB Prices Short'!$E:$E,'All Prices combined'!$G270),IF($B270="RAB Long",SUMIFS('RAB Prices Long'!AJ:AJ,'RAB Prices Long'!$B:$B,'All Prices combined'!$D270,'RAB Prices Long'!$E:$E,'All Prices combined'!$G270)))),2)</f>
        <v>117.56</v>
      </c>
      <c r="AH270" s="2">
        <f>ROUND(IF($B270="Annuity",SUMIFS('Annuity Prices'!AK:AK,'Annuity Prices'!$B:$B,$D270,'Annuity Prices'!$E:$E,$G270),IF($B270="RAB Short",SUMIFS('RAB Prices Short'!AK:AK,'RAB Prices Short'!$B:$B,'All Prices combined'!$D270,'RAB Prices Short'!$E:$E,'All Prices combined'!$G270),IF($B270="RAB Long",SUMIFS('RAB Prices Long'!AK:AK,'RAB Prices Long'!$B:$B,'All Prices combined'!$D270,'RAB Prices Long'!$E:$E,'All Prices combined'!$G270)))),2)</f>
        <v>120.5</v>
      </c>
      <c r="AI270" s="2">
        <f>ROUND(IF($B270="Annuity",SUMIFS('Annuity Prices'!AL:AL,'Annuity Prices'!$B:$B,$D270,'Annuity Prices'!$E:$E,$G270),IF($B270="RAB Short",SUMIFS('RAB Prices Short'!AL:AL,'RAB Prices Short'!$B:$B,'All Prices combined'!$D270,'RAB Prices Short'!$E:$E,'All Prices combined'!$G270),IF($B270="RAB Long",SUMIFS('RAB Prices Long'!AL:AL,'RAB Prices Long'!$B:$B,'All Prices combined'!$D270,'RAB Prices Long'!$E:$E,'All Prices combined'!$G270)))),2)</f>
        <v>123.51</v>
      </c>
      <c r="AJ270" s="2">
        <f>ROUND(IF($B270="Annuity",SUMIFS('Annuity Prices'!AM:AM,'Annuity Prices'!$B:$B,$D270,'Annuity Prices'!$E:$E,$G270),IF($B270="RAB Short",SUMIFS('RAB Prices Short'!AM:AM,'RAB Prices Short'!$B:$B,'All Prices combined'!$D270,'RAB Prices Short'!$E:$E,'All Prices combined'!$G270),IF($B270="RAB Long",SUMIFS('RAB Prices Long'!AM:AM,'RAB Prices Long'!$B:$B,'All Prices combined'!$D270,'RAB Prices Long'!$E:$E,'All Prices combined'!$G270)))),2)</f>
        <v>126.6</v>
      </c>
      <c r="AK270" s="2">
        <f>ROUND(IF($B270="Annuity",SUMIFS('Annuity Prices'!AN:AN,'Annuity Prices'!$B:$B,$D270,'Annuity Prices'!$E:$E,$G270),IF($B270="RAB Short",SUMIFS('RAB Prices Short'!AN:AN,'RAB Prices Short'!$B:$B,'All Prices combined'!$D270,'RAB Prices Short'!$E:$E,'All Prices combined'!$G270),IF($B270="RAB Long",SUMIFS('RAB Prices Long'!AN:AN,'RAB Prices Long'!$B:$B,'All Prices combined'!$D270,'RAB Prices Long'!$E:$E,'All Prices combined'!$G270)))),2)</f>
        <v>119.28</v>
      </c>
      <c r="AL270" s="2">
        <f>ROUND(IF($B270="Annuity",SUMIFS('Annuity Prices'!AO:AO,'Annuity Prices'!$B:$B,$D270,'Annuity Prices'!$E:$E,$G270),IF($B270="RAB Short",SUMIFS('RAB Prices Short'!AO:AO,'RAB Prices Short'!$B:$B,'All Prices combined'!$D270,'RAB Prices Short'!$E:$E,'All Prices combined'!$G270),IF($B270="RAB Long",SUMIFS('RAB Prices Long'!AO:AO,'RAB Prices Long'!$B:$B,'All Prices combined'!$D270,'RAB Prices Long'!$E:$E,'All Prices combined'!$G270)))),2)</f>
        <v>122.26</v>
      </c>
      <c r="AM270" s="2">
        <f>ROUND(IF($B270="Annuity",SUMIFS('Annuity Prices'!AP:AP,'Annuity Prices'!$B:$B,$D270,'Annuity Prices'!$E:$E,$G270),IF($B270="RAB Short",SUMIFS('RAB Prices Short'!AP:AP,'RAB Prices Short'!$B:$B,'All Prices combined'!$D270,'RAB Prices Short'!$E:$E,'All Prices combined'!$G270),IF($B270="RAB Long",SUMIFS('RAB Prices Long'!AP:AP,'RAB Prices Long'!$B:$B,'All Prices combined'!$D270,'RAB Prices Long'!$E:$E,'All Prices combined'!$G270)))),2)</f>
        <v>125.32</v>
      </c>
      <c r="AN270" s="2">
        <f>ROUND(IF($B270="Annuity",SUMIFS('Annuity Prices'!AQ:AQ,'Annuity Prices'!$B:$B,$D270,'Annuity Prices'!$E:$E,$G270),IF($B270="RAB Short",SUMIFS('RAB Prices Short'!AQ:AQ,'RAB Prices Short'!$B:$B,'All Prices combined'!$D270,'RAB Prices Short'!$E:$E,'All Prices combined'!$G270),IF($B270="RAB Long",SUMIFS('RAB Prices Long'!AQ:AQ,'RAB Prices Long'!$B:$B,'All Prices combined'!$D270,'RAB Prices Long'!$E:$E,'All Prices combined'!$G270)))),2)</f>
        <v>128.44999999999999</v>
      </c>
      <c r="AO270" s="2">
        <f>ROUND(IF($B270="Annuity",SUMIFS('Annuity Prices'!AR:AR,'Annuity Prices'!$B:$B,$D270,'Annuity Prices'!$E:$E,$G270),IF($B270="RAB Short",SUMIFS('RAB Prices Short'!AR:AR,'RAB Prices Short'!$B:$B,'All Prices combined'!$D270,'RAB Prices Short'!$E:$E,'All Prices combined'!$G270),IF($B270="RAB Long",SUMIFS('RAB Prices Long'!AR:AR,'RAB Prices Long'!$B:$B,'All Prices combined'!$D270,'RAB Prices Long'!$E:$E,'All Prices combined'!$G270)))),2)</f>
        <v>0</v>
      </c>
      <c r="AP270" s="2">
        <f>ROUND(IF($B270="Annuity",SUMIFS('Annuity Prices'!AS:AS,'Annuity Prices'!$B:$B,$D270,'Annuity Prices'!$E:$E,$G270),IF($B270="RAB Short",SUMIFS('RAB Prices Short'!AS:AS,'RAB Prices Short'!$B:$B,'All Prices combined'!$D270,'RAB Prices Short'!$E:$E,'All Prices combined'!$G270),IF($B270="RAB Long",SUMIFS('RAB Prices Long'!AS:AS,'RAB Prices Long'!$B:$B,'All Prices combined'!$D270,'RAB Prices Long'!$E:$E,'All Prices combined'!$G270)))),2)</f>
        <v>0</v>
      </c>
      <c r="AQ270" s="2">
        <f>ROUND(IF($B270="Annuity",SUMIFS('Annuity Prices'!AT:AT,'Annuity Prices'!$B:$B,$D270,'Annuity Prices'!$E:$E,$G270),IF($B270="RAB Short",SUMIFS('RAB Prices Short'!AT:AT,'RAB Prices Short'!$B:$B,'All Prices combined'!$D270,'RAB Prices Short'!$E:$E,'All Prices combined'!$G270),IF($B270="RAB Long",SUMIFS('RAB Prices Long'!AT:AT,'RAB Prices Long'!$B:$B,'All Prices combined'!$D270,'RAB Prices Long'!$E:$E,'All Prices combined'!$G270)))),2)</f>
        <v>49.53</v>
      </c>
      <c r="AR270" s="2">
        <f>ROUND(IF($B270="Annuity",SUMIFS('Annuity Prices'!AU:AU,'Annuity Prices'!$B:$B,$D270,'Annuity Prices'!$E:$E,$G270),IF($B270="RAB Short",SUMIFS('RAB Prices Short'!AU:AU,'RAB Prices Short'!$B:$B,'All Prices combined'!$D270,'RAB Prices Short'!$E:$E,'All Prices combined'!$G270),IF($B270="RAB Long",SUMIFS('RAB Prices Long'!AU:AU,'RAB Prices Long'!$B:$B,'All Prices combined'!$D270,'RAB Prices Long'!$E:$E,'All Prices combined'!$G270)))),2)</f>
        <v>53.72</v>
      </c>
      <c r="AS270" s="2">
        <f>ROUND(IF($B270="Annuity",SUMIFS('Annuity Prices'!AV:AV,'Annuity Prices'!$B:$B,$D270,'Annuity Prices'!$E:$E,$G270),IF($B270="RAB Short",SUMIFS('RAB Prices Short'!AV:AV,'RAB Prices Short'!$B:$B,'All Prices combined'!$D270,'RAB Prices Short'!$E:$E,'All Prices combined'!$G270),IF($B270="RAB Long",SUMIFS('RAB Prices Long'!AV:AV,'RAB Prices Long'!$B:$B,'All Prices combined'!$D270,'RAB Prices Long'!$E:$E,'All Prices combined'!$G270)))),2)</f>
        <v>58.11</v>
      </c>
      <c r="AT270" s="2">
        <f>ROUND(IF($B270="Annuity",SUMIFS('Annuity Prices'!AW:AW,'Annuity Prices'!$B:$B,$D270,'Annuity Prices'!$E:$E,$G270),IF($B270="RAB Short",SUMIFS('RAB Prices Short'!AW:AW,'RAB Prices Short'!$B:$B,'All Prices combined'!$D270,'RAB Prices Short'!$E:$E,'All Prices combined'!$G270),IF($B270="RAB Long",SUMIFS('RAB Prices Long'!AW:AW,'RAB Prices Long'!$B:$B,'All Prices combined'!$D270,'RAB Prices Long'!$E:$E,'All Prices combined'!$G270)))),2)</f>
        <v>62.7</v>
      </c>
      <c r="AU270" s="2">
        <f>ROUND(IF($B270="Annuity",SUMIFS('Annuity Prices'!AX:AX,'Annuity Prices'!$B:$B,$D270,'Annuity Prices'!$E:$E,$G270),IF($B270="RAB Short",SUMIFS('RAB Prices Short'!AX:AX,'RAB Prices Short'!$B:$B,'All Prices combined'!$D270,'RAB Prices Short'!$E:$E,'All Prices combined'!$G270),IF($B270="RAB Long",SUMIFS('RAB Prices Long'!AX:AX,'RAB Prices Long'!$B:$B,'All Prices combined'!$D270,'RAB Prices Long'!$E:$E,'All Prices combined'!$G270)))),2)</f>
        <v>67.510000000000005</v>
      </c>
      <c r="AV270" s="2">
        <f>ROUND(IF($B270="Annuity",SUMIFS('Annuity Prices'!AY:AY,'Annuity Prices'!$B:$B,$D270,'Annuity Prices'!$E:$E,$G270),IF($B270="RAB Short",SUMIFS('RAB Prices Short'!AY:AY,'RAB Prices Short'!$B:$B,'All Prices combined'!$D270,'RAB Prices Short'!$E:$E,'All Prices combined'!$G270),IF($B270="RAB Long",SUMIFS('RAB Prices Long'!AY:AY,'RAB Prices Long'!$B:$B,'All Prices combined'!$D270,'RAB Prices Long'!$E:$E,'All Prices combined'!$G270)))),2)</f>
        <v>70.09</v>
      </c>
      <c r="AW270" s="2">
        <f>ROUND(IF($B270="Annuity",SUMIFS('Annuity Prices'!AZ:AZ,'Annuity Prices'!$B:$B,$D270,'Annuity Prices'!$E:$E,$G270),IF($B270="RAB Short",SUMIFS('RAB Prices Short'!AZ:AZ,'RAB Prices Short'!$B:$B,'All Prices combined'!$D270,'RAB Prices Short'!$E:$E,'All Prices combined'!$G270),IF($B270="RAB Long",SUMIFS('RAB Prices Long'!AZ:AZ,'RAB Prices Long'!$B:$B,'All Prices combined'!$D270,'RAB Prices Long'!$E:$E,'All Prices combined'!$G270)))),2)</f>
        <v>71.849999999999994</v>
      </c>
      <c r="AX270" s="2">
        <f>ROUND(IF($B270="Annuity",SUMIFS('Annuity Prices'!BA:BA,'Annuity Prices'!$B:$B,$D270,'Annuity Prices'!$E:$E,$G270),IF($B270="RAB Short",SUMIFS('RAB Prices Short'!BA:BA,'RAB Prices Short'!$B:$B,'All Prices combined'!$D270,'RAB Prices Short'!$E:$E,'All Prices combined'!$G270),IF($B270="RAB Long",SUMIFS('RAB Prices Long'!BA:BA,'RAB Prices Long'!$B:$B,'All Prices combined'!$D270,'RAB Prices Long'!$E:$E,'All Prices combined'!$G270)))),2)</f>
        <v>76.599999999999994</v>
      </c>
      <c r="AY270" s="2">
        <f>ROUND(IF($B270="Annuity",SUMIFS('Annuity Prices'!BB:BB,'Annuity Prices'!$B:$B,$D270,'Annuity Prices'!$E:$E,$G270),IF($B270="RAB Short",SUMIFS('RAB Prices Short'!BB:BB,'RAB Prices Short'!$B:$B,'All Prices combined'!$D270,'RAB Prices Short'!$E:$E,'All Prices combined'!$G270),IF($B270="RAB Long",SUMIFS('RAB Prices Long'!BB:BB,'RAB Prices Long'!$B:$B,'All Prices combined'!$D270,'RAB Prices Long'!$E:$E,'All Prices combined'!$G270)))),2)</f>
        <v>78.52</v>
      </c>
      <c r="AZ270" s="2">
        <f>ROUND(IF($B270="Annuity",SUMIFS('Annuity Prices'!BC:BC,'Annuity Prices'!$B:$B,$D270,'Annuity Prices'!$E:$E,$G270),IF($B270="RAB Short",SUMIFS('RAB Prices Short'!BC:BC,'RAB Prices Short'!$B:$B,'All Prices combined'!$D270,'RAB Prices Short'!$E:$E,'All Prices combined'!$G270),IF($B270="RAB Long",SUMIFS('RAB Prices Long'!BC:BC,'RAB Prices Long'!$B:$B,'All Prices combined'!$D270,'RAB Prices Long'!$E:$E,'All Prices combined'!$G270)))),2)</f>
        <v>80.48</v>
      </c>
      <c r="BA270" s="2">
        <f>ROUND(IF($B270="Annuity",SUMIFS('Annuity Prices'!BD:BD,'Annuity Prices'!$B:$B,$D270,'Annuity Prices'!$E:$E,$G270),IF($B270="RAB Short",SUMIFS('RAB Prices Short'!BD:BD,'RAB Prices Short'!$B:$B,'All Prices combined'!$D270,'RAB Prices Short'!$E:$E,'All Prices combined'!$G270),IF($B270="RAB Long",SUMIFS('RAB Prices Long'!BD:BD,'RAB Prices Long'!$B:$B,'All Prices combined'!$D270,'RAB Prices Long'!$E:$E,'All Prices combined'!$G270)))),2)</f>
        <v>82.49</v>
      </c>
      <c r="BB270" s="2">
        <f>ROUND(IF($B270="Annuity",SUMIFS('Annuity Prices'!BE:BE,'Annuity Prices'!$B:$B,$D270,'Annuity Prices'!$E:$E,$G270),IF($B270="RAB Short",SUMIFS('RAB Prices Short'!BE:BE,'RAB Prices Short'!$B:$B,'All Prices combined'!$D270,'RAB Prices Short'!$E:$E,'All Prices combined'!$G270),IF($B270="RAB Long",SUMIFS('RAB Prices Long'!BE:BE,'RAB Prices Long'!$B:$B,'All Prices combined'!$D270,'RAB Prices Long'!$E:$E,'All Prices combined'!$G270)))),2)</f>
        <v>88.53</v>
      </c>
      <c r="BC270" s="2">
        <f>ROUND(IF($B270="Annuity",SUMIFS('Annuity Prices'!BF:BF,'Annuity Prices'!$B:$B,$D270,'Annuity Prices'!$E:$E,$G270),IF($B270="RAB Short",SUMIFS('RAB Prices Short'!BF:BF,'RAB Prices Short'!$B:$B,'All Prices combined'!$D270,'RAB Prices Short'!$E:$E,'All Prices combined'!$G270),IF($B270="RAB Long",SUMIFS('RAB Prices Long'!BF:BF,'RAB Prices Long'!$B:$B,'All Prices combined'!$D270,'RAB Prices Long'!$E:$E,'All Prices combined'!$G270)))),2)</f>
        <v>94.85</v>
      </c>
      <c r="BD270" s="2">
        <f>ROUND(IF($B270="Annuity",SUMIFS('Annuity Prices'!BG:BG,'Annuity Prices'!$B:$B,$D270,'Annuity Prices'!$E:$E,$G270),IF($B270="RAB Short",SUMIFS('RAB Prices Short'!BG:BG,'RAB Prices Short'!$B:$B,'All Prices combined'!$D270,'RAB Prices Short'!$E:$E,'All Prices combined'!$G270),IF($B270="RAB Long",SUMIFS('RAB Prices Long'!BG:BG,'RAB Prices Long'!$B:$B,'All Prices combined'!$D270,'RAB Prices Long'!$E:$E,'All Prices combined'!$G270)))),2)</f>
        <v>98.4</v>
      </c>
      <c r="BE270" s="2">
        <f>ROUND(IF($B270="Annuity",SUMIFS('Annuity Prices'!BH:BH,'Annuity Prices'!$B:$B,$D270,'Annuity Prices'!$E:$E,$G270),IF($B270="RAB Short",SUMIFS('RAB Prices Short'!BH:BH,'RAB Prices Short'!$B:$B,'All Prices combined'!$D270,'RAB Prices Short'!$E:$E,'All Prices combined'!$G270),IF($B270="RAB Long",SUMIFS('RAB Prices Long'!BH:BH,'RAB Prices Long'!$B:$B,'All Prices combined'!$D270,'RAB Prices Long'!$E:$E,'All Prices combined'!$G270)))),2)</f>
        <v>100.86</v>
      </c>
      <c r="BF270" s="2">
        <f>ROUND(IF($B270="Annuity",SUMIFS('Annuity Prices'!BI:BI,'Annuity Prices'!$B:$B,$D270,'Annuity Prices'!$E:$E,$G270),IF($B270="RAB Short",SUMIFS('RAB Prices Short'!BI:BI,'RAB Prices Short'!$B:$B,'All Prices combined'!$D270,'RAB Prices Short'!$E:$E,'All Prices combined'!$G270),IF($B270="RAB Long",SUMIFS('RAB Prices Long'!BI:BI,'RAB Prices Long'!$B:$B,'All Prices combined'!$D270,'RAB Prices Long'!$E:$E,'All Prices combined'!$G270)))),2)</f>
        <v>101.46</v>
      </c>
      <c r="BG270" s="2">
        <f>ROUND(IF($B270="Annuity",SUMIFS('Annuity Prices'!BJ:BJ,'Annuity Prices'!$B:$B,$D270,'Annuity Prices'!$E:$E,$G270),IF($B270="RAB Short",SUMIFS('RAB Prices Short'!BJ:BJ,'RAB Prices Short'!$B:$B,'All Prices combined'!$D270,'RAB Prices Short'!$E:$E,'All Prices combined'!$G270),IF($B270="RAB Long",SUMIFS('RAB Prices Long'!BJ:BJ,'RAB Prices Long'!$B:$B,'All Prices combined'!$D270,'RAB Prices Long'!$E:$E,'All Prices combined'!$G270)))),2)</f>
        <v>104</v>
      </c>
      <c r="BH270" s="2">
        <f>ROUND(IF($B270="Annuity",SUMIFS('Annuity Prices'!BK:BK,'Annuity Prices'!$B:$B,$D270,'Annuity Prices'!$E:$E,$G270),IF($B270="RAB Short",SUMIFS('RAB Prices Short'!BK:BK,'RAB Prices Short'!$B:$B,'All Prices combined'!$D270,'RAB Prices Short'!$E:$E,'All Prices combined'!$G270),IF($B270="RAB Long",SUMIFS('RAB Prices Long'!BK:BK,'RAB Prices Long'!$B:$B,'All Prices combined'!$D270,'RAB Prices Long'!$E:$E,'All Prices combined'!$G270)))),2)</f>
        <v>106.6</v>
      </c>
      <c r="BI270" s="2">
        <f>ROUND(IF($B270="Annuity",SUMIFS('Annuity Prices'!BL:BL,'Annuity Prices'!$B:$B,$D270,'Annuity Prices'!$E:$E,$G270),IF($B270="RAB Short",SUMIFS('RAB Prices Short'!BL:BL,'RAB Prices Short'!$B:$B,'All Prices combined'!$D270,'RAB Prices Short'!$E:$E,'All Prices combined'!$G270),IF($B270="RAB Long",SUMIFS('RAB Prices Long'!BL:BL,'RAB Prices Long'!$B:$B,'All Prices combined'!$D270,'RAB Prices Long'!$E:$E,'All Prices combined'!$G270)))),2)</f>
        <v>109.27</v>
      </c>
      <c r="BJ270" s="2">
        <f>ROUND(IF($B270="Annuity",SUMIFS('Annuity Prices'!BM:BM,'Annuity Prices'!$B:$B,$D270,'Annuity Prices'!$E:$E,$G270),IF($B270="RAB Short",SUMIFS('RAB Prices Short'!BM:BM,'RAB Prices Short'!$B:$B,'All Prices combined'!$D270,'RAB Prices Short'!$E:$E,'All Prices combined'!$G270),IF($B270="RAB Long",SUMIFS('RAB Prices Long'!BM:BM,'RAB Prices Long'!$B:$B,'All Prices combined'!$D270,'RAB Prices Long'!$E:$E,'All Prices combined'!$G270)))),2)</f>
        <v>110.73</v>
      </c>
      <c r="BK270" s="2">
        <f>ROUND(IF($B270="Annuity",SUMIFS('Annuity Prices'!BN:BN,'Annuity Prices'!$B:$B,$D270,'Annuity Prices'!$E:$E,$G270),IF($B270="RAB Short",SUMIFS('RAB Prices Short'!BN:BN,'RAB Prices Short'!$B:$B,'All Prices combined'!$D270,'RAB Prices Short'!$E:$E,'All Prices combined'!$G270),IF($B270="RAB Long",SUMIFS('RAB Prices Long'!BN:BN,'RAB Prices Long'!$B:$B,'All Prices combined'!$D270,'RAB Prices Long'!$E:$E,'All Prices combined'!$G270)))),2)</f>
        <v>113.5</v>
      </c>
      <c r="BL270" s="2">
        <f>ROUND(IF($B270="Annuity",SUMIFS('Annuity Prices'!BO:BO,'Annuity Prices'!$B:$B,$D270,'Annuity Prices'!$E:$E,$G270),IF($B270="RAB Short",SUMIFS('RAB Prices Short'!BO:BO,'RAB Prices Short'!$B:$B,'All Prices combined'!$D270,'RAB Prices Short'!$E:$E,'All Prices combined'!$G270),IF($B270="RAB Long",SUMIFS('RAB Prices Long'!BO:BO,'RAB Prices Long'!$B:$B,'All Prices combined'!$D270,'RAB Prices Long'!$E:$E,'All Prices combined'!$G270)))),2)</f>
        <v>116.33</v>
      </c>
      <c r="BM270" s="2">
        <f>ROUND(IF($B270="Annuity",SUMIFS('Annuity Prices'!BP:BP,'Annuity Prices'!$B:$B,$D270,'Annuity Prices'!$E:$E,$G270),IF($B270="RAB Short",SUMIFS('RAB Prices Short'!BP:BP,'RAB Prices Short'!$B:$B,'All Prices combined'!$D270,'RAB Prices Short'!$E:$E,'All Prices combined'!$G270),IF($B270="RAB Long",SUMIFS('RAB Prices Long'!BP:BP,'RAB Prices Long'!$B:$B,'All Prices combined'!$D270,'RAB Prices Long'!$E:$E,'All Prices combined'!$G270)))),2)</f>
        <v>119.24</v>
      </c>
      <c r="BN270" s="2">
        <f>ROUND(IF($B270="Annuity",SUMIFS('Annuity Prices'!BQ:BQ,'Annuity Prices'!$B:$B,$D270,'Annuity Prices'!$E:$E,$G270),IF($B270="RAB Short",SUMIFS('RAB Prices Short'!BQ:BQ,'RAB Prices Short'!$B:$B,'All Prices combined'!$D270,'RAB Prices Short'!$E:$E,'All Prices combined'!$G270),IF($B270="RAB Long",SUMIFS('RAB Prices Long'!BQ:BQ,'RAB Prices Long'!$B:$B,'All Prices combined'!$D270,'RAB Prices Long'!$E:$E,'All Prices combined'!$G270)))),2)</f>
        <v>117.56</v>
      </c>
      <c r="BO270" s="2">
        <f>ROUND(IF($B270="Annuity",SUMIFS('Annuity Prices'!BR:BR,'Annuity Prices'!$B:$B,$D270,'Annuity Prices'!$E:$E,$G270),IF($B270="RAB Short",SUMIFS('RAB Prices Short'!BR:BR,'RAB Prices Short'!$B:$B,'All Prices combined'!$D270,'RAB Prices Short'!$E:$E,'All Prices combined'!$G270),IF($B270="RAB Long",SUMIFS('RAB Prices Long'!BR:BR,'RAB Prices Long'!$B:$B,'All Prices combined'!$D270,'RAB Prices Long'!$E:$E,'All Prices combined'!$G270)))),2)</f>
        <v>120.5</v>
      </c>
      <c r="BP270" s="2">
        <f>ROUND(IF($B270="Annuity",SUMIFS('Annuity Prices'!BS:BS,'Annuity Prices'!$B:$B,$D270,'Annuity Prices'!$E:$E,$G270),IF($B270="RAB Short",SUMIFS('RAB Prices Short'!BS:BS,'RAB Prices Short'!$B:$B,'All Prices combined'!$D270,'RAB Prices Short'!$E:$E,'All Prices combined'!$G270),IF($B270="RAB Long",SUMIFS('RAB Prices Long'!BS:BS,'RAB Prices Long'!$B:$B,'All Prices combined'!$D270,'RAB Prices Long'!$E:$E,'All Prices combined'!$G270)))),2)</f>
        <v>123.51</v>
      </c>
      <c r="BQ270" s="2">
        <f>ROUND(IF($B270="Annuity",SUMIFS('Annuity Prices'!BT:BT,'Annuity Prices'!$B:$B,$D270,'Annuity Prices'!$E:$E,$G270),IF($B270="RAB Short",SUMIFS('RAB Prices Short'!BT:BT,'RAB Prices Short'!$B:$B,'All Prices combined'!$D270,'RAB Prices Short'!$E:$E,'All Prices combined'!$G270),IF($B270="RAB Long",SUMIFS('RAB Prices Long'!BT:BT,'RAB Prices Long'!$B:$B,'All Prices combined'!$D270,'RAB Prices Long'!$E:$E,'All Prices combined'!$G270)))),2)</f>
        <v>126.6</v>
      </c>
      <c r="BR270" s="2">
        <f>ROUND(IF($B270="Annuity",SUMIFS('Annuity Prices'!BU:BU,'Annuity Prices'!$B:$B,$D270,'Annuity Prices'!$E:$E,$G270),IF($B270="RAB Short",SUMIFS('RAB Prices Short'!BU:BU,'RAB Prices Short'!$B:$B,'All Prices combined'!$D270,'RAB Prices Short'!$E:$E,'All Prices combined'!$G270),IF($B270="RAB Long",SUMIFS('RAB Prices Long'!BU:BU,'RAB Prices Long'!$B:$B,'All Prices combined'!$D270,'RAB Prices Long'!$E:$E,'All Prices combined'!$G270)))),2)</f>
        <v>119.28</v>
      </c>
      <c r="BS270" s="2">
        <f>ROUND(IF($B270="Annuity",SUMIFS('Annuity Prices'!BV:BV,'Annuity Prices'!$B:$B,$D270,'Annuity Prices'!$E:$E,$G270),IF($B270="RAB Short",SUMIFS('RAB Prices Short'!BV:BV,'RAB Prices Short'!$B:$B,'All Prices combined'!$D270,'RAB Prices Short'!$E:$E,'All Prices combined'!$G270),IF($B270="RAB Long",SUMIFS('RAB Prices Long'!BV:BV,'RAB Prices Long'!$B:$B,'All Prices combined'!$D270,'RAB Prices Long'!$E:$E,'All Prices combined'!$G270)))),2)</f>
        <v>122.26</v>
      </c>
      <c r="BT270" s="2">
        <f>ROUND(IF($B270="Annuity",SUMIFS('Annuity Prices'!BW:BW,'Annuity Prices'!$B:$B,$D270,'Annuity Prices'!$E:$E,$G270),IF($B270="RAB Short",SUMIFS('RAB Prices Short'!BW:BW,'RAB Prices Short'!$B:$B,'All Prices combined'!$D270,'RAB Prices Short'!$E:$E,'All Prices combined'!$G270),IF($B270="RAB Long",SUMIFS('RAB Prices Long'!BW:BW,'RAB Prices Long'!$B:$B,'All Prices combined'!$D270,'RAB Prices Long'!$E:$E,'All Prices combined'!$G270)))),2)</f>
        <v>125.32</v>
      </c>
      <c r="BU270" s="2">
        <f>ROUND(IF($B270="Annuity",SUMIFS('Annuity Prices'!BX:BX,'Annuity Prices'!$B:$B,$D270,'Annuity Prices'!$E:$E,$G270),IF($B270="RAB Short",SUMIFS('RAB Prices Short'!BX:BX,'RAB Prices Short'!$B:$B,'All Prices combined'!$D270,'RAB Prices Short'!$E:$E,'All Prices combined'!$G270),IF($B270="RAB Long",SUMIFS('RAB Prices Long'!BX:BX,'RAB Prices Long'!$B:$B,'All Prices combined'!$D270,'RAB Prices Long'!$E:$E,'All Prices combined'!$G270)))),2)</f>
        <v>128.44999999999999</v>
      </c>
    </row>
    <row r="271" spans="2:73" x14ac:dyDescent="0.25">
      <c r="B271" t="s">
        <v>44</v>
      </c>
      <c r="C271">
        <v>16</v>
      </c>
      <c r="D271" t="s">
        <v>174</v>
      </c>
      <c r="E271" t="s">
        <v>173</v>
      </c>
      <c r="G271" t="s">
        <v>40</v>
      </c>
      <c r="I271" s="2">
        <f>ROUND(IF($B271="Annuity",SUMIFS('Annuity Prices'!L:L,'Annuity Prices'!$B:$B,$D271,'Annuity Prices'!$E:$E,$G271),IF($B271="RAB Short",SUMIFS('RAB Prices Short'!L:L,'RAB Prices Short'!$B:$B,'All Prices combined'!$D271,'RAB Prices Short'!$E:$E,'All Prices combined'!$G271),IF($B271="RAB Long",SUMIFS('RAB Prices Long'!L:L,'RAB Prices Long'!$B:$B,'All Prices combined'!$D271,'RAB Prices Long'!$E:$E,'All Prices combined'!$G271)))),2)</f>
        <v>0</v>
      </c>
      <c r="J271" s="2">
        <f>ROUND(IF($B271="Annuity",SUMIFS('Annuity Prices'!M:M,'Annuity Prices'!$B:$B,$D271,'Annuity Prices'!$E:$E,$G271),IF($B271="RAB Short",SUMIFS('RAB Prices Short'!M:M,'RAB Prices Short'!$B:$B,'All Prices combined'!$D271,'RAB Prices Short'!$E:$E,'All Prices combined'!$G271),IF($B271="RAB Long",SUMIFS('RAB Prices Long'!M:M,'RAB Prices Long'!$B:$B,'All Prices combined'!$D271,'RAB Prices Long'!$E:$E,'All Prices combined'!$G271)))),2)</f>
        <v>0</v>
      </c>
      <c r="K271" s="2">
        <f>ROUND(IF($B271="Annuity",SUMIFS('Annuity Prices'!N:N,'Annuity Prices'!$B:$B,$D271,'Annuity Prices'!$E:$E,$G271),IF($B271="RAB Short",SUMIFS('RAB Prices Short'!N:N,'RAB Prices Short'!$B:$B,'All Prices combined'!$D271,'RAB Prices Short'!$E:$E,'All Prices combined'!$G271),IF($B271="RAB Long",SUMIFS('RAB Prices Long'!N:N,'RAB Prices Long'!$B:$B,'All Prices combined'!$D271,'RAB Prices Long'!$E:$E,'All Prices combined'!$G271)))),2)</f>
        <v>2.04</v>
      </c>
      <c r="L271" s="2">
        <f>ROUND(IF($B271="Annuity",SUMIFS('Annuity Prices'!O:O,'Annuity Prices'!$B:$B,$D271,'Annuity Prices'!$E:$E,$G271),IF($B271="RAB Short",SUMIFS('RAB Prices Short'!O:O,'RAB Prices Short'!$B:$B,'All Prices combined'!$D271,'RAB Prices Short'!$E:$E,'All Prices combined'!$G271),IF($B271="RAB Long",SUMIFS('RAB Prices Long'!O:O,'RAB Prices Long'!$B:$B,'All Prices combined'!$D271,'RAB Prices Long'!$E:$E,'All Prices combined'!$G271)))),2)</f>
        <v>2.1</v>
      </c>
      <c r="M271" s="2">
        <f>ROUND(IF($B271="Annuity",SUMIFS('Annuity Prices'!P:P,'Annuity Prices'!$B:$B,$D271,'Annuity Prices'!$E:$E,$G271),IF($B271="RAB Short",SUMIFS('RAB Prices Short'!P:P,'RAB Prices Short'!$B:$B,'All Prices combined'!$D271,'RAB Prices Short'!$E:$E,'All Prices combined'!$G271),IF($B271="RAB Long",SUMIFS('RAB Prices Long'!P:P,'RAB Prices Long'!$B:$B,'All Prices combined'!$D271,'RAB Prices Long'!$E:$E,'All Prices combined'!$G271)))),2)</f>
        <v>2.15</v>
      </c>
      <c r="N271" s="2">
        <f>ROUND(IF($B271="Annuity",SUMIFS('Annuity Prices'!Q:Q,'Annuity Prices'!$B:$B,$D271,'Annuity Prices'!$E:$E,$G271),IF($B271="RAB Short",SUMIFS('RAB Prices Short'!Q:Q,'RAB Prices Short'!$B:$B,'All Prices combined'!$D271,'RAB Prices Short'!$E:$E,'All Prices combined'!$G271),IF($B271="RAB Long",SUMIFS('RAB Prices Long'!Q:Q,'RAB Prices Long'!$B:$B,'All Prices combined'!$D271,'RAB Prices Long'!$E:$E,'All Prices combined'!$G271)))),2)</f>
        <v>2.2000000000000002</v>
      </c>
      <c r="O271" s="2">
        <f>ROUND(IF($B271="Annuity",SUMIFS('Annuity Prices'!R:R,'Annuity Prices'!$B:$B,$D271,'Annuity Prices'!$E:$E,$G271),IF($B271="RAB Short",SUMIFS('RAB Prices Short'!R:R,'RAB Prices Short'!$B:$B,'All Prices combined'!$D271,'RAB Prices Short'!$E:$E,'All Prices combined'!$G271),IF($B271="RAB Long",SUMIFS('RAB Prices Long'!R:R,'RAB Prices Long'!$B:$B,'All Prices combined'!$D271,'RAB Prices Long'!$E:$E,'All Prices combined'!$G271)))),2)</f>
        <v>2.2599999999999998</v>
      </c>
      <c r="P271" s="2">
        <f>ROUND(IF($B271="Annuity",SUMIFS('Annuity Prices'!S:S,'Annuity Prices'!$B:$B,$D271,'Annuity Prices'!$E:$E,$G271),IF($B271="RAB Short",SUMIFS('RAB Prices Short'!S:S,'RAB Prices Short'!$B:$B,'All Prices combined'!$D271,'RAB Prices Short'!$E:$E,'All Prices combined'!$G271),IF($B271="RAB Long",SUMIFS('RAB Prices Long'!S:S,'RAB Prices Long'!$B:$B,'All Prices combined'!$D271,'RAB Prices Long'!$E:$E,'All Prices combined'!$G271)))),2)</f>
        <v>2.31</v>
      </c>
      <c r="Q271" s="2">
        <f>ROUND(IF($B271="Annuity",SUMIFS('Annuity Prices'!T:T,'Annuity Prices'!$B:$B,$D271,'Annuity Prices'!$E:$E,$G271),IF($B271="RAB Short",SUMIFS('RAB Prices Short'!T:T,'RAB Prices Short'!$B:$B,'All Prices combined'!$D271,'RAB Prices Short'!$E:$E,'All Prices combined'!$G271),IF($B271="RAB Long",SUMIFS('RAB Prices Long'!T:T,'RAB Prices Long'!$B:$B,'All Prices combined'!$D271,'RAB Prices Long'!$E:$E,'All Prices combined'!$G271)))),2)</f>
        <v>2.36</v>
      </c>
      <c r="R271" s="2">
        <f>ROUND(IF($B271="Annuity",SUMIFS('Annuity Prices'!U:U,'Annuity Prices'!$B:$B,$D271,'Annuity Prices'!$E:$E,$G271),IF($B271="RAB Short",SUMIFS('RAB Prices Short'!U:U,'RAB Prices Short'!$B:$B,'All Prices combined'!$D271,'RAB Prices Short'!$E:$E,'All Prices combined'!$G271),IF($B271="RAB Long",SUMIFS('RAB Prices Long'!U:U,'RAB Prices Long'!$B:$B,'All Prices combined'!$D271,'RAB Prices Long'!$E:$E,'All Prices combined'!$G271)))),2)</f>
        <v>2.42</v>
      </c>
      <c r="S271" s="2">
        <f>ROUND(IF($B271="Annuity",SUMIFS('Annuity Prices'!V:V,'Annuity Prices'!$B:$B,$D271,'Annuity Prices'!$E:$E,$G271),IF($B271="RAB Short",SUMIFS('RAB Prices Short'!V:V,'RAB Prices Short'!$B:$B,'All Prices combined'!$D271,'RAB Prices Short'!$E:$E,'All Prices combined'!$G271),IF($B271="RAB Long",SUMIFS('RAB Prices Long'!V:V,'RAB Prices Long'!$B:$B,'All Prices combined'!$D271,'RAB Prices Long'!$E:$E,'All Prices combined'!$G271)))),2)</f>
        <v>2.48</v>
      </c>
      <c r="T271" s="2">
        <f>ROUND(IF($B271="Annuity",SUMIFS('Annuity Prices'!W:W,'Annuity Prices'!$B:$B,$D271,'Annuity Prices'!$E:$E,$G271),IF($B271="RAB Short",SUMIFS('RAB Prices Short'!W:W,'RAB Prices Short'!$B:$B,'All Prices combined'!$D271,'RAB Prices Short'!$E:$E,'All Prices combined'!$G271),IF($B271="RAB Long",SUMIFS('RAB Prices Long'!W:W,'RAB Prices Long'!$B:$B,'All Prices combined'!$D271,'RAB Prices Long'!$E:$E,'All Prices combined'!$G271)))),2)</f>
        <v>2.54</v>
      </c>
      <c r="U271" s="2">
        <f>ROUND(IF($B271="Annuity",SUMIFS('Annuity Prices'!X:X,'Annuity Prices'!$B:$B,$D271,'Annuity Prices'!$E:$E,$G271),IF($B271="RAB Short",SUMIFS('RAB Prices Short'!X:X,'RAB Prices Short'!$B:$B,'All Prices combined'!$D271,'RAB Prices Short'!$E:$E,'All Prices combined'!$G271),IF($B271="RAB Long",SUMIFS('RAB Prices Long'!X:X,'RAB Prices Long'!$B:$B,'All Prices combined'!$D271,'RAB Prices Long'!$E:$E,'All Prices combined'!$G271)))),2)</f>
        <v>2.59</v>
      </c>
      <c r="V271" s="2">
        <f>ROUND(IF($B271="Annuity",SUMIFS('Annuity Prices'!Y:Y,'Annuity Prices'!$B:$B,$D271,'Annuity Prices'!$E:$E,$G271),IF($B271="RAB Short",SUMIFS('RAB Prices Short'!Y:Y,'RAB Prices Short'!$B:$B,'All Prices combined'!$D271,'RAB Prices Short'!$E:$E,'All Prices combined'!$G271),IF($B271="RAB Long",SUMIFS('RAB Prices Long'!Y:Y,'RAB Prices Long'!$B:$B,'All Prices combined'!$D271,'RAB Prices Long'!$E:$E,'All Prices combined'!$G271)))),2)</f>
        <v>2.66</v>
      </c>
      <c r="W271" s="2">
        <f>ROUND(IF($B271="Annuity",SUMIFS('Annuity Prices'!Z:Z,'Annuity Prices'!$B:$B,$D271,'Annuity Prices'!$E:$E,$G271),IF($B271="RAB Short",SUMIFS('RAB Prices Short'!Z:Z,'RAB Prices Short'!$B:$B,'All Prices combined'!$D271,'RAB Prices Short'!$E:$E,'All Prices combined'!$G271),IF($B271="RAB Long",SUMIFS('RAB Prices Long'!Z:Z,'RAB Prices Long'!$B:$B,'All Prices combined'!$D271,'RAB Prices Long'!$E:$E,'All Prices combined'!$G271)))),2)</f>
        <v>2.72</v>
      </c>
      <c r="X271" s="2">
        <f>ROUND(IF($B271="Annuity",SUMIFS('Annuity Prices'!AA:AA,'Annuity Prices'!$B:$B,$D271,'Annuity Prices'!$E:$E,$G271),IF($B271="RAB Short",SUMIFS('RAB Prices Short'!AA:AA,'RAB Prices Short'!$B:$B,'All Prices combined'!$D271,'RAB Prices Short'!$E:$E,'All Prices combined'!$G271),IF($B271="RAB Long",SUMIFS('RAB Prices Long'!AA:AA,'RAB Prices Long'!$B:$B,'All Prices combined'!$D271,'RAB Prices Long'!$E:$E,'All Prices combined'!$G271)))),2)</f>
        <v>2.79</v>
      </c>
      <c r="Y271" s="2">
        <f>ROUND(IF($B271="Annuity",SUMIFS('Annuity Prices'!AB:AB,'Annuity Prices'!$B:$B,$D271,'Annuity Prices'!$E:$E,$G271),IF($B271="RAB Short",SUMIFS('RAB Prices Short'!AB:AB,'RAB Prices Short'!$B:$B,'All Prices combined'!$D271,'RAB Prices Short'!$E:$E,'All Prices combined'!$G271),IF($B271="RAB Long",SUMIFS('RAB Prices Long'!AB:AB,'RAB Prices Long'!$B:$B,'All Prices combined'!$D271,'RAB Prices Long'!$E:$E,'All Prices combined'!$G271)))),2)</f>
        <v>2.85</v>
      </c>
      <c r="Z271" s="2">
        <f>ROUND(IF($B271="Annuity",SUMIFS('Annuity Prices'!AC:AC,'Annuity Prices'!$B:$B,$D271,'Annuity Prices'!$E:$E,$G271),IF($B271="RAB Short",SUMIFS('RAB Prices Short'!AC:AC,'RAB Prices Short'!$B:$B,'All Prices combined'!$D271,'RAB Prices Short'!$E:$E,'All Prices combined'!$G271),IF($B271="RAB Long",SUMIFS('RAB Prices Long'!AC:AC,'RAB Prices Long'!$B:$B,'All Prices combined'!$D271,'RAB Prices Long'!$E:$E,'All Prices combined'!$G271)))),2)</f>
        <v>2.92</v>
      </c>
      <c r="AA271" s="2">
        <f>ROUND(IF($B271="Annuity",SUMIFS('Annuity Prices'!AD:AD,'Annuity Prices'!$B:$B,$D271,'Annuity Prices'!$E:$E,$G271),IF($B271="RAB Short",SUMIFS('RAB Prices Short'!AD:AD,'RAB Prices Short'!$B:$B,'All Prices combined'!$D271,'RAB Prices Short'!$E:$E,'All Prices combined'!$G271),IF($B271="RAB Long",SUMIFS('RAB Prices Long'!AD:AD,'RAB Prices Long'!$B:$B,'All Prices combined'!$D271,'RAB Prices Long'!$E:$E,'All Prices combined'!$G271)))),2)</f>
        <v>2.99</v>
      </c>
      <c r="AB271" s="2">
        <f>ROUND(IF($B271="Annuity",SUMIFS('Annuity Prices'!AE:AE,'Annuity Prices'!$B:$B,$D271,'Annuity Prices'!$E:$E,$G271),IF($B271="RAB Short",SUMIFS('RAB Prices Short'!AE:AE,'RAB Prices Short'!$B:$B,'All Prices combined'!$D271,'RAB Prices Short'!$E:$E,'All Prices combined'!$G271),IF($B271="RAB Long",SUMIFS('RAB Prices Long'!AE:AE,'RAB Prices Long'!$B:$B,'All Prices combined'!$D271,'RAB Prices Long'!$E:$E,'All Prices combined'!$G271)))),2)</f>
        <v>3.07</v>
      </c>
      <c r="AC271" s="2">
        <f>ROUND(IF($B271="Annuity",SUMIFS('Annuity Prices'!AF:AF,'Annuity Prices'!$B:$B,$D271,'Annuity Prices'!$E:$E,$G271),IF($B271="RAB Short",SUMIFS('RAB Prices Short'!AF:AF,'RAB Prices Short'!$B:$B,'All Prices combined'!$D271,'RAB Prices Short'!$E:$E,'All Prices combined'!$G271),IF($B271="RAB Long",SUMIFS('RAB Prices Long'!AF:AF,'RAB Prices Long'!$B:$B,'All Prices combined'!$D271,'RAB Prices Long'!$E:$E,'All Prices combined'!$G271)))),2)</f>
        <v>3.13</v>
      </c>
      <c r="AD271" s="2">
        <f>ROUND(IF($B271="Annuity",SUMIFS('Annuity Prices'!AG:AG,'Annuity Prices'!$B:$B,$D271,'Annuity Prices'!$E:$E,$G271),IF($B271="RAB Short",SUMIFS('RAB Prices Short'!AG:AG,'RAB Prices Short'!$B:$B,'All Prices combined'!$D271,'RAB Prices Short'!$E:$E,'All Prices combined'!$G271),IF($B271="RAB Long",SUMIFS('RAB Prices Long'!AG:AG,'RAB Prices Long'!$B:$B,'All Prices combined'!$D271,'RAB Prices Long'!$E:$E,'All Prices combined'!$G271)))),2)</f>
        <v>3.21</v>
      </c>
      <c r="AE271" s="2">
        <f>ROUND(IF($B271="Annuity",SUMIFS('Annuity Prices'!AH:AH,'Annuity Prices'!$B:$B,$D271,'Annuity Prices'!$E:$E,$G271),IF($B271="RAB Short",SUMIFS('RAB Prices Short'!AH:AH,'RAB Prices Short'!$B:$B,'All Prices combined'!$D271,'RAB Prices Short'!$E:$E,'All Prices combined'!$G271),IF($B271="RAB Long",SUMIFS('RAB Prices Long'!AH:AH,'RAB Prices Long'!$B:$B,'All Prices combined'!$D271,'RAB Prices Long'!$E:$E,'All Prices combined'!$G271)))),2)</f>
        <v>3.29</v>
      </c>
      <c r="AF271" s="2">
        <f>ROUND(IF($B271="Annuity",SUMIFS('Annuity Prices'!AI:AI,'Annuity Prices'!$B:$B,$D271,'Annuity Prices'!$E:$E,$G271),IF($B271="RAB Short",SUMIFS('RAB Prices Short'!AI:AI,'RAB Prices Short'!$B:$B,'All Prices combined'!$D271,'RAB Prices Short'!$E:$E,'All Prices combined'!$G271),IF($B271="RAB Long",SUMIFS('RAB Prices Long'!AI:AI,'RAB Prices Long'!$B:$B,'All Prices combined'!$D271,'RAB Prices Long'!$E:$E,'All Prices combined'!$G271)))),2)</f>
        <v>3.37</v>
      </c>
      <c r="AG271" s="2">
        <f>ROUND(IF($B271="Annuity",SUMIFS('Annuity Prices'!AJ:AJ,'Annuity Prices'!$B:$B,$D271,'Annuity Prices'!$E:$E,$G271),IF($B271="RAB Short",SUMIFS('RAB Prices Short'!AJ:AJ,'RAB Prices Short'!$B:$B,'All Prices combined'!$D271,'RAB Prices Short'!$E:$E,'All Prices combined'!$G271),IF($B271="RAB Long",SUMIFS('RAB Prices Long'!AJ:AJ,'RAB Prices Long'!$B:$B,'All Prices combined'!$D271,'RAB Prices Long'!$E:$E,'All Prices combined'!$G271)))),2)</f>
        <v>3.44</v>
      </c>
      <c r="AH271" s="2">
        <f>ROUND(IF($B271="Annuity",SUMIFS('Annuity Prices'!AK:AK,'Annuity Prices'!$B:$B,$D271,'Annuity Prices'!$E:$E,$G271),IF($B271="RAB Short",SUMIFS('RAB Prices Short'!AK:AK,'RAB Prices Short'!$B:$B,'All Prices combined'!$D271,'RAB Prices Short'!$E:$E,'All Prices combined'!$G271),IF($B271="RAB Long",SUMIFS('RAB Prices Long'!AK:AK,'RAB Prices Long'!$B:$B,'All Prices combined'!$D271,'RAB Prices Long'!$E:$E,'All Prices combined'!$G271)))),2)</f>
        <v>3.52</v>
      </c>
      <c r="AI271" s="2">
        <f>ROUND(IF($B271="Annuity",SUMIFS('Annuity Prices'!AL:AL,'Annuity Prices'!$B:$B,$D271,'Annuity Prices'!$E:$E,$G271),IF($B271="RAB Short",SUMIFS('RAB Prices Short'!AL:AL,'RAB Prices Short'!$B:$B,'All Prices combined'!$D271,'RAB Prices Short'!$E:$E,'All Prices combined'!$G271),IF($B271="RAB Long",SUMIFS('RAB Prices Long'!AL:AL,'RAB Prices Long'!$B:$B,'All Prices combined'!$D271,'RAB Prices Long'!$E:$E,'All Prices combined'!$G271)))),2)</f>
        <v>3.61</v>
      </c>
      <c r="AJ271" s="2">
        <f>ROUND(IF($B271="Annuity",SUMIFS('Annuity Prices'!AM:AM,'Annuity Prices'!$B:$B,$D271,'Annuity Prices'!$E:$E,$G271),IF($B271="RAB Short",SUMIFS('RAB Prices Short'!AM:AM,'RAB Prices Short'!$B:$B,'All Prices combined'!$D271,'RAB Prices Short'!$E:$E,'All Prices combined'!$G271),IF($B271="RAB Long",SUMIFS('RAB Prices Long'!AM:AM,'RAB Prices Long'!$B:$B,'All Prices combined'!$D271,'RAB Prices Long'!$E:$E,'All Prices combined'!$G271)))),2)</f>
        <v>3.7</v>
      </c>
      <c r="AK271" s="2">
        <f>ROUND(IF($B271="Annuity",SUMIFS('Annuity Prices'!AN:AN,'Annuity Prices'!$B:$B,$D271,'Annuity Prices'!$E:$E,$G271),IF($B271="RAB Short",SUMIFS('RAB Prices Short'!AN:AN,'RAB Prices Short'!$B:$B,'All Prices combined'!$D271,'RAB Prices Short'!$E:$E,'All Prices combined'!$G271),IF($B271="RAB Long",SUMIFS('RAB Prices Long'!AN:AN,'RAB Prices Long'!$B:$B,'All Prices combined'!$D271,'RAB Prices Long'!$E:$E,'All Prices combined'!$G271)))),2)</f>
        <v>3.77</v>
      </c>
      <c r="AL271" s="2">
        <f>ROUND(IF($B271="Annuity",SUMIFS('Annuity Prices'!AO:AO,'Annuity Prices'!$B:$B,$D271,'Annuity Prices'!$E:$E,$G271),IF($B271="RAB Short",SUMIFS('RAB Prices Short'!AO:AO,'RAB Prices Short'!$B:$B,'All Prices combined'!$D271,'RAB Prices Short'!$E:$E,'All Prices combined'!$G271),IF($B271="RAB Long",SUMIFS('RAB Prices Long'!AO:AO,'RAB Prices Long'!$B:$B,'All Prices combined'!$D271,'RAB Prices Long'!$E:$E,'All Prices combined'!$G271)))),2)</f>
        <v>3.87</v>
      </c>
      <c r="AM271" s="2">
        <f>ROUND(IF($B271="Annuity",SUMIFS('Annuity Prices'!AP:AP,'Annuity Prices'!$B:$B,$D271,'Annuity Prices'!$E:$E,$G271),IF($B271="RAB Short",SUMIFS('RAB Prices Short'!AP:AP,'RAB Prices Short'!$B:$B,'All Prices combined'!$D271,'RAB Prices Short'!$E:$E,'All Prices combined'!$G271),IF($B271="RAB Long",SUMIFS('RAB Prices Long'!AP:AP,'RAB Prices Long'!$B:$B,'All Prices combined'!$D271,'RAB Prices Long'!$E:$E,'All Prices combined'!$G271)))),2)</f>
        <v>3.96</v>
      </c>
      <c r="AN271" s="2">
        <f>ROUND(IF($B271="Annuity",SUMIFS('Annuity Prices'!AQ:AQ,'Annuity Prices'!$B:$B,$D271,'Annuity Prices'!$E:$E,$G271),IF($B271="RAB Short",SUMIFS('RAB Prices Short'!AQ:AQ,'RAB Prices Short'!$B:$B,'All Prices combined'!$D271,'RAB Prices Short'!$E:$E,'All Prices combined'!$G271),IF($B271="RAB Long",SUMIFS('RAB Prices Long'!AQ:AQ,'RAB Prices Long'!$B:$B,'All Prices combined'!$D271,'RAB Prices Long'!$E:$E,'All Prices combined'!$G271)))),2)</f>
        <v>4.0599999999999996</v>
      </c>
      <c r="AO271" s="2">
        <f>ROUND(IF($B271="Annuity",SUMIFS('Annuity Prices'!AR:AR,'Annuity Prices'!$B:$B,$D271,'Annuity Prices'!$E:$E,$G271),IF($B271="RAB Short",SUMIFS('RAB Prices Short'!AR:AR,'RAB Prices Short'!$B:$B,'All Prices combined'!$D271,'RAB Prices Short'!$E:$E,'All Prices combined'!$G271),IF($B271="RAB Long",SUMIFS('RAB Prices Long'!AR:AR,'RAB Prices Long'!$B:$B,'All Prices combined'!$D271,'RAB Prices Long'!$E:$E,'All Prices combined'!$G271)))),2)</f>
        <v>0</v>
      </c>
      <c r="AP271" s="2">
        <f>ROUND(IF($B271="Annuity",SUMIFS('Annuity Prices'!AS:AS,'Annuity Prices'!$B:$B,$D271,'Annuity Prices'!$E:$E,$G271),IF($B271="RAB Short",SUMIFS('RAB Prices Short'!AS:AS,'RAB Prices Short'!$B:$B,'All Prices combined'!$D271,'RAB Prices Short'!$E:$E,'All Prices combined'!$G271),IF($B271="RAB Long",SUMIFS('RAB Prices Long'!AS:AS,'RAB Prices Long'!$B:$B,'All Prices combined'!$D271,'RAB Prices Long'!$E:$E,'All Prices combined'!$G271)))),2)</f>
        <v>0</v>
      </c>
      <c r="AQ271" s="2">
        <f>ROUND(IF($B271="Annuity",SUMIFS('Annuity Prices'!AT:AT,'Annuity Prices'!$B:$B,$D271,'Annuity Prices'!$E:$E,$G271),IF($B271="RAB Short",SUMIFS('RAB Prices Short'!AT:AT,'RAB Prices Short'!$B:$B,'All Prices combined'!$D271,'RAB Prices Short'!$E:$E,'All Prices combined'!$G271),IF($B271="RAB Long",SUMIFS('RAB Prices Long'!AT:AT,'RAB Prices Long'!$B:$B,'All Prices combined'!$D271,'RAB Prices Long'!$E:$E,'All Prices combined'!$G271)))),2)</f>
        <v>0.96</v>
      </c>
      <c r="AR271" s="2">
        <f>ROUND(IF($B271="Annuity",SUMIFS('Annuity Prices'!AU:AU,'Annuity Prices'!$B:$B,$D271,'Annuity Prices'!$E:$E,$G271),IF($B271="RAB Short",SUMIFS('RAB Prices Short'!AU:AU,'RAB Prices Short'!$B:$B,'All Prices combined'!$D271,'RAB Prices Short'!$E:$E,'All Prices combined'!$G271),IF($B271="RAB Long",SUMIFS('RAB Prices Long'!AU:AU,'RAB Prices Long'!$B:$B,'All Prices combined'!$D271,'RAB Prices Long'!$E:$E,'All Prices combined'!$G271)))),2)</f>
        <v>0.99</v>
      </c>
      <c r="AS271" s="2">
        <f>ROUND(IF($B271="Annuity",SUMIFS('Annuity Prices'!AV:AV,'Annuity Prices'!$B:$B,$D271,'Annuity Prices'!$E:$E,$G271),IF($B271="RAB Short",SUMIFS('RAB Prices Short'!AV:AV,'RAB Prices Short'!$B:$B,'All Prices combined'!$D271,'RAB Prices Short'!$E:$E,'All Prices combined'!$G271),IF($B271="RAB Long",SUMIFS('RAB Prices Long'!AV:AV,'RAB Prices Long'!$B:$B,'All Prices combined'!$D271,'RAB Prices Long'!$E:$E,'All Prices combined'!$G271)))),2)</f>
        <v>1.02</v>
      </c>
      <c r="AT271" s="2">
        <f>ROUND(IF($B271="Annuity",SUMIFS('Annuity Prices'!AW:AW,'Annuity Prices'!$B:$B,$D271,'Annuity Prices'!$E:$E,$G271),IF($B271="RAB Short",SUMIFS('RAB Prices Short'!AW:AW,'RAB Prices Short'!$B:$B,'All Prices combined'!$D271,'RAB Prices Short'!$E:$E,'All Prices combined'!$G271),IF($B271="RAB Long",SUMIFS('RAB Prices Long'!AW:AW,'RAB Prices Long'!$B:$B,'All Prices combined'!$D271,'RAB Prices Long'!$E:$E,'All Prices combined'!$G271)))),2)</f>
        <v>1.05</v>
      </c>
      <c r="AU271" s="2">
        <f>ROUND(IF($B271="Annuity",SUMIFS('Annuity Prices'!AX:AX,'Annuity Prices'!$B:$B,$D271,'Annuity Prices'!$E:$E,$G271),IF($B271="RAB Short",SUMIFS('RAB Prices Short'!AX:AX,'RAB Prices Short'!$B:$B,'All Prices combined'!$D271,'RAB Prices Short'!$E:$E,'All Prices combined'!$G271),IF($B271="RAB Long",SUMIFS('RAB Prices Long'!AX:AX,'RAB Prices Long'!$B:$B,'All Prices combined'!$D271,'RAB Prices Long'!$E:$E,'All Prices combined'!$G271)))),2)</f>
        <v>1.08</v>
      </c>
      <c r="AV271" s="2">
        <f>ROUND(IF($B271="Annuity",SUMIFS('Annuity Prices'!AY:AY,'Annuity Prices'!$B:$B,$D271,'Annuity Prices'!$E:$E,$G271),IF($B271="RAB Short",SUMIFS('RAB Prices Short'!AY:AY,'RAB Prices Short'!$B:$B,'All Prices combined'!$D271,'RAB Prices Short'!$E:$E,'All Prices combined'!$G271),IF($B271="RAB Long",SUMIFS('RAB Prices Long'!AY:AY,'RAB Prices Long'!$B:$B,'All Prices combined'!$D271,'RAB Prices Long'!$E:$E,'All Prices combined'!$G271)))),2)</f>
        <v>2.2599999999999998</v>
      </c>
      <c r="AW271" s="2">
        <f>ROUND(IF($B271="Annuity",SUMIFS('Annuity Prices'!AZ:AZ,'Annuity Prices'!$B:$B,$D271,'Annuity Prices'!$E:$E,$G271),IF($B271="RAB Short",SUMIFS('RAB Prices Short'!AZ:AZ,'RAB Prices Short'!$B:$B,'All Prices combined'!$D271,'RAB Prices Short'!$E:$E,'All Prices combined'!$G271),IF($B271="RAB Long",SUMIFS('RAB Prices Long'!AZ:AZ,'RAB Prices Long'!$B:$B,'All Prices combined'!$D271,'RAB Prices Long'!$E:$E,'All Prices combined'!$G271)))),2)</f>
        <v>2.31</v>
      </c>
      <c r="AX271" s="2">
        <f>ROUND(IF($B271="Annuity",SUMIFS('Annuity Prices'!BA:BA,'Annuity Prices'!$B:$B,$D271,'Annuity Prices'!$E:$E,$G271),IF($B271="RAB Short",SUMIFS('RAB Prices Short'!BA:BA,'RAB Prices Short'!$B:$B,'All Prices combined'!$D271,'RAB Prices Short'!$E:$E,'All Prices combined'!$G271),IF($B271="RAB Long",SUMIFS('RAB Prices Long'!BA:BA,'RAB Prices Long'!$B:$B,'All Prices combined'!$D271,'RAB Prices Long'!$E:$E,'All Prices combined'!$G271)))),2)</f>
        <v>2.36</v>
      </c>
      <c r="AY271" s="2">
        <f>ROUND(IF($B271="Annuity",SUMIFS('Annuity Prices'!BB:BB,'Annuity Prices'!$B:$B,$D271,'Annuity Prices'!$E:$E,$G271),IF($B271="RAB Short",SUMIFS('RAB Prices Short'!BB:BB,'RAB Prices Short'!$B:$B,'All Prices combined'!$D271,'RAB Prices Short'!$E:$E,'All Prices combined'!$G271),IF($B271="RAB Long",SUMIFS('RAB Prices Long'!BB:BB,'RAB Prices Long'!$B:$B,'All Prices combined'!$D271,'RAB Prices Long'!$E:$E,'All Prices combined'!$G271)))),2)</f>
        <v>2.42</v>
      </c>
      <c r="AZ271" s="2">
        <f>ROUND(IF($B271="Annuity",SUMIFS('Annuity Prices'!BC:BC,'Annuity Prices'!$B:$B,$D271,'Annuity Prices'!$E:$E,$G271),IF($B271="RAB Short",SUMIFS('RAB Prices Short'!BC:BC,'RAB Prices Short'!$B:$B,'All Prices combined'!$D271,'RAB Prices Short'!$E:$E,'All Prices combined'!$G271),IF($B271="RAB Long",SUMIFS('RAB Prices Long'!BC:BC,'RAB Prices Long'!$B:$B,'All Prices combined'!$D271,'RAB Prices Long'!$E:$E,'All Prices combined'!$G271)))),2)</f>
        <v>2.48</v>
      </c>
      <c r="BA271" s="2">
        <f>ROUND(IF($B271="Annuity",SUMIFS('Annuity Prices'!BD:BD,'Annuity Prices'!$B:$B,$D271,'Annuity Prices'!$E:$E,$G271),IF($B271="RAB Short",SUMIFS('RAB Prices Short'!BD:BD,'RAB Prices Short'!$B:$B,'All Prices combined'!$D271,'RAB Prices Short'!$E:$E,'All Prices combined'!$G271),IF($B271="RAB Long",SUMIFS('RAB Prices Long'!BD:BD,'RAB Prices Long'!$B:$B,'All Prices combined'!$D271,'RAB Prices Long'!$E:$E,'All Prices combined'!$G271)))),2)</f>
        <v>2.54</v>
      </c>
      <c r="BB271" s="2">
        <f>ROUND(IF($B271="Annuity",SUMIFS('Annuity Prices'!BE:BE,'Annuity Prices'!$B:$B,$D271,'Annuity Prices'!$E:$E,$G271),IF($B271="RAB Short",SUMIFS('RAB Prices Short'!BE:BE,'RAB Prices Short'!$B:$B,'All Prices combined'!$D271,'RAB Prices Short'!$E:$E,'All Prices combined'!$G271),IF($B271="RAB Long",SUMIFS('RAB Prices Long'!BE:BE,'RAB Prices Long'!$B:$B,'All Prices combined'!$D271,'RAB Prices Long'!$E:$E,'All Prices combined'!$G271)))),2)</f>
        <v>2.61</v>
      </c>
      <c r="BC271" s="2">
        <f>ROUND(IF($B271="Annuity",SUMIFS('Annuity Prices'!BF:BF,'Annuity Prices'!$B:$B,$D271,'Annuity Prices'!$E:$E,$G271),IF($B271="RAB Short",SUMIFS('RAB Prices Short'!BF:BF,'RAB Prices Short'!$B:$B,'All Prices combined'!$D271,'RAB Prices Short'!$E:$E,'All Prices combined'!$G271),IF($B271="RAB Long",SUMIFS('RAB Prices Long'!BF:BF,'RAB Prices Long'!$B:$B,'All Prices combined'!$D271,'RAB Prices Long'!$E:$E,'All Prices combined'!$G271)))),2)</f>
        <v>2.68</v>
      </c>
      <c r="BD271" s="2">
        <f>ROUND(IF($B271="Annuity",SUMIFS('Annuity Prices'!BG:BG,'Annuity Prices'!$B:$B,$D271,'Annuity Prices'!$E:$E,$G271),IF($B271="RAB Short",SUMIFS('RAB Prices Short'!BG:BG,'RAB Prices Short'!$B:$B,'All Prices combined'!$D271,'RAB Prices Short'!$E:$E,'All Prices combined'!$G271),IF($B271="RAB Long",SUMIFS('RAB Prices Long'!BG:BG,'RAB Prices Long'!$B:$B,'All Prices combined'!$D271,'RAB Prices Long'!$E:$E,'All Prices combined'!$G271)))),2)</f>
        <v>2.72</v>
      </c>
      <c r="BE271" s="2">
        <f>ROUND(IF($B271="Annuity",SUMIFS('Annuity Prices'!BH:BH,'Annuity Prices'!$B:$B,$D271,'Annuity Prices'!$E:$E,$G271),IF($B271="RAB Short",SUMIFS('RAB Prices Short'!BH:BH,'RAB Prices Short'!$B:$B,'All Prices combined'!$D271,'RAB Prices Short'!$E:$E,'All Prices combined'!$G271),IF($B271="RAB Long",SUMIFS('RAB Prices Long'!BH:BH,'RAB Prices Long'!$B:$B,'All Prices combined'!$D271,'RAB Prices Long'!$E:$E,'All Prices combined'!$G271)))),2)</f>
        <v>2.79</v>
      </c>
      <c r="BF271" s="2">
        <f>ROUND(IF($B271="Annuity",SUMIFS('Annuity Prices'!BI:BI,'Annuity Prices'!$B:$B,$D271,'Annuity Prices'!$E:$E,$G271),IF($B271="RAB Short",SUMIFS('RAB Prices Short'!BI:BI,'RAB Prices Short'!$B:$B,'All Prices combined'!$D271,'RAB Prices Short'!$E:$E,'All Prices combined'!$G271),IF($B271="RAB Long",SUMIFS('RAB Prices Long'!BI:BI,'RAB Prices Long'!$B:$B,'All Prices combined'!$D271,'RAB Prices Long'!$E:$E,'All Prices combined'!$G271)))),2)</f>
        <v>2.85</v>
      </c>
      <c r="BG271" s="2">
        <f>ROUND(IF($B271="Annuity",SUMIFS('Annuity Prices'!BJ:BJ,'Annuity Prices'!$B:$B,$D271,'Annuity Prices'!$E:$E,$G271),IF($B271="RAB Short",SUMIFS('RAB Prices Short'!BJ:BJ,'RAB Prices Short'!$B:$B,'All Prices combined'!$D271,'RAB Prices Short'!$E:$E,'All Prices combined'!$G271),IF($B271="RAB Long",SUMIFS('RAB Prices Long'!BJ:BJ,'RAB Prices Long'!$B:$B,'All Prices combined'!$D271,'RAB Prices Long'!$E:$E,'All Prices combined'!$G271)))),2)</f>
        <v>2.92</v>
      </c>
      <c r="BH271" s="2">
        <f>ROUND(IF($B271="Annuity",SUMIFS('Annuity Prices'!BK:BK,'Annuity Prices'!$B:$B,$D271,'Annuity Prices'!$E:$E,$G271),IF($B271="RAB Short",SUMIFS('RAB Prices Short'!BK:BK,'RAB Prices Short'!$B:$B,'All Prices combined'!$D271,'RAB Prices Short'!$E:$E,'All Prices combined'!$G271),IF($B271="RAB Long",SUMIFS('RAB Prices Long'!BK:BK,'RAB Prices Long'!$B:$B,'All Prices combined'!$D271,'RAB Prices Long'!$E:$E,'All Prices combined'!$G271)))),2)</f>
        <v>2.99</v>
      </c>
      <c r="BI271" s="2">
        <f>ROUND(IF($B271="Annuity",SUMIFS('Annuity Prices'!BL:BL,'Annuity Prices'!$B:$B,$D271,'Annuity Prices'!$E:$E,$G271),IF($B271="RAB Short",SUMIFS('RAB Prices Short'!BL:BL,'RAB Prices Short'!$B:$B,'All Prices combined'!$D271,'RAB Prices Short'!$E:$E,'All Prices combined'!$G271),IF($B271="RAB Long",SUMIFS('RAB Prices Long'!BL:BL,'RAB Prices Long'!$B:$B,'All Prices combined'!$D271,'RAB Prices Long'!$E:$E,'All Prices combined'!$G271)))),2)</f>
        <v>3.07</v>
      </c>
      <c r="BJ271" s="2">
        <f>ROUND(IF($B271="Annuity",SUMIFS('Annuity Prices'!BM:BM,'Annuity Prices'!$B:$B,$D271,'Annuity Prices'!$E:$E,$G271),IF($B271="RAB Short",SUMIFS('RAB Prices Short'!BM:BM,'RAB Prices Short'!$B:$B,'All Prices combined'!$D271,'RAB Prices Short'!$E:$E,'All Prices combined'!$G271),IF($B271="RAB Long",SUMIFS('RAB Prices Long'!BM:BM,'RAB Prices Long'!$B:$B,'All Prices combined'!$D271,'RAB Prices Long'!$E:$E,'All Prices combined'!$G271)))),2)</f>
        <v>3.13</v>
      </c>
      <c r="BK271" s="2">
        <f>ROUND(IF($B271="Annuity",SUMIFS('Annuity Prices'!BN:BN,'Annuity Prices'!$B:$B,$D271,'Annuity Prices'!$E:$E,$G271),IF($B271="RAB Short",SUMIFS('RAB Prices Short'!BN:BN,'RAB Prices Short'!$B:$B,'All Prices combined'!$D271,'RAB Prices Short'!$E:$E,'All Prices combined'!$G271),IF($B271="RAB Long",SUMIFS('RAB Prices Long'!BN:BN,'RAB Prices Long'!$B:$B,'All Prices combined'!$D271,'RAB Prices Long'!$E:$E,'All Prices combined'!$G271)))),2)</f>
        <v>3.21</v>
      </c>
      <c r="BL271" s="2">
        <f>ROUND(IF($B271="Annuity",SUMIFS('Annuity Prices'!BO:BO,'Annuity Prices'!$B:$B,$D271,'Annuity Prices'!$E:$E,$G271),IF($B271="RAB Short",SUMIFS('RAB Prices Short'!BO:BO,'RAB Prices Short'!$B:$B,'All Prices combined'!$D271,'RAB Prices Short'!$E:$E,'All Prices combined'!$G271),IF($B271="RAB Long",SUMIFS('RAB Prices Long'!BO:BO,'RAB Prices Long'!$B:$B,'All Prices combined'!$D271,'RAB Prices Long'!$E:$E,'All Prices combined'!$G271)))),2)</f>
        <v>3.29</v>
      </c>
      <c r="BM271" s="2">
        <f>ROUND(IF($B271="Annuity",SUMIFS('Annuity Prices'!BP:BP,'Annuity Prices'!$B:$B,$D271,'Annuity Prices'!$E:$E,$G271),IF($B271="RAB Short",SUMIFS('RAB Prices Short'!BP:BP,'RAB Prices Short'!$B:$B,'All Prices combined'!$D271,'RAB Prices Short'!$E:$E,'All Prices combined'!$G271),IF($B271="RAB Long",SUMIFS('RAB Prices Long'!BP:BP,'RAB Prices Long'!$B:$B,'All Prices combined'!$D271,'RAB Prices Long'!$E:$E,'All Prices combined'!$G271)))),2)</f>
        <v>3.37</v>
      </c>
      <c r="BN271" s="2">
        <f>ROUND(IF($B271="Annuity",SUMIFS('Annuity Prices'!BQ:BQ,'Annuity Prices'!$B:$B,$D271,'Annuity Prices'!$E:$E,$G271),IF($B271="RAB Short",SUMIFS('RAB Prices Short'!BQ:BQ,'RAB Prices Short'!$B:$B,'All Prices combined'!$D271,'RAB Prices Short'!$E:$E,'All Prices combined'!$G271),IF($B271="RAB Long",SUMIFS('RAB Prices Long'!BQ:BQ,'RAB Prices Long'!$B:$B,'All Prices combined'!$D271,'RAB Prices Long'!$E:$E,'All Prices combined'!$G271)))),2)</f>
        <v>3.44</v>
      </c>
      <c r="BO271" s="2">
        <f>ROUND(IF($B271="Annuity",SUMIFS('Annuity Prices'!BR:BR,'Annuity Prices'!$B:$B,$D271,'Annuity Prices'!$E:$E,$G271),IF($B271="RAB Short",SUMIFS('RAB Prices Short'!BR:BR,'RAB Prices Short'!$B:$B,'All Prices combined'!$D271,'RAB Prices Short'!$E:$E,'All Prices combined'!$G271),IF($B271="RAB Long",SUMIFS('RAB Prices Long'!BR:BR,'RAB Prices Long'!$B:$B,'All Prices combined'!$D271,'RAB Prices Long'!$E:$E,'All Prices combined'!$G271)))),2)</f>
        <v>3.52</v>
      </c>
      <c r="BP271" s="2">
        <f>ROUND(IF($B271="Annuity",SUMIFS('Annuity Prices'!BS:BS,'Annuity Prices'!$B:$B,$D271,'Annuity Prices'!$E:$E,$G271),IF($B271="RAB Short",SUMIFS('RAB Prices Short'!BS:BS,'RAB Prices Short'!$B:$B,'All Prices combined'!$D271,'RAB Prices Short'!$E:$E,'All Prices combined'!$G271),IF($B271="RAB Long",SUMIFS('RAB Prices Long'!BS:BS,'RAB Prices Long'!$B:$B,'All Prices combined'!$D271,'RAB Prices Long'!$E:$E,'All Prices combined'!$G271)))),2)</f>
        <v>3.61</v>
      </c>
      <c r="BQ271" s="2">
        <f>ROUND(IF($B271="Annuity",SUMIFS('Annuity Prices'!BT:BT,'Annuity Prices'!$B:$B,$D271,'Annuity Prices'!$E:$E,$G271),IF($B271="RAB Short",SUMIFS('RAB Prices Short'!BT:BT,'RAB Prices Short'!$B:$B,'All Prices combined'!$D271,'RAB Prices Short'!$E:$E,'All Prices combined'!$G271),IF($B271="RAB Long",SUMIFS('RAB Prices Long'!BT:BT,'RAB Prices Long'!$B:$B,'All Prices combined'!$D271,'RAB Prices Long'!$E:$E,'All Prices combined'!$G271)))),2)</f>
        <v>3.7</v>
      </c>
      <c r="BR271" s="2">
        <f>ROUND(IF($B271="Annuity",SUMIFS('Annuity Prices'!BU:BU,'Annuity Prices'!$B:$B,$D271,'Annuity Prices'!$E:$E,$G271),IF($B271="RAB Short",SUMIFS('RAB Prices Short'!BU:BU,'RAB Prices Short'!$B:$B,'All Prices combined'!$D271,'RAB Prices Short'!$E:$E,'All Prices combined'!$G271),IF($B271="RAB Long",SUMIFS('RAB Prices Long'!BU:BU,'RAB Prices Long'!$B:$B,'All Prices combined'!$D271,'RAB Prices Long'!$E:$E,'All Prices combined'!$G271)))),2)</f>
        <v>3.77</v>
      </c>
      <c r="BS271" s="2">
        <f>ROUND(IF($B271="Annuity",SUMIFS('Annuity Prices'!BV:BV,'Annuity Prices'!$B:$B,$D271,'Annuity Prices'!$E:$E,$G271),IF($B271="RAB Short",SUMIFS('RAB Prices Short'!BV:BV,'RAB Prices Short'!$B:$B,'All Prices combined'!$D271,'RAB Prices Short'!$E:$E,'All Prices combined'!$G271),IF($B271="RAB Long",SUMIFS('RAB Prices Long'!BV:BV,'RAB Prices Long'!$B:$B,'All Prices combined'!$D271,'RAB Prices Long'!$E:$E,'All Prices combined'!$G271)))),2)</f>
        <v>3.87</v>
      </c>
      <c r="BT271" s="2">
        <f>ROUND(IF($B271="Annuity",SUMIFS('Annuity Prices'!BW:BW,'Annuity Prices'!$B:$B,$D271,'Annuity Prices'!$E:$E,$G271),IF($B271="RAB Short",SUMIFS('RAB Prices Short'!BW:BW,'RAB Prices Short'!$B:$B,'All Prices combined'!$D271,'RAB Prices Short'!$E:$E,'All Prices combined'!$G271),IF($B271="RAB Long",SUMIFS('RAB Prices Long'!BW:BW,'RAB Prices Long'!$B:$B,'All Prices combined'!$D271,'RAB Prices Long'!$E:$E,'All Prices combined'!$G271)))),2)</f>
        <v>3.96</v>
      </c>
      <c r="BU271" s="2">
        <f>ROUND(IF($B271="Annuity",SUMIFS('Annuity Prices'!BX:BX,'Annuity Prices'!$B:$B,$D271,'Annuity Prices'!$E:$E,$G271),IF($B271="RAB Short",SUMIFS('RAB Prices Short'!BX:BX,'RAB Prices Short'!$B:$B,'All Prices combined'!$D271,'RAB Prices Short'!$E:$E,'All Prices combined'!$G271),IF($B271="RAB Long",SUMIFS('RAB Prices Long'!BX:BX,'RAB Prices Long'!$B:$B,'All Prices combined'!$D271,'RAB Prices Long'!$E:$E,'All Prices combined'!$G271)))),2)</f>
        <v>4.0599999999999996</v>
      </c>
    </row>
    <row r="272" spans="2:73" x14ac:dyDescent="0.25">
      <c r="B272" t="s">
        <v>44</v>
      </c>
      <c r="C272">
        <v>16</v>
      </c>
      <c r="E272" t="s">
        <v>173</v>
      </c>
      <c r="G272" t="s">
        <v>175</v>
      </c>
      <c r="I272" s="2">
        <f>ROUND(IF($B272="Annuity",SUMIFS('Annuity Prices'!L:L,'Annuity Prices'!$B:$B,$D272,'Annuity Prices'!$E:$E,$G272),IF($B272="RAB Short",SUMIFS('RAB Prices Short'!L:L,'RAB Prices Short'!$B:$B,'All Prices combined'!$D272,'RAB Prices Short'!$E:$E,'All Prices combined'!$G272),IF($B272="RAB Long",SUMIFS('RAB Prices Long'!L:L,'RAB Prices Long'!$B:$B,'All Prices combined'!$D272,'RAB Prices Long'!$E:$E,'All Prices combined'!$G272)))),2)</f>
        <v>0</v>
      </c>
      <c r="J272" s="2">
        <f>ROUND(IF($B272="Annuity",SUMIFS('Annuity Prices'!M:M,'Annuity Prices'!$B:$B,$D272,'Annuity Prices'!$E:$E,$G272),IF($B272="RAB Short",SUMIFS('RAB Prices Short'!M:M,'RAB Prices Short'!$B:$B,'All Prices combined'!$D272,'RAB Prices Short'!$E:$E,'All Prices combined'!$G272),IF($B272="RAB Long",SUMIFS('RAB Prices Long'!M:M,'RAB Prices Long'!$B:$B,'All Prices combined'!$D272,'RAB Prices Long'!$E:$E,'All Prices combined'!$G272)))),2)</f>
        <v>0</v>
      </c>
      <c r="K272" s="2">
        <f>ROUND(IF($B272="Annuity",SUMIFS('Annuity Prices'!N:N,'Annuity Prices'!$B:$B,$D272,'Annuity Prices'!$E:$E,$G272),IF($B272="RAB Short",SUMIFS('RAB Prices Short'!N:N,'RAB Prices Short'!$B:$B,'All Prices combined'!$D272,'RAB Prices Short'!$E:$E,'All Prices combined'!$G272),IF($B272="RAB Long",SUMIFS('RAB Prices Long'!N:N,'RAB Prices Long'!$B:$B,'All Prices combined'!$D272,'RAB Prices Long'!$E:$E,'All Prices combined'!$G272)))),2)</f>
        <v>0</v>
      </c>
      <c r="L272" s="2">
        <f>ROUND(IF($B272="Annuity",SUMIFS('Annuity Prices'!O:O,'Annuity Prices'!$B:$B,$D272,'Annuity Prices'!$E:$E,$G272),IF($B272="RAB Short",SUMIFS('RAB Prices Short'!O:O,'RAB Prices Short'!$B:$B,'All Prices combined'!$D272,'RAB Prices Short'!$E:$E,'All Prices combined'!$G272),IF($B272="RAB Long",SUMIFS('RAB Prices Long'!O:O,'RAB Prices Long'!$B:$B,'All Prices combined'!$D272,'RAB Prices Long'!$E:$E,'All Prices combined'!$G272)))),2)</f>
        <v>0</v>
      </c>
      <c r="M272" s="2">
        <f>ROUND(IF($B272="Annuity",SUMIFS('Annuity Prices'!P:P,'Annuity Prices'!$B:$B,$D272,'Annuity Prices'!$E:$E,$G272),IF($B272="RAB Short",SUMIFS('RAB Prices Short'!P:P,'RAB Prices Short'!$B:$B,'All Prices combined'!$D272,'RAB Prices Short'!$E:$E,'All Prices combined'!$G272),IF($B272="RAB Long",SUMIFS('RAB Prices Long'!P:P,'RAB Prices Long'!$B:$B,'All Prices combined'!$D272,'RAB Prices Long'!$E:$E,'All Prices combined'!$G272)))),2)</f>
        <v>0</v>
      </c>
      <c r="N272" s="2">
        <f>ROUND(IF($B272="Annuity",SUMIFS('Annuity Prices'!Q:Q,'Annuity Prices'!$B:$B,$D272,'Annuity Prices'!$E:$E,$G272),IF($B272="RAB Short",SUMIFS('RAB Prices Short'!Q:Q,'RAB Prices Short'!$B:$B,'All Prices combined'!$D272,'RAB Prices Short'!$E:$E,'All Prices combined'!$G272),IF($B272="RAB Long",SUMIFS('RAB Prices Long'!Q:Q,'RAB Prices Long'!$B:$B,'All Prices combined'!$D272,'RAB Prices Long'!$E:$E,'All Prices combined'!$G272)))),2)</f>
        <v>0</v>
      </c>
      <c r="O272" s="2">
        <f>ROUND(IF($B272="Annuity",SUMIFS('Annuity Prices'!R:R,'Annuity Prices'!$B:$B,$D272,'Annuity Prices'!$E:$E,$G272),IF($B272="RAB Short",SUMIFS('RAB Prices Short'!R:R,'RAB Prices Short'!$B:$B,'All Prices combined'!$D272,'RAB Prices Short'!$E:$E,'All Prices combined'!$G272),IF($B272="RAB Long",SUMIFS('RAB Prices Long'!R:R,'RAB Prices Long'!$B:$B,'All Prices combined'!$D272,'RAB Prices Long'!$E:$E,'All Prices combined'!$G272)))),2)</f>
        <v>0</v>
      </c>
      <c r="P272" s="2">
        <f>ROUND(IF($B272="Annuity",SUMIFS('Annuity Prices'!S:S,'Annuity Prices'!$B:$B,$D272,'Annuity Prices'!$E:$E,$G272),IF($B272="RAB Short",SUMIFS('RAB Prices Short'!S:S,'RAB Prices Short'!$B:$B,'All Prices combined'!$D272,'RAB Prices Short'!$E:$E,'All Prices combined'!$G272),IF($B272="RAB Long",SUMIFS('RAB Prices Long'!S:S,'RAB Prices Long'!$B:$B,'All Prices combined'!$D272,'RAB Prices Long'!$E:$E,'All Prices combined'!$G272)))),2)</f>
        <v>0</v>
      </c>
      <c r="Q272" s="2">
        <f>ROUND(IF($B272="Annuity",SUMIFS('Annuity Prices'!T:T,'Annuity Prices'!$B:$B,$D272,'Annuity Prices'!$E:$E,$G272),IF($B272="RAB Short",SUMIFS('RAB Prices Short'!T:T,'RAB Prices Short'!$B:$B,'All Prices combined'!$D272,'RAB Prices Short'!$E:$E,'All Prices combined'!$G272),IF($B272="RAB Long",SUMIFS('RAB Prices Long'!T:T,'RAB Prices Long'!$B:$B,'All Prices combined'!$D272,'RAB Prices Long'!$E:$E,'All Prices combined'!$G272)))),2)</f>
        <v>0</v>
      </c>
      <c r="R272" s="2">
        <f>ROUND(IF($B272="Annuity",SUMIFS('Annuity Prices'!U:U,'Annuity Prices'!$B:$B,$D272,'Annuity Prices'!$E:$E,$G272),IF($B272="RAB Short",SUMIFS('RAB Prices Short'!U:U,'RAB Prices Short'!$B:$B,'All Prices combined'!$D272,'RAB Prices Short'!$E:$E,'All Prices combined'!$G272),IF($B272="RAB Long",SUMIFS('RAB Prices Long'!U:U,'RAB Prices Long'!$B:$B,'All Prices combined'!$D272,'RAB Prices Long'!$E:$E,'All Prices combined'!$G272)))),2)</f>
        <v>0</v>
      </c>
      <c r="S272" s="2">
        <f>ROUND(IF($B272="Annuity",SUMIFS('Annuity Prices'!V:V,'Annuity Prices'!$B:$B,$D272,'Annuity Prices'!$E:$E,$G272),IF($B272="RAB Short",SUMIFS('RAB Prices Short'!V:V,'RAB Prices Short'!$B:$B,'All Prices combined'!$D272,'RAB Prices Short'!$E:$E,'All Prices combined'!$G272),IF($B272="RAB Long",SUMIFS('RAB Prices Long'!V:V,'RAB Prices Long'!$B:$B,'All Prices combined'!$D272,'RAB Prices Long'!$E:$E,'All Prices combined'!$G272)))),2)</f>
        <v>0</v>
      </c>
      <c r="T272" s="2">
        <f>ROUND(IF($B272="Annuity",SUMIFS('Annuity Prices'!W:W,'Annuity Prices'!$B:$B,$D272,'Annuity Prices'!$E:$E,$G272),IF($B272="RAB Short",SUMIFS('RAB Prices Short'!W:W,'RAB Prices Short'!$B:$B,'All Prices combined'!$D272,'RAB Prices Short'!$E:$E,'All Prices combined'!$G272),IF($B272="RAB Long",SUMIFS('RAB Prices Long'!W:W,'RAB Prices Long'!$B:$B,'All Prices combined'!$D272,'RAB Prices Long'!$E:$E,'All Prices combined'!$G272)))),2)</f>
        <v>0</v>
      </c>
      <c r="U272" s="2">
        <f>ROUND(IF($B272="Annuity",SUMIFS('Annuity Prices'!X:X,'Annuity Prices'!$B:$B,$D272,'Annuity Prices'!$E:$E,$G272),IF($B272="RAB Short",SUMIFS('RAB Prices Short'!X:X,'RAB Prices Short'!$B:$B,'All Prices combined'!$D272,'RAB Prices Short'!$E:$E,'All Prices combined'!$G272),IF($B272="RAB Long",SUMIFS('RAB Prices Long'!X:X,'RAB Prices Long'!$B:$B,'All Prices combined'!$D272,'RAB Prices Long'!$E:$E,'All Prices combined'!$G272)))),2)</f>
        <v>0</v>
      </c>
      <c r="V272" s="2">
        <f>ROUND(IF($B272="Annuity",SUMIFS('Annuity Prices'!Y:Y,'Annuity Prices'!$B:$B,$D272,'Annuity Prices'!$E:$E,$G272),IF($B272="RAB Short",SUMIFS('RAB Prices Short'!Y:Y,'RAB Prices Short'!$B:$B,'All Prices combined'!$D272,'RAB Prices Short'!$E:$E,'All Prices combined'!$G272),IF($B272="RAB Long",SUMIFS('RAB Prices Long'!Y:Y,'RAB Prices Long'!$B:$B,'All Prices combined'!$D272,'RAB Prices Long'!$E:$E,'All Prices combined'!$G272)))),2)</f>
        <v>0</v>
      </c>
      <c r="W272" s="2">
        <f>ROUND(IF($B272="Annuity",SUMIFS('Annuity Prices'!Z:Z,'Annuity Prices'!$B:$B,$D272,'Annuity Prices'!$E:$E,$G272),IF($B272="RAB Short",SUMIFS('RAB Prices Short'!Z:Z,'RAB Prices Short'!$B:$B,'All Prices combined'!$D272,'RAB Prices Short'!$E:$E,'All Prices combined'!$G272),IF($B272="RAB Long",SUMIFS('RAB Prices Long'!Z:Z,'RAB Prices Long'!$B:$B,'All Prices combined'!$D272,'RAB Prices Long'!$E:$E,'All Prices combined'!$G272)))),2)</f>
        <v>0</v>
      </c>
      <c r="X272" s="2">
        <f>ROUND(IF($B272="Annuity",SUMIFS('Annuity Prices'!AA:AA,'Annuity Prices'!$B:$B,$D272,'Annuity Prices'!$E:$E,$G272),IF($B272="RAB Short",SUMIFS('RAB Prices Short'!AA:AA,'RAB Prices Short'!$B:$B,'All Prices combined'!$D272,'RAB Prices Short'!$E:$E,'All Prices combined'!$G272),IF($B272="RAB Long",SUMIFS('RAB Prices Long'!AA:AA,'RAB Prices Long'!$B:$B,'All Prices combined'!$D272,'RAB Prices Long'!$E:$E,'All Prices combined'!$G272)))),2)</f>
        <v>0</v>
      </c>
      <c r="Y272" s="2">
        <f>ROUND(IF($B272="Annuity",SUMIFS('Annuity Prices'!AB:AB,'Annuity Prices'!$B:$B,$D272,'Annuity Prices'!$E:$E,$G272),IF($B272="RAB Short",SUMIFS('RAB Prices Short'!AB:AB,'RAB Prices Short'!$B:$B,'All Prices combined'!$D272,'RAB Prices Short'!$E:$E,'All Prices combined'!$G272),IF($B272="RAB Long",SUMIFS('RAB Prices Long'!AB:AB,'RAB Prices Long'!$B:$B,'All Prices combined'!$D272,'RAB Prices Long'!$E:$E,'All Prices combined'!$G272)))),2)</f>
        <v>0</v>
      </c>
      <c r="Z272" s="2">
        <f>ROUND(IF($B272="Annuity",SUMIFS('Annuity Prices'!AC:AC,'Annuity Prices'!$B:$B,$D272,'Annuity Prices'!$E:$E,$G272),IF($B272="RAB Short",SUMIFS('RAB Prices Short'!AC:AC,'RAB Prices Short'!$B:$B,'All Prices combined'!$D272,'RAB Prices Short'!$E:$E,'All Prices combined'!$G272),IF($B272="RAB Long",SUMIFS('RAB Prices Long'!AC:AC,'RAB Prices Long'!$B:$B,'All Prices combined'!$D272,'RAB Prices Long'!$E:$E,'All Prices combined'!$G272)))),2)</f>
        <v>0</v>
      </c>
      <c r="AA272" s="2">
        <f>ROUND(IF($B272="Annuity",SUMIFS('Annuity Prices'!AD:AD,'Annuity Prices'!$B:$B,$D272,'Annuity Prices'!$E:$E,$G272),IF($B272="RAB Short",SUMIFS('RAB Prices Short'!AD:AD,'RAB Prices Short'!$B:$B,'All Prices combined'!$D272,'RAB Prices Short'!$E:$E,'All Prices combined'!$G272),IF($B272="RAB Long",SUMIFS('RAB Prices Long'!AD:AD,'RAB Prices Long'!$B:$B,'All Prices combined'!$D272,'RAB Prices Long'!$E:$E,'All Prices combined'!$G272)))),2)</f>
        <v>0</v>
      </c>
      <c r="AB272" s="2">
        <f>ROUND(IF($B272="Annuity",SUMIFS('Annuity Prices'!AE:AE,'Annuity Prices'!$B:$B,$D272,'Annuity Prices'!$E:$E,$G272),IF($B272="RAB Short",SUMIFS('RAB Prices Short'!AE:AE,'RAB Prices Short'!$B:$B,'All Prices combined'!$D272,'RAB Prices Short'!$E:$E,'All Prices combined'!$G272),IF($B272="RAB Long",SUMIFS('RAB Prices Long'!AE:AE,'RAB Prices Long'!$B:$B,'All Prices combined'!$D272,'RAB Prices Long'!$E:$E,'All Prices combined'!$G272)))),2)</f>
        <v>0</v>
      </c>
      <c r="AC272" s="2">
        <f>ROUND(IF($B272="Annuity",SUMIFS('Annuity Prices'!AF:AF,'Annuity Prices'!$B:$B,$D272,'Annuity Prices'!$E:$E,$G272),IF($B272="RAB Short",SUMIFS('RAB Prices Short'!AF:AF,'RAB Prices Short'!$B:$B,'All Prices combined'!$D272,'RAB Prices Short'!$E:$E,'All Prices combined'!$G272),IF($B272="RAB Long",SUMIFS('RAB Prices Long'!AF:AF,'RAB Prices Long'!$B:$B,'All Prices combined'!$D272,'RAB Prices Long'!$E:$E,'All Prices combined'!$G272)))),2)</f>
        <v>0</v>
      </c>
      <c r="AD272" s="2">
        <f>ROUND(IF($B272="Annuity",SUMIFS('Annuity Prices'!AG:AG,'Annuity Prices'!$B:$B,$D272,'Annuity Prices'!$E:$E,$G272),IF($B272="RAB Short",SUMIFS('RAB Prices Short'!AG:AG,'RAB Prices Short'!$B:$B,'All Prices combined'!$D272,'RAB Prices Short'!$E:$E,'All Prices combined'!$G272),IF($B272="RAB Long",SUMIFS('RAB Prices Long'!AG:AG,'RAB Prices Long'!$B:$B,'All Prices combined'!$D272,'RAB Prices Long'!$E:$E,'All Prices combined'!$G272)))),2)</f>
        <v>0</v>
      </c>
      <c r="AE272" s="2">
        <f>ROUND(IF($B272="Annuity",SUMIFS('Annuity Prices'!AH:AH,'Annuity Prices'!$B:$B,$D272,'Annuity Prices'!$E:$E,$G272),IF($B272="RAB Short",SUMIFS('RAB Prices Short'!AH:AH,'RAB Prices Short'!$B:$B,'All Prices combined'!$D272,'RAB Prices Short'!$E:$E,'All Prices combined'!$G272),IF($B272="RAB Long",SUMIFS('RAB Prices Long'!AH:AH,'RAB Prices Long'!$B:$B,'All Prices combined'!$D272,'RAB Prices Long'!$E:$E,'All Prices combined'!$G272)))),2)</f>
        <v>0</v>
      </c>
      <c r="AF272" s="2">
        <f>ROUND(IF($B272="Annuity",SUMIFS('Annuity Prices'!AI:AI,'Annuity Prices'!$B:$B,$D272,'Annuity Prices'!$E:$E,$G272),IF($B272="RAB Short",SUMIFS('RAB Prices Short'!AI:AI,'RAB Prices Short'!$B:$B,'All Prices combined'!$D272,'RAB Prices Short'!$E:$E,'All Prices combined'!$G272),IF($B272="RAB Long",SUMIFS('RAB Prices Long'!AI:AI,'RAB Prices Long'!$B:$B,'All Prices combined'!$D272,'RAB Prices Long'!$E:$E,'All Prices combined'!$G272)))),2)</f>
        <v>0</v>
      </c>
      <c r="AG272" s="2">
        <f>ROUND(IF($B272="Annuity",SUMIFS('Annuity Prices'!AJ:AJ,'Annuity Prices'!$B:$B,$D272,'Annuity Prices'!$E:$E,$G272),IF($B272="RAB Short",SUMIFS('RAB Prices Short'!AJ:AJ,'RAB Prices Short'!$B:$B,'All Prices combined'!$D272,'RAB Prices Short'!$E:$E,'All Prices combined'!$G272),IF($B272="RAB Long",SUMIFS('RAB Prices Long'!AJ:AJ,'RAB Prices Long'!$B:$B,'All Prices combined'!$D272,'RAB Prices Long'!$E:$E,'All Prices combined'!$G272)))),2)</f>
        <v>0</v>
      </c>
      <c r="AH272" s="2">
        <f>ROUND(IF($B272="Annuity",SUMIFS('Annuity Prices'!AK:AK,'Annuity Prices'!$B:$B,$D272,'Annuity Prices'!$E:$E,$G272),IF($B272="RAB Short",SUMIFS('RAB Prices Short'!AK:AK,'RAB Prices Short'!$B:$B,'All Prices combined'!$D272,'RAB Prices Short'!$E:$E,'All Prices combined'!$G272),IF($B272="RAB Long",SUMIFS('RAB Prices Long'!AK:AK,'RAB Prices Long'!$B:$B,'All Prices combined'!$D272,'RAB Prices Long'!$E:$E,'All Prices combined'!$G272)))),2)</f>
        <v>0</v>
      </c>
      <c r="AI272" s="2">
        <f>ROUND(IF($B272="Annuity",SUMIFS('Annuity Prices'!AL:AL,'Annuity Prices'!$B:$B,$D272,'Annuity Prices'!$E:$E,$G272),IF($B272="RAB Short",SUMIFS('RAB Prices Short'!AL:AL,'RAB Prices Short'!$B:$B,'All Prices combined'!$D272,'RAB Prices Short'!$E:$E,'All Prices combined'!$G272),IF($B272="RAB Long",SUMIFS('RAB Prices Long'!AL:AL,'RAB Prices Long'!$B:$B,'All Prices combined'!$D272,'RAB Prices Long'!$E:$E,'All Prices combined'!$G272)))),2)</f>
        <v>0</v>
      </c>
      <c r="AJ272" s="2">
        <f>ROUND(IF($B272="Annuity",SUMIFS('Annuity Prices'!AM:AM,'Annuity Prices'!$B:$B,$D272,'Annuity Prices'!$E:$E,$G272),IF($B272="RAB Short",SUMIFS('RAB Prices Short'!AM:AM,'RAB Prices Short'!$B:$B,'All Prices combined'!$D272,'RAB Prices Short'!$E:$E,'All Prices combined'!$G272),IF($B272="RAB Long",SUMIFS('RAB Prices Long'!AM:AM,'RAB Prices Long'!$B:$B,'All Prices combined'!$D272,'RAB Prices Long'!$E:$E,'All Prices combined'!$G272)))),2)</f>
        <v>0</v>
      </c>
      <c r="AK272" s="2">
        <f>ROUND(IF($B272="Annuity",SUMIFS('Annuity Prices'!AN:AN,'Annuity Prices'!$B:$B,$D272,'Annuity Prices'!$E:$E,$G272),IF($B272="RAB Short",SUMIFS('RAB Prices Short'!AN:AN,'RAB Prices Short'!$B:$B,'All Prices combined'!$D272,'RAB Prices Short'!$E:$E,'All Prices combined'!$G272),IF($B272="RAB Long",SUMIFS('RAB Prices Long'!AN:AN,'RAB Prices Long'!$B:$B,'All Prices combined'!$D272,'RAB Prices Long'!$E:$E,'All Prices combined'!$G272)))),2)</f>
        <v>0</v>
      </c>
      <c r="AL272" s="2">
        <f>ROUND(IF($B272="Annuity",SUMIFS('Annuity Prices'!AO:AO,'Annuity Prices'!$B:$B,$D272,'Annuity Prices'!$E:$E,$G272),IF($B272="RAB Short",SUMIFS('RAB Prices Short'!AO:AO,'RAB Prices Short'!$B:$B,'All Prices combined'!$D272,'RAB Prices Short'!$E:$E,'All Prices combined'!$G272),IF($B272="RAB Long",SUMIFS('RAB Prices Long'!AO:AO,'RAB Prices Long'!$B:$B,'All Prices combined'!$D272,'RAB Prices Long'!$E:$E,'All Prices combined'!$G272)))),2)</f>
        <v>0</v>
      </c>
      <c r="AM272" s="2">
        <f>ROUND(IF($B272="Annuity",SUMIFS('Annuity Prices'!AP:AP,'Annuity Prices'!$B:$B,$D272,'Annuity Prices'!$E:$E,$G272),IF($B272="RAB Short",SUMIFS('RAB Prices Short'!AP:AP,'RAB Prices Short'!$B:$B,'All Prices combined'!$D272,'RAB Prices Short'!$E:$E,'All Prices combined'!$G272),IF($B272="RAB Long",SUMIFS('RAB Prices Long'!AP:AP,'RAB Prices Long'!$B:$B,'All Prices combined'!$D272,'RAB Prices Long'!$E:$E,'All Prices combined'!$G272)))),2)</f>
        <v>0</v>
      </c>
      <c r="AN272" s="2">
        <f>ROUND(IF($B272="Annuity",SUMIFS('Annuity Prices'!AQ:AQ,'Annuity Prices'!$B:$B,$D272,'Annuity Prices'!$E:$E,$G272),IF($B272="RAB Short",SUMIFS('RAB Prices Short'!AQ:AQ,'RAB Prices Short'!$B:$B,'All Prices combined'!$D272,'RAB Prices Short'!$E:$E,'All Prices combined'!$G272),IF($B272="RAB Long",SUMIFS('RAB Prices Long'!AQ:AQ,'RAB Prices Long'!$B:$B,'All Prices combined'!$D272,'RAB Prices Long'!$E:$E,'All Prices combined'!$G272)))),2)</f>
        <v>0</v>
      </c>
      <c r="AO272" s="2">
        <f>ROUND(IF($B272="Annuity",SUMIFS('Annuity Prices'!AR:AR,'Annuity Prices'!$B:$B,$D272,'Annuity Prices'!$E:$E,$G272),IF($B272="RAB Short",SUMIFS('RAB Prices Short'!AR:AR,'RAB Prices Short'!$B:$B,'All Prices combined'!$D272,'RAB Prices Short'!$E:$E,'All Prices combined'!$G272),IF($B272="RAB Long",SUMIFS('RAB Prices Long'!AR:AR,'RAB Prices Long'!$B:$B,'All Prices combined'!$D272,'RAB Prices Long'!$E:$E,'All Prices combined'!$G272)))),2)</f>
        <v>0</v>
      </c>
      <c r="AP272" s="2">
        <f>ROUND(IF($B272="Annuity",SUMIFS('Annuity Prices'!AS:AS,'Annuity Prices'!$B:$B,$D272,'Annuity Prices'!$E:$E,$G272),IF($B272="RAB Short",SUMIFS('RAB Prices Short'!AS:AS,'RAB Prices Short'!$B:$B,'All Prices combined'!$D272,'RAB Prices Short'!$E:$E,'All Prices combined'!$G272),IF($B272="RAB Long",SUMIFS('RAB Prices Long'!AS:AS,'RAB Prices Long'!$B:$B,'All Prices combined'!$D272,'RAB Prices Long'!$E:$E,'All Prices combined'!$G272)))),2)</f>
        <v>0</v>
      </c>
      <c r="AQ272" s="2">
        <f>ROUND(IF($B272="Annuity",SUMIFS('Annuity Prices'!AT:AT,'Annuity Prices'!$B:$B,$D272,'Annuity Prices'!$E:$E,$G272),IF($B272="RAB Short",SUMIFS('RAB Prices Short'!AT:AT,'RAB Prices Short'!$B:$B,'All Prices combined'!$D272,'RAB Prices Short'!$E:$E,'All Prices combined'!$G272),IF($B272="RAB Long",SUMIFS('RAB Prices Long'!AT:AT,'RAB Prices Long'!$B:$B,'All Prices combined'!$D272,'RAB Prices Long'!$E:$E,'All Prices combined'!$G272)))),2)</f>
        <v>0</v>
      </c>
      <c r="AR272" s="2">
        <f>ROUND(IF($B272="Annuity",SUMIFS('Annuity Prices'!AU:AU,'Annuity Prices'!$B:$B,$D272,'Annuity Prices'!$E:$E,$G272),IF($B272="RAB Short",SUMIFS('RAB Prices Short'!AU:AU,'RAB Prices Short'!$B:$B,'All Prices combined'!$D272,'RAB Prices Short'!$E:$E,'All Prices combined'!$G272),IF($B272="RAB Long",SUMIFS('RAB Prices Long'!AU:AU,'RAB Prices Long'!$B:$B,'All Prices combined'!$D272,'RAB Prices Long'!$E:$E,'All Prices combined'!$G272)))),2)</f>
        <v>0</v>
      </c>
      <c r="AS272" s="2">
        <f>ROUND(IF($B272="Annuity",SUMIFS('Annuity Prices'!AV:AV,'Annuity Prices'!$B:$B,$D272,'Annuity Prices'!$E:$E,$G272),IF($B272="RAB Short",SUMIFS('RAB Prices Short'!AV:AV,'RAB Prices Short'!$B:$B,'All Prices combined'!$D272,'RAB Prices Short'!$E:$E,'All Prices combined'!$G272),IF($B272="RAB Long",SUMIFS('RAB Prices Long'!AV:AV,'RAB Prices Long'!$B:$B,'All Prices combined'!$D272,'RAB Prices Long'!$E:$E,'All Prices combined'!$G272)))),2)</f>
        <v>0</v>
      </c>
      <c r="AT272" s="2">
        <f>ROUND(IF($B272="Annuity",SUMIFS('Annuity Prices'!AW:AW,'Annuity Prices'!$B:$B,$D272,'Annuity Prices'!$E:$E,$G272),IF($B272="RAB Short",SUMIFS('RAB Prices Short'!AW:AW,'RAB Prices Short'!$B:$B,'All Prices combined'!$D272,'RAB Prices Short'!$E:$E,'All Prices combined'!$G272),IF($B272="RAB Long",SUMIFS('RAB Prices Long'!AW:AW,'RAB Prices Long'!$B:$B,'All Prices combined'!$D272,'RAB Prices Long'!$E:$E,'All Prices combined'!$G272)))),2)</f>
        <v>0</v>
      </c>
      <c r="AU272" s="2">
        <f>ROUND(IF($B272="Annuity",SUMIFS('Annuity Prices'!AX:AX,'Annuity Prices'!$B:$B,$D272,'Annuity Prices'!$E:$E,$G272),IF($B272="RAB Short",SUMIFS('RAB Prices Short'!AX:AX,'RAB Prices Short'!$B:$B,'All Prices combined'!$D272,'RAB Prices Short'!$E:$E,'All Prices combined'!$G272),IF($B272="RAB Long",SUMIFS('RAB Prices Long'!AX:AX,'RAB Prices Long'!$B:$B,'All Prices combined'!$D272,'RAB Prices Long'!$E:$E,'All Prices combined'!$G272)))),2)</f>
        <v>0</v>
      </c>
      <c r="AV272" s="2">
        <f>ROUND(IF($B272="Annuity",SUMIFS('Annuity Prices'!AY:AY,'Annuity Prices'!$B:$B,$D272,'Annuity Prices'!$E:$E,$G272),IF($B272="RAB Short",SUMIFS('RAB Prices Short'!AY:AY,'RAB Prices Short'!$B:$B,'All Prices combined'!$D272,'RAB Prices Short'!$E:$E,'All Prices combined'!$G272),IF($B272="RAB Long",SUMIFS('RAB Prices Long'!AY:AY,'RAB Prices Long'!$B:$B,'All Prices combined'!$D272,'RAB Prices Long'!$E:$E,'All Prices combined'!$G272)))),2)</f>
        <v>0</v>
      </c>
      <c r="AW272" s="2">
        <f>ROUND(IF($B272="Annuity",SUMIFS('Annuity Prices'!AZ:AZ,'Annuity Prices'!$B:$B,$D272,'Annuity Prices'!$E:$E,$G272),IF($B272="RAB Short",SUMIFS('RAB Prices Short'!AZ:AZ,'RAB Prices Short'!$B:$B,'All Prices combined'!$D272,'RAB Prices Short'!$E:$E,'All Prices combined'!$G272),IF($B272="RAB Long",SUMIFS('RAB Prices Long'!AZ:AZ,'RAB Prices Long'!$B:$B,'All Prices combined'!$D272,'RAB Prices Long'!$E:$E,'All Prices combined'!$G272)))),2)</f>
        <v>0</v>
      </c>
      <c r="AX272" s="2">
        <f>ROUND(IF($B272="Annuity",SUMIFS('Annuity Prices'!BA:BA,'Annuity Prices'!$B:$B,$D272,'Annuity Prices'!$E:$E,$G272),IF($B272="RAB Short",SUMIFS('RAB Prices Short'!BA:BA,'RAB Prices Short'!$B:$B,'All Prices combined'!$D272,'RAB Prices Short'!$E:$E,'All Prices combined'!$G272),IF($B272="RAB Long",SUMIFS('RAB Prices Long'!BA:BA,'RAB Prices Long'!$B:$B,'All Prices combined'!$D272,'RAB Prices Long'!$E:$E,'All Prices combined'!$G272)))),2)</f>
        <v>0</v>
      </c>
      <c r="AY272" s="2">
        <f>ROUND(IF($B272="Annuity",SUMIFS('Annuity Prices'!BB:BB,'Annuity Prices'!$B:$B,$D272,'Annuity Prices'!$E:$E,$G272),IF($B272="RAB Short",SUMIFS('RAB Prices Short'!BB:BB,'RAB Prices Short'!$B:$B,'All Prices combined'!$D272,'RAB Prices Short'!$E:$E,'All Prices combined'!$G272),IF($B272="RAB Long",SUMIFS('RAB Prices Long'!BB:BB,'RAB Prices Long'!$B:$B,'All Prices combined'!$D272,'RAB Prices Long'!$E:$E,'All Prices combined'!$G272)))),2)</f>
        <v>0</v>
      </c>
      <c r="AZ272" s="2">
        <f>ROUND(IF($B272="Annuity",SUMIFS('Annuity Prices'!BC:BC,'Annuity Prices'!$B:$B,$D272,'Annuity Prices'!$E:$E,$G272),IF($B272="RAB Short",SUMIFS('RAB Prices Short'!BC:BC,'RAB Prices Short'!$B:$B,'All Prices combined'!$D272,'RAB Prices Short'!$E:$E,'All Prices combined'!$G272),IF($B272="RAB Long",SUMIFS('RAB Prices Long'!BC:BC,'RAB Prices Long'!$B:$B,'All Prices combined'!$D272,'RAB Prices Long'!$E:$E,'All Prices combined'!$G272)))),2)</f>
        <v>0</v>
      </c>
      <c r="BA272" s="2">
        <f>ROUND(IF($B272="Annuity",SUMIFS('Annuity Prices'!BD:BD,'Annuity Prices'!$B:$B,$D272,'Annuity Prices'!$E:$E,$G272),IF($B272="RAB Short",SUMIFS('RAB Prices Short'!BD:BD,'RAB Prices Short'!$B:$B,'All Prices combined'!$D272,'RAB Prices Short'!$E:$E,'All Prices combined'!$G272),IF($B272="RAB Long",SUMIFS('RAB Prices Long'!BD:BD,'RAB Prices Long'!$B:$B,'All Prices combined'!$D272,'RAB Prices Long'!$E:$E,'All Prices combined'!$G272)))),2)</f>
        <v>0</v>
      </c>
      <c r="BB272" s="2">
        <f>ROUND(IF($B272="Annuity",SUMIFS('Annuity Prices'!BE:BE,'Annuity Prices'!$B:$B,$D272,'Annuity Prices'!$E:$E,$G272),IF($B272="RAB Short",SUMIFS('RAB Prices Short'!BE:BE,'RAB Prices Short'!$B:$B,'All Prices combined'!$D272,'RAB Prices Short'!$E:$E,'All Prices combined'!$G272),IF($B272="RAB Long",SUMIFS('RAB Prices Long'!BE:BE,'RAB Prices Long'!$B:$B,'All Prices combined'!$D272,'RAB Prices Long'!$E:$E,'All Prices combined'!$G272)))),2)</f>
        <v>0</v>
      </c>
      <c r="BC272" s="2">
        <f>ROUND(IF($B272="Annuity",SUMIFS('Annuity Prices'!BF:BF,'Annuity Prices'!$B:$B,$D272,'Annuity Prices'!$E:$E,$G272),IF($B272="RAB Short",SUMIFS('RAB Prices Short'!BF:BF,'RAB Prices Short'!$B:$B,'All Prices combined'!$D272,'RAB Prices Short'!$E:$E,'All Prices combined'!$G272),IF($B272="RAB Long",SUMIFS('RAB Prices Long'!BF:BF,'RAB Prices Long'!$B:$B,'All Prices combined'!$D272,'RAB Prices Long'!$E:$E,'All Prices combined'!$G272)))),2)</f>
        <v>0</v>
      </c>
      <c r="BD272" s="2">
        <f>ROUND(IF($B272="Annuity",SUMIFS('Annuity Prices'!BG:BG,'Annuity Prices'!$B:$B,$D272,'Annuity Prices'!$E:$E,$G272),IF($B272="RAB Short",SUMIFS('RAB Prices Short'!BG:BG,'RAB Prices Short'!$B:$B,'All Prices combined'!$D272,'RAB Prices Short'!$E:$E,'All Prices combined'!$G272),IF($B272="RAB Long",SUMIFS('RAB Prices Long'!BG:BG,'RAB Prices Long'!$B:$B,'All Prices combined'!$D272,'RAB Prices Long'!$E:$E,'All Prices combined'!$G272)))),2)</f>
        <v>0</v>
      </c>
      <c r="BE272" s="2">
        <f>ROUND(IF($B272="Annuity",SUMIFS('Annuity Prices'!BH:BH,'Annuity Prices'!$B:$B,$D272,'Annuity Prices'!$E:$E,$G272),IF($B272="RAB Short",SUMIFS('RAB Prices Short'!BH:BH,'RAB Prices Short'!$B:$B,'All Prices combined'!$D272,'RAB Prices Short'!$E:$E,'All Prices combined'!$G272),IF($B272="RAB Long",SUMIFS('RAB Prices Long'!BH:BH,'RAB Prices Long'!$B:$B,'All Prices combined'!$D272,'RAB Prices Long'!$E:$E,'All Prices combined'!$G272)))),2)</f>
        <v>0</v>
      </c>
      <c r="BF272" s="2">
        <f>ROUND(IF($B272="Annuity",SUMIFS('Annuity Prices'!BI:BI,'Annuity Prices'!$B:$B,$D272,'Annuity Prices'!$E:$E,$G272),IF($B272="RAB Short",SUMIFS('RAB Prices Short'!BI:BI,'RAB Prices Short'!$B:$B,'All Prices combined'!$D272,'RAB Prices Short'!$E:$E,'All Prices combined'!$G272),IF($B272="RAB Long",SUMIFS('RAB Prices Long'!BI:BI,'RAB Prices Long'!$B:$B,'All Prices combined'!$D272,'RAB Prices Long'!$E:$E,'All Prices combined'!$G272)))),2)</f>
        <v>0</v>
      </c>
      <c r="BG272" s="2">
        <f>ROUND(IF($B272="Annuity",SUMIFS('Annuity Prices'!BJ:BJ,'Annuity Prices'!$B:$B,$D272,'Annuity Prices'!$E:$E,$G272),IF($B272="RAB Short",SUMIFS('RAB Prices Short'!BJ:BJ,'RAB Prices Short'!$B:$B,'All Prices combined'!$D272,'RAB Prices Short'!$E:$E,'All Prices combined'!$G272),IF($B272="RAB Long",SUMIFS('RAB Prices Long'!BJ:BJ,'RAB Prices Long'!$B:$B,'All Prices combined'!$D272,'RAB Prices Long'!$E:$E,'All Prices combined'!$G272)))),2)</f>
        <v>0</v>
      </c>
      <c r="BH272" s="2">
        <f>ROUND(IF($B272="Annuity",SUMIFS('Annuity Prices'!BK:BK,'Annuity Prices'!$B:$B,$D272,'Annuity Prices'!$E:$E,$G272),IF($B272="RAB Short",SUMIFS('RAB Prices Short'!BK:BK,'RAB Prices Short'!$B:$B,'All Prices combined'!$D272,'RAB Prices Short'!$E:$E,'All Prices combined'!$G272),IF($B272="RAB Long",SUMIFS('RAB Prices Long'!BK:BK,'RAB Prices Long'!$B:$B,'All Prices combined'!$D272,'RAB Prices Long'!$E:$E,'All Prices combined'!$G272)))),2)</f>
        <v>0</v>
      </c>
      <c r="BI272" s="2">
        <f>ROUND(IF($B272="Annuity",SUMIFS('Annuity Prices'!BL:BL,'Annuity Prices'!$B:$B,$D272,'Annuity Prices'!$E:$E,$G272),IF($B272="RAB Short",SUMIFS('RAB Prices Short'!BL:BL,'RAB Prices Short'!$B:$B,'All Prices combined'!$D272,'RAB Prices Short'!$E:$E,'All Prices combined'!$G272),IF($B272="RAB Long",SUMIFS('RAB Prices Long'!BL:BL,'RAB Prices Long'!$B:$B,'All Prices combined'!$D272,'RAB Prices Long'!$E:$E,'All Prices combined'!$G272)))),2)</f>
        <v>0</v>
      </c>
      <c r="BJ272" s="2">
        <f>ROUND(IF($B272="Annuity",SUMIFS('Annuity Prices'!BM:BM,'Annuity Prices'!$B:$B,$D272,'Annuity Prices'!$E:$E,$G272),IF($B272="RAB Short",SUMIFS('RAB Prices Short'!BM:BM,'RAB Prices Short'!$B:$B,'All Prices combined'!$D272,'RAB Prices Short'!$E:$E,'All Prices combined'!$G272),IF($B272="RAB Long",SUMIFS('RAB Prices Long'!BM:BM,'RAB Prices Long'!$B:$B,'All Prices combined'!$D272,'RAB Prices Long'!$E:$E,'All Prices combined'!$G272)))),2)</f>
        <v>0</v>
      </c>
      <c r="BK272" s="2">
        <f>ROUND(IF($B272="Annuity",SUMIFS('Annuity Prices'!BN:BN,'Annuity Prices'!$B:$B,$D272,'Annuity Prices'!$E:$E,$G272),IF($B272="RAB Short",SUMIFS('RAB Prices Short'!BN:BN,'RAB Prices Short'!$B:$B,'All Prices combined'!$D272,'RAB Prices Short'!$E:$E,'All Prices combined'!$G272),IF($B272="RAB Long",SUMIFS('RAB Prices Long'!BN:BN,'RAB Prices Long'!$B:$B,'All Prices combined'!$D272,'RAB Prices Long'!$E:$E,'All Prices combined'!$G272)))),2)</f>
        <v>0</v>
      </c>
      <c r="BL272" s="2">
        <f>ROUND(IF($B272="Annuity",SUMIFS('Annuity Prices'!BO:BO,'Annuity Prices'!$B:$B,$D272,'Annuity Prices'!$E:$E,$G272),IF($B272="RAB Short",SUMIFS('RAB Prices Short'!BO:BO,'RAB Prices Short'!$B:$B,'All Prices combined'!$D272,'RAB Prices Short'!$E:$E,'All Prices combined'!$G272),IF($B272="RAB Long",SUMIFS('RAB Prices Long'!BO:BO,'RAB Prices Long'!$B:$B,'All Prices combined'!$D272,'RAB Prices Long'!$E:$E,'All Prices combined'!$G272)))),2)</f>
        <v>0</v>
      </c>
      <c r="BM272" s="2">
        <f>ROUND(IF($B272="Annuity",SUMIFS('Annuity Prices'!BP:BP,'Annuity Prices'!$B:$B,$D272,'Annuity Prices'!$E:$E,$G272),IF($B272="RAB Short",SUMIFS('RAB Prices Short'!BP:BP,'RAB Prices Short'!$B:$B,'All Prices combined'!$D272,'RAB Prices Short'!$E:$E,'All Prices combined'!$G272),IF($B272="RAB Long",SUMIFS('RAB Prices Long'!BP:BP,'RAB Prices Long'!$B:$B,'All Prices combined'!$D272,'RAB Prices Long'!$E:$E,'All Prices combined'!$G272)))),2)</f>
        <v>0</v>
      </c>
      <c r="BN272" s="2">
        <f>ROUND(IF($B272="Annuity",SUMIFS('Annuity Prices'!BQ:BQ,'Annuity Prices'!$B:$B,$D272,'Annuity Prices'!$E:$E,$G272),IF($B272="RAB Short",SUMIFS('RAB Prices Short'!BQ:BQ,'RAB Prices Short'!$B:$B,'All Prices combined'!$D272,'RAB Prices Short'!$E:$E,'All Prices combined'!$G272),IF($B272="RAB Long",SUMIFS('RAB Prices Long'!BQ:BQ,'RAB Prices Long'!$B:$B,'All Prices combined'!$D272,'RAB Prices Long'!$E:$E,'All Prices combined'!$G272)))),2)</f>
        <v>0</v>
      </c>
      <c r="BO272" s="2">
        <f>ROUND(IF($B272="Annuity",SUMIFS('Annuity Prices'!BR:BR,'Annuity Prices'!$B:$B,$D272,'Annuity Prices'!$E:$E,$G272),IF($B272="RAB Short",SUMIFS('RAB Prices Short'!BR:BR,'RAB Prices Short'!$B:$B,'All Prices combined'!$D272,'RAB Prices Short'!$E:$E,'All Prices combined'!$G272),IF($B272="RAB Long",SUMIFS('RAB Prices Long'!BR:BR,'RAB Prices Long'!$B:$B,'All Prices combined'!$D272,'RAB Prices Long'!$E:$E,'All Prices combined'!$G272)))),2)</f>
        <v>0</v>
      </c>
      <c r="BP272" s="2">
        <f>ROUND(IF($B272="Annuity",SUMIFS('Annuity Prices'!BS:BS,'Annuity Prices'!$B:$B,$D272,'Annuity Prices'!$E:$E,$G272),IF($B272="RAB Short",SUMIFS('RAB Prices Short'!BS:BS,'RAB Prices Short'!$B:$B,'All Prices combined'!$D272,'RAB Prices Short'!$E:$E,'All Prices combined'!$G272),IF($B272="RAB Long",SUMIFS('RAB Prices Long'!BS:BS,'RAB Prices Long'!$B:$B,'All Prices combined'!$D272,'RAB Prices Long'!$E:$E,'All Prices combined'!$G272)))),2)</f>
        <v>0</v>
      </c>
      <c r="BQ272" s="2">
        <f>ROUND(IF($B272="Annuity",SUMIFS('Annuity Prices'!BT:BT,'Annuity Prices'!$B:$B,$D272,'Annuity Prices'!$E:$E,$G272),IF($B272="RAB Short",SUMIFS('RAB Prices Short'!BT:BT,'RAB Prices Short'!$B:$B,'All Prices combined'!$D272,'RAB Prices Short'!$E:$E,'All Prices combined'!$G272),IF($B272="RAB Long",SUMIFS('RAB Prices Long'!BT:BT,'RAB Prices Long'!$B:$B,'All Prices combined'!$D272,'RAB Prices Long'!$E:$E,'All Prices combined'!$G272)))),2)</f>
        <v>0</v>
      </c>
      <c r="BR272" s="2">
        <f>ROUND(IF($B272="Annuity",SUMIFS('Annuity Prices'!BU:BU,'Annuity Prices'!$B:$B,$D272,'Annuity Prices'!$E:$E,$G272),IF($B272="RAB Short",SUMIFS('RAB Prices Short'!BU:BU,'RAB Prices Short'!$B:$B,'All Prices combined'!$D272,'RAB Prices Short'!$E:$E,'All Prices combined'!$G272),IF($B272="RAB Long",SUMIFS('RAB Prices Long'!BU:BU,'RAB Prices Long'!$B:$B,'All Prices combined'!$D272,'RAB Prices Long'!$E:$E,'All Prices combined'!$G272)))),2)</f>
        <v>0</v>
      </c>
      <c r="BS272" s="2">
        <f>ROUND(IF($B272="Annuity",SUMIFS('Annuity Prices'!BV:BV,'Annuity Prices'!$B:$B,$D272,'Annuity Prices'!$E:$E,$G272),IF($B272="RAB Short",SUMIFS('RAB Prices Short'!BV:BV,'RAB Prices Short'!$B:$B,'All Prices combined'!$D272,'RAB Prices Short'!$E:$E,'All Prices combined'!$G272),IF($B272="RAB Long",SUMIFS('RAB Prices Long'!BV:BV,'RAB Prices Long'!$B:$B,'All Prices combined'!$D272,'RAB Prices Long'!$E:$E,'All Prices combined'!$G272)))),2)</f>
        <v>0</v>
      </c>
      <c r="BT272" s="2">
        <f>ROUND(IF($B272="Annuity",SUMIFS('Annuity Prices'!BW:BW,'Annuity Prices'!$B:$B,$D272,'Annuity Prices'!$E:$E,$G272),IF($B272="RAB Short",SUMIFS('RAB Prices Short'!BW:BW,'RAB Prices Short'!$B:$B,'All Prices combined'!$D272,'RAB Prices Short'!$E:$E,'All Prices combined'!$G272),IF($B272="RAB Long",SUMIFS('RAB Prices Long'!BW:BW,'RAB Prices Long'!$B:$B,'All Prices combined'!$D272,'RAB Prices Long'!$E:$E,'All Prices combined'!$G272)))),2)</f>
        <v>0</v>
      </c>
      <c r="BU272" s="2">
        <f>ROUND(IF($B272="Annuity",SUMIFS('Annuity Prices'!BX:BX,'Annuity Prices'!$B:$B,$D272,'Annuity Prices'!$E:$E,$G272),IF($B272="RAB Short",SUMIFS('RAB Prices Short'!BX:BX,'RAB Prices Short'!$B:$B,'All Prices combined'!$D272,'RAB Prices Short'!$E:$E,'All Prices combined'!$G272),IF($B272="RAB Long",SUMIFS('RAB Prices Long'!BX:BX,'RAB Prices Long'!$B:$B,'All Prices combined'!$D272,'RAB Prices Long'!$E:$E,'All Prices combined'!$G272)))),2)</f>
        <v>0</v>
      </c>
    </row>
    <row r="273" spans="2:73" x14ac:dyDescent="0.25">
      <c r="B273" t="s">
        <v>44</v>
      </c>
      <c r="C273">
        <v>16</v>
      </c>
      <c r="D273" t="s">
        <v>175</v>
      </c>
      <c r="E273" t="s">
        <v>173</v>
      </c>
      <c r="G273" t="s">
        <v>38</v>
      </c>
      <c r="H273" t="s">
        <v>128</v>
      </c>
      <c r="I273" s="2">
        <f>ROUND(IF($B273="Annuity",SUMIFS('Annuity Prices'!L:L,'Annuity Prices'!$B:$B,$D273,'Annuity Prices'!$E:$E,$G273),IF($B273="RAB Short",SUMIFS('RAB Prices Short'!L:L,'RAB Prices Short'!$B:$B,'All Prices combined'!$D273,'RAB Prices Short'!$E:$E,'All Prices combined'!$G273),IF($B273="RAB Long",SUMIFS('RAB Prices Long'!L:L,'RAB Prices Long'!$B:$B,'All Prices combined'!$D273,'RAB Prices Long'!$E:$E,'All Prices combined'!$G273)))),2)</f>
        <v>0</v>
      </c>
      <c r="J273" s="2">
        <f>ROUND(IF($B273="Annuity",SUMIFS('Annuity Prices'!M:M,'Annuity Prices'!$B:$B,$D273,'Annuity Prices'!$E:$E,$G273),IF($B273="RAB Short",SUMIFS('RAB Prices Short'!M:M,'RAB Prices Short'!$B:$B,'All Prices combined'!$D273,'RAB Prices Short'!$E:$E,'All Prices combined'!$G273),IF($B273="RAB Long",SUMIFS('RAB Prices Long'!M:M,'RAB Prices Long'!$B:$B,'All Prices combined'!$D273,'RAB Prices Long'!$E:$E,'All Prices combined'!$G273)))),2)</f>
        <v>0</v>
      </c>
      <c r="K273" s="2">
        <f>ROUND(IF($B273="Annuity",SUMIFS('Annuity Prices'!N:N,'Annuity Prices'!$B:$B,$D273,'Annuity Prices'!$E:$E,$G273),IF($B273="RAB Short",SUMIFS('RAB Prices Short'!N:N,'RAB Prices Short'!$B:$B,'All Prices combined'!$D273,'RAB Prices Short'!$E:$E,'All Prices combined'!$G273),IF($B273="RAB Long",SUMIFS('RAB Prices Long'!N:N,'RAB Prices Long'!$B:$B,'All Prices combined'!$D273,'RAB Prices Long'!$E:$E,'All Prices combined'!$G273)))),2)</f>
        <v>10.23</v>
      </c>
      <c r="L273" s="2">
        <f>ROUND(IF($B273="Annuity",SUMIFS('Annuity Prices'!O:O,'Annuity Prices'!$B:$B,$D273,'Annuity Prices'!$E:$E,$G273),IF($B273="RAB Short",SUMIFS('RAB Prices Short'!O:O,'RAB Prices Short'!$B:$B,'All Prices combined'!$D273,'RAB Prices Short'!$E:$E,'All Prices combined'!$G273),IF($B273="RAB Long",SUMIFS('RAB Prices Long'!O:O,'RAB Prices Long'!$B:$B,'All Prices combined'!$D273,'RAB Prices Long'!$E:$E,'All Prices combined'!$G273)))),2)</f>
        <v>10.53</v>
      </c>
      <c r="M273" s="2">
        <f>ROUND(IF($B273="Annuity",SUMIFS('Annuity Prices'!P:P,'Annuity Prices'!$B:$B,$D273,'Annuity Prices'!$E:$E,$G273),IF($B273="RAB Short",SUMIFS('RAB Prices Short'!P:P,'RAB Prices Short'!$B:$B,'All Prices combined'!$D273,'RAB Prices Short'!$E:$E,'All Prices combined'!$G273),IF($B273="RAB Long",SUMIFS('RAB Prices Long'!P:P,'RAB Prices Long'!$B:$B,'All Prices combined'!$D273,'RAB Prices Long'!$E:$E,'All Prices combined'!$G273)))),2)</f>
        <v>10.88</v>
      </c>
      <c r="N273" s="2">
        <f>ROUND(IF($B273="Annuity",SUMIFS('Annuity Prices'!Q:Q,'Annuity Prices'!$B:$B,$D273,'Annuity Prices'!$E:$E,$G273),IF($B273="RAB Short",SUMIFS('RAB Prices Short'!Q:Q,'RAB Prices Short'!$B:$B,'All Prices combined'!$D273,'RAB Prices Short'!$E:$E,'All Prices combined'!$G273),IF($B273="RAB Long",SUMIFS('RAB Prices Long'!Q:Q,'RAB Prices Long'!$B:$B,'All Prices combined'!$D273,'RAB Prices Long'!$E:$E,'All Prices combined'!$G273)))),2)</f>
        <v>11.15</v>
      </c>
      <c r="O273" s="2">
        <f>ROUND(IF($B273="Annuity",SUMIFS('Annuity Prices'!R:R,'Annuity Prices'!$B:$B,$D273,'Annuity Prices'!$E:$E,$G273),IF($B273="RAB Short",SUMIFS('RAB Prices Short'!R:R,'RAB Prices Short'!$B:$B,'All Prices combined'!$D273,'RAB Prices Short'!$E:$E,'All Prices combined'!$G273),IF($B273="RAB Long",SUMIFS('RAB Prices Long'!R:R,'RAB Prices Long'!$B:$B,'All Prices combined'!$D273,'RAB Prices Long'!$E:$E,'All Prices combined'!$G273)))),2)</f>
        <v>11.43</v>
      </c>
      <c r="P273" s="2">
        <f>ROUND(IF($B273="Annuity",SUMIFS('Annuity Prices'!S:S,'Annuity Prices'!$B:$B,$D273,'Annuity Prices'!$E:$E,$G273),IF($B273="RAB Short",SUMIFS('RAB Prices Short'!S:S,'RAB Prices Short'!$B:$B,'All Prices combined'!$D273,'RAB Prices Short'!$E:$E,'All Prices combined'!$G273),IF($B273="RAB Long",SUMIFS('RAB Prices Long'!S:S,'RAB Prices Long'!$B:$B,'All Prices combined'!$D273,'RAB Prices Long'!$E:$E,'All Prices combined'!$G273)))),2)</f>
        <v>11.72</v>
      </c>
      <c r="Q273" s="2">
        <f>ROUND(IF($B273="Annuity",SUMIFS('Annuity Prices'!T:T,'Annuity Prices'!$B:$B,$D273,'Annuity Prices'!$E:$E,$G273),IF($B273="RAB Short",SUMIFS('RAB Prices Short'!T:T,'RAB Prices Short'!$B:$B,'All Prices combined'!$D273,'RAB Prices Short'!$E:$E,'All Prices combined'!$G273),IF($B273="RAB Long",SUMIFS('RAB Prices Long'!T:T,'RAB Prices Long'!$B:$B,'All Prices combined'!$D273,'RAB Prices Long'!$E:$E,'All Prices combined'!$G273)))),2)</f>
        <v>12.28</v>
      </c>
      <c r="R273" s="2">
        <f>ROUND(IF($B273="Annuity",SUMIFS('Annuity Prices'!U:U,'Annuity Prices'!$B:$B,$D273,'Annuity Prices'!$E:$E,$G273),IF($B273="RAB Short",SUMIFS('RAB Prices Short'!U:U,'RAB Prices Short'!$B:$B,'All Prices combined'!$D273,'RAB Prices Short'!$E:$E,'All Prices combined'!$G273),IF($B273="RAB Long",SUMIFS('RAB Prices Long'!U:U,'RAB Prices Long'!$B:$B,'All Prices combined'!$D273,'RAB Prices Long'!$E:$E,'All Prices combined'!$G273)))),2)</f>
        <v>12.58</v>
      </c>
      <c r="S273" s="2">
        <f>ROUND(IF($B273="Annuity",SUMIFS('Annuity Prices'!V:V,'Annuity Prices'!$B:$B,$D273,'Annuity Prices'!$E:$E,$G273),IF($B273="RAB Short",SUMIFS('RAB Prices Short'!V:V,'RAB Prices Short'!$B:$B,'All Prices combined'!$D273,'RAB Prices Short'!$E:$E,'All Prices combined'!$G273),IF($B273="RAB Long",SUMIFS('RAB Prices Long'!V:V,'RAB Prices Long'!$B:$B,'All Prices combined'!$D273,'RAB Prices Long'!$E:$E,'All Prices combined'!$G273)))),2)</f>
        <v>12.9</v>
      </c>
      <c r="T273" s="2">
        <f>ROUND(IF($B273="Annuity",SUMIFS('Annuity Prices'!W:W,'Annuity Prices'!$B:$B,$D273,'Annuity Prices'!$E:$E,$G273),IF($B273="RAB Short",SUMIFS('RAB Prices Short'!W:W,'RAB Prices Short'!$B:$B,'All Prices combined'!$D273,'RAB Prices Short'!$E:$E,'All Prices combined'!$G273),IF($B273="RAB Long",SUMIFS('RAB Prices Long'!W:W,'RAB Prices Long'!$B:$B,'All Prices combined'!$D273,'RAB Prices Long'!$E:$E,'All Prices combined'!$G273)))),2)</f>
        <v>13.22</v>
      </c>
      <c r="U273" s="2">
        <f>ROUND(IF($B273="Annuity",SUMIFS('Annuity Prices'!X:X,'Annuity Prices'!$B:$B,$D273,'Annuity Prices'!$E:$E,$G273),IF($B273="RAB Short",SUMIFS('RAB Prices Short'!X:X,'RAB Prices Short'!$B:$B,'All Prices combined'!$D273,'RAB Prices Short'!$E:$E,'All Prices combined'!$G273),IF($B273="RAB Long",SUMIFS('RAB Prices Long'!X:X,'RAB Prices Long'!$B:$B,'All Prices combined'!$D273,'RAB Prices Long'!$E:$E,'All Prices combined'!$G273)))),2)</f>
        <v>14.41</v>
      </c>
      <c r="V273" s="2">
        <f>ROUND(IF($B273="Annuity",SUMIFS('Annuity Prices'!Y:Y,'Annuity Prices'!$B:$B,$D273,'Annuity Prices'!$E:$E,$G273),IF($B273="RAB Short",SUMIFS('RAB Prices Short'!Y:Y,'RAB Prices Short'!$B:$B,'All Prices combined'!$D273,'RAB Prices Short'!$E:$E,'All Prices combined'!$G273),IF($B273="RAB Long",SUMIFS('RAB Prices Long'!Y:Y,'RAB Prices Long'!$B:$B,'All Prices combined'!$D273,'RAB Prices Long'!$E:$E,'All Prices combined'!$G273)))),2)</f>
        <v>14.77</v>
      </c>
      <c r="W273" s="2">
        <f>ROUND(IF($B273="Annuity",SUMIFS('Annuity Prices'!Z:Z,'Annuity Prices'!$B:$B,$D273,'Annuity Prices'!$E:$E,$G273),IF($B273="RAB Short",SUMIFS('RAB Prices Short'!Z:Z,'RAB Prices Short'!$B:$B,'All Prices combined'!$D273,'RAB Prices Short'!$E:$E,'All Prices combined'!$G273),IF($B273="RAB Long",SUMIFS('RAB Prices Long'!Z:Z,'RAB Prices Long'!$B:$B,'All Prices combined'!$D273,'RAB Prices Long'!$E:$E,'All Prices combined'!$G273)))),2)</f>
        <v>15.14</v>
      </c>
      <c r="X273" s="2">
        <f>ROUND(IF($B273="Annuity",SUMIFS('Annuity Prices'!AA:AA,'Annuity Prices'!$B:$B,$D273,'Annuity Prices'!$E:$E,$G273),IF($B273="RAB Short",SUMIFS('RAB Prices Short'!AA:AA,'RAB Prices Short'!$B:$B,'All Prices combined'!$D273,'RAB Prices Short'!$E:$E,'All Prices combined'!$G273),IF($B273="RAB Long",SUMIFS('RAB Prices Long'!AA:AA,'RAB Prices Long'!$B:$B,'All Prices combined'!$D273,'RAB Prices Long'!$E:$E,'All Prices combined'!$G273)))),2)</f>
        <v>15.52</v>
      </c>
      <c r="Y273" s="2">
        <f>ROUND(IF($B273="Annuity",SUMIFS('Annuity Prices'!AB:AB,'Annuity Prices'!$B:$B,$D273,'Annuity Prices'!$E:$E,$G273),IF($B273="RAB Short",SUMIFS('RAB Prices Short'!AB:AB,'RAB Prices Short'!$B:$B,'All Prices combined'!$D273,'RAB Prices Short'!$E:$E,'All Prices combined'!$G273),IF($B273="RAB Long",SUMIFS('RAB Prices Long'!AB:AB,'RAB Prices Long'!$B:$B,'All Prices combined'!$D273,'RAB Prices Long'!$E:$E,'All Prices combined'!$G273)))),2)</f>
        <v>15.7</v>
      </c>
      <c r="Z273" s="2">
        <f>ROUND(IF($B273="Annuity",SUMIFS('Annuity Prices'!AC:AC,'Annuity Prices'!$B:$B,$D273,'Annuity Prices'!$E:$E,$G273),IF($B273="RAB Short",SUMIFS('RAB Prices Short'!AC:AC,'RAB Prices Short'!$B:$B,'All Prices combined'!$D273,'RAB Prices Short'!$E:$E,'All Prices combined'!$G273),IF($B273="RAB Long",SUMIFS('RAB Prices Long'!AC:AC,'RAB Prices Long'!$B:$B,'All Prices combined'!$D273,'RAB Prices Long'!$E:$E,'All Prices combined'!$G273)))),2)</f>
        <v>16.09</v>
      </c>
      <c r="AA273" s="2">
        <f>ROUND(IF($B273="Annuity",SUMIFS('Annuity Prices'!AD:AD,'Annuity Prices'!$B:$B,$D273,'Annuity Prices'!$E:$E,$G273),IF($B273="RAB Short",SUMIFS('RAB Prices Short'!AD:AD,'RAB Prices Short'!$B:$B,'All Prices combined'!$D273,'RAB Prices Short'!$E:$E,'All Prices combined'!$G273),IF($B273="RAB Long",SUMIFS('RAB Prices Long'!AD:AD,'RAB Prices Long'!$B:$B,'All Prices combined'!$D273,'RAB Prices Long'!$E:$E,'All Prices combined'!$G273)))),2)</f>
        <v>16.489999999999998</v>
      </c>
      <c r="AB273" s="2">
        <f>ROUND(IF($B273="Annuity",SUMIFS('Annuity Prices'!AE:AE,'Annuity Prices'!$B:$B,$D273,'Annuity Prices'!$E:$E,$G273),IF($B273="RAB Short",SUMIFS('RAB Prices Short'!AE:AE,'RAB Prices Short'!$B:$B,'All Prices combined'!$D273,'RAB Prices Short'!$E:$E,'All Prices combined'!$G273),IF($B273="RAB Long",SUMIFS('RAB Prices Long'!AE:AE,'RAB Prices Long'!$B:$B,'All Prices combined'!$D273,'RAB Prices Long'!$E:$E,'All Prices combined'!$G273)))),2)</f>
        <v>16.91</v>
      </c>
      <c r="AC273" s="2">
        <f>ROUND(IF($B273="Annuity",SUMIFS('Annuity Prices'!AF:AF,'Annuity Prices'!$B:$B,$D273,'Annuity Prices'!$E:$E,$G273),IF($B273="RAB Short",SUMIFS('RAB Prices Short'!AF:AF,'RAB Prices Short'!$B:$B,'All Prices combined'!$D273,'RAB Prices Short'!$E:$E,'All Prices combined'!$G273),IF($B273="RAB Long",SUMIFS('RAB Prices Long'!AF:AF,'RAB Prices Long'!$B:$B,'All Prices combined'!$D273,'RAB Prices Long'!$E:$E,'All Prices combined'!$G273)))),2)</f>
        <v>17.18</v>
      </c>
      <c r="AD273" s="2">
        <f>ROUND(IF($B273="Annuity",SUMIFS('Annuity Prices'!AG:AG,'Annuity Prices'!$B:$B,$D273,'Annuity Prices'!$E:$E,$G273),IF($B273="RAB Short",SUMIFS('RAB Prices Short'!AG:AG,'RAB Prices Short'!$B:$B,'All Prices combined'!$D273,'RAB Prices Short'!$E:$E,'All Prices combined'!$G273),IF($B273="RAB Long",SUMIFS('RAB Prices Long'!AG:AG,'RAB Prices Long'!$B:$B,'All Prices combined'!$D273,'RAB Prices Long'!$E:$E,'All Prices combined'!$G273)))),2)</f>
        <v>17.61</v>
      </c>
      <c r="AE273" s="2">
        <f>ROUND(IF($B273="Annuity",SUMIFS('Annuity Prices'!AH:AH,'Annuity Prices'!$B:$B,$D273,'Annuity Prices'!$E:$E,$G273),IF($B273="RAB Short",SUMIFS('RAB Prices Short'!AH:AH,'RAB Prices Short'!$B:$B,'All Prices combined'!$D273,'RAB Prices Short'!$E:$E,'All Prices combined'!$G273),IF($B273="RAB Long",SUMIFS('RAB Prices Long'!AH:AH,'RAB Prices Long'!$B:$B,'All Prices combined'!$D273,'RAB Prices Long'!$E:$E,'All Prices combined'!$G273)))),2)</f>
        <v>18.05</v>
      </c>
      <c r="AF273" s="2">
        <f>ROUND(IF($B273="Annuity",SUMIFS('Annuity Prices'!AI:AI,'Annuity Prices'!$B:$B,$D273,'Annuity Prices'!$E:$E,$G273),IF($B273="RAB Short",SUMIFS('RAB Prices Short'!AI:AI,'RAB Prices Short'!$B:$B,'All Prices combined'!$D273,'RAB Prices Short'!$E:$E,'All Prices combined'!$G273),IF($B273="RAB Long",SUMIFS('RAB Prices Long'!AI:AI,'RAB Prices Long'!$B:$B,'All Prices combined'!$D273,'RAB Prices Long'!$E:$E,'All Prices combined'!$G273)))),2)</f>
        <v>18.5</v>
      </c>
      <c r="AG273" s="2">
        <f>ROUND(IF($B273="Annuity",SUMIFS('Annuity Prices'!AJ:AJ,'Annuity Prices'!$B:$B,$D273,'Annuity Prices'!$E:$E,$G273),IF($B273="RAB Short",SUMIFS('RAB Prices Short'!AJ:AJ,'RAB Prices Short'!$B:$B,'All Prices combined'!$D273,'RAB Prices Short'!$E:$E,'All Prices combined'!$G273),IF($B273="RAB Long",SUMIFS('RAB Prices Long'!AJ:AJ,'RAB Prices Long'!$B:$B,'All Prices combined'!$D273,'RAB Prices Long'!$E:$E,'All Prices combined'!$G273)))),2)</f>
        <v>18.48</v>
      </c>
      <c r="AH273" s="2">
        <f>ROUND(IF($B273="Annuity",SUMIFS('Annuity Prices'!AK:AK,'Annuity Prices'!$B:$B,$D273,'Annuity Prices'!$E:$E,$G273),IF($B273="RAB Short",SUMIFS('RAB Prices Short'!AK:AK,'RAB Prices Short'!$B:$B,'All Prices combined'!$D273,'RAB Prices Short'!$E:$E,'All Prices combined'!$G273),IF($B273="RAB Long",SUMIFS('RAB Prices Long'!AK:AK,'RAB Prices Long'!$B:$B,'All Prices combined'!$D273,'RAB Prices Long'!$E:$E,'All Prices combined'!$G273)))),2)</f>
        <v>18.95</v>
      </c>
      <c r="AI273" s="2">
        <f>ROUND(IF($B273="Annuity",SUMIFS('Annuity Prices'!AL:AL,'Annuity Prices'!$B:$B,$D273,'Annuity Prices'!$E:$E,$G273),IF($B273="RAB Short",SUMIFS('RAB Prices Short'!AL:AL,'RAB Prices Short'!$B:$B,'All Prices combined'!$D273,'RAB Prices Short'!$E:$E,'All Prices combined'!$G273),IF($B273="RAB Long",SUMIFS('RAB Prices Long'!AL:AL,'RAB Prices Long'!$B:$B,'All Prices combined'!$D273,'RAB Prices Long'!$E:$E,'All Prices combined'!$G273)))),2)</f>
        <v>19.420000000000002</v>
      </c>
      <c r="AJ273" s="2">
        <f>ROUND(IF($B273="Annuity",SUMIFS('Annuity Prices'!AM:AM,'Annuity Prices'!$B:$B,$D273,'Annuity Prices'!$E:$E,$G273),IF($B273="RAB Short",SUMIFS('RAB Prices Short'!AM:AM,'RAB Prices Short'!$B:$B,'All Prices combined'!$D273,'RAB Prices Short'!$E:$E,'All Prices combined'!$G273),IF($B273="RAB Long",SUMIFS('RAB Prices Long'!AM:AM,'RAB Prices Long'!$B:$B,'All Prices combined'!$D273,'RAB Prices Long'!$E:$E,'All Prices combined'!$G273)))),2)</f>
        <v>19.91</v>
      </c>
      <c r="AK273" s="2">
        <f>ROUND(IF($B273="Annuity",SUMIFS('Annuity Prices'!AN:AN,'Annuity Prices'!$B:$B,$D273,'Annuity Prices'!$E:$E,$G273),IF($B273="RAB Short",SUMIFS('RAB Prices Short'!AN:AN,'RAB Prices Short'!$B:$B,'All Prices combined'!$D273,'RAB Prices Short'!$E:$E,'All Prices combined'!$G273),IF($B273="RAB Long",SUMIFS('RAB Prices Long'!AN:AN,'RAB Prices Long'!$B:$B,'All Prices combined'!$D273,'RAB Prices Long'!$E:$E,'All Prices combined'!$G273)))),2)</f>
        <v>19.36</v>
      </c>
      <c r="AL273" s="2">
        <f>ROUND(IF($B273="Annuity",SUMIFS('Annuity Prices'!AO:AO,'Annuity Prices'!$B:$B,$D273,'Annuity Prices'!$E:$E,$G273),IF($B273="RAB Short",SUMIFS('RAB Prices Short'!AO:AO,'RAB Prices Short'!$B:$B,'All Prices combined'!$D273,'RAB Prices Short'!$E:$E,'All Prices combined'!$G273),IF($B273="RAB Long",SUMIFS('RAB Prices Long'!AO:AO,'RAB Prices Long'!$B:$B,'All Prices combined'!$D273,'RAB Prices Long'!$E:$E,'All Prices combined'!$G273)))),2)</f>
        <v>19.850000000000001</v>
      </c>
      <c r="AM273" s="2">
        <f>ROUND(IF($B273="Annuity",SUMIFS('Annuity Prices'!AP:AP,'Annuity Prices'!$B:$B,$D273,'Annuity Prices'!$E:$E,$G273),IF($B273="RAB Short",SUMIFS('RAB Prices Short'!AP:AP,'RAB Prices Short'!$B:$B,'All Prices combined'!$D273,'RAB Prices Short'!$E:$E,'All Prices combined'!$G273),IF($B273="RAB Long",SUMIFS('RAB Prices Long'!AP:AP,'RAB Prices Long'!$B:$B,'All Prices combined'!$D273,'RAB Prices Long'!$E:$E,'All Prices combined'!$G273)))),2)</f>
        <v>20.34</v>
      </c>
      <c r="AN273" s="2">
        <f>ROUND(IF($B273="Annuity",SUMIFS('Annuity Prices'!AQ:AQ,'Annuity Prices'!$B:$B,$D273,'Annuity Prices'!$E:$E,$G273),IF($B273="RAB Short",SUMIFS('RAB Prices Short'!AQ:AQ,'RAB Prices Short'!$B:$B,'All Prices combined'!$D273,'RAB Prices Short'!$E:$E,'All Prices combined'!$G273),IF($B273="RAB Long",SUMIFS('RAB Prices Long'!AQ:AQ,'RAB Prices Long'!$B:$B,'All Prices combined'!$D273,'RAB Prices Long'!$E:$E,'All Prices combined'!$G273)))),2)</f>
        <v>20.85</v>
      </c>
      <c r="AO273" s="2">
        <f>ROUND(IF($B273="Annuity",SUMIFS('Annuity Prices'!AR:AR,'Annuity Prices'!$B:$B,$D273,'Annuity Prices'!$E:$E,$G273),IF($B273="RAB Short",SUMIFS('RAB Prices Short'!AR:AR,'RAB Prices Short'!$B:$B,'All Prices combined'!$D273,'RAB Prices Short'!$E:$E,'All Prices combined'!$G273),IF($B273="RAB Long",SUMIFS('RAB Prices Long'!AR:AR,'RAB Prices Long'!$B:$B,'All Prices combined'!$D273,'RAB Prices Long'!$E:$E,'All Prices combined'!$G273)))),2)</f>
        <v>0</v>
      </c>
      <c r="AP273" s="2">
        <f>ROUND(IF($B273="Annuity",SUMIFS('Annuity Prices'!AS:AS,'Annuity Prices'!$B:$B,$D273,'Annuity Prices'!$E:$E,$G273),IF($B273="RAB Short",SUMIFS('RAB Prices Short'!AS:AS,'RAB Prices Short'!$B:$B,'All Prices combined'!$D273,'RAB Prices Short'!$E:$E,'All Prices combined'!$G273),IF($B273="RAB Long",SUMIFS('RAB Prices Long'!AS:AS,'RAB Prices Long'!$B:$B,'All Prices combined'!$D273,'RAB Prices Long'!$E:$E,'All Prices combined'!$G273)))),2)</f>
        <v>0</v>
      </c>
      <c r="AQ273" s="2">
        <f>ROUND(IF($B273="Annuity",SUMIFS('Annuity Prices'!AT:AT,'Annuity Prices'!$B:$B,$D273,'Annuity Prices'!$E:$E,$G273),IF($B273="RAB Short",SUMIFS('RAB Prices Short'!AT:AT,'RAB Prices Short'!$B:$B,'All Prices combined'!$D273,'RAB Prices Short'!$E:$E,'All Prices combined'!$G273),IF($B273="RAB Long",SUMIFS('RAB Prices Long'!AT:AT,'RAB Prices Long'!$B:$B,'All Prices combined'!$D273,'RAB Prices Long'!$E:$E,'All Prices combined'!$G273)))),2)</f>
        <v>11.13</v>
      </c>
      <c r="AR273" s="2">
        <f>ROUND(IF($B273="Annuity",SUMIFS('Annuity Prices'!AU:AU,'Annuity Prices'!$B:$B,$D273,'Annuity Prices'!$E:$E,$G273),IF($B273="RAB Short",SUMIFS('RAB Prices Short'!AU:AU,'RAB Prices Short'!$B:$B,'All Prices combined'!$D273,'RAB Prices Short'!$E:$E,'All Prices combined'!$G273),IF($B273="RAB Long",SUMIFS('RAB Prices Long'!AU:AU,'RAB Prices Long'!$B:$B,'All Prices combined'!$D273,'RAB Prices Long'!$E:$E,'All Prices combined'!$G273)))),2)</f>
        <v>10.23</v>
      </c>
      <c r="AS273" s="2">
        <f>ROUND(IF($B273="Annuity",SUMIFS('Annuity Prices'!AV:AV,'Annuity Prices'!$B:$B,$D273,'Annuity Prices'!$E:$E,$G273),IF($B273="RAB Short",SUMIFS('RAB Prices Short'!AV:AV,'RAB Prices Short'!$B:$B,'All Prices combined'!$D273,'RAB Prices Short'!$E:$E,'All Prices combined'!$G273),IF($B273="RAB Long",SUMIFS('RAB Prices Long'!AV:AV,'RAB Prices Long'!$B:$B,'All Prices combined'!$D273,'RAB Prices Long'!$E:$E,'All Prices combined'!$G273)))),2)</f>
        <v>10.53</v>
      </c>
      <c r="AT273" s="2">
        <f>ROUND(IF($B273="Annuity",SUMIFS('Annuity Prices'!AW:AW,'Annuity Prices'!$B:$B,$D273,'Annuity Prices'!$E:$E,$G273),IF($B273="RAB Short",SUMIFS('RAB Prices Short'!AW:AW,'RAB Prices Short'!$B:$B,'All Prices combined'!$D273,'RAB Prices Short'!$E:$E,'All Prices combined'!$G273),IF($B273="RAB Long",SUMIFS('RAB Prices Long'!AW:AW,'RAB Prices Long'!$B:$B,'All Prices combined'!$D273,'RAB Prices Long'!$E:$E,'All Prices combined'!$G273)))),2)</f>
        <v>10.88</v>
      </c>
      <c r="AU273" s="2">
        <f>ROUND(IF($B273="Annuity",SUMIFS('Annuity Prices'!AX:AX,'Annuity Prices'!$B:$B,$D273,'Annuity Prices'!$E:$E,$G273),IF($B273="RAB Short",SUMIFS('RAB Prices Short'!AX:AX,'RAB Prices Short'!$B:$B,'All Prices combined'!$D273,'RAB Prices Short'!$E:$E,'All Prices combined'!$G273),IF($B273="RAB Long",SUMIFS('RAB Prices Long'!AX:AX,'RAB Prices Long'!$B:$B,'All Prices combined'!$D273,'RAB Prices Long'!$E:$E,'All Prices combined'!$G273)))),2)</f>
        <v>11.15</v>
      </c>
      <c r="AV273" s="2">
        <f>ROUND(IF($B273="Annuity",SUMIFS('Annuity Prices'!AY:AY,'Annuity Prices'!$B:$B,$D273,'Annuity Prices'!$E:$E,$G273),IF($B273="RAB Short",SUMIFS('RAB Prices Short'!AY:AY,'RAB Prices Short'!$B:$B,'All Prices combined'!$D273,'RAB Prices Short'!$E:$E,'All Prices combined'!$G273),IF($B273="RAB Long",SUMIFS('RAB Prices Long'!AY:AY,'RAB Prices Long'!$B:$B,'All Prices combined'!$D273,'RAB Prices Long'!$E:$E,'All Prices combined'!$G273)))),2)</f>
        <v>11.43</v>
      </c>
      <c r="AW273" s="2">
        <f>ROUND(IF($B273="Annuity",SUMIFS('Annuity Prices'!AZ:AZ,'Annuity Prices'!$B:$B,$D273,'Annuity Prices'!$E:$E,$G273),IF($B273="RAB Short",SUMIFS('RAB Prices Short'!AZ:AZ,'RAB Prices Short'!$B:$B,'All Prices combined'!$D273,'RAB Prices Short'!$E:$E,'All Prices combined'!$G273),IF($B273="RAB Long",SUMIFS('RAB Prices Long'!AZ:AZ,'RAB Prices Long'!$B:$B,'All Prices combined'!$D273,'RAB Prices Long'!$E:$E,'All Prices combined'!$G273)))),2)</f>
        <v>11.72</v>
      </c>
      <c r="AX273" s="2">
        <f>ROUND(IF($B273="Annuity",SUMIFS('Annuity Prices'!BA:BA,'Annuity Prices'!$B:$B,$D273,'Annuity Prices'!$E:$E,$G273),IF($B273="RAB Short",SUMIFS('RAB Prices Short'!BA:BA,'RAB Prices Short'!$B:$B,'All Prices combined'!$D273,'RAB Prices Short'!$E:$E,'All Prices combined'!$G273),IF($B273="RAB Long",SUMIFS('RAB Prices Long'!BA:BA,'RAB Prices Long'!$B:$B,'All Prices combined'!$D273,'RAB Prices Long'!$E:$E,'All Prices combined'!$G273)))),2)</f>
        <v>12.28</v>
      </c>
      <c r="AY273" s="2">
        <f>ROUND(IF($B273="Annuity",SUMIFS('Annuity Prices'!BB:BB,'Annuity Prices'!$B:$B,$D273,'Annuity Prices'!$E:$E,$G273),IF($B273="RAB Short",SUMIFS('RAB Prices Short'!BB:BB,'RAB Prices Short'!$B:$B,'All Prices combined'!$D273,'RAB Prices Short'!$E:$E,'All Prices combined'!$G273),IF($B273="RAB Long",SUMIFS('RAB Prices Long'!BB:BB,'RAB Prices Long'!$B:$B,'All Prices combined'!$D273,'RAB Prices Long'!$E:$E,'All Prices combined'!$G273)))),2)</f>
        <v>12.58</v>
      </c>
      <c r="AZ273" s="2">
        <f>ROUND(IF($B273="Annuity",SUMIFS('Annuity Prices'!BC:BC,'Annuity Prices'!$B:$B,$D273,'Annuity Prices'!$E:$E,$G273),IF($B273="RAB Short",SUMIFS('RAB Prices Short'!BC:BC,'RAB Prices Short'!$B:$B,'All Prices combined'!$D273,'RAB Prices Short'!$E:$E,'All Prices combined'!$G273),IF($B273="RAB Long",SUMIFS('RAB Prices Long'!BC:BC,'RAB Prices Long'!$B:$B,'All Prices combined'!$D273,'RAB Prices Long'!$E:$E,'All Prices combined'!$G273)))),2)</f>
        <v>12.9</v>
      </c>
      <c r="BA273" s="2">
        <f>ROUND(IF($B273="Annuity",SUMIFS('Annuity Prices'!BD:BD,'Annuity Prices'!$B:$B,$D273,'Annuity Prices'!$E:$E,$G273),IF($B273="RAB Short",SUMIFS('RAB Prices Short'!BD:BD,'RAB Prices Short'!$B:$B,'All Prices combined'!$D273,'RAB Prices Short'!$E:$E,'All Prices combined'!$G273),IF($B273="RAB Long",SUMIFS('RAB Prices Long'!BD:BD,'RAB Prices Long'!$B:$B,'All Prices combined'!$D273,'RAB Prices Long'!$E:$E,'All Prices combined'!$G273)))),2)</f>
        <v>13.22</v>
      </c>
      <c r="BB273" s="2">
        <f>ROUND(IF($B273="Annuity",SUMIFS('Annuity Prices'!BE:BE,'Annuity Prices'!$B:$B,$D273,'Annuity Prices'!$E:$E,$G273),IF($B273="RAB Short",SUMIFS('RAB Prices Short'!BE:BE,'RAB Prices Short'!$B:$B,'All Prices combined'!$D273,'RAB Prices Short'!$E:$E,'All Prices combined'!$G273),IF($B273="RAB Long",SUMIFS('RAB Prices Long'!BE:BE,'RAB Prices Long'!$B:$B,'All Prices combined'!$D273,'RAB Prices Long'!$E:$E,'All Prices combined'!$G273)))),2)</f>
        <v>14.41</v>
      </c>
      <c r="BC273" s="2">
        <f>ROUND(IF($B273="Annuity",SUMIFS('Annuity Prices'!BF:BF,'Annuity Prices'!$B:$B,$D273,'Annuity Prices'!$E:$E,$G273),IF($B273="RAB Short",SUMIFS('RAB Prices Short'!BF:BF,'RAB Prices Short'!$B:$B,'All Prices combined'!$D273,'RAB Prices Short'!$E:$E,'All Prices combined'!$G273),IF($B273="RAB Long",SUMIFS('RAB Prices Long'!BF:BF,'RAB Prices Long'!$B:$B,'All Prices combined'!$D273,'RAB Prices Long'!$E:$E,'All Prices combined'!$G273)))),2)</f>
        <v>14.77</v>
      </c>
      <c r="BD273" s="2">
        <f>ROUND(IF($B273="Annuity",SUMIFS('Annuity Prices'!BG:BG,'Annuity Prices'!$B:$B,$D273,'Annuity Prices'!$E:$E,$G273),IF($B273="RAB Short",SUMIFS('RAB Prices Short'!BG:BG,'RAB Prices Short'!$B:$B,'All Prices combined'!$D273,'RAB Prices Short'!$E:$E,'All Prices combined'!$G273),IF($B273="RAB Long",SUMIFS('RAB Prices Long'!BG:BG,'RAB Prices Long'!$B:$B,'All Prices combined'!$D273,'RAB Prices Long'!$E:$E,'All Prices combined'!$G273)))),2)</f>
        <v>15.14</v>
      </c>
      <c r="BE273" s="2">
        <f>ROUND(IF($B273="Annuity",SUMIFS('Annuity Prices'!BH:BH,'Annuity Prices'!$B:$B,$D273,'Annuity Prices'!$E:$E,$G273),IF($B273="RAB Short",SUMIFS('RAB Prices Short'!BH:BH,'RAB Prices Short'!$B:$B,'All Prices combined'!$D273,'RAB Prices Short'!$E:$E,'All Prices combined'!$G273),IF($B273="RAB Long",SUMIFS('RAB Prices Long'!BH:BH,'RAB Prices Long'!$B:$B,'All Prices combined'!$D273,'RAB Prices Long'!$E:$E,'All Prices combined'!$G273)))),2)</f>
        <v>15.52</v>
      </c>
      <c r="BF273" s="2">
        <f>ROUND(IF($B273="Annuity",SUMIFS('Annuity Prices'!BI:BI,'Annuity Prices'!$B:$B,$D273,'Annuity Prices'!$E:$E,$G273),IF($B273="RAB Short",SUMIFS('RAB Prices Short'!BI:BI,'RAB Prices Short'!$B:$B,'All Prices combined'!$D273,'RAB Prices Short'!$E:$E,'All Prices combined'!$G273),IF($B273="RAB Long",SUMIFS('RAB Prices Long'!BI:BI,'RAB Prices Long'!$B:$B,'All Prices combined'!$D273,'RAB Prices Long'!$E:$E,'All Prices combined'!$G273)))),2)</f>
        <v>15.7</v>
      </c>
      <c r="BG273" s="2">
        <f>ROUND(IF($B273="Annuity",SUMIFS('Annuity Prices'!BJ:BJ,'Annuity Prices'!$B:$B,$D273,'Annuity Prices'!$E:$E,$G273),IF($B273="RAB Short",SUMIFS('RAB Prices Short'!BJ:BJ,'RAB Prices Short'!$B:$B,'All Prices combined'!$D273,'RAB Prices Short'!$E:$E,'All Prices combined'!$G273),IF($B273="RAB Long",SUMIFS('RAB Prices Long'!BJ:BJ,'RAB Prices Long'!$B:$B,'All Prices combined'!$D273,'RAB Prices Long'!$E:$E,'All Prices combined'!$G273)))),2)</f>
        <v>16.09</v>
      </c>
      <c r="BH273" s="2">
        <f>ROUND(IF($B273="Annuity",SUMIFS('Annuity Prices'!BK:BK,'Annuity Prices'!$B:$B,$D273,'Annuity Prices'!$E:$E,$G273),IF($B273="RAB Short",SUMIFS('RAB Prices Short'!BK:BK,'RAB Prices Short'!$B:$B,'All Prices combined'!$D273,'RAB Prices Short'!$E:$E,'All Prices combined'!$G273),IF($B273="RAB Long",SUMIFS('RAB Prices Long'!BK:BK,'RAB Prices Long'!$B:$B,'All Prices combined'!$D273,'RAB Prices Long'!$E:$E,'All Prices combined'!$G273)))),2)</f>
        <v>16.489999999999998</v>
      </c>
      <c r="BI273" s="2">
        <f>ROUND(IF($B273="Annuity",SUMIFS('Annuity Prices'!BL:BL,'Annuity Prices'!$B:$B,$D273,'Annuity Prices'!$E:$E,$G273),IF($B273="RAB Short",SUMIFS('RAB Prices Short'!BL:BL,'RAB Prices Short'!$B:$B,'All Prices combined'!$D273,'RAB Prices Short'!$E:$E,'All Prices combined'!$G273),IF($B273="RAB Long",SUMIFS('RAB Prices Long'!BL:BL,'RAB Prices Long'!$B:$B,'All Prices combined'!$D273,'RAB Prices Long'!$E:$E,'All Prices combined'!$G273)))),2)</f>
        <v>16.91</v>
      </c>
      <c r="BJ273" s="2">
        <f>ROUND(IF($B273="Annuity",SUMIFS('Annuity Prices'!BM:BM,'Annuity Prices'!$B:$B,$D273,'Annuity Prices'!$E:$E,$G273),IF($B273="RAB Short",SUMIFS('RAB Prices Short'!BM:BM,'RAB Prices Short'!$B:$B,'All Prices combined'!$D273,'RAB Prices Short'!$E:$E,'All Prices combined'!$G273),IF($B273="RAB Long",SUMIFS('RAB Prices Long'!BM:BM,'RAB Prices Long'!$B:$B,'All Prices combined'!$D273,'RAB Prices Long'!$E:$E,'All Prices combined'!$G273)))),2)</f>
        <v>17.18</v>
      </c>
      <c r="BK273" s="2">
        <f>ROUND(IF($B273="Annuity",SUMIFS('Annuity Prices'!BN:BN,'Annuity Prices'!$B:$B,$D273,'Annuity Prices'!$E:$E,$G273),IF($B273="RAB Short",SUMIFS('RAB Prices Short'!BN:BN,'RAB Prices Short'!$B:$B,'All Prices combined'!$D273,'RAB Prices Short'!$E:$E,'All Prices combined'!$G273),IF($B273="RAB Long",SUMIFS('RAB Prices Long'!BN:BN,'RAB Prices Long'!$B:$B,'All Prices combined'!$D273,'RAB Prices Long'!$E:$E,'All Prices combined'!$G273)))),2)</f>
        <v>17.61</v>
      </c>
      <c r="BL273" s="2">
        <f>ROUND(IF($B273="Annuity",SUMIFS('Annuity Prices'!BO:BO,'Annuity Prices'!$B:$B,$D273,'Annuity Prices'!$E:$E,$G273),IF($B273="RAB Short",SUMIFS('RAB Prices Short'!BO:BO,'RAB Prices Short'!$B:$B,'All Prices combined'!$D273,'RAB Prices Short'!$E:$E,'All Prices combined'!$G273),IF($B273="RAB Long",SUMIFS('RAB Prices Long'!BO:BO,'RAB Prices Long'!$B:$B,'All Prices combined'!$D273,'RAB Prices Long'!$E:$E,'All Prices combined'!$G273)))),2)</f>
        <v>18.05</v>
      </c>
      <c r="BM273" s="2">
        <f>ROUND(IF($B273="Annuity",SUMIFS('Annuity Prices'!BP:BP,'Annuity Prices'!$B:$B,$D273,'Annuity Prices'!$E:$E,$G273),IF($B273="RAB Short",SUMIFS('RAB Prices Short'!BP:BP,'RAB Prices Short'!$B:$B,'All Prices combined'!$D273,'RAB Prices Short'!$E:$E,'All Prices combined'!$G273),IF($B273="RAB Long",SUMIFS('RAB Prices Long'!BP:BP,'RAB Prices Long'!$B:$B,'All Prices combined'!$D273,'RAB Prices Long'!$E:$E,'All Prices combined'!$G273)))),2)</f>
        <v>18.5</v>
      </c>
      <c r="BN273" s="2">
        <f>ROUND(IF($B273="Annuity",SUMIFS('Annuity Prices'!BQ:BQ,'Annuity Prices'!$B:$B,$D273,'Annuity Prices'!$E:$E,$G273),IF($B273="RAB Short",SUMIFS('RAB Prices Short'!BQ:BQ,'RAB Prices Short'!$B:$B,'All Prices combined'!$D273,'RAB Prices Short'!$E:$E,'All Prices combined'!$G273),IF($B273="RAB Long",SUMIFS('RAB Prices Long'!BQ:BQ,'RAB Prices Long'!$B:$B,'All Prices combined'!$D273,'RAB Prices Long'!$E:$E,'All Prices combined'!$G273)))),2)</f>
        <v>18.48</v>
      </c>
      <c r="BO273" s="2">
        <f>ROUND(IF($B273="Annuity",SUMIFS('Annuity Prices'!BR:BR,'Annuity Prices'!$B:$B,$D273,'Annuity Prices'!$E:$E,$G273),IF($B273="RAB Short",SUMIFS('RAB Prices Short'!BR:BR,'RAB Prices Short'!$B:$B,'All Prices combined'!$D273,'RAB Prices Short'!$E:$E,'All Prices combined'!$G273),IF($B273="RAB Long",SUMIFS('RAB Prices Long'!BR:BR,'RAB Prices Long'!$B:$B,'All Prices combined'!$D273,'RAB Prices Long'!$E:$E,'All Prices combined'!$G273)))),2)</f>
        <v>18.95</v>
      </c>
      <c r="BP273" s="2">
        <f>ROUND(IF($B273="Annuity",SUMIFS('Annuity Prices'!BS:BS,'Annuity Prices'!$B:$B,$D273,'Annuity Prices'!$E:$E,$G273),IF($B273="RAB Short",SUMIFS('RAB Prices Short'!BS:BS,'RAB Prices Short'!$B:$B,'All Prices combined'!$D273,'RAB Prices Short'!$E:$E,'All Prices combined'!$G273),IF($B273="RAB Long",SUMIFS('RAB Prices Long'!BS:BS,'RAB Prices Long'!$B:$B,'All Prices combined'!$D273,'RAB Prices Long'!$E:$E,'All Prices combined'!$G273)))),2)</f>
        <v>19.420000000000002</v>
      </c>
      <c r="BQ273" s="2">
        <f>ROUND(IF($B273="Annuity",SUMIFS('Annuity Prices'!BT:BT,'Annuity Prices'!$B:$B,$D273,'Annuity Prices'!$E:$E,$G273),IF($B273="RAB Short",SUMIFS('RAB Prices Short'!BT:BT,'RAB Prices Short'!$B:$B,'All Prices combined'!$D273,'RAB Prices Short'!$E:$E,'All Prices combined'!$G273),IF($B273="RAB Long",SUMIFS('RAB Prices Long'!BT:BT,'RAB Prices Long'!$B:$B,'All Prices combined'!$D273,'RAB Prices Long'!$E:$E,'All Prices combined'!$G273)))),2)</f>
        <v>19.91</v>
      </c>
      <c r="BR273" s="2">
        <f>ROUND(IF($B273="Annuity",SUMIFS('Annuity Prices'!BU:BU,'Annuity Prices'!$B:$B,$D273,'Annuity Prices'!$E:$E,$G273),IF($B273="RAB Short",SUMIFS('RAB Prices Short'!BU:BU,'RAB Prices Short'!$B:$B,'All Prices combined'!$D273,'RAB Prices Short'!$E:$E,'All Prices combined'!$G273),IF($B273="RAB Long",SUMIFS('RAB Prices Long'!BU:BU,'RAB Prices Long'!$B:$B,'All Prices combined'!$D273,'RAB Prices Long'!$E:$E,'All Prices combined'!$G273)))),2)</f>
        <v>19.36</v>
      </c>
      <c r="BS273" s="2">
        <f>ROUND(IF($B273="Annuity",SUMIFS('Annuity Prices'!BV:BV,'Annuity Prices'!$B:$B,$D273,'Annuity Prices'!$E:$E,$G273),IF($B273="RAB Short",SUMIFS('RAB Prices Short'!BV:BV,'RAB Prices Short'!$B:$B,'All Prices combined'!$D273,'RAB Prices Short'!$E:$E,'All Prices combined'!$G273),IF($B273="RAB Long",SUMIFS('RAB Prices Long'!BV:BV,'RAB Prices Long'!$B:$B,'All Prices combined'!$D273,'RAB Prices Long'!$E:$E,'All Prices combined'!$G273)))),2)</f>
        <v>19.850000000000001</v>
      </c>
      <c r="BT273" s="2">
        <f>ROUND(IF($B273="Annuity",SUMIFS('Annuity Prices'!BW:BW,'Annuity Prices'!$B:$B,$D273,'Annuity Prices'!$E:$E,$G273),IF($B273="RAB Short",SUMIFS('RAB Prices Short'!BW:BW,'RAB Prices Short'!$B:$B,'All Prices combined'!$D273,'RAB Prices Short'!$E:$E,'All Prices combined'!$G273),IF($B273="RAB Long",SUMIFS('RAB Prices Long'!BW:BW,'RAB Prices Long'!$B:$B,'All Prices combined'!$D273,'RAB Prices Long'!$E:$E,'All Prices combined'!$G273)))),2)</f>
        <v>20.34</v>
      </c>
      <c r="BU273" s="2">
        <f>ROUND(IF($B273="Annuity",SUMIFS('Annuity Prices'!BX:BX,'Annuity Prices'!$B:$B,$D273,'Annuity Prices'!$E:$E,$G273),IF($B273="RAB Short",SUMIFS('RAB Prices Short'!BX:BX,'RAB Prices Short'!$B:$B,'All Prices combined'!$D273,'RAB Prices Short'!$E:$E,'All Prices combined'!$G273),IF($B273="RAB Long",SUMIFS('RAB Prices Long'!BX:BX,'RAB Prices Long'!$B:$B,'All Prices combined'!$D273,'RAB Prices Long'!$E:$E,'All Prices combined'!$G273)))),2)</f>
        <v>20.85</v>
      </c>
    </row>
    <row r="274" spans="2:73" x14ac:dyDescent="0.25">
      <c r="B274" t="s">
        <v>44</v>
      </c>
      <c r="C274">
        <v>16</v>
      </c>
      <c r="D274" t="s">
        <v>175</v>
      </c>
      <c r="E274" t="s">
        <v>173</v>
      </c>
      <c r="G274" t="s">
        <v>40</v>
      </c>
      <c r="I274" s="2">
        <f>ROUND(IF($B274="Annuity",SUMIFS('Annuity Prices'!L:L,'Annuity Prices'!$B:$B,$D274,'Annuity Prices'!$E:$E,$G274),IF($B274="RAB Short",SUMIFS('RAB Prices Short'!L:L,'RAB Prices Short'!$B:$B,'All Prices combined'!$D274,'RAB Prices Short'!$E:$E,'All Prices combined'!$G274),IF($B274="RAB Long",SUMIFS('RAB Prices Long'!L:L,'RAB Prices Long'!$B:$B,'All Prices combined'!$D274,'RAB Prices Long'!$E:$E,'All Prices combined'!$G274)))),2)</f>
        <v>0</v>
      </c>
      <c r="J274" s="2">
        <f>ROUND(IF($B274="Annuity",SUMIFS('Annuity Prices'!M:M,'Annuity Prices'!$B:$B,$D274,'Annuity Prices'!$E:$E,$G274),IF($B274="RAB Short",SUMIFS('RAB Prices Short'!M:M,'RAB Prices Short'!$B:$B,'All Prices combined'!$D274,'RAB Prices Short'!$E:$E,'All Prices combined'!$G274),IF($B274="RAB Long",SUMIFS('RAB Prices Long'!M:M,'RAB Prices Long'!$B:$B,'All Prices combined'!$D274,'RAB Prices Long'!$E:$E,'All Prices combined'!$G274)))),2)</f>
        <v>0</v>
      </c>
      <c r="K274" s="2">
        <f>ROUND(IF($B274="Annuity",SUMIFS('Annuity Prices'!N:N,'Annuity Prices'!$B:$B,$D274,'Annuity Prices'!$E:$E,$G274),IF($B274="RAB Short",SUMIFS('RAB Prices Short'!N:N,'RAB Prices Short'!$B:$B,'All Prices combined'!$D274,'RAB Prices Short'!$E:$E,'All Prices combined'!$G274),IF($B274="RAB Long",SUMIFS('RAB Prices Long'!N:N,'RAB Prices Long'!$B:$B,'All Prices combined'!$D274,'RAB Prices Long'!$E:$E,'All Prices combined'!$G274)))),2)</f>
        <v>2.04</v>
      </c>
      <c r="L274" s="2">
        <f>ROUND(IF($B274="Annuity",SUMIFS('Annuity Prices'!O:O,'Annuity Prices'!$B:$B,$D274,'Annuity Prices'!$E:$E,$G274),IF($B274="RAB Short",SUMIFS('RAB Prices Short'!O:O,'RAB Prices Short'!$B:$B,'All Prices combined'!$D274,'RAB Prices Short'!$E:$E,'All Prices combined'!$G274),IF($B274="RAB Long",SUMIFS('RAB Prices Long'!O:O,'RAB Prices Long'!$B:$B,'All Prices combined'!$D274,'RAB Prices Long'!$E:$E,'All Prices combined'!$G274)))),2)</f>
        <v>2.1</v>
      </c>
      <c r="M274" s="2">
        <f>ROUND(IF($B274="Annuity",SUMIFS('Annuity Prices'!P:P,'Annuity Prices'!$B:$B,$D274,'Annuity Prices'!$E:$E,$G274),IF($B274="RAB Short",SUMIFS('RAB Prices Short'!P:P,'RAB Prices Short'!$B:$B,'All Prices combined'!$D274,'RAB Prices Short'!$E:$E,'All Prices combined'!$G274),IF($B274="RAB Long",SUMIFS('RAB Prices Long'!P:P,'RAB Prices Long'!$B:$B,'All Prices combined'!$D274,'RAB Prices Long'!$E:$E,'All Prices combined'!$G274)))),2)</f>
        <v>2.15</v>
      </c>
      <c r="N274" s="2">
        <f>ROUND(IF($B274="Annuity",SUMIFS('Annuity Prices'!Q:Q,'Annuity Prices'!$B:$B,$D274,'Annuity Prices'!$E:$E,$G274),IF($B274="RAB Short",SUMIFS('RAB Prices Short'!Q:Q,'RAB Prices Short'!$B:$B,'All Prices combined'!$D274,'RAB Prices Short'!$E:$E,'All Prices combined'!$G274),IF($B274="RAB Long",SUMIFS('RAB Prices Long'!Q:Q,'RAB Prices Long'!$B:$B,'All Prices combined'!$D274,'RAB Prices Long'!$E:$E,'All Prices combined'!$G274)))),2)</f>
        <v>2.2000000000000002</v>
      </c>
      <c r="O274" s="2">
        <f>ROUND(IF($B274="Annuity",SUMIFS('Annuity Prices'!R:R,'Annuity Prices'!$B:$B,$D274,'Annuity Prices'!$E:$E,$G274),IF($B274="RAB Short",SUMIFS('RAB Prices Short'!R:R,'RAB Prices Short'!$B:$B,'All Prices combined'!$D274,'RAB Prices Short'!$E:$E,'All Prices combined'!$G274),IF($B274="RAB Long",SUMIFS('RAB Prices Long'!R:R,'RAB Prices Long'!$B:$B,'All Prices combined'!$D274,'RAB Prices Long'!$E:$E,'All Prices combined'!$G274)))),2)</f>
        <v>2.2599999999999998</v>
      </c>
      <c r="P274" s="2">
        <f>ROUND(IF($B274="Annuity",SUMIFS('Annuity Prices'!S:S,'Annuity Prices'!$B:$B,$D274,'Annuity Prices'!$E:$E,$G274),IF($B274="RAB Short",SUMIFS('RAB Prices Short'!S:S,'RAB Prices Short'!$B:$B,'All Prices combined'!$D274,'RAB Prices Short'!$E:$E,'All Prices combined'!$G274),IF($B274="RAB Long",SUMIFS('RAB Prices Long'!S:S,'RAB Prices Long'!$B:$B,'All Prices combined'!$D274,'RAB Prices Long'!$E:$E,'All Prices combined'!$G274)))),2)</f>
        <v>2.31</v>
      </c>
      <c r="Q274" s="2">
        <f>ROUND(IF($B274="Annuity",SUMIFS('Annuity Prices'!T:T,'Annuity Prices'!$B:$B,$D274,'Annuity Prices'!$E:$E,$G274),IF($B274="RAB Short",SUMIFS('RAB Prices Short'!T:T,'RAB Prices Short'!$B:$B,'All Prices combined'!$D274,'RAB Prices Short'!$E:$E,'All Prices combined'!$G274),IF($B274="RAB Long",SUMIFS('RAB Prices Long'!T:T,'RAB Prices Long'!$B:$B,'All Prices combined'!$D274,'RAB Prices Long'!$E:$E,'All Prices combined'!$G274)))),2)</f>
        <v>2.36</v>
      </c>
      <c r="R274" s="2">
        <f>ROUND(IF($B274="Annuity",SUMIFS('Annuity Prices'!U:U,'Annuity Prices'!$B:$B,$D274,'Annuity Prices'!$E:$E,$G274),IF($B274="RAB Short",SUMIFS('RAB Prices Short'!U:U,'RAB Prices Short'!$B:$B,'All Prices combined'!$D274,'RAB Prices Short'!$E:$E,'All Prices combined'!$G274),IF($B274="RAB Long",SUMIFS('RAB Prices Long'!U:U,'RAB Prices Long'!$B:$B,'All Prices combined'!$D274,'RAB Prices Long'!$E:$E,'All Prices combined'!$G274)))),2)</f>
        <v>2.42</v>
      </c>
      <c r="S274" s="2">
        <f>ROUND(IF($B274="Annuity",SUMIFS('Annuity Prices'!V:V,'Annuity Prices'!$B:$B,$D274,'Annuity Prices'!$E:$E,$G274),IF($B274="RAB Short",SUMIFS('RAB Prices Short'!V:V,'RAB Prices Short'!$B:$B,'All Prices combined'!$D274,'RAB Prices Short'!$E:$E,'All Prices combined'!$G274),IF($B274="RAB Long",SUMIFS('RAB Prices Long'!V:V,'RAB Prices Long'!$B:$B,'All Prices combined'!$D274,'RAB Prices Long'!$E:$E,'All Prices combined'!$G274)))),2)</f>
        <v>2.48</v>
      </c>
      <c r="T274" s="2">
        <f>ROUND(IF($B274="Annuity",SUMIFS('Annuity Prices'!W:W,'Annuity Prices'!$B:$B,$D274,'Annuity Prices'!$E:$E,$G274),IF($B274="RAB Short",SUMIFS('RAB Prices Short'!W:W,'RAB Prices Short'!$B:$B,'All Prices combined'!$D274,'RAB Prices Short'!$E:$E,'All Prices combined'!$G274),IF($B274="RAB Long",SUMIFS('RAB Prices Long'!W:W,'RAB Prices Long'!$B:$B,'All Prices combined'!$D274,'RAB Prices Long'!$E:$E,'All Prices combined'!$G274)))),2)</f>
        <v>2.54</v>
      </c>
      <c r="U274" s="2">
        <f>ROUND(IF($B274="Annuity",SUMIFS('Annuity Prices'!X:X,'Annuity Prices'!$B:$B,$D274,'Annuity Prices'!$E:$E,$G274),IF($B274="RAB Short",SUMIFS('RAB Prices Short'!X:X,'RAB Prices Short'!$B:$B,'All Prices combined'!$D274,'RAB Prices Short'!$E:$E,'All Prices combined'!$G274),IF($B274="RAB Long",SUMIFS('RAB Prices Long'!X:X,'RAB Prices Long'!$B:$B,'All Prices combined'!$D274,'RAB Prices Long'!$E:$E,'All Prices combined'!$G274)))),2)</f>
        <v>2.59</v>
      </c>
      <c r="V274" s="2">
        <f>ROUND(IF($B274="Annuity",SUMIFS('Annuity Prices'!Y:Y,'Annuity Prices'!$B:$B,$D274,'Annuity Prices'!$E:$E,$G274),IF($B274="RAB Short",SUMIFS('RAB Prices Short'!Y:Y,'RAB Prices Short'!$B:$B,'All Prices combined'!$D274,'RAB Prices Short'!$E:$E,'All Prices combined'!$G274),IF($B274="RAB Long",SUMIFS('RAB Prices Long'!Y:Y,'RAB Prices Long'!$B:$B,'All Prices combined'!$D274,'RAB Prices Long'!$E:$E,'All Prices combined'!$G274)))),2)</f>
        <v>2.66</v>
      </c>
      <c r="W274" s="2">
        <f>ROUND(IF($B274="Annuity",SUMIFS('Annuity Prices'!Z:Z,'Annuity Prices'!$B:$B,$D274,'Annuity Prices'!$E:$E,$G274),IF($B274="RAB Short",SUMIFS('RAB Prices Short'!Z:Z,'RAB Prices Short'!$B:$B,'All Prices combined'!$D274,'RAB Prices Short'!$E:$E,'All Prices combined'!$G274),IF($B274="RAB Long",SUMIFS('RAB Prices Long'!Z:Z,'RAB Prices Long'!$B:$B,'All Prices combined'!$D274,'RAB Prices Long'!$E:$E,'All Prices combined'!$G274)))),2)</f>
        <v>2.72</v>
      </c>
      <c r="X274" s="2">
        <f>ROUND(IF($B274="Annuity",SUMIFS('Annuity Prices'!AA:AA,'Annuity Prices'!$B:$B,$D274,'Annuity Prices'!$E:$E,$G274),IF($B274="RAB Short",SUMIFS('RAB Prices Short'!AA:AA,'RAB Prices Short'!$B:$B,'All Prices combined'!$D274,'RAB Prices Short'!$E:$E,'All Prices combined'!$G274),IF($B274="RAB Long",SUMIFS('RAB Prices Long'!AA:AA,'RAB Prices Long'!$B:$B,'All Prices combined'!$D274,'RAB Prices Long'!$E:$E,'All Prices combined'!$G274)))),2)</f>
        <v>2.79</v>
      </c>
      <c r="Y274" s="2">
        <f>ROUND(IF($B274="Annuity",SUMIFS('Annuity Prices'!AB:AB,'Annuity Prices'!$B:$B,$D274,'Annuity Prices'!$E:$E,$G274),IF($B274="RAB Short",SUMIFS('RAB Prices Short'!AB:AB,'RAB Prices Short'!$B:$B,'All Prices combined'!$D274,'RAB Prices Short'!$E:$E,'All Prices combined'!$G274),IF($B274="RAB Long",SUMIFS('RAB Prices Long'!AB:AB,'RAB Prices Long'!$B:$B,'All Prices combined'!$D274,'RAB Prices Long'!$E:$E,'All Prices combined'!$G274)))),2)</f>
        <v>2.85</v>
      </c>
      <c r="Z274" s="2">
        <f>ROUND(IF($B274="Annuity",SUMIFS('Annuity Prices'!AC:AC,'Annuity Prices'!$B:$B,$D274,'Annuity Prices'!$E:$E,$G274),IF($B274="RAB Short",SUMIFS('RAB Prices Short'!AC:AC,'RAB Prices Short'!$B:$B,'All Prices combined'!$D274,'RAB Prices Short'!$E:$E,'All Prices combined'!$G274),IF($B274="RAB Long",SUMIFS('RAB Prices Long'!AC:AC,'RAB Prices Long'!$B:$B,'All Prices combined'!$D274,'RAB Prices Long'!$E:$E,'All Prices combined'!$G274)))),2)</f>
        <v>2.92</v>
      </c>
      <c r="AA274" s="2">
        <f>ROUND(IF($B274="Annuity",SUMIFS('Annuity Prices'!AD:AD,'Annuity Prices'!$B:$B,$D274,'Annuity Prices'!$E:$E,$G274),IF($B274="RAB Short",SUMIFS('RAB Prices Short'!AD:AD,'RAB Prices Short'!$B:$B,'All Prices combined'!$D274,'RAB Prices Short'!$E:$E,'All Prices combined'!$G274),IF($B274="RAB Long",SUMIFS('RAB Prices Long'!AD:AD,'RAB Prices Long'!$B:$B,'All Prices combined'!$D274,'RAB Prices Long'!$E:$E,'All Prices combined'!$G274)))),2)</f>
        <v>2.99</v>
      </c>
      <c r="AB274" s="2">
        <f>ROUND(IF($B274="Annuity",SUMIFS('Annuity Prices'!AE:AE,'Annuity Prices'!$B:$B,$D274,'Annuity Prices'!$E:$E,$G274),IF($B274="RAB Short",SUMIFS('RAB Prices Short'!AE:AE,'RAB Prices Short'!$B:$B,'All Prices combined'!$D274,'RAB Prices Short'!$E:$E,'All Prices combined'!$G274),IF($B274="RAB Long",SUMIFS('RAB Prices Long'!AE:AE,'RAB Prices Long'!$B:$B,'All Prices combined'!$D274,'RAB Prices Long'!$E:$E,'All Prices combined'!$G274)))),2)</f>
        <v>3.07</v>
      </c>
      <c r="AC274" s="2">
        <f>ROUND(IF($B274="Annuity",SUMIFS('Annuity Prices'!AF:AF,'Annuity Prices'!$B:$B,$D274,'Annuity Prices'!$E:$E,$G274),IF($B274="RAB Short",SUMIFS('RAB Prices Short'!AF:AF,'RAB Prices Short'!$B:$B,'All Prices combined'!$D274,'RAB Prices Short'!$E:$E,'All Prices combined'!$G274),IF($B274="RAB Long",SUMIFS('RAB Prices Long'!AF:AF,'RAB Prices Long'!$B:$B,'All Prices combined'!$D274,'RAB Prices Long'!$E:$E,'All Prices combined'!$G274)))),2)</f>
        <v>3.13</v>
      </c>
      <c r="AD274" s="2">
        <f>ROUND(IF($B274="Annuity",SUMIFS('Annuity Prices'!AG:AG,'Annuity Prices'!$B:$B,$D274,'Annuity Prices'!$E:$E,$G274),IF($B274="RAB Short",SUMIFS('RAB Prices Short'!AG:AG,'RAB Prices Short'!$B:$B,'All Prices combined'!$D274,'RAB Prices Short'!$E:$E,'All Prices combined'!$G274),IF($B274="RAB Long",SUMIFS('RAB Prices Long'!AG:AG,'RAB Prices Long'!$B:$B,'All Prices combined'!$D274,'RAB Prices Long'!$E:$E,'All Prices combined'!$G274)))),2)</f>
        <v>3.21</v>
      </c>
      <c r="AE274" s="2">
        <f>ROUND(IF($B274="Annuity",SUMIFS('Annuity Prices'!AH:AH,'Annuity Prices'!$B:$B,$D274,'Annuity Prices'!$E:$E,$G274),IF($B274="RAB Short",SUMIFS('RAB Prices Short'!AH:AH,'RAB Prices Short'!$B:$B,'All Prices combined'!$D274,'RAB Prices Short'!$E:$E,'All Prices combined'!$G274),IF($B274="RAB Long",SUMIFS('RAB Prices Long'!AH:AH,'RAB Prices Long'!$B:$B,'All Prices combined'!$D274,'RAB Prices Long'!$E:$E,'All Prices combined'!$G274)))),2)</f>
        <v>3.29</v>
      </c>
      <c r="AF274" s="2">
        <f>ROUND(IF($B274="Annuity",SUMIFS('Annuity Prices'!AI:AI,'Annuity Prices'!$B:$B,$D274,'Annuity Prices'!$E:$E,$G274),IF($B274="RAB Short",SUMIFS('RAB Prices Short'!AI:AI,'RAB Prices Short'!$B:$B,'All Prices combined'!$D274,'RAB Prices Short'!$E:$E,'All Prices combined'!$G274),IF($B274="RAB Long",SUMIFS('RAB Prices Long'!AI:AI,'RAB Prices Long'!$B:$B,'All Prices combined'!$D274,'RAB Prices Long'!$E:$E,'All Prices combined'!$G274)))),2)</f>
        <v>3.37</v>
      </c>
      <c r="AG274" s="2">
        <f>ROUND(IF($B274="Annuity",SUMIFS('Annuity Prices'!AJ:AJ,'Annuity Prices'!$B:$B,$D274,'Annuity Prices'!$E:$E,$G274),IF($B274="RAB Short",SUMIFS('RAB Prices Short'!AJ:AJ,'RAB Prices Short'!$B:$B,'All Prices combined'!$D274,'RAB Prices Short'!$E:$E,'All Prices combined'!$G274),IF($B274="RAB Long",SUMIFS('RAB Prices Long'!AJ:AJ,'RAB Prices Long'!$B:$B,'All Prices combined'!$D274,'RAB Prices Long'!$E:$E,'All Prices combined'!$G274)))),2)</f>
        <v>3.44</v>
      </c>
      <c r="AH274" s="2">
        <f>ROUND(IF($B274="Annuity",SUMIFS('Annuity Prices'!AK:AK,'Annuity Prices'!$B:$B,$D274,'Annuity Prices'!$E:$E,$G274),IF($B274="RAB Short",SUMIFS('RAB Prices Short'!AK:AK,'RAB Prices Short'!$B:$B,'All Prices combined'!$D274,'RAB Prices Short'!$E:$E,'All Prices combined'!$G274),IF($B274="RAB Long",SUMIFS('RAB Prices Long'!AK:AK,'RAB Prices Long'!$B:$B,'All Prices combined'!$D274,'RAB Prices Long'!$E:$E,'All Prices combined'!$G274)))),2)</f>
        <v>3.52</v>
      </c>
      <c r="AI274" s="2">
        <f>ROUND(IF($B274="Annuity",SUMIFS('Annuity Prices'!AL:AL,'Annuity Prices'!$B:$B,$D274,'Annuity Prices'!$E:$E,$G274),IF($B274="RAB Short",SUMIFS('RAB Prices Short'!AL:AL,'RAB Prices Short'!$B:$B,'All Prices combined'!$D274,'RAB Prices Short'!$E:$E,'All Prices combined'!$G274),IF($B274="RAB Long",SUMIFS('RAB Prices Long'!AL:AL,'RAB Prices Long'!$B:$B,'All Prices combined'!$D274,'RAB Prices Long'!$E:$E,'All Prices combined'!$G274)))),2)</f>
        <v>3.61</v>
      </c>
      <c r="AJ274" s="2">
        <f>ROUND(IF($B274="Annuity",SUMIFS('Annuity Prices'!AM:AM,'Annuity Prices'!$B:$B,$D274,'Annuity Prices'!$E:$E,$G274),IF($B274="RAB Short",SUMIFS('RAB Prices Short'!AM:AM,'RAB Prices Short'!$B:$B,'All Prices combined'!$D274,'RAB Prices Short'!$E:$E,'All Prices combined'!$G274),IF($B274="RAB Long",SUMIFS('RAB Prices Long'!AM:AM,'RAB Prices Long'!$B:$B,'All Prices combined'!$D274,'RAB Prices Long'!$E:$E,'All Prices combined'!$G274)))),2)</f>
        <v>3.7</v>
      </c>
      <c r="AK274" s="2">
        <f>ROUND(IF($B274="Annuity",SUMIFS('Annuity Prices'!AN:AN,'Annuity Prices'!$B:$B,$D274,'Annuity Prices'!$E:$E,$G274),IF($B274="RAB Short",SUMIFS('RAB Prices Short'!AN:AN,'RAB Prices Short'!$B:$B,'All Prices combined'!$D274,'RAB Prices Short'!$E:$E,'All Prices combined'!$G274),IF($B274="RAB Long",SUMIFS('RAB Prices Long'!AN:AN,'RAB Prices Long'!$B:$B,'All Prices combined'!$D274,'RAB Prices Long'!$E:$E,'All Prices combined'!$G274)))),2)</f>
        <v>3.77</v>
      </c>
      <c r="AL274" s="2">
        <f>ROUND(IF($B274="Annuity",SUMIFS('Annuity Prices'!AO:AO,'Annuity Prices'!$B:$B,$D274,'Annuity Prices'!$E:$E,$G274),IF($B274="RAB Short",SUMIFS('RAB Prices Short'!AO:AO,'RAB Prices Short'!$B:$B,'All Prices combined'!$D274,'RAB Prices Short'!$E:$E,'All Prices combined'!$G274),IF($B274="RAB Long",SUMIFS('RAB Prices Long'!AO:AO,'RAB Prices Long'!$B:$B,'All Prices combined'!$D274,'RAB Prices Long'!$E:$E,'All Prices combined'!$G274)))),2)</f>
        <v>3.87</v>
      </c>
      <c r="AM274" s="2">
        <f>ROUND(IF($B274="Annuity",SUMIFS('Annuity Prices'!AP:AP,'Annuity Prices'!$B:$B,$D274,'Annuity Prices'!$E:$E,$G274),IF($B274="RAB Short",SUMIFS('RAB Prices Short'!AP:AP,'RAB Prices Short'!$B:$B,'All Prices combined'!$D274,'RAB Prices Short'!$E:$E,'All Prices combined'!$G274),IF($B274="RAB Long",SUMIFS('RAB Prices Long'!AP:AP,'RAB Prices Long'!$B:$B,'All Prices combined'!$D274,'RAB Prices Long'!$E:$E,'All Prices combined'!$G274)))),2)</f>
        <v>3.96</v>
      </c>
      <c r="AN274" s="2">
        <f>ROUND(IF($B274="Annuity",SUMIFS('Annuity Prices'!AQ:AQ,'Annuity Prices'!$B:$B,$D274,'Annuity Prices'!$E:$E,$G274),IF($B274="RAB Short",SUMIFS('RAB Prices Short'!AQ:AQ,'RAB Prices Short'!$B:$B,'All Prices combined'!$D274,'RAB Prices Short'!$E:$E,'All Prices combined'!$G274),IF($B274="RAB Long",SUMIFS('RAB Prices Long'!AQ:AQ,'RAB Prices Long'!$B:$B,'All Prices combined'!$D274,'RAB Prices Long'!$E:$E,'All Prices combined'!$G274)))),2)</f>
        <v>4.0599999999999996</v>
      </c>
      <c r="AO274" s="2">
        <f>ROUND(IF($B274="Annuity",SUMIFS('Annuity Prices'!AR:AR,'Annuity Prices'!$B:$B,$D274,'Annuity Prices'!$E:$E,$G274),IF($B274="RAB Short",SUMIFS('RAB Prices Short'!AR:AR,'RAB Prices Short'!$B:$B,'All Prices combined'!$D274,'RAB Prices Short'!$E:$E,'All Prices combined'!$G274),IF($B274="RAB Long",SUMIFS('RAB Prices Long'!AR:AR,'RAB Prices Long'!$B:$B,'All Prices combined'!$D274,'RAB Prices Long'!$E:$E,'All Prices combined'!$G274)))),2)</f>
        <v>0</v>
      </c>
      <c r="AP274" s="2">
        <f>ROUND(IF($B274="Annuity",SUMIFS('Annuity Prices'!AS:AS,'Annuity Prices'!$B:$B,$D274,'Annuity Prices'!$E:$E,$G274),IF($B274="RAB Short",SUMIFS('RAB Prices Short'!AS:AS,'RAB Prices Short'!$B:$B,'All Prices combined'!$D274,'RAB Prices Short'!$E:$E,'All Prices combined'!$G274),IF($B274="RAB Long",SUMIFS('RAB Prices Long'!AS:AS,'RAB Prices Long'!$B:$B,'All Prices combined'!$D274,'RAB Prices Long'!$E:$E,'All Prices combined'!$G274)))),2)</f>
        <v>0</v>
      </c>
      <c r="AQ274" s="2">
        <f>ROUND(IF($B274="Annuity",SUMIFS('Annuity Prices'!AT:AT,'Annuity Prices'!$B:$B,$D274,'Annuity Prices'!$E:$E,$G274),IF($B274="RAB Short",SUMIFS('RAB Prices Short'!AT:AT,'RAB Prices Short'!$B:$B,'All Prices combined'!$D274,'RAB Prices Short'!$E:$E,'All Prices combined'!$G274),IF($B274="RAB Long",SUMIFS('RAB Prices Long'!AT:AT,'RAB Prices Long'!$B:$B,'All Prices combined'!$D274,'RAB Prices Long'!$E:$E,'All Prices combined'!$G274)))),2)</f>
        <v>2</v>
      </c>
      <c r="AR274" s="2">
        <f>ROUND(IF($B274="Annuity",SUMIFS('Annuity Prices'!AU:AU,'Annuity Prices'!$B:$B,$D274,'Annuity Prices'!$E:$E,$G274),IF($B274="RAB Short",SUMIFS('RAB Prices Short'!AU:AU,'RAB Prices Short'!$B:$B,'All Prices combined'!$D274,'RAB Prices Short'!$E:$E,'All Prices combined'!$G274),IF($B274="RAB Long",SUMIFS('RAB Prices Long'!AU:AU,'RAB Prices Long'!$B:$B,'All Prices combined'!$D274,'RAB Prices Long'!$E:$E,'All Prices combined'!$G274)))),2)</f>
        <v>2.04</v>
      </c>
      <c r="AS274" s="2">
        <f>ROUND(IF($B274="Annuity",SUMIFS('Annuity Prices'!AV:AV,'Annuity Prices'!$B:$B,$D274,'Annuity Prices'!$E:$E,$G274),IF($B274="RAB Short",SUMIFS('RAB Prices Short'!AV:AV,'RAB Prices Short'!$B:$B,'All Prices combined'!$D274,'RAB Prices Short'!$E:$E,'All Prices combined'!$G274),IF($B274="RAB Long",SUMIFS('RAB Prices Long'!AV:AV,'RAB Prices Long'!$B:$B,'All Prices combined'!$D274,'RAB Prices Long'!$E:$E,'All Prices combined'!$G274)))),2)</f>
        <v>2.1</v>
      </c>
      <c r="AT274" s="2">
        <f>ROUND(IF($B274="Annuity",SUMIFS('Annuity Prices'!AW:AW,'Annuity Prices'!$B:$B,$D274,'Annuity Prices'!$E:$E,$G274),IF($B274="RAB Short",SUMIFS('RAB Prices Short'!AW:AW,'RAB Prices Short'!$B:$B,'All Prices combined'!$D274,'RAB Prices Short'!$E:$E,'All Prices combined'!$G274),IF($B274="RAB Long",SUMIFS('RAB Prices Long'!AW:AW,'RAB Prices Long'!$B:$B,'All Prices combined'!$D274,'RAB Prices Long'!$E:$E,'All Prices combined'!$G274)))),2)</f>
        <v>2.15</v>
      </c>
      <c r="AU274" s="2">
        <f>ROUND(IF($B274="Annuity",SUMIFS('Annuity Prices'!AX:AX,'Annuity Prices'!$B:$B,$D274,'Annuity Prices'!$E:$E,$G274),IF($B274="RAB Short",SUMIFS('RAB Prices Short'!AX:AX,'RAB Prices Short'!$B:$B,'All Prices combined'!$D274,'RAB Prices Short'!$E:$E,'All Prices combined'!$G274),IF($B274="RAB Long",SUMIFS('RAB Prices Long'!AX:AX,'RAB Prices Long'!$B:$B,'All Prices combined'!$D274,'RAB Prices Long'!$E:$E,'All Prices combined'!$G274)))),2)</f>
        <v>2.2000000000000002</v>
      </c>
      <c r="AV274" s="2">
        <f>ROUND(IF($B274="Annuity",SUMIFS('Annuity Prices'!AY:AY,'Annuity Prices'!$B:$B,$D274,'Annuity Prices'!$E:$E,$G274),IF($B274="RAB Short",SUMIFS('RAB Prices Short'!AY:AY,'RAB Prices Short'!$B:$B,'All Prices combined'!$D274,'RAB Prices Short'!$E:$E,'All Prices combined'!$G274),IF($B274="RAB Long",SUMIFS('RAB Prices Long'!AY:AY,'RAB Prices Long'!$B:$B,'All Prices combined'!$D274,'RAB Prices Long'!$E:$E,'All Prices combined'!$G274)))),2)</f>
        <v>2.2599999999999998</v>
      </c>
      <c r="AW274" s="2">
        <f>ROUND(IF($B274="Annuity",SUMIFS('Annuity Prices'!AZ:AZ,'Annuity Prices'!$B:$B,$D274,'Annuity Prices'!$E:$E,$G274),IF($B274="RAB Short",SUMIFS('RAB Prices Short'!AZ:AZ,'RAB Prices Short'!$B:$B,'All Prices combined'!$D274,'RAB Prices Short'!$E:$E,'All Prices combined'!$G274),IF($B274="RAB Long",SUMIFS('RAB Prices Long'!AZ:AZ,'RAB Prices Long'!$B:$B,'All Prices combined'!$D274,'RAB Prices Long'!$E:$E,'All Prices combined'!$G274)))),2)</f>
        <v>2.31</v>
      </c>
      <c r="AX274" s="2">
        <f>ROUND(IF($B274="Annuity",SUMIFS('Annuity Prices'!BA:BA,'Annuity Prices'!$B:$B,$D274,'Annuity Prices'!$E:$E,$G274),IF($B274="RAB Short",SUMIFS('RAB Prices Short'!BA:BA,'RAB Prices Short'!$B:$B,'All Prices combined'!$D274,'RAB Prices Short'!$E:$E,'All Prices combined'!$G274),IF($B274="RAB Long",SUMIFS('RAB Prices Long'!BA:BA,'RAB Prices Long'!$B:$B,'All Prices combined'!$D274,'RAB Prices Long'!$E:$E,'All Prices combined'!$G274)))),2)</f>
        <v>2.36</v>
      </c>
      <c r="AY274" s="2">
        <f>ROUND(IF($B274="Annuity",SUMIFS('Annuity Prices'!BB:BB,'Annuity Prices'!$B:$B,$D274,'Annuity Prices'!$E:$E,$G274),IF($B274="RAB Short",SUMIFS('RAB Prices Short'!BB:BB,'RAB Prices Short'!$B:$B,'All Prices combined'!$D274,'RAB Prices Short'!$E:$E,'All Prices combined'!$G274),IF($B274="RAB Long",SUMIFS('RAB Prices Long'!BB:BB,'RAB Prices Long'!$B:$B,'All Prices combined'!$D274,'RAB Prices Long'!$E:$E,'All Prices combined'!$G274)))),2)</f>
        <v>2.42</v>
      </c>
      <c r="AZ274" s="2">
        <f>ROUND(IF($B274="Annuity",SUMIFS('Annuity Prices'!BC:BC,'Annuity Prices'!$B:$B,$D274,'Annuity Prices'!$E:$E,$G274),IF($B274="RAB Short",SUMIFS('RAB Prices Short'!BC:BC,'RAB Prices Short'!$B:$B,'All Prices combined'!$D274,'RAB Prices Short'!$E:$E,'All Prices combined'!$G274),IF($B274="RAB Long",SUMIFS('RAB Prices Long'!BC:BC,'RAB Prices Long'!$B:$B,'All Prices combined'!$D274,'RAB Prices Long'!$E:$E,'All Prices combined'!$G274)))),2)</f>
        <v>2.48</v>
      </c>
      <c r="BA274" s="2">
        <f>ROUND(IF($B274="Annuity",SUMIFS('Annuity Prices'!BD:BD,'Annuity Prices'!$B:$B,$D274,'Annuity Prices'!$E:$E,$G274),IF($B274="RAB Short",SUMIFS('RAB Prices Short'!BD:BD,'RAB Prices Short'!$B:$B,'All Prices combined'!$D274,'RAB Prices Short'!$E:$E,'All Prices combined'!$G274),IF($B274="RAB Long",SUMIFS('RAB Prices Long'!BD:BD,'RAB Prices Long'!$B:$B,'All Prices combined'!$D274,'RAB Prices Long'!$E:$E,'All Prices combined'!$G274)))),2)</f>
        <v>2.54</v>
      </c>
      <c r="BB274" s="2">
        <f>ROUND(IF($B274="Annuity",SUMIFS('Annuity Prices'!BE:BE,'Annuity Prices'!$B:$B,$D274,'Annuity Prices'!$E:$E,$G274),IF($B274="RAB Short",SUMIFS('RAB Prices Short'!BE:BE,'RAB Prices Short'!$B:$B,'All Prices combined'!$D274,'RAB Prices Short'!$E:$E,'All Prices combined'!$G274),IF($B274="RAB Long",SUMIFS('RAB Prices Long'!BE:BE,'RAB Prices Long'!$B:$B,'All Prices combined'!$D274,'RAB Prices Long'!$E:$E,'All Prices combined'!$G274)))),2)</f>
        <v>2.59</v>
      </c>
      <c r="BC274" s="2">
        <f>ROUND(IF($B274="Annuity",SUMIFS('Annuity Prices'!BF:BF,'Annuity Prices'!$B:$B,$D274,'Annuity Prices'!$E:$E,$G274),IF($B274="RAB Short",SUMIFS('RAB Prices Short'!BF:BF,'RAB Prices Short'!$B:$B,'All Prices combined'!$D274,'RAB Prices Short'!$E:$E,'All Prices combined'!$G274),IF($B274="RAB Long",SUMIFS('RAB Prices Long'!BF:BF,'RAB Prices Long'!$B:$B,'All Prices combined'!$D274,'RAB Prices Long'!$E:$E,'All Prices combined'!$G274)))),2)</f>
        <v>2.66</v>
      </c>
      <c r="BD274" s="2">
        <f>ROUND(IF($B274="Annuity",SUMIFS('Annuity Prices'!BG:BG,'Annuity Prices'!$B:$B,$D274,'Annuity Prices'!$E:$E,$G274),IF($B274="RAB Short",SUMIFS('RAB Prices Short'!BG:BG,'RAB Prices Short'!$B:$B,'All Prices combined'!$D274,'RAB Prices Short'!$E:$E,'All Prices combined'!$G274),IF($B274="RAB Long",SUMIFS('RAB Prices Long'!BG:BG,'RAB Prices Long'!$B:$B,'All Prices combined'!$D274,'RAB Prices Long'!$E:$E,'All Prices combined'!$G274)))),2)</f>
        <v>2.72</v>
      </c>
      <c r="BE274" s="2">
        <f>ROUND(IF($B274="Annuity",SUMIFS('Annuity Prices'!BH:BH,'Annuity Prices'!$B:$B,$D274,'Annuity Prices'!$E:$E,$G274),IF($B274="RAB Short",SUMIFS('RAB Prices Short'!BH:BH,'RAB Prices Short'!$B:$B,'All Prices combined'!$D274,'RAB Prices Short'!$E:$E,'All Prices combined'!$G274),IF($B274="RAB Long",SUMIFS('RAB Prices Long'!BH:BH,'RAB Prices Long'!$B:$B,'All Prices combined'!$D274,'RAB Prices Long'!$E:$E,'All Prices combined'!$G274)))),2)</f>
        <v>2.79</v>
      </c>
      <c r="BF274" s="2">
        <f>ROUND(IF($B274="Annuity",SUMIFS('Annuity Prices'!BI:BI,'Annuity Prices'!$B:$B,$D274,'Annuity Prices'!$E:$E,$G274),IF($B274="RAB Short",SUMIFS('RAB Prices Short'!BI:BI,'RAB Prices Short'!$B:$B,'All Prices combined'!$D274,'RAB Prices Short'!$E:$E,'All Prices combined'!$G274),IF($B274="RAB Long",SUMIFS('RAB Prices Long'!BI:BI,'RAB Prices Long'!$B:$B,'All Prices combined'!$D274,'RAB Prices Long'!$E:$E,'All Prices combined'!$G274)))),2)</f>
        <v>2.85</v>
      </c>
      <c r="BG274" s="2">
        <f>ROUND(IF($B274="Annuity",SUMIFS('Annuity Prices'!BJ:BJ,'Annuity Prices'!$B:$B,$D274,'Annuity Prices'!$E:$E,$G274),IF($B274="RAB Short",SUMIFS('RAB Prices Short'!BJ:BJ,'RAB Prices Short'!$B:$B,'All Prices combined'!$D274,'RAB Prices Short'!$E:$E,'All Prices combined'!$G274),IF($B274="RAB Long",SUMIFS('RAB Prices Long'!BJ:BJ,'RAB Prices Long'!$B:$B,'All Prices combined'!$D274,'RAB Prices Long'!$E:$E,'All Prices combined'!$G274)))),2)</f>
        <v>2.92</v>
      </c>
      <c r="BH274" s="2">
        <f>ROUND(IF($B274="Annuity",SUMIFS('Annuity Prices'!BK:BK,'Annuity Prices'!$B:$B,$D274,'Annuity Prices'!$E:$E,$G274),IF($B274="RAB Short",SUMIFS('RAB Prices Short'!BK:BK,'RAB Prices Short'!$B:$B,'All Prices combined'!$D274,'RAB Prices Short'!$E:$E,'All Prices combined'!$G274),IF($B274="RAB Long",SUMIFS('RAB Prices Long'!BK:BK,'RAB Prices Long'!$B:$B,'All Prices combined'!$D274,'RAB Prices Long'!$E:$E,'All Prices combined'!$G274)))),2)</f>
        <v>2.99</v>
      </c>
      <c r="BI274" s="2">
        <f>ROUND(IF($B274="Annuity",SUMIFS('Annuity Prices'!BL:BL,'Annuity Prices'!$B:$B,$D274,'Annuity Prices'!$E:$E,$G274),IF($B274="RAB Short",SUMIFS('RAB Prices Short'!BL:BL,'RAB Prices Short'!$B:$B,'All Prices combined'!$D274,'RAB Prices Short'!$E:$E,'All Prices combined'!$G274),IF($B274="RAB Long",SUMIFS('RAB Prices Long'!BL:BL,'RAB Prices Long'!$B:$B,'All Prices combined'!$D274,'RAB Prices Long'!$E:$E,'All Prices combined'!$G274)))),2)</f>
        <v>3.07</v>
      </c>
      <c r="BJ274" s="2">
        <f>ROUND(IF($B274="Annuity",SUMIFS('Annuity Prices'!BM:BM,'Annuity Prices'!$B:$B,$D274,'Annuity Prices'!$E:$E,$G274),IF($B274="RAB Short",SUMIFS('RAB Prices Short'!BM:BM,'RAB Prices Short'!$B:$B,'All Prices combined'!$D274,'RAB Prices Short'!$E:$E,'All Prices combined'!$G274),IF($B274="RAB Long",SUMIFS('RAB Prices Long'!BM:BM,'RAB Prices Long'!$B:$B,'All Prices combined'!$D274,'RAB Prices Long'!$E:$E,'All Prices combined'!$G274)))),2)</f>
        <v>3.13</v>
      </c>
      <c r="BK274" s="2">
        <f>ROUND(IF($B274="Annuity",SUMIFS('Annuity Prices'!BN:BN,'Annuity Prices'!$B:$B,$D274,'Annuity Prices'!$E:$E,$G274),IF($B274="RAB Short",SUMIFS('RAB Prices Short'!BN:BN,'RAB Prices Short'!$B:$B,'All Prices combined'!$D274,'RAB Prices Short'!$E:$E,'All Prices combined'!$G274),IF($B274="RAB Long",SUMIFS('RAB Prices Long'!BN:BN,'RAB Prices Long'!$B:$B,'All Prices combined'!$D274,'RAB Prices Long'!$E:$E,'All Prices combined'!$G274)))),2)</f>
        <v>3.21</v>
      </c>
      <c r="BL274" s="2">
        <f>ROUND(IF($B274="Annuity",SUMIFS('Annuity Prices'!BO:BO,'Annuity Prices'!$B:$B,$D274,'Annuity Prices'!$E:$E,$G274),IF($B274="RAB Short",SUMIFS('RAB Prices Short'!BO:BO,'RAB Prices Short'!$B:$B,'All Prices combined'!$D274,'RAB Prices Short'!$E:$E,'All Prices combined'!$G274),IF($B274="RAB Long",SUMIFS('RAB Prices Long'!BO:BO,'RAB Prices Long'!$B:$B,'All Prices combined'!$D274,'RAB Prices Long'!$E:$E,'All Prices combined'!$G274)))),2)</f>
        <v>3.29</v>
      </c>
      <c r="BM274" s="2">
        <f>ROUND(IF($B274="Annuity",SUMIFS('Annuity Prices'!BP:BP,'Annuity Prices'!$B:$B,$D274,'Annuity Prices'!$E:$E,$G274),IF($B274="RAB Short",SUMIFS('RAB Prices Short'!BP:BP,'RAB Prices Short'!$B:$B,'All Prices combined'!$D274,'RAB Prices Short'!$E:$E,'All Prices combined'!$G274),IF($B274="RAB Long",SUMIFS('RAB Prices Long'!BP:BP,'RAB Prices Long'!$B:$B,'All Prices combined'!$D274,'RAB Prices Long'!$E:$E,'All Prices combined'!$G274)))),2)</f>
        <v>3.37</v>
      </c>
      <c r="BN274" s="2">
        <f>ROUND(IF($B274="Annuity",SUMIFS('Annuity Prices'!BQ:BQ,'Annuity Prices'!$B:$B,$D274,'Annuity Prices'!$E:$E,$G274),IF($B274="RAB Short",SUMIFS('RAB Prices Short'!BQ:BQ,'RAB Prices Short'!$B:$B,'All Prices combined'!$D274,'RAB Prices Short'!$E:$E,'All Prices combined'!$G274),IF($B274="RAB Long",SUMIFS('RAB Prices Long'!BQ:BQ,'RAB Prices Long'!$B:$B,'All Prices combined'!$D274,'RAB Prices Long'!$E:$E,'All Prices combined'!$G274)))),2)</f>
        <v>3.44</v>
      </c>
      <c r="BO274" s="2">
        <f>ROUND(IF($B274="Annuity",SUMIFS('Annuity Prices'!BR:BR,'Annuity Prices'!$B:$B,$D274,'Annuity Prices'!$E:$E,$G274),IF($B274="RAB Short",SUMIFS('RAB Prices Short'!BR:BR,'RAB Prices Short'!$B:$B,'All Prices combined'!$D274,'RAB Prices Short'!$E:$E,'All Prices combined'!$G274),IF($B274="RAB Long",SUMIFS('RAB Prices Long'!BR:BR,'RAB Prices Long'!$B:$B,'All Prices combined'!$D274,'RAB Prices Long'!$E:$E,'All Prices combined'!$G274)))),2)</f>
        <v>3.52</v>
      </c>
      <c r="BP274" s="2">
        <f>ROUND(IF($B274="Annuity",SUMIFS('Annuity Prices'!BS:BS,'Annuity Prices'!$B:$B,$D274,'Annuity Prices'!$E:$E,$G274),IF($B274="RAB Short",SUMIFS('RAB Prices Short'!BS:BS,'RAB Prices Short'!$B:$B,'All Prices combined'!$D274,'RAB Prices Short'!$E:$E,'All Prices combined'!$G274),IF($B274="RAB Long",SUMIFS('RAB Prices Long'!BS:BS,'RAB Prices Long'!$B:$B,'All Prices combined'!$D274,'RAB Prices Long'!$E:$E,'All Prices combined'!$G274)))),2)</f>
        <v>3.61</v>
      </c>
      <c r="BQ274" s="2">
        <f>ROUND(IF($B274="Annuity",SUMIFS('Annuity Prices'!BT:BT,'Annuity Prices'!$B:$B,$D274,'Annuity Prices'!$E:$E,$G274),IF($B274="RAB Short",SUMIFS('RAB Prices Short'!BT:BT,'RAB Prices Short'!$B:$B,'All Prices combined'!$D274,'RAB Prices Short'!$E:$E,'All Prices combined'!$G274),IF($B274="RAB Long",SUMIFS('RAB Prices Long'!BT:BT,'RAB Prices Long'!$B:$B,'All Prices combined'!$D274,'RAB Prices Long'!$E:$E,'All Prices combined'!$G274)))),2)</f>
        <v>3.7</v>
      </c>
      <c r="BR274" s="2">
        <f>ROUND(IF($B274="Annuity",SUMIFS('Annuity Prices'!BU:BU,'Annuity Prices'!$B:$B,$D274,'Annuity Prices'!$E:$E,$G274),IF($B274="RAB Short",SUMIFS('RAB Prices Short'!BU:BU,'RAB Prices Short'!$B:$B,'All Prices combined'!$D274,'RAB Prices Short'!$E:$E,'All Prices combined'!$G274),IF($B274="RAB Long",SUMIFS('RAB Prices Long'!BU:BU,'RAB Prices Long'!$B:$B,'All Prices combined'!$D274,'RAB Prices Long'!$E:$E,'All Prices combined'!$G274)))),2)</f>
        <v>3.77</v>
      </c>
      <c r="BS274" s="2">
        <f>ROUND(IF($B274="Annuity",SUMIFS('Annuity Prices'!BV:BV,'Annuity Prices'!$B:$B,$D274,'Annuity Prices'!$E:$E,$G274),IF($B274="RAB Short",SUMIFS('RAB Prices Short'!BV:BV,'RAB Prices Short'!$B:$B,'All Prices combined'!$D274,'RAB Prices Short'!$E:$E,'All Prices combined'!$G274),IF($B274="RAB Long",SUMIFS('RAB Prices Long'!BV:BV,'RAB Prices Long'!$B:$B,'All Prices combined'!$D274,'RAB Prices Long'!$E:$E,'All Prices combined'!$G274)))),2)</f>
        <v>3.87</v>
      </c>
      <c r="BT274" s="2">
        <f>ROUND(IF($B274="Annuity",SUMIFS('Annuity Prices'!BW:BW,'Annuity Prices'!$B:$B,$D274,'Annuity Prices'!$E:$E,$G274),IF($B274="RAB Short",SUMIFS('RAB Prices Short'!BW:BW,'RAB Prices Short'!$B:$B,'All Prices combined'!$D274,'RAB Prices Short'!$E:$E,'All Prices combined'!$G274),IF($B274="RAB Long",SUMIFS('RAB Prices Long'!BW:BW,'RAB Prices Long'!$B:$B,'All Prices combined'!$D274,'RAB Prices Long'!$E:$E,'All Prices combined'!$G274)))),2)</f>
        <v>3.96</v>
      </c>
      <c r="BU274" s="2">
        <f>ROUND(IF($B274="Annuity",SUMIFS('Annuity Prices'!BX:BX,'Annuity Prices'!$B:$B,$D274,'Annuity Prices'!$E:$E,$G274),IF($B274="RAB Short",SUMIFS('RAB Prices Short'!BX:BX,'RAB Prices Short'!$B:$B,'All Prices combined'!$D274,'RAB Prices Short'!$E:$E,'All Prices combined'!$G274),IF($B274="RAB Long",SUMIFS('RAB Prices Long'!BX:BX,'RAB Prices Long'!$B:$B,'All Prices combined'!$D274,'RAB Prices Long'!$E:$E,'All Prices combined'!$G274)))),2)</f>
        <v>4.0599999999999996</v>
      </c>
    </row>
    <row r="275" spans="2:73" x14ac:dyDescent="0.25">
      <c r="B275" t="s">
        <v>44</v>
      </c>
      <c r="C275">
        <v>16</v>
      </c>
      <c r="E275" t="s">
        <v>173</v>
      </c>
      <c r="G275" t="s">
        <v>176</v>
      </c>
      <c r="I275" s="2">
        <f>ROUND(IF($B275="Annuity",SUMIFS('Annuity Prices'!L:L,'Annuity Prices'!$B:$B,$D275,'Annuity Prices'!$E:$E,$G275),IF($B275="RAB Short",SUMIFS('RAB Prices Short'!L:L,'RAB Prices Short'!$B:$B,'All Prices combined'!$D275,'RAB Prices Short'!$E:$E,'All Prices combined'!$G275),IF($B275="RAB Long",SUMIFS('RAB Prices Long'!L:L,'RAB Prices Long'!$B:$B,'All Prices combined'!$D275,'RAB Prices Long'!$E:$E,'All Prices combined'!$G275)))),2)</f>
        <v>0</v>
      </c>
      <c r="J275" s="2">
        <f>ROUND(IF($B275="Annuity",SUMIFS('Annuity Prices'!M:M,'Annuity Prices'!$B:$B,$D275,'Annuity Prices'!$E:$E,$G275),IF($B275="RAB Short",SUMIFS('RAB Prices Short'!M:M,'RAB Prices Short'!$B:$B,'All Prices combined'!$D275,'RAB Prices Short'!$E:$E,'All Prices combined'!$G275),IF($B275="RAB Long",SUMIFS('RAB Prices Long'!M:M,'RAB Prices Long'!$B:$B,'All Prices combined'!$D275,'RAB Prices Long'!$E:$E,'All Prices combined'!$G275)))),2)</f>
        <v>0</v>
      </c>
      <c r="K275" s="2">
        <f>ROUND(IF($B275="Annuity",SUMIFS('Annuity Prices'!N:N,'Annuity Prices'!$B:$B,$D275,'Annuity Prices'!$E:$E,$G275),IF($B275="RAB Short",SUMIFS('RAB Prices Short'!N:N,'RAB Prices Short'!$B:$B,'All Prices combined'!$D275,'RAB Prices Short'!$E:$E,'All Prices combined'!$G275),IF($B275="RAB Long",SUMIFS('RAB Prices Long'!N:N,'RAB Prices Long'!$B:$B,'All Prices combined'!$D275,'RAB Prices Long'!$E:$E,'All Prices combined'!$G275)))),2)</f>
        <v>0</v>
      </c>
      <c r="L275" s="2">
        <f>ROUND(IF($B275="Annuity",SUMIFS('Annuity Prices'!O:O,'Annuity Prices'!$B:$B,$D275,'Annuity Prices'!$E:$E,$G275),IF($B275="RAB Short",SUMIFS('RAB Prices Short'!O:O,'RAB Prices Short'!$B:$B,'All Prices combined'!$D275,'RAB Prices Short'!$E:$E,'All Prices combined'!$G275),IF($B275="RAB Long",SUMIFS('RAB Prices Long'!O:O,'RAB Prices Long'!$B:$B,'All Prices combined'!$D275,'RAB Prices Long'!$E:$E,'All Prices combined'!$G275)))),2)</f>
        <v>0</v>
      </c>
      <c r="M275" s="2">
        <f>ROUND(IF($B275="Annuity",SUMIFS('Annuity Prices'!P:P,'Annuity Prices'!$B:$B,$D275,'Annuity Prices'!$E:$E,$G275),IF($B275="RAB Short",SUMIFS('RAB Prices Short'!P:P,'RAB Prices Short'!$B:$B,'All Prices combined'!$D275,'RAB Prices Short'!$E:$E,'All Prices combined'!$G275),IF($B275="RAB Long",SUMIFS('RAB Prices Long'!P:P,'RAB Prices Long'!$B:$B,'All Prices combined'!$D275,'RAB Prices Long'!$E:$E,'All Prices combined'!$G275)))),2)</f>
        <v>0</v>
      </c>
      <c r="N275" s="2">
        <f>ROUND(IF($B275="Annuity",SUMIFS('Annuity Prices'!Q:Q,'Annuity Prices'!$B:$B,$D275,'Annuity Prices'!$E:$E,$G275),IF($B275="RAB Short",SUMIFS('RAB Prices Short'!Q:Q,'RAB Prices Short'!$B:$B,'All Prices combined'!$D275,'RAB Prices Short'!$E:$E,'All Prices combined'!$G275),IF($B275="RAB Long",SUMIFS('RAB Prices Long'!Q:Q,'RAB Prices Long'!$B:$B,'All Prices combined'!$D275,'RAB Prices Long'!$E:$E,'All Prices combined'!$G275)))),2)</f>
        <v>0</v>
      </c>
      <c r="O275" s="2">
        <f>ROUND(IF($B275="Annuity",SUMIFS('Annuity Prices'!R:R,'Annuity Prices'!$B:$B,$D275,'Annuity Prices'!$E:$E,$G275),IF($B275="RAB Short",SUMIFS('RAB Prices Short'!R:R,'RAB Prices Short'!$B:$B,'All Prices combined'!$D275,'RAB Prices Short'!$E:$E,'All Prices combined'!$G275),IF($B275="RAB Long",SUMIFS('RAB Prices Long'!R:R,'RAB Prices Long'!$B:$B,'All Prices combined'!$D275,'RAB Prices Long'!$E:$E,'All Prices combined'!$G275)))),2)</f>
        <v>0</v>
      </c>
      <c r="P275" s="2">
        <f>ROUND(IF($B275="Annuity",SUMIFS('Annuity Prices'!S:S,'Annuity Prices'!$B:$B,$D275,'Annuity Prices'!$E:$E,$G275),IF($B275="RAB Short",SUMIFS('RAB Prices Short'!S:S,'RAB Prices Short'!$B:$B,'All Prices combined'!$D275,'RAB Prices Short'!$E:$E,'All Prices combined'!$G275),IF($B275="RAB Long",SUMIFS('RAB Prices Long'!S:S,'RAB Prices Long'!$B:$B,'All Prices combined'!$D275,'RAB Prices Long'!$E:$E,'All Prices combined'!$G275)))),2)</f>
        <v>0</v>
      </c>
      <c r="Q275" s="2">
        <f>ROUND(IF($B275="Annuity",SUMIFS('Annuity Prices'!T:T,'Annuity Prices'!$B:$B,$D275,'Annuity Prices'!$E:$E,$G275),IF($B275="RAB Short",SUMIFS('RAB Prices Short'!T:T,'RAB Prices Short'!$B:$B,'All Prices combined'!$D275,'RAB Prices Short'!$E:$E,'All Prices combined'!$G275),IF($B275="RAB Long",SUMIFS('RAB Prices Long'!T:T,'RAB Prices Long'!$B:$B,'All Prices combined'!$D275,'RAB Prices Long'!$E:$E,'All Prices combined'!$G275)))),2)</f>
        <v>0</v>
      </c>
      <c r="R275" s="2">
        <f>ROUND(IF($B275="Annuity",SUMIFS('Annuity Prices'!U:U,'Annuity Prices'!$B:$B,$D275,'Annuity Prices'!$E:$E,$G275),IF($B275="RAB Short",SUMIFS('RAB Prices Short'!U:U,'RAB Prices Short'!$B:$B,'All Prices combined'!$D275,'RAB Prices Short'!$E:$E,'All Prices combined'!$G275),IF($B275="RAB Long",SUMIFS('RAB Prices Long'!U:U,'RAB Prices Long'!$B:$B,'All Prices combined'!$D275,'RAB Prices Long'!$E:$E,'All Prices combined'!$G275)))),2)</f>
        <v>0</v>
      </c>
      <c r="S275" s="2">
        <f>ROUND(IF($B275="Annuity",SUMIFS('Annuity Prices'!V:V,'Annuity Prices'!$B:$B,$D275,'Annuity Prices'!$E:$E,$G275),IF($B275="RAB Short",SUMIFS('RAB Prices Short'!V:V,'RAB Prices Short'!$B:$B,'All Prices combined'!$D275,'RAB Prices Short'!$E:$E,'All Prices combined'!$G275),IF($B275="RAB Long",SUMIFS('RAB Prices Long'!V:V,'RAB Prices Long'!$B:$B,'All Prices combined'!$D275,'RAB Prices Long'!$E:$E,'All Prices combined'!$G275)))),2)</f>
        <v>0</v>
      </c>
      <c r="T275" s="2">
        <f>ROUND(IF($B275="Annuity",SUMIFS('Annuity Prices'!W:W,'Annuity Prices'!$B:$B,$D275,'Annuity Prices'!$E:$E,$G275),IF($B275="RAB Short",SUMIFS('RAB Prices Short'!W:W,'RAB Prices Short'!$B:$B,'All Prices combined'!$D275,'RAB Prices Short'!$E:$E,'All Prices combined'!$G275),IF($B275="RAB Long",SUMIFS('RAB Prices Long'!W:W,'RAB Prices Long'!$B:$B,'All Prices combined'!$D275,'RAB Prices Long'!$E:$E,'All Prices combined'!$G275)))),2)</f>
        <v>0</v>
      </c>
      <c r="U275" s="2">
        <f>ROUND(IF($B275="Annuity",SUMIFS('Annuity Prices'!X:X,'Annuity Prices'!$B:$B,$D275,'Annuity Prices'!$E:$E,$G275),IF($B275="RAB Short",SUMIFS('RAB Prices Short'!X:X,'RAB Prices Short'!$B:$B,'All Prices combined'!$D275,'RAB Prices Short'!$E:$E,'All Prices combined'!$G275),IF($B275="RAB Long",SUMIFS('RAB Prices Long'!X:X,'RAB Prices Long'!$B:$B,'All Prices combined'!$D275,'RAB Prices Long'!$E:$E,'All Prices combined'!$G275)))),2)</f>
        <v>0</v>
      </c>
      <c r="V275" s="2">
        <f>ROUND(IF($B275="Annuity",SUMIFS('Annuity Prices'!Y:Y,'Annuity Prices'!$B:$B,$D275,'Annuity Prices'!$E:$E,$G275),IF($B275="RAB Short",SUMIFS('RAB Prices Short'!Y:Y,'RAB Prices Short'!$B:$B,'All Prices combined'!$D275,'RAB Prices Short'!$E:$E,'All Prices combined'!$G275),IF($B275="RAB Long",SUMIFS('RAB Prices Long'!Y:Y,'RAB Prices Long'!$B:$B,'All Prices combined'!$D275,'RAB Prices Long'!$E:$E,'All Prices combined'!$G275)))),2)</f>
        <v>0</v>
      </c>
      <c r="W275" s="2">
        <f>ROUND(IF($B275="Annuity",SUMIFS('Annuity Prices'!Z:Z,'Annuity Prices'!$B:$B,$D275,'Annuity Prices'!$E:$E,$G275),IF($B275="RAB Short",SUMIFS('RAB Prices Short'!Z:Z,'RAB Prices Short'!$B:$B,'All Prices combined'!$D275,'RAB Prices Short'!$E:$E,'All Prices combined'!$G275),IF($B275="RAB Long",SUMIFS('RAB Prices Long'!Z:Z,'RAB Prices Long'!$B:$B,'All Prices combined'!$D275,'RAB Prices Long'!$E:$E,'All Prices combined'!$G275)))),2)</f>
        <v>0</v>
      </c>
      <c r="X275" s="2">
        <f>ROUND(IF($B275="Annuity",SUMIFS('Annuity Prices'!AA:AA,'Annuity Prices'!$B:$B,$D275,'Annuity Prices'!$E:$E,$G275),IF($B275="RAB Short",SUMIFS('RAB Prices Short'!AA:AA,'RAB Prices Short'!$B:$B,'All Prices combined'!$D275,'RAB Prices Short'!$E:$E,'All Prices combined'!$G275),IF($B275="RAB Long",SUMIFS('RAB Prices Long'!AA:AA,'RAB Prices Long'!$B:$B,'All Prices combined'!$D275,'RAB Prices Long'!$E:$E,'All Prices combined'!$G275)))),2)</f>
        <v>0</v>
      </c>
      <c r="Y275" s="2">
        <f>ROUND(IF($B275="Annuity",SUMIFS('Annuity Prices'!AB:AB,'Annuity Prices'!$B:$B,$D275,'Annuity Prices'!$E:$E,$G275),IF($B275="RAB Short",SUMIFS('RAB Prices Short'!AB:AB,'RAB Prices Short'!$B:$B,'All Prices combined'!$D275,'RAB Prices Short'!$E:$E,'All Prices combined'!$G275),IF($B275="RAB Long",SUMIFS('RAB Prices Long'!AB:AB,'RAB Prices Long'!$B:$B,'All Prices combined'!$D275,'RAB Prices Long'!$E:$E,'All Prices combined'!$G275)))),2)</f>
        <v>0</v>
      </c>
      <c r="Z275" s="2">
        <f>ROUND(IF($B275="Annuity",SUMIFS('Annuity Prices'!AC:AC,'Annuity Prices'!$B:$B,$D275,'Annuity Prices'!$E:$E,$G275),IF($B275="RAB Short",SUMIFS('RAB Prices Short'!AC:AC,'RAB Prices Short'!$B:$B,'All Prices combined'!$D275,'RAB Prices Short'!$E:$E,'All Prices combined'!$G275),IF($B275="RAB Long",SUMIFS('RAB Prices Long'!AC:AC,'RAB Prices Long'!$B:$B,'All Prices combined'!$D275,'RAB Prices Long'!$E:$E,'All Prices combined'!$G275)))),2)</f>
        <v>0</v>
      </c>
      <c r="AA275" s="2">
        <f>ROUND(IF($B275="Annuity",SUMIFS('Annuity Prices'!AD:AD,'Annuity Prices'!$B:$B,$D275,'Annuity Prices'!$E:$E,$G275),IF($B275="RAB Short",SUMIFS('RAB Prices Short'!AD:AD,'RAB Prices Short'!$B:$B,'All Prices combined'!$D275,'RAB Prices Short'!$E:$E,'All Prices combined'!$G275),IF($B275="RAB Long",SUMIFS('RAB Prices Long'!AD:AD,'RAB Prices Long'!$B:$B,'All Prices combined'!$D275,'RAB Prices Long'!$E:$E,'All Prices combined'!$G275)))),2)</f>
        <v>0</v>
      </c>
      <c r="AB275" s="2">
        <f>ROUND(IF($B275="Annuity",SUMIFS('Annuity Prices'!AE:AE,'Annuity Prices'!$B:$B,$D275,'Annuity Prices'!$E:$E,$G275),IF($B275="RAB Short",SUMIFS('RAB Prices Short'!AE:AE,'RAB Prices Short'!$B:$B,'All Prices combined'!$D275,'RAB Prices Short'!$E:$E,'All Prices combined'!$G275),IF($B275="RAB Long",SUMIFS('RAB Prices Long'!AE:AE,'RAB Prices Long'!$B:$B,'All Prices combined'!$D275,'RAB Prices Long'!$E:$E,'All Prices combined'!$G275)))),2)</f>
        <v>0</v>
      </c>
      <c r="AC275" s="2">
        <f>ROUND(IF($B275="Annuity",SUMIFS('Annuity Prices'!AF:AF,'Annuity Prices'!$B:$B,$D275,'Annuity Prices'!$E:$E,$G275),IF($B275="RAB Short",SUMIFS('RAB Prices Short'!AF:AF,'RAB Prices Short'!$B:$B,'All Prices combined'!$D275,'RAB Prices Short'!$E:$E,'All Prices combined'!$G275),IF($B275="RAB Long",SUMIFS('RAB Prices Long'!AF:AF,'RAB Prices Long'!$B:$B,'All Prices combined'!$D275,'RAB Prices Long'!$E:$E,'All Prices combined'!$G275)))),2)</f>
        <v>0</v>
      </c>
      <c r="AD275" s="2">
        <f>ROUND(IF($B275="Annuity",SUMIFS('Annuity Prices'!AG:AG,'Annuity Prices'!$B:$B,$D275,'Annuity Prices'!$E:$E,$G275),IF($B275="RAB Short",SUMIFS('RAB Prices Short'!AG:AG,'RAB Prices Short'!$B:$B,'All Prices combined'!$D275,'RAB Prices Short'!$E:$E,'All Prices combined'!$G275),IF($B275="RAB Long",SUMIFS('RAB Prices Long'!AG:AG,'RAB Prices Long'!$B:$B,'All Prices combined'!$D275,'RAB Prices Long'!$E:$E,'All Prices combined'!$G275)))),2)</f>
        <v>0</v>
      </c>
      <c r="AE275" s="2">
        <f>ROUND(IF($B275="Annuity",SUMIFS('Annuity Prices'!AH:AH,'Annuity Prices'!$B:$B,$D275,'Annuity Prices'!$E:$E,$G275),IF($B275="RAB Short",SUMIFS('RAB Prices Short'!AH:AH,'RAB Prices Short'!$B:$B,'All Prices combined'!$D275,'RAB Prices Short'!$E:$E,'All Prices combined'!$G275),IF($B275="RAB Long",SUMIFS('RAB Prices Long'!AH:AH,'RAB Prices Long'!$B:$B,'All Prices combined'!$D275,'RAB Prices Long'!$E:$E,'All Prices combined'!$G275)))),2)</f>
        <v>0</v>
      </c>
      <c r="AF275" s="2">
        <f>ROUND(IF($B275="Annuity",SUMIFS('Annuity Prices'!AI:AI,'Annuity Prices'!$B:$B,$D275,'Annuity Prices'!$E:$E,$G275),IF($B275="RAB Short",SUMIFS('RAB Prices Short'!AI:AI,'RAB Prices Short'!$B:$B,'All Prices combined'!$D275,'RAB Prices Short'!$E:$E,'All Prices combined'!$G275),IF($B275="RAB Long",SUMIFS('RAB Prices Long'!AI:AI,'RAB Prices Long'!$B:$B,'All Prices combined'!$D275,'RAB Prices Long'!$E:$E,'All Prices combined'!$G275)))),2)</f>
        <v>0</v>
      </c>
      <c r="AG275" s="2">
        <f>ROUND(IF($B275="Annuity",SUMIFS('Annuity Prices'!AJ:AJ,'Annuity Prices'!$B:$B,$D275,'Annuity Prices'!$E:$E,$G275),IF($B275="RAB Short",SUMIFS('RAB Prices Short'!AJ:AJ,'RAB Prices Short'!$B:$B,'All Prices combined'!$D275,'RAB Prices Short'!$E:$E,'All Prices combined'!$G275),IF($B275="RAB Long",SUMIFS('RAB Prices Long'!AJ:AJ,'RAB Prices Long'!$B:$B,'All Prices combined'!$D275,'RAB Prices Long'!$E:$E,'All Prices combined'!$G275)))),2)</f>
        <v>0</v>
      </c>
      <c r="AH275" s="2">
        <f>ROUND(IF($B275="Annuity",SUMIFS('Annuity Prices'!AK:AK,'Annuity Prices'!$B:$B,$D275,'Annuity Prices'!$E:$E,$G275),IF($B275="RAB Short",SUMIFS('RAB Prices Short'!AK:AK,'RAB Prices Short'!$B:$B,'All Prices combined'!$D275,'RAB Prices Short'!$E:$E,'All Prices combined'!$G275),IF($B275="RAB Long",SUMIFS('RAB Prices Long'!AK:AK,'RAB Prices Long'!$B:$B,'All Prices combined'!$D275,'RAB Prices Long'!$E:$E,'All Prices combined'!$G275)))),2)</f>
        <v>0</v>
      </c>
      <c r="AI275" s="2">
        <f>ROUND(IF($B275="Annuity",SUMIFS('Annuity Prices'!AL:AL,'Annuity Prices'!$B:$B,$D275,'Annuity Prices'!$E:$E,$G275),IF($B275="RAB Short",SUMIFS('RAB Prices Short'!AL:AL,'RAB Prices Short'!$B:$B,'All Prices combined'!$D275,'RAB Prices Short'!$E:$E,'All Prices combined'!$G275),IF($B275="RAB Long",SUMIFS('RAB Prices Long'!AL:AL,'RAB Prices Long'!$B:$B,'All Prices combined'!$D275,'RAB Prices Long'!$E:$E,'All Prices combined'!$G275)))),2)</f>
        <v>0</v>
      </c>
      <c r="AJ275" s="2">
        <f>ROUND(IF($B275="Annuity",SUMIFS('Annuity Prices'!AM:AM,'Annuity Prices'!$B:$B,$D275,'Annuity Prices'!$E:$E,$G275),IF($B275="RAB Short",SUMIFS('RAB Prices Short'!AM:AM,'RAB Prices Short'!$B:$B,'All Prices combined'!$D275,'RAB Prices Short'!$E:$E,'All Prices combined'!$G275),IF($B275="RAB Long",SUMIFS('RAB Prices Long'!AM:AM,'RAB Prices Long'!$B:$B,'All Prices combined'!$D275,'RAB Prices Long'!$E:$E,'All Prices combined'!$G275)))),2)</f>
        <v>0</v>
      </c>
      <c r="AK275" s="2">
        <f>ROUND(IF($B275="Annuity",SUMIFS('Annuity Prices'!AN:AN,'Annuity Prices'!$B:$B,$D275,'Annuity Prices'!$E:$E,$G275),IF($B275="RAB Short",SUMIFS('RAB Prices Short'!AN:AN,'RAB Prices Short'!$B:$B,'All Prices combined'!$D275,'RAB Prices Short'!$E:$E,'All Prices combined'!$G275),IF($B275="RAB Long",SUMIFS('RAB Prices Long'!AN:AN,'RAB Prices Long'!$B:$B,'All Prices combined'!$D275,'RAB Prices Long'!$E:$E,'All Prices combined'!$G275)))),2)</f>
        <v>0</v>
      </c>
      <c r="AL275" s="2">
        <f>ROUND(IF($B275="Annuity",SUMIFS('Annuity Prices'!AO:AO,'Annuity Prices'!$B:$B,$D275,'Annuity Prices'!$E:$E,$G275),IF($B275="RAB Short",SUMIFS('RAB Prices Short'!AO:AO,'RAB Prices Short'!$B:$B,'All Prices combined'!$D275,'RAB Prices Short'!$E:$E,'All Prices combined'!$G275),IF($B275="RAB Long",SUMIFS('RAB Prices Long'!AO:AO,'RAB Prices Long'!$B:$B,'All Prices combined'!$D275,'RAB Prices Long'!$E:$E,'All Prices combined'!$G275)))),2)</f>
        <v>0</v>
      </c>
      <c r="AM275" s="2">
        <f>ROUND(IF($B275="Annuity",SUMIFS('Annuity Prices'!AP:AP,'Annuity Prices'!$B:$B,$D275,'Annuity Prices'!$E:$E,$G275),IF($B275="RAB Short",SUMIFS('RAB Prices Short'!AP:AP,'RAB Prices Short'!$B:$B,'All Prices combined'!$D275,'RAB Prices Short'!$E:$E,'All Prices combined'!$G275),IF($B275="RAB Long",SUMIFS('RAB Prices Long'!AP:AP,'RAB Prices Long'!$B:$B,'All Prices combined'!$D275,'RAB Prices Long'!$E:$E,'All Prices combined'!$G275)))),2)</f>
        <v>0</v>
      </c>
      <c r="AN275" s="2">
        <f>ROUND(IF($B275="Annuity",SUMIFS('Annuity Prices'!AQ:AQ,'Annuity Prices'!$B:$B,$D275,'Annuity Prices'!$E:$E,$G275),IF($B275="RAB Short",SUMIFS('RAB Prices Short'!AQ:AQ,'RAB Prices Short'!$B:$B,'All Prices combined'!$D275,'RAB Prices Short'!$E:$E,'All Prices combined'!$G275),IF($B275="RAB Long",SUMIFS('RAB Prices Long'!AQ:AQ,'RAB Prices Long'!$B:$B,'All Prices combined'!$D275,'RAB Prices Long'!$E:$E,'All Prices combined'!$G275)))),2)</f>
        <v>0</v>
      </c>
      <c r="AO275" s="2">
        <f>ROUND(IF($B275="Annuity",SUMIFS('Annuity Prices'!AR:AR,'Annuity Prices'!$B:$B,$D275,'Annuity Prices'!$E:$E,$G275),IF($B275="RAB Short",SUMIFS('RAB Prices Short'!AR:AR,'RAB Prices Short'!$B:$B,'All Prices combined'!$D275,'RAB Prices Short'!$E:$E,'All Prices combined'!$G275),IF($B275="RAB Long",SUMIFS('RAB Prices Long'!AR:AR,'RAB Prices Long'!$B:$B,'All Prices combined'!$D275,'RAB Prices Long'!$E:$E,'All Prices combined'!$G275)))),2)</f>
        <v>0</v>
      </c>
      <c r="AP275" s="2">
        <f>ROUND(IF($B275="Annuity",SUMIFS('Annuity Prices'!AS:AS,'Annuity Prices'!$B:$B,$D275,'Annuity Prices'!$E:$E,$G275),IF($B275="RAB Short",SUMIFS('RAB Prices Short'!AS:AS,'RAB Prices Short'!$B:$B,'All Prices combined'!$D275,'RAB Prices Short'!$E:$E,'All Prices combined'!$G275),IF($B275="RAB Long",SUMIFS('RAB Prices Long'!AS:AS,'RAB Prices Long'!$B:$B,'All Prices combined'!$D275,'RAB Prices Long'!$E:$E,'All Prices combined'!$G275)))),2)</f>
        <v>0</v>
      </c>
      <c r="AQ275" s="2">
        <f>ROUND(IF($B275="Annuity",SUMIFS('Annuity Prices'!AT:AT,'Annuity Prices'!$B:$B,$D275,'Annuity Prices'!$E:$E,$G275),IF($B275="RAB Short",SUMIFS('RAB Prices Short'!AT:AT,'RAB Prices Short'!$B:$B,'All Prices combined'!$D275,'RAB Prices Short'!$E:$E,'All Prices combined'!$G275),IF($B275="RAB Long",SUMIFS('RAB Prices Long'!AT:AT,'RAB Prices Long'!$B:$B,'All Prices combined'!$D275,'RAB Prices Long'!$E:$E,'All Prices combined'!$G275)))),2)</f>
        <v>0</v>
      </c>
      <c r="AR275" s="2">
        <f>ROUND(IF($B275="Annuity",SUMIFS('Annuity Prices'!AU:AU,'Annuity Prices'!$B:$B,$D275,'Annuity Prices'!$E:$E,$G275),IF($B275="RAB Short",SUMIFS('RAB Prices Short'!AU:AU,'RAB Prices Short'!$B:$B,'All Prices combined'!$D275,'RAB Prices Short'!$E:$E,'All Prices combined'!$G275),IF($B275="RAB Long",SUMIFS('RAB Prices Long'!AU:AU,'RAB Prices Long'!$B:$B,'All Prices combined'!$D275,'RAB Prices Long'!$E:$E,'All Prices combined'!$G275)))),2)</f>
        <v>0</v>
      </c>
      <c r="AS275" s="2">
        <f>ROUND(IF($B275="Annuity",SUMIFS('Annuity Prices'!AV:AV,'Annuity Prices'!$B:$B,$D275,'Annuity Prices'!$E:$E,$G275),IF($B275="RAB Short",SUMIFS('RAB Prices Short'!AV:AV,'RAB Prices Short'!$B:$B,'All Prices combined'!$D275,'RAB Prices Short'!$E:$E,'All Prices combined'!$G275),IF($B275="RAB Long",SUMIFS('RAB Prices Long'!AV:AV,'RAB Prices Long'!$B:$B,'All Prices combined'!$D275,'RAB Prices Long'!$E:$E,'All Prices combined'!$G275)))),2)</f>
        <v>0</v>
      </c>
      <c r="AT275" s="2">
        <f>ROUND(IF($B275="Annuity",SUMIFS('Annuity Prices'!AW:AW,'Annuity Prices'!$B:$B,$D275,'Annuity Prices'!$E:$E,$G275),IF($B275="RAB Short",SUMIFS('RAB Prices Short'!AW:AW,'RAB Prices Short'!$B:$B,'All Prices combined'!$D275,'RAB Prices Short'!$E:$E,'All Prices combined'!$G275),IF($B275="RAB Long",SUMIFS('RAB Prices Long'!AW:AW,'RAB Prices Long'!$B:$B,'All Prices combined'!$D275,'RAB Prices Long'!$E:$E,'All Prices combined'!$G275)))),2)</f>
        <v>0</v>
      </c>
      <c r="AU275" s="2">
        <f>ROUND(IF($B275="Annuity",SUMIFS('Annuity Prices'!AX:AX,'Annuity Prices'!$B:$B,$D275,'Annuity Prices'!$E:$E,$G275),IF($B275="RAB Short",SUMIFS('RAB Prices Short'!AX:AX,'RAB Prices Short'!$B:$B,'All Prices combined'!$D275,'RAB Prices Short'!$E:$E,'All Prices combined'!$G275),IF($B275="RAB Long",SUMIFS('RAB Prices Long'!AX:AX,'RAB Prices Long'!$B:$B,'All Prices combined'!$D275,'RAB Prices Long'!$E:$E,'All Prices combined'!$G275)))),2)</f>
        <v>0</v>
      </c>
      <c r="AV275" s="2">
        <f>ROUND(IF($B275="Annuity",SUMIFS('Annuity Prices'!AY:AY,'Annuity Prices'!$B:$B,$D275,'Annuity Prices'!$E:$E,$G275),IF($B275="RAB Short",SUMIFS('RAB Prices Short'!AY:AY,'RAB Prices Short'!$B:$B,'All Prices combined'!$D275,'RAB Prices Short'!$E:$E,'All Prices combined'!$G275),IF($B275="RAB Long",SUMIFS('RAB Prices Long'!AY:AY,'RAB Prices Long'!$B:$B,'All Prices combined'!$D275,'RAB Prices Long'!$E:$E,'All Prices combined'!$G275)))),2)</f>
        <v>0</v>
      </c>
      <c r="AW275" s="2">
        <f>ROUND(IF($B275="Annuity",SUMIFS('Annuity Prices'!AZ:AZ,'Annuity Prices'!$B:$B,$D275,'Annuity Prices'!$E:$E,$G275),IF($B275="RAB Short",SUMIFS('RAB Prices Short'!AZ:AZ,'RAB Prices Short'!$B:$B,'All Prices combined'!$D275,'RAB Prices Short'!$E:$E,'All Prices combined'!$G275),IF($B275="RAB Long",SUMIFS('RAB Prices Long'!AZ:AZ,'RAB Prices Long'!$B:$B,'All Prices combined'!$D275,'RAB Prices Long'!$E:$E,'All Prices combined'!$G275)))),2)</f>
        <v>0</v>
      </c>
      <c r="AX275" s="2">
        <f>ROUND(IF($B275="Annuity",SUMIFS('Annuity Prices'!BA:BA,'Annuity Prices'!$B:$B,$D275,'Annuity Prices'!$E:$E,$G275),IF($B275="RAB Short",SUMIFS('RAB Prices Short'!BA:BA,'RAB Prices Short'!$B:$B,'All Prices combined'!$D275,'RAB Prices Short'!$E:$E,'All Prices combined'!$G275),IF($B275="RAB Long",SUMIFS('RAB Prices Long'!BA:BA,'RAB Prices Long'!$B:$B,'All Prices combined'!$D275,'RAB Prices Long'!$E:$E,'All Prices combined'!$G275)))),2)</f>
        <v>0</v>
      </c>
      <c r="AY275" s="2">
        <f>ROUND(IF($B275="Annuity",SUMIFS('Annuity Prices'!BB:BB,'Annuity Prices'!$B:$B,$D275,'Annuity Prices'!$E:$E,$G275),IF($B275="RAB Short",SUMIFS('RAB Prices Short'!BB:BB,'RAB Prices Short'!$B:$B,'All Prices combined'!$D275,'RAB Prices Short'!$E:$E,'All Prices combined'!$G275),IF($B275="RAB Long",SUMIFS('RAB Prices Long'!BB:BB,'RAB Prices Long'!$B:$B,'All Prices combined'!$D275,'RAB Prices Long'!$E:$E,'All Prices combined'!$G275)))),2)</f>
        <v>0</v>
      </c>
      <c r="AZ275" s="2">
        <f>ROUND(IF($B275="Annuity",SUMIFS('Annuity Prices'!BC:BC,'Annuity Prices'!$B:$B,$D275,'Annuity Prices'!$E:$E,$G275),IF($B275="RAB Short",SUMIFS('RAB Prices Short'!BC:BC,'RAB Prices Short'!$B:$B,'All Prices combined'!$D275,'RAB Prices Short'!$E:$E,'All Prices combined'!$G275),IF($B275="RAB Long",SUMIFS('RAB Prices Long'!BC:BC,'RAB Prices Long'!$B:$B,'All Prices combined'!$D275,'RAB Prices Long'!$E:$E,'All Prices combined'!$G275)))),2)</f>
        <v>0</v>
      </c>
      <c r="BA275" s="2">
        <f>ROUND(IF($B275="Annuity",SUMIFS('Annuity Prices'!BD:BD,'Annuity Prices'!$B:$B,$D275,'Annuity Prices'!$E:$E,$G275),IF($B275="RAB Short",SUMIFS('RAB Prices Short'!BD:BD,'RAB Prices Short'!$B:$B,'All Prices combined'!$D275,'RAB Prices Short'!$E:$E,'All Prices combined'!$G275),IF($B275="RAB Long",SUMIFS('RAB Prices Long'!BD:BD,'RAB Prices Long'!$B:$B,'All Prices combined'!$D275,'RAB Prices Long'!$E:$E,'All Prices combined'!$G275)))),2)</f>
        <v>0</v>
      </c>
      <c r="BB275" s="2">
        <f>ROUND(IF($B275="Annuity",SUMIFS('Annuity Prices'!BE:BE,'Annuity Prices'!$B:$B,$D275,'Annuity Prices'!$E:$E,$G275),IF($B275="RAB Short",SUMIFS('RAB Prices Short'!BE:BE,'RAB Prices Short'!$B:$B,'All Prices combined'!$D275,'RAB Prices Short'!$E:$E,'All Prices combined'!$G275),IF($B275="RAB Long",SUMIFS('RAB Prices Long'!BE:BE,'RAB Prices Long'!$B:$B,'All Prices combined'!$D275,'RAB Prices Long'!$E:$E,'All Prices combined'!$G275)))),2)</f>
        <v>0</v>
      </c>
      <c r="BC275" s="2">
        <f>ROUND(IF($B275="Annuity",SUMIFS('Annuity Prices'!BF:BF,'Annuity Prices'!$B:$B,$D275,'Annuity Prices'!$E:$E,$G275),IF($B275="RAB Short",SUMIFS('RAB Prices Short'!BF:BF,'RAB Prices Short'!$B:$B,'All Prices combined'!$D275,'RAB Prices Short'!$E:$E,'All Prices combined'!$G275),IF($B275="RAB Long",SUMIFS('RAB Prices Long'!BF:BF,'RAB Prices Long'!$B:$B,'All Prices combined'!$D275,'RAB Prices Long'!$E:$E,'All Prices combined'!$G275)))),2)</f>
        <v>0</v>
      </c>
      <c r="BD275" s="2">
        <f>ROUND(IF($B275="Annuity",SUMIFS('Annuity Prices'!BG:BG,'Annuity Prices'!$B:$B,$D275,'Annuity Prices'!$E:$E,$G275),IF($B275="RAB Short",SUMIFS('RAB Prices Short'!BG:BG,'RAB Prices Short'!$B:$B,'All Prices combined'!$D275,'RAB Prices Short'!$E:$E,'All Prices combined'!$G275),IF($B275="RAB Long",SUMIFS('RAB Prices Long'!BG:BG,'RAB Prices Long'!$B:$B,'All Prices combined'!$D275,'RAB Prices Long'!$E:$E,'All Prices combined'!$G275)))),2)</f>
        <v>0</v>
      </c>
      <c r="BE275" s="2">
        <f>ROUND(IF($B275="Annuity",SUMIFS('Annuity Prices'!BH:BH,'Annuity Prices'!$B:$B,$D275,'Annuity Prices'!$E:$E,$G275),IF($B275="RAB Short",SUMIFS('RAB Prices Short'!BH:BH,'RAB Prices Short'!$B:$B,'All Prices combined'!$D275,'RAB Prices Short'!$E:$E,'All Prices combined'!$G275),IF($B275="RAB Long",SUMIFS('RAB Prices Long'!BH:BH,'RAB Prices Long'!$B:$B,'All Prices combined'!$D275,'RAB Prices Long'!$E:$E,'All Prices combined'!$G275)))),2)</f>
        <v>0</v>
      </c>
      <c r="BF275" s="2">
        <f>ROUND(IF($B275="Annuity",SUMIFS('Annuity Prices'!BI:BI,'Annuity Prices'!$B:$B,$D275,'Annuity Prices'!$E:$E,$G275),IF($B275="RAB Short",SUMIFS('RAB Prices Short'!BI:BI,'RAB Prices Short'!$B:$B,'All Prices combined'!$D275,'RAB Prices Short'!$E:$E,'All Prices combined'!$G275),IF($B275="RAB Long",SUMIFS('RAB Prices Long'!BI:BI,'RAB Prices Long'!$B:$B,'All Prices combined'!$D275,'RAB Prices Long'!$E:$E,'All Prices combined'!$G275)))),2)</f>
        <v>0</v>
      </c>
      <c r="BG275" s="2">
        <f>ROUND(IF($B275="Annuity",SUMIFS('Annuity Prices'!BJ:BJ,'Annuity Prices'!$B:$B,$D275,'Annuity Prices'!$E:$E,$G275),IF($B275="RAB Short",SUMIFS('RAB Prices Short'!BJ:BJ,'RAB Prices Short'!$B:$B,'All Prices combined'!$D275,'RAB Prices Short'!$E:$E,'All Prices combined'!$G275),IF($B275="RAB Long",SUMIFS('RAB Prices Long'!BJ:BJ,'RAB Prices Long'!$B:$B,'All Prices combined'!$D275,'RAB Prices Long'!$E:$E,'All Prices combined'!$G275)))),2)</f>
        <v>0</v>
      </c>
      <c r="BH275" s="2">
        <f>ROUND(IF($B275="Annuity",SUMIFS('Annuity Prices'!BK:BK,'Annuity Prices'!$B:$B,$D275,'Annuity Prices'!$E:$E,$G275),IF($B275="RAB Short",SUMIFS('RAB Prices Short'!BK:BK,'RAB Prices Short'!$B:$B,'All Prices combined'!$D275,'RAB Prices Short'!$E:$E,'All Prices combined'!$G275),IF($B275="RAB Long",SUMIFS('RAB Prices Long'!BK:BK,'RAB Prices Long'!$B:$B,'All Prices combined'!$D275,'RAB Prices Long'!$E:$E,'All Prices combined'!$G275)))),2)</f>
        <v>0</v>
      </c>
      <c r="BI275" s="2">
        <f>ROUND(IF($B275="Annuity",SUMIFS('Annuity Prices'!BL:BL,'Annuity Prices'!$B:$B,$D275,'Annuity Prices'!$E:$E,$G275),IF($B275="RAB Short",SUMIFS('RAB Prices Short'!BL:BL,'RAB Prices Short'!$B:$B,'All Prices combined'!$D275,'RAB Prices Short'!$E:$E,'All Prices combined'!$G275),IF($B275="RAB Long",SUMIFS('RAB Prices Long'!BL:BL,'RAB Prices Long'!$B:$B,'All Prices combined'!$D275,'RAB Prices Long'!$E:$E,'All Prices combined'!$G275)))),2)</f>
        <v>0</v>
      </c>
      <c r="BJ275" s="2">
        <f>ROUND(IF($B275="Annuity",SUMIFS('Annuity Prices'!BM:BM,'Annuity Prices'!$B:$B,$D275,'Annuity Prices'!$E:$E,$G275),IF($B275="RAB Short",SUMIFS('RAB Prices Short'!BM:BM,'RAB Prices Short'!$B:$B,'All Prices combined'!$D275,'RAB Prices Short'!$E:$E,'All Prices combined'!$G275),IF($B275="RAB Long",SUMIFS('RAB Prices Long'!BM:BM,'RAB Prices Long'!$B:$B,'All Prices combined'!$D275,'RAB Prices Long'!$E:$E,'All Prices combined'!$G275)))),2)</f>
        <v>0</v>
      </c>
      <c r="BK275" s="2">
        <f>ROUND(IF($B275="Annuity",SUMIFS('Annuity Prices'!BN:BN,'Annuity Prices'!$B:$B,$D275,'Annuity Prices'!$E:$E,$G275),IF($B275="RAB Short",SUMIFS('RAB Prices Short'!BN:BN,'RAB Prices Short'!$B:$B,'All Prices combined'!$D275,'RAB Prices Short'!$E:$E,'All Prices combined'!$G275),IF($B275="RAB Long",SUMIFS('RAB Prices Long'!BN:BN,'RAB Prices Long'!$B:$B,'All Prices combined'!$D275,'RAB Prices Long'!$E:$E,'All Prices combined'!$G275)))),2)</f>
        <v>0</v>
      </c>
      <c r="BL275" s="2">
        <f>ROUND(IF($B275="Annuity",SUMIFS('Annuity Prices'!BO:BO,'Annuity Prices'!$B:$B,$D275,'Annuity Prices'!$E:$E,$G275),IF($B275="RAB Short",SUMIFS('RAB Prices Short'!BO:BO,'RAB Prices Short'!$B:$B,'All Prices combined'!$D275,'RAB Prices Short'!$E:$E,'All Prices combined'!$G275),IF($B275="RAB Long",SUMIFS('RAB Prices Long'!BO:BO,'RAB Prices Long'!$B:$B,'All Prices combined'!$D275,'RAB Prices Long'!$E:$E,'All Prices combined'!$G275)))),2)</f>
        <v>0</v>
      </c>
      <c r="BM275" s="2">
        <f>ROUND(IF($B275="Annuity",SUMIFS('Annuity Prices'!BP:BP,'Annuity Prices'!$B:$B,$D275,'Annuity Prices'!$E:$E,$G275),IF($B275="RAB Short",SUMIFS('RAB Prices Short'!BP:BP,'RAB Prices Short'!$B:$B,'All Prices combined'!$D275,'RAB Prices Short'!$E:$E,'All Prices combined'!$G275),IF($B275="RAB Long",SUMIFS('RAB Prices Long'!BP:BP,'RAB Prices Long'!$B:$B,'All Prices combined'!$D275,'RAB Prices Long'!$E:$E,'All Prices combined'!$G275)))),2)</f>
        <v>0</v>
      </c>
      <c r="BN275" s="2">
        <f>ROUND(IF($B275="Annuity",SUMIFS('Annuity Prices'!BQ:BQ,'Annuity Prices'!$B:$B,$D275,'Annuity Prices'!$E:$E,$G275),IF($B275="RAB Short",SUMIFS('RAB Prices Short'!BQ:BQ,'RAB Prices Short'!$B:$B,'All Prices combined'!$D275,'RAB Prices Short'!$E:$E,'All Prices combined'!$G275),IF($B275="RAB Long",SUMIFS('RAB Prices Long'!BQ:BQ,'RAB Prices Long'!$B:$B,'All Prices combined'!$D275,'RAB Prices Long'!$E:$E,'All Prices combined'!$G275)))),2)</f>
        <v>0</v>
      </c>
      <c r="BO275" s="2">
        <f>ROUND(IF($B275="Annuity",SUMIFS('Annuity Prices'!BR:BR,'Annuity Prices'!$B:$B,$D275,'Annuity Prices'!$E:$E,$G275),IF($B275="RAB Short",SUMIFS('RAB Prices Short'!BR:BR,'RAB Prices Short'!$B:$B,'All Prices combined'!$D275,'RAB Prices Short'!$E:$E,'All Prices combined'!$G275),IF($B275="RAB Long",SUMIFS('RAB Prices Long'!BR:BR,'RAB Prices Long'!$B:$B,'All Prices combined'!$D275,'RAB Prices Long'!$E:$E,'All Prices combined'!$G275)))),2)</f>
        <v>0</v>
      </c>
      <c r="BP275" s="2">
        <f>ROUND(IF($B275="Annuity",SUMIFS('Annuity Prices'!BS:BS,'Annuity Prices'!$B:$B,$D275,'Annuity Prices'!$E:$E,$G275),IF($B275="RAB Short",SUMIFS('RAB Prices Short'!BS:BS,'RAB Prices Short'!$B:$B,'All Prices combined'!$D275,'RAB Prices Short'!$E:$E,'All Prices combined'!$G275),IF($B275="RAB Long",SUMIFS('RAB Prices Long'!BS:BS,'RAB Prices Long'!$B:$B,'All Prices combined'!$D275,'RAB Prices Long'!$E:$E,'All Prices combined'!$G275)))),2)</f>
        <v>0</v>
      </c>
      <c r="BQ275" s="2">
        <f>ROUND(IF($B275="Annuity",SUMIFS('Annuity Prices'!BT:BT,'Annuity Prices'!$B:$B,$D275,'Annuity Prices'!$E:$E,$G275),IF($B275="RAB Short",SUMIFS('RAB Prices Short'!BT:BT,'RAB Prices Short'!$B:$B,'All Prices combined'!$D275,'RAB Prices Short'!$E:$E,'All Prices combined'!$G275),IF($B275="RAB Long",SUMIFS('RAB Prices Long'!BT:BT,'RAB Prices Long'!$B:$B,'All Prices combined'!$D275,'RAB Prices Long'!$E:$E,'All Prices combined'!$G275)))),2)</f>
        <v>0</v>
      </c>
      <c r="BR275" s="2">
        <f>ROUND(IF($B275="Annuity",SUMIFS('Annuity Prices'!BU:BU,'Annuity Prices'!$B:$B,$D275,'Annuity Prices'!$E:$E,$G275),IF($B275="RAB Short",SUMIFS('RAB Prices Short'!BU:BU,'RAB Prices Short'!$B:$B,'All Prices combined'!$D275,'RAB Prices Short'!$E:$E,'All Prices combined'!$G275),IF($B275="RAB Long",SUMIFS('RAB Prices Long'!BU:BU,'RAB Prices Long'!$B:$B,'All Prices combined'!$D275,'RAB Prices Long'!$E:$E,'All Prices combined'!$G275)))),2)</f>
        <v>0</v>
      </c>
      <c r="BS275" s="2">
        <f>ROUND(IF($B275="Annuity",SUMIFS('Annuity Prices'!BV:BV,'Annuity Prices'!$B:$B,$D275,'Annuity Prices'!$E:$E,$G275),IF($B275="RAB Short",SUMIFS('RAB Prices Short'!BV:BV,'RAB Prices Short'!$B:$B,'All Prices combined'!$D275,'RAB Prices Short'!$E:$E,'All Prices combined'!$G275),IF($B275="RAB Long",SUMIFS('RAB Prices Long'!BV:BV,'RAB Prices Long'!$B:$B,'All Prices combined'!$D275,'RAB Prices Long'!$E:$E,'All Prices combined'!$G275)))),2)</f>
        <v>0</v>
      </c>
      <c r="BT275" s="2">
        <f>ROUND(IF($B275="Annuity",SUMIFS('Annuity Prices'!BW:BW,'Annuity Prices'!$B:$B,$D275,'Annuity Prices'!$E:$E,$G275),IF($B275="RAB Short",SUMIFS('RAB Prices Short'!BW:BW,'RAB Prices Short'!$B:$B,'All Prices combined'!$D275,'RAB Prices Short'!$E:$E,'All Prices combined'!$G275),IF($B275="RAB Long",SUMIFS('RAB Prices Long'!BW:BW,'RAB Prices Long'!$B:$B,'All Prices combined'!$D275,'RAB Prices Long'!$E:$E,'All Prices combined'!$G275)))),2)</f>
        <v>0</v>
      </c>
      <c r="BU275" s="2">
        <f>ROUND(IF($B275="Annuity",SUMIFS('Annuity Prices'!BX:BX,'Annuity Prices'!$B:$B,$D275,'Annuity Prices'!$E:$E,$G275),IF($B275="RAB Short",SUMIFS('RAB Prices Short'!BX:BX,'RAB Prices Short'!$B:$B,'All Prices combined'!$D275,'RAB Prices Short'!$E:$E,'All Prices combined'!$G275),IF($B275="RAB Long",SUMIFS('RAB Prices Long'!BX:BX,'RAB Prices Long'!$B:$B,'All Prices combined'!$D275,'RAB Prices Long'!$E:$E,'All Prices combined'!$G275)))),2)</f>
        <v>0</v>
      </c>
    </row>
    <row r="276" spans="2:73" x14ac:dyDescent="0.25">
      <c r="B276" t="s">
        <v>44</v>
      </c>
      <c r="C276">
        <v>16</v>
      </c>
      <c r="D276" t="s">
        <v>176</v>
      </c>
      <c r="E276" t="s">
        <v>173</v>
      </c>
      <c r="G276" t="s">
        <v>38</v>
      </c>
      <c r="H276" t="s">
        <v>150</v>
      </c>
      <c r="I276" s="2">
        <f>ROUND(IF($B276="Annuity",SUMIFS('Annuity Prices'!L:L,'Annuity Prices'!$B:$B,$D276,'Annuity Prices'!$E:$E,$G276),IF($B276="RAB Short",SUMIFS('RAB Prices Short'!L:L,'RAB Prices Short'!$B:$B,'All Prices combined'!$D276,'RAB Prices Short'!$E:$E,'All Prices combined'!$G276),IF($B276="RAB Long",SUMIFS('RAB Prices Long'!L:L,'RAB Prices Long'!$B:$B,'All Prices combined'!$D276,'RAB Prices Long'!$E:$E,'All Prices combined'!$G276)))),2)</f>
        <v>0</v>
      </c>
      <c r="J276" s="2">
        <f>ROUND(IF($B276="Annuity",SUMIFS('Annuity Prices'!M:M,'Annuity Prices'!$B:$B,$D276,'Annuity Prices'!$E:$E,$G276),IF($B276="RAB Short",SUMIFS('RAB Prices Short'!M:M,'RAB Prices Short'!$B:$B,'All Prices combined'!$D276,'RAB Prices Short'!$E:$E,'All Prices combined'!$G276),IF($B276="RAB Long",SUMIFS('RAB Prices Long'!M:M,'RAB Prices Long'!$B:$B,'All Prices combined'!$D276,'RAB Prices Long'!$E:$E,'All Prices combined'!$G276)))),2)</f>
        <v>0</v>
      </c>
      <c r="K276" s="2">
        <f>ROUND(IF($B276="Annuity",SUMIFS('Annuity Prices'!N:N,'Annuity Prices'!$B:$B,$D276,'Annuity Prices'!$E:$E,$G276),IF($B276="RAB Short",SUMIFS('RAB Prices Short'!N:N,'RAB Prices Short'!$B:$B,'All Prices combined'!$D276,'RAB Prices Short'!$E:$E,'All Prices combined'!$G276),IF($B276="RAB Long",SUMIFS('RAB Prices Long'!N:N,'RAB Prices Long'!$B:$B,'All Prices combined'!$D276,'RAB Prices Long'!$E:$E,'All Prices combined'!$G276)))),2)</f>
        <v>62.23</v>
      </c>
      <c r="L276" s="2">
        <f>ROUND(IF($B276="Annuity",SUMIFS('Annuity Prices'!O:O,'Annuity Prices'!$B:$B,$D276,'Annuity Prices'!$E:$E,$G276),IF($B276="RAB Short",SUMIFS('RAB Prices Short'!O:O,'RAB Prices Short'!$B:$B,'All Prices combined'!$D276,'RAB Prices Short'!$E:$E,'All Prices combined'!$G276),IF($B276="RAB Long",SUMIFS('RAB Prices Long'!O:O,'RAB Prices Long'!$B:$B,'All Prices combined'!$D276,'RAB Prices Long'!$E:$E,'All Prices combined'!$G276)))),2)</f>
        <v>64.02</v>
      </c>
      <c r="M276" s="2">
        <f>ROUND(IF($B276="Annuity",SUMIFS('Annuity Prices'!P:P,'Annuity Prices'!$B:$B,$D276,'Annuity Prices'!$E:$E,$G276),IF($B276="RAB Short",SUMIFS('RAB Prices Short'!P:P,'RAB Prices Short'!$B:$B,'All Prices combined'!$D276,'RAB Prices Short'!$E:$E,'All Prices combined'!$G276),IF($B276="RAB Long",SUMIFS('RAB Prices Long'!P:P,'RAB Prices Long'!$B:$B,'All Prices combined'!$D276,'RAB Prices Long'!$E:$E,'All Prices combined'!$G276)))),2)</f>
        <v>66.72</v>
      </c>
      <c r="N276" s="2">
        <f>ROUND(IF($B276="Annuity",SUMIFS('Annuity Prices'!Q:Q,'Annuity Prices'!$B:$B,$D276,'Annuity Prices'!$E:$E,$G276),IF($B276="RAB Short",SUMIFS('RAB Prices Short'!Q:Q,'RAB Prices Short'!$B:$B,'All Prices combined'!$D276,'RAB Prices Short'!$E:$E,'All Prices combined'!$G276),IF($B276="RAB Long",SUMIFS('RAB Prices Long'!Q:Q,'RAB Prices Long'!$B:$B,'All Prices combined'!$D276,'RAB Prices Long'!$E:$E,'All Prices combined'!$G276)))),2)</f>
        <v>68.38</v>
      </c>
      <c r="O276" s="2">
        <f>ROUND(IF($B276="Annuity",SUMIFS('Annuity Prices'!R:R,'Annuity Prices'!$B:$B,$D276,'Annuity Prices'!$E:$E,$G276),IF($B276="RAB Short",SUMIFS('RAB Prices Short'!R:R,'RAB Prices Short'!$B:$B,'All Prices combined'!$D276,'RAB Prices Short'!$E:$E,'All Prices combined'!$G276),IF($B276="RAB Long",SUMIFS('RAB Prices Long'!R:R,'RAB Prices Long'!$B:$B,'All Prices combined'!$D276,'RAB Prices Long'!$E:$E,'All Prices combined'!$G276)))),2)</f>
        <v>70.09</v>
      </c>
      <c r="P276" s="2">
        <f>ROUND(IF($B276="Annuity",SUMIFS('Annuity Prices'!S:S,'Annuity Prices'!$B:$B,$D276,'Annuity Prices'!$E:$E,$G276),IF($B276="RAB Short",SUMIFS('RAB Prices Short'!S:S,'RAB Prices Short'!$B:$B,'All Prices combined'!$D276,'RAB Prices Short'!$E:$E,'All Prices combined'!$G276),IF($B276="RAB Long",SUMIFS('RAB Prices Long'!S:S,'RAB Prices Long'!$B:$B,'All Prices combined'!$D276,'RAB Prices Long'!$E:$E,'All Prices combined'!$G276)))),2)</f>
        <v>71.849999999999994</v>
      </c>
      <c r="Q276" s="2">
        <f>ROUND(IF($B276="Annuity",SUMIFS('Annuity Prices'!T:T,'Annuity Prices'!$B:$B,$D276,'Annuity Prices'!$E:$E,$G276),IF($B276="RAB Short",SUMIFS('RAB Prices Short'!T:T,'RAB Prices Short'!$B:$B,'All Prices combined'!$D276,'RAB Prices Short'!$E:$E,'All Prices combined'!$G276),IF($B276="RAB Long",SUMIFS('RAB Prices Long'!T:T,'RAB Prices Long'!$B:$B,'All Prices combined'!$D276,'RAB Prices Long'!$E:$E,'All Prices combined'!$G276)))),2)</f>
        <v>76.599999999999994</v>
      </c>
      <c r="R276" s="2">
        <f>ROUND(IF($B276="Annuity",SUMIFS('Annuity Prices'!U:U,'Annuity Prices'!$B:$B,$D276,'Annuity Prices'!$E:$E,$G276),IF($B276="RAB Short",SUMIFS('RAB Prices Short'!U:U,'RAB Prices Short'!$B:$B,'All Prices combined'!$D276,'RAB Prices Short'!$E:$E,'All Prices combined'!$G276),IF($B276="RAB Long",SUMIFS('RAB Prices Long'!U:U,'RAB Prices Long'!$B:$B,'All Prices combined'!$D276,'RAB Prices Long'!$E:$E,'All Prices combined'!$G276)))),2)</f>
        <v>78.52</v>
      </c>
      <c r="S276" s="2">
        <f>ROUND(IF($B276="Annuity",SUMIFS('Annuity Prices'!V:V,'Annuity Prices'!$B:$B,$D276,'Annuity Prices'!$E:$E,$G276),IF($B276="RAB Short",SUMIFS('RAB Prices Short'!V:V,'RAB Prices Short'!$B:$B,'All Prices combined'!$D276,'RAB Prices Short'!$E:$E,'All Prices combined'!$G276),IF($B276="RAB Long",SUMIFS('RAB Prices Long'!V:V,'RAB Prices Long'!$B:$B,'All Prices combined'!$D276,'RAB Prices Long'!$E:$E,'All Prices combined'!$G276)))),2)</f>
        <v>80.48</v>
      </c>
      <c r="T276" s="2">
        <f>ROUND(IF($B276="Annuity",SUMIFS('Annuity Prices'!W:W,'Annuity Prices'!$B:$B,$D276,'Annuity Prices'!$E:$E,$G276),IF($B276="RAB Short",SUMIFS('RAB Prices Short'!W:W,'RAB Prices Short'!$B:$B,'All Prices combined'!$D276,'RAB Prices Short'!$E:$E,'All Prices combined'!$G276),IF($B276="RAB Long",SUMIFS('RAB Prices Long'!W:W,'RAB Prices Long'!$B:$B,'All Prices combined'!$D276,'RAB Prices Long'!$E:$E,'All Prices combined'!$G276)))),2)</f>
        <v>82.49</v>
      </c>
      <c r="U276" s="2">
        <f>ROUND(IF($B276="Annuity",SUMIFS('Annuity Prices'!X:X,'Annuity Prices'!$B:$B,$D276,'Annuity Prices'!$E:$E,$G276),IF($B276="RAB Short",SUMIFS('RAB Prices Short'!X:X,'RAB Prices Short'!$B:$B,'All Prices combined'!$D276,'RAB Prices Short'!$E:$E,'All Prices combined'!$G276),IF($B276="RAB Long",SUMIFS('RAB Prices Long'!X:X,'RAB Prices Long'!$B:$B,'All Prices combined'!$D276,'RAB Prices Long'!$E:$E,'All Prices combined'!$G276)))),2)</f>
        <v>93.66</v>
      </c>
      <c r="V276" s="2">
        <f>ROUND(IF($B276="Annuity",SUMIFS('Annuity Prices'!Y:Y,'Annuity Prices'!$B:$B,$D276,'Annuity Prices'!$E:$E,$G276),IF($B276="RAB Short",SUMIFS('RAB Prices Short'!Y:Y,'RAB Prices Short'!$B:$B,'All Prices combined'!$D276,'RAB Prices Short'!$E:$E,'All Prices combined'!$G276),IF($B276="RAB Long",SUMIFS('RAB Prices Long'!Y:Y,'RAB Prices Long'!$B:$B,'All Prices combined'!$D276,'RAB Prices Long'!$E:$E,'All Prices combined'!$G276)))),2)</f>
        <v>96</v>
      </c>
      <c r="W276" s="2">
        <f>ROUND(IF($B276="Annuity",SUMIFS('Annuity Prices'!Z:Z,'Annuity Prices'!$B:$B,$D276,'Annuity Prices'!$E:$E,$G276),IF($B276="RAB Short",SUMIFS('RAB Prices Short'!Z:Z,'RAB Prices Short'!$B:$B,'All Prices combined'!$D276,'RAB Prices Short'!$E:$E,'All Prices combined'!$G276),IF($B276="RAB Long",SUMIFS('RAB Prices Long'!Z:Z,'RAB Prices Long'!$B:$B,'All Prices combined'!$D276,'RAB Prices Long'!$E:$E,'All Prices combined'!$G276)))),2)</f>
        <v>98.4</v>
      </c>
      <c r="X276" s="2">
        <f>ROUND(IF($B276="Annuity",SUMIFS('Annuity Prices'!AA:AA,'Annuity Prices'!$B:$B,$D276,'Annuity Prices'!$E:$E,$G276),IF($B276="RAB Short",SUMIFS('RAB Prices Short'!AA:AA,'RAB Prices Short'!$B:$B,'All Prices combined'!$D276,'RAB Prices Short'!$E:$E,'All Prices combined'!$G276),IF($B276="RAB Long",SUMIFS('RAB Prices Long'!AA:AA,'RAB Prices Long'!$B:$B,'All Prices combined'!$D276,'RAB Prices Long'!$E:$E,'All Prices combined'!$G276)))),2)</f>
        <v>100.86</v>
      </c>
      <c r="Y276" s="2">
        <f>ROUND(IF($B276="Annuity",SUMIFS('Annuity Prices'!AB:AB,'Annuity Prices'!$B:$B,$D276,'Annuity Prices'!$E:$E,$G276),IF($B276="RAB Short",SUMIFS('RAB Prices Short'!AB:AB,'RAB Prices Short'!$B:$B,'All Prices combined'!$D276,'RAB Prices Short'!$E:$E,'All Prices combined'!$G276),IF($B276="RAB Long",SUMIFS('RAB Prices Long'!AB:AB,'RAB Prices Long'!$B:$B,'All Prices combined'!$D276,'RAB Prices Long'!$E:$E,'All Prices combined'!$G276)))),2)</f>
        <v>101.46</v>
      </c>
      <c r="Z276" s="2">
        <f>ROUND(IF($B276="Annuity",SUMIFS('Annuity Prices'!AC:AC,'Annuity Prices'!$B:$B,$D276,'Annuity Prices'!$E:$E,$G276),IF($B276="RAB Short",SUMIFS('RAB Prices Short'!AC:AC,'RAB Prices Short'!$B:$B,'All Prices combined'!$D276,'RAB Prices Short'!$E:$E,'All Prices combined'!$G276),IF($B276="RAB Long",SUMIFS('RAB Prices Long'!AC:AC,'RAB Prices Long'!$B:$B,'All Prices combined'!$D276,'RAB Prices Long'!$E:$E,'All Prices combined'!$G276)))),2)</f>
        <v>104</v>
      </c>
      <c r="AA276" s="2">
        <f>ROUND(IF($B276="Annuity",SUMIFS('Annuity Prices'!AD:AD,'Annuity Prices'!$B:$B,$D276,'Annuity Prices'!$E:$E,$G276),IF($B276="RAB Short",SUMIFS('RAB Prices Short'!AD:AD,'RAB Prices Short'!$B:$B,'All Prices combined'!$D276,'RAB Prices Short'!$E:$E,'All Prices combined'!$G276),IF($B276="RAB Long",SUMIFS('RAB Prices Long'!AD:AD,'RAB Prices Long'!$B:$B,'All Prices combined'!$D276,'RAB Prices Long'!$E:$E,'All Prices combined'!$G276)))),2)</f>
        <v>106.6</v>
      </c>
      <c r="AB276" s="2">
        <f>ROUND(IF($B276="Annuity",SUMIFS('Annuity Prices'!AE:AE,'Annuity Prices'!$B:$B,$D276,'Annuity Prices'!$E:$E,$G276),IF($B276="RAB Short",SUMIFS('RAB Prices Short'!AE:AE,'RAB Prices Short'!$B:$B,'All Prices combined'!$D276,'RAB Prices Short'!$E:$E,'All Prices combined'!$G276),IF($B276="RAB Long",SUMIFS('RAB Prices Long'!AE:AE,'RAB Prices Long'!$B:$B,'All Prices combined'!$D276,'RAB Prices Long'!$E:$E,'All Prices combined'!$G276)))),2)</f>
        <v>109.27</v>
      </c>
      <c r="AC276" s="2">
        <f>ROUND(IF($B276="Annuity",SUMIFS('Annuity Prices'!AF:AF,'Annuity Prices'!$B:$B,$D276,'Annuity Prices'!$E:$E,$G276),IF($B276="RAB Short",SUMIFS('RAB Prices Short'!AF:AF,'RAB Prices Short'!$B:$B,'All Prices combined'!$D276,'RAB Prices Short'!$E:$E,'All Prices combined'!$G276),IF($B276="RAB Long",SUMIFS('RAB Prices Long'!AF:AF,'RAB Prices Long'!$B:$B,'All Prices combined'!$D276,'RAB Prices Long'!$E:$E,'All Prices combined'!$G276)))),2)</f>
        <v>110.73</v>
      </c>
      <c r="AD276" s="2">
        <f>ROUND(IF($B276="Annuity",SUMIFS('Annuity Prices'!AG:AG,'Annuity Prices'!$B:$B,$D276,'Annuity Prices'!$E:$E,$G276),IF($B276="RAB Short",SUMIFS('RAB Prices Short'!AG:AG,'RAB Prices Short'!$B:$B,'All Prices combined'!$D276,'RAB Prices Short'!$E:$E,'All Prices combined'!$G276),IF($B276="RAB Long",SUMIFS('RAB Prices Long'!AG:AG,'RAB Prices Long'!$B:$B,'All Prices combined'!$D276,'RAB Prices Long'!$E:$E,'All Prices combined'!$G276)))),2)</f>
        <v>113.5</v>
      </c>
      <c r="AE276" s="2">
        <f>ROUND(IF($B276="Annuity",SUMIFS('Annuity Prices'!AH:AH,'Annuity Prices'!$B:$B,$D276,'Annuity Prices'!$E:$E,$G276),IF($B276="RAB Short",SUMIFS('RAB Prices Short'!AH:AH,'RAB Prices Short'!$B:$B,'All Prices combined'!$D276,'RAB Prices Short'!$E:$E,'All Prices combined'!$G276),IF($B276="RAB Long",SUMIFS('RAB Prices Long'!AH:AH,'RAB Prices Long'!$B:$B,'All Prices combined'!$D276,'RAB Prices Long'!$E:$E,'All Prices combined'!$G276)))),2)</f>
        <v>116.33</v>
      </c>
      <c r="AF276" s="2">
        <f>ROUND(IF($B276="Annuity",SUMIFS('Annuity Prices'!AI:AI,'Annuity Prices'!$B:$B,$D276,'Annuity Prices'!$E:$E,$G276),IF($B276="RAB Short",SUMIFS('RAB Prices Short'!AI:AI,'RAB Prices Short'!$B:$B,'All Prices combined'!$D276,'RAB Prices Short'!$E:$E,'All Prices combined'!$G276),IF($B276="RAB Long",SUMIFS('RAB Prices Long'!AI:AI,'RAB Prices Long'!$B:$B,'All Prices combined'!$D276,'RAB Prices Long'!$E:$E,'All Prices combined'!$G276)))),2)</f>
        <v>119.24</v>
      </c>
      <c r="AG276" s="2">
        <f>ROUND(IF($B276="Annuity",SUMIFS('Annuity Prices'!AJ:AJ,'Annuity Prices'!$B:$B,$D276,'Annuity Prices'!$E:$E,$G276),IF($B276="RAB Short",SUMIFS('RAB Prices Short'!AJ:AJ,'RAB Prices Short'!$B:$B,'All Prices combined'!$D276,'RAB Prices Short'!$E:$E,'All Prices combined'!$G276),IF($B276="RAB Long",SUMIFS('RAB Prices Long'!AJ:AJ,'RAB Prices Long'!$B:$B,'All Prices combined'!$D276,'RAB Prices Long'!$E:$E,'All Prices combined'!$G276)))),2)</f>
        <v>117.56</v>
      </c>
      <c r="AH276" s="2">
        <f>ROUND(IF($B276="Annuity",SUMIFS('Annuity Prices'!AK:AK,'Annuity Prices'!$B:$B,$D276,'Annuity Prices'!$E:$E,$G276),IF($B276="RAB Short",SUMIFS('RAB Prices Short'!AK:AK,'RAB Prices Short'!$B:$B,'All Prices combined'!$D276,'RAB Prices Short'!$E:$E,'All Prices combined'!$G276),IF($B276="RAB Long",SUMIFS('RAB Prices Long'!AK:AK,'RAB Prices Long'!$B:$B,'All Prices combined'!$D276,'RAB Prices Long'!$E:$E,'All Prices combined'!$G276)))),2)</f>
        <v>120.5</v>
      </c>
      <c r="AI276" s="2">
        <f>ROUND(IF($B276="Annuity",SUMIFS('Annuity Prices'!AL:AL,'Annuity Prices'!$B:$B,$D276,'Annuity Prices'!$E:$E,$G276),IF($B276="RAB Short",SUMIFS('RAB Prices Short'!AL:AL,'RAB Prices Short'!$B:$B,'All Prices combined'!$D276,'RAB Prices Short'!$E:$E,'All Prices combined'!$G276),IF($B276="RAB Long",SUMIFS('RAB Prices Long'!AL:AL,'RAB Prices Long'!$B:$B,'All Prices combined'!$D276,'RAB Prices Long'!$E:$E,'All Prices combined'!$G276)))),2)</f>
        <v>123.51</v>
      </c>
      <c r="AJ276" s="2">
        <f>ROUND(IF($B276="Annuity",SUMIFS('Annuity Prices'!AM:AM,'Annuity Prices'!$B:$B,$D276,'Annuity Prices'!$E:$E,$G276),IF($B276="RAB Short",SUMIFS('RAB Prices Short'!AM:AM,'RAB Prices Short'!$B:$B,'All Prices combined'!$D276,'RAB Prices Short'!$E:$E,'All Prices combined'!$G276),IF($B276="RAB Long",SUMIFS('RAB Prices Long'!AM:AM,'RAB Prices Long'!$B:$B,'All Prices combined'!$D276,'RAB Prices Long'!$E:$E,'All Prices combined'!$G276)))),2)</f>
        <v>126.6</v>
      </c>
      <c r="AK276" s="2">
        <f>ROUND(IF($B276="Annuity",SUMIFS('Annuity Prices'!AN:AN,'Annuity Prices'!$B:$B,$D276,'Annuity Prices'!$E:$E,$G276),IF($B276="RAB Short",SUMIFS('RAB Prices Short'!AN:AN,'RAB Prices Short'!$B:$B,'All Prices combined'!$D276,'RAB Prices Short'!$E:$E,'All Prices combined'!$G276),IF($B276="RAB Long",SUMIFS('RAB Prices Long'!AN:AN,'RAB Prices Long'!$B:$B,'All Prices combined'!$D276,'RAB Prices Long'!$E:$E,'All Prices combined'!$G276)))),2)</f>
        <v>119.28</v>
      </c>
      <c r="AL276" s="2">
        <f>ROUND(IF($B276="Annuity",SUMIFS('Annuity Prices'!AO:AO,'Annuity Prices'!$B:$B,$D276,'Annuity Prices'!$E:$E,$G276),IF($B276="RAB Short",SUMIFS('RAB Prices Short'!AO:AO,'RAB Prices Short'!$B:$B,'All Prices combined'!$D276,'RAB Prices Short'!$E:$E,'All Prices combined'!$G276),IF($B276="RAB Long",SUMIFS('RAB Prices Long'!AO:AO,'RAB Prices Long'!$B:$B,'All Prices combined'!$D276,'RAB Prices Long'!$E:$E,'All Prices combined'!$G276)))),2)</f>
        <v>122.26</v>
      </c>
      <c r="AM276" s="2">
        <f>ROUND(IF($B276="Annuity",SUMIFS('Annuity Prices'!AP:AP,'Annuity Prices'!$B:$B,$D276,'Annuity Prices'!$E:$E,$G276),IF($B276="RAB Short",SUMIFS('RAB Prices Short'!AP:AP,'RAB Prices Short'!$B:$B,'All Prices combined'!$D276,'RAB Prices Short'!$E:$E,'All Prices combined'!$G276),IF($B276="RAB Long",SUMIFS('RAB Prices Long'!AP:AP,'RAB Prices Long'!$B:$B,'All Prices combined'!$D276,'RAB Prices Long'!$E:$E,'All Prices combined'!$G276)))),2)</f>
        <v>125.32</v>
      </c>
      <c r="AN276" s="2">
        <f>ROUND(IF($B276="Annuity",SUMIFS('Annuity Prices'!AQ:AQ,'Annuity Prices'!$B:$B,$D276,'Annuity Prices'!$E:$E,$G276),IF($B276="RAB Short",SUMIFS('RAB Prices Short'!AQ:AQ,'RAB Prices Short'!$B:$B,'All Prices combined'!$D276,'RAB Prices Short'!$E:$E,'All Prices combined'!$G276),IF($B276="RAB Long",SUMIFS('RAB Prices Long'!AQ:AQ,'RAB Prices Long'!$B:$B,'All Prices combined'!$D276,'RAB Prices Long'!$E:$E,'All Prices combined'!$G276)))),2)</f>
        <v>128.44999999999999</v>
      </c>
      <c r="AO276" s="2">
        <f>ROUND(IF($B276="Annuity",SUMIFS('Annuity Prices'!AR:AR,'Annuity Prices'!$B:$B,$D276,'Annuity Prices'!$E:$E,$G276),IF($B276="RAB Short",SUMIFS('RAB Prices Short'!AR:AR,'RAB Prices Short'!$B:$B,'All Prices combined'!$D276,'RAB Prices Short'!$E:$E,'All Prices combined'!$G276),IF($B276="RAB Long",SUMIFS('RAB Prices Long'!AR:AR,'RAB Prices Long'!$B:$B,'All Prices combined'!$D276,'RAB Prices Long'!$E:$E,'All Prices combined'!$G276)))),2)</f>
        <v>0</v>
      </c>
      <c r="AP276" s="2">
        <f>ROUND(IF($B276="Annuity",SUMIFS('Annuity Prices'!AS:AS,'Annuity Prices'!$B:$B,$D276,'Annuity Prices'!$E:$E,$G276),IF($B276="RAB Short",SUMIFS('RAB Prices Short'!AS:AS,'RAB Prices Short'!$B:$B,'All Prices combined'!$D276,'RAB Prices Short'!$E:$E,'All Prices combined'!$G276),IF($B276="RAB Long",SUMIFS('RAB Prices Long'!AS:AS,'RAB Prices Long'!$B:$B,'All Prices combined'!$D276,'RAB Prices Long'!$E:$E,'All Prices combined'!$G276)))),2)</f>
        <v>0</v>
      </c>
      <c r="AQ276" s="2">
        <f>ROUND(IF($B276="Annuity",SUMIFS('Annuity Prices'!AT:AT,'Annuity Prices'!$B:$B,$D276,'Annuity Prices'!$E:$E,$G276),IF($B276="RAB Short",SUMIFS('RAB Prices Short'!AT:AT,'RAB Prices Short'!$B:$B,'All Prices combined'!$D276,'RAB Prices Short'!$E:$E,'All Prices combined'!$G276),IF($B276="RAB Long",SUMIFS('RAB Prices Long'!AT:AT,'RAB Prices Long'!$B:$B,'All Prices combined'!$D276,'RAB Prices Long'!$E:$E,'All Prices combined'!$G276)))),2)</f>
        <v>49.53</v>
      </c>
      <c r="AR276" s="2">
        <f>ROUND(IF($B276="Annuity",SUMIFS('Annuity Prices'!AU:AU,'Annuity Prices'!$B:$B,$D276,'Annuity Prices'!$E:$E,$G276),IF($B276="RAB Short",SUMIFS('RAB Prices Short'!AU:AU,'RAB Prices Short'!$B:$B,'All Prices combined'!$D276,'RAB Prices Short'!$E:$E,'All Prices combined'!$G276),IF($B276="RAB Long",SUMIFS('RAB Prices Long'!AU:AU,'RAB Prices Long'!$B:$B,'All Prices combined'!$D276,'RAB Prices Long'!$E:$E,'All Prices combined'!$G276)))),2)</f>
        <v>53.72</v>
      </c>
      <c r="AS276" s="2">
        <f>ROUND(IF($B276="Annuity",SUMIFS('Annuity Prices'!AV:AV,'Annuity Prices'!$B:$B,$D276,'Annuity Prices'!$E:$E,$G276),IF($B276="RAB Short",SUMIFS('RAB Prices Short'!AV:AV,'RAB Prices Short'!$B:$B,'All Prices combined'!$D276,'RAB Prices Short'!$E:$E,'All Prices combined'!$G276),IF($B276="RAB Long",SUMIFS('RAB Prices Long'!AV:AV,'RAB Prices Long'!$B:$B,'All Prices combined'!$D276,'RAB Prices Long'!$E:$E,'All Prices combined'!$G276)))),2)</f>
        <v>58.11</v>
      </c>
      <c r="AT276" s="2">
        <f>ROUND(IF($B276="Annuity",SUMIFS('Annuity Prices'!AW:AW,'Annuity Prices'!$B:$B,$D276,'Annuity Prices'!$E:$E,$G276),IF($B276="RAB Short",SUMIFS('RAB Prices Short'!AW:AW,'RAB Prices Short'!$B:$B,'All Prices combined'!$D276,'RAB Prices Short'!$E:$E,'All Prices combined'!$G276),IF($B276="RAB Long",SUMIFS('RAB Prices Long'!AW:AW,'RAB Prices Long'!$B:$B,'All Prices combined'!$D276,'RAB Prices Long'!$E:$E,'All Prices combined'!$G276)))),2)</f>
        <v>62.7</v>
      </c>
      <c r="AU276" s="2">
        <f>ROUND(IF($B276="Annuity",SUMIFS('Annuity Prices'!AX:AX,'Annuity Prices'!$B:$B,$D276,'Annuity Prices'!$E:$E,$G276),IF($B276="RAB Short",SUMIFS('RAB Prices Short'!AX:AX,'RAB Prices Short'!$B:$B,'All Prices combined'!$D276,'RAB Prices Short'!$E:$E,'All Prices combined'!$G276),IF($B276="RAB Long",SUMIFS('RAB Prices Long'!AX:AX,'RAB Prices Long'!$B:$B,'All Prices combined'!$D276,'RAB Prices Long'!$E:$E,'All Prices combined'!$G276)))),2)</f>
        <v>67.510000000000005</v>
      </c>
      <c r="AV276" s="2">
        <f>ROUND(IF($B276="Annuity",SUMIFS('Annuity Prices'!AY:AY,'Annuity Prices'!$B:$B,$D276,'Annuity Prices'!$E:$E,$G276),IF($B276="RAB Short",SUMIFS('RAB Prices Short'!AY:AY,'RAB Prices Short'!$B:$B,'All Prices combined'!$D276,'RAB Prices Short'!$E:$E,'All Prices combined'!$G276),IF($B276="RAB Long",SUMIFS('RAB Prices Long'!AY:AY,'RAB Prices Long'!$B:$B,'All Prices combined'!$D276,'RAB Prices Long'!$E:$E,'All Prices combined'!$G276)))),2)</f>
        <v>70.09</v>
      </c>
      <c r="AW276" s="2">
        <f>ROUND(IF($B276="Annuity",SUMIFS('Annuity Prices'!AZ:AZ,'Annuity Prices'!$B:$B,$D276,'Annuity Prices'!$E:$E,$G276),IF($B276="RAB Short",SUMIFS('RAB Prices Short'!AZ:AZ,'RAB Prices Short'!$B:$B,'All Prices combined'!$D276,'RAB Prices Short'!$E:$E,'All Prices combined'!$G276),IF($B276="RAB Long",SUMIFS('RAB Prices Long'!AZ:AZ,'RAB Prices Long'!$B:$B,'All Prices combined'!$D276,'RAB Prices Long'!$E:$E,'All Prices combined'!$G276)))),2)</f>
        <v>71.849999999999994</v>
      </c>
      <c r="AX276" s="2">
        <f>ROUND(IF($B276="Annuity",SUMIFS('Annuity Prices'!BA:BA,'Annuity Prices'!$B:$B,$D276,'Annuity Prices'!$E:$E,$G276),IF($B276="RAB Short",SUMIFS('RAB Prices Short'!BA:BA,'RAB Prices Short'!$B:$B,'All Prices combined'!$D276,'RAB Prices Short'!$E:$E,'All Prices combined'!$G276),IF($B276="RAB Long",SUMIFS('RAB Prices Long'!BA:BA,'RAB Prices Long'!$B:$B,'All Prices combined'!$D276,'RAB Prices Long'!$E:$E,'All Prices combined'!$G276)))),2)</f>
        <v>76.599999999999994</v>
      </c>
      <c r="AY276" s="2">
        <f>ROUND(IF($B276="Annuity",SUMIFS('Annuity Prices'!BB:BB,'Annuity Prices'!$B:$B,$D276,'Annuity Prices'!$E:$E,$G276),IF($B276="RAB Short",SUMIFS('RAB Prices Short'!BB:BB,'RAB Prices Short'!$B:$B,'All Prices combined'!$D276,'RAB Prices Short'!$E:$E,'All Prices combined'!$G276),IF($B276="RAB Long",SUMIFS('RAB Prices Long'!BB:BB,'RAB Prices Long'!$B:$B,'All Prices combined'!$D276,'RAB Prices Long'!$E:$E,'All Prices combined'!$G276)))),2)</f>
        <v>78.52</v>
      </c>
      <c r="AZ276" s="2">
        <f>ROUND(IF($B276="Annuity",SUMIFS('Annuity Prices'!BC:BC,'Annuity Prices'!$B:$B,$D276,'Annuity Prices'!$E:$E,$G276),IF($B276="RAB Short",SUMIFS('RAB Prices Short'!BC:BC,'RAB Prices Short'!$B:$B,'All Prices combined'!$D276,'RAB Prices Short'!$E:$E,'All Prices combined'!$G276),IF($B276="RAB Long",SUMIFS('RAB Prices Long'!BC:BC,'RAB Prices Long'!$B:$B,'All Prices combined'!$D276,'RAB Prices Long'!$E:$E,'All Prices combined'!$G276)))),2)</f>
        <v>80.48</v>
      </c>
      <c r="BA276" s="2">
        <f>ROUND(IF($B276="Annuity",SUMIFS('Annuity Prices'!BD:BD,'Annuity Prices'!$B:$B,$D276,'Annuity Prices'!$E:$E,$G276),IF($B276="RAB Short",SUMIFS('RAB Prices Short'!BD:BD,'RAB Prices Short'!$B:$B,'All Prices combined'!$D276,'RAB Prices Short'!$E:$E,'All Prices combined'!$G276),IF($B276="RAB Long",SUMIFS('RAB Prices Long'!BD:BD,'RAB Prices Long'!$B:$B,'All Prices combined'!$D276,'RAB Prices Long'!$E:$E,'All Prices combined'!$G276)))),2)</f>
        <v>82.49</v>
      </c>
      <c r="BB276" s="2">
        <f>ROUND(IF($B276="Annuity",SUMIFS('Annuity Prices'!BE:BE,'Annuity Prices'!$B:$B,$D276,'Annuity Prices'!$E:$E,$G276),IF($B276="RAB Short",SUMIFS('RAB Prices Short'!BE:BE,'RAB Prices Short'!$B:$B,'All Prices combined'!$D276,'RAB Prices Short'!$E:$E,'All Prices combined'!$G276),IF($B276="RAB Long",SUMIFS('RAB Prices Long'!BE:BE,'RAB Prices Long'!$B:$B,'All Prices combined'!$D276,'RAB Prices Long'!$E:$E,'All Prices combined'!$G276)))),2)</f>
        <v>88.53</v>
      </c>
      <c r="BC276" s="2">
        <f>ROUND(IF($B276="Annuity",SUMIFS('Annuity Prices'!BF:BF,'Annuity Prices'!$B:$B,$D276,'Annuity Prices'!$E:$E,$G276),IF($B276="RAB Short",SUMIFS('RAB Prices Short'!BF:BF,'RAB Prices Short'!$B:$B,'All Prices combined'!$D276,'RAB Prices Short'!$E:$E,'All Prices combined'!$G276),IF($B276="RAB Long",SUMIFS('RAB Prices Long'!BF:BF,'RAB Prices Long'!$B:$B,'All Prices combined'!$D276,'RAB Prices Long'!$E:$E,'All Prices combined'!$G276)))),2)</f>
        <v>94.85</v>
      </c>
      <c r="BD276" s="2">
        <f>ROUND(IF($B276="Annuity",SUMIFS('Annuity Prices'!BG:BG,'Annuity Prices'!$B:$B,$D276,'Annuity Prices'!$E:$E,$G276),IF($B276="RAB Short",SUMIFS('RAB Prices Short'!BG:BG,'RAB Prices Short'!$B:$B,'All Prices combined'!$D276,'RAB Prices Short'!$E:$E,'All Prices combined'!$G276),IF($B276="RAB Long",SUMIFS('RAB Prices Long'!BG:BG,'RAB Prices Long'!$B:$B,'All Prices combined'!$D276,'RAB Prices Long'!$E:$E,'All Prices combined'!$G276)))),2)</f>
        <v>98.4</v>
      </c>
      <c r="BE276" s="2">
        <f>ROUND(IF($B276="Annuity",SUMIFS('Annuity Prices'!BH:BH,'Annuity Prices'!$B:$B,$D276,'Annuity Prices'!$E:$E,$G276),IF($B276="RAB Short",SUMIFS('RAB Prices Short'!BH:BH,'RAB Prices Short'!$B:$B,'All Prices combined'!$D276,'RAB Prices Short'!$E:$E,'All Prices combined'!$G276),IF($B276="RAB Long",SUMIFS('RAB Prices Long'!BH:BH,'RAB Prices Long'!$B:$B,'All Prices combined'!$D276,'RAB Prices Long'!$E:$E,'All Prices combined'!$G276)))),2)</f>
        <v>100.86</v>
      </c>
      <c r="BF276" s="2">
        <f>ROUND(IF($B276="Annuity",SUMIFS('Annuity Prices'!BI:BI,'Annuity Prices'!$B:$B,$D276,'Annuity Prices'!$E:$E,$G276),IF($B276="RAB Short",SUMIFS('RAB Prices Short'!BI:BI,'RAB Prices Short'!$B:$B,'All Prices combined'!$D276,'RAB Prices Short'!$E:$E,'All Prices combined'!$G276),IF($B276="RAB Long",SUMIFS('RAB Prices Long'!BI:BI,'RAB Prices Long'!$B:$B,'All Prices combined'!$D276,'RAB Prices Long'!$E:$E,'All Prices combined'!$G276)))),2)</f>
        <v>101.46</v>
      </c>
      <c r="BG276" s="2">
        <f>ROUND(IF($B276="Annuity",SUMIFS('Annuity Prices'!BJ:BJ,'Annuity Prices'!$B:$B,$D276,'Annuity Prices'!$E:$E,$G276),IF($B276="RAB Short",SUMIFS('RAB Prices Short'!BJ:BJ,'RAB Prices Short'!$B:$B,'All Prices combined'!$D276,'RAB Prices Short'!$E:$E,'All Prices combined'!$G276),IF($B276="RAB Long",SUMIFS('RAB Prices Long'!BJ:BJ,'RAB Prices Long'!$B:$B,'All Prices combined'!$D276,'RAB Prices Long'!$E:$E,'All Prices combined'!$G276)))),2)</f>
        <v>104</v>
      </c>
      <c r="BH276" s="2">
        <f>ROUND(IF($B276="Annuity",SUMIFS('Annuity Prices'!BK:BK,'Annuity Prices'!$B:$B,$D276,'Annuity Prices'!$E:$E,$G276),IF($B276="RAB Short",SUMIFS('RAB Prices Short'!BK:BK,'RAB Prices Short'!$B:$B,'All Prices combined'!$D276,'RAB Prices Short'!$E:$E,'All Prices combined'!$G276),IF($B276="RAB Long",SUMIFS('RAB Prices Long'!BK:BK,'RAB Prices Long'!$B:$B,'All Prices combined'!$D276,'RAB Prices Long'!$E:$E,'All Prices combined'!$G276)))),2)</f>
        <v>106.6</v>
      </c>
      <c r="BI276" s="2">
        <f>ROUND(IF($B276="Annuity",SUMIFS('Annuity Prices'!BL:BL,'Annuity Prices'!$B:$B,$D276,'Annuity Prices'!$E:$E,$G276),IF($B276="RAB Short",SUMIFS('RAB Prices Short'!BL:BL,'RAB Prices Short'!$B:$B,'All Prices combined'!$D276,'RAB Prices Short'!$E:$E,'All Prices combined'!$G276),IF($B276="RAB Long",SUMIFS('RAB Prices Long'!BL:BL,'RAB Prices Long'!$B:$B,'All Prices combined'!$D276,'RAB Prices Long'!$E:$E,'All Prices combined'!$G276)))),2)</f>
        <v>109.27</v>
      </c>
      <c r="BJ276" s="2">
        <f>ROUND(IF($B276="Annuity",SUMIFS('Annuity Prices'!BM:BM,'Annuity Prices'!$B:$B,$D276,'Annuity Prices'!$E:$E,$G276),IF($B276="RAB Short",SUMIFS('RAB Prices Short'!BM:BM,'RAB Prices Short'!$B:$B,'All Prices combined'!$D276,'RAB Prices Short'!$E:$E,'All Prices combined'!$G276),IF($B276="RAB Long",SUMIFS('RAB Prices Long'!BM:BM,'RAB Prices Long'!$B:$B,'All Prices combined'!$D276,'RAB Prices Long'!$E:$E,'All Prices combined'!$G276)))),2)</f>
        <v>110.73</v>
      </c>
      <c r="BK276" s="2">
        <f>ROUND(IF($B276="Annuity",SUMIFS('Annuity Prices'!BN:BN,'Annuity Prices'!$B:$B,$D276,'Annuity Prices'!$E:$E,$G276),IF($B276="RAB Short",SUMIFS('RAB Prices Short'!BN:BN,'RAB Prices Short'!$B:$B,'All Prices combined'!$D276,'RAB Prices Short'!$E:$E,'All Prices combined'!$G276),IF($B276="RAB Long",SUMIFS('RAB Prices Long'!BN:BN,'RAB Prices Long'!$B:$B,'All Prices combined'!$D276,'RAB Prices Long'!$E:$E,'All Prices combined'!$G276)))),2)</f>
        <v>113.5</v>
      </c>
      <c r="BL276" s="2">
        <f>ROUND(IF($B276="Annuity",SUMIFS('Annuity Prices'!BO:BO,'Annuity Prices'!$B:$B,$D276,'Annuity Prices'!$E:$E,$G276),IF($B276="RAB Short",SUMIFS('RAB Prices Short'!BO:BO,'RAB Prices Short'!$B:$B,'All Prices combined'!$D276,'RAB Prices Short'!$E:$E,'All Prices combined'!$G276),IF($B276="RAB Long",SUMIFS('RAB Prices Long'!BO:BO,'RAB Prices Long'!$B:$B,'All Prices combined'!$D276,'RAB Prices Long'!$E:$E,'All Prices combined'!$G276)))),2)</f>
        <v>116.33</v>
      </c>
      <c r="BM276" s="2">
        <f>ROUND(IF($B276="Annuity",SUMIFS('Annuity Prices'!BP:BP,'Annuity Prices'!$B:$B,$D276,'Annuity Prices'!$E:$E,$G276),IF($B276="RAB Short",SUMIFS('RAB Prices Short'!BP:BP,'RAB Prices Short'!$B:$B,'All Prices combined'!$D276,'RAB Prices Short'!$E:$E,'All Prices combined'!$G276),IF($B276="RAB Long",SUMIFS('RAB Prices Long'!BP:BP,'RAB Prices Long'!$B:$B,'All Prices combined'!$D276,'RAB Prices Long'!$E:$E,'All Prices combined'!$G276)))),2)</f>
        <v>119.24</v>
      </c>
      <c r="BN276" s="2">
        <f>ROUND(IF($B276="Annuity",SUMIFS('Annuity Prices'!BQ:BQ,'Annuity Prices'!$B:$B,$D276,'Annuity Prices'!$E:$E,$G276),IF($B276="RAB Short",SUMIFS('RAB Prices Short'!BQ:BQ,'RAB Prices Short'!$B:$B,'All Prices combined'!$D276,'RAB Prices Short'!$E:$E,'All Prices combined'!$G276),IF($B276="RAB Long",SUMIFS('RAB Prices Long'!BQ:BQ,'RAB Prices Long'!$B:$B,'All Prices combined'!$D276,'RAB Prices Long'!$E:$E,'All Prices combined'!$G276)))),2)</f>
        <v>117.56</v>
      </c>
      <c r="BO276" s="2">
        <f>ROUND(IF($B276="Annuity",SUMIFS('Annuity Prices'!BR:BR,'Annuity Prices'!$B:$B,$D276,'Annuity Prices'!$E:$E,$G276),IF($B276="RAB Short",SUMIFS('RAB Prices Short'!BR:BR,'RAB Prices Short'!$B:$B,'All Prices combined'!$D276,'RAB Prices Short'!$E:$E,'All Prices combined'!$G276),IF($B276="RAB Long",SUMIFS('RAB Prices Long'!BR:BR,'RAB Prices Long'!$B:$B,'All Prices combined'!$D276,'RAB Prices Long'!$E:$E,'All Prices combined'!$G276)))),2)</f>
        <v>120.5</v>
      </c>
      <c r="BP276" s="2">
        <f>ROUND(IF($B276="Annuity",SUMIFS('Annuity Prices'!BS:BS,'Annuity Prices'!$B:$B,$D276,'Annuity Prices'!$E:$E,$G276),IF($B276="RAB Short",SUMIFS('RAB Prices Short'!BS:BS,'RAB Prices Short'!$B:$B,'All Prices combined'!$D276,'RAB Prices Short'!$E:$E,'All Prices combined'!$G276),IF($B276="RAB Long",SUMIFS('RAB Prices Long'!BS:BS,'RAB Prices Long'!$B:$B,'All Prices combined'!$D276,'RAB Prices Long'!$E:$E,'All Prices combined'!$G276)))),2)</f>
        <v>123.51</v>
      </c>
      <c r="BQ276" s="2">
        <f>ROUND(IF($B276="Annuity",SUMIFS('Annuity Prices'!BT:BT,'Annuity Prices'!$B:$B,$D276,'Annuity Prices'!$E:$E,$G276),IF($B276="RAB Short",SUMIFS('RAB Prices Short'!BT:BT,'RAB Prices Short'!$B:$B,'All Prices combined'!$D276,'RAB Prices Short'!$E:$E,'All Prices combined'!$G276),IF($B276="RAB Long",SUMIFS('RAB Prices Long'!BT:BT,'RAB Prices Long'!$B:$B,'All Prices combined'!$D276,'RAB Prices Long'!$E:$E,'All Prices combined'!$G276)))),2)</f>
        <v>126.6</v>
      </c>
      <c r="BR276" s="2">
        <f>ROUND(IF($B276="Annuity",SUMIFS('Annuity Prices'!BU:BU,'Annuity Prices'!$B:$B,$D276,'Annuity Prices'!$E:$E,$G276),IF($B276="RAB Short",SUMIFS('RAB Prices Short'!BU:BU,'RAB Prices Short'!$B:$B,'All Prices combined'!$D276,'RAB Prices Short'!$E:$E,'All Prices combined'!$G276),IF($B276="RAB Long",SUMIFS('RAB Prices Long'!BU:BU,'RAB Prices Long'!$B:$B,'All Prices combined'!$D276,'RAB Prices Long'!$E:$E,'All Prices combined'!$G276)))),2)</f>
        <v>119.28</v>
      </c>
      <c r="BS276" s="2">
        <f>ROUND(IF($B276="Annuity",SUMIFS('Annuity Prices'!BV:BV,'Annuity Prices'!$B:$B,$D276,'Annuity Prices'!$E:$E,$G276),IF($B276="RAB Short",SUMIFS('RAB Prices Short'!BV:BV,'RAB Prices Short'!$B:$B,'All Prices combined'!$D276,'RAB Prices Short'!$E:$E,'All Prices combined'!$G276),IF($B276="RAB Long",SUMIFS('RAB Prices Long'!BV:BV,'RAB Prices Long'!$B:$B,'All Prices combined'!$D276,'RAB Prices Long'!$E:$E,'All Prices combined'!$G276)))),2)</f>
        <v>122.26</v>
      </c>
      <c r="BT276" s="2">
        <f>ROUND(IF($B276="Annuity",SUMIFS('Annuity Prices'!BW:BW,'Annuity Prices'!$B:$B,$D276,'Annuity Prices'!$E:$E,$G276),IF($B276="RAB Short",SUMIFS('RAB Prices Short'!BW:BW,'RAB Prices Short'!$B:$B,'All Prices combined'!$D276,'RAB Prices Short'!$E:$E,'All Prices combined'!$G276),IF($B276="RAB Long",SUMIFS('RAB Prices Long'!BW:BW,'RAB Prices Long'!$B:$B,'All Prices combined'!$D276,'RAB Prices Long'!$E:$E,'All Prices combined'!$G276)))),2)</f>
        <v>125.32</v>
      </c>
      <c r="BU276" s="2">
        <f>ROUND(IF($B276="Annuity",SUMIFS('Annuity Prices'!BX:BX,'Annuity Prices'!$B:$B,$D276,'Annuity Prices'!$E:$E,$G276),IF($B276="RAB Short",SUMIFS('RAB Prices Short'!BX:BX,'RAB Prices Short'!$B:$B,'All Prices combined'!$D276,'RAB Prices Short'!$E:$E,'All Prices combined'!$G276),IF($B276="RAB Long",SUMIFS('RAB Prices Long'!BX:BX,'RAB Prices Long'!$B:$B,'All Prices combined'!$D276,'RAB Prices Long'!$E:$E,'All Prices combined'!$G276)))),2)</f>
        <v>128.44999999999999</v>
      </c>
    </row>
    <row r="277" spans="2:73" x14ac:dyDescent="0.25">
      <c r="B277" t="s">
        <v>44</v>
      </c>
      <c r="C277">
        <v>16</v>
      </c>
      <c r="D277" t="s">
        <v>176</v>
      </c>
      <c r="E277" t="s">
        <v>173</v>
      </c>
      <c r="G277" t="s">
        <v>40</v>
      </c>
      <c r="I277" s="2">
        <f>ROUND(IF($B277="Annuity",SUMIFS('Annuity Prices'!L:L,'Annuity Prices'!$B:$B,$D277,'Annuity Prices'!$E:$E,$G277),IF($B277="RAB Short",SUMIFS('RAB Prices Short'!L:L,'RAB Prices Short'!$B:$B,'All Prices combined'!$D277,'RAB Prices Short'!$E:$E,'All Prices combined'!$G277),IF($B277="RAB Long",SUMIFS('RAB Prices Long'!L:L,'RAB Prices Long'!$B:$B,'All Prices combined'!$D277,'RAB Prices Long'!$E:$E,'All Prices combined'!$G277)))),2)</f>
        <v>0</v>
      </c>
      <c r="J277" s="2">
        <f>ROUND(IF($B277="Annuity",SUMIFS('Annuity Prices'!M:M,'Annuity Prices'!$B:$B,$D277,'Annuity Prices'!$E:$E,$G277),IF($B277="RAB Short",SUMIFS('RAB Prices Short'!M:M,'RAB Prices Short'!$B:$B,'All Prices combined'!$D277,'RAB Prices Short'!$E:$E,'All Prices combined'!$G277),IF($B277="RAB Long",SUMIFS('RAB Prices Long'!M:M,'RAB Prices Long'!$B:$B,'All Prices combined'!$D277,'RAB Prices Long'!$E:$E,'All Prices combined'!$G277)))),2)</f>
        <v>0</v>
      </c>
      <c r="K277" s="2">
        <f>ROUND(IF($B277="Annuity",SUMIFS('Annuity Prices'!N:N,'Annuity Prices'!$B:$B,$D277,'Annuity Prices'!$E:$E,$G277),IF($B277="RAB Short",SUMIFS('RAB Prices Short'!N:N,'RAB Prices Short'!$B:$B,'All Prices combined'!$D277,'RAB Prices Short'!$E:$E,'All Prices combined'!$G277),IF($B277="RAB Long",SUMIFS('RAB Prices Long'!N:N,'RAB Prices Long'!$B:$B,'All Prices combined'!$D277,'RAB Prices Long'!$E:$E,'All Prices combined'!$G277)))),2)</f>
        <v>2.04</v>
      </c>
      <c r="L277" s="2">
        <f>ROUND(IF($B277="Annuity",SUMIFS('Annuity Prices'!O:O,'Annuity Prices'!$B:$B,$D277,'Annuity Prices'!$E:$E,$G277),IF($B277="RAB Short",SUMIFS('RAB Prices Short'!O:O,'RAB Prices Short'!$B:$B,'All Prices combined'!$D277,'RAB Prices Short'!$E:$E,'All Prices combined'!$G277),IF($B277="RAB Long",SUMIFS('RAB Prices Long'!O:O,'RAB Prices Long'!$B:$B,'All Prices combined'!$D277,'RAB Prices Long'!$E:$E,'All Prices combined'!$G277)))),2)</f>
        <v>2.1</v>
      </c>
      <c r="M277" s="2">
        <f>ROUND(IF($B277="Annuity",SUMIFS('Annuity Prices'!P:P,'Annuity Prices'!$B:$B,$D277,'Annuity Prices'!$E:$E,$G277),IF($B277="RAB Short",SUMIFS('RAB Prices Short'!P:P,'RAB Prices Short'!$B:$B,'All Prices combined'!$D277,'RAB Prices Short'!$E:$E,'All Prices combined'!$G277),IF($B277="RAB Long",SUMIFS('RAB Prices Long'!P:P,'RAB Prices Long'!$B:$B,'All Prices combined'!$D277,'RAB Prices Long'!$E:$E,'All Prices combined'!$G277)))),2)</f>
        <v>2.15</v>
      </c>
      <c r="N277" s="2">
        <f>ROUND(IF($B277="Annuity",SUMIFS('Annuity Prices'!Q:Q,'Annuity Prices'!$B:$B,$D277,'Annuity Prices'!$E:$E,$G277),IF($B277="RAB Short",SUMIFS('RAB Prices Short'!Q:Q,'RAB Prices Short'!$B:$B,'All Prices combined'!$D277,'RAB Prices Short'!$E:$E,'All Prices combined'!$G277),IF($B277="RAB Long",SUMIFS('RAB Prices Long'!Q:Q,'RAB Prices Long'!$B:$B,'All Prices combined'!$D277,'RAB Prices Long'!$E:$E,'All Prices combined'!$G277)))),2)</f>
        <v>2.2000000000000002</v>
      </c>
      <c r="O277" s="2">
        <f>ROUND(IF($B277="Annuity",SUMIFS('Annuity Prices'!R:R,'Annuity Prices'!$B:$B,$D277,'Annuity Prices'!$E:$E,$G277),IF($B277="RAB Short",SUMIFS('RAB Prices Short'!R:R,'RAB Prices Short'!$B:$B,'All Prices combined'!$D277,'RAB Prices Short'!$E:$E,'All Prices combined'!$G277),IF($B277="RAB Long",SUMIFS('RAB Prices Long'!R:R,'RAB Prices Long'!$B:$B,'All Prices combined'!$D277,'RAB Prices Long'!$E:$E,'All Prices combined'!$G277)))),2)</f>
        <v>2.2599999999999998</v>
      </c>
      <c r="P277" s="2">
        <f>ROUND(IF($B277="Annuity",SUMIFS('Annuity Prices'!S:S,'Annuity Prices'!$B:$B,$D277,'Annuity Prices'!$E:$E,$G277),IF($B277="RAB Short",SUMIFS('RAB Prices Short'!S:S,'RAB Prices Short'!$B:$B,'All Prices combined'!$D277,'RAB Prices Short'!$E:$E,'All Prices combined'!$G277),IF($B277="RAB Long",SUMIFS('RAB Prices Long'!S:S,'RAB Prices Long'!$B:$B,'All Prices combined'!$D277,'RAB Prices Long'!$E:$E,'All Prices combined'!$G277)))),2)</f>
        <v>2.31</v>
      </c>
      <c r="Q277" s="2">
        <f>ROUND(IF($B277="Annuity",SUMIFS('Annuity Prices'!T:T,'Annuity Prices'!$B:$B,$D277,'Annuity Prices'!$E:$E,$G277),IF($B277="RAB Short",SUMIFS('RAB Prices Short'!T:T,'RAB Prices Short'!$B:$B,'All Prices combined'!$D277,'RAB Prices Short'!$E:$E,'All Prices combined'!$G277),IF($B277="RAB Long",SUMIFS('RAB Prices Long'!T:T,'RAB Prices Long'!$B:$B,'All Prices combined'!$D277,'RAB Prices Long'!$E:$E,'All Prices combined'!$G277)))),2)</f>
        <v>2.36</v>
      </c>
      <c r="R277" s="2">
        <f>ROUND(IF($B277="Annuity",SUMIFS('Annuity Prices'!U:U,'Annuity Prices'!$B:$B,$D277,'Annuity Prices'!$E:$E,$G277),IF($B277="RAB Short",SUMIFS('RAB Prices Short'!U:U,'RAB Prices Short'!$B:$B,'All Prices combined'!$D277,'RAB Prices Short'!$E:$E,'All Prices combined'!$G277),IF($B277="RAB Long",SUMIFS('RAB Prices Long'!U:U,'RAB Prices Long'!$B:$B,'All Prices combined'!$D277,'RAB Prices Long'!$E:$E,'All Prices combined'!$G277)))),2)</f>
        <v>2.42</v>
      </c>
      <c r="S277" s="2">
        <f>ROUND(IF($B277="Annuity",SUMIFS('Annuity Prices'!V:V,'Annuity Prices'!$B:$B,$D277,'Annuity Prices'!$E:$E,$G277),IF($B277="RAB Short",SUMIFS('RAB Prices Short'!V:V,'RAB Prices Short'!$B:$B,'All Prices combined'!$D277,'RAB Prices Short'!$E:$E,'All Prices combined'!$G277),IF($B277="RAB Long",SUMIFS('RAB Prices Long'!V:V,'RAB Prices Long'!$B:$B,'All Prices combined'!$D277,'RAB Prices Long'!$E:$E,'All Prices combined'!$G277)))),2)</f>
        <v>2.48</v>
      </c>
      <c r="T277" s="2">
        <f>ROUND(IF($B277="Annuity",SUMIFS('Annuity Prices'!W:W,'Annuity Prices'!$B:$B,$D277,'Annuity Prices'!$E:$E,$G277),IF($B277="RAB Short",SUMIFS('RAB Prices Short'!W:W,'RAB Prices Short'!$B:$B,'All Prices combined'!$D277,'RAB Prices Short'!$E:$E,'All Prices combined'!$G277),IF($B277="RAB Long",SUMIFS('RAB Prices Long'!W:W,'RAB Prices Long'!$B:$B,'All Prices combined'!$D277,'RAB Prices Long'!$E:$E,'All Prices combined'!$G277)))),2)</f>
        <v>2.54</v>
      </c>
      <c r="U277" s="2">
        <f>ROUND(IF($B277="Annuity",SUMIFS('Annuity Prices'!X:X,'Annuity Prices'!$B:$B,$D277,'Annuity Prices'!$E:$E,$G277),IF($B277="RAB Short",SUMIFS('RAB Prices Short'!X:X,'RAB Prices Short'!$B:$B,'All Prices combined'!$D277,'RAB Prices Short'!$E:$E,'All Prices combined'!$G277),IF($B277="RAB Long",SUMIFS('RAB Prices Long'!X:X,'RAB Prices Long'!$B:$B,'All Prices combined'!$D277,'RAB Prices Long'!$E:$E,'All Prices combined'!$G277)))),2)</f>
        <v>2.59</v>
      </c>
      <c r="V277" s="2">
        <f>ROUND(IF($B277="Annuity",SUMIFS('Annuity Prices'!Y:Y,'Annuity Prices'!$B:$B,$D277,'Annuity Prices'!$E:$E,$G277),IF($B277="RAB Short",SUMIFS('RAB Prices Short'!Y:Y,'RAB Prices Short'!$B:$B,'All Prices combined'!$D277,'RAB Prices Short'!$E:$E,'All Prices combined'!$G277),IF($B277="RAB Long",SUMIFS('RAB Prices Long'!Y:Y,'RAB Prices Long'!$B:$B,'All Prices combined'!$D277,'RAB Prices Long'!$E:$E,'All Prices combined'!$G277)))),2)</f>
        <v>2.66</v>
      </c>
      <c r="W277" s="2">
        <f>ROUND(IF($B277="Annuity",SUMIFS('Annuity Prices'!Z:Z,'Annuity Prices'!$B:$B,$D277,'Annuity Prices'!$E:$E,$G277),IF($B277="RAB Short",SUMIFS('RAB Prices Short'!Z:Z,'RAB Prices Short'!$B:$B,'All Prices combined'!$D277,'RAB Prices Short'!$E:$E,'All Prices combined'!$G277),IF($B277="RAB Long",SUMIFS('RAB Prices Long'!Z:Z,'RAB Prices Long'!$B:$B,'All Prices combined'!$D277,'RAB Prices Long'!$E:$E,'All Prices combined'!$G277)))),2)</f>
        <v>2.72</v>
      </c>
      <c r="X277" s="2">
        <f>ROUND(IF($B277="Annuity",SUMIFS('Annuity Prices'!AA:AA,'Annuity Prices'!$B:$B,$D277,'Annuity Prices'!$E:$E,$G277),IF($B277="RAB Short",SUMIFS('RAB Prices Short'!AA:AA,'RAB Prices Short'!$B:$B,'All Prices combined'!$D277,'RAB Prices Short'!$E:$E,'All Prices combined'!$G277),IF($B277="RAB Long",SUMIFS('RAB Prices Long'!AA:AA,'RAB Prices Long'!$B:$B,'All Prices combined'!$D277,'RAB Prices Long'!$E:$E,'All Prices combined'!$G277)))),2)</f>
        <v>2.79</v>
      </c>
      <c r="Y277" s="2">
        <f>ROUND(IF($B277="Annuity",SUMIFS('Annuity Prices'!AB:AB,'Annuity Prices'!$B:$B,$D277,'Annuity Prices'!$E:$E,$G277),IF($B277="RAB Short",SUMIFS('RAB Prices Short'!AB:AB,'RAB Prices Short'!$B:$B,'All Prices combined'!$D277,'RAB Prices Short'!$E:$E,'All Prices combined'!$G277),IF($B277="RAB Long",SUMIFS('RAB Prices Long'!AB:AB,'RAB Prices Long'!$B:$B,'All Prices combined'!$D277,'RAB Prices Long'!$E:$E,'All Prices combined'!$G277)))),2)</f>
        <v>2.85</v>
      </c>
      <c r="Z277" s="2">
        <f>ROUND(IF($B277="Annuity",SUMIFS('Annuity Prices'!AC:AC,'Annuity Prices'!$B:$B,$D277,'Annuity Prices'!$E:$E,$G277),IF($B277="RAB Short",SUMIFS('RAB Prices Short'!AC:AC,'RAB Prices Short'!$B:$B,'All Prices combined'!$D277,'RAB Prices Short'!$E:$E,'All Prices combined'!$G277),IF($B277="RAB Long",SUMIFS('RAB Prices Long'!AC:AC,'RAB Prices Long'!$B:$B,'All Prices combined'!$D277,'RAB Prices Long'!$E:$E,'All Prices combined'!$G277)))),2)</f>
        <v>2.92</v>
      </c>
      <c r="AA277" s="2">
        <f>ROUND(IF($B277="Annuity",SUMIFS('Annuity Prices'!AD:AD,'Annuity Prices'!$B:$B,$D277,'Annuity Prices'!$E:$E,$G277),IF($B277="RAB Short",SUMIFS('RAB Prices Short'!AD:AD,'RAB Prices Short'!$B:$B,'All Prices combined'!$D277,'RAB Prices Short'!$E:$E,'All Prices combined'!$G277),IF($B277="RAB Long",SUMIFS('RAB Prices Long'!AD:AD,'RAB Prices Long'!$B:$B,'All Prices combined'!$D277,'RAB Prices Long'!$E:$E,'All Prices combined'!$G277)))),2)</f>
        <v>2.99</v>
      </c>
      <c r="AB277" s="2">
        <f>ROUND(IF($B277="Annuity",SUMIFS('Annuity Prices'!AE:AE,'Annuity Prices'!$B:$B,$D277,'Annuity Prices'!$E:$E,$G277),IF($B277="RAB Short",SUMIFS('RAB Prices Short'!AE:AE,'RAB Prices Short'!$B:$B,'All Prices combined'!$D277,'RAB Prices Short'!$E:$E,'All Prices combined'!$G277),IF($B277="RAB Long",SUMIFS('RAB Prices Long'!AE:AE,'RAB Prices Long'!$B:$B,'All Prices combined'!$D277,'RAB Prices Long'!$E:$E,'All Prices combined'!$G277)))),2)</f>
        <v>3.07</v>
      </c>
      <c r="AC277" s="2">
        <f>ROUND(IF($B277="Annuity",SUMIFS('Annuity Prices'!AF:AF,'Annuity Prices'!$B:$B,$D277,'Annuity Prices'!$E:$E,$G277),IF($B277="RAB Short",SUMIFS('RAB Prices Short'!AF:AF,'RAB Prices Short'!$B:$B,'All Prices combined'!$D277,'RAB Prices Short'!$E:$E,'All Prices combined'!$G277),IF($B277="RAB Long",SUMIFS('RAB Prices Long'!AF:AF,'RAB Prices Long'!$B:$B,'All Prices combined'!$D277,'RAB Prices Long'!$E:$E,'All Prices combined'!$G277)))),2)</f>
        <v>3.13</v>
      </c>
      <c r="AD277" s="2">
        <f>ROUND(IF($B277="Annuity",SUMIFS('Annuity Prices'!AG:AG,'Annuity Prices'!$B:$B,$D277,'Annuity Prices'!$E:$E,$G277),IF($B277="RAB Short",SUMIFS('RAB Prices Short'!AG:AG,'RAB Prices Short'!$B:$B,'All Prices combined'!$D277,'RAB Prices Short'!$E:$E,'All Prices combined'!$G277),IF($B277="RAB Long",SUMIFS('RAB Prices Long'!AG:AG,'RAB Prices Long'!$B:$B,'All Prices combined'!$D277,'RAB Prices Long'!$E:$E,'All Prices combined'!$G277)))),2)</f>
        <v>3.21</v>
      </c>
      <c r="AE277" s="2">
        <f>ROUND(IF($B277="Annuity",SUMIFS('Annuity Prices'!AH:AH,'Annuity Prices'!$B:$B,$D277,'Annuity Prices'!$E:$E,$G277),IF($B277="RAB Short",SUMIFS('RAB Prices Short'!AH:AH,'RAB Prices Short'!$B:$B,'All Prices combined'!$D277,'RAB Prices Short'!$E:$E,'All Prices combined'!$G277),IF($B277="RAB Long",SUMIFS('RAB Prices Long'!AH:AH,'RAB Prices Long'!$B:$B,'All Prices combined'!$D277,'RAB Prices Long'!$E:$E,'All Prices combined'!$G277)))),2)</f>
        <v>3.29</v>
      </c>
      <c r="AF277" s="2">
        <f>ROUND(IF($B277="Annuity",SUMIFS('Annuity Prices'!AI:AI,'Annuity Prices'!$B:$B,$D277,'Annuity Prices'!$E:$E,$G277),IF($B277="RAB Short",SUMIFS('RAB Prices Short'!AI:AI,'RAB Prices Short'!$B:$B,'All Prices combined'!$D277,'RAB Prices Short'!$E:$E,'All Prices combined'!$G277),IF($B277="RAB Long",SUMIFS('RAB Prices Long'!AI:AI,'RAB Prices Long'!$B:$B,'All Prices combined'!$D277,'RAB Prices Long'!$E:$E,'All Prices combined'!$G277)))),2)</f>
        <v>3.37</v>
      </c>
      <c r="AG277" s="2">
        <f>ROUND(IF($B277="Annuity",SUMIFS('Annuity Prices'!AJ:AJ,'Annuity Prices'!$B:$B,$D277,'Annuity Prices'!$E:$E,$G277),IF($B277="RAB Short",SUMIFS('RAB Prices Short'!AJ:AJ,'RAB Prices Short'!$B:$B,'All Prices combined'!$D277,'RAB Prices Short'!$E:$E,'All Prices combined'!$G277),IF($B277="RAB Long",SUMIFS('RAB Prices Long'!AJ:AJ,'RAB Prices Long'!$B:$B,'All Prices combined'!$D277,'RAB Prices Long'!$E:$E,'All Prices combined'!$G277)))),2)</f>
        <v>3.44</v>
      </c>
      <c r="AH277" s="2">
        <f>ROUND(IF($B277="Annuity",SUMIFS('Annuity Prices'!AK:AK,'Annuity Prices'!$B:$B,$D277,'Annuity Prices'!$E:$E,$G277),IF($B277="RAB Short",SUMIFS('RAB Prices Short'!AK:AK,'RAB Prices Short'!$B:$B,'All Prices combined'!$D277,'RAB Prices Short'!$E:$E,'All Prices combined'!$G277),IF($B277="RAB Long",SUMIFS('RAB Prices Long'!AK:AK,'RAB Prices Long'!$B:$B,'All Prices combined'!$D277,'RAB Prices Long'!$E:$E,'All Prices combined'!$G277)))),2)</f>
        <v>3.52</v>
      </c>
      <c r="AI277" s="2">
        <f>ROUND(IF($B277="Annuity",SUMIFS('Annuity Prices'!AL:AL,'Annuity Prices'!$B:$B,$D277,'Annuity Prices'!$E:$E,$G277),IF($B277="RAB Short",SUMIFS('RAB Prices Short'!AL:AL,'RAB Prices Short'!$B:$B,'All Prices combined'!$D277,'RAB Prices Short'!$E:$E,'All Prices combined'!$G277),IF($B277="RAB Long",SUMIFS('RAB Prices Long'!AL:AL,'RAB Prices Long'!$B:$B,'All Prices combined'!$D277,'RAB Prices Long'!$E:$E,'All Prices combined'!$G277)))),2)</f>
        <v>3.61</v>
      </c>
      <c r="AJ277" s="2">
        <f>ROUND(IF($B277="Annuity",SUMIFS('Annuity Prices'!AM:AM,'Annuity Prices'!$B:$B,$D277,'Annuity Prices'!$E:$E,$G277),IF($B277="RAB Short",SUMIFS('RAB Prices Short'!AM:AM,'RAB Prices Short'!$B:$B,'All Prices combined'!$D277,'RAB Prices Short'!$E:$E,'All Prices combined'!$G277),IF($B277="RAB Long",SUMIFS('RAB Prices Long'!AM:AM,'RAB Prices Long'!$B:$B,'All Prices combined'!$D277,'RAB Prices Long'!$E:$E,'All Prices combined'!$G277)))),2)</f>
        <v>3.7</v>
      </c>
      <c r="AK277" s="2">
        <f>ROUND(IF($B277="Annuity",SUMIFS('Annuity Prices'!AN:AN,'Annuity Prices'!$B:$B,$D277,'Annuity Prices'!$E:$E,$G277),IF($B277="RAB Short",SUMIFS('RAB Prices Short'!AN:AN,'RAB Prices Short'!$B:$B,'All Prices combined'!$D277,'RAB Prices Short'!$E:$E,'All Prices combined'!$G277),IF($B277="RAB Long",SUMIFS('RAB Prices Long'!AN:AN,'RAB Prices Long'!$B:$B,'All Prices combined'!$D277,'RAB Prices Long'!$E:$E,'All Prices combined'!$G277)))),2)</f>
        <v>3.77</v>
      </c>
      <c r="AL277" s="2">
        <f>ROUND(IF($B277="Annuity",SUMIFS('Annuity Prices'!AO:AO,'Annuity Prices'!$B:$B,$D277,'Annuity Prices'!$E:$E,$G277),IF($B277="RAB Short",SUMIFS('RAB Prices Short'!AO:AO,'RAB Prices Short'!$B:$B,'All Prices combined'!$D277,'RAB Prices Short'!$E:$E,'All Prices combined'!$G277),IF($B277="RAB Long",SUMIFS('RAB Prices Long'!AO:AO,'RAB Prices Long'!$B:$B,'All Prices combined'!$D277,'RAB Prices Long'!$E:$E,'All Prices combined'!$G277)))),2)</f>
        <v>3.87</v>
      </c>
      <c r="AM277" s="2">
        <f>ROUND(IF($B277="Annuity",SUMIFS('Annuity Prices'!AP:AP,'Annuity Prices'!$B:$B,$D277,'Annuity Prices'!$E:$E,$G277),IF($B277="RAB Short",SUMIFS('RAB Prices Short'!AP:AP,'RAB Prices Short'!$B:$B,'All Prices combined'!$D277,'RAB Prices Short'!$E:$E,'All Prices combined'!$G277),IF($B277="RAB Long",SUMIFS('RAB Prices Long'!AP:AP,'RAB Prices Long'!$B:$B,'All Prices combined'!$D277,'RAB Prices Long'!$E:$E,'All Prices combined'!$G277)))),2)</f>
        <v>3.96</v>
      </c>
      <c r="AN277" s="2">
        <f>ROUND(IF($B277="Annuity",SUMIFS('Annuity Prices'!AQ:AQ,'Annuity Prices'!$B:$B,$D277,'Annuity Prices'!$E:$E,$G277),IF($B277="RAB Short",SUMIFS('RAB Prices Short'!AQ:AQ,'RAB Prices Short'!$B:$B,'All Prices combined'!$D277,'RAB Prices Short'!$E:$E,'All Prices combined'!$G277),IF($B277="RAB Long",SUMIFS('RAB Prices Long'!AQ:AQ,'RAB Prices Long'!$B:$B,'All Prices combined'!$D277,'RAB Prices Long'!$E:$E,'All Prices combined'!$G277)))),2)</f>
        <v>4.0599999999999996</v>
      </c>
      <c r="AO277" s="2">
        <f>ROUND(IF($B277="Annuity",SUMIFS('Annuity Prices'!AR:AR,'Annuity Prices'!$B:$B,$D277,'Annuity Prices'!$E:$E,$G277),IF($B277="RAB Short",SUMIFS('RAB Prices Short'!AR:AR,'RAB Prices Short'!$B:$B,'All Prices combined'!$D277,'RAB Prices Short'!$E:$E,'All Prices combined'!$G277),IF($B277="RAB Long",SUMIFS('RAB Prices Long'!AR:AR,'RAB Prices Long'!$B:$B,'All Prices combined'!$D277,'RAB Prices Long'!$E:$E,'All Prices combined'!$G277)))),2)</f>
        <v>0</v>
      </c>
      <c r="AP277" s="2">
        <f>ROUND(IF($B277="Annuity",SUMIFS('Annuity Prices'!AS:AS,'Annuity Prices'!$B:$B,$D277,'Annuity Prices'!$E:$E,$G277),IF($B277="RAB Short",SUMIFS('RAB Prices Short'!AS:AS,'RAB Prices Short'!$B:$B,'All Prices combined'!$D277,'RAB Prices Short'!$E:$E,'All Prices combined'!$G277),IF($B277="RAB Long",SUMIFS('RAB Prices Long'!AS:AS,'RAB Prices Long'!$B:$B,'All Prices combined'!$D277,'RAB Prices Long'!$E:$E,'All Prices combined'!$G277)))),2)</f>
        <v>0</v>
      </c>
      <c r="AQ277" s="2">
        <f>ROUND(IF($B277="Annuity",SUMIFS('Annuity Prices'!AT:AT,'Annuity Prices'!$B:$B,$D277,'Annuity Prices'!$E:$E,$G277),IF($B277="RAB Short",SUMIFS('RAB Prices Short'!AT:AT,'RAB Prices Short'!$B:$B,'All Prices combined'!$D277,'RAB Prices Short'!$E:$E,'All Prices combined'!$G277),IF($B277="RAB Long",SUMIFS('RAB Prices Long'!AT:AT,'RAB Prices Long'!$B:$B,'All Prices combined'!$D277,'RAB Prices Long'!$E:$E,'All Prices combined'!$G277)))),2)</f>
        <v>0.96</v>
      </c>
      <c r="AR277" s="2">
        <f>ROUND(IF($B277="Annuity",SUMIFS('Annuity Prices'!AU:AU,'Annuity Prices'!$B:$B,$D277,'Annuity Prices'!$E:$E,$G277),IF($B277="RAB Short",SUMIFS('RAB Prices Short'!AU:AU,'RAB Prices Short'!$B:$B,'All Prices combined'!$D277,'RAB Prices Short'!$E:$E,'All Prices combined'!$G277),IF($B277="RAB Long",SUMIFS('RAB Prices Long'!AU:AU,'RAB Prices Long'!$B:$B,'All Prices combined'!$D277,'RAB Prices Long'!$E:$E,'All Prices combined'!$G277)))),2)</f>
        <v>0.99</v>
      </c>
      <c r="AS277" s="2">
        <f>ROUND(IF($B277="Annuity",SUMIFS('Annuity Prices'!AV:AV,'Annuity Prices'!$B:$B,$D277,'Annuity Prices'!$E:$E,$G277),IF($B277="RAB Short",SUMIFS('RAB Prices Short'!AV:AV,'RAB Prices Short'!$B:$B,'All Prices combined'!$D277,'RAB Prices Short'!$E:$E,'All Prices combined'!$G277),IF($B277="RAB Long",SUMIFS('RAB Prices Long'!AV:AV,'RAB Prices Long'!$B:$B,'All Prices combined'!$D277,'RAB Prices Long'!$E:$E,'All Prices combined'!$G277)))),2)</f>
        <v>1.02</v>
      </c>
      <c r="AT277" s="2">
        <f>ROUND(IF($B277="Annuity",SUMIFS('Annuity Prices'!AW:AW,'Annuity Prices'!$B:$B,$D277,'Annuity Prices'!$E:$E,$G277),IF($B277="RAB Short",SUMIFS('RAB Prices Short'!AW:AW,'RAB Prices Short'!$B:$B,'All Prices combined'!$D277,'RAB Prices Short'!$E:$E,'All Prices combined'!$G277),IF($B277="RAB Long",SUMIFS('RAB Prices Long'!AW:AW,'RAB Prices Long'!$B:$B,'All Prices combined'!$D277,'RAB Prices Long'!$E:$E,'All Prices combined'!$G277)))),2)</f>
        <v>1.05</v>
      </c>
      <c r="AU277" s="2">
        <f>ROUND(IF($B277="Annuity",SUMIFS('Annuity Prices'!AX:AX,'Annuity Prices'!$B:$B,$D277,'Annuity Prices'!$E:$E,$G277),IF($B277="RAB Short",SUMIFS('RAB Prices Short'!AX:AX,'RAB Prices Short'!$B:$B,'All Prices combined'!$D277,'RAB Prices Short'!$E:$E,'All Prices combined'!$G277),IF($B277="RAB Long",SUMIFS('RAB Prices Long'!AX:AX,'RAB Prices Long'!$B:$B,'All Prices combined'!$D277,'RAB Prices Long'!$E:$E,'All Prices combined'!$G277)))),2)</f>
        <v>1.08</v>
      </c>
      <c r="AV277" s="2">
        <f>ROUND(IF($B277="Annuity",SUMIFS('Annuity Prices'!AY:AY,'Annuity Prices'!$B:$B,$D277,'Annuity Prices'!$E:$E,$G277),IF($B277="RAB Short",SUMIFS('RAB Prices Short'!AY:AY,'RAB Prices Short'!$B:$B,'All Prices combined'!$D277,'RAB Prices Short'!$E:$E,'All Prices combined'!$G277),IF($B277="RAB Long",SUMIFS('RAB Prices Long'!AY:AY,'RAB Prices Long'!$B:$B,'All Prices combined'!$D277,'RAB Prices Long'!$E:$E,'All Prices combined'!$G277)))),2)</f>
        <v>2.2599999999999998</v>
      </c>
      <c r="AW277" s="2">
        <f>ROUND(IF($B277="Annuity",SUMIFS('Annuity Prices'!AZ:AZ,'Annuity Prices'!$B:$B,$D277,'Annuity Prices'!$E:$E,$G277),IF($B277="RAB Short",SUMIFS('RAB Prices Short'!AZ:AZ,'RAB Prices Short'!$B:$B,'All Prices combined'!$D277,'RAB Prices Short'!$E:$E,'All Prices combined'!$G277),IF($B277="RAB Long",SUMIFS('RAB Prices Long'!AZ:AZ,'RAB Prices Long'!$B:$B,'All Prices combined'!$D277,'RAB Prices Long'!$E:$E,'All Prices combined'!$G277)))),2)</f>
        <v>2.31</v>
      </c>
      <c r="AX277" s="2">
        <f>ROUND(IF($B277="Annuity",SUMIFS('Annuity Prices'!BA:BA,'Annuity Prices'!$B:$B,$D277,'Annuity Prices'!$E:$E,$G277),IF($B277="RAB Short",SUMIFS('RAB Prices Short'!BA:BA,'RAB Prices Short'!$B:$B,'All Prices combined'!$D277,'RAB Prices Short'!$E:$E,'All Prices combined'!$G277),IF($B277="RAB Long",SUMIFS('RAB Prices Long'!BA:BA,'RAB Prices Long'!$B:$B,'All Prices combined'!$D277,'RAB Prices Long'!$E:$E,'All Prices combined'!$G277)))),2)</f>
        <v>2.36</v>
      </c>
      <c r="AY277" s="2">
        <f>ROUND(IF($B277="Annuity",SUMIFS('Annuity Prices'!BB:BB,'Annuity Prices'!$B:$B,$D277,'Annuity Prices'!$E:$E,$G277),IF($B277="RAB Short",SUMIFS('RAB Prices Short'!BB:BB,'RAB Prices Short'!$B:$B,'All Prices combined'!$D277,'RAB Prices Short'!$E:$E,'All Prices combined'!$G277),IF($B277="RAB Long",SUMIFS('RAB Prices Long'!BB:BB,'RAB Prices Long'!$B:$B,'All Prices combined'!$D277,'RAB Prices Long'!$E:$E,'All Prices combined'!$G277)))),2)</f>
        <v>2.42</v>
      </c>
      <c r="AZ277" s="2">
        <f>ROUND(IF($B277="Annuity",SUMIFS('Annuity Prices'!BC:BC,'Annuity Prices'!$B:$B,$D277,'Annuity Prices'!$E:$E,$G277),IF($B277="RAB Short",SUMIFS('RAB Prices Short'!BC:BC,'RAB Prices Short'!$B:$B,'All Prices combined'!$D277,'RAB Prices Short'!$E:$E,'All Prices combined'!$G277),IF($B277="RAB Long",SUMIFS('RAB Prices Long'!BC:BC,'RAB Prices Long'!$B:$B,'All Prices combined'!$D277,'RAB Prices Long'!$E:$E,'All Prices combined'!$G277)))),2)</f>
        <v>2.48</v>
      </c>
      <c r="BA277" s="2">
        <f>ROUND(IF($B277="Annuity",SUMIFS('Annuity Prices'!BD:BD,'Annuity Prices'!$B:$B,$D277,'Annuity Prices'!$E:$E,$G277),IF($B277="RAB Short",SUMIFS('RAB Prices Short'!BD:BD,'RAB Prices Short'!$B:$B,'All Prices combined'!$D277,'RAB Prices Short'!$E:$E,'All Prices combined'!$G277),IF($B277="RAB Long",SUMIFS('RAB Prices Long'!BD:BD,'RAB Prices Long'!$B:$B,'All Prices combined'!$D277,'RAB Prices Long'!$E:$E,'All Prices combined'!$G277)))),2)</f>
        <v>2.54</v>
      </c>
      <c r="BB277" s="2">
        <f>ROUND(IF($B277="Annuity",SUMIFS('Annuity Prices'!BE:BE,'Annuity Prices'!$B:$B,$D277,'Annuity Prices'!$E:$E,$G277),IF($B277="RAB Short",SUMIFS('RAB Prices Short'!BE:BE,'RAB Prices Short'!$B:$B,'All Prices combined'!$D277,'RAB Prices Short'!$E:$E,'All Prices combined'!$G277),IF($B277="RAB Long",SUMIFS('RAB Prices Long'!BE:BE,'RAB Prices Long'!$B:$B,'All Prices combined'!$D277,'RAB Prices Long'!$E:$E,'All Prices combined'!$G277)))),2)</f>
        <v>2.61</v>
      </c>
      <c r="BC277" s="2">
        <f>ROUND(IF($B277="Annuity",SUMIFS('Annuity Prices'!BF:BF,'Annuity Prices'!$B:$B,$D277,'Annuity Prices'!$E:$E,$G277),IF($B277="RAB Short",SUMIFS('RAB Prices Short'!BF:BF,'RAB Prices Short'!$B:$B,'All Prices combined'!$D277,'RAB Prices Short'!$E:$E,'All Prices combined'!$G277),IF($B277="RAB Long",SUMIFS('RAB Prices Long'!BF:BF,'RAB Prices Long'!$B:$B,'All Prices combined'!$D277,'RAB Prices Long'!$E:$E,'All Prices combined'!$G277)))),2)</f>
        <v>2.68</v>
      </c>
      <c r="BD277" s="2">
        <f>ROUND(IF($B277="Annuity",SUMIFS('Annuity Prices'!BG:BG,'Annuity Prices'!$B:$B,$D277,'Annuity Prices'!$E:$E,$G277),IF($B277="RAB Short",SUMIFS('RAB Prices Short'!BG:BG,'RAB Prices Short'!$B:$B,'All Prices combined'!$D277,'RAB Prices Short'!$E:$E,'All Prices combined'!$G277),IF($B277="RAB Long",SUMIFS('RAB Prices Long'!BG:BG,'RAB Prices Long'!$B:$B,'All Prices combined'!$D277,'RAB Prices Long'!$E:$E,'All Prices combined'!$G277)))),2)</f>
        <v>2.72</v>
      </c>
      <c r="BE277" s="2">
        <f>ROUND(IF($B277="Annuity",SUMIFS('Annuity Prices'!BH:BH,'Annuity Prices'!$B:$B,$D277,'Annuity Prices'!$E:$E,$G277),IF($B277="RAB Short",SUMIFS('RAB Prices Short'!BH:BH,'RAB Prices Short'!$B:$B,'All Prices combined'!$D277,'RAB Prices Short'!$E:$E,'All Prices combined'!$G277),IF($B277="RAB Long",SUMIFS('RAB Prices Long'!BH:BH,'RAB Prices Long'!$B:$B,'All Prices combined'!$D277,'RAB Prices Long'!$E:$E,'All Prices combined'!$G277)))),2)</f>
        <v>2.79</v>
      </c>
      <c r="BF277" s="2">
        <f>ROUND(IF($B277="Annuity",SUMIFS('Annuity Prices'!BI:BI,'Annuity Prices'!$B:$B,$D277,'Annuity Prices'!$E:$E,$G277),IF($B277="RAB Short",SUMIFS('RAB Prices Short'!BI:BI,'RAB Prices Short'!$B:$B,'All Prices combined'!$D277,'RAB Prices Short'!$E:$E,'All Prices combined'!$G277),IF($B277="RAB Long",SUMIFS('RAB Prices Long'!BI:BI,'RAB Prices Long'!$B:$B,'All Prices combined'!$D277,'RAB Prices Long'!$E:$E,'All Prices combined'!$G277)))),2)</f>
        <v>2.85</v>
      </c>
      <c r="BG277" s="2">
        <f>ROUND(IF($B277="Annuity",SUMIFS('Annuity Prices'!BJ:BJ,'Annuity Prices'!$B:$B,$D277,'Annuity Prices'!$E:$E,$G277),IF($B277="RAB Short",SUMIFS('RAB Prices Short'!BJ:BJ,'RAB Prices Short'!$B:$B,'All Prices combined'!$D277,'RAB Prices Short'!$E:$E,'All Prices combined'!$G277),IF($B277="RAB Long",SUMIFS('RAB Prices Long'!BJ:BJ,'RAB Prices Long'!$B:$B,'All Prices combined'!$D277,'RAB Prices Long'!$E:$E,'All Prices combined'!$G277)))),2)</f>
        <v>2.92</v>
      </c>
      <c r="BH277" s="2">
        <f>ROUND(IF($B277="Annuity",SUMIFS('Annuity Prices'!BK:BK,'Annuity Prices'!$B:$B,$D277,'Annuity Prices'!$E:$E,$G277),IF($B277="RAB Short",SUMIFS('RAB Prices Short'!BK:BK,'RAB Prices Short'!$B:$B,'All Prices combined'!$D277,'RAB Prices Short'!$E:$E,'All Prices combined'!$G277),IF($B277="RAB Long",SUMIFS('RAB Prices Long'!BK:BK,'RAB Prices Long'!$B:$B,'All Prices combined'!$D277,'RAB Prices Long'!$E:$E,'All Prices combined'!$G277)))),2)</f>
        <v>2.99</v>
      </c>
      <c r="BI277" s="2">
        <f>ROUND(IF($B277="Annuity",SUMIFS('Annuity Prices'!BL:BL,'Annuity Prices'!$B:$B,$D277,'Annuity Prices'!$E:$E,$G277),IF($B277="RAB Short",SUMIFS('RAB Prices Short'!BL:BL,'RAB Prices Short'!$B:$B,'All Prices combined'!$D277,'RAB Prices Short'!$E:$E,'All Prices combined'!$G277),IF($B277="RAB Long",SUMIFS('RAB Prices Long'!BL:BL,'RAB Prices Long'!$B:$B,'All Prices combined'!$D277,'RAB Prices Long'!$E:$E,'All Prices combined'!$G277)))),2)</f>
        <v>3.07</v>
      </c>
      <c r="BJ277" s="2">
        <f>ROUND(IF($B277="Annuity",SUMIFS('Annuity Prices'!BM:BM,'Annuity Prices'!$B:$B,$D277,'Annuity Prices'!$E:$E,$G277),IF($B277="RAB Short",SUMIFS('RAB Prices Short'!BM:BM,'RAB Prices Short'!$B:$B,'All Prices combined'!$D277,'RAB Prices Short'!$E:$E,'All Prices combined'!$G277),IF($B277="RAB Long",SUMIFS('RAB Prices Long'!BM:BM,'RAB Prices Long'!$B:$B,'All Prices combined'!$D277,'RAB Prices Long'!$E:$E,'All Prices combined'!$G277)))),2)</f>
        <v>3.13</v>
      </c>
      <c r="BK277" s="2">
        <f>ROUND(IF($B277="Annuity",SUMIFS('Annuity Prices'!BN:BN,'Annuity Prices'!$B:$B,$D277,'Annuity Prices'!$E:$E,$G277),IF($B277="RAB Short",SUMIFS('RAB Prices Short'!BN:BN,'RAB Prices Short'!$B:$B,'All Prices combined'!$D277,'RAB Prices Short'!$E:$E,'All Prices combined'!$G277),IF($B277="RAB Long",SUMIFS('RAB Prices Long'!BN:BN,'RAB Prices Long'!$B:$B,'All Prices combined'!$D277,'RAB Prices Long'!$E:$E,'All Prices combined'!$G277)))),2)</f>
        <v>3.21</v>
      </c>
      <c r="BL277" s="2">
        <f>ROUND(IF($B277="Annuity",SUMIFS('Annuity Prices'!BO:BO,'Annuity Prices'!$B:$B,$D277,'Annuity Prices'!$E:$E,$G277),IF($B277="RAB Short",SUMIFS('RAB Prices Short'!BO:BO,'RAB Prices Short'!$B:$B,'All Prices combined'!$D277,'RAB Prices Short'!$E:$E,'All Prices combined'!$G277),IF($B277="RAB Long",SUMIFS('RAB Prices Long'!BO:BO,'RAB Prices Long'!$B:$B,'All Prices combined'!$D277,'RAB Prices Long'!$E:$E,'All Prices combined'!$G277)))),2)</f>
        <v>3.29</v>
      </c>
      <c r="BM277" s="2">
        <f>ROUND(IF($B277="Annuity",SUMIFS('Annuity Prices'!BP:BP,'Annuity Prices'!$B:$B,$D277,'Annuity Prices'!$E:$E,$G277),IF($B277="RAB Short",SUMIFS('RAB Prices Short'!BP:BP,'RAB Prices Short'!$B:$B,'All Prices combined'!$D277,'RAB Prices Short'!$E:$E,'All Prices combined'!$G277),IF($B277="RAB Long",SUMIFS('RAB Prices Long'!BP:BP,'RAB Prices Long'!$B:$B,'All Prices combined'!$D277,'RAB Prices Long'!$E:$E,'All Prices combined'!$G277)))),2)</f>
        <v>3.37</v>
      </c>
      <c r="BN277" s="2">
        <f>ROUND(IF($B277="Annuity",SUMIFS('Annuity Prices'!BQ:BQ,'Annuity Prices'!$B:$B,$D277,'Annuity Prices'!$E:$E,$G277),IF($B277="RAB Short",SUMIFS('RAB Prices Short'!BQ:BQ,'RAB Prices Short'!$B:$B,'All Prices combined'!$D277,'RAB Prices Short'!$E:$E,'All Prices combined'!$G277),IF($B277="RAB Long",SUMIFS('RAB Prices Long'!BQ:BQ,'RAB Prices Long'!$B:$B,'All Prices combined'!$D277,'RAB Prices Long'!$E:$E,'All Prices combined'!$G277)))),2)</f>
        <v>3.44</v>
      </c>
      <c r="BO277" s="2">
        <f>ROUND(IF($B277="Annuity",SUMIFS('Annuity Prices'!BR:BR,'Annuity Prices'!$B:$B,$D277,'Annuity Prices'!$E:$E,$G277),IF($B277="RAB Short",SUMIFS('RAB Prices Short'!BR:BR,'RAB Prices Short'!$B:$B,'All Prices combined'!$D277,'RAB Prices Short'!$E:$E,'All Prices combined'!$G277),IF($B277="RAB Long",SUMIFS('RAB Prices Long'!BR:BR,'RAB Prices Long'!$B:$B,'All Prices combined'!$D277,'RAB Prices Long'!$E:$E,'All Prices combined'!$G277)))),2)</f>
        <v>3.52</v>
      </c>
      <c r="BP277" s="2">
        <f>ROUND(IF($B277="Annuity",SUMIFS('Annuity Prices'!BS:BS,'Annuity Prices'!$B:$B,$D277,'Annuity Prices'!$E:$E,$G277),IF($B277="RAB Short",SUMIFS('RAB Prices Short'!BS:BS,'RAB Prices Short'!$B:$B,'All Prices combined'!$D277,'RAB Prices Short'!$E:$E,'All Prices combined'!$G277),IF($B277="RAB Long",SUMIFS('RAB Prices Long'!BS:BS,'RAB Prices Long'!$B:$B,'All Prices combined'!$D277,'RAB Prices Long'!$E:$E,'All Prices combined'!$G277)))),2)</f>
        <v>3.61</v>
      </c>
      <c r="BQ277" s="2">
        <f>ROUND(IF($B277="Annuity",SUMIFS('Annuity Prices'!BT:BT,'Annuity Prices'!$B:$B,$D277,'Annuity Prices'!$E:$E,$G277),IF($B277="RAB Short",SUMIFS('RAB Prices Short'!BT:BT,'RAB Prices Short'!$B:$B,'All Prices combined'!$D277,'RAB Prices Short'!$E:$E,'All Prices combined'!$G277),IF($B277="RAB Long",SUMIFS('RAB Prices Long'!BT:BT,'RAB Prices Long'!$B:$B,'All Prices combined'!$D277,'RAB Prices Long'!$E:$E,'All Prices combined'!$G277)))),2)</f>
        <v>3.7</v>
      </c>
      <c r="BR277" s="2">
        <f>ROUND(IF($B277="Annuity",SUMIFS('Annuity Prices'!BU:BU,'Annuity Prices'!$B:$B,$D277,'Annuity Prices'!$E:$E,$G277),IF($B277="RAB Short",SUMIFS('RAB Prices Short'!BU:BU,'RAB Prices Short'!$B:$B,'All Prices combined'!$D277,'RAB Prices Short'!$E:$E,'All Prices combined'!$G277),IF($B277="RAB Long",SUMIFS('RAB Prices Long'!BU:BU,'RAB Prices Long'!$B:$B,'All Prices combined'!$D277,'RAB Prices Long'!$E:$E,'All Prices combined'!$G277)))),2)</f>
        <v>3.77</v>
      </c>
      <c r="BS277" s="2">
        <f>ROUND(IF($B277="Annuity",SUMIFS('Annuity Prices'!BV:BV,'Annuity Prices'!$B:$B,$D277,'Annuity Prices'!$E:$E,$G277),IF($B277="RAB Short",SUMIFS('RAB Prices Short'!BV:BV,'RAB Prices Short'!$B:$B,'All Prices combined'!$D277,'RAB Prices Short'!$E:$E,'All Prices combined'!$G277),IF($B277="RAB Long",SUMIFS('RAB Prices Long'!BV:BV,'RAB Prices Long'!$B:$B,'All Prices combined'!$D277,'RAB Prices Long'!$E:$E,'All Prices combined'!$G277)))),2)</f>
        <v>3.87</v>
      </c>
      <c r="BT277" s="2">
        <f>ROUND(IF($B277="Annuity",SUMIFS('Annuity Prices'!BW:BW,'Annuity Prices'!$B:$B,$D277,'Annuity Prices'!$E:$E,$G277),IF($B277="RAB Short",SUMIFS('RAB Prices Short'!BW:BW,'RAB Prices Short'!$B:$B,'All Prices combined'!$D277,'RAB Prices Short'!$E:$E,'All Prices combined'!$G277),IF($B277="RAB Long",SUMIFS('RAB Prices Long'!BW:BW,'RAB Prices Long'!$B:$B,'All Prices combined'!$D277,'RAB Prices Long'!$E:$E,'All Prices combined'!$G277)))),2)</f>
        <v>3.96</v>
      </c>
      <c r="BU277" s="2">
        <f>ROUND(IF($B277="Annuity",SUMIFS('Annuity Prices'!BX:BX,'Annuity Prices'!$B:$B,$D277,'Annuity Prices'!$E:$E,$G277),IF($B277="RAB Short",SUMIFS('RAB Prices Short'!BX:BX,'RAB Prices Short'!$B:$B,'All Prices combined'!$D277,'RAB Prices Short'!$E:$E,'All Prices combined'!$G277),IF($B277="RAB Long",SUMIFS('RAB Prices Long'!BX:BX,'RAB Prices Long'!$B:$B,'All Prices combined'!$D277,'RAB Prices Long'!$E:$E,'All Prices combined'!$G277)))),2)</f>
        <v>4.0599999999999996</v>
      </c>
    </row>
    <row r="278" spans="2:73" x14ac:dyDescent="0.25">
      <c r="B278" t="s">
        <v>44</v>
      </c>
      <c r="C278">
        <v>16</v>
      </c>
      <c r="E278" t="s">
        <v>173</v>
      </c>
      <c r="G278" t="s">
        <v>177</v>
      </c>
      <c r="I278" s="2">
        <f>ROUND(IF($B278="Annuity",SUMIFS('Annuity Prices'!L:L,'Annuity Prices'!$B:$B,$D278,'Annuity Prices'!$E:$E,$G278),IF($B278="RAB Short",SUMIFS('RAB Prices Short'!L:L,'RAB Prices Short'!$B:$B,'All Prices combined'!$D278,'RAB Prices Short'!$E:$E,'All Prices combined'!$G278),IF($B278="RAB Long",SUMIFS('RAB Prices Long'!L:L,'RAB Prices Long'!$B:$B,'All Prices combined'!$D278,'RAB Prices Long'!$E:$E,'All Prices combined'!$G278)))),2)</f>
        <v>0</v>
      </c>
      <c r="J278" s="2">
        <f>ROUND(IF($B278="Annuity",SUMIFS('Annuity Prices'!M:M,'Annuity Prices'!$B:$B,$D278,'Annuity Prices'!$E:$E,$G278),IF($B278="RAB Short",SUMIFS('RAB Prices Short'!M:M,'RAB Prices Short'!$B:$B,'All Prices combined'!$D278,'RAB Prices Short'!$E:$E,'All Prices combined'!$G278),IF($B278="RAB Long",SUMIFS('RAB Prices Long'!M:M,'RAB Prices Long'!$B:$B,'All Prices combined'!$D278,'RAB Prices Long'!$E:$E,'All Prices combined'!$G278)))),2)</f>
        <v>0</v>
      </c>
      <c r="K278" s="2">
        <f>ROUND(IF($B278="Annuity",SUMIFS('Annuity Prices'!N:N,'Annuity Prices'!$B:$B,$D278,'Annuity Prices'!$E:$E,$G278),IF($B278="RAB Short",SUMIFS('RAB Prices Short'!N:N,'RAB Prices Short'!$B:$B,'All Prices combined'!$D278,'RAB Prices Short'!$E:$E,'All Prices combined'!$G278),IF($B278="RAB Long",SUMIFS('RAB Prices Long'!N:N,'RAB Prices Long'!$B:$B,'All Prices combined'!$D278,'RAB Prices Long'!$E:$E,'All Prices combined'!$G278)))),2)</f>
        <v>0</v>
      </c>
      <c r="L278" s="2">
        <f>ROUND(IF($B278="Annuity",SUMIFS('Annuity Prices'!O:O,'Annuity Prices'!$B:$B,$D278,'Annuity Prices'!$E:$E,$G278),IF($B278="RAB Short",SUMIFS('RAB Prices Short'!O:O,'RAB Prices Short'!$B:$B,'All Prices combined'!$D278,'RAB Prices Short'!$E:$E,'All Prices combined'!$G278),IF($B278="RAB Long",SUMIFS('RAB Prices Long'!O:O,'RAB Prices Long'!$B:$B,'All Prices combined'!$D278,'RAB Prices Long'!$E:$E,'All Prices combined'!$G278)))),2)</f>
        <v>0</v>
      </c>
      <c r="M278" s="2">
        <f>ROUND(IF($B278="Annuity",SUMIFS('Annuity Prices'!P:P,'Annuity Prices'!$B:$B,$D278,'Annuity Prices'!$E:$E,$G278),IF($B278="RAB Short",SUMIFS('RAB Prices Short'!P:P,'RAB Prices Short'!$B:$B,'All Prices combined'!$D278,'RAB Prices Short'!$E:$E,'All Prices combined'!$G278),IF($B278="RAB Long",SUMIFS('RAB Prices Long'!P:P,'RAB Prices Long'!$B:$B,'All Prices combined'!$D278,'RAB Prices Long'!$E:$E,'All Prices combined'!$G278)))),2)</f>
        <v>0</v>
      </c>
      <c r="N278" s="2">
        <f>ROUND(IF($B278="Annuity",SUMIFS('Annuity Prices'!Q:Q,'Annuity Prices'!$B:$B,$D278,'Annuity Prices'!$E:$E,$G278),IF($B278="RAB Short",SUMIFS('RAB Prices Short'!Q:Q,'RAB Prices Short'!$B:$B,'All Prices combined'!$D278,'RAB Prices Short'!$E:$E,'All Prices combined'!$G278),IF($B278="RAB Long",SUMIFS('RAB Prices Long'!Q:Q,'RAB Prices Long'!$B:$B,'All Prices combined'!$D278,'RAB Prices Long'!$E:$E,'All Prices combined'!$G278)))),2)</f>
        <v>0</v>
      </c>
      <c r="O278" s="2">
        <f>ROUND(IF($B278="Annuity",SUMIFS('Annuity Prices'!R:R,'Annuity Prices'!$B:$B,$D278,'Annuity Prices'!$E:$E,$G278),IF($B278="RAB Short",SUMIFS('RAB Prices Short'!R:R,'RAB Prices Short'!$B:$B,'All Prices combined'!$D278,'RAB Prices Short'!$E:$E,'All Prices combined'!$G278),IF($B278="RAB Long",SUMIFS('RAB Prices Long'!R:R,'RAB Prices Long'!$B:$B,'All Prices combined'!$D278,'RAB Prices Long'!$E:$E,'All Prices combined'!$G278)))),2)</f>
        <v>0</v>
      </c>
      <c r="P278" s="2">
        <f>ROUND(IF($B278="Annuity",SUMIFS('Annuity Prices'!S:S,'Annuity Prices'!$B:$B,$D278,'Annuity Prices'!$E:$E,$G278),IF($B278="RAB Short",SUMIFS('RAB Prices Short'!S:S,'RAB Prices Short'!$B:$B,'All Prices combined'!$D278,'RAB Prices Short'!$E:$E,'All Prices combined'!$G278),IF($B278="RAB Long",SUMIFS('RAB Prices Long'!S:S,'RAB Prices Long'!$B:$B,'All Prices combined'!$D278,'RAB Prices Long'!$E:$E,'All Prices combined'!$G278)))),2)</f>
        <v>0</v>
      </c>
      <c r="Q278" s="2">
        <f>ROUND(IF($B278="Annuity",SUMIFS('Annuity Prices'!T:T,'Annuity Prices'!$B:$B,$D278,'Annuity Prices'!$E:$E,$G278),IF($B278="RAB Short",SUMIFS('RAB Prices Short'!T:T,'RAB Prices Short'!$B:$B,'All Prices combined'!$D278,'RAB Prices Short'!$E:$E,'All Prices combined'!$G278),IF($B278="RAB Long",SUMIFS('RAB Prices Long'!T:T,'RAB Prices Long'!$B:$B,'All Prices combined'!$D278,'RAB Prices Long'!$E:$E,'All Prices combined'!$G278)))),2)</f>
        <v>0</v>
      </c>
      <c r="R278" s="2">
        <f>ROUND(IF($B278="Annuity",SUMIFS('Annuity Prices'!U:U,'Annuity Prices'!$B:$B,$D278,'Annuity Prices'!$E:$E,$G278),IF($B278="RAB Short",SUMIFS('RAB Prices Short'!U:U,'RAB Prices Short'!$B:$B,'All Prices combined'!$D278,'RAB Prices Short'!$E:$E,'All Prices combined'!$G278),IF($B278="RAB Long",SUMIFS('RAB Prices Long'!U:U,'RAB Prices Long'!$B:$B,'All Prices combined'!$D278,'RAB Prices Long'!$E:$E,'All Prices combined'!$G278)))),2)</f>
        <v>0</v>
      </c>
      <c r="S278" s="2">
        <f>ROUND(IF($B278="Annuity",SUMIFS('Annuity Prices'!V:V,'Annuity Prices'!$B:$B,$D278,'Annuity Prices'!$E:$E,$G278),IF($B278="RAB Short",SUMIFS('RAB Prices Short'!V:V,'RAB Prices Short'!$B:$B,'All Prices combined'!$D278,'RAB Prices Short'!$E:$E,'All Prices combined'!$G278),IF($B278="RAB Long",SUMIFS('RAB Prices Long'!V:V,'RAB Prices Long'!$B:$B,'All Prices combined'!$D278,'RAB Prices Long'!$E:$E,'All Prices combined'!$G278)))),2)</f>
        <v>0</v>
      </c>
      <c r="T278" s="2">
        <f>ROUND(IF($B278="Annuity",SUMIFS('Annuity Prices'!W:W,'Annuity Prices'!$B:$B,$D278,'Annuity Prices'!$E:$E,$G278),IF($B278="RAB Short",SUMIFS('RAB Prices Short'!W:W,'RAB Prices Short'!$B:$B,'All Prices combined'!$D278,'RAB Prices Short'!$E:$E,'All Prices combined'!$G278),IF($B278="RAB Long",SUMIFS('RAB Prices Long'!W:W,'RAB Prices Long'!$B:$B,'All Prices combined'!$D278,'RAB Prices Long'!$E:$E,'All Prices combined'!$G278)))),2)</f>
        <v>0</v>
      </c>
      <c r="U278" s="2">
        <f>ROUND(IF($B278="Annuity",SUMIFS('Annuity Prices'!X:X,'Annuity Prices'!$B:$B,$D278,'Annuity Prices'!$E:$E,$G278),IF($B278="RAB Short",SUMIFS('RAB Prices Short'!X:X,'RAB Prices Short'!$B:$B,'All Prices combined'!$D278,'RAB Prices Short'!$E:$E,'All Prices combined'!$G278),IF($B278="RAB Long",SUMIFS('RAB Prices Long'!X:X,'RAB Prices Long'!$B:$B,'All Prices combined'!$D278,'RAB Prices Long'!$E:$E,'All Prices combined'!$G278)))),2)</f>
        <v>0</v>
      </c>
      <c r="V278" s="2">
        <f>ROUND(IF($B278="Annuity",SUMIFS('Annuity Prices'!Y:Y,'Annuity Prices'!$B:$B,$D278,'Annuity Prices'!$E:$E,$G278),IF($B278="RAB Short",SUMIFS('RAB Prices Short'!Y:Y,'RAB Prices Short'!$B:$B,'All Prices combined'!$D278,'RAB Prices Short'!$E:$E,'All Prices combined'!$G278),IF($B278="RAB Long",SUMIFS('RAB Prices Long'!Y:Y,'RAB Prices Long'!$B:$B,'All Prices combined'!$D278,'RAB Prices Long'!$E:$E,'All Prices combined'!$G278)))),2)</f>
        <v>0</v>
      </c>
      <c r="W278" s="2">
        <f>ROUND(IF($B278="Annuity",SUMIFS('Annuity Prices'!Z:Z,'Annuity Prices'!$B:$B,$D278,'Annuity Prices'!$E:$E,$G278),IF($B278="RAB Short",SUMIFS('RAB Prices Short'!Z:Z,'RAB Prices Short'!$B:$B,'All Prices combined'!$D278,'RAB Prices Short'!$E:$E,'All Prices combined'!$G278),IF($B278="RAB Long",SUMIFS('RAB Prices Long'!Z:Z,'RAB Prices Long'!$B:$B,'All Prices combined'!$D278,'RAB Prices Long'!$E:$E,'All Prices combined'!$G278)))),2)</f>
        <v>0</v>
      </c>
      <c r="X278" s="2">
        <f>ROUND(IF($B278="Annuity",SUMIFS('Annuity Prices'!AA:AA,'Annuity Prices'!$B:$B,$D278,'Annuity Prices'!$E:$E,$G278),IF($B278="RAB Short",SUMIFS('RAB Prices Short'!AA:AA,'RAB Prices Short'!$B:$B,'All Prices combined'!$D278,'RAB Prices Short'!$E:$E,'All Prices combined'!$G278),IF($B278="RAB Long",SUMIFS('RAB Prices Long'!AA:AA,'RAB Prices Long'!$B:$B,'All Prices combined'!$D278,'RAB Prices Long'!$E:$E,'All Prices combined'!$G278)))),2)</f>
        <v>0</v>
      </c>
      <c r="Y278" s="2">
        <f>ROUND(IF($B278="Annuity",SUMIFS('Annuity Prices'!AB:AB,'Annuity Prices'!$B:$B,$D278,'Annuity Prices'!$E:$E,$G278),IF($B278="RAB Short",SUMIFS('RAB Prices Short'!AB:AB,'RAB Prices Short'!$B:$B,'All Prices combined'!$D278,'RAB Prices Short'!$E:$E,'All Prices combined'!$G278),IF($B278="RAB Long",SUMIFS('RAB Prices Long'!AB:AB,'RAB Prices Long'!$B:$B,'All Prices combined'!$D278,'RAB Prices Long'!$E:$E,'All Prices combined'!$G278)))),2)</f>
        <v>0</v>
      </c>
      <c r="Z278" s="2">
        <f>ROUND(IF($B278="Annuity",SUMIFS('Annuity Prices'!AC:AC,'Annuity Prices'!$B:$B,$D278,'Annuity Prices'!$E:$E,$G278),IF($B278="RAB Short",SUMIFS('RAB Prices Short'!AC:AC,'RAB Prices Short'!$B:$B,'All Prices combined'!$D278,'RAB Prices Short'!$E:$E,'All Prices combined'!$G278),IF($B278="RAB Long",SUMIFS('RAB Prices Long'!AC:AC,'RAB Prices Long'!$B:$B,'All Prices combined'!$D278,'RAB Prices Long'!$E:$E,'All Prices combined'!$G278)))),2)</f>
        <v>0</v>
      </c>
      <c r="AA278" s="2">
        <f>ROUND(IF($B278="Annuity",SUMIFS('Annuity Prices'!AD:AD,'Annuity Prices'!$B:$B,$D278,'Annuity Prices'!$E:$E,$G278),IF($B278="RAB Short",SUMIFS('RAB Prices Short'!AD:AD,'RAB Prices Short'!$B:$B,'All Prices combined'!$D278,'RAB Prices Short'!$E:$E,'All Prices combined'!$G278),IF($B278="RAB Long",SUMIFS('RAB Prices Long'!AD:AD,'RAB Prices Long'!$B:$B,'All Prices combined'!$D278,'RAB Prices Long'!$E:$E,'All Prices combined'!$G278)))),2)</f>
        <v>0</v>
      </c>
      <c r="AB278" s="2">
        <f>ROUND(IF($B278="Annuity",SUMIFS('Annuity Prices'!AE:AE,'Annuity Prices'!$B:$B,$D278,'Annuity Prices'!$E:$E,$G278),IF($B278="RAB Short",SUMIFS('RAB Prices Short'!AE:AE,'RAB Prices Short'!$B:$B,'All Prices combined'!$D278,'RAB Prices Short'!$E:$E,'All Prices combined'!$G278),IF($B278="RAB Long",SUMIFS('RAB Prices Long'!AE:AE,'RAB Prices Long'!$B:$B,'All Prices combined'!$D278,'RAB Prices Long'!$E:$E,'All Prices combined'!$G278)))),2)</f>
        <v>0</v>
      </c>
      <c r="AC278" s="2">
        <f>ROUND(IF($B278="Annuity",SUMIFS('Annuity Prices'!AF:AF,'Annuity Prices'!$B:$B,$D278,'Annuity Prices'!$E:$E,$G278),IF($B278="RAB Short",SUMIFS('RAB Prices Short'!AF:AF,'RAB Prices Short'!$B:$B,'All Prices combined'!$D278,'RAB Prices Short'!$E:$E,'All Prices combined'!$G278),IF($B278="RAB Long",SUMIFS('RAB Prices Long'!AF:AF,'RAB Prices Long'!$B:$B,'All Prices combined'!$D278,'RAB Prices Long'!$E:$E,'All Prices combined'!$G278)))),2)</f>
        <v>0</v>
      </c>
      <c r="AD278" s="2">
        <f>ROUND(IF($B278="Annuity",SUMIFS('Annuity Prices'!AG:AG,'Annuity Prices'!$B:$B,$D278,'Annuity Prices'!$E:$E,$G278),IF($B278="RAB Short",SUMIFS('RAB Prices Short'!AG:AG,'RAB Prices Short'!$B:$B,'All Prices combined'!$D278,'RAB Prices Short'!$E:$E,'All Prices combined'!$G278),IF($B278="RAB Long",SUMIFS('RAB Prices Long'!AG:AG,'RAB Prices Long'!$B:$B,'All Prices combined'!$D278,'RAB Prices Long'!$E:$E,'All Prices combined'!$G278)))),2)</f>
        <v>0</v>
      </c>
      <c r="AE278" s="2">
        <f>ROUND(IF($B278="Annuity",SUMIFS('Annuity Prices'!AH:AH,'Annuity Prices'!$B:$B,$D278,'Annuity Prices'!$E:$E,$G278),IF($B278="RAB Short",SUMIFS('RAB Prices Short'!AH:AH,'RAB Prices Short'!$B:$B,'All Prices combined'!$D278,'RAB Prices Short'!$E:$E,'All Prices combined'!$G278),IF($B278="RAB Long",SUMIFS('RAB Prices Long'!AH:AH,'RAB Prices Long'!$B:$B,'All Prices combined'!$D278,'RAB Prices Long'!$E:$E,'All Prices combined'!$G278)))),2)</f>
        <v>0</v>
      </c>
      <c r="AF278" s="2">
        <f>ROUND(IF($B278="Annuity",SUMIFS('Annuity Prices'!AI:AI,'Annuity Prices'!$B:$B,$D278,'Annuity Prices'!$E:$E,$G278),IF($B278="RAB Short",SUMIFS('RAB Prices Short'!AI:AI,'RAB Prices Short'!$B:$B,'All Prices combined'!$D278,'RAB Prices Short'!$E:$E,'All Prices combined'!$G278),IF($B278="RAB Long",SUMIFS('RAB Prices Long'!AI:AI,'RAB Prices Long'!$B:$B,'All Prices combined'!$D278,'RAB Prices Long'!$E:$E,'All Prices combined'!$G278)))),2)</f>
        <v>0</v>
      </c>
      <c r="AG278" s="2">
        <f>ROUND(IF($B278="Annuity",SUMIFS('Annuity Prices'!AJ:AJ,'Annuity Prices'!$B:$B,$D278,'Annuity Prices'!$E:$E,$G278),IF($B278="RAB Short",SUMIFS('RAB Prices Short'!AJ:AJ,'RAB Prices Short'!$B:$B,'All Prices combined'!$D278,'RAB Prices Short'!$E:$E,'All Prices combined'!$G278),IF($B278="RAB Long",SUMIFS('RAB Prices Long'!AJ:AJ,'RAB Prices Long'!$B:$B,'All Prices combined'!$D278,'RAB Prices Long'!$E:$E,'All Prices combined'!$G278)))),2)</f>
        <v>0</v>
      </c>
      <c r="AH278" s="2">
        <f>ROUND(IF($B278="Annuity",SUMIFS('Annuity Prices'!AK:AK,'Annuity Prices'!$B:$B,$D278,'Annuity Prices'!$E:$E,$G278),IF($B278="RAB Short",SUMIFS('RAB Prices Short'!AK:AK,'RAB Prices Short'!$B:$B,'All Prices combined'!$D278,'RAB Prices Short'!$E:$E,'All Prices combined'!$G278),IF($B278="RAB Long",SUMIFS('RAB Prices Long'!AK:AK,'RAB Prices Long'!$B:$B,'All Prices combined'!$D278,'RAB Prices Long'!$E:$E,'All Prices combined'!$G278)))),2)</f>
        <v>0</v>
      </c>
      <c r="AI278" s="2">
        <f>ROUND(IF($B278="Annuity",SUMIFS('Annuity Prices'!AL:AL,'Annuity Prices'!$B:$B,$D278,'Annuity Prices'!$E:$E,$G278),IF($B278="RAB Short",SUMIFS('RAB Prices Short'!AL:AL,'RAB Prices Short'!$B:$B,'All Prices combined'!$D278,'RAB Prices Short'!$E:$E,'All Prices combined'!$G278),IF($B278="RAB Long",SUMIFS('RAB Prices Long'!AL:AL,'RAB Prices Long'!$B:$B,'All Prices combined'!$D278,'RAB Prices Long'!$E:$E,'All Prices combined'!$G278)))),2)</f>
        <v>0</v>
      </c>
      <c r="AJ278" s="2">
        <f>ROUND(IF($B278="Annuity",SUMIFS('Annuity Prices'!AM:AM,'Annuity Prices'!$B:$B,$D278,'Annuity Prices'!$E:$E,$G278),IF($B278="RAB Short",SUMIFS('RAB Prices Short'!AM:AM,'RAB Prices Short'!$B:$B,'All Prices combined'!$D278,'RAB Prices Short'!$E:$E,'All Prices combined'!$G278),IF($B278="RAB Long",SUMIFS('RAB Prices Long'!AM:AM,'RAB Prices Long'!$B:$B,'All Prices combined'!$D278,'RAB Prices Long'!$E:$E,'All Prices combined'!$G278)))),2)</f>
        <v>0</v>
      </c>
      <c r="AK278" s="2">
        <f>ROUND(IF($B278="Annuity",SUMIFS('Annuity Prices'!AN:AN,'Annuity Prices'!$B:$B,$D278,'Annuity Prices'!$E:$E,$G278),IF($B278="RAB Short",SUMIFS('RAB Prices Short'!AN:AN,'RAB Prices Short'!$B:$B,'All Prices combined'!$D278,'RAB Prices Short'!$E:$E,'All Prices combined'!$G278),IF($B278="RAB Long",SUMIFS('RAB Prices Long'!AN:AN,'RAB Prices Long'!$B:$B,'All Prices combined'!$D278,'RAB Prices Long'!$E:$E,'All Prices combined'!$G278)))),2)</f>
        <v>0</v>
      </c>
      <c r="AL278" s="2">
        <f>ROUND(IF($B278="Annuity",SUMIFS('Annuity Prices'!AO:AO,'Annuity Prices'!$B:$B,$D278,'Annuity Prices'!$E:$E,$G278),IF($B278="RAB Short",SUMIFS('RAB Prices Short'!AO:AO,'RAB Prices Short'!$B:$B,'All Prices combined'!$D278,'RAB Prices Short'!$E:$E,'All Prices combined'!$G278),IF($B278="RAB Long",SUMIFS('RAB Prices Long'!AO:AO,'RAB Prices Long'!$B:$B,'All Prices combined'!$D278,'RAB Prices Long'!$E:$E,'All Prices combined'!$G278)))),2)</f>
        <v>0</v>
      </c>
      <c r="AM278" s="2">
        <f>ROUND(IF($B278="Annuity",SUMIFS('Annuity Prices'!AP:AP,'Annuity Prices'!$B:$B,$D278,'Annuity Prices'!$E:$E,$G278),IF($B278="RAB Short",SUMIFS('RAB Prices Short'!AP:AP,'RAB Prices Short'!$B:$B,'All Prices combined'!$D278,'RAB Prices Short'!$E:$E,'All Prices combined'!$G278),IF($B278="RAB Long",SUMIFS('RAB Prices Long'!AP:AP,'RAB Prices Long'!$B:$B,'All Prices combined'!$D278,'RAB Prices Long'!$E:$E,'All Prices combined'!$G278)))),2)</f>
        <v>0</v>
      </c>
      <c r="AN278" s="2">
        <f>ROUND(IF($B278="Annuity",SUMIFS('Annuity Prices'!AQ:AQ,'Annuity Prices'!$B:$B,$D278,'Annuity Prices'!$E:$E,$G278),IF($B278="RAB Short",SUMIFS('RAB Prices Short'!AQ:AQ,'RAB Prices Short'!$B:$B,'All Prices combined'!$D278,'RAB Prices Short'!$E:$E,'All Prices combined'!$G278),IF($B278="RAB Long",SUMIFS('RAB Prices Long'!AQ:AQ,'RAB Prices Long'!$B:$B,'All Prices combined'!$D278,'RAB Prices Long'!$E:$E,'All Prices combined'!$G278)))),2)</f>
        <v>0</v>
      </c>
      <c r="AO278" s="2">
        <f>ROUND(IF($B278="Annuity",SUMIFS('Annuity Prices'!AR:AR,'Annuity Prices'!$B:$B,$D278,'Annuity Prices'!$E:$E,$G278),IF($B278="RAB Short",SUMIFS('RAB Prices Short'!AR:AR,'RAB Prices Short'!$B:$B,'All Prices combined'!$D278,'RAB Prices Short'!$E:$E,'All Prices combined'!$G278),IF($B278="RAB Long",SUMIFS('RAB Prices Long'!AR:AR,'RAB Prices Long'!$B:$B,'All Prices combined'!$D278,'RAB Prices Long'!$E:$E,'All Prices combined'!$G278)))),2)</f>
        <v>0</v>
      </c>
      <c r="AP278" s="2">
        <f>ROUND(IF($B278="Annuity",SUMIFS('Annuity Prices'!AS:AS,'Annuity Prices'!$B:$B,$D278,'Annuity Prices'!$E:$E,$G278),IF($B278="RAB Short",SUMIFS('RAB Prices Short'!AS:AS,'RAB Prices Short'!$B:$B,'All Prices combined'!$D278,'RAB Prices Short'!$E:$E,'All Prices combined'!$G278),IF($B278="RAB Long",SUMIFS('RAB Prices Long'!AS:AS,'RAB Prices Long'!$B:$B,'All Prices combined'!$D278,'RAB Prices Long'!$E:$E,'All Prices combined'!$G278)))),2)</f>
        <v>0</v>
      </c>
      <c r="AQ278" s="2">
        <f>ROUND(IF($B278="Annuity",SUMIFS('Annuity Prices'!AT:AT,'Annuity Prices'!$B:$B,$D278,'Annuity Prices'!$E:$E,$G278),IF($B278="RAB Short",SUMIFS('RAB Prices Short'!AT:AT,'RAB Prices Short'!$B:$B,'All Prices combined'!$D278,'RAB Prices Short'!$E:$E,'All Prices combined'!$G278),IF($B278="RAB Long",SUMIFS('RAB Prices Long'!AT:AT,'RAB Prices Long'!$B:$B,'All Prices combined'!$D278,'RAB Prices Long'!$E:$E,'All Prices combined'!$G278)))),2)</f>
        <v>0</v>
      </c>
      <c r="AR278" s="2">
        <f>ROUND(IF($B278="Annuity",SUMIFS('Annuity Prices'!AU:AU,'Annuity Prices'!$B:$B,$D278,'Annuity Prices'!$E:$E,$G278),IF($B278="RAB Short",SUMIFS('RAB Prices Short'!AU:AU,'RAB Prices Short'!$B:$B,'All Prices combined'!$D278,'RAB Prices Short'!$E:$E,'All Prices combined'!$G278),IF($B278="RAB Long",SUMIFS('RAB Prices Long'!AU:AU,'RAB Prices Long'!$B:$B,'All Prices combined'!$D278,'RAB Prices Long'!$E:$E,'All Prices combined'!$G278)))),2)</f>
        <v>0</v>
      </c>
      <c r="AS278" s="2">
        <f>ROUND(IF($B278="Annuity",SUMIFS('Annuity Prices'!AV:AV,'Annuity Prices'!$B:$B,$D278,'Annuity Prices'!$E:$E,$G278),IF($B278="RAB Short",SUMIFS('RAB Prices Short'!AV:AV,'RAB Prices Short'!$B:$B,'All Prices combined'!$D278,'RAB Prices Short'!$E:$E,'All Prices combined'!$G278),IF($B278="RAB Long",SUMIFS('RAB Prices Long'!AV:AV,'RAB Prices Long'!$B:$B,'All Prices combined'!$D278,'RAB Prices Long'!$E:$E,'All Prices combined'!$G278)))),2)</f>
        <v>0</v>
      </c>
      <c r="AT278" s="2">
        <f>ROUND(IF($B278="Annuity",SUMIFS('Annuity Prices'!AW:AW,'Annuity Prices'!$B:$B,$D278,'Annuity Prices'!$E:$E,$G278),IF($B278="RAB Short",SUMIFS('RAB Prices Short'!AW:AW,'RAB Prices Short'!$B:$B,'All Prices combined'!$D278,'RAB Prices Short'!$E:$E,'All Prices combined'!$G278),IF($B278="RAB Long",SUMIFS('RAB Prices Long'!AW:AW,'RAB Prices Long'!$B:$B,'All Prices combined'!$D278,'RAB Prices Long'!$E:$E,'All Prices combined'!$G278)))),2)</f>
        <v>0</v>
      </c>
      <c r="AU278" s="2">
        <f>ROUND(IF($B278="Annuity",SUMIFS('Annuity Prices'!AX:AX,'Annuity Prices'!$B:$B,$D278,'Annuity Prices'!$E:$E,$G278),IF($B278="RAB Short",SUMIFS('RAB Prices Short'!AX:AX,'RAB Prices Short'!$B:$B,'All Prices combined'!$D278,'RAB Prices Short'!$E:$E,'All Prices combined'!$G278),IF($B278="RAB Long",SUMIFS('RAB Prices Long'!AX:AX,'RAB Prices Long'!$B:$B,'All Prices combined'!$D278,'RAB Prices Long'!$E:$E,'All Prices combined'!$G278)))),2)</f>
        <v>0</v>
      </c>
      <c r="AV278" s="2">
        <f>ROUND(IF($B278="Annuity",SUMIFS('Annuity Prices'!AY:AY,'Annuity Prices'!$B:$B,$D278,'Annuity Prices'!$E:$E,$G278),IF($B278="RAB Short",SUMIFS('RAB Prices Short'!AY:AY,'RAB Prices Short'!$B:$B,'All Prices combined'!$D278,'RAB Prices Short'!$E:$E,'All Prices combined'!$G278),IF($B278="RAB Long",SUMIFS('RAB Prices Long'!AY:AY,'RAB Prices Long'!$B:$B,'All Prices combined'!$D278,'RAB Prices Long'!$E:$E,'All Prices combined'!$G278)))),2)</f>
        <v>0</v>
      </c>
      <c r="AW278" s="2">
        <f>ROUND(IF($B278="Annuity",SUMIFS('Annuity Prices'!AZ:AZ,'Annuity Prices'!$B:$B,$D278,'Annuity Prices'!$E:$E,$G278),IF($B278="RAB Short",SUMIFS('RAB Prices Short'!AZ:AZ,'RAB Prices Short'!$B:$B,'All Prices combined'!$D278,'RAB Prices Short'!$E:$E,'All Prices combined'!$G278),IF($B278="RAB Long",SUMIFS('RAB Prices Long'!AZ:AZ,'RAB Prices Long'!$B:$B,'All Prices combined'!$D278,'RAB Prices Long'!$E:$E,'All Prices combined'!$G278)))),2)</f>
        <v>0</v>
      </c>
      <c r="AX278" s="2">
        <f>ROUND(IF($B278="Annuity",SUMIFS('Annuity Prices'!BA:BA,'Annuity Prices'!$B:$B,$D278,'Annuity Prices'!$E:$E,$G278),IF($B278="RAB Short",SUMIFS('RAB Prices Short'!BA:BA,'RAB Prices Short'!$B:$B,'All Prices combined'!$D278,'RAB Prices Short'!$E:$E,'All Prices combined'!$G278),IF($B278="RAB Long",SUMIFS('RAB Prices Long'!BA:BA,'RAB Prices Long'!$B:$B,'All Prices combined'!$D278,'RAB Prices Long'!$E:$E,'All Prices combined'!$G278)))),2)</f>
        <v>0</v>
      </c>
      <c r="AY278" s="2">
        <f>ROUND(IF($B278="Annuity",SUMIFS('Annuity Prices'!BB:BB,'Annuity Prices'!$B:$B,$D278,'Annuity Prices'!$E:$E,$G278),IF($B278="RAB Short",SUMIFS('RAB Prices Short'!BB:BB,'RAB Prices Short'!$B:$B,'All Prices combined'!$D278,'RAB Prices Short'!$E:$E,'All Prices combined'!$G278),IF($B278="RAB Long",SUMIFS('RAB Prices Long'!BB:BB,'RAB Prices Long'!$B:$B,'All Prices combined'!$D278,'RAB Prices Long'!$E:$E,'All Prices combined'!$G278)))),2)</f>
        <v>0</v>
      </c>
      <c r="AZ278" s="2">
        <f>ROUND(IF($B278="Annuity",SUMIFS('Annuity Prices'!BC:BC,'Annuity Prices'!$B:$B,$D278,'Annuity Prices'!$E:$E,$G278),IF($B278="RAB Short",SUMIFS('RAB Prices Short'!BC:BC,'RAB Prices Short'!$B:$B,'All Prices combined'!$D278,'RAB Prices Short'!$E:$E,'All Prices combined'!$G278),IF($B278="RAB Long",SUMIFS('RAB Prices Long'!BC:BC,'RAB Prices Long'!$B:$B,'All Prices combined'!$D278,'RAB Prices Long'!$E:$E,'All Prices combined'!$G278)))),2)</f>
        <v>0</v>
      </c>
      <c r="BA278" s="2">
        <f>ROUND(IF($B278="Annuity",SUMIFS('Annuity Prices'!BD:BD,'Annuity Prices'!$B:$B,$D278,'Annuity Prices'!$E:$E,$G278),IF($B278="RAB Short",SUMIFS('RAB Prices Short'!BD:BD,'RAB Prices Short'!$B:$B,'All Prices combined'!$D278,'RAB Prices Short'!$E:$E,'All Prices combined'!$G278),IF($B278="RAB Long",SUMIFS('RAB Prices Long'!BD:BD,'RAB Prices Long'!$B:$B,'All Prices combined'!$D278,'RAB Prices Long'!$E:$E,'All Prices combined'!$G278)))),2)</f>
        <v>0</v>
      </c>
      <c r="BB278" s="2">
        <f>ROUND(IF($B278="Annuity",SUMIFS('Annuity Prices'!BE:BE,'Annuity Prices'!$B:$B,$D278,'Annuity Prices'!$E:$E,$G278),IF($B278="RAB Short",SUMIFS('RAB Prices Short'!BE:BE,'RAB Prices Short'!$B:$B,'All Prices combined'!$D278,'RAB Prices Short'!$E:$E,'All Prices combined'!$G278),IF($B278="RAB Long",SUMIFS('RAB Prices Long'!BE:BE,'RAB Prices Long'!$B:$B,'All Prices combined'!$D278,'RAB Prices Long'!$E:$E,'All Prices combined'!$G278)))),2)</f>
        <v>0</v>
      </c>
      <c r="BC278" s="2">
        <f>ROUND(IF($B278="Annuity",SUMIFS('Annuity Prices'!BF:BF,'Annuity Prices'!$B:$B,$D278,'Annuity Prices'!$E:$E,$G278),IF($B278="RAB Short",SUMIFS('RAB Prices Short'!BF:BF,'RAB Prices Short'!$B:$B,'All Prices combined'!$D278,'RAB Prices Short'!$E:$E,'All Prices combined'!$G278),IF($B278="RAB Long",SUMIFS('RAB Prices Long'!BF:BF,'RAB Prices Long'!$B:$B,'All Prices combined'!$D278,'RAB Prices Long'!$E:$E,'All Prices combined'!$G278)))),2)</f>
        <v>0</v>
      </c>
      <c r="BD278" s="2">
        <f>ROUND(IF($B278="Annuity",SUMIFS('Annuity Prices'!BG:BG,'Annuity Prices'!$B:$B,$D278,'Annuity Prices'!$E:$E,$G278),IF($B278="RAB Short",SUMIFS('RAB Prices Short'!BG:BG,'RAB Prices Short'!$B:$B,'All Prices combined'!$D278,'RAB Prices Short'!$E:$E,'All Prices combined'!$G278),IF($B278="RAB Long",SUMIFS('RAB Prices Long'!BG:BG,'RAB Prices Long'!$B:$B,'All Prices combined'!$D278,'RAB Prices Long'!$E:$E,'All Prices combined'!$G278)))),2)</f>
        <v>0</v>
      </c>
      <c r="BE278" s="2">
        <f>ROUND(IF($B278="Annuity",SUMIFS('Annuity Prices'!BH:BH,'Annuity Prices'!$B:$B,$D278,'Annuity Prices'!$E:$E,$G278),IF($B278="RAB Short",SUMIFS('RAB Prices Short'!BH:BH,'RAB Prices Short'!$B:$B,'All Prices combined'!$D278,'RAB Prices Short'!$E:$E,'All Prices combined'!$G278),IF($B278="RAB Long",SUMIFS('RAB Prices Long'!BH:BH,'RAB Prices Long'!$B:$B,'All Prices combined'!$D278,'RAB Prices Long'!$E:$E,'All Prices combined'!$G278)))),2)</f>
        <v>0</v>
      </c>
      <c r="BF278" s="2">
        <f>ROUND(IF($B278="Annuity",SUMIFS('Annuity Prices'!BI:BI,'Annuity Prices'!$B:$B,$D278,'Annuity Prices'!$E:$E,$G278),IF($B278="RAB Short",SUMIFS('RAB Prices Short'!BI:BI,'RAB Prices Short'!$B:$B,'All Prices combined'!$D278,'RAB Prices Short'!$E:$E,'All Prices combined'!$G278),IF($B278="RAB Long",SUMIFS('RAB Prices Long'!BI:BI,'RAB Prices Long'!$B:$B,'All Prices combined'!$D278,'RAB Prices Long'!$E:$E,'All Prices combined'!$G278)))),2)</f>
        <v>0</v>
      </c>
      <c r="BG278" s="2">
        <f>ROUND(IF($B278="Annuity",SUMIFS('Annuity Prices'!BJ:BJ,'Annuity Prices'!$B:$B,$D278,'Annuity Prices'!$E:$E,$G278),IF($B278="RAB Short",SUMIFS('RAB Prices Short'!BJ:BJ,'RAB Prices Short'!$B:$B,'All Prices combined'!$D278,'RAB Prices Short'!$E:$E,'All Prices combined'!$G278),IF($B278="RAB Long",SUMIFS('RAB Prices Long'!BJ:BJ,'RAB Prices Long'!$B:$B,'All Prices combined'!$D278,'RAB Prices Long'!$E:$E,'All Prices combined'!$G278)))),2)</f>
        <v>0</v>
      </c>
      <c r="BH278" s="2">
        <f>ROUND(IF($B278="Annuity",SUMIFS('Annuity Prices'!BK:BK,'Annuity Prices'!$B:$B,$D278,'Annuity Prices'!$E:$E,$G278),IF($B278="RAB Short",SUMIFS('RAB Prices Short'!BK:BK,'RAB Prices Short'!$B:$B,'All Prices combined'!$D278,'RAB Prices Short'!$E:$E,'All Prices combined'!$G278),IF($B278="RAB Long",SUMIFS('RAB Prices Long'!BK:BK,'RAB Prices Long'!$B:$B,'All Prices combined'!$D278,'RAB Prices Long'!$E:$E,'All Prices combined'!$G278)))),2)</f>
        <v>0</v>
      </c>
      <c r="BI278" s="2">
        <f>ROUND(IF($B278="Annuity",SUMIFS('Annuity Prices'!BL:BL,'Annuity Prices'!$B:$B,$D278,'Annuity Prices'!$E:$E,$G278),IF($B278="RAB Short",SUMIFS('RAB Prices Short'!BL:BL,'RAB Prices Short'!$B:$B,'All Prices combined'!$D278,'RAB Prices Short'!$E:$E,'All Prices combined'!$G278),IF($B278="RAB Long",SUMIFS('RAB Prices Long'!BL:BL,'RAB Prices Long'!$B:$B,'All Prices combined'!$D278,'RAB Prices Long'!$E:$E,'All Prices combined'!$G278)))),2)</f>
        <v>0</v>
      </c>
      <c r="BJ278" s="2">
        <f>ROUND(IF($B278="Annuity",SUMIFS('Annuity Prices'!BM:BM,'Annuity Prices'!$B:$B,$D278,'Annuity Prices'!$E:$E,$G278),IF($B278="RAB Short",SUMIFS('RAB Prices Short'!BM:BM,'RAB Prices Short'!$B:$B,'All Prices combined'!$D278,'RAB Prices Short'!$E:$E,'All Prices combined'!$G278),IF($B278="RAB Long",SUMIFS('RAB Prices Long'!BM:BM,'RAB Prices Long'!$B:$B,'All Prices combined'!$D278,'RAB Prices Long'!$E:$E,'All Prices combined'!$G278)))),2)</f>
        <v>0</v>
      </c>
      <c r="BK278" s="2">
        <f>ROUND(IF($B278="Annuity",SUMIFS('Annuity Prices'!BN:BN,'Annuity Prices'!$B:$B,$D278,'Annuity Prices'!$E:$E,$G278),IF($B278="RAB Short",SUMIFS('RAB Prices Short'!BN:BN,'RAB Prices Short'!$B:$B,'All Prices combined'!$D278,'RAB Prices Short'!$E:$E,'All Prices combined'!$G278),IF($B278="RAB Long",SUMIFS('RAB Prices Long'!BN:BN,'RAB Prices Long'!$B:$B,'All Prices combined'!$D278,'RAB Prices Long'!$E:$E,'All Prices combined'!$G278)))),2)</f>
        <v>0</v>
      </c>
      <c r="BL278" s="2">
        <f>ROUND(IF($B278="Annuity",SUMIFS('Annuity Prices'!BO:BO,'Annuity Prices'!$B:$B,$D278,'Annuity Prices'!$E:$E,$G278),IF($B278="RAB Short",SUMIFS('RAB Prices Short'!BO:BO,'RAB Prices Short'!$B:$B,'All Prices combined'!$D278,'RAB Prices Short'!$E:$E,'All Prices combined'!$G278),IF($B278="RAB Long",SUMIFS('RAB Prices Long'!BO:BO,'RAB Prices Long'!$B:$B,'All Prices combined'!$D278,'RAB Prices Long'!$E:$E,'All Prices combined'!$G278)))),2)</f>
        <v>0</v>
      </c>
      <c r="BM278" s="2">
        <f>ROUND(IF($B278="Annuity",SUMIFS('Annuity Prices'!BP:BP,'Annuity Prices'!$B:$B,$D278,'Annuity Prices'!$E:$E,$G278),IF($B278="RAB Short",SUMIFS('RAB Prices Short'!BP:BP,'RAB Prices Short'!$B:$B,'All Prices combined'!$D278,'RAB Prices Short'!$E:$E,'All Prices combined'!$G278),IF($B278="RAB Long",SUMIFS('RAB Prices Long'!BP:BP,'RAB Prices Long'!$B:$B,'All Prices combined'!$D278,'RAB Prices Long'!$E:$E,'All Prices combined'!$G278)))),2)</f>
        <v>0</v>
      </c>
      <c r="BN278" s="2">
        <f>ROUND(IF($B278="Annuity",SUMIFS('Annuity Prices'!BQ:BQ,'Annuity Prices'!$B:$B,$D278,'Annuity Prices'!$E:$E,$G278),IF($B278="RAB Short",SUMIFS('RAB Prices Short'!BQ:BQ,'RAB Prices Short'!$B:$B,'All Prices combined'!$D278,'RAB Prices Short'!$E:$E,'All Prices combined'!$G278),IF($B278="RAB Long",SUMIFS('RAB Prices Long'!BQ:BQ,'RAB Prices Long'!$B:$B,'All Prices combined'!$D278,'RAB Prices Long'!$E:$E,'All Prices combined'!$G278)))),2)</f>
        <v>0</v>
      </c>
      <c r="BO278" s="2">
        <f>ROUND(IF($B278="Annuity",SUMIFS('Annuity Prices'!BR:BR,'Annuity Prices'!$B:$B,$D278,'Annuity Prices'!$E:$E,$G278),IF($B278="RAB Short",SUMIFS('RAB Prices Short'!BR:BR,'RAB Prices Short'!$B:$B,'All Prices combined'!$D278,'RAB Prices Short'!$E:$E,'All Prices combined'!$G278),IF($B278="RAB Long",SUMIFS('RAB Prices Long'!BR:BR,'RAB Prices Long'!$B:$B,'All Prices combined'!$D278,'RAB Prices Long'!$E:$E,'All Prices combined'!$G278)))),2)</f>
        <v>0</v>
      </c>
      <c r="BP278" s="2">
        <f>ROUND(IF($B278="Annuity",SUMIFS('Annuity Prices'!BS:BS,'Annuity Prices'!$B:$B,$D278,'Annuity Prices'!$E:$E,$G278),IF($B278="RAB Short",SUMIFS('RAB Prices Short'!BS:BS,'RAB Prices Short'!$B:$B,'All Prices combined'!$D278,'RAB Prices Short'!$E:$E,'All Prices combined'!$G278),IF($B278="RAB Long",SUMIFS('RAB Prices Long'!BS:BS,'RAB Prices Long'!$B:$B,'All Prices combined'!$D278,'RAB Prices Long'!$E:$E,'All Prices combined'!$G278)))),2)</f>
        <v>0</v>
      </c>
      <c r="BQ278" s="2">
        <f>ROUND(IF($B278="Annuity",SUMIFS('Annuity Prices'!BT:BT,'Annuity Prices'!$B:$B,$D278,'Annuity Prices'!$E:$E,$G278),IF($B278="RAB Short",SUMIFS('RAB Prices Short'!BT:BT,'RAB Prices Short'!$B:$B,'All Prices combined'!$D278,'RAB Prices Short'!$E:$E,'All Prices combined'!$G278),IF($B278="RAB Long",SUMIFS('RAB Prices Long'!BT:BT,'RAB Prices Long'!$B:$B,'All Prices combined'!$D278,'RAB Prices Long'!$E:$E,'All Prices combined'!$G278)))),2)</f>
        <v>0</v>
      </c>
      <c r="BR278" s="2">
        <f>ROUND(IF($B278="Annuity",SUMIFS('Annuity Prices'!BU:BU,'Annuity Prices'!$B:$B,$D278,'Annuity Prices'!$E:$E,$G278),IF($B278="RAB Short",SUMIFS('RAB Prices Short'!BU:BU,'RAB Prices Short'!$B:$B,'All Prices combined'!$D278,'RAB Prices Short'!$E:$E,'All Prices combined'!$G278),IF($B278="RAB Long",SUMIFS('RAB Prices Long'!BU:BU,'RAB Prices Long'!$B:$B,'All Prices combined'!$D278,'RAB Prices Long'!$E:$E,'All Prices combined'!$G278)))),2)</f>
        <v>0</v>
      </c>
      <c r="BS278" s="2">
        <f>ROUND(IF($B278="Annuity",SUMIFS('Annuity Prices'!BV:BV,'Annuity Prices'!$B:$B,$D278,'Annuity Prices'!$E:$E,$G278),IF($B278="RAB Short",SUMIFS('RAB Prices Short'!BV:BV,'RAB Prices Short'!$B:$B,'All Prices combined'!$D278,'RAB Prices Short'!$E:$E,'All Prices combined'!$G278),IF($B278="RAB Long",SUMIFS('RAB Prices Long'!BV:BV,'RAB Prices Long'!$B:$B,'All Prices combined'!$D278,'RAB Prices Long'!$E:$E,'All Prices combined'!$G278)))),2)</f>
        <v>0</v>
      </c>
      <c r="BT278" s="2">
        <f>ROUND(IF($B278="Annuity",SUMIFS('Annuity Prices'!BW:BW,'Annuity Prices'!$B:$B,$D278,'Annuity Prices'!$E:$E,$G278),IF($B278="RAB Short",SUMIFS('RAB Prices Short'!BW:BW,'RAB Prices Short'!$B:$B,'All Prices combined'!$D278,'RAB Prices Short'!$E:$E,'All Prices combined'!$G278),IF($B278="RAB Long",SUMIFS('RAB Prices Long'!BW:BW,'RAB Prices Long'!$B:$B,'All Prices combined'!$D278,'RAB Prices Long'!$E:$E,'All Prices combined'!$G278)))),2)</f>
        <v>0</v>
      </c>
      <c r="BU278" s="2">
        <f>ROUND(IF($B278="Annuity",SUMIFS('Annuity Prices'!BX:BX,'Annuity Prices'!$B:$B,$D278,'Annuity Prices'!$E:$E,$G278),IF($B278="RAB Short",SUMIFS('RAB Prices Short'!BX:BX,'RAB Prices Short'!$B:$B,'All Prices combined'!$D278,'RAB Prices Short'!$E:$E,'All Prices combined'!$G278),IF($B278="RAB Long",SUMIFS('RAB Prices Long'!BX:BX,'RAB Prices Long'!$B:$B,'All Prices combined'!$D278,'RAB Prices Long'!$E:$E,'All Prices combined'!$G278)))),2)</f>
        <v>0</v>
      </c>
    </row>
    <row r="279" spans="2:73" x14ac:dyDescent="0.25">
      <c r="B279" t="s">
        <v>44</v>
      </c>
      <c r="C279">
        <v>16</v>
      </c>
      <c r="D279" t="s">
        <v>177</v>
      </c>
      <c r="E279" t="s">
        <v>173</v>
      </c>
      <c r="F279">
        <v>16</v>
      </c>
      <c r="G279" t="s">
        <v>38</v>
      </c>
      <c r="H279" t="s">
        <v>128</v>
      </c>
      <c r="I279" s="2">
        <f>ROUND(IF($B279="Annuity",SUMIFS('Annuity Prices'!L:L,'Annuity Prices'!$B:$B,$D279,'Annuity Prices'!$E:$E,$G279),IF($B279="RAB Short",SUMIFS('RAB Prices Short'!L:L,'RAB Prices Short'!$B:$B,'All Prices combined'!$D279,'RAB Prices Short'!$E:$E,'All Prices combined'!$G279),IF($B279="RAB Long",SUMIFS('RAB Prices Long'!L:L,'RAB Prices Long'!$B:$B,'All Prices combined'!$D279,'RAB Prices Long'!$E:$E,'All Prices combined'!$G279)))),2)</f>
        <v>0</v>
      </c>
      <c r="J279" s="2">
        <f>ROUND(IF($B279="Annuity",SUMIFS('Annuity Prices'!M:M,'Annuity Prices'!$B:$B,$D279,'Annuity Prices'!$E:$E,$G279),IF($B279="RAB Short",SUMIFS('RAB Prices Short'!M:M,'RAB Prices Short'!$B:$B,'All Prices combined'!$D279,'RAB Prices Short'!$E:$E,'All Prices combined'!$G279),IF($B279="RAB Long",SUMIFS('RAB Prices Long'!M:M,'RAB Prices Long'!$B:$B,'All Prices combined'!$D279,'RAB Prices Long'!$E:$E,'All Prices combined'!$G279)))),2)</f>
        <v>0</v>
      </c>
      <c r="K279" s="2">
        <f>ROUND(IF($B279="Annuity",SUMIFS('Annuity Prices'!N:N,'Annuity Prices'!$B:$B,$D279,'Annuity Prices'!$E:$E,$G279),IF($B279="RAB Short",SUMIFS('RAB Prices Short'!N:N,'RAB Prices Short'!$B:$B,'All Prices combined'!$D279,'RAB Prices Short'!$E:$E,'All Prices combined'!$G279),IF($B279="RAB Long",SUMIFS('RAB Prices Long'!N:N,'RAB Prices Long'!$B:$B,'All Prices combined'!$D279,'RAB Prices Long'!$E:$E,'All Prices combined'!$G279)))),2)</f>
        <v>10.23</v>
      </c>
      <c r="L279" s="2">
        <f>ROUND(IF($B279="Annuity",SUMIFS('Annuity Prices'!O:O,'Annuity Prices'!$B:$B,$D279,'Annuity Prices'!$E:$E,$G279),IF($B279="RAB Short",SUMIFS('RAB Prices Short'!O:O,'RAB Prices Short'!$B:$B,'All Prices combined'!$D279,'RAB Prices Short'!$E:$E,'All Prices combined'!$G279),IF($B279="RAB Long",SUMIFS('RAB Prices Long'!O:O,'RAB Prices Long'!$B:$B,'All Prices combined'!$D279,'RAB Prices Long'!$E:$E,'All Prices combined'!$G279)))),2)</f>
        <v>10.53</v>
      </c>
      <c r="M279" s="2">
        <f>ROUND(IF($B279="Annuity",SUMIFS('Annuity Prices'!P:P,'Annuity Prices'!$B:$B,$D279,'Annuity Prices'!$E:$E,$G279),IF($B279="RAB Short",SUMIFS('RAB Prices Short'!P:P,'RAB Prices Short'!$B:$B,'All Prices combined'!$D279,'RAB Prices Short'!$E:$E,'All Prices combined'!$G279),IF($B279="RAB Long",SUMIFS('RAB Prices Long'!P:P,'RAB Prices Long'!$B:$B,'All Prices combined'!$D279,'RAB Prices Long'!$E:$E,'All Prices combined'!$G279)))),2)</f>
        <v>10.88</v>
      </c>
      <c r="N279" s="2">
        <f>ROUND(IF($B279="Annuity",SUMIFS('Annuity Prices'!Q:Q,'Annuity Prices'!$B:$B,$D279,'Annuity Prices'!$E:$E,$G279),IF($B279="RAB Short",SUMIFS('RAB Prices Short'!Q:Q,'RAB Prices Short'!$B:$B,'All Prices combined'!$D279,'RAB Prices Short'!$E:$E,'All Prices combined'!$G279),IF($B279="RAB Long",SUMIFS('RAB Prices Long'!Q:Q,'RAB Prices Long'!$B:$B,'All Prices combined'!$D279,'RAB Prices Long'!$E:$E,'All Prices combined'!$G279)))),2)</f>
        <v>11.15</v>
      </c>
      <c r="O279" s="2">
        <f>ROUND(IF($B279="Annuity",SUMIFS('Annuity Prices'!R:R,'Annuity Prices'!$B:$B,$D279,'Annuity Prices'!$E:$E,$G279),IF($B279="RAB Short",SUMIFS('RAB Prices Short'!R:R,'RAB Prices Short'!$B:$B,'All Prices combined'!$D279,'RAB Prices Short'!$E:$E,'All Prices combined'!$G279),IF($B279="RAB Long",SUMIFS('RAB Prices Long'!R:R,'RAB Prices Long'!$B:$B,'All Prices combined'!$D279,'RAB Prices Long'!$E:$E,'All Prices combined'!$G279)))),2)</f>
        <v>11.43</v>
      </c>
      <c r="P279" s="2">
        <f>ROUND(IF($B279="Annuity",SUMIFS('Annuity Prices'!S:S,'Annuity Prices'!$B:$B,$D279,'Annuity Prices'!$E:$E,$G279),IF($B279="RAB Short",SUMIFS('RAB Prices Short'!S:S,'RAB Prices Short'!$B:$B,'All Prices combined'!$D279,'RAB Prices Short'!$E:$E,'All Prices combined'!$G279),IF($B279="RAB Long",SUMIFS('RAB Prices Long'!S:S,'RAB Prices Long'!$B:$B,'All Prices combined'!$D279,'RAB Prices Long'!$E:$E,'All Prices combined'!$G279)))),2)</f>
        <v>11.72</v>
      </c>
      <c r="Q279" s="2">
        <f>ROUND(IF($B279="Annuity",SUMIFS('Annuity Prices'!T:T,'Annuity Prices'!$B:$B,$D279,'Annuity Prices'!$E:$E,$G279),IF($B279="RAB Short",SUMIFS('RAB Prices Short'!T:T,'RAB Prices Short'!$B:$B,'All Prices combined'!$D279,'RAB Prices Short'!$E:$E,'All Prices combined'!$G279),IF($B279="RAB Long",SUMIFS('RAB Prices Long'!T:T,'RAB Prices Long'!$B:$B,'All Prices combined'!$D279,'RAB Prices Long'!$E:$E,'All Prices combined'!$G279)))),2)</f>
        <v>12.28</v>
      </c>
      <c r="R279" s="2">
        <f>ROUND(IF($B279="Annuity",SUMIFS('Annuity Prices'!U:U,'Annuity Prices'!$B:$B,$D279,'Annuity Prices'!$E:$E,$G279),IF($B279="RAB Short",SUMIFS('RAB Prices Short'!U:U,'RAB Prices Short'!$B:$B,'All Prices combined'!$D279,'RAB Prices Short'!$E:$E,'All Prices combined'!$G279),IF($B279="RAB Long",SUMIFS('RAB Prices Long'!U:U,'RAB Prices Long'!$B:$B,'All Prices combined'!$D279,'RAB Prices Long'!$E:$E,'All Prices combined'!$G279)))),2)</f>
        <v>12.58</v>
      </c>
      <c r="S279" s="2">
        <f>ROUND(IF($B279="Annuity",SUMIFS('Annuity Prices'!V:V,'Annuity Prices'!$B:$B,$D279,'Annuity Prices'!$E:$E,$G279),IF($B279="RAB Short",SUMIFS('RAB Prices Short'!V:V,'RAB Prices Short'!$B:$B,'All Prices combined'!$D279,'RAB Prices Short'!$E:$E,'All Prices combined'!$G279),IF($B279="RAB Long",SUMIFS('RAB Prices Long'!V:V,'RAB Prices Long'!$B:$B,'All Prices combined'!$D279,'RAB Prices Long'!$E:$E,'All Prices combined'!$G279)))),2)</f>
        <v>12.9</v>
      </c>
      <c r="T279" s="2">
        <f>ROUND(IF($B279="Annuity",SUMIFS('Annuity Prices'!W:W,'Annuity Prices'!$B:$B,$D279,'Annuity Prices'!$E:$E,$G279),IF($B279="RAB Short",SUMIFS('RAB Prices Short'!W:W,'RAB Prices Short'!$B:$B,'All Prices combined'!$D279,'RAB Prices Short'!$E:$E,'All Prices combined'!$G279),IF($B279="RAB Long",SUMIFS('RAB Prices Long'!W:W,'RAB Prices Long'!$B:$B,'All Prices combined'!$D279,'RAB Prices Long'!$E:$E,'All Prices combined'!$G279)))),2)</f>
        <v>13.22</v>
      </c>
      <c r="U279" s="2">
        <f>ROUND(IF($B279="Annuity",SUMIFS('Annuity Prices'!X:X,'Annuity Prices'!$B:$B,$D279,'Annuity Prices'!$E:$E,$G279),IF($B279="RAB Short",SUMIFS('RAB Prices Short'!X:X,'RAB Prices Short'!$B:$B,'All Prices combined'!$D279,'RAB Prices Short'!$E:$E,'All Prices combined'!$G279),IF($B279="RAB Long",SUMIFS('RAB Prices Long'!X:X,'RAB Prices Long'!$B:$B,'All Prices combined'!$D279,'RAB Prices Long'!$E:$E,'All Prices combined'!$G279)))),2)</f>
        <v>14.41</v>
      </c>
      <c r="V279" s="2">
        <f>ROUND(IF($B279="Annuity",SUMIFS('Annuity Prices'!Y:Y,'Annuity Prices'!$B:$B,$D279,'Annuity Prices'!$E:$E,$G279),IF($B279="RAB Short",SUMIFS('RAB Prices Short'!Y:Y,'RAB Prices Short'!$B:$B,'All Prices combined'!$D279,'RAB Prices Short'!$E:$E,'All Prices combined'!$G279),IF($B279="RAB Long",SUMIFS('RAB Prices Long'!Y:Y,'RAB Prices Long'!$B:$B,'All Prices combined'!$D279,'RAB Prices Long'!$E:$E,'All Prices combined'!$G279)))),2)</f>
        <v>14.77</v>
      </c>
      <c r="W279" s="2">
        <f>ROUND(IF($B279="Annuity",SUMIFS('Annuity Prices'!Z:Z,'Annuity Prices'!$B:$B,$D279,'Annuity Prices'!$E:$E,$G279),IF($B279="RAB Short",SUMIFS('RAB Prices Short'!Z:Z,'RAB Prices Short'!$B:$B,'All Prices combined'!$D279,'RAB Prices Short'!$E:$E,'All Prices combined'!$G279),IF($B279="RAB Long",SUMIFS('RAB Prices Long'!Z:Z,'RAB Prices Long'!$B:$B,'All Prices combined'!$D279,'RAB Prices Long'!$E:$E,'All Prices combined'!$G279)))),2)</f>
        <v>15.14</v>
      </c>
      <c r="X279" s="2">
        <f>ROUND(IF($B279="Annuity",SUMIFS('Annuity Prices'!AA:AA,'Annuity Prices'!$B:$B,$D279,'Annuity Prices'!$E:$E,$G279),IF($B279="RAB Short",SUMIFS('RAB Prices Short'!AA:AA,'RAB Prices Short'!$B:$B,'All Prices combined'!$D279,'RAB Prices Short'!$E:$E,'All Prices combined'!$G279),IF($B279="RAB Long",SUMIFS('RAB Prices Long'!AA:AA,'RAB Prices Long'!$B:$B,'All Prices combined'!$D279,'RAB Prices Long'!$E:$E,'All Prices combined'!$G279)))),2)</f>
        <v>15.52</v>
      </c>
      <c r="Y279" s="2">
        <f>ROUND(IF($B279="Annuity",SUMIFS('Annuity Prices'!AB:AB,'Annuity Prices'!$B:$B,$D279,'Annuity Prices'!$E:$E,$G279),IF($B279="RAB Short",SUMIFS('RAB Prices Short'!AB:AB,'RAB Prices Short'!$B:$B,'All Prices combined'!$D279,'RAB Prices Short'!$E:$E,'All Prices combined'!$G279),IF($B279="RAB Long",SUMIFS('RAB Prices Long'!AB:AB,'RAB Prices Long'!$B:$B,'All Prices combined'!$D279,'RAB Prices Long'!$E:$E,'All Prices combined'!$G279)))),2)</f>
        <v>15.7</v>
      </c>
      <c r="Z279" s="2">
        <f>ROUND(IF($B279="Annuity",SUMIFS('Annuity Prices'!AC:AC,'Annuity Prices'!$B:$B,$D279,'Annuity Prices'!$E:$E,$G279),IF($B279="RAB Short",SUMIFS('RAB Prices Short'!AC:AC,'RAB Prices Short'!$B:$B,'All Prices combined'!$D279,'RAB Prices Short'!$E:$E,'All Prices combined'!$G279),IF($B279="RAB Long",SUMIFS('RAB Prices Long'!AC:AC,'RAB Prices Long'!$B:$B,'All Prices combined'!$D279,'RAB Prices Long'!$E:$E,'All Prices combined'!$G279)))),2)</f>
        <v>16.09</v>
      </c>
      <c r="AA279" s="2">
        <f>ROUND(IF($B279="Annuity",SUMIFS('Annuity Prices'!AD:AD,'Annuity Prices'!$B:$B,$D279,'Annuity Prices'!$E:$E,$G279),IF($B279="RAB Short",SUMIFS('RAB Prices Short'!AD:AD,'RAB Prices Short'!$B:$B,'All Prices combined'!$D279,'RAB Prices Short'!$E:$E,'All Prices combined'!$G279),IF($B279="RAB Long",SUMIFS('RAB Prices Long'!AD:AD,'RAB Prices Long'!$B:$B,'All Prices combined'!$D279,'RAB Prices Long'!$E:$E,'All Prices combined'!$G279)))),2)</f>
        <v>16.489999999999998</v>
      </c>
      <c r="AB279" s="2">
        <f>ROUND(IF($B279="Annuity",SUMIFS('Annuity Prices'!AE:AE,'Annuity Prices'!$B:$B,$D279,'Annuity Prices'!$E:$E,$G279),IF($B279="RAB Short",SUMIFS('RAB Prices Short'!AE:AE,'RAB Prices Short'!$B:$B,'All Prices combined'!$D279,'RAB Prices Short'!$E:$E,'All Prices combined'!$G279),IF($B279="RAB Long",SUMIFS('RAB Prices Long'!AE:AE,'RAB Prices Long'!$B:$B,'All Prices combined'!$D279,'RAB Prices Long'!$E:$E,'All Prices combined'!$G279)))),2)</f>
        <v>16.91</v>
      </c>
      <c r="AC279" s="2">
        <f>ROUND(IF($B279="Annuity",SUMIFS('Annuity Prices'!AF:AF,'Annuity Prices'!$B:$B,$D279,'Annuity Prices'!$E:$E,$G279),IF($B279="RAB Short",SUMIFS('RAB Prices Short'!AF:AF,'RAB Prices Short'!$B:$B,'All Prices combined'!$D279,'RAB Prices Short'!$E:$E,'All Prices combined'!$G279),IF($B279="RAB Long",SUMIFS('RAB Prices Long'!AF:AF,'RAB Prices Long'!$B:$B,'All Prices combined'!$D279,'RAB Prices Long'!$E:$E,'All Prices combined'!$G279)))),2)</f>
        <v>17.18</v>
      </c>
      <c r="AD279" s="2">
        <f>ROUND(IF($B279="Annuity",SUMIFS('Annuity Prices'!AG:AG,'Annuity Prices'!$B:$B,$D279,'Annuity Prices'!$E:$E,$G279),IF($B279="RAB Short",SUMIFS('RAB Prices Short'!AG:AG,'RAB Prices Short'!$B:$B,'All Prices combined'!$D279,'RAB Prices Short'!$E:$E,'All Prices combined'!$G279),IF($B279="RAB Long",SUMIFS('RAB Prices Long'!AG:AG,'RAB Prices Long'!$B:$B,'All Prices combined'!$D279,'RAB Prices Long'!$E:$E,'All Prices combined'!$G279)))),2)</f>
        <v>17.61</v>
      </c>
      <c r="AE279" s="2">
        <f>ROUND(IF($B279="Annuity",SUMIFS('Annuity Prices'!AH:AH,'Annuity Prices'!$B:$B,$D279,'Annuity Prices'!$E:$E,$G279),IF($B279="RAB Short",SUMIFS('RAB Prices Short'!AH:AH,'RAB Prices Short'!$B:$B,'All Prices combined'!$D279,'RAB Prices Short'!$E:$E,'All Prices combined'!$G279),IF($B279="RAB Long",SUMIFS('RAB Prices Long'!AH:AH,'RAB Prices Long'!$B:$B,'All Prices combined'!$D279,'RAB Prices Long'!$E:$E,'All Prices combined'!$G279)))),2)</f>
        <v>18.05</v>
      </c>
      <c r="AF279" s="2">
        <f>ROUND(IF($B279="Annuity",SUMIFS('Annuity Prices'!AI:AI,'Annuity Prices'!$B:$B,$D279,'Annuity Prices'!$E:$E,$G279),IF($B279="RAB Short",SUMIFS('RAB Prices Short'!AI:AI,'RAB Prices Short'!$B:$B,'All Prices combined'!$D279,'RAB Prices Short'!$E:$E,'All Prices combined'!$G279),IF($B279="RAB Long",SUMIFS('RAB Prices Long'!AI:AI,'RAB Prices Long'!$B:$B,'All Prices combined'!$D279,'RAB Prices Long'!$E:$E,'All Prices combined'!$G279)))),2)</f>
        <v>18.5</v>
      </c>
      <c r="AG279" s="2">
        <f>ROUND(IF($B279="Annuity",SUMIFS('Annuity Prices'!AJ:AJ,'Annuity Prices'!$B:$B,$D279,'Annuity Prices'!$E:$E,$G279),IF($B279="RAB Short",SUMIFS('RAB Prices Short'!AJ:AJ,'RAB Prices Short'!$B:$B,'All Prices combined'!$D279,'RAB Prices Short'!$E:$E,'All Prices combined'!$G279),IF($B279="RAB Long",SUMIFS('RAB Prices Long'!AJ:AJ,'RAB Prices Long'!$B:$B,'All Prices combined'!$D279,'RAB Prices Long'!$E:$E,'All Prices combined'!$G279)))),2)</f>
        <v>18.48</v>
      </c>
      <c r="AH279" s="2">
        <f>ROUND(IF($B279="Annuity",SUMIFS('Annuity Prices'!AK:AK,'Annuity Prices'!$B:$B,$D279,'Annuity Prices'!$E:$E,$G279),IF($B279="RAB Short",SUMIFS('RAB Prices Short'!AK:AK,'RAB Prices Short'!$B:$B,'All Prices combined'!$D279,'RAB Prices Short'!$E:$E,'All Prices combined'!$G279),IF($B279="RAB Long",SUMIFS('RAB Prices Long'!AK:AK,'RAB Prices Long'!$B:$B,'All Prices combined'!$D279,'RAB Prices Long'!$E:$E,'All Prices combined'!$G279)))),2)</f>
        <v>18.95</v>
      </c>
      <c r="AI279" s="2">
        <f>ROUND(IF($B279="Annuity",SUMIFS('Annuity Prices'!AL:AL,'Annuity Prices'!$B:$B,$D279,'Annuity Prices'!$E:$E,$G279),IF($B279="RAB Short",SUMIFS('RAB Prices Short'!AL:AL,'RAB Prices Short'!$B:$B,'All Prices combined'!$D279,'RAB Prices Short'!$E:$E,'All Prices combined'!$G279),IF($B279="RAB Long",SUMIFS('RAB Prices Long'!AL:AL,'RAB Prices Long'!$B:$B,'All Prices combined'!$D279,'RAB Prices Long'!$E:$E,'All Prices combined'!$G279)))),2)</f>
        <v>19.420000000000002</v>
      </c>
      <c r="AJ279" s="2">
        <f>ROUND(IF($B279="Annuity",SUMIFS('Annuity Prices'!AM:AM,'Annuity Prices'!$B:$B,$D279,'Annuity Prices'!$E:$E,$G279),IF($B279="RAB Short",SUMIFS('RAB Prices Short'!AM:AM,'RAB Prices Short'!$B:$B,'All Prices combined'!$D279,'RAB Prices Short'!$E:$E,'All Prices combined'!$G279),IF($B279="RAB Long",SUMIFS('RAB Prices Long'!AM:AM,'RAB Prices Long'!$B:$B,'All Prices combined'!$D279,'RAB Prices Long'!$E:$E,'All Prices combined'!$G279)))),2)</f>
        <v>19.91</v>
      </c>
      <c r="AK279" s="2">
        <f>ROUND(IF($B279="Annuity",SUMIFS('Annuity Prices'!AN:AN,'Annuity Prices'!$B:$B,$D279,'Annuity Prices'!$E:$E,$G279),IF($B279="RAB Short",SUMIFS('RAB Prices Short'!AN:AN,'RAB Prices Short'!$B:$B,'All Prices combined'!$D279,'RAB Prices Short'!$E:$E,'All Prices combined'!$G279),IF($B279="RAB Long",SUMIFS('RAB Prices Long'!AN:AN,'RAB Prices Long'!$B:$B,'All Prices combined'!$D279,'RAB Prices Long'!$E:$E,'All Prices combined'!$G279)))),2)</f>
        <v>19.36</v>
      </c>
      <c r="AL279" s="2">
        <f>ROUND(IF($B279="Annuity",SUMIFS('Annuity Prices'!AO:AO,'Annuity Prices'!$B:$B,$D279,'Annuity Prices'!$E:$E,$G279),IF($B279="RAB Short",SUMIFS('RAB Prices Short'!AO:AO,'RAB Prices Short'!$B:$B,'All Prices combined'!$D279,'RAB Prices Short'!$E:$E,'All Prices combined'!$G279),IF($B279="RAB Long",SUMIFS('RAB Prices Long'!AO:AO,'RAB Prices Long'!$B:$B,'All Prices combined'!$D279,'RAB Prices Long'!$E:$E,'All Prices combined'!$G279)))),2)</f>
        <v>19.850000000000001</v>
      </c>
      <c r="AM279" s="2">
        <f>ROUND(IF($B279="Annuity",SUMIFS('Annuity Prices'!AP:AP,'Annuity Prices'!$B:$B,$D279,'Annuity Prices'!$E:$E,$G279),IF($B279="RAB Short",SUMIFS('RAB Prices Short'!AP:AP,'RAB Prices Short'!$B:$B,'All Prices combined'!$D279,'RAB Prices Short'!$E:$E,'All Prices combined'!$G279),IF($B279="RAB Long",SUMIFS('RAB Prices Long'!AP:AP,'RAB Prices Long'!$B:$B,'All Prices combined'!$D279,'RAB Prices Long'!$E:$E,'All Prices combined'!$G279)))),2)</f>
        <v>20.34</v>
      </c>
      <c r="AN279" s="2">
        <f>ROUND(IF($B279="Annuity",SUMIFS('Annuity Prices'!AQ:AQ,'Annuity Prices'!$B:$B,$D279,'Annuity Prices'!$E:$E,$G279),IF($B279="RAB Short",SUMIFS('RAB Prices Short'!AQ:AQ,'RAB Prices Short'!$B:$B,'All Prices combined'!$D279,'RAB Prices Short'!$E:$E,'All Prices combined'!$G279),IF($B279="RAB Long",SUMIFS('RAB Prices Long'!AQ:AQ,'RAB Prices Long'!$B:$B,'All Prices combined'!$D279,'RAB Prices Long'!$E:$E,'All Prices combined'!$G279)))),2)</f>
        <v>20.85</v>
      </c>
      <c r="AO279" s="2">
        <f>ROUND(IF($B279="Annuity",SUMIFS('Annuity Prices'!AR:AR,'Annuity Prices'!$B:$B,$D279,'Annuity Prices'!$E:$E,$G279),IF($B279="RAB Short",SUMIFS('RAB Prices Short'!AR:AR,'RAB Prices Short'!$B:$B,'All Prices combined'!$D279,'RAB Prices Short'!$E:$E,'All Prices combined'!$G279),IF($B279="RAB Long",SUMIFS('RAB Prices Long'!AR:AR,'RAB Prices Long'!$B:$B,'All Prices combined'!$D279,'RAB Prices Long'!$E:$E,'All Prices combined'!$G279)))),2)</f>
        <v>0</v>
      </c>
      <c r="AP279" s="2">
        <f>ROUND(IF($B279="Annuity",SUMIFS('Annuity Prices'!AS:AS,'Annuity Prices'!$B:$B,$D279,'Annuity Prices'!$E:$E,$G279),IF($B279="RAB Short",SUMIFS('RAB Prices Short'!AS:AS,'RAB Prices Short'!$B:$B,'All Prices combined'!$D279,'RAB Prices Short'!$E:$E,'All Prices combined'!$G279),IF($B279="RAB Long",SUMIFS('RAB Prices Long'!AS:AS,'RAB Prices Long'!$B:$B,'All Prices combined'!$D279,'RAB Prices Long'!$E:$E,'All Prices combined'!$G279)))),2)</f>
        <v>0</v>
      </c>
      <c r="AQ279" s="2">
        <f>ROUND(IF($B279="Annuity",SUMIFS('Annuity Prices'!AT:AT,'Annuity Prices'!$B:$B,$D279,'Annuity Prices'!$E:$E,$G279),IF($B279="RAB Short",SUMIFS('RAB Prices Short'!AT:AT,'RAB Prices Short'!$B:$B,'All Prices combined'!$D279,'RAB Prices Short'!$E:$E,'All Prices combined'!$G279),IF($B279="RAB Long",SUMIFS('RAB Prices Long'!AT:AT,'RAB Prices Long'!$B:$B,'All Prices combined'!$D279,'RAB Prices Long'!$E:$E,'All Prices combined'!$G279)))),2)</f>
        <v>11.13</v>
      </c>
      <c r="AR279" s="2">
        <f>ROUND(IF($B279="Annuity",SUMIFS('Annuity Prices'!AU:AU,'Annuity Prices'!$B:$B,$D279,'Annuity Prices'!$E:$E,$G279),IF($B279="RAB Short",SUMIFS('RAB Prices Short'!AU:AU,'RAB Prices Short'!$B:$B,'All Prices combined'!$D279,'RAB Prices Short'!$E:$E,'All Prices combined'!$G279),IF($B279="RAB Long",SUMIFS('RAB Prices Long'!AU:AU,'RAB Prices Long'!$B:$B,'All Prices combined'!$D279,'RAB Prices Long'!$E:$E,'All Prices combined'!$G279)))),2)</f>
        <v>10.23</v>
      </c>
      <c r="AS279" s="2">
        <f>ROUND(IF($B279="Annuity",SUMIFS('Annuity Prices'!AV:AV,'Annuity Prices'!$B:$B,$D279,'Annuity Prices'!$E:$E,$G279),IF($B279="RAB Short",SUMIFS('RAB Prices Short'!AV:AV,'RAB Prices Short'!$B:$B,'All Prices combined'!$D279,'RAB Prices Short'!$E:$E,'All Prices combined'!$G279),IF($B279="RAB Long",SUMIFS('RAB Prices Long'!AV:AV,'RAB Prices Long'!$B:$B,'All Prices combined'!$D279,'RAB Prices Long'!$E:$E,'All Prices combined'!$G279)))),2)</f>
        <v>10.53</v>
      </c>
      <c r="AT279" s="2">
        <f>ROUND(IF($B279="Annuity",SUMIFS('Annuity Prices'!AW:AW,'Annuity Prices'!$B:$B,$D279,'Annuity Prices'!$E:$E,$G279),IF($B279="RAB Short",SUMIFS('RAB Prices Short'!AW:AW,'RAB Prices Short'!$B:$B,'All Prices combined'!$D279,'RAB Prices Short'!$E:$E,'All Prices combined'!$G279),IF($B279="RAB Long",SUMIFS('RAB Prices Long'!AW:AW,'RAB Prices Long'!$B:$B,'All Prices combined'!$D279,'RAB Prices Long'!$E:$E,'All Prices combined'!$G279)))),2)</f>
        <v>10.88</v>
      </c>
      <c r="AU279" s="2">
        <f>ROUND(IF($B279="Annuity",SUMIFS('Annuity Prices'!AX:AX,'Annuity Prices'!$B:$B,$D279,'Annuity Prices'!$E:$E,$G279),IF($B279="RAB Short",SUMIFS('RAB Prices Short'!AX:AX,'RAB Prices Short'!$B:$B,'All Prices combined'!$D279,'RAB Prices Short'!$E:$E,'All Prices combined'!$G279),IF($B279="RAB Long",SUMIFS('RAB Prices Long'!AX:AX,'RAB Prices Long'!$B:$B,'All Prices combined'!$D279,'RAB Prices Long'!$E:$E,'All Prices combined'!$G279)))),2)</f>
        <v>11.15</v>
      </c>
      <c r="AV279" s="2">
        <f>ROUND(IF($B279="Annuity",SUMIFS('Annuity Prices'!AY:AY,'Annuity Prices'!$B:$B,$D279,'Annuity Prices'!$E:$E,$G279),IF($B279="RAB Short",SUMIFS('RAB Prices Short'!AY:AY,'RAB Prices Short'!$B:$B,'All Prices combined'!$D279,'RAB Prices Short'!$E:$E,'All Prices combined'!$G279),IF($B279="RAB Long",SUMIFS('RAB Prices Long'!AY:AY,'RAB Prices Long'!$B:$B,'All Prices combined'!$D279,'RAB Prices Long'!$E:$E,'All Prices combined'!$G279)))),2)</f>
        <v>11.43</v>
      </c>
      <c r="AW279" s="2">
        <f>ROUND(IF($B279="Annuity",SUMIFS('Annuity Prices'!AZ:AZ,'Annuity Prices'!$B:$B,$D279,'Annuity Prices'!$E:$E,$G279),IF($B279="RAB Short",SUMIFS('RAB Prices Short'!AZ:AZ,'RAB Prices Short'!$B:$B,'All Prices combined'!$D279,'RAB Prices Short'!$E:$E,'All Prices combined'!$G279),IF($B279="RAB Long",SUMIFS('RAB Prices Long'!AZ:AZ,'RAB Prices Long'!$B:$B,'All Prices combined'!$D279,'RAB Prices Long'!$E:$E,'All Prices combined'!$G279)))),2)</f>
        <v>11.72</v>
      </c>
      <c r="AX279" s="2">
        <f>ROUND(IF($B279="Annuity",SUMIFS('Annuity Prices'!BA:BA,'Annuity Prices'!$B:$B,$D279,'Annuity Prices'!$E:$E,$G279),IF($B279="RAB Short",SUMIFS('RAB Prices Short'!BA:BA,'RAB Prices Short'!$B:$B,'All Prices combined'!$D279,'RAB Prices Short'!$E:$E,'All Prices combined'!$G279),IF($B279="RAB Long",SUMIFS('RAB Prices Long'!BA:BA,'RAB Prices Long'!$B:$B,'All Prices combined'!$D279,'RAB Prices Long'!$E:$E,'All Prices combined'!$G279)))),2)</f>
        <v>12.28</v>
      </c>
      <c r="AY279" s="2">
        <f>ROUND(IF($B279="Annuity",SUMIFS('Annuity Prices'!BB:BB,'Annuity Prices'!$B:$B,$D279,'Annuity Prices'!$E:$E,$G279),IF($B279="RAB Short",SUMIFS('RAB Prices Short'!BB:BB,'RAB Prices Short'!$B:$B,'All Prices combined'!$D279,'RAB Prices Short'!$E:$E,'All Prices combined'!$G279),IF($B279="RAB Long",SUMIFS('RAB Prices Long'!BB:BB,'RAB Prices Long'!$B:$B,'All Prices combined'!$D279,'RAB Prices Long'!$E:$E,'All Prices combined'!$G279)))),2)</f>
        <v>12.58</v>
      </c>
      <c r="AZ279" s="2">
        <f>ROUND(IF($B279="Annuity",SUMIFS('Annuity Prices'!BC:BC,'Annuity Prices'!$B:$B,$D279,'Annuity Prices'!$E:$E,$G279),IF($B279="RAB Short",SUMIFS('RAB Prices Short'!BC:BC,'RAB Prices Short'!$B:$B,'All Prices combined'!$D279,'RAB Prices Short'!$E:$E,'All Prices combined'!$G279),IF($B279="RAB Long",SUMIFS('RAB Prices Long'!BC:BC,'RAB Prices Long'!$B:$B,'All Prices combined'!$D279,'RAB Prices Long'!$E:$E,'All Prices combined'!$G279)))),2)</f>
        <v>12.9</v>
      </c>
      <c r="BA279" s="2">
        <f>ROUND(IF($B279="Annuity",SUMIFS('Annuity Prices'!BD:BD,'Annuity Prices'!$B:$B,$D279,'Annuity Prices'!$E:$E,$G279),IF($B279="RAB Short",SUMIFS('RAB Prices Short'!BD:BD,'RAB Prices Short'!$B:$B,'All Prices combined'!$D279,'RAB Prices Short'!$E:$E,'All Prices combined'!$G279),IF($B279="RAB Long",SUMIFS('RAB Prices Long'!BD:BD,'RAB Prices Long'!$B:$B,'All Prices combined'!$D279,'RAB Prices Long'!$E:$E,'All Prices combined'!$G279)))),2)</f>
        <v>13.22</v>
      </c>
      <c r="BB279" s="2">
        <f>ROUND(IF($B279="Annuity",SUMIFS('Annuity Prices'!BE:BE,'Annuity Prices'!$B:$B,$D279,'Annuity Prices'!$E:$E,$G279),IF($B279="RAB Short",SUMIFS('RAB Prices Short'!BE:BE,'RAB Prices Short'!$B:$B,'All Prices combined'!$D279,'RAB Prices Short'!$E:$E,'All Prices combined'!$G279),IF($B279="RAB Long",SUMIFS('RAB Prices Long'!BE:BE,'RAB Prices Long'!$B:$B,'All Prices combined'!$D279,'RAB Prices Long'!$E:$E,'All Prices combined'!$G279)))),2)</f>
        <v>14.41</v>
      </c>
      <c r="BC279" s="2">
        <f>ROUND(IF($B279="Annuity",SUMIFS('Annuity Prices'!BF:BF,'Annuity Prices'!$B:$B,$D279,'Annuity Prices'!$E:$E,$G279),IF($B279="RAB Short",SUMIFS('RAB Prices Short'!BF:BF,'RAB Prices Short'!$B:$B,'All Prices combined'!$D279,'RAB Prices Short'!$E:$E,'All Prices combined'!$G279),IF($B279="RAB Long",SUMIFS('RAB Prices Long'!BF:BF,'RAB Prices Long'!$B:$B,'All Prices combined'!$D279,'RAB Prices Long'!$E:$E,'All Prices combined'!$G279)))),2)</f>
        <v>14.77</v>
      </c>
      <c r="BD279" s="2">
        <f>ROUND(IF($B279="Annuity",SUMIFS('Annuity Prices'!BG:BG,'Annuity Prices'!$B:$B,$D279,'Annuity Prices'!$E:$E,$G279),IF($B279="RAB Short",SUMIFS('RAB Prices Short'!BG:BG,'RAB Prices Short'!$B:$B,'All Prices combined'!$D279,'RAB Prices Short'!$E:$E,'All Prices combined'!$G279),IF($B279="RAB Long",SUMIFS('RAB Prices Long'!BG:BG,'RAB Prices Long'!$B:$B,'All Prices combined'!$D279,'RAB Prices Long'!$E:$E,'All Prices combined'!$G279)))),2)</f>
        <v>15.14</v>
      </c>
      <c r="BE279" s="2">
        <f>ROUND(IF($B279="Annuity",SUMIFS('Annuity Prices'!BH:BH,'Annuity Prices'!$B:$B,$D279,'Annuity Prices'!$E:$E,$G279),IF($B279="RAB Short",SUMIFS('RAB Prices Short'!BH:BH,'RAB Prices Short'!$B:$B,'All Prices combined'!$D279,'RAB Prices Short'!$E:$E,'All Prices combined'!$G279),IF($B279="RAB Long",SUMIFS('RAB Prices Long'!BH:BH,'RAB Prices Long'!$B:$B,'All Prices combined'!$D279,'RAB Prices Long'!$E:$E,'All Prices combined'!$G279)))),2)</f>
        <v>15.52</v>
      </c>
      <c r="BF279" s="2">
        <f>ROUND(IF($B279="Annuity",SUMIFS('Annuity Prices'!BI:BI,'Annuity Prices'!$B:$B,$D279,'Annuity Prices'!$E:$E,$G279),IF($B279="RAB Short",SUMIFS('RAB Prices Short'!BI:BI,'RAB Prices Short'!$B:$B,'All Prices combined'!$D279,'RAB Prices Short'!$E:$E,'All Prices combined'!$G279),IF($B279="RAB Long",SUMIFS('RAB Prices Long'!BI:BI,'RAB Prices Long'!$B:$B,'All Prices combined'!$D279,'RAB Prices Long'!$E:$E,'All Prices combined'!$G279)))),2)</f>
        <v>15.7</v>
      </c>
      <c r="BG279" s="2">
        <f>ROUND(IF($B279="Annuity",SUMIFS('Annuity Prices'!BJ:BJ,'Annuity Prices'!$B:$B,$D279,'Annuity Prices'!$E:$E,$G279),IF($B279="RAB Short",SUMIFS('RAB Prices Short'!BJ:BJ,'RAB Prices Short'!$B:$B,'All Prices combined'!$D279,'RAB Prices Short'!$E:$E,'All Prices combined'!$G279),IF($B279="RAB Long",SUMIFS('RAB Prices Long'!BJ:BJ,'RAB Prices Long'!$B:$B,'All Prices combined'!$D279,'RAB Prices Long'!$E:$E,'All Prices combined'!$G279)))),2)</f>
        <v>16.09</v>
      </c>
      <c r="BH279" s="2">
        <f>ROUND(IF($B279="Annuity",SUMIFS('Annuity Prices'!BK:BK,'Annuity Prices'!$B:$B,$D279,'Annuity Prices'!$E:$E,$G279),IF($B279="RAB Short",SUMIFS('RAB Prices Short'!BK:BK,'RAB Prices Short'!$B:$B,'All Prices combined'!$D279,'RAB Prices Short'!$E:$E,'All Prices combined'!$G279),IF($B279="RAB Long",SUMIFS('RAB Prices Long'!BK:BK,'RAB Prices Long'!$B:$B,'All Prices combined'!$D279,'RAB Prices Long'!$E:$E,'All Prices combined'!$G279)))),2)</f>
        <v>16.489999999999998</v>
      </c>
      <c r="BI279" s="2">
        <f>ROUND(IF($B279="Annuity",SUMIFS('Annuity Prices'!BL:BL,'Annuity Prices'!$B:$B,$D279,'Annuity Prices'!$E:$E,$G279),IF($B279="RAB Short",SUMIFS('RAB Prices Short'!BL:BL,'RAB Prices Short'!$B:$B,'All Prices combined'!$D279,'RAB Prices Short'!$E:$E,'All Prices combined'!$G279),IF($B279="RAB Long",SUMIFS('RAB Prices Long'!BL:BL,'RAB Prices Long'!$B:$B,'All Prices combined'!$D279,'RAB Prices Long'!$E:$E,'All Prices combined'!$G279)))),2)</f>
        <v>16.91</v>
      </c>
      <c r="BJ279" s="2">
        <f>ROUND(IF($B279="Annuity",SUMIFS('Annuity Prices'!BM:BM,'Annuity Prices'!$B:$B,$D279,'Annuity Prices'!$E:$E,$G279),IF($B279="RAB Short",SUMIFS('RAB Prices Short'!BM:BM,'RAB Prices Short'!$B:$B,'All Prices combined'!$D279,'RAB Prices Short'!$E:$E,'All Prices combined'!$G279),IF($B279="RAB Long",SUMIFS('RAB Prices Long'!BM:BM,'RAB Prices Long'!$B:$B,'All Prices combined'!$D279,'RAB Prices Long'!$E:$E,'All Prices combined'!$G279)))),2)</f>
        <v>17.18</v>
      </c>
      <c r="BK279" s="2">
        <f>ROUND(IF($B279="Annuity",SUMIFS('Annuity Prices'!BN:BN,'Annuity Prices'!$B:$B,$D279,'Annuity Prices'!$E:$E,$G279),IF($B279="RAB Short",SUMIFS('RAB Prices Short'!BN:BN,'RAB Prices Short'!$B:$B,'All Prices combined'!$D279,'RAB Prices Short'!$E:$E,'All Prices combined'!$G279),IF($B279="RAB Long",SUMIFS('RAB Prices Long'!BN:BN,'RAB Prices Long'!$B:$B,'All Prices combined'!$D279,'RAB Prices Long'!$E:$E,'All Prices combined'!$G279)))),2)</f>
        <v>17.61</v>
      </c>
      <c r="BL279" s="2">
        <f>ROUND(IF($B279="Annuity",SUMIFS('Annuity Prices'!BO:BO,'Annuity Prices'!$B:$B,$D279,'Annuity Prices'!$E:$E,$G279),IF($B279="RAB Short",SUMIFS('RAB Prices Short'!BO:BO,'RAB Prices Short'!$B:$B,'All Prices combined'!$D279,'RAB Prices Short'!$E:$E,'All Prices combined'!$G279),IF($B279="RAB Long",SUMIFS('RAB Prices Long'!BO:BO,'RAB Prices Long'!$B:$B,'All Prices combined'!$D279,'RAB Prices Long'!$E:$E,'All Prices combined'!$G279)))),2)</f>
        <v>18.05</v>
      </c>
      <c r="BM279" s="2">
        <f>ROUND(IF($B279="Annuity",SUMIFS('Annuity Prices'!BP:BP,'Annuity Prices'!$B:$B,$D279,'Annuity Prices'!$E:$E,$G279),IF($B279="RAB Short",SUMIFS('RAB Prices Short'!BP:BP,'RAB Prices Short'!$B:$B,'All Prices combined'!$D279,'RAB Prices Short'!$E:$E,'All Prices combined'!$G279),IF($B279="RAB Long",SUMIFS('RAB Prices Long'!BP:BP,'RAB Prices Long'!$B:$B,'All Prices combined'!$D279,'RAB Prices Long'!$E:$E,'All Prices combined'!$G279)))),2)</f>
        <v>18.5</v>
      </c>
      <c r="BN279" s="2">
        <f>ROUND(IF($B279="Annuity",SUMIFS('Annuity Prices'!BQ:BQ,'Annuity Prices'!$B:$B,$D279,'Annuity Prices'!$E:$E,$G279),IF($B279="RAB Short",SUMIFS('RAB Prices Short'!BQ:BQ,'RAB Prices Short'!$B:$B,'All Prices combined'!$D279,'RAB Prices Short'!$E:$E,'All Prices combined'!$G279),IF($B279="RAB Long",SUMIFS('RAB Prices Long'!BQ:BQ,'RAB Prices Long'!$B:$B,'All Prices combined'!$D279,'RAB Prices Long'!$E:$E,'All Prices combined'!$G279)))),2)</f>
        <v>18.48</v>
      </c>
      <c r="BO279" s="2">
        <f>ROUND(IF($B279="Annuity",SUMIFS('Annuity Prices'!BR:BR,'Annuity Prices'!$B:$B,$D279,'Annuity Prices'!$E:$E,$G279),IF($B279="RAB Short",SUMIFS('RAB Prices Short'!BR:BR,'RAB Prices Short'!$B:$B,'All Prices combined'!$D279,'RAB Prices Short'!$E:$E,'All Prices combined'!$G279),IF($B279="RAB Long",SUMIFS('RAB Prices Long'!BR:BR,'RAB Prices Long'!$B:$B,'All Prices combined'!$D279,'RAB Prices Long'!$E:$E,'All Prices combined'!$G279)))),2)</f>
        <v>18.95</v>
      </c>
      <c r="BP279" s="2">
        <f>ROUND(IF($B279="Annuity",SUMIFS('Annuity Prices'!BS:BS,'Annuity Prices'!$B:$B,$D279,'Annuity Prices'!$E:$E,$G279),IF($B279="RAB Short",SUMIFS('RAB Prices Short'!BS:BS,'RAB Prices Short'!$B:$B,'All Prices combined'!$D279,'RAB Prices Short'!$E:$E,'All Prices combined'!$G279),IF($B279="RAB Long",SUMIFS('RAB Prices Long'!BS:BS,'RAB Prices Long'!$B:$B,'All Prices combined'!$D279,'RAB Prices Long'!$E:$E,'All Prices combined'!$G279)))),2)</f>
        <v>19.420000000000002</v>
      </c>
      <c r="BQ279" s="2">
        <f>ROUND(IF($B279="Annuity",SUMIFS('Annuity Prices'!BT:BT,'Annuity Prices'!$B:$B,$D279,'Annuity Prices'!$E:$E,$G279),IF($B279="RAB Short",SUMIFS('RAB Prices Short'!BT:BT,'RAB Prices Short'!$B:$B,'All Prices combined'!$D279,'RAB Prices Short'!$E:$E,'All Prices combined'!$G279),IF($B279="RAB Long",SUMIFS('RAB Prices Long'!BT:BT,'RAB Prices Long'!$B:$B,'All Prices combined'!$D279,'RAB Prices Long'!$E:$E,'All Prices combined'!$G279)))),2)</f>
        <v>19.91</v>
      </c>
      <c r="BR279" s="2">
        <f>ROUND(IF($B279="Annuity",SUMIFS('Annuity Prices'!BU:BU,'Annuity Prices'!$B:$B,$D279,'Annuity Prices'!$E:$E,$G279),IF($B279="RAB Short",SUMIFS('RAB Prices Short'!BU:BU,'RAB Prices Short'!$B:$B,'All Prices combined'!$D279,'RAB Prices Short'!$E:$E,'All Prices combined'!$G279),IF($B279="RAB Long",SUMIFS('RAB Prices Long'!BU:BU,'RAB Prices Long'!$B:$B,'All Prices combined'!$D279,'RAB Prices Long'!$E:$E,'All Prices combined'!$G279)))),2)</f>
        <v>19.36</v>
      </c>
      <c r="BS279" s="2">
        <f>ROUND(IF($B279="Annuity",SUMIFS('Annuity Prices'!BV:BV,'Annuity Prices'!$B:$B,$D279,'Annuity Prices'!$E:$E,$G279),IF($B279="RAB Short",SUMIFS('RAB Prices Short'!BV:BV,'RAB Prices Short'!$B:$B,'All Prices combined'!$D279,'RAB Prices Short'!$E:$E,'All Prices combined'!$G279),IF($B279="RAB Long",SUMIFS('RAB Prices Long'!BV:BV,'RAB Prices Long'!$B:$B,'All Prices combined'!$D279,'RAB Prices Long'!$E:$E,'All Prices combined'!$G279)))),2)</f>
        <v>19.850000000000001</v>
      </c>
      <c r="BT279" s="2">
        <f>ROUND(IF($B279="Annuity",SUMIFS('Annuity Prices'!BW:BW,'Annuity Prices'!$B:$B,$D279,'Annuity Prices'!$E:$E,$G279),IF($B279="RAB Short",SUMIFS('RAB Prices Short'!BW:BW,'RAB Prices Short'!$B:$B,'All Prices combined'!$D279,'RAB Prices Short'!$E:$E,'All Prices combined'!$G279),IF($B279="RAB Long",SUMIFS('RAB Prices Long'!BW:BW,'RAB Prices Long'!$B:$B,'All Prices combined'!$D279,'RAB Prices Long'!$E:$E,'All Prices combined'!$G279)))),2)</f>
        <v>20.34</v>
      </c>
      <c r="BU279" s="2">
        <f>ROUND(IF($B279="Annuity",SUMIFS('Annuity Prices'!BX:BX,'Annuity Prices'!$B:$B,$D279,'Annuity Prices'!$E:$E,$G279),IF($B279="RAB Short",SUMIFS('RAB Prices Short'!BX:BX,'RAB Prices Short'!$B:$B,'All Prices combined'!$D279,'RAB Prices Short'!$E:$E,'All Prices combined'!$G279),IF($B279="RAB Long",SUMIFS('RAB Prices Long'!BX:BX,'RAB Prices Long'!$B:$B,'All Prices combined'!$D279,'RAB Prices Long'!$E:$E,'All Prices combined'!$G279)))),2)</f>
        <v>20.85</v>
      </c>
    </row>
    <row r="280" spans="2:73" x14ac:dyDescent="0.25">
      <c r="B280" t="s">
        <v>44</v>
      </c>
      <c r="C280">
        <v>16</v>
      </c>
      <c r="D280" t="s">
        <v>177</v>
      </c>
      <c r="E280" t="s">
        <v>173</v>
      </c>
      <c r="F280">
        <v>16</v>
      </c>
      <c r="G280" t="s">
        <v>40</v>
      </c>
      <c r="I280" s="2">
        <f>ROUND(IF($B280="Annuity",SUMIFS('Annuity Prices'!L:L,'Annuity Prices'!$B:$B,$D280,'Annuity Prices'!$E:$E,$G280),IF($B280="RAB Short",SUMIFS('RAB Prices Short'!L:L,'RAB Prices Short'!$B:$B,'All Prices combined'!$D280,'RAB Prices Short'!$E:$E,'All Prices combined'!$G280),IF($B280="RAB Long",SUMIFS('RAB Prices Long'!L:L,'RAB Prices Long'!$B:$B,'All Prices combined'!$D280,'RAB Prices Long'!$E:$E,'All Prices combined'!$G280)))),2)</f>
        <v>0</v>
      </c>
      <c r="J280" s="2">
        <f>ROUND(IF($B280="Annuity",SUMIFS('Annuity Prices'!M:M,'Annuity Prices'!$B:$B,$D280,'Annuity Prices'!$E:$E,$G280),IF($B280="RAB Short",SUMIFS('RAB Prices Short'!M:M,'RAB Prices Short'!$B:$B,'All Prices combined'!$D280,'RAB Prices Short'!$E:$E,'All Prices combined'!$G280),IF($B280="RAB Long",SUMIFS('RAB Prices Long'!M:M,'RAB Prices Long'!$B:$B,'All Prices combined'!$D280,'RAB Prices Long'!$E:$E,'All Prices combined'!$G280)))),2)</f>
        <v>0</v>
      </c>
      <c r="K280" s="2">
        <f>ROUND(IF($B280="Annuity",SUMIFS('Annuity Prices'!N:N,'Annuity Prices'!$B:$B,$D280,'Annuity Prices'!$E:$E,$G280),IF($B280="RAB Short",SUMIFS('RAB Prices Short'!N:N,'RAB Prices Short'!$B:$B,'All Prices combined'!$D280,'RAB Prices Short'!$E:$E,'All Prices combined'!$G280),IF($B280="RAB Long",SUMIFS('RAB Prices Long'!N:N,'RAB Prices Long'!$B:$B,'All Prices combined'!$D280,'RAB Prices Long'!$E:$E,'All Prices combined'!$G280)))),2)</f>
        <v>2.04</v>
      </c>
      <c r="L280" s="2">
        <f>ROUND(IF($B280="Annuity",SUMIFS('Annuity Prices'!O:O,'Annuity Prices'!$B:$B,$D280,'Annuity Prices'!$E:$E,$G280),IF($B280="RAB Short",SUMIFS('RAB Prices Short'!O:O,'RAB Prices Short'!$B:$B,'All Prices combined'!$D280,'RAB Prices Short'!$E:$E,'All Prices combined'!$G280),IF($B280="RAB Long",SUMIFS('RAB Prices Long'!O:O,'RAB Prices Long'!$B:$B,'All Prices combined'!$D280,'RAB Prices Long'!$E:$E,'All Prices combined'!$G280)))),2)</f>
        <v>2.1</v>
      </c>
      <c r="M280" s="2">
        <f>ROUND(IF($B280="Annuity",SUMIFS('Annuity Prices'!P:P,'Annuity Prices'!$B:$B,$D280,'Annuity Prices'!$E:$E,$G280),IF($B280="RAB Short",SUMIFS('RAB Prices Short'!P:P,'RAB Prices Short'!$B:$B,'All Prices combined'!$D280,'RAB Prices Short'!$E:$E,'All Prices combined'!$G280),IF($B280="RAB Long",SUMIFS('RAB Prices Long'!P:P,'RAB Prices Long'!$B:$B,'All Prices combined'!$D280,'RAB Prices Long'!$E:$E,'All Prices combined'!$G280)))),2)</f>
        <v>2.15</v>
      </c>
      <c r="N280" s="2">
        <f>ROUND(IF($B280="Annuity",SUMIFS('Annuity Prices'!Q:Q,'Annuity Prices'!$B:$B,$D280,'Annuity Prices'!$E:$E,$G280),IF($B280="RAB Short",SUMIFS('RAB Prices Short'!Q:Q,'RAB Prices Short'!$B:$B,'All Prices combined'!$D280,'RAB Prices Short'!$E:$E,'All Prices combined'!$G280),IF($B280="RAB Long",SUMIFS('RAB Prices Long'!Q:Q,'RAB Prices Long'!$B:$B,'All Prices combined'!$D280,'RAB Prices Long'!$E:$E,'All Prices combined'!$G280)))),2)</f>
        <v>2.2000000000000002</v>
      </c>
      <c r="O280" s="2">
        <f>ROUND(IF($B280="Annuity",SUMIFS('Annuity Prices'!R:R,'Annuity Prices'!$B:$B,$D280,'Annuity Prices'!$E:$E,$G280),IF($B280="RAB Short",SUMIFS('RAB Prices Short'!R:R,'RAB Prices Short'!$B:$B,'All Prices combined'!$D280,'RAB Prices Short'!$E:$E,'All Prices combined'!$G280),IF($B280="RAB Long",SUMIFS('RAB Prices Long'!R:R,'RAB Prices Long'!$B:$B,'All Prices combined'!$D280,'RAB Prices Long'!$E:$E,'All Prices combined'!$G280)))),2)</f>
        <v>2.2599999999999998</v>
      </c>
      <c r="P280" s="2">
        <f>ROUND(IF($B280="Annuity",SUMIFS('Annuity Prices'!S:S,'Annuity Prices'!$B:$B,$D280,'Annuity Prices'!$E:$E,$G280),IF($B280="RAB Short",SUMIFS('RAB Prices Short'!S:S,'RAB Prices Short'!$B:$B,'All Prices combined'!$D280,'RAB Prices Short'!$E:$E,'All Prices combined'!$G280),IF($B280="RAB Long",SUMIFS('RAB Prices Long'!S:S,'RAB Prices Long'!$B:$B,'All Prices combined'!$D280,'RAB Prices Long'!$E:$E,'All Prices combined'!$G280)))),2)</f>
        <v>2.31</v>
      </c>
      <c r="Q280" s="2">
        <f>ROUND(IF($B280="Annuity",SUMIFS('Annuity Prices'!T:T,'Annuity Prices'!$B:$B,$D280,'Annuity Prices'!$E:$E,$G280),IF($B280="RAB Short",SUMIFS('RAB Prices Short'!T:T,'RAB Prices Short'!$B:$B,'All Prices combined'!$D280,'RAB Prices Short'!$E:$E,'All Prices combined'!$G280),IF($B280="RAB Long",SUMIFS('RAB Prices Long'!T:T,'RAB Prices Long'!$B:$B,'All Prices combined'!$D280,'RAB Prices Long'!$E:$E,'All Prices combined'!$G280)))),2)</f>
        <v>2.36</v>
      </c>
      <c r="R280" s="2">
        <f>ROUND(IF($B280="Annuity",SUMIFS('Annuity Prices'!U:U,'Annuity Prices'!$B:$B,$D280,'Annuity Prices'!$E:$E,$G280),IF($B280="RAB Short",SUMIFS('RAB Prices Short'!U:U,'RAB Prices Short'!$B:$B,'All Prices combined'!$D280,'RAB Prices Short'!$E:$E,'All Prices combined'!$G280),IF($B280="RAB Long",SUMIFS('RAB Prices Long'!U:U,'RAB Prices Long'!$B:$B,'All Prices combined'!$D280,'RAB Prices Long'!$E:$E,'All Prices combined'!$G280)))),2)</f>
        <v>2.42</v>
      </c>
      <c r="S280" s="2">
        <f>ROUND(IF($B280="Annuity",SUMIFS('Annuity Prices'!V:V,'Annuity Prices'!$B:$B,$D280,'Annuity Prices'!$E:$E,$G280),IF($B280="RAB Short",SUMIFS('RAB Prices Short'!V:V,'RAB Prices Short'!$B:$B,'All Prices combined'!$D280,'RAB Prices Short'!$E:$E,'All Prices combined'!$G280),IF($B280="RAB Long",SUMIFS('RAB Prices Long'!V:V,'RAB Prices Long'!$B:$B,'All Prices combined'!$D280,'RAB Prices Long'!$E:$E,'All Prices combined'!$G280)))),2)</f>
        <v>2.48</v>
      </c>
      <c r="T280" s="2">
        <f>ROUND(IF($B280="Annuity",SUMIFS('Annuity Prices'!W:W,'Annuity Prices'!$B:$B,$D280,'Annuity Prices'!$E:$E,$G280),IF($B280="RAB Short",SUMIFS('RAB Prices Short'!W:W,'RAB Prices Short'!$B:$B,'All Prices combined'!$D280,'RAB Prices Short'!$E:$E,'All Prices combined'!$G280),IF($B280="RAB Long",SUMIFS('RAB Prices Long'!W:W,'RAB Prices Long'!$B:$B,'All Prices combined'!$D280,'RAB Prices Long'!$E:$E,'All Prices combined'!$G280)))),2)</f>
        <v>2.54</v>
      </c>
      <c r="U280" s="2">
        <f>ROUND(IF($B280="Annuity",SUMIFS('Annuity Prices'!X:X,'Annuity Prices'!$B:$B,$D280,'Annuity Prices'!$E:$E,$G280),IF($B280="RAB Short",SUMIFS('RAB Prices Short'!X:X,'RAB Prices Short'!$B:$B,'All Prices combined'!$D280,'RAB Prices Short'!$E:$E,'All Prices combined'!$G280),IF($B280="RAB Long",SUMIFS('RAB Prices Long'!X:X,'RAB Prices Long'!$B:$B,'All Prices combined'!$D280,'RAB Prices Long'!$E:$E,'All Prices combined'!$G280)))),2)</f>
        <v>2.59</v>
      </c>
      <c r="V280" s="2">
        <f>ROUND(IF($B280="Annuity",SUMIFS('Annuity Prices'!Y:Y,'Annuity Prices'!$B:$B,$D280,'Annuity Prices'!$E:$E,$G280),IF($B280="RAB Short",SUMIFS('RAB Prices Short'!Y:Y,'RAB Prices Short'!$B:$B,'All Prices combined'!$D280,'RAB Prices Short'!$E:$E,'All Prices combined'!$G280),IF($B280="RAB Long",SUMIFS('RAB Prices Long'!Y:Y,'RAB Prices Long'!$B:$B,'All Prices combined'!$D280,'RAB Prices Long'!$E:$E,'All Prices combined'!$G280)))),2)</f>
        <v>2.66</v>
      </c>
      <c r="W280" s="2">
        <f>ROUND(IF($B280="Annuity",SUMIFS('Annuity Prices'!Z:Z,'Annuity Prices'!$B:$B,$D280,'Annuity Prices'!$E:$E,$G280),IF($B280="RAB Short",SUMIFS('RAB Prices Short'!Z:Z,'RAB Prices Short'!$B:$B,'All Prices combined'!$D280,'RAB Prices Short'!$E:$E,'All Prices combined'!$G280),IF($B280="RAB Long",SUMIFS('RAB Prices Long'!Z:Z,'RAB Prices Long'!$B:$B,'All Prices combined'!$D280,'RAB Prices Long'!$E:$E,'All Prices combined'!$G280)))),2)</f>
        <v>2.72</v>
      </c>
      <c r="X280" s="2">
        <f>ROUND(IF($B280="Annuity",SUMIFS('Annuity Prices'!AA:AA,'Annuity Prices'!$B:$B,$D280,'Annuity Prices'!$E:$E,$G280),IF($B280="RAB Short",SUMIFS('RAB Prices Short'!AA:AA,'RAB Prices Short'!$B:$B,'All Prices combined'!$D280,'RAB Prices Short'!$E:$E,'All Prices combined'!$G280),IF($B280="RAB Long",SUMIFS('RAB Prices Long'!AA:AA,'RAB Prices Long'!$B:$B,'All Prices combined'!$D280,'RAB Prices Long'!$E:$E,'All Prices combined'!$G280)))),2)</f>
        <v>2.79</v>
      </c>
      <c r="Y280" s="2">
        <f>ROUND(IF($B280="Annuity",SUMIFS('Annuity Prices'!AB:AB,'Annuity Prices'!$B:$B,$D280,'Annuity Prices'!$E:$E,$G280),IF($B280="RAB Short",SUMIFS('RAB Prices Short'!AB:AB,'RAB Prices Short'!$B:$B,'All Prices combined'!$D280,'RAB Prices Short'!$E:$E,'All Prices combined'!$G280),IF($B280="RAB Long",SUMIFS('RAB Prices Long'!AB:AB,'RAB Prices Long'!$B:$B,'All Prices combined'!$D280,'RAB Prices Long'!$E:$E,'All Prices combined'!$G280)))),2)</f>
        <v>2.85</v>
      </c>
      <c r="Z280" s="2">
        <f>ROUND(IF($B280="Annuity",SUMIFS('Annuity Prices'!AC:AC,'Annuity Prices'!$B:$B,$D280,'Annuity Prices'!$E:$E,$G280),IF($B280="RAB Short",SUMIFS('RAB Prices Short'!AC:AC,'RAB Prices Short'!$B:$B,'All Prices combined'!$D280,'RAB Prices Short'!$E:$E,'All Prices combined'!$G280),IF($B280="RAB Long",SUMIFS('RAB Prices Long'!AC:AC,'RAB Prices Long'!$B:$B,'All Prices combined'!$D280,'RAB Prices Long'!$E:$E,'All Prices combined'!$G280)))),2)</f>
        <v>2.92</v>
      </c>
      <c r="AA280" s="2">
        <f>ROUND(IF($B280="Annuity",SUMIFS('Annuity Prices'!AD:AD,'Annuity Prices'!$B:$B,$D280,'Annuity Prices'!$E:$E,$G280),IF($B280="RAB Short",SUMIFS('RAB Prices Short'!AD:AD,'RAB Prices Short'!$B:$B,'All Prices combined'!$D280,'RAB Prices Short'!$E:$E,'All Prices combined'!$G280),IF($B280="RAB Long",SUMIFS('RAB Prices Long'!AD:AD,'RAB Prices Long'!$B:$B,'All Prices combined'!$D280,'RAB Prices Long'!$E:$E,'All Prices combined'!$G280)))),2)</f>
        <v>2.99</v>
      </c>
      <c r="AB280" s="2">
        <f>ROUND(IF($B280="Annuity",SUMIFS('Annuity Prices'!AE:AE,'Annuity Prices'!$B:$B,$D280,'Annuity Prices'!$E:$E,$G280),IF($B280="RAB Short",SUMIFS('RAB Prices Short'!AE:AE,'RAB Prices Short'!$B:$B,'All Prices combined'!$D280,'RAB Prices Short'!$E:$E,'All Prices combined'!$G280),IF($B280="RAB Long",SUMIFS('RAB Prices Long'!AE:AE,'RAB Prices Long'!$B:$B,'All Prices combined'!$D280,'RAB Prices Long'!$E:$E,'All Prices combined'!$G280)))),2)</f>
        <v>3.07</v>
      </c>
      <c r="AC280" s="2">
        <f>ROUND(IF($B280="Annuity",SUMIFS('Annuity Prices'!AF:AF,'Annuity Prices'!$B:$B,$D280,'Annuity Prices'!$E:$E,$G280),IF($B280="RAB Short",SUMIFS('RAB Prices Short'!AF:AF,'RAB Prices Short'!$B:$B,'All Prices combined'!$D280,'RAB Prices Short'!$E:$E,'All Prices combined'!$G280),IF($B280="RAB Long",SUMIFS('RAB Prices Long'!AF:AF,'RAB Prices Long'!$B:$B,'All Prices combined'!$D280,'RAB Prices Long'!$E:$E,'All Prices combined'!$G280)))),2)</f>
        <v>3.13</v>
      </c>
      <c r="AD280" s="2">
        <f>ROUND(IF($B280="Annuity",SUMIFS('Annuity Prices'!AG:AG,'Annuity Prices'!$B:$B,$D280,'Annuity Prices'!$E:$E,$G280),IF($B280="RAB Short",SUMIFS('RAB Prices Short'!AG:AG,'RAB Prices Short'!$B:$B,'All Prices combined'!$D280,'RAB Prices Short'!$E:$E,'All Prices combined'!$G280),IF($B280="RAB Long",SUMIFS('RAB Prices Long'!AG:AG,'RAB Prices Long'!$B:$B,'All Prices combined'!$D280,'RAB Prices Long'!$E:$E,'All Prices combined'!$G280)))),2)</f>
        <v>3.21</v>
      </c>
      <c r="AE280" s="2">
        <f>ROUND(IF($B280="Annuity",SUMIFS('Annuity Prices'!AH:AH,'Annuity Prices'!$B:$B,$D280,'Annuity Prices'!$E:$E,$G280),IF($B280="RAB Short",SUMIFS('RAB Prices Short'!AH:AH,'RAB Prices Short'!$B:$B,'All Prices combined'!$D280,'RAB Prices Short'!$E:$E,'All Prices combined'!$G280),IF($B280="RAB Long",SUMIFS('RAB Prices Long'!AH:AH,'RAB Prices Long'!$B:$B,'All Prices combined'!$D280,'RAB Prices Long'!$E:$E,'All Prices combined'!$G280)))),2)</f>
        <v>3.29</v>
      </c>
      <c r="AF280" s="2">
        <f>ROUND(IF($B280="Annuity",SUMIFS('Annuity Prices'!AI:AI,'Annuity Prices'!$B:$B,$D280,'Annuity Prices'!$E:$E,$G280),IF($B280="RAB Short",SUMIFS('RAB Prices Short'!AI:AI,'RAB Prices Short'!$B:$B,'All Prices combined'!$D280,'RAB Prices Short'!$E:$E,'All Prices combined'!$G280),IF($B280="RAB Long",SUMIFS('RAB Prices Long'!AI:AI,'RAB Prices Long'!$B:$B,'All Prices combined'!$D280,'RAB Prices Long'!$E:$E,'All Prices combined'!$G280)))),2)</f>
        <v>3.37</v>
      </c>
      <c r="AG280" s="2">
        <f>ROUND(IF($B280="Annuity",SUMIFS('Annuity Prices'!AJ:AJ,'Annuity Prices'!$B:$B,$D280,'Annuity Prices'!$E:$E,$G280),IF($B280="RAB Short",SUMIFS('RAB Prices Short'!AJ:AJ,'RAB Prices Short'!$B:$B,'All Prices combined'!$D280,'RAB Prices Short'!$E:$E,'All Prices combined'!$G280),IF($B280="RAB Long",SUMIFS('RAB Prices Long'!AJ:AJ,'RAB Prices Long'!$B:$B,'All Prices combined'!$D280,'RAB Prices Long'!$E:$E,'All Prices combined'!$G280)))),2)</f>
        <v>3.44</v>
      </c>
      <c r="AH280" s="2">
        <f>ROUND(IF($B280="Annuity",SUMIFS('Annuity Prices'!AK:AK,'Annuity Prices'!$B:$B,$D280,'Annuity Prices'!$E:$E,$G280),IF($B280="RAB Short",SUMIFS('RAB Prices Short'!AK:AK,'RAB Prices Short'!$B:$B,'All Prices combined'!$D280,'RAB Prices Short'!$E:$E,'All Prices combined'!$G280),IF($B280="RAB Long",SUMIFS('RAB Prices Long'!AK:AK,'RAB Prices Long'!$B:$B,'All Prices combined'!$D280,'RAB Prices Long'!$E:$E,'All Prices combined'!$G280)))),2)</f>
        <v>3.52</v>
      </c>
      <c r="AI280" s="2">
        <f>ROUND(IF($B280="Annuity",SUMIFS('Annuity Prices'!AL:AL,'Annuity Prices'!$B:$B,$D280,'Annuity Prices'!$E:$E,$G280),IF($B280="RAB Short",SUMIFS('RAB Prices Short'!AL:AL,'RAB Prices Short'!$B:$B,'All Prices combined'!$D280,'RAB Prices Short'!$E:$E,'All Prices combined'!$G280),IF($B280="RAB Long",SUMIFS('RAB Prices Long'!AL:AL,'RAB Prices Long'!$B:$B,'All Prices combined'!$D280,'RAB Prices Long'!$E:$E,'All Prices combined'!$G280)))),2)</f>
        <v>3.61</v>
      </c>
      <c r="AJ280" s="2">
        <f>ROUND(IF($B280="Annuity",SUMIFS('Annuity Prices'!AM:AM,'Annuity Prices'!$B:$B,$D280,'Annuity Prices'!$E:$E,$G280),IF($B280="RAB Short",SUMIFS('RAB Prices Short'!AM:AM,'RAB Prices Short'!$B:$B,'All Prices combined'!$D280,'RAB Prices Short'!$E:$E,'All Prices combined'!$G280),IF($B280="RAB Long",SUMIFS('RAB Prices Long'!AM:AM,'RAB Prices Long'!$B:$B,'All Prices combined'!$D280,'RAB Prices Long'!$E:$E,'All Prices combined'!$G280)))),2)</f>
        <v>3.7</v>
      </c>
      <c r="AK280" s="2">
        <f>ROUND(IF($B280="Annuity",SUMIFS('Annuity Prices'!AN:AN,'Annuity Prices'!$B:$B,$D280,'Annuity Prices'!$E:$E,$G280),IF($B280="RAB Short",SUMIFS('RAB Prices Short'!AN:AN,'RAB Prices Short'!$B:$B,'All Prices combined'!$D280,'RAB Prices Short'!$E:$E,'All Prices combined'!$G280),IF($B280="RAB Long",SUMIFS('RAB Prices Long'!AN:AN,'RAB Prices Long'!$B:$B,'All Prices combined'!$D280,'RAB Prices Long'!$E:$E,'All Prices combined'!$G280)))),2)</f>
        <v>3.77</v>
      </c>
      <c r="AL280" s="2">
        <f>ROUND(IF($B280="Annuity",SUMIFS('Annuity Prices'!AO:AO,'Annuity Prices'!$B:$B,$D280,'Annuity Prices'!$E:$E,$G280),IF($B280="RAB Short",SUMIFS('RAB Prices Short'!AO:AO,'RAB Prices Short'!$B:$B,'All Prices combined'!$D280,'RAB Prices Short'!$E:$E,'All Prices combined'!$G280),IF($B280="RAB Long",SUMIFS('RAB Prices Long'!AO:AO,'RAB Prices Long'!$B:$B,'All Prices combined'!$D280,'RAB Prices Long'!$E:$E,'All Prices combined'!$G280)))),2)</f>
        <v>3.87</v>
      </c>
      <c r="AM280" s="2">
        <f>ROUND(IF($B280="Annuity",SUMIFS('Annuity Prices'!AP:AP,'Annuity Prices'!$B:$B,$D280,'Annuity Prices'!$E:$E,$G280),IF($B280="RAB Short",SUMIFS('RAB Prices Short'!AP:AP,'RAB Prices Short'!$B:$B,'All Prices combined'!$D280,'RAB Prices Short'!$E:$E,'All Prices combined'!$G280),IF($B280="RAB Long",SUMIFS('RAB Prices Long'!AP:AP,'RAB Prices Long'!$B:$B,'All Prices combined'!$D280,'RAB Prices Long'!$E:$E,'All Prices combined'!$G280)))),2)</f>
        <v>3.96</v>
      </c>
      <c r="AN280" s="2">
        <f>ROUND(IF($B280="Annuity",SUMIFS('Annuity Prices'!AQ:AQ,'Annuity Prices'!$B:$B,$D280,'Annuity Prices'!$E:$E,$G280),IF($B280="RAB Short",SUMIFS('RAB Prices Short'!AQ:AQ,'RAB Prices Short'!$B:$B,'All Prices combined'!$D280,'RAB Prices Short'!$E:$E,'All Prices combined'!$G280),IF($B280="RAB Long",SUMIFS('RAB Prices Long'!AQ:AQ,'RAB Prices Long'!$B:$B,'All Prices combined'!$D280,'RAB Prices Long'!$E:$E,'All Prices combined'!$G280)))),2)</f>
        <v>4.0599999999999996</v>
      </c>
      <c r="AO280" s="2">
        <f>ROUND(IF($B280="Annuity",SUMIFS('Annuity Prices'!AR:AR,'Annuity Prices'!$B:$B,$D280,'Annuity Prices'!$E:$E,$G280),IF($B280="RAB Short",SUMIFS('RAB Prices Short'!AR:AR,'RAB Prices Short'!$B:$B,'All Prices combined'!$D280,'RAB Prices Short'!$E:$E,'All Prices combined'!$G280),IF($B280="RAB Long",SUMIFS('RAB Prices Long'!AR:AR,'RAB Prices Long'!$B:$B,'All Prices combined'!$D280,'RAB Prices Long'!$E:$E,'All Prices combined'!$G280)))),2)</f>
        <v>0</v>
      </c>
      <c r="AP280" s="2">
        <f>ROUND(IF($B280="Annuity",SUMIFS('Annuity Prices'!AS:AS,'Annuity Prices'!$B:$B,$D280,'Annuity Prices'!$E:$E,$G280),IF($B280="RAB Short",SUMIFS('RAB Prices Short'!AS:AS,'RAB Prices Short'!$B:$B,'All Prices combined'!$D280,'RAB Prices Short'!$E:$E,'All Prices combined'!$G280),IF($B280="RAB Long",SUMIFS('RAB Prices Long'!AS:AS,'RAB Prices Long'!$B:$B,'All Prices combined'!$D280,'RAB Prices Long'!$E:$E,'All Prices combined'!$G280)))),2)</f>
        <v>0</v>
      </c>
      <c r="AQ280" s="2">
        <f>ROUND(IF($B280="Annuity",SUMIFS('Annuity Prices'!AT:AT,'Annuity Prices'!$B:$B,$D280,'Annuity Prices'!$E:$E,$G280),IF($B280="RAB Short",SUMIFS('RAB Prices Short'!AT:AT,'RAB Prices Short'!$B:$B,'All Prices combined'!$D280,'RAB Prices Short'!$E:$E,'All Prices combined'!$G280),IF($B280="RAB Long",SUMIFS('RAB Prices Long'!AT:AT,'RAB Prices Long'!$B:$B,'All Prices combined'!$D280,'RAB Prices Long'!$E:$E,'All Prices combined'!$G280)))),2)</f>
        <v>2</v>
      </c>
      <c r="AR280" s="2">
        <f>ROUND(IF($B280="Annuity",SUMIFS('Annuity Prices'!AU:AU,'Annuity Prices'!$B:$B,$D280,'Annuity Prices'!$E:$E,$G280),IF($B280="RAB Short",SUMIFS('RAB Prices Short'!AU:AU,'RAB Prices Short'!$B:$B,'All Prices combined'!$D280,'RAB Prices Short'!$E:$E,'All Prices combined'!$G280),IF($B280="RAB Long",SUMIFS('RAB Prices Long'!AU:AU,'RAB Prices Long'!$B:$B,'All Prices combined'!$D280,'RAB Prices Long'!$E:$E,'All Prices combined'!$G280)))),2)</f>
        <v>2.04</v>
      </c>
      <c r="AS280" s="2">
        <f>ROUND(IF($B280="Annuity",SUMIFS('Annuity Prices'!AV:AV,'Annuity Prices'!$B:$B,$D280,'Annuity Prices'!$E:$E,$G280),IF($B280="RAB Short",SUMIFS('RAB Prices Short'!AV:AV,'RAB Prices Short'!$B:$B,'All Prices combined'!$D280,'RAB Prices Short'!$E:$E,'All Prices combined'!$G280),IF($B280="RAB Long",SUMIFS('RAB Prices Long'!AV:AV,'RAB Prices Long'!$B:$B,'All Prices combined'!$D280,'RAB Prices Long'!$E:$E,'All Prices combined'!$G280)))),2)</f>
        <v>2.1</v>
      </c>
      <c r="AT280" s="2">
        <f>ROUND(IF($B280="Annuity",SUMIFS('Annuity Prices'!AW:AW,'Annuity Prices'!$B:$B,$D280,'Annuity Prices'!$E:$E,$G280),IF($B280="RAB Short",SUMIFS('RAB Prices Short'!AW:AW,'RAB Prices Short'!$B:$B,'All Prices combined'!$D280,'RAB Prices Short'!$E:$E,'All Prices combined'!$G280),IF($B280="RAB Long",SUMIFS('RAB Prices Long'!AW:AW,'RAB Prices Long'!$B:$B,'All Prices combined'!$D280,'RAB Prices Long'!$E:$E,'All Prices combined'!$G280)))),2)</f>
        <v>2.15</v>
      </c>
      <c r="AU280" s="2">
        <f>ROUND(IF($B280="Annuity",SUMIFS('Annuity Prices'!AX:AX,'Annuity Prices'!$B:$B,$D280,'Annuity Prices'!$E:$E,$G280),IF($B280="RAB Short",SUMIFS('RAB Prices Short'!AX:AX,'RAB Prices Short'!$B:$B,'All Prices combined'!$D280,'RAB Prices Short'!$E:$E,'All Prices combined'!$G280),IF($B280="RAB Long",SUMIFS('RAB Prices Long'!AX:AX,'RAB Prices Long'!$B:$B,'All Prices combined'!$D280,'RAB Prices Long'!$E:$E,'All Prices combined'!$G280)))),2)</f>
        <v>2.2000000000000002</v>
      </c>
      <c r="AV280" s="2">
        <f>ROUND(IF($B280="Annuity",SUMIFS('Annuity Prices'!AY:AY,'Annuity Prices'!$B:$B,$D280,'Annuity Prices'!$E:$E,$G280),IF($B280="RAB Short",SUMIFS('RAB Prices Short'!AY:AY,'RAB Prices Short'!$B:$B,'All Prices combined'!$D280,'RAB Prices Short'!$E:$E,'All Prices combined'!$G280),IF($B280="RAB Long",SUMIFS('RAB Prices Long'!AY:AY,'RAB Prices Long'!$B:$B,'All Prices combined'!$D280,'RAB Prices Long'!$E:$E,'All Prices combined'!$G280)))),2)</f>
        <v>2.2599999999999998</v>
      </c>
      <c r="AW280" s="2">
        <f>ROUND(IF($B280="Annuity",SUMIFS('Annuity Prices'!AZ:AZ,'Annuity Prices'!$B:$B,$D280,'Annuity Prices'!$E:$E,$G280),IF($B280="RAB Short",SUMIFS('RAB Prices Short'!AZ:AZ,'RAB Prices Short'!$B:$B,'All Prices combined'!$D280,'RAB Prices Short'!$E:$E,'All Prices combined'!$G280),IF($B280="RAB Long",SUMIFS('RAB Prices Long'!AZ:AZ,'RAB Prices Long'!$B:$B,'All Prices combined'!$D280,'RAB Prices Long'!$E:$E,'All Prices combined'!$G280)))),2)</f>
        <v>2.31</v>
      </c>
      <c r="AX280" s="2">
        <f>ROUND(IF($B280="Annuity",SUMIFS('Annuity Prices'!BA:BA,'Annuity Prices'!$B:$B,$D280,'Annuity Prices'!$E:$E,$G280),IF($B280="RAB Short",SUMIFS('RAB Prices Short'!BA:BA,'RAB Prices Short'!$B:$B,'All Prices combined'!$D280,'RAB Prices Short'!$E:$E,'All Prices combined'!$G280),IF($B280="RAB Long",SUMIFS('RAB Prices Long'!BA:BA,'RAB Prices Long'!$B:$B,'All Prices combined'!$D280,'RAB Prices Long'!$E:$E,'All Prices combined'!$G280)))),2)</f>
        <v>2.36</v>
      </c>
      <c r="AY280" s="2">
        <f>ROUND(IF($B280="Annuity",SUMIFS('Annuity Prices'!BB:BB,'Annuity Prices'!$B:$B,$D280,'Annuity Prices'!$E:$E,$G280),IF($B280="RAB Short",SUMIFS('RAB Prices Short'!BB:BB,'RAB Prices Short'!$B:$B,'All Prices combined'!$D280,'RAB Prices Short'!$E:$E,'All Prices combined'!$G280),IF($B280="RAB Long",SUMIFS('RAB Prices Long'!BB:BB,'RAB Prices Long'!$B:$B,'All Prices combined'!$D280,'RAB Prices Long'!$E:$E,'All Prices combined'!$G280)))),2)</f>
        <v>2.42</v>
      </c>
      <c r="AZ280" s="2">
        <f>ROUND(IF($B280="Annuity",SUMIFS('Annuity Prices'!BC:BC,'Annuity Prices'!$B:$B,$D280,'Annuity Prices'!$E:$E,$G280),IF($B280="RAB Short",SUMIFS('RAB Prices Short'!BC:BC,'RAB Prices Short'!$B:$B,'All Prices combined'!$D280,'RAB Prices Short'!$E:$E,'All Prices combined'!$G280),IF($B280="RAB Long",SUMIFS('RAB Prices Long'!BC:BC,'RAB Prices Long'!$B:$B,'All Prices combined'!$D280,'RAB Prices Long'!$E:$E,'All Prices combined'!$G280)))),2)</f>
        <v>2.48</v>
      </c>
      <c r="BA280" s="2">
        <f>ROUND(IF($B280="Annuity",SUMIFS('Annuity Prices'!BD:BD,'Annuity Prices'!$B:$B,$D280,'Annuity Prices'!$E:$E,$G280),IF($B280="RAB Short",SUMIFS('RAB Prices Short'!BD:BD,'RAB Prices Short'!$B:$B,'All Prices combined'!$D280,'RAB Prices Short'!$E:$E,'All Prices combined'!$G280),IF($B280="RAB Long",SUMIFS('RAB Prices Long'!BD:BD,'RAB Prices Long'!$B:$B,'All Prices combined'!$D280,'RAB Prices Long'!$E:$E,'All Prices combined'!$G280)))),2)</f>
        <v>2.54</v>
      </c>
      <c r="BB280" s="2">
        <f>ROUND(IF($B280="Annuity",SUMIFS('Annuity Prices'!BE:BE,'Annuity Prices'!$B:$B,$D280,'Annuity Prices'!$E:$E,$G280),IF($B280="RAB Short",SUMIFS('RAB Prices Short'!BE:BE,'RAB Prices Short'!$B:$B,'All Prices combined'!$D280,'RAB Prices Short'!$E:$E,'All Prices combined'!$G280),IF($B280="RAB Long",SUMIFS('RAB Prices Long'!BE:BE,'RAB Prices Long'!$B:$B,'All Prices combined'!$D280,'RAB Prices Long'!$E:$E,'All Prices combined'!$G280)))),2)</f>
        <v>2.59</v>
      </c>
      <c r="BC280" s="2">
        <f>ROUND(IF($B280="Annuity",SUMIFS('Annuity Prices'!BF:BF,'Annuity Prices'!$B:$B,$D280,'Annuity Prices'!$E:$E,$G280),IF($B280="RAB Short",SUMIFS('RAB Prices Short'!BF:BF,'RAB Prices Short'!$B:$B,'All Prices combined'!$D280,'RAB Prices Short'!$E:$E,'All Prices combined'!$G280),IF($B280="RAB Long",SUMIFS('RAB Prices Long'!BF:BF,'RAB Prices Long'!$B:$B,'All Prices combined'!$D280,'RAB Prices Long'!$E:$E,'All Prices combined'!$G280)))),2)</f>
        <v>2.66</v>
      </c>
      <c r="BD280" s="2">
        <f>ROUND(IF($B280="Annuity",SUMIFS('Annuity Prices'!BG:BG,'Annuity Prices'!$B:$B,$D280,'Annuity Prices'!$E:$E,$G280),IF($B280="RAB Short",SUMIFS('RAB Prices Short'!BG:BG,'RAB Prices Short'!$B:$B,'All Prices combined'!$D280,'RAB Prices Short'!$E:$E,'All Prices combined'!$G280),IF($B280="RAB Long",SUMIFS('RAB Prices Long'!BG:BG,'RAB Prices Long'!$B:$B,'All Prices combined'!$D280,'RAB Prices Long'!$E:$E,'All Prices combined'!$G280)))),2)</f>
        <v>2.72</v>
      </c>
      <c r="BE280" s="2">
        <f>ROUND(IF($B280="Annuity",SUMIFS('Annuity Prices'!BH:BH,'Annuity Prices'!$B:$B,$D280,'Annuity Prices'!$E:$E,$G280),IF($B280="RAB Short",SUMIFS('RAB Prices Short'!BH:BH,'RAB Prices Short'!$B:$B,'All Prices combined'!$D280,'RAB Prices Short'!$E:$E,'All Prices combined'!$G280),IF($B280="RAB Long",SUMIFS('RAB Prices Long'!BH:BH,'RAB Prices Long'!$B:$B,'All Prices combined'!$D280,'RAB Prices Long'!$E:$E,'All Prices combined'!$G280)))),2)</f>
        <v>2.79</v>
      </c>
      <c r="BF280" s="2">
        <f>ROUND(IF($B280="Annuity",SUMIFS('Annuity Prices'!BI:BI,'Annuity Prices'!$B:$B,$D280,'Annuity Prices'!$E:$E,$G280),IF($B280="RAB Short",SUMIFS('RAB Prices Short'!BI:BI,'RAB Prices Short'!$B:$B,'All Prices combined'!$D280,'RAB Prices Short'!$E:$E,'All Prices combined'!$G280),IF($B280="RAB Long",SUMIFS('RAB Prices Long'!BI:BI,'RAB Prices Long'!$B:$B,'All Prices combined'!$D280,'RAB Prices Long'!$E:$E,'All Prices combined'!$G280)))),2)</f>
        <v>2.85</v>
      </c>
      <c r="BG280" s="2">
        <f>ROUND(IF($B280="Annuity",SUMIFS('Annuity Prices'!BJ:BJ,'Annuity Prices'!$B:$B,$D280,'Annuity Prices'!$E:$E,$G280),IF($B280="RAB Short",SUMIFS('RAB Prices Short'!BJ:BJ,'RAB Prices Short'!$B:$B,'All Prices combined'!$D280,'RAB Prices Short'!$E:$E,'All Prices combined'!$G280),IF($B280="RAB Long",SUMIFS('RAB Prices Long'!BJ:BJ,'RAB Prices Long'!$B:$B,'All Prices combined'!$D280,'RAB Prices Long'!$E:$E,'All Prices combined'!$G280)))),2)</f>
        <v>2.92</v>
      </c>
      <c r="BH280" s="2">
        <f>ROUND(IF($B280="Annuity",SUMIFS('Annuity Prices'!BK:BK,'Annuity Prices'!$B:$B,$D280,'Annuity Prices'!$E:$E,$G280),IF($B280="RAB Short",SUMIFS('RAB Prices Short'!BK:BK,'RAB Prices Short'!$B:$B,'All Prices combined'!$D280,'RAB Prices Short'!$E:$E,'All Prices combined'!$G280),IF($B280="RAB Long",SUMIFS('RAB Prices Long'!BK:BK,'RAB Prices Long'!$B:$B,'All Prices combined'!$D280,'RAB Prices Long'!$E:$E,'All Prices combined'!$G280)))),2)</f>
        <v>2.99</v>
      </c>
      <c r="BI280" s="2">
        <f>ROUND(IF($B280="Annuity",SUMIFS('Annuity Prices'!BL:BL,'Annuity Prices'!$B:$B,$D280,'Annuity Prices'!$E:$E,$G280),IF($B280="RAB Short",SUMIFS('RAB Prices Short'!BL:BL,'RAB Prices Short'!$B:$B,'All Prices combined'!$D280,'RAB Prices Short'!$E:$E,'All Prices combined'!$G280),IF($B280="RAB Long",SUMIFS('RAB Prices Long'!BL:BL,'RAB Prices Long'!$B:$B,'All Prices combined'!$D280,'RAB Prices Long'!$E:$E,'All Prices combined'!$G280)))),2)</f>
        <v>3.07</v>
      </c>
      <c r="BJ280" s="2">
        <f>ROUND(IF($B280="Annuity",SUMIFS('Annuity Prices'!BM:BM,'Annuity Prices'!$B:$B,$D280,'Annuity Prices'!$E:$E,$G280),IF($B280="RAB Short",SUMIFS('RAB Prices Short'!BM:BM,'RAB Prices Short'!$B:$B,'All Prices combined'!$D280,'RAB Prices Short'!$E:$E,'All Prices combined'!$G280),IF($B280="RAB Long",SUMIFS('RAB Prices Long'!BM:BM,'RAB Prices Long'!$B:$B,'All Prices combined'!$D280,'RAB Prices Long'!$E:$E,'All Prices combined'!$G280)))),2)</f>
        <v>3.13</v>
      </c>
      <c r="BK280" s="2">
        <f>ROUND(IF($B280="Annuity",SUMIFS('Annuity Prices'!BN:BN,'Annuity Prices'!$B:$B,$D280,'Annuity Prices'!$E:$E,$G280),IF($B280="RAB Short",SUMIFS('RAB Prices Short'!BN:BN,'RAB Prices Short'!$B:$B,'All Prices combined'!$D280,'RAB Prices Short'!$E:$E,'All Prices combined'!$G280),IF($B280="RAB Long",SUMIFS('RAB Prices Long'!BN:BN,'RAB Prices Long'!$B:$B,'All Prices combined'!$D280,'RAB Prices Long'!$E:$E,'All Prices combined'!$G280)))),2)</f>
        <v>3.21</v>
      </c>
      <c r="BL280" s="2">
        <f>ROUND(IF($B280="Annuity",SUMIFS('Annuity Prices'!BO:BO,'Annuity Prices'!$B:$B,$D280,'Annuity Prices'!$E:$E,$G280),IF($B280="RAB Short",SUMIFS('RAB Prices Short'!BO:BO,'RAB Prices Short'!$B:$B,'All Prices combined'!$D280,'RAB Prices Short'!$E:$E,'All Prices combined'!$G280),IF($B280="RAB Long",SUMIFS('RAB Prices Long'!BO:BO,'RAB Prices Long'!$B:$B,'All Prices combined'!$D280,'RAB Prices Long'!$E:$E,'All Prices combined'!$G280)))),2)</f>
        <v>3.29</v>
      </c>
      <c r="BM280" s="2">
        <f>ROUND(IF($B280="Annuity",SUMIFS('Annuity Prices'!BP:BP,'Annuity Prices'!$B:$B,$D280,'Annuity Prices'!$E:$E,$G280),IF($B280="RAB Short",SUMIFS('RAB Prices Short'!BP:BP,'RAB Prices Short'!$B:$B,'All Prices combined'!$D280,'RAB Prices Short'!$E:$E,'All Prices combined'!$G280),IF($B280="RAB Long",SUMIFS('RAB Prices Long'!BP:BP,'RAB Prices Long'!$B:$B,'All Prices combined'!$D280,'RAB Prices Long'!$E:$E,'All Prices combined'!$G280)))),2)</f>
        <v>3.37</v>
      </c>
      <c r="BN280" s="2">
        <f>ROUND(IF($B280="Annuity",SUMIFS('Annuity Prices'!BQ:BQ,'Annuity Prices'!$B:$B,$D280,'Annuity Prices'!$E:$E,$G280),IF($B280="RAB Short",SUMIFS('RAB Prices Short'!BQ:BQ,'RAB Prices Short'!$B:$B,'All Prices combined'!$D280,'RAB Prices Short'!$E:$E,'All Prices combined'!$G280),IF($B280="RAB Long",SUMIFS('RAB Prices Long'!BQ:BQ,'RAB Prices Long'!$B:$B,'All Prices combined'!$D280,'RAB Prices Long'!$E:$E,'All Prices combined'!$G280)))),2)</f>
        <v>3.44</v>
      </c>
      <c r="BO280" s="2">
        <f>ROUND(IF($B280="Annuity",SUMIFS('Annuity Prices'!BR:BR,'Annuity Prices'!$B:$B,$D280,'Annuity Prices'!$E:$E,$G280),IF($B280="RAB Short",SUMIFS('RAB Prices Short'!BR:BR,'RAB Prices Short'!$B:$B,'All Prices combined'!$D280,'RAB Prices Short'!$E:$E,'All Prices combined'!$G280),IF($B280="RAB Long",SUMIFS('RAB Prices Long'!BR:BR,'RAB Prices Long'!$B:$B,'All Prices combined'!$D280,'RAB Prices Long'!$E:$E,'All Prices combined'!$G280)))),2)</f>
        <v>3.52</v>
      </c>
      <c r="BP280" s="2">
        <f>ROUND(IF($B280="Annuity",SUMIFS('Annuity Prices'!BS:BS,'Annuity Prices'!$B:$B,$D280,'Annuity Prices'!$E:$E,$G280),IF($B280="RAB Short",SUMIFS('RAB Prices Short'!BS:BS,'RAB Prices Short'!$B:$B,'All Prices combined'!$D280,'RAB Prices Short'!$E:$E,'All Prices combined'!$G280),IF($B280="RAB Long",SUMIFS('RAB Prices Long'!BS:BS,'RAB Prices Long'!$B:$B,'All Prices combined'!$D280,'RAB Prices Long'!$E:$E,'All Prices combined'!$G280)))),2)</f>
        <v>3.61</v>
      </c>
      <c r="BQ280" s="2">
        <f>ROUND(IF($B280="Annuity",SUMIFS('Annuity Prices'!BT:BT,'Annuity Prices'!$B:$B,$D280,'Annuity Prices'!$E:$E,$G280),IF($B280="RAB Short",SUMIFS('RAB Prices Short'!BT:BT,'RAB Prices Short'!$B:$B,'All Prices combined'!$D280,'RAB Prices Short'!$E:$E,'All Prices combined'!$G280),IF($B280="RAB Long",SUMIFS('RAB Prices Long'!BT:BT,'RAB Prices Long'!$B:$B,'All Prices combined'!$D280,'RAB Prices Long'!$E:$E,'All Prices combined'!$G280)))),2)</f>
        <v>3.7</v>
      </c>
      <c r="BR280" s="2">
        <f>ROUND(IF($B280="Annuity",SUMIFS('Annuity Prices'!BU:BU,'Annuity Prices'!$B:$B,$D280,'Annuity Prices'!$E:$E,$G280),IF($B280="RAB Short",SUMIFS('RAB Prices Short'!BU:BU,'RAB Prices Short'!$B:$B,'All Prices combined'!$D280,'RAB Prices Short'!$E:$E,'All Prices combined'!$G280),IF($B280="RAB Long",SUMIFS('RAB Prices Long'!BU:BU,'RAB Prices Long'!$B:$B,'All Prices combined'!$D280,'RAB Prices Long'!$E:$E,'All Prices combined'!$G280)))),2)</f>
        <v>3.77</v>
      </c>
      <c r="BS280" s="2">
        <f>ROUND(IF($B280="Annuity",SUMIFS('Annuity Prices'!BV:BV,'Annuity Prices'!$B:$B,$D280,'Annuity Prices'!$E:$E,$G280),IF($B280="RAB Short",SUMIFS('RAB Prices Short'!BV:BV,'RAB Prices Short'!$B:$B,'All Prices combined'!$D280,'RAB Prices Short'!$E:$E,'All Prices combined'!$G280),IF($B280="RAB Long",SUMIFS('RAB Prices Long'!BV:BV,'RAB Prices Long'!$B:$B,'All Prices combined'!$D280,'RAB Prices Long'!$E:$E,'All Prices combined'!$G280)))),2)</f>
        <v>3.87</v>
      </c>
      <c r="BT280" s="2">
        <f>ROUND(IF($B280="Annuity",SUMIFS('Annuity Prices'!BW:BW,'Annuity Prices'!$B:$B,$D280,'Annuity Prices'!$E:$E,$G280),IF($B280="RAB Short",SUMIFS('RAB Prices Short'!BW:BW,'RAB Prices Short'!$B:$B,'All Prices combined'!$D280,'RAB Prices Short'!$E:$E,'All Prices combined'!$G280),IF($B280="RAB Long",SUMIFS('RAB Prices Long'!BW:BW,'RAB Prices Long'!$B:$B,'All Prices combined'!$D280,'RAB Prices Long'!$E:$E,'All Prices combined'!$G280)))),2)</f>
        <v>3.96</v>
      </c>
      <c r="BU280" s="2">
        <f>ROUND(IF($B280="Annuity",SUMIFS('Annuity Prices'!BX:BX,'Annuity Prices'!$B:$B,$D280,'Annuity Prices'!$E:$E,$G280),IF($B280="RAB Short",SUMIFS('RAB Prices Short'!BX:BX,'RAB Prices Short'!$B:$B,'All Prices combined'!$D280,'RAB Prices Short'!$E:$E,'All Prices combined'!$G280),IF($B280="RAB Long",SUMIFS('RAB Prices Long'!BX:BX,'RAB Prices Long'!$B:$B,'All Prices combined'!$D280,'RAB Prices Long'!$E:$E,'All Prices combined'!$G280)))),2)</f>
        <v>4.0599999999999996</v>
      </c>
    </row>
    <row r="281" spans="2:73" x14ac:dyDescent="0.25">
      <c r="B281" t="s">
        <v>44</v>
      </c>
      <c r="C281">
        <v>17</v>
      </c>
      <c r="E281" t="s">
        <v>178</v>
      </c>
      <c r="F281">
        <v>17</v>
      </c>
      <c r="G281" t="s">
        <v>179</v>
      </c>
      <c r="I281" s="2">
        <f>ROUND(IF($B281="Annuity",SUMIFS('Annuity Prices'!L:L,'Annuity Prices'!$B:$B,$D281,'Annuity Prices'!$E:$E,$G281),IF($B281="RAB Short",SUMIFS('RAB Prices Short'!L:L,'RAB Prices Short'!$B:$B,'All Prices combined'!$D281,'RAB Prices Short'!$E:$E,'All Prices combined'!$G281),IF($B281="RAB Long",SUMIFS('RAB Prices Long'!L:L,'RAB Prices Long'!$B:$B,'All Prices combined'!$D281,'RAB Prices Long'!$E:$E,'All Prices combined'!$G281)))),2)</f>
        <v>0</v>
      </c>
      <c r="J281" s="2">
        <f>ROUND(IF($B281="Annuity",SUMIFS('Annuity Prices'!M:M,'Annuity Prices'!$B:$B,$D281,'Annuity Prices'!$E:$E,$G281),IF($B281="RAB Short",SUMIFS('RAB Prices Short'!M:M,'RAB Prices Short'!$B:$B,'All Prices combined'!$D281,'RAB Prices Short'!$E:$E,'All Prices combined'!$G281),IF($B281="RAB Long",SUMIFS('RAB Prices Long'!M:M,'RAB Prices Long'!$B:$B,'All Prices combined'!$D281,'RAB Prices Long'!$E:$E,'All Prices combined'!$G281)))),2)</f>
        <v>0</v>
      </c>
      <c r="K281" s="2">
        <f>ROUND(IF($B281="Annuity",SUMIFS('Annuity Prices'!N:N,'Annuity Prices'!$B:$B,$D281,'Annuity Prices'!$E:$E,$G281),IF($B281="RAB Short",SUMIFS('RAB Prices Short'!N:N,'RAB Prices Short'!$B:$B,'All Prices combined'!$D281,'RAB Prices Short'!$E:$E,'All Prices combined'!$G281),IF($B281="RAB Long",SUMIFS('RAB Prices Long'!N:N,'RAB Prices Long'!$B:$B,'All Prices combined'!$D281,'RAB Prices Long'!$E:$E,'All Prices combined'!$G281)))),2)</f>
        <v>0</v>
      </c>
      <c r="L281" s="2">
        <f>ROUND(IF($B281="Annuity",SUMIFS('Annuity Prices'!O:O,'Annuity Prices'!$B:$B,$D281,'Annuity Prices'!$E:$E,$G281),IF($B281="RAB Short",SUMIFS('RAB Prices Short'!O:O,'RAB Prices Short'!$B:$B,'All Prices combined'!$D281,'RAB Prices Short'!$E:$E,'All Prices combined'!$G281),IF($B281="RAB Long",SUMIFS('RAB Prices Long'!O:O,'RAB Prices Long'!$B:$B,'All Prices combined'!$D281,'RAB Prices Long'!$E:$E,'All Prices combined'!$G281)))),2)</f>
        <v>0</v>
      </c>
      <c r="M281" s="2">
        <f>ROUND(IF($B281="Annuity",SUMIFS('Annuity Prices'!P:P,'Annuity Prices'!$B:$B,$D281,'Annuity Prices'!$E:$E,$G281),IF($B281="RAB Short",SUMIFS('RAB Prices Short'!P:P,'RAB Prices Short'!$B:$B,'All Prices combined'!$D281,'RAB Prices Short'!$E:$E,'All Prices combined'!$G281),IF($B281="RAB Long",SUMIFS('RAB Prices Long'!P:P,'RAB Prices Long'!$B:$B,'All Prices combined'!$D281,'RAB Prices Long'!$E:$E,'All Prices combined'!$G281)))),2)</f>
        <v>0</v>
      </c>
      <c r="N281" s="2">
        <f>ROUND(IF($B281="Annuity",SUMIFS('Annuity Prices'!Q:Q,'Annuity Prices'!$B:$B,$D281,'Annuity Prices'!$E:$E,$G281),IF($B281="RAB Short",SUMIFS('RAB Prices Short'!Q:Q,'RAB Prices Short'!$B:$B,'All Prices combined'!$D281,'RAB Prices Short'!$E:$E,'All Prices combined'!$G281),IF($B281="RAB Long",SUMIFS('RAB Prices Long'!Q:Q,'RAB Prices Long'!$B:$B,'All Prices combined'!$D281,'RAB Prices Long'!$E:$E,'All Prices combined'!$G281)))),2)</f>
        <v>0</v>
      </c>
      <c r="O281" s="2">
        <f>ROUND(IF($B281="Annuity",SUMIFS('Annuity Prices'!R:R,'Annuity Prices'!$B:$B,$D281,'Annuity Prices'!$E:$E,$G281),IF($B281="RAB Short",SUMIFS('RAB Prices Short'!R:R,'RAB Prices Short'!$B:$B,'All Prices combined'!$D281,'RAB Prices Short'!$E:$E,'All Prices combined'!$G281),IF($B281="RAB Long",SUMIFS('RAB Prices Long'!R:R,'RAB Prices Long'!$B:$B,'All Prices combined'!$D281,'RAB Prices Long'!$E:$E,'All Prices combined'!$G281)))),2)</f>
        <v>0</v>
      </c>
      <c r="P281" s="2">
        <f>ROUND(IF($B281="Annuity",SUMIFS('Annuity Prices'!S:S,'Annuity Prices'!$B:$B,$D281,'Annuity Prices'!$E:$E,$G281),IF($B281="RAB Short",SUMIFS('RAB Prices Short'!S:S,'RAB Prices Short'!$B:$B,'All Prices combined'!$D281,'RAB Prices Short'!$E:$E,'All Prices combined'!$G281),IF($B281="RAB Long",SUMIFS('RAB Prices Long'!S:S,'RAB Prices Long'!$B:$B,'All Prices combined'!$D281,'RAB Prices Long'!$E:$E,'All Prices combined'!$G281)))),2)</f>
        <v>0</v>
      </c>
      <c r="Q281" s="2">
        <f>ROUND(IF($B281="Annuity",SUMIFS('Annuity Prices'!T:T,'Annuity Prices'!$B:$B,$D281,'Annuity Prices'!$E:$E,$G281),IF($B281="RAB Short",SUMIFS('RAB Prices Short'!T:T,'RAB Prices Short'!$B:$B,'All Prices combined'!$D281,'RAB Prices Short'!$E:$E,'All Prices combined'!$G281),IF($B281="RAB Long",SUMIFS('RAB Prices Long'!T:T,'RAB Prices Long'!$B:$B,'All Prices combined'!$D281,'RAB Prices Long'!$E:$E,'All Prices combined'!$G281)))),2)</f>
        <v>0</v>
      </c>
      <c r="R281" s="2">
        <f>ROUND(IF($B281="Annuity",SUMIFS('Annuity Prices'!U:U,'Annuity Prices'!$B:$B,$D281,'Annuity Prices'!$E:$E,$G281),IF($B281="RAB Short",SUMIFS('RAB Prices Short'!U:U,'RAB Prices Short'!$B:$B,'All Prices combined'!$D281,'RAB Prices Short'!$E:$E,'All Prices combined'!$G281),IF($B281="RAB Long",SUMIFS('RAB Prices Long'!U:U,'RAB Prices Long'!$B:$B,'All Prices combined'!$D281,'RAB Prices Long'!$E:$E,'All Prices combined'!$G281)))),2)</f>
        <v>0</v>
      </c>
      <c r="S281" s="2">
        <f>ROUND(IF($B281="Annuity",SUMIFS('Annuity Prices'!V:V,'Annuity Prices'!$B:$B,$D281,'Annuity Prices'!$E:$E,$G281),IF($B281="RAB Short",SUMIFS('RAB Prices Short'!V:V,'RAB Prices Short'!$B:$B,'All Prices combined'!$D281,'RAB Prices Short'!$E:$E,'All Prices combined'!$G281),IF($B281="RAB Long",SUMIFS('RAB Prices Long'!V:V,'RAB Prices Long'!$B:$B,'All Prices combined'!$D281,'RAB Prices Long'!$E:$E,'All Prices combined'!$G281)))),2)</f>
        <v>0</v>
      </c>
      <c r="T281" s="2">
        <f>ROUND(IF($B281="Annuity",SUMIFS('Annuity Prices'!W:W,'Annuity Prices'!$B:$B,$D281,'Annuity Prices'!$E:$E,$G281),IF($B281="RAB Short",SUMIFS('RAB Prices Short'!W:W,'RAB Prices Short'!$B:$B,'All Prices combined'!$D281,'RAB Prices Short'!$E:$E,'All Prices combined'!$G281),IF($B281="RAB Long",SUMIFS('RAB Prices Long'!W:W,'RAB Prices Long'!$B:$B,'All Prices combined'!$D281,'RAB Prices Long'!$E:$E,'All Prices combined'!$G281)))),2)</f>
        <v>0</v>
      </c>
      <c r="U281" s="2">
        <f>ROUND(IF($B281="Annuity",SUMIFS('Annuity Prices'!X:X,'Annuity Prices'!$B:$B,$D281,'Annuity Prices'!$E:$E,$G281),IF($B281="RAB Short",SUMIFS('RAB Prices Short'!X:X,'RAB Prices Short'!$B:$B,'All Prices combined'!$D281,'RAB Prices Short'!$E:$E,'All Prices combined'!$G281),IF($B281="RAB Long",SUMIFS('RAB Prices Long'!X:X,'RAB Prices Long'!$B:$B,'All Prices combined'!$D281,'RAB Prices Long'!$E:$E,'All Prices combined'!$G281)))),2)</f>
        <v>0</v>
      </c>
      <c r="V281" s="2">
        <f>ROUND(IF($B281="Annuity",SUMIFS('Annuity Prices'!Y:Y,'Annuity Prices'!$B:$B,$D281,'Annuity Prices'!$E:$E,$G281),IF($B281="RAB Short",SUMIFS('RAB Prices Short'!Y:Y,'RAB Prices Short'!$B:$B,'All Prices combined'!$D281,'RAB Prices Short'!$E:$E,'All Prices combined'!$G281),IF($B281="RAB Long",SUMIFS('RAB Prices Long'!Y:Y,'RAB Prices Long'!$B:$B,'All Prices combined'!$D281,'RAB Prices Long'!$E:$E,'All Prices combined'!$G281)))),2)</f>
        <v>0</v>
      </c>
      <c r="W281" s="2">
        <f>ROUND(IF($B281="Annuity",SUMIFS('Annuity Prices'!Z:Z,'Annuity Prices'!$B:$B,$D281,'Annuity Prices'!$E:$E,$G281),IF($B281="RAB Short",SUMIFS('RAB Prices Short'!Z:Z,'RAB Prices Short'!$B:$B,'All Prices combined'!$D281,'RAB Prices Short'!$E:$E,'All Prices combined'!$G281),IF($B281="RAB Long",SUMIFS('RAB Prices Long'!Z:Z,'RAB Prices Long'!$B:$B,'All Prices combined'!$D281,'RAB Prices Long'!$E:$E,'All Prices combined'!$G281)))),2)</f>
        <v>0</v>
      </c>
      <c r="X281" s="2">
        <f>ROUND(IF($B281="Annuity",SUMIFS('Annuity Prices'!AA:AA,'Annuity Prices'!$B:$B,$D281,'Annuity Prices'!$E:$E,$G281),IF($B281="RAB Short",SUMIFS('RAB Prices Short'!AA:AA,'RAB Prices Short'!$B:$B,'All Prices combined'!$D281,'RAB Prices Short'!$E:$E,'All Prices combined'!$G281),IF($B281="RAB Long",SUMIFS('RAB Prices Long'!AA:AA,'RAB Prices Long'!$B:$B,'All Prices combined'!$D281,'RAB Prices Long'!$E:$E,'All Prices combined'!$G281)))),2)</f>
        <v>0</v>
      </c>
      <c r="Y281" s="2">
        <f>ROUND(IF($B281="Annuity",SUMIFS('Annuity Prices'!AB:AB,'Annuity Prices'!$B:$B,$D281,'Annuity Prices'!$E:$E,$G281),IF($B281="RAB Short",SUMIFS('RAB Prices Short'!AB:AB,'RAB Prices Short'!$B:$B,'All Prices combined'!$D281,'RAB Prices Short'!$E:$E,'All Prices combined'!$G281),IF($B281="RAB Long",SUMIFS('RAB Prices Long'!AB:AB,'RAB Prices Long'!$B:$B,'All Prices combined'!$D281,'RAB Prices Long'!$E:$E,'All Prices combined'!$G281)))),2)</f>
        <v>0</v>
      </c>
      <c r="Z281" s="2">
        <f>ROUND(IF($B281="Annuity",SUMIFS('Annuity Prices'!AC:AC,'Annuity Prices'!$B:$B,$D281,'Annuity Prices'!$E:$E,$G281),IF($B281="RAB Short",SUMIFS('RAB Prices Short'!AC:AC,'RAB Prices Short'!$B:$B,'All Prices combined'!$D281,'RAB Prices Short'!$E:$E,'All Prices combined'!$G281),IF($B281="RAB Long",SUMIFS('RAB Prices Long'!AC:AC,'RAB Prices Long'!$B:$B,'All Prices combined'!$D281,'RAB Prices Long'!$E:$E,'All Prices combined'!$G281)))),2)</f>
        <v>0</v>
      </c>
      <c r="AA281" s="2">
        <f>ROUND(IF($B281="Annuity",SUMIFS('Annuity Prices'!AD:AD,'Annuity Prices'!$B:$B,$D281,'Annuity Prices'!$E:$E,$G281),IF($B281="RAB Short",SUMIFS('RAB Prices Short'!AD:AD,'RAB Prices Short'!$B:$B,'All Prices combined'!$D281,'RAB Prices Short'!$E:$E,'All Prices combined'!$G281),IF($B281="RAB Long",SUMIFS('RAB Prices Long'!AD:AD,'RAB Prices Long'!$B:$B,'All Prices combined'!$D281,'RAB Prices Long'!$E:$E,'All Prices combined'!$G281)))),2)</f>
        <v>0</v>
      </c>
      <c r="AB281" s="2">
        <f>ROUND(IF($B281="Annuity",SUMIFS('Annuity Prices'!AE:AE,'Annuity Prices'!$B:$B,$D281,'Annuity Prices'!$E:$E,$G281),IF($B281="RAB Short",SUMIFS('RAB Prices Short'!AE:AE,'RAB Prices Short'!$B:$B,'All Prices combined'!$D281,'RAB Prices Short'!$E:$E,'All Prices combined'!$G281),IF($B281="RAB Long",SUMIFS('RAB Prices Long'!AE:AE,'RAB Prices Long'!$B:$B,'All Prices combined'!$D281,'RAB Prices Long'!$E:$E,'All Prices combined'!$G281)))),2)</f>
        <v>0</v>
      </c>
      <c r="AC281" s="2">
        <f>ROUND(IF($B281="Annuity",SUMIFS('Annuity Prices'!AF:AF,'Annuity Prices'!$B:$B,$D281,'Annuity Prices'!$E:$E,$G281),IF($B281="RAB Short",SUMIFS('RAB Prices Short'!AF:AF,'RAB Prices Short'!$B:$B,'All Prices combined'!$D281,'RAB Prices Short'!$E:$E,'All Prices combined'!$G281),IF($B281="RAB Long",SUMIFS('RAB Prices Long'!AF:AF,'RAB Prices Long'!$B:$B,'All Prices combined'!$D281,'RAB Prices Long'!$E:$E,'All Prices combined'!$G281)))),2)</f>
        <v>0</v>
      </c>
      <c r="AD281" s="2">
        <f>ROUND(IF($B281="Annuity",SUMIFS('Annuity Prices'!AG:AG,'Annuity Prices'!$B:$B,$D281,'Annuity Prices'!$E:$E,$G281),IF($B281="RAB Short",SUMIFS('RAB Prices Short'!AG:AG,'RAB Prices Short'!$B:$B,'All Prices combined'!$D281,'RAB Prices Short'!$E:$E,'All Prices combined'!$G281),IF($B281="RAB Long",SUMIFS('RAB Prices Long'!AG:AG,'RAB Prices Long'!$B:$B,'All Prices combined'!$D281,'RAB Prices Long'!$E:$E,'All Prices combined'!$G281)))),2)</f>
        <v>0</v>
      </c>
      <c r="AE281" s="2">
        <f>ROUND(IF($B281="Annuity",SUMIFS('Annuity Prices'!AH:AH,'Annuity Prices'!$B:$B,$D281,'Annuity Prices'!$E:$E,$G281),IF($B281="RAB Short",SUMIFS('RAB Prices Short'!AH:AH,'RAB Prices Short'!$B:$B,'All Prices combined'!$D281,'RAB Prices Short'!$E:$E,'All Prices combined'!$G281),IF($B281="RAB Long",SUMIFS('RAB Prices Long'!AH:AH,'RAB Prices Long'!$B:$B,'All Prices combined'!$D281,'RAB Prices Long'!$E:$E,'All Prices combined'!$G281)))),2)</f>
        <v>0</v>
      </c>
      <c r="AF281" s="2">
        <f>ROUND(IF($B281="Annuity",SUMIFS('Annuity Prices'!AI:AI,'Annuity Prices'!$B:$B,$D281,'Annuity Prices'!$E:$E,$G281),IF($B281="RAB Short",SUMIFS('RAB Prices Short'!AI:AI,'RAB Prices Short'!$B:$B,'All Prices combined'!$D281,'RAB Prices Short'!$E:$E,'All Prices combined'!$G281),IF($B281="RAB Long",SUMIFS('RAB Prices Long'!AI:AI,'RAB Prices Long'!$B:$B,'All Prices combined'!$D281,'RAB Prices Long'!$E:$E,'All Prices combined'!$G281)))),2)</f>
        <v>0</v>
      </c>
      <c r="AG281" s="2">
        <f>ROUND(IF($B281="Annuity",SUMIFS('Annuity Prices'!AJ:AJ,'Annuity Prices'!$B:$B,$D281,'Annuity Prices'!$E:$E,$G281),IF($B281="RAB Short",SUMIFS('RAB Prices Short'!AJ:AJ,'RAB Prices Short'!$B:$B,'All Prices combined'!$D281,'RAB Prices Short'!$E:$E,'All Prices combined'!$G281),IF($B281="RAB Long",SUMIFS('RAB Prices Long'!AJ:AJ,'RAB Prices Long'!$B:$B,'All Prices combined'!$D281,'RAB Prices Long'!$E:$E,'All Prices combined'!$G281)))),2)</f>
        <v>0</v>
      </c>
      <c r="AH281" s="2">
        <f>ROUND(IF($B281="Annuity",SUMIFS('Annuity Prices'!AK:AK,'Annuity Prices'!$B:$B,$D281,'Annuity Prices'!$E:$E,$G281),IF($B281="RAB Short",SUMIFS('RAB Prices Short'!AK:AK,'RAB Prices Short'!$B:$B,'All Prices combined'!$D281,'RAB Prices Short'!$E:$E,'All Prices combined'!$G281),IF($B281="RAB Long",SUMIFS('RAB Prices Long'!AK:AK,'RAB Prices Long'!$B:$B,'All Prices combined'!$D281,'RAB Prices Long'!$E:$E,'All Prices combined'!$G281)))),2)</f>
        <v>0</v>
      </c>
      <c r="AI281" s="2">
        <f>ROUND(IF($B281="Annuity",SUMIFS('Annuity Prices'!AL:AL,'Annuity Prices'!$B:$B,$D281,'Annuity Prices'!$E:$E,$G281),IF($B281="RAB Short",SUMIFS('RAB Prices Short'!AL:AL,'RAB Prices Short'!$B:$B,'All Prices combined'!$D281,'RAB Prices Short'!$E:$E,'All Prices combined'!$G281),IF($B281="RAB Long",SUMIFS('RAB Prices Long'!AL:AL,'RAB Prices Long'!$B:$B,'All Prices combined'!$D281,'RAB Prices Long'!$E:$E,'All Prices combined'!$G281)))),2)</f>
        <v>0</v>
      </c>
      <c r="AJ281" s="2">
        <f>ROUND(IF($B281="Annuity",SUMIFS('Annuity Prices'!AM:AM,'Annuity Prices'!$B:$B,$D281,'Annuity Prices'!$E:$E,$G281),IF($B281="RAB Short",SUMIFS('RAB Prices Short'!AM:AM,'RAB Prices Short'!$B:$B,'All Prices combined'!$D281,'RAB Prices Short'!$E:$E,'All Prices combined'!$G281),IF($B281="RAB Long",SUMIFS('RAB Prices Long'!AM:AM,'RAB Prices Long'!$B:$B,'All Prices combined'!$D281,'RAB Prices Long'!$E:$E,'All Prices combined'!$G281)))),2)</f>
        <v>0</v>
      </c>
      <c r="AK281" s="2">
        <f>ROUND(IF($B281="Annuity",SUMIFS('Annuity Prices'!AN:AN,'Annuity Prices'!$B:$B,$D281,'Annuity Prices'!$E:$E,$G281),IF($B281="RAB Short",SUMIFS('RAB Prices Short'!AN:AN,'RAB Prices Short'!$B:$B,'All Prices combined'!$D281,'RAB Prices Short'!$E:$E,'All Prices combined'!$G281),IF($B281="RAB Long",SUMIFS('RAB Prices Long'!AN:AN,'RAB Prices Long'!$B:$B,'All Prices combined'!$D281,'RAB Prices Long'!$E:$E,'All Prices combined'!$G281)))),2)</f>
        <v>0</v>
      </c>
      <c r="AL281" s="2">
        <f>ROUND(IF($B281="Annuity",SUMIFS('Annuity Prices'!AO:AO,'Annuity Prices'!$B:$B,$D281,'Annuity Prices'!$E:$E,$G281),IF($B281="RAB Short",SUMIFS('RAB Prices Short'!AO:AO,'RAB Prices Short'!$B:$B,'All Prices combined'!$D281,'RAB Prices Short'!$E:$E,'All Prices combined'!$G281),IF($B281="RAB Long",SUMIFS('RAB Prices Long'!AO:AO,'RAB Prices Long'!$B:$B,'All Prices combined'!$D281,'RAB Prices Long'!$E:$E,'All Prices combined'!$G281)))),2)</f>
        <v>0</v>
      </c>
      <c r="AM281" s="2">
        <f>ROUND(IF($B281="Annuity",SUMIFS('Annuity Prices'!AP:AP,'Annuity Prices'!$B:$B,$D281,'Annuity Prices'!$E:$E,$G281),IF($B281="RAB Short",SUMIFS('RAB Prices Short'!AP:AP,'RAB Prices Short'!$B:$B,'All Prices combined'!$D281,'RAB Prices Short'!$E:$E,'All Prices combined'!$G281),IF($B281="RAB Long",SUMIFS('RAB Prices Long'!AP:AP,'RAB Prices Long'!$B:$B,'All Prices combined'!$D281,'RAB Prices Long'!$E:$E,'All Prices combined'!$G281)))),2)</f>
        <v>0</v>
      </c>
      <c r="AN281" s="2">
        <f>ROUND(IF($B281="Annuity",SUMIFS('Annuity Prices'!AQ:AQ,'Annuity Prices'!$B:$B,$D281,'Annuity Prices'!$E:$E,$G281),IF($B281="RAB Short",SUMIFS('RAB Prices Short'!AQ:AQ,'RAB Prices Short'!$B:$B,'All Prices combined'!$D281,'RAB Prices Short'!$E:$E,'All Prices combined'!$G281),IF($B281="RAB Long",SUMIFS('RAB Prices Long'!AQ:AQ,'RAB Prices Long'!$B:$B,'All Prices combined'!$D281,'RAB Prices Long'!$E:$E,'All Prices combined'!$G281)))),2)</f>
        <v>0</v>
      </c>
      <c r="AO281" s="2">
        <f>ROUND(IF($B281="Annuity",SUMIFS('Annuity Prices'!AR:AR,'Annuity Prices'!$B:$B,$D281,'Annuity Prices'!$E:$E,$G281),IF($B281="RAB Short",SUMIFS('RAB Prices Short'!AR:AR,'RAB Prices Short'!$B:$B,'All Prices combined'!$D281,'RAB Prices Short'!$E:$E,'All Prices combined'!$G281),IF($B281="RAB Long",SUMIFS('RAB Prices Long'!AR:AR,'RAB Prices Long'!$B:$B,'All Prices combined'!$D281,'RAB Prices Long'!$E:$E,'All Prices combined'!$G281)))),2)</f>
        <v>0</v>
      </c>
      <c r="AP281" s="2">
        <f>ROUND(IF($B281="Annuity",SUMIFS('Annuity Prices'!AS:AS,'Annuity Prices'!$B:$B,$D281,'Annuity Prices'!$E:$E,$G281),IF($B281="RAB Short",SUMIFS('RAB Prices Short'!AS:AS,'RAB Prices Short'!$B:$B,'All Prices combined'!$D281,'RAB Prices Short'!$E:$E,'All Prices combined'!$G281),IF($B281="RAB Long",SUMIFS('RAB Prices Long'!AS:AS,'RAB Prices Long'!$B:$B,'All Prices combined'!$D281,'RAB Prices Long'!$E:$E,'All Prices combined'!$G281)))),2)</f>
        <v>0</v>
      </c>
      <c r="AQ281" s="2">
        <f>ROUND(IF($B281="Annuity",SUMIFS('Annuity Prices'!AT:AT,'Annuity Prices'!$B:$B,$D281,'Annuity Prices'!$E:$E,$G281),IF($B281="RAB Short",SUMIFS('RAB Prices Short'!AT:AT,'RAB Prices Short'!$B:$B,'All Prices combined'!$D281,'RAB Prices Short'!$E:$E,'All Prices combined'!$G281),IF($B281="RAB Long",SUMIFS('RAB Prices Long'!AT:AT,'RAB Prices Long'!$B:$B,'All Prices combined'!$D281,'RAB Prices Long'!$E:$E,'All Prices combined'!$G281)))),2)</f>
        <v>0</v>
      </c>
      <c r="AR281" s="2">
        <f>ROUND(IF($B281="Annuity",SUMIFS('Annuity Prices'!AU:AU,'Annuity Prices'!$B:$B,$D281,'Annuity Prices'!$E:$E,$G281),IF($B281="RAB Short",SUMIFS('RAB Prices Short'!AU:AU,'RAB Prices Short'!$B:$B,'All Prices combined'!$D281,'RAB Prices Short'!$E:$E,'All Prices combined'!$G281),IF($B281="RAB Long",SUMIFS('RAB Prices Long'!AU:AU,'RAB Prices Long'!$B:$B,'All Prices combined'!$D281,'RAB Prices Long'!$E:$E,'All Prices combined'!$G281)))),2)</f>
        <v>0</v>
      </c>
      <c r="AS281" s="2">
        <f>ROUND(IF($B281="Annuity",SUMIFS('Annuity Prices'!AV:AV,'Annuity Prices'!$B:$B,$D281,'Annuity Prices'!$E:$E,$G281),IF($B281="RAB Short",SUMIFS('RAB Prices Short'!AV:AV,'RAB Prices Short'!$B:$B,'All Prices combined'!$D281,'RAB Prices Short'!$E:$E,'All Prices combined'!$G281),IF($B281="RAB Long",SUMIFS('RAB Prices Long'!AV:AV,'RAB Prices Long'!$B:$B,'All Prices combined'!$D281,'RAB Prices Long'!$E:$E,'All Prices combined'!$G281)))),2)</f>
        <v>0</v>
      </c>
      <c r="AT281" s="2">
        <f>ROUND(IF($B281="Annuity",SUMIFS('Annuity Prices'!AW:AW,'Annuity Prices'!$B:$B,$D281,'Annuity Prices'!$E:$E,$G281),IF($B281="RAB Short",SUMIFS('RAB Prices Short'!AW:AW,'RAB Prices Short'!$B:$B,'All Prices combined'!$D281,'RAB Prices Short'!$E:$E,'All Prices combined'!$G281),IF($B281="RAB Long",SUMIFS('RAB Prices Long'!AW:AW,'RAB Prices Long'!$B:$B,'All Prices combined'!$D281,'RAB Prices Long'!$E:$E,'All Prices combined'!$G281)))),2)</f>
        <v>0</v>
      </c>
      <c r="AU281" s="2">
        <f>ROUND(IF($B281="Annuity",SUMIFS('Annuity Prices'!AX:AX,'Annuity Prices'!$B:$B,$D281,'Annuity Prices'!$E:$E,$G281),IF($B281="RAB Short",SUMIFS('RAB Prices Short'!AX:AX,'RAB Prices Short'!$B:$B,'All Prices combined'!$D281,'RAB Prices Short'!$E:$E,'All Prices combined'!$G281),IF($B281="RAB Long",SUMIFS('RAB Prices Long'!AX:AX,'RAB Prices Long'!$B:$B,'All Prices combined'!$D281,'RAB Prices Long'!$E:$E,'All Prices combined'!$G281)))),2)</f>
        <v>0</v>
      </c>
      <c r="AV281" s="2">
        <f>ROUND(IF($B281="Annuity",SUMIFS('Annuity Prices'!AY:AY,'Annuity Prices'!$B:$B,$D281,'Annuity Prices'!$E:$E,$G281),IF($B281="RAB Short",SUMIFS('RAB Prices Short'!AY:AY,'RAB Prices Short'!$B:$B,'All Prices combined'!$D281,'RAB Prices Short'!$E:$E,'All Prices combined'!$G281),IF($B281="RAB Long",SUMIFS('RAB Prices Long'!AY:AY,'RAB Prices Long'!$B:$B,'All Prices combined'!$D281,'RAB Prices Long'!$E:$E,'All Prices combined'!$G281)))),2)</f>
        <v>0</v>
      </c>
      <c r="AW281" s="2">
        <f>ROUND(IF($B281="Annuity",SUMIFS('Annuity Prices'!AZ:AZ,'Annuity Prices'!$B:$B,$D281,'Annuity Prices'!$E:$E,$G281),IF($B281="RAB Short",SUMIFS('RAB Prices Short'!AZ:AZ,'RAB Prices Short'!$B:$B,'All Prices combined'!$D281,'RAB Prices Short'!$E:$E,'All Prices combined'!$G281),IF($B281="RAB Long",SUMIFS('RAB Prices Long'!AZ:AZ,'RAB Prices Long'!$B:$B,'All Prices combined'!$D281,'RAB Prices Long'!$E:$E,'All Prices combined'!$G281)))),2)</f>
        <v>0</v>
      </c>
      <c r="AX281" s="2">
        <f>ROUND(IF($B281="Annuity",SUMIFS('Annuity Prices'!BA:BA,'Annuity Prices'!$B:$B,$D281,'Annuity Prices'!$E:$E,$G281),IF($B281="RAB Short",SUMIFS('RAB Prices Short'!BA:BA,'RAB Prices Short'!$B:$B,'All Prices combined'!$D281,'RAB Prices Short'!$E:$E,'All Prices combined'!$G281),IF($B281="RAB Long",SUMIFS('RAB Prices Long'!BA:BA,'RAB Prices Long'!$B:$B,'All Prices combined'!$D281,'RAB Prices Long'!$E:$E,'All Prices combined'!$G281)))),2)</f>
        <v>0</v>
      </c>
      <c r="AY281" s="2">
        <f>ROUND(IF($B281="Annuity",SUMIFS('Annuity Prices'!BB:BB,'Annuity Prices'!$B:$B,$D281,'Annuity Prices'!$E:$E,$G281),IF($B281="RAB Short",SUMIFS('RAB Prices Short'!BB:BB,'RAB Prices Short'!$B:$B,'All Prices combined'!$D281,'RAB Prices Short'!$E:$E,'All Prices combined'!$G281),IF($B281="RAB Long",SUMIFS('RAB Prices Long'!BB:BB,'RAB Prices Long'!$B:$B,'All Prices combined'!$D281,'RAB Prices Long'!$E:$E,'All Prices combined'!$G281)))),2)</f>
        <v>0</v>
      </c>
      <c r="AZ281" s="2">
        <f>ROUND(IF($B281="Annuity",SUMIFS('Annuity Prices'!BC:BC,'Annuity Prices'!$B:$B,$D281,'Annuity Prices'!$E:$E,$G281),IF($B281="RAB Short",SUMIFS('RAB Prices Short'!BC:BC,'RAB Prices Short'!$B:$B,'All Prices combined'!$D281,'RAB Prices Short'!$E:$E,'All Prices combined'!$G281),IF($B281="RAB Long",SUMIFS('RAB Prices Long'!BC:BC,'RAB Prices Long'!$B:$B,'All Prices combined'!$D281,'RAB Prices Long'!$E:$E,'All Prices combined'!$G281)))),2)</f>
        <v>0</v>
      </c>
      <c r="BA281" s="2">
        <f>ROUND(IF($B281="Annuity",SUMIFS('Annuity Prices'!BD:BD,'Annuity Prices'!$B:$B,$D281,'Annuity Prices'!$E:$E,$G281),IF($B281="RAB Short",SUMIFS('RAB Prices Short'!BD:BD,'RAB Prices Short'!$B:$B,'All Prices combined'!$D281,'RAB Prices Short'!$E:$E,'All Prices combined'!$G281),IF($B281="RAB Long",SUMIFS('RAB Prices Long'!BD:BD,'RAB Prices Long'!$B:$B,'All Prices combined'!$D281,'RAB Prices Long'!$E:$E,'All Prices combined'!$G281)))),2)</f>
        <v>0</v>
      </c>
      <c r="BB281" s="2">
        <f>ROUND(IF($B281="Annuity",SUMIFS('Annuity Prices'!BE:BE,'Annuity Prices'!$B:$B,$D281,'Annuity Prices'!$E:$E,$G281),IF($B281="RAB Short",SUMIFS('RAB Prices Short'!BE:BE,'RAB Prices Short'!$B:$B,'All Prices combined'!$D281,'RAB Prices Short'!$E:$E,'All Prices combined'!$G281),IF($B281="RAB Long",SUMIFS('RAB Prices Long'!BE:BE,'RAB Prices Long'!$B:$B,'All Prices combined'!$D281,'RAB Prices Long'!$E:$E,'All Prices combined'!$G281)))),2)</f>
        <v>0</v>
      </c>
      <c r="BC281" s="2">
        <f>ROUND(IF($B281="Annuity",SUMIFS('Annuity Prices'!BF:BF,'Annuity Prices'!$B:$B,$D281,'Annuity Prices'!$E:$E,$G281),IF($B281="RAB Short",SUMIFS('RAB Prices Short'!BF:BF,'RAB Prices Short'!$B:$B,'All Prices combined'!$D281,'RAB Prices Short'!$E:$E,'All Prices combined'!$G281),IF($B281="RAB Long",SUMIFS('RAB Prices Long'!BF:BF,'RAB Prices Long'!$B:$B,'All Prices combined'!$D281,'RAB Prices Long'!$E:$E,'All Prices combined'!$G281)))),2)</f>
        <v>0</v>
      </c>
      <c r="BD281" s="2">
        <f>ROUND(IF($B281="Annuity",SUMIFS('Annuity Prices'!BG:BG,'Annuity Prices'!$B:$B,$D281,'Annuity Prices'!$E:$E,$G281),IF($B281="RAB Short",SUMIFS('RAB Prices Short'!BG:BG,'RAB Prices Short'!$B:$B,'All Prices combined'!$D281,'RAB Prices Short'!$E:$E,'All Prices combined'!$G281),IF($B281="RAB Long",SUMIFS('RAB Prices Long'!BG:BG,'RAB Prices Long'!$B:$B,'All Prices combined'!$D281,'RAB Prices Long'!$E:$E,'All Prices combined'!$G281)))),2)</f>
        <v>0</v>
      </c>
      <c r="BE281" s="2">
        <f>ROUND(IF($B281="Annuity",SUMIFS('Annuity Prices'!BH:BH,'Annuity Prices'!$B:$B,$D281,'Annuity Prices'!$E:$E,$G281),IF($B281="RAB Short",SUMIFS('RAB Prices Short'!BH:BH,'RAB Prices Short'!$B:$B,'All Prices combined'!$D281,'RAB Prices Short'!$E:$E,'All Prices combined'!$G281),IF($B281="RAB Long",SUMIFS('RAB Prices Long'!BH:BH,'RAB Prices Long'!$B:$B,'All Prices combined'!$D281,'RAB Prices Long'!$E:$E,'All Prices combined'!$G281)))),2)</f>
        <v>0</v>
      </c>
      <c r="BF281" s="2">
        <f>ROUND(IF($B281="Annuity",SUMIFS('Annuity Prices'!BI:BI,'Annuity Prices'!$B:$B,$D281,'Annuity Prices'!$E:$E,$G281),IF($B281="RAB Short",SUMIFS('RAB Prices Short'!BI:BI,'RAB Prices Short'!$B:$B,'All Prices combined'!$D281,'RAB Prices Short'!$E:$E,'All Prices combined'!$G281),IF($B281="RAB Long",SUMIFS('RAB Prices Long'!BI:BI,'RAB Prices Long'!$B:$B,'All Prices combined'!$D281,'RAB Prices Long'!$E:$E,'All Prices combined'!$G281)))),2)</f>
        <v>0</v>
      </c>
      <c r="BG281" s="2">
        <f>ROUND(IF($B281="Annuity",SUMIFS('Annuity Prices'!BJ:BJ,'Annuity Prices'!$B:$B,$D281,'Annuity Prices'!$E:$E,$G281),IF($B281="RAB Short",SUMIFS('RAB Prices Short'!BJ:BJ,'RAB Prices Short'!$B:$B,'All Prices combined'!$D281,'RAB Prices Short'!$E:$E,'All Prices combined'!$G281),IF($B281="RAB Long",SUMIFS('RAB Prices Long'!BJ:BJ,'RAB Prices Long'!$B:$B,'All Prices combined'!$D281,'RAB Prices Long'!$E:$E,'All Prices combined'!$G281)))),2)</f>
        <v>0</v>
      </c>
      <c r="BH281" s="2">
        <f>ROUND(IF($B281="Annuity",SUMIFS('Annuity Prices'!BK:BK,'Annuity Prices'!$B:$B,$D281,'Annuity Prices'!$E:$E,$G281),IF($B281="RAB Short",SUMIFS('RAB Prices Short'!BK:BK,'RAB Prices Short'!$B:$B,'All Prices combined'!$D281,'RAB Prices Short'!$E:$E,'All Prices combined'!$G281),IF($B281="RAB Long",SUMIFS('RAB Prices Long'!BK:BK,'RAB Prices Long'!$B:$B,'All Prices combined'!$D281,'RAB Prices Long'!$E:$E,'All Prices combined'!$G281)))),2)</f>
        <v>0</v>
      </c>
      <c r="BI281" s="2">
        <f>ROUND(IF($B281="Annuity",SUMIFS('Annuity Prices'!BL:BL,'Annuity Prices'!$B:$B,$D281,'Annuity Prices'!$E:$E,$G281),IF($B281="RAB Short",SUMIFS('RAB Prices Short'!BL:BL,'RAB Prices Short'!$B:$B,'All Prices combined'!$D281,'RAB Prices Short'!$E:$E,'All Prices combined'!$G281),IF($B281="RAB Long",SUMIFS('RAB Prices Long'!BL:BL,'RAB Prices Long'!$B:$B,'All Prices combined'!$D281,'RAB Prices Long'!$E:$E,'All Prices combined'!$G281)))),2)</f>
        <v>0</v>
      </c>
      <c r="BJ281" s="2">
        <f>ROUND(IF($B281="Annuity",SUMIFS('Annuity Prices'!BM:BM,'Annuity Prices'!$B:$B,$D281,'Annuity Prices'!$E:$E,$G281),IF($B281="RAB Short",SUMIFS('RAB Prices Short'!BM:BM,'RAB Prices Short'!$B:$B,'All Prices combined'!$D281,'RAB Prices Short'!$E:$E,'All Prices combined'!$G281),IF($B281="RAB Long",SUMIFS('RAB Prices Long'!BM:BM,'RAB Prices Long'!$B:$B,'All Prices combined'!$D281,'RAB Prices Long'!$E:$E,'All Prices combined'!$G281)))),2)</f>
        <v>0</v>
      </c>
      <c r="BK281" s="2">
        <f>ROUND(IF($B281="Annuity",SUMIFS('Annuity Prices'!BN:BN,'Annuity Prices'!$B:$B,$D281,'Annuity Prices'!$E:$E,$G281),IF($B281="RAB Short",SUMIFS('RAB Prices Short'!BN:BN,'RAB Prices Short'!$B:$B,'All Prices combined'!$D281,'RAB Prices Short'!$E:$E,'All Prices combined'!$G281),IF($B281="RAB Long",SUMIFS('RAB Prices Long'!BN:BN,'RAB Prices Long'!$B:$B,'All Prices combined'!$D281,'RAB Prices Long'!$E:$E,'All Prices combined'!$G281)))),2)</f>
        <v>0</v>
      </c>
      <c r="BL281" s="2">
        <f>ROUND(IF($B281="Annuity",SUMIFS('Annuity Prices'!BO:BO,'Annuity Prices'!$B:$B,$D281,'Annuity Prices'!$E:$E,$G281),IF($B281="RAB Short",SUMIFS('RAB Prices Short'!BO:BO,'RAB Prices Short'!$B:$B,'All Prices combined'!$D281,'RAB Prices Short'!$E:$E,'All Prices combined'!$G281),IF($B281="RAB Long",SUMIFS('RAB Prices Long'!BO:BO,'RAB Prices Long'!$B:$B,'All Prices combined'!$D281,'RAB Prices Long'!$E:$E,'All Prices combined'!$G281)))),2)</f>
        <v>0</v>
      </c>
      <c r="BM281" s="2">
        <f>ROUND(IF($B281="Annuity",SUMIFS('Annuity Prices'!BP:BP,'Annuity Prices'!$B:$B,$D281,'Annuity Prices'!$E:$E,$G281),IF($B281="RAB Short",SUMIFS('RAB Prices Short'!BP:BP,'RAB Prices Short'!$B:$B,'All Prices combined'!$D281,'RAB Prices Short'!$E:$E,'All Prices combined'!$G281),IF($B281="RAB Long",SUMIFS('RAB Prices Long'!BP:BP,'RAB Prices Long'!$B:$B,'All Prices combined'!$D281,'RAB Prices Long'!$E:$E,'All Prices combined'!$G281)))),2)</f>
        <v>0</v>
      </c>
      <c r="BN281" s="2">
        <f>ROUND(IF($B281="Annuity",SUMIFS('Annuity Prices'!BQ:BQ,'Annuity Prices'!$B:$B,$D281,'Annuity Prices'!$E:$E,$G281),IF($B281="RAB Short",SUMIFS('RAB Prices Short'!BQ:BQ,'RAB Prices Short'!$B:$B,'All Prices combined'!$D281,'RAB Prices Short'!$E:$E,'All Prices combined'!$G281),IF($B281="RAB Long",SUMIFS('RAB Prices Long'!BQ:BQ,'RAB Prices Long'!$B:$B,'All Prices combined'!$D281,'RAB Prices Long'!$E:$E,'All Prices combined'!$G281)))),2)</f>
        <v>0</v>
      </c>
      <c r="BO281" s="2">
        <f>ROUND(IF($B281="Annuity",SUMIFS('Annuity Prices'!BR:BR,'Annuity Prices'!$B:$B,$D281,'Annuity Prices'!$E:$E,$G281),IF($B281="RAB Short",SUMIFS('RAB Prices Short'!BR:BR,'RAB Prices Short'!$B:$B,'All Prices combined'!$D281,'RAB Prices Short'!$E:$E,'All Prices combined'!$G281),IF($B281="RAB Long",SUMIFS('RAB Prices Long'!BR:BR,'RAB Prices Long'!$B:$B,'All Prices combined'!$D281,'RAB Prices Long'!$E:$E,'All Prices combined'!$G281)))),2)</f>
        <v>0</v>
      </c>
      <c r="BP281" s="2">
        <f>ROUND(IF($B281="Annuity",SUMIFS('Annuity Prices'!BS:BS,'Annuity Prices'!$B:$B,$D281,'Annuity Prices'!$E:$E,$G281),IF($B281="RAB Short",SUMIFS('RAB Prices Short'!BS:BS,'RAB Prices Short'!$B:$B,'All Prices combined'!$D281,'RAB Prices Short'!$E:$E,'All Prices combined'!$G281),IF($B281="RAB Long",SUMIFS('RAB Prices Long'!BS:BS,'RAB Prices Long'!$B:$B,'All Prices combined'!$D281,'RAB Prices Long'!$E:$E,'All Prices combined'!$G281)))),2)</f>
        <v>0</v>
      </c>
      <c r="BQ281" s="2">
        <f>ROUND(IF($B281="Annuity",SUMIFS('Annuity Prices'!BT:BT,'Annuity Prices'!$B:$B,$D281,'Annuity Prices'!$E:$E,$G281),IF($B281="RAB Short",SUMIFS('RAB Prices Short'!BT:BT,'RAB Prices Short'!$B:$B,'All Prices combined'!$D281,'RAB Prices Short'!$E:$E,'All Prices combined'!$G281),IF($B281="RAB Long",SUMIFS('RAB Prices Long'!BT:BT,'RAB Prices Long'!$B:$B,'All Prices combined'!$D281,'RAB Prices Long'!$E:$E,'All Prices combined'!$G281)))),2)</f>
        <v>0</v>
      </c>
      <c r="BR281" s="2">
        <f>ROUND(IF($B281="Annuity",SUMIFS('Annuity Prices'!BU:BU,'Annuity Prices'!$B:$B,$D281,'Annuity Prices'!$E:$E,$G281),IF($B281="RAB Short",SUMIFS('RAB Prices Short'!BU:BU,'RAB Prices Short'!$B:$B,'All Prices combined'!$D281,'RAB Prices Short'!$E:$E,'All Prices combined'!$G281),IF($B281="RAB Long",SUMIFS('RAB Prices Long'!BU:BU,'RAB Prices Long'!$B:$B,'All Prices combined'!$D281,'RAB Prices Long'!$E:$E,'All Prices combined'!$G281)))),2)</f>
        <v>0</v>
      </c>
      <c r="BS281" s="2">
        <f>ROUND(IF($B281="Annuity",SUMIFS('Annuity Prices'!BV:BV,'Annuity Prices'!$B:$B,$D281,'Annuity Prices'!$E:$E,$G281),IF($B281="RAB Short",SUMIFS('RAB Prices Short'!BV:BV,'RAB Prices Short'!$B:$B,'All Prices combined'!$D281,'RAB Prices Short'!$E:$E,'All Prices combined'!$G281),IF($B281="RAB Long",SUMIFS('RAB Prices Long'!BV:BV,'RAB Prices Long'!$B:$B,'All Prices combined'!$D281,'RAB Prices Long'!$E:$E,'All Prices combined'!$G281)))),2)</f>
        <v>0</v>
      </c>
      <c r="BT281" s="2">
        <f>ROUND(IF($B281="Annuity",SUMIFS('Annuity Prices'!BW:BW,'Annuity Prices'!$B:$B,$D281,'Annuity Prices'!$E:$E,$G281),IF($B281="RAB Short",SUMIFS('RAB Prices Short'!BW:BW,'RAB Prices Short'!$B:$B,'All Prices combined'!$D281,'RAB Prices Short'!$E:$E,'All Prices combined'!$G281),IF($B281="RAB Long",SUMIFS('RAB Prices Long'!BW:BW,'RAB Prices Long'!$B:$B,'All Prices combined'!$D281,'RAB Prices Long'!$E:$E,'All Prices combined'!$G281)))),2)</f>
        <v>0</v>
      </c>
      <c r="BU281" s="2">
        <f>ROUND(IF($B281="Annuity",SUMIFS('Annuity Prices'!BX:BX,'Annuity Prices'!$B:$B,$D281,'Annuity Prices'!$E:$E,$G281),IF($B281="RAB Short",SUMIFS('RAB Prices Short'!BX:BX,'RAB Prices Short'!$B:$B,'All Prices combined'!$D281,'RAB Prices Short'!$E:$E,'All Prices combined'!$G281),IF($B281="RAB Long",SUMIFS('RAB Prices Long'!BX:BX,'RAB Prices Long'!$B:$B,'All Prices combined'!$D281,'RAB Prices Long'!$E:$E,'All Prices combined'!$G281)))),2)</f>
        <v>0</v>
      </c>
    </row>
    <row r="282" spans="2:73" x14ac:dyDescent="0.25">
      <c r="B282" t="s">
        <v>44</v>
      </c>
      <c r="C282">
        <v>17</v>
      </c>
      <c r="D282" t="s">
        <v>179</v>
      </c>
      <c r="E282" t="s">
        <v>178</v>
      </c>
      <c r="F282">
        <v>17</v>
      </c>
      <c r="G282" t="s">
        <v>38</v>
      </c>
      <c r="H282" t="s">
        <v>128</v>
      </c>
      <c r="I282" s="2">
        <f>ROUND(IF($B282="Annuity",SUMIFS('Annuity Prices'!L:L,'Annuity Prices'!$B:$B,$D282,'Annuity Prices'!$E:$E,$G282),IF($B282="RAB Short",SUMIFS('RAB Prices Short'!L:L,'RAB Prices Short'!$B:$B,'All Prices combined'!$D282,'RAB Prices Short'!$E:$E,'All Prices combined'!$G282),IF($B282="RAB Long",SUMIFS('RAB Prices Long'!L:L,'RAB Prices Long'!$B:$B,'All Prices combined'!$D282,'RAB Prices Long'!$E:$E,'All Prices combined'!$G282)))),2)</f>
        <v>0</v>
      </c>
      <c r="J282" s="2">
        <f>ROUND(IF($B282="Annuity",SUMIFS('Annuity Prices'!M:M,'Annuity Prices'!$B:$B,$D282,'Annuity Prices'!$E:$E,$G282),IF($B282="RAB Short",SUMIFS('RAB Prices Short'!M:M,'RAB Prices Short'!$B:$B,'All Prices combined'!$D282,'RAB Prices Short'!$E:$E,'All Prices combined'!$G282),IF($B282="RAB Long",SUMIFS('RAB Prices Long'!M:M,'RAB Prices Long'!$B:$B,'All Prices combined'!$D282,'RAB Prices Long'!$E:$E,'All Prices combined'!$G282)))),2)</f>
        <v>0</v>
      </c>
      <c r="K282" s="2">
        <f>ROUND(IF($B282="Annuity",SUMIFS('Annuity Prices'!N:N,'Annuity Prices'!$B:$B,$D282,'Annuity Prices'!$E:$E,$G282),IF($B282="RAB Short",SUMIFS('RAB Prices Short'!N:N,'RAB Prices Short'!$B:$B,'All Prices combined'!$D282,'RAB Prices Short'!$E:$E,'All Prices combined'!$G282),IF($B282="RAB Long",SUMIFS('RAB Prices Long'!N:N,'RAB Prices Long'!$B:$B,'All Prices combined'!$D282,'RAB Prices Long'!$E:$E,'All Prices combined'!$G282)))),2)</f>
        <v>20.6</v>
      </c>
      <c r="L282" s="2">
        <f>ROUND(IF($B282="Annuity",SUMIFS('Annuity Prices'!O:O,'Annuity Prices'!$B:$B,$D282,'Annuity Prices'!$E:$E,$G282),IF($B282="RAB Short",SUMIFS('RAB Prices Short'!O:O,'RAB Prices Short'!$B:$B,'All Prices combined'!$D282,'RAB Prices Short'!$E:$E,'All Prices combined'!$G282),IF($B282="RAB Long",SUMIFS('RAB Prices Long'!O:O,'RAB Prices Long'!$B:$B,'All Prices combined'!$D282,'RAB Prices Long'!$E:$E,'All Prices combined'!$G282)))),2)</f>
        <v>21.2</v>
      </c>
      <c r="M282" s="2">
        <f>ROUND(IF($B282="Annuity",SUMIFS('Annuity Prices'!P:P,'Annuity Prices'!$B:$B,$D282,'Annuity Prices'!$E:$E,$G282),IF($B282="RAB Short",SUMIFS('RAB Prices Short'!P:P,'RAB Prices Short'!$B:$B,'All Prices combined'!$D282,'RAB Prices Short'!$E:$E,'All Prices combined'!$G282),IF($B282="RAB Long",SUMIFS('RAB Prices Long'!P:P,'RAB Prices Long'!$B:$B,'All Prices combined'!$D282,'RAB Prices Long'!$E:$E,'All Prices combined'!$G282)))),2)</f>
        <v>21.75</v>
      </c>
      <c r="N282" s="2">
        <f>ROUND(IF($B282="Annuity",SUMIFS('Annuity Prices'!Q:Q,'Annuity Prices'!$B:$B,$D282,'Annuity Prices'!$E:$E,$G282),IF($B282="RAB Short",SUMIFS('RAB Prices Short'!Q:Q,'RAB Prices Short'!$B:$B,'All Prices combined'!$D282,'RAB Prices Short'!$E:$E,'All Prices combined'!$G282),IF($B282="RAB Long",SUMIFS('RAB Prices Long'!Q:Q,'RAB Prices Long'!$B:$B,'All Prices combined'!$D282,'RAB Prices Long'!$E:$E,'All Prices combined'!$G282)))),2)</f>
        <v>22.3</v>
      </c>
      <c r="O282" s="2">
        <f>ROUND(IF($B282="Annuity",SUMIFS('Annuity Prices'!R:R,'Annuity Prices'!$B:$B,$D282,'Annuity Prices'!$E:$E,$G282),IF($B282="RAB Short",SUMIFS('RAB Prices Short'!R:R,'RAB Prices Short'!$B:$B,'All Prices combined'!$D282,'RAB Prices Short'!$E:$E,'All Prices combined'!$G282),IF($B282="RAB Long",SUMIFS('RAB Prices Long'!R:R,'RAB Prices Long'!$B:$B,'All Prices combined'!$D282,'RAB Prices Long'!$E:$E,'All Prices combined'!$G282)))),2)</f>
        <v>22.86</v>
      </c>
      <c r="P282" s="2">
        <f>ROUND(IF($B282="Annuity",SUMIFS('Annuity Prices'!S:S,'Annuity Prices'!$B:$B,$D282,'Annuity Prices'!$E:$E,$G282),IF($B282="RAB Short",SUMIFS('RAB Prices Short'!S:S,'RAB Prices Short'!$B:$B,'All Prices combined'!$D282,'RAB Prices Short'!$E:$E,'All Prices combined'!$G282),IF($B282="RAB Long",SUMIFS('RAB Prices Long'!S:S,'RAB Prices Long'!$B:$B,'All Prices combined'!$D282,'RAB Prices Long'!$E:$E,'All Prices combined'!$G282)))),2)</f>
        <v>23.43</v>
      </c>
      <c r="Q282" s="2">
        <f>ROUND(IF($B282="Annuity",SUMIFS('Annuity Prices'!T:T,'Annuity Prices'!$B:$B,$D282,'Annuity Prices'!$E:$E,$G282),IF($B282="RAB Short",SUMIFS('RAB Prices Short'!T:T,'RAB Prices Short'!$B:$B,'All Prices combined'!$D282,'RAB Prices Short'!$E:$E,'All Prices combined'!$G282),IF($B282="RAB Long",SUMIFS('RAB Prices Long'!T:T,'RAB Prices Long'!$B:$B,'All Prices combined'!$D282,'RAB Prices Long'!$E:$E,'All Prices combined'!$G282)))),2)</f>
        <v>24.41</v>
      </c>
      <c r="R282" s="2">
        <f>ROUND(IF($B282="Annuity",SUMIFS('Annuity Prices'!U:U,'Annuity Prices'!$B:$B,$D282,'Annuity Prices'!$E:$E,$G282),IF($B282="RAB Short",SUMIFS('RAB Prices Short'!U:U,'RAB Prices Short'!$B:$B,'All Prices combined'!$D282,'RAB Prices Short'!$E:$E,'All Prices combined'!$G282),IF($B282="RAB Long",SUMIFS('RAB Prices Long'!U:U,'RAB Prices Long'!$B:$B,'All Prices combined'!$D282,'RAB Prices Long'!$E:$E,'All Prices combined'!$G282)))),2)</f>
        <v>25.02</v>
      </c>
      <c r="S282" s="2">
        <f>ROUND(IF($B282="Annuity",SUMIFS('Annuity Prices'!V:V,'Annuity Prices'!$B:$B,$D282,'Annuity Prices'!$E:$E,$G282),IF($B282="RAB Short",SUMIFS('RAB Prices Short'!V:V,'RAB Prices Short'!$B:$B,'All Prices combined'!$D282,'RAB Prices Short'!$E:$E,'All Prices combined'!$G282),IF($B282="RAB Long",SUMIFS('RAB Prices Long'!V:V,'RAB Prices Long'!$B:$B,'All Prices combined'!$D282,'RAB Prices Long'!$E:$E,'All Prices combined'!$G282)))),2)</f>
        <v>25.65</v>
      </c>
      <c r="T282" s="2">
        <f>ROUND(IF($B282="Annuity",SUMIFS('Annuity Prices'!W:W,'Annuity Prices'!$B:$B,$D282,'Annuity Prices'!$E:$E,$G282),IF($B282="RAB Short",SUMIFS('RAB Prices Short'!W:W,'RAB Prices Short'!$B:$B,'All Prices combined'!$D282,'RAB Prices Short'!$E:$E,'All Prices combined'!$G282),IF($B282="RAB Long",SUMIFS('RAB Prices Long'!W:W,'RAB Prices Long'!$B:$B,'All Prices combined'!$D282,'RAB Prices Long'!$E:$E,'All Prices combined'!$G282)))),2)</f>
        <v>26.29</v>
      </c>
      <c r="U282" s="2">
        <f>ROUND(IF($B282="Annuity",SUMIFS('Annuity Prices'!X:X,'Annuity Prices'!$B:$B,$D282,'Annuity Prices'!$E:$E,$G282),IF($B282="RAB Short",SUMIFS('RAB Prices Short'!X:X,'RAB Prices Short'!$B:$B,'All Prices combined'!$D282,'RAB Prices Short'!$E:$E,'All Prices combined'!$G282),IF($B282="RAB Long",SUMIFS('RAB Prices Long'!X:X,'RAB Prices Long'!$B:$B,'All Prices combined'!$D282,'RAB Prices Long'!$E:$E,'All Prices combined'!$G282)))),2)</f>
        <v>27.82</v>
      </c>
      <c r="V282" s="2">
        <f>ROUND(IF($B282="Annuity",SUMIFS('Annuity Prices'!Y:Y,'Annuity Prices'!$B:$B,$D282,'Annuity Prices'!$E:$E,$G282),IF($B282="RAB Short",SUMIFS('RAB Prices Short'!Y:Y,'RAB Prices Short'!$B:$B,'All Prices combined'!$D282,'RAB Prices Short'!$E:$E,'All Prices combined'!$G282),IF($B282="RAB Long",SUMIFS('RAB Prices Long'!Y:Y,'RAB Prices Long'!$B:$B,'All Prices combined'!$D282,'RAB Prices Long'!$E:$E,'All Prices combined'!$G282)))),2)</f>
        <v>28.51</v>
      </c>
      <c r="W282" s="2">
        <f>ROUND(IF($B282="Annuity",SUMIFS('Annuity Prices'!Z:Z,'Annuity Prices'!$B:$B,$D282,'Annuity Prices'!$E:$E,$G282),IF($B282="RAB Short",SUMIFS('RAB Prices Short'!Z:Z,'RAB Prices Short'!$B:$B,'All Prices combined'!$D282,'RAB Prices Short'!$E:$E,'All Prices combined'!$G282),IF($B282="RAB Long",SUMIFS('RAB Prices Long'!Z:Z,'RAB Prices Long'!$B:$B,'All Prices combined'!$D282,'RAB Prices Long'!$E:$E,'All Prices combined'!$G282)))),2)</f>
        <v>29.22</v>
      </c>
      <c r="X282" s="2">
        <f>ROUND(IF($B282="Annuity",SUMIFS('Annuity Prices'!AA:AA,'Annuity Prices'!$B:$B,$D282,'Annuity Prices'!$E:$E,$G282),IF($B282="RAB Short",SUMIFS('RAB Prices Short'!AA:AA,'RAB Prices Short'!$B:$B,'All Prices combined'!$D282,'RAB Prices Short'!$E:$E,'All Prices combined'!$G282),IF($B282="RAB Long",SUMIFS('RAB Prices Long'!AA:AA,'RAB Prices Long'!$B:$B,'All Prices combined'!$D282,'RAB Prices Long'!$E:$E,'All Prices combined'!$G282)))),2)</f>
        <v>29.95</v>
      </c>
      <c r="Y282" s="2">
        <f>ROUND(IF($B282="Annuity",SUMIFS('Annuity Prices'!AB:AB,'Annuity Prices'!$B:$B,$D282,'Annuity Prices'!$E:$E,$G282),IF($B282="RAB Short",SUMIFS('RAB Prices Short'!AB:AB,'RAB Prices Short'!$B:$B,'All Prices combined'!$D282,'RAB Prices Short'!$E:$E,'All Prices combined'!$G282),IF($B282="RAB Long",SUMIFS('RAB Prices Long'!AB:AB,'RAB Prices Long'!$B:$B,'All Prices combined'!$D282,'RAB Prices Long'!$E:$E,'All Prices combined'!$G282)))),2)</f>
        <v>32.21</v>
      </c>
      <c r="Z282" s="2">
        <f>ROUND(IF($B282="Annuity",SUMIFS('Annuity Prices'!AC:AC,'Annuity Prices'!$B:$B,$D282,'Annuity Prices'!$E:$E,$G282),IF($B282="RAB Short",SUMIFS('RAB Prices Short'!AC:AC,'RAB Prices Short'!$B:$B,'All Prices combined'!$D282,'RAB Prices Short'!$E:$E,'All Prices combined'!$G282),IF($B282="RAB Long",SUMIFS('RAB Prices Long'!AC:AC,'RAB Prices Long'!$B:$B,'All Prices combined'!$D282,'RAB Prices Long'!$E:$E,'All Prices combined'!$G282)))),2)</f>
        <v>33.020000000000003</v>
      </c>
      <c r="AA282" s="2">
        <f>ROUND(IF($B282="Annuity",SUMIFS('Annuity Prices'!AD:AD,'Annuity Prices'!$B:$B,$D282,'Annuity Prices'!$E:$E,$G282),IF($B282="RAB Short",SUMIFS('RAB Prices Short'!AD:AD,'RAB Prices Short'!$B:$B,'All Prices combined'!$D282,'RAB Prices Short'!$E:$E,'All Prices combined'!$G282),IF($B282="RAB Long",SUMIFS('RAB Prices Long'!AD:AD,'RAB Prices Long'!$B:$B,'All Prices combined'!$D282,'RAB Prices Long'!$E:$E,'All Prices combined'!$G282)))),2)</f>
        <v>33.840000000000003</v>
      </c>
      <c r="AB282" s="2">
        <f>ROUND(IF($B282="Annuity",SUMIFS('Annuity Prices'!AE:AE,'Annuity Prices'!$B:$B,$D282,'Annuity Prices'!$E:$E,$G282),IF($B282="RAB Short",SUMIFS('RAB Prices Short'!AE:AE,'RAB Prices Short'!$B:$B,'All Prices combined'!$D282,'RAB Prices Short'!$E:$E,'All Prices combined'!$G282),IF($B282="RAB Long",SUMIFS('RAB Prices Long'!AE:AE,'RAB Prices Long'!$B:$B,'All Prices combined'!$D282,'RAB Prices Long'!$E:$E,'All Prices combined'!$G282)))),2)</f>
        <v>34.69</v>
      </c>
      <c r="AC282" s="2">
        <f>ROUND(IF($B282="Annuity",SUMIFS('Annuity Prices'!AF:AF,'Annuity Prices'!$B:$B,$D282,'Annuity Prices'!$E:$E,$G282),IF($B282="RAB Short",SUMIFS('RAB Prices Short'!AF:AF,'RAB Prices Short'!$B:$B,'All Prices combined'!$D282,'RAB Prices Short'!$E:$E,'All Prices combined'!$G282),IF($B282="RAB Long",SUMIFS('RAB Prices Long'!AF:AF,'RAB Prices Long'!$B:$B,'All Prices combined'!$D282,'RAB Prices Long'!$E:$E,'All Prices combined'!$G282)))),2)</f>
        <v>34.9</v>
      </c>
      <c r="AD282" s="2">
        <f>ROUND(IF($B282="Annuity",SUMIFS('Annuity Prices'!AG:AG,'Annuity Prices'!$B:$B,$D282,'Annuity Prices'!$E:$E,$G282),IF($B282="RAB Short",SUMIFS('RAB Prices Short'!AG:AG,'RAB Prices Short'!$B:$B,'All Prices combined'!$D282,'RAB Prices Short'!$E:$E,'All Prices combined'!$G282),IF($B282="RAB Long",SUMIFS('RAB Prices Long'!AG:AG,'RAB Prices Long'!$B:$B,'All Prices combined'!$D282,'RAB Prices Long'!$E:$E,'All Prices combined'!$G282)))),2)</f>
        <v>35.770000000000003</v>
      </c>
      <c r="AE282" s="2">
        <f>ROUND(IF($B282="Annuity",SUMIFS('Annuity Prices'!AH:AH,'Annuity Prices'!$B:$B,$D282,'Annuity Prices'!$E:$E,$G282),IF($B282="RAB Short",SUMIFS('RAB Prices Short'!AH:AH,'RAB Prices Short'!$B:$B,'All Prices combined'!$D282,'RAB Prices Short'!$E:$E,'All Prices combined'!$G282),IF($B282="RAB Long",SUMIFS('RAB Prices Long'!AH:AH,'RAB Prices Long'!$B:$B,'All Prices combined'!$D282,'RAB Prices Long'!$E:$E,'All Prices combined'!$G282)))),2)</f>
        <v>36.659999999999997</v>
      </c>
      <c r="AF282" s="2">
        <f>ROUND(IF($B282="Annuity",SUMIFS('Annuity Prices'!AI:AI,'Annuity Prices'!$B:$B,$D282,'Annuity Prices'!$E:$E,$G282),IF($B282="RAB Short",SUMIFS('RAB Prices Short'!AI:AI,'RAB Prices Short'!$B:$B,'All Prices combined'!$D282,'RAB Prices Short'!$E:$E,'All Prices combined'!$G282),IF($B282="RAB Long",SUMIFS('RAB Prices Long'!AI:AI,'RAB Prices Long'!$B:$B,'All Prices combined'!$D282,'RAB Prices Long'!$E:$E,'All Prices combined'!$G282)))),2)</f>
        <v>37.58</v>
      </c>
      <c r="AG282" s="2">
        <f>ROUND(IF($B282="Annuity",SUMIFS('Annuity Prices'!AJ:AJ,'Annuity Prices'!$B:$B,$D282,'Annuity Prices'!$E:$E,$G282),IF($B282="RAB Short",SUMIFS('RAB Prices Short'!AJ:AJ,'RAB Prices Short'!$B:$B,'All Prices combined'!$D282,'RAB Prices Short'!$E:$E,'All Prices combined'!$G282),IF($B282="RAB Long",SUMIFS('RAB Prices Long'!AJ:AJ,'RAB Prices Long'!$B:$B,'All Prices combined'!$D282,'RAB Prices Long'!$E:$E,'All Prices combined'!$G282)))),2)</f>
        <v>37.46</v>
      </c>
      <c r="AH282" s="2">
        <f>ROUND(IF($B282="Annuity",SUMIFS('Annuity Prices'!AK:AK,'Annuity Prices'!$B:$B,$D282,'Annuity Prices'!$E:$E,$G282),IF($B282="RAB Short",SUMIFS('RAB Prices Short'!AK:AK,'RAB Prices Short'!$B:$B,'All Prices combined'!$D282,'RAB Prices Short'!$E:$E,'All Prices combined'!$G282),IF($B282="RAB Long",SUMIFS('RAB Prices Long'!AK:AK,'RAB Prices Long'!$B:$B,'All Prices combined'!$D282,'RAB Prices Long'!$E:$E,'All Prices combined'!$G282)))),2)</f>
        <v>38.4</v>
      </c>
      <c r="AI282" s="2">
        <f>ROUND(IF($B282="Annuity",SUMIFS('Annuity Prices'!AL:AL,'Annuity Prices'!$B:$B,$D282,'Annuity Prices'!$E:$E,$G282),IF($B282="RAB Short",SUMIFS('RAB Prices Short'!AL:AL,'RAB Prices Short'!$B:$B,'All Prices combined'!$D282,'RAB Prices Short'!$E:$E,'All Prices combined'!$G282),IF($B282="RAB Long",SUMIFS('RAB Prices Long'!AL:AL,'RAB Prices Long'!$B:$B,'All Prices combined'!$D282,'RAB Prices Long'!$E:$E,'All Prices combined'!$G282)))),2)</f>
        <v>39.36</v>
      </c>
      <c r="AJ282" s="2">
        <f>ROUND(IF($B282="Annuity",SUMIFS('Annuity Prices'!AM:AM,'Annuity Prices'!$B:$B,$D282,'Annuity Prices'!$E:$E,$G282),IF($B282="RAB Short",SUMIFS('RAB Prices Short'!AM:AM,'RAB Prices Short'!$B:$B,'All Prices combined'!$D282,'RAB Prices Short'!$E:$E,'All Prices combined'!$G282),IF($B282="RAB Long",SUMIFS('RAB Prices Long'!AM:AM,'RAB Prices Long'!$B:$B,'All Prices combined'!$D282,'RAB Prices Long'!$E:$E,'All Prices combined'!$G282)))),2)</f>
        <v>40.340000000000003</v>
      </c>
      <c r="AK282" s="2">
        <f>ROUND(IF($B282="Annuity",SUMIFS('Annuity Prices'!AN:AN,'Annuity Prices'!$B:$B,$D282,'Annuity Prices'!$E:$E,$G282),IF($B282="RAB Short",SUMIFS('RAB Prices Short'!AN:AN,'RAB Prices Short'!$B:$B,'All Prices combined'!$D282,'RAB Prices Short'!$E:$E,'All Prices combined'!$G282),IF($B282="RAB Long",SUMIFS('RAB Prices Long'!AN:AN,'RAB Prices Long'!$B:$B,'All Prices combined'!$D282,'RAB Prices Long'!$E:$E,'All Prices combined'!$G282)))),2)</f>
        <v>36.58</v>
      </c>
      <c r="AL282" s="2">
        <f>ROUND(IF($B282="Annuity",SUMIFS('Annuity Prices'!AO:AO,'Annuity Prices'!$B:$B,$D282,'Annuity Prices'!$E:$E,$G282),IF($B282="RAB Short",SUMIFS('RAB Prices Short'!AO:AO,'RAB Prices Short'!$B:$B,'All Prices combined'!$D282,'RAB Prices Short'!$E:$E,'All Prices combined'!$G282),IF($B282="RAB Long",SUMIFS('RAB Prices Long'!AO:AO,'RAB Prices Long'!$B:$B,'All Prices combined'!$D282,'RAB Prices Long'!$E:$E,'All Prices combined'!$G282)))),2)</f>
        <v>37.49</v>
      </c>
      <c r="AM282" s="2">
        <f>ROUND(IF($B282="Annuity",SUMIFS('Annuity Prices'!AP:AP,'Annuity Prices'!$B:$B,$D282,'Annuity Prices'!$E:$E,$G282),IF($B282="RAB Short",SUMIFS('RAB Prices Short'!AP:AP,'RAB Prices Short'!$B:$B,'All Prices combined'!$D282,'RAB Prices Short'!$E:$E,'All Prices combined'!$G282),IF($B282="RAB Long",SUMIFS('RAB Prices Long'!AP:AP,'RAB Prices Long'!$B:$B,'All Prices combined'!$D282,'RAB Prices Long'!$E:$E,'All Prices combined'!$G282)))),2)</f>
        <v>38.43</v>
      </c>
      <c r="AN282" s="2">
        <f>ROUND(IF($B282="Annuity",SUMIFS('Annuity Prices'!AQ:AQ,'Annuity Prices'!$B:$B,$D282,'Annuity Prices'!$E:$E,$G282),IF($B282="RAB Short",SUMIFS('RAB Prices Short'!AQ:AQ,'RAB Prices Short'!$B:$B,'All Prices combined'!$D282,'RAB Prices Short'!$E:$E,'All Prices combined'!$G282),IF($B282="RAB Long",SUMIFS('RAB Prices Long'!AQ:AQ,'RAB Prices Long'!$B:$B,'All Prices combined'!$D282,'RAB Prices Long'!$E:$E,'All Prices combined'!$G282)))),2)</f>
        <v>39.39</v>
      </c>
      <c r="AO282" s="2">
        <f>ROUND(IF($B282="Annuity",SUMIFS('Annuity Prices'!AR:AR,'Annuity Prices'!$B:$B,$D282,'Annuity Prices'!$E:$E,$G282),IF($B282="RAB Short",SUMIFS('RAB Prices Short'!AR:AR,'RAB Prices Short'!$B:$B,'All Prices combined'!$D282,'RAB Prices Short'!$E:$E,'All Prices combined'!$G282),IF($B282="RAB Long",SUMIFS('RAB Prices Long'!AR:AR,'RAB Prices Long'!$B:$B,'All Prices combined'!$D282,'RAB Prices Long'!$E:$E,'All Prices combined'!$G282)))),2)</f>
        <v>0</v>
      </c>
      <c r="AP282" s="2">
        <f>ROUND(IF($B282="Annuity",SUMIFS('Annuity Prices'!AS:AS,'Annuity Prices'!$B:$B,$D282,'Annuity Prices'!$E:$E,$G282),IF($B282="RAB Short",SUMIFS('RAB Prices Short'!AS:AS,'RAB Prices Short'!$B:$B,'All Prices combined'!$D282,'RAB Prices Short'!$E:$E,'All Prices combined'!$G282),IF($B282="RAB Long",SUMIFS('RAB Prices Long'!AS:AS,'RAB Prices Long'!$B:$B,'All Prices combined'!$D282,'RAB Prices Long'!$E:$E,'All Prices combined'!$G282)))),2)</f>
        <v>0</v>
      </c>
      <c r="AQ282" s="2">
        <f>ROUND(IF($B282="Annuity",SUMIFS('Annuity Prices'!AT:AT,'Annuity Prices'!$B:$B,$D282,'Annuity Prices'!$E:$E,$G282),IF($B282="RAB Short",SUMIFS('RAB Prices Short'!AT:AT,'RAB Prices Short'!$B:$B,'All Prices combined'!$D282,'RAB Prices Short'!$E:$E,'All Prices combined'!$G282),IF($B282="RAB Long",SUMIFS('RAB Prices Long'!AT:AT,'RAB Prices Long'!$B:$B,'All Prices combined'!$D282,'RAB Prices Long'!$E:$E,'All Prices combined'!$G282)))),2)</f>
        <v>21.92</v>
      </c>
      <c r="AR282" s="2">
        <f>ROUND(IF($B282="Annuity",SUMIFS('Annuity Prices'!AU:AU,'Annuity Prices'!$B:$B,$D282,'Annuity Prices'!$E:$E,$G282),IF($B282="RAB Short",SUMIFS('RAB Prices Short'!AU:AU,'RAB Prices Short'!$B:$B,'All Prices combined'!$D282,'RAB Prices Short'!$E:$E,'All Prices combined'!$G282),IF($B282="RAB Long",SUMIFS('RAB Prices Long'!AU:AU,'RAB Prices Long'!$B:$B,'All Prices combined'!$D282,'RAB Prices Long'!$E:$E,'All Prices combined'!$G282)))),2)</f>
        <v>20.6</v>
      </c>
      <c r="AS282" s="2">
        <f>ROUND(IF($B282="Annuity",SUMIFS('Annuity Prices'!AV:AV,'Annuity Prices'!$B:$B,$D282,'Annuity Prices'!$E:$E,$G282),IF($B282="RAB Short",SUMIFS('RAB Prices Short'!AV:AV,'RAB Prices Short'!$B:$B,'All Prices combined'!$D282,'RAB Prices Short'!$E:$E,'All Prices combined'!$G282),IF($B282="RAB Long",SUMIFS('RAB Prices Long'!AV:AV,'RAB Prices Long'!$B:$B,'All Prices combined'!$D282,'RAB Prices Long'!$E:$E,'All Prices combined'!$G282)))),2)</f>
        <v>21.2</v>
      </c>
      <c r="AT282" s="2">
        <f>ROUND(IF($B282="Annuity",SUMIFS('Annuity Prices'!AW:AW,'Annuity Prices'!$B:$B,$D282,'Annuity Prices'!$E:$E,$G282),IF($B282="RAB Short",SUMIFS('RAB Prices Short'!AW:AW,'RAB Prices Short'!$B:$B,'All Prices combined'!$D282,'RAB Prices Short'!$E:$E,'All Prices combined'!$G282),IF($B282="RAB Long",SUMIFS('RAB Prices Long'!AW:AW,'RAB Prices Long'!$B:$B,'All Prices combined'!$D282,'RAB Prices Long'!$E:$E,'All Prices combined'!$G282)))),2)</f>
        <v>21.75</v>
      </c>
      <c r="AU282" s="2">
        <f>ROUND(IF($B282="Annuity",SUMIFS('Annuity Prices'!AX:AX,'Annuity Prices'!$B:$B,$D282,'Annuity Prices'!$E:$E,$G282),IF($B282="RAB Short",SUMIFS('RAB Prices Short'!AX:AX,'RAB Prices Short'!$B:$B,'All Prices combined'!$D282,'RAB Prices Short'!$E:$E,'All Prices combined'!$G282),IF($B282="RAB Long",SUMIFS('RAB Prices Long'!AX:AX,'RAB Prices Long'!$B:$B,'All Prices combined'!$D282,'RAB Prices Long'!$E:$E,'All Prices combined'!$G282)))),2)</f>
        <v>22.3</v>
      </c>
      <c r="AV282" s="2">
        <f>ROUND(IF($B282="Annuity",SUMIFS('Annuity Prices'!AY:AY,'Annuity Prices'!$B:$B,$D282,'Annuity Prices'!$E:$E,$G282),IF($B282="RAB Short",SUMIFS('RAB Prices Short'!AY:AY,'RAB Prices Short'!$B:$B,'All Prices combined'!$D282,'RAB Prices Short'!$E:$E,'All Prices combined'!$G282),IF($B282="RAB Long",SUMIFS('RAB Prices Long'!AY:AY,'RAB Prices Long'!$B:$B,'All Prices combined'!$D282,'RAB Prices Long'!$E:$E,'All Prices combined'!$G282)))),2)</f>
        <v>22.86</v>
      </c>
      <c r="AW282" s="2">
        <f>ROUND(IF($B282="Annuity",SUMIFS('Annuity Prices'!AZ:AZ,'Annuity Prices'!$B:$B,$D282,'Annuity Prices'!$E:$E,$G282),IF($B282="RAB Short",SUMIFS('RAB Prices Short'!AZ:AZ,'RAB Prices Short'!$B:$B,'All Prices combined'!$D282,'RAB Prices Short'!$E:$E,'All Prices combined'!$G282),IF($B282="RAB Long",SUMIFS('RAB Prices Long'!AZ:AZ,'RAB Prices Long'!$B:$B,'All Prices combined'!$D282,'RAB Prices Long'!$E:$E,'All Prices combined'!$G282)))),2)</f>
        <v>23.43</v>
      </c>
      <c r="AX282" s="2">
        <f>ROUND(IF($B282="Annuity",SUMIFS('Annuity Prices'!BA:BA,'Annuity Prices'!$B:$B,$D282,'Annuity Prices'!$E:$E,$G282),IF($B282="RAB Short",SUMIFS('RAB Prices Short'!BA:BA,'RAB Prices Short'!$B:$B,'All Prices combined'!$D282,'RAB Prices Short'!$E:$E,'All Prices combined'!$G282),IF($B282="RAB Long",SUMIFS('RAB Prices Long'!BA:BA,'RAB Prices Long'!$B:$B,'All Prices combined'!$D282,'RAB Prices Long'!$E:$E,'All Prices combined'!$G282)))),2)</f>
        <v>24.41</v>
      </c>
      <c r="AY282" s="2">
        <f>ROUND(IF($B282="Annuity",SUMIFS('Annuity Prices'!BB:BB,'Annuity Prices'!$B:$B,$D282,'Annuity Prices'!$E:$E,$G282),IF($B282="RAB Short",SUMIFS('RAB Prices Short'!BB:BB,'RAB Prices Short'!$B:$B,'All Prices combined'!$D282,'RAB Prices Short'!$E:$E,'All Prices combined'!$G282),IF($B282="RAB Long",SUMIFS('RAB Prices Long'!BB:BB,'RAB Prices Long'!$B:$B,'All Prices combined'!$D282,'RAB Prices Long'!$E:$E,'All Prices combined'!$G282)))),2)</f>
        <v>25.02</v>
      </c>
      <c r="AZ282" s="2">
        <f>ROUND(IF($B282="Annuity",SUMIFS('Annuity Prices'!BC:BC,'Annuity Prices'!$B:$B,$D282,'Annuity Prices'!$E:$E,$G282),IF($B282="RAB Short",SUMIFS('RAB Prices Short'!BC:BC,'RAB Prices Short'!$B:$B,'All Prices combined'!$D282,'RAB Prices Short'!$E:$E,'All Prices combined'!$G282),IF($B282="RAB Long",SUMIFS('RAB Prices Long'!BC:BC,'RAB Prices Long'!$B:$B,'All Prices combined'!$D282,'RAB Prices Long'!$E:$E,'All Prices combined'!$G282)))),2)</f>
        <v>25.65</v>
      </c>
      <c r="BA282" s="2">
        <f>ROUND(IF($B282="Annuity",SUMIFS('Annuity Prices'!BD:BD,'Annuity Prices'!$B:$B,$D282,'Annuity Prices'!$E:$E,$G282),IF($B282="RAB Short",SUMIFS('RAB Prices Short'!BD:BD,'RAB Prices Short'!$B:$B,'All Prices combined'!$D282,'RAB Prices Short'!$E:$E,'All Prices combined'!$G282),IF($B282="RAB Long",SUMIFS('RAB Prices Long'!BD:BD,'RAB Prices Long'!$B:$B,'All Prices combined'!$D282,'RAB Prices Long'!$E:$E,'All Prices combined'!$G282)))),2)</f>
        <v>26.29</v>
      </c>
      <c r="BB282" s="2">
        <f>ROUND(IF($B282="Annuity",SUMIFS('Annuity Prices'!BE:BE,'Annuity Prices'!$B:$B,$D282,'Annuity Prices'!$E:$E,$G282),IF($B282="RAB Short",SUMIFS('RAB Prices Short'!BE:BE,'RAB Prices Short'!$B:$B,'All Prices combined'!$D282,'RAB Prices Short'!$E:$E,'All Prices combined'!$G282),IF($B282="RAB Long",SUMIFS('RAB Prices Long'!BE:BE,'RAB Prices Long'!$B:$B,'All Prices combined'!$D282,'RAB Prices Long'!$E:$E,'All Prices combined'!$G282)))),2)</f>
        <v>27.82</v>
      </c>
      <c r="BC282" s="2">
        <f>ROUND(IF($B282="Annuity",SUMIFS('Annuity Prices'!BF:BF,'Annuity Prices'!$B:$B,$D282,'Annuity Prices'!$E:$E,$G282),IF($B282="RAB Short",SUMIFS('RAB Prices Short'!BF:BF,'RAB Prices Short'!$B:$B,'All Prices combined'!$D282,'RAB Prices Short'!$E:$E,'All Prices combined'!$G282),IF($B282="RAB Long",SUMIFS('RAB Prices Long'!BF:BF,'RAB Prices Long'!$B:$B,'All Prices combined'!$D282,'RAB Prices Long'!$E:$E,'All Prices combined'!$G282)))),2)</f>
        <v>28.51</v>
      </c>
      <c r="BD282" s="2">
        <f>ROUND(IF($B282="Annuity",SUMIFS('Annuity Prices'!BG:BG,'Annuity Prices'!$B:$B,$D282,'Annuity Prices'!$E:$E,$G282),IF($B282="RAB Short",SUMIFS('RAB Prices Short'!BG:BG,'RAB Prices Short'!$B:$B,'All Prices combined'!$D282,'RAB Prices Short'!$E:$E,'All Prices combined'!$G282),IF($B282="RAB Long",SUMIFS('RAB Prices Long'!BG:BG,'RAB Prices Long'!$B:$B,'All Prices combined'!$D282,'RAB Prices Long'!$E:$E,'All Prices combined'!$G282)))),2)</f>
        <v>29.22</v>
      </c>
      <c r="BE282" s="2">
        <f>ROUND(IF($B282="Annuity",SUMIFS('Annuity Prices'!BH:BH,'Annuity Prices'!$B:$B,$D282,'Annuity Prices'!$E:$E,$G282),IF($B282="RAB Short",SUMIFS('RAB Prices Short'!BH:BH,'RAB Prices Short'!$B:$B,'All Prices combined'!$D282,'RAB Prices Short'!$E:$E,'All Prices combined'!$G282),IF($B282="RAB Long",SUMIFS('RAB Prices Long'!BH:BH,'RAB Prices Long'!$B:$B,'All Prices combined'!$D282,'RAB Prices Long'!$E:$E,'All Prices combined'!$G282)))),2)</f>
        <v>29.95</v>
      </c>
      <c r="BF282" s="2">
        <f>ROUND(IF($B282="Annuity",SUMIFS('Annuity Prices'!BI:BI,'Annuity Prices'!$B:$B,$D282,'Annuity Prices'!$E:$E,$G282),IF($B282="RAB Short",SUMIFS('RAB Prices Short'!BI:BI,'RAB Prices Short'!$B:$B,'All Prices combined'!$D282,'RAB Prices Short'!$E:$E,'All Prices combined'!$G282),IF($B282="RAB Long",SUMIFS('RAB Prices Long'!BI:BI,'RAB Prices Long'!$B:$B,'All Prices combined'!$D282,'RAB Prices Long'!$E:$E,'All Prices combined'!$G282)))),2)</f>
        <v>32.21</v>
      </c>
      <c r="BG282" s="2">
        <f>ROUND(IF($B282="Annuity",SUMIFS('Annuity Prices'!BJ:BJ,'Annuity Prices'!$B:$B,$D282,'Annuity Prices'!$E:$E,$G282),IF($B282="RAB Short",SUMIFS('RAB Prices Short'!BJ:BJ,'RAB Prices Short'!$B:$B,'All Prices combined'!$D282,'RAB Prices Short'!$E:$E,'All Prices combined'!$G282),IF($B282="RAB Long",SUMIFS('RAB Prices Long'!BJ:BJ,'RAB Prices Long'!$B:$B,'All Prices combined'!$D282,'RAB Prices Long'!$E:$E,'All Prices combined'!$G282)))),2)</f>
        <v>33.020000000000003</v>
      </c>
      <c r="BH282" s="2">
        <f>ROUND(IF($B282="Annuity",SUMIFS('Annuity Prices'!BK:BK,'Annuity Prices'!$B:$B,$D282,'Annuity Prices'!$E:$E,$G282),IF($B282="RAB Short",SUMIFS('RAB Prices Short'!BK:BK,'RAB Prices Short'!$B:$B,'All Prices combined'!$D282,'RAB Prices Short'!$E:$E,'All Prices combined'!$G282),IF($B282="RAB Long",SUMIFS('RAB Prices Long'!BK:BK,'RAB Prices Long'!$B:$B,'All Prices combined'!$D282,'RAB Prices Long'!$E:$E,'All Prices combined'!$G282)))),2)</f>
        <v>33.840000000000003</v>
      </c>
      <c r="BI282" s="2">
        <f>ROUND(IF($B282="Annuity",SUMIFS('Annuity Prices'!BL:BL,'Annuity Prices'!$B:$B,$D282,'Annuity Prices'!$E:$E,$G282),IF($B282="RAB Short",SUMIFS('RAB Prices Short'!BL:BL,'RAB Prices Short'!$B:$B,'All Prices combined'!$D282,'RAB Prices Short'!$E:$E,'All Prices combined'!$G282),IF($B282="RAB Long",SUMIFS('RAB Prices Long'!BL:BL,'RAB Prices Long'!$B:$B,'All Prices combined'!$D282,'RAB Prices Long'!$E:$E,'All Prices combined'!$G282)))),2)</f>
        <v>34.69</v>
      </c>
      <c r="BJ282" s="2">
        <f>ROUND(IF($B282="Annuity",SUMIFS('Annuity Prices'!BM:BM,'Annuity Prices'!$B:$B,$D282,'Annuity Prices'!$E:$E,$G282),IF($B282="RAB Short",SUMIFS('RAB Prices Short'!BM:BM,'RAB Prices Short'!$B:$B,'All Prices combined'!$D282,'RAB Prices Short'!$E:$E,'All Prices combined'!$G282),IF($B282="RAB Long",SUMIFS('RAB Prices Long'!BM:BM,'RAB Prices Long'!$B:$B,'All Prices combined'!$D282,'RAB Prices Long'!$E:$E,'All Prices combined'!$G282)))),2)</f>
        <v>34.9</v>
      </c>
      <c r="BK282" s="2">
        <f>ROUND(IF($B282="Annuity",SUMIFS('Annuity Prices'!BN:BN,'Annuity Prices'!$B:$B,$D282,'Annuity Prices'!$E:$E,$G282),IF($B282="RAB Short",SUMIFS('RAB Prices Short'!BN:BN,'RAB Prices Short'!$B:$B,'All Prices combined'!$D282,'RAB Prices Short'!$E:$E,'All Prices combined'!$G282),IF($B282="RAB Long",SUMIFS('RAB Prices Long'!BN:BN,'RAB Prices Long'!$B:$B,'All Prices combined'!$D282,'RAB Prices Long'!$E:$E,'All Prices combined'!$G282)))),2)</f>
        <v>35.770000000000003</v>
      </c>
      <c r="BL282" s="2">
        <f>ROUND(IF($B282="Annuity",SUMIFS('Annuity Prices'!BO:BO,'Annuity Prices'!$B:$B,$D282,'Annuity Prices'!$E:$E,$G282),IF($B282="RAB Short",SUMIFS('RAB Prices Short'!BO:BO,'RAB Prices Short'!$B:$B,'All Prices combined'!$D282,'RAB Prices Short'!$E:$E,'All Prices combined'!$G282),IF($B282="RAB Long",SUMIFS('RAB Prices Long'!BO:BO,'RAB Prices Long'!$B:$B,'All Prices combined'!$D282,'RAB Prices Long'!$E:$E,'All Prices combined'!$G282)))),2)</f>
        <v>36.659999999999997</v>
      </c>
      <c r="BM282" s="2">
        <f>ROUND(IF($B282="Annuity",SUMIFS('Annuity Prices'!BP:BP,'Annuity Prices'!$B:$B,$D282,'Annuity Prices'!$E:$E,$G282),IF($B282="RAB Short",SUMIFS('RAB Prices Short'!BP:BP,'RAB Prices Short'!$B:$B,'All Prices combined'!$D282,'RAB Prices Short'!$E:$E,'All Prices combined'!$G282),IF($B282="RAB Long",SUMIFS('RAB Prices Long'!BP:BP,'RAB Prices Long'!$B:$B,'All Prices combined'!$D282,'RAB Prices Long'!$E:$E,'All Prices combined'!$G282)))),2)</f>
        <v>37.58</v>
      </c>
      <c r="BN282" s="2">
        <f>ROUND(IF($B282="Annuity",SUMIFS('Annuity Prices'!BQ:BQ,'Annuity Prices'!$B:$B,$D282,'Annuity Prices'!$E:$E,$G282),IF($B282="RAB Short",SUMIFS('RAB Prices Short'!BQ:BQ,'RAB Prices Short'!$B:$B,'All Prices combined'!$D282,'RAB Prices Short'!$E:$E,'All Prices combined'!$G282),IF($B282="RAB Long",SUMIFS('RAB Prices Long'!BQ:BQ,'RAB Prices Long'!$B:$B,'All Prices combined'!$D282,'RAB Prices Long'!$E:$E,'All Prices combined'!$G282)))),2)</f>
        <v>37.46</v>
      </c>
      <c r="BO282" s="2">
        <f>ROUND(IF($B282="Annuity",SUMIFS('Annuity Prices'!BR:BR,'Annuity Prices'!$B:$B,$D282,'Annuity Prices'!$E:$E,$G282),IF($B282="RAB Short",SUMIFS('RAB Prices Short'!BR:BR,'RAB Prices Short'!$B:$B,'All Prices combined'!$D282,'RAB Prices Short'!$E:$E,'All Prices combined'!$G282),IF($B282="RAB Long",SUMIFS('RAB Prices Long'!BR:BR,'RAB Prices Long'!$B:$B,'All Prices combined'!$D282,'RAB Prices Long'!$E:$E,'All Prices combined'!$G282)))),2)</f>
        <v>38.4</v>
      </c>
      <c r="BP282" s="2">
        <f>ROUND(IF($B282="Annuity",SUMIFS('Annuity Prices'!BS:BS,'Annuity Prices'!$B:$B,$D282,'Annuity Prices'!$E:$E,$G282),IF($B282="RAB Short",SUMIFS('RAB Prices Short'!BS:BS,'RAB Prices Short'!$B:$B,'All Prices combined'!$D282,'RAB Prices Short'!$E:$E,'All Prices combined'!$G282),IF($B282="RAB Long",SUMIFS('RAB Prices Long'!BS:BS,'RAB Prices Long'!$B:$B,'All Prices combined'!$D282,'RAB Prices Long'!$E:$E,'All Prices combined'!$G282)))),2)</f>
        <v>39.36</v>
      </c>
      <c r="BQ282" s="2">
        <f>ROUND(IF($B282="Annuity",SUMIFS('Annuity Prices'!BT:BT,'Annuity Prices'!$B:$B,$D282,'Annuity Prices'!$E:$E,$G282),IF($B282="RAB Short",SUMIFS('RAB Prices Short'!BT:BT,'RAB Prices Short'!$B:$B,'All Prices combined'!$D282,'RAB Prices Short'!$E:$E,'All Prices combined'!$G282),IF($B282="RAB Long",SUMIFS('RAB Prices Long'!BT:BT,'RAB Prices Long'!$B:$B,'All Prices combined'!$D282,'RAB Prices Long'!$E:$E,'All Prices combined'!$G282)))),2)</f>
        <v>40.340000000000003</v>
      </c>
      <c r="BR282" s="2">
        <f>ROUND(IF($B282="Annuity",SUMIFS('Annuity Prices'!BU:BU,'Annuity Prices'!$B:$B,$D282,'Annuity Prices'!$E:$E,$G282),IF($B282="RAB Short",SUMIFS('RAB Prices Short'!BU:BU,'RAB Prices Short'!$B:$B,'All Prices combined'!$D282,'RAB Prices Short'!$E:$E,'All Prices combined'!$G282),IF($B282="RAB Long",SUMIFS('RAB Prices Long'!BU:BU,'RAB Prices Long'!$B:$B,'All Prices combined'!$D282,'RAB Prices Long'!$E:$E,'All Prices combined'!$G282)))),2)</f>
        <v>36.58</v>
      </c>
      <c r="BS282" s="2">
        <f>ROUND(IF($B282="Annuity",SUMIFS('Annuity Prices'!BV:BV,'Annuity Prices'!$B:$B,$D282,'Annuity Prices'!$E:$E,$G282),IF($B282="RAB Short",SUMIFS('RAB Prices Short'!BV:BV,'RAB Prices Short'!$B:$B,'All Prices combined'!$D282,'RAB Prices Short'!$E:$E,'All Prices combined'!$G282),IF($B282="RAB Long",SUMIFS('RAB Prices Long'!BV:BV,'RAB Prices Long'!$B:$B,'All Prices combined'!$D282,'RAB Prices Long'!$E:$E,'All Prices combined'!$G282)))),2)</f>
        <v>37.49</v>
      </c>
      <c r="BT282" s="2">
        <f>ROUND(IF($B282="Annuity",SUMIFS('Annuity Prices'!BW:BW,'Annuity Prices'!$B:$B,$D282,'Annuity Prices'!$E:$E,$G282),IF($B282="RAB Short",SUMIFS('RAB Prices Short'!BW:BW,'RAB Prices Short'!$B:$B,'All Prices combined'!$D282,'RAB Prices Short'!$E:$E,'All Prices combined'!$G282),IF($B282="RAB Long",SUMIFS('RAB Prices Long'!BW:BW,'RAB Prices Long'!$B:$B,'All Prices combined'!$D282,'RAB Prices Long'!$E:$E,'All Prices combined'!$G282)))),2)</f>
        <v>38.43</v>
      </c>
      <c r="BU282" s="2">
        <f>ROUND(IF($B282="Annuity",SUMIFS('Annuity Prices'!BX:BX,'Annuity Prices'!$B:$B,$D282,'Annuity Prices'!$E:$E,$G282),IF($B282="RAB Short",SUMIFS('RAB Prices Short'!BX:BX,'RAB Prices Short'!$B:$B,'All Prices combined'!$D282,'RAB Prices Short'!$E:$E,'All Prices combined'!$G282),IF($B282="RAB Long",SUMIFS('RAB Prices Long'!BX:BX,'RAB Prices Long'!$B:$B,'All Prices combined'!$D282,'RAB Prices Long'!$E:$E,'All Prices combined'!$G282)))),2)</f>
        <v>39.39</v>
      </c>
    </row>
    <row r="283" spans="2:73" x14ac:dyDescent="0.25">
      <c r="B283" t="s">
        <v>44</v>
      </c>
      <c r="C283">
        <v>17</v>
      </c>
      <c r="D283" t="s">
        <v>179</v>
      </c>
      <c r="E283" t="s">
        <v>178</v>
      </c>
      <c r="F283">
        <v>17</v>
      </c>
      <c r="G283" t="s">
        <v>40</v>
      </c>
      <c r="I283" s="2">
        <f>ROUND(IF($B283="Annuity",SUMIFS('Annuity Prices'!L:L,'Annuity Prices'!$B:$B,$D283,'Annuity Prices'!$E:$E,$G283),IF($B283="RAB Short",SUMIFS('RAB Prices Short'!L:L,'RAB Prices Short'!$B:$B,'All Prices combined'!$D283,'RAB Prices Short'!$E:$E,'All Prices combined'!$G283),IF($B283="RAB Long",SUMIFS('RAB Prices Long'!L:L,'RAB Prices Long'!$B:$B,'All Prices combined'!$D283,'RAB Prices Long'!$E:$E,'All Prices combined'!$G283)))),2)</f>
        <v>0</v>
      </c>
      <c r="J283" s="2">
        <f>ROUND(IF($B283="Annuity",SUMIFS('Annuity Prices'!M:M,'Annuity Prices'!$B:$B,$D283,'Annuity Prices'!$E:$E,$G283),IF($B283="RAB Short",SUMIFS('RAB Prices Short'!M:M,'RAB Prices Short'!$B:$B,'All Prices combined'!$D283,'RAB Prices Short'!$E:$E,'All Prices combined'!$G283),IF($B283="RAB Long",SUMIFS('RAB Prices Long'!M:M,'RAB Prices Long'!$B:$B,'All Prices combined'!$D283,'RAB Prices Long'!$E:$E,'All Prices combined'!$G283)))),2)</f>
        <v>0</v>
      </c>
      <c r="K283" s="2">
        <f>ROUND(IF($B283="Annuity",SUMIFS('Annuity Prices'!N:N,'Annuity Prices'!$B:$B,$D283,'Annuity Prices'!$E:$E,$G283),IF($B283="RAB Short",SUMIFS('RAB Prices Short'!N:N,'RAB Prices Short'!$B:$B,'All Prices combined'!$D283,'RAB Prices Short'!$E:$E,'All Prices combined'!$G283),IF($B283="RAB Long",SUMIFS('RAB Prices Long'!N:N,'RAB Prices Long'!$B:$B,'All Prices combined'!$D283,'RAB Prices Long'!$E:$E,'All Prices combined'!$G283)))),2)</f>
        <v>4.59</v>
      </c>
      <c r="L283" s="2">
        <f>ROUND(IF($B283="Annuity",SUMIFS('Annuity Prices'!O:O,'Annuity Prices'!$B:$B,$D283,'Annuity Prices'!$E:$E,$G283),IF($B283="RAB Short",SUMIFS('RAB Prices Short'!O:O,'RAB Prices Short'!$B:$B,'All Prices combined'!$D283,'RAB Prices Short'!$E:$E,'All Prices combined'!$G283),IF($B283="RAB Long",SUMIFS('RAB Prices Long'!O:O,'RAB Prices Long'!$B:$B,'All Prices combined'!$D283,'RAB Prices Long'!$E:$E,'All Prices combined'!$G283)))),2)</f>
        <v>4.72</v>
      </c>
      <c r="M283" s="2">
        <f>ROUND(IF($B283="Annuity",SUMIFS('Annuity Prices'!P:P,'Annuity Prices'!$B:$B,$D283,'Annuity Prices'!$E:$E,$G283),IF($B283="RAB Short",SUMIFS('RAB Prices Short'!P:P,'RAB Prices Short'!$B:$B,'All Prices combined'!$D283,'RAB Prices Short'!$E:$E,'All Prices combined'!$G283),IF($B283="RAB Long",SUMIFS('RAB Prices Long'!P:P,'RAB Prices Long'!$B:$B,'All Prices combined'!$D283,'RAB Prices Long'!$E:$E,'All Prices combined'!$G283)))),2)</f>
        <v>4.82</v>
      </c>
      <c r="N283" s="2">
        <f>ROUND(IF($B283="Annuity",SUMIFS('Annuity Prices'!Q:Q,'Annuity Prices'!$B:$B,$D283,'Annuity Prices'!$E:$E,$G283),IF($B283="RAB Short",SUMIFS('RAB Prices Short'!Q:Q,'RAB Prices Short'!$B:$B,'All Prices combined'!$D283,'RAB Prices Short'!$E:$E,'All Prices combined'!$G283),IF($B283="RAB Long",SUMIFS('RAB Prices Long'!Q:Q,'RAB Prices Long'!$B:$B,'All Prices combined'!$D283,'RAB Prices Long'!$E:$E,'All Prices combined'!$G283)))),2)</f>
        <v>4.9400000000000004</v>
      </c>
      <c r="O283" s="2">
        <f>ROUND(IF($B283="Annuity",SUMIFS('Annuity Prices'!R:R,'Annuity Prices'!$B:$B,$D283,'Annuity Prices'!$E:$E,$G283),IF($B283="RAB Short",SUMIFS('RAB Prices Short'!R:R,'RAB Prices Short'!$B:$B,'All Prices combined'!$D283,'RAB Prices Short'!$E:$E,'All Prices combined'!$G283),IF($B283="RAB Long",SUMIFS('RAB Prices Long'!R:R,'RAB Prices Long'!$B:$B,'All Prices combined'!$D283,'RAB Prices Long'!$E:$E,'All Prices combined'!$G283)))),2)</f>
        <v>5.07</v>
      </c>
      <c r="P283" s="2">
        <f>ROUND(IF($B283="Annuity",SUMIFS('Annuity Prices'!S:S,'Annuity Prices'!$B:$B,$D283,'Annuity Prices'!$E:$E,$G283),IF($B283="RAB Short",SUMIFS('RAB Prices Short'!S:S,'RAB Prices Short'!$B:$B,'All Prices combined'!$D283,'RAB Prices Short'!$E:$E,'All Prices combined'!$G283),IF($B283="RAB Long",SUMIFS('RAB Prices Long'!S:S,'RAB Prices Long'!$B:$B,'All Prices combined'!$D283,'RAB Prices Long'!$E:$E,'All Prices combined'!$G283)))),2)</f>
        <v>5.19</v>
      </c>
      <c r="Q283" s="2">
        <f>ROUND(IF($B283="Annuity",SUMIFS('Annuity Prices'!T:T,'Annuity Prices'!$B:$B,$D283,'Annuity Prices'!$E:$E,$G283),IF($B283="RAB Short",SUMIFS('RAB Prices Short'!T:T,'RAB Prices Short'!$B:$B,'All Prices combined'!$D283,'RAB Prices Short'!$E:$E,'All Prices combined'!$G283),IF($B283="RAB Long",SUMIFS('RAB Prices Long'!T:T,'RAB Prices Long'!$B:$B,'All Prices combined'!$D283,'RAB Prices Long'!$E:$E,'All Prices combined'!$G283)))),2)</f>
        <v>5.3</v>
      </c>
      <c r="R283" s="2">
        <f>ROUND(IF($B283="Annuity",SUMIFS('Annuity Prices'!U:U,'Annuity Prices'!$B:$B,$D283,'Annuity Prices'!$E:$E,$G283),IF($B283="RAB Short",SUMIFS('RAB Prices Short'!U:U,'RAB Prices Short'!$B:$B,'All Prices combined'!$D283,'RAB Prices Short'!$E:$E,'All Prices combined'!$G283),IF($B283="RAB Long",SUMIFS('RAB Prices Long'!U:U,'RAB Prices Long'!$B:$B,'All Prices combined'!$D283,'RAB Prices Long'!$E:$E,'All Prices combined'!$G283)))),2)</f>
        <v>5.43</v>
      </c>
      <c r="S283" s="2">
        <f>ROUND(IF($B283="Annuity",SUMIFS('Annuity Prices'!V:V,'Annuity Prices'!$B:$B,$D283,'Annuity Prices'!$E:$E,$G283),IF($B283="RAB Short",SUMIFS('RAB Prices Short'!V:V,'RAB Prices Short'!$B:$B,'All Prices combined'!$D283,'RAB Prices Short'!$E:$E,'All Prices combined'!$G283),IF($B283="RAB Long",SUMIFS('RAB Prices Long'!V:V,'RAB Prices Long'!$B:$B,'All Prices combined'!$D283,'RAB Prices Long'!$E:$E,'All Prices combined'!$G283)))),2)</f>
        <v>5.57</v>
      </c>
      <c r="T283" s="2">
        <f>ROUND(IF($B283="Annuity",SUMIFS('Annuity Prices'!W:W,'Annuity Prices'!$B:$B,$D283,'Annuity Prices'!$E:$E,$G283),IF($B283="RAB Short",SUMIFS('RAB Prices Short'!W:W,'RAB Prices Short'!$B:$B,'All Prices combined'!$D283,'RAB Prices Short'!$E:$E,'All Prices combined'!$G283),IF($B283="RAB Long",SUMIFS('RAB Prices Long'!W:W,'RAB Prices Long'!$B:$B,'All Prices combined'!$D283,'RAB Prices Long'!$E:$E,'All Prices combined'!$G283)))),2)</f>
        <v>5.7</v>
      </c>
      <c r="U283" s="2">
        <f>ROUND(IF($B283="Annuity",SUMIFS('Annuity Prices'!X:X,'Annuity Prices'!$B:$B,$D283,'Annuity Prices'!$E:$E,$G283),IF($B283="RAB Short",SUMIFS('RAB Prices Short'!X:X,'RAB Prices Short'!$B:$B,'All Prices combined'!$D283,'RAB Prices Short'!$E:$E,'All Prices combined'!$G283),IF($B283="RAB Long",SUMIFS('RAB Prices Long'!X:X,'RAB Prices Long'!$B:$B,'All Prices combined'!$D283,'RAB Prices Long'!$E:$E,'All Prices combined'!$G283)))),2)</f>
        <v>5.82</v>
      </c>
      <c r="V283" s="2">
        <f>ROUND(IF($B283="Annuity",SUMIFS('Annuity Prices'!Y:Y,'Annuity Prices'!$B:$B,$D283,'Annuity Prices'!$E:$E,$G283),IF($B283="RAB Short",SUMIFS('RAB Prices Short'!Y:Y,'RAB Prices Short'!$B:$B,'All Prices combined'!$D283,'RAB Prices Short'!$E:$E,'All Prices combined'!$G283),IF($B283="RAB Long",SUMIFS('RAB Prices Long'!Y:Y,'RAB Prices Long'!$B:$B,'All Prices combined'!$D283,'RAB Prices Long'!$E:$E,'All Prices combined'!$G283)))),2)</f>
        <v>5.96</v>
      </c>
      <c r="W283" s="2">
        <f>ROUND(IF($B283="Annuity",SUMIFS('Annuity Prices'!Z:Z,'Annuity Prices'!$B:$B,$D283,'Annuity Prices'!$E:$E,$G283),IF($B283="RAB Short",SUMIFS('RAB Prices Short'!Z:Z,'RAB Prices Short'!$B:$B,'All Prices combined'!$D283,'RAB Prices Short'!$E:$E,'All Prices combined'!$G283),IF($B283="RAB Long",SUMIFS('RAB Prices Long'!Z:Z,'RAB Prices Long'!$B:$B,'All Prices combined'!$D283,'RAB Prices Long'!$E:$E,'All Prices combined'!$G283)))),2)</f>
        <v>6.11</v>
      </c>
      <c r="X283" s="2">
        <f>ROUND(IF($B283="Annuity",SUMIFS('Annuity Prices'!AA:AA,'Annuity Prices'!$B:$B,$D283,'Annuity Prices'!$E:$E,$G283),IF($B283="RAB Short",SUMIFS('RAB Prices Short'!AA:AA,'RAB Prices Short'!$B:$B,'All Prices combined'!$D283,'RAB Prices Short'!$E:$E,'All Prices combined'!$G283),IF($B283="RAB Long",SUMIFS('RAB Prices Long'!AA:AA,'RAB Prices Long'!$B:$B,'All Prices combined'!$D283,'RAB Prices Long'!$E:$E,'All Prices combined'!$G283)))),2)</f>
        <v>6.27</v>
      </c>
      <c r="Y283" s="2">
        <f>ROUND(IF($B283="Annuity",SUMIFS('Annuity Prices'!AB:AB,'Annuity Prices'!$B:$B,$D283,'Annuity Prices'!$E:$E,$G283),IF($B283="RAB Short",SUMIFS('RAB Prices Short'!AB:AB,'RAB Prices Short'!$B:$B,'All Prices combined'!$D283,'RAB Prices Short'!$E:$E,'All Prices combined'!$G283),IF($B283="RAB Long",SUMIFS('RAB Prices Long'!AB:AB,'RAB Prices Long'!$B:$B,'All Prices combined'!$D283,'RAB Prices Long'!$E:$E,'All Prices combined'!$G283)))),2)</f>
        <v>6.39</v>
      </c>
      <c r="Z283" s="2">
        <f>ROUND(IF($B283="Annuity",SUMIFS('Annuity Prices'!AC:AC,'Annuity Prices'!$B:$B,$D283,'Annuity Prices'!$E:$E,$G283),IF($B283="RAB Short",SUMIFS('RAB Prices Short'!AC:AC,'RAB Prices Short'!$B:$B,'All Prices combined'!$D283,'RAB Prices Short'!$E:$E,'All Prices combined'!$G283),IF($B283="RAB Long",SUMIFS('RAB Prices Long'!AC:AC,'RAB Prices Long'!$B:$B,'All Prices combined'!$D283,'RAB Prices Long'!$E:$E,'All Prices combined'!$G283)))),2)</f>
        <v>6.55</v>
      </c>
      <c r="AA283" s="2">
        <f>ROUND(IF($B283="Annuity",SUMIFS('Annuity Prices'!AD:AD,'Annuity Prices'!$B:$B,$D283,'Annuity Prices'!$E:$E,$G283),IF($B283="RAB Short",SUMIFS('RAB Prices Short'!AD:AD,'RAB Prices Short'!$B:$B,'All Prices combined'!$D283,'RAB Prices Short'!$E:$E,'All Prices combined'!$G283),IF($B283="RAB Long",SUMIFS('RAB Prices Long'!AD:AD,'RAB Prices Long'!$B:$B,'All Prices combined'!$D283,'RAB Prices Long'!$E:$E,'All Prices combined'!$G283)))),2)</f>
        <v>6.72</v>
      </c>
      <c r="AB283" s="2">
        <f>ROUND(IF($B283="Annuity",SUMIFS('Annuity Prices'!AE:AE,'Annuity Prices'!$B:$B,$D283,'Annuity Prices'!$E:$E,$G283),IF($B283="RAB Short",SUMIFS('RAB Prices Short'!AE:AE,'RAB Prices Short'!$B:$B,'All Prices combined'!$D283,'RAB Prices Short'!$E:$E,'All Prices combined'!$G283),IF($B283="RAB Long",SUMIFS('RAB Prices Long'!AE:AE,'RAB Prices Long'!$B:$B,'All Prices combined'!$D283,'RAB Prices Long'!$E:$E,'All Prices combined'!$G283)))),2)</f>
        <v>6.88</v>
      </c>
      <c r="AC283" s="2">
        <f>ROUND(IF($B283="Annuity",SUMIFS('Annuity Prices'!AF:AF,'Annuity Prices'!$B:$B,$D283,'Annuity Prices'!$E:$E,$G283),IF($B283="RAB Short",SUMIFS('RAB Prices Short'!AF:AF,'RAB Prices Short'!$B:$B,'All Prices combined'!$D283,'RAB Prices Short'!$E:$E,'All Prices combined'!$G283),IF($B283="RAB Long",SUMIFS('RAB Prices Long'!AF:AF,'RAB Prices Long'!$B:$B,'All Prices combined'!$D283,'RAB Prices Long'!$E:$E,'All Prices combined'!$G283)))),2)</f>
        <v>7.02</v>
      </c>
      <c r="AD283" s="2">
        <f>ROUND(IF($B283="Annuity",SUMIFS('Annuity Prices'!AG:AG,'Annuity Prices'!$B:$B,$D283,'Annuity Prices'!$E:$E,$G283),IF($B283="RAB Short",SUMIFS('RAB Prices Short'!AG:AG,'RAB Prices Short'!$B:$B,'All Prices combined'!$D283,'RAB Prices Short'!$E:$E,'All Prices combined'!$G283),IF($B283="RAB Long",SUMIFS('RAB Prices Long'!AG:AG,'RAB Prices Long'!$B:$B,'All Prices combined'!$D283,'RAB Prices Long'!$E:$E,'All Prices combined'!$G283)))),2)</f>
        <v>7.2</v>
      </c>
      <c r="AE283" s="2">
        <f>ROUND(IF($B283="Annuity",SUMIFS('Annuity Prices'!AH:AH,'Annuity Prices'!$B:$B,$D283,'Annuity Prices'!$E:$E,$G283),IF($B283="RAB Short",SUMIFS('RAB Prices Short'!AH:AH,'RAB Prices Short'!$B:$B,'All Prices combined'!$D283,'RAB Prices Short'!$E:$E,'All Prices combined'!$G283),IF($B283="RAB Long",SUMIFS('RAB Prices Long'!AH:AH,'RAB Prices Long'!$B:$B,'All Prices combined'!$D283,'RAB Prices Long'!$E:$E,'All Prices combined'!$G283)))),2)</f>
        <v>7.38</v>
      </c>
      <c r="AF283" s="2">
        <f>ROUND(IF($B283="Annuity",SUMIFS('Annuity Prices'!AI:AI,'Annuity Prices'!$B:$B,$D283,'Annuity Prices'!$E:$E,$G283),IF($B283="RAB Short",SUMIFS('RAB Prices Short'!AI:AI,'RAB Prices Short'!$B:$B,'All Prices combined'!$D283,'RAB Prices Short'!$E:$E,'All Prices combined'!$G283),IF($B283="RAB Long",SUMIFS('RAB Prices Long'!AI:AI,'RAB Prices Long'!$B:$B,'All Prices combined'!$D283,'RAB Prices Long'!$E:$E,'All Prices combined'!$G283)))),2)</f>
        <v>7.56</v>
      </c>
      <c r="AG283" s="2">
        <f>ROUND(IF($B283="Annuity",SUMIFS('Annuity Prices'!AJ:AJ,'Annuity Prices'!$B:$B,$D283,'Annuity Prices'!$E:$E,$G283),IF($B283="RAB Short",SUMIFS('RAB Prices Short'!AJ:AJ,'RAB Prices Short'!$B:$B,'All Prices combined'!$D283,'RAB Prices Short'!$E:$E,'All Prices combined'!$G283),IF($B283="RAB Long",SUMIFS('RAB Prices Long'!AJ:AJ,'RAB Prices Long'!$B:$B,'All Prices combined'!$D283,'RAB Prices Long'!$E:$E,'All Prices combined'!$G283)))),2)</f>
        <v>7.71</v>
      </c>
      <c r="AH283" s="2">
        <f>ROUND(IF($B283="Annuity",SUMIFS('Annuity Prices'!AK:AK,'Annuity Prices'!$B:$B,$D283,'Annuity Prices'!$E:$E,$G283),IF($B283="RAB Short",SUMIFS('RAB Prices Short'!AK:AK,'RAB Prices Short'!$B:$B,'All Prices combined'!$D283,'RAB Prices Short'!$E:$E,'All Prices combined'!$G283),IF($B283="RAB Long",SUMIFS('RAB Prices Long'!AK:AK,'RAB Prices Long'!$B:$B,'All Prices combined'!$D283,'RAB Prices Long'!$E:$E,'All Prices combined'!$G283)))),2)</f>
        <v>7.91</v>
      </c>
      <c r="AI283" s="2">
        <f>ROUND(IF($B283="Annuity",SUMIFS('Annuity Prices'!AL:AL,'Annuity Prices'!$B:$B,$D283,'Annuity Prices'!$E:$E,$G283),IF($B283="RAB Short",SUMIFS('RAB Prices Short'!AL:AL,'RAB Prices Short'!$B:$B,'All Prices combined'!$D283,'RAB Prices Short'!$E:$E,'All Prices combined'!$G283),IF($B283="RAB Long",SUMIFS('RAB Prices Long'!AL:AL,'RAB Prices Long'!$B:$B,'All Prices combined'!$D283,'RAB Prices Long'!$E:$E,'All Prices combined'!$G283)))),2)</f>
        <v>8.11</v>
      </c>
      <c r="AJ283" s="2">
        <f>ROUND(IF($B283="Annuity",SUMIFS('Annuity Prices'!AM:AM,'Annuity Prices'!$B:$B,$D283,'Annuity Prices'!$E:$E,$G283),IF($B283="RAB Short",SUMIFS('RAB Prices Short'!AM:AM,'RAB Prices Short'!$B:$B,'All Prices combined'!$D283,'RAB Prices Short'!$E:$E,'All Prices combined'!$G283),IF($B283="RAB Long",SUMIFS('RAB Prices Long'!AM:AM,'RAB Prices Long'!$B:$B,'All Prices combined'!$D283,'RAB Prices Long'!$E:$E,'All Prices combined'!$G283)))),2)</f>
        <v>8.31</v>
      </c>
      <c r="AK283" s="2">
        <f>ROUND(IF($B283="Annuity",SUMIFS('Annuity Prices'!AN:AN,'Annuity Prices'!$B:$B,$D283,'Annuity Prices'!$E:$E,$G283),IF($B283="RAB Short",SUMIFS('RAB Prices Short'!AN:AN,'RAB Prices Short'!$B:$B,'All Prices combined'!$D283,'RAB Prices Short'!$E:$E,'All Prices combined'!$G283),IF($B283="RAB Long",SUMIFS('RAB Prices Long'!AN:AN,'RAB Prices Long'!$B:$B,'All Prices combined'!$D283,'RAB Prices Long'!$E:$E,'All Prices combined'!$G283)))),2)</f>
        <v>8.4700000000000006</v>
      </c>
      <c r="AL283" s="2">
        <f>ROUND(IF($B283="Annuity",SUMIFS('Annuity Prices'!AO:AO,'Annuity Prices'!$B:$B,$D283,'Annuity Prices'!$E:$E,$G283),IF($B283="RAB Short",SUMIFS('RAB Prices Short'!AO:AO,'RAB Prices Short'!$B:$B,'All Prices combined'!$D283,'RAB Prices Short'!$E:$E,'All Prices combined'!$G283),IF($B283="RAB Long",SUMIFS('RAB Prices Long'!AO:AO,'RAB Prices Long'!$B:$B,'All Prices combined'!$D283,'RAB Prices Long'!$E:$E,'All Prices combined'!$G283)))),2)</f>
        <v>8.69</v>
      </c>
      <c r="AM283" s="2">
        <f>ROUND(IF($B283="Annuity",SUMIFS('Annuity Prices'!AP:AP,'Annuity Prices'!$B:$B,$D283,'Annuity Prices'!$E:$E,$G283),IF($B283="RAB Short",SUMIFS('RAB Prices Short'!AP:AP,'RAB Prices Short'!$B:$B,'All Prices combined'!$D283,'RAB Prices Short'!$E:$E,'All Prices combined'!$G283),IF($B283="RAB Long",SUMIFS('RAB Prices Long'!AP:AP,'RAB Prices Long'!$B:$B,'All Prices combined'!$D283,'RAB Prices Long'!$E:$E,'All Prices combined'!$G283)))),2)</f>
        <v>8.9</v>
      </c>
      <c r="AN283" s="2">
        <f>ROUND(IF($B283="Annuity",SUMIFS('Annuity Prices'!AQ:AQ,'Annuity Prices'!$B:$B,$D283,'Annuity Prices'!$E:$E,$G283),IF($B283="RAB Short",SUMIFS('RAB Prices Short'!AQ:AQ,'RAB Prices Short'!$B:$B,'All Prices combined'!$D283,'RAB Prices Short'!$E:$E,'All Prices combined'!$G283),IF($B283="RAB Long",SUMIFS('RAB Prices Long'!AQ:AQ,'RAB Prices Long'!$B:$B,'All Prices combined'!$D283,'RAB Prices Long'!$E:$E,'All Prices combined'!$G283)))),2)</f>
        <v>9.1300000000000008</v>
      </c>
      <c r="AO283" s="2">
        <f>ROUND(IF($B283="Annuity",SUMIFS('Annuity Prices'!AR:AR,'Annuity Prices'!$B:$B,$D283,'Annuity Prices'!$E:$E,$G283),IF($B283="RAB Short",SUMIFS('RAB Prices Short'!AR:AR,'RAB Prices Short'!$B:$B,'All Prices combined'!$D283,'RAB Prices Short'!$E:$E,'All Prices combined'!$G283),IF($B283="RAB Long",SUMIFS('RAB Prices Long'!AR:AR,'RAB Prices Long'!$B:$B,'All Prices combined'!$D283,'RAB Prices Long'!$E:$E,'All Prices combined'!$G283)))),2)</f>
        <v>0</v>
      </c>
      <c r="AP283" s="2">
        <f>ROUND(IF($B283="Annuity",SUMIFS('Annuity Prices'!AS:AS,'Annuity Prices'!$B:$B,$D283,'Annuity Prices'!$E:$E,$G283),IF($B283="RAB Short",SUMIFS('RAB Prices Short'!AS:AS,'RAB Prices Short'!$B:$B,'All Prices combined'!$D283,'RAB Prices Short'!$E:$E,'All Prices combined'!$G283),IF($B283="RAB Long",SUMIFS('RAB Prices Long'!AS:AS,'RAB Prices Long'!$B:$B,'All Prices combined'!$D283,'RAB Prices Long'!$E:$E,'All Prices combined'!$G283)))),2)</f>
        <v>0</v>
      </c>
      <c r="AQ283" s="2">
        <f>ROUND(IF($B283="Annuity",SUMIFS('Annuity Prices'!AT:AT,'Annuity Prices'!$B:$B,$D283,'Annuity Prices'!$E:$E,$G283),IF($B283="RAB Short",SUMIFS('RAB Prices Short'!AT:AT,'RAB Prices Short'!$B:$B,'All Prices combined'!$D283,'RAB Prices Short'!$E:$E,'All Prices combined'!$G283),IF($B283="RAB Long",SUMIFS('RAB Prices Long'!AT:AT,'RAB Prices Long'!$B:$B,'All Prices combined'!$D283,'RAB Prices Long'!$E:$E,'All Prices combined'!$G283)))),2)</f>
        <v>4.4800000000000004</v>
      </c>
      <c r="AR283" s="2">
        <f>ROUND(IF($B283="Annuity",SUMIFS('Annuity Prices'!AU:AU,'Annuity Prices'!$B:$B,$D283,'Annuity Prices'!$E:$E,$G283),IF($B283="RAB Short",SUMIFS('RAB Prices Short'!AU:AU,'RAB Prices Short'!$B:$B,'All Prices combined'!$D283,'RAB Prices Short'!$E:$E,'All Prices combined'!$G283),IF($B283="RAB Long",SUMIFS('RAB Prices Long'!AU:AU,'RAB Prices Long'!$B:$B,'All Prices combined'!$D283,'RAB Prices Long'!$E:$E,'All Prices combined'!$G283)))),2)</f>
        <v>4.59</v>
      </c>
      <c r="AS283" s="2">
        <f>ROUND(IF($B283="Annuity",SUMIFS('Annuity Prices'!AV:AV,'Annuity Prices'!$B:$B,$D283,'Annuity Prices'!$E:$E,$G283),IF($B283="RAB Short",SUMIFS('RAB Prices Short'!AV:AV,'RAB Prices Short'!$B:$B,'All Prices combined'!$D283,'RAB Prices Short'!$E:$E,'All Prices combined'!$G283),IF($B283="RAB Long",SUMIFS('RAB Prices Long'!AV:AV,'RAB Prices Long'!$B:$B,'All Prices combined'!$D283,'RAB Prices Long'!$E:$E,'All Prices combined'!$G283)))),2)</f>
        <v>4.72</v>
      </c>
      <c r="AT283" s="2">
        <f>ROUND(IF($B283="Annuity",SUMIFS('Annuity Prices'!AW:AW,'Annuity Prices'!$B:$B,$D283,'Annuity Prices'!$E:$E,$G283),IF($B283="RAB Short",SUMIFS('RAB Prices Short'!AW:AW,'RAB Prices Short'!$B:$B,'All Prices combined'!$D283,'RAB Prices Short'!$E:$E,'All Prices combined'!$G283),IF($B283="RAB Long",SUMIFS('RAB Prices Long'!AW:AW,'RAB Prices Long'!$B:$B,'All Prices combined'!$D283,'RAB Prices Long'!$E:$E,'All Prices combined'!$G283)))),2)</f>
        <v>4.82</v>
      </c>
      <c r="AU283" s="2">
        <f>ROUND(IF($B283="Annuity",SUMIFS('Annuity Prices'!AX:AX,'Annuity Prices'!$B:$B,$D283,'Annuity Prices'!$E:$E,$G283),IF($B283="RAB Short",SUMIFS('RAB Prices Short'!AX:AX,'RAB Prices Short'!$B:$B,'All Prices combined'!$D283,'RAB Prices Short'!$E:$E,'All Prices combined'!$G283),IF($B283="RAB Long",SUMIFS('RAB Prices Long'!AX:AX,'RAB Prices Long'!$B:$B,'All Prices combined'!$D283,'RAB Prices Long'!$E:$E,'All Prices combined'!$G283)))),2)</f>
        <v>4.9400000000000004</v>
      </c>
      <c r="AV283" s="2">
        <f>ROUND(IF($B283="Annuity",SUMIFS('Annuity Prices'!AY:AY,'Annuity Prices'!$B:$B,$D283,'Annuity Prices'!$E:$E,$G283),IF($B283="RAB Short",SUMIFS('RAB Prices Short'!AY:AY,'RAB Prices Short'!$B:$B,'All Prices combined'!$D283,'RAB Prices Short'!$E:$E,'All Prices combined'!$G283),IF($B283="RAB Long",SUMIFS('RAB Prices Long'!AY:AY,'RAB Prices Long'!$B:$B,'All Prices combined'!$D283,'RAB Prices Long'!$E:$E,'All Prices combined'!$G283)))),2)</f>
        <v>5.07</v>
      </c>
      <c r="AW283" s="2">
        <f>ROUND(IF($B283="Annuity",SUMIFS('Annuity Prices'!AZ:AZ,'Annuity Prices'!$B:$B,$D283,'Annuity Prices'!$E:$E,$G283),IF($B283="RAB Short",SUMIFS('RAB Prices Short'!AZ:AZ,'RAB Prices Short'!$B:$B,'All Prices combined'!$D283,'RAB Prices Short'!$E:$E,'All Prices combined'!$G283),IF($B283="RAB Long",SUMIFS('RAB Prices Long'!AZ:AZ,'RAB Prices Long'!$B:$B,'All Prices combined'!$D283,'RAB Prices Long'!$E:$E,'All Prices combined'!$G283)))),2)</f>
        <v>5.19</v>
      </c>
      <c r="AX283" s="2">
        <f>ROUND(IF($B283="Annuity",SUMIFS('Annuity Prices'!BA:BA,'Annuity Prices'!$B:$B,$D283,'Annuity Prices'!$E:$E,$G283),IF($B283="RAB Short",SUMIFS('RAB Prices Short'!BA:BA,'RAB Prices Short'!$B:$B,'All Prices combined'!$D283,'RAB Prices Short'!$E:$E,'All Prices combined'!$G283),IF($B283="RAB Long",SUMIFS('RAB Prices Long'!BA:BA,'RAB Prices Long'!$B:$B,'All Prices combined'!$D283,'RAB Prices Long'!$E:$E,'All Prices combined'!$G283)))),2)</f>
        <v>5.3</v>
      </c>
      <c r="AY283" s="2">
        <f>ROUND(IF($B283="Annuity",SUMIFS('Annuity Prices'!BB:BB,'Annuity Prices'!$B:$B,$D283,'Annuity Prices'!$E:$E,$G283),IF($B283="RAB Short",SUMIFS('RAB Prices Short'!BB:BB,'RAB Prices Short'!$B:$B,'All Prices combined'!$D283,'RAB Prices Short'!$E:$E,'All Prices combined'!$G283),IF($B283="RAB Long",SUMIFS('RAB Prices Long'!BB:BB,'RAB Prices Long'!$B:$B,'All Prices combined'!$D283,'RAB Prices Long'!$E:$E,'All Prices combined'!$G283)))),2)</f>
        <v>5.43</v>
      </c>
      <c r="AZ283" s="2">
        <f>ROUND(IF($B283="Annuity",SUMIFS('Annuity Prices'!BC:BC,'Annuity Prices'!$B:$B,$D283,'Annuity Prices'!$E:$E,$G283),IF($B283="RAB Short",SUMIFS('RAB Prices Short'!BC:BC,'RAB Prices Short'!$B:$B,'All Prices combined'!$D283,'RAB Prices Short'!$E:$E,'All Prices combined'!$G283),IF($B283="RAB Long",SUMIFS('RAB Prices Long'!BC:BC,'RAB Prices Long'!$B:$B,'All Prices combined'!$D283,'RAB Prices Long'!$E:$E,'All Prices combined'!$G283)))),2)</f>
        <v>5.57</v>
      </c>
      <c r="BA283" s="2">
        <f>ROUND(IF($B283="Annuity",SUMIFS('Annuity Prices'!BD:BD,'Annuity Prices'!$B:$B,$D283,'Annuity Prices'!$E:$E,$G283),IF($B283="RAB Short",SUMIFS('RAB Prices Short'!BD:BD,'RAB Prices Short'!$B:$B,'All Prices combined'!$D283,'RAB Prices Short'!$E:$E,'All Prices combined'!$G283),IF($B283="RAB Long",SUMIFS('RAB Prices Long'!BD:BD,'RAB Prices Long'!$B:$B,'All Prices combined'!$D283,'RAB Prices Long'!$E:$E,'All Prices combined'!$G283)))),2)</f>
        <v>5.7</v>
      </c>
      <c r="BB283" s="2">
        <f>ROUND(IF($B283="Annuity",SUMIFS('Annuity Prices'!BE:BE,'Annuity Prices'!$B:$B,$D283,'Annuity Prices'!$E:$E,$G283),IF($B283="RAB Short",SUMIFS('RAB Prices Short'!BE:BE,'RAB Prices Short'!$B:$B,'All Prices combined'!$D283,'RAB Prices Short'!$E:$E,'All Prices combined'!$G283),IF($B283="RAB Long",SUMIFS('RAB Prices Long'!BE:BE,'RAB Prices Long'!$B:$B,'All Prices combined'!$D283,'RAB Prices Long'!$E:$E,'All Prices combined'!$G283)))),2)</f>
        <v>5.82</v>
      </c>
      <c r="BC283" s="2">
        <f>ROUND(IF($B283="Annuity",SUMIFS('Annuity Prices'!BF:BF,'Annuity Prices'!$B:$B,$D283,'Annuity Prices'!$E:$E,$G283),IF($B283="RAB Short",SUMIFS('RAB Prices Short'!BF:BF,'RAB Prices Short'!$B:$B,'All Prices combined'!$D283,'RAB Prices Short'!$E:$E,'All Prices combined'!$G283),IF($B283="RAB Long",SUMIFS('RAB Prices Long'!BF:BF,'RAB Prices Long'!$B:$B,'All Prices combined'!$D283,'RAB Prices Long'!$E:$E,'All Prices combined'!$G283)))),2)</f>
        <v>5.96</v>
      </c>
      <c r="BD283" s="2">
        <f>ROUND(IF($B283="Annuity",SUMIFS('Annuity Prices'!BG:BG,'Annuity Prices'!$B:$B,$D283,'Annuity Prices'!$E:$E,$G283),IF($B283="RAB Short",SUMIFS('RAB Prices Short'!BG:BG,'RAB Prices Short'!$B:$B,'All Prices combined'!$D283,'RAB Prices Short'!$E:$E,'All Prices combined'!$G283),IF($B283="RAB Long",SUMIFS('RAB Prices Long'!BG:BG,'RAB Prices Long'!$B:$B,'All Prices combined'!$D283,'RAB Prices Long'!$E:$E,'All Prices combined'!$G283)))),2)</f>
        <v>6.11</v>
      </c>
      <c r="BE283" s="2">
        <f>ROUND(IF($B283="Annuity",SUMIFS('Annuity Prices'!BH:BH,'Annuity Prices'!$B:$B,$D283,'Annuity Prices'!$E:$E,$G283),IF($B283="RAB Short",SUMIFS('RAB Prices Short'!BH:BH,'RAB Prices Short'!$B:$B,'All Prices combined'!$D283,'RAB Prices Short'!$E:$E,'All Prices combined'!$G283),IF($B283="RAB Long",SUMIFS('RAB Prices Long'!BH:BH,'RAB Prices Long'!$B:$B,'All Prices combined'!$D283,'RAB Prices Long'!$E:$E,'All Prices combined'!$G283)))),2)</f>
        <v>6.27</v>
      </c>
      <c r="BF283" s="2">
        <f>ROUND(IF($B283="Annuity",SUMIFS('Annuity Prices'!BI:BI,'Annuity Prices'!$B:$B,$D283,'Annuity Prices'!$E:$E,$G283),IF($B283="RAB Short",SUMIFS('RAB Prices Short'!BI:BI,'RAB Prices Short'!$B:$B,'All Prices combined'!$D283,'RAB Prices Short'!$E:$E,'All Prices combined'!$G283),IF($B283="RAB Long",SUMIFS('RAB Prices Long'!BI:BI,'RAB Prices Long'!$B:$B,'All Prices combined'!$D283,'RAB Prices Long'!$E:$E,'All Prices combined'!$G283)))),2)</f>
        <v>6.39</v>
      </c>
      <c r="BG283" s="2">
        <f>ROUND(IF($B283="Annuity",SUMIFS('Annuity Prices'!BJ:BJ,'Annuity Prices'!$B:$B,$D283,'Annuity Prices'!$E:$E,$G283),IF($B283="RAB Short",SUMIFS('RAB Prices Short'!BJ:BJ,'RAB Prices Short'!$B:$B,'All Prices combined'!$D283,'RAB Prices Short'!$E:$E,'All Prices combined'!$G283),IF($B283="RAB Long",SUMIFS('RAB Prices Long'!BJ:BJ,'RAB Prices Long'!$B:$B,'All Prices combined'!$D283,'RAB Prices Long'!$E:$E,'All Prices combined'!$G283)))),2)</f>
        <v>6.55</v>
      </c>
      <c r="BH283" s="2">
        <f>ROUND(IF($B283="Annuity",SUMIFS('Annuity Prices'!BK:BK,'Annuity Prices'!$B:$B,$D283,'Annuity Prices'!$E:$E,$G283),IF($B283="RAB Short",SUMIFS('RAB Prices Short'!BK:BK,'RAB Prices Short'!$B:$B,'All Prices combined'!$D283,'RAB Prices Short'!$E:$E,'All Prices combined'!$G283),IF($B283="RAB Long",SUMIFS('RAB Prices Long'!BK:BK,'RAB Prices Long'!$B:$B,'All Prices combined'!$D283,'RAB Prices Long'!$E:$E,'All Prices combined'!$G283)))),2)</f>
        <v>6.72</v>
      </c>
      <c r="BI283" s="2">
        <f>ROUND(IF($B283="Annuity",SUMIFS('Annuity Prices'!BL:BL,'Annuity Prices'!$B:$B,$D283,'Annuity Prices'!$E:$E,$G283),IF($B283="RAB Short",SUMIFS('RAB Prices Short'!BL:BL,'RAB Prices Short'!$B:$B,'All Prices combined'!$D283,'RAB Prices Short'!$E:$E,'All Prices combined'!$G283),IF($B283="RAB Long",SUMIFS('RAB Prices Long'!BL:BL,'RAB Prices Long'!$B:$B,'All Prices combined'!$D283,'RAB Prices Long'!$E:$E,'All Prices combined'!$G283)))),2)</f>
        <v>6.88</v>
      </c>
      <c r="BJ283" s="2">
        <f>ROUND(IF($B283="Annuity",SUMIFS('Annuity Prices'!BM:BM,'Annuity Prices'!$B:$B,$D283,'Annuity Prices'!$E:$E,$G283),IF($B283="RAB Short",SUMIFS('RAB Prices Short'!BM:BM,'RAB Prices Short'!$B:$B,'All Prices combined'!$D283,'RAB Prices Short'!$E:$E,'All Prices combined'!$G283),IF($B283="RAB Long",SUMIFS('RAB Prices Long'!BM:BM,'RAB Prices Long'!$B:$B,'All Prices combined'!$D283,'RAB Prices Long'!$E:$E,'All Prices combined'!$G283)))),2)</f>
        <v>7.02</v>
      </c>
      <c r="BK283" s="2">
        <f>ROUND(IF($B283="Annuity",SUMIFS('Annuity Prices'!BN:BN,'Annuity Prices'!$B:$B,$D283,'Annuity Prices'!$E:$E,$G283),IF($B283="RAB Short",SUMIFS('RAB Prices Short'!BN:BN,'RAB Prices Short'!$B:$B,'All Prices combined'!$D283,'RAB Prices Short'!$E:$E,'All Prices combined'!$G283),IF($B283="RAB Long",SUMIFS('RAB Prices Long'!BN:BN,'RAB Prices Long'!$B:$B,'All Prices combined'!$D283,'RAB Prices Long'!$E:$E,'All Prices combined'!$G283)))),2)</f>
        <v>7.2</v>
      </c>
      <c r="BL283" s="2">
        <f>ROUND(IF($B283="Annuity",SUMIFS('Annuity Prices'!BO:BO,'Annuity Prices'!$B:$B,$D283,'Annuity Prices'!$E:$E,$G283),IF($B283="RAB Short",SUMIFS('RAB Prices Short'!BO:BO,'RAB Prices Short'!$B:$B,'All Prices combined'!$D283,'RAB Prices Short'!$E:$E,'All Prices combined'!$G283),IF($B283="RAB Long",SUMIFS('RAB Prices Long'!BO:BO,'RAB Prices Long'!$B:$B,'All Prices combined'!$D283,'RAB Prices Long'!$E:$E,'All Prices combined'!$G283)))),2)</f>
        <v>7.38</v>
      </c>
      <c r="BM283" s="2">
        <f>ROUND(IF($B283="Annuity",SUMIFS('Annuity Prices'!BP:BP,'Annuity Prices'!$B:$B,$D283,'Annuity Prices'!$E:$E,$G283),IF($B283="RAB Short",SUMIFS('RAB Prices Short'!BP:BP,'RAB Prices Short'!$B:$B,'All Prices combined'!$D283,'RAB Prices Short'!$E:$E,'All Prices combined'!$G283),IF($B283="RAB Long",SUMIFS('RAB Prices Long'!BP:BP,'RAB Prices Long'!$B:$B,'All Prices combined'!$D283,'RAB Prices Long'!$E:$E,'All Prices combined'!$G283)))),2)</f>
        <v>7.56</v>
      </c>
      <c r="BN283" s="2">
        <f>ROUND(IF($B283="Annuity",SUMIFS('Annuity Prices'!BQ:BQ,'Annuity Prices'!$B:$B,$D283,'Annuity Prices'!$E:$E,$G283),IF($B283="RAB Short",SUMIFS('RAB Prices Short'!BQ:BQ,'RAB Prices Short'!$B:$B,'All Prices combined'!$D283,'RAB Prices Short'!$E:$E,'All Prices combined'!$G283),IF($B283="RAB Long",SUMIFS('RAB Prices Long'!BQ:BQ,'RAB Prices Long'!$B:$B,'All Prices combined'!$D283,'RAB Prices Long'!$E:$E,'All Prices combined'!$G283)))),2)</f>
        <v>7.71</v>
      </c>
      <c r="BO283" s="2">
        <f>ROUND(IF($B283="Annuity",SUMIFS('Annuity Prices'!BR:BR,'Annuity Prices'!$B:$B,$D283,'Annuity Prices'!$E:$E,$G283),IF($B283="RAB Short",SUMIFS('RAB Prices Short'!BR:BR,'RAB Prices Short'!$B:$B,'All Prices combined'!$D283,'RAB Prices Short'!$E:$E,'All Prices combined'!$G283),IF($B283="RAB Long",SUMIFS('RAB Prices Long'!BR:BR,'RAB Prices Long'!$B:$B,'All Prices combined'!$D283,'RAB Prices Long'!$E:$E,'All Prices combined'!$G283)))),2)</f>
        <v>7.91</v>
      </c>
      <c r="BP283" s="2">
        <f>ROUND(IF($B283="Annuity",SUMIFS('Annuity Prices'!BS:BS,'Annuity Prices'!$B:$B,$D283,'Annuity Prices'!$E:$E,$G283),IF($B283="RAB Short",SUMIFS('RAB Prices Short'!BS:BS,'RAB Prices Short'!$B:$B,'All Prices combined'!$D283,'RAB Prices Short'!$E:$E,'All Prices combined'!$G283),IF($B283="RAB Long",SUMIFS('RAB Prices Long'!BS:BS,'RAB Prices Long'!$B:$B,'All Prices combined'!$D283,'RAB Prices Long'!$E:$E,'All Prices combined'!$G283)))),2)</f>
        <v>8.11</v>
      </c>
      <c r="BQ283" s="2">
        <f>ROUND(IF($B283="Annuity",SUMIFS('Annuity Prices'!BT:BT,'Annuity Prices'!$B:$B,$D283,'Annuity Prices'!$E:$E,$G283),IF($B283="RAB Short",SUMIFS('RAB Prices Short'!BT:BT,'RAB Prices Short'!$B:$B,'All Prices combined'!$D283,'RAB Prices Short'!$E:$E,'All Prices combined'!$G283),IF($B283="RAB Long",SUMIFS('RAB Prices Long'!BT:BT,'RAB Prices Long'!$B:$B,'All Prices combined'!$D283,'RAB Prices Long'!$E:$E,'All Prices combined'!$G283)))),2)</f>
        <v>8.31</v>
      </c>
      <c r="BR283" s="2">
        <f>ROUND(IF($B283="Annuity",SUMIFS('Annuity Prices'!BU:BU,'Annuity Prices'!$B:$B,$D283,'Annuity Prices'!$E:$E,$G283),IF($B283="RAB Short",SUMIFS('RAB Prices Short'!BU:BU,'RAB Prices Short'!$B:$B,'All Prices combined'!$D283,'RAB Prices Short'!$E:$E,'All Prices combined'!$G283),IF($B283="RAB Long",SUMIFS('RAB Prices Long'!BU:BU,'RAB Prices Long'!$B:$B,'All Prices combined'!$D283,'RAB Prices Long'!$E:$E,'All Prices combined'!$G283)))),2)</f>
        <v>8.4700000000000006</v>
      </c>
      <c r="BS283" s="2">
        <f>ROUND(IF($B283="Annuity",SUMIFS('Annuity Prices'!BV:BV,'Annuity Prices'!$B:$B,$D283,'Annuity Prices'!$E:$E,$G283),IF($B283="RAB Short",SUMIFS('RAB Prices Short'!BV:BV,'RAB Prices Short'!$B:$B,'All Prices combined'!$D283,'RAB Prices Short'!$E:$E,'All Prices combined'!$G283),IF($B283="RAB Long",SUMIFS('RAB Prices Long'!BV:BV,'RAB Prices Long'!$B:$B,'All Prices combined'!$D283,'RAB Prices Long'!$E:$E,'All Prices combined'!$G283)))),2)</f>
        <v>8.69</v>
      </c>
      <c r="BT283" s="2">
        <f>ROUND(IF($B283="Annuity",SUMIFS('Annuity Prices'!BW:BW,'Annuity Prices'!$B:$B,$D283,'Annuity Prices'!$E:$E,$G283),IF($B283="RAB Short",SUMIFS('RAB Prices Short'!BW:BW,'RAB Prices Short'!$B:$B,'All Prices combined'!$D283,'RAB Prices Short'!$E:$E,'All Prices combined'!$G283),IF($B283="RAB Long",SUMIFS('RAB Prices Long'!BW:BW,'RAB Prices Long'!$B:$B,'All Prices combined'!$D283,'RAB Prices Long'!$E:$E,'All Prices combined'!$G283)))),2)</f>
        <v>8.9</v>
      </c>
      <c r="BU283" s="2">
        <f>ROUND(IF($B283="Annuity",SUMIFS('Annuity Prices'!BX:BX,'Annuity Prices'!$B:$B,$D283,'Annuity Prices'!$E:$E,$G283),IF($B283="RAB Short",SUMIFS('RAB Prices Short'!BX:BX,'RAB Prices Short'!$B:$B,'All Prices combined'!$D283,'RAB Prices Short'!$E:$E,'All Prices combined'!$G283),IF($B283="RAB Long",SUMIFS('RAB Prices Long'!BX:BX,'RAB Prices Long'!$B:$B,'All Prices combined'!$D283,'RAB Prices Long'!$E:$E,'All Prices combined'!$G283)))),2)</f>
        <v>9.1300000000000008</v>
      </c>
    </row>
    <row r="284" spans="2:73" x14ac:dyDescent="0.25">
      <c r="B284" t="s">
        <v>44</v>
      </c>
      <c r="C284">
        <v>18</v>
      </c>
      <c r="E284" t="s">
        <v>180</v>
      </c>
      <c r="F284">
        <v>18</v>
      </c>
      <c r="G284" t="s">
        <v>181</v>
      </c>
      <c r="I284" s="2">
        <f>ROUND(IF($B284="Annuity",SUMIFS('Annuity Prices'!L:L,'Annuity Prices'!$B:$B,$D284,'Annuity Prices'!$E:$E,$G284),IF($B284="RAB Short",SUMIFS('RAB Prices Short'!L:L,'RAB Prices Short'!$B:$B,'All Prices combined'!$D284,'RAB Prices Short'!$E:$E,'All Prices combined'!$G284),IF($B284="RAB Long",SUMIFS('RAB Prices Long'!L:L,'RAB Prices Long'!$B:$B,'All Prices combined'!$D284,'RAB Prices Long'!$E:$E,'All Prices combined'!$G284)))),2)</f>
        <v>0</v>
      </c>
      <c r="J284" s="2">
        <f>ROUND(IF($B284="Annuity",SUMIFS('Annuity Prices'!M:M,'Annuity Prices'!$B:$B,$D284,'Annuity Prices'!$E:$E,$G284),IF($B284="RAB Short",SUMIFS('RAB Prices Short'!M:M,'RAB Prices Short'!$B:$B,'All Prices combined'!$D284,'RAB Prices Short'!$E:$E,'All Prices combined'!$G284),IF($B284="RAB Long",SUMIFS('RAB Prices Long'!M:M,'RAB Prices Long'!$B:$B,'All Prices combined'!$D284,'RAB Prices Long'!$E:$E,'All Prices combined'!$G284)))),2)</f>
        <v>0</v>
      </c>
      <c r="K284" s="2">
        <f>ROUND(IF($B284="Annuity",SUMIFS('Annuity Prices'!N:N,'Annuity Prices'!$B:$B,$D284,'Annuity Prices'!$E:$E,$G284),IF($B284="RAB Short",SUMIFS('RAB Prices Short'!N:N,'RAB Prices Short'!$B:$B,'All Prices combined'!$D284,'RAB Prices Short'!$E:$E,'All Prices combined'!$G284),IF($B284="RAB Long",SUMIFS('RAB Prices Long'!N:N,'RAB Prices Long'!$B:$B,'All Prices combined'!$D284,'RAB Prices Long'!$E:$E,'All Prices combined'!$G284)))),2)</f>
        <v>0</v>
      </c>
      <c r="L284" s="2">
        <f>ROUND(IF($B284="Annuity",SUMIFS('Annuity Prices'!O:O,'Annuity Prices'!$B:$B,$D284,'Annuity Prices'!$E:$E,$G284),IF($B284="RAB Short",SUMIFS('RAB Prices Short'!O:O,'RAB Prices Short'!$B:$B,'All Prices combined'!$D284,'RAB Prices Short'!$E:$E,'All Prices combined'!$G284),IF($B284="RAB Long",SUMIFS('RAB Prices Long'!O:O,'RAB Prices Long'!$B:$B,'All Prices combined'!$D284,'RAB Prices Long'!$E:$E,'All Prices combined'!$G284)))),2)</f>
        <v>0</v>
      </c>
      <c r="M284" s="2">
        <f>ROUND(IF($B284="Annuity",SUMIFS('Annuity Prices'!P:P,'Annuity Prices'!$B:$B,$D284,'Annuity Prices'!$E:$E,$G284),IF($B284="RAB Short",SUMIFS('RAB Prices Short'!P:P,'RAB Prices Short'!$B:$B,'All Prices combined'!$D284,'RAB Prices Short'!$E:$E,'All Prices combined'!$G284),IF($B284="RAB Long",SUMIFS('RAB Prices Long'!P:P,'RAB Prices Long'!$B:$B,'All Prices combined'!$D284,'RAB Prices Long'!$E:$E,'All Prices combined'!$G284)))),2)</f>
        <v>0</v>
      </c>
      <c r="N284" s="2">
        <f>ROUND(IF($B284="Annuity",SUMIFS('Annuity Prices'!Q:Q,'Annuity Prices'!$B:$B,$D284,'Annuity Prices'!$E:$E,$G284),IF($B284="RAB Short",SUMIFS('RAB Prices Short'!Q:Q,'RAB Prices Short'!$B:$B,'All Prices combined'!$D284,'RAB Prices Short'!$E:$E,'All Prices combined'!$G284),IF($B284="RAB Long",SUMIFS('RAB Prices Long'!Q:Q,'RAB Prices Long'!$B:$B,'All Prices combined'!$D284,'RAB Prices Long'!$E:$E,'All Prices combined'!$G284)))),2)</f>
        <v>0</v>
      </c>
      <c r="O284" s="2">
        <f>ROUND(IF($B284="Annuity",SUMIFS('Annuity Prices'!R:R,'Annuity Prices'!$B:$B,$D284,'Annuity Prices'!$E:$E,$G284),IF($B284="RAB Short",SUMIFS('RAB Prices Short'!R:R,'RAB Prices Short'!$B:$B,'All Prices combined'!$D284,'RAB Prices Short'!$E:$E,'All Prices combined'!$G284),IF($B284="RAB Long",SUMIFS('RAB Prices Long'!R:R,'RAB Prices Long'!$B:$B,'All Prices combined'!$D284,'RAB Prices Long'!$E:$E,'All Prices combined'!$G284)))),2)</f>
        <v>0</v>
      </c>
      <c r="P284" s="2">
        <f>ROUND(IF($B284="Annuity",SUMIFS('Annuity Prices'!S:S,'Annuity Prices'!$B:$B,$D284,'Annuity Prices'!$E:$E,$G284),IF($B284="RAB Short",SUMIFS('RAB Prices Short'!S:S,'RAB Prices Short'!$B:$B,'All Prices combined'!$D284,'RAB Prices Short'!$E:$E,'All Prices combined'!$G284),IF($B284="RAB Long",SUMIFS('RAB Prices Long'!S:S,'RAB Prices Long'!$B:$B,'All Prices combined'!$D284,'RAB Prices Long'!$E:$E,'All Prices combined'!$G284)))),2)</f>
        <v>0</v>
      </c>
      <c r="Q284" s="2">
        <f>ROUND(IF($B284="Annuity",SUMIFS('Annuity Prices'!T:T,'Annuity Prices'!$B:$B,$D284,'Annuity Prices'!$E:$E,$G284),IF($B284="RAB Short",SUMIFS('RAB Prices Short'!T:T,'RAB Prices Short'!$B:$B,'All Prices combined'!$D284,'RAB Prices Short'!$E:$E,'All Prices combined'!$G284),IF($B284="RAB Long",SUMIFS('RAB Prices Long'!T:T,'RAB Prices Long'!$B:$B,'All Prices combined'!$D284,'RAB Prices Long'!$E:$E,'All Prices combined'!$G284)))),2)</f>
        <v>0</v>
      </c>
      <c r="R284" s="2">
        <f>ROUND(IF($B284="Annuity",SUMIFS('Annuity Prices'!U:U,'Annuity Prices'!$B:$B,$D284,'Annuity Prices'!$E:$E,$G284),IF($B284="RAB Short",SUMIFS('RAB Prices Short'!U:U,'RAB Prices Short'!$B:$B,'All Prices combined'!$D284,'RAB Prices Short'!$E:$E,'All Prices combined'!$G284),IF($B284="RAB Long",SUMIFS('RAB Prices Long'!U:U,'RAB Prices Long'!$B:$B,'All Prices combined'!$D284,'RAB Prices Long'!$E:$E,'All Prices combined'!$G284)))),2)</f>
        <v>0</v>
      </c>
      <c r="S284" s="2">
        <f>ROUND(IF($B284="Annuity",SUMIFS('Annuity Prices'!V:V,'Annuity Prices'!$B:$B,$D284,'Annuity Prices'!$E:$E,$G284),IF($B284="RAB Short",SUMIFS('RAB Prices Short'!V:V,'RAB Prices Short'!$B:$B,'All Prices combined'!$D284,'RAB Prices Short'!$E:$E,'All Prices combined'!$G284),IF($B284="RAB Long",SUMIFS('RAB Prices Long'!V:V,'RAB Prices Long'!$B:$B,'All Prices combined'!$D284,'RAB Prices Long'!$E:$E,'All Prices combined'!$G284)))),2)</f>
        <v>0</v>
      </c>
      <c r="T284" s="2">
        <f>ROUND(IF($B284="Annuity",SUMIFS('Annuity Prices'!W:W,'Annuity Prices'!$B:$B,$D284,'Annuity Prices'!$E:$E,$G284),IF($B284="RAB Short",SUMIFS('RAB Prices Short'!W:W,'RAB Prices Short'!$B:$B,'All Prices combined'!$D284,'RAB Prices Short'!$E:$E,'All Prices combined'!$G284),IF($B284="RAB Long",SUMIFS('RAB Prices Long'!W:W,'RAB Prices Long'!$B:$B,'All Prices combined'!$D284,'RAB Prices Long'!$E:$E,'All Prices combined'!$G284)))),2)</f>
        <v>0</v>
      </c>
      <c r="U284" s="2">
        <f>ROUND(IF($B284="Annuity",SUMIFS('Annuity Prices'!X:X,'Annuity Prices'!$B:$B,$D284,'Annuity Prices'!$E:$E,$G284),IF($B284="RAB Short",SUMIFS('RAB Prices Short'!X:X,'RAB Prices Short'!$B:$B,'All Prices combined'!$D284,'RAB Prices Short'!$E:$E,'All Prices combined'!$G284),IF($B284="RAB Long",SUMIFS('RAB Prices Long'!X:X,'RAB Prices Long'!$B:$B,'All Prices combined'!$D284,'RAB Prices Long'!$E:$E,'All Prices combined'!$G284)))),2)</f>
        <v>0</v>
      </c>
      <c r="V284" s="2">
        <f>ROUND(IF($B284="Annuity",SUMIFS('Annuity Prices'!Y:Y,'Annuity Prices'!$B:$B,$D284,'Annuity Prices'!$E:$E,$G284),IF($B284="RAB Short",SUMIFS('RAB Prices Short'!Y:Y,'RAB Prices Short'!$B:$B,'All Prices combined'!$D284,'RAB Prices Short'!$E:$E,'All Prices combined'!$G284),IF($B284="RAB Long",SUMIFS('RAB Prices Long'!Y:Y,'RAB Prices Long'!$B:$B,'All Prices combined'!$D284,'RAB Prices Long'!$E:$E,'All Prices combined'!$G284)))),2)</f>
        <v>0</v>
      </c>
      <c r="W284" s="2">
        <f>ROUND(IF($B284="Annuity",SUMIFS('Annuity Prices'!Z:Z,'Annuity Prices'!$B:$B,$D284,'Annuity Prices'!$E:$E,$G284),IF($B284="RAB Short",SUMIFS('RAB Prices Short'!Z:Z,'RAB Prices Short'!$B:$B,'All Prices combined'!$D284,'RAB Prices Short'!$E:$E,'All Prices combined'!$G284),IF($B284="RAB Long",SUMIFS('RAB Prices Long'!Z:Z,'RAB Prices Long'!$B:$B,'All Prices combined'!$D284,'RAB Prices Long'!$E:$E,'All Prices combined'!$G284)))),2)</f>
        <v>0</v>
      </c>
      <c r="X284" s="2">
        <f>ROUND(IF($B284="Annuity",SUMIFS('Annuity Prices'!AA:AA,'Annuity Prices'!$B:$B,$D284,'Annuity Prices'!$E:$E,$G284),IF($B284="RAB Short",SUMIFS('RAB Prices Short'!AA:AA,'RAB Prices Short'!$B:$B,'All Prices combined'!$D284,'RAB Prices Short'!$E:$E,'All Prices combined'!$G284),IF($B284="RAB Long",SUMIFS('RAB Prices Long'!AA:AA,'RAB Prices Long'!$B:$B,'All Prices combined'!$D284,'RAB Prices Long'!$E:$E,'All Prices combined'!$G284)))),2)</f>
        <v>0</v>
      </c>
      <c r="Y284" s="2">
        <f>ROUND(IF($B284="Annuity",SUMIFS('Annuity Prices'!AB:AB,'Annuity Prices'!$B:$B,$D284,'Annuity Prices'!$E:$E,$G284),IF($B284="RAB Short",SUMIFS('RAB Prices Short'!AB:AB,'RAB Prices Short'!$B:$B,'All Prices combined'!$D284,'RAB Prices Short'!$E:$E,'All Prices combined'!$G284),IF($B284="RAB Long",SUMIFS('RAB Prices Long'!AB:AB,'RAB Prices Long'!$B:$B,'All Prices combined'!$D284,'RAB Prices Long'!$E:$E,'All Prices combined'!$G284)))),2)</f>
        <v>0</v>
      </c>
      <c r="Z284" s="2">
        <f>ROUND(IF($B284="Annuity",SUMIFS('Annuity Prices'!AC:AC,'Annuity Prices'!$B:$B,$D284,'Annuity Prices'!$E:$E,$G284),IF($B284="RAB Short",SUMIFS('RAB Prices Short'!AC:AC,'RAB Prices Short'!$B:$B,'All Prices combined'!$D284,'RAB Prices Short'!$E:$E,'All Prices combined'!$G284),IF($B284="RAB Long",SUMIFS('RAB Prices Long'!AC:AC,'RAB Prices Long'!$B:$B,'All Prices combined'!$D284,'RAB Prices Long'!$E:$E,'All Prices combined'!$G284)))),2)</f>
        <v>0</v>
      </c>
      <c r="AA284" s="2">
        <f>ROUND(IF($B284="Annuity",SUMIFS('Annuity Prices'!AD:AD,'Annuity Prices'!$B:$B,$D284,'Annuity Prices'!$E:$E,$G284),IF($B284="RAB Short",SUMIFS('RAB Prices Short'!AD:AD,'RAB Prices Short'!$B:$B,'All Prices combined'!$D284,'RAB Prices Short'!$E:$E,'All Prices combined'!$G284),IF($B284="RAB Long",SUMIFS('RAB Prices Long'!AD:AD,'RAB Prices Long'!$B:$B,'All Prices combined'!$D284,'RAB Prices Long'!$E:$E,'All Prices combined'!$G284)))),2)</f>
        <v>0</v>
      </c>
      <c r="AB284" s="2">
        <f>ROUND(IF($B284="Annuity",SUMIFS('Annuity Prices'!AE:AE,'Annuity Prices'!$B:$B,$D284,'Annuity Prices'!$E:$E,$G284),IF($B284="RAB Short",SUMIFS('RAB Prices Short'!AE:AE,'RAB Prices Short'!$B:$B,'All Prices combined'!$D284,'RAB Prices Short'!$E:$E,'All Prices combined'!$G284),IF($B284="RAB Long",SUMIFS('RAB Prices Long'!AE:AE,'RAB Prices Long'!$B:$B,'All Prices combined'!$D284,'RAB Prices Long'!$E:$E,'All Prices combined'!$G284)))),2)</f>
        <v>0</v>
      </c>
      <c r="AC284" s="2">
        <f>ROUND(IF($B284="Annuity",SUMIFS('Annuity Prices'!AF:AF,'Annuity Prices'!$B:$B,$D284,'Annuity Prices'!$E:$E,$G284),IF($B284="RAB Short",SUMIFS('RAB Prices Short'!AF:AF,'RAB Prices Short'!$B:$B,'All Prices combined'!$D284,'RAB Prices Short'!$E:$E,'All Prices combined'!$G284),IF($B284="RAB Long",SUMIFS('RAB Prices Long'!AF:AF,'RAB Prices Long'!$B:$B,'All Prices combined'!$D284,'RAB Prices Long'!$E:$E,'All Prices combined'!$G284)))),2)</f>
        <v>0</v>
      </c>
      <c r="AD284" s="2">
        <f>ROUND(IF($B284="Annuity",SUMIFS('Annuity Prices'!AG:AG,'Annuity Prices'!$B:$B,$D284,'Annuity Prices'!$E:$E,$G284),IF($B284="RAB Short",SUMIFS('RAB Prices Short'!AG:AG,'RAB Prices Short'!$B:$B,'All Prices combined'!$D284,'RAB Prices Short'!$E:$E,'All Prices combined'!$G284),IF($B284="RAB Long",SUMIFS('RAB Prices Long'!AG:AG,'RAB Prices Long'!$B:$B,'All Prices combined'!$D284,'RAB Prices Long'!$E:$E,'All Prices combined'!$G284)))),2)</f>
        <v>0</v>
      </c>
      <c r="AE284" s="2">
        <f>ROUND(IF($B284="Annuity",SUMIFS('Annuity Prices'!AH:AH,'Annuity Prices'!$B:$B,$D284,'Annuity Prices'!$E:$E,$G284),IF($B284="RAB Short",SUMIFS('RAB Prices Short'!AH:AH,'RAB Prices Short'!$B:$B,'All Prices combined'!$D284,'RAB Prices Short'!$E:$E,'All Prices combined'!$G284),IF($B284="RAB Long",SUMIFS('RAB Prices Long'!AH:AH,'RAB Prices Long'!$B:$B,'All Prices combined'!$D284,'RAB Prices Long'!$E:$E,'All Prices combined'!$G284)))),2)</f>
        <v>0</v>
      </c>
      <c r="AF284" s="2">
        <f>ROUND(IF($B284="Annuity",SUMIFS('Annuity Prices'!AI:AI,'Annuity Prices'!$B:$B,$D284,'Annuity Prices'!$E:$E,$G284),IF($B284="RAB Short",SUMIFS('RAB Prices Short'!AI:AI,'RAB Prices Short'!$B:$B,'All Prices combined'!$D284,'RAB Prices Short'!$E:$E,'All Prices combined'!$G284),IF($B284="RAB Long",SUMIFS('RAB Prices Long'!AI:AI,'RAB Prices Long'!$B:$B,'All Prices combined'!$D284,'RAB Prices Long'!$E:$E,'All Prices combined'!$G284)))),2)</f>
        <v>0</v>
      </c>
      <c r="AG284" s="2">
        <f>ROUND(IF($B284="Annuity",SUMIFS('Annuity Prices'!AJ:AJ,'Annuity Prices'!$B:$B,$D284,'Annuity Prices'!$E:$E,$G284),IF($B284="RAB Short",SUMIFS('RAB Prices Short'!AJ:AJ,'RAB Prices Short'!$B:$B,'All Prices combined'!$D284,'RAB Prices Short'!$E:$E,'All Prices combined'!$G284),IF($B284="RAB Long",SUMIFS('RAB Prices Long'!AJ:AJ,'RAB Prices Long'!$B:$B,'All Prices combined'!$D284,'RAB Prices Long'!$E:$E,'All Prices combined'!$G284)))),2)</f>
        <v>0</v>
      </c>
      <c r="AH284" s="2">
        <f>ROUND(IF($B284="Annuity",SUMIFS('Annuity Prices'!AK:AK,'Annuity Prices'!$B:$B,$D284,'Annuity Prices'!$E:$E,$G284),IF($B284="RAB Short",SUMIFS('RAB Prices Short'!AK:AK,'RAB Prices Short'!$B:$B,'All Prices combined'!$D284,'RAB Prices Short'!$E:$E,'All Prices combined'!$G284),IF($B284="RAB Long",SUMIFS('RAB Prices Long'!AK:AK,'RAB Prices Long'!$B:$B,'All Prices combined'!$D284,'RAB Prices Long'!$E:$E,'All Prices combined'!$G284)))),2)</f>
        <v>0</v>
      </c>
      <c r="AI284" s="2">
        <f>ROUND(IF($B284="Annuity",SUMIFS('Annuity Prices'!AL:AL,'Annuity Prices'!$B:$B,$D284,'Annuity Prices'!$E:$E,$G284),IF($B284="RAB Short",SUMIFS('RAB Prices Short'!AL:AL,'RAB Prices Short'!$B:$B,'All Prices combined'!$D284,'RAB Prices Short'!$E:$E,'All Prices combined'!$G284),IF($B284="RAB Long",SUMIFS('RAB Prices Long'!AL:AL,'RAB Prices Long'!$B:$B,'All Prices combined'!$D284,'RAB Prices Long'!$E:$E,'All Prices combined'!$G284)))),2)</f>
        <v>0</v>
      </c>
      <c r="AJ284" s="2">
        <f>ROUND(IF($B284="Annuity",SUMIFS('Annuity Prices'!AM:AM,'Annuity Prices'!$B:$B,$D284,'Annuity Prices'!$E:$E,$G284),IF($B284="RAB Short",SUMIFS('RAB Prices Short'!AM:AM,'RAB Prices Short'!$B:$B,'All Prices combined'!$D284,'RAB Prices Short'!$E:$E,'All Prices combined'!$G284),IF($B284="RAB Long",SUMIFS('RAB Prices Long'!AM:AM,'RAB Prices Long'!$B:$B,'All Prices combined'!$D284,'RAB Prices Long'!$E:$E,'All Prices combined'!$G284)))),2)</f>
        <v>0</v>
      </c>
      <c r="AK284" s="2">
        <f>ROUND(IF($B284="Annuity",SUMIFS('Annuity Prices'!AN:AN,'Annuity Prices'!$B:$B,$D284,'Annuity Prices'!$E:$E,$G284),IF($B284="RAB Short",SUMIFS('RAB Prices Short'!AN:AN,'RAB Prices Short'!$B:$B,'All Prices combined'!$D284,'RAB Prices Short'!$E:$E,'All Prices combined'!$G284),IF($B284="RAB Long",SUMIFS('RAB Prices Long'!AN:AN,'RAB Prices Long'!$B:$B,'All Prices combined'!$D284,'RAB Prices Long'!$E:$E,'All Prices combined'!$G284)))),2)</f>
        <v>0</v>
      </c>
      <c r="AL284" s="2">
        <f>ROUND(IF($B284="Annuity",SUMIFS('Annuity Prices'!AO:AO,'Annuity Prices'!$B:$B,$D284,'Annuity Prices'!$E:$E,$G284),IF($B284="RAB Short",SUMIFS('RAB Prices Short'!AO:AO,'RAB Prices Short'!$B:$B,'All Prices combined'!$D284,'RAB Prices Short'!$E:$E,'All Prices combined'!$G284),IF($B284="RAB Long",SUMIFS('RAB Prices Long'!AO:AO,'RAB Prices Long'!$B:$B,'All Prices combined'!$D284,'RAB Prices Long'!$E:$E,'All Prices combined'!$G284)))),2)</f>
        <v>0</v>
      </c>
      <c r="AM284" s="2">
        <f>ROUND(IF($B284="Annuity",SUMIFS('Annuity Prices'!AP:AP,'Annuity Prices'!$B:$B,$D284,'Annuity Prices'!$E:$E,$G284),IF($B284="RAB Short",SUMIFS('RAB Prices Short'!AP:AP,'RAB Prices Short'!$B:$B,'All Prices combined'!$D284,'RAB Prices Short'!$E:$E,'All Prices combined'!$G284),IF($B284="RAB Long",SUMIFS('RAB Prices Long'!AP:AP,'RAB Prices Long'!$B:$B,'All Prices combined'!$D284,'RAB Prices Long'!$E:$E,'All Prices combined'!$G284)))),2)</f>
        <v>0</v>
      </c>
      <c r="AN284" s="2">
        <f>ROUND(IF($B284="Annuity",SUMIFS('Annuity Prices'!AQ:AQ,'Annuity Prices'!$B:$B,$D284,'Annuity Prices'!$E:$E,$G284),IF($B284="RAB Short",SUMIFS('RAB Prices Short'!AQ:AQ,'RAB Prices Short'!$B:$B,'All Prices combined'!$D284,'RAB Prices Short'!$E:$E,'All Prices combined'!$G284),IF($B284="RAB Long",SUMIFS('RAB Prices Long'!AQ:AQ,'RAB Prices Long'!$B:$B,'All Prices combined'!$D284,'RAB Prices Long'!$E:$E,'All Prices combined'!$G284)))),2)</f>
        <v>0</v>
      </c>
      <c r="AO284" s="2">
        <f>ROUND(IF($B284="Annuity",SUMIFS('Annuity Prices'!AR:AR,'Annuity Prices'!$B:$B,$D284,'Annuity Prices'!$E:$E,$G284),IF($B284="RAB Short",SUMIFS('RAB Prices Short'!AR:AR,'RAB Prices Short'!$B:$B,'All Prices combined'!$D284,'RAB Prices Short'!$E:$E,'All Prices combined'!$G284),IF($B284="RAB Long",SUMIFS('RAB Prices Long'!AR:AR,'RAB Prices Long'!$B:$B,'All Prices combined'!$D284,'RAB Prices Long'!$E:$E,'All Prices combined'!$G284)))),2)</f>
        <v>0</v>
      </c>
      <c r="AP284" s="2">
        <f>ROUND(IF($B284="Annuity",SUMIFS('Annuity Prices'!AS:AS,'Annuity Prices'!$B:$B,$D284,'Annuity Prices'!$E:$E,$G284),IF($B284="RAB Short",SUMIFS('RAB Prices Short'!AS:AS,'RAB Prices Short'!$B:$B,'All Prices combined'!$D284,'RAB Prices Short'!$E:$E,'All Prices combined'!$G284),IF($B284="RAB Long",SUMIFS('RAB Prices Long'!AS:AS,'RAB Prices Long'!$B:$B,'All Prices combined'!$D284,'RAB Prices Long'!$E:$E,'All Prices combined'!$G284)))),2)</f>
        <v>0</v>
      </c>
      <c r="AQ284" s="2">
        <f>ROUND(IF($B284="Annuity",SUMIFS('Annuity Prices'!AT:AT,'Annuity Prices'!$B:$B,$D284,'Annuity Prices'!$E:$E,$G284),IF($B284="RAB Short",SUMIFS('RAB Prices Short'!AT:AT,'RAB Prices Short'!$B:$B,'All Prices combined'!$D284,'RAB Prices Short'!$E:$E,'All Prices combined'!$G284),IF($B284="RAB Long",SUMIFS('RAB Prices Long'!AT:AT,'RAB Prices Long'!$B:$B,'All Prices combined'!$D284,'RAB Prices Long'!$E:$E,'All Prices combined'!$G284)))),2)</f>
        <v>0</v>
      </c>
      <c r="AR284" s="2">
        <f>ROUND(IF($B284="Annuity",SUMIFS('Annuity Prices'!AU:AU,'Annuity Prices'!$B:$B,$D284,'Annuity Prices'!$E:$E,$G284),IF($B284="RAB Short",SUMIFS('RAB Prices Short'!AU:AU,'RAB Prices Short'!$B:$B,'All Prices combined'!$D284,'RAB Prices Short'!$E:$E,'All Prices combined'!$G284),IF($B284="RAB Long",SUMIFS('RAB Prices Long'!AU:AU,'RAB Prices Long'!$B:$B,'All Prices combined'!$D284,'RAB Prices Long'!$E:$E,'All Prices combined'!$G284)))),2)</f>
        <v>0</v>
      </c>
      <c r="AS284" s="2">
        <f>ROUND(IF($B284="Annuity",SUMIFS('Annuity Prices'!AV:AV,'Annuity Prices'!$B:$B,$D284,'Annuity Prices'!$E:$E,$G284),IF($B284="RAB Short",SUMIFS('RAB Prices Short'!AV:AV,'RAB Prices Short'!$B:$B,'All Prices combined'!$D284,'RAB Prices Short'!$E:$E,'All Prices combined'!$G284),IF($B284="RAB Long",SUMIFS('RAB Prices Long'!AV:AV,'RAB Prices Long'!$B:$B,'All Prices combined'!$D284,'RAB Prices Long'!$E:$E,'All Prices combined'!$G284)))),2)</f>
        <v>0</v>
      </c>
      <c r="AT284" s="2">
        <f>ROUND(IF($B284="Annuity",SUMIFS('Annuity Prices'!AW:AW,'Annuity Prices'!$B:$B,$D284,'Annuity Prices'!$E:$E,$G284),IF($B284="RAB Short",SUMIFS('RAB Prices Short'!AW:AW,'RAB Prices Short'!$B:$B,'All Prices combined'!$D284,'RAB Prices Short'!$E:$E,'All Prices combined'!$G284),IF($B284="RAB Long",SUMIFS('RAB Prices Long'!AW:AW,'RAB Prices Long'!$B:$B,'All Prices combined'!$D284,'RAB Prices Long'!$E:$E,'All Prices combined'!$G284)))),2)</f>
        <v>0</v>
      </c>
      <c r="AU284" s="2">
        <f>ROUND(IF($B284="Annuity",SUMIFS('Annuity Prices'!AX:AX,'Annuity Prices'!$B:$B,$D284,'Annuity Prices'!$E:$E,$G284),IF($B284="RAB Short",SUMIFS('RAB Prices Short'!AX:AX,'RAB Prices Short'!$B:$B,'All Prices combined'!$D284,'RAB Prices Short'!$E:$E,'All Prices combined'!$G284),IF($B284="RAB Long",SUMIFS('RAB Prices Long'!AX:AX,'RAB Prices Long'!$B:$B,'All Prices combined'!$D284,'RAB Prices Long'!$E:$E,'All Prices combined'!$G284)))),2)</f>
        <v>0</v>
      </c>
      <c r="AV284" s="2">
        <f>ROUND(IF($B284="Annuity",SUMIFS('Annuity Prices'!AY:AY,'Annuity Prices'!$B:$B,$D284,'Annuity Prices'!$E:$E,$G284),IF($B284="RAB Short",SUMIFS('RAB Prices Short'!AY:AY,'RAB Prices Short'!$B:$B,'All Prices combined'!$D284,'RAB Prices Short'!$E:$E,'All Prices combined'!$G284),IF($B284="RAB Long",SUMIFS('RAB Prices Long'!AY:AY,'RAB Prices Long'!$B:$B,'All Prices combined'!$D284,'RAB Prices Long'!$E:$E,'All Prices combined'!$G284)))),2)</f>
        <v>0</v>
      </c>
      <c r="AW284" s="2">
        <f>ROUND(IF($B284="Annuity",SUMIFS('Annuity Prices'!AZ:AZ,'Annuity Prices'!$B:$B,$D284,'Annuity Prices'!$E:$E,$G284),IF($B284="RAB Short",SUMIFS('RAB Prices Short'!AZ:AZ,'RAB Prices Short'!$B:$B,'All Prices combined'!$D284,'RAB Prices Short'!$E:$E,'All Prices combined'!$G284),IF($B284="RAB Long",SUMIFS('RAB Prices Long'!AZ:AZ,'RAB Prices Long'!$B:$B,'All Prices combined'!$D284,'RAB Prices Long'!$E:$E,'All Prices combined'!$G284)))),2)</f>
        <v>0</v>
      </c>
      <c r="AX284" s="2">
        <f>ROUND(IF($B284="Annuity",SUMIFS('Annuity Prices'!BA:BA,'Annuity Prices'!$B:$B,$D284,'Annuity Prices'!$E:$E,$G284),IF($B284="RAB Short",SUMIFS('RAB Prices Short'!BA:BA,'RAB Prices Short'!$B:$B,'All Prices combined'!$D284,'RAB Prices Short'!$E:$E,'All Prices combined'!$G284),IF($B284="RAB Long",SUMIFS('RAB Prices Long'!BA:BA,'RAB Prices Long'!$B:$B,'All Prices combined'!$D284,'RAB Prices Long'!$E:$E,'All Prices combined'!$G284)))),2)</f>
        <v>0</v>
      </c>
      <c r="AY284" s="2">
        <f>ROUND(IF($B284="Annuity",SUMIFS('Annuity Prices'!BB:BB,'Annuity Prices'!$B:$B,$D284,'Annuity Prices'!$E:$E,$G284),IF($B284="RAB Short",SUMIFS('RAB Prices Short'!BB:BB,'RAB Prices Short'!$B:$B,'All Prices combined'!$D284,'RAB Prices Short'!$E:$E,'All Prices combined'!$G284),IF($B284="RAB Long",SUMIFS('RAB Prices Long'!BB:BB,'RAB Prices Long'!$B:$B,'All Prices combined'!$D284,'RAB Prices Long'!$E:$E,'All Prices combined'!$G284)))),2)</f>
        <v>0</v>
      </c>
      <c r="AZ284" s="2">
        <f>ROUND(IF($B284="Annuity",SUMIFS('Annuity Prices'!BC:BC,'Annuity Prices'!$B:$B,$D284,'Annuity Prices'!$E:$E,$G284),IF($B284="RAB Short",SUMIFS('RAB Prices Short'!BC:BC,'RAB Prices Short'!$B:$B,'All Prices combined'!$D284,'RAB Prices Short'!$E:$E,'All Prices combined'!$G284),IF($B284="RAB Long",SUMIFS('RAB Prices Long'!BC:BC,'RAB Prices Long'!$B:$B,'All Prices combined'!$D284,'RAB Prices Long'!$E:$E,'All Prices combined'!$G284)))),2)</f>
        <v>0</v>
      </c>
      <c r="BA284" s="2">
        <f>ROUND(IF($B284="Annuity",SUMIFS('Annuity Prices'!BD:BD,'Annuity Prices'!$B:$B,$D284,'Annuity Prices'!$E:$E,$G284),IF($B284="RAB Short",SUMIFS('RAB Prices Short'!BD:BD,'RAB Prices Short'!$B:$B,'All Prices combined'!$D284,'RAB Prices Short'!$E:$E,'All Prices combined'!$G284),IF($B284="RAB Long",SUMIFS('RAB Prices Long'!BD:BD,'RAB Prices Long'!$B:$B,'All Prices combined'!$D284,'RAB Prices Long'!$E:$E,'All Prices combined'!$G284)))),2)</f>
        <v>0</v>
      </c>
      <c r="BB284" s="2">
        <f>ROUND(IF($B284="Annuity",SUMIFS('Annuity Prices'!BE:BE,'Annuity Prices'!$B:$B,$D284,'Annuity Prices'!$E:$E,$G284),IF($B284="RAB Short",SUMIFS('RAB Prices Short'!BE:BE,'RAB Prices Short'!$B:$B,'All Prices combined'!$D284,'RAB Prices Short'!$E:$E,'All Prices combined'!$G284),IF($B284="RAB Long",SUMIFS('RAB Prices Long'!BE:BE,'RAB Prices Long'!$B:$B,'All Prices combined'!$D284,'RAB Prices Long'!$E:$E,'All Prices combined'!$G284)))),2)</f>
        <v>0</v>
      </c>
      <c r="BC284" s="2">
        <f>ROUND(IF($B284="Annuity",SUMIFS('Annuity Prices'!BF:BF,'Annuity Prices'!$B:$B,$D284,'Annuity Prices'!$E:$E,$G284),IF($B284="RAB Short",SUMIFS('RAB Prices Short'!BF:BF,'RAB Prices Short'!$B:$B,'All Prices combined'!$D284,'RAB Prices Short'!$E:$E,'All Prices combined'!$G284),IF($B284="RAB Long",SUMIFS('RAB Prices Long'!BF:BF,'RAB Prices Long'!$B:$B,'All Prices combined'!$D284,'RAB Prices Long'!$E:$E,'All Prices combined'!$G284)))),2)</f>
        <v>0</v>
      </c>
      <c r="BD284" s="2">
        <f>ROUND(IF($B284="Annuity",SUMIFS('Annuity Prices'!BG:BG,'Annuity Prices'!$B:$B,$D284,'Annuity Prices'!$E:$E,$G284),IF($B284="RAB Short",SUMIFS('RAB Prices Short'!BG:BG,'RAB Prices Short'!$B:$B,'All Prices combined'!$D284,'RAB Prices Short'!$E:$E,'All Prices combined'!$G284),IF($B284="RAB Long",SUMIFS('RAB Prices Long'!BG:BG,'RAB Prices Long'!$B:$B,'All Prices combined'!$D284,'RAB Prices Long'!$E:$E,'All Prices combined'!$G284)))),2)</f>
        <v>0</v>
      </c>
      <c r="BE284" s="2">
        <f>ROUND(IF($B284="Annuity",SUMIFS('Annuity Prices'!BH:BH,'Annuity Prices'!$B:$B,$D284,'Annuity Prices'!$E:$E,$G284),IF($B284="RAB Short",SUMIFS('RAB Prices Short'!BH:BH,'RAB Prices Short'!$B:$B,'All Prices combined'!$D284,'RAB Prices Short'!$E:$E,'All Prices combined'!$G284),IF($B284="RAB Long",SUMIFS('RAB Prices Long'!BH:BH,'RAB Prices Long'!$B:$B,'All Prices combined'!$D284,'RAB Prices Long'!$E:$E,'All Prices combined'!$G284)))),2)</f>
        <v>0</v>
      </c>
      <c r="BF284" s="2">
        <f>ROUND(IF($B284="Annuity",SUMIFS('Annuity Prices'!BI:BI,'Annuity Prices'!$B:$B,$D284,'Annuity Prices'!$E:$E,$G284),IF($B284="RAB Short",SUMIFS('RAB Prices Short'!BI:BI,'RAB Prices Short'!$B:$B,'All Prices combined'!$D284,'RAB Prices Short'!$E:$E,'All Prices combined'!$G284),IF($B284="RAB Long",SUMIFS('RAB Prices Long'!BI:BI,'RAB Prices Long'!$B:$B,'All Prices combined'!$D284,'RAB Prices Long'!$E:$E,'All Prices combined'!$G284)))),2)</f>
        <v>0</v>
      </c>
      <c r="BG284" s="2">
        <f>ROUND(IF($B284="Annuity",SUMIFS('Annuity Prices'!BJ:BJ,'Annuity Prices'!$B:$B,$D284,'Annuity Prices'!$E:$E,$G284),IF($B284="RAB Short",SUMIFS('RAB Prices Short'!BJ:BJ,'RAB Prices Short'!$B:$B,'All Prices combined'!$D284,'RAB Prices Short'!$E:$E,'All Prices combined'!$G284),IF($B284="RAB Long",SUMIFS('RAB Prices Long'!BJ:BJ,'RAB Prices Long'!$B:$B,'All Prices combined'!$D284,'RAB Prices Long'!$E:$E,'All Prices combined'!$G284)))),2)</f>
        <v>0</v>
      </c>
      <c r="BH284" s="2">
        <f>ROUND(IF($B284="Annuity",SUMIFS('Annuity Prices'!BK:BK,'Annuity Prices'!$B:$B,$D284,'Annuity Prices'!$E:$E,$G284),IF($B284="RAB Short",SUMIFS('RAB Prices Short'!BK:BK,'RAB Prices Short'!$B:$B,'All Prices combined'!$D284,'RAB Prices Short'!$E:$E,'All Prices combined'!$G284),IF($B284="RAB Long",SUMIFS('RAB Prices Long'!BK:BK,'RAB Prices Long'!$B:$B,'All Prices combined'!$D284,'RAB Prices Long'!$E:$E,'All Prices combined'!$G284)))),2)</f>
        <v>0</v>
      </c>
      <c r="BI284" s="2">
        <f>ROUND(IF($B284="Annuity",SUMIFS('Annuity Prices'!BL:BL,'Annuity Prices'!$B:$B,$D284,'Annuity Prices'!$E:$E,$G284),IF($B284="RAB Short",SUMIFS('RAB Prices Short'!BL:BL,'RAB Prices Short'!$B:$B,'All Prices combined'!$D284,'RAB Prices Short'!$E:$E,'All Prices combined'!$G284),IF($B284="RAB Long",SUMIFS('RAB Prices Long'!BL:BL,'RAB Prices Long'!$B:$B,'All Prices combined'!$D284,'RAB Prices Long'!$E:$E,'All Prices combined'!$G284)))),2)</f>
        <v>0</v>
      </c>
      <c r="BJ284" s="2">
        <f>ROUND(IF($B284="Annuity",SUMIFS('Annuity Prices'!BM:BM,'Annuity Prices'!$B:$B,$D284,'Annuity Prices'!$E:$E,$G284),IF($B284="RAB Short",SUMIFS('RAB Prices Short'!BM:BM,'RAB Prices Short'!$B:$B,'All Prices combined'!$D284,'RAB Prices Short'!$E:$E,'All Prices combined'!$G284),IF($B284="RAB Long",SUMIFS('RAB Prices Long'!BM:BM,'RAB Prices Long'!$B:$B,'All Prices combined'!$D284,'RAB Prices Long'!$E:$E,'All Prices combined'!$G284)))),2)</f>
        <v>0</v>
      </c>
      <c r="BK284" s="2">
        <f>ROUND(IF($B284="Annuity",SUMIFS('Annuity Prices'!BN:BN,'Annuity Prices'!$B:$B,$D284,'Annuity Prices'!$E:$E,$G284),IF($B284="RAB Short",SUMIFS('RAB Prices Short'!BN:BN,'RAB Prices Short'!$B:$B,'All Prices combined'!$D284,'RAB Prices Short'!$E:$E,'All Prices combined'!$G284),IF($B284="RAB Long",SUMIFS('RAB Prices Long'!BN:BN,'RAB Prices Long'!$B:$B,'All Prices combined'!$D284,'RAB Prices Long'!$E:$E,'All Prices combined'!$G284)))),2)</f>
        <v>0</v>
      </c>
      <c r="BL284" s="2">
        <f>ROUND(IF($B284="Annuity",SUMIFS('Annuity Prices'!BO:BO,'Annuity Prices'!$B:$B,$D284,'Annuity Prices'!$E:$E,$G284),IF($B284="RAB Short",SUMIFS('RAB Prices Short'!BO:BO,'RAB Prices Short'!$B:$B,'All Prices combined'!$D284,'RAB Prices Short'!$E:$E,'All Prices combined'!$G284),IF($B284="RAB Long",SUMIFS('RAB Prices Long'!BO:BO,'RAB Prices Long'!$B:$B,'All Prices combined'!$D284,'RAB Prices Long'!$E:$E,'All Prices combined'!$G284)))),2)</f>
        <v>0</v>
      </c>
      <c r="BM284" s="2">
        <f>ROUND(IF($B284="Annuity",SUMIFS('Annuity Prices'!BP:BP,'Annuity Prices'!$B:$B,$D284,'Annuity Prices'!$E:$E,$G284),IF($B284="RAB Short",SUMIFS('RAB Prices Short'!BP:BP,'RAB Prices Short'!$B:$B,'All Prices combined'!$D284,'RAB Prices Short'!$E:$E,'All Prices combined'!$G284),IF($B284="RAB Long",SUMIFS('RAB Prices Long'!BP:BP,'RAB Prices Long'!$B:$B,'All Prices combined'!$D284,'RAB Prices Long'!$E:$E,'All Prices combined'!$G284)))),2)</f>
        <v>0</v>
      </c>
      <c r="BN284" s="2">
        <f>ROUND(IF($B284="Annuity",SUMIFS('Annuity Prices'!BQ:BQ,'Annuity Prices'!$B:$B,$D284,'Annuity Prices'!$E:$E,$G284),IF($B284="RAB Short",SUMIFS('RAB Prices Short'!BQ:BQ,'RAB Prices Short'!$B:$B,'All Prices combined'!$D284,'RAB Prices Short'!$E:$E,'All Prices combined'!$G284),IF($B284="RAB Long",SUMIFS('RAB Prices Long'!BQ:BQ,'RAB Prices Long'!$B:$B,'All Prices combined'!$D284,'RAB Prices Long'!$E:$E,'All Prices combined'!$G284)))),2)</f>
        <v>0</v>
      </c>
      <c r="BO284" s="2">
        <f>ROUND(IF($B284="Annuity",SUMIFS('Annuity Prices'!BR:BR,'Annuity Prices'!$B:$B,$D284,'Annuity Prices'!$E:$E,$G284),IF($B284="RAB Short",SUMIFS('RAB Prices Short'!BR:BR,'RAB Prices Short'!$B:$B,'All Prices combined'!$D284,'RAB Prices Short'!$E:$E,'All Prices combined'!$G284),IF($B284="RAB Long",SUMIFS('RAB Prices Long'!BR:BR,'RAB Prices Long'!$B:$B,'All Prices combined'!$D284,'RAB Prices Long'!$E:$E,'All Prices combined'!$G284)))),2)</f>
        <v>0</v>
      </c>
      <c r="BP284" s="2">
        <f>ROUND(IF($B284="Annuity",SUMIFS('Annuity Prices'!BS:BS,'Annuity Prices'!$B:$B,$D284,'Annuity Prices'!$E:$E,$G284),IF($B284="RAB Short",SUMIFS('RAB Prices Short'!BS:BS,'RAB Prices Short'!$B:$B,'All Prices combined'!$D284,'RAB Prices Short'!$E:$E,'All Prices combined'!$G284),IF($B284="RAB Long",SUMIFS('RAB Prices Long'!BS:BS,'RAB Prices Long'!$B:$B,'All Prices combined'!$D284,'RAB Prices Long'!$E:$E,'All Prices combined'!$G284)))),2)</f>
        <v>0</v>
      </c>
      <c r="BQ284" s="2">
        <f>ROUND(IF($B284="Annuity",SUMIFS('Annuity Prices'!BT:BT,'Annuity Prices'!$B:$B,$D284,'Annuity Prices'!$E:$E,$G284),IF($B284="RAB Short",SUMIFS('RAB Prices Short'!BT:BT,'RAB Prices Short'!$B:$B,'All Prices combined'!$D284,'RAB Prices Short'!$E:$E,'All Prices combined'!$G284),IF($B284="RAB Long",SUMIFS('RAB Prices Long'!BT:BT,'RAB Prices Long'!$B:$B,'All Prices combined'!$D284,'RAB Prices Long'!$E:$E,'All Prices combined'!$G284)))),2)</f>
        <v>0</v>
      </c>
      <c r="BR284" s="2">
        <f>ROUND(IF($B284="Annuity",SUMIFS('Annuity Prices'!BU:BU,'Annuity Prices'!$B:$B,$D284,'Annuity Prices'!$E:$E,$G284),IF($B284="RAB Short",SUMIFS('RAB Prices Short'!BU:BU,'RAB Prices Short'!$B:$B,'All Prices combined'!$D284,'RAB Prices Short'!$E:$E,'All Prices combined'!$G284),IF($B284="RAB Long",SUMIFS('RAB Prices Long'!BU:BU,'RAB Prices Long'!$B:$B,'All Prices combined'!$D284,'RAB Prices Long'!$E:$E,'All Prices combined'!$G284)))),2)</f>
        <v>0</v>
      </c>
      <c r="BS284" s="2">
        <f>ROUND(IF($B284="Annuity",SUMIFS('Annuity Prices'!BV:BV,'Annuity Prices'!$B:$B,$D284,'Annuity Prices'!$E:$E,$G284),IF($B284="RAB Short",SUMIFS('RAB Prices Short'!BV:BV,'RAB Prices Short'!$B:$B,'All Prices combined'!$D284,'RAB Prices Short'!$E:$E,'All Prices combined'!$G284),IF($B284="RAB Long",SUMIFS('RAB Prices Long'!BV:BV,'RAB Prices Long'!$B:$B,'All Prices combined'!$D284,'RAB Prices Long'!$E:$E,'All Prices combined'!$G284)))),2)</f>
        <v>0</v>
      </c>
      <c r="BT284" s="2">
        <f>ROUND(IF($B284="Annuity",SUMIFS('Annuity Prices'!BW:BW,'Annuity Prices'!$B:$B,$D284,'Annuity Prices'!$E:$E,$G284),IF($B284="RAB Short",SUMIFS('RAB Prices Short'!BW:BW,'RAB Prices Short'!$B:$B,'All Prices combined'!$D284,'RAB Prices Short'!$E:$E,'All Prices combined'!$G284),IF($B284="RAB Long",SUMIFS('RAB Prices Long'!BW:BW,'RAB Prices Long'!$B:$B,'All Prices combined'!$D284,'RAB Prices Long'!$E:$E,'All Prices combined'!$G284)))),2)</f>
        <v>0</v>
      </c>
      <c r="BU284" s="2">
        <f>ROUND(IF($B284="Annuity",SUMIFS('Annuity Prices'!BX:BX,'Annuity Prices'!$B:$B,$D284,'Annuity Prices'!$E:$E,$G284),IF($B284="RAB Short",SUMIFS('RAB Prices Short'!BX:BX,'RAB Prices Short'!$B:$B,'All Prices combined'!$D284,'RAB Prices Short'!$E:$E,'All Prices combined'!$G284),IF($B284="RAB Long",SUMIFS('RAB Prices Long'!BX:BX,'RAB Prices Long'!$B:$B,'All Prices combined'!$D284,'RAB Prices Long'!$E:$E,'All Prices combined'!$G284)))),2)</f>
        <v>0</v>
      </c>
    </row>
    <row r="285" spans="2:73" x14ac:dyDescent="0.25">
      <c r="B285" t="s">
        <v>44</v>
      </c>
      <c r="C285">
        <v>18</v>
      </c>
      <c r="D285" t="s">
        <v>181</v>
      </c>
      <c r="E285" t="s">
        <v>180</v>
      </c>
      <c r="F285">
        <v>18</v>
      </c>
      <c r="G285" t="s">
        <v>38</v>
      </c>
      <c r="H285" t="s">
        <v>128</v>
      </c>
      <c r="I285" s="2">
        <f>ROUND(IF($B285="Annuity",SUMIFS('Annuity Prices'!L:L,'Annuity Prices'!$B:$B,$D285,'Annuity Prices'!$E:$E,$G285),IF($B285="RAB Short",SUMIFS('RAB Prices Short'!L:L,'RAB Prices Short'!$B:$B,'All Prices combined'!$D285,'RAB Prices Short'!$E:$E,'All Prices combined'!$G285),IF($B285="RAB Long",SUMIFS('RAB Prices Long'!L:L,'RAB Prices Long'!$B:$B,'All Prices combined'!$D285,'RAB Prices Long'!$E:$E,'All Prices combined'!$G285)))),2)</f>
        <v>0</v>
      </c>
      <c r="J285" s="2">
        <f>ROUND(IF($B285="Annuity",SUMIFS('Annuity Prices'!M:M,'Annuity Prices'!$B:$B,$D285,'Annuity Prices'!$E:$E,$G285),IF($B285="RAB Short",SUMIFS('RAB Prices Short'!M:M,'RAB Prices Short'!$B:$B,'All Prices combined'!$D285,'RAB Prices Short'!$E:$E,'All Prices combined'!$G285),IF($B285="RAB Long",SUMIFS('RAB Prices Long'!M:M,'RAB Prices Long'!$B:$B,'All Prices combined'!$D285,'RAB Prices Long'!$E:$E,'All Prices combined'!$G285)))),2)</f>
        <v>0</v>
      </c>
      <c r="K285" s="2">
        <f>ROUND(IF($B285="Annuity",SUMIFS('Annuity Prices'!N:N,'Annuity Prices'!$B:$B,$D285,'Annuity Prices'!$E:$E,$G285),IF($B285="RAB Short",SUMIFS('RAB Prices Short'!N:N,'RAB Prices Short'!$B:$B,'All Prices combined'!$D285,'RAB Prices Short'!$E:$E,'All Prices combined'!$G285),IF($B285="RAB Long",SUMIFS('RAB Prices Long'!N:N,'RAB Prices Long'!$B:$B,'All Prices combined'!$D285,'RAB Prices Long'!$E:$E,'All Prices combined'!$G285)))),2)</f>
        <v>15.69</v>
      </c>
      <c r="L285" s="2">
        <f>ROUND(IF($B285="Annuity",SUMIFS('Annuity Prices'!O:O,'Annuity Prices'!$B:$B,$D285,'Annuity Prices'!$E:$E,$G285),IF($B285="RAB Short",SUMIFS('RAB Prices Short'!O:O,'RAB Prices Short'!$B:$B,'All Prices combined'!$D285,'RAB Prices Short'!$E:$E,'All Prices combined'!$G285),IF($B285="RAB Long",SUMIFS('RAB Prices Long'!O:O,'RAB Prices Long'!$B:$B,'All Prices combined'!$D285,'RAB Prices Long'!$E:$E,'All Prices combined'!$G285)))),2)</f>
        <v>16.14</v>
      </c>
      <c r="M285" s="2">
        <f>ROUND(IF($B285="Annuity",SUMIFS('Annuity Prices'!P:P,'Annuity Prices'!$B:$B,$D285,'Annuity Prices'!$E:$E,$G285),IF($B285="RAB Short",SUMIFS('RAB Prices Short'!P:P,'RAB Prices Short'!$B:$B,'All Prices combined'!$D285,'RAB Prices Short'!$E:$E,'All Prices combined'!$G285),IF($B285="RAB Long",SUMIFS('RAB Prices Long'!P:P,'RAB Prices Long'!$B:$B,'All Prices combined'!$D285,'RAB Prices Long'!$E:$E,'All Prices combined'!$G285)))),2)</f>
        <v>16.649999999999999</v>
      </c>
      <c r="N285" s="2">
        <f>ROUND(IF($B285="Annuity",SUMIFS('Annuity Prices'!Q:Q,'Annuity Prices'!$B:$B,$D285,'Annuity Prices'!$E:$E,$G285),IF($B285="RAB Short",SUMIFS('RAB Prices Short'!Q:Q,'RAB Prices Short'!$B:$B,'All Prices combined'!$D285,'RAB Prices Short'!$E:$E,'All Prices combined'!$G285),IF($B285="RAB Long",SUMIFS('RAB Prices Long'!Q:Q,'RAB Prices Long'!$B:$B,'All Prices combined'!$D285,'RAB Prices Long'!$E:$E,'All Prices combined'!$G285)))),2)</f>
        <v>17.059999999999999</v>
      </c>
      <c r="O285" s="2">
        <f>ROUND(IF($B285="Annuity",SUMIFS('Annuity Prices'!R:R,'Annuity Prices'!$B:$B,$D285,'Annuity Prices'!$E:$E,$G285),IF($B285="RAB Short",SUMIFS('RAB Prices Short'!R:R,'RAB Prices Short'!$B:$B,'All Prices combined'!$D285,'RAB Prices Short'!$E:$E,'All Prices combined'!$G285),IF($B285="RAB Long",SUMIFS('RAB Prices Long'!R:R,'RAB Prices Long'!$B:$B,'All Prices combined'!$D285,'RAB Prices Long'!$E:$E,'All Prices combined'!$G285)))),2)</f>
        <v>17.489999999999998</v>
      </c>
      <c r="P285" s="2">
        <f>ROUND(IF($B285="Annuity",SUMIFS('Annuity Prices'!S:S,'Annuity Prices'!$B:$B,$D285,'Annuity Prices'!$E:$E,$G285),IF($B285="RAB Short",SUMIFS('RAB Prices Short'!S:S,'RAB Prices Short'!$B:$B,'All Prices combined'!$D285,'RAB Prices Short'!$E:$E,'All Prices combined'!$G285),IF($B285="RAB Long",SUMIFS('RAB Prices Long'!S:S,'RAB Prices Long'!$B:$B,'All Prices combined'!$D285,'RAB Prices Long'!$E:$E,'All Prices combined'!$G285)))),2)</f>
        <v>17.93</v>
      </c>
      <c r="Q285" s="2">
        <f>ROUND(IF($B285="Annuity",SUMIFS('Annuity Prices'!T:T,'Annuity Prices'!$B:$B,$D285,'Annuity Prices'!$E:$E,$G285),IF($B285="RAB Short",SUMIFS('RAB Prices Short'!T:T,'RAB Prices Short'!$B:$B,'All Prices combined'!$D285,'RAB Prices Short'!$E:$E,'All Prices combined'!$G285),IF($B285="RAB Long",SUMIFS('RAB Prices Long'!T:T,'RAB Prices Long'!$B:$B,'All Prices combined'!$D285,'RAB Prices Long'!$E:$E,'All Prices combined'!$G285)))),2)</f>
        <v>18.73</v>
      </c>
      <c r="R285" s="2">
        <f>ROUND(IF($B285="Annuity",SUMIFS('Annuity Prices'!U:U,'Annuity Prices'!$B:$B,$D285,'Annuity Prices'!$E:$E,$G285),IF($B285="RAB Short",SUMIFS('RAB Prices Short'!U:U,'RAB Prices Short'!$B:$B,'All Prices combined'!$D285,'RAB Prices Short'!$E:$E,'All Prices combined'!$G285),IF($B285="RAB Long",SUMIFS('RAB Prices Long'!U:U,'RAB Prices Long'!$B:$B,'All Prices combined'!$D285,'RAB Prices Long'!$E:$E,'All Prices combined'!$G285)))),2)</f>
        <v>19.2</v>
      </c>
      <c r="S285" s="2">
        <f>ROUND(IF($B285="Annuity",SUMIFS('Annuity Prices'!V:V,'Annuity Prices'!$B:$B,$D285,'Annuity Prices'!$E:$E,$G285),IF($B285="RAB Short",SUMIFS('RAB Prices Short'!V:V,'RAB Prices Short'!$B:$B,'All Prices combined'!$D285,'RAB Prices Short'!$E:$E,'All Prices combined'!$G285),IF($B285="RAB Long",SUMIFS('RAB Prices Long'!V:V,'RAB Prices Long'!$B:$B,'All Prices combined'!$D285,'RAB Prices Long'!$E:$E,'All Prices combined'!$G285)))),2)</f>
        <v>19.670000000000002</v>
      </c>
      <c r="T285" s="2">
        <f>ROUND(IF($B285="Annuity",SUMIFS('Annuity Prices'!W:W,'Annuity Prices'!$B:$B,$D285,'Annuity Prices'!$E:$E,$G285),IF($B285="RAB Short",SUMIFS('RAB Prices Short'!W:W,'RAB Prices Short'!$B:$B,'All Prices combined'!$D285,'RAB Prices Short'!$E:$E,'All Prices combined'!$G285),IF($B285="RAB Long",SUMIFS('RAB Prices Long'!W:W,'RAB Prices Long'!$B:$B,'All Prices combined'!$D285,'RAB Prices Long'!$E:$E,'All Prices combined'!$G285)))),2)</f>
        <v>20.170000000000002</v>
      </c>
      <c r="U285" s="2">
        <f>ROUND(IF($B285="Annuity",SUMIFS('Annuity Prices'!X:X,'Annuity Prices'!$B:$B,$D285,'Annuity Prices'!$E:$E,$G285),IF($B285="RAB Short",SUMIFS('RAB Prices Short'!X:X,'RAB Prices Short'!$B:$B,'All Prices combined'!$D285,'RAB Prices Short'!$E:$E,'All Prices combined'!$G285),IF($B285="RAB Long",SUMIFS('RAB Prices Long'!X:X,'RAB Prices Long'!$B:$B,'All Prices combined'!$D285,'RAB Prices Long'!$E:$E,'All Prices combined'!$G285)))),2)</f>
        <v>21.25</v>
      </c>
      <c r="V285" s="2">
        <f>ROUND(IF($B285="Annuity",SUMIFS('Annuity Prices'!Y:Y,'Annuity Prices'!$B:$B,$D285,'Annuity Prices'!$E:$E,$G285),IF($B285="RAB Short",SUMIFS('RAB Prices Short'!Y:Y,'RAB Prices Short'!$B:$B,'All Prices combined'!$D285,'RAB Prices Short'!$E:$E,'All Prices combined'!$G285),IF($B285="RAB Long",SUMIFS('RAB Prices Long'!Y:Y,'RAB Prices Long'!$B:$B,'All Prices combined'!$D285,'RAB Prices Long'!$E:$E,'All Prices combined'!$G285)))),2)</f>
        <v>21.78</v>
      </c>
      <c r="W285" s="2">
        <f>ROUND(IF($B285="Annuity",SUMIFS('Annuity Prices'!Z:Z,'Annuity Prices'!$B:$B,$D285,'Annuity Prices'!$E:$E,$G285),IF($B285="RAB Short",SUMIFS('RAB Prices Short'!Z:Z,'RAB Prices Short'!$B:$B,'All Prices combined'!$D285,'RAB Prices Short'!$E:$E,'All Prices combined'!$G285),IF($B285="RAB Long",SUMIFS('RAB Prices Long'!Z:Z,'RAB Prices Long'!$B:$B,'All Prices combined'!$D285,'RAB Prices Long'!$E:$E,'All Prices combined'!$G285)))),2)</f>
        <v>22.32</v>
      </c>
      <c r="X285" s="2">
        <f>ROUND(IF($B285="Annuity",SUMIFS('Annuity Prices'!AA:AA,'Annuity Prices'!$B:$B,$D285,'Annuity Prices'!$E:$E,$G285),IF($B285="RAB Short",SUMIFS('RAB Prices Short'!AA:AA,'RAB Prices Short'!$B:$B,'All Prices combined'!$D285,'RAB Prices Short'!$E:$E,'All Prices combined'!$G285),IF($B285="RAB Long",SUMIFS('RAB Prices Long'!AA:AA,'RAB Prices Long'!$B:$B,'All Prices combined'!$D285,'RAB Prices Long'!$E:$E,'All Prices combined'!$G285)))),2)</f>
        <v>22.88</v>
      </c>
      <c r="Y285" s="2">
        <f>ROUND(IF($B285="Annuity",SUMIFS('Annuity Prices'!AB:AB,'Annuity Prices'!$B:$B,$D285,'Annuity Prices'!$E:$E,$G285),IF($B285="RAB Short",SUMIFS('RAB Prices Short'!AB:AB,'RAB Prices Short'!$B:$B,'All Prices combined'!$D285,'RAB Prices Short'!$E:$E,'All Prices combined'!$G285),IF($B285="RAB Long",SUMIFS('RAB Prices Long'!AB:AB,'RAB Prices Long'!$B:$B,'All Prices combined'!$D285,'RAB Prices Long'!$E:$E,'All Prices combined'!$G285)))),2)</f>
        <v>23.96</v>
      </c>
      <c r="Z285" s="2">
        <f>ROUND(IF($B285="Annuity",SUMIFS('Annuity Prices'!AC:AC,'Annuity Prices'!$B:$B,$D285,'Annuity Prices'!$E:$E,$G285),IF($B285="RAB Short",SUMIFS('RAB Prices Short'!AC:AC,'RAB Prices Short'!$B:$B,'All Prices combined'!$D285,'RAB Prices Short'!$E:$E,'All Prices combined'!$G285),IF($B285="RAB Long",SUMIFS('RAB Prices Long'!AC:AC,'RAB Prices Long'!$B:$B,'All Prices combined'!$D285,'RAB Prices Long'!$E:$E,'All Prices combined'!$G285)))),2)</f>
        <v>24.56</v>
      </c>
      <c r="AA285" s="2">
        <f>ROUND(IF($B285="Annuity",SUMIFS('Annuity Prices'!AD:AD,'Annuity Prices'!$B:$B,$D285,'Annuity Prices'!$E:$E,$G285),IF($B285="RAB Short",SUMIFS('RAB Prices Short'!AD:AD,'RAB Prices Short'!$B:$B,'All Prices combined'!$D285,'RAB Prices Short'!$E:$E,'All Prices combined'!$G285),IF($B285="RAB Long",SUMIFS('RAB Prices Long'!AD:AD,'RAB Prices Long'!$B:$B,'All Prices combined'!$D285,'RAB Prices Long'!$E:$E,'All Prices combined'!$G285)))),2)</f>
        <v>25.17</v>
      </c>
      <c r="AB285" s="2">
        <f>ROUND(IF($B285="Annuity",SUMIFS('Annuity Prices'!AE:AE,'Annuity Prices'!$B:$B,$D285,'Annuity Prices'!$E:$E,$G285),IF($B285="RAB Short",SUMIFS('RAB Prices Short'!AE:AE,'RAB Prices Short'!$B:$B,'All Prices combined'!$D285,'RAB Prices Short'!$E:$E,'All Prices combined'!$G285),IF($B285="RAB Long",SUMIFS('RAB Prices Long'!AE:AE,'RAB Prices Long'!$B:$B,'All Prices combined'!$D285,'RAB Prices Long'!$E:$E,'All Prices combined'!$G285)))),2)</f>
        <v>25.8</v>
      </c>
      <c r="AC285" s="2">
        <f>ROUND(IF($B285="Annuity",SUMIFS('Annuity Prices'!AF:AF,'Annuity Prices'!$B:$B,$D285,'Annuity Prices'!$E:$E,$G285),IF($B285="RAB Short",SUMIFS('RAB Prices Short'!AF:AF,'RAB Prices Short'!$B:$B,'All Prices combined'!$D285,'RAB Prices Short'!$E:$E,'All Prices combined'!$G285),IF($B285="RAB Long",SUMIFS('RAB Prices Long'!AF:AF,'RAB Prices Long'!$B:$B,'All Prices combined'!$D285,'RAB Prices Long'!$E:$E,'All Prices combined'!$G285)))),2)</f>
        <v>27.53</v>
      </c>
      <c r="AD285" s="2">
        <f>ROUND(IF($B285="Annuity",SUMIFS('Annuity Prices'!AG:AG,'Annuity Prices'!$B:$B,$D285,'Annuity Prices'!$E:$E,$G285),IF($B285="RAB Short",SUMIFS('RAB Prices Short'!AG:AG,'RAB Prices Short'!$B:$B,'All Prices combined'!$D285,'RAB Prices Short'!$E:$E,'All Prices combined'!$G285),IF($B285="RAB Long",SUMIFS('RAB Prices Long'!AG:AG,'RAB Prices Long'!$B:$B,'All Prices combined'!$D285,'RAB Prices Long'!$E:$E,'All Prices combined'!$G285)))),2)</f>
        <v>28.21</v>
      </c>
      <c r="AE285" s="2">
        <f>ROUND(IF($B285="Annuity",SUMIFS('Annuity Prices'!AH:AH,'Annuity Prices'!$B:$B,$D285,'Annuity Prices'!$E:$E,$G285),IF($B285="RAB Short",SUMIFS('RAB Prices Short'!AH:AH,'RAB Prices Short'!$B:$B,'All Prices combined'!$D285,'RAB Prices Short'!$E:$E,'All Prices combined'!$G285),IF($B285="RAB Long",SUMIFS('RAB Prices Long'!AH:AH,'RAB Prices Long'!$B:$B,'All Prices combined'!$D285,'RAB Prices Long'!$E:$E,'All Prices combined'!$G285)))),2)</f>
        <v>28.92</v>
      </c>
      <c r="AF285" s="2">
        <f>ROUND(IF($B285="Annuity",SUMIFS('Annuity Prices'!AI:AI,'Annuity Prices'!$B:$B,$D285,'Annuity Prices'!$E:$E,$G285),IF($B285="RAB Short",SUMIFS('RAB Prices Short'!AI:AI,'RAB Prices Short'!$B:$B,'All Prices combined'!$D285,'RAB Prices Short'!$E:$E,'All Prices combined'!$G285),IF($B285="RAB Long",SUMIFS('RAB Prices Long'!AI:AI,'RAB Prices Long'!$B:$B,'All Prices combined'!$D285,'RAB Prices Long'!$E:$E,'All Prices combined'!$G285)))),2)</f>
        <v>29.64</v>
      </c>
      <c r="AG285" s="2">
        <f>ROUND(IF($B285="Annuity",SUMIFS('Annuity Prices'!AJ:AJ,'Annuity Prices'!$B:$B,$D285,'Annuity Prices'!$E:$E,$G285),IF($B285="RAB Short",SUMIFS('RAB Prices Short'!AJ:AJ,'RAB Prices Short'!$B:$B,'All Prices combined'!$D285,'RAB Prices Short'!$E:$E,'All Prices combined'!$G285),IF($B285="RAB Long",SUMIFS('RAB Prices Long'!AJ:AJ,'RAB Prices Long'!$B:$B,'All Prices combined'!$D285,'RAB Prices Long'!$E:$E,'All Prices combined'!$G285)))),2)</f>
        <v>31.06</v>
      </c>
      <c r="AH285" s="2">
        <f>ROUND(IF($B285="Annuity",SUMIFS('Annuity Prices'!AK:AK,'Annuity Prices'!$B:$B,$D285,'Annuity Prices'!$E:$E,$G285),IF($B285="RAB Short",SUMIFS('RAB Prices Short'!AK:AK,'RAB Prices Short'!$B:$B,'All Prices combined'!$D285,'RAB Prices Short'!$E:$E,'All Prices combined'!$G285),IF($B285="RAB Long",SUMIFS('RAB Prices Long'!AK:AK,'RAB Prices Long'!$B:$B,'All Prices combined'!$D285,'RAB Prices Long'!$E:$E,'All Prices combined'!$G285)))),2)</f>
        <v>31.83</v>
      </c>
      <c r="AI285" s="2">
        <f>ROUND(IF($B285="Annuity",SUMIFS('Annuity Prices'!AL:AL,'Annuity Prices'!$B:$B,$D285,'Annuity Prices'!$E:$E,$G285),IF($B285="RAB Short",SUMIFS('RAB Prices Short'!AL:AL,'RAB Prices Short'!$B:$B,'All Prices combined'!$D285,'RAB Prices Short'!$E:$E,'All Prices combined'!$G285),IF($B285="RAB Long",SUMIFS('RAB Prices Long'!AL:AL,'RAB Prices Long'!$B:$B,'All Prices combined'!$D285,'RAB Prices Long'!$E:$E,'All Prices combined'!$G285)))),2)</f>
        <v>32.630000000000003</v>
      </c>
      <c r="AJ285" s="2">
        <f>ROUND(IF($B285="Annuity",SUMIFS('Annuity Prices'!AM:AM,'Annuity Prices'!$B:$B,$D285,'Annuity Prices'!$E:$E,$G285),IF($B285="RAB Short",SUMIFS('RAB Prices Short'!AM:AM,'RAB Prices Short'!$B:$B,'All Prices combined'!$D285,'RAB Prices Short'!$E:$E,'All Prices combined'!$G285),IF($B285="RAB Long",SUMIFS('RAB Prices Long'!AM:AM,'RAB Prices Long'!$B:$B,'All Prices combined'!$D285,'RAB Prices Long'!$E:$E,'All Prices combined'!$G285)))),2)</f>
        <v>33.44</v>
      </c>
      <c r="AK285" s="2">
        <f>ROUND(IF($B285="Annuity",SUMIFS('Annuity Prices'!AN:AN,'Annuity Prices'!$B:$B,$D285,'Annuity Prices'!$E:$E,$G285),IF($B285="RAB Short",SUMIFS('RAB Prices Short'!AN:AN,'RAB Prices Short'!$B:$B,'All Prices combined'!$D285,'RAB Prices Short'!$E:$E,'All Prices combined'!$G285),IF($B285="RAB Long",SUMIFS('RAB Prices Long'!AN:AN,'RAB Prices Long'!$B:$B,'All Prices combined'!$D285,'RAB Prices Long'!$E:$E,'All Prices combined'!$G285)))),2)</f>
        <v>33.6</v>
      </c>
      <c r="AL285" s="2">
        <f>ROUND(IF($B285="Annuity",SUMIFS('Annuity Prices'!AO:AO,'Annuity Prices'!$B:$B,$D285,'Annuity Prices'!$E:$E,$G285),IF($B285="RAB Short",SUMIFS('RAB Prices Short'!AO:AO,'RAB Prices Short'!$B:$B,'All Prices combined'!$D285,'RAB Prices Short'!$E:$E,'All Prices combined'!$G285),IF($B285="RAB Long",SUMIFS('RAB Prices Long'!AO:AO,'RAB Prices Long'!$B:$B,'All Prices combined'!$D285,'RAB Prices Long'!$E:$E,'All Prices combined'!$G285)))),2)</f>
        <v>34.44</v>
      </c>
      <c r="AM285" s="2">
        <f>ROUND(IF($B285="Annuity",SUMIFS('Annuity Prices'!AP:AP,'Annuity Prices'!$B:$B,$D285,'Annuity Prices'!$E:$E,$G285),IF($B285="RAB Short",SUMIFS('RAB Prices Short'!AP:AP,'RAB Prices Short'!$B:$B,'All Prices combined'!$D285,'RAB Prices Short'!$E:$E,'All Prices combined'!$G285),IF($B285="RAB Long",SUMIFS('RAB Prices Long'!AP:AP,'RAB Prices Long'!$B:$B,'All Prices combined'!$D285,'RAB Prices Long'!$E:$E,'All Prices combined'!$G285)))),2)</f>
        <v>35.299999999999997</v>
      </c>
      <c r="AN285" s="2">
        <f>ROUND(IF($B285="Annuity",SUMIFS('Annuity Prices'!AQ:AQ,'Annuity Prices'!$B:$B,$D285,'Annuity Prices'!$E:$E,$G285),IF($B285="RAB Short",SUMIFS('RAB Prices Short'!AQ:AQ,'RAB Prices Short'!$B:$B,'All Prices combined'!$D285,'RAB Prices Short'!$E:$E,'All Prices combined'!$G285),IF($B285="RAB Long",SUMIFS('RAB Prices Long'!AQ:AQ,'RAB Prices Long'!$B:$B,'All Prices combined'!$D285,'RAB Prices Long'!$E:$E,'All Prices combined'!$G285)))),2)</f>
        <v>36.18</v>
      </c>
      <c r="AO285" s="2">
        <f>ROUND(IF($B285="Annuity",SUMIFS('Annuity Prices'!AR:AR,'Annuity Prices'!$B:$B,$D285,'Annuity Prices'!$E:$E,$G285),IF($B285="RAB Short",SUMIFS('RAB Prices Short'!AR:AR,'RAB Prices Short'!$B:$B,'All Prices combined'!$D285,'RAB Prices Short'!$E:$E,'All Prices combined'!$G285),IF($B285="RAB Long",SUMIFS('RAB Prices Long'!AR:AR,'RAB Prices Long'!$B:$B,'All Prices combined'!$D285,'RAB Prices Long'!$E:$E,'All Prices combined'!$G285)))),2)</f>
        <v>0</v>
      </c>
      <c r="AP285" s="2">
        <f>ROUND(IF($B285="Annuity",SUMIFS('Annuity Prices'!AS:AS,'Annuity Prices'!$B:$B,$D285,'Annuity Prices'!$E:$E,$G285),IF($B285="RAB Short",SUMIFS('RAB Prices Short'!AS:AS,'RAB Prices Short'!$B:$B,'All Prices combined'!$D285,'RAB Prices Short'!$E:$E,'All Prices combined'!$G285),IF($B285="RAB Long",SUMIFS('RAB Prices Long'!AS:AS,'RAB Prices Long'!$B:$B,'All Prices combined'!$D285,'RAB Prices Long'!$E:$E,'All Prices combined'!$G285)))),2)</f>
        <v>0</v>
      </c>
      <c r="AQ285" s="2">
        <f>ROUND(IF($B285="Annuity",SUMIFS('Annuity Prices'!AT:AT,'Annuity Prices'!$B:$B,$D285,'Annuity Prices'!$E:$E,$G285),IF($B285="RAB Short",SUMIFS('RAB Prices Short'!AT:AT,'RAB Prices Short'!$B:$B,'All Prices combined'!$D285,'RAB Prices Short'!$E:$E,'All Prices combined'!$G285),IF($B285="RAB Long",SUMIFS('RAB Prices Long'!AT:AT,'RAB Prices Long'!$B:$B,'All Prices combined'!$D285,'RAB Prices Long'!$E:$E,'All Prices combined'!$G285)))),2)</f>
        <v>17.16</v>
      </c>
      <c r="AR285" s="2">
        <f>ROUND(IF($B285="Annuity",SUMIFS('Annuity Prices'!AU:AU,'Annuity Prices'!$B:$B,$D285,'Annuity Prices'!$E:$E,$G285),IF($B285="RAB Short",SUMIFS('RAB Prices Short'!AU:AU,'RAB Prices Short'!$B:$B,'All Prices combined'!$D285,'RAB Prices Short'!$E:$E,'All Prices combined'!$G285),IF($B285="RAB Long",SUMIFS('RAB Prices Long'!AU:AU,'RAB Prices Long'!$B:$B,'All Prices combined'!$D285,'RAB Prices Long'!$E:$E,'All Prices combined'!$G285)))),2)</f>
        <v>15.69</v>
      </c>
      <c r="AS285" s="2">
        <f>ROUND(IF($B285="Annuity",SUMIFS('Annuity Prices'!AV:AV,'Annuity Prices'!$B:$B,$D285,'Annuity Prices'!$E:$E,$G285),IF($B285="RAB Short",SUMIFS('RAB Prices Short'!AV:AV,'RAB Prices Short'!$B:$B,'All Prices combined'!$D285,'RAB Prices Short'!$E:$E,'All Prices combined'!$G285),IF($B285="RAB Long",SUMIFS('RAB Prices Long'!AV:AV,'RAB Prices Long'!$B:$B,'All Prices combined'!$D285,'RAB Prices Long'!$E:$E,'All Prices combined'!$G285)))),2)</f>
        <v>16.14</v>
      </c>
      <c r="AT285" s="2">
        <f>ROUND(IF($B285="Annuity",SUMIFS('Annuity Prices'!AW:AW,'Annuity Prices'!$B:$B,$D285,'Annuity Prices'!$E:$E,$G285),IF($B285="RAB Short",SUMIFS('RAB Prices Short'!AW:AW,'RAB Prices Short'!$B:$B,'All Prices combined'!$D285,'RAB Prices Short'!$E:$E,'All Prices combined'!$G285),IF($B285="RAB Long",SUMIFS('RAB Prices Long'!AW:AW,'RAB Prices Long'!$B:$B,'All Prices combined'!$D285,'RAB Prices Long'!$E:$E,'All Prices combined'!$G285)))),2)</f>
        <v>16.649999999999999</v>
      </c>
      <c r="AU285" s="2">
        <f>ROUND(IF($B285="Annuity",SUMIFS('Annuity Prices'!AX:AX,'Annuity Prices'!$B:$B,$D285,'Annuity Prices'!$E:$E,$G285),IF($B285="RAB Short",SUMIFS('RAB Prices Short'!AX:AX,'RAB Prices Short'!$B:$B,'All Prices combined'!$D285,'RAB Prices Short'!$E:$E,'All Prices combined'!$G285),IF($B285="RAB Long",SUMIFS('RAB Prices Long'!AX:AX,'RAB Prices Long'!$B:$B,'All Prices combined'!$D285,'RAB Prices Long'!$E:$E,'All Prices combined'!$G285)))),2)</f>
        <v>17.059999999999999</v>
      </c>
      <c r="AV285" s="2">
        <f>ROUND(IF($B285="Annuity",SUMIFS('Annuity Prices'!AY:AY,'Annuity Prices'!$B:$B,$D285,'Annuity Prices'!$E:$E,$G285),IF($B285="RAB Short",SUMIFS('RAB Prices Short'!AY:AY,'RAB Prices Short'!$B:$B,'All Prices combined'!$D285,'RAB Prices Short'!$E:$E,'All Prices combined'!$G285),IF($B285="RAB Long",SUMIFS('RAB Prices Long'!AY:AY,'RAB Prices Long'!$B:$B,'All Prices combined'!$D285,'RAB Prices Long'!$E:$E,'All Prices combined'!$G285)))),2)</f>
        <v>17.489999999999998</v>
      </c>
      <c r="AW285" s="2">
        <f>ROUND(IF($B285="Annuity",SUMIFS('Annuity Prices'!AZ:AZ,'Annuity Prices'!$B:$B,$D285,'Annuity Prices'!$E:$E,$G285),IF($B285="RAB Short",SUMIFS('RAB Prices Short'!AZ:AZ,'RAB Prices Short'!$B:$B,'All Prices combined'!$D285,'RAB Prices Short'!$E:$E,'All Prices combined'!$G285),IF($B285="RAB Long",SUMIFS('RAB Prices Long'!AZ:AZ,'RAB Prices Long'!$B:$B,'All Prices combined'!$D285,'RAB Prices Long'!$E:$E,'All Prices combined'!$G285)))),2)</f>
        <v>17.93</v>
      </c>
      <c r="AX285" s="2">
        <f>ROUND(IF($B285="Annuity",SUMIFS('Annuity Prices'!BA:BA,'Annuity Prices'!$B:$B,$D285,'Annuity Prices'!$E:$E,$G285),IF($B285="RAB Short",SUMIFS('RAB Prices Short'!BA:BA,'RAB Prices Short'!$B:$B,'All Prices combined'!$D285,'RAB Prices Short'!$E:$E,'All Prices combined'!$G285),IF($B285="RAB Long",SUMIFS('RAB Prices Long'!BA:BA,'RAB Prices Long'!$B:$B,'All Prices combined'!$D285,'RAB Prices Long'!$E:$E,'All Prices combined'!$G285)))),2)</f>
        <v>18.73</v>
      </c>
      <c r="AY285" s="2">
        <f>ROUND(IF($B285="Annuity",SUMIFS('Annuity Prices'!BB:BB,'Annuity Prices'!$B:$B,$D285,'Annuity Prices'!$E:$E,$G285),IF($B285="RAB Short",SUMIFS('RAB Prices Short'!BB:BB,'RAB Prices Short'!$B:$B,'All Prices combined'!$D285,'RAB Prices Short'!$E:$E,'All Prices combined'!$G285),IF($B285="RAB Long",SUMIFS('RAB Prices Long'!BB:BB,'RAB Prices Long'!$B:$B,'All Prices combined'!$D285,'RAB Prices Long'!$E:$E,'All Prices combined'!$G285)))),2)</f>
        <v>19.2</v>
      </c>
      <c r="AZ285" s="2">
        <f>ROUND(IF($B285="Annuity",SUMIFS('Annuity Prices'!BC:BC,'Annuity Prices'!$B:$B,$D285,'Annuity Prices'!$E:$E,$G285),IF($B285="RAB Short",SUMIFS('RAB Prices Short'!BC:BC,'RAB Prices Short'!$B:$B,'All Prices combined'!$D285,'RAB Prices Short'!$E:$E,'All Prices combined'!$G285),IF($B285="RAB Long",SUMIFS('RAB Prices Long'!BC:BC,'RAB Prices Long'!$B:$B,'All Prices combined'!$D285,'RAB Prices Long'!$E:$E,'All Prices combined'!$G285)))),2)</f>
        <v>19.670000000000002</v>
      </c>
      <c r="BA285" s="2">
        <f>ROUND(IF($B285="Annuity",SUMIFS('Annuity Prices'!BD:BD,'Annuity Prices'!$B:$B,$D285,'Annuity Prices'!$E:$E,$G285),IF($B285="RAB Short",SUMIFS('RAB Prices Short'!BD:BD,'RAB Prices Short'!$B:$B,'All Prices combined'!$D285,'RAB Prices Short'!$E:$E,'All Prices combined'!$G285),IF($B285="RAB Long",SUMIFS('RAB Prices Long'!BD:BD,'RAB Prices Long'!$B:$B,'All Prices combined'!$D285,'RAB Prices Long'!$E:$E,'All Prices combined'!$G285)))),2)</f>
        <v>20.170000000000002</v>
      </c>
      <c r="BB285" s="2">
        <f>ROUND(IF($B285="Annuity",SUMIFS('Annuity Prices'!BE:BE,'Annuity Prices'!$B:$B,$D285,'Annuity Prices'!$E:$E,$G285),IF($B285="RAB Short",SUMIFS('RAB Prices Short'!BE:BE,'RAB Prices Short'!$B:$B,'All Prices combined'!$D285,'RAB Prices Short'!$E:$E,'All Prices combined'!$G285),IF($B285="RAB Long",SUMIFS('RAB Prices Long'!BE:BE,'RAB Prices Long'!$B:$B,'All Prices combined'!$D285,'RAB Prices Long'!$E:$E,'All Prices combined'!$G285)))),2)</f>
        <v>21.25</v>
      </c>
      <c r="BC285" s="2">
        <f>ROUND(IF($B285="Annuity",SUMIFS('Annuity Prices'!BF:BF,'Annuity Prices'!$B:$B,$D285,'Annuity Prices'!$E:$E,$G285),IF($B285="RAB Short",SUMIFS('RAB Prices Short'!BF:BF,'RAB Prices Short'!$B:$B,'All Prices combined'!$D285,'RAB Prices Short'!$E:$E,'All Prices combined'!$G285),IF($B285="RAB Long",SUMIFS('RAB Prices Long'!BF:BF,'RAB Prices Long'!$B:$B,'All Prices combined'!$D285,'RAB Prices Long'!$E:$E,'All Prices combined'!$G285)))),2)</f>
        <v>21.78</v>
      </c>
      <c r="BD285" s="2">
        <f>ROUND(IF($B285="Annuity",SUMIFS('Annuity Prices'!BG:BG,'Annuity Prices'!$B:$B,$D285,'Annuity Prices'!$E:$E,$G285),IF($B285="RAB Short",SUMIFS('RAB Prices Short'!BG:BG,'RAB Prices Short'!$B:$B,'All Prices combined'!$D285,'RAB Prices Short'!$E:$E,'All Prices combined'!$G285),IF($B285="RAB Long",SUMIFS('RAB Prices Long'!BG:BG,'RAB Prices Long'!$B:$B,'All Prices combined'!$D285,'RAB Prices Long'!$E:$E,'All Prices combined'!$G285)))),2)</f>
        <v>22.32</v>
      </c>
      <c r="BE285" s="2">
        <f>ROUND(IF($B285="Annuity",SUMIFS('Annuity Prices'!BH:BH,'Annuity Prices'!$B:$B,$D285,'Annuity Prices'!$E:$E,$G285),IF($B285="RAB Short",SUMIFS('RAB Prices Short'!BH:BH,'RAB Prices Short'!$B:$B,'All Prices combined'!$D285,'RAB Prices Short'!$E:$E,'All Prices combined'!$G285),IF($B285="RAB Long",SUMIFS('RAB Prices Long'!BH:BH,'RAB Prices Long'!$B:$B,'All Prices combined'!$D285,'RAB Prices Long'!$E:$E,'All Prices combined'!$G285)))),2)</f>
        <v>22.88</v>
      </c>
      <c r="BF285" s="2">
        <f>ROUND(IF($B285="Annuity",SUMIFS('Annuity Prices'!BI:BI,'Annuity Prices'!$B:$B,$D285,'Annuity Prices'!$E:$E,$G285),IF($B285="RAB Short",SUMIFS('RAB Prices Short'!BI:BI,'RAB Prices Short'!$B:$B,'All Prices combined'!$D285,'RAB Prices Short'!$E:$E,'All Prices combined'!$G285),IF($B285="RAB Long",SUMIFS('RAB Prices Long'!BI:BI,'RAB Prices Long'!$B:$B,'All Prices combined'!$D285,'RAB Prices Long'!$E:$E,'All Prices combined'!$G285)))),2)</f>
        <v>23.96</v>
      </c>
      <c r="BG285" s="2">
        <f>ROUND(IF($B285="Annuity",SUMIFS('Annuity Prices'!BJ:BJ,'Annuity Prices'!$B:$B,$D285,'Annuity Prices'!$E:$E,$G285),IF($B285="RAB Short",SUMIFS('RAB Prices Short'!BJ:BJ,'RAB Prices Short'!$B:$B,'All Prices combined'!$D285,'RAB Prices Short'!$E:$E,'All Prices combined'!$G285),IF($B285="RAB Long",SUMIFS('RAB Prices Long'!BJ:BJ,'RAB Prices Long'!$B:$B,'All Prices combined'!$D285,'RAB Prices Long'!$E:$E,'All Prices combined'!$G285)))),2)</f>
        <v>24.56</v>
      </c>
      <c r="BH285" s="2">
        <f>ROUND(IF($B285="Annuity",SUMIFS('Annuity Prices'!BK:BK,'Annuity Prices'!$B:$B,$D285,'Annuity Prices'!$E:$E,$G285),IF($B285="RAB Short",SUMIFS('RAB Prices Short'!BK:BK,'RAB Prices Short'!$B:$B,'All Prices combined'!$D285,'RAB Prices Short'!$E:$E,'All Prices combined'!$G285),IF($B285="RAB Long",SUMIFS('RAB Prices Long'!BK:BK,'RAB Prices Long'!$B:$B,'All Prices combined'!$D285,'RAB Prices Long'!$E:$E,'All Prices combined'!$G285)))),2)</f>
        <v>25.17</v>
      </c>
      <c r="BI285" s="2">
        <f>ROUND(IF($B285="Annuity",SUMIFS('Annuity Prices'!BL:BL,'Annuity Prices'!$B:$B,$D285,'Annuity Prices'!$E:$E,$G285),IF($B285="RAB Short",SUMIFS('RAB Prices Short'!BL:BL,'RAB Prices Short'!$B:$B,'All Prices combined'!$D285,'RAB Prices Short'!$E:$E,'All Prices combined'!$G285),IF($B285="RAB Long",SUMIFS('RAB Prices Long'!BL:BL,'RAB Prices Long'!$B:$B,'All Prices combined'!$D285,'RAB Prices Long'!$E:$E,'All Prices combined'!$G285)))),2)</f>
        <v>25.8</v>
      </c>
      <c r="BJ285" s="2">
        <f>ROUND(IF($B285="Annuity",SUMIFS('Annuity Prices'!BM:BM,'Annuity Prices'!$B:$B,$D285,'Annuity Prices'!$E:$E,$G285),IF($B285="RAB Short",SUMIFS('RAB Prices Short'!BM:BM,'RAB Prices Short'!$B:$B,'All Prices combined'!$D285,'RAB Prices Short'!$E:$E,'All Prices combined'!$G285),IF($B285="RAB Long",SUMIFS('RAB Prices Long'!BM:BM,'RAB Prices Long'!$B:$B,'All Prices combined'!$D285,'RAB Prices Long'!$E:$E,'All Prices combined'!$G285)))),2)</f>
        <v>27.53</v>
      </c>
      <c r="BK285" s="2">
        <f>ROUND(IF($B285="Annuity",SUMIFS('Annuity Prices'!BN:BN,'Annuity Prices'!$B:$B,$D285,'Annuity Prices'!$E:$E,$G285),IF($B285="RAB Short",SUMIFS('RAB Prices Short'!BN:BN,'RAB Prices Short'!$B:$B,'All Prices combined'!$D285,'RAB Prices Short'!$E:$E,'All Prices combined'!$G285),IF($B285="RAB Long",SUMIFS('RAB Prices Long'!BN:BN,'RAB Prices Long'!$B:$B,'All Prices combined'!$D285,'RAB Prices Long'!$E:$E,'All Prices combined'!$G285)))),2)</f>
        <v>28.21</v>
      </c>
      <c r="BL285" s="2">
        <f>ROUND(IF($B285="Annuity",SUMIFS('Annuity Prices'!BO:BO,'Annuity Prices'!$B:$B,$D285,'Annuity Prices'!$E:$E,$G285),IF($B285="RAB Short",SUMIFS('RAB Prices Short'!BO:BO,'RAB Prices Short'!$B:$B,'All Prices combined'!$D285,'RAB Prices Short'!$E:$E,'All Prices combined'!$G285),IF($B285="RAB Long",SUMIFS('RAB Prices Long'!BO:BO,'RAB Prices Long'!$B:$B,'All Prices combined'!$D285,'RAB Prices Long'!$E:$E,'All Prices combined'!$G285)))),2)</f>
        <v>28.92</v>
      </c>
      <c r="BM285" s="2">
        <f>ROUND(IF($B285="Annuity",SUMIFS('Annuity Prices'!BP:BP,'Annuity Prices'!$B:$B,$D285,'Annuity Prices'!$E:$E,$G285),IF($B285="RAB Short",SUMIFS('RAB Prices Short'!BP:BP,'RAB Prices Short'!$B:$B,'All Prices combined'!$D285,'RAB Prices Short'!$E:$E,'All Prices combined'!$G285),IF($B285="RAB Long",SUMIFS('RAB Prices Long'!BP:BP,'RAB Prices Long'!$B:$B,'All Prices combined'!$D285,'RAB Prices Long'!$E:$E,'All Prices combined'!$G285)))),2)</f>
        <v>29.64</v>
      </c>
      <c r="BN285" s="2">
        <f>ROUND(IF($B285="Annuity",SUMIFS('Annuity Prices'!BQ:BQ,'Annuity Prices'!$B:$B,$D285,'Annuity Prices'!$E:$E,$G285),IF($B285="RAB Short",SUMIFS('RAB Prices Short'!BQ:BQ,'RAB Prices Short'!$B:$B,'All Prices combined'!$D285,'RAB Prices Short'!$E:$E,'All Prices combined'!$G285),IF($B285="RAB Long",SUMIFS('RAB Prices Long'!BQ:BQ,'RAB Prices Long'!$B:$B,'All Prices combined'!$D285,'RAB Prices Long'!$E:$E,'All Prices combined'!$G285)))),2)</f>
        <v>31.06</v>
      </c>
      <c r="BO285" s="2">
        <f>ROUND(IF($B285="Annuity",SUMIFS('Annuity Prices'!BR:BR,'Annuity Prices'!$B:$B,$D285,'Annuity Prices'!$E:$E,$G285),IF($B285="RAB Short",SUMIFS('RAB Prices Short'!BR:BR,'RAB Prices Short'!$B:$B,'All Prices combined'!$D285,'RAB Prices Short'!$E:$E,'All Prices combined'!$G285),IF($B285="RAB Long",SUMIFS('RAB Prices Long'!BR:BR,'RAB Prices Long'!$B:$B,'All Prices combined'!$D285,'RAB Prices Long'!$E:$E,'All Prices combined'!$G285)))),2)</f>
        <v>31.83</v>
      </c>
      <c r="BP285" s="2">
        <f>ROUND(IF($B285="Annuity",SUMIFS('Annuity Prices'!BS:BS,'Annuity Prices'!$B:$B,$D285,'Annuity Prices'!$E:$E,$G285),IF($B285="RAB Short",SUMIFS('RAB Prices Short'!BS:BS,'RAB Prices Short'!$B:$B,'All Prices combined'!$D285,'RAB Prices Short'!$E:$E,'All Prices combined'!$G285),IF($B285="RAB Long",SUMIFS('RAB Prices Long'!BS:BS,'RAB Prices Long'!$B:$B,'All Prices combined'!$D285,'RAB Prices Long'!$E:$E,'All Prices combined'!$G285)))),2)</f>
        <v>32.630000000000003</v>
      </c>
      <c r="BQ285" s="2">
        <f>ROUND(IF($B285="Annuity",SUMIFS('Annuity Prices'!BT:BT,'Annuity Prices'!$B:$B,$D285,'Annuity Prices'!$E:$E,$G285),IF($B285="RAB Short",SUMIFS('RAB Prices Short'!BT:BT,'RAB Prices Short'!$B:$B,'All Prices combined'!$D285,'RAB Prices Short'!$E:$E,'All Prices combined'!$G285),IF($B285="RAB Long",SUMIFS('RAB Prices Long'!BT:BT,'RAB Prices Long'!$B:$B,'All Prices combined'!$D285,'RAB Prices Long'!$E:$E,'All Prices combined'!$G285)))),2)</f>
        <v>33.44</v>
      </c>
      <c r="BR285" s="2">
        <f>ROUND(IF($B285="Annuity",SUMIFS('Annuity Prices'!BU:BU,'Annuity Prices'!$B:$B,$D285,'Annuity Prices'!$E:$E,$G285),IF($B285="RAB Short",SUMIFS('RAB Prices Short'!BU:BU,'RAB Prices Short'!$B:$B,'All Prices combined'!$D285,'RAB Prices Short'!$E:$E,'All Prices combined'!$G285),IF($B285="RAB Long",SUMIFS('RAB Prices Long'!BU:BU,'RAB Prices Long'!$B:$B,'All Prices combined'!$D285,'RAB Prices Long'!$E:$E,'All Prices combined'!$G285)))),2)</f>
        <v>33.6</v>
      </c>
      <c r="BS285" s="2">
        <f>ROUND(IF($B285="Annuity",SUMIFS('Annuity Prices'!BV:BV,'Annuity Prices'!$B:$B,$D285,'Annuity Prices'!$E:$E,$G285),IF($B285="RAB Short",SUMIFS('RAB Prices Short'!BV:BV,'RAB Prices Short'!$B:$B,'All Prices combined'!$D285,'RAB Prices Short'!$E:$E,'All Prices combined'!$G285),IF($B285="RAB Long",SUMIFS('RAB Prices Long'!BV:BV,'RAB Prices Long'!$B:$B,'All Prices combined'!$D285,'RAB Prices Long'!$E:$E,'All Prices combined'!$G285)))),2)</f>
        <v>34.44</v>
      </c>
      <c r="BT285" s="2">
        <f>ROUND(IF($B285="Annuity",SUMIFS('Annuity Prices'!BW:BW,'Annuity Prices'!$B:$B,$D285,'Annuity Prices'!$E:$E,$G285),IF($B285="RAB Short",SUMIFS('RAB Prices Short'!BW:BW,'RAB Prices Short'!$B:$B,'All Prices combined'!$D285,'RAB Prices Short'!$E:$E,'All Prices combined'!$G285),IF($B285="RAB Long",SUMIFS('RAB Prices Long'!BW:BW,'RAB Prices Long'!$B:$B,'All Prices combined'!$D285,'RAB Prices Long'!$E:$E,'All Prices combined'!$G285)))),2)</f>
        <v>35.299999999999997</v>
      </c>
      <c r="BU285" s="2">
        <f>ROUND(IF($B285="Annuity",SUMIFS('Annuity Prices'!BX:BX,'Annuity Prices'!$B:$B,$D285,'Annuity Prices'!$E:$E,$G285),IF($B285="RAB Short",SUMIFS('RAB Prices Short'!BX:BX,'RAB Prices Short'!$B:$B,'All Prices combined'!$D285,'RAB Prices Short'!$E:$E,'All Prices combined'!$G285),IF($B285="RAB Long",SUMIFS('RAB Prices Long'!BX:BX,'RAB Prices Long'!$B:$B,'All Prices combined'!$D285,'RAB Prices Long'!$E:$E,'All Prices combined'!$G285)))),2)</f>
        <v>36.18</v>
      </c>
    </row>
    <row r="286" spans="2:73" x14ac:dyDescent="0.25">
      <c r="B286" t="s">
        <v>44</v>
      </c>
      <c r="C286">
        <v>18</v>
      </c>
      <c r="D286" t="s">
        <v>181</v>
      </c>
      <c r="E286" t="s">
        <v>180</v>
      </c>
      <c r="F286">
        <v>18</v>
      </c>
      <c r="G286" t="s">
        <v>40</v>
      </c>
      <c r="I286" s="2">
        <f>ROUND(IF($B286="Annuity",SUMIFS('Annuity Prices'!L:L,'Annuity Prices'!$B:$B,$D286,'Annuity Prices'!$E:$E,$G286),IF($B286="RAB Short",SUMIFS('RAB Prices Short'!L:L,'RAB Prices Short'!$B:$B,'All Prices combined'!$D286,'RAB Prices Short'!$E:$E,'All Prices combined'!$G286),IF($B286="RAB Long",SUMIFS('RAB Prices Long'!L:L,'RAB Prices Long'!$B:$B,'All Prices combined'!$D286,'RAB Prices Long'!$E:$E,'All Prices combined'!$G286)))),2)</f>
        <v>0</v>
      </c>
      <c r="J286" s="2">
        <f>ROUND(IF($B286="Annuity",SUMIFS('Annuity Prices'!M:M,'Annuity Prices'!$B:$B,$D286,'Annuity Prices'!$E:$E,$G286),IF($B286="RAB Short",SUMIFS('RAB Prices Short'!M:M,'RAB Prices Short'!$B:$B,'All Prices combined'!$D286,'RAB Prices Short'!$E:$E,'All Prices combined'!$G286),IF($B286="RAB Long",SUMIFS('RAB Prices Long'!M:M,'RAB Prices Long'!$B:$B,'All Prices combined'!$D286,'RAB Prices Long'!$E:$E,'All Prices combined'!$G286)))),2)</f>
        <v>0</v>
      </c>
      <c r="K286" s="2">
        <f>ROUND(IF($B286="Annuity",SUMIFS('Annuity Prices'!N:N,'Annuity Prices'!$B:$B,$D286,'Annuity Prices'!$E:$E,$G286),IF($B286="RAB Short",SUMIFS('RAB Prices Short'!N:N,'RAB Prices Short'!$B:$B,'All Prices combined'!$D286,'RAB Prices Short'!$E:$E,'All Prices combined'!$G286),IF($B286="RAB Long",SUMIFS('RAB Prices Long'!N:N,'RAB Prices Long'!$B:$B,'All Prices combined'!$D286,'RAB Prices Long'!$E:$E,'All Prices combined'!$G286)))),2)</f>
        <v>5.14</v>
      </c>
      <c r="L286" s="2">
        <f>ROUND(IF($B286="Annuity",SUMIFS('Annuity Prices'!O:O,'Annuity Prices'!$B:$B,$D286,'Annuity Prices'!$E:$E,$G286),IF($B286="RAB Short",SUMIFS('RAB Prices Short'!O:O,'RAB Prices Short'!$B:$B,'All Prices combined'!$D286,'RAB Prices Short'!$E:$E,'All Prices combined'!$G286),IF($B286="RAB Long",SUMIFS('RAB Prices Long'!O:O,'RAB Prices Long'!$B:$B,'All Prices combined'!$D286,'RAB Prices Long'!$E:$E,'All Prices combined'!$G286)))),2)</f>
        <v>5.29</v>
      </c>
      <c r="M286" s="2">
        <f>ROUND(IF($B286="Annuity",SUMIFS('Annuity Prices'!P:P,'Annuity Prices'!$B:$B,$D286,'Annuity Prices'!$E:$E,$G286),IF($B286="RAB Short",SUMIFS('RAB Prices Short'!P:P,'RAB Prices Short'!$B:$B,'All Prices combined'!$D286,'RAB Prices Short'!$E:$E,'All Prices combined'!$G286),IF($B286="RAB Long",SUMIFS('RAB Prices Long'!P:P,'RAB Prices Long'!$B:$B,'All Prices combined'!$D286,'RAB Prices Long'!$E:$E,'All Prices combined'!$G286)))),2)</f>
        <v>5.4</v>
      </c>
      <c r="N286" s="2">
        <f>ROUND(IF($B286="Annuity",SUMIFS('Annuity Prices'!Q:Q,'Annuity Prices'!$B:$B,$D286,'Annuity Prices'!$E:$E,$G286),IF($B286="RAB Short",SUMIFS('RAB Prices Short'!Q:Q,'RAB Prices Short'!$B:$B,'All Prices combined'!$D286,'RAB Prices Short'!$E:$E,'All Prices combined'!$G286),IF($B286="RAB Long",SUMIFS('RAB Prices Long'!Q:Q,'RAB Prices Long'!$B:$B,'All Prices combined'!$D286,'RAB Prices Long'!$E:$E,'All Prices combined'!$G286)))),2)</f>
        <v>5.53</v>
      </c>
      <c r="O286" s="2">
        <f>ROUND(IF($B286="Annuity",SUMIFS('Annuity Prices'!R:R,'Annuity Prices'!$B:$B,$D286,'Annuity Prices'!$E:$E,$G286),IF($B286="RAB Short",SUMIFS('RAB Prices Short'!R:R,'RAB Prices Short'!$B:$B,'All Prices combined'!$D286,'RAB Prices Short'!$E:$E,'All Prices combined'!$G286),IF($B286="RAB Long",SUMIFS('RAB Prices Long'!R:R,'RAB Prices Long'!$B:$B,'All Prices combined'!$D286,'RAB Prices Long'!$E:$E,'All Prices combined'!$G286)))),2)</f>
        <v>5.67</v>
      </c>
      <c r="P286" s="2">
        <f>ROUND(IF($B286="Annuity",SUMIFS('Annuity Prices'!S:S,'Annuity Prices'!$B:$B,$D286,'Annuity Prices'!$E:$E,$G286),IF($B286="RAB Short",SUMIFS('RAB Prices Short'!S:S,'RAB Prices Short'!$B:$B,'All Prices combined'!$D286,'RAB Prices Short'!$E:$E,'All Prices combined'!$G286),IF($B286="RAB Long",SUMIFS('RAB Prices Long'!S:S,'RAB Prices Long'!$B:$B,'All Prices combined'!$D286,'RAB Prices Long'!$E:$E,'All Prices combined'!$G286)))),2)</f>
        <v>5.81</v>
      </c>
      <c r="Q286" s="2">
        <f>ROUND(IF($B286="Annuity",SUMIFS('Annuity Prices'!T:T,'Annuity Prices'!$B:$B,$D286,'Annuity Prices'!$E:$E,$G286),IF($B286="RAB Short",SUMIFS('RAB Prices Short'!T:T,'RAB Prices Short'!$B:$B,'All Prices combined'!$D286,'RAB Prices Short'!$E:$E,'All Prices combined'!$G286),IF($B286="RAB Long",SUMIFS('RAB Prices Long'!T:T,'RAB Prices Long'!$B:$B,'All Prices combined'!$D286,'RAB Prices Long'!$E:$E,'All Prices combined'!$G286)))),2)</f>
        <v>5.93</v>
      </c>
      <c r="R286" s="2">
        <f>ROUND(IF($B286="Annuity",SUMIFS('Annuity Prices'!U:U,'Annuity Prices'!$B:$B,$D286,'Annuity Prices'!$E:$E,$G286),IF($B286="RAB Short",SUMIFS('RAB Prices Short'!U:U,'RAB Prices Short'!$B:$B,'All Prices combined'!$D286,'RAB Prices Short'!$E:$E,'All Prices combined'!$G286),IF($B286="RAB Long",SUMIFS('RAB Prices Long'!U:U,'RAB Prices Long'!$B:$B,'All Prices combined'!$D286,'RAB Prices Long'!$E:$E,'All Prices combined'!$G286)))),2)</f>
        <v>6.08</v>
      </c>
      <c r="S286" s="2">
        <f>ROUND(IF($B286="Annuity",SUMIFS('Annuity Prices'!V:V,'Annuity Prices'!$B:$B,$D286,'Annuity Prices'!$E:$E,$G286),IF($B286="RAB Short",SUMIFS('RAB Prices Short'!V:V,'RAB Prices Short'!$B:$B,'All Prices combined'!$D286,'RAB Prices Short'!$E:$E,'All Prices combined'!$G286),IF($B286="RAB Long",SUMIFS('RAB Prices Long'!V:V,'RAB Prices Long'!$B:$B,'All Prices combined'!$D286,'RAB Prices Long'!$E:$E,'All Prices combined'!$G286)))),2)</f>
        <v>6.23</v>
      </c>
      <c r="T286" s="2">
        <f>ROUND(IF($B286="Annuity",SUMIFS('Annuity Prices'!W:W,'Annuity Prices'!$B:$B,$D286,'Annuity Prices'!$E:$E,$G286),IF($B286="RAB Short",SUMIFS('RAB Prices Short'!W:W,'RAB Prices Short'!$B:$B,'All Prices combined'!$D286,'RAB Prices Short'!$E:$E,'All Prices combined'!$G286),IF($B286="RAB Long",SUMIFS('RAB Prices Long'!W:W,'RAB Prices Long'!$B:$B,'All Prices combined'!$D286,'RAB Prices Long'!$E:$E,'All Prices combined'!$G286)))),2)</f>
        <v>6.38</v>
      </c>
      <c r="U286" s="2">
        <f>ROUND(IF($B286="Annuity",SUMIFS('Annuity Prices'!X:X,'Annuity Prices'!$B:$B,$D286,'Annuity Prices'!$E:$E,$G286),IF($B286="RAB Short",SUMIFS('RAB Prices Short'!X:X,'RAB Prices Short'!$B:$B,'All Prices combined'!$D286,'RAB Prices Short'!$E:$E,'All Prices combined'!$G286),IF($B286="RAB Long",SUMIFS('RAB Prices Long'!X:X,'RAB Prices Long'!$B:$B,'All Prices combined'!$D286,'RAB Prices Long'!$E:$E,'All Prices combined'!$G286)))),2)</f>
        <v>6.51</v>
      </c>
      <c r="V286" s="2">
        <f>ROUND(IF($B286="Annuity",SUMIFS('Annuity Prices'!Y:Y,'Annuity Prices'!$B:$B,$D286,'Annuity Prices'!$E:$E,$G286),IF($B286="RAB Short",SUMIFS('RAB Prices Short'!Y:Y,'RAB Prices Short'!$B:$B,'All Prices combined'!$D286,'RAB Prices Short'!$E:$E,'All Prices combined'!$G286),IF($B286="RAB Long",SUMIFS('RAB Prices Long'!Y:Y,'RAB Prices Long'!$B:$B,'All Prices combined'!$D286,'RAB Prices Long'!$E:$E,'All Prices combined'!$G286)))),2)</f>
        <v>6.67</v>
      </c>
      <c r="W286" s="2">
        <f>ROUND(IF($B286="Annuity",SUMIFS('Annuity Prices'!Z:Z,'Annuity Prices'!$B:$B,$D286,'Annuity Prices'!$E:$E,$G286),IF($B286="RAB Short",SUMIFS('RAB Prices Short'!Z:Z,'RAB Prices Short'!$B:$B,'All Prices combined'!$D286,'RAB Prices Short'!$E:$E,'All Prices combined'!$G286),IF($B286="RAB Long",SUMIFS('RAB Prices Long'!Z:Z,'RAB Prices Long'!$B:$B,'All Prices combined'!$D286,'RAB Prices Long'!$E:$E,'All Prices combined'!$G286)))),2)</f>
        <v>6.84</v>
      </c>
      <c r="X286" s="2">
        <f>ROUND(IF($B286="Annuity",SUMIFS('Annuity Prices'!AA:AA,'Annuity Prices'!$B:$B,$D286,'Annuity Prices'!$E:$E,$G286),IF($B286="RAB Short",SUMIFS('RAB Prices Short'!AA:AA,'RAB Prices Short'!$B:$B,'All Prices combined'!$D286,'RAB Prices Short'!$E:$E,'All Prices combined'!$G286),IF($B286="RAB Long",SUMIFS('RAB Prices Long'!AA:AA,'RAB Prices Long'!$B:$B,'All Prices combined'!$D286,'RAB Prices Long'!$E:$E,'All Prices combined'!$G286)))),2)</f>
        <v>7.01</v>
      </c>
      <c r="Y286" s="2">
        <f>ROUND(IF($B286="Annuity",SUMIFS('Annuity Prices'!AB:AB,'Annuity Prices'!$B:$B,$D286,'Annuity Prices'!$E:$E,$G286),IF($B286="RAB Short",SUMIFS('RAB Prices Short'!AB:AB,'RAB Prices Short'!$B:$B,'All Prices combined'!$D286,'RAB Prices Short'!$E:$E,'All Prices combined'!$G286),IF($B286="RAB Long",SUMIFS('RAB Prices Long'!AB:AB,'RAB Prices Long'!$B:$B,'All Prices combined'!$D286,'RAB Prices Long'!$E:$E,'All Prices combined'!$G286)))),2)</f>
        <v>7.15</v>
      </c>
      <c r="Z286" s="2">
        <f>ROUND(IF($B286="Annuity",SUMIFS('Annuity Prices'!AC:AC,'Annuity Prices'!$B:$B,$D286,'Annuity Prices'!$E:$E,$G286),IF($B286="RAB Short",SUMIFS('RAB Prices Short'!AC:AC,'RAB Prices Short'!$B:$B,'All Prices combined'!$D286,'RAB Prices Short'!$E:$E,'All Prices combined'!$G286),IF($B286="RAB Long",SUMIFS('RAB Prices Long'!AC:AC,'RAB Prices Long'!$B:$B,'All Prices combined'!$D286,'RAB Prices Long'!$E:$E,'All Prices combined'!$G286)))),2)</f>
        <v>7.33</v>
      </c>
      <c r="AA286" s="2">
        <f>ROUND(IF($B286="Annuity",SUMIFS('Annuity Prices'!AD:AD,'Annuity Prices'!$B:$B,$D286,'Annuity Prices'!$E:$E,$G286),IF($B286="RAB Short",SUMIFS('RAB Prices Short'!AD:AD,'RAB Prices Short'!$B:$B,'All Prices combined'!$D286,'RAB Prices Short'!$E:$E,'All Prices combined'!$G286),IF($B286="RAB Long",SUMIFS('RAB Prices Long'!AD:AD,'RAB Prices Long'!$B:$B,'All Prices combined'!$D286,'RAB Prices Long'!$E:$E,'All Prices combined'!$G286)))),2)</f>
        <v>7.51</v>
      </c>
      <c r="AB286" s="2">
        <f>ROUND(IF($B286="Annuity",SUMIFS('Annuity Prices'!AE:AE,'Annuity Prices'!$B:$B,$D286,'Annuity Prices'!$E:$E,$G286),IF($B286="RAB Short",SUMIFS('RAB Prices Short'!AE:AE,'RAB Prices Short'!$B:$B,'All Prices combined'!$D286,'RAB Prices Short'!$E:$E,'All Prices combined'!$G286),IF($B286="RAB Long",SUMIFS('RAB Prices Long'!AE:AE,'RAB Prices Long'!$B:$B,'All Prices combined'!$D286,'RAB Prices Long'!$E:$E,'All Prices combined'!$G286)))),2)</f>
        <v>7.7</v>
      </c>
      <c r="AC286" s="2">
        <f>ROUND(IF($B286="Annuity",SUMIFS('Annuity Prices'!AF:AF,'Annuity Prices'!$B:$B,$D286,'Annuity Prices'!$E:$E,$G286),IF($B286="RAB Short",SUMIFS('RAB Prices Short'!AF:AF,'RAB Prices Short'!$B:$B,'All Prices combined'!$D286,'RAB Prices Short'!$E:$E,'All Prices combined'!$G286),IF($B286="RAB Long",SUMIFS('RAB Prices Long'!AF:AF,'RAB Prices Long'!$B:$B,'All Prices combined'!$D286,'RAB Prices Long'!$E:$E,'All Prices combined'!$G286)))),2)</f>
        <v>7.85</v>
      </c>
      <c r="AD286" s="2">
        <f>ROUND(IF($B286="Annuity",SUMIFS('Annuity Prices'!AG:AG,'Annuity Prices'!$B:$B,$D286,'Annuity Prices'!$E:$E,$G286),IF($B286="RAB Short",SUMIFS('RAB Prices Short'!AG:AG,'RAB Prices Short'!$B:$B,'All Prices combined'!$D286,'RAB Prices Short'!$E:$E,'All Prices combined'!$G286),IF($B286="RAB Long",SUMIFS('RAB Prices Long'!AG:AG,'RAB Prices Long'!$B:$B,'All Prices combined'!$D286,'RAB Prices Long'!$E:$E,'All Prices combined'!$G286)))),2)</f>
        <v>8.0500000000000007</v>
      </c>
      <c r="AE286" s="2">
        <f>ROUND(IF($B286="Annuity",SUMIFS('Annuity Prices'!AH:AH,'Annuity Prices'!$B:$B,$D286,'Annuity Prices'!$E:$E,$G286),IF($B286="RAB Short",SUMIFS('RAB Prices Short'!AH:AH,'RAB Prices Short'!$B:$B,'All Prices combined'!$D286,'RAB Prices Short'!$E:$E,'All Prices combined'!$G286),IF($B286="RAB Long",SUMIFS('RAB Prices Long'!AH:AH,'RAB Prices Long'!$B:$B,'All Prices combined'!$D286,'RAB Prices Long'!$E:$E,'All Prices combined'!$G286)))),2)</f>
        <v>8.25</v>
      </c>
      <c r="AF286" s="2">
        <f>ROUND(IF($B286="Annuity",SUMIFS('Annuity Prices'!AI:AI,'Annuity Prices'!$B:$B,$D286,'Annuity Prices'!$E:$E,$G286),IF($B286="RAB Short",SUMIFS('RAB Prices Short'!AI:AI,'RAB Prices Short'!$B:$B,'All Prices combined'!$D286,'RAB Prices Short'!$E:$E,'All Prices combined'!$G286),IF($B286="RAB Long",SUMIFS('RAB Prices Long'!AI:AI,'RAB Prices Long'!$B:$B,'All Prices combined'!$D286,'RAB Prices Long'!$E:$E,'All Prices combined'!$G286)))),2)</f>
        <v>8.4600000000000009</v>
      </c>
      <c r="AG286" s="2">
        <f>ROUND(IF($B286="Annuity",SUMIFS('Annuity Prices'!AJ:AJ,'Annuity Prices'!$B:$B,$D286,'Annuity Prices'!$E:$E,$G286),IF($B286="RAB Short",SUMIFS('RAB Prices Short'!AJ:AJ,'RAB Prices Short'!$B:$B,'All Prices combined'!$D286,'RAB Prices Short'!$E:$E,'All Prices combined'!$G286),IF($B286="RAB Long",SUMIFS('RAB Prices Long'!AJ:AJ,'RAB Prices Long'!$B:$B,'All Prices combined'!$D286,'RAB Prices Long'!$E:$E,'All Prices combined'!$G286)))),2)</f>
        <v>8.6199999999999992</v>
      </c>
      <c r="AH286" s="2">
        <f>ROUND(IF($B286="Annuity",SUMIFS('Annuity Prices'!AK:AK,'Annuity Prices'!$B:$B,$D286,'Annuity Prices'!$E:$E,$G286),IF($B286="RAB Short",SUMIFS('RAB Prices Short'!AK:AK,'RAB Prices Short'!$B:$B,'All Prices combined'!$D286,'RAB Prices Short'!$E:$E,'All Prices combined'!$G286),IF($B286="RAB Long",SUMIFS('RAB Prices Long'!AK:AK,'RAB Prices Long'!$B:$B,'All Prices combined'!$D286,'RAB Prices Long'!$E:$E,'All Prices combined'!$G286)))),2)</f>
        <v>8.84</v>
      </c>
      <c r="AI286" s="2">
        <f>ROUND(IF($B286="Annuity",SUMIFS('Annuity Prices'!AL:AL,'Annuity Prices'!$B:$B,$D286,'Annuity Prices'!$E:$E,$G286),IF($B286="RAB Short",SUMIFS('RAB Prices Short'!AL:AL,'RAB Prices Short'!$B:$B,'All Prices combined'!$D286,'RAB Prices Short'!$E:$E,'All Prices combined'!$G286),IF($B286="RAB Long",SUMIFS('RAB Prices Long'!AL:AL,'RAB Prices Long'!$B:$B,'All Prices combined'!$D286,'RAB Prices Long'!$E:$E,'All Prices combined'!$G286)))),2)</f>
        <v>9.06</v>
      </c>
      <c r="AJ286" s="2">
        <f>ROUND(IF($B286="Annuity",SUMIFS('Annuity Prices'!AM:AM,'Annuity Prices'!$B:$B,$D286,'Annuity Prices'!$E:$E,$G286),IF($B286="RAB Short",SUMIFS('RAB Prices Short'!AM:AM,'RAB Prices Short'!$B:$B,'All Prices combined'!$D286,'RAB Prices Short'!$E:$E,'All Prices combined'!$G286),IF($B286="RAB Long",SUMIFS('RAB Prices Long'!AM:AM,'RAB Prices Long'!$B:$B,'All Prices combined'!$D286,'RAB Prices Long'!$E:$E,'All Prices combined'!$G286)))),2)</f>
        <v>9.2899999999999991</v>
      </c>
      <c r="AK286" s="2">
        <f>ROUND(IF($B286="Annuity",SUMIFS('Annuity Prices'!AN:AN,'Annuity Prices'!$B:$B,$D286,'Annuity Prices'!$E:$E,$G286),IF($B286="RAB Short",SUMIFS('RAB Prices Short'!AN:AN,'RAB Prices Short'!$B:$B,'All Prices combined'!$D286,'RAB Prices Short'!$E:$E,'All Prices combined'!$G286),IF($B286="RAB Long",SUMIFS('RAB Prices Long'!AN:AN,'RAB Prices Long'!$B:$B,'All Prices combined'!$D286,'RAB Prices Long'!$E:$E,'All Prices combined'!$G286)))),2)</f>
        <v>9.4700000000000006</v>
      </c>
      <c r="AL286" s="2">
        <f>ROUND(IF($B286="Annuity",SUMIFS('Annuity Prices'!AO:AO,'Annuity Prices'!$B:$B,$D286,'Annuity Prices'!$E:$E,$G286),IF($B286="RAB Short",SUMIFS('RAB Prices Short'!AO:AO,'RAB Prices Short'!$B:$B,'All Prices combined'!$D286,'RAB Prices Short'!$E:$E,'All Prices combined'!$G286),IF($B286="RAB Long",SUMIFS('RAB Prices Long'!AO:AO,'RAB Prices Long'!$B:$B,'All Prices combined'!$D286,'RAB Prices Long'!$E:$E,'All Prices combined'!$G286)))),2)</f>
        <v>9.7100000000000009</v>
      </c>
      <c r="AM286" s="2">
        <f>ROUND(IF($B286="Annuity",SUMIFS('Annuity Prices'!AP:AP,'Annuity Prices'!$B:$B,$D286,'Annuity Prices'!$E:$E,$G286),IF($B286="RAB Short",SUMIFS('RAB Prices Short'!AP:AP,'RAB Prices Short'!$B:$B,'All Prices combined'!$D286,'RAB Prices Short'!$E:$E,'All Prices combined'!$G286),IF($B286="RAB Long",SUMIFS('RAB Prices Long'!AP:AP,'RAB Prices Long'!$B:$B,'All Prices combined'!$D286,'RAB Prices Long'!$E:$E,'All Prices combined'!$G286)))),2)</f>
        <v>9.9499999999999993</v>
      </c>
      <c r="AN286" s="2">
        <f>ROUND(IF($B286="Annuity",SUMIFS('Annuity Prices'!AQ:AQ,'Annuity Prices'!$B:$B,$D286,'Annuity Prices'!$E:$E,$G286),IF($B286="RAB Short",SUMIFS('RAB Prices Short'!AQ:AQ,'RAB Prices Short'!$B:$B,'All Prices combined'!$D286,'RAB Prices Short'!$E:$E,'All Prices combined'!$G286),IF($B286="RAB Long",SUMIFS('RAB Prices Long'!AQ:AQ,'RAB Prices Long'!$B:$B,'All Prices combined'!$D286,'RAB Prices Long'!$E:$E,'All Prices combined'!$G286)))),2)</f>
        <v>10.199999999999999</v>
      </c>
      <c r="AO286" s="2">
        <f>ROUND(IF($B286="Annuity",SUMIFS('Annuity Prices'!AR:AR,'Annuity Prices'!$B:$B,$D286,'Annuity Prices'!$E:$E,$G286),IF($B286="RAB Short",SUMIFS('RAB Prices Short'!AR:AR,'RAB Prices Short'!$B:$B,'All Prices combined'!$D286,'RAB Prices Short'!$E:$E,'All Prices combined'!$G286),IF($B286="RAB Long",SUMIFS('RAB Prices Long'!AR:AR,'RAB Prices Long'!$B:$B,'All Prices combined'!$D286,'RAB Prices Long'!$E:$E,'All Prices combined'!$G286)))),2)</f>
        <v>0</v>
      </c>
      <c r="AP286" s="2">
        <f>ROUND(IF($B286="Annuity",SUMIFS('Annuity Prices'!AS:AS,'Annuity Prices'!$B:$B,$D286,'Annuity Prices'!$E:$E,$G286),IF($B286="RAB Short",SUMIFS('RAB Prices Short'!AS:AS,'RAB Prices Short'!$B:$B,'All Prices combined'!$D286,'RAB Prices Short'!$E:$E,'All Prices combined'!$G286),IF($B286="RAB Long",SUMIFS('RAB Prices Long'!AS:AS,'RAB Prices Long'!$B:$B,'All Prices combined'!$D286,'RAB Prices Long'!$E:$E,'All Prices combined'!$G286)))),2)</f>
        <v>0</v>
      </c>
      <c r="AQ286" s="2">
        <f>ROUND(IF($B286="Annuity",SUMIFS('Annuity Prices'!AT:AT,'Annuity Prices'!$B:$B,$D286,'Annuity Prices'!$E:$E,$G286),IF($B286="RAB Short",SUMIFS('RAB Prices Short'!AT:AT,'RAB Prices Short'!$B:$B,'All Prices combined'!$D286,'RAB Prices Short'!$E:$E,'All Prices combined'!$G286),IF($B286="RAB Long",SUMIFS('RAB Prices Long'!AT:AT,'RAB Prices Long'!$B:$B,'All Prices combined'!$D286,'RAB Prices Long'!$E:$E,'All Prices combined'!$G286)))),2)</f>
        <v>5.01</v>
      </c>
      <c r="AR286" s="2">
        <f>ROUND(IF($B286="Annuity",SUMIFS('Annuity Prices'!AU:AU,'Annuity Prices'!$B:$B,$D286,'Annuity Prices'!$E:$E,$G286),IF($B286="RAB Short",SUMIFS('RAB Prices Short'!AU:AU,'RAB Prices Short'!$B:$B,'All Prices combined'!$D286,'RAB Prices Short'!$E:$E,'All Prices combined'!$G286),IF($B286="RAB Long",SUMIFS('RAB Prices Long'!AU:AU,'RAB Prices Long'!$B:$B,'All Prices combined'!$D286,'RAB Prices Long'!$E:$E,'All Prices combined'!$G286)))),2)</f>
        <v>5.14</v>
      </c>
      <c r="AS286" s="2">
        <f>ROUND(IF($B286="Annuity",SUMIFS('Annuity Prices'!AV:AV,'Annuity Prices'!$B:$B,$D286,'Annuity Prices'!$E:$E,$G286),IF($B286="RAB Short",SUMIFS('RAB Prices Short'!AV:AV,'RAB Prices Short'!$B:$B,'All Prices combined'!$D286,'RAB Prices Short'!$E:$E,'All Prices combined'!$G286),IF($B286="RAB Long",SUMIFS('RAB Prices Long'!AV:AV,'RAB Prices Long'!$B:$B,'All Prices combined'!$D286,'RAB Prices Long'!$E:$E,'All Prices combined'!$G286)))),2)</f>
        <v>5.29</v>
      </c>
      <c r="AT286" s="2">
        <f>ROUND(IF($B286="Annuity",SUMIFS('Annuity Prices'!AW:AW,'Annuity Prices'!$B:$B,$D286,'Annuity Prices'!$E:$E,$G286),IF($B286="RAB Short",SUMIFS('RAB Prices Short'!AW:AW,'RAB Prices Short'!$B:$B,'All Prices combined'!$D286,'RAB Prices Short'!$E:$E,'All Prices combined'!$G286),IF($B286="RAB Long",SUMIFS('RAB Prices Long'!AW:AW,'RAB Prices Long'!$B:$B,'All Prices combined'!$D286,'RAB Prices Long'!$E:$E,'All Prices combined'!$G286)))),2)</f>
        <v>5.4</v>
      </c>
      <c r="AU286" s="2">
        <f>ROUND(IF($B286="Annuity",SUMIFS('Annuity Prices'!AX:AX,'Annuity Prices'!$B:$B,$D286,'Annuity Prices'!$E:$E,$G286),IF($B286="RAB Short",SUMIFS('RAB Prices Short'!AX:AX,'RAB Prices Short'!$B:$B,'All Prices combined'!$D286,'RAB Prices Short'!$E:$E,'All Prices combined'!$G286),IF($B286="RAB Long",SUMIFS('RAB Prices Long'!AX:AX,'RAB Prices Long'!$B:$B,'All Prices combined'!$D286,'RAB Prices Long'!$E:$E,'All Prices combined'!$G286)))),2)</f>
        <v>5.53</v>
      </c>
      <c r="AV286" s="2">
        <f>ROUND(IF($B286="Annuity",SUMIFS('Annuity Prices'!AY:AY,'Annuity Prices'!$B:$B,$D286,'Annuity Prices'!$E:$E,$G286),IF($B286="RAB Short",SUMIFS('RAB Prices Short'!AY:AY,'RAB Prices Short'!$B:$B,'All Prices combined'!$D286,'RAB Prices Short'!$E:$E,'All Prices combined'!$G286),IF($B286="RAB Long",SUMIFS('RAB Prices Long'!AY:AY,'RAB Prices Long'!$B:$B,'All Prices combined'!$D286,'RAB Prices Long'!$E:$E,'All Prices combined'!$G286)))),2)</f>
        <v>5.67</v>
      </c>
      <c r="AW286" s="2">
        <f>ROUND(IF($B286="Annuity",SUMIFS('Annuity Prices'!AZ:AZ,'Annuity Prices'!$B:$B,$D286,'Annuity Prices'!$E:$E,$G286),IF($B286="RAB Short",SUMIFS('RAB Prices Short'!AZ:AZ,'RAB Prices Short'!$B:$B,'All Prices combined'!$D286,'RAB Prices Short'!$E:$E,'All Prices combined'!$G286),IF($B286="RAB Long",SUMIFS('RAB Prices Long'!AZ:AZ,'RAB Prices Long'!$B:$B,'All Prices combined'!$D286,'RAB Prices Long'!$E:$E,'All Prices combined'!$G286)))),2)</f>
        <v>5.81</v>
      </c>
      <c r="AX286" s="2">
        <f>ROUND(IF($B286="Annuity",SUMIFS('Annuity Prices'!BA:BA,'Annuity Prices'!$B:$B,$D286,'Annuity Prices'!$E:$E,$G286),IF($B286="RAB Short",SUMIFS('RAB Prices Short'!BA:BA,'RAB Prices Short'!$B:$B,'All Prices combined'!$D286,'RAB Prices Short'!$E:$E,'All Prices combined'!$G286),IF($B286="RAB Long",SUMIFS('RAB Prices Long'!BA:BA,'RAB Prices Long'!$B:$B,'All Prices combined'!$D286,'RAB Prices Long'!$E:$E,'All Prices combined'!$G286)))),2)</f>
        <v>5.93</v>
      </c>
      <c r="AY286" s="2">
        <f>ROUND(IF($B286="Annuity",SUMIFS('Annuity Prices'!BB:BB,'Annuity Prices'!$B:$B,$D286,'Annuity Prices'!$E:$E,$G286),IF($B286="RAB Short",SUMIFS('RAB Prices Short'!BB:BB,'RAB Prices Short'!$B:$B,'All Prices combined'!$D286,'RAB Prices Short'!$E:$E,'All Prices combined'!$G286),IF($B286="RAB Long",SUMIFS('RAB Prices Long'!BB:BB,'RAB Prices Long'!$B:$B,'All Prices combined'!$D286,'RAB Prices Long'!$E:$E,'All Prices combined'!$G286)))),2)</f>
        <v>6.08</v>
      </c>
      <c r="AZ286" s="2">
        <f>ROUND(IF($B286="Annuity",SUMIFS('Annuity Prices'!BC:BC,'Annuity Prices'!$B:$B,$D286,'Annuity Prices'!$E:$E,$G286),IF($B286="RAB Short",SUMIFS('RAB Prices Short'!BC:BC,'RAB Prices Short'!$B:$B,'All Prices combined'!$D286,'RAB Prices Short'!$E:$E,'All Prices combined'!$G286),IF($B286="RAB Long",SUMIFS('RAB Prices Long'!BC:BC,'RAB Prices Long'!$B:$B,'All Prices combined'!$D286,'RAB Prices Long'!$E:$E,'All Prices combined'!$G286)))),2)</f>
        <v>6.23</v>
      </c>
      <c r="BA286" s="2">
        <f>ROUND(IF($B286="Annuity",SUMIFS('Annuity Prices'!BD:BD,'Annuity Prices'!$B:$B,$D286,'Annuity Prices'!$E:$E,$G286),IF($B286="RAB Short",SUMIFS('RAB Prices Short'!BD:BD,'RAB Prices Short'!$B:$B,'All Prices combined'!$D286,'RAB Prices Short'!$E:$E,'All Prices combined'!$G286),IF($B286="RAB Long",SUMIFS('RAB Prices Long'!BD:BD,'RAB Prices Long'!$B:$B,'All Prices combined'!$D286,'RAB Prices Long'!$E:$E,'All Prices combined'!$G286)))),2)</f>
        <v>6.38</v>
      </c>
      <c r="BB286" s="2">
        <f>ROUND(IF($B286="Annuity",SUMIFS('Annuity Prices'!BE:BE,'Annuity Prices'!$B:$B,$D286,'Annuity Prices'!$E:$E,$G286),IF($B286="RAB Short",SUMIFS('RAB Prices Short'!BE:BE,'RAB Prices Short'!$B:$B,'All Prices combined'!$D286,'RAB Prices Short'!$E:$E,'All Prices combined'!$G286),IF($B286="RAB Long",SUMIFS('RAB Prices Long'!BE:BE,'RAB Prices Long'!$B:$B,'All Prices combined'!$D286,'RAB Prices Long'!$E:$E,'All Prices combined'!$G286)))),2)</f>
        <v>6.51</v>
      </c>
      <c r="BC286" s="2">
        <f>ROUND(IF($B286="Annuity",SUMIFS('Annuity Prices'!BF:BF,'Annuity Prices'!$B:$B,$D286,'Annuity Prices'!$E:$E,$G286),IF($B286="RAB Short",SUMIFS('RAB Prices Short'!BF:BF,'RAB Prices Short'!$B:$B,'All Prices combined'!$D286,'RAB Prices Short'!$E:$E,'All Prices combined'!$G286),IF($B286="RAB Long",SUMIFS('RAB Prices Long'!BF:BF,'RAB Prices Long'!$B:$B,'All Prices combined'!$D286,'RAB Prices Long'!$E:$E,'All Prices combined'!$G286)))),2)</f>
        <v>6.67</v>
      </c>
      <c r="BD286" s="2">
        <f>ROUND(IF($B286="Annuity",SUMIFS('Annuity Prices'!BG:BG,'Annuity Prices'!$B:$B,$D286,'Annuity Prices'!$E:$E,$G286),IF($B286="RAB Short",SUMIFS('RAB Prices Short'!BG:BG,'RAB Prices Short'!$B:$B,'All Prices combined'!$D286,'RAB Prices Short'!$E:$E,'All Prices combined'!$G286),IF($B286="RAB Long",SUMIFS('RAB Prices Long'!BG:BG,'RAB Prices Long'!$B:$B,'All Prices combined'!$D286,'RAB Prices Long'!$E:$E,'All Prices combined'!$G286)))),2)</f>
        <v>6.84</v>
      </c>
      <c r="BE286" s="2">
        <f>ROUND(IF($B286="Annuity",SUMIFS('Annuity Prices'!BH:BH,'Annuity Prices'!$B:$B,$D286,'Annuity Prices'!$E:$E,$G286),IF($B286="RAB Short",SUMIFS('RAB Prices Short'!BH:BH,'RAB Prices Short'!$B:$B,'All Prices combined'!$D286,'RAB Prices Short'!$E:$E,'All Prices combined'!$G286),IF($B286="RAB Long",SUMIFS('RAB Prices Long'!BH:BH,'RAB Prices Long'!$B:$B,'All Prices combined'!$D286,'RAB Prices Long'!$E:$E,'All Prices combined'!$G286)))),2)</f>
        <v>7.01</v>
      </c>
      <c r="BF286" s="2">
        <f>ROUND(IF($B286="Annuity",SUMIFS('Annuity Prices'!BI:BI,'Annuity Prices'!$B:$B,$D286,'Annuity Prices'!$E:$E,$G286),IF($B286="RAB Short",SUMIFS('RAB Prices Short'!BI:BI,'RAB Prices Short'!$B:$B,'All Prices combined'!$D286,'RAB Prices Short'!$E:$E,'All Prices combined'!$G286),IF($B286="RAB Long",SUMIFS('RAB Prices Long'!BI:BI,'RAB Prices Long'!$B:$B,'All Prices combined'!$D286,'RAB Prices Long'!$E:$E,'All Prices combined'!$G286)))),2)</f>
        <v>7.15</v>
      </c>
      <c r="BG286" s="2">
        <f>ROUND(IF($B286="Annuity",SUMIFS('Annuity Prices'!BJ:BJ,'Annuity Prices'!$B:$B,$D286,'Annuity Prices'!$E:$E,$G286),IF($B286="RAB Short",SUMIFS('RAB Prices Short'!BJ:BJ,'RAB Prices Short'!$B:$B,'All Prices combined'!$D286,'RAB Prices Short'!$E:$E,'All Prices combined'!$G286),IF($B286="RAB Long",SUMIFS('RAB Prices Long'!BJ:BJ,'RAB Prices Long'!$B:$B,'All Prices combined'!$D286,'RAB Prices Long'!$E:$E,'All Prices combined'!$G286)))),2)</f>
        <v>7.33</v>
      </c>
      <c r="BH286" s="2">
        <f>ROUND(IF($B286="Annuity",SUMIFS('Annuity Prices'!BK:BK,'Annuity Prices'!$B:$B,$D286,'Annuity Prices'!$E:$E,$G286),IF($B286="RAB Short",SUMIFS('RAB Prices Short'!BK:BK,'RAB Prices Short'!$B:$B,'All Prices combined'!$D286,'RAB Prices Short'!$E:$E,'All Prices combined'!$G286),IF($B286="RAB Long",SUMIFS('RAB Prices Long'!BK:BK,'RAB Prices Long'!$B:$B,'All Prices combined'!$D286,'RAB Prices Long'!$E:$E,'All Prices combined'!$G286)))),2)</f>
        <v>7.51</v>
      </c>
      <c r="BI286" s="2">
        <f>ROUND(IF($B286="Annuity",SUMIFS('Annuity Prices'!BL:BL,'Annuity Prices'!$B:$B,$D286,'Annuity Prices'!$E:$E,$G286),IF($B286="RAB Short",SUMIFS('RAB Prices Short'!BL:BL,'RAB Prices Short'!$B:$B,'All Prices combined'!$D286,'RAB Prices Short'!$E:$E,'All Prices combined'!$G286),IF($B286="RAB Long",SUMIFS('RAB Prices Long'!BL:BL,'RAB Prices Long'!$B:$B,'All Prices combined'!$D286,'RAB Prices Long'!$E:$E,'All Prices combined'!$G286)))),2)</f>
        <v>7.7</v>
      </c>
      <c r="BJ286" s="2">
        <f>ROUND(IF($B286="Annuity",SUMIFS('Annuity Prices'!BM:BM,'Annuity Prices'!$B:$B,$D286,'Annuity Prices'!$E:$E,$G286),IF($B286="RAB Short",SUMIFS('RAB Prices Short'!BM:BM,'RAB Prices Short'!$B:$B,'All Prices combined'!$D286,'RAB Prices Short'!$E:$E,'All Prices combined'!$G286),IF($B286="RAB Long",SUMIFS('RAB Prices Long'!BM:BM,'RAB Prices Long'!$B:$B,'All Prices combined'!$D286,'RAB Prices Long'!$E:$E,'All Prices combined'!$G286)))),2)</f>
        <v>7.85</v>
      </c>
      <c r="BK286" s="2">
        <f>ROUND(IF($B286="Annuity",SUMIFS('Annuity Prices'!BN:BN,'Annuity Prices'!$B:$B,$D286,'Annuity Prices'!$E:$E,$G286),IF($B286="RAB Short",SUMIFS('RAB Prices Short'!BN:BN,'RAB Prices Short'!$B:$B,'All Prices combined'!$D286,'RAB Prices Short'!$E:$E,'All Prices combined'!$G286),IF($B286="RAB Long",SUMIFS('RAB Prices Long'!BN:BN,'RAB Prices Long'!$B:$B,'All Prices combined'!$D286,'RAB Prices Long'!$E:$E,'All Prices combined'!$G286)))),2)</f>
        <v>8.0500000000000007</v>
      </c>
      <c r="BL286" s="2">
        <f>ROUND(IF($B286="Annuity",SUMIFS('Annuity Prices'!BO:BO,'Annuity Prices'!$B:$B,$D286,'Annuity Prices'!$E:$E,$G286),IF($B286="RAB Short",SUMIFS('RAB Prices Short'!BO:BO,'RAB Prices Short'!$B:$B,'All Prices combined'!$D286,'RAB Prices Short'!$E:$E,'All Prices combined'!$G286),IF($B286="RAB Long",SUMIFS('RAB Prices Long'!BO:BO,'RAB Prices Long'!$B:$B,'All Prices combined'!$D286,'RAB Prices Long'!$E:$E,'All Prices combined'!$G286)))),2)</f>
        <v>8.25</v>
      </c>
      <c r="BM286" s="2">
        <f>ROUND(IF($B286="Annuity",SUMIFS('Annuity Prices'!BP:BP,'Annuity Prices'!$B:$B,$D286,'Annuity Prices'!$E:$E,$G286),IF($B286="RAB Short",SUMIFS('RAB Prices Short'!BP:BP,'RAB Prices Short'!$B:$B,'All Prices combined'!$D286,'RAB Prices Short'!$E:$E,'All Prices combined'!$G286),IF($B286="RAB Long",SUMIFS('RAB Prices Long'!BP:BP,'RAB Prices Long'!$B:$B,'All Prices combined'!$D286,'RAB Prices Long'!$E:$E,'All Prices combined'!$G286)))),2)</f>
        <v>8.4600000000000009</v>
      </c>
      <c r="BN286" s="2">
        <f>ROUND(IF($B286="Annuity",SUMIFS('Annuity Prices'!BQ:BQ,'Annuity Prices'!$B:$B,$D286,'Annuity Prices'!$E:$E,$G286),IF($B286="RAB Short",SUMIFS('RAB Prices Short'!BQ:BQ,'RAB Prices Short'!$B:$B,'All Prices combined'!$D286,'RAB Prices Short'!$E:$E,'All Prices combined'!$G286),IF($B286="RAB Long",SUMIFS('RAB Prices Long'!BQ:BQ,'RAB Prices Long'!$B:$B,'All Prices combined'!$D286,'RAB Prices Long'!$E:$E,'All Prices combined'!$G286)))),2)</f>
        <v>8.6199999999999992</v>
      </c>
      <c r="BO286" s="2">
        <f>ROUND(IF($B286="Annuity",SUMIFS('Annuity Prices'!BR:BR,'Annuity Prices'!$B:$B,$D286,'Annuity Prices'!$E:$E,$G286),IF($B286="RAB Short",SUMIFS('RAB Prices Short'!BR:BR,'RAB Prices Short'!$B:$B,'All Prices combined'!$D286,'RAB Prices Short'!$E:$E,'All Prices combined'!$G286),IF($B286="RAB Long",SUMIFS('RAB Prices Long'!BR:BR,'RAB Prices Long'!$B:$B,'All Prices combined'!$D286,'RAB Prices Long'!$E:$E,'All Prices combined'!$G286)))),2)</f>
        <v>8.84</v>
      </c>
      <c r="BP286" s="2">
        <f>ROUND(IF($B286="Annuity",SUMIFS('Annuity Prices'!BS:BS,'Annuity Prices'!$B:$B,$D286,'Annuity Prices'!$E:$E,$G286),IF($B286="RAB Short",SUMIFS('RAB Prices Short'!BS:BS,'RAB Prices Short'!$B:$B,'All Prices combined'!$D286,'RAB Prices Short'!$E:$E,'All Prices combined'!$G286),IF($B286="RAB Long",SUMIFS('RAB Prices Long'!BS:BS,'RAB Prices Long'!$B:$B,'All Prices combined'!$D286,'RAB Prices Long'!$E:$E,'All Prices combined'!$G286)))),2)</f>
        <v>9.06</v>
      </c>
      <c r="BQ286" s="2">
        <f>ROUND(IF($B286="Annuity",SUMIFS('Annuity Prices'!BT:BT,'Annuity Prices'!$B:$B,$D286,'Annuity Prices'!$E:$E,$G286),IF($B286="RAB Short",SUMIFS('RAB Prices Short'!BT:BT,'RAB Prices Short'!$B:$B,'All Prices combined'!$D286,'RAB Prices Short'!$E:$E,'All Prices combined'!$G286),IF($B286="RAB Long",SUMIFS('RAB Prices Long'!BT:BT,'RAB Prices Long'!$B:$B,'All Prices combined'!$D286,'RAB Prices Long'!$E:$E,'All Prices combined'!$G286)))),2)</f>
        <v>9.2899999999999991</v>
      </c>
      <c r="BR286" s="2">
        <f>ROUND(IF($B286="Annuity",SUMIFS('Annuity Prices'!BU:BU,'Annuity Prices'!$B:$B,$D286,'Annuity Prices'!$E:$E,$G286),IF($B286="RAB Short",SUMIFS('RAB Prices Short'!BU:BU,'RAB Prices Short'!$B:$B,'All Prices combined'!$D286,'RAB Prices Short'!$E:$E,'All Prices combined'!$G286),IF($B286="RAB Long",SUMIFS('RAB Prices Long'!BU:BU,'RAB Prices Long'!$B:$B,'All Prices combined'!$D286,'RAB Prices Long'!$E:$E,'All Prices combined'!$G286)))),2)</f>
        <v>9.4700000000000006</v>
      </c>
      <c r="BS286" s="2">
        <f>ROUND(IF($B286="Annuity",SUMIFS('Annuity Prices'!BV:BV,'Annuity Prices'!$B:$B,$D286,'Annuity Prices'!$E:$E,$G286),IF($B286="RAB Short",SUMIFS('RAB Prices Short'!BV:BV,'RAB Prices Short'!$B:$B,'All Prices combined'!$D286,'RAB Prices Short'!$E:$E,'All Prices combined'!$G286),IF($B286="RAB Long",SUMIFS('RAB Prices Long'!BV:BV,'RAB Prices Long'!$B:$B,'All Prices combined'!$D286,'RAB Prices Long'!$E:$E,'All Prices combined'!$G286)))),2)</f>
        <v>9.7100000000000009</v>
      </c>
      <c r="BT286" s="2">
        <f>ROUND(IF($B286="Annuity",SUMIFS('Annuity Prices'!BW:BW,'Annuity Prices'!$B:$B,$D286,'Annuity Prices'!$E:$E,$G286),IF($B286="RAB Short",SUMIFS('RAB Prices Short'!BW:BW,'RAB Prices Short'!$B:$B,'All Prices combined'!$D286,'RAB Prices Short'!$E:$E,'All Prices combined'!$G286),IF($B286="RAB Long",SUMIFS('RAB Prices Long'!BW:BW,'RAB Prices Long'!$B:$B,'All Prices combined'!$D286,'RAB Prices Long'!$E:$E,'All Prices combined'!$G286)))),2)</f>
        <v>9.9499999999999993</v>
      </c>
      <c r="BU286" s="2">
        <f>ROUND(IF($B286="Annuity",SUMIFS('Annuity Prices'!BX:BX,'Annuity Prices'!$B:$B,$D286,'Annuity Prices'!$E:$E,$G286),IF($B286="RAB Short",SUMIFS('RAB Prices Short'!BX:BX,'RAB Prices Short'!$B:$B,'All Prices combined'!$D286,'RAB Prices Short'!$E:$E,'All Prices combined'!$G286),IF($B286="RAB Long",SUMIFS('RAB Prices Long'!BX:BX,'RAB Prices Long'!$B:$B,'All Prices combined'!$D286,'RAB Prices Long'!$E:$E,'All Prices combined'!$G286)))),2)</f>
        <v>10.199999999999999</v>
      </c>
    </row>
    <row r="287" spans="2:73" x14ac:dyDescent="0.25">
      <c r="B287" t="s">
        <v>44</v>
      </c>
      <c r="C287">
        <v>18</v>
      </c>
      <c r="E287" t="s">
        <v>180</v>
      </c>
      <c r="F287">
        <v>18</v>
      </c>
      <c r="G287" t="s">
        <v>182</v>
      </c>
      <c r="I287" s="2">
        <f>ROUND(IF($B287="Annuity",SUMIFS('Annuity Prices'!L:L,'Annuity Prices'!$B:$B,$D287,'Annuity Prices'!$E:$E,$G287),IF($B287="RAB Short",SUMIFS('RAB Prices Short'!L:L,'RAB Prices Short'!$B:$B,'All Prices combined'!$D287,'RAB Prices Short'!$E:$E,'All Prices combined'!$G287),IF($B287="RAB Long",SUMIFS('RAB Prices Long'!L:L,'RAB Prices Long'!$B:$B,'All Prices combined'!$D287,'RAB Prices Long'!$E:$E,'All Prices combined'!$G287)))),2)</f>
        <v>0</v>
      </c>
      <c r="J287" s="2">
        <f>ROUND(IF($B287="Annuity",SUMIFS('Annuity Prices'!M:M,'Annuity Prices'!$B:$B,$D287,'Annuity Prices'!$E:$E,$G287),IF($B287="RAB Short",SUMIFS('RAB Prices Short'!M:M,'RAB Prices Short'!$B:$B,'All Prices combined'!$D287,'RAB Prices Short'!$E:$E,'All Prices combined'!$G287),IF($B287="RAB Long",SUMIFS('RAB Prices Long'!M:M,'RAB Prices Long'!$B:$B,'All Prices combined'!$D287,'RAB Prices Long'!$E:$E,'All Prices combined'!$G287)))),2)</f>
        <v>0</v>
      </c>
      <c r="K287" s="2">
        <f>ROUND(IF($B287="Annuity",SUMIFS('Annuity Prices'!N:N,'Annuity Prices'!$B:$B,$D287,'Annuity Prices'!$E:$E,$G287),IF($B287="RAB Short",SUMIFS('RAB Prices Short'!N:N,'RAB Prices Short'!$B:$B,'All Prices combined'!$D287,'RAB Prices Short'!$E:$E,'All Prices combined'!$G287),IF($B287="RAB Long",SUMIFS('RAB Prices Long'!N:N,'RAB Prices Long'!$B:$B,'All Prices combined'!$D287,'RAB Prices Long'!$E:$E,'All Prices combined'!$G287)))),2)</f>
        <v>0</v>
      </c>
      <c r="L287" s="2">
        <f>ROUND(IF($B287="Annuity",SUMIFS('Annuity Prices'!O:O,'Annuity Prices'!$B:$B,$D287,'Annuity Prices'!$E:$E,$G287),IF($B287="RAB Short",SUMIFS('RAB Prices Short'!O:O,'RAB Prices Short'!$B:$B,'All Prices combined'!$D287,'RAB Prices Short'!$E:$E,'All Prices combined'!$G287),IF($B287="RAB Long",SUMIFS('RAB Prices Long'!O:O,'RAB Prices Long'!$B:$B,'All Prices combined'!$D287,'RAB Prices Long'!$E:$E,'All Prices combined'!$G287)))),2)</f>
        <v>0</v>
      </c>
      <c r="M287" s="2">
        <f>ROUND(IF($B287="Annuity",SUMIFS('Annuity Prices'!P:P,'Annuity Prices'!$B:$B,$D287,'Annuity Prices'!$E:$E,$G287),IF($B287="RAB Short",SUMIFS('RAB Prices Short'!P:P,'RAB Prices Short'!$B:$B,'All Prices combined'!$D287,'RAB Prices Short'!$E:$E,'All Prices combined'!$G287),IF($B287="RAB Long",SUMIFS('RAB Prices Long'!P:P,'RAB Prices Long'!$B:$B,'All Prices combined'!$D287,'RAB Prices Long'!$E:$E,'All Prices combined'!$G287)))),2)</f>
        <v>0</v>
      </c>
      <c r="N287" s="2">
        <f>ROUND(IF($B287="Annuity",SUMIFS('Annuity Prices'!Q:Q,'Annuity Prices'!$B:$B,$D287,'Annuity Prices'!$E:$E,$G287),IF($B287="RAB Short",SUMIFS('RAB Prices Short'!Q:Q,'RAB Prices Short'!$B:$B,'All Prices combined'!$D287,'RAB Prices Short'!$E:$E,'All Prices combined'!$G287),IF($B287="RAB Long",SUMIFS('RAB Prices Long'!Q:Q,'RAB Prices Long'!$B:$B,'All Prices combined'!$D287,'RAB Prices Long'!$E:$E,'All Prices combined'!$G287)))),2)</f>
        <v>0</v>
      </c>
      <c r="O287" s="2">
        <f>ROUND(IF($B287="Annuity",SUMIFS('Annuity Prices'!R:R,'Annuity Prices'!$B:$B,$D287,'Annuity Prices'!$E:$E,$G287),IF($B287="RAB Short",SUMIFS('RAB Prices Short'!R:R,'RAB Prices Short'!$B:$B,'All Prices combined'!$D287,'RAB Prices Short'!$E:$E,'All Prices combined'!$G287),IF($B287="RAB Long",SUMIFS('RAB Prices Long'!R:R,'RAB Prices Long'!$B:$B,'All Prices combined'!$D287,'RAB Prices Long'!$E:$E,'All Prices combined'!$G287)))),2)</f>
        <v>0</v>
      </c>
      <c r="P287" s="2">
        <f>ROUND(IF($B287="Annuity",SUMIFS('Annuity Prices'!S:S,'Annuity Prices'!$B:$B,$D287,'Annuity Prices'!$E:$E,$G287),IF($B287="RAB Short",SUMIFS('RAB Prices Short'!S:S,'RAB Prices Short'!$B:$B,'All Prices combined'!$D287,'RAB Prices Short'!$E:$E,'All Prices combined'!$G287),IF($B287="RAB Long",SUMIFS('RAB Prices Long'!S:S,'RAB Prices Long'!$B:$B,'All Prices combined'!$D287,'RAB Prices Long'!$E:$E,'All Prices combined'!$G287)))),2)</f>
        <v>0</v>
      </c>
      <c r="Q287" s="2">
        <f>ROUND(IF($B287="Annuity",SUMIFS('Annuity Prices'!T:T,'Annuity Prices'!$B:$B,$D287,'Annuity Prices'!$E:$E,$G287),IF($B287="RAB Short",SUMIFS('RAB Prices Short'!T:T,'RAB Prices Short'!$B:$B,'All Prices combined'!$D287,'RAB Prices Short'!$E:$E,'All Prices combined'!$G287),IF($B287="RAB Long",SUMIFS('RAB Prices Long'!T:T,'RAB Prices Long'!$B:$B,'All Prices combined'!$D287,'RAB Prices Long'!$E:$E,'All Prices combined'!$G287)))),2)</f>
        <v>0</v>
      </c>
      <c r="R287" s="2">
        <f>ROUND(IF($B287="Annuity",SUMIFS('Annuity Prices'!U:U,'Annuity Prices'!$B:$B,$D287,'Annuity Prices'!$E:$E,$G287),IF($B287="RAB Short",SUMIFS('RAB Prices Short'!U:U,'RAB Prices Short'!$B:$B,'All Prices combined'!$D287,'RAB Prices Short'!$E:$E,'All Prices combined'!$G287),IF($B287="RAB Long",SUMIFS('RAB Prices Long'!U:U,'RAB Prices Long'!$B:$B,'All Prices combined'!$D287,'RAB Prices Long'!$E:$E,'All Prices combined'!$G287)))),2)</f>
        <v>0</v>
      </c>
      <c r="S287" s="2">
        <f>ROUND(IF($B287="Annuity",SUMIFS('Annuity Prices'!V:V,'Annuity Prices'!$B:$B,$D287,'Annuity Prices'!$E:$E,$G287),IF($B287="RAB Short",SUMIFS('RAB Prices Short'!V:V,'RAB Prices Short'!$B:$B,'All Prices combined'!$D287,'RAB Prices Short'!$E:$E,'All Prices combined'!$G287),IF($B287="RAB Long",SUMIFS('RAB Prices Long'!V:V,'RAB Prices Long'!$B:$B,'All Prices combined'!$D287,'RAB Prices Long'!$E:$E,'All Prices combined'!$G287)))),2)</f>
        <v>0</v>
      </c>
      <c r="T287" s="2">
        <f>ROUND(IF($B287="Annuity",SUMIFS('Annuity Prices'!W:W,'Annuity Prices'!$B:$B,$D287,'Annuity Prices'!$E:$E,$G287),IF($B287="RAB Short",SUMIFS('RAB Prices Short'!W:W,'RAB Prices Short'!$B:$B,'All Prices combined'!$D287,'RAB Prices Short'!$E:$E,'All Prices combined'!$G287),IF($B287="RAB Long",SUMIFS('RAB Prices Long'!W:W,'RAB Prices Long'!$B:$B,'All Prices combined'!$D287,'RAB Prices Long'!$E:$E,'All Prices combined'!$G287)))),2)</f>
        <v>0</v>
      </c>
      <c r="U287" s="2">
        <f>ROUND(IF($B287="Annuity",SUMIFS('Annuity Prices'!X:X,'Annuity Prices'!$B:$B,$D287,'Annuity Prices'!$E:$E,$G287),IF($B287="RAB Short",SUMIFS('RAB Prices Short'!X:X,'RAB Prices Short'!$B:$B,'All Prices combined'!$D287,'RAB Prices Short'!$E:$E,'All Prices combined'!$G287),IF($B287="RAB Long",SUMIFS('RAB Prices Long'!X:X,'RAB Prices Long'!$B:$B,'All Prices combined'!$D287,'RAB Prices Long'!$E:$E,'All Prices combined'!$G287)))),2)</f>
        <v>0</v>
      </c>
      <c r="V287" s="2">
        <f>ROUND(IF($B287="Annuity",SUMIFS('Annuity Prices'!Y:Y,'Annuity Prices'!$B:$B,$D287,'Annuity Prices'!$E:$E,$G287),IF($B287="RAB Short",SUMIFS('RAB Prices Short'!Y:Y,'RAB Prices Short'!$B:$B,'All Prices combined'!$D287,'RAB Prices Short'!$E:$E,'All Prices combined'!$G287),IF($B287="RAB Long",SUMIFS('RAB Prices Long'!Y:Y,'RAB Prices Long'!$B:$B,'All Prices combined'!$D287,'RAB Prices Long'!$E:$E,'All Prices combined'!$G287)))),2)</f>
        <v>0</v>
      </c>
      <c r="W287" s="2">
        <f>ROUND(IF($B287="Annuity",SUMIFS('Annuity Prices'!Z:Z,'Annuity Prices'!$B:$B,$D287,'Annuity Prices'!$E:$E,$G287),IF($B287="RAB Short",SUMIFS('RAB Prices Short'!Z:Z,'RAB Prices Short'!$B:$B,'All Prices combined'!$D287,'RAB Prices Short'!$E:$E,'All Prices combined'!$G287),IF($B287="RAB Long",SUMIFS('RAB Prices Long'!Z:Z,'RAB Prices Long'!$B:$B,'All Prices combined'!$D287,'RAB Prices Long'!$E:$E,'All Prices combined'!$G287)))),2)</f>
        <v>0</v>
      </c>
      <c r="X287" s="2">
        <f>ROUND(IF($B287="Annuity",SUMIFS('Annuity Prices'!AA:AA,'Annuity Prices'!$B:$B,$D287,'Annuity Prices'!$E:$E,$G287),IF($B287="RAB Short",SUMIFS('RAB Prices Short'!AA:AA,'RAB Prices Short'!$B:$B,'All Prices combined'!$D287,'RAB Prices Short'!$E:$E,'All Prices combined'!$G287),IF($B287="RAB Long",SUMIFS('RAB Prices Long'!AA:AA,'RAB Prices Long'!$B:$B,'All Prices combined'!$D287,'RAB Prices Long'!$E:$E,'All Prices combined'!$G287)))),2)</f>
        <v>0</v>
      </c>
      <c r="Y287" s="2">
        <f>ROUND(IF($B287="Annuity",SUMIFS('Annuity Prices'!AB:AB,'Annuity Prices'!$B:$B,$D287,'Annuity Prices'!$E:$E,$G287),IF($B287="RAB Short",SUMIFS('RAB Prices Short'!AB:AB,'RAB Prices Short'!$B:$B,'All Prices combined'!$D287,'RAB Prices Short'!$E:$E,'All Prices combined'!$G287),IF($B287="RAB Long",SUMIFS('RAB Prices Long'!AB:AB,'RAB Prices Long'!$B:$B,'All Prices combined'!$D287,'RAB Prices Long'!$E:$E,'All Prices combined'!$G287)))),2)</f>
        <v>0</v>
      </c>
      <c r="Z287" s="2">
        <f>ROUND(IF($B287="Annuity",SUMIFS('Annuity Prices'!AC:AC,'Annuity Prices'!$B:$B,$D287,'Annuity Prices'!$E:$E,$G287),IF($B287="RAB Short",SUMIFS('RAB Prices Short'!AC:AC,'RAB Prices Short'!$B:$B,'All Prices combined'!$D287,'RAB Prices Short'!$E:$E,'All Prices combined'!$G287),IF($B287="RAB Long",SUMIFS('RAB Prices Long'!AC:AC,'RAB Prices Long'!$B:$B,'All Prices combined'!$D287,'RAB Prices Long'!$E:$E,'All Prices combined'!$G287)))),2)</f>
        <v>0</v>
      </c>
      <c r="AA287" s="2">
        <f>ROUND(IF($B287="Annuity",SUMIFS('Annuity Prices'!AD:AD,'Annuity Prices'!$B:$B,$D287,'Annuity Prices'!$E:$E,$G287),IF($B287="RAB Short",SUMIFS('RAB Prices Short'!AD:AD,'RAB Prices Short'!$B:$B,'All Prices combined'!$D287,'RAB Prices Short'!$E:$E,'All Prices combined'!$G287),IF($B287="RAB Long",SUMIFS('RAB Prices Long'!AD:AD,'RAB Prices Long'!$B:$B,'All Prices combined'!$D287,'RAB Prices Long'!$E:$E,'All Prices combined'!$G287)))),2)</f>
        <v>0</v>
      </c>
      <c r="AB287" s="2">
        <f>ROUND(IF($B287="Annuity",SUMIFS('Annuity Prices'!AE:AE,'Annuity Prices'!$B:$B,$D287,'Annuity Prices'!$E:$E,$G287),IF($B287="RAB Short",SUMIFS('RAB Prices Short'!AE:AE,'RAB Prices Short'!$B:$B,'All Prices combined'!$D287,'RAB Prices Short'!$E:$E,'All Prices combined'!$G287),IF($B287="RAB Long",SUMIFS('RAB Prices Long'!AE:AE,'RAB Prices Long'!$B:$B,'All Prices combined'!$D287,'RAB Prices Long'!$E:$E,'All Prices combined'!$G287)))),2)</f>
        <v>0</v>
      </c>
      <c r="AC287" s="2">
        <f>ROUND(IF($B287="Annuity",SUMIFS('Annuity Prices'!AF:AF,'Annuity Prices'!$B:$B,$D287,'Annuity Prices'!$E:$E,$G287),IF($B287="RAB Short",SUMIFS('RAB Prices Short'!AF:AF,'RAB Prices Short'!$B:$B,'All Prices combined'!$D287,'RAB Prices Short'!$E:$E,'All Prices combined'!$G287),IF($B287="RAB Long",SUMIFS('RAB Prices Long'!AF:AF,'RAB Prices Long'!$B:$B,'All Prices combined'!$D287,'RAB Prices Long'!$E:$E,'All Prices combined'!$G287)))),2)</f>
        <v>0</v>
      </c>
      <c r="AD287" s="2">
        <f>ROUND(IF($B287="Annuity",SUMIFS('Annuity Prices'!AG:AG,'Annuity Prices'!$B:$B,$D287,'Annuity Prices'!$E:$E,$G287),IF($B287="RAB Short",SUMIFS('RAB Prices Short'!AG:AG,'RAB Prices Short'!$B:$B,'All Prices combined'!$D287,'RAB Prices Short'!$E:$E,'All Prices combined'!$G287),IF($B287="RAB Long",SUMIFS('RAB Prices Long'!AG:AG,'RAB Prices Long'!$B:$B,'All Prices combined'!$D287,'RAB Prices Long'!$E:$E,'All Prices combined'!$G287)))),2)</f>
        <v>0</v>
      </c>
      <c r="AE287" s="2">
        <f>ROUND(IF($B287="Annuity",SUMIFS('Annuity Prices'!AH:AH,'Annuity Prices'!$B:$B,$D287,'Annuity Prices'!$E:$E,$G287),IF($B287="RAB Short",SUMIFS('RAB Prices Short'!AH:AH,'RAB Prices Short'!$B:$B,'All Prices combined'!$D287,'RAB Prices Short'!$E:$E,'All Prices combined'!$G287),IF($B287="RAB Long",SUMIFS('RAB Prices Long'!AH:AH,'RAB Prices Long'!$B:$B,'All Prices combined'!$D287,'RAB Prices Long'!$E:$E,'All Prices combined'!$G287)))),2)</f>
        <v>0</v>
      </c>
      <c r="AF287" s="2">
        <f>ROUND(IF($B287="Annuity",SUMIFS('Annuity Prices'!AI:AI,'Annuity Prices'!$B:$B,$D287,'Annuity Prices'!$E:$E,$G287),IF($B287="RAB Short",SUMIFS('RAB Prices Short'!AI:AI,'RAB Prices Short'!$B:$B,'All Prices combined'!$D287,'RAB Prices Short'!$E:$E,'All Prices combined'!$G287),IF($B287="RAB Long",SUMIFS('RAB Prices Long'!AI:AI,'RAB Prices Long'!$B:$B,'All Prices combined'!$D287,'RAB Prices Long'!$E:$E,'All Prices combined'!$G287)))),2)</f>
        <v>0</v>
      </c>
      <c r="AG287" s="2">
        <f>ROUND(IF($B287="Annuity",SUMIFS('Annuity Prices'!AJ:AJ,'Annuity Prices'!$B:$B,$D287,'Annuity Prices'!$E:$E,$G287),IF($B287="RAB Short",SUMIFS('RAB Prices Short'!AJ:AJ,'RAB Prices Short'!$B:$B,'All Prices combined'!$D287,'RAB Prices Short'!$E:$E,'All Prices combined'!$G287),IF($B287="RAB Long",SUMIFS('RAB Prices Long'!AJ:AJ,'RAB Prices Long'!$B:$B,'All Prices combined'!$D287,'RAB Prices Long'!$E:$E,'All Prices combined'!$G287)))),2)</f>
        <v>0</v>
      </c>
      <c r="AH287" s="2">
        <f>ROUND(IF($B287="Annuity",SUMIFS('Annuity Prices'!AK:AK,'Annuity Prices'!$B:$B,$D287,'Annuity Prices'!$E:$E,$G287),IF($B287="RAB Short",SUMIFS('RAB Prices Short'!AK:AK,'RAB Prices Short'!$B:$B,'All Prices combined'!$D287,'RAB Prices Short'!$E:$E,'All Prices combined'!$G287),IF($B287="RAB Long",SUMIFS('RAB Prices Long'!AK:AK,'RAB Prices Long'!$B:$B,'All Prices combined'!$D287,'RAB Prices Long'!$E:$E,'All Prices combined'!$G287)))),2)</f>
        <v>0</v>
      </c>
      <c r="AI287" s="2">
        <f>ROUND(IF($B287="Annuity",SUMIFS('Annuity Prices'!AL:AL,'Annuity Prices'!$B:$B,$D287,'Annuity Prices'!$E:$E,$G287),IF($B287="RAB Short",SUMIFS('RAB Prices Short'!AL:AL,'RAB Prices Short'!$B:$B,'All Prices combined'!$D287,'RAB Prices Short'!$E:$E,'All Prices combined'!$G287),IF($B287="RAB Long",SUMIFS('RAB Prices Long'!AL:AL,'RAB Prices Long'!$B:$B,'All Prices combined'!$D287,'RAB Prices Long'!$E:$E,'All Prices combined'!$G287)))),2)</f>
        <v>0</v>
      </c>
      <c r="AJ287" s="2">
        <f>ROUND(IF($B287="Annuity",SUMIFS('Annuity Prices'!AM:AM,'Annuity Prices'!$B:$B,$D287,'Annuity Prices'!$E:$E,$G287),IF($B287="RAB Short",SUMIFS('RAB Prices Short'!AM:AM,'RAB Prices Short'!$B:$B,'All Prices combined'!$D287,'RAB Prices Short'!$E:$E,'All Prices combined'!$G287),IF($B287="RAB Long",SUMIFS('RAB Prices Long'!AM:AM,'RAB Prices Long'!$B:$B,'All Prices combined'!$D287,'RAB Prices Long'!$E:$E,'All Prices combined'!$G287)))),2)</f>
        <v>0</v>
      </c>
      <c r="AK287" s="2">
        <f>ROUND(IF($B287="Annuity",SUMIFS('Annuity Prices'!AN:AN,'Annuity Prices'!$B:$B,$D287,'Annuity Prices'!$E:$E,$G287),IF($B287="RAB Short",SUMIFS('RAB Prices Short'!AN:AN,'RAB Prices Short'!$B:$B,'All Prices combined'!$D287,'RAB Prices Short'!$E:$E,'All Prices combined'!$G287),IF($B287="RAB Long",SUMIFS('RAB Prices Long'!AN:AN,'RAB Prices Long'!$B:$B,'All Prices combined'!$D287,'RAB Prices Long'!$E:$E,'All Prices combined'!$G287)))),2)</f>
        <v>0</v>
      </c>
      <c r="AL287" s="2">
        <f>ROUND(IF($B287="Annuity",SUMIFS('Annuity Prices'!AO:AO,'Annuity Prices'!$B:$B,$D287,'Annuity Prices'!$E:$E,$G287),IF($B287="RAB Short",SUMIFS('RAB Prices Short'!AO:AO,'RAB Prices Short'!$B:$B,'All Prices combined'!$D287,'RAB Prices Short'!$E:$E,'All Prices combined'!$G287),IF($B287="RAB Long",SUMIFS('RAB Prices Long'!AO:AO,'RAB Prices Long'!$B:$B,'All Prices combined'!$D287,'RAB Prices Long'!$E:$E,'All Prices combined'!$G287)))),2)</f>
        <v>0</v>
      </c>
      <c r="AM287" s="2">
        <f>ROUND(IF($B287="Annuity",SUMIFS('Annuity Prices'!AP:AP,'Annuity Prices'!$B:$B,$D287,'Annuity Prices'!$E:$E,$G287),IF($B287="RAB Short",SUMIFS('RAB Prices Short'!AP:AP,'RAB Prices Short'!$B:$B,'All Prices combined'!$D287,'RAB Prices Short'!$E:$E,'All Prices combined'!$G287),IF($B287="RAB Long",SUMIFS('RAB Prices Long'!AP:AP,'RAB Prices Long'!$B:$B,'All Prices combined'!$D287,'RAB Prices Long'!$E:$E,'All Prices combined'!$G287)))),2)</f>
        <v>0</v>
      </c>
      <c r="AN287" s="2">
        <f>ROUND(IF($B287="Annuity",SUMIFS('Annuity Prices'!AQ:AQ,'Annuity Prices'!$B:$B,$D287,'Annuity Prices'!$E:$E,$G287),IF($B287="RAB Short",SUMIFS('RAB Prices Short'!AQ:AQ,'RAB Prices Short'!$B:$B,'All Prices combined'!$D287,'RAB Prices Short'!$E:$E,'All Prices combined'!$G287),IF($B287="RAB Long",SUMIFS('RAB Prices Long'!AQ:AQ,'RAB Prices Long'!$B:$B,'All Prices combined'!$D287,'RAB Prices Long'!$E:$E,'All Prices combined'!$G287)))),2)</f>
        <v>0</v>
      </c>
      <c r="AO287" s="2">
        <f>ROUND(IF($B287="Annuity",SUMIFS('Annuity Prices'!AR:AR,'Annuity Prices'!$B:$B,$D287,'Annuity Prices'!$E:$E,$G287),IF($B287="RAB Short",SUMIFS('RAB Prices Short'!AR:AR,'RAB Prices Short'!$B:$B,'All Prices combined'!$D287,'RAB Prices Short'!$E:$E,'All Prices combined'!$G287),IF($B287="RAB Long",SUMIFS('RAB Prices Long'!AR:AR,'RAB Prices Long'!$B:$B,'All Prices combined'!$D287,'RAB Prices Long'!$E:$E,'All Prices combined'!$G287)))),2)</f>
        <v>0</v>
      </c>
      <c r="AP287" s="2">
        <f>ROUND(IF($B287="Annuity",SUMIFS('Annuity Prices'!AS:AS,'Annuity Prices'!$B:$B,$D287,'Annuity Prices'!$E:$E,$G287),IF($B287="RAB Short",SUMIFS('RAB Prices Short'!AS:AS,'RAB Prices Short'!$B:$B,'All Prices combined'!$D287,'RAB Prices Short'!$E:$E,'All Prices combined'!$G287),IF($B287="RAB Long",SUMIFS('RAB Prices Long'!AS:AS,'RAB Prices Long'!$B:$B,'All Prices combined'!$D287,'RAB Prices Long'!$E:$E,'All Prices combined'!$G287)))),2)</f>
        <v>0</v>
      </c>
      <c r="AQ287" s="2">
        <f>ROUND(IF($B287="Annuity",SUMIFS('Annuity Prices'!AT:AT,'Annuity Prices'!$B:$B,$D287,'Annuity Prices'!$E:$E,$G287),IF($B287="RAB Short",SUMIFS('RAB Prices Short'!AT:AT,'RAB Prices Short'!$B:$B,'All Prices combined'!$D287,'RAB Prices Short'!$E:$E,'All Prices combined'!$G287),IF($B287="RAB Long",SUMIFS('RAB Prices Long'!AT:AT,'RAB Prices Long'!$B:$B,'All Prices combined'!$D287,'RAB Prices Long'!$E:$E,'All Prices combined'!$G287)))),2)</f>
        <v>0</v>
      </c>
      <c r="AR287" s="2">
        <f>ROUND(IF($B287="Annuity",SUMIFS('Annuity Prices'!AU:AU,'Annuity Prices'!$B:$B,$D287,'Annuity Prices'!$E:$E,$G287),IF($B287="RAB Short",SUMIFS('RAB Prices Short'!AU:AU,'RAB Prices Short'!$B:$B,'All Prices combined'!$D287,'RAB Prices Short'!$E:$E,'All Prices combined'!$G287),IF($B287="RAB Long",SUMIFS('RAB Prices Long'!AU:AU,'RAB Prices Long'!$B:$B,'All Prices combined'!$D287,'RAB Prices Long'!$E:$E,'All Prices combined'!$G287)))),2)</f>
        <v>0</v>
      </c>
      <c r="AS287" s="2">
        <f>ROUND(IF($B287="Annuity",SUMIFS('Annuity Prices'!AV:AV,'Annuity Prices'!$B:$B,$D287,'Annuity Prices'!$E:$E,$G287),IF($B287="RAB Short",SUMIFS('RAB Prices Short'!AV:AV,'RAB Prices Short'!$B:$B,'All Prices combined'!$D287,'RAB Prices Short'!$E:$E,'All Prices combined'!$G287),IF($B287="RAB Long",SUMIFS('RAB Prices Long'!AV:AV,'RAB Prices Long'!$B:$B,'All Prices combined'!$D287,'RAB Prices Long'!$E:$E,'All Prices combined'!$G287)))),2)</f>
        <v>0</v>
      </c>
      <c r="AT287" s="2">
        <f>ROUND(IF($B287="Annuity",SUMIFS('Annuity Prices'!AW:AW,'Annuity Prices'!$B:$B,$D287,'Annuity Prices'!$E:$E,$G287),IF($B287="RAB Short",SUMIFS('RAB Prices Short'!AW:AW,'RAB Prices Short'!$B:$B,'All Prices combined'!$D287,'RAB Prices Short'!$E:$E,'All Prices combined'!$G287),IF($B287="RAB Long",SUMIFS('RAB Prices Long'!AW:AW,'RAB Prices Long'!$B:$B,'All Prices combined'!$D287,'RAB Prices Long'!$E:$E,'All Prices combined'!$G287)))),2)</f>
        <v>0</v>
      </c>
      <c r="AU287" s="2">
        <f>ROUND(IF($B287="Annuity",SUMIFS('Annuity Prices'!AX:AX,'Annuity Prices'!$B:$B,$D287,'Annuity Prices'!$E:$E,$G287),IF($B287="RAB Short",SUMIFS('RAB Prices Short'!AX:AX,'RAB Prices Short'!$B:$B,'All Prices combined'!$D287,'RAB Prices Short'!$E:$E,'All Prices combined'!$G287),IF($B287="RAB Long",SUMIFS('RAB Prices Long'!AX:AX,'RAB Prices Long'!$B:$B,'All Prices combined'!$D287,'RAB Prices Long'!$E:$E,'All Prices combined'!$G287)))),2)</f>
        <v>0</v>
      </c>
      <c r="AV287" s="2">
        <f>ROUND(IF($B287="Annuity",SUMIFS('Annuity Prices'!AY:AY,'Annuity Prices'!$B:$B,$D287,'Annuity Prices'!$E:$E,$G287),IF($B287="RAB Short",SUMIFS('RAB Prices Short'!AY:AY,'RAB Prices Short'!$B:$B,'All Prices combined'!$D287,'RAB Prices Short'!$E:$E,'All Prices combined'!$G287),IF($B287="RAB Long",SUMIFS('RAB Prices Long'!AY:AY,'RAB Prices Long'!$B:$B,'All Prices combined'!$D287,'RAB Prices Long'!$E:$E,'All Prices combined'!$G287)))),2)</f>
        <v>0</v>
      </c>
      <c r="AW287" s="2">
        <f>ROUND(IF($B287="Annuity",SUMIFS('Annuity Prices'!AZ:AZ,'Annuity Prices'!$B:$B,$D287,'Annuity Prices'!$E:$E,$G287),IF($B287="RAB Short",SUMIFS('RAB Prices Short'!AZ:AZ,'RAB Prices Short'!$B:$B,'All Prices combined'!$D287,'RAB Prices Short'!$E:$E,'All Prices combined'!$G287),IF($B287="RAB Long",SUMIFS('RAB Prices Long'!AZ:AZ,'RAB Prices Long'!$B:$B,'All Prices combined'!$D287,'RAB Prices Long'!$E:$E,'All Prices combined'!$G287)))),2)</f>
        <v>0</v>
      </c>
      <c r="AX287" s="2">
        <f>ROUND(IF($B287="Annuity",SUMIFS('Annuity Prices'!BA:BA,'Annuity Prices'!$B:$B,$D287,'Annuity Prices'!$E:$E,$G287),IF($B287="RAB Short",SUMIFS('RAB Prices Short'!BA:BA,'RAB Prices Short'!$B:$B,'All Prices combined'!$D287,'RAB Prices Short'!$E:$E,'All Prices combined'!$G287),IF($B287="RAB Long",SUMIFS('RAB Prices Long'!BA:BA,'RAB Prices Long'!$B:$B,'All Prices combined'!$D287,'RAB Prices Long'!$E:$E,'All Prices combined'!$G287)))),2)</f>
        <v>0</v>
      </c>
      <c r="AY287" s="2">
        <f>ROUND(IF($B287="Annuity",SUMIFS('Annuity Prices'!BB:BB,'Annuity Prices'!$B:$B,$D287,'Annuity Prices'!$E:$E,$G287),IF($B287="RAB Short",SUMIFS('RAB Prices Short'!BB:BB,'RAB Prices Short'!$B:$B,'All Prices combined'!$D287,'RAB Prices Short'!$E:$E,'All Prices combined'!$G287),IF($B287="RAB Long",SUMIFS('RAB Prices Long'!BB:BB,'RAB Prices Long'!$B:$B,'All Prices combined'!$D287,'RAB Prices Long'!$E:$E,'All Prices combined'!$G287)))),2)</f>
        <v>0</v>
      </c>
      <c r="AZ287" s="2">
        <f>ROUND(IF($B287="Annuity",SUMIFS('Annuity Prices'!BC:BC,'Annuity Prices'!$B:$B,$D287,'Annuity Prices'!$E:$E,$G287),IF($B287="RAB Short",SUMIFS('RAB Prices Short'!BC:BC,'RAB Prices Short'!$B:$B,'All Prices combined'!$D287,'RAB Prices Short'!$E:$E,'All Prices combined'!$G287),IF($B287="RAB Long",SUMIFS('RAB Prices Long'!BC:BC,'RAB Prices Long'!$B:$B,'All Prices combined'!$D287,'RAB Prices Long'!$E:$E,'All Prices combined'!$G287)))),2)</f>
        <v>0</v>
      </c>
      <c r="BA287" s="2">
        <f>ROUND(IF($B287="Annuity",SUMIFS('Annuity Prices'!BD:BD,'Annuity Prices'!$B:$B,$D287,'Annuity Prices'!$E:$E,$G287),IF($B287="RAB Short",SUMIFS('RAB Prices Short'!BD:BD,'RAB Prices Short'!$B:$B,'All Prices combined'!$D287,'RAB Prices Short'!$E:$E,'All Prices combined'!$G287),IF($B287="RAB Long",SUMIFS('RAB Prices Long'!BD:BD,'RAB Prices Long'!$B:$B,'All Prices combined'!$D287,'RAB Prices Long'!$E:$E,'All Prices combined'!$G287)))),2)</f>
        <v>0</v>
      </c>
      <c r="BB287" s="2">
        <f>ROUND(IF($B287="Annuity",SUMIFS('Annuity Prices'!BE:BE,'Annuity Prices'!$B:$B,$D287,'Annuity Prices'!$E:$E,$G287),IF($B287="RAB Short",SUMIFS('RAB Prices Short'!BE:BE,'RAB Prices Short'!$B:$B,'All Prices combined'!$D287,'RAB Prices Short'!$E:$E,'All Prices combined'!$G287),IF($B287="RAB Long",SUMIFS('RAB Prices Long'!BE:BE,'RAB Prices Long'!$B:$B,'All Prices combined'!$D287,'RAB Prices Long'!$E:$E,'All Prices combined'!$G287)))),2)</f>
        <v>0</v>
      </c>
      <c r="BC287" s="2">
        <f>ROUND(IF($B287="Annuity",SUMIFS('Annuity Prices'!BF:BF,'Annuity Prices'!$B:$B,$D287,'Annuity Prices'!$E:$E,$G287),IF($B287="RAB Short",SUMIFS('RAB Prices Short'!BF:BF,'RAB Prices Short'!$B:$B,'All Prices combined'!$D287,'RAB Prices Short'!$E:$E,'All Prices combined'!$G287),IF($B287="RAB Long",SUMIFS('RAB Prices Long'!BF:BF,'RAB Prices Long'!$B:$B,'All Prices combined'!$D287,'RAB Prices Long'!$E:$E,'All Prices combined'!$G287)))),2)</f>
        <v>0</v>
      </c>
      <c r="BD287" s="2">
        <f>ROUND(IF($B287="Annuity",SUMIFS('Annuity Prices'!BG:BG,'Annuity Prices'!$B:$B,$D287,'Annuity Prices'!$E:$E,$G287),IF($B287="RAB Short",SUMIFS('RAB Prices Short'!BG:BG,'RAB Prices Short'!$B:$B,'All Prices combined'!$D287,'RAB Prices Short'!$E:$E,'All Prices combined'!$G287),IF($B287="RAB Long",SUMIFS('RAB Prices Long'!BG:BG,'RAB Prices Long'!$B:$B,'All Prices combined'!$D287,'RAB Prices Long'!$E:$E,'All Prices combined'!$G287)))),2)</f>
        <v>0</v>
      </c>
      <c r="BE287" s="2">
        <f>ROUND(IF($B287="Annuity",SUMIFS('Annuity Prices'!BH:BH,'Annuity Prices'!$B:$B,$D287,'Annuity Prices'!$E:$E,$G287),IF($B287="RAB Short",SUMIFS('RAB Prices Short'!BH:BH,'RAB Prices Short'!$B:$B,'All Prices combined'!$D287,'RAB Prices Short'!$E:$E,'All Prices combined'!$G287),IF($B287="RAB Long",SUMIFS('RAB Prices Long'!BH:BH,'RAB Prices Long'!$B:$B,'All Prices combined'!$D287,'RAB Prices Long'!$E:$E,'All Prices combined'!$G287)))),2)</f>
        <v>0</v>
      </c>
      <c r="BF287" s="2">
        <f>ROUND(IF($B287="Annuity",SUMIFS('Annuity Prices'!BI:BI,'Annuity Prices'!$B:$B,$D287,'Annuity Prices'!$E:$E,$G287),IF($B287="RAB Short",SUMIFS('RAB Prices Short'!BI:BI,'RAB Prices Short'!$B:$B,'All Prices combined'!$D287,'RAB Prices Short'!$E:$E,'All Prices combined'!$G287),IF($B287="RAB Long",SUMIFS('RAB Prices Long'!BI:BI,'RAB Prices Long'!$B:$B,'All Prices combined'!$D287,'RAB Prices Long'!$E:$E,'All Prices combined'!$G287)))),2)</f>
        <v>0</v>
      </c>
      <c r="BG287" s="2">
        <f>ROUND(IF($B287="Annuity",SUMIFS('Annuity Prices'!BJ:BJ,'Annuity Prices'!$B:$B,$D287,'Annuity Prices'!$E:$E,$G287),IF($B287="RAB Short",SUMIFS('RAB Prices Short'!BJ:BJ,'RAB Prices Short'!$B:$B,'All Prices combined'!$D287,'RAB Prices Short'!$E:$E,'All Prices combined'!$G287),IF($B287="RAB Long",SUMIFS('RAB Prices Long'!BJ:BJ,'RAB Prices Long'!$B:$B,'All Prices combined'!$D287,'RAB Prices Long'!$E:$E,'All Prices combined'!$G287)))),2)</f>
        <v>0</v>
      </c>
      <c r="BH287" s="2">
        <f>ROUND(IF($B287="Annuity",SUMIFS('Annuity Prices'!BK:BK,'Annuity Prices'!$B:$B,$D287,'Annuity Prices'!$E:$E,$G287),IF($B287="RAB Short",SUMIFS('RAB Prices Short'!BK:BK,'RAB Prices Short'!$B:$B,'All Prices combined'!$D287,'RAB Prices Short'!$E:$E,'All Prices combined'!$G287),IF($B287="RAB Long",SUMIFS('RAB Prices Long'!BK:BK,'RAB Prices Long'!$B:$B,'All Prices combined'!$D287,'RAB Prices Long'!$E:$E,'All Prices combined'!$G287)))),2)</f>
        <v>0</v>
      </c>
      <c r="BI287" s="2">
        <f>ROUND(IF($B287="Annuity",SUMIFS('Annuity Prices'!BL:BL,'Annuity Prices'!$B:$B,$D287,'Annuity Prices'!$E:$E,$G287),IF($B287="RAB Short",SUMIFS('RAB Prices Short'!BL:BL,'RAB Prices Short'!$B:$B,'All Prices combined'!$D287,'RAB Prices Short'!$E:$E,'All Prices combined'!$G287),IF($B287="RAB Long",SUMIFS('RAB Prices Long'!BL:BL,'RAB Prices Long'!$B:$B,'All Prices combined'!$D287,'RAB Prices Long'!$E:$E,'All Prices combined'!$G287)))),2)</f>
        <v>0</v>
      </c>
      <c r="BJ287" s="2">
        <f>ROUND(IF($B287="Annuity",SUMIFS('Annuity Prices'!BM:BM,'Annuity Prices'!$B:$B,$D287,'Annuity Prices'!$E:$E,$G287),IF($B287="RAB Short",SUMIFS('RAB Prices Short'!BM:BM,'RAB Prices Short'!$B:$B,'All Prices combined'!$D287,'RAB Prices Short'!$E:$E,'All Prices combined'!$G287),IF($B287="RAB Long",SUMIFS('RAB Prices Long'!BM:BM,'RAB Prices Long'!$B:$B,'All Prices combined'!$D287,'RAB Prices Long'!$E:$E,'All Prices combined'!$G287)))),2)</f>
        <v>0</v>
      </c>
      <c r="BK287" s="2">
        <f>ROUND(IF($B287="Annuity",SUMIFS('Annuity Prices'!BN:BN,'Annuity Prices'!$B:$B,$D287,'Annuity Prices'!$E:$E,$G287),IF($B287="RAB Short",SUMIFS('RAB Prices Short'!BN:BN,'RAB Prices Short'!$B:$B,'All Prices combined'!$D287,'RAB Prices Short'!$E:$E,'All Prices combined'!$G287),IF($B287="RAB Long",SUMIFS('RAB Prices Long'!BN:BN,'RAB Prices Long'!$B:$B,'All Prices combined'!$D287,'RAB Prices Long'!$E:$E,'All Prices combined'!$G287)))),2)</f>
        <v>0</v>
      </c>
      <c r="BL287" s="2">
        <f>ROUND(IF($B287="Annuity",SUMIFS('Annuity Prices'!BO:BO,'Annuity Prices'!$B:$B,$D287,'Annuity Prices'!$E:$E,$G287),IF($B287="RAB Short",SUMIFS('RAB Prices Short'!BO:BO,'RAB Prices Short'!$B:$B,'All Prices combined'!$D287,'RAB Prices Short'!$E:$E,'All Prices combined'!$G287),IF($B287="RAB Long",SUMIFS('RAB Prices Long'!BO:BO,'RAB Prices Long'!$B:$B,'All Prices combined'!$D287,'RAB Prices Long'!$E:$E,'All Prices combined'!$G287)))),2)</f>
        <v>0</v>
      </c>
      <c r="BM287" s="2">
        <f>ROUND(IF($B287="Annuity",SUMIFS('Annuity Prices'!BP:BP,'Annuity Prices'!$B:$B,$D287,'Annuity Prices'!$E:$E,$G287),IF($B287="RAB Short",SUMIFS('RAB Prices Short'!BP:BP,'RAB Prices Short'!$B:$B,'All Prices combined'!$D287,'RAB Prices Short'!$E:$E,'All Prices combined'!$G287),IF($B287="RAB Long",SUMIFS('RAB Prices Long'!BP:BP,'RAB Prices Long'!$B:$B,'All Prices combined'!$D287,'RAB Prices Long'!$E:$E,'All Prices combined'!$G287)))),2)</f>
        <v>0</v>
      </c>
      <c r="BN287" s="2">
        <f>ROUND(IF($B287="Annuity",SUMIFS('Annuity Prices'!BQ:BQ,'Annuity Prices'!$B:$B,$D287,'Annuity Prices'!$E:$E,$G287),IF($B287="RAB Short",SUMIFS('RAB Prices Short'!BQ:BQ,'RAB Prices Short'!$B:$B,'All Prices combined'!$D287,'RAB Prices Short'!$E:$E,'All Prices combined'!$G287),IF($B287="RAB Long",SUMIFS('RAB Prices Long'!BQ:BQ,'RAB Prices Long'!$B:$B,'All Prices combined'!$D287,'RAB Prices Long'!$E:$E,'All Prices combined'!$G287)))),2)</f>
        <v>0</v>
      </c>
      <c r="BO287" s="2">
        <f>ROUND(IF($B287="Annuity",SUMIFS('Annuity Prices'!BR:BR,'Annuity Prices'!$B:$B,$D287,'Annuity Prices'!$E:$E,$G287),IF($B287="RAB Short",SUMIFS('RAB Prices Short'!BR:BR,'RAB Prices Short'!$B:$B,'All Prices combined'!$D287,'RAB Prices Short'!$E:$E,'All Prices combined'!$G287),IF($B287="RAB Long",SUMIFS('RAB Prices Long'!BR:BR,'RAB Prices Long'!$B:$B,'All Prices combined'!$D287,'RAB Prices Long'!$E:$E,'All Prices combined'!$G287)))),2)</f>
        <v>0</v>
      </c>
      <c r="BP287" s="2">
        <f>ROUND(IF($B287="Annuity",SUMIFS('Annuity Prices'!BS:BS,'Annuity Prices'!$B:$B,$D287,'Annuity Prices'!$E:$E,$G287),IF($B287="RAB Short",SUMIFS('RAB Prices Short'!BS:BS,'RAB Prices Short'!$B:$B,'All Prices combined'!$D287,'RAB Prices Short'!$E:$E,'All Prices combined'!$G287),IF($B287="RAB Long",SUMIFS('RAB Prices Long'!BS:BS,'RAB Prices Long'!$B:$B,'All Prices combined'!$D287,'RAB Prices Long'!$E:$E,'All Prices combined'!$G287)))),2)</f>
        <v>0</v>
      </c>
      <c r="BQ287" s="2">
        <f>ROUND(IF($B287="Annuity",SUMIFS('Annuity Prices'!BT:BT,'Annuity Prices'!$B:$B,$D287,'Annuity Prices'!$E:$E,$G287),IF($B287="RAB Short",SUMIFS('RAB Prices Short'!BT:BT,'RAB Prices Short'!$B:$B,'All Prices combined'!$D287,'RAB Prices Short'!$E:$E,'All Prices combined'!$G287),IF($B287="RAB Long",SUMIFS('RAB Prices Long'!BT:BT,'RAB Prices Long'!$B:$B,'All Prices combined'!$D287,'RAB Prices Long'!$E:$E,'All Prices combined'!$G287)))),2)</f>
        <v>0</v>
      </c>
      <c r="BR287" s="2">
        <f>ROUND(IF($B287="Annuity",SUMIFS('Annuity Prices'!BU:BU,'Annuity Prices'!$B:$B,$D287,'Annuity Prices'!$E:$E,$G287),IF($B287="RAB Short",SUMIFS('RAB Prices Short'!BU:BU,'RAB Prices Short'!$B:$B,'All Prices combined'!$D287,'RAB Prices Short'!$E:$E,'All Prices combined'!$G287),IF($B287="RAB Long",SUMIFS('RAB Prices Long'!BU:BU,'RAB Prices Long'!$B:$B,'All Prices combined'!$D287,'RAB Prices Long'!$E:$E,'All Prices combined'!$G287)))),2)</f>
        <v>0</v>
      </c>
      <c r="BS287" s="2">
        <f>ROUND(IF($B287="Annuity",SUMIFS('Annuity Prices'!BV:BV,'Annuity Prices'!$B:$B,$D287,'Annuity Prices'!$E:$E,$G287),IF($B287="RAB Short",SUMIFS('RAB Prices Short'!BV:BV,'RAB Prices Short'!$B:$B,'All Prices combined'!$D287,'RAB Prices Short'!$E:$E,'All Prices combined'!$G287),IF($B287="RAB Long",SUMIFS('RAB Prices Long'!BV:BV,'RAB Prices Long'!$B:$B,'All Prices combined'!$D287,'RAB Prices Long'!$E:$E,'All Prices combined'!$G287)))),2)</f>
        <v>0</v>
      </c>
      <c r="BT287" s="2">
        <f>ROUND(IF($B287="Annuity",SUMIFS('Annuity Prices'!BW:BW,'Annuity Prices'!$B:$B,$D287,'Annuity Prices'!$E:$E,$G287),IF($B287="RAB Short",SUMIFS('RAB Prices Short'!BW:BW,'RAB Prices Short'!$B:$B,'All Prices combined'!$D287,'RAB Prices Short'!$E:$E,'All Prices combined'!$G287),IF($B287="RAB Long",SUMIFS('RAB Prices Long'!BW:BW,'RAB Prices Long'!$B:$B,'All Prices combined'!$D287,'RAB Prices Long'!$E:$E,'All Prices combined'!$G287)))),2)</f>
        <v>0</v>
      </c>
      <c r="BU287" s="2">
        <f>ROUND(IF($B287="Annuity",SUMIFS('Annuity Prices'!BX:BX,'Annuity Prices'!$B:$B,$D287,'Annuity Prices'!$E:$E,$G287),IF($B287="RAB Short",SUMIFS('RAB Prices Short'!BX:BX,'RAB Prices Short'!$B:$B,'All Prices combined'!$D287,'RAB Prices Short'!$E:$E,'All Prices combined'!$G287),IF($B287="RAB Long",SUMIFS('RAB Prices Long'!BX:BX,'RAB Prices Long'!$B:$B,'All Prices combined'!$D287,'RAB Prices Long'!$E:$E,'All Prices combined'!$G287)))),2)</f>
        <v>0</v>
      </c>
    </row>
    <row r="288" spans="2:73" x14ac:dyDescent="0.25">
      <c r="B288" t="s">
        <v>44</v>
      </c>
      <c r="C288">
        <v>18</v>
      </c>
      <c r="D288" t="s">
        <v>182</v>
      </c>
      <c r="E288" t="s">
        <v>180</v>
      </c>
      <c r="F288">
        <v>18</v>
      </c>
      <c r="G288" t="s">
        <v>38</v>
      </c>
      <c r="H288" t="s">
        <v>128</v>
      </c>
      <c r="I288" s="2">
        <f>ROUND(IF($B288="Annuity",SUMIFS('Annuity Prices'!L:L,'Annuity Prices'!$B:$B,$D288,'Annuity Prices'!$E:$E,$G288),IF($B288="RAB Short",SUMIFS('RAB Prices Short'!L:L,'RAB Prices Short'!$B:$B,'All Prices combined'!$D288,'RAB Prices Short'!$E:$E,'All Prices combined'!$G288),IF($B288="RAB Long",SUMIFS('RAB Prices Long'!L:L,'RAB Prices Long'!$B:$B,'All Prices combined'!$D288,'RAB Prices Long'!$E:$E,'All Prices combined'!$G288)))),2)</f>
        <v>0</v>
      </c>
      <c r="J288" s="2">
        <f>ROUND(IF($B288="Annuity",SUMIFS('Annuity Prices'!M:M,'Annuity Prices'!$B:$B,$D288,'Annuity Prices'!$E:$E,$G288),IF($B288="RAB Short",SUMIFS('RAB Prices Short'!M:M,'RAB Prices Short'!$B:$B,'All Prices combined'!$D288,'RAB Prices Short'!$E:$E,'All Prices combined'!$G288),IF($B288="RAB Long",SUMIFS('RAB Prices Long'!M:M,'RAB Prices Long'!$B:$B,'All Prices combined'!$D288,'RAB Prices Long'!$E:$E,'All Prices combined'!$G288)))),2)</f>
        <v>0</v>
      </c>
      <c r="K288" s="2">
        <f>ROUND(IF($B288="Annuity",SUMIFS('Annuity Prices'!N:N,'Annuity Prices'!$B:$B,$D288,'Annuity Prices'!$E:$E,$G288),IF($B288="RAB Short",SUMIFS('RAB Prices Short'!N:N,'RAB Prices Short'!$B:$B,'All Prices combined'!$D288,'RAB Prices Short'!$E:$E,'All Prices combined'!$G288),IF($B288="RAB Long",SUMIFS('RAB Prices Long'!N:N,'RAB Prices Long'!$B:$B,'All Prices combined'!$D288,'RAB Prices Long'!$E:$E,'All Prices combined'!$G288)))),2)</f>
        <v>15.69</v>
      </c>
      <c r="L288" s="2">
        <f>ROUND(IF($B288="Annuity",SUMIFS('Annuity Prices'!O:O,'Annuity Prices'!$B:$B,$D288,'Annuity Prices'!$E:$E,$G288),IF($B288="RAB Short",SUMIFS('RAB Prices Short'!O:O,'RAB Prices Short'!$B:$B,'All Prices combined'!$D288,'RAB Prices Short'!$E:$E,'All Prices combined'!$G288),IF($B288="RAB Long",SUMIFS('RAB Prices Long'!O:O,'RAB Prices Long'!$B:$B,'All Prices combined'!$D288,'RAB Prices Long'!$E:$E,'All Prices combined'!$G288)))),2)</f>
        <v>16.14</v>
      </c>
      <c r="M288" s="2">
        <f>ROUND(IF($B288="Annuity",SUMIFS('Annuity Prices'!P:P,'Annuity Prices'!$B:$B,$D288,'Annuity Prices'!$E:$E,$G288),IF($B288="RAB Short",SUMIFS('RAB Prices Short'!P:P,'RAB Prices Short'!$B:$B,'All Prices combined'!$D288,'RAB Prices Short'!$E:$E,'All Prices combined'!$G288),IF($B288="RAB Long",SUMIFS('RAB Prices Long'!P:P,'RAB Prices Long'!$B:$B,'All Prices combined'!$D288,'RAB Prices Long'!$E:$E,'All Prices combined'!$G288)))),2)</f>
        <v>16.649999999999999</v>
      </c>
      <c r="N288" s="2">
        <f>ROUND(IF($B288="Annuity",SUMIFS('Annuity Prices'!Q:Q,'Annuity Prices'!$B:$B,$D288,'Annuity Prices'!$E:$E,$G288),IF($B288="RAB Short",SUMIFS('RAB Prices Short'!Q:Q,'RAB Prices Short'!$B:$B,'All Prices combined'!$D288,'RAB Prices Short'!$E:$E,'All Prices combined'!$G288),IF($B288="RAB Long",SUMIFS('RAB Prices Long'!Q:Q,'RAB Prices Long'!$B:$B,'All Prices combined'!$D288,'RAB Prices Long'!$E:$E,'All Prices combined'!$G288)))),2)</f>
        <v>17.059999999999999</v>
      </c>
      <c r="O288" s="2">
        <f>ROUND(IF($B288="Annuity",SUMIFS('Annuity Prices'!R:R,'Annuity Prices'!$B:$B,$D288,'Annuity Prices'!$E:$E,$G288),IF($B288="RAB Short",SUMIFS('RAB Prices Short'!R:R,'RAB Prices Short'!$B:$B,'All Prices combined'!$D288,'RAB Prices Short'!$E:$E,'All Prices combined'!$G288),IF($B288="RAB Long",SUMIFS('RAB Prices Long'!R:R,'RAB Prices Long'!$B:$B,'All Prices combined'!$D288,'RAB Prices Long'!$E:$E,'All Prices combined'!$G288)))),2)</f>
        <v>17.489999999999998</v>
      </c>
      <c r="P288" s="2">
        <f>ROUND(IF($B288="Annuity",SUMIFS('Annuity Prices'!S:S,'Annuity Prices'!$B:$B,$D288,'Annuity Prices'!$E:$E,$G288),IF($B288="RAB Short",SUMIFS('RAB Prices Short'!S:S,'RAB Prices Short'!$B:$B,'All Prices combined'!$D288,'RAB Prices Short'!$E:$E,'All Prices combined'!$G288),IF($B288="RAB Long",SUMIFS('RAB Prices Long'!S:S,'RAB Prices Long'!$B:$B,'All Prices combined'!$D288,'RAB Prices Long'!$E:$E,'All Prices combined'!$G288)))),2)</f>
        <v>17.93</v>
      </c>
      <c r="Q288" s="2">
        <f>ROUND(IF($B288="Annuity",SUMIFS('Annuity Prices'!T:T,'Annuity Prices'!$B:$B,$D288,'Annuity Prices'!$E:$E,$G288),IF($B288="RAB Short",SUMIFS('RAB Prices Short'!T:T,'RAB Prices Short'!$B:$B,'All Prices combined'!$D288,'RAB Prices Short'!$E:$E,'All Prices combined'!$G288),IF($B288="RAB Long",SUMIFS('RAB Prices Long'!T:T,'RAB Prices Long'!$B:$B,'All Prices combined'!$D288,'RAB Prices Long'!$E:$E,'All Prices combined'!$G288)))),2)</f>
        <v>18.73</v>
      </c>
      <c r="R288" s="2">
        <f>ROUND(IF($B288="Annuity",SUMIFS('Annuity Prices'!U:U,'Annuity Prices'!$B:$B,$D288,'Annuity Prices'!$E:$E,$G288),IF($B288="RAB Short",SUMIFS('RAB Prices Short'!U:U,'RAB Prices Short'!$B:$B,'All Prices combined'!$D288,'RAB Prices Short'!$E:$E,'All Prices combined'!$G288),IF($B288="RAB Long",SUMIFS('RAB Prices Long'!U:U,'RAB Prices Long'!$B:$B,'All Prices combined'!$D288,'RAB Prices Long'!$E:$E,'All Prices combined'!$G288)))),2)</f>
        <v>19.2</v>
      </c>
      <c r="S288" s="2">
        <f>ROUND(IF($B288="Annuity",SUMIFS('Annuity Prices'!V:V,'Annuity Prices'!$B:$B,$D288,'Annuity Prices'!$E:$E,$G288),IF($B288="RAB Short",SUMIFS('RAB Prices Short'!V:V,'RAB Prices Short'!$B:$B,'All Prices combined'!$D288,'RAB Prices Short'!$E:$E,'All Prices combined'!$G288),IF($B288="RAB Long",SUMIFS('RAB Prices Long'!V:V,'RAB Prices Long'!$B:$B,'All Prices combined'!$D288,'RAB Prices Long'!$E:$E,'All Prices combined'!$G288)))),2)</f>
        <v>19.670000000000002</v>
      </c>
      <c r="T288" s="2">
        <f>ROUND(IF($B288="Annuity",SUMIFS('Annuity Prices'!W:W,'Annuity Prices'!$B:$B,$D288,'Annuity Prices'!$E:$E,$G288),IF($B288="RAB Short",SUMIFS('RAB Prices Short'!W:W,'RAB Prices Short'!$B:$B,'All Prices combined'!$D288,'RAB Prices Short'!$E:$E,'All Prices combined'!$G288),IF($B288="RAB Long",SUMIFS('RAB Prices Long'!W:W,'RAB Prices Long'!$B:$B,'All Prices combined'!$D288,'RAB Prices Long'!$E:$E,'All Prices combined'!$G288)))),2)</f>
        <v>20.170000000000002</v>
      </c>
      <c r="U288" s="2">
        <f>ROUND(IF($B288="Annuity",SUMIFS('Annuity Prices'!X:X,'Annuity Prices'!$B:$B,$D288,'Annuity Prices'!$E:$E,$G288),IF($B288="RAB Short",SUMIFS('RAB Prices Short'!X:X,'RAB Prices Short'!$B:$B,'All Prices combined'!$D288,'RAB Prices Short'!$E:$E,'All Prices combined'!$G288),IF($B288="RAB Long",SUMIFS('RAB Prices Long'!X:X,'RAB Prices Long'!$B:$B,'All Prices combined'!$D288,'RAB Prices Long'!$E:$E,'All Prices combined'!$G288)))),2)</f>
        <v>21.25</v>
      </c>
      <c r="V288" s="2">
        <f>ROUND(IF($B288="Annuity",SUMIFS('Annuity Prices'!Y:Y,'Annuity Prices'!$B:$B,$D288,'Annuity Prices'!$E:$E,$G288),IF($B288="RAB Short",SUMIFS('RAB Prices Short'!Y:Y,'RAB Prices Short'!$B:$B,'All Prices combined'!$D288,'RAB Prices Short'!$E:$E,'All Prices combined'!$G288),IF($B288="RAB Long",SUMIFS('RAB Prices Long'!Y:Y,'RAB Prices Long'!$B:$B,'All Prices combined'!$D288,'RAB Prices Long'!$E:$E,'All Prices combined'!$G288)))),2)</f>
        <v>21.78</v>
      </c>
      <c r="W288" s="2">
        <f>ROUND(IF($B288="Annuity",SUMIFS('Annuity Prices'!Z:Z,'Annuity Prices'!$B:$B,$D288,'Annuity Prices'!$E:$E,$G288),IF($B288="RAB Short",SUMIFS('RAB Prices Short'!Z:Z,'RAB Prices Short'!$B:$B,'All Prices combined'!$D288,'RAB Prices Short'!$E:$E,'All Prices combined'!$G288),IF($B288="RAB Long",SUMIFS('RAB Prices Long'!Z:Z,'RAB Prices Long'!$B:$B,'All Prices combined'!$D288,'RAB Prices Long'!$E:$E,'All Prices combined'!$G288)))),2)</f>
        <v>22.32</v>
      </c>
      <c r="X288" s="2">
        <f>ROUND(IF($B288="Annuity",SUMIFS('Annuity Prices'!AA:AA,'Annuity Prices'!$B:$B,$D288,'Annuity Prices'!$E:$E,$G288),IF($B288="RAB Short",SUMIFS('RAB Prices Short'!AA:AA,'RAB Prices Short'!$B:$B,'All Prices combined'!$D288,'RAB Prices Short'!$E:$E,'All Prices combined'!$G288),IF($B288="RAB Long",SUMIFS('RAB Prices Long'!AA:AA,'RAB Prices Long'!$B:$B,'All Prices combined'!$D288,'RAB Prices Long'!$E:$E,'All Prices combined'!$G288)))),2)</f>
        <v>22.88</v>
      </c>
      <c r="Y288" s="2">
        <f>ROUND(IF($B288="Annuity",SUMIFS('Annuity Prices'!AB:AB,'Annuity Prices'!$B:$B,$D288,'Annuity Prices'!$E:$E,$G288),IF($B288="RAB Short",SUMIFS('RAB Prices Short'!AB:AB,'RAB Prices Short'!$B:$B,'All Prices combined'!$D288,'RAB Prices Short'!$E:$E,'All Prices combined'!$G288),IF($B288="RAB Long",SUMIFS('RAB Prices Long'!AB:AB,'RAB Prices Long'!$B:$B,'All Prices combined'!$D288,'RAB Prices Long'!$E:$E,'All Prices combined'!$G288)))),2)</f>
        <v>23.96</v>
      </c>
      <c r="Z288" s="2">
        <f>ROUND(IF($B288="Annuity",SUMIFS('Annuity Prices'!AC:AC,'Annuity Prices'!$B:$B,$D288,'Annuity Prices'!$E:$E,$G288),IF($B288="RAB Short",SUMIFS('RAB Prices Short'!AC:AC,'RAB Prices Short'!$B:$B,'All Prices combined'!$D288,'RAB Prices Short'!$E:$E,'All Prices combined'!$G288),IF($B288="RAB Long",SUMIFS('RAB Prices Long'!AC:AC,'RAB Prices Long'!$B:$B,'All Prices combined'!$D288,'RAB Prices Long'!$E:$E,'All Prices combined'!$G288)))),2)</f>
        <v>24.56</v>
      </c>
      <c r="AA288" s="2">
        <f>ROUND(IF($B288="Annuity",SUMIFS('Annuity Prices'!AD:AD,'Annuity Prices'!$B:$B,$D288,'Annuity Prices'!$E:$E,$G288),IF($B288="RAB Short",SUMIFS('RAB Prices Short'!AD:AD,'RAB Prices Short'!$B:$B,'All Prices combined'!$D288,'RAB Prices Short'!$E:$E,'All Prices combined'!$G288),IF($B288="RAB Long",SUMIFS('RAB Prices Long'!AD:AD,'RAB Prices Long'!$B:$B,'All Prices combined'!$D288,'RAB Prices Long'!$E:$E,'All Prices combined'!$G288)))),2)</f>
        <v>25.17</v>
      </c>
      <c r="AB288" s="2">
        <f>ROUND(IF($B288="Annuity",SUMIFS('Annuity Prices'!AE:AE,'Annuity Prices'!$B:$B,$D288,'Annuity Prices'!$E:$E,$G288),IF($B288="RAB Short",SUMIFS('RAB Prices Short'!AE:AE,'RAB Prices Short'!$B:$B,'All Prices combined'!$D288,'RAB Prices Short'!$E:$E,'All Prices combined'!$G288),IF($B288="RAB Long",SUMIFS('RAB Prices Long'!AE:AE,'RAB Prices Long'!$B:$B,'All Prices combined'!$D288,'RAB Prices Long'!$E:$E,'All Prices combined'!$G288)))),2)</f>
        <v>25.8</v>
      </c>
      <c r="AC288" s="2">
        <f>ROUND(IF($B288="Annuity",SUMIFS('Annuity Prices'!AF:AF,'Annuity Prices'!$B:$B,$D288,'Annuity Prices'!$E:$E,$G288),IF($B288="RAB Short",SUMIFS('RAB Prices Short'!AF:AF,'RAB Prices Short'!$B:$B,'All Prices combined'!$D288,'RAB Prices Short'!$E:$E,'All Prices combined'!$G288),IF($B288="RAB Long",SUMIFS('RAB Prices Long'!AF:AF,'RAB Prices Long'!$B:$B,'All Prices combined'!$D288,'RAB Prices Long'!$E:$E,'All Prices combined'!$G288)))),2)</f>
        <v>27.53</v>
      </c>
      <c r="AD288" s="2">
        <f>ROUND(IF($B288="Annuity",SUMIFS('Annuity Prices'!AG:AG,'Annuity Prices'!$B:$B,$D288,'Annuity Prices'!$E:$E,$G288),IF($B288="RAB Short",SUMIFS('RAB Prices Short'!AG:AG,'RAB Prices Short'!$B:$B,'All Prices combined'!$D288,'RAB Prices Short'!$E:$E,'All Prices combined'!$G288),IF($B288="RAB Long",SUMIFS('RAB Prices Long'!AG:AG,'RAB Prices Long'!$B:$B,'All Prices combined'!$D288,'RAB Prices Long'!$E:$E,'All Prices combined'!$G288)))),2)</f>
        <v>28.21</v>
      </c>
      <c r="AE288" s="2">
        <f>ROUND(IF($B288="Annuity",SUMIFS('Annuity Prices'!AH:AH,'Annuity Prices'!$B:$B,$D288,'Annuity Prices'!$E:$E,$G288),IF($B288="RAB Short",SUMIFS('RAB Prices Short'!AH:AH,'RAB Prices Short'!$B:$B,'All Prices combined'!$D288,'RAB Prices Short'!$E:$E,'All Prices combined'!$G288),IF($B288="RAB Long",SUMIFS('RAB Prices Long'!AH:AH,'RAB Prices Long'!$B:$B,'All Prices combined'!$D288,'RAB Prices Long'!$E:$E,'All Prices combined'!$G288)))),2)</f>
        <v>28.92</v>
      </c>
      <c r="AF288" s="2">
        <f>ROUND(IF($B288="Annuity",SUMIFS('Annuity Prices'!AI:AI,'Annuity Prices'!$B:$B,$D288,'Annuity Prices'!$E:$E,$G288),IF($B288="RAB Short",SUMIFS('RAB Prices Short'!AI:AI,'RAB Prices Short'!$B:$B,'All Prices combined'!$D288,'RAB Prices Short'!$E:$E,'All Prices combined'!$G288),IF($B288="RAB Long",SUMIFS('RAB Prices Long'!AI:AI,'RAB Prices Long'!$B:$B,'All Prices combined'!$D288,'RAB Prices Long'!$E:$E,'All Prices combined'!$G288)))),2)</f>
        <v>29.64</v>
      </c>
      <c r="AG288" s="2">
        <f>ROUND(IF($B288="Annuity",SUMIFS('Annuity Prices'!AJ:AJ,'Annuity Prices'!$B:$B,$D288,'Annuity Prices'!$E:$E,$G288),IF($B288="RAB Short",SUMIFS('RAB Prices Short'!AJ:AJ,'RAB Prices Short'!$B:$B,'All Prices combined'!$D288,'RAB Prices Short'!$E:$E,'All Prices combined'!$G288),IF($B288="RAB Long",SUMIFS('RAB Prices Long'!AJ:AJ,'RAB Prices Long'!$B:$B,'All Prices combined'!$D288,'RAB Prices Long'!$E:$E,'All Prices combined'!$G288)))),2)</f>
        <v>31.06</v>
      </c>
      <c r="AH288" s="2">
        <f>ROUND(IF($B288="Annuity",SUMIFS('Annuity Prices'!AK:AK,'Annuity Prices'!$B:$B,$D288,'Annuity Prices'!$E:$E,$G288),IF($B288="RAB Short",SUMIFS('RAB Prices Short'!AK:AK,'RAB Prices Short'!$B:$B,'All Prices combined'!$D288,'RAB Prices Short'!$E:$E,'All Prices combined'!$G288),IF($B288="RAB Long",SUMIFS('RAB Prices Long'!AK:AK,'RAB Prices Long'!$B:$B,'All Prices combined'!$D288,'RAB Prices Long'!$E:$E,'All Prices combined'!$G288)))),2)</f>
        <v>31.83</v>
      </c>
      <c r="AI288" s="2">
        <f>ROUND(IF($B288="Annuity",SUMIFS('Annuity Prices'!AL:AL,'Annuity Prices'!$B:$B,$D288,'Annuity Prices'!$E:$E,$G288),IF($B288="RAB Short",SUMIFS('RAB Prices Short'!AL:AL,'RAB Prices Short'!$B:$B,'All Prices combined'!$D288,'RAB Prices Short'!$E:$E,'All Prices combined'!$G288),IF($B288="RAB Long",SUMIFS('RAB Prices Long'!AL:AL,'RAB Prices Long'!$B:$B,'All Prices combined'!$D288,'RAB Prices Long'!$E:$E,'All Prices combined'!$G288)))),2)</f>
        <v>32.630000000000003</v>
      </c>
      <c r="AJ288" s="2">
        <f>ROUND(IF($B288="Annuity",SUMIFS('Annuity Prices'!AM:AM,'Annuity Prices'!$B:$B,$D288,'Annuity Prices'!$E:$E,$G288),IF($B288="RAB Short",SUMIFS('RAB Prices Short'!AM:AM,'RAB Prices Short'!$B:$B,'All Prices combined'!$D288,'RAB Prices Short'!$E:$E,'All Prices combined'!$G288),IF($B288="RAB Long",SUMIFS('RAB Prices Long'!AM:AM,'RAB Prices Long'!$B:$B,'All Prices combined'!$D288,'RAB Prices Long'!$E:$E,'All Prices combined'!$G288)))),2)</f>
        <v>33.44</v>
      </c>
      <c r="AK288" s="2">
        <f>ROUND(IF($B288="Annuity",SUMIFS('Annuity Prices'!AN:AN,'Annuity Prices'!$B:$B,$D288,'Annuity Prices'!$E:$E,$G288),IF($B288="RAB Short",SUMIFS('RAB Prices Short'!AN:AN,'RAB Prices Short'!$B:$B,'All Prices combined'!$D288,'RAB Prices Short'!$E:$E,'All Prices combined'!$G288),IF($B288="RAB Long",SUMIFS('RAB Prices Long'!AN:AN,'RAB Prices Long'!$B:$B,'All Prices combined'!$D288,'RAB Prices Long'!$E:$E,'All Prices combined'!$G288)))),2)</f>
        <v>33.6</v>
      </c>
      <c r="AL288" s="2">
        <f>ROUND(IF($B288="Annuity",SUMIFS('Annuity Prices'!AO:AO,'Annuity Prices'!$B:$B,$D288,'Annuity Prices'!$E:$E,$G288),IF($B288="RAB Short",SUMIFS('RAB Prices Short'!AO:AO,'RAB Prices Short'!$B:$B,'All Prices combined'!$D288,'RAB Prices Short'!$E:$E,'All Prices combined'!$G288),IF($B288="RAB Long",SUMIFS('RAB Prices Long'!AO:AO,'RAB Prices Long'!$B:$B,'All Prices combined'!$D288,'RAB Prices Long'!$E:$E,'All Prices combined'!$G288)))),2)</f>
        <v>34.44</v>
      </c>
      <c r="AM288" s="2">
        <f>ROUND(IF($B288="Annuity",SUMIFS('Annuity Prices'!AP:AP,'Annuity Prices'!$B:$B,$D288,'Annuity Prices'!$E:$E,$G288),IF($B288="RAB Short",SUMIFS('RAB Prices Short'!AP:AP,'RAB Prices Short'!$B:$B,'All Prices combined'!$D288,'RAB Prices Short'!$E:$E,'All Prices combined'!$G288),IF($B288="RAB Long",SUMIFS('RAB Prices Long'!AP:AP,'RAB Prices Long'!$B:$B,'All Prices combined'!$D288,'RAB Prices Long'!$E:$E,'All Prices combined'!$G288)))),2)</f>
        <v>35.299999999999997</v>
      </c>
      <c r="AN288" s="2">
        <f>ROUND(IF($B288="Annuity",SUMIFS('Annuity Prices'!AQ:AQ,'Annuity Prices'!$B:$B,$D288,'Annuity Prices'!$E:$E,$G288),IF($B288="RAB Short",SUMIFS('RAB Prices Short'!AQ:AQ,'RAB Prices Short'!$B:$B,'All Prices combined'!$D288,'RAB Prices Short'!$E:$E,'All Prices combined'!$G288),IF($B288="RAB Long",SUMIFS('RAB Prices Long'!AQ:AQ,'RAB Prices Long'!$B:$B,'All Prices combined'!$D288,'RAB Prices Long'!$E:$E,'All Prices combined'!$G288)))),2)</f>
        <v>36.18</v>
      </c>
      <c r="AO288" s="2">
        <f>ROUND(IF($B288="Annuity",SUMIFS('Annuity Prices'!AR:AR,'Annuity Prices'!$B:$B,$D288,'Annuity Prices'!$E:$E,$G288),IF($B288="RAB Short",SUMIFS('RAB Prices Short'!AR:AR,'RAB Prices Short'!$B:$B,'All Prices combined'!$D288,'RAB Prices Short'!$E:$E,'All Prices combined'!$G288),IF($B288="RAB Long",SUMIFS('RAB Prices Long'!AR:AR,'RAB Prices Long'!$B:$B,'All Prices combined'!$D288,'RAB Prices Long'!$E:$E,'All Prices combined'!$G288)))),2)</f>
        <v>0</v>
      </c>
      <c r="AP288" s="2">
        <f>ROUND(IF($B288="Annuity",SUMIFS('Annuity Prices'!AS:AS,'Annuity Prices'!$B:$B,$D288,'Annuity Prices'!$E:$E,$G288),IF($B288="RAB Short",SUMIFS('RAB Prices Short'!AS:AS,'RAB Prices Short'!$B:$B,'All Prices combined'!$D288,'RAB Prices Short'!$E:$E,'All Prices combined'!$G288),IF($B288="RAB Long",SUMIFS('RAB Prices Long'!AS:AS,'RAB Prices Long'!$B:$B,'All Prices combined'!$D288,'RAB Prices Long'!$E:$E,'All Prices combined'!$G288)))),2)</f>
        <v>0</v>
      </c>
      <c r="AQ288" s="2">
        <f>ROUND(IF($B288="Annuity",SUMIFS('Annuity Prices'!AT:AT,'Annuity Prices'!$B:$B,$D288,'Annuity Prices'!$E:$E,$G288),IF($B288="RAB Short",SUMIFS('RAB Prices Short'!AT:AT,'RAB Prices Short'!$B:$B,'All Prices combined'!$D288,'RAB Prices Short'!$E:$E,'All Prices combined'!$G288),IF($B288="RAB Long",SUMIFS('RAB Prices Long'!AT:AT,'RAB Prices Long'!$B:$B,'All Prices combined'!$D288,'RAB Prices Long'!$E:$E,'All Prices combined'!$G288)))),2)</f>
        <v>17.16</v>
      </c>
      <c r="AR288" s="2">
        <f>ROUND(IF($B288="Annuity",SUMIFS('Annuity Prices'!AU:AU,'Annuity Prices'!$B:$B,$D288,'Annuity Prices'!$E:$E,$G288),IF($B288="RAB Short",SUMIFS('RAB Prices Short'!AU:AU,'RAB Prices Short'!$B:$B,'All Prices combined'!$D288,'RAB Prices Short'!$E:$E,'All Prices combined'!$G288),IF($B288="RAB Long",SUMIFS('RAB Prices Long'!AU:AU,'RAB Prices Long'!$B:$B,'All Prices combined'!$D288,'RAB Prices Long'!$E:$E,'All Prices combined'!$G288)))),2)</f>
        <v>15.69</v>
      </c>
      <c r="AS288" s="2">
        <f>ROUND(IF($B288="Annuity",SUMIFS('Annuity Prices'!AV:AV,'Annuity Prices'!$B:$B,$D288,'Annuity Prices'!$E:$E,$G288),IF($B288="RAB Short",SUMIFS('RAB Prices Short'!AV:AV,'RAB Prices Short'!$B:$B,'All Prices combined'!$D288,'RAB Prices Short'!$E:$E,'All Prices combined'!$G288),IF($B288="RAB Long",SUMIFS('RAB Prices Long'!AV:AV,'RAB Prices Long'!$B:$B,'All Prices combined'!$D288,'RAB Prices Long'!$E:$E,'All Prices combined'!$G288)))),2)</f>
        <v>16.14</v>
      </c>
      <c r="AT288" s="2">
        <f>ROUND(IF($B288="Annuity",SUMIFS('Annuity Prices'!AW:AW,'Annuity Prices'!$B:$B,$D288,'Annuity Prices'!$E:$E,$G288),IF($B288="RAB Short",SUMIFS('RAB Prices Short'!AW:AW,'RAB Prices Short'!$B:$B,'All Prices combined'!$D288,'RAB Prices Short'!$E:$E,'All Prices combined'!$G288),IF($B288="RAB Long",SUMIFS('RAB Prices Long'!AW:AW,'RAB Prices Long'!$B:$B,'All Prices combined'!$D288,'RAB Prices Long'!$E:$E,'All Prices combined'!$G288)))),2)</f>
        <v>16.649999999999999</v>
      </c>
      <c r="AU288" s="2">
        <f>ROUND(IF($B288="Annuity",SUMIFS('Annuity Prices'!AX:AX,'Annuity Prices'!$B:$B,$D288,'Annuity Prices'!$E:$E,$G288),IF($B288="RAB Short",SUMIFS('RAB Prices Short'!AX:AX,'RAB Prices Short'!$B:$B,'All Prices combined'!$D288,'RAB Prices Short'!$E:$E,'All Prices combined'!$G288),IF($B288="RAB Long",SUMIFS('RAB Prices Long'!AX:AX,'RAB Prices Long'!$B:$B,'All Prices combined'!$D288,'RAB Prices Long'!$E:$E,'All Prices combined'!$G288)))),2)</f>
        <v>17.059999999999999</v>
      </c>
      <c r="AV288" s="2">
        <f>ROUND(IF($B288="Annuity",SUMIFS('Annuity Prices'!AY:AY,'Annuity Prices'!$B:$B,$D288,'Annuity Prices'!$E:$E,$G288),IF($B288="RAB Short",SUMIFS('RAB Prices Short'!AY:AY,'RAB Prices Short'!$B:$B,'All Prices combined'!$D288,'RAB Prices Short'!$E:$E,'All Prices combined'!$G288),IF($B288="RAB Long",SUMIFS('RAB Prices Long'!AY:AY,'RAB Prices Long'!$B:$B,'All Prices combined'!$D288,'RAB Prices Long'!$E:$E,'All Prices combined'!$G288)))),2)</f>
        <v>17.489999999999998</v>
      </c>
      <c r="AW288" s="2">
        <f>ROUND(IF($B288="Annuity",SUMIFS('Annuity Prices'!AZ:AZ,'Annuity Prices'!$B:$B,$D288,'Annuity Prices'!$E:$E,$G288),IF($B288="RAB Short",SUMIFS('RAB Prices Short'!AZ:AZ,'RAB Prices Short'!$B:$B,'All Prices combined'!$D288,'RAB Prices Short'!$E:$E,'All Prices combined'!$G288),IF($B288="RAB Long",SUMIFS('RAB Prices Long'!AZ:AZ,'RAB Prices Long'!$B:$B,'All Prices combined'!$D288,'RAB Prices Long'!$E:$E,'All Prices combined'!$G288)))),2)</f>
        <v>17.93</v>
      </c>
      <c r="AX288" s="2">
        <f>ROUND(IF($B288="Annuity",SUMIFS('Annuity Prices'!BA:BA,'Annuity Prices'!$B:$B,$D288,'Annuity Prices'!$E:$E,$G288),IF($B288="RAB Short",SUMIFS('RAB Prices Short'!BA:BA,'RAB Prices Short'!$B:$B,'All Prices combined'!$D288,'RAB Prices Short'!$E:$E,'All Prices combined'!$G288),IF($B288="RAB Long",SUMIFS('RAB Prices Long'!BA:BA,'RAB Prices Long'!$B:$B,'All Prices combined'!$D288,'RAB Prices Long'!$E:$E,'All Prices combined'!$G288)))),2)</f>
        <v>18.73</v>
      </c>
      <c r="AY288" s="2">
        <f>ROUND(IF($B288="Annuity",SUMIFS('Annuity Prices'!BB:BB,'Annuity Prices'!$B:$B,$D288,'Annuity Prices'!$E:$E,$G288),IF($B288="RAB Short",SUMIFS('RAB Prices Short'!BB:BB,'RAB Prices Short'!$B:$B,'All Prices combined'!$D288,'RAB Prices Short'!$E:$E,'All Prices combined'!$G288),IF($B288="RAB Long",SUMIFS('RAB Prices Long'!BB:BB,'RAB Prices Long'!$B:$B,'All Prices combined'!$D288,'RAB Prices Long'!$E:$E,'All Prices combined'!$G288)))),2)</f>
        <v>19.2</v>
      </c>
      <c r="AZ288" s="2">
        <f>ROUND(IF($B288="Annuity",SUMIFS('Annuity Prices'!BC:BC,'Annuity Prices'!$B:$B,$D288,'Annuity Prices'!$E:$E,$G288),IF($B288="RAB Short",SUMIFS('RAB Prices Short'!BC:BC,'RAB Prices Short'!$B:$B,'All Prices combined'!$D288,'RAB Prices Short'!$E:$E,'All Prices combined'!$G288),IF($B288="RAB Long",SUMIFS('RAB Prices Long'!BC:BC,'RAB Prices Long'!$B:$B,'All Prices combined'!$D288,'RAB Prices Long'!$E:$E,'All Prices combined'!$G288)))),2)</f>
        <v>19.670000000000002</v>
      </c>
      <c r="BA288" s="2">
        <f>ROUND(IF($B288="Annuity",SUMIFS('Annuity Prices'!BD:BD,'Annuity Prices'!$B:$B,$D288,'Annuity Prices'!$E:$E,$G288),IF($B288="RAB Short",SUMIFS('RAB Prices Short'!BD:BD,'RAB Prices Short'!$B:$B,'All Prices combined'!$D288,'RAB Prices Short'!$E:$E,'All Prices combined'!$G288),IF($B288="RAB Long",SUMIFS('RAB Prices Long'!BD:BD,'RAB Prices Long'!$B:$B,'All Prices combined'!$D288,'RAB Prices Long'!$E:$E,'All Prices combined'!$G288)))),2)</f>
        <v>20.170000000000002</v>
      </c>
      <c r="BB288" s="2">
        <f>ROUND(IF($B288="Annuity",SUMIFS('Annuity Prices'!BE:BE,'Annuity Prices'!$B:$B,$D288,'Annuity Prices'!$E:$E,$G288),IF($B288="RAB Short",SUMIFS('RAB Prices Short'!BE:BE,'RAB Prices Short'!$B:$B,'All Prices combined'!$D288,'RAB Prices Short'!$E:$E,'All Prices combined'!$G288),IF($B288="RAB Long",SUMIFS('RAB Prices Long'!BE:BE,'RAB Prices Long'!$B:$B,'All Prices combined'!$D288,'RAB Prices Long'!$E:$E,'All Prices combined'!$G288)))),2)</f>
        <v>21.25</v>
      </c>
      <c r="BC288" s="2">
        <f>ROUND(IF($B288="Annuity",SUMIFS('Annuity Prices'!BF:BF,'Annuity Prices'!$B:$B,$D288,'Annuity Prices'!$E:$E,$G288),IF($B288="RAB Short",SUMIFS('RAB Prices Short'!BF:BF,'RAB Prices Short'!$B:$B,'All Prices combined'!$D288,'RAB Prices Short'!$E:$E,'All Prices combined'!$G288),IF($B288="RAB Long",SUMIFS('RAB Prices Long'!BF:BF,'RAB Prices Long'!$B:$B,'All Prices combined'!$D288,'RAB Prices Long'!$E:$E,'All Prices combined'!$G288)))),2)</f>
        <v>21.78</v>
      </c>
      <c r="BD288" s="2">
        <f>ROUND(IF($B288="Annuity",SUMIFS('Annuity Prices'!BG:BG,'Annuity Prices'!$B:$B,$D288,'Annuity Prices'!$E:$E,$G288),IF($B288="RAB Short",SUMIFS('RAB Prices Short'!BG:BG,'RAB Prices Short'!$B:$B,'All Prices combined'!$D288,'RAB Prices Short'!$E:$E,'All Prices combined'!$G288),IF($B288="RAB Long",SUMIFS('RAB Prices Long'!BG:BG,'RAB Prices Long'!$B:$B,'All Prices combined'!$D288,'RAB Prices Long'!$E:$E,'All Prices combined'!$G288)))),2)</f>
        <v>22.32</v>
      </c>
      <c r="BE288" s="2">
        <f>ROUND(IF($B288="Annuity",SUMIFS('Annuity Prices'!BH:BH,'Annuity Prices'!$B:$B,$D288,'Annuity Prices'!$E:$E,$G288),IF($B288="RAB Short",SUMIFS('RAB Prices Short'!BH:BH,'RAB Prices Short'!$B:$B,'All Prices combined'!$D288,'RAB Prices Short'!$E:$E,'All Prices combined'!$G288),IF($B288="RAB Long",SUMIFS('RAB Prices Long'!BH:BH,'RAB Prices Long'!$B:$B,'All Prices combined'!$D288,'RAB Prices Long'!$E:$E,'All Prices combined'!$G288)))),2)</f>
        <v>22.88</v>
      </c>
      <c r="BF288" s="2">
        <f>ROUND(IF($B288="Annuity",SUMIFS('Annuity Prices'!BI:BI,'Annuity Prices'!$B:$B,$D288,'Annuity Prices'!$E:$E,$G288),IF($B288="RAB Short",SUMIFS('RAB Prices Short'!BI:BI,'RAB Prices Short'!$B:$B,'All Prices combined'!$D288,'RAB Prices Short'!$E:$E,'All Prices combined'!$G288),IF($B288="RAB Long",SUMIFS('RAB Prices Long'!BI:BI,'RAB Prices Long'!$B:$B,'All Prices combined'!$D288,'RAB Prices Long'!$E:$E,'All Prices combined'!$G288)))),2)</f>
        <v>23.96</v>
      </c>
      <c r="BG288" s="2">
        <f>ROUND(IF($B288="Annuity",SUMIFS('Annuity Prices'!BJ:BJ,'Annuity Prices'!$B:$B,$D288,'Annuity Prices'!$E:$E,$G288),IF($B288="RAB Short",SUMIFS('RAB Prices Short'!BJ:BJ,'RAB Prices Short'!$B:$B,'All Prices combined'!$D288,'RAB Prices Short'!$E:$E,'All Prices combined'!$G288),IF($B288="RAB Long",SUMIFS('RAB Prices Long'!BJ:BJ,'RAB Prices Long'!$B:$B,'All Prices combined'!$D288,'RAB Prices Long'!$E:$E,'All Prices combined'!$G288)))),2)</f>
        <v>24.56</v>
      </c>
      <c r="BH288" s="2">
        <f>ROUND(IF($B288="Annuity",SUMIFS('Annuity Prices'!BK:BK,'Annuity Prices'!$B:$B,$D288,'Annuity Prices'!$E:$E,$G288),IF($B288="RAB Short",SUMIFS('RAB Prices Short'!BK:BK,'RAB Prices Short'!$B:$B,'All Prices combined'!$D288,'RAB Prices Short'!$E:$E,'All Prices combined'!$G288),IF($B288="RAB Long",SUMIFS('RAB Prices Long'!BK:BK,'RAB Prices Long'!$B:$B,'All Prices combined'!$D288,'RAB Prices Long'!$E:$E,'All Prices combined'!$G288)))),2)</f>
        <v>25.17</v>
      </c>
      <c r="BI288" s="2">
        <f>ROUND(IF($B288="Annuity",SUMIFS('Annuity Prices'!BL:BL,'Annuity Prices'!$B:$B,$D288,'Annuity Prices'!$E:$E,$G288),IF($B288="RAB Short",SUMIFS('RAB Prices Short'!BL:BL,'RAB Prices Short'!$B:$B,'All Prices combined'!$D288,'RAB Prices Short'!$E:$E,'All Prices combined'!$G288),IF($B288="RAB Long",SUMIFS('RAB Prices Long'!BL:BL,'RAB Prices Long'!$B:$B,'All Prices combined'!$D288,'RAB Prices Long'!$E:$E,'All Prices combined'!$G288)))),2)</f>
        <v>25.8</v>
      </c>
      <c r="BJ288" s="2">
        <f>ROUND(IF($B288="Annuity",SUMIFS('Annuity Prices'!BM:BM,'Annuity Prices'!$B:$B,$D288,'Annuity Prices'!$E:$E,$G288),IF($B288="RAB Short",SUMIFS('RAB Prices Short'!BM:BM,'RAB Prices Short'!$B:$B,'All Prices combined'!$D288,'RAB Prices Short'!$E:$E,'All Prices combined'!$G288),IF($B288="RAB Long",SUMIFS('RAB Prices Long'!BM:BM,'RAB Prices Long'!$B:$B,'All Prices combined'!$D288,'RAB Prices Long'!$E:$E,'All Prices combined'!$G288)))),2)</f>
        <v>27.53</v>
      </c>
      <c r="BK288" s="2">
        <f>ROUND(IF($B288="Annuity",SUMIFS('Annuity Prices'!BN:BN,'Annuity Prices'!$B:$B,$D288,'Annuity Prices'!$E:$E,$G288),IF($B288="RAB Short",SUMIFS('RAB Prices Short'!BN:BN,'RAB Prices Short'!$B:$B,'All Prices combined'!$D288,'RAB Prices Short'!$E:$E,'All Prices combined'!$G288),IF($B288="RAB Long",SUMIFS('RAB Prices Long'!BN:BN,'RAB Prices Long'!$B:$B,'All Prices combined'!$D288,'RAB Prices Long'!$E:$E,'All Prices combined'!$G288)))),2)</f>
        <v>28.21</v>
      </c>
      <c r="BL288" s="2">
        <f>ROUND(IF($B288="Annuity",SUMIFS('Annuity Prices'!BO:BO,'Annuity Prices'!$B:$B,$D288,'Annuity Prices'!$E:$E,$G288),IF($B288="RAB Short",SUMIFS('RAB Prices Short'!BO:BO,'RAB Prices Short'!$B:$B,'All Prices combined'!$D288,'RAB Prices Short'!$E:$E,'All Prices combined'!$G288),IF($B288="RAB Long",SUMIFS('RAB Prices Long'!BO:BO,'RAB Prices Long'!$B:$B,'All Prices combined'!$D288,'RAB Prices Long'!$E:$E,'All Prices combined'!$G288)))),2)</f>
        <v>28.92</v>
      </c>
      <c r="BM288" s="2">
        <f>ROUND(IF($B288="Annuity",SUMIFS('Annuity Prices'!BP:BP,'Annuity Prices'!$B:$B,$D288,'Annuity Prices'!$E:$E,$G288),IF($B288="RAB Short",SUMIFS('RAB Prices Short'!BP:BP,'RAB Prices Short'!$B:$B,'All Prices combined'!$D288,'RAB Prices Short'!$E:$E,'All Prices combined'!$G288),IF($B288="RAB Long",SUMIFS('RAB Prices Long'!BP:BP,'RAB Prices Long'!$B:$B,'All Prices combined'!$D288,'RAB Prices Long'!$E:$E,'All Prices combined'!$G288)))),2)</f>
        <v>29.64</v>
      </c>
      <c r="BN288" s="2">
        <f>ROUND(IF($B288="Annuity",SUMIFS('Annuity Prices'!BQ:BQ,'Annuity Prices'!$B:$B,$D288,'Annuity Prices'!$E:$E,$G288),IF($B288="RAB Short",SUMIFS('RAB Prices Short'!BQ:BQ,'RAB Prices Short'!$B:$B,'All Prices combined'!$D288,'RAB Prices Short'!$E:$E,'All Prices combined'!$G288),IF($B288="RAB Long",SUMIFS('RAB Prices Long'!BQ:BQ,'RAB Prices Long'!$B:$B,'All Prices combined'!$D288,'RAB Prices Long'!$E:$E,'All Prices combined'!$G288)))),2)</f>
        <v>31.06</v>
      </c>
      <c r="BO288" s="2">
        <f>ROUND(IF($B288="Annuity",SUMIFS('Annuity Prices'!BR:BR,'Annuity Prices'!$B:$B,$D288,'Annuity Prices'!$E:$E,$G288),IF($B288="RAB Short",SUMIFS('RAB Prices Short'!BR:BR,'RAB Prices Short'!$B:$B,'All Prices combined'!$D288,'RAB Prices Short'!$E:$E,'All Prices combined'!$G288),IF($B288="RAB Long",SUMIFS('RAB Prices Long'!BR:BR,'RAB Prices Long'!$B:$B,'All Prices combined'!$D288,'RAB Prices Long'!$E:$E,'All Prices combined'!$G288)))),2)</f>
        <v>31.83</v>
      </c>
      <c r="BP288" s="2">
        <f>ROUND(IF($B288="Annuity",SUMIFS('Annuity Prices'!BS:BS,'Annuity Prices'!$B:$B,$D288,'Annuity Prices'!$E:$E,$G288),IF($B288="RAB Short",SUMIFS('RAB Prices Short'!BS:BS,'RAB Prices Short'!$B:$B,'All Prices combined'!$D288,'RAB Prices Short'!$E:$E,'All Prices combined'!$G288),IF($B288="RAB Long",SUMIFS('RAB Prices Long'!BS:BS,'RAB Prices Long'!$B:$B,'All Prices combined'!$D288,'RAB Prices Long'!$E:$E,'All Prices combined'!$G288)))),2)</f>
        <v>32.630000000000003</v>
      </c>
      <c r="BQ288" s="2">
        <f>ROUND(IF($B288="Annuity",SUMIFS('Annuity Prices'!BT:BT,'Annuity Prices'!$B:$B,$D288,'Annuity Prices'!$E:$E,$G288),IF($B288="RAB Short",SUMIFS('RAB Prices Short'!BT:BT,'RAB Prices Short'!$B:$B,'All Prices combined'!$D288,'RAB Prices Short'!$E:$E,'All Prices combined'!$G288),IF($B288="RAB Long",SUMIFS('RAB Prices Long'!BT:BT,'RAB Prices Long'!$B:$B,'All Prices combined'!$D288,'RAB Prices Long'!$E:$E,'All Prices combined'!$G288)))),2)</f>
        <v>33.44</v>
      </c>
      <c r="BR288" s="2">
        <f>ROUND(IF($B288="Annuity",SUMIFS('Annuity Prices'!BU:BU,'Annuity Prices'!$B:$B,$D288,'Annuity Prices'!$E:$E,$G288),IF($B288="RAB Short",SUMIFS('RAB Prices Short'!BU:BU,'RAB Prices Short'!$B:$B,'All Prices combined'!$D288,'RAB Prices Short'!$E:$E,'All Prices combined'!$G288),IF($B288="RAB Long",SUMIFS('RAB Prices Long'!BU:BU,'RAB Prices Long'!$B:$B,'All Prices combined'!$D288,'RAB Prices Long'!$E:$E,'All Prices combined'!$G288)))),2)</f>
        <v>33.6</v>
      </c>
      <c r="BS288" s="2">
        <f>ROUND(IF($B288="Annuity",SUMIFS('Annuity Prices'!BV:BV,'Annuity Prices'!$B:$B,$D288,'Annuity Prices'!$E:$E,$G288),IF($B288="RAB Short",SUMIFS('RAB Prices Short'!BV:BV,'RAB Prices Short'!$B:$B,'All Prices combined'!$D288,'RAB Prices Short'!$E:$E,'All Prices combined'!$G288),IF($B288="RAB Long",SUMIFS('RAB Prices Long'!BV:BV,'RAB Prices Long'!$B:$B,'All Prices combined'!$D288,'RAB Prices Long'!$E:$E,'All Prices combined'!$G288)))),2)</f>
        <v>34.44</v>
      </c>
      <c r="BT288" s="2">
        <f>ROUND(IF($B288="Annuity",SUMIFS('Annuity Prices'!BW:BW,'Annuity Prices'!$B:$B,$D288,'Annuity Prices'!$E:$E,$G288),IF($B288="RAB Short",SUMIFS('RAB Prices Short'!BW:BW,'RAB Prices Short'!$B:$B,'All Prices combined'!$D288,'RAB Prices Short'!$E:$E,'All Prices combined'!$G288),IF($B288="RAB Long",SUMIFS('RAB Prices Long'!BW:BW,'RAB Prices Long'!$B:$B,'All Prices combined'!$D288,'RAB Prices Long'!$E:$E,'All Prices combined'!$G288)))),2)</f>
        <v>35.299999999999997</v>
      </c>
      <c r="BU288" s="2">
        <f>ROUND(IF($B288="Annuity",SUMIFS('Annuity Prices'!BX:BX,'Annuity Prices'!$B:$B,$D288,'Annuity Prices'!$E:$E,$G288),IF($B288="RAB Short",SUMIFS('RAB Prices Short'!BX:BX,'RAB Prices Short'!$B:$B,'All Prices combined'!$D288,'RAB Prices Short'!$E:$E,'All Prices combined'!$G288),IF($B288="RAB Long",SUMIFS('RAB Prices Long'!BX:BX,'RAB Prices Long'!$B:$B,'All Prices combined'!$D288,'RAB Prices Long'!$E:$E,'All Prices combined'!$G288)))),2)</f>
        <v>36.18</v>
      </c>
    </row>
    <row r="289" spans="2:73" x14ac:dyDescent="0.25">
      <c r="B289" t="s">
        <v>44</v>
      </c>
      <c r="C289">
        <v>18</v>
      </c>
      <c r="D289" t="s">
        <v>182</v>
      </c>
      <c r="E289" t="s">
        <v>180</v>
      </c>
      <c r="F289">
        <v>18</v>
      </c>
      <c r="G289" t="s">
        <v>40</v>
      </c>
      <c r="I289" s="2">
        <f>ROUND(IF($B289="Annuity",SUMIFS('Annuity Prices'!L:L,'Annuity Prices'!$B:$B,$D289,'Annuity Prices'!$E:$E,$G289),IF($B289="RAB Short",SUMIFS('RAB Prices Short'!L:L,'RAB Prices Short'!$B:$B,'All Prices combined'!$D289,'RAB Prices Short'!$E:$E,'All Prices combined'!$G289),IF($B289="RAB Long",SUMIFS('RAB Prices Long'!L:L,'RAB Prices Long'!$B:$B,'All Prices combined'!$D289,'RAB Prices Long'!$E:$E,'All Prices combined'!$G289)))),2)</f>
        <v>0</v>
      </c>
      <c r="J289" s="2">
        <f>ROUND(IF($B289="Annuity",SUMIFS('Annuity Prices'!M:M,'Annuity Prices'!$B:$B,$D289,'Annuity Prices'!$E:$E,$G289),IF($B289="RAB Short",SUMIFS('RAB Prices Short'!M:M,'RAB Prices Short'!$B:$B,'All Prices combined'!$D289,'RAB Prices Short'!$E:$E,'All Prices combined'!$G289),IF($B289="RAB Long",SUMIFS('RAB Prices Long'!M:M,'RAB Prices Long'!$B:$B,'All Prices combined'!$D289,'RAB Prices Long'!$E:$E,'All Prices combined'!$G289)))),2)</f>
        <v>0</v>
      </c>
      <c r="K289" s="2">
        <f>ROUND(IF($B289="Annuity",SUMIFS('Annuity Prices'!N:N,'Annuity Prices'!$B:$B,$D289,'Annuity Prices'!$E:$E,$G289),IF($B289="RAB Short",SUMIFS('RAB Prices Short'!N:N,'RAB Prices Short'!$B:$B,'All Prices combined'!$D289,'RAB Prices Short'!$E:$E,'All Prices combined'!$G289),IF($B289="RAB Long",SUMIFS('RAB Prices Long'!N:N,'RAB Prices Long'!$B:$B,'All Prices combined'!$D289,'RAB Prices Long'!$E:$E,'All Prices combined'!$G289)))),2)</f>
        <v>5.14</v>
      </c>
      <c r="L289" s="2">
        <f>ROUND(IF($B289="Annuity",SUMIFS('Annuity Prices'!O:O,'Annuity Prices'!$B:$B,$D289,'Annuity Prices'!$E:$E,$G289),IF($B289="RAB Short",SUMIFS('RAB Prices Short'!O:O,'RAB Prices Short'!$B:$B,'All Prices combined'!$D289,'RAB Prices Short'!$E:$E,'All Prices combined'!$G289),IF($B289="RAB Long",SUMIFS('RAB Prices Long'!O:O,'RAB Prices Long'!$B:$B,'All Prices combined'!$D289,'RAB Prices Long'!$E:$E,'All Prices combined'!$G289)))),2)</f>
        <v>5.29</v>
      </c>
      <c r="M289" s="2">
        <f>ROUND(IF($B289="Annuity",SUMIFS('Annuity Prices'!P:P,'Annuity Prices'!$B:$B,$D289,'Annuity Prices'!$E:$E,$G289),IF($B289="RAB Short",SUMIFS('RAB Prices Short'!P:P,'RAB Prices Short'!$B:$B,'All Prices combined'!$D289,'RAB Prices Short'!$E:$E,'All Prices combined'!$G289),IF($B289="RAB Long",SUMIFS('RAB Prices Long'!P:P,'RAB Prices Long'!$B:$B,'All Prices combined'!$D289,'RAB Prices Long'!$E:$E,'All Prices combined'!$G289)))),2)</f>
        <v>5.4</v>
      </c>
      <c r="N289" s="2">
        <f>ROUND(IF($B289="Annuity",SUMIFS('Annuity Prices'!Q:Q,'Annuity Prices'!$B:$B,$D289,'Annuity Prices'!$E:$E,$G289),IF($B289="RAB Short",SUMIFS('RAB Prices Short'!Q:Q,'RAB Prices Short'!$B:$B,'All Prices combined'!$D289,'RAB Prices Short'!$E:$E,'All Prices combined'!$G289),IF($B289="RAB Long",SUMIFS('RAB Prices Long'!Q:Q,'RAB Prices Long'!$B:$B,'All Prices combined'!$D289,'RAB Prices Long'!$E:$E,'All Prices combined'!$G289)))),2)</f>
        <v>5.53</v>
      </c>
      <c r="O289" s="2">
        <f>ROUND(IF($B289="Annuity",SUMIFS('Annuity Prices'!R:R,'Annuity Prices'!$B:$B,$D289,'Annuity Prices'!$E:$E,$G289),IF($B289="RAB Short",SUMIFS('RAB Prices Short'!R:R,'RAB Prices Short'!$B:$B,'All Prices combined'!$D289,'RAB Prices Short'!$E:$E,'All Prices combined'!$G289),IF($B289="RAB Long",SUMIFS('RAB Prices Long'!R:R,'RAB Prices Long'!$B:$B,'All Prices combined'!$D289,'RAB Prices Long'!$E:$E,'All Prices combined'!$G289)))),2)</f>
        <v>5.67</v>
      </c>
      <c r="P289" s="2">
        <f>ROUND(IF($B289="Annuity",SUMIFS('Annuity Prices'!S:S,'Annuity Prices'!$B:$B,$D289,'Annuity Prices'!$E:$E,$G289),IF($B289="RAB Short",SUMIFS('RAB Prices Short'!S:S,'RAB Prices Short'!$B:$B,'All Prices combined'!$D289,'RAB Prices Short'!$E:$E,'All Prices combined'!$G289),IF($B289="RAB Long",SUMIFS('RAB Prices Long'!S:S,'RAB Prices Long'!$B:$B,'All Prices combined'!$D289,'RAB Prices Long'!$E:$E,'All Prices combined'!$G289)))),2)</f>
        <v>5.81</v>
      </c>
      <c r="Q289" s="2">
        <f>ROUND(IF($B289="Annuity",SUMIFS('Annuity Prices'!T:T,'Annuity Prices'!$B:$B,$D289,'Annuity Prices'!$E:$E,$G289),IF($B289="RAB Short",SUMIFS('RAB Prices Short'!T:T,'RAB Prices Short'!$B:$B,'All Prices combined'!$D289,'RAB Prices Short'!$E:$E,'All Prices combined'!$G289),IF($B289="RAB Long",SUMIFS('RAB Prices Long'!T:T,'RAB Prices Long'!$B:$B,'All Prices combined'!$D289,'RAB Prices Long'!$E:$E,'All Prices combined'!$G289)))),2)</f>
        <v>5.93</v>
      </c>
      <c r="R289" s="2">
        <f>ROUND(IF($B289="Annuity",SUMIFS('Annuity Prices'!U:U,'Annuity Prices'!$B:$B,$D289,'Annuity Prices'!$E:$E,$G289),IF($B289="RAB Short",SUMIFS('RAB Prices Short'!U:U,'RAB Prices Short'!$B:$B,'All Prices combined'!$D289,'RAB Prices Short'!$E:$E,'All Prices combined'!$G289),IF($B289="RAB Long",SUMIFS('RAB Prices Long'!U:U,'RAB Prices Long'!$B:$B,'All Prices combined'!$D289,'RAB Prices Long'!$E:$E,'All Prices combined'!$G289)))),2)</f>
        <v>6.08</v>
      </c>
      <c r="S289" s="2">
        <f>ROUND(IF($B289="Annuity",SUMIFS('Annuity Prices'!V:V,'Annuity Prices'!$B:$B,$D289,'Annuity Prices'!$E:$E,$G289),IF($B289="RAB Short",SUMIFS('RAB Prices Short'!V:V,'RAB Prices Short'!$B:$B,'All Prices combined'!$D289,'RAB Prices Short'!$E:$E,'All Prices combined'!$G289),IF($B289="RAB Long",SUMIFS('RAB Prices Long'!V:V,'RAB Prices Long'!$B:$B,'All Prices combined'!$D289,'RAB Prices Long'!$E:$E,'All Prices combined'!$G289)))),2)</f>
        <v>6.23</v>
      </c>
      <c r="T289" s="2">
        <f>ROUND(IF($B289="Annuity",SUMIFS('Annuity Prices'!W:W,'Annuity Prices'!$B:$B,$D289,'Annuity Prices'!$E:$E,$G289),IF($B289="RAB Short",SUMIFS('RAB Prices Short'!W:W,'RAB Prices Short'!$B:$B,'All Prices combined'!$D289,'RAB Prices Short'!$E:$E,'All Prices combined'!$G289),IF($B289="RAB Long",SUMIFS('RAB Prices Long'!W:W,'RAB Prices Long'!$B:$B,'All Prices combined'!$D289,'RAB Prices Long'!$E:$E,'All Prices combined'!$G289)))),2)</f>
        <v>6.38</v>
      </c>
      <c r="U289" s="2">
        <f>ROUND(IF($B289="Annuity",SUMIFS('Annuity Prices'!X:X,'Annuity Prices'!$B:$B,$D289,'Annuity Prices'!$E:$E,$G289),IF($B289="RAB Short",SUMIFS('RAB Prices Short'!X:X,'RAB Prices Short'!$B:$B,'All Prices combined'!$D289,'RAB Prices Short'!$E:$E,'All Prices combined'!$G289),IF($B289="RAB Long",SUMIFS('RAB Prices Long'!X:X,'RAB Prices Long'!$B:$B,'All Prices combined'!$D289,'RAB Prices Long'!$E:$E,'All Prices combined'!$G289)))),2)</f>
        <v>6.51</v>
      </c>
      <c r="V289" s="2">
        <f>ROUND(IF($B289="Annuity",SUMIFS('Annuity Prices'!Y:Y,'Annuity Prices'!$B:$B,$D289,'Annuity Prices'!$E:$E,$G289),IF($B289="RAB Short",SUMIFS('RAB Prices Short'!Y:Y,'RAB Prices Short'!$B:$B,'All Prices combined'!$D289,'RAB Prices Short'!$E:$E,'All Prices combined'!$G289),IF($B289="RAB Long",SUMIFS('RAB Prices Long'!Y:Y,'RAB Prices Long'!$B:$B,'All Prices combined'!$D289,'RAB Prices Long'!$E:$E,'All Prices combined'!$G289)))),2)</f>
        <v>6.67</v>
      </c>
      <c r="W289" s="2">
        <f>ROUND(IF($B289="Annuity",SUMIFS('Annuity Prices'!Z:Z,'Annuity Prices'!$B:$B,$D289,'Annuity Prices'!$E:$E,$G289),IF($B289="RAB Short",SUMIFS('RAB Prices Short'!Z:Z,'RAB Prices Short'!$B:$B,'All Prices combined'!$D289,'RAB Prices Short'!$E:$E,'All Prices combined'!$G289),IF($B289="RAB Long",SUMIFS('RAB Prices Long'!Z:Z,'RAB Prices Long'!$B:$B,'All Prices combined'!$D289,'RAB Prices Long'!$E:$E,'All Prices combined'!$G289)))),2)</f>
        <v>6.84</v>
      </c>
      <c r="X289" s="2">
        <f>ROUND(IF($B289="Annuity",SUMIFS('Annuity Prices'!AA:AA,'Annuity Prices'!$B:$B,$D289,'Annuity Prices'!$E:$E,$G289),IF($B289="RAB Short",SUMIFS('RAB Prices Short'!AA:AA,'RAB Prices Short'!$B:$B,'All Prices combined'!$D289,'RAB Prices Short'!$E:$E,'All Prices combined'!$G289),IF($B289="RAB Long",SUMIFS('RAB Prices Long'!AA:AA,'RAB Prices Long'!$B:$B,'All Prices combined'!$D289,'RAB Prices Long'!$E:$E,'All Prices combined'!$G289)))),2)</f>
        <v>7.01</v>
      </c>
      <c r="Y289" s="2">
        <f>ROUND(IF($B289="Annuity",SUMIFS('Annuity Prices'!AB:AB,'Annuity Prices'!$B:$B,$D289,'Annuity Prices'!$E:$E,$G289),IF($B289="RAB Short",SUMIFS('RAB Prices Short'!AB:AB,'RAB Prices Short'!$B:$B,'All Prices combined'!$D289,'RAB Prices Short'!$E:$E,'All Prices combined'!$G289),IF($B289="RAB Long",SUMIFS('RAB Prices Long'!AB:AB,'RAB Prices Long'!$B:$B,'All Prices combined'!$D289,'RAB Prices Long'!$E:$E,'All Prices combined'!$G289)))),2)</f>
        <v>7.15</v>
      </c>
      <c r="Z289" s="2">
        <f>ROUND(IF($B289="Annuity",SUMIFS('Annuity Prices'!AC:AC,'Annuity Prices'!$B:$B,$D289,'Annuity Prices'!$E:$E,$G289),IF($B289="RAB Short",SUMIFS('RAB Prices Short'!AC:AC,'RAB Prices Short'!$B:$B,'All Prices combined'!$D289,'RAB Prices Short'!$E:$E,'All Prices combined'!$G289),IF($B289="RAB Long",SUMIFS('RAB Prices Long'!AC:AC,'RAB Prices Long'!$B:$B,'All Prices combined'!$D289,'RAB Prices Long'!$E:$E,'All Prices combined'!$G289)))),2)</f>
        <v>7.33</v>
      </c>
      <c r="AA289" s="2">
        <f>ROUND(IF($B289="Annuity",SUMIFS('Annuity Prices'!AD:AD,'Annuity Prices'!$B:$B,$D289,'Annuity Prices'!$E:$E,$G289),IF($B289="RAB Short",SUMIFS('RAB Prices Short'!AD:AD,'RAB Prices Short'!$B:$B,'All Prices combined'!$D289,'RAB Prices Short'!$E:$E,'All Prices combined'!$G289),IF($B289="RAB Long",SUMIFS('RAB Prices Long'!AD:AD,'RAB Prices Long'!$B:$B,'All Prices combined'!$D289,'RAB Prices Long'!$E:$E,'All Prices combined'!$G289)))),2)</f>
        <v>7.51</v>
      </c>
      <c r="AB289" s="2">
        <f>ROUND(IF($B289="Annuity",SUMIFS('Annuity Prices'!AE:AE,'Annuity Prices'!$B:$B,$D289,'Annuity Prices'!$E:$E,$G289),IF($B289="RAB Short",SUMIFS('RAB Prices Short'!AE:AE,'RAB Prices Short'!$B:$B,'All Prices combined'!$D289,'RAB Prices Short'!$E:$E,'All Prices combined'!$G289),IF($B289="RAB Long",SUMIFS('RAB Prices Long'!AE:AE,'RAB Prices Long'!$B:$B,'All Prices combined'!$D289,'RAB Prices Long'!$E:$E,'All Prices combined'!$G289)))),2)</f>
        <v>7.7</v>
      </c>
      <c r="AC289" s="2">
        <f>ROUND(IF($B289="Annuity",SUMIFS('Annuity Prices'!AF:AF,'Annuity Prices'!$B:$B,$D289,'Annuity Prices'!$E:$E,$G289),IF($B289="RAB Short",SUMIFS('RAB Prices Short'!AF:AF,'RAB Prices Short'!$B:$B,'All Prices combined'!$D289,'RAB Prices Short'!$E:$E,'All Prices combined'!$G289),IF($B289="RAB Long",SUMIFS('RAB Prices Long'!AF:AF,'RAB Prices Long'!$B:$B,'All Prices combined'!$D289,'RAB Prices Long'!$E:$E,'All Prices combined'!$G289)))),2)</f>
        <v>7.85</v>
      </c>
      <c r="AD289" s="2">
        <f>ROUND(IF($B289="Annuity",SUMIFS('Annuity Prices'!AG:AG,'Annuity Prices'!$B:$B,$D289,'Annuity Prices'!$E:$E,$G289),IF($B289="RAB Short",SUMIFS('RAB Prices Short'!AG:AG,'RAB Prices Short'!$B:$B,'All Prices combined'!$D289,'RAB Prices Short'!$E:$E,'All Prices combined'!$G289),IF($B289="RAB Long",SUMIFS('RAB Prices Long'!AG:AG,'RAB Prices Long'!$B:$B,'All Prices combined'!$D289,'RAB Prices Long'!$E:$E,'All Prices combined'!$G289)))),2)</f>
        <v>8.0500000000000007</v>
      </c>
      <c r="AE289" s="2">
        <f>ROUND(IF($B289="Annuity",SUMIFS('Annuity Prices'!AH:AH,'Annuity Prices'!$B:$B,$D289,'Annuity Prices'!$E:$E,$G289),IF($B289="RAB Short",SUMIFS('RAB Prices Short'!AH:AH,'RAB Prices Short'!$B:$B,'All Prices combined'!$D289,'RAB Prices Short'!$E:$E,'All Prices combined'!$G289),IF($B289="RAB Long",SUMIFS('RAB Prices Long'!AH:AH,'RAB Prices Long'!$B:$B,'All Prices combined'!$D289,'RAB Prices Long'!$E:$E,'All Prices combined'!$G289)))),2)</f>
        <v>8.25</v>
      </c>
      <c r="AF289" s="2">
        <f>ROUND(IF($B289="Annuity",SUMIFS('Annuity Prices'!AI:AI,'Annuity Prices'!$B:$B,$D289,'Annuity Prices'!$E:$E,$G289),IF($B289="RAB Short",SUMIFS('RAB Prices Short'!AI:AI,'RAB Prices Short'!$B:$B,'All Prices combined'!$D289,'RAB Prices Short'!$E:$E,'All Prices combined'!$G289),IF($B289="RAB Long",SUMIFS('RAB Prices Long'!AI:AI,'RAB Prices Long'!$B:$B,'All Prices combined'!$D289,'RAB Prices Long'!$E:$E,'All Prices combined'!$G289)))),2)</f>
        <v>8.4600000000000009</v>
      </c>
      <c r="AG289" s="2">
        <f>ROUND(IF($B289="Annuity",SUMIFS('Annuity Prices'!AJ:AJ,'Annuity Prices'!$B:$B,$D289,'Annuity Prices'!$E:$E,$G289),IF($B289="RAB Short",SUMIFS('RAB Prices Short'!AJ:AJ,'RAB Prices Short'!$B:$B,'All Prices combined'!$D289,'RAB Prices Short'!$E:$E,'All Prices combined'!$G289),IF($B289="RAB Long",SUMIFS('RAB Prices Long'!AJ:AJ,'RAB Prices Long'!$B:$B,'All Prices combined'!$D289,'RAB Prices Long'!$E:$E,'All Prices combined'!$G289)))),2)</f>
        <v>8.6199999999999992</v>
      </c>
      <c r="AH289" s="2">
        <f>ROUND(IF($B289="Annuity",SUMIFS('Annuity Prices'!AK:AK,'Annuity Prices'!$B:$B,$D289,'Annuity Prices'!$E:$E,$G289),IF($B289="RAB Short",SUMIFS('RAB Prices Short'!AK:AK,'RAB Prices Short'!$B:$B,'All Prices combined'!$D289,'RAB Prices Short'!$E:$E,'All Prices combined'!$G289),IF($B289="RAB Long",SUMIFS('RAB Prices Long'!AK:AK,'RAB Prices Long'!$B:$B,'All Prices combined'!$D289,'RAB Prices Long'!$E:$E,'All Prices combined'!$G289)))),2)</f>
        <v>8.84</v>
      </c>
      <c r="AI289" s="2">
        <f>ROUND(IF($B289="Annuity",SUMIFS('Annuity Prices'!AL:AL,'Annuity Prices'!$B:$B,$D289,'Annuity Prices'!$E:$E,$G289),IF($B289="RAB Short",SUMIFS('RAB Prices Short'!AL:AL,'RAB Prices Short'!$B:$B,'All Prices combined'!$D289,'RAB Prices Short'!$E:$E,'All Prices combined'!$G289),IF($B289="RAB Long",SUMIFS('RAB Prices Long'!AL:AL,'RAB Prices Long'!$B:$B,'All Prices combined'!$D289,'RAB Prices Long'!$E:$E,'All Prices combined'!$G289)))),2)</f>
        <v>9.06</v>
      </c>
      <c r="AJ289" s="2">
        <f>ROUND(IF($B289="Annuity",SUMIFS('Annuity Prices'!AM:AM,'Annuity Prices'!$B:$B,$D289,'Annuity Prices'!$E:$E,$G289),IF($B289="RAB Short",SUMIFS('RAB Prices Short'!AM:AM,'RAB Prices Short'!$B:$B,'All Prices combined'!$D289,'RAB Prices Short'!$E:$E,'All Prices combined'!$G289),IF($B289="RAB Long",SUMIFS('RAB Prices Long'!AM:AM,'RAB Prices Long'!$B:$B,'All Prices combined'!$D289,'RAB Prices Long'!$E:$E,'All Prices combined'!$G289)))),2)</f>
        <v>9.2899999999999991</v>
      </c>
      <c r="AK289" s="2">
        <f>ROUND(IF($B289="Annuity",SUMIFS('Annuity Prices'!AN:AN,'Annuity Prices'!$B:$B,$D289,'Annuity Prices'!$E:$E,$G289),IF($B289="RAB Short",SUMIFS('RAB Prices Short'!AN:AN,'RAB Prices Short'!$B:$B,'All Prices combined'!$D289,'RAB Prices Short'!$E:$E,'All Prices combined'!$G289),IF($B289="RAB Long",SUMIFS('RAB Prices Long'!AN:AN,'RAB Prices Long'!$B:$B,'All Prices combined'!$D289,'RAB Prices Long'!$E:$E,'All Prices combined'!$G289)))),2)</f>
        <v>9.4700000000000006</v>
      </c>
      <c r="AL289" s="2">
        <f>ROUND(IF($B289="Annuity",SUMIFS('Annuity Prices'!AO:AO,'Annuity Prices'!$B:$B,$D289,'Annuity Prices'!$E:$E,$G289),IF($B289="RAB Short",SUMIFS('RAB Prices Short'!AO:AO,'RAB Prices Short'!$B:$B,'All Prices combined'!$D289,'RAB Prices Short'!$E:$E,'All Prices combined'!$G289),IF($B289="RAB Long",SUMIFS('RAB Prices Long'!AO:AO,'RAB Prices Long'!$B:$B,'All Prices combined'!$D289,'RAB Prices Long'!$E:$E,'All Prices combined'!$G289)))),2)</f>
        <v>9.7100000000000009</v>
      </c>
      <c r="AM289" s="2">
        <f>ROUND(IF($B289="Annuity",SUMIFS('Annuity Prices'!AP:AP,'Annuity Prices'!$B:$B,$D289,'Annuity Prices'!$E:$E,$G289),IF($B289="RAB Short",SUMIFS('RAB Prices Short'!AP:AP,'RAB Prices Short'!$B:$B,'All Prices combined'!$D289,'RAB Prices Short'!$E:$E,'All Prices combined'!$G289),IF($B289="RAB Long",SUMIFS('RAB Prices Long'!AP:AP,'RAB Prices Long'!$B:$B,'All Prices combined'!$D289,'RAB Prices Long'!$E:$E,'All Prices combined'!$G289)))),2)</f>
        <v>9.9499999999999993</v>
      </c>
      <c r="AN289" s="2">
        <f>ROUND(IF($B289="Annuity",SUMIFS('Annuity Prices'!AQ:AQ,'Annuity Prices'!$B:$B,$D289,'Annuity Prices'!$E:$E,$G289),IF($B289="RAB Short",SUMIFS('RAB Prices Short'!AQ:AQ,'RAB Prices Short'!$B:$B,'All Prices combined'!$D289,'RAB Prices Short'!$E:$E,'All Prices combined'!$G289),IF($B289="RAB Long",SUMIFS('RAB Prices Long'!AQ:AQ,'RAB Prices Long'!$B:$B,'All Prices combined'!$D289,'RAB Prices Long'!$E:$E,'All Prices combined'!$G289)))),2)</f>
        <v>10.199999999999999</v>
      </c>
      <c r="AO289" s="2">
        <f>ROUND(IF($B289="Annuity",SUMIFS('Annuity Prices'!AR:AR,'Annuity Prices'!$B:$B,$D289,'Annuity Prices'!$E:$E,$G289),IF($B289="RAB Short",SUMIFS('RAB Prices Short'!AR:AR,'RAB Prices Short'!$B:$B,'All Prices combined'!$D289,'RAB Prices Short'!$E:$E,'All Prices combined'!$G289),IF($B289="RAB Long",SUMIFS('RAB Prices Long'!AR:AR,'RAB Prices Long'!$B:$B,'All Prices combined'!$D289,'RAB Prices Long'!$E:$E,'All Prices combined'!$G289)))),2)</f>
        <v>0</v>
      </c>
      <c r="AP289" s="2">
        <f>ROUND(IF($B289="Annuity",SUMIFS('Annuity Prices'!AS:AS,'Annuity Prices'!$B:$B,$D289,'Annuity Prices'!$E:$E,$G289),IF($B289="RAB Short",SUMIFS('RAB Prices Short'!AS:AS,'RAB Prices Short'!$B:$B,'All Prices combined'!$D289,'RAB Prices Short'!$E:$E,'All Prices combined'!$G289),IF($B289="RAB Long",SUMIFS('RAB Prices Long'!AS:AS,'RAB Prices Long'!$B:$B,'All Prices combined'!$D289,'RAB Prices Long'!$E:$E,'All Prices combined'!$G289)))),2)</f>
        <v>0</v>
      </c>
      <c r="AQ289" s="2">
        <f>ROUND(IF($B289="Annuity",SUMIFS('Annuity Prices'!AT:AT,'Annuity Prices'!$B:$B,$D289,'Annuity Prices'!$E:$E,$G289),IF($B289="RAB Short",SUMIFS('RAB Prices Short'!AT:AT,'RAB Prices Short'!$B:$B,'All Prices combined'!$D289,'RAB Prices Short'!$E:$E,'All Prices combined'!$G289),IF($B289="RAB Long",SUMIFS('RAB Prices Long'!AT:AT,'RAB Prices Long'!$B:$B,'All Prices combined'!$D289,'RAB Prices Long'!$E:$E,'All Prices combined'!$G289)))),2)</f>
        <v>5.01</v>
      </c>
      <c r="AR289" s="2">
        <f>ROUND(IF($B289="Annuity",SUMIFS('Annuity Prices'!AU:AU,'Annuity Prices'!$B:$B,$D289,'Annuity Prices'!$E:$E,$G289),IF($B289="RAB Short",SUMIFS('RAB Prices Short'!AU:AU,'RAB Prices Short'!$B:$B,'All Prices combined'!$D289,'RAB Prices Short'!$E:$E,'All Prices combined'!$G289),IF($B289="RAB Long",SUMIFS('RAB Prices Long'!AU:AU,'RAB Prices Long'!$B:$B,'All Prices combined'!$D289,'RAB Prices Long'!$E:$E,'All Prices combined'!$G289)))),2)</f>
        <v>5.14</v>
      </c>
      <c r="AS289" s="2">
        <f>ROUND(IF($B289="Annuity",SUMIFS('Annuity Prices'!AV:AV,'Annuity Prices'!$B:$B,$D289,'Annuity Prices'!$E:$E,$G289),IF($B289="RAB Short",SUMIFS('RAB Prices Short'!AV:AV,'RAB Prices Short'!$B:$B,'All Prices combined'!$D289,'RAB Prices Short'!$E:$E,'All Prices combined'!$G289),IF($B289="RAB Long",SUMIFS('RAB Prices Long'!AV:AV,'RAB Prices Long'!$B:$B,'All Prices combined'!$D289,'RAB Prices Long'!$E:$E,'All Prices combined'!$G289)))),2)</f>
        <v>5.29</v>
      </c>
      <c r="AT289" s="2">
        <f>ROUND(IF($B289="Annuity",SUMIFS('Annuity Prices'!AW:AW,'Annuity Prices'!$B:$B,$D289,'Annuity Prices'!$E:$E,$G289),IF($B289="RAB Short",SUMIFS('RAB Prices Short'!AW:AW,'RAB Prices Short'!$B:$B,'All Prices combined'!$D289,'RAB Prices Short'!$E:$E,'All Prices combined'!$G289),IF($B289="RAB Long",SUMIFS('RAB Prices Long'!AW:AW,'RAB Prices Long'!$B:$B,'All Prices combined'!$D289,'RAB Prices Long'!$E:$E,'All Prices combined'!$G289)))),2)</f>
        <v>5.4</v>
      </c>
      <c r="AU289" s="2">
        <f>ROUND(IF($B289="Annuity",SUMIFS('Annuity Prices'!AX:AX,'Annuity Prices'!$B:$B,$D289,'Annuity Prices'!$E:$E,$G289),IF($B289="RAB Short",SUMIFS('RAB Prices Short'!AX:AX,'RAB Prices Short'!$B:$B,'All Prices combined'!$D289,'RAB Prices Short'!$E:$E,'All Prices combined'!$G289),IF($B289="RAB Long",SUMIFS('RAB Prices Long'!AX:AX,'RAB Prices Long'!$B:$B,'All Prices combined'!$D289,'RAB Prices Long'!$E:$E,'All Prices combined'!$G289)))),2)</f>
        <v>5.53</v>
      </c>
      <c r="AV289" s="2">
        <f>ROUND(IF($B289="Annuity",SUMIFS('Annuity Prices'!AY:AY,'Annuity Prices'!$B:$B,$D289,'Annuity Prices'!$E:$E,$G289),IF($B289="RAB Short",SUMIFS('RAB Prices Short'!AY:AY,'RAB Prices Short'!$B:$B,'All Prices combined'!$D289,'RAB Prices Short'!$E:$E,'All Prices combined'!$G289),IF($B289="RAB Long",SUMIFS('RAB Prices Long'!AY:AY,'RAB Prices Long'!$B:$B,'All Prices combined'!$D289,'RAB Prices Long'!$E:$E,'All Prices combined'!$G289)))),2)</f>
        <v>5.67</v>
      </c>
      <c r="AW289" s="2">
        <f>ROUND(IF($B289="Annuity",SUMIFS('Annuity Prices'!AZ:AZ,'Annuity Prices'!$B:$B,$D289,'Annuity Prices'!$E:$E,$G289),IF($B289="RAB Short",SUMIFS('RAB Prices Short'!AZ:AZ,'RAB Prices Short'!$B:$B,'All Prices combined'!$D289,'RAB Prices Short'!$E:$E,'All Prices combined'!$G289),IF($B289="RAB Long",SUMIFS('RAB Prices Long'!AZ:AZ,'RAB Prices Long'!$B:$B,'All Prices combined'!$D289,'RAB Prices Long'!$E:$E,'All Prices combined'!$G289)))),2)</f>
        <v>5.81</v>
      </c>
      <c r="AX289" s="2">
        <f>ROUND(IF($B289="Annuity",SUMIFS('Annuity Prices'!BA:BA,'Annuity Prices'!$B:$B,$D289,'Annuity Prices'!$E:$E,$G289),IF($B289="RAB Short",SUMIFS('RAB Prices Short'!BA:BA,'RAB Prices Short'!$B:$B,'All Prices combined'!$D289,'RAB Prices Short'!$E:$E,'All Prices combined'!$G289),IF($B289="RAB Long",SUMIFS('RAB Prices Long'!BA:BA,'RAB Prices Long'!$B:$B,'All Prices combined'!$D289,'RAB Prices Long'!$E:$E,'All Prices combined'!$G289)))),2)</f>
        <v>5.93</v>
      </c>
      <c r="AY289" s="2">
        <f>ROUND(IF($B289="Annuity",SUMIFS('Annuity Prices'!BB:BB,'Annuity Prices'!$B:$B,$D289,'Annuity Prices'!$E:$E,$G289),IF($B289="RAB Short",SUMIFS('RAB Prices Short'!BB:BB,'RAB Prices Short'!$B:$B,'All Prices combined'!$D289,'RAB Prices Short'!$E:$E,'All Prices combined'!$G289),IF($B289="RAB Long",SUMIFS('RAB Prices Long'!BB:BB,'RAB Prices Long'!$B:$B,'All Prices combined'!$D289,'RAB Prices Long'!$E:$E,'All Prices combined'!$G289)))),2)</f>
        <v>6.08</v>
      </c>
      <c r="AZ289" s="2">
        <f>ROUND(IF($B289="Annuity",SUMIFS('Annuity Prices'!BC:BC,'Annuity Prices'!$B:$B,$D289,'Annuity Prices'!$E:$E,$G289),IF($B289="RAB Short",SUMIFS('RAB Prices Short'!BC:BC,'RAB Prices Short'!$B:$B,'All Prices combined'!$D289,'RAB Prices Short'!$E:$E,'All Prices combined'!$G289),IF($B289="RAB Long",SUMIFS('RAB Prices Long'!BC:BC,'RAB Prices Long'!$B:$B,'All Prices combined'!$D289,'RAB Prices Long'!$E:$E,'All Prices combined'!$G289)))),2)</f>
        <v>6.23</v>
      </c>
      <c r="BA289" s="2">
        <f>ROUND(IF($B289="Annuity",SUMIFS('Annuity Prices'!BD:BD,'Annuity Prices'!$B:$B,$D289,'Annuity Prices'!$E:$E,$G289),IF($B289="RAB Short",SUMIFS('RAB Prices Short'!BD:BD,'RAB Prices Short'!$B:$B,'All Prices combined'!$D289,'RAB Prices Short'!$E:$E,'All Prices combined'!$G289),IF($B289="RAB Long",SUMIFS('RAB Prices Long'!BD:BD,'RAB Prices Long'!$B:$B,'All Prices combined'!$D289,'RAB Prices Long'!$E:$E,'All Prices combined'!$G289)))),2)</f>
        <v>6.38</v>
      </c>
      <c r="BB289" s="2">
        <f>ROUND(IF($B289="Annuity",SUMIFS('Annuity Prices'!BE:BE,'Annuity Prices'!$B:$B,$D289,'Annuity Prices'!$E:$E,$G289),IF($B289="RAB Short",SUMIFS('RAB Prices Short'!BE:BE,'RAB Prices Short'!$B:$B,'All Prices combined'!$D289,'RAB Prices Short'!$E:$E,'All Prices combined'!$G289),IF($B289="RAB Long",SUMIFS('RAB Prices Long'!BE:BE,'RAB Prices Long'!$B:$B,'All Prices combined'!$D289,'RAB Prices Long'!$E:$E,'All Prices combined'!$G289)))),2)</f>
        <v>6.51</v>
      </c>
      <c r="BC289" s="2">
        <f>ROUND(IF($B289="Annuity",SUMIFS('Annuity Prices'!BF:BF,'Annuity Prices'!$B:$B,$D289,'Annuity Prices'!$E:$E,$G289),IF($B289="RAB Short",SUMIFS('RAB Prices Short'!BF:BF,'RAB Prices Short'!$B:$B,'All Prices combined'!$D289,'RAB Prices Short'!$E:$E,'All Prices combined'!$G289),IF($B289="RAB Long",SUMIFS('RAB Prices Long'!BF:BF,'RAB Prices Long'!$B:$B,'All Prices combined'!$D289,'RAB Prices Long'!$E:$E,'All Prices combined'!$G289)))),2)</f>
        <v>6.67</v>
      </c>
      <c r="BD289" s="2">
        <f>ROUND(IF($B289="Annuity",SUMIFS('Annuity Prices'!BG:BG,'Annuity Prices'!$B:$B,$D289,'Annuity Prices'!$E:$E,$G289),IF($B289="RAB Short",SUMIFS('RAB Prices Short'!BG:BG,'RAB Prices Short'!$B:$B,'All Prices combined'!$D289,'RAB Prices Short'!$E:$E,'All Prices combined'!$G289),IF($B289="RAB Long",SUMIFS('RAB Prices Long'!BG:BG,'RAB Prices Long'!$B:$B,'All Prices combined'!$D289,'RAB Prices Long'!$E:$E,'All Prices combined'!$G289)))),2)</f>
        <v>6.84</v>
      </c>
      <c r="BE289" s="2">
        <f>ROUND(IF($B289="Annuity",SUMIFS('Annuity Prices'!BH:BH,'Annuity Prices'!$B:$B,$D289,'Annuity Prices'!$E:$E,$G289),IF($B289="RAB Short",SUMIFS('RAB Prices Short'!BH:BH,'RAB Prices Short'!$B:$B,'All Prices combined'!$D289,'RAB Prices Short'!$E:$E,'All Prices combined'!$G289),IF($B289="RAB Long",SUMIFS('RAB Prices Long'!BH:BH,'RAB Prices Long'!$B:$B,'All Prices combined'!$D289,'RAB Prices Long'!$E:$E,'All Prices combined'!$G289)))),2)</f>
        <v>7.01</v>
      </c>
      <c r="BF289" s="2">
        <f>ROUND(IF($B289="Annuity",SUMIFS('Annuity Prices'!BI:BI,'Annuity Prices'!$B:$B,$D289,'Annuity Prices'!$E:$E,$G289),IF($B289="RAB Short",SUMIFS('RAB Prices Short'!BI:BI,'RAB Prices Short'!$B:$B,'All Prices combined'!$D289,'RAB Prices Short'!$E:$E,'All Prices combined'!$G289),IF($B289="RAB Long",SUMIFS('RAB Prices Long'!BI:BI,'RAB Prices Long'!$B:$B,'All Prices combined'!$D289,'RAB Prices Long'!$E:$E,'All Prices combined'!$G289)))),2)</f>
        <v>7.15</v>
      </c>
      <c r="BG289" s="2">
        <f>ROUND(IF($B289="Annuity",SUMIFS('Annuity Prices'!BJ:BJ,'Annuity Prices'!$B:$B,$D289,'Annuity Prices'!$E:$E,$G289),IF($B289="RAB Short",SUMIFS('RAB Prices Short'!BJ:BJ,'RAB Prices Short'!$B:$B,'All Prices combined'!$D289,'RAB Prices Short'!$E:$E,'All Prices combined'!$G289),IF($B289="RAB Long",SUMIFS('RAB Prices Long'!BJ:BJ,'RAB Prices Long'!$B:$B,'All Prices combined'!$D289,'RAB Prices Long'!$E:$E,'All Prices combined'!$G289)))),2)</f>
        <v>7.33</v>
      </c>
      <c r="BH289" s="2">
        <f>ROUND(IF($B289="Annuity",SUMIFS('Annuity Prices'!BK:BK,'Annuity Prices'!$B:$B,$D289,'Annuity Prices'!$E:$E,$G289),IF($B289="RAB Short",SUMIFS('RAB Prices Short'!BK:BK,'RAB Prices Short'!$B:$B,'All Prices combined'!$D289,'RAB Prices Short'!$E:$E,'All Prices combined'!$G289),IF($B289="RAB Long",SUMIFS('RAB Prices Long'!BK:BK,'RAB Prices Long'!$B:$B,'All Prices combined'!$D289,'RAB Prices Long'!$E:$E,'All Prices combined'!$G289)))),2)</f>
        <v>7.51</v>
      </c>
      <c r="BI289" s="2">
        <f>ROUND(IF($B289="Annuity",SUMIFS('Annuity Prices'!BL:BL,'Annuity Prices'!$B:$B,$D289,'Annuity Prices'!$E:$E,$G289),IF($B289="RAB Short",SUMIFS('RAB Prices Short'!BL:BL,'RAB Prices Short'!$B:$B,'All Prices combined'!$D289,'RAB Prices Short'!$E:$E,'All Prices combined'!$G289),IF($B289="RAB Long",SUMIFS('RAB Prices Long'!BL:BL,'RAB Prices Long'!$B:$B,'All Prices combined'!$D289,'RAB Prices Long'!$E:$E,'All Prices combined'!$G289)))),2)</f>
        <v>7.7</v>
      </c>
      <c r="BJ289" s="2">
        <f>ROUND(IF($B289="Annuity",SUMIFS('Annuity Prices'!BM:BM,'Annuity Prices'!$B:$B,$D289,'Annuity Prices'!$E:$E,$G289),IF($B289="RAB Short",SUMIFS('RAB Prices Short'!BM:BM,'RAB Prices Short'!$B:$B,'All Prices combined'!$D289,'RAB Prices Short'!$E:$E,'All Prices combined'!$G289),IF($B289="RAB Long",SUMIFS('RAB Prices Long'!BM:BM,'RAB Prices Long'!$B:$B,'All Prices combined'!$D289,'RAB Prices Long'!$E:$E,'All Prices combined'!$G289)))),2)</f>
        <v>7.85</v>
      </c>
      <c r="BK289" s="2">
        <f>ROUND(IF($B289="Annuity",SUMIFS('Annuity Prices'!BN:BN,'Annuity Prices'!$B:$B,$D289,'Annuity Prices'!$E:$E,$G289),IF($B289="RAB Short",SUMIFS('RAB Prices Short'!BN:BN,'RAB Prices Short'!$B:$B,'All Prices combined'!$D289,'RAB Prices Short'!$E:$E,'All Prices combined'!$G289),IF($B289="RAB Long",SUMIFS('RAB Prices Long'!BN:BN,'RAB Prices Long'!$B:$B,'All Prices combined'!$D289,'RAB Prices Long'!$E:$E,'All Prices combined'!$G289)))),2)</f>
        <v>8.0500000000000007</v>
      </c>
      <c r="BL289" s="2">
        <f>ROUND(IF($B289="Annuity",SUMIFS('Annuity Prices'!BO:BO,'Annuity Prices'!$B:$B,$D289,'Annuity Prices'!$E:$E,$G289),IF($B289="RAB Short",SUMIFS('RAB Prices Short'!BO:BO,'RAB Prices Short'!$B:$B,'All Prices combined'!$D289,'RAB Prices Short'!$E:$E,'All Prices combined'!$G289),IF($B289="RAB Long",SUMIFS('RAB Prices Long'!BO:BO,'RAB Prices Long'!$B:$B,'All Prices combined'!$D289,'RAB Prices Long'!$E:$E,'All Prices combined'!$G289)))),2)</f>
        <v>8.25</v>
      </c>
      <c r="BM289" s="2">
        <f>ROUND(IF($B289="Annuity",SUMIFS('Annuity Prices'!BP:BP,'Annuity Prices'!$B:$B,$D289,'Annuity Prices'!$E:$E,$G289),IF($B289="RAB Short",SUMIFS('RAB Prices Short'!BP:BP,'RAB Prices Short'!$B:$B,'All Prices combined'!$D289,'RAB Prices Short'!$E:$E,'All Prices combined'!$G289),IF($B289="RAB Long",SUMIFS('RAB Prices Long'!BP:BP,'RAB Prices Long'!$B:$B,'All Prices combined'!$D289,'RAB Prices Long'!$E:$E,'All Prices combined'!$G289)))),2)</f>
        <v>8.4600000000000009</v>
      </c>
      <c r="BN289" s="2">
        <f>ROUND(IF($B289="Annuity",SUMIFS('Annuity Prices'!BQ:BQ,'Annuity Prices'!$B:$B,$D289,'Annuity Prices'!$E:$E,$G289),IF($B289="RAB Short",SUMIFS('RAB Prices Short'!BQ:BQ,'RAB Prices Short'!$B:$B,'All Prices combined'!$D289,'RAB Prices Short'!$E:$E,'All Prices combined'!$G289),IF($B289="RAB Long",SUMIFS('RAB Prices Long'!BQ:BQ,'RAB Prices Long'!$B:$B,'All Prices combined'!$D289,'RAB Prices Long'!$E:$E,'All Prices combined'!$G289)))),2)</f>
        <v>8.6199999999999992</v>
      </c>
      <c r="BO289" s="2">
        <f>ROUND(IF($B289="Annuity",SUMIFS('Annuity Prices'!BR:BR,'Annuity Prices'!$B:$B,$D289,'Annuity Prices'!$E:$E,$G289),IF($B289="RAB Short",SUMIFS('RAB Prices Short'!BR:BR,'RAB Prices Short'!$B:$B,'All Prices combined'!$D289,'RAB Prices Short'!$E:$E,'All Prices combined'!$G289),IF($B289="RAB Long",SUMIFS('RAB Prices Long'!BR:BR,'RAB Prices Long'!$B:$B,'All Prices combined'!$D289,'RAB Prices Long'!$E:$E,'All Prices combined'!$G289)))),2)</f>
        <v>8.84</v>
      </c>
      <c r="BP289" s="2">
        <f>ROUND(IF($B289="Annuity",SUMIFS('Annuity Prices'!BS:BS,'Annuity Prices'!$B:$B,$D289,'Annuity Prices'!$E:$E,$G289),IF($B289="RAB Short",SUMIFS('RAB Prices Short'!BS:BS,'RAB Prices Short'!$B:$B,'All Prices combined'!$D289,'RAB Prices Short'!$E:$E,'All Prices combined'!$G289),IF($B289="RAB Long",SUMIFS('RAB Prices Long'!BS:BS,'RAB Prices Long'!$B:$B,'All Prices combined'!$D289,'RAB Prices Long'!$E:$E,'All Prices combined'!$G289)))),2)</f>
        <v>9.06</v>
      </c>
      <c r="BQ289" s="2">
        <f>ROUND(IF($B289="Annuity",SUMIFS('Annuity Prices'!BT:BT,'Annuity Prices'!$B:$B,$D289,'Annuity Prices'!$E:$E,$G289),IF($B289="RAB Short",SUMIFS('RAB Prices Short'!BT:BT,'RAB Prices Short'!$B:$B,'All Prices combined'!$D289,'RAB Prices Short'!$E:$E,'All Prices combined'!$G289),IF($B289="RAB Long",SUMIFS('RAB Prices Long'!BT:BT,'RAB Prices Long'!$B:$B,'All Prices combined'!$D289,'RAB Prices Long'!$E:$E,'All Prices combined'!$G289)))),2)</f>
        <v>9.2899999999999991</v>
      </c>
      <c r="BR289" s="2">
        <f>ROUND(IF($B289="Annuity",SUMIFS('Annuity Prices'!BU:BU,'Annuity Prices'!$B:$B,$D289,'Annuity Prices'!$E:$E,$G289),IF($B289="RAB Short",SUMIFS('RAB Prices Short'!BU:BU,'RAB Prices Short'!$B:$B,'All Prices combined'!$D289,'RAB Prices Short'!$E:$E,'All Prices combined'!$G289),IF($B289="RAB Long",SUMIFS('RAB Prices Long'!BU:BU,'RAB Prices Long'!$B:$B,'All Prices combined'!$D289,'RAB Prices Long'!$E:$E,'All Prices combined'!$G289)))),2)</f>
        <v>9.4700000000000006</v>
      </c>
      <c r="BS289" s="2">
        <f>ROUND(IF($B289="Annuity",SUMIFS('Annuity Prices'!BV:BV,'Annuity Prices'!$B:$B,$D289,'Annuity Prices'!$E:$E,$G289),IF($B289="RAB Short",SUMIFS('RAB Prices Short'!BV:BV,'RAB Prices Short'!$B:$B,'All Prices combined'!$D289,'RAB Prices Short'!$E:$E,'All Prices combined'!$G289),IF($B289="RAB Long",SUMIFS('RAB Prices Long'!BV:BV,'RAB Prices Long'!$B:$B,'All Prices combined'!$D289,'RAB Prices Long'!$E:$E,'All Prices combined'!$G289)))),2)</f>
        <v>9.7100000000000009</v>
      </c>
      <c r="BT289" s="2">
        <f>ROUND(IF($B289="Annuity",SUMIFS('Annuity Prices'!BW:BW,'Annuity Prices'!$B:$B,$D289,'Annuity Prices'!$E:$E,$G289),IF($B289="RAB Short",SUMIFS('RAB Prices Short'!BW:BW,'RAB Prices Short'!$B:$B,'All Prices combined'!$D289,'RAB Prices Short'!$E:$E,'All Prices combined'!$G289),IF($B289="RAB Long",SUMIFS('RAB Prices Long'!BW:BW,'RAB Prices Long'!$B:$B,'All Prices combined'!$D289,'RAB Prices Long'!$E:$E,'All Prices combined'!$G289)))),2)</f>
        <v>9.9499999999999993</v>
      </c>
      <c r="BU289" s="2">
        <f>ROUND(IF($B289="Annuity",SUMIFS('Annuity Prices'!BX:BX,'Annuity Prices'!$B:$B,$D289,'Annuity Prices'!$E:$E,$G289),IF($B289="RAB Short",SUMIFS('RAB Prices Short'!BX:BX,'RAB Prices Short'!$B:$B,'All Prices combined'!$D289,'RAB Prices Short'!$E:$E,'All Prices combined'!$G289),IF($B289="RAB Long",SUMIFS('RAB Prices Long'!BX:BX,'RAB Prices Long'!$B:$B,'All Prices combined'!$D289,'RAB Prices Long'!$E:$E,'All Prices combined'!$G289)))),2)</f>
        <v>10.199999999999999</v>
      </c>
    </row>
    <row r="290" spans="2:73" x14ac:dyDescent="0.25">
      <c r="B290" t="s">
        <v>44</v>
      </c>
      <c r="C290">
        <v>19</v>
      </c>
      <c r="E290" t="s">
        <v>183</v>
      </c>
      <c r="F290">
        <v>19</v>
      </c>
      <c r="G290" t="s">
        <v>184</v>
      </c>
      <c r="I290" s="2">
        <f>ROUND(IF($B290="Annuity",SUMIFS('Annuity Prices'!L:L,'Annuity Prices'!$B:$B,$D290,'Annuity Prices'!$E:$E,$G290),IF($B290="RAB Short",SUMIFS('RAB Prices Short'!L:L,'RAB Prices Short'!$B:$B,'All Prices combined'!$D290,'RAB Prices Short'!$E:$E,'All Prices combined'!$G290),IF($B290="RAB Long",SUMIFS('RAB Prices Long'!L:L,'RAB Prices Long'!$B:$B,'All Prices combined'!$D290,'RAB Prices Long'!$E:$E,'All Prices combined'!$G290)))),2)</f>
        <v>0</v>
      </c>
      <c r="J290" s="2">
        <f>ROUND(IF($B290="Annuity",SUMIFS('Annuity Prices'!M:M,'Annuity Prices'!$B:$B,$D290,'Annuity Prices'!$E:$E,$G290),IF($B290="RAB Short",SUMIFS('RAB Prices Short'!M:M,'RAB Prices Short'!$B:$B,'All Prices combined'!$D290,'RAB Prices Short'!$E:$E,'All Prices combined'!$G290),IF($B290="RAB Long",SUMIFS('RAB Prices Long'!M:M,'RAB Prices Long'!$B:$B,'All Prices combined'!$D290,'RAB Prices Long'!$E:$E,'All Prices combined'!$G290)))),2)</f>
        <v>0</v>
      </c>
      <c r="K290" s="2">
        <f>ROUND(IF($B290="Annuity",SUMIFS('Annuity Prices'!N:N,'Annuity Prices'!$B:$B,$D290,'Annuity Prices'!$E:$E,$G290),IF($B290="RAB Short",SUMIFS('RAB Prices Short'!N:N,'RAB Prices Short'!$B:$B,'All Prices combined'!$D290,'RAB Prices Short'!$E:$E,'All Prices combined'!$G290),IF($B290="RAB Long",SUMIFS('RAB Prices Long'!N:N,'RAB Prices Long'!$B:$B,'All Prices combined'!$D290,'RAB Prices Long'!$E:$E,'All Prices combined'!$G290)))),2)</f>
        <v>0</v>
      </c>
      <c r="L290" s="2">
        <f>ROUND(IF($B290="Annuity",SUMIFS('Annuity Prices'!O:O,'Annuity Prices'!$B:$B,$D290,'Annuity Prices'!$E:$E,$G290),IF($B290="RAB Short",SUMIFS('RAB Prices Short'!O:O,'RAB Prices Short'!$B:$B,'All Prices combined'!$D290,'RAB Prices Short'!$E:$E,'All Prices combined'!$G290),IF($B290="RAB Long",SUMIFS('RAB Prices Long'!O:O,'RAB Prices Long'!$B:$B,'All Prices combined'!$D290,'RAB Prices Long'!$E:$E,'All Prices combined'!$G290)))),2)</f>
        <v>0</v>
      </c>
      <c r="M290" s="2">
        <f>ROUND(IF($B290="Annuity",SUMIFS('Annuity Prices'!P:P,'Annuity Prices'!$B:$B,$D290,'Annuity Prices'!$E:$E,$G290),IF($B290="RAB Short",SUMIFS('RAB Prices Short'!P:P,'RAB Prices Short'!$B:$B,'All Prices combined'!$D290,'RAB Prices Short'!$E:$E,'All Prices combined'!$G290),IF($B290="RAB Long",SUMIFS('RAB Prices Long'!P:P,'RAB Prices Long'!$B:$B,'All Prices combined'!$D290,'RAB Prices Long'!$E:$E,'All Prices combined'!$G290)))),2)</f>
        <v>0</v>
      </c>
      <c r="N290" s="2">
        <f>ROUND(IF($B290="Annuity",SUMIFS('Annuity Prices'!Q:Q,'Annuity Prices'!$B:$B,$D290,'Annuity Prices'!$E:$E,$G290),IF($B290="RAB Short",SUMIFS('RAB Prices Short'!Q:Q,'RAB Prices Short'!$B:$B,'All Prices combined'!$D290,'RAB Prices Short'!$E:$E,'All Prices combined'!$G290),IF($B290="RAB Long",SUMIFS('RAB Prices Long'!Q:Q,'RAB Prices Long'!$B:$B,'All Prices combined'!$D290,'RAB Prices Long'!$E:$E,'All Prices combined'!$G290)))),2)</f>
        <v>0</v>
      </c>
      <c r="O290" s="2">
        <f>ROUND(IF($B290="Annuity",SUMIFS('Annuity Prices'!R:R,'Annuity Prices'!$B:$B,$D290,'Annuity Prices'!$E:$E,$G290),IF($B290="RAB Short",SUMIFS('RAB Prices Short'!R:R,'RAB Prices Short'!$B:$B,'All Prices combined'!$D290,'RAB Prices Short'!$E:$E,'All Prices combined'!$G290),IF($B290="RAB Long",SUMIFS('RAB Prices Long'!R:R,'RAB Prices Long'!$B:$B,'All Prices combined'!$D290,'RAB Prices Long'!$E:$E,'All Prices combined'!$G290)))),2)</f>
        <v>0</v>
      </c>
      <c r="P290" s="2">
        <f>ROUND(IF($B290="Annuity",SUMIFS('Annuity Prices'!S:S,'Annuity Prices'!$B:$B,$D290,'Annuity Prices'!$E:$E,$G290),IF($B290="RAB Short",SUMIFS('RAB Prices Short'!S:S,'RAB Prices Short'!$B:$B,'All Prices combined'!$D290,'RAB Prices Short'!$E:$E,'All Prices combined'!$G290),IF($B290="RAB Long",SUMIFS('RAB Prices Long'!S:S,'RAB Prices Long'!$B:$B,'All Prices combined'!$D290,'RAB Prices Long'!$E:$E,'All Prices combined'!$G290)))),2)</f>
        <v>0</v>
      </c>
      <c r="Q290" s="2">
        <f>ROUND(IF($B290="Annuity",SUMIFS('Annuity Prices'!T:T,'Annuity Prices'!$B:$B,$D290,'Annuity Prices'!$E:$E,$G290),IF($B290="RAB Short",SUMIFS('RAB Prices Short'!T:T,'RAB Prices Short'!$B:$B,'All Prices combined'!$D290,'RAB Prices Short'!$E:$E,'All Prices combined'!$G290),IF($B290="RAB Long",SUMIFS('RAB Prices Long'!T:T,'RAB Prices Long'!$B:$B,'All Prices combined'!$D290,'RAB Prices Long'!$E:$E,'All Prices combined'!$G290)))),2)</f>
        <v>0</v>
      </c>
      <c r="R290" s="2">
        <f>ROUND(IF($B290="Annuity",SUMIFS('Annuity Prices'!U:U,'Annuity Prices'!$B:$B,$D290,'Annuity Prices'!$E:$E,$G290),IF($B290="RAB Short",SUMIFS('RAB Prices Short'!U:U,'RAB Prices Short'!$B:$B,'All Prices combined'!$D290,'RAB Prices Short'!$E:$E,'All Prices combined'!$G290),IF($B290="RAB Long",SUMIFS('RAB Prices Long'!U:U,'RAB Prices Long'!$B:$B,'All Prices combined'!$D290,'RAB Prices Long'!$E:$E,'All Prices combined'!$G290)))),2)</f>
        <v>0</v>
      </c>
      <c r="S290" s="2">
        <f>ROUND(IF($B290="Annuity",SUMIFS('Annuity Prices'!V:V,'Annuity Prices'!$B:$B,$D290,'Annuity Prices'!$E:$E,$G290),IF($B290="RAB Short",SUMIFS('RAB Prices Short'!V:V,'RAB Prices Short'!$B:$B,'All Prices combined'!$D290,'RAB Prices Short'!$E:$E,'All Prices combined'!$G290),IF($B290="RAB Long",SUMIFS('RAB Prices Long'!V:V,'RAB Prices Long'!$B:$B,'All Prices combined'!$D290,'RAB Prices Long'!$E:$E,'All Prices combined'!$G290)))),2)</f>
        <v>0</v>
      </c>
      <c r="T290" s="2">
        <f>ROUND(IF($B290="Annuity",SUMIFS('Annuity Prices'!W:W,'Annuity Prices'!$B:$B,$D290,'Annuity Prices'!$E:$E,$G290),IF($B290="RAB Short",SUMIFS('RAB Prices Short'!W:W,'RAB Prices Short'!$B:$B,'All Prices combined'!$D290,'RAB Prices Short'!$E:$E,'All Prices combined'!$G290),IF($B290="RAB Long",SUMIFS('RAB Prices Long'!W:W,'RAB Prices Long'!$B:$B,'All Prices combined'!$D290,'RAB Prices Long'!$E:$E,'All Prices combined'!$G290)))),2)</f>
        <v>0</v>
      </c>
      <c r="U290" s="2">
        <f>ROUND(IF($B290="Annuity",SUMIFS('Annuity Prices'!X:X,'Annuity Prices'!$B:$B,$D290,'Annuity Prices'!$E:$E,$G290),IF($B290="RAB Short",SUMIFS('RAB Prices Short'!X:X,'RAB Prices Short'!$B:$B,'All Prices combined'!$D290,'RAB Prices Short'!$E:$E,'All Prices combined'!$G290),IF($B290="RAB Long",SUMIFS('RAB Prices Long'!X:X,'RAB Prices Long'!$B:$B,'All Prices combined'!$D290,'RAB Prices Long'!$E:$E,'All Prices combined'!$G290)))),2)</f>
        <v>0</v>
      </c>
      <c r="V290" s="2">
        <f>ROUND(IF($B290="Annuity",SUMIFS('Annuity Prices'!Y:Y,'Annuity Prices'!$B:$B,$D290,'Annuity Prices'!$E:$E,$G290),IF($B290="RAB Short",SUMIFS('RAB Prices Short'!Y:Y,'RAB Prices Short'!$B:$B,'All Prices combined'!$D290,'RAB Prices Short'!$E:$E,'All Prices combined'!$G290),IF($B290="RAB Long",SUMIFS('RAB Prices Long'!Y:Y,'RAB Prices Long'!$B:$B,'All Prices combined'!$D290,'RAB Prices Long'!$E:$E,'All Prices combined'!$G290)))),2)</f>
        <v>0</v>
      </c>
      <c r="W290" s="2">
        <f>ROUND(IF($B290="Annuity",SUMIFS('Annuity Prices'!Z:Z,'Annuity Prices'!$B:$B,$D290,'Annuity Prices'!$E:$E,$G290),IF($B290="RAB Short",SUMIFS('RAB Prices Short'!Z:Z,'RAB Prices Short'!$B:$B,'All Prices combined'!$D290,'RAB Prices Short'!$E:$E,'All Prices combined'!$G290),IF($B290="RAB Long",SUMIFS('RAB Prices Long'!Z:Z,'RAB Prices Long'!$B:$B,'All Prices combined'!$D290,'RAB Prices Long'!$E:$E,'All Prices combined'!$G290)))),2)</f>
        <v>0</v>
      </c>
      <c r="X290" s="2">
        <f>ROUND(IF($B290="Annuity",SUMIFS('Annuity Prices'!AA:AA,'Annuity Prices'!$B:$B,$D290,'Annuity Prices'!$E:$E,$G290),IF($B290="RAB Short",SUMIFS('RAB Prices Short'!AA:AA,'RAB Prices Short'!$B:$B,'All Prices combined'!$D290,'RAB Prices Short'!$E:$E,'All Prices combined'!$G290),IF($B290="RAB Long",SUMIFS('RAB Prices Long'!AA:AA,'RAB Prices Long'!$B:$B,'All Prices combined'!$D290,'RAB Prices Long'!$E:$E,'All Prices combined'!$G290)))),2)</f>
        <v>0</v>
      </c>
      <c r="Y290" s="2">
        <f>ROUND(IF($B290="Annuity",SUMIFS('Annuity Prices'!AB:AB,'Annuity Prices'!$B:$B,$D290,'Annuity Prices'!$E:$E,$G290),IF($B290="RAB Short",SUMIFS('RAB Prices Short'!AB:AB,'RAB Prices Short'!$B:$B,'All Prices combined'!$D290,'RAB Prices Short'!$E:$E,'All Prices combined'!$G290),IF($B290="RAB Long",SUMIFS('RAB Prices Long'!AB:AB,'RAB Prices Long'!$B:$B,'All Prices combined'!$D290,'RAB Prices Long'!$E:$E,'All Prices combined'!$G290)))),2)</f>
        <v>0</v>
      </c>
      <c r="Z290" s="2">
        <f>ROUND(IF($B290="Annuity",SUMIFS('Annuity Prices'!AC:AC,'Annuity Prices'!$B:$B,$D290,'Annuity Prices'!$E:$E,$G290),IF($B290="RAB Short",SUMIFS('RAB Prices Short'!AC:AC,'RAB Prices Short'!$B:$B,'All Prices combined'!$D290,'RAB Prices Short'!$E:$E,'All Prices combined'!$G290),IF($B290="RAB Long",SUMIFS('RAB Prices Long'!AC:AC,'RAB Prices Long'!$B:$B,'All Prices combined'!$D290,'RAB Prices Long'!$E:$E,'All Prices combined'!$G290)))),2)</f>
        <v>0</v>
      </c>
      <c r="AA290" s="2">
        <f>ROUND(IF($B290="Annuity",SUMIFS('Annuity Prices'!AD:AD,'Annuity Prices'!$B:$B,$D290,'Annuity Prices'!$E:$E,$G290),IF($B290="RAB Short",SUMIFS('RAB Prices Short'!AD:AD,'RAB Prices Short'!$B:$B,'All Prices combined'!$D290,'RAB Prices Short'!$E:$E,'All Prices combined'!$G290),IF($B290="RAB Long",SUMIFS('RAB Prices Long'!AD:AD,'RAB Prices Long'!$B:$B,'All Prices combined'!$D290,'RAB Prices Long'!$E:$E,'All Prices combined'!$G290)))),2)</f>
        <v>0</v>
      </c>
      <c r="AB290" s="2">
        <f>ROUND(IF($B290="Annuity",SUMIFS('Annuity Prices'!AE:AE,'Annuity Prices'!$B:$B,$D290,'Annuity Prices'!$E:$E,$G290),IF($B290="RAB Short",SUMIFS('RAB Prices Short'!AE:AE,'RAB Prices Short'!$B:$B,'All Prices combined'!$D290,'RAB Prices Short'!$E:$E,'All Prices combined'!$G290),IF($B290="RAB Long",SUMIFS('RAB Prices Long'!AE:AE,'RAB Prices Long'!$B:$B,'All Prices combined'!$D290,'RAB Prices Long'!$E:$E,'All Prices combined'!$G290)))),2)</f>
        <v>0</v>
      </c>
      <c r="AC290" s="2">
        <f>ROUND(IF($B290="Annuity",SUMIFS('Annuity Prices'!AF:AF,'Annuity Prices'!$B:$B,$D290,'Annuity Prices'!$E:$E,$G290),IF($B290="RAB Short",SUMIFS('RAB Prices Short'!AF:AF,'RAB Prices Short'!$B:$B,'All Prices combined'!$D290,'RAB Prices Short'!$E:$E,'All Prices combined'!$G290),IF($B290="RAB Long",SUMIFS('RAB Prices Long'!AF:AF,'RAB Prices Long'!$B:$B,'All Prices combined'!$D290,'RAB Prices Long'!$E:$E,'All Prices combined'!$G290)))),2)</f>
        <v>0</v>
      </c>
      <c r="AD290" s="2">
        <f>ROUND(IF($B290="Annuity",SUMIFS('Annuity Prices'!AG:AG,'Annuity Prices'!$B:$B,$D290,'Annuity Prices'!$E:$E,$G290),IF($B290="RAB Short",SUMIFS('RAB Prices Short'!AG:AG,'RAB Prices Short'!$B:$B,'All Prices combined'!$D290,'RAB Prices Short'!$E:$E,'All Prices combined'!$G290),IF($B290="RAB Long",SUMIFS('RAB Prices Long'!AG:AG,'RAB Prices Long'!$B:$B,'All Prices combined'!$D290,'RAB Prices Long'!$E:$E,'All Prices combined'!$G290)))),2)</f>
        <v>0</v>
      </c>
      <c r="AE290" s="2">
        <f>ROUND(IF($B290="Annuity",SUMIFS('Annuity Prices'!AH:AH,'Annuity Prices'!$B:$B,$D290,'Annuity Prices'!$E:$E,$G290),IF($B290="RAB Short",SUMIFS('RAB Prices Short'!AH:AH,'RAB Prices Short'!$B:$B,'All Prices combined'!$D290,'RAB Prices Short'!$E:$E,'All Prices combined'!$G290),IF($B290="RAB Long",SUMIFS('RAB Prices Long'!AH:AH,'RAB Prices Long'!$B:$B,'All Prices combined'!$D290,'RAB Prices Long'!$E:$E,'All Prices combined'!$G290)))),2)</f>
        <v>0</v>
      </c>
      <c r="AF290" s="2">
        <f>ROUND(IF($B290="Annuity",SUMIFS('Annuity Prices'!AI:AI,'Annuity Prices'!$B:$B,$D290,'Annuity Prices'!$E:$E,$G290),IF($B290="RAB Short",SUMIFS('RAB Prices Short'!AI:AI,'RAB Prices Short'!$B:$B,'All Prices combined'!$D290,'RAB Prices Short'!$E:$E,'All Prices combined'!$G290),IF($B290="RAB Long",SUMIFS('RAB Prices Long'!AI:AI,'RAB Prices Long'!$B:$B,'All Prices combined'!$D290,'RAB Prices Long'!$E:$E,'All Prices combined'!$G290)))),2)</f>
        <v>0</v>
      </c>
      <c r="AG290" s="2">
        <f>ROUND(IF($B290="Annuity",SUMIFS('Annuity Prices'!AJ:AJ,'Annuity Prices'!$B:$B,$D290,'Annuity Prices'!$E:$E,$G290),IF($B290="RAB Short",SUMIFS('RAB Prices Short'!AJ:AJ,'RAB Prices Short'!$B:$B,'All Prices combined'!$D290,'RAB Prices Short'!$E:$E,'All Prices combined'!$G290),IF($B290="RAB Long",SUMIFS('RAB Prices Long'!AJ:AJ,'RAB Prices Long'!$B:$B,'All Prices combined'!$D290,'RAB Prices Long'!$E:$E,'All Prices combined'!$G290)))),2)</f>
        <v>0</v>
      </c>
      <c r="AH290" s="2">
        <f>ROUND(IF($B290="Annuity",SUMIFS('Annuity Prices'!AK:AK,'Annuity Prices'!$B:$B,$D290,'Annuity Prices'!$E:$E,$G290),IF($B290="RAB Short",SUMIFS('RAB Prices Short'!AK:AK,'RAB Prices Short'!$B:$B,'All Prices combined'!$D290,'RAB Prices Short'!$E:$E,'All Prices combined'!$G290),IF($B290="RAB Long",SUMIFS('RAB Prices Long'!AK:AK,'RAB Prices Long'!$B:$B,'All Prices combined'!$D290,'RAB Prices Long'!$E:$E,'All Prices combined'!$G290)))),2)</f>
        <v>0</v>
      </c>
      <c r="AI290" s="2">
        <f>ROUND(IF($B290="Annuity",SUMIFS('Annuity Prices'!AL:AL,'Annuity Prices'!$B:$B,$D290,'Annuity Prices'!$E:$E,$G290),IF($B290="RAB Short",SUMIFS('RAB Prices Short'!AL:AL,'RAB Prices Short'!$B:$B,'All Prices combined'!$D290,'RAB Prices Short'!$E:$E,'All Prices combined'!$G290),IF($B290="RAB Long",SUMIFS('RAB Prices Long'!AL:AL,'RAB Prices Long'!$B:$B,'All Prices combined'!$D290,'RAB Prices Long'!$E:$E,'All Prices combined'!$G290)))),2)</f>
        <v>0</v>
      </c>
      <c r="AJ290" s="2">
        <f>ROUND(IF($B290="Annuity",SUMIFS('Annuity Prices'!AM:AM,'Annuity Prices'!$B:$B,$D290,'Annuity Prices'!$E:$E,$G290),IF($B290="RAB Short",SUMIFS('RAB Prices Short'!AM:AM,'RAB Prices Short'!$B:$B,'All Prices combined'!$D290,'RAB Prices Short'!$E:$E,'All Prices combined'!$G290),IF($B290="RAB Long",SUMIFS('RAB Prices Long'!AM:AM,'RAB Prices Long'!$B:$B,'All Prices combined'!$D290,'RAB Prices Long'!$E:$E,'All Prices combined'!$G290)))),2)</f>
        <v>0</v>
      </c>
      <c r="AK290" s="2">
        <f>ROUND(IF($B290="Annuity",SUMIFS('Annuity Prices'!AN:AN,'Annuity Prices'!$B:$B,$D290,'Annuity Prices'!$E:$E,$G290),IF($B290="RAB Short",SUMIFS('RAB Prices Short'!AN:AN,'RAB Prices Short'!$B:$B,'All Prices combined'!$D290,'RAB Prices Short'!$E:$E,'All Prices combined'!$G290),IF($B290="RAB Long",SUMIFS('RAB Prices Long'!AN:AN,'RAB Prices Long'!$B:$B,'All Prices combined'!$D290,'RAB Prices Long'!$E:$E,'All Prices combined'!$G290)))),2)</f>
        <v>0</v>
      </c>
      <c r="AL290" s="2">
        <f>ROUND(IF($B290="Annuity",SUMIFS('Annuity Prices'!AO:AO,'Annuity Prices'!$B:$B,$D290,'Annuity Prices'!$E:$E,$G290),IF($B290="RAB Short",SUMIFS('RAB Prices Short'!AO:AO,'RAB Prices Short'!$B:$B,'All Prices combined'!$D290,'RAB Prices Short'!$E:$E,'All Prices combined'!$G290),IF($B290="RAB Long",SUMIFS('RAB Prices Long'!AO:AO,'RAB Prices Long'!$B:$B,'All Prices combined'!$D290,'RAB Prices Long'!$E:$E,'All Prices combined'!$G290)))),2)</f>
        <v>0</v>
      </c>
      <c r="AM290" s="2">
        <f>ROUND(IF($B290="Annuity",SUMIFS('Annuity Prices'!AP:AP,'Annuity Prices'!$B:$B,$D290,'Annuity Prices'!$E:$E,$G290),IF($B290="RAB Short",SUMIFS('RAB Prices Short'!AP:AP,'RAB Prices Short'!$B:$B,'All Prices combined'!$D290,'RAB Prices Short'!$E:$E,'All Prices combined'!$G290),IF($B290="RAB Long",SUMIFS('RAB Prices Long'!AP:AP,'RAB Prices Long'!$B:$B,'All Prices combined'!$D290,'RAB Prices Long'!$E:$E,'All Prices combined'!$G290)))),2)</f>
        <v>0</v>
      </c>
      <c r="AN290" s="2">
        <f>ROUND(IF($B290="Annuity",SUMIFS('Annuity Prices'!AQ:AQ,'Annuity Prices'!$B:$B,$D290,'Annuity Prices'!$E:$E,$G290),IF($B290="RAB Short",SUMIFS('RAB Prices Short'!AQ:AQ,'RAB Prices Short'!$B:$B,'All Prices combined'!$D290,'RAB Prices Short'!$E:$E,'All Prices combined'!$G290),IF($B290="RAB Long",SUMIFS('RAB Prices Long'!AQ:AQ,'RAB Prices Long'!$B:$B,'All Prices combined'!$D290,'RAB Prices Long'!$E:$E,'All Prices combined'!$G290)))),2)</f>
        <v>0</v>
      </c>
      <c r="AO290" s="2">
        <f>ROUND(IF($B290="Annuity",SUMIFS('Annuity Prices'!AR:AR,'Annuity Prices'!$B:$B,$D290,'Annuity Prices'!$E:$E,$G290),IF($B290="RAB Short",SUMIFS('RAB Prices Short'!AR:AR,'RAB Prices Short'!$B:$B,'All Prices combined'!$D290,'RAB Prices Short'!$E:$E,'All Prices combined'!$G290),IF($B290="RAB Long",SUMIFS('RAB Prices Long'!AR:AR,'RAB Prices Long'!$B:$B,'All Prices combined'!$D290,'RAB Prices Long'!$E:$E,'All Prices combined'!$G290)))),2)</f>
        <v>0</v>
      </c>
      <c r="AP290" s="2">
        <f>ROUND(IF($B290="Annuity",SUMIFS('Annuity Prices'!AS:AS,'Annuity Prices'!$B:$B,$D290,'Annuity Prices'!$E:$E,$G290),IF($B290="RAB Short",SUMIFS('RAB Prices Short'!AS:AS,'RAB Prices Short'!$B:$B,'All Prices combined'!$D290,'RAB Prices Short'!$E:$E,'All Prices combined'!$G290),IF($B290="RAB Long",SUMIFS('RAB Prices Long'!AS:AS,'RAB Prices Long'!$B:$B,'All Prices combined'!$D290,'RAB Prices Long'!$E:$E,'All Prices combined'!$G290)))),2)</f>
        <v>0</v>
      </c>
      <c r="AQ290" s="2">
        <f>ROUND(IF($B290="Annuity",SUMIFS('Annuity Prices'!AT:AT,'Annuity Prices'!$B:$B,$D290,'Annuity Prices'!$E:$E,$G290),IF($B290="RAB Short",SUMIFS('RAB Prices Short'!AT:AT,'RAB Prices Short'!$B:$B,'All Prices combined'!$D290,'RAB Prices Short'!$E:$E,'All Prices combined'!$G290),IF($B290="RAB Long",SUMIFS('RAB Prices Long'!AT:AT,'RAB Prices Long'!$B:$B,'All Prices combined'!$D290,'RAB Prices Long'!$E:$E,'All Prices combined'!$G290)))),2)</f>
        <v>0</v>
      </c>
      <c r="AR290" s="2">
        <f>ROUND(IF($B290="Annuity",SUMIFS('Annuity Prices'!AU:AU,'Annuity Prices'!$B:$B,$D290,'Annuity Prices'!$E:$E,$G290),IF($B290="RAB Short",SUMIFS('RAB Prices Short'!AU:AU,'RAB Prices Short'!$B:$B,'All Prices combined'!$D290,'RAB Prices Short'!$E:$E,'All Prices combined'!$G290),IF($B290="RAB Long",SUMIFS('RAB Prices Long'!AU:AU,'RAB Prices Long'!$B:$B,'All Prices combined'!$D290,'RAB Prices Long'!$E:$E,'All Prices combined'!$G290)))),2)</f>
        <v>0</v>
      </c>
      <c r="AS290" s="2">
        <f>ROUND(IF($B290="Annuity",SUMIFS('Annuity Prices'!AV:AV,'Annuity Prices'!$B:$B,$D290,'Annuity Prices'!$E:$E,$G290),IF($B290="RAB Short",SUMIFS('RAB Prices Short'!AV:AV,'RAB Prices Short'!$B:$B,'All Prices combined'!$D290,'RAB Prices Short'!$E:$E,'All Prices combined'!$G290),IF($B290="RAB Long",SUMIFS('RAB Prices Long'!AV:AV,'RAB Prices Long'!$B:$B,'All Prices combined'!$D290,'RAB Prices Long'!$E:$E,'All Prices combined'!$G290)))),2)</f>
        <v>0</v>
      </c>
      <c r="AT290" s="2">
        <f>ROUND(IF($B290="Annuity",SUMIFS('Annuity Prices'!AW:AW,'Annuity Prices'!$B:$B,$D290,'Annuity Prices'!$E:$E,$G290),IF($B290="RAB Short",SUMIFS('RAB Prices Short'!AW:AW,'RAB Prices Short'!$B:$B,'All Prices combined'!$D290,'RAB Prices Short'!$E:$E,'All Prices combined'!$G290),IF($B290="RAB Long",SUMIFS('RAB Prices Long'!AW:AW,'RAB Prices Long'!$B:$B,'All Prices combined'!$D290,'RAB Prices Long'!$E:$E,'All Prices combined'!$G290)))),2)</f>
        <v>0</v>
      </c>
      <c r="AU290" s="2">
        <f>ROUND(IF($B290="Annuity",SUMIFS('Annuity Prices'!AX:AX,'Annuity Prices'!$B:$B,$D290,'Annuity Prices'!$E:$E,$G290),IF($B290="RAB Short",SUMIFS('RAB Prices Short'!AX:AX,'RAB Prices Short'!$B:$B,'All Prices combined'!$D290,'RAB Prices Short'!$E:$E,'All Prices combined'!$G290),IF($B290="RAB Long",SUMIFS('RAB Prices Long'!AX:AX,'RAB Prices Long'!$B:$B,'All Prices combined'!$D290,'RAB Prices Long'!$E:$E,'All Prices combined'!$G290)))),2)</f>
        <v>0</v>
      </c>
      <c r="AV290" s="2">
        <f>ROUND(IF($B290="Annuity",SUMIFS('Annuity Prices'!AY:AY,'Annuity Prices'!$B:$B,$D290,'Annuity Prices'!$E:$E,$G290),IF($B290="RAB Short",SUMIFS('RAB Prices Short'!AY:AY,'RAB Prices Short'!$B:$B,'All Prices combined'!$D290,'RAB Prices Short'!$E:$E,'All Prices combined'!$G290),IF($B290="RAB Long",SUMIFS('RAB Prices Long'!AY:AY,'RAB Prices Long'!$B:$B,'All Prices combined'!$D290,'RAB Prices Long'!$E:$E,'All Prices combined'!$G290)))),2)</f>
        <v>0</v>
      </c>
      <c r="AW290" s="2">
        <f>ROUND(IF($B290="Annuity",SUMIFS('Annuity Prices'!AZ:AZ,'Annuity Prices'!$B:$B,$D290,'Annuity Prices'!$E:$E,$G290),IF($B290="RAB Short",SUMIFS('RAB Prices Short'!AZ:AZ,'RAB Prices Short'!$B:$B,'All Prices combined'!$D290,'RAB Prices Short'!$E:$E,'All Prices combined'!$G290),IF($B290="RAB Long",SUMIFS('RAB Prices Long'!AZ:AZ,'RAB Prices Long'!$B:$B,'All Prices combined'!$D290,'RAB Prices Long'!$E:$E,'All Prices combined'!$G290)))),2)</f>
        <v>0</v>
      </c>
      <c r="AX290" s="2">
        <f>ROUND(IF($B290="Annuity",SUMIFS('Annuity Prices'!BA:BA,'Annuity Prices'!$B:$B,$D290,'Annuity Prices'!$E:$E,$G290),IF($B290="RAB Short",SUMIFS('RAB Prices Short'!BA:BA,'RAB Prices Short'!$B:$B,'All Prices combined'!$D290,'RAB Prices Short'!$E:$E,'All Prices combined'!$G290),IF($B290="RAB Long",SUMIFS('RAB Prices Long'!BA:BA,'RAB Prices Long'!$B:$B,'All Prices combined'!$D290,'RAB Prices Long'!$E:$E,'All Prices combined'!$G290)))),2)</f>
        <v>0</v>
      </c>
      <c r="AY290" s="2">
        <f>ROUND(IF($B290="Annuity",SUMIFS('Annuity Prices'!BB:BB,'Annuity Prices'!$B:$B,$D290,'Annuity Prices'!$E:$E,$G290),IF($B290="RAB Short",SUMIFS('RAB Prices Short'!BB:BB,'RAB Prices Short'!$B:$B,'All Prices combined'!$D290,'RAB Prices Short'!$E:$E,'All Prices combined'!$G290),IF($B290="RAB Long",SUMIFS('RAB Prices Long'!BB:BB,'RAB Prices Long'!$B:$B,'All Prices combined'!$D290,'RAB Prices Long'!$E:$E,'All Prices combined'!$G290)))),2)</f>
        <v>0</v>
      </c>
      <c r="AZ290" s="2">
        <f>ROUND(IF($B290="Annuity",SUMIFS('Annuity Prices'!BC:BC,'Annuity Prices'!$B:$B,$D290,'Annuity Prices'!$E:$E,$G290),IF($B290="RAB Short",SUMIFS('RAB Prices Short'!BC:BC,'RAB Prices Short'!$B:$B,'All Prices combined'!$D290,'RAB Prices Short'!$E:$E,'All Prices combined'!$G290),IF($B290="RAB Long",SUMIFS('RAB Prices Long'!BC:BC,'RAB Prices Long'!$B:$B,'All Prices combined'!$D290,'RAB Prices Long'!$E:$E,'All Prices combined'!$G290)))),2)</f>
        <v>0</v>
      </c>
      <c r="BA290" s="2">
        <f>ROUND(IF($B290="Annuity",SUMIFS('Annuity Prices'!BD:BD,'Annuity Prices'!$B:$B,$D290,'Annuity Prices'!$E:$E,$G290),IF($B290="RAB Short",SUMIFS('RAB Prices Short'!BD:BD,'RAB Prices Short'!$B:$B,'All Prices combined'!$D290,'RAB Prices Short'!$E:$E,'All Prices combined'!$G290),IF($B290="RAB Long",SUMIFS('RAB Prices Long'!BD:BD,'RAB Prices Long'!$B:$B,'All Prices combined'!$D290,'RAB Prices Long'!$E:$E,'All Prices combined'!$G290)))),2)</f>
        <v>0</v>
      </c>
      <c r="BB290" s="2">
        <f>ROUND(IF($B290="Annuity",SUMIFS('Annuity Prices'!BE:BE,'Annuity Prices'!$B:$B,$D290,'Annuity Prices'!$E:$E,$G290),IF($B290="RAB Short",SUMIFS('RAB Prices Short'!BE:BE,'RAB Prices Short'!$B:$B,'All Prices combined'!$D290,'RAB Prices Short'!$E:$E,'All Prices combined'!$G290),IF($B290="RAB Long",SUMIFS('RAB Prices Long'!BE:BE,'RAB Prices Long'!$B:$B,'All Prices combined'!$D290,'RAB Prices Long'!$E:$E,'All Prices combined'!$G290)))),2)</f>
        <v>0</v>
      </c>
      <c r="BC290" s="2">
        <f>ROUND(IF($B290="Annuity",SUMIFS('Annuity Prices'!BF:BF,'Annuity Prices'!$B:$B,$D290,'Annuity Prices'!$E:$E,$G290),IF($B290="RAB Short",SUMIFS('RAB Prices Short'!BF:BF,'RAB Prices Short'!$B:$B,'All Prices combined'!$D290,'RAB Prices Short'!$E:$E,'All Prices combined'!$G290),IF($B290="RAB Long",SUMIFS('RAB Prices Long'!BF:BF,'RAB Prices Long'!$B:$B,'All Prices combined'!$D290,'RAB Prices Long'!$E:$E,'All Prices combined'!$G290)))),2)</f>
        <v>0</v>
      </c>
      <c r="BD290" s="2">
        <f>ROUND(IF($B290="Annuity",SUMIFS('Annuity Prices'!BG:BG,'Annuity Prices'!$B:$B,$D290,'Annuity Prices'!$E:$E,$G290),IF($B290="RAB Short",SUMIFS('RAB Prices Short'!BG:BG,'RAB Prices Short'!$B:$B,'All Prices combined'!$D290,'RAB Prices Short'!$E:$E,'All Prices combined'!$G290),IF($B290="RAB Long",SUMIFS('RAB Prices Long'!BG:BG,'RAB Prices Long'!$B:$B,'All Prices combined'!$D290,'RAB Prices Long'!$E:$E,'All Prices combined'!$G290)))),2)</f>
        <v>0</v>
      </c>
      <c r="BE290" s="2">
        <f>ROUND(IF($B290="Annuity",SUMIFS('Annuity Prices'!BH:BH,'Annuity Prices'!$B:$B,$D290,'Annuity Prices'!$E:$E,$G290),IF($B290="RAB Short",SUMIFS('RAB Prices Short'!BH:BH,'RAB Prices Short'!$B:$B,'All Prices combined'!$D290,'RAB Prices Short'!$E:$E,'All Prices combined'!$G290),IF($B290="RAB Long",SUMIFS('RAB Prices Long'!BH:BH,'RAB Prices Long'!$B:$B,'All Prices combined'!$D290,'RAB Prices Long'!$E:$E,'All Prices combined'!$G290)))),2)</f>
        <v>0</v>
      </c>
      <c r="BF290" s="2">
        <f>ROUND(IF($B290="Annuity",SUMIFS('Annuity Prices'!BI:BI,'Annuity Prices'!$B:$B,$D290,'Annuity Prices'!$E:$E,$G290),IF($B290="RAB Short",SUMIFS('RAB Prices Short'!BI:BI,'RAB Prices Short'!$B:$B,'All Prices combined'!$D290,'RAB Prices Short'!$E:$E,'All Prices combined'!$G290),IF($B290="RAB Long",SUMIFS('RAB Prices Long'!BI:BI,'RAB Prices Long'!$B:$B,'All Prices combined'!$D290,'RAB Prices Long'!$E:$E,'All Prices combined'!$G290)))),2)</f>
        <v>0</v>
      </c>
      <c r="BG290" s="2">
        <f>ROUND(IF($B290="Annuity",SUMIFS('Annuity Prices'!BJ:BJ,'Annuity Prices'!$B:$B,$D290,'Annuity Prices'!$E:$E,$G290),IF($B290="RAB Short",SUMIFS('RAB Prices Short'!BJ:BJ,'RAB Prices Short'!$B:$B,'All Prices combined'!$D290,'RAB Prices Short'!$E:$E,'All Prices combined'!$G290),IF($B290="RAB Long",SUMIFS('RAB Prices Long'!BJ:BJ,'RAB Prices Long'!$B:$B,'All Prices combined'!$D290,'RAB Prices Long'!$E:$E,'All Prices combined'!$G290)))),2)</f>
        <v>0</v>
      </c>
      <c r="BH290" s="2">
        <f>ROUND(IF($B290="Annuity",SUMIFS('Annuity Prices'!BK:BK,'Annuity Prices'!$B:$B,$D290,'Annuity Prices'!$E:$E,$G290),IF($B290="RAB Short",SUMIFS('RAB Prices Short'!BK:BK,'RAB Prices Short'!$B:$B,'All Prices combined'!$D290,'RAB Prices Short'!$E:$E,'All Prices combined'!$G290),IF($B290="RAB Long",SUMIFS('RAB Prices Long'!BK:BK,'RAB Prices Long'!$B:$B,'All Prices combined'!$D290,'RAB Prices Long'!$E:$E,'All Prices combined'!$G290)))),2)</f>
        <v>0</v>
      </c>
      <c r="BI290" s="2">
        <f>ROUND(IF($B290="Annuity",SUMIFS('Annuity Prices'!BL:BL,'Annuity Prices'!$B:$B,$D290,'Annuity Prices'!$E:$E,$G290),IF($B290="RAB Short",SUMIFS('RAB Prices Short'!BL:BL,'RAB Prices Short'!$B:$B,'All Prices combined'!$D290,'RAB Prices Short'!$E:$E,'All Prices combined'!$G290),IF($B290="RAB Long",SUMIFS('RAB Prices Long'!BL:BL,'RAB Prices Long'!$B:$B,'All Prices combined'!$D290,'RAB Prices Long'!$E:$E,'All Prices combined'!$G290)))),2)</f>
        <v>0</v>
      </c>
      <c r="BJ290" s="2">
        <f>ROUND(IF($B290="Annuity",SUMIFS('Annuity Prices'!BM:BM,'Annuity Prices'!$B:$B,$D290,'Annuity Prices'!$E:$E,$G290),IF($B290="RAB Short",SUMIFS('RAB Prices Short'!BM:BM,'RAB Prices Short'!$B:$B,'All Prices combined'!$D290,'RAB Prices Short'!$E:$E,'All Prices combined'!$G290),IF($B290="RAB Long",SUMIFS('RAB Prices Long'!BM:BM,'RAB Prices Long'!$B:$B,'All Prices combined'!$D290,'RAB Prices Long'!$E:$E,'All Prices combined'!$G290)))),2)</f>
        <v>0</v>
      </c>
      <c r="BK290" s="2">
        <f>ROUND(IF($B290="Annuity",SUMIFS('Annuity Prices'!BN:BN,'Annuity Prices'!$B:$B,$D290,'Annuity Prices'!$E:$E,$G290),IF($B290="RAB Short",SUMIFS('RAB Prices Short'!BN:BN,'RAB Prices Short'!$B:$B,'All Prices combined'!$D290,'RAB Prices Short'!$E:$E,'All Prices combined'!$G290),IF($B290="RAB Long",SUMIFS('RAB Prices Long'!BN:BN,'RAB Prices Long'!$B:$B,'All Prices combined'!$D290,'RAB Prices Long'!$E:$E,'All Prices combined'!$G290)))),2)</f>
        <v>0</v>
      </c>
      <c r="BL290" s="2">
        <f>ROUND(IF($B290="Annuity",SUMIFS('Annuity Prices'!BO:BO,'Annuity Prices'!$B:$B,$D290,'Annuity Prices'!$E:$E,$G290),IF($B290="RAB Short",SUMIFS('RAB Prices Short'!BO:BO,'RAB Prices Short'!$B:$B,'All Prices combined'!$D290,'RAB Prices Short'!$E:$E,'All Prices combined'!$G290),IF($B290="RAB Long",SUMIFS('RAB Prices Long'!BO:BO,'RAB Prices Long'!$B:$B,'All Prices combined'!$D290,'RAB Prices Long'!$E:$E,'All Prices combined'!$G290)))),2)</f>
        <v>0</v>
      </c>
      <c r="BM290" s="2">
        <f>ROUND(IF($B290="Annuity",SUMIFS('Annuity Prices'!BP:BP,'Annuity Prices'!$B:$B,$D290,'Annuity Prices'!$E:$E,$G290),IF($B290="RAB Short",SUMIFS('RAB Prices Short'!BP:BP,'RAB Prices Short'!$B:$B,'All Prices combined'!$D290,'RAB Prices Short'!$E:$E,'All Prices combined'!$G290),IF($B290="RAB Long",SUMIFS('RAB Prices Long'!BP:BP,'RAB Prices Long'!$B:$B,'All Prices combined'!$D290,'RAB Prices Long'!$E:$E,'All Prices combined'!$G290)))),2)</f>
        <v>0</v>
      </c>
      <c r="BN290" s="2">
        <f>ROUND(IF($B290="Annuity",SUMIFS('Annuity Prices'!BQ:BQ,'Annuity Prices'!$B:$B,$D290,'Annuity Prices'!$E:$E,$G290),IF($B290="RAB Short",SUMIFS('RAB Prices Short'!BQ:BQ,'RAB Prices Short'!$B:$B,'All Prices combined'!$D290,'RAB Prices Short'!$E:$E,'All Prices combined'!$G290),IF($B290="RAB Long",SUMIFS('RAB Prices Long'!BQ:BQ,'RAB Prices Long'!$B:$B,'All Prices combined'!$D290,'RAB Prices Long'!$E:$E,'All Prices combined'!$G290)))),2)</f>
        <v>0</v>
      </c>
      <c r="BO290" s="2">
        <f>ROUND(IF($B290="Annuity",SUMIFS('Annuity Prices'!BR:BR,'Annuity Prices'!$B:$B,$D290,'Annuity Prices'!$E:$E,$G290),IF($B290="RAB Short",SUMIFS('RAB Prices Short'!BR:BR,'RAB Prices Short'!$B:$B,'All Prices combined'!$D290,'RAB Prices Short'!$E:$E,'All Prices combined'!$G290),IF($B290="RAB Long",SUMIFS('RAB Prices Long'!BR:BR,'RAB Prices Long'!$B:$B,'All Prices combined'!$D290,'RAB Prices Long'!$E:$E,'All Prices combined'!$G290)))),2)</f>
        <v>0</v>
      </c>
      <c r="BP290" s="2">
        <f>ROUND(IF($B290="Annuity",SUMIFS('Annuity Prices'!BS:BS,'Annuity Prices'!$B:$B,$D290,'Annuity Prices'!$E:$E,$G290),IF($B290="RAB Short",SUMIFS('RAB Prices Short'!BS:BS,'RAB Prices Short'!$B:$B,'All Prices combined'!$D290,'RAB Prices Short'!$E:$E,'All Prices combined'!$G290),IF($B290="RAB Long",SUMIFS('RAB Prices Long'!BS:BS,'RAB Prices Long'!$B:$B,'All Prices combined'!$D290,'RAB Prices Long'!$E:$E,'All Prices combined'!$G290)))),2)</f>
        <v>0</v>
      </c>
      <c r="BQ290" s="2">
        <f>ROUND(IF($B290="Annuity",SUMIFS('Annuity Prices'!BT:BT,'Annuity Prices'!$B:$B,$D290,'Annuity Prices'!$E:$E,$G290),IF($B290="RAB Short",SUMIFS('RAB Prices Short'!BT:BT,'RAB Prices Short'!$B:$B,'All Prices combined'!$D290,'RAB Prices Short'!$E:$E,'All Prices combined'!$G290),IF($B290="RAB Long",SUMIFS('RAB Prices Long'!BT:BT,'RAB Prices Long'!$B:$B,'All Prices combined'!$D290,'RAB Prices Long'!$E:$E,'All Prices combined'!$G290)))),2)</f>
        <v>0</v>
      </c>
      <c r="BR290" s="2">
        <f>ROUND(IF($B290="Annuity",SUMIFS('Annuity Prices'!BU:BU,'Annuity Prices'!$B:$B,$D290,'Annuity Prices'!$E:$E,$G290),IF($B290="RAB Short",SUMIFS('RAB Prices Short'!BU:BU,'RAB Prices Short'!$B:$B,'All Prices combined'!$D290,'RAB Prices Short'!$E:$E,'All Prices combined'!$G290),IF($B290="RAB Long",SUMIFS('RAB Prices Long'!BU:BU,'RAB Prices Long'!$B:$B,'All Prices combined'!$D290,'RAB Prices Long'!$E:$E,'All Prices combined'!$G290)))),2)</f>
        <v>0</v>
      </c>
      <c r="BS290" s="2">
        <f>ROUND(IF($B290="Annuity",SUMIFS('Annuity Prices'!BV:BV,'Annuity Prices'!$B:$B,$D290,'Annuity Prices'!$E:$E,$G290),IF($B290="RAB Short",SUMIFS('RAB Prices Short'!BV:BV,'RAB Prices Short'!$B:$B,'All Prices combined'!$D290,'RAB Prices Short'!$E:$E,'All Prices combined'!$G290),IF($B290="RAB Long",SUMIFS('RAB Prices Long'!BV:BV,'RAB Prices Long'!$B:$B,'All Prices combined'!$D290,'RAB Prices Long'!$E:$E,'All Prices combined'!$G290)))),2)</f>
        <v>0</v>
      </c>
      <c r="BT290" s="2">
        <f>ROUND(IF($B290="Annuity",SUMIFS('Annuity Prices'!BW:BW,'Annuity Prices'!$B:$B,$D290,'Annuity Prices'!$E:$E,$G290),IF($B290="RAB Short",SUMIFS('RAB Prices Short'!BW:BW,'RAB Prices Short'!$B:$B,'All Prices combined'!$D290,'RAB Prices Short'!$E:$E,'All Prices combined'!$G290),IF($B290="RAB Long",SUMIFS('RAB Prices Long'!BW:BW,'RAB Prices Long'!$B:$B,'All Prices combined'!$D290,'RAB Prices Long'!$E:$E,'All Prices combined'!$G290)))),2)</f>
        <v>0</v>
      </c>
      <c r="BU290" s="2">
        <f>ROUND(IF($B290="Annuity",SUMIFS('Annuity Prices'!BX:BX,'Annuity Prices'!$B:$B,$D290,'Annuity Prices'!$E:$E,$G290),IF($B290="RAB Short",SUMIFS('RAB Prices Short'!BX:BX,'RAB Prices Short'!$B:$B,'All Prices combined'!$D290,'RAB Prices Short'!$E:$E,'All Prices combined'!$G290),IF($B290="RAB Long",SUMIFS('RAB Prices Long'!BX:BX,'RAB Prices Long'!$B:$B,'All Prices combined'!$D290,'RAB Prices Long'!$E:$E,'All Prices combined'!$G290)))),2)</f>
        <v>0</v>
      </c>
    </row>
    <row r="291" spans="2:73" x14ac:dyDescent="0.25">
      <c r="B291" t="s">
        <v>44</v>
      </c>
      <c r="C291">
        <v>19</v>
      </c>
      <c r="D291" t="s">
        <v>184</v>
      </c>
      <c r="E291" t="s">
        <v>183</v>
      </c>
      <c r="F291">
        <v>19</v>
      </c>
      <c r="G291" t="s">
        <v>38</v>
      </c>
      <c r="H291" t="s">
        <v>128</v>
      </c>
      <c r="I291" s="2">
        <f>ROUND(IF($B291="Annuity",SUMIFS('Annuity Prices'!L:L,'Annuity Prices'!$B:$B,$D291,'Annuity Prices'!$E:$E,$G291),IF($B291="RAB Short",SUMIFS('RAB Prices Short'!L:L,'RAB Prices Short'!$B:$B,'All Prices combined'!$D291,'RAB Prices Short'!$E:$E,'All Prices combined'!$G291),IF($B291="RAB Long",SUMIFS('RAB Prices Long'!L:L,'RAB Prices Long'!$B:$B,'All Prices combined'!$D291,'RAB Prices Long'!$E:$E,'All Prices combined'!$G291)))),2)</f>
        <v>0</v>
      </c>
      <c r="J291" s="2">
        <f>ROUND(IF($B291="Annuity",SUMIFS('Annuity Prices'!M:M,'Annuity Prices'!$B:$B,$D291,'Annuity Prices'!$E:$E,$G291),IF($B291="RAB Short",SUMIFS('RAB Prices Short'!M:M,'RAB Prices Short'!$B:$B,'All Prices combined'!$D291,'RAB Prices Short'!$E:$E,'All Prices combined'!$G291),IF($B291="RAB Long",SUMIFS('RAB Prices Long'!M:M,'RAB Prices Long'!$B:$B,'All Prices combined'!$D291,'RAB Prices Long'!$E:$E,'All Prices combined'!$G291)))),2)</f>
        <v>0</v>
      </c>
      <c r="K291" s="2">
        <f>ROUND(IF($B291="Annuity",SUMIFS('Annuity Prices'!N:N,'Annuity Prices'!$B:$B,$D291,'Annuity Prices'!$E:$E,$G291),IF($B291="RAB Short",SUMIFS('RAB Prices Short'!N:N,'RAB Prices Short'!$B:$B,'All Prices combined'!$D291,'RAB Prices Short'!$E:$E,'All Prices combined'!$G291),IF($B291="RAB Long",SUMIFS('RAB Prices Long'!N:N,'RAB Prices Long'!$B:$B,'All Prices combined'!$D291,'RAB Prices Long'!$E:$E,'All Prices combined'!$G291)))),2)</f>
        <v>29.3</v>
      </c>
      <c r="L291" s="2">
        <f>ROUND(IF($B291="Annuity",SUMIFS('Annuity Prices'!O:O,'Annuity Prices'!$B:$B,$D291,'Annuity Prices'!$E:$E,$G291),IF($B291="RAB Short",SUMIFS('RAB Prices Short'!O:O,'RAB Prices Short'!$B:$B,'All Prices combined'!$D291,'RAB Prices Short'!$E:$E,'All Prices combined'!$G291),IF($B291="RAB Long",SUMIFS('RAB Prices Long'!O:O,'RAB Prices Long'!$B:$B,'All Prices combined'!$D291,'RAB Prices Long'!$E:$E,'All Prices combined'!$G291)))),2)</f>
        <v>30.14</v>
      </c>
      <c r="M291" s="2">
        <f>ROUND(IF($B291="Annuity",SUMIFS('Annuity Prices'!P:P,'Annuity Prices'!$B:$B,$D291,'Annuity Prices'!$E:$E,$G291),IF($B291="RAB Short",SUMIFS('RAB Prices Short'!P:P,'RAB Prices Short'!$B:$B,'All Prices combined'!$D291,'RAB Prices Short'!$E:$E,'All Prices combined'!$G291),IF($B291="RAB Long",SUMIFS('RAB Prices Long'!P:P,'RAB Prices Long'!$B:$B,'All Prices combined'!$D291,'RAB Prices Long'!$E:$E,'All Prices combined'!$G291)))),2)</f>
        <v>32.19</v>
      </c>
      <c r="N291" s="2">
        <f>ROUND(IF($B291="Annuity",SUMIFS('Annuity Prices'!Q:Q,'Annuity Prices'!$B:$B,$D291,'Annuity Prices'!$E:$E,$G291),IF($B291="RAB Short",SUMIFS('RAB Prices Short'!Q:Q,'RAB Prices Short'!$B:$B,'All Prices combined'!$D291,'RAB Prices Short'!$E:$E,'All Prices combined'!$G291),IF($B291="RAB Long",SUMIFS('RAB Prices Long'!Q:Q,'RAB Prices Long'!$B:$B,'All Prices combined'!$D291,'RAB Prices Long'!$E:$E,'All Prices combined'!$G291)))),2)</f>
        <v>32.99</v>
      </c>
      <c r="O291" s="2">
        <f>ROUND(IF($B291="Annuity",SUMIFS('Annuity Prices'!R:R,'Annuity Prices'!$B:$B,$D291,'Annuity Prices'!$E:$E,$G291),IF($B291="RAB Short",SUMIFS('RAB Prices Short'!R:R,'RAB Prices Short'!$B:$B,'All Prices combined'!$D291,'RAB Prices Short'!$E:$E,'All Prices combined'!$G291),IF($B291="RAB Long",SUMIFS('RAB Prices Long'!R:R,'RAB Prices Long'!$B:$B,'All Prices combined'!$D291,'RAB Prices Long'!$E:$E,'All Prices combined'!$G291)))),2)</f>
        <v>33.82</v>
      </c>
      <c r="P291" s="2">
        <f>ROUND(IF($B291="Annuity",SUMIFS('Annuity Prices'!S:S,'Annuity Prices'!$B:$B,$D291,'Annuity Prices'!$E:$E,$G291),IF($B291="RAB Short",SUMIFS('RAB Prices Short'!S:S,'RAB Prices Short'!$B:$B,'All Prices combined'!$D291,'RAB Prices Short'!$E:$E,'All Prices combined'!$G291),IF($B291="RAB Long",SUMIFS('RAB Prices Long'!S:S,'RAB Prices Long'!$B:$B,'All Prices combined'!$D291,'RAB Prices Long'!$E:$E,'All Prices combined'!$G291)))),2)</f>
        <v>34.67</v>
      </c>
      <c r="Q291" s="2">
        <f>ROUND(IF($B291="Annuity",SUMIFS('Annuity Prices'!T:T,'Annuity Prices'!$B:$B,$D291,'Annuity Prices'!$E:$E,$G291),IF($B291="RAB Short",SUMIFS('RAB Prices Short'!T:T,'RAB Prices Short'!$B:$B,'All Prices combined'!$D291,'RAB Prices Short'!$E:$E,'All Prices combined'!$G291),IF($B291="RAB Long",SUMIFS('RAB Prices Long'!T:T,'RAB Prices Long'!$B:$B,'All Prices combined'!$D291,'RAB Prices Long'!$E:$E,'All Prices combined'!$G291)))),2)</f>
        <v>37.44</v>
      </c>
      <c r="R291" s="2">
        <f>ROUND(IF($B291="Annuity",SUMIFS('Annuity Prices'!U:U,'Annuity Prices'!$B:$B,$D291,'Annuity Prices'!$E:$E,$G291),IF($B291="RAB Short",SUMIFS('RAB Prices Short'!U:U,'RAB Prices Short'!$B:$B,'All Prices combined'!$D291,'RAB Prices Short'!$E:$E,'All Prices combined'!$G291),IF($B291="RAB Long",SUMIFS('RAB Prices Long'!U:U,'RAB Prices Long'!$B:$B,'All Prices combined'!$D291,'RAB Prices Long'!$E:$E,'All Prices combined'!$G291)))),2)</f>
        <v>38.380000000000003</v>
      </c>
      <c r="S291" s="2">
        <f>ROUND(IF($B291="Annuity",SUMIFS('Annuity Prices'!V:V,'Annuity Prices'!$B:$B,$D291,'Annuity Prices'!$E:$E,$G291),IF($B291="RAB Short",SUMIFS('RAB Prices Short'!V:V,'RAB Prices Short'!$B:$B,'All Prices combined'!$D291,'RAB Prices Short'!$E:$E,'All Prices combined'!$G291),IF($B291="RAB Long",SUMIFS('RAB Prices Long'!V:V,'RAB Prices Long'!$B:$B,'All Prices combined'!$D291,'RAB Prices Long'!$E:$E,'All Prices combined'!$G291)))),2)</f>
        <v>39.340000000000003</v>
      </c>
      <c r="T291" s="2">
        <f>ROUND(IF($B291="Annuity",SUMIFS('Annuity Prices'!W:W,'Annuity Prices'!$B:$B,$D291,'Annuity Prices'!$E:$E,$G291),IF($B291="RAB Short",SUMIFS('RAB Prices Short'!W:W,'RAB Prices Short'!$B:$B,'All Prices combined'!$D291,'RAB Prices Short'!$E:$E,'All Prices combined'!$G291),IF($B291="RAB Long",SUMIFS('RAB Prices Long'!W:W,'RAB Prices Long'!$B:$B,'All Prices combined'!$D291,'RAB Prices Long'!$E:$E,'All Prices combined'!$G291)))),2)</f>
        <v>40.32</v>
      </c>
      <c r="U291" s="2">
        <f>ROUND(IF($B291="Annuity",SUMIFS('Annuity Prices'!X:X,'Annuity Prices'!$B:$B,$D291,'Annuity Prices'!$E:$E,$G291),IF($B291="RAB Short",SUMIFS('RAB Prices Short'!X:X,'RAB Prices Short'!$B:$B,'All Prices combined'!$D291,'RAB Prices Short'!$E:$E,'All Prices combined'!$G291),IF($B291="RAB Long",SUMIFS('RAB Prices Long'!X:X,'RAB Prices Long'!$B:$B,'All Prices combined'!$D291,'RAB Prices Long'!$E:$E,'All Prices combined'!$G291)))),2)</f>
        <v>42.06</v>
      </c>
      <c r="V291" s="2">
        <f>ROUND(IF($B291="Annuity",SUMIFS('Annuity Prices'!Y:Y,'Annuity Prices'!$B:$B,$D291,'Annuity Prices'!$E:$E,$G291),IF($B291="RAB Short",SUMIFS('RAB Prices Short'!Y:Y,'RAB Prices Short'!$B:$B,'All Prices combined'!$D291,'RAB Prices Short'!$E:$E,'All Prices combined'!$G291),IF($B291="RAB Long",SUMIFS('RAB Prices Long'!Y:Y,'RAB Prices Long'!$B:$B,'All Prices combined'!$D291,'RAB Prices Long'!$E:$E,'All Prices combined'!$G291)))),2)</f>
        <v>43.12</v>
      </c>
      <c r="W291" s="2">
        <f>ROUND(IF($B291="Annuity",SUMIFS('Annuity Prices'!Z:Z,'Annuity Prices'!$B:$B,$D291,'Annuity Prices'!$E:$E,$G291),IF($B291="RAB Short",SUMIFS('RAB Prices Short'!Z:Z,'RAB Prices Short'!$B:$B,'All Prices combined'!$D291,'RAB Prices Short'!$E:$E,'All Prices combined'!$G291),IF($B291="RAB Long",SUMIFS('RAB Prices Long'!Z:Z,'RAB Prices Long'!$B:$B,'All Prices combined'!$D291,'RAB Prices Long'!$E:$E,'All Prices combined'!$G291)))),2)</f>
        <v>44.19</v>
      </c>
      <c r="X291" s="2">
        <f>ROUND(IF($B291="Annuity",SUMIFS('Annuity Prices'!AA:AA,'Annuity Prices'!$B:$B,$D291,'Annuity Prices'!$E:$E,$G291),IF($B291="RAB Short",SUMIFS('RAB Prices Short'!AA:AA,'RAB Prices Short'!$B:$B,'All Prices combined'!$D291,'RAB Prices Short'!$E:$E,'All Prices combined'!$G291),IF($B291="RAB Long",SUMIFS('RAB Prices Long'!AA:AA,'RAB Prices Long'!$B:$B,'All Prices combined'!$D291,'RAB Prices Long'!$E:$E,'All Prices combined'!$G291)))),2)</f>
        <v>45.3</v>
      </c>
      <c r="Y291" s="2">
        <f>ROUND(IF($B291="Annuity",SUMIFS('Annuity Prices'!AB:AB,'Annuity Prices'!$B:$B,$D291,'Annuity Prices'!$E:$E,$G291),IF($B291="RAB Short",SUMIFS('RAB Prices Short'!AB:AB,'RAB Prices Short'!$B:$B,'All Prices combined'!$D291,'RAB Prices Short'!$E:$E,'All Prices combined'!$G291),IF($B291="RAB Long",SUMIFS('RAB Prices Long'!AB:AB,'RAB Prices Long'!$B:$B,'All Prices combined'!$D291,'RAB Prices Long'!$E:$E,'All Prices combined'!$G291)))),2)</f>
        <v>44.4</v>
      </c>
      <c r="Z291" s="2">
        <f>ROUND(IF($B291="Annuity",SUMIFS('Annuity Prices'!AC:AC,'Annuity Prices'!$B:$B,$D291,'Annuity Prices'!$E:$E,$G291),IF($B291="RAB Short",SUMIFS('RAB Prices Short'!AC:AC,'RAB Prices Short'!$B:$B,'All Prices combined'!$D291,'RAB Prices Short'!$E:$E,'All Prices combined'!$G291),IF($B291="RAB Long",SUMIFS('RAB Prices Long'!AC:AC,'RAB Prices Long'!$B:$B,'All Prices combined'!$D291,'RAB Prices Long'!$E:$E,'All Prices combined'!$G291)))),2)</f>
        <v>45.51</v>
      </c>
      <c r="AA291" s="2">
        <f>ROUND(IF($B291="Annuity",SUMIFS('Annuity Prices'!AD:AD,'Annuity Prices'!$B:$B,$D291,'Annuity Prices'!$E:$E,$G291),IF($B291="RAB Short",SUMIFS('RAB Prices Short'!AD:AD,'RAB Prices Short'!$B:$B,'All Prices combined'!$D291,'RAB Prices Short'!$E:$E,'All Prices combined'!$G291),IF($B291="RAB Long",SUMIFS('RAB Prices Long'!AD:AD,'RAB Prices Long'!$B:$B,'All Prices combined'!$D291,'RAB Prices Long'!$E:$E,'All Prices combined'!$G291)))),2)</f>
        <v>46.65</v>
      </c>
      <c r="AB291" s="2">
        <f>ROUND(IF($B291="Annuity",SUMIFS('Annuity Prices'!AE:AE,'Annuity Prices'!$B:$B,$D291,'Annuity Prices'!$E:$E,$G291),IF($B291="RAB Short",SUMIFS('RAB Prices Short'!AE:AE,'RAB Prices Short'!$B:$B,'All Prices combined'!$D291,'RAB Prices Short'!$E:$E,'All Prices combined'!$G291),IF($B291="RAB Long",SUMIFS('RAB Prices Long'!AE:AE,'RAB Prices Long'!$B:$B,'All Prices combined'!$D291,'RAB Prices Long'!$E:$E,'All Prices combined'!$G291)))),2)</f>
        <v>47.82</v>
      </c>
      <c r="AC291" s="2">
        <f>ROUND(IF($B291="Annuity",SUMIFS('Annuity Prices'!AF:AF,'Annuity Prices'!$B:$B,$D291,'Annuity Prices'!$E:$E,$G291),IF($B291="RAB Short",SUMIFS('RAB Prices Short'!AF:AF,'RAB Prices Short'!$B:$B,'All Prices combined'!$D291,'RAB Prices Short'!$E:$E,'All Prices combined'!$G291),IF($B291="RAB Long",SUMIFS('RAB Prices Long'!AF:AF,'RAB Prices Long'!$B:$B,'All Prices combined'!$D291,'RAB Prices Long'!$E:$E,'All Prices combined'!$G291)))),2)</f>
        <v>49.88</v>
      </c>
      <c r="AD291" s="2">
        <f>ROUND(IF($B291="Annuity",SUMIFS('Annuity Prices'!AG:AG,'Annuity Prices'!$B:$B,$D291,'Annuity Prices'!$E:$E,$G291),IF($B291="RAB Short",SUMIFS('RAB Prices Short'!AG:AG,'RAB Prices Short'!$B:$B,'All Prices combined'!$D291,'RAB Prices Short'!$E:$E,'All Prices combined'!$G291),IF($B291="RAB Long",SUMIFS('RAB Prices Long'!AG:AG,'RAB Prices Long'!$B:$B,'All Prices combined'!$D291,'RAB Prices Long'!$E:$E,'All Prices combined'!$G291)))),2)</f>
        <v>51.12</v>
      </c>
      <c r="AE291" s="2">
        <f>ROUND(IF($B291="Annuity",SUMIFS('Annuity Prices'!AH:AH,'Annuity Prices'!$B:$B,$D291,'Annuity Prices'!$E:$E,$G291),IF($B291="RAB Short",SUMIFS('RAB Prices Short'!AH:AH,'RAB Prices Short'!$B:$B,'All Prices combined'!$D291,'RAB Prices Short'!$E:$E,'All Prices combined'!$G291),IF($B291="RAB Long",SUMIFS('RAB Prices Long'!AH:AH,'RAB Prices Long'!$B:$B,'All Prices combined'!$D291,'RAB Prices Long'!$E:$E,'All Prices combined'!$G291)))),2)</f>
        <v>52.4</v>
      </c>
      <c r="AF291" s="2">
        <f>ROUND(IF($B291="Annuity",SUMIFS('Annuity Prices'!AI:AI,'Annuity Prices'!$B:$B,$D291,'Annuity Prices'!$E:$E,$G291),IF($B291="RAB Short",SUMIFS('RAB Prices Short'!AI:AI,'RAB Prices Short'!$B:$B,'All Prices combined'!$D291,'RAB Prices Short'!$E:$E,'All Prices combined'!$G291),IF($B291="RAB Long",SUMIFS('RAB Prices Long'!AI:AI,'RAB Prices Long'!$B:$B,'All Prices combined'!$D291,'RAB Prices Long'!$E:$E,'All Prices combined'!$G291)))),2)</f>
        <v>53.71</v>
      </c>
      <c r="AG291" s="2">
        <f>ROUND(IF($B291="Annuity",SUMIFS('Annuity Prices'!AJ:AJ,'Annuity Prices'!$B:$B,$D291,'Annuity Prices'!$E:$E,$G291),IF($B291="RAB Short",SUMIFS('RAB Prices Short'!AJ:AJ,'RAB Prices Short'!$B:$B,'All Prices combined'!$D291,'RAB Prices Short'!$E:$E,'All Prices combined'!$G291),IF($B291="RAB Long",SUMIFS('RAB Prices Long'!AJ:AJ,'RAB Prices Long'!$B:$B,'All Prices combined'!$D291,'RAB Prices Long'!$E:$E,'All Prices combined'!$G291)))),2)</f>
        <v>53.18</v>
      </c>
      <c r="AH291" s="2">
        <f>ROUND(IF($B291="Annuity",SUMIFS('Annuity Prices'!AK:AK,'Annuity Prices'!$B:$B,$D291,'Annuity Prices'!$E:$E,$G291),IF($B291="RAB Short",SUMIFS('RAB Prices Short'!AK:AK,'RAB Prices Short'!$B:$B,'All Prices combined'!$D291,'RAB Prices Short'!$E:$E,'All Prices combined'!$G291),IF($B291="RAB Long",SUMIFS('RAB Prices Long'!AK:AK,'RAB Prices Long'!$B:$B,'All Prices combined'!$D291,'RAB Prices Long'!$E:$E,'All Prices combined'!$G291)))),2)</f>
        <v>54.51</v>
      </c>
      <c r="AI291" s="2">
        <f>ROUND(IF($B291="Annuity",SUMIFS('Annuity Prices'!AL:AL,'Annuity Prices'!$B:$B,$D291,'Annuity Prices'!$E:$E,$G291),IF($B291="RAB Short",SUMIFS('RAB Prices Short'!AL:AL,'RAB Prices Short'!$B:$B,'All Prices combined'!$D291,'RAB Prices Short'!$E:$E,'All Prices combined'!$G291),IF($B291="RAB Long",SUMIFS('RAB Prices Long'!AL:AL,'RAB Prices Long'!$B:$B,'All Prices combined'!$D291,'RAB Prices Long'!$E:$E,'All Prices combined'!$G291)))),2)</f>
        <v>55.87</v>
      </c>
      <c r="AJ291" s="2">
        <f>ROUND(IF($B291="Annuity",SUMIFS('Annuity Prices'!AM:AM,'Annuity Prices'!$B:$B,$D291,'Annuity Prices'!$E:$E,$G291),IF($B291="RAB Short",SUMIFS('RAB Prices Short'!AM:AM,'RAB Prices Short'!$B:$B,'All Prices combined'!$D291,'RAB Prices Short'!$E:$E,'All Prices combined'!$G291),IF($B291="RAB Long",SUMIFS('RAB Prices Long'!AM:AM,'RAB Prices Long'!$B:$B,'All Prices combined'!$D291,'RAB Prices Long'!$E:$E,'All Prices combined'!$G291)))),2)</f>
        <v>57.27</v>
      </c>
      <c r="AK291" s="2">
        <f>ROUND(IF($B291="Annuity",SUMIFS('Annuity Prices'!AN:AN,'Annuity Prices'!$B:$B,$D291,'Annuity Prices'!$E:$E,$G291),IF($B291="RAB Short",SUMIFS('RAB Prices Short'!AN:AN,'RAB Prices Short'!$B:$B,'All Prices combined'!$D291,'RAB Prices Short'!$E:$E,'All Prices combined'!$G291),IF($B291="RAB Long",SUMIFS('RAB Prices Long'!AN:AN,'RAB Prices Long'!$B:$B,'All Prices combined'!$D291,'RAB Prices Long'!$E:$E,'All Prices combined'!$G291)))),2)</f>
        <v>54.39</v>
      </c>
      <c r="AL291" s="2">
        <f>ROUND(IF($B291="Annuity",SUMIFS('Annuity Prices'!AO:AO,'Annuity Prices'!$B:$B,$D291,'Annuity Prices'!$E:$E,$G291),IF($B291="RAB Short",SUMIFS('RAB Prices Short'!AO:AO,'RAB Prices Short'!$B:$B,'All Prices combined'!$D291,'RAB Prices Short'!$E:$E,'All Prices combined'!$G291),IF($B291="RAB Long",SUMIFS('RAB Prices Long'!AO:AO,'RAB Prices Long'!$B:$B,'All Prices combined'!$D291,'RAB Prices Long'!$E:$E,'All Prices combined'!$G291)))),2)</f>
        <v>55.75</v>
      </c>
      <c r="AM291" s="2">
        <f>ROUND(IF($B291="Annuity",SUMIFS('Annuity Prices'!AP:AP,'Annuity Prices'!$B:$B,$D291,'Annuity Prices'!$E:$E,$G291),IF($B291="RAB Short",SUMIFS('RAB Prices Short'!AP:AP,'RAB Prices Short'!$B:$B,'All Prices combined'!$D291,'RAB Prices Short'!$E:$E,'All Prices combined'!$G291),IF($B291="RAB Long",SUMIFS('RAB Prices Long'!AP:AP,'RAB Prices Long'!$B:$B,'All Prices combined'!$D291,'RAB Prices Long'!$E:$E,'All Prices combined'!$G291)))),2)</f>
        <v>57.14</v>
      </c>
      <c r="AN291" s="2">
        <f>ROUND(IF($B291="Annuity",SUMIFS('Annuity Prices'!AQ:AQ,'Annuity Prices'!$B:$B,$D291,'Annuity Prices'!$E:$E,$G291),IF($B291="RAB Short",SUMIFS('RAB Prices Short'!AQ:AQ,'RAB Prices Short'!$B:$B,'All Prices combined'!$D291,'RAB Prices Short'!$E:$E,'All Prices combined'!$G291),IF($B291="RAB Long",SUMIFS('RAB Prices Long'!AQ:AQ,'RAB Prices Long'!$B:$B,'All Prices combined'!$D291,'RAB Prices Long'!$E:$E,'All Prices combined'!$G291)))),2)</f>
        <v>58.57</v>
      </c>
      <c r="AO291" s="2">
        <f>ROUND(IF($B291="Annuity",SUMIFS('Annuity Prices'!AR:AR,'Annuity Prices'!$B:$B,$D291,'Annuity Prices'!$E:$E,$G291),IF($B291="RAB Short",SUMIFS('RAB Prices Short'!AR:AR,'RAB Prices Short'!$B:$B,'All Prices combined'!$D291,'RAB Prices Short'!$E:$E,'All Prices combined'!$G291),IF($B291="RAB Long",SUMIFS('RAB Prices Long'!AR:AR,'RAB Prices Long'!$B:$B,'All Prices combined'!$D291,'RAB Prices Long'!$E:$E,'All Prices combined'!$G291)))),2)</f>
        <v>0</v>
      </c>
      <c r="AP291" s="2">
        <f>ROUND(IF($B291="Annuity",SUMIFS('Annuity Prices'!AS:AS,'Annuity Prices'!$B:$B,$D291,'Annuity Prices'!$E:$E,$G291),IF($B291="RAB Short",SUMIFS('RAB Prices Short'!AS:AS,'RAB Prices Short'!$B:$B,'All Prices combined'!$D291,'RAB Prices Short'!$E:$E,'All Prices combined'!$G291),IF($B291="RAB Long",SUMIFS('RAB Prices Long'!AS:AS,'RAB Prices Long'!$B:$B,'All Prices combined'!$D291,'RAB Prices Long'!$E:$E,'All Prices combined'!$G291)))),2)</f>
        <v>0</v>
      </c>
      <c r="AQ291" s="2">
        <f>ROUND(IF($B291="Annuity",SUMIFS('Annuity Prices'!AT:AT,'Annuity Prices'!$B:$B,$D291,'Annuity Prices'!$E:$E,$G291),IF($B291="RAB Short",SUMIFS('RAB Prices Short'!AT:AT,'RAB Prices Short'!$B:$B,'All Prices combined'!$D291,'RAB Prices Short'!$E:$E,'All Prices combined'!$G291),IF($B291="RAB Long",SUMIFS('RAB Prices Long'!AT:AT,'RAB Prices Long'!$B:$B,'All Prices combined'!$D291,'RAB Prices Long'!$E:$E,'All Prices combined'!$G291)))),2)</f>
        <v>31.29</v>
      </c>
      <c r="AR291" s="2">
        <f>ROUND(IF($B291="Annuity",SUMIFS('Annuity Prices'!AU:AU,'Annuity Prices'!$B:$B,$D291,'Annuity Prices'!$E:$E,$G291),IF($B291="RAB Short",SUMIFS('RAB Prices Short'!AU:AU,'RAB Prices Short'!$B:$B,'All Prices combined'!$D291,'RAB Prices Short'!$E:$E,'All Prices combined'!$G291),IF($B291="RAB Long",SUMIFS('RAB Prices Long'!AU:AU,'RAB Prices Long'!$B:$B,'All Prices combined'!$D291,'RAB Prices Long'!$E:$E,'All Prices combined'!$G291)))),2)</f>
        <v>29.3</v>
      </c>
      <c r="AS291" s="2">
        <f>ROUND(IF($B291="Annuity",SUMIFS('Annuity Prices'!AV:AV,'Annuity Prices'!$B:$B,$D291,'Annuity Prices'!$E:$E,$G291),IF($B291="RAB Short",SUMIFS('RAB Prices Short'!AV:AV,'RAB Prices Short'!$B:$B,'All Prices combined'!$D291,'RAB Prices Short'!$E:$E,'All Prices combined'!$G291),IF($B291="RAB Long",SUMIFS('RAB Prices Long'!AV:AV,'RAB Prices Long'!$B:$B,'All Prices combined'!$D291,'RAB Prices Long'!$E:$E,'All Prices combined'!$G291)))),2)</f>
        <v>30.14</v>
      </c>
      <c r="AT291" s="2">
        <f>ROUND(IF($B291="Annuity",SUMIFS('Annuity Prices'!AW:AW,'Annuity Prices'!$B:$B,$D291,'Annuity Prices'!$E:$E,$G291),IF($B291="RAB Short",SUMIFS('RAB Prices Short'!AW:AW,'RAB Prices Short'!$B:$B,'All Prices combined'!$D291,'RAB Prices Short'!$E:$E,'All Prices combined'!$G291),IF($B291="RAB Long",SUMIFS('RAB Prices Long'!AW:AW,'RAB Prices Long'!$B:$B,'All Prices combined'!$D291,'RAB Prices Long'!$E:$E,'All Prices combined'!$G291)))),2)</f>
        <v>32.19</v>
      </c>
      <c r="AU291" s="2">
        <f>ROUND(IF($B291="Annuity",SUMIFS('Annuity Prices'!AX:AX,'Annuity Prices'!$B:$B,$D291,'Annuity Prices'!$E:$E,$G291),IF($B291="RAB Short",SUMIFS('RAB Prices Short'!AX:AX,'RAB Prices Short'!$B:$B,'All Prices combined'!$D291,'RAB Prices Short'!$E:$E,'All Prices combined'!$G291),IF($B291="RAB Long",SUMIFS('RAB Prices Long'!AX:AX,'RAB Prices Long'!$B:$B,'All Prices combined'!$D291,'RAB Prices Long'!$E:$E,'All Prices combined'!$G291)))),2)</f>
        <v>32.99</v>
      </c>
      <c r="AV291" s="2">
        <f>ROUND(IF($B291="Annuity",SUMIFS('Annuity Prices'!AY:AY,'Annuity Prices'!$B:$B,$D291,'Annuity Prices'!$E:$E,$G291),IF($B291="RAB Short",SUMIFS('RAB Prices Short'!AY:AY,'RAB Prices Short'!$B:$B,'All Prices combined'!$D291,'RAB Prices Short'!$E:$E,'All Prices combined'!$G291),IF($B291="RAB Long",SUMIFS('RAB Prices Long'!AY:AY,'RAB Prices Long'!$B:$B,'All Prices combined'!$D291,'RAB Prices Long'!$E:$E,'All Prices combined'!$G291)))),2)</f>
        <v>33.82</v>
      </c>
      <c r="AW291" s="2">
        <f>ROUND(IF($B291="Annuity",SUMIFS('Annuity Prices'!AZ:AZ,'Annuity Prices'!$B:$B,$D291,'Annuity Prices'!$E:$E,$G291),IF($B291="RAB Short",SUMIFS('RAB Prices Short'!AZ:AZ,'RAB Prices Short'!$B:$B,'All Prices combined'!$D291,'RAB Prices Short'!$E:$E,'All Prices combined'!$G291),IF($B291="RAB Long",SUMIFS('RAB Prices Long'!AZ:AZ,'RAB Prices Long'!$B:$B,'All Prices combined'!$D291,'RAB Prices Long'!$E:$E,'All Prices combined'!$G291)))),2)</f>
        <v>34.67</v>
      </c>
      <c r="AX291" s="2">
        <f>ROUND(IF($B291="Annuity",SUMIFS('Annuity Prices'!BA:BA,'Annuity Prices'!$B:$B,$D291,'Annuity Prices'!$E:$E,$G291),IF($B291="RAB Short",SUMIFS('RAB Prices Short'!BA:BA,'RAB Prices Short'!$B:$B,'All Prices combined'!$D291,'RAB Prices Short'!$E:$E,'All Prices combined'!$G291),IF($B291="RAB Long",SUMIFS('RAB Prices Long'!BA:BA,'RAB Prices Long'!$B:$B,'All Prices combined'!$D291,'RAB Prices Long'!$E:$E,'All Prices combined'!$G291)))),2)</f>
        <v>37.44</v>
      </c>
      <c r="AY291" s="2">
        <f>ROUND(IF($B291="Annuity",SUMIFS('Annuity Prices'!BB:BB,'Annuity Prices'!$B:$B,$D291,'Annuity Prices'!$E:$E,$G291),IF($B291="RAB Short",SUMIFS('RAB Prices Short'!BB:BB,'RAB Prices Short'!$B:$B,'All Prices combined'!$D291,'RAB Prices Short'!$E:$E,'All Prices combined'!$G291),IF($B291="RAB Long",SUMIFS('RAB Prices Long'!BB:BB,'RAB Prices Long'!$B:$B,'All Prices combined'!$D291,'RAB Prices Long'!$E:$E,'All Prices combined'!$G291)))),2)</f>
        <v>38.380000000000003</v>
      </c>
      <c r="AZ291" s="2">
        <f>ROUND(IF($B291="Annuity",SUMIFS('Annuity Prices'!BC:BC,'Annuity Prices'!$B:$B,$D291,'Annuity Prices'!$E:$E,$G291),IF($B291="RAB Short",SUMIFS('RAB Prices Short'!BC:BC,'RAB Prices Short'!$B:$B,'All Prices combined'!$D291,'RAB Prices Short'!$E:$E,'All Prices combined'!$G291),IF($B291="RAB Long",SUMIFS('RAB Prices Long'!BC:BC,'RAB Prices Long'!$B:$B,'All Prices combined'!$D291,'RAB Prices Long'!$E:$E,'All Prices combined'!$G291)))),2)</f>
        <v>39.340000000000003</v>
      </c>
      <c r="BA291" s="2">
        <f>ROUND(IF($B291="Annuity",SUMIFS('Annuity Prices'!BD:BD,'Annuity Prices'!$B:$B,$D291,'Annuity Prices'!$E:$E,$G291),IF($B291="RAB Short",SUMIFS('RAB Prices Short'!BD:BD,'RAB Prices Short'!$B:$B,'All Prices combined'!$D291,'RAB Prices Short'!$E:$E,'All Prices combined'!$G291),IF($B291="RAB Long",SUMIFS('RAB Prices Long'!BD:BD,'RAB Prices Long'!$B:$B,'All Prices combined'!$D291,'RAB Prices Long'!$E:$E,'All Prices combined'!$G291)))),2)</f>
        <v>40.32</v>
      </c>
      <c r="BB291" s="2">
        <f>ROUND(IF($B291="Annuity",SUMIFS('Annuity Prices'!BE:BE,'Annuity Prices'!$B:$B,$D291,'Annuity Prices'!$E:$E,$G291),IF($B291="RAB Short",SUMIFS('RAB Prices Short'!BE:BE,'RAB Prices Short'!$B:$B,'All Prices combined'!$D291,'RAB Prices Short'!$E:$E,'All Prices combined'!$G291),IF($B291="RAB Long",SUMIFS('RAB Prices Long'!BE:BE,'RAB Prices Long'!$B:$B,'All Prices combined'!$D291,'RAB Prices Long'!$E:$E,'All Prices combined'!$G291)))),2)</f>
        <v>42.06</v>
      </c>
      <c r="BC291" s="2">
        <f>ROUND(IF($B291="Annuity",SUMIFS('Annuity Prices'!BF:BF,'Annuity Prices'!$B:$B,$D291,'Annuity Prices'!$E:$E,$G291),IF($B291="RAB Short",SUMIFS('RAB Prices Short'!BF:BF,'RAB Prices Short'!$B:$B,'All Prices combined'!$D291,'RAB Prices Short'!$E:$E,'All Prices combined'!$G291),IF($B291="RAB Long",SUMIFS('RAB Prices Long'!BF:BF,'RAB Prices Long'!$B:$B,'All Prices combined'!$D291,'RAB Prices Long'!$E:$E,'All Prices combined'!$G291)))),2)</f>
        <v>43.12</v>
      </c>
      <c r="BD291" s="2">
        <f>ROUND(IF($B291="Annuity",SUMIFS('Annuity Prices'!BG:BG,'Annuity Prices'!$B:$B,$D291,'Annuity Prices'!$E:$E,$G291),IF($B291="RAB Short",SUMIFS('RAB Prices Short'!BG:BG,'RAB Prices Short'!$B:$B,'All Prices combined'!$D291,'RAB Prices Short'!$E:$E,'All Prices combined'!$G291),IF($B291="RAB Long",SUMIFS('RAB Prices Long'!BG:BG,'RAB Prices Long'!$B:$B,'All Prices combined'!$D291,'RAB Prices Long'!$E:$E,'All Prices combined'!$G291)))),2)</f>
        <v>44.19</v>
      </c>
      <c r="BE291" s="2">
        <f>ROUND(IF($B291="Annuity",SUMIFS('Annuity Prices'!BH:BH,'Annuity Prices'!$B:$B,$D291,'Annuity Prices'!$E:$E,$G291),IF($B291="RAB Short",SUMIFS('RAB Prices Short'!BH:BH,'RAB Prices Short'!$B:$B,'All Prices combined'!$D291,'RAB Prices Short'!$E:$E,'All Prices combined'!$G291),IF($B291="RAB Long",SUMIFS('RAB Prices Long'!BH:BH,'RAB Prices Long'!$B:$B,'All Prices combined'!$D291,'RAB Prices Long'!$E:$E,'All Prices combined'!$G291)))),2)</f>
        <v>45.3</v>
      </c>
      <c r="BF291" s="2">
        <f>ROUND(IF($B291="Annuity",SUMIFS('Annuity Prices'!BI:BI,'Annuity Prices'!$B:$B,$D291,'Annuity Prices'!$E:$E,$G291),IF($B291="RAB Short",SUMIFS('RAB Prices Short'!BI:BI,'RAB Prices Short'!$B:$B,'All Prices combined'!$D291,'RAB Prices Short'!$E:$E,'All Prices combined'!$G291),IF($B291="RAB Long",SUMIFS('RAB Prices Long'!BI:BI,'RAB Prices Long'!$B:$B,'All Prices combined'!$D291,'RAB Prices Long'!$E:$E,'All Prices combined'!$G291)))),2)</f>
        <v>44.4</v>
      </c>
      <c r="BG291" s="2">
        <f>ROUND(IF($B291="Annuity",SUMIFS('Annuity Prices'!BJ:BJ,'Annuity Prices'!$B:$B,$D291,'Annuity Prices'!$E:$E,$G291),IF($B291="RAB Short",SUMIFS('RAB Prices Short'!BJ:BJ,'RAB Prices Short'!$B:$B,'All Prices combined'!$D291,'RAB Prices Short'!$E:$E,'All Prices combined'!$G291),IF($B291="RAB Long",SUMIFS('RAB Prices Long'!BJ:BJ,'RAB Prices Long'!$B:$B,'All Prices combined'!$D291,'RAB Prices Long'!$E:$E,'All Prices combined'!$G291)))),2)</f>
        <v>45.51</v>
      </c>
      <c r="BH291" s="2">
        <f>ROUND(IF($B291="Annuity",SUMIFS('Annuity Prices'!BK:BK,'Annuity Prices'!$B:$B,$D291,'Annuity Prices'!$E:$E,$G291),IF($B291="RAB Short",SUMIFS('RAB Prices Short'!BK:BK,'RAB Prices Short'!$B:$B,'All Prices combined'!$D291,'RAB Prices Short'!$E:$E,'All Prices combined'!$G291),IF($B291="RAB Long",SUMIFS('RAB Prices Long'!BK:BK,'RAB Prices Long'!$B:$B,'All Prices combined'!$D291,'RAB Prices Long'!$E:$E,'All Prices combined'!$G291)))),2)</f>
        <v>46.65</v>
      </c>
      <c r="BI291" s="2">
        <f>ROUND(IF($B291="Annuity",SUMIFS('Annuity Prices'!BL:BL,'Annuity Prices'!$B:$B,$D291,'Annuity Prices'!$E:$E,$G291),IF($B291="RAB Short",SUMIFS('RAB Prices Short'!BL:BL,'RAB Prices Short'!$B:$B,'All Prices combined'!$D291,'RAB Prices Short'!$E:$E,'All Prices combined'!$G291),IF($B291="RAB Long",SUMIFS('RAB Prices Long'!BL:BL,'RAB Prices Long'!$B:$B,'All Prices combined'!$D291,'RAB Prices Long'!$E:$E,'All Prices combined'!$G291)))),2)</f>
        <v>47.82</v>
      </c>
      <c r="BJ291" s="2">
        <f>ROUND(IF($B291="Annuity",SUMIFS('Annuity Prices'!BM:BM,'Annuity Prices'!$B:$B,$D291,'Annuity Prices'!$E:$E,$G291),IF($B291="RAB Short",SUMIFS('RAB Prices Short'!BM:BM,'RAB Prices Short'!$B:$B,'All Prices combined'!$D291,'RAB Prices Short'!$E:$E,'All Prices combined'!$G291),IF($B291="RAB Long",SUMIFS('RAB Prices Long'!BM:BM,'RAB Prices Long'!$B:$B,'All Prices combined'!$D291,'RAB Prices Long'!$E:$E,'All Prices combined'!$G291)))),2)</f>
        <v>49.88</v>
      </c>
      <c r="BK291" s="2">
        <f>ROUND(IF($B291="Annuity",SUMIFS('Annuity Prices'!BN:BN,'Annuity Prices'!$B:$B,$D291,'Annuity Prices'!$E:$E,$G291),IF($B291="RAB Short",SUMIFS('RAB Prices Short'!BN:BN,'RAB Prices Short'!$B:$B,'All Prices combined'!$D291,'RAB Prices Short'!$E:$E,'All Prices combined'!$G291),IF($B291="RAB Long",SUMIFS('RAB Prices Long'!BN:BN,'RAB Prices Long'!$B:$B,'All Prices combined'!$D291,'RAB Prices Long'!$E:$E,'All Prices combined'!$G291)))),2)</f>
        <v>51.12</v>
      </c>
      <c r="BL291" s="2">
        <f>ROUND(IF($B291="Annuity",SUMIFS('Annuity Prices'!BO:BO,'Annuity Prices'!$B:$B,$D291,'Annuity Prices'!$E:$E,$G291),IF($B291="RAB Short",SUMIFS('RAB Prices Short'!BO:BO,'RAB Prices Short'!$B:$B,'All Prices combined'!$D291,'RAB Prices Short'!$E:$E,'All Prices combined'!$G291),IF($B291="RAB Long",SUMIFS('RAB Prices Long'!BO:BO,'RAB Prices Long'!$B:$B,'All Prices combined'!$D291,'RAB Prices Long'!$E:$E,'All Prices combined'!$G291)))),2)</f>
        <v>52.4</v>
      </c>
      <c r="BM291" s="2">
        <f>ROUND(IF($B291="Annuity",SUMIFS('Annuity Prices'!BP:BP,'Annuity Prices'!$B:$B,$D291,'Annuity Prices'!$E:$E,$G291),IF($B291="RAB Short",SUMIFS('RAB Prices Short'!BP:BP,'RAB Prices Short'!$B:$B,'All Prices combined'!$D291,'RAB Prices Short'!$E:$E,'All Prices combined'!$G291),IF($B291="RAB Long",SUMIFS('RAB Prices Long'!BP:BP,'RAB Prices Long'!$B:$B,'All Prices combined'!$D291,'RAB Prices Long'!$E:$E,'All Prices combined'!$G291)))),2)</f>
        <v>53.71</v>
      </c>
      <c r="BN291" s="2">
        <f>ROUND(IF($B291="Annuity",SUMIFS('Annuity Prices'!BQ:BQ,'Annuity Prices'!$B:$B,$D291,'Annuity Prices'!$E:$E,$G291),IF($B291="RAB Short",SUMIFS('RAB Prices Short'!BQ:BQ,'RAB Prices Short'!$B:$B,'All Prices combined'!$D291,'RAB Prices Short'!$E:$E,'All Prices combined'!$G291),IF($B291="RAB Long",SUMIFS('RAB Prices Long'!BQ:BQ,'RAB Prices Long'!$B:$B,'All Prices combined'!$D291,'RAB Prices Long'!$E:$E,'All Prices combined'!$G291)))),2)</f>
        <v>53.18</v>
      </c>
      <c r="BO291" s="2">
        <f>ROUND(IF($B291="Annuity",SUMIFS('Annuity Prices'!BR:BR,'Annuity Prices'!$B:$B,$D291,'Annuity Prices'!$E:$E,$G291),IF($B291="RAB Short",SUMIFS('RAB Prices Short'!BR:BR,'RAB Prices Short'!$B:$B,'All Prices combined'!$D291,'RAB Prices Short'!$E:$E,'All Prices combined'!$G291),IF($B291="RAB Long",SUMIFS('RAB Prices Long'!BR:BR,'RAB Prices Long'!$B:$B,'All Prices combined'!$D291,'RAB Prices Long'!$E:$E,'All Prices combined'!$G291)))),2)</f>
        <v>54.51</v>
      </c>
      <c r="BP291" s="2">
        <f>ROUND(IF($B291="Annuity",SUMIFS('Annuity Prices'!BS:BS,'Annuity Prices'!$B:$B,$D291,'Annuity Prices'!$E:$E,$G291),IF($B291="RAB Short",SUMIFS('RAB Prices Short'!BS:BS,'RAB Prices Short'!$B:$B,'All Prices combined'!$D291,'RAB Prices Short'!$E:$E,'All Prices combined'!$G291),IF($B291="RAB Long",SUMIFS('RAB Prices Long'!BS:BS,'RAB Prices Long'!$B:$B,'All Prices combined'!$D291,'RAB Prices Long'!$E:$E,'All Prices combined'!$G291)))),2)</f>
        <v>55.87</v>
      </c>
      <c r="BQ291" s="2">
        <f>ROUND(IF($B291="Annuity",SUMIFS('Annuity Prices'!BT:BT,'Annuity Prices'!$B:$B,$D291,'Annuity Prices'!$E:$E,$G291),IF($B291="RAB Short",SUMIFS('RAB Prices Short'!BT:BT,'RAB Prices Short'!$B:$B,'All Prices combined'!$D291,'RAB Prices Short'!$E:$E,'All Prices combined'!$G291),IF($B291="RAB Long",SUMIFS('RAB Prices Long'!BT:BT,'RAB Prices Long'!$B:$B,'All Prices combined'!$D291,'RAB Prices Long'!$E:$E,'All Prices combined'!$G291)))),2)</f>
        <v>57.27</v>
      </c>
      <c r="BR291" s="2">
        <f>ROUND(IF($B291="Annuity",SUMIFS('Annuity Prices'!BU:BU,'Annuity Prices'!$B:$B,$D291,'Annuity Prices'!$E:$E,$G291),IF($B291="RAB Short",SUMIFS('RAB Prices Short'!BU:BU,'RAB Prices Short'!$B:$B,'All Prices combined'!$D291,'RAB Prices Short'!$E:$E,'All Prices combined'!$G291),IF($B291="RAB Long",SUMIFS('RAB Prices Long'!BU:BU,'RAB Prices Long'!$B:$B,'All Prices combined'!$D291,'RAB Prices Long'!$E:$E,'All Prices combined'!$G291)))),2)</f>
        <v>54.39</v>
      </c>
      <c r="BS291" s="2">
        <f>ROUND(IF($B291="Annuity",SUMIFS('Annuity Prices'!BV:BV,'Annuity Prices'!$B:$B,$D291,'Annuity Prices'!$E:$E,$G291),IF($B291="RAB Short",SUMIFS('RAB Prices Short'!BV:BV,'RAB Prices Short'!$B:$B,'All Prices combined'!$D291,'RAB Prices Short'!$E:$E,'All Prices combined'!$G291),IF($B291="RAB Long",SUMIFS('RAB Prices Long'!BV:BV,'RAB Prices Long'!$B:$B,'All Prices combined'!$D291,'RAB Prices Long'!$E:$E,'All Prices combined'!$G291)))),2)</f>
        <v>55.75</v>
      </c>
      <c r="BT291" s="2">
        <f>ROUND(IF($B291="Annuity",SUMIFS('Annuity Prices'!BW:BW,'Annuity Prices'!$B:$B,$D291,'Annuity Prices'!$E:$E,$G291),IF($B291="RAB Short",SUMIFS('RAB Prices Short'!BW:BW,'RAB Prices Short'!$B:$B,'All Prices combined'!$D291,'RAB Prices Short'!$E:$E,'All Prices combined'!$G291),IF($B291="RAB Long",SUMIFS('RAB Prices Long'!BW:BW,'RAB Prices Long'!$B:$B,'All Prices combined'!$D291,'RAB Prices Long'!$E:$E,'All Prices combined'!$G291)))),2)</f>
        <v>57.14</v>
      </c>
      <c r="BU291" s="2">
        <f>ROUND(IF($B291="Annuity",SUMIFS('Annuity Prices'!BX:BX,'Annuity Prices'!$B:$B,$D291,'Annuity Prices'!$E:$E,$G291),IF($B291="RAB Short",SUMIFS('RAB Prices Short'!BX:BX,'RAB Prices Short'!$B:$B,'All Prices combined'!$D291,'RAB Prices Short'!$E:$E,'All Prices combined'!$G291),IF($B291="RAB Long",SUMIFS('RAB Prices Long'!BX:BX,'RAB Prices Long'!$B:$B,'All Prices combined'!$D291,'RAB Prices Long'!$E:$E,'All Prices combined'!$G291)))),2)</f>
        <v>58.57</v>
      </c>
    </row>
    <row r="292" spans="2:73" x14ac:dyDescent="0.25">
      <c r="B292" t="s">
        <v>44</v>
      </c>
      <c r="C292">
        <v>19</v>
      </c>
      <c r="D292" t="s">
        <v>184</v>
      </c>
      <c r="E292" t="s">
        <v>183</v>
      </c>
      <c r="F292">
        <v>19</v>
      </c>
      <c r="G292" t="s">
        <v>40</v>
      </c>
      <c r="I292" s="2">
        <f>ROUND(IF($B292="Annuity",SUMIFS('Annuity Prices'!L:L,'Annuity Prices'!$B:$B,$D292,'Annuity Prices'!$E:$E,$G292),IF($B292="RAB Short",SUMIFS('RAB Prices Short'!L:L,'RAB Prices Short'!$B:$B,'All Prices combined'!$D292,'RAB Prices Short'!$E:$E,'All Prices combined'!$G292),IF($B292="RAB Long",SUMIFS('RAB Prices Long'!L:L,'RAB Prices Long'!$B:$B,'All Prices combined'!$D292,'RAB Prices Long'!$E:$E,'All Prices combined'!$G292)))),2)</f>
        <v>0</v>
      </c>
      <c r="J292" s="2">
        <f>ROUND(IF($B292="Annuity",SUMIFS('Annuity Prices'!M:M,'Annuity Prices'!$B:$B,$D292,'Annuity Prices'!$E:$E,$G292),IF($B292="RAB Short",SUMIFS('RAB Prices Short'!M:M,'RAB Prices Short'!$B:$B,'All Prices combined'!$D292,'RAB Prices Short'!$E:$E,'All Prices combined'!$G292),IF($B292="RAB Long",SUMIFS('RAB Prices Long'!M:M,'RAB Prices Long'!$B:$B,'All Prices combined'!$D292,'RAB Prices Long'!$E:$E,'All Prices combined'!$G292)))),2)</f>
        <v>0</v>
      </c>
      <c r="K292" s="2">
        <f>ROUND(IF($B292="Annuity",SUMIFS('Annuity Prices'!N:N,'Annuity Prices'!$B:$B,$D292,'Annuity Prices'!$E:$E,$G292),IF($B292="RAB Short",SUMIFS('RAB Prices Short'!N:N,'RAB Prices Short'!$B:$B,'All Prices combined'!$D292,'RAB Prices Short'!$E:$E,'All Prices combined'!$G292),IF($B292="RAB Long",SUMIFS('RAB Prices Long'!N:N,'RAB Prices Long'!$B:$B,'All Prices combined'!$D292,'RAB Prices Long'!$E:$E,'All Prices combined'!$G292)))),2)</f>
        <v>1.72</v>
      </c>
      <c r="L292" s="2">
        <f>ROUND(IF($B292="Annuity",SUMIFS('Annuity Prices'!O:O,'Annuity Prices'!$B:$B,$D292,'Annuity Prices'!$E:$E,$G292),IF($B292="RAB Short",SUMIFS('RAB Prices Short'!O:O,'RAB Prices Short'!$B:$B,'All Prices combined'!$D292,'RAB Prices Short'!$E:$E,'All Prices combined'!$G292),IF($B292="RAB Long",SUMIFS('RAB Prices Long'!O:O,'RAB Prices Long'!$B:$B,'All Prices combined'!$D292,'RAB Prices Long'!$E:$E,'All Prices combined'!$G292)))),2)</f>
        <v>1.77</v>
      </c>
      <c r="M292" s="2">
        <f>ROUND(IF($B292="Annuity",SUMIFS('Annuity Prices'!P:P,'Annuity Prices'!$B:$B,$D292,'Annuity Prices'!$E:$E,$G292),IF($B292="RAB Short",SUMIFS('RAB Prices Short'!P:P,'RAB Prices Short'!$B:$B,'All Prices combined'!$D292,'RAB Prices Short'!$E:$E,'All Prices combined'!$G292),IF($B292="RAB Long",SUMIFS('RAB Prices Long'!P:P,'RAB Prices Long'!$B:$B,'All Prices combined'!$D292,'RAB Prices Long'!$E:$E,'All Prices combined'!$G292)))),2)</f>
        <v>1.81</v>
      </c>
      <c r="N292" s="2">
        <f>ROUND(IF($B292="Annuity",SUMIFS('Annuity Prices'!Q:Q,'Annuity Prices'!$B:$B,$D292,'Annuity Prices'!$E:$E,$G292),IF($B292="RAB Short",SUMIFS('RAB Prices Short'!Q:Q,'RAB Prices Short'!$B:$B,'All Prices combined'!$D292,'RAB Prices Short'!$E:$E,'All Prices combined'!$G292),IF($B292="RAB Long",SUMIFS('RAB Prices Long'!Q:Q,'RAB Prices Long'!$B:$B,'All Prices combined'!$D292,'RAB Prices Long'!$E:$E,'All Prices combined'!$G292)))),2)</f>
        <v>1.85</v>
      </c>
      <c r="O292" s="2">
        <f>ROUND(IF($B292="Annuity",SUMIFS('Annuity Prices'!R:R,'Annuity Prices'!$B:$B,$D292,'Annuity Prices'!$E:$E,$G292),IF($B292="RAB Short",SUMIFS('RAB Prices Short'!R:R,'RAB Prices Short'!$B:$B,'All Prices combined'!$D292,'RAB Prices Short'!$E:$E,'All Prices combined'!$G292),IF($B292="RAB Long",SUMIFS('RAB Prices Long'!R:R,'RAB Prices Long'!$B:$B,'All Prices combined'!$D292,'RAB Prices Long'!$E:$E,'All Prices combined'!$G292)))),2)</f>
        <v>1.9</v>
      </c>
      <c r="P292" s="2">
        <f>ROUND(IF($B292="Annuity",SUMIFS('Annuity Prices'!S:S,'Annuity Prices'!$B:$B,$D292,'Annuity Prices'!$E:$E,$G292),IF($B292="RAB Short",SUMIFS('RAB Prices Short'!S:S,'RAB Prices Short'!$B:$B,'All Prices combined'!$D292,'RAB Prices Short'!$E:$E,'All Prices combined'!$G292),IF($B292="RAB Long",SUMIFS('RAB Prices Long'!S:S,'RAB Prices Long'!$B:$B,'All Prices combined'!$D292,'RAB Prices Long'!$E:$E,'All Prices combined'!$G292)))),2)</f>
        <v>1.95</v>
      </c>
      <c r="Q292" s="2">
        <f>ROUND(IF($B292="Annuity",SUMIFS('Annuity Prices'!T:T,'Annuity Prices'!$B:$B,$D292,'Annuity Prices'!$E:$E,$G292),IF($B292="RAB Short",SUMIFS('RAB Prices Short'!T:T,'RAB Prices Short'!$B:$B,'All Prices combined'!$D292,'RAB Prices Short'!$E:$E,'All Prices combined'!$G292),IF($B292="RAB Long",SUMIFS('RAB Prices Long'!T:T,'RAB Prices Long'!$B:$B,'All Prices combined'!$D292,'RAB Prices Long'!$E:$E,'All Prices combined'!$G292)))),2)</f>
        <v>1.99</v>
      </c>
      <c r="R292" s="2">
        <f>ROUND(IF($B292="Annuity",SUMIFS('Annuity Prices'!U:U,'Annuity Prices'!$B:$B,$D292,'Annuity Prices'!$E:$E,$G292),IF($B292="RAB Short",SUMIFS('RAB Prices Short'!U:U,'RAB Prices Short'!$B:$B,'All Prices combined'!$D292,'RAB Prices Short'!$E:$E,'All Prices combined'!$G292),IF($B292="RAB Long",SUMIFS('RAB Prices Long'!U:U,'RAB Prices Long'!$B:$B,'All Prices combined'!$D292,'RAB Prices Long'!$E:$E,'All Prices combined'!$G292)))),2)</f>
        <v>2.0299999999999998</v>
      </c>
      <c r="S292" s="2">
        <f>ROUND(IF($B292="Annuity",SUMIFS('Annuity Prices'!V:V,'Annuity Prices'!$B:$B,$D292,'Annuity Prices'!$E:$E,$G292),IF($B292="RAB Short",SUMIFS('RAB Prices Short'!V:V,'RAB Prices Short'!$B:$B,'All Prices combined'!$D292,'RAB Prices Short'!$E:$E,'All Prices combined'!$G292),IF($B292="RAB Long",SUMIFS('RAB Prices Long'!V:V,'RAB Prices Long'!$B:$B,'All Prices combined'!$D292,'RAB Prices Long'!$E:$E,'All Prices combined'!$G292)))),2)</f>
        <v>2.09</v>
      </c>
      <c r="T292" s="2">
        <f>ROUND(IF($B292="Annuity",SUMIFS('Annuity Prices'!W:W,'Annuity Prices'!$B:$B,$D292,'Annuity Prices'!$E:$E,$G292),IF($B292="RAB Short",SUMIFS('RAB Prices Short'!W:W,'RAB Prices Short'!$B:$B,'All Prices combined'!$D292,'RAB Prices Short'!$E:$E,'All Prices combined'!$G292),IF($B292="RAB Long",SUMIFS('RAB Prices Long'!W:W,'RAB Prices Long'!$B:$B,'All Prices combined'!$D292,'RAB Prices Long'!$E:$E,'All Prices combined'!$G292)))),2)</f>
        <v>2.14</v>
      </c>
      <c r="U292" s="2">
        <f>ROUND(IF($B292="Annuity",SUMIFS('Annuity Prices'!X:X,'Annuity Prices'!$B:$B,$D292,'Annuity Prices'!$E:$E,$G292),IF($B292="RAB Short",SUMIFS('RAB Prices Short'!X:X,'RAB Prices Short'!$B:$B,'All Prices combined'!$D292,'RAB Prices Short'!$E:$E,'All Prices combined'!$G292),IF($B292="RAB Long",SUMIFS('RAB Prices Long'!X:X,'RAB Prices Long'!$B:$B,'All Prices combined'!$D292,'RAB Prices Long'!$E:$E,'All Prices combined'!$G292)))),2)</f>
        <v>2.1800000000000002</v>
      </c>
      <c r="V292" s="2">
        <f>ROUND(IF($B292="Annuity",SUMIFS('Annuity Prices'!Y:Y,'Annuity Prices'!$B:$B,$D292,'Annuity Prices'!$E:$E,$G292),IF($B292="RAB Short",SUMIFS('RAB Prices Short'!Y:Y,'RAB Prices Short'!$B:$B,'All Prices combined'!$D292,'RAB Prices Short'!$E:$E,'All Prices combined'!$G292),IF($B292="RAB Long",SUMIFS('RAB Prices Long'!Y:Y,'RAB Prices Long'!$B:$B,'All Prices combined'!$D292,'RAB Prices Long'!$E:$E,'All Prices combined'!$G292)))),2)</f>
        <v>2.23</v>
      </c>
      <c r="W292" s="2">
        <f>ROUND(IF($B292="Annuity",SUMIFS('Annuity Prices'!Z:Z,'Annuity Prices'!$B:$B,$D292,'Annuity Prices'!$E:$E,$G292),IF($B292="RAB Short",SUMIFS('RAB Prices Short'!Z:Z,'RAB Prices Short'!$B:$B,'All Prices combined'!$D292,'RAB Prices Short'!$E:$E,'All Prices combined'!$G292),IF($B292="RAB Long",SUMIFS('RAB Prices Long'!Z:Z,'RAB Prices Long'!$B:$B,'All Prices combined'!$D292,'RAB Prices Long'!$E:$E,'All Prices combined'!$G292)))),2)</f>
        <v>2.29</v>
      </c>
      <c r="X292" s="2">
        <f>ROUND(IF($B292="Annuity",SUMIFS('Annuity Prices'!AA:AA,'Annuity Prices'!$B:$B,$D292,'Annuity Prices'!$E:$E,$G292),IF($B292="RAB Short",SUMIFS('RAB Prices Short'!AA:AA,'RAB Prices Short'!$B:$B,'All Prices combined'!$D292,'RAB Prices Short'!$E:$E,'All Prices combined'!$G292),IF($B292="RAB Long",SUMIFS('RAB Prices Long'!AA:AA,'RAB Prices Long'!$B:$B,'All Prices combined'!$D292,'RAB Prices Long'!$E:$E,'All Prices combined'!$G292)))),2)</f>
        <v>2.35</v>
      </c>
      <c r="Y292" s="2">
        <f>ROUND(IF($B292="Annuity",SUMIFS('Annuity Prices'!AB:AB,'Annuity Prices'!$B:$B,$D292,'Annuity Prices'!$E:$E,$G292),IF($B292="RAB Short",SUMIFS('RAB Prices Short'!AB:AB,'RAB Prices Short'!$B:$B,'All Prices combined'!$D292,'RAB Prices Short'!$E:$E,'All Prices combined'!$G292),IF($B292="RAB Long",SUMIFS('RAB Prices Long'!AB:AB,'RAB Prices Long'!$B:$B,'All Prices combined'!$D292,'RAB Prices Long'!$E:$E,'All Prices combined'!$G292)))),2)</f>
        <v>2.39</v>
      </c>
      <c r="Z292" s="2">
        <f>ROUND(IF($B292="Annuity",SUMIFS('Annuity Prices'!AC:AC,'Annuity Prices'!$B:$B,$D292,'Annuity Prices'!$E:$E,$G292),IF($B292="RAB Short",SUMIFS('RAB Prices Short'!AC:AC,'RAB Prices Short'!$B:$B,'All Prices combined'!$D292,'RAB Prices Short'!$E:$E,'All Prices combined'!$G292),IF($B292="RAB Long",SUMIFS('RAB Prices Long'!AC:AC,'RAB Prices Long'!$B:$B,'All Prices combined'!$D292,'RAB Prices Long'!$E:$E,'All Prices combined'!$G292)))),2)</f>
        <v>2.4500000000000002</v>
      </c>
      <c r="AA292" s="2">
        <f>ROUND(IF($B292="Annuity",SUMIFS('Annuity Prices'!AD:AD,'Annuity Prices'!$B:$B,$D292,'Annuity Prices'!$E:$E,$G292),IF($B292="RAB Short",SUMIFS('RAB Prices Short'!AD:AD,'RAB Prices Short'!$B:$B,'All Prices combined'!$D292,'RAB Prices Short'!$E:$E,'All Prices combined'!$G292),IF($B292="RAB Long",SUMIFS('RAB Prices Long'!AD:AD,'RAB Prices Long'!$B:$B,'All Prices combined'!$D292,'RAB Prices Long'!$E:$E,'All Prices combined'!$G292)))),2)</f>
        <v>2.52</v>
      </c>
      <c r="AB292" s="2">
        <f>ROUND(IF($B292="Annuity",SUMIFS('Annuity Prices'!AE:AE,'Annuity Prices'!$B:$B,$D292,'Annuity Prices'!$E:$E,$G292),IF($B292="RAB Short",SUMIFS('RAB Prices Short'!AE:AE,'RAB Prices Short'!$B:$B,'All Prices combined'!$D292,'RAB Prices Short'!$E:$E,'All Prices combined'!$G292),IF($B292="RAB Long",SUMIFS('RAB Prices Long'!AE:AE,'RAB Prices Long'!$B:$B,'All Prices combined'!$D292,'RAB Prices Long'!$E:$E,'All Prices combined'!$G292)))),2)</f>
        <v>2.58</v>
      </c>
      <c r="AC292" s="2">
        <f>ROUND(IF($B292="Annuity",SUMIFS('Annuity Prices'!AF:AF,'Annuity Prices'!$B:$B,$D292,'Annuity Prices'!$E:$E,$G292),IF($B292="RAB Short",SUMIFS('RAB Prices Short'!AF:AF,'RAB Prices Short'!$B:$B,'All Prices combined'!$D292,'RAB Prices Short'!$E:$E,'All Prices combined'!$G292),IF($B292="RAB Long",SUMIFS('RAB Prices Long'!AF:AF,'RAB Prices Long'!$B:$B,'All Prices combined'!$D292,'RAB Prices Long'!$E:$E,'All Prices combined'!$G292)))),2)</f>
        <v>2.63</v>
      </c>
      <c r="AD292" s="2">
        <f>ROUND(IF($B292="Annuity",SUMIFS('Annuity Prices'!AG:AG,'Annuity Prices'!$B:$B,$D292,'Annuity Prices'!$E:$E,$G292),IF($B292="RAB Short",SUMIFS('RAB Prices Short'!AG:AG,'RAB Prices Short'!$B:$B,'All Prices combined'!$D292,'RAB Prices Short'!$E:$E,'All Prices combined'!$G292),IF($B292="RAB Long",SUMIFS('RAB Prices Long'!AG:AG,'RAB Prices Long'!$B:$B,'All Prices combined'!$D292,'RAB Prices Long'!$E:$E,'All Prices combined'!$G292)))),2)</f>
        <v>2.69</v>
      </c>
      <c r="AE292" s="2">
        <f>ROUND(IF($B292="Annuity",SUMIFS('Annuity Prices'!AH:AH,'Annuity Prices'!$B:$B,$D292,'Annuity Prices'!$E:$E,$G292),IF($B292="RAB Short",SUMIFS('RAB Prices Short'!AH:AH,'RAB Prices Short'!$B:$B,'All Prices combined'!$D292,'RAB Prices Short'!$E:$E,'All Prices combined'!$G292),IF($B292="RAB Long",SUMIFS('RAB Prices Long'!AH:AH,'RAB Prices Long'!$B:$B,'All Prices combined'!$D292,'RAB Prices Long'!$E:$E,'All Prices combined'!$G292)))),2)</f>
        <v>2.76</v>
      </c>
      <c r="AF292" s="2">
        <f>ROUND(IF($B292="Annuity",SUMIFS('Annuity Prices'!AI:AI,'Annuity Prices'!$B:$B,$D292,'Annuity Prices'!$E:$E,$G292),IF($B292="RAB Short",SUMIFS('RAB Prices Short'!AI:AI,'RAB Prices Short'!$B:$B,'All Prices combined'!$D292,'RAB Prices Short'!$E:$E,'All Prices combined'!$G292),IF($B292="RAB Long",SUMIFS('RAB Prices Long'!AI:AI,'RAB Prices Long'!$B:$B,'All Prices combined'!$D292,'RAB Prices Long'!$E:$E,'All Prices combined'!$G292)))),2)</f>
        <v>2.83</v>
      </c>
      <c r="AG292" s="2">
        <f>ROUND(IF($B292="Annuity",SUMIFS('Annuity Prices'!AJ:AJ,'Annuity Prices'!$B:$B,$D292,'Annuity Prices'!$E:$E,$G292),IF($B292="RAB Short",SUMIFS('RAB Prices Short'!AJ:AJ,'RAB Prices Short'!$B:$B,'All Prices combined'!$D292,'RAB Prices Short'!$E:$E,'All Prices combined'!$G292),IF($B292="RAB Long",SUMIFS('RAB Prices Long'!AJ:AJ,'RAB Prices Long'!$B:$B,'All Prices combined'!$D292,'RAB Prices Long'!$E:$E,'All Prices combined'!$G292)))),2)</f>
        <v>2.89</v>
      </c>
      <c r="AH292" s="2">
        <f>ROUND(IF($B292="Annuity",SUMIFS('Annuity Prices'!AK:AK,'Annuity Prices'!$B:$B,$D292,'Annuity Prices'!$E:$E,$G292),IF($B292="RAB Short",SUMIFS('RAB Prices Short'!AK:AK,'RAB Prices Short'!$B:$B,'All Prices combined'!$D292,'RAB Prices Short'!$E:$E,'All Prices combined'!$G292),IF($B292="RAB Long",SUMIFS('RAB Prices Long'!AK:AK,'RAB Prices Long'!$B:$B,'All Prices combined'!$D292,'RAB Prices Long'!$E:$E,'All Prices combined'!$G292)))),2)</f>
        <v>2.96</v>
      </c>
      <c r="AI292" s="2">
        <f>ROUND(IF($B292="Annuity",SUMIFS('Annuity Prices'!AL:AL,'Annuity Prices'!$B:$B,$D292,'Annuity Prices'!$E:$E,$G292),IF($B292="RAB Short",SUMIFS('RAB Prices Short'!AL:AL,'RAB Prices Short'!$B:$B,'All Prices combined'!$D292,'RAB Prices Short'!$E:$E,'All Prices combined'!$G292),IF($B292="RAB Long",SUMIFS('RAB Prices Long'!AL:AL,'RAB Prices Long'!$B:$B,'All Prices combined'!$D292,'RAB Prices Long'!$E:$E,'All Prices combined'!$G292)))),2)</f>
        <v>3.03</v>
      </c>
      <c r="AJ292" s="2">
        <f>ROUND(IF($B292="Annuity",SUMIFS('Annuity Prices'!AM:AM,'Annuity Prices'!$B:$B,$D292,'Annuity Prices'!$E:$E,$G292),IF($B292="RAB Short",SUMIFS('RAB Prices Short'!AM:AM,'RAB Prices Short'!$B:$B,'All Prices combined'!$D292,'RAB Prices Short'!$E:$E,'All Prices combined'!$G292),IF($B292="RAB Long",SUMIFS('RAB Prices Long'!AM:AM,'RAB Prices Long'!$B:$B,'All Prices combined'!$D292,'RAB Prices Long'!$E:$E,'All Prices combined'!$G292)))),2)</f>
        <v>3.11</v>
      </c>
      <c r="AK292" s="2">
        <f>ROUND(IF($B292="Annuity",SUMIFS('Annuity Prices'!AN:AN,'Annuity Prices'!$B:$B,$D292,'Annuity Prices'!$E:$E,$G292),IF($B292="RAB Short",SUMIFS('RAB Prices Short'!AN:AN,'RAB Prices Short'!$B:$B,'All Prices combined'!$D292,'RAB Prices Short'!$E:$E,'All Prices combined'!$G292),IF($B292="RAB Long",SUMIFS('RAB Prices Long'!AN:AN,'RAB Prices Long'!$B:$B,'All Prices combined'!$D292,'RAB Prices Long'!$E:$E,'All Prices combined'!$G292)))),2)</f>
        <v>3.17</v>
      </c>
      <c r="AL292" s="2">
        <f>ROUND(IF($B292="Annuity",SUMIFS('Annuity Prices'!AO:AO,'Annuity Prices'!$B:$B,$D292,'Annuity Prices'!$E:$E,$G292),IF($B292="RAB Short",SUMIFS('RAB Prices Short'!AO:AO,'RAB Prices Short'!$B:$B,'All Prices combined'!$D292,'RAB Prices Short'!$E:$E,'All Prices combined'!$G292),IF($B292="RAB Long",SUMIFS('RAB Prices Long'!AO:AO,'RAB Prices Long'!$B:$B,'All Prices combined'!$D292,'RAB Prices Long'!$E:$E,'All Prices combined'!$G292)))),2)</f>
        <v>3.25</v>
      </c>
      <c r="AM292" s="2">
        <f>ROUND(IF($B292="Annuity",SUMIFS('Annuity Prices'!AP:AP,'Annuity Prices'!$B:$B,$D292,'Annuity Prices'!$E:$E,$G292),IF($B292="RAB Short",SUMIFS('RAB Prices Short'!AP:AP,'RAB Prices Short'!$B:$B,'All Prices combined'!$D292,'RAB Prices Short'!$E:$E,'All Prices combined'!$G292),IF($B292="RAB Long",SUMIFS('RAB Prices Long'!AP:AP,'RAB Prices Long'!$B:$B,'All Prices combined'!$D292,'RAB Prices Long'!$E:$E,'All Prices combined'!$G292)))),2)</f>
        <v>3.33</v>
      </c>
      <c r="AN292" s="2">
        <f>ROUND(IF($B292="Annuity",SUMIFS('Annuity Prices'!AQ:AQ,'Annuity Prices'!$B:$B,$D292,'Annuity Prices'!$E:$E,$G292),IF($B292="RAB Short",SUMIFS('RAB Prices Short'!AQ:AQ,'RAB Prices Short'!$B:$B,'All Prices combined'!$D292,'RAB Prices Short'!$E:$E,'All Prices combined'!$G292),IF($B292="RAB Long",SUMIFS('RAB Prices Long'!AQ:AQ,'RAB Prices Long'!$B:$B,'All Prices combined'!$D292,'RAB Prices Long'!$E:$E,'All Prices combined'!$G292)))),2)</f>
        <v>3.41</v>
      </c>
      <c r="AO292" s="2">
        <f>ROUND(IF($B292="Annuity",SUMIFS('Annuity Prices'!AR:AR,'Annuity Prices'!$B:$B,$D292,'Annuity Prices'!$E:$E,$G292),IF($B292="RAB Short",SUMIFS('RAB Prices Short'!AR:AR,'RAB Prices Short'!$B:$B,'All Prices combined'!$D292,'RAB Prices Short'!$E:$E,'All Prices combined'!$G292),IF($B292="RAB Long",SUMIFS('RAB Prices Long'!AR:AR,'RAB Prices Long'!$B:$B,'All Prices combined'!$D292,'RAB Prices Long'!$E:$E,'All Prices combined'!$G292)))),2)</f>
        <v>0</v>
      </c>
      <c r="AP292" s="2">
        <f>ROUND(IF($B292="Annuity",SUMIFS('Annuity Prices'!AS:AS,'Annuity Prices'!$B:$B,$D292,'Annuity Prices'!$E:$E,$G292),IF($B292="RAB Short",SUMIFS('RAB Prices Short'!AS:AS,'RAB Prices Short'!$B:$B,'All Prices combined'!$D292,'RAB Prices Short'!$E:$E,'All Prices combined'!$G292),IF($B292="RAB Long",SUMIFS('RAB Prices Long'!AS:AS,'RAB Prices Long'!$B:$B,'All Prices combined'!$D292,'RAB Prices Long'!$E:$E,'All Prices combined'!$G292)))),2)</f>
        <v>0</v>
      </c>
      <c r="AQ292" s="2">
        <f>ROUND(IF($B292="Annuity",SUMIFS('Annuity Prices'!AT:AT,'Annuity Prices'!$B:$B,$D292,'Annuity Prices'!$E:$E,$G292),IF($B292="RAB Short",SUMIFS('RAB Prices Short'!AT:AT,'RAB Prices Short'!$B:$B,'All Prices combined'!$D292,'RAB Prices Short'!$E:$E,'All Prices combined'!$G292),IF($B292="RAB Long",SUMIFS('RAB Prices Long'!AT:AT,'RAB Prices Long'!$B:$B,'All Prices combined'!$D292,'RAB Prices Long'!$E:$E,'All Prices combined'!$G292)))),2)</f>
        <v>1.22</v>
      </c>
      <c r="AR292" s="2">
        <f>ROUND(IF($B292="Annuity",SUMIFS('Annuity Prices'!AU:AU,'Annuity Prices'!$B:$B,$D292,'Annuity Prices'!$E:$E,$G292),IF($B292="RAB Short",SUMIFS('RAB Prices Short'!AU:AU,'RAB Prices Short'!$B:$B,'All Prices combined'!$D292,'RAB Prices Short'!$E:$E,'All Prices combined'!$G292),IF($B292="RAB Long",SUMIFS('RAB Prices Long'!AU:AU,'RAB Prices Long'!$B:$B,'All Prices combined'!$D292,'RAB Prices Long'!$E:$E,'All Prices combined'!$G292)))),2)</f>
        <v>1.72</v>
      </c>
      <c r="AS292" s="2">
        <f>ROUND(IF($B292="Annuity",SUMIFS('Annuity Prices'!AV:AV,'Annuity Prices'!$B:$B,$D292,'Annuity Prices'!$E:$E,$G292),IF($B292="RAB Short",SUMIFS('RAB Prices Short'!AV:AV,'RAB Prices Short'!$B:$B,'All Prices combined'!$D292,'RAB Prices Short'!$E:$E,'All Prices combined'!$G292),IF($B292="RAB Long",SUMIFS('RAB Prices Long'!AV:AV,'RAB Prices Long'!$B:$B,'All Prices combined'!$D292,'RAB Prices Long'!$E:$E,'All Prices combined'!$G292)))),2)</f>
        <v>1.77</v>
      </c>
      <c r="AT292" s="2">
        <f>ROUND(IF($B292="Annuity",SUMIFS('Annuity Prices'!AW:AW,'Annuity Prices'!$B:$B,$D292,'Annuity Prices'!$E:$E,$G292),IF($B292="RAB Short",SUMIFS('RAB Prices Short'!AW:AW,'RAB Prices Short'!$B:$B,'All Prices combined'!$D292,'RAB Prices Short'!$E:$E,'All Prices combined'!$G292),IF($B292="RAB Long",SUMIFS('RAB Prices Long'!AW:AW,'RAB Prices Long'!$B:$B,'All Prices combined'!$D292,'RAB Prices Long'!$E:$E,'All Prices combined'!$G292)))),2)</f>
        <v>1.81</v>
      </c>
      <c r="AU292" s="2">
        <f>ROUND(IF($B292="Annuity",SUMIFS('Annuity Prices'!AX:AX,'Annuity Prices'!$B:$B,$D292,'Annuity Prices'!$E:$E,$G292),IF($B292="RAB Short",SUMIFS('RAB Prices Short'!AX:AX,'RAB Prices Short'!$B:$B,'All Prices combined'!$D292,'RAB Prices Short'!$E:$E,'All Prices combined'!$G292),IF($B292="RAB Long",SUMIFS('RAB Prices Long'!AX:AX,'RAB Prices Long'!$B:$B,'All Prices combined'!$D292,'RAB Prices Long'!$E:$E,'All Prices combined'!$G292)))),2)</f>
        <v>1.85</v>
      </c>
      <c r="AV292" s="2">
        <f>ROUND(IF($B292="Annuity",SUMIFS('Annuity Prices'!AY:AY,'Annuity Prices'!$B:$B,$D292,'Annuity Prices'!$E:$E,$G292),IF($B292="RAB Short",SUMIFS('RAB Prices Short'!AY:AY,'RAB Prices Short'!$B:$B,'All Prices combined'!$D292,'RAB Prices Short'!$E:$E,'All Prices combined'!$G292),IF($B292="RAB Long",SUMIFS('RAB Prices Long'!AY:AY,'RAB Prices Long'!$B:$B,'All Prices combined'!$D292,'RAB Prices Long'!$E:$E,'All Prices combined'!$G292)))),2)</f>
        <v>1.9</v>
      </c>
      <c r="AW292" s="2">
        <f>ROUND(IF($B292="Annuity",SUMIFS('Annuity Prices'!AZ:AZ,'Annuity Prices'!$B:$B,$D292,'Annuity Prices'!$E:$E,$G292),IF($B292="RAB Short",SUMIFS('RAB Prices Short'!AZ:AZ,'RAB Prices Short'!$B:$B,'All Prices combined'!$D292,'RAB Prices Short'!$E:$E,'All Prices combined'!$G292),IF($B292="RAB Long",SUMIFS('RAB Prices Long'!AZ:AZ,'RAB Prices Long'!$B:$B,'All Prices combined'!$D292,'RAB Prices Long'!$E:$E,'All Prices combined'!$G292)))),2)</f>
        <v>1.95</v>
      </c>
      <c r="AX292" s="2">
        <f>ROUND(IF($B292="Annuity",SUMIFS('Annuity Prices'!BA:BA,'Annuity Prices'!$B:$B,$D292,'Annuity Prices'!$E:$E,$G292),IF($B292="RAB Short",SUMIFS('RAB Prices Short'!BA:BA,'RAB Prices Short'!$B:$B,'All Prices combined'!$D292,'RAB Prices Short'!$E:$E,'All Prices combined'!$G292),IF($B292="RAB Long",SUMIFS('RAB Prices Long'!BA:BA,'RAB Prices Long'!$B:$B,'All Prices combined'!$D292,'RAB Prices Long'!$E:$E,'All Prices combined'!$G292)))),2)</f>
        <v>1.99</v>
      </c>
      <c r="AY292" s="2">
        <f>ROUND(IF($B292="Annuity",SUMIFS('Annuity Prices'!BB:BB,'Annuity Prices'!$B:$B,$D292,'Annuity Prices'!$E:$E,$G292),IF($B292="RAB Short",SUMIFS('RAB Prices Short'!BB:BB,'RAB Prices Short'!$B:$B,'All Prices combined'!$D292,'RAB Prices Short'!$E:$E,'All Prices combined'!$G292),IF($B292="RAB Long",SUMIFS('RAB Prices Long'!BB:BB,'RAB Prices Long'!$B:$B,'All Prices combined'!$D292,'RAB Prices Long'!$E:$E,'All Prices combined'!$G292)))),2)</f>
        <v>2.0299999999999998</v>
      </c>
      <c r="AZ292" s="2">
        <f>ROUND(IF($B292="Annuity",SUMIFS('Annuity Prices'!BC:BC,'Annuity Prices'!$B:$B,$D292,'Annuity Prices'!$E:$E,$G292),IF($B292="RAB Short",SUMIFS('RAB Prices Short'!BC:BC,'RAB Prices Short'!$B:$B,'All Prices combined'!$D292,'RAB Prices Short'!$E:$E,'All Prices combined'!$G292),IF($B292="RAB Long",SUMIFS('RAB Prices Long'!BC:BC,'RAB Prices Long'!$B:$B,'All Prices combined'!$D292,'RAB Prices Long'!$E:$E,'All Prices combined'!$G292)))),2)</f>
        <v>2.09</v>
      </c>
      <c r="BA292" s="2">
        <f>ROUND(IF($B292="Annuity",SUMIFS('Annuity Prices'!BD:BD,'Annuity Prices'!$B:$B,$D292,'Annuity Prices'!$E:$E,$G292),IF($B292="RAB Short",SUMIFS('RAB Prices Short'!BD:BD,'RAB Prices Short'!$B:$B,'All Prices combined'!$D292,'RAB Prices Short'!$E:$E,'All Prices combined'!$G292),IF($B292="RAB Long",SUMIFS('RAB Prices Long'!BD:BD,'RAB Prices Long'!$B:$B,'All Prices combined'!$D292,'RAB Prices Long'!$E:$E,'All Prices combined'!$G292)))),2)</f>
        <v>2.14</v>
      </c>
      <c r="BB292" s="2">
        <f>ROUND(IF($B292="Annuity",SUMIFS('Annuity Prices'!BE:BE,'Annuity Prices'!$B:$B,$D292,'Annuity Prices'!$E:$E,$G292),IF($B292="RAB Short",SUMIFS('RAB Prices Short'!BE:BE,'RAB Prices Short'!$B:$B,'All Prices combined'!$D292,'RAB Prices Short'!$E:$E,'All Prices combined'!$G292),IF($B292="RAB Long",SUMIFS('RAB Prices Long'!BE:BE,'RAB Prices Long'!$B:$B,'All Prices combined'!$D292,'RAB Prices Long'!$E:$E,'All Prices combined'!$G292)))),2)</f>
        <v>2.1800000000000002</v>
      </c>
      <c r="BC292" s="2">
        <f>ROUND(IF($B292="Annuity",SUMIFS('Annuity Prices'!BF:BF,'Annuity Prices'!$B:$B,$D292,'Annuity Prices'!$E:$E,$G292),IF($B292="RAB Short",SUMIFS('RAB Prices Short'!BF:BF,'RAB Prices Short'!$B:$B,'All Prices combined'!$D292,'RAB Prices Short'!$E:$E,'All Prices combined'!$G292),IF($B292="RAB Long",SUMIFS('RAB Prices Long'!BF:BF,'RAB Prices Long'!$B:$B,'All Prices combined'!$D292,'RAB Prices Long'!$E:$E,'All Prices combined'!$G292)))),2)</f>
        <v>2.23</v>
      </c>
      <c r="BD292" s="2">
        <f>ROUND(IF($B292="Annuity",SUMIFS('Annuity Prices'!BG:BG,'Annuity Prices'!$B:$B,$D292,'Annuity Prices'!$E:$E,$G292),IF($B292="RAB Short",SUMIFS('RAB Prices Short'!BG:BG,'RAB Prices Short'!$B:$B,'All Prices combined'!$D292,'RAB Prices Short'!$E:$E,'All Prices combined'!$G292),IF($B292="RAB Long",SUMIFS('RAB Prices Long'!BG:BG,'RAB Prices Long'!$B:$B,'All Prices combined'!$D292,'RAB Prices Long'!$E:$E,'All Prices combined'!$G292)))),2)</f>
        <v>2.29</v>
      </c>
      <c r="BE292" s="2">
        <f>ROUND(IF($B292="Annuity",SUMIFS('Annuity Prices'!BH:BH,'Annuity Prices'!$B:$B,$D292,'Annuity Prices'!$E:$E,$G292),IF($B292="RAB Short",SUMIFS('RAB Prices Short'!BH:BH,'RAB Prices Short'!$B:$B,'All Prices combined'!$D292,'RAB Prices Short'!$E:$E,'All Prices combined'!$G292),IF($B292="RAB Long",SUMIFS('RAB Prices Long'!BH:BH,'RAB Prices Long'!$B:$B,'All Prices combined'!$D292,'RAB Prices Long'!$E:$E,'All Prices combined'!$G292)))),2)</f>
        <v>2.35</v>
      </c>
      <c r="BF292" s="2">
        <f>ROUND(IF($B292="Annuity",SUMIFS('Annuity Prices'!BI:BI,'Annuity Prices'!$B:$B,$D292,'Annuity Prices'!$E:$E,$G292),IF($B292="RAB Short",SUMIFS('RAB Prices Short'!BI:BI,'RAB Prices Short'!$B:$B,'All Prices combined'!$D292,'RAB Prices Short'!$E:$E,'All Prices combined'!$G292),IF($B292="RAB Long",SUMIFS('RAB Prices Long'!BI:BI,'RAB Prices Long'!$B:$B,'All Prices combined'!$D292,'RAB Prices Long'!$E:$E,'All Prices combined'!$G292)))),2)</f>
        <v>2.39</v>
      </c>
      <c r="BG292" s="2">
        <f>ROUND(IF($B292="Annuity",SUMIFS('Annuity Prices'!BJ:BJ,'Annuity Prices'!$B:$B,$D292,'Annuity Prices'!$E:$E,$G292),IF($B292="RAB Short",SUMIFS('RAB Prices Short'!BJ:BJ,'RAB Prices Short'!$B:$B,'All Prices combined'!$D292,'RAB Prices Short'!$E:$E,'All Prices combined'!$G292),IF($B292="RAB Long",SUMIFS('RAB Prices Long'!BJ:BJ,'RAB Prices Long'!$B:$B,'All Prices combined'!$D292,'RAB Prices Long'!$E:$E,'All Prices combined'!$G292)))),2)</f>
        <v>2.4500000000000002</v>
      </c>
      <c r="BH292" s="2">
        <f>ROUND(IF($B292="Annuity",SUMIFS('Annuity Prices'!BK:BK,'Annuity Prices'!$B:$B,$D292,'Annuity Prices'!$E:$E,$G292),IF($B292="RAB Short",SUMIFS('RAB Prices Short'!BK:BK,'RAB Prices Short'!$B:$B,'All Prices combined'!$D292,'RAB Prices Short'!$E:$E,'All Prices combined'!$G292),IF($B292="RAB Long",SUMIFS('RAB Prices Long'!BK:BK,'RAB Prices Long'!$B:$B,'All Prices combined'!$D292,'RAB Prices Long'!$E:$E,'All Prices combined'!$G292)))),2)</f>
        <v>2.52</v>
      </c>
      <c r="BI292" s="2">
        <f>ROUND(IF($B292="Annuity",SUMIFS('Annuity Prices'!BL:BL,'Annuity Prices'!$B:$B,$D292,'Annuity Prices'!$E:$E,$G292),IF($B292="RAB Short",SUMIFS('RAB Prices Short'!BL:BL,'RAB Prices Short'!$B:$B,'All Prices combined'!$D292,'RAB Prices Short'!$E:$E,'All Prices combined'!$G292),IF($B292="RAB Long",SUMIFS('RAB Prices Long'!BL:BL,'RAB Prices Long'!$B:$B,'All Prices combined'!$D292,'RAB Prices Long'!$E:$E,'All Prices combined'!$G292)))),2)</f>
        <v>2.58</v>
      </c>
      <c r="BJ292" s="2">
        <f>ROUND(IF($B292="Annuity",SUMIFS('Annuity Prices'!BM:BM,'Annuity Prices'!$B:$B,$D292,'Annuity Prices'!$E:$E,$G292),IF($B292="RAB Short",SUMIFS('RAB Prices Short'!BM:BM,'RAB Prices Short'!$B:$B,'All Prices combined'!$D292,'RAB Prices Short'!$E:$E,'All Prices combined'!$G292),IF($B292="RAB Long",SUMIFS('RAB Prices Long'!BM:BM,'RAB Prices Long'!$B:$B,'All Prices combined'!$D292,'RAB Prices Long'!$E:$E,'All Prices combined'!$G292)))),2)</f>
        <v>2.63</v>
      </c>
      <c r="BK292" s="2">
        <f>ROUND(IF($B292="Annuity",SUMIFS('Annuity Prices'!BN:BN,'Annuity Prices'!$B:$B,$D292,'Annuity Prices'!$E:$E,$G292),IF($B292="RAB Short",SUMIFS('RAB Prices Short'!BN:BN,'RAB Prices Short'!$B:$B,'All Prices combined'!$D292,'RAB Prices Short'!$E:$E,'All Prices combined'!$G292),IF($B292="RAB Long",SUMIFS('RAB Prices Long'!BN:BN,'RAB Prices Long'!$B:$B,'All Prices combined'!$D292,'RAB Prices Long'!$E:$E,'All Prices combined'!$G292)))),2)</f>
        <v>2.69</v>
      </c>
      <c r="BL292" s="2">
        <f>ROUND(IF($B292="Annuity",SUMIFS('Annuity Prices'!BO:BO,'Annuity Prices'!$B:$B,$D292,'Annuity Prices'!$E:$E,$G292),IF($B292="RAB Short",SUMIFS('RAB Prices Short'!BO:BO,'RAB Prices Short'!$B:$B,'All Prices combined'!$D292,'RAB Prices Short'!$E:$E,'All Prices combined'!$G292),IF($B292="RAB Long",SUMIFS('RAB Prices Long'!BO:BO,'RAB Prices Long'!$B:$B,'All Prices combined'!$D292,'RAB Prices Long'!$E:$E,'All Prices combined'!$G292)))),2)</f>
        <v>2.76</v>
      </c>
      <c r="BM292" s="2">
        <f>ROUND(IF($B292="Annuity",SUMIFS('Annuity Prices'!BP:BP,'Annuity Prices'!$B:$B,$D292,'Annuity Prices'!$E:$E,$G292),IF($B292="RAB Short",SUMIFS('RAB Prices Short'!BP:BP,'RAB Prices Short'!$B:$B,'All Prices combined'!$D292,'RAB Prices Short'!$E:$E,'All Prices combined'!$G292),IF($B292="RAB Long",SUMIFS('RAB Prices Long'!BP:BP,'RAB Prices Long'!$B:$B,'All Prices combined'!$D292,'RAB Prices Long'!$E:$E,'All Prices combined'!$G292)))),2)</f>
        <v>2.83</v>
      </c>
      <c r="BN292" s="2">
        <f>ROUND(IF($B292="Annuity",SUMIFS('Annuity Prices'!BQ:BQ,'Annuity Prices'!$B:$B,$D292,'Annuity Prices'!$E:$E,$G292),IF($B292="RAB Short",SUMIFS('RAB Prices Short'!BQ:BQ,'RAB Prices Short'!$B:$B,'All Prices combined'!$D292,'RAB Prices Short'!$E:$E,'All Prices combined'!$G292),IF($B292="RAB Long",SUMIFS('RAB Prices Long'!BQ:BQ,'RAB Prices Long'!$B:$B,'All Prices combined'!$D292,'RAB Prices Long'!$E:$E,'All Prices combined'!$G292)))),2)</f>
        <v>2.89</v>
      </c>
      <c r="BO292" s="2">
        <f>ROUND(IF($B292="Annuity",SUMIFS('Annuity Prices'!BR:BR,'Annuity Prices'!$B:$B,$D292,'Annuity Prices'!$E:$E,$G292),IF($B292="RAB Short",SUMIFS('RAB Prices Short'!BR:BR,'RAB Prices Short'!$B:$B,'All Prices combined'!$D292,'RAB Prices Short'!$E:$E,'All Prices combined'!$G292),IF($B292="RAB Long",SUMIFS('RAB Prices Long'!BR:BR,'RAB Prices Long'!$B:$B,'All Prices combined'!$D292,'RAB Prices Long'!$E:$E,'All Prices combined'!$G292)))),2)</f>
        <v>2.96</v>
      </c>
      <c r="BP292" s="2">
        <f>ROUND(IF($B292="Annuity",SUMIFS('Annuity Prices'!BS:BS,'Annuity Prices'!$B:$B,$D292,'Annuity Prices'!$E:$E,$G292),IF($B292="RAB Short",SUMIFS('RAB Prices Short'!BS:BS,'RAB Prices Short'!$B:$B,'All Prices combined'!$D292,'RAB Prices Short'!$E:$E,'All Prices combined'!$G292),IF($B292="RAB Long",SUMIFS('RAB Prices Long'!BS:BS,'RAB Prices Long'!$B:$B,'All Prices combined'!$D292,'RAB Prices Long'!$E:$E,'All Prices combined'!$G292)))),2)</f>
        <v>3.03</v>
      </c>
      <c r="BQ292" s="2">
        <f>ROUND(IF($B292="Annuity",SUMIFS('Annuity Prices'!BT:BT,'Annuity Prices'!$B:$B,$D292,'Annuity Prices'!$E:$E,$G292),IF($B292="RAB Short",SUMIFS('RAB Prices Short'!BT:BT,'RAB Prices Short'!$B:$B,'All Prices combined'!$D292,'RAB Prices Short'!$E:$E,'All Prices combined'!$G292),IF($B292="RAB Long",SUMIFS('RAB Prices Long'!BT:BT,'RAB Prices Long'!$B:$B,'All Prices combined'!$D292,'RAB Prices Long'!$E:$E,'All Prices combined'!$G292)))),2)</f>
        <v>3.11</v>
      </c>
      <c r="BR292" s="2">
        <f>ROUND(IF($B292="Annuity",SUMIFS('Annuity Prices'!BU:BU,'Annuity Prices'!$B:$B,$D292,'Annuity Prices'!$E:$E,$G292),IF($B292="RAB Short",SUMIFS('RAB Prices Short'!BU:BU,'RAB Prices Short'!$B:$B,'All Prices combined'!$D292,'RAB Prices Short'!$E:$E,'All Prices combined'!$G292),IF($B292="RAB Long",SUMIFS('RAB Prices Long'!BU:BU,'RAB Prices Long'!$B:$B,'All Prices combined'!$D292,'RAB Prices Long'!$E:$E,'All Prices combined'!$G292)))),2)</f>
        <v>3.17</v>
      </c>
      <c r="BS292" s="2">
        <f>ROUND(IF($B292="Annuity",SUMIFS('Annuity Prices'!BV:BV,'Annuity Prices'!$B:$B,$D292,'Annuity Prices'!$E:$E,$G292),IF($B292="RAB Short",SUMIFS('RAB Prices Short'!BV:BV,'RAB Prices Short'!$B:$B,'All Prices combined'!$D292,'RAB Prices Short'!$E:$E,'All Prices combined'!$G292),IF($B292="RAB Long",SUMIFS('RAB Prices Long'!BV:BV,'RAB Prices Long'!$B:$B,'All Prices combined'!$D292,'RAB Prices Long'!$E:$E,'All Prices combined'!$G292)))),2)</f>
        <v>3.25</v>
      </c>
      <c r="BT292" s="2">
        <f>ROUND(IF($B292="Annuity",SUMIFS('Annuity Prices'!BW:BW,'Annuity Prices'!$B:$B,$D292,'Annuity Prices'!$E:$E,$G292),IF($B292="RAB Short",SUMIFS('RAB Prices Short'!BW:BW,'RAB Prices Short'!$B:$B,'All Prices combined'!$D292,'RAB Prices Short'!$E:$E,'All Prices combined'!$G292),IF($B292="RAB Long",SUMIFS('RAB Prices Long'!BW:BW,'RAB Prices Long'!$B:$B,'All Prices combined'!$D292,'RAB Prices Long'!$E:$E,'All Prices combined'!$G292)))),2)</f>
        <v>3.33</v>
      </c>
      <c r="BU292" s="2">
        <f>ROUND(IF($B292="Annuity",SUMIFS('Annuity Prices'!BX:BX,'Annuity Prices'!$B:$B,$D292,'Annuity Prices'!$E:$E,$G292),IF($B292="RAB Short",SUMIFS('RAB Prices Short'!BX:BX,'RAB Prices Short'!$B:$B,'All Prices combined'!$D292,'RAB Prices Short'!$E:$E,'All Prices combined'!$G292),IF($B292="RAB Long",SUMIFS('RAB Prices Long'!BX:BX,'RAB Prices Long'!$B:$B,'All Prices combined'!$D292,'RAB Prices Long'!$E:$E,'All Prices combined'!$G292)))),2)</f>
        <v>3.41</v>
      </c>
    </row>
    <row r="293" spans="2:73" x14ac:dyDescent="0.25">
      <c r="B293" t="s">
        <v>44</v>
      </c>
      <c r="C293">
        <v>19</v>
      </c>
      <c r="E293" t="s">
        <v>183</v>
      </c>
      <c r="F293">
        <v>19</v>
      </c>
      <c r="G293" t="s">
        <v>185</v>
      </c>
      <c r="I293" s="2">
        <f>ROUND(IF($B293="Annuity",SUMIFS('Annuity Prices'!L:L,'Annuity Prices'!$B:$B,$D293,'Annuity Prices'!$E:$E,$G293),IF($B293="RAB Short",SUMIFS('RAB Prices Short'!L:L,'RAB Prices Short'!$B:$B,'All Prices combined'!$D293,'RAB Prices Short'!$E:$E,'All Prices combined'!$G293),IF($B293="RAB Long",SUMIFS('RAB Prices Long'!L:L,'RAB Prices Long'!$B:$B,'All Prices combined'!$D293,'RAB Prices Long'!$E:$E,'All Prices combined'!$G293)))),2)</f>
        <v>0</v>
      </c>
      <c r="J293" s="2">
        <f>ROUND(IF($B293="Annuity",SUMIFS('Annuity Prices'!M:M,'Annuity Prices'!$B:$B,$D293,'Annuity Prices'!$E:$E,$G293),IF($B293="RAB Short",SUMIFS('RAB Prices Short'!M:M,'RAB Prices Short'!$B:$B,'All Prices combined'!$D293,'RAB Prices Short'!$E:$E,'All Prices combined'!$G293),IF($B293="RAB Long",SUMIFS('RAB Prices Long'!M:M,'RAB Prices Long'!$B:$B,'All Prices combined'!$D293,'RAB Prices Long'!$E:$E,'All Prices combined'!$G293)))),2)</f>
        <v>0</v>
      </c>
      <c r="K293" s="2">
        <f>ROUND(IF($B293="Annuity",SUMIFS('Annuity Prices'!N:N,'Annuity Prices'!$B:$B,$D293,'Annuity Prices'!$E:$E,$G293),IF($B293="RAB Short",SUMIFS('RAB Prices Short'!N:N,'RAB Prices Short'!$B:$B,'All Prices combined'!$D293,'RAB Prices Short'!$E:$E,'All Prices combined'!$G293),IF($B293="RAB Long",SUMIFS('RAB Prices Long'!N:N,'RAB Prices Long'!$B:$B,'All Prices combined'!$D293,'RAB Prices Long'!$E:$E,'All Prices combined'!$G293)))),2)</f>
        <v>0</v>
      </c>
      <c r="L293" s="2">
        <f>ROUND(IF($B293="Annuity",SUMIFS('Annuity Prices'!O:O,'Annuity Prices'!$B:$B,$D293,'Annuity Prices'!$E:$E,$G293),IF($B293="RAB Short",SUMIFS('RAB Prices Short'!O:O,'RAB Prices Short'!$B:$B,'All Prices combined'!$D293,'RAB Prices Short'!$E:$E,'All Prices combined'!$G293),IF($B293="RAB Long",SUMIFS('RAB Prices Long'!O:O,'RAB Prices Long'!$B:$B,'All Prices combined'!$D293,'RAB Prices Long'!$E:$E,'All Prices combined'!$G293)))),2)</f>
        <v>0</v>
      </c>
      <c r="M293" s="2">
        <f>ROUND(IF($B293="Annuity",SUMIFS('Annuity Prices'!P:P,'Annuity Prices'!$B:$B,$D293,'Annuity Prices'!$E:$E,$G293),IF($B293="RAB Short",SUMIFS('RAB Prices Short'!P:P,'RAB Prices Short'!$B:$B,'All Prices combined'!$D293,'RAB Prices Short'!$E:$E,'All Prices combined'!$G293),IF($B293="RAB Long",SUMIFS('RAB Prices Long'!P:P,'RAB Prices Long'!$B:$B,'All Prices combined'!$D293,'RAB Prices Long'!$E:$E,'All Prices combined'!$G293)))),2)</f>
        <v>0</v>
      </c>
      <c r="N293" s="2">
        <f>ROUND(IF($B293="Annuity",SUMIFS('Annuity Prices'!Q:Q,'Annuity Prices'!$B:$B,$D293,'Annuity Prices'!$E:$E,$G293),IF($B293="RAB Short",SUMIFS('RAB Prices Short'!Q:Q,'RAB Prices Short'!$B:$B,'All Prices combined'!$D293,'RAB Prices Short'!$E:$E,'All Prices combined'!$G293),IF($B293="RAB Long",SUMIFS('RAB Prices Long'!Q:Q,'RAB Prices Long'!$B:$B,'All Prices combined'!$D293,'RAB Prices Long'!$E:$E,'All Prices combined'!$G293)))),2)</f>
        <v>0</v>
      </c>
      <c r="O293" s="2">
        <f>ROUND(IF($B293="Annuity",SUMIFS('Annuity Prices'!R:R,'Annuity Prices'!$B:$B,$D293,'Annuity Prices'!$E:$E,$G293),IF($B293="RAB Short",SUMIFS('RAB Prices Short'!R:R,'RAB Prices Short'!$B:$B,'All Prices combined'!$D293,'RAB Prices Short'!$E:$E,'All Prices combined'!$G293),IF($B293="RAB Long",SUMIFS('RAB Prices Long'!R:R,'RAB Prices Long'!$B:$B,'All Prices combined'!$D293,'RAB Prices Long'!$E:$E,'All Prices combined'!$G293)))),2)</f>
        <v>0</v>
      </c>
      <c r="P293" s="2">
        <f>ROUND(IF($B293="Annuity",SUMIFS('Annuity Prices'!S:S,'Annuity Prices'!$B:$B,$D293,'Annuity Prices'!$E:$E,$G293),IF($B293="RAB Short",SUMIFS('RAB Prices Short'!S:S,'RAB Prices Short'!$B:$B,'All Prices combined'!$D293,'RAB Prices Short'!$E:$E,'All Prices combined'!$G293),IF($B293="RAB Long",SUMIFS('RAB Prices Long'!S:S,'RAB Prices Long'!$B:$B,'All Prices combined'!$D293,'RAB Prices Long'!$E:$E,'All Prices combined'!$G293)))),2)</f>
        <v>0</v>
      </c>
      <c r="Q293" s="2">
        <f>ROUND(IF($B293="Annuity",SUMIFS('Annuity Prices'!T:T,'Annuity Prices'!$B:$B,$D293,'Annuity Prices'!$E:$E,$G293),IF($B293="RAB Short",SUMIFS('RAB Prices Short'!T:T,'RAB Prices Short'!$B:$B,'All Prices combined'!$D293,'RAB Prices Short'!$E:$E,'All Prices combined'!$G293),IF($B293="RAB Long",SUMIFS('RAB Prices Long'!T:T,'RAB Prices Long'!$B:$B,'All Prices combined'!$D293,'RAB Prices Long'!$E:$E,'All Prices combined'!$G293)))),2)</f>
        <v>0</v>
      </c>
      <c r="R293" s="2">
        <f>ROUND(IF($B293="Annuity",SUMIFS('Annuity Prices'!U:U,'Annuity Prices'!$B:$B,$D293,'Annuity Prices'!$E:$E,$G293),IF($B293="RAB Short",SUMIFS('RAB Prices Short'!U:U,'RAB Prices Short'!$B:$B,'All Prices combined'!$D293,'RAB Prices Short'!$E:$E,'All Prices combined'!$G293),IF($B293="RAB Long",SUMIFS('RAB Prices Long'!U:U,'RAB Prices Long'!$B:$B,'All Prices combined'!$D293,'RAB Prices Long'!$E:$E,'All Prices combined'!$G293)))),2)</f>
        <v>0</v>
      </c>
      <c r="S293" s="2">
        <f>ROUND(IF($B293="Annuity",SUMIFS('Annuity Prices'!V:V,'Annuity Prices'!$B:$B,$D293,'Annuity Prices'!$E:$E,$G293),IF($B293="RAB Short",SUMIFS('RAB Prices Short'!V:V,'RAB Prices Short'!$B:$B,'All Prices combined'!$D293,'RAB Prices Short'!$E:$E,'All Prices combined'!$G293),IF($B293="RAB Long",SUMIFS('RAB Prices Long'!V:V,'RAB Prices Long'!$B:$B,'All Prices combined'!$D293,'RAB Prices Long'!$E:$E,'All Prices combined'!$G293)))),2)</f>
        <v>0</v>
      </c>
      <c r="T293" s="2">
        <f>ROUND(IF($B293="Annuity",SUMIFS('Annuity Prices'!W:W,'Annuity Prices'!$B:$B,$D293,'Annuity Prices'!$E:$E,$G293),IF($B293="RAB Short",SUMIFS('RAB Prices Short'!W:W,'RAB Prices Short'!$B:$B,'All Prices combined'!$D293,'RAB Prices Short'!$E:$E,'All Prices combined'!$G293),IF($B293="RAB Long",SUMIFS('RAB Prices Long'!W:W,'RAB Prices Long'!$B:$B,'All Prices combined'!$D293,'RAB Prices Long'!$E:$E,'All Prices combined'!$G293)))),2)</f>
        <v>0</v>
      </c>
      <c r="U293" s="2">
        <f>ROUND(IF($B293="Annuity",SUMIFS('Annuity Prices'!X:X,'Annuity Prices'!$B:$B,$D293,'Annuity Prices'!$E:$E,$G293),IF($B293="RAB Short",SUMIFS('RAB Prices Short'!X:X,'RAB Prices Short'!$B:$B,'All Prices combined'!$D293,'RAB Prices Short'!$E:$E,'All Prices combined'!$G293),IF($B293="RAB Long",SUMIFS('RAB Prices Long'!X:X,'RAB Prices Long'!$B:$B,'All Prices combined'!$D293,'RAB Prices Long'!$E:$E,'All Prices combined'!$G293)))),2)</f>
        <v>0</v>
      </c>
      <c r="V293" s="2">
        <f>ROUND(IF($B293="Annuity",SUMIFS('Annuity Prices'!Y:Y,'Annuity Prices'!$B:$B,$D293,'Annuity Prices'!$E:$E,$G293),IF($B293="RAB Short",SUMIFS('RAB Prices Short'!Y:Y,'RAB Prices Short'!$B:$B,'All Prices combined'!$D293,'RAB Prices Short'!$E:$E,'All Prices combined'!$G293),IF($B293="RAB Long",SUMIFS('RAB Prices Long'!Y:Y,'RAB Prices Long'!$B:$B,'All Prices combined'!$D293,'RAB Prices Long'!$E:$E,'All Prices combined'!$G293)))),2)</f>
        <v>0</v>
      </c>
      <c r="W293" s="2">
        <f>ROUND(IF($B293="Annuity",SUMIFS('Annuity Prices'!Z:Z,'Annuity Prices'!$B:$B,$D293,'Annuity Prices'!$E:$E,$G293),IF($B293="RAB Short",SUMIFS('RAB Prices Short'!Z:Z,'RAB Prices Short'!$B:$B,'All Prices combined'!$D293,'RAB Prices Short'!$E:$E,'All Prices combined'!$G293),IF($B293="RAB Long",SUMIFS('RAB Prices Long'!Z:Z,'RAB Prices Long'!$B:$B,'All Prices combined'!$D293,'RAB Prices Long'!$E:$E,'All Prices combined'!$G293)))),2)</f>
        <v>0</v>
      </c>
      <c r="X293" s="2">
        <f>ROUND(IF($B293="Annuity",SUMIFS('Annuity Prices'!AA:AA,'Annuity Prices'!$B:$B,$D293,'Annuity Prices'!$E:$E,$G293),IF($B293="RAB Short",SUMIFS('RAB Prices Short'!AA:AA,'RAB Prices Short'!$B:$B,'All Prices combined'!$D293,'RAB Prices Short'!$E:$E,'All Prices combined'!$G293),IF($B293="RAB Long",SUMIFS('RAB Prices Long'!AA:AA,'RAB Prices Long'!$B:$B,'All Prices combined'!$D293,'RAB Prices Long'!$E:$E,'All Prices combined'!$G293)))),2)</f>
        <v>0</v>
      </c>
      <c r="Y293" s="2">
        <f>ROUND(IF($B293="Annuity",SUMIFS('Annuity Prices'!AB:AB,'Annuity Prices'!$B:$B,$D293,'Annuity Prices'!$E:$E,$G293),IF($B293="RAB Short",SUMIFS('RAB Prices Short'!AB:AB,'RAB Prices Short'!$B:$B,'All Prices combined'!$D293,'RAB Prices Short'!$E:$E,'All Prices combined'!$G293),IF($B293="RAB Long",SUMIFS('RAB Prices Long'!AB:AB,'RAB Prices Long'!$B:$B,'All Prices combined'!$D293,'RAB Prices Long'!$E:$E,'All Prices combined'!$G293)))),2)</f>
        <v>0</v>
      </c>
      <c r="Z293" s="2">
        <f>ROUND(IF($B293="Annuity",SUMIFS('Annuity Prices'!AC:AC,'Annuity Prices'!$B:$B,$D293,'Annuity Prices'!$E:$E,$G293),IF($B293="RAB Short",SUMIFS('RAB Prices Short'!AC:AC,'RAB Prices Short'!$B:$B,'All Prices combined'!$D293,'RAB Prices Short'!$E:$E,'All Prices combined'!$G293),IF($B293="RAB Long",SUMIFS('RAB Prices Long'!AC:AC,'RAB Prices Long'!$B:$B,'All Prices combined'!$D293,'RAB Prices Long'!$E:$E,'All Prices combined'!$G293)))),2)</f>
        <v>0</v>
      </c>
      <c r="AA293" s="2">
        <f>ROUND(IF($B293="Annuity",SUMIFS('Annuity Prices'!AD:AD,'Annuity Prices'!$B:$B,$D293,'Annuity Prices'!$E:$E,$G293),IF($B293="RAB Short",SUMIFS('RAB Prices Short'!AD:AD,'RAB Prices Short'!$B:$B,'All Prices combined'!$D293,'RAB Prices Short'!$E:$E,'All Prices combined'!$G293),IF($B293="RAB Long",SUMIFS('RAB Prices Long'!AD:AD,'RAB Prices Long'!$B:$B,'All Prices combined'!$D293,'RAB Prices Long'!$E:$E,'All Prices combined'!$G293)))),2)</f>
        <v>0</v>
      </c>
      <c r="AB293" s="2">
        <f>ROUND(IF($B293="Annuity",SUMIFS('Annuity Prices'!AE:AE,'Annuity Prices'!$B:$B,$D293,'Annuity Prices'!$E:$E,$G293),IF($B293="RAB Short",SUMIFS('RAB Prices Short'!AE:AE,'RAB Prices Short'!$B:$B,'All Prices combined'!$D293,'RAB Prices Short'!$E:$E,'All Prices combined'!$G293),IF($B293="RAB Long",SUMIFS('RAB Prices Long'!AE:AE,'RAB Prices Long'!$B:$B,'All Prices combined'!$D293,'RAB Prices Long'!$E:$E,'All Prices combined'!$G293)))),2)</f>
        <v>0</v>
      </c>
      <c r="AC293" s="2">
        <f>ROUND(IF($B293="Annuity",SUMIFS('Annuity Prices'!AF:AF,'Annuity Prices'!$B:$B,$D293,'Annuity Prices'!$E:$E,$G293),IF($B293="RAB Short",SUMIFS('RAB Prices Short'!AF:AF,'RAB Prices Short'!$B:$B,'All Prices combined'!$D293,'RAB Prices Short'!$E:$E,'All Prices combined'!$G293),IF($B293="RAB Long",SUMIFS('RAB Prices Long'!AF:AF,'RAB Prices Long'!$B:$B,'All Prices combined'!$D293,'RAB Prices Long'!$E:$E,'All Prices combined'!$G293)))),2)</f>
        <v>0</v>
      </c>
      <c r="AD293" s="2">
        <f>ROUND(IF($B293="Annuity",SUMIFS('Annuity Prices'!AG:AG,'Annuity Prices'!$B:$B,$D293,'Annuity Prices'!$E:$E,$G293),IF($B293="RAB Short",SUMIFS('RAB Prices Short'!AG:AG,'RAB Prices Short'!$B:$B,'All Prices combined'!$D293,'RAB Prices Short'!$E:$E,'All Prices combined'!$G293),IF($B293="RAB Long",SUMIFS('RAB Prices Long'!AG:AG,'RAB Prices Long'!$B:$B,'All Prices combined'!$D293,'RAB Prices Long'!$E:$E,'All Prices combined'!$G293)))),2)</f>
        <v>0</v>
      </c>
      <c r="AE293" s="2">
        <f>ROUND(IF($B293="Annuity",SUMIFS('Annuity Prices'!AH:AH,'Annuity Prices'!$B:$B,$D293,'Annuity Prices'!$E:$E,$G293),IF($B293="RAB Short",SUMIFS('RAB Prices Short'!AH:AH,'RAB Prices Short'!$B:$B,'All Prices combined'!$D293,'RAB Prices Short'!$E:$E,'All Prices combined'!$G293),IF($B293="RAB Long",SUMIFS('RAB Prices Long'!AH:AH,'RAB Prices Long'!$B:$B,'All Prices combined'!$D293,'RAB Prices Long'!$E:$E,'All Prices combined'!$G293)))),2)</f>
        <v>0</v>
      </c>
      <c r="AF293" s="2">
        <f>ROUND(IF($B293="Annuity",SUMIFS('Annuity Prices'!AI:AI,'Annuity Prices'!$B:$B,$D293,'Annuity Prices'!$E:$E,$G293),IF($B293="RAB Short",SUMIFS('RAB Prices Short'!AI:AI,'RAB Prices Short'!$B:$B,'All Prices combined'!$D293,'RAB Prices Short'!$E:$E,'All Prices combined'!$G293),IF($B293="RAB Long",SUMIFS('RAB Prices Long'!AI:AI,'RAB Prices Long'!$B:$B,'All Prices combined'!$D293,'RAB Prices Long'!$E:$E,'All Prices combined'!$G293)))),2)</f>
        <v>0</v>
      </c>
      <c r="AG293" s="2">
        <f>ROUND(IF($B293="Annuity",SUMIFS('Annuity Prices'!AJ:AJ,'Annuity Prices'!$B:$B,$D293,'Annuity Prices'!$E:$E,$G293),IF($B293="RAB Short",SUMIFS('RAB Prices Short'!AJ:AJ,'RAB Prices Short'!$B:$B,'All Prices combined'!$D293,'RAB Prices Short'!$E:$E,'All Prices combined'!$G293),IF($B293="RAB Long",SUMIFS('RAB Prices Long'!AJ:AJ,'RAB Prices Long'!$B:$B,'All Prices combined'!$D293,'RAB Prices Long'!$E:$E,'All Prices combined'!$G293)))),2)</f>
        <v>0</v>
      </c>
      <c r="AH293" s="2">
        <f>ROUND(IF($B293="Annuity",SUMIFS('Annuity Prices'!AK:AK,'Annuity Prices'!$B:$B,$D293,'Annuity Prices'!$E:$E,$G293),IF($B293="RAB Short",SUMIFS('RAB Prices Short'!AK:AK,'RAB Prices Short'!$B:$B,'All Prices combined'!$D293,'RAB Prices Short'!$E:$E,'All Prices combined'!$G293),IF($B293="RAB Long",SUMIFS('RAB Prices Long'!AK:AK,'RAB Prices Long'!$B:$B,'All Prices combined'!$D293,'RAB Prices Long'!$E:$E,'All Prices combined'!$G293)))),2)</f>
        <v>0</v>
      </c>
      <c r="AI293" s="2">
        <f>ROUND(IF($B293="Annuity",SUMIFS('Annuity Prices'!AL:AL,'Annuity Prices'!$B:$B,$D293,'Annuity Prices'!$E:$E,$G293),IF($B293="RAB Short",SUMIFS('RAB Prices Short'!AL:AL,'RAB Prices Short'!$B:$B,'All Prices combined'!$D293,'RAB Prices Short'!$E:$E,'All Prices combined'!$G293),IF($B293="RAB Long",SUMIFS('RAB Prices Long'!AL:AL,'RAB Prices Long'!$B:$B,'All Prices combined'!$D293,'RAB Prices Long'!$E:$E,'All Prices combined'!$G293)))),2)</f>
        <v>0</v>
      </c>
      <c r="AJ293" s="2">
        <f>ROUND(IF($B293="Annuity",SUMIFS('Annuity Prices'!AM:AM,'Annuity Prices'!$B:$B,$D293,'Annuity Prices'!$E:$E,$G293),IF($B293="RAB Short",SUMIFS('RAB Prices Short'!AM:AM,'RAB Prices Short'!$B:$B,'All Prices combined'!$D293,'RAB Prices Short'!$E:$E,'All Prices combined'!$G293),IF($B293="RAB Long",SUMIFS('RAB Prices Long'!AM:AM,'RAB Prices Long'!$B:$B,'All Prices combined'!$D293,'RAB Prices Long'!$E:$E,'All Prices combined'!$G293)))),2)</f>
        <v>0</v>
      </c>
      <c r="AK293" s="2">
        <f>ROUND(IF($B293="Annuity",SUMIFS('Annuity Prices'!AN:AN,'Annuity Prices'!$B:$B,$D293,'Annuity Prices'!$E:$E,$G293),IF($B293="RAB Short",SUMIFS('RAB Prices Short'!AN:AN,'RAB Prices Short'!$B:$B,'All Prices combined'!$D293,'RAB Prices Short'!$E:$E,'All Prices combined'!$G293),IF($B293="RAB Long",SUMIFS('RAB Prices Long'!AN:AN,'RAB Prices Long'!$B:$B,'All Prices combined'!$D293,'RAB Prices Long'!$E:$E,'All Prices combined'!$G293)))),2)</f>
        <v>0</v>
      </c>
      <c r="AL293" s="2">
        <f>ROUND(IF($B293="Annuity",SUMIFS('Annuity Prices'!AO:AO,'Annuity Prices'!$B:$B,$D293,'Annuity Prices'!$E:$E,$G293),IF($B293="RAB Short",SUMIFS('RAB Prices Short'!AO:AO,'RAB Prices Short'!$B:$B,'All Prices combined'!$D293,'RAB Prices Short'!$E:$E,'All Prices combined'!$G293),IF($B293="RAB Long",SUMIFS('RAB Prices Long'!AO:AO,'RAB Prices Long'!$B:$B,'All Prices combined'!$D293,'RAB Prices Long'!$E:$E,'All Prices combined'!$G293)))),2)</f>
        <v>0</v>
      </c>
      <c r="AM293" s="2">
        <f>ROUND(IF($B293="Annuity",SUMIFS('Annuity Prices'!AP:AP,'Annuity Prices'!$B:$B,$D293,'Annuity Prices'!$E:$E,$G293),IF($B293="RAB Short",SUMIFS('RAB Prices Short'!AP:AP,'RAB Prices Short'!$B:$B,'All Prices combined'!$D293,'RAB Prices Short'!$E:$E,'All Prices combined'!$G293),IF($B293="RAB Long",SUMIFS('RAB Prices Long'!AP:AP,'RAB Prices Long'!$B:$B,'All Prices combined'!$D293,'RAB Prices Long'!$E:$E,'All Prices combined'!$G293)))),2)</f>
        <v>0</v>
      </c>
      <c r="AN293" s="2">
        <f>ROUND(IF($B293="Annuity",SUMIFS('Annuity Prices'!AQ:AQ,'Annuity Prices'!$B:$B,$D293,'Annuity Prices'!$E:$E,$G293),IF($B293="RAB Short",SUMIFS('RAB Prices Short'!AQ:AQ,'RAB Prices Short'!$B:$B,'All Prices combined'!$D293,'RAB Prices Short'!$E:$E,'All Prices combined'!$G293),IF($B293="RAB Long",SUMIFS('RAB Prices Long'!AQ:AQ,'RAB Prices Long'!$B:$B,'All Prices combined'!$D293,'RAB Prices Long'!$E:$E,'All Prices combined'!$G293)))),2)</f>
        <v>0</v>
      </c>
      <c r="AO293" s="2">
        <f>ROUND(IF($B293="Annuity",SUMIFS('Annuity Prices'!AR:AR,'Annuity Prices'!$B:$B,$D293,'Annuity Prices'!$E:$E,$G293),IF($B293="RAB Short",SUMIFS('RAB Prices Short'!AR:AR,'RAB Prices Short'!$B:$B,'All Prices combined'!$D293,'RAB Prices Short'!$E:$E,'All Prices combined'!$G293),IF($B293="RAB Long",SUMIFS('RAB Prices Long'!AR:AR,'RAB Prices Long'!$B:$B,'All Prices combined'!$D293,'RAB Prices Long'!$E:$E,'All Prices combined'!$G293)))),2)</f>
        <v>0</v>
      </c>
      <c r="AP293" s="2">
        <f>ROUND(IF($B293="Annuity",SUMIFS('Annuity Prices'!AS:AS,'Annuity Prices'!$B:$B,$D293,'Annuity Prices'!$E:$E,$G293),IF($B293="RAB Short",SUMIFS('RAB Prices Short'!AS:AS,'RAB Prices Short'!$B:$B,'All Prices combined'!$D293,'RAB Prices Short'!$E:$E,'All Prices combined'!$G293),IF($B293="RAB Long",SUMIFS('RAB Prices Long'!AS:AS,'RAB Prices Long'!$B:$B,'All Prices combined'!$D293,'RAB Prices Long'!$E:$E,'All Prices combined'!$G293)))),2)</f>
        <v>0</v>
      </c>
      <c r="AQ293" s="2">
        <f>ROUND(IF($B293="Annuity",SUMIFS('Annuity Prices'!AT:AT,'Annuity Prices'!$B:$B,$D293,'Annuity Prices'!$E:$E,$G293),IF($B293="RAB Short",SUMIFS('RAB Prices Short'!AT:AT,'RAB Prices Short'!$B:$B,'All Prices combined'!$D293,'RAB Prices Short'!$E:$E,'All Prices combined'!$G293),IF($B293="RAB Long",SUMIFS('RAB Prices Long'!AT:AT,'RAB Prices Long'!$B:$B,'All Prices combined'!$D293,'RAB Prices Long'!$E:$E,'All Prices combined'!$G293)))),2)</f>
        <v>0</v>
      </c>
      <c r="AR293" s="2">
        <f>ROUND(IF($B293="Annuity",SUMIFS('Annuity Prices'!AU:AU,'Annuity Prices'!$B:$B,$D293,'Annuity Prices'!$E:$E,$G293),IF($B293="RAB Short",SUMIFS('RAB Prices Short'!AU:AU,'RAB Prices Short'!$B:$B,'All Prices combined'!$D293,'RAB Prices Short'!$E:$E,'All Prices combined'!$G293),IF($B293="RAB Long",SUMIFS('RAB Prices Long'!AU:AU,'RAB Prices Long'!$B:$B,'All Prices combined'!$D293,'RAB Prices Long'!$E:$E,'All Prices combined'!$G293)))),2)</f>
        <v>0</v>
      </c>
      <c r="AS293" s="2">
        <f>ROUND(IF($B293="Annuity",SUMIFS('Annuity Prices'!AV:AV,'Annuity Prices'!$B:$B,$D293,'Annuity Prices'!$E:$E,$G293),IF($B293="RAB Short",SUMIFS('RAB Prices Short'!AV:AV,'RAB Prices Short'!$B:$B,'All Prices combined'!$D293,'RAB Prices Short'!$E:$E,'All Prices combined'!$G293),IF($B293="RAB Long",SUMIFS('RAB Prices Long'!AV:AV,'RAB Prices Long'!$B:$B,'All Prices combined'!$D293,'RAB Prices Long'!$E:$E,'All Prices combined'!$G293)))),2)</f>
        <v>0</v>
      </c>
      <c r="AT293" s="2">
        <f>ROUND(IF($B293="Annuity",SUMIFS('Annuity Prices'!AW:AW,'Annuity Prices'!$B:$B,$D293,'Annuity Prices'!$E:$E,$G293),IF($B293="RAB Short",SUMIFS('RAB Prices Short'!AW:AW,'RAB Prices Short'!$B:$B,'All Prices combined'!$D293,'RAB Prices Short'!$E:$E,'All Prices combined'!$G293),IF($B293="RAB Long",SUMIFS('RAB Prices Long'!AW:AW,'RAB Prices Long'!$B:$B,'All Prices combined'!$D293,'RAB Prices Long'!$E:$E,'All Prices combined'!$G293)))),2)</f>
        <v>0</v>
      </c>
      <c r="AU293" s="2">
        <f>ROUND(IF($B293="Annuity",SUMIFS('Annuity Prices'!AX:AX,'Annuity Prices'!$B:$B,$D293,'Annuity Prices'!$E:$E,$G293),IF($B293="RAB Short",SUMIFS('RAB Prices Short'!AX:AX,'RAB Prices Short'!$B:$B,'All Prices combined'!$D293,'RAB Prices Short'!$E:$E,'All Prices combined'!$G293),IF($B293="RAB Long",SUMIFS('RAB Prices Long'!AX:AX,'RAB Prices Long'!$B:$B,'All Prices combined'!$D293,'RAB Prices Long'!$E:$E,'All Prices combined'!$G293)))),2)</f>
        <v>0</v>
      </c>
      <c r="AV293" s="2">
        <f>ROUND(IF($B293="Annuity",SUMIFS('Annuity Prices'!AY:AY,'Annuity Prices'!$B:$B,$D293,'Annuity Prices'!$E:$E,$G293),IF($B293="RAB Short",SUMIFS('RAB Prices Short'!AY:AY,'RAB Prices Short'!$B:$B,'All Prices combined'!$D293,'RAB Prices Short'!$E:$E,'All Prices combined'!$G293),IF($B293="RAB Long",SUMIFS('RAB Prices Long'!AY:AY,'RAB Prices Long'!$B:$B,'All Prices combined'!$D293,'RAB Prices Long'!$E:$E,'All Prices combined'!$G293)))),2)</f>
        <v>0</v>
      </c>
      <c r="AW293" s="2">
        <f>ROUND(IF($B293="Annuity",SUMIFS('Annuity Prices'!AZ:AZ,'Annuity Prices'!$B:$B,$D293,'Annuity Prices'!$E:$E,$G293),IF($B293="RAB Short",SUMIFS('RAB Prices Short'!AZ:AZ,'RAB Prices Short'!$B:$B,'All Prices combined'!$D293,'RAB Prices Short'!$E:$E,'All Prices combined'!$G293),IF($B293="RAB Long",SUMIFS('RAB Prices Long'!AZ:AZ,'RAB Prices Long'!$B:$B,'All Prices combined'!$D293,'RAB Prices Long'!$E:$E,'All Prices combined'!$G293)))),2)</f>
        <v>0</v>
      </c>
      <c r="AX293" s="2">
        <f>ROUND(IF($B293="Annuity",SUMIFS('Annuity Prices'!BA:BA,'Annuity Prices'!$B:$B,$D293,'Annuity Prices'!$E:$E,$G293),IF($B293="RAB Short",SUMIFS('RAB Prices Short'!BA:BA,'RAB Prices Short'!$B:$B,'All Prices combined'!$D293,'RAB Prices Short'!$E:$E,'All Prices combined'!$G293),IF($B293="RAB Long",SUMIFS('RAB Prices Long'!BA:BA,'RAB Prices Long'!$B:$B,'All Prices combined'!$D293,'RAB Prices Long'!$E:$E,'All Prices combined'!$G293)))),2)</f>
        <v>0</v>
      </c>
      <c r="AY293" s="2">
        <f>ROUND(IF($B293="Annuity",SUMIFS('Annuity Prices'!BB:BB,'Annuity Prices'!$B:$B,$D293,'Annuity Prices'!$E:$E,$G293),IF($B293="RAB Short",SUMIFS('RAB Prices Short'!BB:BB,'RAB Prices Short'!$B:$B,'All Prices combined'!$D293,'RAB Prices Short'!$E:$E,'All Prices combined'!$G293),IF($B293="RAB Long",SUMIFS('RAB Prices Long'!BB:BB,'RAB Prices Long'!$B:$B,'All Prices combined'!$D293,'RAB Prices Long'!$E:$E,'All Prices combined'!$G293)))),2)</f>
        <v>0</v>
      </c>
      <c r="AZ293" s="2">
        <f>ROUND(IF($B293="Annuity",SUMIFS('Annuity Prices'!BC:BC,'Annuity Prices'!$B:$B,$D293,'Annuity Prices'!$E:$E,$G293),IF($B293="RAB Short",SUMIFS('RAB Prices Short'!BC:BC,'RAB Prices Short'!$B:$B,'All Prices combined'!$D293,'RAB Prices Short'!$E:$E,'All Prices combined'!$G293),IF($B293="RAB Long",SUMIFS('RAB Prices Long'!BC:BC,'RAB Prices Long'!$B:$B,'All Prices combined'!$D293,'RAB Prices Long'!$E:$E,'All Prices combined'!$G293)))),2)</f>
        <v>0</v>
      </c>
      <c r="BA293" s="2">
        <f>ROUND(IF($B293="Annuity",SUMIFS('Annuity Prices'!BD:BD,'Annuity Prices'!$B:$B,$D293,'Annuity Prices'!$E:$E,$G293),IF($B293="RAB Short",SUMIFS('RAB Prices Short'!BD:BD,'RAB Prices Short'!$B:$B,'All Prices combined'!$D293,'RAB Prices Short'!$E:$E,'All Prices combined'!$G293),IF($B293="RAB Long",SUMIFS('RAB Prices Long'!BD:BD,'RAB Prices Long'!$B:$B,'All Prices combined'!$D293,'RAB Prices Long'!$E:$E,'All Prices combined'!$G293)))),2)</f>
        <v>0</v>
      </c>
      <c r="BB293" s="2">
        <f>ROUND(IF($B293="Annuity",SUMIFS('Annuity Prices'!BE:BE,'Annuity Prices'!$B:$B,$D293,'Annuity Prices'!$E:$E,$G293),IF($B293="RAB Short",SUMIFS('RAB Prices Short'!BE:BE,'RAB Prices Short'!$B:$B,'All Prices combined'!$D293,'RAB Prices Short'!$E:$E,'All Prices combined'!$G293),IF($B293="RAB Long",SUMIFS('RAB Prices Long'!BE:BE,'RAB Prices Long'!$B:$B,'All Prices combined'!$D293,'RAB Prices Long'!$E:$E,'All Prices combined'!$G293)))),2)</f>
        <v>0</v>
      </c>
      <c r="BC293" s="2">
        <f>ROUND(IF($B293="Annuity",SUMIFS('Annuity Prices'!BF:BF,'Annuity Prices'!$B:$B,$D293,'Annuity Prices'!$E:$E,$G293),IF($B293="RAB Short",SUMIFS('RAB Prices Short'!BF:BF,'RAB Prices Short'!$B:$B,'All Prices combined'!$D293,'RAB Prices Short'!$E:$E,'All Prices combined'!$G293),IF($B293="RAB Long",SUMIFS('RAB Prices Long'!BF:BF,'RAB Prices Long'!$B:$B,'All Prices combined'!$D293,'RAB Prices Long'!$E:$E,'All Prices combined'!$G293)))),2)</f>
        <v>0</v>
      </c>
      <c r="BD293" s="2">
        <f>ROUND(IF($B293="Annuity",SUMIFS('Annuity Prices'!BG:BG,'Annuity Prices'!$B:$B,$D293,'Annuity Prices'!$E:$E,$G293),IF($B293="RAB Short",SUMIFS('RAB Prices Short'!BG:BG,'RAB Prices Short'!$B:$B,'All Prices combined'!$D293,'RAB Prices Short'!$E:$E,'All Prices combined'!$G293),IF($B293="RAB Long",SUMIFS('RAB Prices Long'!BG:BG,'RAB Prices Long'!$B:$B,'All Prices combined'!$D293,'RAB Prices Long'!$E:$E,'All Prices combined'!$G293)))),2)</f>
        <v>0</v>
      </c>
      <c r="BE293" s="2">
        <f>ROUND(IF($B293="Annuity",SUMIFS('Annuity Prices'!BH:BH,'Annuity Prices'!$B:$B,$D293,'Annuity Prices'!$E:$E,$G293),IF($B293="RAB Short",SUMIFS('RAB Prices Short'!BH:BH,'RAB Prices Short'!$B:$B,'All Prices combined'!$D293,'RAB Prices Short'!$E:$E,'All Prices combined'!$G293),IF($B293="RAB Long",SUMIFS('RAB Prices Long'!BH:BH,'RAB Prices Long'!$B:$B,'All Prices combined'!$D293,'RAB Prices Long'!$E:$E,'All Prices combined'!$G293)))),2)</f>
        <v>0</v>
      </c>
      <c r="BF293" s="2">
        <f>ROUND(IF($B293="Annuity",SUMIFS('Annuity Prices'!BI:BI,'Annuity Prices'!$B:$B,$D293,'Annuity Prices'!$E:$E,$G293),IF($B293="RAB Short",SUMIFS('RAB Prices Short'!BI:BI,'RAB Prices Short'!$B:$B,'All Prices combined'!$D293,'RAB Prices Short'!$E:$E,'All Prices combined'!$G293),IF($B293="RAB Long",SUMIFS('RAB Prices Long'!BI:BI,'RAB Prices Long'!$B:$B,'All Prices combined'!$D293,'RAB Prices Long'!$E:$E,'All Prices combined'!$G293)))),2)</f>
        <v>0</v>
      </c>
      <c r="BG293" s="2">
        <f>ROUND(IF($B293="Annuity",SUMIFS('Annuity Prices'!BJ:BJ,'Annuity Prices'!$B:$B,$D293,'Annuity Prices'!$E:$E,$G293),IF($B293="RAB Short",SUMIFS('RAB Prices Short'!BJ:BJ,'RAB Prices Short'!$B:$B,'All Prices combined'!$D293,'RAB Prices Short'!$E:$E,'All Prices combined'!$G293),IF($B293="RAB Long",SUMIFS('RAB Prices Long'!BJ:BJ,'RAB Prices Long'!$B:$B,'All Prices combined'!$D293,'RAB Prices Long'!$E:$E,'All Prices combined'!$G293)))),2)</f>
        <v>0</v>
      </c>
      <c r="BH293" s="2">
        <f>ROUND(IF($B293="Annuity",SUMIFS('Annuity Prices'!BK:BK,'Annuity Prices'!$B:$B,$D293,'Annuity Prices'!$E:$E,$G293),IF($B293="RAB Short",SUMIFS('RAB Prices Short'!BK:BK,'RAB Prices Short'!$B:$B,'All Prices combined'!$D293,'RAB Prices Short'!$E:$E,'All Prices combined'!$G293),IF($B293="RAB Long",SUMIFS('RAB Prices Long'!BK:BK,'RAB Prices Long'!$B:$B,'All Prices combined'!$D293,'RAB Prices Long'!$E:$E,'All Prices combined'!$G293)))),2)</f>
        <v>0</v>
      </c>
      <c r="BI293" s="2">
        <f>ROUND(IF($B293="Annuity",SUMIFS('Annuity Prices'!BL:BL,'Annuity Prices'!$B:$B,$D293,'Annuity Prices'!$E:$E,$G293),IF($B293="RAB Short",SUMIFS('RAB Prices Short'!BL:BL,'RAB Prices Short'!$B:$B,'All Prices combined'!$D293,'RAB Prices Short'!$E:$E,'All Prices combined'!$G293),IF($B293="RAB Long",SUMIFS('RAB Prices Long'!BL:BL,'RAB Prices Long'!$B:$B,'All Prices combined'!$D293,'RAB Prices Long'!$E:$E,'All Prices combined'!$G293)))),2)</f>
        <v>0</v>
      </c>
      <c r="BJ293" s="2">
        <f>ROUND(IF($B293="Annuity",SUMIFS('Annuity Prices'!BM:BM,'Annuity Prices'!$B:$B,$D293,'Annuity Prices'!$E:$E,$G293),IF($B293="RAB Short",SUMIFS('RAB Prices Short'!BM:BM,'RAB Prices Short'!$B:$B,'All Prices combined'!$D293,'RAB Prices Short'!$E:$E,'All Prices combined'!$G293),IF($B293="RAB Long",SUMIFS('RAB Prices Long'!BM:BM,'RAB Prices Long'!$B:$B,'All Prices combined'!$D293,'RAB Prices Long'!$E:$E,'All Prices combined'!$G293)))),2)</f>
        <v>0</v>
      </c>
      <c r="BK293" s="2">
        <f>ROUND(IF($B293="Annuity",SUMIFS('Annuity Prices'!BN:BN,'Annuity Prices'!$B:$B,$D293,'Annuity Prices'!$E:$E,$G293),IF($B293="RAB Short",SUMIFS('RAB Prices Short'!BN:BN,'RAB Prices Short'!$B:$B,'All Prices combined'!$D293,'RAB Prices Short'!$E:$E,'All Prices combined'!$G293),IF($B293="RAB Long",SUMIFS('RAB Prices Long'!BN:BN,'RAB Prices Long'!$B:$B,'All Prices combined'!$D293,'RAB Prices Long'!$E:$E,'All Prices combined'!$G293)))),2)</f>
        <v>0</v>
      </c>
      <c r="BL293" s="2">
        <f>ROUND(IF($B293="Annuity",SUMIFS('Annuity Prices'!BO:BO,'Annuity Prices'!$B:$B,$D293,'Annuity Prices'!$E:$E,$G293),IF($B293="RAB Short",SUMIFS('RAB Prices Short'!BO:BO,'RAB Prices Short'!$B:$B,'All Prices combined'!$D293,'RAB Prices Short'!$E:$E,'All Prices combined'!$G293),IF($B293="RAB Long",SUMIFS('RAB Prices Long'!BO:BO,'RAB Prices Long'!$B:$B,'All Prices combined'!$D293,'RAB Prices Long'!$E:$E,'All Prices combined'!$G293)))),2)</f>
        <v>0</v>
      </c>
      <c r="BM293" s="2">
        <f>ROUND(IF($B293="Annuity",SUMIFS('Annuity Prices'!BP:BP,'Annuity Prices'!$B:$B,$D293,'Annuity Prices'!$E:$E,$G293),IF($B293="RAB Short",SUMIFS('RAB Prices Short'!BP:BP,'RAB Prices Short'!$B:$B,'All Prices combined'!$D293,'RAB Prices Short'!$E:$E,'All Prices combined'!$G293),IF($B293="RAB Long",SUMIFS('RAB Prices Long'!BP:BP,'RAB Prices Long'!$B:$B,'All Prices combined'!$D293,'RAB Prices Long'!$E:$E,'All Prices combined'!$G293)))),2)</f>
        <v>0</v>
      </c>
      <c r="BN293" s="2">
        <f>ROUND(IF($B293="Annuity",SUMIFS('Annuity Prices'!BQ:BQ,'Annuity Prices'!$B:$B,$D293,'Annuity Prices'!$E:$E,$G293),IF($B293="RAB Short",SUMIFS('RAB Prices Short'!BQ:BQ,'RAB Prices Short'!$B:$B,'All Prices combined'!$D293,'RAB Prices Short'!$E:$E,'All Prices combined'!$G293),IF($B293="RAB Long",SUMIFS('RAB Prices Long'!BQ:BQ,'RAB Prices Long'!$B:$B,'All Prices combined'!$D293,'RAB Prices Long'!$E:$E,'All Prices combined'!$G293)))),2)</f>
        <v>0</v>
      </c>
      <c r="BO293" s="2">
        <f>ROUND(IF($B293="Annuity",SUMIFS('Annuity Prices'!BR:BR,'Annuity Prices'!$B:$B,$D293,'Annuity Prices'!$E:$E,$G293),IF($B293="RAB Short",SUMIFS('RAB Prices Short'!BR:BR,'RAB Prices Short'!$B:$B,'All Prices combined'!$D293,'RAB Prices Short'!$E:$E,'All Prices combined'!$G293),IF($B293="RAB Long",SUMIFS('RAB Prices Long'!BR:BR,'RAB Prices Long'!$B:$B,'All Prices combined'!$D293,'RAB Prices Long'!$E:$E,'All Prices combined'!$G293)))),2)</f>
        <v>0</v>
      </c>
      <c r="BP293" s="2">
        <f>ROUND(IF($B293="Annuity",SUMIFS('Annuity Prices'!BS:BS,'Annuity Prices'!$B:$B,$D293,'Annuity Prices'!$E:$E,$G293),IF($B293="RAB Short",SUMIFS('RAB Prices Short'!BS:BS,'RAB Prices Short'!$B:$B,'All Prices combined'!$D293,'RAB Prices Short'!$E:$E,'All Prices combined'!$G293),IF($B293="RAB Long",SUMIFS('RAB Prices Long'!BS:BS,'RAB Prices Long'!$B:$B,'All Prices combined'!$D293,'RAB Prices Long'!$E:$E,'All Prices combined'!$G293)))),2)</f>
        <v>0</v>
      </c>
      <c r="BQ293" s="2">
        <f>ROUND(IF($B293="Annuity",SUMIFS('Annuity Prices'!BT:BT,'Annuity Prices'!$B:$B,$D293,'Annuity Prices'!$E:$E,$G293),IF($B293="RAB Short",SUMIFS('RAB Prices Short'!BT:BT,'RAB Prices Short'!$B:$B,'All Prices combined'!$D293,'RAB Prices Short'!$E:$E,'All Prices combined'!$G293),IF($B293="RAB Long",SUMIFS('RAB Prices Long'!BT:BT,'RAB Prices Long'!$B:$B,'All Prices combined'!$D293,'RAB Prices Long'!$E:$E,'All Prices combined'!$G293)))),2)</f>
        <v>0</v>
      </c>
      <c r="BR293" s="2">
        <f>ROUND(IF($B293="Annuity",SUMIFS('Annuity Prices'!BU:BU,'Annuity Prices'!$B:$B,$D293,'Annuity Prices'!$E:$E,$G293),IF($B293="RAB Short",SUMIFS('RAB Prices Short'!BU:BU,'RAB Prices Short'!$B:$B,'All Prices combined'!$D293,'RAB Prices Short'!$E:$E,'All Prices combined'!$G293),IF($B293="RAB Long",SUMIFS('RAB Prices Long'!BU:BU,'RAB Prices Long'!$B:$B,'All Prices combined'!$D293,'RAB Prices Long'!$E:$E,'All Prices combined'!$G293)))),2)</f>
        <v>0</v>
      </c>
      <c r="BS293" s="2">
        <f>ROUND(IF($B293="Annuity",SUMIFS('Annuity Prices'!BV:BV,'Annuity Prices'!$B:$B,$D293,'Annuity Prices'!$E:$E,$G293),IF($B293="RAB Short",SUMIFS('RAB Prices Short'!BV:BV,'RAB Prices Short'!$B:$B,'All Prices combined'!$D293,'RAB Prices Short'!$E:$E,'All Prices combined'!$G293),IF($B293="RAB Long",SUMIFS('RAB Prices Long'!BV:BV,'RAB Prices Long'!$B:$B,'All Prices combined'!$D293,'RAB Prices Long'!$E:$E,'All Prices combined'!$G293)))),2)</f>
        <v>0</v>
      </c>
      <c r="BT293" s="2">
        <f>ROUND(IF($B293="Annuity",SUMIFS('Annuity Prices'!BW:BW,'Annuity Prices'!$B:$B,$D293,'Annuity Prices'!$E:$E,$G293),IF($B293="RAB Short",SUMIFS('RAB Prices Short'!BW:BW,'RAB Prices Short'!$B:$B,'All Prices combined'!$D293,'RAB Prices Short'!$E:$E,'All Prices combined'!$G293),IF($B293="RAB Long",SUMIFS('RAB Prices Long'!BW:BW,'RAB Prices Long'!$B:$B,'All Prices combined'!$D293,'RAB Prices Long'!$E:$E,'All Prices combined'!$G293)))),2)</f>
        <v>0</v>
      </c>
      <c r="BU293" s="2">
        <f>ROUND(IF($B293="Annuity",SUMIFS('Annuity Prices'!BX:BX,'Annuity Prices'!$B:$B,$D293,'Annuity Prices'!$E:$E,$G293),IF($B293="RAB Short",SUMIFS('RAB Prices Short'!BX:BX,'RAB Prices Short'!$B:$B,'All Prices combined'!$D293,'RAB Prices Short'!$E:$E,'All Prices combined'!$G293),IF($B293="RAB Long",SUMIFS('RAB Prices Long'!BX:BX,'RAB Prices Long'!$B:$B,'All Prices combined'!$D293,'RAB Prices Long'!$E:$E,'All Prices combined'!$G293)))),2)</f>
        <v>0</v>
      </c>
    </row>
    <row r="294" spans="2:73" x14ac:dyDescent="0.25">
      <c r="B294" t="s">
        <v>44</v>
      </c>
      <c r="C294">
        <v>19</v>
      </c>
      <c r="D294" t="s">
        <v>185</v>
      </c>
      <c r="E294" t="s">
        <v>183</v>
      </c>
      <c r="F294">
        <v>19</v>
      </c>
      <c r="G294" t="s">
        <v>38</v>
      </c>
      <c r="H294" t="s">
        <v>128</v>
      </c>
      <c r="I294" s="2">
        <f>ROUND(IF($B294="Annuity",SUMIFS('Annuity Prices'!L:L,'Annuity Prices'!$B:$B,$D294,'Annuity Prices'!$E:$E,$G294),IF($B294="RAB Short",SUMIFS('RAB Prices Short'!L:L,'RAB Prices Short'!$B:$B,'All Prices combined'!$D294,'RAB Prices Short'!$E:$E,'All Prices combined'!$G294),IF($B294="RAB Long",SUMIFS('RAB Prices Long'!L:L,'RAB Prices Long'!$B:$B,'All Prices combined'!$D294,'RAB Prices Long'!$E:$E,'All Prices combined'!$G294)))),2)</f>
        <v>0</v>
      </c>
      <c r="J294" s="2">
        <f>ROUND(IF($B294="Annuity",SUMIFS('Annuity Prices'!M:M,'Annuity Prices'!$B:$B,$D294,'Annuity Prices'!$E:$E,$G294),IF($B294="RAB Short",SUMIFS('RAB Prices Short'!M:M,'RAB Prices Short'!$B:$B,'All Prices combined'!$D294,'RAB Prices Short'!$E:$E,'All Prices combined'!$G294),IF($B294="RAB Long",SUMIFS('RAB Prices Long'!M:M,'RAB Prices Long'!$B:$B,'All Prices combined'!$D294,'RAB Prices Long'!$E:$E,'All Prices combined'!$G294)))),2)</f>
        <v>0</v>
      </c>
      <c r="K294" s="2">
        <f>ROUND(IF($B294="Annuity",SUMIFS('Annuity Prices'!N:N,'Annuity Prices'!$B:$B,$D294,'Annuity Prices'!$E:$E,$G294),IF($B294="RAB Short",SUMIFS('RAB Prices Short'!N:N,'RAB Prices Short'!$B:$B,'All Prices combined'!$D294,'RAB Prices Short'!$E:$E,'All Prices combined'!$G294),IF($B294="RAB Long",SUMIFS('RAB Prices Long'!N:N,'RAB Prices Long'!$B:$B,'All Prices combined'!$D294,'RAB Prices Long'!$E:$E,'All Prices combined'!$G294)))),2)</f>
        <v>29.3</v>
      </c>
      <c r="L294" s="2">
        <f>ROUND(IF($B294="Annuity",SUMIFS('Annuity Prices'!O:O,'Annuity Prices'!$B:$B,$D294,'Annuity Prices'!$E:$E,$G294),IF($B294="RAB Short",SUMIFS('RAB Prices Short'!O:O,'RAB Prices Short'!$B:$B,'All Prices combined'!$D294,'RAB Prices Short'!$E:$E,'All Prices combined'!$G294),IF($B294="RAB Long",SUMIFS('RAB Prices Long'!O:O,'RAB Prices Long'!$B:$B,'All Prices combined'!$D294,'RAB Prices Long'!$E:$E,'All Prices combined'!$G294)))),2)</f>
        <v>30.14</v>
      </c>
      <c r="M294" s="2">
        <f>ROUND(IF($B294="Annuity",SUMIFS('Annuity Prices'!P:P,'Annuity Prices'!$B:$B,$D294,'Annuity Prices'!$E:$E,$G294),IF($B294="RAB Short",SUMIFS('RAB Prices Short'!P:P,'RAB Prices Short'!$B:$B,'All Prices combined'!$D294,'RAB Prices Short'!$E:$E,'All Prices combined'!$G294),IF($B294="RAB Long",SUMIFS('RAB Prices Long'!P:P,'RAB Prices Long'!$B:$B,'All Prices combined'!$D294,'RAB Prices Long'!$E:$E,'All Prices combined'!$G294)))),2)</f>
        <v>32.19</v>
      </c>
      <c r="N294" s="2">
        <f>ROUND(IF($B294="Annuity",SUMIFS('Annuity Prices'!Q:Q,'Annuity Prices'!$B:$B,$D294,'Annuity Prices'!$E:$E,$G294),IF($B294="RAB Short",SUMIFS('RAB Prices Short'!Q:Q,'RAB Prices Short'!$B:$B,'All Prices combined'!$D294,'RAB Prices Short'!$E:$E,'All Prices combined'!$G294),IF($B294="RAB Long",SUMIFS('RAB Prices Long'!Q:Q,'RAB Prices Long'!$B:$B,'All Prices combined'!$D294,'RAB Prices Long'!$E:$E,'All Prices combined'!$G294)))),2)</f>
        <v>32.99</v>
      </c>
      <c r="O294" s="2">
        <f>ROUND(IF($B294="Annuity",SUMIFS('Annuity Prices'!R:R,'Annuity Prices'!$B:$B,$D294,'Annuity Prices'!$E:$E,$G294),IF($B294="RAB Short",SUMIFS('RAB Prices Short'!R:R,'RAB Prices Short'!$B:$B,'All Prices combined'!$D294,'RAB Prices Short'!$E:$E,'All Prices combined'!$G294),IF($B294="RAB Long",SUMIFS('RAB Prices Long'!R:R,'RAB Prices Long'!$B:$B,'All Prices combined'!$D294,'RAB Prices Long'!$E:$E,'All Prices combined'!$G294)))),2)</f>
        <v>33.82</v>
      </c>
      <c r="P294" s="2">
        <f>ROUND(IF($B294="Annuity",SUMIFS('Annuity Prices'!S:S,'Annuity Prices'!$B:$B,$D294,'Annuity Prices'!$E:$E,$G294),IF($B294="RAB Short",SUMIFS('RAB Prices Short'!S:S,'RAB Prices Short'!$B:$B,'All Prices combined'!$D294,'RAB Prices Short'!$E:$E,'All Prices combined'!$G294),IF($B294="RAB Long",SUMIFS('RAB Prices Long'!S:S,'RAB Prices Long'!$B:$B,'All Prices combined'!$D294,'RAB Prices Long'!$E:$E,'All Prices combined'!$G294)))),2)</f>
        <v>34.67</v>
      </c>
      <c r="Q294" s="2">
        <f>ROUND(IF($B294="Annuity",SUMIFS('Annuity Prices'!T:T,'Annuity Prices'!$B:$B,$D294,'Annuity Prices'!$E:$E,$G294),IF($B294="RAB Short",SUMIFS('RAB Prices Short'!T:T,'RAB Prices Short'!$B:$B,'All Prices combined'!$D294,'RAB Prices Short'!$E:$E,'All Prices combined'!$G294),IF($B294="RAB Long",SUMIFS('RAB Prices Long'!T:T,'RAB Prices Long'!$B:$B,'All Prices combined'!$D294,'RAB Prices Long'!$E:$E,'All Prices combined'!$G294)))),2)</f>
        <v>37.44</v>
      </c>
      <c r="R294" s="2">
        <f>ROUND(IF($B294="Annuity",SUMIFS('Annuity Prices'!U:U,'Annuity Prices'!$B:$B,$D294,'Annuity Prices'!$E:$E,$G294),IF($B294="RAB Short",SUMIFS('RAB Prices Short'!U:U,'RAB Prices Short'!$B:$B,'All Prices combined'!$D294,'RAB Prices Short'!$E:$E,'All Prices combined'!$G294),IF($B294="RAB Long",SUMIFS('RAB Prices Long'!U:U,'RAB Prices Long'!$B:$B,'All Prices combined'!$D294,'RAB Prices Long'!$E:$E,'All Prices combined'!$G294)))),2)</f>
        <v>38.380000000000003</v>
      </c>
      <c r="S294" s="2">
        <f>ROUND(IF($B294="Annuity",SUMIFS('Annuity Prices'!V:V,'Annuity Prices'!$B:$B,$D294,'Annuity Prices'!$E:$E,$G294),IF($B294="RAB Short",SUMIFS('RAB Prices Short'!V:V,'RAB Prices Short'!$B:$B,'All Prices combined'!$D294,'RAB Prices Short'!$E:$E,'All Prices combined'!$G294),IF($B294="RAB Long",SUMIFS('RAB Prices Long'!V:V,'RAB Prices Long'!$B:$B,'All Prices combined'!$D294,'RAB Prices Long'!$E:$E,'All Prices combined'!$G294)))),2)</f>
        <v>39.340000000000003</v>
      </c>
      <c r="T294" s="2">
        <f>ROUND(IF($B294="Annuity",SUMIFS('Annuity Prices'!W:W,'Annuity Prices'!$B:$B,$D294,'Annuity Prices'!$E:$E,$G294),IF($B294="RAB Short",SUMIFS('RAB Prices Short'!W:W,'RAB Prices Short'!$B:$B,'All Prices combined'!$D294,'RAB Prices Short'!$E:$E,'All Prices combined'!$G294),IF($B294="RAB Long",SUMIFS('RAB Prices Long'!W:W,'RAB Prices Long'!$B:$B,'All Prices combined'!$D294,'RAB Prices Long'!$E:$E,'All Prices combined'!$G294)))),2)</f>
        <v>40.32</v>
      </c>
      <c r="U294" s="2">
        <f>ROUND(IF($B294="Annuity",SUMIFS('Annuity Prices'!X:X,'Annuity Prices'!$B:$B,$D294,'Annuity Prices'!$E:$E,$G294),IF($B294="RAB Short",SUMIFS('RAB Prices Short'!X:X,'RAB Prices Short'!$B:$B,'All Prices combined'!$D294,'RAB Prices Short'!$E:$E,'All Prices combined'!$G294),IF($B294="RAB Long",SUMIFS('RAB Prices Long'!X:X,'RAB Prices Long'!$B:$B,'All Prices combined'!$D294,'RAB Prices Long'!$E:$E,'All Prices combined'!$G294)))),2)</f>
        <v>42.06</v>
      </c>
      <c r="V294" s="2">
        <f>ROUND(IF($B294="Annuity",SUMIFS('Annuity Prices'!Y:Y,'Annuity Prices'!$B:$B,$D294,'Annuity Prices'!$E:$E,$G294),IF($B294="RAB Short",SUMIFS('RAB Prices Short'!Y:Y,'RAB Prices Short'!$B:$B,'All Prices combined'!$D294,'RAB Prices Short'!$E:$E,'All Prices combined'!$G294),IF($B294="RAB Long",SUMIFS('RAB Prices Long'!Y:Y,'RAB Prices Long'!$B:$B,'All Prices combined'!$D294,'RAB Prices Long'!$E:$E,'All Prices combined'!$G294)))),2)</f>
        <v>43.12</v>
      </c>
      <c r="W294" s="2">
        <f>ROUND(IF($B294="Annuity",SUMIFS('Annuity Prices'!Z:Z,'Annuity Prices'!$B:$B,$D294,'Annuity Prices'!$E:$E,$G294),IF($B294="RAB Short",SUMIFS('RAB Prices Short'!Z:Z,'RAB Prices Short'!$B:$B,'All Prices combined'!$D294,'RAB Prices Short'!$E:$E,'All Prices combined'!$G294),IF($B294="RAB Long",SUMIFS('RAB Prices Long'!Z:Z,'RAB Prices Long'!$B:$B,'All Prices combined'!$D294,'RAB Prices Long'!$E:$E,'All Prices combined'!$G294)))),2)</f>
        <v>44.19</v>
      </c>
      <c r="X294" s="2">
        <f>ROUND(IF($B294="Annuity",SUMIFS('Annuity Prices'!AA:AA,'Annuity Prices'!$B:$B,$D294,'Annuity Prices'!$E:$E,$G294),IF($B294="RAB Short",SUMIFS('RAB Prices Short'!AA:AA,'RAB Prices Short'!$B:$B,'All Prices combined'!$D294,'RAB Prices Short'!$E:$E,'All Prices combined'!$G294),IF($B294="RAB Long",SUMIFS('RAB Prices Long'!AA:AA,'RAB Prices Long'!$B:$B,'All Prices combined'!$D294,'RAB Prices Long'!$E:$E,'All Prices combined'!$G294)))),2)</f>
        <v>45.3</v>
      </c>
      <c r="Y294" s="2">
        <f>ROUND(IF($B294="Annuity",SUMIFS('Annuity Prices'!AB:AB,'Annuity Prices'!$B:$B,$D294,'Annuity Prices'!$E:$E,$G294),IF($B294="RAB Short",SUMIFS('RAB Prices Short'!AB:AB,'RAB Prices Short'!$B:$B,'All Prices combined'!$D294,'RAB Prices Short'!$E:$E,'All Prices combined'!$G294),IF($B294="RAB Long",SUMIFS('RAB Prices Long'!AB:AB,'RAB Prices Long'!$B:$B,'All Prices combined'!$D294,'RAB Prices Long'!$E:$E,'All Prices combined'!$G294)))),2)</f>
        <v>44.4</v>
      </c>
      <c r="Z294" s="2">
        <f>ROUND(IF($B294="Annuity",SUMIFS('Annuity Prices'!AC:AC,'Annuity Prices'!$B:$B,$D294,'Annuity Prices'!$E:$E,$G294),IF($B294="RAB Short",SUMIFS('RAB Prices Short'!AC:AC,'RAB Prices Short'!$B:$B,'All Prices combined'!$D294,'RAB Prices Short'!$E:$E,'All Prices combined'!$G294),IF($B294="RAB Long",SUMIFS('RAB Prices Long'!AC:AC,'RAB Prices Long'!$B:$B,'All Prices combined'!$D294,'RAB Prices Long'!$E:$E,'All Prices combined'!$G294)))),2)</f>
        <v>45.51</v>
      </c>
      <c r="AA294" s="2">
        <f>ROUND(IF($B294="Annuity",SUMIFS('Annuity Prices'!AD:AD,'Annuity Prices'!$B:$B,$D294,'Annuity Prices'!$E:$E,$G294),IF($B294="RAB Short",SUMIFS('RAB Prices Short'!AD:AD,'RAB Prices Short'!$B:$B,'All Prices combined'!$D294,'RAB Prices Short'!$E:$E,'All Prices combined'!$G294),IF($B294="RAB Long",SUMIFS('RAB Prices Long'!AD:AD,'RAB Prices Long'!$B:$B,'All Prices combined'!$D294,'RAB Prices Long'!$E:$E,'All Prices combined'!$G294)))),2)</f>
        <v>46.65</v>
      </c>
      <c r="AB294" s="2">
        <f>ROUND(IF($B294="Annuity",SUMIFS('Annuity Prices'!AE:AE,'Annuity Prices'!$B:$B,$D294,'Annuity Prices'!$E:$E,$G294),IF($B294="RAB Short",SUMIFS('RAB Prices Short'!AE:AE,'RAB Prices Short'!$B:$B,'All Prices combined'!$D294,'RAB Prices Short'!$E:$E,'All Prices combined'!$G294),IF($B294="RAB Long",SUMIFS('RAB Prices Long'!AE:AE,'RAB Prices Long'!$B:$B,'All Prices combined'!$D294,'RAB Prices Long'!$E:$E,'All Prices combined'!$G294)))),2)</f>
        <v>47.82</v>
      </c>
      <c r="AC294" s="2">
        <f>ROUND(IF($B294="Annuity",SUMIFS('Annuity Prices'!AF:AF,'Annuity Prices'!$B:$B,$D294,'Annuity Prices'!$E:$E,$G294),IF($B294="RAB Short",SUMIFS('RAB Prices Short'!AF:AF,'RAB Prices Short'!$B:$B,'All Prices combined'!$D294,'RAB Prices Short'!$E:$E,'All Prices combined'!$G294),IF($B294="RAB Long",SUMIFS('RAB Prices Long'!AF:AF,'RAB Prices Long'!$B:$B,'All Prices combined'!$D294,'RAB Prices Long'!$E:$E,'All Prices combined'!$G294)))),2)</f>
        <v>49.88</v>
      </c>
      <c r="AD294" s="2">
        <f>ROUND(IF($B294="Annuity",SUMIFS('Annuity Prices'!AG:AG,'Annuity Prices'!$B:$B,$D294,'Annuity Prices'!$E:$E,$G294),IF($B294="RAB Short",SUMIFS('RAB Prices Short'!AG:AG,'RAB Prices Short'!$B:$B,'All Prices combined'!$D294,'RAB Prices Short'!$E:$E,'All Prices combined'!$G294),IF($B294="RAB Long",SUMIFS('RAB Prices Long'!AG:AG,'RAB Prices Long'!$B:$B,'All Prices combined'!$D294,'RAB Prices Long'!$E:$E,'All Prices combined'!$G294)))),2)</f>
        <v>51.12</v>
      </c>
      <c r="AE294" s="2">
        <f>ROUND(IF($B294="Annuity",SUMIFS('Annuity Prices'!AH:AH,'Annuity Prices'!$B:$B,$D294,'Annuity Prices'!$E:$E,$G294),IF($B294="RAB Short",SUMIFS('RAB Prices Short'!AH:AH,'RAB Prices Short'!$B:$B,'All Prices combined'!$D294,'RAB Prices Short'!$E:$E,'All Prices combined'!$G294),IF($B294="RAB Long",SUMIFS('RAB Prices Long'!AH:AH,'RAB Prices Long'!$B:$B,'All Prices combined'!$D294,'RAB Prices Long'!$E:$E,'All Prices combined'!$G294)))),2)</f>
        <v>52.4</v>
      </c>
      <c r="AF294" s="2">
        <f>ROUND(IF($B294="Annuity",SUMIFS('Annuity Prices'!AI:AI,'Annuity Prices'!$B:$B,$D294,'Annuity Prices'!$E:$E,$G294),IF($B294="RAB Short",SUMIFS('RAB Prices Short'!AI:AI,'RAB Prices Short'!$B:$B,'All Prices combined'!$D294,'RAB Prices Short'!$E:$E,'All Prices combined'!$G294),IF($B294="RAB Long",SUMIFS('RAB Prices Long'!AI:AI,'RAB Prices Long'!$B:$B,'All Prices combined'!$D294,'RAB Prices Long'!$E:$E,'All Prices combined'!$G294)))),2)</f>
        <v>53.71</v>
      </c>
      <c r="AG294" s="2">
        <f>ROUND(IF($B294="Annuity",SUMIFS('Annuity Prices'!AJ:AJ,'Annuity Prices'!$B:$B,$D294,'Annuity Prices'!$E:$E,$G294),IF($B294="RAB Short",SUMIFS('RAB Prices Short'!AJ:AJ,'RAB Prices Short'!$B:$B,'All Prices combined'!$D294,'RAB Prices Short'!$E:$E,'All Prices combined'!$G294),IF($B294="RAB Long",SUMIFS('RAB Prices Long'!AJ:AJ,'RAB Prices Long'!$B:$B,'All Prices combined'!$D294,'RAB Prices Long'!$E:$E,'All Prices combined'!$G294)))),2)</f>
        <v>53.18</v>
      </c>
      <c r="AH294" s="2">
        <f>ROUND(IF($B294="Annuity",SUMIFS('Annuity Prices'!AK:AK,'Annuity Prices'!$B:$B,$D294,'Annuity Prices'!$E:$E,$G294),IF($B294="RAB Short",SUMIFS('RAB Prices Short'!AK:AK,'RAB Prices Short'!$B:$B,'All Prices combined'!$D294,'RAB Prices Short'!$E:$E,'All Prices combined'!$G294),IF($B294="RAB Long",SUMIFS('RAB Prices Long'!AK:AK,'RAB Prices Long'!$B:$B,'All Prices combined'!$D294,'RAB Prices Long'!$E:$E,'All Prices combined'!$G294)))),2)</f>
        <v>54.51</v>
      </c>
      <c r="AI294" s="2">
        <f>ROUND(IF($B294="Annuity",SUMIFS('Annuity Prices'!AL:AL,'Annuity Prices'!$B:$B,$D294,'Annuity Prices'!$E:$E,$G294),IF($B294="RAB Short",SUMIFS('RAB Prices Short'!AL:AL,'RAB Prices Short'!$B:$B,'All Prices combined'!$D294,'RAB Prices Short'!$E:$E,'All Prices combined'!$G294),IF($B294="RAB Long",SUMIFS('RAB Prices Long'!AL:AL,'RAB Prices Long'!$B:$B,'All Prices combined'!$D294,'RAB Prices Long'!$E:$E,'All Prices combined'!$G294)))),2)</f>
        <v>55.87</v>
      </c>
      <c r="AJ294" s="2">
        <f>ROUND(IF($B294="Annuity",SUMIFS('Annuity Prices'!AM:AM,'Annuity Prices'!$B:$B,$D294,'Annuity Prices'!$E:$E,$G294),IF($B294="RAB Short",SUMIFS('RAB Prices Short'!AM:AM,'RAB Prices Short'!$B:$B,'All Prices combined'!$D294,'RAB Prices Short'!$E:$E,'All Prices combined'!$G294),IF($B294="RAB Long",SUMIFS('RAB Prices Long'!AM:AM,'RAB Prices Long'!$B:$B,'All Prices combined'!$D294,'RAB Prices Long'!$E:$E,'All Prices combined'!$G294)))),2)</f>
        <v>57.27</v>
      </c>
      <c r="AK294" s="2">
        <f>ROUND(IF($B294="Annuity",SUMIFS('Annuity Prices'!AN:AN,'Annuity Prices'!$B:$B,$D294,'Annuity Prices'!$E:$E,$G294),IF($B294="RAB Short",SUMIFS('RAB Prices Short'!AN:AN,'RAB Prices Short'!$B:$B,'All Prices combined'!$D294,'RAB Prices Short'!$E:$E,'All Prices combined'!$G294),IF($B294="RAB Long",SUMIFS('RAB Prices Long'!AN:AN,'RAB Prices Long'!$B:$B,'All Prices combined'!$D294,'RAB Prices Long'!$E:$E,'All Prices combined'!$G294)))),2)</f>
        <v>54.39</v>
      </c>
      <c r="AL294" s="2">
        <f>ROUND(IF($B294="Annuity",SUMIFS('Annuity Prices'!AO:AO,'Annuity Prices'!$B:$B,$D294,'Annuity Prices'!$E:$E,$G294),IF($B294="RAB Short",SUMIFS('RAB Prices Short'!AO:AO,'RAB Prices Short'!$B:$B,'All Prices combined'!$D294,'RAB Prices Short'!$E:$E,'All Prices combined'!$G294),IF($B294="RAB Long",SUMIFS('RAB Prices Long'!AO:AO,'RAB Prices Long'!$B:$B,'All Prices combined'!$D294,'RAB Prices Long'!$E:$E,'All Prices combined'!$G294)))),2)</f>
        <v>55.75</v>
      </c>
      <c r="AM294" s="2">
        <f>ROUND(IF($B294="Annuity",SUMIFS('Annuity Prices'!AP:AP,'Annuity Prices'!$B:$B,$D294,'Annuity Prices'!$E:$E,$G294),IF($B294="RAB Short",SUMIFS('RAB Prices Short'!AP:AP,'RAB Prices Short'!$B:$B,'All Prices combined'!$D294,'RAB Prices Short'!$E:$E,'All Prices combined'!$G294),IF($B294="RAB Long",SUMIFS('RAB Prices Long'!AP:AP,'RAB Prices Long'!$B:$B,'All Prices combined'!$D294,'RAB Prices Long'!$E:$E,'All Prices combined'!$G294)))),2)</f>
        <v>57.14</v>
      </c>
      <c r="AN294" s="2">
        <f>ROUND(IF($B294="Annuity",SUMIFS('Annuity Prices'!AQ:AQ,'Annuity Prices'!$B:$B,$D294,'Annuity Prices'!$E:$E,$G294),IF($B294="RAB Short",SUMIFS('RAB Prices Short'!AQ:AQ,'RAB Prices Short'!$B:$B,'All Prices combined'!$D294,'RAB Prices Short'!$E:$E,'All Prices combined'!$G294),IF($B294="RAB Long",SUMIFS('RAB Prices Long'!AQ:AQ,'RAB Prices Long'!$B:$B,'All Prices combined'!$D294,'RAB Prices Long'!$E:$E,'All Prices combined'!$G294)))),2)</f>
        <v>58.57</v>
      </c>
      <c r="AO294" s="2">
        <f>ROUND(IF($B294="Annuity",SUMIFS('Annuity Prices'!AR:AR,'Annuity Prices'!$B:$B,$D294,'Annuity Prices'!$E:$E,$G294),IF($B294="RAB Short",SUMIFS('RAB Prices Short'!AR:AR,'RAB Prices Short'!$B:$B,'All Prices combined'!$D294,'RAB Prices Short'!$E:$E,'All Prices combined'!$G294),IF($B294="RAB Long",SUMIFS('RAB Prices Long'!AR:AR,'RAB Prices Long'!$B:$B,'All Prices combined'!$D294,'RAB Prices Long'!$E:$E,'All Prices combined'!$G294)))),2)</f>
        <v>0</v>
      </c>
      <c r="AP294" s="2">
        <f>ROUND(IF($B294="Annuity",SUMIFS('Annuity Prices'!AS:AS,'Annuity Prices'!$B:$B,$D294,'Annuity Prices'!$E:$E,$G294),IF($B294="RAB Short",SUMIFS('RAB Prices Short'!AS:AS,'RAB Prices Short'!$B:$B,'All Prices combined'!$D294,'RAB Prices Short'!$E:$E,'All Prices combined'!$G294),IF($B294="RAB Long",SUMIFS('RAB Prices Long'!AS:AS,'RAB Prices Long'!$B:$B,'All Prices combined'!$D294,'RAB Prices Long'!$E:$E,'All Prices combined'!$G294)))),2)</f>
        <v>0</v>
      </c>
      <c r="AQ294" s="2">
        <f>ROUND(IF($B294="Annuity",SUMIFS('Annuity Prices'!AT:AT,'Annuity Prices'!$B:$B,$D294,'Annuity Prices'!$E:$E,$G294),IF($B294="RAB Short",SUMIFS('RAB Prices Short'!AT:AT,'RAB Prices Short'!$B:$B,'All Prices combined'!$D294,'RAB Prices Short'!$E:$E,'All Prices combined'!$G294),IF($B294="RAB Long",SUMIFS('RAB Prices Long'!AT:AT,'RAB Prices Long'!$B:$B,'All Prices combined'!$D294,'RAB Prices Long'!$E:$E,'All Prices combined'!$G294)))),2)</f>
        <v>31.29</v>
      </c>
      <c r="AR294" s="2">
        <f>ROUND(IF($B294="Annuity",SUMIFS('Annuity Prices'!AU:AU,'Annuity Prices'!$B:$B,$D294,'Annuity Prices'!$E:$E,$G294),IF($B294="RAB Short",SUMIFS('RAB Prices Short'!AU:AU,'RAB Prices Short'!$B:$B,'All Prices combined'!$D294,'RAB Prices Short'!$E:$E,'All Prices combined'!$G294),IF($B294="RAB Long",SUMIFS('RAB Prices Long'!AU:AU,'RAB Prices Long'!$B:$B,'All Prices combined'!$D294,'RAB Prices Long'!$E:$E,'All Prices combined'!$G294)))),2)</f>
        <v>29.3</v>
      </c>
      <c r="AS294" s="2">
        <f>ROUND(IF($B294="Annuity",SUMIFS('Annuity Prices'!AV:AV,'Annuity Prices'!$B:$B,$D294,'Annuity Prices'!$E:$E,$G294),IF($B294="RAB Short",SUMIFS('RAB Prices Short'!AV:AV,'RAB Prices Short'!$B:$B,'All Prices combined'!$D294,'RAB Prices Short'!$E:$E,'All Prices combined'!$G294),IF($B294="RAB Long",SUMIFS('RAB Prices Long'!AV:AV,'RAB Prices Long'!$B:$B,'All Prices combined'!$D294,'RAB Prices Long'!$E:$E,'All Prices combined'!$G294)))),2)</f>
        <v>30.14</v>
      </c>
      <c r="AT294" s="2">
        <f>ROUND(IF($B294="Annuity",SUMIFS('Annuity Prices'!AW:AW,'Annuity Prices'!$B:$B,$D294,'Annuity Prices'!$E:$E,$G294),IF($B294="RAB Short",SUMIFS('RAB Prices Short'!AW:AW,'RAB Prices Short'!$B:$B,'All Prices combined'!$D294,'RAB Prices Short'!$E:$E,'All Prices combined'!$G294),IF($B294="RAB Long",SUMIFS('RAB Prices Long'!AW:AW,'RAB Prices Long'!$B:$B,'All Prices combined'!$D294,'RAB Prices Long'!$E:$E,'All Prices combined'!$G294)))),2)</f>
        <v>32.19</v>
      </c>
      <c r="AU294" s="2">
        <f>ROUND(IF($B294="Annuity",SUMIFS('Annuity Prices'!AX:AX,'Annuity Prices'!$B:$B,$D294,'Annuity Prices'!$E:$E,$G294),IF($B294="RAB Short",SUMIFS('RAB Prices Short'!AX:AX,'RAB Prices Short'!$B:$B,'All Prices combined'!$D294,'RAB Prices Short'!$E:$E,'All Prices combined'!$G294),IF($B294="RAB Long",SUMIFS('RAB Prices Long'!AX:AX,'RAB Prices Long'!$B:$B,'All Prices combined'!$D294,'RAB Prices Long'!$E:$E,'All Prices combined'!$G294)))),2)</f>
        <v>32.99</v>
      </c>
      <c r="AV294" s="2">
        <f>ROUND(IF($B294="Annuity",SUMIFS('Annuity Prices'!AY:AY,'Annuity Prices'!$B:$B,$D294,'Annuity Prices'!$E:$E,$G294),IF($B294="RAB Short",SUMIFS('RAB Prices Short'!AY:AY,'RAB Prices Short'!$B:$B,'All Prices combined'!$D294,'RAB Prices Short'!$E:$E,'All Prices combined'!$G294),IF($B294="RAB Long",SUMIFS('RAB Prices Long'!AY:AY,'RAB Prices Long'!$B:$B,'All Prices combined'!$D294,'RAB Prices Long'!$E:$E,'All Prices combined'!$G294)))),2)</f>
        <v>33.82</v>
      </c>
      <c r="AW294" s="2">
        <f>ROUND(IF($B294="Annuity",SUMIFS('Annuity Prices'!AZ:AZ,'Annuity Prices'!$B:$B,$D294,'Annuity Prices'!$E:$E,$G294),IF($B294="RAB Short",SUMIFS('RAB Prices Short'!AZ:AZ,'RAB Prices Short'!$B:$B,'All Prices combined'!$D294,'RAB Prices Short'!$E:$E,'All Prices combined'!$G294),IF($B294="RAB Long",SUMIFS('RAB Prices Long'!AZ:AZ,'RAB Prices Long'!$B:$B,'All Prices combined'!$D294,'RAB Prices Long'!$E:$E,'All Prices combined'!$G294)))),2)</f>
        <v>34.67</v>
      </c>
      <c r="AX294" s="2">
        <f>ROUND(IF($B294="Annuity",SUMIFS('Annuity Prices'!BA:BA,'Annuity Prices'!$B:$B,$D294,'Annuity Prices'!$E:$E,$G294),IF($B294="RAB Short",SUMIFS('RAB Prices Short'!BA:BA,'RAB Prices Short'!$B:$B,'All Prices combined'!$D294,'RAB Prices Short'!$E:$E,'All Prices combined'!$G294),IF($B294="RAB Long",SUMIFS('RAB Prices Long'!BA:BA,'RAB Prices Long'!$B:$B,'All Prices combined'!$D294,'RAB Prices Long'!$E:$E,'All Prices combined'!$G294)))),2)</f>
        <v>37.44</v>
      </c>
      <c r="AY294" s="2">
        <f>ROUND(IF($B294="Annuity",SUMIFS('Annuity Prices'!BB:BB,'Annuity Prices'!$B:$B,$D294,'Annuity Prices'!$E:$E,$G294),IF($B294="RAB Short",SUMIFS('RAB Prices Short'!BB:BB,'RAB Prices Short'!$B:$B,'All Prices combined'!$D294,'RAB Prices Short'!$E:$E,'All Prices combined'!$G294),IF($B294="RAB Long",SUMIFS('RAB Prices Long'!BB:BB,'RAB Prices Long'!$B:$B,'All Prices combined'!$D294,'RAB Prices Long'!$E:$E,'All Prices combined'!$G294)))),2)</f>
        <v>38.380000000000003</v>
      </c>
      <c r="AZ294" s="2">
        <f>ROUND(IF($B294="Annuity",SUMIFS('Annuity Prices'!BC:BC,'Annuity Prices'!$B:$B,$D294,'Annuity Prices'!$E:$E,$G294),IF($B294="RAB Short",SUMIFS('RAB Prices Short'!BC:BC,'RAB Prices Short'!$B:$B,'All Prices combined'!$D294,'RAB Prices Short'!$E:$E,'All Prices combined'!$G294),IF($B294="RAB Long",SUMIFS('RAB Prices Long'!BC:BC,'RAB Prices Long'!$B:$B,'All Prices combined'!$D294,'RAB Prices Long'!$E:$E,'All Prices combined'!$G294)))),2)</f>
        <v>39.340000000000003</v>
      </c>
      <c r="BA294" s="2">
        <f>ROUND(IF($B294="Annuity",SUMIFS('Annuity Prices'!BD:BD,'Annuity Prices'!$B:$B,$D294,'Annuity Prices'!$E:$E,$G294),IF($B294="RAB Short",SUMIFS('RAB Prices Short'!BD:BD,'RAB Prices Short'!$B:$B,'All Prices combined'!$D294,'RAB Prices Short'!$E:$E,'All Prices combined'!$G294),IF($B294="RAB Long",SUMIFS('RAB Prices Long'!BD:BD,'RAB Prices Long'!$B:$B,'All Prices combined'!$D294,'RAB Prices Long'!$E:$E,'All Prices combined'!$G294)))),2)</f>
        <v>40.32</v>
      </c>
      <c r="BB294" s="2">
        <f>ROUND(IF($B294="Annuity",SUMIFS('Annuity Prices'!BE:BE,'Annuity Prices'!$B:$B,$D294,'Annuity Prices'!$E:$E,$G294),IF($B294="RAB Short",SUMIFS('RAB Prices Short'!BE:BE,'RAB Prices Short'!$B:$B,'All Prices combined'!$D294,'RAB Prices Short'!$E:$E,'All Prices combined'!$G294),IF($B294="RAB Long",SUMIFS('RAB Prices Long'!BE:BE,'RAB Prices Long'!$B:$B,'All Prices combined'!$D294,'RAB Prices Long'!$E:$E,'All Prices combined'!$G294)))),2)</f>
        <v>42.06</v>
      </c>
      <c r="BC294" s="2">
        <f>ROUND(IF($B294="Annuity",SUMIFS('Annuity Prices'!BF:BF,'Annuity Prices'!$B:$B,$D294,'Annuity Prices'!$E:$E,$G294),IF($B294="RAB Short",SUMIFS('RAB Prices Short'!BF:BF,'RAB Prices Short'!$B:$B,'All Prices combined'!$D294,'RAB Prices Short'!$E:$E,'All Prices combined'!$G294),IF($B294="RAB Long",SUMIFS('RAB Prices Long'!BF:BF,'RAB Prices Long'!$B:$B,'All Prices combined'!$D294,'RAB Prices Long'!$E:$E,'All Prices combined'!$G294)))),2)</f>
        <v>43.12</v>
      </c>
      <c r="BD294" s="2">
        <f>ROUND(IF($B294="Annuity",SUMIFS('Annuity Prices'!BG:BG,'Annuity Prices'!$B:$B,$D294,'Annuity Prices'!$E:$E,$G294),IF($B294="RAB Short",SUMIFS('RAB Prices Short'!BG:BG,'RAB Prices Short'!$B:$B,'All Prices combined'!$D294,'RAB Prices Short'!$E:$E,'All Prices combined'!$G294),IF($B294="RAB Long",SUMIFS('RAB Prices Long'!BG:BG,'RAB Prices Long'!$B:$B,'All Prices combined'!$D294,'RAB Prices Long'!$E:$E,'All Prices combined'!$G294)))),2)</f>
        <v>44.19</v>
      </c>
      <c r="BE294" s="2">
        <f>ROUND(IF($B294="Annuity",SUMIFS('Annuity Prices'!BH:BH,'Annuity Prices'!$B:$B,$D294,'Annuity Prices'!$E:$E,$G294),IF($B294="RAB Short",SUMIFS('RAB Prices Short'!BH:BH,'RAB Prices Short'!$B:$B,'All Prices combined'!$D294,'RAB Prices Short'!$E:$E,'All Prices combined'!$G294),IF($B294="RAB Long",SUMIFS('RAB Prices Long'!BH:BH,'RAB Prices Long'!$B:$B,'All Prices combined'!$D294,'RAB Prices Long'!$E:$E,'All Prices combined'!$G294)))),2)</f>
        <v>45.3</v>
      </c>
      <c r="BF294" s="2">
        <f>ROUND(IF($B294="Annuity",SUMIFS('Annuity Prices'!BI:BI,'Annuity Prices'!$B:$B,$D294,'Annuity Prices'!$E:$E,$G294),IF($B294="RAB Short",SUMIFS('RAB Prices Short'!BI:BI,'RAB Prices Short'!$B:$B,'All Prices combined'!$D294,'RAB Prices Short'!$E:$E,'All Prices combined'!$G294),IF($B294="RAB Long",SUMIFS('RAB Prices Long'!BI:BI,'RAB Prices Long'!$B:$B,'All Prices combined'!$D294,'RAB Prices Long'!$E:$E,'All Prices combined'!$G294)))),2)</f>
        <v>44.4</v>
      </c>
      <c r="BG294" s="2">
        <f>ROUND(IF($B294="Annuity",SUMIFS('Annuity Prices'!BJ:BJ,'Annuity Prices'!$B:$B,$D294,'Annuity Prices'!$E:$E,$G294),IF($B294="RAB Short",SUMIFS('RAB Prices Short'!BJ:BJ,'RAB Prices Short'!$B:$B,'All Prices combined'!$D294,'RAB Prices Short'!$E:$E,'All Prices combined'!$G294),IF($B294="RAB Long",SUMIFS('RAB Prices Long'!BJ:BJ,'RAB Prices Long'!$B:$B,'All Prices combined'!$D294,'RAB Prices Long'!$E:$E,'All Prices combined'!$G294)))),2)</f>
        <v>45.51</v>
      </c>
      <c r="BH294" s="2">
        <f>ROUND(IF($B294="Annuity",SUMIFS('Annuity Prices'!BK:BK,'Annuity Prices'!$B:$B,$D294,'Annuity Prices'!$E:$E,$G294),IF($B294="RAB Short",SUMIFS('RAB Prices Short'!BK:BK,'RAB Prices Short'!$B:$B,'All Prices combined'!$D294,'RAB Prices Short'!$E:$E,'All Prices combined'!$G294),IF($B294="RAB Long",SUMIFS('RAB Prices Long'!BK:BK,'RAB Prices Long'!$B:$B,'All Prices combined'!$D294,'RAB Prices Long'!$E:$E,'All Prices combined'!$G294)))),2)</f>
        <v>46.65</v>
      </c>
      <c r="BI294" s="2">
        <f>ROUND(IF($B294="Annuity",SUMIFS('Annuity Prices'!BL:BL,'Annuity Prices'!$B:$B,$D294,'Annuity Prices'!$E:$E,$G294),IF($B294="RAB Short",SUMIFS('RAB Prices Short'!BL:BL,'RAB Prices Short'!$B:$B,'All Prices combined'!$D294,'RAB Prices Short'!$E:$E,'All Prices combined'!$G294),IF($B294="RAB Long",SUMIFS('RAB Prices Long'!BL:BL,'RAB Prices Long'!$B:$B,'All Prices combined'!$D294,'RAB Prices Long'!$E:$E,'All Prices combined'!$G294)))),2)</f>
        <v>47.82</v>
      </c>
      <c r="BJ294" s="2">
        <f>ROUND(IF($B294="Annuity",SUMIFS('Annuity Prices'!BM:BM,'Annuity Prices'!$B:$B,$D294,'Annuity Prices'!$E:$E,$G294),IF($B294="RAB Short",SUMIFS('RAB Prices Short'!BM:BM,'RAB Prices Short'!$B:$B,'All Prices combined'!$D294,'RAB Prices Short'!$E:$E,'All Prices combined'!$G294),IF($B294="RAB Long",SUMIFS('RAB Prices Long'!BM:BM,'RAB Prices Long'!$B:$B,'All Prices combined'!$D294,'RAB Prices Long'!$E:$E,'All Prices combined'!$G294)))),2)</f>
        <v>49.88</v>
      </c>
      <c r="BK294" s="2">
        <f>ROUND(IF($B294="Annuity",SUMIFS('Annuity Prices'!BN:BN,'Annuity Prices'!$B:$B,$D294,'Annuity Prices'!$E:$E,$G294),IF($B294="RAB Short",SUMIFS('RAB Prices Short'!BN:BN,'RAB Prices Short'!$B:$B,'All Prices combined'!$D294,'RAB Prices Short'!$E:$E,'All Prices combined'!$G294),IF($B294="RAB Long",SUMIFS('RAB Prices Long'!BN:BN,'RAB Prices Long'!$B:$B,'All Prices combined'!$D294,'RAB Prices Long'!$E:$E,'All Prices combined'!$G294)))),2)</f>
        <v>51.12</v>
      </c>
      <c r="BL294" s="2">
        <f>ROUND(IF($B294="Annuity",SUMIFS('Annuity Prices'!BO:BO,'Annuity Prices'!$B:$B,$D294,'Annuity Prices'!$E:$E,$G294),IF($B294="RAB Short",SUMIFS('RAB Prices Short'!BO:BO,'RAB Prices Short'!$B:$B,'All Prices combined'!$D294,'RAB Prices Short'!$E:$E,'All Prices combined'!$G294),IF($B294="RAB Long",SUMIFS('RAB Prices Long'!BO:BO,'RAB Prices Long'!$B:$B,'All Prices combined'!$D294,'RAB Prices Long'!$E:$E,'All Prices combined'!$G294)))),2)</f>
        <v>52.4</v>
      </c>
      <c r="BM294" s="2">
        <f>ROUND(IF($B294="Annuity",SUMIFS('Annuity Prices'!BP:BP,'Annuity Prices'!$B:$B,$D294,'Annuity Prices'!$E:$E,$G294),IF($B294="RAB Short",SUMIFS('RAB Prices Short'!BP:BP,'RAB Prices Short'!$B:$B,'All Prices combined'!$D294,'RAB Prices Short'!$E:$E,'All Prices combined'!$G294),IF($B294="RAB Long",SUMIFS('RAB Prices Long'!BP:BP,'RAB Prices Long'!$B:$B,'All Prices combined'!$D294,'RAB Prices Long'!$E:$E,'All Prices combined'!$G294)))),2)</f>
        <v>53.71</v>
      </c>
      <c r="BN294" s="2">
        <f>ROUND(IF($B294="Annuity",SUMIFS('Annuity Prices'!BQ:BQ,'Annuity Prices'!$B:$B,$D294,'Annuity Prices'!$E:$E,$G294),IF($B294="RAB Short",SUMIFS('RAB Prices Short'!BQ:BQ,'RAB Prices Short'!$B:$B,'All Prices combined'!$D294,'RAB Prices Short'!$E:$E,'All Prices combined'!$G294),IF($B294="RAB Long",SUMIFS('RAB Prices Long'!BQ:BQ,'RAB Prices Long'!$B:$B,'All Prices combined'!$D294,'RAB Prices Long'!$E:$E,'All Prices combined'!$G294)))),2)</f>
        <v>53.18</v>
      </c>
      <c r="BO294" s="2">
        <f>ROUND(IF($B294="Annuity",SUMIFS('Annuity Prices'!BR:BR,'Annuity Prices'!$B:$B,$D294,'Annuity Prices'!$E:$E,$G294),IF($B294="RAB Short",SUMIFS('RAB Prices Short'!BR:BR,'RAB Prices Short'!$B:$B,'All Prices combined'!$D294,'RAB Prices Short'!$E:$E,'All Prices combined'!$G294),IF($B294="RAB Long",SUMIFS('RAB Prices Long'!BR:BR,'RAB Prices Long'!$B:$B,'All Prices combined'!$D294,'RAB Prices Long'!$E:$E,'All Prices combined'!$G294)))),2)</f>
        <v>54.51</v>
      </c>
      <c r="BP294" s="2">
        <f>ROUND(IF($B294="Annuity",SUMIFS('Annuity Prices'!BS:BS,'Annuity Prices'!$B:$B,$D294,'Annuity Prices'!$E:$E,$G294),IF($B294="RAB Short",SUMIFS('RAB Prices Short'!BS:BS,'RAB Prices Short'!$B:$B,'All Prices combined'!$D294,'RAB Prices Short'!$E:$E,'All Prices combined'!$G294),IF($B294="RAB Long",SUMIFS('RAB Prices Long'!BS:BS,'RAB Prices Long'!$B:$B,'All Prices combined'!$D294,'RAB Prices Long'!$E:$E,'All Prices combined'!$G294)))),2)</f>
        <v>55.87</v>
      </c>
      <c r="BQ294" s="2">
        <f>ROUND(IF($B294="Annuity",SUMIFS('Annuity Prices'!BT:BT,'Annuity Prices'!$B:$B,$D294,'Annuity Prices'!$E:$E,$G294),IF($B294="RAB Short",SUMIFS('RAB Prices Short'!BT:BT,'RAB Prices Short'!$B:$B,'All Prices combined'!$D294,'RAB Prices Short'!$E:$E,'All Prices combined'!$G294),IF($B294="RAB Long",SUMIFS('RAB Prices Long'!BT:BT,'RAB Prices Long'!$B:$B,'All Prices combined'!$D294,'RAB Prices Long'!$E:$E,'All Prices combined'!$G294)))),2)</f>
        <v>57.27</v>
      </c>
      <c r="BR294" s="2">
        <f>ROUND(IF($B294="Annuity",SUMIFS('Annuity Prices'!BU:BU,'Annuity Prices'!$B:$B,$D294,'Annuity Prices'!$E:$E,$G294),IF($B294="RAB Short",SUMIFS('RAB Prices Short'!BU:BU,'RAB Prices Short'!$B:$B,'All Prices combined'!$D294,'RAB Prices Short'!$E:$E,'All Prices combined'!$G294),IF($B294="RAB Long",SUMIFS('RAB Prices Long'!BU:BU,'RAB Prices Long'!$B:$B,'All Prices combined'!$D294,'RAB Prices Long'!$E:$E,'All Prices combined'!$G294)))),2)</f>
        <v>54.39</v>
      </c>
      <c r="BS294" s="2">
        <f>ROUND(IF($B294="Annuity",SUMIFS('Annuity Prices'!BV:BV,'Annuity Prices'!$B:$B,$D294,'Annuity Prices'!$E:$E,$G294),IF($B294="RAB Short",SUMIFS('RAB Prices Short'!BV:BV,'RAB Prices Short'!$B:$B,'All Prices combined'!$D294,'RAB Prices Short'!$E:$E,'All Prices combined'!$G294),IF($B294="RAB Long",SUMIFS('RAB Prices Long'!BV:BV,'RAB Prices Long'!$B:$B,'All Prices combined'!$D294,'RAB Prices Long'!$E:$E,'All Prices combined'!$G294)))),2)</f>
        <v>55.75</v>
      </c>
      <c r="BT294" s="2">
        <f>ROUND(IF($B294="Annuity",SUMIFS('Annuity Prices'!BW:BW,'Annuity Prices'!$B:$B,$D294,'Annuity Prices'!$E:$E,$G294),IF($B294="RAB Short",SUMIFS('RAB Prices Short'!BW:BW,'RAB Prices Short'!$B:$B,'All Prices combined'!$D294,'RAB Prices Short'!$E:$E,'All Prices combined'!$G294),IF($B294="RAB Long",SUMIFS('RAB Prices Long'!BW:BW,'RAB Prices Long'!$B:$B,'All Prices combined'!$D294,'RAB Prices Long'!$E:$E,'All Prices combined'!$G294)))),2)</f>
        <v>57.14</v>
      </c>
      <c r="BU294" s="2">
        <f>ROUND(IF($B294="Annuity",SUMIFS('Annuity Prices'!BX:BX,'Annuity Prices'!$B:$B,$D294,'Annuity Prices'!$E:$E,$G294),IF($B294="RAB Short",SUMIFS('RAB Prices Short'!BX:BX,'RAB Prices Short'!$B:$B,'All Prices combined'!$D294,'RAB Prices Short'!$E:$E,'All Prices combined'!$G294),IF($B294="RAB Long",SUMIFS('RAB Prices Long'!BX:BX,'RAB Prices Long'!$B:$B,'All Prices combined'!$D294,'RAB Prices Long'!$E:$E,'All Prices combined'!$G294)))),2)</f>
        <v>58.57</v>
      </c>
    </row>
    <row r="295" spans="2:73" x14ac:dyDescent="0.25">
      <c r="B295" t="s">
        <v>44</v>
      </c>
      <c r="C295">
        <v>19</v>
      </c>
      <c r="D295" t="s">
        <v>185</v>
      </c>
      <c r="E295" t="s">
        <v>183</v>
      </c>
      <c r="F295">
        <v>19</v>
      </c>
      <c r="G295" t="s">
        <v>40</v>
      </c>
      <c r="I295" s="2">
        <f>ROUND(IF($B295="Annuity",SUMIFS('Annuity Prices'!L:L,'Annuity Prices'!$B:$B,$D295,'Annuity Prices'!$E:$E,$G295),IF($B295="RAB Short",SUMIFS('RAB Prices Short'!L:L,'RAB Prices Short'!$B:$B,'All Prices combined'!$D295,'RAB Prices Short'!$E:$E,'All Prices combined'!$G295),IF($B295="RAB Long",SUMIFS('RAB Prices Long'!L:L,'RAB Prices Long'!$B:$B,'All Prices combined'!$D295,'RAB Prices Long'!$E:$E,'All Prices combined'!$G295)))),2)</f>
        <v>0</v>
      </c>
      <c r="J295" s="2">
        <f>ROUND(IF($B295="Annuity",SUMIFS('Annuity Prices'!M:M,'Annuity Prices'!$B:$B,$D295,'Annuity Prices'!$E:$E,$G295),IF($B295="RAB Short",SUMIFS('RAB Prices Short'!M:M,'RAB Prices Short'!$B:$B,'All Prices combined'!$D295,'RAB Prices Short'!$E:$E,'All Prices combined'!$G295),IF($B295="RAB Long",SUMIFS('RAB Prices Long'!M:M,'RAB Prices Long'!$B:$B,'All Prices combined'!$D295,'RAB Prices Long'!$E:$E,'All Prices combined'!$G295)))),2)</f>
        <v>0</v>
      </c>
      <c r="K295" s="2">
        <f>ROUND(IF($B295="Annuity",SUMIFS('Annuity Prices'!N:N,'Annuity Prices'!$B:$B,$D295,'Annuity Prices'!$E:$E,$G295),IF($B295="RAB Short",SUMIFS('RAB Prices Short'!N:N,'RAB Prices Short'!$B:$B,'All Prices combined'!$D295,'RAB Prices Short'!$E:$E,'All Prices combined'!$G295),IF($B295="RAB Long",SUMIFS('RAB Prices Long'!N:N,'RAB Prices Long'!$B:$B,'All Prices combined'!$D295,'RAB Prices Long'!$E:$E,'All Prices combined'!$G295)))),2)</f>
        <v>1.72</v>
      </c>
      <c r="L295" s="2">
        <f>ROUND(IF($B295="Annuity",SUMIFS('Annuity Prices'!O:O,'Annuity Prices'!$B:$B,$D295,'Annuity Prices'!$E:$E,$G295),IF($B295="RAB Short",SUMIFS('RAB Prices Short'!O:O,'RAB Prices Short'!$B:$B,'All Prices combined'!$D295,'RAB Prices Short'!$E:$E,'All Prices combined'!$G295),IF($B295="RAB Long",SUMIFS('RAB Prices Long'!O:O,'RAB Prices Long'!$B:$B,'All Prices combined'!$D295,'RAB Prices Long'!$E:$E,'All Prices combined'!$G295)))),2)</f>
        <v>1.77</v>
      </c>
      <c r="M295" s="2">
        <f>ROUND(IF($B295="Annuity",SUMIFS('Annuity Prices'!P:P,'Annuity Prices'!$B:$B,$D295,'Annuity Prices'!$E:$E,$G295),IF($B295="RAB Short",SUMIFS('RAB Prices Short'!P:P,'RAB Prices Short'!$B:$B,'All Prices combined'!$D295,'RAB Prices Short'!$E:$E,'All Prices combined'!$G295),IF($B295="RAB Long",SUMIFS('RAB Prices Long'!P:P,'RAB Prices Long'!$B:$B,'All Prices combined'!$D295,'RAB Prices Long'!$E:$E,'All Prices combined'!$G295)))),2)</f>
        <v>1.81</v>
      </c>
      <c r="N295" s="2">
        <f>ROUND(IF($B295="Annuity",SUMIFS('Annuity Prices'!Q:Q,'Annuity Prices'!$B:$B,$D295,'Annuity Prices'!$E:$E,$G295),IF($B295="RAB Short",SUMIFS('RAB Prices Short'!Q:Q,'RAB Prices Short'!$B:$B,'All Prices combined'!$D295,'RAB Prices Short'!$E:$E,'All Prices combined'!$G295),IF($B295="RAB Long",SUMIFS('RAB Prices Long'!Q:Q,'RAB Prices Long'!$B:$B,'All Prices combined'!$D295,'RAB Prices Long'!$E:$E,'All Prices combined'!$G295)))),2)</f>
        <v>1.85</v>
      </c>
      <c r="O295" s="2">
        <f>ROUND(IF($B295="Annuity",SUMIFS('Annuity Prices'!R:R,'Annuity Prices'!$B:$B,$D295,'Annuity Prices'!$E:$E,$G295),IF($B295="RAB Short",SUMIFS('RAB Prices Short'!R:R,'RAB Prices Short'!$B:$B,'All Prices combined'!$D295,'RAB Prices Short'!$E:$E,'All Prices combined'!$G295),IF($B295="RAB Long",SUMIFS('RAB Prices Long'!R:R,'RAB Prices Long'!$B:$B,'All Prices combined'!$D295,'RAB Prices Long'!$E:$E,'All Prices combined'!$G295)))),2)</f>
        <v>1.9</v>
      </c>
      <c r="P295" s="2">
        <f>ROUND(IF($B295="Annuity",SUMIFS('Annuity Prices'!S:S,'Annuity Prices'!$B:$B,$D295,'Annuity Prices'!$E:$E,$G295),IF($B295="RAB Short",SUMIFS('RAB Prices Short'!S:S,'RAB Prices Short'!$B:$B,'All Prices combined'!$D295,'RAB Prices Short'!$E:$E,'All Prices combined'!$G295),IF($B295="RAB Long",SUMIFS('RAB Prices Long'!S:S,'RAB Prices Long'!$B:$B,'All Prices combined'!$D295,'RAB Prices Long'!$E:$E,'All Prices combined'!$G295)))),2)</f>
        <v>1.95</v>
      </c>
      <c r="Q295" s="2">
        <f>ROUND(IF($B295="Annuity",SUMIFS('Annuity Prices'!T:T,'Annuity Prices'!$B:$B,$D295,'Annuity Prices'!$E:$E,$G295),IF($B295="RAB Short",SUMIFS('RAB Prices Short'!T:T,'RAB Prices Short'!$B:$B,'All Prices combined'!$D295,'RAB Prices Short'!$E:$E,'All Prices combined'!$G295),IF($B295="RAB Long",SUMIFS('RAB Prices Long'!T:T,'RAB Prices Long'!$B:$B,'All Prices combined'!$D295,'RAB Prices Long'!$E:$E,'All Prices combined'!$G295)))),2)</f>
        <v>1.99</v>
      </c>
      <c r="R295" s="2">
        <f>ROUND(IF($B295="Annuity",SUMIFS('Annuity Prices'!U:U,'Annuity Prices'!$B:$B,$D295,'Annuity Prices'!$E:$E,$G295),IF($B295="RAB Short",SUMIFS('RAB Prices Short'!U:U,'RAB Prices Short'!$B:$B,'All Prices combined'!$D295,'RAB Prices Short'!$E:$E,'All Prices combined'!$G295),IF($B295="RAB Long",SUMIFS('RAB Prices Long'!U:U,'RAB Prices Long'!$B:$B,'All Prices combined'!$D295,'RAB Prices Long'!$E:$E,'All Prices combined'!$G295)))),2)</f>
        <v>2.0299999999999998</v>
      </c>
      <c r="S295" s="2">
        <f>ROUND(IF($B295="Annuity",SUMIFS('Annuity Prices'!V:V,'Annuity Prices'!$B:$B,$D295,'Annuity Prices'!$E:$E,$G295),IF($B295="RAB Short",SUMIFS('RAB Prices Short'!V:V,'RAB Prices Short'!$B:$B,'All Prices combined'!$D295,'RAB Prices Short'!$E:$E,'All Prices combined'!$G295),IF($B295="RAB Long",SUMIFS('RAB Prices Long'!V:V,'RAB Prices Long'!$B:$B,'All Prices combined'!$D295,'RAB Prices Long'!$E:$E,'All Prices combined'!$G295)))),2)</f>
        <v>2.09</v>
      </c>
      <c r="T295" s="2">
        <f>ROUND(IF($B295="Annuity",SUMIFS('Annuity Prices'!W:W,'Annuity Prices'!$B:$B,$D295,'Annuity Prices'!$E:$E,$G295),IF($B295="RAB Short",SUMIFS('RAB Prices Short'!W:W,'RAB Prices Short'!$B:$B,'All Prices combined'!$D295,'RAB Prices Short'!$E:$E,'All Prices combined'!$G295),IF($B295="RAB Long",SUMIFS('RAB Prices Long'!W:W,'RAB Prices Long'!$B:$B,'All Prices combined'!$D295,'RAB Prices Long'!$E:$E,'All Prices combined'!$G295)))),2)</f>
        <v>2.14</v>
      </c>
      <c r="U295" s="2">
        <f>ROUND(IF($B295="Annuity",SUMIFS('Annuity Prices'!X:X,'Annuity Prices'!$B:$B,$D295,'Annuity Prices'!$E:$E,$G295),IF($B295="RAB Short",SUMIFS('RAB Prices Short'!X:X,'RAB Prices Short'!$B:$B,'All Prices combined'!$D295,'RAB Prices Short'!$E:$E,'All Prices combined'!$G295),IF($B295="RAB Long",SUMIFS('RAB Prices Long'!X:X,'RAB Prices Long'!$B:$B,'All Prices combined'!$D295,'RAB Prices Long'!$E:$E,'All Prices combined'!$G295)))),2)</f>
        <v>2.1800000000000002</v>
      </c>
      <c r="V295" s="2">
        <f>ROUND(IF($B295="Annuity",SUMIFS('Annuity Prices'!Y:Y,'Annuity Prices'!$B:$B,$D295,'Annuity Prices'!$E:$E,$G295),IF($B295="RAB Short",SUMIFS('RAB Prices Short'!Y:Y,'RAB Prices Short'!$B:$B,'All Prices combined'!$D295,'RAB Prices Short'!$E:$E,'All Prices combined'!$G295),IF($B295="RAB Long",SUMIFS('RAB Prices Long'!Y:Y,'RAB Prices Long'!$B:$B,'All Prices combined'!$D295,'RAB Prices Long'!$E:$E,'All Prices combined'!$G295)))),2)</f>
        <v>2.23</v>
      </c>
      <c r="W295" s="2">
        <f>ROUND(IF($B295="Annuity",SUMIFS('Annuity Prices'!Z:Z,'Annuity Prices'!$B:$B,$D295,'Annuity Prices'!$E:$E,$G295),IF($B295="RAB Short",SUMIFS('RAB Prices Short'!Z:Z,'RAB Prices Short'!$B:$B,'All Prices combined'!$D295,'RAB Prices Short'!$E:$E,'All Prices combined'!$G295),IF($B295="RAB Long",SUMIFS('RAB Prices Long'!Z:Z,'RAB Prices Long'!$B:$B,'All Prices combined'!$D295,'RAB Prices Long'!$E:$E,'All Prices combined'!$G295)))),2)</f>
        <v>2.29</v>
      </c>
      <c r="X295" s="2">
        <f>ROUND(IF($B295="Annuity",SUMIFS('Annuity Prices'!AA:AA,'Annuity Prices'!$B:$B,$D295,'Annuity Prices'!$E:$E,$G295),IF($B295="RAB Short",SUMIFS('RAB Prices Short'!AA:AA,'RAB Prices Short'!$B:$B,'All Prices combined'!$D295,'RAB Prices Short'!$E:$E,'All Prices combined'!$G295),IF($B295="RAB Long",SUMIFS('RAB Prices Long'!AA:AA,'RAB Prices Long'!$B:$B,'All Prices combined'!$D295,'RAB Prices Long'!$E:$E,'All Prices combined'!$G295)))),2)</f>
        <v>2.35</v>
      </c>
      <c r="Y295" s="2">
        <f>ROUND(IF($B295="Annuity",SUMIFS('Annuity Prices'!AB:AB,'Annuity Prices'!$B:$B,$D295,'Annuity Prices'!$E:$E,$G295),IF($B295="RAB Short",SUMIFS('RAB Prices Short'!AB:AB,'RAB Prices Short'!$B:$B,'All Prices combined'!$D295,'RAB Prices Short'!$E:$E,'All Prices combined'!$G295),IF($B295="RAB Long",SUMIFS('RAB Prices Long'!AB:AB,'RAB Prices Long'!$B:$B,'All Prices combined'!$D295,'RAB Prices Long'!$E:$E,'All Prices combined'!$G295)))),2)</f>
        <v>2.39</v>
      </c>
      <c r="Z295" s="2">
        <f>ROUND(IF($B295="Annuity",SUMIFS('Annuity Prices'!AC:AC,'Annuity Prices'!$B:$B,$D295,'Annuity Prices'!$E:$E,$G295),IF($B295="RAB Short",SUMIFS('RAB Prices Short'!AC:AC,'RAB Prices Short'!$B:$B,'All Prices combined'!$D295,'RAB Prices Short'!$E:$E,'All Prices combined'!$G295),IF($B295="RAB Long",SUMIFS('RAB Prices Long'!AC:AC,'RAB Prices Long'!$B:$B,'All Prices combined'!$D295,'RAB Prices Long'!$E:$E,'All Prices combined'!$G295)))),2)</f>
        <v>2.4500000000000002</v>
      </c>
      <c r="AA295" s="2">
        <f>ROUND(IF($B295="Annuity",SUMIFS('Annuity Prices'!AD:AD,'Annuity Prices'!$B:$B,$D295,'Annuity Prices'!$E:$E,$G295),IF($B295="RAB Short",SUMIFS('RAB Prices Short'!AD:AD,'RAB Prices Short'!$B:$B,'All Prices combined'!$D295,'RAB Prices Short'!$E:$E,'All Prices combined'!$G295),IF($B295="RAB Long",SUMIFS('RAB Prices Long'!AD:AD,'RAB Prices Long'!$B:$B,'All Prices combined'!$D295,'RAB Prices Long'!$E:$E,'All Prices combined'!$G295)))),2)</f>
        <v>2.52</v>
      </c>
      <c r="AB295" s="2">
        <f>ROUND(IF($B295="Annuity",SUMIFS('Annuity Prices'!AE:AE,'Annuity Prices'!$B:$B,$D295,'Annuity Prices'!$E:$E,$G295),IF($B295="RAB Short",SUMIFS('RAB Prices Short'!AE:AE,'RAB Prices Short'!$B:$B,'All Prices combined'!$D295,'RAB Prices Short'!$E:$E,'All Prices combined'!$G295),IF($B295="RAB Long",SUMIFS('RAB Prices Long'!AE:AE,'RAB Prices Long'!$B:$B,'All Prices combined'!$D295,'RAB Prices Long'!$E:$E,'All Prices combined'!$G295)))),2)</f>
        <v>2.58</v>
      </c>
      <c r="AC295" s="2">
        <f>ROUND(IF($B295="Annuity",SUMIFS('Annuity Prices'!AF:AF,'Annuity Prices'!$B:$B,$D295,'Annuity Prices'!$E:$E,$G295),IF($B295="RAB Short",SUMIFS('RAB Prices Short'!AF:AF,'RAB Prices Short'!$B:$B,'All Prices combined'!$D295,'RAB Prices Short'!$E:$E,'All Prices combined'!$G295),IF($B295="RAB Long",SUMIFS('RAB Prices Long'!AF:AF,'RAB Prices Long'!$B:$B,'All Prices combined'!$D295,'RAB Prices Long'!$E:$E,'All Prices combined'!$G295)))),2)</f>
        <v>2.63</v>
      </c>
      <c r="AD295" s="2">
        <f>ROUND(IF($B295="Annuity",SUMIFS('Annuity Prices'!AG:AG,'Annuity Prices'!$B:$B,$D295,'Annuity Prices'!$E:$E,$G295),IF($B295="RAB Short",SUMIFS('RAB Prices Short'!AG:AG,'RAB Prices Short'!$B:$B,'All Prices combined'!$D295,'RAB Prices Short'!$E:$E,'All Prices combined'!$G295),IF($B295="RAB Long",SUMIFS('RAB Prices Long'!AG:AG,'RAB Prices Long'!$B:$B,'All Prices combined'!$D295,'RAB Prices Long'!$E:$E,'All Prices combined'!$G295)))),2)</f>
        <v>2.69</v>
      </c>
      <c r="AE295" s="2">
        <f>ROUND(IF($B295="Annuity",SUMIFS('Annuity Prices'!AH:AH,'Annuity Prices'!$B:$B,$D295,'Annuity Prices'!$E:$E,$G295),IF($B295="RAB Short",SUMIFS('RAB Prices Short'!AH:AH,'RAB Prices Short'!$B:$B,'All Prices combined'!$D295,'RAB Prices Short'!$E:$E,'All Prices combined'!$G295),IF($B295="RAB Long",SUMIFS('RAB Prices Long'!AH:AH,'RAB Prices Long'!$B:$B,'All Prices combined'!$D295,'RAB Prices Long'!$E:$E,'All Prices combined'!$G295)))),2)</f>
        <v>2.76</v>
      </c>
      <c r="AF295" s="2">
        <f>ROUND(IF($B295="Annuity",SUMIFS('Annuity Prices'!AI:AI,'Annuity Prices'!$B:$B,$D295,'Annuity Prices'!$E:$E,$G295),IF($B295="RAB Short",SUMIFS('RAB Prices Short'!AI:AI,'RAB Prices Short'!$B:$B,'All Prices combined'!$D295,'RAB Prices Short'!$E:$E,'All Prices combined'!$G295),IF($B295="RAB Long",SUMIFS('RAB Prices Long'!AI:AI,'RAB Prices Long'!$B:$B,'All Prices combined'!$D295,'RAB Prices Long'!$E:$E,'All Prices combined'!$G295)))),2)</f>
        <v>2.83</v>
      </c>
      <c r="AG295" s="2">
        <f>ROUND(IF($B295="Annuity",SUMIFS('Annuity Prices'!AJ:AJ,'Annuity Prices'!$B:$B,$D295,'Annuity Prices'!$E:$E,$G295),IF($B295="RAB Short",SUMIFS('RAB Prices Short'!AJ:AJ,'RAB Prices Short'!$B:$B,'All Prices combined'!$D295,'RAB Prices Short'!$E:$E,'All Prices combined'!$G295),IF($B295="RAB Long",SUMIFS('RAB Prices Long'!AJ:AJ,'RAB Prices Long'!$B:$B,'All Prices combined'!$D295,'RAB Prices Long'!$E:$E,'All Prices combined'!$G295)))),2)</f>
        <v>2.89</v>
      </c>
      <c r="AH295" s="2">
        <f>ROUND(IF($B295="Annuity",SUMIFS('Annuity Prices'!AK:AK,'Annuity Prices'!$B:$B,$D295,'Annuity Prices'!$E:$E,$G295),IF($B295="RAB Short",SUMIFS('RAB Prices Short'!AK:AK,'RAB Prices Short'!$B:$B,'All Prices combined'!$D295,'RAB Prices Short'!$E:$E,'All Prices combined'!$G295),IF($B295="RAB Long",SUMIFS('RAB Prices Long'!AK:AK,'RAB Prices Long'!$B:$B,'All Prices combined'!$D295,'RAB Prices Long'!$E:$E,'All Prices combined'!$G295)))),2)</f>
        <v>2.96</v>
      </c>
      <c r="AI295" s="2">
        <f>ROUND(IF($B295="Annuity",SUMIFS('Annuity Prices'!AL:AL,'Annuity Prices'!$B:$B,$D295,'Annuity Prices'!$E:$E,$G295),IF($B295="RAB Short",SUMIFS('RAB Prices Short'!AL:AL,'RAB Prices Short'!$B:$B,'All Prices combined'!$D295,'RAB Prices Short'!$E:$E,'All Prices combined'!$G295),IF($B295="RAB Long",SUMIFS('RAB Prices Long'!AL:AL,'RAB Prices Long'!$B:$B,'All Prices combined'!$D295,'RAB Prices Long'!$E:$E,'All Prices combined'!$G295)))),2)</f>
        <v>3.03</v>
      </c>
      <c r="AJ295" s="2">
        <f>ROUND(IF($B295="Annuity",SUMIFS('Annuity Prices'!AM:AM,'Annuity Prices'!$B:$B,$D295,'Annuity Prices'!$E:$E,$G295),IF($B295="RAB Short",SUMIFS('RAB Prices Short'!AM:AM,'RAB Prices Short'!$B:$B,'All Prices combined'!$D295,'RAB Prices Short'!$E:$E,'All Prices combined'!$G295),IF($B295="RAB Long",SUMIFS('RAB Prices Long'!AM:AM,'RAB Prices Long'!$B:$B,'All Prices combined'!$D295,'RAB Prices Long'!$E:$E,'All Prices combined'!$G295)))),2)</f>
        <v>3.11</v>
      </c>
      <c r="AK295" s="2">
        <f>ROUND(IF($B295="Annuity",SUMIFS('Annuity Prices'!AN:AN,'Annuity Prices'!$B:$B,$D295,'Annuity Prices'!$E:$E,$G295),IF($B295="RAB Short",SUMIFS('RAB Prices Short'!AN:AN,'RAB Prices Short'!$B:$B,'All Prices combined'!$D295,'RAB Prices Short'!$E:$E,'All Prices combined'!$G295),IF($B295="RAB Long",SUMIFS('RAB Prices Long'!AN:AN,'RAB Prices Long'!$B:$B,'All Prices combined'!$D295,'RAB Prices Long'!$E:$E,'All Prices combined'!$G295)))),2)</f>
        <v>3.17</v>
      </c>
      <c r="AL295" s="2">
        <f>ROUND(IF($B295="Annuity",SUMIFS('Annuity Prices'!AO:AO,'Annuity Prices'!$B:$B,$D295,'Annuity Prices'!$E:$E,$G295),IF($B295="RAB Short",SUMIFS('RAB Prices Short'!AO:AO,'RAB Prices Short'!$B:$B,'All Prices combined'!$D295,'RAB Prices Short'!$E:$E,'All Prices combined'!$G295),IF($B295="RAB Long",SUMIFS('RAB Prices Long'!AO:AO,'RAB Prices Long'!$B:$B,'All Prices combined'!$D295,'RAB Prices Long'!$E:$E,'All Prices combined'!$G295)))),2)</f>
        <v>3.25</v>
      </c>
      <c r="AM295" s="2">
        <f>ROUND(IF($B295="Annuity",SUMIFS('Annuity Prices'!AP:AP,'Annuity Prices'!$B:$B,$D295,'Annuity Prices'!$E:$E,$G295),IF($B295="RAB Short",SUMIFS('RAB Prices Short'!AP:AP,'RAB Prices Short'!$B:$B,'All Prices combined'!$D295,'RAB Prices Short'!$E:$E,'All Prices combined'!$G295),IF($B295="RAB Long",SUMIFS('RAB Prices Long'!AP:AP,'RAB Prices Long'!$B:$B,'All Prices combined'!$D295,'RAB Prices Long'!$E:$E,'All Prices combined'!$G295)))),2)</f>
        <v>3.33</v>
      </c>
      <c r="AN295" s="2">
        <f>ROUND(IF($B295="Annuity",SUMIFS('Annuity Prices'!AQ:AQ,'Annuity Prices'!$B:$B,$D295,'Annuity Prices'!$E:$E,$G295),IF($B295="RAB Short",SUMIFS('RAB Prices Short'!AQ:AQ,'RAB Prices Short'!$B:$B,'All Prices combined'!$D295,'RAB Prices Short'!$E:$E,'All Prices combined'!$G295),IF($B295="RAB Long",SUMIFS('RAB Prices Long'!AQ:AQ,'RAB Prices Long'!$B:$B,'All Prices combined'!$D295,'RAB Prices Long'!$E:$E,'All Prices combined'!$G295)))),2)</f>
        <v>3.41</v>
      </c>
      <c r="AO295" s="2">
        <f>ROUND(IF($B295="Annuity",SUMIFS('Annuity Prices'!AR:AR,'Annuity Prices'!$B:$B,$D295,'Annuity Prices'!$E:$E,$G295),IF($B295="RAB Short",SUMIFS('RAB Prices Short'!AR:AR,'RAB Prices Short'!$B:$B,'All Prices combined'!$D295,'RAB Prices Short'!$E:$E,'All Prices combined'!$G295),IF($B295="RAB Long",SUMIFS('RAB Prices Long'!AR:AR,'RAB Prices Long'!$B:$B,'All Prices combined'!$D295,'RAB Prices Long'!$E:$E,'All Prices combined'!$G295)))),2)</f>
        <v>0</v>
      </c>
      <c r="AP295" s="2">
        <f>ROUND(IF($B295="Annuity",SUMIFS('Annuity Prices'!AS:AS,'Annuity Prices'!$B:$B,$D295,'Annuity Prices'!$E:$E,$G295),IF($B295="RAB Short",SUMIFS('RAB Prices Short'!AS:AS,'RAB Prices Short'!$B:$B,'All Prices combined'!$D295,'RAB Prices Short'!$E:$E,'All Prices combined'!$G295),IF($B295="RAB Long",SUMIFS('RAB Prices Long'!AS:AS,'RAB Prices Long'!$B:$B,'All Prices combined'!$D295,'RAB Prices Long'!$E:$E,'All Prices combined'!$G295)))),2)</f>
        <v>0</v>
      </c>
      <c r="AQ295" s="2">
        <f>ROUND(IF($B295="Annuity",SUMIFS('Annuity Prices'!AT:AT,'Annuity Prices'!$B:$B,$D295,'Annuity Prices'!$E:$E,$G295),IF($B295="RAB Short",SUMIFS('RAB Prices Short'!AT:AT,'RAB Prices Short'!$B:$B,'All Prices combined'!$D295,'RAB Prices Short'!$E:$E,'All Prices combined'!$G295),IF($B295="RAB Long",SUMIFS('RAB Prices Long'!AT:AT,'RAB Prices Long'!$B:$B,'All Prices combined'!$D295,'RAB Prices Long'!$E:$E,'All Prices combined'!$G295)))),2)</f>
        <v>1.22</v>
      </c>
      <c r="AR295" s="2">
        <f>ROUND(IF($B295="Annuity",SUMIFS('Annuity Prices'!AU:AU,'Annuity Prices'!$B:$B,$D295,'Annuity Prices'!$E:$E,$G295),IF($B295="RAB Short",SUMIFS('RAB Prices Short'!AU:AU,'RAB Prices Short'!$B:$B,'All Prices combined'!$D295,'RAB Prices Short'!$E:$E,'All Prices combined'!$G295),IF($B295="RAB Long",SUMIFS('RAB Prices Long'!AU:AU,'RAB Prices Long'!$B:$B,'All Prices combined'!$D295,'RAB Prices Long'!$E:$E,'All Prices combined'!$G295)))),2)</f>
        <v>1.72</v>
      </c>
      <c r="AS295" s="2">
        <f>ROUND(IF($B295="Annuity",SUMIFS('Annuity Prices'!AV:AV,'Annuity Prices'!$B:$B,$D295,'Annuity Prices'!$E:$E,$G295),IF($B295="RAB Short",SUMIFS('RAB Prices Short'!AV:AV,'RAB Prices Short'!$B:$B,'All Prices combined'!$D295,'RAB Prices Short'!$E:$E,'All Prices combined'!$G295),IF($B295="RAB Long",SUMIFS('RAB Prices Long'!AV:AV,'RAB Prices Long'!$B:$B,'All Prices combined'!$D295,'RAB Prices Long'!$E:$E,'All Prices combined'!$G295)))),2)</f>
        <v>1.77</v>
      </c>
      <c r="AT295" s="2">
        <f>ROUND(IF($B295="Annuity",SUMIFS('Annuity Prices'!AW:AW,'Annuity Prices'!$B:$B,$D295,'Annuity Prices'!$E:$E,$G295),IF($B295="RAB Short",SUMIFS('RAB Prices Short'!AW:AW,'RAB Prices Short'!$B:$B,'All Prices combined'!$D295,'RAB Prices Short'!$E:$E,'All Prices combined'!$G295),IF($B295="RAB Long",SUMIFS('RAB Prices Long'!AW:AW,'RAB Prices Long'!$B:$B,'All Prices combined'!$D295,'RAB Prices Long'!$E:$E,'All Prices combined'!$G295)))),2)</f>
        <v>1.81</v>
      </c>
      <c r="AU295" s="2">
        <f>ROUND(IF($B295="Annuity",SUMIFS('Annuity Prices'!AX:AX,'Annuity Prices'!$B:$B,$D295,'Annuity Prices'!$E:$E,$G295),IF($B295="RAB Short",SUMIFS('RAB Prices Short'!AX:AX,'RAB Prices Short'!$B:$B,'All Prices combined'!$D295,'RAB Prices Short'!$E:$E,'All Prices combined'!$G295),IF($B295="RAB Long",SUMIFS('RAB Prices Long'!AX:AX,'RAB Prices Long'!$B:$B,'All Prices combined'!$D295,'RAB Prices Long'!$E:$E,'All Prices combined'!$G295)))),2)</f>
        <v>1.85</v>
      </c>
      <c r="AV295" s="2">
        <f>ROUND(IF($B295="Annuity",SUMIFS('Annuity Prices'!AY:AY,'Annuity Prices'!$B:$B,$D295,'Annuity Prices'!$E:$E,$G295),IF($B295="RAB Short",SUMIFS('RAB Prices Short'!AY:AY,'RAB Prices Short'!$B:$B,'All Prices combined'!$D295,'RAB Prices Short'!$E:$E,'All Prices combined'!$G295),IF($B295="RAB Long",SUMIFS('RAB Prices Long'!AY:AY,'RAB Prices Long'!$B:$B,'All Prices combined'!$D295,'RAB Prices Long'!$E:$E,'All Prices combined'!$G295)))),2)</f>
        <v>1.9</v>
      </c>
      <c r="AW295" s="2">
        <f>ROUND(IF($B295="Annuity",SUMIFS('Annuity Prices'!AZ:AZ,'Annuity Prices'!$B:$B,$D295,'Annuity Prices'!$E:$E,$G295),IF($B295="RAB Short",SUMIFS('RAB Prices Short'!AZ:AZ,'RAB Prices Short'!$B:$B,'All Prices combined'!$D295,'RAB Prices Short'!$E:$E,'All Prices combined'!$G295),IF($B295="RAB Long",SUMIFS('RAB Prices Long'!AZ:AZ,'RAB Prices Long'!$B:$B,'All Prices combined'!$D295,'RAB Prices Long'!$E:$E,'All Prices combined'!$G295)))),2)</f>
        <v>1.95</v>
      </c>
      <c r="AX295" s="2">
        <f>ROUND(IF($B295="Annuity",SUMIFS('Annuity Prices'!BA:BA,'Annuity Prices'!$B:$B,$D295,'Annuity Prices'!$E:$E,$G295),IF($B295="RAB Short",SUMIFS('RAB Prices Short'!BA:BA,'RAB Prices Short'!$B:$B,'All Prices combined'!$D295,'RAB Prices Short'!$E:$E,'All Prices combined'!$G295),IF($B295="RAB Long",SUMIFS('RAB Prices Long'!BA:BA,'RAB Prices Long'!$B:$B,'All Prices combined'!$D295,'RAB Prices Long'!$E:$E,'All Prices combined'!$G295)))),2)</f>
        <v>1.99</v>
      </c>
      <c r="AY295" s="2">
        <f>ROUND(IF($B295="Annuity",SUMIFS('Annuity Prices'!BB:BB,'Annuity Prices'!$B:$B,$D295,'Annuity Prices'!$E:$E,$G295),IF($B295="RAB Short",SUMIFS('RAB Prices Short'!BB:BB,'RAB Prices Short'!$B:$B,'All Prices combined'!$D295,'RAB Prices Short'!$E:$E,'All Prices combined'!$G295),IF($B295="RAB Long",SUMIFS('RAB Prices Long'!BB:BB,'RAB Prices Long'!$B:$B,'All Prices combined'!$D295,'RAB Prices Long'!$E:$E,'All Prices combined'!$G295)))),2)</f>
        <v>2.0299999999999998</v>
      </c>
      <c r="AZ295" s="2">
        <f>ROUND(IF($B295="Annuity",SUMIFS('Annuity Prices'!BC:BC,'Annuity Prices'!$B:$B,$D295,'Annuity Prices'!$E:$E,$G295),IF($B295="RAB Short",SUMIFS('RAB Prices Short'!BC:BC,'RAB Prices Short'!$B:$B,'All Prices combined'!$D295,'RAB Prices Short'!$E:$E,'All Prices combined'!$G295),IF($B295="RAB Long",SUMIFS('RAB Prices Long'!BC:BC,'RAB Prices Long'!$B:$B,'All Prices combined'!$D295,'RAB Prices Long'!$E:$E,'All Prices combined'!$G295)))),2)</f>
        <v>2.09</v>
      </c>
      <c r="BA295" s="2">
        <f>ROUND(IF($B295="Annuity",SUMIFS('Annuity Prices'!BD:BD,'Annuity Prices'!$B:$B,$D295,'Annuity Prices'!$E:$E,$G295),IF($B295="RAB Short",SUMIFS('RAB Prices Short'!BD:BD,'RAB Prices Short'!$B:$B,'All Prices combined'!$D295,'RAB Prices Short'!$E:$E,'All Prices combined'!$G295),IF($B295="RAB Long",SUMIFS('RAB Prices Long'!BD:BD,'RAB Prices Long'!$B:$B,'All Prices combined'!$D295,'RAB Prices Long'!$E:$E,'All Prices combined'!$G295)))),2)</f>
        <v>2.14</v>
      </c>
      <c r="BB295" s="2">
        <f>ROUND(IF($B295="Annuity",SUMIFS('Annuity Prices'!BE:BE,'Annuity Prices'!$B:$B,$D295,'Annuity Prices'!$E:$E,$G295),IF($B295="RAB Short",SUMIFS('RAB Prices Short'!BE:BE,'RAB Prices Short'!$B:$B,'All Prices combined'!$D295,'RAB Prices Short'!$E:$E,'All Prices combined'!$G295),IF($B295="RAB Long",SUMIFS('RAB Prices Long'!BE:BE,'RAB Prices Long'!$B:$B,'All Prices combined'!$D295,'RAB Prices Long'!$E:$E,'All Prices combined'!$G295)))),2)</f>
        <v>2.1800000000000002</v>
      </c>
      <c r="BC295" s="2">
        <f>ROUND(IF($B295="Annuity",SUMIFS('Annuity Prices'!BF:BF,'Annuity Prices'!$B:$B,$D295,'Annuity Prices'!$E:$E,$G295),IF($B295="RAB Short",SUMIFS('RAB Prices Short'!BF:BF,'RAB Prices Short'!$B:$B,'All Prices combined'!$D295,'RAB Prices Short'!$E:$E,'All Prices combined'!$G295),IF($B295="RAB Long",SUMIFS('RAB Prices Long'!BF:BF,'RAB Prices Long'!$B:$B,'All Prices combined'!$D295,'RAB Prices Long'!$E:$E,'All Prices combined'!$G295)))),2)</f>
        <v>2.23</v>
      </c>
      <c r="BD295" s="2">
        <f>ROUND(IF($B295="Annuity",SUMIFS('Annuity Prices'!BG:BG,'Annuity Prices'!$B:$B,$D295,'Annuity Prices'!$E:$E,$G295),IF($B295="RAB Short",SUMIFS('RAB Prices Short'!BG:BG,'RAB Prices Short'!$B:$B,'All Prices combined'!$D295,'RAB Prices Short'!$E:$E,'All Prices combined'!$G295),IF($B295="RAB Long",SUMIFS('RAB Prices Long'!BG:BG,'RAB Prices Long'!$B:$B,'All Prices combined'!$D295,'RAB Prices Long'!$E:$E,'All Prices combined'!$G295)))),2)</f>
        <v>2.29</v>
      </c>
      <c r="BE295" s="2">
        <f>ROUND(IF($B295="Annuity",SUMIFS('Annuity Prices'!BH:BH,'Annuity Prices'!$B:$B,$D295,'Annuity Prices'!$E:$E,$G295),IF($B295="RAB Short",SUMIFS('RAB Prices Short'!BH:BH,'RAB Prices Short'!$B:$B,'All Prices combined'!$D295,'RAB Prices Short'!$E:$E,'All Prices combined'!$G295),IF($B295="RAB Long",SUMIFS('RAB Prices Long'!BH:BH,'RAB Prices Long'!$B:$B,'All Prices combined'!$D295,'RAB Prices Long'!$E:$E,'All Prices combined'!$G295)))),2)</f>
        <v>2.35</v>
      </c>
      <c r="BF295" s="2">
        <f>ROUND(IF($B295="Annuity",SUMIFS('Annuity Prices'!BI:BI,'Annuity Prices'!$B:$B,$D295,'Annuity Prices'!$E:$E,$G295),IF($B295="RAB Short",SUMIFS('RAB Prices Short'!BI:BI,'RAB Prices Short'!$B:$B,'All Prices combined'!$D295,'RAB Prices Short'!$E:$E,'All Prices combined'!$G295),IF($B295="RAB Long",SUMIFS('RAB Prices Long'!BI:BI,'RAB Prices Long'!$B:$B,'All Prices combined'!$D295,'RAB Prices Long'!$E:$E,'All Prices combined'!$G295)))),2)</f>
        <v>2.39</v>
      </c>
      <c r="BG295" s="2">
        <f>ROUND(IF($B295="Annuity",SUMIFS('Annuity Prices'!BJ:BJ,'Annuity Prices'!$B:$B,$D295,'Annuity Prices'!$E:$E,$G295),IF($B295="RAB Short",SUMIFS('RAB Prices Short'!BJ:BJ,'RAB Prices Short'!$B:$B,'All Prices combined'!$D295,'RAB Prices Short'!$E:$E,'All Prices combined'!$G295),IF($B295="RAB Long",SUMIFS('RAB Prices Long'!BJ:BJ,'RAB Prices Long'!$B:$B,'All Prices combined'!$D295,'RAB Prices Long'!$E:$E,'All Prices combined'!$G295)))),2)</f>
        <v>2.4500000000000002</v>
      </c>
      <c r="BH295" s="2">
        <f>ROUND(IF($B295="Annuity",SUMIFS('Annuity Prices'!BK:BK,'Annuity Prices'!$B:$B,$D295,'Annuity Prices'!$E:$E,$G295),IF($B295="RAB Short",SUMIFS('RAB Prices Short'!BK:BK,'RAB Prices Short'!$B:$B,'All Prices combined'!$D295,'RAB Prices Short'!$E:$E,'All Prices combined'!$G295),IF($B295="RAB Long",SUMIFS('RAB Prices Long'!BK:BK,'RAB Prices Long'!$B:$B,'All Prices combined'!$D295,'RAB Prices Long'!$E:$E,'All Prices combined'!$G295)))),2)</f>
        <v>2.52</v>
      </c>
      <c r="BI295" s="2">
        <f>ROUND(IF($B295="Annuity",SUMIFS('Annuity Prices'!BL:BL,'Annuity Prices'!$B:$B,$D295,'Annuity Prices'!$E:$E,$G295),IF($B295="RAB Short",SUMIFS('RAB Prices Short'!BL:BL,'RAB Prices Short'!$B:$B,'All Prices combined'!$D295,'RAB Prices Short'!$E:$E,'All Prices combined'!$G295),IF($B295="RAB Long",SUMIFS('RAB Prices Long'!BL:BL,'RAB Prices Long'!$B:$B,'All Prices combined'!$D295,'RAB Prices Long'!$E:$E,'All Prices combined'!$G295)))),2)</f>
        <v>2.58</v>
      </c>
      <c r="BJ295" s="2">
        <f>ROUND(IF($B295="Annuity",SUMIFS('Annuity Prices'!BM:BM,'Annuity Prices'!$B:$B,$D295,'Annuity Prices'!$E:$E,$G295),IF($B295="RAB Short",SUMIFS('RAB Prices Short'!BM:BM,'RAB Prices Short'!$B:$B,'All Prices combined'!$D295,'RAB Prices Short'!$E:$E,'All Prices combined'!$G295),IF($B295="RAB Long",SUMIFS('RAB Prices Long'!BM:BM,'RAB Prices Long'!$B:$B,'All Prices combined'!$D295,'RAB Prices Long'!$E:$E,'All Prices combined'!$G295)))),2)</f>
        <v>2.63</v>
      </c>
      <c r="BK295" s="2">
        <f>ROUND(IF($B295="Annuity",SUMIFS('Annuity Prices'!BN:BN,'Annuity Prices'!$B:$B,$D295,'Annuity Prices'!$E:$E,$G295),IF($B295="RAB Short",SUMIFS('RAB Prices Short'!BN:BN,'RAB Prices Short'!$B:$B,'All Prices combined'!$D295,'RAB Prices Short'!$E:$E,'All Prices combined'!$G295),IF($B295="RAB Long",SUMIFS('RAB Prices Long'!BN:BN,'RAB Prices Long'!$B:$B,'All Prices combined'!$D295,'RAB Prices Long'!$E:$E,'All Prices combined'!$G295)))),2)</f>
        <v>2.69</v>
      </c>
      <c r="BL295" s="2">
        <f>ROUND(IF($B295="Annuity",SUMIFS('Annuity Prices'!BO:BO,'Annuity Prices'!$B:$B,$D295,'Annuity Prices'!$E:$E,$G295),IF($B295="RAB Short",SUMIFS('RAB Prices Short'!BO:BO,'RAB Prices Short'!$B:$B,'All Prices combined'!$D295,'RAB Prices Short'!$E:$E,'All Prices combined'!$G295),IF($B295="RAB Long",SUMIFS('RAB Prices Long'!BO:BO,'RAB Prices Long'!$B:$B,'All Prices combined'!$D295,'RAB Prices Long'!$E:$E,'All Prices combined'!$G295)))),2)</f>
        <v>2.76</v>
      </c>
      <c r="BM295" s="2">
        <f>ROUND(IF($B295="Annuity",SUMIFS('Annuity Prices'!BP:BP,'Annuity Prices'!$B:$B,$D295,'Annuity Prices'!$E:$E,$G295),IF($B295="RAB Short",SUMIFS('RAB Prices Short'!BP:BP,'RAB Prices Short'!$B:$B,'All Prices combined'!$D295,'RAB Prices Short'!$E:$E,'All Prices combined'!$G295),IF($B295="RAB Long",SUMIFS('RAB Prices Long'!BP:BP,'RAB Prices Long'!$B:$B,'All Prices combined'!$D295,'RAB Prices Long'!$E:$E,'All Prices combined'!$G295)))),2)</f>
        <v>2.83</v>
      </c>
      <c r="BN295" s="2">
        <f>ROUND(IF($B295="Annuity",SUMIFS('Annuity Prices'!BQ:BQ,'Annuity Prices'!$B:$B,$D295,'Annuity Prices'!$E:$E,$G295),IF($B295="RAB Short",SUMIFS('RAB Prices Short'!BQ:BQ,'RAB Prices Short'!$B:$B,'All Prices combined'!$D295,'RAB Prices Short'!$E:$E,'All Prices combined'!$G295),IF($B295="RAB Long",SUMIFS('RAB Prices Long'!BQ:BQ,'RAB Prices Long'!$B:$B,'All Prices combined'!$D295,'RAB Prices Long'!$E:$E,'All Prices combined'!$G295)))),2)</f>
        <v>2.89</v>
      </c>
      <c r="BO295" s="2">
        <f>ROUND(IF($B295="Annuity",SUMIFS('Annuity Prices'!BR:BR,'Annuity Prices'!$B:$B,$D295,'Annuity Prices'!$E:$E,$G295),IF($B295="RAB Short",SUMIFS('RAB Prices Short'!BR:BR,'RAB Prices Short'!$B:$B,'All Prices combined'!$D295,'RAB Prices Short'!$E:$E,'All Prices combined'!$G295),IF($B295="RAB Long",SUMIFS('RAB Prices Long'!BR:BR,'RAB Prices Long'!$B:$B,'All Prices combined'!$D295,'RAB Prices Long'!$E:$E,'All Prices combined'!$G295)))),2)</f>
        <v>2.96</v>
      </c>
      <c r="BP295" s="2">
        <f>ROUND(IF($B295="Annuity",SUMIFS('Annuity Prices'!BS:BS,'Annuity Prices'!$B:$B,$D295,'Annuity Prices'!$E:$E,$G295),IF($B295="RAB Short",SUMIFS('RAB Prices Short'!BS:BS,'RAB Prices Short'!$B:$B,'All Prices combined'!$D295,'RAB Prices Short'!$E:$E,'All Prices combined'!$G295),IF($B295="RAB Long",SUMIFS('RAB Prices Long'!BS:BS,'RAB Prices Long'!$B:$B,'All Prices combined'!$D295,'RAB Prices Long'!$E:$E,'All Prices combined'!$G295)))),2)</f>
        <v>3.03</v>
      </c>
      <c r="BQ295" s="2">
        <f>ROUND(IF($B295="Annuity",SUMIFS('Annuity Prices'!BT:BT,'Annuity Prices'!$B:$B,$D295,'Annuity Prices'!$E:$E,$G295),IF($B295="RAB Short",SUMIFS('RAB Prices Short'!BT:BT,'RAB Prices Short'!$B:$B,'All Prices combined'!$D295,'RAB Prices Short'!$E:$E,'All Prices combined'!$G295),IF($B295="RAB Long",SUMIFS('RAB Prices Long'!BT:BT,'RAB Prices Long'!$B:$B,'All Prices combined'!$D295,'RAB Prices Long'!$E:$E,'All Prices combined'!$G295)))),2)</f>
        <v>3.11</v>
      </c>
      <c r="BR295" s="2">
        <f>ROUND(IF($B295="Annuity",SUMIFS('Annuity Prices'!BU:BU,'Annuity Prices'!$B:$B,$D295,'Annuity Prices'!$E:$E,$G295),IF($B295="RAB Short",SUMIFS('RAB Prices Short'!BU:BU,'RAB Prices Short'!$B:$B,'All Prices combined'!$D295,'RAB Prices Short'!$E:$E,'All Prices combined'!$G295),IF($B295="RAB Long",SUMIFS('RAB Prices Long'!BU:BU,'RAB Prices Long'!$B:$B,'All Prices combined'!$D295,'RAB Prices Long'!$E:$E,'All Prices combined'!$G295)))),2)</f>
        <v>3.17</v>
      </c>
      <c r="BS295" s="2">
        <f>ROUND(IF($B295="Annuity",SUMIFS('Annuity Prices'!BV:BV,'Annuity Prices'!$B:$B,$D295,'Annuity Prices'!$E:$E,$G295),IF($B295="RAB Short",SUMIFS('RAB Prices Short'!BV:BV,'RAB Prices Short'!$B:$B,'All Prices combined'!$D295,'RAB Prices Short'!$E:$E,'All Prices combined'!$G295),IF($B295="RAB Long",SUMIFS('RAB Prices Long'!BV:BV,'RAB Prices Long'!$B:$B,'All Prices combined'!$D295,'RAB Prices Long'!$E:$E,'All Prices combined'!$G295)))),2)</f>
        <v>3.25</v>
      </c>
      <c r="BT295" s="2">
        <f>ROUND(IF($B295="Annuity",SUMIFS('Annuity Prices'!BW:BW,'Annuity Prices'!$B:$B,$D295,'Annuity Prices'!$E:$E,$G295),IF($B295="RAB Short",SUMIFS('RAB Prices Short'!BW:BW,'RAB Prices Short'!$B:$B,'All Prices combined'!$D295,'RAB Prices Short'!$E:$E,'All Prices combined'!$G295),IF($B295="RAB Long",SUMIFS('RAB Prices Long'!BW:BW,'RAB Prices Long'!$B:$B,'All Prices combined'!$D295,'RAB Prices Long'!$E:$E,'All Prices combined'!$G295)))),2)</f>
        <v>3.33</v>
      </c>
      <c r="BU295" s="2">
        <f>ROUND(IF($B295="Annuity",SUMIFS('Annuity Prices'!BX:BX,'Annuity Prices'!$B:$B,$D295,'Annuity Prices'!$E:$E,$G295),IF($B295="RAB Short",SUMIFS('RAB Prices Short'!BX:BX,'RAB Prices Short'!$B:$B,'All Prices combined'!$D295,'RAB Prices Short'!$E:$E,'All Prices combined'!$G295),IF($B295="RAB Long",SUMIFS('RAB Prices Long'!BX:BX,'RAB Prices Long'!$B:$B,'All Prices combined'!$D295,'RAB Prices Long'!$E:$E,'All Prices combined'!$G295)))),2)</f>
        <v>3.41</v>
      </c>
    </row>
    <row r="296" spans="2:73" x14ac:dyDescent="0.25">
      <c r="B296" t="s">
        <v>44</v>
      </c>
      <c r="C296">
        <v>19</v>
      </c>
      <c r="E296" t="s">
        <v>183</v>
      </c>
      <c r="F296">
        <v>19</v>
      </c>
      <c r="G296" t="s">
        <v>186</v>
      </c>
      <c r="I296" s="2">
        <f>ROUND(IF($B296="Annuity",SUMIFS('Annuity Prices'!L:L,'Annuity Prices'!$B:$B,$D296,'Annuity Prices'!$E:$E,$G296),IF($B296="RAB Short",SUMIFS('RAB Prices Short'!L:L,'RAB Prices Short'!$B:$B,'All Prices combined'!$D296,'RAB Prices Short'!$E:$E,'All Prices combined'!$G296),IF($B296="RAB Long",SUMIFS('RAB Prices Long'!L:L,'RAB Prices Long'!$B:$B,'All Prices combined'!$D296,'RAB Prices Long'!$E:$E,'All Prices combined'!$G296)))),2)</f>
        <v>0</v>
      </c>
      <c r="J296" s="2">
        <f>ROUND(IF($B296="Annuity",SUMIFS('Annuity Prices'!M:M,'Annuity Prices'!$B:$B,$D296,'Annuity Prices'!$E:$E,$G296),IF($B296="RAB Short",SUMIFS('RAB Prices Short'!M:M,'RAB Prices Short'!$B:$B,'All Prices combined'!$D296,'RAB Prices Short'!$E:$E,'All Prices combined'!$G296),IF($B296="RAB Long",SUMIFS('RAB Prices Long'!M:M,'RAB Prices Long'!$B:$B,'All Prices combined'!$D296,'RAB Prices Long'!$E:$E,'All Prices combined'!$G296)))),2)</f>
        <v>0</v>
      </c>
      <c r="K296" s="2">
        <f>ROUND(IF($B296="Annuity",SUMIFS('Annuity Prices'!N:N,'Annuity Prices'!$B:$B,$D296,'Annuity Prices'!$E:$E,$G296),IF($B296="RAB Short",SUMIFS('RAB Prices Short'!N:N,'RAB Prices Short'!$B:$B,'All Prices combined'!$D296,'RAB Prices Short'!$E:$E,'All Prices combined'!$G296),IF($B296="RAB Long",SUMIFS('RAB Prices Long'!N:N,'RAB Prices Long'!$B:$B,'All Prices combined'!$D296,'RAB Prices Long'!$E:$E,'All Prices combined'!$G296)))),2)</f>
        <v>0</v>
      </c>
      <c r="L296" s="2">
        <f>ROUND(IF($B296="Annuity",SUMIFS('Annuity Prices'!O:O,'Annuity Prices'!$B:$B,$D296,'Annuity Prices'!$E:$E,$G296),IF($B296="RAB Short",SUMIFS('RAB Prices Short'!O:O,'RAB Prices Short'!$B:$B,'All Prices combined'!$D296,'RAB Prices Short'!$E:$E,'All Prices combined'!$G296),IF($B296="RAB Long",SUMIFS('RAB Prices Long'!O:O,'RAB Prices Long'!$B:$B,'All Prices combined'!$D296,'RAB Prices Long'!$E:$E,'All Prices combined'!$G296)))),2)</f>
        <v>0</v>
      </c>
      <c r="M296" s="2">
        <f>ROUND(IF($B296="Annuity",SUMIFS('Annuity Prices'!P:P,'Annuity Prices'!$B:$B,$D296,'Annuity Prices'!$E:$E,$G296),IF($B296="RAB Short",SUMIFS('RAB Prices Short'!P:P,'RAB Prices Short'!$B:$B,'All Prices combined'!$D296,'RAB Prices Short'!$E:$E,'All Prices combined'!$G296),IF($B296="RAB Long",SUMIFS('RAB Prices Long'!P:P,'RAB Prices Long'!$B:$B,'All Prices combined'!$D296,'RAB Prices Long'!$E:$E,'All Prices combined'!$G296)))),2)</f>
        <v>0</v>
      </c>
      <c r="N296" s="2">
        <f>ROUND(IF($B296="Annuity",SUMIFS('Annuity Prices'!Q:Q,'Annuity Prices'!$B:$B,$D296,'Annuity Prices'!$E:$E,$G296),IF($B296="RAB Short",SUMIFS('RAB Prices Short'!Q:Q,'RAB Prices Short'!$B:$B,'All Prices combined'!$D296,'RAB Prices Short'!$E:$E,'All Prices combined'!$G296),IF($B296="RAB Long",SUMIFS('RAB Prices Long'!Q:Q,'RAB Prices Long'!$B:$B,'All Prices combined'!$D296,'RAB Prices Long'!$E:$E,'All Prices combined'!$G296)))),2)</f>
        <v>0</v>
      </c>
      <c r="O296" s="2">
        <f>ROUND(IF($B296="Annuity",SUMIFS('Annuity Prices'!R:R,'Annuity Prices'!$B:$B,$D296,'Annuity Prices'!$E:$E,$G296),IF($B296="RAB Short",SUMIFS('RAB Prices Short'!R:R,'RAB Prices Short'!$B:$B,'All Prices combined'!$D296,'RAB Prices Short'!$E:$E,'All Prices combined'!$G296),IF($B296="RAB Long",SUMIFS('RAB Prices Long'!R:R,'RAB Prices Long'!$B:$B,'All Prices combined'!$D296,'RAB Prices Long'!$E:$E,'All Prices combined'!$G296)))),2)</f>
        <v>0</v>
      </c>
      <c r="P296" s="2">
        <f>ROUND(IF($B296="Annuity",SUMIFS('Annuity Prices'!S:S,'Annuity Prices'!$B:$B,$D296,'Annuity Prices'!$E:$E,$G296),IF($B296="RAB Short",SUMIFS('RAB Prices Short'!S:S,'RAB Prices Short'!$B:$B,'All Prices combined'!$D296,'RAB Prices Short'!$E:$E,'All Prices combined'!$G296),IF($B296="RAB Long",SUMIFS('RAB Prices Long'!S:S,'RAB Prices Long'!$B:$B,'All Prices combined'!$D296,'RAB Prices Long'!$E:$E,'All Prices combined'!$G296)))),2)</f>
        <v>0</v>
      </c>
      <c r="Q296" s="2">
        <f>ROUND(IF($B296="Annuity",SUMIFS('Annuity Prices'!T:T,'Annuity Prices'!$B:$B,$D296,'Annuity Prices'!$E:$E,$G296),IF($B296="RAB Short",SUMIFS('RAB Prices Short'!T:T,'RAB Prices Short'!$B:$B,'All Prices combined'!$D296,'RAB Prices Short'!$E:$E,'All Prices combined'!$G296),IF($B296="RAB Long",SUMIFS('RAB Prices Long'!T:T,'RAB Prices Long'!$B:$B,'All Prices combined'!$D296,'RAB Prices Long'!$E:$E,'All Prices combined'!$G296)))),2)</f>
        <v>0</v>
      </c>
      <c r="R296" s="2">
        <f>ROUND(IF($B296="Annuity",SUMIFS('Annuity Prices'!U:U,'Annuity Prices'!$B:$B,$D296,'Annuity Prices'!$E:$E,$G296),IF($B296="RAB Short",SUMIFS('RAB Prices Short'!U:U,'RAB Prices Short'!$B:$B,'All Prices combined'!$D296,'RAB Prices Short'!$E:$E,'All Prices combined'!$G296),IF($B296="RAB Long",SUMIFS('RAB Prices Long'!U:U,'RAB Prices Long'!$B:$B,'All Prices combined'!$D296,'RAB Prices Long'!$E:$E,'All Prices combined'!$G296)))),2)</f>
        <v>0</v>
      </c>
      <c r="S296" s="2">
        <f>ROUND(IF($B296="Annuity",SUMIFS('Annuity Prices'!V:V,'Annuity Prices'!$B:$B,$D296,'Annuity Prices'!$E:$E,$G296),IF($B296="RAB Short",SUMIFS('RAB Prices Short'!V:V,'RAB Prices Short'!$B:$B,'All Prices combined'!$D296,'RAB Prices Short'!$E:$E,'All Prices combined'!$G296),IF($B296="RAB Long",SUMIFS('RAB Prices Long'!V:V,'RAB Prices Long'!$B:$B,'All Prices combined'!$D296,'RAB Prices Long'!$E:$E,'All Prices combined'!$G296)))),2)</f>
        <v>0</v>
      </c>
      <c r="T296" s="2">
        <f>ROUND(IF($B296="Annuity",SUMIFS('Annuity Prices'!W:W,'Annuity Prices'!$B:$B,$D296,'Annuity Prices'!$E:$E,$G296),IF($B296="RAB Short",SUMIFS('RAB Prices Short'!W:W,'RAB Prices Short'!$B:$B,'All Prices combined'!$D296,'RAB Prices Short'!$E:$E,'All Prices combined'!$G296),IF($B296="RAB Long",SUMIFS('RAB Prices Long'!W:W,'RAB Prices Long'!$B:$B,'All Prices combined'!$D296,'RAB Prices Long'!$E:$E,'All Prices combined'!$G296)))),2)</f>
        <v>0</v>
      </c>
      <c r="U296" s="2">
        <f>ROUND(IF($B296="Annuity",SUMIFS('Annuity Prices'!X:X,'Annuity Prices'!$B:$B,$D296,'Annuity Prices'!$E:$E,$G296),IF($B296="RAB Short",SUMIFS('RAB Prices Short'!X:X,'RAB Prices Short'!$B:$B,'All Prices combined'!$D296,'RAB Prices Short'!$E:$E,'All Prices combined'!$G296),IF($B296="RAB Long",SUMIFS('RAB Prices Long'!X:X,'RAB Prices Long'!$B:$B,'All Prices combined'!$D296,'RAB Prices Long'!$E:$E,'All Prices combined'!$G296)))),2)</f>
        <v>0</v>
      </c>
      <c r="V296" s="2">
        <f>ROUND(IF($B296="Annuity",SUMIFS('Annuity Prices'!Y:Y,'Annuity Prices'!$B:$B,$D296,'Annuity Prices'!$E:$E,$G296),IF($B296="RAB Short",SUMIFS('RAB Prices Short'!Y:Y,'RAB Prices Short'!$B:$B,'All Prices combined'!$D296,'RAB Prices Short'!$E:$E,'All Prices combined'!$G296),IF($B296="RAB Long",SUMIFS('RAB Prices Long'!Y:Y,'RAB Prices Long'!$B:$B,'All Prices combined'!$D296,'RAB Prices Long'!$E:$E,'All Prices combined'!$G296)))),2)</f>
        <v>0</v>
      </c>
      <c r="W296" s="2">
        <f>ROUND(IF($B296="Annuity",SUMIFS('Annuity Prices'!Z:Z,'Annuity Prices'!$B:$B,$D296,'Annuity Prices'!$E:$E,$G296),IF($B296="RAB Short",SUMIFS('RAB Prices Short'!Z:Z,'RAB Prices Short'!$B:$B,'All Prices combined'!$D296,'RAB Prices Short'!$E:$E,'All Prices combined'!$G296),IF($B296="RAB Long",SUMIFS('RAB Prices Long'!Z:Z,'RAB Prices Long'!$B:$B,'All Prices combined'!$D296,'RAB Prices Long'!$E:$E,'All Prices combined'!$G296)))),2)</f>
        <v>0</v>
      </c>
      <c r="X296" s="2">
        <f>ROUND(IF($B296="Annuity",SUMIFS('Annuity Prices'!AA:AA,'Annuity Prices'!$B:$B,$D296,'Annuity Prices'!$E:$E,$G296),IF($B296="RAB Short",SUMIFS('RAB Prices Short'!AA:AA,'RAB Prices Short'!$B:$B,'All Prices combined'!$D296,'RAB Prices Short'!$E:$E,'All Prices combined'!$G296),IF($B296="RAB Long",SUMIFS('RAB Prices Long'!AA:AA,'RAB Prices Long'!$B:$B,'All Prices combined'!$D296,'RAB Prices Long'!$E:$E,'All Prices combined'!$G296)))),2)</f>
        <v>0</v>
      </c>
      <c r="Y296" s="2">
        <f>ROUND(IF($B296="Annuity",SUMIFS('Annuity Prices'!AB:AB,'Annuity Prices'!$B:$B,$D296,'Annuity Prices'!$E:$E,$G296),IF($B296="RAB Short",SUMIFS('RAB Prices Short'!AB:AB,'RAB Prices Short'!$B:$B,'All Prices combined'!$D296,'RAB Prices Short'!$E:$E,'All Prices combined'!$G296),IF($B296="RAB Long",SUMIFS('RAB Prices Long'!AB:AB,'RAB Prices Long'!$B:$B,'All Prices combined'!$D296,'RAB Prices Long'!$E:$E,'All Prices combined'!$G296)))),2)</f>
        <v>0</v>
      </c>
      <c r="Z296" s="2">
        <f>ROUND(IF($B296="Annuity",SUMIFS('Annuity Prices'!AC:AC,'Annuity Prices'!$B:$B,$D296,'Annuity Prices'!$E:$E,$G296),IF($B296="RAB Short",SUMIFS('RAB Prices Short'!AC:AC,'RAB Prices Short'!$B:$B,'All Prices combined'!$D296,'RAB Prices Short'!$E:$E,'All Prices combined'!$G296),IF($B296="RAB Long",SUMIFS('RAB Prices Long'!AC:AC,'RAB Prices Long'!$B:$B,'All Prices combined'!$D296,'RAB Prices Long'!$E:$E,'All Prices combined'!$G296)))),2)</f>
        <v>0</v>
      </c>
      <c r="AA296" s="2">
        <f>ROUND(IF($B296="Annuity",SUMIFS('Annuity Prices'!AD:AD,'Annuity Prices'!$B:$B,$D296,'Annuity Prices'!$E:$E,$G296),IF($B296="RAB Short",SUMIFS('RAB Prices Short'!AD:AD,'RAB Prices Short'!$B:$B,'All Prices combined'!$D296,'RAB Prices Short'!$E:$E,'All Prices combined'!$G296),IF($B296="RAB Long",SUMIFS('RAB Prices Long'!AD:AD,'RAB Prices Long'!$B:$B,'All Prices combined'!$D296,'RAB Prices Long'!$E:$E,'All Prices combined'!$G296)))),2)</f>
        <v>0</v>
      </c>
      <c r="AB296" s="2">
        <f>ROUND(IF($B296="Annuity",SUMIFS('Annuity Prices'!AE:AE,'Annuity Prices'!$B:$B,$D296,'Annuity Prices'!$E:$E,$G296),IF($B296="RAB Short",SUMIFS('RAB Prices Short'!AE:AE,'RAB Prices Short'!$B:$B,'All Prices combined'!$D296,'RAB Prices Short'!$E:$E,'All Prices combined'!$G296),IF($B296="RAB Long",SUMIFS('RAB Prices Long'!AE:AE,'RAB Prices Long'!$B:$B,'All Prices combined'!$D296,'RAB Prices Long'!$E:$E,'All Prices combined'!$G296)))),2)</f>
        <v>0</v>
      </c>
      <c r="AC296" s="2">
        <f>ROUND(IF($B296="Annuity",SUMIFS('Annuity Prices'!AF:AF,'Annuity Prices'!$B:$B,$D296,'Annuity Prices'!$E:$E,$G296),IF($B296="RAB Short",SUMIFS('RAB Prices Short'!AF:AF,'RAB Prices Short'!$B:$B,'All Prices combined'!$D296,'RAB Prices Short'!$E:$E,'All Prices combined'!$G296),IF($B296="RAB Long",SUMIFS('RAB Prices Long'!AF:AF,'RAB Prices Long'!$B:$B,'All Prices combined'!$D296,'RAB Prices Long'!$E:$E,'All Prices combined'!$G296)))),2)</f>
        <v>0</v>
      </c>
      <c r="AD296" s="2">
        <f>ROUND(IF($B296="Annuity",SUMIFS('Annuity Prices'!AG:AG,'Annuity Prices'!$B:$B,$D296,'Annuity Prices'!$E:$E,$G296),IF($B296="RAB Short",SUMIFS('RAB Prices Short'!AG:AG,'RAB Prices Short'!$B:$B,'All Prices combined'!$D296,'RAB Prices Short'!$E:$E,'All Prices combined'!$G296),IF($B296="RAB Long",SUMIFS('RAB Prices Long'!AG:AG,'RAB Prices Long'!$B:$B,'All Prices combined'!$D296,'RAB Prices Long'!$E:$E,'All Prices combined'!$G296)))),2)</f>
        <v>0</v>
      </c>
      <c r="AE296" s="2">
        <f>ROUND(IF($B296="Annuity",SUMIFS('Annuity Prices'!AH:AH,'Annuity Prices'!$B:$B,$D296,'Annuity Prices'!$E:$E,$G296),IF($B296="RAB Short",SUMIFS('RAB Prices Short'!AH:AH,'RAB Prices Short'!$B:$B,'All Prices combined'!$D296,'RAB Prices Short'!$E:$E,'All Prices combined'!$G296),IF($B296="RAB Long",SUMIFS('RAB Prices Long'!AH:AH,'RAB Prices Long'!$B:$B,'All Prices combined'!$D296,'RAB Prices Long'!$E:$E,'All Prices combined'!$G296)))),2)</f>
        <v>0</v>
      </c>
      <c r="AF296" s="2">
        <f>ROUND(IF($B296="Annuity",SUMIFS('Annuity Prices'!AI:AI,'Annuity Prices'!$B:$B,$D296,'Annuity Prices'!$E:$E,$G296),IF($B296="RAB Short",SUMIFS('RAB Prices Short'!AI:AI,'RAB Prices Short'!$B:$B,'All Prices combined'!$D296,'RAB Prices Short'!$E:$E,'All Prices combined'!$G296),IF($B296="RAB Long",SUMIFS('RAB Prices Long'!AI:AI,'RAB Prices Long'!$B:$B,'All Prices combined'!$D296,'RAB Prices Long'!$E:$E,'All Prices combined'!$G296)))),2)</f>
        <v>0</v>
      </c>
      <c r="AG296" s="2">
        <f>ROUND(IF($B296="Annuity",SUMIFS('Annuity Prices'!AJ:AJ,'Annuity Prices'!$B:$B,$D296,'Annuity Prices'!$E:$E,$G296),IF($B296="RAB Short",SUMIFS('RAB Prices Short'!AJ:AJ,'RAB Prices Short'!$B:$B,'All Prices combined'!$D296,'RAB Prices Short'!$E:$E,'All Prices combined'!$G296),IF($B296="RAB Long",SUMIFS('RAB Prices Long'!AJ:AJ,'RAB Prices Long'!$B:$B,'All Prices combined'!$D296,'RAB Prices Long'!$E:$E,'All Prices combined'!$G296)))),2)</f>
        <v>0</v>
      </c>
      <c r="AH296" s="2">
        <f>ROUND(IF($B296="Annuity",SUMIFS('Annuity Prices'!AK:AK,'Annuity Prices'!$B:$B,$D296,'Annuity Prices'!$E:$E,$G296),IF($B296="RAB Short",SUMIFS('RAB Prices Short'!AK:AK,'RAB Prices Short'!$B:$B,'All Prices combined'!$D296,'RAB Prices Short'!$E:$E,'All Prices combined'!$G296),IF($B296="RAB Long",SUMIFS('RAB Prices Long'!AK:AK,'RAB Prices Long'!$B:$B,'All Prices combined'!$D296,'RAB Prices Long'!$E:$E,'All Prices combined'!$G296)))),2)</f>
        <v>0</v>
      </c>
      <c r="AI296" s="2">
        <f>ROUND(IF($B296="Annuity",SUMIFS('Annuity Prices'!AL:AL,'Annuity Prices'!$B:$B,$D296,'Annuity Prices'!$E:$E,$G296),IF($B296="RAB Short",SUMIFS('RAB Prices Short'!AL:AL,'RAB Prices Short'!$B:$B,'All Prices combined'!$D296,'RAB Prices Short'!$E:$E,'All Prices combined'!$G296),IF($B296="RAB Long",SUMIFS('RAB Prices Long'!AL:AL,'RAB Prices Long'!$B:$B,'All Prices combined'!$D296,'RAB Prices Long'!$E:$E,'All Prices combined'!$G296)))),2)</f>
        <v>0</v>
      </c>
      <c r="AJ296" s="2">
        <f>ROUND(IF($B296="Annuity",SUMIFS('Annuity Prices'!AM:AM,'Annuity Prices'!$B:$B,$D296,'Annuity Prices'!$E:$E,$G296),IF($B296="RAB Short",SUMIFS('RAB Prices Short'!AM:AM,'RAB Prices Short'!$B:$B,'All Prices combined'!$D296,'RAB Prices Short'!$E:$E,'All Prices combined'!$G296),IF($B296="RAB Long",SUMIFS('RAB Prices Long'!AM:AM,'RAB Prices Long'!$B:$B,'All Prices combined'!$D296,'RAB Prices Long'!$E:$E,'All Prices combined'!$G296)))),2)</f>
        <v>0</v>
      </c>
      <c r="AK296" s="2">
        <f>ROUND(IF($B296="Annuity",SUMIFS('Annuity Prices'!AN:AN,'Annuity Prices'!$B:$B,$D296,'Annuity Prices'!$E:$E,$G296),IF($B296="RAB Short",SUMIFS('RAB Prices Short'!AN:AN,'RAB Prices Short'!$B:$B,'All Prices combined'!$D296,'RAB Prices Short'!$E:$E,'All Prices combined'!$G296),IF($B296="RAB Long",SUMIFS('RAB Prices Long'!AN:AN,'RAB Prices Long'!$B:$B,'All Prices combined'!$D296,'RAB Prices Long'!$E:$E,'All Prices combined'!$G296)))),2)</f>
        <v>0</v>
      </c>
      <c r="AL296" s="2">
        <f>ROUND(IF($B296="Annuity",SUMIFS('Annuity Prices'!AO:AO,'Annuity Prices'!$B:$B,$D296,'Annuity Prices'!$E:$E,$G296),IF($B296="RAB Short",SUMIFS('RAB Prices Short'!AO:AO,'RAB Prices Short'!$B:$B,'All Prices combined'!$D296,'RAB Prices Short'!$E:$E,'All Prices combined'!$G296),IF($B296="RAB Long",SUMIFS('RAB Prices Long'!AO:AO,'RAB Prices Long'!$B:$B,'All Prices combined'!$D296,'RAB Prices Long'!$E:$E,'All Prices combined'!$G296)))),2)</f>
        <v>0</v>
      </c>
      <c r="AM296" s="2">
        <f>ROUND(IF($B296="Annuity",SUMIFS('Annuity Prices'!AP:AP,'Annuity Prices'!$B:$B,$D296,'Annuity Prices'!$E:$E,$G296),IF($B296="RAB Short",SUMIFS('RAB Prices Short'!AP:AP,'RAB Prices Short'!$B:$B,'All Prices combined'!$D296,'RAB Prices Short'!$E:$E,'All Prices combined'!$G296),IF($B296="RAB Long",SUMIFS('RAB Prices Long'!AP:AP,'RAB Prices Long'!$B:$B,'All Prices combined'!$D296,'RAB Prices Long'!$E:$E,'All Prices combined'!$G296)))),2)</f>
        <v>0</v>
      </c>
      <c r="AN296" s="2">
        <f>ROUND(IF($B296="Annuity",SUMIFS('Annuity Prices'!AQ:AQ,'Annuity Prices'!$B:$B,$D296,'Annuity Prices'!$E:$E,$G296),IF($B296="RAB Short",SUMIFS('RAB Prices Short'!AQ:AQ,'RAB Prices Short'!$B:$B,'All Prices combined'!$D296,'RAB Prices Short'!$E:$E,'All Prices combined'!$G296),IF($B296="RAB Long",SUMIFS('RAB Prices Long'!AQ:AQ,'RAB Prices Long'!$B:$B,'All Prices combined'!$D296,'RAB Prices Long'!$E:$E,'All Prices combined'!$G296)))),2)</f>
        <v>0</v>
      </c>
      <c r="AO296" s="2">
        <f>ROUND(IF($B296="Annuity",SUMIFS('Annuity Prices'!AR:AR,'Annuity Prices'!$B:$B,$D296,'Annuity Prices'!$E:$E,$G296),IF($B296="RAB Short",SUMIFS('RAB Prices Short'!AR:AR,'RAB Prices Short'!$B:$B,'All Prices combined'!$D296,'RAB Prices Short'!$E:$E,'All Prices combined'!$G296),IF($B296="RAB Long",SUMIFS('RAB Prices Long'!AR:AR,'RAB Prices Long'!$B:$B,'All Prices combined'!$D296,'RAB Prices Long'!$E:$E,'All Prices combined'!$G296)))),2)</f>
        <v>0</v>
      </c>
      <c r="AP296" s="2">
        <f>ROUND(IF($B296="Annuity",SUMIFS('Annuity Prices'!AS:AS,'Annuity Prices'!$B:$B,$D296,'Annuity Prices'!$E:$E,$G296),IF($B296="RAB Short",SUMIFS('RAB Prices Short'!AS:AS,'RAB Prices Short'!$B:$B,'All Prices combined'!$D296,'RAB Prices Short'!$E:$E,'All Prices combined'!$G296),IF($B296="RAB Long",SUMIFS('RAB Prices Long'!AS:AS,'RAB Prices Long'!$B:$B,'All Prices combined'!$D296,'RAB Prices Long'!$E:$E,'All Prices combined'!$G296)))),2)</f>
        <v>0</v>
      </c>
      <c r="AQ296" s="2">
        <f>ROUND(IF($B296="Annuity",SUMIFS('Annuity Prices'!AT:AT,'Annuity Prices'!$B:$B,$D296,'Annuity Prices'!$E:$E,$G296),IF($B296="RAB Short",SUMIFS('RAB Prices Short'!AT:AT,'RAB Prices Short'!$B:$B,'All Prices combined'!$D296,'RAB Prices Short'!$E:$E,'All Prices combined'!$G296),IF($B296="RAB Long",SUMIFS('RAB Prices Long'!AT:AT,'RAB Prices Long'!$B:$B,'All Prices combined'!$D296,'RAB Prices Long'!$E:$E,'All Prices combined'!$G296)))),2)</f>
        <v>0</v>
      </c>
      <c r="AR296" s="2">
        <f>ROUND(IF($B296="Annuity",SUMIFS('Annuity Prices'!AU:AU,'Annuity Prices'!$B:$B,$D296,'Annuity Prices'!$E:$E,$G296),IF($B296="RAB Short",SUMIFS('RAB Prices Short'!AU:AU,'RAB Prices Short'!$B:$B,'All Prices combined'!$D296,'RAB Prices Short'!$E:$E,'All Prices combined'!$G296),IF($B296="RAB Long",SUMIFS('RAB Prices Long'!AU:AU,'RAB Prices Long'!$B:$B,'All Prices combined'!$D296,'RAB Prices Long'!$E:$E,'All Prices combined'!$G296)))),2)</f>
        <v>0</v>
      </c>
      <c r="AS296" s="2">
        <f>ROUND(IF($B296="Annuity",SUMIFS('Annuity Prices'!AV:AV,'Annuity Prices'!$B:$B,$D296,'Annuity Prices'!$E:$E,$G296),IF($B296="RAB Short",SUMIFS('RAB Prices Short'!AV:AV,'RAB Prices Short'!$B:$B,'All Prices combined'!$D296,'RAB Prices Short'!$E:$E,'All Prices combined'!$G296),IF($B296="RAB Long",SUMIFS('RAB Prices Long'!AV:AV,'RAB Prices Long'!$B:$B,'All Prices combined'!$D296,'RAB Prices Long'!$E:$E,'All Prices combined'!$G296)))),2)</f>
        <v>0</v>
      </c>
      <c r="AT296" s="2">
        <f>ROUND(IF($B296="Annuity",SUMIFS('Annuity Prices'!AW:AW,'Annuity Prices'!$B:$B,$D296,'Annuity Prices'!$E:$E,$G296),IF($B296="RAB Short",SUMIFS('RAB Prices Short'!AW:AW,'RAB Prices Short'!$B:$B,'All Prices combined'!$D296,'RAB Prices Short'!$E:$E,'All Prices combined'!$G296),IF($B296="RAB Long",SUMIFS('RAB Prices Long'!AW:AW,'RAB Prices Long'!$B:$B,'All Prices combined'!$D296,'RAB Prices Long'!$E:$E,'All Prices combined'!$G296)))),2)</f>
        <v>0</v>
      </c>
      <c r="AU296" s="2">
        <f>ROUND(IF($B296="Annuity",SUMIFS('Annuity Prices'!AX:AX,'Annuity Prices'!$B:$B,$D296,'Annuity Prices'!$E:$E,$G296),IF($B296="RAB Short",SUMIFS('RAB Prices Short'!AX:AX,'RAB Prices Short'!$B:$B,'All Prices combined'!$D296,'RAB Prices Short'!$E:$E,'All Prices combined'!$G296),IF($B296="RAB Long",SUMIFS('RAB Prices Long'!AX:AX,'RAB Prices Long'!$B:$B,'All Prices combined'!$D296,'RAB Prices Long'!$E:$E,'All Prices combined'!$G296)))),2)</f>
        <v>0</v>
      </c>
      <c r="AV296" s="2">
        <f>ROUND(IF($B296="Annuity",SUMIFS('Annuity Prices'!AY:AY,'Annuity Prices'!$B:$B,$D296,'Annuity Prices'!$E:$E,$G296),IF($B296="RAB Short",SUMIFS('RAB Prices Short'!AY:AY,'RAB Prices Short'!$B:$B,'All Prices combined'!$D296,'RAB Prices Short'!$E:$E,'All Prices combined'!$G296),IF($B296="RAB Long",SUMIFS('RAB Prices Long'!AY:AY,'RAB Prices Long'!$B:$B,'All Prices combined'!$D296,'RAB Prices Long'!$E:$E,'All Prices combined'!$G296)))),2)</f>
        <v>0</v>
      </c>
      <c r="AW296" s="2">
        <f>ROUND(IF($B296="Annuity",SUMIFS('Annuity Prices'!AZ:AZ,'Annuity Prices'!$B:$B,$D296,'Annuity Prices'!$E:$E,$G296),IF($B296="RAB Short",SUMIFS('RAB Prices Short'!AZ:AZ,'RAB Prices Short'!$B:$B,'All Prices combined'!$D296,'RAB Prices Short'!$E:$E,'All Prices combined'!$G296),IF($B296="RAB Long",SUMIFS('RAB Prices Long'!AZ:AZ,'RAB Prices Long'!$B:$B,'All Prices combined'!$D296,'RAB Prices Long'!$E:$E,'All Prices combined'!$G296)))),2)</f>
        <v>0</v>
      </c>
      <c r="AX296" s="2">
        <f>ROUND(IF($B296="Annuity",SUMIFS('Annuity Prices'!BA:BA,'Annuity Prices'!$B:$B,$D296,'Annuity Prices'!$E:$E,$G296),IF($B296="RAB Short",SUMIFS('RAB Prices Short'!BA:BA,'RAB Prices Short'!$B:$B,'All Prices combined'!$D296,'RAB Prices Short'!$E:$E,'All Prices combined'!$G296),IF($B296="RAB Long",SUMIFS('RAB Prices Long'!BA:BA,'RAB Prices Long'!$B:$B,'All Prices combined'!$D296,'RAB Prices Long'!$E:$E,'All Prices combined'!$G296)))),2)</f>
        <v>0</v>
      </c>
      <c r="AY296" s="2">
        <f>ROUND(IF($B296="Annuity",SUMIFS('Annuity Prices'!BB:BB,'Annuity Prices'!$B:$B,$D296,'Annuity Prices'!$E:$E,$G296),IF($B296="RAB Short",SUMIFS('RAB Prices Short'!BB:BB,'RAB Prices Short'!$B:$B,'All Prices combined'!$D296,'RAB Prices Short'!$E:$E,'All Prices combined'!$G296),IF($B296="RAB Long",SUMIFS('RAB Prices Long'!BB:BB,'RAB Prices Long'!$B:$B,'All Prices combined'!$D296,'RAB Prices Long'!$E:$E,'All Prices combined'!$G296)))),2)</f>
        <v>0</v>
      </c>
      <c r="AZ296" s="2">
        <f>ROUND(IF($B296="Annuity",SUMIFS('Annuity Prices'!BC:BC,'Annuity Prices'!$B:$B,$D296,'Annuity Prices'!$E:$E,$G296),IF($B296="RAB Short",SUMIFS('RAB Prices Short'!BC:BC,'RAB Prices Short'!$B:$B,'All Prices combined'!$D296,'RAB Prices Short'!$E:$E,'All Prices combined'!$G296),IF($B296="RAB Long",SUMIFS('RAB Prices Long'!BC:BC,'RAB Prices Long'!$B:$B,'All Prices combined'!$D296,'RAB Prices Long'!$E:$E,'All Prices combined'!$G296)))),2)</f>
        <v>0</v>
      </c>
      <c r="BA296" s="2">
        <f>ROUND(IF($B296="Annuity",SUMIFS('Annuity Prices'!BD:BD,'Annuity Prices'!$B:$B,$D296,'Annuity Prices'!$E:$E,$G296),IF($B296="RAB Short",SUMIFS('RAB Prices Short'!BD:BD,'RAB Prices Short'!$B:$B,'All Prices combined'!$D296,'RAB Prices Short'!$E:$E,'All Prices combined'!$G296),IF($B296="RAB Long",SUMIFS('RAB Prices Long'!BD:BD,'RAB Prices Long'!$B:$B,'All Prices combined'!$D296,'RAB Prices Long'!$E:$E,'All Prices combined'!$G296)))),2)</f>
        <v>0</v>
      </c>
      <c r="BB296" s="2">
        <f>ROUND(IF($B296="Annuity",SUMIFS('Annuity Prices'!BE:BE,'Annuity Prices'!$B:$B,$D296,'Annuity Prices'!$E:$E,$G296),IF($B296="RAB Short",SUMIFS('RAB Prices Short'!BE:BE,'RAB Prices Short'!$B:$B,'All Prices combined'!$D296,'RAB Prices Short'!$E:$E,'All Prices combined'!$G296),IF($B296="RAB Long",SUMIFS('RAB Prices Long'!BE:BE,'RAB Prices Long'!$B:$B,'All Prices combined'!$D296,'RAB Prices Long'!$E:$E,'All Prices combined'!$G296)))),2)</f>
        <v>0</v>
      </c>
      <c r="BC296" s="2">
        <f>ROUND(IF($B296="Annuity",SUMIFS('Annuity Prices'!BF:BF,'Annuity Prices'!$B:$B,$D296,'Annuity Prices'!$E:$E,$G296),IF($B296="RAB Short",SUMIFS('RAB Prices Short'!BF:BF,'RAB Prices Short'!$B:$B,'All Prices combined'!$D296,'RAB Prices Short'!$E:$E,'All Prices combined'!$G296),IF($B296="RAB Long",SUMIFS('RAB Prices Long'!BF:BF,'RAB Prices Long'!$B:$B,'All Prices combined'!$D296,'RAB Prices Long'!$E:$E,'All Prices combined'!$G296)))),2)</f>
        <v>0</v>
      </c>
      <c r="BD296" s="2">
        <f>ROUND(IF($B296="Annuity",SUMIFS('Annuity Prices'!BG:BG,'Annuity Prices'!$B:$B,$D296,'Annuity Prices'!$E:$E,$G296),IF($B296="RAB Short",SUMIFS('RAB Prices Short'!BG:BG,'RAB Prices Short'!$B:$B,'All Prices combined'!$D296,'RAB Prices Short'!$E:$E,'All Prices combined'!$G296),IF($B296="RAB Long",SUMIFS('RAB Prices Long'!BG:BG,'RAB Prices Long'!$B:$B,'All Prices combined'!$D296,'RAB Prices Long'!$E:$E,'All Prices combined'!$G296)))),2)</f>
        <v>0</v>
      </c>
      <c r="BE296" s="2">
        <f>ROUND(IF($B296="Annuity",SUMIFS('Annuity Prices'!BH:BH,'Annuity Prices'!$B:$B,$D296,'Annuity Prices'!$E:$E,$G296),IF($B296="RAB Short",SUMIFS('RAB Prices Short'!BH:BH,'RAB Prices Short'!$B:$B,'All Prices combined'!$D296,'RAB Prices Short'!$E:$E,'All Prices combined'!$G296),IF($B296="RAB Long",SUMIFS('RAB Prices Long'!BH:BH,'RAB Prices Long'!$B:$B,'All Prices combined'!$D296,'RAB Prices Long'!$E:$E,'All Prices combined'!$G296)))),2)</f>
        <v>0</v>
      </c>
      <c r="BF296" s="2">
        <f>ROUND(IF($B296="Annuity",SUMIFS('Annuity Prices'!BI:BI,'Annuity Prices'!$B:$B,$D296,'Annuity Prices'!$E:$E,$G296),IF($B296="RAB Short",SUMIFS('RAB Prices Short'!BI:BI,'RAB Prices Short'!$B:$B,'All Prices combined'!$D296,'RAB Prices Short'!$E:$E,'All Prices combined'!$G296),IF($B296="RAB Long",SUMIFS('RAB Prices Long'!BI:BI,'RAB Prices Long'!$B:$B,'All Prices combined'!$D296,'RAB Prices Long'!$E:$E,'All Prices combined'!$G296)))),2)</f>
        <v>0</v>
      </c>
      <c r="BG296" s="2">
        <f>ROUND(IF($B296="Annuity",SUMIFS('Annuity Prices'!BJ:BJ,'Annuity Prices'!$B:$B,$D296,'Annuity Prices'!$E:$E,$G296),IF($B296="RAB Short",SUMIFS('RAB Prices Short'!BJ:BJ,'RAB Prices Short'!$B:$B,'All Prices combined'!$D296,'RAB Prices Short'!$E:$E,'All Prices combined'!$G296),IF($B296="RAB Long",SUMIFS('RAB Prices Long'!BJ:BJ,'RAB Prices Long'!$B:$B,'All Prices combined'!$D296,'RAB Prices Long'!$E:$E,'All Prices combined'!$G296)))),2)</f>
        <v>0</v>
      </c>
      <c r="BH296" s="2">
        <f>ROUND(IF($B296="Annuity",SUMIFS('Annuity Prices'!BK:BK,'Annuity Prices'!$B:$B,$D296,'Annuity Prices'!$E:$E,$G296),IF($B296="RAB Short",SUMIFS('RAB Prices Short'!BK:BK,'RAB Prices Short'!$B:$B,'All Prices combined'!$D296,'RAB Prices Short'!$E:$E,'All Prices combined'!$G296),IF($B296="RAB Long",SUMIFS('RAB Prices Long'!BK:BK,'RAB Prices Long'!$B:$B,'All Prices combined'!$D296,'RAB Prices Long'!$E:$E,'All Prices combined'!$G296)))),2)</f>
        <v>0</v>
      </c>
      <c r="BI296" s="2">
        <f>ROUND(IF($B296="Annuity",SUMIFS('Annuity Prices'!BL:BL,'Annuity Prices'!$B:$B,$D296,'Annuity Prices'!$E:$E,$G296),IF($B296="RAB Short",SUMIFS('RAB Prices Short'!BL:BL,'RAB Prices Short'!$B:$B,'All Prices combined'!$D296,'RAB Prices Short'!$E:$E,'All Prices combined'!$G296),IF($B296="RAB Long",SUMIFS('RAB Prices Long'!BL:BL,'RAB Prices Long'!$B:$B,'All Prices combined'!$D296,'RAB Prices Long'!$E:$E,'All Prices combined'!$G296)))),2)</f>
        <v>0</v>
      </c>
      <c r="BJ296" s="2">
        <f>ROUND(IF($B296="Annuity",SUMIFS('Annuity Prices'!BM:BM,'Annuity Prices'!$B:$B,$D296,'Annuity Prices'!$E:$E,$G296),IF($B296="RAB Short",SUMIFS('RAB Prices Short'!BM:BM,'RAB Prices Short'!$B:$B,'All Prices combined'!$D296,'RAB Prices Short'!$E:$E,'All Prices combined'!$G296),IF($B296="RAB Long",SUMIFS('RAB Prices Long'!BM:BM,'RAB Prices Long'!$B:$B,'All Prices combined'!$D296,'RAB Prices Long'!$E:$E,'All Prices combined'!$G296)))),2)</f>
        <v>0</v>
      </c>
      <c r="BK296" s="2">
        <f>ROUND(IF($B296="Annuity",SUMIFS('Annuity Prices'!BN:BN,'Annuity Prices'!$B:$B,$D296,'Annuity Prices'!$E:$E,$G296),IF($B296="RAB Short",SUMIFS('RAB Prices Short'!BN:BN,'RAB Prices Short'!$B:$B,'All Prices combined'!$D296,'RAB Prices Short'!$E:$E,'All Prices combined'!$G296),IF($B296="RAB Long",SUMIFS('RAB Prices Long'!BN:BN,'RAB Prices Long'!$B:$B,'All Prices combined'!$D296,'RAB Prices Long'!$E:$E,'All Prices combined'!$G296)))),2)</f>
        <v>0</v>
      </c>
      <c r="BL296" s="2">
        <f>ROUND(IF($B296="Annuity",SUMIFS('Annuity Prices'!BO:BO,'Annuity Prices'!$B:$B,$D296,'Annuity Prices'!$E:$E,$G296),IF($B296="RAB Short",SUMIFS('RAB Prices Short'!BO:BO,'RAB Prices Short'!$B:$B,'All Prices combined'!$D296,'RAB Prices Short'!$E:$E,'All Prices combined'!$G296),IF($B296="RAB Long",SUMIFS('RAB Prices Long'!BO:BO,'RAB Prices Long'!$B:$B,'All Prices combined'!$D296,'RAB Prices Long'!$E:$E,'All Prices combined'!$G296)))),2)</f>
        <v>0</v>
      </c>
      <c r="BM296" s="2">
        <f>ROUND(IF($B296="Annuity",SUMIFS('Annuity Prices'!BP:BP,'Annuity Prices'!$B:$B,$D296,'Annuity Prices'!$E:$E,$G296),IF($B296="RAB Short",SUMIFS('RAB Prices Short'!BP:BP,'RAB Prices Short'!$B:$B,'All Prices combined'!$D296,'RAB Prices Short'!$E:$E,'All Prices combined'!$G296),IF($B296="RAB Long",SUMIFS('RAB Prices Long'!BP:BP,'RAB Prices Long'!$B:$B,'All Prices combined'!$D296,'RAB Prices Long'!$E:$E,'All Prices combined'!$G296)))),2)</f>
        <v>0</v>
      </c>
      <c r="BN296" s="2">
        <f>ROUND(IF($B296="Annuity",SUMIFS('Annuity Prices'!BQ:BQ,'Annuity Prices'!$B:$B,$D296,'Annuity Prices'!$E:$E,$G296),IF($B296="RAB Short",SUMIFS('RAB Prices Short'!BQ:BQ,'RAB Prices Short'!$B:$B,'All Prices combined'!$D296,'RAB Prices Short'!$E:$E,'All Prices combined'!$G296),IF($B296="RAB Long",SUMIFS('RAB Prices Long'!BQ:BQ,'RAB Prices Long'!$B:$B,'All Prices combined'!$D296,'RAB Prices Long'!$E:$E,'All Prices combined'!$G296)))),2)</f>
        <v>0</v>
      </c>
      <c r="BO296" s="2">
        <f>ROUND(IF($B296="Annuity",SUMIFS('Annuity Prices'!BR:BR,'Annuity Prices'!$B:$B,$D296,'Annuity Prices'!$E:$E,$G296),IF($B296="RAB Short",SUMIFS('RAB Prices Short'!BR:BR,'RAB Prices Short'!$B:$B,'All Prices combined'!$D296,'RAB Prices Short'!$E:$E,'All Prices combined'!$G296),IF($B296="RAB Long",SUMIFS('RAB Prices Long'!BR:BR,'RAB Prices Long'!$B:$B,'All Prices combined'!$D296,'RAB Prices Long'!$E:$E,'All Prices combined'!$G296)))),2)</f>
        <v>0</v>
      </c>
      <c r="BP296" s="2">
        <f>ROUND(IF($B296="Annuity",SUMIFS('Annuity Prices'!BS:BS,'Annuity Prices'!$B:$B,$D296,'Annuity Prices'!$E:$E,$G296),IF($B296="RAB Short",SUMIFS('RAB Prices Short'!BS:BS,'RAB Prices Short'!$B:$B,'All Prices combined'!$D296,'RAB Prices Short'!$E:$E,'All Prices combined'!$G296),IF($B296="RAB Long",SUMIFS('RAB Prices Long'!BS:BS,'RAB Prices Long'!$B:$B,'All Prices combined'!$D296,'RAB Prices Long'!$E:$E,'All Prices combined'!$G296)))),2)</f>
        <v>0</v>
      </c>
      <c r="BQ296" s="2">
        <f>ROUND(IF($B296="Annuity",SUMIFS('Annuity Prices'!BT:BT,'Annuity Prices'!$B:$B,$D296,'Annuity Prices'!$E:$E,$G296),IF($B296="RAB Short",SUMIFS('RAB Prices Short'!BT:BT,'RAB Prices Short'!$B:$B,'All Prices combined'!$D296,'RAB Prices Short'!$E:$E,'All Prices combined'!$G296),IF($B296="RAB Long",SUMIFS('RAB Prices Long'!BT:BT,'RAB Prices Long'!$B:$B,'All Prices combined'!$D296,'RAB Prices Long'!$E:$E,'All Prices combined'!$G296)))),2)</f>
        <v>0</v>
      </c>
      <c r="BR296" s="2">
        <f>ROUND(IF($B296="Annuity",SUMIFS('Annuity Prices'!BU:BU,'Annuity Prices'!$B:$B,$D296,'Annuity Prices'!$E:$E,$G296),IF($B296="RAB Short",SUMIFS('RAB Prices Short'!BU:BU,'RAB Prices Short'!$B:$B,'All Prices combined'!$D296,'RAB Prices Short'!$E:$E,'All Prices combined'!$G296),IF($B296="RAB Long",SUMIFS('RAB Prices Long'!BU:BU,'RAB Prices Long'!$B:$B,'All Prices combined'!$D296,'RAB Prices Long'!$E:$E,'All Prices combined'!$G296)))),2)</f>
        <v>0</v>
      </c>
      <c r="BS296" s="2">
        <f>ROUND(IF($B296="Annuity",SUMIFS('Annuity Prices'!BV:BV,'Annuity Prices'!$B:$B,$D296,'Annuity Prices'!$E:$E,$G296),IF($B296="RAB Short",SUMIFS('RAB Prices Short'!BV:BV,'RAB Prices Short'!$B:$B,'All Prices combined'!$D296,'RAB Prices Short'!$E:$E,'All Prices combined'!$G296),IF($B296="RAB Long",SUMIFS('RAB Prices Long'!BV:BV,'RAB Prices Long'!$B:$B,'All Prices combined'!$D296,'RAB Prices Long'!$E:$E,'All Prices combined'!$G296)))),2)</f>
        <v>0</v>
      </c>
      <c r="BT296" s="2">
        <f>ROUND(IF($B296="Annuity",SUMIFS('Annuity Prices'!BW:BW,'Annuity Prices'!$B:$B,$D296,'Annuity Prices'!$E:$E,$G296),IF($B296="RAB Short",SUMIFS('RAB Prices Short'!BW:BW,'RAB Prices Short'!$B:$B,'All Prices combined'!$D296,'RAB Prices Short'!$E:$E,'All Prices combined'!$G296),IF($B296="RAB Long",SUMIFS('RAB Prices Long'!BW:BW,'RAB Prices Long'!$B:$B,'All Prices combined'!$D296,'RAB Prices Long'!$E:$E,'All Prices combined'!$G296)))),2)</f>
        <v>0</v>
      </c>
      <c r="BU296" s="2">
        <f>ROUND(IF($B296="Annuity",SUMIFS('Annuity Prices'!BX:BX,'Annuity Prices'!$B:$B,$D296,'Annuity Prices'!$E:$E,$G296),IF($B296="RAB Short",SUMIFS('RAB Prices Short'!BX:BX,'RAB Prices Short'!$B:$B,'All Prices combined'!$D296,'RAB Prices Short'!$E:$E,'All Prices combined'!$G296),IF($B296="RAB Long",SUMIFS('RAB Prices Long'!BX:BX,'RAB Prices Long'!$B:$B,'All Prices combined'!$D296,'RAB Prices Long'!$E:$E,'All Prices combined'!$G296)))),2)</f>
        <v>0</v>
      </c>
    </row>
    <row r="297" spans="2:73" x14ac:dyDescent="0.25">
      <c r="B297" t="s">
        <v>44</v>
      </c>
      <c r="C297">
        <v>19</v>
      </c>
      <c r="D297" t="s">
        <v>186</v>
      </c>
      <c r="E297" t="s">
        <v>183</v>
      </c>
      <c r="F297">
        <v>19</v>
      </c>
      <c r="G297" t="s">
        <v>38</v>
      </c>
      <c r="H297" t="s">
        <v>150</v>
      </c>
      <c r="I297" s="2">
        <f>ROUND(IF($B297="Annuity",SUMIFS('Annuity Prices'!L:L,'Annuity Prices'!$B:$B,$D297,'Annuity Prices'!$E:$E,$G297),IF($B297="RAB Short",SUMIFS('RAB Prices Short'!L:L,'RAB Prices Short'!$B:$B,'All Prices combined'!$D297,'RAB Prices Short'!$E:$E,'All Prices combined'!$G297),IF($B297="RAB Long",SUMIFS('RAB Prices Long'!L:L,'RAB Prices Long'!$B:$B,'All Prices combined'!$D297,'RAB Prices Long'!$E:$E,'All Prices combined'!$G297)))),2)</f>
        <v>0</v>
      </c>
      <c r="J297" s="2">
        <f>ROUND(IF($B297="Annuity",SUMIFS('Annuity Prices'!M:M,'Annuity Prices'!$B:$B,$D297,'Annuity Prices'!$E:$E,$G297),IF($B297="RAB Short",SUMIFS('RAB Prices Short'!M:M,'RAB Prices Short'!$B:$B,'All Prices combined'!$D297,'RAB Prices Short'!$E:$E,'All Prices combined'!$G297),IF($B297="RAB Long",SUMIFS('RAB Prices Long'!M:M,'RAB Prices Long'!$B:$B,'All Prices combined'!$D297,'RAB Prices Long'!$E:$E,'All Prices combined'!$G297)))),2)</f>
        <v>0</v>
      </c>
      <c r="K297" s="2">
        <f>ROUND(IF($B297="Annuity",SUMIFS('Annuity Prices'!N:N,'Annuity Prices'!$B:$B,$D297,'Annuity Prices'!$E:$E,$G297),IF($B297="RAB Short",SUMIFS('RAB Prices Short'!N:N,'RAB Prices Short'!$B:$B,'All Prices combined'!$D297,'RAB Prices Short'!$E:$E,'All Prices combined'!$G297),IF($B297="RAB Long",SUMIFS('RAB Prices Long'!N:N,'RAB Prices Long'!$B:$B,'All Prices combined'!$D297,'RAB Prices Long'!$E:$E,'All Prices combined'!$G297)))),2)</f>
        <v>45.53</v>
      </c>
      <c r="L297" s="2">
        <f>ROUND(IF($B297="Annuity",SUMIFS('Annuity Prices'!O:O,'Annuity Prices'!$B:$B,$D297,'Annuity Prices'!$E:$E,$G297),IF($B297="RAB Short",SUMIFS('RAB Prices Short'!O:O,'RAB Prices Short'!$B:$B,'All Prices combined'!$D297,'RAB Prices Short'!$E:$E,'All Prices combined'!$G297),IF($B297="RAB Long",SUMIFS('RAB Prices Long'!O:O,'RAB Prices Long'!$B:$B,'All Prices combined'!$D297,'RAB Prices Long'!$E:$E,'All Prices combined'!$G297)))),2)</f>
        <v>46.83</v>
      </c>
      <c r="M297" s="2">
        <f>ROUND(IF($B297="Annuity",SUMIFS('Annuity Prices'!P:P,'Annuity Prices'!$B:$B,$D297,'Annuity Prices'!$E:$E,$G297),IF($B297="RAB Short",SUMIFS('RAB Prices Short'!P:P,'RAB Prices Short'!$B:$B,'All Prices combined'!$D297,'RAB Prices Short'!$E:$E,'All Prices combined'!$G297),IF($B297="RAB Long",SUMIFS('RAB Prices Long'!P:P,'RAB Prices Long'!$B:$B,'All Prices combined'!$D297,'RAB Prices Long'!$E:$E,'All Prices combined'!$G297)))),2)</f>
        <v>50.27</v>
      </c>
      <c r="N297" s="2">
        <f>ROUND(IF($B297="Annuity",SUMIFS('Annuity Prices'!Q:Q,'Annuity Prices'!$B:$B,$D297,'Annuity Prices'!$E:$E,$G297),IF($B297="RAB Short",SUMIFS('RAB Prices Short'!Q:Q,'RAB Prices Short'!$B:$B,'All Prices combined'!$D297,'RAB Prices Short'!$E:$E,'All Prices combined'!$G297),IF($B297="RAB Long",SUMIFS('RAB Prices Long'!Q:Q,'RAB Prices Long'!$B:$B,'All Prices combined'!$D297,'RAB Prices Long'!$E:$E,'All Prices combined'!$G297)))),2)</f>
        <v>51.53</v>
      </c>
      <c r="O297" s="2">
        <f>ROUND(IF($B297="Annuity",SUMIFS('Annuity Prices'!R:R,'Annuity Prices'!$B:$B,$D297,'Annuity Prices'!$E:$E,$G297),IF($B297="RAB Short",SUMIFS('RAB Prices Short'!R:R,'RAB Prices Short'!$B:$B,'All Prices combined'!$D297,'RAB Prices Short'!$E:$E,'All Prices combined'!$G297),IF($B297="RAB Long",SUMIFS('RAB Prices Long'!R:R,'RAB Prices Long'!$B:$B,'All Prices combined'!$D297,'RAB Prices Long'!$E:$E,'All Prices combined'!$G297)))),2)</f>
        <v>52.82</v>
      </c>
      <c r="P297" s="2">
        <f>ROUND(IF($B297="Annuity",SUMIFS('Annuity Prices'!S:S,'Annuity Prices'!$B:$B,$D297,'Annuity Prices'!$E:$E,$G297),IF($B297="RAB Short",SUMIFS('RAB Prices Short'!S:S,'RAB Prices Short'!$B:$B,'All Prices combined'!$D297,'RAB Prices Short'!$E:$E,'All Prices combined'!$G297),IF($B297="RAB Long",SUMIFS('RAB Prices Long'!S:S,'RAB Prices Long'!$B:$B,'All Prices combined'!$D297,'RAB Prices Long'!$E:$E,'All Prices combined'!$G297)))),2)</f>
        <v>54.14</v>
      </c>
      <c r="Q297" s="2">
        <f>ROUND(IF($B297="Annuity",SUMIFS('Annuity Prices'!T:T,'Annuity Prices'!$B:$B,$D297,'Annuity Prices'!$E:$E,$G297),IF($B297="RAB Short",SUMIFS('RAB Prices Short'!T:T,'RAB Prices Short'!$B:$B,'All Prices combined'!$D297,'RAB Prices Short'!$E:$E,'All Prices combined'!$G297),IF($B297="RAB Long",SUMIFS('RAB Prices Long'!T:T,'RAB Prices Long'!$B:$B,'All Prices combined'!$D297,'RAB Prices Long'!$E:$E,'All Prices combined'!$G297)))),2)</f>
        <v>58.83</v>
      </c>
      <c r="R297" s="2">
        <f>ROUND(IF($B297="Annuity",SUMIFS('Annuity Prices'!U:U,'Annuity Prices'!$B:$B,$D297,'Annuity Prices'!$E:$E,$G297),IF($B297="RAB Short",SUMIFS('RAB Prices Short'!U:U,'RAB Prices Short'!$B:$B,'All Prices combined'!$D297,'RAB Prices Short'!$E:$E,'All Prices combined'!$G297),IF($B297="RAB Long",SUMIFS('RAB Prices Long'!U:U,'RAB Prices Long'!$B:$B,'All Prices combined'!$D297,'RAB Prices Long'!$E:$E,'All Prices combined'!$G297)))),2)</f>
        <v>60.3</v>
      </c>
      <c r="S297" s="2">
        <f>ROUND(IF($B297="Annuity",SUMIFS('Annuity Prices'!V:V,'Annuity Prices'!$B:$B,$D297,'Annuity Prices'!$E:$E,$G297),IF($B297="RAB Short",SUMIFS('RAB Prices Short'!V:V,'RAB Prices Short'!$B:$B,'All Prices combined'!$D297,'RAB Prices Short'!$E:$E,'All Prices combined'!$G297),IF($B297="RAB Long",SUMIFS('RAB Prices Long'!V:V,'RAB Prices Long'!$B:$B,'All Prices combined'!$D297,'RAB Prices Long'!$E:$E,'All Prices combined'!$G297)))),2)</f>
        <v>61.81</v>
      </c>
      <c r="T297" s="2">
        <f>ROUND(IF($B297="Annuity",SUMIFS('Annuity Prices'!W:W,'Annuity Prices'!$B:$B,$D297,'Annuity Prices'!$E:$E,$G297),IF($B297="RAB Short",SUMIFS('RAB Prices Short'!W:W,'RAB Prices Short'!$B:$B,'All Prices combined'!$D297,'RAB Prices Short'!$E:$E,'All Prices combined'!$G297),IF($B297="RAB Long",SUMIFS('RAB Prices Long'!W:W,'RAB Prices Long'!$B:$B,'All Prices combined'!$D297,'RAB Prices Long'!$E:$E,'All Prices combined'!$G297)))),2)</f>
        <v>63.35</v>
      </c>
      <c r="U297" s="2">
        <f>ROUND(IF($B297="Annuity",SUMIFS('Annuity Prices'!X:X,'Annuity Prices'!$B:$B,$D297,'Annuity Prices'!$E:$E,$G297),IF($B297="RAB Short",SUMIFS('RAB Prices Short'!X:X,'RAB Prices Short'!$B:$B,'All Prices combined'!$D297,'RAB Prices Short'!$E:$E,'All Prices combined'!$G297),IF($B297="RAB Long",SUMIFS('RAB Prices Long'!X:X,'RAB Prices Long'!$B:$B,'All Prices combined'!$D297,'RAB Prices Long'!$E:$E,'All Prices combined'!$G297)))),2)</f>
        <v>66.239999999999995</v>
      </c>
      <c r="V297" s="2">
        <f>ROUND(IF($B297="Annuity",SUMIFS('Annuity Prices'!Y:Y,'Annuity Prices'!$B:$B,$D297,'Annuity Prices'!$E:$E,$G297),IF($B297="RAB Short",SUMIFS('RAB Prices Short'!Y:Y,'RAB Prices Short'!$B:$B,'All Prices combined'!$D297,'RAB Prices Short'!$E:$E,'All Prices combined'!$G297),IF($B297="RAB Long",SUMIFS('RAB Prices Long'!Y:Y,'RAB Prices Long'!$B:$B,'All Prices combined'!$D297,'RAB Prices Long'!$E:$E,'All Prices combined'!$G297)))),2)</f>
        <v>67.900000000000006</v>
      </c>
      <c r="W297" s="2">
        <f>ROUND(IF($B297="Annuity",SUMIFS('Annuity Prices'!Z:Z,'Annuity Prices'!$B:$B,$D297,'Annuity Prices'!$E:$E,$G297),IF($B297="RAB Short",SUMIFS('RAB Prices Short'!Z:Z,'RAB Prices Short'!$B:$B,'All Prices combined'!$D297,'RAB Prices Short'!$E:$E,'All Prices combined'!$G297),IF($B297="RAB Long",SUMIFS('RAB Prices Long'!Z:Z,'RAB Prices Long'!$B:$B,'All Prices combined'!$D297,'RAB Prices Long'!$E:$E,'All Prices combined'!$G297)))),2)</f>
        <v>69.599999999999994</v>
      </c>
      <c r="X297" s="2">
        <f>ROUND(IF($B297="Annuity",SUMIFS('Annuity Prices'!AA:AA,'Annuity Prices'!$B:$B,$D297,'Annuity Prices'!$E:$E,$G297),IF($B297="RAB Short",SUMIFS('RAB Prices Short'!AA:AA,'RAB Prices Short'!$B:$B,'All Prices combined'!$D297,'RAB Prices Short'!$E:$E,'All Prices combined'!$G297),IF($B297="RAB Long",SUMIFS('RAB Prices Long'!AA:AA,'RAB Prices Long'!$B:$B,'All Prices combined'!$D297,'RAB Prices Long'!$E:$E,'All Prices combined'!$G297)))),2)</f>
        <v>71.34</v>
      </c>
      <c r="Y297" s="2">
        <f>ROUND(IF($B297="Annuity",SUMIFS('Annuity Prices'!AB:AB,'Annuity Prices'!$B:$B,$D297,'Annuity Prices'!$E:$E,$G297),IF($B297="RAB Short",SUMIFS('RAB Prices Short'!AB:AB,'RAB Prices Short'!$B:$B,'All Prices combined'!$D297,'RAB Prices Short'!$E:$E,'All Prices combined'!$G297),IF($B297="RAB Long",SUMIFS('RAB Prices Long'!AB:AB,'RAB Prices Long'!$B:$B,'All Prices combined'!$D297,'RAB Prices Long'!$E:$E,'All Prices combined'!$G297)))),2)</f>
        <v>69.63</v>
      </c>
      <c r="Z297" s="2">
        <f>ROUND(IF($B297="Annuity",SUMIFS('Annuity Prices'!AC:AC,'Annuity Prices'!$B:$B,$D297,'Annuity Prices'!$E:$E,$G297),IF($B297="RAB Short",SUMIFS('RAB Prices Short'!AC:AC,'RAB Prices Short'!$B:$B,'All Prices combined'!$D297,'RAB Prices Short'!$E:$E,'All Prices combined'!$G297),IF($B297="RAB Long",SUMIFS('RAB Prices Long'!AC:AC,'RAB Prices Long'!$B:$B,'All Prices combined'!$D297,'RAB Prices Long'!$E:$E,'All Prices combined'!$G297)))),2)</f>
        <v>71.37</v>
      </c>
      <c r="AA297" s="2">
        <f>ROUND(IF($B297="Annuity",SUMIFS('Annuity Prices'!AD:AD,'Annuity Prices'!$B:$B,$D297,'Annuity Prices'!$E:$E,$G297),IF($B297="RAB Short",SUMIFS('RAB Prices Short'!AD:AD,'RAB Prices Short'!$B:$B,'All Prices combined'!$D297,'RAB Prices Short'!$E:$E,'All Prices combined'!$G297),IF($B297="RAB Long",SUMIFS('RAB Prices Long'!AD:AD,'RAB Prices Long'!$B:$B,'All Prices combined'!$D297,'RAB Prices Long'!$E:$E,'All Prices combined'!$G297)))),2)</f>
        <v>73.16</v>
      </c>
      <c r="AB297" s="2">
        <f>ROUND(IF($B297="Annuity",SUMIFS('Annuity Prices'!AE:AE,'Annuity Prices'!$B:$B,$D297,'Annuity Prices'!$E:$E,$G297),IF($B297="RAB Short",SUMIFS('RAB Prices Short'!AE:AE,'RAB Prices Short'!$B:$B,'All Prices combined'!$D297,'RAB Prices Short'!$E:$E,'All Prices combined'!$G297),IF($B297="RAB Long",SUMIFS('RAB Prices Long'!AE:AE,'RAB Prices Long'!$B:$B,'All Prices combined'!$D297,'RAB Prices Long'!$E:$E,'All Prices combined'!$G297)))),2)</f>
        <v>74.989999999999995</v>
      </c>
      <c r="AC297" s="2">
        <f>ROUND(IF($B297="Annuity",SUMIFS('Annuity Prices'!AF:AF,'Annuity Prices'!$B:$B,$D297,'Annuity Prices'!$E:$E,$G297),IF($B297="RAB Short",SUMIFS('RAB Prices Short'!AF:AF,'RAB Prices Short'!$B:$B,'All Prices combined'!$D297,'RAB Prices Short'!$E:$E,'All Prices combined'!$G297),IF($B297="RAB Long",SUMIFS('RAB Prices Long'!AF:AF,'RAB Prices Long'!$B:$B,'All Prices combined'!$D297,'RAB Prices Long'!$E:$E,'All Prices combined'!$G297)))),2)</f>
        <v>78.400000000000006</v>
      </c>
      <c r="AD297" s="2">
        <f>ROUND(IF($B297="Annuity",SUMIFS('Annuity Prices'!AG:AG,'Annuity Prices'!$B:$B,$D297,'Annuity Prices'!$E:$E,$G297),IF($B297="RAB Short",SUMIFS('RAB Prices Short'!AG:AG,'RAB Prices Short'!$B:$B,'All Prices combined'!$D297,'RAB Prices Short'!$E:$E,'All Prices combined'!$G297),IF($B297="RAB Long",SUMIFS('RAB Prices Long'!AG:AG,'RAB Prices Long'!$B:$B,'All Prices combined'!$D297,'RAB Prices Long'!$E:$E,'All Prices combined'!$G297)))),2)</f>
        <v>80.36</v>
      </c>
      <c r="AE297" s="2">
        <f>ROUND(IF($B297="Annuity",SUMIFS('Annuity Prices'!AH:AH,'Annuity Prices'!$B:$B,$D297,'Annuity Prices'!$E:$E,$G297),IF($B297="RAB Short",SUMIFS('RAB Prices Short'!AH:AH,'RAB Prices Short'!$B:$B,'All Prices combined'!$D297,'RAB Prices Short'!$E:$E,'All Prices combined'!$G297),IF($B297="RAB Long",SUMIFS('RAB Prices Long'!AH:AH,'RAB Prices Long'!$B:$B,'All Prices combined'!$D297,'RAB Prices Long'!$E:$E,'All Prices combined'!$G297)))),2)</f>
        <v>82.36</v>
      </c>
      <c r="AF297" s="2">
        <f>ROUND(IF($B297="Annuity",SUMIFS('Annuity Prices'!AI:AI,'Annuity Prices'!$B:$B,$D297,'Annuity Prices'!$E:$E,$G297),IF($B297="RAB Short",SUMIFS('RAB Prices Short'!AI:AI,'RAB Prices Short'!$B:$B,'All Prices combined'!$D297,'RAB Prices Short'!$E:$E,'All Prices combined'!$G297),IF($B297="RAB Long",SUMIFS('RAB Prices Long'!AI:AI,'RAB Prices Long'!$B:$B,'All Prices combined'!$D297,'RAB Prices Long'!$E:$E,'All Prices combined'!$G297)))),2)</f>
        <v>84.42</v>
      </c>
      <c r="AG297" s="2">
        <f>ROUND(IF($B297="Annuity",SUMIFS('Annuity Prices'!AJ:AJ,'Annuity Prices'!$B:$B,$D297,'Annuity Prices'!$E:$E,$G297),IF($B297="RAB Short",SUMIFS('RAB Prices Short'!AJ:AJ,'RAB Prices Short'!$B:$B,'All Prices combined'!$D297,'RAB Prices Short'!$E:$E,'All Prices combined'!$G297),IF($B297="RAB Long",SUMIFS('RAB Prices Long'!AJ:AJ,'RAB Prices Long'!$B:$B,'All Prices combined'!$D297,'RAB Prices Long'!$E:$E,'All Prices combined'!$G297)))),2)</f>
        <v>83.31</v>
      </c>
      <c r="AH297" s="2">
        <f>ROUND(IF($B297="Annuity",SUMIFS('Annuity Prices'!AK:AK,'Annuity Prices'!$B:$B,$D297,'Annuity Prices'!$E:$E,$G297),IF($B297="RAB Short",SUMIFS('RAB Prices Short'!AK:AK,'RAB Prices Short'!$B:$B,'All Prices combined'!$D297,'RAB Prices Short'!$E:$E,'All Prices combined'!$G297),IF($B297="RAB Long",SUMIFS('RAB Prices Long'!AK:AK,'RAB Prices Long'!$B:$B,'All Prices combined'!$D297,'RAB Prices Long'!$E:$E,'All Prices combined'!$G297)))),2)</f>
        <v>85.4</v>
      </c>
      <c r="AI297" s="2">
        <f>ROUND(IF($B297="Annuity",SUMIFS('Annuity Prices'!AL:AL,'Annuity Prices'!$B:$B,$D297,'Annuity Prices'!$E:$E,$G297),IF($B297="RAB Short",SUMIFS('RAB Prices Short'!AL:AL,'RAB Prices Short'!$B:$B,'All Prices combined'!$D297,'RAB Prices Short'!$E:$E,'All Prices combined'!$G297),IF($B297="RAB Long",SUMIFS('RAB Prices Long'!AL:AL,'RAB Prices Long'!$B:$B,'All Prices combined'!$D297,'RAB Prices Long'!$E:$E,'All Prices combined'!$G297)))),2)</f>
        <v>87.53</v>
      </c>
      <c r="AJ297" s="2">
        <f>ROUND(IF($B297="Annuity",SUMIFS('Annuity Prices'!AM:AM,'Annuity Prices'!$B:$B,$D297,'Annuity Prices'!$E:$E,$G297),IF($B297="RAB Short",SUMIFS('RAB Prices Short'!AM:AM,'RAB Prices Short'!$B:$B,'All Prices combined'!$D297,'RAB Prices Short'!$E:$E,'All Prices combined'!$G297),IF($B297="RAB Long",SUMIFS('RAB Prices Long'!AM:AM,'RAB Prices Long'!$B:$B,'All Prices combined'!$D297,'RAB Prices Long'!$E:$E,'All Prices combined'!$G297)))),2)</f>
        <v>89.72</v>
      </c>
      <c r="AK297" s="2">
        <f>ROUND(IF($B297="Annuity",SUMIFS('Annuity Prices'!AN:AN,'Annuity Prices'!$B:$B,$D297,'Annuity Prices'!$E:$E,$G297),IF($B297="RAB Short",SUMIFS('RAB Prices Short'!AN:AN,'RAB Prices Short'!$B:$B,'All Prices combined'!$D297,'RAB Prices Short'!$E:$E,'All Prices combined'!$G297),IF($B297="RAB Long",SUMIFS('RAB Prices Long'!AN:AN,'RAB Prices Long'!$B:$B,'All Prices combined'!$D297,'RAB Prices Long'!$E:$E,'All Prices combined'!$G297)))),2)</f>
        <v>84.53</v>
      </c>
      <c r="AL297" s="2">
        <f>ROUND(IF($B297="Annuity",SUMIFS('Annuity Prices'!AO:AO,'Annuity Prices'!$B:$B,$D297,'Annuity Prices'!$E:$E,$G297),IF($B297="RAB Short",SUMIFS('RAB Prices Short'!AO:AO,'RAB Prices Short'!$B:$B,'All Prices combined'!$D297,'RAB Prices Short'!$E:$E,'All Prices combined'!$G297),IF($B297="RAB Long",SUMIFS('RAB Prices Long'!AO:AO,'RAB Prices Long'!$B:$B,'All Prices combined'!$D297,'RAB Prices Long'!$E:$E,'All Prices combined'!$G297)))),2)</f>
        <v>86.64</v>
      </c>
      <c r="AM297" s="2">
        <f>ROUND(IF($B297="Annuity",SUMIFS('Annuity Prices'!AP:AP,'Annuity Prices'!$B:$B,$D297,'Annuity Prices'!$E:$E,$G297),IF($B297="RAB Short",SUMIFS('RAB Prices Short'!AP:AP,'RAB Prices Short'!$B:$B,'All Prices combined'!$D297,'RAB Prices Short'!$E:$E,'All Prices combined'!$G297),IF($B297="RAB Long",SUMIFS('RAB Prices Long'!AP:AP,'RAB Prices Long'!$B:$B,'All Prices combined'!$D297,'RAB Prices Long'!$E:$E,'All Prices combined'!$G297)))),2)</f>
        <v>88.81</v>
      </c>
      <c r="AN297" s="2">
        <f>ROUND(IF($B297="Annuity",SUMIFS('Annuity Prices'!AQ:AQ,'Annuity Prices'!$B:$B,$D297,'Annuity Prices'!$E:$E,$G297),IF($B297="RAB Short",SUMIFS('RAB Prices Short'!AQ:AQ,'RAB Prices Short'!$B:$B,'All Prices combined'!$D297,'RAB Prices Short'!$E:$E,'All Prices combined'!$G297),IF($B297="RAB Long",SUMIFS('RAB Prices Long'!AQ:AQ,'RAB Prices Long'!$B:$B,'All Prices combined'!$D297,'RAB Prices Long'!$E:$E,'All Prices combined'!$G297)))),2)</f>
        <v>91.03</v>
      </c>
      <c r="AO297" s="2">
        <f>ROUND(IF($B297="Annuity",SUMIFS('Annuity Prices'!AR:AR,'Annuity Prices'!$B:$B,$D297,'Annuity Prices'!$E:$E,$G297),IF($B297="RAB Short",SUMIFS('RAB Prices Short'!AR:AR,'RAB Prices Short'!$B:$B,'All Prices combined'!$D297,'RAB Prices Short'!$E:$E,'All Prices combined'!$G297),IF($B297="RAB Long",SUMIFS('RAB Prices Long'!AR:AR,'RAB Prices Long'!$B:$B,'All Prices combined'!$D297,'RAB Prices Long'!$E:$E,'All Prices combined'!$G297)))),2)</f>
        <v>0</v>
      </c>
      <c r="AP297" s="2">
        <f>ROUND(IF($B297="Annuity",SUMIFS('Annuity Prices'!AS:AS,'Annuity Prices'!$B:$B,$D297,'Annuity Prices'!$E:$E,$G297),IF($B297="RAB Short",SUMIFS('RAB Prices Short'!AS:AS,'RAB Prices Short'!$B:$B,'All Prices combined'!$D297,'RAB Prices Short'!$E:$E,'All Prices combined'!$G297),IF($B297="RAB Long",SUMIFS('RAB Prices Long'!AS:AS,'RAB Prices Long'!$B:$B,'All Prices combined'!$D297,'RAB Prices Long'!$E:$E,'All Prices combined'!$G297)))),2)</f>
        <v>0</v>
      </c>
      <c r="AQ297" s="2">
        <f>ROUND(IF($B297="Annuity",SUMIFS('Annuity Prices'!AT:AT,'Annuity Prices'!$B:$B,$D297,'Annuity Prices'!$E:$E,$G297),IF($B297="RAB Short",SUMIFS('RAB Prices Short'!AT:AT,'RAB Prices Short'!$B:$B,'All Prices combined'!$D297,'RAB Prices Short'!$E:$E,'All Prices combined'!$G297),IF($B297="RAB Long",SUMIFS('RAB Prices Long'!AT:AT,'RAB Prices Long'!$B:$B,'All Prices combined'!$D297,'RAB Prices Long'!$E:$E,'All Prices combined'!$G297)))),2)</f>
        <v>47.64</v>
      </c>
      <c r="AR297" s="2">
        <f>ROUND(IF($B297="Annuity",SUMIFS('Annuity Prices'!AU:AU,'Annuity Prices'!$B:$B,$D297,'Annuity Prices'!$E:$E,$G297),IF($B297="RAB Short",SUMIFS('RAB Prices Short'!AU:AU,'RAB Prices Short'!$B:$B,'All Prices combined'!$D297,'RAB Prices Short'!$E:$E,'All Prices combined'!$G297),IF($B297="RAB Long",SUMIFS('RAB Prices Long'!AU:AU,'RAB Prices Long'!$B:$B,'All Prices combined'!$D297,'RAB Prices Long'!$E:$E,'All Prices combined'!$G297)))),2)</f>
        <v>45.53</v>
      </c>
      <c r="AS297" s="2">
        <f>ROUND(IF($B297="Annuity",SUMIFS('Annuity Prices'!AV:AV,'Annuity Prices'!$B:$B,$D297,'Annuity Prices'!$E:$E,$G297),IF($B297="RAB Short",SUMIFS('RAB Prices Short'!AV:AV,'RAB Prices Short'!$B:$B,'All Prices combined'!$D297,'RAB Prices Short'!$E:$E,'All Prices combined'!$G297),IF($B297="RAB Long",SUMIFS('RAB Prices Long'!AV:AV,'RAB Prices Long'!$B:$B,'All Prices combined'!$D297,'RAB Prices Long'!$E:$E,'All Prices combined'!$G297)))),2)</f>
        <v>46.83</v>
      </c>
      <c r="AT297" s="2">
        <f>ROUND(IF($B297="Annuity",SUMIFS('Annuity Prices'!AW:AW,'Annuity Prices'!$B:$B,$D297,'Annuity Prices'!$E:$E,$G297),IF($B297="RAB Short",SUMIFS('RAB Prices Short'!AW:AW,'RAB Prices Short'!$B:$B,'All Prices combined'!$D297,'RAB Prices Short'!$E:$E,'All Prices combined'!$G297),IF($B297="RAB Long",SUMIFS('RAB Prices Long'!AW:AW,'RAB Prices Long'!$B:$B,'All Prices combined'!$D297,'RAB Prices Long'!$E:$E,'All Prices combined'!$G297)))),2)</f>
        <v>50.27</v>
      </c>
      <c r="AU297" s="2">
        <f>ROUND(IF($B297="Annuity",SUMIFS('Annuity Prices'!AX:AX,'Annuity Prices'!$B:$B,$D297,'Annuity Prices'!$E:$E,$G297),IF($B297="RAB Short",SUMIFS('RAB Prices Short'!AX:AX,'RAB Prices Short'!$B:$B,'All Prices combined'!$D297,'RAB Prices Short'!$E:$E,'All Prices combined'!$G297),IF($B297="RAB Long",SUMIFS('RAB Prices Long'!AX:AX,'RAB Prices Long'!$B:$B,'All Prices combined'!$D297,'RAB Prices Long'!$E:$E,'All Prices combined'!$G297)))),2)</f>
        <v>51.53</v>
      </c>
      <c r="AV297" s="2">
        <f>ROUND(IF($B297="Annuity",SUMIFS('Annuity Prices'!AY:AY,'Annuity Prices'!$B:$B,$D297,'Annuity Prices'!$E:$E,$G297),IF($B297="RAB Short",SUMIFS('RAB Prices Short'!AY:AY,'RAB Prices Short'!$B:$B,'All Prices combined'!$D297,'RAB Prices Short'!$E:$E,'All Prices combined'!$G297),IF($B297="RAB Long",SUMIFS('RAB Prices Long'!AY:AY,'RAB Prices Long'!$B:$B,'All Prices combined'!$D297,'RAB Prices Long'!$E:$E,'All Prices combined'!$G297)))),2)</f>
        <v>52.82</v>
      </c>
      <c r="AW297" s="2">
        <f>ROUND(IF($B297="Annuity",SUMIFS('Annuity Prices'!AZ:AZ,'Annuity Prices'!$B:$B,$D297,'Annuity Prices'!$E:$E,$G297),IF($B297="RAB Short",SUMIFS('RAB Prices Short'!AZ:AZ,'RAB Prices Short'!$B:$B,'All Prices combined'!$D297,'RAB Prices Short'!$E:$E,'All Prices combined'!$G297),IF($B297="RAB Long",SUMIFS('RAB Prices Long'!AZ:AZ,'RAB Prices Long'!$B:$B,'All Prices combined'!$D297,'RAB Prices Long'!$E:$E,'All Prices combined'!$G297)))),2)</f>
        <v>54.14</v>
      </c>
      <c r="AX297" s="2">
        <f>ROUND(IF($B297="Annuity",SUMIFS('Annuity Prices'!BA:BA,'Annuity Prices'!$B:$B,$D297,'Annuity Prices'!$E:$E,$G297),IF($B297="RAB Short",SUMIFS('RAB Prices Short'!BA:BA,'RAB Prices Short'!$B:$B,'All Prices combined'!$D297,'RAB Prices Short'!$E:$E,'All Prices combined'!$G297),IF($B297="RAB Long",SUMIFS('RAB Prices Long'!BA:BA,'RAB Prices Long'!$B:$B,'All Prices combined'!$D297,'RAB Prices Long'!$E:$E,'All Prices combined'!$G297)))),2)</f>
        <v>58.83</v>
      </c>
      <c r="AY297" s="2">
        <f>ROUND(IF($B297="Annuity",SUMIFS('Annuity Prices'!BB:BB,'Annuity Prices'!$B:$B,$D297,'Annuity Prices'!$E:$E,$G297),IF($B297="RAB Short",SUMIFS('RAB Prices Short'!BB:BB,'RAB Prices Short'!$B:$B,'All Prices combined'!$D297,'RAB Prices Short'!$E:$E,'All Prices combined'!$G297),IF($B297="RAB Long",SUMIFS('RAB Prices Long'!BB:BB,'RAB Prices Long'!$B:$B,'All Prices combined'!$D297,'RAB Prices Long'!$E:$E,'All Prices combined'!$G297)))),2)</f>
        <v>60.3</v>
      </c>
      <c r="AZ297" s="2">
        <f>ROUND(IF($B297="Annuity",SUMIFS('Annuity Prices'!BC:BC,'Annuity Prices'!$B:$B,$D297,'Annuity Prices'!$E:$E,$G297),IF($B297="RAB Short",SUMIFS('RAB Prices Short'!BC:BC,'RAB Prices Short'!$B:$B,'All Prices combined'!$D297,'RAB Prices Short'!$E:$E,'All Prices combined'!$G297),IF($B297="RAB Long",SUMIFS('RAB Prices Long'!BC:BC,'RAB Prices Long'!$B:$B,'All Prices combined'!$D297,'RAB Prices Long'!$E:$E,'All Prices combined'!$G297)))),2)</f>
        <v>61.81</v>
      </c>
      <c r="BA297" s="2">
        <f>ROUND(IF($B297="Annuity",SUMIFS('Annuity Prices'!BD:BD,'Annuity Prices'!$B:$B,$D297,'Annuity Prices'!$E:$E,$G297),IF($B297="RAB Short",SUMIFS('RAB Prices Short'!BD:BD,'RAB Prices Short'!$B:$B,'All Prices combined'!$D297,'RAB Prices Short'!$E:$E,'All Prices combined'!$G297),IF($B297="RAB Long",SUMIFS('RAB Prices Long'!BD:BD,'RAB Prices Long'!$B:$B,'All Prices combined'!$D297,'RAB Prices Long'!$E:$E,'All Prices combined'!$G297)))),2)</f>
        <v>63.35</v>
      </c>
      <c r="BB297" s="2">
        <f>ROUND(IF($B297="Annuity",SUMIFS('Annuity Prices'!BE:BE,'Annuity Prices'!$B:$B,$D297,'Annuity Prices'!$E:$E,$G297),IF($B297="RAB Short",SUMIFS('RAB Prices Short'!BE:BE,'RAB Prices Short'!$B:$B,'All Prices combined'!$D297,'RAB Prices Short'!$E:$E,'All Prices combined'!$G297),IF($B297="RAB Long",SUMIFS('RAB Prices Long'!BE:BE,'RAB Prices Long'!$B:$B,'All Prices combined'!$D297,'RAB Prices Long'!$E:$E,'All Prices combined'!$G297)))),2)</f>
        <v>66.239999999999995</v>
      </c>
      <c r="BC297" s="2">
        <f>ROUND(IF($B297="Annuity",SUMIFS('Annuity Prices'!BF:BF,'Annuity Prices'!$B:$B,$D297,'Annuity Prices'!$E:$E,$G297),IF($B297="RAB Short",SUMIFS('RAB Prices Short'!BF:BF,'RAB Prices Short'!$B:$B,'All Prices combined'!$D297,'RAB Prices Short'!$E:$E,'All Prices combined'!$G297),IF($B297="RAB Long",SUMIFS('RAB Prices Long'!BF:BF,'RAB Prices Long'!$B:$B,'All Prices combined'!$D297,'RAB Prices Long'!$E:$E,'All Prices combined'!$G297)))),2)</f>
        <v>67.900000000000006</v>
      </c>
      <c r="BD297" s="2">
        <f>ROUND(IF($B297="Annuity",SUMIFS('Annuity Prices'!BG:BG,'Annuity Prices'!$B:$B,$D297,'Annuity Prices'!$E:$E,$G297),IF($B297="RAB Short",SUMIFS('RAB Prices Short'!BG:BG,'RAB Prices Short'!$B:$B,'All Prices combined'!$D297,'RAB Prices Short'!$E:$E,'All Prices combined'!$G297),IF($B297="RAB Long",SUMIFS('RAB Prices Long'!BG:BG,'RAB Prices Long'!$B:$B,'All Prices combined'!$D297,'RAB Prices Long'!$E:$E,'All Prices combined'!$G297)))),2)</f>
        <v>69.599999999999994</v>
      </c>
      <c r="BE297" s="2">
        <f>ROUND(IF($B297="Annuity",SUMIFS('Annuity Prices'!BH:BH,'Annuity Prices'!$B:$B,$D297,'Annuity Prices'!$E:$E,$G297),IF($B297="RAB Short",SUMIFS('RAB Prices Short'!BH:BH,'RAB Prices Short'!$B:$B,'All Prices combined'!$D297,'RAB Prices Short'!$E:$E,'All Prices combined'!$G297),IF($B297="RAB Long",SUMIFS('RAB Prices Long'!BH:BH,'RAB Prices Long'!$B:$B,'All Prices combined'!$D297,'RAB Prices Long'!$E:$E,'All Prices combined'!$G297)))),2)</f>
        <v>71.34</v>
      </c>
      <c r="BF297" s="2">
        <f>ROUND(IF($B297="Annuity",SUMIFS('Annuity Prices'!BI:BI,'Annuity Prices'!$B:$B,$D297,'Annuity Prices'!$E:$E,$G297),IF($B297="RAB Short",SUMIFS('RAB Prices Short'!BI:BI,'RAB Prices Short'!$B:$B,'All Prices combined'!$D297,'RAB Prices Short'!$E:$E,'All Prices combined'!$G297),IF($B297="RAB Long",SUMIFS('RAB Prices Long'!BI:BI,'RAB Prices Long'!$B:$B,'All Prices combined'!$D297,'RAB Prices Long'!$E:$E,'All Prices combined'!$G297)))),2)</f>
        <v>69.63</v>
      </c>
      <c r="BG297" s="2">
        <f>ROUND(IF($B297="Annuity",SUMIFS('Annuity Prices'!BJ:BJ,'Annuity Prices'!$B:$B,$D297,'Annuity Prices'!$E:$E,$G297),IF($B297="RAB Short",SUMIFS('RAB Prices Short'!BJ:BJ,'RAB Prices Short'!$B:$B,'All Prices combined'!$D297,'RAB Prices Short'!$E:$E,'All Prices combined'!$G297),IF($B297="RAB Long",SUMIFS('RAB Prices Long'!BJ:BJ,'RAB Prices Long'!$B:$B,'All Prices combined'!$D297,'RAB Prices Long'!$E:$E,'All Prices combined'!$G297)))),2)</f>
        <v>71.37</v>
      </c>
      <c r="BH297" s="2">
        <f>ROUND(IF($B297="Annuity",SUMIFS('Annuity Prices'!BK:BK,'Annuity Prices'!$B:$B,$D297,'Annuity Prices'!$E:$E,$G297),IF($B297="RAB Short",SUMIFS('RAB Prices Short'!BK:BK,'RAB Prices Short'!$B:$B,'All Prices combined'!$D297,'RAB Prices Short'!$E:$E,'All Prices combined'!$G297),IF($B297="RAB Long",SUMIFS('RAB Prices Long'!BK:BK,'RAB Prices Long'!$B:$B,'All Prices combined'!$D297,'RAB Prices Long'!$E:$E,'All Prices combined'!$G297)))),2)</f>
        <v>73.16</v>
      </c>
      <c r="BI297" s="2">
        <f>ROUND(IF($B297="Annuity",SUMIFS('Annuity Prices'!BL:BL,'Annuity Prices'!$B:$B,$D297,'Annuity Prices'!$E:$E,$G297),IF($B297="RAB Short",SUMIFS('RAB Prices Short'!BL:BL,'RAB Prices Short'!$B:$B,'All Prices combined'!$D297,'RAB Prices Short'!$E:$E,'All Prices combined'!$G297),IF($B297="RAB Long",SUMIFS('RAB Prices Long'!BL:BL,'RAB Prices Long'!$B:$B,'All Prices combined'!$D297,'RAB Prices Long'!$E:$E,'All Prices combined'!$G297)))),2)</f>
        <v>74.989999999999995</v>
      </c>
      <c r="BJ297" s="2">
        <f>ROUND(IF($B297="Annuity",SUMIFS('Annuity Prices'!BM:BM,'Annuity Prices'!$B:$B,$D297,'Annuity Prices'!$E:$E,$G297),IF($B297="RAB Short",SUMIFS('RAB Prices Short'!BM:BM,'RAB Prices Short'!$B:$B,'All Prices combined'!$D297,'RAB Prices Short'!$E:$E,'All Prices combined'!$G297),IF($B297="RAB Long",SUMIFS('RAB Prices Long'!BM:BM,'RAB Prices Long'!$B:$B,'All Prices combined'!$D297,'RAB Prices Long'!$E:$E,'All Prices combined'!$G297)))),2)</f>
        <v>78.400000000000006</v>
      </c>
      <c r="BK297" s="2">
        <f>ROUND(IF($B297="Annuity",SUMIFS('Annuity Prices'!BN:BN,'Annuity Prices'!$B:$B,$D297,'Annuity Prices'!$E:$E,$G297),IF($B297="RAB Short",SUMIFS('RAB Prices Short'!BN:BN,'RAB Prices Short'!$B:$B,'All Prices combined'!$D297,'RAB Prices Short'!$E:$E,'All Prices combined'!$G297),IF($B297="RAB Long",SUMIFS('RAB Prices Long'!BN:BN,'RAB Prices Long'!$B:$B,'All Prices combined'!$D297,'RAB Prices Long'!$E:$E,'All Prices combined'!$G297)))),2)</f>
        <v>80.36</v>
      </c>
      <c r="BL297" s="2">
        <f>ROUND(IF($B297="Annuity",SUMIFS('Annuity Prices'!BO:BO,'Annuity Prices'!$B:$B,$D297,'Annuity Prices'!$E:$E,$G297),IF($B297="RAB Short",SUMIFS('RAB Prices Short'!BO:BO,'RAB Prices Short'!$B:$B,'All Prices combined'!$D297,'RAB Prices Short'!$E:$E,'All Prices combined'!$G297),IF($B297="RAB Long",SUMIFS('RAB Prices Long'!BO:BO,'RAB Prices Long'!$B:$B,'All Prices combined'!$D297,'RAB Prices Long'!$E:$E,'All Prices combined'!$G297)))),2)</f>
        <v>82.36</v>
      </c>
      <c r="BM297" s="2">
        <f>ROUND(IF($B297="Annuity",SUMIFS('Annuity Prices'!BP:BP,'Annuity Prices'!$B:$B,$D297,'Annuity Prices'!$E:$E,$G297),IF($B297="RAB Short",SUMIFS('RAB Prices Short'!BP:BP,'RAB Prices Short'!$B:$B,'All Prices combined'!$D297,'RAB Prices Short'!$E:$E,'All Prices combined'!$G297),IF($B297="RAB Long",SUMIFS('RAB Prices Long'!BP:BP,'RAB Prices Long'!$B:$B,'All Prices combined'!$D297,'RAB Prices Long'!$E:$E,'All Prices combined'!$G297)))),2)</f>
        <v>84.42</v>
      </c>
      <c r="BN297" s="2">
        <f>ROUND(IF($B297="Annuity",SUMIFS('Annuity Prices'!BQ:BQ,'Annuity Prices'!$B:$B,$D297,'Annuity Prices'!$E:$E,$G297),IF($B297="RAB Short",SUMIFS('RAB Prices Short'!BQ:BQ,'RAB Prices Short'!$B:$B,'All Prices combined'!$D297,'RAB Prices Short'!$E:$E,'All Prices combined'!$G297),IF($B297="RAB Long",SUMIFS('RAB Prices Long'!BQ:BQ,'RAB Prices Long'!$B:$B,'All Prices combined'!$D297,'RAB Prices Long'!$E:$E,'All Prices combined'!$G297)))),2)</f>
        <v>83.31</v>
      </c>
      <c r="BO297" s="2">
        <f>ROUND(IF($B297="Annuity",SUMIFS('Annuity Prices'!BR:BR,'Annuity Prices'!$B:$B,$D297,'Annuity Prices'!$E:$E,$G297),IF($B297="RAB Short",SUMIFS('RAB Prices Short'!BR:BR,'RAB Prices Short'!$B:$B,'All Prices combined'!$D297,'RAB Prices Short'!$E:$E,'All Prices combined'!$G297),IF($B297="RAB Long",SUMIFS('RAB Prices Long'!BR:BR,'RAB Prices Long'!$B:$B,'All Prices combined'!$D297,'RAB Prices Long'!$E:$E,'All Prices combined'!$G297)))),2)</f>
        <v>85.4</v>
      </c>
      <c r="BP297" s="2">
        <f>ROUND(IF($B297="Annuity",SUMIFS('Annuity Prices'!BS:BS,'Annuity Prices'!$B:$B,$D297,'Annuity Prices'!$E:$E,$G297),IF($B297="RAB Short",SUMIFS('RAB Prices Short'!BS:BS,'RAB Prices Short'!$B:$B,'All Prices combined'!$D297,'RAB Prices Short'!$E:$E,'All Prices combined'!$G297),IF($B297="RAB Long",SUMIFS('RAB Prices Long'!BS:BS,'RAB Prices Long'!$B:$B,'All Prices combined'!$D297,'RAB Prices Long'!$E:$E,'All Prices combined'!$G297)))),2)</f>
        <v>87.53</v>
      </c>
      <c r="BQ297" s="2">
        <f>ROUND(IF($B297="Annuity",SUMIFS('Annuity Prices'!BT:BT,'Annuity Prices'!$B:$B,$D297,'Annuity Prices'!$E:$E,$G297),IF($B297="RAB Short",SUMIFS('RAB Prices Short'!BT:BT,'RAB Prices Short'!$B:$B,'All Prices combined'!$D297,'RAB Prices Short'!$E:$E,'All Prices combined'!$G297),IF($B297="RAB Long",SUMIFS('RAB Prices Long'!BT:BT,'RAB Prices Long'!$B:$B,'All Prices combined'!$D297,'RAB Prices Long'!$E:$E,'All Prices combined'!$G297)))),2)</f>
        <v>89.72</v>
      </c>
      <c r="BR297" s="2">
        <f>ROUND(IF($B297="Annuity",SUMIFS('Annuity Prices'!BU:BU,'Annuity Prices'!$B:$B,$D297,'Annuity Prices'!$E:$E,$G297),IF($B297="RAB Short",SUMIFS('RAB Prices Short'!BU:BU,'RAB Prices Short'!$B:$B,'All Prices combined'!$D297,'RAB Prices Short'!$E:$E,'All Prices combined'!$G297),IF($B297="RAB Long",SUMIFS('RAB Prices Long'!BU:BU,'RAB Prices Long'!$B:$B,'All Prices combined'!$D297,'RAB Prices Long'!$E:$E,'All Prices combined'!$G297)))),2)</f>
        <v>84.53</v>
      </c>
      <c r="BS297" s="2">
        <f>ROUND(IF($B297="Annuity",SUMIFS('Annuity Prices'!BV:BV,'Annuity Prices'!$B:$B,$D297,'Annuity Prices'!$E:$E,$G297),IF($B297="RAB Short",SUMIFS('RAB Prices Short'!BV:BV,'RAB Prices Short'!$B:$B,'All Prices combined'!$D297,'RAB Prices Short'!$E:$E,'All Prices combined'!$G297),IF($B297="RAB Long",SUMIFS('RAB Prices Long'!BV:BV,'RAB Prices Long'!$B:$B,'All Prices combined'!$D297,'RAB Prices Long'!$E:$E,'All Prices combined'!$G297)))),2)</f>
        <v>86.64</v>
      </c>
      <c r="BT297" s="2">
        <f>ROUND(IF($B297="Annuity",SUMIFS('Annuity Prices'!BW:BW,'Annuity Prices'!$B:$B,$D297,'Annuity Prices'!$E:$E,$G297),IF($B297="RAB Short",SUMIFS('RAB Prices Short'!BW:BW,'RAB Prices Short'!$B:$B,'All Prices combined'!$D297,'RAB Prices Short'!$E:$E,'All Prices combined'!$G297),IF($B297="RAB Long",SUMIFS('RAB Prices Long'!BW:BW,'RAB Prices Long'!$B:$B,'All Prices combined'!$D297,'RAB Prices Long'!$E:$E,'All Prices combined'!$G297)))),2)</f>
        <v>88.81</v>
      </c>
      <c r="BU297" s="2">
        <f>ROUND(IF($B297="Annuity",SUMIFS('Annuity Prices'!BX:BX,'Annuity Prices'!$B:$B,$D297,'Annuity Prices'!$E:$E,$G297),IF($B297="RAB Short",SUMIFS('RAB Prices Short'!BX:BX,'RAB Prices Short'!$B:$B,'All Prices combined'!$D297,'RAB Prices Short'!$E:$E,'All Prices combined'!$G297),IF($B297="RAB Long",SUMIFS('RAB Prices Long'!BX:BX,'RAB Prices Long'!$B:$B,'All Prices combined'!$D297,'RAB Prices Long'!$E:$E,'All Prices combined'!$G297)))),2)</f>
        <v>91.03</v>
      </c>
    </row>
    <row r="298" spans="2:73" x14ac:dyDescent="0.25">
      <c r="B298" t="s">
        <v>44</v>
      </c>
      <c r="C298">
        <v>19</v>
      </c>
      <c r="D298" t="s">
        <v>186</v>
      </c>
      <c r="E298" t="s">
        <v>183</v>
      </c>
      <c r="F298">
        <v>19</v>
      </c>
      <c r="G298" t="s">
        <v>40</v>
      </c>
      <c r="I298" s="2">
        <f>ROUND(IF($B298="Annuity",SUMIFS('Annuity Prices'!L:L,'Annuity Prices'!$B:$B,$D298,'Annuity Prices'!$E:$E,$G298),IF($B298="RAB Short",SUMIFS('RAB Prices Short'!L:L,'RAB Prices Short'!$B:$B,'All Prices combined'!$D298,'RAB Prices Short'!$E:$E,'All Prices combined'!$G298),IF($B298="RAB Long",SUMIFS('RAB Prices Long'!L:L,'RAB Prices Long'!$B:$B,'All Prices combined'!$D298,'RAB Prices Long'!$E:$E,'All Prices combined'!$G298)))),2)</f>
        <v>0</v>
      </c>
      <c r="J298" s="2">
        <f>ROUND(IF($B298="Annuity",SUMIFS('Annuity Prices'!M:M,'Annuity Prices'!$B:$B,$D298,'Annuity Prices'!$E:$E,$G298),IF($B298="RAB Short",SUMIFS('RAB Prices Short'!M:M,'RAB Prices Short'!$B:$B,'All Prices combined'!$D298,'RAB Prices Short'!$E:$E,'All Prices combined'!$G298),IF($B298="RAB Long",SUMIFS('RAB Prices Long'!M:M,'RAB Prices Long'!$B:$B,'All Prices combined'!$D298,'RAB Prices Long'!$E:$E,'All Prices combined'!$G298)))),2)</f>
        <v>0</v>
      </c>
      <c r="K298" s="2">
        <f>ROUND(IF($B298="Annuity",SUMIFS('Annuity Prices'!N:N,'Annuity Prices'!$B:$B,$D298,'Annuity Prices'!$E:$E,$G298),IF($B298="RAB Short",SUMIFS('RAB Prices Short'!N:N,'RAB Prices Short'!$B:$B,'All Prices combined'!$D298,'RAB Prices Short'!$E:$E,'All Prices combined'!$G298),IF($B298="RAB Long",SUMIFS('RAB Prices Long'!N:N,'RAB Prices Long'!$B:$B,'All Prices combined'!$D298,'RAB Prices Long'!$E:$E,'All Prices combined'!$G298)))),2)</f>
        <v>1.72</v>
      </c>
      <c r="L298" s="2">
        <f>ROUND(IF($B298="Annuity",SUMIFS('Annuity Prices'!O:O,'Annuity Prices'!$B:$B,$D298,'Annuity Prices'!$E:$E,$G298),IF($B298="RAB Short",SUMIFS('RAB Prices Short'!O:O,'RAB Prices Short'!$B:$B,'All Prices combined'!$D298,'RAB Prices Short'!$E:$E,'All Prices combined'!$G298),IF($B298="RAB Long",SUMIFS('RAB Prices Long'!O:O,'RAB Prices Long'!$B:$B,'All Prices combined'!$D298,'RAB Prices Long'!$E:$E,'All Prices combined'!$G298)))),2)</f>
        <v>1.77</v>
      </c>
      <c r="M298" s="2">
        <f>ROUND(IF($B298="Annuity",SUMIFS('Annuity Prices'!P:P,'Annuity Prices'!$B:$B,$D298,'Annuity Prices'!$E:$E,$G298),IF($B298="RAB Short",SUMIFS('RAB Prices Short'!P:P,'RAB Prices Short'!$B:$B,'All Prices combined'!$D298,'RAB Prices Short'!$E:$E,'All Prices combined'!$G298),IF($B298="RAB Long",SUMIFS('RAB Prices Long'!P:P,'RAB Prices Long'!$B:$B,'All Prices combined'!$D298,'RAB Prices Long'!$E:$E,'All Prices combined'!$G298)))),2)</f>
        <v>1.81</v>
      </c>
      <c r="N298" s="2">
        <f>ROUND(IF($B298="Annuity",SUMIFS('Annuity Prices'!Q:Q,'Annuity Prices'!$B:$B,$D298,'Annuity Prices'!$E:$E,$G298),IF($B298="RAB Short",SUMIFS('RAB Prices Short'!Q:Q,'RAB Prices Short'!$B:$B,'All Prices combined'!$D298,'RAB Prices Short'!$E:$E,'All Prices combined'!$G298),IF($B298="RAB Long",SUMIFS('RAB Prices Long'!Q:Q,'RAB Prices Long'!$B:$B,'All Prices combined'!$D298,'RAB Prices Long'!$E:$E,'All Prices combined'!$G298)))),2)</f>
        <v>1.85</v>
      </c>
      <c r="O298" s="2">
        <f>ROUND(IF($B298="Annuity",SUMIFS('Annuity Prices'!R:R,'Annuity Prices'!$B:$B,$D298,'Annuity Prices'!$E:$E,$G298),IF($B298="RAB Short",SUMIFS('RAB Prices Short'!R:R,'RAB Prices Short'!$B:$B,'All Prices combined'!$D298,'RAB Prices Short'!$E:$E,'All Prices combined'!$G298),IF($B298="RAB Long",SUMIFS('RAB Prices Long'!R:R,'RAB Prices Long'!$B:$B,'All Prices combined'!$D298,'RAB Prices Long'!$E:$E,'All Prices combined'!$G298)))),2)</f>
        <v>1.9</v>
      </c>
      <c r="P298" s="2">
        <f>ROUND(IF($B298="Annuity",SUMIFS('Annuity Prices'!S:S,'Annuity Prices'!$B:$B,$D298,'Annuity Prices'!$E:$E,$G298),IF($B298="RAB Short",SUMIFS('RAB Prices Short'!S:S,'RAB Prices Short'!$B:$B,'All Prices combined'!$D298,'RAB Prices Short'!$E:$E,'All Prices combined'!$G298),IF($B298="RAB Long",SUMIFS('RAB Prices Long'!S:S,'RAB Prices Long'!$B:$B,'All Prices combined'!$D298,'RAB Prices Long'!$E:$E,'All Prices combined'!$G298)))),2)</f>
        <v>1.95</v>
      </c>
      <c r="Q298" s="2">
        <f>ROUND(IF($B298="Annuity",SUMIFS('Annuity Prices'!T:T,'Annuity Prices'!$B:$B,$D298,'Annuity Prices'!$E:$E,$G298),IF($B298="RAB Short",SUMIFS('RAB Prices Short'!T:T,'RAB Prices Short'!$B:$B,'All Prices combined'!$D298,'RAB Prices Short'!$E:$E,'All Prices combined'!$G298),IF($B298="RAB Long",SUMIFS('RAB Prices Long'!T:T,'RAB Prices Long'!$B:$B,'All Prices combined'!$D298,'RAB Prices Long'!$E:$E,'All Prices combined'!$G298)))),2)</f>
        <v>1.99</v>
      </c>
      <c r="R298" s="2">
        <f>ROUND(IF($B298="Annuity",SUMIFS('Annuity Prices'!U:U,'Annuity Prices'!$B:$B,$D298,'Annuity Prices'!$E:$E,$G298),IF($B298="RAB Short",SUMIFS('RAB Prices Short'!U:U,'RAB Prices Short'!$B:$B,'All Prices combined'!$D298,'RAB Prices Short'!$E:$E,'All Prices combined'!$G298),IF($B298="RAB Long",SUMIFS('RAB Prices Long'!U:U,'RAB Prices Long'!$B:$B,'All Prices combined'!$D298,'RAB Prices Long'!$E:$E,'All Prices combined'!$G298)))),2)</f>
        <v>2.0299999999999998</v>
      </c>
      <c r="S298" s="2">
        <f>ROUND(IF($B298="Annuity",SUMIFS('Annuity Prices'!V:V,'Annuity Prices'!$B:$B,$D298,'Annuity Prices'!$E:$E,$G298),IF($B298="RAB Short",SUMIFS('RAB Prices Short'!V:V,'RAB Prices Short'!$B:$B,'All Prices combined'!$D298,'RAB Prices Short'!$E:$E,'All Prices combined'!$G298),IF($B298="RAB Long",SUMIFS('RAB Prices Long'!V:V,'RAB Prices Long'!$B:$B,'All Prices combined'!$D298,'RAB Prices Long'!$E:$E,'All Prices combined'!$G298)))),2)</f>
        <v>2.09</v>
      </c>
      <c r="T298" s="2">
        <f>ROUND(IF($B298="Annuity",SUMIFS('Annuity Prices'!W:W,'Annuity Prices'!$B:$B,$D298,'Annuity Prices'!$E:$E,$G298),IF($B298="RAB Short",SUMIFS('RAB Prices Short'!W:W,'RAB Prices Short'!$B:$B,'All Prices combined'!$D298,'RAB Prices Short'!$E:$E,'All Prices combined'!$G298),IF($B298="RAB Long",SUMIFS('RAB Prices Long'!W:W,'RAB Prices Long'!$B:$B,'All Prices combined'!$D298,'RAB Prices Long'!$E:$E,'All Prices combined'!$G298)))),2)</f>
        <v>2.14</v>
      </c>
      <c r="U298" s="2">
        <f>ROUND(IF($B298="Annuity",SUMIFS('Annuity Prices'!X:X,'Annuity Prices'!$B:$B,$D298,'Annuity Prices'!$E:$E,$G298),IF($B298="RAB Short",SUMIFS('RAB Prices Short'!X:X,'RAB Prices Short'!$B:$B,'All Prices combined'!$D298,'RAB Prices Short'!$E:$E,'All Prices combined'!$G298),IF($B298="RAB Long",SUMIFS('RAB Prices Long'!X:X,'RAB Prices Long'!$B:$B,'All Prices combined'!$D298,'RAB Prices Long'!$E:$E,'All Prices combined'!$G298)))),2)</f>
        <v>2.1800000000000002</v>
      </c>
      <c r="V298" s="2">
        <f>ROUND(IF($B298="Annuity",SUMIFS('Annuity Prices'!Y:Y,'Annuity Prices'!$B:$B,$D298,'Annuity Prices'!$E:$E,$G298),IF($B298="RAB Short",SUMIFS('RAB Prices Short'!Y:Y,'RAB Prices Short'!$B:$B,'All Prices combined'!$D298,'RAB Prices Short'!$E:$E,'All Prices combined'!$G298),IF($B298="RAB Long",SUMIFS('RAB Prices Long'!Y:Y,'RAB Prices Long'!$B:$B,'All Prices combined'!$D298,'RAB Prices Long'!$E:$E,'All Prices combined'!$G298)))),2)</f>
        <v>2.23</v>
      </c>
      <c r="W298" s="2">
        <f>ROUND(IF($B298="Annuity",SUMIFS('Annuity Prices'!Z:Z,'Annuity Prices'!$B:$B,$D298,'Annuity Prices'!$E:$E,$G298),IF($B298="RAB Short",SUMIFS('RAB Prices Short'!Z:Z,'RAB Prices Short'!$B:$B,'All Prices combined'!$D298,'RAB Prices Short'!$E:$E,'All Prices combined'!$G298),IF($B298="RAB Long",SUMIFS('RAB Prices Long'!Z:Z,'RAB Prices Long'!$B:$B,'All Prices combined'!$D298,'RAB Prices Long'!$E:$E,'All Prices combined'!$G298)))),2)</f>
        <v>2.29</v>
      </c>
      <c r="X298" s="2">
        <f>ROUND(IF($B298="Annuity",SUMIFS('Annuity Prices'!AA:AA,'Annuity Prices'!$B:$B,$D298,'Annuity Prices'!$E:$E,$G298),IF($B298="RAB Short",SUMIFS('RAB Prices Short'!AA:AA,'RAB Prices Short'!$B:$B,'All Prices combined'!$D298,'RAB Prices Short'!$E:$E,'All Prices combined'!$G298),IF($B298="RAB Long",SUMIFS('RAB Prices Long'!AA:AA,'RAB Prices Long'!$B:$B,'All Prices combined'!$D298,'RAB Prices Long'!$E:$E,'All Prices combined'!$G298)))),2)</f>
        <v>2.35</v>
      </c>
      <c r="Y298" s="2">
        <f>ROUND(IF($B298="Annuity",SUMIFS('Annuity Prices'!AB:AB,'Annuity Prices'!$B:$B,$D298,'Annuity Prices'!$E:$E,$G298),IF($B298="RAB Short",SUMIFS('RAB Prices Short'!AB:AB,'RAB Prices Short'!$B:$B,'All Prices combined'!$D298,'RAB Prices Short'!$E:$E,'All Prices combined'!$G298),IF($B298="RAB Long",SUMIFS('RAB Prices Long'!AB:AB,'RAB Prices Long'!$B:$B,'All Prices combined'!$D298,'RAB Prices Long'!$E:$E,'All Prices combined'!$G298)))),2)</f>
        <v>2.39</v>
      </c>
      <c r="Z298" s="2">
        <f>ROUND(IF($B298="Annuity",SUMIFS('Annuity Prices'!AC:AC,'Annuity Prices'!$B:$B,$D298,'Annuity Prices'!$E:$E,$G298),IF($B298="RAB Short",SUMIFS('RAB Prices Short'!AC:AC,'RAB Prices Short'!$B:$B,'All Prices combined'!$D298,'RAB Prices Short'!$E:$E,'All Prices combined'!$G298),IF($B298="RAB Long",SUMIFS('RAB Prices Long'!AC:AC,'RAB Prices Long'!$B:$B,'All Prices combined'!$D298,'RAB Prices Long'!$E:$E,'All Prices combined'!$G298)))),2)</f>
        <v>2.4500000000000002</v>
      </c>
      <c r="AA298" s="2">
        <f>ROUND(IF($B298="Annuity",SUMIFS('Annuity Prices'!AD:AD,'Annuity Prices'!$B:$B,$D298,'Annuity Prices'!$E:$E,$G298),IF($B298="RAB Short",SUMIFS('RAB Prices Short'!AD:AD,'RAB Prices Short'!$B:$B,'All Prices combined'!$D298,'RAB Prices Short'!$E:$E,'All Prices combined'!$G298),IF($B298="RAB Long",SUMIFS('RAB Prices Long'!AD:AD,'RAB Prices Long'!$B:$B,'All Prices combined'!$D298,'RAB Prices Long'!$E:$E,'All Prices combined'!$G298)))),2)</f>
        <v>2.52</v>
      </c>
      <c r="AB298" s="2">
        <f>ROUND(IF($B298="Annuity",SUMIFS('Annuity Prices'!AE:AE,'Annuity Prices'!$B:$B,$D298,'Annuity Prices'!$E:$E,$G298),IF($B298="RAB Short",SUMIFS('RAB Prices Short'!AE:AE,'RAB Prices Short'!$B:$B,'All Prices combined'!$D298,'RAB Prices Short'!$E:$E,'All Prices combined'!$G298),IF($B298="RAB Long",SUMIFS('RAB Prices Long'!AE:AE,'RAB Prices Long'!$B:$B,'All Prices combined'!$D298,'RAB Prices Long'!$E:$E,'All Prices combined'!$G298)))),2)</f>
        <v>2.58</v>
      </c>
      <c r="AC298" s="2">
        <f>ROUND(IF($B298="Annuity",SUMIFS('Annuity Prices'!AF:AF,'Annuity Prices'!$B:$B,$D298,'Annuity Prices'!$E:$E,$G298),IF($B298="RAB Short",SUMIFS('RAB Prices Short'!AF:AF,'RAB Prices Short'!$B:$B,'All Prices combined'!$D298,'RAB Prices Short'!$E:$E,'All Prices combined'!$G298),IF($B298="RAB Long",SUMIFS('RAB Prices Long'!AF:AF,'RAB Prices Long'!$B:$B,'All Prices combined'!$D298,'RAB Prices Long'!$E:$E,'All Prices combined'!$G298)))),2)</f>
        <v>2.63</v>
      </c>
      <c r="AD298" s="2">
        <f>ROUND(IF($B298="Annuity",SUMIFS('Annuity Prices'!AG:AG,'Annuity Prices'!$B:$B,$D298,'Annuity Prices'!$E:$E,$G298),IF($B298="RAB Short",SUMIFS('RAB Prices Short'!AG:AG,'RAB Prices Short'!$B:$B,'All Prices combined'!$D298,'RAB Prices Short'!$E:$E,'All Prices combined'!$G298),IF($B298="RAB Long",SUMIFS('RAB Prices Long'!AG:AG,'RAB Prices Long'!$B:$B,'All Prices combined'!$D298,'RAB Prices Long'!$E:$E,'All Prices combined'!$G298)))),2)</f>
        <v>2.69</v>
      </c>
      <c r="AE298" s="2">
        <f>ROUND(IF($B298="Annuity",SUMIFS('Annuity Prices'!AH:AH,'Annuity Prices'!$B:$B,$D298,'Annuity Prices'!$E:$E,$G298),IF($B298="RAB Short",SUMIFS('RAB Prices Short'!AH:AH,'RAB Prices Short'!$B:$B,'All Prices combined'!$D298,'RAB Prices Short'!$E:$E,'All Prices combined'!$G298),IF($B298="RAB Long",SUMIFS('RAB Prices Long'!AH:AH,'RAB Prices Long'!$B:$B,'All Prices combined'!$D298,'RAB Prices Long'!$E:$E,'All Prices combined'!$G298)))),2)</f>
        <v>2.76</v>
      </c>
      <c r="AF298" s="2">
        <f>ROUND(IF($B298="Annuity",SUMIFS('Annuity Prices'!AI:AI,'Annuity Prices'!$B:$B,$D298,'Annuity Prices'!$E:$E,$G298),IF($B298="RAB Short",SUMIFS('RAB Prices Short'!AI:AI,'RAB Prices Short'!$B:$B,'All Prices combined'!$D298,'RAB Prices Short'!$E:$E,'All Prices combined'!$G298),IF($B298="RAB Long",SUMIFS('RAB Prices Long'!AI:AI,'RAB Prices Long'!$B:$B,'All Prices combined'!$D298,'RAB Prices Long'!$E:$E,'All Prices combined'!$G298)))),2)</f>
        <v>2.83</v>
      </c>
      <c r="AG298" s="2">
        <f>ROUND(IF($B298="Annuity",SUMIFS('Annuity Prices'!AJ:AJ,'Annuity Prices'!$B:$B,$D298,'Annuity Prices'!$E:$E,$G298),IF($B298="RAB Short",SUMIFS('RAB Prices Short'!AJ:AJ,'RAB Prices Short'!$B:$B,'All Prices combined'!$D298,'RAB Prices Short'!$E:$E,'All Prices combined'!$G298),IF($B298="RAB Long",SUMIFS('RAB Prices Long'!AJ:AJ,'RAB Prices Long'!$B:$B,'All Prices combined'!$D298,'RAB Prices Long'!$E:$E,'All Prices combined'!$G298)))),2)</f>
        <v>2.89</v>
      </c>
      <c r="AH298" s="2">
        <f>ROUND(IF($B298="Annuity",SUMIFS('Annuity Prices'!AK:AK,'Annuity Prices'!$B:$B,$D298,'Annuity Prices'!$E:$E,$G298),IF($B298="RAB Short",SUMIFS('RAB Prices Short'!AK:AK,'RAB Prices Short'!$B:$B,'All Prices combined'!$D298,'RAB Prices Short'!$E:$E,'All Prices combined'!$G298),IF($B298="RAB Long",SUMIFS('RAB Prices Long'!AK:AK,'RAB Prices Long'!$B:$B,'All Prices combined'!$D298,'RAB Prices Long'!$E:$E,'All Prices combined'!$G298)))),2)</f>
        <v>2.96</v>
      </c>
      <c r="AI298" s="2">
        <f>ROUND(IF($B298="Annuity",SUMIFS('Annuity Prices'!AL:AL,'Annuity Prices'!$B:$B,$D298,'Annuity Prices'!$E:$E,$G298),IF($B298="RAB Short",SUMIFS('RAB Prices Short'!AL:AL,'RAB Prices Short'!$B:$B,'All Prices combined'!$D298,'RAB Prices Short'!$E:$E,'All Prices combined'!$G298),IF($B298="RAB Long",SUMIFS('RAB Prices Long'!AL:AL,'RAB Prices Long'!$B:$B,'All Prices combined'!$D298,'RAB Prices Long'!$E:$E,'All Prices combined'!$G298)))),2)</f>
        <v>3.03</v>
      </c>
      <c r="AJ298" s="2">
        <f>ROUND(IF($B298="Annuity",SUMIFS('Annuity Prices'!AM:AM,'Annuity Prices'!$B:$B,$D298,'Annuity Prices'!$E:$E,$G298),IF($B298="RAB Short",SUMIFS('RAB Prices Short'!AM:AM,'RAB Prices Short'!$B:$B,'All Prices combined'!$D298,'RAB Prices Short'!$E:$E,'All Prices combined'!$G298),IF($B298="RAB Long",SUMIFS('RAB Prices Long'!AM:AM,'RAB Prices Long'!$B:$B,'All Prices combined'!$D298,'RAB Prices Long'!$E:$E,'All Prices combined'!$G298)))),2)</f>
        <v>3.11</v>
      </c>
      <c r="AK298" s="2">
        <f>ROUND(IF($B298="Annuity",SUMIFS('Annuity Prices'!AN:AN,'Annuity Prices'!$B:$B,$D298,'Annuity Prices'!$E:$E,$G298),IF($B298="RAB Short",SUMIFS('RAB Prices Short'!AN:AN,'RAB Prices Short'!$B:$B,'All Prices combined'!$D298,'RAB Prices Short'!$E:$E,'All Prices combined'!$G298),IF($B298="RAB Long",SUMIFS('RAB Prices Long'!AN:AN,'RAB Prices Long'!$B:$B,'All Prices combined'!$D298,'RAB Prices Long'!$E:$E,'All Prices combined'!$G298)))),2)</f>
        <v>3.17</v>
      </c>
      <c r="AL298" s="2">
        <f>ROUND(IF($B298="Annuity",SUMIFS('Annuity Prices'!AO:AO,'Annuity Prices'!$B:$B,$D298,'Annuity Prices'!$E:$E,$G298),IF($B298="RAB Short",SUMIFS('RAB Prices Short'!AO:AO,'RAB Prices Short'!$B:$B,'All Prices combined'!$D298,'RAB Prices Short'!$E:$E,'All Prices combined'!$G298),IF($B298="RAB Long",SUMIFS('RAB Prices Long'!AO:AO,'RAB Prices Long'!$B:$B,'All Prices combined'!$D298,'RAB Prices Long'!$E:$E,'All Prices combined'!$G298)))),2)</f>
        <v>3.25</v>
      </c>
      <c r="AM298" s="2">
        <f>ROUND(IF($B298="Annuity",SUMIFS('Annuity Prices'!AP:AP,'Annuity Prices'!$B:$B,$D298,'Annuity Prices'!$E:$E,$G298),IF($B298="RAB Short",SUMIFS('RAB Prices Short'!AP:AP,'RAB Prices Short'!$B:$B,'All Prices combined'!$D298,'RAB Prices Short'!$E:$E,'All Prices combined'!$G298),IF($B298="RAB Long",SUMIFS('RAB Prices Long'!AP:AP,'RAB Prices Long'!$B:$B,'All Prices combined'!$D298,'RAB Prices Long'!$E:$E,'All Prices combined'!$G298)))),2)</f>
        <v>3.33</v>
      </c>
      <c r="AN298" s="2">
        <f>ROUND(IF($B298="Annuity",SUMIFS('Annuity Prices'!AQ:AQ,'Annuity Prices'!$B:$B,$D298,'Annuity Prices'!$E:$E,$G298),IF($B298="RAB Short",SUMIFS('RAB Prices Short'!AQ:AQ,'RAB Prices Short'!$B:$B,'All Prices combined'!$D298,'RAB Prices Short'!$E:$E,'All Prices combined'!$G298),IF($B298="RAB Long",SUMIFS('RAB Prices Long'!AQ:AQ,'RAB Prices Long'!$B:$B,'All Prices combined'!$D298,'RAB Prices Long'!$E:$E,'All Prices combined'!$G298)))),2)</f>
        <v>3.41</v>
      </c>
      <c r="AO298" s="2">
        <f>ROUND(IF($B298="Annuity",SUMIFS('Annuity Prices'!AR:AR,'Annuity Prices'!$B:$B,$D298,'Annuity Prices'!$E:$E,$G298),IF($B298="RAB Short",SUMIFS('RAB Prices Short'!AR:AR,'RAB Prices Short'!$B:$B,'All Prices combined'!$D298,'RAB Prices Short'!$E:$E,'All Prices combined'!$G298),IF($B298="RAB Long",SUMIFS('RAB Prices Long'!AR:AR,'RAB Prices Long'!$B:$B,'All Prices combined'!$D298,'RAB Prices Long'!$E:$E,'All Prices combined'!$G298)))),2)</f>
        <v>0</v>
      </c>
      <c r="AP298" s="2">
        <f>ROUND(IF($B298="Annuity",SUMIFS('Annuity Prices'!AS:AS,'Annuity Prices'!$B:$B,$D298,'Annuity Prices'!$E:$E,$G298),IF($B298="RAB Short",SUMIFS('RAB Prices Short'!AS:AS,'RAB Prices Short'!$B:$B,'All Prices combined'!$D298,'RAB Prices Short'!$E:$E,'All Prices combined'!$G298),IF($B298="RAB Long",SUMIFS('RAB Prices Long'!AS:AS,'RAB Prices Long'!$B:$B,'All Prices combined'!$D298,'RAB Prices Long'!$E:$E,'All Prices combined'!$G298)))),2)</f>
        <v>0</v>
      </c>
      <c r="AQ298" s="2">
        <f>ROUND(IF($B298="Annuity",SUMIFS('Annuity Prices'!AT:AT,'Annuity Prices'!$B:$B,$D298,'Annuity Prices'!$E:$E,$G298),IF($B298="RAB Short",SUMIFS('RAB Prices Short'!AT:AT,'RAB Prices Short'!$B:$B,'All Prices combined'!$D298,'RAB Prices Short'!$E:$E,'All Prices combined'!$G298),IF($B298="RAB Long",SUMIFS('RAB Prices Long'!AT:AT,'RAB Prices Long'!$B:$B,'All Prices combined'!$D298,'RAB Prices Long'!$E:$E,'All Prices combined'!$G298)))),2)</f>
        <v>1.22</v>
      </c>
      <c r="AR298" s="2">
        <f>ROUND(IF($B298="Annuity",SUMIFS('Annuity Prices'!AU:AU,'Annuity Prices'!$B:$B,$D298,'Annuity Prices'!$E:$E,$G298),IF($B298="RAB Short",SUMIFS('RAB Prices Short'!AU:AU,'RAB Prices Short'!$B:$B,'All Prices combined'!$D298,'RAB Prices Short'!$E:$E,'All Prices combined'!$G298),IF($B298="RAB Long",SUMIFS('RAB Prices Long'!AU:AU,'RAB Prices Long'!$B:$B,'All Prices combined'!$D298,'RAB Prices Long'!$E:$E,'All Prices combined'!$G298)))),2)</f>
        <v>1.72</v>
      </c>
      <c r="AS298" s="2">
        <f>ROUND(IF($B298="Annuity",SUMIFS('Annuity Prices'!AV:AV,'Annuity Prices'!$B:$B,$D298,'Annuity Prices'!$E:$E,$G298),IF($B298="RAB Short",SUMIFS('RAB Prices Short'!AV:AV,'RAB Prices Short'!$B:$B,'All Prices combined'!$D298,'RAB Prices Short'!$E:$E,'All Prices combined'!$G298),IF($B298="RAB Long",SUMIFS('RAB Prices Long'!AV:AV,'RAB Prices Long'!$B:$B,'All Prices combined'!$D298,'RAB Prices Long'!$E:$E,'All Prices combined'!$G298)))),2)</f>
        <v>1.77</v>
      </c>
      <c r="AT298" s="2">
        <f>ROUND(IF($B298="Annuity",SUMIFS('Annuity Prices'!AW:AW,'Annuity Prices'!$B:$B,$D298,'Annuity Prices'!$E:$E,$G298),IF($B298="RAB Short",SUMIFS('RAB Prices Short'!AW:AW,'RAB Prices Short'!$B:$B,'All Prices combined'!$D298,'RAB Prices Short'!$E:$E,'All Prices combined'!$G298),IF($B298="RAB Long",SUMIFS('RAB Prices Long'!AW:AW,'RAB Prices Long'!$B:$B,'All Prices combined'!$D298,'RAB Prices Long'!$E:$E,'All Prices combined'!$G298)))),2)</f>
        <v>1.81</v>
      </c>
      <c r="AU298" s="2">
        <f>ROUND(IF($B298="Annuity",SUMIFS('Annuity Prices'!AX:AX,'Annuity Prices'!$B:$B,$D298,'Annuity Prices'!$E:$E,$G298),IF($B298="RAB Short",SUMIFS('RAB Prices Short'!AX:AX,'RAB Prices Short'!$B:$B,'All Prices combined'!$D298,'RAB Prices Short'!$E:$E,'All Prices combined'!$G298),IF($B298="RAB Long",SUMIFS('RAB Prices Long'!AX:AX,'RAB Prices Long'!$B:$B,'All Prices combined'!$D298,'RAB Prices Long'!$E:$E,'All Prices combined'!$G298)))),2)</f>
        <v>1.85</v>
      </c>
      <c r="AV298" s="2">
        <f>ROUND(IF($B298="Annuity",SUMIFS('Annuity Prices'!AY:AY,'Annuity Prices'!$B:$B,$D298,'Annuity Prices'!$E:$E,$G298),IF($B298="RAB Short",SUMIFS('RAB Prices Short'!AY:AY,'RAB Prices Short'!$B:$B,'All Prices combined'!$D298,'RAB Prices Short'!$E:$E,'All Prices combined'!$G298),IF($B298="RAB Long",SUMIFS('RAB Prices Long'!AY:AY,'RAB Prices Long'!$B:$B,'All Prices combined'!$D298,'RAB Prices Long'!$E:$E,'All Prices combined'!$G298)))),2)</f>
        <v>1.9</v>
      </c>
      <c r="AW298" s="2">
        <f>ROUND(IF($B298="Annuity",SUMIFS('Annuity Prices'!AZ:AZ,'Annuity Prices'!$B:$B,$D298,'Annuity Prices'!$E:$E,$G298),IF($B298="RAB Short",SUMIFS('RAB Prices Short'!AZ:AZ,'RAB Prices Short'!$B:$B,'All Prices combined'!$D298,'RAB Prices Short'!$E:$E,'All Prices combined'!$G298),IF($B298="RAB Long",SUMIFS('RAB Prices Long'!AZ:AZ,'RAB Prices Long'!$B:$B,'All Prices combined'!$D298,'RAB Prices Long'!$E:$E,'All Prices combined'!$G298)))),2)</f>
        <v>1.95</v>
      </c>
      <c r="AX298" s="2">
        <f>ROUND(IF($B298="Annuity",SUMIFS('Annuity Prices'!BA:BA,'Annuity Prices'!$B:$B,$D298,'Annuity Prices'!$E:$E,$G298),IF($B298="RAB Short",SUMIFS('RAB Prices Short'!BA:BA,'RAB Prices Short'!$B:$B,'All Prices combined'!$D298,'RAB Prices Short'!$E:$E,'All Prices combined'!$G298),IF($B298="RAB Long",SUMIFS('RAB Prices Long'!BA:BA,'RAB Prices Long'!$B:$B,'All Prices combined'!$D298,'RAB Prices Long'!$E:$E,'All Prices combined'!$G298)))),2)</f>
        <v>1.99</v>
      </c>
      <c r="AY298" s="2">
        <f>ROUND(IF($B298="Annuity",SUMIFS('Annuity Prices'!BB:BB,'Annuity Prices'!$B:$B,$D298,'Annuity Prices'!$E:$E,$G298),IF($B298="RAB Short",SUMIFS('RAB Prices Short'!BB:BB,'RAB Prices Short'!$B:$B,'All Prices combined'!$D298,'RAB Prices Short'!$E:$E,'All Prices combined'!$G298),IF($B298="RAB Long",SUMIFS('RAB Prices Long'!BB:BB,'RAB Prices Long'!$B:$B,'All Prices combined'!$D298,'RAB Prices Long'!$E:$E,'All Prices combined'!$G298)))),2)</f>
        <v>2.0299999999999998</v>
      </c>
      <c r="AZ298" s="2">
        <f>ROUND(IF($B298="Annuity",SUMIFS('Annuity Prices'!BC:BC,'Annuity Prices'!$B:$B,$D298,'Annuity Prices'!$E:$E,$G298),IF($B298="RAB Short",SUMIFS('RAB Prices Short'!BC:BC,'RAB Prices Short'!$B:$B,'All Prices combined'!$D298,'RAB Prices Short'!$E:$E,'All Prices combined'!$G298),IF($B298="RAB Long",SUMIFS('RAB Prices Long'!BC:BC,'RAB Prices Long'!$B:$B,'All Prices combined'!$D298,'RAB Prices Long'!$E:$E,'All Prices combined'!$G298)))),2)</f>
        <v>2.09</v>
      </c>
      <c r="BA298" s="2">
        <f>ROUND(IF($B298="Annuity",SUMIFS('Annuity Prices'!BD:BD,'Annuity Prices'!$B:$B,$D298,'Annuity Prices'!$E:$E,$G298),IF($B298="RAB Short",SUMIFS('RAB Prices Short'!BD:BD,'RAB Prices Short'!$B:$B,'All Prices combined'!$D298,'RAB Prices Short'!$E:$E,'All Prices combined'!$G298),IF($B298="RAB Long",SUMIFS('RAB Prices Long'!BD:BD,'RAB Prices Long'!$B:$B,'All Prices combined'!$D298,'RAB Prices Long'!$E:$E,'All Prices combined'!$G298)))),2)</f>
        <v>2.14</v>
      </c>
      <c r="BB298" s="2">
        <f>ROUND(IF($B298="Annuity",SUMIFS('Annuity Prices'!BE:BE,'Annuity Prices'!$B:$B,$D298,'Annuity Prices'!$E:$E,$G298),IF($B298="RAB Short",SUMIFS('RAB Prices Short'!BE:BE,'RAB Prices Short'!$B:$B,'All Prices combined'!$D298,'RAB Prices Short'!$E:$E,'All Prices combined'!$G298),IF($B298="RAB Long",SUMIFS('RAB Prices Long'!BE:BE,'RAB Prices Long'!$B:$B,'All Prices combined'!$D298,'RAB Prices Long'!$E:$E,'All Prices combined'!$G298)))),2)</f>
        <v>2.1800000000000002</v>
      </c>
      <c r="BC298" s="2">
        <f>ROUND(IF($B298="Annuity",SUMIFS('Annuity Prices'!BF:BF,'Annuity Prices'!$B:$B,$D298,'Annuity Prices'!$E:$E,$G298),IF($B298="RAB Short",SUMIFS('RAB Prices Short'!BF:BF,'RAB Prices Short'!$B:$B,'All Prices combined'!$D298,'RAB Prices Short'!$E:$E,'All Prices combined'!$G298),IF($B298="RAB Long",SUMIFS('RAB Prices Long'!BF:BF,'RAB Prices Long'!$B:$B,'All Prices combined'!$D298,'RAB Prices Long'!$E:$E,'All Prices combined'!$G298)))),2)</f>
        <v>2.23</v>
      </c>
      <c r="BD298" s="2">
        <f>ROUND(IF($B298="Annuity",SUMIFS('Annuity Prices'!BG:BG,'Annuity Prices'!$B:$B,$D298,'Annuity Prices'!$E:$E,$G298),IF($B298="RAB Short",SUMIFS('RAB Prices Short'!BG:BG,'RAB Prices Short'!$B:$B,'All Prices combined'!$D298,'RAB Prices Short'!$E:$E,'All Prices combined'!$G298),IF($B298="RAB Long",SUMIFS('RAB Prices Long'!BG:BG,'RAB Prices Long'!$B:$B,'All Prices combined'!$D298,'RAB Prices Long'!$E:$E,'All Prices combined'!$G298)))),2)</f>
        <v>2.29</v>
      </c>
      <c r="BE298" s="2">
        <f>ROUND(IF($B298="Annuity",SUMIFS('Annuity Prices'!BH:BH,'Annuity Prices'!$B:$B,$D298,'Annuity Prices'!$E:$E,$G298),IF($B298="RAB Short",SUMIFS('RAB Prices Short'!BH:BH,'RAB Prices Short'!$B:$B,'All Prices combined'!$D298,'RAB Prices Short'!$E:$E,'All Prices combined'!$G298),IF($B298="RAB Long",SUMIFS('RAB Prices Long'!BH:BH,'RAB Prices Long'!$B:$B,'All Prices combined'!$D298,'RAB Prices Long'!$E:$E,'All Prices combined'!$G298)))),2)</f>
        <v>2.35</v>
      </c>
      <c r="BF298" s="2">
        <f>ROUND(IF($B298="Annuity",SUMIFS('Annuity Prices'!BI:BI,'Annuity Prices'!$B:$B,$D298,'Annuity Prices'!$E:$E,$G298),IF($B298="RAB Short",SUMIFS('RAB Prices Short'!BI:BI,'RAB Prices Short'!$B:$B,'All Prices combined'!$D298,'RAB Prices Short'!$E:$E,'All Prices combined'!$G298),IF($B298="RAB Long",SUMIFS('RAB Prices Long'!BI:BI,'RAB Prices Long'!$B:$B,'All Prices combined'!$D298,'RAB Prices Long'!$E:$E,'All Prices combined'!$G298)))),2)</f>
        <v>2.39</v>
      </c>
      <c r="BG298" s="2">
        <f>ROUND(IF($B298="Annuity",SUMIFS('Annuity Prices'!BJ:BJ,'Annuity Prices'!$B:$B,$D298,'Annuity Prices'!$E:$E,$G298),IF($B298="RAB Short",SUMIFS('RAB Prices Short'!BJ:BJ,'RAB Prices Short'!$B:$B,'All Prices combined'!$D298,'RAB Prices Short'!$E:$E,'All Prices combined'!$G298),IF($B298="RAB Long",SUMIFS('RAB Prices Long'!BJ:BJ,'RAB Prices Long'!$B:$B,'All Prices combined'!$D298,'RAB Prices Long'!$E:$E,'All Prices combined'!$G298)))),2)</f>
        <v>2.4500000000000002</v>
      </c>
      <c r="BH298" s="2">
        <f>ROUND(IF($B298="Annuity",SUMIFS('Annuity Prices'!BK:BK,'Annuity Prices'!$B:$B,$D298,'Annuity Prices'!$E:$E,$G298),IF($B298="RAB Short",SUMIFS('RAB Prices Short'!BK:BK,'RAB Prices Short'!$B:$B,'All Prices combined'!$D298,'RAB Prices Short'!$E:$E,'All Prices combined'!$G298),IF($B298="RAB Long",SUMIFS('RAB Prices Long'!BK:BK,'RAB Prices Long'!$B:$B,'All Prices combined'!$D298,'RAB Prices Long'!$E:$E,'All Prices combined'!$G298)))),2)</f>
        <v>2.52</v>
      </c>
      <c r="BI298" s="2">
        <f>ROUND(IF($B298="Annuity",SUMIFS('Annuity Prices'!BL:BL,'Annuity Prices'!$B:$B,$D298,'Annuity Prices'!$E:$E,$G298),IF($B298="RAB Short",SUMIFS('RAB Prices Short'!BL:BL,'RAB Prices Short'!$B:$B,'All Prices combined'!$D298,'RAB Prices Short'!$E:$E,'All Prices combined'!$G298),IF($B298="RAB Long",SUMIFS('RAB Prices Long'!BL:BL,'RAB Prices Long'!$B:$B,'All Prices combined'!$D298,'RAB Prices Long'!$E:$E,'All Prices combined'!$G298)))),2)</f>
        <v>2.58</v>
      </c>
      <c r="BJ298" s="2">
        <f>ROUND(IF($B298="Annuity",SUMIFS('Annuity Prices'!BM:BM,'Annuity Prices'!$B:$B,$D298,'Annuity Prices'!$E:$E,$G298),IF($B298="RAB Short",SUMIFS('RAB Prices Short'!BM:BM,'RAB Prices Short'!$B:$B,'All Prices combined'!$D298,'RAB Prices Short'!$E:$E,'All Prices combined'!$G298),IF($B298="RAB Long",SUMIFS('RAB Prices Long'!BM:BM,'RAB Prices Long'!$B:$B,'All Prices combined'!$D298,'RAB Prices Long'!$E:$E,'All Prices combined'!$G298)))),2)</f>
        <v>2.63</v>
      </c>
      <c r="BK298" s="2">
        <f>ROUND(IF($B298="Annuity",SUMIFS('Annuity Prices'!BN:BN,'Annuity Prices'!$B:$B,$D298,'Annuity Prices'!$E:$E,$G298),IF($B298="RAB Short",SUMIFS('RAB Prices Short'!BN:BN,'RAB Prices Short'!$B:$B,'All Prices combined'!$D298,'RAB Prices Short'!$E:$E,'All Prices combined'!$G298),IF($B298="RAB Long",SUMIFS('RAB Prices Long'!BN:BN,'RAB Prices Long'!$B:$B,'All Prices combined'!$D298,'RAB Prices Long'!$E:$E,'All Prices combined'!$G298)))),2)</f>
        <v>2.69</v>
      </c>
      <c r="BL298" s="2">
        <f>ROUND(IF($B298="Annuity",SUMIFS('Annuity Prices'!BO:BO,'Annuity Prices'!$B:$B,$D298,'Annuity Prices'!$E:$E,$G298),IF($B298="RAB Short",SUMIFS('RAB Prices Short'!BO:BO,'RAB Prices Short'!$B:$B,'All Prices combined'!$D298,'RAB Prices Short'!$E:$E,'All Prices combined'!$G298),IF($B298="RAB Long",SUMIFS('RAB Prices Long'!BO:BO,'RAB Prices Long'!$B:$B,'All Prices combined'!$D298,'RAB Prices Long'!$E:$E,'All Prices combined'!$G298)))),2)</f>
        <v>2.76</v>
      </c>
      <c r="BM298" s="2">
        <f>ROUND(IF($B298="Annuity",SUMIFS('Annuity Prices'!BP:BP,'Annuity Prices'!$B:$B,$D298,'Annuity Prices'!$E:$E,$G298),IF($B298="RAB Short",SUMIFS('RAB Prices Short'!BP:BP,'RAB Prices Short'!$B:$B,'All Prices combined'!$D298,'RAB Prices Short'!$E:$E,'All Prices combined'!$G298),IF($B298="RAB Long",SUMIFS('RAB Prices Long'!BP:BP,'RAB Prices Long'!$B:$B,'All Prices combined'!$D298,'RAB Prices Long'!$E:$E,'All Prices combined'!$G298)))),2)</f>
        <v>2.83</v>
      </c>
      <c r="BN298" s="2">
        <f>ROUND(IF($B298="Annuity",SUMIFS('Annuity Prices'!BQ:BQ,'Annuity Prices'!$B:$B,$D298,'Annuity Prices'!$E:$E,$G298),IF($B298="RAB Short",SUMIFS('RAB Prices Short'!BQ:BQ,'RAB Prices Short'!$B:$B,'All Prices combined'!$D298,'RAB Prices Short'!$E:$E,'All Prices combined'!$G298),IF($B298="RAB Long",SUMIFS('RAB Prices Long'!BQ:BQ,'RAB Prices Long'!$B:$B,'All Prices combined'!$D298,'RAB Prices Long'!$E:$E,'All Prices combined'!$G298)))),2)</f>
        <v>2.89</v>
      </c>
      <c r="BO298" s="2">
        <f>ROUND(IF($B298="Annuity",SUMIFS('Annuity Prices'!BR:BR,'Annuity Prices'!$B:$B,$D298,'Annuity Prices'!$E:$E,$G298),IF($B298="RAB Short",SUMIFS('RAB Prices Short'!BR:BR,'RAB Prices Short'!$B:$B,'All Prices combined'!$D298,'RAB Prices Short'!$E:$E,'All Prices combined'!$G298),IF($B298="RAB Long",SUMIFS('RAB Prices Long'!BR:BR,'RAB Prices Long'!$B:$B,'All Prices combined'!$D298,'RAB Prices Long'!$E:$E,'All Prices combined'!$G298)))),2)</f>
        <v>2.96</v>
      </c>
      <c r="BP298" s="2">
        <f>ROUND(IF($B298="Annuity",SUMIFS('Annuity Prices'!BS:BS,'Annuity Prices'!$B:$B,$D298,'Annuity Prices'!$E:$E,$G298),IF($B298="RAB Short",SUMIFS('RAB Prices Short'!BS:BS,'RAB Prices Short'!$B:$B,'All Prices combined'!$D298,'RAB Prices Short'!$E:$E,'All Prices combined'!$G298),IF($B298="RAB Long",SUMIFS('RAB Prices Long'!BS:BS,'RAB Prices Long'!$B:$B,'All Prices combined'!$D298,'RAB Prices Long'!$E:$E,'All Prices combined'!$G298)))),2)</f>
        <v>3.03</v>
      </c>
      <c r="BQ298" s="2">
        <f>ROUND(IF($B298="Annuity",SUMIFS('Annuity Prices'!BT:BT,'Annuity Prices'!$B:$B,$D298,'Annuity Prices'!$E:$E,$G298),IF($B298="RAB Short",SUMIFS('RAB Prices Short'!BT:BT,'RAB Prices Short'!$B:$B,'All Prices combined'!$D298,'RAB Prices Short'!$E:$E,'All Prices combined'!$G298),IF($B298="RAB Long",SUMIFS('RAB Prices Long'!BT:BT,'RAB Prices Long'!$B:$B,'All Prices combined'!$D298,'RAB Prices Long'!$E:$E,'All Prices combined'!$G298)))),2)</f>
        <v>3.11</v>
      </c>
      <c r="BR298" s="2">
        <f>ROUND(IF($B298="Annuity",SUMIFS('Annuity Prices'!BU:BU,'Annuity Prices'!$B:$B,$D298,'Annuity Prices'!$E:$E,$G298),IF($B298="RAB Short",SUMIFS('RAB Prices Short'!BU:BU,'RAB Prices Short'!$B:$B,'All Prices combined'!$D298,'RAB Prices Short'!$E:$E,'All Prices combined'!$G298),IF($B298="RAB Long",SUMIFS('RAB Prices Long'!BU:BU,'RAB Prices Long'!$B:$B,'All Prices combined'!$D298,'RAB Prices Long'!$E:$E,'All Prices combined'!$G298)))),2)</f>
        <v>3.17</v>
      </c>
      <c r="BS298" s="2">
        <f>ROUND(IF($B298="Annuity",SUMIFS('Annuity Prices'!BV:BV,'Annuity Prices'!$B:$B,$D298,'Annuity Prices'!$E:$E,$G298),IF($B298="RAB Short",SUMIFS('RAB Prices Short'!BV:BV,'RAB Prices Short'!$B:$B,'All Prices combined'!$D298,'RAB Prices Short'!$E:$E,'All Prices combined'!$G298),IF($B298="RAB Long",SUMIFS('RAB Prices Long'!BV:BV,'RAB Prices Long'!$B:$B,'All Prices combined'!$D298,'RAB Prices Long'!$E:$E,'All Prices combined'!$G298)))),2)</f>
        <v>3.25</v>
      </c>
      <c r="BT298" s="2">
        <f>ROUND(IF($B298="Annuity",SUMIFS('Annuity Prices'!BW:BW,'Annuity Prices'!$B:$B,$D298,'Annuity Prices'!$E:$E,$G298),IF($B298="RAB Short",SUMIFS('RAB Prices Short'!BW:BW,'RAB Prices Short'!$B:$B,'All Prices combined'!$D298,'RAB Prices Short'!$E:$E,'All Prices combined'!$G298),IF($B298="RAB Long",SUMIFS('RAB Prices Long'!BW:BW,'RAB Prices Long'!$B:$B,'All Prices combined'!$D298,'RAB Prices Long'!$E:$E,'All Prices combined'!$G298)))),2)</f>
        <v>3.33</v>
      </c>
      <c r="BU298" s="2">
        <f>ROUND(IF($B298="Annuity",SUMIFS('Annuity Prices'!BX:BX,'Annuity Prices'!$B:$B,$D298,'Annuity Prices'!$E:$E,$G298),IF($B298="RAB Short",SUMIFS('RAB Prices Short'!BX:BX,'RAB Prices Short'!$B:$B,'All Prices combined'!$D298,'RAB Prices Short'!$E:$E,'All Prices combined'!$G298),IF($B298="RAB Long",SUMIFS('RAB Prices Long'!BX:BX,'RAB Prices Long'!$B:$B,'All Prices combined'!$D298,'RAB Prices Long'!$E:$E,'All Prices combined'!$G298)))),2)</f>
        <v>3.41</v>
      </c>
    </row>
    <row r="299" spans="2:73" x14ac:dyDescent="0.25">
      <c r="B299" t="s">
        <v>44</v>
      </c>
      <c r="C299">
        <v>20</v>
      </c>
      <c r="E299" t="s">
        <v>187</v>
      </c>
      <c r="F299">
        <v>20</v>
      </c>
      <c r="G299" t="s">
        <v>188</v>
      </c>
      <c r="I299" s="2">
        <f>ROUND(IF($B299="Annuity",SUMIFS('Annuity Prices'!L:L,'Annuity Prices'!$B:$B,$D299,'Annuity Prices'!$E:$E,$G299),IF($B299="RAB Short",SUMIFS('RAB Prices Short'!L:L,'RAB Prices Short'!$B:$B,'All Prices combined'!$D299,'RAB Prices Short'!$E:$E,'All Prices combined'!$G299),IF($B299="RAB Long",SUMIFS('RAB Prices Long'!L:L,'RAB Prices Long'!$B:$B,'All Prices combined'!$D299,'RAB Prices Long'!$E:$E,'All Prices combined'!$G299)))),2)</f>
        <v>0</v>
      </c>
      <c r="J299" s="2">
        <f>ROUND(IF($B299="Annuity",SUMIFS('Annuity Prices'!M:M,'Annuity Prices'!$B:$B,$D299,'Annuity Prices'!$E:$E,$G299),IF($B299="RAB Short",SUMIFS('RAB Prices Short'!M:M,'RAB Prices Short'!$B:$B,'All Prices combined'!$D299,'RAB Prices Short'!$E:$E,'All Prices combined'!$G299),IF($B299="RAB Long",SUMIFS('RAB Prices Long'!M:M,'RAB Prices Long'!$B:$B,'All Prices combined'!$D299,'RAB Prices Long'!$E:$E,'All Prices combined'!$G299)))),2)</f>
        <v>0</v>
      </c>
      <c r="K299" s="2">
        <f>ROUND(IF($B299="Annuity",SUMIFS('Annuity Prices'!N:N,'Annuity Prices'!$B:$B,$D299,'Annuity Prices'!$E:$E,$G299),IF($B299="RAB Short",SUMIFS('RAB Prices Short'!N:N,'RAB Prices Short'!$B:$B,'All Prices combined'!$D299,'RAB Prices Short'!$E:$E,'All Prices combined'!$G299),IF($B299="RAB Long",SUMIFS('RAB Prices Long'!N:N,'RAB Prices Long'!$B:$B,'All Prices combined'!$D299,'RAB Prices Long'!$E:$E,'All Prices combined'!$G299)))),2)</f>
        <v>0</v>
      </c>
      <c r="L299" s="2">
        <f>ROUND(IF($B299="Annuity",SUMIFS('Annuity Prices'!O:O,'Annuity Prices'!$B:$B,$D299,'Annuity Prices'!$E:$E,$G299),IF($B299="RAB Short",SUMIFS('RAB Prices Short'!O:O,'RAB Prices Short'!$B:$B,'All Prices combined'!$D299,'RAB Prices Short'!$E:$E,'All Prices combined'!$G299),IF($B299="RAB Long",SUMIFS('RAB Prices Long'!O:O,'RAB Prices Long'!$B:$B,'All Prices combined'!$D299,'RAB Prices Long'!$E:$E,'All Prices combined'!$G299)))),2)</f>
        <v>0</v>
      </c>
      <c r="M299" s="2">
        <f>ROUND(IF($B299="Annuity",SUMIFS('Annuity Prices'!P:P,'Annuity Prices'!$B:$B,$D299,'Annuity Prices'!$E:$E,$G299),IF($B299="RAB Short",SUMIFS('RAB Prices Short'!P:P,'RAB Prices Short'!$B:$B,'All Prices combined'!$D299,'RAB Prices Short'!$E:$E,'All Prices combined'!$G299),IF($B299="RAB Long",SUMIFS('RAB Prices Long'!P:P,'RAB Prices Long'!$B:$B,'All Prices combined'!$D299,'RAB Prices Long'!$E:$E,'All Prices combined'!$G299)))),2)</f>
        <v>0</v>
      </c>
      <c r="N299" s="2">
        <f>ROUND(IF($B299="Annuity",SUMIFS('Annuity Prices'!Q:Q,'Annuity Prices'!$B:$B,$D299,'Annuity Prices'!$E:$E,$G299),IF($B299="RAB Short",SUMIFS('RAB Prices Short'!Q:Q,'RAB Prices Short'!$B:$B,'All Prices combined'!$D299,'RAB Prices Short'!$E:$E,'All Prices combined'!$G299),IF($B299="RAB Long",SUMIFS('RAB Prices Long'!Q:Q,'RAB Prices Long'!$B:$B,'All Prices combined'!$D299,'RAB Prices Long'!$E:$E,'All Prices combined'!$G299)))),2)</f>
        <v>0</v>
      </c>
      <c r="O299" s="2">
        <f>ROUND(IF($B299="Annuity",SUMIFS('Annuity Prices'!R:R,'Annuity Prices'!$B:$B,$D299,'Annuity Prices'!$E:$E,$G299),IF($B299="RAB Short",SUMIFS('RAB Prices Short'!R:R,'RAB Prices Short'!$B:$B,'All Prices combined'!$D299,'RAB Prices Short'!$E:$E,'All Prices combined'!$G299),IF($B299="RAB Long",SUMIFS('RAB Prices Long'!R:R,'RAB Prices Long'!$B:$B,'All Prices combined'!$D299,'RAB Prices Long'!$E:$E,'All Prices combined'!$G299)))),2)</f>
        <v>0</v>
      </c>
      <c r="P299" s="2">
        <f>ROUND(IF($B299="Annuity",SUMIFS('Annuity Prices'!S:S,'Annuity Prices'!$B:$B,$D299,'Annuity Prices'!$E:$E,$G299),IF($B299="RAB Short",SUMIFS('RAB Prices Short'!S:S,'RAB Prices Short'!$B:$B,'All Prices combined'!$D299,'RAB Prices Short'!$E:$E,'All Prices combined'!$G299),IF($B299="RAB Long",SUMIFS('RAB Prices Long'!S:S,'RAB Prices Long'!$B:$B,'All Prices combined'!$D299,'RAB Prices Long'!$E:$E,'All Prices combined'!$G299)))),2)</f>
        <v>0</v>
      </c>
      <c r="Q299" s="2">
        <f>ROUND(IF($B299="Annuity",SUMIFS('Annuity Prices'!T:T,'Annuity Prices'!$B:$B,$D299,'Annuity Prices'!$E:$E,$G299),IF($B299="RAB Short",SUMIFS('RAB Prices Short'!T:T,'RAB Prices Short'!$B:$B,'All Prices combined'!$D299,'RAB Prices Short'!$E:$E,'All Prices combined'!$G299),IF($B299="RAB Long",SUMIFS('RAB Prices Long'!T:T,'RAB Prices Long'!$B:$B,'All Prices combined'!$D299,'RAB Prices Long'!$E:$E,'All Prices combined'!$G299)))),2)</f>
        <v>0</v>
      </c>
      <c r="R299" s="2">
        <f>ROUND(IF($B299="Annuity",SUMIFS('Annuity Prices'!U:U,'Annuity Prices'!$B:$B,$D299,'Annuity Prices'!$E:$E,$G299),IF($B299="RAB Short",SUMIFS('RAB Prices Short'!U:U,'RAB Prices Short'!$B:$B,'All Prices combined'!$D299,'RAB Prices Short'!$E:$E,'All Prices combined'!$G299),IF($B299="RAB Long",SUMIFS('RAB Prices Long'!U:U,'RAB Prices Long'!$B:$B,'All Prices combined'!$D299,'RAB Prices Long'!$E:$E,'All Prices combined'!$G299)))),2)</f>
        <v>0</v>
      </c>
      <c r="S299" s="2">
        <f>ROUND(IF($B299="Annuity",SUMIFS('Annuity Prices'!V:V,'Annuity Prices'!$B:$B,$D299,'Annuity Prices'!$E:$E,$G299),IF($B299="RAB Short",SUMIFS('RAB Prices Short'!V:V,'RAB Prices Short'!$B:$B,'All Prices combined'!$D299,'RAB Prices Short'!$E:$E,'All Prices combined'!$G299),IF($B299="RAB Long",SUMIFS('RAB Prices Long'!V:V,'RAB Prices Long'!$B:$B,'All Prices combined'!$D299,'RAB Prices Long'!$E:$E,'All Prices combined'!$G299)))),2)</f>
        <v>0</v>
      </c>
      <c r="T299" s="2">
        <f>ROUND(IF($B299="Annuity",SUMIFS('Annuity Prices'!W:W,'Annuity Prices'!$B:$B,$D299,'Annuity Prices'!$E:$E,$G299),IF($B299="RAB Short",SUMIFS('RAB Prices Short'!W:W,'RAB Prices Short'!$B:$B,'All Prices combined'!$D299,'RAB Prices Short'!$E:$E,'All Prices combined'!$G299),IF($B299="RAB Long",SUMIFS('RAB Prices Long'!W:W,'RAB Prices Long'!$B:$B,'All Prices combined'!$D299,'RAB Prices Long'!$E:$E,'All Prices combined'!$G299)))),2)</f>
        <v>0</v>
      </c>
      <c r="U299" s="2">
        <f>ROUND(IF($B299="Annuity",SUMIFS('Annuity Prices'!X:X,'Annuity Prices'!$B:$B,$D299,'Annuity Prices'!$E:$E,$G299),IF($B299="RAB Short",SUMIFS('RAB Prices Short'!X:X,'RAB Prices Short'!$B:$B,'All Prices combined'!$D299,'RAB Prices Short'!$E:$E,'All Prices combined'!$G299),IF($B299="RAB Long",SUMIFS('RAB Prices Long'!X:X,'RAB Prices Long'!$B:$B,'All Prices combined'!$D299,'RAB Prices Long'!$E:$E,'All Prices combined'!$G299)))),2)</f>
        <v>0</v>
      </c>
      <c r="V299" s="2">
        <f>ROUND(IF($B299="Annuity",SUMIFS('Annuity Prices'!Y:Y,'Annuity Prices'!$B:$B,$D299,'Annuity Prices'!$E:$E,$G299),IF($B299="RAB Short",SUMIFS('RAB Prices Short'!Y:Y,'RAB Prices Short'!$B:$B,'All Prices combined'!$D299,'RAB Prices Short'!$E:$E,'All Prices combined'!$G299),IF($B299="RAB Long",SUMIFS('RAB Prices Long'!Y:Y,'RAB Prices Long'!$B:$B,'All Prices combined'!$D299,'RAB Prices Long'!$E:$E,'All Prices combined'!$G299)))),2)</f>
        <v>0</v>
      </c>
      <c r="W299" s="2">
        <f>ROUND(IF($B299="Annuity",SUMIFS('Annuity Prices'!Z:Z,'Annuity Prices'!$B:$B,$D299,'Annuity Prices'!$E:$E,$G299),IF($B299="RAB Short",SUMIFS('RAB Prices Short'!Z:Z,'RAB Prices Short'!$B:$B,'All Prices combined'!$D299,'RAB Prices Short'!$E:$E,'All Prices combined'!$G299),IF($B299="RAB Long",SUMIFS('RAB Prices Long'!Z:Z,'RAB Prices Long'!$B:$B,'All Prices combined'!$D299,'RAB Prices Long'!$E:$E,'All Prices combined'!$G299)))),2)</f>
        <v>0</v>
      </c>
      <c r="X299" s="2">
        <f>ROUND(IF($B299="Annuity",SUMIFS('Annuity Prices'!AA:AA,'Annuity Prices'!$B:$B,$D299,'Annuity Prices'!$E:$E,$G299),IF($B299="RAB Short",SUMIFS('RAB Prices Short'!AA:AA,'RAB Prices Short'!$B:$B,'All Prices combined'!$D299,'RAB Prices Short'!$E:$E,'All Prices combined'!$G299),IF($B299="RAB Long",SUMIFS('RAB Prices Long'!AA:AA,'RAB Prices Long'!$B:$B,'All Prices combined'!$D299,'RAB Prices Long'!$E:$E,'All Prices combined'!$G299)))),2)</f>
        <v>0</v>
      </c>
      <c r="Y299" s="2">
        <f>ROUND(IF($B299="Annuity",SUMIFS('Annuity Prices'!AB:AB,'Annuity Prices'!$B:$B,$D299,'Annuity Prices'!$E:$E,$G299),IF($B299="RAB Short",SUMIFS('RAB Prices Short'!AB:AB,'RAB Prices Short'!$B:$B,'All Prices combined'!$D299,'RAB Prices Short'!$E:$E,'All Prices combined'!$G299),IF($B299="RAB Long",SUMIFS('RAB Prices Long'!AB:AB,'RAB Prices Long'!$B:$B,'All Prices combined'!$D299,'RAB Prices Long'!$E:$E,'All Prices combined'!$G299)))),2)</f>
        <v>0</v>
      </c>
      <c r="Z299" s="2">
        <f>ROUND(IF($B299="Annuity",SUMIFS('Annuity Prices'!AC:AC,'Annuity Prices'!$B:$B,$D299,'Annuity Prices'!$E:$E,$G299),IF($B299="RAB Short",SUMIFS('RAB Prices Short'!AC:AC,'RAB Prices Short'!$B:$B,'All Prices combined'!$D299,'RAB Prices Short'!$E:$E,'All Prices combined'!$G299),IF($B299="RAB Long",SUMIFS('RAB Prices Long'!AC:AC,'RAB Prices Long'!$B:$B,'All Prices combined'!$D299,'RAB Prices Long'!$E:$E,'All Prices combined'!$G299)))),2)</f>
        <v>0</v>
      </c>
      <c r="AA299" s="2">
        <f>ROUND(IF($B299="Annuity",SUMIFS('Annuity Prices'!AD:AD,'Annuity Prices'!$B:$B,$D299,'Annuity Prices'!$E:$E,$G299),IF($B299="RAB Short",SUMIFS('RAB Prices Short'!AD:AD,'RAB Prices Short'!$B:$B,'All Prices combined'!$D299,'RAB Prices Short'!$E:$E,'All Prices combined'!$G299),IF($B299="RAB Long",SUMIFS('RAB Prices Long'!AD:AD,'RAB Prices Long'!$B:$B,'All Prices combined'!$D299,'RAB Prices Long'!$E:$E,'All Prices combined'!$G299)))),2)</f>
        <v>0</v>
      </c>
      <c r="AB299" s="2">
        <f>ROUND(IF($B299="Annuity",SUMIFS('Annuity Prices'!AE:AE,'Annuity Prices'!$B:$B,$D299,'Annuity Prices'!$E:$E,$G299),IF($B299="RAB Short",SUMIFS('RAB Prices Short'!AE:AE,'RAB Prices Short'!$B:$B,'All Prices combined'!$D299,'RAB Prices Short'!$E:$E,'All Prices combined'!$G299),IF($B299="RAB Long",SUMIFS('RAB Prices Long'!AE:AE,'RAB Prices Long'!$B:$B,'All Prices combined'!$D299,'RAB Prices Long'!$E:$E,'All Prices combined'!$G299)))),2)</f>
        <v>0</v>
      </c>
      <c r="AC299" s="2">
        <f>ROUND(IF($B299="Annuity",SUMIFS('Annuity Prices'!AF:AF,'Annuity Prices'!$B:$B,$D299,'Annuity Prices'!$E:$E,$G299),IF($B299="RAB Short",SUMIFS('RAB Prices Short'!AF:AF,'RAB Prices Short'!$B:$B,'All Prices combined'!$D299,'RAB Prices Short'!$E:$E,'All Prices combined'!$G299),IF($B299="RAB Long",SUMIFS('RAB Prices Long'!AF:AF,'RAB Prices Long'!$B:$B,'All Prices combined'!$D299,'RAB Prices Long'!$E:$E,'All Prices combined'!$G299)))),2)</f>
        <v>0</v>
      </c>
      <c r="AD299" s="2">
        <f>ROUND(IF($B299="Annuity",SUMIFS('Annuity Prices'!AG:AG,'Annuity Prices'!$B:$B,$D299,'Annuity Prices'!$E:$E,$G299),IF($B299="RAB Short",SUMIFS('RAB Prices Short'!AG:AG,'RAB Prices Short'!$B:$B,'All Prices combined'!$D299,'RAB Prices Short'!$E:$E,'All Prices combined'!$G299),IF($B299="RAB Long",SUMIFS('RAB Prices Long'!AG:AG,'RAB Prices Long'!$B:$B,'All Prices combined'!$D299,'RAB Prices Long'!$E:$E,'All Prices combined'!$G299)))),2)</f>
        <v>0</v>
      </c>
      <c r="AE299" s="2">
        <f>ROUND(IF($B299="Annuity",SUMIFS('Annuity Prices'!AH:AH,'Annuity Prices'!$B:$B,$D299,'Annuity Prices'!$E:$E,$G299),IF($B299="RAB Short",SUMIFS('RAB Prices Short'!AH:AH,'RAB Prices Short'!$B:$B,'All Prices combined'!$D299,'RAB Prices Short'!$E:$E,'All Prices combined'!$G299),IF($B299="RAB Long",SUMIFS('RAB Prices Long'!AH:AH,'RAB Prices Long'!$B:$B,'All Prices combined'!$D299,'RAB Prices Long'!$E:$E,'All Prices combined'!$G299)))),2)</f>
        <v>0</v>
      </c>
      <c r="AF299" s="2">
        <f>ROUND(IF($B299="Annuity",SUMIFS('Annuity Prices'!AI:AI,'Annuity Prices'!$B:$B,$D299,'Annuity Prices'!$E:$E,$G299),IF($B299="RAB Short",SUMIFS('RAB Prices Short'!AI:AI,'RAB Prices Short'!$B:$B,'All Prices combined'!$D299,'RAB Prices Short'!$E:$E,'All Prices combined'!$G299),IF($B299="RAB Long",SUMIFS('RAB Prices Long'!AI:AI,'RAB Prices Long'!$B:$B,'All Prices combined'!$D299,'RAB Prices Long'!$E:$E,'All Prices combined'!$G299)))),2)</f>
        <v>0</v>
      </c>
      <c r="AG299" s="2">
        <f>ROUND(IF($B299="Annuity",SUMIFS('Annuity Prices'!AJ:AJ,'Annuity Prices'!$B:$B,$D299,'Annuity Prices'!$E:$E,$G299),IF($B299="RAB Short",SUMIFS('RAB Prices Short'!AJ:AJ,'RAB Prices Short'!$B:$B,'All Prices combined'!$D299,'RAB Prices Short'!$E:$E,'All Prices combined'!$G299),IF($B299="RAB Long",SUMIFS('RAB Prices Long'!AJ:AJ,'RAB Prices Long'!$B:$B,'All Prices combined'!$D299,'RAB Prices Long'!$E:$E,'All Prices combined'!$G299)))),2)</f>
        <v>0</v>
      </c>
      <c r="AH299" s="2">
        <f>ROUND(IF($B299="Annuity",SUMIFS('Annuity Prices'!AK:AK,'Annuity Prices'!$B:$B,$D299,'Annuity Prices'!$E:$E,$G299),IF($B299="RAB Short",SUMIFS('RAB Prices Short'!AK:AK,'RAB Prices Short'!$B:$B,'All Prices combined'!$D299,'RAB Prices Short'!$E:$E,'All Prices combined'!$G299),IF($B299="RAB Long",SUMIFS('RAB Prices Long'!AK:AK,'RAB Prices Long'!$B:$B,'All Prices combined'!$D299,'RAB Prices Long'!$E:$E,'All Prices combined'!$G299)))),2)</f>
        <v>0</v>
      </c>
      <c r="AI299" s="2">
        <f>ROUND(IF($B299="Annuity",SUMIFS('Annuity Prices'!AL:AL,'Annuity Prices'!$B:$B,$D299,'Annuity Prices'!$E:$E,$G299),IF($B299="RAB Short",SUMIFS('RAB Prices Short'!AL:AL,'RAB Prices Short'!$B:$B,'All Prices combined'!$D299,'RAB Prices Short'!$E:$E,'All Prices combined'!$G299),IF($B299="RAB Long",SUMIFS('RAB Prices Long'!AL:AL,'RAB Prices Long'!$B:$B,'All Prices combined'!$D299,'RAB Prices Long'!$E:$E,'All Prices combined'!$G299)))),2)</f>
        <v>0</v>
      </c>
      <c r="AJ299" s="2">
        <f>ROUND(IF($B299="Annuity",SUMIFS('Annuity Prices'!AM:AM,'Annuity Prices'!$B:$B,$D299,'Annuity Prices'!$E:$E,$G299),IF($B299="RAB Short",SUMIFS('RAB Prices Short'!AM:AM,'RAB Prices Short'!$B:$B,'All Prices combined'!$D299,'RAB Prices Short'!$E:$E,'All Prices combined'!$G299),IF($B299="RAB Long",SUMIFS('RAB Prices Long'!AM:AM,'RAB Prices Long'!$B:$B,'All Prices combined'!$D299,'RAB Prices Long'!$E:$E,'All Prices combined'!$G299)))),2)</f>
        <v>0</v>
      </c>
      <c r="AK299" s="2">
        <f>ROUND(IF($B299="Annuity",SUMIFS('Annuity Prices'!AN:AN,'Annuity Prices'!$B:$B,$D299,'Annuity Prices'!$E:$E,$G299),IF($B299="RAB Short",SUMIFS('RAB Prices Short'!AN:AN,'RAB Prices Short'!$B:$B,'All Prices combined'!$D299,'RAB Prices Short'!$E:$E,'All Prices combined'!$G299),IF($B299="RAB Long",SUMIFS('RAB Prices Long'!AN:AN,'RAB Prices Long'!$B:$B,'All Prices combined'!$D299,'RAB Prices Long'!$E:$E,'All Prices combined'!$G299)))),2)</f>
        <v>0</v>
      </c>
      <c r="AL299" s="2">
        <f>ROUND(IF($B299="Annuity",SUMIFS('Annuity Prices'!AO:AO,'Annuity Prices'!$B:$B,$D299,'Annuity Prices'!$E:$E,$G299),IF($B299="RAB Short",SUMIFS('RAB Prices Short'!AO:AO,'RAB Prices Short'!$B:$B,'All Prices combined'!$D299,'RAB Prices Short'!$E:$E,'All Prices combined'!$G299),IF($B299="RAB Long",SUMIFS('RAB Prices Long'!AO:AO,'RAB Prices Long'!$B:$B,'All Prices combined'!$D299,'RAB Prices Long'!$E:$E,'All Prices combined'!$G299)))),2)</f>
        <v>0</v>
      </c>
      <c r="AM299" s="2">
        <f>ROUND(IF($B299="Annuity",SUMIFS('Annuity Prices'!AP:AP,'Annuity Prices'!$B:$B,$D299,'Annuity Prices'!$E:$E,$G299),IF($B299="RAB Short",SUMIFS('RAB Prices Short'!AP:AP,'RAB Prices Short'!$B:$B,'All Prices combined'!$D299,'RAB Prices Short'!$E:$E,'All Prices combined'!$G299),IF($B299="RAB Long",SUMIFS('RAB Prices Long'!AP:AP,'RAB Prices Long'!$B:$B,'All Prices combined'!$D299,'RAB Prices Long'!$E:$E,'All Prices combined'!$G299)))),2)</f>
        <v>0</v>
      </c>
      <c r="AN299" s="2">
        <f>ROUND(IF($B299="Annuity",SUMIFS('Annuity Prices'!AQ:AQ,'Annuity Prices'!$B:$B,$D299,'Annuity Prices'!$E:$E,$G299),IF($B299="RAB Short",SUMIFS('RAB Prices Short'!AQ:AQ,'RAB Prices Short'!$B:$B,'All Prices combined'!$D299,'RAB Prices Short'!$E:$E,'All Prices combined'!$G299),IF($B299="RAB Long",SUMIFS('RAB Prices Long'!AQ:AQ,'RAB Prices Long'!$B:$B,'All Prices combined'!$D299,'RAB Prices Long'!$E:$E,'All Prices combined'!$G299)))),2)</f>
        <v>0</v>
      </c>
      <c r="AO299" s="2">
        <f>ROUND(IF($B299="Annuity",SUMIFS('Annuity Prices'!AR:AR,'Annuity Prices'!$B:$B,$D299,'Annuity Prices'!$E:$E,$G299),IF($B299="RAB Short",SUMIFS('RAB Prices Short'!AR:AR,'RAB Prices Short'!$B:$B,'All Prices combined'!$D299,'RAB Prices Short'!$E:$E,'All Prices combined'!$G299),IF($B299="RAB Long",SUMIFS('RAB Prices Long'!AR:AR,'RAB Prices Long'!$B:$B,'All Prices combined'!$D299,'RAB Prices Long'!$E:$E,'All Prices combined'!$G299)))),2)</f>
        <v>0</v>
      </c>
      <c r="AP299" s="2">
        <f>ROUND(IF($B299="Annuity",SUMIFS('Annuity Prices'!AS:AS,'Annuity Prices'!$B:$B,$D299,'Annuity Prices'!$E:$E,$G299),IF($B299="RAB Short",SUMIFS('RAB Prices Short'!AS:AS,'RAB Prices Short'!$B:$B,'All Prices combined'!$D299,'RAB Prices Short'!$E:$E,'All Prices combined'!$G299),IF($B299="RAB Long",SUMIFS('RAB Prices Long'!AS:AS,'RAB Prices Long'!$B:$B,'All Prices combined'!$D299,'RAB Prices Long'!$E:$E,'All Prices combined'!$G299)))),2)</f>
        <v>0</v>
      </c>
      <c r="AQ299" s="2">
        <f>ROUND(IF($B299="Annuity",SUMIFS('Annuity Prices'!AT:AT,'Annuity Prices'!$B:$B,$D299,'Annuity Prices'!$E:$E,$G299),IF($B299="RAB Short",SUMIFS('RAB Prices Short'!AT:AT,'RAB Prices Short'!$B:$B,'All Prices combined'!$D299,'RAB Prices Short'!$E:$E,'All Prices combined'!$G299),IF($B299="RAB Long",SUMIFS('RAB Prices Long'!AT:AT,'RAB Prices Long'!$B:$B,'All Prices combined'!$D299,'RAB Prices Long'!$E:$E,'All Prices combined'!$G299)))),2)</f>
        <v>0</v>
      </c>
      <c r="AR299" s="2">
        <f>ROUND(IF($B299="Annuity",SUMIFS('Annuity Prices'!AU:AU,'Annuity Prices'!$B:$B,$D299,'Annuity Prices'!$E:$E,$G299),IF($B299="RAB Short",SUMIFS('RAB Prices Short'!AU:AU,'RAB Prices Short'!$B:$B,'All Prices combined'!$D299,'RAB Prices Short'!$E:$E,'All Prices combined'!$G299),IF($B299="RAB Long",SUMIFS('RAB Prices Long'!AU:AU,'RAB Prices Long'!$B:$B,'All Prices combined'!$D299,'RAB Prices Long'!$E:$E,'All Prices combined'!$G299)))),2)</f>
        <v>0</v>
      </c>
      <c r="AS299" s="2">
        <f>ROUND(IF($B299="Annuity",SUMIFS('Annuity Prices'!AV:AV,'Annuity Prices'!$B:$B,$D299,'Annuity Prices'!$E:$E,$G299),IF($B299="RAB Short",SUMIFS('RAB Prices Short'!AV:AV,'RAB Prices Short'!$B:$B,'All Prices combined'!$D299,'RAB Prices Short'!$E:$E,'All Prices combined'!$G299),IF($B299="RAB Long",SUMIFS('RAB Prices Long'!AV:AV,'RAB Prices Long'!$B:$B,'All Prices combined'!$D299,'RAB Prices Long'!$E:$E,'All Prices combined'!$G299)))),2)</f>
        <v>0</v>
      </c>
      <c r="AT299" s="2">
        <f>ROUND(IF($B299="Annuity",SUMIFS('Annuity Prices'!AW:AW,'Annuity Prices'!$B:$B,$D299,'Annuity Prices'!$E:$E,$G299),IF($B299="RAB Short",SUMIFS('RAB Prices Short'!AW:AW,'RAB Prices Short'!$B:$B,'All Prices combined'!$D299,'RAB Prices Short'!$E:$E,'All Prices combined'!$G299),IF($B299="RAB Long",SUMIFS('RAB Prices Long'!AW:AW,'RAB Prices Long'!$B:$B,'All Prices combined'!$D299,'RAB Prices Long'!$E:$E,'All Prices combined'!$G299)))),2)</f>
        <v>0</v>
      </c>
      <c r="AU299" s="2">
        <f>ROUND(IF($B299="Annuity",SUMIFS('Annuity Prices'!AX:AX,'Annuity Prices'!$B:$B,$D299,'Annuity Prices'!$E:$E,$G299),IF($B299="RAB Short",SUMIFS('RAB Prices Short'!AX:AX,'RAB Prices Short'!$B:$B,'All Prices combined'!$D299,'RAB Prices Short'!$E:$E,'All Prices combined'!$G299),IF($B299="RAB Long",SUMIFS('RAB Prices Long'!AX:AX,'RAB Prices Long'!$B:$B,'All Prices combined'!$D299,'RAB Prices Long'!$E:$E,'All Prices combined'!$G299)))),2)</f>
        <v>0</v>
      </c>
      <c r="AV299" s="2">
        <f>ROUND(IF($B299="Annuity",SUMIFS('Annuity Prices'!AY:AY,'Annuity Prices'!$B:$B,$D299,'Annuity Prices'!$E:$E,$G299),IF($B299="RAB Short",SUMIFS('RAB Prices Short'!AY:AY,'RAB Prices Short'!$B:$B,'All Prices combined'!$D299,'RAB Prices Short'!$E:$E,'All Prices combined'!$G299),IF($B299="RAB Long",SUMIFS('RAB Prices Long'!AY:AY,'RAB Prices Long'!$B:$B,'All Prices combined'!$D299,'RAB Prices Long'!$E:$E,'All Prices combined'!$G299)))),2)</f>
        <v>0</v>
      </c>
      <c r="AW299" s="2">
        <f>ROUND(IF($B299="Annuity",SUMIFS('Annuity Prices'!AZ:AZ,'Annuity Prices'!$B:$B,$D299,'Annuity Prices'!$E:$E,$G299),IF($B299="RAB Short",SUMIFS('RAB Prices Short'!AZ:AZ,'RAB Prices Short'!$B:$B,'All Prices combined'!$D299,'RAB Prices Short'!$E:$E,'All Prices combined'!$G299),IF($B299="RAB Long",SUMIFS('RAB Prices Long'!AZ:AZ,'RAB Prices Long'!$B:$B,'All Prices combined'!$D299,'RAB Prices Long'!$E:$E,'All Prices combined'!$G299)))),2)</f>
        <v>0</v>
      </c>
      <c r="AX299" s="2">
        <f>ROUND(IF($B299="Annuity",SUMIFS('Annuity Prices'!BA:BA,'Annuity Prices'!$B:$B,$D299,'Annuity Prices'!$E:$E,$G299),IF($B299="RAB Short",SUMIFS('RAB Prices Short'!BA:BA,'RAB Prices Short'!$B:$B,'All Prices combined'!$D299,'RAB Prices Short'!$E:$E,'All Prices combined'!$G299),IF($B299="RAB Long",SUMIFS('RAB Prices Long'!BA:BA,'RAB Prices Long'!$B:$B,'All Prices combined'!$D299,'RAB Prices Long'!$E:$E,'All Prices combined'!$G299)))),2)</f>
        <v>0</v>
      </c>
      <c r="AY299" s="2">
        <f>ROUND(IF($B299="Annuity",SUMIFS('Annuity Prices'!BB:BB,'Annuity Prices'!$B:$B,$D299,'Annuity Prices'!$E:$E,$G299),IF($B299="RAB Short",SUMIFS('RAB Prices Short'!BB:BB,'RAB Prices Short'!$B:$B,'All Prices combined'!$D299,'RAB Prices Short'!$E:$E,'All Prices combined'!$G299),IF($B299="RAB Long",SUMIFS('RAB Prices Long'!BB:BB,'RAB Prices Long'!$B:$B,'All Prices combined'!$D299,'RAB Prices Long'!$E:$E,'All Prices combined'!$G299)))),2)</f>
        <v>0</v>
      </c>
      <c r="AZ299" s="2">
        <f>ROUND(IF($B299="Annuity",SUMIFS('Annuity Prices'!BC:BC,'Annuity Prices'!$B:$B,$D299,'Annuity Prices'!$E:$E,$G299),IF($B299="RAB Short",SUMIFS('RAB Prices Short'!BC:BC,'RAB Prices Short'!$B:$B,'All Prices combined'!$D299,'RAB Prices Short'!$E:$E,'All Prices combined'!$G299),IF($B299="RAB Long",SUMIFS('RAB Prices Long'!BC:BC,'RAB Prices Long'!$B:$B,'All Prices combined'!$D299,'RAB Prices Long'!$E:$E,'All Prices combined'!$G299)))),2)</f>
        <v>0</v>
      </c>
      <c r="BA299" s="2">
        <f>ROUND(IF($B299="Annuity",SUMIFS('Annuity Prices'!BD:BD,'Annuity Prices'!$B:$B,$D299,'Annuity Prices'!$E:$E,$G299),IF($B299="RAB Short",SUMIFS('RAB Prices Short'!BD:BD,'RAB Prices Short'!$B:$B,'All Prices combined'!$D299,'RAB Prices Short'!$E:$E,'All Prices combined'!$G299),IF($B299="RAB Long",SUMIFS('RAB Prices Long'!BD:BD,'RAB Prices Long'!$B:$B,'All Prices combined'!$D299,'RAB Prices Long'!$E:$E,'All Prices combined'!$G299)))),2)</f>
        <v>0</v>
      </c>
      <c r="BB299" s="2">
        <f>ROUND(IF($B299="Annuity",SUMIFS('Annuity Prices'!BE:BE,'Annuity Prices'!$B:$B,$D299,'Annuity Prices'!$E:$E,$G299),IF($B299="RAB Short",SUMIFS('RAB Prices Short'!BE:BE,'RAB Prices Short'!$B:$B,'All Prices combined'!$D299,'RAB Prices Short'!$E:$E,'All Prices combined'!$G299),IF($B299="RAB Long",SUMIFS('RAB Prices Long'!BE:BE,'RAB Prices Long'!$B:$B,'All Prices combined'!$D299,'RAB Prices Long'!$E:$E,'All Prices combined'!$G299)))),2)</f>
        <v>0</v>
      </c>
      <c r="BC299" s="2">
        <f>ROUND(IF($B299="Annuity",SUMIFS('Annuity Prices'!BF:BF,'Annuity Prices'!$B:$B,$D299,'Annuity Prices'!$E:$E,$G299),IF($B299="RAB Short",SUMIFS('RAB Prices Short'!BF:BF,'RAB Prices Short'!$B:$B,'All Prices combined'!$D299,'RAB Prices Short'!$E:$E,'All Prices combined'!$G299),IF($B299="RAB Long",SUMIFS('RAB Prices Long'!BF:BF,'RAB Prices Long'!$B:$B,'All Prices combined'!$D299,'RAB Prices Long'!$E:$E,'All Prices combined'!$G299)))),2)</f>
        <v>0</v>
      </c>
      <c r="BD299" s="2">
        <f>ROUND(IF($B299="Annuity",SUMIFS('Annuity Prices'!BG:BG,'Annuity Prices'!$B:$B,$D299,'Annuity Prices'!$E:$E,$G299),IF($B299="RAB Short",SUMIFS('RAB Prices Short'!BG:BG,'RAB Prices Short'!$B:$B,'All Prices combined'!$D299,'RAB Prices Short'!$E:$E,'All Prices combined'!$G299),IF($B299="RAB Long",SUMIFS('RAB Prices Long'!BG:BG,'RAB Prices Long'!$B:$B,'All Prices combined'!$D299,'RAB Prices Long'!$E:$E,'All Prices combined'!$G299)))),2)</f>
        <v>0</v>
      </c>
      <c r="BE299" s="2">
        <f>ROUND(IF($B299="Annuity",SUMIFS('Annuity Prices'!BH:BH,'Annuity Prices'!$B:$B,$D299,'Annuity Prices'!$E:$E,$G299),IF($B299="RAB Short",SUMIFS('RAB Prices Short'!BH:BH,'RAB Prices Short'!$B:$B,'All Prices combined'!$D299,'RAB Prices Short'!$E:$E,'All Prices combined'!$G299),IF($B299="RAB Long",SUMIFS('RAB Prices Long'!BH:BH,'RAB Prices Long'!$B:$B,'All Prices combined'!$D299,'RAB Prices Long'!$E:$E,'All Prices combined'!$G299)))),2)</f>
        <v>0</v>
      </c>
      <c r="BF299" s="2">
        <f>ROUND(IF($B299="Annuity",SUMIFS('Annuity Prices'!BI:BI,'Annuity Prices'!$B:$B,$D299,'Annuity Prices'!$E:$E,$G299),IF($B299="RAB Short",SUMIFS('RAB Prices Short'!BI:BI,'RAB Prices Short'!$B:$B,'All Prices combined'!$D299,'RAB Prices Short'!$E:$E,'All Prices combined'!$G299),IF($B299="RAB Long",SUMIFS('RAB Prices Long'!BI:BI,'RAB Prices Long'!$B:$B,'All Prices combined'!$D299,'RAB Prices Long'!$E:$E,'All Prices combined'!$G299)))),2)</f>
        <v>0</v>
      </c>
      <c r="BG299" s="2">
        <f>ROUND(IF($B299="Annuity",SUMIFS('Annuity Prices'!BJ:BJ,'Annuity Prices'!$B:$B,$D299,'Annuity Prices'!$E:$E,$G299),IF($B299="RAB Short",SUMIFS('RAB Prices Short'!BJ:BJ,'RAB Prices Short'!$B:$B,'All Prices combined'!$D299,'RAB Prices Short'!$E:$E,'All Prices combined'!$G299),IF($B299="RAB Long",SUMIFS('RAB Prices Long'!BJ:BJ,'RAB Prices Long'!$B:$B,'All Prices combined'!$D299,'RAB Prices Long'!$E:$E,'All Prices combined'!$G299)))),2)</f>
        <v>0</v>
      </c>
      <c r="BH299" s="2">
        <f>ROUND(IF($B299="Annuity",SUMIFS('Annuity Prices'!BK:BK,'Annuity Prices'!$B:$B,$D299,'Annuity Prices'!$E:$E,$G299),IF($B299="RAB Short",SUMIFS('RAB Prices Short'!BK:BK,'RAB Prices Short'!$B:$B,'All Prices combined'!$D299,'RAB Prices Short'!$E:$E,'All Prices combined'!$G299),IF($B299="RAB Long",SUMIFS('RAB Prices Long'!BK:BK,'RAB Prices Long'!$B:$B,'All Prices combined'!$D299,'RAB Prices Long'!$E:$E,'All Prices combined'!$G299)))),2)</f>
        <v>0</v>
      </c>
      <c r="BI299" s="2">
        <f>ROUND(IF($B299="Annuity",SUMIFS('Annuity Prices'!BL:BL,'Annuity Prices'!$B:$B,$D299,'Annuity Prices'!$E:$E,$G299),IF($B299="RAB Short",SUMIFS('RAB Prices Short'!BL:BL,'RAB Prices Short'!$B:$B,'All Prices combined'!$D299,'RAB Prices Short'!$E:$E,'All Prices combined'!$G299),IF($B299="RAB Long",SUMIFS('RAB Prices Long'!BL:BL,'RAB Prices Long'!$B:$B,'All Prices combined'!$D299,'RAB Prices Long'!$E:$E,'All Prices combined'!$G299)))),2)</f>
        <v>0</v>
      </c>
      <c r="BJ299" s="2">
        <f>ROUND(IF($B299="Annuity",SUMIFS('Annuity Prices'!BM:BM,'Annuity Prices'!$B:$B,$D299,'Annuity Prices'!$E:$E,$G299),IF($B299="RAB Short",SUMIFS('RAB Prices Short'!BM:BM,'RAB Prices Short'!$B:$B,'All Prices combined'!$D299,'RAB Prices Short'!$E:$E,'All Prices combined'!$G299),IF($B299="RAB Long",SUMIFS('RAB Prices Long'!BM:BM,'RAB Prices Long'!$B:$B,'All Prices combined'!$D299,'RAB Prices Long'!$E:$E,'All Prices combined'!$G299)))),2)</f>
        <v>0</v>
      </c>
      <c r="BK299" s="2">
        <f>ROUND(IF($B299="Annuity",SUMIFS('Annuity Prices'!BN:BN,'Annuity Prices'!$B:$B,$D299,'Annuity Prices'!$E:$E,$G299),IF($B299="RAB Short",SUMIFS('RAB Prices Short'!BN:BN,'RAB Prices Short'!$B:$B,'All Prices combined'!$D299,'RAB Prices Short'!$E:$E,'All Prices combined'!$G299),IF($B299="RAB Long",SUMIFS('RAB Prices Long'!BN:BN,'RAB Prices Long'!$B:$B,'All Prices combined'!$D299,'RAB Prices Long'!$E:$E,'All Prices combined'!$G299)))),2)</f>
        <v>0</v>
      </c>
      <c r="BL299" s="2">
        <f>ROUND(IF($B299="Annuity",SUMIFS('Annuity Prices'!BO:BO,'Annuity Prices'!$B:$B,$D299,'Annuity Prices'!$E:$E,$G299),IF($B299="RAB Short",SUMIFS('RAB Prices Short'!BO:BO,'RAB Prices Short'!$B:$B,'All Prices combined'!$D299,'RAB Prices Short'!$E:$E,'All Prices combined'!$G299),IF($B299="RAB Long",SUMIFS('RAB Prices Long'!BO:BO,'RAB Prices Long'!$B:$B,'All Prices combined'!$D299,'RAB Prices Long'!$E:$E,'All Prices combined'!$G299)))),2)</f>
        <v>0</v>
      </c>
      <c r="BM299" s="2">
        <f>ROUND(IF($B299="Annuity",SUMIFS('Annuity Prices'!BP:BP,'Annuity Prices'!$B:$B,$D299,'Annuity Prices'!$E:$E,$G299),IF($B299="RAB Short",SUMIFS('RAB Prices Short'!BP:BP,'RAB Prices Short'!$B:$B,'All Prices combined'!$D299,'RAB Prices Short'!$E:$E,'All Prices combined'!$G299),IF($B299="RAB Long",SUMIFS('RAB Prices Long'!BP:BP,'RAB Prices Long'!$B:$B,'All Prices combined'!$D299,'RAB Prices Long'!$E:$E,'All Prices combined'!$G299)))),2)</f>
        <v>0</v>
      </c>
      <c r="BN299" s="2">
        <f>ROUND(IF($B299="Annuity",SUMIFS('Annuity Prices'!BQ:BQ,'Annuity Prices'!$B:$B,$D299,'Annuity Prices'!$E:$E,$G299),IF($B299="RAB Short",SUMIFS('RAB Prices Short'!BQ:BQ,'RAB Prices Short'!$B:$B,'All Prices combined'!$D299,'RAB Prices Short'!$E:$E,'All Prices combined'!$G299),IF($B299="RAB Long",SUMIFS('RAB Prices Long'!BQ:BQ,'RAB Prices Long'!$B:$B,'All Prices combined'!$D299,'RAB Prices Long'!$E:$E,'All Prices combined'!$G299)))),2)</f>
        <v>0</v>
      </c>
      <c r="BO299" s="2">
        <f>ROUND(IF($B299="Annuity",SUMIFS('Annuity Prices'!BR:BR,'Annuity Prices'!$B:$B,$D299,'Annuity Prices'!$E:$E,$G299),IF($B299="RAB Short",SUMIFS('RAB Prices Short'!BR:BR,'RAB Prices Short'!$B:$B,'All Prices combined'!$D299,'RAB Prices Short'!$E:$E,'All Prices combined'!$G299),IF($B299="RAB Long",SUMIFS('RAB Prices Long'!BR:BR,'RAB Prices Long'!$B:$B,'All Prices combined'!$D299,'RAB Prices Long'!$E:$E,'All Prices combined'!$G299)))),2)</f>
        <v>0</v>
      </c>
      <c r="BP299" s="2">
        <f>ROUND(IF($B299="Annuity",SUMIFS('Annuity Prices'!BS:BS,'Annuity Prices'!$B:$B,$D299,'Annuity Prices'!$E:$E,$G299),IF($B299="RAB Short",SUMIFS('RAB Prices Short'!BS:BS,'RAB Prices Short'!$B:$B,'All Prices combined'!$D299,'RAB Prices Short'!$E:$E,'All Prices combined'!$G299),IF($B299="RAB Long",SUMIFS('RAB Prices Long'!BS:BS,'RAB Prices Long'!$B:$B,'All Prices combined'!$D299,'RAB Prices Long'!$E:$E,'All Prices combined'!$G299)))),2)</f>
        <v>0</v>
      </c>
      <c r="BQ299" s="2">
        <f>ROUND(IF($B299="Annuity",SUMIFS('Annuity Prices'!BT:BT,'Annuity Prices'!$B:$B,$D299,'Annuity Prices'!$E:$E,$G299),IF($B299="RAB Short",SUMIFS('RAB Prices Short'!BT:BT,'RAB Prices Short'!$B:$B,'All Prices combined'!$D299,'RAB Prices Short'!$E:$E,'All Prices combined'!$G299),IF($B299="RAB Long",SUMIFS('RAB Prices Long'!BT:BT,'RAB Prices Long'!$B:$B,'All Prices combined'!$D299,'RAB Prices Long'!$E:$E,'All Prices combined'!$G299)))),2)</f>
        <v>0</v>
      </c>
      <c r="BR299" s="2">
        <f>ROUND(IF($B299="Annuity",SUMIFS('Annuity Prices'!BU:BU,'Annuity Prices'!$B:$B,$D299,'Annuity Prices'!$E:$E,$G299),IF($B299="RAB Short",SUMIFS('RAB Prices Short'!BU:BU,'RAB Prices Short'!$B:$B,'All Prices combined'!$D299,'RAB Prices Short'!$E:$E,'All Prices combined'!$G299),IF($B299="RAB Long",SUMIFS('RAB Prices Long'!BU:BU,'RAB Prices Long'!$B:$B,'All Prices combined'!$D299,'RAB Prices Long'!$E:$E,'All Prices combined'!$G299)))),2)</f>
        <v>0</v>
      </c>
      <c r="BS299" s="2">
        <f>ROUND(IF($B299="Annuity",SUMIFS('Annuity Prices'!BV:BV,'Annuity Prices'!$B:$B,$D299,'Annuity Prices'!$E:$E,$G299),IF($B299="RAB Short",SUMIFS('RAB Prices Short'!BV:BV,'RAB Prices Short'!$B:$B,'All Prices combined'!$D299,'RAB Prices Short'!$E:$E,'All Prices combined'!$G299),IF($B299="RAB Long",SUMIFS('RAB Prices Long'!BV:BV,'RAB Prices Long'!$B:$B,'All Prices combined'!$D299,'RAB Prices Long'!$E:$E,'All Prices combined'!$G299)))),2)</f>
        <v>0</v>
      </c>
      <c r="BT299" s="2">
        <f>ROUND(IF($B299="Annuity",SUMIFS('Annuity Prices'!BW:BW,'Annuity Prices'!$B:$B,$D299,'Annuity Prices'!$E:$E,$G299),IF($B299="RAB Short",SUMIFS('RAB Prices Short'!BW:BW,'RAB Prices Short'!$B:$B,'All Prices combined'!$D299,'RAB Prices Short'!$E:$E,'All Prices combined'!$G299),IF($B299="RAB Long",SUMIFS('RAB Prices Long'!BW:BW,'RAB Prices Long'!$B:$B,'All Prices combined'!$D299,'RAB Prices Long'!$E:$E,'All Prices combined'!$G299)))),2)</f>
        <v>0</v>
      </c>
      <c r="BU299" s="2">
        <f>ROUND(IF($B299="Annuity",SUMIFS('Annuity Prices'!BX:BX,'Annuity Prices'!$B:$B,$D299,'Annuity Prices'!$E:$E,$G299),IF($B299="RAB Short",SUMIFS('RAB Prices Short'!BX:BX,'RAB Prices Short'!$B:$B,'All Prices combined'!$D299,'RAB Prices Short'!$E:$E,'All Prices combined'!$G299),IF($B299="RAB Long",SUMIFS('RAB Prices Long'!BX:BX,'RAB Prices Long'!$B:$B,'All Prices combined'!$D299,'RAB Prices Long'!$E:$E,'All Prices combined'!$G299)))),2)</f>
        <v>0</v>
      </c>
    </row>
    <row r="300" spans="2:73" x14ac:dyDescent="0.25">
      <c r="B300" t="s">
        <v>44</v>
      </c>
      <c r="C300">
        <v>20</v>
      </c>
      <c r="D300" t="s">
        <v>189</v>
      </c>
      <c r="E300" t="s">
        <v>187</v>
      </c>
      <c r="F300">
        <v>20</v>
      </c>
      <c r="G300" t="s">
        <v>38</v>
      </c>
      <c r="H300" t="s">
        <v>128</v>
      </c>
      <c r="I300" s="2">
        <f>ROUND(IF($B300="Annuity",SUMIFS('Annuity Prices'!L:L,'Annuity Prices'!$B:$B,$D300,'Annuity Prices'!$E:$E,$G300),IF($B300="RAB Short",SUMIFS('RAB Prices Short'!L:L,'RAB Prices Short'!$B:$B,'All Prices combined'!$D300,'RAB Prices Short'!$E:$E,'All Prices combined'!$G300),IF($B300="RAB Long",SUMIFS('RAB Prices Long'!L:L,'RAB Prices Long'!$B:$B,'All Prices combined'!$D300,'RAB Prices Long'!$E:$E,'All Prices combined'!$G300)))),2)</f>
        <v>0</v>
      </c>
      <c r="J300" s="2">
        <f>ROUND(IF($B300="Annuity",SUMIFS('Annuity Prices'!M:M,'Annuity Prices'!$B:$B,$D300,'Annuity Prices'!$E:$E,$G300),IF($B300="RAB Short",SUMIFS('RAB Prices Short'!M:M,'RAB Prices Short'!$B:$B,'All Prices combined'!$D300,'RAB Prices Short'!$E:$E,'All Prices combined'!$G300),IF($B300="RAB Long",SUMIFS('RAB Prices Long'!M:M,'RAB Prices Long'!$B:$B,'All Prices combined'!$D300,'RAB Prices Long'!$E:$E,'All Prices combined'!$G300)))),2)</f>
        <v>0</v>
      </c>
      <c r="K300" s="2">
        <f>ROUND(IF($B300="Annuity",SUMIFS('Annuity Prices'!N:N,'Annuity Prices'!$B:$B,$D300,'Annuity Prices'!$E:$E,$G300),IF($B300="RAB Short",SUMIFS('RAB Prices Short'!N:N,'RAB Prices Short'!$B:$B,'All Prices combined'!$D300,'RAB Prices Short'!$E:$E,'All Prices combined'!$G300),IF($B300="RAB Long",SUMIFS('RAB Prices Long'!N:N,'RAB Prices Long'!$B:$B,'All Prices combined'!$D300,'RAB Prices Long'!$E:$E,'All Prices combined'!$G300)))),2)</f>
        <v>67.069999999999993</v>
      </c>
      <c r="L300" s="2">
        <f>ROUND(IF($B300="Annuity",SUMIFS('Annuity Prices'!O:O,'Annuity Prices'!$B:$B,$D300,'Annuity Prices'!$E:$E,$G300),IF($B300="RAB Short",SUMIFS('RAB Prices Short'!O:O,'RAB Prices Short'!$B:$B,'All Prices combined'!$D300,'RAB Prices Short'!$E:$E,'All Prices combined'!$G300),IF($B300="RAB Long",SUMIFS('RAB Prices Long'!O:O,'RAB Prices Long'!$B:$B,'All Prices combined'!$D300,'RAB Prices Long'!$E:$E,'All Prices combined'!$G300)))),2)</f>
        <v>69</v>
      </c>
      <c r="M300" s="2">
        <f>ROUND(IF($B300="Annuity",SUMIFS('Annuity Prices'!P:P,'Annuity Prices'!$B:$B,$D300,'Annuity Prices'!$E:$E,$G300),IF($B300="RAB Short",SUMIFS('RAB Prices Short'!P:P,'RAB Prices Short'!$B:$B,'All Prices combined'!$D300,'RAB Prices Short'!$E:$E,'All Prices combined'!$G300),IF($B300="RAB Long",SUMIFS('RAB Prices Long'!P:P,'RAB Prices Long'!$B:$B,'All Prices combined'!$D300,'RAB Prices Long'!$E:$E,'All Prices combined'!$G300)))),2)</f>
        <v>72.239999999999995</v>
      </c>
      <c r="N300" s="2">
        <f>ROUND(IF($B300="Annuity",SUMIFS('Annuity Prices'!Q:Q,'Annuity Prices'!$B:$B,$D300,'Annuity Prices'!$E:$E,$G300),IF($B300="RAB Short",SUMIFS('RAB Prices Short'!Q:Q,'RAB Prices Short'!$B:$B,'All Prices combined'!$D300,'RAB Prices Short'!$E:$E,'All Prices combined'!$G300),IF($B300="RAB Long",SUMIFS('RAB Prices Long'!Q:Q,'RAB Prices Long'!$B:$B,'All Prices combined'!$D300,'RAB Prices Long'!$E:$E,'All Prices combined'!$G300)))),2)</f>
        <v>74.040000000000006</v>
      </c>
      <c r="O300" s="2">
        <f>ROUND(IF($B300="Annuity",SUMIFS('Annuity Prices'!R:R,'Annuity Prices'!$B:$B,$D300,'Annuity Prices'!$E:$E,$G300),IF($B300="RAB Short",SUMIFS('RAB Prices Short'!R:R,'RAB Prices Short'!$B:$B,'All Prices combined'!$D300,'RAB Prices Short'!$E:$E,'All Prices combined'!$G300),IF($B300="RAB Long",SUMIFS('RAB Prices Long'!R:R,'RAB Prices Long'!$B:$B,'All Prices combined'!$D300,'RAB Prices Long'!$E:$E,'All Prices combined'!$G300)))),2)</f>
        <v>75.89</v>
      </c>
      <c r="P300" s="2">
        <f>ROUND(IF($B300="Annuity",SUMIFS('Annuity Prices'!S:S,'Annuity Prices'!$B:$B,$D300,'Annuity Prices'!$E:$E,$G300),IF($B300="RAB Short",SUMIFS('RAB Prices Short'!S:S,'RAB Prices Short'!$B:$B,'All Prices combined'!$D300,'RAB Prices Short'!$E:$E,'All Prices combined'!$G300),IF($B300="RAB Long",SUMIFS('RAB Prices Long'!S:S,'RAB Prices Long'!$B:$B,'All Prices combined'!$D300,'RAB Prices Long'!$E:$E,'All Prices combined'!$G300)))),2)</f>
        <v>77.790000000000006</v>
      </c>
      <c r="Q300" s="2">
        <f>ROUND(IF($B300="Annuity",SUMIFS('Annuity Prices'!T:T,'Annuity Prices'!$B:$B,$D300,'Annuity Prices'!$E:$E,$G300),IF($B300="RAB Short",SUMIFS('RAB Prices Short'!T:T,'RAB Prices Short'!$B:$B,'All Prices combined'!$D300,'RAB Prices Short'!$E:$E,'All Prices combined'!$G300),IF($B300="RAB Long",SUMIFS('RAB Prices Long'!T:T,'RAB Prices Long'!$B:$B,'All Prices combined'!$D300,'RAB Prices Long'!$E:$E,'All Prices combined'!$G300)))),2)</f>
        <v>81.03</v>
      </c>
      <c r="R300" s="2">
        <f>ROUND(IF($B300="Annuity",SUMIFS('Annuity Prices'!U:U,'Annuity Prices'!$B:$B,$D300,'Annuity Prices'!$E:$E,$G300),IF($B300="RAB Short",SUMIFS('RAB Prices Short'!U:U,'RAB Prices Short'!$B:$B,'All Prices combined'!$D300,'RAB Prices Short'!$E:$E,'All Prices combined'!$G300),IF($B300="RAB Long",SUMIFS('RAB Prices Long'!U:U,'RAB Prices Long'!$B:$B,'All Prices combined'!$D300,'RAB Prices Long'!$E:$E,'All Prices combined'!$G300)))),2)</f>
        <v>83.05</v>
      </c>
      <c r="S300" s="2">
        <f>ROUND(IF($B300="Annuity",SUMIFS('Annuity Prices'!V:V,'Annuity Prices'!$B:$B,$D300,'Annuity Prices'!$E:$E,$G300),IF($B300="RAB Short",SUMIFS('RAB Prices Short'!V:V,'RAB Prices Short'!$B:$B,'All Prices combined'!$D300,'RAB Prices Short'!$E:$E,'All Prices combined'!$G300),IF($B300="RAB Long",SUMIFS('RAB Prices Long'!V:V,'RAB Prices Long'!$B:$B,'All Prices combined'!$D300,'RAB Prices Long'!$E:$E,'All Prices combined'!$G300)))),2)</f>
        <v>85.13</v>
      </c>
      <c r="T300" s="2">
        <f>ROUND(IF($B300="Annuity",SUMIFS('Annuity Prices'!W:W,'Annuity Prices'!$B:$B,$D300,'Annuity Prices'!$E:$E,$G300),IF($B300="RAB Short",SUMIFS('RAB Prices Short'!W:W,'RAB Prices Short'!$B:$B,'All Prices combined'!$D300,'RAB Prices Short'!$E:$E,'All Prices combined'!$G300),IF($B300="RAB Long",SUMIFS('RAB Prices Long'!W:W,'RAB Prices Long'!$B:$B,'All Prices combined'!$D300,'RAB Prices Long'!$E:$E,'All Prices combined'!$G300)))),2)</f>
        <v>87.26</v>
      </c>
      <c r="U300" s="2">
        <f>ROUND(IF($B300="Annuity",SUMIFS('Annuity Prices'!X:X,'Annuity Prices'!$B:$B,$D300,'Annuity Prices'!$E:$E,$G300),IF($B300="RAB Short",SUMIFS('RAB Prices Short'!X:X,'RAB Prices Short'!$B:$B,'All Prices combined'!$D300,'RAB Prices Short'!$E:$E,'All Prices combined'!$G300),IF($B300="RAB Long",SUMIFS('RAB Prices Long'!X:X,'RAB Prices Long'!$B:$B,'All Prices combined'!$D300,'RAB Prices Long'!$E:$E,'All Prices combined'!$G300)))),2)</f>
        <v>93.25</v>
      </c>
      <c r="V300" s="2">
        <f>ROUND(IF($B300="Annuity",SUMIFS('Annuity Prices'!Y:Y,'Annuity Prices'!$B:$B,$D300,'Annuity Prices'!$E:$E,$G300),IF($B300="RAB Short",SUMIFS('RAB Prices Short'!Y:Y,'RAB Prices Short'!$B:$B,'All Prices combined'!$D300,'RAB Prices Short'!$E:$E,'All Prices combined'!$G300),IF($B300="RAB Long",SUMIFS('RAB Prices Long'!Y:Y,'RAB Prices Long'!$B:$B,'All Prices combined'!$D300,'RAB Prices Long'!$E:$E,'All Prices combined'!$G300)))),2)</f>
        <v>95.58</v>
      </c>
      <c r="W300" s="2">
        <f>ROUND(IF($B300="Annuity",SUMIFS('Annuity Prices'!Z:Z,'Annuity Prices'!$B:$B,$D300,'Annuity Prices'!$E:$E,$G300),IF($B300="RAB Short",SUMIFS('RAB Prices Short'!Z:Z,'RAB Prices Short'!$B:$B,'All Prices combined'!$D300,'RAB Prices Short'!$E:$E,'All Prices combined'!$G300),IF($B300="RAB Long",SUMIFS('RAB Prices Long'!Z:Z,'RAB Prices Long'!$B:$B,'All Prices combined'!$D300,'RAB Prices Long'!$E:$E,'All Prices combined'!$G300)))),2)</f>
        <v>97.97</v>
      </c>
      <c r="X300" s="2">
        <f>ROUND(IF($B300="Annuity",SUMIFS('Annuity Prices'!AA:AA,'Annuity Prices'!$B:$B,$D300,'Annuity Prices'!$E:$E,$G300),IF($B300="RAB Short",SUMIFS('RAB Prices Short'!AA:AA,'RAB Prices Short'!$B:$B,'All Prices combined'!$D300,'RAB Prices Short'!$E:$E,'All Prices combined'!$G300),IF($B300="RAB Long",SUMIFS('RAB Prices Long'!AA:AA,'RAB Prices Long'!$B:$B,'All Prices combined'!$D300,'RAB Prices Long'!$E:$E,'All Prices combined'!$G300)))),2)</f>
        <v>100.42</v>
      </c>
      <c r="Y300" s="2">
        <f>ROUND(IF($B300="Annuity",SUMIFS('Annuity Prices'!AB:AB,'Annuity Prices'!$B:$B,$D300,'Annuity Prices'!$E:$E,$G300),IF($B300="RAB Short",SUMIFS('RAB Prices Short'!AB:AB,'RAB Prices Short'!$B:$B,'All Prices combined'!$D300,'RAB Prices Short'!$E:$E,'All Prices combined'!$G300),IF($B300="RAB Long",SUMIFS('RAB Prices Long'!AB:AB,'RAB Prices Long'!$B:$B,'All Prices combined'!$D300,'RAB Prices Long'!$E:$E,'All Prices combined'!$G300)))),2)</f>
        <v>98.13</v>
      </c>
      <c r="Z300" s="2">
        <f>ROUND(IF($B300="Annuity",SUMIFS('Annuity Prices'!AC:AC,'Annuity Prices'!$B:$B,$D300,'Annuity Prices'!$E:$E,$G300),IF($B300="RAB Short",SUMIFS('RAB Prices Short'!AC:AC,'RAB Prices Short'!$B:$B,'All Prices combined'!$D300,'RAB Prices Short'!$E:$E,'All Prices combined'!$G300),IF($B300="RAB Long",SUMIFS('RAB Prices Long'!AC:AC,'RAB Prices Long'!$B:$B,'All Prices combined'!$D300,'RAB Prices Long'!$E:$E,'All Prices combined'!$G300)))),2)</f>
        <v>100.58</v>
      </c>
      <c r="AA300" s="2">
        <f>ROUND(IF($B300="Annuity",SUMIFS('Annuity Prices'!AD:AD,'Annuity Prices'!$B:$B,$D300,'Annuity Prices'!$E:$E,$G300),IF($B300="RAB Short",SUMIFS('RAB Prices Short'!AD:AD,'RAB Prices Short'!$B:$B,'All Prices combined'!$D300,'RAB Prices Short'!$E:$E,'All Prices combined'!$G300),IF($B300="RAB Long",SUMIFS('RAB Prices Long'!AD:AD,'RAB Prices Long'!$B:$B,'All Prices combined'!$D300,'RAB Prices Long'!$E:$E,'All Prices combined'!$G300)))),2)</f>
        <v>103.09</v>
      </c>
      <c r="AB300" s="2">
        <f>ROUND(IF($B300="Annuity",SUMIFS('Annuity Prices'!AE:AE,'Annuity Prices'!$B:$B,$D300,'Annuity Prices'!$E:$E,$G300),IF($B300="RAB Short",SUMIFS('RAB Prices Short'!AE:AE,'RAB Prices Short'!$B:$B,'All Prices combined'!$D300,'RAB Prices Short'!$E:$E,'All Prices combined'!$G300),IF($B300="RAB Long",SUMIFS('RAB Prices Long'!AE:AE,'RAB Prices Long'!$B:$B,'All Prices combined'!$D300,'RAB Prices Long'!$E:$E,'All Prices combined'!$G300)))),2)</f>
        <v>105.67</v>
      </c>
      <c r="AC300" s="2">
        <f>ROUND(IF($B300="Annuity",SUMIFS('Annuity Prices'!AF:AF,'Annuity Prices'!$B:$B,$D300,'Annuity Prices'!$E:$E,$G300),IF($B300="RAB Short",SUMIFS('RAB Prices Short'!AF:AF,'RAB Prices Short'!$B:$B,'All Prices combined'!$D300,'RAB Prices Short'!$E:$E,'All Prices combined'!$G300),IF($B300="RAB Long",SUMIFS('RAB Prices Long'!AF:AF,'RAB Prices Long'!$B:$B,'All Prices combined'!$D300,'RAB Prices Long'!$E:$E,'All Prices combined'!$G300)))),2)</f>
        <v>102.88</v>
      </c>
      <c r="AD300" s="2">
        <f>ROUND(IF($B300="Annuity",SUMIFS('Annuity Prices'!AG:AG,'Annuity Prices'!$B:$B,$D300,'Annuity Prices'!$E:$E,$G300),IF($B300="RAB Short",SUMIFS('RAB Prices Short'!AG:AG,'RAB Prices Short'!$B:$B,'All Prices combined'!$D300,'RAB Prices Short'!$E:$E,'All Prices combined'!$G300),IF($B300="RAB Long",SUMIFS('RAB Prices Long'!AG:AG,'RAB Prices Long'!$B:$B,'All Prices combined'!$D300,'RAB Prices Long'!$E:$E,'All Prices combined'!$G300)))),2)</f>
        <v>105.46</v>
      </c>
      <c r="AE300" s="2">
        <f>ROUND(IF($B300="Annuity",SUMIFS('Annuity Prices'!AH:AH,'Annuity Prices'!$B:$B,$D300,'Annuity Prices'!$E:$E,$G300),IF($B300="RAB Short",SUMIFS('RAB Prices Short'!AH:AH,'RAB Prices Short'!$B:$B,'All Prices combined'!$D300,'RAB Prices Short'!$E:$E,'All Prices combined'!$G300),IF($B300="RAB Long",SUMIFS('RAB Prices Long'!AH:AH,'RAB Prices Long'!$B:$B,'All Prices combined'!$D300,'RAB Prices Long'!$E:$E,'All Prices combined'!$G300)))),2)</f>
        <v>108.09</v>
      </c>
      <c r="AF300" s="2">
        <f>ROUND(IF($B300="Annuity",SUMIFS('Annuity Prices'!AI:AI,'Annuity Prices'!$B:$B,$D300,'Annuity Prices'!$E:$E,$G300),IF($B300="RAB Short",SUMIFS('RAB Prices Short'!AI:AI,'RAB Prices Short'!$B:$B,'All Prices combined'!$D300,'RAB Prices Short'!$E:$E,'All Prices combined'!$G300),IF($B300="RAB Long",SUMIFS('RAB Prices Long'!AI:AI,'RAB Prices Long'!$B:$B,'All Prices combined'!$D300,'RAB Prices Long'!$E:$E,'All Prices combined'!$G300)))),2)</f>
        <v>110.79</v>
      </c>
      <c r="AG300" s="2">
        <f>ROUND(IF($B300="Annuity",SUMIFS('Annuity Prices'!AJ:AJ,'Annuity Prices'!$B:$B,$D300,'Annuity Prices'!$E:$E,$G300),IF($B300="RAB Short",SUMIFS('RAB Prices Short'!AJ:AJ,'RAB Prices Short'!$B:$B,'All Prices combined'!$D300,'RAB Prices Short'!$E:$E,'All Prices combined'!$G300),IF($B300="RAB Long",SUMIFS('RAB Prices Long'!AJ:AJ,'RAB Prices Long'!$B:$B,'All Prices combined'!$D300,'RAB Prices Long'!$E:$E,'All Prices combined'!$G300)))),2)</f>
        <v>115.34</v>
      </c>
      <c r="AH300" s="2">
        <f>ROUND(IF($B300="Annuity",SUMIFS('Annuity Prices'!AK:AK,'Annuity Prices'!$B:$B,$D300,'Annuity Prices'!$E:$E,$G300),IF($B300="RAB Short",SUMIFS('RAB Prices Short'!AK:AK,'RAB Prices Short'!$B:$B,'All Prices combined'!$D300,'RAB Prices Short'!$E:$E,'All Prices combined'!$G300),IF($B300="RAB Long",SUMIFS('RAB Prices Long'!AK:AK,'RAB Prices Long'!$B:$B,'All Prices combined'!$D300,'RAB Prices Long'!$E:$E,'All Prices combined'!$G300)))),2)</f>
        <v>118.22</v>
      </c>
      <c r="AI300" s="2">
        <f>ROUND(IF($B300="Annuity",SUMIFS('Annuity Prices'!AL:AL,'Annuity Prices'!$B:$B,$D300,'Annuity Prices'!$E:$E,$G300),IF($B300="RAB Short",SUMIFS('RAB Prices Short'!AL:AL,'RAB Prices Short'!$B:$B,'All Prices combined'!$D300,'RAB Prices Short'!$E:$E,'All Prices combined'!$G300),IF($B300="RAB Long",SUMIFS('RAB Prices Long'!AL:AL,'RAB Prices Long'!$B:$B,'All Prices combined'!$D300,'RAB Prices Long'!$E:$E,'All Prices combined'!$G300)))),2)</f>
        <v>121.18</v>
      </c>
      <c r="AJ300" s="2">
        <f>ROUND(IF($B300="Annuity",SUMIFS('Annuity Prices'!AM:AM,'Annuity Prices'!$B:$B,$D300,'Annuity Prices'!$E:$E,$G300),IF($B300="RAB Short",SUMIFS('RAB Prices Short'!AM:AM,'RAB Prices Short'!$B:$B,'All Prices combined'!$D300,'RAB Prices Short'!$E:$E,'All Prices combined'!$G300),IF($B300="RAB Long",SUMIFS('RAB Prices Long'!AM:AM,'RAB Prices Long'!$B:$B,'All Prices combined'!$D300,'RAB Prices Long'!$E:$E,'All Prices combined'!$G300)))),2)</f>
        <v>124.21</v>
      </c>
      <c r="AK300" s="2">
        <f>ROUND(IF($B300="Annuity",SUMIFS('Annuity Prices'!AN:AN,'Annuity Prices'!$B:$B,$D300,'Annuity Prices'!$E:$E,$G300),IF($B300="RAB Short",SUMIFS('RAB Prices Short'!AN:AN,'RAB Prices Short'!$B:$B,'All Prices combined'!$D300,'RAB Prices Short'!$E:$E,'All Prices combined'!$G300),IF($B300="RAB Long",SUMIFS('RAB Prices Long'!AN:AN,'RAB Prices Long'!$B:$B,'All Prices combined'!$D300,'RAB Prices Long'!$E:$E,'All Prices combined'!$G300)))),2)</f>
        <v>118.77</v>
      </c>
      <c r="AL300" s="2">
        <f>ROUND(IF($B300="Annuity",SUMIFS('Annuity Prices'!AO:AO,'Annuity Prices'!$B:$B,$D300,'Annuity Prices'!$E:$E,$G300),IF($B300="RAB Short",SUMIFS('RAB Prices Short'!AO:AO,'RAB Prices Short'!$B:$B,'All Prices combined'!$D300,'RAB Prices Short'!$E:$E,'All Prices combined'!$G300),IF($B300="RAB Long",SUMIFS('RAB Prices Long'!AO:AO,'RAB Prices Long'!$B:$B,'All Prices combined'!$D300,'RAB Prices Long'!$E:$E,'All Prices combined'!$G300)))),2)</f>
        <v>121.74</v>
      </c>
      <c r="AM300" s="2">
        <f>ROUND(IF($B300="Annuity",SUMIFS('Annuity Prices'!AP:AP,'Annuity Prices'!$B:$B,$D300,'Annuity Prices'!$E:$E,$G300),IF($B300="RAB Short",SUMIFS('RAB Prices Short'!AP:AP,'RAB Prices Short'!$B:$B,'All Prices combined'!$D300,'RAB Prices Short'!$E:$E,'All Prices combined'!$G300),IF($B300="RAB Long",SUMIFS('RAB Prices Long'!AP:AP,'RAB Prices Long'!$B:$B,'All Prices combined'!$D300,'RAB Prices Long'!$E:$E,'All Prices combined'!$G300)))),2)</f>
        <v>124.79</v>
      </c>
      <c r="AN300" s="2">
        <f>ROUND(IF($B300="Annuity",SUMIFS('Annuity Prices'!AQ:AQ,'Annuity Prices'!$B:$B,$D300,'Annuity Prices'!$E:$E,$G300),IF($B300="RAB Short",SUMIFS('RAB Prices Short'!AQ:AQ,'RAB Prices Short'!$B:$B,'All Prices combined'!$D300,'RAB Prices Short'!$E:$E,'All Prices combined'!$G300),IF($B300="RAB Long",SUMIFS('RAB Prices Long'!AQ:AQ,'RAB Prices Long'!$B:$B,'All Prices combined'!$D300,'RAB Prices Long'!$E:$E,'All Prices combined'!$G300)))),2)</f>
        <v>127.91</v>
      </c>
      <c r="AO300" s="2">
        <f>ROUND(IF($B300="Annuity",SUMIFS('Annuity Prices'!AR:AR,'Annuity Prices'!$B:$B,$D300,'Annuity Prices'!$E:$E,$G300),IF($B300="RAB Short",SUMIFS('RAB Prices Short'!AR:AR,'RAB Prices Short'!$B:$B,'All Prices combined'!$D300,'RAB Prices Short'!$E:$E,'All Prices combined'!$G300),IF($B300="RAB Long",SUMIFS('RAB Prices Long'!AR:AR,'RAB Prices Long'!$B:$B,'All Prices combined'!$D300,'RAB Prices Long'!$E:$E,'All Prices combined'!$G300)))),2)</f>
        <v>0</v>
      </c>
      <c r="AP300" s="2">
        <f>ROUND(IF($B300="Annuity",SUMIFS('Annuity Prices'!AS:AS,'Annuity Prices'!$B:$B,$D300,'Annuity Prices'!$E:$E,$G300),IF($B300="RAB Short",SUMIFS('RAB Prices Short'!AS:AS,'RAB Prices Short'!$B:$B,'All Prices combined'!$D300,'RAB Prices Short'!$E:$E,'All Prices combined'!$G300),IF($B300="RAB Long",SUMIFS('RAB Prices Long'!AS:AS,'RAB Prices Long'!$B:$B,'All Prices combined'!$D300,'RAB Prices Long'!$E:$E,'All Prices combined'!$G300)))),2)</f>
        <v>0</v>
      </c>
      <c r="AQ300" s="2">
        <f>ROUND(IF($B300="Annuity",SUMIFS('Annuity Prices'!AT:AT,'Annuity Prices'!$B:$B,$D300,'Annuity Prices'!$E:$E,$G300),IF($B300="RAB Short",SUMIFS('RAB Prices Short'!AT:AT,'RAB Prices Short'!$B:$B,'All Prices combined'!$D300,'RAB Prices Short'!$E:$E,'All Prices combined'!$G300),IF($B300="RAB Long",SUMIFS('RAB Prices Long'!AT:AT,'RAB Prices Long'!$B:$B,'All Prices combined'!$D300,'RAB Prices Long'!$E:$E,'All Prices combined'!$G300)))),2)</f>
        <v>44.79</v>
      </c>
      <c r="AR300" s="2">
        <f>ROUND(IF($B300="Annuity",SUMIFS('Annuity Prices'!AU:AU,'Annuity Prices'!$B:$B,$D300,'Annuity Prices'!$E:$E,$G300),IF($B300="RAB Short",SUMIFS('RAB Prices Short'!AU:AU,'RAB Prices Short'!$B:$B,'All Prices combined'!$D300,'RAB Prices Short'!$E:$E,'All Prices combined'!$G300),IF($B300="RAB Long",SUMIFS('RAB Prices Long'!AU:AU,'RAB Prices Long'!$B:$B,'All Prices combined'!$D300,'RAB Prices Long'!$E:$E,'All Prices combined'!$G300)))),2)</f>
        <v>48.84</v>
      </c>
      <c r="AS300" s="2">
        <f>ROUND(IF($B300="Annuity",SUMIFS('Annuity Prices'!AV:AV,'Annuity Prices'!$B:$B,$D300,'Annuity Prices'!$E:$E,$G300),IF($B300="RAB Short",SUMIFS('RAB Prices Short'!AV:AV,'RAB Prices Short'!$B:$B,'All Prices combined'!$D300,'RAB Prices Short'!$E:$E,'All Prices combined'!$G300),IF($B300="RAB Long",SUMIFS('RAB Prices Long'!AV:AV,'RAB Prices Long'!$B:$B,'All Prices combined'!$D300,'RAB Prices Long'!$E:$E,'All Prices combined'!$G300)))),2)</f>
        <v>53.09</v>
      </c>
      <c r="AT300" s="2">
        <f>ROUND(IF($B300="Annuity",SUMIFS('Annuity Prices'!AW:AW,'Annuity Prices'!$B:$B,$D300,'Annuity Prices'!$E:$E,$G300),IF($B300="RAB Short",SUMIFS('RAB Prices Short'!AW:AW,'RAB Prices Short'!$B:$B,'All Prices combined'!$D300,'RAB Prices Short'!$E:$E,'All Prices combined'!$G300),IF($B300="RAB Long",SUMIFS('RAB Prices Long'!AW:AW,'RAB Prices Long'!$B:$B,'All Prices combined'!$D300,'RAB Prices Long'!$E:$E,'All Prices combined'!$G300)))),2)</f>
        <v>57.54</v>
      </c>
      <c r="AU300" s="2">
        <f>ROUND(IF($B300="Annuity",SUMIFS('Annuity Prices'!AX:AX,'Annuity Prices'!$B:$B,$D300,'Annuity Prices'!$E:$E,$G300),IF($B300="RAB Short",SUMIFS('RAB Prices Short'!AX:AX,'RAB Prices Short'!$B:$B,'All Prices combined'!$D300,'RAB Prices Short'!$E:$E,'All Prices combined'!$G300),IF($B300="RAB Long",SUMIFS('RAB Prices Long'!AX:AX,'RAB Prices Long'!$B:$B,'All Prices combined'!$D300,'RAB Prices Long'!$E:$E,'All Prices combined'!$G300)))),2)</f>
        <v>62.2</v>
      </c>
      <c r="AV300" s="2">
        <f>ROUND(IF($B300="Annuity",SUMIFS('Annuity Prices'!AY:AY,'Annuity Prices'!$B:$B,$D300,'Annuity Prices'!$E:$E,$G300),IF($B300="RAB Short",SUMIFS('RAB Prices Short'!AY:AY,'RAB Prices Short'!$B:$B,'All Prices combined'!$D300,'RAB Prices Short'!$E:$E,'All Prices combined'!$G300),IF($B300="RAB Long",SUMIFS('RAB Prices Long'!AY:AY,'RAB Prices Long'!$B:$B,'All Prices combined'!$D300,'RAB Prices Long'!$E:$E,'All Prices combined'!$G300)))),2)</f>
        <v>67.08</v>
      </c>
      <c r="AW300" s="2">
        <f>ROUND(IF($B300="Annuity",SUMIFS('Annuity Prices'!AZ:AZ,'Annuity Prices'!$B:$B,$D300,'Annuity Prices'!$E:$E,$G300),IF($B300="RAB Short",SUMIFS('RAB Prices Short'!AZ:AZ,'RAB Prices Short'!$B:$B,'All Prices combined'!$D300,'RAB Prices Short'!$E:$E,'All Prices combined'!$G300),IF($B300="RAB Long",SUMIFS('RAB Prices Long'!AZ:AZ,'RAB Prices Long'!$B:$B,'All Prices combined'!$D300,'RAB Prices Long'!$E:$E,'All Prices combined'!$G300)))),2)</f>
        <v>72.19</v>
      </c>
      <c r="AX300" s="2">
        <f>ROUND(IF($B300="Annuity",SUMIFS('Annuity Prices'!BA:BA,'Annuity Prices'!$B:$B,$D300,'Annuity Prices'!$E:$E,$G300),IF($B300="RAB Short",SUMIFS('RAB Prices Short'!BA:BA,'RAB Prices Short'!$B:$B,'All Prices combined'!$D300,'RAB Prices Short'!$E:$E,'All Prices combined'!$G300),IF($B300="RAB Long",SUMIFS('RAB Prices Long'!BA:BA,'RAB Prices Long'!$B:$B,'All Prices combined'!$D300,'RAB Prices Long'!$E:$E,'All Prices combined'!$G300)))),2)</f>
        <v>77.540000000000006</v>
      </c>
      <c r="AY300" s="2">
        <f>ROUND(IF($B300="Annuity",SUMIFS('Annuity Prices'!BB:BB,'Annuity Prices'!$B:$B,$D300,'Annuity Prices'!$E:$E,$G300),IF($B300="RAB Short",SUMIFS('RAB Prices Short'!BB:BB,'RAB Prices Short'!$B:$B,'All Prices combined'!$D300,'RAB Prices Short'!$E:$E,'All Prices combined'!$G300),IF($B300="RAB Long",SUMIFS('RAB Prices Long'!BB:BB,'RAB Prices Long'!$B:$B,'All Prices combined'!$D300,'RAB Prices Long'!$E:$E,'All Prices combined'!$G300)))),2)</f>
        <v>83.05</v>
      </c>
      <c r="AZ300" s="2">
        <f>ROUND(IF($B300="Annuity",SUMIFS('Annuity Prices'!BC:BC,'Annuity Prices'!$B:$B,$D300,'Annuity Prices'!$E:$E,$G300),IF($B300="RAB Short",SUMIFS('RAB Prices Short'!BC:BC,'RAB Prices Short'!$B:$B,'All Prices combined'!$D300,'RAB Prices Short'!$E:$E,'All Prices combined'!$G300),IF($B300="RAB Long",SUMIFS('RAB Prices Long'!BC:BC,'RAB Prices Long'!$B:$B,'All Prices combined'!$D300,'RAB Prices Long'!$E:$E,'All Prices combined'!$G300)))),2)</f>
        <v>85.13</v>
      </c>
      <c r="BA300" s="2">
        <f>ROUND(IF($B300="Annuity",SUMIFS('Annuity Prices'!BD:BD,'Annuity Prices'!$B:$B,$D300,'Annuity Prices'!$E:$E,$G300),IF($B300="RAB Short",SUMIFS('RAB Prices Short'!BD:BD,'RAB Prices Short'!$B:$B,'All Prices combined'!$D300,'RAB Prices Short'!$E:$E,'All Prices combined'!$G300),IF($B300="RAB Long",SUMIFS('RAB Prices Long'!BD:BD,'RAB Prices Long'!$B:$B,'All Prices combined'!$D300,'RAB Prices Long'!$E:$E,'All Prices combined'!$G300)))),2)</f>
        <v>87.26</v>
      </c>
      <c r="BB300" s="2">
        <f>ROUND(IF($B300="Annuity",SUMIFS('Annuity Prices'!BE:BE,'Annuity Prices'!$B:$B,$D300,'Annuity Prices'!$E:$E,$G300),IF($B300="RAB Short",SUMIFS('RAB Prices Short'!BE:BE,'RAB Prices Short'!$B:$B,'All Prices combined'!$D300,'RAB Prices Short'!$E:$E,'All Prices combined'!$G300),IF($B300="RAB Long",SUMIFS('RAB Prices Long'!BE:BE,'RAB Prices Long'!$B:$B,'All Prices combined'!$D300,'RAB Prices Long'!$E:$E,'All Prices combined'!$G300)))),2)</f>
        <v>93.25</v>
      </c>
      <c r="BC300" s="2">
        <f>ROUND(IF($B300="Annuity",SUMIFS('Annuity Prices'!BF:BF,'Annuity Prices'!$B:$B,$D300,'Annuity Prices'!$E:$E,$G300),IF($B300="RAB Short",SUMIFS('RAB Prices Short'!BF:BF,'RAB Prices Short'!$B:$B,'All Prices combined'!$D300,'RAB Prices Short'!$E:$E,'All Prices combined'!$G300),IF($B300="RAB Long",SUMIFS('RAB Prices Long'!BF:BF,'RAB Prices Long'!$B:$B,'All Prices combined'!$D300,'RAB Prices Long'!$E:$E,'All Prices combined'!$G300)))),2)</f>
        <v>95.58</v>
      </c>
      <c r="BD300" s="2">
        <f>ROUND(IF($B300="Annuity",SUMIFS('Annuity Prices'!BG:BG,'Annuity Prices'!$B:$B,$D300,'Annuity Prices'!$E:$E,$G300),IF($B300="RAB Short",SUMIFS('RAB Prices Short'!BG:BG,'RAB Prices Short'!$B:$B,'All Prices combined'!$D300,'RAB Prices Short'!$E:$E,'All Prices combined'!$G300),IF($B300="RAB Long",SUMIFS('RAB Prices Long'!BG:BG,'RAB Prices Long'!$B:$B,'All Prices combined'!$D300,'RAB Prices Long'!$E:$E,'All Prices combined'!$G300)))),2)</f>
        <v>97.97</v>
      </c>
      <c r="BE300" s="2">
        <f>ROUND(IF($B300="Annuity",SUMIFS('Annuity Prices'!BH:BH,'Annuity Prices'!$B:$B,$D300,'Annuity Prices'!$E:$E,$G300),IF($B300="RAB Short",SUMIFS('RAB Prices Short'!BH:BH,'RAB Prices Short'!$B:$B,'All Prices combined'!$D300,'RAB Prices Short'!$E:$E,'All Prices combined'!$G300),IF($B300="RAB Long",SUMIFS('RAB Prices Long'!BH:BH,'RAB Prices Long'!$B:$B,'All Prices combined'!$D300,'RAB Prices Long'!$E:$E,'All Prices combined'!$G300)))),2)</f>
        <v>100.42</v>
      </c>
      <c r="BF300" s="2">
        <f>ROUND(IF($B300="Annuity",SUMIFS('Annuity Prices'!BI:BI,'Annuity Prices'!$B:$B,$D300,'Annuity Prices'!$E:$E,$G300),IF($B300="RAB Short",SUMIFS('RAB Prices Short'!BI:BI,'RAB Prices Short'!$B:$B,'All Prices combined'!$D300,'RAB Prices Short'!$E:$E,'All Prices combined'!$G300),IF($B300="RAB Long",SUMIFS('RAB Prices Long'!BI:BI,'RAB Prices Long'!$B:$B,'All Prices combined'!$D300,'RAB Prices Long'!$E:$E,'All Prices combined'!$G300)))),2)</f>
        <v>98.13</v>
      </c>
      <c r="BG300" s="2">
        <f>ROUND(IF($B300="Annuity",SUMIFS('Annuity Prices'!BJ:BJ,'Annuity Prices'!$B:$B,$D300,'Annuity Prices'!$E:$E,$G300),IF($B300="RAB Short",SUMIFS('RAB Prices Short'!BJ:BJ,'RAB Prices Short'!$B:$B,'All Prices combined'!$D300,'RAB Prices Short'!$E:$E,'All Prices combined'!$G300),IF($B300="RAB Long",SUMIFS('RAB Prices Long'!BJ:BJ,'RAB Prices Long'!$B:$B,'All Prices combined'!$D300,'RAB Prices Long'!$E:$E,'All Prices combined'!$G300)))),2)</f>
        <v>100.58</v>
      </c>
      <c r="BH300" s="2">
        <f>ROUND(IF($B300="Annuity",SUMIFS('Annuity Prices'!BK:BK,'Annuity Prices'!$B:$B,$D300,'Annuity Prices'!$E:$E,$G300),IF($B300="RAB Short",SUMIFS('RAB Prices Short'!BK:BK,'RAB Prices Short'!$B:$B,'All Prices combined'!$D300,'RAB Prices Short'!$E:$E,'All Prices combined'!$G300),IF($B300="RAB Long",SUMIFS('RAB Prices Long'!BK:BK,'RAB Prices Long'!$B:$B,'All Prices combined'!$D300,'RAB Prices Long'!$E:$E,'All Prices combined'!$G300)))),2)</f>
        <v>103.09</v>
      </c>
      <c r="BI300" s="2">
        <f>ROUND(IF($B300="Annuity",SUMIFS('Annuity Prices'!BL:BL,'Annuity Prices'!$B:$B,$D300,'Annuity Prices'!$E:$E,$G300),IF($B300="RAB Short",SUMIFS('RAB Prices Short'!BL:BL,'RAB Prices Short'!$B:$B,'All Prices combined'!$D300,'RAB Prices Short'!$E:$E,'All Prices combined'!$G300),IF($B300="RAB Long",SUMIFS('RAB Prices Long'!BL:BL,'RAB Prices Long'!$B:$B,'All Prices combined'!$D300,'RAB Prices Long'!$E:$E,'All Prices combined'!$G300)))),2)</f>
        <v>105.67</v>
      </c>
      <c r="BJ300" s="2">
        <f>ROUND(IF($B300="Annuity",SUMIFS('Annuity Prices'!BM:BM,'Annuity Prices'!$B:$B,$D300,'Annuity Prices'!$E:$E,$G300),IF($B300="RAB Short",SUMIFS('RAB Prices Short'!BM:BM,'RAB Prices Short'!$B:$B,'All Prices combined'!$D300,'RAB Prices Short'!$E:$E,'All Prices combined'!$G300),IF($B300="RAB Long",SUMIFS('RAB Prices Long'!BM:BM,'RAB Prices Long'!$B:$B,'All Prices combined'!$D300,'RAB Prices Long'!$E:$E,'All Prices combined'!$G300)))),2)</f>
        <v>102.88</v>
      </c>
      <c r="BK300" s="2">
        <f>ROUND(IF($B300="Annuity",SUMIFS('Annuity Prices'!BN:BN,'Annuity Prices'!$B:$B,$D300,'Annuity Prices'!$E:$E,$G300),IF($B300="RAB Short",SUMIFS('RAB Prices Short'!BN:BN,'RAB Prices Short'!$B:$B,'All Prices combined'!$D300,'RAB Prices Short'!$E:$E,'All Prices combined'!$G300),IF($B300="RAB Long",SUMIFS('RAB Prices Long'!BN:BN,'RAB Prices Long'!$B:$B,'All Prices combined'!$D300,'RAB Prices Long'!$E:$E,'All Prices combined'!$G300)))),2)</f>
        <v>105.46</v>
      </c>
      <c r="BL300" s="2">
        <f>ROUND(IF($B300="Annuity",SUMIFS('Annuity Prices'!BO:BO,'Annuity Prices'!$B:$B,$D300,'Annuity Prices'!$E:$E,$G300),IF($B300="RAB Short",SUMIFS('RAB Prices Short'!BO:BO,'RAB Prices Short'!$B:$B,'All Prices combined'!$D300,'RAB Prices Short'!$E:$E,'All Prices combined'!$G300),IF($B300="RAB Long",SUMIFS('RAB Prices Long'!BO:BO,'RAB Prices Long'!$B:$B,'All Prices combined'!$D300,'RAB Prices Long'!$E:$E,'All Prices combined'!$G300)))),2)</f>
        <v>108.09</v>
      </c>
      <c r="BM300" s="2">
        <f>ROUND(IF($B300="Annuity",SUMIFS('Annuity Prices'!BP:BP,'Annuity Prices'!$B:$B,$D300,'Annuity Prices'!$E:$E,$G300),IF($B300="RAB Short",SUMIFS('RAB Prices Short'!BP:BP,'RAB Prices Short'!$B:$B,'All Prices combined'!$D300,'RAB Prices Short'!$E:$E,'All Prices combined'!$G300),IF($B300="RAB Long",SUMIFS('RAB Prices Long'!BP:BP,'RAB Prices Long'!$B:$B,'All Prices combined'!$D300,'RAB Prices Long'!$E:$E,'All Prices combined'!$G300)))),2)</f>
        <v>110.79</v>
      </c>
      <c r="BN300" s="2">
        <f>ROUND(IF($B300="Annuity",SUMIFS('Annuity Prices'!BQ:BQ,'Annuity Prices'!$B:$B,$D300,'Annuity Prices'!$E:$E,$G300),IF($B300="RAB Short",SUMIFS('RAB Prices Short'!BQ:BQ,'RAB Prices Short'!$B:$B,'All Prices combined'!$D300,'RAB Prices Short'!$E:$E,'All Prices combined'!$G300),IF($B300="RAB Long",SUMIFS('RAB Prices Long'!BQ:BQ,'RAB Prices Long'!$B:$B,'All Prices combined'!$D300,'RAB Prices Long'!$E:$E,'All Prices combined'!$G300)))),2)</f>
        <v>115.34</v>
      </c>
      <c r="BO300" s="2">
        <f>ROUND(IF($B300="Annuity",SUMIFS('Annuity Prices'!BR:BR,'Annuity Prices'!$B:$B,$D300,'Annuity Prices'!$E:$E,$G300),IF($B300="RAB Short",SUMIFS('RAB Prices Short'!BR:BR,'RAB Prices Short'!$B:$B,'All Prices combined'!$D300,'RAB Prices Short'!$E:$E,'All Prices combined'!$G300),IF($B300="RAB Long",SUMIFS('RAB Prices Long'!BR:BR,'RAB Prices Long'!$B:$B,'All Prices combined'!$D300,'RAB Prices Long'!$E:$E,'All Prices combined'!$G300)))),2)</f>
        <v>118.22</v>
      </c>
      <c r="BP300" s="2">
        <f>ROUND(IF($B300="Annuity",SUMIFS('Annuity Prices'!BS:BS,'Annuity Prices'!$B:$B,$D300,'Annuity Prices'!$E:$E,$G300),IF($B300="RAB Short",SUMIFS('RAB Prices Short'!BS:BS,'RAB Prices Short'!$B:$B,'All Prices combined'!$D300,'RAB Prices Short'!$E:$E,'All Prices combined'!$G300),IF($B300="RAB Long",SUMIFS('RAB Prices Long'!BS:BS,'RAB Prices Long'!$B:$B,'All Prices combined'!$D300,'RAB Prices Long'!$E:$E,'All Prices combined'!$G300)))),2)</f>
        <v>121.18</v>
      </c>
      <c r="BQ300" s="2">
        <f>ROUND(IF($B300="Annuity",SUMIFS('Annuity Prices'!BT:BT,'Annuity Prices'!$B:$B,$D300,'Annuity Prices'!$E:$E,$G300),IF($B300="RAB Short",SUMIFS('RAB Prices Short'!BT:BT,'RAB Prices Short'!$B:$B,'All Prices combined'!$D300,'RAB Prices Short'!$E:$E,'All Prices combined'!$G300),IF($B300="RAB Long",SUMIFS('RAB Prices Long'!BT:BT,'RAB Prices Long'!$B:$B,'All Prices combined'!$D300,'RAB Prices Long'!$E:$E,'All Prices combined'!$G300)))),2)</f>
        <v>124.21</v>
      </c>
      <c r="BR300" s="2">
        <f>ROUND(IF($B300="Annuity",SUMIFS('Annuity Prices'!BU:BU,'Annuity Prices'!$B:$B,$D300,'Annuity Prices'!$E:$E,$G300),IF($B300="RAB Short",SUMIFS('RAB Prices Short'!BU:BU,'RAB Prices Short'!$B:$B,'All Prices combined'!$D300,'RAB Prices Short'!$E:$E,'All Prices combined'!$G300),IF($B300="RAB Long",SUMIFS('RAB Prices Long'!BU:BU,'RAB Prices Long'!$B:$B,'All Prices combined'!$D300,'RAB Prices Long'!$E:$E,'All Prices combined'!$G300)))),2)</f>
        <v>118.77</v>
      </c>
      <c r="BS300" s="2">
        <f>ROUND(IF($B300="Annuity",SUMIFS('Annuity Prices'!BV:BV,'Annuity Prices'!$B:$B,$D300,'Annuity Prices'!$E:$E,$G300),IF($B300="RAB Short",SUMIFS('RAB Prices Short'!BV:BV,'RAB Prices Short'!$B:$B,'All Prices combined'!$D300,'RAB Prices Short'!$E:$E,'All Prices combined'!$G300),IF($B300="RAB Long",SUMIFS('RAB Prices Long'!BV:BV,'RAB Prices Long'!$B:$B,'All Prices combined'!$D300,'RAB Prices Long'!$E:$E,'All Prices combined'!$G300)))),2)</f>
        <v>121.74</v>
      </c>
      <c r="BT300" s="2">
        <f>ROUND(IF($B300="Annuity",SUMIFS('Annuity Prices'!BW:BW,'Annuity Prices'!$B:$B,$D300,'Annuity Prices'!$E:$E,$G300),IF($B300="RAB Short",SUMIFS('RAB Prices Short'!BW:BW,'RAB Prices Short'!$B:$B,'All Prices combined'!$D300,'RAB Prices Short'!$E:$E,'All Prices combined'!$G300),IF($B300="RAB Long",SUMIFS('RAB Prices Long'!BW:BW,'RAB Prices Long'!$B:$B,'All Prices combined'!$D300,'RAB Prices Long'!$E:$E,'All Prices combined'!$G300)))),2)</f>
        <v>124.79</v>
      </c>
      <c r="BU300" s="2">
        <f>ROUND(IF($B300="Annuity",SUMIFS('Annuity Prices'!BX:BX,'Annuity Prices'!$B:$B,$D300,'Annuity Prices'!$E:$E,$G300),IF($B300="RAB Short",SUMIFS('RAB Prices Short'!BX:BX,'RAB Prices Short'!$B:$B,'All Prices combined'!$D300,'RAB Prices Short'!$E:$E,'All Prices combined'!$G300),IF($B300="RAB Long",SUMIFS('RAB Prices Long'!BX:BX,'RAB Prices Long'!$B:$B,'All Prices combined'!$D300,'RAB Prices Long'!$E:$E,'All Prices combined'!$G300)))),2)</f>
        <v>127.91</v>
      </c>
    </row>
    <row r="301" spans="2:73" x14ac:dyDescent="0.25">
      <c r="B301" t="s">
        <v>44</v>
      </c>
      <c r="C301">
        <v>20</v>
      </c>
      <c r="D301" t="s">
        <v>189</v>
      </c>
      <c r="E301" t="s">
        <v>187</v>
      </c>
      <c r="F301">
        <v>20</v>
      </c>
      <c r="G301" t="s">
        <v>40</v>
      </c>
      <c r="I301" s="2">
        <f>ROUND(IF($B301="Annuity",SUMIFS('Annuity Prices'!L:L,'Annuity Prices'!$B:$B,$D301,'Annuity Prices'!$E:$E,$G301),IF($B301="RAB Short",SUMIFS('RAB Prices Short'!L:L,'RAB Prices Short'!$B:$B,'All Prices combined'!$D301,'RAB Prices Short'!$E:$E,'All Prices combined'!$G301),IF($B301="RAB Long",SUMIFS('RAB Prices Long'!L:L,'RAB Prices Long'!$B:$B,'All Prices combined'!$D301,'RAB Prices Long'!$E:$E,'All Prices combined'!$G301)))),2)</f>
        <v>0</v>
      </c>
      <c r="J301" s="2">
        <f>ROUND(IF($B301="Annuity",SUMIFS('Annuity Prices'!M:M,'Annuity Prices'!$B:$B,$D301,'Annuity Prices'!$E:$E,$G301),IF($B301="RAB Short",SUMIFS('RAB Prices Short'!M:M,'RAB Prices Short'!$B:$B,'All Prices combined'!$D301,'RAB Prices Short'!$E:$E,'All Prices combined'!$G301),IF($B301="RAB Long",SUMIFS('RAB Prices Long'!M:M,'RAB Prices Long'!$B:$B,'All Prices combined'!$D301,'RAB Prices Long'!$E:$E,'All Prices combined'!$G301)))),2)</f>
        <v>0</v>
      </c>
      <c r="K301" s="2">
        <f>ROUND(IF($B301="Annuity",SUMIFS('Annuity Prices'!N:N,'Annuity Prices'!$B:$B,$D301,'Annuity Prices'!$E:$E,$G301),IF($B301="RAB Short",SUMIFS('RAB Prices Short'!N:N,'RAB Prices Short'!$B:$B,'All Prices combined'!$D301,'RAB Prices Short'!$E:$E,'All Prices combined'!$G301),IF($B301="RAB Long",SUMIFS('RAB Prices Long'!N:N,'RAB Prices Long'!$B:$B,'All Prices combined'!$D301,'RAB Prices Long'!$E:$E,'All Prices combined'!$G301)))),2)</f>
        <v>12.01</v>
      </c>
      <c r="L301" s="2">
        <f>ROUND(IF($B301="Annuity",SUMIFS('Annuity Prices'!O:O,'Annuity Prices'!$B:$B,$D301,'Annuity Prices'!$E:$E,$G301),IF($B301="RAB Short",SUMIFS('RAB Prices Short'!O:O,'RAB Prices Short'!$B:$B,'All Prices combined'!$D301,'RAB Prices Short'!$E:$E,'All Prices combined'!$G301),IF($B301="RAB Long",SUMIFS('RAB Prices Long'!O:O,'RAB Prices Long'!$B:$B,'All Prices combined'!$D301,'RAB Prices Long'!$E:$E,'All Prices combined'!$G301)))),2)</f>
        <v>12.35</v>
      </c>
      <c r="M301" s="2">
        <f>ROUND(IF($B301="Annuity",SUMIFS('Annuity Prices'!P:P,'Annuity Prices'!$B:$B,$D301,'Annuity Prices'!$E:$E,$G301),IF($B301="RAB Short",SUMIFS('RAB Prices Short'!P:P,'RAB Prices Short'!$B:$B,'All Prices combined'!$D301,'RAB Prices Short'!$E:$E,'All Prices combined'!$G301),IF($B301="RAB Long",SUMIFS('RAB Prices Long'!P:P,'RAB Prices Long'!$B:$B,'All Prices combined'!$D301,'RAB Prices Long'!$E:$E,'All Prices combined'!$G301)))),2)</f>
        <v>12.62</v>
      </c>
      <c r="N301" s="2">
        <f>ROUND(IF($B301="Annuity",SUMIFS('Annuity Prices'!Q:Q,'Annuity Prices'!$B:$B,$D301,'Annuity Prices'!$E:$E,$G301),IF($B301="RAB Short",SUMIFS('RAB Prices Short'!Q:Q,'RAB Prices Short'!$B:$B,'All Prices combined'!$D301,'RAB Prices Short'!$E:$E,'All Prices combined'!$G301),IF($B301="RAB Long",SUMIFS('RAB Prices Long'!Q:Q,'RAB Prices Long'!$B:$B,'All Prices combined'!$D301,'RAB Prices Long'!$E:$E,'All Prices combined'!$G301)))),2)</f>
        <v>12.93</v>
      </c>
      <c r="O301" s="2">
        <f>ROUND(IF($B301="Annuity",SUMIFS('Annuity Prices'!R:R,'Annuity Prices'!$B:$B,$D301,'Annuity Prices'!$E:$E,$G301),IF($B301="RAB Short",SUMIFS('RAB Prices Short'!R:R,'RAB Prices Short'!$B:$B,'All Prices combined'!$D301,'RAB Prices Short'!$E:$E,'All Prices combined'!$G301),IF($B301="RAB Long",SUMIFS('RAB Prices Long'!R:R,'RAB Prices Long'!$B:$B,'All Prices combined'!$D301,'RAB Prices Long'!$E:$E,'All Prices combined'!$G301)))),2)</f>
        <v>13.26</v>
      </c>
      <c r="P301" s="2">
        <f>ROUND(IF($B301="Annuity",SUMIFS('Annuity Prices'!S:S,'Annuity Prices'!$B:$B,$D301,'Annuity Prices'!$E:$E,$G301),IF($B301="RAB Short",SUMIFS('RAB Prices Short'!S:S,'RAB Prices Short'!$B:$B,'All Prices combined'!$D301,'RAB Prices Short'!$E:$E,'All Prices combined'!$G301),IF($B301="RAB Long",SUMIFS('RAB Prices Long'!S:S,'RAB Prices Long'!$B:$B,'All Prices combined'!$D301,'RAB Prices Long'!$E:$E,'All Prices combined'!$G301)))),2)</f>
        <v>13.59</v>
      </c>
      <c r="Q301" s="2">
        <f>ROUND(IF($B301="Annuity",SUMIFS('Annuity Prices'!T:T,'Annuity Prices'!$B:$B,$D301,'Annuity Prices'!$E:$E,$G301),IF($B301="RAB Short",SUMIFS('RAB Prices Short'!T:T,'RAB Prices Short'!$B:$B,'All Prices combined'!$D301,'RAB Prices Short'!$E:$E,'All Prices combined'!$G301),IF($B301="RAB Long",SUMIFS('RAB Prices Long'!T:T,'RAB Prices Long'!$B:$B,'All Prices combined'!$D301,'RAB Prices Long'!$E:$E,'All Prices combined'!$G301)))),2)</f>
        <v>13.86</v>
      </c>
      <c r="R301" s="2">
        <f>ROUND(IF($B301="Annuity",SUMIFS('Annuity Prices'!U:U,'Annuity Prices'!$B:$B,$D301,'Annuity Prices'!$E:$E,$G301),IF($B301="RAB Short",SUMIFS('RAB Prices Short'!U:U,'RAB Prices Short'!$B:$B,'All Prices combined'!$D301,'RAB Prices Short'!$E:$E,'All Prices combined'!$G301),IF($B301="RAB Long",SUMIFS('RAB Prices Long'!U:U,'RAB Prices Long'!$B:$B,'All Prices combined'!$D301,'RAB Prices Long'!$E:$E,'All Prices combined'!$G301)))),2)</f>
        <v>14.2</v>
      </c>
      <c r="S301" s="2">
        <f>ROUND(IF($B301="Annuity",SUMIFS('Annuity Prices'!V:V,'Annuity Prices'!$B:$B,$D301,'Annuity Prices'!$E:$E,$G301),IF($B301="RAB Short",SUMIFS('RAB Prices Short'!V:V,'RAB Prices Short'!$B:$B,'All Prices combined'!$D301,'RAB Prices Short'!$E:$E,'All Prices combined'!$G301),IF($B301="RAB Long",SUMIFS('RAB Prices Long'!V:V,'RAB Prices Long'!$B:$B,'All Prices combined'!$D301,'RAB Prices Long'!$E:$E,'All Prices combined'!$G301)))),2)</f>
        <v>14.56</v>
      </c>
      <c r="T301" s="2">
        <f>ROUND(IF($B301="Annuity",SUMIFS('Annuity Prices'!W:W,'Annuity Prices'!$B:$B,$D301,'Annuity Prices'!$E:$E,$G301),IF($B301="RAB Short",SUMIFS('RAB Prices Short'!W:W,'RAB Prices Short'!$B:$B,'All Prices combined'!$D301,'RAB Prices Short'!$E:$E,'All Prices combined'!$G301),IF($B301="RAB Long",SUMIFS('RAB Prices Long'!W:W,'RAB Prices Long'!$B:$B,'All Prices combined'!$D301,'RAB Prices Long'!$E:$E,'All Prices combined'!$G301)))),2)</f>
        <v>14.92</v>
      </c>
      <c r="U301" s="2">
        <f>ROUND(IF($B301="Annuity",SUMIFS('Annuity Prices'!X:X,'Annuity Prices'!$B:$B,$D301,'Annuity Prices'!$E:$E,$G301),IF($B301="RAB Short",SUMIFS('RAB Prices Short'!X:X,'RAB Prices Short'!$B:$B,'All Prices combined'!$D301,'RAB Prices Short'!$E:$E,'All Prices combined'!$G301),IF($B301="RAB Long",SUMIFS('RAB Prices Long'!X:X,'RAB Prices Long'!$B:$B,'All Prices combined'!$D301,'RAB Prices Long'!$E:$E,'All Prices combined'!$G301)))),2)</f>
        <v>15.22</v>
      </c>
      <c r="V301" s="2">
        <f>ROUND(IF($B301="Annuity",SUMIFS('Annuity Prices'!Y:Y,'Annuity Prices'!$B:$B,$D301,'Annuity Prices'!$E:$E,$G301),IF($B301="RAB Short",SUMIFS('RAB Prices Short'!Y:Y,'RAB Prices Short'!$B:$B,'All Prices combined'!$D301,'RAB Prices Short'!$E:$E,'All Prices combined'!$G301),IF($B301="RAB Long",SUMIFS('RAB Prices Long'!Y:Y,'RAB Prices Long'!$B:$B,'All Prices combined'!$D301,'RAB Prices Long'!$E:$E,'All Prices combined'!$G301)))),2)</f>
        <v>15.6</v>
      </c>
      <c r="W301" s="2">
        <f>ROUND(IF($B301="Annuity",SUMIFS('Annuity Prices'!Z:Z,'Annuity Prices'!$B:$B,$D301,'Annuity Prices'!$E:$E,$G301),IF($B301="RAB Short",SUMIFS('RAB Prices Short'!Z:Z,'RAB Prices Short'!$B:$B,'All Prices combined'!$D301,'RAB Prices Short'!$E:$E,'All Prices combined'!$G301),IF($B301="RAB Long",SUMIFS('RAB Prices Long'!Z:Z,'RAB Prices Long'!$B:$B,'All Prices combined'!$D301,'RAB Prices Long'!$E:$E,'All Prices combined'!$G301)))),2)</f>
        <v>15.99</v>
      </c>
      <c r="X301" s="2">
        <f>ROUND(IF($B301="Annuity",SUMIFS('Annuity Prices'!AA:AA,'Annuity Prices'!$B:$B,$D301,'Annuity Prices'!$E:$E,$G301),IF($B301="RAB Short",SUMIFS('RAB Prices Short'!AA:AA,'RAB Prices Short'!$B:$B,'All Prices combined'!$D301,'RAB Prices Short'!$E:$E,'All Prices combined'!$G301),IF($B301="RAB Long",SUMIFS('RAB Prices Long'!AA:AA,'RAB Prices Long'!$B:$B,'All Prices combined'!$D301,'RAB Prices Long'!$E:$E,'All Prices combined'!$G301)))),2)</f>
        <v>16.39</v>
      </c>
      <c r="Y301" s="2">
        <f>ROUND(IF($B301="Annuity",SUMIFS('Annuity Prices'!AB:AB,'Annuity Prices'!$B:$B,$D301,'Annuity Prices'!$E:$E,$G301),IF($B301="RAB Short",SUMIFS('RAB Prices Short'!AB:AB,'RAB Prices Short'!$B:$B,'All Prices combined'!$D301,'RAB Prices Short'!$E:$E,'All Prices combined'!$G301),IF($B301="RAB Long",SUMIFS('RAB Prices Long'!AB:AB,'RAB Prices Long'!$B:$B,'All Prices combined'!$D301,'RAB Prices Long'!$E:$E,'All Prices combined'!$G301)))),2)</f>
        <v>16.71</v>
      </c>
      <c r="Z301" s="2">
        <f>ROUND(IF($B301="Annuity",SUMIFS('Annuity Prices'!AC:AC,'Annuity Prices'!$B:$B,$D301,'Annuity Prices'!$E:$E,$G301),IF($B301="RAB Short",SUMIFS('RAB Prices Short'!AC:AC,'RAB Prices Short'!$B:$B,'All Prices combined'!$D301,'RAB Prices Short'!$E:$E,'All Prices combined'!$G301),IF($B301="RAB Long",SUMIFS('RAB Prices Long'!AC:AC,'RAB Prices Long'!$B:$B,'All Prices combined'!$D301,'RAB Prices Long'!$E:$E,'All Prices combined'!$G301)))),2)</f>
        <v>17.13</v>
      </c>
      <c r="AA301" s="2">
        <f>ROUND(IF($B301="Annuity",SUMIFS('Annuity Prices'!AD:AD,'Annuity Prices'!$B:$B,$D301,'Annuity Prices'!$E:$E,$G301),IF($B301="RAB Short",SUMIFS('RAB Prices Short'!AD:AD,'RAB Prices Short'!$B:$B,'All Prices combined'!$D301,'RAB Prices Short'!$E:$E,'All Prices combined'!$G301),IF($B301="RAB Long",SUMIFS('RAB Prices Long'!AD:AD,'RAB Prices Long'!$B:$B,'All Prices combined'!$D301,'RAB Prices Long'!$E:$E,'All Prices combined'!$G301)))),2)</f>
        <v>17.559999999999999</v>
      </c>
      <c r="AB301" s="2">
        <f>ROUND(IF($B301="Annuity",SUMIFS('Annuity Prices'!AE:AE,'Annuity Prices'!$B:$B,$D301,'Annuity Prices'!$E:$E,$G301),IF($B301="RAB Short",SUMIFS('RAB Prices Short'!AE:AE,'RAB Prices Short'!$B:$B,'All Prices combined'!$D301,'RAB Prices Short'!$E:$E,'All Prices combined'!$G301),IF($B301="RAB Long",SUMIFS('RAB Prices Long'!AE:AE,'RAB Prices Long'!$B:$B,'All Prices combined'!$D301,'RAB Prices Long'!$E:$E,'All Prices combined'!$G301)))),2)</f>
        <v>18</v>
      </c>
      <c r="AC301" s="2">
        <f>ROUND(IF($B301="Annuity",SUMIFS('Annuity Prices'!AF:AF,'Annuity Prices'!$B:$B,$D301,'Annuity Prices'!$E:$E,$G301),IF($B301="RAB Short",SUMIFS('RAB Prices Short'!AF:AF,'RAB Prices Short'!$B:$B,'All Prices combined'!$D301,'RAB Prices Short'!$E:$E,'All Prices combined'!$G301),IF($B301="RAB Long",SUMIFS('RAB Prices Long'!AF:AF,'RAB Prices Long'!$B:$B,'All Prices combined'!$D301,'RAB Prices Long'!$E:$E,'All Prices combined'!$G301)))),2)</f>
        <v>18.36</v>
      </c>
      <c r="AD301" s="2">
        <f>ROUND(IF($B301="Annuity",SUMIFS('Annuity Prices'!AG:AG,'Annuity Prices'!$B:$B,$D301,'Annuity Prices'!$E:$E,$G301),IF($B301="RAB Short",SUMIFS('RAB Prices Short'!AG:AG,'RAB Prices Short'!$B:$B,'All Prices combined'!$D301,'RAB Prices Short'!$E:$E,'All Prices combined'!$G301),IF($B301="RAB Long",SUMIFS('RAB Prices Long'!AG:AG,'RAB Prices Long'!$B:$B,'All Prices combined'!$D301,'RAB Prices Long'!$E:$E,'All Prices combined'!$G301)))),2)</f>
        <v>18.82</v>
      </c>
      <c r="AE301" s="2">
        <f>ROUND(IF($B301="Annuity",SUMIFS('Annuity Prices'!AH:AH,'Annuity Prices'!$B:$B,$D301,'Annuity Prices'!$E:$E,$G301),IF($B301="RAB Short",SUMIFS('RAB Prices Short'!AH:AH,'RAB Prices Short'!$B:$B,'All Prices combined'!$D301,'RAB Prices Short'!$E:$E,'All Prices combined'!$G301),IF($B301="RAB Long",SUMIFS('RAB Prices Long'!AH:AH,'RAB Prices Long'!$B:$B,'All Prices combined'!$D301,'RAB Prices Long'!$E:$E,'All Prices combined'!$G301)))),2)</f>
        <v>19.29</v>
      </c>
      <c r="AF301" s="2">
        <f>ROUND(IF($B301="Annuity",SUMIFS('Annuity Prices'!AI:AI,'Annuity Prices'!$B:$B,$D301,'Annuity Prices'!$E:$E,$G301),IF($B301="RAB Short",SUMIFS('RAB Prices Short'!AI:AI,'RAB Prices Short'!$B:$B,'All Prices combined'!$D301,'RAB Prices Short'!$E:$E,'All Prices combined'!$G301),IF($B301="RAB Long",SUMIFS('RAB Prices Long'!AI:AI,'RAB Prices Long'!$B:$B,'All Prices combined'!$D301,'RAB Prices Long'!$E:$E,'All Prices combined'!$G301)))),2)</f>
        <v>19.77</v>
      </c>
      <c r="AG301" s="2">
        <f>ROUND(IF($B301="Annuity",SUMIFS('Annuity Prices'!AJ:AJ,'Annuity Prices'!$B:$B,$D301,'Annuity Prices'!$E:$E,$G301),IF($B301="RAB Short",SUMIFS('RAB Prices Short'!AJ:AJ,'RAB Prices Short'!$B:$B,'All Prices combined'!$D301,'RAB Prices Short'!$E:$E,'All Prices combined'!$G301),IF($B301="RAB Long",SUMIFS('RAB Prices Long'!AJ:AJ,'RAB Prices Long'!$B:$B,'All Prices combined'!$D301,'RAB Prices Long'!$E:$E,'All Prices combined'!$G301)))),2)</f>
        <v>20.16</v>
      </c>
      <c r="AH301" s="2">
        <f>ROUND(IF($B301="Annuity",SUMIFS('Annuity Prices'!AK:AK,'Annuity Prices'!$B:$B,$D301,'Annuity Prices'!$E:$E,$G301),IF($B301="RAB Short",SUMIFS('RAB Prices Short'!AK:AK,'RAB Prices Short'!$B:$B,'All Prices combined'!$D301,'RAB Prices Short'!$E:$E,'All Prices combined'!$G301),IF($B301="RAB Long",SUMIFS('RAB Prices Long'!AK:AK,'RAB Prices Long'!$B:$B,'All Prices combined'!$D301,'RAB Prices Long'!$E:$E,'All Prices combined'!$G301)))),2)</f>
        <v>20.67</v>
      </c>
      <c r="AI301" s="2">
        <f>ROUND(IF($B301="Annuity",SUMIFS('Annuity Prices'!AL:AL,'Annuity Prices'!$B:$B,$D301,'Annuity Prices'!$E:$E,$G301),IF($B301="RAB Short",SUMIFS('RAB Prices Short'!AL:AL,'RAB Prices Short'!$B:$B,'All Prices combined'!$D301,'RAB Prices Short'!$E:$E,'All Prices combined'!$G301),IF($B301="RAB Long",SUMIFS('RAB Prices Long'!AL:AL,'RAB Prices Long'!$B:$B,'All Prices combined'!$D301,'RAB Prices Long'!$E:$E,'All Prices combined'!$G301)))),2)</f>
        <v>21.18</v>
      </c>
      <c r="AJ301" s="2">
        <f>ROUND(IF($B301="Annuity",SUMIFS('Annuity Prices'!AM:AM,'Annuity Prices'!$B:$B,$D301,'Annuity Prices'!$E:$E,$G301),IF($B301="RAB Short",SUMIFS('RAB Prices Short'!AM:AM,'RAB Prices Short'!$B:$B,'All Prices combined'!$D301,'RAB Prices Short'!$E:$E,'All Prices combined'!$G301),IF($B301="RAB Long",SUMIFS('RAB Prices Long'!AM:AM,'RAB Prices Long'!$B:$B,'All Prices combined'!$D301,'RAB Prices Long'!$E:$E,'All Prices combined'!$G301)))),2)</f>
        <v>21.71</v>
      </c>
      <c r="AK301" s="2">
        <f>ROUND(IF($B301="Annuity",SUMIFS('Annuity Prices'!AN:AN,'Annuity Prices'!$B:$B,$D301,'Annuity Prices'!$E:$E,$G301),IF($B301="RAB Short",SUMIFS('RAB Prices Short'!AN:AN,'RAB Prices Short'!$B:$B,'All Prices combined'!$D301,'RAB Prices Short'!$E:$E,'All Prices combined'!$G301),IF($B301="RAB Long",SUMIFS('RAB Prices Long'!AN:AN,'RAB Prices Long'!$B:$B,'All Prices combined'!$D301,'RAB Prices Long'!$E:$E,'All Prices combined'!$G301)))),2)</f>
        <v>22.14</v>
      </c>
      <c r="AL301" s="2">
        <f>ROUND(IF($B301="Annuity",SUMIFS('Annuity Prices'!AO:AO,'Annuity Prices'!$B:$B,$D301,'Annuity Prices'!$E:$E,$G301),IF($B301="RAB Short",SUMIFS('RAB Prices Short'!AO:AO,'RAB Prices Short'!$B:$B,'All Prices combined'!$D301,'RAB Prices Short'!$E:$E,'All Prices combined'!$G301),IF($B301="RAB Long",SUMIFS('RAB Prices Long'!AO:AO,'RAB Prices Long'!$B:$B,'All Prices combined'!$D301,'RAB Prices Long'!$E:$E,'All Prices combined'!$G301)))),2)</f>
        <v>22.7</v>
      </c>
      <c r="AM301" s="2">
        <f>ROUND(IF($B301="Annuity",SUMIFS('Annuity Prices'!AP:AP,'Annuity Prices'!$B:$B,$D301,'Annuity Prices'!$E:$E,$G301),IF($B301="RAB Short",SUMIFS('RAB Prices Short'!AP:AP,'RAB Prices Short'!$B:$B,'All Prices combined'!$D301,'RAB Prices Short'!$E:$E,'All Prices combined'!$G301),IF($B301="RAB Long",SUMIFS('RAB Prices Long'!AP:AP,'RAB Prices Long'!$B:$B,'All Prices combined'!$D301,'RAB Prices Long'!$E:$E,'All Prices combined'!$G301)))),2)</f>
        <v>23.26</v>
      </c>
      <c r="AN301" s="2">
        <f>ROUND(IF($B301="Annuity",SUMIFS('Annuity Prices'!AQ:AQ,'Annuity Prices'!$B:$B,$D301,'Annuity Prices'!$E:$E,$G301),IF($B301="RAB Short",SUMIFS('RAB Prices Short'!AQ:AQ,'RAB Prices Short'!$B:$B,'All Prices combined'!$D301,'RAB Prices Short'!$E:$E,'All Prices combined'!$G301),IF($B301="RAB Long",SUMIFS('RAB Prices Long'!AQ:AQ,'RAB Prices Long'!$B:$B,'All Prices combined'!$D301,'RAB Prices Long'!$E:$E,'All Prices combined'!$G301)))),2)</f>
        <v>23.85</v>
      </c>
      <c r="AO301" s="2">
        <f>ROUND(IF($B301="Annuity",SUMIFS('Annuity Prices'!AR:AR,'Annuity Prices'!$B:$B,$D301,'Annuity Prices'!$E:$E,$G301),IF($B301="RAB Short",SUMIFS('RAB Prices Short'!AR:AR,'RAB Prices Short'!$B:$B,'All Prices combined'!$D301,'RAB Prices Short'!$E:$E,'All Prices combined'!$G301),IF($B301="RAB Long",SUMIFS('RAB Prices Long'!AR:AR,'RAB Prices Long'!$B:$B,'All Prices combined'!$D301,'RAB Prices Long'!$E:$E,'All Prices combined'!$G301)))),2)</f>
        <v>0</v>
      </c>
      <c r="AP301" s="2">
        <f>ROUND(IF($B301="Annuity",SUMIFS('Annuity Prices'!AS:AS,'Annuity Prices'!$B:$B,$D301,'Annuity Prices'!$E:$E,$G301),IF($B301="RAB Short",SUMIFS('RAB Prices Short'!AS:AS,'RAB Prices Short'!$B:$B,'All Prices combined'!$D301,'RAB Prices Short'!$E:$E,'All Prices combined'!$G301),IF($B301="RAB Long",SUMIFS('RAB Prices Long'!AS:AS,'RAB Prices Long'!$B:$B,'All Prices combined'!$D301,'RAB Prices Long'!$E:$E,'All Prices combined'!$G301)))),2)</f>
        <v>0</v>
      </c>
      <c r="AQ301" s="2">
        <f>ROUND(IF($B301="Annuity",SUMIFS('Annuity Prices'!AT:AT,'Annuity Prices'!$B:$B,$D301,'Annuity Prices'!$E:$E,$G301),IF($B301="RAB Short",SUMIFS('RAB Prices Short'!AT:AT,'RAB Prices Short'!$B:$B,'All Prices combined'!$D301,'RAB Prices Short'!$E:$E,'All Prices combined'!$G301),IF($B301="RAB Long",SUMIFS('RAB Prices Long'!AT:AT,'RAB Prices Long'!$B:$B,'All Prices combined'!$D301,'RAB Prices Long'!$E:$E,'All Prices combined'!$G301)))),2)</f>
        <v>5.52</v>
      </c>
      <c r="AR301" s="2">
        <f>ROUND(IF($B301="Annuity",SUMIFS('Annuity Prices'!AU:AU,'Annuity Prices'!$B:$B,$D301,'Annuity Prices'!$E:$E,$G301),IF($B301="RAB Short",SUMIFS('RAB Prices Short'!AU:AU,'RAB Prices Short'!$B:$B,'All Prices combined'!$D301,'RAB Prices Short'!$E:$E,'All Prices combined'!$G301),IF($B301="RAB Long",SUMIFS('RAB Prices Long'!AU:AU,'RAB Prices Long'!$B:$B,'All Prices combined'!$D301,'RAB Prices Long'!$E:$E,'All Prices combined'!$G301)))),2)</f>
        <v>5.68</v>
      </c>
      <c r="AS301" s="2">
        <f>ROUND(IF($B301="Annuity",SUMIFS('Annuity Prices'!AV:AV,'Annuity Prices'!$B:$B,$D301,'Annuity Prices'!$E:$E,$G301),IF($B301="RAB Short",SUMIFS('RAB Prices Short'!AV:AV,'RAB Prices Short'!$B:$B,'All Prices combined'!$D301,'RAB Prices Short'!$E:$E,'All Prices combined'!$G301),IF($B301="RAB Long",SUMIFS('RAB Prices Long'!AV:AV,'RAB Prices Long'!$B:$B,'All Prices combined'!$D301,'RAB Prices Long'!$E:$E,'All Prices combined'!$G301)))),2)</f>
        <v>5.84</v>
      </c>
      <c r="AT301" s="2">
        <f>ROUND(IF($B301="Annuity",SUMIFS('Annuity Prices'!AW:AW,'Annuity Prices'!$B:$B,$D301,'Annuity Prices'!$E:$E,$G301),IF($B301="RAB Short",SUMIFS('RAB Prices Short'!AW:AW,'RAB Prices Short'!$B:$B,'All Prices combined'!$D301,'RAB Prices Short'!$E:$E,'All Prices combined'!$G301),IF($B301="RAB Long",SUMIFS('RAB Prices Long'!AW:AW,'RAB Prices Long'!$B:$B,'All Prices combined'!$D301,'RAB Prices Long'!$E:$E,'All Prices combined'!$G301)))),2)</f>
        <v>6.01</v>
      </c>
      <c r="AU301" s="2">
        <f>ROUND(IF($B301="Annuity",SUMIFS('Annuity Prices'!AX:AX,'Annuity Prices'!$B:$B,$D301,'Annuity Prices'!$E:$E,$G301),IF($B301="RAB Short",SUMIFS('RAB Prices Short'!AX:AX,'RAB Prices Short'!$B:$B,'All Prices combined'!$D301,'RAB Prices Short'!$E:$E,'All Prices combined'!$G301),IF($B301="RAB Long",SUMIFS('RAB Prices Long'!AX:AX,'RAB Prices Long'!$B:$B,'All Prices combined'!$D301,'RAB Prices Long'!$E:$E,'All Prices combined'!$G301)))),2)</f>
        <v>6.18</v>
      </c>
      <c r="AV301" s="2">
        <f>ROUND(IF($B301="Annuity",SUMIFS('Annuity Prices'!AY:AY,'Annuity Prices'!$B:$B,$D301,'Annuity Prices'!$E:$E,$G301),IF($B301="RAB Short",SUMIFS('RAB Prices Short'!AY:AY,'RAB Prices Short'!$B:$B,'All Prices combined'!$D301,'RAB Prices Short'!$E:$E,'All Prices combined'!$G301),IF($B301="RAB Long",SUMIFS('RAB Prices Long'!AY:AY,'RAB Prices Long'!$B:$B,'All Prices combined'!$D301,'RAB Prices Long'!$E:$E,'All Prices combined'!$G301)))),2)</f>
        <v>6.36</v>
      </c>
      <c r="AW301" s="2">
        <f>ROUND(IF($B301="Annuity",SUMIFS('Annuity Prices'!AZ:AZ,'Annuity Prices'!$B:$B,$D301,'Annuity Prices'!$E:$E,$G301),IF($B301="RAB Short",SUMIFS('RAB Prices Short'!AZ:AZ,'RAB Prices Short'!$B:$B,'All Prices combined'!$D301,'RAB Prices Short'!$E:$E,'All Prices combined'!$G301),IF($B301="RAB Long",SUMIFS('RAB Prices Long'!AZ:AZ,'RAB Prices Long'!$B:$B,'All Prices combined'!$D301,'RAB Prices Long'!$E:$E,'All Prices combined'!$G301)))),2)</f>
        <v>6.54</v>
      </c>
      <c r="AX301" s="2">
        <f>ROUND(IF($B301="Annuity",SUMIFS('Annuity Prices'!BA:BA,'Annuity Prices'!$B:$B,$D301,'Annuity Prices'!$E:$E,$G301),IF($B301="RAB Short",SUMIFS('RAB Prices Short'!BA:BA,'RAB Prices Short'!$B:$B,'All Prices combined'!$D301,'RAB Prices Short'!$E:$E,'All Prices combined'!$G301),IF($B301="RAB Long",SUMIFS('RAB Prices Long'!BA:BA,'RAB Prices Long'!$B:$B,'All Prices combined'!$D301,'RAB Prices Long'!$E:$E,'All Prices combined'!$G301)))),2)</f>
        <v>6.73</v>
      </c>
      <c r="AY301" s="2">
        <f>ROUND(IF($B301="Annuity",SUMIFS('Annuity Prices'!BB:BB,'Annuity Prices'!$B:$B,$D301,'Annuity Prices'!$E:$E,$G301),IF($B301="RAB Short",SUMIFS('RAB Prices Short'!BB:BB,'RAB Prices Short'!$B:$B,'All Prices combined'!$D301,'RAB Prices Short'!$E:$E,'All Prices combined'!$G301),IF($B301="RAB Long",SUMIFS('RAB Prices Long'!BB:BB,'RAB Prices Long'!$B:$B,'All Prices combined'!$D301,'RAB Prices Long'!$E:$E,'All Prices combined'!$G301)))),2)</f>
        <v>7.01</v>
      </c>
      <c r="AZ301" s="2">
        <f>ROUND(IF($B301="Annuity",SUMIFS('Annuity Prices'!BC:BC,'Annuity Prices'!$B:$B,$D301,'Annuity Prices'!$E:$E,$G301),IF($B301="RAB Short",SUMIFS('RAB Prices Short'!BC:BC,'RAB Prices Short'!$B:$B,'All Prices combined'!$D301,'RAB Prices Short'!$E:$E,'All Prices combined'!$G301),IF($B301="RAB Long",SUMIFS('RAB Prices Long'!BC:BC,'RAB Prices Long'!$B:$B,'All Prices combined'!$D301,'RAB Prices Long'!$E:$E,'All Prices combined'!$G301)))),2)</f>
        <v>10.98</v>
      </c>
      <c r="BA301" s="2">
        <f>ROUND(IF($B301="Annuity",SUMIFS('Annuity Prices'!BD:BD,'Annuity Prices'!$B:$B,$D301,'Annuity Prices'!$E:$E,$G301),IF($B301="RAB Short",SUMIFS('RAB Prices Short'!BD:BD,'RAB Prices Short'!$B:$B,'All Prices combined'!$D301,'RAB Prices Short'!$E:$E,'All Prices combined'!$G301),IF($B301="RAB Long",SUMIFS('RAB Prices Long'!BD:BD,'RAB Prices Long'!$B:$B,'All Prices combined'!$D301,'RAB Prices Long'!$E:$E,'All Prices combined'!$G301)))),2)</f>
        <v>14.92</v>
      </c>
      <c r="BB301" s="2">
        <f>ROUND(IF($B301="Annuity",SUMIFS('Annuity Prices'!BE:BE,'Annuity Prices'!$B:$B,$D301,'Annuity Prices'!$E:$E,$G301),IF($B301="RAB Short",SUMIFS('RAB Prices Short'!BE:BE,'RAB Prices Short'!$B:$B,'All Prices combined'!$D301,'RAB Prices Short'!$E:$E,'All Prices combined'!$G301),IF($B301="RAB Long",SUMIFS('RAB Prices Long'!BE:BE,'RAB Prices Long'!$B:$B,'All Prices combined'!$D301,'RAB Prices Long'!$E:$E,'All Prices combined'!$G301)))),2)</f>
        <v>15.22</v>
      </c>
      <c r="BC301" s="2">
        <f>ROUND(IF($B301="Annuity",SUMIFS('Annuity Prices'!BF:BF,'Annuity Prices'!$B:$B,$D301,'Annuity Prices'!$E:$E,$G301),IF($B301="RAB Short",SUMIFS('RAB Prices Short'!BF:BF,'RAB Prices Short'!$B:$B,'All Prices combined'!$D301,'RAB Prices Short'!$E:$E,'All Prices combined'!$G301),IF($B301="RAB Long",SUMIFS('RAB Prices Long'!BF:BF,'RAB Prices Long'!$B:$B,'All Prices combined'!$D301,'RAB Prices Long'!$E:$E,'All Prices combined'!$G301)))),2)</f>
        <v>15.6</v>
      </c>
      <c r="BD301" s="2">
        <f>ROUND(IF($B301="Annuity",SUMIFS('Annuity Prices'!BG:BG,'Annuity Prices'!$B:$B,$D301,'Annuity Prices'!$E:$E,$G301),IF($B301="RAB Short",SUMIFS('RAB Prices Short'!BG:BG,'RAB Prices Short'!$B:$B,'All Prices combined'!$D301,'RAB Prices Short'!$E:$E,'All Prices combined'!$G301),IF($B301="RAB Long",SUMIFS('RAB Prices Long'!BG:BG,'RAB Prices Long'!$B:$B,'All Prices combined'!$D301,'RAB Prices Long'!$E:$E,'All Prices combined'!$G301)))),2)</f>
        <v>15.99</v>
      </c>
      <c r="BE301" s="2">
        <f>ROUND(IF($B301="Annuity",SUMIFS('Annuity Prices'!BH:BH,'Annuity Prices'!$B:$B,$D301,'Annuity Prices'!$E:$E,$G301),IF($B301="RAB Short",SUMIFS('RAB Prices Short'!BH:BH,'RAB Prices Short'!$B:$B,'All Prices combined'!$D301,'RAB Prices Short'!$E:$E,'All Prices combined'!$G301),IF($B301="RAB Long",SUMIFS('RAB Prices Long'!BH:BH,'RAB Prices Long'!$B:$B,'All Prices combined'!$D301,'RAB Prices Long'!$E:$E,'All Prices combined'!$G301)))),2)</f>
        <v>16.39</v>
      </c>
      <c r="BF301" s="2">
        <f>ROUND(IF($B301="Annuity",SUMIFS('Annuity Prices'!BI:BI,'Annuity Prices'!$B:$B,$D301,'Annuity Prices'!$E:$E,$G301),IF($B301="RAB Short",SUMIFS('RAB Prices Short'!BI:BI,'RAB Prices Short'!$B:$B,'All Prices combined'!$D301,'RAB Prices Short'!$E:$E,'All Prices combined'!$G301),IF($B301="RAB Long",SUMIFS('RAB Prices Long'!BI:BI,'RAB Prices Long'!$B:$B,'All Prices combined'!$D301,'RAB Prices Long'!$E:$E,'All Prices combined'!$G301)))),2)</f>
        <v>16.71</v>
      </c>
      <c r="BG301" s="2">
        <f>ROUND(IF($B301="Annuity",SUMIFS('Annuity Prices'!BJ:BJ,'Annuity Prices'!$B:$B,$D301,'Annuity Prices'!$E:$E,$G301),IF($B301="RAB Short",SUMIFS('RAB Prices Short'!BJ:BJ,'RAB Prices Short'!$B:$B,'All Prices combined'!$D301,'RAB Prices Short'!$E:$E,'All Prices combined'!$G301),IF($B301="RAB Long",SUMIFS('RAB Prices Long'!BJ:BJ,'RAB Prices Long'!$B:$B,'All Prices combined'!$D301,'RAB Prices Long'!$E:$E,'All Prices combined'!$G301)))),2)</f>
        <v>17.13</v>
      </c>
      <c r="BH301" s="2">
        <f>ROUND(IF($B301="Annuity",SUMIFS('Annuity Prices'!BK:BK,'Annuity Prices'!$B:$B,$D301,'Annuity Prices'!$E:$E,$G301),IF($B301="RAB Short",SUMIFS('RAB Prices Short'!BK:BK,'RAB Prices Short'!$B:$B,'All Prices combined'!$D301,'RAB Prices Short'!$E:$E,'All Prices combined'!$G301),IF($B301="RAB Long",SUMIFS('RAB Prices Long'!BK:BK,'RAB Prices Long'!$B:$B,'All Prices combined'!$D301,'RAB Prices Long'!$E:$E,'All Prices combined'!$G301)))),2)</f>
        <v>17.559999999999999</v>
      </c>
      <c r="BI301" s="2">
        <f>ROUND(IF($B301="Annuity",SUMIFS('Annuity Prices'!BL:BL,'Annuity Prices'!$B:$B,$D301,'Annuity Prices'!$E:$E,$G301),IF($B301="RAB Short",SUMIFS('RAB Prices Short'!BL:BL,'RAB Prices Short'!$B:$B,'All Prices combined'!$D301,'RAB Prices Short'!$E:$E,'All Prices combined'!$G301),IF($B301="RAB Long",SUMIFS('RAB Prices Long'!BL:BL,'RAB Prices Long'!$B:$B,'All Prices combined'!$D301,'RAB Prices Long'!$E:$E,'All Prices combined'!$G301)))),2)</f>
        <v>18</v>
      </c>
      <c r="BJ301" s="2">
        <f>ROUND(IF($B301="Annuity",SUMIFS('Annuity Prices'!BM:BM,'Annuity Prices'!$B:$B,$D301,'Annuity Prices'!$E:$E,$G301),IF($B301="RAB Short",SUMIFS('RAB Prices Short'!BM:BM,'RAB Prices Short'!$B:$B,'All Prices combined'!$D301,'RAB Prices Short'!$E:$E,'All Prices combined'!$G301),IF($B301="RAB Long",SUMIFS('RAB Prices Long'!BM:BM,'RAB Prices Long'!$B:$B,'All Prices combined'!$D301,'RAB Prices Long'!$E:$E,'All Prices combined'!$G301)))),2)</f>
        <v>18.36</v>
      </c>
      <c r="BK301" s="2">
        <f>ROUND(IF($B301="Annuity",SUMIFS('Annuity Prices'!BN:BN,'Annuity Prices'!$B:$B,$D301,'Annuity Prices'!$E:$E,$G301),IF($B301="RAB Short",SUMIFS('RAB Prices Short'!BN:BN,'RAB Prices Short'!$B:$B,'All Prices combined'!$D301,'RAB Prices Short'!$E:$E,'All Prices combined'!$G301),IF($B301="RAB Long",SUMIFS('RAB Prices Long'!BN:BN,'RAB Prices Long'!$B:$B,'All Prices combined'!$D301,'RAB Prices Long'!$E:$E,'All Prices combined'!$G301)))),2)</f>
        <v>18.82</v>
      </c>
      <c r="BL301" s="2">
        <f>ROUND(IF($B301="Annuity",SUMIFS('Annuity Prices'!BO:BO,'Annuity Prices'!$B:$B,$D301,'Annuity Prices'!$E:$E,$G301),IF($B301="RAB Short",SUMIFS('RAB Prices Short'!BO:BO,'RAB Prices Short'!$B:$B,'All Prices combined'!$D301,'RAB Prices Short'!$E:$E,'All Prices combined'!$G301),IF($B301="RAB Long",SUMIFS('RAB Prices Long'!BO:BO,'RAB Prices Long'!$B:$B,'All Prices combined'!$D301,'RAB Prices Long'!$E:$E,'All Prices combined'!$G301)))),2)</f>
        <v>19.29</v>
      </c>
      <c r="BM301" s="2">
        <f>ROUND(IF($B301="Annuity",SUMIFS('Annuity Prices'!BP:BP,'Annuity Prices'!$B:$B,$D301,'Annuity Prices'!$E:$E,$G301),IF($B301="RAB Short",SUMIFS('RAB Prices Short'!BP:BP,'RAB Prices Short'!$B:$B,'All Prices combined'!$D301,'RAB Prices Short'!$E:$E,'All Prices combined'!$G301),IF($B301="RAB Long",SUMIFS('RAB Prices Long'!BP:BP,'RAB Prices Long'!$B:$B,'All Prices combined'!$D301,'RAB Prices Long'!$E:$E,'All Prices combined'!$G301)))),2)</f>
        <v>19.77</v>
      </c>
      <c r="BN301" s="2">
        <f>ROUND(IF($B301="Annuity",SUMIFS('Annuity Prices'!BQ:BQ,'Annuity Prices'!$B:$B,$D301,'Annuity Prices'!$E:$E,$G301),IF($B301="RAB Short",SUMIFS('RAB Prices Short'!BQ:BQ,'RAB Prices Short'!$B:$B,'All Prices combined'!$D301,'RAB Prices Short'!$E:$E,'All Prices combined'!$G301),IF($B301="RAB Long",SUMIFS('RAB Prices Long'!BQ:BQ,'RAB Prices Long'!$B:$B,'All Prices combined'!$D301,'RAB Prices Long'!$E:$E,'All Prices combined'!$G301)))),2)</f>
        <v>20.16</v>
      </c>
      <c r="BO301" s="2">
        <f>ROUND(IF($B301="Annuity",SUMIFS('Annuity Prices'!BR:BR,'Annuity Prices'!$B:$B,$D301,'Annuity Prices'!$E:$E,$G301),IF($B301="RAB Short",SUMIFS('RAB Prices Short'!BR:BR,'RAB Prices Short'!$B:$B,'All Prices combined'!$D301,'RAB Prices Short'!$E:$E,'All Prices combined'!$G301),IF($B301="RAB Long",SUMIFS('RAB Prices Long'!BR:BR,'RAB Prices Long'!$B:$B,'All Prices combined'!$D301,'RAB Prices Long'!$E:$E,'All Prices combined'!$G301)))),2)</f>
        <v>20.67</v>
      </c>
      <c r="BP301" s="2">
        <f>ROUND(IF($B301="Annuity",SUMIFS('Annuity Prices'!BS:BS,'Annuity Prices'!$B:$B,$D301,'Annuity Prices'!$E:$E,$G301),IF($B301="RAB Short",SUMIFS('RAB Prices Short'!BS:BS,'RAB Prices Short'!$B:$B,'All Prices combined'!$D301,'RAB Prices Short'!$E:$E,'All Prices combined'!$G301),IF($B301="RAB Long",SUMIFS('RAB Prices Long'!BS:BS,'RAB Prices Long'!$B:$B,'All Prices combined'!$D301,'RAB Prices Long'!$E:$E,'All Prices combined'!$G301)))),2)</f>
        <v>21.18</v>
      </c>
      <c r="BQ301" s="2">
        <f>ROUND(IF($B301="Annuity",SUMIFS('Annuity Prices'!BT:BT,'Annuity Prices'!$B:$B,$D301,'Annuity Prices'!$E:$E,$G301),IF($B301="RAB Short",SUMIFS('RAB Prices Short'!BT:BT,'RAB Prices Short'!$B:$B,'All Prices combined'!$D301,'RAB Prices Short'!$E:$E,'All Prices combined'!$G301),IF($B301="RAB Long",SUMIFS('RAB Prices Long'!BT:BT,'RAB Prices Long'!$B:$B,'All Prices combined'!$D301,'RAB Prices Long'!$E:$E,'All Prices combined'!$G301)))),2)</f>
        <v>21.71</v>
      </c>
      <c r="BR301" s="2">
        <f>ROUND(IF($B301="Annuity",SUMIFS('Annuity Prices'!BU:BU,'Annuity Prices'!$B:$B,$D301,'Annuity Prices'!$E:$E,$G301),IF($B301="RAB Short",SUMIFS('RAB Prices Short'!BU:BU,'RAB Prices Short'!$B:$B,'All Prices combined'!$D301,'RAB Prices Short'!$E:$E,'All Prices combined'!$G301),IF($B301="RAB Long",SUMIFS('RAB Prices Long'!BU:BU,'RAB Prices Long'!$B:$B,'All Prices combined'!$D301,'RAB Prices Long'!$E:$E,'All Prices combined'!$G301)))),2)</f>
        <v>22.14</v>
      </c>
      <c r="BS301" s="2">
        <f>ROUND(IF($B301="Annuity",SUMIFS('Annuity Prices'!BV:BV,'Annuity Prices'!$B:$B,$D301,'Annuity Prices'!$E:$E,$G301),IF($B301="RAB Short",SUMIFS('RAB Prices Short'!BV:BV,'RAB Prices Short'!$B:$B,'All Prices combined'!$D301,'RAB Prices Short'!$E:$E,'All Prices combined'!$G301),IF($B301="RAB Long",SUMIFS('RAB Prices Long'!BV:BV,'RAB Prices Long'!$B:$B,'All Prices combined'!$D301,'RAB Prices Long'!$E:$E,'All Prices combined'!$G301)))),2)</f>
        <v>22.7</v>
      </c>
      <c r="BT301" s="2">
        <f>ROUND(IF($B301="Annuity",SUMIFS('Annuity Prices'!BW:BW,'Annuity Prices'!$B:$B,$D301,'Annuity Prices'!$E:$E,$G301),IF($B301="RAB Short",SUMIFS('RAB Prices Short'!BW:BW,'RAB Prices Short'!$B:$B,'All Prices combined'!$D301,'RAB Prices Short'!$E:$E,'All Prices combined'!$G301),IF($B301="RAB Long",SUMIFS('RAB Prices Long'!BW:BW,'RAB Prices Long'!$B:$B,'All Prices combined'!$D301,'RAB Prices Long'!$E:$E,'All Prices combined'!$G301)))),2)</f>
        <v>23.26</v>
      </c>
      <c r="BU301" s="2">
        <f>ROUND(IF($B301="Annuity",SUMIFS('Annuity Prices'!BX:BX,'Annuity Prices'!$B:$B,$D301,'Annuity Prices'!$E:$E,$G301),IF($B301="RAB Short",SUMIFS('RAB Prices Short'!BX:BX,'RAB Prices Short'!$B:$B,'All Prices combined'!$D301,'RAB Prices Short'!$E:$E,'All Prices combined'!$G301),IF($B301="RAB Long",SUMIFS('RAB Prices Long'!BX:BX,'RAB Prices Long'!$B:$B,'All Prices combined'!$D301,'RAB Prices Long'!$E:$E,'All Prices combined'!$G301)))),2)</f>
        <v>23.85</v>
      </c>
    </row>
    <row r="302" spans="2:73" x14ac:dyDescent="0.25">
      <c r="B302" t="s">
        <v>44</v>
      </c>
      <c r="C302">
        <v>21</v>
      </c>
      <c r="E302" t="s">
        <v>190</v>
      </c>
      <c r="F302">
        <v>21</v>
      </c>
      <c r="G302" t="s">
        <v>191</v>
      </c>
      <c r="I302" s="2">
        <f>ROUND(IF($B302="Annuity",SUMIFS('Annuity Prices'!L:L,'Annuity Prices'!$B:$B,$D302,'Annuity Prices'!$E:$E,$G302),IF($B302="RAB Short",SUMIFS('RAB Prices Short'!L:L,'RAB Prices Short'!$B:$B,'All Prices combined'!$D302,'RAB Prices Short'!$E:$E,'All Prices combined'!$G302),IF($B302="RAB Long",SUMIFS('RAB Prices Long'!L:L,'RAB Prices Long'!$B:$B,'All Prices combined'!$D302,'RAB Prices Long'!$E:$E,'All Prices combined'!$G302)))),2)</f>
        <v>0</v>
      </c>
      <c r="J302" s="2">
        <f>ROUND(IF($B302="Annuity",SUMIFS('Annuity Prices'!M:M,'Annuity Prices'!$B:$B,$D302,'Annuity Prices'!$E:$E,$G302),IF($B302="RAB Short",SUMIFS('RAB Prices Short'!M:M,'RAB Prices Short'!$B:$B,'All Prices combined'!$D302,'RAB Prices Short'!$E:$E,'All Prices combined'!$G302),IF($B302="RAB Long",SUMIFS('RAB Prices Long'!M:M,'RAB Prices Long'!$B:$B,'All Prices combined'!$D302,'RAB Prices Long'!$E:$E,'All Prices combined'!$G302)))),2)</f>
        <v>0</v>
      </c>
      <c r="K302" s="2">
        <f>ROUND(IF($B302="Annuity",SUMIFS('Annuity Prices'!N:N,'Annuity Prices'!$B:$B,$D302,'Annuity Prices'!$E:$E,$G302),IF($B302="RAB Short",SUMIFS('RAB Prices Short'!N:N,'RAB Prices Short'!$B:$B,'All Prices combined'!$D302,'RAB Prices Short'!$E:$E,'All Prices combined'!$G302),IF($B302="RAB Long",SUMIFS('RAB Prices Long'!N:N,'RAB Prices Long'!$B:$B,'All Prices combined'!$D302,'RAB Prices Long'!$E:$E,'All Prices combined'!$G302)))),2)</f>
        <v>0</v>
      </c>
      <c r="L302" s="2">
        <f>ROUND(IF($B302="Annuity",SUMIFS('Annuity Prices'!O:O,'Annuity Prices'!$B:$B,$D302,'Annuity Prices'!$E:$E,$G302),IF($B302="RAB Short",SUMIFS('RAB Prices Short'!O:O,'RAB Prices Short'!$B:$B,'All Prices combined'!$D302,'RAB Prices Short'!$E:$E,'All Prices combined'!$G302),IF($B302="RAB Long",SUMIFS('RAB Prices Long'!O:O,'RAB Prices Long'!$B:$B,'All Prices combined'!$D302,'RAB Prices Long'!$E:$E,'All Prices combined'!$G302)))),2)</f>
        <v>0</v>
      </c>
      <c r="M302" s="2">
        <f>ROUND(IF($B302="Annuity",SUMIFS('Annuity Prices'!P:P,'Annuity Prices'!$B:$B,$D302,'Annuity Prices'!$E:$E,$G302),IF($B302="RAB Short",SUMIFS('RAB Prices Short'!P:P,'RAB Prices Short'!$B:$B,'All Prices combined'!$D302,'RAB Prices Short'!$E:$E,'All Prices combined'!$G302),IF($B302="RAB Long",SUMIFS('RAB Prices Long'!P:P,'RAB Prices Long'!$B:$B,'All Prices combined'!$D302,'RAB Prices Long'!$E:$E,'All Prices combined'!$G302)))),2)</f>
        <v>0</v>
      </c>
      <c r="N302" s="2">
        <f>ROUND(IF($B302="Annuity",SUMIFS('Annuity Prices'!Q:Q,'Annuity Prices'!$B:$B,$D302,'Annuity Prices'!$E:$E,$G302),IF($B302="RAB Short",SUMIFS('RAB Prices Short'!Q:Q,'RAB Prices Short'!$B:$B,'All Prices combined'!$D302,'RAB Prices Short'!$E:$E,'All Prices combined'!$G302),IF($B302="RAB Long",SUMIFS('RAB Prices Long'!Q:Q,'RAB Prices Long'!$B:$B,'All Prices combined'!$D302,'RAB Prices Long'!$E:$E,'All Prices combined'!$G302)))),2)</f>
        <v>0</v>
      </c>
      <c r="O302" s="2">
        <f>ROUND(IF($B302="Annuity",SUMIFS('Annuity Prices'!R:R,'Annuity Prices'!$B:$B,$D302,'Annuity Prices'!$E:$E,$G302),IF($B302="RAB Short",SUMIFS('RAB Prices Short'!R:R,'RAB Prices Short'!$B:$B,'All Prices combined'!$D302,'RAB Prices Short'!$E:$E,'All Prices combined'!$G302),IF($B302="RAB Long",SUMIFS('RAB Prices Long'!R:R,'RAB Prices Long'!$B:$B,'All Prices combined'!$D302,'RAB Prices Long'!$E:$E,'All Prices combined'!$G302)))),2)</f>
        <v>0</v>
      </c>
      <c r="P302" s="2">
        <f>ROUND(IF($B302="Annuity",SUMIFS('Annuity Prices'!S:S,'Annuity Prices'!$B:$B,$D302,'Annuity Prices'!$E:$E,$G302),IF($B302="RAB Short",SUMIFS('RAB Prices Short'!S:S,'RAB Prices Short'!$B:$B,'All Prices combined'!$D302,'RAB Prices Short'!$E:$E,'All Prices combined'!$G302),IF($B302="RAB Long",SUMIFS('RAB Prices Long'!S:S,'RAB Prices Long'!$B:$B,'All Prices combined'!$D302,'RAB Prices Long'!$E:$E,'All Prices combined'!$G302)))),2)</f>
        <v>0</v>
      </c>
      <c r="Q302" s="2">
        <f>ROUND(IF($B302="Annuity",SUMIFS('Annuity Prices'!T:T,'Annuity Prices'!$B:$B,$D302,'Annuity Prices'!$E:$E,$G302),IF($B302="RAB Short",SUMIFS('RAB Prices Short'!T:T,'RAB Prices Short'!$B:$B,'All Prices combined'!$D302,'RAB Prices Short'!$E:$E,'All Prices combined'!$G302),IF($B302="RAB Long",SUMIFS('RAB Prices Long'!T:T,'RAB Prices Long'!$B:$B,'All Prices combined'!$D302,'RAB Prices Long'!$E:$E,'All Prices combined'!$G302)))),2)</f>
        <v>0</v>
      </c>
      <c r="R302" s="2">
        <f>ROUND(IF($B302="Annuity",SUMIFS('Annuity Prices'!U:U,'Annuity Prices'!$B:$B,$D302,'Annuity Prices'!$E:$E,$G302),IF($B302="RAB Short",SUMIFS('RAB Prices Short'!U:U,'RAB Prices Short'!$B:$B,'All Prices combined'!$D302,'RAB Prices Short'!$E:$E,'All Prices combined'!$G302),IF($B302="RAB Long",SUMIFS('RAB Prices Long'!U:U,'RAB Prices Long'!$B:$B,'All Prices combined'!$D302,'RAB Prices Long'!$E:$E,'All Prices combined'!$G302)))),2)</f>
        <v>0</v>
      </c>
      <c r="S302" s="2">
        <f>ROUND(IF($B302="Annuity",SUMIFS('Annuity Prices'!V:V,'Annuity Prices'!$B:$B,$D302,'Annuity Prices'!$E:$E,$G302),IF($B302="RAB Short",SUMIFS('RAB Prices Short'!V:V,'RAB Prices Short'!$B:$B,'All Prices combined'!$D302,'RAB Prices Short'!$E:$E,'All Prices combined'!$G302),IF($B302="RAB Long",SUMIFS('RAB Prices Long'!V:V,'RAB Prices Long'!$B:$B,'All Prices combined'!$D302,'RAB Prices Long'!$E:$E,'All Prices combined'!$G302)))),2)</f>
        <v>0</v>
      </c>
      <c r="T302" s="2">
        <f>ROUND(IF($B302="Annuity",SUMIFS('Annuity Prices'!W:W,'Annuity Prices'!$B:$B,$D302,'Annuity Prices'!$E:$E,$G302),IF($B302="RAB Short",SUMIFS('RAB Prices Short'!W:W,'RAB Prices Short'!$B:$B,'All Prices combined'!$D302,'RAB Prices Short'!$E:$E,'All Prices combined'!$G302),IF($B302="RAB Long",SUMIFS('RAB Prices Long'!W:W,'RAB Prices Long'!$B:$B,'All Prices combined'!$D302,'RAB Prices Long'!$E:$E,'All Prices combined'!$G302)))),2)</f>
        <v>0</v>
      </c>
      <c r="U302" s="2">
        <f>ROUND(IF($B302="Annuity",SUMIFS('Annuity Prices'!X:X,'Annuity Prices'!$B:$B,$D302,'Annuity Prices'!$E:$E,$G302),IF($B302="RAB Short",SUMIFS('RAB Prices Short'!X:X,'RAB Prices Short'!$B:$B,'All Prices combined'!$D302,'RAB Prices Short'!$E:$E,'All Prices combined'!$G302),IF($B302="RAB Long",SUMIFS('RAB Prices Long'!X:X,'RAB Prices Long'!$B:$B,'All Prices combined'!$D302,'RAB Prices Long'!$E:$E,'All Prices combined'!$G302)))),2)</f>
        <v>0</v>
      </c>
      <c r="V302" s="2">
        <f>ROUND(IF($B302="Annuity",SUMIFS('Annuity Prices'!Y:Y,'Annuity Prices'!$B:$B,$D302,'Annuity Prices'!$E:$E,$G302),IF($B302="RAB Short",SUMIFS('RAB Prices Short'!Y:Y,'RAB Prices Short'!$B:$B,'All Prices combined'!$D302,'RAB Prices Short'!$E:$E,'All Prices combined'!$G302),IF($B302="RAB Long",SUMIFS('RAB Prices Long'!Y:Y,'RAB Prices Long'!$B:$B,'All Prices combined'!$D302,'RAB Prices Long'!$E:$E,'All Prices combined'!$G302)))),2)</f>
        <v>0</v>
      </c>
      <c r="W302" s="2">
        <f>ROUND(IF($B302="Annuity",SUMIFS('Annuity Prices'!Z:Z,'Annuity Prices'!$B:$B,$D302,'Annuity Prices'!$E:$E,$G302),IF($B302="RAB Short",SUMIFS('RAB Prices Short'!Z:Z,'RAB Prices Short'!$B:$B,'All Prices combined'!$D302,'RAB Prices Short'!$E:$E,'All Prices combined'!$G302),IF($B302="RAB Long",SUMIFS('RAB Prices Long'!Z:Z,'RAB Prices Long'!$B:$B,'All Prices combined'!$D302,'RAB Prices Long'!$E:$E,'All Prices combined'!$G302)))),2)</f>
        <v>0</v>
      </c>
      <c r="X302" s="2">
        <f>ROUND(IF($B302="Annuity",SUMIFS('Annuity Prices'!AA:AA,'Annuity Prices'!$B:$B,$D302,'Annuity Prices'!$E:$E,$G302),IF($B302="RAB Short",SUMIFS('RAB Prices Short'!AA:AA,'RAB Prices Short'!$B:$B,'All Prices combined'!$D302,'RAB Prices Short'!$E:$E,'All Prices combined'!$G302),IF($B302="RAB Long",SUMIFS('RAB Prices Long'!AA:AA,'RAB Prices Long'!$B:$B,'All Prices combined'!$D302,'RAB Prices Long'!$E:$E,'All Prices combined'!$G302)))),2)</f>
        <v>0</v>
      </c>
      <c r="Y302" s="2">
        <f>ROUND(IF($B302="Annuity",SUMIFS('Annuity Prices'!AB:AB,'Annuity Prices'!$B:$B,$D302,'Annuity Prices'!$E:$E,$G302),IF($B302="RAB Short",SUMIFS('RAB Prices Short'!AB:AB,'RAB Prices Short'!$B:$B,'All Prices combined'!$D302,'RAB Prices Short'!$E:$E,'All Prices combined'!$G302),IF($B302="RAB Long",SUMIFS('RAB Prices Long'!AB:AB,'RAB Prices Long'!$B:$B,'All Prices combined'!$D302,'RAB Prices Long'!$E:$E,'All Prices combined'!$G302)))),2)</f>
        <v>0</v>
      </c>
      <c r="Z302" s="2">
        <f>ROUND(IF($B302="Annuity",SUMIFS('Annuity Prices'!AC:AC,'Annuity Prices'!$B:$B,$D302,'Annuity Prices'!$E:$E,$G302),IF($B302="RAB Short",SUMIFS('RAB Prices Short'!AC:AC,'RAB Prices Short'!$B:$B,'All Prices combined'!$D302,'RAB Prices Short'!$E:$E,'All Prices combined'!$G302),IF($B302="RAB Long",SUMIFS('RAB Prices Long'!AC:AC,'RAB Prices Long'!$B:$B,'All Prices combined'!$D302,'RAB Prices Long'!$E:$E,'All Prices combined'!$G302)))),2)</f>
        <v>0</v>
      </c>
      <c r="AA302" s="2">
        <f>ROUND(IF($B302="Annuity",SUMIFS('Annuity Prices'!AD:AD,'Annuity Prices'!$B:$B,$D302,'Annuity Prices'!$E:$E,$G302),IF($B302="RAB Short",SUMIFS('RAB Prices Short'!AD:AD,'RAB Prices Short'!$B:$B,'All Prices combined'!$D302,'RAB Prices Short'!$E:$E,'All Prices combined'!$G302),IF($B302="RAB Long",SUMIFS('RAB Prices Long'!AD:AD,'RAB Prices Long'!$B:$B,'All Prices combined'!$D302,'RAB Prices Long'!$E:$E,'All Prices combined'!$G302)))),2)</f>
        <v>0</v>
      </c>
      <c r="AB302" s="2">
        <f>ROUND(IF($B302="Annuity",SUMIFS('Annuity Prices'!AE:AE,'Annuity Prices'!$B:$B,$D302,'Annuity Prices'!$E:$E,$G302),IF($B302="RAB Short",SUMIFS('RAB Prices Short'!AE:AE,'RAB Prices Short'!$B:$B,'All Prices combined'!$D302,'RAB Prices Short'!$E:$E,'All Prices combined'!$G302),IF($B302="RAB Long",SUMIFS('RAB Prices Long'!AE:AE,'RAB Prices Long'!$B:$B,'All Prices combined'!$D302,'RAB Prices Long'!$E:$E,'All Prices combined'!$G302)))),2)</f>
        <v>0</v>
      </c>
      <c r="AC302" s="2">
        <f>ROUND(IF($B302="Annuity",SUMIFS('Annuity Prices'!AF:AF,'Annuity Prices'!$B:$B,$D302,'Annuity Prices'!$E:$E,$G302),IF($B302="RAB Short",SUMIFS('RAB Prices Short'!AF:AF,'RAB Prices Short'!$B:$B,'All Prices combined'!$D302,'RAB Prices Short'!$E:$E,'All Prices combined'!$G302),IF($B302="RAB Long",SUMIFS('RAB Prices Long'!AF:AF,'RAB Prices Long'!$B:$B,'All Prices combined'!$D302,'RAB Prices Long'!$E:$E,'All Prices combined'!$G302)))),2)</f>
        <v>0</v>
      </c>
      <c r="AD302" s="2">
        <f>ROUND(IF($B302="Annuity",SUMIFS('Annuity Prices'!AG:AG,'Annuity Prices'!$B:$B,$D302,'Annuity Prices'!$E:$E,$G302),IF($B302="RAB Short",SUMIFS('RAB Prices Short'!AG:AG,'RAB Prices Short'!$B:$B,'All Prices combined'!$D302,'RAB Prices Short'!$E:$E,'All Prices combined'!$G302),IF($B302="RAB Long",SUMIFS('RAB Prices Long'!AG:AG,'RAB Prices Long'!$B:$B,'All Prices combined'!$D302,'RAB Prices Long'!$E:$E,'All Prices combined'!$G302)))),2)</f>
        <v>0</v>
      </c>
      <c r="AE302" s="2">
        <f>ROUND(IF($B302="Annuity",SUMIFS('Annuity Prices'!AH:AH,'Annuity Prices'!$B:$B,$D302,'Annuity Prices'!$E:$E,$G302),IF($B302="RAB Short",SUMIFS('RAB Prices Short'!AH:AH,'RAB Prices Short'!$B:$B,'All Prices combined'!$D302,'RAB Prices Short'!$E:$E,'All Prices combined'!$G302),IF($B302="RAB Long",SUMIFS('RAB Prices Long'!AH:AH,'RAB Prices Long'!$B:$B,'All Prices combined'!$D302,'RAB Prices Long'!$E:$E,'All Prices combined'!$G302)))),2)</f>
        <v>0</v>
      </c>
      <c r="AF302" s="2">
        <f>ROUND(IF($B302="Annuity",SUMIFS('Annuity Prices'!AI:AI,'Annuity Prices'!$B:$B,$D302,'Annuity Prices'!$E:$E,$G302),IF($B302="RAB Short",SUMIFS('RAB Prices Short'!AI:AI,'RAB Prices Short'!$B:$B,'All Prices combined'!$D302,'RAB Prices Short'!$E:$E,'All Prices combined'!$G302),IF($B302="RAB Long",SUMIFS('RAB Prices Long'!AI:AI,'RAB Prices Long'!$B:$B,'All Prices combined'!$D302,'RAB Prices Long'!$E:$E,'All Prices combined'!$G302)))),2)</f>
        <v>0</v>
      </c>
      <c r="AG302" s="2">
        <f>ROUND(IF($B302="Annuity",SUMIFS('Annuity Prices'!AJ:AJ,'Annuity Prices'!$B:$B,$D302,'Annuity Prices'!$E:$E,$G302),IF($B302="RAB Short",SUMIFS('RAB Prices Short'!AJ:AJ,'RAB Prices Short'!$B:$B,'All Prices combined'!$D302,'RAB Prices Short'!$E:$E,'All Prices combined'!$G302),IF($B302="RAB Long",SUMIFS('RAB Prices Long'!AJ:AJ,'RAB Prices Long'!$B:$B,'All Prices combined'!$D302,'RAB Prices Long'!$E:$E,'All Prices combined'!$G302)))),2)</f>
        <v>0</v>
      </c>
      <c r="AH302" s="2">
        <f>ROUND(IF($B302="Annuity",SUMIFS('Annuity Prices'!AK:AK,'Annuity Prices'!$B:$B,$D302,'Annuity Prices'!$E:$E,$G302),IF($B302="RAB Short",SUMIFS('RAB Prices Short'!AK:AK,'RAB Prices Short'!$B:$B,'All Prices combined'!$D302,'RAB Prices Short'!$E:$E,'All Prices combined'!$G302),IF($B302="RAB Long",SUMIFS('RAB Prices Long'!AK:AK,'RAB Prices Long'!$B:$B,'All Prices combined'!$D302,'RAB Prices Long'!$E:$E,'All Prices combined'!$G302)))),2)</f>
        <v>0</v>
      </c>
      <c r="AI302" s="2">
        <f>ROUND(IF($B302="Annuity",SUMIFS('Annuity Prices'!AL:AL,'Annuity Prices'!$B:$B,$D302,'Annuity Prices'!$E:$E,$G302),IF($B302="RAB Short",SUMIFS('RAB Prices Short'!AL:AL,'RAB Prices Short'!$B:$B,'All Prices combined'!$D302,'RAB Prices Short'!$E:$E,'All Prices combined'!$G302),IF($B302="RAB Long",SUMIFS('RAB Prices Long'!AL:AL,'RAB Prices Long'!$B:$B,'All Prices combined'!$D302,'RAB Prices Long'!$E:$E,'All Prices combined'!$G302)))),2)</f>
        <v>0</v>
      </c>
      <c r="AJ302" s="2">
        <f>ROUND(IF($B302="Annuity",SUMIFS('Annuity Prices'!AM:AM,'Annuity Prices'!$B:$B,$D302,'Annuity Prices'!$E:$E,$G302),IF($B302="RAB Short",SUMIFS('RAB Prices Short'!AM:AM,'RAB Prices Short'!$B:$B,'All Prices combined'!$D302,'RAB Prices Short'!$E:$E,'All Prices combined'!$G302),IF($B302="RAB Long",SUMIFS('RAB Prices Long'!AM:AM,'RAB Prices Long'!$B:$B,'All Prices combined'!$D302,'RAB Prices Long'!$E:$E,'All Prices combined'!$G302)))),2)</f>
        <v>0</v>
      </c>
      <c r="AK302" s="2">
        <f>ROUND(IF($B302="Annuity",SUMIFS('Annuity Prices'!AN:AN,'Annuity Prices'!$B:$B,$D302,'Annuity Prices'!$E:$E,$G302),IF($B302="RAB Short",SUMIFS('RAB Prices Short'!AN:AN,'RAB Prices Short'!$B:$B,'All Prices combined'!$D302,'RAB Prices Short'!$E:$E,'All Prices combined'!$G302),IF($B302="RAB Long",SUMIFS('RAB Prices Long'!AN:AN,'RAB Prices Long'!$B:$B,'All Prices combined'!$D302,'RAB Prices Long'!$E:$E,'All Prices combined'!$G302)))),2)</f>
        <v>0</v>
      </c>
      <c r="AL302" s="2">
        <f>ROUND(IF($B302="Annuity",SUMIFS('Annuity Prices'!AO:AO,'Annuity Prices'!$B:$B,$D302,'Annuity Prices'!$E:$E,$G302),IF($B302="RAB Short",SUMIFS('RAB Prices Short'!AO:AO,'RAB Prices Short'!$B:$B,'All Prices combined'!$D302,'RAB Prices Short'!$E:$E,'All Prices combined'!$G302),IF($B302="RAB Long",SUMIFS('RAB Prices Long'!AO:AO,'RAB Prices Long'!$B:$B,'All Prices combined'!$D302,'RAB Prices Long'!$E:$E,'All Prices combined'!$G302)))),2)</f>
        <v>0</v>
      </c>
      <c r="AM302" s="2">
        <f>ROUND(IF($B302="Annuity",SUMIFS('Annuity Prices'!AP:AP,'Annuity Prices'!$B:$B,$D302,'Annuity Prices'!$E:$E,$G302),IF($B302="RAB Short",SUMIFS('RAB Prices Short'!AP:AP,'RAB Prices Short'!$B:$B,'All Prices combined'!$D302,'RAB Prices Short'!$E:$E,'All Prices combined'!$G302),IF($B302="RAB Long",SUMIFS('RAB Prices Long'!AP:AP,'RAB Prices Long'!$B:$B,'All Prices combined'!$D302,'RAB Prices Long'!$E:$E,'All Prices combined'!$G302)))),2)</f>
        <v>0</v>
      </c>
      <c r="AN302" s="2">
        <f>ROUND(IF($B302="Annuity",SUMIFS('Annuity Prices'!AQ:AQ,'Annuity Prices'!$B:$B,$D302,'Annuity Prices'!$E:$E,$G302),IF($B302="RAB Short",SUMIFS('RAB Prices Short'!AQ:AQ,'RAB Prices Short'!$B:$B,'All Prices combined'!$D302,'RAB Prices Short'!$E:$E,'All Prices combined'!$G302),IF($B302="RAB Long",SUMIFS('RAB Prices Long'!AQ:AQ,'RAB Prices Long'!$B:$B,'All Prices combined'!$D302,'RAB Prices Long'!$E:$E,'All Prices combined'!$G302)))),2)</f>
        <v>0</v>
      </c>
      <c r="AO302" s="2">
        <f>ROUND(IF($B302="Annuity",SUMIFS('Annuity Prices'!AR:AR,'Annuity Prices'!$B:$B,$D302,'Annuity Prices'!$E:$E,$G302),IF($B302="RAB Short",SUMIFS('RAB Prices Short'!AR:AR,'RAB Prices Short'!$B:$B,'All Prices combined'!$D302,'RAB Prices Short'!$E:$E,'All Prices combined'!$G302),IF($B302="RAB Long",SUMIFS('RAB Prices Long'!AR:AR,'RAB Prices Long'!$B:$B,'All Prices combined'!$D302,'RAB Prices Long'!$E:$E,'All Prices combined'!$G302)))),2)</f>
        <v>0</v>
      </c>
      <c r="AP302" s="2">
        <f>ROUND(IF($B302="Annuity",SUMIFS('Annuity Prices'!AS:AS,'Annuity Prices'!$B:$B,$D302,'Annuity Prices'!$E:$E,$G302),IF($B302="RAB Short",SUMIFS('RAB Prices Short'!AS:AS,'RAB Prices Short'!$B:$B,'All Prices combined'!$D302,'RAB Prices Short'!$E:$E,'All Prices combined'!$G302),IF($B302="RAB Long",SUMIFS('RAB Prices Long'!AS:AS,'RAB Prices Long'!$B:$B,'All Prices combined'!$D302,'RAB Prices Long'!$E:$E,'All Prices combined'!$G302)))),2)</f>
        <v>0</v>
      </c>
      <c r="AQ302" s="2">
        <f>ROUND(IF($B302="Annuity",SUMIFS('Annuity Prices'!AT:AT,'Annuity Prices'!$B:$B,$D302,'Annuity Prices'!$E:$E,$G302),IF($B302="RAB Short",SUMIFS('RAB Prices Short'!AT:AT,'RAB Prices Short'!$B:$B,'All Prices combined'!$D302,'RAB Prices Short'!$E:$E,'All Prices combined'!$G302),IF($B302="RAB Long",SUMIFS('RAB Prices Long'!AT:AT,'RAB Prices Long'!$B:$B,'All Prices combined'!$D302,'RAB Prices Long'!$E:$E,'All Prices combined'!$G302)))),2)</f>
        <v>0</v>
      </c>
      <c r="AR302" s="2">
        <f>ROUND(IF($B302="Annuity",SUMIFS('Annuity Prices'!AU:AU,'Annuity Prices'!$B:$B,$D302,'Annuity Prices'!$E:$E,$G302),IF($B302="RAB Short",SUMIFS('RAB Prices Short'!AU:AU,'RAB Prices Short'!$B:$B,'All Prices combined'!$D302,'RAB Prices Short'!$E:$E,'All Prices combined'!$G302),IF($B302="RAB Long",SUMIFS('RAB Prices Long'!AU:AU,'RAB Prices Long'!$B:$B,'All Prices combined'!$D302,'RAB Prices Long'!$E:$E,'All Prices combined'!$G302)))),2)</f>
        <v>0</v>
      </c>
      <c r="AS302" s="2">
        <f>ROUND(IF($B302="Annuity",SUMIFS('Annuity Prices'!AV:AV,'Annuity Prices'!$B:$B,$D302,'Annuity Prices'!$E:$E,$G302),IF($B302="RAB Short",SUMIFS('RAB Prices Short'!AV:AV,'RAB Prices Short'!$B:$B,'All Prices combined'!$D302,'RAB Prices Short'!$E:$E,'All Prices combined'!$G302),IF($B302="RAB Long",SUMIFS('RAB Prices Long'!AV:AV,'RAB Prices Long'!$B:$B,'All Prices combined'!$D302,'RAB Prices Long'!$E:$E,'All Prices combined'!$G302)))),2)</f>
        <v>0</v>
      </c>
      <c r="AT302" s="2">
        <f>ROUND(IF($B302="Annuity",SUMIFS('Annuity Prices'!AW:AW,'Annuity Prices'!$B:$B,$D302,'Annuity Prices'!$E:$E,$G302),IF($B302="RAB Short",SUMIFS('RAB Prices Short'!AW:AW,'RAB Prices Short'!$B:$B,'All Prices combined'!$D302,'RAB Prices Short'!$E:$E,'All Prices combined'!$G302),IF($B302="RAB Long",SUMIFS('RAB Prices Long'!AW:AW,'RAB Prices Long'!$B:$B,'All Prices combined'!$D302,'RAB Prices Long'!$E:$E,'All Prices combined'!$G302)))),2)</f>
        <v>0</v>
      </c>
      <c r="AU302" s="2">
        <f>ROUND(IF($B302="Annuity",SUMIFS('Annuity Prices'!AX:AX,'Annuity Prices'!$B:$B,$D302,'Annuity Prices'!$E:$E,$G302),IF($B302="RAB Short",SUMIFS('RAB Prices Short'!AX:AX,'RAB Prices Short'!$B:$B,'All Prices combined'!$D302,'RAB Prices Short'!$E:$E,'All Prices combined'!$G302),IF($B302="RAB Long",SUMIFS('RAB Prices Long'!AX:AX,'RAB Prices Long'!$B:$B,'All Prices combined'!$D302,'RAB Prices Long'!$E:$E,'All Prices combined'!$G302)))),2)</f>
        <v>0</v>
      </c>
      <c r="AV302" s="2">
        <f>ROUND(IF($B302="Annuity",SUMIFS('Annuity Prices'!AY:AY,'Annuity Prices'!$B:$B,$D302,'Annuity Prices'!$E:$E,$G302),IF($B302="RAB Short",SUMIFS('RAB Prices Short'!AY:AY,'RAB Prices Short'!$B:$B,'All Prices combined'!$D302,'RAB Prices Short'!$E:$E,'All Prices combined'!$G302),IF($B302="RAB Long",SUMIFS('RAB Prices Long'!AY:AY,'RAB Prices Long'!$B:$B,'All Prices combined'!$D302,'RAB Prices Long'!$E:$E,'All Prices combined'!$G302)))),2)</f>
        <v>0</v>
      </c>
      <c r="AW302" s="2">
        <f>ROUND(IF($B302="Annuity",SUMIFS('Annuity Prices'!AZ:AZ,'Annuity Prices'!$B:$B,$D302,'Annuity Prices'!$E:$E,$G302),IF($B302="RAB Short",SUMIFS('RAB Prices Short'!AZ:AZ,'RAB Prices Short'!$B:$B,'All Prices combined'!$D302,'RAB Prices Short'!$E:$E,'All Prices combined'!$G302),IF($B302="RAB Long",SUMIFS('RAB Prices Long'!AZ:AZ,'RAB Prices Long'!$B:$B,'All Prices combined'!$D302,'RAB Prices Long'!$E:$E,'All Prices combined'!$G302)))),2)</f>
        <v>0</v>
      </c>
      <c r="AX302" s="2">
        <f>ROUND(IF($B302="Annuity",SUMIFS('Annuity Prices'!BA:BA,'Annuity Prices'!$B:$B,$D302,'Annuity Prices'!$E:$E,$G302),IF($B302="RAB Short",SUMIFS('RAB Prices Short'!BA:BA,'RAB Prices Short'!$B:$B,'All Prices combined'!$D302,'RAB Prices Short'!$E:$E,'All Prices combined'!$G302),IF($B302="RAB Long",SUMIFS('RAB Prices Long'!BA:BA,'RAB Prices Long'!$B:$B,'All Prices combined'!$D302,'RAB Prices Long'!$E:$E,'All Prices combined'!$G302)))),2)</f>
        <v>0</v>
      </c>
      <c r="AY302" s="2">
        <f>ROUND(IF($B302="Annuity",SUMIFS('Annuity Prices'!BB:BB,'Annuity Prices'!$B:$B,$D302,'Annuity Prices'!$E:$E,$G302),IF($B302="RAB Short",SUMIFS('RAB Prices Short'!BB:BB,'RAB Prices Short'!$B:$B,'All Prices combined'!$D302,'RAB Prices Short'!$E:$E,'All Prices combined'!$G302),IF($B302="RAB Long",SUMIFS('RAB Prices Long'!BB:BB,'RAB Prices Long'!$B:$B,'All Prices combined'!$D302,'RAB Prices Long'!$E:$E,'All Prices combined'!$G302)))),2)</f>
        <v>0</v>
      </c>
      <c r="AZ302" s="2">
        <f>ROUND(IF($B302="Annuity",SUMIFS('Annuity Prices'!BC:BC,'Annuity Prices'!$B:$B,$D302,'Annuity Prices'!$E:$E,$G302),IF($B302="RAB Short",SUMIFS('RAB Prices Short'!BC:BC,'RAB Prices Short'!$B:$B,'All Prices combined'!$D302,'RAB Prices Short'!$E:$E,'All Prices combined'!$G302),IF($B302="RAB Long",SUMIFS('RAB Prices Long'!BC:BC,'RAB Prices Long'!$B:$B,'All Prices combined'!$D302,'RAB Prices Long'!$E:$E,'All Prices combined'!$G302)))),2)</f>
        <v>0</v>
      </c>
      <c r="BA302" s="2">
        <f>ROUND(IF($B302="Annuity",SUMIFS('Annuity Prices'!BD:BD,'Annuity Prices'!$B:$B,$D302,'Annuity Prices'!$E:$E,$G302),IF($B302="RAB Short",SUMIFS('RAB Prices Short'!BD:BD,'RAB Prices Short'!$B:$B,'All Prices combined'!$D302,'RAB Prices Short'!$E:$E,'All Prices combined'!$G302),IF($B302="RAB Long",SUMIFS('RAB Prices Long'!BD:BD,'RAB Prices Long'!$B:$B,'All Prices combined'!$D302,'RAB Prices Long'!$E:$E,'All Prices combined'!$G302)))),2)</f>
        <v>0</v>
      </c>
      <c r="BB302" s="2">
        <f>ROUND(IF($B302="Annuity",SUMIFS('Annuity Prices'!BE:BE,'Annuity Prices'!$B:$B,$D302,'Annuity Prices'!$E:$E,$G302),IF($B302="RAB Short",SUMIFS('RAB Prices Short'!BE:BE,'RAB Prices Short'!$B:$B,'All Prices combined'!$D302,'RAB Prices Short'!$E:$E,'All Prices combined'!$G302),IF($B302="RAB Long",SUMIFS('RAB Prices Long'!BE:BE,'RAB Prices Long'!$B:$B,'All Prices combined'!$D302,'RAB Prices Long'!$E:$E,'All Prices combined'!$G302)))),2)</f>
        <v>0</v>
      </c>
      <c r="BC302" s="2">
        <f>ROUND(IF($B302="Annuity",SUMIFS('Annuity Prices'!BF:BF,'Annuity Prices'!$B:$B,$D302,'Annuity Prices'!$E:$E,$G302),IF($B302="RAB Short",SUMIFS('RAB Prices Short'!BF:BF,'RAB Prices Short'!$B:$B,'All Prices combined'!$D302,'RAB Prices Short'!$E:$E,'All Prices combined'!$G302),IF($B302="RAB Long",SUMIFS('RAB Prices Long'!BF:BF,'RAB Prices Long'!$B:$B,'All Prices combined'!$D302,'RAB Prices Long'!$E:$E,'All Prices combined'!$G302)))),2)</f>
        <v>0</v>
      </c>
      <c r="BD302" s="2">
        <f>ROUND(IF($B302="Annuity",SUMIFS('Annuity Prices'!BG:BG,'Annuity Prices'!$B:$B,$D302,'Annuity Prices'!$E:$E,$G302),IF($B302="RAB Short",SUMIFS('RAB Prices Short'!BG:BG,'RAB Prices Short'!$B:$B,'All Prices combined'!$D302,'RAB Prices Short'!$E:$E,'All Prices combined'!$G302),IF($B302="RAB Long",SUMIFS('RAB Prices Long'!BG:BG,'RAB Prices Long'!$B:$B,'All Prices combined'!$D302,'RAB Prices Long'!$E:$E,'All Prices combined'!$G302)))),2)</f>
        <v>0</v>
      </c>
      <c r="BE302" s="2">
        <f>ROUND(IF($B302="Annuity",SUMIFS('Annuity Prices'!BH:BH,'Annuity Prices'!$B:$B,$D302,'Annuity Prices'!$E:$E,$G302),IF($B302="RAB Short",SUMIFS('RAB Prices Short'!BH:BH,'RAB Prices Short'!$B:$B,'All Prices combined'!$D302,'RAB Prices Short'!$E:$E,'All Prices combined'!$G302),IF($B302="RAB Long",SUMIFS('RAB Prices Long'!BH:BH,'RAB Prices Long'!$B:$B,'All Prices combined'!$D302,'RAB Prices Long'!$E:$E,'All Prices combined'!$G302)))),2)</f>
        <v>0</v>
      </c>
      <c r="BF302" s="2">
        <f>ROUND(IF($B302="Annuity",SUMIFS('Annuity Prices'!BI:BI,'Annuity Prices'!$B:$B,$D302,'Annuity Prices'!$E:$E,$G302),IF($B302="RAB Short",SUMIFS('RAB Prices Short'!BI:BI,'RAB Prices Short'!$B:$B,'All Prices combined'!$D302,'RAB Prices Short'!$E:$E,'All Prices combined'!$G302),IF($B302="RAB Long",SUMIFS('RAB Prices Long'!BI:BI,'RAB Prices Long'!$B:$B,'All Prices combined'!$D302,'RAB Prices Long'!$E:$E,'All Prices combined'!$G302)))),2)</f>
        <v>0</v>
      </c>
      <c r="BG302" s="2">
        <f>ROUND(IF($B302="Annuity",SUMIFS('Annuity Prices'!BJ:BJ,'Annuity Prices'!$B:$B,$D302,'Annuity Prices'!$E:$E,$G302),IF($B302="RAB Short",SUMIFS('RAB Prices Short'!BJ:BJ,'RAB Prices Short'!$B:$B,'All Prices combined'!$D302,'RAB Prices Short'!$E:$E,'All Prices combined'!$G302),IF($B302="RAB Long",SUMIFS('RAB Prices Long'!BJ:BJ,'RAB Prices Long'!$B:$B,'All Prices combined'!$D302,'RAB Prices Long'!$E:$E,'All Prices combined'!$G302)))),2)</f>
        <v>0</v>
      </c>
      <c r="BH302" s="2">
        <f>ROUND(IF($B302="Annuity",SUMIFS('Annuity Prices'!BK:BK,'Annuity Prices'!$B:$B,$D302,'Annuity Prices'!$E:$E,$G302),IF($B302="RAB Short",SUMIFS('RAB Prices Short'!BK:BK,'RAB Prices Short'!$B:$B,'All Prices combined'!$D302,'RAB Prices Short'!$E:$E,'All Prices combined'!$G302),IF($B302="RAB Long",SUMIFS('RAB Prices Long'!BK:BK,'RAB Prices Long'!$B:$B,'All Prices combined'!$D302,'RAB Prices Long'!$E:$E,'All Prices combined'!$G302)))),2)</f>
        <v>0</v>
      </c>
      <c r="BI302" s="2">
        <f>ROUND(IF($B302="Annuity",SUMIFS('Annuity Prices'!BL:BL,'Annuity Prices'!$B:$B,$D302,'Annuity Prices'!$E:$E,$G302),IF($B302="RAB Short",SUMIFS('RAB Prices Short'!BL:BL,'RAB Prices Short'!$B:$B,'All Prices combined'!$D302,'RAB Prices Short'!$E:$E,'All Prices combined'!$G302),IF($B302="RAB Long",SUMIFS('RAB Prices Long'!BL:BL,'RAB Prices Long'!$B:$B,'All Prices combined'!$D302,'RAB Prices Long'!$E:$E,'All Prices combined'!$G302)))),2)</f>
        <v>0</v>
      </c>
      <c r="BJ302" s="2">
        <f>ROUND(IF($B302="Annuity",SUMIFS('Annuity Prices'!BM:BM,'Annuity Prices'!$B:$B,$D302,'Annuity Prices'!$E:$E,$G302),IF($B302="RAB Short",SUMIFS('RAB Prices Short'!BM:BM,'RAB Prices Short'!$B:$B,'All Prices combined'!$D302,'RAB Prices Short'!$E:$E,'All Prices combined'!$G302),IF($B302="RAB Long",SUMIFS('RAB Prices Long'!BM:BM,'RAB Prices Long'!$B:$B,'All Prices combined'!$D302,'RAB Prices Long'!$E:$E,'All Prices combined'!$G302)))),2)</f>
        <v>0</v>
      </c>
      <c r="BK302" s="2">
        <f>ROUND(IF($B302="Annuity",SUMIFS('Annuity Prices'!BN:BN,'Annuity Prices'!$B:$B,$D302,'Annuity Prices'!$E:$E,$G302),IF($B302="RAB Short",SUMIFS('RAB Prices Short'!BN:BN,'RAB Prices Short'!$B:$B,'All Prices combined'!$D302,'RAB Prices Short'!$E:$E,'All Prices combined'!$G302),IF($B302="RAB Long",SUMIFS('RAB Prices Long'!BN:BN,'RAB Prices Long'!$B:$B,'All Prices combined'!$D302,'RAB Prices Long'!$E:$E,'All Prices combined'!$G302)))),2)</f>
        <v>0</v>
      </c>
      <c r="BL302" s="2">
        <f>ROUND(IF($B302="Annuity",SUMIFS('Annuity Prices'!BO:BO,'Annuity Prices'!$B:$B,$D302,'Annuity Prices'!$E:$E,$G302),IF($B302="RAB Short",SUMIFS('RAB Prices Short'!BO:BO,'RAB Prices Short'!$B:$B,'All Prices combined'!$D302,'RAB Prices Short'!$E:$E,'All Prices combined'!$G302),IF($B302="RAB Long",SUMIFS('RAB Prices Long'!BO:BO,'RAB Prices Long'!$B:$B,'All Prices combined'!$D302,'RAB Prices Long'!$E:$E,'All Prices combined'!$G302)))),2)</f>
        <v>0</v>
      </c>
      <c r="BM302" s="2">
        <f>ROUND(IF($B302="Annuity",SUMIFS('Annuity Prices'!BP:BP,'Annuity Prices'!$B:$B,$D302,'Annuity Prices'!$E:$E,$G302),IF($B302="RAB Short",SUMIFS('RAB Prices Short'!BP:BP,'RAB Prices Short'!$B:$B,'All Prices combined'!$D302,'RAB Prices Short'!$E:$E,'All Prices combined'!$G302),IF($B302="RAB Long",SUMIFS('RAB Prices Long'!BP:BP,'RAB Prices Long'!$B:$B,'All Prices combined'!$D302,'RAB Prices Long'!$E:$E,'All Prices combined'!$G302)))),2)</f>
        <v>0</v>
      </c>
      <c r="BN302" s="2">
        <f>ROUND(IF($B302="Annuity",SUMIFS('Annuity Prices'!BQ:BQ,'Annuity Prices'!$B:$B,$D302,'Annuity Prices'!$E:$E,$G302),IF($B302="RAB Short",SUMIFS('RAB Prices Short'!BQ:BQ,'RAB Prices Short'!$B:$B,'All Prices combined'!$D302,'RAB Prices Short'!$E:$E,'All Prices combined'!$G302),IF($B302="RAB Long",SUMIFS('RAB Prices Long'!BQ:BQ,'RAB Prices Long'!$B:$B,'All Prices combined'!$D302,'RAB Prices Long'!$E:$E,'All Prices combined'!$G302)))),2)</f>
        <v>0</v>
      </c>
      <c r="BO302" s="2">
        <f>ROUND(IF($B302="Annuity",SUMIFS('Annuity Prices'!BR:BR,'Annuity Prices'!$B:$B,$D302,'Annuity Prices'!$E:$E,$G302),IF($B302="RAB Short",SUMIFS('RAB Prices Short'!BR:BR,'RAB Prices Short'!$B:$B,'All Prices combined'!$D302,'RAB Prices Short'!$E:$E,'All Prices combined'!$G302),IF($B302="RAB Long",SUMIFS('RAB Prices Long'!BR:BR,'RAB Prices Long'!$B:$B,'All Prices combined'!$D302,'RAB Prices Long'!$E:$E,'All Prices combined'!$G302)))),2)</f>
        <v>0</v>
      </c>
      <c r="BP302" s="2">
        <f>ROUND(IF($B302="Annuity",SUMIFS('Annuity Prices'!BS:BS,'Annuity Prices'!$B:$B,$D302,'Annuity Prices'!$E:$E,$G302),IF($B302="RAB Short",SUMIFS('RAB Prices Short'!BS:BS,'RAB Prices Short'!$B:$B,'All Prices combined'!$D302,'RAB Prices Short'!$E:$E,'All Prices combined'!$G302),IF($B302="RAB Long",SUMIFS('RAB Prices Long'!BS:BS,'RAB Prices Long'!$B:$B,'All Prices combined'!$D302,'RAB Prices Long'!$E:$E,'All Prices combined'!$G302)))),2)</f>
        <v>0</v>
      </c>
      <c r="BQ302" s="2">
        <f>ROUND(IF($B302="Annuity",SUMIFS('Annuity Prices'!BT:BT,'Annuity Prices'!$B:$B,$D302,'Annuity Prices'!$E:$E,$G302),IF($B302="RAB Short",SUMIFS('RAB Prices Short'!BT:BT,'RAB Prices Short'!$B:$B,'All Prices combined'!$D302,'RAB Prices Short'!$E:$E,'All Prices combined'!$G302),IF($B302="RAB Long",SUMIFS('RAB Prices Long'!BT:BT,'RAB Prices Long'!$B:$B,'All Prices combined'!$D302,'RAB Prices Long'!$E:$E,'All Prices combined'!$G302)))),2)</f>
        <v>0</v>
      </c>
      <c r="BR302" s="2">
        <f>ROUND(IF($B302="Annuity",SUMIFS('Annuity Prices'!BU:BU,'Annuity Prices'!$B:$B,$D302,'Annuity Prices'!$E:$E,$G302),IF($B302="RAB Short",SUMIFS('RAB Prices Short'!BU:BU,'RAB Prices Short'!$B:$B,'All Prices combined'!$D302,'RAB Prices Short'!$E:$E,'All Prices combined'!$G302),IF($B302="RAB Long",SUMIFS('RAB Prices Long'!BU:BU,'RAB Prices Long'!$B:$B,'All Prices combined'!$D302,'RAB Prices Long'!$E:$E,'All Prices combined'!$G302)))),2)</f>
        <v>0</v>
      </c>
      <c r="BS302" s="2">
        <f>ROUND(IF($B302="Annuity",SUMIFS('Annuity Prices'!BV:BV,'Annuity Prices'!$B:$B,$D302,'Annuity Prices'!$E:$E,$G302),IF($B302="RAB Short",SUMIFS('RAB Prices Short'!BV:BV,'RAB Prices Short'!$B:$B,'All Prices combined'!$D302,'RAB Prices Short'!$E:$E,'All Prices combined'!$G302),IF($B302="RAB Long",SUMIFS('RAB Prices Long'!BV:BV,'RAB Prices Long'!$B:$B,'All Prices combined'!$D302,'RAB Prices Long'!$E:$E,'All Prices combined'!$G302)))),2)</f>
        <v>0</v>
      </c>
      <c r="BT302" s="2">
        <f>ROUND(IF($B302="Annuity",SUMIFS('Annuity Prices'!BW:BW,'Annuity Prices'!$B:$B,$D302,'Annuity Prices'!$E:$E,$G302),IF($B302="RAB Short",SUMIFS('RAB Prices Short'!BW:BW,'RAB Prices Short'!$B:$B,'All Prices combined'!$D302,'RAB Prices Short'!$E:$E,'All Prices combined'!$G302),IF($B302="RAB Long",SUMIFS('RAB Prices Long'!BW:BW,'RAB Prices Long'!$B:$B,'All Prices combined'!$D302,'RAB Prices Long'!$E:$E,'All Prices combined'!$G302)))),2)</f>
        <v>0</v>
      </c>
      <c r="BU302" s="2">
        <f>ROUND(IF($B302="Annuity",SUMIFS('Annuity Prices'!BX:BX,'Annuity Prices'!$B:$B,$D302,'Annuity Prices'!$E:$E,$G302),IF($B302="RAB Short",SUMIFS('RAB Prices Short'!BX:BX,'RAB Prices Short'!$B:$B,'All Prices combined'!$D302,'RAB Prices Short'!$E:$E,'All Prices combined'!$G302),IF($B302="RAB Long",SUMIFS('RAB Prices Long'!BX:BX,'RAB Prices Long'!$B:$B,'All Prices combined'!$D302,'RAB Prices Long'!$E:$E,'All Prices combined'!$G302)))),2)</f>
        <v>0</v>
      </c>
    </row>
    <row r="303" spans="2:73" x14ac:dyDescent="0.25">
      <c r="B303" t="s">
        <v>44</v>
      </c>
      <c r="C303">
        <v>21</v>
      </c>
      <c r="D303" t="s">
        <v>191</v>
      </c>
      <c r="E303" t="s">
        <v>190</v>
      </c>
      <c r="F303">
        <v>21</v>
      </c>
      <c r="G303" t="s">
        <v>38</v>
      </c>
      <c r="H303" t="s">
        <v>128</v>
      </c>
      <c r="I303" s="2">
        <f>ROUND(IF($B303="Annuity",SUMIFS('Annuity Prices'!L:L,'Annuity Prices'!$B:$B,$D303,'Annuity Prices'!$E:$E,$G303),IF($B303="RAB Short",SUMIFS('RAB Prices Short'!L:L,'RAB Prices Short'!$B:$B,'All Prices combined'!$D303,'RAB Prices Short'!$E:$E,'All Prices combined'!$G303),IF($B303="RAB Long",SUMIFS('RAB Prices Long'!L:L,'RAB Prices Long'!$B:$B,'All Prices combined'!$D303,'RAB Prices Long'!$E:$E,'All Prices combined'!$G303)))),2)</f>
        <v>0</v>
      </c>
      <c r="J303" s="2">
        <f>ROUND(IF($B303="Annuity",SUMIFS('Annuity Prices'!M:M,'Annuity Prices'!$B:$B,$D303,'Annuity Prices'!$E:$E,$G303),IF($B303="RAB Short",SUMIFS('RAB Prices Short'!M:M,'RAB Prices Short'!$B:$B,'All Prices combined'!$D303,'RAB Prices Short'!$E:$E,'All Prices combined'!$G303),IF($B303="RAB Long",SUMIFS('RAB Prices Long'!M:M,'RAB Prices Long'!$B:$B,'All Prices combined'!$D303,'RAB Prices Long'!$E:$E,'All Prices combined'!$G303)))),2)</f>
        <v>0</v>
      </c>
      <c r="K303" s="2">
        <f>ROUND(IF($B303="Annuity",SUMIFS('Annuity Prices'!N:N,'Annuity Prices'!$B:$B,$D303,'Annuity Prices'!$E:$E,$G303),IF($B303="RAB Short",SUMIFS('RAB Prices Short'!N:N,'RAB Prices Short'!$B:$B,'All Prices combined'!$D303,'RAB Prices Short'!$E:$E,'All Prices combined'!$G303),IF($B303="RAB Long",SUMIFS('RAB Prices Long'!N:N,'RAB Prices Long'!$B:$B,'All Prices combined'!$D303,'RAB Prices Long'!$E:$E,'All Prices combined'!$G303)))),2)</f>
        <v>45.03</v>
      </c>
      <c r="L303" s="2">
        <f>ROUND(IF($B303="Annuity",SUMIFS('Annuity Prices'!O:O,'Annuity Prices'!$B:$B,$D303,'Annuity Prices'!$E:$E,$G303),IF($B303="RAB Short",SUMIFS('RAB Prices Short'!O:O,'RAB Prices Short'!$B:$B,'All Prices combined'!$D303,'RAB Prices Short'!$E:$E,'All Prices combined'!$G303),IF($B303="RAB Long",SUMIFS('RAB Prices Long'!O:O,'RAB Prices Long'!$B:$B,'All Prices combined'!$D303,'RAB Prices Long'!$E:$E,'All Prices combined'!$G303)))),2)</f>
        <v>46.32</v>
      </c>
      <c r="M303" s="2">
        <f>ROUND(IF($B303="Annuity",SUMIFS('Annuity Prices'!P:P,'Annuity Prices'!$B:$B,$D303,'Annuity Prices'!$E:$E,$G303),IF($B303="RAB Short",SUMIFS('RAB Prices Short'!P:P,'RAB Prices Short'!$B:$B,'All Prices combined'!$D303,'RAB Prices Short'!$E:$E,'All Prices combined'!$G303),IF($B303="RAB Long",SUMIFS('RAB Prices Long'!P:P,'RAB Prices Long'!$B:$B,'All Prices combined'!$D303,'RAB Prices Long'!$E:$E,'All Prices combined'!$G303)))),2)</f>
        <v>48.94</v>
      </c>
      <c r="N303" s="2">
        <f>ROUND(IF($B303="Annuity",SUMIFS('Annuity Prices'!Q:Q,'Annuity Prices'!$B:$B,$D303,'Annuity Prices'!$E:$E,$G303),IF($B303="RAB Short",SUMIFS('RAB Prices Short'!Q:Q,'RAB Prices Short'!$B:$B,'All Prices combined'!$D303,'RAB Prices Short'!$E:$E,'All Prices combined'!$G303),IF($B303="RAB Long",SUMIFS('RAB Prices Long'!Q:Q,'RAB Prices Long'!$B:$B,'All Prices combined'!$D303,'RAB Prices Long'!$E:$E,'All Prices combined'!$G303)))),2)</f>
        <v>50.17</v>
      </c>
      <c r="O303" s="2">
        <f>ROUND(IF($B303="Annuity",SUMIFS('Annuity Prices'!R:R,'Annuity Prices'!$B:$B,$D303,'Annuity Prices'!$E:$E,$G303),IF($B303="RAB Short",SUMIFS('RAB Prices Short'!R:R,'RAB Prices Short'!$B:$B,'All Prices combined'!$D303,'RAB Prices Short'!$E:$E,'All Prices combined'!$G303),IF($B303="RAB Long",SUMIFS('RAB Prices Long'!R:R,'RAB Prices Long'!$B:$B,'All Prices combined'!$D303,'RAB Prices Long'!$E:$E,'All Prices combined'!$G303)))),2)</f>
        <v>51.42</v>
      </c>
      <c r="P303" s="2">
        <f>ROUND(IF($B303="Annuity",SUMIFS('Annuity Prices'!S:S,'Annuity Prices'!$B:$B,$D303,'Annuity Prices'!$E:$E,$G303),IF($B303="RAB Short",SUMIFS('RAB Prices Short'!S:S,'RAB Prices Short'!$B:$B,'All Prices combined'!$D303,'RAB Prices Short'!$E:$E,'All Prices combined'!$G303),IF($B303="RAB Long",SUMIFS('RAB Prices Long'!S:S,'RAB Prices Long'!$B:$B,'All Prices combined'!$D303,'RAB Prices Long'!$E:$E,'All Prices combined'!$G303)))),2)</f>
        <v>52.7</v>
      </c>
      <c r="Q303" s="2">
        <f>ROUND(IF($B303="Annuity",SUMIFS('Annuity Prices'!T:T,'Annuity Prices'!$B:$B,$D303,'Annuity Prices'!$E:$E,$G303),IF($B303="RAB Short",SUMIFS('RAB Prices Short'!T:T,'RAB Prices Short'!$B:$B,'All Prices combined'!$D303,'RAB Prices Short'!$E:$E,'All Prices combined'!$G303),IF($B303="RAB Long",SUMIFS('RAB Prices Long'!T:T,'RAB Prices Long'!$B:$B,'All Prices combined'!$D303,'RAB Prices Long'!$E:$E,'All Prices combined'!$G303)))),2)</f>
        <v>56.6</v>
      </c>
      <c r="R303" s="2">
        <f>ROUND(IF($B303="Annuity",SUMIFS('Annuity Prices'!U:U,'Annuity Prices'!$B:$B,$D303,'Annuity Prices'!$E:$E,$G303),IF($B303="RAB Short",SUMIFS('RAB Prices Short'!U:U,'RAB Prices Short'!$B:$B,'All Prices combined'!$D303,'RAB Prices Short'!$E:$E,'All Prices combined'!$G303),IF($B303="RAB Long",SUMIFS('RAB Prices Long'!U:U,'RAB Prices Long'!$B:$B,'All Prices combined'!$D303,'RAB Prices Long'!$E:$E,'All Prices combined'!$G303)))),2)</f>
        <v>58.02</v>
      </c>
      <c r="S303" s="2">
        <f>ROUND(IF($B303="Annuity",SUMIFS('Annuity Prices'!V:V,'Annuity Prices'!$B:$B,$D303,'Annuity Prices'!$E:$E,$G303),IF($B303="RAB Short",SUMIFS('RAB Prices Short'!V:V,'RAB Prices Short'!$B:$B,'All Prices combined'!$D303,'RAB Prices Short'!$E:$E,'All Prices combined'!$G303),IF($B303="RAB Long",SUMIFS('RAB Prices Long'!V:V,'RAB Prices Long'!$B:$B,'All Prices combined'!$D303,'RAB Prices Long'!$E:$E,'All Prices combined'!$G303)))),2)</f>
        <v>59.47</v>
      </c>
      <c r="T303" s="2">
        <f>ROUND(IF($B303="Annuity",SUMIFS('Annuity Prices'!W:W,'Annuity Prices'!$B:$B,$D303,'Annuity Prices'!$E:$E,$G303),IF($B303="RAB Short",SUMIFS('RAB Prices Short'!W:W,'RAB Prices Short'!$B:$B,'All Prices combined'!$D303,'RAB Prices Short'!$E:$E,'All Prices combined'!$G303),IF($B303="RAB Long",SUMIFS('RAB Prices Long'!W:W,'RAB Prices Long'!$B:$B,'All Prices combined'!$D303,'RAB Prices Long'!$E:$E,'All Prices combined'!$G303)))),2)</f>
        <v>60.95</v>
      </c>
      <c r="U303" s="2">
        <f>ROUND(IF($B303="Annuity",SUMIFS('Annuity Prices'!X:X,'Annuity Prices'!$B:$B,$D303,'Annuity Prices'!$E:$E,$G303),IF($B303="RAB Short",SUMIFS('RAB Prices Short'!X:X,'RAB Prices Short'!$B:$B,'All Prices combined'!$D303,'RAB Prices Short'!$E:$E,'All Prices combined'!$G303),IF($B303="RAB Long",SUMIFS('RAB Prices Long'!X:X,'RAB Prices Long'!$B:$B,'All Prices combined'!$D303,'RAB Prices Long'!$E:$E,'All Prices combined'!$G303)))),2)</f>
        <v>64.069999999999993</v>
      </c>
      <c r="V303" s="2">
        <f>ROUND(IF($B303="Annuity",SUMIFS('Annuity Prices'!Y:Y,'Annuity Prices'!$B:$B,$D303,'Annuity Prices'!$E:$E,$G303),IF($B303="RAB Short",SUMIFS('RAB Prices Short'!Y:Y,'RAB Prices Short'!$B:$B,'All Prices combined'!$D303,'RAB Prices Short'!$E:$E,'All Prices combined'!$G303),IF($B303="RAB Long",SUMIFS('RAB Prices Long'!Y:Y,'RAB Prices Long'!$B:$B,'All Prices combined'!$D303,'RAB Prices Long'!$E:$E,'All Prices combined'!$G303)))),2)</f>
        <v>65.680000000000007</v>
      </c>
      <c r="W303" s="2">
        <f>ROUND(IF($B303="Annuity",SUMIFS('Annuity Prices'!Z:Z,'Annuity Prices'!$B:$B,$D303,'Annuity Prices'!$E:$E,$G303),IF($B303="RAB Short",SUMIFS('RAB Prices Short'!Z:Z,'RAB Prices Short'!$B:$B,'All Prices combined'!$D303,'RAB Prices Short'!$E:$E,'All Prices combined'!$G303),IF($B303="RAB Long",SUMIFS('RAB Prices Long'!Z:Z,'RAB Prices Long'!$B:$B,'All Prices combined'!$D303,'RAB Prices Long'!$E:$E,'All Prices combined'!$G303)))),2)</f>
        <v>67.319999999999993</v>
      </c>
      <c r="X303" s="2">
        <f>ROUND(IF($B303="Annuity",SUMIFS('Annuity Prices'!AA:AA,'Annuity Prices'!$B:$B,$D303,'Annuity Prices'!$E:$E,$G303),IF($B303="RAB Short",SUMIFS('RAB Prices Short'!AA:AA,'RAB Prices Short'!$B:$B,'All Prices combined'!$D303,'RAB Prices Short'!$E:$E,'All Prices combined'!$G303),IF($B303="RAB Long",SUMIFS('RAB Prices Long'!AA:AA,'RAB Prices Long'!$B:$B,'All Prices combined'!$D303,'RAB Prices Long'!$E:$E,'All Prices combined'!$G303)))),2)</f>
        <v>69</v>
      </c>
      <c r="Y303" s="2">
        <f>ROUND(IF($B303="Annuity",SUMIFS('Annuity Prices'!AB:AB,'Annuity Prices'!$B:$B,$D303,'Annuity Prices'!$E:$E,$G303),IF($B303="RAB Short",SUMIFS('RAB Prices Short'!AB:AB,'RAB Prices Short'!$B:$B,'All Prices combined'!$D303,'RAB Prices Short'!$E:$E,'All Prices combined'!$G303),IF($B303="RAB Long",SUMIFS('RAB Prices Long'!AB:AB,'RAB Prices Long'!$B:$B,'All Prices combined'!$D303,'RAB Prices Long'!$E:$E,'All Prices combined'!$G303)))),2)</f>
        <v>72.94</v>
      </c>
      <c r="Z303" s="2">
        <f>ROUND(IF($B303="Annuity",SUMIFS('Annuity Prices'!AC:AC,'Annuity Prices'!$B:$B,$D303,'Annuity Prices'!$E:$E,$G303),IF($B303="RAB Short",SUMIFS('RAB Prices Short'!AC:AC,'RAB Prices Short'!$B:$B,'All Prices combined'!$D303,'RAB Prices Short'!$E:$E,'All Prices combined'!$G303),IF($B303="RAB Long",SUMIFS('RAB Prices Long'!AC:AC,'RAB Prices Long'!$B:$B,'All Prices combined'!$D303,'RAB Prices Long'!$E:$E,'All Prices combined'!$G303)))),2)</f>
        <v>74.760000000000005</v>
      </c>
      <c r="AA303" s="2">
        <f>ROUND(IF($B303="Annuity",SUMIFS('Annuity Prices'!AD:AD,'Annuity Prices'!$B:$B,$D303,'Annuity Prices'!$E:$E,$G303),IF($B303="RAB Short",SUMIFS('RAB Prices Short'!AD:AD,'RAB Prices Short'!$B:$B,'All Prices combined'!$D303,'RAB Prices Short'!$E:$E,'All Prices combined'!$G303),IF($B303="RAB Long",SUMIFS('RAB Prices Long'!AD:AD,'RAB Prices Long'!$B:$B,'All Prices combined'!$D303,'RAB Prices Long'!$E:$E,'All Prices combined'!$G303)))),2)</f>
        <v>76.63</v>
      </c>
      <c r="AB303" s="2">
        <f>ROUND(IF($B303="Annuity",SUMIFS('Annuity Prices'!AE:AE,'Annuity Prices'!$B:$B,$D303,'Annuity Prices'!$E:$E,$G303),IF($B303="RAB Short",SUMIFS('RAB Prices Short'!AE:AE,'RAB Prices Short'!$B:$B,'All Prices combined'!$D303,'RAB Prices Short'!$E:$E,'All Prices combined'!$G303),IF($B303="RAB Long",SUMIFS('RAB Prices Long'!AE:AE,'RAB Prices Long'!$B:$B,'All Prices combined'!$D303,'RAB Prices Long'!$E:$E,'All Prices combined'!$G303)))),2)</f>
        <v>78.540000000000006</v>
      </c>
      <c r="AC303" s="2">
        <f>ROUND(IF($B303="Annuity",SUMIFS('Annuity Prices'!AF:AF,'Annuity Prices'!$B:$B,$D303,'Annuity Prices'!$E:$E,$G303),IF($B303="RAB Short",SUMIFS('RAB Prices Short'!AF:AF,'RAB Prices Short'!$B:$B,'All Prices combined'!$D303,'RAB Prices Short'!$E:$E,'All Prices combined'!$G303),IF($B303="RAB Long",SUMIFS('RAB Prices Long'!AF:AF,'RAB Prices Long'!$B:$B,'All Prices combined'!$D303,'RAB Prices Long'!$E:$E,'All Prices combined'!$G303)))),2)</f>
        <v>80.459999999999994</v>
      </c>
      <c r="AD303" s="2">
        <f>ROUND(IF($B303="Annuity",SUMIFS('Annuity Prices'!AG:AG,'Annuity Prices'!$B:$B,$D303,'Annuity Prices'!$E:$E,$G303),IF($B303="RAB Short",SUMIFS('RAB Prices Short'!AG:AG,'RAB Prices Short'!$B:$B,'All Prices combined'!$D303,'RAB Prices Short'!$E:$E,'All Prices combined'!$G303),IF($B303="RAB Long",SUMIFS('RAB Prices Long'!AG:AG,'RAB Prices Long'!$B:$B,'All Prices combined'!$D303,'RAB Prices Long'!$E:$E,'All Prices combined'!$G303)))),2)</f>
        <v>82.47</v>
      </c>
      <c r="AE303" s="2">
        <f>ROUND(IF($B303="Annuity",SUMIFS('Annuity Prices'!AH:AH,'Annuity Prices'!$B:$B,$D303,'Annuity Prices'!$E:$E,$G303),IF($B303="RAB Short",SUMIFS('RAB Prices Short'!AH:AH,'RAB Prices Short'!$B:$B,'All Prices combined'!$D303,'RAB Prices Short'!$E:$E,'All Prices combined'!$G303),IF($B303="RAB Long",SUMIFS('RAB Prices Long'!AH:AH,'RAB Prices Long'!$B:$B,'All Prices combined'!$D303,'RAB Prices Long'!$E:$E,'All Prices combined'!$G303)))),2)</f>
        <v>84.53</v>
      </c>
      <c r="AF303" s="2">
        <f>ROUND(IF($B303="Annuity",SUMIFS('Annuity Prices'!AI:AI,'Annuity Prices'!$B:$B,$D303,'Annuity Prices'!$E:$E,$G303),IF($B303="RAB Short",SUMIFS('RAB Prices Short'!AI:AI,'RAB Prices Short'!$B:$B,'All Prices combined'!$D303,'RAB Prices Short'!$E:$E,'All Prices combined'!$G303),IF($B303="RAB Long",SUMIFS('RAB Prices Long'!AI:AI,'RAB Prices Long'!$B:$B,'All Prices combined'!$D303,'RAB Prices Long'!$E:$E,'All Prices combined'!$G303)))),2)</f>
        <v>86.64</v>
      </c>
      <c r="AG303" s="2">
        <f>ROUND(IF($B303="Annuity",SUMIFS('Annuity Prices'!AJ:AJ,'Annuity Prices'!$B:$B,$D303,'Annuity Prices'!$E:$E,$G303),IF($B303="RAB Short",SUMIFS('RAB Prices Short'!AJ:AJ,'RAB Prices Short'!$B:$B,'All Prices combined'!$D303,'RAB Prices Short'!$E:$E,'All Prices combined'!$G303),IF($B303="RAB Long",SUMIFS('RAB Prices Long'!AJ:AJ,'RAB Prices Long'!$B:$B,'All Prices combined'!$D303,'RAB Prices Long'!$E:$E,'All Prices combined'!$G303)))),2)</f>
        <v>88.87</v>
      </c>
      <c r="AH303" s="2">
        <f>ROUND(IF($B303="Annuity",SUMIFS('Annuity Prices'!AK:AK,'Annuity Prices'!$B:$B,$D303,'Annuity Prices'!$E:$E,$G303),IF($B303="RAB Short",SUMIFS('RAB Prices Short'!AK:AK,'RAB Prices Short'!$B:$B,'All Prices combined'!$D303,'RAB Prices Short'!$E:$E,'All Prices combined'!$G303),IF($B303="RAB Long",SUMIFS('RAB Prices Long'!AK:AK,'RAB Prices Long'!$B:$B,'All Prices combined'!$D303,'RAB Prices Long'!$E:$E,'All Prices combined'!$G303)))),2)</f>
        <v>91.1</v>
      </c>
      <c r="AI303" s="2">
        <f>ROUND(IF($B303="Annuity",SUMIFS('Annuity Prices'!AL:AL,'Annuity Prices'!$B:$B,$D303,'Annuity Prices'!$E:$E,$G303),IF($B303="RAB Short",SUMIFS('RAB Prices Short'!AL:AL,'RAB Prices Short'!$B:$B,'All Prices combined'!$D303,'RAB Prices Short'!$E:$E,'All Prices combined'!$G303),IF($B303="RAB Long",SUMIFS('RAB Prices Long'!AL:AL,'RAB Prices Long'!$B:$B,'All Prices combined'!$D303,'RAB Prices Long'!$E:$E,'All Prices combined'!$G303)))),2)</f>
        <v>93.37</v>
      </c>
      <c r="AJ303" s="2">
        <f>ROUND(IF($B303="Annuity",SUMIFS('Annuity Prices'!AM:AM,'Annuity Prices'!$B:$B,$D303,'Annuity Prices'!$E:$E,$G303),IF($B303="RAB Short",SUMIFS('RAB Prices Short'!AM:AM,'RAB Prices Short'!$B:$B,'All Prices combined'!$D303,'RAB Prices Short'!$E:$E,'All Prices combined'!$G303),IF($B303="RAB Long",SUMIFS('RAB Prices Long'!AM:AM,'RAB Prices Long'!$B:$B,'All Prices combined'!$D303,'RAB Prices Long'!$E:$E,'All Prices combined'!$G303)))),2)</f>
        <v>95.71</v>
      </c>
      <c r="AK303" s="2">
        <f>ROUND(IF($B303="Annuity",SUMIFS('Annuity Prices'!AN:AN,'Annuity Prices'!$B:$B,$D303,'Annuity Prices'!$E:$E,$G303),IF($B303="RAB Short",SUMIFS('RAB Prices Short'!AN:AN,'RAB Prices Short'!$B:$B,'All Prices combined'!$D303,'RAB Prices Short'!$E:$E,'All Prices combined'!$G303),IF($B303="RAB Long",SUMIFS('RAB Prices Long'!AN:AN,'RAB Prices Long'!$B:$B,'All Prices combined'!$D303,'RAB Prices Long'!$E:$E,'All Prices combined'!$G303)))),2)</f>
        <v>92.51</v>
      </c>
      <c r="AL303" s="2">
        <f>ROUND(IF($B303="Annuity",SUMIFS('Annuity Prices'!AO:AO,'Annuity Prices'!$B:$B,$D303,'Annuity Prices'!$E:$E,$G303),IF($B303="RAB Short",SUMIFS('RAB Prices Short'!AO:AO,'RAB Prices Short'!$B:$B,'All Prices combined'!$D303,'RAB Prices Short'!$E:$E,'All Prices combined'!$G303),IF($B303="RAB Long",SUMIFS('RAB Prices Long'!AO:AO,'RAB Prices Long'!$B:$B,'All Prices combined'!$D303,'RAB Prices Long'!$E:$E,'All Prices combined'!$G303)))),2)</f>
        <v>94.83</v>
      </c>
      <c r="AM303" s="2">
        <f>ROUND(IF($B303="Annuity",SUMIFS('Annuity Prices'!AP:AP,'Annuity Prices'!$B:$B,$D303,'Annuity Prices'!$E:$E,$G303),IF($B303="RAB Short",SUMIFS('RAB Prices Short'!AP:AP,'RAB Prices Short'!$B:$B,'All Prices combined'!$D303,'RAB Prices Short'!$E:$E,'All Prices combined'!$G303),IF($B303="RAB Long",SUMIFS('RAB Prices Long'!AP:AP,'RAB Prices Long'!$B:$B,'All Prices combined'!$D303,'RAB Prices Long'!$E:$E,'All Prices combined'!$G303)))),2)</f>
        <v>97.2</v>
      </c>
      <c r="AN303" s="2">
        <f>ROUND(IF($B303="Annuity",SUMIFS('Annuity Prices'!AQ:AQ,'Annuity Prices'!$B:$B,$D303,'Annuity Prices'!$E:$E,$G303),IF($B303="RAB Short",SUMIFS('RAB Prices Short'!AQ:AQ,'RAB Prices Short'!$B:$B,'All Prices combined'!$D303,'RAB Prices Short'!$E:$E,'All Prices combined'!$G303),IF($B303="RAB Long",SUMIFS('RAB Prices Long'!AQ:AQ,'RAB Prices Long'!$B:$B,'All Prices combined'!$D303,'RAB Prices Long'!$E:$E,'All Prices combined'!$G303)))),2)</f>
        <v>99.63</v>
      </c>
      <c r="AO303" s="2">
        <f>ROUND(IF($B303="Annuity",SUMIFS('Annuity Prices'!AR:AR,'Annuity Prices'!$B:$B,$D303,'Annuity Prices'!$E:$E,$G303),IF($B303="RAB Short",SUMIFS('RAB Prices Short'!AR:AR,'RAB Prices Short'!$B:$B,'All Prices combined'!$D303,'RAB Prices Short'!$E:$E,'All Prices combined'!$G303),IF($B303="RAB Long",SUMIFS('RAB Prices Long'!AR:AR,'RAB Prices Long'!$B:$B,'All Prices combined'!$D303,'RAB Prices Long'!$E:$E,'All Prices combined'!$G303)))),2)</f>
        <v>0</v>
      </c>
      <c r="AP303" s="2">
        <f>ROUND(IF($B303="Annuity",SUMIFS('Annuity Prices'!AS:AS,'Annuity Prices'!$B:$B,$D303,'Annuity Prices'!$E:$E,$G303),IF($B303="RAB Short",SUMIFS('RAB Prices Short'!AS:AS,'RAB Prices Short'!$B:$B,'All Prices combined'!$D303,'RAB Prices Short'!$E:$E,'All Prices combined'!$G303),IF($B303="RAB Long",SUMIFS('RAB Prices Long'!AS:AS,'RAB Prices Long'!$B:$B,'All Prices combined'!$D303,'RAB Prices Long'!$E:$E,'All Prices combined'!$G303)))),2)</f>
        <v>0</v>
      </c>
      <c r="AQ303" s="2">
        <f>ROUND(IF($B303="Annuity",SUMIFS('Annuity Prices'!AT:AT,'Annuity Prices'!$B:$B,$D303,'Annuity Prices'!$E:$E,$G303),IF($B303="RAB Short",SUMIFS('RAB Prices Short'!AT:AT,'RAB Prices Short'!$B:$B,'All Prices combined'!$D303,'RAB Prices Short'!$E:$E,'All Prices combined'!$G303),IF($B303="RAB Long",SUMIFS('RAB Prices Long'!AT:AT,'RAB Prices Long'!$B:$B,'All Prices combined'!$D303,'RAB Prices Long'!$E:$E,'All Prices combined'!$G303)))),2)</f>
        <v>49.85</v>
      </c>
      <c r="AR303" s="2">
        <f>ROUND(IF($B303="Annuity",SUMIFS('Annuity Prices'!AU:AU,'Annuity Prices'!$B:$B,$D303,'Annuity Prices'!$E:$E,$G303),IF($B303="RAB Short",SUMIFS('RAB Prices Short'!AU:AU,'RAB Prices Short'!$B:$B,'All Prices combined'!$D303,'RAB Prices Short'!$E:$E,'All Prices combined'!$G303),IF($B303="RAB Long",SUMIFS('RAB Prices Long'!AU:AU,'RAB Prices Long'!$B:$B,'All Prices combined'!$D303,'RAB Prices Long'!$E:$E,'All Prices combined'!$G303)))),2)</f>
        <v>45.03</v>
      </c>
      <c r="AS303" s="2">
        <f>ROUND(IF($B303="Annuity",SUMIFS('Annuity Prices'!AV:AV,'Annuity Prices'!$B:$B,$D303,'Annuity Prices'!$E:$E,$G303),IF($B303="RAB Short",SUMIFS('RAB Prices Short'!AV:AV,'RAB Prices Short'!$B:$B,'All Prices combined'!$D303,'RAB Prices Short'!$E:$E,'All Prices combined'!$G303),IF($B303="RAB Long",SUMIFS('RAB Prices Long'!AV:AV,'RAB Prices Long'!$B:$B,'All Prices combined'!$D303,'RAB Prices Long'!$E:$E,'All Prices combined'!$G303)))),2)</f>
        <v>46.32</v>
      </c>
      <c r="AT303" s="2">
        <f>ROUND(IF($B303="Annuity",SUMIFS('Annuity Prices'!AW:AW,'Annuity Prices'!$B:$B,$D303,'Annuity Prices'!$E:$E,$G303),IF($B303="RAB Short",SUMIFS('RAB Prices Short'!AW:AW,'RAB Prices Short'!$B:$B,'All Prices combined'!$D303,'RAB Prices Short'!$E:$E,'All Prices combined'!$G303),IF($B303="RAB Long",SUMIFS('RAB Prices Long'!AW:AW,'RAB Prices Long'!$B:$B,'All Prices combined'!$D303,'RAB Prices Long'!$E:$E,'All Prices combined'!$G303)))),2)</f>
        <v>48.94</v>
      </c>
      <c r="AU303" s="2">
        <f>ROUND(IF($B303="Annuity",SUMIFS('Annuity Prices'!AX:AX,'Annuity Prices'!$B:$B,$D303,'Annuity Prices'!$E:$E,$G303),IF($B303="RAB Short",SUMIFS('RAB Prices Short'!AX:AX,'RAB Prices Short'!$B:$B,'All Prices combined'!$D303,'RAB Prices Short'!$E:$E,'All Prices combined'!$G303),IF($B303="RAB Long",SUMIFS('RAB Prices Long'!AX:AX,'RAB Prices Long'!$B:$B,'All Prices combined'!$D303,'RAB Prices Long'!$E:$E,'All Prices combined'!$G303)))),2)</f>
        <v>50.17</v>
      </c>
      <c r="AV303" s="2">
        <f>ROUND(IF($B303="Annuity",SUMIFS('Annuity Prices'!AY:AY,'Annuity Prices'!$B:$B,$D303,'Annuity Prices'!$E:$E,$G303),IF($B303="RAB Short",SUMIFS('RAB Prices Short'!AY:AY,'RAB Prices Short'!$B:$B,'All Prices combined'!$D303,'RAB Prices Short'!$E:$E,'All Prices combined'!$G303),IF($B303="RAB Long",SUMIFS('RAB Prices Long'!AY:AY,'RAB Prices Long'!$B:$B,'All Prices combined'!$D303,'RAB Prices Long'!$E:$E,'All Prices combined'!$G303)))),2)</f>
        <v>51.42</v>
      </c>
      <c r="AW303" s="2">
        <f>ROUND(IF($B303="Annuity",SUMIFS('Annuity Prices'!AZ:AZ,'Annuity Prices'!$B:$B,$D303,'Annuity Prices'!$E:$E,$G303),IF($B303="RAB Short",SUMIFS('RAB Prices Short'!AZ:AZ,'RAB Prices Short'!$B:$B,'All Prices combined'!$D303,'RAB Prices Short'!$E:$E,'All Prices combined'!$G303),IF($B303="RAB Long",SUMIFS('RAB Prices Long'!AZ:AZ,'RAB Prices Long'!$B:$B,'All Prices combined'!$D303,'RAB Prices Long'!$E:$E,'All Prices combined'!$G303)))),2)</f>
        <v>52.7</v>
      </c>
      <c r="AX303" s="2">
        <f>ROUND(IF($B303="Annuity",SUMIFS('Annuity Prices'!BA:BA,'Annuity Prices'!$B:$B,$D303,'Annuity Prices'!$E:$E,$G303),IF($B303="RAB Short",SUMIFS('RAB Prices Short'!BA:BA,'RAB Prices Short'!$B:$B,'All Prices combined'!$D303,'RAB Prices Short'!$E:$E,'All Prices combined'!$G303),IF($B303="RAB Long",SUMIFS('RAB Prices Long'!BA:BA,'RAB Prices Long'!$B:$B,'All Prices combined'!$D303,'RAB Prices Long'!$E:$E,'All Prices combined'!$G303)))),2)</f>
        <v>56.6</v>
      </c>
      <c r="AY303" s="2">
        <f>ROUND(IF($B303="Annuity",SUMIFS('Annuity Prices'!BB:BB,'Annuity Prices'!$B:$B,$D303,'Annuity Prices'!$E:$E,$G303),IF($B303="RAB Short",SUMIFS('RAB Prices Short'!BB:BB,'RAB Prices Short'!$B:$B,'All Prices combined'!$D303,'RAB Prices Short'!$E:$E,'All Prices combined'!$G303),IF($B303="RAB Long",SUMIFS('RAB Prices Long'!BB:BB,'RAB Prices Long'!$B:$B,'All Prices combined'!$D303,'RAB Prices Long'!$E:$E,'All Prices combined'!$G303)))),2)</f>
        <v>58.02</v>
      </c>
      <c r="AZ303" s="2">
        <f>ROUND(IF($B303="Annuity",SUMIFS('Annuity Prices'!BC:BC,'Annuity Prices'!$B:$B,$D303,'Annuity Prices'!$E:$E,$G303),IF($B303="RAB Short",SUMIFS('RAB Prices Short'!BC:BC,'RAB Prices Short'!$B:$B,'All Prices combined'!$D303,'RAB Prices Short'!$E:$E,'All Prices combined'!$G303),IF($B303="RAB Long",SUMIFS('RAB Prices Long'!BC:BC,'RAB Prices Long'!$B:$B,'All Prices combined'!$D303,'RAB Prices Long'!$E:$E,'All Prices combined'!$G303)))),2)</f>
        <v>59.47</v>
      </c>
      <c r="BA303" s="2">
        <f>ROUND(IF($B303="Annuity",SUMIFS('Annuity Prices'!BD:BD,'Annuity Prices'!$B:$B,$D303,'Annuity Prices'!$E:$E,$G303),IF($B303="RAB Short",SUMIFS('RAB Prices Short'!BD:BD,'RAB Prices Short'!$B:$B,'All Prices combined'!$D303,'RAB Prices Short'!$E:$E,'All Prices combined'!$G303),IF($B303="RAB Long",SUMIFS('RAB Prices Long'!BD:BD,'RAB Prices Long'!$B:$B,'All Prices combined'!$D303,'RAB Prices Long'!$E:$E,'All Prices combined'!$G303)))),2)</f>
        <v>60.95</v>
      </c>
      <c r="BB303" s="2">
        <f>ROUND(IF($B303="Annuity",SUMIFS('Annuity Prices'!BE:BE,'Annuity Prices'!$B:$B,$D303,'Annuity Prices'!$E:$E,$G303),IF($B303="RAB Short",SUMIFS('RAB Prices Short'!BE:BE,'RAB Prices Short'!$B:$B,'All Prices combined'!$D303,'RAB Prices Short'!$E:$E,'All Prices combined'!$G303),IF($B303="RAB Long",SUMIFS('RAB Prices Long'!BE:BE,'RAB Prices Long'!$B:$B,'All Prices combined'!$D303,'RAB Prices Long'!$E:$E,'All Prices combined'!$G303)))),2)</f>
        <v>64.069999999999993</v>
      </c>
      <c r="BC303" s="2">
        <f>ROUND(IF($B303="Annuity",SUMIFS('Annuity Prices'!BF:BF,'Annuity Prices'!$B:$B,$D303,'Annuity Prices'!$E:$E,$G303),IF($B303="RAB Short",SUMIFS('RAB Prices Short'!BF:BF,'RAB Prices Short'!$B:$B,'All Prices combined'!$D303,'RAB Prices Short'!$E:$E,'All Prices combined'!$G303),IF($B303="RAB Long",SUMIFS('RAB Prices Long'!BF:BF,'RAB Prices Long'!$B:$B,'All Prices combined'!$D303,'RAB Prices Long'!$E:$E,'All Prices combined'!$G303)))),2)</f>
        <v>65.680000000000007</v>
      </c>
      <c r="BD303" s="2">
        <f>ROUND(IF($B303="Annuity",SUMIFS('Annuity Prices'!BG:BG,'Annuity Prices'!$B:$B,$D303,'Annuity Prices'!$E:$E,$G303),IF($B303="RAB Short",SUMIFS('RAB Prices Short'!BG:BG,'RAB Prices Short'!$B:$B,'All Prices combined'!$D303,'RAB Prices Short'!$E:$E,'All Prices combined'!$G303),IF($B303="RAB Long",SUMIFS('RAB Prices Long'!BG:BG,'RAB Prices Long'!$B:$B,'All Prices combined'!$D303,'RAB Prices Long'!$E:$E,'All Prices combined'!$G303)))),2)</f>
        <v>67.319999999999993</v>
      </c>
      <c r="BE303" s="2">
        <f>ROUND(IF($B303="Annuity",SUMIFS('Annuity Prices'!BH:BH,'Annuity Prices'!$B:$B,$D303,'Annuity Prices'!$E:$E,$G303),IF($B303="RAB Short",SUMIFS('RAB Prices Short'!BH:BH,'RAB Prices Short'!$B:$B,'All Prices combined'!$D303,'RAB Prices Short'!$E:$E,'All Prices combined'!$G303),IF($B303="RAB Long",SUMIFS('RAB Prices Long'!BH:BH,'RAB Prices Long'!$B:$B,'All Prices combined'!$D303,'RAB Prices Long'!$E:$E,'All Prices combined'!$G303)))),2)</f>
        <v>69</v>
      </c>
      <c r="BF303" s="2">
        <f>ROUND(IF($B303="Annuity",SUMIFS('Annuity Prices'!BI:BI,'Annuity Prices'!$B:$B,$D303,'Annuity Prices'!$E:$E,$G303),IF($B303="RAB Short",SUMIFS('RAB Prices Short'!BI:BI,'RAB Prices Short'!$B:$B,'All Prices combined'!$D303,'RAB Prices Short'!$E:$E,'All Prices combined'!$G303),IF($B303="RAB Long",SUMIFS('RAB Prices Long'!BI:BI,'RAB Prices Long'!$B:$B,'All Prices combined'!$D303,'RAB Prices Long'!$E:$E,'All Prices combined'!$G303)))),2)</f>
        <v>72.94</v>
      </c>
      <c r="BG303" s="2">
        <f>ROUND(IF($B303="Annuity",SUMIFS('Annuity Prices'!BJ:BJ,'Annuity Prices'!$B:$B,$D303,'Annuity Prices'!$E:$E,$G303),IF($B303="RAB Short",SUMIFS('RAB Prices Short'!BJ:BJ,'RAB Prices Short'!$B:$B,'All Prices combined'!$D303,'RAB Prices Short'!$E:$E,'All Prices combined'!$G303),IF($B303="RAB Long",SUMIFS('RAB Prices Long'!BJ:BJ,'RAB Prices Long'!$B:$B,'All Prices combined'!$D303,'RAB Prices Long'!$E:$E,'All Prices combined'!$G303)))),2)</f>
        <v>74.760000000000005</v>
      </c>
      <c r="BH303" s="2">
        <f>ROUND(IF($B303="Annuity",SUMIFS('Annuity Prices'!BK:BK,'Annuity Prices'!$B:$B,$D303,'Annuity Prices'!$E:$E,$G303),IF($B303="RAB Short",SUMIFS('RAB Prices Short'!BK:BK,'RAB Prices Short'!$B:$B,'All Prices combined'!$D303,'RAB Prices Short'!$E:$E,'All Prices combined'!$G303),IF($B303="RAB Long",SUMIFS('RAB Prices Long'!BK:BK,'RAB Prices Long'!$B:$B,'All Prices combined'!$D303,'RAB Prices Long'!$E:$E,'All Prices combined'!$G303)))),2)</f>
        <v>76.63</v>
      </c>
      <c r="BI303" s="2">
        <f>ROUND(IF($B303="Annuity",SUMIFS('Annuity Prices'!BL:BL,'Annuity Prices'!$B:$B,$D303,'Annuity Prices'!$E:$E,$G303),IF($B303="RAB Short",SUMIFS('RAB Prices Short'!BL:BL,'RAB Prices Short'!$B:$B,'All Prices combined'!$D303,'RAB Prices Short'!$E:$E,'All Prices combined'!$G303),IF($B303="RAB Long",SUMIFS('RAB Prices Long'!BL:BL,'RAB Prices Long'!$B:$B,'All Prices combined'!$D303,'RAB Prices Long'!$E:$E,'All Prices combined'!$G303)))),2)</f>
        <v>78.540000000000006</v>
      </c>
      <c r="BJ303" s="2">
        <f>ROUND(IF($B303="Annuity",SUMIFS('Annuity Prices'!BM:BM,'Annuity Prices'!$B:$B,$D303,'Annuity Prices'!$E:$E,$G303),IF($B303="RAB Short",SUMIFS('RAB Prices Short'!BM:BM,'RAB Prices Short'!$B:$B,'All Prices combined'!$D303,'RAB Prices Short'!$E:$E,'All Prices combined'!$G303),IF($B303="RAB Long",SUMIFS('RAB Prices Long'!BM:BM,'RAB Prices Long'!$B:$B,'All Prices combined'!$D303,'RAB Prices Long'!$E:$E,'All Prices combined'!$G303)))),2)</f>
        <v>80.459999999999994</v>
      </c>
      <c r="BK303" s="2">
        <f>ROUND(IF($B303="Annuity",SUMIFS('Annuity Prices'!BN:BN,'Annuity Prices'!$B:$B,$D303,'Annuity Prices'!$E:$E,$G303),IF($B303="RAB Short",SUMIFS('RAB Prices Short'!BN:BN,'RAB Prices Short'!$B:$B,'All Prices combined'!$D303,'RAB Prices Short'!$E:$E,'All Prices combined'!$G303),IF($B303="RAB Long",SUMIFS('RAB Prices Long'!BN:BN,'RAB Prices Long'!$B:$B,'All Prices combined'!$D303,'RAB Prices Long'!$E:$E,'All Prices combined'!$G303)))),2)</f>
        <v>82.47</v>
      </c>
      <c r="BL303" s="2">
        <f>ROUND(IF($B303="Annuity",SUMIFS('Annuity Prices'!BO:BO,'Annuity Prices'!$B:$B,$D303,'Annuity Prices'!$E:$E,$G303),IF($B303="RAB Short",SUMIFS('RAB Prices Short'!BO:BO,'RAB Prices Short'!$B:$B,'All Prices combined'!$D303,'RAB Prices Short'!$E:$E,'All Prices combined'!$G303),IF($B303="RAB Long",SUMIFS('RAB Prices Long'!BO:BO,'RAB Prices Long'!$B:$B,'All Prices combined'!$D303,'RAB Prices Long'!$E:$E,'All Prices combined'!$G303)))),2)</f>
        <v>84.53</v>
      </c>
      <c r="BM303" s="2">
        <f>ROUND(IF($B303="Annuity",SUMIFS('Annuity Prices'!BP:BP,'Annuity Prices'!$B:$B,$D303,'Annuity Prices'!$E:$E,$G303),IF($B303="RAB Short",SUMIFS('RAB Prices Short'!BP:BP,'RAB Prices Short'!$B:$B,'All Prices combined'!$D303,'RAB Prices Short'!$E:$E,'All Prices combined'!$G303),IF($B303="RAB Long",SUMIFS('RAB Prices Long'!BP:BP,'RAB Prices Long'!$B:$B,'All Prices combined'!$D303,'RAB Prices Long'!$E:$E,'All Prices combined'!$G303)))),2)</f>
        <v>86.64</v>
      </c>
      <c r="BN303" s="2">
        <f>ROUND(IF($B303="Annuity",SUMIFS('Annuity Prices'!BQ:BQ,'Annuity Prices'!$B:$B,$D303,'Annuity Prices'!$E:$E,$G303),IF($B303="RAB Short",SUMIFS('RAB Prices Short'!BQ:BQ,'RAB Prices Short'!$B:$B,'All Prices combined'!$D303,'RAB Prices Short'!$E:$E,'All Prices combined'!$G303),IF($B303="RAB Long",SUMIFS('RAB Prices Long'!BQ:BQ,'RAB Prices Long'!$B:$B,'All Prices combined'!$D303,'RAB Prices Long'!$E:$E,'All Prices combined'!$G303)))),2)</f>
        <v>88.87</v>
      </c>
      <c r="BO303" s="2">
        <f>ROUND(IF($B303="Annuity",SUMIFS('Annuity Prices'!BR:BR,'Annuity Prices'!$B:$B,$D303,'Annuity Prices'!$E:$E,$G303),IF($B303="RAB Short",SUMIFS('RAB Prices Short'!BR:BR,'RAB Prices Short'!$B:$B,'All Prices combined'!$D303,'RAB Prices Short'!$E:$E,'All Prices combined'!$G303),IF($B303="RAB Long",SUMIFS('RAB Prices Long'!BR:BR,'RAB Prices Long'!$B:$B,'All Prices combined'!$D303,'RAB Prices Long'!$E:$E,'All Prices combined'!$G303)))),2)</f>
        <v>91.1</v>
      </c>
      <c r="BP303" s="2">
        <f>ROUND(IF($B303="Annuity",SUMIFS('Annuity Prices'!BS:BS,'Annuity Prices'!$B:$B,$D303,'Annuity Prices'!$E:$E,$G303),IF($B303="RAB Short",SUMIFS('RAB Prices Short'!BS:BS,'RAB Prices Short'!$B:$B,'All Prices combined'!$D303,'RAB Prices Short'!$E:$E,'All Prices combined'!$G303),IF($B303="RAB Long",SUMIFS('RAB Prices Long'!BS:BS,'RAB Prices Long'!$B:$B,'All Prices combined'!$D303,'RAB Prices Long'!$E:$E,'All Prices combined'!$G303)))),2)</f>
        <v>93.37</v>
      </c>
      <c r="BQ303" s="2">
        <f>ROUND(IF($B303="Annuity",SUMIFS('Annuity Prices'!BT:BT,'Annuity Prices'!$B:$B,$D303,'Annuity Prices'!$E:$E,$G303),IF($B303="RAB Short",SUMIFS('RAB Prices Short'!BT:BT,'RAB Prices Short'!$B:$B,'All Prices combined'!$D303,'RAB Prices Short'!$E:$E,'All Prices combined'!$G303),IF($B303="RAB Long",SUMIFS('RAB Prices Long'!BT:BT,'RAB Prices Long'!$B:$B,'All Prices combined'!$D303,'RAB Prices Long'!$E:$E,'All Prices combined'!$G303)))),2)</f>
        <v>95.71</v>
      </c>
      <c r="BR303" s="2">
        <f>ROUND(IF($B303="Annuity",SUMIFS('Annuity Prices'!BU:BU,'Annuity Prices'!$B:$B,$D303,'Annuity Prices'!$E:$E,$G303),IF($B303="RAB Short",SUMIFS('RAB Prices Short'!BU:BU,'RAB Prices Short'!$B:$B,'All Prices combined'!$D303,'RAB Prices Short'!$E:$E,'All Prices combined'!$G303),IF($B303="RAB Long",SUMIFS('RAB Prices Long'!BU:BU,'RAB Prices Long'!$B:$B,'All Prices combined'!$D303,'RAB Prices Long'!$E:$E,'All Prices combined'!$G303)))),2)</f>
        <v>92.51</v>
      </c>
      <c r="BS303" s="2">
        <f>ROUND(IF($B303="Annuity",SUMIFS('Annuity Prices'!BV:BV,'Annuity Prices'!$B:$B,$D303,'Annuity Prices'!$E:$E,$G303),IF($B303="RAB Short",SUMIFS('RAB Prices Short'!BV:BV,'RAB Prices Short'!$B:$B,'All Prices combined'!$D303,'RAB Prices Short'!$E:$E,'All Prices combined'!$G303),IF($B303="RAB Long",SUMIFS('RAB Prices Long'!BV:BV,'RAB Prices Long'!$B:$B,'All Prices combined'!$D303,'RAB Prices Long'!$E:$E,'All Prices combined'!$G303)))),2)</f>
        <v>94.83</v>
      </c>
      <c r="BT303" s="2">
        <f>ROUND(IF($B303="Annuity",SUMIFS('Annuity Prices'!BW:BW,'Annuity Prices'!$B:$B,$D303,'Annuity Prices'!$E:$E,$G303),IF($B303="RAB Short",SUMIFS('RAB Prices Short'!BW:BW,'RAB Prices Short'!$B:$B,'All Prices combined'!$D303,'RAB Prices Short'!$E:$E,'All Prices combined'!$G303),IF($B303="RAB Long",SUMIFS('RAB Prices Long'!BW:BW,'RAB Prices Long'!$B:$B,'All Prices combined'!$D303,'RAB Prices Long'!$E:$E,'All Prices combined'!$G303)))),2)</f>
        <v>97.2</v>
      </c>
      <c r="BU303" s="2">
        <f>ROUND(IF($B303="Annuity",SUMIFS('Annuity Prices'!BX:BX,'Annuity Prices'!$B:$B,$D303,'Annuity Prices'!$E:$E,$G303),IF($B303="RAB Short",SUMIFS('RAB Prices Short'!BX:BX,'RAB Prices Short'!$B:$B,'All Prices combined'!$D303,'RAB Prices Short'!$E:$E,'All Prices combined'!$G303),IF($B303="RAB Long",SUMIFS('RAB Prices Long'!BX:BX,'RAB Prices Long'!$B:$B,'All Prices combined'!$D303,'RAB Prices Long'!$E:$E,'All Prices combined'!$G303)))),2)</f>
        <v>99.63</v>
      </c>
    </row>
    <row r="304" spans="2:73" x14ac:dyDescent="0.25">
      <c r="B304" t="s">
        <v>44</v>
      </c>
      <c r="C304">
        <v>21</v>
      </c>
      <c r="D304" t="s">
        <v>191</v>
      </c>
      <c r="E304" t="s">
        <v>190</v>
      </c>
      <c r="F304">
        <v>21</v>
      </c>
      <c r="G304" t="s">
        <v>40</v>
      </c>
      <c r="I304" s="2">
        <f>ROUND(IF($B304="Annuity",SUMIFS('Annuity Prices'!L:L,'Annuity Prices'!$B:$B,$D304,'Annuity Prices'!$E:$E,$G304),IF($B304="RAB Short",SUMIFS('RAB Prices Short'!L:L,'RAB Prices Short'!$B:$B,'All Prices combined'!$D304,'RAB Prices Short'!$E:$E,'All Prices combined'!$G304),IF($B304="RAB Long",SUMIFS('RAB Prices Long'!L:L,'RAB Prices Long'!$B:$B,'All Prices combined'!$D304,'RAB Prices Long'!$E:$E,'All Prices combined'!$G304)))),2)</f>
        <v>0</v>
      </c>
      <c r="J304" s="2">
        <f>ROUND(IF($B304="Annuity",SUMIFS('Annuity Prices'!M:M,'Annuity Prices'!$B:$B,$D304,'Annuity Prices'!$E:$E,$G304),IF($B304="RAB Short",SUMIFS('RAB Prices Short'!M:M,'RAB Prices Short'!$B:$B,'All Prices combined'!$D304,'RAB Prices Short'!$E:$E,'All Prices combined'!$G304),IF($B304="RAB Long",SUMIFS('RAB Prices Long'!M:M,'RAB Prices Long'!$B:$B,'All Prices combined'!$D304,'RAB Prices Long'!$E:$E,'All Prices combined'!$G304)))),2)</f>
        <v>0</v>
      </c>
      <c r="K304" s="2">
        <f>ROUND(IF($B304="Annuity",SUMIFS('Annuity Prices'!N:N,'Annuity Prices'!$B:$B,$D304,'Annuity Prices'!$E:$E,$G304),IF($B304="RAB Short",SUMIFS('RAB Prices Short'!N:N,'RAB Prices Short'!$B:$B,'All Prices combined'!$D304,'RAB Prices Short'!$E:$E,'All Prices combined'!$G304),IF($B304="RAB Long",SUMIFS('RAB Prices Long'!N:N,'RAB Prices Long'!$B:$B,'All Prices combined'!$D304,'RAB Prices Long'!$E:$E,'All Prices combined'!$G304)))),2)</f>
        <v>7.46</v>
      </c>
      <c r="L304" s="2">
        <f>ROUND(IF($B304="Annuity",SUMIFS('Annuity Prices'!O:O,'Annuity Prices'!$B:$B,$D304,'Annuity Prices'!$E:$E,$G304),IF($B304="RAB Short",SUMIFS('RAB Prices Short'!O:O,'RAB Prices Short'!$B:$B,'All Prices combined'!$D304,'RAB Prices Short'!$E:$E,'All Prices combined'!$G304),IF($B304="RAB Long",SUMIFS('RAB Prices Long'!O:O,'RAB Prices Long'!$B:$B,'All Prices combined'!$D304,'RAB Prices Long'!$E:$E,'All Prices combined'!$G304)))),2)</f>
        <v>7.67</v>
      </c>
      <c r="M304" s="2">
        <f>ROUND(IF($B304="Annuity",SUMIFS('Annuity Prices'!P:P,'Annuity Prices'!$B:$B,$D304,'Annuity Prices'!$E:$E,$G304),IF($B304="RAB Short",SUMIFS('RAB Prices Short'!P:P,'RAB Prices Short'!$B:$B,'All Prices combined'!$D304,'RAB Prices Short'!$E:$E,'All Prices combined'!$G304),IF($B304="RAB Long",SUMIFS('RAB Prices Long'!P:P,'RAB Prices Long'!$B:$B,'All Prices combined'!$D304,'RAB Prices Long'!$E:$E,'All Prices combined'!$G304)))),2)</f>
        <v>7.84</v>
      </c>
      <c r="N304" s="2">
        <f>ROUND(IF($B304="Annuity",SUMIFS('Annuity Prices'!Q:Q,'Annuity Prices'!$B:$B,$D304,'Annuity Prices'!$E:$E,$G304),IF($B304="RAB Short",SUMIFS('RAB Prices Short'!Q:Q,'RAB Prices Short'!$B:$B,'All Prices combined'!$D304,'RAB Prices Short'!$E:$E,'All Prices combined'!$G304),IF($B304="RAB Long",SUMIFS('RAB Prices Long'!Q:Q,'RAB Prices Long'!$B:$B,'All Prices combined'!$D304,'RAB Prices Long'!$E:$E,'All Prices combined'!$G304)))),2)</f>
        <v>8.0299999999999994</v>
      </c>
      <c r="O304" s="2">
        <f>ROUND(IF($B304="Annuity",SUMIFS('Annuity Prices'!R:R,'Annuity Prices'!$B:$B,$D304,'Annuity Prices'!$E:$E,$G304),IF($B304="RAB Short",SUMIFS('RAB Prices Short'!R:R,'RAB Prices Short'!$B:$B,'All Prices combined'!$D304,'RAB Prices Short'!$E:$E,'All Prices combined'!$G304),IF($B304="RAB Long",SUMIFS('RAB Prices Long'!R:R,'RAB Prices Long'!$B:$B,'All Prices combined'!$D304,'RAB Prices Long'!$E:$E,'All Prices combined'!$G304)))),2)</f>
        <v>8.23</v>
      </c>
      <c r="P304" s="2">
        <f>ROUND(IF($B304="Annuity",SUMIFS('Annuity Prices'!S:S,'Annuity Prices'!$B:$B,$D304,'Annuity Prices'!$E:$E,$G304),IF($B304="RAB Short",SUMIFS('RAB Prices Short'!S:S,'RAB Prices Short'!$B:$B,'All Prices combined'!$D304,'RAB Prices Short'!$E:$E,'All Prices combined'!$G304),IF($B304="RAB Long",SUMIFS('RAB Prices Long'!S:S,'RAB Prices Long'!$B:$B,'All Prices combined'!$D304,'RAB Prices Long'!$E:$E,'All Prices combined'!$G304)))),2)</f>
        <v>8.44</v>
      </c>
      <c r="Q304" s="2">
        <f>ROUND(IF($B304="Annuity",SUMIFS('Annuity Prices'!T:T,'Annuity Prices'!$B:$B,$D304,'Annuity Prices'!$E:$E,$G304),IF($B304="RAB Short",SUMIFS('RAB Prices Short'!T:T,'RAB Prices Short'!$B:$B,'All Prices combined'!$D304,'RAB Prices Short'!$E:$E,'All Prices combined'!$G304),IF($B304="RAB Long",SUMIFS('RAB Prices Long'!T:T,'RAB Prices Long'!$B:$B,'All Prices combined'!$D304,'RAB Prices Long'!$E:$E,'All Prices combined'!$G304)))),2)</f>
        <v>8.61</v>
      </c>
      <c r="R304" s="2">
        <f>ROUND(IF($B304="Annuity",SUMIFS('Annuity Prices'!U:U,'Annuity Prices'!$B:$B,$D304,'Annuity Prices'!$E:$E,$G304),IF($B304="RAB Short",SUMIFS('RAB Prices Short'!U:U,'RAB Prices Short'!$B:$B,'All Prices combined'!$D304,'RAB Prices Short'!$E:$E,'All Prices combined'!$G304),IF($B304="RAB Long",SUMIFS('RAB Prices Long'!U:U,'RAB Prices Long'!$B:$B,'All Prices combined'!$D304,'RAB Prices Long'!$E:$E,'All Prices combined'!$G304)))),2)</f>
        <v>8.82</v>
      </c>
      <c r="S304" s="2">
        <f>ROUND(IF($B304="Annuity",SUMIFS('Annuity Prices'!V:V,'Annuity Prices'!$B:$B,$D304,'Annuity Prices'!$E:$E,$G304),IF($B304="RAB Short",SUMIFS('RAB Prices Short'!V:V,'RAB Prices Short'!$B:$B,'All Prices combined'!$D304,'RAB Prices Short'!$E:$E,'All Prices combined'!$G304),IF($B304="RAB Long",SUMIFS('RAB Prices Long'!V:V,'RAB Prices Long'!$B:$B,'All Prices combined'!$D304,'RAB Prices Long'!$E:$E,'All Prices combined'!$G304)))),2)</f>
        <v>9.0399999999999991</v>
      </c>
      <c r="T304" s="2">
        <f>ROUND(IF($B304="Annuity",SUMIFS('Annuity Prices'!W:W,'Annuity Prices'!$B:$B,$D304,'Annuity Prices'!$E:$E,$G304),IF($B304="RAB Short",SUMIFS('RAB Prices Short'!W:W,'RAB Prices Short'!$B:$B,'All Prices combined'!$D304,'RAB Prices Short'!$E:$E,'All Prices combined'!$G304),IF($B304="RAB Long",SUMIFS('RAB Prices Long'!W:W,'RAB Prices Long'!$B:$B,'All Prices combined'!$D304,'RAB Prices Long'!$E:$E,'All Prices combined'!$G304)))),2)</f>
        <v>9.27</v>
      </c>
      <c r="U304" s="2">
        <f>ROUND(IF($B304="Annuity",SUMIFS('Annuity Prices'!X:X,'Annuity Prices'!$B:$B,$D304,'Annuity Prices'!$E:$E,$G304),IF($B304="RAB Short",SUMIFS('RAB Prices Short'!X:X,'RAB Prices Short'!$B:$B,'All Prices combined'!$D304,'RAB Prices Short'!$E:$E,'All Prices combined'!$G304),IF($B304="RAB Long",SUMIFS('RAB Prices Long'!X:X,'RAB Prices Long'!$B:$B,'All Prices combined'!$D304,'RAB Prices Long'!$E:$E,'All Prices combined'!$G304)))),2)</f>
        <v>9.4499999999999993</v>
      </c>
      <c r="V304" s="2">
        <f>ROUND(IF($B304="Annuity",SUMIFS('Annuity Prices'!Y:Y,'Annuity Prices'!$B:$B,$D304,'Annuity Prices'!$E:$E,$G304),IF($B304="RAB Short",SUMIFS('RAB Prices Short'!Y:Y,'RAB Prices Short'!$B:$B,'All Prices combined'!$D304,'RAB Prices Short'!$E:$E,'All Prices combined'!$G304),IF($B304="RAB Long",SUMIFS('RAB Prices Long'!Y:Y,'RAB Prices Long'!$B:$B,'All Prices combined'!$D304,'RAB Prices Long'!$E:$E,'All Prices combined'!$G304)))),2)</f>
        <v>9.69</v>
      </c>
      <c r="W304" s="2">
        <f>ROUND(IF($B304="Annuity",SUMIFS('Annuity Prices'!Z:Z,'Annuity Prices'!$B:$B,$D304,'Annuity Prices'!$E:$E,$G304),IF($B304="RAB Short",SUMIFS('RAB Prices Short'!Z:Z,'RAB Prices Short'!$B:$B,'All Prices combined'!$D304,'RAB Prices Short'!$E:$E,'All Prices combined'!$G304),IF($B304="RAB Long",SUMIFS('RAB Prices Long'!Z:Z,'RAB Prices Long'!$B:$B,'All Prices combined'!$D304,'RAB Prices Long'!$E:$E,'All Prices combined'!$G304)))),2)</f>
        <v>9.93</v>
      </c>
      <c r="X304" s="2">
        <f>ROUND(IF($B304="Annuity",SUMIFS('Annuity Prices'!AA:AA,'Annuity Prices'!$B:$B,$D304,'Annuity Prices'!$E:$E,$G304),IF($B304="RAB Short",SUMIFS('RAB Prices Short'!AA:AA,'RAB Prices Short'!$B:$B,'All Prices combined'!$D304,'RAB Prices Short'!$E:$E,'All Prices combined'!$G304),IF($B304="RAB Long",SUMIFS('RAB Prices Long'!AA:AA,'RAB Prices Long'!$B:$B,'All Prices combined'!$D304,'RAB Prices Long'!$E:$E,'All Prices combined'!$G304)))),2)</f>
        <v>10.18</v>
      </c>
      <c r="Y304" s="2">
        <f>ROUND(IF($B304="Annuity",SUMIFS('Annuity Prices'!AB:AB,'Annuity Prices'!$B:$B,$D304,'Annuity Prices'!$E:$E,$G304),IF($B304="RAB Short",SUMIFS('RAB Prices Short'!AB:AB,'RAB Prices Short'!$B:$B,'All Prices combined'!$D304,'RAB Prices Short'!$E:$E,'All Prices combined'!$G304),IF($B304="RAB Long",SUMIFS('RAB Prices Long'!AB:AB,'RAB Prices Long'!$B:$B,'All Prices combined'!$D304,'RAB Prices Long'!$E:$E,'All Prices combined'!$G304)))),2)</f>
        <v>10.38</v>
      </c>
      <c r="Z304" s="2">
        <f>ROUND(IF($B304="Annuity",SUMIFS('Annuity Prices'!AC:AC,'Annuity Prices'!$B:$B,$D304,'Annuity Prices'!$E:$E,$G304),IF($B304="RAB Short",SUMIFS('RAB Prices Short'!AC:AC,'RAB Prices Short'!$B:$B,'All Prices combined'!$D304,'RAB Prices Short'!$E:$E,'All Prices combined'!$G304),IF($B304="RAB Long",SUMIFS('RAB Prices Long'!AC:AC,'RAB Prices Long'!$B:$B,'All Prices combined'!$D304,'RAB Prices Long'!$E:$E,'All Prices combined'!$G304)))),2)</f>
        <v>10.64</v>
      </c>
      <c r="AA304" s="2">
        <f>ROUND(IF($B304="Annuity",SUMIFS('Annuity Prices'!AD:AD,'Annuity Prices'!$B:$B,$D304,'Annuity Prices'!$E:$E,$G304),IF($B304="RAB Short",SUMIFS('RAB Prices Short'!AD:AD,'RAB Prices Short'!$B:$B,'All Prices combined'!$D304,'RAB Prices Short'!$E:$E,'All Prices combined'!$G304),IF($B304="RAB Long",SUMIFS('RAB Prices Long'!AD:AD,'RAB Prices Long'!$B:$B,'All Prices combined'!$D304,'RAB Prices Long'!$E:$E,'All Prices combined'!$G304)))),2)</f>
        <v>10.91</v>
      </c>
      <c r="AB304" s="2">
        <f>ROUND(IF($B304="Annuity",SUMIFS('Annuity Prices'!AE:AE,'Annuity Prices'!$B:$B,$D304,'Annuity Prices'!$E:$E,$G304),IF($B304="RAB Short",SUMIFS('RAB Prices Short'!AE:AE,'RAB Prices Short'!$B:$B,'All Prices combined'!$D304,'RAB Prices Short'!$E:$E,'All Prices combined'!$G304),IF($B304="RAB Long",SUMIFS('RAB Prices Long'!AE:AE,'RAB Prices Long'!$B:$B,'All Prices combined'!$D304,'RAB Prices Long'!$E:$E,'All Prices combined'!$G304)))),2)</f>
        <v>11.18</v>
      </c>
      <c r="AC304" s="2">
        <f>ROUND(IF($B304="Annuity",SUMIFS('Annuity Prices'!AF:AF,'Annuity Prices'!$B:$B,$D304,'Annuity Prices'!$E:$E,$G304),IF($B304="RAB Short",SUMIFS('RAB Prices Short'!AF:AF,'RAB Prices Short'!$B:$B,'All Prices combined'!$D304,'RAB Prices Short'!$E:$E,'All Prices combined'!$G304),IF($B304="RAB Long",SUMIFS('RAB Prices Long'!AF:AF,'RAB Prices Long'!$B:$B,'All Prices combined'!$D304,'RAB Prices Long'!$E:$E,'All Prices combined'!$G304)))),2)</f>
        <v>11.4</v>
      </c>
      <c r="AD304" s="2">
        <f>ROUND(IF($B304="Annuity",SUMIFS('Annuity Prices'!AG:AG,'Annuity Prices'!$B:$B,$D304,'Annuity Prices'!$E:$E,$G304),IF($B304="RAB Short",SUMIFS('RAB Prices Short'!AG:AG,'RAB Prices Short'!$B:$B,'All Prices combined'!$D304,'RAB Prices Short'!$E:$E,'All Prices combined'!$G304),IF($B304="RAB Long",SUMIFS('RAB Prices Long'!AG:AG,'RAB Prices Long'!$B:$B,'All Prices combined'!$D304,'RAB Prices Long'!$E:$E,'All Prices combined'!$G304)))),2)</f>
        <v>11.68</v>
      </c>
      <c r="AE304" s="2">
        <f>ROUND(IF($B304="Annuity",SUMIFS('Annuity Prices'!AH:AH,'Annuity Prices'!$B:$B,$D304,'Annuity Prices'!$E:$E,$G304),IF($B304="RAB Short",SUMIFS('RAB Prices Short'!AH:AH,'RAB Prices Short'!$B:$B,'All Prices combined'!$D304,'RAB Prices Short'!$E:$E,'All Prices combined'!$G304),IF($B304="RAB Long",SUMIFS('RAB Prices Long'!AH:AH,'RAB Prices Long'!$B:$B,'All Prices combined'!$D304,'RAB Prices Long'!$E:$E,'All Prices combined'!$G304)))),2)</f>
        <v>11.98</v>
      </c>
      <c r="AF304" s="2">
        <f>ROUND(IF($B304="Annuity",SUMIFS('Annuity Prices'!AI:AI,'Annuity Prices'!$B:$B,$D304,'Annuity Prices'!$E:$E,$G304),IF($B304="RAB Short",SUMIFS('RAB Prices Short'!AI:AI,'RAB Prices Short'!$B:$B,'All Prices combined'!$D304,'RAB Prices Short'!$E:$E,'All Prices combined'!$G304),IF($B304="RAB Long",SUMIFS('RAB Prices Long'!AI:AI,'RAB Prices Long'!$B:$B,'All Prices combined'!$D304,'RAB Prices Long'!$E:$E,'All Prices combined'!$G304)))),2)</f>
        <v>12.28</v>
      </c>
      <c r="AG304" s="2">
        <f>ROUND(IF($B304="Annuity",SUMIFS('Annuity Prices'!AJ:AJ,'Annuity Prices'!$B:$B,$D304,'Annuity Prices'!$E:$E,$G304),IF($B304="RAB Short",SUMIFS('RAB Prices Short'!AJ:AJ,'RAB Prices Short'!$B:$B,'All Prices combined'!$D304,'RAB Prices Short'!$E:$E,'All Prices combined'!$G304),IF($B304="RAB Long",SUMIFS('RAB Prices Long'!AJ:AJ,'RAB Prices Long'!$B:$B,'All Prices combined'!$D304,'RAB Prices Long'!$E:$E,'All Prices combined'!$G304)))),2)</f>
        <v>12.52</v>
      </c>
      <c r="AH304" s="2">
        <f>ROUND(IF($B304="Annuity",SUMIFS('Annuity Prices'!AK:AK,'Annuity Prices'!$B:$B,$D304,'Annuity Prices'!$E:$E,$G304),IF($B304="RAB Short",SUMIFS('RAB Prices Short'!AK:AK,'RAB Prices Short'!$B:$B,'All Prices combined'!$D304,'RAB Prices Short'!$E:$E,'All Prices combined'!$G304),IF($B304="RAB Long",SUMIFS('RAB Prices Long'!AK:AK,'RAB Prices Long'!$B:$B,'All Prices combined'!$D304,'RAB Prices Long'!$E:$E,'All Prices combined'!$G304)))),2)</f>
        <v>12.83</v>
      </c>
      <c r="AI304" s="2">
        <f>ROUND(IF($B304="Annuity",SUMIFS('Annuity Prices'!AL:AL,'Annuity Prices'!$B:$B,$D304,'Annuity Prices'!$E:$E,$G304),IF($B304="RAB Short",SUMIFS('RAB Prices Short'!AL:AL,'RAB Prices Short'!$B:$B,'All Prices combined'!$D304,'RAB Prices Short'!$E:$E,'All Prices combined'!$G304),IF($B304="RAB Long",SUMIFS('RAB Prices Long'!AL:AL,'RAB Prices Long'!$B:$B,'All Prices combined'!$D304,'RAB Prices Long'!$E:$E,'All Prices combined'!$G304)))),2)</f>
        <v>13.15</v>
      </c>
      <c r="AJ304" s="2">
        <f>ROUND(IF($B304="Annuity",SUMIFS('Annuity Prices'!AM:AM,'Annuity Prices'!$B:$B,$D304,'Annuity Prices'!$E:$E,$G304),IF($B304="RAB Short",SUMIFS('RAB Prices Short'!AM:AM,'RAB Prices Short'!$B:$B,'All Prices combined'!$D304,'RAB Prices Short'!$E:$E,'All Prices combined'!$G304),IF($B304="RAB Long",SUMIFS('RAB Prices Long'!AM:AM,'RAB Prices Long'!$B:$B,'All Prices combined'!$D304,'RAB Prices Long'!$E:$E,'All Prices combined'!$G304)))),2)</f>
        <v>13.48</v>
      </c>
      <c r="AK304" s="2">
        <f>ROUND(IF($B304="Annuity",SUMIFS('Annuity Prices'!AN:AN,'Annuity Prices'!$B:$B,$D304,'Annuity Prices'!$E:$E,$G304),IF($B304="RAB Short",SUMIFS('RAB Prices Short'!AN:AN,'RAB Prices Short'!$B:$B,'All Prices combined'!$D304,'RAB Prices Short'!$E:$E,'All Prices combined'!$G304),IF($B304="RAB Long",SUMIFS('RAB Prices Long'!AN:AN,'RAB Prices Long'!$B:$B,'All Prices combined'!$D304,'RAB Prices Long'!$E:$E,'All Prices combined'!$G304)))),2)</f>
        <v>13.75</v>
      </c>
      <c r="AL304" s="2">
        <f>ROUND(IF($B304="Annuity",SUMIFS('Annuity Prices'!AO:AO,'Annuity Prices'!$B:$B,$D304,'Annuity Prices'!$E:$E,$G304),IF($B304="RAB Short",SUMIFS('RAB Prices Short'!AO:AO,'RAB Prices Short'!$B:$B,'All Prices combined'!$D304,'RAB Prices Short'!$E:$E,'All Prices combined'!$G304),IF($B304="RAB Long",SUMIFS('RAB Prices Long'!AO:AO,'RAB Prices Long'!$B:$B,'All Prices combined'!$D304,'RAB Prices Long'!$E:$E,'All Prices combined'!$G304)))),2)</f>
        <v>14.09</v>
      </c>
      <c r="AM304" s="2">
        <f>ROUND(IF($B304="Annuity",SUMIFS('Annuity Prices'!AP:AP,'Annuity Prices'!$B:$B,$D304,'Annuity Prices'!$E:$E,$G304),IF($B304="RAB Short",SUMIFS('RAB Prices Short'!AP:AP,'RAB Prices Short'!$B:$B,'All Prices combined'!$D304,'RAB Prices Short'!$E:$E,'All Prices combined'!$G304),IF($B304="RAB Long",SUMIFS('RAB Prices Long'!AP:AP,'RAB Prices Long'!$B:$B,'All Prices combined'!$D304,'RAB Prices Long'!$E:$E,'All Prices combined'!$G304)))),2)</f>
        <v>14.44</v>
      </c>
      <c r="AN304" s="2">
        <f>ROUND(IF($B304="Annuity",SUMIFS('Annuity Prices'!AQ:AQ,'Annuity Prices'!$B:$B,$D304,'Annuity Prices'!$E:$E,$G304),IF($B304="RAB Short",SUMIFS('RAB Prices Short'!AQ:AQ,'RAB Prices Short'!$B:$B,'All Prices combined'!$D304,'RAB Prices Short'!$E:$E,'All Prices combined'!$G304),IF($B304="RAB Long",SUMIFS('RAB Prices Long'!AQ:AQ,'RAB Prices Long'!$B:$B,'All Prices combined'!$D304,'RAB Prices Long'!$E:$E,'All Prices combined'!$G304)))),2)</f>
        <v>14.81</v>
      </c>
      <c r="AO304" s="2">
        <f>ROUND(IF($B304="Annuity",SUMIFS('Annuity Prices'!AR:AR,'Annuity Prices'!$B:$B,$D304,'Annuity Prices'!$E:$E,$G304),IF($B304="RAB Short",SUMIFS('RAB Prices Short'!AR:AR,'RAB Prices Short'!$B:$B,'All Prices combined'!$D304,'RAB Prices Short'!$E:$E,'All Prices combined'!$G304),IF($B304="RAB Long",SUMIFS('RAB Prices Long'!AR:AR,'RAB Prices Long'!$B:$B,'All Prices combined'!$D304,'RAB Prices Long'!$E:$E,'All Prices combined'!$G304)))),2)</f>
        <v>0</v>
      </c>
      <c r="AP304" s="2">
        <f>ROUND(IF($B304="Annuity",SUMIFS('Annuity Prices'!AS:AS,'Annuity Prices'!$B:$B,$D304,'Annuity Prices'!$E:$E,$G304),IF($B304="RAB Short",SUMIFS('RAB Prices Short'!AS:AS,'RAB Prices Short'!$B:$B,'All Prices combined'!$D304,'RAB Prices Short'!$E:$E,'All Prices combined'!$G304),IF($B304="RAB Long",SUMIFS('RAB Prices Long'!AS:AS,'RAB Prices Long'!$B:$B,'All Prices combined'!$D304,'RAB Prices Long'!$E:$E,'All Prices combined'!$G304)))),2)</f>
        <v>0</v>
      </c>
      <c r="AQ304" s="2">
        <f>ROUND(IF($B304="Annuity",SUMIFS('Annuity Prices'!AT:AT,'Annuity Prices'!$B:$B,$D304,'Annuity Prices'!$E:$E,$G304),IF($B304="RAB Short",SUMIFS('RAB Prices Short'!AT:AT,'RAB Prices Short'!$B:$B,'All Prices combined'!$D304,'RAB Prices Short'!$E:$E,'All Prices combined'!$G304),IF($B304="RAB Long",SUMIFS('RAB Prices Long'!AT:AT,'RAB Prices Long'!$B:$B,'All Prices combined'!$D304,'RAB Prices Long'!$E:$E,'All Prices combined'!$G304)))),2)</f>
        <v>6.37</v>
      </c>
      <c r="AR304" s="2">
        <f>ROUND(IF($B304="Annuity",SUMIFS('Annuity Prices'!AU:AU,'Annuity Prices'!$B:$B,$D304,'Annuity Prices'!$E:$E,$G304),IF($B304="RAB Short",SUMIFS('RAB Prices Short'!AU:AU,'RAB Prices Short'!$B:$B,'All Prices combined'!$D304,'RAB Prices Short'!$E:$E,'All Prices combined'!$G304),IF($B304="RAB Long",SUMIFS('RAB Prices Long'!AU:AU,'RAB Prices Long'!$B:$B,'All Prices combined'!$D304,'RAB Prices Long'!$E:$E,'All Prices combined'!$G304)))),2)</f>
        <v>7.46</v>
      </c>
      <c r="AS304" s="2">
        <f>ROUND(IF($B304="Annuity",SUMIFS('Annuity Prices'!AV:AV,'Annuity Prices'!$B:$B,$D304,'Annuity Prices'!$E:$E,$G304),IF($B304="RAB Short",SUMIFS('RAB Prices Short'!AV:AV,'RAB Prices Short'!$B:$B,'All Prices combined'!$D304,'RAB Prices Short'!$E:$E,'All Prices combined'!$G304),IF($B304="RAB Long",SUMIFS('RAB Prices Long'!AV:AV,'RAB Prices Long'!$B:$B,'All Prices combined'!$D304,'RAB Prices Long'!$E:$E,'All Prices combined'!$G304)))),2)</f>
        <v>7.67</v>
      </c>
      <c r="AT304" s="2">
        <f>ROUND(IF($B304="Annuity",SUMIFS('Annuity Prices'!AW:AW,'Annuity Prices'!$B:$B,$D304,'Annuity Prices'!$E:$E,$G304),IF($B304="RAB Short",SUMIFS('RAB Prices Short'!AW:AW,'RAB Prices Short'!$B:$B,'All Prices combined'!$D304,'RAB Prices Short'!$E:$E,'All Prices combined'!$G304),IF($B304="RAB Long",SUMIFS('RAB Prices Long'!AW:AW,'RAB Prices Long'!$B:$B,'All Prices combined'!$D304,'RAB Prices Long'!$E:$E,'All Prices combined'!$G304)))),2)</f>
        <v>7.84</v>
      </c>
      <c r="AU304" s="2">
        <f>ROUND(IF($B304="Annuity",SUMIFS('Annuity Prices'!AX:AX,'Annuity Prices'!$B:$B,$D304,'Annuity Prices'!$E:$E,$G304),IF($B304="RAB Short",SUMIFS('RAB Prices Short'!AX:AX,'RAB Prices Short'!$B:$B,'All Prices combined'!$D304,'RAB Prices Short'!$E:$E,'All Prices combined'!$G304),IF($B304="RAB Long",SUMIFS('RAB Prices Long'!AX:AX,'RAB Prices Long'!$B:$B,'All Prices combined'!$D304,'RAB Prices Long'!$E:$E,'All Prices combined'!$G304)))),2)</f>
        <v>8.0299999999999994</v>
      </c>
      <c r="AV304" s="2">
        <f>ROUND(IF($B304="Annuity",SUMIFS('Annuity Prices'!AY:AY,'Annuity Prices'!$B:$B,$D304,'Annuity Prices'!$E:$E,$G304),IF($B304="RAB Short",SUMIFS('RAB Prices Short'!AY:AY,'RAB Prices Short'!$B:$B,'All Prices combined'!$D304,'RAB Prices Short'!$E:$E,'All Prices combined'!$G304),IF($B304="RAB Long",SUMIFS('RAB Prices Long'!AY:AY,'RAB Prices Long'!$B:$B,'All Prices combined'!$D304,'RAB Prices Long'!$E:$E,'All Prices combined'!$G304)))),2)</f>
        <v>8.23</v>
      </c>
      <c r="AW304" s="2">
        <f>ROUND(IF($B304="Annuity",SUMIFS('Annuity Prices'!AZ:AZ,'Annuity Prices'!$B:$B,$D304,'Annuity Prices'!$E:$E,$G304),IF($B304="RAB Short",SUMIFS('RAB Prices Short'!AZ:AZ,'RAB Prices Short'!$B:$B,'All Prices combined'!$D304,'RAB Prices Short'!$E:$E,'All Prices combined'!$G304),IF($B304="RAB Long",SUMIFS('RAB Prices Long'!AZ:AZ,'RAB Prices Long'!$B:$B,'All Prices combined'!$D304,'RAB Prices Long'!$E:$E,'All Prices combined'!$G304)))),2)</f>
        <v>8.44</v>
      </c>
      <c r="AX304" s="2">
        <f>ROUND(IF($B304="Annuity",SUMIFS('Annuity Prices'!BA:BA,'Annuity Prices'!$B:$B,$D304,'Annuity Prices'!$E:$E,$G304),IF($B304="RAB Short",SUMIFS('RAB Prices Short'!BA:BA,'RAB Prices Short'!$B:$B,'All Prices combined'!$D304,'RAB Prices Short'!$E:$E,'All Prices combined'!$G304),IF($B304="RAB Long",SUMIFS('RAB Prices Long'!BA:BA,'RAB Prices Long'!$B:$B,'All Prices combined'!$D304,'RAB Prices Long'!$E:$E,'All Prices combined'!$G304)))),2)</f>
        <v>8.61</v>
      </c>
      <c r="AY304" s="2">
        <f>ROUND(IF($B304="Annuity",SUMIFS('Annuity Prices'!BB:BB,'Annuity Prices'!$B:$B,$D304,'Annuity Prices'!$E:$E,$G304),IF($B304="RAB Short",SUMIFS('RAB Prices Short'!BB:BB,'RAB Prices Short'!$B:$B,'All Prices combined'!$D304,'RAB Prices Short'!$E:$E,'All Prices combined'!$G304),IF($B304="RAB Long",SUMIFS('RAB Prices Long'!BB:BB,'RAB Prices Long'!$B:$B,'All Prices combined'!$D304,'RAB Prices Long'!$E:$E,'All Prices combined'!$G304)))),2)</f>
        <v>8.82</v>
      </c>
      <c r="AZ304" s="2">
        <f>ROUND(IF($B304="Annuity",SUMIFS('Annuity Prices'!BC:BC,'Annuity Prices'!$B:$B,$D304,'Annuity Prices'!$E:$E,$G304),IF($B304="RAB Short",SUMIFS('RAB Prices Short'!BC:BC,'RAB Prices Short'!$B:$B,'All Prices combined'!$D304,'RAB Prices Short'!$E:$E,'All Prices combined'!$G304),IF($B304="RAB Long",SUMIFS('RAB Prices Long'!BC:BC,'RAB Prices Long'!$B:$B,'All Prices combined'!$D304,'RAB Prices Long'!$E:$E,'All Prices combined'!$G304)))),2)</f>
        <v>9.0399999999999991</v>
      </c>
      <c r="BA304" s="2">
        <f>ROUND(IF($B304="Annuity",SUMIFS('Annuity Prices'!BD:BD,'Annuity Prices'!$B:$B,$D304,'Annuity Prices'!$E:$E,$G304),IF($B304="RAB Short",SUMIFS('RAB Prices Short'!BD:BD,'RAB Prices Short'!$B:$B,'All Prices combined'!$D304,'RAB Prices Short'!$E:$E,'All Prices combined'!$G304),IF($B304="RAB Long",SUMIFS('RAB Prices Long'!BD:BD,'RAB Prices Long'!$B:$B,'All Prices combined'!$D304,'RAB Prices Long'!$E:$E,'All Prices combined'!$G304)))),2)</f>
        <v>9.27</v>
      </c>
      <c r="BB304" s="2">
        <f>ROUND(IF($B304="Annuity",SUMIFS('Annuity Prices'!BE:BE,'Annuity Prices'!$B:$B,$D304,'Annuity Prices'!$E:$E,$G304),IF($B304="RAB Short",SUMIFS('RAB Prices Short'!BE:BE,'RAB Prices Short'!$B:$B,'All Prices combined'!$D304,'RAB Prices Short'!$E:$E,'All Prices combined'!$G304),IF($B304="RAB Long",SUMIFS('RAB Prices Long'!BE:BE,'RAB Prices Long'!$B:$B,'All Prices combined'!$D304,'RAB Prices Long'!$E:$E,'All Prices combined'!$G304)))),2)</f>
        <v>9.4499999999999993</v>
      </c>
      <c r="BC304" s="2">
        <f>ROUND(IF($B304="Annuity",SUMIFS('Annuity Prices'!BF:BF,'Annuity Prices'!$B:$B,$D304,'Annuity Prices'!$E:$E,$G304),IF($B304="RAB Short",SUMIFS('RAB Prices Short'!BF:BF,'RAB Prices Short'!$B:$B,'All Prices combined'!$D304,'RAB Prices Short'!$E:$E,'All Prices combined'!$G304),IF($B304="RAB Long",SUMIFS('RAB Prices Long'!BF:BF,'RAB Prices Long'!$B:$B,'All Prices combined'!$D304,'RAB Prices Long'!$E:$E,'All Prices combined'!$G304)))),2)</f>
        <v>9.69</v>
      </c>
      <c r="BD304" s="2">
        <f>ROUND(IF($B304="Annuity",SUMIFS('Annuity Prices'!BG:BG,'Annuity Prices'!$B:$B,$D304,'Annuity Prices'!$E:$E,$G304),IF($B304="RAB Short",SUMIFS('RAB Prices Short'!BG:BG,'RAB Prices Short'!$B:$B,'All Prices combined'!$D304,'RAB Prices Short'!$E:$E,'All Prices combined'!$G304),IF($B304="RAB Long",SUMIFS('RAB Prices Long'!BG:BG,'RAB Prices Long'!$B:$B,'All Prices combined'!$D304,'RAB Prices Long'!$E:$E,'All Prices combined'!$G304)))),2)</f>
        <v>9.93</v>
      </c>
      <c r="BE304" s="2">
        <f>ROUND(IF($B304="Annuity",SUMIFS('Annuity Prices'!BH:BH,'Annuity Prices'!$B:$B,$D304,'Annuity Prices'!$E:$E,$G304),IF($B304="RAB Short",SUMIFS('RAB Prices Short'!BH:BH,'RAB Prices Short'!$B:$B,'All Prices combined'!$D304,'RAB Prices Short'!$E:$E,'All Prices combined'!$G304),IF($B304="RAB Long",SUMIFS('RAB Prices Long'!BH:BH,'RAB Prices Long'!$B:$B,'All Prices combined'!$D304,'RAB Prices Long'!$E:$E,'All Prices combined'!$G304)))),2)</f>
        <v>10.18</v>
      </c>
      <c r="BF304" s="2">
        <f>ROUND(IF($B304="Annuity",SUMIFS('Annuity Prices'!BI:BI,'Annuity Prices'!$B:$B,$D304,'Annuity Prices'!$E:$E,$G304),IF($B304="RAB Short",SUMIFS('RAB Prices Short'!BI:BI,'RAB Prices Short'!$B:$B,'All Prices combined'!$D304,'RAB Prices Short'!$E:$E,'All Prices combined'!$G304),IF($B304="RAB Long",SUMIFS('RAB Prices Long'!BI:BI,'RAB Prices Long'!$B:$B,'All Prices combined'!$D304,'RAB Prices Long'!$E:$E,'All Prices combined'!$G304)))),2)</f>
        <v>10.38</v>
      </c>
      <c r="BG304" s="2">
        <f>ROUND(IF($B304="Annuity",SUMIFS('Annuity Prices'!BJ:BJ,'Annuity Prices'!$B:$B,$D304,'Annuity Prices'!$E:$E,$G304),IF($B304="RAB Short",SUMIFS('RAB Prices Short'!BJ:BJ,'RAB Prices Short'!$B:$B,'All Prices combined'!$D304,'RAB Prices Short'!$E:$E,'All Prices combined'!$G304),IF($B304="RAB Long",SUMIFS('RAB Prices Long'!BJ:BJ,'RAB Prices Long'!$B:$B,'All Prices combined'!$D304,'RAB Prices Long'!$E:$E,'All Prices combined'!$G304)))),2)</f>
        <v>10.64</v>
      </c>
      <c r="BH304" s="2">
        <f>ROUND(IF($B304="Annuity",SUMIFS('Annuity Prices'!BK:BK,'Annuity Prices'!$B:$B,$D304,'Annuity Prices'!$E:$E,$G304),IF($B304="RAB Short",SUMIFS('RAB Prices Short'!BK:BK,'RAB Prices Short'!$B:$B,'All Prices combined'!$D304,'RAB Prices Short'!$E:$E,'All Prices combined'!$G304),IF($B304="RAB Long",SUMIFS('RAB Prices Long'!BK:BK,'RAB Prices Long'!$B:$B,'All Prices combined'!$D304,'RAB Prices Long'!$E:$E,'All Prices combined'!$G304)))),2)</f>
        <v>10.91</v>
      </c>
      <c r="BI304" s="2">
        <f>ROUND(IF($B304="Annuity",SUMIFS('Annuity Prices'!BL:BL,'Annuity Prices'!$B:$B,$D304,'Annuity Prices'!$E:$E,$G304),IF($B304="RAB Short",SUMIFS('RAB Prices Short'!BL:BL,'RAB Prices Short'!$B:$B,'All Prices combined'!$D304,'RAB Prices Short'!$E:$E,'All Prices combined'!$G304),IF($B304="RAB Long",SUMIFS('RAB Prices Long'!BL:BL,'RAB Prices Long'!$B:$B,'All Prices combined'!$D304,'RAB Prices Long'!$E:$E,'All Prices combined'!$G304)))),2)</f>
        <v>11.18</v>
      </c>
      <c r="BJ304" s="2">
        <f>ROUND(IF($B304="Annuity",SUMIFS('Annuity Prices'!BM:BM,'Annuity Prices'!$B:$B,$D304,'Annuity Prices'!$E:$E,$G304),IF($B304="RAB Short",SUMIFS('RAB Prices Short'!BM:BM,'RAB Prices Short'!$B:$B,'All Prices combined'!$D304,'RAB Prices Short'!$E:$E,'All Prices combined'!$G304),IF($B304="RAB Long",SUMIFS('RAB Prices Long'!BM:BM,'RAB Prices Long'!$B:$B,'All Prices combined'!$D304,'RAB Prices Long'!$E:$E,'All Prices combined'!$G304)))),2)</f>
        <v>11.4</v>
      </c>
      <c r="BK304" s="2">
        <f>ROUND(IF($B304="Annuity",SUMIFS('Annuity Prices'!BN:BN,'Annuity Prices'!$B:$B,$D304,'Annuity Prices'!$E:$E,$G304),IF($B304="RAB Short",SUMIFS('RAB Prices Short'!BN:BN,'RAB Prices Short'!$B:$B,'All Prices combined'!$D304,'RAB Prices Short'!$E:$E,'All Prices combined'!$G304),IF($B304="RAB Long",SUMIFS('RAB Prices Long'!BN:BN,'RAB Prices Long'!$B:$B,'All Prices combined'!$D304,'RAB Prices Long'!$E:$E,'All Prices combined'!$G304)))),2)</f>
        <v>11.68</v>
      </c>
      <c r="BL304" s="2">
        <f>ROUND(IF($B304="Annuity",SUMIFS('Annuity Prices'!BO:BO,'Annuity Prices'!$B:$B,$D304,'Annuity Prices'!$E:$E,$G304),IF($B304="RAB Short",SUMIFS('RAB Prices Short'!BO:BO,'RAB Prices Short'!$B:$B,'All Prices combined'!$D304,'RAB Prices Short'!$E:$E,'All Prices combined'!$G304),IF($B304="RAB Long",SUMIFS('RAB Prices Long'!BO:BO,'RAB Prices Long'!$B:$B,'All Prices combined'!$D304,'RAB Prices Long'!$E:$E,'All Prices combined'!$G304)))),2)</f>
        <v>11.98</v>
      </c>
      <c r="BM304" s="2">
        <f>ROUND(IF($B304="Annuity",SUMIFS('Annuity Prices'!BP:BP,'Annuity Prices'!$B:$B,$D304,'Annuity Prices'!$E:$E,$G304),IF($B304="RAB Short",SUMIFS('RAB Prices Short'!BP:BP,'RAB Prices Short'!$B:$B,'All Prices combined'!$D304,'RAB Prices Short'!$E:$E,'All Prices combined'!$G304),IF($B304="RAB Long",SUMIFS('RAB Prices Long'!BP:BP,'RAB Prices Long'!$B:$B,'All Prices combined'!$D304,'RAB Prices Long'!$E:$E,'All Prices combined'!$G304)))),2)</f>
        <v>12.28</v>
      </c>
      <c r="BN304" s="2">
        <f>ROUND(IF($B304="Annuity",SUMIFS('Annuity Prices'!BQ:BQ,'Annuity Prices'!$B:$B,$D304,'Annuity Prices'!$E:$E,$G304),IF($B304="RAB Short",SUMIFS('RAB Prices Short'!BQ:BQ,'RAB Prices Short'!$B:$B,'All Prices combined'!$D304,'RAB Prices Short'!$E:$E,'All Prices combined'!$G304),IF($B304="RAB Long",SUMIFS('RAB Prices Long'!BQ:BQ,'RAB Prices Long'!$B:$B,'All Prices combined'!$D304,'RAB Prices Long'!$E:$E,'All Prices combined'!$G304)))),2)</f>
        <v>12.52</v>
      </c>
      <c r="BO304" s="2">
        <f>ROUND(IF($B304="Annuity",SUMIFS('Annuity Prices'!BR:BR,'Annuity Prices'!$B:$B,$D304,'Annuity Prices'!$E:$E,$G304),IF($B304="RAB Short",SUMIFS('RAB Prices Short'!BR:BR,'RAB Prices Short'!$B:$B,'All Prices combined'!$D304,'RAB Prices Short'!$E:$E,'All Prices combined'!$G304),IF($B304="RAB Long",SUMIFS('RAB Prices Long'!BR:BR,'RAB Prices Long'!$B:$B,'All Prices combined'!$D304,'RAB Prices Long'!$E:$E,'All Prices combined'!$G304)))),2)</f>
        <v>12.83</v>
      </c>
      <c r="BP304" s="2">
        <f>ROUND(IF($B304="Annuity",SUMIFS('Annuity Prices'!BS:BS,'Annuity Prices'!$B:$B,$D304,'Annuity Prices'!$E:$E,$G304),IF($B304="RAB Short",SUMIFS('RAB Prices Short'!BS:BS,'RAB Prices Short'!$B:$B,'All Prices combined'!$D304,'RAB Prices Short'!$E:$E,'All Prices combined'!$G304),IF($B304="RAB Long",SUMIFS('RAB Prices Long'!BS:BS,'RAB Prices Long'!$B:$B,'All Prices combined'!$D304,'RAB Prices Long'!$E:$E,'All Prices combined'!$G304)))),2)</f>
        <v>13.15</v>
      </c>
      <c r="BQ304" s="2">
        <f>ROUND(IF($B304="Annuity",SUMIFS('Annuity Prices'!BT:BT,'Annuity Prices'!$B:$B,$D304,'Annuity Prices'!$E:$E,$G304),IF($B304="RAB Short",SUMIFS('RAB Prices Short'!BT:BT,'RAB Prices Short'!$B:$B,'All Prices combined'!$D304,'RAB Prices Short'!$E:$E,'All Prices combined'!$G304),IF($B304="RAB Long",SUMIFS('RAB Prices Long'!BT:BT,'RAB Prices Long'!$B:$B,'All Prices combined'!$D304,'RAB Prices Long'!$E:$E,'All Prices combined'!$G304)))),2)</f>
        <v>13.48</v>
      </c>
      <c r="BR304" s="2">
        <f>ROUND(IF($B304="Annuity",SUMIFS('Annuity Prices'!BU:BU,'Annuity Prices'!$B:$B,$D304,'Annuity Prices'!$E:$E,$G304),IF($B304="RAB Short",SUMIFS('RAB Prices Short'!BU:BU,'RAB Prices Short'!$B:$B,'All Prices combined'!$D304,'RAB Prices Short'!$E:$E,'All Prices combined'!$G304),IF($B304="RAB Long",SUMIFS('RAB Prices Long'!BU:BU,'RAB Prices Long'!$B:$B,'All Prices combined'!$D304,'RAB Prices Long'!$E:$E,'All Prices combined'!$G304)))),2)</f>
        <v>13.75</v>
      </c>
      <c r="BS304" s="2">
        <f>ROUND(IF($B304="Annuity",SUMIFS('Annuity Prices'!BV:BV,'Annuity Prices'!$B:$B,$D304,'Annuity Prices'!$E:$E,$G304),IF($B304="RAB Short",SUMIFS('RAB Prices Short'!BV:BV,'RAB Prices Short'!$B:$B,'All Prices combined'!$D304,'RAB Prices Short'!$E:$E,'All Prices combined'!$G304),IF($B304="RAB Long",SUMIFS('RAB Prices Long'!BV:BV,'RAB Prices Long'!$B:$B,'All Prices combined'!$D304,'RAB Prices Long'!$E:$E,'All Prices combined'!$G304)))),2)</f>
        <v>14.09</v>
      </c>
      <c r="BT304" s="2">
        <f>ROUND(IF($B304="Annuity",SUMIFS('Annuity Prices'!BW:BW,'Annuity Prices'!$B:$B,$D304,'Annuity Prices'!$E:$E,$G304),IF($B304="RAB Short",SUMIFS('RAB Prices Short'!BW:BW,'RAB Prices Short'!$B:$B,'All Prices combined'!$D304,'RAB Prices Short'!$E:$E,'All Prices combined'!$G304),IF($B304="RAB Long",SUMIFS('RAB Prices Long'!BW:BW,'RAB Prices Long'!$B:$B,'All Prices combined'!$D304,'RAB Prices Long'!$E:$E,'All Prices combined'!$G304)))),2)</f>
        <v>14.44</v>
      </c>
      <c r="BU304" s="2">
        <f>ROUND(IF($B304="Annuity",SUMIFS('Annuity Prices'!BX:BX,'Annuity Prices'!$B:$B,$D304,'Annuity Prices'!$E:$E,$G304),IF($B304="RAB Short",SUMIFS('RAB Prices Short'!BX:BX,'RAB Prices Short'!$B:$B,'All Prices combined'!$D304,'RAB Prices Short'!$E:$E,'All Prices combined'!$G304),IF($B304="RAB Long",SUMIFS('RAB Prices Long'!BX:BX,'RAB Prices Long'!$B:$B,'All Prices combined'!$D304,'RAB Prices Long'!$E:$E,'All Prices combined'!$G304)))),2)</f>
        <v>14.81</v>
      </c>
    </row>
    <row r="305" spans="2:73" x14ac:dyDescent="0.25">
      <c r="B305" t="s">
        <v>44</v>
      </c>
      <c r="C305">
        <v>21</v>
      </c>
      <c r="E305" t="s">
        <v>190</v>
      </c>
      <c r="G305" t="s">
        <v>192</v>
      </c>
      <c r="I305" s="2">
        <f>ROUND(IF($B305="Annuity",SUMIFS('Annuity Prices'!L:L,'Annuity Prices'!$B:$B,$D305,'Annuity Prices'!$E:$E,$G305),IF($B305="RAB Short",SUMIFS('RAB Prices Short'!L:L,'RAB Prices Short'!$B:$B,'All Prices combined'!$D305,'RAB Prices Short'!$E:$E,'All Prices combined'!$G305),IF($B305="RAB Long",SUMIFS('RAB Prices Long'!L:L,'RAB Prices Long'!$B:$B,'All Prices combined'!$D305,'RAB Prices Long'!$E:$E,'All Prices combined'!$G305)))),2)</f>
        <v>0</v>
      </c>
      <c r="J305" s="2">
        <f>ROUND(IF($B305="Annuity",SUMIFS('Annuity Prices'!M:M,'Annuity Prices'!$B:$B,$D305,'Annuity Prices'!$E:$E,$G305),IF($B305="RAB Short",SUMIFS('RAB Prices Short'!M:M,'RAB Prices Short'!$B:$B,'All Prices combined'!$D305,'RAB Prices Short'!$E:$E,'All Prices combined'!$G305),IF($B305="RAB Long",SUMIFS('RAB Prices Long'!M:M,'RAB Prices Long'!$B:$B,'All Prices combined'!$D305,'RAB Prices Long'!$E:$E,'All Prices combined'!$G305)))),2)</f>
        <v>0</v>
      </c>
      <c r="K305" s="2">
        <f>ROUND(IF($B305="Annuity",SUMIFS('Annuity Prices'!N:N,'Annuity Prices'!$B:$B,$D305,'Annuity Prices'!$E:$E,$G305),IF($B305="RAB Short",SUMIFS('RAB Prices Short'!N:N,'RAB Prices Short'!$B:$B,'All Prices combined'!$D305,'RAB Prices Short'!$E:$E,'All Prices combined'!$G305),IF($B305="RAB Long",SUMIFS('RAB Prices Long'!N:N,'RAB Prices Long'!$B:$B,'All Prices combined'!$D305,'RAB Prices Long'!$E:$E,'All Prices combined'!$G305)))),2)</f>
        <v>0</v>
      </c>
      <c r="L305" s="2">
        <f>ROUND(IF($B305="Annuity",SUMIFS('Annuity Prices'!O:O,'Annuity Prices'!$B:$B,$D305,'Annuity Prices'!$E:$E,$G305),IF($B305="RAB Short",SUMIFS('RAB Prices Short'!O:O,'RAB Prices Short'!$B:$B,'All Prices combined'!$D305,'RAB Prices Short'!$E:$E,'All Prices combined'!$G305),IF($B305="RAB Long",SUMIFS('RAB Prices Long'!O:O,'RAB Prices Long'!$B:$B,'All Prices combined'!$D305,'RAB Prices Long'!$E:$E,'All Prices combined'!$G305)))),2)</f>
        <v>0</v>
      </c>
      <c r="M305" s="2">
        <f>ROUND(IF($B305="Annuity",SUMIFS('Annuity Prices'!P:P,'Annuity Prices'!$B:$B,$D305,'Annuity Prices'!$E:$E,$G305),IF($B305="RAB Short",SUMIFS('RAB Prices Short'!P:P,'RAB Prices Short'!$B:$B,'All Prices combined'!$D305,'RAB Prices Short'!$E:$E,'All Prices combined'!$G305),IF($B305="RAB Long",SUMIFS('RAB Prices Long'!P:P,'RAB Prices Long'!$B:$B,'All Prices combined'!$D305,'RAB Prices Long'!$E:$E,'All Prices combined'!$G305)))),2)</f>
        <v>0</v>
      </c>
      <c r="N305" s="2">
        <f>ROUND(IF($B305="Annuity",SUMIFS('Annuity Prices'!Q:Q,'Annuity Prices'!$B:$B,$D305,'Annuity Prices'!$E:$E,$G305),IF($B305="RAB Short",SUMIFS('RAB Prices Short'!Q:Q,'RAB Prices Short'!$B:$B,'All Prices combined'!$D305,'RAB Prices Short'!$E:$E,'All Prices combined'!$G305),IF($B305="RAB Long",SUMIFS('RAB Prices Long'!Q:Q,'RAB Prices Long'!$B:$B,'All Prices combined'!$D305,'RAB Prices Long'!$E:$E,'All Prices combined'!$G305)))),2)</f>
        <v>0</v>
      </c>
      <c r="O305" s="2">
        <f>ROUND(IF($B305="Annuity",SUMIFS('Annuity Prices'!R:R,'Annuity Prices'!$B:$B,$D305,'Annuity Prices'!$E:$E,$G305),IF($B305="RAB Short",SUMIFS('RAB Prices Short'!R:R,'RAB Prices Short'!$B:$B,'All Prices combined'!$D305,'RAB Prices Short'!$E:$E,'All Prices combined'!$G305),IF($B305="RAB Long",SUMIFS('RAB Prices Long'!R:R,'RAB Prices Long'!$B:$B,'All Prices combined'!$D305,'RAB Prices Long'!$E:$E,'All Prices combined'!$G305)))),2)</f>
        <v>0</v>
      </c>
      <c r="P305" s="2">
        <f>ROUND(IF($B305="Annuity",SUMIFS('Annuity Prices'!S:S,'Annuity Prices'!$B:$B,$D305,'Annuity Prices'!$E:$E,$G305),IF($B305="RAB Short",SUMIFS('RAB Prices Short'!S:S,'RAB Prices Short'!$B:$B,'All Prices combined'!$D305,'RAB Prices Short'!$E:$E,'All Prices combined'!$G305),IF($B305="RAB Long",SUMIFS('RAB Prices Long'!S:S,'RAB Prices Long'!$B:$B,'All Prices combined'!$D305,'RAB Prices Long'!$E:$E,'All Prices combined'!$G305)))),2)</f>
        <v>0</v>
      </c>
      <c r="Q305" s="2">
        <f>ROUND(IF($B305="Annuity",SUMIFS('Annuity Prices'!T:T,'Annuity Prices'!$B:$B,$D305,'Annuity Prices'!$E:$E,$G305),IF($B305="RAB Short",SUMIFS('RAB Prices Short'!T:T,'RAB Prices Short'!$B:$B,'All Prices combined'!$D305,'RAB Prices Short'!$E:$E,'All Prices combined'!$G305),IF($B305="RAB Long",SUMIFS('RAB Prices Long'!T:T,'RAB Prices Long'!$B:$B,'All Prices combined'!$D305,'RAB Prices Long'!$E:$E,'All Prices combined'!$G305)))),2)</f>
        <v>0</v>
      </c>
      <c r="R305" s="2">
        <f>ROUND(IF($B305="Annuity",SUMIFS('Annuity Prices'!U:U,'Annuity Prices'!$B:$B,$D305,'Annuity Prices'!$E:$E,$G305),IF($B305="RAB Short",SUMIFS('RAB Prices Short'!U:U,'RAB Prices Short'!$B:$B,'All Prices combined'!$D305,'RAB Prices Short'!$E:$E,'All Prices combined'!$G305),IF($B305="RAB Long",SUMIFS('RAB Prices Long'!U:U,'RAB Prices Long'!$B:$B,'All Prices combined'!$D305,'RAB Prices Long'!$E:$E,'All Prices combined'!$G305)))),2)</f>
        <v>0</v>
      </c>
      <c r="S305" s="2">
        <f>ROUND(IF($B305="Annuity",SUMIFS('Annuity Prices'!V:V,'Annuity Prices'!$B:$B,$D305,'Annuity Prices'!$E:$E,$G305),IF($B305="RAB Short",SUMIFS('RAB Prices Short'!V:V,'RAB Prices Short'!$B:$B,'All Prices combined'!$D305,'RAB Prices Short'!$E:$E,'All Prices combined'!$G305),IF($B305="RAB Long",SUMIFS('RAB Prices Long'!V:V,'RAB Prices Long'!$B:$B,'All Prices combined'!$D305,'RAB Prices Long'!$E:$E,'All Prices combined'!$G305)))),2)</f>
        <v>0</v>
      </c>
      <c r="T305" s="2">
        <f>ROUND(IF($B305="Annuity",SUMIFS('Annuity Prices'!W:W,'Annuity Prices'!$B:$B,$D305,'Annuity Prices'!$E:$E,$G305),IF($B305="RAB Short",SUMIFS('RAB Prices Short'!W:W,'RAB Prices Short'!$B:$B,'All Prices combined'!$D305,'RAB Prices Short'!$E:$E,'All Prices combined'!$G305),IF($B305="RAB Long",SUMIFS('RAB Prices Long'!W:W,'RAB Prices Long'!$B:$B,'All Prices combined'!$D305,'RAB Prices Long'!$E:$E,'All Prices combined'!$G305)))),2)</f>
        <v>0</v>
      </c>
      <c r="U305" s="2">
        <f>ROUND(IF($B305="Annuity",SUMIFS('Annuity Prices'!X:X,'Annuity Prices'!$B:$B,$D305,'Annuity Prices'!$E:$E,$G305),IF($B305="RAB Short",SUMIFS('RAB Prices Short'!X:X,'RAB Prices Short'!$B:$B,'All Prices combined'!$D305,'RAB Prices Short'!$E:$E,'All Prices combined'!$G305),IF($B305="RAB Long",SUMIFS('RAB Prices Long'!X:X,'RAB Prices Long'!$B:$B,'All Prices combined'!$D305,'RAB Prices Long'!$E:$E,'All Prices combined'!$G305)))),2)</f>
        <v>0</v>
      </c>
      <c r="V305" s="2">
        <f>ROUND(IF($B305="Annuity",SUMIFS('Annuity Prices'!Y:Y,'Annuity Prices'!$B:$B,$D305,'Annuity Prices'!$E:$E,$G305),IF($B305="RAB Short",SUMIFS('RAB Prices Short'!Y:Y,'RAB Prices Short'!$B:$B,'All Prices combined'!$D305,'RAB Prices Short'!$E:$E,'All Prices combined'!$G305),IF($B305="RAB Long",SUMIFS('RAB Prices Long'!Y:Y,'RAB Prices Long'!$B:$B,'All Prices combined'!$D305,'RAB Prices Long'!$E:$E,'All Prices combined'!$G305)))),2)</f>
        <v>0</v>
      </c>
      <c r="W305" s="2">
        <f>ROUND(IF($B305="Annuity",SUMIFS('Annuity Prices'!Z:Z,'Annuity Prices'!$B:$B,$D305,'Annuity Prices'!$E:$E,$G305),IF($B305="RAB Short",SUMIFS('RAB Prices Short'!Z:Z,'RAB Prices Short'!$B:$B,'All Prices combined'!$D305,'RAB Prices Short'!$E:$E,'All Prices combined'!$G305),IF($B305="RAB Long",SUMIFS('RAB Prices Long'!Z:Z,'RAB Prices Long'!$B:$B,'All Prices combined'!$D305,'RAB Prices Long'!$E:$E,'All Prices combined'!$G305)))),2)</f>
        <v>0</v>
      </c>
      <c r="X305" s="2">
        <f>ROUND(IF($B305="Annuity",SUMIFS('Annuity Prices'!AA:AA,'Annuity Prices'!$B:$B,$D305,'Annuity Prices'!$E:$E,$G305),IF($B305="RAB Short",SUMIFS('RAB Prices Short'!AA:AA,'RAB Prices Short'!$B:$B,'All Prices combined'!$D305,'RAB Prices Short'!$E:$E,'All Prices combined'!$G305),IF($B305="RAB Long",SUMIFS('RAB Prices Long'!AA:AA,'RAB Prices Long'!$B:$B,'All Prices combined'!$D305,'RAB Prices Long'!$E:$E,'All Prices combined'!$G305)))),2)</f>
        <v>0</v>
      </c>
      <c r="Y305" s="2">
        <f>ROUND(IF($B305="Annuity",SUMIFS('Annuity Prices'!AB:AB,'Annuity Prices'!$B:$B,$D305,'Annuity Prices'!$E:$E,$G305),IF($B305="RAB Short",SUMIFS('RAB Prices Short'!AB:AB,'RAB Prices Short'!$B:$B,'All Prices combined'!$D305,'RAB Prices Short'!$E:$E,'All Prices combined'!$G305),IF($B305="RAB Long",SUMIFS('RAB Prices Long'!AB:AB,'RAB Prices Long'!$B:$B,'All Prices combined'!$D305,'RAB Prices Long'!$E:$E,'All Prices combined'!$G305)))),2)</f>
        <v>0</v>
      </c>
      <c r="Z305" s="2">
        <f>ROUND(IF($B305="Annuity",SUMIFS('Annuity Prices'!AC:AC,'Annuity Prices'!$B:$B,$D305,'Annuity Prices'!$E:$E,$G305),IF($B305="RAB Short",SUMIFS('RAB Prices Short'!AC:AC,'RAB Prices Short'!$B:$B,'All Prices combined'!$D305,'RAB Prices Short'!$E:$E,'All Prices combined'!$G305),IF($B305="RAB Long",SUMIFS('RAB Prices Long'!AC:AC,'RAB Prices Long'!$B:$B,'All Prices combined'!$D305,'RAB Prices Long'!$E:$E,'All Prices combined'!$G305)))),2)</f>
        <v>0</v>
      </c>
      <c r="AA305" s="2">
        <f>ROUND(IF($B305="Annuity",SUMIFS('Annuity Prices'!AD:AD,'Annuity Prices'!$B:$B,$D305,'Annuity Prices'!$E:$E,$G305),IF($B305="RAB Short",SUMIFS('RAB Prices Short'!AD:AD,'RAB Prices Short'!$B:$B,'All Prices combined'!$D305,'RAB Prices Short'!$E:$E,'All Prices combined'!$G305),IF($B305="RAB Long",SUMIFS('RAB Prices Long'!AD:AD,'RAB Prices Long'!$B:$B,'All Prices combined'!$D305,'RAB Prices Long'!$E:$E,'All Prices combined'!$G305)))),2)</f>
        <v>0</v>
      </c>
      <c r="AB305" s="2">
        <f>ROUND(IF($B305="Annuity",SUMIFS('Annuity Prices'!AE:AE,'Annuity Prices'!$B:$B,$D305,'Annuity Prices'!$E:$E,$G305),IF($B305="RAB Short",SUMIFS('RAB Prices Short'!AE:AE,'RAB Prices Short'!$B:$B,'All Prices combined'!$D305,'RAB Prices Short'!$E:$E,'All Prices combined'!$G305),IF($B305="RAB Long",SUMIFS('RAB Prices Long'!AE:AE,'RAB Prices Long'!$B:$B,'All Prices combined'!$D305,'RAB Prices Long'!$E:$E,'All Prices combined'!$G305)))),2)</f>
        <v>0</v>
      </c>
      <c r="AC305" s="2">
        <f>ROUND(IF($B305="Annuity",SUMIFS('Annuity Prices'!AF:AF,'Annuity Prices'!$B:$B,$D305,'Annuity Prices'!$E:$E,$G305),IF($B305="RAB Short",SUMIFS('RAB Prices Short'!AF:AF,'RAB Prices Short'!$B:$B,'All Prices combined'!$D305,'RAB Prices Short'!$E:$E,'All Prices combined'!$G305),IF($B305="RAB Long",SUMIFS('RAB Prices Long'!AF:AF,'RAB Prices Long'!$B:$B,'All Prices combined'!$D305,'RAB Prices Long'!$E:$E,'All Prices combined'!$G305)))),2)</f>
        <v>0</v>
      </c>
      <c r="AD305" s="2">
        <f>ROUND(IF($B305="Annuity",SUMIFS('Annuity Prices'!AG:AG,'Annuity Prices'!$B:$B,$D305,'Annuity Prices'!$E:$E,$G305),IF($B305="RAB Short",SUMIFS('RAB Prices Short'!AG:AG,'RAB Prices Short'!$B:$B,'All Prices combined'!$D305,'RAB Prices Short'!$E:$E,'All Prices combined'!$G305),IF($B305="RAB Long",SUMIFS('RAB Prices Long'!AG:AG,'RAB Prices Long'!$B:$B,'All Prices combined'!$D305,'RAB Prices Long'!$E:$E,'All Prices combined'!$G305)))),2)</f>
        <v>0</v>
      </c>
      <c r="AE305" s="2">
        <f>ROUND(IF($B305="Annuity",SUMIFS('Annuity Prices'!AH:AH,'Annuity Prices'!$B:$B,$D305,'Annuity Prices'!$E:$E,$G305),IF($B305="RAB Short",SUMIFS('RAB Prices Short'!AH:AH,'RAB Prices Short'!$B:$B,'All Prices combined'!$D305,'RAB Prices Short'!$E:$E,'All Prices combined'!$G305),IF($B305="RAB Long",SUMIFS('RAB Prices Long'!AH:AH,'RAB Prices Long'!$B:$B,'All Prices combined'!$D305,'RAB Prices Long'!$E:$E,'All Prices combined'!$G305)))),2)</f>
        <v>0</v>
      </c>
      <c r="AF305" s="2">
        <f>ROUND(IF($B305="Annuity",SUMIFS('Annuity Prices'!AI:AI,'Annuity Prices'!$B:$B,$D305,'Annuity Prices'!$E:$E,$G305),IF($B305="RAB Short",SUMIFS('RAB Prices Short'!AI:AI,'RAB Prices Short'!$B:$B,'All Prices combined'!$D305,'RAB Prices Short'!$E:$E,'All Prices combined'!$G305),IF($B305="RAB Long",SUMIFS('RAB Prices Long'!AI:AI,'RAB Prices Long'!$B:$B,'All Prices combined'!$D305,'RAB Prices Long'!$E:$E,'All Prices combined'!$G305)))),2)</f>
        <v>0</v>
      </c>
      <c r="AG305" s="2">
        <f>ROUND(IF($B305="Annuity",SUMIFS('Annuity Prices'!AJ:AJ,'Annuity Prices'!$B:$B,$D305,'Annuity Prices'!$E:$E,$G305),IF($B305="RAB Short",SUMIFS('RAB Prices Short'!AJ:AJ,'RAB Prices Short'!$B:$B,'All Prices combined'!$D305,'RAB Prices Short'!$E:$E,'All Prices combined'!$G305),IF($B305="RAB Long",SUMIFS('RAB Prices Long'!AJ:AJ,'RAB Prices Long'!$B:$B,'All Prices combined'!$D305,'RAB Prices Long'!$E:$E,'All Prices combined'!$G305)))),2)</f>
        <v>0</v>
      </c>
      <c r="AH305" s="2">
        <f>ROUND(IF($B305="Annuity",SUMIFS('Annuity Prices'!AK:AK,'Annuity Prices'!$B:$B,$D305,'Annuity Prices'!$E:$E,$G305),IF($B305="RAB Short",SUMIFS('RAB Prices Short'!AK:AK,'RAB Prices Short'!$B:$B,'All Prices combined'!$D305,'RAB Prices Short'!$E:$E,'All Prices combined'!$G305),IF($B305="RAB Long",SUMIFS('RAB Prices Long'!AK:AK,'RAB Prices Long'!$B:$B,'All Prices combined'!$D305,'RAB Prices Long'!$E:$E,'All Prices combined'!$G305)))),2)</f>
        <v>0</v>
      </c>
      <c r="AI305" s="2">
        <f>ROUND(IF($B305="Annuity",SUMIFS('Annuity Prices'!AL:AL,'Annuity Prices'!$B:$B,$D305,'Annuity Prices'!$E:$E,$G305),IF($B305="RAB Short",SUMIFS('RAB Prices Short'!AL:AL,'RAB Prices Short'!$B:$B,'All Prices combined'!$D305,'RAB Prices Short'!$E:$E,'All Prices combined'!$G305),IF($B305="RAB Long",SUMIFS('RAB Prices Long'!AL:AL,'RAB Prices Long'!$B:$B,'All Prices combined'!$D305,'RAB Prices Long'!$E:$E,'All Prices combined'!$G305)))),2)</f>
        <v>0</v>
      </c>
      <c r="AJ305" s="2">
        <f>ROUND(IF($B305="Annuity",SUMIFS('Annuity Prices'!AM:AM,'Annuity Prices'!$B:$B,$D305,'Annuity Prices'!$E:$E,$G305),IF($B305="RAB Short",SUMIFS('RAB Prices Short'!AM:AM,'RAB Prices Short'!$B:$B,'All Prices combined'!$D305,'RAB Prices Short'!$E:$E,'All Prices combined'!$G305),IF($B305="RAB Long",SUMIFS('RAB Prices Long'!AM:AM,'RAB Prices Long'!$B:$B,'All Prices combined'!$D305,'RAB Prices Long'!$E:$E,'All Prices combined'!$G305)))),2)</f>
        <v>0</v>
      </c>
      <c r="AK305" s="2">
        <f>ROUND(IF($B305="Annuity",SUMIFS('Annuity Prices'!AN:AN,'Annuity Prices'!$B:$B,$D305,'Annuity Prices'!$E:$E,$G305),IF($B305="RAB Short",SUMIFS('RAB Prices Short'!AN:AN,'RAB Prices Short'!$B:$B,'All Prices combined'!$D305,'RAB Prices Short'!$E:$E,'All Prices combined'!$G305),IF($B305="RAB Long",SUMIFS('RAB Prices Long'!AN:AN,'RAB Prices Long'!$B:$B,'All Prices combined'!$D305,'RAB Prices Long'!$E:$E,'All Prices combined'!$G305)))),2)</f>
        <v>0</v>
      </c>
      <c r="AL305" s="2">
        <f>ROUND(IF($B305="Annuity",SUMIFS('Annuity Prices'!AO:AO,'Annuity Prices'!$B:$B,$D305,'Annuity Prices'!$E:$E,$G305),IF($B305="RAB Short",SUMIFS('RAB Prices Short'!AO:AO,'RAB Prices Short'!$B:$B,'All Prices combined'!$D305,'RAB Prices Short'!$E:$E,'All Prices combined'!$G305),IF($B305="RAB Long",SUMIFS('RAB Prices Long'!AO:AO,'RAB Prices Long'!$B:$B,'All Prices combined'!$D305,'RAB Prices Long'!$E:$E,'All Prices combined'!$G305)))),2)</f>
        <v>0</v>
      </c>
      <c r="AM305" s="2">
        <f>ROUND(IF($B305="Annuity",SUMIFS('Annuity Prices'!AP:AP,'Annuity Prices'!$B:$B,$D305,'Annuity Prices'!$E:$E,$G305),IF($B305="RAB Short",SUMIFS('RAB Prices Short'!AP:AP,'RAB Prices Short'!$B:$B,'All Prices combined'!$D305,'RAB Prices Short'!$E:$E,'All Prices combined'!$G305),IF($B305="RAB Long",SUMIFS('RAB Prices Long'!AP:AP,'RAB Prices Long'!$B:$B,'All Prices combined'!$D305,'RAB Prices Long'!$E:$E,'All Prices combined'!$G305)))),2)</f>
        <v>0</v>
      </c>
      <c r="AN305" s="2">
        <f>ROUND(IF($B305="Annuity",SUMIFS('Annuity Prices'!AQ:AQ,'Annuity Prices'!$B:$B,$D305,'Annuity Prices'!$E:$E,$G305),IF($B305="RAB Short",SUMIFS('RAB Prices Short'!AQ:AQ,'RAB Prices Short'!$B:$B,'All Prices combined'!$D305,'RAB Prices Short'!$E:$E,'All Prices combined'!$G305),IF($B305="RAB Long",SUMIFS('RAB Prices Long'!AQ:AQ,'RAB Prices Long'!$B:$B,'All Prices combined'!$D305,'RAB Prices Long'!$E:$E,'All Prices combined'!$G305)))),2)</f>
        <v>0</v>
      </c>
      <c r="AO305" s="2">
        <f>ROUND(IF($B305="Annuity",SUMIFS('Annuity Prices'!AR:AR,'Annuity Prices'!$B:$B,$D305,'Annuity Prices'!$E:$E,$G305),IF($B305="RAB Short",SUMIFS('RAB Prices Short'!AR:AR,'RAB Prices Short'!$B:$B,'All Prices combined'!$D305,'RAB Prices Short'!$E:$E,'All Prices combined'!$G305),IF($B305="RAB Long",SUMIFS('RAB Prices Long'!AR:AR,'RAB Prices Long'!$B:$B,'All Prices combined'!$D305,'RAB Prices Long'!$E:$E,'All Prices combined'!$G305)))),2)</f>
        <v>0</v>
      </c>
      <c r="AP305" s="2">
        <f>ROUND(IF($B305="Annuity",SUMIFS('Annuity Prices'!AS:AS,'Annuity Prices'!$B:$B,$D305,'Annuity Prices'!$E:$E,$G305),IF($B305="RAB Short",SUMIFS('RAB Prices Short'!AS:AS,'RAB Prices Short'!$B:$B,'All Prices combined'!$D305,'RAB Prices Short'!$E:$E,'All Prices combined'!$G305),IF($B305="RAB Long",SUMIFS('RAB Prices Long'!AS:AS,'RAB Prices Long'!$B:$B,'All Prices combined'!$D305,'RAB Prices Long'!$E:$E,'All Prices combined'!$G305)))),2)</f>
        <v>0</v>
      </c>
      <c r="AQ305" s="2">
        <f>ROUND(IF($B305="Annuity",SUMIFS('Annuity Prices'!AT:AT,'Annuity Prices'!$B:$B,$D305,'Annuity Prices'!$E:$E,$G305),IF($B305="RAB Short",SUMIFS('RAB Prices Short'!AT:AT,'RAB Prices Short'!$B:$B,'All Prices combined'!$D305,'RAB Prices Short'!$E:$E,'All Prices combined'!$G305),IF($B305="RAB Long",SUMIFS('RAB Prices Long'!AT:AT,'RAB Prices Long'!$B:$B,'All Prices combined'!$D305,'RAB Prices Long'!$E:$E,'All Prices combined'!$G305)))),2)</f>
        <v>0</v>
      </c>
      <c r="AR305" s="2">
        <f>ROUND(IF($B305="Annuity",SUMIFS('Annuity Prices'!AU:AU,'Annuity Prices'!$B:$B,$D305,'Annuity Prices'!$E:$E,$G305),IF($B305="RAB Short",SUMIFS('RAB Prices Short'!AU:AU,'RAB Prices Short'!$B:$B,'All Prices combined'!$D305,'RAB Prices Short'!$E:$E,'All Prices combined'!$G305),IF($B305="RAB Long",SUMIFS('RAB Prices Long'!AU:AU,'RAB Prices Long'!$B:$B,'All Prices combined'!$D305,'RAB Prices Long'!$E:$E,'All Prices combined'!$G305)))),2)</f>
        <v>0</v>
      </c>
      <c r="AS305" s="2">
        <f>ROUND(IF($B305="Annuity",SUMIFS('Annuity Prices'!AV:AV,'Annuity Prices'!$B:$B,$D305,'Annuity Prices'!$E:$E,$G305),IF($B305="RAB Short",SUMIFS('RAB Prices Short'!AV:AV,'RAB Prices Short'!$B:$B,'All Prices combined'!$D305,'RAB Prices Short'!$E:$E,'All Prices combined'!$G305),IF($B305="RAB Long",SUMIFS('RAB Prices Long'!AV:AV,'RAB Prices Long'!$B:$B,'All Prices combined'!$D305,'RAB Prices Long'!$E:$E,'All Prices combined'!$G305)))),2)</f>
        <v>0</v>
      </c>
      <c r="AT305" s="2">
        <f>ROUND(IF($B305="Annuity",SUMIFS('Annuity Prices'!AW:AW,'Annuity Prices'!$B:$B,$D305,'Annuity Prices'!$E:$E,$G305),IF($B305="RAB Short",SUMIFS('RAB Prices Short'!AW:AW,'RAB Prices Short'!$B:$B,'All Prices combined'!$D305,'RAB Prices Short'!$E:$E,'All Prices combined'!$G305),IF($B305="RAB Long",SUMIFS('RAB Prices Long'!AW:AW,'RAB Prices Long'!$B:$B,'All Prices combined'!$D305,'RAB Prices Long'!$E:$E,'All Prices combined'!$G305)))),2)</f>
        <v>0</v>
      </c>
      <c r="AU305" s="2">
        <f>ROUND(IF($B305="Annuity",SUMIFS('Annuity Prices'!AX:AX,'Annuity Prices'!$B:$B,$D305,'Annuity Prices'!$E:$E,$G305),IF($B305="RAB Short",SUMIFS('RAB Prices Short'!AX:AX,'RAB Prices Short'!$B:$B,'All Prices combined'!$D305,'RAB Prices Short'!$E:$E,'All Prices combined'!$G305),IF($B305="RAB Long",SUMIFS('RAB Prices Long'!AX:AX,'RAB Prices Long'!$B:$B,'All Prices combined'!$D305,'RAB Prices Long'!$E:$E,'All Prices combined'!$G305)))),2)</f>
        <v>0</v>
      </c>
      <c r="AV305" s="2">
        <f>ROUND(IF($B305="Annuity",SUMIFS('Annuity Prices'!AY:AY,'Annuity Prices'!$B:$B,$D305,'Annuity Prices'!$E:$E,$G305),IF($B305="RAB Short",SUMIFS('RAB Prices Short'!AY:AY,'RAB Prices Short'!$B:$B,'All Prices combined'!$D305,'RAB Prices Short'!$E:$E,'All Prices combined'!$G305),IF($B305="RAB Long",SUMIFS('RAB Prices Long'!AY:AY,'RAB Prices Long'!$B:$B,'All Prices combined'!$D305,'RAB Prices Long'!$E:$E,'All Prices combined'!$G305)))),2)</f>
        <v>0</v>
      </c>
      <c r="AW305" s="2">
        <f>ROUND(IF($B305="Annuity",SUMIFS('Annuity Prices'!AZ:AZ,'Annuity Prices'!$B:$B,$D305,'Annuity Prices'!$E:$E,$G305),IF($B305="RAB Short",SUMIFS('RAB Prices Short'!AZ:AZ,'RAB Prices Short'!$B:$B,'All Prices combined'!$D305,'RAB Prices Short'!$E:$E,'All Prices combined'!$G305),IF($B305="RAB Long",SUMIFS('RAB Prices Long'!AZ:AZ,'RAB Prices Long'!$B:$B,'All Prices combined'!$D305,'RAB Prices Long'!$E:$E,'All Prices combined'!$G305)))),2)</f>
        <v>0</v>
      </c>
      <c r="AX305" s="2">
        <f>ROUND(IF($B305="Annuity",SUMIFS('Annuity Prices'!BA:BA,'Annuity Prices'!$B:$B,$D305,'Annuity Prices'!$E:$E,$G305),IF($B305="RAB Short",SUMIFS('RAB Prices Short'!BA:BA,'RAB Prices Short'!$B:$B,'All Prices combined'!$D305,'RAB Prices Short'!$E:$E,'All Prices combined'!$G305),IF($B305="RAB Long",SUMIFS('RAB Prices Long'!BA:BA,'RAB Prices Long'!$B:$B,'All Prices combined'!$D305,'RAB Prices Long'!$E:$E,'All Prices combined'!$G305)))),2)</f>
        <v>0</v>
      </c>
      <c r="AY305" s="2">
        <f>ROUND(IF($B305="Annuity",SUMIFS('Annuity Prices'!BB:BB,'Annuity Prices'!$B:$B,$D305,'Annuity Prices'!$E:$E,$G305),IF($B305="RAB Short",SUMIFS('RAB Prices Short'!BB:BB,'RAB Prices Short'!$B:$B,'All Prices combined'!$D305,'RAB Prices Short'!$E:$E,'All Prices combined'!$G305),IF($B305="RAB Long",SUMIFS('RAB Prices Long'!BB:BB,'RAB Prices Long'!$B:$B,'All Prices combined'!$D305,'RAB Prices Long'!$E:$E,'All Prices combined'!$G305)))),2)</f>
        <v>0</v>
      </c>
      <c r="AZ305" s="2">
        <f>ROUND(IF($B305="Annuity",SUMIFS('Annuity Prices'!BC:BC,'Annuity Prices'!$B:$B,$D305,'Annuity Prices'!$E:$E,$G305),IF($B305="RAB Short",SUMIFS('RAB Prices Short'!BC:BC,'RAB Prices Short'!$B:$B,'All Prices combined'!$D305,'RAB Prices Short'!$E:$E,'All Prices combined'!$G305),IF($B305="RAB Long",SUMIFS('RAB Prices Long'!BC:BC,'RAB Prices Long'!$B:$B,'All Prices combined'!$D305,'RAB Prices Long'!$E:$E,'All Prices combined'!$G305)))),2)</f>
        <v>0</v>
      </c>
      <c r="BA305" s="2">
        <f>ROUND(IF($B305="Annuity",SUMIFS('Annuity Prices'!BD:BD,'Annuity Prices'!$B:$B,$D305,'Annuity Prices'!$E:$E,$G305),IF($B305="RAB Short",SUMIFS('RAB Prices Short'!BD:BD,'RAB Prices Short'!$B:$B,'All Prices combined'!$D305,'RAB Prices Short'!$E:$E,'All Prices combined'!$G305),IF($B305="RAB Long",SUMIFS('RAB Prices Long'!BD:BD,'RAB Prices Long'!$B:$B,'All Prices combined'!$D305,'RAB Prices Long'!$E:$E,'All Prices combined'!$G305)))),2)</f>
        <v>0</v>
      </c>
      <c r="BB305" s="2">
        <f>ROUND(IF($B305="Annuity",SUMIFS('Annuity Prices'!BE:BE,'Annuity Prices'!$B:$B,$D305,'Annuity Prices'!$E:$E,$G305),IF($B305="RAB Short",SUMIFS('RAB Prices Short'!BE:BE,'RAB Prices Short'!$B:$B,'All Prices combined'!$D305,'RAB Prices Short'!$E:$E,'All Prices combined'!$G305),IF($B305="RAB Long",SUMIFS('RAB Prices Long'!BE:BE,'RAB Prices Long'!$B:$B,'All Prices combined'!$D305,'RAB Prices Long'!$E:$E,'All Prices combined'!$G305)))),2)</f>
        <v>0</v>
      </c>
      <c r="BC305" s="2">
        <f>ROUND(IF($B305="Annuity",SUMIFS('Annuity Prices'!BF:BF,'Annuity Prices'!$B:$B,$D305,'Annuity Prices'!$E:$E,$G305),IF($B305="RAB Short",SUMIFS('RAB Prices Short'!BF:BF,'RAB Prices Short'!$B:$B,'All Prices combined'!$D305,'RAB Prices Short'!$E:$E,'All Prices combined'!$G305),IF($B305="RAB Long",SUMIFS('RAB Prices Long'!BF:BF,'RAB Prices Long'!$B:$B,'All Prices combined'!$D305,'RAB Prices Long'!$E:$E,'All Prices combined'!$G305)))),2)</f>
        <v>0</v>
      </c>
      <c r="BD305" s="2">
        <f>ROUND(IF($B305="Annuity",SUMIFS('Annuity Prices'!BG:BG,'Annuity Prices'!$B:$B,$D305,'Annuity Prices'!$E:$E,$G305),IF($B305="RAB Short",SUMIFS('RAB Prices Short'!BG:BG,'RAB Prices Short'!$B:$B,'All Prices combined'!$D305,'RAB Prices Short'!$E:$E,'All Prices combined'!$G305),IF($B305="RAB Long",SUMIFS('RAB Prices Long'!BG:BG,'RAB Prices Long'!$B:$B,'All Prices combined'!$D305,'RAB Prices Long'!$E:$E,'All Prices combined'!$G305)))),2)</f>
        <v>0</v>
      </c>
      <c r="BE305" s="2">
        <f>ROUND(IF($B305="Annuity",SUMIFS('Annuity Prices'!BH:BH,'Annuity Prices'!$B:$B,$D305,'Annuity Prices'!$E:$E,$G305),IF($B305="RAB Short",SUMIFS('RAB Prices Short'!BH:BH,'RAB Prices Short'!$B:$B,'All Prices combined'!$D305,'RAB Prices Short'!$E:$E,'All Prices combined'!$G305),IF($B305="RAB Long",SUMIFS('RAB Prices Long'!BH:BH,'RAB Prices Long'!$B:$B,'All Prices combined'!$D305,'RAB Prices Long'!$E:$E,'All Prices combined'!$G305)))),2)</f>
        <v>0</v>
      </c>
      <c r="BF305" s="2">
        <f>ROUND(IF($B305="Annuity",SUMIFS('Annuity Prices'!BI:BI,'Annuity Prices'!$B:$B,$D305,'Annuity Prices'!$E:$E,$G305),IF($B305="RAB Short",SUMIFS('RAB Prices Short'!BI:BI,'RAB Prices Short'!$B:$B,'All Prices combined'!$D305,'RAB Prices Short'!$E:$E,'All Prices combined'!$G305),IF($B305="RAB Long",SUMIFS('RAB Prices Long'!BI:BI,'RAB Prices Long'!$B:$B,'All Prices combined'!$D305,'RAB Prices Long'!$E:$E,'All Prices combined'!$G305)))),2)</f>
        <v>0</v>
      </c>
      <c r="BG305" s="2">
        <f>ROUND(IF($B305="Annuity",SUMIFS('Annuity Prices'!BJ:BJ,'Annuity Prices'!$B:$B,$D305,'Annuity Prices'!$E:$E,$G305),IF($B305="RAB Short",SUMIFS('RAB Prices Short'!BJ:BJ,'RAB Prices Short'!$B:$B,'All Prices combined'!$D305,'RAB Prices Short'!$E:$E,'All Prices combined'!$G305),IF($B305="RAB Long",SUMIFS('RAB Prices Long'!BJ:BJ,'RAB Prices Long'!$B:$B,'All Prices combined'!$D305,'RAB Prices Long'!$E:$E,'All Prices combined'!$G305)))),2)</f>
        <v>0</v>
      </c>
      <c r="BH305" s="2">
        <f>ROUND(IF($B305="Annuity",SUMIFS('Annuity Prices'!BK:BK,'Annuity Prices'!$B:$B,$D305,'Annuity Prices'!$E:$E,$G305),IF($B305="RAB Short",SUMIFS('RAB Prices Short'!BK:BK,'RAB Prices Short'!$B:$B,'All Prices combined'!$D305,'RAB Prices Short'!$E:$E,'All Prices combined'!$G305),IF($B305="RAB Long",SUMIFS('RAB Prices Long'!BK:BK,'RAB Prices Long'!$B:$B,'All Prices combined'!$D305,'RAB Prices Long'!$E:$E,'All Prices combined'!$G305)))),2)</f>
        <v>0</v>
      </c>
      <c r="BI305" s="2">
        <f>ROUND(IF($B305="Annuity",SUMIFS('Annuity Prices'!BL:BL,'Annuity Prices'!$B:$B,$D305,'Annuity Prices'!$E:$E,$G305),IF($B305="RAB Short",SUMIFS('RAB Prices Short'!BL:BL,'RAB Prices Short'!$B:$B,'All Prices combined'!$D305,'RAB Prices Short'!$E:$E,'All Prices combined'!$G305),IF($B305="RAB Long",SUMIFS('RAB Prices Long'!BL:BL,'RAB Prices Long'!$B:$B,'All Prices combined'!$D305,'RAB Prices Long'!$E:$E,'All Prices combined'!$G305)))),2)</f>
        <v>0</v>
      </c>
      <c r="BJ305" s="2">
        <f>ROUND(IF($B305="Annuity",SUMIFS('Annuity Prices'!BM:BM,'Annuity Prices'!$B:$B,$D305,'Annuity Prices'!$E:$E,$G305),IF($B305="RAB Short",SUMIFS('RAB Prices Short'!BM:BM,'RAB Prices Short'!$B:$B,'All Prices combined'!$D305,'RAB Prices Short'!$E:$E,'All Prices combined'!$G305),IF($B305="RAB Long",SUMIFS('RAB Prices Long'!BM:BM,'RAB Prices Long'!$B:$B,'All Prices combined'!$D305,'RAB Prices Long'!$E:$E,'All Prices combined'!$G305)))),2)</f>
        <v>0</v>
      </c>
      <c r="BK305" s="2">
        <f>ROUND(IF($B305="Annuity",SUMIFS('Annuity Prices'!BN:BN,'Annuity Prices'!$B:$B,$D305,'Annuity Prices'!$E:$E,$G305),IF($B305="RAB Short",SUMIFS('RAB Prices Short'!BN:BN,'RAB Prices Short'!$B:$B,'All Prices combined'!$D305,'RAB Prices Short'!$E:$E,'All Prices combined'!$G305),IF($B305="RAB Long",SUMIFS('RAB Prices Long'!BN:BN,'RAB Prices Long'!$B:$B,'All Prices combined'!$D305,'RAB Prices Long'!$E:$E,'All Prices combined'!$G305)))),2)</f>
        <v>0</v>
      </c>
      <c r="BL305" s="2">
        <f>ROUND(IF($B305="Annuity",SUMIFS('Annuity Prices'!BO:BO,'Annuity Prices'!$B:$B,$D305,'Annuity Prices'!$E:$E,$G305),IF($B305="RAB Short",SUMIFS('RAB Prices Short'!BO:BO,'RAB Prices Short'!$B:$B,'All Prices combined'!$D305,'RAB Prices Short'!$E:$E,'All Prices combined'!$G305),IF($B305="RAB Long",SUMIFS('RAB Prices Long'!BO:BO,'RAB Prices Long'!$B:$B,'All Prices combined'!$D305,'RAB Prices Long'!$E:$E,'All Prices combined'!$G305)))),2)</f>
        <v>0</v>
      </c>
      <c r="BM305" s="2">
        <f>ROUND(IF($B305="Annuity",SUMIFS('Annuity Prices'!BP:BP,'Annuity Prices'!$B:$B,$D305,'Annuity Prices'!$E:$E,$G305),IF($B305="RAB Short",SUMIFS('RAB Prices Short'!BP:BP,'RAB Prices Short'!$B:$B,'All Prices combined'!$D305,'RAB Prices Short'!$E:$E,'All Prices combined'!$G305),IF($B305="RAB Long",SUMIFS('RAB Prices Long'!BP:BP,'RAB Prices Long'!$B:$B,'All Prices combined'!$D305,'RAB Prices Long'!$E:$E,'All Prices combined'!$G305)))),2)</f>
        <v>0</v>
      </c>
      <c r="BN305" s="2">
        <f>ROUND(IF($B305="Annuity",SUMIFS('Annuity Prices'!BQ:BQ,'Annuity Prices'!$B:$B,$D305,'Annuity Prices'!$E:$E,$G305),IF($B305="RAB Short",SUMIFS('RAB Prices Short'!BQ:BQ,'RAB Prices Short'!$B:$B,'All Prices combined'!$D305,'RAB Prices Short'!$E:$E,'All Prices combined'!$G305),IF($B305="RAB Long",SUMIFS('RAB Prices Long'!BQ:BQ,'RAB Prices Long'!$B:$B,'All Prices combined'!$D305,'RAB Prices Long'!$E:$E,'All Prices combined'!$G305)))),2)</f>
        <v>0</v>
      </c>
      <c r="BO305" s="2">
        <f>ROUND(IF($B305="Annuity",SUMIFS('Annuity Prices'!BR:BR,'Annuity Prices'!$B:$B,$D305,'Annuity Prices'!$E:$E,$G305),IF($B305="RAB Short",SUMIFS('RAB Prices Short'!BR:BR,'RAB Prices Short'!$B:$B,'All Prices combined'!$D305,'RAB Prices Short'!$E:$E,'All Prices combined'!$G305),IF($B305="RAB Long",SUMIFS('RAB Prices Long'!BR:BR,'RAB Prices Long'!$B:$B,'All Prices combined'!$D305,'RAB Prices Long'!$E:$E,'All Prices combined'!$G305)))),2)</f>
        <v>0</v>
      </c>
      <c r="BP305" s="2">
        <f>ROUND(IF($B305="Annuity",SUMIFS('Annuity Prices'!BS:BS,'Annuity Prices'!$B:$B,$D305,'Annuity Prices'!$E:$E,$G305),IF($B305="RAB Short",SUMIFS('RAB Prices Short'!BS:BS,'RAB Prices Short'!$B:$B,'All Prices combined'!$D305,'RAB Prices Short'!$E:$E,'All Prices combined'!$G305),IF($B305="RAB Long",SUMIFS('RAB Prices Long'!BS:BS,'RAB Prices Long'!$B:$B,'All Prices combined'!$D305,'RAB Prices Long'!$E:$E,'All Prices combined'!$G305)))),2)</f>
        <v>0</v>
      </c>
      <c r="BQ305" s="2">
        <f>ROUND(IF($B305="Annuity",SUMIFS('Annuity Prices'!BT:BT,'Annuity Prices'!$B:$B,$D305,'Annuity Prices'!$E:$E,$G305),IF($B305="RAB Short",SUMIFS('RAB Prices Short'!BT:BT,'RAB Prices Short'!$B:$B,'All Prices combined'!$D305,'RAB Prices Short'!$E:$E,'All Prices combined'!$G305),IF($B305="RAB Long",SUMIFS('RAB Prices Long'!BT:BT,'RAB Prices Long'!$B:$B,'All Prices combined'!$D305,'RAB Prices Long'!$E:$E,'All Prices combined'!$G305)))),2)</f>
        <v>0</v>
      </c>
      <c r="BR305" s="2">
        <f>ROUND(IF($B305="Annuity",SUMIFS('Annuity Prices'!BU:BU,'Annuity Prices'!$B:$B,$D305,'Annuity Prices'!$E:$E,$G305),IF($B305="RAB Short",SUMIFS('RAB Prices Short'!BU:BU,'RAB Prices Short'!$B:$B,'All Prices combined'!$D305,'RAB Prices Short'!$E:$E,'All Prices combined'!$G305),IF($B305="RAB Long",SUMIFS('RAB Prices Long'!BU:BU,'RAB Prices Long'!$B:$B,'All Prices combined'!$D305,'RAB Prices Long'!$E:$E,'All Prices combined'!$G305)))),2)</f>
        <v>0</v>
      </c>
      <c r="BS305" s="2">
        <f>ROUND(IF($B305="Annuity",SUMIFS('Annuity Prices'!BV:BV,'Annuity Prices'!$B:$B,$D305,'Annuity Prices'!$E:$E,$G305),IF($B305="RAB Short",SUMIFS('RAB Prices Short'!BV:BV,'RAB Prices Short'!$B:$B,'All Prices combined'!$D305,'RAB Prices Short'!$E:$E,'All Prices combined'!$G305),IF($B305="RAB Long",SUMIFS('RAB Prices Long'!BV:BV,'RAB Prices Long'!$B:$B,'All Prices combined'!$D305,'RAB Prices Long'!$E:$E,'All Prices combined'!$G305)))),2)</f>
        <v>0</v>
      </c>
      <c r="BT305" s="2">
        <f>ROUND(IF($B305="Annuity",SUMIFS('Annuity Prices'!BW:BW,'Annuity Prices'!$B:$B,$D305,'Annuity Prices'!$E:$E,$G305),IF($B305="RAB Short",SUMIFS('RAB Prices Short'!BW:BW,'RAB Prices Short'!$B:$B,'All Prices combined'!$D305,'RAB Prices Short'!$E:$E,'All Prices combined'!$G305),IF($B305="RAB Long",SUMIFS('RAB Prices Long'!BW:BW,'RAB Prices Long'!$B:$B,'All Prices combined'!$D305,'RAB Prices Long'!$E:$E,'All Prices combined'!$G305)))),2)</f>
        <v>0</v>
      </c>
      <c r="BU305" s="2">
        <f>ROUND(IF($B305="Annuity",SUMIFS('Annuity Prices'!BX:BX,'Annuity Prices'!$B:$B,$D305,'Annuity Prices'!$E:$E,$G305),IF($B305="RAB Short",SUMIFS('RAB Prices Short'!BX:BX,'RAB Prices Short'!$B:$B,'All Prices combined'!$D305,'RAB Prices Short'!$E:$E,'All Prices combined'!$G305),IF($B305="RAB Long",SUMIFS('RAB Prices Long'!BX:BX,'RAB Prices Long'!$B:$B,'All Prices combined'!$D305,'RAB Prices Long'!$E:$E,'All Prices combined'!$G305)))),2)</f>
        <v>0</v>
      </c>
    </row>
    <row r="306" spans="2:73" x14ac:dyDescent="0.25">
      <c r="B306" t="s">
        <v>44</v>
      </c>
      <c r="C306">
        <v>21</v>
      </c>
      <c r="D306" t="s">
        <v>192</v>
      </c>
      <c r="E306" t="s">
        <v>190</v>
      </c>
      <c r="G306" t="s">
        <v>38</v>
      </c>
      <c r="H306" t="s">
        <v>128</v>
      </c>
      <c r="I306" s="2">
        <f>ROUND(IF($B306="Annuity",SUMIFS('Annuity Prices'!L:L,'Annuity Prices'!$B:$B,$D306,'Annuity Prices'!$E:$E,$G306),IF($B306="RAB Short",SUMIFS('RAB Prices Short'!L:L,'RAB Prices Short'!$B:$B,'All Prices combined'!$D306,'RAB Prices Short'!$E:$E,'All Prices combined'!$G306),IF($B306="RAB Long",SUMIFS('RAB Prices Long'!L:L,'RAB Prices Long'!$B:$B,'All Prices combined'!$D306,'RAB Prices Long'!$E:$E,'All Prices combined'!$G306)))),2)</f>
        <v>0</v>
      </c>
      <c r="J306" s="2">
        <f>ROUND(IF($B306="Annuity",SUMIFS('Annuity Prices'!M:M,'Annuity Prices'!$B:$B,$D306,'Annuity Prices'!$E:$E,$G306),IF($B306="RAB Short",SUMIFS('RAB Prices Short'!M:M,'RAB Prices Short'!$B:$B,'All Prices combined'!$D306,'RAB Prices Short'!$E:$E,'All Prices combined'!$G306),IF($B306="RAB Long",SUMIFS('RAB Prices Long'!M:M,'RAB Prices Long'!$B:$B,'All Prices combined'!$D306,'RAB Prices Long'!$E:$E,'All Prices combined'!$G306)))),2)</f>
        <v>0</v>
      </c>
      <c r="K306" s="2">
        <f>ROUND(IF($B306="Annuity",SUMIFS('Annuity Prices'!N:N,'Annuity Prices'!$B:$B,$D306,'Annuity Prices'!$E:$E,$G306),IF($B306="RAB Short",SUMIFS('RAB Prices Short'!N:N,'RAB Prices Short'!$B:$B,'All Prices combined'!$D306,'RAB Prices Short'!$E:$E,'All Prices combined'!$G306),IF($B306="RAB Long",SUMIFS('RAB Prices Long'!N:N,'RAB Prices Long'!$B:$B,'All Prices combined'!$D306,'RAB Prices Long'!$E:$E,'All Prices combined'!$G306)))),2)</f>
        <v>45.03</v>
      </c>
      <c r="L306" s="2">
        <f>ROUND(IF($B306="Annuity",SUMIFS('Annuity Prices'!O:O,'Annuity Prices'!$B:$B,$D306,'Annuity Prices'!$E:$E,$G306),IF($B306="RAB Short",SUMIFS('RAB Prices Short'!O:O,'RAB Prices Short'!$B:$B,'All Prices combined'!$D306,'RAB Prices Short'!$E:$E,'All Prices combined'!$G306),IF($B306="RAB Long",SUMIFS('RAB Prices Long'!O:O,'RAB Prices Long'!$B:$B,'All Prices combined'!$D306,'RAB Prices Long'!$E:$E,'All Prices combined'!$G306)))),2)</f>
        <v>46.32</v>
      </c>
      <c r="M306" s="2">
        <f>ROUND(IF($B306="Annuity",SUMIFS('Annuity Prices'!P:P,'Annuity Prices'!$B:$B,$D306,'Annuity Prices'!$E:$E,$G306),IF($B306="RAB Short",SUMIFS('RAB Prices Short'!P:P,'RAB Prices Short'!$B:$B,'All Prices combined'!$D306,'RAB Prices Short'!$E:$E,'All Prices combined'!$G306),IF($B306="RAB Long",SUMIFS('RAB Prices Long'!P:P,'RAB Prices Long'!$B:$B,'All Prices combined'!$D306,'RAB Prices Long'!$E:$E,'All Prices combined'!$G306)))),2)</f>
        <v>48.94</v>
      </c>
      <c r="N306" s="2">
        <f>ROUND(IF($B306="Annuity",SUMIFS('Annuity Prices'!Q:Q,'Annuity Prices'!$B:$B,$D306,'Annuity Prices'!$E:$E,$G306),IF($B306="RAB Short",SUMIFS('RAB Prices Short'!Q:Q,'RAB Prices Short'!$B:$B,'All Prices combined'!$D306,'RAB Prices Short'!$E:$E,'All Prices combined'!$G306),IF($B306="RAB Long",SUMIFS('RAB Prices Long'!Q:Q,'RAB Prices Long'!$B:$B,'All Prices combined'!$D306,'RAB Prices Long'!$E:$E,'All Prices combined'!$G306)))),2)</f>
        <v>50.17</v>
      </c>
      <c r="O306" s="2">
        <f>ROUND(IF($B306="Annuity",SUMIFS('Annuity Prices'!R:R,'Annuity Prices'!$B:$B,$D306,'Annuity Prices'!$E:$E,$G306),IF($B306="RAB Short",SUMIFS('RAB Prices Short'!R:R,'RAB Prices Short'!$B:$B,'All Prices combined'!$D306,'RAB Prices Short'!$E:$E,'All Prices combined'!$G306),IF($B306="RAB Long",SUMIFS('RAB Prices Long'!R:R,'RAB Prices Long'!$B:$B,'All Prices combined'!$D306,'RAB Prices Long'!$E:$E,'All Prices combined'!$G306)))),2)</f>
        <v>51.42</v>
      </c>
      <c r="P306" s="2">
        <f>ROUND(IF($B306="Annuity",SUMIFS('Annuity Prices'!S:S,'Annuity Prices'!$B:$B,$D306,'Annuity Prices'!$E:$E,$G306),IF($B306="RAB Short",SUMIFS('RAB Prices Short'!S:S,'RAB Prices Short'!$B:$B,'All Prices combined'!$D306,'RAB Prices Short'!$E:$E,'All Prices combined'!$G306),IF($B306="RAB Long",SUMIFS('RAB Prices Long'!S:S,'RAB Prices Long'!$B:$B,'All Prices combined'!$D306,'RAB Prices Long'!$E:$E,'All Prices combined'!$G306)))),2)</f>
        <v>52.7</v>
      </c>
      <c r="Q306" s="2">
        <f>ROUND(IF($B306="Annuity",SUMIFS('Annuity Prices'!T:T,'Annuity Prices'!$B:$B,$D306,'Annuity Prices'!$E:$E,$G306),IF($B306="RAB Short",SUMIFS('RAB Prices Short'!T:T,'RAB Prices Short'!$B:$B,'All Prices combined'!$D306,'RAB Prices Short'!$E:$E,'All Prices combined'!$G306),IF($B306="RAB Long",SUMIFS('RAB Prices Long'!T:T,'RAB Prices Long'!$B:$B,'All Prices combined'!$D306,'RAB Prices Long'!$E:$E,'All Prices combined'!$G306)))),2)</f>
        <v>56.6</v>
      </c>
      <c r="R306" s="2">
        <f>ROUND(IF($B306="Annuity",SUMIFS('Annuity Prices'!U:U,'Annuity Prices'!$B:$B,$D306,'Annuity Prices'!$E:$E,$G306),IF($B306="RAB Short",SUMIFS('RAB Prices Short'!U:U,'RAB Prices Short'!$B:$B,'All Prices combined'!$D306,'RAB Prices Short'!$E:$E,'All Prices combined'!$G306),IF($B306="RAB Long",SUMIFS('RAB Prices Long'!U:U,'RAB Prices Long'!$B:$B,'All Prices combined'!$D306,'RAB Prices Long'!$E:$E,'All Prices combined'!$G306)))),2)</f>
        <v>58.02</v>
      </c>
      <c r="S306" s="2">
        <f>ROUND(IF($B306="Annuity",SUMIFS('Annuity Prices'!V:V,'Annuity Prices'!$B:$B,$D306,'Annuity Prices'!$E:$E,$G306),IF($B306="RAB Short",SUMIFS('RAB Prices Short'!V:V,'RAB Prices Short'!$B:$B,'All Prices combined'!$D306,'RAB Prices Short'!$E:$E,'All Prices combined'!$G306),IF($B306="RAB Long",SUMIFS('RAB Prices Long'!V:V,'RAB Prices Long'!$B:$B,'All Prices combined'!$D306,'RAB Prices Long'!$E:$E,'All Prices combined'!$G306)))),2)</f>
        <v>59.47</v>
      </c>
      <c r="T306" s="2">
        <f>ROUND(IF($B306="Annuity",SUMIFS('Annuity Prices'!W:W,'Annuity Prices'!$B:$B,$D306,'Annuity Prices'!$E:$E,$G306),IF($B306="RAB Short",SUMIFS('RAB Prices Short'!W:W,'RAB Prices Short'!$B:$B,'All Prices combined'!$D306,'RAB Prices Short'!$E:$E,'All Prices combined'!$G306),IF($B306="RAB Long",SUMIFS('RAB Prices Long'!W:W,'RAB Prices Long'!$B:$B,'All Prices combined'!$D306,'RAB Prices Long'!$E:$E,'All Prices combined'!$G306)))),2)</f>
        <v>60.95</v>
      </c>
      <c r="U306" s="2">
        <f>ROUND(IF($B306="Annuity",SUMIFS('Annuity Prices'!X:X,'Annuity Prices'!$B:$B,$D306,'Annuity Prices'!$E:$E,$G306),IF($B306="RAB Short",SUMIFS('RAB Prices Short'!X:X,'RAB Prices Short'!$B:$B,'All Prices combined'!$D306,'RAB Prices Short'!$E:$E,'All Prices combined'!$G306),IF($B306="RAB Long",SUMIFS('RAB Prices Long'!X:X,'RAB Prices Long'!$B:$B,'All Prices combined'!$D306,'RAB Prices Long'!$E:$E,'All Prices combined'!$G306)))),2)</f>
        <v>64.069999999999993</v>
      </c>
      <c r="V306" s="2">
        <f>ROUND(IF($B306="Annuity",SUMIFS('Annuity Prices'!Y:Y,'Annuity Prices'!$B:$B,$D306,'Annuity Prices'!$E:$E,$G306),IF($B306="RAB Short",SUMIFS('RAB Prices Short'!Y:Y,'RAB Prices Short'!$B:$B,'All Prices combined'!$D306,'RAB Prices Short'!$E:$E,'All Prices combined'!$G306),IF($B306="RAB Long",SUMIFS('RAB Prices Long'!Y:Y,'RAB Prices Long'!$B:$B,'All Prices combined'!$D306,'RAB Prices Long'!$E:$E,'All Prices combined'!$G306)))),2)</f>
        <v>65.680000000000007</v>
      </c>
      <c r="W306" s="2">
        <f>ROUND(IF($B306="Annuity",SUMIFS('Annuity Prices'!Z:Z,'Annuity Prices'!$B:$B,$D306,'Annuity Prices'!$E:$E,$G306),IF($B306="RAB Short",SUMIFS('RAB Prices Short'!Z:Z,'RAB Prices Short'!$B:$B,'All Prices combined'!$D306,'RAB Prices Short'!$E:$E,'All Prices combined'!$G306),IF($B306="RAB Long",SUMIFS('RAB Prices Long'!Z:Z,'RAB Prices Long'!$B:$B,'All Prices combined'!$D306,'RAB Prices Long'!$E:$E,'All Prices combined'!$G306)))),2)</f>
        <v>67.319999999999993</v>
      </c>
      <c r="X306" s="2">
        <f>ROUND(IF($B306="Annuity",SUMIFS('Annuity Prices'!AA:AA,'Annuity Prices'!$B:$B,$D306,'Annuity Prices'!$E:$E,$G306),IF($B306="RAB Short",SUMIFS('RAB Prices Short'!AA:AA,'RAB Prices Short'!$B:$B,'All Prices combined'!$D306,'RAB Prices Short'!$E:$E,'All Prices combined'!$G306),IF($B306="RAB Long",SUMIFS('RAB Prices Long'!AA:AA,'RAB Prices Long'!$B:$B,'All Prices combined'!$D306,'RAB Prices Long'!$E:$E,'All Prices combined'!$G306)))),2)</f>
        <v>69</v>
      </c>
      <c r="Y306" s="2">
        <f>ROUND(IF($B306="Annuity",SUMIFS('Annuity Prices'!AB:AB,'Annuity Prices'!$B:$B,$D306,'Annuity Prices'!$E:$E,$G306),IF($B306="RAB Short",SUMIFS('RAB Prices Short'!AB:AB,'RAB Prices Short'!$B:$B,'All Prices combined'!$D306,'RAB Prices Short'!$E:$E,'All Prices combined'!$G306),IF($B306="RAB Long",SUMIFS('RAB Prices Long'!AB:AB,'RAB Prices Long'!$B:$B,'All Prices combined'!$D306,'RAB Prices Long'!$E:$E,'All Prices combined'!$G306)))),2)</f>
        <v>72.94</v>
      </c>
      <c r="Z306" s="2">
        <f>ROUND(IF($B306="Annuity",SUMIFS('Annuity Prices'!AC:AC,'Annuity Prices'!$B:$B,$D306,'Annuity Prices'!$E:$E,$G306),IF($B306="RAB Short",SUMIFS('RAB Prices Short'!AC:AC,'RAB Prices Short'!$B:$B,'All Prices combined'!$D306,'RAB Prices Short'!$E:$E,'All Prices combined'!$G306),IF($B306="RAB Long",SUMIFS('RAB Prices Long'!AC:AC,'RAB Prices Long'!$B:$B,'All Prices combined'!$D306,'RAB Prices Long'!$E:$E,'All Prices combined'!$G306)))),2)</f>
        <v>74.760000000000005</v>
      </c>
      <c r="AA306" s="2">
        <f>ROUND(IF($B306="Annuity",SUMIFS('Annuity Prices'!AD:AD,'Annuity Prices'!$B:$B,$D306,'Annuity Prices'!$E:$E,$G306),IF($B306="RAB Short",SUMIFS('RAB Prices Short'!AD:AD,'RAB Prices Short'!$B:$B,'All Prices combined'!$D306,'RAB Prices Short'!$E:$E,'All Prices combined'!$G306),IF($B306="RAB Long",SUMIFS('RAB Prices Long'!AD:AD,'RAB Prices Long'!$B:$B,'All Prices combined'!$D306,'RAB Prices Long'!$E:$E,'All Prices combined'!$G306)))),2)</f>
        <v>76.63</v>
      </c>
      <c r="AB306" s="2">
        <f>ROUND(IF($B306="Annuity",SUMIFS('Annuity Prices'!AE:AE,'Annuity Prices'!$B:$B,$D306,'Annuity Prices'!$E:$E,$G306),IF($B306="RAB Short",SUMIFS('RAB Prices Short'!AE:AE,'RAB Prices Short'!$B:$B,'All Prices combined'!$D306,'RAB Prices Short'!$E:$E,'All Prices combined'!$G306),IF($B306="RAB Long",SUMIFS('RAB Prices Long'!AE:AE,'RAB Prices Long'!$B:$B,'All Prices combined'!$D306,'RAB Prices Long'!$E:$E,'All Prices combined'!$G306)))),2)</f>
        <v>78.540000000000006</v>
      </c>
      <c r="AC306" s="2">
        <f>ROUND(IF($B306="Annuity",SUMIFS('Annuity Prices'!AF:AF,'Annuity Prices'!$B:$B,$D306,'Annuity Prices'!$E:$E,$G306),IF($B306="RAB Short",SUMIFS('RAB Prices Short'!AF:AF,'RAB Prices Short'!$B:$B,'All Prices combined'!$D306,'RAB Prices Short'!$E:$E,'All Prices combined'!$G306),IF($B306="RAB Long",SUMIFS('RAB Prices Long'!AF:AF,'RAB Prices Long'!$B:$B,'All Prices combined'!$D306,'RAB Prices Long'!$E:$E,'All Prices combined'!$G306)))),2)</f>
        <v>80.459999999999994</v>
      </c>
      <c r="AD306" s="2">
        <f>ROUND(IF($B306="Annuity",SUMIFS('Annuity Prices'!AG:AG,'Annuity Prices'!$B:$B,$D306,'Annuity Prices'!$E:$E,$G306),IF($B306="RAB Short",SUMIFS('RAB Prices Short'!AG:AG,'RAB Prices Short'!$B:$B,'All Prices combined'!$D306,'RAB Prices Short'!$E:$E,'All Prices combined'!$G306),IF($B306="RAB Long",SUMIFS('RAB Prices Long'!AG:AG,'RAB Prices Long'!$B:$B,'All Prices combined'!$D306,'RAB Prices Long'!$E:$E,'All Prices combined'!$G306)))),2)</f>
        <v>82.47</v>
      </c>
      <c r="AE306" s="2">
        <f>ROUND(IF($B306="Annuity",SUMIFS('Annuity Prices'!AH:AH,'Annuity Prices'!$B:$B,$D306,'Annuity Prices'!$E:$E,$G306),IF($B306="RAB Short",SUMIFS('RAB Prices Short'!AH:AH,'RAB Prices Short'!$B:$B,'All Prices combined'!$D306,'RAB Prices Short'!$E:$E,'All Prices combined'!$G306),IF($B306="RAB Long",SUMIFS('RAB Prices Long'!AH:AH,'RAB Prices Long'!$B:$B,'All Prices combined'!$D306,'RAB Prices Long'!$E:$E,'All Prices combined'!$G306)))),2)</f>
        <v>84.53</v>
      </c>
      <c r="AF306" s="2">
        <f>ROUND(IF($B306="Annuity",SUMIFS('Annuity Prices'!AI:AI,'Annuity Prices'!$B:$B,$D306,'Annuity Prices'!$E:$E,$G306),IF($B306="RAB Short",SUMIFS('RAB Prices Short'!AI:AI,'RAB Prices Short'!$B:$B,'All Prices combined'!$D306,'RAB Prices Short'!$E:$E,'All Prices combined'!$G306),IF($B306="RAB Long",SUMIFS('RAB Prices Long'!AI:AI,'RAB Prices Long'!$B:$B,'All Prices combined'!$D306,'RAB Prices Long'!$E:$E,'All Prices combined'!$G306)))),2)</f>
        <v>86.64</v>
      </c>
      <c r="AG306" s="2">
        <f>ROUND(IF($B306="Annuity",SUMIFS('Annuity Prices'!AJ:AJ,'Annuity Prices'!$B:$B,$D306,'Annuity Prices'!$E:$E,$G306),IF($B306="RAB Short",SUMIFS('RAB Prices Short'!AJ:AJ,'RAB Prices Short'!$B:$B,'All Prices combined'!$D306,'RAB Prices Short'!$E:$E,'All Prices combined'!$G306),IF($B306="RAB Long",SUMIFS('RAB Prices Long'!AJ:AJ,'RAB Prices Long'!$B:$B,'All Prices combined'!$D306,'RAB Prices Long'!$E:$E,'All Prices combined'!$G306)))),2)</f>
        <v>88.87</v>
      </c>
      <c r="AH306" s="2">
        <f>ROUND(IF($B306="Annuity",SUMIFS('Annuity Prices'!AK:AK,'Annuity Prices'!$B:$B,$D306,'Annuity Prices'!$E:$E,$G306),IF($B306="RAB Short",SUMIFS('RAB Prices Short'!AK:AK,'RAB Prices Short'!$B:$B,'All Prices combined'!$D306,'RAB Prices Short'!$E:$E,'All Prices combined'!$G306),IF($B306="RAB Long",SUMIFS('RAB Prices Long'!AK:AK,'RAB Prices Long'!$B:$B,'All Prices combined'!$D306,'RAB Prices Long'!$E:$E,'All Prices combined'!$G306)))),2)</f>
        <v>91.1</v>
      </c>
      <c r="AI306" s="2">
        <f>ROUND(IF($B306="Annuity",SUMIFS('Annuity Prices'!AL:AL,'Annuity Prices'!$B:$B,$D306,'Annuity Prices'!$E:$E,$G306),IF($B306="RAB Short",SUMIFS('RAB Prices Short'!AL:AL,'RAB Prices Short'!$B:$B,'All Prices combined'!$D306,'RAB Prices Short'!$E:$E,'All Prices combined'!$G306),IF($B306="RAB Long",SUMIFS('RAB Prices Long'!AL:AL,'RAB Prices Long'!$B:$B,'All Prices combined'!$D306,'RAB Prices Long'!$E:$E,'All Prices combined'!$G306)))),2)</f>
        <v>93.37</v>
      </c>
      <c r="AJ306" s="2">
        <f>ROUND(IF($B306="Annuity",SUMIFS('Annuity Prices'!AM:AM,'Annuity Prices'!$B:$B,$D306,'Annuity Prices'!$E:$E,$G306),IF($B306="RAB Short",SUMIFS('RAB Prices Short'!AM:AM,'RAB Prices Short'!$B:$B,'All Prices combined'!$D306,'RAB Prices Short'!$E:$E,'All Prices combined'!$G306),IF($B306="RAB Long",SUMIFS('RAB Prices Long'!AM:AM,'RAB Prices Long'!$B:$B,'All Prices combined'!$D306,'RAB Prices Long'!$E:$E,'All Prices combined'!$G306)))),2)</f>
        <v>95.71</v>
      </c>
      <c r="AK306" s="2">
        <f>ROUND(IF($B306="Annuity",SUMIFS('Annuity Prices'!AN:AN,'Annuity Prices'!$B:$B,$D306,'Annuity Prices'!$E:$E,$G306),IF($B306="RAB Short",SUMIFS('RAB Prices Short'!AN:AN,'RAB Prices Short'!$B:$B,'All Prices combined'!$D306,'RAB Prices Short'!$E:$E,'All Prices combined'!$G306),IF($B306="RAB Long",SUMIFS('RAB Prices Long'!AN:AN,'RAB Prices Long'!$B:$B,'All Prices combined'!$D306,'RAB Prices Long'!$E:$E,'All Prices combined'!$G306)))),2)</f>
        <v>92.51</v>
      </c>
      <c r="AL306" s="2">
        <f>ROUND(IF($B306="Annuity",SUMIFS('Annuity Prices'!AO:AO,'Annuity Prices'!$B:$B,$D306,'Annuity Prices'!$E:$E,$G306),IF($B306="RAB Short",SUMIFS('RAB Prices Short'!AO:AO,'RAB Prices Short'!$B:$B,'All Prices combined'!$D306,'RAB Prices Short'!$E:$E,'All Prices combined'!$G306),IF($B306="RAB Long",SUMIFS('RAB Prices Long'!AO:AO,'RAB Prices Long'!$B:$B,'All Prices combined'!$D306,'RAB Prices Long'!$E:$E,'All Prices combined'!$G306)))),2)</f>
        <v>94.83</v>
      </c>
      <c r="AM306" s="2">
        <f>ROUND(IF($B306="Annuity",SUMIFS('Annuity Prices'!AP:AP,'Annuity Prices'!$B:$B,$D306,'Annuity Prices'!$E:$E,$G306),IF($B306="RAB Short",SUMIFS('RAB Prices Short'!AP:AP,'RAB Prices Short'!$B:$B,'All Prices combined'!$D306,'RAB Prices Short'!$E:$E,'All Prices combined'!$G306),IF($B306="RAB Long",SUMIFS('RAB Prices Long'!AP:AP,'RAB Prices Long'!$B:$B,'All Prices combined'!$D306,'RAB Prices Long'!$E:$E,'All Prices combined'!$G306)))),2)</f>
        <v>97.2</v>
      </c>
      <c r="AN306" s="2">
        <f>ROUND(IF($B306="Annuity",SUMIFS('Annuity Prices'!AQ:AQ,'Annuity Prices'!$B:$B,$D306,'Annuity Prices'!$E:$E,$G306),IF($B306="RAB Short",SUMIFS('RAB Prices Short'!AQ:AQ,'RAB Prices Short'!$B:$B,'All Prices combined'!$D306,'RAB Prices Short'!$E:$E,'All Prices combined'!$G306),IF($B306="RAB Long",SUMIFS('RAB Prices Long'!AQ:AQ,'RAB Prices Long'!$B:$B,'All Prices combined'!$D306,'RAB Prices Long'!$E:$E,'All Prices combined'!$G306)))),2)</f>
        <v>99.63</v>
      </c>
      <c r="AO306" s="2">
        <f>ROUND(IF($B306="Annuity",SUMIFS('Annuity Prices'!AR:AR,'Annuity Prices'!$B:$B,$D306,'Annuity Prices'!$E:$E,$G306),IF($B306="RAB Short",SUMIFS('RAB Prices Short'!AR:AR,'RAB Prices Short'!$B:$B,'All Prices combined'!$D306,'RAB Prices Short'!$E:$E,'All Prices combined'!$G306),IF($B306="RAB Long",SUMIFS('RAB Prices Long'!AR:AR,'RAB Prices Long'!$B:$B,'All Prices combined'!$D306,'RAB Prices Long'!$E:$E,'All Prices combined'!$G306)))),2)</f>
        <v>0</v>
      </c>
      <c r="AP306" s="2">
        <f>ROUND(IF($B306="Annuity",SUMIFS('Annuity Prices'!AS:AS,'Annuity Prices'!$B:$B,$D306,'Annuity Prices'!$E:$E,$G306),IF($B306="RAB Short",SUMIFS('RAB Prices Short'!AS:AS,'RAB Prices Short'!$B:$B,'All Prices combined'!$D306,'RAB Prices Short'!$E:$E,'All Prices combined'!$G306),IF($B306="RAB Long",SUMIFS('RAB Prices Long'!AS:AS,'RAB Prices Long'!$B:$B,'All Prices combined'!$D306,'RAB Prices Long'!$E:$E,'All Prices combined'!$G306)))),2)</f>
        <v>0</v>
      </c>
      <c r="AQ306" s="2">
        <f>ROUND(IF($B306="Annuity",SUMIFS('Annuity Prices'!AT:AT,'Annuity Prices'!$B:$B,$D306,'Annuity Prices'!$E:$E,$G306),IF($B306="RAB Short",SUMIFS('RAB Prices Short'!AT:AT,'RAB Prices Short'!$B:$B,'All Prices combined'!$D306,'RAB Prices Short'!$E:$E,'All Prices combined'!$G306),IF($B306="RAB Long",SUMIFS('RAB Prices Long'!AT:AT,'RAB Prices Long'!$B:$B,'All Prices combined'!$D306,'RAB Prices Long'!$E:$E,'All Prices combined'!$G306)))),2)</f>
        <v>49.63</v>
      </c>
      <c r="AR306" s="2">
        <f>ROUND(IF($B306="Annuity",SUMIFS('Annuity Prices'!AU:AU,'Annuity Prices'!$B:$B,$D306,'Annuity Prices'!$E:$E,$G306),IF($B306="RAB Short",SUMIFS('RAB Prices Short'!AU:AU,'RAB Prices Short'!$B:$B,'All Prices combined'!$D306,'RAB Prices Short'!$E:$E,'All Prices combined'!$G306),IF($B306="RAB Long",SUMIFS('RAB Prices Long'!AU:AU,'RAB Prices Long'!$B:$B,'All Prices combined'!$D306,'RAB Prices Long'!$E:$E,'All Prices combined'!$G306)))),2)</f>
        <v>45.03</v>
      </c>
      <c r="AS306" s="2">
        <f>ROUND(IF($B306="Annuity",SUMIFS('Annuity Prices'!AV:AV,'Annuity Prices'!$B:$B,$D306,'Annuity Prices'!$E:$E,$G306),IF($B306="RAB Short",SUMIFS('RAB Prices Short'!AV:AV,'RAB Prices Short'!$B:$B,'All Prices combined'!$D306,'RAB Prices Short'!$E:$E,'All Prices combined'!$G306),IF($B306="RAB Long",SUMIFS('RAB Prices Long'!AV:AV,'RAB Prices Long'!$B:$B,'All Prices combined'!$D306,'RAB Prices Long'!$E:$E,'All Prices combined'!$G306)))),2)</f>
        <v>46.32</v>
      </c>
      <c r="AT306" s="2">
        <f>ROUND(IF($B306="Annuity",SUMIFS('Annuity Prices'!AW:AW,'Annuity Prices'!$B:$B,$D306,'Annuity Prices'!$E:$E,$G306),IF($B306="RAB Short",SUMIFS('RAB Prices Short'!AW:AW,'RAB Prices Short'!$B:$B,'All Prices combined'!$D306,'RAB Prices Short'!$E:$E,'All Prices combined'!$G306),IF($B306="RAB Long",SUMIFS('RAB Prices Long'!AW:AW,'RAB Prices Long'!$B:$B,'All Prices combined'!$D306,'RAB Prices Long'!$E:$E,'All Prices combined'!$G306)))),2)</f>
        <v>48.94</v>
      </c>
      <c r="AU306" s="2">
        <f>ROUND(IF($B306="Annuity",SUMIFS('Annuity Prices'!AX:AX,'Annuity Prices'!$B:$B,$D306,'Annuity Prices'!$E:$E,$G306),IF($B306="RAB Short",SUMIFS('RAB Prices Short'!AX:AX,'RAB Prices Short'!$B:$B,'All Prices combined'!$D306,'RAB Prices Short'!$E:$E,'All Prices combined'!$G306),IF($B306="RAB Long",SUMIFS('RAB Prices Long'!AX:AX,'RAB Prices Long'!$B:$B,'All Prices combined'!$D306,'RAB Prices Long'!$E:$E,'All Prices combined'!$G306)))),2)</f>
        <v>50.17</v>
      </c>
      <c r="AV306" s="2">
        <f>ROUND(IF($B306="Annuity",SUMIFS('Annuity Prices'!AY:AY,'Annuity Prices'!$B:$B,$D306,'Annuity Prices'!$E:$E,$G306),IF($B306="RAB Short",SUMIFS('RAB Prices Short'!AY:AY,'RAB Prices Short'!$B:$B,'All Prices combined'!$D306,'RAB Prices Short'!$E:$E,'All Prices combined'!$G306),IF($B306="RAB Long",SUMIFS('RAB Prices Long'!AY:AY,'RAB Prices Long'!$B:$B,'All Prices combined'!$D306,'RAB Prices Long'!$E:$E,'All Prices combined'!$G306)))),2)</f>
        <v>51.42</v>
      </c>
      <c r="AW306" s="2">
        <f>ROUND(IF($B306="Annuity",SUMIFS('Annuity Prices'!AZ:AZ,'Annuity Prices'!$B:$B,$D306,'Annuity Prices'!$E:$E,$G306),IF($B306="RAB Short",SUMIFS('RAB Prices Short'!AZ:AZ,'RAB Prices Short'!$B:$B,'All Prices combined'!$D306,'RAB Prices Short'!$E:$E,'All Prices combined'!$G306),IF($B306="RAB Long",SUMIFS('RAB Prices Long'!AZ:AZ,'RAB Prices Long'!$B:$B,'All Prices combined'!$D306,'RAB Prices Long'!$E:$E,'All Prices combined'!$G306)))),2)</f>
        <v>52.7</v>
      </c>
      <c r="AX306" s="2">
        <f>ROUND(IF($B306="Annuity",SUMIFS('Annuity Prices'!BA:BA,'Annuity Prices'!$B:$B,$D306,'Annuity Prices'!$E:$E,$G306),IF($B306="RAB Short",SUMIFS('RAB Prices Short'!BA:BA,'RAB Prices Short'!$B:$B,'All Prices combined'!$D306,'RAB Prices Short'!$E:$E,'All Prices combined'!$G306),IF($B306="RAB Long",SUMIFS('RAB Prices Long'!BA:BA,'RAB Prices Long'!$B:$B,'All Prices combined'!$D306,'RAB Prices Long'!$E:$E,'All Prices combined'!$G306)))),2)</f>
        <v>56.6</v>
      </c>
      <c r="AY306" s="2">
        <f>ROUND(IF($B306="Annuity",SUMIFS('Annuity Prices'!BB:BB,'Annuity Prices'!$B:$B,$D306,'Annuity Prices'!$E:$E,$G306),IF($B306="RAB Short",SUMIFS('RAB Prices Short'!BB:BB,'RAB Prices Short'!$B:$B,'All Prices combined'!$D306,'RAB Prices Short'!$E:$E,'All Prices combined'!$G306),IF($B306="RAB Long",SUMIFS('RAB Prices Long'!BB:BB,'RAB Prices Long'!$B:$B,'All Prices combined'!$D306,'RAB Prices Long'!$E:$E,'All Prices combined'!$G306)))),2)</f>
        <v>58.02</v>
      </c>
      <c r="AZ306" s="2">
        <f>ROUND(IF($B306="Annuity",SUMIFS('Annuity Prices'!BC:BC,'Annuity Prices'!$B:$B,$D306,'Annuity Prices'!$E:$E,$G306),IF($B306="RAB Short",SUMIFS('RAB Prices Short'!BC:BC,'RAB Prices Short'!$B:$B,'All Prices combined'!$D306,'RAB Prices Short'!$E:$E,'All Prices combined'!$G306),IF($B306="RAB Long",SUMIFS('RAB Prices Long'!BC:BC,'RAB Prices Long'!$B:$B,'All Prices combined'!$D306,'RAB Prices Long'!$E:$E,'All Prices combined'!$G306)))),2)</f>
        <v>59.47</v>
      </c>
      <c r="BA306" s="2">
        <f>ROUND(IF($B306="Annuity",SUMIFS('Annuity Prices'!BD:BD,'Annuity Prices'!$B:$B,$D306,'Annuity Prices'!$E:$E,$G306),IF($B306="RAB Short",SUMIFS('RAB Prices Short'!BD:BD,'RAB Prices Short'!$B:$B,'All Prices combined'!$D306,'RAB Prices Short'!$E:$E,'All Prices combined'!$G306),IF($B306="RAB Long",SUMIFS('RAB Prices Long'!BD:BD,'RAB Prices Long'!$B:$B,'All Prices combined'!$D306,'RAB Prices Long'!$E:$E,'All Prices combined'!$G306)))),2)</f>
        <v>60.95</v>
      </c>
      <c r="BB306" s="2">
        <f>ROUND(IF($B306="Annuity",SUMIFS('Annuity Prices'!BE:BE,'Annuity Prices'!$B:$B,$D306,'Annuity Prices'!$E:$E,$G306),IF($B306="RAB Short",SUMIFS('RAB Prices Short'!BE:BE,'RAB Prices Short'!$B:$B,'All Prices combined'!$D306,'RAB Prices Short'!$E:$E,'All Prices combined'!$G306),IF($B306="RAB Long",SUMIFS('RAB Prices Long'!BE:BE,'RAB Prices Long'!$B:$B,'All Prices combined'!$D306,'RAB Prices Long'!$E:$E,'All Prices combined'!$G306)))),2)</f>
        <v>64.069999999999993</v>
      </c>
      <c r="BC306" s="2">
        <f>ROUND(IF($B306="Annuity",SUMIFS('Annuity Prices'!BF:BF,'Annuity Prices'!$B:$B,$D306,'Annuity Prices'!$E:$E,$G306),IF($B306="RAB Short",SUMIFS('RAB Prices Short'!BF:BF,'RAB Prices Short'!$B:$B,'All Prices combined'!$D306,'RAB Prices Short'!$E:$E,'All Prices combined'!$G306),IF($B306="RAB Long",SUMIFS('RAB Prices Long'!BF:BF,'RAB Prices Long'!$B:$B,'All Prices combined'!$D306,'RAB Prices Long'!$E:$E,'All Prices combined'!$G306)))),2)</f>
        <v>65.680000000000007</v>
      </c>
      <c r="BD306" s="2">
        <f>ROUND(IF($B306="Annuity",SUMIFS('Annuity Prices'!BG:BG,'Annuity Prices'!$B:$B,$D306,'Annuity Prices'!$E:$E,$G306),IF($B306="RAB Short",SUMIFS('RAB Prices Short'!BG:BG,'RAB Prices Short'!$B:$B,'All Prices combined'!$D306,'RAB Prices Short'!$E:$E,'All Prices combined'!$G306),IF($B306="RAB Long",SUMIFS('RAB Prices Long'!BG:BG,'RAB Prices Long'!$B:$B,'All Prices combined'!$D306,'RAB Prices Long'!$E:$E,'All Prices combined'!$G306)))),2)</f>
        <v>67.319999999999993</v>
      </c>
      <c r="BE306" s="2">
        <f>ROUND(IF($B306="Annuity",SUMIFS('Annuity Prices'!BH:BH,'Annuity Prices'!$B:$B,$D306,'Annuity Prices'!$E:$E,$G306),IF($B306="RAB Short",SUMIFS('RAB Prices Short'!BH:BH,'RAB Prices Short'!$B:$B,'All Prices combined'!$D306,'RAB Prices Short'!$E:$E,'All Prices combined'!$G306),IF($B306="RAB Long",SUMIFS('RAB Prices Long'!BH:BH,'RAB Prices Long'!$B:$B,'All Prices combined'!$D306,'RAB Prices Long'!$E:$E,'All Prices combined'!$G306)))),2)</f>
        <v>69</v>
      </c>
      <c r="BF306" s="2">
        <f>ROUND(IF($B306="Annuity",SUMIFS('Annuity Prices'!BI:BI,'Annuity Prices'!$B:$B,$D306,'Annuity Prices'!$E:$E,$G306),IF($B306="RAB Short",SUMIFS('RAB Prices Short'!BI:BI,'RAB Prices Short'!$B:$B,'All Prices combined'!$D306,'RAB Prices Short'!$E:$E,'All Prices combined'!$G306),IF($B306="RAB Long",SUMIFS('RAB Prices Long'!BI:BI,'RAB Prices Long'!$B:$B,'All Prices combined'!$D306,'RAB Prices Long'!$E:$E,'All Prices combined'!$G306)))),2)</f>
        <v>72.94</v>
      </c>
      <c r="BG306" s="2">
        <f>ROUND(IF($B306="Annuity",SUMIFS('Annuity Prices'!BJ:BJ,'Annuity Prices'!$B:$B,$D306,'Annuity Prices'!$E:$E,$G306),IF($B306="RAB Short",SUMIFS('RAB Prices Short'!BJ:BJ,'RAB Prices Short'!$B:$B,'All Prices combined'!$D306,'RAB Prices Short'!$E:$E,'All Prices combined'!$G306),IF($B306="RAB Long",SUMIFS('RAB Prices Long'!BJ:BJ,'RAB Prices Long'!$B:$B,'All Prices combined'!$D306,'RAB Prices Long'!$E:$E,'All Prices combined'!$G306)))),2)</f>
        <v>74.760000000000005</v>
      </c>
      <c r="BH306" s="2">
        <f>ROUND(IF($B306="Annuity",SUMIFS('Annuity Prices'!BK:BK,'Annuity Prices'!$B:$B,$D306,'Annuity Prices'!$E:$E,$G306),IF($B306="RAB Short",SUMIFS('RAB Prices Short'!BK:BK,'RAB Prices Short'!$B:$B,'All Prices combined'!$D306,'RAB Prices Short'!$E:$E,'All Prices combined'!$G306),IF($B306="RAB Long",SUMIFS('RAB Prices Long'!BK:BK,'RAB Prices Long'!$B:$B,'All Prices combined'!$D306,'RAB Prices Long'!$E:$E,'All Prices combined'!$G306)))),2)</f>
        <v>76.63</v>
      </c>
      <c r="BI306" s="2">
        <f>ROUND(IF($B306="Annuity",SUMIFS('Annuity Prices'!BL:BL,'Annuity Prices'!$B:$B,$D306,'Annuity Prices'!$E:$E,$G306),IF($B306="RAB Short",SUMIFS('RAB Prices Short'!BL:BL,'RAB Prices Short'!$B:$B,'All Prices combined'!$D306,'RAB Prices Short'!$E:$E,'All Prices combined'!$G306),IF($B306="RAB Long",SUMIFS('RAB Prices Long'!BL:BL,'RAB Prices Long'!$B:$B,'All Prices combined'!$D306,'RAB Prices Long'!$E:$E,'All Prices combined'!$G306)))),2)</f>
        <v>78.540000000000006</v>
      </c>
      <c r="BJ306" s="2">
        <f>ROUND(IF($B306="Annuity",SUMIFS('Annuity Prices'!BM:BM,'Annuity Prices'!$B:$B,$D306,'Annuity Prices'!$E:$E,$G306),IF($B306="RAB Short",SUMIFS('RAB Prices Short'!BM:BM,'RAB Prices Short'!$B:$B,'All Prices combined'!$D306,'RAB Prices Short'!$E:$E,'All Prices combined'!$G306),IF($B306="RAB Long",SUMIFS('RAB Prices Long'!BM:BM,'RAB Prices Long'!$B:$B,'All Prices combined'!$D306,'RAB Prices Long'!$E:$E,'All Prices combined'!$G306)))),2)</f>
        <v>80.459999999999994</v>
      </c>
      <c r="BK306" s="2">
        <f>ROUND(IF($B306="Annuity",SUMIFS('Annuity Prices'!BN:BN,'Annuity Prices'!$B:$B,$D306,'Annuity Prices'!$E:$E,$G306),IF($B306="RAB Short",SUMIFS('RAB Prices Short'!BN:BN,'RAB Prices Short'!$B:$B,'All Prices combined'!$D306,'RAB Prices Short'!$E:$E,'All Prices combined'!$G306),IF($B306="RAB Long",SUMIFS('RAB Prices Long'!BN:BN,'RAB Prices Long'!$B:$B,'All Prices combined'!$D306,'RAB Prices Long'!$E:$E,'All Prices combined'!$G306)))),2)</f>
        <v>82.47</v>
      </c>
      <c r="BL306" s="2">
        <f>ROUND(IF($B306="Annuity",SUMIFS('Annuity Prices'!BO:BO,'Annuity Prices'!$B:$B,$D306,'Annuity Prices'!$E:$E,$G306),IF($B306="RAB Short",SUMIFS('RAB Prices Short'!BO:BO,'RAB Prices Short'!$B:$B,'All Prices combined'!$D306,'RAB Prices Short'!$E:$E,'All Prices combined'!$G306),IF($B306="RAB Long",SUMIFS('RAB Prices Long'!BO:BO,'RAB Prices Long'!$B:$B,'All Prices combined'!$D306,'RAB Prices Long'!$E:$E,'All Prices combined'!$G306)))),2)</f>
        <v>84.53</v>
      </c>
      <c r="BM306" s="2">
        <f>ROUND(IF($B306="Annuity",SUMIFS('Annuity Prices'!BP:BP,'Annuity Prices'!$B:$B,$D306,'Annuity Prices'!$E:$E,$G306),IF($B306="RAB Short",SUMIFS('RAB Prices Short'!BP:BP,'RAB Prices Short'!$B:$B,'All Prices combined'!$D306,'RAB Prices Short'!$E:$E,'All Prices combined'!$G306),IF($B306="RAB Long",SUMIFS('RAB Prices Long'!BP:BP,'RAB Prices Long'!$B:$B,'All Prices combined'!$D306,'RAB Prices Long'!$E:$E,'All Prices combined'!$G306)))),2)</f>
        <v>86.64</v>
      </c>
      <c r="BN306" s="2">
        <f>ROUND(IF($B306="Annuity",SUMIFS('Annuity Prices'!BQ:BQ,'Annuity Prices'!$B:$B,$D306,'Annuity Prices'!$E:$E,$G306),IF($B306="RAB Short",SUMIFS('RAB Prices Short'!BQ:BQ,'RAB Prices Short'!$B:$B,'All Prices combined'!$D306,'RAB Prices Short'!$E:$E,'All Prices combined'!$G306),IF($B306="RAB Long",SUMIFS('RAB Prices Long'!BQ:BQ,'RAB Prices Long'!$B:$B,'All Prices combined'!$D306,'RAB Prices Long'!$E:$E,'All Prices combined'!$G306)))),2)</f>
        <v>88.87</v>
      </c>
      <c r="BO306" s="2">
        <f>ROUND(IF($B306="Annuity",SUMIFS('Annuity Prices'!BR:BR,'Annuity Prices'!$B:$B,$D306,'Annuity Prices'!$E:$E,$G306),IF($B306="RAB Short",SUMIFS('RAB Prices Short'!BR:BR,'RAB Prices Short'!$B:$B,'All Prices combined'!$D306,'RAB Prices Short'!$E:$E,'All Prices combined'!$G306),IF($B306="RAB Long",SUMIFS('RAB Prices Long'!BR:BR,'RAB Prices Long'!$B:$B,'All Prices combined'!$D306,'RAB Prices Long'!$E:$E,'All Prices combined'!$G306)))),2)</f>
        <v>91.1</v>
      </c>
      <c r="BP306" s="2">
        <f>ROUND(IF($B306="Annuity",SUMIFS('Annuity Prices'!BS:BS,'Annuity Prices'!$B:$B,$D306,'Annuity Prices'!$E:$E,$G306),IF($B306="RAB Short",SUMIFS('RAB Prices Short'!BS:BS,'RAB Prices Short'!$B:$B,'All Prices combined'!$D306,'RAB Prices Short'!$E:$E,'All Prices combined'!$G306),IF($B306="RAB Long",SUMIFS('RAB Prices Long'!BS:BS,'RAB Prices Long'!$B:$B,'All Prices combined'!$D306,'RAB Prices Long'!$E:$E,'All Prices combined'!$G306)))),2)</f>
        <v>93.37</v>
      </c>
      <c r="BQ306" s="2">
        <f>ROUND(IF($B306="Annuity",SUMIFS('Annuity Prices'!BT:BT,'Annuity Prices'!$B:$B,$D306,'Annuity Prices'!$E:$E,$G306),IF($B306="RAB Short",SUMIFS('RAB Prices Short'!BT:BT,'RAB Prices Short'!$B:$B,'All Prices combined'!$D306,'RAB Prices Short'!$E:$E,'All Prices combined'!$G306),IF($B306="RAB Long",SUMIFS('RAB Prices Long'!BT:BT,'RAB Prices Long'!$B:$B,'All Prices combined'!$D306,'RAB Prices Long'!$E:$E,'All Prices combined'!$G306)))),2)</f>
        <v>95.71</v>
      </c>
      <c r="BR306" s="2">
        <f>ROUND(IF($B306="Annuity",SUMIFS('Annuity Prices'!BU:BU,'Annuity Prices'!$B:$B,$D306,'Annuity Prices'!$E:$E,$G306),IF($B306="RAB Short",SUMIFS('RAB Prices Short'!BU:BU,'RAB Prices Short'!$B:$B,'All Prices combined'!$D306,'RAB Prices Short'!$E:$E,'All Prices combined'!$G306),IF($B306="RAB Long",SUMIFS('RAB Prices Long'!BU:BU,'RAB Prices Long'!$B:$B,'All Prices combined'!$D306,'RAB Prices Long'!$E:$E,'All Prices combined'!$G306)))),2)</f>
        <v>92.51</v>
      </c>
      <c r="BS306" s="2">
        <f>ROUND(IF($B306="Annuity",SUMIFS('Annuity Prices'!BV:BV,'Annuity Prices'!$B:$B,$D306,'Annuity Prices'!$E:$E,$G306),IF($B306="RAB Short",SUMIFS('RAB Prices Short'!BV:BV,'RAB Prices Short'!$B:$B,'All Prices combined'!$D306,'RAB Prices Short'!$E:$E,'All Prices combined'!$G306),IF($B306="RAB Long",SUMIFS('RAB Prices Long'!BV:BV,'RAB Prices Long'!$B:$B,'All Prices combined'!$D306,'RAB Prices Long'!$E:$E,'All Prices combined'!$G306)))),2)</f>
        <v>94.83</v>
      </c>
      <c r="BT306" s="2">
        <f>ROUND(IF($B306="Annuity",SUMIFS('Annuity Prices'!BW:BW,'Annuity Prices'!$B:$B,$D306,'Annuity Prices'!$E:$E,$G306),IF($B306="RAB Short",SUMIFS('RAB Prices Short'!BW:BW,'RAB Prices Short'!$B:$B,'All Prices combined'!$D306,'RAB Prices Short'!$E:$E,'All Prices combined'!$G306),IF($B306="RAB Long",SUMIFS('RAB Prices Long'!BW:BW,'RAB Prices Long'!$B:$B,'All Prices combined'!$D306,'RAB Prices Long'!$E:$E,'All Prices combined'!$G306)))),2)</f>
        <v>97.2</v>
      </c>
      <c r="BU306" s="2">
        <f>ROUND(IF($B306="Annuity",SUMIFS('Annuity Prices'!BX:BX,'Annuity Prices'!$B:$B,$D306,'Annuity Prices'!$E:$E,$G306),IF($B306="RAB Short",SUMIFS('RAB Prices Short'!BX:BX,'RAB Prices Short'!$B:$B,'All Prices combined'!$D306,'RAB Prices Short'!$E:$E,'All Prices combined'!$G306),IF($B306="RAB Long",SUMIFS('RAB Prices Long'!BX:BX,'RAB Prices Long'!$B:$B,'All Prices combined'!$D306,'RAB Prices Long'!$E:$E,'All Prices combined'!$G306)))),2)</f>
        <v>99.63</v>
      </c>
    </row>
    <row r="307" spans="2:73" x14ac:dyDescent="0.25">
      <c r="B307" t="s">
        <v>44</v>
      </c>
      <c r="C307">
        <v>21</v>
      </c>
      <c r="D307" t="s">
        <v>192</v>
      </c>
      <c r="E307" t="s">
        <v>190</v>
      </c>
      <c r="G307" t="s">
        <v>40</v>
      </c>
      <c r="I307" s="2">
        <f>ROUND(IF($B307="Annuity",SUMIFS('Annuity Prices'!L:L,'Annuity Prices'!$B:$B,$D307,'Annuity Prices'!$E:$E,$G307),IF($B307="RAB Short",SUMIFS('RAB Prices Short'!L:L,'RAB Prices Short'!$B:$B,'All Prices combined'!$D307,'RAB Prices Short'!$E:$E,'All Prices combined'!$G307),IF($B307="RAB Long",SUMIFS('RAB Prices Long'!L:L,'RAB Prices Long'!$B:$B,'All Prices combined'!$D307,'RAB Prices Long'!$E:$E,'All Prices combined'!$G307)))),2)</f>
        <v>0</v>
      </c>
      <c r="J307" s="2">
        <f>ROUND(IF($B307="Annuity",SUMIFS('Annuity Prices'!M:M,'Annuity Prices'!$B:$B,$D307,'Annuity Prices'!$E:$E,$G307),IF($B307="RAB Short",SUMIFS('RAB Prices Short'!M:M,'RAB Prices Short'!$B:$B,'All Prices combined'!$D307,'RAB Prices Short'!$E:$E,'All Prices combined'!$G307),IF($B307="RAB Long",SUMIFS('RAB Prices Long'!M:M,'RAB Prices Long'!$B:$B,'All Prices combined'!$D307,'RAB Prices Long'!$E:$E,'All Prices combined'!$G307)))),2)</f>
        <v>0</v>
      </c>
      <c r="K307" s="2">
        <f>ROUND(IF($B307="Annuity",SUMIFS('Annuity Prices'!N:N,'Annuity Prices'!$B:$B,$D307,'Annuity Prices'!$E:$E,$G307),IF($B307="RAB Short",SUMIFS('RAB Prices Short'!N:N,'RAB Prices Short'!$B:$B,'All Prices combined'!$D307,'RAB Prices Short'!$E:$E,'All Prices combined'!$G307),IF($B307="RAB Long",SUMIFS('RAB Prices Long'!N:N,'RAB Prices Long'!$B:$B,'All Prices combined'!$D307,'RAB Prices Long'!$E:$E,'All Prices combined'!$G307)))),2)</f>
        <v>7.46</v>
      </c>
      <c r="L307" s="2">
        <f>ROUND(IF($B307="Annuity",SUMIFS('Annuity Prices'!O:O,'Annuity Prices'!$B:$B,$D307,'Annuity Prices'!$E:$E,$G307),IF($B307="RAB Short",SUMIFS('RAB Prices Short'!O:O,'RAB Prices Short'!$B:$B,'All Prices combined'!$D307,'RAB Prices Short'!$E:$E,'All Prices combined'!$G307),IF($B307="RAB Long",SUMIFS('RAB Prices Long'!O:O,'RAB Prices Long'!$B:$B,'All Prices combined'!$D307,'RAB Prices Long'!$E:$E,'All Prices combined'!$G307)))),2)</f>
        <v>7.67</v>
      </c>
      <c r="M307" s="2">
        <f>ROUND(IF($B307="Annuity",SUMIFS('Annuity Prices'!P:P,'Annuity Prices'!$B:$B,$D307,'Annuity Prices'!$E:$E,$G307),IF($B307="RAB Short",SUMIFS('RAB Prices Short'!P:P,'RAB Prices Short'!$B:$B,'All Prices combined'!$D307,'RAB Prices Short'!$E:$E,'All Prices combined'!$G307),IF($B307="RAB Long",SUMIFS('RAB Prices Long'!P:P,'RAB Prices Long'!$B:$B,'All Prices combined'!$D307,'RAB Prices Long'!$E:$E,'All Prices combined'!$G307)))),2)</f>
        <v>7.84</v>
      </c>
      <c r="N307" s="2">
        <f>ROUND(IF($B307="Annuity",SUMIFS('Annuity Prices'!Q:Q,'Annuity Prices'!$B:$B,$D307,'Annuity Prices'!$E:$E,$G307),IF($B307="RAB Short",SUMIFS('RAB Prices Short'!Q:Q,'RAB Prices Short'!$B:$B,'All Prices combined'!$D307,'RAB Prices Short'!$E:$E,'All Prices combined'!$G307),IF($B307="RAB Long",SUMIFS('RAB Prices Long'!Q:Q,'RAB Prices Long'!$B:$B,'All Prices combined'!$D307,'RAB Prices Long'!$E:$E,'All Prices combined'!$G307)))),2)</f>
        <v>8.0299999999999994</v>
      </c>
      <c r="O307" s="2">
        <f>ROUND(IF($B307="Annuity",SUMIFS('Annuity Prices'!R:R,'Annuity Prices'!$B:$B,$D307,'Annuity Prices'!$E:$E,$G307),IF($B307="RAB Short",SUMIFS('RAB Prices Short'!R:R,'RAB Prices Short'!$B:$B,'All Prices combined'!$D307,'RAB Prices Short'!$E:$E,'All Prices combined'!$G307),IF($B307="RAB Long",SUMIFS('RAB Prices Long'!R:R,'RAB Prices Long'!$B:$B,'All Prices combined'!$D307,'RAB Prices Long'!$E:$E,'All Prices combined'!$G307)))),2)</f>
        <v>8.23</v>
      </c>
      <c r="P307" s="2">
        <f>ROUND(IF($B307="Annuity",SUMIFS('Annuity Prices'!S:S,'Annuity Prices'!$B:$B,$D307,'Annuity Prices'!$E:$E,$G307),IF($B307="RAB Short",SUMIFS('RAB Prices Short'!S:S,'RAB Prices Short'!$B:$B,'All Prices combined'!$D307,'RAB Prices Short'!$E:$E,'All Prices combined'!$G307),IF($B307="RAB Long",SUMIFS('RAB Prices Long'!S:S,'RAB Prices Long'!$B:$B,'All Prices combined'!$D307,'RAB Prices Long'!$E:$E,'All Prices combined'!$G307)))),2)</f>
        <v>8.44</v>
      </c>
      <c r="Q307" s="2">
        <f>ROUND(IF($B307="Annuity",SUMIFS('Annuity Prices'!T:T,'Annuity Prices'!$B:$B,$D307,'Annuity Prices'!$E:$E,$G307),IF($B307="RAB Short",SUMIFS('RAB Prices Short'!T:T,'RAB Prices Short'!$B:$B,'All Prices combined'!$D307,'RAB Prices Short'!$E:$E,'All Prices combined'!$G307),IF($B307="RAB Long",SUMIFS('RAB Prices Long'!T:T,'RAB Prices Long'!$B:$B,'All Prices combined'!$D307,'RAB Prices Long'!$E:$E,'All Prices combined'!$G307)))),2)</f>
        <v>8.61</v>
      </c>
      <c r="R307" s="2">
        <f>ROUND(IF($B307="Annuity",SUMIFS('Annuity Prices'!U:U,'Annuity Prices'!$B:$B,$D307,'Annuity Prices'!$E:$E,$G307),IF($B307="RAB Short",SUMIFS('RAB Prices Short'!U:U,'RAB Prices Short'!$B:$B,'All Prices combined'!$D307,'RAB Prices Short'!$E:$E,'All Prices combined'!$G307),IF($B307="RAB Long",SUMIFS('RAB Prices Long'!U:U,'RAB Prices Long'!$B:$B,'All Prices combined'!$D307,'RAB Prices Long'!$E:$E,'All Prices combined'!$G307)))),2)</f>
        <v>8.82</v>
      </c>
      <c r="S307" s="2">
        <f>ROUND(IF($B307="Annuity",SUMIFS('Annuity Prices'!V:V,'Annuity Prices'!$B:$B,$D307,'Annuity Prices'!$E:$E,$G307),IF($B307="RAB Short",SUMIFS('RAB Prices Short'!V:V,'RAB Prices Short'!$B:$B,'All Prices combined'!$D307,'RAB Prices Short'!$E:$E,'All Prices combined'!$G307),IF($B307="RAB Long",SUMIFS('RAB Prices Long'!V:V,'RAB Prices Long'!$B:$B,'All Prices combined'!$D307,'RAB Prices Long'!$E:$E,'All Prices combined'!$G307)))),2)</f>
        <v>9.0399999999999991</v>
      </c>
      <c r="T307" s="2">
        <f>ROUND(IF($B307="Annuity",SUMIFS('Annuity Prices'!W:W,'Annuity Prices'!$B:$B,$D307,'Annuity Prices'!$E:$E,$G307),IF($B307="RAB Short",SUMIFS('RAB Prices Short'!W:W,'RAB Prices Short'!$B:$B,'All Prices combined'!$D307,'RAB Prices Short'!$E:$E,'All Prices combined'!$G307),IF($B307="RAB Long",SUMIFS('RAB Prices Long'!W:W,'RAB Prices Long'!$B:$B,'All Prices combined'!$D307,'RAB Prices Long'!$E:$E,'All Prices combined'!$G307)))),2)</f>
        <v>9.27</v>
      </c>
      <c r="U307" s="2">
        <f>ROUND(IF($B307="Annuity",SUMIFS('Annuity Prices'!X:X,'Annuity Prices'!$B:$B,$D307,'Annuity Prices'!$E:$E,$G307),IF($B307="RAB Short",SUMIFS('RAB Prices Short'!X:X,'RAB Prices Short'!$B:$B,'All Prices combined'!$D307,'RAB Prices Short'!$E:$E,'All Prices combined'!$G307),IF($B307="RAB Long",SUMIFS('RAB Prices Long'!X:X,'RAB Prices Long'!$B:$B,'All Prices combined'!$D307,'RAB Prices Long'!$E:$E,'All Prices combined'!$G307)))),2)</f>
        <v>9.4499999999999993</v>
      </c>
      <c r="V307" s="2">
        <f>ROUND(IF($B307="Annuity",SUMIFS('Annuity Prices'!Y:Y,'Annuity Prices'!$B:$B,$D307,'Annuity Prices'!$E:$E,$G307),IF($B307="RAB Short",SUMIFS('RAB Prices Short'!Y:Y,'RAB Prices Short'!$B:$B,'All Prices combined'!$D307,'RAB Prices Short'!$E:$E,'All Prices combined'!$G307),IF($B307="RAB Long",SUMIFS('RAB Prices Long'!Y:Y,'RAB Prices Long'!$B:$B,'All Prices combined'!$D307,'RAB Prices Long'!$E:$E,'All Prices combined'!$G307)))),2)</f>
        <v>9.69</v>
      </c>
      <c r="W307" s="2">
        <f>ROUND(IF($B307="Annuity",SUMIFS('Annuity Prices'!Z:Z,'Annuity Prices'!$B:$B,$D307,'Annuity Prices'!$E:$E,$G307),IF($B307="RAB Short",SUMIFS('RAB Prices Short'!Z:Z,'RAB Prices Short'!$B:$B,'All Prices combined'!$D307,'RAB Prices Short'!$E:$E,'All Prices combined'!$G307),IF($B307="RAB Long",SUMIFS('RAB Prices Long'!Z:Z,'RAB Prices Long'!$B:$B,'All Prices combined'!$D307,'RAB Prices Long'!$E:$E,'All Prices combined'!$G307)))),2)</f>
        <v>9.93</v>
      </c>
      <c r="X307" s="2">
        <f>ROUND(IF($B307="Annuity",SUMIFS('Annuity Prices'!AA:AA,'Annuity Prices'!$B:$B,$D307,'Annuity Prices'!$E:$E,$G307),IF($B307="RAB Short",SUMIFS('RAB Prices Short'!AA:AA,'RAB Prices Short'!$B:$B,'All Prices combined'!$D307,'RAB Prices Short'!$E:$E,'All Prices combined'!$G307),IF($B307="RAB Long",SUMIFS('RAB Prices Long'!AA:AA,'RAB Prices Long'!$B:$B,'All Prices combined'!$D307,'RAB Prices Long'!$E:$E,'All Prices combined'!$G307)))),2)</f>
        <v>10.18</v>
      </c>
      <c r="Y307" s="2">
        <f>ROUND(IF($B307="Annuity",SUMIFS('Annuity Prices'!AB:AB,'Annuity Prices'!$B:$B,$D307,'Annuity Prices'!$E:$E,$G307),IF($B307="RAB Short",SUMIFS('RAB Prices Short'!AB:AB,'RAB Prices Short'!$B:$B,'All Prices combined'!$D307,'RAB Prices Short'!$E:$E,'All Prices combined'!$G307),IF($B307="RAB Long",SUMIFS('RAB Prices Long'!AB:AB,'RAB Prices Long'!$B:$B,'All Prices combined'!$D307,'RAB Prices Long'!$E:$E,'All Prices combined'!$G307)))),2)</f>
        <v>10.38</v>
      </c>
      <c r="Z307" s="2">
        <f>ROUND(IF($B307="Annuity",SUMIFS('Annuity Prices'!AC:AC,'Annuity Prices'!$B:$B,$D307,'Annuity Prices'!$E:$E,$G307),IF($B307="RAB Short",SUMIFS('RAB Prices Short'!AC:AC,'RAB Prices Short'!$B:$B,'All Prices combined'!$D307,'RAB Prices Short'!$E:$E,'All Prices combined'!$G307),IF($B307="RAB Long",SUMIFS('RAB Prices Long'!AC:AC,'RAB Prices Long'!$B:$B,'All Prices combined'!$D307,'RAB Prices Long'!$E:$E,'All Prices combined'!$G307)))),2)</f>
        <v>10.64</v>
      </c>
      <c r="AA307" s="2">
        <f>ROUND(IF($B307="Annuity",SUMIFS('Annuity Prices'!AD:AD,'Annuity Prices'!$B:$B,$D307,'Annuity Prices'!$E:$E,$G307),IF($B307="RAB Short",SUMIFS('RAB Prices Short'!AD:AD,'RAB Prices Short'!$B:$B,'All Prices combined'!$D307,'RAB Prices Short'!$E:$E,'All Prices combined'!$G307),IF($B307="RAB Long",SUMIFS('RAB Prices Long'!AD:AD,'RAB Prices Long'!$B:$B,'All Prices combined'!$D307,'RAB Prices Long'!$E:$E,'All Prices combined'!$G307)))),2)</f>
        <v>10.91</v>
      </c>
      <c r="AB307" s="2">
        <f>ROUND(IF($B307="Annuity",SUMIFS('Annuity Prices'!AE:AE,'Annuity Prices'!$B:$B,$D307,'Annuity Prices'!$E:$E,$G307),IF($B307="RAB Short",SUMIFS('RAB Prices Short'!AE:AE,'RAB Prices Short'!$B:$B,'All Prices combined'!$D307,'RAB Prices Short'!$E:$E,'All Prices combined'!$G307),IF($B307="RAB Long",SUMIFS('RAB Prices Long'!AE:AE,'RAB Prices Long'!$B:$B,'All Prices combined'!$D307,'RAB Prices Long'!$E:$E,'All Prices combined'!$G307)))),2)</f>
        <v>11.18</v>
      </c>
      <c r="AC307" s="2">
        <f>ROUND(IF($B307="Annuity",SUMIFS('Annuity Prices'!AF:AF,'Annuity Prices'!$B:$B,$D307,'Annuity Prices'!$E:$E,$G307),IF($B307="RAB Short",SUMIFS('RAB Prices Short'!AF:AF,'RAB Prices Short'!$B:$B,'All Prices combined'!$D307,'RAB Prices Short'!$E:$E,'All Prices combined'!$G307),IF($B307="RAB Long",SUMIFS('RAB Prices Long'!AF:AF,'RAB Prices Long'!$B:$B,'All Prices combined'!$D307,'RAB Prices Long'!$E:$E,'All Prices combined'!$G307)))),2)</f>
        <v>11.4</v>
      </c>
      <c r="AD307" s="2">
        <f>ROUND(IF($B307="Annuity",SUMIFS('Annuity Prices'!AG:AG,'Annuity Prices'!$B:$B,$D307,'Annuity Prices'!$E:$E,$G307),IF($B307="RAB Short",SUMIFS('RAB Prices Short'!AG:AG,'RAB Prices Short'!$B:$B,'All Prices combined'!$D307,'RAB Prices Short'!$E:$E,'All Prices combined'!$G307),IF($B307="RAB Long",SUMIFS('RAB Prices Long'!AG:AG,'RAB Prices Long'!$B:$B,'All Prices combined'!$D307,'RAB Prices Long'!$E:$E,'All Prices combined'!$G307)))),2)</f>
        <v>11.68</v>
      </c>
      <c r="AE307" s="2">
        <f>ROUND(IF($B307="Annuity",SUMIFS('Annuity Prices'!AH:AH,'Annuity Prices'!$B:$B,$D307,'Annuity Prices'!$E:$E,$G307),IF($B307="RAB Short",SUMIFS('RAB Prices Short'!AH:AH,'RAB Prices Short'!$B:$B,'All Prices combined'!$D307,'RAB Prices Short'!$E:$E,'All Prices combined'!$G307),IF($B307="RAB Long",SUMIFS('RAB Prices Long'!AH:AH,'RAB Prices Long'!$B:$B,'All Prices combined'!$D307,'RAB Prices Long'!$E:$E,'All Prices combined'!$G307)))),2)</f>
        <v>11.98</v>
      </c>
      <c r="AF307" s="2">
        <f>ROUND(IF($B307="Annuity",SUMIFS('Annuity Prices'!AI:AI,'Annuity Prices'!$B:$B,$D307,'Annuity Prices'!$E:$E,$G307),IF($B307="RAB Short",SUMIFS('RAB Prices Short'!AI:AI,'RAB Prices Short'!$B:$B,'All Prices combined'!$D307,'RAB Prices Short'!$E:$E,'All Prices combined'!$G307),IF($B307="RAB Long",SUMIFS('RAB Prices Long'!AI:AI,'RAB Prices Long'!$B:$B,'All Prices combined'!$D307,'RAB Prices Long'!$E:$E,'All Prices combined'!$G307)))),2)</f>
        <v>12.28</v>
      </c>
      <c r="AG307" s="2">
        <f>ROUND(IF($B307="Annuity",SUMIFS('Annuity Prices'!AJ:AJ,'Annuity Prices'!$B:$B,$D307,'Annuity Prices'!$E:$E,$G307),IF($B307="RAB Short",SUMIFS('RAB Prices Short'!AJ:AJ,'RAB Prices Short'!$B:$B,'All Prices combined'!$D307,'RAB Prices Short'!$E:$E,'All Prices combined'!$G307),IF($B307="RAB Long",SUMIFS('RAB Prices Long'!AJ:AJ,'RAB Prices Long'!$B:$B,'All Prices combined'!$D307,'RAB Prices Long'!$E:$E,'All Prices combined'!$G307)))),2)</f>
        <v>12.52</v>
      </c>
      <c r="AH307" s="2">
        <f>ROUND(IF($B307="Annuity",SUMIFS('Annuity Prices'!AK:AK,'Annuity Prices'!$B:$B,$D307,'Annuity Prices'!$E:$E,$G307),IF($B307="RAB Short",SUMIFS('RAB Prices Short'!AK:AK,'RAB Prices Short'!$B:$B,'All Prices combined'!$D307,'RAB Prices Short'!$E:$E,'All Prices combined'!$G307),IF($B307="RAB Long",SUMIFS('RAB Prices Long'!AK:AK,'RAB Prices Long'!$B:$B,'All Prices combined'!$D307,'RAB Prices Long'!$E:$E,'All Prices combined'!$G307)))),2)</f>
        <v>12.83</v>
      </c>
      <c r="AI307" s="2">
        <f>ROUND(IF($B307="Annuity",SUMIFS('Annuity Prices'!AL:AL,'Annuity Prices'!$B:$B,$D307,'Annuity Prices'!$E:$E,$G307),IF($B307="RAB Short",SUMIFS('RAB Prices Short'!AL:AL,'RAB Prices Short'!$B:$B,'All Prices combined'!$D307,'RAB Prices Short'!$E:$E,'All Prices combined'!$G307),IF($B307="RAB Long",SUMIFS('RAB Prices Long'!AL:AL,'RAB Prices Long'!$B:$B,'All Prices combined'!$D307,'RAB Prices Long'!$E:$E,'All Prices combined'!$G307)))),2)</f>
        <v>13.15</v>
      </c>
      <c r="AJ307" s="2">
        <f>ROUND(IF($B307="Annuity",SUMIFS('Annuity Prices'!AM:AM,'Annuity Prices'!$B:$B,$D307,'Annuity Prices'!$E:$E,$G307),IF($B307="RAB Short",SUMIFS('RAB Prices Short'!AM:AM,'RAB Prices Short'!$B:$B,'All Prices combined'!$D307,'RAB Prices Short'!$E:$E,'All Prices combined'!$G307),IF($B307="RAB Long",SUMIFS('RAB Prices Long'!AM:AM,'RAB Prices Long'!$B:$B,'All Prices combined'!$D307,'RAB Prices Long'!$E:$E,'All Prices combined'!$G307)))),2)</f>
        <v>13.48</v>
      </c>
      <c r="AK307" s="2">
        <f>ROUND(IF($B307="Annuity",SUMIFS('Annuity Prices'!AN:AN,'Annuity Prices'!$B:$B,$D307,'Annuity Prices'!$E:$E,$G307),IF($B307="RAB Short",SUMIFS('RAB Prices Short'!AN:AN,'RAB Prices Short'!$B:$B,'All Prices combined'!$D307,'RAB Prices Short'!$E:$E,'All Prices combined'!$G307),IF($B307="RAB Long",SUMIFS('RAB Prices Long'!AN:AN,'RAB Prices Long'!$B:$B,'All Prices combined'!$D307,'RAB Prices Long'!$E:$E,'All Prices combined'!$G307)))),2)</f>
        <v>13.75</v>
      </c>
      <c r="AL307" s="2">
        <f>ROUND(IF($B307="Annuity",SUMIFS('Annuity Prices'!AO:AO,'Annuity Prices'!$B:$B,$D307,'Annuity Prices'!$E:$E,$G307),IF($B307="RAB Short",SUMIFS('RAB Prices Short'!AO:AO,'RAB Prices Short'!$B:$B,'All Prices combined'!$D307,'RAB Prices Short'!$E:$E,'All Prices combined'!$G307),IF($B307="RAB Long",SUMIFS('RAB Prices Long'!AO:AO,'RAB Prices Long'!$B:$B,'All Prices combined'!$D307,'RAB Prices Long'!$E:$E,'All Prices combined'!$G307)))),2)</f>
        <v>14.09</v>
      </c>
      <c r="AM307" s="2">
        <f>ROUND(IF($B307="Annuity",SUMIFS('Annuity Prices'!AP:AP,'Annuity Prices'!$B:$B,$D307,'Annuity Prices'!$E:$E,$G307),IF($B307="RAB Short",SUMIFS('RAB Prices Short'!AP:AP,'RAB Prices Short'!$B:$B,'All Prices combined'!$D307,'RAB Prices Short'!$E:$E,'All Prices combined'!$G307),IF($B307="RAB Long",SUMIFS('RAB Prices Long'!AP:AP,'RAB Prices Long'!$B:$B,'All Prices combined'!$D307,'RAB Prices Long'!$E:$E,'All Prices combined'!$G307)))),2)</f>
        <v>14.44</v>
      </c>
      <c r="AN307" s="2">
        <f>ROUND(IF($B307="Annuity",SUMIFS('Annuity Prices'!AQ:AQ,'Annuity Prices'!$B:$B,$D307,'Annuity Prices'!$E:$E,$G307),IF($B307="RAB Short",SUMIFS('RAB Prices Short'!AQ:AQ,'RAB Prices Short'!$B:$B,'All Prices combined'!$D307,'RAB Prices Short'!$E:$E,'All Prices combined'!$G307),IF($B307="RAB Long",SUMIFS('RAB Prices Long'!AQ:AQ,'RAB Prices Long'!$B:$B,'All Prices combined'!$D307,'RAB Prices Long'!$E:$E,'All Prices combined'!$G307)))),2)</f>
        <v>14.81</v>
      </c>
      <c r="AO307" s="2">
        <f>ROUND(IF($B307="Annuity",SUMIFS('Annuity Prices'!AR:AR,'Annuity Prices'!$B:$B,$D307,'Annuity Prices'!$E:$E,$G307),IF($B307="RAB Short",SUMIFS('RAB Prices Short'!AR:AR,'RAB Prices Short'!$B:$B,'All Prices combined'!$D307,'RAB Prices Short'!$E:$E,'All Prices combined'!$G307),IF($B307="RAB Long",SUMIFS('RAB Prices Long'!AR:AR,'RAB Prices Long'!$B:$B,'All Prices combined'!$D307,'RAB Prices Long'!$E:$E,'All Prices combined'!$G307)))),2)</f>
        <v>0</v>
      </c>
      <c r="AP307" s="2">
        <f>ROUND(IF($B307="Annuity",SUMIFS('Annuity Prices'!AS:AS,'Annuity Prices'!$B:$B,$D307,'Annuity Prices'!$E:$E,$G307),IF($B307="RAB Short",SUMIFS('RAB Prices Short'!AS:AS,'RAB Prices Short'!$B:$B,'All Prices combined'!$D307,'RAB Prices Short'!$E:$E,'All Prices combined'!$G307),IF($B307="RAB Long",SUMIFS('RAB Prices Long'!AS:AS,'RAB Prices Long'!$B:$B,'All Prices combined'!$D307,'RAB Prices Long'!$E:$E,'All Prices combined'!$G307)))),2)</f>
        <v>0</v>
      </c>
      <c r="AQ307" s="2">
        <f>ROUND(IF($B307="Annuity",SUMIFS('Annuity Prices'!AT:AT,'Annuity Prices'!$B:$B,$D307,'Annuity Prices'!$E:$E,$G307),IF($B307="RAB Short",SUMIFS('RAB Prices Short'!AT:AT,'RAB Prices Short'!$B:$B,'All Prices combined'!$D307,'RAB Prices Short'!$E:$E,'All Prices combined'!$G307),IF($B307="RAB Long",SUMIFS('RAB Prices Long'!AT:AT,'RAB Prices Long'!$B:$B,'All Prices combined'!$D307,'RAB Prices Long'!$E:$E,'All Prices combined'!$G307)))),2)</f>
        <v>4.72</v>
      </c>
      <c r="AR307" s="2">
        <f>ROUND(IF($B307="Annuity",SUMIFS('Annuity Prices'!AU:AU,'Annuity Prices'!$B:$B,$D307,'Annuity Prices'!$E:$E,$G307),IF($B307="RAB Short",SUMIFS('RAB Prices Short'!AU:AU,'RAB Prices Short'!$B:$B,'All Prices combined'!$D307,'RAB Prices Short'!$E:$E,'All Prices combined'!$G307),IF($B307="RAB Long",SUMIFS('RAB Prices Long'!AU:AU,'RAB Prices Long'!$B:$B,'All Prices combined'!$D307,'RAB Prices Long'!$E:$E,'All Prices combined'!$G307)))),2)</f>
        <v>7.46</v>
      </c>
      <c r="AS307" s="2">
        <f>ROUND(IF($B307="Annuity",SUMIFS('Annuity Prices'!AV:AV,'Annuity Prices'!$B:$B,$D307,'Annuity Prices'!$E:$E,$G307),IF($B307="RAB Short",SUMIFS('RAB Prices Short'!AV:AV,'RAB Prices Short'!$B:$B,'All Prices combined'!$D307,'RAB Prices Short'!$E:$E,'All Prices combined'!$G307),IF($B307="RAB Long",SUMIFS('RAB Prices Long'!AV:AV,'RAB Prices Long'!$B:$B,'All Prices combined'!$D307,'RAB Prices Long'!$E:$E,'All Prices combined'!$G307)))),2)</f>
        <v>7.67</v>
      </c>
      <c r="AT307" s="2">
        <f>ROUND(IF($B307="Annuity",SUMIFS('Annuity Prices'!AW:AW,'Annuity Prices'!$B:$B,$D307,'Annuity Prices'!$E:$E,$G307),IF($B307="RAB Short",SUMIFS('RAB Prices Short'!AW:AW,'RAB Prices Short'!$B:$B,'All Prices combined'!$D307,'RAB Prices Short'!$E:$E,'All Prices combined'!$G307),IF($B307="RAB Long",SUMIFS('RAB Prices Long'!AW:AW,'RAB Prices Long'!$B:$B,'All Prices combined'!$D307,'RAB Prices Long'!$E:$E,'All Prices combined'!$G307)))),2)</f>
        <v>7.84</v>
      </c>
      <c r="AU307" s="2">
        <f>ROUND(IF($B307="Annuity",SUMIFS('Annuity Prices'!AX:AX,'Annuity Prices'!$B:$B,$D307,'Annuity Prices'!$E:$E,$G307),IF($B307="RAB Short",SUMIFS('RAB Prices Short'!AX:AX,'RAB Prices Short'!$B:$B,'All Prices combined'!$D307,'RAB Prices Short'!$E:$E,'All Prices combined'!$G307),IF($B307="RAB Long",SUMIFS('RAB Prices Long'!AX:AX,'RAB Prices Long'!$B:$B,'All Prices combined'!$D307,'RAB Prices Long'!$E:$E,'All Prices combined'!$G307)))),2)</f>
        <v>8.0299999999999994</v>
      </c>
      <c r="AV307" s="2">
        <f>ROUND(IF($B307="Annuity",SUMIFS('Annuity Prices'!AY:AY,'Annuity Prices'!$B:$B,$D307,'Annuity Prices'!$E:$E,$G307),IF($B307="RAB Short",SUMIFS('RAB Prices Short'!AY:AY,'RAB Prices Short'!$B:$B,'All Prices combined'!$D307,'RAB Prices Short'!$E:$E,'All Prices combined'!$G307),IF($B307="RAB Long",SUMIFS('RAB Prices Long'!AY:AY,'RAB Prices Long'!$B:$B,'All Prices combined'!$D307,'RAB Prices Long'!$E:$E,'All Prices combined'!$G307)))),2)</f>
        <v>8.23</v>
      </c>
      <c r="AW307" s="2">
        <f>ROUND(IF($B307="Annuity",SUMIFS('Annuity Prices'!AZ:AZ,'Annuity Prices'!$B:$B,$D307,'Annuity Prices'!$E:$E,$G307),IF($B307="RAB Short",SUMIFS('RAB Prices Short'!AZ:AZ,'RAB Prices Short'!$B:$B,'All Prices combined'!$D307,'RAB Prices Short'!$E:$E,'All Prices combined'!$G307),IF($B307="RAB Long",SUMIFS('RAB Prices Long'!AZ:AZ,'RAB Prices Long'!$B:$B,'All Prices combined'!$D307,'RAB Prices Long'!$E:$E,'All Prices combined'!$G307)))),2)</f>
        <v>8.44</v>
      </c>
      <c r="AX307" s="2">
        <f>ROUND(IF($B307="Annuity",SUMIFS('Annuity Prices'!BA:BA,'Annuity Prices'!$B:$B,$D307,'Annuity Prices'!$E:$E,$G307),IF($B307="RAB Short",SUMIFS('RAB Prices Short'!BA:BA,'RAB Prices Short'!$B:$B,'All Prices combined'!$D307,'RAB Prices Short'!$E:$E,'All Prices combined'!$G307),IF($B307="RAB Long",SUMIFS('RAB Prices Long'!BA:BA,'RAB Prices Long'!$B:$B,'All Prices combined'!$D307,'RAB Prices Long'!$E:$E,'All Prices combined'!$G307)))),2)</f>
        <v>8.61</v>
      </c>
      <c r="AY307" s="2">
        <f>ROUND(IF($B307="Annuity",SUMIFS('Annuity Prices'!BB:BB,'Annuity Prices'!$B:$B,$D307,'Annuity Prices'!$E:$E,$G307),IF($B307="RAB Short",SUMIFS('RAB Prices Short'!BB:BB,'RAB Prices Short'!$B:$B,'All Prices combined'!$D307,'RAB Prices Short'!$E:$E,'All Prices combined'!$G307),IF($B307="RAB Long",SUMIFS('RAB Prices Long'!BB:BB,'RAB Prices Long'!$B:$B,'All Prices combined'!$D307,'RAB Prices Long'!$E:$E,'All Prices combined'!$G307)))),2)</f>
        <v>8.82</v>
      </c>
      <c r="AZ307" s="2">
        <f>ROUND(IF($B307="Annuity",SUMIFS('Annuity Prices'!BC:BC,'Annuity Prices'!$B:$B,$D307,'Annuity Prices'!$E:$E,$G307),IF($B307="RAB Short",SUMIFS('RAB Prices Short'!BC:BC,'RAB Prices Short'!$B:$B,'All Prices combined'!$D307,'RAB Prices Short'!$E:$E,'All Prices combined'!$G307),IF($B307="RAB Long",SUMIFS('RAB Prices Long'!BC:BC,'RAB Prices Long'!$B:$B,'All Prices combined'!$D307,'RAB Prices Long'!$E:$E,'All Prices combined'!$G307)))),2)</f>
        <v>9.0399999999999991</v>
      </c>
      <c r="BA307" s="2">
        <f>ROUND(IF($B307="Annuity",SUMIFS('Annuity Prices'!BD:BD,'Annuity Prices'!$B:$B,$D307,'Annuity Prices'!$E:$E,$G307),IF($B307="RAB Short",SUMIFS('RAB Prices Short'!BD:BD,'RAB Prices Short'!$B:$B,'All Prices combined'!$D307,'RAB Prices Short'!$E:$E,'All Prices combined'!$G307),IF($B307="RAB Long",SUMIFS('RAB Prices Long'!BD:BD,'RAB Prices Long'!$B:$B,'All Prices combined'!$D307,'RAB Prices Long'!$E:$E,'All Prices combined'!$G307)))),2)</f>
        <v>9.27</v>
      </c>
      <c r="BB307" s="2">
        <f>ROUND(IF($B307="Annuity",SUMIFS('Annuity Prices'!BE:BE,'Annuity Prices'!$B:$B,$D307,'Annuity Prices'!$E:$E,$G307),IF($B307="RAB Short",SUMIFS('RAB Prices Short'!BE:BE,'RAB Prices Short'!$B:$B,'All Prices combined'!$D307,'RAB Prices Short'!$E:$E,'All Prices combined'!$G307),IF($B307="RAB Long",SUMIFS('RAB Prices Long'!BE:BE,'RAB Prices Long'!$B:$B,'All Prices combined'!$D307,'RAB Prices Long'!$E:$E,'All Prices combined'!$G307)))),2)</f>
        <v>9.4499999999999993</v>
      </c>
      <c r="BC307" s="2">
        <f>ROUND(IF($B307="Annuity",SUMIFS('Annuity Prices'!BF:BF,'Annuity Prices'!$B:$B,$D307,'Annuity Prices'!$E:$E,$G307),IF($B307="RAB Short",SUMIFS('RAB Prices Short'!BF:BF,'RAB Prices Short'!$B:$B,'All Prices combined'!$D307,'RAB Prices Short'!$E:$E,'All Prices combined'!$G307),IF($B307="RAB Long",SUMIFS('RAB Prices Long'!BF:BF,'RAB Prices Long'!$B:$B,'All Prices combined'!$D307,'RAB Prices Long'!$E:$E,'All Prices combined'!$G307)))),2)</f>
        <v>9.69</v>
      </c>
      <c r="BD307" s="2">
        <f>ROUND(IF($B307="Annuity",SUMIFS('Annuity Prices'!BG:BG,'Annuity Prices'!$B:$B,$D307,'Annuity Prices'!$E:$E,$G307),IF($B307="RAB Short",SUMIFS('RAB Prices Short'!BG:BG,'RAB Prices Short'!$B:$B,'All Prices combined'!$D307,'RAB Prices Short'!$E:$E,'All Prices combined'!$G307),IF($B307="RAB Long",SUMIFS('RAB Prices Long'!BG:BG,'RAB Prices Long'!$B:$B,'All Prices combined'!$D307,'RAB Prices Long'!$E:$E,'All Prices combined'!$G307)))),2)</f>
        <v>9.93</v>
      </c>
      <c r="BE307" s="2">
        <f>ROUND(IF($B307="Annuity",SUMIFS('Annuity Prices'!BH:BH,'Annuity Prices'!$B:$B,$D307,'Annuity Prices'!$E:$E,$G307),IF($B307="RAB Short",SUMIFS('RAB Prices Short'!BH:BH,'RAB Prices Short'!$B:$B,'All Prices combined'!$D307,'RAB Prices Short'!$E:$E,'All Prices combined'!$G307),IF($B307="RAB Long",SUMIFS('RAB Prices Long'!BH:BH,'RAB Prices Long'!$B:$B,'All Prices combined'!$D307,'RAB Prices Long'!$E:$E,'All Prices combined'!$G307)))),2)</f>
        <v>10.18</v>
      </c>
      <c r="BF307" s="2">
        <f>ROUND(IF($B307="Annuity",SUMIFS('Annuity Prices'!BI:BI,'Annuity Prices'!$B:$B,$D307,'Annuity Prices'!$E:$E,$G307),IF($B307="RAB Short",SUMIFS('RAB Prices Short'!BI:BI,'RAB Prices Short'!$B:$B,'All Prices combined'!$D307,'RAB Prices Short'!$E:$E,'All Prices combined'!$G307),IF($B307="RAB Long",SUMIFS('RAB Prices Long'!BI:BI,'RAB Prices Long'!$B:$B,'All Prices combined'!$D307,'RAB Prices Long'!$E:$E,'All Prices combined'!$G307)))),2)</f>
        <v>10.38</v>
      </c>
      <c r="BG307" s="2">
        <f>ROUND(IF($B307="Annuity",SUMIFS('Annuity Prices'!BJ:BJ,'Annuity Prices'!$B:$B,$D307,'Annuity Prices'!$E:$E,$G307),IF($B307="RAB Short",SUMIFS('RAB Prices Short'!BJ:BJ,'RAB Prices Short'!$B:$B,'All Prices combined'!$D307,'RAB Prices Short'!$E:$E,'All Prices combined'!$G307),IF($B307="RAB Long",SUMIFS('RAB Prices Long'!BJ:BJ,'RAB Prices Long'!$B:$B,'All Prices combined'!$D307,'RAB Prices Long'!$E:$E,'All Prices combined'!$G307)))),2)</f>
        <v>10.64</v>
      </c>
      <c r="BH307" s="2">
        <f>ROUND(IF($B307="Annuity",SUMIFS('Annuity Prices'!BK:BK,'Annuity Prices'!$B:$B,$D307,'Annuity Prices'!$E:$E,$G307),IF($B307="RAB Short",SUMIFS('RAB Prices Short'!BK:BK,'RAB Prices Short'!$B:$B,'All Prices combined'!$D307,'RAB Prices Short'!$E:$E,'All Prices combined'!$G307),IF($B307="RAB Long",SUMIFS('RAB Prices Long'!BK:BK,'RAB Prices Long'!$B:$B,'All Prices combined'!$D307,'RAB Prices Long'!$E:$E,'All Prices combined'!$G307)))),2)</f>
        <v>10.91</v>
      </c>
      <c r="BI307" s="2">
        <f>ROUND(IF($B307="Annuity",SUMIFS('Annuity Prices'!BL:BL,'Annuity Prices'!$B:$B,$D307,'Annuity Prices'!$E:$E,$G307),IF($B307="RAB Short",SUMIFS('RAB Prices Short'!BL:BL,'RAB Prices Short'!$B:$B,'All Prices combined'!$D307,'RAB Prices Short'!$E:$E,'All Prices combined'!$G307),IF($B307="RAB Long",SUMIFS('RAB Prices Long'!BL:BL,'RAB Prices Long'!$B:$B,'All Prices combined'!$D307,'RAB Prices Long'!$E:$E,'All Prices combined'!$G307)))),2)</f>
        <v>11.18</v>
      </c>
      <c r="BJ307" s="2">
        <f>ROUND(IF($B307="Annuity",SUMIFS('Annuity Prices'!BM:BM,'Annuity Prices'!$B:$B,$D307,'Annuity Prices'!$E:$E,$G307),IF($B307="RAB Short",SUMIFS('RAB Prices Short'!BM:BM,'RAB Prices Short'!$B:$B,'All Prices combined'!$D307,'RAB Prices Short'!$E:$E,'All Prices combined'!$G307),IF($B307="RAB Long",SUMIFS('RAB Prices Long'!BM:BM,'RAB Prices Long'!$B:$B,'All Prices combined'!$D307,'RAB Prices Long'!$E:$E,'All Prices combined'!$G307)))),2)</f>
        <v>11.4</v>
      </c>
      <c r="BK307" s="2">
        <f>ROUND(IF($B307="Annuity",SUMIFS('Annuity Prices'!BN:BN,'Annuity Prices'!$B:$B,$D307,'Annuity Prices'!$E:$E,$G307),IF($B307="RAB Short",SUMIFS('RAB Prices Short'!BN:BN,'RAB Prices Short'!$B:$B,'All Prices combined'!$D307,'RAB Prices Short'!$E:$E,'All Prices combined'!$G307),IF($B307="RAB Long",SUMIFS('RAB Prices Long'!BN:BN,'RAB Prices Long'!$B:$B,'All Prices combined'!$D307,'RAB Prices Long'!$E:$E,'All Prices combined'!$G307)))),2)</f>
        <v>11.68</v>
      </c>
      <c r="BL307" s="2">
        <f>ROUND(IF($B307="Annuity",SUMIFS('Annuity Prices'!BO:BO,'Annuity Prices'!$B:$B,$D307,'Annuity Prices'!$E:$E,$G307),IF($B307="RAB Short",SUMIFS('RAB Prices Short'!BO:BO,'RAB Prices Short'!$B:$B,'All Prices combined'!$D307,'RAB Prices Short'!$E:$E,'All Prices combined'!$G307),IF($B307="RAB Long",SUMIFS('RAB Prices Long'!BO:BO,'RAB Prices Long'!$B:$B,'All Prices combined'!$D307,'RAB Prices Long'!$E:$E,'All Prices combined'!$G307)))),2)</f>
        <v>11.98</v>
      </c>
      <c r="BM307" s="2">
        <f>ROUND(IF($B307="Annuity",SUMIFS('Annuity Prices'!BP:BP,'Annuity Prices'!$B:$B,$D307,'Annuity Prices'!$E:$E,$G307),IF($B307="RAB Short",SUMIFS('RAB Prices Short'!BP:BP,'RAB Prices Short'!$B:$B,'All Prices combined'!$D307,'RAB Prices Short'!$E:$E,'All Prices combined'!$G307),IF($B307="RAB Long",SUMIFS('RAB Prices Long'!BP:BP,'RAB Prices Long'!$B:$B,'All Prices combined'!$D307,'RAB Prices Long'!$E:$E,'All Prices combined'!$G307)))),2)</f>
        <v>12.28</v>
      </c>
      <c r="BN307" s="2">
        <f>ROUND(IF($B307="Annuity",SUMIFS('Annuity Prices'!BQ:BQ,'Annuity Prices'!$B:$B,$D307,'Annuity Prices'!$E:$E,$G307),IF($B307="RAB Short",SUMIFS('RAB Prices Short'!BQ:BQ,'RAB Prices Short'!$B:$B,'All Prices combined'!$D307,'RAB Prices Short'!$E:$E,'All Prices combined'!$G307),IF($B307="RAB Long",SUMIFS('RAB Prices Long'!BQ:BQ,'RAB Prices Long'!$B:$B,'All Prices combined'!$D307,'RAB Prices Long'!$E:$E,'All Prices combined'!$G307)))),2)</f>
        <v>12.52</v>
      </c>
      <c r="BO307" s="2">
        <f>ROUND(IF($B307="Annuity",SUMIFS('Annuity Prices'!BR:BR,'Annuity Prices'!$B:$B,$D307,'Annuity Prices'!$E:$E,$G307),IF($B307="RAB Short",SUMIFS('RAB Prices Short'!BR:BR,'RAB Prices Short'!$B:$B,'All Prices combined'!$D307,'RAB Prices Short'!$E:$E,'All Prices combined'!$G307),IF($B307="RAB Long",SUMIFS('RAB Prices Long'!BR:BR,'RAB Prices Long'!$B:$B,'All Prices combined'!$D307,'RAB Prices Long'!$E:$E,'All Prices combined'!$G307)))),2)</f>
        <v>12.83</v>
      </c>
      <c r="BP307" s="2">
        <f>ROUND(IF($B307="Annuity",SUMIFS('Annuity Prices'!BS:BS,'Annuity Prices'!$B:$B,$D307,'Annuity Prices'!$E:$E,$G307),IF($B307="RAB Short",SUMIFS('RAB Prices Short'!BS:BS,'RAB Prices Short'!$B:$B,'All Prices combined'!$D307,'RAB Prices Short'!$E:$E,'All Prices combined'!$G307),IF($B307="RAB Long",SUMIFS('RAB Prices Long'!BS:BS,'RAB Prices Long'!$B:$B,'All Prices combined'!$D307,'RAB Prices Long'!$E:$E,'All Prices combined'!$G307)))),2)</f>
        <v>13.15</v>
      </c>
      <c r="BQ307" s="2">
        <f>ROUND(IF($B307="Annuity",SUMIFS('Annuity Prices'!BT:BT,'Annuity Prices'!$B:$B,$D307,'Annuity Prices'!$E:$E,$G307),IF($B307="RAB Short",SUMIFS('RAB Prices Short'!BT:BT,'RAB Prices Short'!$B:$B,'All Prices combined'!$D307,'RAB Prices Short'!$E:$E,'All Prices combined'!$G307),IF($B307="RAB Long",SUMIFS('RAB Prices Long'!BT:BT,'RAB Prices Long'!$B:$B,'All Prices combined'!$D307,'RAB Prices Long'!$E:$E,'All Prices combined'!$G307)))),2)</f>
        <v>13.48</v>
      </c>
      <c r="BR307" s="2">
        <f>ROUND(IF($B307="Annuity",SUMIFS('Annuity Prices'!BU:BU,'Annuity Prices'!$B:$B,$D307,'Annuity Prices'!$E:$E,$G307),IF($B307="RAB Short",SUMIFS('RAB Prices Short'!BU:BU,'RAB Prices Short'!$B:$B,'All Prices combined'!$D307,'RAB Prices Short'!$E:$E,'All Prices combined'!$G307),IF($B307="RAB Long",SUMIFS('RAB Prices Long'!BU:BU,'RAB Prices Long'!$B:$B,'All Prices combined'!$D307,'RAB Prices Long'!$E:$E,'All Prices combined'!$G307)))),2)</f>
        <v>13.75</v>
      </c>
      <c r="BS307" s="2">
        <f>ROUND(IF($B307="Annuity",SUMIFS('Annuity Prices'!BV:BV,'Annuity Prices'!$B:$B,$D307,'Annuity Prices'!$E:$E,$G307),IF($B307="RAB Short",SUMIFS('RAB Prices Short'!BV:BV,'RAB Prices Short'!$B:$B,'All Prices combined'!$D307,'RAB Prices Short'!$E:$E,'All Prices combined'!$G307),IF($B307="RAB Long",SUMIFS('RAB Prices Long'!BV:BV,'RAB Prices Long'!$B:$B,'All Prices combined'!$D307,'RAB Prices Long'!$E:$E,'All Prices combined'!$G307)))),2)</f>
        <v>14.09</v>
      </c>
      <c r="BT307" s="2">
        <f>ROUND(IF($B307="Annuity",SUMIFS('Annuity Prices'!BW:BW,'Annuity Prices'!$B:$B,$D307,'Annuity Prices'!$E:$E,$G307),IF($B307="RAB Short",SUMIFS('RAB Prices Short'!BW:BW,'RAB Prices Short'!$B:$B,'All Prices combined'!$D307,'RAB Prices Short'!$E:$E,'All Prices combined'!$G307),IF($B307="RAB Long",SUMIFS('RAB Prices Long'!BW:BW,'RAB Prices Long'!$B:$B,'All Prices combined'!$D307,'RAB Prices Long'!$E:$E,'All Prices combined'!$G307)))),2)</f>
        <v>14.44</v>
      </c>
      <c r="BU307" s="2">
        <f>ROUND(IF($B307="Annuity",SUMIFS('Annuity Prices'!BX:BX,'Annuity Prices'!$B:$B,$D307,'Annuity Prices'!$E:$E,$G307),IF($B307="RAB Short",SUMIFS('RAB Prices Short'!BX:BX,'RAB Prices Short'!$B:$B,'All Prices combined'!$D307,'RAB Prices Short'!$E:$E,'All Prices combined'!$G307),IF($B307="RAB Long",SUMIFS('RAB Prices Long'!BX:BX,'RAB Prices Long'!$B:$B,'All Prices combined'!$D307,'RAB Prices Long'!$E:$E,'All Prices combined'!$G307)))),2)</f>
        <v>14.81</v>
      </c>
    </row>
    <row r="308" spans="2:73" x14ac:dyDescent="0.25">
      <c r="B308" t="s">
        <v>44</v>
      </c>
      <c r="C308">
        <v>22</v>
      </c>
      <c r="E308" t="s">
        <v>193</v>
      </c>
      <c r="F308">
        <v>22</v>
      </c>
      <c r="G308" t="s">
        <v>194</v>
      </c>
      <c r="I308" s="2">
        <f>ROUND(IF($B308="Annuity",SUMIFS('Annuity Prices'!L:L,'Annuity Prices'!$B:$B,$D308,'Annuity Prices'!$E:$E,$G308),IF($B308="RAB Short",SUMIFS('RAB Prices Short'!L:L,'RAB Prices Short'!$B:$B,'All Prices combined'!$D308,'RAB Prices Short'!$E:$E,'All Prices combined'!$G308),IF($B308="RAB Long",SUMIFS('RAB Prices Long'!L:L,'RAB Prices Long'!$B:$B,'All Prices combined'!$D308,'RAB Prices Long'!$E:$E,'All Prices combined'!$G308)))),2)</f>
        <v>0</v>
      </c>
      <c r="J308" s="2">
        <f>ROUND(IF($B308="Annuity",SUMIFS('Annuity Prices'!M:M,'Annuity Prices'!$B:$B,$D308,'Annuity Prices'!$E:$E,$G308),IF($B308="RAB Short",SUMIFS('RAB Prices Short'!M:M,'RAB Prices Short'!$B:$B,'All Prices combined'!$D308,'RAB Prices Short'!$E:$E,'All Prices combined'!$G308),IF($B308="RAB Long",SUMIFS('RAB Prices Long'!M:M,'RAB Prices Long'!$B:$B,'All Prices combined'!$D308,'RAB Prices Long'!$E:$E,'All Prices combined'!$G308)))),2)</f>
        <v>0</v>
      </c>
      <c r="K308" s="2">
        <f>ROUND(IF($B308="Annuity",SUMIFS('Annuity Prices'!N:N,'Annuity Prices'!$B:$B,$D308,'Annuity Prices'!$E:$E,$G308),IF($B308="RAB Short",SUMIFS('RAB Prices Short'!N:N,'RAB Prices Short'!$B:$B,'All Prices combined'!$D308,'RAB Prices Short'!$E:$E,'All Prices combined'!$G308),IF($B308="RAB Long",SUMIFS('RAB Prices Long'!N:N,'RAB Prices Long'!$B:$B,'All Prices combined'!$D308,'RAB Prices Long'!$E:$E,'All Prices combined'!$G308)))),2)</f>
        <v>0</v>
      </c>
      <c r="L308" s="2">
        <f>ROUND(IF($B308="Annuity",SUMIFS('Annuity Prices'!O:O,'Annuity Prices'!$B:$B,$D308,'Annuity Prices'!$E:$E,$G308),IF($B308="RAB Short",SUMIFS('RAB Prices Short'!O:O,'RAB Prices Short'!$B:$B,'All Prices combined'!$D308,'RAB Prices Short'!$E:$E,'All Prices combined'!$G308),IF($B308="RAB Long",SUMIFS('RAB Prices Long'!O:O,'RAB Prices Long'!$B:$B,'All Prices combined'!$D308,'RAB Prices Long'!$E:$E,'All Prices combined'!$G308)))),2)</f>
        <v>0</v>
      </c>
      <c r="M308" s="2">
        <f>ROUND(IF($B308="Annuity",SUMIFS('Annuity Prices'!P:P,'Annuity Prices'!$B:$B,$D308,'Annuity Prices'!$E:$E,$G308),IF($B308="RAB Short",SUMIFS('RAB Prices Short'!P:P,'RAB Prices Short'!$B:$B,'All Prices combined'!$D308,'RAB Prices Short'!$E:$E,'All Prices combined'!$G308),IF($B308="RAB Long",SUMIFS('RAB Prices Long'!P:P,'RAB Prices Long'!$B:$B,'All Prices combined'!$D308,'RAB Prices Long'!$E:$E,'All Prices combined'!$G308)))),2)</f>
        <v>0</v>
      </c>
      <c r="N308" s="2">
        <f>ROUND(IF($B308="Annuity",SUMIFS('Annuity Prices'!Q:Q,'Annuity Prices'!$B:$B,$D308,'Annuity Prices'!$E:$E,$G308),IF($B308="RAB Short",SUMIFS('RAB Prices Short'!Q:Q,'RAB Prices Short'!$B:$B,'All Prices combined'!$D308,'RAB Prices Short'!$E:$E,'All Prices combined'!$G308),IF($B308="RAB Long",SUMIFS('RAB Prices Long'!Q:Q,'RAB Prices Long'!$B:$B,'All Prices combined'!$D308,'RAB Prices Long'!$E:$E,'All Prices combined'!$G308)))),2)</f>
        <v>0</v>
      </c>
      <c r="O308" s="2">
        <f>ROUND(IF($B308="Annuity",SUMIFS('Annuity Prices'!R:R,'Annuity Prices'!$B:$B,$D308,'Annuity Prices'!$E:$E,$G308),IF($B308="RAB Short",SUMIFS('RAB Prices Short'!R:R,'RAB Prices Short'!$B:$B,'All Prices combined'!$D308,'RAB Prices Short'!$E:$E,'All Prices combined'!$G308),IF($B308="RAB Long",SUMIFS('RAB Prices Long'!R:R,'RAB Prices Long'!$B:$B,'All Prices combined'!$D308,'RAB Prices Long'!$E:$E,'All Prices combined'!$G308)))),2)</f>
        <v>0</v>
      </c>
      <c r="P308" s="2">
        <f>ROUND(IF($B308="Annuity",SUMIFS('Annuity Prices'!S:S,'Annuity Prices'!$B:$B,$D308,'Annuity Prices'!$E:$E,$G308),IF($B308="RAB Short",SUMIFS('RAB Prices Short'!S:S,'RAB Prices Short'!$B:$B,'All Prices combined'!$D308,'RAB Prices Short'!$E:$E,'All Prices combined'!$G308),IF($B308="RAB Long",SUMIFS('RAB Prices Long'!S:S,'RAB Prices Long'!$B:$B,'All Prices combined'!$D308,'RAB Prices Long'!$E:$E,'All Prices combined'!$G308)))),2)</f>
        <v>0</v>
      </c>
      <c r="Q308" s="2">
        <f>ROUND(IF($B308="Annuity",SUMIFS('Annuity Prices'!T:T,'Annuity Prices'!$B:$B,$D308,'Annuity Prices'!$E:$E,$G308),IF($B308="RAB Short",SUMIFS('RAB Prices Short'!T:T,'RAB Prices Short'!$B:$B,'All Prices combined'!$D308,'RAB Prices Short'!$E:$E,'All Prices combined'!$G308),IF($B308="RAB Long",SUMIFS('RAB Prices Long'!T:T,'RAB Prices Long'!$B:$B,'All Prices combined'!$D308,'RAB Prices Long'!$E:$E,'All Prices combined'!$G308)))),2)</f>
        <v>0</v>
      </c>
      <c r="R308" s="2">
        <f>ROUND(IF($B308="Annuity",SUMIFS('Annuity Prices'!U:U,'Annuity Prices'!$B:$B,$D308,'Annuity Prices'!$E:$E,$G308),IF($B308="RAB Short",SUMIFS('RAB Prices Short'!U:U,'RAB Prices Short'!$B:$B,'All Prices combined'!$D308,'RAB Prices Short'!$E:$E,'All Prices combined'!$G308),IF($B308="RAB Long",SUMIFS('RAB Prices Long'!U:U,'RAB Prices Long'!$B:$B,'All Prices combined'!$D308,'RAB Prices Long'!$E:$E,'All Prices combined'!$G308)))),2)</f>
        <v>0</v>
      </c>
      <c r="S308" s="2">
        <f>ROUND(IF($B308="Annuity",SUMIFS('Annuity Prices'!V:V,'Annuity Prices'!$B:$B,$D308,'Annuity Prices'!$E:$E,$G308),IF($B308="RAB Short",SUMIFS('RAB Prices Short'!V:V,'RAB Prices Short'!$B:$B,'All Prices combined'!$D308,'RAB Prices Short'!$E:$E,'All Prices combined'!$G308),IF($B308="RAB Long",SUMIFS('RAB Prices Long'!V:V,'RAB Prices Long'!$B:$B,'All Prices combined'!$D308,'RAB Prices Long'!$E:$E,'All Prices combined'!$G308)))),2)</f>
        <v>0</v>
      </c>
      <c r="T308" s="2">
        <f>ROUND(IF($B308="Annuity",SUMIFS('Annuity Prices'!W:W,'Annuity Prices'!$B:$B,$D308,'Annuity Prices'!$E:$E,$G308),IF($B308="RAB Short",SUMIFS('RAB Prices Short'!W:W,'RAB Prices Short'!$B:$B,'All Prices combined'!$D308,'RAB Prices Short'!$E:$E,'All Prices combined'!$G308),IF($B308="RAB Long",SUMIFS('RAB Prices Long'!W:W,'RAB Prices Long'!$B:$B,'All Prices combined'!$D308,'RAB Prices Long'!$E:$E,'All Prices combined'!$G308)))),2)</f>
        <v>0</v>
      </c>
      <c r="U308" s="2">
        <f>ROUND(IF($B308="Annuity",SUMIFS('Annuity Prices'!X:X,'Annuity Prices'!$B:$B,$D308,'Annuity Prices'!$E:$E,$G308),IF($B308="RAB Short",SUMIFS('RAB Prices Short'!X:X,'RAB Prices Short'!$B:$B,'All Prices combined'!$D308,'RAB Prices Short'!$E:$E,'All Prices combined'!$G308),IF($B308="RAB Long",SUMIFS('RAB Prices Long'!X:X,'RAB Prices Long'!$B:$B,'All Prices combined'!$D308,'RAB Prices Long'!$E:$E,'All Prices combined'!$G308)))),2)</f>
        <v>0</v>
      </c>
      <c r="V308" s="2">
        <f>ROUND(IF($B308="Annuity",SUMIFS('Annuity Prices'!Y:Y,'Annuity Prices'!$B:$B,$D308,'Annuity Prices'!$E:$E,$G308),IF($B308="RAB Short",SUMIFS('RAB Prices Short'!Y:Y,'RAB Prices Short'!$B:$B,'All Prices combined'!$D308,'RAB Prices Short'!$E:$E,'All Prices combined'!$G308),IF($B308="RAB Long",SUMIFS('RAB Prices Long'!Y:Y,'RAB Prices Long'!$B:$B,'All Prices combined'!$D308,'RAB Prices Long'!$E:$E,'All Prices combined'!$G308)))),2)</f>
        <v>0</v>
      </c>
      <c r="W308" s="2">
        <f>ROUND(IF($B308="Annuity",SUMIFS('Annuity Prices'!Z:Z,'Annuity Prices'!$B:$B,$D308,'Annuity Prices'!$E:$E,$G308),IF($B308="RAB Short",SUMIFS('RAB Prices Short'!Z:Z,'RAB Prices Short'!$B:$B,'All Prices combined'!$D308,'RAB Prices Short'!$E:$E,'All Prices combined'!$G308),IF($B308="RAB Long",SUMIFS('RAB Prices Long'!Z:Z,'RAB Prices Long'!$B:$B,'All Prices combined'!$D308,'RAB Prices Long'!$E:$E,'All Prices combined'!$G308)))),2)</f>
        <v>0</v>
      </c>
      <c r="X308" s="2">
        <f>ROUND(IF($B308="Annuity",SUMIFS('Annuity Prices'!AA:AA,'Annuity Prices'!$B:$B,$D308,'Annuity Prices'!$E:$E,$G308),IF($B308="RAB Short",SUMIFS('RAB Prices Short'!AA:AA,'RAB Prices Short'!$B:$B,'All Prices combined'!$D308,'RAB Prices Short'!$E:$E,'All Prices combined'!$G308),IF($B308="RAB Long",SUMIFS('RAB Prices Long'!AA:AA,'RAB Prices Long'!$B:$B,'All Prices combined'!$D308,'RAB Prices Long'!$E:$E,'All Prices combined'!$G308)))),2)</f>
        <v>0</v>
      </c>
      <c r="Y308" s="2">
        <f>ROUND(IF($B308="Annuity",SUMIFS('Annuity Prices'!AB:AB,'Annuity Prices'!$B:$B,$D308,'Annuity Prices'!$E:$E,$G308),IF($B308="RAB Short",SUMIFS('RAB Prices Short'!AB:AB,'RAB Prices Short'!$B:$B,'All Prices combined'!$D308,'RAB Prices Short'!$E:$E,'All Prices combined'!$G308),IF($B308="RAB Long",SUMIFS('RAB Prices Long'!AB:AB,'RAB Prices Long'!$B:$B,'All Prices combined'!$D308,'RAB Prices Long'!$E:$E,'All Prices combined'!$G308)))),2)</f>
        <v>0</v>
      </c>
      <c r="Z308" s="2">
        <f>ROUND(IF($B308="Annuity",SUMIFS('Annuity Prices'!AC:AC,'Annuity Prices'!$B:$B,$D308,'Annuity Prices'!$E:$E,$G308),IF($B308="RAB Short",SUMIFS('RAB Prices Short'!AC:AC,'RAB Prices Short'!$B:$B,'All Prices combined'!$D308,'RAB Prices Short'!$E:$E,'All Prices combined'!$G308),IF($B308="RAB Long",SUMIFS('RAB Prices Long'!AC:AC,'RAB Prices Long'!$B:$B,'All Prices combined'!$D308,'RAB Prices Long'!$E:$E,'All Prices combined'!$G308)))),2)</f>
        <v>0</v>
      </c>
      <c r="AA308" s="2">
        <f>ROUND(IF($B308="Annuity",SUMIFS('Annuity Prices'!AD:AD,'Annuity Prices'!$B:$B,$D308,'Annuity Prices'!$E:$E,$G308),IF($B308="RAB Short",SUMIFS('RAB Prices Short'!AD:AD,'RAB Prices Short'!$B:$B,'All Prices combined'!$D308,'RAB Prices Short'!$E:$E,'All Prices combined'!$G308),IF($B308="RAB Long",SUMIFS('RAB Prices Long'!AD:AD,'RAB Prices Long'!$B:$B,'All Prices combined'!$D308,'RAB Prices Long'!$E:$E,'All Prices combined'!$G308)))),2)</f>
        <v>0</v>
      </c>
      <c r="AB308" s="2">
        <f>ROUND(IF($B308="Annuity",SUMIFS('Annuity Prices'!AE:AE,'Annuity Prices'!$B:$B,$D308,'Annuity Prices'!$E:$E,$G308),IF($B308="RAB Short",SUMIFS('RAB Prices Short'!AE:AE,'RAB Prices Short'!$B:$B,'All Prices combined'!$D308,'RAB Prices Short'!$E:$E,'All Prices combined'!$G308),IF($B308="RAB Long",SUMIFS('RAB Prices Long'!AE:AE,'RAB Prices Long'!$B:$B,'All Prices combined'!$D308,'RAB Prices Long'!$E:$E,'All Prices combined'!$G308)))),2)</f>
        <v>0</v>
      </c>
      <c r="AC308" s="2">
        <f>ROUND(IF($B308="Annuity",SUMIFS('Annuity Prices'!AF:AF,'Annuity Prices'!$B:$B,$D308,'Annuity Prices'!$E:$E,$G308),IF($B308="RAB Short",SUMIFS('RAB Prices Short'!AF:AF,'RAB Prices Short'!$B:$B,'All Prices combined'!$D308,'RAB Prices Short'!$E:$E,'All Prices combined'!$G308),IF($B308="RAB Long",SUMIFS('RAB Prices Long'!AF:AF,'RAB Prices Long'!$B:$B,'All Prices combined'!$D308,'RAB Prices Long'!$E:$E,'All Prices combined'!$G308)))),2)</f>
        <v>0</v>
      </c>
      <c r="AD308" s="2">
        <f>ROUND(IF($B308="Annuity",SUMIFS('Annuity Prices'!AG:AG,'Annuity Prices'!$B:$B,$D308,'Annuity Prices'!$E:$E,$G308),IF($B308="RAB Short",SUMIFS('RAB Prices Short'!AG:AG,'RAB Prices Short'!$B:$B,'All Prices combined'!$D308,'RAB Prices Short'!$E:$E,'All Prices combined'!$G308),IF($B308="RAB Long",SUMIFS('RAB Prices Long'!AG:AG,'RAB Prices Long'!$B:$B,'All Prices combined'!$D308,'RAB Prices Long'!$E:$E,'All Prices combined'!$G308)))),2)</f>
        <v>0</v>
      </c>
      <c r="AE308" s="2">
        <f>ROUND(IF($B308="Annuity",SUMIFS('Annuity Prices'!AH:AH,'Annuity Prices'!$B:$B,$D308,'Annuity Prices'!$E:$E,$G308),IF($B308="RAB Short",SUMIFS('RAB Prices Short'!AH:AH,'RAB Prices Short'!$B:$B,'All Prices combined'!$D308,'RAB Prices Short'!$E:$E,'All Prices combined'!$G308),IF($B308="RAB Long",SUMIFS('RAB Prices Long'!AH:AH,'RAB Prices Long'!$B:$B,'All Prices combined'!$D308,'RAB Prices Long'!$E:$E,'All Prices combined'!$G308)))),2)</f>
        <v>0</v>
      </c>
      <c r="AF308" s="2">
        <f>ROUND(IF($B308="Annuity",SUMIFS('Annuity Prices'!AI:AI,'Annuity Prices'!$B:$B,$D308,'Annuity Prices'!$E:$E,$G308),IF($B308="RAB Short",SUMIFS('RAB Prices Short'!AI:AI,'RAB Prices Short'!$B:$B,'All Prices combined'!$D308,'RAB Prices Short'!$E:$E,'All Prices combined'!$G308),IF($B308="RAB Long",SUMIFS('RAB Prices Long'!AI:AI,'RAB Prices Long'!$B:$B,'All Prices combined'!$D308,'RAB Prices Long'!$E:$E,'All Prices combined'!$G308)))),2)</f>
        <v>0</v>
      </c>
      <c r="AG308" s="2">
        <f>ROUND(IF($B308="Annuity",SUMIFS('Annuity Prices'!AJ:AJ,'Annuity Prices'!$B:$B,$D308,'Annuity Prices'!$E:$E,$G308),IF($B308="RAB Short",SUMIFS('RAB Prices Short'!AJ:AJ,'RAB Prices Short'!$B:$B,'All Prices combined'!$D308,'RAB Prices Short'!$E:$E,'All Prices combined'!$G308),IF($B308="RAB Long",SUMIFS('RAB Prices Long'!AJ:AJ,'RAB Prices Long'!$B:$B,'All Prices combined'!$D308,'RAB Prices Long'!$E:$E,'All Prices combined'!$G308)))),2)</f>
        <v>0</v>
      </c>
      <c r="AH308" s="2">
        <f>ROUND(IF($B308="Annuity",SUMIFS('Annuity Prices'!AK:AK,'Annuity Prices'!$B:$B,$D308,'Annuity Prices'!$E:$E,$G308),IF($B308="RAB Short",SUMIFS('RAB Prices Short'!AK:AK,'RAB Prices Short'!$B:$B,'All Prices combined'!$D308,'RAB Prices Short'!$E:$E,'All Prices combined'!$G308),IF($B308="RAB Long",SUMIFS('RAB Prices Long'!AK:AK,'RAB Prices Long'!$B:$B,'All Prices combined'!$D308,'RAB Prices Long'!$E:$E,'All Prices combined'!$G308)))),2)</f>
        <v>0</v>
      </c>
      <c r="AI308" s="2">
        <f>ROUND(IF($B308="Annuity",SUMIFS('Annuity Prices'!AL:AL,'Annuity Prices'!$B:$B,$D308,'Annuity Prices'!$E:$E,$G308),IF($B308="RAB Short",SUMIFS('RAB Prices Short'!AL:AL,'RAB Prices Short'!$B:$B,'All Prices combined'!$D308,'RAB Prices Short'!$E:$E,'All Prices combined'!$G308),IF($B308="RAB Long",SUMIFS('RAB Prices Long'!AL:AL,'RAB Prices Long'!$B:$B,'All Prices combined'!$D308,'RAB Prices Long'!$E:$E,'All Prices combined'!$G308)))),2)</f>
        <v>0</v>
      </c>
      <c r="AJ308" s="2">
        <f>ROUND(IF($B308="Annuity",SUMIFS('Annuity Prices'!AM:AM,'Annuity Prices'!$B:$B,$D308,'Annuity Prices'!$E:$E,$G308),IF($B308="RAB Short",SUMIFS('RAB Prices Short'!AM:AM,'RAB Prices Short'!$B:$B,'All Prices combined'!$D308,'RAB Prices Short'!$E:$E,'All Prices combined'!$G308),IF($B308="RAB Long",SUMIFS('RAB Prices Long'!AM:AM,'RAB Prices Long'!$B:$B,'All Prices combined'!$D308,'RAB Prices Long'!$E:$E,'All Prices combined'!$G308)))),2)</f>
        <v>0</v>
      </c>
      <c r="AK308" s="2">
        <f>ROUND(IF($B308="Annuity",SUMIFS('Annuity Prices'!AN:AN,'Annuity Prices'!$B:$B,$D308,'Annuity Prices'!$E:$E,$G308),IF($B308="RAB Short",SUMIFS('RAB Prices Short'!AN:AN,'RAB Prices Short'!$B:$B,'All Prices combined'!$D308,'RAB Prices Short'!$E:$E,'All Prices combined'!$G308),IF($B308="RAB Long",SUMIFS('RAB Prices Long'!AN:AN,'RAB Prices Long'!$B:$B,'All Prices combined'!$D308,'RAB Prices Long'!$E:$E,'All Prices combined'!$G308)))),2)</f>
        <v>0</v>
      </c>
      <c r="AL308" s="2">
        <f>ROUND(IF($B308="Annuity",SUMIFS('Annuity Prices'!AO:AO,'Annuity Prices'!$B:$B,$D308,'Annuity Prices'!$E:$E,$G308),IF($B308="RAB Short",SUMIFS('RAB Prices Short'!AO:AO,'RAB Prices Short'!$B:$B,'All Prices combined'!$D308,'RAB Prices Short'!$E:$E,'All Prices combined'!$G308),IF($B308="RAB Long",SUMIFS('RAB Prices Long'!AO:AO,'RAB Prices Long'!$B:$B,'All Prices combined'!$D308,'RAB Prices Long'!$E:$E,'All Prices combined'!$G308)))),2)</f>
        <v>0</v>
      </c>
      <c r="AM308" s="2">
        <f>ROUND(IF($B308="Annuity",SUMIFS('Annuity Prices'!AP:AP,'Annuity Prices'!$B:$B,$D308,'Annuity Prices'!$E:$E,$G308),IF($B308="RAB Short",SUMIFS('RAB Prices Short'!AP:AP,'RAB Prices Short'!$B:$B,'All Prices combined'!$D308,'RAB Prices Short'!$E:$E,'All Prices combined'!$G308),IF($B308="RAB Long",SUMIFS('RAB Prices Long'!AP:AP,'RAB Prices Long'!$B:$B,'All Prices combined'!$D308,'RAB Prices Long'!$E:$E,'All Prices combined'!$G308)))),2)</f>
        <v>0</v>
      </c>
      <c r="AN308" s="2">
        <f>ROUND(IF($B308="Annuity",SUMIFS('Annuity Prices'!AQ:AQ,'Annuity Prices'!$B:$B,$D308,'Annuity Prices'!$E:$E,$G308),IF($B308="RAB Short",SUMIFS('RAB Prices Short'!AQ:AQ,'RAB Prices Short'!$B:$B,'All Prices combined'!$D308,'RAB Prices Short'!$E:$E,'All Prices combined'!$G308),IF($B308="RAB Long",SUMIFS('RAB Prices Long'!AQ:AQ,'RAB Prices Long'!$B:$B,'All Prices combined'!$D308,'RAB Prices Long'!$E:$E,'All Prices combined'!$G308)))),2)</f>
        <v>0</v>
      </c>
      <c r="AO308" s="2">
        <f>ROUND(IF($B308="Annuity",SUMIFS('Annuity Prices'!AR:AR,'Annuity Prices'!$B:$B,$D308,'Annuity Prices'!$E:$E,$G308),IF($B308="RAB Short",SUMIFS('RAB Prices Short'!AR:AR,'RAB Prices Short'!$B:$B,'All Prices combined'!$D308,'RAB Prices Short'!$E:$E,'All Prices combined'!$G308),IF($B308="RAB Long",SUMIFS('RAB Prices Long'!AR:AR,'RAB Prices Long'!$B:$B,'All Prices combined'!$D308,'RAB Prices Long'!$E:$E,'All Prices combined'!$G308)))),2)</f>
        <v>0</v>
      </c>
      <c r="AP308" s="2">
        <f>ROUND(IF($B308="Annuity",SUMIFS('Annuity Prices'!AS:AS,'Annuity Prices'!$B:$B,$D308,'Annuity Prices'!$E:$E,$G308),IF($B308="RAB Short",SUMIFS('RAB Prices Short'!AS:AS,'RAB Prices Short'!$B:$B,'All Prices combined'!$D308,'RAB Prices Short'!$E:$E,'All Prices combined'!$G308),IF($B308="RAB Long",SUMIFS('RAB Prices Long'!AS:AS,'RAB Prices Long'!$B:$B,'All Prices combined'!$D308,'RAB Prices Long'!$E:$E,'All Prices combined'!$G308)))),2)</f>
        <v>0</v>
      </c>
      <c r="AQ308" s="2">
        <f>ROUND(IF($B308="Annuity",SUMIFS('Annuity Prices'!AT:AT,'Annuity Prices'!$B:$B,$D308,'Annuity Prices'!$E:$E,$G308),IF($B308="RAB Short",SUMIFS('RAB Prices Short'!AT:AT,'RAB Prices Short'!$B:$B,'All Prices combined'!$D308,'RAB Prices Short'!$E:$E,'All Prices combined'!$G308),IF($B308="RAB Long",SUMIFS('RAB Prices Long'!AT:AT,'RAB Prices Long'!$B:$B,'All Prices combined'!$D308,'RAB Prices Long'!$E:$E,'All Prices combined'!$G308)))),2)</f>
        <v>0</v>
      </c>
      <c r="AR308" s="2">
        <f>ROUND(IF($B308="Annuity",SUMIFS('Annuity Prices'!AU:AU,'Annuity Prices'!$B:$B,$D308,'Annuity Prices'!$E:$E,$G308),IF($B308="RAB Short",SUMIFS('RAB Prices Short'!AU:AU,'RAB Prices Short'!$B:$B,'All Prices combined'!$D308,'RAB Prices Short'!$E:$E,'All Prices combined'!$G308),IF($B308="RAB Long",SUMIFS('RAB Prices Long'!AU:AU,'RAB Prices Long'!$B:$B,'All Prices combined'!$D308,'RAB Prices Long'!$E:$E,'All Prices combined'!$G308)))),2)</f>
        <v>0</v>
      </c>
      <c r="AS308" s="2">
        <f>ROUND(IF($B308="Annuity",SUMIFS('Annuity Prices'!AV:AV,'Annuity Prices'!$B:$B,$D308,'Annuity Prices'!$E:$E,$G308),IF($B308="RAB Short",SUMIFS('RAB Prices Short'!AV:AV,'RAB Prices Short'!$B:$B,'All Prices combined'!$D308,'RAB Prices Short'!$E:$E,'All Prices combined'!$G308),IF($B308="RAB Long",SUMIFS('RAB Prices Long'!AV:AV,'RAB Prices Long'!$B:$B,'All Prices combined'!$D308,'RAB Prices Long'!$E:$E,'All Prices combined'!$G308)))),2)</f>
        <v>0</v>
      </c>
      <c r="AT308" s="2">
        <f>ROUND(IF($B308="Annuity",SUMIFS('Annuity Prices'!AW:AW,'Annuity Prices'!$B:$B,$D308,'Annuity Prices'!$E:$E,$G308),IF($B308="RAB Short",SUMIFS('RAB Prices Short'!AW:AW,'RAB Prices Short'!$B:$B,'All Prices combined'!$D308,'RAB Prices Short'!$E:$E,'All Prices combined'!$G308),IF($B308="RAB Long",SUMIFS('RAB Prices Long'!AW:AW,'RAB Prices Long'!$B:$B,'All Prices combined'!$D308,'RAB Prices Long'!$E:$E,'All Prices combined'!$G308)))),2)</f>
        <v>0</v>
      </c>
      <c r="AU308" s="2">
        <f>ROUND(IF($B308="Annuity",SUMIFS('Annuity Prices'!AX:AX,'Annuity Prices'!$B:$B,$D308,'Annuity Prices'!$E:$E,$G308),IF($B308="RAB Short",SUMIFS('RAB Prices Short'!AX:AX,'RAB Prices Short'!$B:$B,'All Prices combined'!$D308,'RAB Prices Short'!$E:$E,'All Prices combined'!$G308),IF($B308="RAB Long",SUMIFS('RAB Prices Long'!AX:AX,'RAB Prices Long'!$B:$B,'All Prices combined'!$D308,'RAB Prices Long'!$E:$E,'All Prices combined'!$G308)))),2)</f>
        <v>0</v>
      </c>
      <c r="AV308" s="2">
        <f>ROUND(IF($B308="Annuity",SUMIFS('Annuity Prices'!AY:AY,'Annuity Prices'!$B:$B,$D308,'Annuity Prices'!$E:$E,$G308),IF($B308="RAB Short",SUMIFS('RAB Prices Short'!AY:AY,'RAB Prices Short'!$B:$B,'All Prices combined'!$D308,'RAB Prices Short'!$E:$E,'All Prices combined'!$G308),IF($B308="RAB Long",SUMIFS('RAB Prices Long'!AY:AY,'RAB Prices Long'!$B:$B,'All Prices combined'!$D308,'RAB Prices Long'!$E:$E,'All Prices combined'!$G308)))),2)</f>
        <v>0</v>
      </c>
      <c r="AW308" s="2">
        <f>ROUND(IF($B308="Annuity",SUMIFS('Annuity Prices'!AZ:AZ,'Annuity Prices'!$B:$B,$D308,'Annuity Prices'!$E:$E,$G308),IF($B308="RAB Short",SUMIFS('RAB Prices Short'!AZ:AZ,'RAB Prices Short'!$B:$B,'All Prices combined'!$D308,'RAB Prices Short'!$E:$E,'All Prices combined'!$G308),IF($B308="RAB Long",SUMIFS('RAB Prices Long'!AZ:AZ,'RAB Prices Long'!$B:$B,'All Prices combined'!$D308,'RAB Prices Long'!$E:$E,'All Prices combined'!$G308)))),2)</f>
        <v>0</v>
      </c>
      <c r="AX308" s="2">
        <f>ROUND(IF($B308="Annuity",SUMIFS('Annuity Prices'!BA:BA,'Annuity Prices'!$B:$B,$D308,'Annuity Prices'!$E:$E,$G308),IF($B308="RAB Short",SUMIFS('RAB Prices Short'!BA:BA,'RAB Prices Short'!$B:$B,'All Prices combined'!$D308,'RAB Prices Short'!$E:$E,'All Prices combined'!$G308),IF($B308="RAB Long",SUMIFS('RAB Prices Long'!BA:BA,'RAB Prices Long'!$B:$B,'All Prices combined'!$D308,'RAB Prices Long'!$E:$E,'All Prices combined'!$G308)))),2)</f>
        <v>0</v>
      </c>
      <c r="AY308" s="2">
        <f>ROUND(IF($B308="Annuity",SUMIFS('Annuity Prices'!BB:BB,'Annuity Prices'!$B:$B,$D308,'Annuity Prices'!$E:$E,$G308),IF($B308="RAB Short",SUMIFS('RAB Prices Short'!BB:BB,'RAB Prices Short'!$B:$B,'All Prices combined'!$D308,'RAB Prices Short'!$E:$E,'All Prices combined'!$G308),IF($B308="RAB Long",SUMIFS('RAB Prices Long'!BB:BB,'RAB Prices Long'!$B:$B,'All Prices combined'!$D308,'RAB Prices Long'!$E:$E,'All Prices combined'!$G308)))),2)</f>
        <v>0</v>
      </c>
      <c r="AZ308" s="2">
        <f>ROUND(IF($B308="Annuity",SUMIFS('Annuity Prices'!BC:BC,'Annuity Prices'!$B:$B,$D308,'Annuity Prices'!$E:$E,$G308),IF($B308="RAB Short",SUMIFS('RAB Prices Short'!BC:BC,'RAB Prices Short'!$B:$B,'All Prices combined'!$D308,'RAB Prices Short'!$E:$E,'All Prices combined'!$G308),IF($B308="RAB Long",SUMIFS('RAB Prices Long'!BC:BC,'RAB Prices Long'!$B:$B,'All Prices combined'!$D308,'RAB Prices Long'!$E:$E,'All Prices combined'!$G308)))),2)</f>
        <v>0</v>
      </c>
      <c r="BA308" s="2">
        <f>ROUND(IF($B308="Annuity",SUMIFS('Annuity Prices'!BD:BD,'Annuity Prices'!$B:$B,$D308,'Annuity Prices'!$E:$E,$G308),IF($B308="RAB Short",SUMIFS('RAB Prices Short'!BD:BD,'RAB Prices Short'!$B:$B,'All Prices combined'!$D308,'RAB Prices Short'!$E:$E,'All Prices combined'!$G308),IF($B308="RAB Long",SUMIFS('RAB Prices Long'!BD:BD,'RAB Prices Long'!$B:$B,'All Prices combined'!$D308,'RAB Prices Long'!$E:$E,'All Prices combined'!$G308)))),2)</f>
        <v>0</v>
      </c>
      <c r="BB308" s="2">
        <f>ROUND(IF($B308="Annuity",SUMIFS('Annuity Prices'!BE:BE,'Annuity Prices'!$B:$B,$D308,'Annuity Prices'!$E:$E,$G308),IF($B308="RAB Short",SUMIFS('RAB Prices Short'!BE:BE,'RAB Prices Short'!$B:$B,'All Prices combined'!$D308,'RAB Prices Short'!$E:$E,'All Prices combined'!$G308),IF($B308="RAB Long",SUMIFS('RAB Prices Long'!BE:BE,'RAB Prices Long'!$B:$B,'All Prices combined'!$D308,'RAB Prices Long'!$E:$E,'All Prices combined'!$G308)))),2)</f>
        <v>0</v>
      </c>
      <c r="BC308" s="2">
        <f>ROUND(IF($B308="Annuity",SUMIFS('Annuity Prices'!BF:BF,'Annuity Prices'!$B:$B,$D308,'Annuity Prices'!$E:$E,$G308),IF($B308="RAB Short",SUMIFS('RAB Prices Short'!BF:BF,'RAB Prices Short'!$B:$B,'All Prices combined'!$D308,'RAB Prices Short'!$E:$E,'All Prices combined'!$G308),IF($B308="RAB Long",SUMIFS('RAB Prices Long'!BF:BF,'RAB Prices Long'!$B:$B,'All Prices combined'!$D308,'RAB Prices Long'!$E:$E,'All Prices combined'!$G308)))),2)</f>
        <v>0</v>
      </c>
      <c r="BD308" s="2">
        <f>ROUND(IF($B308="Annuity",SUMIFS('Annuity Prices'!BG:BG,'Annuity Prices'!$B:$B,$D308,'Annuity Prices'!$E:$E,$G308),IF($B308="RAB Short",SUMIFS('RAB Prices Short'!BG:BG,'RAB Prices Short'!$B:$B,'All Prices combined'!$D308,'RAB Prices Short'!$E:$E,'All Prices combined'!$G308),IF($B308="RAB Long",SUMIFS('RAB Prices Long'!BG:BG,'RAB Prices Long'!$B:$B,'All Prices combined'!$D308,'RAB Prices Long'!$E:$E,'All Prices combined'!$G308)))),2)</f>
        <v>0</v>
      </c>
      <c r="BE308" s="2">
        <f>ROUND(IF($B308="Annuity",SUMIFS('Annuity Prices'!BH:BH,'Annuity Prices'!$B:$B,$D308,'Annuity Prices'!$E:$E,$G308),IF($B308="RAB Short",SUMIFS('RAB Prices Short'!BH:BH,'RAB Prices Short'!$B:$B,'All Prices combined'!$D308,'RAB Prices Short'!$E:$E,'All Prices combined'!$G308),IF($B308="RAB Long",SUMIFS('RAB Prices Long'!BH:BH,'RAB Prices Long'!$B:$B,'All Prices combined'!$D308,'RAB Prices Long'!$E:$E,'All Prices combined'!$G308)))),2)</f>
        <v>0</v>
      </c>
      <c r="BF308" s="2">
        <f>ROUND(IF($B308="Annuity",SUMIFS('Annuity Prices'!BI:BI,'Annuity Prices'!$B:$B,$D308,'Annuity Prices'!$E:$E,$G308),IF($B308="RAB Short",SUMIFS('RAB Prices Short'!BI:BI,'RAB Prices Short'!$B:$B,'All Prices combined'!$D308,'RAB Prices Short'!$E:$E,'All Prices combined'!$G308),IF($B308="RAB Long",SUMIFS('RAB Prices Long'!BI:BI,'RAB Prices Long'!$B:$B,'All Prices combined'!$D308,'RAB Prices Long'!$E:$E,'All Prices combined'!$G308)))),2)</f>
        <v>0</v>
      </c>
      <c r="BG308" s="2">
        <f>ROUND(IF($B308="Annuity",SUMIFS('Annuity Prices'!BJ:BJ,'Annuity Prices'!$B:$B,$D308,'Annuity Prices'!$E:$E,$G308),IF($B308="RAB Short",SUMIFS('RAB Prices Short'!BJ:BJ,'RAB Prices Short'!$B:$B,'All Prices combined'!$D308,'RAB Prices Short'!$E:$E,'All Prices combined'!$G308),IF($B308="RAB Long",SUMIFS('RAB Prices Long'!BJ:BJ,'RAB Prices Long'!$B:$B,'All Prices combined'!$D308,'RAB Prices Long'!$E:$E,'All Prices combined'!$G308)))),2)</f>
        <v>0</v>
      </c>
      <c r="BH308" s="2">
        <f>ROUND(IF($B308="Annuity",SUMIFS('Annuity Prices'!BK:BK,'Annuity Prices'!$B:$B,$D308,'Annuity Prices'!$E:$E,$G308),IF($B308="RAB Short",SUMIFS('RAB Prices Short'!BK:BK,'RAB Prices Short'!$B:$B,'All Prices combined'!$D308,'RAB Prices Short'!$E:$E,'All Prices combined'!$G308),IF($B308="RAB Long",SUMIFS('RAB Prices Long'!BK:BK,'RAB Prices Long'!$B:$B,'All Prices combined'!$D308,'RAB Prices Long'!$E:$E,'All Prices combined'!$G308)))),2)</f>
        <v>0</v>
      </c>
      <c r="BI308" s="2">
        <f>ROUND(IF($B308="Annuity",SUMIFS('Annuity Prices'!BL:BL,'Annuity Prices'!$B:$B,$D308,'Annuity Prices'!$E:$E,$G308),IF($B308="RAB Short",SUMIFS('RAB Prices Short'!BL:BL,'RAB Prices Short'!$B:$B,'All Prices combined'!$D308,'RAB Prices Short'!$E:$E,'All Prices combined'!$G308),IF($B308="RAB Long",SUMIFS('RAB Prices Long'!BL:BL,'RAB Prices Long'!$B:$B,'All Prices combined'!$D308,'RAB Prices Long'!$E:$E,'All Prices combined'!$G308)))),2)</f>
        <v>0</v>
      </c>
      <c r="BJ308" s="2">
        <f>ROUND(IF($B308="Annuity",SUMIFS('Annuity Prices'!BM:BM,'Annuity Prices'!$B:$B,$D308,'Annuity Prices'!$E:$E,$G308),IF($B308="RAB Short",SUMIFS('RAB Prices Short'!BM:BM,'RAB Prices Short'!$B:$B,'All Prices combined'!$D308,'RAB Prices Short'!$E:$E,'All Prices combined'!$G308),IF($B308="RAB Long",SUMIFS('RAB Prices Long'!BM:BM,'RAB Prices Long'!$B:$B,'All Prices combined'!$D308,'RAB Prices Long'!$E:$E,'All Prices combined'!$G308)))),2)</f>
        <v>0</v>
      </c>
      <c r="BK308" s="2">
        <f>ROUND(IF($B308="Annuity",SUMIFS('Annuity Prices'!BN:BN,'Annuity Prices'!$B:$B,$D308,'Annuity Prices'!$E:$E,$G308),IF($B308="RAB Short",SUMIFS('RAB Prices Short'!BN:BN,'RAB Prices Short'!$B:$B,'All Prices combined'!$D308,'RAB Prices Short'!$E:$E,'All Prices combined'!$G308),IF($B308="RAB Long",SUMIFS('RAB Prices Long'!BN:BN,'RAB Prices Long'!$B:$B,'All Prices combined'!$D308,'RAB Prices Long'!$E:$E,'All Prices combined'!$G308)))),2)</f>
        <v>0</v>
      </c>
      <c r="BL308" s="2">
        <f>ROUND(IF($B308="Annuity",SUMIFS('Annuity Prices'!BO:BO,'Annuity Prices'!$B:$B,$D308,'Annuity Prices'!$E:$E,$G308),IF($B308="RAB Short",SUMIFS('RAB Prices Short'!BO:BO,'RAB Prices Short'!$B:$B,'All Prices combined'!$D308,'RAB Prices Short'!$E:$E,'All Prices combined'!$G308),IF($B308="RAB Long",SUMIFS('RAB Prices Long'!BO:BO,'RAB Prices Long'!$B:$B,'All Prices combined'!$D308,'RAB Prices Long'!$E:$E,'All Prices combined'!$G308)))),2)</f>
        <v>0</v>
      </c>
      <c r="BM308" s="2">
        <f>ROUND(IF($B308="Annuity",SUMIFS('Annuity Prices'!BP:BP,'Annuity Prices'!$B:$B,$D308,'Annuity Prices'!$E:$E,$G308),IF($B308="RAB Short",SUMIFS('RAB Prices Short'!BP:BP,'RAB Prices Short'!$B:$B,'All Prices combined'!$D308,'RAB Prices Short'!$E:$E,'All Prices combined'!$G308),IF($B308="RAB Long",SUMIFS('RAB Prices Long'!BP:BP,'RAB Prices Long'!$B:$B,'All Prices combined'!$D308,'RAB Prices Long'!$E:$E,'All Prices combined'!$G308)))),2)</f>
        <v>0</v>
      </c>
      <c r="BN308" s="2">
        <f>ROUND(IF($B308="Annuity",SUMIFS('Annuity Prices'!BQ:BQ,'Annuity Prices'!$B:$B,$D308,'Annuity Prices'!$E:$E,$G308),IF($B308="RAB Short",SUMIFS('RAB Prices Short'!BQ:BQ,'RAB Prices Short'!$B:$B,'All Prices combined'!$D308,'RAB Prices Short'!$E:$E,'All Prices combined'!$G308),IF($B308="RAB Long",SUMIFS('RAB Prices Long'!BQ:BQ,'RAB Prices Long'!$B:$B,'All Prices combined'!$D308,'RAB Prices Long'!$E:$E,'All Prices combined'!$G308)))),2)</f>
        <v>0</v>
      </c>
      <c r="BO308" s="2">
        <f>ROUND(IF($B308="Annuity",SUMIFS('Annuity Prices'!BR:BR,'Annuity Prices'!$B:$B,$D308,'Annuity Prices'!$E:$E,$G308),IF($B308="RAB Short",SUMIFS('RAB Prices Short'!BR:BR,'RAB Prices Short'!$B:$B,'All Prices combined'!$D308,'RAB Prices Short'!$E:$E,'All Prices combined'!$G308),IF($B308="RAB Long",SUMIFS('RAB Prices Long'!BR:BR,'RAB Prices Long'!$B:$B,'All Prices combined'!$D308,'RAB Prices Long'!$E:$E,'All Prices combined'!$G308)))),2)</f>
        <v>0</v>
      </c>
      <c r="BP308" s="2">
        <f>ROUND(IF($B308="Annuity",SUMIFS('Annuity Prices'!BS:BS,'Annuity Prices'!$B:$B,$D308,'Annuity Prices'!$E:$E,$G308),IF($B308="RAB Short",SUMIFS('RAB Prices Short'!BS:BS,'RAB Prices Short'!$B:$B,'All Prices combined'!$D308,'RAB Prices Short'!$E:$E,'All Prices combined'!$G308),IF($B308="RAB Long",SUMIFS('RAB Prices Long'!BS:BS,'RAB Prices Long'!$B:$B,'All Prices combined'!$D308,'RAB Prices Long'!$E:$E,'All Prices combined'!$G308)))),2)</f>
        <v>0</v>
      </c>
      <c r="BQ308" s="2">
        <f>ROUND(IF($B308="Annuity",SUMIFS('Annuity Prices'!BT:BT,'Annuity Prices'!$B:$B,$D308,'Annuity Prices'!$E:$E,$G308),IF($B308="RAB Short",SUMIFS('RAB Prices Short'!BT:BT,'RAB Prices Short'!$B:$B,'All Prices combined'!$D308,'RAB Prices Short'!$E:$E,'All Prices combined'!$G308),IF($B308="RAB Long",SUMIFS('RAB Prices Long'!BT:BT,'RAB Prices Long'!$B:$B,'All Prices combined'!$D308,'RAB Prices Long'!$E:$E,'All Prices combined'!$G308)))),2)</f>
        <v>0</v>
      </c>
      <c r="BR308" s="2">
        <f>ROUND(IF($B308="Annuity",SUMIFS('Annuity Prices'!BU:BU,'Annuity Prices'!$B:$B,$D308,'Annuity Prices'!$E:$E,$G308),IF($B308="RAB Short",SUMIFS('RAB Prices Short'!BU:BU,'RAB Prices Short'!$B:$B,'All Prices combined'!$D308,'RAB Prices Short'!$E:$E,'All Prices combined'!$G308),IF($B308="RAB Long",SUMIFS('RAB Prices Long'!BU:BU,'RAB Prices Long'!$B:$B,'All Prices combined'!$D308,'RAB Prices Long'!$E:$E,'All Prices combined'!$G308)))),2)</f>
        <v>0</v>
      </c>
      <c r="BS308" s="2">
        <f>ROUND(IF($B308="Annuity",SUMIFS('Annuity Prices'!BV:BV,'Annuity Prices'!$B:$B,$D308,'Annuity Prices'!$E:$E,$G308),IF($B308="RAB Short",SUMIFS('RAB Prices Short'!BV:BV,'RAB Prices Short'!$B:$B,'All Prices combined'!$D308,'RAB Prices Short'!$E:$E,'All Prices combined'!$G308),IF($B308="RAB Long",SUMIFS('RAB Prices Long'!BV:BV,'RAB Prices Long'!$B:$B,'All Prices combined'!$D308,'RAB Prices Long'!$E:$E,'All Prices combined'!$G308)))),2)</f>
        <v>0</v>
      </c>
      <c r="BT308" s="2">
        <f>ROUND(IF($B308="Annuity",SUMIFS('Annuity Prices'!BW:BW,'Annuity Prices'!$B:$B,$D308,'Annuity Prices'!$E:$E,$G308),IF($B308="RAB Short",SUMIFS('RAB Prices Short'!BW:BW,'RAB Prices Short'!$B:$B,'All Prices combined'!$D308,'RAB Prices Short'!$E:$E,'All Prices combined'!$G308),IF($B308="RAB Long",SUMIFS('RAB Prices Long'!BW:BW,'RAB Prices Long'!$B:$B,'All Prices combined'!$D308,'RAB Prices Long'!$E:$E,'All Prices combined'!$G308)))),2)</f>
        <v>0</v>
      </c>
      <c r="BU308" s="2">
        <f>ROUND(IF($B308="Annuity",SUMIFS('Annuity Prices'!BX:BX,'Annuity Prices'!$B:$B,$D308,'Annuity Prices'!$E:$E,$G308),IF($B308="RAB Short",SUMIFS('RAB Prices Short'!BX:BX,'RAB Prices Short'!$B:$B,'All Prices combined'!$D308,'RAB Prices Short'!$E:$E,'All Prices combined'!$G308),IF($B308="RAB Long",SUMIFS('RAB Prices Long'!BX:BX,'RAB Prices Long'!$B:$B,'All Prices combined'!$D308,'RAB Prices Long'!$E:$E,'All Prices combined'!$G308)))),2)</f>
        <v>0</v>
      </c>
    </row>
    <row r="309" spans="2:73" x14ac:dyDescent="0.25">
      <c r="B309" t="s">
        <v>44</v>
      </c>
      <c r="C309">
        <v>22</v>
      </c>
      <c r="D309" t="s">
        <v>194</v>
      </c>
      <c r="E309" t="s">
        <v>193</v>
      </c>
      <c r="F309">
        <v>22</v>
      </c>
      <c r="G309" t="s">
        <v>38</v>
      </c>
      <c r="H309" t="s">
        <v>128</v>
      </c>
      <c r="I309" s="2">
        <f>ROUND(IF($B309="Annuity",SUMIFS('Annuity Prices'!L:L,'Annuity Prices'!$B:$B,$D309,'Annuity Prices'!$E:$E,$G309),IF($B309="RAB Short",SUMIFS('RAB Prices Short'!L:L,'RAB Prices Short'!$B:$B,'All Prices combined'!$D309,'RAB Prices Short'!$E:$E,'All Prices combined'!$G309),IF($B309="RAB Long",SUMIFS('RAB Prices Long'!L:L,'RAB Prices Long'!$B:$B,'All Prices combined'!$D309,'RAB Prices Long'!$E:$E,'All Prices combined'!$G309)))),2)</f>
        <v>0</v>
      </c>
      <c r="J309" s="2">
        <f>ROUND(IF($B309="Annuity",SUMIFS('Annuity Prices'!M:M,'Annuity Prices'!$B:$B,$D309,'Annuity Prices'!$E:$E,$G309),IF($B309="RAB Short",SUMIFS('RAB Prices Short'!M:M,'RAB Prices Short'!$B:$B,'All Prices combined'!$D309,'RAB Prices Short'!$E:$E,'All Prices combined'!$G309),IF($B309="RAB Long",SUMIFS('RAB Prices Long'!M:M,'RAB Prices Long'!$B:$B,'All Prices combined'!$D309,'RAB Prices Long'!$E:$E,'All Prices combined'!$G309)))),2)</f>
        <v>0</v>
      </c>
      <c r="K309" s="2">
        <f>ROUND(IF($B309="Annuity",SUMIFS('Annuity Prices'!N:N,'Annuity Prices'!$B:$B,$D309,'Annuity Prices'!$E:$E,$G309),IF($B309="RAB Short",SUMIFS('RAB Prices Short'!N:N,'RAB Prices Short'!$B:$B,'All Prices combined'!$D309,'RAB Prices Short'!$E:$E,'All Prices combined'!$G309),IF($B309="RAB Long",SUMIFS('RAB Prices Long'!N:N,'RAB Prices Long'!$B:$B,'All Prices combined'!$D309,'RAB Prices Long'!$E:$E,'All Prices combined'!$G309)))),2)</f>
        <v>23.22</v>
      </c>
      <c r="L309" s="2">
        <f>ROUND(IF($B309="Annuity",SUMIFS('Annuity Prices'!O:O,'Annuity Prices'!$B:$B,$D309,'Annuity Prices'!$E:$E,$G309),IF($B309="RAB Short",SUMIFS('RAB Prices Short'!O:O,'RAB Prices Short'!$B:$B,'All Prices combined'!$D309,'RAB Prices Short'!$E:$E,'All Prices combined'!$G309),IF($B309="RAB Long",SUMIFS('RAB Prices Long'!O:O,'RAB Prices Long'!$B:$B,'All Prices combined'!$D309,'RAB Prices Long'!$E:$E,'All Prices combined'!$G309)))),2)</f>
        <v>23.88</v>
      </c>
      <c r="M309" s="2">
        <f>ROUND(IF($B309="Annuity",SUMIFS('Annuity Prices'!P:P,'Annuity Prices'!$B:$B,$D309,'Annuity Prices'!$E:$E,$G309),IF($B309="RAB Short",SUMIFS('RAB Prices Short'!P:P,'RAB Prices Short'!$B:$B,'All Prices combined'!$D309,'RAB Prices Short'!$E:$E,'All Prices combined'!$G309),IF($B309="RAB Long",SUMIFS('RAB Prices Long'!P:P,'RAB Prices Long'!$B:$B,'All Prices combined'!$D309,'RAB Prices Long'!$E:$E,'All Prices combined'!$G309)))),2)</f>
        <v>24.68</v>
      </c>
      <c r="N309" s="2">
        <f>ROUND(IF($B309="Annuity",SUMIFS('Annuity Prices'!Q:Q,'Annuity Prices'!$B:$B,$D309,'Annuity Prices'!$E:$E,$G309),IF($B309="RAB Short",SUMIFS('RAB Prices Short'!Q:Q,'RAB Prices Short'!$B:$B,'All Prices combined'!$D309,'RAB Prices Short'!$E:$E,'All Prices combined'!$G309),IF($B309="RAB Long",SUMIFS('RAB Prices Long'!Q:Q,'RAB Prices Long'!$B:$B,'All Prices combined'!$D309,'RAB Prices Long'!$E:$E,'All Prices combined'!$G309)))),2)</f>
        <v>25.3</v>
      </c>
      <c r="O309" s="2">
        <f>ROUND(IF($B309="Annuity",SUMIFS('Annuity Prices'!R:R,'Annuity Prices'!$B:$B,$D309,'Annuity Prices'!$E:$E,$G309),IF($B309="RAB Short",SUMIFS('RAB Prices Short'!R:R,'RAB Prices Short'!$B:$B,'All Prices combined'!$D309,'RAB Prices Short'!$E:$E,'All Prices combined'!$G309),IF($B309="RAB Long",SUMIFS('RAB Prices Long'!R:R,'RAB Prices Long'!$B:$B,'All Prices combined'!$D309,'RAB Prices Long'!$E:$E,'All Prices combined'!$G309)))),2)</f>
        <v>25.93</v>
      </c>
      <c r="P309" s="2">
        <f>ROUND(IF($B309="Annuity",SUMIFS('Annuity Prices'!S:S,'Annuity Prices'!$B:$B,$D309,'Annuity Prices'!$E:$E,$G309),IF($B309="RAB Short",SUMIFS('RAB Prices Short'!S:S,'RAB Prices Short'!$B:$B,'All Prices combined'!$D309,'RAB Prices Short'!$E:$E,'All Prices combined'!$G309),IF($B309="RAB Long",SUMIFS('RAB Prices Long'!S:S,'RAB Prices Long'!$B:$B,'All Prices combined'!$D309,'RAB Prices Long'!$E:$E,'All Prices combined'!$G309)))),2)</f>
        <v>26.58</v>
      </c>
      <c r="Q309" s="2">
        <f>ROUND(IF($B309="Annuity",SUMIFS('Annuity Prices'!T:T,'Annuity Prices'!$B:$B,$D309,'Annuity Prices'!$E:$E,$G309),IF($B309="RAB Short",SUMIFS('RAB Prices Short'!T:T,'RAB Prices Short'!$B:$B,'All Prices combined'!$D309,'RAB Prices Short'!$E:$E,'All Prices combined'!$G309),IF($B309="RAB Long",SUMIFS('RAB Prices Long'!T:T,'RAB Prices Long'!$B:$B,'All Prices combined'!$D309,'RAB Prices Long'!$E:$E,'All Prices combined'!$G309)))),2)</f>
        <v>27.41</v>
      </c>
      <c r="R309" s="2">
        <f>ROUND(IF($B309="Annuity",SUMIFS('Annuity Prices'!U:U,'Annuity Prices'!$B:$B,$D309,'Annuity Prices'!$E:$E,$G309),IF($B309="RAB Short",SUMIFS('RAB Prices Short'!U:U,'RAB Prices Short'!$B:$B,'All Prices combined'!$D309,'RAB Prices Short'!$E:$E,'All Prices combined'!$G309),IF($B309="RAB Long",SUMIFS('RAB Prices Long'!U:U,'RAB Prices Long'!$B:$B,'All Prices combined'!$D309,'RAB Prices Long'!$E:$E,'All Prices combined'!$G309)))),2)</f>
        <v>28.1</v>
      </c>
      <c r="S309" s="2">
        <f>ROUND(IF($B309="Annuity",SUMIFS('Annuity Prices'!V:V,'Annuity Prices'!$B:$B,$D309,'Annuity Prices'!$E:$E,$G309),IF($B309="RAB Short",SUMIFS('RAB Prices Short'!V:V,'RAB Prices Short'!$B:$B,'All Prices combined'!$D309,'RAB Prices Short'!$E:$E,'All Prices combined'!$G309),IF($B309="RAB Long",SUMIFS('RAB Prices Long'!V:V,'RAB Prices Long'!$B:$B,'All Prices combined'!$D309,'RAB Prices Long'!$E:$E,'All Prices combined'!$G309)))),2)</f>
        <v>28.8</v>
      </c>
      <c r="T309" s="2">
        <f>ROUND(IF($B309="Annuity",SUMIFS('Annuity Prices'!W:W,'Annuity Prices'!$B:$B,$D309,'Annuity Prices'!$E:$E,$G309),IF($B309="RAB Short",SUMIFS('RAB Prices Short'!W:W,'RAB Prices Short'!$B:$B,'All Prices combined'!$D309,'RAB Prices Short'!$E:$E,'All Prices combined'!$G309),IF($B309="RAB Long",SUMIFS('RAB Prices Long'!W:W,'RAB Prices Long'!$B:$B,'All Prices combined'!$D309,'RAB Prices Long'!$E:$E,'All Prices combined'!$G309)))),2)</f>
        <v>29.52</v>
      </c>
      <c r="U309" s="2">
        <f>ROUND(IF($B309="Annuity",SUMIFS('Annuity Prices'!X:X,'Annuity Prices'!$B:$B,$D309,'Annuity Prices'!$E:$E,$G309),IF($B309="RAB Short",SUMIFS('RAB Prices Short'!X:X,'RAB Prices Short'!$B:$B,'All Prices combined'!$D309,'RAB Prices Short'!$E:$E,'All Prices combined'!$G309),IF($B309="RAB Long",SUMIFS('RAB Prices Long'!X:X,'RAB Prices Long'!$B:$B,'All Prices combined'!$D309,'RAB Prices Long'!$E:$E,'All Prices combined'!$G309)))),2)</f>
        <v>30.49</v>
      </c>
      <c r="V309" s="2">
        <f>ROUND(IF($B309="Annuity",SUMIFS('Annuity Prices'!Y:Y,'Annuity Prices'!$B:$B,$D309,'Annuity Prices'!$E:$E,$G309),IF($B309="RAB Short",SUMIFS('RAB Prices Short'!Y:Y,'RAB Prices Short'!$B:$B,'All Prices combined'!$D309,'RAB Prices Short'!$E:$E,'All Prices combined'!$G309),IF($B309="RAB Long",SUMIFS('RAB Prices Long'!Y:Y,'RAB Prices Long'!$B:$B,'All Prices combined'!$D309,'RAB Prices Long'!$E:$E,'All Prices combined'!$G309)))),2)</f>
        <v>31.25</v>
      </c>
      <c r="W309" s="2">
        <f>ROUND(IF($B309="Annuity",SUMIFS('Annuity Prices'!Z:Z,'Annuity Prices'!$B:$B,$D309,'Annuity Prices'!$E:$E,$G309),IF($B309="RAB Short",SUMIFS('RAB Prices Short'!Z:Z,'RAB Prices Short'!$B:$B,'All Prices combined'!$D309,'RAB Prices Short'!$E:$E,'All Prices combined'!$G309),IF($B309="RAB Long",SUMIFS('RAB Prices Long'!Z:Z,'RAB Prices Long'!$B:$B,'All Prices combined'!$D309,'RAB Prices Long'!$E:$E,'All Prices combined'!$G309)))),2)</f>
        <v>32.04</v>
      </c>
      <c r="X309" s="2">
        <f>ROUND(IF($B309="Annuity",SUMIFS('Annuity Prices'!AA:AA,'Annuity Prices'!$B:$B,$D309,'Annuity Prices'!$E:$E,$G309),IF($B309="RAB Short",SUMIFS('RAB Prices Short'!AA:AA,'RAB Prices Short'!$B:$B,'All Prices combined'!$D309,'RAB Prices Short'!$E:$E,'All Prices combined'!$G309),IF($B309="RAB Long",SUMIFS('RAB Prices Long'!AA:AA,'RAB Prices Long'!$B:$B,'All Prices combined'!$D309,'RAB Prices Long'!$E:$E,'All Prices combined'!$G309)))),2)</f>
        <v>32.840000000000003</v>
      </c>
      <c r="Y309" s="2">
        <f>ROUND(IF($B309="Annuity",SUMIFS('Annuity Prices'!AB:AB,'Annuity Prices'!$B:$B,$D309,'Annuity Prices'!$E:$E,$G309),IF($B309="RAB Short",SUMIFS('RAB Prices Short'!AB:AB,'RAB Prices Short'!$B:$B,'All Prices combined'!$D309,'RAB Prices Short'!$E:$E,'All Prices combined'!$G309),IF($B309="RAB Long",SUMIFS('RAB Prices Long'!AB:AB,'RAB Prices Long'!$B:$B,'All Prices combined'!$D309,'RAB Prices Long'!$E:$E,'All Prices combined'!$G309)))),2)</f>
        <v>33.74</v>
      </c>
      <c r="Z309" s="2">
        <f>ROUND(IF($B309="Annuity",SUMIFS('Annuity Prices'!AC:AC,'Annuity Prices'!$B:$B,$D309,'Annuity Prices'!$E:$E,$G309),IF($B309="RAB Short",SUMIFS('RAB Prices Short'!AC:AC,'RAB Prices Short'!$B:$B,'All Prices combined'!$D309,'RAB Prices Short'!$E:$E,'All Prices combined'!$G309),IF($B309="RAB Long",SUMIFS('RAB Prices Long'!AC:AC,'RAB Prices Long'!$B:$B,'All Prices combined'!$D309,'RAB Prices Long'!$E:$E,'All Prices combined'!$G309)))),2)</f>
        <v>34.58</v>
      </c>
      <c r="AA309" s="2">
        <f>ROUND(IF($B309="Annuity",SUMIFS('Annuity Prices'!AD:AD,'Annuity Prices'!$B:$B,$D309,'Annuity Prices'!$E:$E,$G309),IF($B309="RAB Short",SUMIFS('RAB Prices Short'!AD:AD,'RAB Prices Short'!$B:$B,'All Prices combined'!$D309,'RAB Prices Short'!$E:$E,'All Prices combined'!$G309),IF($B309="RAB Long",SUMIFS('RAB Prices Long'!AD:AD,'RAB Prices Long'!$B:$B,'All Prices combined'!$D309,'RAB Prices Long'!$E:$E,'All Prices combined'!$G309)))),2)</f>
        <v>35.450000000000003</v>
      </c>
      <c r="AB309" s="2">
        <f>ROUND(IF($B309="Annuity",SUMIFS('Annuity Prices'!AE:AE,'Annuity Prices'!$B:$B,$D309,'Annuity Prices'!$E:$E,$G309),IF($B309="RAB Short",SUMIFS('RAB Prices Short'!AE:AE,'RAB Prices Short'!$B:$B,'All Prices combined'!$D309,'RAB Prices Short'!$E:$E,'All Prices combined'!$G309),IF($B309="RAB Long",SUMIFS('RAB Prices Long'!AE:AE,'RAB Prices Long'!$B:$B,'All Prices combined'!$D309,'RAB Prices Long'!$E:$E,'All Prices combined'!$G309)))),2)</f>
        <v>36.33</v>
      </c>
      <c r="AC309" s="2">
        <f>ROUND(IF($B309="Annuity",SUMIFS('Annuity Prices'!AF:AF,'Annuity Prices'!$B:$B,$D309,'Annuity Prices'!$E:$E,$G309),IF($B309="RAB Short",SUMIFS('RAB Prices Short'!AF:AF,'RAB Prices Short'!$B:$B,'All Prices combined'!$D309,'RAB Prices Short'!$E:$E,'All Prices combined'!$G309),IF($B309="RAB Long",SUMIFS('RAB Prices Long'!AF:AF,'RAB Prices Long'!$B:$B,'All Prices combined'!$D309,'RAB Prices Long'!$E:$E,'All Prices combined'!$G309)))),2)</f>
        <v>37.270000000000003</v>
      </c>
      <c r="AD309" s="2">
        <f>ROUND(IF($B309="Annuity",SUMIFS('Annuity Prices'!AG:AG,'Annuity Prices'!$B:$B,$D309,'Annuity Prices'!$E:$E,$G309),IF($B309="RAB Short",SUMIFS('RAB Prices Short'!AG:AG,'RAB Prices Short'!$B:$B,'All Prices combined'!$D309,'RAB Prices Short'!$E:$E,'All Prices combined'!$G309),IF($B309="RAB Long",SUMIFS('RAB Prices Long'!AG:AG,'RAB Prices Long'!$B:$B,'All Prices combined'!$D309,'RAB Prices Long'!$E:$E,'All Prices combined'!$G309)))),2)</f>
        <v>38.200000000000003</v>
      </c>
      <c r="AE309" s="2">
        <f>ROUND(IF($B309="Annuity",SUMIFS('Annuity Prices'!AH:AH,'Annuity Prices'!$B:$B,$D309,'Annuity Prices'!$E:$E,$G309),IF($B309="RAB Short",SUMIFS('RAB Prices Short'!AH:AH,'RAB Prices Short'!$B:$B,'All Prices combined'!$D309,'RAB Prices Short'!$E:$E,'All Prices combined'!$G309),IF($B309="RAB Long",SUMIFS('RAB Prices Long'!AH:AH,'RAB Prices Long'!$B:$B,'All Prices combined'!$D309,'RAB Prices Long'!$E:$E,'All Prices combined'!$G309)))),2)</f>
        <v>39.159999999999997</v>
      </c>
      <c r="AF309" s="2">
        <f>ROUND(IF($B309="Annuity",SUMIFS('Annuity Prices'!AI:AI,'Annuity Prices'!$B:$B,$D309,'Annuity Prices'!$E:$E,$G309),IF($B309="RAB Short",SUMIFS('RAB Prices Short'!AI:AI,'RAB Prices Short'!$B:$B,'All Prices combined'!$D309,'RAB Prices Short'!$E:$E,'All Prices combined'!$G309),IF($B309="RAB Long",SUMIFS('RAB Prices Long'!AI:AI,'RAB Prices Long'!$B:$B,'All Prices combined'!$D309,'RAB Prices Long'!$E:$E,'All Prices combined'!$G309)))),2)</f>
        <v>40.14</v>
      </c>
      <c r="AG309" s="2">
        <f>ROUND(IF($B309="Annuity",SUMIFS('Annuity Prices'!AJ:AJ,'Annuity Prices'!$B:$B,$D309,'Annuity Prices'!$E:$E,$G309),IF($B309="RAB Short",SUMIFS('RAB Prices Short'!AJ:AJ,'RAB Prices Short'!$B:$B,'All Prices combined'!$D309,'RAB Prices Short'!$E:$E,'All Prices combined'!$G309),IF($B309="RAB Long",SUMIFS('RAB Prices Long'!AJ:AJ,'RAB Prices Long'!$B:$B,'All Prices combined'!$D309,'RAB Prices Long'!$E:$E,'All Prices combined'!$G309)))),2)</f>
        <v>41.08</v>
      </c>
      <c r="AH309" s="2">
        <f>ROUND(IF($B309="Annuity",SUMIFS('Annuity Prices'!AK:AK,'Annuity Prices'!$B:$B,$D309,'Annuity Prices'!$E:$E,$G309),IF($B309="RAB Short",SUMIFS('RAB Prices Short'!AK:AK,'RAB Prices Short'!$B:$B,'All Prices combined'!$D309,'RAB Prices Short'!$E:$E,'All Prices combined'!$G309),IF($B309="RAB Long",SUMIFS('RAB Prices Long'!AK:AK,'RAB Prices Long'!$B:$B,'All Prices combined'!$D309,'RAB Prices Long'!$E:$E,'All Prices combined'!$G309)))),2)</f>
        <v>42.11</v>
      </c>
      <c r="AI309" s="2">
        <f>ROUND(IF($B309="Annuity",SUMIFS('Annuity Prices'!AL:AL,'Annuity Prices'!$B:$B,$D309,'Annuity Prices'!$E:$E,$G309),IF($B309="RAB Short",SUMIFS('RAB Prices Short'!AL:AL,'RAB Prices Short'!$B:$B,'All Prices combined'!$D309,'RAB Prices Short'!$E:$E,'All Prices combined'!$G309),IF($B309="RAB Long",SUMIFS('RAB Prices Long'!AL:AL,'RAB Prices Long'!$B:$B,'All Prices combined'!$D309,'RAB Prices Long'!$E:$E,'All Prices combined'!$G309)))),2)</f>
        <v>43.16</v>
      </c>
      <c r="AJ309" s="2">
        <f>ROUND(IF($B309="Annuity",SUMIFS('Annuity Prices'!AM:AM,'Annuity Prices'!$B:$B,$D309,'Annuity Prices'!$E:$E,$G309),IF($B309="RAB Short",SUMIFS('RAB Prices Short'!AM:AM,'RAB Prices Short'!$B:$B,'All Prices combined'!$D309,'RAB Prices Short'!$E:$E,'All Prices combined'!$G309),IF($B309="RAB Long",SUMIFS('RAB Prices Long'!AM:AM,'RAB Prices Long'!$B:$B,'All Prices combined'!$D309,'RAB Prices Long'!$E:$E,'All Prices combined'!$G309)))),2)</f>
        <v>44.24</v>
      </c>
      <c r="AK309" s="2">
        <f>ROUND(IF($B309="Annuity",SUMIFS('Annuity Prices'!AN:AN,'Annuity Prices'!$B:$B,$D309,'Annuity Prices'!$E:$E,$G309),IF($B309="RAB Short",SUMIFS('RAB Prices Short'!AN:AN,'RAB Prices Short'!$B:$B,'All Prices combined'!$D309,'RAB Prices Short'!$E:$E,'All Prices combined'!$G309),IF($B309="RAB Long",SUMIFS('RAB Prices Long'!AN:AN,'RAB Prices Long'!$B:$B,'All Prices combined'!$D309,'RAB Prices Long'!$E:$E,'All Prices combined'!$G309)))),2)</f>
        <v>45.42</v>
      </c>
      <c r="AL309" s="2">
        <f>ROUND(IF($B309="Annuity",SUMIFS('Annuity Prices'!AO:AO,'Annuity Prices'!$B:$B,$D309,'Annuity Prices'!$E:$E,$G309),IF($B309="RAB Short",SUMIFS('RAB Prices Short'!AO:AO,'RAB Prices Short'!$B:$B,'All Prices combined'!$D309,'RAB Prices Short'!$E:$E,'All Prices combined'!$G309),IF($B309="RAB Long",SUMIFS('RAB Prices Long'!AO:AO,'RAB Prices Long'!$B:$B,'All Prices combined'!$D309,'RAB Prices Long'!$E:$E,'All Prices combined'!$G309)))),2)</f>
        <v>46.55</v>
      </c>
      <c r="AM309" s="2">
        <f>ROUND(IF($B309="Annuity",SUMIFS('Annuity Prices'!AP:AP,'Annuity Prices'!$B:$B,$D309,'Annuity Prices'!$E:$E,$G309),IF($B309="RAB Short",SUMIFS('RAB Prices Short'!AP:AP,'RAB Prices Short'!$B:$B,'All Prices combined'!$D309,'RAB Prices Short'!$E:$E,'All Prices combined'!$G309),IF($B309="RAB Long",SUMIFS('RAB Prices Long'!AP:AP,'RAB Prices Long'!$B:$B,'All Prices combined'!$D309,'RAB Prices Long'!$E:$E,'All Prices combined'!$G309)))),2)</f>
        <v>47.72</v>
      </c>
      <c r="AN309" s="2">
        <f>ROUND(IF($B309="Annuity",SUMIFS('Annuity Prices'!AQ:AQ,'Annuity Prices'!$B:$B,$D309,'Annuity Prices'!$E:$E,$G309),IF($B309="RAB Short",SUMIFS('RAB Prices Short'!AQ:AQ,'RAB Prices Short'!$B:$B,'All Prices combined'!$D309,'RAB Prices Short'!$E:$E,'All Prices combined'!$G309),IF($B309="RAB Long",SUMIFS('RAB Prices Long'!AQ:AQ,'RAB Prices Long'!$B:$B,'All Prices combined'!$D309,'RAB Prices Long'!$E:$E,'All Prices combined'!$G309)))),2)</f>
        <v>48.91</v>
      </c>
      <c r="AO309" s="2">
        <f>ROUND(IF($B309="Annuity",SUMIFS('Annuity Prices'!AR:AR,'Annuity Prices'!$B:$B,$D309,'Annuity Prices'!$E:$E,$G309),IF($B309="RAB Short",SUMIFS('RAB Prices Short'!AR:AR,'RAB Prices Short'!$B:$B,'All Prices combined'!$D309,'RAB Prices Short'!$E:$E,'All Prices combined'!$G309),IF($B309="RAB Long",SUMIFS('RAB Prices Long'!AR:AR,'RAB Prices Long'!$B:$B,'All Prices combined'!$D309,'RAB Prices Long'!$E:$E,'All Prices combined'!$G309)))),2)</f>
        <v>0</v>
      </c>
      <c r="AP309" s="2">
        <f>ROUND(IF($B309="Annuity",SUMIFS('Annuity Prices'!AS:AS,'Annuity Prices'!$B:$B,$D309,'Annuity Prices'!$E:$E,$G309),IF($B309="RAB Short",SUMIFS('RAB Prices Short'!AS:AS,'RAB Prices Short'!$B:$B,'All Prices combined'!$D309,'RAB Prices Short'!$E:$E,'All Prices combined'!$G309),IF($B309="RAB Long",SUMIFS('RAB Prices Long'!AS:AS,'RAB Prices Long'!$B:$B,'All Prices combined'!$D309,'RAB Prices Long'!$E:$E,'All Prices combined'!$G309)))),2)</f>
        <v>0</v>
      </c>
      <c r="AQ309" s="2">
        <f>ROUND(IF($B309="Annuity",SUMIFS('Annuity Prices'!AT:AT,'Annuity Prices'!$B:$B,$D309,'Annuity Prices'!$E:$E,$G309),IF($B309="RAB Short",SUMIFS('RAB Prices Short'!AT:AT,'RAB Prices Short'!$B:$B,'All Prices combined'!$D309,'RAB Prices Short'!$E:$E,'All Prices combined'!$G309),IF($B309="RAB Long",SUMIFS('RAB Prices Long'!AT:AT,'RAB Prices Long'!$B:$B,'All Prices combined'!$D309,'RAB Prices Long'!$E:$E,'All Prices combined'!$G309)))),2)</f>
        <v>23.25</v>
      </c>
      <c r="AR309" s="2">
        <f>ROUND(IF($B309="Annuity",SUMIFS('Annuity Prices'!AU:AU,'Annuity Prices'!$B:$B,$D309,'Annuity Prices'!$E:$E,$G309),IF($B309="RAB Short",SUMIFS('RAB Prices Short'!AU:AU,'RAB Prices Short'!$B:$B,'All Prices combined'!$D309,'RAB Prices Short'!$E:$E,'All Prices combined'!$G309),IF($B309="RAB Long",SUMIFS('RAB Prices Long'!AU:AU,'RAB Prices Long'!$B:$B,'All Prices combined'!$D309,'RAB Prices Long'!$E:$E,'All Prices combined'!$G309)))),2)</f>
        <v>23.22</v>
      </c>
      <c r="AS309" s="2">
        <f>ROUND(IF($B309="Annuity",SUMIFS('Annuity Prices'!AV:AV,'Annuity Prices'!$B:$B,$D309,'Annuity Prices'!$E:$E,$G309),IF($B309="RAB Short",SUMIFS('RAB Prices Short'!AV:AV,'RAB Prices Short'!$B:$B,'All Prices combined'!$D309,'RAB Prices Short'!$E:$E,'All Prices combined'!$G309),IF($B309="RAB Long",SUMIFS('RAB Prices Long'!AV:AV,'RAB Prices Long'!$B:$B,'All Prices combined'!$D309,'RAB Prices Long'!$E:$E,'All Prices combined'!$G309)))),2)</f>
        <v>23.88</v>
      </c>
      <c r="AT309" s="2">
        <f>ROUND(IF($B309="Annuity",SUMIFS('Annuity Prices'!AW:AW,'Annuity Prices'!$B:$B,$D309,'Annuity Prices'!$E:$E,$G309),IF($B309="RAB Short",SUMIFS('RAB Prices Short'!AW:AW,'RAB Prices Short'!$B:$B,'All Prices combined'!$D309,'RAB Prices Short'!$E:$E,'All Prices combined'!$G309),IF($B309="RAB Long",SUMIFS('RAB Prices Long'!AW:AW,'RAB Prices Long'!$B:$B,'All Prices combined'!$D309,'RAB Prices Long'!$E:$E,'All Prices combined'!$G309)))),2)</f>
        <v>24.68</v>
      </c>
      <c r="AU309" s="2">
        <f>ROUND(IF($B309="Annuity",SUMIFS('Annuity Prices'!AX:AX,'Annuity Prices'!$B:$B,$D309,'Annuity Prices'!$E:$E,$G309),IF($B309="RAB Short",SUMIFS('RAB Prices Short'!AX:AX,'RAB Prices Short'!$B:$B,'All Prices combined'!$D309,'RAB Prices Short'!$E:$E,'All Prices combined'!$G309),IF($B309="RAB Long",SUMIFS('RAB Prices Long'!AX:AX,'RAB Prices Long'!$B:$B,'All Prices combined'!$D309,'RAB Prices Long'!$E:$E,'All Prices combined'!$G309)))),2)</f>
        <v>25.3</v>
      </c>
      <c r="AV309" s="2">
        <f>ROUND(IF($B309="Annuity",SUMIFS('Annuity Prices'!AY:AY,'Annuity Prices'!$B:$B,$D309,'Annuity Prices'!$E:$E,$G309),IF($B309="RAB Short",SUMIFS('RAB Prices Short'!AY:AY,'RAB Prices Short'!$B:$B,'All Prices combined'!$D309,'RAB Prices Short'!$E:$E,'All Prices combined'!$G309),IF($B309="RAB Long",SUMIFS('RAB Prices Long'!AY:AY,'RAB Prices Long'!$B:$B,'All Prices combined'!$D309,'RAB Prices Long'!$E:$E,'All Prices combined'!$G309)))),2)</f>
        <v>25.93</v>
      </c>
      <c r="AW309" s="2">
        <f>ROUND(IF($B309="Annuity",SUMIFS('Annuity Prices'!AZ:AZ,'Annuity Prices'!$B:$B,$D309,'Annuity Prices'!$E:$E,$G309),IF($B309="RAB Short",SUMIFS('RAB Prices Short'!AZ:AZ,'RAB Prices Short'!$B:$B,'All Prices combined'!$D309,'RAB Prices Short'!$E:$E,'All Prices combined'!$G309),IF($B309="RAB Long",SUMIFS('RAB Prices Long'!AZ:AZ,'RAB Prices Long'!$B:$B,'All Prices combined'!$D309,'RAB Prices Long'!$E:$E,'All Prices combined'!$G309)))),2)</f>
        <v>26.58</v>
      </c>
      <c r="AX309" s="2">
        <f>ROUND(IF($B309="Annuity",SUMIFS('Annuity Prices'!BA:BA,'Annuity Prices'!$B:$B,$D309,'Annuity Prices'!$E:$E,$G309),IF($B309="RAB Short",SUMIFS('RAB Prices Short'!BA:BA,'RAB Prices Short'!$B:$B,'All Prices combined'!$D309,'RAB Prices Short'!$E:$E,'All Prices combined'!$G309),IF($B309="RAB Long",SUMIFS('RAB Prices Long'!BA:BA,'RAB Prices Long'!$B:$B,'All Prices combined'!$D309,'RAB Prices Long'!$E:$E,'All Prices combined'!$G309)))),2)</f>
        <v>27.41</v>
      </c>
      <c r="AY309" s="2">
        <f>ROUND(IF($B309="Annuity",SUMIFS('Annuity Prices'!BB:BB,'Annuity Prices'!$B:$B,$D309,'Annuity Prices'!$E:$E,$G309),IF($B309="RAB Short",SUMIFS('RAB Prices Short'!BB:BB,'RAB Prices Short'!$B:$B,'All Prices combined'!$D309,'RAB Prices Short'!$E:$E,'All Prices combined'!$G309),IF($B309="RAB Long",SUMIFS('RAB Prices Long'!BB:BB,'RAB Prices Long'!$B:$B,'All Prices combined'!$D309,'RAB Prices Long'!$E:$E,'All Prices combined'!$G309)))),2)</f>
        <v>28.1</v>
      </c>
      <c r="AZ309" s="2">
        <f>ROUND(IF($B309="Annuity",SUMIFS('Annuity Prices'!BC:BC,'Annuity Prices'!$B:$B,$D309,'Annuity Prices'!$E:$E,$G309),IF($B309="RAB Short",SUMIFS('RAB Prices Short'!BC:BC,'RAB Prices Short'!$B:$B,'All Prices combined'!$D309,'RAB Prices Short'!$E:$E,'All Prices combined'!$G309),IF($B309="RAB Long",SUMIFS('RAB Prices Long'!BC:BC,'RAB Prices Long'!$B:$B,'All Prices combined'!$D309,'RAB Prices Long'!$E:$E,'All Prices combined'!$G309)))),2)</f>
        <v>28.8</v>
      </c>
      <c r="BA309" s="2">
        <f>ROUND(IF($B309="Annuity",SUMIFS('Annuity Prices'!BD:BD,'Annuity Prices'!$B:$B,$D309,'Annuity Prices'!$E:$E,$G309),IF($B309="RAB Short",SUMIFS('RAB Prices Short'!BD:BD,'RAB Prices Short'!$B:$B,'All Prices combined'!$D309,'RAB Prices Short'!$E:$E,'All Prices combined'!$G309),IF($B309="RAB Long",SUMIFS('RAB Prices Long'!BD:BD,'RAB Prices Long'!$B:$B,'All Prices combined'!$D309,'RAB Prices Long'!$E:$E,'All Prices combined'!$G309)))),2)</f>
        <v>29.52</v>
      </c>
      <c r="BB309" s="2">
        <f>ROUND(IF($B309="Annuity",SUMIFS('Annuity Prices'!BE:BE,'Annuity Prices'!$B:$B,$D309,'Annuity Prices'!$E:$E,$G309),IF($B309="RAB Short",SUMIFS('RAB Prices Short'!BE:BE,'RAB Prices Short'!$B:$B,'All Prices combined'!$D309,'RAB Prices Short'!$E:$E,'All Prices combined'!$G309),IF($B309="RAB Long",SUMIFS('RAB Prices Long'!BE:BE,'RAB Prices Long'!$B:$B,'All Prices combined'!$D309,'RAB Prices Long'!$E:$E,'All Prices combined'!$G309)))),2)</f>
        <v>30.49</v>
      </c>
      <c r="BC309" s="2">
        <f>ROUND(IF($B309="Annuity",SUMIFS('Annuity Prices'!BF:BF,'Annuity Prices'!$B:$B,$D309,'Annuity Prices'!$E:$E,$G309),IF($B309="RAB Short",SUMIFS('RAB Prices Short'!BF:BF,'RAB Prices Short'!$B:$B,'All Prices combined'!$D309,'RAB Prices Short'!$E:$E,'All Prices combined'!$G309),IF($B309="RAB Long",SUMIFS('RAB Prices Long'!BF:BF,'RAB Prices Long'!$B:$B,'All Prices combined'!$D309,'RAB Prices Long'!$E:$E,'All Prices combined'!$G309)))),2)</f>
        <v>31.25</v>
      </c>
      <c r="BD309" s="2">
        <f>ROUND(IF($B309="Annuity",SUMIFS('Annuity Prices'!BG:BG,'Annuity Prices'!$B:$B,$D309,'Annuity Prices'!$E:$E,$G309),IF($B309="RAB Short",SUMIFS('RAB Prices Short'!BG:BG,'RAB Prices Short'!$B:$B,'All Prices combined'!$D309,'RAB Prices Short'!$E:$E,'All Prices combined'!$G309),IF($B309="RAB Long",SUMIFS('RAB Prices Long'!BG:BG,'RAB Prices Long'!$B:$B,'All Prices combined'!$D309,'RAB Prices Long'!$E:$E,'All Prices combined'!$G309)))),2)</f>
        <v>32.04</v>
      </c>
      <c r="BE309" s="2">
        <f>ROUND(IF($B309="Annuity",SUMIFS('Annuity Prices'!BH:BH,'Annuity Prices'!$B:$B,$D309,'Annuity Prices'!$E:$E,$G309),IF($B309="RAB Short",SUMIFS('RAB Prices Short'!BH:BH,'RAB Prices Short'!$B:$B,'All Prices combined'!$D309,'RAB Prices Short'!$E:$E,'All Prices combined'!$G309),IF($B309="RAB Long",SUMIFS('RAB Prices Long'!BH:BH,'RAB Prices Long'!$B:$B,'All Prices combined'!$D309,'RAB Prices Long'!$E:$E,'All Prices combined'!$G309)))),2)</f>
        <v>32.840000000000003</v>
      </c>
      <c r="BF309" s="2">
        <f>ROUND(IF($B309="Annuity",SUMIFS('Annuity Prices'!BI:BI,'Annuity Prices'!$B:$B,$D309,'Annuity Prices'!$E:$E,$G309),IF($B309="RAB Short",SUMIFS('RAB Prices Short'!BI:BI,'RAB Prices Short'!$B:$B,'All Prices combined'!$D309,'RAB Prices Short'!$E:$E,'All Prices combined'!$G309),IF($B309="RAB Long",SUMIFS('RAB Prices Long'!BI:BI,'RAB Prices Long'!$B:$B,'All Prices combined'!$D309,'RAB Prices Long'!$E:$E,'All Prices combined'!$G309)))),2)</f>
        <v>33.74</v>
      </c>
      <c r="BG309" s="2">
        <f>ROUND(IF($B309="Annuity",SUMIFS('Annuity Prices'!BJ:BJ,'Annuity Prices'!$B:$B,$D309,'Annuity Prices'!$E:$E,$G309),IF($B309="RAB Short",SUMIFS('RAB Prices Short'!BJ:BJ,'RAB Prices Short'!$B:$B,'All Prices combined'!$D309,'RAB Prices Short'!$E:$E,'All Prices combined'!$G309),IF($B309="RAB Long",SUMIFS('RAB Prices Long'!BJ:BJ,'RAB Prices Long'!$B:$B,'All Prices combined'!$D309,'RAB Prices Long'!$E:$E,'All Prices combined'!$G309)))),2)</f>
        <v>34.58</v>
      </c>
      <c r="BH309" s="2">
        <f>ROUND(IF($B309="Annuity",SUMIFS('Annuity Prices'!BK:BK,'Annuity Prices'!$B:$B,$D309,'Annuity Prices'!$E:$E,$G309),IF($B309="RAB Short",SUMIFS('RAB Prices Short'!BK:BK,'RAB Prices Short'!$B:$B,'All Prices combined'!$D309,'RAB Prices Short'!$E:$E,'All Prices combined'!$G309),IF($B309="RAB Long",SUMIFS('RAB Prices Long'!BK:BK,'RAB Prices Long'!$B:$B,'All Prices combined'!$D309,'RAB Prices Long'!$E:$E,'All Prices combined'!$G309)))),2)</f>
        <v>35.450000000000003</v>
      </c>
      <c r="BI309" s="2">
        <f>ROUND(IF($B309="Annuity",SUMIFS('Annuity Prices'!BL:BL,'Annuity Prices'!$B:$B,$D309,'Annuity Prices'!$E:$E,$G309),IF($B309="RAB Short",SUMIFS('RAB Prices Short'!BL:BL,'RAB Prices Short'!$B:$B,'All Prices combined'!$D309,'RAB Prices Short'!$E:$E,'All Prices combined'!$G309),IF($B309="RAB Long",SUMIFS('RAB Prices Long'!BL:BL,'RAB Prices Long'!$B:$B,'All Prices combined'!$D309,'RAB Prices Long'!$E:$E,'All Prices combined'!$G309)))),2)</f>
        <v>36.33</v>
      </c>
      <c r="BJ309" s="2">
        <f>ROUND(IF($B309="Annuity",SUMIFS('Annuity Prices'!BM:BM,'Annuity Prices'!$B:$B,$D309,'Annuity Prices'!$E:$E,$G309),IF($B309="RAB Short",SUMIFS('RAB Prices Short'!BM:BM,'RAB Prices Short'!$B:$B,'All Prices combined'!$D309,'RAB Prices Short'!$E:$E,'All Prices combined'!$G309),IF($B309="RAB Long",SUMIFS('RAB Prices Long'!BM:BM,'RAB Prices Long'!$B:$B,'All Prices combined'!$D309,'RAB Prices Long'!$E:$E,'All Prices combined'!$G309)))),2)</f>
        <v>37.270000000000003</v>
      </c>
      <c r="BK309" s="2">
        <f>ROUND(IF($B309="Annuity",SUMIFS('Annuity Prices'!BN:BN,'Annuity Prices'!$B:$B,$D309,'Annuity Prices'!$E:$E,$G309),IF($B309="RAB Short",SUMIFS('RAB Prices Short'!BN:BN,'RAB Prices Short'!$B:$B,'All Prices combined'!$D309,'RAB Prices Short'!$E:$E,'All Prices combined'!$G309),IF($B309="RAB Long",SUMIFS('RAB Prices Long'!BN:BN,'RAB Prices Long'!$B:$B,'All Prices combined'!$D309,'RAB Prices Long'!$E:$E,'All Prices combined'!$G309)))),2)</f>
        <v>38.200000000000003</v>
      </c>
      <c r="BL309" s="2">
        <f>ROUND(IF($B309="Annuity",SUMIFS('Annuity Prices'!BO:BO,'Annuity Prices'!$B:$B,$D309,'Annuity Prices'!$E:$E,$G309),IF($B309="RAB Short",SUMIFS('RAB Prices Short'!BO:BO,'RAB Prices Short'!$B:$B,'All Prices combined'!$D309,'RAB Prices Short'!$E:$E,'All Prices combined'!$G309),IF($B309="RAB Long",SUMIFS('RAB Prices Long'!BO:BO,'RAB Prices Long'!$B:$B,'All Prices combined'!$D309,'RAB Prices Long'!$E:$E,'All Prices combined'!$G309)))),2)</f>
        <v>39.159999999999997</v>
      </c>
      <c r="BM309" s="2">
        <f>ROUND(IF($B309="Annuity",SUMIFS('Annuity Prices'!BP:BP,'Annuity Prices'!$B:$B,$D309,'Annuity Prices'!$E:$E,$G309),IF($B309="RAB Short",SUMIFS('RAB Prices Short'!BP:BP,'RAB Prices Short'!$B:$B,'All Prices combined'!$D309,'RAB Prices Short'!$E:$E,'All Prices combined'!$G309),IF($B309="RAB Long",SUMIFS('RAB Prices Long'!BP:BP,'RAB Prices Long'!$B:$B,'All Prices combined'!$D309,'RAB Prices Long'!$E:$E,'All Prices combined'!$G309)))),2)</f>
        <v>40.14</v>
      </c>
      <c r="BN309" s="2">
        <f>ROUND(IF($B309="Annuity",SUMIFS('Annuity Prices'!BQ:BQ,'Annuity Prices'!$B:$B,$D309,'Annuity Prices'!$E:$E,$G309),IF($B309="RAB Short",SUMIFS('RAB Prices Short'!BQ:BQ,'RAB Prices Short'!$B:$B,'All Prices combined'!$D309,'RAB Prices Short'!$E:$E,'All Prices combined'!$G309),IF($B309="RAB Long",SUMIFS('RAB Prices Long'!BQ:BQ,'RAB Prices Long'!$B:$B,'All Prices combined'!$D309,'RAB Prices Long'!$E:$E,'All Prices combined'!$G309)))),2)</f>
        <v>41.08</v>
      </c>
      <c r="BO309" s="2">
        <f>ROUND(IF($B309="Annuity",SUMIFS('Annuity Prices'!BR:BR,'Annuity Prices'!$B:$B,$D309,'Annuity Prices'!$E:$E,$G309),IF($B309="RAB Short",SUMIFS('RAB Prices Short'!BR:BR,'RAB Prices Short'!$B:$B,'All Prices combined'!$D309,'RAB Prices Short'!$E:$E,'All Prices combined'!$G309),IF($B309="RAB Long",SUMIFS('RAB Prices Long'!BR:BR,'RAB Prices Long'!$B:$B,'All Prices combined'!$D309,'RAB Prices Long'!$E:$E,'All Prices combined'!$G309)))),2)</f>
        <v>42.11</v>
      </c>
      <c r="BP309" s="2">
        <f>ROUND(IF($B309="Annuity",SUMIFS('Annuity Prices'!BS:BS,'Annuity Prices'!$B:$B,$D309,'Annuity Prices'!$E:$E,$G309),IF($B309="RAB Short",SUMIFS('RAB Prices Short'!BS:BS,'RAB Prices Short'!$B:$B,'All Prices combined'!$D309,'RAB Prices Short'!$E:$E,'All Prices combined'!$G309),IF($B309="RAB Long",SUMIFS('RAB Prices Long'!BS:BS,'RAB Prices Long'!$B:$B,'All Prices combined'!$D309,'RAB Prices Long'!$E:$E,'All Prices combined'!$G309)))),2)</f>
        <v>43.16</v>
      </c>
      <c r="BQ309" s="2">
        <f>ROUND(IF($B309="Annuity",SUMIFS('Annuity Prices'!BT:BT,'Annuity Prices'!$B:$B,$D309,'Annuity Prices'!$E:$E,$G309),IF($B309="RAB Short",SUMIFS('RAB Prices Short'!BT:BT,'RAB Prices Short'!$B:$B,'All Prices combined'!$D309,'RAB Prices Short'!$E:$E,'All Prices combined'!$G309),IF($B309="RAB Long",SUMIFS('RAB Prices Long'!BT:BT,'RAB Prices Long'!$B:$B,'All Prices combined'!$D309,'RAB Prices Long'!$E:$E,'All Prices combined'!$G309)))),2)</f>
        <v>44.24</v>
      </c>
      <c r="BR309" s="2">
        <f>ROUND(IF($B309="Annuity",SUMIFS('Annuity Prices'!BU:BU,'Annuity Prices'!$B:$B,$D309,'Annuity Prices'!$E:$E,$G309),IF($B309="RAB Short",SUMIFS('RAB Prices Short'!BU:BU,'RAB Prices Short'!$B:$B,'All Prices combined'!$D309,'RAB Prices Short'!$E:$E,'All Prices combined'!$G309),IF($B309="RAB Long",SUMIFS('RAB Prices Long'!BU:BU,'RAB Prices Long'!$B:$B,'All Prices combined'!$D309,'RAB Prices Long'!$E:$E,'All Prices combined'!$G309)))),2)</f>
        <v>45.42</v>
      </c>
      <c r="BS309" s="2">
        <f>ROUND(IF($B309="Annuity",SUMIFS('Annuity Prices'!BV:BV,'Annuity Prices'!$B:$B,$D309,'Annuity Prices'!$E:$E,$G309),IF($B309="RAB Short",SUMIFS('RAB Prices Short'!BV:BV,'RAB Prices Short'!$B:$B,'All Prices combined'!$D309,'RAB Prices Short'!$E:$E,'All Prices combined'!$G309),IF($B309="RAB Long",SUMIFS('RAB Prices Long'!BV:BV,'RAB Prices Long'!$B:$B,'All Prices combined'!$D309,'RAB Prices Long'!$E:$E,'All Prices combined'!$G309)))),2)</f>
        <v>46.55</v>
      </c>
      <c r="BT309" s="2">
        <f>ROUND(IF($B309="Annuity",SUMIFS('Annuity Prices'!BW:BW,'Annuity Prices'!$B:$B,$D309,'Annuity Prices'!$E:$E,$G309),IF($B309="RAB Short",SUMIFS('RAB Prices Short'!BW:BW,'RAB Prices Short'!$B:$B,'All Prices combined'!$D309,'RAB Prices Short'!$E:$E,'All Prices combined'!$G309),IF($B309="RAB Long",SUMIFS('RAB Prices Long'!BW:BW,'RAB Prices Long'!$B:$B,'All Prices combined'!$D309,'RAB Prices Long'!$E:$E,'All Prices combined'!$G309)))),2)</f>
        <v>47.72</v>
      </c>
      <c r="BU309" s="2">
        <f>ROUND(IF($B309="Annuity",SUMIFS('Annuity Prices'!BX:BX,'Annuity Prices'!$B:$B,$D309,'Annuity Prices'!$E:$E,$G309),IF($B309="RAB Short",SUMIFS('RAB Prices Short'!BX:BX,'RAB Prices Short'!$B:$B,'All Prices combined'!$D309,'RAB Prices Short'!$E:$E,'All Prices combined'!$G309),IF($B309="RAB Long",SUMIFS('RAB Prices Long'!BX:BX,'RAB Prices Long'!$B:$B,'All Prices combined'!$D309,'RAB Prices Long'!$E:$E,'All Prices combined'!$G309)))),2)</f>
        <v>48.91</v>
      </c>
    </row>
    <row r="310" spans="2:73" x14ac:dyDescent="0.25">
      <c r="B310" t="s">
        <v>44</v>
      </c>
      <c r="C310">
        <v>22</v>
      </c>
      <c r="D310" t="s">
        <v>194</v>
      </c>
      <c r="E310" t="s">
        <v>193</v>
      </c>
      <c r="F310">
        <v>22</v>
      </c>
      <c r="G310" t="s">
        <v>40</v>
      </c>
      <c r="I310" s="2">
        <f>ROUND(IF($B310="Annuity",SUMIFS('Annuity Prices'!L:L,'Annuity Prices'!$B:$B,$D310,'Annuity Prices'!$E:$E,$G310),IF($B310="RAB Short",SUMIFS('RAB Prices Short'!L:L,'RAB Prices Short'!$B:$B,'All Prices combined'!$D310,'RAB Prices Short'!$E:$E,'All Prices combined'!$G310),IF($B310="RAB Long",SUMIFS('RAB Prices Long'!L:L,'RAB Prices Long'!$B:$B,'All Prices combined'!$D310,'RAB Prices Long'!$E:$E,'All Prices combined'!$G310)))),2)</f>
        <v>0</v>
      </c>
      <c r="J310" s="2">
        <f>ROUND(IF($B310="Annuity",SUMIFS('Annuity Prices'!M:M,'Annuity Prices'!$B:$B,$D310,'Annuity Prices'!$E:$E,$G310),IF($B310="RAB Short",SUMIFS('RAB Prices Short'!M:M,'RAB Prices Short'!$B:$B,'All Prices combined'!$D310,'RAB Prices Short'!$E:$E,'All Prices combined'!$G310),IF($B310="RAB Long",SUMIFS('RAB Prices Long'!M:M,'RAB Prices Long'!$B:$B,'All Prices combined'!$D310,'RAB Prices Long'!$E:$E,'All Prices combined'!$G310)))),2)</f>
        <v>0</v>
      </c>
      <c r="K310" s="2">
        <f>ROUND(IF($B310="Annuity",SUMIFS('Annuity Prices'!N:N,'Annuity Prices'!$B:$B,$D310,'Annuity Prices'!$E:$E,$G310),IF($B310="RAB Short",SUMIFS('RAB Prices Short'!N:N,'RAB Prices Short'!$B:$B,'All Prices combined'!$D310,'RAB Prices Short'!$E:$E,'All Prices combined'!$G310),IF($B310="RAB Long",SUMIFS('RAB Prices Long'!N:N,'RAB Prices Long'!$B:$B,'All Prices combined'!$D310,'RAB Prices Long'!$E:$E,'All Prices combined'!$G310)))),2)</f>
        <v>11.29</v>
      </c>
      <c r="L310" s="2">
        <f>ROUND(IF($B310="Annuity",SUMIFS('Annuity Prices'!O:O,'Annuity Prices'!$B:$B,$D310,'Annuity Prices'!$E:$E,$G310),IF($B310="RAB Short",SUMIFS('RAB Prices Short'!O:O,'RAB Prices Short'!$B:$B,'All Prices combined'!$D310,'RAB Prices Short'!$E:$E,'All Prices combined'!$G310),IF($B310="RAB Long",SUMIFS('RAB Prices Long'!O:O,'RAB Prices Long'!$B:$B,'All Prices combined'!$D310,'RAB Prices Long'!$E:$E,'All Prices combined'!$G310)))),2)</f>
        <v>11.61</v>
      </c>
      <c r="M310" s="2">
        <f>ROUND(IF($B310="Annuity",SUMIFS('Annuity Prices'!P:P,'Annuity Prices'!$B:$B,$D310,'Annuity Prices'!$E:$E,$G310),IF($B310="RAB Short",SUMIFS('RAB Prices Short'!P:P,'RAB Prices Short'!$B:$B,'All Prices combined'!$D310,'RAB Prices Short'!$E:$E,'All Prices combined'!$G310),IF($B310="RAB Long",SUMIFS('RAB Prices Long'!P:P,'RAB Prices Long'!$B:$B,'All Prices combined'!$D310,'RAB Prices Long'!$E:$E,'All Prices combined'!$G310)))),2)</f>
        <v>11.86</v>
      </c>
      <c r="N310" s="2">
        <f>ROUND(IF($B310="Annuity",SUMIFS('Annuity Prices'!Q:Q,'Annuity Prices'!$B:$B,$D310,'Annuity Prices'!$E:$E,$G310),IF($B310="RAB Short",SUMIFS('RAB Prices Short'!Q:Q,'RAB Prices Short'!$B:$B,'All Prices combined'!$D310,'RAB Prices Short'!$E:$E,'All Prices combined'!$G310),IF($B310="RAB Long",SUMIFS('RAB Prices Long'!Q:Q,'RAB Prices Long'!$B:$B,'All Prices combined'!$D310,'RAB Prices Long'!$E:$E,'All Prices combined'!$G310)))),2)</f>
        <v>12.15</v>
      </c>
      <c r="O310" s="2">
        <f>ROUND(IF($B310="Annuity",SUMIFS('Annuity Prices'!R:R,'Annuity Prices'!$B:$B,$D310,'Annuity Prices'!$E:$E,$G310),IF($B310="RAB Short",SUMIFS('RAB Prices Short'!R:R,'RAB Prices Short'!$B:$B,'All Prices combined'!$D310,'RAB Prices Short'!$E:$E,'All Prices combined'!$G310),IF($B310="RAB Long",SUMIFS('RAB Prices Long'!R:R,'RAB Prices Long'!$B:$B,'All Prices combined'!$D310,'RAB Prices Long'!$E:$E,'All Prices combined'!$G310)))),2)</f>
        <v>12.46</v>
      </c>
      <c r="P310" s="2">
        <f>ROUND(IF($B310="Annuity",SUMIFS('Annuity Prices'!S:S,'Annuity Prices'!$B:$B,$D310,'Annuity Prices'!$E:$E,$G310),IF($B310="RAB Short",SUMIFS('RAB Prices Short'!S:S,'RAB Prices Short'!$B:$B,'All Prices combined'!$D310,'RAB Prices Short'!$E:$E,'All Prices combined'!$G310),IF($B310="RAB Long",SUMIFS('RAB Prices Long'!S:S,'RAB Prices Long'!$B:$B,'All Prices combined'!$D310,'RAB Prices Long'!$E:$E,'All Prices combined'!$G310)))),2)</f>
        <v>12.77</v>
      </c>
      <c r="Q310" s="2">
        <f>ROUND(IF($B310="Annuity",SUMIFS('Annuity Prices'!T:T,'Annuity Prices'!$B:$B,$D310,'Annuity Prices'!$E:$E,$G310),IF($B310="RAB Short",SUMIFS('RAB Prices Short'!T:T,'RAB Prices Short'!$B:$B,'All Prices combined'!$D310,'RAB Prices Short'!$E:$E,'All Prices combined'!$G310),IF($B310="RAB Long",SUMIFS('RAB Prices Long'!T:T,'RAB Prices Long'!$B:$B,'All Prices combined'!$D310,'RAB Prices Long'!$E:$E,'All Prices combined'!$G310)))),2)</f>
        <v>13.02</v>
      </c>
      <c r="R310" s="2">
        <f>ROUND(IF($B310="Annuity",SUMIFS('Annuity Prices'!U:U,'Annuity Prices'!$B:$B,$D310,'Annuity Prices'!$E:$E,$G310),IF($B310="RAB Short",SUMIFS('RAB Prices Short'!U:U,'RAB Prices Short'!$B:$B,'All Prices combined'!$D310,'RAB Prices Short'!$E:$E,'All Prices combined'!$G310),IF($B310="RAB Long",SUMIFS('RAB Prices Long'!U:U,'RAB Prices Long'!$B:$B,'All Prices combined'!$D310,'RAB Prices Long'!$E:$E,'All Prices combined'!$G310)))),2)</f>
        <v>13.35</v>
      </c>
      <c r="S310" s="2">
        <f>ROUND(IF($B310="Annuity",SUMIFS('Annuity Prices'!V:V,'Annuity Prices'!$B:$B,$D310,'Annuity Prices'!$E:$E,$G310),IF($B310="RAB Short",SUMIFS('RAB Prices Short'!V:V,'RAB Prices Short'!$B:$B,'All Prices combined'!$D310,'RAB Prices Short'!$E:$E,'All Prices combined'!$G310),IF($B310="RAB Long",SUMIFS('RAB Prices Long'!V:V,'RAB Prices Long'!$B:$B,'All Prices combined'!$D310,'RAB Prices Long'!$E:$E,'All Prices combined'!$G310)))),2)</f>
        <v>13.68</v>
      </c>
      <c r="T310" s="2">
        <f>ROUND(IF($B310="Annuity",SUMIFS('Annuity Prices'!W:W,'Annuity Prices'!$B:$B,$D310,'Annuity Prices'!$E:$E,$G310),IF($B310="RAB Short",SUMIFS('RAB Prices Short'!W:W,'RAB Prices Short'!$B:$B,'All Prices combined'!$D310,'RAB Prices Short'!$E:$E,'All Prices combined'!$G310),IF($B310="RAB Long",SUMIFS('RAB Prices Long'!W:W,'RAB Prices Long'!$B:$B,'All Prices combined'!$D310,'RAB Prices Long'!$E:$E,'All Prices combined'!$G310)))),2)</f>
        <v>14.03</v>
      </c>
      <c r="U310" s="2">
        <f>ROUND(IF($B310="Annuity",SUMIFS('Annuity Prices'!X:X,'Annuity Prices'!$B:$B,$D310,'Annuity Prices'!$E:$E,$G310),IF($B310="RAB Short",SUMIFS('RAB Prices Short'!X:X,'RAB Prices Short'!$B:$B,'All Prices combined'!$D310,'RAB Prices Short'!$E:$E,'All Prices combined'!$G310),IF($B310="RAB Long",SUMIFS('RAB Prices Long'!X:X,'RAB Prices Long'!$B:$B,'All Prices combined'!$D310,'RAB Prices Long'!$E:$E,'All Prices combined'!$G310)))),2)</f>
        <v>14.3</v>
      </c>
      <c r="V310" s="2">
        <f>ROUND(IF($B310="Annuity",SUMIFS('Annuity Prices'!Y:Y,'Annuity Prices'!$B:$B,$D310,'Annuity Prices'!$E:$E,$G310),IF($B310="RAB Short",SUMIFS('RAB Prices Short'!Y:Y,'RAB Prices Short'!$B:$B,'All Prices combined'!$D310,'RAB Prices Short'!$E:$E,'All Prices combined'!$G310),IF($B310="RAB Long",SUMIFS('RAB Prices Long'!Y:Y,'RAB Prices Long'!$B:$B,'All Prices combined'!$D310,'RAB Prices Long'!$E:$E,'All Prices combined'!$G310)))),2)</f>
        <v>14.66</v>
      </c>
      <c r="W310" s="2">
        <f>ROUND(IF($B310="Annuity",SUMIFS('Annuity Prices'!Z:Z,'Annuity Prices'!$B:$B,$D310,'Annuity Prices'!$E:$E,$G310),IF($B310="RAB Short",SUMIFS('RAB Prices Short'!Z:Z,'RAB Prices Short'!$B:$B,'All Prices combined'!$D310,'RAB Prices Short'!$E:$E,'All Prices combined'!$G310),IF($B310="RAB Long",SUMIFS('RAB Prices Long'!Z:Z,'RAB Prices Long'!$B:$B,'All Prices combined'!$D310,'RAB Prices Long'!$E:$E,'All Prices combined'!$G310)))),2)</f>
        <v>15.03</v>
      </c>
      <c r="X310" s="2">
        <f>ROUND(IF($B310="Annuity",SUMIFS('Annuity Prices'!AA:AA,'Annuity Prices'!$B:$B,$D310,'Annuity Prices'!$E:$E,$G310),IF($B310="RAB Short",SUMIFS('RAB Prices Short'!AA:AA,'RAB Prices Short'!$B:$B,'All Prices combined'!$D310,'RAB Prices Short'!$E:$E,'All Prices combined'!$G310),IF($B310="RAB Long",SUMIFS('RAB Prices Long'!AA:AA,'RAB Prices Long'!$B:$B,'All Prices combined'!$D310,'RAB Prices Long'!$E:$E,'All Prices combined'!$G310)))),2)</f>
        <v>15.4</v>
      </c>
      <c r="Y310" s="2">
        <f>ROUND(IF($B310="Annuity",SUMIFS('Annuity Prices'!AB:AB,'Annuity Prices'!$B:$B,$D310,'Annuity Prices'!$E:$E,$G310),IF($B310="RAB Short",SUMIFS('RAB Prices Short'!AB:AB,'RAB Prices Short'!$B:$B,'All Prices combined'!$D310,'RAB Prices Short'!$E:$E,'All Prices combined'!$G310),IF($B310="RAB Long",SUMIFS('RAB Prices Long'!AB:AB,'RAB Prices Long'!$B:$B,'All Prices combined'!$D310,'RAB Prices Long'!$E:$E,'All Prices combined'!$G310)))),2)</f>
        <v>15.71</v>
      </c>
      <c r="Z310" s="2">
        <f>ROUND(IF($B310="Annuity",SUMIFS('Annuity Prices'!AC:AC,'Annuity Prices'!$B:$B,$D310,'Annuity Prices'!$E:$E,$G310),IF($B310="RAB Short",SUMIFS('RAB Prices Short'!AC:AC,'RAB Prices Short'!$B:$B,'All Prices combined'!$D310,'RAB Prices Short'!$E:$E,'All Prices combined'!$G310),IF($B310="RAB Long",SUMIFS('RAB Prices Long'!AC:AC,'RAB Prices Long'!$B:$B,'All Prices combined'!$D310,'RAB Prices Long'!$E:$E,'All Prices combined'!$G310)))),2)</f>
        <v>16.100000000000001</v>
      </c>
      <c r="AA310" s="2">
        <f>ROUND(IF($B310="Annuity",SUMIFS('Annuity Prices'!AD:AD,'Annuity Prices'!$B:$B,$D310,'Annuity Prices'!$E:$E,$G310),IF($B310="RAB Short",SUMIFS('RAB Prices Short'!AD:AD,'RAB Prices Short'!$B:$B,'All Prices combined'!$D310,'RAB Prices Short'!$E:$E,'All Prices combined'!$G310),IF($B310="RAB Long",SUMIFS('RAB Prices Long'!AD:AD,'RAB Prices Long'!$B:$B,'All Prices combined'!$D310,'RAB Prices Long'!$E:$E,'All Prices combined'!$G310)))),2)</f>
        <v>16.510000000000002</v>
      </c>
      <c r="AB310" s="2">
        <f>ROUND(IF($B310="Annuity",SUMIFS('Annuity Prices'!AE:AE,'Annuity Prices'!$B:$B,$D310,'Annuity Prices'!$E:$E,$G310),IF($B310="RAB Short",SUMIFS('RAB Prices Short'!AE:AE,'RAB Prices Short'!$B:$B,'All Prices combined'!$D310,'RAB Prices Short'!$E:$E,'All Prices combined'!$G310),IF($B310="RAB Long",SUMIFS('RAB Prices Long'!AE:AE,'RAB Prices Long'!$B:$B,'All Prices combined'!$D310,'RAB Prices Long'!$E:$E,'All Prices combined'!$G310)))),2)</f>
        <v>16.920000000000002</v>
      </c>
      <c r="AC310" s="2">
        <f>ROUND(IF($B310="Annuity",SUMIFS('Annuity Prices'!AF:AF,'Annuity Prices'!$B:$B,$D310,'Annuity Prices'!$E:$E,$G310),IF($B310="RAB Short",SUMIFS('RAB Prices Short'!AF:AF,'RAB Prices Short'!$B:$B,'All Prices combined'!$D310,'RAB Prices Short'!$E:$E,'All Prices combined'!$G310),IF($B310="RAB Long",SUMIFS('RAB Prices Long'!AF:AF,'RAB Prices Long'!$B:$B,'All Prices combined'!$D310,'RAB Prices Long'!$E:$E,'All Prices combined'!$G310)))),2)</f>
        <v>17.25</v>
      </c>
      <c r="AD310" s="2">
        <f>ROUND(IF($B310="Annuity",SUMIFS('Annuity Prices'!AG:AG,'Annuity Prices'!$B:$B,$D310,'Annuity Prices'!$E:$E,$G310),IF($B310="RAB Short",SUMIFS('RAB Prices Short'!AG:AG,'RAB Prices Short'!$B:$B,'All Prices combined'!$D310,'RAB Prices Short'!$E:$E,'All Prices combined'!$G310),IF($B310="RAB Long",SUMIFS('RAB Prices Long'!AG:AG,'RAB Prices Long'!$B:$B,'All Prices combined'!$D310,'RAB Prices Long'!$E:$E,'All Prices combined'!$G310)))),2)</f>
        <v>17.690000000000001</v>
      </c>
      <c r="AE310" s="2">
        <f>ROUND(IF($B310="Annuity",SUMIFS('Annuity Prices'!AH:AH,'Annuity Prices'!$B:$B,$D310,'Annuity Prices'!$E:$E,$G310),IF($B310="RAB Short",SUMIFS('RAB Prices Short'!AH:AH,'RAB Prices Short'!$B:$B,'All Prices combined'!$D310,'RAB Prices Short'!$E:$E,'All Prices combined'!$G310),IF($B310="RAB Long",SUMIFS('RAB Prices Long'!AH:AH,'RAB Prices Long'!$B:$B,'All Prices combined'!$D310,'RAB Prices Long'!$E:$E,'All Prices combined'!$G310)))),2)</f>
        <v>18.13</v>
      </c>
      <c r="AF310" s="2">
        <f>ROUND(IF($B310="Annuity",SUMIFS('Annuity Prices'!AI:AI,'Annuity Prices'!$B:$B,$D310,'Annuity Prices'!$E:$E,$G310),IF($B310="RAB Short",SUMIFS('RAB Prices Short'!AI:AI,'RAB Prices Short'!$B:$B,'All Prices combined'!$D310,'RAB Prices Short'!$E:$E,'All Prices combined'!$G310),IF($B310="RAB Long",SUMIFS('RAB Prices Long'!AI:AI,'RAB Prices Long'!$B:$B,'All Prices combined'!$D310,'RAB Prices Long'!$E:$E,'All Prices combined'!$G310)))),2)</f>
        <v>18.579999999999998</v>
      </c>
      <c r="AG310" s="2">
        <f>ROUND(IF($B310="Annuity",SUMIFS('Annuity Prices'!AJ:AJ,'Annuity Prices'!$B:$B,$D310,'Annuity Prices'!$E:$E,$G310),IF($B310="RAB Short",SUMIFS('RAB Prices Short'!AJ:AJ,'RAB Prices Short'!$B:$B,'All Prices combined'!$D310,'RAB Prices Short'!$E:$E,'All Prices combined'!$G310),IF($B310="RAB Long",SUMIFS('RAB Prices Long'!AJ:AJ,'RAB Prices Long'!$B:$B,'All Prices combined'!$D310,'RAB Prices Long'!$E:$E,'All Prices combined'!$G310)))),2)</f>
        <v>18.95</v>
      </c>
      <c r="AH310" s="2">
        <f>ROUND(IF($B310="Annuity",SUMIFS('Annuity Prices'!AK:AK,'Annuity Prices'!$B:$B,$D310,'Annuity Prices'!$E:$E,$G310),IF($B310="RAB Short",SUMIFS('RAB Prices Short'!AK:AK,'RAB Prices Short'!$B:$B,'All Prices combined'!$D310,'RAB Prices Short'!$E:$E,'All Prices combined'!$G310),IF($B310="RAB Long",SUMIFS('RAB Prices Long'!AK:AK,'RAB Prices Long'!$B:$B,'All Prices combined'!$D310,'RAB Prices Long'!$E:$E,'All Prices combined'!$G310)))),2)</f>
        <v>19.420000000000002</v>
      </c>
      <c r="AI310" s="2">
        <f>ROUND(IF($B310="Annuity",SUMIFS('Annuity Prices'!AL:AL,'Annuity Prices'!$B:$B,$D310,'Annuity Prices'!$E:$E,$G310),IF($B310="RAB Short",SUMIFS('RAB Prices Short'!AL:AL,'RAB Prices Short'!$B:$B,'All Prices combined'!$D310,'RAB Prices Short'!$E:$E,'All Prices combined'!$G310),IF($B310="RAB Long",SUMIFS('RAB Prices Long'!AL:AL,'RAB Prices Long'!$B:$B,'All Prices combined'!$D310,'RAB Prices Long'!$E:$E,'All Prices combined'!$G310)))),2)</f>
        <v>19.91</v>
      </c>
      <c r="AJ310" s="2">
        <f>ROUND(IF($B310="Annuity",SUMIFS('Annuity Prices'!AM:AM,'Annuity Prices'!$B:$B,$D310,'Annuity Prices'!$E:$E,$G310),IF($B310="RAB Short",SUMIFS('RAB Prices Short'!AM:AM,'RAB Prices Short'!$B:$B,'All Prices combined'!$D310,'RAB Prices Short'!$E:$E,'All Prices combined'!$G310),IF($B310="RAB Long",SUMIFS('RAB Prices Long'!AM:AM,'RAB Prices Long'!$B:$B,'All Prices combined'!$D310,'RAB Prices Long'!$E:$E,'All Prices combined'!$G310)))),2)</f>
        <v>20.41</v>
      </c>
      <c r="AK310" s="2">
        <f>ROUND(IF($B310="Annuity",SUMIFS('Annuity Prices'!AN:AN,'Annuity Prices'!$B:$B,$D310,'Annuity Prices'!$E:$E,$G310),IF($B310="RAB Short",SUMIFS('RAB Prices Short'!AN:AN,'RAB Prices Short'!$B:$B,'All Prices combined'!$D310,'RAB Prices Short'!$E:$E,'All Prices combined'!$G310),IF($B310="RAB Long",SUMIFS('RAB Prices Long'!AN:AN,'RAB Prices Long'!$B:$B,'All Prices combined'!$D310,'RAB Prices Long'!$E:$E,'All Prices combined'!$G310)))),2)</f>
        <v>20.81</v>
      </c>
      <c r="AL310" s="2">
        <f>ROUND(IF($B310="Annuity",SUMIFS('Annuity Prices'!AO:AO,'Annuity Prices'!$B:$B,$D310,'Annuity Prices'!$E:$E,$G310),IF($B310="RAB Short",SUMIFS('RAB Prices Short'!AO:AO,'RAB Prices Short'!$B:$B,'All Prices combined'!$D310,'RAB Prices Short'!$E:$E,'All Prices combined'!$G310),IF($B310="RAB Long",SUMIFS('RAB Prices Long'!AO:AO,'RAB Prices Long'!$B:$B,'All Prices combined'!$D310,'RAB Prices Long'!$E:$E,'All Prices combined'!$G310)))),2)</f>
        <v>21.33</v>
      </c>
      <c r="AM310" s="2">
        <f>ROUND(IF($B310="Annuity",SUMIFS('Annuity Prices'!AP:AP,'Annuity Prices'!$B:$B,$D310,'Annuity Prices'!$E:$E,$G310),IF($B310="RAB Short",SUMIFS('RAB Prices Short'!AP:AP,'RAB Prices Short'!$B:$B,'All Prices combined'!$D310,'RAB Prices Short'!$E:$E,'All Prices combined'!$G310),IF($B310="RAB Long",SUMIFS('RAB Prices Long'!AP:AP,'RAB Prices Long'!$B:$B,'All Prices combined'!$D310,'RAB Prices Long'!$E:$E,'All Prices combined'!$G310)))),2)</f>
        <v>21.87</v>
      </c>
      <c r="AN310" s="2">
        <f>ROUND(IF($B310="Annuity",SUMIFS('Annuity Prices'!AQ:AQ,'Annuity Prices'!$B:$B,$D310,'Annuity Prices'!$E:$E,$G310),IF($B310="RAB Short",SUMIFS('RAB Prices Short'!AQ:AQ,'RAB Prices Short'!$B:$B,'All Prices combined'!$D310,'RAB Prices Short'!$E:$E,'All Prices combined'!$G310),IF($B310="RAB Long",SUMIFS('RAB Prices Long'!AQ:AQ,'RAB Prices Long'!$B:$B,'All Prices combined'!$D310,'RAB Prices Long'!$E:$E,'All Prices combined'!$G310)))),2)</f>
        <v>22.41</v>
      </c>
      <c r="AO310" s="2">
        <f>ROUND(IF($B310="Annuity",SUMIFS('Annuity Prices'!AR:AR,'Annuity Prices'!$B:$B,$D310,'Annuity Prices'!$E:$E,$G310),IF($B310="RAB Short",SUMIFS('RAB Prices Short'!AR:AR,'RAB Prices Short'!$B:$B,'All Prices combined'!$D310,'RAB Prices Short'!$E:$E,'All Prices combined'!$G310),IF($B310="RAB Long",SUMIFS('RAB Prices Long'!AR:AR,'RAB Prices Long'!$B:$B,'All Prices combined'!$D310,'RAB Prices Long'!$E:$E,'All Prices combined'!$G310)))),2)</f>
        <v>0</v>
      </c>
      <c r="AP310" s="2">
        <f>ROUND(IF($B310="Annuity",SUMIFS('Annuity Prices'!AS:AS,'Annuity Prices'!$B:$B,$D310,'Annuity Prices'!$E:$E,$G310),IF($B310="RAB Short",SUMIFS('RAB Prices Short'!AS:AS,'RAB Prices Short'!$B:$B,'All Prices combined'!$D310,'RAB Prices Short'!$E:$E,'All Prices combined'!$G310),IF($B310="RAB Long",SUMIFS('RAB Prices Long'!AS:AS,'RAB Prices Long'!$B:$B,'All Prices combined'!$D310,'RAB Prices Long'!$E:$E,'All Prices combined'!$G310)))),2)</f>
        <v>0</v>
      </c>
      <c r="AQ310" s="2">
        <f>ROUND(IF($B310="Annuity",SUMIFS('Annuity Prices'!AT:AT,'Annuity Prices'!$B:$B,$D310,'Annuity Prices'!$E:$E,$G310),IF($B310="RAB Short",SUMIFS('RAB Prices Short'!AT:AT,'RAB Prices Short'!$B:$B,'All Prices combined'!$D310,'RAB Prices Short'!$E:$E,'All Prices combined'!$G310),IF($B310="RAB Long",SUMIFS('RAB Prices Long'!AT:AT,'RAB Prices Long'!$B:$B,'All Prices combined'!$D310,'RAB Prices Long'!$E:$E,'All Prices combined'!$G310)))),2)</f>
        <v>6.7</v>
      </c>
      <c r="AR310" s="2">
        <f>ROUND(IF($B310="Annuity",SUMIFS('Annuity Prices'!AU:AU,'Annuity Prices'!$B:$B,$D310,'Annuity Prices'!$E:$E,$G310),IF($B310="RAB Short",SUMIFS('RAB Prices Short'!AU:AU,'RAB Prices Short'!$B:$B,'All Prices combined'!$D310,'RAB Prices Short'!$E:$E,'All Prices combined'!$G310),IF($B310="RAB Long",SUMIFS('RAB Prices Long'!AU:AU,'RAB Prices Long'!$B:$B,'All Prices combined'!$D310,'RAB Prices Long'!$E:$E,'All Prices combined'!$G310)))),2)</f>
        <v>10.35</v>
      </c>
      <c r="AS310" s="2">
        <f>ROUND(IF($B310="Annuity",SUMIFS('Annuity Prices'!AV:AV,'Annuity Prices'!$B:$B,$D310,'Annuity Prices'!$E:$E,$G310),IF($B310="RAB Short",SUMIFS('RAB Prices Short'!AV:AV,'RAB Prices Short'!$B:$B,'All Prices combined'!$D310,'RAB Prices Short'!$E:$E,'All Prices combined'!$G310),IF($B310="RAB Long",SUMIFS('RAB Prices Long'!AV:AV,'RAB Prices Long'!$B:$B,'All Prices combined'!$D310,'RAB Prices Long'!$E:$E,'All Prices combined'!$G310)))),2)</f>
        <v>11.61</v>
      </c>
      <c r="AT310" s="2">
        <f>ROUND(IF($B310="Annuity",SUMIFS('Annuity Prices'!AW:AW,'Annuity Prices'!$B:$B,$D310,'Annuity Prices'!$E:$E,$G310),IF($B310="RAB Short",SUMIFS('RAB Prices Short'!AW:AW,'RAB Prices Short'!$B:$B,'All Prices combined'!$D310,'RAB Prices Short'!$E:$E,'All Prices combined'!$G310),IF($B310="RAB Long",SUMIFS('RAB Prices Long'!AW:AW,'RAB Prices Long'!$B:$B,'All Prices combined'!$D310,'RAB Prices Long'!$E:$E,'All Prices combined'!$G310)))),2)</f>
        <v>11.86</v>
      </c>
      <c r="AU310" s="2">
        <f>ROUND(IF($B310="Annuity",SUMIFS('Annuity Prices'!AX:AX,'Annuity Prices'!$B:$B,$D310,'Annuity Prices'!$E:$E,$G310),IF($B310="RAB Short",SUMIFS('RAB Prices Short'!AX:AX,'RAB Prices Short'!$B:$B,'All Prices combined'!$D310,'RAB Prices Short'!$E:$E,'All Prices combined'!$G310),IF($B310="RAB Long",SUMIFS('RAB Prices Long'!AX:AX,'RAB Prices Long'!$B:$B,'All Prices combined'!$D310,'RAB Prices Long'!$E:$E,'All Prices combined'!$G310)))),2)</f>
        <v>12.15</v>
      </c>
      <c r="AV310" s="2">
        <f>ROUND(IF($B310="Annuity",SUMIFS('Annuity Prices'!AY:AY,'Annuity Prices'!$B:$B,$D310,'Annuity Prices'!$E:$E,$G310),IF($B310="RAB Short",SUMIFS('RAB Prices Short'!AY:AY,'RAB Prices Short'!$B:$B,'All Prices combined'!$D310,'RAB Prices Short'!$E:$E,'All Prices combined'!$G310),IF($B310="RAB Long",SUMIFS('RAB Prices Long'!AY:AY,'RAB Prices Long'!$B:$B,'All Prices combined'!$D310,'RAB Prices Long'!$E:$E,'All Prices combined'!$G310)))),2)</f>
        <v>12.46</v>
      </c>
      <c r="AW310" s="2">
        <f>ROUND(IF($B310="Annuity",SUMIFS('Annuity Prices'!AZ:AZ,'Annuity Prices'!$B:$B,$D310,'Annuity Prices'!$E:$E,$G310),IF($B310="RAB Short",SUMIFS('RAB Prices Short'!AZ:AZ,'RAB Prices Short'!$B:$B,'All Prices combined'!$D310,'RAB Prices Short'!$E:$E,'All Prices combined'!$G310),IF($B310="RAB Long",SUMIFS('RAB Prices Long'!AZ:AZ,'RAB Prices Long'!$B:$B,'All Prices combined'!$D310,'RAB Prices Long'!$E:$E,'All Prices combined'!$G310)))),2)</f>
        <v>12.77</v>
      </c>
      <c r="AX310" s="2">
        <f>ROUND(IF($B310="Annuity",SUMIFS('Annuity Prices'!BA:BA,'Annuity Prices'!$B:$B,$D310,'Annuity Prices'!$E:$E,$G310),IF($B310="RAB Short",SUMIFS('RAB Prices Short'!BA:BA,'RAB Prices Short'!$B:$B,'All Prices combined'!$D310,'RAB Prices Short'!$E:$E,'All Prices combined'!$G310),IF($B310="RAB Long",SUMIFS('RAB Prices Long'!BA:BA,'RAB Prices Long'!$B:$B,'All Prices combined'!$D310,'RAB Prices Long'!$E:$E,'All Prices combined'!$G310)))),2)</f>
        <v>13.02</v>
      </c>
      <c r="AY310" s="2">
        <f>ROUND(IF($B310="Annuity",SUMIFS('Annuity Prices'!BB:BB,'Annuity Prices'!$B:$B,$D310,'Annuity Prices'!$E:$E,$G310),IF($B310="RAB Short",SUMIFS('RAB Prices Short'!BB:BB,'RAB Prices Short'!$B:$B,'All Prices combined'!$D310,'RAB Prices Short'!$E:$E,'All Prices combined'!$G310),IF($B310="RAB Long",SUMIFS('RAB Prices Long'!BB:BB,'RAB Prices Long'!$B:$B,'All Prices combined'!$D310,'RAB Prices Long'!$E:$E,'All Prices combined'!$G310)))),2)</f>
        <v>13.35</v>
      </c>
      <c r="AZ310" s="2">
        <f>ROUND(IF($B310="Annuity",SUMIFS('Annuity Prices'!BC:BC,'Annuity Prices'!$B:$B,$D310,'Annuity Prices'!$E:$E,$G310),IF($B310="RAB Short",SUMIFS('RAB Prices Short'!BC:BC,'RAB Prices Short'!$B:$B,'All Prices combined'!$D310,'RAB Prices Short'!$E:$E,'All Prices combined'!$G310),IF($B310="RAB Long",SUMIFS('RAB Prices Long'!BC:BC,'RAB Prices Long'!$B:$B,'All Prices combined'!$D310,'RAB Prices Long'!$E:$E,'All Prices combined'!$G310)))),2)</f>
        <v>13.68</v>
      </c>
      <c r="BA310" s="2">
        <f>ROUND(IF($B310="Annuity",SUMIFS('Annuity Prices'!BD:BD,'Annuity Prices'!$B:$B,$D310,'Annuity Prices'!$E:$E,$G310),IF($B310="RAB Short",SUMIFS('RAB Prices Short'!BD:BD,'RAB Prices Short'!$B:$B,'All Prices combined'!$D310,'RAB Prices Short'!$E:$E,'All Prices combined'!$G310),IF($B310="RAB Long",SUMIFS('RAB Prices Long'!BD:BD,'RAB Prices Long'!$B:$B,'All Prices combined'!$D310,'RAB Prices Long'!$E:$E,'All Prices combined'!$G310)))),2)</f>
        <v>14.03</v>
      </c>
      <c r="BB310" s="2">
        <f>ROUND(IF($B310="Annuity",SUMIFS('Annuity Prices'!BE:BE,'Annuity Prices'!$B:$B,$D310,'Annuity Prices'!$E:$E,$G310),IF($B310="RAB Short",SUMIFS('RAB Prices Short'!BE:BE,'RAB Prices Short'!$B:$B,'All Prices combined'!$D310,'RAB Prices Short'!$E:$E,'All Prices combined'!$G310),IF($B310="RAB Long",SUMIFS('RAB Prices Long'!BE:BE,'RAB Prices Long'!$B:$B,'All Prices combined'!$D310,'RAB Prices Long'!$E:$E,'All Prices combined'!$G310)))),2)</f>
        <v>14.3</v>
      </c>
      <c r="BC310" s="2">
        <f>ROUND(IF($B310="Annuity",SUMIFS('Annuity Prices'!BF:BF,'Annuity Prices'!$B:$B,$D310,'Annuity Prices'!$E:$E,$G310),IF($B310="RAB Short",SUMIFS('RAB Prices Short'!BF:BF,'RAB Prices Short'!$B:$B,'All Prices combined'!$D310,'RAB Prices Short'!$E:$E,'All Prices combined'!$G310),IF($B310="RAB Long",SUMIFS('RAB Prices Long'!BF:BF,'RAB Prices Long'!$B:$B,'All Prices combined'!$D310,'RAB Prices Long'!$E:$E,'All Prices combined'!$G310)))),2)</f>
        <v>14.66</v>
      </c>
      <c r="BD310" s="2">
        <f>ROUND(IF($B310="Annuity",SUMIFS('Annuity Prices'!BG:BG,'Annuity Prices'!$B:$B,$D310,'Annuity Prices'!$E:$E,$G310),IF($B310="RAB Short",SUMIFS('RAB Prices Short'!BG:BG,'RAB Prices Short'!$B:$B,'All Prices combined'!$D310,'RAB Prices Short'!$E:$E,'All Prices combined'!$G310),IF($B310="RAB Long",SUMIFS('RAB Prices Long'!BG:BG,'RAB Prices Long'!$B:$B,'All Prices combined'!$D310,'RAB Prices Long'!$E:$E,'All Prices combined'!$G310)))),2)</f>
        <v>15.03</v>
      </c>
      <c r="BE310" s="2">
        <f>ROUND(IF($B310="Annuity",SUMIFS('Annuity Prices'!BH:BH,'Annuity Prices'!$B:$B,$D310,'Annuity Prices'!$E:$E,$G310),IF($B310="RAB Short",SUMIFS('RAB Prices Short'!BH:BH,'RAB Prices Short'!$B:$B,'All Prices combined'!$D310,'RAB Prices Short'!$E:$E,'All Prices combined'!$G310),IF($B310="RAB Long",SUMIFS('RAB Prices Long'!BH:BH,'RAB Prices Long'!$B:$B,'All Prices combined'!$D310,'RAB Prices Long'!$E:$E,'All Prices combined'!$G310)))),2)</f>
        <v>15.4</v>
      </c>
      <c r="BF310" s="2">
        <f>ROUND(IF($B310="Annuity",SUMIFS('Annuity Prices'!BI:BI,'Annuity Prices'!$B:$B,$D310,'Annuity Prices'!$E:$E,$G310),IF($B310="RAB Short",SUMIFS('RAB Prices Short'!BI:BI,'RAB Prices Short'!$B:$B,'All Prices combined'!$D310,'RAB Prices Short'!$E:$E,'All Prices combined'!$G310),IF($B310="RAB Long",SUMIFS('RAB Prices Long'!BI:BI,'RAB Prices Long'!$B:$B,'All Prices combined'!$D310,'RAB Prices Long'!$E:$E,'All Prices combined'!$G310)))),2)</f>
        <v>15.71</v>
      </c>
      <c r="BG310" s="2">
        <f>ROUND(IF($B310="Annuity",SUMIFS('Annuity Prices'!BJ:BJ,'Annuity Prices'!$B:$B,$D310,'Annuity Prices'!$E:$E,$G310),IF($B310="RAB Short",SUMIFS('RAB Prices Short'!BJ:BJ,'RAB Prices Short'!$B:$B,'All Prices combined'!$D310,'RAB Prices Short'!$E:$E,'All Prices combined'!$G310),IF($B310="RAB Long",SUMIFS('RAB Prices Long'!BJ:BJ,'RAB Prices Long'!$B:$B,'All Prices combined'!$D310,'RAB Prices Long'!$E:$E,'All Prices combined'!$G310)))),2)</f>
        <v>16.100000000000001</v>
      </c>
      <c r="BH310" s="2">
        <f>ROUND(IF($B310="Annuity",SUMIFS('Annuity Prices'!BK:BK,'Annuity Prices'!$B:$B,$D310,'Annuity Prices'!$E:$E,$G310),IF($B310="RAB Short",SUMIFS('RAB Prices Short'!BK:BK,'RAB Prices Short'!$B:$B,'All Prices combined'!$D310,'RAB Prices Short'!$E:$E,'All Prices combined'!$G310),IF($B310="RAB Long",SUMIFS('RAB Prices Long'!BK:BK,'RAB Prices Long'!$B:$B,'All Prices combined'!$D310,'RAB Prices Long'!$E:$E,'All Prices combined'!$G310)))),2)</f>
        <v>16.510000000000002</v>
      </c>
      <c r="BI310" s="2">
        <f>ROUND(IF($B310="Annuity",SUMIFS('Annuity Prices'!BL:BL,'Annuity Prices'!$B:$B,$D310,'Annuity Prices'!$E:$E,$G310),IF($B310="RAB Short",SUMIFS('RAB Prices Short'!BL:BL,'RAB Prices Short'!$B:$B,'All Prices combined'!$D310,'RAB Prices Short'!$E:$E,'All Prices combined'!$G310),IF($B310="RAB Long",SUMIFS('RAB Prices Long'!BL:BL,'RAB Prices Long'!$B:$B,'All Prices combined'!$D310,'RAB Prices Long'!$E:$E,'All Prices combined'!$G310)))),2)</f>
        <v>16.920000000000002</v>
      </c>
      <c r="BJ310" s="2">
        <f>ROUND(IF($B310="Annuity",SUMIFS('Annuity Prices'!BM:BM,'Annuity Prices'!$B:$B,$D310,'Annuity Prices'!$E:$E,$G310),IF($B310="RAB Short",SUMIFS('RAB Prices Short'!BM:BM,'RAB Prices Short'!$B:$B,'All Prices combined'!$D310,'RAB Prices Short'!$E:$E,'All Prices combined'!$G310),IF($B310="RAB Long",SUMIFS('RAB Prices Long'!BM:BM,'RAB Prices Long'!$B:$B,'All Prices combined'!$D310,'RAB Prices Long'!$E:$E,'All Prices combined'!$G310)))),2)</f>
        <v>17.25</v>
      </c>
      <c r="BK310" s="2">
        <f>ROUND(IF($B310="Annuity",SUMIFS('Annuity Prices'!BN:BN,'Annuity Prices'!$B:$B,$D310,'Annuity Prices'!$E:$E,$G310),IF($B310="RAB Short",SUMIFS('RAB Prices Short'!BN:BN,'RAB Prices Short'!$B:$B,'All Prices combined'!$D310,'RAB Prices Short'!$E:$E,'All Prices combined'!$G310),IF($B310="RAB Long",SUMIFS('RAB Prices Long'!BN:BN,'RAB Prices Long'!$B:$B,'All Prices combined'!$D310,'RAB Prices Long'!$E:$E,'All Prices combined'!$G310)))),2)</f>
        <v>17.690000000000001</v>
      </c>
      <c r="BL310" s="2">
        <f>ROUND(IF($B310="Annuity",SUMIFS('Annuity Prices'!BO:BO,'Annuity Prices'!$B:$B,$D310,'Annuity Prices'!$E:$E,$G310),IF($B310="RAB Short",SUMIFS('RAB Prices Short'!BO:BO,'RAB Prices Short'!$B:$B,'All Prices combined'!$D310,'RAB Prices Short'!$E:$E,'All Prices combined'!$G310),IF($B310="RAB Long",SUMIFS('RAB Prices Long'!BO:BO,'RAB Prices Long'!$B:$B,'All Prices combined'!$D310,'RAB Prices Long'!$E:$E,'All Prices combined'!$G310)))),2)</f>
        <v>18.13</v>
      </c>
      <c r="BM310" s="2">
        <f>ROUND(IF($B310="Annuity",SUMIFS('Annuity Prices'!BP:BP,'Annuity Prices'!$B:$B,$D310,'Annuity Prices'!$E:$E,$G310),IF($B310="RAB Short",SUMIFS('RAB Prices Short'!BP:BP,'RAB Prices Short'!$B:$B,'All Prices combined'!$D310,'RAB Prices Short'!$E:$E,'All Prices combined'!$G310),IF($B310="RAB Long",SUMIFS('RAB Prices Long'!BP:BP,'RAB Prices Long'!$B:$B,'All Prices combined'!$D310,'RAB Prices Long'!$E:$E,'All Prices combined'!$G310)))),2)</f>
        <v>18.579999999999998</v>
      </c>
      <c r="BN310" s="2">
        <f>ROUND(IF($B310="Annuity",SUMIFS('Annuity Prices'!BQ:BQ,'Annuity Prices'!$B:$B,$D310,'Annuity Prices'!$E:$E,$G310),IF($B310="RAB Short",SUMIFS('RAB Prices Short'!BQ:BQ,'RAB Prices Short'!$B:$B,'All Prices combined'!$D310,'RAB Prices Short'!$E:$E,'All Prices combined'!$G310),IF($B310="RAB Long",SUMIFS('RAB Prices Long'!BQ:BQ,'RAB Prices Long'!$B:$B,'All Prices combined'!$D310,'RAB Prices Long'!$E:$E,'All Prices combined'!$G310)))),2)</f>
        <v>18.95</v>
      </c>
      <c r="BO310" s="2">
        <f>ROUND(IF($B310="Annuity",SUMIFS('Annuity Prices'!BR:BR,'Annuity Prices'!$B:$B,$D310,'Annuity Prices'!$E:$E,$G310),IF($B310="RAB Short",SUMIFS('RAB Prices Short'!BR:BR,'RAB Prices Short'!$B:$B,'All Prices combined'!$D310,'RAB Prices Short'!$E:$E,'All Prices combined'!$G310),IF($B310="RAB Long",SUMIFS('RAB Prices Long'!BR:BR,'RAB Prices Long'!$B:$B,'All Prices combined'!$D310,'RAB Prices Long'!$E:$E,'All Prices combined'!$G310)))),2)</f>
        <v>19.420000000000002</v>
      </c>
      <c r="BP310" s="2">
        <f>ROUND(IF($B310="Annuity",SUMIFS('Annuity Prices'!BS:BS,'Annuity Prices'!$B:$B,$D310,'Annuity Prices'!$E:$E,$G310),IF($B310="RAB Short",SUMIFS('RAB Prices Short'!BS:BS,'RAB Prices Short'!$B:$B,'All Prices combined'!$D310,'RAB Prices Short'!$E:$E,'All Prices combined'!$G310),IF($B310="RAB Long",SUMIFS('RAB Prices Long'!BS:BS,'RAB Prices Long'!$B:$B,'All Prices combined'!$D310,'RAB Prices Long'!$E:$E,'All Prices combined'!$G310)))),2)</f>
        <v>19.91</v>
      </c>
      <c r="BQ310" s="2">
        <f>ROUND(IF($B310="Annuity",SUMIFS('Annuity Prices'!BT:BT,'Annuity Prices'!$B:$B,$D310,'Annuity Prices'!$E:$E,$G310),IF($B310="RAB Short",SUMIFS('RAB Prices Short'!BT:BT,'RAB Prices Short'!$B:$B,'All Prices combined'!$D310,'RAB Prices Short'!$E:$E,'All Prices combined'!$G310),IF($B310="RAB Long",SUMIFS('RAB Prices Long'!BT:BT,'RAB Prices Long'!$B:$B,'All Prices combined'!$D310,'RAB Prices Long'!$E:$E,'All Prices combined'!$G310)))),2)</f>
        <v>20.41</v>
      </c>
      <c r="BR310" s="2">
        <f>ROUND(IF($B310="Annuity",SUMIFS('Annuity Prices'!BU:BU,'Annuity Prices'!$B:$B,$D310,'Annuity Prices'!$E:$E,$G310),IF($B310="RAB Short",SUMIFS('RAB Prices Short'!BU:BU,'RAB Prices Short'!$B:$B,'All Prices combined'!$D310,'RAB Prices Short'!$E:$E,'All Prices combined'!$G310),IF($B310="RAB Long",SUMIFS('RAB Prices Long'!BU:BU,'RAB Prices Long'!$B:$B,'All Prices combined'!$D310,'RAB Prices Long'!$E:$E,'All Prices combined'!$G310)))),2)</f>
        <v>20.81</v>
      </c>
      <c r="BS310" s="2">
        <f>ROUND(IF($B310="Annuity",SUMIFS('Annuity Prices'!BV:BV,'Annuity Prices'!$B:$B,$D310,'Annuity Prices'!$E:$E,$G310),IF($B310="RAB Short",SUMIFS('RAB Prices Short'!BV:BV,'RAB Prices Short'!$B:$B,'All Prices combined'!$D310,'RAB Prices Short'!$E:$E,'All Prices combined'!$G310),IF($B310="RAB Long",SUMIFS('RAB Prices Long'!BV:BV,'RAB Prices Long'!$B:$B,'All Prices combined'!$D310,'RAB Prices Long'!$E:$E,'All Prices combined'!$G310)))),2)</f>
        <v>21.33</v>
      </c>
      <c r="BT310" s="2">
        <f>ROUND(IF($B310="Annuity",SUMIFS('Annuity Prices'!BW:BW,'Annuity Prices'!$B:$B,$D310,'Annuity Prices'!$E:$E,$G310),IF($B310="RAB Short",SUMIFS('RAB Prices Short'!BW:BW,'RAB Prices Short'!$B:$B,'All Prices combined'!$D310,'RAB Prices Short'!$E:$E,'All Prices combined'!$G310),IF($B310="RAB Long",SUMIFS('RAB Prices Long'!BW:BW,'RAB Prices Long'!$B:$B,'All Prices combined'!$D310,'RAB Prices Long'!$E:$E,'All Prices combined'!$G310)))),2)</f>
        <v>21.87</v>
      </c>
      <c r="BU310" s="2">
        <f>ROUND(IF($B310="Annuity",SUMIFS('Annuity Prices'!BX:BX,'Annuity Prices'!$B:$B,$D310,'Annuity Prices'!$E:$E,$G310),IF($B310="RAB Short",SUMIFS('RAB Prices Short'!BX:BX,'RAB Prices Short'!$B:$B,'All Prices combined'!$D310,'RAB Prices Short'!$E:$E,'All Prices combined'!$G310),IF($B310="RAB Long",SUMIFS('RAB Prices Long'!BX:BX,'RAB Prices Long'!$B:$B,'All Prices combined'!$D310,'RAB Prices Long'!$E:$E,'All Prices combined'!$G310)))),2)</f>
        <v>22.41</v>
      </c>
    </row>
    <row r="311" spans="2:73" x14ac:dyDescent="0.25">
      <c r="B311" t="s">
        <v>44</v>
      </c>
      <c r="C311">
        <v>22</v>
      </c>
      <c r="E311" t="s">
        <v>193</v>
      </c>
      <c r="F311" t="s">
        <v>195</v>
      </c>
      <c r="G311" t="s">
        <v>196</v>
      </c>
      <c r="I311" s="2">
        <f>ROUND(IF($B311="Annuity",SUMIFS('Annuity Prices'!L:L,'Annuity Prices'!$B:$B,$D311,'Annuity Prices'!$E:$E,$G311),IF($B311="RAB Short",SUMIFS('RAB Prices Short'!L:L,'RAB Prices Short'!$B:$B,'All Prices combined'!$D311,'RAB Prices Short'!$E:$E,'All Prices combined'!$G311),IF($B311="RAB Long",SUMIFS('RAB Prices Long'!L:L,'RAB Prices Long'!$B:$B,'All Prices combined'!$D311,'RAB Prices Long'!$E:$E,'All Prices combined'!$G311)))),2)</f>
        <v>0</v>
      </c>
      <c r="J311" s="2">
        <f>ROUND(IF($B311="Annuity",SUMIFS('Annuity Prices'!M:M,'Annuity Prices'!$B:$B,$D311,'Annuity Prices'!$E:$E,$G311),IF($B311="RAB Short",SUMIFS('RAB Prices Short'!M:M,'RAB Prices Short'!$B:$B,'All Prices combined'!$D311,'RAB Prices Short'!$E:$E,'All Prices combined'!$G311),IF($B311="RAB Long",SUMIFS('RAB Prices Long'!M:M,'RAB Prices Long'!$B:$B,'All Prices combined'!$D311,'RAB Prices Long'!$E:$E,'All Prices combined'!$G311)))),2)</f>
        <v>0</v>
      </c>
      <c r="K311" s="2">
        <f>ROUND(IF($B311="Annuity",SUMIFS('Annuity Prices'!N:N,'Annuity Prices'!$B:$B,$D311,'Annuity Prices'!$E:$E,$G311),IF($B311="RAB Short",SUMIFS('RAB Prices Short'!N:N,'RAB Prices Short'!$B:$B,'All Prices combined'!$D311,'RAB Prices Short'!$E:$E,'All Prices combined'!$G311),IF($B311="RAB Long",SUMIFS('RAB Prices Long'!N:N,'RAB Prices Long'!$B:$B,'All Prices combined'!$D311,'RAB Prices Long'!$E:$E,'All Prices combined'!$G311)))),2)</f>
        <v>0</v>
      </c>
      <c r="L311" s="2">
        <f>ROUND(IF($B311="Annuity",SUMIFS('Annuity Prices'!O:O,'Annuity Prices'!$B:$B,$D311,'Annuity Prices'!$E:$E,$G311),IF($B311="RAB Short",SUMIFS('RAB Prices Short'!O:O,'RAB Prices Short'!$B:$B,'All Prices combined'!$D311,'RAB Prices Short'!$E:$E,'All Prices combined'!$G311),IF($B311="RAB Long",SUMIFS('RAB Prices Long'!O:O,'RAB Prices Long'!$B:$B,'All Prices combined'!$D311,'RAB Prices Long'!$E:$E,'All Prices combined'!$G311)))),2)</f>
        <v>0</v>
      </c>
      <c r="M311" s="2">
        <f>ROUND(IF($B311="Annuity",SUMIFS('Annuity Prices'!P:P,'Annuity Prices'!$B:$B,$D311,'Annuity Prices'!$E:$E,$G311),IF($B311="RAB Short",SUMIFS('RAB Prices Short'!P:P,'RAB Prices Short'!$B:$B,'All Prices combined'!$D311,'RAB Prices Short'!$E:$E,'All Prices combined'!$G311),IF($B311="RAB Long",SUMIFS('RAB Prices Long'!P:P,'RAB Prices Long'!$B:$B,'All Prices combined'!$D311,'RAB Prices Long'!$E:$E,'All Prices combined'!$G311)))),2)</f>
        <v>0</v>
      </c>
      <c r="N311" s="2">
        <f>ROUND(IF($B311="Annuity",SUMIFS('Annuity Prices'!Q:Q,'Annuity Prices'!$B:$B,$D311,'Annuity Prices'!$E:$E,$G311),IF($B311="RAB Short",SUMIFS('RAB Prices Short'!Q:Q,'RAB Prices Short'!$B:$B,'All Prices combined'!$D311,'RAB Prices Short'!$E:$E,'All Prices combined'!$G311),IF($B311="RAB Long",SUMIFS('RAB Prices Long'!Q:Q,'RAB Prices Long'!$B:$B,'All Prices combined'!$D311,'RAB Prices Long'!$E:$E,'All Prices combined'!$G311)))),2)</f>
        <v>0</v>
      </c>
      <c r="O311" s="2">
        <f>ROUND(IF($B311="Annuity",SUMIFS('Annuity Prices'!R:R,'Annuity Prices'!$B:$B,$D311,'Annuity Prices'!$E:$E,$G311),IF($B311="RAB Short",SUMIFS('RAB Prices Short'!R:R,'RAB Prices Short'!$B:$B,'All Prices combined'!$D311,'RAB Prices Short'!$E:$E,'All Prices combined'!$G311),IF($B311="RAB Long",SUMIFS('RAB Prices Long'!R:R,'RAB Prices Long'!$B:$B,'All Prices combined'!$D311,'RAB Prices Long'!$E:$E,'All Prices combined'!$G311)))),2)</f>
        <v>0</v>
      </c>
      <c r="P311" s="2">
        <f>ROUND(IF($B311="Annuity",SUMIFS('Annuity Prices'!S:S,'Annuity Prices'!$B:$B,$D311,'Annuity Prices'!$E:$E,$G311),IF($B311="RAB Short",SUMIFS('RAB Prices Short'!S:S,'RAB Prices Short'!$B:$B,'All Prices combined'!$D311,'RAB Prices Short'!$E:$E,'All Prices combined'!$G311),IF($B311="RAB Long",SUMIFS('RAB Prices Long'!S:S,'RAB Prices Long'!$B:$B,'All Prices combined'!$D311,'RAB Prices Long'!$E:$E,'All Prices combined'!$G311)))),2)</f>
        <v>0</v>
      </c>
      <c r="Q311" s="2">
        <f>ROUND(IF($B311="Annuity",SUMIFS('Annuity Prices'!T:T,'Annuity Prices'!$B:$B,$D311,'Annuity Prices'!$E:$E,$G311),IF($B311="RAB Short",SUMIFS('RAB Prices Short'!T:T,'RAB Prices Short'!$B:$B,'All Prices combined'!$D311,'RAB Prices Short'!$E:$E,'All Prices combined'!$G311),IF($B311="RAB Long",SUMIFS('RAB Prices Long'!T:T,'RAB Prices Long'!$B:$B,'All Prices combined'!$D311,'RAB Prices Long'!$E:$E,'All Prices combined'!$G311)))),2)</f>
        <v>0</v>
      </c>
      <c r="R311" s="2">
        <f>ROUND(IF($B311="Annuity",SUMIFS('Annuity Prices'!U:U,'Annuity Prices'!$B:$B,$D311,'Annuity Prices'!$E:$E,$G311),IF($B311="RAB Short",SUMIFS('RAB Prices Short'!U:U,'RAB Prices Short'!$B:$B,'All Prices combined'!$D311,'RAB Prices Short'!$E:$E,'All Prices combined'!$G311),IF($B311="RAB Long",SUMIFS('RAB Prices Long'!U:U,'RAB Prices Long'!$B:$B,'All Prices combined'!$D311,'RAB Prices Long'!$E:$E,'All Prices combined'!$G311)))),2)</f>
        <v>0</v>
      </c>
      <c r="S311" s="2">
        <f>ROUND(IF($B311="Annuity",SUMIFS('Annuity Prices'!V:V,'Annuity Prices'!$B:$B,$D311,'Annuity Prices'!$E:$E,$G311),IF($B311="RAB Short",SUMIFS('RAB Prices Short'!V:V,'RAB Prices Short'!$B:$B,'All Prices combined'!$D311,'RAB Prices Short'!$E:$E,'All Prices combined'!$G311),IF($B311="RAB Long",SUMIFS('RAB Prices Long'!V:V,'RAB Prices Long'!$B:$B,'All Prices combined'!$D311,'RAB Prices Long'!$E:$E,'All Prices combined'!$G311)))),2)</f>
        <v>0</v>
      </c>
      <c r="T311" s="2">
        <f>ROUND(IF($B311="Annuity",SUMIFS('Annuity Prices'!W:W,'Annuity Prices'!$B:$B,$D311,'Annuity Prices'!$E:$E,$G311),IF($B311="RAB Short",SUMIFS('RAB Prices Short'!W:W,'RAB Prices Short'!$B:$B,'All Prices combined'!$D311,'RAB Prices Short'!$E:$E,'All Prices combined'!$G311),IF($B311="RAB Long",SUMIFS('RAB Prices Long'!W:W,'RAB Prices Long'!$B:$B,'All Prices combined'!$D311,'RAB Prices Long'!$E:$E,'All Prices combined'!$G311)))),2)</f>
        <v>0</v>
      </c>
      <c r="U311" s="2">
        <f>ROUND(IF($B311="Annuity",SUMIFS('Annuity Prices'!X:X,'Annuity Prices'!$B:$B,$D311,'Annuity Prices'!$E:$E,$G311),IF($B311="RAB Short",SUMIFS('RAB Prices Short'!X:X,'RAB Prices Short'!$B:$B,'All Prices combined'!$D311,'RAB Prices Short'!$E:$E,'All Prices combined'!$G311),IF($B311="RAB Long",SUMIFS('RAB Prices Long'!X:X,'RAB Prices Long'!$B:$B,'All Prices combined'!$D311,'RAB Prices Long'!$E:$E,'All Prices combined'!$G311)))),2)</f>
        <v>0</v>
      </c>
      <c r="V311" s="2">
        <f>ROUND(IF($B311="Annuity",SUMIFS('Annuity Prices'!Y:Y,'Annuity Prices'!$B:$B,$D311,'Annuity Prices'!$E:$E,$G311),IF($B311="RAB Short",SUMIFS('RAB Prices Short'!Y:Y,'RAB Prices Short'!$B:$B,'All Prices combined'!$D311,'RAB Prices Short'!$E:$E,'All Prices combined'!$G311),IF($B311="RAB Long",SUMIFS('RAB Prices Long'!Y:Y,'RAB Prices Long'!$B:$B,'All Prices combined'!$D311,'RAB Prices Long'!$E:$E,'All Prices combined'!$G311)))),2)</f>
        <v>0</v>
      </c>
      <c r="W311" s="2">
        <f>ROUND(IF($B311="Annuity",SUMIFS('Annuity Prices'!Z:Z,'Annuity Prices'!$B:$B,$D311,'Annuity Prices'!$E:$E,$G311),IF($B311="RAB Short",SUMIFS('RAB Prices Short'!Z:Z,'RAB Prices Short'!$B:$B,'All Prices combined'!$D311,'RAB Prices Short'!$E:$E,'All Prices combined'!$G311),IF($B311="RAB Long",SUMIFS('RAB Prices Long'!Z:Z,'RAB Prices Long'!$B:$B,'All Prices combined'!$D311,'RAB Prices Long'!$E:$E,'All Prices combined'!$G311)))),2)</f>
        <v>0</v>
      </c>
      <c r="X311" s="2">
        <f>ROUND(IF($B311="Annuity",SUMIFS('Annuity Prices'!AA:AA,'Annuity Prices'!$B:$B,$D311,'Annuity Prices'!$E:$E,$G311),IF($B311="RAB Short",SUMIFS('RAB Prices Short'!AA:AA,'RAB Prices Short'!$B:$B,'All Prices combined'!$D311,'RAB Prices Short'!$E:$E,'All Prices combined'!$G311),IF($B311="RAB Long",SUMIFS('RAB Prices Long'!AA:AA,'RAB Prices Long'!$B:$B,'All Prices combined'!$D311,'RAB Prices Long'!$E:$E,'All Prices combined'!$G311)))),2)</f>
        <v>0</v>
      </c>
      <c r="Y311" s="2">
        <f>ROUND(IF($B311="Annuity",SUMIFS('Annuity Prices'!AB:AB,'Annuity Prices'!$B:$B,$D311,'Annuity Prices'!$E:$E,$G311),IF($B311="RAB Short",SUMIFS('RAB Prices Short'!AB:AB,'RAB Prices Short'!$B:$B,'All Prices combined'!$D311,'RAB Prices Short'!$E:$E,'All Prices combined'!$G311),IF($B311="RAB Long",SUMIFS('RAB Prices Long'!AB:AB,'RAB Prices Long'!$B:$B,'All Prices combined'!$D311,'RAB Prices Long'!$E:$E,'All Prices combined'!$G311)))),2)</f>
        <v>0</v>
      </c>
      <c r="Z311" s="2">
        <f>ROUND(IF($B311="Annuity",SUMIFS('Annuity Prices'!AC:AC,'Annuity Prices'!$B:$B,$D311,'Annuity Prices'!$E:$E,$G311),IF($B311="RAB Short",SUMIFS('RAB Prices Short'!AC:AC,'RAB Prices Short'!$B:$B,'All Prices combined'!$D311,'RAB Prices Short'!$E:$E,'All Prices combined'!$G311),IF($B311="RAB Long",SUMIFS('RAB Prices Long'!AC:AC,'RAB Prices Long'!$B:$B,'All Prices combined'!$D311,'RAB Prices Long'!$E:$E,'All Prices combined'!$G311)))),2)</f>
        <v>0</v>
      </c>
      <c r="AA311" s="2">
        <f>ROUND(IF($B311="Annuity",SUMIFS('Annuity Prices'!AD:AD,'Annuity Prices'!$B:$B,$D311,'Annuity Prices'!$E:$E,$G311),IF($B311="RAB Short",SUMIFS('RAB Prices Short'!AD:AD,'RAB Prices Short'!$B:$B,'All Prices combined'!$D311,'RAB Prices Short'!$E:$E,'All Prices combined'!$G311),IF($B311="RAB Long",SUMIFS('RAB Prices Long'!AD:AD,'RAB Prices Long'!$B:$B,'All Prices combined'!$D311,'RAB Prices Long'!$E:$E,'All Prices combined'!$G311)))),2)</f>
        <v>0</v>
      </c>
      <c r="AB311" s="2">
        <f>ROUND(IF($B311="Annuity",SUMIFS('Annuity Prices'!AE:AE,'Annuity Prices'!$B:$B,$D311,'Annuity Prices'!$E:$E,$G311),IF($B311="RAB Short",SUMIFS('RAB Prices Short'!AE:AE,'RAB Prices Short'!$B:$B,'All Prices combined'!$D311,'RAB Prices Short'!$E:$E,'All Prices combined'!$G311),IF($B311="RAB Long",SUMIFS('RAB Prices Long'!AE:AE,'RAB Prices Long'!$B:$B,'All Prices combined'!$D311,'RAB Prices Long'!$E:$E,'All Prices combined'!$G311)))),2)</f>
        <v>0</v>
      </c>
      <c r="AC311" s="2">
        <f>ROUND(IF($B311="Annuity",SUMIFS('Annuity Prices'!AF:AF,'Annuity Prices'!$B:$B,$D311,'Annuity Prices'!$E:$E,$G311),IF($B311="RAB Short",SUMIFS('RAB Prices Short'!AF:AF,'RAB Prices Short'!$B:$B,'All Prices combined'!$D311,'RAB Prices Short'!$E:$E,'All Prices combined'!$G311),IF($B311="RAB Long",SUMIFS('RAB Prices Long'!AF:AF,'RAB Prices Long'!$B:$B,'All Prices combined'!$D311,'RAB Prices Long'!$E:$E,'All Prices combined'!$G311)))),2)</f>
        <v>0</v>
      </c>
      <c r="AD311" s="2">
        <f>ROUND(IF($B311="Annuity",SUMIFS('Annuity Prices'!AG:AG,'Annuity Prices'!$B:$B,$D311,'Annuity Prices'!$E:$E,$G311),IF($B311="RAB Short",SUMIFS('RAB Prices Short'!AG:AG,'RAB Prices Short'!$B:$B,'All Prices combined'!$D311,'RAB Prices Short'!$E:$E,'All Prices combined'!$G311),IF($B311="RAB Long",SUMIFS('RAB Prices Long'!AG:AG,'RAB Prices Long'!$B:$B,'All Prices combined'!$D311,'RAB Prices Long'!$E:$E,'All Prices combined'!$G311)))),2)</f>
        <v>0</v>
      </c>
      <c r="AE311" s="2">
        <f>ROUND(IF($B311="Annuity",SUMIFS('Annuity Prices'!AH:AH,'Annuity Prices'!$B:$B,$D311,'Annuity Prices'!$E:$E,$G311),IF($B311="RAB Short",SUMIFS('RAB Prices Short'!AH:AH,'RAB Prices Short'!$B:$B,'All Prices combined'!$D311,'RAB Prices Short'!$E:$E,'All Prices combined'!$G311),IF($B311="RAB Long",SUMIFS('RAB Prices Long'!AH:AH,'RAB Prices Long'!$B:$B,'All Prices combined'!$D311,'RAB Prices Long'!$E:$E,'All Prices combined'!$G311)))),2)</f>
        <v>0</v>
      </c>
      <c r="AF311" s="2">
        <f>ROUND(IF($B311="Annuity",SUMIFS('Annuity Prices'!AI:AI,'Annuity Prices'!$B:$B,$D311,'Annuity Prices'!$E:$E,$G311),IF($B311="RAB Short",SUMIFS('RAB Prices Short'!AI:AI,'RAB Prices Short'!$B:$B,'All Prices combined'!$D311,'RAB Prices Short'!$E:$E,'All Prices combined'!$G311),IF($B311="RAB Long",SUMIFS('RAB Prices Long'!AI:AI,'RAB Prices Long'!$B:$B,'All Prices combined'!$D311,'RAB Prices Long'!$E:$E,'All Prices combined'!$G311)))),2)</f>
        <v>0</v>
      </c>
      <c r="AG311" s="2">
        <f>ROUND(IF($B311="Annuity",SUMIFS('Annuity Prices'!AJ:AJ,'Annuity Prices'!$B:$B,$D311,'Annuity Prices'!$E:$E,$G311),IF($B311="RAB Short",SUMIFS('RAB Prices Short'!AJ:AJ,'RAB Prices Short'!$B:$B,'All Prices combined'!$D311,'RAB Prices Short'!$E:$E,'All Prices combined'!$G311),IF($B311="RAB Long",SUMIFS('RAB Prices Long'!AJ:AJ,'RAB Prices Long'!$B:$B,'All Prices combined'!$D311,'RAB Prices Long'!$E:$E,'All Prices combined'!$G311)))),2)</f>
        <v>0</v>
      </c>
      <c r="AH311" s="2">
        <f>ROUND(IF($B311="Annuity",SUMIFS('Annuity Prices'!AK:AK,'Annuity Prices'!$B:$B,$D311,'Annuity Prices'!$E:$E,$G311),IF($B311="RAB Short",SUMIFS('RAB Prices Short'!AK:AK,'RAB Prices Short'!$B:$B,'All Prices combined'!$D311,'RAB Prices Short'!$E:$E,'All Prices combined'!$G311),IF($B311="RAB Long",SUMIFS('RAB Prices Long'!AK:AK,'RAB Prices Long'!$B:$B,'All Prices combined'!$D311,'RAB Prices Long'!$E:$E,'All Prices combined'!$G311)))),2)</f>
        <v>0</v>
      </c>
      <c r="AI311" s="2">
        <f>ROUND(IF($B311="Annuity",SUMIFS('Annuity Prices'!AL:AL,'Annuity Prices'!$B:$B,$D311,'Annuity Prices'!$E:$E,$G311),IF($B311="RAB Short",SUMIFS('RAB Prices Short'!AL:AL,'RAB Prices Short'!$B:$B,'All Prices combined'!$D311,'RAB Prices Short'!$E:$E,'All Prices combined'!$G311),IF($B311="RAB Long",SUMIFS('RAB Prices Long'!AL:AL,'RAB Prices Long'!$B:$B,'All Prices combined'!$D311,'RAB Prices Long'!$E:$E,'All Prices combined'!$G311)))),2)</f>
        <v>0</v>
      </c>
      <c r="AJ311" s="2">
        <f>ROUND(IF($B311="Annuity",SUMIFS('Annuity Prices'!AM:AM,'Annuity Prices'!$B:$B,$D311,'Annuity Prices'!$E:$E,$G311),IF($B311="RAB Short",SUMIFS('RAB Prices Short'!AM:AM,'RAB Prices Short'!$B:$B,'All Prices combined'!$D311,'RAB Prices Short'!$E:$E,'All Prices combined'!$G311),IF($B311="RAB Long",SUMIFS('RAB Prices Long'!AM:AM,'RAB Prices Long'!$B:$B,'All Prices combined'!$D311,'RAB Prices Long'!$E:$E,'All Prices combined'!$G311)))),2)</f>
        <v>0</v>
      </c>
      <c r="AK311" s="2">
        <f>ROUND(IF($B311="Annuity",SUMIFS('Annuity Prices'!AN:AN,'Annuity Prices'!$B:$B,$D311,'Annuity Prices'!$E:$E,$G311),IF($B311="RAB Short",SUMIFS('RAB Prices Short'!AN:AN,'RAB Prices Short'!$B:$B,'All Prices combined'!$D311,'RAB Prices Short'!$E:$E,'All Prices combined'!$G311),IF($B311="RAB Long",SUMIFS('RAB Prices Long'!AN:AN,'RAB Prices Long'!$B:$B,'All Prices combined'!$D311,'RAB Prices Long'!$E:$E,'All Prices combined'!$G311)))),2)</f>
        <v>0</v>
      </c>
      <c r="AL311" s="2">
        <f>ROUND(IF($B311="Annuity",SUMIFS('Annuity Prices'!AO:AO,'Annuity Prices'!$B:$B,$D311,'Annuity Prices'!$E:$E,$G311),IF($B311="RAB Short",SUMIFS('RAB Prices Short'!AO:AO,'RAB Prices Short'!$B:$B,'All Prices combined'!$D311,'RAB Prices Short'!$E:$E,'All Prices combined'!$G311),IF($B311="RAB Long",SUMIFS('RAB Prices Long'!AO:AO,'RAB Prices Long'!$B:$B,'All Prices combined'!$D311,'RAB Prices Long'!$E:$E,'All Prices combined'!$G311)))),2)</f>
        <v>0</v>
      </c>
      <c r="AM311" s="2">
        <f>ROUND(IF($B311="Annuity",SUMIFS('Annuity Prices'!AP:AP,'Annuity Prices'!$B:$B,$D311,'Annuity Prices'!$E:$E,$G311),IF($B311="RAB Short",SUMIFS('RAB Prices Short'!AP:AP,'RAB Prices Short'!$B:$B,'All Prices combined'!$D311,'RAB Prices Short'!$E:$E,'All Prices combined'!$G311),IF($B311="RAB Long",SUMIFS('RAB Prices Long'!AP:AP,'RAB Prices Long'!$B:$B,'All Prices combined'!$D311,'RAB Prices Long'!$E:$E,'All Prices combined'!$G311)))),2)</f>
        <v>0</v>
      </c>
      <c r="AN311" s="2">
        <f>ROUND(IF($B311="Annuity",SUMIFS('Annuity Prices'!AQ:AQ,'Annuity Prices'!$B:$B,$D311,'Annuity Prices'!$E:$E,$G311),IF($B311="RAB Short",SUMIFS('RAB Prices Short'!AQ:AQ,'RAB Prices Short'!$B:$B,'All Prices combined'!$D311,'RAB Prices Short'!$E:$E,'All Prices combined'!$G311),IF($B311="RAB Long",SUMIFS('RAB Prices Long'!AQ:AQ,'RAB Prices Long'!$B:$B,'All Prices combined'!$D311,'RAB Prices Long'!$E:$E,'All Prices combined'!$G311)))),2)</f>
        <v>0</v>
      </c>
      <c r="AO311" s="2">
        <f>ROUND(IF($B311="Annuity",SUMIFS('Annuity Prices'!AR:AR,'Annuity Prices'!$B:$B,$D311,'Annuity Prices'!$E:$E,$G311),IF($B311="RAB Short",SUMIFS('RAB Prices Short'!AR:AR,'RAB Prices Short'!$B:$B,'All Prices combined'!$D311,'RAB Prices Short'!$E:$E,'All Prices combined'!$G311),IF($B311="RAB Long",SUMIFS('RAB Prices Long'!AR:AR,'RAB Prices Long'!$B:$B,'All Prices combined'!$D311,'RAB Prices Long'!$E:$E,'All Prices combined'!$G311)))),2)</f>
        <v>0</v>
      </c>
      <c r="AP311" s="2">
        <f>ROUND(IF($B311="Annuity",SUMIFS('Annuity Prices'!AS:AS,'Annuity Prices'!$B:$B,$D311,'Annuity Prices'!$E:$E,$G311),IF($B311="RAB Short",SUMIFS('RAB Prices Short'!AS:AS,'RAB Prices Short'!$B:$B,'All Prices combined'!$D311,'RAB Prices Short'!$E:$E,'All Prices combined'!$G311),IF($B311="RAB Long",SUMIFS('RAB Prices Long'!AS:AS,'RAB Prices Long'!$B:$B,'All Prices combined'!$D311,'RAB Prices Long'!$E:$E,'All Prices combined'!$G311)))),2)</f>
        <v>0</v>
      </c>
      <c r="AQ311" s="2">
        <f>ROUND(IF($B311="Annuity",SUMIFS('Annuity Prices'!AT:AT,'Annuity Prices'!$B:$B,$D311,'Annuity Prices'!$E:$E,$G311),IF($B311="RAB Short",SUMIFS('RAB Prices Short'!AT:AT,'RAB Prices Short'!$B:$B,'All Prices combined'!$D311,'RAB Prices Short'!$E:$E,'All Prices combined'!$G311),IF($B311="RAB Long",SUMIFS('RAB Prices Long'!AT:AT,'RAB Prices Long'!$B:$B,'All Prices combined'!$D311,'RAB Prices Long'!$E:$E,'All Prices combined'!$G311)))),2)</f>
        <v>0</v>
      </c>
      <c r="AR311" s="2">
        <f>ROUND(IF($B311="Annuity",SUMIFS('Annuity Prices'!AU:AU,'Annuity Prices'!$B:$B,$D311,'Annuity Prices'!$E:$E,$G311),IF($B311="RAB Short",SUMIFS('RAB Prices Short'!AU:AU,'RAB Prices Short'!$B:$B,'All Prices combined'!$D311,'RAB Prices Short'!$E:$E,'All Prices combined'!$G311),IF($B311="RAB Long",SUMIFS('RAB Prices Long'!AU:AU,'RAB Prices Long'!$B:$B,'All Prices combined'!$D311,'RAB Prices Long'!$E:$E,'All Prices combined'!$G311)))),2)</f>
        <v>0</v>
      </c>
      <c r="AS311" s="2">
        <f>ROUND(IF($B311="Annuity",SUMIFS('Annuity Prices'!AV:AV,'Annuity Prices'!$B:$B,$D311,'Annuity Prices'!$E:$E,$G311),IF($B311="RAB Short",SUMIFS('RAB Prices Short'!AV:AV,'RAB Prices Short'!$B:$B,'All Prices combined'!$D311,'RAB Prices Short'!$E:$E,'All Prices combined'!$G311),IF($B311="RAB Long",SUMIFS('RAB Prices Long'!AV:AV,'RAB Prices Long'!$B:$B,'All Prices combined'!$D311,'RAB Prices Long'!$E:$E,'All Prices combined'!$G311)))),2)</f>
        <v>0</v>
      </c>
      <c r="AT311" s="2">
        <f>ROUND(IF($B311="Annuity",SUMIFS('Annuity Prices'!AW:AW,'Annuity Prices'!$B:$B,$D311,'Annuity Prices'!$E:$E,$G311),IF($B311="RAB Short",SUMIFS('RAB Prices Short'!AW:AW,'RAB Prices Short'!$B:$B,'All Prices combined'!$D311,'RAB Prices Short'!$E:$E,'All Prices combined'!$G311),IF($B311="RAB Long",SUMIFS('RAB Prices Long'!AW:AW,'RAB Prices Long'!$B:$B,'All Prices combined'!$D311,'RAB Prices Long'!$E:$E,'All Prices combined'!$G311)))),2)</f>
        <v>0</v>
      </c>
      <c r="AU311" s="2">
        <f>ROUND(IF($B311="Annuity",SUMIFS('Annuity Prices'!AX:AX,'Annuity Prices'!$B:$B,$D311,'Annuity Prices'!$E:$E,$G311),IF($B311="RAB Short",SUMIFS('RAB Prices Short'!AX:AX,'RAB Prices Short'!$B:$B,'All Prices combined'!$D311,'RAB Prices Short'!$E:$E,'All Prices combined'!$G311),IF($B311="RAB Long",SUMIFS('RAB Prices Long'!AX:AX,'RAB Prices Long'!$B:$B,'All Prices combined'!$D311,'RAB Prices Long'!$E:$E,'All Prices combined'!$G311)))),2)</f>
        <v>0</v>
      </c>
      <c r="AV311" s="2">
        <f>ROUND(IF($B311="Annuity",SUMIFS('Annuity Prices'!AY:AY,'Annuity Prices'!$B:$B,$D311,'Annuity Prices'!$E:$E,$G311),IF($B311="RAB Short",SUMIFS('RAB Prices Short'!AY:AY,'RAB Prices Short'!$B:$B,'All Prices combined'!$D311,'RAB Prices Short'!$E:$E,'All Prices combined'!$G311),IF($B311="RAB Long",SUMIFS('RAB Prices Long'!AY:AY,'RAB Prices Long'!$B:$B,'All Prices combined'!$D311,'RAB Prices Long'!$E:$E,'All Prices combined'!$G311)))),2)</f>
        <v>0</v>
      </c>
      <c r="AW311" s="2">
        <f>ROUND(IF($B311="Annuity",SUMIFS('Annuity Prices'!AZ:AZ,'Annuity Prices'!$B:$B,$D311,'Annuity Prices'!$E:$E,$G311),IF($B311="RAB Short",SUMIFS('RAB Prices Short'!AZ:AZ,'RAB Prices Short'!$B:$B,'All Prices combined'!$D311,'RAB Prices Short'!$E:$E,'All Prices combined'!$G311),IF($B311="RAB Long",SUMIFS('RAB Prices Long'!AZ:AZ,'RAB Prices Long'!$B:$B,'All Prices combined'!$D311,'RAB Prices Long'!$E:$E,'All Prices combined'!$G311)))),2)</f>
        <v>0</v>
      </c>
      <c r="AX311" s="2">
        <f>ROUND(IF($B311="Annuity",SUMIFS('Annuity Prices'!BA:BA,'Annuity Prices'!$B:$B,$D311,'Annuity Prices'!$E:$E,$G311),IF($B311="RAB Short",SUMIFS('RAB Prices Short'!BA:BA,'RAB Prices Short'!$B:$B,'All Prices combined'!$D311,'RAB Prices Short'!$E:$E,'All Prices combined'!$G311),IF($B311="RAB Long",SUMIFS('RAB Prices Long'!BA:BA,'RAB Prices Long'!$B:$B,'All Prices combined'!$D311,'RAB Prices Long'!$E:$E,'All Prices combined'!$G311)))),2)</f>
        <v>0</v>
      </c>
      <c r="AY311" s="2">
        <f>ROUND(IF($B311="Annuity",SUMIFS('Annuity Prices'!BB:BB,'Annuity Prices'!$B:$B,$D311,'Annuity Prices'!$E:$E,$G311),IF($B311="RAB Short",SUMIFS('RAB Prices Short'!BB:BB,'RAB Prices Short'!$B:$B,'All Prices combined'!$D311,'RAB Prices Short'!$E:$E,'All Prices combined'!$G311),IF($B311="RAB Long",SUMIFS('RAB Prices Long'!BB:BB,'RAB Prices Long'!$B:$B,'All Prices combined'!$D311,'RAB Prices Long'!$E:$E,'All Prices combined'!$G311)))),2)</f>
        <v>0</v>
      </c>
      <c r="AZ311" s="2">
        <f>ROUND(IF($B311="Annuity",SUMIFS('Annuity Prices'!BC:BC,'Annuity Prices'!$B:$B,$D311,'Annuity Prices'!$E:$E,$G311),IF($B311="RAB Short",SUMIFS('RAB Prices Short'!BC:BC,'RAB Prices Short'!$B:$B,'All Prices combined'!$D311,'RAB Prices Short'!$E:$E,'All Prices combined'!$G311),IF($B311="RAB Long",SUMIFS('RAB Prices Long'!BC:BC,'RAB Prices Long'!$B:$B,'All Prices combined'!$D311,'RAB Prices Long'!$E:$E,'All Prices combined'!$G311)))),2)</f>
        <v>0</v>
      </c>
      <c r="BA311" s="2">
        <f>ROUND(IF($B311="Annuity",SUMIFS('Annuity Prices'!BD:BD,'Annuity Prices'!$B:$B,$D311,'Annuity Prices'!$E:$E,$G311),IF($B311="RAB Short",SUMIFS('RAB Prices Short'!BD:BD,'RAB Prices Short'!$B:$B,'All Prices combined'!$D311,'RAB Prices Short'!$E:$E,'All Prices combined'!$G311),IF($B311="RAB Long",SUMIFS('RAB Prices Long'!BD:BD,'RAB Prices Long'!$B:$B,'All Prices combined'!$D311,'RAB Prices Long'!$E:$E,'All Prices combined'!$G311)))),2)</f>
        <v>0</v>
      </c>
      <c r="BB311" s="2">
        <f>ROUND(IF($B311="Annuity",SUMIFS('Annuity Prices'!BE:BE,'Annuity Prices'!$B:$B,$D311,'Annuity Prices'!$E:$E,$G311),IF($B311="RAB Short",SUMIFS('RAB Prices Short'!BE:BE,'RAB Prices Short'!$B:$B,'All Prices combined'!$D311,'RAB Prices Short'!$E:$E,'All Prices combined'!$G311),IF($B311="RAB Long",SUMIFS('RAB Prices Long'!BE:BE,'RAB Prices Long'!$B:$B,'All Prices combined'!$D311,'RAB Prices Long'!$E:$E,'All Prices combined'!$G311)))),2)</f>
        <v>0</v>
      </c>
      <c r="BC311" s="2">
        <f>ROUND(IF($B311="Annuity",SUMIFS('Annuity Prices'!BF:BF,'Annuity Prices'!$B:$B,$D311,'Annuity Prices'!$E:$E,$G311),IF($B311="RAB Short",SUMIFS('RAB Prices Short'!BF:BF,'RAB Prices Short'!$B:$B,'All Prices combined'!$D311,'RAB Prices Short'!$E:$E,'All Prices combined'!$G311),IF($B311="RAB Long",SUMIFS('RAB Prices Long'!BF:BF,'RAB Prices Long'!$B:$B,'All Prices combined'!$D311,'RAB Prices Long'!$E:$E,'All Prices combined'!$G311)))),2)</f>
        <v>0</v>
      </c>
      <c r="BD311" s="2">
        <f>ROUND(IF($B311="Annuity",SUMIFS('Annuity Prices'!BG:BG,'Annuity Prices'!$B:$B,$D311,'Annuity Prices'!$E:$E,$G311),IF($B311="RAB Short",SUMIFS('RAB Prices Short'!BG:BG,'RAB Prices Short'!$B:$B,'All Prices combined'!$D311,'RAB Prices Short'!$E:$E,'All Prices combined'!$G311),IF($B311="RAB Long",SUMIFS('RAB Prices Long'!BG:BG,'RAB Prices Long'!$B:$B,'All Prices combined'!$D311,'RAB Prices Long'!$E:$E,'All Prices combined'!$G311)))),2)</f>
        <v>0</v>
      </c>
      <c r="BE311" s="2">
        <f>ROUND(IF($B311="Annuity",SUMIFS('Annuity Prices'!BH:BH,'Annuity Prices'!$B:$B,$D311,'Annuity Prices'!$E:$E,$G311),IF($B311="RAB Short",SUMIFS('RAB Prices Short'!BH:BH,'RAB Prices Short'!$B:$B,'All Prices combined'!$D311,'RAB Prices Short'!$E:$E,'All Prices combined'!$G311),IF($B311="RAB Long",SUMIFS('RAB Prices Long'!BH:BH,'RAB Prices Long'!$B:$B,'All Prices combined'!$D311,'RAB Prices Long'!$E:$E,'All Prices combined'!$G311)))),2)</f>
        <v>0</v>
      </c>
      <c r="BF311" s="2">
        <f>ROUND(IF($B311="Annuity",SUMIFS('Annuity Prices'!BI:BI,'Annuity Prices'!$B:$B,$D311,'Annuity Prices'!$E:$E,$G311),IF($B311="RAB Short",SUMIFS('RAB Prices Short'!BI:BI,'RAB Prices Short'!$B:$B,'All Prices combined'!$D311,'RAB Prices Short'!$E:$E,'All Prices combined'!$G311),IF($B311="RAB Long",SUMIFS('RAB Prices Long'!BI:BI,'RAB Prices Long'!$B:$B,'All Prices combined'!$D311,'RAB Prices Long'!$E:$E,'All Prices combined'!$G311)))),2)</f>
        <v>0</v>
      </c>
      <c r="BG311" s="2">
        <f>ROUND(IF($B311="Annuity",SUMIFS('Annuity Prices'!BJ:BJ,'Annuity Prices'!$B:$B,$D311,'Annuity Prices'!$E:$E,$G311),IF($B311="RAB Short",SUMIFS('RAB Prices Short'!BJ:BJ,'RAB Prices Short'!$B:$B,'All Prices combined'!$D311,'RAB Prices Short'!$E:$E,'All Prices combined'!$G311),IF($B311="RAB Long",SUMIFS('RAB Prices Long'!BJ:BJ,'RAB Prices Long'!$B:$B,'All Prices combined'!$D311,'RAB Prices Long'!$E:$E,'All Prices combined'!$G311)))),2)</f>
        <v>0</v>
      </c>
      <c r="BH311" s="2">
        <f>ROUND(IF($B311="Annuity",SUMIFS('Annuity Prices'!BK:BK,'Annuity Prices'!$B:$B,$D311,'Annuity Prices'!$E:$E,$G311),IF($B311="RAB Short",SUMIFS('RAB Prices Short'!BK:BK,'RAB Prices Short'!$B:$B,'All Prices combined'!$D311,'RAB Prices Short'!$E:$E,'All Prices combined'!$G311),IF($B311="RAB Long",SUMIFS('RAB Prices Long'!BK:BK,'RAB Prices Long'!$B:$B,'All Prices combined'!$D311,'RAB Prices Long'!$E:$E,'All Prices combined'!$G311)))),2)</f>
        <v>0</v>
      </c>
      <c r="BI311" s="2">
        <f>ROUND(IF($B311="Annuity",SUMIFS('Annuity Prices'!BL:BL,'Annuity Prices'!$B:$B,$D311,'Annuity Prices'!$E:$E,$G311),IF($B311="RAB Short",SUMIFS('RAB Prices Short'!BL:BL,'RAB Prices Short'!$B:$B,'All Prices combined'!$D311,'RAB Prices Short'!$E:$E,'All Prices combined'!$G311),IF($B311="RAB Long",SUMIFS('RAB Prices Long'!BL:BL,'RAB Prices Long'!$B:$B,'All Prices combined'!$D311,'RAB Prices Long'!$E:$E,'All Prices combined'!$G311)))),2)</f>
        <v>0</v>
      </c>
      <c r="BJ311" s="2">
        <f>ROUND(IF($B311="Annuity",SUMIFS('Annuity Prices'!BM:BM,'Annuity Prices'!$B:$B,$D311,'Annuity Prices'!$E:$E,$G311),IF($B311="RAB Short",SUMIFS('RAB Prices Short'!BM:BM,'RAB Prices Short'!$B:$B,'All Prices combined'!$D311,'RAB Prices Short'!$E:$E,'All Prices combined'!$G311),IF($B311="RAB Long",SUMIFS('RAB Prices Long'!BM:BM,'RAB Prices Long'!$B:$B,'All Prices combined'!$D311,'RAB Prices Long'!$E:$E,'All Prices combined'!$G311)))),2)</f>
        <v>0</v>
      </c>
      <c r="BK311" s="2">
        <f>ROUND(IF($B311="Annuity",SUMIFS('Annuity Prices'!BN:BN,'Annuity Prices'!$B:$B,$D311,'Annuity Prices'!$E:$E,$G311),IF($B311="RAB Short",SUMIFS('RAB Prices Short'!BN:BN,'RAB Prices Short'!$B:$B,'All Prices combined'!$D311,'RAB Prices Short'!$E:$E,'All Prices combined'!$G311),IF($B311="RAB Long",SUMIFS('RAB Prices Long'!BN:BN,'RAB Prices Long'!$B:$B,'All Prices combined'!$D311,'RAB Prices Long'!$E:$E,'All Prices combined'!$G311)))),2)</f>
        <v>0</v>
      </c>
      <c r="BL311" s="2">
        <f>ROUND(IF($B311="Annuity",SUMIFS('Annuity Prices'!BO:BO,'Annuity Prices'!$B:$B,$D311,'Annuity Prices'!$E:$E,$G311),IF($B311="RAB Short",SUMIFS('RAB Prices Short'!BO:BO,'RAB Prices Short'!$B:$B,'All Prices combined'!$D311,'RAB Prices Short'!$E:$E,'All Prices combined'!$G311),IF($B311="RAB Long",SUMIFS('RAB Prices Long'!BO:BO,'RAB Prices Long'!$B:$B,'All Prices combined'!$D311,'RAB Prices Long'!$E:$E,'All Prices combined'!$G311)))),2)</f>
        <v>0</v>
      </c>
      <c r="BM311" s="2">
        <f>ROUND(IF($B311="Annuity",SUMIFS('Annuity Prices'!BP:BP,'Annuity Prices'!$B:$B,$D311,'Annuity Prices'!$E:$E,$G311),IF($B311="RAB Short",SUMIFS('RAB Prices Short'!BP:BP,'RAB Prices Short'!$B:$B,'All Prices combined'!$D311,'RAB Prices Short'!$E:$E,'All Prices combined'!$G311),IF($B311="RAB Long",SUMIFS('RAB Prices Long'!BP:BP,'RAB Prices Long'!$B:$B,'All Prices combined'!$D311,'RAB Prices Long'!$E:$E,'All Prices combined'!$G311)))),2)</f>
        <v>0</v>
      </c>
      <c r="BN311" s="2">
        <f>ROUND(IF($B311="Annuity",SUMIFS('Annuity Prices'!BQ:BQ,'Annuity Prices'!$B:$B,$D311,'Annuity Prices'!$E:$E,$G311),IF($B311="RAB Short",SUMIFS('RAB Prices Short'!BQ:BQ,'RAB Prices Short'!$B:$B,'All Prices combined'!$D311,'RAB Prices Short'!$E:$E,'All Prices combined'!$G311),IF($B311="RAB Long",SUMIFS('RAB Prices Long'!BQ:BQ,'RAB Prices Long'!$B:$B,'All Prices combined'!$D311,'RAB Prices Long'!$E:$E,'All Prices combined'!$G311)))),2)</f>
        <v>0</v>
      </c>
      <c r="BO311" s="2">
        <f>ROUND(IF($B311="Annuity",SUMIFS('Annuity Prices'!BR:BR,'Annuity Prices'!$B:$B,$D311,'Annuity Prices'!$E:$E,$G311),IF($B311="RAB Short",SUMIFS('RAB Prices Short'!BR:BR,'RAB Prices Short'!$B:$B,'All Prices combined'!$D311,'RAB Prices Short'!$E:$E,'All Prices combined'!$G311),IF($B311="RAB Long",SUMIFS('RAB Prices Long'!BR:BR,'RAB Prices Long'!$B:$B,'All Prices combined'!$D311,'RAB Prices Long'!$E:$E,'All Prices combined'!$G311)))),2)</f>
        <v>0</v>
      </c>
      <c r="BP311" s="2">
        <f>ROUND(IF($B311="Annuity",SUMIFS('Annuity Prices'!BS:BS,'Annuity Prices'!$B:$B,$D311,'Annuity Prices'!$E:$E,$G311),IF($B311="RAB Short",SUMIFS('RAB Prices Short'!BS:BS,'RAB Prices Short'!$B:$B,'All Prices combined'!$D311,'RAB Prices Short'!$E:$E,'All Prices combined'!$G311),IF($B311="RAB Long",SUMIFS('RAB Prices Long'!BS:BS,'RAB Prices Long'!$B:$B,'All Prices combined'!$D311,'RAB Prices Long'!$E:$E,'All Prices combined'!$G311)))),2)</f>
        <v>0</v>
      </c>
      <c r="BQ311" s="2">
        <f>ROUND(IF($B311="Annuity",SUMIFS('Annuity Prices'!BT:BT,'Annuity Prices'!$B:$B,$D311,'Annuity Prices'!$E:$E,$G311),IF($B311="RAB Short",SUMIFS('RAB Prices Short'!BT:BT,'RAB Prices Short'!$B:$B,'All Prices combined'!$D311,'RAB Prices Short'!$E:$E,'All Prices combined'!$G311),IF($B311="RAB Long",SUMIFS('RAB Prices Long'!BT:BT,'RAB Prices Long'!$B:$B,'All Prices combined'!$D311,'RAB Prices Long'!$E:$E,'All Prices combined'!$G311)))),2)</f>
        <v>0</v>
      </c>
      <c r="BR311" s="2">
        <f>ROUND(IF($B311="Annuity",SUMIFS('Annuity Prices'!BU:BU,'Annuity Prices'!$B:$B,$D311,'Annuity Prices'!$E:$E,$G311),IF($B311="RAB Short",SUMIFS('RAB Prices Short'!BU:BU,'RAB Prices Short'!$B:$B,'All Prices combined'!$D311,'RAB Prices Short'!$E:$E,'All Prices combined'!$G311),IF($B311="RAB Long",SUMIFS('RAB Prices Long'!BU:BU,'RAB Prices Long'!$B:$B,'All Prices combined'!$D311,'RAB Prices Long'!$E:$E,'All Prices combined'!$G311)))),2)</f>
        <v>0</v>
      </c>
      <c r="BS311" s="2">
        <f>ROUND(IF($B311="Annuity",SUMIFS('Annuity Prices'!BV:BV,'Annuity Prices'!$B:$B,$D311,'Annuity Prices'!$E:$E,$G311),IF($B311="RAB Short",SUMIFS('RAB Prices Short'!BV:BV,'RAB Prices Short'!$B:$B,'All Prices combined'!$D311,'RAB Prices Short'!$E:$E,'All Prices combined'!$G311),IF($B311="RAB Long",SUMIFS('RAB Prices Long'!BV:BV,'RAB Prices Long'!$B:$B,'All Prices combined'!$D311,'RAB Prices Long'!$E:$E,'All Prices combined'!$G311)))),2)</f>
        <v>0</v>
      </c>
      <c r="BT311" s="2">
        <f>ROUND(IF($B311="Annuity",SUMIFS('Annuity Prices'!BW:BW,'Annuity Prices'!$B:$B,$D311,'Annuity Prices'!$E:$E,$G311),IF($B311="RAB Short",SUMIFS('RAB Prices Short'!BW:BW,'RAB Prices Short'!$B:$B,'All Prices combined'!$D311,'RAB Prices Short'!$E:$E,'All Prices combined'!$G311),IF($B311="RAB Long",SUMIFS('RAB Prices Long'!BW:BW,'RAB Prices Long'!$B:$B,'All Prices combined'!$D311,'RAB Prices Long'!$E:$E,'All Prices combined'!$G311)))),2)</f>
        <v>0</v>
      </c>
      <c r="BU311" s="2">
        <f>ROUND(IF($B311="Annuity",SUMIFS('Annuity Prices'!BX:BX,'Annuity Prices'!$B:$B,$D311,'Annuity Prices'!$E:$E,$G311),IF($B311="RAB Short",SUMIFS('RAB Prices Short'!BX:BX,'RAB Prices Short'!$B:$B,'All Prices combined'!$D311,'RAB Prices Short'!$E:$E,'All Prices combined'!$G311),IF($B311="RAB Long",SUMIFS('RAB Prices Long'!BX:BX,'RAB Prices Long'!$B:$B,'All Prices combined'!$D311,'RAB Prices Long'!$E:$E,'All Prices combined'!$G311)))),2)</f>
        <v>0</v>
      </c>
    </row>
    <row r="312" spans="2:73" x14ac:dyDescent="0.25">
      <c r="B312" t="s">
        <v>44</v>
      </c>
      <c r="C312">
        <v>22</v>
      </c>
      <c r="D312" t="s">
        <v>196</v>
      </c>
      <c r="E312" t="s">
        <v>193</v>
      </c>
      <c r="F312" t="s">
        <v>195</v>
      </c>
      <c r="G312" t="s">
        <v>38</v>
      </c>
      <c r="H312" t="s">
        <v>128</v>
      </c>
      <c r="I312" s="2">
        <f>ROUND(IF($B312="Annuity",SUMIFS('Annuity Prices'!L:L,'Annuity Prices'!$B:$B,$D312,'Annuity Prices'!$E:$E,$G312),IF($B312="RAB Short",SUMIFS('RAB Prices Short'!L:L,'RAB Prices Short'!$B:$B,'All Prices combined'!$D312,'RAB Prices Short'!$E:$E,'All Prices combined'!$G312),IF($B312="RAB Long",SUMIFS('RAB Prices Long'!L:L,'RAB Prices Long'!$B:$B,'All Prices combined'!$D312,'RAB Prices Long'!$E:$E,'All Prices combined'!$G312)))),2)</f>
        <v>0</v>
      </c>
      <c r="J312" s="2">
        <f>ROUND(IF($B312="Annuity",SUMIFS('Annuity Prices'!M:M,'Annuity Prices'!$B:$B,$D312,'Annuity Prices'!$E:$E,$G312),IF($B312="RAB Short",SUMIFS('RAB Prices Short'!M:M,'RAB Prices Short'!$B:$B,'All Prices combined'!$D312,'RAB Prices Short'!$E:$E,'All Prices combined'!$G312),IF($B312="RAB Long",SUMIFS('RAB Prices Long'!M:M,'RAB Prices Long'!$B:$B,'All Prices combined'!$D312,'RAB Prices Long'!$E:$E,'All Prices combined'!$G312)))),2)</f>
        <v>0</v>
      </c>
      <c r="K312" s="2">
        <f>ROUND(IF($B312="Annuity",SUMIFS('Annuity Prices'!N:N,'Annuity Prices'!$B:$B,$D312,'Annuity Prices'!$E:$E,$G312),IF($B312="RAB Short",SUMIFS('RAB Prices Short'!N:N,'RAB Prices Short'!$B:$B,'All Prices combined'!$D312,'RAB Prices Short'!$E:$E,'All Prices combined'!$G312),IF($B312="RAB Long",SUMIFS('RAB Prices Long'!N:N,'RAB Prices Long'!$B:$B,'All Prices combined'!$D312,'RAB Prices Long'!$E:$E,'All Prices combined'!$G312)))),2)</f>
        <v>24.41</v>
      </c>
      <c r="L312" s="2">
        <f>ROUND(IF($B312="Annuity",SUMIFS('Annuity Prices'!O:O,'Annuity Prices'!$B:$B,$D312,'Annuity Prices'!$E:$E,$G312),IF($B312="RAB Short",SUMIFS('RAB Prices Short'!O:O,'RAB Prices Short'!$B:$B,'All Prices combined'!$D312,'RAB Prices Short'!$E:$E,'All Prices combined'!$G312),IF($B312="RAB Long",SUMIFS('RAB Prices Long'!O:O,'RAB Prices Long'!$B:$B,'All Prices combined'!$D312,'RAB Prices Long'!$E:$E,'All Prices combined'!$G312)))),2)</f>
        <v>25.11</v>
      </c>
      <c r="M312" s="2">
        <f>ROUND(IF($B312="Annuity",SUMIFS('Annuity Prices'!P:P,'Annuity Prices'!$B:$B,$D312,'Annuity Prices'!$E:$E,$G312),IF($B312="RAB Short",SUMIFS('RAB Prices Short'!P:P,'RAB Prices Short'!$B:$B,'All Prices combined'!$D312,'RAB Prices Short'!$E:$E,'All Prices combined'!$G312),IF($B312="RAB Long",SUMIFS('RAB Prices Long'!P:P,'RAB Prices Long'!$B:$B,'All Prices combined'!$D312,'RAB Prices Long'!$E:$E,'All Prices combined'!$G312)))),2)</f>
        <v>25.94</v>
      </c>
      <c r="N312" s="2">
        <f>ROUND(IF($B312="Annuity",SUMIFS('Annuity Prices'!Q:Q,'Annuity Prices'!$B:$B,$D312,'Annuity Prices'!$E:$E,$G312),IF($B312="RAB Short",SUMIFS('RAB Prices Short'!Q:Q,'RAB Prices Short'!$B:$B,'All Prices combined'!$D312,'RAB Prices Short'!$E:$E,'All Prices combined'!$G312),IF($B312="RAB Long",SUMIFS('RAB Prices Long'!Q:Q,'RAB Prices Long'!$B:$B,'All Prices combined'!$D312,'RAB Prices Long'!$E:$E,'All Prices combined'!$G312)))),2)</f>
        <v>26.59</v>
      </c>
      <c r="O312" s="2">
        <f>ROUND(IF($B312="Annuity",SUMIFS('Annuity Prices'!R:R,'Annuity Prices'!$B:$B,$D312,'Annuity Prices'!$E:$E,$G312),IF($B312="RAB Short",SUMIFS('RAB Prices Short'!R:R,'RAB Prices Short'!$B:$B,'All Prices combined'!$D312,'RAB Prices Short'!$E:$E,'All Prices combined'!$G312),IF($B312="RAB Long",SUMIFS('RAB Prices Long'!R:R,'RAB Prices Long'!$B:$B,'All Prices combined'!$D312,'RAB Prices Long'!$E:$E,'All Prices combined'!$G312)))),2)</f>
        <v>27.26</v>
      </c>
      <c r="P312" s="2">
        <f>ROUND(IF($B312="Annuity",SUMIFS('Annuity Prices'!S:S,'Annuity Prices'!$B:$B,$D312,'Annuity Prices'!$E:$E,$G312),IF($B312="RAB Short",SUMIFS('RAB Prices Short'!S:S,'RAB Prices Short'!$B:$B,'All Prices combined'!$D312,'RAB Prices Short'!$E:$E,'All Prices combined'!$G312),IF($B312="RAB Long",SUMIFS('RAB Prices Long'!S:S,'RAB Prices Long'!$B:$B,'All Prices combined'!$D312,'RAB Prices Long'!$E:$E,'All Prices combined'!$G312)))),2)</f>
        <v>27.94</v>
      </c>
      <c r="Q312" s="2">
        <f>ROUND(IF($B312="Annuity",SUMIFS('Annuity Prices'!T:T,'Annuity Prices'!$B:$B,$D312,'Annuity Prices'!$E:$E,$G312),IF($B312="RAB Short",SUMIFS('RAB Prices Short'!T:T,'RAB Prices Short'!$B:$B,'All Prices combined'!$D312,'RAB Prices Short'!$E:$E,'All Prices combined'!$G312),IF($B312="RAB Long",SUMIFS('RAB Prices Long'!T:T,'RAB Prices Long'!$B:$B,'All Prices combined'!$D312,'RAB Prices Long'!$E:$E,'All Prices combined'!$G312)))),2)</f>
        <v>28.81</v>
      </c>
      <c r="R312" s="2">
        <f>ROUND(IF($B312="Annuity",SUMIFS('Annuity Prices'!U:U,'Annuity Prices'!$B:$B,$D312,'Annuity Prices'!$E:$E,$G312),IF($B312="RAB Short",SUMIFS('RAB Prices Short'!U:U,'RAB Prices Short'!$B:$B,'All Prices combined'!$D312,'RAB Prices Short'!$E:$E,'All Prices combined'!$G312),IF($B312="RAB Long",SUMIFS('RAB Prices Long'!U:U,'RAB Prices Long'!$B:$B,'All Prices combined'!$D312,'RAB Prices Long'!$E:$E,'All Prices combined'!$G312)))),2)</f>
        <v>29.53</v>
      </c>
      <c r="S312" s="2">
        <f>ROUND(IF($B312="Annuity",SUMIFS('Annuity Prices'!V:V,'Annuity Prices'!$B:$B,$D312,'Annuity Prices'!$E:$E,$G312),IF($B312="RAB Short",SUMIFS('RAB Prices Short'!V:V,'RAB Prices Short'!$B:$B,'All Prices combined'!$D312,'RAB Prices Short'!$E:$E,'All Prices combined'!$G312),IF($B312="RAB Long",SUMIFS('RAB Prices Long'!V:V,'RAB Prices Long'!$B:$B,'All Prices combined'!$D312,'RAB Prices Long'!$E:$E,'All Prices combined'!$G312)))),2)</f>
        <v>30.27</v>
      </c>
      <c r="T312" s="2">
        <f>ROUND(IF($B312="Annuity",SUMIFS('Annuity Prices'!W:W,'Annuity Prices'!$B:$B,$D312,'Annuity Prices'!$E:$E,$G312),IF($B312="RAB Short",SUMIFS('RAB Prices Short'!W:W,'RAB Prices Short'!$B:$B,'All Prices combined'!$D312,'RAB Prices Short'!$E:$E,'All Prices combined'!$G312),IF($B312="RAB Long",SUMIFS('RAB Prices Long'!W:W,'RAB Prices Long'!$B:$B,'All Prices combined'!$D312,'RAB Prices Long'!$E:$E,'All Prices combined'!$G312)))),2)</f>
        <v>31.02</v>
      </c>
      <c r="U312" s="2">
        <f>ROUND(IF($B312="Annuity",SUMIFS('Annuity Prices'!X:X,'Annuity Prices'!$B:$B,$D312,'Annuity Prices'!$E:$E,$G312),IF($B312="RAB Short",SUMIFS('RAB Prices Short'!X:X,'RAB Prices Short'!$B:$B,'All Prices combined'!$D312,'RAB Prices Short'!$E:$E,'All Prices combined'!$G312),IF($B312="RAB Long",SUMIFS('RAB Prices Long'!X:X,'RAB Prices Long'!$B:$B,'All Prices combined'!$D312,'RAB Prices Long'!$E:$E,'All Prices combined'!$G312)))),2)</f>
        <v>32.03</v>
      </c>
      <c r="V312" s="2">
        <f>ROUND(IF($B312="Annuity",SUMIFS('Annuity Prices'!Y:Y,'Annuity Prices'!$B:$B,$D312,'Annuity Prices'!$E:$E,$G312),IF($B312="RAB Short",SUMIFS('RAB Prices Short'!Y:Y,'RAB Prices Short'!$B:$B,'All Prices combined'!$D312,'RAB Prices Short'!$E:$E,'All Prices combined'!$G312),IF($B312="RAB Long",SUMIFS('RAB Prices Long'!Y:Y,'RAB Prices Long'!$B:$B,'All Prices combined'!$D312,'RAB Prices Long'!$E:$E,'All Prices combined'!$G312)))),2)</f>
        <v>32.83</v>
      </c>
      <c r="W312" s="2">
        <f>ROUND(IF($B312="Annuity",SUMIFS('Annuity Prices'!Z:Z,'Annuity Prices'!$B:$B,$D312,'Annuity Prices'!$E:$E,$G312),IF($B312="RAB Short",SUMIFS('RAB Prices Short'!Z:Z,'RAB Prices Short'!$B:$B,'All Prices combined'!$D312,'RAB Prices Short'!$E:$E,'All Prices combined'!$G312),IF($B312="RAB Long",SUMIFS('RAB Prices Long'!Z:Z,'RAB Prices Long'!$B:$B,'All Prices combined'!$D312,'RAB Prices Long'!$E:$E,'All Prices combined'!$G312)))),2)</f>
        <v>33.65</v>
      </c>
      <c r="X312" s="2">
        <f>ROUND(IF($B312="Annuity",SUMIFS('Annuity Prices'!AA:AA,'Annuity Prices'!$B:$B,$D312,'Annuity Prices'!$E:$E,$G312),IF($B312="RAB Short",SUMIFS('RAB Prices Short'!AA:AA,'RAB Prices Short'!$B:$B,'All Prices combined'!$D312,'RAB Prices Short'!$E:$E,'All Prices combined'!$G312),IF($B312="RAB Long",SUMIFS('RAB Prices Long'!AA:AA,'RAB Prices Long'!$B:$B,'All Prices combined'!$D312,'RAB Prices Long'!$E:$E,'All Prices combined'!$G312)))),2)</f>
        <v>34.49</v>
      </c>
      <c r="Y312" s="2">
        <f>ROUND(IF($B312="Annuity",SUMIFS('Annuity Prices'!AB:AB,'Annuity Prices'!$B:$B,$D312,'Annuity Prices'!$E:$E,$G312),IF($B312="RAB Short",SUMIFS('RAB Prices Short'!AB:AB,'RAB Prices Short'!$B:$B,'All Prices combined'!$D312,'RAB Prices Short'!$E:$E,'All Prices combined'!$G312),IF($B312="RAB Long",SUMIFS('RAB Prices Long'!AB:AB,'RAB Prices Long'!$B:$B,'All Prices combined'!$D312,'RAB Prices Long'!$E:$E,'All Prices combined'!$G312)))),2)</f>
        <v>35.44</v>
      </c>
      <c r="Z312" s="2">
        <f>ROUND(IF($B312="Annuity",SUMIFS('Annuity Prices'!AC:AC,'Annuity Prices'!$B:$B,$D312,'Annuity Prices'!$E:$E,$G312),IF($B312="RAB Short",SUMIFS('RAB Prices Short'!AC:AC,'RAB Prices Short'!$B:$B,'All Prices combined'!$D312,'RAB Prices Short'!$E:$E,'All Prices combined'!$G312),IF($B312="RAB Long",SUMIFS('RAB Prices Long'!AC:AC,'RAB Prices Long'!$B:$B,'All Prices combined'!$D312,'RAB Prices Long'!$E:$E,'All Prices combined'!$G312)))),2)</f>
        <v>36.32</v>
      </c>
      <c r="AA312" s="2">
        <f>ROUND(IF($B312="Annuity",SUMIFS('Annuity Prices'!AD:AD,'Annuity Prices'!$B:$B,$D312,'Annuity Prices'!$E:$E,$G312),IF($B312="RAB Short",SUMIFS('RAB Prices Short'!AD:AD,'RAB Prices Short'!$B:$B,'All Prices combined'!$D312,'RAB Prices Short'!$E:$E,'All Prices combined'!$G312),IF($B312="RAB Long",SUMIFS('RAB Prices Long'!AD:AD,'RAB Prices Long'!$B:$B,'All Prices combined'!$D312,'RAB Prices Long'!$E:$E,'All Prices combined'!$G312)))),2)</f>
        <v>37.229999999999997</v>
      </c>
      <c r="AB312" s="2">
        <f>ROUND(IF($B312="Annuity",SUMIFS('Annuity Prices'!AE:AE,'Annuity Prices'!$B:$B,$D312,'Annuity Prices'!$E:$E,$G312),IF($B312="RAB Short",SUMIFS('RAB Prices Short'!AE:AE,'RAB Prices Short'!$B:$B,'All Prices combined'!$D312,'RAB Prices Short'!$E:$E,'All Prices combined'!$G312),IF($B312="RAB Long",SUMIFS('RAB Prices Long'!AE:AE,'RAB Prices Long'!$B:$B,'All Prices combined'!$D312,'RAB Prices Long'!$E:$E,'All Prices combined'!$G312)))),2)</f>
        <v>38.159999999999997</v>
      </c>
      <c r="AC312" s="2">
        <f>ROUND(IF($B312="Annuity",SUMIFS('Annuity Prices'!AF:AF,'Annuity Prices'!$B:$B,$D312,'Annuity Prices'!$E:$E,$G312),IF($B312="RAB Short",SUMIFS('RAB Prices Short'!AF:AF,'RAB Prices Short'!$B:$B,'All Prices combined'!$D312,'RAB Prices Short'!$E:$E,'All Prices combined'!$G312),IF($B312="RAB Long",SUMIFS('RAB Prices Long'!AF:AF,'RAB Prices Long'!$B:$B,'All Prices combined'!$D312,'RAB Prices Long'!$E:$E,'All Prices combined'!$G312)))),2)</f>
        <v>39.14</v>
      </c>
      <c r="AD312" s="2">
        <f>ROUND(IF($B312="Annuity",SUMIFS('Annuity Prices'!AG:AG,'Annuity Prices'!$B:$B,$D312,'Annuity Prices'!$E:$E,$G312),IF($B312="RAB Short",SUMIFS('RAB Prices Short'!AG:AG,'RAB Prices Short'!$B:$B,'All Prices combined'!$D312,'RAB Prices Short'!$E:$E,'All Prices combined'!$G312),IF($B312="RAB Long",SUMIFS('RAB Prices Long'!AG:AG,'RAB Prices Long'!$B:$B,'All Prices combined'!$D312,'RAB Prices Long'!$E:$E,'All Prices combined'!$G312)))),2)</f>
        <v>40.119999999999997</v>
      </c>
      <c r="AE312" s="2">
        <f>ROUND(IF($B312="Annuity",SUMIFS('Annuity Prices'!AH:AH,'Annuity Prices'!$B:$B,$D312,'Annuity Prices'!$E:$E,$G312),IF($B312="RAB Short",SUMIFS('RAB Prices Short'!AH:AH,'RAB Prices Short'!$B:$B,'All Prices combined'!$D312,'RAB Prices Short'!$E:$E,'All Prices combined'!$G312),IF($B312="RAB Long",SUMIFS('RAB Prices Long'!AH:AH,'RAB Prices Long'!$B:$B,'All Prices combined'!$D312,'RAB Prices Long'!$E:$E,'All Prices combined'!$G312)))),2)</f>
        <v>41.13</v>
      </c>
      <c r="AF312" s="2">
        <f>ROUND(IF($B312="Annuity",SUMIFS('Annuity Prices'!AI:AI,'Annuity Prices'!$B:$B,$D312,'Annuity Prices'!$E:$E,$G312),IF($B312="RAB Short",SUMIFS('RAB Prices Short'!AI:AI,'RAB Prices Short'!$B:$B,'All Prices combined'!$D312,'RAB Prices Short'!$E:$E,'All Prices combined'!$G312),IF($B312="RAB Long",SUMIFS('RAB Prices Long'!AI:AI,'RAB Prices Long'!$B:$B,'All Prices combined'!$D312,'RAB Prices Long'!$E:$E,'All Prices combined'!$G312)))),2)</f>
        <v>42.15</v>
      </c>
      <c r="AG312" s="2">
        <f>ROUND(IF($B312="Annuity",SUMIFS('Annuity Prices'!AJ:AJ,'Annuity Prices'!$B:$B,$D312,'Annuity Prices'!$E:$E,$G312),IF($B312="RAB Short",SUMIFS('RAB Prices Short'!AJ:AJ,'RAB Prices Short'!$B:$B,'All Prices combined'!$D312,'RAB Prices Short'!$E:$E,'All Prices combined'!$G312),IF($B312="RAB Long",SUMIFS('RAB Prices Long'!AJ:AJ,'RAB Prices Long'!$B:$B,'All Prices combined'!$D312,'RAB Prices Long'!$E:$E,'All Prices combined'!$G312)))),2)</f>
        <v>43.15</v>
      </c>
      <c r="AH312" s="2">
        <f>ROUND(IF($B312="Annuity",SUMIFS('Annuity Prices'!AK:AK,'Annuity Prices'!$B:$B,$D312,'Annuity Prices'!$E:$E,$G312),IF($B312="RAB Short",SUMIFS('RAB Prices Short'!AK:AK,'RAB Prices Short'!$B:$B,'All Prices combined'!$D312,'RAB Prices Short'!$E:$E,'All Prices combined'!$G312),IF($B312="RAB Long",SUMIFS('RAB Prices Long'!AK:AK,'RAB Prices Long'!$B:$B,'All Prices combined'!$D312,'RAB Prices Long'!$E:$E,'All Prices combined'!$G312)))),2)</f>
        <v>44.23</v>
      </c>
      <c r="AI312" s="2">
        <f>ROUND(IF($B312="Annuity",SUMIFS('Annuity Prices'!AL:AL,'Annuity Prices'!$B:$B,$D312,'Annuity Prices'!$E:$E,$G312),IF($B312="RAB Short",SUMIFS('RAB Prices Short'!AL:AL,'RAB Prices Short'!$B:$B,'All Prices combined'!$D312,'RAB Prices Short'!$E:$E,'All Prices combined'!$G312),IF($B312="RAB Long",SUMIFS('RAB Prices Long'!AL:AL,'RAB Prices Long'!$B:$B,'All Prices combined'!$D312,'RAB Prices Long'!$E:$E,'All Prices combined'!$G312)))),2)</f>
        <v>45.33</v>
      </c>
      <c r="AJ312" s="2">
        <f>ROUND(IF($B312="Annuity",SUMIFS('Annuity Prices'!AM:AM,'Annuity Prices'!$B:$B,$D312,'Annuity Prices'!$E:$E,$G312),IF($B312="RAB Short",SUMIFS('RAB Prices Short'!AM:AM,'RAB Prices Short'!$B:$B,'All Prices combined'!$D312,'RAB Prices Short'!$E:$E,'All Prices combined'!$G312),IF($B312="RAB Long",SUMIFS('RAB Prices Long'!AM:AM,'RAB Prices Long'!$B:$B,'All Prices combined'!$D312,'RAB Prices Long'!$E:$E,'All Prices combined'!$G312)))),2)</f>
        <v>46.47</v>
      </c>
      <c r="AK312" s="2">
        <f>ROUND(IF($B312="Annuity",SUMIFS('Annuity Prices'!AN:AN,'Annuity Prices'!$B:$B,$D312,'Annuity Prices'!$E:$E,$G312),IF($B312="RAB Short",SUMIFS('RAB Prices Short'!AN:AN,'RAB Prices Short'!$B:$B,'All Prices combined'!$D312,'RAB Prices Short'!$E:$E,'All Prices combined'!$G312),IF($B312="RAB Long",SUMIFS('RAB Prices Long'!AN:AN,'RAB Prices Long'!$B:$B,'All Prices combined'!$D312,'RAB Prices Long'!$E:$E,'All Prices combined'!$G312)))),2)</f>
        <v>47.7</v>
      </c>
      <c r="AL312" s="2">
        <f>ROUND(IF($B312="Annuity",SUMIFS('Annuity Prices'!AO:AO,'Annuity Prices'!$B:$B,$D312,'Annuity Prices'!$E:$E,$G312),IF($B312="RAB Short",SUMIFS('RAB Prices Short'!AO:AO,'RAB Prices Short'!$B:$B,'All Prices combined'!$D312,'RAB Prices Short'!$E:$E,'All Prices combined'!$G312),IF($B312="RAB Long",SUMIFS('RAB Prices Long'!AO:AO,'RAB Prices Long'!$B:$B,'All Prices combined'!$D312,'RAB Prices Long'!$E:$E,'All Prices combined'!$G312)))),2)</f>
        <v>48.89</v>
      </c>
      <c r="AM312" s="2">
        <f>ROUND(IF($B312="Annuity",SUMIFS('Annuity Prices'!AP:AP,'Annuity Prices'!$B:$B,$D312,'Annuity Prices'!$E:$E,$G312),IF($B312="RAB Short",SUMIFS('RAB Prices Short'!AP:AP,'RAB Prices Short'!$B:$B,'All Prices combined'!$D312,'RAB Prices Short'!$E:$E,'All Prices combined'!$G312),IF($B312="RAB Long",SUMIFS('RAB Prices Long'!AP:AP,'RAB Prices Long'!$B:$B,'All Prices combined'!$D312,'RAB Prices Long'!$E:$E,'All Prices combined'!$G312)))),2)</f>
        <v>50.11</v>
      </c>
      <c r="AN312" s="2">
        <f>ROUND(IF($B312="Annuity",SUMIFS('Annuity Prices'!AQ:AQ,'Annuity Prices'!$B:$B,$D312,'Annuity Prices'!$E:$E,$G312),IF($B312="RAB Short",SUMIFS('RAB Prices Short'!AQ:AQ,'RAB Prices Short'!$B:$B,'All Prices combined'!$D312,'RAB Prices Short'!$E:$E,'All Prices combined'!$G312),IF($B312="RAB Long",SUMIFS('RAB Prices Long'!AQ:AQ,'RAB Prices Long'!$B:$B,'All Prices combined'!$D312,'RAB Prices Long'!$E:$E,'All Prices combined'!$G312)))),2)</f>
        <v>51.37</v>
      </c>
      <c r="AO312" s="2">
        <f>ROUND(IF($B312="Annuity",SUMIFS('Annuity Prices'!AR:AR,'Annuity Prices'!$B:$B,$D312,'Annuity Prices'!$E:$E,$G312),IF($B312="RAB Short",SUMIFS('RAB Prices Short'!AR:AR,'RAB Prices Short'!$B:$B,'All Prices combined'!$D312,'RAB Prices Short'!$E:$E,'All Prices combined'!$G312),IF($B312="RAB Long",SUMIFS('RAB Prices Long'!AR:AR,'RAB Prices Long'!$B:$B,'All Prices combined'!$D312,'RAB Prices Long'!$E:$E,'All Prices combined'!$G312)))),2)</f>
        <v>0</v>
      </c>
      <c r="AP312" s="2">
        <f>ROUND(IF($B312="Annuity",SUMIFS('Annuity Prices'!AS:AS,'Annuity Prices'!$B:$B,$D312,'Annuity Prices'!$E:$E,$G312),IF($B312="RAB Short",SUMIFS('RAB Prices Short'!AS:AS,'RAB Prices Short'!$B:$B,'All Prices combined'!$D312,'RAB Prices Short'!$E:$E,'All Prices combined'!$G312),IF($B312="RAB Long",SUMIFS('RAB Prices Long'!AS:AS,'RAB Prices Long'!$B:$B,'All Prices combined'!$D312,'RAB Prices Long'!$E:$E,'All Prices combined'!$G312)))),2)</f>
        <v>0</v>
      </c>
      <c r="AQ312" s="2">
        <f>ROUND(IF($B312="Annuity",SUMIFS('Annuity Prices'!AT:AT,'Annuity Prices'!$B:$B,$D312,'Annuity Prices'!$E:$E,$G312),IF($B312="RAB Short",SUMIFS('RAB Prices Short'!AT:AT,'RAB Prices Short'!$B:$B,'All Prices combined'!$D312,'RAB Prices Short'!$E:$E,'All Prices combined'!$G312),IF($B312="RAB Long",SUMIFS('RAB Prices Long'!AT:AT,'RAB Prices Long'!$B:$B,'All Prices combined'!$D312,'RAB Prices Long'!$E:$E,'All Prices combined'!$G312)))),2)</f>
        <v>23.33</v>
      </c>
      <c r="AR312" s="2">
        <f>ROUND(IF($B312="Annuity",SUMIFS('Annuity Prices'!AU:AU,'Annuity Prices'!$B:$B,$D312,'Annuity Prices'!$E:$E,$G312),IF($B312="RAB Short",SUMIFS('RAB Prices Short'!AU:AU,'RAB Prices Short'!$B:$B,'All Prices combined'!$D312,'RAB Prices Short'!$E:$E,'All Prices combined'!$G312),IF($B312="RAB Long",SUMIFS('RAB Prices Long'!AU:AU,'RAB Prices Long'!$B:$B,'All Prices combined'!$D312,'RAB Prices Long'!$E:$E,'All Prices combined'!$G312)))),2)</f>
        <v>24.41</v>
      </c>
      <c r="AS312" s="2">
        <f>ROUND(IF($B312="Annuity",SUMIFS('Annuity Prices'!AV:AV,'Annuity Prices'!$B:$B,$D312,'Annuity Prices'!$E:$E,$G312),IF($B312="RAB Short",SUMIFS('RAB Prices Short'!AV:AV,'RAB Prices Short'!$B:$B,'All Prices combined'!$D312,'RAB Prices Short'!$E:$E,'All Prices combined'!$G312),IF($B312="RAB Long",SUMIFS('RAB Prices Long'!AV:AV,'RAB Prices Long'!$B:$B,'All Prices combined'!$D312,'RAB Prices Long'!$E:$E,'All Prices combined'!$G312)))),2)</f>
        <v>25.11</v>
      </c>
      <c r="AT312" s="2">
        <f>ROUND(IF($B312="Annuity",SUMIFS('Annuity Prices'!AW:AW,'Annuity Prices'!$B:$B,$D312,'Annuity Prices'!$E:$E,$G312),IF($B312="RAB Short",SUMIFS('RAB Prices Short'!AW:AW,'RAB Prices Short'!$B:$B,'All Prices combined'!$D312,'RAB Prices Short'!$E:$E,'All Prices combined'!$G312),IF($B312="RAB Long",SUMIFS('RAB Prices Long'!AW:AW,'RAB Prices Long'!$B:$B,'All Prices combined'!$D312,'RAB Prices Long'!$E:$E,'All Prices combined'!$G312)))),2)</f>
        <v>25.94</v>
      </c>
      <c r="AU312" s="2">
        <f>ROUND(IF($B312="Annuity",SUMIFS('Annuity Prices'!AX:AX,'Annuity Prices'!$B:$B,$D312,'Annuity Prices'!$E:$E,$G312),IF($B312="RAB Short",SUMIFS('RAB Prices Short'!AX:AX,'RAB Prices Short'!$B:$B,'All Prices combined'!$D312,'RAB Prices Short'!$E:$E,'All Prices combined'!$G312),IF($B312="RAB Long",SUMIFS('RAB Prices Long'!AX:AX,'RAB Prices Long'!$B:$B,'All Prices combined'!$D312,'RAB Prices Long'!$E:$E,'All Prices combined'!$G312)))),2)</f>
        <v>26.59</v>
      </c>
      <c r="AV312" s="2">
        <f>ROUND(IF($B312="Annuity",SUMIFS('Annuity Prices'!AY:AY,'Annuity Prices'!$B:$B,$D312,'Annuity Prices'!$E:$E,$G312),IF($B312="RAB Short",SUMIFS('RAB Prices Short'!AY:AY,'RAB Prices Short'!$B:$B,'All Prices combined'!$D312,'RAB Prices Short'!$E:$E,'All Prices combined'!$G312),IF($B312="RAB Long",SUMIFS('RAB Prices Long'!AY:AY,'RAB Prices Long'!$B:$B,'All Prices combined'!$D312,'RAB Prices Long'!$E:$E,'All Prices combined'!$G312)))),2)</f>
        <v>27.26</v>
      </c>
      <c r="AW312" s="2">
        <f>ROUND(IF($B312="Annuity",SUMIFS('Annuity Prices'!AZ:AZ,'Annuity Prices'!$B:$B,$D312,'Annuity Prices'!$E:$E,$G312),IF($B312="RAB Short",SUMIFS('RAB Prices Short'!AZ:AZ,'RAB Prices Short'!$B:$B,'All Prices combined'!$D312,'RAB Prices Short'!$E:$E,'All Prices combined'!$G312),IF($B312="RAB Long",SUMIFS('RAB Prices Long'!AZ:AZ,'RAB Prices Long'!$B:$B,'All Prices combined'!$D312,'RAB Prices Long'!$E:$E,'All Prices combined'!$G312)))),2)</f>
        <v>27.94</v>
      </c>
      <c r="AX312" s="2">
        <f>ROUND(IF($B312="Annuity",SUMIFS('Annuity Prices'!BA:BA,'Annuity Prices'!$B:$B,$D312,'Annuity Prices'!$E:$E,$G312),IF($B312="RAB Short",SUMIFS('RAB Prices Short'!BA:BA,'RAB Prices Short'!$B:$B,'All Prices combined'!$D312,'RAB Prices Short'!$E:$E,'All Prices combined'!$G312),IF($B312="RAB Long",SUMIFS('RAB Prices Long'!BA:BA,'RAB Prices Long'!$B:$B,'All Prices combined'!$D312,'RAB Prices Long'!$E:$E,'All Prices combined'!$G312)))),2)</f>
        <v>28.81</v>
      </c>
      <c r="AY312" s="2">
        <f>ROUND(IF($B312="Annuity",SUMIFS('Annuity Prices'!BB:BB,'Annuity Prices'!$B:$B,$D312,'Annuity Prices'!$E:$E,$G312),IF($B312="RAB Short",SUMIFS('RAB Prices Short'!BB:BB,'RAB Prices Short'!$B:$B,'All Prices combined'!$D312,'RAB Prices Short'!$E:$E,'All Prices combined'!$G312),IF($B312="RAB Long",SUMIFS('RAB Prices Long'!BB:BB,'RAB Prices Long'!$B:$B,'All Prices combined'!$D312,'RAB Prices Long'!$E:$E,'All Prices combined'!$G312)))),2)</f>
        <v>29.53</v>
      </c>
      <c r="AZ312" s="2">
        <f>ROUND(IF($B312="Annuity",SUMIFS('Annuity Prices'!BC:BC,'Annuity Prices'!$B:$B,$D312,'Annuity Prices'!$E:$E,$G312),IF($B312="RAB Short",SUMIFS('RAB Prices Short'!BC:BC,'RAB Prices Short'!$B:$B,'All Prices combined'!$D312,'RAB Prices Short'!$E:$E,'All Prices combined'!$G312),IF($B312="RAB Long",SUMIFS('RAB Prices Long'!BC:BC,'RAB Prices Long'!$B:$B,'All Prices combined'!$D312,'RAB Prices Long'!$E:$E,'All Prices combined'!$G312)))),2)</f>
        <v>30.27</v>
      </c>
      <c r="BA312" s="2">
        <f>ROUND(IF($B312="Annuity",SUMIFS('Annuity Prices'!BD:BD,'Annuity Prices'!$B:$B,$D312,'Annuity Prices'!$E:$E,$G312),IF($B312="RAB Short",SUMIFS('RAB Prices Short'!BD:BD,'RAB Prices Short'!$B:$B,'All Prices combined'!$D312,'RAB Prices Short'!$E:$E,'All Prices combined'!$G312),IF($B312="RAB Long",SUMIFS('RAB Prices Long'!BD:BD,'RAB Prices Long'!$B:$B,'All Prices combined'!$D312,'RAB Prices Long'!$E:$E,'All Prices combined'!$G312)))),2)</f>
        <v>31.02</v>
      </c>
      <c r="BB312" s="2">
        <f>ROUND(IF($B312="Annuity",SUMIFS('Annuity Prices'!BE:BE,'Annuity Prices'!$B:$B,$D312,'Annuity Prices'!$E:$E,$G312),IF($B312="RAB Short",SUMIFS('RAB Prices Short'!BE:BE,'RAB Prices Short'!$B:$B,'All Prices combined'!$D312,'RAB Prices Short'!$E:$E,'All Prices combined'!$G312),IF($B312="RAB Long",SUMIFS('RAB Prices Long'!BE:BE,'RAB Prices Long'!$B:$B,'All Prices combined'!$D312,'RAB Prices Long'!$E:$E,'All Prices combined'!$G312)))),2)</f>
        <v>32.03</v>
      </c>
      <c r="BC312" s="2">
        <f>ROUND(IF($B312="Annuity",SUMIFS('Annuity Prices'!BF:BF,'Annuity Prices'!$B:$B,$D312,'Annuity Prices'!$E:$E,$G312),IF($B312="RAB Short",SUMIFS('RAB Prices Short'!BF:BF,'RAB Prices Short'!$B:$B,'All Prices combined'!$D312,'RAB Prices Short'!$E:$E,'All Prices combined'!$G312),IF($B312="RAB Long",SUMIFS('RAB Prices Long'!BF:BF,'RAB Prices Long'!$B:$B,'All Prices combined'!$D312,'RAB Prices Long'!$E:$E,'All Prices combined'!$G312)))),2)</f>
        <v>32.83</v>
      </c>
      <c r="BD312" s="2">
        <f>ROUND(IF($B312="Annuity",SUMIFS('Annuity Prices'!BG:BG,'Annuity Prices'!$B:$B,$D312,'Annuity Prices'!$E:$E,$G312),IF($B312="RAB Short",SUMIFS('RAB Prices Short'!BG:BG,'RAB Prices Short'!$B:$B,'All Prices combined'!$D312,'RAB Prices Short'!$E:$E,'All Prices combined'!$G312),IF($B312="RAB Long",SUMIFS('RAB Prices Long'!BG:BG,'RAB Prices Long'!$B:$B,'All Prices combined'!$D312,'RAB Prices Long'!$E:$E,'All Prices combined'!$G312)))),2)</f>
        <v>33.65</v>
      </c>
      <c r="BE312" s="2">
        <f>ROUND(IF($B312="Annuity",SUMIFS('Annuity Prices'!BH:BH,'Annuity Prices'!$B:$B,$D312,'Annuity Prices'!$E:$E,$G312),IF($B312="RAB Short",SUMIFS('RAB Prices Short'!BH:BH,'RAB Prices Short'!$B:$B,'All Prices combined'!$D312,'RAB Prices Short'!$E:$E,'All Prices combined'!$G312),IF($B312="RAB Long",SUMIFS('RAB Prices Long'!BH:BH,'RAB Prices Long'!$B:$B,'All Prices combined'!$D312,'RAB Prices Long'!$E:$E,'All Prices combined'!$G312)))),2)</f>
        <v>34.49</v>
      </c>
      <c r="BF312" s="2">
        <f>ROUND(IF($B312="Annuity",SUMIFS('Annuity Prices'!BI:BI,'Annuity Prices'!$B:$B,$D312,'Annuity Prices'!$E:$E,$G312),IF($B312="RAB Short",SUMIFS('RAB Prices Short'!BI:BI,'RAB Prices Short'!$B:$B,'All Prices combined'!$D312,'RAB Prices Short'!$E:$E,'All Prices combined'!$G312),IF($B312="RAB Long",SUMIFS('RAB Prices Long'!BI:BI,'RAB Prices Long'!$B:$B,'All Prices combined'!$D312,'RAB Prices Long'!$E:$E,'All Prices combined'!$G312)))),2)</f>
        <v>35.44</v>
      </c>
      <c r="BG312" s="2">
        <f>ROUND(IF($B312="Annuity",SUMIFS('Annuity Prices'!BJ:BJ,'Annuity Prices'!$B:$B,$D312,'Annuity Prices'!$E:$E,$G312),IF($B312="RAB Short",SUMIFS('RAB Prices Short'!BJ:BJ,'RAB Prices Short'!$B:$B,'All Prices combined'!$D312,'RAB Prices Short'!$E:$E,'All Prices combined'!$G312),IF($B312="RAB Long",SUMIFS('RAB Prices Long'!BJ:BJ,'RAB Prices Long'!$B:$B,'All Prices combined'!$D312,'RAB Prices Long'!$E:$E,'All Prices combined'!$G312)))),2)</f>
        <v>36.32</v>
      </c>
      <c r="BH312" s="2">
        <f>ROUND(IF($B312="Annuity",SUMIFS('Annuity Prices'!BK:BK,'Annuity Prices'!$B:$B,$D312,'Annuity Prices'!$E:$E,$G312),IF($B312="RAB Short",SUMIFS('RAB Prices Short'!BK:BK,'RAB Prices Short'!$B:$B,'All Prices combined'!$D312,'RAB Prices Short'!$E:$E,'All Prices combined'!$G312),IF($B312="RAB Long",SUMIFS('RAB Prices Long'!BK:BK,'RAB Prices Long'!$B:$B,'All Prices combined'!$D312,'RAB Prices Long'!$E:$E,'All Prices combined'!$G312)))),2)</f>
        <v>37.229999999999997</v>
      </c>
      <c r="BI312" s="2">
        <f>ROUND(IF($B312="Annuity",SUMIFS('Annuity Prices'!BL:BL,'Annuity Prices'!$B:$B,$D312,'Annuity Prices'!$E:$E,$G312),IF($B312="RAB Short",SUMIFS('RAB Prices Short'!BL:BL,'RAB Prices Short'!$B:$B,'All Prices combined'!$D312,'RAB Prices Short'!$E:$E,'All Prices combined'!$G312),IF($B312="RAB Long",SUMIFS('RAB Prices Long'!BL:BL,'RAB Prices Long'!$B:$B,'All Prices combined'!$D312,'RAB Prices Long'!$E:$E,'All Prices combined'!$G312)))),2)</f>
        <v>38.159999999999997</v>
      </c>
      <c r="BJ312" s="2">
        <f>ROUND(IF($B312="Annuity",SUMIFS('Annuity Prices'!BM:BM,'Annuity Prices'!$B:$B,$D312,'Annuity Prices'!$E:$E,$G312),IF($B312="RAB Short",SUMIFS('RAB Prices Short'!BM:BM,'RAB Prices Short'!$B:$B,'All Prices combined'!$D312,'RAB Prices Short'!$E:$E,'All Prices combined'!$G312),IF($B312="RAB Long",SUMIFS('RAB Prices Long'!BM:BM,'RAB Prices Long'!$B:$B,'All Prices combined'!$D312,'RAB Prices Long'!$E:$E,'All Prices combined'!$G312)))),2)</f>
        <v>39.14</v>
      </c>
      <c r="BK312" s="2">
        <f>ROUND(IF($B312="Annuity",SUMIFS('Annuity Prices'!BN:BN,'Annuity Prices'!$B:$B,$D312,'Annuity Prices'!$E:$E,$G312),IF($B312="RAB Short",SUMIFS('RAB Prices Short'!BN:BN,'RAB Prices Short'!$B:$B,'All Prices combined'!$D312,'RAB Prices Short'!$E:$E,'All Prices combined'!$G312),IF($B312="RAB Long",SUMIFS('RAB Prices Long'!BN:BN,'RAB Prices Long'!$B:$B,'All Prices combined'!$D312,'RAB Prices Long'!$E:$E,'All Prices combined'!$G312)))),2)</f>
        <v>40.119999999999997</v>
      </c>
      <c r="BL312" s="2">
        <f>ROUND(IF($B312="Annuity",SUMIFS('Annuity Prices'!BO:BO,'Annuity Prices'!$B:$B,$D312,'Annuity Prices'!$E:$E,$G312),IF($B312="RAB Short",SUMIFS('RAB Prices Short'!BO:BO,'RAB Prices Short'!$B:$B,'All Prices combined'!$D312,'RAB Prices Short'!$E:$E,'All Prices combined'!$G312),IF($B312="RAB Long",SUMIFS('RAB Prices Long'!BO:BO,'RAB Prices Long'!$B:$B,'All Prices combined'!$D312,'RAB Prices Long'!$E:$E,'All Prices combined'!$G312)))),2)</f>
        <v>41.13</v>
      </c>
      <c r="BM312" s="2">
        <f>ROUND(IF($B312="Annuity",SUMIFS('Annuity Prices'!BP:BP,'Annuity Prices'!$B:$B,$D312,'Annuity Prices'!$E:$E,$G312),IF($B312="RAB Short",SUMIFS('RAB Prices Short'!BP:BP,'RAB Prices Short'!$B:$B,'All Prices combined'!$D312,'RAB Prices Short'!$E:$E,'All Prices combined'!$G312),IF($B312="RAB Long",SUMIFS('RAB Prices Long'!BP:BP,'RAB Prices Long'!$B:$B,'All Prices combined'!$D312,'RAB Prices Long'!$E:$E,'All Prices combined'!$G312)))),2)</f>
        <v>42.15</v>
      </c>
      <c r="BN312" s="2">
        <f>ROUND(IF($B312="Annuity",SUMIFS('Annuity Prices'!BQ:BQ,'Annuity Prices'!$B:$B,$D312,'Annuity Prices'!$E:$E,$G312),IF($B312="RAB Short",SUMIFS('RAB Prices Short'!BQ:BQ,'RAB Prices Short'!$B:$B,'All Prices combined'!$D312,'RAB Prices Short'!$E:$E,'All Prices combined'!$G312),IF($B312="RAB Long",SUMIFS('RAB Prices Long'!BQ:BQ,'RAB Prices Long'!$B:$B,'All Prices combined'!$D312,'RAB Prices Long'!$E:$E,'All Prices combined'!$G312)))),2)</f>
        <v>43.15</v>
      </c>
      <c r="BO312" s="2">
        <f>ROUND(IF($B312="Annuity",SUMIFS('Annuity Prices'!BR:BR,'Annuity Prices'!$B:$B,$D312,'Annuity Prices'!$E:$E,$G312),IF($B312="RAB Short",SUMIFS('RAB Prices Short'!BR:BR,'RAB Prices Short'!$B:$B,'All Prices combined'!$D312,'RAB Prices Short'!$E:$E,'All Prices combined'!$G312),IF($B312="RAB Long",SUMIFS('RAB Prices Long'!BR:BR,'RAB Prices Long'!$B:$B,'All Prices combined'!$D312,'RAB Prices Long'!$E:$E,'All Prices combined'!$G312)))),2)</f>
        <v>44.23</v>
      </c>
      <c r="BP312" s="2">
        <f>ROUND(IF($B312="Annuity",SUMIFS('Annuity Prices'!BS:BS,'Annuity Prices'!$B:$B,$D312,'Annuity Prices'!$E:$E,$G312),IF($B312="RAB Short",SUMIFS('RAB Prices Short'!BS:BS,'RAB Prices Short'!$B:$B,'All Prices combined'!$D312,'RAB Prices Short'!$E:$E,'All Prices combined'!$G312),IF($B312="RAB Long",SUMIFS('RAB Prices Long'!BS:BS,'RAB Prices Long'!$B:$B,'All Prices combined'!$D312,'RAB Prices Long'!$E:$E,'All Prices combined'!$G312)))),2)</f>
        <v>45.33</v>
      </c>
      <c r="BQ312" s="2">
        <f>ROUND(IF($B312="Annuity",SUMIFS('Annuity Prices'!BT:BT,'Annuity Prices'!$B:$B,$D312,'Annuity Prices'!$E:$E,$G312),IF($B312="RAB Short",SUMIFS('RAB Prices Short'!BT:BT,'RAB Prices Short'!$B:$B,'All Prices combined'!$D312,'RAB Prices Short'!$E:$E,'All Prices combined'!$G312),IF($B312="RAB Long",SUMIFS('RAB Prices Long'!BT:BT,'RAB Prices Long'!$B:$B,'All Prices combined'!$D312,'RAB Prices Long'!$E:$E,'All Prices combined'!$G312)))),2)</f>
        <v>46.47</v>
      </c>
      <c r="BR312" s="2">
        <f>ROUND(IF($B312="Annuity",SUMIFS('Annuity Prices'!BU:BU,'Annuity Prices'!$B:$B,$D312,'Annuity Prices'!$E:$E,$G312),IF($B312="RAB Short",SUMIFS('RAB Prices Short'!BU:BU,'RAB Prices Short'!$B:$B,'All Prices combined'!$D312,'RAB Prices Short'!$E:$E,'All Prices combined'!$G312),IF($B312="RAB Long",SUMIFS('RAB Prices Long'!BU:BU,'RAB Prices Long'!$B:$B,'All Prices combined'!$D312,'RAB Prices Long'!$E:$E,'All Prices combined'!$G312)))),2)</f>
        <v>47.7</v>
      </c>
      <c r="BS312" s="2">
        <f>ROUND(IF($B312="Annuity",SUMIFS('Annuity Prices'!BV:BV,'Annuity Prices'!$B:$B,$D312,'Annuity Prices'!$E:$E,$G312),IF($B312="RAB Short",SUMIFS('RAB Prices Short'!BV:BV,'RAB Prices Short'!$B:$B,'All Prices combined'!$D312,'RAB Prices Short'!$E:$E,'All Prices combined'!$G312),IF($B312="RAB Long",SUMIFS('RAB Prices Long'!BV:BV,'RAB Prices Long'!$B:$B,'All Prices combined'!$D312,'RAB Prices Long'!$E:$E,'All Prices combined'!$G312)))),2)</f>
        <v>48.89</v>
      </c>
      <c r="BT312" s="2">
        <f>ROUND(IF($B312="Annuity",SUMIFS('Annuity Prices'!BW:BW,'Annuity Prices'!$B:$B,$D312,'Annuity Prices'!$E:$E,$G312),IF($B312="RAB Short",SUMIFS('RAB Prices Short'!BW:BW,'RAB Prices Short'!$B:$B,'All Prices combined'!$D312,'RAB Prices Short'!$E:$E,'All Prices combined'!$G312),IF($B312="RAB Long",SUMIFS('RAB Prices Long'!BW:BW,'RAB Prices Long'!$B:$B,'All Prices combined'!$D312,'RAB Prices Long'!$E:$E,'All Prices combined'!$G312)))),2)</f>
        <v>50.11</v>
      </c>
      <c r="BU312" s="2">
        <f>ROUND(IF($B312="Annuity",SUMIFS('Annuity Prices'!BX:BX,'Annuity Prices'!$B:$B,$D312,'Annuity Prices'!$E:$E,$G312),IF($B312="RAB Short",SUMIFS('RAB Prices Short'!BX:BX,'RAB Prices Short'!$B:$B,'All Prices combined'!$D312,'RAB Prices Short'!$E:$E,'All Prices combined'!$G312),IF($B312="RAB Long",SUMIFS('RAB Prices Long'!BX:BX,'RAB Prices Long'!$B:$B,'All Prices combined'!$D312,'RAB Prices Long'!$E:$E,'All Prices combined'!$G312)))),2)</f>
        <v>51.37</v>
      </c>
    </row>
    <row r="313" spans="2:73" x14ac:dyDescent="0.25">
      <c r="B313" t="s">
        <v>44</v>
      </c>
      <c r="C313">
        <v>22</v>
      </c>
      <c r="D313" t="s">
        <v>196</v>
      </c>
      <c r="E313" t="s">
        <v>193</v>
      </c>
      <c r="F313" t="s">
        <v>195</v>
      </c>
      <c r="G313" t="s">
        <v>40</v>
      </c>
      <c r="I313" s="2">
        <f>ROUND(IF($B313="Annuity",SUMIFS('Annuity Prices'!L:L,'Annuity Prices'!$B:$B,$D313,'Annuity Prices'!$E:$E,$G313),IF($B313="RAB Short",SUMIFS('RAB Prices Short'!L:L,'RAB Prices Short'!$B:$B,'All Prices combined'!$D313,'RAB Prices Short'!$E:$E,'All Prices combined'!$G313),IF($B313="RAB Long",SUMIFS('RAB Prices Long'!L:L,'RAB Prices Long'!$B:$B,'All Prices combined'!$D313,'RAB Prices Long'!$E:$E,'All Prices combined'!$G313)))),2)</f>
        <v>0</v>
      </c>
      <c r="J313" s="2">
        <f>ROUND(IF($B313="Annuity",SUMIFS('Annuity Prices'!M:M,'Annuity Prices'!$B:$B,$D313,'Annuity Prices'!$E:$E,$G313),IF($B313="RAB Short",SUMIFS('RAB Prices Short'!M:M,'RAB Prices Short'!$B:$B,'All Prices combined'!$D313,'RAB Prices Short'!$E:$E,'All Prices combined'!$G313),IF($B313="RAB Long",SUMIFS('RAB Prices Long'!M:M,'RAB Prices Long'!$B:$B,'All Prices combined'!$D313,'RAB Prices Long'!$E:$E,'All Prices combined'!$G313)))),2)</f>
        <v>0</v>
      </c>
      <c r="K313" s="2">
        <f>ROUND(IF($B313="Annuity",SUMIFS('Annuity Prices'!N:N,'Annuity Prices'!$B:$B,$D313,'Annuity Prices'!$E:$E,$G313),IF($B313="RAB Short",SUMIFS('RAB Prices Short'!N:N,'RAB Prices Short'!$B:$B,'All Prices combined'!$D313,'RAB Prices Short'!$E:$E,'All Prices combined'!$G313),IF($B313="RAB Long",SUMIFS('RAB Prices Long'!N:N,'RAB Prices Long'!$B:$B,'All Prices combined'!$D313,'RAB Prices Long'!$E:$E,'All Prices combined'!$G313)))),2)</f>
        <v>33.75</v>
      </c>
      <c r="L313" s="2">
        <f>ROUND(IF($B313="Annuity",SUMIFS('Annuity Prices'!O:O,'Annuity Prices'!$B:$B,$D313,'Annuity Prices'!$E:$E,$G313),IF($B313="RAB Short",SUMIFS('RAB Prices Short'!O:O,'RAB Prices Short'!$B:$B,'All Prices combined'!$D313,'RAB Prices Short'!$E:$E,'All Prices combined'!$G313),IF($B313="RAB Long",SUMIFS('RAB Prices Long'!O:O,'RAB Prices Long'!$B:$B,'All Prices combined'!$D313,'RAB Prices Long'!$E:$E,'All Prices combined'!$G313)))),2)</f>
        <v>34.71</v>
      </c>
      <c r="M313" s="2">
        <f>ROUND(IF($B313="Annuity",SUMIFS('Annuity Prices'!P:P,'Annuity Prices'!$B:$B,$D313,'Annuity Prices'!$E:$E,$G313),IF($B313="RAB Short",SUMIFS('RAB Prices Short'!P:P,'RAB Prices Short'!$B:$B,'All Prices combined'!$D313,'RAB Prices Short'!$E:$E,'All Prices combined'!$G313),IF($B313="RAB Long",SUMIFS('RAB Prices Long'!P:P,'RAB Prices Long'!$B:$B,'All Prices combined'!$D313,'RAB Prices Long'!$E:$E,'All Prices combined'!$G313)))),2)</f>
        <v>35.520000000000003</v>
      </c>
      <c r="N313" s="2">
        <f>ROUND(IF($B313="Annuity",SUMIFS('Annuity Prices'!Q:Q,'Annuity Prices'!$B:$B,$D313,'Annuity Prices'!$E:$E,$G313),IF($B313="RAB Short",SUMIFS('RAB Prices Short'!Q:Q,'RAB Prices Short'!$B:$B,'All Prices combined'!$D313,'RAB Prices Short'!$E:$E,'All Prices combined'!$G313),IF($B313="RAB Long",SUMIFS('RAB Prices Long'!Q:Q,'RAB Prices Long'!$B:$B,'All Prices combined'!$D313,'RAB Prices Long'!$E:$E,'All Prices combined'!$G313)))),2)</f>
        <v>36.409999999999997</v>
      </c>
      <c r="O313" s="2">
        <f>ROUND(IF($B313="Annuity",SUMIFS('Annuity Prices'!R:R,'Annuity Prices'!$B:$B,$D313,'Annuity Prices'!$E:$E,$G313),IF($B313="RAB Short",SUMIFS('RAB Prices Short'!R:R,'RAB Prices Short'!$B:$B,'All Prices combined'!$D313,'RAB Prices Short'!$E:$E,'All Prices combined'!$G313),IF($B313="RAB Long",SUMIFS('RAB Prices Long'!R:R,'RAB Prices Long'!$B:$B,'All Prices combined'!$D313,'RAB Prices Long'!$E:$E,'All Prices combined'!$G313)))),2)</f>
        <v>37.32</v>
      </c>
      <c r="P313" s="2">
        <f>ROUND(IF($B313="Annuity",SUMIFS('Annuity Prices'!S:S,'Annuity Prices'!$B:$B,$D313,'Annuity Prices'!$E:$E,$G313),IF($B313="RAB Short",SUMIFS('RAB Prices Short'!S:S,'RAB Prices Short'!$B:$B,'All Prices combined'!$D313,'RAB Prices Short'!$E:$E,'All Prices combined'!$G313),IF($B313="RAB Long",SUMIFS('RAB Prices Long'!S:S,'RAB Prices Long'!$B:$B,'All Prices combined'!$D313,'RAB Prices Long'!$E:$E,'All Prices combined'!$G313)))),2)</f>
        <v>38.25</v>
      </c>
      <c r="Q313" s="2">
        <f>ROUND(IF($B313="Annuity",SUMIFS('Annuity Prices'!T:T,'Annuity Prices'!$B:$B,$D313,'Annuity Prices'!$E:$E,$G313),IF($B313="RAB Short",SUMIFS('RAB Prices Short'!T:T,'RAB Prices Short'!$B:$B,'All Prices combined'!$D313,'RAB Prices Short'!$E:$E,'All Prices combined'!$G313),IF($B313="RAB Long",SUMIFS('RAB Prices Long'!T:T,'RAB Prices Long'!$B:$B,'All Prices combined'!$D313,'RAB Prices Long'!$E:$E,'All Prices combined'!$G313)))),2)</f>
        <v>39.08</v>
      </c>
      <c r="R313" s="2">
        <f>ROUND(IF($B313="Annuity",SUMIFS('Annuity Prices'!U:U,'Annuity Prices'!$B:$B,$D313,'Annuity Prices'!$E:$E,$G313),IF($B313="RAB Short",SUMIFS('RAB Prices Short'!U:U,'RAB Prices Short'!$B:$B,'All Prices combined'!$D313,'RAB Prices Short'!$E:$E,'All Prices combined'!$G313),IF($B313="RAB Long",SUMIFS('RAB Prices Long'!U:U,'RAB Prices Long'!$B:$B,'All Prices combined'!$D313,'RAB Prices Long'!$E:$E,'All Prices combined'!$G313)))),2)</f>
        <v>40.06</v>
      </c>
      <c r="S313" s="2">
        <f>ROUND(IF($B313="Annuity",SUMIFS('Annuity Prices'!V:V,'Annuity Prices'!$B:$B,$D313,'Annuity Prices'!$E:$E,$G313),IF($B313="RAB Short",SUMIFS('RAB Prices Short'!V:V,'RAB Prices Short'!$B:$B,'All Prices combined'!$D313,'RAB Prices Short'!$E:$E,'All Prices combined'!$G313),IF($B313="RAB Long",SUMIFS('RAB Prices Long'!V:V,'RAB Prices Long'!$B:$B,'All Prices combined'!$D313,'RAB Prices Long'!$E:$E,'All Prices combined'!$G313)))),2)</f>
        <v>41.06</v>
      </c>
      <c r="T313" s="2">
        <f>ROUND(IF($B313="Annuity",SUMIFS('Annuity Prices'!W:W,'Annuity Prices'!$B:$B,$D313,'Annuity Prices'!$E:$E,$G313),IF($B313="RAB Short",SUMIFS('RAB Prices Short'!W:W,'RAB Prices Short'!$B:$B,'All Prices combined'!$D313,'RAB Prices Short'!$E:$E,'All Prices combined'!$G313),IF($B313="RAB Long",SUMIFS('RAB Prices Long'!W:W,'RAB Prices Long'!$B:$B,'All Prices combined'!$D313,'RAB Prices Long'!$E:$E,'All Prices combined'!$G313)))),2)</f>
        <v>42.09</v>
      </c>
      <c r="U313" s="2">
        <f>ROUND(IF($B313="Annuity",SUMIFS('Annuity Prices'!X:X,'Annuity Prices'!$B:$B,$D313,'Annuity Prices'!$E:$E,$G313),IF($B313="RAB Short",SUMIFS('RAB Prices Short'!X:X,'RAB Prices Short'!$B:$B,'All Prices combined'!$D313,'RAB Prices Short'!$E:$E,'All Prices combined'!$G313),IF($B313="RAB Long",SUMIFS('RAB Prices Long'!X:X,'RAB Prices Long'!$B:$B,'All Prices combined'!$D313,'RAB Prices Long'!$E:$E,'All Prices combined'!$G313)))),2)</f>
        <v>43</v>
      </c>
      <c r="V313" s="2">
        <f>ROUND(IF($B313="Annuity",SUMIFS('Annuity Prices'!Y:Y,'Annuity Prices'!$B:$B,$D313,'Annuity Prices'!$E:$E,$G313),IF($B313="RAB Short",SUMIFS('RAB Prices Short'!Y:Y,'RAB Prices Short'!$B:$B,'All Prices combined'!$D313,'RAB Prices Short'!$E:$E,'All Prices combined'!$G313),IF($B313="RAB Long",SUMIFS('RAB Prices Long'!Y:Y,'RAB Prices Long'!$B:$B,'All Prices combined'!$D313,'RAB Prices Long'!$E:$E,'All Prices combined'!$G313)))),2)</f>
        <v>44.08</v>
      </c>
      <c r="W313" s="2">
        <f>ROUND(IF($B313="Annuity",SUMIFS('Annuity Prices'!Z:Z,'Annuity Prices'!$B:$B,$D313,'Annuity Prices'!$E:$E,$G313),IF($B313="RAB Short",SUMIFS('RAB Prices Short'!Z:Z,'RAB Prices Short'!$B:$B,'All Prices combined'!$D313,'RAB Prices Short'!$E:$E,'All Prices combined'!$G313),IF($B313="RAB Long",SUMIFS('RAB Prices Long'!Z:Z,'RAB Prices Long'!$B:$B,'All Prices combined'!$D313,'RAB Prices Long'!$E:$E,'All Prices combined'!$G313)))),2)</f>
        <v>45.18</v>
      </c>
      <c r="X313" s="2">
        <f>ROUND(IF($B313="Annuity",SUMIFS('Annuity Prices'!AA:AA,'Annuity Prices'!$B:$B,$D313,'Annuity Prices'!$E:$E,$G313),IF($B313="RAB Short",SUMIFS('RAB Prices Short'!AA:AA,'RAB Prices Short'!$B:$B,'All Prices combined'!$D313,'RAB Prices Short'!$E:$E,'All Prices combined'!$G313),IF($B313="RAB Long",SUMIFS('RAB Prices Long'!AA:AA,'RAB Prices Long'!$B:$B,'All Prices combined'!$D313,'RAB Prices Long'!$E:$E,'All Prices combined'!$G313)))),2)</f>
        <v>46.31</v>
      </c>
      <c r="Y313" s="2">
        <f>ROUND(IF($B313="Annuity",SUMIFS('Annuity Prices'!AB:AB,'Annuity Prices'!$B:$B,$D313,'Annuity Prices'!$E:$E,$G313),IF($B313="RAB Short",SUMIFS('RAB Prices Short'!AB:AB,'RAB Prices Short'!$B:$B,'All Prices combined'!$D313,'RAB Prices Short'!$E:$E,'All Prices combined'!$G313),IF($B313="RAB Long",SUMIFS('RAB Prices Long'!AB:AB,'RAB Prices Long'!$B:$B,'All Prices combined'!$D313,'RAB Prices Long'!$E:$E,'All Prices combined'!$G313)))),2)</f>
        <v>47.32</v>
      </c>
      <c r="Z313" s="2">
        <f>ROUND(IF($B313="Annuity",SUMIFS('Annuity Prices'!AC:AC,'Annuity Prices'!$B:$B,$D313,'Annuity Prices'!$E:$E,$G313),IF($B313="RAB Short",SUMIFS('RAB Prices Short'!AC:AC,'RAB Prices Short'!$B:$B,'All Prices combined'!$D313,'RAB Prices Short'!$E:$E,'All Prices combined'!$G313),IF($B313="RAB Long",SUMIFS('RAB Prices Long'!AC:AC,'RAB Prices Long'!$B:$B,'All Prices combined'!$D313,'RAB Prices Long'!$E:$E,'All Prices combined'!$G313)))),2)</f>
        <v>48.5</v>
      </c>
      <c r="AA313" s="2">
        <f>ROUND(IF($B313="Annuity",SUMIFS('Annuity Prices'!AD:AD,'Annuity Prices'!$B:$B,$D313,'Annuity Prices'!$E:$E,$G313),IF($B313="RAB Short",SUMIFS('RAB Prices Short'!AD:AD,'RAB Prices Short'!$B:$B,'All Prices combined'!$D313,'RAB Prices Short'!$E:$E,'All Prices combined'!$G313),IF($B313="RAB Long",SUMIFS('RAB Prices Long'!AD:AD,'RAB Prices Long'!$B:$B,'All Prices combined'!$D313,'RAB Prices Long'!$E:$E,'All Prices combined'!$G313)))),2)</f>
        <v>49.72</v>
      </c>
      <c r="AB313" s="2">
        <f>ROUND(IF($B313="Annuity",SUMIFS('Annuity Prices'!AE:AE,'Annuity Prices'!$B:$B,$D313,'Annuity Prices'!$E:$E,$G313),IF($B313="RAB Short",SUMIFS('RAB Prices Short'!AE:AE,'RAB Prices Short'!$B:$B,'All Prices combined'!$D313,'RAB Prices Short'!$E:$E,'All Prices combined'!$G313),IF($B313="RAB Long",SUMIFS('RAB Prices Long'!AE:AE,'RAB Prices Long'!$B:$B,'All Prices combined'!$D313,'RAB Prices Long'!$E:$E,'All Prices combined'!$G313)))),2)</f>
        <v>50.96</v>
      </c>
      <c r="AC313" s="2">
        <f>ROUND(IF($B313="Annuity",SUMIFS('Annuity Prices'!AF:AF,'Annuity Prices'!$B:$B,$D313,'Annuity Prices'!$E:$E,$G313),IF($B313="RAB Short",SUMIFS('RAB Prices Short'!AF:AF,'RAB Prices Short'!$B:$B,'All Prices combined'!$D313,'RAB Prices Short'!$E:$E,'All Prices combined'!$G313),IF($B313="RAB Long",SUMIFS('RAB Prices Long'!AF:AF,'RAB Prices Long'!$B:$B,'All Prices combined'!$D313,'RAB Prices Long'!$E:$E,'All Prices combined'!$G313)))),2)</f>
        <v>52.07</v>
      </c>
      <c r="AD313" s="2">
        <f>ROUND(IF($B313="Annuity",SUMIFS('Annuity Prices'!AG:AG,'Annuity Prices'!$B:$B,$D313,'Annuity Prices'!$E:$E,$G313),IF($B313="RAB Short",SUMIFS('RAB Prices Short'!AG:AG,'RAB Prices Short'!$B:$B,'All Prices combined'!$D313,'RAB Prices Short'!$E:$E,'All Prices combined'!$G313),IF($B313="RAB Long",SUMIFS('RAB Prices Long'!AG:AG,'RAB Prices Long'!$B:$B,'All Prices combined'!$D313,'RAB Prices Long'!$E:$E,'All Prices combined'!$G313)))),2)</f>
        <v>53.37</v>
      </c>
      <c r="AE313" s="2">
        <f>ROUND(IF($B313="Annuity",SUMIFS('Annuity Prices'!AH:AH,'Annuity Prices'!$B:$B,$D313,'Annuity Prices'!$E:$E,$G313),IF($B313="RAB Short",SUMIFS('RAB Prices Short'!AH:AH,'RAB Prices Short'!$B:$B,'All Prices combined'!$D313,'RAB Prices Short'!$E:$E,'All Prices combined'!$G313),IF($B313="RAB Long",SUMIFS('RAB Prices Long'!AH:AH,'RAB Prices Long'!$B:$B,'All Prices combined'!$D313,'RAB Prices Long'!$E:$E,'All Prices combined'!$G313)))),2)</f>
        <v>54.71</v>
      </c>
      <c r="AF313" s="2">
        <f>ROUND(IF($B313="Annuity",SUMIFS('Annuity Prices'!AI:AI,'Annuity Prices'!$B:$B,$D313,'Annuity Prices'!$E:$E,$G313),IF($B313="RAB Short",SUMIFS('RAB Prices Short'!AI:AI,'RAB Prices Short'!$B:$B,'All Prices combined'!$D313,'RAB Prices Short'!$E:$E,'All Prices combined'!$G313),IF($B313="RAB Long",SUMIFS('RAB Prices Long'!AI:AI,'RAB Prices Long'!$B:$B,'All Prices combined'!$D313,'RAB Prices Long'!$E:$E,'All Prices combined'!$G313)))),2)</f>
        <v>56.07</v>
      </c>
      <c r="AG313" s="2">
        <f>ROUND(IF($B313="Annuity",SUMIFS('Annuity Prices'!AJ:AJ,'Annuity Prices'!$B:$B,$D313,'Annuity Prices'!$E:$E,$G313),IF($B313="RAB Short",SUMIFS('RAB Prices Short'!AJ:AJ,'RAB Prices Short'!$B:$B,'All Prices combined'!$D313,'RAB Prices Short'!$E:$E,'All Prices combined'!$G313),IF($B313="RAB Long",SUMIFS('RAB Prices Long'!AJ:AJ,'RAB Prices Long'!$B:$B,'All Prices combined'!$D313,'RAB Prices Long'!$E:$E,'All Prices combined'!$G313)))),2)</f>
        <v>57.3</v>
      </c>
      <c r="AH313" s="2">
        <f>ROUND(IF($B313="Annuity",SUMIFS('Annuity Prices'!AK:AK,'Annuity Prices'!$B:$B,$D313,'Annuity Prices'!$E:$E,$G313),IF($B313="RAB Short",SUMIFS('RAB Prices Short'!AK:AK,'RAB Prices Short'!$B:$B,'All Prices combined'!$D313,'RAB Prices Short'!$E:$E,'All Prices combined'!$G313),IF($B313="RAB Long",SUMIFS('RAB Prices Long'!AK:AK,'RAB Prices Long'!$B:$B,'All Prices combined'!$D313,'RAB Prices Long'!$E:$E,'All Prices combined'!$G313)))),2)</f>
        <v>58.73</v>
      </c>
      <c r="AI313" s="2">
        <f>ROUND(IF($B313="Annuity",SUMIFS('Annuity Prices'!AL:AL,'Annuity Prices'!$B:$B,$D313,'Annuity Prices'!$E:$E,$G313),IF($B313="RAB Short",SUMIFS('RAB Prices Short'!AL:AL,'RAB Prices Short'!$B:$B,'All Prices combined'!$D313,'RAB Prices Short'!$E:$E,'All Prices combined'!$G313),IF($B313="RAB Long",SUMIFS('RAB Prices Long'!AL:AL,'RAB Prices Long'!$B:$B,'All Prices combined'!$D313,'RAB Prices Long'!$E:$E,'All Prices combined'!$G313)))),2)</f>
        <v>60.2</v>
      </c>
      <c r="AJ313" s="2">
        <f>ROUND(IF($B313="Annuity",SUMIFS('Annuity Prices'!AM:AM,'Annuity Prices'!$B:$B,$D313,'Annuity Prices'!$E:$E,$G313),IF($B313="RAB Short",SUMIFS('RAB Prices Short'!AM:AM,'RAB Prices Short'!$B:$B,'All Prices combined'!$D313,'RAB Prices Short'!$E:$E,'All Prices combined'!$G313),IF($B313="RAB Long",SUMIFS('RAB Prices Long'!AM:AM,'RAB Prices Long'!$B:$B,'All Prices combined'!$D313,'RAB Prices Long'!$E:$E,'All Prices combined'!$G313)))),2)</f>
        <v>61.7</v>
      </c>
      <c r="AK313" s="2">
        <f>ROUND(IF($B313="Annuity",SUMIFS('Annuity Prices'!AN:AN,'Annuity Prices'!$B:$B,$D313,'Annuity Prices'!$E:$E,$G313),IF($B313="RAB Short",SUMIFS('RAB Prices Short'!AN:AN,'RAB Prices Short'!$B:$B,'All Prices combined'!$D313,'RAB Prices Short'!$E:$E,'All Prices combined'!$G313),IF($B313="RAB Long",SUMIFS('RAB Prices Long'!AN:AN,'RAB Prices Long'!$B:$B,'All Prices combined'!$D313,'RAB Prices Long'!$E:$E,'All Prices combined'!$G313)))),2)</f>
        <v>63.05</v>
      </c>
      <c r="AL313" s="2">
        <f>ROUND(IF($B313="Annuity",SUMIFS('Annuity Prices'!AO:AO,'Annuity Prices'!$B:$B,$D313,'Annuity Prices'!$E:$E,$G313),IF($B313="RAB Short",SUMIFS('RAB Prices Short'!AO:AO,'RAB Prices Short'!$B:$B,'All Prices combined'!$D313,'RAB Prices Short'!$E:$E,'All Prices combined'!$G313),IF($B313="RAB Long",SUMIFS('RAB Prices Long'!AO:AO,'RAB Prices Long'!$B:$B,'All Prices combined'!$D313,'RAB Prices Long'!$E:$E,'All Prices combined'!$G313)))),2)</f>
        <v>64.62</v>
      </c>
      <c r="AM313" s="2">
        <f>ROUND(IF($B313="Annuity",SUMIFS('Annuity Prices'!AP:AP,'Annuity Prices'!$B:$B,$D313,'Annuity Prices'!$E:$E,$G313),IF($B313="RAB Short",SUMIFS('RAB Prices Short'!AP:AP,'RAB Prices Short'!$B:$B,'All Prices combined'!$D313,'RAB Prices Short'!$E:$E,'All Prices combined'!$G313),IF($B313="RAB Long",SUMIFS('RAB Prices Long'!AP:AP,'RAB Prices Long'!$B:$B,'All Prices combined'!$D313,'RAB Prices Long'!$E:$E,'All Prices combined'!$G313)))),2)</f>
        <v>66.239999999999995</v>
      </c>
      <c r="AN313" s="2">
        <f>ROUND(IF($B313="Annuity",SUMIFS('Annuity Prices'!AQ:AQ,'Annuity Prices'!$B:$B,$D313,'Annuity Prices'!$E:$E,$G313),IF($B313="RAB Short",SUMIFS('RAB Prices Short'!AQ:AQ,'RAB Prices Short'!$B:$B,'All Prices combined'!$D313,'RAB Prices Short'!$E:$E,'All Prices combined'!$G313),IF($B313="RAB Long",SUMIFS('RAB Prices Long'!AQ:AQ,'RAB Prices Long'!$B:$B,'All Prices combined'!$D313,'RAB Prices Long'!$E:$E,'All Prices combined'!$G313)))),2)</f>
        <v>67.900000000000006</v>
      </c>
      <c r="AO313" s="2">
        <f>ROUND(IF($B313="Annuity",SUMIFS('Annuity Prices'!AR:AR,'Annuity Prices'!$B:$B,$D313,'Annuity Prices'!$E:$E,$G313),IF($B313="RAB Short",SUMIFS('RAB Prices Short'!AR:AR,'RAB Prices Short'!$B:$B,'All Prices combined'!$D313,'RAB Prices Short'!$E:$E,'All Prices combined'!$G313),IF($B313="RAB Long",SUMIFS('RAB Prices Long'!AR:AR,'RAB Prices Long'!$B:$B,'All Prices combined'!$D313,'RAB Prices Long'!$E:$E,'All Prices combined'!$G313)))),2)</f>
        <v>0</v>
      </c>
      <c r="AP313" s="2">
        <f>ROUND(IF($B313="Annuity",SUMIFS('Annuity Prices'!AS:AS,'Annuity Prices'!$B:$B,$D313,'Annuity Prices'!$E:$E,$G313),IF($B313="RAB Short",SUMIFS('RAB Prices Short'!AS:AS,'RAB Prices Short'!$B:$B,'All Prices combined'!$D313,'RAB Prices Short'!$E:$E,'All Prices combined'!$G313),IF($B313="RAB Long",SUMIFS('RAB Prices Long'!AS:AS,'RAB Prices Long'!$B:$B,'All Prices combined'!$D313,'RAB Prices Long'!$E:$E,'All Prices combined'!$G313)))),2)</f>
        <v>0</v>
      </c>
      <c r="AQ313" s="2">
        <f>ROUND(IF($B313="Annuity",SUMIFS('Annuity Prices'!AT:AT,'Annuity Prices'!$B:$B,$D313,'Annuity Prices'!$E:$E,$G313),IF($B313="RAB Short",SUMIFS('RAB Prices Short'!AT:AT,'RAB Prices Short'!$B:$B,'All Prices combined'!$D313,'RAB Prices Short'!$E:$E,'All Prices combined'!$G313),IF($B313="RAB Long",SUMIFS('RAB Prices Long'!AT:AT,'RAB Prices Long'!$B:$B,'All Prices combined'!$D313,'RAB Prices Long'!$E:$E,'All Prices combined'!$G313)))),2)</f>
        <v>20.260000000000002</v>
      </c>
      <c r="AR313" s="2">
        <f>ROUND(IF($B313="Annuity",SUMIFS('Annuity Prices'!AU:AU,'Annuity Prices'!$B:$B,$D313,'Annuity Prices'!$E:$E,$G313),IF($B313="RAB Short",SUMIFS('RAB Prices Short'!AU:AU,'RAB Prices Short'!$B:$B,'All Prices combined'!$D313,'RAB Prices Short'!$E:$E,'All Prices combined'!$G313),IF($B313="RAB Long",SUMIFS('RAB Prices Long'!AU:AU,'RAB Prices Long'!$B:$B,'All Prices combined'!$D313,'RAB Prices Long'!$E:$E,'All Prices combined'!$G313)))),2)</f>
        <v>23.2</v>
      </c>
      <c r="AS313" s="2">
        <f>ROUND(IF($B313="Annuity",SUMIFS('Annuity Prices'!AV:AV,'Annuity Prices'!$B:$B,$D313,'Annuity Prices'!$E:$E,$G313),IF($B313="RAB Short",SUMIFS('RAB Prices Short'!AV:AV,'RAB Prices Short'!$B:$B,'All Prices combined'!$D313,'RAB Prices Short'!$E:$E,'All Prices combined'!$G313),IF($B313="RAB Long",SUMIFS('RAB Prices Long'!AV:AV,'RAB Prices Long'!$B:$B,'All Prices combined'!$D313,'RAB Prices Long'!$E:$E,'All Prices combined'!$G313)))),2)</f>
        <v>26.71</v>
      </c>
      <c r="AT313" s="2">
        <f>ROUND(IF($B313="Annuity",SUMIFS('Annuity Prices'!AW:AW,'Annuity Prices'!$B:$B,$D313,'Annuity Prices'!$E:$E,$G313),IF($B313="RAB Short",SUMIFS('RAB Prices Short'!AW:AW,'RAB Prices Short'!$B:$B,'All Prices combined'!$D313,'RAB Prices Short'!$E:$E,'All Prices combined'!$G313),IF($B313="RAB Long",SUMIFS('RAB Prices Long'!AW:AW,'RAB Prices Long'!$B:$B,'All Prices combined'!$D313,'RAB Prices Long'!$E:$E,'All Prices combined'!$G313)))),2)</f>
        <v>30.29</v>
      </c>
      <c r="AU313" s="2">
        <f>ROUND(IF($B313="Annuity",SUMIFS('Annuity Prices'!AX:AX,'Annuity Prices'!$B:$B,$D313,'Annuity Prices'!$E:$E,$G313),IF($B313="RAB Short",SUMIFS('RAB Prices Short'!AX:AX,'RAB Prices Short'!$B:$B,'All Prices combined'!$D313,'RAB Prices Short'!$E:$E,'All Prices combined'!$G313),IF($B313="RAB Long",SUMIFS('RAB Prices Long'!AX:AX,'RAB Prices Long'!$B:$B,'All Prices combined'!$D313,'RAB Prices Long'!$E:$E,'All Prices combined'!$G313)))),2)</f>
        <v>34.26</v>
      </c>
      <c r="AV313" s="2">
        <f>ROUND(IF($B313="Annuity",SUMIFS('Annuity Prices'!AY:AY,'Annuity Prices'!$B:$B,$D313,'Annuity Prices'!$E:$E,$G313),IF($B313="RAB Short",SUMIFS('RAB Prices Short'!AY:AY,'RAB Prices Short'!$B:$B,'All Prices combined'!$D313,'RAB Prices Short'!$E:$E,'All Prices combined'!$G313),IF($B313="RAB Long",SUMIFS('RAB Prices Long'!AY:AY,'RAB Prices Long'!$B:$B,'All Prices combined'!$D313,'RAB Prices Long'!$E:$E,'All Prices combined'!$G313)))),2)</f>
        <v>37.32</v>
      </c>
      <c r="AW313" s="2">
        <f>ROUND(IF($B313="Annuity",SUMIFS('Annuity Prices'!AZ:AZ,'Annuity Prices'!$B:$B,$D313,'Annuity Prices'!$E:$E,$G313),IF($B313="RAB Short",SUMIFS('RAB Prices Short'!AZ:AZ,'RAB Prices Short'!$B:$B,'All Prices combined'!$D313,'RAB Prices Short'!$E:$E,'All Prices combined'!$G313),IF($B313="RAB Long",SUMIFS('RAB Prices Long'!AZ:AZ,'RAB Prices Long'!$B:$B,'All Prices combined'!$D313,'RAB Prices Long'!$E:$E,'All Prices combined'!$G313)))),2)</f>
        <v>38.25</v>
      </c>
      <c r="AX313" s="2">
        <f>ROUND(IF($B313="Annuity",SUMIFS('Annuity Prices'!BA:BA,'Annuity Prices'!$B:$B,$D313,'Annuity Prices'!$E:$E,$G313),IF($B313="RAB Short",SUMIFS('RAB Prices Short'!BA:BA,'RAB Prices Short'!$B:$B,'All Prices combined'!$D313,'RAB Prices Short'!$E:$E,'All Prices combined'!$G313),IF($B313="RAB Long",SUMIFS('RAB Prices Long'!BA:BA,'RAB Prices Long'!$B:$B,'All Prices combined'!$D313,'RAB Prices Long'!$E:$E,'All Prices combined'!$G313)))),2)</f>
        <v>39.08</v>
      </c>
      <c r="AY313" s="2">
        <f>ROUND(IF($B313="Annuity",SUMIFS('Annuity Prices'!BB:BB,'Annuity Prices'!$B:$B,$D313,'Annuity Prices'!$E:$E,$G313),IF($B313="RAB Short",SUMIFS('RAB Prices Short'!BB:BB,'RAB Prices Short'!$B:$B,'All Prices combined'!$D313,'RAB Prices Short'!$E:$E,'All Prices combined'!$G313),IF($B313="RAB Long",SUMIFS('RAB Prices Long'!BB:BB,'RAB Prices Long'!$B:$B,'All Prices combined'!$D313,'RAB Prices Long'!$E:$E,'All Prices combined'!$G313)))),2)</f>
        <v>40.06</v>
      </c>
      <c r="AZ313" s="2">
        <f>ROUND(IF($B313="Annuity",SUMIFS('Annuity Prices'!BC:BC,'Annuity Prices'!$B:$B,$D313,'Annuity Prices'!$E:$E,$G313),IF($B313="RAB Short",SUMIFS('RAB Prices Short'!BC:BC,'RAB Prices Short'!$B:$B,'All Prices combined'!$D313,'RAB Prices Short'!$E:$E,'All Prices combined'!$G313),IF($B313="RAB Long",SUMIFS('RAB Prices Long'!BC:BC,'RAB Prices Long'!$B:$B,'All Prices combined'!$D313,'RAB Prices Long'!$E:$E,'All Prices combined'!$G313)))),2)</f>
        <v>41.06</v>
      </c>
      <c r="BA313" s="2">
        <f>ROUND(IF($B313="Annuity",SUMIFS('Annuity Prices'!BD:BD,'Annuity Prices'!$B:$B,$D313,'Annuity Prices'!$E:$E,$G313),IF($B313="RAB Short",SUMIFS('RAB Prices Short'!BD:BD,'RAB Prices Short'!$B:$B,'All Prices combined'!$D313,'RAB Prices Short'!$E:$E,'All Prices combined'!$G313),IF($B313="RAB Long",SUMIFS('RAB Prices Long'!BD:BD,'RAB Prices Long'!$B:$B,'All Prices combined'!$D313,'RAB Prices Long'!$E:$E,'All Prices combined'!$G313)))),2)</f>
        <v>42.09</v>
      </c>
      <c r="BB313" s="2">
        <f>ROUND(IF($B313="Annuity",SUMIFS('Annuity Prices'!BE:BE,'Annuity Prices'!$B:$B,$D313,'Annuity Prices'!$E:$E,$G313),IF($B313="RAB Short",SUMIFS('RAB Prices Short'!BE:BE,'RAB Prices Short'!$B:$B,'All Prices combined'!$D313,'RAB Prices Short'!$E:$E,'All Prices combined'!$G313),IF($B313="RAB Long",SUMIFS('RAB Prices Long'!BE:BE,'RAB Prices Long'!$B:$B,'All Prices combined'!$D313,'RAB Prices Long'!$E:$E,'All Prices combined'!$G313)))),2)</f>
        <v>43</v>
      </c>
      <c r="BC313" s="2">
        <f>ROUND(IF($B313="Annuity",SUMIFS('Annuity Prices'!BF:BF,'Annuity Prices'!$B:$B,$D313,'Annuity Prices'!$E:$E,$G313),IF($B313="RAB Short",SUMIFS('RAB Prices Short'!BF:BF,'RAB Prices Short'!$B:$B,'All Prices combined'!$D313,'RAB Prices Short'!$E:$E,'All Prices combined'!$G313),IF($B313="RAB Long",SUMIFS('RAB Prices Long'!BF:BF,'RAB Prices Long'!$B:$B,'All Prices combined'!$D313,'RAB Prices Long'!$E:$E,'All Prices combined'!$G313)))),2)</f>
        <v>44.08</v>
      </c>
      <c r="BD313" s="2">
        <f>ROUND(IF($B313="Annuity",SUMIFS('Annuity Prices'!BG:BG,'Annuity Prices'!$B:$B,$D313,'Annuity Prices'!$E:$E,$G313),IF($B313="RAB Short",SUMIFS('RAB Prices Short'!BG:BG,'RAB Prices Short'!$B:$B,'All Prices combined'!$D313,'RAB Prices Short'!$E:$E,'All Prices combined'!$G313),IF($B313="RAB Long",SUMIFS('RAB Prices Long'!BG:BG,'RAB Prices Long'!$B:$B,'All Prices combined'!$D313,'RAB Prices Long'!$E:$E,'All Prices combined'!$G313)))),2)</f>
        <v>45.18</v>
      </c>
      <c r="BE313" s="2">
        <f>ROUND(IF($B313="Annuity",SUMIFS('Annuity Prices'!BH:BH,'Annuity Prices'!$B:$B,$D313,'Annuity Prices'!$E:$E,$G313),IF($B313="RAB Short",SUMIFS('RAB Prices Short'!BH:BH,'RAB Prices Short'!$B:$B,'All Prices combined'!$D313,'RAB Prices Short'!$E:$E,'All Prices combined'!$G313),IF($B313="RAB Long",SUMIFS('RAB Prices Long'!BH:BH,'RAB Prices Long'!$B:$B,'All Prices combined'!$D313,'RAB Prices Long'!$E:$E,'All Prices combined'!$G313)))),2)</f>
        <v>46.31</v>
      </c>
      <c r="BF313" s="2">
        <f>ROUND(IF($B313="Annuity",SUMIFS('Annuity Prices'!BI:BI,'Annuity Prices'!$B:$B,$D313,'Annuity Prices'!$E:$E,$G313),IF($B313="RAB Short",SUMIFS('RAB Prices Short'!BI:BI,'RAB Prices Short'!$B:$B,'All Prices combined'!$D313,'RAB Prices Short'!$E:$E,'All Prices combined'!$G313),IF($B313="RAB Long",SUMIFS('RAB Prices Long'!BI:BI,'RAB Prices Long'!$B:$B,'All Prices combined'!$D313,'RAB Prices Long'!$E:$E,'All Prices combined'!$G313)))),2)</f>
        <v>47.32</v>
      </c>
      <c r="BG313" s="2">
        <f>ROUND(IF($B313="Annuity",SUMIFS('Annuity Prices'!BJ:BJ,'Annuity Prices'!$B:$B,$D313,'Annuity Prices'!$E:$E,$G313),IF($B313="RAB Short",SUMIFS('RAB Prices Short'!BJ:BJ,'RAB Prices Short'!$B:$B,'All Prices combined'!$D313,'RAB Prices Short'!$E:$E,'All Prices combined'!$G313),IF($B313="RAB Long",SUMIFS('RAB Prices Long'!BJ:BJ,'RAB Prices Long'!$B:$B,'All Prices combined'!$D313,'RAB Prices Long'!$E:$E,'All Prices combined'!$G313)))),2)</f>
        <v>48.5</v>
      </c>
      <c r="BH313" s="2">
        <f>ROUND(IF($B313="Annuity",SUMIFS('Annuity Prices'!BK:BK,'Annuity Prices'!$B:$B,$D313,'Annuity Prices'!$E:$E,$G313),IF($B313="RAB Short",SUMIFS('RAB Prices Short'!BK:BK,'RAB Prices Short'!$B:$B,'All Prices combined'!$D313,'RAB Prices Short'!$E:$E,'All Prices combined'!$G313),IF($B313="RAB Long",SUMIFS('RAB Prices Long'!BK:BK,'RAB Prices Long'!$B:$B,'All Prices combined'!$D313,'RAB Prices Long'!$E:$E,'All Prices combined'!$G313)))),2)</f>
        <v>49.72</v>
      </c>
      <c r="BI313" s="2">
        <f>ROUND(IF($B313="Annuity",SUMIFS('Annuity Prices'!BL:BL,'Annuity Prices'!$B:$B,$D313,'Annuity Prices'!$E:$E,$G313),IF($B313="RAB Short",SUMIFS('RAB Prices Short'!BL:BL,'RAB Prices Short'!$B:$B,'All Prices combined'!$D313,'RAB Prices Short'!$E:$E,'All Prices combined'!$G313),IF($B313="RAB Long",SUMIFS('RAB Prices Long'!BL:BL,'RAB Prices Long'!$B:$B,'All Prices combined'!$D313,'RAB Prices Long'!$E:$E,'All Prices combined'!$G313)))),2)</f>
        <v>50.96</v>
      </c>
      <c r="BJ313" s="2">
        <f>ROUND(IF($B313="Annuity",SUMIFS('Annuity Prices'!BM:BM,'Annuity Prices'!$B:$B,$D313,'Annuity Prices'!$E:$E,$G313),IF($B313="RAB Short",SUMIFS('RAB Prices Short'!BM:BM,'RAB Prices Short'!$B:$B,'All Prices combined'!$D313,'RAB Prices Short'!$E:$E,'All Prices combined'!$G313),IF($B313="RAB Long",SUMIFS('RAB Prices Long'!BM:BM,'RAB Prices Long'!$B:$B,'All Prices combined'!$D313,'RAB Prices Long'!$E:$E,'All Prices combined'!$G313)))),2)</f>
        <v>52.07</v>
      </c>
      <c r="BK313" s="2">
        <f>ROUND(IF($B313="Annuity",SUMIFS('Annuity Prices'!BN:BN,'Annuity Prices'!$B:$B,$D313,'Annuity Prices'!$E:$E,$G313),IF($B313="RAB Short",SUMIFS('RAB Prices Short'!BN:BN,'RAB Prices Short'!$B:$B,'All Prices combined'!$D313,'RAB Prices Short'!$E:$E,'All Prices combined'!$G313),IF($B313="RAB Long",SUMIFS('RAB Prices Long'!BN:BN,'RAB Prices Long'!$B:$B,'All Prices combined'!$D313,'RAB Prices Long'!$E:$E,'All Prices combined'!$G313)))),2)</f>
        <v>53.37</v>
      </c>
      <c r="BL313" s="2">
        <f>ROUND(IF($B313="Annuity",SUMIFS('Annuity Prices'!BO:BO,'Annuity Prices'!$B:$B,$D313,'Annuity Prices'!$E:$E,$G313),IF($B313="RAB Short",SUMIFS('RAB Prices Short'!BO:BO,'RAB Prices Short'!$B:$B,'All Prices combined'!$D313,'RAB Prices Short'!$E:$E,'All Prices combined'!$G313),IF($B313="RAB Long",SUMIFS('RAB Prices Long'!BO:BO,'RAB Prices Long'!$B:$B,'All Prices combined'!$D313,'RAB Prices Long'!$E:$E,'All Prices combined'!$G313)))),2)</f>
        <v>54.71</v>
      </c>
      <c r="BM313" s="2">
        <f>ROUND(IF($B313="Annuity",SUMIFS('Annuity Prices'!BP:BP,'Annuity Prices'!$B:$B,$D313,'Annuity Prices'!$E:$E,$G313),IF($B313="RAB Short",SUMIFS('RAB Prices Short'!BP:BP,'RAB Prices Short'!$B:$B,'All Prices combined'!$D313,'RAB Prices Short'!$E:$E,'All Prices combined'!$G313),IF($B313="RAB Long",SUMIFS('RAB Prices Long'!BP:BP,'RAB Prices Long'!$B:$B,'All Prices combined'!$D313,'RAB Prices Long'!$E:$E,'All Prices combined'!$G313)))),2)</f>
        <v>56.07</v>
      </c>
      <c r="BN313" s="2">
        <f>ROUND(IF($B313="Annuity",SUMIFS('Annuity Prices'!BQ:BQ,'Annuity Prices'!$B:$B,$D313,'Annuity Prices'!$E:$E,$G313),IF($B313="RAB Short",SUMIFS('RAB Prices Short'!BQ:BQ,'RAB Prices Short'!$B:$B,'All Prices combined'!$D313,'RAB Prices Short'!$E:$E,'All Prices combined'!$G313),IF($B313="RAB Long",SUMIFS('RAB Prices Long'!BQ:BQ,'RAB Prices Long'!$B:$B,'All Prices combined'!$D313,'RAB Prices Long'!$E:$E,'All Prices combined'!$G313)))),2)</f>
        <v>57.3</v>
      </c>
      <c r="BO313" s="2">
        <f>ROUND(IF($B313="Annuity",SUMIFS('Annuity Prices'!BR:BR,'Annuity Prices'!$B:$B,$D313,'Annuity Prices'!$E:$E,$G313),IF($B313="RAB Short",SUMIFS('RAB Prices Short'!BR:BR,'RAB Prices Short'!$B:$B,'All Prices combined'!$D313,'RAB Prices Short'!$E:$E,'All Prices combined'!$G313),IF($B313="RAB Long",SUMIFS('RAB Prices Long'!BR:BR,'RAB Prices Long'!$B:$B,'All Prices combined'!$D313,'RAB Prices Long'!$E:$E,'All Prices combined'!$G313)))),2)</f>
        <v>58.73</v>
      </c>
      <c r="BP313" s="2">
        <f>ROUND(IF($B313="Annuity",SUMIFS('Annuity Prices'!BS:BS,'Annuity Prices'!$B:$B,$D313,'Annuity Prices'!$E:$E,$G313),IF($B313="RAB Short",SUMIFS('RAB Prices Short'!BS:BS,'RAB Prices Short'!$B:$B,'All Prices combined'!$D313,'RAB Prices Short'!$E:$E,'All Prices combined'!$G313),IF($B313="RAB Long",SUMIFS('RAB Prices Long'!BS:BS,'RAB Prices Long'!$B:$B,'All Prices combined'!$D313,'RAB Prices Long'!$E:$E,'All Prices combined'!$G313)))),2)</f>
        <v>60.2</v>
      </c>
      <c r="BQ313" s="2">
        <f>ROUND(IF($B313="Annuity",SUMIFS('Annuity Prices'!BT:BT,'Annuity Prices'!$B:$B,$D313,'Annuity Prices'!$E:$E,$G313),IF($B313="RAB Short",SUMIFS('RAB Prices Short'!BT:BT,'RAB Prices Short'!$B:$B,'All Prices combined'!$D313,'RAB Prices Short'!$E:$E,'All Prices combined'!$G313),IF($B313="RAB Long",SUMIFS('RAB Prices Long'!BT:BT,'RAB Prices Long'!$B:$B,'All Prices combined'!$D313,'RAB Prices Long'!$E:$E,'All Prices combined'!$G313)))),2)</f>
        <v>61.7</v>
      </c>
      <c r="BR313" s="2">
        <f>ROUND(IF($B313="Annuity",SUMIFS('Annuity Prices'!BU:BU,'Annuity Prices'!$B:$B,$D313,'Annuity Prices'!$E:$E,$G313),IF($B313="RAB Short",SUMIFS('RAB Prices Short'!BU:BU,'RAB Prices Short'!$B:$B,'All Prices combined'!$D313,'RAB Prices Short'!$E:$E,'All Prices combined'!$G313),IF($B313="RAB Long",SUMIFS('RAB Prices Long'!BU:BU,'RAB Prices Long'!$B:$B,'All Prices combined'!$D313,'RAB Prices Long'!$E:$E,'All Prices combined'!$G313)))),2)</f>
        <v>63.05</v>
      </c>
      <c r="BS313" s="2">
        <f>ROUND(IF($B313="Annuity",SUMIFS('Annuity Prices'!BV:BV,'Annuity Prices'!$B:$B,$D313,'Annuity Prices'!$E:$E,$G313),IF($B313="RAB Short",SUMIFS('RAB Prices Short'!BV:BV,'RAB Prices Short'!$B:$B,'All Prices combined'!$D313,'RAB Prices Short'!$E:$E,'All Prices combined'!$G313),IF($B313="RAB Long",SUMIFS('RAB Prices Long'!BV:BV,'RAB Prices Long'!$B:$B,'All Prices combined'!$D313,'RAB Prices Long'!$E:$E,'All Prices combined'!$G313)))),2)</f>
        <v>64.62</v>
      </c>
      <c r="BT313" s="2">
        <f>ROUND(IF($B313="Annuity",SUMIFS('Annuity Prices'!BW:BW,'Annuity Prices'!$B:$B,$D313,'Annuity Prices'!$E:$E,$G313),IF($B313="RAB Short",SUMIFS('RAB Prices Short'!BW:BW,'RAB Prices Short'!$B:$B,'All Prices combined'!$D313,'RAB Prices Short'!$E:$E,'All Prices combined'!$G313),IF($B313="RAB Long",SUMIFS('RAB Prices Long'!BW:BW,'RAB Prices Long'!$B:$B,'All Prices combined'!$D313,'RAB Prices Long'!$E:$E,'All Prices combined'!$G313)))),2)</f>
        <v>66.239999999999995</v>
      </c>
      <c r="BU313" s="2">
        <f>ROUND(IF($B313="Annuity",SUMIFS('Annuity Prices'!BX:BX,'Annuity Prices'!$B:$B,$D313,'Annuity Prices'!$E:$E,$G313),IF($B313="RAB Short",SUMIFS('RAB Prices Short'!BX:BX,'RAB Prices Short'!$B:$B,'All Prices combined'!$D313,'RAB Prices Short'!$E:$E,'All Prices combined'!$G313),IF($B313="RAB Long",SUMIFS('RAB Prices Long'!BX:BX,'RAB Prices Long'!$B:$B,'All Prices combined'!$D313,'RAB Prices Long'!$E:$E,'All Prices combined'!$G313)))),2)</f>
        <v>67.900000000000006</v>
      </c>
    </row>
    <row r="314" spans="2:73" x14ac:dyDescent="0.25">
      <c r="B314" t="s">
        <v>44</v>
      </c>
      <c r="C314">
        <v>22</v>
      </c>
      <c r="E314" t="s">
        <v>193</v>
      </c>
      <c r="F314" t="s">
        <v>197</v>
      </c>
      <c r="G314" t="s">
        <v>198</v>
      </c>
      <c r="I314" s="2">
        <f>ROUND(IF($B314="Annuity",SUMIFS('Annuity Prices'!L:L,'Annuity Prices'!$B:$B,$D314,'Annuity Prices'!$E:$E,$G314),IF($B314="RAB Short",SUMIFS('RAB Prices Short'!L:L,'RAB Prices Short'!$B:$B,'All Prices combined'!$D314,'RAB Prices Short'!$E:$E,'All Prices combined'!$G314),IF($B314="RAB Long",SUMIFS('RAB Prices Long'!L:L,'RAB Prices Long'!$B:$B,'All Prices combined'!$D314,'RAB Prices Long'!$E:$E,'All Prices combined'!$G314)))),2)</f>
        <v>0</v>
      </c>
      <c r="J314" s="2">
        <f>ROUND(IF($B314="Annuity",SUMIFS('Annuity Prices'!M:M,'Annuity Prices'!$B:$B,$D314,'Annuity Prices'!$E:$E,$G314),IF($B314="RAB Short",SUMIFS('RAB Prices Short'!M:M,'RAB Prices Short'!$B:$B,'All Prices combined'!$D314,'RAB Prices Short'!$E:$E,'All Prices combined'!$G314),IF($B314="RAB Long",SUMIFS('RAB Prices Long'!M:M,'RAB Prices Long'!$B:$B,'All Prices combined'!$D314,'RAB Prices Long'!$E:$E,'All Prices combined'!$G314)))),2)</f>
        <v>0</v>
      </c>
      <c r="K314" s="2">
        <f>ROUND(IF($B314="Annuity",SUMIFS('Annuity Prices'!N:N,'Annuity Prices'!$B:$B,$D314,'Annuity Prices'!$E:$E,$G314),IF($B314="RAB Short",SUMIFS('RAB Prices Short'!N:N,'RAB Prices Short'!$B:$B,'All Prices combined'!$D314,'RAB Prices Short'!$E:$E,'All Prices combined'!$G314),IF($B314="RAB Long",SUMIFS('RAB Prices Long'!N:N,'RAB Prices Long'!$B:$B,'All Prices combined'!$D314,'RAB Prices Long'!$E:$E,'All Prices combined'!$G314)))),2)</f>
        <v>0</v>
      </c>
      <c r="L314" s="2">
        <f>ROUND(IF($B314="Annuity",SUMIFS('Annuity Prices'!O:O,'Annuity Prices'!$B:$B,$D314,'Annuity Prices'!$E:$E,$G314),IF($B314="RAB Short",SUMIFS('RAB Prices Short'!O:O,'RAB Prices Short'!$B:$B,'All Prices combined'!$D314,'RAB Prices Short'!$E:$E,'All Prices combined'!$G314),IF($B314="RAB Long",SUMIFS('RAB Prices Long'!O:O,'RAB Prices Long'!$B:$B,'All Prices combined'!$D314,'RAB Prices Long'!$E:$E,'All Prices combined'!$G314)))),2)</f>
        <v>0</v>
      </c>
      <c r="M314" s="2">
        <f>ROUND(IF($B314="Annuity",SUMIFS('Annuity Prices'!P:P,'Annuity Prices'!$B:$B,$D314,'Annuity Prices'!$E:$E,$G314),IF($B314="RAB Short",SUMIFS('RAB Prices Short'!P:P,'RAB Prices Short'!$B:$B,'All Prices combined'!$D314,'RAB Prices Short'!$E:$E,'All Prices combined'!$G314),IF($B314="RAB Long",SUMIFS('RAB Prices Long'!P:P,'RAB Prices Long'!$B:$B,'All Prices combined'!$D314,'RAB Prices Long'!$E:$E,'All Prices combined'!$G314)))),2)</f>
        <v>0</v>
      </c>
      <c r="N314" s="2">
        <f>ROUND(IF($B314="Annuity",SUMIFS('Annuity Prices'!Q:Q,'Annuity Prices'!$B:$B,$D314,'Annuity Prices'!$E:$E,$G314),IF($B314="RAB Short",SUMIFS('RAB Prices Short'!Q:Q,'RAB Prices Short'!$B:$B,'All Prices combined'!$D314,'RAB Prices Short'!$E:$E,'All Prices combined'!$G314),IF($B314="RAB Long",SUMIFS('RAB Prices Long'!Q:Q,'RAB Prices Long'!$B:$B,'All Prices combined'!$D314,'RAB Prices Long'!$E:$E,'All Prices combined'!$G314)))),2)</f>
        <v>0</v>
      </c>
      <c r="O314" s="2">
        <f>ROUND(IF($B314="Annuity",SUMIFS('Annuity Prices'!R:R,'Annuity Prices'!$B:$B,$D314,'Annuity Prices'!$E:$E,$G314),IF($B314="RAB Short",SUMIFS('RAB Prices Short'!R:R,'RAB Prices Short'!$B:$B,'All Prices combined'!$D314,'RAB Prices Short'!$E:$E,'All Prices combined'!$G314),IF($B314="RAB Long",SUMIFS('RAB Prices Long'!R:R,'RAB Prices Long'!$B:$B,'All Prices combined'!$D314,'RAB Prices Long'!$E:$E,'All Prices combined'!$G314)))),2)</f>
        <v>0</v>
      </c>
      <c r="P314" s="2">
        <f>ROUND(IF($B314="Annuity",SUMIFS('Annuity Prices'!S:S,'Annuity Prices'!$B:$B,$D314,'Annuity Prices'!$E:$E,$G314),IF($B314="RAB Short",SUMIFS('RAB Prices Short'!S:S,'RAB Prices Short'!$B:$B,'All Prices combined'!$D314,'RAB Prices Short'!$E:$E,'All Prices combined'!$G314),IF($B314="RAB Long",SUMIFS('RAB Prices Long'!S:S,'RAB Prices Long'!$B:$B,'All Prices combined'!$D314,'RAB Prices Long'!$E:$E,'All Prices combined'!$G314)))),2)</f>
        <v>0</v>
      </c>
      <c r="Q314" s="2">
        <f>ROUND(IF($B314="Annuity",SUMIFS('Annuity Prices'!T:T,'Annuity Prices'!$B:$B,$D314,'Annuity Prices'!$E:$E,$G314),IF($B314="RAB Short",SUMIFS('RAB Prices Short'!T:T,'RAB Prices Short'!$B:$B,'All Prices combined'!$D314,'RAB Prices Short'!$E:$E,'All Prices combined'!$G314),IF($B314="RAB Long",SUMIFS('RAB Prices Long'!T:T,'RAB Prices Long'!$B:$B,'All Prices combined'!$D314,'RAB Prices Long'!$E:$E,'All Prices combined'!$G314)))),2)</f>
        <v>0</v>
      </c>
      <c r="R314" s="2">
        <f>ROUND(IF($B314="Annuity",SUMIFS('Annuity Prices'!U:U,'Annuity Prices'!$B:$B,$D314,'Annuity Prices'!$E:$E,$G314),IF($B314="RAB Short",SUMIFS('RAB Prices Short'!U:U,'RAB Prices Short'!$B:$B,'All Prices combined'!$D314,'RAB Prices Short'!$E:$E,'All Prices combined'!$G314),IF($B314="RAB Long",SUMIFS('RAB Prices Long'!U:U,'RAB Prices Long'!$B:$B,'All Prices combined'!$D314,'RAB Prices Long'!$E:$E,'All Prices combined'!$G314)))),2)</f>
        <v>0</v>
      </c>
      <c r="S314" s="2">
        <f>ROUND(IF($B314="Annuity",SUMIFS('Annuity Prices'!V:V,'Annuity Prices'!$B:$B,$D314,'Annuity Prices'!$E:$E,$G314),IF($B314="RAB Short",SUMIFS('RAB Prices Short'!V:V,'RAB Prices Short'!$B:$B,'All Prices combined'!$D314,'RAB Prices Short'!$E:$E,'All Prices combined'!$G314),IF($B314="RAB Long",SUMIFS('RAB Prices Long'!V:V,'RAB Prices Long'!$B:$B,'All Prices combined'!$D314,'RAB Prices Long'!$E:$E,'All Prices combined'!$G314)))),2)</f>
        <v>0</v>
      </c>
      <c r="T314" s="2">
        <f>ROUND(IF($B314="Annuity",SUMIFS('Annuity Prices'!W:W,'Annuity Prices'!$B:$B,$D314,'Annuity Prices'!$E:$E,$G314),IF($B314="RAB Short",SUMIFS('RAB Prices Short'!W:W,'RAB Prices Short'!$B:$B,'All Prices combined'!$D314,'RAB Prices Short'!$E:$E,'All Prices combined'!$G314),IF($B314="RAB Long",SUMIFS('RAB Prices Long'!W:W,'RAB Prices Long'!$B:$B,'All Prices combined'!$D314,'RAB Prices Long'!$E:$E,'All Prices combined'!$G314)))),2)</f>
        <v>0</v>
      </c>
      <c r="U314" s="2">
        <f>ROUND(IF($B314="Annuity",SUMIFS('Annuity Prices'!X:X,'Annuity Prices'!$B:$B,$D314,'Annuity Prices'!$E:$E,$G314),IF($B314="RAB Short",SUMIFS('RAB Prices Short'!X:X,'RAB Prices Short'!$B:$B,'All Prices combined'!$D314,'RAB Prices Short'!$E:$E,'All Prices combined'!$G314),IF($B314="RAB Long",SUMIFS('RAB Prices Long'!X:X,'RAB Prices Long'!$B:$B,'All Prices combined'!$D314,'RAB Prices Long'!$E:$E,'All Prices combined'!$G314)))),2)</f>
        <v>0</v>
      </c>
      <c r="V314" s="2">
        <f>ROUND(IF($B314="Annuity",SUMIFS('Annuity Prices'!Y:Y,'Annuity Prices'!$B:$B,$D314,'Annuity Prices'!$E:$E,$G314),IF($B314="RAB Short",SUMIFS('RAB Prices Short'!Y:Y,'RAB Prices Short'!$B:$B,'All Prices combined'!$D314,'RAB Prices Short'!$E:$E,'All Prices combined'!$G314),IF($B314="RAB Long",SUMIFS('RAB Prices Long'!Y:Y,'RAB Prices Long'!$B:$B,'All Prices combined'!$D314,'RAB Prices Long'!$E:$E,'All Prices combined'!$G314)))),2)</f>
        <v>0</v>
      </c>
      <c r="W314" s="2">
        <f>ROUND(IF($B314="Annuity",SUMIFS('Annuity Prices'!Z:Z,'Annuity Prices'!$B:$B,$D314,'Annuity Prices'!$E:$E,$G314),IF($B314="RAB Short",SUMIFS('RAB Prices Short'!Z:Z,'RAB Prices Short'!$B:$B,'All Prices combined'!$D314,'RAB Prices Short'!$E:$E,'All Prices combined'!$G314),IF($B314="RAB Long",SUMIFS('RAB Prices Long'!Z:Z,'RAB Prices Long'!$B:$B,'All Prices combined'!$D314,'RAB Prices Long'!$E:$E,'All Prices combined'!$G314)))),2)</f>
        <v>0</v>
      </c>
      <c r="X314" s="2">
        <f>ROUND(IF($B314="Annuity",SUMIFS('Annuity Prices'!AA:AA,'Annuity Prices'!$B:$B,$D314,'Annuity Prices'!$E:$E,$G314),IF($B314="RAB Short",SUMIFS('RAB Prices Short'!AA:AA,'RAB Prices Short'!$B:$B,'All Prices combined'!$D314,'RAB Prices Short'!$E:$E,'All Prices combined'!$G314),IF($B314="RAB Long",SUMIFS('RAB Prices Long'!AA:AA,'RAB Prices Long'!$B:$B,'All Prices combined'!$D314,'RAB Prices Long'!$E:$E,'All Prices combined'!$G314)))),2)</f>
        <v>0</v>
      </c>
      <c r="Y314" s="2">
        <f>ROUND(IF($B314="Annuity",SUMIFS('Annuity Prices'!AB:AB,'Annuity Prices'!$B:$B,$D314,'Annuity Prices'!$E:$E,$G314),IF($B314="RAB Short",SUMIFS('RAB Prices Short'!AB:AB,'RAB Prices Short'!$B:$B,'All Prices combined'!$D314,'RAB Prices Short'!$E:$E,'All Prices combined'!$G314),IF($B314="RAB Long",SUMIFS('RAB Prices Long'!AB:AB,'RAB Prices Long'!$B:$B,'All Prices combined'!$D314,'RAB Prices Long'!$E:$E,'All Prices combined'!$G314)))),2)</f>
        <v>0</v>
      </c>
      <c r="Z314" s="2">
        <f>ROUND(IF($B314="Annuity",SUMIFS('Annuity Prices'!AC:AC,'Annuity Prices'!$B:$B,$D314,'Annuity Prices'!$E:$E,$G314),IF($B314="RAB Short",SUMIFS('RAB Prices Short'!AC:AC,'RAB Prices Short'!$B:$B,'All Prices combined'!$D314,'RAB Prices Short'!$E:$E,'All Prices combined'!$G314),IF($B314="RAB Long",SUMIFS('RAB Prices Long'!AC:AC,'RAB Prices Long'!$B:$B,'All Prices combined'!$D314,'RAB Prices Long'!$E:$E,'All Prices combined'!$G314)))),2)</f>
        <v>0</v>
      </c>
      <c r="AA314" s="2">
        <f>ROUND(IF($B314="Annuity",SUMIFS('Annuity Prices'!AD:AD,'Annuity Prices'!$B:$B,$D314,'Annuity Prices'!$E:$E,$G314),IF($B314="RAB Short",SUMIFS('RAB Prices Short'!AD:AD,'RAB Prices Short'!$B:$B,'All Prices combined'!$D314,'RAB Prices Short'!$E:$E,'All Prices combined'!$G314),IF($B314="RAB Long",SUMIFS('RAB Prices Long'!AD:AD,'RAB Prices Long'!$B:$B,'All Prices combined'!$D314,'RAB Prices Long'!$E:$E,'All Prices combined'!$G314)))),2)</f>
        <v>0</v>
      </c>
      <c r="AB314" s="2">
        <f>ROUND(IF($B314="Annuity",SUMIFS('Annuity Prices'!AE:AE,'Annuity Prices'!$B:$B,$D314,'Annuity Prices'!$E:$E,$G314),IF($B314="RAB Short",SUMIFS('RAB Prices Short'!AE:AE,'RAB Prices Short'!$B:$B,'All Prices combined'!$D314,'RAB Prices Short'!$E:$E,'All Prices combined'!$G314),IF($B314="RAB Long",SUMIFS('RAB Prices Long'!AE:AE,'RAB Prices Long'!$B:$B,'All Prices combined'!$D314,'RAB Prices Long'!$E:$E,'All Prices combined'!$G314)))),2)</f>
        <v>0</v>
      </c>
      <c r="AC314" s="2">
        <f>ROUND(IF($B314="Annuity",SUMIFS('Annuity Prices'!AF:AF,'Annuity Prices'!$B:$B,$D314,'Annuity Prices'!$E:$E,$G314),IF($B314="RAB Short",SUMIFS('RAB Prices Short'!AF:AF,'RAB Prices Short'!$B:$B,'All Prices combined'!$D314,'RAB Prices Short'!$E:$E,'All Prices combined'!$G314),IF($B314="RAB Long",SUMIFS('RAB Prices Long'!AF:AF,'RAB Prices Long'!$B:$B,'All Prices combined'!$D314,'RAB Prices Long'!$E:$E,'All Prices combined'!$G314)))),2)</f>
        <v>0</v>
      </c>
      <c r="AD314" s="2">
        <f>ROUND(IF($B314="Annuity",SUMIFS('Annuity Prices'!AG:AG,'Annuity Prices'!$B:$B,$D314,'Annuity Prices'!$E:$E,$G314),IF($B314="RAB Short",SUMIFS('RAB Prices Short'!AG:AG,'RAB Prices Short'!$B:$B,'All Prices combined'!$D314,'RAB Prices Short'!$E:$E,'All Prices combined'!$G314),IF($B314="RAB Long",SUMIFS('RAB Prices Long'!AG:AG,'RAB Prices Long'!$B:$B,'All Prices combined'!$D314,'RAB Prices Long'!$E:$E,'All Prices combined'!$G314)))),2)</f>
        <v>0</v>
      </c>
      <c r="AE314" s="2">
        <f>ROUND(IF($B314="Annuity",SUMIFS('Annuity Prices'!AH:AH,'Annuity Prices'!$B:$B,$D314,'Annuity Prices'!$E:$E,$G314),IF($B314="RAB Short",SUMIFS('RAB Prices Short'!AH:AH,'RAB Prices Short'!$B:$B,'All Prices combined'!$D314,'RAB Prices Short'!$E:$E,'All Prices combined'!$G314),IF($B314="RAB Long",SUMIFS('RAB Prices Long'!AH:AH,'RAB Prices Long'!$B:$B,'All Prices combined'!$D314,'RAB Prices Long'!$E:$E,'All Prices combined'!$G314)))),2)</f>
        <v>0</v>
      </c>
      <c r="AF314" s="2">
        <f>ROUND(IF($B314="Annuity",SUMIFS('Annuity Prices'!AI:AI,'Annuity Prices'!$B:$B,$D314,'Annuity Prices'!$E:$E,$G314),IF($B314="RAB Short",SUMIFS('RAB Prices Short'!AI:AI,'RAB Prices Short'!$B:$B,'All Prices combined'!$D314,'RAB Prices Short'!$E:$E,'All Prices combined'!$G314),IF($B314="RAB Long",SUMIFS('RAB Prices Long'!AI:AI,'RAB Prices Long'!$B:$B,'All Prices combined'!$D314,'RAB Prices Long'!$E:$E,'All Prices combined'!$G314)))),2)</f>
        <v>0</v>
      </c>
      <c r="AG314" s="2">
        <f>ROUND(IF($B314="Annuity",SUMIFS('Annuity Prices'!AJ:AJ,'Annuity Prices'!$B:$B,$D314,'Annuity Prices'!$E:$E,$G314),IF($B314="RAB Short",SUMIFS('RAB Prices Short'!AJ:AJ,'RAB Prices Short'!$B:$B,'All Prices combined'!$D314,'RAB Prices Short'!$E:$E,'All Prices combined'!$G314),IF($B314="RAB Long",SUMIFS('RAB Prices Long'!AJ:AJ,'RAB Prices Long'!$B:$B,'All Prices combined'!$D314,'RAB Prices Long'!$E:$E,'All Prices combined'!$G314)))),2)</f>
        <v>0</v>
      </c>
      <c r="AH314" s="2">
        <f>ROUND(IF($B314="Annuity",SUMIFS('Annuity Prices'!AK:AK,'Annuity Prices'!$B:$B,$D314,'Annuity Prices'!$E:$E,$G314),IF($B314="RAB Short",SUMIFS('RAB Prices Short'!AK:AK,'RAB Prices Short'!$B:$B,'All Prices combined'!$D314,'RAB Prices Short'!$E:$E,'All Prices combined'!$G314),IF($B314="RAB Long",SUMIFS('RAB Prices Long'!AK:AK,'RAB Prices Long'!$B:$B,'All Prices combined'!$D314,'RAB Prices Long'!$E:$E,'All Prices combined'!$G314)))),2)</f>
        <v>0</v>
      </c>
      <c r="AI314" s="2">
        <f>ROUND(IF($B314="Annuity",SUMIFS('Annuity Prices'!AL:AL,'Annuity Prices'!$B:$B,$D314,'Annuity Prices'!$E:$E,$G314),IF($B314="RAB Short",SUMIFS('RAB Prices Short'!AL:AL,'RAB Prices Short'!$B:$B,'All Prices combined'!$D314,'RAB Prices Short'!$E:$E,'All Prices combined'!$G314),IF($B314="RAB Long",SUMIFS('RAB Prices Long'!AL:AL,'RAB Prices Long'!$B:$B,'All Prices combined'!$D314,'RAB Prices Long'!$E:$E,'All Prices combined'!$G314)))),2)</f>
        <v>0</v>
      </c>
      <c r="AJ314" s="2">
        <f>ROUND(IF($B314="Annuity",SUMIFS('Annuity Prices'!AM:AM,'Annuity Prices'!$B:$B,$D314,'Annuity Prices'!$E:$E,$G314),IF($B314="RAB Short",SUMIFS('RAB Prices Short'!AM:AM,'RAB Prices Short'!$B:$B,'All Prices combined'!$D314,'RAB Prices Short'!$E:$E,'All Prices combined'!$G314),IF($B314="RAB Long",SUMIFS('RAB Prices Long'!AM:AM,'RAB Prices Long'!$B:$B,'All Prices combined'!$D314,'RAB Prices Long'!$E:$E,'All Prices combined'!$G314)))),2)</f>
        <v>0</v>
      </c>
      <c r="AK314" s="2">
        <f>ROUND(IF($B314="Annuity",SUMIFS('Annuity Prices'!AN:AN,'Annuity Prices'!$B:$B,$D314,'Annuity Prices'!$E:$E,$G314),IF($B314="RAB Short",SUMIFS('RAB Prices Short'!AN:AN,'RAB Prices Short'!$B:$B,'All Prices combined'!$D314,'RAB Prices Short'!$E:$E,'All Prices combined'!$G314),IF($B314="RAB Long",SUMIFS('RAB Prices Long'!AN:AN,'RAB Prices Long'!$B:$B,'All Prices combined'!$D314,'RAB Prices Long'!$E:$E,'All Prices combined'!$G314)))),2)</f>
        <v>0</v>
      </c>
      <c r="AL314" s="2">
        <f>ROUND(IF($B314="Annuity",SUMIFS('Annuity Prices'!AO:AO,'Annuity Prices'!$B:$B,$D314,'Annuity Prices'!$E:$E,$G314),IF($B314="RAB Short",SUMIFS('RAB Prices Short'!AO:AO,'RAB Prices Short'!$B:$B,'All Prices combined'!$D314,'RAB Prices Short'!$E:$E,'All Prices combined'!$G314),IF($B314="RAB Long",SUMIFS('RAB Prices Long'!AO:AO,'RAB Prices Long'!$B:$B,'All Prices combined'!$D314,'RAB Prices Long'!$E:$E,'All Prices combined'!$G314)))),2)</f>
        <v>0</v>
      </c>
      <c r="AM314" s="2">
        <f>ROUND(IF($B314="Annuity",SUMIFS('Annuity Prices'!AP:AP,'Annuity Prices'!$B:$B,$D314,'Annuity Prices'!$E:$E,$G314),IF($B314="RAB Short",SUMIFS('RAB Prices Short'!AP:AP,'RAB Prices Short'!$B:$B,'All Prices combined'!$D314,'RAB Prices Short'!$E:$E,'All Prices combined'!$G314),IF($B314="RAB Long",SUMIFS('RAB Prices Long'!AP:AP,'RAB Prices Long'!$B:$B,'All Prices combined'!$D314,'RAB Prices Long'!$E:$E,'All Prices combined'!$G314)))),2)</f>
        <v>0</v>
      </c>
      <c r="AN314" s="2">
        <f>ROUND(IF($B314="Annuity",SUMIFS('Annuity Prices'!AQ:AQ,'Annuity Prices'!$B:$B,$D314,'Annuity Prices'!$E:$E,$G314),IF($B314="RAB Short",SUMIFS('RAB Prices Short'!AQ:AQ,'RAB Prices Short'!$B:$B,'All Prices combined'!$D314,'RAB Prices Short'!$E:$E,'All Prices combined'!$G314),IF($B314="RAB Long",SUMIFS('RAB Prices Long'!AQ:AQ,'RAB Prices Long'!$B:$B,'All Prices combined'!$D314,'RAB Prices Long'!$E:$E,'All Prices combined'!$G314)))),2)</f>
        <v>0</v>
      </c>
      <c r="AO314" s="2">
        <f>ROUND(IF($B314="Annuity",SUMIFS('Annuity Prices'!AR:AR,'Annuity Prices'!$B:$B,$D314,'Annuity Prices'!$E:$E,$G314),IF($B314="RAB Short",SUMIFS('RAB Prices Short'!AR:AR,'RAB Prices Short'!$B:$B,'All Prices combined'!$D314,'RAB Prices Short'!$E:$E,'All Prices combined'!$G314),IF($B314="RAB Long",SUMIFS('RAB Prices Long'!AR:AR,'RAB Prices Long'!$B:$B,'All Prices combined'!$D314,'RAB Prices Long'!$E:$E,'All Prices combined'!$G314)))),2)</f>
        <v>0</v>
      </c>
      <c r="AP314" s="2">
        <f>ROUND(IF($B314="Annuity",SUMIFS('Annuity Prices'!AS:AS,'Annuity Prices'!$B:$B,$D314,'Annuity Prices'!$E:$E,$G314),IF($B314="RAB Short",SUMIFS('RAB Prices Short'!AS:AS,'RAB Prices Short'!$B:$B,'All Prices combined'!$D314,'RAB Prices Short'!$E:$E,'All Prices combined'!$G314),IF($B314="RAB Long",SUMIFS('RAB Prices Long'!AS:AS,'RAB Prices Long'!$B:$B,'All Prices combined'!$D314,'RAB Prices Long'!$E:$E,'All Prices combined'!$G314)))),2)</f>
        <v>0</v>
      </c>
      <c r="AQ314" s="2">
        <f>ROUND(IF($B314="Annuity",SUMIFS('Annuity Prices'!AT:AT,'Annuity Prices'!$B:$B,$D314,'Annuity Prices'!$E:$E,$G314),IF($B314="RAB Short",SUMIFS('RAB Prices Short'!AT:AT,'RAB Prices Short'!$B:$B,'All Prices combined'!$D314,'RAB Prices Short'!$E:$E,'All Prices combined'!$G314),IF($B314="RAB Long",SUMIFS('RAB Prices Long'!AT:AT,'RAB Prices Long'!$B:$B,'All Prices combined'!$D314,'RAB Prices Long'!$E:$E,'All Prices combined'!$G314)))),2)</f>
        <v>0</v>
      </c>
      <c r="AR314" s="2">
        <f>ROUND(IF($B314="Annuity",SUMIFS('Annuity Prices'!AU:AU,'Annuity Prices'!$B:$B,$D314,'Annuity Prices'!$E:$E,$G314),IF($B314="RAB Short",SUMIFS('RAB Prices Short'!AU:AU,'RAB Prices Short'!$B:$B,'All Prices combined'!$D314,'RAB Prices Short'!$E:$E,'All Prices combined'!$G314),IF($B314="RAB Long",SUMIFS('RAB Prices Long'!AU:AU,'RAB Prices Long'!$B:$B,'All Prices combined'!$D314,'RAB Prices Long'!$E:$E,'All Prices combined'!$G314)))),2)</f>
        <v>0</v>
      </c>
      <c r="AS314" s="2">
        <f>ROUND(IF($B314="Annuity",SUMIFS('Annuity Prices'!AV:AV,'Annuity Prices'!$B:$B,$D314,'Annuity Prices'!$E:$E,$G314),IF($B314="RAB Short",SUMIFS('RAB Prices Short'!AV:AV,'RAB Prices Short'!$B:$B,'All Prices combined'!$D314,'RAB Prices Short'!$E:$E,'All Prices combined'!$G314),IF($B314="RAB Long",SUMIFS('RAB Prices Long'!AV:AV,'RAB Prices Long'!$B:$B,'All Prices combined'!$D314,'RAB Prices Long'!$E:$E,'All Prices combined'!$G314)))),2)</f>
        <v>0</v>
      </c>
      <c r="AT314" s="2">
        <f>ROUND(IF($B314="Annuity",SUMIFS('Annuity Prices'!AW:AW,'Annuity Prices'!$B:$B,$D314,'Annuity Prices'!$E:$E,$G314),IF($B314="RAB Short",SUMIFS('RAB Prices Short'!AW:AW,'RAB Prices Short'!$B:$B,'All Prices combined'!$D314,'RAB Prices Short'!$E:$E,'All Prices combined'!$G314),IF($B314="RAB Long",SUMIFS('RAB Prices Long'!AW:AW,'RAB Prices Long'!$B:$B,'All Prices combined'!$D314,'RAB Prices Long'!$E:$E,'All Prices combined'!$G314)))),2)</f>
        <v>0</v>
      </c>
      <c r="AU314" s="2">
        <f>ROUND(IF($B314="Annuity",SUMIFS('Annuity Prices'!AX:AX,'Annuity Prices'!$B:$B,$D314,'Annuity Prices'!$E:$E,$G314),IF($B314="RAB Short",SUMIFS('RAB Prices Short'!AX:AX,'RAB Prices Short'!$B:$B,'All Prices combined'!$D314,'RAB Prices Short'!$E:$E,'All Prices combined'!$G314),IF($B314="RAB Long",SUMIFS('RAB Prices Long'!AX:AX,'RAB Prices Long'!$B:$B,'All Prices combined'!$D314,'RAB Prices Long'!$E:$E,'All Prices combined'!$G314)))),2)</f>
        <v>0</v>
      </c>
      <c r="AV314" s="2">
        <f>ROUND(IF($B314="Annuity",SUMIFS('Annuity Prices'!AY:AY,'Annuity Prices'!$B:$B,$D314,'Annuity Prices'!$E:$E,$G314),IF($B314="RAB Short",SUMIFS('RAB Prices Short'!AY:AY,'RAB Prices Short'!$B:$B,'All Prices combined'!$D314,'RAB Prices Short'!$E:$E,'All Prices combined'!$G314),IF($B314="RAB Long",SUMIFS('RAB Prices Long'!AY:AY,'RAB Prices Long'!$B:$B,'All Prices combined'!$D314,'RAB Prices Long'!$E:$E,'All Prices combined'!$G314)))),2)</f>
        <v>0</v>
      </c>
      <c r="AW314" s="2">
        <f>ROUND(IF($B314="Annuity",SUMIFS('Annuity Prices'!AZ:AZ,'Annuity Prices'!$B:$B,$D314,'Annuity Prices'!$E:$E,$G314),IF($B314="RAB Short",SUMIFS('RAB Prices Short'!AZ:AZ,'RAB Prices Short'!$B:$B,'All Prices combined'!$D314,'RAB Prices Short'!$E:$E,'All Prices combined'!$G314),IF($B314="RAB Long",SUMIFS('RAB Prices Long'!AZ:AZ,'RAB Prices Long'!$B:$B,'All Prices combined'!$D314,'RAB Prices Long'!$E:$E,'All Prices combined'!$G314)))),2)</f>
        <v>0</v>
      </c>
      <c r="AX314" s="2">
        <f>ROUND(IF($B314="Annuity",SUMIFS('Annuity Prices'!BA:BA,'Annuity Prices'!$B:$B,$D314,'Annuity Prices'!$E:$E,$G314),IF($B314="RAB Short",SUMIFS('RAB Prices Short'!BA:BA,'RAB Prices Short'!$B:$B,'All Prices combined'!$D314,'RAB Prices Short'!$E:$E,'All Prices combined'!$G314),IF($B314="RAB Long",SUMIFS('RAB Prices Long'!BA:BA,'RAB Prices Long'!$B:$B,'All Prices combined'!$D314,'RAB Prices Long'!$E:$E,'All Prices combined'!$G314)))),2)</f>
        <v>0</v>
      </c>
      <c r="AY314" s="2">
        <f>ROUND(IF($B314="Annuity",SUMIFS('Annuity Prices'!BB:BB,'Annuity Prices'!$B:$B,$D314,'Annuity Prices'!$E:$E,$G314),IF($B314="RAB Short",SUMIFS('RAB Prices Short'!BB:BB,'RAB Prices Short'!$B:$B,'All Prices combined'!$D314,'RAB Prices Short'!$E:$E,'All Prices combined'!$G314),IF($B314="RAB Long",SUMIFS('RAB Prices Long'!BB:BB,'RAB Prices Long'!$B:$B,'All Prices combined'!$D314,'RAB Prices Long'!$E:$E,'All Prices combined'!$G314)))),2)</f>
        <v>0</v>
      </c>
      <c r="AZ314" s="2">
        <f>ROUND(IF($B314="Annuity",SUMIFS('Annuity Prices'!BC:BC,'Annuity Prices'!$B:$B,$D314,'Annuity Prices'!$E:$E,$G314),IF($B314="RAB Short",SUMIFS('RAB Prices Short'!BC:BC,'RAB Prices Short'!$B:$B,'All Prices combined'!$D314,'RAB Prices Short'!$E:$E,'All Prices combined'!$G314),IF($B314="RAB Long",SUMIFS('RAB Prices Long'!BC:BC,'RAB Prices Long'!$B:$B,'All Prices combined'!$D314,'RAB Prices Long'!$E:$E,'All Prices combined'!$G314)))),2)</f>
        <v>0</v>
      </c>
      <c r="BA314" s="2">
        <f>ROUND(IF($B314="Annuity",SUMIFS('Annuity Prices'!BD:BD,'Annuity Prices'!$B:$B,$D314,'Annuity Prices'!$E:$E,$G314),IF($B314="RAB Short",SUMIFS('RAB Prices Short'!BD:BD,'RAB Prices Short'!$B:$B,'All Prices combined'!$D314,'RAB Prices Short'!$E:$E,'All Prices combined'!$G314),IF($B314="RAB Long",SUMIFS('RAB Prices Long'!BD:BD,'RAB Prices Long'!$B:$B,'All Prices combined'!$D314,'RAB Prices Long'!$E:$E,'All Prices combined'!$G314)))),2)</f>
        <v>0</v>
      </c>
      <c r="BB314" s="2">
        <f>ROUND(IF($B314="Annuity",SUMIFS('Annuity Prices'!BE:BE,'Annuity Prices'!$B:$B,$D314,'Annuity Prices'!$E:$E,$G314),IF($B314="RAB Short",SUMIFS('RAB Prices Short'!BE:BE,'RAB Prices Short'!$B:$B,'All Prices combined'!$D314,'RAB Prices Short'!$E:$E,'All Prices combined'!$G314),IF($B314="RAB Long",SUMIFS('RAB Prices Long'!BE:BE,'RAB Prices Long'!$B:$B,'All Prices combined'!$D314,'RAB Prices Long'!$E:$E,'All Prices combined'!$G314)))),2)</f>
        <v>0</v>
      </c>
      <c r="BC314" s="2">
        <f>ROUND(IF($B314="Annuity",SUMIFS('Annuity Prices'!BF:BF,'Annuity Prices'!$B:$B,$D314,'Annuity Prices'!$E:$E,$G314),IF($B314="RAB Short",SUMIFS('RAB Prices Short'!BF:BF,'RAB Prices Short'!$B:$B,'All Prices combined'!$D314,'RAB Prices Short'!$E:$E,'All Prices combined'!$G314),IF($B314="RAB Long",SUMIFS('RAB Prices Long'!BF:BF,'RAB Prices Long'!$B:$B,'All Prices combined'!$D314,'RAB Prices Long'!$E:$E,'All Prices combined'!$G314)))),2)</f>
        <v>0</v>
      </c>
      <c r="BD314" s="2">
        <f>ROUND(IF($B314="Annuity",SUMIFS('Annuity Prices'!BG:BG,'Annuity Prices'!$B:$B,$D314,'Annuity Prices'!$E:$E,$G314),IF($B314="RAB Short",SUMIFS('RAB Prices Short'!BG:BG,'RAB Prices Short'!$B:$B,'All Prices combined'!$D314,'RAB Prices Short'!$E:$E,'All Prices combined'!$G314),IF($B314="RAB Long",SUMIFS('RAB Prices Long'!BG:BG,'RAB Prices Long'!$B:$B,'All Prices combined'!$D314,'RAB Prices Long'!$E:$E,'All Prices combined'!$G314)))),2)</f>
        <v>0</v>
      </c>
      <c r="BE314" s="2">
        <f>ROUND(IF($B314="Annuity",SUMIFS('Annuity Prices'!BH:BH,'Annuity Prices'!$B:$B,$D314,'Annuity Prices'!$E:$E,$G314),IF($B314="RAB Short",SUMIFS('RAB Prices Short'!BH:BH,'RAB Prices Short'!$B:$B,'All Prices combined'!$D314,'RAB Prices Short'!$E:$E,'All Prices combined'!$G314),IF($B314="RAB Long",SUMIFS('RAB Prices Long'!BH:BH,'RAB Prices Long'!$B:$B,'All Prices combined'!$D314,'RAB Prices Long'!$E:$E,'All Prices combined'!$G314)))),2)</f>
        <v>0</v>
      </c>
      <c r="BF314" s="2">
        <f>ROUND(IF($B314="Annuity",SUMIFS('Annuity Prices'!BI:BI,'Annuity Prices'!$B:$B,$D314,'Annuity Prices'!$E:$E,$G314),IF($B314="RAB Short",SUMIFS('RAB Prices Short'!BI:BI,'RAB Prices Short'!$B:$B,'All Prices combined'!$D314,'RAB Prices Short'!$E:$E,'All Prices combined'!$G314),IF($B314="RAB Long",SUMIFS('RAB Prices Long'!BI:BI,'RAB Prices Long'!$B:$B,'All Prices combined'!$D314,'RAB Prices Long'!$E:$E,'All Prices combined'!$G314)))),2)</f>
        <v>0</v>
      </c>
      <c r="BG314" s="2">
        <f>ROUND(IF($B314="Annuity",SUMIFS('Annuity Prices'!BJ:BJ,'Annuity Prices'!$B:$B,$D314,'Annuity Prices'!$E:$E,$G314),IF($B314="RAB Short",SUMIFS('RAB Prices Short'!BJ:BJ,'RAB Prices Short'!$B:$B,'All Prices combined'!$D314,'RAB Prices Short'!$E:$E,'All Prices combined'!$G314),IF($B314="RAB Long",SUMIFS('RAB Prices Long'!BJ:BJ,'RAB Prices Long'!$B:$B,'All Prices combined'!$D314,'RAB Prices Long'!$E:$E,'All Prices combined'!$G314)))),2)</f>
        <v>0</v>
      </c>
      <c r="BH314" s="2">
        <f>ROUND(IF($B314="Annuity",SUMIFS('Annuity Prices'!BK:BK,'Annuity Prices'!$B:$B,$D314,'Annuity Prices'!$E:$E,$G314),IF($B314="RAB Short",SUMIFS('RAB Prices Short'!BK:BK,'RAB Prices Short'!$B:$B,'All Prices combined'!$D314,'RAB Prices Short'!$E:$E,'All Prices combined'!$G314),IF($B314="RAB Long",SUMIFS('RAB Prices Long'!BK:BK,'RAB Prices Long'!$B:$B,'All Prices combined'!$D314,'RAB Prices Long'!$E:$E,'All Prices combined'!$G314)))),2)</f>
        <v>0</v>
      </c>
      <c r="BI314" s="2">
        <f>ROUND(IF($B314="Annuity",SUMIFS('Annuity Prices'!BL:BL,'Annuity Prices'!$B:$B,$D314,'Annuity Prices'!$E:$E,$G314),IF($B314="RAB Short",SUMIFS('RAB Prices Short'!BL:BL,'RAB Prices Short'!$B:$B,'All Prices combined'!$D314,'RAB Prices Short'!$E:$E,'All Prices combined'!$G314),IF($B314="RAB Long",SUMIFS('RAB Prices Long'!BL:BL,'RAB Prices Long'!$B:$B,'All Prices combined'!$D314,'RAB Prices Long'!$E:$E,'All Prices combined'!$G314)))),2)</f>
        <v>0</v>
      </c>
      <c r="BJ314" s="2">
        <f>ROUND(IF($B314="Annuity",SUMIFS('Annuity Prices'!BM:BM,'Annuity Prices'!$B:$B,$D314,'Annuity Prices'!$E:$E,$G314),IF($B314="RAB Short",SUMIFS('RAB Prices Short'!BM:BM,'RAB Prices Short'!$B:$B,'All Prices combined'!$D314,'RAB Prices Short'!$E:$E,'All Prices combined'!$G314),IF($B314="RAB Long",SUMIFS('RAB Prices Long'!BM:BM,'RAB Prices Long'!$B:$B,'All Prices combined'!$D314,'RAB Prices Long'!$E:$E,'All Prices combined'!$G314)))),2)</f>
        <v>0</v>
      </c>
      <c r="BK314" s="2">
        <f>ROUND(IF($B314="Annuity",SUMIFS('Annuity Prices'!BN:BN,'Annuity Prices'!$B:$B,$D314,'Annuity Prices'!$E:$E,$G314),IF($B314="RAB Short",SUMIFS('RAB Prices Short'!BN:BN,'RAB Prices Short'!$B:$B,'All Prices combined'!$D314,'RAB Prices Short'!$E:$E,'All Prices combined'!$G314),IF($B314="RAB Long",SUMIFS('RAB Prices Long'!BN:BN,'RAB Prices Long'!$B:$B,'All Prices combined'!$D314,'RAB Prices Long'!$E:$E,'All Prices combined'!$G314)))),2)</f>
        <v>0</v>
      </c>
      <c r="BL314" s="2">
        <f>ROUND(IF($B314="Annuity",SUMIFS('Annuity Prices'!BO:BO,'Annuity Prices'!$B:$B,$D314,'Annuity Prices'!$E:$E,$G314),IF($B314="RAB Short",SUMIFS('RAB Prices Short'!BO:BO,'RAB Prices Short'!$B:$B,'All Prices combined'!$D314,'RAB Prices Short'!$E:$E,'All Prices combined'!$G314),IF($B314="RAB Long",SUMIFS('RAB Prices Long'!BO:BO,'RAB Prices Long'!$B:$B,'All Prices combined'!$D314,'RAB Prices Long'!$E:$E,'All Prices combined'!$G314)))),2)</f>
        <v>0</v>
      </c>
      <c r="BM314" s="2">
        <f>ROUND(IF($B314="Annuity",SUMIFS('Annuity Prices'!BP:BP,'Annuity Prices'!$B:$B,$D314,'Annuity Prices'!$E:$E,$G314),IF($B314="RAB Short",SUMIFS('RAB Prices Short'!BP:BP,'RAB Prices Short'!$B:$B,'All Prices combined'!$D314,'RAB Prices Short'!$E:$E,'All Prices combined'!$G314),IF($B314="RAB Long",SUMIFS('RAB Prices Long'!BP:BP,'RAB Prices Long'!$B:$B,'All Prices combined'!$D314,'RAB Prices Long'!$E:$E,'All Prices combined'!$G314)))),2)</f>
        <v>0</v>
      </c>
      <c r="BN314" s="2">
        <f>ROUND(IF($B314="Annuity",SUMIFS('Annuity Prices'!BQ:BQ,'Annuity Prices'!$B:$B,$D314,'Annuity Prices'!$E:$E,$G314),IF($B314="RAB Short",SUMIFS('RAB Prices Short'!BQ:BQ,'RAB Prices Short'!$B:$B,'All Prices combined'!$D314,'RAB Prices Short'!$E:$E,'All Prices combined'!$G314),IF($B314="RAB Long",SUMIFS('RAB Prices Long'!BQ:BQ,'RAB Prices Long'!$B:$B,'All Prices combined'!$D314,'RAB Prices Long'!$E:$E,'All Prices combined'!$G314)))),2)</f>
        <v>0</v>
      </c>
      <c r="BO314" s="2">
        <f>ROUND(IF($B314="Annuity",SUMIFS('Annuity Prices'!BR:BR,'Annuity Prices'!$B:$B,$D314,'Annuity Prices'!$E:$E,$G314),IF($B314="RAB Short",SUMIFS('RAB Prices Short'!BR:BR,'RAB Prices Short'!$B:$B,'All Prices combined'!$D314,'RAB Prices Short'!$E:$E,'All Prices combined'!$G314),IF($B314="RAB Long",SUMIFS('RAB Prices Long'!BR:BR,'RAB Prices Long'!$B:$B,'All Prices combined'!$D314,'RAB Prices Long'!$E:$E,'All Prices combined'!$G314)))),2)</f>
        <v>0</v>
      </c>
      <c r="BP314" s="2">
        <f>ROUND(IF($B314="Annuity",SUMIFS('Annuity Prices'!BS:BS,'Annuity Prices'!$B:$B,$D314,'Annuity Prices'!$E:$E,$G314),IF($B314="RAB Short",SUMIFS('RAB Prices Short'!BS:BS,'RAB Prices Short'!$B:$B,'All Prices combined'!$D314,'RAB Prices Short'!$E:$E,'All Prices combined'!$G314),IF($B314="RAB Long",SUMIFS('RAB Prices Long'!BS:BS,'RAB Prices Long'!$B:$B,'All Prices combined'!$D314,'RAB Prices Long'!$E:$E,'All Prices combined'!$G314)))),2)</f>
        <v>0</v>
      </c>
      <c r="BQ314" s="2">
        <f>ROUND(IF($B314="Annuity",SUMIFS('Annuity Prices'!BT:BT,'Annuity Prices'!$B:$B,$D314,'Annuity Prices'!$E:$E,$G314),IF($B314="RAB Short",SUMIFS('RAB Prices Short'!BT:BT,'RAB Prices Short'!$B:$B,'All Prices combined'!$D314,'RAB Prices Short'!$E:$E,'All Prices combined'!$G314),IF($B314="RAB Long",SUMIFS('RAB Prices Long'!BT:BT,'RAB Prices Long'!$B:$B,'All Prices combined'!$D314,'RAB Prices Long'!$E:$E,'All Prices combined'!$G314)))),2)</f>
        <v>0</v>
      </c>
      <c r="BR314" s="2">
        <f>ROUND(IF($B314="Annuity",SUMIFS('Annuity Prices'!BU:BU,'Annuity Prices'!$B:$B,$D314,'Annuity Prices'!$E:$E,$G314),IF($B314="RAB Short",SUMIFS('RAB Prices Short'!BU:BU,'RAB Prices Short'!$B:$B,'All Prices combined'!$D314,'RAB Prices Short'!$E:$E,'All Prices combined'!$G314),IF($B314="RAB Long",SUMIFS('RAB Prices Long'!BU:BU,'RAB Prices Long'!$B:$B,'All Prices combined'!$D314,'RAB Prices Long'!$E:$E,'All Prices combined'!$G314)))),2)</f>
        <v>0</v>
      </c>
      <c r="BS314" s="2">
        <f>ROUND(IF($B314="Annuity",SUMIFS('Annuity Prices'!BV:BV,'Annuity Prices'!$B:$B,$D314,'Annuity Prices'!$E:$E,$G314),IF($B314="RAB Short",SUMIFS('RAB Prices Short'!BV:BV,'RAB Prices Short'!$B:$B,'All Prices combined'!$D314,'RAB Prices Short'!$E:$E,'All Prices combined'!$G314),IF($B314="RAB Long",SUMIFS('RAB Prices Long'!BV:BV,'RAB Prices Long'!$B:$B,'All Prices combined'!$D314,'RAB Prices Long'!$E:$E,'All Prices combined'!$G314)))),2)</f>
        <v>0</v>
      </c>
      <c r="BT314" s="2">
        <f>ROUND(IF($B314="Annuity",SUMIFS('Annuity Prices'!BW:BW,'Annuity Prices'!$B:$B,$D314,'Annuity Prices'!$E:$E,$G314),IF($B314="RAB Short",SUMIFS('RAB Prices Short'!BW:BW,'RAB Prices Short'!$B:$B,'All Prices combined'!$D314,'RAB Prices Short'!$E:$E,'All Prices combined'!$G314),IF($B314="RAB Long",SUMIFS('RAB Prices Long'!BW:BW,'RAB Prices Long'!$B:$B,'All Prices combined'!$D314,'RAB Prices Long'!$E:$E,'All Prices combined'!$G314)))),2)</f>
        <v>0</v>
      </c>
      <c r="BU314" s="2">
        <f>ROUND(IF($B314="Annuity",SUMIFS('Annuity Prices'!BX:BX,'Annuity Prices'!$B:$B,$D314,'Annuity Prices'!$E:$E,$G314),IF($B314="RAB Short",SUMIFS('RAB Prices Short'!BX:BX,'RAB Prices Short'!$B:$B,'All Prices combined'!$D314,'RAB Prices Short'!$E:$E,'All Prices combined'!$G314),IF($B314="RAB Long",SUMIFS('RAB Prices Long'!BX:BX,'RAB Prices Long'!$B:$B,'All Prices combined'!$D314,'RAB Prices Long'!$E:$E,'All Prices combined'!$G314)))),2)</f>
        <v>0</v>
      </c>
    </row>
    <row r="315" spans="2:73" x14ac:dyDescent="0.25">
      <c r="B315" t="s">
        <v>44</v>
      </c>
      <c r="C315">
        <v>22</v>
      </c>
      <c r="D315" t="s">
        <v>198</v>
      </c>
      <c r="E315" t="s">
        <v>193</v>
      </c>
      <c r="F315" t="s">
        <v>197</v>
      </c>
      <c r="G315" t="s">
        <v>38</v>
      </c>
      <c r="H315" t="s">
        <v>128</v>
      </c>
      <c r="I315" s="2">
        <f>ROUND(IF($B315="Annuity",SUMIFS('Annuity Prices'!L:L,'Annuity Prices'!$B:$B,$D315,'Annuity Prices'!$E:$E,$G315),IF($B315="RAB Short",SUMIFS('RAB Prices Short'!L:L,'RAB Prices Short'!$B:$B,'All Prices combined'!$D315,'RAB Prices Short'!$E:$E,'All Prices combined'!$G315),IF($B315="RAB Long",SUMIFS('RAB Prices Long'!L:L,'RAB Prices Long'!$B:$B,'All Prices combined'!$D315,'RAB Prices Long'!$E:$E,'All Prices combined'!$G315)))),2)</f>
        <v>0</v>
      </c>
      <c r="J315" s="2">
        <f>ROUND(IF($B315="Annuity",SUMIFS('Annuity Prices'!M:M,'Annuity Prices'!$B:$B,$D315,'Annuity Prices'!$E:$E,$G315),IF($B315="RAB Short",SUMIFS('RAB Prices Short'!M:M,'RAB Prices Short'!$B:$B,'All Prices combined'!$D315,'RAB Prices Short'!$E:$E,'All Prices combined'!$G315),IF($B315="RAB Long",SUMIFS('RAB Prices Long'!M:M,'RAB Prices Long'!$B:$B,'All Prices combined'!$D315,'RAB Prices Long'!$E:$E,'All Prices combined'!$G315)))),2)</f>
        <v>0</v>
      </c>
      <c r="K315" s="2">
        <f>ROUND(IF($B315="Annuity",SUMIFS('Annuity Prices'!N:N,'Annuity Prices'!$B:$B,$D315,'Annuity Prices'!$E:$E,$G315),IF($B315="RAB Short",SUMIFS('RAB Prices Short'!N:N,'RAB Prices Short'!$B:$B,'All Prices combined'!$D315,'RAB Prices Short'!$E:$E,'All Prices combined'!$G315),IF($B315="RAB Long",SUMIFS('RAB Prices Long'!N:N,'RAB Prices Long'!$B:$B,'All Prices combined'!$D315,'RAB Prices Long'!$E:$E,'All Prices combined'!$G315)))),2)</f>
        <v>23.78</v>
      </c>
      <c r="L315" s="2">
        <f>ROUND(IF($B315="Annuity",SUMIFS('Annuity Prices'!O:O,'Annuity Prices'!$B:$B,$D315,'Annuity Prices'!$E:$E,$G315),IF($B315="RAB Short",SUMIFS('RAB Prices Short'!O:O,'RAB Prices Short'!$B:$B,'All Prices combined'!$D315,'RAB Prices Short'!$E:$E,'All Prices combined'!$G315),IF($B315="RAB Long",SUMIFS('RAB Prices Long'!O:O,'RAB Prices Long'!$B:$B,'All Prices combined'!$D315,'RAB Prices Long'!$E:$E,'All Prices combined'!$G315)))),2)</f>
        <v>24.47</v>
      </c>
      <c r="M315" s="2">
        <f>ROUND(IF($B315="Annuity",SUMIFS('Annuity Prices'!P:P,'Annuity Prices'!$B:$B,$D315,'Annuity Prices'!$E:$E,$G315),IF($B315="RAB Short",SUMIFS('RAB Prices Short'!P:P,'RAB Prices Short'!$B:$B,'All Prices combined'!$D315,'RAB Prices Short'!$E:$E,'All Prices combined'!$G315),IF($B315="RAB Long",SUMIFS('RAB Prices Long'!P:P,'RAB Prices Long'!$B:$B,'All Prices combined'!$D315,'RAB Prices Long'!$E:$E,'All Prices combined'!$G315)))),2)</f>
        <v>24.91</v>
      </c>
      <c r="N315" s="2">
        <f>ROUND(IF($B315="Annuity",SUMIFS('Annuity Prices'!Q:Q,'Annuity Prices'!$B:$B,$D315,'Annuity Prices'!$E:$E,$G315),IF($B315="RAB Short",SUMIFS('RAB Prices Short'!Q:Q,'RAB Prices Short'!$B:$B,'All Prices combined'!$D315,'RAB Prices Short'!$E:$E,'All Prices combined'!$G315),IF($B315="RAB Long",SUMIFS('RAB Prices Long'!Q:Q,'RAB Prices Long'!$B:$B,'All Prices combined'!$D315,'RAB Prices Long'!$E:$E,'All Prices combined'!$G315)))),2)</f>
        <v>25.54</v>
      </c>
      <c r="O315" s="2">
        <f>ROUND(IF($B315="Annuity",SUMIFS('Annuity Prices'!R:R,'Annuity Prices'!$B:$B,$D315,'Annuity Prices'!$E:$E,$G315),IF($B315="RAB Short",SUMIFS('RAB Prices Short'!R:R,'RAB Prices Short'!$B:$B,'All Prices combined'!$D315,'RAB Prices Short'!$E:$E,'All Prices combined'!$G315),IF($B315="RAB Long",SUMIFS('RAB Prices Long'!R:R,'RAB Prices Long'!$B:$B,'All Prices combined'!$D315,'RAB Prices Long'!$E:$E,'All Prices combined'!$G315)))),2)</f>
        <v>26.17</v>
      </c>
      <c r="P315" s="2">
        <f>ROUND(IF($B315="Annuity",SUMIFS('Annuity Prices'!S:S,'Annuity Prices'!$B:$B,$D315,'Annuity Prices'!$E:$E,$G315),IF($B315="RAB Short",SUMIFS('RAB Prices Short'!S:S,'RAB Prices Short'!$B:$B,'All Prices combined'!$D315,'RAB Prices Short'!$E:$E,'All Prices combined'!$G315),IF($B315="RAB Long",SUMIFS('RAB Prices Long'!S:S,'RAB Prices Long'!$B:$B,'All Prices combined'!$D315,'RAB Prices Long'!$E:$E,'All Prices combined'!$G315)))),2)</f>
        <v>26.83</v>
      </c>
      <c r="Q315" s="2">
        <f>ROUND(IF($B315="Annuity",SUMIFS('Annuity Prices'!T:T,'Annuity Prices'!$B:$B,$D315,'Annuity Prices'!$E:$E,$G315),IF($B315="RAB Short",SUMIFS('RAB Prices Short'!T:T,'RAB Prices Short'!$B:$B,'All Prices combined'!$D315,'RAB Prices Short'!$E:$E,'All Prices combined'!$G315),IF($B315="RAB Long",SUMIFS('RAB Prices Long'!T:T,'RAB Prices Long'!$B:$B,'All Prices combined'!$D315,'RAB Prices Long'!$E:$E,'All Prices combined'!$G315)))),2)</f>
        <v>27.38</v>
      </c>
      <c r="R315" s="2">
        <f>ROUND(IF($B315="Annuity",SUMIFS('Annuity Prices'!U:U,'Annuity Prices'!$B:$B,$D315,'Annuity Prices'!$E:$E,$G315),IF($B315="RAB Short",SUMIFS('RAB Prices Short'!U:U,'RAB Prices Short'!$B:$B,'All Prices combined'!$D315,'RAB Prices Short'!$E:$E,'All Prices combined'!$G315),IF($B315="RAB Long",SUMIFS('RAB Prices Long'!U:U,'RAB Prices Long'!$B:$B,'All Prices combined'!$D315,'RAB Prices Long'!$E:$E,'All Prices combined'!$G315)))),2)</f>
        <v>28.06</v>
      </c>
      <c r="S315" s="2">
        <f>ROUND(IF($B315="Annuity",SUMIFS('Annuity Prices'!V:V,'Annuity Prices'!$B:$B,$D315,'Annuity Prices'!$E:$E,$G315),IF($B315="RAB Short",SUMIFS('RAB Prices Short'!V:V,'RAB Prices Short'!$B:$B,'All Prices combined'!$D315,'RAB Prices Short'!$E:$E,'All Prices combined'!$G315),IF($B315="RAB Long",SUMIFS('RAB Prices Long'!V:V,'RAB Prices Long'!$B:$B,'All Prices combined'!$D315,'RAB Prices Long'!$E:$E,'All Prices combined'!$G315)))),2)</f>
        <v>28.76</v>
      </c>
      <c r="T315" s="2">
        <f>ROUND(IF($B315="Annuity",SUMIFS('Annuity Prices'!W:W,'Annuity Prices'!$B:$B,$D315,'Annuity Prices'!$E:$E,$G315),IF($B315="RAB Short",SUMIFS('RAB Prices Short'!W:W,'RAB Prices Short'!$B:$B,'All Prices combined'!$D315,'RAB Prices Short'!$E:$E,'All Prices combined'!$G315),IF($B315="RAB Long",SUMIFS('RAB Prices Long'!W:W,'RAB Prices Long'!$B:$B,'All Prices combined'!$D315,'RAB Prices Long'!$E:$E,'All Prices combined'!$G315)))),2)</f>
        <v>29.48</v>
      </c>
      <c r="U315" s="2">
        <f>ROUND(IF($B315="Annuity",SUMIFS('Annuity Prices'!X:X,'Annuity Prices'!$B:$B,$D315,'Annuity Prices'!$E:$E,$G315),IF($B315="RAB Short",SUMIFS('RAB Prices Short'!X:X,'RAB Prices Short'!$B:$B,'All Prices combined'!$D315,'RAB Prices Short'!$E:$E,'All Prices combined'!$G315),IF($B315="RAB Long",SUMIFS('RAB Prices Long'!X:X,'RAB Prices Long'!$B:$B,'All Prices combined'!$D315,'RAB Prices Long'!$E:$E,'All Prices combined'!$G315)))),2)</f>
        <v>30.08</v>
      </c>
      <c r="V315" s="2">
        <f>ROUND(IF($B315="Annuity",SUMIFS('Annuity Prices'!Y:Y,'Annuity Prices'!$B:$B,$D315,'Annuity Prices'!$E:$E,$G315),IF($B315="RAB Short",SUMIFS('RAB Prices Short'!Y:Y,'RAB Prices Short'!$B:$B,'All Prices combined'!$D315,'RAB Prices Short'!$E:$E,'All Prices combined'!$G315),IF($B315="RAB Long",SUMIFS('RAB Prices Long'!Y:Y,'RAB Prices Long'!$B:$B,'All Prices combined'!$D315,'RAB Prices Long'!$E:$E,'All Prices combined'!$G315)))),2)</f>
        <v>30.83</v>
      </c>
      <c r="W315" s="2">
        <f>ROUND(IF($B315="Annuity",SUMIFS('Annuity Prices'!Z:Z,'Annuity Prices'!$B:$B,$D315,'Annuity Prices'!$E:$E,$G315),IF($B315="RAB Short",SUMIFS('RAB Prices Short'!Z:Z,'RAB Prices Short'!$B:$B,'All Prices combined'!$D315,'RAB Prices Short'!$E:$E,'All Prices combined'!$G315),IF($B315="RAB Long",SUMIFS('RAB Prices Long'!Z:Z,'RAB Prices Long'!$B:$B,'All Prices combined'!$D315,'RAB Prices Long'!$E:$E,'All Prices combined'!$G315)))),2)</f>
        <v>31.6</v>
      </c>
      <c r="X315" s="2">
        <f>ROUND(IF($B315="Annuity",SUMIFS('Annuity Prices'!AA:AA,'Annuity Prices'!$B:$B,$D315,'Annuity Prices'!$E:$E,$G315),IF($B315="RAB Short",SUMIFS('RAB Prices Short'!AA:AA,'RAB Prices Short'!$B:$B,'All Prices combined'!$D315,'RAB Prices Short'!$E:$E,'All Prices combined'!$G315),IF($B315="RAB Long",SUMIFS('RAB Prices Long'!AA:AA,'RAB Prices Long'!$B:$B,'All Prices combined'!$D315,'RAB Prices Long'!$E:$E,'All Prices combined'!$G315)))),2)</f>
        <v>32.39</v>
      </c>
      <c r="Y315" s="2">
        <f>ROUND(IF($B315="Annuity",SUMIFS('Annuity Prices'!AB:AB,'Annuity Prices'!$B:$B,$D315,'Annuity Prices'!$E:$E,$G315),IF($B315="RAB Short",SUMIFS('RAB Prices Short'!AB:AB,'RAB Prices Short'!$B:$B,'All Prices combined'!$D315,'RAB Prices Short'!$E:$E,'All Prices combined'!$G315),IF($B315="RAB Long",SUMIFS('RAB Prices Long'!AB:AB,'RAB Prices Long'!$B:$B,'All Prices combined'!$D315,'RAB Prices Long'!$E:$E,'All Prices combined'!$G315)))),2)</f>
        <v>33.06</v>
      </c>
      <c r="Z315" s="2">
        <f>ROUND(IF($B315="Annuity",SUMIFS('Annuity Prices'!AC:AC,'Annuity Prices'!$B:$B,$D315,'Annuity Prices'!$E:$E,$G315),IF($B315="RAB Short",SUMIFS('RAB Prices Short'!AC:AC,'RAB Prices Short'!$B:$B,'All Prices combined'!$D315,'RAB Prices Short'!$E:$E,'All Prices combined'!$G315),IF($B315="RAB Long",SUMIFS('RAB Prices Long'!AC:AC,'RAB Prices Long'!$B:$B,'All Prices combined'!$D315,'RAB Prices Long'!$E:$E,'All Prices combined'!$G315)))),2)</f>
        <v>33.880000000000003</v>
      </c>
      <c r="AA315" s="2">
        <f>ROUND(IF($B315="Annuity",SUMIFS('Annuity Prices'!AD:AD,'Annuity Prices'!$B:$B,$D315,'Annuity Prices'!$E:$E,$G315),IF($B315="RAB Short",SUMIFS('RAB Prices Short'!AD:AD,'RAB Prices Short'!$B:$B,'All Prices combined'!$D315,'RAB Prices Short'!$E:$E,'All Prices combined'!$G315),IF($B315="RAB Long",SUMIFS('RAB Prices Long'!AD:AD,'RAB Prices Long'!$B:$B,'All Prices combined'!$D315,'RAB Prices Long'!$E:$E,'All Prices combined'!$G315)))),2)</f>
        <v>34.729999999999997</v>
      </c>
      <c r="AB315" s="2">
        <f>ROUND(IF($B315="Annuity",SUMIFS('Annuity Prices'!AE:AE,'Annuity Prices'!$B:$B,$D315,'Annuity Prices'!$E:$E,$G315),IF($B315="RAB Short",SUMIFS('RAB Prices Short'!AE:AE,'RAB Prices Short'!$B:$B,'All Prices combined'!$D315,'RAB Prices Short'!$E:$E,'All Prices combined'!$G315),IF($B315="RAB Long",SUMIFS('RAB Prices Long'!AE:AE,'RAB Prices Long'!$B:$B,'All Prices combined'!$D315,'RAB Prices Long'!$E:$E,'All Prices combined'!$G315)))),2)</f>
        <v>35.6</v>
      </c>
      <c r="AC315" s="2">
        <f>ROUND(IF($B315="Annuity",SUMIFS('Annuity Prices'!AF:AF,'Annuity Prices'!$B:$B,$D315,'Annuity Prices'!$E:$E,$G315),IF($B315="RAB Short",SUMIFS('RAB Prices Short'!AF:AF,'RAB Prices Short'!$B:$B,'All Prices combined'!$D315,'RAB Prices Short'!$E:$E,'All Prices combined'!$G315),IF($B315="RAB Long",SUMIFS('RAB Prices Long'!AF:AF,'RAB Prices Long'!$B:$B,'All Prices combined'!$D315,'RAB Prices Long'!$E:$E,'All Prices combined'!$G315)))),2)</f>
        <v>36.32</v>
      </c>
      <c r="AD315" s="2">
        <f>ROUND(IF($B315="Annuity",SUMIFS('Annuity Prices'!AG:AG,'Annuity Prices'!$B:$B,$D315,'Annuity Prices'!$E:$E,$G315),IF($B315="RAB Short",SUMIFS('RAB Prices Short'!AG:AG,'RAB Prices Short'!$B:$B,'All Prices combined'!$D315,'RAB Prices Short'!$E:$E,'All Prices combined'!$G315),IF($B315="RAB Long",SUMIFS('RAB Prices Long'!AG:AG,'RAB Prices Long'!$B:$B,'All Prices combined'!$D315,'RAB Prices Long'!$E:$E,'All Prices combined'!$G315)))),2)</f>
        <v>37.229999999999997</v>
      </c>
      <c r="AE315" s="2">
        <f>ROUND(IF($B315="Annuity",SUMIFS('Annuity Prices'!AH:AH,'Annuity Prices'!$B:$B,$D315,'Annuity Prices'!$E:$E,$G315),IF($B315="RAB Short",SUMIFS('RAB Prices Short'!AH:AH,'RAB Prices Short'!$B:$B,'All Prices combined'!$D315,'RAB Prices Short'!$E:$E,'All Prices combined'!$G315),IF($B315="RAB Long",SUMIFS('RAB Prices Long'!AH:AH,'RAB Prices Long'!$B:$B,'All Prices combined'!$D315,'RAB Prices Long'!$E:$E,'All Prices combined'!$G315)))),2)</f>
        <v>38.159999999999997</v>
      </c>
      <c r="AF315" s="2">
        <f>ROUND(IF($B315="Annuity",SUMIFS('Annuity Prices'!AI:AI,'Annuity Prices'!$B:$B,$D315,'Annuity Prices'!$E:$E,$G315),IF($B315="RAB Short",SUMIFS('RAB Prices Short'!AI:AI,'RAB Prices Short'!$B:$B,'All Prices combined'!$D315,'RAB Prices Short'!$E:$E,'All Prices combined'!$G315),IF($B315="RAB Long",SUMIFS('RAB Prices Long'!AI:AI,'RAB Prices Long'!$B:$B,'All Prices combined'!$D315,'RAB Prices Long'!$E:$E,'All Prices combined'!$G315)))),2)</f>
        <v>39.119999999999997</v>
      </c>
      <c r="AG315" s="2">
        <f>ROUND(IF($B315="Annuity",SUMIFS('Annuity Prices'!AJ:AJ,'Annuity Prices'!$B:$B,$D315,'Annuity Prices'!$E:$E,$G315),IF($B315="RAB Short",SUMIFS('RAB Prices Short'!AJ:AJ,'RAB Prices Short'!$B:$B,'All Prices combined'!$D315,'RAB Prices Short'!$E:$E,'All Prices combined'!$G315),IF($B315="RAB Long",SUMIFS('RAB Prices Long'!AJ:AJ,'RAB Prices Long'!$B:$B,'All Prices combined'!$D315,'RAB Prices Long'!$E:$E,'All Prices combined'!$G315)))),2)</f>
        <v>39.909999999999997</v>
      </c>
      <c r="AH315" s="2">
        <f>ROUND(IF($B315="Annuity",SUMIFS('Annuity Prices'!AK:AK,'Annuity Prices'!$B:$B,$D315,'Annuity Prices'!$E:$E,$G315),IF($B315="RAB Short",SUMIFS('RAB Prices Short'!AK:AK,'RAB Prices Short'!$B:$B,'All Prices combined'!$D315,'RAB Prices Short'!$E:$E,'All Prices combined'!$G315),IF($B315="RAB Long",SUMIFS('RAB Prices Long'!AK:AK,'RAB Prices Long'!$B:$B,'All Prices combined'!$D315,'RAB Prices Long'!$E:$E,'All Prices combined'!$G315)))),2)</f>
        <v>40.909999999999997</v>
      </c>
      <c r="AI315" s="2">
        <f>ROUND(IF($B315="Annuity",SUMIFS('Annuity Prices'!AL:AL,'Annuity Prices'!$B:$B,$D315,'Annuity Prices'!$E:$E,$G315),IF($B315="RAB Short",SUMIFS('RAB Prices Short'!AL:AL,'RAB Prices Short'!$B:$B,'All Prices combined'!$D315,'RAB Prices Short'!$E:$E,'All Prices combined'!$G315),IF($B315="RAB Long",SUMIFS('RAB Prices Long'!AL:AL,'RAB Prices Long'!$B:$B,'All Prices combined'!$D315,'RAB Prices Long'!$E:$E,'All Prices combined'!$G315)))),2)</f>
        <v>41.93</v>
      </c>
      <c r="AJ315" s="2">
        <f>ROUND(IF($B315="Annuity",SUMIFS('Annuity Prices'!AM:AM,'Annuity Prices'!$B:$B,$D315,'Annuity Prices'!$E:$E,$G315),IF($B315="RAB Short",SUMIFS('RAB Prices Short'!AM:AM,'RAB Prices Short'!$B:$B,'All Prices combined'!$D315,'RAB Prices Short'!$E:$E,'All Prices combined'!$G315),IF($B315="RAB Long",SUMIFS('RAB Prices Long'!AM:AM,'RAB Prices Long'!$B:$B,'All Prices combined'!$D315,'RAB Prices Long'!$E:$E,'All Prices combined'!$G315)))),2)</f>
        <v>42.98</v>
      </c>
      <c r="AK315" s="2">
        <f>ROUND(IF($B315="Annuity",SUMIFS('Annuity Prices'!AN:AN,'Annuity Prices'!$B:$B,$D315,'Annuity Prices'!$E:$E,$G315),IF($B315="RAB Short",SUMIFS('RAB Prices Short'!AN:AN,'RAB Prices Short'!$B:$B,'All Prices combined'!$D315,'RAB Prices Short'!$E:$E,'All Prices combined'!$G315),IF($B315="RAB Long",SUMIFS('RAB Prices Long'!AN:AN,'RAB Prices Long'!$B:$B,'All Prices combined'!$D315,'RAB Prices Long'!$E:$E,'All Prices combined'!$G315)))),2)</f>
        <v>43.86</v>
      </c>
      <c r="AL315" s="2">
        <f>ROUND(IF($B315="Annuity",SUMIFS('Annuity Prices'!AO:AO,'Annuity Prices'!$B:$B,$D315,'Annuity Prices'!$E:$E,$G315),IF($B315="RAB Short",SUMIFS('RAB Prices Short'!AO:AO,'RAB Prices Short'!$B:$B,'All Prices combined'!$D315,'RAB Prices Short'!$E:$E,'All Prices combined'!$G315),IF($B315="RAB Long",SUMIFS('RAB Prices Long'!AO:AO,'RAB Prices Long'!$B:$B,'All Prices combined'!$D315,'RAB Prices Long'!$E:$E,'All Prices combined'!$G315)))),2)</f>
        <v>44.96</v>
      </c>
      <c r="AM315" s="2">
        <f>ROUND(IF($B315="Annuity",SUMIFS('Annuity Prices'!AP:AP,'Annuity Prices'!$B:$B,$D315,'Annuity Prices'!$E:$E,$G315),IF($B315="RAB Short",SUMIFS('RAB Prices Short'!AP:AP,'RAB Prices Short'!$B:$B,'All Prices combined'!$D315,'RAB Prices Short'!$E:$E,'All Prices combined'!$G315),IF($B315="RAB Long",SUMIFS('RAB Prices Long'!AP:AP,'RAB Prices Long'!$B:$B,'All Prices combined'!$D315,'RAB Prices Long'!$E:$E,'All Prices combined'!$G315)))),2)</f>
        <v>46.08</v>
      </c>
      <c r="AN315" s="2">
        <f>ROUND(IF($B315="Annuity",SUMIFS('Annuity Prices'!AQ:AQ,'Annuity Prices'!$B:$B,$D315,'Annuity Prices'!$E:$E,$G315),IF($B315="RAB Short",SUMIFS('RAB Prices Short'!AQ:AQ,'RAB Prices Short'!$B:$B,'All Prices combined'!$D315,'RAB Prices Short'!$E:$E,'All Prices combined'!$G315),IF($B315="RAB Long",SUMIFS('RAB Prices Long'!AQ:AQ,'RAB Prices Long'!$B:$B,'All Prices combined'!$D315,'RAB Prices Long'!$E:$E,'All Prices combined'!$G315)))),2)</f>
        <v>47.23</v>
      </c>
      <c r="AO315" s="2">
        <f>ROUND(IF($B315="Annuity",SUMIFS('Annuity Prices'!AR:AR,'Annuity Prices'!$B:$B,$D315,'Annuity Prices'!$E:$E,$G315),IF($B315="RAB Short",SUMIFS('RAB Prices Short'!AR:AR,'RAB Prices Short'!$B:$B,'All Prices combined'!$D315,'RAB Prices Short'!$E:$E,'All Prices combined'!$G315),IF($B315="RAB Long",SUMIFS('RAB Prices Long'!AR:AR,'RAB Prices Long'!$B:$B,'All Prices combined'!$D315,'RAB Prices Long'!$E:$E,'All Prices combined'!$G315)))),2)</f>
        <v>0</v>
      </c>
      <c r="AP315" s="2">
        <f>ROUND(IF($B315="Annuity",SUMIFS('Annuity Prices'!AS:AS,'Annuity Prices'!$B:$B,$D315,'Annuity Prices'!$E:$E,$G315),IF($B315="RAB Short",SUMIFS('RAB Prices Short'!AS:AS,'RAB Prices Short'!$B:$B,'All Prices combined'!$D315,'RAB Prices Short'!$E:$E,'All Prices combined'!$G315),IF($B315="RAB Long",SUMIFS('RAB Prices Long'!AS:AS,'RAB Prices Long'!$B:$B,'All Prices combined'!$D315,'RAB Prices Long'!$E:$E,'All Prices combined'!$G315)))),2)</f>
        <v>0</v>
      </c>
      <c r="AQ315" s="2">
        <f>ROUND(IF($B315="Annuity",SUMIFS('Annuity Prices'!AT:AT,'Annuity Prices'!$B:$B,$D315,'Annuity Prices'!$E:$E,$G315),IF($B315="RAB Short",SUMIFS('RAB Prices Short'!AT:AT,'RAB Prices Short'!$B:$B,'All Prices combined'!$D315,'RAB Prices Short'!$E:$E,'All Prices combined'!$G315),IF($B315="RAB Long",SUMIFS('RAB Prices Long'!AT:AT,'RAB Prices Long'!$B:$B,'All Prices combined'!$D315,'RAB Prices Long'!$E:$E,'All Prices combined'!$G315)))),2)</f>
        <v>20.04</v>
      </c>
      <c r="AR315" s="2">
        <f>ROUND(IF($B315="Annuity",SUMIFS('Annuity Prices'!AU:AU,'Annuity Prices'!$B:$B,$D315,'Annuity Prices'!$E:$E,$G315),IF($B315="RAB Short",SUMIFS('RAB Prices Short'!AU:AU,'RAB Prices Short'!$B:$B,'All Prices combined'!$D315,'RAB Prices Short'!$E:$E,'All Prices combined'!$G315),IF($B315="RAB Long",SUMIFS('RAB Prices Long'!AU:AU,'RAB Prices Long'!$B:$B,'All Prices combined'!$D315,'RAB Prices Long'!$E:$E,'All Prices combined'!$G315)))),2)</f>
        <v>23.38</v>
      </c>
      <c r="AS315" s="2">
        <f>ROUND(IF($B315="Annuity",SUMIFS('Annuity Prices'!AV:AV,'Annuity Prices'!$B:$B,$D315,'Annuity Prices'!$E:$E,$G315),IF($B315="RAB Short",SUMIFS('RAB Prices Short'!AV:AV,'RAB Prices Short'!$B:$B,'All Prices combined'!$D315,'RAB Prices Short'!$E:$E,'All Prices combined'!$G315),IF($B315="RAB Long",SUMIFS('RAB Prices Long'!AV:AV,'RAB Prices Long'!$B:$B,'All Prices combined'!$D315,'RAB Prices Long'!$E:$E,'All Prices combined'!$G315)))),2)</f>
        <v>24.47</v>
      </c>
      <c r="AT315" s="2">
        <f>ROUND(IF($B315="Annuity",SUMIFS('Annuity Prices'!AW:AW,'Annuity Prices'!$B:$B,$D315,'Annuity Prices'!$E:$E,$G315),IF($B315="RAB Short",SUMIFS('RAB Prices Short'!AW:AW,'RAB Prices Short'!$B:$B,'All Prices combined'!$D315,'RAB Prices Short'!$E:$E,'All Prices combined'!$G315),IF($B315="RAB Long",SUMIFS('RAB Prices Long'!AW:AW,'RAB Prices Long'!$B:$B,'All Prices combined'!$D315,'RAB Prices Long'!$E:$E,'All Prices combined'!$G315)))),2)</f>
        <v>24.91</v>
      </c>
      <c r="AU315" s="2">
        <f>ROUND(IF($B315="Annuity",SUMIFS('Annuity Prices'!AX:AX,'Annuity Prices'!$B:$B,$D315,'Annuity Prices'!$E:$E,$G315),IF($B315="RAB Short",SUMIFS('RAB Prices Short'!AX:AX,'RAB Prices Short'!$B:$B,'All Prices combined'!$D315,'RAB Prices Short'!$E:$E,'All Prices combined'!$G315),IF($B315="RAB Long",SUMIFS('RAB Prices Long'!AX:AX,'RAB Prices Long'!$B:$B,'All Prices combined'!$D315,'RAB Prices Long'!$E:$E,'All Prices combined'!$G315)))),2)</f>
        <v>25.54</v>
      </c>
      <c r="AV315" s="2">
        <f>ROUND(IF($B315="Annuity",SUMIFS('Annuity Prices'!AY:AY,'Annuity Prices'!$B:$B,$D315,'Annuity Prices'!$E:$E,$G315),IF($B315="RAB Short",SUMIFS('RAB Prices Short'!AY:AY,'RAB Prices Short'!$B:$B,'All Prices combined'!$D315,'RAB Prices Short'!$E:$E,'All Prices combined'!$G315),IF($B315="RAB Long",SUMIFS('RAB Prices Long'!AY:AY,'RAB Prices Long'!$B:$B,'All Prices combined'!$D315,'RAB Prices Long'!$E:$E,'All Prices combined'!$G315)))),2)</f>
        <v>26.17</v>
      </c>
      <c r="AW315" s="2">
        <f>ROUND(IF($B315="Annuity",SUMIFS('Annuity Prices'!AZ:AZ,'Annuity Prices'!$B:$B,$D315,'Annuity Prices'!$E:$E,$G315),IF($B315="RAB Short",SUMIFS('RAB Prices Short'!AZ:AZ,'RAB Prices Short'!$B:$B,'All Prices combined'!$D315,'RAB Prices Short'!$E:$E,'All Prices combined'!$G315),IF($B315="RAB Long",SUMIFS('RAB Prices Long'!AZ:AZ,'RAB Prices Long'!$B:$B,'All Prices combined'!$D315,'RAB Prices Long'!$E:$E,'All Prices combined'!$G315)))),2)</f>
        <v>26.83</v>
      </c>
      <c r="AX315" s="2">
        <f>ROUND(IF($B315="Annuity",SUMIFS('Annuity Prices'!BA:BA,'Annuity Prices'!$B:$B,$D315,'Annuity Prices'!$E:$E,$G315),IF($B315="RAB Short",SUMIFS('RAB Prices Short'!BA:BA,'RAB Prices Short'!$B:$B,'All Prices combined'!$D315,'RAB Prices Short'!$E:$E,'All Prices combined'!$G315),IF($B315="RAB Long",SUMIFS('RAB Prices Long'!BA:BA,'RAB Prices Long'!$B:$B,'All Prices combined'!$D315,'RAB Prices Long'!$E:$E,'All Prices combined'!$G315)))),2)</f>
        <v>27.38</v>
      </c>
      <c r="AY315" s="2">
        <f>ROUND(IF($B315="Annuity",SUMIFS('Annuity Prices'!BB:BB,'Annuity Prices'!$B:$B,$D315,'Annuity Prices'!$E:$E,$G315),IF($B315="RAB Short",SUMIFS('RAB Prices Short'!BB:BB,'RAB Prices Short'!$B:$B,'All Prices combined'!$D315,'RAB Prices Short'!$E:$E,'All Prices combined'!$G315),IF($B315="RAB Long",SUMIFS('RAB Prices Long'!BB:BB,'RAB Prices Long'!$B:$B,'All Prices combined'!$D315,'RAB Prices Long'!$E:$E,'All Prices combined'!$G315)))),2)</f>
        <v>28.06</v>
      </c>
      <c r="AZ315" s="2">
        <f>ROUND(IF($B315="Annuity",SUMIFS('Annuity Prices'!BC:BC,'Annuity Prices'!$B:$B,$D315,'Annuity Prices'!$E:$E,$G315),IF($B315="RAB Short",SUMIFS('RAB Prices Short'!BC:BC,'RAB Prices Short'!$B:$B,'All Prices combined'!$D315,'RAB Prices Short'!$E:$E,'All Prices combined'!$G315),IF($B315="RAB Long",SUMIFS('RAB Prices Long'!BC:BC,'RAB Prices Long'!$B:$B,'All Prices combined'!$D315,'RAB Prices Long'!$E:$E,'All Prices combined'!$G315)))),2)</f>
        <v>28.76</v>
      </c>
      <c r="BA315" s="2">
        <f>ROUND(IF($B315="Annuity",SUMIFS('Annuity Prices'!BD:BD,'Annuity Prices'!$B:$B,$D315,'Annuity Prices'!$E:$E,$G315),IF($B315="RAB Short",SUMIFS('RAB Prices Short'!BD:BD,'RAB Prices Short'!$B:$B,'All Prices combined'!$D315,'RAB Prices Short'!$E:$E,'All Prices combined'!$G315),IF($B315="RAB Long",SUMIFS('RAB Prices Long'!BD:BD,'RAB Prices Long'!$B:$B,'All Prices combined'!$D315,'RAB Prices Long'!$E:$E,'All Prices combined'!$G315)))),2)</f>
        <v>29.48</v>
      </c>
      <c r="BB315" s="2">
        <f>ROUND(IF($B315="Annuity",SUMIFS('Annuity Prices'!BE:BE,'Annuity Prices'!$B:$B,$D315,'Annuity Prices'!$E:$E,$G315),IF($B315="RAB Short",SUMIFS('RAB Prices Short'!BE:BE,'RAB Prices Short'!$B:$B,'All Prices combined'!$D315,'RAB Prices Short'!$E:$E,'All Prices combined'!$G315),IF($B315="RAB Long",SUMIFS('RAB Prices Long'!BE:BE,'RAB Prices Long'!$B:$B,'All Prices combined'!$D315,'RAB Prices Long'!$E:$E,'All Prices combined'!$G315)))),2)</f>
        <v>30.08</v>
      </c>
      <c r="BC315" s="2">
        <f>ROUND(IF($B315="Annuity",SUMIFS('Annuity Prices'!BF:BF,'Annuity Prices'!$B:$B,$D315,'Annuity Prices'!$E:$E,$G315),IF($B315="RAB Short",SUMIFS('RAB Prices Short'!BF:BF,'RAB Prices Short'!$B:$B,'All Prices combined'!$D315,'RAB Prices Short'!$E:$E,'All Prices combined'!$G315),IF($B315="RAB Long",SUMIFS('RAB Prices Long'!BF:BF,'RAB Prices Long'!$B:$B,'All Prices combined'!$D315,'RAB Prices Long'!$E:$E,'All Prices combined'!$G315)))),2)</f>
        <v>30.83</v>
      </c>
      <c r="BD315" s="2">
        <f>ROUND(IF($B315="Annuity",SUMIFS('Annuity Prices'!BG:BG,'Annuity Prices'!$B:$B,$D315,'Annuity Prices'!$E:$E,$G315),IF($B315="RAB Short",SUMIFS('RAB Prices Short'!BG:BG,'RAB Prices Short'!$B:$B,'All Prices combined'!$D315,'RAB Prices Short'!$E:$E,'All Prices combined'!$G315),IF($B315="RAB Long",SUMIFS('RAB Prices Long'!BG:BG,'RAB Prices Long'!$B:$B,'All Prices combined'!$D315,'RAB Prices Long'!$E:$E,'All Prices combined'!$G315)))),2)</f>
        <v>31.6</v>
      </c>
      <c r="BE315" s="2">
        <f>ROUND(IF($B315="Annuity",SUMIFS('Annuity Prices'!BH:BH,'Annuity Prices'!$B:$B,$D315,'Annuity Prices'!$E:$E,$G315),IF($B315="RAB Short",SUMIFS('RAB Prices Short'!BH:BH,'RAB Prices Short'!$B:$B,'All Prices combined'!$D315,'RAB Prices Short'!$E:$E,'All Prices combined'!$G315),IF($B315="RAB Long",SUMIFS('RAB Prices Long'!BH:BH,'RAB Prices Long'!$B:$B,'All Prices combined'!$D315,'RAB Prices Long'!$E:$E,'All Prices combined'!$G315)))),2)</f>
        <v>32.39</v>
      </c>
      <c r="BF315" s="2">
        <f>ROUND(IF($B315="Annuity",SUMIFS('Annuity Prices'!BI:BI,'Annuity Prices'!$B:$B,$D315,'Annuity Prices'!$E:$E,$G315),IF($B315="RAB Short",SUMIFS('RAB Prices Short'!BI:BI,'RAB Prices Short'!$B:$B,'All Prices combined'!$D315,'RAB Prices Short'!$E:$E,'All Prices combined'!$G315),IF($B315="RAB Long",SUMIFS('RAB Prices Long'!BI:BI,'RAB Prices Long'!$B:$B,'All Prices combined'!$D315,'RAB Prices Long'!$E:$E,'All Prices combined'!$G315)))),2)</f>
        <v>33.06</v>
      </c>
      <c r="BG315" s="2">
        <f>ROUND(IF($B315="Annuity",SUMIFS('Annuity Prices'!BJ:BJ,'Annuity Prices'!$B:$B,$D315,'Annuity Prices'!$E:$E,$G315),IF($B315="RAB Short",SUMIFS('RAB Prices Short'!BJ:BJ,'RAB Prices Short'!$B:$B,'All Prices combined'!$D315,'RAB Prices Short'!$E:$E,'All Prices combined'!$G315),IF($B315="RAB Long",SUMIFS('RAB Prices Long'!BJ:BJ,'RAB Prices Long'!$B:$B,'All Prices combined'!$D315,'RAB Prices Long'!$E:$E,'All Prices combined'!$G315)))),2)</f>
        <v>33.880000000000003</v>
      </c>
      <c r="BH315" s="2">
        <f>ROUND(IF($B315="Annuity",SUMIFS('Annuity Prices'!BK:BK,'Annuity Prices'!$B:$B,$D315,'Annuity Prices'!$E:$E,$G315),IF($B315="RAB Short",SUMIFS('RAB Prices Short'!BK:BK,'RAB Prices Short'!$B:$B,'All Prices combined'!$D315,'RAB Prices Short'!$E:$E,'All Prices combined'!$G315),IF($B315="RAB Long",SUMIFS('RAB Prices Long'!BK:BK,'RAB Prices Long'!$B:$B,'All Prices combined'!$D315,'RAB Prices Long'!$E:$E,'All Prices combined'!$G315)))),2)</f>
        <v>34.729999999999997</v>
      </c>
      <c r="BI315" s="2">
        <f>ROUND(IF($B315="Annuity",SUMIFS('Annuity Prices'!BL:BL,'Annuity Prices'!$B:$B,$D315,'Annuity Prices'!$E:$E,$G315),IF($B315="RAB Short",SUMIFS('RAB Prices Short'!BL:BL,'RAB Prices Short'!$B:$B,'All Prices combined'!$D315,'RAB Prices Short'!$E:$E,'All Prices combined'!$G315),IF($B315="RAB Long",SUMIFS('RAB Prices Long'!BL:BL,'RAB Prices Long'!$B:$B,'All Prices combined'!$D315,'RAB Prices Long'!$E:$E,'All Prices combined'!$G315)))),2)</f>
        <v>35.6</v>
      </c>
      <c r="BJ315" s="2">
        <f>ROUND(IF($B315="Annuity",SUMIFS('Annuity Prices'!BM:BM,'Annuity Prices'!$B:$B,$D315,'Annuity Prices'!$E:$E,$G315),IF($B315="RAB Short",SUMIFS('RAB Prices Short'!BM:BM,'RAB Prices Short'!$B:$B,'All Prices combined'!$D315,'RAB Prices Short'!$E:$E,'All Prices combined'!$G315),IF($B315="RAB Long",SUMIFS('RAB Prices Long'!BM:BM,'RAB Prices Long'!$B:$B,'All Prices combined'!$D315,'RAB Prices Long'!$E:$E,'All Prices combined'!$G315)))),2)</f>
        <v>36.32</v>
      </c>
      <c r="BK315" s="2">
        <f>ROUND(IF($B315="Annuity",SUMIFS('Annuity Prices'!BN:BN,'Annuity Prices'!$B:$B,$D315,'Annuity Prices'!$E:$E,$G315),IF($B315="RAB Short",SUMIFS('RAB Prices Short'!BN:BN,'RAB Prices Short'!$B:$B,'All Prices combined'!$D315,'RAB Prices Short'!$E:$E,'All Prices combined'!$G315),IF($B315="RAB Long",SUMIFS('RAB Prices Long'!BN:BN,'RAB Prices Long'!$B:$B,'All Prices combined'!$D315,'RAB Prices Long'!$E:$E,'All Prices combined'!$G315)))),2)</f>
        <v>37.229999999999997</v>
      </c>
      <c r="BL315" s="2">
        <f>ROUND(IF($B315="Annuity",SUMIFS('Annuity Prices'!BO:BO,'Annuity Prices'!$B:$B,$D315,'Annuity Prices'!$E:$E,$G315),IF($B315="RAB Short",SUMIFS('RAB Prices Short'!BO:BO,'RAB Prices Short'!$B:$B,'All Prices combined'!$D315,'RAB Prices Short'!$E:$E,'All Prices combined'!$G315),IF($B315="RAB Long",SUMIFS('RAB Prices Long'!BO:BO,'RAB Prices Long'!$B:$B,'All Prices combined'!$D315,'RAB Prices Long'!$E:$E,'All Prices combined'!$G315)))),2)</f>
        <v>38.159999999999997</v>
      </c>
      <c r="BM315" s="2">
        <f>ROUND(IF($B315="Annuity",SUMIFS('Annuity Prices'!BP:BP,'Annuity Prices'!$B:$B,$D315,'Annuity Prices'!$E:$E,$G315),IF($B315="RAB Short",SUMIFS('RAB Prices Short'!BP:BP,'RAB Prices Short'!$B:$B,'All Prices combined'!$D315,'RAB Prices Short'!$E:$E,'All Prices combined'!$G315),IF($B315="RAB Long",SUMIFS('RAB Prices Long'!BP:BP,'RAB Prices Long'!$B:$B,'All Prices combined'!$D315,'RAB Prices Long'!$E:$E,'All Prices combined'!$G315)))),2)</f>
        <v>39.119999999999997</v>
      </c>
      <c r="BN315" s="2">
        <f>ROUND(IF($B315="Annuity",SUMIFS('Annuity Prices'!BQ:BQ,'Annuity Prices'!$B:$B,$D315,'Annuity Prices'!$E:$E,$G315),IF($B315="RAB Short",SUMIFS('RAB Prices Short'!BQ:BQ,'RAB Prices Short'!$B:$B,'All Prices combined'!$D315,'RAB Prices Short'!$E:$E,'All Prices combined'!$G315),IF($B315="RAB Long",SUMIFS('RAB Prices Long'!BQ:BQ,'RAB Prices Long'!$B:$B,'All Prices combined'!$D315,'RAB Prices Long'!$E:$E,'All Prices combined'!$G315)))),2)</f>
        <v>39.909999999999997</v>
      </c>
      <c r="BO315" s="2">
        <f>ROUND(IF($B315="Annuity",SUMIFS('Annuity Prices'!BR:BR,'Annuity Prices'!$B:$B,$D315,'Annuity Prices'!$E:$E,$G315),IF($B315="RAB Short",SUMIFS('RAB Prices Short'!BR:BR,'RAB Prices Short'!$B:$B,'All Prices combined'!$D315,'RAB Prices Short'!$E:$E,'All Prices combined'!$G315),IF($B315="RAB Long",SUMIFS('RAB Prices Long'!BR:BR,'RAB Prices Long'!$B:$B,'All Prices combined'!$D315,'RAB Prices Long'!$E:$E,'All Prices combined'!$G315)))),2)</f>
        <v>40.909999999999997</v>
      </c>
      <c r="BP315" s="2">
        <f>ROUND(IF($B315="Annuity",SUMIFS('Annuity Prices'!BS:BS,'Annuity Prices'!$B:$B,$D315,'Annuity Prices'!$E:$E,$G315),IF($B315="RAB Short",SUMIFS('RAB Prices Short'!BS:BS,'RAB Prices Short'!$B:$B,'All Prices combined'!$D315,'RAB Prices Short'!$E:$E,'All Prices combined'!$G315),IF($B315="RAB Long",SUMIFS('RAB Prices Long'!BS:BS,'RAB Prices Long'!$B:$B,'All Prices combined'!$D315,'RAB Prices Long'!$E:$E,'All Prices combined'!$G315)))),2)</f>
        <v>41.93</v>
      </c>
      <c r="BQ315" s="2">
        <f>ROUND(IF($B315="Annuity",SUMIFS('Annuity Prices'!BT:BT,'Annuity Prices'!$B:$B,$D315,'Annuity Prices'!$E:$E,$G315),IF($B315="RAB Short",SUMIFS('RAB Prices Short'!BT:BT,'RAB Prices Short'!$B:$B,'All Prices combined'!$D315,'RAB Prices Short'!$E:$E,'All Prices combined'!$G315),IF($B315="RAB Long",SUMIFS('RAB Prices Long'!BT:BT,'RAB Prices Long'!$B:$B,'All Prices combined'!$D315,'RAB Prices Long'!$E:$E,'All Prices combined'!$G315)))),2)</f>
        <v>42.98</v>
      </c>
      <c r="BR315" s="2">
        <f>ROUND(IF($B315="Annuity",SUMIFS('Annuity Prices'!BU:BU,'Annuity Prices'!$B:$B,$D315,'Annuity Prices'!$E:$E,$G315),IF($B315="RAB Short",SUMIFS('RAB Prices Short'!BU:BU,'RAB Prices Short'!$B:$B,'All Prices combined'!$D315,'RAB Prices Short'!$E:$E,'All Prices combined'!$G315),IF($B315="RAB Long",SUMIFS('RAB Prices Long'!BU:BU,'RAB Prices Long'!$B:$B,'All Prices combined'!$D315,'RAB Prices Long'!$E:$E,'All Prices combined'!$G315)))),2)</f>
        <v>43.86</v>
      </c>
      <c r="BS315" s="2">
        <f>ROUND(IF($B315="Annuity",SUMIFS('Annuity Prices'!BV:BV,'Annuity Prices'!$B:$B,$D315,'Annuity Prices'!$E:$E,$G315),IF($B315="RAB Short",SUMIFS('RAB Prices Short'!BV:BV,'RAB Prices Short'!$B:$B,'All Prices combined'!$D315,'RAB Prices Short'!$E:$E,'All Prices combined'!$G315),IF($B315="RAB Long",SUMIFS('RAB Prices Long'!BV:BV,'RAB Prices Long'!$B:$B,'All Prices combined'!$D315,'RAB Prices Long'!$E:$E,'All Prices combined'!$G315)))),2)</f>
        <v>44.96</v>
      </c>
      <c r="BT315" s="2">
        <f>ROUND(IF($B315="Annuity",SUMIFS('Annuity Prices'!BW:BW,'Annuity Prices'!$B:$B,$D315,'Annuity Prices'!$E:$E,$G315),IF($B315="RAB Short",SUMIFS('RAB Prices Short'!BW:BW,'RAB Prices Short'!$B:$B,'All Prices combined'!$D315,'RAB Prices Short'!$E:$E,'All Prices combined'!$G315),IF($B315="RAB Long",SUMIFS('RAB Prices Long'!BW:BW,'RAB Prices Long'!$B:$B,'All Prices combined'!$D315,'RAB Prices Long'!$E:$E,'All Prices combined'!$G315)))),2)</f>
        <v>46.08</v>
      </c>
      <c r="BU315" s="2">
        <f>ROUND(IF($B315="Annuity",SUMIFS('Annuity Prices'!BX:BX,'Annuity Prices'!$B:$B,$D315,'Annuity Prices'!$E:$E,$G315),IF($B315="RAB Short",SUMIFS('RAB Prices Short'!BX:BX,'RAB Prices Short'!$B:$B,'All Prices combined'!$D315,'RAB Prices Short'!$E:$E,'All Prices combined'!$G315),IF($B315="RAB Long",SUMIFS('RAB Prices Long'!BX:BX,'RAB Prices Long'!$B:$B,'All Prices combined'!$D315,'RAB Prices Long'!$E:$E,'All Prices combined'!$G315)))),2)</f>
        <v>47.23</v>
      </c>
    </row>
    <row r="316" spans="2:73" x14ac:dyDescent="0.25">
      <c r="B316" t="s">
        <v>44</v>
      </c>
      <c r="C316">
        <v>22</v>
      </c>
      <c r="D316" t="s">
        <v>198</v>
      </c>
      <c r="E316" t="s">
        <v>193</v>
      </c>
      <c r="F316" t="s">
        <v>197</v>
      </c>
      <c r="G316" t="s">
        <v>40</v>
      </c>
      <c r="I316" s="2">
        <f>ROUND(IF($B316="Annuity",SUMIFS('Annuity Prices'!L:L,'Annuity Prices'!$B:$B,$D316,'Annuity Prices'!$E:$E,$G316),IF($B316="RAB Short",SUMIFS('RAB Prices Short'!L:L,'RAB Prices Short'!$B:$B,'All Prices combined'!$D316,'RAB Prices Short'!$E:$E,'All Prices combined'!$G316),IF($B316="RAB Long",SUMIFS('RAB Prices Long'!L:L,'RAB Prices Long'!$B:$B,'All Prices combined'!$D316,'RAB Prices Long'!$E:$E,'All Prices combined'!$G316)))),2)</f>
        <v>0</v>
      </c>
      <c r="J316" s="2">
        <f>ROUND(IF($B316="Annuity",SUMIFS('Annuity Prices'!M:M,'Annuity Prices'!$B:$B,$D316,'Annuity Prices'!$E:$E,$G316),IF($B316="RAB Short",SUMIFS('RAB Prices Short'!M:M,'RAB Prices Short'!$B:$B,'All Prices combined'!$D316,'RAB Prices Short'!$E:$E,'All Prices combined'!$G316),IF($B316="RAB Long",SUMIFS('RAB Prices Long'!M:M,'RAB Prices Long'!$B:$B,'All Prices combined'!$D316,'RAB Prices Long'!$E:$E,'All Prices combined'!$G316)))),2)</f>
        <v>0</v>
      </c>
      <c r="K316" s="2">
        <f>ROUND(IF($B316="Annuity",SUMIFS('Annuity Prices'!N:N,'Annuity Prices'!$B:$B,$D316,'Annuity Prices'!$E:$E,$G316),IF($B316="RAB Short",SUMIFS('RAB Prices Short'!N:N,'RAB Prices Short'!$B:$B,'All Prices combined'!$D316,'RAB Prices Short'!$E:$E,'All Prices combined'!$G316),IF($B316="RAB Long",SUMIFS('RAB Prices Long'!N:N,'RAB Prices Long'!$B:$B,'All Prices combined'!$D316,'RAB Prices Long'!$E:$E,'All Prices combined'!$G316)))),2)</f>
        <v>33.75</v>
      </c>
      <c r="L316" s="2">
        <f>ROUND(IF($B316="Annuity",SUMIFS('Annuity Prices'!O:O,'Annuity Prices'!$B:$B,$D316,'Annuity Prices'!$E:$E,$G316),IF($B316="RAB Short",SUMIFS('RAB Prices Short'!O:O,'RAB Prices Short'!$B:$B,'All Prices combined'!$D316,'RAB Prices Short'!$E:$E,'All Prices combined'!$G316),IF($B316="RAB Long",SUMIFS('RAB Prices Long'!O:O,'RAB Prices Long'!$B:$B,'All Prices combined'!$D316,'RAB Prices Long'!$E:$E,'All Prices combined'!$G316)))),2)</f>
        <v>34.71</v>
      </c>
      <c r="M316" s="2">
        <f>ROUND(IF($B316="Annuity",SUMIFS('Annuity Prices'!P:P,'Annuity Prices'!$B:$B,$D316,'Annuity Prices'!$E:$E,$G316),IF($B316="RAB Short",SUMIFS('RAB Prices Short'!P:P,'RAB Prices Short'!$B:$B,'All Prices combined'!$D316,'RAB Prices Short'!$E:$E,'All Prices combined'!$G316),IF($B316="RAB Long",SUMIFS('RAB Prices Long'!P:P,'RAB Prices Long'!$B:$B,'All Prices combined'!$D316,'RAB Prices Long'!$E:$E,'All Prices combined'!$G316)))),2)</f>
        <v>35.520000000000003</v>
      </c>
      <c r="N316" s="2">
        <f>ROUND(IF($B316="Annuity",SUMIFS('Annuity Prices'!Q:Q,'Annuity Prices'!$B:$B,$D316,'Annuity Prices'!$E:$E,$G316),IF($B316="RAB Short",SUMIFS('RAB Prices Short'!Q:Q,'RAB Prices Short'!$B:$B,'All Prices combined'!$D316,'RAB Prices Short'!$E:$E,'All Prices combined'!$G316),IF($B316="RAB Long",SUMIFS('RAB Prices Long'!Q:Q,'RAB Prices Long'!$B:$B,'All Prices combined'!$D316,'RAB Prices Long'!$E:$E,'All Prices combined'!$G316)))),2)</f>
        <v>36.409999999999997</v>
      </c>
      <c r="O316" s="2">
        <f>ROUND(IF($B316="Annuity",SUMIFS('Annuity Prices'!R:R,'Annuity Prices'!$B:$B,$D316,'Annuity Prices'!$E:$E,$G316),IF($B316="RAB Short",SUMIFS('RAB Prices Short'!R:R,'RAB Prices Short'!$B:$B,'All Prices combined'!$D316,'RAB Prices Short'!$E:$E,'All Prices combined'!$G316),IF($B316="RAB Long",SUMIFS('RAB Prices Long'!R:R,'RAB Prices Long'!$B:$B,'All Prices combined'!$D316,'RAB Prices Long'!$E:$E,'All Prices combined'!$G316)))),2)</f>
        <v>37.32</v>
      </c>
      <c r="P316" s="2">
        <f>ROUND(IF($B316="Annuity",SUMIFS('Annuity Prices'!S:S,'Annuity Prices'!$B:$B,$D316,'Annuity Prices'!$E:$E,$G316),IF($B316="RAB Short",SUMIFS('RAB Prices Short'!S:S,'RAB Prices Short'!$B:$B,'All Prices combined'!$D316,'RAB Prices Short'!$E:$E,'All Prices combined'!$G316),IF($B316="RAB Long",SUMIFS('RAB Prices Long'!S:S,'RAB Prices Long'!$B:$B,'All Prices combined'!$D316,'RAB Prices Long'!$E:$E,'All Prices combined'!$G316)))),2)</f>
        <v>38.25</v>
      </c>
      <c r="Q316" s="2">
        <f>ROUND(IF($B316="Annuity",SUMIFS('Annuity Prices'!T:T,'Annuity Prices'!$B:$B,$D316,'Annuity Prices'!$E:$E,$G316),IF($B316="RAB Short",SUMIFS('RAB Prices Short'!T:T,'RAB Prices Short'!$B:$B,'All Prices combined'!$D316,'RAB Prices Short'!$E:$E,'All Prices combined'!$G316),IF($B316="RAB Long",SUMIFS('RAB Prices Long'!T:T,'RAB Prices Long'!$B:$B,'All Prices combined'!$D316,'RAB Prices Long'!$E:$E,'All Prices combined'!$G316)))),2)</f>
        <v>39.08</v>
      </c>
      <c r="R316" s="2">
        <f>ROUND(IF($B316="Annuity",SUMIFS('Annuity Prices'!U:U,'Annuity Prices'!$B:$B,$D316,'Annuity Prices'!$E:$E,$G316),IF($B316="RAB Short",SUMIFS('RAB Prices Short'!U:U,'RAB Prices Short'!$B:$B,'All Prices combined'!$D316,'RAB Prices Short'!$E:$E,'All Prices combined'!$G316),IF($B316="RAB Long",SUMIFS('RAB Prices Long'!U:U,'RAB Prices Long'!$B:$B,'All Prices combined'!$D316,'RAB Prices Long'!$E:$E,'All Prices combined'!$G316)))),2)</f>
        <v>40.06</v>
      </c>
      <c r="S316" s="2">
        <f>ROUND(IF($B316="Annuity",SUMIFS('Annuity Prices'!V:V,'Annuity Prices'!$B:$B,$D316,'Annuity Prices'!$E:$E,$G316),IF($B316="RAB Short",SUMIFS('RAB Prices Short'!V:V,'RAB Prices Short'!$B:$B,'All Prices combined'!$D316,'RAB Prices Short'!$E:$E,'All Prices combined'!$G316),IF($B316="RAB Long",SUMIFS('RAB Prices Long'!V:V,'RAB Prices Long'!$B:$B,'All Prices combined'!$D316,'RAB Prices Long'!$E:$E,'All Prices combined'!$G316)))),2)</f>
        <v>41.06</v>
      </c>
      <c r="T316" s="2">
        <f>ROUND(IF($B316="Annuity",SUMIFS('Annuity Prices'!W:W,'Annuity Prices'!$B:$B,$D316,'Annuity Prices'!$E:$E,$G316),IF($B316="RAB Short",SUMIFS('RAB Prices Short'!W:W,'RAB Prices Short'!$B:$B,'All Prices combined'!$D316,'RAB Prices Short'!$E:$E,'All Prices combined'!$G316),IF($B316="RAB Long",SUMIFS('RAB Prices Long'!W:W,'RAB Prices Long'!$B:$B,'All Prices combined'!$D316,'RAB Prices Long'!$E:$E,'All Prices combined'!$G316)))),2)</f>
        <v>42.09</v>
      </c>
      <c r="U316" s="2">
        <f>ROUND(IF($B316="Annuity",SUMIFS('Annuity Prices'!X:X,'Annuity Prices'!$B:$B,$D316,'Annuity Prices'!$E:$E,$G316),IF($B316="RAB Short",SUMIFS('RAB Prices Short'!X:X,'RAB Prices Short'!$B:$B,'All Prices combined'!$D316,'RAB Prices Short'!$E:$E,'All Prices combined'!$G316),IF($B316="RAB Long",SUMIFS('RAB Prices Long'!X:X,'RAB Prices Long'!$B:$B,'All Prices combined'!$D316,'RAB Prices Long'!$E:$E,'All Prices combined'!$G316)))),2)</f>
        <v>43</v>
      </c>
      <c r="V316" s="2">
        <f>ROUND(IF($B316="Annuity",SUMIFS('Annuity Prices'!Y:Y,'Annuity Prices'!$B:$B,$D316,'Annuity Prices'!$E:$E,$G316),IF($B316="RAB Short",SUMIFS('RAB Prices Short'!Y:Y,'RAB Prices Short'!$B:$B,'All Prices combined'!$D316,'RAB Prices Short'!$E:$E,'All Prices combined'!$G316),IF($B316="RAB Long",SUMIFS('RAB Prices Long'!Y:Y,'RAB Prices Long'!$B:$B,'All Prices combined'!$D316,'RAB Prices Long'!$E:$E,'All Prices combined'!$G316)))),2)</f>
        <v>44.08</v>
      </c>
      <c r="W316" s="2">
        <f>ROUND(IF($B316="Annuity",SUMIFS('Annuity Prices'!Z:Z,'Annuity Prices'!$B:$B,$D316,'Annuity Prices'!$E:$E,$G316),IF($B316="RAB Short",SUMIFS('RAB Prices Short'!Z:Z,'RAB Prices Short'!$B:$B,'All Prices combined'!$D316,'RAB Prices Short'!$E:$E,'All Prices combined'!$G316),IF($B316="RAB Long",SUMIFS('RAB Prices Long'!Z:Z,'RAB Prices Long'!$B:$B,'All Prices combined'!$D316,'RAB Prices Long'!$E:$E,'All Prices combined'!$G316)))),2)</f>
        <v>45.18</v>
      </c>
      <c r="X316" s="2">
        <f>ROUND(IF($B316="Annuity",SUMIFS('Annuity Prices'!AA:AA,'Annuity Prices'!$B:$B,$D316,'Annuity Prices'!$E:$E,$G316),IF($B316="RAB Short",SUMIFS('RAB Prices Short'!AA:AA,'RAB Prices Short'!$B:$B,'All Prices combined'!$D316,'RAB Prices Short'!$E:$E,'All Prices combined'!$G316),IF($B316="RAB Long",SUMIFS('RAB Prices Long'!AA:AA,'RAB Prices Long'!$B:$B,'All Prices combined'!$D316,'RAB Prices Long'!$E:$E,'All Prices combined'!$G316)))),2)</f>
        <v>46.31</v>
      </c>
      <c r="Y316" s="2">
        <f>ROUND(IF($B316="Annuity",SUMIFS('Annuity Prices'!AB:AB,'Annuity Prices'!$B:$B,$D316,'Annuity Prices'!$E:$E,$G316),IF($B316="RAB Short",SUMIFS('RAB Prices Short'!AB:AB,'RAB Prices Short'!$B:$B,'All Prices combined'!$D316,'RAB Prices Short'!$E:$E,'All Prices combined'!$G316),IF($B316="RAB Long",SUMIFS('RAB Prices Long'!AB:AB,'RAB Prices Long'!$B:$B,'All Prices combined'!$D316,'RAB Prices Long'!$E:$E,'All Prices combined'!$G316)))),2)</f>
        <v>47.32</v>
      </c>
      <c r="Z316" s="2">
        <f>ROUND(IF($B316="Annuity",SUMIFS('Annuity Prices'!AC:AC,'Annuity Prices'!$B:$B,$D316,'Annuity Prices'!$E:$E,$G316),IF($B316="RAB Short",SUMIFS('RAB Prices Short'!AC:AC,'RAB Prices Short'!$B:$B,'All Prices combined'!$D316,'RAB Prices Short'!$E:$E,'All Prices combined'!$G316),IF($B316="RAB Long",SUMIFS('RAB Prices Long'!AC:AC,'RAB Prices Long'!$B:$B,'All Prices combined'!$D316,'RAB Prices Long'!$E:$E,'All Prices combined'!$G316)))),2)</f>
        <v>48.5</v>
      </c>
      <c r="AA316" s="2">
        <f>ROUND(IF($B316="Annuity",SUMIFS('Annuity Prices'!AD:AD,'Annuity Prices'!$B:$B,$D316,'Annuity Prices'!$E:$E,$G316),IF($B316="RAB Short",SUMIFS('RAB Prices Short'!AD:AD,'RAB Prices Short'!$B:$B,'All Prices combined'!$D316,'RAB Prices Short'!$E:$E,'All Prices combined'!$G316),IF($B316="RAB Long",SUMIFS('RAB Prices Long'!AD:AD,'RAB Prices Long'!$B:$B,'All Prices combined'!$D316,'RAB Prices Long'!$E:$E,'All Prices combined'!$G316)))),2)</f>
        <v>49.72</v>
      </c>
      <c r="AB316" s="2">
        <f>ROUND(IF($B316="Annuity",SUMIFS('Annuity Prices'!AE:AE,'Annuity Prices'!$B:$B,$D316,'Annuity Prices'!$E:$E,$G316),IF($B316="RAB Short",SUMIFS('RAB Prices Short'!AE:AE,'RAB Prices Short'!$B:$B,'All Prices combined'!$D316,'RAB Prices Short'!$E:$E,'All Prices combined'!$G316),IF($B316="RAB Long",SUMIFS('RAB Prices Long'!AE:AE,'RAB Prices Long'!$B:$B,'All Prices combined'!$D316,'RAB Prices Long'!$E:$E,'All Prices combined'!$G316)))),2)</f>
        <v>50.96</v>
      </c>
      <c r="AC316" s="2">
        <f>ROUND(IF($B316="Annuity",SUMIFS('Annuity Prices'!AF:AF,'Annuity Prices'!$B:$B,$D316,'Annuity Prices'!$E:$E,$G316),IF($B316="RAB Short",SUMIFS('RAB Prices Short'!AF:AF,'RAB Prices Short'!$B:$B,'All Prices combined'!$D316,'RAB Prices Short'!$E:$E,'All Prices combined'!$G316),IF($B316="RAB Long",SUMIFS('RAB Prices Long'!AF:AF,'RAB Prices Long'!$B:$B,'All Prices combined'!$D316,'RAB Prices Long'!$E:$E,'All Prices combined'!$G316)))),2)</f>
        <v>52.07</v>
      </c>
      <c r="AD316" s="2">
        <f>ROUND(IF($B316="Annuity",SUMIFS('Annuity Prices'!AG:AG,'Annuity Prices'!$B:$B,$D316,'Annuity Prices'!$E:$E,$G316),IF($B316="RAB Short",SUMIFS('RAB Prices Short'!AG:AG,'RAB Prices Short'!$B:$B,'All Prices combined'!$D316,'RAB Prices Short'!$E:$E,'All Prices combined'!$G316),IF($B316="RAB Long",SUMIFS('RAB Prices Long'!AG:AG,'RAB Prices Long'!$B:$B,'All Prices combined'!$D316,'RAB Prices Long'!$E:$E,'All Prices combined'!$G316)))),2)</f>
        <v>53.37</v>
      </c>
      <c r="AE316" s="2">
        <f>ROUND(IF($B316="Annuity",SUMIFS('Annuity Prices'!AH:AH,'Annuity Prices'!$B:$B,$D316,'Annuity Prices'!$E:$E,$G316),IF($B316="RAB Short",SUMIFS('RAB Prices Short'!AH:AH,'RAB Prices Short'!$B:$B,'All Prices combined'!$D316,'RAB Prices Short'!$E:$E,'All Prices combined'!$G316),IF($B316="RAB Long",SUMIFS('RAB Prices Long'!AH:AH,'RAB Prices Long'!$B:$B,'All Prices combined'!$D316,'RAB Prices Long'!$E:$E,'All Prices combined'!$G316)))),2)</f>
        <v>54.71</v>
      </c>
      <c r="AF316" s="2">
        <f>ROUND(IF($B316="Annuity",SUMIFS('Annuity Prices'!AI:AI,'Annuity Prices'!$B:$B,$D316,'Annuity Prices'!$E:$E,$G316),IF($B316="RAB Short",SUMIFS('RAB Prices Short'!AI:AI,'RAB Prices Short'!$B:$B,'All Prices combined'!$D316,'RAB Prices Short'!$E:$E,'All Prices combined'!$G316),IF($B316="RAB Long",SUMIFS('RAB Prices Long'!AI:AI,'RAB Prices Long'!$B:$B,'All Prices combined'!$D316,'RAB Prices Long'!$E:$E,'All Prices combined'!$G316)))),2)</f>
        <v>56.07</v>
      </c>
      <c r="AG316" s="2">
        <f>ROUND(IF($B316="Annuity",SUMIFS('Annuity Prices'!AJ:AJ,'Annuity Prices'!$B:$B,$D316,'Annuity Prices'!$E:$E,$G316),IF($B316="RAB Short",SUMIFS('RAB Prices Short'!AJ:AJ,'RAB Prices Short'!$B:$B,'All Prices combined'!$D316,'RAB Prices Short'!$E:$E,'All Prices combined'!$G316),IF($B316="RAB Long",SUMIFS('RAB Prices Long'!AJ:AJ,'RAB Prices Long'!$B:$B,'All Prices combined'!$D316,'RAB Prices Long'!$E:$E,'All Prices combined'!$G316)))),2)</f>
        <v>57.3</v>
      </c>
      <c r="AH316" s="2">
        <f>ROUND(IF($B316="Annuity",SUMIFS('Annuity Prices'!AK:AK,'Annuity Prices'!$B:$B,$D316,'Annuity Prices'!$E:$E,$G316),IF($B316="RAB Short",SUMIFS('RAB Prices Short'!AK:AK,'RAB Prices Short'!$B:$B,'All Prices combined'!$D316,'RAB Prices Short'!$E:$E,'All Prices combined'!$G316),IF($B316="RAB Long",SUMIFS('RAB Prices Long'!AK:AK,'RAB Prices Long'!$B:$B,'All Prices combined'!$D316,'RAB Prices Long'!$E:$E,'All Prices combined'!$G316)))),2)</f>
        <v>58.73</v>
      </c>
      <c r="AI316" s="2">
        <f>ROUND(IF($B316="Annuity",SUMIFS('Annuity Prices'!AL:AL,'Annuity Prices'!$B:$B,$D316,'Annuity Prices'!$E:$E,$G316),IF($B316="RAB Short",SUMIFS('RAB Prices Short'!AL:AL,'RAB Prices Short'!$B:$B,'All Prices combined'!$D316,'RAB Prices Short'!$E:$E,'All Prices combined'!$G316),IF($B316="RAB Long",SUMIFS('RAB Prices Long'!AL:AL,'RAB Prices Long'!$B:$B,'All Prices combined'!$D316,'RAB Prices Long'!$E:$E,'All Prices combined'!$G316)))),2)</f>
        <v>60.2</v>
      </c>
      <c r="AJ316" s="2">
        <f>ROUND(IF($B316="Annuity",SUMIFS('Annuity Prices'!AM:AM,'Annuity Prices'!$B:$B,$D316,'Annuity Prices'!$E:$E,$G316),IF($B316="RAB Short",SUMIFS('RAB Prices Short'!AM:AM,'RAB Prices Short'!$B:$B,'All Prices combined'!$D316,'RAB Prices Short'!$E:$E,'All Prices combined'!$G316),IF($B316="RAB Long",SUMIFS('RAB Prices Long'!AM:AM,'RAB Prices Long'!$B:$B,'All Prices combined'!$D316,'RAB Prices Long'!$E:$E,'All Prices combined'!$G316)))),2)</f>
        <v>61.7</v>
      </c>
      <c r="AK316" s="2">
        <f>ROUND(IF($B316="Annuity",SUMIFS('Annuity Prices'!AN:AN,'Annuity Prices'!$B:$B,$D316,'Annuity Prices'!$E:$E,$G316),IF($B316="RAB Short",SUMIFS('RAB Prices Short'!AN:AN,'RAB Prices Short'!$B:$B,'All Prices combined'!$D316,'RAB Prices Short'!$E:$E,'All Prices combined'!$G316),IF($B316="RAB Long",SUMIFS('RAB Prices Long'!AN:AN,'RAB Prices Long'!$B:$B,'All Prices combined'!$D316,'RAB Prices Long'!$E:$E,'All Prices combined'!$G316)))),2)</f>
        <v>63.05</v>
      </c>
      <c r="AL316" s="2">
        <f>ROUND(IF($B316="Annuity",SUMIFS('Annuity Prices'!AO:AO,'Annuity Prices'!$B:$B,$D316,'Annuity Prices'!$E:$E,$G316),IF($B316="RAB Short",SUMIFS('RAB Prices Short'!AO:AO,'RAB Prices Short'!$B:$B,'All Prices combined'!$D316,'RAB Prices Short'!$E:$E,'All Prices combined'!$G316),IF($B316="RAB Long",SUMIFS('RAB Prices Long'!AO:AO,'RAB Prices Long'!$B:$B,'All Prices combined'!$D316,'RAB Prices Long'!$E:$E,'All Prices combined'!$G316)))),2)</f>
        <v>64.62</v>
      </c>
      <c r="AM316" s="2">
        <f>ROUND(IF($B316="Annuity",SUMIFS('Annuity Prices'!AP:AP,'Annuity Prices'!$B:$B,$D316,'Annuity Prices'!$E:$E,$G316),IF($B316="RAB Short",SUMIFS('RAB Prices Short'!AP:AP,'RAB Prices Short'!$B:$B,'All Prices combined'!$D316,'RAB Prices Short'!$E:$E,'All Prices combined'!$G316),IF($B316="RAB Long",SUMIFS('RAB Prices Long'!AP:AP,'RAB Prices Long'!$B:$B,'All Prices combined'!$D316,'RAB Prices Long'!$E:$E,'All Prices combined'!$G316)))),2)</f>
        <v>66.239999999999995</v>
      </c>
      <c r="AN316" s="2">
        <f>ROUND(IF($B316="Annuity",SUMIFS('Annuity Prices'!AQ:AQ,'Annuity Prices'!$B:$B,$D316,'Annuity Prices'!$E:$E,$G316),IF($B316="RAB Short",SUMIFS('RAB Prices Short'!AQ:AQ,'RAB Prices Short'!$B:$B,'All Prices combined'!$D316,'RAB Prices Short'!$E:$E,'All Prices combined'!$G316),IF($B316="RAB Long",SUMIFS('RAB Prices Long'!AQ:AQ,'RAB Prices Long'!$B:$B,'All Prices combined'!$D316,'RAB Prices Long'!$E:$E,'All Prices combined'!$G316)))),2)</f>
        <v>67.900000000000006</v>
      </c>
      <c r="AO316" s="2">
        <f>ROUND(IF($B316="Annuity",SUMIFS('Annuity Prices'!AR:AR,'Annuity Prices'!$B:$B,$D316,'Annuity Prices'!$E:$E,$G316),IF($B316="RAB Short",SUMIFS('RAB Prices Short'!AR:AR,'RAB Prices Short'!$B:$B,'All Prices combined'!$D316,'RAB Prices Short'!$E:$E,'All Prices combined'!$G316),IF($B316="RAB Long",SUMIFS('RAB Prices Long'!AR:AR,'RAB Prices Long'!$B:$B,'All Prices combined'!$D316,'RAB Prices Long'!$E:$E,'All Prices combined'!$G316)))),2)</f>
        <v>0</v>
      </c>
      <c r="AP316" s="2">
        <f>ROUND(IF($B316="Annuity",SUMIFS('Annuity Prices'!AS:AS,'Annuity Prices'!$B:$B,$D316,'Annuity Prices'!$E:$E,$G316),IF($B316="RAB Short",SUMIFS('RAB Prices Short'!AS:AS,'RAB Prices Short'!$B:$B,'All Prices combined'!$D316,'RAB Prices Short'!$E:$E,'All Prices combined'!$G316),IF($B316="RAB Long",SUMIFS('RAB Prices Long'!AS:AS,'RAB Prices Long'!$B:$B,'All Prices combined'!$D316,'RAB Prices Long'!$E:$E,'All Prices combined'!$G316)))),2)</f>
        <v>0</v>
      </c>
      <c r="AQ316" s="2">
        <f>ROUND(IF($B316="Annuity",SUMIFS('Annuity Prices'!AT:AT,'Annuity Prices'!$B:$B,$D316,'Annuity Prices'!$E:$E,$G316),IF($B316="RAB Short",SUMIFS('RAB Prices Short'!AT:AT,'RAB Prices Short'!$B:$B,'All Prices combined'!$D316,'RAB Prices Short'!$E:$E,'All Prices combined'!$G316),IF($B316="RAB Long",SUMIFS('RAB Prices Long'!AT:AT,'RAB Prices Long'!$B:$B,'All Prices combined'!$D316,'RAB Prices Long'!$E:$E,'All Prices combined'!$G316)))),2)</f>
        <v>21.89</v>
      </c>
      <c r="AR316" s="2">
        <f>ROUND(IF($B316="Annuity",SUMIFS('Annuity Prices'!AU:AU,'Annuity Prices'!$B:$B,$D316,'Annuity Prices'!$E:$E,$G316),IF($B316="RAB Short",SUMIFS('RAB Prices Short'!AU:AU,'RAB Prices Short'!$B:$B,'All Prices combined'!$D316,'RAB Prices Short'!$E:$E,'All Prices combined'!$G316),IF($B316="RAB Long",SUMIFS('RAB Prices Long'!AU:AU,'RAB Prices Long'!$B:$B,'All Prices combined'!$D316,'RAB Prices Long'!$E:$E,'All Prices combined'!$G316)))),2)</f>
        <v>22.52</v>
      </c>
      <c r="AS316" s="2">
        <f>ROUND(IF($B316="Annuity",SUMIFS('Annuity Prices'!AV:AV,'Annuity Prices'!$B:$B,$D316,'Annuity Prices'!$E:$E,$G316),IF($B316="RAB Short",SUMIFS('RAB Prices Short'!AV:AV,'RAB Prices Short'!$B:$B,'All Prices combined'!$D316,'RAB Prices Short'!$E:$E,'All Prices combined'!$G316),IF($B316="RAB Long",SUMIFS('RAB Prices Long'!AV:AV,'RAB Prices Long'!$B:$B,'All Prices combined'!$D316,'RAB Prices Long'!$E:$E,'All Prices combined'!$G316)))),2)</f>
        <v>25.59</v>
      </c>
      <c r="AT316" s="2">
        <f>ROUND(IF($B316="Annuity",SUMIFS('Annuity Prices'!AW:AW,'Annuity Prices'!$B:$B,$D316,'Annuity Prices'!$E:$E,$G316),IF($B316="RAB Short",SUMIFS('RAB Prices Short'!AW:AW,'RAB Prices Short'!$B:$B,'All Prices combined'!$D316,'RAB Prices Short'!$E:$E,'All Prices combined'!$G316),IF($B316="RAB Long",SUMIFS('RAB Prices Long'!AW:AW,'RAB Prices Long'!$B:$B,'All Prices combined'!$D316,'RAB Prices Long'!$E:$E,'All Prices combined'!$G316)))),2)</f>
        <v>29.51</v>
      </c>
      <c r="AU316" s="2">
        <f>ROUND(IF($B316="Annuity",SUMIFS('Annuity Prices'!AX:AX,'Annuity Prices'!$B:$B,$D316,'Annuity Prices'!$E:$E,$G316),IF($B316="RAB Short",SUMIFS('RAB Prices Short'!AX:AX,'RAB Prices Short'!$B:$B,'All Prices combined'!$D316,'RAB Prices Short'!$E:$E,'All Prices combined'!$G316),IF($B316="RAB Long",SUMIFS('RAB Prices Long'!AX:AX,'RAB Prices Long'!$B:$B,'All Prices combined'!$D316,'RAB Prices Long'!$E:$E,'All Prices combined'!$G316)))),2)</f>
        <v>33.450000000000003</v>
      </c>
      <c r="AV316" s="2">
        <f>ROUND(IF($B316="Annuity",SUMIFS('Annuity Prices'!AY:AY,'Annuity Prices'!$B:$B,$D316,'Annuity Prices'!$E:$E,$G316),IF($B316="RAB Short",SUMIFS('RAB Prices Short'!AY:AY,'RAB Prices Short'!$B:$B,'All Prices combined'!$D316,'RAB Prices Short'!$E:$E,'All Prices combined'!$G316),IF($B316="RAB Long",SUMIFS('RAB Prices Long'!AY:AY,'RAB Prices Long'!$B:$B,'All Prices combined'!$D316,'RAB Prices Long'!$E:$E,'All Prices combined'!$G316)))),2)</f>
        <v>37.32</v>
      </c>
      <c r="AW316" s="2">
        <f>ROUND(IF($B316="Annuity",SUMIFS('Annuity Prices'!AZ:AZ,'Annuity Prices'!$B:$B,$D316,'Annuity Prices'!$E:$E,$G316),IF($B316="RAB Short",SUMIFS('RAB Prices Short'!AZ:AZ,'RAB Prices Short'!$B:$B,'All Prices combined'!$D316,'RAB Prices Short'!$E:$E,'All Prices combined'!$G316),IF($B316="RAB Long",SUMIFS('RAB Prices Long'!AZ:AZ,'RAB Prices Long'!$B:$B,'All Prices combined'!$D316,'RAB Prices Long'!$E:$E,'All Prices combined'!$G316)))),2)</f>
        <v>38.25</v>
      </c>
      <c r="AX316" s="2">
        <f>ROUND(IF($B316="Annuity",SUMIFS('Annuity Prices'!BA:BA,'Annuity Prices'!$B:$B,$D316,'Annuity Prices'!$E:$E,$G316),IF($B316="RAB Short",SUMIFS('RAB Prices Short'!BA:BA,'RAB Prices Short'!$B:$B,'All Prices combined'!$D316,'RAB Prices Short'!$E:$E,'All Prices combined'!$G316),IF($B316="RAB Long",SUMIFS('RAB Prices Long'!BA:BA,'RAB Prices Long'!$B:$B,'All Prices combined'!$D316,'RAB Prices Long'!$E:$E,'All Prices combined'!$G316)))),2)</f>
        <v>39.08</v>
      </c>
      <c r="AY316" s="2">
        <f>ROUND(IF($B316="Annuity",SUMIFS('Annuity Prices'!BB:BB,'Annuity Prices'!$B:$B,$D316,'Annuity Prices'!$E:$E,$G316),IF($B316="RAB Short",SUMIFS('RAB Prices Short'!BB:BB,'RAB Prices Short'!$B:$B,'All Prices combined'!$D316,'RAB Prices Short'!$E:$E,'All Prices combined'!$G316),IF($B316="RAB Long",SUMIFS('RAB Prices Long'!BB:BB,'RAB Prices Long'!$B:$B,'All Prices combined'!$D316,'RAB Prices Long'!$E:$E,'All Prices combined'!$G316)))),2)</f>
        <v>40.06</v>
      </c>
      <c r="AZ316" s="2">
        <f>ROUND(IF($B316="Annuity",SUMIFS('Annuity Prices'!BC:BC,'Annuity Prices'!$B:$B,$D316,'Annuity Prices'!$E:$E,$G316),IF($B316="RAB Short",SUMIFS('RAB Prices Short'!BC:BC,'RAB Prices Short'!$B:$B,'All Prices combined'!$D316,'RAB Prices Short'!$E:$E,'All Prices combined'!$G316),IF($B316="RAB Long",SUMIFS('RAB Prices Long'!BC:BC,'RAB Prices Long'!$B:$B,'All Prices combined'!$D316,'RAB Prices Long'!$E:$E,'All Prices combined'!$G316)))),2)</f>
        <v>41.06</v>
      </c>
      <c r="BA316" s="2">
        <f>ROUND(IF($B316="Annuity",SUMIFS('Annuity Prices'!BD:BD,'Annuity Prices'!$B:$B,$D316,'Annuity Prices'!$E:$E,$G316),IF($B316="RAB Short",SUMIFS('RAB Prices Short'!BD:BD,'RAB Prices Short'!$B:$B,'All Prices combined'!$D316,'RAB Prices Short'!$E:$E,'All Prices combined'!$G316),IF($B316="RAB Long",SUMIFS('RAB Prices Long'!BD:BD,'RAB Prices Long'!$B:$B,'All Prices combined'!$D316,'RAB Prices Long'!$E:$E,'All Prices combined'!$G316)))),2)</f>
        <v>42.09</v>
      </c>
      <c r="BB316" s="2">
        <f>ROUND(IF($B316="Annuity",SUMIFS('Annuity Prices'!BE:BE,'Annuity Prices'!$B:$B,$D316,'Annuity Prices'!$E:$E,$G316),IF($B316="RAB Short",SUMIFS('RAB Prices Short'!BE:BE,'RAB Prices Short'!$B:$B,'All Prices combined'!$D316,'RAB Prices Short'!$E:$E,'All Prices combined'!$G316),IF($B316="RAB Long",SUMIFS('RAB Prices Long'!BE:BE,'RAB Prices Long'!$B:$B,'All Prices combined'!$D316,'RAB Prices Long'!$E:$E,'All Prices combined'!$G316)))),2)</f>
        <v>43</v>
      </c>
      <c r="BC316" s="2">
        <f>ROUND(IF($B316="Annuity",SUMIFS('Annuity Prices'!BF:BF,'Annuity Prices'!$B:$B,$D316,'Annuity Prices'!$E:$E,$G316),IF($B316="RAB Short",SUMIFS('RAB Prices Short'!BF:BF,'RAB Prices Short'!$B:$B,'All Prices combined'!$D316,'RAB Prices Short'!$E:$E,'All Prices combined'!$G316),IF($B316="RAB Long",SUMIFS('RAB Prices Long'!BF:BF,'RAB Prices Long'!$B:$B,'All Prices combined'!$D316,'RAB Prices Long'!$E:$E,'All Prices combined'!$G316)))),2)</f>
        <v>44.08</v>
      </c>
      <c r="BD316" s="2">
        <f>ROUND(IF($B316="Annuity",SUMIFS('Annuity Prices'!BG:BG,'Annuity Prices'!$B:$B,$D316,'Annuity Prices'!$E:$E,$G316),IF($B316="RAB Short",SUMIFS('RAB Prices Short'!BG:BG,'RAB Prices Short'!$B:$B,'All Prices combined'!$D316,'RAB Prices Short'!$E:$E,'All Prices combined'!$G316),IF($B316="RAB Long",SUMIFS('RAB Prices Long'!BG:BG,'RAB Prices Long'!$B:$B,'All Prices combined'!$D316,'RAB Prices Long'!$E:$E,'All Prices combined'!$G316)))),2)</f>
        <v>45.18</v>
      </c>
      <c r="BE316" s="2">
        <f>ROUND(IF($B316="Annuity",SUMIFS('Annuity Prices'!BH:BH,'Annuity Prices'!$B:$B,$D316,'Annuity Prices'!$E:$E,$G316),IF($B316="RAB Short",SUMIFS('RAB Prices Short'!BH:BH,'RAB Prices Short'!$B:$B,'All Prices combined'!$D316,'RAB Prices Short'!$E:$E,'All Prices combined'!$G316),IF($B316="RAB Long",SUMIFS('RAB Prices Long'!BH:BH,'RAB Prices Long'!$B:$B,'All Prices combined'!$D316,'RAB Prices Long'!$E:$E,'All Prices combined'!$G316)))),2)</f>
        <v>46.31</v>
      </c>
      <c r="BF316" s="2">
        <f>ROUND(IF($B316="Annuity",SUMIFS('Annuity Prices'!BI:BI,'Annuity Prices'!$B:$B,$D316,'Annuity Prices'!$E:$E,$G316),IF($B316="RAB Short",SUMIFS('RAB Prices Short'!BI:BI,'RAB Prices Short'!$B:$B,'All Prices combined'!$D316,'RAB Prices Short'!$E:$E,'All Prices combined'!$G316),IF($B316="RAB Long",SUMIFS('RAB Prices Long'!BI:BI,'RAB Prices Long'!$B:$B,'All Prices combined'!$D316,'RAB Prices Long'!$E:$E,'All Prices combined'!$G316)))),2)</f>
        <v>47.32</v>
      </c>
      <c r="BG316" s="2">
        <f>ROUND(IF($B316="Annuity",SUMIFS('Annuity Prices'!BJ:BJ,'Annuity Prices'!$B:$B,$D316,'Annuity Prices'!$E:$E,$G316),IF($B316="RAB Short",SUMIFS('RAB Prices Short'!BJ:BJ,'RAB Prices Short'!$B:$B,'All Prices combined'!$D316,'RAB Prices Short'!$E:$E,'All Prices combined'!$G316),IF($B316="RAB Long",SUMIFS('RAB Prices Long'!BJ:BJ,'RAB Prices Long'!$B:$B,'All Prices combined'!$D316,'RAB Prices Long'!$E:$E,'All Prices combined'!$G316)))),2)</f>
        <v>48.5</v>
      </c>
      <c r="BH316" s="2">
        <f>ROUND(IF($B316="Annuity",SUMIFS('Annuity Prices'!BK:BK,'Annuity Prices'!$B:$B,$D316,'Annuity Prices'!$E:$E,$G316),IF($B316="RAB Short",SUMIFS('RAB Prices Short'!BK:BK,'RAB Prices Short'!$B:$B,'All Prices combined'!$D316,'RAB Prices Short'!$E:$E,'All Prices combined'!$G316),IF($B316="RAB Long",SUMIFS('RAB Prices Long'!BK:BK,'RAB Prices Long'!$B:$B,'All Prices combined'!$D316,'RAB Prices Long'!$E:$E,'All Prices combined'!$G316)))),2)</f>
        <v>49.72</v>
      </c>
      <c r="BI316" s="2">
        <f>ROUND(IF($B316="Annuity",SUMIFS('Annuity Prices'!BL:BL,'Annuity Prices'!$B:$B,$D316,'Annuity Prices'!$E:$E,$G316),IF($B316="RAB Short",SUMIFS('RAB Prices Short'!BL:BL,'RAB Prices Short'!$B:$B,'All Prices combined'!$D316,'RAB Prices Short'!$E:$E,'All Prices combined'!$G316),IF($B316="RAB Long",SUMIFS('RAB Prices Long'!BL:BL,'RAB Prices Long'!$B:$B,'All Prices combined'!$D316,'RAB Prices Long'!$E:$E,'All Prices combined'!$G316)))),2)</f>
        <v>50.96</v>
      </c>
      <c r="BJ316" s="2">
        <f>ROUND(IF($B316="Annuity",SUMIFS('Annuity Prices'!BM:BM,'Annuity Prices'!$B:$B,$D316,'Annuity Prices'!$E:$E,$G316),IF($B316="RAB Short",SUMIFS('RAB Prices Short'!BM:BM,'RAB Prices Short'!$B:$B,'All Prices combined'!$D316,'RAB Prices Short'!$E:$E,'All Prices combined'!$G316),IF($B316="RAB Long",SUMIFS('RAB Prices Long'!BM:BM,'RAB Prices Long'!$B:$B,'All Prices combined'!$D316,'RAB Prices Long'!$E:$E,'All Prices combined'!$G316)))),2)</f>
        <v>52.07</v>
      </c>
      <c r="BK316" s="2">
        <f>ROUND(IF($B316="Annuity",SUMIFS('Annuity Prices'!BN:BN,'Annuity Prices'!$B:$B,$D316,'Annuity Prices'!$E:$E,$G316),IF($B316="RAB Short",SUMIFS('RAB Prices Short'!BN:BN,'RAB Prices Short'!$B:$B,'All Prices combined'!$D316,'RAB Prices Short'!$E:$E,'All Prices combined'!$G316),IF($B316="RAB Long",SUMIFS('RAB Prices Long'!BN:BN,'RAB Prices Long'!$B:$B,'All Prices combined'!$D316,'RAB Prices Long'!$E:$E,'All Prices combined'!$G316)))),2)</f>
        <v>53.37</v>
      </c>
      <c r="BL316" s="2">
        <f>ROUND(IF($B316="Annuity",SUMIFS('Annuity Prices'!BO:BO,'Annuity Prices'!$B:$B,$D316,'Annuity Prices'!$E:$E,$G316),IF($B316="RAB Short",SUMIFS('RAB Prices Short'!BO:BO,'RAB Prices Short'!$B:$B,'All Prices combined'!$D316,'RAB Prices Short'!$E:$E,'All Prices combined'!$G316),IF($B316="RAB Long",SUMIFS('RAB Prices Long'!BO:BO,'RAB Prices Long'!$B:$B,'All Prices combined'!$D316,'RAB Prices Long'!$E:$E,'All Prices combined'!$G316)))),2)</f>
        <v>54.71</v>
      </c>
      <c r="BM316" s="2">
        <f>ROUND(IF($B316="Annuity",SUMIFS('Annuity Prices'!BP:BP,'Annuity Prices'!$B:$B,$D316,'Annuity Prices'!$E:$E,$G316),IF($B316="RAB Short",SUMIFS('RAB Prices Short'!BP:BP,'RAB Prices Short'!$B:$B,'All Prices combined'!$D316,'RAB Prices Short'!$E:$E,'All Prices combined'!$G316),IF($B316="RAB Long",SUMIFS('RAB Prices Long'!BP:BP,'RAB Prices Long'!$B:$B,'All Prices combined'!$D316,'RAB Prices Long'!$E:$E,'All Prices combined'!$G316)))),2)</f>
        <v>56.07</v>
      </c>
      <c r="BN316" s="2">
        <f>ROUND(IF($B316="Annuity",SUMIFS('Annuity Prices'!BQ:BQ,'Annuity Prices'!$B:$B,$D316,'Annuity Prices'!$E:$E,$G316),IF($B316="RAB Short",SUMIFS('RAB Prices Short'!BQ:BQ,'RAB Prices Short'!$B:$B,'All Prices combined'!$D316,'RAB Prices Short'!$E:$E,'All Prices combined'!$G316),IF($B316="RAB Long",SUMIFS('RAB Prices Long'!BQ:BQ,'RAB Prices Long'!$B:$B,'All Prices combined'!$D316,'RAB Prices Long'!$E:$E,'All Prices combined'!$G316)))),2)</f>
        <v>57.3</v>
      </c>
      <c r="BO316" s="2">
        <f>ROUND(IF($B316="Annuity",SUMIFS('Annuity Prices'!BR:BR,'Annuity Prices'!$B:$B,$D316,'Annuity Prices'!$E:$E,$G316),IF($B316="RAB Short",SUMIFS('RAB Prices Short'!BR:BR,'RAB Prices Short'!$B:$B,'All Prices combined'!$D316,'RAB Prices Short'!$E:$E,'All Prices combined'!$G316),IF($B316="RAB Long",SUMIFS('RAB Prices Long'!BR:BR,'RAB Prices Long'!$B:$B,'All Prices combined'!$D316,'RAB Prices Long'!$E:$E,'All Prices combined'!$G316)))),2)</f>
        <v>58.73</v>
      </c>
      <c r="BP316" s="2">
        <f>ROUND(IF($B316="Annuity",SUMIFS('Annuity Prices'!BS:BS,'Annuity Prices'!$B:$B,$D316,'Annuity Prices'!$E:$E,$G316),IF($B316="RAB Short",SUMIFS('RAB Prices Short'!BS:BS,'RAB Prices Short'!$B:$B,'All Prices combined'!$D316,'RAB Prices Short'!$E:$E,'All Prices combined'!$G316),IF($B316="RAB Long",SUMIFS('RAB Prices Long'!BS:BS,'RAB Prices Long'!$B:$B,'All Prices combined'!$D316,'RAB Prices Long'!$E:$E,'All Prices combined'!$G316)))),2)</f>
        <v>60.2</v>
      </c>
      <c r="BQ316" s="2">
        <f>ROUND(IF($B316="Annuity",SUMIFS('Annuity Prices'!BT:BT,'Annuity Prices'!$B:$B,$D316,'Annuity Prices'!$E:$E,$G316),IF($B316="RAB Short",SUMIFS('RAB Prices Short'!BT:BT,'RAB Prices Short'!$B:$B,'All Prices combined'!$D316,'RAB Prices Short'!$E:$E,'All Prices combined'!$G316),IF($B316="RAB Long",SUMIFS('RAB Prices Long'!BT:BT,'RAB Prices Long'!$B:$B,'All Prices combined'!$D316,'RAB Prices Long'!$E:$E,'All Prices combined'!$G316)))),2)</f>
        <v>61.7</v>
      </c>
      <c r="BR316" s="2">
        <f>ROUND(IF($B316="Annuity",SUMIFS('Annuity Prices'!BU:BU,'Annuity Prices'!$B:$B,$D316,'Annuity Prices'!$E:$E,$G316),IF($B316="RAB Short",SUMIFS('RAB Prices Short'!BU:BU,'RAB Prices Short'!$B:$B,'All Prices combined'!$D316,'RAB Prices Short'!$E:$E,'All Prices combined'!$G316),IF($B316="RAB Long",SUMIFS('RAB Prices Long'!BU:BU,'RAB Prices Long'!$B:$B,'All Prices combined'!$D316,'RAB Prices Long'!$E:$E,'All Prices combined'!$G316)))),2)</f>
        <v>63.05</v>
      </c>
      <c r="BS316" s="2">
        <f>ROUND(IF($B316="Annuity",SUMIFS('Annuity Prices'!BV:BV,'Annuity Prices'!$B:$B,$D316,'Annuity Prices'!$E:$E,$G316),IF($B316="RAB Short",SUMIFS('RAB Prices Short'!BV:BV,'RAB Prices Short'!$B:$B,'All Prices combined'!$D316,'RAB Prices Short'!$E:$E,'All Prices combined'!$G316),IF($B316="RAB Long",SUMIFS('RAB Prices Long'!BV:BV,'RAB Prices Long'!$B:$B,'All Prices combined'!$D316,'RAB Prices Long'!$E:$E,'All Prices combined'!$G316)))),2)</f>
        <v>64.62</v>
      </c>
      <c r="BT316" s="2">
        <f>ROUND(IF($B316="Annuity",SUMIFS('Annuity Prices'!BW:BW,'Annuity Prices'!$B:$B,$D316,'Annuity Prices'!$E:$E,$G316),IF($B316="RAB Short",SUMIFS('RAB Prices Short'!BW:BW,'RAB Prices Short'!$B:$B,'All Prices combined'!$D316,'RAB Prices Short'!$E:$E,'All Prices combined'!$G316),IF($B316="RAB Long",SUMIFS('RAB Prices Long'!BW:BW,'RAB Prices Long'!$B:$B,'All Prices combined'!$D316,'RAB Prices Long'!$E:$E,'All Prices combined'!$G316)))),2)</f>
        <v>66.239999999999995</v>
      </c>
      <c r="BU316" s="2">
        <f>ROUND(IF($B316="Annuity",SUMIFS('Annuity Prices'!BX:BX,'Annuity Prices'!$B:$B,$D316,'Annuity Prices'!$E:$E,$G316),IF($B316="RAB Short",SUMIFS('RAB Prices Short'!BX:BX,'RAB Prices Short'!$B:$B,'All Prices combined'!$D316,'RAB Prices Short'!$E:$E,'All Prices combined'!$G316),IF($B316="RAB Long",SUMIFS('RAB Prices Long'!BX:BX,'RAB Prices Long'!$B:$B,'All Prices combined'!$D316,'RAB Prices Long'!$E:$E,'All Prices combined'!$G316)))),2)</f>
        <v>67.900000000000006</v>
      </c>
    </row>
    <row r="317" spans="2:73" x14ac:dyDescent="0.25">
      <c r="B317" t="s">
        <v>44</v>
      </c>
      <c r="C317">
        <v>24</v>
      </c>
      <c r="E317" t="s">
        <v>199</v>
      </c>
      <c r="F317">
        <v>24</v>
      </c>
      <c r="G317" t="s">
        <v>200</v>
      </c>
      <c r="I317" s="2">
        <f>ROUND(IF($B317="Annuity",SUMIFS('Annuity Prices'!L:L,'Annuity Prices'!$B:$B,$D317,'Annuity Prices'!$E:$E,$G317),IF($B317="RAB Short",SUMIFS('RAB Prices Short'!L:L,'RAB Prices Short'!$B:$B,'All Prices combined'!$D317,'RAB Prices Short'!$E:$E,'All Prices combined'!$G317),IF($B317="RAB Long",SUMIFS('RAB Prices Long'!L:L,'RAB Prices Long'!$B:$B,'All Prices combined'!$D317,'RAB Prices Long'!$E:$E,'All Prices combined'!$G317)))),2)</f>
        <v>0</v>
      </c>
      <c r="J317" s="2">
        <f>ROUND(IF($B317="Annuity",SUMIFS('Annuity Prices'!M:M,'Annuity Prices'!$B:$B,$D317,'Annuity Prices'!$E:$E,$G317),IF($B317="RAB Short",SUMIFS('RAB Prices Short'!M:M,'RAB Prices Short'!$B:$B,'All Prices combined'!$D317,'RAB Prices Short'!$E:$E,'All Prices combined'!$G317),IF($B317="RAB Long",SUMIFS('RAB Prices Long'!M:M,'RAB Prices Long'!$B:$B,'All Prices combined'!$D317,'RAB Prices Long'!$E:$E,'All Prices combined'!$G317)))),2)</f>
        <v>0</v>
      </c>
      <c r="K317" s="2">
        <f>ROUND(IF($B317="Annuity",SUMIFS('Annuity Prices'!N:N,'Annuity Prices'!$B:$B,$D317,'Annuity Prices'!$E:$E,$G317),IF($B317="RAB Short",SUMIFS('RAB Prices Short'!N:N,'RAB Prices Short'!$B:$B,'All Prices combined'!$D317,'RAB Prices Short'!$E:$E,'All Prices combined'!$G317),IF($B317="RAB Long",SUMIFS('RAB Prices Long'!N:N,'RAB Prices Long'!$B:$B,'All Prices combined'!$D317,'RAB Prices Long'!$E:$E,'All Prices combined'!$G317)))),2)</f>
        <v>0</v>
      </c>
      <c r="L317" s="2">
        <f>ROUND(IF($B317="Annuity",SUMIFS('Annuity Prices'!O:O,'Annuity Prices'!$B:$B,$D317,'Annuity Prices'!$E:$E,$G317),IF($B317="RAB Short",SUMIFS('RAB Prices Short'!O:O,'RAB Prices Short'!$B:$B,'All Prices combined'!$D317,'RAB Prices Short'!$E:$E,'All Prices combined'!$G317),IF($B317="RAB Long",SUMIFS('RAB Prices Long'!O:O,'RAB Prices Long'!$B:$B,'All Prices combined'!$D317,'RAB Prices Long'!$E:$E,'All Prices combined'!$G317)))),2)</f>
        <v>0</v>
      </c>
      <c r="M317" s="2">
        <f>ROUND(IF($B317="Annuity",SUMIFS('Annuity Prices'!P:P,'Annuity Prices'!$B:$B,$D317,'Annuity Prices'!$E:$E,$G317),IF($B317="RAB Short",SUMIFS('RAB Prices Short'!P:P,'RAB Prices Short'!$B:$B,'All Prices combined'!$D317,'RAB Prices Short'!$E:$E,'All Prices combined'!$G317),IF($B317="RAB Long",SUMIFS('RAB Prices Long'!P:P,'RAB Prices Long'!$B:$B,'All Prices combined'!$D317,'RAB Prices Long'!$E:$E,'All Prices combined'!$G317)))),2)</f>
        <v>0</v>
      </c>
      <c r="N317" s="2">
        <f>ROUND(IF($B317="Annuity",SUMIFS('Annuity Prices'!Q:Q,'Annuity Prices'!$B:$B,$D317,'Annuity Prices'!$E:$E,$G317),IF($B317="RAB Short",SUMIFS('RAB Prices Short'!Q:Q,'RAB Prices Short'!$B:$B,'All Prices combined'!$D317,'RAB Prices Short'!$E:$E,'All Prices combined'!$G317),IF($B317="RAB Long",SUMIFS('RAB Prices Long'!Q:Q,'RAB Prices Long'!$B:$B,'All Prices combined'!$D317,'RAB Prices Long'!$E:$E,'All Prices combined'!$G317)))),2)</f>
        <v>0</v>
      </c>
      <c r="O317" s="2">
        <f>ROUND(IF($B317="Annuity",SUMIFS('Annuity Prices'!R:R,'Annuity Prices'!$B:$B,$D317,'Annuity Prices'!$E:$E,$G317),IF($B317="RAB Short",SUMIFS('RAB Prices Short'!R:R,'RAB Prices Short'!$B:$B,'All Prices combined'!$D317,'RAB Prices Short'!$E:$E,'All Prices combined'!$G317),IF($B317="RAB Long",SUMIFS('RAB Prices Long'!R:R,'RAB Prices Long'!$B:$B,'All Prices combined'!$D317,'RAB Prices Long'!$E:$E,'All Prices combined'!$G317)))),2)</f>
        <v>0</v>
      </c>
      <c r="P317" s="2">
        <f>ROUND(IF($B317="Annuity",SUMIFS('Annuity Prices'!S:S,'Annuity Prices'!$B:$B,$D317,'Annuity Prices'!$E:$E,$G317),IF($B317="RAB Short",SUMIFS('RAB Prices Short'!S:S,'RAB Prices Short'!$B:$B,'All Prices combined'!$D317,'RAB Prices Short'!$E:$E,'All Prices combined'!$G317),IF($B317="RAB Long",SUMIFS('RAB Prices Long'!S:S,'RAB Prices Long'!$B:$B,'All Prices combined'!$D317,'RAB Prices Long'!$E:$E,'All Prices combined'!$G317)))),2)</f>
        <v>0</v>
      </c>
      <c r="Q317" s="2">
        <f>ROUND(IF($B317="Annuity",SUMIFS('Annuity Prices'!T:T,'Annuity Prices'!$B:$B,$D317,'Annuity Prices'!$E:$E,$G317),IF($B317="RAB Short",SUMIFS('RAB Prices Short'!T:T,'RAB Prices Short'!$B:$B,'All Prices combined'!$D317,'RAB Prices Short'!$E:$E,'All Prices combined'!$G317),IF($B317="RAB Long",SUMIFS('RAB Prices Long'!T:T,'RAB Prices Long'!$B:$B,'All Prices combined'!$D317,'RAB Prices Long'!$E:$E,'All Prices combined'!$G317)))),2)</f>
        <v>0</v>
      </c>
      <c r="R317" s="2">
        <f>ROUND(IF($B317="Annuity",SUMIFS('Annuity Prices'!U:U,'Annuity Prices'!$B:$B,$D317,'Annuity Prices'!$E:$E,$G317),IF($B317="RAB Short",SUMIFS('RAB Prices Short'!U:U,'RAB Prices Short'!$B:$B,'All Prices combined'!$D317,'RAB Prices Short'!$E:$E,'All Prices combined'!$G317),IF($B317="RAB Long",SUMIFS('RAB Prices Long'!U:U,'RAB Prices Long'!$B:$B,'All Prices combined'!$D317,'RAB Prices Long'!$E:$E,'All Prices combined'!$G317)))),2)</f>
        <v>0</v>
      </c>
      <c r="S317" s="2">
        <f>ROUND(IF($B317="Annuity",SUMIFS('Annuity Prices'!V:V,'Annuity Prices'!$B:$B,$D317,'Annuity Prices'!$E:$E,$G317),IF($B317="RAB Short",SUMIFS('RAB Prices Short'!V:V,'RAB Prices Short'!$B:$B,'All Prices combined'!$D317,'RAB Prices Short'!$E:$E,'All Prices combined'!$G317),IF($B317="RAB Long",SUMIFS('RAB Prices Long'!V:V,'RAB Prices Long'!$B:$B,'All Prices combined'!$D317,'RAB Prices Long'!$E:$E,'All Prices combined'!$G317)))),2)</f>
        <v>0</v>
      </c>
      <c r="T317" s="2">
        <f>ROUND(IF($B317="Annuity",SUMIFS('Annuity Prices'!W:W,'Annuity Prices'!$B:$B,$D317,'Annuity Prices'!$E:$E,$G317),IF($B317="RAB Short",SUMIFS('RAB Prices Short'!W:W,'RAB Prices Short'!$B:$B,'All Prices combined'!$D317,'RAB Prices Short'!$E:$E,'All Prices combined'!$G317),IF($B317="RAB Long",SUMIFS('RAB Prices Long'!W:W,'RAB Prices Long'!$B:$B,'All Prices combined'!$D317,'RAB Prices Long'!$E:$E,'All Prices combined'!$G317)))),2)</f>
        <v>0</v>
      </c>
      <c r="U317" s="2">
        <f>ROUND(IF($B317="Annuity",SUMIFS('Annuity Prices'!X:X,'Annuity Prices'!$B:$B,$D317,'Annuity Prices'!$E:$E,$G317),IF($B317="RAB Short",SUMIFS('RAB Prices Short'!X:X,'RAB Prices Short'!$B:$B,'All Prices combined'!$D317,'RAB Prices Short'!$E:$E,'All Prices combined'!$G317),IF($B317="RAB Long",SUMIFS('RAB Prices Long'!X:X,'RAB Prices Long'!$B:$B,'All Prices combined'!$D317,'RAB Prices Long'!$E:$E,'All Prices combined'!$G317)))),2)</f>
        <v>0</v>
      </c>
      <c r="V317" s="2">
        <f>ROUND(IF($B317="Annuity",SUMIFS('Annuity Prices'!Y:Y,'Annuity Prices'!$B:$B,$D317,'Annuity Prices'!$E:$E,$G317),IF($B317="RAB Short",SUMIFS('RAB Prices Short'!Y:Y,'RAB Prices Short'!$B:$B,'All Prices combined'!$D317,'RAB Prices Short'!$E:$E,'All Prices combined'!$G317),IF($B317="RAB Long",SUMIFS('RAB Prices Long'!Y:Y,'RAB Prices Long'!$B:$B,'All Prices combined'!$D317,'RAB Prices Long'!$E:$E,'All Prices combined'!$G317)))),2)</f>
        <v>0</v>
      </c>
      <c r="W317" s="2">
        <f>ROUND(IF($B317="Annuity",SUMIFS('Annuity Prices'!Z:Z,'Annuity Prices'!$B:$B,$D317,'Annuity Prices'!$E:$E,$G317),IF($B317="RAB Short",SUMIFS('RAB Prices Short'!Z:Z,'RAB Prices Short'!$B:$B,'All Prices combined'!$D317,'RAB Prices Short'!$E:$E,'All Prices combined'!$G317),IF($B317="RAB Long",SUMIFS('RAB Prices Long'!Z:Z,'RAB Prices Long'!$B:$B,'All Prices combined'!$D317,'RAB Prices Long'!$E:$E,'All Prices combined'!$G317)))),2)</f>
        <v>0</v>
      </c>
      <c r="X317" s="2">
        <f>ROUND(IF($B317="Annuity",SUMIFS('Annuity Prices'!AA:AA,'Annuity Prices'!$B:$B,$D317,'Annuity Prices'!$E:$E,$G317),IF($B317="RAB Short",SUMIFS('RAB Prices Short'!AA:AA,'RAB Prices Short'!$B:$B,'All Prices combined'!$D317,'RAB Prices Short'!$E:$E,'All Prices combined'!$G317),IF($B317="RAB Long",SUMIFS('RAB Prices Long'!AA:AA,'RAB Prices Long'!$B:$B,'All Prices combined'!$D317,'RAB Prices Long'!$E:$E,'All Prices combined'!$G317)))),2)</f>
        <v>0</v>
      </c>
      <c r="Y317" s="2">
        <f>ROUND(IF($B317="Annuity",SUMIFS('Annuity Prices'!AB:AB,'Annuity Prices'!$B:$B,$D317,'Annuity Prices'!$E:$E,$G317),IF($B317="RAB Short",SUMIFS('RAB Prices Short'!AB:AB,'RAB Prices Short'!$B:$B,'All Prices combined'!$D317,'RAB Prices Short'!$E:$E,'All Prices combined'!$G317),IF($B317="RAB Long",SUMIFS('RAB Prices Long'!AB:AB,'RAB Prices Long'!$B:$B,'All Prices combined'!$D317,'RAB Prices Long'!$E:$E,'All Prices combined'!$G317)))),2)</f>
        <v>0</v>
      </c>
      <c r="Z317" s="2">
        <f>ROUND(IF($B317="Annuity",SUMIFS('Annuity Prices'!AC:AC,'Annuity Prices'!$B:$B,$D317,'Annuity Prices'!$E:$E,$G317),IF($B317="RAB Short",SUMIFS('RAB Prices Short'!AC:AC,'RAB Prices Short'!$B:$B,'All Prices combined'!$D317,'RAB Prices Short'!$E:$E,'All Prices combined'!$G317),IF($B317="RAB Long",SUMIFS('RAB Prices Long'!AC:AC,'RAB Prices Long'!$B:$B,'All Prices combined'!$D317,'RAB Prices Long'!$E:$E,'All Prices combined'!$G317)))),2)</f>
        <v>0</v>
      </c>
      <c r="AA317" s="2">
        <f>ROUND(IF($B317="Annuity",SUMIFS('Annuity Prices'!AD:AD,'Annuity Prices'!$B:$B,$D317,'Annuity Prices'!$E:$E,$G317),IF($B317="RAB Short",SUMIFS('RAB Prices Short'!AD:AD,'RAB Prices Short'!$B:$B,'All Prices combined'!$D317,'RAB Prices Short'!$E:$E,'All Prices combined'!$G317),IF($B317="RAB Long",SUMIFS('RAB Prices Long'!AD:AD,'RAB Prices Long'!$B:$B,'All Prices combined'!$D317,'RAB Prices Long'!$E:$E,'All Prices combined'!$G317)))),2)</f>
        <v>0</v>
      </c>
      <c r="AB317" s="2">
        <f>ROUND(IF($B317="Annuity",SUMIFS('Annuity Prices'!AE:AE,'Annuity Prices'!$B:$B,$D317,'Annuity Prices'!$E:$E,$G317),IF($B317="RAB Short",SUMIFS('RAB Prices Short'!AE:AE,'RAB Prices Short'!$B:$B,'All Prices combined'!$D317,'RAB Prices Short'!$E:$E,'All Prices combined'!$G317),IF($B317="RAB Long",SUMIFS('RAB Prices Long'!AE:AE,'RAB Prices Long'!$B:$B,'All Prices combined'!$D317,'RAB Prices Long'!$E:$E,'All Prices combined'!$G317)))),2)</f>
        <v>0</v>
      </c>
      <c r="AC317" s="2">
        <f>ROUND(IF($B317="Annuity",SUMIFS('Annuity Prices'!AF:AF,'Annuity Prices'!$B:$B,$D317,'Annuity Prices'!$E:$E,$G317),IF($B317="RAB Short",SUMIFS('RAB Prices Short'!AF:AF,'RAB Prices Short'!$B:$B,'All Prices combined'!$D317,'RAB Prices Short'!$E:$E,'All Prices combined'!$G317),IF($B317="RAB Long",SUMIFS('RAB Prices Long'!AF:AF,'RAB Prices Long'!$B:$B,'All Prices combined'!$D317,'RAB Prices Long'!$E:$E,'All Prices combined'!$G317)))),2)</f>
        <v>0</v>
      </c>
      <c r="AD317" s="2">
        <f>ROUND(IF($B317="Annuity",SUMIFS('Annuity Prices'!AG:AG,'Annuity Prices'!$B:$B,$D317,'Annuity Prices'!$E:$E,$G317),IF($B317="RAB Short",SUMIFS('RAB Prices Short'!AG:AG,'RAB Prices Short'!$B:$B,'All Prices combined'!$D317,'RAB Prices Short'!$E:$E,'All Prices combined'!$G317),IF($B317="RAB Long",SUMIFS('RAB Prices Long'!AG:AG,'RAB Prices Long'!$B:$B,'All Prices combined'!$D317,'RAB Prices Long'!$E:$E,'All Prices combined'!$G317)))),2)</f>
        <v>0</v>
      </c>
      <c r="AE317" s="2">
        <f>ROUND(IF($B317="Annuity",SUMIFS('Annuity Prices'!AH:AH,'Annuity Prices'!$B:$B,$D317,'Annuity Prices'!$E:$E,$G317),IF($B317="RAB Short",SUMIFS('RAB Prices Short'!AH:AH,'RAB Prices Short'!$B:$B,'All Prices combined'!$D317,'RAB Prices Short'!$E:$E,'All Prices combined'!$G317),IF($B317="RAB Long",SUMIFS('RAB Prices Long'!AH:AH,'RAB Prices Long'!$B:$B,'All Prices combined'!$D317,'RAB Prices Long'!$E:$E,'All Prices combined'!$G317)))),2)</f>
        <v>0</v>
      </c>
      <c r="AF317" s="2">
        <f>ROUND(IF($B317="Annuity",SUMIFS('Annuity Prices'!AI:AI,'Annuity Prices'!$B:$B,$D317,'Annuity Prices'!$E:$E,$G317),IF($B317="RAB Short",SUMIFS('RAB Prices Short'!AI:AI,'RAB Prices Short'!$B:$B,'All Prices combined'!$D317,'RAB Prices Short'!$E:$E,'All Prices combined'!$G317),IF($B317="RAB Long",SUMIFS('RAB Prices Long'!AI:AI,'RAB Prices Long'!$B:$B,'All Prices combined'!$D317,'RAB Prices Long'!$E:$E,'All Prices combined'!$G317)))),2)</f>
        <v>0</v>
      </c>
      <c r="AG317" s="2">
        <f>ROUND(IF($B317="Annuity",SUMIFS('Annuity Prices'!AJ:AJ,'Annuity Prices'!$B:$B,$D317,'Annuity Prices'!$E:$E,$G317),IF($B317="RAB Short",SUMIFS('RAB Prices Short'!AJ:AJ,'RAB Prices Short'!$B:$B,'All Prices combined'!$D317,'RAB Prices Short'!$E:$E,'All Prices combined'!$G317),IF($B317="RAB Long",SUMIFS('RAB Prices Long'!AJ:AJ,'RAB Prices Long'!$B:$B,'All Prices combined'!$D317,'RAB Prices Long'!$E:$E,'All Prices combined'!$G317)))),2)</f>
        <v>0</v>
      </c>
      <c r="AH317" s="2">
        <f>ROUND(IF($B317="Annuity",SUMIFS('Annuity Prices'!AK:AK,'Annuity Prices'!$B:$B,$D317,'Annuity Prices'!$E:$E,$G317),IF($B317="RAB Short",SUMIFS('RAB Prices Short'!AK:AK,'RAB Prices Short'!$B:$B,'All Prices combined'!$D317,'RAB Prices Short'!$E:$E,'All Prices combined'!$G317),IF($B317="RAB Long",SUMIFS('RAB Prices Long'!AK:AK,'RAB Prices Long'!$B:$B,'All Prices combined'!$D317,'RAB Prices Long'!$E:$E,'All Prices combined'!$G317)))),2)</f>
        <v>0</v>
      </c>
      <c r="AI317" s="2">
        <f>ROUND(IF($B317="Annuity",SUMIFS('Annuity Prices'!AL:AL,'Annuity Prices'!$B:$B,$D317,'Annuity Prices'!$E:$E,$G317),IF($B317="RAB Short",SUMIFS('RAB Prices Short'!AL:AL,'RAB Prices Short'!$B:$B,'All Prices combined'!$D317,'RAB Prices Short'!$E:$E,'All Prices combined'!$G317),IF($B317="RAB Long",SUMIFS('RAB Prices Long'!AL:AL,'RAB Prices Long'!$B:$B,'All Prices combined'!$D317,'RAB Prices Long'!$E:$E,'All Prices combined'!$G317)))),2)</f>
        <v>0</v>
      </c>
      <c r="AJ317" s="2">
        <f>ROUND(IF($B317="Annuity",SUMIFS('Annuity Prices'!AM:AM,'Annuity Prices'!$B:$B,$D317,'Annuity Prices'!$E:$E,$G317),IF($B317="RAB Short",SUMIFS('RAB Prices Short'!AM:AM,'RAB Prices Short'!$B:$B,'All Prices combined'!$D317,'RAB Prices Short'!$E:$E,'All Prices combined'!$G317),IF($B317="RAB Long",SUMIFS('RAB Prices Long'!AM:AM,'RAB Prices Long'!$B:$B,'All Prices combined'!$D317,'RAB Prices Long'!$E:$E,'All Prices combined'!$G317)))),2)</f>
        <v>0</v>
      </c>
      <c r="AK317" s="2">
        <f>ROUND(IF($B317="Annuity",SUMIFS('Annuity Prices'!AN:AN,'Annuity Prices'!$B:$B,$D317,'Annuity Prices'!$E:$E,$G317),IF($B317="RAB Short",SUMIFS('RAB Prices Short'!AN:AN,'RAB Prices Short'!$B:$B,'All Prices combined'!$D317,'RAB Prices Short'!$E:$E,'All Prices combined'!$G317),IF($B317="RAB Long",SUMIFS('RAB Prices Long'!AN:AN,'RAB Prices Long'!$B:$B,'All Prices combined'!$D317,'RAB Prices Long'!$E:$E,'All Prices combined'!$G317)))),2)</f>
        <v>0</v>
      </c>
      <c r="AL317" s="2">
        <f>ROUND(IF($B317="Annuity",SUMIFS('Annuity Prices'!AO:AO,'Annuity Prices'!$B:$B,$D317,'Annuity Prices'!$E:$E,$G317),IF($B317="RAB Short",SUMIFS('RAB Prices Short'!AO:AO,'RAB Prices Short'!$B:$B,'All Prices combined'!$D317,'RAB Prices Short'!$E:$E,'All Prices combined'!$G317),IF($B317="RAB Long",SUMIFS('RAB Prices Long'!AO:AO,'RAB Prices Long'!$B:$B,'All Prices combined'!$D317,'RAB Prices Long'!$E:$E,'All Prices combined'!$G317)))),2)</f>
        <v>0</v>
      </c>
      <c r="AM317" s="2">
        <f>ROUND(IF($B317="Annuity",SUMIFS('Annuity Prices'!AP:AP,'Annuity Prices'!$B:$B,$D317,'Annuity Prices'!$E:$E,$G317),IF($B317="RAB Short",SUMIFS('RAB Prices Short'!AP:AP,'RAB Prices Short'!$B:$B,'All Prices combined'!$D317,'RAB Prices Short'!$E:$E,'All Prices combined'!$G317),IF($B317="RAB Long",SUMIFS('RAB Prices Long'!AP:AP,'RAB Prices Long'!$B:$B,'All Prices combined'!$D317,'RAB Prices Long'!$E:$E,'All Prices combined'!$G317)))),2)</f>
        <v>0</v>
      </c>
      <c r="AN317" s="2">
        <f>ROUND(IF($B317="Annuity",SUMIFS('Annuity Prices'!AQ:AQ,'Annuity Prices'!$B:$B,$D317,'Annuity Prices'!$E:$E,$G317),IF($B317="RAB Short",SUMIFS('RAB Prices Short'!AQ:AQ,'RAB Prices Short'!$B:$B,'All Prices combined'!$D317,'RAB Prices Short'!$E:$E,'All Prices combined'!$G317),IF($B317="RAB Long",SUMIFS('RAB Prices Long'!AQ:AQ,'RAB Prices Long'!$B:$B,'All Prices combined'!$D317,'RAB Prices Long'!$E:$E,'All Prices combined'!$G317)))),2)</f>
        <v>0</v>
      </c>
      <c r="AO317" s="2">
        <f>ROUND(IF($B317="Annuity",SUMIFS('Annuity Prices'!AR:AR,'Annuity Prices'!$B:$B,$D317,'Annuity Prices'!$E:$E,$G317),IF($B317="RAB Short",SUMIFS('RAB Prices Short'!AR:AR,'RAB Prices Short'!$B:$B,'All Prices combined'!$D317,'RAB Prices Short'!$E:$E,'All Prices combined'!$G317),IF($B317="RAB Long",SUMIFS('RAB Prices Long'!AR:AR,'RAB Prices Long'!$B:$B,'All Prices combined'!$D317,'RAB Prices Long'!$E:$E,'All Prices combined'!$G317)))),2)</f>
        <v>0</v>
      </c>
      <c r="AP317" s="2">
        <f>ROUND(IF($B317="Annuity",SUMIFS('Annuity Prices'!AS:AS,'Annuity Prices'!$B:$B,$D317,'Annuity Prices'!$E:$E,$G317),IF($B317="RAB Short",SUMIFS('RAB Prices Short'!AS:AS,'RAB Prices Short'!$B:$B,'All Prices combined'!$D317,'RAB Prices Short'!$E:$E,'All Prices combined'!$G317),IF($B317="RAB Long",SUMIFS('RAB Prices Long'!AS:AS,'RAB Prices Long'!$B:$B,'All Prices combined'!$D317,'RAB Prices Long'!$E:$E,'All Prices combined'!$G317)))),2)</f>
        <v>0</v>
      </c>
      <c r="AQ317" s="2">
        <f>ROUND(IF($B317="Annuity",SUMIFS('Annuity Prices'!AT:AT,'Annuity Prices'!$B:$B,$D317,'Annuity Prices'!$E:$E,$G317),IF($B317="RAB Short",SUMIFS('RAB Prices Short'!AT:AT,'RAB Prices Short'!$B:$B,'All Prices combined'!$D317,'RAB Prices Short'!$E:$E,'All Prices combined'!$G317),IF($B317="RAB Long",SUMIFS('RAB Prices Long'!AT:AT,'RAB Prices Long'!$B:$B,'All Prices combined'!$D317,'RAB Prices Long'!$E:$E,'All Prices combined'!$G317)))),2)</f>
        <v>0</v>
      </c>
      <c r="AR317" s="2">
        <f>ROUND(IF($B317="Annuity",SUMIFS('Annuity Prices'!AU:AU,'Annuity Prices'!$B:$B,$D317,'Annuity Prices'!$E:$E,$G317),IF($B317="RAB Short",SUMIFS('RAB Prices Short'!AU:AU,'RAB Prices Short'!$B:$B,'All Prices combined'!$D317,'RAB Prices Short'!$E:$E,'All Prices combined'!$G317),IF($B317="RAB Long",SUMIFS('RAB Prices Long'!AU:AU,'RAB Prices Long'!$B:$B,'All Prices combined'!$D317,'RAB Prices Long'!$E:$E,'All Prices combined'!$G317)))),2)</f>
        <v>0</v>
      </c>
      <c r="AS317" s="2">
        <f>ROUND(IF($B317="Annuity",SUMIFS('Annuity Prices'!AV:AV,'Annuity Prices'!$B:$B,$D317,'Annuity Prices'!$E:$E,$G317),IF($B317="RAB Short",SUMIFS('RAB Prices Short'!AV:AV,'RAB Prices Short'!$B:$B,'All Prices combined'!$D317,'RAB Prices Short'!$E:$E,'All Prices combined'!$G317),IF($B317="RAB Long",SUMIFS('RAB Prices Long'!AV:AV,'RAB Prices Long'!$B:$B,'All Prices combined'!$D317,'RAB Prices Long'!$E:$E,'All Prices combined'!$G317)))),2)</f>
        <v>0</v>
      </c>
      <c r="AT317" s="2">
        <f>ROUND(IF($B317="Annuity",SUMIFS('Annuity Prices'!AW:AW,'Annuity Prices'!$B:$B,$D317,'Annuity Prices'!$E:$E,$G317),IF($B317="RAB Short",SUMIFS('RAB Prices Short'!AW:AW,'RAB Prices Short'!$B:$B,'All Prices combined'!$D317,'RAB Prices Short'!$E:$E,'All Prices combined'!$G317),IF($B317="RAB Long",SUMIFS('RAB Prices Long'!AW:AW,'RAB Prices Long'!$B:$B,'All Prices combined'!$D317,'RAB Prices Long'!$E:$E,'All Prices combined'!$G317)))),2)</f>
        <v>0</v>
      </c>
      <c r="AU317" s="2">
        <f>ROUND(IF($B317="Annuity",SUMIFS('Annuity Prices'!AX:AX,'Annuity Prices'!$B:$B,$D317,'Annuity Prices'!$E:$E,$G317),IF($B317="RAB Short",SUMIFS('RAB Prices Short'!AX:AX,'RAB Prices Short'!$B:$B,'All Prices combined'!$D317,'RAB Prices Short'!$E:$E,'All Prices combined'!$G317),IF($B317="RAB Long",SUMIFS('RAB Prices Long'!AX:AX,'RAB Prices Long'!$B:$B,'All Prices combined'!$D317,'RAB Prices Long'!$E:$E,'All Prices combined'!$G317)))),2)</f>
        <v>0</v>
      </c>
      <c r="AV317" s="2">
        <f>ROUND(IF($B317="Annuity",SUMIFS('Annuity Prices'!AY:AY,'Annuity Prices'!$B:$B,$D317,'Annuity Prices'!$E:$E,$G317),IF($B317="RAB Short",SUMIFS('RAB Prices Short'!AY:AY,'RAB Prices Short'!$B:$B,'All Prices combined'!$D317,'RAB Prices Short'!$E:$E,'All Prices combined'!$G317),IF($B317="RAB Long",SUMIFS('RAB Prices Long'!AY:AY,'RAB Prices Long'!$B:$B,'All Prices combined'!$D317,'RAB Prices Long'!$E:$E,'All Prices combined'!$G317)))),2)</f>
        <v>0</v>
      </c>
      <c r="AW317" s="2">
        <f>ROUND(IF($B317="Annuity",SUMIFS('Annuity Prices'!AZ:AZ,'Annuity Prices'!$B:$B,$D317,'Annuity Prices'!$E:$E,$G317),IF($B317="RAB Short",SUMIFS('RAB Prices Short'!AZ:AZ,'RAB Prices Short'!$B:$B,'All Prices combined'!$D317,'RAB Prices Short'!$E:$E,'All Prices combined'!$G317),IF($B317="RAB Long",SUMIFS('RAB Prices Long'!AZ:AZ,'RAB Prices Long'!$B:$B,'All Prices combined'!$D317,'RAB Prices Long'!$E:$E,'All Prices combined'!$G317)))),2)</f>
        <v>0</v>
      </c>
      <c r="AX317" s="2">
        <f>ROUND(IF($B317="Annuity",SUMIFS('Annuity Prices'!BA:BA,'Annuity Prices'!$B:$B,$D317,'Annuity Prices'!$E:$E,$G317),IF($B317="RAB Short",SUMIFS('RAB Prices Short'!BA:BA,'RAB Prices Short'!$B:$B,'All Prices combined'!$D317,'RAB Prices Short'!$E:$E,'All Prices combined'!$G317),IF($B317="RAB Long",SUMIFS('RAB Prices Long'!BA:BA,'RAB Prices Long'!$B:$B,'All Prices combined'!$D317,'RAB Prices Long'!$E:$E,'All Prices combined'!$G317)))),2)</f>
        <v>0</v>
      </c>
      <c r="AY317" s="2">
        <f>ROUND(IF($B317="Annuity",SUMIFS('Annuity Prices'!BB:BB,'Annuity Prices'!$B:$B,$D317,'Annuity Prices'!$E:$E,$G317),IF($B317="RAB Short",SUMIFS('RAB Prices Short'!BB:BB,'RAB Prices Short'!$B:$B,'All Prices combined'!$D317,'RAB Prices Short'!$E:$E,'All Prices combined'!$G317),IF($B317="RAB Long",SUMIFS('RAB Prices Long'!BB:BB,'RAB Prices Long'!$B:$B,'All Prices combined'!$D317,'RAB Prices Long'!$E:$E,'All Prices combined'!$G317)))),2)</f>
        <v>0</v>
      </c>
      <c r="AZ317" s="2">
        <f>ROUND(IF($B317="Annuity",SUMIFS('Annuity Prices'!BC:BC,'Annuity Prices'!$B:$B,$D317,'Annuity Prices'!$E:$E,$G317),IF($B317="RAB Short",SUMIFS('RAB Prices Short'!BC:BC,'RAB Prices Short'!$B:$B,'All Prices combined'!$D317,'RAB Prices Short'!$E:$E,'All Prices combined'!$G317),IF($B317="RAB Long",SUMIFS('RAB Prices Long'!BC:BC,'RAB Prices Long'!$B:$B,'All Prices combined'!$D317,'RAB Prices Long'!$E:$E,'All Prices combined'!$G317)))),2)</f>
        <v>0</v>
      </c>
      <c r="BA317" s="2">
        <f>ROUND(IF($B317="Annuity",SUMIFS('Annuity Prices'!BD:BD,'Annuity Prices'!$B:$B,$D317,'Annuity Prices'!$E:$E,$G317),IF($B317="RAB Short",SUMIFS('RAB Prices Short'!BD:BD,'RAB Prices Short'!$B:$B,'All Prices combined'!$D317,'RAB Prices Short'!$E:$E,'All Prices combined'!$G317),IF($B317="RAB Long",SUMIFS('RAB Prices Long'!BD:BD,'RAB Prices Long'!$B:$B,'All Prices combined'!$D317,'RAB Prices Long'!$E:$E,'All Prices combined'!$G317)))),2)</f>
        <v>0</v>
      </c>
      <c r="BB317" s="2">
        <f>ROUND(IF($B317="Annuity",SUMIFS('Annuity Prices'!BE:BE,'Annuity Prices'!$B:$B,$D317,'Annuity Prices'!$E:$E,$G317),IF($B317="RAB Short",SUMIFS('RAB Prices Short'!BE:BE,'RAB Prices Short'!$B:$B,'All Prices combined'!$D317,'RAB Prices Short'!$E:$E,'All Prices combined'!$G317),IF($B317="RAB Long",SUMIFS('RAB Prices Long'!BE:BE,'RAB Prices Long'!$B:$B,'All Prices combined'!$D317,'RAB Prices Long'!$E:$E,'All Prices combined'!$G317)))),2)</f>
        <v>0</v>
      </c>
      <c r="BC317" s="2">
        <f>ROUND(IF($B317="Annuity",SUMIFS('Annuity Prices'!BF:BF,'Annuity Prices'!$B:$B,$D317,'Annuity Prices'!$E:$E,$G317),IF($B317="RAB Short",SUMIFS('RAB Prices Short'!BF:BF,'RAB Prices Short'!$B:$B,'All Prices combined'!$D317,'RAB Prices Short'!$E:$E,'All Prices combined'!$G317),IF($B317="RAB Long",SUMIFS('RAB Prices Long'!BF:BF,'RAB Prices Long'!$B:$B,'All Prices combined'!$D317,'RAB Prices Long'!$E:$E,'All Prices combined'!$G317)))),2)</f>
        <v>0</v>
      </c>
      <c r="BD317" s="2">
        <f>ROUND(IF($B317="Annuity",SUMIFS('Annuity Prices'!BG:BG,'Annuity Prices'!$B:$B,$D317,'Annuity Prices'!$E:$E,$G317),IF($B317="RAB Short",SUMIFS('RAB Prices Short'!BG:BG,'RAB Prices Short'!$B:$B,'All Prices combined'!$D317,'RAB Prices Short'!$E:$E,'All Prices combined'!$G317),IF($B317="RAB Long",SUMIFS('RAB Prices Long'!BG:BG,'RAB Prices Long'!$B:$B,'All Prices combined'!$D317,'RAB Prices Long'!$E:$E,'All Prices combined'!$G317)))),2)</f>
        <v>0</v>
      </c>
      <c r="BE317" s="2">
        <f>ROUND(IF($B317="Annuity",SUMIFS('Annuity Prices'!BH:BH,'Annuity Prices'!$B:$B,$D317,'Annuity Prices'!$E:$E,$G317),IF($B317="RAB Short",SUMIFS('RAB Prices Short'!BH:BH,'RAB Prices Short'!$B:$B,'All Prices combined'!$D317,'RAB Prices Short'!$E:$E,'All Prices combined'!$G317),IF($B317="RAB Long",SUMIFS('RAB Prices Long'!BH:BH,'RAB Prices Long'!$B:$B,'All Prices combined'!$D317,'RAB Prices Long'!$E:$E,'All Prices combined'!$G317)))),2)</f>
        <v>0</v>
      </c>
      <c r="BF317" s="2">
        <f>ROUND(IF($B317="Annuity",SUMIFS('Annuity Prices'!BI:BI,'Annuity Prices'!$B:$B,$D317,'Annuity Prices'!$E:$E,$G317),IF($B317="RAB Short",SUMIFS('RAB Prices Short'!BI:BI,'RAB Prices Short'!$B:$B,'All Prices combined'!$D317,'RAB Prices Short'!$E:$E,'All Prices combined'!$G317),IF($B317="RAB Long",SUMIFS('RAB Prices Long'!BI:BI,'RAB Prices Long'!$B:$B,'All Prices combined'!$D317,'RAB Prices Long'!$E:$E,'All Prices combined'!$G317)))),2)</f>
        <v>0</v>
      </c>
      <c r="BG317" s="2">
        <f>ROUND(IF($B317="Annuity",SUMIFS('Annuity Prices'!BJ:BJ,'Annuity Prices'!$B:$B,$D317,'Annuity Prices'!$E:$E,$G317),IF($B317="RAB Short",SUMIFS('RAB Prices Short'!BJ:BJ,'RAB Prices Short'!$B:$B,'All Prices combined'!$D317,'RAB Prices Short'!$E:$E,'All Prices combined'!$G317),IF($B317="RAB Long",SUMIFS('RAB Prices Long'!BJ:BJ,'RAB Prices Long'!$B:$B,'All Prices combined'!$D317,'RAB Prices Long'!$E:$E,'All Prices combined'!$G317)))),2)</f>
        <v>0</v>
      </c>
      <c r="BH317" s="2">
        <f>ROUND(IF($B317="Annuity",SUMIFS('Annuity Prices'!BK:BK,'Annuity Prices'!$B:$B,$D317,'Annuity Prices'!$E:$E,$G317),IF($B317="RAB Short",SUMIFS('RAB Prices Short'!BK:BK,'RAB Prices Short'!$B:$B,'All Prices combined'!$D317,'RAB Prices Short'!$E:$E,'All Prices combined'!$G317),IF($B317="RAB Long",SUMIFS('RAB Prices Long'!BK:BK,'RAB Prices Long'!$B:$B,'All Prices combined'!$D317,'RAB Prices Long'!$E:$E,'All Prices combined'!$G317)))),2)</f>
        <v>0</v>
      </c>
      <c r="BI317" s="2">
        <f>ROUND(IF($B317="Annuity",SUMIFS('Annuity Prices'!BL:BL,'Annuity Prices'!$B:$B,$D317,'Annuity Prices'!$E:$E,$G317),IF($B317="RAB Short",SUMIFS('RAB Prices Short'!BL:BL,'RAB Prices Short'!$B:$B,'All Prices combined'!$D317,'RAB Prices Short'!$E:$E,'All Prices combined'!$G317),IF($B317="RAB Long",SUMIFS('RAB Prices Long'!BL:BL,'RAB Prices Long'!$B:$B,'All Prices combined'!$D317,'RAB Prices Long'!$E:$E,'All Prices combined'!$G317)))),2)</f>
        <v>0</v>
      </c>
      <c r="BJ317" s="2">
        <f>ROUND(IF($B317="Annuity",SUMIFS('Annuity Prices'!BM:BM,'Annuity Prices'!$B:$B,$D317,'Annuity Prices'!$E:$E,$G317),IF($B317="RAB Short",SUMIFS('RAB Prices Short'!BM:BM,'RAB Prices Short'!$B:$B,'All Prices combined'!$D317,'RAB Prices Short'!$E:$E,'All Prices combined'!$G317),IF($B317="RAB Long",SUMIFS('RAB Prices Long'!BM:BM,'RAB Prices Long'!$B:$B,'All Prices combined'!$D317,'RAB Prices Long'!$E:$E,'All Prices combined'!$G317)))),2)</f>
        <v>0</v>
      </c>
      <c r="BK317" s="2">
        <f>ROUND(IF($B317="Annuity",SUMIFS('Annuity Prices'!BN:BN,'Annuity Prices'!$B:$B,$D317,'Annuity Prices'!$E:$E,$G317),IF($B317="RAB Short",SUMIFS('RAB Prices Short'!BN:BN,'RAB Prices Short'!$B:$B,'All Prices combined'!$D317,'RAB Prices Short'!$E:$E,'All Prices combined'!$G317),IF($B317="RAB Long",SUMIFS('RAB Prices Long'!BN:BN,'RAB Prices Long'!$B:$B,'All Prices combined'!$D317,'RAB Prices Long'!$E:$E,'All Prices combined'!$G317)))),2)</f>
        <v>0</v>
      </c>
      <c r="BL317" s="2">
        <f>ROUND(IF($B317="Annuity",SUMIFS('Annuity Prices'!BO:BO,'Annuity Prices'!$B:$B,$D317,'Annuity Prices'!$E:$E,$G317),IF($B317="RAB Short",SUMIFS('RAB Prices Short'!BO:BO,'RAB Prices Short'!$B:$B,'All Prices combined'!$D317,'RAB Prices Short'!$E:$E,'All Prices combined'!$G317),IF($B317="RAB Long",SUMIFS('RAB Prices Long'!BO:BO,'RAB Prices Long'!$B:$B,'All Prices combined'!$D317,'RAB Prices Long'!$E:$E,'All Prices combined'!$G317)))),2)</f>
        <v>0</v>
      </c>
      <c r="BM317" s="2">
        <f>ROUND(IF($B317="Annuity",SUMIFS('Annuity Prices'!BP:BP,'Annuity Prices'!$B:$B,$D317,'Annuity Prices'!$E:$E,$G317),IF($B317="RAB Short",SUMIFS('RAB Prices Short'!BP:BP,'RAB Prices Short'!$B:$B,'All Prices combined'!$D317,'RAB Prices Short'!$E:$E,'All Prices combined'!$G317),IF($B317="RAB Long",SUMIFS('RAB Prices Long'!BP:BP,'RAB Prices Long'!$B:$B,'All Prices combined'!$D317,'RAB Prices Long'!$E:$E,'All Prices combined'!$G317)))),2)</f>
        <v>0</v>
      </c>
      <c r="BN317" s="2">
        <f>ROUND(IF($B317="Annuity",SUMIFS('Annuity Prices'!BQ:BQ,'Annuity Prices'!$B:$B,$D317,'Annuity Prices'!$E:$E,$G317),IF($B317="RAB Short",SUMIFS('RAB Prices Short'!BQ:BQ,'RAB Prices Short'!$B:$B,'All Prices combined'!$D317,'RAB Prices Short'!$E:$E,'All Prices combined'!$G317),IF($B317="RAB Long",SUMIFS('RAB Prices Long'!BQ:BQ,'RAB Prices Long'!$B:$B,'All Prices combined'!$D317,'RAB Prices Long'!$E:$E,'All Prices combined'!$G317)))),2)</f>
        <v>0</v>
      </c>
      <c r="BO317" s="2">
        <f>ROUND(IF($B317="Annuity",SUMIFS('Annuity Prices'!BR:BR,'Annuity Prices'!$B:$B,$D317,'Annuity Prices'!$E:$E,$G317),IF($B317="RAB Short",SUMIFS('RAB Prices Short'!BR:BR,'RAB Prices Short'!$B:$B,'All Prices combined'!$D317,'RAB Prices Short'!$E:$E,'All Prices combined'!$G317),IF($B317="RAB Long",SUMIFS('RAB Prices Long'!BR:BR,'RAB Prices Long'!$B:$B,'All Prices combined'!$D317,'RAB Prices Long'!$E:$E,'All Prices combined'!$G317)))),2)</f>
        <v>0</v>
      </c>
      <c r="BP317" s="2">
        <f>ROUND(IF($B317="Annuity",SUMIFS('Annuity Prices'!BS:BS,'Annuity Prices'!$B:$B,$D317,'Annuity Prices'!$E:$E,$G317),IF($B317="RAB Short",SUMIFS('RAB Prices Short'!BS:BS,'RAB Prices Short'!$B:$B,'All Prices combined'!$D317,'RAB Prices Short'!$E:$E,'All Prices combined'!$G317),IF($B317="RAB Long",SUMIFS('RAB Prices Long'!BS:BS,'RAB Prices Long'!$B:$B,'All Prices combined'!$D317,'RAB Prices Long'!$E:$E,'All Prices combined'!$G317)))),2)</f>
        <v>0</v>
      </c>
      <c r="BQ317" s="2">
        <f>ROUND(IF($B317="Annuity",SUMIFS('Annuity Prices'!BT:BT,'Annuity Prices'!$B:$B,$D317,'Annuity Prices'!$E:$E,$G317),IF($B317="RAB Short",SUMIFS('RAB Prices Short'!BT:BT,'RAB Prices Short'!$B:$B,'All Prices combined'!$D317,'RAB Prices Short'!$E:$E,'All Prices combined'!$G317),IF($B317="RAB Long",SUMIFS('RAB Prices Long'!BT:BT,'RAB Prices Long'!$B:$B,'All Prices combined'!$D317,'RAB Prices Long'!$E:$E,'All Prices combined'!$G317)))),2)</f>
        <v>0</v>
      </c>
      <c r="BR317" s="2">
        <f>ROUND(IF($B317="Annuity",SUMIFS('Annuity Prices'!BU:BU,'Annuity Prices'!$B:$B,$D317,'Annuity Prices'!$E:$E,$G317),IF($B317="RAB Short",SUMIFS('RAB Prices Short'!BU:BU,'RAB Prices Short'!$B:$B,'All Prices combined'!$D317,'RAB Prices Short'!$E:$E,'All Prices combined'!$G317),IF($B317="RAB Long",SUMIFS('RAB Prices Long'!BU:BU,'RAB Prices Long'!$B:$B,'All Prices combined'!$D317,'RAB Prices Long'!$E:$E,'All Prices combined'!$G317)))),2)</f>
        <v>0</v>
      </c>
      <c r="BS317" s="2">
        <f>ROUND(IF($B317="Annuity",SUMIFS('Annuity Prices'!BV:BV,'Annuity Prices'!$B:$B,$D317,'Annuity Prices'!$E:$E,$G317),IF($B317="RAB Short",SUMIFS('RAB Prices Short'!BV:BV,'RAB Prices Short'!$B:$B,'All Prices combined'!$D317,'RAB Prices Short'!$E:$E,'All Prices combined'!$G317),IF($B317="RAB Long",SUMIFS('RAB Prices Long'!BV:BV,'RAB Prices Long'!$B:$B,'All Prices combined'!$D317,'RAB Prices Long'!$E:$E,'All Prices combined'!$G317)))),2)</f>
        <v>0</v>
      </c>
      <c r="BT317" s="2">
        <f>ROUND(IF($B317="Annuity",SUMIFS('Annuity Prices'!BW:BW,'Annuity Prices'!$B:$B,$D317,'Annuity Prices'!$E:$E,$G317),IF($B317="RAB Short",SUMIFS('RAB Prices Short'!BW:BW,'RAB Prices Short'!$B:$B,'All Prices combined'!$D317,'RAB Prices Short'!$E:$E,'All Prices combined'!$G317),IF($B317="RAB Long",SUMIFS('RAB Prices Long'!BW:BW,'RAB Prices Long'!$B:$B,'All Prices combined'!$D317,'RAB Prices Long'!$E:$E,'All Prices combined'!$G317)))),2)</f>
        <v>0</v>
      </c>
      <c r="BU317" s="2">
        <f>ROUND(IF($B317="Annuity",SUMIFS('Annuity Prices'!BX:BX,'Annuity Prices'!$B:$B,$D317,'Annuity Prices'!$E:$E,$G317),IF($B317="RAB Short",SUMIFS('RAB Prices Short'!BX:BX,'RAB Prices Short'!$B:$B,'All Prices combined'!$D317,'RAB Prices Short'!$E:$E,'All Prices combined'!$G317),IF($B317="RAB Long",SUMIFS('RAB Prices Long'!BX:BX,'RAB Prices Long'!$B:$B,'All Prices combined'!$D317,'RAB Prices Long'!$E:$E,'All Prices combined'!$G317)))),2)</f>
        <v>0</v>
      </c>
    </row>
    <row r="318" spans="2:73" x14ac:dyDescent="0.25">
      <c r="B318" t="s">
        <v>44</v>
      </c>
      <c r="C318">
        <v>24</v>
      </c>
      <c r="D318" t="s">
        <v>200</v>
      </c>
      <c r="E318" t="s">
        <v>199</v>
      </c>
      <c r="F318">
        <v>24</v>
      </c>
      <c r="G318" t="s">
        <v>38</v>
      </c>
      <c r="H318" t="s">
        <v>128</v>
      </c>
      <c r="I318" s="2">
        <f>ROUND(IF($B318="Annuity",SUMIFS('Annuity Prices'!L:L,'Annuity Prices'!$B:$B,$D318,'Annuity Prices'!$E:$E,$G318),IF($B318="RAB Short",SUMIFS('RAB Prices Short'!L:L,'RAB Prices Short'!$B:$B,'All Prices combined'!$D318,'RAB Prices Short'!$E:$E,'All Prices combined'!$G318),IF($B318="RAB Long",SUMIFS('RAB Prices Long'!L:L,'RAB Prices Long'!$B:$B,'All Prices combined'!$D318,'RAB Prices Long'!$E:$E,'All Prices combined'!$G318)))),2)</f>
        <v>0</v>
      </c>
      <c r="J318" s="2">
        <f>ROUND(IF($B318="Annuity",SUMIFS('Annuity Prices'!M:M,'Annuity Prices'!$B:$B,$D318,'Annuity Prices'!$E:$E,$G318),IF($B318="RAB Short",SUMIFS('RAB Prices Short'!M:M,'RAB Prices Short'!$B:$B,'All Prices combined'!$D318,'RAB Prices Short'!$E:$E,'All Prices combined'!$G318),IF($B318="RAB Long",SUMIFS('RAB Prices Long'!M:M,'RAB Prices Long'!$B:$B,'All Prices combined'!$D318,'RAB Prices Long'!$E:$E,'All Prices combined'!$G318)))),2)</f>
        <v>0</v>
      </c>
      <c r="K318" s="2">
        <f>ROUND(IF($B318="Annuity",SUMIFS('Annuity Prices'!N:N,'Annuity Prices'!$B:$B,$D318,'Annuity Prices'!$E:$E,$G318),IF($B318="RAB Short",SUMIFS('RAB Prices Short'!N:N,'RAB Prices Short'!$B:$B,'All Prices combined'!$D318,'RAB Prices Short'!$E:$E,'All Prices combined'!$G318),IF($B318="RAB Long",SUMIFS('RAB Prices Long'!N:N,'RAB Prices Long'!$B:$B,'All Prices combined'!$D318,'RAB Prices Long'!$E:$E,'All Prices combined'!$G318)))),2)</f>
        <v>13.07</v>
      </c>
      <c r="L318" s="2">
        <f>ROUND(IF($B318="Annuity",SUMIFS('Annuity Prices'!O:O,'Annuity Prices'!$B:$B,$D318,'Annuity Prices'!$E:$E,$G318),IF($B318="RAB Short",SUMIFS('RAB Prices Short'!O:O,'RAB Prices Short'!$B:$B,'All Prices combined'!$D318,'RAB Prices Short'!$E:$E,'All Prices combined'!$G318),IF($B318="RAB Long",SUMIFS('RAB Prices Long'!O:O,'RAB Prices Long'!$B:$B,'All Prices combined'!$D318,'RAB Prices Long'!$E:$E,'All Prices combined'!$G318)))),2)</f>
        <v>13.45</v>
      </c>
      <c r="M318" s="2">
        <f>ROUND(IF($B318="Annuity",SUMIFS('Annuity Prices'!P:P,'Annuity Prices'!$B:$B,$D318,'Annuity Prices'!$E:$E,$G318),IF($B318="RAB Short",SUMIFS('RAB Prices Short'!P:P,'RAB Prices Short'!$B:$B,'All Prices combined'!$D318,'RAB Prices Short'!$E:$E,'All Prices combined'!$G318),IF($B318="RAB Long",SUMIFS('RAB Prices Long'!P:P,'RAB Prices Long'!$B:$B,'All Prices combined'!$D318,'RAB Prices Long'!$E:$E,'All Prices combined'!$G318)))),2)</f>
        <v>13.97</v>
      </c>
      <c r="N318" s="2">
        <f>ROUND(IF($B318="Annuity",SUMIFS('Annuity Prices'!Q:Q,'Annuity Prices'!$B:$B,$D318,'Annuity Prices'!$E:$E,$G318),IF($B318="RAB Short",SUMIFS('RAB Prices Short'!Q:Q,'RAB Prices Short'!$B:$B,'All Prices combined'!$D318,'RAB Prices Short'!$E:$E,'All Prices combined'!$G318),IF($B318="RAB Long",SUMIFS('RAB Prices Long'!Q:Q,'RAB Prices Long'!$B:$B,'All Prices combined'!$D318,'RAB Prices Long'!$E:$E,'All Prices combined'!$G318)))),2)</f>
        <v>14.32</v>
      </c>
      <c r="O318" s="2">
        <f>ROUND(IF($B318="Annuity",SUMIFS('Annuity Prices'!R:R,'Annuity Prices'!$B:$B,$D318,'Annuity Prices'!$E:$E,$G318),IF($B318="RAB Short",SUMIFS('RAB Prices Short'!R:R,'RAB Prices Short'!$B:$B,'All Prices combined'!$D318,'RAB Prices Short'!$E:$E,'All Prices combined'!$G318),IF($B318="RAB Long",SUMIFS('RAB Prices Long'!R:R,'RAB Prices Long'!$B:$B,'All Prices combined'!$D318,'RAB Prices Long'!$E:$E,'All Prices combined'!$G318)))),2)</f>
        <v>14.68</v>
      </c>
      <c r="P318" s="2">
        <f>ROUND(IF($B318="Annuity",SUMIFS('Annuity Prices'!S:S,'Annuity Prices'!$B:$B,$D318,'Annuity Prices'!$E:$E,$G318),IF($B318="RAB Short",SUMIFS('RAB Prices Short'!S:S,'RAB Prices Short'!$B:$B,'All Prices combined'!$D318,'RAB Prices Short'!$E:$E,'All Prices combined'!$G318),IF($B318="RAB Long",SUMIFS('RAB Prices Long'!S:S,'RAB Prices Long'!$B:$B,'All Prices combined'!$D318,'RAB Prices Long'!$E:$E,'All Prices combined'!$G318)))),2)</f>
        <v>15.05</v>
      </c>
      <c r="Q318" s="2">
        <f>ROUND(IF($B318="Annuity",SUMIFS('Annuity Prices'!T:T,'Annuity Prices'!$B:$B,$D318,'Annuity Prices'!$E:$E,$G318),IF($B318="RAB Short",SUMIFS('RAB Prices Short'!T:T,'RAB Prices Short'!$B:$B,'All Prices combined'!$D318,'RAB Prices Short'!$E:$E,'All Prices combined'!$G318),IF($B318="RAB Long",SUMIFS('RAB Prices Long'!T:T,'RAB Prices Long'!$B:$B,'All Prices combined'!$D318,'RAB Prices Long'!$E:$E,'All Prices combined'!$G318)))),2)</f>
        <v>15.91</v>
      </c>
      <c r="R318" s="2">
        <f>ROUND(IF($B318="Annuity",SUMIFS('Annuity Prices'!U:U,'Annuity Prices'!$B:$B,$D318,'Annuity Prices'!$E:$E,$G318),IF($B318="RAB Short",SUMIFS('RAB Prices Short'!U:U,'RAB Prices Short'!$B:$B,'All Prices combined'!$D318,'RAB Prices Short'!$E:$E,'All Prices combined'!$G318),IF($B318="RAB Long",SUMIFS('RAB Prices Long'!U:U,'RAB Prices Long'!$B:$B,'All Prices combined'!$D318,'RAB Prices Long'!$E:$E,'All Prices combined'!$G318)))),2)</f>
        <v>16.309999999999999</v>
      </c>
      <c r="S318" s="2">
        <f>ROUND(IF($B318="Annuity",SUMIFS('Annuity Prices'!V:V,'Annuity Prices'!$B:$B,$D318,'Annuity Prices'!$E:$E,$G318),IF($B318="RAB Short",SUMIFS('RAB Prices Short'!V:V,'RAB Prices Short'!$B:$B,'All Prices combined'!$D318,'RAB Prices Short'!$E:$E,'All Prices combined'!$G318),IF($B318="RAB Long",SUMIFS('RAB Prices Long'!V:V,'RAB Prices Long'!$B:$B,'All Prices combined'!$D318,'RAB Prices Long'!$E:$E,'All Prices combined'!$G318)))),2)</f>
        <v>16.72</v>
      </c>
      <c r="T318" s="2">
        <f>ROUND(IF($B318="Annuity",SUMIFS('Annuity Prices'!W:W,'Annuity Prices'!$B:$B,$D318,'Annuity Prices'!$E:$E,$G318),IF($B318="RAB Short",SUMIFS('RAB Prices Short'!W:W,'RAB Prices Short'!$B:$B,'All Prices combined'!$D318,'RAB Prices Short'!$E:$E,'All Prices combined'!$G318),IF($B318="RAB Long",SUMIFS('RAB Prices Long'!W:W,'RAB Prices Long'!$B:$B,'All Prices combined'!$D318,'RAB Prices Long'!$E:$E,'All Prices combined'!$G318)))),2)</f>
        <v>17.14</v>
      </c>
      <c r="U318" s="2">
        <f>ROUND(IF($B318="Annuity",SUMIFS('Annuity Prices'!X:X,'Annuity Prices'!$B:$B,$D318,'Annuity Prices'!$E:$E,$G318),IF($B318="RAB Short",SUMIFS('RAB Prices Short'!X:X,'RAB Prices Short'!$B:$B,'All Prices combined'!$D318,'RAB Prices Short'!$E:$E,'All Prices combined'!$G318),IF($B318="RAB Long",SUMIFS('RAB Prices Long'!X:X,'RAB Prices Long'!$B:$B,'All Prices combined'!$D318,'RAB Prices Long'!$E:$E,'All Prices combined'!$G318)))),2)</f>
        <v>18.02</v>
      </c>
      <c r="V318" s="2">
        <f>ROUND(IF($B318="Annuity",SUMIFS('Annuity Prices'!Y:Y,'Annuity Prices'!$B:$B,$D318,'Annuity Prices'!$E:$E,$G318),IF($B318="RAB Short",SUMIFS('RAB Prices Short'!Y:Y,'RAB Prices Short'!$B:$B,'All Prices combined'!$D318,'RAB Prices Short'!$E:$E,'All Prices combined'!$G318),IF($B318="RAB Long",SUMIFS('RAB Prices Long'!Y:Y,'RAB Prices Long'!$B:$B,'All Prices combined'!$D318,'RAB Prices Long'!$E:$E,'All Prices combined'!$G318)))),2)</f>
        <v>18.47</v>
      </c>
      <c r="W318" s="2">
        <f>ROUND(IF($B318="Annuity",SUMIFS('Annuity Prices'!Z:Z,'Annuity Prices'!$B:$B,$D318,'Annuity Prices'!$E:$E,$G318),IF($B318="RAB Short",SUMIFS('RAB Prices Short'!Z:Z,'RAB Prices Short'!$B:$B,'All Prices combined'!$D318,'RAB Prices Short'!$E:$E,'All Prices combined'!$G318),IF($B318="RAB Long",SUMIFS('RAB Prices Long'!Z:Z,'RAB Prices Long'!$B:$B,'All Prices combined'!$D318,'RAB Prices Long'!$E:$E,'All Prices combined'!$G318)))),2)</f>
        <v>18.93</v>
      </c>
      <c r="X318" s="2">
        <f>ROUND(IF($B318="Annuity",SUMIFS('Annuity Prices'!AA:AA,'Annuity Prices'!$B:$B,$D318,'Annuity Prices'!$E:$E,$G318),IF($B318="RAB Short",SUMIFS('RAB Prices Short'!AA:AA,'RAB Prices Short'!$B:$B,'All Prices combined'!$D318,'RAB Prices Short'!$E:$E,'All Prices combined'!$G318),IF($B318="RAB Long",SUMIFS('RAB Prices Long'!AA:AA,'RAB Prices Long'!$B:$B,'All Prices combined'!$D318,'RAB Prices Long'!$E:$E,'All Prices combined'!$G318)))),2)</f>
        <v>19.399999999999999</v>
      </c>
      <c r="Y318" s="2">
        <f>ROUND(IF($B318="Annuity",SUMIFS('Annuity Prices'!AB:AB,'Annuity Prices'!$B:$B,$D318,'Annuity Prices'!$E:$E,$G318),IF($B318="RAB Short",SUMIFS('RAB Prices Short'!AB:AB,'RAB Prices Short'!$B:$B,'All Prices combined'!$D318,'RAB Prices Short'!$E:$E,'All Prices combined'!$G318),IF($B318="RAB Long",SUMIFS('RAB Prices Long'!AB:AB,'RAB Prices Long'!$B:$B,'All Prices combined'!$D318,'RAB Prices Long'!$E:$E,'All Prices combined'!$G318)))),2)</f>
        <v>20.05</v>
      </c>
      <c r="Z318" s="2">
        <f>ROUND(IF($B318="Annuity",SUMIFS('Annuity Prices'!AC:AC,'Annuity Prices'!$B:$B,$D318,'Annuity Prices'!$E:$E,$G318),IF($B318="RAB Short",SUMIFS('RAB Prices Short'!AC:AC,'RAB Prices Short'!$B:$B,'All Prices combined'!$D318,'RAB Prices Short'!$E:$E,'All Prices combined'!$G318),IF($B318="RAB Long",SUMIFS('RAB Prices Long'!AC:AC,'RAB Prices Long'!$B:$B,'All Prices combined'!$D318,'RAB Prices Long'!$E:$E,'All Prices combined'!$G318)))),2)</f>
        <v>20.55</v>
      </c>
      <c r="AA318" s="2">
        <f>ROUND(IF($B318="Annuity",SUMIFS('Annuity Prices'!AD:AD,'Annuity Prices'!$B:$B,$D318,'Annuity Prices'!$E:$E,$G318),IF($B318="RAB Short",SUMIFS('RAB Prices Short'!AD:AD,'RAB Prices Short'!$B:$B,'All Prices combined'!$D318,'RAB Prices Short'!$E:$E,'All Prices combined'!$G318),IF($B318="RAB Long",SUMIFS('RAB Prices Long'!AD:AD,'RAB Prices Long'!$B:$B,'All Prices combined'!$D318,'RAB Prices Long'!$E:$E,'All Prices combined'!$G318)))),2)</f>
        <v>21.06</v>
      </c>
      <c r="AB318" s="2">
        <f>ROUND(IF($B318="Annuity",SUMIFS('Annuity Prices'!AE:AE,'Annuity Prices'!$B:$B,$D318,'Annuity Prices'!$E:$E,$G318),IF($B318="RAB Short",SUMIFS('RAB Prices Short'!AE:AE,'RAB Prices Short'!$B:$B,'All Prices combined'!$D318,'RAB Prices Short'!$E:$E,'All Prices combined'!$G318),IF($B318="RAB Long",SUMIFS('RAB Prices Long'!AE:AE,'RAB Prices Long'!$B:$B,'All Prices combined'!$D318,'RAB Prices Long'!$E:$E,'All Prices combined'!$G318)))),2)</f>
        <v>21.59</v>
      </c>
      <c r="AC318" s="2">
        <f>ROUND(IF($B318="Annuity",SUMIFS('Annuity Prices'!AF:AF,'Annuity Prices'!$B:$B,$D318,'Annuity Prices'!$E:$E,$G318),IF($B318="RAB Short",SUMIFS('RAB Prices Short'!AF:AF,'RAB Prices Short'!$B:$B,'All Prices combined'!$D318,'RAB Prices Short'!$E:$E,'All Prices combined'!$G318),IF($B318="RAB Long",SUMIFS('RAB Prices Long'!AF:AF,'RAB Prices Long'!$B:$B,'All Prices combined'!$D318,'RAB Prices Long'!$E:$E,'All Prices combined'!$G318)))),2)</f>
        <v>22.15</v>
      </c>
      <c r="AD318" s="2">
        <f>ROUND(IF($B318="Annuity",SUMIFS('Annuity Prices'!AG:AG,'Annuity Prices'!$B:$B,$D318,'Annuity Prices'!$E:$E,$G318),IF($B318="RAB Short",SUMIFS('RAB Prices Short'!AG:AG,'RAB Prices Short'!$B:$B,'All Prices combined'!$D318,'RAB Prices Short'!$E:$E,'All Prices combined'!$G318),IF($B318="RAB Long",SUMIFS('RAB Prices Long'!AG:AG,'RAB Prices Long'!$B:$B,'All Prices combined'!$D318,'RAB Prices Long'!$E:$E,'All Prices combined'!$G318)))),2)</f>
        <v>22.7</v>
      </c>
      <c r="AE318" s="2">
        <f>ROUND(IF($B318="Annuity",SUMIFS('Annuity Prices'!AH:AH,'Annuity Prices'!$B:$B,$D318,'Annuity Prices'!$E:$E,$G318),IF($B318="RAB Short",SUMIFS('RAB Prices Short'!AH:AH,'RAB Prices Short'!$B:$B,'All Prices combined'!$D318,'RAB Prices Short'!$E:$E,'All Prices combined'!$G318),IF($B318="RAB Long",SUMIFS('RAB Prices Long'!AH:AH,'RAB Prices Long'!$B:$B,'All Prices combined'!$D318,'RAB Prices Long'!$E:$E,'All Prices combined'!$G318)))),2)</f>
        <v>23.27</v>
      </c>
      <c r="AF318" s="2">
        <f>ROUND(IF($B318="Annuity",SUMIFS('Annuity Prices'!AI:AI,'Annuity Prices'!$B:$B,$D318,'Annuity Prices'!$E:$E,$G318),IF($B318="RAB Short",SUMIFS('RAB Prices Short'!AI:AI,'RAB Prices Short'!$B:$B,'All Prices combined'!$D318,'RAB Prices Short'!$E:$E,'All Prices combined'!$G318),IF($B318="RAB Long",SUMIFS('RAB Prices Long'!AI:AI,'RAB Prices Long'!$B:$B,'All Prices combined'!$D318,'RAB Prices Long'!$E:$E,'All Prices combined'!$G318)))),2)</f>
        <v>23.85</v>
      </c>
      <c r="AG318" s="2">
        <f>ROUND(IF($B318="Annuity",SUMIFS('Annuity Prices'!AJ:AJ,'Annuity Prices'!$B:$B,$D318,'Annuity Prices'!$E:$E,$G318),IF($B318="RAB Short",SUMIFS('RAB Prices Short'!AJ:AJ,'RAB Prices Short'!$B:$B,'All Prices combined'!$D318,'RAB Prices Short'!$E:$E,'All Prices combined'!$G318),IF($B318="RAB Long",SUMIFS('RAB Prices Long'!AJ:AJ,'RAB Prices Long'!$B:$B,'All Prices combined'!$D318,'RAB Prices Long'!$E:$E,'All Prices combined'!$G318)))),2)</f>
        <v>23.4</v>
      </c>
      <c r="AH318" s="2">
        <f>ROUND(IF($B318="Annuity",SUMIFS('Annuity Prices'!AK:AK,'Annuity Prices'!$B:$B,$D318,'Annuity Prices'!$E:$E,$G318),IF($B318="RAB Short",SUMIFS('RAB Prices Short'!AK:AK,'RAB Prices Short'!$B:$B,'All Prices combined'!$D318,'RAB Prices Short'!$E:$E,'All Prices combined'!$G318),IF($B318="RAB Long",SUMIFS('RAB Prices Long'!AK:AK,'RAB Prices Long'!$B:$B,'All Prices combined'!$D318,'RAB Prices Long'!$E:$E,'All Prices combined'!$G318)))),2)</f>
        <v>23.99</v>
      </c>
      <c r="AI318" s="2">
        <f>ROUND(IF($B318="Annuity",SUMIFS('Annuity Prices'!AL:AL,'Annuity Prices'!$B:$B,$D318,'Annuity Prices'!$E:$E,$G318),IF($B318="RAB Short",SUMIFS('RAB Prices Short'!AL:AL,'RAB Prices Short'!$B:$B,'All Prices combined'!$D318,'RAB Prices Short'!$E:$E,'All Prices combined'!$G318),IF($B318="RAB Long",SUMIFS('RAB Prices Long'!AL:AL,'RAB Prices Long'!$B:$B,'All Prices combined'!$D318,'RAB Prices Long'!$E:$E,'All Prices combined'!$G318)))),2)</f>
        <v>24.58</v>
      </c>
      <c r="AJ318" s="2">
        <f>ROUND(IF($B318="Annuity",SUMIFS('Annuity Prices'!AM:AM,'Annuity Prices'!$B:$B,$D318,'Annuity Prices'!$E:$E,$G318),IF($B318="RAB Short",SUMIFS('RAB Prices Short'!AM:AM,'RAB Prices Short'!$B:$B,'All Prices combined'!$D318,'RAB Prices Short'!$E:$E,'All Prices combined'!$G318),IF($B318="RAB Long",SUMIFS('RAB Prices Long'!AM:AM,'RAB Prices Long'!$B:$B,'All Prices combined'!$D318,'RAB Prices Long'!$E:$E,'All Prices combined'!$G318)))),2)</f>
        <v>25.2</v>
      </c>
      <c r="AK318" s="2">
        <f>ROUND(IF($B318="Annuity",SUMIFS('Annuity Prices'!AN:AN,'Annuity Prices'!$B:$B,$D318,'Annuity Prices'!$E:$E,$G318),IF($B318="RAB Short",SUMIFS('RAB Prices Short'!AN:AN,'RAB Prices Short'!$B:$B,'All Prices combined'!$D318,'RAB Prices Short'!$E:$E,'All Prices combined'!$G318),IF($B318="RAB Long",SUMIFS('RAB Prices Long'!AN:AN,'RAB Prices Long'!$B:$B,'All Prices combined'!$D318,'RAB Prices Long'!$E:$E,'All Prices combined'!$G318)))),2)</f>
        <v>21.66</v>
      </c>
      <c r="AL318" s="2">
        <f>ROUND(IF($B318="Annuity",SUMIFS('Annuity Prices'!AO:AO,'Annuity Prices'!$B:$B,$D318,'Annuity Prices'!$E:$E,$G318),IF($B318="RAB Short",SUMIFS('RAB Prices Short'!AO:AO,'RAB Prices Short'!$B:$B,'All Prices combined'!$D318,'RAB Prices Short'!$E:$E,'All Prices combined'!$G318),IF($B318="RAB Long",SUMIFS('RAB Prices Long'!AO:AO,'RAB Prices Long'!$B:$B,'All Prices combined'!$D318,'RAB Prices Long'!$E:$E,'All Prices combined'!$G318)))),2)</f>
        <v>22.2</v>
      </c>
      <c r="AM318" s="2">
        <f>ROUND(IF($B318="Annuity",SUMIFS('Annuity Prices'!AP:AP,'Annuity Prices'!$B:$B,$D318,'Annuity Prices'!$E:$E,$G318),IF($B318="RAB Short",SUMIFS('RAB Prices Short'!AP:AP,'RAB Prices Short'!$B:$B,'All Prices combined'!$D318,'RAB Prices Short'!$E:$E,'All Prices combined'!$G318),IF($B318="RAB Long",SUMIFS('RAB Prices Long'!AP:AP,'RAB Prices Long'!$B:$B,'All Prices combined'!$D318,'RAB Prices Long'!$E:$E,'All Prices combined'!$G318)))),2)</f>
        <v>22.76</v>
      </c>
      <c r="AN318" s="2">
        <f>ROUND(IF($B318="Annuity",SUMIFS('Annuity Prices'!AQ:AQ,'Annuity Prices'!$B:$B,$D318,'Annuity Prices'!$E:$E,$G318),IF($B318="RAB Short",SUMIFS('RAB Prices Short'!AQ:AQ,'RAB Prices Short'!$B:$B,'All Prices combined'!$D318,'RAB Prices Short'!$E:$E,'All Prices combined'!$G318),IF($B318="RAB Long",SUMIFS('RAB Prices Long'!AQ:AQ,'RAB Prices Long'!$B:$B,'All Prices combined'!$D318,'RAB Prices Long'!$E:$E,'All Prices combined'!$G318)))),2)</f>
        <v>23.33</v>
      </c>
      <c r="AO318" s="2">
        <f>ROUND(IF($B318="Annuity",SUMIFS('Annuity Prices'!AR:AR,'Annuity Prices'!$B:$B,$D318,'Annuity Prices'!$E:$E,$G318),IF($B318="RAB Short",SUMIFS('RAB Prices Short'!AR:AR,'RAB Prices Short'!$B:$B,'All Prices combined'!$D318,'RAB Prices Short'!$E:$E,'All Prices combined'!$G318),IF($B318="RAB Long",SUMIFS('RAB Prices Long'!AR:AR,'RAB Prices Long'!$B:$B,'All Prices combined'!$D318,'RAB Prices Long'!$E:$E,'All Prices combined'!$G318)))),2)</f>
        <v>0</v>
      </c>
      <c r="AP318" s="2">
        <f>ROUND(IF($B318="Annuity",SUMIFS('Annuity Prices'!AS:AS,'Annuity Prices'!$B:$B,$D318,'Annuity Prices'!$E:$E,$G318),IF($B318="RAB Short",SUMIFS('RAB Prices Short'!AS:AS,'RAB Prices Short'!$B:$B,'All Prices combined'!$D318,'RAB Prices Short'!$E:$E,'All Prices combined'!$G318),IF($B318="RAB Long",SUMIFS('RAB Prices Long'!AS:AS,'RAB Prices Long'!$B:$B,'All Prices combined'!$D318,'RAB Prices Long'!$E:$E,'All Prices combined'!$G318)))),2)</f>
        <v>0</v>
      </c>
      <c r="AQ318" s="2">
        <f>ROUND(IF($B318="Annuity",SUMIFS('Annuity Prices'!AT:AT,'Annuity Prices'!$B:$B,$D318,'Annuity Prices'!$E:$E,$G318),IF($B318="RAB Short",SUMIFS('RAB Prices Short'!AT:AT,'RAB Prices Short'!$B:$B,'All Prices combined'!$D318,'RAB Prices Short'!$E:$E,'All Prices combined'!$G318),IF($B318="RAB Long",SUMIFS('RAB Prices Long'!AT:AT,'RAB Prices Long'!$B:$B,'All Prices combined'!$D318,'RAB Prices Long'!$E:$E,'All Prices combined'!$G318)))),2)</f>
        <v>13.51</v>
      </c>
      <c r="AR318" s="2">
        <f>ROUND(IF($B318="Annuity",SUMIFS('Annuity Prices'!AU:AU,'Annuity Prices'!$B:$B,$D318,'Annuity Prices'!$E:$E,$G318),IF($B318="RAB Short",SUMIFS('RAB Prices Short'!AU:AU,'RAB Prices Short'!$B:$B,'All Prices combined'!$D318,'RAB Prices Short'!$E:$E,'All Prices combined'!$G318),IF($B318="RAB Long",SUMIFS('RAB Prices Long'!AU:AU,'RAB Prices Long'!$B:$B,'All Prices combined'!$D318,'RAB Prices Long'!$E:$E,'All Prices combined'!$G318)))),2)</f>
        <v>13.07</v>
      </c>
      <c r="AS318" s="2">
        <f>ROUND(IF($B318="Annuity",SUMIFS('Annuity Prices'!AV:AV,'Annuity Prices'!$B:$B,$D318,'Annuity Prices'!$E:$E,$G318),IF($B318="RAB Short",SUMIFS('RAB Prices Short'!AV:AV,'RAB Prices Short'!$B:$B,'All Prices combined'!$D318,'RAB Prices Short'!$E:$E,'All Prices combined'!$G318),IF($B318="RAB Long",SUMIFS('RAB Prices Long'!AV:AV,'RAB Prices Long'!$B:$B,'All Prices combined'!$D318,'RAB Prices Long'!$E:$E,'All Prices combined'!$G318)))),2)</f>
        <v>13.45</v>
      </c>
      <c r="AT318" s="2">
        <f>ROUND(IF($B318="Annuity",SUMIFS('Annuity Prices'!AW:AW,'Annuity Prices'!$B:$B,$D318,'Annuity Prices'!$E:$E,$G318),IF($B318="RAB Short",SUMIFS('RAB Prices Short'!AW:AW,'RAB Prices Short'!$B:$B,'All Prices combined'!$D318,'RAB Prices Short'!$E:$E,'All Prices combined'!$G318),IF($B318="RAB Long",SUMIFS('RAB Prices Long'!AW:AW,'RAB Prices Long'!$B:$B,'All Prices combined'!$D318,'RAB Prices Long'!$E:$E,'All Prices combined'!$G318)))),2)</f>
        <v>13.97</v>
      </c>
      <c r="AU318" s="2">
        <f>ROUND(IF($B318="Annuity",SUMIFS('Annuity Prices'!AX:AX,'Annuity Prices'!$B:$B,$D318,'Annuity Prices'!$E:$E,$G318),IF($B318="RAB Short",SUMIFS('RAB Prices Short'!AX:AX,'RAB Prices Short'!$B:$B,'All Prices combined'!$D318,'RAB Prices Short'!$E:$E,'All Prices combined'!$G318),IF($B318="RAB Long",SUMIFS('RAB Prices Long'!AX:AX,'RAB Prices Long'!$B:$B,'All Prices combined'!$D318,'RAB Prices Long'!$E:$E,'All Prices combined'!$G318)))),2)</f>
        <v>14.32</v>
      </c>
      <c r="AV318" s="2">
        <f>ROUND(IF($B318="Annuity",SUMIFS('Annuity Prices'!AY:AY,'Annuity Prices'!$B:$B,$D318,'Annuity Prices'!$E:$E,$G318),IF($B318="RAB Short",SUMIFS('RAB Prices Short'!AY:AY,'RAB Prices Short'!$B:$B,'All Prices combined'!$D318,'RAB Prices Short'!$E:$E,'All Prices combined'!$G318),IF($B318="RAB Long",SUMIFS('RAB Prices Long'!AY:AY,'RAB Prices Long'!$B:$B,'All Prices combined'!$D318,'RAB Prices Long'!$E:$E,'All Prices combined'!$G318)))),2)</f>
        <v>14.68</v>
      </c>
      <c r="AW318" s="2">
        <f>ROUND(IF($B318="Annuity",SUMIFS('Annuity Prices'!AZ:AZ,'Annuity Prices'!$B:$B,$D318,'Annuity Prices'!$E:$E,$G318),IF($B318="RAB Short",SUMIFS('RAB Prices Short'!AZ:AZ,'RAB Prices Short'!$B:$B,'All Prices combined'!$D318,'RAB Prices Short'!$E:$E,'All Prices combined'!$G318),IF($B318="RAB Long",SUMIFS('RAB Prices Long'!AZ:AZ,'RAB Prices Long'!$B:$B,'All Prices combined'!$D318,'RAB Prices Long'!$E:$E,'All Prices combined'!$G318)))),2)</f>
        <v>15.05</v>
      </c>
      <c r="AX318" s="2">
        <f>ROUND(IF($B318="Annuity",SUMIFS('Annuity Prices'!BA:BA,'Annuity Prices'!$B:$B,$D318,'Annuity Prices'!$E:$E,$G318),IF($B318="RAB Short",SUMIFS('RAB Prices Short'!BA:BA,'RAB Prices Short'!$B:$B,'All Prices combined'!$D318,'RAB Prices Short'!$E:$E,'All Prices combined'!$G318),IF($B318="RAB Long",SUMIFS('RAB Prices Long'!BA:BA,'RAB Prices Long'!$B:$B,'All Prices combined'!$D318,'RAB Prices Long'!$E:$E,'All Prices combined'!$G318)))),2)</f>
        <v>15.91</v>
      </c>
      <c r="AY318" s="2">
        <f>ROUND(IF($B318="Annuity",SUMIFS('Annuity Prices'!BB:BB,'Annuity Prices'!$B:$B,$D318,'Annuity Prices'!$E:$E,$G318),IF($B318="RAB Short",SUMIFS('RAB Prices Short'!BB:BB,'RAB Prices Short'!$B:$B,'All Prices combined'!$D318,'RAB Prices Short'!$E:$E,'All Prices combined'!$G318),IF($B318="RAB Long",SUMIFS('RAB Prices Long'!BB:BB,'RAB Prices Long'!$B:$B,'All Prices combined'!$D318,'RAB Prices Long'!$E:$E,'All Prices combined'!$G318)))),2)</f>
        <v>16.309999999999999</v>
      </c>
      <c r="AZ318" s="2">
        <f>ROUND(IF($B318="Annuity",SUMIFS('Annuity Prices'!BC:BC,'Annuity Prices'!$B:$B,$D318,'Annuity Prices'!$E:$E,$G318),IF($B318="RAB Short",SUMIFS('RAB Prices Short'!BC:BC,'RAB Prices Short'!$B:$B,'All Prices combined'!$D318,'RAB Prices Short'!$E:$E,'All Prices combined'!$G318),IF($B318="RAB Long",SUMIFS('RAB Prices Long'!BC:BC,'RAB Prices Long'!$B:$B,'All Prices combined'!$D318,'RAB Prices Long'!$E:$E,'All Prices combined'!$G318)))),2)</f>
        <v>16.72</v>
      </c>
      <c r="BA318" s="2">
        <f>ROUND(IF($B318="Annuity",SUMIFS('Annuity Prices'!BD:BD,'Annuity Prices'!$B:$B,$D318,'Annuity Prices'!$E:$E,$G318),IF($B318="RAB Short",SUMIFS('RAB Prices Short'!BD:BD,'RAB Prices Short'!$B:$B,'All Prices combined'!$D318,'RAB Prices Short'!$E:$E,'All Prices combined'!$G318),IF($B318="RAB Long",SUMIFS('RAB Prices Long'!BD:BD,'RAB Prices Long'!$B:$B,'All Prices combined'!$D318,'RAB Prices Long'!$E:$E,'All Prices combined'!$G318)))),2)</f>
        <v>17.14</v>
      </c>
      <c r="BB318" s="2">
        <f>ROUND(IF($B318="Annuity",SUMIFS('Annuity Prices'!BE:BE,'Annuity Prices'!$B:$B,$D318,'Annuity Prices'!$E:$E,$G318),IF($B318="RAB Short",SUMIFS('RAB Prices Short'!BE:BE,'RAB Prices Short'!$B:$B,'All Prices combined'!$D318,'RAB Prices Short'!$E:$E,'All Prices combined'!$G318),IF($B318="RAB Long",SUMIFS('RAB Prices Long'!BE:BE,'RAB Prices Long'!$B:$B,'All Prices combined'!$D318,'RAB Prices Long'!$E:$E,'All Prices combined'!$G318)))),2)</f>
        <v>18.02</v>
      </c>
      <c r="BC318" s="2">
        <f>ROUND(IF($B318="Annuity",SUMIFS('Annuity Prices'!BF:BF,'Annuity Prices'!$B:$B,$D318,'Annuity Prices'!$E:$E,$G318),IF($B318="RAB Short",SUMIFS('RAB Prices Short'!BF:BF,'RAB Prices Short'!$B:$B,'All Prices combined'!$D318,'RAB Prices Short'!$E:$E,'All Prices combined'!$G318),IF($B318="RAB Long",SUMIFS('RAB Prices Long'!BF:BF,'RAB Prices Long'!$B:$B,'All Prices combined'!$D318,'RAB Prices Long'!$E:$E,'All Prices combined'!$G318)))),2)</f>
        <v>18.47</v>
      </c>
      <c r="BD318" s="2">
        <f>ROUND(IF($B318="Annuity",SUMIFS('Annuity Prices'!BG:BG,'Annuity Prices'!$B:$B,$D318,'Annuity Prices'!$E:$E,$G318),IF($B318="RAB Short",SUMIFS('RAB Prices Short'!BG:BG,'RAB Prices Short'!$B:$B,'All Prices combined'!$D318,'RAB Prices Short'!$E:$E,'All Prices combined'!$G318),IF($B318="RAB Long",SUMIFS('RAB Prices Long'!BG:BG,'RAB Prices Long'!$B:$B,'All Prices combined'!$D318,'RAB Prices Long'!$E:$E,'All Prices combined'!$G318)))),2)</f>
        <v>18.93</v>
      </c>
      <c r="BE318" s="2">
        <f>ROUND(IF($B318="Annuity",SUMIFS('Annuity Prices'!BH:BH,'Annuity Prices'!$B:$B,$D318,'Annuity Prices'!$E:$E,$G318),IF($B318="RAB Short",SUMIFS('RAB Prices Short'!BH:BH,'RAB Prices Short'!$B:$B,'All Prices combined'!$D318,'RAB Prices Short'!$E:$E,'All Prices combined'!$G318),IF($B318="RAB Long",SUMIFS('RAB Prices Long'!BH:BH,'RAB Prices Long'!$B:$B,'All Prices combined'!$D318,'RAB Prices Long'!$E:$E,'All Prices combined'!$G318)))),2)</f>
        <v>19.399999999999999</v>
      </c>
      <c r="BF318" s="2">
        <f>ROUND(IF($B318="Annuity",SUMIFS('Annuity Prices'!BI:BI,'Annuity Prices'!$B:$B,$D318,'Annuity Prices'!$E:$E,$G318),IF($B318="RAB Short",SUMIFS('RAB Prices Short'!BI:BI,'RAB Prices Short'!$B:$B,'All Prices combined'!$D318,'RAB Prices Short'!$E:$E,'All Prices combined'!$G318),IF($B318="RAB Long",SUMIFS('RAB Prices Long'!BI:BI,'RAB Prices Long'!$B:$B,'All Prices combined'!$D318,'RAB Prices Long'!$E:$E,'All Prices combined'!$G318)))),2)</f>
        <v>20.05</v>
      </c>
      <c r="BG318" s="2">
        <f>ROUND(IF($B318="Annuity",SUMIFS('Annuity Prices'!BJ:BJ,'Annuity Prices'!$B:$B,$D318,'Annuity Prices'!$E:$E,$G318),IF($B318="RAB Short",SUMIFS('RAB Prices Short'!BJ:BJ,'RAB Prices Short'!$B:$B,'All Prices combined'!$D318,'RAB Prices Short'!$E:$E,'All Prices combined'!$G318),IF($B318="RAB Long",SUMIFS('RAB Prices Long'!BJ:BJ,'RAB Prices Long'!$B:$B,'All Prices combined'!$D318,'RAB Prices Long'!$E:$E,'All Prices combined'!$G318)))),2)</f>
        <v>20.55</v>
      </c>
      <c r="BH318" s="2">
        <f>ROUND(IF($B318="Annuity",SUMIFS('Annuity Prices'!BK:BK,'Annuity Prices'!$B:$B,$D318,'Annuity Prices'!$E:$E,$G318),IF($B318="RAB Short",SUMIFS('RAB Prices Short'!BK:BK,'RAB Prices Short'!$B:$B,'All Prices combined'!$D318,'RAB Prices Short'!$E:$E,'All Prices combined'!$G318),IF($B318="RAB Long",SUMIFS('RAB Prices Long'!BK:BK,'RAB Prices Long'!$B:$B,'All Prices combined'!$D318,'RAB Prices Long'!$E:$E,'All Prices combined'!$G318)))),2)</f>
        <v>21.06</v>
      </c>
      <c r="BI318" s="2">
        <f>ROUND(IF($B318="Annuity",SUMIFS('Annuity Prices'!BL:BL,'Annuity Prices'!$B:$B,$D318,'Annuity Prices'!$E:$E,$G318),IF($B318="RAB Short",SUMIFS('RAB Prices Short'!BL:BL,'RAB Prices Short'!$B:$B,'All Prices combined'!$D318,'RAB Prices Short'!$E:$E,'All Prices combined'!$G318),IF($B318="RAB Long",SUMIFS('RAB Prices Long'!BL:BL,'RAB Prices Long'!$B:$B,'All Prices combined'!$D318,'RAB Prices Long'!$E:$E,'All Prices combined'!$G318)))),2)</f>
        <v>21.59</v>
      </c>
      <c r="BJ318" s="2">
        <f>ROUND(IF($B318="Annuity",SUMIFS('Annuity Prices'!BM:BM,'Annuity Prices'!$B:$B,$D318,'Annuity Prices'!$E:$E,$G318),IF($B318="RAB Short",SUMIFS('RAB Prices Short'!BM:BM,'RAB Prices Short'!$B:$B,'All Prices combined'!$D318,'RAB Prices Short'!$E:$E,'All Prices combined'!$G318),IF($B318="RAB Long",SUMIFS('RAB Prices Long'!BM:BM,'RAB Prices Long'!$B:$B,'All Prices combined'!$D318,'RAB Prices Long'!$E:$E,'All Prices combined'!$G318)))),2)</f>
        <v>22.15</v>
      </c>
      <c r="BK318" s="2">
        <f>ROUND(IF($B318="Annuity",SUMIFS('Annuity Prices'!BN:BN,'Annuity Prices'!$B:$B,$D318,'Annuity Prices'!$E:$E,$G318),IF($B318="RAB Short",SUMIFS('RAB Prices Short'!BN:BN,'RAB Prices Short'!$B:$B,'All Prices combined'!$D318,'RAB Prices Short'!$E:$E,'All Prices combined'!$G318),IF($B318="RAB Long",SUMIFS('RAB Prices Long'!BN:BN,'RAB Prices Long'!$B:$B,'All Prices combined'!$D318,'RAB Prices Long'!$E:$E,'All Prices combined'!$G318)))),2)</f>
        <v>22.7</v>
      </c>
      <c r="BL318" s="2">
        <f>ROUND(IF($B318="Annuity",SUMIFS('Annuity Prices'!BO:BO,'Annuity Prices'!$B:$B,$D318,'Annuity Prices'!$E:$E,$G318),IF($B318="RAB Short",SUMIFS('RAB Prices Short'!BO:BO,'RAB Prices Short'!$B:$B,'All Prices combined'!$D318,'RAB Prices Short'!$E:$E,'All Prices combined'!$G318),IF($B318="RAB Long",SUMIFS('RAB Prices Long'!BO:BO,'RAB Prices Long'!$B:$B,'All Prices combined'!$D318,'RAB Prices Long'!$E:$E,'All Prices combined'!$G318)))),2)</f>
        <v>23.27</v>
      </c>
      <c r="BM318" s="2">
        <f>ROUND(IF($B318="Annuity",SUMIFS('Annuity Prices'!BP:BP,'Annuity Prices'!$B:$B,$D318,'Annuity Prices'!$E:$E,$G318),IF($B318="RAB Short",SUMIFS('RAB Prices Short'!BP:BP,'RAB Prices Short'!$B:$B,'All Prices combined'!$D318,'RAB Prices Short'!$E:$E,'All Prices combined'!$G318),IF($B318="RAB Long",SUMIFS('RAB Prices Long'!BP:BP,'RAB Prices Long'!$B:$B,'All Prices combined'!$D318,'RAB Prices Long'!$E:$E,'All Prices combined'!$G318)))),2)</f>
        <v>23.85</v>
      </c>
      <c r="BN318" s="2">
        <f>ROUND(IF($B318="Annuity",SUMIFS('Annuity Prices'!BQ:BQ,'Annuity Prices'!$B:$B,$D318,'Annuity Prices'!$E:$E,$G318),IF($B318="RAB Short",SUMIFS('RAB Prices Short'!BQ:BQ,'RAB Prices Short'!$B:$B,'All Prices combined'!$D318,'RAB Prices Short'!$E:$E,'All Prices combined'!$G318),IF($B318="RAB Long",SUMIFS('RAB Prices Long'!BQ:BQ,'RAB Prices Long'!$B:$B,'All Prices combined'!$D318,'RAB Prices Long'!$E:$E,'All Prices combined'!$G318)))),2)</f>
        <v>23.4</v>
      </c>
      <c r="BO318" s="2">
        <f>ROUND(IF($B318="Annuity",SUMIFS('Annuity Prices'!BR:BR,'Annuity Prices'!$B:$B,$D318,'Annuity Prices'!$E:$E,$G318),IF($B318="RAB Short",SUMIFS('RAB Prices Short'!BR:BR,'RAB Prices Short'!$B:$B,'All Prices combined'!$D318,'RAB Prices Short'!$E:$E,'All Prices combined'!$G318),IF($B318="RAB Long",SUMIFS('RAB Prices Long'!BR:BR,'RAB Prices Long'!$B:$B,'All Prices combined'!$D318,'RAB Prices Long'!$E:$E,'All Prices combined'!$G318)))),2)</f>
        <v>23.99</v>
      </c>
      <c r="BP318" s="2">
        <f>ROUND(IF($B318="Annuity",SUMIFS('Annuity Prices'!BS:BS,'Annuity Prices'!$B:$B,$D318,'Annuity Prices'!$E:$E,$G318),IF($B318="RAB Short",SUMIFS('RAB Prices Short'!BS:BS,'RAB Prices Short'!$B:$B,'All Prices combined'!$D318,'RAB Prices Short'!$E:$E,'All Prices combined'!$G318),IF($B318="RAB Long",SUMIFS('RAB Prices Long'!BS:BS,'RAB Prices Long'!$B:$B,'All Prices combined'!$D318,'RAB Prices Long'!$E:$E,'All Prices combined'!$G318)))),2)</f>
        <v>24.58</v>
      </c>
      <c r="BQ318" s="2">
        <f>ROUND(IF($B318="Annuity",SUMIFS('Annuity Prices'!BT:BT,'Annuity Prices'!$B:$B,$D318,'Annuity Prices'!$E:$E,$G318),IF($B318="RAB Short",SUMIFS('RAB Prices Short'!BT:BT,'RAB Prices Short'!$B:$B,'All Prices combined'!$D318,'RAB Prices Short'!$E:$E,'All Prices combined'!$G318),IF($B318="RAB Long",SUMIFS('RAB Prices Long'!BT:BT,'RAB Prices Long'!$B:$B,'All Prices combined'!$D318,'RAB Prices Long'!$E:$E,'All Prices combined'!$G318)))),2)</f>
        <v>25.2</v>
      </c>
      <c r="BR318" s="2">
        <f>ROUND(IF($B318="Annuity",SUMIFS('Annuity Prices'!BU:BU,'Annuity Prices'!$B:$B,$D318,'Annuity Prices'!$E:$E,$G318),IF($B318="RAB Short",SUMIFS('RAB Prices Short'!BU:BU,'RAB Prices Short'!$B:$B,'All Prices combined'!$D318,'RAB Prices Short'!$E:$E,'All Prices combined'!$G318),IF($B318="RAB Long",SUMIFS('RAB Prices Long'!BU:BU,'RAB Prices Long'!$B:$B,'All Prices combined'!$D318,'RAB Prices Long'!$E:$E,'All Prices combined'!$G318)))),2)</f>
        <v>21.66</v>
      </c>
      <c r="BS318" s="2">
        <f>ROUND(IF($B318="Annuity",SUMIFS('Annuity Prices'!BV:BV,'Annuity Prices'!$B:$B,$D318,'Annuity Prices'!$E:$E,$G318),IF($B318="RAB Short",SUMIFS('RAB Prices Short'!BV:BV,'RAB Prices Short'!$B:$B,'All Prices combined'!$D318,'RAB Prices Short'!$E:$E,'All Prices combined'!$G318),IF($B318="RAB Long",SUMIFS('RAB Prices Long'!BV:BV,'RAB Prices Long'!$B:$B,'All Prices combined'!$D318,'RAB Prices Long'!$E:$E,'All Prices combined'!$G318)))),2)</f>
        <v>22.2</v>
      </c>
      <c r="BT318" s="2">
        <f>ROUND(IF($B318="Annuity",SUMIFS('Annuity Prices'!BW:BW,'Annuity Prices'!$B:$B,$D318,'Annuity Prices'!$E:$E,$G318),IF($B318="RAB Short",SUMIFS('RAB Prices Short'!BW:BW,'RAB Prices Short'!$B:$B,'All Prices combined'!$D318,'RAB Prices Short'!$E:$E,'All Prices combined'!$G318),IF($B318="RAB Long",SUMIFS('RAB Prices Long'!BW:BW,'RAB Prices Long'!$B:$B,'All Prices combined'!$D318,'RAB Prices Long'!$E:$E,'All Prices combined'!$G318)))),2)</f>
        <v>22.76</v>
      </c>
      <c r="BU318" s="2">
        <f>ROUND(IF($B318="Annuity",SUMIFS('Annuity Prices'!BX:BX,'Annuity Prices'!$B:$B,$D318,'Annuity Prices'!$E:$E,$G318),IF($B318="RAB Short",SUMIFS('RAB Prices Short'!BX:BX,'RAB Prices Short'!$B:$B,'All Prices combined'!$D318,'RAB Prices Short'!$E:$E,'All Prices combined'!$G318),IF($B318="RAB Long",SUMIFS('RAB Prices Long'!BX:BX,'RAB Prices Long'!$B:$B,'All Prices combined'!$D318,'RAB Prices Long'!$E:$E,'All Prices combined'!$G318)))),2)</f>
        <v>23.33</v>
      </c>
    </row>
    <row r="319" spans="2:73" x14ac:dyDescent="0.25">
      <c r="B319" t="s">
        <v>44</v>
      </c>
      <c r="C319">
        <v>24</v>
      </c>
      <c r="D319" t="s">
        <v>200</v>
      </c>
      <c r="E319" t="s">
        <v>199</v>
      </c>
      <c r="F319">
        <v>24</v>
      </c>
      <c r="G319" t="s">
        <v>40</v>
      </c>
      <c r="I319" s="2">
        <f>ROUND(IF($B319="Annuity",SUMIFS('Annuity Prices'!L:L,'Annuity Prices'!$B:$B,$D319,'Annuity Prices'!$E:$E,$G319),IF($B319="RAB Short",SUMIFS('RAB Prices Short'!L:L,'RAB Prices Short'!$B:$B,'All Prices combined'!$D319,'RAB Prices Short'!$E:$E,'All Prices combined'!$G319),IF($B319="RAB Long",SUMIFS('RAB Prices Long'!L:L,'RAB Prices Long'!$B:$B,'All Prices combined'!$D319,'RAB Prices Long'!$E:$E,'All Prices combined'!$G319)))),2)</f>
        <v>0</v>
      </c>
      <c r="J319" s="2">
        <f>ROUND(IF($B319="Annuity",SUMIFS('Annuity Prices'!M:M,'Annuity Prices'!$B:$B,$D319,'Annuity Prices'!$E:$E,$G319),IF($B319="RAB Short",SUMIFS('RAB Prices Short'!M:M,'RAB Prices Short'!$B:$B,'All Prices combined'!$D319,'RAB Prices Short'!$E:$E,'All Prices combined'!$G319),IF($B319="RAB Long",SUMIFS('RAB Prices Long'!M:M,'RAB Prices Long'!$B:$B,'All Prices combined'!$D319,'RAB Prices Long'!$E:$E,'All Prices combined'!$G319)))),2)</f>
        <v>0</v>
      </c>
      <c r="K319" s="2">
        <f>ROUND(IF($B319="Annuity",SUMIFS('Annuity Prices'!N:N,'Annuity Prices'!$B:$B,$D319,'Annuity Prices'!$E:$E,$G319),IF($B319="RAB Short",SUMIFS('RAB Prices Short'!N:N,'RAB Prices Short'!$B:$B,'All Prices combined'!$D319,'RAB Prices Short'!$E:$E,'All Prices combined'!$G319),IF($B319="RAB Long",SUMIFS('RAB Prices Long'!N:N,'RAB Prices Long'!$B:$B,'All Prices combined'!$D319,'RAB Prices Long'!$E:$E,'All Prices combined'!$G319)))),2)</f>
        <v>1.56</v>
      </c>
      <c r="L319" s="2">
        <f>ROUND(IF($B319="Annuity",SUMIFS('Annuity Prices'!O:O,'Annuity Prices'!$B:$B,$D319,'Annuity Prices'!$E:$E,$G319),IF($B319="RAB Short",SUMIFS('RAB Prices Short'!O:O,'RAB Prices Short'!$B:$B,'All Prices combined'!$D319,'RAB Prices Short'!$E:$E,'All Prices combined'!$G319),IF($B319="RAB Long",SUMIFS('RAB Prices Long'!O:O,'RAB Prices Long'!$B:$B,'All Prices combined'!$D319,'RAB Prices Long'!$E:$E,'All Prices combined'!$G319)))),2)</f>
        <v>1.61</v>
      </c>
      <c r="M319" s="2">
        <f>ROUND(IF($B319="Annuity",SUMIFS('Annuity Prices'!P:P,'Annuity Prices'!$B:$B,$D319,'Annuity Prices'!$E:$E,$G319),IF($B319="RAB Short",SUMIFS('RAB Prices Short'!P:P,'RAB Prices Short'!$B:$B,'All Prices combined'!$D319,'RAB Prices Short'!$E:$E,'All Prices combined'!$G319),IF($B319="RAB Long",SUMIFS('RAB Prices Long'!P:P,'RAB Prices Long'!$B:$B,'All Prices combined'!$D319,'RAB Prices Long'!$E:$E,'All Prices combined'!$G319)))),2)</f>
        <v>1.65</v>
      </c>
      <c r="N319" s="2">
        <f>ROUND(IF($B319="Annuity",SUMIFS('Annuity Prices'!Q:Q,'Annuity Prices'!$B:$B,$D319,'Annuity Prices'!$E:$E,$G319),IF($B319="RAB Short",SUMIFS('RAB Prices Short'!Q:Q,'RAB Prices Short'!$B:$B,'All Prices combined'!$D319,'RAB Prices Short'!$E:$E,'All Prices combined'!$G319),IF($B319="RAB Long",SUMIFS('RAB Prices Long'!Q:Q,'RAB Prices Long'!$B:$B,'All Prices combined'!$D319,'RAB Prices Long'!$E:$E,'All Prices combined'!$G319)))),2)</f>
        <v>1.69</v>
      </c>
      <c r="O319" s="2">
        <f>ROUND(IF($B319="Annuity",SUMIFS('Annuity Prices'!R:R,'Annuity Prices'!$B:$B,$D319,'Annuity Prices'!$E:$E,$G319),IF($B319="RAB Short",SUMIFS('RAB Prices Short'!R:R,'RAB Prices Short'!$B:$B,'All Prices combined'!$D319,'RAB Prices Short'!$E:$E,'All Prices combined'!$G319),IF($B319="RAB Long",SUMIFS('RAB Prices Long'!R:R,'RAB Prices Long'!$B:$B,'All Prices combined'!$D319,'RAB Prices Long'!$E:$E,'All Prices combined'!$G319)))),2)</f>
        <v>1.73</v>
      </c>
      <c r="P319" s="2">
        <f>ROUND(IF($B319="Annuity",SUMIFS('Annuity Prices'!S:S,'Annuity Prices'!$B:$B,$D319,'Annuity Prices'!$E:$E,$G319),IF($B319="RAB Short",SUMIFS('RAB Prices Short'!S:S,'RAB Prices Short'!$B:$B,'All Prices combined'!$D319,'RAB Prices Short'!$E:$E,'All Prices combined'!$G319),IF($B319="RAB Long",SUMIFS('RAB Prices Long'!S:S,'RAB Prices Long'!$B:$B,'All Prices combined'!$D319,'RAB Prices Long'!$E:$E,'All Prices combined'!$G319)))),2)</f>
        <v>1.77</v>
      </c>
      <c r="Q319" s="2">
        <f>ROUND(IF($B319="Annuity",SUMIFS('Annuity Prices'!T:T,'Annuity Prices'!$B:$B,$D319,'Annuity Prices'!$E:$E,$G319),IF($B319="RAB Short",SUMIFS('RAB Prices Short'!T:T,'RAB Prices Short'!$B:$B,'All Prices combined'!$D319,'RAB Prices Short'!$E:$E,'All Prices combined'!$G319),IF($B319="RAB Long",SUMIFS('RAB Prices Long'!T:T,'RAB Prices Long'!$B:$B,'All Prices combined'!$D319,'RAB Prices Long'!$E:$E,'All Prices combined'!$G319)))),2)</f>
        <v>1.82</v>
      </c>
      <c r="R319" s="2">
        <f>ROUND(IF($B319="Annuity",SUMIFS('Annuity Prices'!U:U,'Annuity Prices'!$B:$B,$D319,'Annuity Prices'!$E:$E,$G319),IF($B319="RAB Short",SUMIFS('RAB Prices Short'!U:U,'RAB Prices Short'!$B:$B,'All Prices combined'!$D319,'RAB Prices Short'!$E:$E,'All Prices combined'!$G319),IF($B319="RAB Long",SUMIFS('RAB Prices Long'!U:U,'RAB Prices Long'!$B:$B,'All Prices combined'!$D319,'RAB Prices Long'!$E:$E,'All Prices combined'!$G319)))),2)</f>
        <v>1.86</v>
      </c>
      <c r="S319" s="2">
        <f>ROUND(IF($B319="Annuity",SUMIFS('Annuity Prices'!V:V,'Annuity Prices'!$B:$B,$D319,'Annuity Prices'!$E:$E,$G319),IF($B319="RAB Short",SUMIFS('RAB Prices Short'!V:V,'RAB Prices Short'!$B:$B,'All Prices combined'!$D319,'RAB Prices Short'!$E:$E,'All Prices combined'!$G319),IF($B319="RAB Long",SUMIFS('RAB Prices Long'!V:V,'RAB Prices Long'!$B:$B,'All Prices combined'!$D319,'RAB Prices Long'!$E:$E,'All Prices combined'!$G319)))),2)</f>
        <v>1.91</v>
      </c>
      <c r="T319" s="2">
        <f>ROUND(IF($B319="Annuity",SUMIFS('Annuity Prices'!W:W,'Annuity Prices'!$B:$B,$D319,'Annuity Prices'!$E:$E,$G319),IF($B319="RAB Short",SUMIFS('RAB Prices Short'!W:W,'RAB Prices Short'!$B:$B,'All Prices combined'!$D319,'RAB Prices Short'!$E:$E,'All Prices combined'!$G319),IF($B319="RAB Long",SUMIFS('RAB Prices Long'!W:W,'RAB Prices Long'!$B:$B,'All Prices combined'!$D319,'RAB Prices Long'!$E:$E,'All Prices combined'!$G319)))),2)</f>
        <v>1.96</v>
      </c>
      <c r="U319" s="2">
        <f>ROUND(IF($B319="Annuity",SUMIFS('Annuity Prices'!X:X,'Annuity Prices'!$B:$B,$D319,'Annuity Prices'!$E:$E,$G319),IF($B319="RAB Short",SUMIFS('RAB Prices Short'!X:X,'RAB Prices Short'!$B:$B,'All Prices combined'!$D319,'RAB Prices Short'!$E:$E,'All Prices combined'!$G319),IF($B319="RAB Long",SUMIFS('RAB Prices Long'!X:X,'RAB Prices Long'!$B:$B,'All Prices combined'!$D319,'RAB Prices Long'!$E:$E,'All Prices combined'!$G319)))),2)</f>
        <v>2.0099999999999998</v>
      </c>
      <c r="V319" s="2">
        <f>ROUND(IF($B319="Annuity",SUMIFS('Annuity Prices'!Y:Y,'Annuity Prices'!$B:$B,$D319,'Annuity Prices'!$E:$E,$G319),IF($B319="RAB Short",SUMIFS('RAB Prices Short'!Y:Y,'RAB Prices Short'!$B:$B,'All Prices combined'!$D319,'RAB Prices Short'!$E:$E,'All Prices combined'!$G319),IF($B319="RAB Long",SUMIFS('RAB Prices Long'!Y:Y,'RAB Prices Long'!$B:$B,'All Prices combined'!$D319,'RAB Prices Long'!$E:$E,'All Prices combined'!$G319)))),2)</f>
        <v>2.06</v>
      </c>
      <c r="W319" s="2">
        <f>ROUND(IF($B319="Annuity",SUMIFS('Annuity Prices'!Z:Z,'Annuity Prices'!$B:$B,$D319,'Annuity Prices'!$E:$E,$G319),IF($B319="RAB Short",SUMIFS('RAB Prices Short'!Z:Z,'RAB Prices Short'!$B:$B,'All Prices combined'!$D319,'RAB Prices Short'!$E:$E,'All Prices combined'!$G319),IF($B319="RAB Long",SUMIFS('RAB Prices Long'!Z:Z,'RAB Prices Long'!$B:$B,'All Prices combined'!$D319,'RAB Prices Long'!$E:$E,'All Prices combined'!$G319)))),2)</f>
        <v>2.11</v>
      </c>
      <c r="X319" s="2">
        <f>ROUND(IF($B319="Annuity",SUMIFS('Annuity Prices'!AA:AA,'Annuity Prices'!$B:$B,$D319,'Annuity Prices'!$E:$E,$G319),IF($B319="RAB Short",SUMIFS('RAB Prices Short'!AA:AA,'RAB Prices Short'!$B:$B,'All Prices combined'!$D319,'RAB Prices Short'!$E:$E,'All Prices combined'!$G319),IF($B319="RAB Long",SUMIFS('RAB Prices Long'!AA:AA,'RAB Prices Long'!$B:$B,'All Prices combined'!$D319,'RAB Prices Long'!$E:$E,'All Prices combined'!$G319)))),2)</f>
        <v>2.16</v>
      </c>
      <c r="Y319" s="2">
        <f>ROUND(IF($B319="Annuity",SUMIFS('Annuity Prices'!AB:AB,'Annuity Prices'!$B:$B,$D319,'Annuity Prices'!$E:$E,$G319),IF($B319="RAB Short",SUMIFS('RAB Prices Short'!AB:AB,'RAB Prices Short'!$B:$B,'All Prices combined'!$D319,'RAB Prices Short'!$E:$E,'All Prices combined'!$G319),IF($B319="RAB Long",SUMIFS('RAB Prices Long'!AB:AB,'RAB Prices Long'!$B:$B,'All Prices combined'!$D319,'RAB Prices Long'!$E:$E,'All Prices combined'!$G319)))),2)</f>
        <v>2.2200000000000002</v>
      </c>
      <c r="Z319" s="2">
        <f>ROUND(IF($B319="Annuity",SUMIFS('Annuity Prices'!AC:AC,'Annuity Prices'!$B:$B,$D319,'Annuity Prices'!$E:$E,$G319),IF($B319="RAB Short",SUMIFS('RAB Prices Short'!AC:AC,'RAB Prices Short'!$B:$B,'All Prices combined'!$D319,'RAB Prices Short'!$E:$E,'All Prices combined'!$G319),IF($B319="RAB Long",SUMIFS('RAB Prices Long'!AC:AC,'RAB Prices Long'!$B:$B,'All Prices combined'!$D319,'RAB Prices Long'!$E:$E,'All Prices combined'!$G319)))),2)</f>
        <v>2.27</v>
      </c>
      <c r="AA319" s="2">
        <f>ROUND(IF($B319="Annuity",SUMIFS('Annuity Prices'!AD:AD,'Annuity Prices'!$B:$B,$D319,'Annuity Prices'!$E:$E,$G319),IF($B319="RAB Short",SUMIFS('RAB Prices Short'!AD:AD,'RAB Prices Short'!$B:$B,'All Prices combined'!$D319,'RAB Prices Short'!$E:$E,'All Prices combined'!$G319),IF($B319="RAB Long",SUMIFS('RAB Prices Long'!AD:AD,'RAB Prices Long'!$B:$B,'All Prices combined'!$D319,'RAB Prices Long'!$E:$E,'All Prices combined'!$G319)))),2)</f>
        <v>2.33</v>
      </c>
      <c r="AB319" s="2">
        <f>ROUND(IF($B319="Annuity",SUMIFS('Annuity Prices'!AE:AE,'Annuity Prices'!$B:$B,$D319,'Annuity Prices'!$E:$E,$G319),IF($B319="RAB Short",SUMIFS('RAB Prices Short'!AE:AE,'RAB Prices Short'!$B:$B,'All Prices combined'!$D319,'RAB Prices Short'!$E:$E,'All Prices combined'!$G319),IF($B319="RAB Long",SUMIFS('RAB Prices Long'!AE:AE,'RAB Prices Long'!$B:$B,'All Prices combined'!$D319,'RAB Prices Long'!$E:$E,'All Prices combined'!$G319)))),2)</f>
        <v>2.39</v>
      </c>
      <c r="AC319" s="2">
        <f>ROUND(IF($B319="Annuity",SUMIFS('Annuity Prices'!AF:AF,'Annuity Prices'!$B:$B,$D319,'Annuity Prices'!$E:$E,$G319),IF($B319="RAB Short",SUMIFS('RAB Prices Short'!AF:AF,'RAB Prices Short'!$B:$B,'All Prices combined'!$D319,'RAB Prices Short'!$E:$E,'All Prices combined'!$G319),IF($B319="RAB Long",SUMIFS('RAB Prices Long'!AF:AF,'RAB Prices Long'!$B:$B,'All Prices combined'!$D319,'RAB Prices Long'!$E:$E,'All Prices combined'!$G319)))),2)</f>
        <v>2.4500000000000002</v>
      </c>
      <c r="AD319" s="2">
        <f>ROUND(IF($B319="Annuity",SUMIFS('Annuity Prices'!AG:AG,'Annuity Prices'!$B:$B,$D319,'Annuity Prices'!$E:$E,$G319),IF($B319="RAB Short",SUMIFS('RAB Prices Short'!AG:AG,'RAB Prices Short'!$B:$B,'All Prices combined'!$D319,'RAB Prices Short'!$E:$E,'All Prices combined'!$G319),IF($B319="RAB Long",SUMIFS('RAB Prices Long'!AG:AG,'RAB Prices Long'!$B:$B,'All Prices combined'!$D319,'RAB Prices Long'!$E:$E,'All Prices combined'!$G319)))),2)</f>
        <v>2.5099999999999998</v>
      </c>
      <c r="AE319" s="2">
        <f>ROUND(IF($B319="Annuity",SUMIFS('Annuity Prices'!AH:AH,'Annuity Prices'!$B:$B,$D319,'Annuity Prices'!$E:$E,$G319),IF($B319="RAB Short",SUMIFS('RAB Prices Short'!AH:AH,'RAB Prices Short'!$B:$B,'All Prices combined'!$D319,'RAB Prices Short'!$E:$E,'All Prices combined'!$G319),IF($B319="RAB Long",SUMIFS('RAB Prices Long'!AH:AH,'RAB Prices Long'!$B:$B,'All Prices combined'!$D319,'RAB Prices Long'!$E:$E,'All Prices combined'!$G319)))),2)</f>
        <v>2.57</v>
      </c>
      <c r="AF319" s="2">
        <f>ROUND(IF($B319="Annuity",SUMIFS('Annuity Prices'!AI:AI,'Annuity Prices'!$B:$B,$D319,'Annuity Prices'!$E:$E,$G319),IF($B319="RAB Short",SUMIFS('RAB Prices Short'!AI:AI,'RAB Prices Short'!$B:$B,'All Prices combined'!$D319,'RAB Prices Short'!$E:$E,'All Prices combined'!$G319),IF($B319="RAB Long",SUMIFS('RAB Prices Long'!AI:AI,'RAB Prices Long'!$B:$B,'All Prices combined'!$D319,'RAB Prices Long'!$E:$E,'All Prices combined'!$G319)))),2)</f>
        <v>2.64</v>
      </c>
      <c r="AG319" s="2">
        <f>ROUND(IF($B319="Annuity",SUMIFS('Annuity Prices'!AJ:AJ,'Annuity Prices'!$B:$B,$D319,'Annuity Prices'!$E:$E,$G319),IF($B319="RAB Short",SUMIFS('RAB Prices Short'!AJ:AJ,'RAB Prices Short'!$B:$B,'All Prices combined'!$D319,'RAB Prices Short'!$E:$E,'All Prices combined'!$G319),IF($B319="RAB Long",SUMIFS('RAB Prices Long'!AJ:AJ,'RAB Prices Long'!$B:$B,'All Prices combined'!$D319,'RAB Prices Long'!$E:$E,'All Prices combined'!$G319)))),2)</f>
        <v>2.71</v>
      </c>
      <c r="AH319" s="2">
        <f>ROUND(IF($B319="Annuity",SUMIFS('Annuity Prices'!AK:AK,'Annuity Prices'!$B:$B,$D319,'Annuity Prices'!$E:$E,$G319),IF($B319="RAB Short",SUMIFS('RAB Prices Short'!AK:AK,'RAB Prices Short'!$B:$B,'All Prices combined'!$D319,'RAB Prices Short'!$E:$E,'All Prices combined'!$G319),IF($B319="RAB Long",SUMIFS('RAB Prices Long'!AK:AK,'RAB Prices Long'!$B:$B,'All Prices combined'!$D319,'RAB Prices Long'!$E:$E,'All Prices combined'!$G319)))),2)</f>
        <v>2.78</v>
      </c>
      <c r="AI319" s="2">
        <f>ROUND(IF($B319="Annuity",SUMIFS('Annuity Prices'!AL:AL,'Annuity Prices'!$B:$B,$D319,'Annuity Prices'!$E:$E,$G319),IF($B319="RAB Short",SUMIFS('RAB Prices Short'!AL:AL,'RAB Prices Short'!$B:$B,'All Prices combined'!$D319,'RAB Prices Short'!$E:$E,'All Prices combined'!$G319),IF($B319="RAB Long",SUMIFS('RAB Prices Long'!AL:AL,'RAB Prices Long'!$B:$B,'All Prices combined'!$D319,'RAB Prices Long'!$E:$E,'All Prices combined'!$G319)))),2)</f>
        <v>2.84</v>
      </c>
      <c r="AJ319" s="2">
        <f>ROUND(IF($B319="Annuity",SUMIFS('Annuity Prices'!AM:AM,'Annuity Prices'!$B:$B,$D319,'Annuity Prices'!$E:$E,$G319),IF($B319="RAB Short",SUMIFS('RAB Prices Short'!AM:AM,'RAB Prices Short'!$B:$B,'All Prices combined'!$D319,'RAB Prices Short'!$E:$E,'All Prices combined'!$G319),IF($B319="RAB Long",SUMIFS('RAB Prices Long'!AM:AM,'RAB Prices Long'!$B:$B,'All Prices combined'!$D319,'RAB Prices Long'!$E:$E,'All Prices combined'!$G319)))),2)</f>
        <v>2.92</v>
      </c>
      <c r="AK319" s="2">
        <f>ROUND(IF($B319="Annuity",SUMIFS('Annuity Prices'!AN:AN,'Annuity Prices'!$B:$B,$D319,'Annuity Prices'!$E:$E,$G319),IF($B319="RAB Short",SUMIFS('RAB Prices Short'!AN:AN,'RAB Prices Short'!$B:$B,'All Prices combined'!$D319,'RAB Prices Short'!$E:$E,'All Prices combined'!$G319),IF($B319="RAB Long",SUMIFS('RAB Prices Long'!AN:AN,'RAB Prices Long'!$B:$B,'All Prices combined'!$D319,'RAB Prices Long'!$E:$E,'All Prices combined'!$G319)))),2)</f>
        <v>2.99</v>
      </c>
      <c r="AL319" s="2">
        <f>ROUND(IF($B319="Annuity",SUMIFS('Annuity Prices'!AO:AO,'Annuity Prices'!$B:$B,$D319,'Annuity Prices'!$E:$E,$G319),IF($B319="RAB Short",SUMIFS('RAB Prices Short'!AO:AO,'RAB Prices Short'!$B:$B,'All Prices combined'!$D319,'RAB Prices Short'!$E:$E,'All Prices combined'!$G319),IF($B319="RAB Long",SUMIFS('RAB Prices Long'!AO:AO,'RAB Prices Long'!$B:$B,'All Prices combined'!$D319,'RAB Prices Long'!$E:$E,'All Prices combined'!$G319)))),2)</f>
        <v>3.07</v>
      </c>
      <c r="AM319" s="2">
        <f>ROUND(IF($B319="Annuity",SUMIFS('Annuity Prices'!AP:AP,'Annuity Prices'!$B:$B,$D319,'Annuity Prices'!$E:$E,$G319),IF($B319="RAB Short",SUMIFS('RAB Prices Short'!AP:AP,'RAB Prices Short'!$B:$B,'All Prices combined'!$D319,'RAB Prices Short'!$E:$E,'All Prices combined'!$G319),IF($B319="RAB Long",SUMIFS('RAB Prices Long'!AP:AP,'RAB Prices Long'!$B:$B,'All Prices combined'!$D319,'RAB Prices Long'!$E:$E,'All Prices combined'!$G319)))),2)</f>
        <v>3.15</v>
      </c>
      <c r="AN319" s="2">
        <f>ROUND(IF($B319="Annuity",SUMIFS('Annuity Prices'!AQ:AQ,'Annuity Prices'!$B:$B,$D319,'Annuity Prices'!$E:$E,$G319),IF($B319="RAB Short",SUMIFS('RAB Prices Short'!AQ:AQ,'RAB Prices Short'!$B:$B,'All Prices combined'!$D319,'RAB Prices Short'!$E:$E,'All Prices combined'!$G319),IF($B319="RAB Long",SUMIFS('RAB Prices Long'!AQ:AQ,'RAB Prices Long'!$B:$B,'All Prices combined'!$D319,'RAB Prices Long'!$E:$E,'All Prices combined'!$G319)))),2)</f>
        <v>3.22</v>
      </c>
      <c r="AO319" s="2">
        <f>ROUND(IF($B319="Annuity",SUMIFS('Annuity Prices'!AR:AR,'Annuity Prices'!$B:$B,$D319,'Annuity Prices'!$E:$E,$G319),IF($B319="RAB Short",SUMIFS('RAB Prices Short'!AR:AR,'RAB Prices Short'!$B:$B,'All Prices combined'!$D319,'RAB Prices Short'!$E:$E,'All Prices combined'!$G319),IF($B319="RAB Long",SUMIFS('RAB Prices Long'!AR:AR,'RAB Prices Long'!$B:$B,'All Prices combined'!$D319,'RAB Prices Long'!$E:$E,'All Prices combined'!$G319)))),2)</f>
        <v>0</v>
      </c>
      <c r="AP319" s="2">
        <f>ROUND(IF($B319="Annuity",SUMIFS('Annuity Prices'!AS:AS,'Annuity Prices'!$B:$B,$D319,'Annuity Prices'!$E:$E,$G319),IF($B319="RAB Short",SUMIFS('RAB Prices Short'!AS:AS,'RAB Prices Short'!$B:$B,'All Prices combined'!$D319,'RAB Prices Short'!$E:$E,'All Prices combined'!$G319),IF($B319="RAB Long",SUMIFS('RAB Prices Long'!AS:AS,'RAB Prices Long'!$B:$B,'All Prices combined'!$D319,'RAB Prices Long'!$E:$E,'All Prices combined'!$G319)))),2)</f>
        <v>0</v>
      </c>
      <c r="AQ319" s="2">
        <f>ROUND(IF($B319="Annuity",SUMIFS('Annuity Prices'!AT:AT,'Annuity Prices'!$B:$B,$D319,'Annuity Prices'!$E:$E,$G319),IF($B319="RAB Short",SUMIFS('RAB Prices Short'!AT:AT,'RAB Prices Short'!$B:$B,'All Prices combined'!$D319,'RAB Prices Short'!$E:$E,'All Prices combined'!$G319),IF($B319="RAB Long",SUMIFS('RAB Prices Long'!AT:AT,'RAB Prices Long'!$B:$B,'All Prices combined'!$D319,'RAB Prices Long'!$E:$E,'All Prices combined'!$G319)))),2)</f>
        <v>1.52</v>
      </c>
      <c r="AR319" s="2">
        <f>ROUND(IF($B319="Annuity",SUMIFS('Annuity Prices'!AU:AU,'Annuity Prices'!$B:$B,$D319,'Annuity Prices'!$E:$E,$G319),IF($B319="RAB Short",SUMIFS('RAB Prices Short'!AU:AU,'RAB Prices Short'!$B:$B,'All Prices combined'!$D319,'RAB Prices Short'!$E:$E,'All Prices combined'!$G319),IF($B319="RAB Long",SUMIFS('RAB Prices Long'!AU:AU,'RAB Prices Long'!$B:$B,'All Prices combined'!$D319,'RAB Prices Long'!$E:$E,'All Prices combined'!$G319)))),2)</f>
        <v>1.56</v>
      </c>
      <c r="AS319" s="2">
        <f>ROUND(IF($B319="Annuity",SUMIFS('Annuity Prices'!AV:AV,'Annuity Prices'!$B:$B,$D319,'Annuity Prices'!$E:$E,$G319),IF($B319="RAB Short",SUMIFS('RAB Prices Short'!AV:AV,'RAB Prices Short'!$B:$B,'All Prices combined'!$D319,'RAB Prices Short'!$E:$E,'All Prices combined'!$G319),IF($B319="RAB Long",SUMIFS('RAB Prices Long'!AV:AV,'RAB Prices Long'!$B:$B,'All Prices combined'!$D319,'RAB Prices Long'!$E:$E,'All Prices combined'!$G319)))),2)</f>
        <v>1.61</v>
      </c>
      <c r="AT319" s="2">
        <f>ROUND(IF($B319="Annuity",SUMIFS('Annuity Prices'!AW:AW,'Annuity Prices'!$B:$B,$D319,'Annuity Prices'!$E:$E,$G319),IF($B319="RAB Short",SUMIFS('RAB Prices Short'!AW:AW,'RAB Prices Short'!$B:$B,'All Prices combined'!$D319,'RAB Prices Short'!$E:$E,'All Prices combined'!$G319),IF($B319="RAB Long",SUMIFS('RAB Prices Long'!AW:AW,'RAB Prices Long'!$B:$B,'All Prices combined'!$D319,'RAB Prices Long'!$E:$E,'All Prices combined'!$G319)))),2)</f>
        <v>1.65</v>
      </c>
      <c r="AU319" s="2">
        <f>ROUND(IF($B319="Annuity",SUMIFS('Annuity Prices'!AX:AX,'Annuity Prices'!$B:$B,$D319,'Annuity Prices'!$E:$E,$G319),IF($B319="RAB Short",SUMIFS('RAB Prices Short'!AX:AX,'RAB Prices Short'!$B:$B,'All Prices combined'!$D319,'RAB Prices Short'!$E:$E,'All Prices combined'!$G319),IF($B319="RAB Long",SUMIFS('RAB Prices Long'!AX:AX,'RAB Prices Long'!$B:$B,'All Prices combined'!$D319,'RAB Prices Long'!$E:$E,'All Prices combined'!$G319)))),2)</f>
        <v>1.69</v>
      </c>
      <c r="AV319" s="2">
        <f>ROUND(IF($B319="Annuity",SUMIFS('Annuity Prices'!AY:AY,'Annuity Prices'!$B:$B,$D319,'Annuity Prices'!$E:$E,$G319),IF($B319="RAB Short",SUMIFS('RAB Prices Short'!AY:AY,'RAB Prices Short'!$B:$B,'All Prices combined'!$D319,'RAB Prices Short'!$E:$E,'All Prices combined'!$G319),IF($B319="RAB Long",SUMIFS('RAB Prices Long'!AY:AY,'RAB Prices Long'!$B:$B,'All Prices combined'!$D319,'RAB Prices Long'!$E:$E,'All Prices combined'!$G319)))),2)</f>
        <v>1.73</v>
      </c>
      <c r="AW319" s="2">
        <f>ROUND(IF($B319="Annuity",SUMIFS('Annuity Prices'!AZ:AZ,'Annuity Prices'!$B:$B,$D319,'Annuity Prices'!$E:$E,$G319),IF($B319="RAB Short",SUMIFS('RAB Prices Short'!AZ:AZ,'RAB Prices Short'!$B:$B,'All Prices combined'!$D319,'RAB Prices Short'!$E:$E,'All Prices combined'!$G319),IF($B319="RAB Long",SUMIFS('RAB Prices Long'!AZ:AZ,'RAB Prices Long'!$B:$B,'All Prices combined'!$D319,'RAB Prices Long'!$E:$E,'All Prices combined'!$G319)))),2)</f>
        <v>1.77</v>
      </c>
      <c r="AX319" s="2">
        <f>ROUND(IF($B319="Annuity",SUMIFS('Annuity Prices'!BA:BA,'Annuity Prices'!$B:$B,$D319,'Annuity Prices'!$E:$E,$G319),IF($B319="RAB Short",SUMIFS('RAB Prices Short'!BA:BA,'RAB Prices Short'!$B:$B,'All Prices combined'!$D319,'RAB Prices Short'!$E:$E,'All Prices combined'!$G319),IF($B319="RAB Long",SUMIFS('RAB Prices Long'!BA:BA,'RAB Prices Long'!$B:$B,'All Prices combined'!$D319,'RAB Prices Long'!$E:$E,'All Prices combined'!$G319)))),2)</f>
        <v>1.82</v>
      </c>
      <c r="AY319" s="2">
        <f>ROUND(IF($B319="Annuity",SUMIFS('Annuity Prices'!BB:BB,'Annuity Prices'!$B:$B,$D319,'Annuity Prices'!$E:$E,$G319),IF($B319="RAB Short",SUMIFS('RAB Prices Short'!BB:BB,'RAB Prices Short'!$B:$B,'All Prices combined'!$D319,'RAB Prices Short'!$E:$E,'All Prices combined'!$G319),IF($B319="RAB Long",SUMIFS('RAB Prices Long'!BB:BB,'RAB Prices Long'!$B:$B,'All Prices combined'!$D319,'RAB Prices Long'!$E:$E,'All Prices combined'!$G319)))),2)</f>
        <v>1.86</v>
      </c>
      <c r="AZ319" s="2">
        <f>ROUND(IF($B319="Annuity",SUMIFS('Annuity Prices'!BC:BC,'Annuity Prices'!$B:$B,$D319,'Annuity Prices'!$E:$E,$G319),IF($B319="RAB Short",SUMIFS('RAB Prices Short'!BC:BC,'RAB Prices Short'!$B:$B,'All Prices combined'!$D319,'RAB Prices Short'!$E:$E,'All Prices combined'!$G319),IF($B319="RAB Long",SUMIFS('RAB Prices Long'!BC:BC,'RAB Prices Long'!$B:$B,'All Prices combined'!$D319,'RAB Prices Long'!$E:$E,'All Prices combined'!$G319)))),2)</f>
        <v>1.91</v>
      </c>
      <c r="BA319" s="2">
        <f>ROUND(IF($B319="Annuity",SUMIFS('Annuity Prices'!BD:BD,'Annuity Prices'!$B:$B,$D319,'Annuity Prices'!$E:$E,$G319),IF($B319="RAB Short",SUMIFS('RAB Prices Short'!BD:BD,'RAB Prices Short'!$B:$B,'All Prices combined'!$D319,'RAB Prices Short'!$E:$E,'All Prices combined'!$G319),IF($B319="RAB Long",SUMIFS('RAB Prices Long'!BD:BD,'RAB Prices Long'!$B:$B,'All Prices combined'!$D319,'RAB Prices Long'!$E:$E,'All Prices combined'!$G319)))),2)</f>
        <v>1.96</v>
      </c>
      <c r="BB319" s="2">
        <f>ROUND(IF($B319="Annuity",SUMIFS('Annuity Prices'!BE:BE,'Annuity Prices'!$B:$B,$D319,'Annuity Prices'!$E:$E,$G319),IF($B319="RAB Short",SUMIFS('RAB Prices Short'!BE:BE,'RAB Prices Short'!$B:$B,'All Prices combined'!$D319,'RAB Prices Short'!$E:$E,'All Prices combined'!$G319),IF($B319="RAB Long",SUMIFS('RAB Prices Long'!BE:BE,'RAB Prices Long'!$B:$B,'All Prices combined'!$D319,'RAB Prices Long'!$E:$E,'All Prices combined'!$G319)))),2)</f>
        <v>2.0099999999999998</v>
      </c>
      <c r="BC319" s="2">
        <f>ROUND(IF($B319="Annuity",SUMIFS('Annuity Prices'!BF:BF,'Annuity Prices'!$B:$B,$D319,'Annuity Prices'!$E:$E,$G319),IF($B319="RAB Short",SUMIFS('RAB Prices Short'!BF:BF,'RAB Prices Short'!$B:$B,'All Prices combined'!$D319,'RAB Prices Short'!$E:$E,'All Prices combined'!$G319),IF($B319="RAB Long",SUMIFS('RAB Prices Long'!BF:BF,'RAB Prices Long'!$B:$B,'All Prices combined'!$D319,'RAB Prices Long'!$E:$E,'All Prices combined'!$G319)))),2)</f>
        <v>2.06</v>
      </c>
      <c r="BD319" s="2">
        <f>ROUND(IF($B319="Annuity",SUMIFS('Annuity Prices'!BG:BG,'Annuity Prices'!$B:$B,$D319,'Annuity Prices'!$E:$E,$G319),IF($B319="RAB Short",SUMIFS('RAB Prices Short'!BG:BG,'RAB Prices Short'!$B:$B,'All Prices combined'!$D319,'RAB Prices Short'!$E:$E,'All Prices combined'!$G319),IF($B319="RAB Long",SUMIFS('RAB Prices Long'!BG:BG,'RAB Prices Long'!$B:$B,'All Prices combined'!$D319,'RAB Prices Long'!$E:$E,'All Prices combined'!$G319)))),2)</f>
        <v>2.11</v>
      </c>
      <c r="BE319" s="2">
        <f>ROUND(IF($B319="Annuity",SUMIFS('Annuity Prices'!BH:BH,'Annuity Prices'!$B:$B,$D319,'Annuity Prices'!$E:$E,$G319),IF($B319="RAB Short",SUMIFS('RAB Prices Short'!BH:BH,'RAB Prices Short'!$B:$B,'All Prices combined'!$D319,'RAB Prices Short'!$E:$E,'All Prices combined'!$G319),IF($B319="RAB Long",SUMIFS('RAB Prices Long'!BH:BH,'RAB Prices Long'!$B:$B,'All Prices combined'!$D319,'RAB Prices Long'!$E:$E,'All Prices combined'!$G319)))),2)</f>
        <v>2.16</v>
      </c>
      <c r="BF319" s="2">
        <f>ROUND(IF($B319="Annuity",SUMIFS('Annuity Prices'!BI:BI,'Annuity Prices'!$B:$B,$D319,'Annuity Prices'!$E:$E,$G319),IF($B319="RAB Short",SUMIFS('RAB Prices Short'!BI:BI,'RAB Prices Short'!$B:$B,'All Prices combined'!$D319,'RAB Prices Short'!$E:$E,'All Prices combined'!$G319),IF($B319="RAB Long",SUMIFS('RAB Prices Long'!BI:BI,'RAB Prices Long'!$B:$B,'All Prices combined'!$D319,'RAB Prices Long'!$E:$E,'All Prices combined'!$G319)))),2)</f>
        <v>2.2200000000000002</v>
      </c>
      <c r="BG319" s="2">
        <f>ROUND(IF($B319="Annuity",SUMIFS('Annuity Prices'!BJ:BJ,'Annuity Prices'!$B:$B,$D319,'Annuity Prices'!$E:$E,$G319),IF($B319="RAB Short",SUMIFS('RAB Prices Short'!BJ:BJ,'RAB Prices Short'!$B:$B,'All Prices combined'!$D319,'RAB Prices Short'!$E:$E,'All Prices combined'!$G319),IF($B319="RAB Long",SUMIFS('RAB Prices Long'!BJ:BJ,'RAB Prices Long'!$B:$B,'All Prices combined'!$D319,'RAB Prices Long'!$E:$E,'All Prices combined'!$G319)))),2)</f>
        <v>2.27</v>
      </c>
      <c r="BH319" s="2">
        <f>ROUND(IF($B319="Annuity",SUMIFS('Annuity Prices'!BK:BK,'Annuity Prices'!$B:$B,$D319,'Annuity Prices'!$E:$E,$G319),IF($B319="RAB Short",SUMIFS('RAB Prices Short'!BK:BK,'RAB Prices Short'!$B:$B,'All Prices combined'!$D319,'RAB Prices Short'!$E:$E,'All Prices combined'!$G319),IF($B319="RAB Long",SUMIFS('RAB Prices Long'!BK:BK,'RAB Prices Long'!$B:$B,'All Prices combined'!$D319,'RAB Prices Long'!$E:$E,'All Prices combined'!$G319)))),2)</f>
        <v>2.33</v>
      </c>
      <c r="BI319" s="2">
        <f>ROUND(IF($B319="Annuity",SUMIFS('Annuity Prices'!BL:BL,'Annuity Prices'!$B:$B,$D319,'Annuity Prices'!$E:$E,$G319),IF($B319="RAB Short",SUMIFS('RAB Prices Short'!BL:BL,'RAB Prices Short'!$B:$B,'All Prices combined'!$D319,'RAB Prices Short'!$E:$E,'All Prices combined'!$G319),IF($B319="RAB Long",SUMIFS('RAB Prices Long'!BL:BL,'RAB Prices Long'!$B:$B,'All Prices combined'!$D319,'RAB Prices Long'!$E:$E,'All Prices combined'!$G319)))),2)</f>
        <v>2.39</v>
      </c>
      <c r="BJ319" s="2">
        <f>ROUND(IF($B319="Annuity",SUMIFS('Annuity Prices'!BM:BM,'Annuity Prices'!$B:$B,$D319,'Annuity Prices'!$E:$E,$G319),IF($B319="RAB Short",SUMIFS('RAB Prices Short'!BM:BM,'RAB Prices Short'!$B:$B,'All Prices combined'!$D319,'RAB Prices Short'!$E:$E,'All Prices combined'!$G319),IF($B319="RAB Long",SUMIFS('RAB Prices Long'!BM:BM,'RAB Prices Long'!$B:$B,'All Prices combined'!$D319,'RAB Prices Long'!$E:$E,'All Prices combined'!$G319)))),2)</f>
        <v>2.4500000000000002</v>
      </c>
      <c r="BK319" s="2">
        <f>ROUND(IF($B319="Annuity",SUMIFS('Annuity Prices'!BN:BN,'Annuity Prices'!$B:$B,$D319,'Annuity Prices'!$E:$E,$G319),IF($B319="RAB Short",SUMIFS('RAB Prices Short'!BN:BN,'RAB Prices Short'!$B:$B,'All Prices combined'!$D319,'RAB Prices Short'!$E:$E,'All Prices combined'!$G319),IF($B319="RAB Long",SUMIFS('RAB Prices Long'!BN:BN,'RAB Prices Long'!$B:$B,'All Prices combined'!$D319,'RAB Prices Long'!$E:$E,'All Prices combined'!$G319)))),2)</f>
        <v>2.5099999999999998</v>
      </c>
      <c r="BL319" s="2">
        <f>ROUND(IF($B319="Annuity",SUMIFS('Annuity Prices'!BO:BO,'Annuity Prices'!$B:$B,$D319,'Annuity Prices'!$E:$E,$G319),IF($B319="RAB Short",SUMIFS('RAB Prices Short'!BO:BO,'RAB Prices Short'!$B:$B,'All Prices combined'!$D319,'RAB Prices Short'!$E:$E,'All Prices combined'!$G319),IF($B319="RAB Long",SUMIFS('RAB Prices Long'!BO:BO,'RAB Prices Long'!$B:$B,'All Prices combined'!$D319,'RAB Prices Long'!$E:$E,'All Prices combined'!$G319)))),2)</f>
        <v>2.57</v>
      </c>
      <c r="BM319" s="2">
        <f>ROUND(IF($B319="Annuity",SUMIFS('Annuity Prices'!BP:BP,'Annuity Prices'!$B:$B,$D319,'Annuity Prices'!$E:$E,$G319),IF($B319="RAB Short",SUMIFS('RAB Prices Short'!BP:BP,'RAB Prices Short'!$B:$B,'All Prices combined'!$D319,'RAB Prices Short'!$E:$E,'All Prices combined'!$G319),IF($B319="RAB Long",SUMIFS('RAB Prices Long'!BP:BP,'RAB Prices Long'!$B:$B,'All Prices combined'!$D319,'RAB Prices Long'!$E:$E,'All Prices combined'!$G319)))),2)</f>
        <v>2.64</v>
      </c>
      <c r="BN319" s="2">
        <f>ROUND(IF($B319="Annuity",SUMIFS('Annuity Prices'!BQ:BQ,'Annuity Prices'!$B:$B,$D319,'Annuity Prices'!$E:$E,$G319),IF($B319="RAB Short",SUMIFS('RAB Prices Short'!BQ:BQ,'RAB Prices Short'!$B:$B,'All Prices combined'!$D319,'RAB Prices Short'!$E:$E,'All Prices combined'!$G319),IF($B319="RAB Long",SUMIFS('RAB Prices Long'!BQ:BQ,'RAB Prices Long'!$B:$B,'All Prices combined'!$D319,'RAB Prices Long'!$E:$E,'All Prices combined'!$G319)))),2)</f>
        <v>2.71</v>
      </c>
      <c r="BO319" s="2">
        <f>ROUND(IF($B319="Annuity",SUMIFS('Annuity Prices'!BR:BR,'Annuity Prices'!$B:$B,$D319,'Annuity Prices'!$E:$E,$G319),IF($B319="RAB Short",SUMIFS('RAB Prices Short'!BR:BR,'RAB Prices Short'!$B:$B,'All Prices combined'!$D319,'RAB Prices Short'!$E:$E,'All Prices combined'!$G319),IF($B319="RAB Long",SUMIFS('RAB Prices Long'!BR:BR,'RAB Prices Long'!$B:$B,'All Prices combined'!$D319,'RAB Prices Long'!$E:$E,'All Prices combined'!$G319)))),2)</f>
        <v>2.78</v>
      </c>
      <c r="BP319" s="2">
        <f>ROUND(IF($B319="Annuity",SUMIFS('Annuity Prices'!BS:BS,'Annuity Prices'!$B:$B,$D319,'Annuity Prices'!$E:$E,$G319),IF($B319="RAB Short",SUMIFS('RAB Prices Short'!BS:BS,'RAB Prices Short'!$B:$B,'All Prices combined'!$D319,'RAB Prices Short'!$E:$E,'All Prices combined'!$G319),IF($B319="RAB Long",SUMIFS('RAB Prices Long'!BS:BS,'RAB Prices Long'!$B:$B,'All Prices combined'!$D319,'RAB Prices Long'!$E:$E,'All Prices combined'!$G319)))),2)</f>
        <v>2.84</v>
      </c>
      <c r="BQ319" s="2">
        <f>ROUND(IF($B319="Annuity",SUMIFS('Annuity Prices'!BT:BT,'Annuity Prices'!$B:$B,$D319,'Annuity Prices'!$E:$E,$G319),IF($B319="RAB Short",SUMIFS('RAB Prices Short'!BT:BT,'RAB Prices Short'!$B:$B,'All Prices combined'!$D319,'RAB Prices Short'!$E:$E,'All Prices combined'!$G319),IF($B319="RAB Long",SUMIFS('RAB Prices Long'!BT:BT,'RAB Prices Long'!$B:$B,'All Prices combined'!$D319,'RAB Prices Long'!$E:$E,'All Prices combined'!$G319)))),2)</f>
        <v>2.92</v>
      </c>
      <c r="BR319" s="2">
        <f>ROUND(IF($B319="Annuity",SUMIFS('Annuity Prices'!BU:BU,'Annuity Prices'!$B:$B,$D319,'Annuity Prices'!$E:$E,$G319),IF($B319="RAB Short",SUMIFS('RAB Prices Short'!BU:BU,'RAB Prices Short'!$B:$B,'All Prices combined'!$D319,'RAB Prices Short'!$E:$E,'All Prices combined'!$G319),IF($B319="RAB Long",SUMIFS('RAB Prices Long'!BU:BU,'RAB Prices Long'!$B:$B,'All Prices combined'!$D319,'RAB Prices Long'!$E:$E,'All Prices combined'!$G319)))),2)</f>
        <v>2.99</v>
      </c>
      <c r="BS319" s="2">
        <f>ROUND(IF($B319="Annuity",SUMIFS('Annuity Prices'!BV:BV,'Annuity Prices'!$B:$B,$D319,'Annuity Prices'!$E:$E,$G319),IF($B319="RAB Short",SUMIFS('RAB Prices Short'!BV:BV,'RAB Prices Short'!$B:$B,'All Prices combined'!$D319,'RAB Prices Short'!$E:$E,'All Prices combined'!$G319),IF($B319="RAB Long",SUMIFS('RAB Prices Long'!BV:BV,'RAB Prices Long'!$B:$B,'All Prices combined'!$D319,'RAB Prices Long'!$E:$E,'All Prices combined'!$G319)))),2)</f>
        <v>3.07</v>
      </c>
      <c r="BT319" s="2">
        <f>ROUND(IF($B319="Annuity",SUMIFS('Annuity Prices'!BW:BW,'Annuity Prices'!$B:$B,$D319,'Annuity Prices'!$E:$E,$G319),IF($B319="RAB Short",SUMIFS('RAB Prices Short'!BW:BW,'RAB Prices Short'!$B:$B,'All Prices combined'!$D319,'RAB Prices Short'!$E:$E,'All Prices combined'!$G319),IF($B319="RAB Long",SUMIFS('RAB Prices Long'!BW:BW,'RAB Prices Long'!$B:$B,'All Prices combined'!$D319,'RAB Prices Long'!$E:$E,'All Prices combined'!$G319)))),2)</f>
        <v>3.15</v>
      </c>
      <c r="BU319" s="2">
        <f>ROUND(IF($B319="Annuity",SUMIFS('Annuity Prices'!BX:BX,'Annuity Prices'!$B:$B,$D319,'Annuity Prices'!$E:$E,$G319),IF($B319="RAB Short",SUMIFS('RAB Prices Short'!BX:BX,'RAB Prices Short'!$B:$B,'All Prices combined'!$D319,'RAB Prices Short'!$E:$E,'All Prices combined'!$G319),IF($B319="RAB Long",SUMIFS('RAB Prices Long'!BX:BX,'RAB Prices Long'!$B:$B,'All Prices combined'!$D319,'RAB Prices Long'!$E:$E,'All Prices combined'!$G319)))),2)</f>
        <v>3.22</v>
      </c>
    </row>
    <row r="320" spans="2:73" x14ac:dyDescent="0.25">
      <c r="B320" t="s">
        <v>44</v>
      </c>
      <c r="C320">
        <v>24</v>
      </c>
      <c r="D320" t="s">
        <v>200</v>
      </c>
      <c r="E320" t="s">
        <v>199</v>
      </c>
      <c r="F320">
        <v>24</v>
      </c>
      <c r="G320" t="s">
        <v>42</v>
      </c>
      <c r="I320" s="2">
        <f>ROUND(IF($B320="Annuity",SUMIFS('Annuity Prices'!L:L,'Annuity Prices'!$B:$B,$D320,'Annuity Prices'!$E:$E,$G320),IF($B320="RAB Short",SUMIFS('RAB Prices Short'!L:L,'RAB Prices Short'!$B:$B,'All Prices combined'!$D320,'RAB Prices Short'!$E:$E,'All Prices combined'!$G320),IF($B320="RAB Long",SUMIFS('RAB Prices Long'!L:L,'RAB Prices Long'!$B:$B,'All Prices combined'!$D320,'RAB Prices Long'!$E:$E,'All Prices combined'!$G320)))),2)</f>
        <v>0</v>
      </c>
      <c r="J320" s="2">
        <f>ROUND(IF($B320="Annuity",SUMIFS('Annuity Prices'!M:M,'Annuity Prices'!$B:$B,$D320,'Annuity Prices'!$E:$E,$G320),IF($B320="RAB Short",SUMIFS('RAB Prices Short'!M:M,'RAB Prices Short'!$B:$B,'All Prices combined'!$D320,'RAB Prices Short'!$E:$E,'All Prices combined'!$G320),IF($B320="RAB Long",SUMIFS('RAB Prices Long'!M:M,'RAB Prices Long'!$B:$B,'All Prices combined'!$D320,'RAB Prices Long'!$E:$E,'All Prices combined'!$G320)))),2)</f>
        <v>0</v>
      </c>
      <c r="K320" s="2">
        <f>ROUND(IF($B320="Annuity",SUMIFS('Annuity Prices'!N:N,'Annuity Prices'!$B:$B,$D320,'Annuity Prices'!$E:$E,$G320),IF($B320="RAB Short",SUMIFS('RAB Prices Short'!N:N,'RAB Prices Short'!$B:$B,'All Prices combined'!$D320,'RAB Prices Short'!$E:$E,'All Prices combined'!$G320),IF($B320="RAB Long",SUMIFS('RAB Prices Long'!N:N,'RAB Prices Long'!$B:$B,'All Prices combined'!$D320,'RAB Prices Long'!$E:$E,'All Prices combined'!$G320)))),2)</f>
        <v>81.489999999999995</v>
      </c>
      <c r="L320" s="2">
        <f>ROUND(IF($B320="Annuity",SUMIFS('Annuity Prices'!O:O,'Annuity Prices'!$B:$B,$D320,'Annuity Prices'!$E:$E,$G320),IF($B320="RAB Short",SUMIFS('RAB Prices Short'!O:O,'RAB Prices Short'!$B:$B,'All Prices combined'!$D320,'RAB Prices Short'!$E:$E,'All Prices combined'!$G320),IF($B320="RAB Long",SUMIFS('RAB Prices Long'!O:O,'RAB Prices Long'!$B:$B,'All Prices combined'!$D320,'RAB Prices Long'!$E:$E,'All Prices combined'!$G320)))),2)</f>
        <v>83.83</v>
      </c>
      <c r="M320" s="2">
        <f>ROUND(IF($B320="Annuity",SUMIFS('Annuity Prices'!P:P,'Annuity Prices'!$B:$B,$D320,'Annuity Prices'!$E:$E,$G320),IF($B320="RAB Short",SUMIFS('RAB Prices Short'!P:P,'RAB Prices Short'!$B:$B,'All Prices combined'!$D320,'RAB Prices Short'!$E:$E,'All Prices combined'!$G320),IF($B320="RAB Long",SUMIFS('RAB Prices Long'!P:P,'RAB Prices Long'!$B:$B,'All Prices combined'!$D320,'RAB Prices Long'!$E:$E,'All Prices combined'!$G320)))),2)</f>
        <v>88.05</v>
      </c>
      <c r="N320" s="2">
        <f>ROUND(IF($B320="Annuity",SUMIFS('Annuity Prices'!Q:Q,'Annuity Prices'!$B:$B,$D320,'Annuity Prices'!$E:$E,$G320),IF($B320="RAB Short",SUMIFS('RAB Prices Short'!Q:Q,'RAB Prices Short'!$B:$B,'All Prices combined'!$D320,'RAB Prices Short'!$E:$E,'All Prices combined'!$G320),IF($B320="RAB Long",SUMIFS('RAB Prices Long'!Q:Q,'RAB Prices Long'!$B:$B,'All Prices combined'!$D320,'RAB Prices Long'!$E:$E,'All Prices combined'!$G320)))),2)</f>
        <v>90.25</v>
      </c>
      <c r="O320" s="2">
        <f>ROUND(IF($B320="Annuity",SUMIFS('Annuity Prices'!R:R,'Annuity Prices'!$B:$B,$D320,'Annuity Prices'!$E:$E,$G320),IF($B320="RAB Short",SUMIFS('RAB Prices Short'!R:R,'RAB Prices Short'!$B:$B,'All Prices combined'!$D320,'RAB Prices Short'!$E:$E,'All Prices combined'!$G320),IF($B320="RAB Long",SUMIFS('RAB Prices Long'!R:R,'RAB Prices Long'!$B:$B,'All Prices combined'!$D320,'RAB Prices Long'!$E:$E,'All Prices combined'!$G320)))),2)</f>
        <v>92.51</v>
      </c>
      <c r="P320" s="2">
        <f>ROUND(IF($B320="Annuity",SUMIFS('Annuity Prices'!S:S,'Annuity Prices'!$B:$B,$D320,'Annuity Prices'!$E:$E,$G320),IF($B320="RAB Short",SUMIFS('RAB Prices Short'!S:S,'RAB Prices Short'!$B:$B,'All Prices combined'!$D320,'RAB Prices Short'!$E:$E,'All Prices combined'!$G320),IF($B320="RAB Long",SUMIFS('RAB Prices Long'!S:S,'RAB Prices Long'!$B:$B,'All Prices combined'!$D320,'RAB Prices Long'!$E:$E,'All Prices combined'!$G320)))),2)</f>
        <v>94.82</v>
      </c>
      <c r="Q320" s="2">
        <f>ROUND(IF($B320="Annuity",SUMIFS('Annuity Prices'!T:T,'Annuity Prices'!$B:$B,$D320,'Annuity Prices'!$E:$E,$G320),IF($B320="RAB Short",SUMIFS('RAB Prices Short'!T:T,'RAB Prices Short'!$B:$B,'All Prices combined'!$D320,'RAB Prices Short'!$E:$E,'All Prices combined'!$G320),IF($B320="RAB Long",SUMIFS('RAB Prices Long'!T:T,'RAB Prices Long'!$B:$B,'All Prices combined'!$D320,'RAB Prices Long'!$E:$E,'All Prices combined'!$G320)))),2)</f>
        <v>100.42</v>
      </c>
      <c r="R320" s="2">
        <f>ROUND(IF($B320="Annuity",SUMIFS('Annuity Prices'!U:U,'Annuity Prices'!$B:$B,$D320,'Annuity Prices'!$E:$E,$G320),IF($B320="RAB Short",SUMIFS('RAB Prices Short'!U:U,'RAB Prices Short'!$B:$B,'All Prices combined'!$D320,'RAB Prices Short'!$E:$E,'All Prices combined'!$G320),IF($B320="RAB Long",SUMIFS('RAB Prices Long'!U:U,'RAB Prices Long'!$B:$B,'All Prices combined'!$D320,'RAB Prices Long'!$E:$E,'All Prices combined'!$G320)))),2)</f>
        <v>102.93</v>
      </c>
      <c r="S320" s="2">
        <f>ROUND(IF($B320="Annuity",SUMIFS('Annuity Prices'!V:V,'Annuity Prices'!$B:$B,$D320,'Annuity Prices'!$E:$E,$G320),IF($B320="RAB Short",SUMIFS('RAB Prices Short'!V:V,'RAB Prices Short'!$B:$B,'All Prices combined'!$D320,'RAB Prices Short'!$E:$E,'All Prices combined'!$G320),IF($B320="RAB Long",SUMIFS('RAB Prices Long'!V:V,'RAB Prices Long'!$B:$B,'All Prices combined'!$D320,'RAB Prices Long'!$E:$E,'All Prices combined'!$G320)))),2)</f>
        <v>105.51</v>
      </c>
      <c r="T320" s="2">
        <f>ROUND(IF($B320="Annuity",SUMIFS('Annuity Prices'!W:W,'Annuity Prices'!$B:$B,$D320,'Annuity Prices'!$E:$E,$G320),IF($B320="RAB Short",SUMIFS('RAB Prices Short'!W:W,'RAB Prices Short'!$B:$B,'All Prices combined'!$D320,'RAB Prices Short'!$E:$E,'All Prices combined'!$G320),IF($B320="RAB Long",SUMIFS('RAB Prices Long'!W:W,'RAB Prices Long'!$B:$B,'All Prices combined'!$D320,'RAB Prices Long'!$E:$E,'All Prices combined'!$G320)))),2)</f>
        <v>108.15</v>
      </c>
      <c r="U320" s="2">
        <f>ROUND(IF($B320="Annuity",SUMIFS('Annuity Prices'!X:X,'Annuity Prices'!$B:$B,$D320,'Annuity Prices'!$E:$E,$G320),IF($B320="RAB Short",SUMIFS('RAB Prices Short'!X:X,'RAB Prices Short'!$B:$B,'All Prices combined'!$D320,'RAB Prices Short'!$E:$E,'All Prices combined'!$G320),IF($B320="RAB Long",SUMIFS('RAB Prices Long'!X:X,'RAB Prices Long'!$B:$B,'All Prices combined'!$D320,'RAB Prices Long'!$E:$E,'All Prices combined'!$G320)))),2)</f>
        <v>114.7</v>
      </c>
      <c r="V320" s="2">
        <f>ROUND(IF($B320="Annuity",SUMIFS('Annuity Prices'!Y:Y,'Annuity Prices'!$B:$B,$D320,'Annuity Prices'!$E:$E,$G320),IF($B320="RAB Short",SUMIFS('RAB Prices Short'!Y:Y,'RAB Prices Short'!$B:$B,'All Prices combined'!$D320,'RAB Prices Short'!$E:$E,'All Prices combined'!$G320),IF($B320="RAB Long",SUMIFS('RAB Prices Long'!Y:Y,'RAB Prices Long'!$B:$B,'All Prices combined'!$D320,'RAB Prices Long'!$E:$E,'All Prices combined'!$G320)))),2)</f>
        <v>117.56</v>
      </c>
      <c r="W320" s="2">
        <f>ROUND(IF($B320="Annuity",SUMIFS('Annuity Prices'!Z:Z,'Annuity Prices'!$B:$B,$D320,'Annuity Prices'!$E:$E,$G320),IF($B320="RAB Short",SUMIFS('RAB Prices Short'!Z:Z,'RAB Prices Short'!$B:$B,'All Prices combined'!$D320,'RAB Prices Short'!$E:$E,'All Prices combined'!$G320),IF($B320="RAB Long",SUMIFS('RAB Prices Long'!Z:Z,'RAB Prices Long'!$B:$B,'All Prices combined'!$D320,'RAB Prices Long'!$E:$E,'All Prices combined'!$G320)))),2)</f>
        <v>120.5</v>
      </c>
      <c r="X320" s="2">
        <f>ROUND(IF($B320="Annuity",SUMIFS('Annuity Prices'!AA:AA,'Annuity Prices'!$B:$B,$D320,'Annuity Prices'!$E:$E,$G320),IF($B320="RAB Short",SUMIFS('RAB Prices Short'!AA:AA,'RAB Prices Short'!$B:$B,'All Prices combined'!$D320,'RAB Prices Short'!$E:$E,'All Prices combined'!$G320),IF($B320="RAB Long",SUMIFS('RAB Prices Long'!AA:AA,'RAB Prices Long'!$B:$B,'All Prices combined'!$D320,'RAB Prices Long'!$E:$E,'All Prices combined'!$G320)))),2)</f>
        <v>123.52</v>
      </c>
      <c r="Y320" s="2">
        <f>ROUND(IF($B320="Annuity",SUMIFS('Annuity Prices'!AB:AB,'Annuity Prices'!$B:$B,$D320,'Annuity Prices'!$E:$E,$G320),IF($B320="RAB Short",SUMIFS('RAB Prices Short'!AB:AB,'RAB Prices Short'!$B:$B,'All Prices combined'!$D320,'RAB Prices Short'!$E:$E,'All Prices combined'!$G320),IF($B320="RAB Long",SUMIFS('RAB Prices Long'!AB:AB,'RAB Prices Long'!$B:$B,'All Prices combined'!$D320,'RAB Prices Long'!$E:$E,'All Prices combined'!$G320)))),2)</f>
        <v>131.68</v>
      </c>
      <c r="Z320" s="2">
        <f>ROUND(IF($B320="Annuity",SUMIFS('Annuity Prices'!AC:AC,'Annuity Prices'!$B:$B,$D320,'Annuity Prices'!$E:$E,$G320),IF($B320="RAB Short",SUMIFS('RAB Prices Short'!AC:AC,'RAB Prices Short'!$B:$B,'All Prices combined'!$D320,'RAB Prices Short'!$E:$E,'All Prices combined'!$G320),IF($B320="RAB Long",SUMIFS('RAB Prices Long'!AC:AC,'RAB Prices Long'!$B:$B,'All Prices combined'!$D320,'RAB Prices Long'!$E:$E,'All Prices combined'!$G320)))),2)</f>
        <v>134.97</v>
      </c>
      <c r="AA320" s="2">
        <f>ROUND(IF($B320="Annuity",SUMIFS('Annuity Prices'!AD:AD,'Annuity Prices'!$B:$B,$D320,'Annuity Prices'!$E:$E,$G320),IF($B320="RAB Short",SUMIFS('RAB Prices Short'!AD:AD,'RAB Prices Short'!$B:$B,'All Prices combined'!$D320,'RAB Prices Short'!$E:$E,'All Prices combined'!$G320),IF($B320="RAB Long",SUMIFS('RAB Prices Long'!AD:AD,'RAB Prices Long'!$B:$B,'All Prices combined'!$D320,'RAB Prices Long'!$E:$E,'All Prices combined'!$G320)))),2)</f>
        <v>138.35</v>
      </c>
      <c r="AB320" s="2">
        <f>ROUND(IF($B320="Annuity",SUMIFS('Annuity Prices'!AE:AE,'Annuity Prices'!$B:$B,$D320,'Annuity Prices'!$E:$E,$G320),IF($B320="RAB Short",SUMIFS('RAB Prices Short'!AE:AE,'RAB Prices Short'!$B:$B,'All Prices combined'!$D320,'RAB Prices Short'!$E:$E,'All Prices combined'!$G320),IF($B320="RAB Long",SUMIFS('RAB Prices Long'!AE:AE,'RAB Prices Long'!$B:$B,'All Prices combined'!$D320,'RAB Prices Long'!$E:$E,'All Prices combined'!$G320)))),2)</f>
        <v>141.80000000000001</v>
      </c>
      <c r="AC320" s="2">
        <f>ROUND(IF($B320="Annuity",SUMIFS('Annuity Prices'!AF:AF,'Annuity Prices'!$B:$B,$D320,'Annuity Prices'!$E:$E,$G320),IF($B320="RAB Short",SUMIFS('RAB Prices Short'!AF:AF,'RAB Prices Short'!$B:$B,'All Prices combined'!$D320,'RAB Prices Short'!$E:$E,'All Prices combined'!$G320),IF($B320="RAB Long",SUMIFS('RAB Prices Long'!AF:AF,'RAB Prices Long'!$B:$B,'All Prices combined'!$D320,'RAB Prices Long'!$E:$E,'All Prices combined'!$G320)))),2)</f>
        <v>148.38</v>
      </c>
      <c r="AD320" s="2">
        <f>ROUND(IF($B320="Annuity",SUMIFS('Annuity Prices'!AG:AG,'Annuity Prices'!$B:$B,$D320,'Annuity Prices'!$E:$E,$G320),IF($B320="RAB Short",SUMIFS('RAB Prices Short'!AG:AG,'RAB Prices Short'!$B:$B,'All Prices combined'!$D320,'RAB Prices Short'!$E:$E,'All Prices combined'!$G320),IF($B320="RAB Long",SUMIFS('RAB Prices Long'!AG:AG,'RAB Prices Long'!$B:$B,'All Prices combined'!$D320,'RAB Prices Long'!$E:$E,'All Prices combined'!$G320)))),2)</f>
        <v>152.09</v>
      </c>
      <c r="AE320" s="2">
        <f>ROUND(IF($B320="Annuity",SUMIFS('Annuity Prices'!AH:AH,'Annuity Prices'!$B:$B,$D320,'Annuity Prices'!$E:$E,$G320),IF($B320="RAB Short",SUMIFS('RAB Prices Short'!AH:AH,'RAB Prices Short'!$B:$B,'All Prices combined'!$D320,'RAB Prices Short'!$E:$E,'All Prices combined'!$G320),IF($B320="RAB Long",SUMIFS('RAB Prices Long'!AH:AH,'RAB Prices Long'!$B:$B,'All Prices combined'!$D320,'RAB Prices Long'!$E:$E,'All Prices combined'!$G320)))),2)</f>
        <v>155.88999999999999</v>
      </c>
      <c r="AF320" s="2">
        <f>ROUND(IF($B320="Annuity",SUMIFS('Annuity Prices'!AI:AI,'Annuity Prices'!$B:$B,$D320,'Annuity Prices'!$E:$E,$G320),IF($B320="RAB Short",SUMIFS('RAB Prices Short'!AI:AI,'RAB Prices Short'!$B:$B,'All Prices combined'!$D320,'RAB Prices Short'!$E:$E,'All Prices combined'!$G320),IF($B320="RAB Long",SUMIFS('RAB Prices Long'!AI:AI,'RAB Prices Long'!$B:$B,'All Prices combined'!$D320,'RAB Prices Long'!$E:$E,'All Prices combined'!$G320)))),2)</f>
        <v>159.79</v>
      </c>
      <c r="AG320" s="2">
        <f>ROUND(IF($B320="Annuity",SUMIFS('Annuity Prices'!AJ:AJ,'Annuity Prices'!$B:$B,$D320,'Annuity Prices'!$E:$E,$G320),IF($B320="RAB Short",SUMIFS('RAB Prices Short'!AJ:AJ,'RAB Prices Short'!$B:$B,'All Prices combined'!$D320,'RAB Prices Short'!$E:$E,'All Prices combined'!$G320),IF($B320="RAB Long",SUMIFS('RAB Prices Long'!AJ:AJ,'RAB Prices Long'!$B:$B,'All Prices combined'!$D320,'RAB Prices Long'!$E:$E,'All Prices combined'!$G320)))),2)</f>
        <v>163.58000000000001</v>
      </c>
      <c r="AH320" s="2">
        <f>ROUND(IF($B320="Annuity",SUMIFS('Annuity Prices'!AK:AK,'Annuity Prices'!$B:$B,$D320,'Annuity Prices'!$E:$E,$G320),IF($B320="RAB Short",SUMIFS('RAB Prices Short'!AK:AK,'RAB Prices Short'!$B:$B,'All Prices combined'!$D320,'RAB Prices Short'!$E:$E,'All Prices combined'!$G320),IF($B320="RAB Long",SUMIFS('RAB Prices Long'!AK:AK,'RAB Prices Long'!$B:$B,'All Prices combined'!$D320,'RAB Prices Long'!$E:$E,'All Prices combined'!$G320)))),2)</f>
        <v>167.67</v>
      </c>
      <c r="AI320" s="2">
        <f>ROUND(IF($B320="Annuity",SUMIFS('Annuity Prices'!AL:AL,'Annuity Prices'!$B:$B,$D320,'Annuity Prices'!$E:$E,$G320),IF($B320="RAB Short",SUMIFS('RAB Prices Short'!AL:AL,'RAB Prices Short'!$B:$B,'All Prices combined'!$D320,'RAB Prices Short'!$E:$E,'All Prices combined'!$G320),IF($B320="RAB Long",SUMIFS('RAB Prices Long'!AL:AL,'RAB Prices Long'!$B:$B,'All Prices combined'!$D320,'RAB Prices Long'!$E:$E,'All Prices combined'!$G320)))),2)</f>
        <v>171.86</v>
      </c>
      <c r="AJ320" s="2">
        <f>ROUND(IF($B320="Annuity",SUMIFS('Annuity Prices'!AM:AM,'Annuity Prices'!$B:$B,$D320,'Annuity Prices'!$E:$E,$G320),IF($B320="RAB Short",SUMIFS('RAB Prices Short'!AM:AM,'RAB Prices Short'!$B:$B,'All Prices combined'!$D320,'RAB Prices Short'!$E:$E,'All Prices combined'!$G320),IF($B320="RAB Long",SUMIFS('RAB Prices Long'!AM:AM,'RAB Prices Long'!$B:$B,'All Prices combined'!$D320,'RAB Prices Long'!$E:$E,'All Prices combined'!$G320)))),2)</f>
        <v>176.15</v>
      </c>
      <c r="AK320" s="2">
        <f>ROUND(IF($B320="Annuity",SUMIFS('Annuity Prices'!AN:AN,'Annuity Prices'!$B:$B,$D320,'Annuity Prices'!$E:$E,$G320),IF($B320="RAB Short",SUMIFS('RAB Prices Short'!AN:AN,'RAB Prices Short'!$B:$B,'All Prices combined'!$D320,'RAB Prices Short'!$E:$E,'All Prices combined'!$G320),IF($B320="RAB Long",SUMIFS('RAB Prices Long'!AN:AN,'RAB Prices Long'!$B:$B,'All Prices combined'!$D320,'RAB Prices Long'!$E:$E,'All Prices combined'!$G320)))),2)</f>
        <v>180.18</v>
      </c>
      <c r="AL320" s="2">
        <f>ROUND(IF($B320="Annuity",SUMIFS('Annuity Prices'!AO:AO,'Annuity Prices'!$B:$B,$D320,'Annuity Prices'!$E:$E,$G320),IF($B320="RAB Short",SUMIFS('RAB Prices Short'!AO:AO,'RAB Prices Short'!$B:$B,'All Prices combined'!$D320,'RAB Prices Short'!$E:$E,'All Prices combined'!$G320),IF($B320="RAB Long",SUMIFS('RAB Prices Long'!AO:AO,'RAB Prices Long'!$B:$B,'All Prices combined'!$D320,'RAB Prices Long'!$E:$E,'All Prices combined'!$G320)))),2)</f>
        <v>184.68</v>
      </c>
      <c r="AM320" s="2">
        <f>ROUND(IF($B320="Annuity",SUMIFS('Annuity Prices'!AP:AP,'Annuity Prices'!$B:$B,$D320,'Annuity Prices'!$E:$E,$G320),IF($B320="RAB Short",SUMIFS('RAB Prices Short'!AP:AP,'RAB Prices Short'!$B:$B,'All Prices combined'!$D320,'RAB Prices Short'!$E:$E,'All Prices combined'!$G320),IF($B320="RAB Long",SUMIFS('RAB Prices Long'!AP:AP,'RAB Prices Long'!$B:$B,'All Prices combined'!$D320,'RAB Prices Long'!$E:$E,'All Prices combined'!$G320)))),2)</f>
        <v>189.3</v>
      </c>
      <c r="AN320" s="2">
        <f>ROUND(IF($B320="Annuity",SUMIFS('Annuity Prices'!AQ:AQ,'Annuity Prices'!$B:$B,$D320,'Annuity Prices'!$E:$E,$G320),IF($B320="RAB Short",SUMIFS('RAB Prices Short'!AQ:AQ,'RAB Prices Short'!$B:$B,'All Prices combined'!$D320,'RAB Prices Short'!$E:$E,'All Prices combined'!$G320),IF($B320="RAB Long",SUMIFS('RAB Prices Long'!AQ:AQ,'RAB Prices Long'!$B:$B,'All Prices combined'!$D320,'RAB Prices Long'!$E:$E,'All Prices combined'!$G320)))),2)</f>
        <v>194.03</v>
      </c>
      <c r="AO320" s="2">
        <f>ROUND(IF($B320="Annuity",SUMIFS('Annuity Prices'!AR:AR,'Annuity Prices'!$B:$B,$D320,'Annuity Prices'!$E:$E,$G320),IF($B320="RAB Short",SUMIFS('RAB Prices Short'!AR:AR,'RAB Prices Short'!$B:$B,'All Prices combined'!$D320,'RAB Prices Short'!$E:$E,'All Prices combined'!$G320),IF($B320="RAB Long",SUMIFS('RAB Prices Long'!AR:AR,'RAB Prices Long'!$B:$B,'All Prices combined'!$D320,'RAB Prices Long'!$E:$E,'All Prices combined'!$G320)))),2)</f>
        <v>0</v>
      </c>
      <c r="AP320" s="2">
        <f>ROUND(IF($B320="Annuity",SUMIFS('Annuity Prices'!AS:AS,'Annuity Prices'!$B:$B,$D320,'Annuity Prices'!$E:$E,$G320),IF($B320="RAB Short",SUMIFS('RAB Prices Short'!AS:AS,'RAB Prices Short'!$B:$B,'All Prices combined'!$D320,'RAB Prices Short'!$E:$E,'All Prices combined'!$G320),IF($B320="RAB Long",SUMIFS('RAB Prices Long'!AS:AS,'RAB Prices Long'!$B:$B,'All Prices combined'!$D320,'RAB Prices Long'!$E:$E,'All Prices combined'!$G320)))),2)</f>
        <v>0</v>
      </c>
      <c r="AQ320" s="2">
        <f>ROUND(IF($B320="Annuity",SUMIFS('Annuity Prices'!AT:AT,'Annuity Prices'!$B:$B,$D320,'Annuity Prices'!$E:$E,$G320),IF($B320="RAB Short",SUMIFS('RAB Prices Short'!AT:AT,'RAB Prices Short'!$B:$B,'All Prices combined'!$D320,'RAB Prices Short'!$E:$E,'All Prices combined'!$G320),IF($B320="RAB Long",SUMIFS('RAB Prices Long'!AT:AT,'RAB Prices Long'!$B:$B,'All Prices combined'!$D320,'RAB Prices Long'!$E:$E,'All Prices combined'!$G320)))),2)</f>
        <v>63.48</v>
      </c>
      <c r="AR320" s="2">
        <f>ROUND(IF($B320="Annuity",SUMIFS('Annuity Prices'!AU:AU,'Annuity Prices'!$B:$B,$D320,'Annuity Prices'!$E:$E,$G320),IF($B320="RAB Short",SUMIFS('RAB Prices Short'!AU:AU,'RAB Prices Short'!$B:$B,'All Prices combined'!$D320,'RAB Prices Short'!$E:$E,'All Prices combined'!$G320),IF($B320="RAB Long",SUMIFS('RAB Prices Long'!AU:AU,'RAB Prices Long'!$B:$B,'All Prices combined'!$D320,'RAB Prices Long'!$E:$E,'All Prices combined'!$G320)))),2)</f>
        <v>68.89</v>
      </c>
      <c r="AS320" s="2">
        <f>ROUND(IF($B320="Annuity",SUMIFS('Annuity Prices'!AV:AV,'Annuity Prices'!$B:$B,$D320,'Annuity Prices'!$E:$E,$G320),IF($B320="RAB Short",SUMIFS('RAB Prices Short'!AV:AV,'RAB Prices Short'!$B:$B,'All Prices combined'!$D320,'RAB Prices Short'!$E:$E,'All Prices combined'!$G320),IF($B320="RAB Long",SUMIFS('RAB Prices Long'!AV:AV,'RAB Prices Long'!$B:$B,'All Prices combined'!$D320,'RAB Prices Long'!$E:$E,'All Prices combined'!$G320)))),2)</f>
        <v>73.709999999999994</v>
      </c>
      <c r="AT320" s="2">
        <f>ROUND(IF($B320="Annuity",SUMIFS('Annuity Prices'!AW:AW,'Annuity Prices'!$B:$B,$D320,'Annuity Prices'!$E:$E,$G320),IF($B320="RAB Short",SUMIFS('RAB Prices Short'!AW:AW,'RAB Prices Short'!$B:$B,'All Prices combined'!$D320,'RAB Prices Short'!$E:$E,'All Prices combined'!$G320),IF($B320="RAB Long",SUMIFS('RAB Prices Long'!AW:AW,'RAB Prices Long'!$B:$B,'All Prices combined'!$D320,'RAB Prices Long'!$E:$E,'All Prices combined'!$G320)))),2)</f>
        <v>78.62</v>
      </c>
      <c r="AU320" s="2">
        <f>ROUND(IF($B320="Annuity",SUMIFS('Annuity Prices'!AX:AX,'Annuity Prices'!$B:$B,$D320,'Annuity Prices'!$E:$E,$G320),IF($B320="RAB Short",SUMIFS('RAB Prices Short'!AX:AX,'RAB Prices Short'!$B:$B,'All Prices combined'!$D320,'RAB Prices Short'!$E:$E,'All Prices combined'!$G320),IF($B320="RAB Long",SUMIFS('RAB Prices Long'!AX:AX,'RAB Prices Long'!$B:$B,'All Prices combined'!$D320,'RAB Prices Long'!$E:$E,'All Prices combined'!$G320)))),2)</f>
        <v>83.94</v>
      </c>
      <c r="AV320" s="2">
        <f>ROUND(IF($B320="Annuity",SUMIFS('Annuity Prices'!AY:AY,'Annuity Prices'!$B:$B,$D320,'Annuity Prices'!$E:$E,$G320),IF($B320="RAB Short",SUMIFS('RAB Prices Short'!AY:AY,'RAB Prices Short'!$B:$B,'All Prices combined'!$D320,'RAB Prices Short'!$E:$E,'All Prices combined'!$G320),IF($B320="RAB Long",SUMIFS('RAB Prices Long'!AY:AY,'RAB Prices Long'!$B:$B,'All Prices combined'!$D320,'RAB Prices Long'!$E:$E,'All Prices combined'!$G320)))),2)</f>
        <v>89.5</v>
      </c>
      <c r="AW320" s="2">
        <f>ROUND(IF($B320="Annuity",SUMIFS('Annuity Prices'!AZ:AZ,'Annuity Prices'!$B:$B,$D320,'Annuity Prices'!$E:$E,$G320),IF($B320="RAB Short",SUMIFS('RAB Prices Short'!AZ:AZ,'RAB Prices Short'!$B:$B,'All Prices combined'!$D320,'RAB Prices Short'!$E:$E,'All Prices combined'!$G320),IF($B320="RAB Long",SUMIFS('RAB Prices Long'!AZ:AZ,'RAB Prices Long'!$B:$B,'All Prices combined'!$D320,'RAB Prices Long'!$E:$E,'All Prices combined'!$G320)))),2)</f>
        <v>94.82</v>
      </c>
      <c r="AX320" s="2">
        <f>ROUND(IF($B320="Annuity",SUMIFS('Annuity Prices'!BA:BA,'Annuity Prices'!$B:$B,$D320,'Annuity Prices'!$E:$E,$G320),IF($B320="RAB Short",SUMIFS('RAB Prices Short'!BA:BA,'RAB Prices Short'!$B:$B,'All Prices combined'!$D320,'RAB Prices Short'!$E:$E,'All Prices combined'!$G320),IF($B320="RAB Long",SUMIFS('RAB Prices Long'!BA:BA,'RAB Prices Long'!$B:$B,'All Prices combined'!$D320,'RAB Prices Long'!$E:$E,'All Prices combined'!$G320)))),2)</f>
        <v>100.39</v>
      </c>
      <c r="AY320" s="2">
        <f>ROUND(IF($B320="Annuity",SUMIFS('Annuity Prices'!BB:BB,'Annuity Prices'!$B:$B,$D320,'Annuity Prices'!$E:$E,$G320),IF($B320="RAB Short",SUMIFS('RAB Prices Short'!BB:BB,'RAB Prices Short'!$B:$B,'All Prices combined'!$D320,'RAB Prices Short'!$E:$E,'All Prices combined'!$G320),IF($B320="RAB Long",SUMIFS('RAB Prices Long'!BB:BB,'RAB Prices Long'!$B:$B,'All Prices combined'!$D320,'RAB Prices Long'!$E:$E,'All Prices combined'!$G320)))),2)</f>
        <v>102.93</v>
      </c>
      <c r="AZ320" s="2">
        <f>ROUND(IF($B320="Annuity",SUMIFS('Annuity Prices'!BC:BC,'Annuity Prices'!$B:$B,$D320,'Annuity Prices'!$E:$E,$G320),IF($B320="RAB Short",SUMIFS('RAB Prices Short'!BC:BC,'RAB Prices Short'!$B:$B,'All Prices combined'!$D320,'RAB Prices Short'!$E:$E,'All Prices combined'!$G320),IF($B320="RAB Long",SUMIFS('RAB Prices Long'!BC:BC,'RAB Prices Long'!$B:$B,'All Prices combined'!$D320,'RAB Prices Long'!$E:$E,'All Prices combined'!$G320)))),2)</f>
        <v>105.51</v>
      </c>
      <c r="BA320" s="2">
        <f>ROUND(IF($B320="Annuity",SUMIFS('Annuity Prices'!BD:BD,'Annuity Prices'!$B:$B,$D320,'Annuity Prices'!$E:$E,$G320),IF($B320="RAB Short",SUMIFS('RAB Prices Short'!BD:BD,'RAB Prices Short'!$B:$B,'All Prices combined'!$D320,'RAB Prices Short'!$E:$E,'All Prices combined'!$G320),IF($B320="RAB Long",SUMIFS('RAB Prices Long'!BD:BD,'RAB Prices Long'!$B:$B,'All Prices combined'!$D320,'RAB Prices Long'!$E:$E,'All Prices combined'!$G320)))),2)</f>
        <v>108.15</v>
      </c>
      <c r="BB320" s="2">
        <f>ROUND(IF($B320="Annuity",SUMIFS('Annuity Prices'!BE:BE,'Annuity Prices'!$B:$B,$D320,'Annuity Prices'!$E:$E,$G320),IF($B320="RAB Short",SUMIFS('RAB Prices Short'!BE:BE,'RAB Prices Short'!$B:$B,'All Prices combined'!$D320,'RAB Prices Short'!$E:$E,'All Prices combined'!$G320),IF($B320="RAB Long",SUMIFS('RAB Prices Long'!BE:BE,'RAB Prices Long'!$B:$B,'All Prices combined'!$D320,'RAB Prices Long'!$E:$E,'All Prices combined'!$G320)))),2)</f>
        <v>114.54</v>
      </c>
      <c r="BC320" s="2">
        <f>ROUND(IF($B320="Annuity",SUMIFS('Annuity Prices'!BF:BF,'Annuity Prices'!$B:$B,$D320,'Annuity Prices'!$E:$E,$G320),IF($B320="RAB Short",SUMIFS('RAB Prices Short'!BF:BF,'RAB Prices Short'!$B:$B,'All Prices combined'!$D320,'RAB Prices Short'!$E:$E,'All Prices combined'!$G320),IF($B320="RAB Long",SUMIFS('RAB Prices Long'!BF:BF,'RAB Prices Long'!$B:$B,'All Prices combined'!$D320,'RAB Prices Long'!$E:$E,'All Prices combined'!$G320)))),2)</f>
        <v>117.56</v>
      </c>
      <c r="BD320" s="2">
        <f>ROUND(IF($B320="Annuity",SUMIFS('Annuity Prices'!BG:BG,'Annuity Prices'!$B:$B,$D320,'Annuity Prices'!$E:$E,$G320),IF($B320="RAB Short",SUMIFS('RAB Prices Short'!BG:BG,'RAB Prices Short'!$B:$B,'All Prices combined'!$D320,'RAB Prices Short'!$E:$E,'All Prices combined'!$G320),IF($B320="RAB Long",SUMIFS('RAB Prices Long'!BG:BG,'RAB Prices Long'!$B:$B,'All Prices combined'!$D320,'RAB Prices Long'!$E:$E,'All Prices combined'!$G320)))),2)</f>
        <v>120.5</v>
      </c>
      <c r="BE320" s="2">
        <f>ROUND(IF($B320="Annuity",SUMIFS('Annuity Prices'!BH:BH,'Annuity Prices'!$B:$B,$D320,'Annuity Prices'!$E:$E,$G320),IF($B320="RAB Short",SUMIFS('RAB Prices Short'!BH:BH,'RAB Prices Short'!$B:$B,'All Prices combined'!$D320,'RAB Prices Short'!$E:$E,'All Prices combined'!$G320),IF($B320="RAB Long",SUMIFS('RAB Prices Long'!BH:BH,'RAB Prices Long'!$B:$B,'All Prices combined'!$D320,'RAB Prices Long'!$E:$E,'All Prices combined'!$G320)))),2)</f>
        <v>123.52</v>
      </c>
      <c r="BF320" s="2">
        <f>ROUND(IF($B320="Annuity",SUMIFS('Annuity Prices'!BI:BI,'Annuity Prices'!$B:$B,$D320,'Annuity Prices'!$E:$E,$G320),IF($B320="RAB Short",SUMIFS('RAB Prices Short'!BI:BI,'RAB Prices Short'!$B:$B,'All Prices combined'!$D320,'RAB Prices Short'!$E:$E,'All Prices combined'!$G320),IF($B320="RAB Long",SUMIFS('RAB Prices Long'!BI:BI,'RAB Prices Long'!$B:$B,'All Prices combined'!$D320,'RAB Prices Long'!$E:$E,'All Prices combined'!$G320)))),2)</f>
        <v>131.08000000000001</v>
      </c>
      <c r="BG320" s="2">
        <f>ROUND(IF($B320="Annuity",SUMIFS('Annuity Prices'!BJ:BJ,'Annuity Prices'!$B:$B,$D320,'Annuity Prices'!$E:$E,$G320),IF($B320="RAB Short",SUMIFS('RAB Prices Short'!BJ:BJ,'RAB Prices Short'!$B:$B,'All Prices combined'!$D320,'RAB Prices Short'!$E:$E,'All Prices combined'!$G320),IF($B320="RAB Long",SUMIFS('RAB Prices Long'!BJ:BJ,'RAB Prices Long'!$B:$B,'All Prices combined'!$D320,'RAB Prices Long'!$E:$E,'All Prices combined'!$G320)))),2)</f>
        <v>134.97</v>
      </c>
      <c r="BH320" s="2">
        <f>ROUND(IF($B320="Annuity",SUMIFS('Annuity Prices'!BK:BK,'Annuity Prices'!$B:$B,$D320,'Annuity Prices'!$E:$E,$G320),IF($B320="RAB Short",SUMIFS('RAB Prices Short'!BK:BK,'RAB Prices Short'!$B:$B,'All Prices combined'!$D320,'RAB Prices Short'!$E:$E,'All Prices combined'!$G320),IF($B320="RAB Long",SUMIFS('RAB Prices Long'!BK:BK,'RAB Prices Long'!$B:$B,'All Prices combined'!$D320,'RAB Prices Long'!$E:$E,'All Prices combined'!$G320)))),2)</f>
        <v>138.35</v>
      </c>
      <c r="BI320" s="2">
        <f>ROUND(IF($B320="Annuity",SUMIFS('Annuity Prices'!BL:BL,'Annuity Prices'!$B:$B,$D320,'Annuity Prices'!$E:$E,$G320),IF($B320="RAB Short",SUMIFS('RAB Prices Short'!BL:BL,'RAB Prices Short'!$B:$B,'All Prices combined'!$D320,'RAB Prices Short'!$E:$E,'All Prices combined'!$G320),IF($B320="RAB Long",SUMIFS('RAB Prices Long'!BL:BL,'RAB Prices Long'!$B:$B,'All Prices combined'!$D320,'RAB Prices Long'!$E:$E,'All Prices combined'!$G320)))),2)</f>
        <v>141.80000000000001</v>
      </c>
      <c r="BJ320" s="2">
        <f>ROUND(IF($B320="Annuity",SUMIFS('Annuity Prices'!BM:BM,'Annuity Prices'!$B:$B,$D320,'Annuity Prices'!$E:$E,$G320),IF($B320="RAB Short",SUMIFS('RAB Prices Short'!BM:BM,'RAB Prices Short'!$B:$B,'All Prices combined'!$D320,'RAB Prices Short'!$E:$E,'All Prices combined'!$G320),IF($B320="RAB Long",SUMIFS('RAB Prices Long'!BM:BM,'RAB Prices Long'!$B:$B,'All Prices combined'!$D320,'RAB Prices Long'!$E:$E,'All Prices combined'!$G320)))),2)</f>
        <v>148.38</v>
      </c>
      <c r="BK320" s="2">
        <f>ROUND(IF($B320="Annuity",SUMIFS('Annuity Prices'!BN:BN,'Annuity Prices'!$B:$B,$D320,'Annuity Prices'!$E:$E,$G320),IF($B320="RAB Short",SUMIFS('RAB Prices Short'!BN:BN,'RAB Prices Short'!$B:$B,'All Prices combined'!$D320,'RAB Prices Short'!$E:$E,'All Prices combined'!$G320),IF($B320="RAB Long",SUMIFS('RAB Prices Long'!BN:BN,'RAB Prices Long'!$B:$B,'All Prices combined'!$D320,'RAB Prices Long'!$E:$E,'All Prices combined'!$G320)))),2)</f>
        <v>152.09</v>
      </c>
      <c r="BL320" s="2">
        <f>ROUND(IF($B320="Annuity",SUMIFS('Annuity Prices'!BO:BO,'Annuity Prices'!$B:$B,$D320,'Annuity Prices'!$E:$E,$G320),IF($B320="RAB Short",SUMIFS('RAB Prices Short'!BO:BO,'RAB Prices Short'!$B:$B,'All Prices combined'!$D320,'RAB Prices Short'!$E:$E,'All Prices combined'!$G320),IF($B320="RAB Long",SUMIFS('RAB Prices Long'!BO:BO,'RAB Prices Long'!$B:$B,'All Prices combined'!$D320,'RAB Prices Long'!$E:$E,'All Prices combined'!$G320)))),2)</f>
        <v>155.88999999999999</v>
      </c>
      <c r="BM320" s="2">
        <f>ROUND(IF($B320="Annuity",SUMIFS('Annuity Prices'!BP:BP,'Annuity Prices'!$B:$B,$D320,'Annuity Prices'!$E:$E,$G320),IF($B320="RAB Short",SUMIFS('RAB Prices Short'!BP:BP,'RAB Prices Short'!$B:$B,'All Prices combined'!$D320,'RAB Prices Short'!$E:$E,'All Prices combined'!$G320),IF($B320="RAB Long",SUMIFS('RAB Prices Long'!BP:BP,'RAB Prices Long'!$B:$B,'All Prices combined'!$D320,'RAB Prices Long'!$E:$E,'All Prices combined'!$G320)))),2)</f>
        <v>159.79</v>
      </c>
      <c r="BN320" s="2">
        <f>ROUND(IF($B320="Annuity",SUMIFS('Annuity Prices'!BQ:BQ,'Annuity Prices'!$B:$B,$D320,'Annuity Prices'!$E:$E,$G320),IF($B320="RAB Short",SUMIFS('RAB Prices Short'!BQ:BQ,'RAB Prices Short'!$B:$B,'All Prices combined'!$D320,'RAB Prices Short'!$E:$E,'All Prices combined'!$G320),IF($B320="RAB Long",SUMIFS('RAB Prices Long'!BQ:BQ,'RAB Prices Long'!$B:$B,'All Prices combined'!$D320,'RAB Prices Long'!$E:$E,'All Prices combined'!$G320)))),2)</f>
        <v>163.58000000000001</v>
      </c>
      <c r="BO320" s="2">
        <f>ROUND(IF($B320="Annuity",SUMIFS('Annuity Prices'!BR:BR,'Annuity Prices'!$B:$B,$D320,'Annuity Prices'!$E:$E,$G320),IF($B320="RAB Short",SUMIFS('RAB Prices Short'!BR:BR,'RAB Prices Short'!$B:$B,'All Prices combined'!$D320,'RAB Prices Short'!$E:$E,'All Prices combined'!$G320),IF($B320="RAB Long",SUMIFS('RAB Prices Long'!BR:BR,'RAB Prices Long'!$B:$B,'All Prices combined'!$D320,'RAB Prices Long'!$E:$E,'All Prices combined'!$G320)))),2)</f>
        <v>167.67</v>
      </c>
      <c r="BP320" s="2">
        <f>ROUND(IF($B320="Annuity",SUMIFS('Annuity Prices'!BS:BS,'Annuity Prices'!$B:$B,$D320,'Annuity Prices'!$E:$E,$G320),IF($B320="RAB Short",SUMIFS('RAB Prices Short'!BS:BS,'RAB Prices Short'!$B:$B,'All Prices combined'!$D320,'RAB Prices Short'!$E:$E,'All Prices combined'!$G320),IF($B320="RAB Long",SUMIFS('RAB Prices Long'!BS:BS,'RAB Prices Long'!$B:$B,'All Prices combined'!$D320,'RAB Prices Long'!$E:$E,'All Prices combined'!$G320)))),2)</f>
        <v>171.86</v>
      </c>
      <c r="BQ320" s="2">
        <f>ROUND(IF($B320="Annuity",SUMIFS('Annuity Prices'!BT:BT,'Annuity Prices'!$B:$B,$D320,'Annuity Prices'!$E:$E,$G320),IF($B320="RAB Short",SUMIFS('RAB Prices Short'!BT:BT,'RAB Prices Short'!$B:$B,'All Prices combined'!$D320,'RAB Prices Short'!$E:$E,'All Prices combined'!$G320),IF($B320="RAB Long",SUMIFS('RAB Prices Long'!BT:BT,'RAB Prices Long'!$B:$B,'All Prices combined'!$D320,'RAB Prices Long'!$E:$E,'All Prices combined'!$G320)))),2)</f>
        <v>176.15</v>
      </c>
      <c r="BR320" s="2">
        <f>ROUND(IF($B320="Annuity",SUMIFS('Annuity Prices'!BU:BU,'Annuity Prices'!$B:$B,$D320,'Annuity Prices'!$E:$E,$G320),IF($B320="RAB Short",SUMIFS('RAB Prices Short'!BU:BU,'RAB Prices Short'!$B:$B,'All Prices combined'!$D320,'RAB Prices Short'!$E:$E,'All Prices combined'!$G320),IF($B320="RAB Long",SUMIFS('RAB Prices Long'!BU:BU,'RAB Prices Long'!$B:$B,'All Prices combined'!$D320,'RAB Prices Long'!$E:$E,'All Prices combined'!$G320)))),2)</f>
        <v>180.18</v>
      </c>
      <c r="BS320" s="2">
        <f>ROUND(IF($B320="Annuity",SUMIFS('Annuity Prices'!BV:BV,'Annuity Prices'!$B:$B,$D320,'Annuity Prices'!$E:$E,$G320),IF($B320="RAB Short",SUMIFS('RAB Prices Short'!BV:BV,'RAB Prices Short'!$B:$B,'All Prices combined'!$D320,'RAB Prices Short'!$E:$E,'All Prices combined'!$G320),IF($B320="RAB Long",SUMIFS('RAB Prices Long'!BV:BV,'RAB Prices Long'!$B:$B,'All Prices combined'!$D320,'RAB Prices Long'!$E:$E,'All Prices combined'!$G320)))),2)</f>
        <v>184.68</v>
      </c>
      <c r="BT320" s="2">
        <f>ROUND(IF($B320="Annuity",SUMIFS('Annuity Prices'!BW:BW,'Annuity Prices'!$B:$B,$D320,'Annuity Prices'!$E:$E,$G320),IF($B320="RAB Short",SUMIFS('RAB Prices Short'!BW:BW,'RAB Prices Short'!$B:$B,'All Prices combined'!$D320,'RAB Prices Short'!$E:$E,'All Prices combined'!$G320),IF($B320="RAB Long",SUMIFS('RAB Prices Long'!BW:BW,'RAB Prices Long'!$B:$B,'All Prices combined'!$D320,'RAB Prices Long'!$E:$E,'All Prices combined'!$G320)))),2)</f>
        <v>189.3</v>
      </c>
      <c r="BU320" s="2">
        <f>ROUND(IF($B320="Annuity",SUMIFS('Annuity Prices'!BX:BX,'Annuity Prices'!$B:$B,$D320,'Annuity Prices'!$E:$E,$G320),IF($B320="RAB Short",SUMIFS('RAB Prices Short'!BX:BX,'RAB Prices Short'!$B:$B,'All Prices combined'!$D320,'RAB Prices Short'!$E:$E,'All Prices combined'!$G320),IF($B320="RAB Long",SUMIFS('RAB Prices Long'!BX:BX,'RAB Prices Long'!$B:$B,'All Prices combined'!$D320,'RAB Prices Long'!$E:$E,'All Prices combined'!$G320)))),2)</f>
        <v>194.03</v>
      </c>
    </row>
    <row r="321" spans="2:73" x14ac:dyDescent="0.25">
      <c r="B321" t="s">
        <v>44</v>
      </c>
      <c r="C321">
        <v>24</v>
      </c>
      <c r="D321" t="s">
        <v>200</v>
      </c>
      <c r="E321" t="s">
        <v>199</v>
      </c>
      <c r="F321">
        <v>24</v>
      </c>
      <c r="G321" t="s">
        <v>43</v>
      </c>
      <c r="I321" s="2">
        <f>ROUND(IF($B321="Annuity",SUMIFS('Annuity Prices'!L:L,'Annuity Prices'!$B:$B,$D321,'Annuity Prices'!$E:$E,$G321),IF($B321="RAB Short",SUMIFS('RAB Prices Short'!L:L,'RAB Prices Short'!$B:$B,'All Prices combined'!$D321,'RAB Prices Short'!$E:$E,'All Prices combined'!$G321),IF($B321="RAB Long",SUMIFS('RAB Prices Long'!L:L,'RAB Prices Long'!$B:$B,'All Prices combined'!$D321,'RAB Prices Long'!$E:$E,'All Prices combined'!$G321)))),2)</f>
        <v>0</v>
      </c>
      <c r="J321" s="2">
        <f>ROUND(IF($B321="Annuity",SUMIFS('Annuity Prices'!M:M,'Annuity Prices'!$B:$B,$D321,'Annuity Prices'!$E:$E,$G321),IF($B321="RAB Short",SUMIFS('RAB Prices Short'!M:M,'RAB Prices Short'!$B:$B,'All Prices combined'!$D321,'RAB Prices Short'!$E:$E,'All Prices combined'!$G321),IF($B321="RAB Long",SUMIFS('RAB Prices Long'!M:M,'RAB Prices Long'!$B:$B,'All Prices combined'!$D321,'RAB Prices Long'!$E:$E,'All Prices combined'!$G321)))),2)</f>
        <v>0</v>
      </c>
      <c r="K321" s="2">
        <f>ROUND(IF($B321="Annuity",SUMIFS('Annuity Prices'!N:N,'Annuity Prices'!$B:$B,$D321,'Annuity Prices'!$E:$E,$G321),IF($B321="RAB Short",SUMIFS('RAB Prices Short'!N:N,'RAB Prices Short'!$B:$B,'All Prices combined'!$D321,'RAB Prices Short'!$E:$E,'All Prices combined'!$G321),IF($B321="RAB Long",SUMIFS('RAB Prices Long'!N:N,'RAB Prices Long'!$B:$B,'All Prices combined'!$D321,'RAB Prices Long'!$E:$E,'All Prices combined'!$G321)))),2)</f>
        <v>57.58</v>
      </c>
      <c r="L321" s="2">
        <f>ROUND(IF($B321="Annuity",SUMIFS('Annuity Prices'!O:O,'Annuity Prices'!$B:$B,$D321,'Annuity Prices'!$E:$E,$G321),IF($B321="RAB Short",SUMIFS('RAB Prices Short'!O:O,'RAB Prices Short'!$B:$B,'All Prices combined'!$D321,'RAB Prices Short'!$E:$E,'All Prices combined'!$G321),IF($B321="RAB Long",SUMIFS('RAB Prices Long'!O:O,'RAB Prices Long'!$B:$B,'All Prices combined'!$D321,'RAB Prices Long'!$E:$E,'All Prices combined'!$G321)))),2)</f>
        <v>59.23</v>
      </c>
      <c r="M321" s="2">
        <f>ROUND(IF($B321="Annuity",SUMIFS('Annuity Prices'!P:P,'Annuity Prices'!$B:$B,$D321,'Annuity Prices'!$E:$E,$G321),IF($B321="RAB Short",SUMIFS('RAB Prices Short'!P:P,'RAB Prices Short'!$B:$B,'All Prices combined'!$D321,'RAB Prices Short'!$E:$E,'All Prices combined'!$G321),IF($B321="RAB Long",SUMIFS('RAB Prices Long'!P:P,'RAB Prices Long'!$B:$B,'All Prices combined'!$D321,'RAB Prices Long'!$E:$E,'All Prices combined'!$G321)))),2)</f>
        <v>62.27</v>
      </c>
      <c r="N321" s="2">
        <f>ROUND(IF($B321="Annuity",SUMIFS('Annuity Prices'!Q:Q,'Annuity Prices'!$B:$B,$D321,'Annuity Prices'!$E:$E,$G321),IF($B321="RAB Short",SUMIFS('RAB Prices Short'!Q:Q,'RAB Prices Short'!$B:$B,'All Prices combined'!$D321,'RAB Prices Short'!$E:$E,'All Prices combined'!$G321),IF($B321="RAB Long",SUMIFS('RAB Prices Long'!Q:Q,'RAB Prices Long'!$B:$B,'All Prices combined'!$D321,'RAB Prices Long'!$E:$E,'All Prices combined'!$G321)))),2)</f>
        <v>63.83</v>
      </c>
      <c r="O321" s="2">
        <f>ROUND(IF($B321="Annuity",SUMIFS('Annuity Prices'!R:R,'Annuity Prices'!$B:$B,$D321,'Annuity Prices'!$E:$E,$G321),IF($B321="RAB Short",SUMIFS('RAB Prices Short'!R:R,'RAB Prices Short'!$B:$B,'All Prices combined'!$D321,'RAB Prices Short'!$E:$E,'All Prices combined'!$G321),IF($B321="RAB Long",SUMIFS('RAB Prices Long'!R:R,'RAB Prices Long'!$B:$B,'All Prices combined'!$D321,'RAB Prices Long'!$E:$E,'All Prices combined'!$G321)))),2)</f>
        <v>65.42</v>
      </c>
      <c r="P321" s="2">
        <f>ROUND(IF($B321="Annuity",SUMIFS('Annuity Prices'!S:S,'Annuity Prices'!$B:$B,$D321,'Annuity Prices'!$E:$E,$G321),IF($B321="RAB Short",SUMIFS('RAB Prices Short'!S:S,'RAB Prices Short'!$B:$B,'All Prices combined'!$D321,'RAB Prices Short'!$E:$E,'All Prices combined'!$G321),IF($B321="RAB Long",SUMIFS('RAB Prices Long'!S:S,'RAB Prices Long'!$B:$B,'All Prices combined'!$D321,'RAB Prices Long'!$E:$E,'All Prices combined'!$G321)))),2)</f>
        <v>67.06</v>
      </c>
      <c r="Q321" s="2">
        <f>ROUND(IF($B321="Annuity",SUMIFS('Annuity Prices'!T:T,'Annuity Prices'!$B:$B,$D321,'Annuity Prices'!$E:$E,$G321),IF($B321="RAB Short",SUMIFS('RAB Prices Short'!T:T,'RAB Prices Short'!$B:$B,'All Prices combined'!$D321,'RAB Prices Short'!$E:$E,'All Prices combined'!$G321),IF($B321="RAB Long",SUMIFS('RAB Prices Long'!T:T,'RAB Prices Long'!$B:$B,'All Prices combined'!$D321,'RAB Prices Long'!$E:$E,'All Prices combined'!$G321)))),2)</f>
        <v>72.760000000000005</v>
      </c>
      <c r="R321" s="2">
        <f>ROUND(IF($B321="Annuity",SUMIFS('Annuity Prices'!U:U,'Annuity Prices'!$B:$B,$D321,'Annuity Prices'!$E:$E,$G321),IF($B321="RAB Short",SUMIFS('RAB Prices Short'!U:U,'RAB Prices Short'!$B:$B,'All Prices combined'!$D321,'RAB Prices Short'!$E:$E,'All Prices combined'!$G321),IF($B321="RAB Long",SUMIFS('RAB Prices Long'!U:U,'RAB Prices Long'!$B:$B,'All Prices combined'!$D321,'RAB Prices Long'!$E:$E,'All Prices combined'!$G321)))),2)</f>
        <v>74.58</v>
      </c>
      <c r="S321" s="2">
        <f>ROUND(IF($B321="Annuity",SUMIFS('Annuity Prices'!V:V,'Annuity Prices'!$B:$B,$D321,'Annuity Prices'!$E:$E,$G321),IF($B321="RAB Short",SUMIFS('RAB Prices Short'!V:V,'RAB Prices Short'!$B:$B,'All Prices combined'!$D321,'RAB Prices Short'!$E:$E,'All Prices combined'!$G321),IF($B321="RAB Long",SUMIFS('RAB Prices Long'!V:V,'RAB Prices Long'!$B:$B,'All Prices combined'!$D321,'RAB Prices Long'!$E:$E,'All Prices combined'!$G321)))),2)</f>
        <v>76.45</v>
      </c>
      <c r="T321" s="2">
        <f>ROUND(IF($B321="Annuity",SUMIFS('Annuity Prices'!W:W,'Annuity Prices'!$B:$B,$D321,'Annuity Prices'!$E:$E,$G321),IF($B321="RAB Short",SUMIFS('RAB Prices Short'!W:W,'RAB Prices Short'!$B:$B,'All Prices combined'!$D321,'RAB Prices Short'!$E:$E,'All Prices combined'!$G321),IF($B321="RAB Long",SUMIFS('RAB Prices Long'!W:W,'RAB Prices Long'!$B:$B,'All Prices combined'!$D321,'RAB Prices Long'!$E:$E,'All Prices combined'!$G321)))),2)</f>
        <v>78.36</v>
      </c>
      <c r="U321" s="2">
        <f>ROUND(IF($B321="Annuity",SUMIFS('Annuity Prices'!X:X,'Annuity Prices'!$B:$B,$D321,'Annuity Prices'!$E:$E,$G321),IF($B321="RAB Short",SUMIFS('RAB Prices Short'!X:X,'RAB Prices Short'!$B:$B,'All Prices combined'!$D321,'RAB Prices Short'!$E:$E,'All Prices combined'!$G321),IF($B321="RAB Long",SUMIFS('RAB Prices Long'!X:X,'RAB Prices Long'!$B:$B,'All Prices combined'!$D321,'RAB Prices Long'!$E:$E,'All Prices combined'!$G321)))),2)</f>
        <v>84.97</v>
      </c>
      <c r="V321" s="2">
        <f>ROUND(IF($B321="Annuity",SUMIFS('Annuity Prices'!Y:Y,'Annuity Prices'!$B:$B,$D321,'Annuity Prices'!$E:$E,$G321),IF($B321="RAB Short",SUMIFS('RAB Prices Short'!Y:Y,'RAB Prices Short'!$B:$B,'All Prices combined'!$D321,'RAB Prices Short'!$E:$E,'All Prices combined'!$G321),IF($B321="RAB Long",SUMIFS('RAB Prices Long'!Y:Y,'RAB Prices Long'!$B:$B,'All Prices combined'!$D321,'RAB Prices Long'!$E:$E,'All Prices combined'!$G321)))),2)</f>
        <v>87.09</v>
      </c>
      <c r="W321" s="2">
        <f>ROUND(IF($B321="Annuity",SUMIFS('Annuity Prices'!Z:Z,'Annuity Prices'!$B:$B,$D321,'Annuity Prices'!$E:$E,$G321),IF($B321="RAB Short",SUMIFS('RAB Prices Short'!Z:Z,'RAB Prices Short'!$B:$B,'All Prices combined'!$D321,'RAB Prices Short'!$E:$E,'All Prices combined'!$G321),IF($B321="RAB Long",SUMIFS('RAB Prices Long'!Z:Z,'RAB Prices Long'!$B:$B,'All Prices combined'!$D321,'RAB Prices Long'!$E:$E,'All Prices combined'!$G321)))),2)</f>
        <v>89.27</v>
      </c>
      <c r="X321" s="2">
        <f>ROUND(IF($B321="Annuity",SUMIFS('Annuity Prices'!AA:AA,'Annuity Prices'!$B:$B,$D321,'Annuity Prices'!$E:$E,$G321),IF($B321="RAB Short",SUMIFS('RAB Prices Short'!AA:AA,'RAB Prices Short'!$B:$B,'All Prices combined'!$D321,'RAB Prices Short'!$E:$E,'All Prices combined'!$G321),IF($B321="RAB Long",SUMIFS('RAB Prices Long'!AA:AA,'RAB Prices Long'!$B:$B,'All Prices combined'!$D321,'RAB Prices Long'!$E:$E,'All Prices combined'!$G321)))),2)</f>
        <v>91.5</v>
      </c>
      <c r="Y321" s="2">
        <f>ROUND(IF($B321="Annuity",SUMIFS('Annuity Prices'!AB:AB,'Annuity Prices'!$B:$B,$D321,'Annuity Prices'!$E:$E,$G321),IF($B321="RAB Short",SUMIFS('RAB Prices Short'!AB:AB,'RAB Prices Short'!$B:$B,'All Prices combined'!$D321,'RAB Prices Short'!$E:$E,'All Prices combined'!$G321),IF($B321="RAB Long",SUMIFS('RAB Prices Long'!AB:AB,'RAB Prices Long'!$B:$B,'All Prices combined'!$D321,'RAB Prices Long'!$E:$E,'All Prices combined'!$G321)))),2)</f>
        <v>99.17</v>
      </c>
      <c r="Z321" s="2">
        <f>ROUND(IF($B321="Annuity",SUMIFS('Annuity Prices'!AC:AC,'Annuity Prices'!$B:$B,$D321,'Annuity Prices'!$E:$E,$G321),IF($B321="RAB Short",SUMIFS('RAB Prices Short'!AC:AC,'RAB Prices Short'!$B:$B,'All Prices combined'!$D321,'RAB Prices Short'!$E:$E,'All Prices combined'!$G321),IF($B321="RAB Long",SUMIFS('RAB Prices Long'!AC:AC,'RAB Prices Long'!$B:$B,'All Prices combined'!$D321,'RAB Prices Long'!$E:$E,'All Prices combined'!$G321)))),2)</f>
        <v>101.65</v>
      </c>
      <c r="AA321" s="2">
        <f>ROUND(IF($B321="Annuity",SUMIFS('Annuity Prices'!AD:AD,'Annuity Prices'!$B:$B,$D321,'Annuity Prices'!$E:$E,$G321),IF($B321="RAB Short",SUMIFS('RAB Prices Short'!AD:AD,'RAB Prices Short'!$B:$B,'All Prices combined'!$D321,'RAB Prices Short'!$E:$E,'All Prices combined'!$G321),IF($B321="RAB Long",SUMIFS('RAB Prices Long'!AD:AD,'RAB Prices Long'!$B:$B,'All Prices combined'!$D321,'RAB Prices Long'!$E:$E,'All Prices combined'!$G321)))),2)</f>
        <v>104.19</v>
      </c>
      <c r="AB321" s="2">
        <f>ROUND(IF($B321="Annuity",SUMIFS('Annuity Prices'!AE:AE,'Annuity Prices'!$B:$B,$D321,'Annuity Prices'!$E:$E,$G321),IF($B321="RAB Short",SUMIFS('RAB Prices Short'!AE:AE,'RAB Prices Short'!$B:$B,'All Prices combined'!$D321,'RAB Prices Short'!$E:$E,'All Prices combined'!$G321),IF($B321="RAB Long",SUMIFS('RAB Prices Long'!AE:AE,'RAB Prices Long'!$B:$B,'All Prices combined'!$D321,'RAB Prices Long'!$E:$E,'All Prices combined'!$G321)))),2)</f>
        <v>106.79</v>
      </c>
      <c r="AC321" s="2">
        <f>ROUND(IF($B321="Annuity",SUMIFS('Annuity Prices'!AF:AF,'Annuity Prices'!$B:$B,$D321,'Annuity Prices'!$E:$E,$G321),IF($B321="RAB Short",SUMIFS('RAB Prices Short'!AF:AF,'RAB Prices Short'!$B:$B,'All Prices combined'!$D321,'RAB Prices Short'!$E:$E,'All Prices combined'!$G321),IF($B321="RAB Long",SUMIFS('RAB Prices Long'!AF:AF,'RAB Prices Long'!$B:$B,'All Prices combined'!$D321,'RAB Prices Long'!$E:$E,'All Prices combined'!$G321)))),2)</f>
        <v>115.68</v>
      </c>
      <c r="AD321" s="2">
        <f>ROUND(IF($B321="Annuity",SUMIFS('Annuity Prices'!AG:AG,'Annuity Prices'!$B:$B,$D321,'Annuity Prices'!$E:$E,$G321),IF($B321="RAB Short",SUMIFS('RAB Prices Short'!AG:AG,'RAB Prices Short'!$B:$B,'All Prices combined'!$D321,'RAB Prices Short'!$E:$E,'All Prices combined'!$G321),IF($B321="RAB Long",SUMIFS('RAB Prices Long'!AG:AG,'RAB Prices Long'!$B:$B,'All Prices combined'!$D321,'RAB Prices Long'!$E:$E,'All Prices combined'!$G321)))),2)</f>
        <v>118.57</v>
      </c>
      <c r="AE321" s="2">
        <f>ROUND(IF($B321="Annuity",SUMIFS('Annuity Prices'!AH:AH,'Annuity Prices'!$B:$B,$D321,'Annuity Prices'!$E:$E,$G321),IF($B321="RAB Short",SUMIFS('RAB Prices Short'!AH:AH,'RAB Prices Short'!$B:$B,'All Prices combined'!$D321,'RAB Prices Short'!$E:$E,'All Prices combined'!$G321),IF($B321="RAB Long",SUMIFS('RAB Prices Long'!AH:AH,'RAB Prices Long'!$B:$B,'All Prices combined'!$D321,'RAB Prices Long'!$E:$E,'All Prices combined'!$G321)))),2)</f>
        <v>121.54</v>
      </c>
      <c r="AF321" s="2">
        <f>ROUND(IF($B321="Annuity",SUMIFS('Annuity Prices'!AI:AI,'Annuity Prices'!$B:$B,$D321,'Annuity Prices'!$E:$E,$G321),IF($B321="RAB Short",SUMIFS('RAB Prices Short'!AI:AI,'RAB Prices Short'!$B:$B,'All Prices combined'!$D321,'RAB Prices Short'!$E:$E,'All Prices combined'!$G321),IF($B321="RAB Long",SUMIFS('RAB Prices Long'!AI:AI,'RAB Prices Long'!$B:$B,'All Prices combined'!$D321,'RAB Prices Long'!$E:$E,'All Prices combined'!$G321)))),2)</f>
        <v>124.57</v>
      </c>
      <c r="AG321" s="2">
        <f>ROUND(IF($B321="Annuity",SUMIFS('Annuity Prices'!AJ:AJ,'Annuity Prices'!$B:$B,$D321,'Annuity Prices'!$E:$E,$G321),IF($B321="RAB Short",SUMIFS('RAB Prices Short'!AJ:AJ,'RAB Prices Short'!$B:$B,'All Prices combined'!$D321,'RAB Prices Short'!$E:$E,'All Prices combined'!$G321),IF($B321="RAB Long",SUMIFS('RAB Prices Long'!AJ:AJ,'RAB Prices Long'!$B:$B,'All Prices combined'!$D321,'RAB Prices Long'!$E:$E,'All Prices combined'!$G321)))),2)</f>
        <v>134.87</v>
      </c>
      <c r="AH321" s="2">
        <f>ROUND(IF($B321="Annuity",SUMIFS('Annuity Prices'!AK:AK,'Annuity Prices'!$B:$B,$D321,'Annuity Prices'!$E:$E,$G321),IF($B321="RAB Short",SUMIFS('RAB Prices Short'!AK:AK,'RAB Prices Short'!$B:$B,'All Prices combined'!$D321,'RAB Prices Short'!$E:$E,'All Prices combined'!$G321),IF($B321="RAB Long",SUMIFS('RAB Prices Long'!AK:AK,'RAB Prices Long'!$B:$B,'All Prices combined'!$D321,'RAB Prices Long'!$E:$E,'All Prices combined'!$G321)))),2)</f>
        <v>138.25</v>
      </c>
      <c r="AI321" s="2">
        <f>ROUND(IF($B321="Annuity",SUMIFS('Annuity Prices'!AL:AL,'Annuity Prices'!$B:$B,$D321,'Annuity Prices'!$E:$E,$G321),IF($B321="RAB Short",SUMIFS('RAB Prices Short'!AL:AL,'RAB Prices Short'!$B:$B,'All Prices combined'!$D321,'RAB Prices Short'!$E:$E,'All Prices combined'!$G321),IF($B321="RAB Long",SUMIFS('RAB Prices Long'!AL:AL,'RAB Prices Long'!$B:$B,'All Prices combined'!$D321,'RAB Prices Long'!$E:$E,'All Prices combined'!$G321)))),2)</f>
        <v>141.69999999999999</v>
      </c>
      <c r="AJ321" s="2">
        <f>ROUND(IF($B321="Annuity",SUMIFS('Annuity Prices'!AM:AM,'Annuity Prices'!$B:$B,$D321,'Annuity Prices'!$E:$E,$G321),IF($B321="RAB Short",SUMIFS('RAB Prices Short'!AM:AM,'RAB Prices Short'!$B:$B,'All Prices combined'!$D321,'RAB Prices Short'!$E:$E,'All Prices combined'!$G321),IF($B321="RAB Long",SUMIFS('RAB Prices Long'!AM:AM,'RAB Prices Long'!$B:$B,'All Prices combined'!$D321,'RAB Prices Long'!$E:$E,'All Prices combined'!$G321)))),2)</f>
        <v>145.25</v>
      </c>
      <c r="AK321" s="2">
        <f>ROUND(IF($B321="Annuity",SUMIFS('Annuity Prices'!AN:AN,'Annuity Prices'!$B:$B,$D321,'Annuity Prices'!$E:$E,$G321),IF($B321="RAB Short",SUMIFS('RAB Prices Short'!AN:AN,'RAB Prices Short'!$B:$B,'All Prices combined'!$D321,'RAB Prices Short'!$E:$E,'All Prices combined'!$G321),IF($B321="RAB Long",SUMIFS('RAB Prices Long'!AN:AN,'RAB Prices Long'!$B:$B,'All Prices combined'!$D321,'RAB Prices Long'!$E:$E,'All Prices combined'!$G321)))),2)</f>
        <v>157.18</v>
      </c>
      <c r="AL321" s="2">
        <f>ROUND(IF($B321="Annuity",SUMIFS('Annuity Prices'!AO:AO,'Annuity Prices'!$B:$B,$D321,'Annuity Prices'!$E:$E,$G321),IF($B321="RAB Short",SUMIFS('RAB Prices Short'!AO:AO,'RAB Prices Short'!$B:$B,'All Prices combined'!$D321,'RAB Prices Short'!$E:$E,'All Prices combined'!$G321),IF($B321="RAB Long",SUMIFS('RAB Prices Long'!AO:AO,'RAB Prices Long'!$B:$B,'All Prices combined'!$D321,'RAB Prices Long'!$E:$E,'All Prices combined'!$G321)))),2)</f>
        <v>161.11000000000001</v>
      </c>
      <c r="AM321" s="2">
        <f>ROUND(IF($B321="Annuity",SUMIFS('Annuity Prices'!AP:AP,'Annuity Prices'!$B:$B,$D321,'Annuity Prices'!$E:$E,$G321),IF($B321="RAB Short",SUMIFS('RAB Prices Short'!AP:AP,'RAB Prices Short'!$B:$B,'All Prices combined'!$D321,'RAB Prices Short'!$E:$E,'All Prices combined'!$G321),IF($B321="RAB Long",SUMIFS('RAB Prices Long'!AP:AP,'RAB Prices Long'!$B:$B,'All Prices combined'!$D321,'RAB Prices Long'!$E:$E,'All Prices combined'!$G321)))),2)</f>
        <v>165.14</v>
      </c>
      <c r="AN321" s="2">
        <f>ROUND(IF($B321="Annuity",SUMIFS('Annuity Prices'!AQ:AQ,'Annuity Prices'!$B:$B,$D321,'Annuity Prices'!$E:$E,$G321),IF($B321="RAB Short",SUMIFS('RAB Prices Short'!AQ:AQ,'RAB Prices Short'!$B:$B,'All Prices combined'!$D321,'RAB Prices Short'!$E:$E,'All Prices combined'!$G321),IF($B321="RAB Long",SUMIFS('RAB Prices Long'!AQ:AQ,'RAB Prices Long'!$B:$B,'All Prices combined'!$D321,'RAB Prices Long'!$E:$E,'All Prices combined'!$G321)))),2)</f>
        <v>169.27</v>
      </c>
      <c r="AO321" s="2">
        <f>ROUND(IF($B321="Annuity",SUMIFS('Annuity Prices'!AR:AR,'Annuity Prices'!$B:$B,$D321,'Annuity Prices'!$E:$E,$G321),IF($B321="RAB Short",SUMIFS('RAB Prices Short'!AR:AR,'RAB Prices Short'!$B:$B,'All Prices combined'!$D321,'RAB Prices Short'!$E:$E,'All Prices combined'!$G321),IF($B321="RAB Long",SUMIFS('RAB Prices Long'!AR:AR,'RAB Prices Long'!$B:$B,'All Prices combined'!$D321,'RAB Prices Long'!$E:$E,'All Prices combined'!$G321)))),2)</f>
        <v>0</v>
      </c>
      <c r="AP321" s="2">
        <f>ROUND(IF($B321="Annuity",SUMIFS('Annuity Prices'!AS:AS,'Annuity Prices'!$B:$B,$D321,'Annuity Prices'!$E:$E,$G321),IF($B321="RAB Short",SUMIFS('RAB Prices Short'!AS:AS,'RAB Prices Short'!$B:$B,'All Prices combined'!$D321,'RAB Prices Short'!$E:$E,'All Prices combined'!$G321),IF($B321="RAB Long",SUMIFS('RAB Prices Long'!AS:AS,'RAB Prices Long'!$B:$B,'All Prices combined'!$D321,'RAB Prices Long'!$E:$E,'All Prices combined'!$G321)))),2)</f>
        <v>0</v>
      </c>
      <c r="AQ321" s="2">
        <f>ROUND(IF($B321="Annuity",SUMIFS('Annuity Prices'!AT:AT,'Annuity Prices'!$B:$B,$D321,'Annuity Prices'!$E:$E,$G321),IF($B321="RAB Short",SUMIFS('RAB Prices Short'!AT:AT,'RAB Prices Short'!$B:$B,'All Prices combined'!$D321,'RAB Prices Short'!$E:$E,'All Prices combined'!$G321),IF($B321="RAB Long",SUMIFS('RAB Prices Long'!AT:AT,'RAB Prices Long'!$B:$B,'All Prices combined'!$D321,'RAB Prices Long'!$E:$E,'All Prices combined'!$G321)))),2)</f>
        <v>54.33</v>
      </c>
      <c r="AR321" s="2">
        <f>ROUND(IF($B321="Annuity",SUMIFS('Annuity Prices'!AU:AU,'Annuity Prices'!$B:$B,$D321,'Annuity Prices'!$E:$E,$G321),IF($B321="RAB Short",SUMIFS('RAB Prices Short'!AU:AU,'RAB Prices Short'!$B:$B,'All Prices combined'!$D321,'RAB Prices Short'!$E:$E,'All Prices combined'!$G321),IF($B321="RAB Long",SUMIFS('RAB Prices Long'!AU:AU,'RAB Prices Long'!$B:$B,'All Prices combined'!$D321,'RAB Prices Long'!$E:$E,'All Prices combined'!$G321)))),2)</f>
        <v>55.89</v>
      </c>
      <c r="AS321" s="2">
        <f>ROUND(IF($B321="Annuity",SUMIFS('Annuity Prices'!AV:AV,'Annuity Prices'!$B:$B,$D321,'Annuity Prices'!$E:$E,$G321),IF($B321="RAB Short",SUMIFS('RAB Prices Short'!AV:AV,'RAB Prices Short'!$B:$B,'All Prices combined'!$D321,'RAB Prices Short'!$E:$E,'All Prices combined'!$G321),IF($B321="RAB Long",SUMIFS('RAB Prices Long'!AV:AV,'RAB Prices Long'!$B:$B,'All Prices combined'!$D321,'RAB Prices Long'!$E:$E,'All Prices combined'!$G321)))),2)</f>
        <v>57.49</v>
      </c>
      <c r="AT321" s="2">
        <f>ROUND(IF($B321="Annuity",SUMIFS('Annuity Prices'!AW:AW,'Annuity Prices'!$B:$B,$D321,'Annuity Prices'!$E:$E,$G321),IF($B321="RAB Short",SUMIFS('RAB Prices Short'!AW:AW,'RAB Prices Short'!$B:$B,'All Prices combined'!$D321,'RAB Prices Short'!$E:$E,'All Prices combined'!$G321),IF($B321="RAB Long",SUMIFS('RAB Prices Long'!AW:AW,'RAB Prices Long'!$B:$B,'All Prices combined'!$D321,'RAB Prices Long'!$E:$E,'All Prices combined'!$G321)))),2)</f>
        <v>59.15</v>
      </c>
      <c r="AU321" s="2">
        <f>ROUND(IF($B321="Annuity",SUMIFS('Annuity Prices'!AX:AX,'Annuity Prices'!$B:$B,$D321,'Annuity Prices'!$E:$E,$G321),IF($B321="RAB Short",SUMIFS('RAB Prices Short'!AX:AX,'RAB Prices Short'!$B:$B,'All Prices combined'!$D321,'RAB Prices Short'!$E:$E,'All Prices combined'!$G321),IF($B321="RAB Long",SUMIFS('RAB Prices Long'!AX:AX,'RAB Prices Long'!$B:$B,'All Prices combined'!$D321,'RAB Prices Long'!$E:$E,'All Prices combined'!$G321)))),2)</f>
        <v>60.85</v>
      </c>
      <c r="AV321" s="2">
        <f>ROUND(IF($B321="Annuity",SUMIFS('Annuity Prices'!AY:AY,'Annuity Prices'!$B:$B,$D321,'Annuity Prices'!$E:$E,$G321),IF($B321="RAB Short",SUMIFS('RAB Prices Short'!AY:AY,'RAB Prices Short'!$B:$B,'All Prices combined'!$D321,'RAB Prices Short'!$E:$E,'All Prices combined'!$G321),IF($B321="RAB Long",SUMIFS('RAB Prices Long'!AY:AY,'RAB Prices Long'!$B:$B,'All Prices combined'!$D321,'RAB Prices Long'!$E:$E,'All Prices combined'!$G321)))),2)</f>
        <v>62.6</v>
      </c>
      <c r="AW321" s="2">
        <f>ROUND(IF($B321="Annuity",SUMIFS('Annuity Prices'!AZ:AZ,'Annuity Prices'!$B:$B,$D321,'Annuity Prices'!$E:$E,$G321),IF($B321="RAB Short",SUMIFS('RAB Prices Short'!AZ:AZ,'RAB Prices Short'!$B:$B,'All Prices combined'!$D321,'RAB Prices Short'!$E:$E,'All Prices combined'!$G321),IF($B321="RAB Long",SUMIFS('RAB Prices Long'!AZ:AZ,'RAB Prices Long'!$B:$B,'All Prices combined'!$D321,'RAB Prices Long'!$E:$E,'All Prices combined'!$G321)))),2)</f>
        <v>64.89</v>
      </c>
      <c r="AX321" s="2">
        <f>ROUND(IF($B321="Annuity",SUMIFS('Annuity Prices'!BA:BA,'Annuity Prices'!$B:$B,$D321,'Annuity Prices'!$E:$E,$G321),IF($B321="RAB Short",SUMIFS('RAB Prices Short'!BA:BA,'RAB Prices Short'!$B:$B,'All Prices combined'!$D321,'RAB Prices Short'!$E:$E,'All Prices combined'!$G321),IF($B321="RAB Long",SUMIFS('RAB Prices Long'!BA:BA,'RAB Prices Long'!$B:$B,'All Prices combined'!$D321,'RAB Prices Long'!$E:$E,'All Prices combined'!$G321)))),2)</f>
        <v>66.75</v>
      </c>
      <c r="AY321" s="2">
        <f>ROUND(IF($B321="Annuity",SUMIFS('Annuity Prices'!BB:BB,'Annuity Prices'!$B:$B,$D321,'Annuity Prices'!$E:$E,$G321),IF($B321="RAB Short",SUMIFS('RAB Prices Short'!BB:BB,'RAB Prices Short'!$B:$B,'All Prices combined'!$D321,'RAB Prices Short'!$E:$E,'All Prices combined'!$G321),IF($B321="RAB Long",SUMIFS('RAB Prices Long'!BB:BB,'RAB Prices Long'!$B:$B,'All Prices combined'!$D321,'RAB Prices Long'!$E:$E,'All Prices combined'!$G321)))),2)</f>
        <v>72.45</v>
      </c>
      <c r="AZ321" s="2">
        <f>ROUND(IF($B321="Annuity",SUMIFS('Annuity Prices'!BC:BC,'Annuity Prices'!$B:$B,$D321,'Annuity Prices'!$E:$E,$G321),IF($B321="RAB Short",SUMIFS('RAB Prices Short'!BC:BC,'RAB Prices Short'!$B:$B,'All Prices combined'!$D321,'RAB Prices Short'!$E:$E,'All Prices combined'!$G321),IF($B321="RAB Long",SUMIFS('RAB Prices Long'!BC:BC,'RAB Prices Long'!$B:$B,'All Prices combined'!$D321,'RAB Prices Long'!$E:$E,'All Prices combined'!$G321)))),2)</f>
        <v>76.45</v>
      </c>
      <c r="BA321" s="2">
        <f>ROUND(IF($B321="Annuity",SUMIFS('Annuity Prices'!BD:BD,'Annuity Prices'!$B:$B,$D321,'Annuity Prices'!$E:$E,$G321),IF($B321="RAB Short",SUMIFS('RAB Prices Short'!BD:BD,'RAB Prices Short'!$B:$B,'All Prices combined'!$D321,'RAB Prices Short'!$E:$E,'All Prices combined'!$G321),IF($B321="RAB Long",SUMIFS('RAB Prices Long'!BD:BD,'RAB Prices Long'!$B:$B,'All Prices combined'!$D321,'RAB Prices Long'!$E:$E,'All Prices combined'!$G321)))),2)</f>
        <v>78.36</v>
      </c>
      <c r="BB321" s="2">
        <f>ROUND(IF($B321="Annuity",SUMIFS('Annuity Prices'!BE:BE,'Annuity Prices'!$B:$B,$D321,'Annuity Prices'!$E:$E,$G321),IF($B321="RAB Short",SUMIFS('RAB Prices Short'!BE:BE,'RAB Prices Short'!$B:$B,'All Prices combined'!$D321,'RAB Prices Short'!$E:$E,'All Prices combined'!$G321),IF($B321="RAB Long",SUMIFS('RAB Prices Long'!BE:BE,'RAB Prices Long'!$B:$B,'All Prices combined'!$D321,'RAB Prices Long'!$E:$E,'All Prices combined'!$G321)))),2)</f>
        <v>80.62</v>
      </c>
      <c r="BC321" s="2">
        <f>ROUND(IF($B321="Annuity",SUMIFS('Annuity Prices'!BF:BF,'Annuity Prices'!$B:$B,$D321,'Annuity Prices'!$E:$E,$G321),IF($B321="RAB Short",SUMIFS('RAB Prices Short'!BF:BF,'RAB Prices Short'!$B:$B,'All Prices combined'!$D321,'RAB Prices Short'!$E:$E,'All Prices combined'!$G321),IF($B321="RAB Long",SUMIFS('RAB Prices Long'!BF:BF,'RAB Prices Long'!$B:$B,'All Prices combined'!$D321,'RAB Prices Long'!$E:$E,'All Prices combined'!$G321)))),2)</f>
        <v>87.05</v>
      </c>
      <c r="BD321" s="2">
        <f>ROUND(IF($B321="Annuity",SUMIFS('Annuity Prices'!BG:BG,'Annuity Prices'!$B:$B,$D321,'Annuity Prices'!$E:$E,$G321),IF($B321="RAB Short",SUMIFS('RAB Prices Short'!BG:BG,'RAB Prices Short'!$B:$B,'All Prices combined'!$D321,'RAB Prices Short'!$E:$E,'All Prices combined'!$G321),IF($B321="RAB Long",SUMIFS('RAB Prices Long'!BG:BG,'RAB Prices Long'!$B:$B,'All Prices combined'!$D321,'RAB Prices Long'!$E:$E,'All Prices combined'!$G321)))),2)</f>
        <v>89.27</v>
      </c>
      <c r="BE321" s="2">
        <f>ROUND(IF($B321="Annuity",SUMIFS('Annuity Prices'!BH:BH,'Annuity Prices'!$B:$B,$D321,'Annuity Prices'!$E:$E,$G321),IF($B321="RAB Short",SUMIFS('RAB Prices Short'!BH:BH,'RAB Prices Short'!$B:$B,'All Prices combined'!$D321,'RAB Prices Short'!$E:$E,'All Prices combined'!$G321),IF($B321="RAB Long",SUMIFS('RAB Prices Long'!BH:BH,'RAB Prices Long'!$B:$B,'All Prices combined'!$D321,'RAB Prices Long'!$E:$E,'All Prices combined'!$G321)))),2)</f>
        <v>91.5</v>
      </c>
      <c r="BF321" s="2">
        <f>ROUND(IF($B321="Annuity",SUMIFS('Annuity Prices'!BI:BI,'Annuity Prices'!$B:$B,$D321,'Annuity Prices'!$E:$E,$G321),IF($B321="RAB Short",SUMIFS('RAB Prices Short'!BI:BI,'RAB Prices Short'!$B:$B,'All Prices combined'!$D321,'RAB Prices Short'!$E:$E,'All Prices combined'!$G321),IF($B321="RAB Long",SUMIFS('RAB Prices Long'!BI:BI,'RAB Prices Long'!$B:$B,'All Prices combined'!$D321,'RAB Prices Long'!$E:$E,'All Prices combined'!$G321)))),2)</f>
        <v>94.13</v>
      </c>
      <c r="BG321" s="2">
        <f>ROUND(IF($B321="Annuity",SUMIFS('Annuity Prices'!BJ:BJ,'Annuity Prices'!$B:$B,$D321,'Annuity Prices'!$E:$E,$G321),IF($B321="RAB Short",SUMIFS('RAB Prices Short'!BJ:BJ,'RAB Prices Short'!$B:$B,'All Prices combined'!$D321,'RAB Prices Short'!$E:$E,'All Prices combined'!$G321),IF($B321="RAB Long",SUMIFS('RAB Prices Long'!BJ:BJ,'RAB Prices Long'!$B:$B,'All Prices combined'!$D321,'RAB Prices Long'!$E:$E,'All Prices combined'!$G321)))),2)</f>
        <v>101.02</v>
      </c>
      <c r="BH321" s="2">
        <f>ROUND(IF($B321="Annuity",SUMIFS('Annuity Prices'!BK:BK,'Annuity Prices'!$B:$B,$D321,'Annuity Prices'!$E:$E,$G321),IF($B321="RAB Short",SUMIFS('RAB Prices Short'!BK:BK,'RAB Prices Short'!$B:$B,'All Prices combined'!$D321,'RAB Prices Short'!$E:$E,'All Prices combined'!$G321),IF($B321="RAB Long",SUMIFS('RAB Prices Long'!BK:BK,'RAB Prices Long'!$B:$B,'All Prices combined'!$D321,'RAB Prices Long'!$E:$E,'All Prices combined'!$G321)))),2)</f>
        <v>104.19</v>
      </c>
      <c r="BI321" s="2">
        <f>ROUND(IF($B321="Annuity",SUMIFS('Annuity Prices'!BL:BL,'Annuity Prices'!$B:$B,$D321,'Annuity Prices'!$E:$E,$G321),IF($B321="RAB Short",SUMIFS('RAB Prices Short'!BL:BL,'RAB Prices Short'!$B:$B,'All Prices combined'!$D321,'RAB Prices Short'!$E:$E,'All Prices combined'!$G321),IF($B321="RAB Long",SUMIFS('RAB Prices Long'!BL:BL,'RAB Prices Long'!$B:$B,'All Prices combined'!$D321,'RAB Prices Long'!$E:$E,'All Prices combined'!$G321)))),2)</f>
        <v>106.79</v>
      </c>
      <c r="BJ321" s="2">
        <f>ROUND(IF($B321="Annuity",SUMIFS('Annuity Prices'!BM:BM,'Annuity Prices'!$B:$B,$D321,'Annuity Prices'!$E:$E,$G321),IF($B321="RAB Short",SUMIFS('RAB Prices Short'!BM:BM,'RAB Prices Short'!$B:$B,'All Prices combined'!$D321,'RAB Prices Short'!$E:$E,'All Prices combined'!$G321),IF($B321="RAB Long",SUMIFS('RAB Prices Long'!BM:BM,'RAB Prices Long'!$B:$B,'All Prices combined'!$D321,'RAB Prices Long'!$E:$E,'All Prices combined'!$G321)))),2)</f>
        <v>112.01</v>
      </c>
      <c r="BK321" s="2">
        <f>ROUND(IF($B321="Annuity",SUMIFS('Annuity Prices'!BN:BN,'Annuity Prices'!$B:$B,$D321,'Annuity Prices'!$E:$E,$G321),IF($B321="RAB Short",SUMIFS('RAB Prices Short'!BN:BN,'RAB Prices Short'!$B:$B,'All Prices combined'!$D321,'RAB Prices Short'!$E:$E,'All Prices combined'!$G321),IF($B321="RAB Long",SUMIFS('RAB Prices Long'!BN:BN,'RAB Prices Long'!$B:$B,'All Prices combined'!$D321,'RAB Prices Long'!$E:$E,'All Prices combined'!$G321)))),2)</f>
        <v>118.57</v>
      </c>
      <c r="BL321" s="2">
        <f>ROUND(IF($B321="Annuity",SUMIFS('Annuity Prices'!BO:BO,'Annuity Prices'!$B:$B,$D321,'Annuity Prices'!$E:$E,$G321),IF($B321="RAB Short",SUMIFS('RAB Prices Short'!BO:BO,'RAB Prices Short'!$B:$B,'All Prices combined'!$D321,'RAB Prices Short'!$E:$E,'All Prices combined'!$G321),IF($B321="RAB Long",SUMIFS('RAB Prices Long'!BO:BO,'RAB Prices Long'!$B:$B,'All Prices combined'!$D321,'RAB Prices Long'!$E:$E,'All Prices combined'!$G321)))),2)</f>
        <v>121.54</v>
      </c>
      <c r="BM321" s="2">
        <f>ROUND(IF($B321="Annuity",SUMIFS('Annuity Prices'!BP:BP,'Annuity Prices'!$B:$B,$D321,'Annuity Prices'!$E:$E,$G321),IF($B321="RAB Short",SUMIFS('RAB Prices Short'!BP:BP,'RAB Prices Short'!$B:$B,'All Prices combined'!$D321,'RAB Prices Short'!$E:$E,'All Prices combined'!$G321),IF($B321="RAB Long",SUMIFS('RAB Prices Long'!BP:BP,'RAB Prices Long'!$B:$B,'All Prices combined'!$D321,'RAB Prices Long'!$E:$E,'All Prices combined'!$G321)))),2)</f>
        <v>124.57</v>
      </c>
      <c r="BN321" s="2">
        <f>ROUND(IF($B321="Annuity",SUMIFS('Annuity Prices'!BQ:BQ,'Annuity Prices'!$B:$B,$D321,'Annuity Prices'!$E:$E,$G321),IF($B321="RAB Short",SUMIFS('RAB Prices Short'!BQ:BQ,'RAB Prices Short'!$B:$B,'All Prices combined'!$D321,'RAB Prices Short'!$E:$E,'All Prices combined'!$G321),IF($B321="RAB Long",SUMIFS('RAB Prices Long'!BQ:BQ,'RAB Prices Long'!$B:$B,'All Prices combined'!$D321,'RAB Prices Long'!$E:$E,'All Prices combined'!$G321)))),2)</f>
        <v>134.87</v>
      </c>
      <c r="BO321" s="2">
        <f>ROUND(IF($B321="Annuity",SUMIFS('Annuity Prices'!BR:BR,'Annuity Prices'!$B:$B,$D321,'Annuity Prices'!$E:$E,$G321),IF($B321="RAB Short",SUMIFS('RAB Prices Short'!BR:BR,'RAB Prices Short'!$B:$B,'All Prices combined'!$D321,'RAB Prices Short'!$E:$E,'All Prices combined'!$G321),IF($B321="RAB Long",SUMIFS('RAB Prices Long'!BR:BR,'RAB Prices Long'!$B:$B,'All Prices combined'!$D321,'RAB Prices Long'!$E:$E,'All Prices combined'!$G321)))),2)</f>
        <v>138.25</v>
      </c>
      <c r="BP321" s="2">
        <f>ROUND(IF($B321="Annuity",SUMIFS('Annuity Prices'!BS:BS,'Annuity Prices'!$B:$B,$D321,'Annuity Prices'!$E:$E,$G321),IF($B321="RAB Short",SUMIFS('RAB Prices Short'!BS:BS,'RAB Prices Short'!$B:$B,'All Prices combined'!$D321,'RAB Prices Short'!$E:$E,'All Prices combined'!$G321),IF($B321="RAB Long",SUMIFS('RAB Prices Long'!BS:BS,'RAB Prices Long'!$B:$B,'All Prices combined'!$D321,'RAB Prices Long'!$E:$E,'All Prices combined'!$G321)))),2)</f>
        <v>141.69999999999999</v>
      </c>
      <c r="BQ321" s="2">
        <f>ROUND(IF($B321="Annuity",SUMIFS('Annuity Prices'!BT:BT,'Annuity Prices'!$B:$B,$D321,'Annuity Prices'!$E:$E,$G321),IF($B321="RAB Short",SUMIFS('RAB Prices Short'!BT:BT,'RAB Prices Short'!$B:$B,'All Prices combined'!$D321,'RAB Prices Short'!$E:$E,'All Prices combined'!$G321),IF($B321="RAB Long",SUMIFS('RAB Prices Long'!BT:BT,'RAB Prices Long'!$B:$B,'All Prices combined'!$D321,'RAB Prices Long'!$E:$E,'All Prices combined'!$G321)))),2)</f>
        <v>145.25</v>
      </c>
      <c r="BR321" s="2">
        <f>ROUND(IF($B321="Annuity",SUMIFS('Annuity Prices'!BU:BU,'Annuity Prices'!$B:$B,$D321,'Annuity Prices'!$E:$E,$G321),IF($B321="RAB Short",SUMIFS('RAB Prices Short'!BU:BU,'RAB Prices Short'!$B:$B,'All Prices combined'!$D321,'RAB Prices Short'!$E:$E,'All Prices combined'!$G321),IF($B321="RAB Long",SUMIFS('RAB Prices Long'!BU:BU,'RAB Prices Long'!$B:$B,'All Prices combined'!$D321,'RAB Prices Long'!$E:$E,'All Prices combined'!$G321)))),2)</f>
        <v>157.18</v>
      </c>
      <c r="BS321" s="2">
        <f>ROUND(IF($B321="Annuity",SUMIFS('Annuity Prices'!BV:BV,'Annuity Prices'!$B:$B,$D321,'Annuity Prices'!$E:$E,$G321),IF($B321="RAB Short",SUMIFS('RAB Prices Short'!BV:BV,'RAB Prices Short'!$B:$B,'All Prices combined'!$D321,'RAB Prices Short'!$E:$E,'All Prices combined'!$G321),IF($B321="RAB Long",SUMIFS('RAB Prices Long'!BV:BV,'RAB Prices Long'!$B:$B,'All Prices combined'!$D321,'RAB Prices Long'!$E:$E,'All Prices combined'!$G321)))),2)</f>
        <v>161.11000000000001</v>
      </c>
      <c r="BT321" s="2">
        <f>ROUND(IF($B321="Annuity",SUMIFS('Annuity Prices'!BW:BW,'Annuity Prices'!$B:$B,$D321,'Annuity Prices'!$E:$E,$G321),IF($B321="RAB Short",SUMIFS('RAB Prices Short'!BW:BW,'RAB Prices Short'!$B:$B,'All Prices combined'!$D321,'RAB Prices Short'!$E:$E,'All Prices combined'!$G321),IF($B321="RAB Long",SUMIFS('RAB Prices Long'!BW:BW,'RAB Prices Long'!$B:$B,'All Prices combined'!$D321,'RAB Prices Long'!$E:$E,'All Prices combined'!$G321)))),2)</f>
        <v>165.14</v>
      </c>
      <c r="BU321" s="2">
        <f>ROUND(IF($B321="Annuity",SUMIFS('Annuity Prices'!BX:BX,'Annuity Prices'!$B:$B,$D321,'Annuity Prices'!$E:$E,$G321),IF($B321="RAB Short",SUMIFS('RAB Prices Short'!BX:BX,'RAB Prices Short'!$B:$B,'All Prices combined'!$D321,'RAB Prices Short'!$E:$E,'All Prices combined'!$G321),IF($B321="RAB Long",SUMIFS('RAB Prices Long'!BX:BX,'RAB Prices Long'!$B:$B,'All Prices combined'!$D321,'RAB Prices Long'!$E:$E,'All Prices combined'!$G321)))),2)</f>
        <v>169.27</v>
      </c>
    </row>
    <row r="322" spans="2:73" x14ac:dyDescent="0.25">
      <c r="B322" t="s">
        <v>44</v>
      </c>
      <c r="C322">
        <v>24</v>
      </c>
      <c r="D322" t="s">
        <v>200</v>
      </c>
      <c r="E322" t="s">
        <v>199</v>
      </c>
      <c r="F322">
        <v>24</v>
      </c>
      <c r="G322" t="s">
        <v>201</v>
      </c>
      <c r="I322" s="2">
        <f>ROUND(IF($B322="Annuity",SUMIFS('Annuity Prices'!L:L,'Annuity Prices'!$B:$B,$D322,'Annuity Prices'!$E:$E,$G322),IF($B322="RAB Short",SUMIFS('RAB Prices Short'!L:L,'RAB Prices Short'!$B:$B,'All Prices combined'!$D322,'RAB Prices Short'!$E:$E,'All Prices combined'!$G322),IF($B322="RAB Long",SUMIFS('RAB Prices Long'!L:L,'RAB Prices Long'!$B:$B,'All Prices combined'!$D322,'RAB Prices Long'!$E:$E,'All Prices combined'!$G322)))),2)</f>
        <v>0</v>
      </c>
      <c r="J322" s="2">
        <f>ROUND(IF($B322="Annuity",SUMIFS('Annuity Prices'!M:M,'Annuity Prices'!$B:$B,$D322,'Annuity Prices'!$E:$E,$G322),IF($B322="RAB Short",SUMIFS('RAB Prices Short'!M:M,'RAB Prices Short'!$B:$B,'All Prices combined'!$D322,'RAB Prices Short'!$E:$E,'All Prices combined'!$G322),IF($B322="RAB Long",SUMIFS('RAB Prices Long'!M:M,'RAB Prices Long'!$B:$B,'All Prices combined'!$D322,'RAB Prices Long'!$E:$E,'All Prices combined'!$G322)))),2)</f>
        <v>0</v>
      </c>
      <c r="K322" s="2">
        <f>ROUND(IF($B322="Annuity",SUMIFS('Annuity Prices'!N:N,'Annuity Prices'!$B:$B,$D322,'Annuity Prices'!$E:$E,$G322),IF($B322="RAB Short",SUMIFS('RAB Prices Short'!N:N,'RAB Prices Short'!$B:$B,'All Prices combined'!$D322,'RAB Prices Short'!$E:$E,'All Prices combined'!$G322),IF($B322="RAB Long",SUMIFS('RAB Prices Long'!N:N,'RAB Prices Long'!$B:$B,'All Prices combined'!$D322,'RAB Prices Long'!$E:$E,'All Prices combined'!$G322)))),2)</f>
        <v>94.56</v>
      </c>
      <c r="L322" s="2">
        <f>ROUND(IF($B322="Annuity",SUMIFS('Annuity Prices'!O:O,'Annuity Prices'!$B:$B,$D322,'Annuity Prices'!$E:$E,$G322),IF($B322="RAB Short",SUMIFS('RAB Prices Short'!O:O,'RAB Prices Short'!$B:$B,'All Prices combined'!$D322,'RAB Prices Short'!$E:$E,'All Prices combined'!$G322),IF($B322="RAB Long",SUMIFS('RAB Prices Long'!O:O,'RAB Prices Long'!$B:$B,'All Prices combined'!$D322,'RAB Prices Long'!$E:$E,'All Prices combined'!$G322)))),2)</f>
        <v>97.28</v>
      </c>
      <c r="M322" s="2">
        <f>ROUND(IF($B322="Annuity",SUMIFS('Annuity Prices'!P:P,'Annuity Prices'!$B:$B,$D322,'Annuity Prices'!$E:$E,$G322),IF($B322="RAB Short",SUMIFS('RAB Prices Short'!P:P,'RAB Prices Short'!$B:$B,'All Prices combined'!$D322,'RAB Prices Short'!$E:$E,'All Prices combined'!$G322),IF($B322="RAB Long",SUMIFS('RAB Prices Long'!P:P,'RAB Prices Long'!$B:$B,'All Prices combined'!$D322,'RAB Prices Long'!$E:$E,'All Prices combined'!$G322)))),2)</f>
        <v>102.02</v>
      </c>
      <c r="N322" s="2">
        <f>ROUND(IF($B322="Annuity",SUMIFS('Annuity Prices'!Q:Q,'Annuity Prices'!$B:$B,$D322,'Annuity Prices'!$E:$E,$G322),IF($B322="RAB Short",SUMIFS('RAB Prices Short'!Q:Q,'RAB Prices Short'!$B:$B,'All Prices combined'!$D322,'RAB Prices Short'!$E:$E,'All Prices combined'!$G322),IF($B322="RAB Long",SUMIFS('RAB Prices Long'!Q:Q,'RAB Prices Long'!$B:$B,'All Prices combined'!$D322,'RAB Prices Long'!$E:$E,'All Prices combined'!$G322)))),2)</f>
        <v>104.57</v>
      </c>
      <c r="O322" s="2">
        <f>ROUND(IF($B322="Annuity",SUMIFS('Annuity Prices'!R:R,'Annuity Prices'!$B:$B,$D322,'Annuity Prices'!$E:$E,$G322),IF($B322="RAB Short",SUMIFS('RAB Prices Short'!R:R,'RAB Prices Short'!$B:$B,'All Prices combined'!$D322,'RAB Prices Short'!$E:$E,'All Prices combined'!$G322),IF($B322="RAB Long",SUMIFS('RAB Prices Long'!R:R,'RAB Prices Long'!$B:$B,'All Prices combined'!$D322,'RAB Prices Long'!$E:$E,'All Prices combined'!$G322)))),2)</f>
        <v>107.19</v>
      </c>
      <c r="P322" s="2">
        <f>ROUND(IF($B322="Annuity",SUMIFS('Annuity Prices'!S:S,'Annuity Prices'!$B:$B,$D322,'Annuity Prices'!$E:$E,$G322),IF($B322="RAB Short",SUMIFS('RAB Prices Short'!S:S,'RAB Prices Short'!$B:$B,'All Prices combined'!$D322,'RAB Prices Short'!$E:$E,'All Prices combined'!$G322),IF($B322="RAB Long",SUMIFS('RAB Prices Long'!S:S,'RAB Prices Long'!$B:$B,'All Prices combined'!$D322,'RAB Prices Long'!$E:$E,'All Prices combined'!$G322)))),2)</f>
        <v>109.87</v>
      </c>
      <c r="Q322" s="2">
        <f>ROUND(IF($B322="Annuity",SUMIFS('Annuity Prices'!T:T,'Annuity Prices'!$B:$B,$D322,'Annuity Prices'!$E:$E,$G322),IF($B322="RAB Short",SUMIFS('RAB Prices Short'!T:T,'RAB Prices Short'!$B:$B,'All Prices combined'!$D322,'RAB Prices Short'!$E:$E,'All Prices combined'!$G322),IF($B322="RAB Long",SUMIFS('RAB Prices Long'!T:T,'RAB Prices Long'!$B:$B,'All Prices combined'!$D322,'RAB Prices Long'!$E:$E,'All Prices combined'!$G322)))),2)</f>
        <v>116.33</v>
      </c>
      <c r="R322" s="2">
        <f>ROUND(IF($B322="Annuity",SUMIFS('Annuity Prices'!U:U,'Annuity Prices'!$B:$B,$D322,'Annuity Prices'!$E:$E,$G322),IF($B322="RAB Short",SUMIFS('RAB Prices Short'!U:U,'RAB Prices Short'!$B:$B,'All Prices combined'!$D322,'RAB Prices Short'!$E:$E,'All Prices combined'!$G322),IF($B322="RAB Long",SUMIFS('RAB Prices Long'!U:U,'RAB Prices Long'!$B:$B,'All Prices combined'!$D322,'RAB Prices Long'!$E:$E,'All Prices combined'!$G322)))),2)</f>
        <v>119.24</v>
      </c>
      <c r="S322" s="2">
        <f>ROUND(IF($B322="Annuity",SUMIFS('Annuity Prices'!V:V,'Annuity Prices'!$B:$B,$D322,'Annuity Prices'!$E:$E,$G322),IF($B322="RAB Short",SUMIFS('RAB Prices Short'!V:V,'RAB Prices Short'!$B:$B,'All Prices combined'!$D322,'RAB Prices Short'!$E:$E,'All Prices combined'!$G322),IF($B322="RAB Long",SUMIFS('RAB Prices Long'!V:V,'RAB Prices Long'!$B:$B,'All Prices combined'!$D322,'RAB Prices Long'!$E:$E,'All Prices combined'!$G322)))),2)</f>
        <v>122.23</v>
      </c>
      <c r="T322" s="2">
        <f>ROUND(IF($B322="Annuity",SUMIFS('Annuity Prices'!W:W,'Annuity Prices'!$B:$B,$D322,'Annuity Prices'!$E:$E,$G322),IF($B322="RAB Short",SUMIFS('RAB Prices Short'!W:W,'RAB Prices Short'!$B:$B,'All Prices combined'!$D322,'RAB Prices Short'!$E:$E,'All Prices combined'!$G322),IF($B322="RAB Long",SUMIFS('RAB Prices Long'!W:W,'RAB Prices Long'!$B:$B,'All Prices combined'!$D322,'RAB Prices Long'!$E:$E,'All Prices combined'!$G322)))),2)</f>
        <v>125.29</v>
      </c>
      <c r="U322" s="2">
        <f>ROUND(IF($B322="Annuity",SUMIFS('Annuity Prices'!X:X,'Annuity Prices'!$B:$B,$D322,'Annuity Prices'!$E:$E,$G322),IF($B322="RAB Short",SUMIFS('RAB Prices Short'!X:X,'RAB Prices Short'!$B:$B,'All Prices combined'!$D322,'RAB Prices Short'!$E:$E,'All Prices combined'!$G322),IF($B322="RAB Long",SUMIFS('RAB Prices Long'!X:X,'RAB Prices Long'!$B:$B,'All Prices combined'!$D322,'RAB Prices Long'!$E:$E,'All Prices combined'!$G322)))),2)</f>
        <v>132.72</v>
      </c>
      <c r="V322" s="2">
        <f>ROUND(IF($B322="Annuity",SUMIFS('Annuity Prices'!Y:Y,'Annuity Prices'!$B:$B,$D322,'Annuity Prices'!$E:$E,$G322),IF($B322="RAB Short",SUMIFS('RAB Prices Short'!Y:Y,'RAB Prices Short'!$B:$B,'All Prices combined'!$D322,'RAB Prices Short'!$E:$E,'All Prices combined'!$G322),IF($B322="RAB Long",SUMIFS('RAB Prices Long'!Y:Y,'RAB Prices Long'!$B:$B,'All Prices combined'!$D322,'RAB Prices Long'!$E:$E,'All Prices combined'!$G322)))),2)</f>
        <v>136.03</v>
      </c>
      <c r="W322" s="2">
        <f>ROUND(IF($B322="Annuity",SUMIFS('Annuity Prices'!Z:Z,'Annuity Prices'!$B:$B,$D322,'Annuity Prices'!$E:$E,$G322),IF($B322="RAB Short",SUMIFS('RAB Prices Short'!Z:Z,'RAB Prices Short'!$B:$B,'All Prices combined'!$D322,'RAB Prices Short'!$E:$E,'All Prices combined'!$G322),IF($B322="RAB Long",SUMIFS('RAB Prices Long'!Z:Z,'RAB Prices Long'!$B:$B,'All Prices combined'!$D322,'RAB Prices Long'!$E:$E,'All Prices combined'!$G322)))),2)</f>
        <v>139.43</v>
      </c>
      <c r="X322" s="2">
        <f>ROUND(IF($B322="Annuity",SUMIFS('Annuity Prices'!AA:AA,'Annuity Prices'!$B:$B,$D322,'Annuity Prices'!$E:$E,$G322),IF($B322="RAB Short",SUMIFS('RAB Prices Short'!AA:AA,'RAB Prices Short'!$B:$B,'All Prices combined'!$D322,'RAB Prices Short'!$E:$E,'All Prices combined'!$G322),IF($B322="RAB Long",SUMIFS('RAB Prices Long'!AA:AA,'RAB Prices Long'!$B:$B,'All Prices combined'!$D322,'RAB Prices Long'!$E:$E,'All Prices combined'!$G322)))),2)</f>
        <v>142.91999999999999</v>
      </c>
      <c r="Y322" s="2">
        <f>ROUND(IF($B322="Annuity",SUMIFS('Annuity Prices'!AB:AB,'Annuity Prices'!$B:$B,$D322,'Annuity Prices'!$E:$E,$G322),IF($B322="RAB Short",SUMIFS('RAB Prices Short'!AB:AB,'RAB Prices Short'!$B:$B,'All Prices combined'!$D322,'RAB Prices Short'!$E:$E,'All Prices combined'!$G322),IF($B322="RAB Long",SUMIFS('RAB Prices Long'!AB:AB,'RAB Prices Long'!$B:$B,'All Prices combined'!$D322,'RAB Prices Long'!$E:$E,'All Prices combined'!$G322)))),2)</f>
        <v>151.72999999999999</v>
      </c>
      <c r="Z322" s="2">
        <f>ROUND(IF($B322="Annuity",SUMIFS('Annuity Prices'!AC:AC,'Annuity Prices'!$B:$B,$D322,'Annuity Prices'!$E:$E,$G322),IF($B322="RAB Short",SUMIFS('RAB Prices Short'!AC:AC,'RAB Prices Short'!$B:$B,'All Prices combined'!$D322,'RAB Prices Short'!$E:$E,'All Prices combined'!$G322),IF($B322="RAB Long",SUMIFS('RAB Prices Long'!AC:AC,'RAB Prices Long'!$B:$B,'All Prices combined'!$D322,'RAB Prices Long'!$E:$E,'All Prices combined'!$G322)))),2)</f>
        <v>155.52000000000001</v>
      </c>
      <c r="AA322" s="2">
        <f>ROUND(IF($B322="Annuity",SUMIFS('Annuity Prices'!AD:AD,'Annuity Prices'!$B:$B,$D322,'Annuity Prices'!$E:$E,$G322),IF($B322="RAB Short",SUMIFS('RAB Prices Short'!AD:AD,'RAB Prices Short'!$B:$B,'All Prices combined'!$D322,'RAB Prices Short'!$E:$E,'All Prices combined'!$G322),IF($B322="RAB Long",SUMIFS('RAB Prices Long'!AD:AD,'RAB Prices Long'!$B:$B,'All Prices combined'!$D322,'RAB Prices Long'!$E:$E,'All Prices combined'!$G322)))),2)</f>
        <v>159.41</v>
      </c>
      <c r="AB322" s="2">
        <f>ROUND(IF($B322="Annuity",SUMIFS('Annuity Prices'!AE:AE,'Annuity Prices'!$B:$B,$D322,'Annuity Prices'!$E:$E,$G322),IF($B322="RAB Short",SUMIFS('RAB Prices Short'!AE:AE,'RAB Prices Short'!$B:$B,'All Prices combined'!$D322,'RAB Prices Short'!$E:$E,'All Prices combined'!$G322),IF($B322="RAB Long",SUMIFS('RAB Prices Long'!AE:AE,'RAB Prices Long'!$B:$B,'All Prices combined'!$D322,'RAB Prices Long'!$E:$E,'All Prices combined'!$G322)))),2)</f>
        <v>163.38999999999999</v>
      </c>
      <c r="AC322" s="2">
        <f>ROUND(IF($B322="Annuity",SUMIFS('Annuity Prices'!AF:AF,'Annuity Prices'!$B:$B,$D322,'Annuity Prices'!$E:$E,$G322),IF($B322="RAB Short",SUMIFS('RAB Prices Short'!AF:AF,'RAB Prices Short'!$B:$B,'All Prices combined'!$D322,'RAB Prices Short'!$E:$E,'All Prices combined'!$G322),IF($B322="RAB Long",SUMIFS('RAB Prices Long'!AF:AF,'RAB Prices Long'!$B:$B,'All Prices combined'!$D322,'RAB Prices Long'!$E:$E,'All Prices combined'!$G322)))),2)</f>
        <v>170.53</v>
      </c>
      <c r="AD322" s="2">
        <f>ROUND(IF($B322="Annuity",SUMIFS('Annuity Prices'!AG:AG,'Annuity Prices'!$B:$B,$D322,'Annuity Prices'!$E:$E,$G322),IF($B322="RAB Short",SUMIFS('RAB Prices Short'!AG:AG,'RAB Prices Short'!$B:$B,'All Prices combined'!$D322,'RAB Prices Short'!$E:$E,'All Prices combined'!$G322),IF($B322="RAB Long",SUMIFS('RAB Prices Long'!AG:AG,'RAB Prices Long'!$B:$B,'All Prices combined'!$D322,'RAB Prices Long'!$E:$E,'All Prices combined'!$G322)))),2)</f>
        <v>174.79</v>
      </c>
      <c r="AE322" s="2">
        <f>ROUND(IF($B322="Annuity",SUMIFS('Annuity Prices'!AH:AH,'Annuity Prices'!$B:$B,$D322,'Annuity Prices'!$E:$E,$G322),IF($B322="RAB Short",SUMIFS('RAB Prices Short'!AH:AH,'RAB Prices Short'!$B:$B,'All Prices combined'!$D322,'RAB Prices Short'!$E:$E,'All Prices combined'!$G322),IF($B322="RAB Long",SUMIFS('RAB Prices Long'!AH:AH,'RAB Prices Long'!$B:$B,'All Prices combined'!$D322,'RAB Prices Long'!$E:$E,'All Prices combined'!$G322)))),2)</f>
        <v>179.16</v>
      </c>
      <c r="AF322" s="2">
        <f>ROUND(IF($B322="Annuity",SUMIFS('Annuity Prices'!AI:AI,'Annuity Prices'!$B:$B,$D322,'Annuity Prices'!$E:$E,$G322),IF($B322="RAB Short",SUMIFS('RAB Prices Short'!AI:AI,'RAB Prices Short'!$B:$B,'All Prices combined'!$D322,'RAB Prices Short'!$E:$E,'All Prices combined'!$G322),IF($B322="RAB Long",SUMIFS('RAB Prices Long'!AI:AI,'RAB Prices Long'!$B:$B,'All Prices combined'!$D322,'RAB Prices Long'!$E:$E,'All Prices combined'!$G322)))),2)</f>
        <v>183.64</v>
      </c>
      <c r="AG322" s="2">
        <f>ROUND(IF($B322="Annuity",SUMIFS('Annuity Prices'!AJ:AJ,'Annuity Prices'!$B:$B,$D322,'Annuity Prices'!$E:$E,$G322),IF($B322="RAB Short",SUMIFS('RAB Prices Short'!AJ:AJ,'RAB Prices Short'!$B:$B,'All Prices combined'!$D322,'RAB Prices Short'!$E:$E,'All Prices combined'!$G322),IF($B322="RAB Long",SUMIFS('RAB Prices Long'!AJ:AJ,'RAB Prices Long'!$B:$B,'All Prices combined'!$D322,'RAB Prices Long'!$E:$E,'All Prices combined'!$G322)))),2)</f>
        <v>186.98</v>
      </c>
      <c r="AH322" s="2">
        <f>ROUND(IF($B322="Annuity",SUMIFS('Annuity Prices'!AK:AK,'Annuity Prices'!$B:$B,$D322,'Annuity Prices'!$E:$E,$G322),IF($B322="RAB Short",SUMIFS('RAB Prices Short'!AK:AK,'RAB Prices Short'!$B:$B,'All Prices combined'!$D322,'RAB Prices Short'!$E:$E,'All Prices combined'!$G322),IF($B322="RAB Long",SUMIFS('RAB Prices Long'!AK:AK,'RAB Prices Long'!$B:$B,'All Prices combined'!$D322,'RAB Prices Long'!$E:$E,'All Prices combined'!$G322)))),2)</f>
        <v>191.66</v>
      </c>
      <c r="AI322" s="2">
        <f>ROUND(IF($B322="Annuity",SUMIFS('Annuity Prices'!AL:AL,'Annuity Prices'!$B:$B,$D322,'Annuity Prices'!$E:$E,$G322),IF($B322="RAB Short",SUMIFS('RAB Prices Short'!AL:AL,'RAB Prices Short'!$B:$B,'All Prices combined'!$D322,'RAB Prices Short'!$E:$E,'All Prices combined'!$G322),IF($B322="RAB Long",SUMIFS('RAB Prices Long'!AL:AL,'RAB Prices Long'!$B:$B,'All Prices combined'!$D322,'RAB Prices Long'!$E:$E,'All Prices combined'!$G322)))),2)</f>
        <v>196.44</v>
      </c>
      <c r="AJ322" s="2">
        <f>ROUND(IF($B322="Annuity",SUMIFS('Annuity Prices'!AM:AM,'Annuity Prices'!$B:$B,$D322,'Annuity Prices'!$E:$E,$G322),IF($B322="RAB Short",SUMIFS('RAB Prices Short'!AM:AM,'RAB Prices Short'!$B:$B,'All Prices combined'!$D322,'RAB Prices Short'!$E:$E,'All Prices combined'!$G322),IF($B322="RAB Long",SUMIFS('RAB Prices Long'!AM:AM,'RAB Prices Long'!$B:$B,'All Prices combined'!$D322,'RAB Prices Long'!$E:$E,'All Prices combined'!$G322)))),2)</f>
        <v>201.35</v>
      </c>
      <c r="AK322" s="2">
        <f>ROUND(IF($B322="Annuity",SUMIFS('Annuity Prices'!AN:AN,'Annuity Prices'!$B:$B,$D322,'Annuity Prices'!$E:$E,$G322),IF($B322="RAB Short",SUMIFS('RAB Prices Short'!AN:AN,'RAB Prices Short'!$B:$B,'All Prices combined'!$D322,'RAB Prices Short'!$E:$E,'All Prices combined'!$G322),IF($B322="RAB Long",SUMIFS('RAB Prices Long'!AN:AN,'RAB Prices Long'!$B:$B,'All Prices combined'!$D322,'RAB Prices Long'!$E:$E,'All Prices combined'!$G322)))),2)</f>
        <v>201.84</v>
      </c>
      <c r="AL322" s="2">
        <f>ROUND(IF($B322="Annuity",SUMIFS('Annuity Prices'!AO:AO,'Annuity Prices'!$B:$B,$D322,'Annuity Prices'!$E:$E,$G322),IF($B322="RAB Short",SUMIFS('RAB Prices Short'!AO:AO,'RAB Prices Short'!$B:$B,'All Prices combined'!$D322,'RAB Prices Short'!$E:$E,'All Prices combined'!$G322),IF($B322="RAB Long",SUMIFS('RAB Prices Long'!AO:AO,'RAB Prices Long'!$B:$B,'All Prices combined'!$D322,'RAB Prices Long'!$E:$E,'All Prices combined'!$G322)))),2)</f>
        <v>206.88</v>
      </c>
      <c r="AM322" s="2">
        <f>ROUND(IF($B322="Annuity",SUMIFS('Annuity Prices'!AP:AP,'Annuity Prices'!$B:$B,$D322,'Annuity Prices'!$E:$E,$G322),IF($B322="RAB Short",SUMIFS('RAB Prices Short'!AP:AP,'RAB Prices Short'!$B:$B,'All Prices combined'!$D322,'RAB Prices Short'!$E:$E,'All Prices combined'!$G322),IF($B322="RAB Long",SUMIFS('RAB Prices Long'!AP:AP,'RAB Prices Long'!$B:$B,'All Prices combined'!$D322,'RAB Prices Long'!$E:$E,'All Prices combined'!$G322)))),2)</f>
        <v>212.06</v>
      </c>
      <c r="AN322" s="2">
        <f>ROUND(IF($B322="Annuity",SUMIFS('Annuity Prices'!AQ:AQ,'Annuity Prices'!$B:$B,$D322,'Annuity Prices'!$E:$E,$G322),IF($B322="RAB Short",SUMIFS('RAB Prices Short'!AQ:AQ,'RAB Prices Short'!$B:$B,'All Prices combined'!$D322,'RAB Prices Short'!$E:$E,'All Prices combined'!$G322),IF($B322="RAB Long",SUMIFS('RAB Prices Long'!AQ:AQ,'RAB Prices Long'!$B:$B,'All Prices combined'!$D322,'RAB Prices Long'!$E:$E,'All Prices combined'!$G322)))),2)</f>
        <v>217.36</v>
      </c>
      <c r="AO322" s="2">
        <f>ROUND(IF($B322="Annuity",SUMIFS('Annuity Prices'!AR:AR,'Annuity Prices'!$B:$B,$D322,'Annuity Prices'!$E:$E,$G322),IF($B322="RAB Short",SUMIFS('RAB Prices Short'!AR:AR,'RAB Prices Short'!$B:$B,'All Prices combined'!$D322,'RAB Prices Short'!$E:$E,'All Prices combined'!$G322),IF($B322="RAB Long",SUMIFS('RAB Prices Long'!AR:AR,'RAB Prices Long'!$B:$B,'All Prices combined'!$D322,'RAB Prices Long'!$E:$E,'All Prices combined'!$G322)))),2)</f>
        <v>0</v>
      </c>
      <c r="AP322" s="2">
        <f>ROUND(IF($B322="Annuity",SUMIFS('Annuity Prices'!AS:AS,'Annuity Prices'!$B:$B,$D322,'Annuity Prices'!$E:$E,$G322),IF($B322="RAB Short",SUMIFS('RAB Prices Short'!AS:AS,'RAB Prices Short'!$B:$B,'All Prices combined'!$D322,'RAB Prices Short'!$E:$E,'All Prices combined'!$G322),IF($B322="RAB Long",SUMIFS('RAB Prices Long'!AS:AS,'RAB Prices Long'!$B:$B,'All Prices combined'!$D322,'RAB Prices Long'!$E:$E,'All Prices combined'!$G322)))),2)</f>
        <v>0</v>
      </c>
      <c r="AQ322" s="2">
        <f>ROUND(IF($B322="Annuity",SUMIFS('Annuity Prices'!AT:AT,'Annuity Prices'!$B:$B,$D322,'Annuity Prices'!$E:$E,$G322),IF($B322="RAB Short",SUMIFS('RAB Prices Short'!AT:AT,'RAB Prices Short'!$B:$B,'All Prices combined'!$D322,'RAB Prices Short'!$E:$E,'All Prices combined'!$G322),IF($B322="RAB Long",SUMIFS('RAB Prices Long'!AT:AT,'RAB Prices Long'!$B:$B,'All Prices combined'!$D322,'RAB Prices Long'!$E:$E,'All Prices combined'!$G322)))),2)</f>
        <v>76.989999999999995</v>
      </c>
      <c r="AR322" s="2">
        <f>ROUND(IF($B322="Annuity",SUMIFS('Annuity Prices'!AU:AU,'Annuity Prices'!$B:$B,$D322,'Annuity Prices'!$E:$E,$G322),IF($B322="RAB Short",SUMIFS('RAB Prices Short'!AU:AU,'RAB Prices Short'!$B:$B,'All Prices combined'!$D322,'RAB Prices Short'!$E:$E,'All Prices combined'!$G322),IF($B322="RAB Long",SUMIFS('RAB Prices Long'!AU:AU,'RAB Prices Long'!$B:$B,'All Prices combined'!$D322,'RAB Prices Long'!$E:$E,'All Prices combined'!$G322)))),2)</f>
        <v>81.96</v>
      </c>
      <c r="AS322" s="2">
        <f>ROUND(IF($B322="Annuity",SUMIFS('Annuity Prices'!AV:AV,'Annuity Prices'!$B:$B,$D322,'Annuity Prices'!$E:$E,$G322),IF($B322="RAB Short",SUMIFS('RAB Prices Short'!AV:AV,'RAB Prices Short'!$B:$B,'All Prices combined'!$D322,'RAB Prices Short'!$E:$E,'All Prices combined'!$G322),IF($B322="RAB Long",SUMIFS('RAB Prices Long'!AV:AV,'RAB Prices Long'!$B:$B,'All Prices combined'!$D322,'RAB Prices Long'!$E:$E,'All Prices combined'!$G322)))),2)</f>
        <v>87.16</v>
      </c>
      <c r="AT322" s="2">
        <f>ROUND(IF($B322="Annuity",SUMIFS('Annuity Prices'!AW:AW,'Annuity Prices'!$B:$B,$D322,'Annuity Prices'!$E:$E,$G322),IF($B322="RAB Short",SUMIFS('RAB Prices Short'!AW:AW,'RAB Prices Short'!$B:$B,'All Prices combined'!$D322,'RAB Prices Short'!$E:$E,'All Prices combined'!$G322),IF($B322="RAB Long",SUMIFS('RAB Prices Long'!AW:AW,'RAB Prices Long'!$B:$B,'All Prices combined'!$D322,'RAB Prices Long'!$E:$E,'All Prices combined'!$G322)))),2)</f>
        <v>92.59</v>
      </c>
      <c r="AU322" s="2">
        <f>ROUND(IF($B322="Annuity",SUMIFS('Annuity Prices'!AX:AX,'Annuity Prices'!$B:$B,$D322,'Annuity Prices'!$E:$E,$G322),IF($B322="RAB Short",SUMIFS('RAB Prices Short'!AX:AX,'RAB Prices Short'!$B:$B,'All Prices combined'!$D322,'RAB Prices Short'!$E:$E,'All Prices combined'!$G322),IF($B322="RAB Long",SUMIFS('RAB Prices Long'!AX:AX,'RAB Prices Long'!$B:$B,'All Prices combined'!$D322,'RAB Prices Long'!$E:$E,'All Prices combined'!$G322)))),2)</f>
        <v>98.26</v>
      </c>
      <c r="AV322" s="2">
        <f>ROUND(IF($B322="Annuity",SUMIFS('Annuity Prices'!AY:AY,'Annuity Prices'!$B:$B,$D322,'Annuity Prices'!$E:$E,$G322),IF($B322="RAB Short",SUMIFS('RAB Prices Short'!AY:AY,'RAB Prices Short'!$B:$B,'All Prices combined'!$D322,'RAB Prices Short'!$E:$E,'All Prices combined'!$G322),IF($B322="RAB Long",SUMIFS('RAB Prices Long'!AY:AY,'RAB Prices Long'!$B:$B,'All Prices combined'!$D322,'RAB Prices Long'!$E:$E,'All Prices combined'!$G322)))),2)</f>
        <v>104.18</v>
      </c>
      <c r="AW322" s="2">
        <f>ROUND(IF($B322="Annuity",SUMIFS('Annuity Prices'!AZ:AZ,'Annuity Prices'!$B:$B,$D322,'Annuity Prices'!$E:$E,$G322),IF($B322="RAB Short",SUMIFS('RAB Prices Short'!AZ:AZ,'RAB Prices Short'!$B:$B,'All Prices combined'!$D322,'RAB Prices Short'!$E:$E,'All Prices combined'!$G322),IF($B322="RAB Long",SUMIFS('RAB Prices Long'!AZ:AZ,'RAB Prices Long'!$B:$B,'All Prices combined'!$D322,'RAB Prices Long'!$E:$E,'All Prices combined'!$G322)))),2)</f>
        <v>109.87</v>
      </c>
      <c r="AX322" s="2">
        <f>ROUND(IF($B322="Annuity",SUMIFS('Annuity Prices'!BA:BA,'Annuity Prices'!$B:$B,$D322,'Annuity Prices'!$E:$E,$G322),IF($B322="RAB Short",SUMIFS('RAB Prices Short'!BA:BA,'RAB Prices Short'!$B:$B,'All Prices combined'!$D322,'RAB Prices Short'!$E:$E,'All Prices combined'!$G322),IF($B322="RAB Long",SUMIFS('RAB Prices Long'!BA:BA,'RAB Prices Long'!$B:$B,'All Prices combined'!$D322,'RAB Prices Long'!$E:$E,'All Prices combined'!$G322)))),2)</f>
        <v>116.3</v>
      </c>
      <c r="AY322" s="2">
        <f>ROUND(IF($B322="Annuity",SUMIFS('Annuity Prices'!BB:BB,'Annuity Prices'!$B:$B,$D322,'Annuity Prices'!$E:$E,$G322),IF($B322="RAB Short",SUMIFS('RAB Prices Short'!BB:BB,'RAB Prices Short'!$B:$B,'All Prices combined'!$D322,'RAB Prices Short'!$E:$E,'All Prices combined'!$G322),IF($B322="RAB Long",SUMIFS('RAB Prices Long'!BB:BB,'RAB Prices Long'!$B:$B,'All Prices combined'!$D322,'RAB Prices Long'!$E:$E,'All Prices combined'!$G322)))),2)</f>
        <v>119.24</v>
      </c>
      <c r="AZ322" s="2">
        <f>ROUND(IF($B322="Annuity",SUMIFS('Annuity Prices'!BC:BC,'Annuity Prices'!$B:$B,$D322,'Annuity Prices'!$E:$E,$G322),IF($B322="RAB Short",SUMIFS('RAB Prices Short'!BC:BC,'RAB Prices Short'!$B:$B,'All Prices combined'!$D322,'RAB Prices Short'!$E:$E,'All Prices combined'!$G322),IF($B322="RAB Long",SUMIFS('RAB Prices Long'!BC:BC,'RAB Prices Long'!$B:$B,'All Prices combined'!$D322,'RAB Prices Long'!$E:$E,'All Prices combined'!$G322)))),2)</f>
        <v>122.23</v>
      </c>
      <c r="BA322" s="2">
        <f>ROUND(IF($B322="Annuity",SUMIFS('Annuity Prices'!BD:BD,'Annuity Prices'!$B:$B,$D322,'Annuity Prices'!$E:$E,$G322),IF($B322="RAB Short",SUMIFS('RAB Prices Short'!BD:BD,'RAB Prices Short'!$B:$B,'All Prices combined'!$D322,'RAB Prices Short'!$E:$E,'All Prices combined'!$G322),IF($B322="RAB Long",SUMIFS('RAB Prices Long'!BD:BD,'RAB Prices Long'!$B:$B,'All Prices combined'!$D322,'RAB Prices Long'!$E:$E,'All Prices combined'!$G322)))),2)</f>
        <v>125.29</v>
      </c>
      <c r="BB322" s="2">
        <f>ROUND(IF($B322="Annuity",SUMIFS('Annuity Prices'!BE:BE,'Annuity Prices'!$B:$B,$D322,'Annuity Prices'!$E:$E,$G322),IF($B322="RAB Short",SUMIFS('RAB Prices Short'!BE:BE,'RAB Prices Short'!$B:$B,'All Prices combined'!$D322,'RAB Prices Short'!$E:$E,'All Prices combined'!$G322),IF($B322="RAB Long",SUMIFS('RAB Prices Long'!BE:BE,'RAB Prices Long'!$B:$B,'All Prices combined'!$D322,'RAB Prices Long'!$E:$E,'All Prices combined'!$G322)))),2)</f>
        <v>132.56</v>
      </c>
      <c r="BC322" s="2">
        <f>ROUND(IF($B322="Annuity",SUMIFS('Annuity Prices'!BF:BF,'Annuity Prices'!$B:$B,$D322,'Annuity Prices'!$E:$E,$G322),IF($B322="RAB Short",SUMIFS('RAB Prices Short'!BF:BF,'RAB Prices Short'!$B:$B,'All Prices combined'!$D322,'RAB Prices Short'!$E:$E,'All Prices combined'!$G322),IF($B322="RAB Long",SUMIFS('RAB Prices Long'!BF:BF,'RAB Prices Long'!$B:$B,'All Prices combined'!$D322,'RAB Prices Long'!$E:$E,'All Prices combined'!$G322)))),2)</f>
        <v>136.03</v>
      </c>
      <c r="BD322" s="2">
        <f>ROUND(IF($B322="Annuity",SUMIFS('Annuity Prices'!BG:BG,'Annuity Prices'!$B:$B,$D322,'Annuity Prices'!$E:$E,$G322),IF($B322="RAB Short",SUMIFS('RAB Prices Short'!BG:BG,'RAB Prices Short'!$B:$B,'All Prices combined'!$D322,'RAB Prices Short'!$E:$E,'All Prices combined'!$G322),IF($B322="RAB Long",SUMIFS('RAB Prices Long'!BG:BG,'RAB Prices Long'!$B:$B,'All Prices combined'!$D322,'RAB Prices Long'!$E:$E,'All Prices combined'!$G322)))),2)</f>
        <v>139.43</v>
      </c>
      <c r="BE322" s="2">
        <f>ROUND(IF($B322="Annuity",SUMIFS('Annuity Prices'!BH:BH,'Annuity Prices'!$B:$B,$D322,'Annuity Prices'!$E:$E,$G322),IF($B322="RAB Short",SUMIFS('RAB Prices Short'!BH:BH,'RAB Prices Short'!$B:$B,'All Prices combined'!$D322,'RAB Prices Short'!$E:$E,'All Prices combined'!$G322),IF($B322="RAB Long",SUMIFS('RAB Prices Long'!BH:BH,'RAB Prices Long'!$B:$B,'All Prices combined'!$D322,'RAB Prices Long'!$E:$E,'All Prices combined'!$G322)))),2)</f>
        <v>142.91999999999999</v>
      </c>
      <c r="BF322" s="2">
        <f>ROUND(IF($B322="Annuity",SUMIFS('Annuity Prices'!BI:BI,'Annuity Prices'!$B:$B,$D322,'Annuity Prices'!$E:$E,$G322),IF($B322="RAB Short",SUMIFS('RAB Prices Short'!BI:BI,'RAB Prices Short'!$B:$B,'All Prices combined'!$D322,'RAB Prices Short'!$E:$E,'All Prices combined'!$G322),IF($B322="RAB Long",SUMIFS('RAB Prices Long'!BI:BI,'RAB Prices Long'!$B:$B,'All Prices combined'!$D322,'RAB Prices Long'!$E:$E,'All Prices combined'!$G322)))),2)</f>
        <v>151.13</v>
      </c>
      <c r="BG322" s="2">
        <f>ROUND(IF($B322="Annuity",SUMIFS('Annuity Prices'!BJ:BJ,'Annuity Prices'!$B:$B,$D322,'Annuity Prices'!$E:$E,$G322),IF($B322="RAB Short",SUMIFS('RAB Prices Short'!BJ:BJ,'RAB Prices Short'!$B:$B,'All Prices combined'!$D322,'RAB Prices Short'!$E:$E,'All Prices combined'!$G322),IF($B322="RAB Long",SUMIFS('RAB Prices Long'!BJ:BJ,'RAB Prices Long'!$B:$B,'All Prices combined'!$D322,'RAB Prices Long'!$E:$E,'All Prices combined'!$G322)))),2)</f>
        <v>155.52000000000001</v>
      </c>
      <c r="BH322" s="2">
        <f>ROUND(IF($B322="Annuity",SUMIFS('Annuity Prices'!BK:BK,'Annuity Prices'!$B:$B,$D322,'Annuity Prices'!$E:$E,$G322),IF($B322="RAB Short",SUMIFS('RAB Prices Short'!BK:BK,'RAB Prices Short'!$B:$B,'All Prices combined'!$D322,'RAB Prices Short'!$E:$E,'All Prices combined'!$G322),IF($B322="RAB Long",SUMIFS('RAB Prices Long'!BK:BK,'RAB Prices Long'!$B:$B,'All Prices combined'!$D322,'RAB Prices Long'!$E:$E,'All Prices combined'!$G322)))),2)</f>
        <v>159.41</v>
      </c>
      <c r="BI322" s="2">
        <f>ROUND(IF($B322="Annuity",SUMIFS('Annuity Prices'!BL:BL,'Annuity Prices'!$B:$B,$D322,'Annuity Prices'!$E:$E,$G322),IF($B322="RAB Short",SUMIFS('RAB Prices Short'!BL:BL,'RAB Prices Short'!$B:$B,'All Prices combined'!$D322,'RAB Prices Short'!$E:$E,'All Prices combined'!$G322),IF($B322="RAB Long",SUMIFS('RAB Prices Long'!BL:BL,'RAB Prices Long'!$B:$B,'All Prices combined'!$D322,'RAB Prices Long'!$E:$E,'All Prices combined'!$G322)))),2)</f>
        <v>163.38999999999999</v>
      </c>
      <c r="BJ322" s="2">
        <f>ROUND(IF($B322="Annuity",SUMIFS('Annuity Prices'!BM:BM,'Annuity Prices'!$B:$B,$D322,'Annuity Prices'!$E:$E,$G322),IF($B322="RAB Short",SUMIFS('RAB Prices Short'!BM:BM,'RAB Prices Short'!$B:$B,'All Prices combined'!$D322,'RAB Prices Short'!$E:$E,'All Prices combined'!$G322),IF($B322="RAB Long",SUMIFS('RAB Prices Long'!BM:BM,'RAB Prices Long'!$B:$B,'All Prices combined'!$D322,'RAB Prices Long'!$E:$E,'All Prices combined'!$G322)))),2)</f>
        <v>170.53</v>
      </c>
      <c r="BK322" s="2">
        <f>ROUND(IF($B322="Annuity",SUMIFS('Annuity Prices'!BN:BN,'Annuity Prices'!$B:$B,$D322,'Annuity Prices'!$E:$E,$G322),IF($B322="RAB Short",SUMIFS('RAB Prices Short'!BN:BN,'RAB Prices Short'!$B:$B,'All Prices combined'!$D322,'RAB Prices Short'!$E:$E,'All Prices combined'!$G322),IF($B322="RAB Long",SUMIFS('RAB Prices Long'!BN:BN,'RAB Prices Long'!$B:$B,'All Prices combined'!$D322,'RAB Prices Long'!$E:$E,'All Prices combined'!$G322)))),2)</f>
        <v>174.79</v>
      </c>
      <c r="BL322" s="2">
        <f>ROUND(IF($B322="Annuity",SUMIFS('Annuity Prices'!BO:BO,'Annuity Prices'!$B:$B,$D322,'Annuity Prices'!$E:$E,$G322),IF($B322="RAB Short",SUMIFS('RAB Prices Short'!BO:BO,'RAB Prices Short'!$B:$B,'All Prices combined'!$D322,'RAB Prices Short'!$E:$E,'All Prices combined'!$G322),IF($B322="RAB Long",SUMIFS('RAB Prices Long'!BO:BO,'RAB Prices Long'!$B:$B,'All Prices combined'!$D322,'RAB Prices Long'!$E:$E,'All Prices combined'!$G322)))),2)</f>
        <v>179.16</v>
      </c>
      <c r="BM322" s="2">
        <f>ROUND(IF($B322="Annuity",SUMIFS('Annuity Prices'!BP:BP,'Annuity Prices'!$B:$B,$D322,'Annuity Prices'!$E:$E,$G322),IF($B322="RAB Short",SUMIFS('RAB Prices Short'!BP:BP,'RAB Prices Short'!$B:$B,'All Prices combined'!$D322,'RAB Prices Short'!$E:$E,'All Prices combined'!$G322),IF($B322="RAB Long",SUMIFS('RAB Prices Long'!BP:BP,'RAB Prices Long'!$B:$B,'All Prices combined'!$D322,'RAB Prices Long'!$E:$E,'All Prices combined'!$G322)))),2)</f>
        <v>183.64</v>
      </c>
      <c r="BN322" s="2">
        <f>ROUND(IF($B322="Annuity",SUMIFS('Annuity Prices'!BQ:BQ,'Annuity Prices'!$B:$B,$D322,'Annuity Prices'!$E:$E,$G322),IF($B322="RAB Short",SUMIFS('RAB Prices Short'!BQ:BQ,'RAB Prices Short'!$B:$B,'All Prices combined'!$D322,'RAB Prices Short'!$E:$E,'All Prices combined'!$G322),IF($B322="RAB Long",SUMIFS('RAB Prices Long'!BQ:BQ,'RAB Prices Long'!$B:$B,'All Prices combined'!$D322,'RAB Prices Long'!$E:$E,'All Prices combined'!$G322)))),2)</f>
        <v>186.98</v>
      </c>
      <c r="BO322" s="2">
        <f>ROUND(IF($B322="Annuity",SUMIFS('Annuity Prices'!BR:BR,'Annuity Prices'!$B:$B,$D322,'Annuity Prices'!$E:$E,$G322),IF($B322="RAB Short",SUMIFS('RAB Prices Short'!BR:BR,'RAB Prices Short'!$B:$B,'All Prices combined'!$D322,'RAB Prices Short'!$E:$E,'All Prices combined'!$G322),IF($B322="RAB Long",SUMIFS('RAB Prices Long'!BR:BR,'RAB Prices Long'!$B:$B,'All Prices combined'!$D322,'RAB Prices Long'!$E:$E,'All Prices combined'!$G322)))),2)</f>
        <v>191.66</v>
      </c>
      <c r="BP322" s="2">
        <f>ROUND(IF($B322="Annuity",SUMIFS('Annuity Prices'!BS:BS,'Annuity Prices'!$B:$B,$D322,'Annuity Prices'!$E:$E,$G322),IF($B322="RAB Short",SUMIFS('RAB Prices Short'!BS:BS,'RAB Prices Short'!$B:$B,'All Prices combined'!$D322,'RAB Prices Short'!$E:$E,'All Prices combined'!$G322),IF($B322="RAB Long",SUMIFS('RAB Prices Long'!BS:BS,'RAB Prices Long'!$B:$B,'All Prices combined'!$D322,'RAB Prices Long'!$E:$E,'All Prices combined'!$G322)))),2)</f>
        <v>196.44</v>
      </c>
      <c r="BQ322" s="2">
        <f>ROUND(IF($B322="Annuity",SUMIFS('Annuity Prices'!BT:BT,'Annuity Prices'!$B:$B,$D322,'Annuity Prices'!$E:$E,$G322),IF($B322="RAB Short",SUMIFS('RAB Prices Short'!BT:BT,'RAB Prices Short'!$B:$B,'All Prices combined'!$D322,'RAB Prices Short'!$E:$E,'All Prices combined'!$G322),IF($B322="RAB Long",SUMIFS('RAB Prices Long'!BT:BT,'RAB Prices Long'!$B:$B,'All Prices combined'!$D322,'RAB Prices Long'!$E:$E,'All Prices combined'!$G322)))),2)</f>
        <v>201.35</v>
      </c>
      <c r="BR322" s="2">
        <f>ROUND(IF($B322="Annuity",SUMIFS('Annuity Prices'!BU:BU,'Annuity Prices'!$B:$B,$D322,'Annuity Prices'!$E:$E,$G322),IF($B322="RAB Short",SUMIFS('RAB Prices Short'!BU:BU,'RAB Prices Short'!$B:$B,'All Prices combined'!$D322,'RAB Prices Short'!$E:$E,'All Prices combined'!$G322),IF($B322="RAB Long",SUMIFS('RAB Prices Long'!BU:BU,'RAB Prices Long'!$B:$B,'All Prices combined'!$D322,'RAB Prices Long'!$E:$E,'All Prices combined'!$G322)))),2)</f>
        <v>201.84</v>
      </c>
      <c r="BS322" s="2">
        <f>ROUND(IF($B322="Annuity",SUMIFS('Annuity Prices'!BV:BV,'Annuity Prices'!$B:$B,$D322,'Annuity Prices'!$E:$E,$G322),IF($B322="RAB Short",SUMIFS('RAB Prices Short'!BV:BV,'RAB Prices Short'!$B:$B,'All Prices combined'!$D322,'RAB Prices Short'!$E:$E,'All Prices combined'!$G322),IF($B322="RAB Long",SUMIFS('RAB Prices Long'!BV:BV,'RAB Prices Long'!$B:$B,'All Prices combined'!$D322,'RAB Prices Long'!$E:$E,'All Prices combined'!$G322)))),2)</f>
        <v>206.88</v>
      </c>
      <c r="BT322" s="2">
        <f>ROUND(IF($B322="Annuity",SUMIFS('Annuity Prices'!BW:BW,'Annuity Prices'!$B:$B,$D322,'Annuity Prices'!$E:$E,$G322),IF($B322="RAB Short",SUMIFS('RAB Prices Short'!BW:BW,'RAB Prices Short'!$B:$B,'All Prices combined'!$D322,'RAB Prices Short'!$E:$E,'All Prices combined'!$G322),IF($B322="RAB Long",SUMIFS('RAB Prices Long'!BW:BW,'RAB Prices Long'!$B:$B,'All Prices combined'!$D322,'RAB Prices Long'!$E:$E,'All Prices combined'!$G322)))),2)</f>
        <v>212.06</v>
      </c>
      <c r="BU322" s="2">
        <f>ROUND(IF($B322="Annuity",SUMIFS('Annuity Prices'!BX:BX,'Annuity Prices'!$B:$B,$D322,'Annuity Prices'!$E:$E,$G322),IF($B322="RAB Short",SUMIFS('RAB Prices Short'!BX:BX,'RAB Prices Short'!$B:$B,'All Prices combined'!$D322,'RAB Prices Short'!$E:$E,'All Prices combined'!$G322),IF($B322="RAB Long",SUMIFS('RAB Prices Long'!BX:BX,'RAB Prices Long'!$B:$B,'All Prices combined'!$D322,'RAB Prices Long'!$E:$E,'All Prices combined'!$G322)))),2)</f>
        <v>217.36</v>
      </c>
    </row>
    <row r="323" spans="2:73" x14ac:dyDescent="0.25">
      <c r="B323" t="s">
        <v>44</v>
      </c>
      <c r="C323">
        <v>24</v>
      </c>
      <c r="D323" t="s">
        <v>200</v>
      </c>
      <c r="E323" t="s">
        <v>199</v>
      </c>
      <c r="F323">
        <v>24</v>
      </c>
      <c r="G323" t="s">
        <v>202</v>
      </c>
      <c r="I323" s="2">
        <f>ROUND(IF($B323="Annuity",SUMIFS('Annuity Prices'!L:L,'Annuity Prices'!$B:$B,$D323,'Annuity Prices'!$E:$E,$G323),IF($B323="RAB Short",SUMIFS('RAB Prices Short'!L:L,'RAB Prices Short'!$B:$B,'All Prices combined'!$D323,'RAB Prices Short'!$E:$E,'All Prices combined'!$G323),IF($B323="RAB Long",SUMIFS('RAB Prices Long'!L:L,'RAB Prices Long'!$B:$B,'All Prices combined'!$D323,'RAB Prices Long'!$E:$E,'All Prices combined'!$G323)))),2)</f>
        <v>0</v>
      </c>
      <c r="J323" s="2">
        <f>ROUND(IF($B323="Annuity",SUMIFS('Annuity Prices'!M:M,'Annuity Prices'!$B:$B,$D323,'Annuity Prices'!$E:$E,$G323),IF($B323="RAB Short",SUMIFS('RAB Prices Short'!M:M,'RAB Prices Short'!$B:$B,'All Prices combined'!$D323,'RAB Prices Short'!$E:$E,'All Prices combined'!$G323),IF($B323="RAB Long",SUMIFS('RAB Prices Long'!M:M,'RAB Prices Long'!$B:$B,'All Prices combined'!$D323,'RAB Prices Long'!$E:$E,'All Prices combined'!$G323)))),2)</f>
        <v>0</v>
      </c>
      <c r="K323" s="2">
        <f>ROUND(IF($B323="Annuity",SUMIFS('Annuity Prices'!N:N,'Annuity Prices'!$B:$B,$D323,'Annuity Prices'!$E:$E,$G323),IF($B323="RAB Short",SUMIFS('RAB Prices Short'!N:N,'RAB Prices Short'!$B:$B,'All Prices combined'!$D323,'RAB Prices Short'!$E:$E,'All Prices combined'!$G323),IF($B323="RAB Long",SUMIFS('RAB Prices Long'!N:N,'RAB Prices Long'!$B:$B,'All Prices combined'!$D323,'RAB Prices Long'!$E:$E,'All Prices combined'!$G323)))),2)</f>
        <v>59.14</v>
      </c>
      <c r="L323" s="2">
        <f>ROUND(IF($B323="Annuity",SUMIFS('Annuity Prices'!O:O,'Annuity Prices'!$B:$B,$D323,'Annuity Prices'!$E:$E,$G323),IF($B323="RAB Short",SUMIFS('RAB Prices Short'!O:O,'RAB Prices Short'!$B:$B,'All Prices combined'!$D323,'RAB Prices Short'!$E:$E,'All Prices combined'!$G323),IF($B323="RAB Long",SUMIFS('RAB Prices Long'!O:O,'RAB Prices Long'!$B:$B,'All Prices combined'!$D323,'RAB Prices Long'!$E:$E,'All Prices combined'!$G323)))),2)</f>
        <v>60.84</v>
      </c>
      <c r="M323" s="2">
        <f>ROUND(IF($B323="Annuity",SUMIFS('Annuity Prices'!P:P,'Annuity Prices'!$B:$B,$D323,'Annuity Prices'!$E:$E,$G323),IF($B323="RAB Short",SUMIFS('RAB Prices Short'!P:P,'RAB Prices Short'!$B:$B,'All Prices combined'!$D323,'RAB Prices Short'!$E:$E,'All Prices combined'!$G323),IF($B323="RAB Long",SUMIFS('RAB Prices Long'!P:P,'RAB Prices Long'!$B:$B,'All Prices combined'!$D323,'RAB Prices Long'!$E:$E,'All Prices combined'!$G323)))),2)</f>
        <v>63.92</v>
      </c>
      <c r="N323" s="2">
        <f>ROUND(IF($B323="Annuity",SUMIFS('Annuity Prices'!Q:Q,'Annuity Prices'!$B:$B,$D323,'Annuity Prices'!$E:$E,$G323),IF($B323="RAB Short",SUMIFS('RAB Prices Short'!Q:Q,'RAB Prices Short'!$B:$B,'All Prices combined'!$D323,'RAB Prices Short'!$E:$E,'All Prices combined'!$G323),IF($B323="RAB Long",SUMIFS('RAB Prices Long'!Q:Q,'RAB Prices Long'!$B:$B,'All Prices combined'!$D323,'RAB Prices Long'!$E:$E,'All Prices combined'!$G323)))),2)</f>
        <v>65.52</v>
      </c>
      <c r="O323" s="2">
        <f>ROUND(IF($B323="Annuity",SUMIFS('Annuity Prices'!R:R,'Annuity Prices'!$B:$B,$D323,'Annuity Prices'!$E:$E,$G323),IF($B323="RAB Short",SUMIFS('RAB Prices Short'!R:R,'RAB Prices Short'!$B:$B,'All Prices combined'!$D323,'RAB Prices Short'!$E:$E,'All Prices combined'!$G323),IF($B323="RAB Long",SUMIFS('RAB Prices Long'!R:R,'RAB Prices Long'!$B:$B,'All Prices combined'!$D323,'RAB Prices Long'!$E:$E,'All Prices combined'!$G323)))),2)</f>
        <v>67.150000000000006</v>
      </c>
      <c r="P323" s="2">
        <f>ROUND(IF($B323="Annuity",SUMIFS('Annuity Prices'!S:S,'Annuity Prices'!$B:$B,$D323,'Annuity Prices'!$E:$E,$G323),IF($B323="RAB Short",SUMIFS('RAB Prices Short'!S:S,'RAB Prices Short'!$B:$B,'All Prices combined'!$D323,'RAB Prices Short'!$E:$E,'All Prices combined'!$G323),IF($B323="RAB Long",SUMIFS('RAB Prices Long'!S:S,'RAB Prices Long'!$B:$B,'All Prices combined'!$D323,'RAB Prices Long'!$E:$E,'All Prices combined'!$G323)))),2)</f>
        <v>68.83</v>
      </c>
      <c r="Q323" s="2">
        <f>ROUND(IF($B323="Annuity",SUMIFS('Annuity Prices'!T:T,'Annuity Prices'!$B:$B,$D323,'Annuity Prices'!$E:$E,$G323),IF($B323="RAB Short",SUMIFS('RAB Prices Short'!T:T,'RAB Prices Short'!$B:$B,'All Prices combined'!$D323,'RAB Prices Short'!$E:$E,'All Prices combined'!$G323),IF($B323="RAB Long",SUMIFS('RAB Prices Long'!T:T,'RAB Prices Long'!$B:$B,'All Prices combined'!$D323,'RAB Prices Long'!$E:$E,'All Prices combined'!$G323)))),2)</f>
        <v>74.58</v>
      </c>
      <c r="R323" s="2">
        <f>ROUND(IF($B323="Annuity",SUMIFS('Annuity Prices'!U:U,'Annuity Prices'!$B:$B,$D323,'Annuity Prices'!$E:$E,$G323),IF($B323="RAB Short",SUMIFS('RAB Prices Short'!U:U,'RAB Prices Short'!$B:$B,'All Prices combined'!$D323,'RAB Prices Short'!$E:$E,'All Prices combined'!$G323),IF($B323="RAB Long",SUMIFS('RAB Prices Long'!U:U,'RAB Prices Long'!$B:$B,'All Prices combined'!$D323,'RAB Prices Long'!$E:$E,'All Prices combined'!$G323)))),2)</f>
        <v>76.44</v>
      </c>
      <c r="S323" s="2">
        <f>ROUND(IF($B323="Annuity",SUMIFS('Annuity Prices'!V:V,'Annuity Prices'!$B:$B,$D323,'Annuity Prices'!$E:$E,$G323),IF($B323="RAB Short",SUMIFS('RAB Prices Short'!V:V,'RAB Prices Short'!$B:$B,'All Prices combined'!$D323,'RAB Prices Short'!$E:$E,'All Prices combined'!$G323),IF($B323="RAB Long",SUMIFS('RAB Prices Long'!V:V,'RAB Prices Long'!$B:$B,'All Prices combined'!$D323,'RAB Prices Long'!$E:$E,'All Prices combined'!$G323)))),2)</f>
        <v>78.36</v>
      </c>
      <c r="T323" s="2">
        <f>ROUND(IF($B323="Annuity",SUMIFS('Annuity Prices'!W:W,'Annuity Prices'!$B:$B,$D323,'Annuity Prices'!$E:$E,$G323),IF($B323="RAB Short",SUMIFS('RAB Prices Short'!W:W,'RAB Prices Short'!$B:$B,'All Prices combined'!$D323,'RAB Prices Short'!$E:$E,'All Prices combined'!$G323),IF($B323="RAB Long",SUMIFS('RAB Prices Long'!W:W,'RAB Prices Long'!$B:$B,'All Prices combined'!$D323,'RAB Prices Long'!$E:$E,'All Prices combined'!$G323)))),2)</f>
        <v>80.319999999999993</v>
      </c>
      <c r="U323" s="2">
        <f>ROUND(IF($B323="Annuity",SUMIFS('Annuity Prices'!X:X,'Annuity Prices'!$B:$B,$D323,'Annuity Prices'!$E:$E,$G323),IF($B323="RAB Short",SUMIFS('RAB Prices Short'!X:X,'RAB Prices Short'!$B:$B,'All Prices combined'!$D323,'RAB Prices Short'!$E:$E,'All Prices combined'!$G323),IF($B323="RAB Long",SUMIFS('RAB Prices Long'!X:X,'RAB Prices Long'!$B:$B,'All Prices combined'!$D323,'RAB Prices Long'!$E:$E,'All Prices combined'!$G323)))),2)</f>
        <v>86.98</v>
      </c>
      <c r="V323" s="2">
        <f>ROUND(IF($B323="Annuity",SUMIFS('Annuity Prices'!Y:Y,'Annuity Prices'!$B:$B,$D323,'Annuity Prices'!$E:$E,$G323),IF($B323="RAB Short",SUMIFS('RAB Prices Short'!Y:Y,'RAB Prices Short'!$B:$B,'All Prices combined'!$D323,'RAB Prices Short'!$E:$E,'All Prices combined'!$G323),IF($B323="RAB Long",SUMIFS('RAB Prices Long'!Y:Y,'RAB Prices Long'!$B:$B,'All Prices combined'!$D323,'RAB Prices Long'!$E:$E,'All Prices combined'!$G323)))),2)</f>
        <v>89.15</v>
      </c>
      <c r="W323" s="2">
        <f>ROUND(IF($B323="Annuity",SUMIFS('Annuity Prices'!Z:Z,'Annuity Prices'!$B:$B,$D323,'Annuity Prices'!$E:$E,$G323),IF($B323="RAB Short",SUMIFS('RAB Prices Short'!Z:Z,'RAB Prices Short'!$B:$B,'All Prices combined'!$D323,'RAB Prices Short'!$E:$E,'All Prices combined'!$G323),IF($B323="RAB Long",SUMIFS('RAB Prices Long'!Z:Z,'RAB Prices Long'!$B:$B,'All Prices combined'!$D323,'RAB Prices Long'!$E:$E,'All Prices combined'!$G323)))),2)</f>
        <v>91.38</v>
      </c>
      <c r="X323" s="2">
        <f>ROUND(IF($B323="Annuity",SUMIFS('Annuity Prices'!AA:AA,'Annuity Prices'!$B:$B,$D323,'Annuity Prices'!$E:$E,$G323),IF($B323="RAB Short",SUMIFS('RAB Prices Short'!AA:AA,'RAB Prices Short'!$B:$B,'All Prices combined'!$D323,'RAB Prices Short'!$E:$E,'All Prices combined'!$G323),IF($B323="RAB Long",SUMIFS('RAB Prices Long'!AA:AA,'RAB Prices Long'!$B:$B,'All Prices combined'!$D323,'RAB Prices Long'!$E:$E,'All Prices combined'!$G323)))),2)</f>
        <v>93.66</v>
      </c>
      <c r="Y323" s="2">
        <f>ROUND(IF($B323="Annuity",SUMIFS('Annuity Prices'!AB:AB,'Annuity Prices'!$B:$B,$D323,'Annuity Prices'!$E:$E,$G323),IF($B323="RAB Short",SUMIFS('RAB Prices Short'!AB:AB,'RAB Prices Short'!$B:$B,'All Prices combined'!$D323,'RAB Prices Short'!$E:$E,'All Prices combined'!$G323),IF($B323="RAB Long",SUMIFS('RAB Prices Long'!AB:AB,'RAB Prices Long'!$B:$B,'All Prices combined'!$D323,'RAB Prices Long'!$E:$E,'All Prices combined'!$G323)))),2)</f>
        <v>101.39</v>
      </c>
      <c r="Z323" s="2">
        <f>ROUND(IF($B323="Annuity",SUMIFS('Annuity Prices'!AC:AC,'Annuity Prices'!$B:$B,$D323,'Annuity Prices'!$E:$E,$G323),IF($B323="RAB Short",SUMIFS('RAB Prices Short'!AC:AC,'RAB Prices Short'!$B:$B,'All Prices combined'!$D323,'RAB Prices Short'!$E:$E,'All Prices combined'!$G323),IF($B323="RAB Long",SUMIFS('RAB Prices Long'!AC:AC,'RAB Prices Long'!$B:$B,'All Prices combined'!$D323,'RAB Prices Long'!$E:$E,'All Prices combined'!$G323)))),2)</f>
        <v>103.92</v>
      </c>
      <c r="AA323" s="2">
        <f>ROUND(IF($B323="Annuity",SUMIFS('Annuity Prices'!AD:AD,'Annuity Prices'!$B:$B,$D323,'Annuity Prices'!$E:$E,$G323),IF($B323="RAB Short",SUMIFS('RAB Prices Short'!AD:AD,'RAB Prices Short'!$B:$B,'All Prices combined'!$D323,'RAB Prices Short'!$E:$E,'All Prices combined'!$G323),IF($B323="RAB Long",SUMIFS('RAB Prices Long'!AD:AD,'RAB Prices Long'!$B:$B,'All Prices combined'!$D323,'RAB Prices Long'!$E:$E,'All Prices combined'!$G323)))),2)</f>
        <v>106.52</v>
      </c>
      <c r="AB323" s="2">
        <f>ROUND(IF($B323="Annuity",SUMIFS('Annuity Prices'!AE:AE,'Annuity Prices'!$B:$B,$D323,'Annuity Prices'!$E:$E,$G323),IF($B323="RAB Short",SUMIFS('RAB Prices Short'!AE:AE,'RAB Prices Short'!$B:$B,'All Prices combined'!$D323,'RAB Prices Short'!$E:$E,'All Prices combined'!$G323),IF($B323="RAB Long",SUMIFS('RAB Prices Long'!AE:AE,'RAB Prices Long'!$B:$B,'All Prices combined'!$D323,'RAB Prices Long'!$E:$E,'All Prices combined'!$G323)))),2)</f>
        <v>109.18</v>
      </c>
      <c r="AC323" s="2">
        <f>ROUND(IF($B323="Annuity",SUMIFS('Annuity Prices'!AF:AF,'Annuity Prices'!$B:$B,$D323,'Annuity Prices'!$E:$E,$G323),IF($B323="RAB Short",SUMIFS('RAB Prices Short'!AF:AF,'RAB Prices Short'!$B:$B,'All Prices combined'!$D323,'RAB Prices Short'!$E:$E,'All Prices combined'!$G323),IF($B323="RAB Long",SUMIFS('RAB Prices Long'!AF:AF,'RAB Prices Long'!$B:$B,'All Prices combined'!$D323,'RAB Prices Long'!$E:$E,'All Prices combined'!$G323)))),2)</f>
        <v>118.13</v>
      </c>
      <c r="AD323" s="2">
        <f>ROUND(IF($B323="Annuity",SUMIFS('Annuity Prices'!AG:AG,'Annuity Prices'!$B:$B,$D323,'Annuity Prices'!$E:$E,$G323),IF($B323="RAB Short",SUMIFS('RAB Prices Short'!AG:AG,'RAB Prices Short'!$B:$B,'All Prices combined'!$D323,'RAB Prices Short'!$E:$E,'All Prices combined'!$G323),IF($B323="RAB Long",SUMIFS('RAB Prices Long'!AG:AG,'RAB Prices Long'!$B:$B,'All Prices combined'!$D323,'RAB Prices Long'!$E:$E,'All Prices combined'!$G323)))),2)</f>
        <v>121.08</v>
      </c>
      <c r="AE323" s="2">
        <f>ROUND(IF($B323="Annuity",SUMIFS('Annuity Prices'!AH:AH,'Annuity Prices'!$B:$B,$D323,'Annuity Prices'!$E:$E,$G323),IF($B323="RAB Short",SUMIFS('RAB Prices Short'!AH:AH,'RAB Prices Short'!$B:$B,'All Prices combined'!$D323,'RAB Prices Short'!$E:$E,'All Prices combined'!$G323),IF($B323="RAB Long",SUMIFS('RAB Prices Long'!AH:AH,'RAB Prices Long'!$B:$B,'All Prices combined'!$D323,'RAB Prices Long'!$E:$E,'All Prices combined'!$G323)))),2)</f>
        <v>124.11</v>
      </c>
      <c r="AF323" s="2">
        <f>ROUND(IF($B323="Annuity",SUMIFS('Annuity Prices'!AI:AI,'Annuity Prices'!$B:$B,$D323,'Annuity Prices'!$E:$E,$G323),IF($B323="RAB Short",SUMIFS('RAB Prices Short'!AI:AI,'RAB Prices Short'!$B:$B,'All Prices combined'!$D323,'RAB Prices Short'!$E:$E,'All Prices combined'!$G323),IF($B323="RAB Long",SUMIFS('RAB Prices Long'!AI:AI,'RAB Prices Long'!$B:$B,'All Prices combined'!$D323,'RAB Prices Long'!$E:$E,'All Prices combined'!$G323)))),2)</f>
        <v>127.21</v>
      </c>
      <c r="AG323" s="2">
        <f>ROUND(IF($B323="Annuity",SUMIFS('Annuity Prices'!AJ:AJ,'Annuity Prices'!$B:$B,$D323,'Annuity Prices'!$E:$E,$G323),IF($B323="RAB Short",SUMIFS('RAB Prices Short'!AJ:AJ,'RAB Prices Short'!$B:$B,'All Prices combined'!$D323,'RAB Prices Short'!$E:$E,'All Prices combined'!$G323),IF($B323="RAB Long",SUMIFS('RAB Prices Long'!AJ:AJ,'RAB Prices Long'!$B:$B,'All Prices combined'!$D323,'RAB Prices Long'!$E:$E,'All Prices combined'!$G323)))),2)</f>
        <v>137.58000000000001</v>
      </c>
      <c r="AH323" s="2">
        <f>ROUND(IF($B323="Annuity",SUMIFS('Annuity Prices'!AK:AK,'Annuity Prices'!$B:$B,$D323,'Annuity Prices'!$E:$E,$G323),IF($B323="RAB Short",SUMIFS('RAB Prices Short'!AK:AK,'RAB Prices Short'!$B:$B,'All Prices combined'!$D323,'RAB Prices Short'!$E:$E,'All Prices combined'!$G323),IF($B323="RAB Long",SUMIFS('RAB Prices Long'!AK:AK,'RAB Prices Long'!$B:$B,'All Prices combined'!$D323,'RAB Prices Long'!$E:$E,'All Prices combined'!$G323)))),2)</f>
        <v>141.03</v>
      </c>
      <c r="AI323" s="2">
        <f>ROUND(IF($B323="Annuity",SUMIFS('Annuity Prices'!AL:AL,'Annuity Prices'!$B:$B,$D323,'Annuity Prices'!$E:$E,$G323),IF($B323="RAB Short",SUMIFS('RAB Prices Short'!AL:AL,'RAB Prices Short'!$B:$B,'All Prices combined'!$D323,'RAB Prices Short'!$E:$E,'All Prices combined'!$G323),IF($B323="RAB Long",SUMIFS('RAB Prices Long'!AL:AL,'RAB Prices Long'!$B:$B,'All Prices combined'!$D323,'RAB Prices Long'!$E:$E,'All Prices combined'!$G323)))),2)</f>
        <v>144.54</v>
      </c>
      <c r="AJ323" s="2">
        <f>ROUND(IF($B323="Annuity",SUMIFS('Annuity Prices'!AM:AM,'Annuity Prices'!$B:$B,$D323,'Annuity Prices'!$E:$E,$G323),IF($B323="RAB Short",SUMIFS('RAB Prices Short'!AM:AM,'RAB Prices Short'!$B:$B,'All Prices combined'!$D323,'RAB Prices Short'!$E:$E,'All Prices combined'!$G323),IF($B323="RAB Long",SUMIFS('RAB Prices Long'!AM:AM,'RAB Prices Long'!$B:$B,'All Prices combined'!$D323,'RAB Prices Long'!$E:$E,'All Prices combined'!$G323)))),2)</f>
        <v>148.16999999999999</v>
      </c>
      <c r="AK323" s="2">
        <f>ROUND(IF($B323="Annuity",SUMIFS('Annuity Prices'!AN:AN,'Annuity Prices'!$B:$B,$D323,'Annuity Prices'!$E:$E,$G323),IF($B323="RAB Short",SUMIFS('RAB Prices Short'!AN:AN,'RAB Prices Short'!$B:$B,'All Prices combined'!$D323,'RAB Prices Short'!$E:$E,'All Prices combined'!$G323),IF($B323="RAB Long",SUMIFS('RAB Prices Long'!AN:AN,'RAB Prices Long'!$B:$B,'All Prices combined'!$D323,'RAB Prices Long'!$E:$E,'All Prices combined'!$G323)))),2)</f>
        <v>160.16999999999999</v>
      </c>
      <c r="AL323" s="2">
        <f>ROUND(IF($B323="Annuity",SUMIFS('Annuity Prices'!AO:AO,'Annuity Prices'!$B:$B,$D323,'Annuity Prices'!$E:$E,$G323),IF($B323="RAB Short",SUMIFS('RAB Prices Short'!AO:AO,'RAB Prices Short'!$B:$B,'All Prices combined'!$D323,'RAB Prices Short'!$E:$E,'All Prices combined'!$G323),IF($B323="RAB Long",SUMIFS('RAB Prices Long'!AO:AO,'RAB Prices Long'!$B:$B,'All Prices combined'!$D323,'RAB Prices Long'!$E:$E,'All Prices combined'!$G323)))),2)</f>
        <v>164.18</v>
      </c>
      <c r="AM323" s="2">
        <f>ROUND(IF($B323="Annuity",SUMIFS('Annuity Prices'!AP:AP,'Annuity Prices'!$B:$B,$D323,'Annuity Prices'!$E:$E,$G323),IF($B323="RAB Short",SUMIFS('RAB Prices Short'!AP:AP,'RAB Prices Short'!$B:$B,'All Prices combined'!$D323,'RAB Prices Short'!$E:$E,'All Prices combined'!$G323),IF($B323="RAB Long",SUMIFS('RAB Prices Long'!AP:AP,'RAB Prices Long'!$B:$B,'All Prices combined'!$D323,'RAB Prices Long'!$E:$E,'All Prices combined'!$G323)))),2)</f>
        <v>168.29</v>
      </c>
      <c r="AN323" s="2">
        <f>ROUND(IF($B323="Annuity",SUMIFS('Annuity Prices'!AQ:AQ,'Annuity Prices'!$B:$B,$D323,'Annuity Prices'!$E:$E,$G323),IF($B323="RAB Short",SUMIFS('RAB Prices Short'!AQ:AQ,'RAB Prices Short'!$B:$B,'All Prices combined'!$D323,'RAB Prices Short'!$E:$E,'All Prices combined'!$G323),IF($B323="RAB Long",SUMIFS('RAB Prices Long'!AQ:AQ,'RAB Prices Long'!$B:$B,'All Prices combined'!$D323,'RAB Prices Long'!$E:$E,'All Prices combined'!$G323)))),2)</f>
        <v>172.49</v>
      </c>
      <c r="AO323" s="2">
        <f>ROUND(IF($B323="Annuity",SUMIFS('Annuity Prices'!AR:AR,'Annuity Prices'!$B:$B,$D323,'Annuity Prices'!$E:$E,$G323),IF($B323="RAB Short",SUMIFS('RAB Prices Short'!AR:AR,'RAB Prices Short'!$B:$B,'All Prices combined'!$D323,'RAB Prices Short'!$E:$E,'All Prices combined'!$G323),IF($B323="RAB Long",SUMIFS('RAB Prices Long'!AR:AR,'RAB Prices Long'!$B:$B,'All Prices combined'!$D323,'RAB Prices Long'!$E:$E,'All Prices combined'!$G323)))),2)</f>
        <v>0</v>
      </c>
      <c r="AP323" s="2">
        <f>ROUND(IF($B323="Annuity",SUMIFS('Annuity Prices'!AS:AS,'Annuity Prices'!$B:$B,$D323,'Annuity Prices'!$E:$E,$G323),IF($B323="RAB Short",SUMIFS('RAB Prices Short'!AS:AS,'RAB Prices Short'!$B:$B,'All Prices combined'!$D323,'RAB Prices Short'!$E:$E,'All Prices combined'!$G323),IF($B323="RAB Long",SUMIFS('RAB Prices Long'!AS:AS,'RAB Prices Long'!$B:$B,'All Prices combined'!$D323,'RAB Prices Long'!$E:$E,'All Prices combined'!$G323)))),2)</f>
        <v>0</v>
      </c>
      <c r="AQ323" s="2">
        <f>ROUND(IF($B323="Annuity",SUMIFS('Annuity Prices'!AT:AT,'Annuity Prices'!$B:$B,$D323,'Annuity Prices'!$E:$E,$G323),IF($B323="RAB Short",SUMIFS('RAB Prices Short'!AT:AT,'RAB Prices Short'!$B:$B,'All Prices combined'!$D323,'RAB Prices Short'!$E:$E,'All Prices combined'!$G323),IF($B323="RAB Long",SUMIFS('RAB Prices Long'!AT:AT,'RAB Prices Long'!$B:$B,'All Prices combined'!$D323,'RAB Prices Long'!$E:$E,'All Prices combined'!$G323)))),2)</f>
        <v>55.85</v>
      </c>
      <c r="AR323" s="2">
        <f>ROUND(IF($B323="Annuity",SUMIFS('Annuity Prices'!AU:AU,'Annuity Prices'!$B:$B,$D323,'Annuity Prices'!$E:$E,$G323),IF($B323="RAB Short",SUMIFS('RAB Prices Short'!AU:AU,'RAB Prices Short'!$B:$B,'All Prices combined'!$D323,'RAB Prices Short'!$E:$E,'All Prices combined'!$G323),IF($B323="RAB Long",SUMIFS('RAB Prices Long'!AU:AU,'RAB Prices Long'!$B:$B,'All Prices combined'!$D323,'RAB Prices Long'!$E:$E,'All Prices combined'!$G323)))),2)</f>
        <v>57.45</v>
      </c>
      <c r="AS323" s="2">
        <f>ROUND(IF($B323="Annuity",SUMIFS('Annuity Prices'!AV:AV,'Annuity Prices'!$B:$B,$D323,'Annuity Prices'!$E:$E,$G323),IF($B323="RAB Short",SUMIFS('RAB Prices Short'!AV:AV,'RAB Prices Short'!$B:$B,'All Prices combined'!$D323,'RAB Prices Short'!$E:$E,'All Prices combined'!$G323),IF($B323="RAB Long",SUMIFS('RAB Prices Long'!AV:AV,'RAB Prices Long'!$B:$B,'All Prices combined'!$D323,'RAB Prices Long'!$E:$E,'All Prices combined'!$G323)))),2)</f>
        <v>59.1</v>
      </c>
      <c r="AT323" s="2">
        <f>ROUND(IF($B323="Annuity",SUMIFS('Annuity Prices'!AW:AW,'Annuity Prices'!$B:$B,$D323,'Annuity Prices'!$E:$E,$G323),IF($B323="RAB Short",SUMIFS('RAB Prices Short'!AW:AW,'RAB Prices Short'!$B:$B,'All Prices combined'!$D323,'RAB Prices Short'!$E:$E,'All Prices combined'!$G323),IF($B323="RAB Long",SUMIFS('RAB Prices Long'!AW:AW,'RAB Prices Long'!$B:$B,'All Prices combined'!$D323,'RAB Prices Long'!$E:$E,'All Prices combined'!$G323)))),2)</f>
        <v>60.8</v>
      </c>
      <c r="AU323" s="2">
        <f>ROUND(IF($B323="Annuity",SUMIFS('Annuity Prices'!AX:AX,'Annuity Prices'!$B:$B,$D323,'Annuity Prices'!$E:$E,$G323),IF($B323="RAB Short",SUMIFS('RAB Prices Short'!AX:AX,'RAB Prices Short'!$B:$B,'All Prices combined'!$D323,'RAB Prices Short'!$E:$E,'All Prices combined'!$G323),IF($B323="RAB Long",SUMIFS('RAB Prices Long'!AX:AX,'RAB Prices Long'!$B:$B,'All Prices combined'!$D323,'RAB Prices Long'!$E:$E,'All Prices combined'!$G323)))),2)</f>
        <v>62.54</v>
      </c>
      <c r="AV323" s="2">
        <f>ROUND(IF($B323="Annuity",SUMIFS('Annuity Prices'!AY:AY,'Annuity Prices'!$B:$B,$D323,'Annuity Prices'!$E:$E,$G323),IF($B323="RAB Short",SUMIFS('RAB Prices Short'!AY:AY,'RAB Prices Short'!$B:$B,'All Prices combined'!$D323,'RAB Prices Short'!$E:$E,'All Prices combined'!$G323),IF($B323="RAB Long",SUMIFS('RAB Prices Long'!AY:AY,'RAB Prices Long'!$B:$B,'All Prices combined'!$D323,'RAB Prices Long'!$E:$E,'All Prices combined'!$G323)))),2)</f>
        <v>64.33</v>
      </c>
      <c r="AW323" s="2">
        <f>ROUND(IF($B323="Annuity",SUMIFS('Annuity Prices'!AZ:AZ,'Annuity Prices'!$B:$B,$D323,'Annuity Prices'!$E:$E,$G323),IF($B323="RAB Short",SUMIFS('RAB Prices Short'!AZ:AZ,'RAB Prices Short'!$B:$B,'All Prices combined'!$D323,'RAB Prices Short'!$E:$E,'All Prices combined'!$G323),IF($B323="RAB Long",SUMIFS('RAB Prices Long'!AZ:AZ,'RAB Prices Long'!$B:$B,'All Prices combined'!$D323,'RAB Prices Long'!$E:$E,'All Prices combined'!$G323)))),2)</f>
        <v>66.66</v>
      </c>
      <c r="AX323" s="2">
        <f>ROUND(IF($B323="Annuity",SUMIFS('Annuity Prices'!BA:BA,'Annuity Prices'!$B:$B,$D323,'Annuity Prices'!$E:$E,$G323),IF($B323="RAB Short",SUMIFS('RAB Prices Short'!BA:BA,'RAB Prices Short'!$B:$B,'All Prices combined'!$D323,'RAB Prices Short'!$E:$E,'All Prices combined'!$G323),IF($B323="RAB Long",SUMIFS('RAB Prices Long'!BA:BA,'RAB Prices Long'!$B:$B,'All Prices combined'!$D323,'RAB Prices Long'!$E:$E,'All Prices combined'!$G323)))),2)</f>
        <v>68.569999999999993</v>
      </c>
      <c r="AY323" s="2">
        <f>ROUND(IF($B323="Annuity",SUMIFS('Annuity Prices'!BB:BB,'Annuity Prices'!$B:$B,$D323,'Annuity Prices'!$E:$E,$G323),IF($B323="RAB Short",SUMIFS('RAB Prices Short'!BB:BB,'RAB Prices Short'!$B:$B,'All Prices combined'!$D323,'RAB Prices Short'!$E:$E,'All Prices combined'!$G323),IF($B323="RAB Long",SUMIFS('RAB Prices Long'!BB:BB,'RAB Prices Long'!$B:$B,'All Prices combined'!$D323,'RAB Prices Long'!$E:$E,'All Prices combined'!$G323)))),2)</f>
        <v>74.31</v>
      </c>
      <c r="AZ323" s="2">
        <f>ROUND(IF($B323="Annuity",SUMIFS('Annuity Prices'!BC:BC,'Annuity Prices'!$B:$B,$D323,'Annuity Prices'!$E:$E,$G323),IF($B323="RAB Short",SUMIFS('RAB Prices Short'!BC:BC,'RAB Prices Short'!$B:$B,'All Prices combined'!$D323,'RAB Prices Short'!$E:$E,'All Prices combined'!$G323),IF($B323="RAB Long",SUMIFS('RAB Prices Long'!BC:BC,'RAB Prices Long'!$B:$B,'All Prices combined'!$D323,'RAB Prices Long'!$E:$E,'All Prices combined'!$G323)))),2)</f>
        <v>78.36</v>
      </c>
      <c r="BA323" s="2">
        <f>ROUND(IF($B323="Annuity",SUMIFS('Annuity Prices'!BD:BD,'Annuity Prices'!$B:$B,$D323,'Annuity Prices'!$E:$E,$G323),IF($B323="RAB Short",SUMIFS('RAB Prices Short'!BD:BD,'RAB Prices Short'!$B:$B,'All Prices combined'!$D323,'RAB Prices Short'!$E:$E,'All Prices combined'!$G323),IF($B323="RAB Long",SUMIFS('RAB Prices Long'!BD:BD,'RAB Prices Long'!$B:$B,'All Prices combined'!$D323,'RAB Prices Long'!$E:$E,'All Prices combined'!$G323)))),2)</f>
        <v>80.319999999999993</v>
      </c>
      <c r="BB323" s="2">
        <f>ROUND(IF($B323="Annuity",SUMIFS('Annuity Prices'!BE:BE,'Annuity Prices'!$B:$B,$D323,'Annuity Prices'!$E:$E,$G323),IF($B323="RAB Short",SUMIFS('RAB Prices Short'!BE:BE,'RAB Prices Short'!$B:$B,'All Prices combined'!$D323,'RAB Prices Short'!$E:$E,'All Prices combined'!$G323),IF($B323="RAB Long",SUMIFS('RAB Prices Long'!BE:BE,'RAB Prices Long'!$B:$B,'All Prices combined'!$D323,'RAB Prices Long'!$E:$E,'All Prices combined'!$G323)))),2)</f>
        <v>82.63</v>
      </c>
      <c r="BC323" s="2">
        <f>ROUND(IF($B323="Annuity",SUMIFS('Annuity Prices'!BF:BF,'Annuity Prices'!$B:$B,$D323,'Annuity Prices'!$E:$E,$G323),IF($B323="RAB Short",SUMIFS('RAB Prices Short'!BF:BF,'RAB Prices Short'!$B:$B,'All Prices combined'!$D323,'RAB Prices Short'!$E:$E,'All Prices combined'!$G323),IF($B323="RAB Long",SUMIFS('RAB Prices Long'!BF:BF,'RAB Prices Long'!$B:$B,'All Prices combined'!$D323,'RAB Prices Long'!$E:$E,'All Prices combined'!$G323)))),2)</f>
        <v>89.11</v>
      </c>
      <c r="BD323" s="2">
        <f>ROUND(IF($B323="Annuity",SUMIFS('Annuity Prices'!BG:BG,'Annuity Prices'!$B:$B,$D323,'Annuity Prices'!$E:$E,$G323),IF($B323="RAB Short",SUMIFS('RAB Prices Short'!BG:BG,'RAB Prices Short'!$B:$B,'All Prices combined'!$D323,'RAB Prices Short'!$E:$E,'All Prices combined'!$G323),IF($B323="RAB Long",SUMIFS('RAB Prices Long'!BG:BG,'RAB Prices Long'!$B:$B,'All Prices combined'!$D323,'RAB Prices Long'!$E:$E,'All Prices combined'!$G323)))),2)</f>
        <v>91.38</v>
      </c>
      <c r="BE323" s="2">
        <f>ROUND(IF($B323="Annuity",SUMIFS('Annuity Prices'!BH:BH,'Annuity Prices'!$B:$B,$D323,'Annuity Prices'!$E:$E,$G323),IF($B323="RAB Short",SUMIFS('RAB Prices Short'!BH:BH,'RAB Prices Short'!$B:$B,'All Prices combined'!$D323,'RAB Prices Short'!$E:$E,'All Prices combined'!$G323),IF($B323="RAB Long",SUMIFS('RAB Prices Long'!BH:BH,'RAB Prices Long'!$B:$B,'All Prices combined'!$D323,'RAB Prices Long'!$E:$E,'All Prices combined'!$G323)))),2)</f>
        <v>93.66</v>
      </c>
      <c r="BF323" s="2">
        <f>ROUND(IF($B323="Annuity",SUMIFS('Annuity Prices'!BI:BI,'Annuity Prices'!$B:$B,$D323,'Annuity Prices'!$E:$E,$G323),IF($B323="RAB Short",SUMIFS('RAB Prices Short'!BI:BI,'RAB Prices Short'!$B:$B,'All Prices combined'!$D323,'RAB Prices Short'!$E:$E,'All Prices combined'!$G323),IF($B323="RAB Long",SUMIFS('RAB Prices Long'!BI:BI,'RAB Prices Long'!$B:$B,'All Prices combined'!$D323,'RAB Prices Long'!$E:$E,'All Prices combined'!$G323)))),2)</f>
        <v>96.35</v>
      </c>
      <c r="BG323" s="2">
        <f>ROUND(IF($B323="Annuity",SUMIFS('Annuity Prices'!BJ:BJ,'Annuity Prices'!$B:$B,$D323,'Annuity Prices'!$E:$E,$G323),IF($B323="RAB Short",SUMIFS('RAB Prices Short'!BJ:BJ,'RAB Prices Short'!$B:$B,'All Prices combined'!$D323,'RAB Prices Short'!$E:$E,'All Prices combined'!$G323),IF($B323="RAB Long",SUMIFS('RAB Prices Long'!BJ:BJ,'RAB Prices Long'!$B:$B,'All Prices combined'!$D323,'RAB Prices Long'!$E:$E,'All Prices combined'!$G323)))),2)</f>
        <v>103.29</v>
      </c>
      <c r="BH323" s="2">
        <f>ROUND(IF($B323="Annuity",SUMIFS('Annuity Prices'!BK:BK,'Annuity Prices'!$B:$B,$D323,'Annuity Prices'!$E:$E,$G323),IF($B323="RAB Short",SUMIFS('RAB Prices Short'!BK:BK,'RAB Prices Short'!$B:$B,'All Prices combined'!$D323,'RAB Prices Short'!$E:$E,'All Prices combined'!$G323),IF($B323="RAB Long",SUMIFS('RAB Prices Long'!BK:BK,'RAB Prices Long'!$B:$B,'All Prices combined'!$D323,'RAB Prices Long'!$E:$E,'All Prices combined'!$G323)))),2)</f>
        <v>106.52</v>
      </c>
      <c r="BI323" s="2">
        <f>ROUND(IF($B323="Annuity",SUMIFS('Annuity Prices'!BL:BL,'Annuity Prices'!$B:$B,$D323,'Annuity Prices'!$E:$E,$G323),IF($B323="RAB Short",SUMIFS('RAB Prices Short'!BL:BL,'RAB Prices Short'!$B:$B,'All Prices combined'!$D323,'RAB Prices Short'!$E:$E,'All Prices combined'!$G323),IF($B323="RAB Long",SUMIFS('RAB Prices Long'!BL:BL,'RAB Prices Long'!$B:$B,'All Prices combined'!$D323,'RAB Prices Long'!$E:$E,'All Prices combined'!$G323)))),2)</f>
        <v>109.18</v>
      </c>
      <c r="BJ323" s="2">
        <f>ROUND(IF($B323="Annuity",SUMIFS('Annuity Prices'!BM:BM,'Annuity Prices'!$B:$B,$D323,'Annuity Prices'!$E:$E,$G323),IF($B323="RAB Short",SUMIFS('RAB Prices Short'!BM:BM,'RAB Prices Short'!$B:$B,'All Prices combined'!$D323,'RAB Prices Short'!$E:$E,'All Prices combined'!$G323),IF($B323="RAB Long",SUMIFS('RAB Prices Long'!BM:BM,'RAB Prices Long'!$B:$B,'All Prices combined'!$D323,'RAB Prices Long'!$E:$E,'All Prices combined'!$G323)))),2)</f>
        <v>114.46</v>
      </c>
      <c r="BK323" s="2">
        <f>ROUND(IF($B323="Annuity",SUMIFS('Annuity Prices'!BN:BN,'Annuity Prices'!$B:$B,$D323,'Annuity Prices'!$E:$E,$G323),IF($B323="RAB Short",SUMIFS('RAB Prices Short'!BN:BN,'RAB Prices Short'!$B:$B,'All Prices combined'!$D323,'RAB Prices Short'!$E:$E,'All Prices combined'!$G323),IF($B323="RAB Long",SUMIFS('RAB Prices Long'!BN:BN,'RAB Prices Long'!$B:$B,'All Prices combined'!$D323,'RAB Prices Long'!$E:$E,'All Prices combined'!$G323)))),2)</f>
        <v>121.08</v>
      </c>
      <c r="BL323" s="2">
        <f>ROUND(IF($B323="Annuity",SUMIFS('Annuity Prices'!BO:BO,'Annuity Prices'!$B:$B,$D323,'Annuity Prices'!$E:$E,$G323),IF($B323="RAB Short",SUMIFS('RAB Prices Short'!BO:BO,'RAB Prices Short'!$B:$B,'All Prices combined'!$D323,'RAB Prices Short'!$E:$E,'All Prices combined'!$G323),IF($B323="RAB Long",SUMIFS('RAB Prices Long'!BO:BO,'RAB Prices Long'!$B:$B,'All Prices combined'!$D323,'RAB Prices Long'!$E:$E,'All Prices combined'!$G323)))),2)</f>
        <v>124.11</v>
      </c>
      <c r="BM323" s="2">
        <f>ROUND(IF($B323="Annuity",SUMIFS('Annuity Prices'!BP:BP,'Annuity Prices'!$B:$B,$D323,'Annuity Prices'!$E:$E,$G323),IF($B323="RAB Short",SUMIFS('RAB Prices Short'!BP:BP,'RAB Prices Short'!$B:$B,'All Prices combined'!$D323,'RAB Prices Short'!$E:$E,'All Prices combined'!$G323),IF($B323="RAB Long",SUMIFS('RAB Prices Long'!BP:BP,'RAB Prices Long'!$B:$B,'All Prices combined'!$D323,'RAB Prices Long'!$E:$E,'All Prices combined'!$G323)))),2)</f>
        <v>127.21</v>
      </c>
      <c r="BN323" s="2">
        <f>ROUND(IF($B323="Annuity",SUMIFS('Annuity Prices'!BQ:BQ,'Annuity Prices'!$B:$B,$D323,'Annuity Prices'!$E:$E,$G323),IF($B323="RAB Short",SUMIFS('RAB Prices Short'!BQ:BQ,'RAB Prices Short'!$B:$B,'All Prices combined'!$D323,'RAB Prices Short'!$E:$E,'All Prices combined'!$G323),IF($B323="RAB Long",SUMIFS('RAB Prices Long'!BQ:BQ,'RAB Prices Long'!$B:$B,'All Prices combined'!$D323,'RAB Prices Long'!$E:$E,'All Prices combined'!$G323)))),2)</f>
        <v>137.58000000000001</v>
      </c>
      <c r="BO323" s="2">
        <f>ROUND(IF($B323="Annuity",SUMIFS('Annuity Prices'!BR:BR,'Annuity Prices'!$B:$B,$D323,'Annuity Prices'!$E:$E,$G323),IF($B323="RAB Short",SUMIFS('RAB Prices Short'!BR:BR,'RAB Prices Short'!$B:$B,'All Prices combined'!$D323,'RAB Prices Short'!$E:$E,'All Prices combined'!$G323),IF($B323="RAB Long",SUMIFS('RAB Prices Long'!BR:BR,'RAB Prices Long'!$B:$B,'All Prices combined'!$D323,'RAB Prices Long'!$E:$E,'All Prices combined'!$G323)))),2)</f>
        <v>141.03</v>
      </c>
      <c r="BP323" s="2">
        <f>ROUND(IF($B323="Annuity",SUMIFS('Annuity Prices'!BS:BS,'Annuity Prices'!$B:$B,$D323,'Annuity Prices'!$E:$E,$G323),IF($B323="RAB Short",SUMIFS('RAB Prices Short'!BS:BS,'RAB Prices Short'!$B:$B,'All Prices combined'!$D323,'RAB Prices Short'!$E:$E,'All Prices combined'!$G323),IF($B323="RAB Long",SUMIFS('RAB Prices Long'!BS:BS,'RAB Prices Long'!$B:$B,'All Prices combined'!$D323,'RAB Prices Long'!$E:$E,'All Prices combined'!$G323)))),2)</f>
        <v>144.54</v>
      </c>
      <c r="BQ323" s="2">
        <f>ROUND(IF($B323="Annuity",SUMIFS('Annuity Prices'!BT:BT,'Annuity Prices'!$B:$B,$D323,'Annuity Prices'!$E:$E,$G323),IF($B323="RAB Short",SUMIFS('RAB Prices Short'!BT:BT,'RAB Prices Short'!$B:$B,'All Prices combined'!$D323,'RAB Prices Short'!$E:$E,'All Prices combined'!$G323),IF($B323="RAB Long",SUMIFS('RAB Prices Long'!BT:BT,'RAB Prices Long'!$B:$B,'All Prices combined'!$D323,'RAB Prices Long'!$E:$E,'All Prices combined'!$G323)))),2)</f>
        <v>148.16999999999999</v>
      </c>
      <c r="BR323" s="2">
        <f>ROUND(IF($B323="Annuity",SUMIFS('Annuity Prices'!BU:BU,'Annuity Prices'!$B:$B,$D323,'Annuity Prices'!$E:$E,$G323),IF($B323="RAB Short",SUMIFS('RAB Prices Short'!BU:BU,'RAB Prices Short'!$B:$B,'All Prices combined'!$D323,'RAB Prices Short'!$E:$E,'All Prices combined'!$G323),IF($B323="RAB Long",SUMIFS('RAB Prices Long'!BU:BU,'RAB Prices Long'!$B:$B,'All Prices combined'!$D323,'RAB Prices Long'!$E:$E,'All Prices combined'!$G323)))),2)</f>
        <v>160.16999999999999</v>
      </c>
      <c r="BS323" s="2">
        <f>ROUND(IF($B323="Annuity",SUMIFS('Annuity Prices'!BV:BV,'Annuity Prices'!$B:$B,$D323,'Annuity Prices'!$E:$E,$G323),IF($B323="RAB Short",SUMIFS('RAB Prices Short'!BV:BV,'RAB Prices Short'!$B:$B,'All Prices combined'!$D323,'RAB Prices Short'!$E:$E,'All Prices combined'!$G323),IF($B323="RAB Long",SUMIFS('RAB Prices Long'!BV:BV,'RAB Prices Long'!$B:$B,'All Prices combined'!$D323,'RAB Prices Long'!$E:$E,'All Prices combined'!$G323)))),2)</f>
        <v>164.18</v>
      </c>
      <c r="BT323" s="2">
        <f>ROUND(IF($B323="Annuity",SUMIFS('Annuity Prices'!BW:BW,'Annuity Prices'!$B:$B,$D323,'Annuity Prices'!$E:$E,$G323),IF($B323="RAB Short",SUMIFS('RAB Prices Short'!BW:BW,'RAB Prices Short'!$B:$B,'All Prices combined'!$D323,'RAB Prices Short'!$E:$E,'All Prices combined'!$G323),IF($B323="RAB Long",SUMIFS('RAB Prices Long'!BW:BW,'RAB Prices Long'!$B:$B,'All Prices combined'!$D323,'RAB Prices Long'!$E:$E,'All Prices combined'!$G323)))),2)</f>
        <v>168.29</v>
      </c>
      <c r="BU323" s="2">
        <f>ROUND(IF($B323="Annuity",SUMIFS('Annuity Prices'!BX:BX,'Annuity Prices'!$B:$B,$D323,'Annuity Prices'!$E:$E,$G323),IF($B323="RAB Short",SUMIFS('RAB Prices Short'!BX:BX,'RAB Prices Short'!$B:$B,'All Prices combined'!$D323,'RAB Prices Short'!$E:$E,'All Prices combined'!$G323),IF($B323="RAB Long",SUMIFS('RAB Prices Long'!BX:BX,'RAB Prices Long'!$B:$B,'All Prices combined'!$D323,'RAB Prices Long'!$E:$E,'All Prices combined'!$G323)))),2)</f>
        <v>172.49</v>
      </c>
    </row>
    <row r="324" spans="2:73" x14ac:dyDescent="0.25">
      <c r="B324" t="s">
        <v>44</v>
      </c>
      <c r="C324">
        <v>25</v>
      </c>
      <c r="E324" t="s">
        <v>203</v>
      </c>
      <c r="F324">
        <v>25</v>
      </c>
      <c r="G324" t="s">
        <v>204</v>
      </c>
      <c r="I324" s="2">
        <f>ROUND(IF($B324="Annuity",SUMIFS('Annuity Prices'!L:L,'Annuity Prices'!$B:$B,$D324,'Annuity Prices'!$E:$E,$G324),IF($B324="RAB Short",SUMIFS('RAB Prices Short'!L:L,'RAB Prices Short'!$B:$B,'All Prices combined'!$D324,'RAB Prices Short'!$E:$E,'All Prices combined'!$G324),IF($B324="RAB Long",SUMIFS('RAB Prices Long'!L:L,'RAB Prices Long'!$B:$B,'All Prices combined'!$D324,'RAB Prices Long'!$E:$E,'All Prices combined'!$G324)))),2)</f>
        <v>0</v>
      </c>
      <c r="J324" s="2">
        <f>ROUND(IF($B324="Annuity",SUMIFS('Annuity Prices'!M:M,'Annuity Prices'!$B:$B,$D324,'Annuity Prices'!$E:$E,$G324),IF($B324="RAB Short",SUMIFS('RAB Prices Short'!M:M,'RAB Prices Short'!$B:$B,'All Prices combined'!$D324,'RAB Prices Short'!$E:$E,'All Prices combined'!$G324),IF($B324="RAB Long",SUMIFS('RAB Prices Long'!M:M,'RAB Prices Long'!$B:$B,'All Prices combined'!$D324,'RAB Prices Long'!$E:$E,'All Prices combined'!$G324)))),2)</f>
        <v>0</v>
      </c>
      <c r="K324" s="2">
        <f>ROUND(IF($B324="Annuity",SUMIFS('Annuity Prices'!N:N,'Annuity Prices'!$B:$B,$D324,'Annuity Prices'!$E:$E,$G324),IF($B324="RAB Short",SUMIFS('RAB Prices Short'!N:N,'RAB Prices Short'!$B:$B,'All Prices combined'!$D324,'RAB Prices Short'!$E:$E,'All Prices combined'!$G324),IF($B324="RAB Long",SUMIFS('RAB Prices Long'!N:N,'RAB Prices Long'!$B:$B,'All Prices combined'!$D324,'RAB Prices Long'!$E:$E,'All Prices combined'!$G324)))),2)</f>
        <v>0</v>
      </c>
      <c r="L324" s="2">
        <f>ROUND(IF($B324="Annuity",SUMIFS('Annuity Prices'!O:O,'Annuity Prices'!$B:$B,$D324,'Annuity Prices'!$E:$E,$G324),IF($B324="RAB Short",SUMIFS('RAB Prices Short'!O:O,'RAB Prices Short'!$B:$B,'All Prices combined'!$D324,'RAB Prices Short'!$E:$E,'All Prices combined'!$G324),IF($B324="RAB Long",SUMIFS('RAB Prices Long'!O:O,'RAB Prices Long'!$B:$B,'All Prices combined'!$D324,'RAB Prices Long'!$E:$E,'All Prices combined'!$G324)))),2)</f>
        <v>0</v>
      </c>
      <c r="M324" s="2">
        <f>ROUND(IF($B324="Annuity",SUMIFS('Annuity Prices'!P:P,'Annuity Prices'!$B:$B,$D324,'Annuity Prices'!$E:$E,$G324),IF($B324="RAB Short",SUMIFS('RAB Prices Short'!P:P,'RAB Prices Short'!$B:$B,'All Prices combined'!$D324,'RAB Prices Short'!$E:$E,'All Prices combined'!$G324),IF($B324="RAB Long",SUMIFS('RAB Prices Long'!P:P,'RAB Prices Long'!$B:$B,'All Prices combined'!$D324,'RAB Prices Long'!$E:$E,'All Prices combined'!$G324)))),2)</f>
        <v>0</v>
      </c>
      <c r="N324" s="2">
        <f>ROUND(IF($B324="Annuity",SUMIFS('Annuity Prices'!Q:Q,'Annuity Prices'!$B:$B,$D324,'Annuity Prices'!$E:$E,$G324),IF($B324="RAB Short",SUMIFS('RAB Prices Short'!Q:Q,'RAB Prices Short'!$B:$B,'All Prices combined'!$D324,'RAB Prices Short'!$E:$E,'All Prices combined'!$G324),IF($B324="RAB Long",SUMIFS('RAB Prices Long'!Q:Q,'RAB Prices Long'!$B:$B,'All Prices combined'!$D324,'RAB Prices Long'!$E:$E,'All Prices combined'!$G324)))),2)</f>
        <v>0</v>
      </c>
      <c r="O324" s="2">
        <f>ROUND(IF($B324="Annuity",SUMIFS('Annuity Prices'!R:R,'Annuity Prices'!$B:$B,$D324,'Annuity Prices'!$E:$E,$G324),IF($B324="RAB Short",SUMIFS('RAB Prices Short'!R:R,'RAB Prices Short'!$B:$B,'All Prices combined'!$D324,'RAB Prices Short'!$E:$E,'All Prices combined'!$G324),IF($B324="RAB Long",SUMIFS('RAB Prices Long'!R:R,'RAB Prices Long'!$B:$B,'All Prices combined'!$D324,'RAB Prices Long'!$E:$E,'All Prices combined'!$G324)))),2)</f>
        <v>0</v>
      </c>
      <c r="P324" s="2">
        <f>ROUND(IF($B324="Annuity",SUMIFS('Annuity Prices'!S:S,'Annuity Prices'!$B:$B,$D324,'Annuity Prices'!$E:$E,$G324),IF($B324="RAB Short",SUMIFS('RAB Prices Short'!S:S,'RAB Prices Short'!$B:$B,'All Prices combined'!$D324,'RAB Prices Short'!$E:$E,'All Prices combined'!$G324),IF($B324="RAB Long",SUMIFS('RAB Prices Long'!S:S,'RAB Prices Long'!$B:$B,'All Prices combined'!$D324,'RAB Prices Long'!$E:$E,'All Prices combined'!$G324)))),2)</f>
        <v>0</v>
      </c>
      <c r="Q324" s="2">
        <f>ROUND(IF($B324="Annuity",SUMIFS('Annuity Prices'!T:T,'Annuity Prices'!$B:$B,$D324,'Annuity Prices'!$E:$E,$G324),IF($B324="RAB Short",SUMIFS('RAB Prices Short'!T:T,'RAB Prices Short'!$B:$B,'All Prices combined'!$D324,'RAB Prices Short'!$E:$E,'All Prices combined'!$G324),IF($B324="RAB Long",SUMIFS('RAB Prices Long'!T:T,'RAB Prices Long'!$B:$B,'All Prices combined'!$D324,'RAB Prices Long'!$E:$E,'All Prices combined'!$G324)))),2)</f>
        <v>0</v>
      </c>
      <c r="R324" s="2">
        <f>ROUND(IF($B324="Annuity",SUMIFS('Annuity Prices'!U:U,'Annuity Prices'!$B:$B,$D324,'Annuity Prices'!$E:$E,$G324),IF($B324="RAB Short",SUMIFS('RAB Prices Short'!U:U,'RAB Prices Short'!$B:$B,'All Prices combined'!$D324,'RAB Prices Short'!$E:$E,'All Prices combined'!$G324),IF($B324="RAB Long",SUMIFS('RAB Prices Long'!U:U,'RAB Prices Long'!$B:$B,'All Prices combined'!$D324,'RAB Prices Long'!$E:$E,'All Prices combined'!$G324)))),2)</f>
        <v>0</v>
      </c>
      <c r="S324" s="2">
        <f>ROUND(IF($B324="Annuity",SUMIFS('Annuity Prices'!V:V,'Annuity Prices'!$B:$B,$D324,'Annuity Prices'!$E:$E,$G324),IF($B324="RAB Short",SUMIFS('RAB Prices Short'!V:V,'RAB Prices Short'!$B:$B,'All Prices combined'!$D324,'RAB Prices Short'!$E:$E,'All Prices combined'!$G324),IF($B324="RAB Long",SUMIFS('RAB Prices Long'!V:V,'RAB Prices Long'!$B:$B,'All Prices combined'!$D324,'RAB Prices Long'!$E:$E,'All Prices combined'!$G324)))),2)</f>
        <v>0</v>
      </c>
      <c r="T324" s="2">
        <f>ROUND(IF($B324="Annuity",SUMIFS('Annuity Prices'!W:W,'Annuity Prices'!$B:$B,$D324,'Annuity Prices'!$E:$E,$G324),IF($B324="RAB Short",SUMIFS('RAB Prices Short'!W:W,'RAB Prices Short'!$B:$B,'All Prices combined'!$D324,'RAB Prices Short'!$E:$E,'All Prices combined'!$G324),IF($B324="RAB Long",SUMIFS('RAB Prices Long'!W:W,'RAB Prices Long'!$B:$B,'All Prices combined'!$D324,'RAB Prices Long'!$E:$E,'All Prices combined'!$G324)))),2)</f>
        <v>0</v>
      </c>
      <c r="U324" s="2">
        <f>ROUND(IF($B324="Annuity",SUMIFS('Annuity Prices'!X:X,'Annuity Prices'!$B:$B,$D324,'Annuity Prices'!$E:$E,$G324),IF($B324="RAB Short",SUMIFS('RAB Prices Short'!X:X,'RAB Prices Short'!$B:$B,'All Prices combined'!$D324,'RAB Prices Short'!$E:$E,'All Prices combined'!$G324),IF($B324="RAB Long",SUMIFS('RAB Prices Long'!X:X,'RAB Prices Long'!$B:$B,'All Prices combined'!$D324,'RAB Prices Long'!$E:$E,'All Prices combined'!$G324)))),2)</f>
        <v>0</v>
      </c>
      <c r="V324" s="2">
        <f>ROUND(IF($B324="Annuity",SUMIFS('Annuity Prices'!Y:Y,'Annuity Prices'!$B:$B,$D324,'Annuity Prices'!$E:$E,$G324),IF($B324="RAB Short",SUMIFS('RAB Prices Short'!Y:Y,'RAB Prices Short'!$B:$B,'All Prices combined'!$D324,'RAB Prices Short'!$E:$E,'All Prices combined'!$G324),IF($B324="RAB Long",SUMIFS('RAB Prices Long'!Y:Y,'RAB Prices Long'!$B:$B,'All Prices combined'!$D324,'RAB Prices Long'!$E:$E,'All Prices combined'!$G324)))),2)</f>
        <v>0</v>
      </c>
      <c r="W324" s="2">
        <f>ROUND(IF($B324="Annuity",SUMIFS('Annuity Prices'!Z:Z,'Annuity Prices'!$B:$B,$D324,'Annuity Prices'!$E:$E,$G324),IF($B324="RAB Short",SUMIFS('RAB Prices Short'!Z:Z,'RAB Prices Short'!$B:$B,'All Prices combined'!$D324,'RAB Prices Short'!$E:$E,'All Prices combined'!$G324),IF($B324="RAB Long",SUMIFS('RAB Prices Long'!Z:Z,'RAB Prices Long'!$B:$B,'All Prices combined'!$D324,'RAB Prices Long'!$E:$E,'All Prices combined'!$G324)))),2)</f>
        <v>0</v>
      </c>
      <c r="X324" s="2">
        <f>ROUND(IF($B324="Annuity",SUMIFS('Annuity Prices'!AA:AA,'Annuity Prices'!$B:$B,$D324,'Annuity Prices'!$E:$E,$G324),IF($B324="RAB Short",SUMIFS('RAB Prices Short'!AA:AA,'RAB Prices Short'!$B:$B,'All Prices combined'!$D324,'RAB Prices Short'!$E:$E,'All Prices combined'!$G324),IF($B324="RAB Long",SUMIFS('RAB Prices Long'!AA:AA,'RAB Prices Long'!$B:$B,'All Prices combined'!$D324,'RAB Prices Long'!$E:$E,'All Prices combined'!$G324)))),2)</f>
        <v>0</v>
      </c>
      <c r="Y324" s="2">
        <f>ROUND(IF($B324="Annuity",SUMIFS('Annuity Prices'!AB:AB,'Annuity Prices'!$B:$B,$D324,'Annuity Prices'!$E:$E,$G324),IF($B324="RAB Short",SUMIFS('RAB Prices Short'!AB:AB,'RAB Prices Short'!$B:$B,'All Prices combined'!$D324,'RAB Prices Short'!$E:$E,'All Prices combined'!$G324),IF($B324="RAB Long",SUMIFS('RAB Prices Long'!AB:AB,'RAB Prices Long'!$B:$B,'All Prices combined'!$D324,'RAB Prices Long'!$E:$E,'All Prices combined'!$G324)))),2)</f>
        <v>0</v>
      </c>
      <c r="Z324" s="2">
        <f>ROUND(IF($B324="Annuity",SUMIFS('Annuity Prices'!AC:AC,'Annuity Prices'!$B:$B,$D324,'Annuity Prices'!$E:$E,$G324),IF($B324="RAB Short",SUMIFS('RAB Prices Short'!AC:AC,'RAB Prices Short'!$B:$B,'All Prices combined'!$D324,'RAB Prices Short'!$E:$E,'All Prices combined'!$G324),IF($B324="RAB Long",SUMIFS('RAB Prices Long'!AC:AC,'RAB Prices Long'!$B:$B,'All Prices combined'!$D324,'RAB Prices Long'!$E:$E,'All Prices combined'!$G324)))),2)</f>
        <v>0</v>
      </c>
      <c r="AA324" s="2">
        <f>ROUND(IF($B324="Annuity",SUMIFS('Annuity Prices'!AD:AD,'Annuity Prices'!$B:$B,$D324,'Annuity Prices'!$E:$E,$G324),IF($B324="RAB Short",SUMIFS('RAB Prices Short'!AD:AD,'RAB Prices Short'!$B:$B,'All Prices combined'!$D324,'RAB Prices Short'!$E:$E,'All Prices combined'!$G324),IF($B324="RAB Long",SUMIFS('RAB Prices Long'!AD:AD,'RAB Prices Long'!$B:$B,'All Prices combined'!$D324,'RAB Prices Long'!$E:$E,'All Prices combined'!$G324)))),2)</f>
        <v>0</v>
      </c>
      <c r="AB324" s="2">
        <f>ROUND(IF($B324="Annuity",SUMIFS('Annuity Prices'!AE:AE,'Annuity Prices'!$B:$B,$D324,'Annuity Prices'!$E:$E,$G324),IF($B324="RAB Short",SUMIFS('RAB Prices Short'!AE:AE,'RAB Prices Short'!$B:$B,'All Prices combined'!$D324,'RAB Prices Short'!$E:$E,'All Prices combined'!$G324),IF($B324="RAB Long",SUMIFS('RAB Prices Long'!AE:AE,'RAB Prices Long'!$B:$B,'All Prices combined'!$D324,'RAB Prices Long'!$E:$E,'All Prices combined'!$G324)))),2)</f>
        <v>0</v>
      </c>
      <c r="AC324" s="2">
        <f>ROUND(IF($B324="Annuity",SUMIFS('Annuity Prices'!AF:AF,'Annuity Prices'!$B:$B,$D324,'Annuity Prices'!$E:$E,$G324),IF($B324="RAB Short",SUMIFS('RAB Prices Short'!AF:AF,'RAB Prices Short'!$B:$B,'All Prices combined'!$D324,'RAB Prices Short'!$E:$E,'All Prices combined'!$G324),IF($B324="RAB Long",SUMIFS('RAB Prices Long'!AF:AF,'RAB Prices Long'!$B:$B,'All Prices combined'!$D324,'RAB Prices Long'!$E:$E,'All Prices combined'!$G324)))),2)</f>
        <v>0</v>
      </c>
      <c r="AD324" s="2">
        <f>ROUND(IF($B324="Annuity",SUMIFS('Annuity Prices'!AG:AG,'Annuity Prices'!$B:$B,$D324,'Annuity Prices'!$E:$E,$G324),IF($B324="RAB Short",SUMIFS('RAB Prices Short'!AG:AG,'RAB Prices Short'!$B:$B,'All Prices combined'!$D324,'RAB Prices Short'!$E:$E,'All Prices combined'!$G324),IF($B324="RAB Long",SUMIFS('RAB Prices Long'!AG:AG,'RAB Prices Long'!$B:$B,'All Prices combined'!$D324,'RAB Prices Long'!$E:$E,'All Prices combined'!$G324)))),2)</f>
        <v>0</v>
      </c>
      <c r="AE324" s="2">
        <f>ROUND(IF($B324="Annuity",SUMIFS('Annuity Prices'!AH:AH,'Annuity Prices'!$B:$B,$D324,'Annuity Prices'!$E:$E,$G324),IF($B324="RAB Short",SUMIFS('RAB Prices Short'!AH:AH,'RAB Prices Short'!$B:$B,'All Prices combined'!$D324,'RAB Prices Short'!$E:$E,'All Prices combined'!$G324),IF($B324="RAB Long",SUMIFS('RAB Prices Long'!AH:AH,'RAB Prices Long'!$B:$B,'All Prices combined'!$D324,'RAB Prices Long'!$E:$E,'All Prices combined'!$G324)))),2)</f>
        <v>0</v>
      </c>
      <c r="AF324" s="2">
        <f>ROUND(IF($B324="Annuity",SUMIFS('Annuity Prices'!AI:AI,'Annuity Prices'!$B:$B,$D324,'Annuity Prices'!$E:$E,$G324),IF($B324="RAB Short",SUMIFS('RAB Prices Short'!AI:AI,'RAB Prices Short'!$B:$B,'All Prices combined'!$D324,'RAB Prices Short'!$E:$E,'All Prices combined'!$G324),IF($B324="RAB Long",SUMIFS('RAB Prices Long'!AI:AI,'RAB Prices Long'!$B:$B,'All Prices combined'!$D324,'RAB Prices Long'!$E:$E,'All Prices combined'!$G324)))),2)</f>
        <v>0</v>
      </c>
      <c r="AG324" s="2">
        <f>ROUND(IF($B324="Annuity",SUMIFS('Annuity Prices'!AJ:AJ,'Annuity Prices'!$B:$B,$D324,'Annuity Prices'!$E:$E,$G324),IF($B324="RAB Short",SUMIFS('RAB Prices Short'!AJ:AJ,'RAB Prices Short'!$B:$B,'All Prices combined'!$D324,'RAB Prices Short'!$E:$E,'All Prices combined'!$G324),IF($B324="RAB Long",SUMIFS('RAB Prices Long'!AJ:AJ,'RAB Prices Long'!$B:$B,'All Prices combined'!$D324,'RAB Prices Long'!$E:$E,'All Prices combined'!$G324)))),2)</f>
        <v>0</v>
      </c>
      <c r="AH324" s="2">
        <f>ROUND(IF($B324="Annuity",SUMIFS('Annuity Prices'!AK:AK,'Annuity Prices'!$B:$B,$D324,'Annuity Prices'!$E:$E,$G324),IF($B324="RAB Short",SUMIFS('RAB Prices Short'!AK:AK,'RAB Prices Short'!$B:$B,'All Prices combined'!$D324,'RAB Prices Short'!$E:$E,'All Prices combined'!$G324),IF($B324="RAB Long",SUMIFS('RAB Prices Long'!AK:AK,'RAB Prices Long'!$B:$B,'All Prices combined'!$D324,'RAB Prices Long'!$E:$E,'All Prices combined'!$G324)))),2)</f>
        <v>0</v>
      </c>
      <c r="AI324" s="2">
        <f>ROUND(IF($B324="Annuity",SUMIFS('Annuity Prices'!AL:AL,'Annuity Prices'!$B:$B,$D324,'Annuity Prices'!$E:$E,$G324),IF($B324="RAB Short",SUMIFS('RAB Prices Short'!AL:AL,'RAB Prices Short'!$B:$B,'All Prices combined'!$D324,'RAB Prices Short'!$E:$E,'All Prices combined'!$G324),IF($B324="RAB Long",SUMIFS('RAB Prices Long'!AL:AL,'RAB Prices Long'!$B:$B,'All Prices combined'!$D324,'RAB Prices Long'!$E:$E,'All Prices combined'!$G324)))),2)</f>
        <v>0</v>
      </c>
      <c r="AJ324" s="2">
        <f>ROUND(IF($B324="Annuity",SUMIFS('Annuity Prices'!AM:AM,'Annuity Prices'!$B:$B,$D324,'Annuity Prices'!$E:$E,$G324),IF($B324="RAB Short",SUMIFS('RAB Prices Short'!AM:AM,'RAB Prices Short'!$B:$B,'All Prices combined'!$D324,'RAB Prices Short'!$E:$E,'All Prices combined'!$G324),IF($B324="RAB Long",SUMIFS('RAB Prices Long'!AM:AM,'RAB Prices Long'!$B:$B,'All Prices combined'!$D324,'RAB Prices Long'!$E:$E,'All Prices combined'!$G324)))),2)</f>
        <v>0</v>
      </c>
      <c r="AK324" s="2">
        <f>ROUND(IF($B324="Annuity",SUMIFS('Annuity Prices'!AN:AN,'Annuity Prices'!$B:$B,$D324,'Annuity Prices'!$E:$E,$G324),IF($B324="RAB Short",SUMIFS('RAB Prices Short'!AN:AN,'RAB Prices Short'!$B:$B,'All Prices combined'!$D324,'RAB Prices Short'!$E:$E,'All Prices combined'!$G324),IF($B324="RAB Long",SUMIFS('RAB Prices Long'!AN:AN,'RAB Prices Long'!$B:$B,'All Prices combined'!$D324,'RAB Prices Long'!$E:$E,'All Prices combined'!$G324)))),2)</f>
        <v>0</v>
      </c>
      <c r="AL324" s="2">
        <f>ROUND(IF($B324="Annuity",SUMIFS('Annuity Prices'!AO:AO,'Annuity Prices'!$B:$B,$D324,'Annuity Prices'!$E:$E,$G324),IF($B324="RAB Short",SUMIFS('RAB Prices Short'!AO:AO,'RAB Prices Short'!$B:$B,'All Prices combined'!$D324,'RAB Prices Short'!$E:$E,'All Prices combined'!$G324),IF($B324="RAB Long",SUMIFS('RAB Prices Long'!AO:AO,'RAB Prices Long'!$B:$B,'All Prices combined'!$D324,'RAB Prices Long'!$E:$E,'All Prices combined'!$G324)))),2)</f>
        <v>0</v>
      </c>
      <c r="AM324" s="2">
        <f>ROUND(IF($B324="Annuity",SUMIFS('Annuity Prices'!AP:AP,'Annuity Prices'!$B:$B,$D324,'Annuity Prices'!$E:$E,$G324),IF($B324="RAB Short",SUMIFS('RAB Prices Short'!AP:AP,'RAB Prices Short'!$B:$B,'All Prices combined'!$D324,'RAB Prices Short'!$E:$E,'All Prices combined'!$G324),IF($B324="RAB Long",SUMIFS('RAB Prices Long'!AP:AP,'RAB Prices Long'!$B:$B,'All Prices combined'!$D324,'RAB Prices Long'!$E:$E,'All Prices combined'!$G324)))),2)</f>
        <v>0</v>
      </c>
      <c r="AN324" s="2">
        <f>ROUND(IF($B324="Annuity",SUMIFS('Annuity Prices'!AQ:AQ,'Annuity Prices'!$B:$B,$D324,'Annuity Prices'!$E:$E,$G324),IF($B324="RAB Short",SUMIFS('RAB Prices Short'!AQ:AQ,'RAB Prices Short'!$B:$B,'All Prices combined'!$D324,'RAB Prices Short'!$E:$E,'All Prices combined'!$G324),IF($B324="RAB Long",SUMIFS('RAB Prices Long'!AQ:AQ,'RAB Prices Long'!$B:$B,'All Prices combined'!$D324,'RAB Prices Long'!$E:$E,'All Prices combined'!$G324)))),2)</f>
        <v>0</v>
      </c>
      <c r="AO324" s="2">
        <f>ROUND(IF($B324="Annuity",SUMIFS('Annuity Prices'!AR:AR,'Annuity Prices'!$B:$B,$D324,'Annuity Prices'!$E:$E,$G324),IF($B324="RAB Short",SUMIFS('RAB Prices Short'!AR:AR,'RAB Prices Short'!$B:$B,'All Prices combined'!$D324,'RAB Prices Short'!$E:$E,'All Prices combined'!$G324),IF($B324="RAB Long",SUMIFS('RAB Prices Long'!AR:AR,'RAB Prices Long'!$B:$B,'All Prices combined'!$D324,'RAB Prices Long'!$E:$E,'All Prices combined'!$G324)))),2)</f>
        <v>0</v>
      </c>
      <c r="AP324" s="2">
        <f>ROUND(IF($B324="Annuity",SUMIFS('Annuity Prices'!AS:AS,'Annuity Prices'!$B:$B,$D324,'Annuity Prices'!$E:$E,$G324),IF($B324="RAB Short",SUMIFS('RAB Prices Short'!AS:AS,'RAB Prices Short'!$B:$B,'All Prices combined'!$D324,'RAB Prices Short'!$E:$E,'All Prices combined'!$G324),IF($B324="RAB Long",SUMIFS('RAB Prices Long'!AS:AS,'RAB Prices Long'!$B:$B,'All Prices combined'!$D324,'RAB Prices Long'!$E:$E,'All Prices combined'!$G324)))),2)</f>
        <v>0</v>
      </c>
      <c r="AQ324" s="2">
        <f>ROUND(IF($B324="Annuity",SUMIFS('Annuity Prices'!AT:AT,'Annuity Prices'!$B:$B,$D324,'Annuity Prices'!$E:$E,$G324),IF($B324="RAB Short",SUMIFS('RAB Prices Short'!AT:AT,'RAB Prices Short'!$B:$B,'All Prices combined'!$D324,'RAB Prices Short'!$E:$E,'All Prices combined'!$G324),IF($B324="RAB Long",SUMIFS('RAB Prices Long'!AT:AT,'RAB Prices Long'!$B:$B,'All Prices combined'!$D324,'RAB Prices Long'!$E:$E,'All Prices combined'!$G324)))),2)</f>
        <v>0</v>
      </c>
      <c r="AR324" s="2">
        <f>ROUND(IF($B324="Annuity",SUMIFS('Annuity Prices'!AU:AU,'Annuity Prices'!$B:$B,$D324,'Annuity Prices'!$E:$E,$G324),IF($B324="RAB Short",SUMIFS('RAB Prices Short'!AU:AU,'RAB Prices Short'!$B:$B,'All Prices combined'!$D324,'RAB Prices Short'!$E:$E,'All Prices combined'!$G324),IF($B324="RAB Long",SUMIFS('RAB Prices Long'!AU:AU,'RAB Prices Long'!$B:$B,'All Prices combined'!$D324,'RAB Prices Long'!$E:$E,'All Prices combined'!$G324)))),2)</f>
        <v>0</v>
      </c>
      <c r="AS324" s="2">
        <f>ROUND(IF($B324="Annuity",SUMIFS('Annuity Prices'!AV:AV,'Annuity Prices'!$B:$B,$D324,'Annuity Prices'!$E:$E,$G324),IF($B324="RAB Short",SUMIFS('RAB Prices Short'!AV:AV,'RAB Prices Short'!$B:$B,'All Prices combined'!$D324,'RAB Prices Short'!$E:$E,'All Prices combined'!$G324),IF($B324="RAB Long",SUMIFS('RAB Prices Long'!AV:AV,'RAB Prices Long'!$B:$B,'All Prices combined'!$D324,'RAB Prices Long'!$E:$E,'All Prices combined'!$G324)))),2)</f>
        <v>0</v>
      </c>
      <c r="AT324" s="2">
        <f>ROUND(IF($B324="Annuity",SUMIFS('Annuity Prices'!AW:AW,'Annuity Prices'!$B:$B,$D324,'Annuity Prices'!$E:$E,$G324),IF($B324="RAB Short",SUMIFS('RAB Prices Short'!AW:AW,'RAB Prices Short'!$B:$B,'All Prices combined'!$D324,'RAB Prices Short'!$E:$E,'All Prices combined'!$G324),IF($B324="RAB Long",SUMIFS('RAB Prices Long'!AW:AW,'RAB Prices Long'!$B:$B,'All Prices combined'!$D324,'RAB Prices Long'!$E:$E,'All Prices combined'!$G324)))),2)</f>
        <v>0</v>
      </c>
      <c r="AU324" s="2">
        <f>ROUND(IF($B324="Annuity",SUMIFS('Annuity Prices'!AX:AX,'Annuity Prices'!$B:$B,$D324,'Annuity Prices'!$E:$E,$G324),IF($B324="RAB Short",SUMIFS('RAB Prices Short'!AX:AX,'RAB Prices Short'!$B:$B,'All Prices combined'!$D324,'RAB Prices Short'!$E:$E,'All Prices combined'!$G324),IF($B324="RAB Long",SUMIFS('RAB Prices Long'!AX:AX,'RAB Prices Long'!$B:$B,'All Prices combined'!$D324,'RAB Prices Long'!$E:$E,'All Prices combined'!$G324)))),2)</f>
        <v>0</v>
      </c>
      <c r="AV324" s="2">
        <f>ROUND(IF($B324="Annuity",SUMIFS('Annuity Prices'!AY:AY,'Annuity Prices'!$B:$B,$D324,'Annuity Prices'!$E:$E,$G324),IF($B324="RAB Short",SUMIFS('RAB Prices Short'!AY:AY,'RAB Prices Short'!$B:$B,'All Prices combined'!$D324,'RAB Prices Short'!$E:$E,'All Prices combined'!$G324),IF($B324="RAB Long",SUMIFS('RAB Prices Long'!AY:AY,'RAB Prices Long'!$B:$B,'All Prices combined'!$D324,'RAB Prices Long'!$E:$E,'All Prices combined'!$G324)))),2)</f>
        <v>0</v>
      </c>
      <c r="AW324" s="2">
        <f>ROUND(IF($B324="Annuity",SUMIFS('Annuity Prices'!AZ:AZ,'Annuity Prices'!$B:$B,$D324,'Annuity Prices'!$E:$E,$G324),IF($B324="RAB Short",SUMIFS('RAB Prices Short'!AZ:AZ,'RAB Prices Short'!$B:$B,'All Prices combined'!$D324,'RAB Prices Short'!$E:$E,'All Prices combined'!$G324),IF($B324="RAB Long",SUMIFS('RAB Prices Long'!AZ:AZ,'RAB Prices Long'!$B:$B,'All Prices combined'!$D324,'RAB Prices Long'!$E:$E,'All Prices combined'!$G324)))),2)</f>
        <v>0</v>
      </c>
      <c r="AX324" s="2">
        <f>ROUND(IF($B324="Annuity",SUMIFS('Annuity Prices'!BA:BA,'Annuity Prices'!$B:$B,$D324,'Annuity Prices'!$E:$E,$G324),IF($B324="RAB Short",SUMIFS('RAB Prices Short'!BA:BA,'RAB Prices Short'!$B:$B,'All Prices combined'!$D324,'RAB Prices Short'!$E:$E,'All Prices combined'!$G324),IF($B324="RAB Long",SUMIFS('RAB Prices Long'!BA:BA,'RAB Prices Long'!$B:$B,'All Prices combined'!$D324,'RAB Prices Long'!$E:$E,'All Prices combined'!$G324)))),2)</f>
        <v>0</v>
      </c>
      <c r="AY324" s="2">
        <f>ROUND(IF($B324="Annuity",SUMIFS('Annuity Prices'!BB:BB,'Annuity Prices'!$B:$B,$D324,'Annuity Prices'!$E:$E,$G324),IF($B324="RAB Short",SUMIFS('RAB Prices Short'!BB:BB,'RAB Prices Short'!$B:$B,'All Prices combined'!$D324,'RAB Prices Short'!$E:$E,'All Prices combined'!$G324),IF($B324="RAB Long",SUMIFS('RAB Prices Long'!BB:BB,'RAB Prices Long'!$B:$B,'All Prices combined'!$D324,'RAB Prices Long'!$E:$E,'All Prices combined'!$G324)))),2)</f>
        <v>0</v>
      </c>
      <c r="AZ324" s="2">
        <f>ROUND(IF($B324="Annuity",SUMIFS('Annuity Prices'!BC:BC,'Annuity Prices'!$B:$B,$D324,'Annuity Prices'!$E:$E,$G324),IF($B324="RAB Short",SUMIFS('RAB Prices Short'!BC:BC,'RAB Prices Short'!$B:$B,'All Prices combined'!$D324,'RAB Prices Short'!$E:$E,'All Prices combined'!$G324),IF($B324="RAB Long",SUMIFS('RAB Prices Long'!BC:BC,'RAB Prices Long'!$B:$B,'All Prices combined'!$D324,'RAB Prices Long'!$E:$E,'All Prices combined'!$G324)))),2)</f>
        <v>0</v>
      </c>
      <c r="BA324" s="2">
        <f>ROUND(IF($B324="Annuity",SUMIFS('Annuity Prices'!BD:BD,'Annuity Prices'!$B:$B,$D324,'Annuity Prices'!$E:$E,$G324),IF($B324="RAB Short",SUMIFS('RAB Prices Short'!BD:BD,'RAB Prices Short'!$B:$B,'All Prices combined'!$D324,'RAB Prices Short'!$E:$E,'All Prices combined'!$G324),IF($B324="RAB Long",SUMIFS('RAB Prices Long'!BD:BD,'RAB Prices Long'!$B:$B,'All Prices combined'!$D324,'RAB Prices Long'!$E:$E,'All Prices combined'!$G324)))),2)</f>
        <v>0</v>
      </c>
      <c r="BB324" s="2">
        <f>ROUND(IF($B324="Annuity",SUMIFS('Annuity Prices'!BE:BE,'Annuity Prices'!$B:$B,$D324,'Annuity Prices'!$E:$E,$G324),IF($B324="RAB Short",SUMIFS('RAB Prices Short'!BE:BE,'RAB Prices Short'!$B:$B,'All Prices combined'!$D324,'RAB Prices Short'!$E:$E,'All Prices combined'!$G324),IF($B324="RAB Long",SUMIFS('RAB Prices Long'!BE:BE,'RAB Prices Long'!$B:$B,'All Prices combined'!$D324,'RAB Prices Long'!$E:$E,'All Prices combined'!$G324)))),2)</f>
        <v>0</v>
      </c>
      <c r="BC324" s="2">
        <f>ROUND(IF($B324="Annuity",SUMIFS('Annuity Prices'!BF:BF,'Annuity Prices'!$B:$B,$D324,'Annuity Prices'!$E:$E,$G324),IF($B324="RAB Short",SUMIFS('RAB Prices Short'!BF:BF,'RAB Prices Short'!$B:$B,'All Prices combined'!$D324,'RAB Prices Short'!$E:$E,'All Prices combined'!$G324),IF($B324="RAB Long",SUMIFS('RAB Prices Long'!BF:BF,'RAB Prices Long'!$B:$B,'All Prices combined'!$D324,'RAB Prices Long'!$E:$E,'All Prices combined'!$G324)))),2)</f>
        <v>0</v>
      </c>
      <c r="BD324" s="2">
        <f>ROUND(IF($B324="Annuity",SUMIFS('Annuity Prices'!BG:BG,'Annuity Prices'!$B:$B,$D324,'Annuity Prices'!$E:$E,$G324),IF($B324="RAB Short",SUMIFS('RAB Prices Short'!BG:BG,'RAB Prices Short'!$B:$B,'All Prices combined'!$D324,'RAB Prices Short'!$E:$E,'All Prices combined'!$G324),IF($B324="RAB Long",SUMIFS('RAB Prices Long'!BG:BG,'RAB Prices Long'!$B:$B,'All Prices combined'!$D324,'RAB Prices Long'!$E:$E,'All Prices combined'!$G324)))),2)</f>
        <v>0</v>
      </c>
      <c r="BE324" s="2">
        <f>ROUND(IF($B324="Annuity",SUMIFS('Annuity Prices'!BH:BH,'Annuity Prices'!$B:$B,$D324,'Annuity Prices'!$E:$E,$G324),IF($B324="RAB Short",SUMIFS('RAB Prices Short'!BH:BH,'RAB Prices Short'!$B:$B,'All Prices combined'!$D324,'RAB Prices Short'!$E:$E,'All Prices combined'!$G324),IF($B324="RAB Long",SUMIFS('RAB Prices Long'!BH:BH,'RAB Prices Long'!$B:$B,'All Prices combined'!$D324,'RAB Prices Long'!$E:$E,'All Prices combined'!$G324)))),2)</f>
        <v>0</v>
      </c>
      <c r="BF324" s="2">
        <f>ROUND(IF($B324="Annuity",SUMIFS('Annuity Prices'!BI:BI,'Annuity Prices'!$B:$B,$D324,'Annuity Prices'!$E:$E,$G324),IF($B324="RAB Short",SUMIFS('RAB Prices Short'!BI:BI,'RAB Prices Short'!$B:$B,'All Prices combined'!$D324,'RAB Prices Short'!$E:$E,'All Prices combined'!$G324),IF($B324="RAB Long",SUMIFS('RAB Prices Long'!BI:BI,'RAB Prices Long'!$B:$B,'All Prices combined'!$D324,'RAB Prices Long'!$E:$E,'All Prices combined'!$G324)))),2)</f>
        <v>0</v>
      </c>
      <c r="BG324" s="2">
        <f>ROUND(IF($B324="Annuity",SUMIFS('Annuity Prices'!BJ:BJ,'Annuity Prices'!$B:$B,$D324,'Annuity Prices'!$E:$E,$G324),IF($B324="RAB Short",SUMIFS('RAB Prices Short'!BJ:BJ,'RAB Prices Short'!$B:$B,'All Prices combined'!$D324,'RAB Prices Short'!$E:$E,'All Prices combined'!$G324),IF($B324="RAB Long",SUMIFS('RAB Prices Long'!BJ:BJ,'RAB Prices Long'!$B:$B,'All Prices combined'!$D324,'RAB Prices Long'!$E:$E,'All Prices combined'!$G324)))),2)</f>
        <v>0</v>
      </c>
      <c r="BH324" s="2">
        <f>ROUND(IF($B324="Annuity",SUMIFS('Annuity Prices'!BK:BK,'Annuity Prices'!$B:$B,$D324,'Annuity Prices'!$E:$E,$G324),IF($B324="RAB Short",SUMIFS('RAB Prices Short'!BK:BK,'RAB Prices Short'!$B:$B,'All Prices combined'!$D324,'RAB Prices Short'!$E:$E,'All Prices combined'!$G324),IF($B324="RAB Long",SUMIFS('RAB Prices Long'!BK:BK,'RAB Prices Long'!$B:$B,'All Prices combined'!$D324,'RAB Prices Long'!$E:$E,'All Prices combined'!$G324)))),2)</f>
        <v>0</v>
      </c>
      <c r="BI324" s="2">
        <f>ROUND(IF($B324="Annuity",SUMIFS('Annuity Prices'!BL:BL,'Annuity Prices'!$B:$B,$D324,'Annuity Prices'!$E:$E,$G324),IF($B324="RAB Short",SUMIFS('RAB Prices Short'!BL:BL,'RAB Prices Short'!$B:$B,'All Prices combined'!$D324,'RAB Prices Short'!$E:$E,'All Prices combined'!$G324),IF($B324="RAB Long",SUMIFS('RAB Prices Long'!BL:BL,'RAB Prices Long'!$B:$B,'All Prices combined'!$D324,'RAB Prices Long'!$E:$E,'All Prices combined'!$G324)))),2)</f>
        <v>0</v>
      </c>
      <c r="BJ324" s="2">
        <f>ROUND(IF($B324="Annuity",SUMIFS('Annuity Prices'!BM:BM,'Annuity Prices'!$B:$B,$D324,'Annuity Prices'!$E:$E,$G324),IF($B324="RAB Short",SUMIFS('RAB Prices Short'!BM:BM,'RAB Prices Short'!$B:$B,'All Prices combined'!$D324,'RAB Prices Short'!$E:$E,'All Prices combined'!$G324),IF($B324="RAB Long",SUMIFS('RAB Prices Long'!BM:BM,'RAB Prices Long'!$B:$B,'All Prices combined'!$D324,'RAB Prices Long'!$E:$E,'All Prices combined'!$G324)))),2)</f>
        <v>0</v>
      </c>
      <c r="BK324" s="2">
        <f>ROUND(IF($B324="Annuity",SUMIFS('Annuity Prices'!BN:BN,'Annuity Prices'!$B:$B,$D324,'Annuity Prices'!$E:$E,$G324),IF($B324="RAB Short",SUMIFS('RAB Prices Short'!BN:BN,'RAB Prices Short'!$B:$B,'All Prices combined'!$D324,'RAB Prices Short'!$E:$E,'All Prices combined'!$G324),IF($B324="RAB Long",SUMIFS('RAB Prices Long'!BN:BN,'RAB Prices Long'!$B:$B,'All Prices combined'!$D324,'RAB Prices Long'!$E:$E,'All Prices combined'!$G324)))),2)</f>
        <v>0</v>
      </c>
      <c r="BL324" s="2">
        <f>ROUND(IF($B324="Annuity",SUMIFS('Annuity Prices'!BO:BO,'Annuity Prices'!$B:$B,$D324,'Annuity Prices'!$E:$E,$G324),IF($B324="RAB Short",SUMIFS('RAB Prices Short'!BO:BO,'RAB Prices Short'!$B:$B,'All Prices combined'!$D324,'RAB Prices Short'!$E:$E,'All Prices combined'!$G324),IF($B324="RAB Long",SUMIFS('RAB Prices Long'!BO:BO,'RAB Prices Long'!$B:$B,'All Prices combined'!$D324,'RAB Prices Long'!$E:$E,'All Prices combined'!$G324)))),2)</f>
        <v>0</v>
      </c>
      <c r="BM324" s="2">
        <f>ROUND(IF($B324="Annuity",SUMIFS('Annuity Prices'!BP:BP,'Annuity Prices'!$B:$B,$D324,'Annuity Prices'!$E:$E,$G324),IF($B324="RAB Short",SUMIFS('RAB Prices Short'!BP:BP,'RAB Prices Short'!$B:$B,'All Prices combined'!$D324,'RAB Prices Short'!$E:$E,'All Prices combined'!$G324),IF($B324="RAB Long",SUMIFS('RAB Prices Long'!BP:BP,'RAB Prices Long'!$B:$B,'All Prices combined'!$D324,'RAB Prices Long'!$E:$E,'All Prices combined'!$G324)))),2)</f>
        <v>0</v>
      </c>
      <c r="BN324" s="2">
        <f>ROUND(IF($B324="Annuity",SUMIFS('Annuity Prices'!BQ:BQ,'Annuity Prices'!$B:$B,$D324,'Annuity Prices'!$E:$E,$G324),IF($B324="RAB Short",SUMIFS('RAB Prices Short'!BQ:BQ,'RAB Prices Short'!$B:$B,'All Prices combined'!$D324,'RAB Prices Short'!$E:$E,'All Prices combined'!$G324),IF($B324="RAB Long",SUMIFS('RAB Prices Long'!BQ:BQ,'RAB Prices Long'!$B:$B,'All Prices combined'!$D324,'RAB Prices Long'!$E:$E,'All Prices combined'!$G324)))),2)</f>
        <v>0</v>
      </c>
      <c r="BO324" s="2">
        <f>ROUND(IF($B324="Annuity",SUMIFS('Annuity Prices'!BR:BR,'Annuity Prices'!$B:$B,$D324,'Annuity Prices'!$E:$E,$G324),IF($B324="RAB Short",SUMIFS('RAB Prices Short'!BR:BR,'RAB Prices Short'!$B:$B,'All Prices combined'!$D324,'RAB Prices Short'!$E:$E,'All Prices combined'!$G324),IF($B324="RAB Long",SUMIFS('RAB Prices Long'!BR:BR,'RAB Prices Long'!$B:$B,'All Prices combined'!$D324,'RAB Prices Long'!$E:$E,'All Prices combined'!$G324)))),2)</f>
        <v>0</v>
      </c>
      <c r="BP324" s="2">
        <f>ROUND(IF($B324="Annuity",SUMIFS('Annuity Prices'!BS:BS,'Annuity Prices'!$B:$B,$D324,'Annuity Prices'!$E:$E,$G324),IF($B324="RAB Short",SUMIFS('RAB Prices Short'!BS:BS,'RAB Prices Short'!$B:$B,'All Prices combined'!$D324,'RAB Prices Short'!$E:$E,'All Prices combined'!$G324),IF($B324="RAB Long",SUMIFS('RAB Prices Long'!BS:BS,'RAB Prices Long'!$B:$B,'All Prices combined'!$D324,'RAB Prices Long'!$E:$E,'All Prices combined'!$G324)))),2)</f>
        <v>0</v>
      </c>
      <c r="BQ324" s="2">
        <f>ROUND(IF($B324="Annuity",SUMIFS('Annuity Prices'!BT:BT,'Annuity Prices'!$B:$B,$D324,'Annuity Prices'!$E:$E,$G324),IF($B324="RAB Short",SUMIFS('RAB Prices Short'!BT:BT,'RAB Prices Short'!$B:$B,'All Prices combined'!$D324,'RAB Prices Short'!$E:$E,'All Prices combined'!$G324),IF($B324="RAB Long",SUMIFS('RAB Prices Long'!BT:BT,'RAB Prices Long'!$B:$B,'All Prices combined'!$D324,'RAB Prices Long'!$E:$E,'All Prices combined'!$G324)))),2)</f>
        <v>0</v>
      </c>
      <c r="BR324" s="2">
        <f>ROUND(IF($B324="Annuity",SUMIFS('Annuity Prices'!BU:BU,'Annuity Prices'!$B:$B,$D324,'Annuity Prices'!$E:$E,$G324),IF($B324="RAB Short",SUMIFS('RAB Prices Short'!BU:BU,'RAB Prices Short'!$B:$B,'All Prices combined'!$D324,'RAB Prices Short'!$E:$E,'All Prices combined'!$G324),IF($B324="RAB Long",SUMIFS('RAB Prices Long'!BU:BU,'RAB Prices Long'!$B:$B,'All Prices combined'!$D324,'RAB Prices Long'!$E:$E,'All Prices combined'!$G324)))),2)</f>
        <v>0</v>
      </c>
      <c r="BS324" s="2">
        <f>ROUND(IF($B324="Annuity",SUMIFS('Annuity Prices'!BV:BV,'Annuity Prices'!$B:$B,$D324,'Annuity Prices'!$E:$E,$G324),IF($B324="RAB Short",SUMIFS('RAB Prices Short'!BV:BV,'RAB Prices Short'!$B:$B,'All Prices combined'!$D324,'RAB Prices Short'!$E:$E,'All Prices combined'!$G324),IF($B324="RAB Long",SUMIFS('RAB Prices Long'!BV:BV,'RAB Prices Long'!$B:$B,'All Prices combined'!$D324,'RAB Prices Long'!$E:$E,'All Prices combined'!$G324)))),2)</f>
        <v>0</v>
      </c>
      <c r="BT324" s="2">
        <f>ROUND(IF($B324="Annuity",SUMIFS('Annuity Prices'!BW:BW,'Annuity Prices'!$B:$B,$D324,'Annuity Prices'!$E:$E,$G324),IF($B324="RAB Short",SUMIFS('RAB Prices Short'!BW:BW,'RAB Prices Short'!$B:$B,'All Prices combined'!$D324,'RAB Prices Short'!$E:$E,'All Prices combined'!$G324),IF($B324="RAB Long",SUMIFS('RAB Prices Long'!BW:BW,'RAB Prices Long'!$B:$B,'All Prices combined'!$D324,'RAB Prices Long'!$E:$E,'All Prices combined'!$G324)))),2)</f>
        <v>0</v>
      </c>
      <c r="BU324" s="2">
        <f>ROUND(IF($B324="Annuity",SUMIFS('Annuity Prices'!BX:BX,'Annuity Prices'!$B:$B,$D324,'Annuity Prices'!$E:$E,$G324),IF($B324="RAB Short",SUMIFS('RAB Prices Short'!BX:BX,'RAB Prices Short'!$B:$B,'All Prices combined'!$D324,'RAB Prices Short'!$E:$E,'All Prices combined'!$G324),IF($B324="RAB Long",SUMIFS('RAB Prices Long'!BX:BX,'RAB Prices Long'!$B:$B,'All Prices combined'!$D324,'RAB Prices Long'!$E:$E,'All Prices combined'!$G324)))),2)</f>
        <v>0</v>
      </c>
    </row>
    <row r="325" spans="2:73" x14ac:dyDescent="0.25">
      <c r="B325" t="s">
        <v>44</v>
      </c>
      <c r="C325">
        <v>25</v>
      </c>
      <c r="D325" t="s">
        <v>204</v>
      </c>
      <c r="E325" t="s">
        <v>203</v>
      </c>
      <c r="F325">
        <v>25</v>
      </c>
      <c r="G325" t="s">
        <v>38</v>
      </c>
      <c r="H325" t="s">
        <v>128</v>
      </c>
      <c r="I325" s="2">
        <f>ROUND(IF($B325="Annuity",SUMIFS('Annuity Prices'!L:L,'Annuity Prices'!$B:$B,$D325,'Annuity Prices'!$E:$E,$G325),IF($B325="RAB Short",SUMIFS('RAB Prices Short'!L:L,'RAB Prices Short'!$B:$B,'All Prices combined'!$D325,'RAB Prices Short'!$E:$E,'All Prices combined'!$G325),IF($B325="RAB Long",SUMIFS('RAB Prices Long'!L:L,'RAB Prices Long'!$B:$B,'All Prices combined'!$D325,'RAB Prices Long'!$E:$E,'All Prices combined'!$G325)))),2)</f>
        <v>0</v>
      </c>
      <c r="J325" s="2">
        <f>ROUND(IF($B325="Annuity",SUMIFS('Annuity Prices'!M:M,'Annuity Prices'!$B:$B,$D325,'Annuity Prices'!$E:$E,$G325),IF($B325="RAB Short",SUMIFS('RAB Prices Short'!M:M,'RAB Prices Short'!$B:$B,'All Prices combined'!$D325,'RAB Prices Short'!$E:$E,'All Prices combined'!$G325),IF($B325="RAB Long",SUMIFS('RAB Prices Long'!M:M,'RAB Prices Long'!$B:$B,'All Prices combined'!$D325,'RAB Prices Long'!$E:$E,'All Prices combined'!$G325)))),2)</f>
        <v>0</v>
      </c>
      <c r="K325" s="2">
        <f>ROUND(IF($B325="Annuity",SUMIFS('Annuity Prices'!N:N,'Annuity Prices'!$B:$B,$D325,'Annuity Prices'!$E:$E,$G325),IF($B325="RAB Short",SUMIFS('RAB Prices Short'!N:N,'RAB Prices Short'!$B:$B,'All Prices combined'!$D325,'RAB Prices Short'!$E:$E,'All Prices combined'!$G325),IF($B325="RAB Long",SUMIFS('RAB Prices Long'!N:N,'RAB Prices Long'!$B:$B,'All Prices combined'!$D325,'RAB Prices Long'!$E:$E,'All Prices combined'!$G325)))),2)</f>
        <v>4.97</v>
      </c>
      <c r="L325" s="2">
        <f>ROUND(IF($B325="Annuity",SUMIFS('Annuity Prices'!O:O,'Annuity Prices'!$B:$B,$D325,'Annuity Prices'!$E:$E,$G325),IF($B325="RAB Short",SUMIFS('RAB Prices Short'!O:O,'RAB Prices Short'!$B:$B,'All Prices combined'!$D325,'RAB Prices Short'!$E:$E,'All Prices combined'!$G325),IF($B325="RAB Long",SUMIFS('RAB Prices Long'!O:O,'RAB Prices Long'!$B:$B,'All Prices combined'!$D325,'RAB Prices Long'!$E:$E,'All Prices combined'!$G325)))),2)</f>
        <v>5.1100000000000003</v>
      </c>
      <c r="M325" s="2">
        <f>ROUND(IF($B325="Annuity",SUMIFS('Annuity Prices'!P:P,'Annuity Prices'!$B:$B,$D325,'Annuity Prices'!$E:$E,$G325),IF($B325="RAB Short",SUMIFS('RAB Prices Short'!P:P,'RAB Prices Short'!$B:$B,'All Prices combined'!$D325,'RAB Prices Short'!$E:$E,'All Prices combined'!$G325),IF($B325="RAB Long",SUMIFS('RAB Prices Long'!P:P,'RAB Prices Long'!$B:$B,'All Prices combined'!$D325,'RAB Prices Long'!$E:$E,'All Prices combined'!$G325)))),2)</f>
        <v>5.19</v>
      </c>
      <c r="N325" s="2">
        <f>ROUND(IF($B325="Annuity",SUMIFS('Annuity Prices'!Q:Q,'Annuity Prices'!$B:$B,$D325,'Annuity Prices'!$E:$E,$G325),IF($B325="RAB Short",SUMIFS('RAB Prices Short'!Q:Q,'RAB Prices Short'!$B:$B,'All Prices combined'!$D325,'RAB Prices Short'!$E:$E,'All Prices combined'!$G325),IF($B325="RAB Long",SUMIFS('RAB Prices Long'!Q:Q,'RAB Prices Long'!$B:$B,'All Prices combined'!$D325,'RAB Prices Long'!$E:$E,'All Prices combined'!$G325)))),2)</f>
        <v>5.32</v>
      </c>
      <c r="O325" s="2">
        <f>ROUND(IF($B325="Annuity",SUMIFS('Annuity Prices'!R:R,'Annuity Prices'!$B:$B,$D325,'Annuity Prices'!$E:$E,$G325),IF($B325="RAB Short",SUMIFS('RAB Prices Short'!R:R,'RAB Prices Short'!$B:$B,'All Prices combined'!$D325,'RAB Prices Short'!$E:$E,'All Prices combined'!$G325),IF($B325="RAB Long",SUMIFS('RAB Prices Long'!R:R,'RAB Prices Long'!$B:$B,'All Prices combined'!$D325,'RAB Prices Long'!$E:$E,'All Prices combined'!$G325)))),2)</f>
        <v>5.45</v>
      </c>
      <c r="P325" s="2">
        <f>ROUND(IF($B325="Annuity",SUMIFS('Annuity Prices'!S:S,'Annuity Prices'!$B:$B,$D325,'Annuity Prices'!$E:$E,$G325),IF($B325="RAB Short",SUMIFS('RAB Prices Short'!S:S,'RAB Prices Short'!$B:$B,'All Prices combined'!$D325,'RAB Prices Short'!$E:$E,'All Prices combined'!$G325),IF($B325="RAB Long",SUMIFS('RAB Prices Long'!S:S,'RAB Prices Long'!$B:$B,'All Prices combined'!$D325,'RAB Prices Long'!$E:$E,'All Prices combined'!$G325)))),2)</f>
        <v>5.59</v>
      </c>
      <c r="Q325" s="2">
        <f>ROUND(IF($B325="Annuity",SUMIFS('Annuity Prices'!T:T,'Annuity Prices'!$B:$B,$D325,'Annuity Prices'!$E:$E,$G325),IF($B325="RAB Short",SUMIFS('RAB Prices Short'!T:T,'RAB Prices Short'!$B:$B,'All Prices combined'!$D325,'RAB Prices Short'!$E:$E,'All Prices combined'!$G325),IF($B325="RAB Long",SUMIFS('RAB Prices Long'!T:T,'RAB Prices Long'!$B:$B,'All Prices combined'!$D325,'RAB Prices Long'!$E:$E,'All Prices combined'!$G325)))),2)</f>
        <v>6.11</v>
      </c>
      <c r="R325" s="2">
        <f>ROUND(IF($B325="Annuity",SUMIFS('Annuity Prices'!U:U,'Annuity Prices'!$B:$B,$D325,'Annuity Prices'!$E:$E,$G325),IF($B325="RAB Short",SUMIFS('RAB Prices Short'!U:U,'RAB Prices Short'!$B:$B,'All Prices combined'!$D325,'RAB Prices Short'!$E:$E,'All Prices combined'!$G325),IF($B325="RAB Long",SUMIFS('RAB Prices Long'!U:U,'RAB Prices Long'!$B:$B,'All Prices combined'!$D325,'RAB Prices Long'!$E:$E,'All Prices combined'!$G325)))),2)</f>
        <v>6.26</v>
      </c>
      <c r="S325" s="2">
        <f>ROUND(IF($B325="Annuity",SUMIFS('Annuity Prices'!V:V,'Annuity Prices'!$B:$B,$D325,'Annuity Prices'!$E:$E,$G325),IF($B325="RAB Short",SUMIFS('RAB Prices Short'!V:V,'RAB Prices Short'!$B:$B,'All Prices combined'!$D325,'RAB Prices Short'!$E:$E,'All Prices combined'!$G325),IF($B325="RAB Long",SUMIFS('RAB Prices Long'!V:V,'RAB Prices Long'!$B:$B,'All Prices combined'!$D325,'RAB Prices Long'!$E:$E,'All Prices combined'!$G325)))),2)</f>
        <v>6.42</v>
      </c>
      <c r="T325" s="2">
        <f>ROUND(IF($B325="Annuity",SUMIFS('Annuity Prices'!W:W,'Annuity Prices'!$B:$B,$D325,'Annuity Prices'!$E:$E,$G325),IF($B325="RAB Short",SUMIFS('RAB Prices Short'!W:W,'RAB Prices Short'!$B:$B,'All Prices combined'!$D325,'RAB Prices Short'!$E:$E,'All Prices combined'!$G325),IF($B325="RAB Long",SUMIFS('RAB Prices Long'!W:W,'RAB Prices Long'!$B:$B,'All Prices combined'!$D325,'RAB Prices Long'!$E:$E,'All Prices combined'!$G325)))),2)</f>
        <v>6.58</v>
      </c>
      <c r="U325" s="2">
        <f>ROUND(IF($B325="Annuity",SUMIFS('Annuity Prices'!X:X,'Annuity Prices'!$B:$B,$D325,'Annuity Prices'!$E:$E,$G325),IF($B325="RAB Short",SUMIFS('RAB Prices Short'!X:X,'RAB Prices Short'!$B:$B,'All Prices combined'!$D325,'RAB Prices Short'!$E:$E,'All Prices combined'!$G325),IF($B325="RAB Long",SUMIFS('RAB Prices Long'!X:X,'RAB Prices Long'!$B:$B,'All Prices combined'!$D325,'RAB Prices Long'!$E:$E,'All Prices combined'!$G325)))),2)</f>
        <v>6.98</v>
      </c>
      <c r="V325" s="2">
        <f>ROUND(IF($B325="Annuity",SUMIFS('Annuity Prices'!Y:Y,'Annuity Prices'!$B:$B,$D325,'Annuity Prices'!$E:$E,$G325),IF($B325="RAB Short",SUMIFS('RAB Prices Short'!Y:Y,'RAB Prices Short'!$B:$B,'All Prices combined'!$D325,'RAB Prices Short'!$E:$E,'All Prices combined'!$G325),IF($B325="RAB Long",SUMIFS('RAB Prices Long'!Y:Y,'RAB Prices Long'!$B:$B,'All Prices combined'!$D325,'RAB Prices Long'!$E:$E,'All Prices combined'!$G325)))),2)</f>
        <v>7.15</v>
      </c>
      <c r="W325" s="2">
        <f>ROUND(IF($B325="Annuity",SUMIFS('Annuity Prices'!Z:Z,'Annuity Prices'!$B:$B,$D325,'Annuity Prices'!$E:$E,$G325),IF($B325="RAB Short",SUMIFS('RAB Prices Short'!Z:Z,'RAB Prices Short'!$B:$B,'All Prices combined'!$D325,'RAB Prices Short'!$E:$E,'All Prices combined'!$G325),IF($B325="RAB Long",SUMIFS('RAB Prices Long'!Z:Z,'RAB Prices Long'!$B:$B,'All Prices combined'!$D325,'RAB Prices Long'!$E:$E,'All Prices combined'!$G325)))),2)</f>
        <v>7.33</v>
      </c>
      <c r="X325" s="2">
        <f>ROUND(IF($B325="Annuity",SUMIFS('Annuity Prices'!AA:AA,'Annuity Prices'!$B:$B,$D325,'Annuity Prices'!$E:$E,$G325),IF($B325="RAB Short",SUMIFS('RAB Prices Short'!AA:AA,'RAB Prices Short'!$B:$B,'All Prices combined'!$D325,'RAB Prices Short'!$E:$E,'All Prices combined'!$G325),IF($B325="RAB Long",SUMIFS('RAB Prices Long'!AA:AA,'RAB Prices Long'!$B:$B,'All Prices combined'!$D325,'RAB Prices Long'!$E:$E,'All Prices combined'!$G325)))),2)</f>
        <v>7.52</v>
      </c>
      <c r="Y325" s="2">
        <f>ROUND(IF($B325="Annuity",SUMIFS('Annuity Prices'!AB:AB,'Annuity Prices'!$B:$B,$D325,'Annuity Prices'!$E:$E,$G325),IF($B325="RAB Short",SUMIFS('RAB Prices Short'!AB:AB,'RAB Prices Short'!$B:$B,'All Prices combined'!$D325,'RAB Prices Short'!$E:$E,'All Prices combined'!$G325),IF($B325="RAB Long",SUMIFS('RAB Prices Long'!AB:AB,'RAB Prices Long'!$B:$B,'All Prices combined'!$D325,'RAB Prices Long'!$E:$E,'All Prices combined'!$G325)))),2)</f>
        <v>7.99</v>
      </c>
      <c r="Z325" s="2">
        <f>ROUND(IF($B325="Annuity",SUMIFS('Annuity Prices'!AC:AC,'Annuity Prices'!$B:$B,$D325,'Annuity Prices'!$E:$E,$G325),IF($B325="RAB Short",SUMIFS('RAB Prices Short'!AC:AC,'RAB Prices Short'!$B:$B,'All Prices combined'!$D325,'RAB Prices Short'!$E:$E,'All Prices combined'!$G325),IF($B325="RAB Long",SUMIFS('RAB Prices Long'!AC:AC,'RAB Prices Long'!$B:$B,'All Prices combined'!$D325,'RAB Prices Long'!$E:$E,'All Prices combined'!$G325)))),2)</f>
        <v>8.19</v>
      </c>
      <c r="AA325" s="2">
        <f>ROUND(IF($B325="Annuity",SUMIFS('Annuity Prices'!AD:AD,'Annuity Prices'!$B:$B,$D325,'Annuity Prices'!$E:$E,$G325),IF($B325="RAB Short",SUMIFS('RAB Prices Short'!AD:AD,'RAB Prices Short'!$B:$B,'All Prices combined'!$D325,'RAB Prices Short'!$E:$E,'All Prices combined'!$G325),IF($B325="RAB Long",SUMIFS('RAB Prices Long'!AD:AD,'RAB Prices Long'!$B:$B,'All Prices combined'!$D325,'RAB Prices Long'!$E:$E,'All Prices combined'!$G325)))),2)</f>
        <v>8.4</v>
      </c>
      <c r="AB325" s="2">
        <f>ROUND(IF($B325="Annuity",SUMIFS('Annuity Prices'!AE:AE,'Annuity Prices'!$B:$B,$D325,'Annuity Prices'!$E:$E,$G325),IF($B325="RAB Short",SUMIFS('RAB Prices Short'!AE:AE,'RAB Prices Short'!$B:$B,'All Prices combined'!$D325,'RAB Prices Short'!$E:$E,'All Prices combined'!$G325),IF($B325="RAB Long",SUMIFS('RAB Prices Long'!AE:AE,'RAB Prices Long'!$B:$B,'All Prices combined'!$D325,'RAB Prices Long'!$E:$E,'All Prices combined'!$G325)))),2)</f>
        <v>8.61</v>
      </c>
      <c r="AC325" s="2">
        <f>ROUND(IF($B325="Annuity",SUMIFS('Annuity Prices'!AF:AF,'Annuity Prices'!$B:$B,$D325,'Annuity Prices'!$E:$E,$G325),IF($B325="RAB Short",SUMIFS('RAB Prices Short'!AF:AF,'RAB Prices Short'!$B:$B,'All Prices combined'!$D325,'RAB Prices Short'!$E:$E,'All Prices combined'!$G325),IF($B325="RAB Long",SUMIFS('RAB Prices Long'!AF:AF,'RAB Prices Long'!$B:$B,'All Prices combined'!$D325,'RAB Prices Long'!$E:$E,'All Prices combined'!$G325)))),2)</f>
        <v>9.1999999999999993</v>
      </c>
      <c r="AD325" s="2">
        <f>ROUND(IF($B325="Annuity",SUMIFS('Annuity Prices'!AG:AG,'Annuity Prices'!$B:$B,$D325,'Annuity Prices'!$E:$E,$G325),IF($B325="RAB Short",SUMIFS('RAB Prices Short'!AG:AG,'RAB Prices Short'!$B:$B,'All Prices combined'!$D325,'RAB Prices Short'!$E:$E,'All Prices combined'!$G325),IF($B325="RAB Long",SUMIFS('RAB Prices Long'!AG:AG,'RAB Prices Long'!$B:$B,'All Prices combined'!$D325,'RAB Prices Long'!$E:$E,'All Prices combined'!$G325)))),2)</f>
        <v>9.43</v>
      </c>
      <c r="AE325" s="2">
        <f>ROUND(IF($B325="Annuity",SUMIFS('Annuity Prices'!AH:AH,'Annuity Prices'!$B:$B,$D325,'Annuity Prices'!$E:$E,$G325),IF($B325="RAB Short",SUMIFS('RAB Prices Short'!AH:AH,'RAB Prices Short'!$B:$B,'All Prices combined'!$D325,'RAB Prices Short'!$E:$E,'All Prices combined'!$G325),IF($B325="RAB Long",SUMIFS('RAB Prices Long'!AH:AH,'RAB Prices Long'!$B:$B,'All Prices combined'!$D325,'RAB Prices Long'!$E:$E,'All Prices combined'!$G325)))),2)</f>
        <v>9.67</v>
      </c>
      <c r="AF325" s="2">
        <f>ROUND(IF($B325="Annuity",SUMIFS('Annuity Prices'!AI:AI,'Annuity Prices'!$B:$B,$D325,'Annuity Prices'!$E:$E,$G325),IF($B325="RAB Short",SUMIFS('RAB Prices Short'!AI:AI,'RAB Prices Short'!$B:$B,'All Prices combined'!$D325,'RAB Prices Short'!$E:$E,'All Prices combined'!$G325),IF($B325="RAB Long",SUMIFS('RAB Prices Long'!AI:AI,'RAB Prices Long'!$B:$B,'All Prices combined'!$D325,'RAB Prices Long'!$E:$E,'All Prices combined'!$G325)))),2)</f>
        <v>9.91</v>
      </c>
      <c r="AG325" s="2">
        <f>ROUND(IF($B325="Annuity",SUMIFS('Annuity Prices'!AJ:AJ,'Annuity Prices'!$B:$B,$D325,'Annuity Prices'!$E:$E,$G325),IF($B325="RAB Short",SUMIFS('RAB Prices Short'!AJ:AJ,'RAB Prices Short'!$B:$B,'All Prices combined'!$D325,'RAB Prices Short'!$E:$E,'All Prices combined'!$G325),IF($B325="RAB Long",SUMIFS('RAB Prices Long'!AJ:AJ,'RAB Prices Long'!$B:$B,'All Prices combined'!$D325,'RAB Prices Long'!$E:$E,'All Prices combined'!$G325)))),2)</f>
        <v>10.56</v>
      </c>
      <c r="AH325" s="2">
        <f>ROUND(IF($B325="Annuity",SUMIFS('Annuity Prices'!AK:AK,'Annuity Prices'!$B:$B,$D325,'Annuity Prices'!$E:$E,$G325),IF($B325="RAB Short",SUMIFS('RAB Prices Short'!AK:AK,'RAB Prices Short'!$B:$B,'All Prices combined'!$D325,'RAB Prices Short'!$E:$E,'All Prices combined'!$G325),IF($B325="RAB Long",SUMIFS('RAB Prices Long'!AK:AK,'RAB Prices Long'!$B:$B,'All Prices combined'!$D325,'RAB Prices Long'!$E:$E,'All Prices combined'!$G325)))),2)</f>
        <v>10.82</v>
      </c>
      <c r="AI325" s="2">
        <f>ROUND(IF($B325="Annuity",SUMIFS('Annuity Prices'!AL:AL,'Annuity Prices'!$B:$B,$D325,'Annuity Prices'!$E:$E,$G325),IF($B325="RAB Short",SUMIFS('RAB Prices Short'!AL:AL,'RAB Prices Short'!$B:$B,'All Prices combined'!$D325,'RAB Prices Short'!$E:$E,'All Prices combined'!$G325),IF($B325="RAB Long",SUMIFS('RAB Prices Long'!AL:AL,'RAB Prices Long'!$B:$B,'All Prices combined'!$D325,'RAB Prices Long'!$E:$E,'All Prices combined'!$G325)))),2)</f>
        <v>11.09</v>
      </c>
      <c r="AJ325" s="2">
        <f>ROUND(IF($B325="Annuity",SUMIFS('Annuity Prices'!AM:AM,'Annuity Prices'!$B:$B,$D325,'Annuity Prices'!$E:$E,$G325),IF($B325="RAB Short",SUMIFS('RAB Prices Short'!AM:AM,'RAB Prices Short'!$B:$B,'All Prices combined'!$D325,'RAB Prices Short'!$E:$E,'All Prices combined'!$G325),IF($B325="RAB Long",SUMIFS('RAB Prices Long'!AM:AM,'RAB Prices Long'!$B:$B,'All Prices combined'!$D325,'RAB Prices Long'!$E:$E,'All Prices combined'!$G325)))),2)</f>
        <v>11.37</v>
      </c>
      <c r="AK325" s="2">
        <f>ROUND(IF($B325="Annuity",SUMIFS('Annuity Prices'!AN:AN,'Annuity Prices'!$B:$B,$D325,'Annuity Prices'!$E:$E,$G325),IF($B325="RAB Short",SUMIFS('RAB Prices Short'!AN:AN,'RAB Prices Short'!$B:$B,'All Prices combined'!$D325,'RAB Prices Short'!$E:$E,'All Prices combined'!$G325),IF($B325="RAB Long",SUMIFS('RAB Prices Long'!AN:AN,'RAB Prices Long'!$B:$B,'All Prices combined'!$D325,'RAB Prices Long'!$E:$E,'All Prices combined'!$G325)))),2)</f>
        <v>12.32</v>
      </c>
      <c r="AL325" s="2">
        <f>ROUND(IF($B325="Annuity",SUMIFS('Annuity Prices'!AO:AO,'Annuity Prices'!$B:$B,$D325,'Annuity Prices'!$E:$E,$G325),IF($B325="RAB Short",SUMIFS('RAB Prices Short'!AO:AO,'RAB Prices Short'!$B:$B,'All Prices combined'!$D325,'RAB Prices Short'!$E:$E,'All Prices combined'!$G325),IF($B325="RAB Long",SUMIFS('RAB Prices Long'!AO:AO,'RAB Prices Long'!$B:$B,'All Prices combined'!$D325,'RAB Prices Long'!$E:$E,'All Prices combined'!$G325)))),2)</f>
        <v>12.63</v>
      </c>
      <c r="AM325" s="2">
        <f>ROUND(IF($B325="Annuity",SUMIFS('Annuity Prices'!AP:AP,'Annuity Prices'!$B:$B,$D325,'Annuity Prices'!$E:$E,$G325),IF($B325="RAB Short",SUMIFS('RAB Prices Short'!AP:AP,'RAB Prices Short'!$B:$B,'All Prices combined'!$D325,'RAB Prices Short'!$E:$E,'All Prices combined'!$G325),IF($B325="RAB Long",SUMIFS('RAB Prices Long'!AP:AP,'RAB Prices Long'!$B:$B,'All Prices combined'!$D325,'RAB Prices Long'!$E:$E,'All Prices combined'!$G325)))),2)</f>
        <v>12.94</v>
      </c>
      <c r="AN325" s="2">
        <f>ROUND(IF($B325="Annuity",SUMIFS('Annuity Prices'!AQ:AQ,'Annuity Prices'!$B:$B,$D325,'Annuity Prices'!$E:$E,$G325),IF($B325="RAB Short",SUMIFS('RAB Prices Short'!AQ:AQ,'RAB Prices Short'!$B:$B,'All Prices combined'!$D325,'RAB Prices Short'!$E:$E,'All Prices combined'!$G325),IF($B325="RAB Long",SUMIFS('RAB Prices Long'!AQ:AQ,'RAB Prices Long'!$B:$B,'All Prices combined'!$D325,'RAB Prices Long'!$E:$E,'All Prices combined'!$G325)))),2)</f>
        <v>13.27</v>
      </c>
      <c r="AO325" s="2">
        <f>ROUND(IF($B325="Annuity",SUMIFS('Annuity Prices'!AR:AR,'Annuity Prices'!$B:$B,$D325,'Annuity Prices'!$E:$E,$G325),IF($B325="RAB Short",SUMIFS('RAB Prices Short'!AR:AR,'RAB Prices Short'!$B:$B,'All Prices combined'!$D325,'RAB Prices Short'!$E:$E,'All Prices combined'!$G325),IF($B325="RAB Long",SUMIFS('RAB Prices Long'!AR:AR,'RAB Prices Long'!$B:$B,'All Prices combined'!$D325,'RAB Prices Long'!$E:$E,'All Prices combined'!$G325)))),2)</f>
        <v>0</v>
      </c>
      <c r="AP325" s="2">
        <f>ROUND(IF($B325="Annuity",SUMIFS('Annuity Prices'!AS:AS,'Annuity Prices'!$B:$B,$D325,'Annuity Prices'!$E:$E,$G325),IF($B325="RAB Short",SUMIFS('RAB Prices Short'!AS:AS,'RAB Prices Short'!$B:$B,'All Prices combined'!$D325,'RAB Prices Short'!$E:$E,'All Prices combined'!$G325),IF($B325="RAB Long",SUMIFS('RAB Prices Long'!AS:AS,'RAB Prices Long'!$B:$B,'All Prices combined'!$D325,'RAB Prices Long'!$E:$E,'All Prices combined'!$G325)))),2)</f>
        <v>0</v>
      </c>
      <c r="AQ325" s="2">
        <f>ROUND(IF($B325="Annuity",SUMIFS('Annuity Prices'!AT:AT,'Annuity Prices'!$B:$B,$D325,'Annuity Prices'!$E:$E,$G325),IF($B325="RAB Short",SUMIFS('RAB Prices Short'!AT:AT,'RAB Prices Short'!$B:$B,'All Prices combined'!$D325,'RAB Prices Short'!$E:$E,'All Prices combined'!$G325),IF($B325="RAB Long",SUMIFS('RAB Prices Long'!AT:AT,'RAB Prices Long'!$B:$B,'All Prices combined'!$D325,'RAB Prices Long'!$E:$E,'All Prices combined'!$G325)))),2)</f>
        <v>5.79</v>
      </c>
      <c r="AR325" s="2">
        <f>ROUND(IF($B325="Annuity",SUMIFS('Annuity Prices'!AU:AU,'Annuity Prices'!$B:$B,$D325,'Annuity Prices'!$E:$E,$G325),IF($B325="RAB Short",SUMIFS('RAB Prices Short'!AU:AU,'RAB Prices Short'!$B:$B,'All Prices combined'!$D325,'RAB Prices Short'!$E:$E,'All Prices combined'!$G325),IF($B325="RAB Long",SUMIFS('RAB Prices Long'!AU:AU,'RAB Prices Long'!$B:$B,'All Prices combined'!$D325,'RAB Prices Long'!$E:$E,'All Prices combined'!$G325)))),2)</f>
        <v>4.97</v>
      </c>
      <c r="AS325" s="2">
        <f>ROUND(IF($B325="Annuity",SUMIFS('Annuity Prices'!AV:AV,'Annuity Prices'!$B:$B,$D325,'Annuity Prices'!$E:$E,$G325),IF($B325="RAB Short",SUMIFS('RAB Prices Short'!AV:AV,'RAB Prices Short'!$B:$B,'All Prices combined'!$D325,'RAB Prices Short'!$E:$E,'All Prices combined'!$G325),IF($B325="RAB Long",SUMIFS('RAB Prices Long'!AV:AV,'RAB Prices Long'!$B:$B,'All Prices combined'!$D325,'RAB Prices Long'!$E:$E,'All Prices combined'!$G325)))),2)</f>
        <v>5.1100000000000003</v>
      </c>
      <c r="AT325" s="2">
        <f>ROUND(IF($B325="Annuity",SUMIFS('Annuity Prices'!AW:AW,'Annuity Prices'!$B:$B,$D325,'Annuity Prices'!$E:$E,$G325),IF($B325="RAB Short",SUMIFS('RAB Prices Short'!AW:AW,'RAB Prices Short'!$B:$B,'All Prices combined'!$D325,'RAB Prices Short'!$E:$E,'All Prices combined'!$G325),IF($B325="RAB Long",SUMIFS('RAB Prices Long'!AW:AW,'RAB Prices Long'!$B:$B,'All Prices combined'!$D325,'RAB Prices Long'!$E:$E,'All Prices combined'!$G325)))),2)</f>
        <v>5.19</v>
      </c>
      <c r="AU325" s="2">
        <f>ROUND(IF($B325="Annuity",SUMIFS('Annuity Prices'!AX:AX,'Annuity Prices'!$B:$B,$D325,'Annuity Prices'!$E:$E,$G325),IF($B325="RAB Short",SUMIFS('RAB Prices Short'!AX:AX,'RAB Prices Short'!$B:$B,'All Prices combined'!$D325,'RAB Prices Short'!$E:$E,'All Prices combined'!$G325),IF($B325="RAB Long",SUMIFS('RAB Prices Long'!AX:AX,'RAB Prices Long'!$B:$B,'All Prices combined'!$D325,'RAB Prices Long'!$E:$E,'All Prices combined'!$G325)))),2)</f>
        <v>5.32</v>
      </c>
      <c r="AV325" s="2">
        <f>ROUND(IF($B325="Annuity",SUMIFS('Annuity Prices'!AY:AY,'Annuity Prices'!$B:$B,$D325,'Annuity Prices'!$E:$E,$G325),IF($B325="RAB Short",SUMIFS('RAB Prices Short'!AY:AY,'RAB Prices Short'!$B:$B,'All Prices combined'!$D325,'RAB Prices Short'!$E:$E,'All Prices combined'!$G325),IF($B325="RAB Long",SUMIFS('RAB Prices Long'!AY:AY,'RAB Prices Long'!$B:$B,'All Prices combined'!$D325,'RAB Prices Long'!$E:$E,'All Prices combined'!$G325)))),2)</f>
        <v>5.45</v>
      </c>
      <c r="AW325" s="2">
        <f>ROUND(IF($B325="Annuity",SUMIFS('Annuity Prices'!AZ:AZ,'Annuity Prices'!$B:$B,$D325,'Annuity Prices'!$E:$E,$G325),IF($B325="RAB Short",SUMIFS('RAB Prices Short'!AZ:AZ,'RAB Prices Short'!$B:$B,'All Prices combined'!$D325,'RAB Prices Short'!$E:$E,'All Prices combined'!$G325),IF($B325="RAB Long",SUMIFS('RAB Prices Long'!AZ:AZ,'RAB Prices Long'!$B:$B,'All Prices combined'!$D325,'RAB Prices Long'!$E:$E,'All Prices combined'!$G325)))),2)</f>
        <v>5.59</v>
      </c>
      <c r="AX325" s="2">
        <f>ROUND(IF($B325="Annuity",SUMIFS('Annuity Prices'!BA:BA,'Annuity Prices'!$B:$B,$D325,'Annuity Prices'!$E:$E,$G325),IF($B325="RAB Short",SUMIFS('RAB Prices Short'!BA:BA,'RAB Prices Short'!$B:$B,'All Prices combined'!$D325,'RAB Prices Short'!$E:$E,'All Prices combined'!$G325),IF($B325="RAB Long",SUMIFS('RAB Prices Long'!BA:BA,'RAB Prices Long'!$B:$B,'All Prices combined'!$D325,'RAB Prices Long'!$E:$E,'All Prices combined'!$G325)))),2)</f>
        <v>6.11</v>
      </c>
      <c r="AY325" s="2">
        <f>ROUND(IF($B325="Annuity",SUMIFS('Annuity Prices'!BB:BB,'Annuity Prices'!$B:$B,$D325,'Annuity Prices'!$E:$E,$G325),IF($B325="RAB Short",SUMIFS('RAB Prices Short'!BB:BB,'RAB Prices Short'!$B:$B,'All Prices combined'!$D325,'RAB Prices Short'!$E:$E,'All Prices combined'!$G325),IF($B325="RAB Long",SUMIFS('RAB Prices Long'!BB:BB,'RAB Prices Long'!$B:$B,'All Prices combined'!$D325,'RAB Prices Long'!$E:$E,'All Prices combined'!$G325)))),2)</f>
        <v>6.26</v>
      </c>
      <c r="AZ325" s="2">
        <f>ROUND(IF($B325="Annuity",SUMIFS('Annuity Prices'!BC:BC,'Annuity Prices'!$B:$B,$D325,'Annuity Prices'!$E:$E,$G325),IF($B325="RAB Short",SUMIFS('RAB Prices Short'!BC:BC,'RAB Prices Short'!$B:$B,'All Prices combined'!$D325,'RAB Prices Short'!$E:$E,'All Prices combined'!$G325),IF($B325="RAB Long",SUMIFS('RAB Prices Long'!BC:BC,'RAB Prices Long'!$B:$B,'All Prices combined'!$D325,'RAB Prices Long'!$E:$E,'All Prices combined'!$G325)))),2)</f>
        <v>6.42</v>
      </c>
      <c r="BA325" s="2">
        <f>ROUND(IF($B325="Annuity",SUMIFS('Annuity Prices'!BD:BD,'Annuity Prices'!$B:$B,$D325,'Annuity Prices'!$E:$E,$G325),IF($B325="RAB Short",SUMIFS('RAB Prices Short'!BD:BD,'RAB Prices Short'!$B:$B,'All Prices combined'!$D325,'RAB Prices Short'!$E:$E,'All Prices combined'!$G325),IF($B325="RAB Long",SUMIFS('RAB Prices Long'!BD:BD,'RAB Prices Long'!$B:$B,'All Prices combined'!$D325,'RAB Prices Long'!$E:$E,'All Prices combined'!$G325)))),2)</f>
        <v>6.58</v>
      </c>
      <c r="BB325" s="2">
        <f>ROUND(IF($B325="Annuity",SUMIFS('Annuity Prices'!BE:BE,'Annuity Prices'!$B:$B,$D325,'Annuity Prices'!$E:$E,$G325),IF($B325="RAB Short",SUMIFS('RAB Prices Short'!BE:BE,'RAB Prices Short'!$B:$B,'All Prices combined'!$D325,'RAB Prices Short'!$E:$E,'All Prices combined'!$G325),IF($B325="RAB Long",SUMIFS('RAB Prices Long'!BE:BE,'RAB Prices Long'!$B:$B,'All Prices combined'!$D325,'RAB Prices Long'!$E:$E,'All Prices combined'!$G325)))),2)</f>
        <v>6.98</v>
      </c>
      <c r="BC325" s="2">
        <f>ROUND(IF($B325="Annuity",SUMIFS('Annuity Prices'!BF:BF,'Annuity Prices'!$B:$B,$D325,'Annuity Prices'!$E:$E,$G325),IF($B325="RAB Short",SUMIFS('RAB Prices Short'!BF:BF,'RAB Prices Short'!$B:$B,'All Prices combined'!$D325,'RAB Prices Short'!$E:$E,'All Prices combined'!$G325),IF($B325="RAB Long",SUMIFS('RAB Prices Long'!BF:BF,'RAB Prices Long'!$B:$B,'All Prices combined'!$D325,'RAB Prices Long'!$E:$E,'All Prices combined'!$G325)))),2)</f>
        <v>7.15</v>
      </c>
      <c r="BD325" s="2">
        <f>ROUND(IF($B325="Annuity",SUMIFS('Annuity Prices'!BG:BG,'Annuity Prices'!$B:$B,$D325,'Annuity Prices'!$E:$E,$G325),IF($B325="RAB Short",SUMIFS('RAB Prices Short'!BG:BG,'RAB Prices Short'!$B:$B,'All Prices combined'!$D325,'RAB Prices Short'!$E:$E,'All Prices combined'!$G325),IF($B325="RAB Long",SUMIFS('RAB Prices Long'!BG:BG,'RAB Prices Long'!$B:$B,'All Prices combined'!$D325,'RAB Prices Long'!$E:$E,'All Prices combined'!$G325)))),2)</f>
        <v>7.33</v>
      </c>
      <c r="BE325" s="2">
        <f>ROUND(IF($B325="Annuity",SUMIFS('Annuity Prices'!BH:BH,'Annuity Prices'!$B:$B,$D325,'Annuity Prices'!$E:$E,$G325),IF($B325="RAB Short",SUMIFS('RAB Prices Short'!BH:BH,'RAB Prices Short'!$B:$B,'All Prices combined'!$D325,'RAB Prices Short'!$E:$E,'All Prices combined'!$G325),IF($B325="RAB Long",SUMIFS('RAB Prices Long'!BH:BH,'RAB Prices Long'!$B:$B,'All Prices combined'!$D325,'RAB Prices Long'!$E:$E,'All Prices combined'!$G325)))),2)</f>
        <v>7.52</v>
      </c>
      <c r="BF325" s="2">
        <f>ROUND(IF($B325="Annuity",SUMIFS('Annuity Prices'!BI:BI,'Annuity Prices'!$B:$B,$D325,'Annuity Prices'!$E:$E,$G325),IF($B325="RAB Short",SUMIFS('RAB Prices Short'!BI:BI,'RAB Prices Short'!$B:$B,'All Prices combined'!$D325,'RAB Prices Short'!$E:$E,'All Prices combined'!$G325),IF($B325="RAB Long",SUMIFS('RAB Prices Long'!BI:BI,'RAB Prices Long'!$B:$B,'All Prices combined'!$D325,'RAB Prices Long'!$E:$E,'All Prices combined'!$G325)))),2)</f>
        <v>7.99</v>
      </c>
      <c r="BG325" s="2">
        <f>ROUND(IF($B325="Annuity",SUMIFS('Annuity Prices'!BJ:BJ,'Annuity Prices'!$B:$B,$D325,'Annuity Prices'!$E:$E,$G325),IF($B325="RAB Short",SUMIFS('RAB Prices Short'!BJ:BJ,'RAB Prices Short'!$B:$B,'All Prices combined'!$D325,'RAB Prices Short'!$E:$E,'All Prices combined'!$G325),IF($B325="RAB Long",SUMIFS('RAB Prices Long'!BJ:BJ,'RAB Prices Long'!$B:$B,'All Prices combined'!$D325,'RAB Prices Long'!$E:$E,'All Prices combined'!$G325)))),2)</f>
        <v>8.19</v>
      </c>
      <c r="BH325" s="2">
        <f>ROUND(IF($B325="Annuity",SUMIFS('Annuity Prices'!BK:BK,'Annuity Prices'!$B:$B,$D325,'Annuity Prices'!$E:$E,$G325),IF($B325="RAB Short",SUMIFS('RAB Prices Short'!BK:BK,'RAB Prices Short'!$B:$B,'All Prices combined'!$D325,'RAB Prices Short'!$E:$E,'All Prices combined'!$G325),IF($B325="RAB Long",SUMIFS('RAB Prices Long'!BK:BK,'RAB Prices Long'!$B:$B,'All Prices combined'!$D325,'RAB Prices Long'!$E:$E,'All Prices combined'!$G325)))),2)</f>
        <v>8.4</v>
      </c>
      <c r="BI325" s="2">
        <f>ROUND(IF($B325="Annuity",SUMIFS('Annuity Prices'!BL:BL,'Annuity Prices'!$B:$B,$D325,'Annuity Prices'!$E:$E,$G325),IF($B325="RAB Short",SUMIFS('RAB Prices Short'!BL:BL,'RAB Prices Short'!$B:$B,'All Prices combined'!$D325,'RAB Prices Short'!$E:$E,'All Prices combined'!$G325),IF($B325="RAB Long",SUMIFS('RAB Prices Long'!BL:BL,'RAB Prices Long'!$B:$B,'All Prices combined'!$D325,'RAB Prices Long'!$E:$E,'All Prices combined'!$G325)))),2)</f>
        <v>8.61</v>
      </c>
      <c r="BJ325" s="2">
        <f>ROUND(IF($B325="Annuity",SUMIFS('Annuity Prices'!BM:BM,'Annuity Prices'!$B:$B,$D325,'Annuity Prices'!$E:$E,$G325),IF($B325="RAB Short",SUMIFS('RAB Prices Short'!BM:BM,'RAB Prices Short'!$B:$B,'All Prices combined'!$D325,'RAB Prices Short'!$E:$E,'All Prices combined'!$G325),IF($B325="RAB Long",SUMIFS('RAB Prices Long'!BM:BM,'RAB Prices Long'!$B:$B,'All Prices combined'!$D325,'RAB Prices Long'!$E:$E,'All Prices combined'!$G325)))),2)</f>
        <v>9.1999999999999993</v>
      </c>
      <c r="BK325" s="2">
        <f>ROUND(IF($B325="Annuity",SUMIFS('Annuity Prices'!BN:BN,'Annuity Prices'!$B:$B,$D325,'Annuity Prices'!$E:$E,$G325),IF($B325="RAB Short",SUMIFS('RAB Prices Short'!BN:BN,'RAB Prices Short'!$B:$B,'All Prices combined'!$D325,'RAB Prices Short'!$E:$E,'All Prices combined'!$G325),IF($B325="RAB Long",SUMIFS('RAB Prices Long'!BN:BN,'RAB Prices Long'!$B:$B,'All Prices combined'!$D325,'RAB Prices Long'!$E:$E,'All Prices combined'!$G325)))),2)</f>
        <v>9.43</v>
      </c>
      <c r="BL325" s="2">
        <f>ROUND(IF($B325="Annuity",SUMIFS('Annuity Prices'!BO:BO,'Annuity Prices'!$B:$B,$D325,'Annuity Prices'!$E:$E,$G325),IF($B325="RAB Short",SUMIFS('RAB Prices Short'!BO:BO,'RAB Prices Short'!$B:$B,'All Prices combined'!$D325,'RAB Prices Short'!$E:$E,'All Prices combined'!$G325),IF($B325="RAB Long",SUMIFS('RAB Prices Long'!BO:BO,'RAB Prices Long'!$B:$B,'All Prices combined'!$D325,'RAB Prices Long'!$E:$E,'All Prices combined'!$G325)))),2)</f>
        <v>9.67</v>
      </c>
      <c r="BM325" s="2">
        <f>ROUND(IF($B325="Annuity",SUMIFS('Annuity Prices'!BP:BP,'Annuity Prices'!$B:$B,$D325,'Annuity Prices'!$E:$E,$G325),IF($B325="RAB Short",SUMIFS('RAB Prices Short'!BP:BP,'RAB Prices Short'!$B:$B,'All Prices combined'!$D325,'RAB Prices Short'!$E:$E,'All Prices combined'!$G325),IF($B325="RAB Long",SUMIFS('RAB Prices Long'!BP:BP,'RAB Prices Long'!$B:$B,'All Prices combined'!$D325,'RAB Prices Long'!$E:$E,'All Prices combined'!$G325)))),2)</f>
        <v>9.91</v>
      </c>
      <c r="BN325" s="2">
        <f>ROUND(IF($B325="Annuity",SUMIFS('Annuity Prices'!BQ:BQ,'Annuity Prices'!$B:$B,$D325,'Annuity Prices'!$E:$E,$G325),IF($B325="RAB Short",SUMIFS('RAB Prices Short'!BQ:BQ,'RAB Prices Short'!$B:$B,'All Prices combined'!$D325,'RAB Prices Short'!$E:$E,'All Prices combined'!$G325),IF($B325="RAB Long",SUMIFS('RAB Prices Long'!BQ:BQ,'RAB Prices Long'!$B:$B,'All Prices combined'!$D325,'RAB Prices Long'!$E:$E,'All Prices combined'!$G325)))),2)</f>
        <v>10.56</v>
      </c>
      <c r="BO325" s="2">
        <f>ROUND(IF($B325="Annuity",SUMIFS('Annuity Prices'!BR:BR,'Annuity Prices'!$B:$B,$D325,'Annuity Prices'!$E:$E,$G325),IF($B325="RAB Short",SUMIFS('RAB Prices Short'!BR:BR,'RAB Prices Short'!$B:$B,'All Prices combined'!$D325,'RAB Prices Short'!$E:$E,'All Prices combined'!$G325),IF($B325="RAB Long",SUMIFS('RAB Prices Long'!BR:BR,'RAB Prices Long'!$B:$B,'All Prices combined'!$D325,'RAB Prices Long'!$E:$E,'All Prices combined'!$G325)))),2)</f>
        <v>10.82</v>
      </c>
      <c r="BP325" s="2">
        <f>ROUND(IF($B325="Annuity",SUMIFS('Annuity Prices'!BS:BS,'Annuity Prices'!$B:$B,$D325,'Annuity Prices'!$E:$E,$G325),IF($B325="RAB Short",SUMIFS('RAB Prices Short'!BS:BS,'RAB Prices Short'!$B:$B,'All Prices combined'!$D325,'RAB Prices Short'!$E:$E,'All Prices combined'!$G325),IF($B325="RAB Long",SUMIFS('RAB Prices Long'!BS:BS,'RAB Prices Long'!$B:$B,'All Prices combined'!$D325,'RAB Prices Long'!$E:$E,'All Prices combined'!$G325)))),2)</f>
        <v>11.09</v>
      </c>
      <c r="BQ325" s="2">
        <f>ROUND(IF($B325="Annuity",SUMIFS('Annuity Prices'!BT:BT,'Annuity Prices'!$B:$B,$D325,'Annuity Prices'!$E:$E,$G325),IF($B325="RAB Short",SUMIFS('RAB Prices Short'!BT:BT,'RAB Prices Short'!$B:$B,'All Prices combined'!$D325,'RAB Prices Short'!$E:$E,'All Prices combined'!$G325),IF($B325="RAB Long",SUMIFS('RAB Prices Long'!BT:BT,'RAB Prices Long'!$B:$B,'All Prices combined'!$D325,'RAB Prices Long'!$E:$E,'All Prices combined'!$G325)))),2)</f>
        <v>11.37</v>
      </c>
      <c r="BR325" s="2">
        <f>ROUND(IF($B325="Annuity",SUMIFS('Annuity Prices'!BU:BU,'Annuity Prices'!$B:$B,$D325,'Annuity Prices'!$E:$E,$G325),IF($B325="RAB Short",SUMIFS('RAB Prices Short'!BU:BU,'RAB Prices Short'!$B:$B,'All Prices combined'!$D325,'RAB Prices Short'!$E:$E,'All Prices combined'!$G325),IF($B325="RAB Long",SUMIFS('RAB Prices Long'!BU:BU,'RAB Prices Long'!$B:$B,'All Prices combined'!$D325,'RAB Prices Long'!$E:$E,'All Prices combined'!$G325)))),2)</f>
        <v>12.32</v>
      </c>
      <c r="BS325" s="2">
        <f>ROUND(IF($B325="Annuity",SUMIFS('Annuity Prices'!BV:BV,'Annuity Prices'!$B:$B,$D325,'Annuity Prices'!$E:$E,$G325),IF($B325="RAB Short",SUMIFS('RAB Prices Short'!BV:BV,'RAB Prices Short'!$B:$B,'All Prices combined'!$D325,'RAB Prices Short'!$E:$E,'All Prices combined'!$G325),IF($B325="RAB Long",SUMIFS('RAB Prices Long'!BV:BV,'RAB Prices Long'!$B:$B,'All Prices combined'!$D325,'RAB Prices Long'!$E:$E,'All Prices combined'!$G325)))),2)</f>
        <v>12.63</v>
      </c>
      <c r="BT325" s="2">
        <f>ROUND(IF($B325="Annuity",SUMIFS('Annuity Prices'!BW:BW,'Annuity Prices'!$B:$B,$D325,'Annuity Prices'!$E:$E,$G325),IF($B325="RAB Short",SUMIFS('RAB Prices Short'!BW:BW,'RAB Prices Short'!$B:$B,'All Prices combined'!$D325,'RAB Prices Short'!$E:$E,'All Prices combined'!$G325),IF($B325="RAB Long",SUMIFS('RAB Prices Long'!BW:BW,'RAB Prices Long'!$B:$B,'All Prices combined'!$D325,'RAB Prices Long'!$E:$E,'All Prices combined'!$G325)))),2)</f>
        <v>12.94</v>
      </c>
      <c r="BU325" s="2">
        <f>ROUND(IF($B325="Annuity",SUMIFS('Annuity Prices'!BX:BX,'Annuity Prices'!$B:$B,$D325,'Annuity Prices'!$E:$E,$G325),IF($B325="RAB Short",SUMIFS('RAB Prices Short'!BX:BX,'RAB Prices Short'!$B:$B,'All Prices combined'!$D325,'RAB Prices Short'!$E:$E,'All Prices combined'!$G325),IF($B325="RAB Long",SUMIFS('RAB Prices Long'!BX:BX,'RAB Prices Long'!$B:$B,'All Prices combined'!$D325,'RAB Prices Long'!$E:$E,'All Prices combined'!$G325)))),2)</f>
        <v>13.27</v>
      </c>
    </row>
    <row r="326" spans="2:73" x14ac:dyDescent="0.25">
      <c r="B326" t="s">
        <v>44</v>
      </c>
      <c r="C326">
        <v>25</v>
      </c>
      <c r="D326" t="s">
        <v>204</v>
      </c>
      <c r="E326" t="s">
        <v>203</v>
      </c>
      <c r="F326">
        <v>25</v>
      </c>
      <c r="G326" t="s">
        <v>40</v>
      </c>
      <c r="I326" s="2">
        <f>ROUND(IF($B326="Annuity",SUMIFS('Annuity Prices'!L:L,'Annuity Prices'!$B:$B,$D326,'Annuity Prices'!$E:$E,$G326),IF($B326="RAB Short",SUMIFS('RAB Prices Short'!L:L,'RAB Prices Short'!$B:$B,'All Prices combined'!$D326,'RAB Prices Short'!$E:$E,'All Prices combined'!$G326),IF($B326="RAB Long",SUMIFS('RAB Prices Long'!L:L,'RAB Prices Long'!$B:$B,'All Prices combined'!$D326,'RAB Prices Long'!$E:$E,'All Prices combined'!$G326)))),2)</f>
        <v>0</v>
      </c>
      <c r="J326" s="2">
        <f>ROUND(IF($B326="Annuity",SUMIFS('Annuity Prices'!M:M,'Annuity Prices'!$B:$B,$D326,'Annuity Prices'!$E:$E,$G326),IF($B326="RAB Short",SUMIFS('RAB Prices Short'!M:M,'RAB Prices Short'!$B:$B,'All Prices combined'!$D326,'RAB Prices Short'!$E:$E,'All Prices combined'!$G326),IF($B326="RAB Long",SUMIFS('RAB Prices Long'!M:M,'RAB Prices Long'!$B:$B,'All Prices combined'!$D326,'RAB Prices Long'!$E:$E,'All Prices combined'!$G326)))),2)</f>
        <v>0</v>
      </c>
      <c r="K326" s="2">
        <f>ROUND(IF($B326="Annuity",SUMIFS('Annuity Prices'!N:N,'Annuity Prices'!$B:$B,$D326,'Annuity Prices'!$E:$E,$G326),IF($B326="RAB Short",SUMIFS('RAB Prices Short'!N:N,'RAB Prices Short'!$B:$B,'All Prices combined'!$D326,'RAB Prices Short'!$E:$E,'All Prices combined'!$G326),IF($B326="RAB Long",SUMIFS('RAB Prices Long'!N:N,'RAB Prices Long'!$B:$B,'All Prices combined'!$D326,'RAB Prices Long'!$E:$E,'All Prices combined'!$G326)))),2)</f>
        <v>0.81</v>
      </c>
      <c r="L326" s="2">
        <f>ROUND(IF($B326="Annuity",SUMIFS('Annuity Prices'!O:O,'Annuity Prices'!$B:$B,$D326,'Annuity Prices'!$E:$E,$G326),IF($B326="RAB Short",SUMIFS('RAB Prices Short'!O:O,'RAB Prices Short'!$B:$B,'All Prices combined'!$D326,'RAB Prices Short'!$E:$E,'All Prices combined'!$G326),IF($B326="RAB Long",SUMIFS('RAB Prices Long'!O:O,'RAB Prices Long'!$B:$B,'All Prices combined'!$D326,'RAB Prices Long'!$E:$E,'All Prices combined'!$G326)))),2)</f>
        <v>0.83</v>
      </c>
      <c r="M326" s="2">
        <f>ROUND(IF($B326="Annuity",SUMIFS('Annuity Prices'!P:P,'Annuity Prices'!$B:$B,$D326,'Annuity Prices'!$E:$E,$G326),IF($B326="RAB Short",SUMIFS('RAB Prices Short'!P:P,'RAB Prices Short'!$B:$B,'All Prices combined'!$D326,'RAB Prices Short'!$E:$E,'All Prices combined'!$G326),IF($B326="RAB Long",SUMIFS('RAB Prices Long'!P:P,'RAB Prices Long'!$B:$B,'All Prices combined'!$D326,'RAB Prices Long'!$E:$E,'All Prices combined'!$G326)))),2)</f>
        <v>0.85</v>
      </c>
      <c r="N326" s="2">
        <f>ROUND(IF($B326="Annuity",SUMIFS('Annuity Prices'!Q:Q,'Annuity Prices'!$B:$B,$D326,'Annuity Prices'!$E:$E,$G326),IF($B326="RAB Short",SUMIFS('RAB Prices Short'!Q:Q,'RAB Prices Short'!$B:$B,'All Prices combined'!$D326,'RAB Prices Short'!$E:$E,'All Prices combined'!$G326),IF($B326="RAB Long",SUMIFS('RAB Prices Long'!Q:Q,'RAB Prices Long'!$B:$B,'All Prices combined'!$D326,'RAB Prices Long'!$E:$E,'All Prices combined'!$G326)))),2)</f>
        <v>0.87</v>
      </c>
      <c r="O326" s="2">
        <f>ROUND(IF($B326="Annuity",SUMIFS('Annuity Prices'!R:R,'Annuity Prices'!$B:$B,$D326,'Annuity Prices'!$E:$E,$G326),IF($B326="RAB Short",SUMIFS('RAB Prices Short'!R:R,'RAB Prices Short'!$B:$B,'All Prices combined'!$D326,'RAB Prices Short'!$E:$E,'All Prices combined'!$G326),IF($B326="RAB Long",SUMIFS('RAB Prices Long'!R:R,'RAB Prices Long'!$B:$B,'All Prices combined'!$D326,'RAB Prices Long'!$E:$E,'All Prices combined'!$G326)))),2)</f>
        <v>0.9</v>
      </c>
      <c r="P326" s="2">
        <f>ROUND(IF($B326="Annuity",SUMIFS('Annuity Prices'!S:S,'Annuity Prices'!$B:$B,$D326,'Annuity Prices'!$E:$E,$G326),IF($B326="RAB Short",SUMIFS('RAB Prices Short'!S:S,'RAB Prices Short'!$B:$B,'All Prices combined'!$D326,'RAB Prices Short'!$E:$E,'All Prices combined'!$G326),IF($B326="RAB Long",SUMIFS('RAB Prices Long'!S:S,'RAB Prices Long'!$B:$B,'All Prices combined'!$D326,'RAB Prices Long'!$E:$E,'All Prices combined'!$G326)))),2)</f>
        <v>0.92</v>
      </c>
      <c r="Q326" s="2">
        <f>ROUND(IF($B326="Annuity",SUMIFS('Annuity Prices'!T:T,'Annuity Prices'!$B:$B,$D326,'Annuity Prices'!$E:$E,$G326),IF($B326="RAB Short",SUMIFS('RAB Prices Short'!T:T,'RAB Prices Short'!$B:$B,'All Prices combined'!$D326,'RAB Prices Short'!$E:$E,'All Prices combined'!$G326),IF($B326="RAB Long",SUMIFS('RAB Prices Long'!T:T,'RAB Prices Long'!$B:$B,'All Prices combined'!$D326,'RAB Prices Long'!$E:$E,'All Prices combined'!$G326)))),2)</f>
        <v>0.94</v>
      </c>
      <c r="R326" s="2">
        <f>ROUND(IF($B326="Annuity",SUMIFS('Annuity Prices'!U:U,'Annuity Prices'!$B:$B,$D326,'Annuity Prices'!$E:$E,$G326),IF($B326="RAB Short",SUMIFS('RAB Prices Short'!U:U,'RAB Prices Short'!$B:$B,'All Prices combined'!$D326,'RAB Prices Short'!$E:$E,'All Prices combined'!$G326),IF($B326="RAB Long",SUMIFS('RAB Prices Long'!U:U,'RAB Prices Long'!$B:$B,'All Prices combined'!$D326,'RAB Prices Long'!$E:$E,'All Prices combined'!$G326)))),2)</f>
        <v>0.96</v>
      </c>
      <c r="S326" s="2">
        <f>ROUND(IF($B326="Annuity",SUMIFS('Annuity Prices'!V:V,'Annuity Prices'!$B:$B,$D326,'Annuity Prices'!$E:$E,$G326),IF($B326="RAB Short",SUMIFS('RAB Prices Short'!V:V,'RAB Prices Short'!$B:$B,'All Prices combined'!$D326,'RAB Prices Short'!$E:$E,'All Prices combined'!$G326),IF($B326="RAB Long",SUMIFS('RAB Prices Long'!V:V,'RAB Prices Long'!$B:$B,'All Prices combined'!$D326,'RAB Prices Long'!$E:$E,'All Prices combined'!$G326)))),2)</f>
        <v>0.98</v>
      </c>
      <c r="T326" s="2">
        <f>ROUND(IF($B326="Annuity",SUMIFS('Annuity Prices'!W:W,'Annuity Prices'!$B:$B,$D326,'Annuity Prices'!$E:$E,$G326),IF($B326="RAB Short",SUMIFS('RAB Prices Short'!W:W,'RAB Prices Short'!$B:$B,'All Prices combined'!$D326,'RAB Prices Short'!$E:$E,'All Prices combined'!$G326),IF($B326="RAB Long",SUMIFS('RAB Prices Long'!W:W,'RAB Prices Long'!$B:$B,'All Prices combined'!$D326,'RAB Prices Long'!$E:$E,'All Prices combined'!$G326)))),2)</f>
        <v>1.01</v>
      </c>
      <c r="U326" s="2">
        <f>ROUND(IF($B326="Annuity",SUMIFS('Annuity Prices'!X:X,'Annuity Prices'!$B:$B,$D326,'Annuity Prices'!$E:$E,$G326),IF($B326="RAB Short",SUMIFS('RAB Prices Short'!X:X,'RAB Prices Short'!$B:$B,'All Prices combined'!$D326,'RAB Prices Short'!$E:$E,'All Prices combined'!$G326),IF($B326="RAB Long",SUMIFS('RAB Prices Long'!X:X,'RAB Prices Long'!$B:$B,'All Prices combined'!$D326,'RAB Prices Long'!$E:$E,'All Prices combined'!$G326)))),2)</f>
        <v>1.03</v>
      </c>
      <c r="V326" s="2">
        <f>ROUND(IF($B326="Annuity",SUMIFS('Annuity Prices'!Y:Y,'Annuity Prices'!$B:$B,$D326,'Annuity Prices'!$E:$E,$G326),IF($B326="RAB Short",SUMIFS('RAB Prices Short'!Y:Y,'RAB Prices Short'!$B:$B,'All Prices combined'!$D326,'RAB Prices Short'!$E:$E,'All Prices combined'!$G326),IF($B326="RAB Long",SUMIFS('RAB Prices Long'!Y:Y,'RAB Prices Long'!$B:$B,'All Prices combined'!$D326,'RAB Prices Long'!$E:$E,'All Prices combined'!$G326)))),2)</f>
        <v>1.05</v>
      </c>
      <c r="W326" s="2">
        <f>ROUND(IF($B326="Annuity",SUMIFS('Annuity Prices'!Z:Z,'Annuity Prices'!$B:$B,$D326,'Annuity Prices'!$E:$E,$G326),IF($B326="RAB Short",SUMIFS('RAB Prices Short'!Z:Z,'RAB Prices Short'!$B:$B,'All Prices combined'!$D326,'RAB Prices Short'!$E:$E,'All Prices combined'!$G326),IF($B326="RAB Long",SUMIFS('RAB Prices Long'!Z:Z,'RAB Prices Long'!$B:$B,'All Prices combined'!$D326,'RAB Prices Long'!$E:$E,'All Prices combined'!$G326)))),2)</f>
        <v>1.08</v>
      </c>
      <c r="X326" s="2">
        <f>ROUND(IF($B326="Annuity",SUMIFS('Annuity Prices'!AA:AA,'Annuity Prices'!$B:$B,$D326,'Annuity Prices'!$E:$E,$G326),IF($B326="RAB Short",SUMIFS('RAB Prices Short'!AA:AA,'RAB Prices Short'!$B:$B,'All Prices combined'!$D326,'RAB Prices Short'!$E:$E,'All Prices combined'!$G326),IF($B326="RAB Long",SUMIFS('RAB Prices Long'!AA:AA,'RAB Prices Long'!$B:$B,'All Prices combined'!$D326,'RAB Prices Long'!$E:$E,'All Prices combined'!$G326)))),2)</f>
        <v>1.1100000000000001</v>
      </c>
      <c r="Y326" s="2">
        <f>ROUND(IF($B326="Annuity",SUMIFS('Annuity Prices'!AB:AB,'Annuity Prices'!$B:$B,$D326,'Annuity Prices'!$E:$E,$G326),IF($B326="RAB Short",SUMIFS('RAB Prices Short'!AB:AB,'RAB Prices Short'!$B:$B,'All Prices combined'!$D326,'RAB Prices Short'!$E:$E,'All Prices combined'!$G326),IF($B326="RAB Long",SUMIFS('RAB Prices Long'!AB:AB,'RAB Prices Long'!$B:$B,'All Prices combined'!$D326,'RAB Prices Long'!$E:$E,'All Prices combined'!$G326)))),2)</f>
        <v>1.1299999999999999</v>
      </c>
      <c r="Z326" s="2">
        <f>ROUND(IF($B326="Annuity",SUMIFS('Annuity Prices'!AC:AC,'Annuity Prices'!$B:$B,$D326,'Annuity Prices'!$E:$E,$G326),IF($B326="RAB Short",SUMIFS('RAB Prices Short'!AC:AC,'RAB Prices Short'!$B:$B,'All Prices combined'!$D326,'RAB Prices Short'!$E:$E,'All Prices combined'!$G326),IF($B326="RAB Long",SUMIFS('RAB Prices Long'!AC:AC,'RAB Prices Long'!$B:$B,'All Prices combined'!$D326,'RAB Prices Long'!$E:$E,'All Prices combined'!$G326)))),2)</f>
        <v>1.1599999999999999</v>
      </c>
      <c r="AA326" s="2">
        <f>ROUND(IF($B326="Annuity",SUMIFS('Annuity Prices'!AD:AD,'Annuity Prices'!$B:$B,$D326,'Annuity Prices'!$E:$E,$G326),IF($B326="RAB Short",SUMIFS('RAB Prices Short'!AD:AD,'RAB Prices Short'!$B:$B,'All Prices combined'!$D326,'RAB Prices Short'!$E:$E,'All Prices combined'!$G326),IF($B326="RAB Long",SUMIFS('RAB Prices Long'!AD:AD,'RAB Prices Long'!$B:$B,'All Prices combined'!$D326,'RAB Prices Long'!$E:$E,'All Prices combined'!$G326)))),2)</f>
        <v>1.19</v>
      </c>
      <c r="AB326" s="2">
        <f>ROUND(IF($B326="Annuity",SUMIFS('Annuity Prices'!AE:AE,'Annuity Prices'!$B:$B,$D326,'Annuity Prices'!$E:$E,$G326),IF($B326="RAB Short",SUMIFS('RAB Prices Short'!AE:AE,'RAB Prices Short'!$B:$B,'All Prices combined'!$D326,'RAB Prices Short'!$E:$E,'All Prices combined'!$G326),IF($B326="RAB Long",SUMIFS('RAB Prices Long'!AE:AE,'RAB Prices Long'!$B:$B,'All Prices combined'!$D326,'RAB Prices Long'!$E:$E,'All Prices combined'!$G326)))),2)</f>
        <v>1.22</v>
      </c>
      <c r="AC326" s="2">
        <f>ROUND(IF($B326="Annuity",SUMIFS('Annuity Prices'!AF:AF,'Annuity Prices'!$B:$B,$D326,'Annuity Prices'!$E:$E,$G326),IF($B326="RAB Short",SUMIFS('RAB Prices Short'!AF:AF,'RAB Prices Short'!$B:$B,'All Prices combined'!$D326,'RAB Prices Short'!$E:$E,'All Prices combined'!$G326),IF($B326="RAB Long",SUMIFS('RAB Prices Long'!AF:AF,'RAB Prices Long'!$B:$B,'All Prices combined'!$D326,'RAB Prices Long'!$E:$E,'All Prices combined'!$G326)))),2)</f>
        <v>1.24</v>
      </c>
      <c r="AD326" s="2">
        <f>ROUND(IF($B326="Annuity",SUMIFS('Annuity Prices'!AG:AG,'Annuity Prices'!$B:$B,$D326,'Annuity Prices'!$E:$E,$G326),IF($B326="RAB Short",SUMIFS('RAB Prices Short'!AG:AG,'RAB Prices Short'!$B:$B,'All Prices combined'!$D326,'RAB Prices Short'!$E:$E,'All Prices combined'!$G326),IF($B326="RAB Long",SUMIFS('RAB Prices Long'!AG:AG,'RAB Prices Long'!$B:$B,'All Prices combined'!$D326,'RAB Prices Long'!$E:$E,'All Prices combined'!$G326)))),2)</f>
        <v>1.27</v>
      </c>
      <c r="AE326" s="2">
        <f>ROUND(IF($B326="Annuity",SUMIFS('Annuity Prices'!AH:AH,'Annuity Prices'!$B:$B,$D326,'Annuity Prices'!$E:$E,$G326),IF($B326="RAB Short",SUMIFS('RAB Prices Short'!AH:AH,'RAB Prices Short'!$B:$B,'All Prices combined'!$D326,'RAB Prices Short'!$E:$E,'All Prices combined'!$G326),IF($B326="RAB Long",SUMIFS('RAB Prices Long'!AH:AH,'RAB Prices Long'!$B:$B,'All Prices combined'!$D326,'RAB Prices Long'!$E:$E,'All Prices combined'!$G326)))),2)</f>
        <v>1.3</v>
      </c>
      <c r="AF326" s="2">
        <f>ROUND(IF($B326="Annuity",SUMIFS('Annuity Prices'!AI:AI,'Annuity Prices'!$B:$B,$D326,'Annuity Prices'!$E:$E,$G326),IF($B326="RAB Short",SUMIFS('RAB Prices Short'!AI:AI,'RAB Prices Short'!$B:$B,'All Prices combined'!$D326,'RAB Prices Short'!$E:$E,'All Prices combined'!$G326),IF($B326="RAB Long",SUMIFS('RAB Prices Long'!AI:AI,'RAB Prices Long'!$B:$B,'All Prices combined'!$D326,'RAB Prices Long'!$E:$E,'All Prices combined'!$G326)))),2)</f>
        <v>1.34</v>
      </c>
      <c r="AG326" s="2">
        <f>ROUND(IF($B326="Annuity",SUMIFS('Annuity Prices'!AJ:AJ,'Annuity Prices'!$B:$B,$D326,'Annuity Prices'!$E:$E,$G326),IF($B326="RAB Short",SUMIFS('RAB Prices Short'!AJ:AJ,'RAB Prices Short'!$B:$B,'All Prices combined'!$D326,'RAB Prices Short'!$E:$E,'All Prices combined'!$G326),IF($B326="RAB Long",SUMIFS('RAB Prices Long'!AJ:AJ,'RAB Prices Long'!$B:$B,'All Prices combined'!$D326,'RAB Prices Long'!$E:$E,'All Prices combined'!$G326)))),2)</f>
        <v>1.36</v>
      </c>
      <c r="AH326" s="2">
        <f>ROUND(IF($B326="Annuity",SUMIFS('Annuity Prices'!AK:AK,'Annuity Prices'!$B:$B,$D326,'Annuity Prices'!$E:$E,$G326),IF($B326="RAB Short",SUMIFS('RAB Prices Short'!AK:AK,'RAB Prices Short'!$B:$B,'All Prices combined'!$D326,'RAB Prices Short'!$E:$E,'All Prices combined'!$G326),IF($B326="RAB Long",SUMIFS('RAB Prices Long'!AK:AK,'RAB Prices Long'!$B:$B,'All Prices combined'!$D326,'RAB Prices Long'!$E:$E,'All Prices combined'!$G326)))),2)</f>
        <v>1.4</v>
      </c>
      <c r="AI326" s="2">
        <f>ROUND(IF($B326="Annuity",SUMIFS('Annuity Prices'!AL:AL,'Annuity Prices'!$B:$B,$D326,'Annuity Prices'!$E:$E,$G326),IF($B326="RAB Short",SUMIFS('RAB Prices Short'!AL:AL,'RAB Prices Short'!$B:$B,'All Prices combined'!$D326,'RAB Prices Short'!$E:$E,'All Prices combined'!$G326),IF($B326="RAB Long",SUMIFS('RAB Prices Long'!AL:AL,'RAB Prices Long'!$B:$B,'All Prices combined'!$D326,'RAB Prices Long'!$E:$E,'All Prices combined'!$G326)))),2)</f>
        <v>1.43</v>
      </c>
      <c r="AJ326" s="2">
        <f>ROUND(IF($B326="Annuity",SUMIFS('Annuity Prices'!AM:AM,'Annuity Prices'!$B:$B,$D326,'Annuity Prices'!$E:$E,$G326),IF($B326="RAB Short",SUMIFS('RAB Prices Short'!AM:AM,'RAB Prices Short'!$B:$B,'All Prices combined'!$D326,'RAB Prices Short'!$E:$E,'All Prices combined'!$G326),IF($B326="RAB Long",SUMIFS('RAB Prices Long'!AM:AM,'RAB Prices Long'!$B:$B,'All Prices combined'!$D326,'RAB Prices Long'!$E:$E,'All Prices combined'!$G326)))),2)</f>
        <v>1.47</v>
      </c>
      <c r="AK326" s="2">
        <f>ROUND(IF($B326="Annuity",SUMIFS('Annuity Prices'!AN:AN,'Annuity Prices'!$B:$B,$D326,'Annuity Prices'!$E:$E,$G326),IF($B326="RAB Short",SUMIFS('RAB Prices Short'!AN:AN,'RAB Prices Short'!$B:$B,'All Prices combined'!$D326,'RAB Prices Short'!$E:$E,'All Prices combined'!$G326),IF($B326="RAB Long",SUMIFS('RAB Prices Long'!AN:AN,'RAB Prices Long'!$B:$B,'All Prices combined'!$D326,'RAB Prices Long'!$E:$E,'All Prices combined'!$G326)))),2)</f>
        <v>1.5</v>
      </c>
      <c r="AL326" s="2">
        <f>ROUND(IF($B326="Annuity",SUMIFS('Annuity Prices'!AO:AO,'Annuity Prices'!$B:$B,$D326,'Annuity Prices'!$E:$E,$G326),IF($B326="RAB Short",SUMIFS('RAB Prices Short'!AO:AO,'RAB Prices Short'!$B:$B,'All Prices combined'!$D326,'RAB Prices Short'!$E:$E,'All Prices combined'!$G326),IF($B326="RAB Long",SUMIFS('RAB Prices Long'!AO:AO,'RAB Prices Long'!$B:$B,'All Prices combined'!$D326,'RAB Prices Long'!$E:$E,'All Prices combined'!$G326)))),2)</f>
        <v>1.53</v>
      </c>
      <c r="AM326" s="2">
        <f>ROUND(IF($B326="Annuity",SUMIFS('Annuity Prices'!AP:AP,'Annuity Prices'!$B:$B,$D326,'Annuity Prices'!$E:$E,$G326),IF($B326="RAB Short",SUMIFS('RAB Prices Short'!AP:AP,'RAB Prices Short'!$B:$B,'All Prices combined'!$D326,'RAB Prices Short'!$E:$E,'All Prices combined'!$G326),IF($B326="RAB Long",SUMIFS('RAB Prices Long'!AP:AP,'RAB Prices Long'!$B:$B,'All Prices combined'!$D326,'RAB Prices Long'!$E:$E,'All Prices combined'!$G326)))),2)</f>
        <v>1.57</v>
      </c>
      <c r="AN326" s="2">
        <f>ROUND(IF($B326="Annuity",SUMIFS('Annuity Prices'!AQ:AQ,'Annuity Prices'!$B:$B,$D326,'Annuity Prices'!$E:$E,$G326),IF($B326="RAB Short",SUMIFS('RAB Prices Short'!AQ:AQ,'RAB Prices Short'!$B:$B,'All Prices combined'!$D326,'RAB Prices Short'!$E:$E,'All Prices combined'!$G326),IF($B326="RAB Long",SUMIFS('RAB Prices Long'!AQ:AQ,'RAB Prices Long'!$B:$B,'All Prices combined'!$D326,'RAB Prices Long'!$E:$E,'All Prices combined'!$G326)))),2)</f>
        <v>1.61</v>
      </c>
      <c r="AO326" s="2">
        <f>ROUND(IF($B326="Annuity",SUMIFS('Annuity Prices'!AR:AR,'Annuity Prices'!$B:$B,$D326,'Annuity Prices'!$E:$E,$G326),IF($B326="RAB Short",SUMIFS('RAB Prices Short'!AR:AR,'RAB Prices Short'!$B:$B,'All Prices combined'!$D326,'RAB Prices Short'!$E:$E,'All Prices combined'!$G326),IF($B326="RAB Long",SUMIFS('RAB Prices Long'!AR:AR,'RAB Prices Long'!$B:$B,'All Prices combined'!$D326,'RAB Prices Long'!$E:$E,'All Prices combined'!$G326)))),2)</f>
        <v>0</v>
      </c>
      <c r="AP326" s="2">
        <f>ROUND(IF($B326="Annuity",SUMIFS('Annuity Prices'!AS:AS,'Annuity Prices'!$B:$B,$D326,'Annuity Prices'!$E:$E,$G326),IF($B326="RAB Short",SUMIFS('RAB Prices Short'!AS:AS,'RAB Prices Short'!$B:$B,'All Prices combined'!$D326,'RAB Prices Short'!$E:$E,'All Prices combined'!$G326),IF($B326="RAB Long",SUMIFS('RAB Prices Long'!AS:AS,'RAB Prices Long'!$B:$B,'All Prices combined'!$D326,'RAB Prices Long'!$E:$E,'All Prices combined'!$G326)))),2)</f>
        <v>0</v>
      </c>
      <c r="AQ326" s="2">
        <f>ROUND(IF($B326="Annuity",SUMIFS('Annuity Prices'!AT:AT,'Annuity Prices'!$B:$B,$D326,'Annuity Prices'!$E:$E,$G326),IF($B326="RAB Short",SUMIFS('RAB Prices Short'!AT:AT,'RAB Prices Short'!$B:$B,'All Prices combined'!$D326,'RAB Prices Short'!$E:$E,'All Prices combined'!$G326),IF($B326="RAB Long",SUMIFS('RAB Prices Long'!AT:AT,'RAB Prices Long'!$B:$B,'All Prices combined'!$D326,'RAB Prices Long'!$E:$E,'All Prices combined'!$G326)))),2)</f>
        <v>0.79</v>
      </c>
      <c r="AR326" s="2">
        <f>ROUND(IF($B326="Annuity",SUMIFS('Annuity Prices'!AU:AU,'Annuity Prices'!$B:$B,$D326,'Annuity Prices'!$E:$E,$G326),IF($B326="RAB Short",SUMIFS('RAB Prices Short'!AU:AU,'RAB Prices Short'!$B:$B,'All Prices combined'!$D326,'RAB Prices Short'!$E:$E,'All Prices combined'!$G326),IF($B326="RAB Long",SUMIFS('RAB Prices Long'!AU:AU,'RAB Prices Long'!$B:$B,'All Prices combined'!$D326,'RAB Prices Long'!$E:$E,'All Prices combined'!$G326)))),2)</f>
        <v>0.81</v>
      </c>
      <c r="AS326" s="2">
        <f>ROUND(IF($B326="Annuity",SUMIFS('Annuity Prices'!AV:AV,'Annuity Prices'!$B:$B,$D326,'Annuity Prices'!$E:$E,$G326),IF($B326="RAB Short",SUMIFS('RAB Prices Short'!AV:AV,'RAB Prices Short'!$B:$B,'All Prices combined'!$D326,'RAB Prices Short'!$E:$E,'All Prices combined'!$G326),IF($B326="RAB Long",SUMIFS('RAB Prices Long'!AV:AV,'RAB Prices Long'!$B:$B,'All Prices combined'!$D326,'RAB Prices Long'!$E:$E,'All Prices combined'!$G326)))),2)</f>
        <v>0.83</v>
      </c>
      <c r="AT326" s="2">
        <f>ROUND(IF($B326="Annuity",SUMIFS('Annuity Prices'!AW:AW,'Annuity Prices'!$B:$B,$D326,'Annuity Prices'!$E:$E,$G326),IF($B326="RAB Short",SUMIFS('RAB Prices Short'!AW:AW,'RAB Prices Short'!$B:$B,'All Prices combined'!$D326,'RAB Prices Short'!$E:$E,'All Prices combined'!$G326),IF($B326="RAB Long",SUMIFS('RAB Prices Long'!AW:AW,'RAB Prices Long'!$B:$B,'All Prices combined'!$D326,'RAB Prices Long'!$E:$E,'All Prices combined'!$G326)))),2)</f>
        <v>0.85</v>
      </c>
      <c r="AU326" s="2">
        <f>ROUND(IF($B326="Annuity",SUMIFS('Annuity Prices'!AX:AX,'Annuity Prices'!$B:$B,$D326,'Annuity Prices'!$E:$E,$G326),IF($B326="RAB Short",SUMIFS('RAB Prices Short'!AX:AX,'RAB Prices Short'!$B:$B,'All Prices combined'!$D326,'RAB Prices Short'!$E:$E,'All Prices combined'!$G326),IF($B326="RAB Long",SUMIFS('RAB Prices Long'!AX:AX,'RAB Prices Long'!$B:$B,'All Prices combined'!$D326,'RAB Prices Long'!$E:$E,'All Prices combined'!$G326)))),2)</f>
        <v>0.87</v>
      </c>
      <c r="AV326" s="2">
        <f>ROUND(IF($B326="Annuity",SUMIFS('Annuity Prices'!AY:AY,'Annuity Prices'!$B:$B,$D326,'Annuity Prices'!$E:$E,$G326),IF($B326="RAB Short",SUMIFS('RAB Prices Short'!AY:AY,'RAB Prices Short'!$B:$B,'All Prices combined'!$D326,'RAB Prices Short'!$E:$E,'All Prices combined'!$G326),IF($B326="RAB Long",SUMIFS('RAB Prices Long'!AY:AY,'RAB Prices Long'!$B:$B,'All Prices combined'!$D326,'RAB Prices Long'!$E:$E,'All Prices combined'!$G326)))),2)</f>
        <v>0.9</v>
      </c>
      <c r="AW326" s="2">
        <f>ROUND(IF($B326="Annuity",SUMIFS('Annuity Prices'!AZ:AZ,'Annuity Prices'!$B:$B,$D326,'Annuity Prices'!$E:$E,$G326),IF($B326="RAB Short",SUMIFS('RAB Prices Short'!AZ:AZ,'RAB Prices Short'!$B:$B,'All Prices combined'!$D326,'RAB Prices Short'!$E:$E,'All Prices combined'!$G326),IF($B326="RAB Long",SUMIFS('RAB Prices Long'!AZ:AZ,'RAB Prices Long'!$B:$B,'All Prices combined'!$D326,'RAB Prices Long'!$E:$E,'All Prices combined'!$G326)))),2)</f>
        <v>0.92</v>
      </c>
      <c r="AX326" s="2">
        <f>ROUND(IF($B326="Annuity",SUMIFS('Annuity Prices'!BA:BA,'Annuity Prices'!$B:$B,$D326,'Annuity Prices'!$E:$E,$G326),IF($B326="RAB Short",SUMIFS('RAB Prices Short'!BA:BA,'RAB Prices Short'!$B:$B,'All Prices combined'!$D326,'RAB Prices Short'!$E:$E,'All Prices combined'!$G326),IF($B326="RAB Long",SUMIFS('RAB Prices Long'!BA:BA,'RAB Prices Long'!$B:$B,'All Prices combined'!$D326,'RAB Prices Long'!$E:$E,'All Prices combined'!$G326)))),2)</f>
        <v>0.94</v>
      </c>
      <c r="AY326" s="2">
        <f>ROUND(IF($B326="Annuity",SUMIFS('Annuity Prices'!BB:BB,'Annuity Prices'!$B:$B,$D326,'Annuity Prices'!$E:$E,$G326),IF($B326="RAB Short",SUMIFS('RAB Prices Short'!BB:BB,'RAB Prices Short'!$B:$B,'All Prices combined'!$D326,'RAB Prices Short'!$E:$E,'All Prices combined'!$G326),IF($B326="RAB Long",SUMIFS('RAB Prices Long'!BB:BB,'RAB Prices Long'!$B:$B,'All Prices combined'!$D326,'RAB Prices Long'!$E:$E,'All Prices combined'!$G326)))),2)</f>
        <v>0.96</v>
      </c>
      <c r="AZ326" s="2">
        <f>ROUND(IF($B326="Annuity",SUMIFS('Annuity Prices'!BC:BC,'Annuity Prices'!$B:$B,$D326,'Annuity Prices'!$E:$E,$G326),IF($B326="RAB Short",SUMIFS('RAB Prices Short'!BC:BC,'RAB Prices Short'!$B:$B,'All Prices combined'!$D326,'RAB Prices Short'!$E:$E,'All Prices combined'!$G326),IF($B326="RAB Long",SUMIFS('RAB Prices Long'!BC:BC,'RAB Prices Long'!$B:$B,'All Prices combined'!$D326,'RAB Prices Long'!$E:$E,'All Prices combined'!$G326)))),2)</f>
        <v>0.98</v>
      </c>
      <c r="BA326" s="2">
        <f>ROUND(IF($B326="Annuity",SUMIFS('Annuity Prices'!BD:BD,'Annuity Prices'!$B:$B,$D326,'Annuity Prices'!$E:$E,$G326),IF($B326="RAB Short",SUMIFS('RAB Prices Short'!BD:BD,'RAB Prices Short'!$B:$B,'All Prices combined'!$D326,'RAB Prices Short'!$E:$E,'All Prices combined'!$G326),IF($B326="RAB Long",SUMIFS('RAB Prices Long'!BD:BD,'RAB Prices Long'!$B:$B,'All Prices combined'!$D326,'RAB Prices Long'!$E:$E,'All Prices combined'!$G326)))),2)</f>
        <v>1.01</v>
      </c>
      <c r="BB326" s="2">
        <f>ROUND(IF($B326="Annuity",SUMIFS('Annuity Prices'!BE:BE,'Annuity Prices'!$B:$B,$D326,'Annuity Prices'!$E:$E,$G326),IF($B326="RAB Short",SUMIFS('RAB Prices Short'!BE:BE,'RAB Prices Short'!$B:$B,'All Prices combined'!$D326,'RAB Prices Short'!$E:$E,'All Prices combined'!$G326),IF($B326="RAB Long",SUMIFS('RAB Prices Long'!BE:BE,'RAB Prices Long'!$B:$B,'All Prices combined'!$D326,'RAB Prices Long'!$E:$E,'All Prices combined'!$G326)))),2)</f>
        <v>1.03</v>
      </c>
      <c r="BC326" s="2">
        <f>ROUND(IF($B326="Annuity",SUMIFS('Annuity Prices'!BF:BF,'Annuity Prices'!$B:$B,$D326,'Annuity Prices'!$E:$E,$G326),IF($B326="RAB Short",SUMIFS('RAB Prices Short'!BF:BF,'RAB Prices Short'!$B:$B,'All Prices combined'!$D326,'RAB Prices Short'!$E:$E,'All Prices combined'!$G326),IF($B326="RAB Long",SUMIFS('RAB Prices Long'!BF:BF,'RAB Prices Long'!$B:$B,'All Prices combined'!$D326,'RAB Prices Long'!$E:$E,'All Prices combined'!$G326)))),2)</f>
        <v>1.05</v>
      </c>
      <c r="BD326" s="2">
        <f>ROUND(IF($B326="Annuity",SUMIFS('Annuity Prices'!BG:BG,'Annuity Prices'!$B:$B,$D326,'Annuity Prices'!$E:$E,$G326),IF($B326="RAB Short",SUMIFS('RAB Prices Short'!BG:BG,'RAB Prices Short'!$B:$B,'All Prices combined'!$D326,'RAB Prices Short'!$E:$E,'All Prices combined'!$G326),IF($B326="RAB Long",SUMIFS('RAB Prices Long'!BG:BG,'RAB Prices Long'!$B:$B,'All Prices combined'!$D326,'RAB Prices Long'!$E:$E,'All Prices combined'!$G326)))),2)</f>
        <v>1.08</v>
      </c>
      <c r="BE326" s="2">
        <f>ROUND(IF($B326="Annuity",SUMIFS('Annuity Prices'!BH:BH,'Annuity Prices'!$B:$B,$D326,'Annuity Prices'!$E:$E,$G326),IF($B326="RAB Short",SUMIFS('RAB Prices Short'!BH:BH,'RAB Prices Short'!$B:$B,'All Prices combined'!$D326,'RAB Prices Short'!$E:$E,'All Prices combined'!$G326),IF($B326="RAB Long",SUMIFS('RAB Prices Long'!BH:BH,'RAB Prices Long'!$B:$B,'All Prices combined'!$D326,'RAB Prices Long'!$E:$E,'All Prices combined'!$G326)))),2)</f>
        <v>1.1100000000000001</v>
      </c>
      <c r="BF326" s="2">
        <f>ROUND(IF($B326="Annuity",SUMIFS('Annuity Prices'!BI:BI,'Annuity Prices'!$B:$B,$D326,'Annuity Prices'!$E:$E,$G326),IF($B326="RAB Short",SUMIFS('RAB Prices Short'!BI:BI,'RAB Prices Short'!$B:$B,'All Prices combined'!$D326,'RAB Prices Short'!$E:$E,'All Prices combined'!$G326),IF($B326="RAB Long",SUMIFS('RAB Prices Long'!BI:BI,'RAB Prices Long'!$B:$B,'All Prices combined'!$D326,'RAB Prices Long'!$E:$E,'All Prices combined'!$G326)))),2)</f>
        <v>1.1299999999999999</v>
      </c>
      <c r="BG326" s="2">
        <f>ROUND(IF($B326="Annuity",SUMIFS('Annuity Prices'!BJ:BJ,'Annuity Prices'!$B:$B,$D326,'Annuity Prices'!$E:$E,$G326),IF($B326="RAB Short",SUMIFS('RAB Prices Short'!BJ:BJ,'RAB Prices Short'!$B:$B,'All Prices combined'!$D326,'RAB Prices Short'!$E:$E,'All Prices combined'!$G326),IF($B326="RAB Long",SUMIFS('RAB Prices Long'!BJ:BJ,'RAB Prices Long'!$B:$B,'All Prices combined'!$D326,'RAB Prices Long'!$E:$E,'All Prices combined'!$G326)))),2)</f>
        <v>1.1599999999999999</v>
      </c>
      <c r="BH326" s="2">
        <f>ROUND(IF($B326="Annuity",SUMIFS('Annuity Prices'!BK:BK,'Annuity Prices'!$B:$B,$D326,'Annuity Prices'!$E:$E,$G326),IF($B326="RAB Short",SUMIFS('RAB Prices Short'!BK:BK,'RAB Prices Short'!$B:$B,'All Prices combined'!$D326,'RAB Prices Short'!$E:$E,'All Prices combined'!$G326),IF($B326="RAB Long",SUMIFS('RAB Prices Long'!BK:BK,'RAB Prices Long'!$B:$B,'All Prices combined'!$D326,'RAB Prices Long'!$E:$E,'All Prices combined'!$G326)))),2)</f>
        <v>1.19</v>
      </c>
      <c r="BI326" s="2">
        <f>ROUND(IF($B326="Annuity",SUMIFS('Annuity Prices'!BL:BL,'Annuity Prices'!$B:$B,$D326,'Annuity Prices'!$E:$E,$G326),IF($B326="RAB Short",SUMIFS('RAB Prices Short'!BL:BL,'RAB Prices Short'!$B:$B,'All Prices combined'!$D326,'RAB Prices Short'!$E:$E,'All Prices combined'!$G326),IF($B326="RAB Long",SUMIFS('RAB Prices Long'!BL:BL,'RAB Prices Long'!$B:$B,'All Prices combined'!$D326,'RAB Prices Long'!$E:$E,'All Prices combined'!$G326)))),2)</f>
        <v>1.22</v>
      </c>
      <c r="BJ326" s="2">
        <f>ROUND(IF($B326="Annuity",SUMIFS('Annuity Prices'!BM:BM,'Annuity Prices'!$B:$B,$D326,'Annuity Prices'!$E:$E,$G326),IF($B326="RAB Short",SUMIFS('RAB Prices Short'!BM:BM,'RAB Prices Short'!$B:$B,'All Prices combined'!$D326,'RAB Prices Short'!$E:$E,'All Prices combined'!$G326),IF($B326="RAB Long",SUMIFS('RAB Prices Long'!BM:BM,'RAB Prices Long'!$B:$B,'All Prices combined'!$D326,'RAB Prices Long'!$E:$E,'All Prices combined'!$G326)))),2)</f>
        <v>1.24</v>
      </c>
      <c r="BK326" s="2">
        <f>ROUND(IF($B326="Annuity",SUMIFS('Annuity Prices'!BN:BN,'Annuity Prices'!$B:$B,$D326,'Annuity Prices'!$E:$E,$G326),IF($B326="RAB Short",SUMIFS('RAB Prices Short'!BN:BN,'RAB Prices Short'!$B:$B,'All Prices combined'!$D326,'RAB Prices Short'!$E:$E,'All Prices combined'!$G326),IF($B326="RAB Long",SUMIFS('RAB Prices Long'!BN:BN,'RAB Prices Long'!$B:$B,'All Prices combined'!$D326,'RAB Prices Long'!$E:$E,'All Prices combined'!$G326)))),2)</f>
        <v>1.27</v>
      </c>
      <c r="BL326" s="2">
        <f>ROUND(IF($B326="Annuity",SUMIFS('Annuity Prices'!BO:BO,'Annuity Prices'!$B:$B,$D326,'Annuity Prices'!$E:$E,$G326),IF($B326="RAB Short",SUMIFS('RAB Prices Short'!BO:BO,'RAB Prices Short'!$B:$B,'All Prices combined'!$D326,'RAB Prices Short'!$E:$E,'All Prices combined'!$G326),IF($B326="RAB Long",SUMIFS('RAB Prices Long'!BO:BO,'RAB Prices Long'!$B:$B,'All Prices combined'!$D326,'RAB Prices Long'!$E:$E,'All Prices combined'!$G326)))),2)</f>
        <v>1.3</v>
      </c>
      <c r="BM326" s="2">
        <f>ROUND(IF($B326="Annuity",SUMIFS('Annuity Prices'!BP:BP,'Annuity Prices'!$B:$B,$D326,'Annuity Prices'!$E:$E,$G326),IF($B326="RAB Short",SUMIFS('RAB Prices Short'!BP:BP,'RAB Prices Short'!$B:$B,'All Prices combined'!$D326,'RAB Prices Short'!$E:$E,'All Prices combined'!$G326),IF($B326="RAB Long",SUMIFS('RAB Prices Long'!BP:BP,'RAB Prices Long'!$B:$B,'All Prices combined'!$D326,'RAB Prices Long'!$E:$E,'All Prices combined'!$G326)))),2)</f>
        <v>1.34</v>
      </c>
      <c r="BN326" s="2">
        <f>ROUND(IF($B326="Annuity",SUMIFS('Annuity Prices'!BQ:BQ,'Annuity Prices'!$B:$B,$D326,'Annuity Prices'!$E:$E,$G326),IF($B326="RAB Short",SUMIFS('RAB Prices Short'!BQ:BQ,'RAB Prices Short'!$B:$B,'All Prices combined'!$D326,'RAB Prices Short'!$E:$E,'All Prices combined'!$G326),IF($B326="RAB Long",SUMIFS('RAB Prices Long'!BQ:BQ,'RAB Prices Long'!$B:$B,'All Prices combined'!$D326,'RAB Prices Long'!$E:$E,'All Prices combined'!$G326)))),2)</f>
        <v>1.36</v>
      </c>
      <c r="BO326" s="2">
        <f>ROUND(IF($B326="Annuity",SUMIFS('Annuity Prices'!BR:BR,'Annuity Prices'!$B:$B,$D326,'Annuity Prices'!$E:$E,$G326),IF($B326="RAB Short",SUMIFS('RAB Prices Short'!BR:BR,'RAB Prices Short'!$B:$B,'All Prices combined'!$D326,'RAB Prices Short'!$E:$E,'All Prices combined'!$G326),IF($B326="RAB Long",SUMIFS('RAB Prices Long'!BR:BR,'RAB Prices Long'!$B:$B,'All Prices combined'!$D326,'RAB Prices Long'!$E:$E,'All Prices combined'!$G326)))),2)</f>
        <v>1.4</v>
      </c>
      <c r="BP326" s="2">
        <f>ROUND(IF($B326="Annuity",SUMIFS('Annuity Prices'!BS:BS,'Annuity Prices'!$B:$B,$D326,'Annuity Prices'!$E:$E,$G326),IF($B326="RAB Short",SUMIFS('RAB Prices Short'!BS:BS,'RAB Prices Short'!$B:$B,'All Prices combined'!$D326,'RAB Prices Short'!$E:$E,'All Prices combined'!$G326),IF($B326="RAB Long",SUMIFS('RAB Prices Long'!BS:BS,'RAB Prices Long'!$B:$B,'All Prices combined'!$D326,'RAB Prices Long'!$E:$E,'All Prices combined'!$G326)))),2)</f>
        <v>1.43</v>
      </c>
      <c r="BQ326" s="2">
        <f>ROUND(IF($B326="Annuity",SUMIFS('Annuity Prices'!BT:BT,'Annuity Prices'!$B:$B,$D326,'Annuity Prices'!$E:$E,$G326),IF($B326="RAB Short",SUMIFS('RAB Prices Short'!BT:BT,'RAB Prices Short'!$B:$B,'All Prices combined'!$D326,'RAB Prices Short'!$E:$E,'All Prices combined'!$G326),IF($B326="RAB Long",SUMIFS('RAB Prices Long'!BT:BT,'RAB Prices Long'!$B:$B,'All Prices combined'!$D326,'RAB Prices Long'!$E:$E,'All Prices combined'!$G326)))),2)</f>
        <v>1.47</v>
      </c>
      <c r="BR326" s="2">
        <f>ROUND(IF($B326="Annuity",SUMIFS('Annuity Prices'!BU:BU,'Annuity Prices'!$B:$B,$D326,'Annuity Prices'!$E:$E,$G326),IF($B326="RAB Short",SUMIFS('RAB Prices Short'!BU:BU,'RAB Prices Short'!$B:$B,'All Prices combined'!$D326,'RAB Prices Short'!$E:$E,'All Prices combined'!$G326),IF($B326="RAB Long",SUMIFS('RAB Prices Long'!BU:BU,'RAB Prices Long'!$B:$B,'All Prices combined'!$D326,'RAB Prices Long'!$E:$E,'All Prices combined'!$G326)))),2)</f>
        <v>1.5</v>
      </c>
      <c r="BS326" s="2">
        <f>ROUND(IF($B326="Annuity",SUMIFS('Annuity Prices'!BV:BV,'Annuity Prices'!$B:$B,$D326,'Annuity Prices'!$E:$E,$G326),IF($B326="RAB Short",SUMIFS('RAB Prices Short'!BV:BV,'RAB Prices Short'!$B:$B,'All Prices combined'!$D326,'RAB Prices Short'!$E:$E,'All Prices combined'!$G326),IF($B326="RAB Long",SUMIFS('RAB Prices Long'!BV:BV,'RAB Prices Long'!$B:$B,'All Prices combined'!$D326,'RAB Prices Long'!$E:$E,'All Prices combined'!$G326)))),2)</f>
        <v>1.53</v>
      </c>
      <c r="BT326" s="2">
        <f>ROUND(IF($B326="Annuity",SUMIFS('Annuity Prices'!BW:BW,'Annuity Prices'!$B:$B,$D326,'Annuity Prices'!$E:$E,$G326),IF($B326="RAB Short",SUMIFS('RAB Prices Short'!BW:BW,'RAB Prices Short'!$B:$B,'All Prices combined'!$D326,'RAB Prices Short'!$E:$E,'All Prices combined'!$G326),IF($B326="RAB Long",SUMIFS('RAB Prices Long'!BW:BW,'RAB Prices Long'!$B:$B,'All Prices combined'!$D326,'RAB Prices Long'!$E:$E,'All Prices combined'!$G326)))),2)</f>
        <v>1.57</v>
      </c>
      <c r="BU326" s="2">
        <f>ROUND(IF($B326="Annuity",SUMIFS('Annuity Prices'!BX:BX,'Annuity Prices'!$B:$B,$D326,'Annuity Prices'!$E:$E,$G326),IF($B326="RAB Short",SUMIFS('RAB Prices Short'!BX:BX,'RAB Prices Short'!$B:$B,'All Prices combined'!$D326,'RAB Prices Short'!$E:$E,'All Prices combined'!$G326),IF($B326="RAB Long",SUMIFS('RAB Prices Long'!BX:BX,'RAB Prices Long'!$B:$B,'All Prices combined'!$D326,'RAB Prices Long'!$E:$E,'All Prices combined'!$G326)))),2)</f>
        <v>1.61</v>
      </c>
    </row>
    <row r="327" spans="2:73" x14ac:dyDescent="0.25">
      <c r="B327" t="s">
        <v>44</v>
      </c>
      <c r="C327">
        <v>25</v>
      </c>
      <c r="D327" t="s">
        <v>204</v>
      </c>
      <c r="E327" t="s">
        <v>203</v>
      </c>
      <c r="F327">
        <v>25</v>
      </c>
      <c r="G327" t="s">
        <v>42</v>
      </c>
      <c r="I327" s="2">
        <f>ROUND(IF($B327="Annuity",SUMIFS('Annuity Prices'!L:L,'Annuity Prices'!$B:$B,$D327,'Annuity Prices'!$E:$E,$G327),IF($B327="RAB Short",SUMIFS('RAB Prices Short'!L:L,'RAB Prices Short'!$B:$B,'All Prices combined'!$D327,'RAB Prices Short'!$E:$E,'All Prices combined'!$G327),IF($B327="RAB Long",SUMIFS('RAB Prices Long'!L:L,'RAB Prices Long'!$B:$B,'All Prices combined'!$D327,'RAB Prices Long'!$E:$E,'All Prices combined'!$G327)))),2)</f>
        <v>0</v>
      </c>
      <c r="J327" s="2">
        <f>ROUND(IF($B327="Annuity",SUMIFS('Annuity Prices'!M:M,'Annuity Prices'!$B:$B,$D327,'Annuity Prices'!$E:$E,$G327),IF($B327="RAB Short",SUMIFS('RAB Prices Short'!M:M,'RAB Prices Short'!$B:$B,'All Prices combined'!$D327,'RAB Prices Short'!$E:$E,'All Prices combined'!$G327),IF($B327="RAB Long",SUMIFS('RAB Prices Long'!M:M,'RAB Prices Long'!$B:$B,'All Prices combined'!$D327,'RAB Prices Long'!$E:$E,'All Prices combined'!$G327)))),2)</f>
        <v>0</v>
      </c>
      <c r="K327" s="2">
        <f>ROUND(IF($B327="Annuity",SUMIFS('Annuity Prices'!N:N,'Annuity Prices'!$B:$B,$D327,'Annuity Prices'!$E:$E,$G327),IF($B327="RAB Short",SUMIFS('RAB Prices Short'!N:N,'RAB Prices Short'!$B:$B,'All Prices combined'!$D327,'RAB Prices Short'!$E:$E,'All Prices combined'!$G327),IF($B327="RAB Long",SUMIFS('RAB Prices Long'!N:N,'RAB Prices Long'!$B:$B,'All Prices combined'!$D327,'RAB Prices Long'!$E:$E,'All Prices combined'!$G327)))),2)</f>
        <v>43.8</v>
      </c>
      <c r="L327" s="2">
        <f>ROUND(IF($B327="Annuity",SUMIFS('Annuity Prices'!O:O,'Annuity Prices'!$B:$B,$D327,'Annuity Prices'!$E:$E,$G327),IF($B327="RAB Short",SUMIFS('RAB Prices Short'!O:O,'RAB Prices Short'!$B:$B,'All Prices combined'!$D327,'RAB Prices Short'!$E:$E,'All Prices combined'!$G327),IF($B327="RAB Long",SUMIFS('RAB Prices Long'!O:O,'RAB Prices Long'!$B:$B,'All Prices combined'!$D327,'RAB Prices Long'!$E:$E,'All Prices combined'!$G327)))),2)</f>
        <v>45.06</v>
      </c>
      <c r="M327" s="2">
        <f>ROUND(IF($B327="Annuity",SUMIFS('Annuity Prices'!P:P,'Annuity Prices'!$B:$B,$D327,'Annuity Prices'!$E:$E,$G327),IF($B327="RAB Short",SUMIFS('RAB Prices Short'!P:P,'RAB Prices Short'!$B:$B,'All Prices combined'!$D327,'RAB Prices Short'!$E:$E,'All Prices combined'!$G327),IF($B327="RAB Long",SUMIFS('RAB Prices Long'!P:P,'RAB Prices Long'!$B:$B,'All Prices combined'!$D327,'RAB Prices Long'!$E:$E,'All Prices combined'!$G327)))),2)</f>
        <v>49.32</v>
      </c>
      <c r="N327" s="2">
        <f>ROUND(IF($B327="Annuity",SUMIFS('Annuity Prices'!Q:Q,'Annuity Prices'!$B:$B,$D327,'Annuity Prices'!$E:$E,$G327),IF($B327="RAB Short",SUMIFS('RAB Prices Short'!Q:Q,'RAB Prices Short'!$B:$B,'All Prices combined'!$D327,'RAB Prices Short'!$E:$E,'All Prices combined'!$G327),IF($B327="RAB Long",SUMIFS('RAB Prices Long'!Q:Q,'RAB Prices Long'!$B:$B,'All Prices combined'!$D327,'RAB Prices Long'!$E:$E,'All Prices combined'!$G327)))),2)</f>
        <v>50.55</v>
      </c>
      <c r="O327" s="2">
        <f>ROUND(IF($B327="Annuity",SUMIFS('Annuity Prices'!R:R,'Annuity Prices'!$B:$B,$D327,'Annuity Prices'!$E:$E,$G327),IF($B327="RAB Short",SUMIFS('RAB Prices Short'!R:R,'RAB Prices Short'!$B:$B,'All Prices combined'!$D327,'RAB Prices Short'!$E:$E,'All Prices combined'!$G327),IF($B327="RAB Long",SUMIFS('RAB Prices Long'!R:R,'RAB Prices Long'!$B:$B,'All Prices combined'!$D327,'RAB Prices Long'!$E:$E,'All Prices combined'!$G327)))),2)</f>
        <v>51.81</v>
      </c>
      <c r="P327" s="2">
        <f>ROUND(IF($B327="Annuity",SUMIFS('Annuity Prices'!S:S,'Annuity Prices'!$B:$B,$D327,'Annuity Prices'!$E:$E,$G327),IF($B327="RAB Short",SUMIFS('RAB Prices Short'!S:S,'RAB Prices Short'!$B:$B,'All Prices combined'!$D327,'RAB Prices Short'!$E:$E,'All Prices combined'!$G327),IF($B327="RAB Long",SUMIFS('RAB Prices Long'!S:S,'RAB Prices Long'!$B:$B,'All Prices combined'!$D327,'RAB Prices Long'!$E:$E,'All Prices combined'!$G327)))),2)</f>
        <v>53.11</v>
      </c>
      <c r="Q327" s="2">
        <f>ROUND(IF($B327="Annuity",SUMIFS('Annuity Prices'!T:T,'Annuity Prices'!$B:$B,$D327,'Annuity Prices'!$E:$E,$G327),IF($B327="RAB Short",SUMIFS('RAB Prices Short'!T:T,'RAB Prices Short'!$B:$B,'All Prices combined'!$D327,'RAB Prices Short'!$E:$E,'All Prices combined'!$G327),IF($B327="RAB Long",SUMIFS('RAB Prices Long'!T:T,'RAB Prices Long'!$B:$B,'All Prices combined'!$D327,'RAB Prices Long'!$E:$E,'All Prices combined'!$G327)))),2)</f>
        <v>57.02</v>
      </c>
      <c r="R327" s="2">
        <f>ROUND(IF($B327="Annuity",SUMIFS('Annuity Prices'!U:U,'Annuity Prices'!$B:$B,$D327,'Annuity Prices'!$E:$E,$G327),IF($B327="RAB Short",SUMIFS('RAB Prices Short'!U:U,'RAB Prices Short'!$B:$B,'All Prices combined'!$D327,'RAB Prices Short'!$E:$E,'All Prices combined'!$G327),IF($B327="RAB Long",SUMIFS('RAB Prices Long'!U:U,'RAB Prices Long'!$B:$B,'All Prices combined'!$D327,'RAB Prices Long'!$E:$E,'All Prices combined'!$G327)))),2)</f>
        <v>58.45</v>
      </c>
      <c r="S327" s="2">
        <f>ROUND(IF($B327="Annuity",SUMIFS('Annuity Prices'!V:V,'Annuity Prices'!$B:$B,$D327,'Annuity Prices'!$E:$E,$G327),IF($B327="RAB Short",SUMIFS('RAB Prices Short'!V:V,'RAB Prices Short'!$B:$B,'All Prices combined'!$D327,'RAB Prices Short'!$E:$E,'All Prices combined'!$G327),IF($B327="RAB Long",SUMIFS('RAB Prices Long'!V:V,'RAB Prices Long'!$B:$B,'All Prices combined'!$D327,'RAB Prices Long'!$E:$E,'All Prices combined'!$G327)))),2)</f>
        <v>59.91</v>
      </c>
      <c r="T327" s="2">
        <f>ROUND(IF($B327="Annuity",SUMIFS('Annuity Prices'!W:W,'Annuity Prices'!$B:$B,$D327,'Annuity Prices'!$E:$E,$G327),IF($B327="RAB Short",SUMIFS('RAB Prices Short'!W:W,'RAB Prices Short'!$B:$B,'All Prices combined'!$D327,'RAB Prices Short'!$E:$E,'All Prices combined'!$G327),IF($B327="RAB Long",SUMIFS('RAB Prices Long'!W:W,'RAB Prices Long'!$B:$B,'All Prices combined'!$D327,'RAB Prices Long'!$E:$E,'All Prices combined'!$G327)))),2)</f>
        <v>61.41</v>
      </c>
      <c r="U327" s="2">
        <f>ROUND(IF($B327="Annuity",SUMIFS('Annuity Prices'!X:X,'Annuity Prices'!$B:$B,$D327,'Annuity Prices'!$E:$E,$G327),IF($B327="RAB Short",SUMIFS('RAB Prices Short'!X:X,'RAB Prices Short'!$B:$B,'All Prices combined'!$D327,'RAB Prices Short'!$E:$E,'All Prices combined'!$G327),IF($B327="RAB Long",SUMIFS('RAB Prices Long'!X:X,'RAB Prices Long'!$B:$B,'All Prices combined'!$D327,'RAB Prices Long'!$E:$E,'All Prices combined'!$G327)))),2)</f>
        <v>65.37</v>
      </c>
      <c r="V327" s="2">
        <f>ROUND(IF($B327="Annuity",SUMIFS('Annuity Prices'!Y:Y,'Annuity Prices'!$B:$B,$D327,'Annuity Prices'!$E:$E,$G327),IF($B327="RAB Short",SUMIFS('RAB Prices Short'!Y:Y,'RAB Prices Short'!$B:$B,'All Prices combined'!$D327,'RAB Prices Short'!$E:$E,'All Prices combined'!$G327),IF($B327="RAB Long",SUMIFS('RAB Prices Long'!Y:Y,'RAB Prices Long'!$B:$B,'All Prices combined'!$D327,'RAB Prices Long'!$E:$E,'All Prices combined'!$G327)))),2)</f>
        <v>67</v>
      </c>
      <c r="W327" s="2">
        <f>ROUND(IF($B327="Annuity",SUMIFS('Annuity Prices'!Z:Z,'Annuity Prices'!$B:$B,$D327,'Annuity Prices'!$E:$E,$G327),IF($B327="RAB Short",SUMIFS('RAB Prices Short'!Z:Z,'RAB Prices Short'!$B:$B,'All Prices combined'!$D327,'RAB Prices Short'!$E:$E,'All Prices combined'!$G327),IF($B327="RAB Long",SUMIFS('RAB Prices Long'!Z:Z,'RAB Prices Long'!$B:$B,'All Prices combined'!$D327,'RAB Prices Long'!$E:$E,'All Prices combined'!$G327)))),2)</f>
        <v>68.680000000000007</v>
      </c>
      <c r="X327" s="2">
        <f>ROUND(IF($B327="Annuity",SUMIFS('Annuity Prices'!AA:AA,'Annuity Prices'!$B:$B,$D327,'Annuity Prices'!$E:$E,$G327),IF($B327="RAB Short",SUMIFS('RAB Prices Short'!AA:AA,'RAB Prices Short'!$B:$B,'All Prices combined'!$D327,'RAB Prices Short'!$E:$E,'All Prices combined'!$G327),IF($B327="RAB Long",SUMIFS('RAB Prices Long'!AA:AA,'RAB Prices Long'!$B:$B,'All Prices combined'!$D327,'RAB Prices Long'!$E:$E,'All Prices combined'!$G327)))),2)</f>
        <v>70.400000000000006</v>
      </c>
      <c r="Y327" s="2">
        <f>ROUND(IF($B327="Annuity",SUMIFS('Annuity Prices'!AB:AB,'Annuity Prices'!$B:$B,$D327,'Annuity Prices'!$E:$E,$G327),IF($B327="RAB Short",SUMIFS('RAB Prices Short'!AB:AB,'RAB Prices Short'!$B:$B,'All Prices combined'!$D327,'RAB Prices Short'!$E:$E,'All Prices combined'!$G327),IF($B327="RAB Long",SUMIFS('RAB Prices Long'!AB:AB,'RAB Prices Long'!$B:$B,'All Prices combined'!$D327,'RAB Prices Long'!$E:$E,'All Prices combined'!$G327)))),2)</f>
        <v>74.44</v>
      </c>
      <c r="Z327" s="2">
        <f>ROUND(IF($B327="Annuity",SUMIFS('Annuity Prices'!AC:AC,'Annuity Prices'!$B:$B,$D327,'Annuity Prices'!$E:$E,$G327),IF($B327="RAB Short",SUMIFS('RAB Prices Short'!AC:AC,'RAB Prices Short'!$B:$B,'All Prices combined'!$D327,'RAB Prices Short'!$E:$E,'All Prices combined'!$G327),IF($B327="RAB Long",SUMIFS('RAB Prices Long'!AC:AC,'RAB Prices Long'!$B:$B,'All Prices combined'!$D327,'RAB Prices Long'!$E:$E,'All Prices combined'!$G327)))),2)</f>
        <v>76.3</v>
      </c>
      <c r="AA327" s="2">
        <f>ROUND(IF($B327="Annuity",SUMIFS('Annuity Prices'!AD:AD,'Annuity Prices'!$B:$B,$D327,'Annuity Prices'!$E:$E,$G327),IF($B327="RAB Short",SUMIFS('RAB Prices Short'!AD:AD,'RAB Prices Short'!$B:$B,'All Prices combined'!$D327,'RAB Prices Short'!$E:$E,'All Prices combined'!$G327),IF($B327="RAB Long",SUMIFS('RAB Prices Long'!AD:AD,'RAB Prices Long'!$B:$B,'All Prices combined'!$D327,'RAB Prices Long'!$E:$E,'All Prices combined'!$G327)))),2)</f>
        <v>78.209999999999994</v>
      </c>
      <c r="AB327" s="2">
        <f>ROUND(IF($B327="Annuity",SUMIFS('Annuity Prices'!AE:AE,'Annuity Prices'!$B:$B,$D327,'Annuity Prices'!$E:$E,$G327),IF($B327="RAB Short",SUMIFS('RAB Prices Short'!AE:AE,'RAB Prices Short'!$B:$B,'All Prices combined'!$D327,'RAB Prices Short'!$E:$E,'All Prices combined'!$G327),IF($B327="RAB Long",SUMIFS('RAB Prices Long'!AE:AE,'RAB Prices Long'!$B:$B,'All Prices combined'!$D327,'RAB Prices Long'!$E:$E,'All Prices combined'!$G327)))),2)</f>
        <v>80.16</v>
      </c>
      <c r="AC327" s="2">
        <f>ROUND(IF($B327="Annuity",SUMIFS('Annuity Prices'!AF:AF,'Annuity Prices'!$B:$B,$D327,'Annuity Prices'!$E:$E,$G327),IF($B327="RAB Short",SUMIFS('RAB Prices Short'!AF:AF,'RAB Prices Short'!$B:$B,'All Prices combined'!$D327,'RAB Prices Short'!$E:$E,'All Prices combined'!$G327),IF($B327="RAB Long",SUMIFS('RAB Prices Long'!AF:AF,'RAB Prices Long'!$B:$B,'All Prices combined'!$D327,'RAB Prices Long'!$E:$E,'All Prices combined'!$G327)))),2)</f>
        <v>84.77</v>
      </c>
      <c r="AD327" s="2">
        <f>ROUND(IF($B327="Annuity",SUMIFS('Annuity Prices'!AG:AG,'Annuity Prices'!$B:$B,$D327,'Annuity Prices'!$E:$E,$G327),IF($B327="RAB Short",SUMIFS('RAB Prices Short'!AG:AG,'RAB Prices Short'!$B:$B,'All Prices combined'!$D327,'RAB Prices Short'!$E:$E,'All Prices combined'!$G327),IF($B327="RAB Long",SUMIFS('RAB Prices Long'!AG:AG,'RAB Prices Long'!$B:$B,'All Prices combined'!$D327,'RAB Prices Long'!$E:$E,'All Prices combined'!$G327)))),2)</f>
        <v>86.89</v>
      </c>
      <c r="AE327" s="2">
        <f>ROUND(IF($B327="Annuity",SUMIFS('Annuity Prices'!AH:AH,'Annuity Prices'!$B:$B,$D327,'Annuity Prices'!$E:$E,$G327),IF($B327="RAB Short",SUMIFS('RAB Prices Short'!AH:AH,'RAB Prices Short'!$B:$B,'All Prices combined'!$D327,'RAB Prices Short'!$E:$E,'All Prices combined'!$G327),IF($B327="RAB Long",SUMIFS('RAB Prices Long'!AH:AH,'RAB Prices Long'!$B:$B,'All Prices combined'!$D327,'RAB Prices Long'!$E:$E,'All Prices combined'!$G327)))),2)</f>
        <v>89.06</v>
      </c>
      <c r="AF327" s="2">
        <f>ROUND(IF($B327="Annuity",SUMIFS('Annuity Prices'!AI:AI,'Annuity Prices'!$B:$B,$D327,'Annuity Prices'!$E:$E,$G327),IF($B327="RAB Short",SUMIFS('RAB Prices Short'!AI:AI,'RAB Prices Short'!$B:$B,'All Prices combined'!$D327,'RAB Prices Short'!$E:$E,'All Prices combined'!$G327),IF($B327="RAB Long",SUMIFS('RAB Prices Long'!AI:AI,'RAB Prices Long'!$B:$B,'All Prices combined'!$D327,'RAB Prices Long'!$E:$E,'All Prices combined'!$G327)))),2)</f>
        <v>91.29</v>
      </c>
      <c r="AG327" s="2">
        <f>ROUND(IF($B327="Annuity",SUMIFS('Annuity Prices'!AJ:AJ,'Annuity Prices'!$B:$B,$D327,'Annuity Prices'!$E:$E,$G327),IF($B327="RAB Short",SUMIFS('RAB Prices Short'!AJ:AJ,'RAB Prices Short'!$B:$B,'All Prices combined'!$D327,'RAB Prices Short'!$E:$E,'All Prices combined'!$G327),IF($B327="RAB Long",SUMIFS('RAB Prices Long'!AJ:AJ,'RAB Prices Long'!$B:$B,'All Prices combined'!$D327,'RAB Prices Long'!$E:$E,'All Prices combined'!$G327)))),2)</f>
        <v>95.85</v>
      </c>
      <c r="AH327" s="2">
        <f>ROUND(IF($B327="Annuity",SUMIFS('Annuity Prices'!AK:AK,'Annuity Prices'!$B:$B,$D327,'Annuity Prices'!$E:$E,$G327),IF($B327="RAB Short",SUMIFS('RAB Prices Short'!AK:AK,'RAB Prices Short'!$B:$B,'All Prices combined'!$D327,'RAB Prices Short'!$E:$E,'All Prices combined'!$G327),IF($B327="RAB Long",SUMIFS('RAB Prices Long'!AK:AK,'RAB Prices Long'!$B:$B,'All Prices combined'!$D327,'RAB Prices Long'!$E:$E,'All Prices combined'!$G327)))),2)</f>
        <v>98.25</v>
      </c>
      <c r="AI327" s="2">
        <f>ROUND(IF($B327="Annuity",SUMIFS('Annuity Prices'!AL:AL,'Annuity Prices'!$B:$B,$D327,'Annuity Prices'!$E:$E,$G327),IF($B327="RAB Short",SUMIFS('RAB Prices Short'!AL:AL,'RAB Prices Short'!$B:$B,'All Prices combined'!$D327,'RAB Prices Short'!$E:$E,'All Prices combined'!$G327),IF($B327="RAB Long",SUMIFS('RAB Prices Long'!AL:AL,'RAB Prices Long'!$B:$B,'All Prices combined'!$D327,'RAB Prices Long'!$E:$E,'All Prices combined'!$G327)))),2)</f>
        <v>100.7</v>
      </c>
      <c r="AJ327" s="2">
        <f>ROUND(IF($B327="Annuity",SUMIFS('Annuity Prices'!AM:AM,'Annuity Prices'!$B:$B,$D327,'Annuity Prices'!$E:$E,$G327),IF($B327="RAB Short",SUMIFS('RAB Prices Short'!AM:AM,'RAB Prices Short'!$B:$B,'All Prices combined'!$D327,'RAB Prices Short'!$E:$E,'All Prices combined'!$G327),IF($B327="RAB Long",SUMIFS('RAB Prices Long'!AM:AM,'RAB Prices Long'!$B:$B,'All Prices combined'!$D327,'RAB Prices Long'!$E:$E,'All Prices combined'!$G327)))),2)</f>
        <v>103.22</v>
      </c>
      <c r="AK327" s="2">
        <f>ROUND(IF($B327="Annuity",SUMIFS('Annuity Prices'!AN:AN,'Annuity Prices'!$B:$B,$D327,'Annuity Prices'!$E:$E,$G327),IF($B327="RAB Short",SUMIFS('RAB Prices Short'!AN:AN,'RAB Prices Short'!$B:$B,'All Prices combined'!$D327,'RAB Prices Short'!$E:$E,'All Prices combined'!$G327),IF($B327="RAB Long",SUMIFS('RAB Prices Long'!AN:AN,'RAB Prices Long'!$B:$B,'All Prices combined'!$D327,'RAB Prices Long'!$E:$E,'All Prices combined'!$G327)))),2)</f>
        <v>106.53</v>
      </c>
      <c r="AL327" s="2">
        <f>ROUND(IF($B327="Annuity",SUMIFS('Annuity Prices'!AO:AO,'Annuity Prices'!$B:$B,$D327,'Annuity Prices'!$E:$E,$G327),IF($B327="RAB Short",SUMIFS('RAB Prices Short'!AO:AO,'RAB Prices Short'!$B:$B,'All Prices combined'!$D327,'RAB Prices Short'!$E:$E,'All Prices combined'!$G327),IF($B327="RAB Long",SUMIFS('RAB Prices Long'!AO:AO,'RAB Prices Long'!$B:$B,'All Prices combined'!$D327,'RAB Prices Long'!$E:$E,'All Prices combined'!$G327)))),2)</f>
        <v>109.19</v>
      </c>
      <c r="AM327" s="2">
        <f>ROUND(IF($B327="Annuity",SUMIFS('Annuity Prices'!AP:AP,'Annuity Prices'!$B:$B,$D327,'Annuity Prices'!$E:$E,$G327),IF($B327="RAB Short",SUMIFS('RAB Prices Short'!AP:AP,'RAB Prices Short'!$B:$B,'All Prices combined'!$D327,'RAB Prices Short'!$E:$E,'All Prices combined'!$G327),IF($B327="RAB Long",SUMIFS('RAB Prices Long'!AP:AP,'RAB Prices Long'!$B:$B,'All Prices combined'!$D327,'RAB Prices Long'!$E:$E,'All Prices combined'!$G327)))),2)</f>
        <v>111.92</v>
      </c>
      <c r="AN327" s="2">
        <f>ROUND(IF($B327="Annuity",SUMIFS('Annuity Prices'!AQ:AQ,'Annuity Prices'!$B:$B,$D327,'Annuity Prices'!$E:$E,$G327),IF($B327="RAB Short",SUMIFS('RAB Prices Short'!AQ:AQ,'RAB Prices Short'!$B:$B,'All Prices combined'!$D327,'RAB Prices Short'!$E:$E,'All Prices combined'!$G327),IF($B327="RAB Long",SUMIFS('RAB Prices Long'!AQ:AQ,'RAB Prices Long'!$B:$B,'All Prices combined'!$D327,'RAB Prices Long'!$E:$E,'All Prices combined'!$G327)))),2)</f>
        <v>114.72</v>
      </c>
      <c r="AO327" s="2">
        <f>ROUND(IF($B327="Annuity",SUMIFS('Annuity Prices'!AR:AR,'Annuity Prices'!$B:$B,$D327,'Annuity Prices'!$E:$E,$G327),IF($B327="RAB Short",SUMIFS('RAB Prices Short'!AR:AR,'RAB Prices Short'!$B:$B,'All Prices combined'!$D327,'RAB Prices Short'!$E:$E,'All Prices combined'!$G327),IF($B327="RAB Long",SUMIFS('RAB Prices Long'!AR:AR,'RAB Prices Long'!$B:$B,'All Prices combined'!$D327,'RAB Prices Long'!$E:$E,'All Prices combined'!$G327)))),2)</f>
        <v>0</v>
      </c>
      <c r="AP327" s="2">
        <f>ROUND(IF($B327="Annuity",SUMIFS('Annuity Prices'!AS:AS,'Annuity Prices'!$B:$B,$D327,'Annuity Prices'!$E:$E,$G327),IF($B327="RAB Short",SUMIFS('RAB Prices Short'!AS:AS,'RAB Prices Short'!$B:$B,'All Prices combined'!$D327,'RAB Prices Short'!$E:$E,'All Prices combined'!$G327),IF($B327="RAB Long",SUMIFS('RAB Prices Long'!AS:AS,'RAB Prices Long'!$B:$B,'All Prices combined'!$D327,'RAB Prices Long'!$E:$E,'All Prices combined'!$G327)))),2)</f>
        <v>0</v>
      </c>
      <c r="AQ327" s="2">
        <f>ROUND(IF($B327="Annuity",SUMIFS('Annuity Prices'!AT:AT,'Annuity Prices'!$B:$B,$D327,'Annuity Prices'!$E:$E,$G327),IF($B327="RAB Short",SUMIFS('RAB Prices Short'!AT:AT,'RAB Prices Short'!$B:$B,'All Prices combined'!$D327,'RAB Prices Short'!$E:$E,'All Prices combined'!$G327),IF($B327="RAB Long",SUMIFS('RAB Prices Long'!AT:AT,'RAB Prices Long'!$B:$B,'All Prices combined'!$D327,'RAB Prices Long'!$E:$E,'All Prices combined'!$G327)))),2)</f>
        <v>50.93</v>
      </c>
      <c r="AR327" s="2">
        <f>ROUND(IF($B327="Annuity",SUMIFS('Annuity Prices'!AU:AU,'Annuity Prices'!$B:$B,$D327,'Annuity Prices'!$E:$E,$G327),IF($B327="RAB Short",SUMIFS('RAB Prices Short'!AU:AU,'RAB Prices Short'!$B:$B,'All Prices combined'!$D327,'RAB Prices Short'!$E:$E,'All Prices combined'!$G327),IF($B327="RAB Long",SUMIFS('RAB Prices Long'!AU:AU,'RAB Prices Long'!$B:$B,'All Prices combined'!$D327,'RAB Prices Long'!$E:$E,'All Prices combined'!$G327)))),2)</f>
        <v>43.8</v>
      </c>
      <c r="AS327" s="2">
        <f>ROUND(IF($B327="Annuity",SUMIFS('Annuity Prices'!AV:AV,'Annuity Prices'!$B:$B,$D327,'Annuity Prices'!$E:$E,$G327),IF($B327="RAB Short",SUMIFS('RAB Prices Short'!AV:AV,'RAB Prices Short'!$B:$B,'All Prices combined'!$D327,'RAB Prices Short'!$E:$E,'All Prices combined'!$G327),IF($B327="RAB Long",SUMIFS('RAB Prices Long'!AV:AV,'RAB Prices Long'!$B:$B,'All Prices combined'!$D327,'RAB Prices Long'!$E:$E,'All Prices combined'!$G327)))),2)</f>
        <v>45.06</v>
      </c>
      <c r="AT327" s="2">
        <f>ROUND(IF($B327="Annuity",SUMIFS('Annuity Prices'!AW:AW,'Annuity Prices'!$B:$B,$D327,'Annuity Prices'!$E:$E,$G327),IF($B327="RAB Short",SUMIFS('RAB Prices Short'!AW:AW,'RAB Prices Short'!$B:$B,'All Prices combined'!$D327,'RAB Prices Short'!$E:$E,'All Prices combined'!$G327),IF($B327="RAB Long",SUMIFS('RAB Prices Long'!AW:AW,'RAB Prices Long'!$B:$B,'All Prices combined'!$D327,'RAB Prices Long'!$E:$E,'All Prices combined'!$G327)))),2)</f>
        <v>49.32</v>
      </c>
      <c r="AU327" s="2">
        <f>ROUND(IF($B327="Annuity",SUMIFS('Annuity Prices'!AX:AX,'Annuity Prices'!$B:$B,$D327,'Annuity Prices'!$E:$E,$G327),IF($B327="RAB Short",SUMIFS('RAB Prices Short'!AX:AX,'RAB Prices Short'!$B:$B,'All Prices combined'!$D327,'RAB Prices Short'!$E:$E,'All Prices combined'!$G327),IF($B327="RAB Long",SUMIFS('RAB Prices Long'!AX:AX,'RAB Prices Long'!$B:$B,'All Prices combined'!$D327,'RAB Prices Long'!$E:$E,'All Prices combined'!$G327)))),2)</f>
        <v>50.55</v>
      </c>
      <c r="AV327" s="2">
        <f>ROUND(IF($B327="Annuity",SUMIFS('Annuity Prices'!AY:AY,'Annuity Prices'!$B:$B,$D327,'Annuity Prices'!$E:$E,$G327),IF($B327="RAB Short",SUMIFS('RAB Prices Short'!AY:AY,'RAB Prices Short'!$B:$B,'All Prices combined'!$D327,'RAB Prices Short'!$E:$E,'All Prices combined'!$G327),IF($B327="RAB Long",SUMIFS('RAB Prices Long'!AY:AY,'RAB Prices Long'!$B:$B,'All Prices combined'!$D327,'RAB Prices Long'!$E:$E,'All Prices combined'!$G327)))),2)</f>
        <v>51.81</v>
      </c>
      <c r="AW327" s="2">
        <f>ROUND(IF($B327="Annuity",SUMIFS('Annuity Prices'!AZ:AZ,'Annuity Prices'!$B:$B,$D327,'Annuity Prices'!$E:$E,$G327),IF($B327="RAB Short",SUMIFS('RAB Prices Short'!AZ:AZ,'RAB Prices Short'!$B:$B,'All Prices combined'!$D327,'RAB Prices Short'!$E:$E,'All Prices combined'!$G327),IF($B327="RAB Long",SUMIFS('RAB Prices Long'!AZ:AZ,'RAB Prices Long'!$B:$B,'All Prices combined'!$D327,'RAB Prices Long'!$E:$E,'All Prices combined'!$G327)))),2)</f>
        <v>53.11</v>
      </c>
      <c r="AX327" s="2">
        <f>ROUND(IF($B327="Annuity",SUMIFS('Annuity Prices'!BA:BA,'Annuity Prices'!$B:$B,$D327,'Annuity Prices'!$E:$E,$G327),IF($B327="RAB Short",SUMIFS('RAB Prices Short'!BA:BA,'RAB Prices Short'!$B:$B,'All Prices combined'!$D327,'RAB Prices Short'!$E:$E,'All Prices combined'!$G327),IF($B327="RAB Long",SUMIFS('RAB Prices Long'!BA:BA,'RAB Prices Long'!$B:$B,'All Prices combined'!$D327,'RAB Prices Long'!$E:$E,'All Prices combined'!$G327)))),2)</f>
        <v>57.02</v>
      </c>
      <c r="AY327" s="2">
        <f>ROUND(IF($B327="Annuity",SUMIFS('Annuity Prices'!BB:BB,'Annuity Prices'!$B:$B,$D327,'Annuity Prices'!$E:$E,$G327),IF($B327="RAB Short",SUMIFS('RAB Prices Short'!BB:BB,'RAB Prices Short'!$B:$B,'All Prices combined'!$D327,'RAB Prices Short'!$E:$E,'All Prices combined'!$G327),IF($B327="RAB Long",SUMIFS('RAB Prices Long'!BB:BB,'RAB Prices Long'!$B:$B,'All Prices combined'!$D327,'RAB Prices Long'!$E:$E,'All Prices combined'!$G327)))),2)</f>
        <v>58.45</v>
      </c>
      <c r="AZ327" s="2">
        <f>ROUND(IF($B327="Annuity",SUMIFS('Annuity Prices'!BC:BC,'Annuity Prices'!$B:$B,$D327,'Annuity Prices'!$E:$E,$G327),IF($B327="RAB Short",SUMIFS('RAB Prices Short'!BC:BC,'RAB Prices Short'!$B:$B,'All Prices combined'!$D327,'RAB Prices Short'!$E:$E,'All Prices combined'!$G327),IF($B327="RAB Long",SUMIFS('RAB Prices Long'!BC:BC,'RAB Prices Long'!$B:$B,'All Prices combined'!$D327,'RAB Prices Long'!$E:$E,'All Prices combined'!$G327)))),2)</f>
        <v>59.91</v>
      </c>
      <c r="BA327" s="2">
        <f>ROUND(IF($B327="Annuity",SUMIFS('Annuity Prices'!BD:BD,'Annuity Prices'!$B:$B,$D327,'Annuity Prices'!$E:$E,$G327),IF($B327="RAB Short",SUMIFS('RAB Prices Short'!BD:BD,'RAB Prices Short'!$B:$B,'All Prices combined'!$D327,'RAB Prices Short'!$E:$E,'All Prices combined'!$G327),IF($B327="RAB Long",SUMIFS('RAB Prices Long'!BD:BD,'RAB Prices Long'!$B:$B,'All Prices combined'!$D327,'RAB Prices Long'!$E:$E,'All Prices combined'!$G327)))),2)</f>
        <v>61.41</v>
      </c>
      <c r="BB327" s="2">
        <f>ROUND(IF($B327="Annuity",SUMIFS('Annuity Prices'!BE:BE,'Annuity Prices'!$B:$B,$D327,'Annuity Prices'!$E:$E,$G327),IF($B327="RAB Short",SUMIFS('RAB Prices Short'!BE:BE,'RAB Prices Short'!$B:$B,'All Prices combined'!$D327,'RAB Prices Short'!$E:$E,'All Prices combined'!$G327),IF($B327="RAB Long",SUMIFS('RAB Prices Long'!BE:BE,'RAB Prices Long'!$B:$B,'All Prices combined'!$D327,'RAB Prices Long'!$E:$E,'All Prices combined'!$G327)))),2)</f>
        <v>65.37</v>
      </c>
      <c r="BC327" s="2">
        <f>ROUND(IF($B327="Annuity",SUMIFS('Annuity Prices'!BF:BF,'Annuity Prices'!$B:$B,$D327,'Annuity Prices'!$E:$E,$G327),IF($B327="RAB Short",SUMIFS('RAB Prices Short'!BF:BF,'RAB Prices Short'!$B:$B,'All Prices combined'!$D327,'RAB Prices Short'!$E:$E,'All Prices combined'!$G327),IF($B327="RAB Long",SUMIFS('RAB Prices Long'!BF:BF,'RAB Prices Long'!$B:$B,'All Prices combined'!$D327,'RAB Prices Long'!$E:$E,'All Prices combined'!$G327)))),2)</f>
        <v>67</v>
      </c>
      <c r="BD327" s="2">
        <f>ROUND(IF($B327="Annuity",SUMIFS('Annuity Prices'!BG:BG,'Annuity Prices'!$B:$B,$D327,'Annuity Prices'!$E:$E,$G327),IF($B327="RAB Short",SUMIFS('RAB Prices Short'!BG:BG,'RAB Prices Short'!$B:$B,'All Prices combined'!$D327,'RAB Prices Short'!$E:$E,'All Prices combined'!$G327),IF($B327="RAB Long",SUMIFS('RAB Prices Long'!BG:BG,'RAB Prices Long'!$B:$B,'All Prices combined'!$D327,'RAB Prices Long'!$E:$E,'All Prices combined'!$G327)))),2)</f>
        <v>68.680000000000007</v>
      </c>
      <c r="BE327" s="2">
        <f>ROUND(IF($B327="Annuity",SUMIFS('Annuity Prices'!BH:BH,'Annuity Prices'!$B:$B,$D327,'Annuity Prices'!$E:$E,$G327),IF($B327="RAB Short",SUMIFS('RAB Prices Short'!BH:BH,'RAB Prices Short'!$B:$B,'All Prices combined'!$D327,'RAB Prices Short'!$E:$E,'All Prices combined'!$G327),IF($B327="RAB Long",SUMIFS('RAB Prices Long'!BH:BH,'RAB Prices Long'!$B:$B,'All Prices combined'!$D327,'RAB Prices Long'!$E:$E,'All Prices combined'!$G327)))),2)</f>
        <v>70.400000000000006</v>
      </c>
      <c r="BF327" s="2">
        <f>ROUND(IF($B327="Annuity",SUMIFS('Annuity Prices'!BI:BI,'Annuity Prices'!$B:$B,$D327,'Annuity Prices'!$E:$E,$G327),IF($B327="RAB Short",SUMIFS('RAB Prices Short'!BI:BI,'RAB Prices Short'!$B:$B,'All Prices combined'!$D327,'RAB Prices Short'!$E:$E,'All Prices combined'!$G327),IF($B327="RAB Long",SUMIFS('RAB Prices Long'!BI:BI,'RAB Prices Long'!$B:$B,'All Prices combined'!$D327,'RAB Prices Long'!$E:$E,'All Prices combined'!$G327)))),2)</f>
        <v>74.44</v>
      </c>
      <c r="BG327" s="2">
        <f>ROUND(IF($B327="Annuity",SUMIFS('Annuity Prices'!BJ:BJ,'Annuity Prices'!$B:$B,$D327,'Annuity Prices'!$E:$E,$G327),IF($B327="RAB Short",SUMIFS('RAB Prices Short'!BJ:BJ,'RAB Prices Short'!$B:$B,'All Prices combined'!$D327,'RAB Prices Short'!$E:$E,'All Prices combined'!$G327),IF($B327="RAB Long",SUMIFS('RAB Prices Long'!BJ:BJ,'RAB Prices Long'!$B:$B,'All Prices combined'!$D327,'RAB Prices Long'!$E:$E,'All Prices combined'!$G327)))),2)</f>
        <v>76.3</v>
      </c>
      <c r="BH327" s="2">
        <f>ROUND(IF($B327="Annuity",SUMIFS('Annuity Prices'!BK:BK,'Annuity Prices'!$B:$B,$D327,'Annuity Prices'!$E:$E,$G327),IF($B327="RAB Short",SUMIFS('RAB Prices Short'!BK:BK,'RAB Prices Short'!$B:$B,'All Prices combined'!$D327,'RAB Prices Short'!$E:$E,'All Prices combined'!$G327),IF($B327="RAB Long",SUMIFS('RAB Prices Long'!BK:BK,'RAB Prices Long'!$B:$B,'All Prices combined'!$D327,'RAB Prices Long'!$E:$E,'All Prices combined'!$G327)))),2)</f>
        <v>78.209999999999994</v>
      </c>
      <c r="BI327" s="2">
        <f>ROUND(IF($B327="Annuity",SUMIFS('Annuity Prices'!BL:BL,'Annuity Prices'!$B:$B,$D327,'Annuity Prices'!$E:$E,$G327),IF($B327="RAB Short",SUMIFS('RAB Prices Short'!BL:BL,'RAB Prices Short'!$B:$B,'All Prices combined'!$D327,'RAB Prices Short'!$E:$E,'All Prices combined'!$G327),IF($B327="RAB Long",SUMIFS('RAB Prices Long'!BL:BL,'RAB Prices Long'!$B:$B,'All Prices combined'!$D327,'RAB Prices Long'!$E:$E,'All Prices combined'!$G327)))),2)</f>
        <v>80.16</v>
      </c>
      <c r="BJ327" s="2">
        <f>ROUND(IF($B327="Annuity",SUMIFS('Annuity Prices'!BM:BM,'Annuity Prices'!$B:$B,$D327,'Annuity Prices'!$E:$E,$G327),IF($B327="RAB Short",SUMIFS('RAB Prices Short'!BM:BM,'RAB Prices Short'!$B:$B,'All Prices combined'!$D327,'RAB Prices Short'!$E:$E,'All Prices combined'!$G327),IF($B327="RAB Long",SUMIFS('RAB Prices Long'!BM:BM,'RAB Prices Long'!$B:$B,'All Prices combined'!$D327,'RAB Prices Long'!$E:$E,'All Prices combined'!$G327)))),2)</f>
        <v>84.77</v>
      </c>
      <c r="BK327" s="2">
        <f>ROUND(IF($B327="Annuity",SUMIFS('Annuity Prices'!BN:BN,'Annuity Prices'!$B:$B,$D327,'Annuity Prices'!$E:$E,$G327),IF($B327="RAB Short",SUMIFS('RAB Prices Short'!BN:BN,'RAB Prices Short'!$B:$B,'All Prices combined'!$D327,'RAB Prices Short'!$E:$E,'All Prices combined'!$G327),IF($B327="RAB Long",SUMIFS('RAB Prices Long'!BN:BN,'RAB Prices Long'!$B:$B,'All Prices combined'!$D327,'RAB Prices Long'!$E:$E,'All Prices combined'!$G327)))),2)</f>
        <v>86.89</v>
      </c>
      <c r="BL327" s="2">
        <f>ROUND(IF($B327="Annuity",SUMIFS('Annuity Prices'!BO:BO,'Annuity Prices'!$B:$B,$D327,'Annuity Prices'!$E:$E,$G327),IF($B327="RAB Short",SUMIFS('RAB Prices Short'!BO:BO,'RAB Prices Short'!$B:$B,'All Prices combined'!$D327,'RAB Prices Short'!$E:$E,'All Prices combined'!$G327),IF($B327="RAB Long",SUMIFS('RAB Prices Long'!BO:BO,'RAB Prices Long'!$B:$B,'All Prices combined'!$D327,'RAB Prices Long'!$E:$E,'All Prices combined'!$G327)))),2)</f>
        <v>89.06</v>
      </c>
      <c r="BM327" s="2">
        <f>ROUND(IF($B327="Annuity",SUMIFS('Annuity Prices'!BP:BP,'Annuity Prices'!$B:$B,$D327,'Annuity Prices'!$E:$E,$G327),IF($B327="RAB Short",SUMIFS('RAB Prices Short'!BP:BP,'RAB Prices Short'!$B:$B,'All Prices combined'!$D327,'RAB Prices Short'!$E:$E,'All Prices combined'!$G327),IF($B327="RAB Long",SUMIFS('RAB Prices Long'!BP:BP,'RAB Prices Long'!$B:$B,'All Prices combined'!$D327,'RAB Prices Long'!$E:$E,'All Prices combined'!$G327)))),2)</f>
        <v>91.29</v>
      </c>
      <c r="BN327" s="2">
        <f>ROUND(IF($B327="Annuity",SUMIFS('Annuity Prices'!BQ:BQ,'Annuity Prices'!$B:$B,$D327,'Annuity Prices'!$E:$E,$G327),IF($B327="RAB Short",SUMIFS('RAB Prices Short'!BQ:BQ,'RAB Prices Short'!$B:$B,'All Prices combined'!$D327,'RAB Prices Short'!$E:$E,'All Prices combined'!$G327),IF($B327="RAB Long",SUMIFS('RAB Prices Long'!BQ:BQ,'RAB Prices Long'!$B:$B,'All Prices combined'!$D327,'RAB Prices Long'!$E:$E,'All Prices combined'!$G327)))),2)</f>
        <v>95.85</v>
      </c>
      <c r="BO327" s="2">
        <f>ROUND(IF($B327="Annuity",SUMIFS('Annuity Prices'!BR:BR,'Annuity Prices'!$B:$B,$D327,'Annuity Prices'!$E:$E,$G327),IF($B327="RAB Short",SUMIFS('RAB Prices Short'!BR:BR,'RAB Prices Short'!$B:$B,'All Prices combined'!$D327,'RAB Prices Short'!$E:$E,'All Prices combined'!$G327),IF($B327="RAB Long",SUMIFS('RAB Prices Long'!BR:BR,'RAB Prices Long'!$B:$B,'All Prices combined'!$D327,'RAB Prices Long'!$E:$E,'All Prices combined'!$G327)))),2)</f>
        <v>98.25</v>
      </c>
      <c r="BP327" s="2">
        <f>ROUND(IF($B327="Annuity",SUMIFS('Annuity Prices'!BS:BS,'Annuity Prices'!$B:$B,$D327,'Annuity Prices'!$E:$E,$G327),IF($B327="RAB Short",SUMIFS('RAB Prices Short'!BS:BS,'RAB Prices Short'!$B:$B,'All Prices combined'!$D327,'RAB Prices Short'!$E:$E,'All Prices combined'!$G327),IF($B327="RAB Long",SUMIFS('RAB Prices Long'!BS:BS,'RAB Prices Long'!$B:$B,'All Prices combined'!$D327,'RAB Prices Long'!$E:$E,'All Prices combined'!$G327)))),2)</f>
        <v>100.7</v>
      </c>
      <c r="BQ327" s="2">
        <f>ROUND(IF($B327="Annuity",SUMIFS('Annuity Prices'!BT:BT,'Annuity Prices'!$B:$B,$D327,'Annuity Prices'!$E:$E,$G327),IF($B327="RAB Short",SUMIFS('RAB Prices Short'!BT:BT,'RAB Prices Short'!$B:$B,'All Prices combined'!$D327,'RAB Prices Short'!$E:$E,'All Prices combined'!$G327),IF($B327="RAB Long",SUMIFS('RAB Prices Long'!BT:BT,'RAB Prices Long'!$B:$B,'All Prices combined'!$D327,'RAB Prices Long'!$E:$E,'All Prices combined'!$G327)))),2)</f>
        <v>103.22</v>
      </c>
      <c r="BR327" s="2">
        <f>ROUND(IF($B327="Annuity",SUMIFS('Annuity Prices'!BU:BU,'Annuity Prices'!$B:$B,$D327,'Annuity Prices'!$E:$E,$G327),IF($B327="RAB Short",SUMIFS('RAB Prices Short'!BU:BU,'RAB Prices Short'!$B:$B,'All Prices combined'!$D327,'RAB Prices Short'!$E:$E,'All Prices combined'!$G327),IF($B327="RAB Long",SUMIFS('RAB Prices Long'!BU:BU,'RAB Prices Long'!$B:$B,'All Prices combined'!$D327,'RAB Prices Long'!$E:$E,'All Prices combined'!$G327)))),2)</f>
        <v>106.53</v>
      </c>
      <c r="BS327" s="2">
        <f>ROUND(IF($B327="Annuity",SUMIFS('Annuity Prices'!BV:BV,'Annuity Prices'!$B:$B,$D327,'Annuity Prices'!$E:$E,$G327),IF($B327="RAB Short",SUMIFS('RAB Prices Short'!BV:BV,'RAB Prices Short'!$B:$B,'All Prices combined'!$D327,'RAB Prices Short'!$E:$E,'All Prices combined'!$G327),IF($B327="RAB Long",SUMIFS('RAB Prices Long'!BV:BV,'RAB Prices Long'!$B:$B,'All Prices combined'!$D327,'RAB Prices Long'!$E:$E,'All Prices combined'!$G327)))),2)</f>
        <v>109.19</v>
      </c>
      <c r="BT327" s="2">
        <f>ROUND(IF($B327="Annuity",SUMIFS('Annuity Prices'!BW:BW,'Annuity Prices'!$B:$B,$D327,'Annuity Prices'!$E:$E,$G327),IF($B327="RAB Short",SUMIFS('RAB Prices Short'!BW:BW,'RAB Prices Short'!$B:$B,'All Prices combined'!$D327,'RAB Prices Short'!$E:$E,'All Prices combined'!$G327),IF($B327="RAB Long",SUMIFS('RAB Prices Long'!BW:BW,'RAB Prices Long'!$B:$B,'All Prices combined'!$D327,'RAB Prices Long'!$E:$E,'All Prices combined'!$G327)))),2)</f>
        <v>111.92</v>
      </c>
      <c r="BU327" s="2">
        <f>ROUND(IF($B327="Annuity",SUMIFS('Annuity Prices'!BX:BX,'Annuity Prices'!$B:$B,$D327,'Annuity Prices'!$E:$E,$G327),IF($B327="RAB Short",SUMIFS('RAB Prices Short'!BX:BX,'RAB Prices Short'!$B:$B,'All Prices combined'!$D327,'RAB Prices Short'!$E:$E,'All Prices combined'!$G327),IF($B327="RAB Long",SUMIFS('RAB Prices Long'!BX:BX,'RAB Prices Long'!$B:$B,'All Prices combined'!$D327,'RAB Prices Long'!$E:$E,'All Prices combined'!$G327)))),2)</f>
        <v>114.72</v>
      </c>
    </row>
    <row r="328" spans="2:73" x14ac:dyDescent="0.25">
      <c r="B328" t="s">
        <v>44</v>
      </c>
      <c r="C328">
        <v>25</v>
      </c>
      <c r="D328" t="s">
        <v>204</v>
      </c>
      <c r="E328" t="s">
        <v>203</v>
      </c>
      <c r="F328">
        <v>25</v>
      </c>
      <c r="G328" t="s">
        <v>43</v>
      </c>
      <c r="I328" s="2">
        <f>ROUND(IF($B328="Annuity",SUMIFS('Annuity Prices'!L:L,'Annuity Prices'!$B:$B,$D328,'Annuity Prices'!$E:$E,$G328),IF($B328="RAB Short",SUMIFS('RAB Prices Short'!L:L,'RAB Prices Short'!$B:$B,'All Prices combined'!$D328,'RAB Prices Short'!$E:$E,'All Prices combined'!$G328),IF($B328="RAB Long",SUMIFS('RAB Prices Long'!L:L,'RAB Prices Long'!$B:$B,'All Prices combined'!$D328,'RAB Prices Long'!$E:$E,'All Prices combined'!$G328)))),2)</f>
        <v>0</v>
      </c>
      <c r="J328" s="2">
        <f>ROUND(IF($B328="Annuity",SUMIFS('Annuity Prices'!M:M,'Annuity Prices'!$B:$B,$D328,'Annuity Prices'!$E:$E,$G328),IF($B328="RAB Short",SUMIFS('RAB Prices Short'!M:M,'RAB Prices Short'!$B:$B,'All Prices combined'!$D328,'RAB Prices Short'!$E:$E,'All Prices combined'!$G328),IF($B328="RAB Long",SUMIFS('RAB Prices Long'!M:M,'RAB Prices Long'!$B:$B,'All Prices combined'!$D328,'RAB Prices Long'!$E:$E,'All Prices combined'!$G328)))),2)</f>
        <v>0</v>
      </c>
      <c r="K328" s="2">
        <f>ROUND(IF($B328="Annuity",SUMIFS('Annuity Prices'!N:N,'Annuity Prices'!$B:$B,$D328,'Annuity Prices'!$E:$E,$G328),IF($B328="RAB Short",SUMIFS('RAB Prices Short'!N:N,'RAB Prices Short'!$B:$B,'All Prices combined'!$D328,'RAB Prices Short'!$E:$E,'All Prices combined'!$G328),IF($B328="RAB Long",SUMIFS('RAB Prices Long'!N:N,'RAB Prices Long'!$B:$B,'All Prices combined'!$D328,'RAB Prices Long'!$E:$E,'All Prices combined'!$G328)))),2)</f>
        <v>23.14</v>
      </c>
      <c r="L328" s="2">
        <f>ROUND(IF($B328="Annuity",SUMIFS('Annuity Prices'!O:O,'Annuity Prices'!$B:$B,$D328,'Annuity Prices'!$E:$E,$G328),IF($B328="RAB Short",SUMIFS('RAB Prices Short'!O:O,'RAB Prices Short'!$B:$B,'All Prices combined'!$D328,'RAB Prices Short'!$E:$E,'All Prices combined'!$G328),IF($B328="RAB Long",SUMIFS('RAB Prices Long'!O:O,'RAB Prices Long'!$B:$B,'All Prices combined'!$D328,'RAB Prices Long'!$E:$E,'All Prices combined'!$G328)))),2)</f>
        <v>23.8</v>
      </c>
      <c r="M328" s="2">
        <f>ROUND(IF($B328="Annuity",SUMIFS('Annuity Prices'!P:P,'Annuity Prices'!$B:$B,$D328,'Annuity Prices'!$E:$E,$G328),IF($B328="RAB Short",SUMIFS('RAB Prices Short'!P:P,'RAB Prices Short'!$B:$B,'All Prices combined'!$D328,'RAB Prices Short'!$E:$E,'All Prices combined'!$G328),IF($B328="RAB Long",SUMIFS('RAB Prices Long'!P:P,'RAB Prices Long'!$B:$B,'All Prices combined'!$D328,'RAB Prices Long'!$E:$E,'All Prices combined'!$G328)))),2)</f>
        <v>24.66</v>
      </c>
      <c r="N328" s="2">
        <f>ROUND(IF($B328="Annuity",SUMIFS('Annuity Prices'!Q:Q,'Annuity Prices'!$B:$B,$D328,'Annuity Prices'!$E:$E,$G328),IF($B328="RAB Short",SUMIFS('RAB Prices Short'!Q:Q,'RAB Prices Short'!$B:$B,'All Prices combined'!$D328,'RAB Prices Short'!$E:$E,'All Prices combined'!$G328),IF($B328="RAB Long",SUMIFS('RAB Prices Long'!Q:Q,'RAB Prices Long'!$B:$B,'All Prices combined'!$D328,'RAB Prices Long'!$E:$E,'All Prices combined'!$G328)))),2)</f>
        <v>25.27</v>
      </c>
      <c r="O328" s="2">
        <f>ROUND(IF($B328="Annuity",SUMIFS('Annuity Prices'!R:R,'Annuity Prices'!$B:$B,$D328,'Annuity Prices'!$E:$E,$G328),IF($B328="RAB Short",SUMIFS('RAB Prices Short'!R:R,'RAB Prices Short'!$B:$B,'All Prices combined'!$D328,'RAB Prices Short'!$E:$E,'All Prices combined'!$G328),IF($B328="RAB Long",SUMIFS('RAB Prices Long'!R:R,'RAB Prices Long'!$B:$B,'All Prices combined'!$D328,'RAB Prices Long'!$E:$E,'All Prices combined'!$G328)))),2)</f>
        <v>25.9</v>
      </c>
      <c r="P328" s="2">
        <f>ROUND(IF($B328="Annuity",SUMIFS('Annuity Prices'!S:S,'Annuity Prices'!$B:$B,$D328,'Annuity Prices'!$E:$E,$G328),IF($B328="RAB Short",SUMIFS('RAB Prices Short'!S:S,'RAB Prices Short'!$B:$B,'All Prices combined'!$D328,'RAB Prices Short'!$E:$E,'All Prices combined'!$G328),IF($B328="RAB Long",SUMIFS('RAB Prices Long'!S:S,'RAB Prices Long'!$B:$B,'All Prices combined'!$D328,'RAB Prices Long'!$E:$E,'All Prices combined'!$G328)))),2)</f>
        <v>26.55</v>
      </c>
      <c r="Q328" s="2">
        <f>ROUND(IF($B328="Annuity",SUMIFS('Annuity Prices'!T:T,'Annuity Prices'!$B:$B,$D328,'Annuity Prices'!$E:$E,$G328),IF($B328="RAB Short",SUMIFS('RAB Prices Short'!T:T,'RAB Prices Short'!$B:$B,'All Prices combined'!$D328,'RAB Prices Short'!$E:$E,'All Prices combined'!$G328),IF($B328="RAB Long",SUMIFS('RAB Prices Long'!T:T,'RAB Prices Long'!$B:$B,'All Prices combined'!$D328,'RAB Prices Long'!$E:$E,'All Prices combined'!$G328)))),2)</f>
        <v>27.86</v>
      </c>
      <c r="R328" s="2">
        <f>ROUND(IF($B328="Annuity",SUMIFS('Annuity Prices'!U:U,'Annuity Prices'!$B:$B,$D328,'Annuity Prices'!$E:$E,$G328),IF($B328="RAB Short",SUMIFS('RAB Prices Short'!U:U,'RAB Prices Short'!$B:$B,'All Prices combined'!$D328,'RAB Prices Short'!$E:$E,'All Prices combined'!$G328),IF($B328="RAB Long",SUMIFS('RAB Prices Long'!U:U,'RAB Prices Long'!$B:$B,'All Prices combined'!$D328,'RAB Prices Long'!$E:$E,'All Prices combined'!$G328)))),2)</f>
        <v>28.56</v>
      </c>
      <c r="S328" s="2">
        <f>ROUND(IF($B328="Annuity",SUMIFS('Annuity Prices'!V:V,'Annuity Prices'!$B:$B,$D328,'Annuity Prices'!$E:$E,$G328),IF($B328="RAB Short",SUMIFS('RAB Prices Short'!V:V,'RAB Prices Short'!$B:$B,'All Prices combined'!$D328,'RAB Prices Short'!$E:$E,'All Prices combined'!$G328),IF($B328="RAB Long",SUMIFS('RAB Prices Long'!V:V,'RAB Prices Long'!$B:$B,'All Prices combined'!$D328,'RAB Prices Long'!$E:$E,'All Prices combined'!$G328)))),2)</f>
        <v>29.27</v>
      </c>
      <c r="T328" s="2">
        <f>ROUND(IF($B328="Annuity",SUMIFS('Annuity Prices'!W:W,'Annuity Prices'!$B:$B,$D328,'Annuity Prices'!$E:$E,$G328),IF($B328="RAB Short",SUMIFS('RAB Prices Short'!W:W,'RAB Prices Short'!$B:$B,'All Prices combined'!$D328,'RAB Prices Short'!$E:$E,'All Prices combined'!$G328),IF($B328="RAB Long",SUMIFS('RAB Prices Long'!W:W,'RAB Prices Long'!$B:$B,'All Prices combined'!$D328,'RAB Prices Long'!$E:$E,'All Prices combined'!$G328)))),2)</f>
        <v>30</v>
      </c>
      <c r="U328" s="2">
        <f>ROUND(IF($B328="Annuity",SUMIFS('Annuity Prices'!X:X,'Annuity Prices'!$B:$B,$D328,'Annuity Prices'!$E:$E,$G328),IF($B328="RAB Short",SUMIFS('RAB Prices Short'!X:X,'RAB Prices Short'!$B:$B,'All Prices combined'!$D328,'RAB Prices Short'!$E:$E,'All Prices combined'!$G328),IF($B328="RAB Long",SUMIFS('RAB Prices Long'!X:X,'RAB Prices Long'!$B:$B,'All Prices combined'!$D328,'RAB Prices Long'!$E:$E,'All Prices combined'!$G328)))),2)</f>
        <v>34.01</v>
      </c>
      <c r="V328" s="2">
        <f>ROUND(IF($B328="Annuity",SUMIFS('Annuity Prices'!Y:Y,'Annuity Prices'!$B:$B,$D328,'Annuity Prices'!$E:$E,$G328),IF($B328="RAB Short",SUMIFS('RAB Prices Short'!Y:Y,'RAB Prices Short'!$B:$B,'All Prices combined'!$D328,'RAB Prices Short'!$E:$E,'All Prices combined'!$G328),IF($B328="RAB Long",SUMIFS('RAB Prices Long'!Y:Y,'RAB Prices Long'!$B:$B,'All Prices combined'!$D328,'RAB Prices Long'!$E:$E,'All Prices combined'!$G328)))),2)</f>
        <v>34.86</v>
      </c>
      <c r="W328" s="2">
        <f>ROUND(IF($B328="Annuity",SUMIFS('Annuity Prices'!Z:Z,'Annuity Prices'!$B:$B,$D328,'Annuity Prices'!$E:$E,$G328),IF($B328="RAB Short",SUMIFS('RAB Prices Short'!Z:Z,'RAB Prices Short'!$B:$B,'All Prices combined'!$D328,'RAB Prices Short'!$E:$E,'All Prices combined'!$G328),IF($B328="RAB Long",SUMIFS('RAB Prices Long'!Z:Z,'RAB Prices Long'!$B:$B,'All Prices combined'!$D328,'RAB Prices Long'!$E:$E,'All Prices combined'!$G328)))),2)</f>
        <v>35.729999999999997</v>
      </c>
      <c r="X328" s="2">
        <f>ROUND(IF($B328="Annuity",SUMIFS('Annuity Prices'!AA:AA,'Annuity Prices'!$B:$B,$D328,'Annuity Prices'!$E:$E,$G328),IF($B328="RAB Short",SUMIFS('RAB Prices Short'!AA:AA,'RAB Prices Short'!$B:$B,'All Prices combined'!$D328,'RAB Prices Short'!$E:$E,'All Prices combined'!$G328),IF($B328="RAB Long",SUMIFS('RAB Prices Long'!AA:AA,'RAB Prices Long'!$B:$B,'All Prices combined'!$D328,'RAB Prices Long'!$E:$E,'All Prices combined'!$G328)))),2)</f>
        <v>36.619999999999997</v>
      </c>
      <c r="Y328" s="2">
        <f>ROUND(IF($B328="Annuity",SUMIFS('Annuity Prices'!AB:AB,'Annuity Prices'!$B:$B,$D328,'Annuity Prices'!$E:$E,$G328),IF($B328="RAB Short",SUMIFS('RAB Prices Short'!AB:AB,'RAB Prices Short'!$B:$B,'All Prices combined'!$D328,'RAB Prices Short'!$E:$E,'All Prices combined'!$G328),IF($B328="RAB Long",SUMIFS('RAB Prices Long'!AB:AB,'RAB Prices Long'!$B:$B,'All Prices combined'!$D328,'RAB Prices Long'!$E:$E,'All Prices combined'!$G328)))),2)</f>
        <v>38.44</v>
      </c>
      <c r="Z328" s="2">
        <f>ROUND(IF($B328="Annuity",SUMIFS('Annuity Prices'!AC:AC,'Annuity Prices'!$B:$B,$D328,'Annuity Prices'!$E:$E,$G328),IF($B328="RAB Short",SUMIFS('RAB Prices Short'!AC:AC,'RAB Prices Short'!$B:$B,'All Prices combined'!$D328,'RAB Prices Short'!$E:$E,'All Prices combined'!$G328),IF($B328="RAB Long",SUMIFS('RAB Prices Long'!AC:AC,'RAB Prices Long'!$B:$B,'All Prices combined'!$D328,'RAB Prices Long'!$E:$E,'All Prices combined'!$G328)))),2)</f>
        <v>39.4</v>
      </c>
      <c r="AA328" s="2">
        <f>ROUND(IF($B328="Annuity",SUMIFS('Annuity Prices'!AD:AD,'Annuity Prices'!$B:$B,$D328,'Annuity Prices'!$E:$E,$G328),IF($B328="RAB Short",SUMIFS('RAB Prices Short'!AD:AD,'RAB Prices Short'!$B:$B,'All Prices combined'!$D328,'RAB Prices Short'!$E:$E,'All Prices combined'!$G328),IF($B328="RAB Long",SUMIFS('RAB Prices Long'!AD:AD,'RAB Prices Long'!$B:$B,'All Prices combined'!$D328,'RAB Prices Long'!$E:$E,'All Prices combined'!$G328)))),2)</f>
        <v>40.39</v>
      </c>
      <c r="AB328" s="2">
        <f>ROUND(IF($B328="Annuity",SUMIFS('Annuity Prices'!AE:AE,'Annuity Prices'!$B:$B,$D328,'Annuity Prices'!$E:$E,$G328),IF($B328="RAB Short",SUMIFS('RAB Prices Short'!AE:AE,'RAB Prices Short'!$B:$B,'All Prices combined'!$D328,'RAB Prices Short'!$E:$E,'All Prices combined'!$G328),IF($B328="RAB Long",SUMIFS('RAB Prices Long'!AE:AE,'RAB Prices Long'!$B:$B,'All Prices combined'!$D328,'RAB Prices Long'!$E:$E,'All Prices combined'!$G328)))),2)</f>
        <v>41.4</v>
      </c>
      <c r="AC328" s="2">
        <f>ROUND(IF($B328="Annuity",SUMIFS('Annuity Prices'!AF:AF,'Annuity Prices'!$B:$B,$D328,'Annuity Prices'!$E:$E,$G328),IF($B328="RAB Short",SUMIFS('RAB Prices Short'!AF:AF,'RAB Prices Short'!$B:$B,'All Prices combined'!$D328,'RAB Prices Short'!$E:$E,'All Prices combined'!$G328),IF($B328="RAB Long",SUMIFS('RAB Prices Long'!AF:AF,'RAB Prices Long'!$B:$B,'All Prices combined'!$D328,'RAB Prices Long'!$E:$E,'All Prices combined'!$G328)))),2)</f>
        <v>43.47</v>
      </c>
      <c r="AD328" s="2">
        <f>ROUND(IF($B328="Annuity",SUMIFS('Annuity Prices'!AG:AG,'Annuity Prices'!$B:$B,$D328,'Annuity Prices'!$E:$E,$G328),IF($B328="RAB Short",SUMIFS('RAB Prices Short'!AG:AG,'RAB Prices Short'!$B:$B,'All Prices combined'!$D328,'RAB Prices Short'!$E:$E,'All Prices combined'!$G328),IF($B328="RAB Long",SUMIFS('RAB Prices Long'!AG:AG,'RAB Prices Long'!$B:$B,'All Prices combined'!$D328,'RAB Prices Long'!$E:$E,'All Prices combined'!$G328)))),2)</f>
        <v>44.55</v>
      </c>
      <c r="AE328" s="2">
        <f>ROUND(IF($B328="Annuity",SUMIFS('Annuity Prices'!AH:AH,'Annuity Prices'!$B:$B,$D328,'Annuity Prices'!$E:$E,$G328),IF($B328="RAB Short",SUMIFS('RAB Prices Short'!AH:AH,'RAB Prices Short'!$B:$B,'All Prices combined'!$D328,'RAB Prices Short'!$E:$E,'All Prices combined'!$G328),IF($B328="RAB Long",SUMIFS('RAB Prices Long'!AH:AH,'RAB Prices Long'!$B:$B,'All Prices combined'!$D328,'RAB Prices Long'!$E:$E,'All Prices combined'!$G328)))),2)</f>
        <v>45.67</v>
      </c>
      <c r="AF328" s="2">
        <f>ROUND(IF($B328="Annuity",SUMIFS('Annuity Prices'!AI:AI,'Annuity Prices'!$B:$B,$D328,'Annuity Prices'!$E:$E,$G328),IF($B328="RAB Short",SUMIFS('RAB Prices Short'!AI:AI,'RAB Prices Short'!$B:$B,'All Prices combined'!$D328,'RAB Prices Short'!$E:$E,'All Prices combined'!$G328),IF($B328="RAB Long",SUMIFS('RAB Prices Long'!AI:AI,'RAB Prices Long'!$B:$B,'All Prices combined'!$D328,'RAB Prices Long'!$E:$E,'All Prices combined'!$G328)))),2)</f>
        <v>46.81</v>
      </c>
      <c r="AG328" s="2">
        <f>ROUND(IF($B328="Annuity",SUMIFS('Annuity Prices'!AJ:AJ,'Annuity Prices'!$B:$B,$D328,'Annuity Prices'!$E:$E,$G328),IF($B328="RAB Short",SUMIFS('RAB Prices Short'!AJ:AJ,'RAB Prices Short'!$B:$B,'All Prices combined'!$D328,'RAB Prices Short'!$E:$E,'All Prices combined'!$G328),IF($B328="RAB Long",SUMIFS('RAB Prices Long'!AJ:AJ,'RAB Prices Long'!$B:$B,'All Prices combined'!$D328,'RAB Prices Long'!$E:$E,'All Prices combined'!$G328)))),2)</f>
        <v>49.15</v>
      </c>
      <c r="AH328" s="2">
        <f>ROUND(IF($B328="Annuity",SUMIFS('Annuity Prices'!AK:AK,'Annuity Prices'!$B:$B,$D328,'Annuity Prices'!$E:$E,$G328),IF($B328="RAB Short",SUMIFS('RAB Prices Short'!AK:AK,'RAB Prices Short'!$B:$B,'All Prices combined'!$D328,'RAB Prices Short'!$E:$E,'All Prices combined'!$G328),IF($B328="RAB Long",SUMIFS('RAB Prices Long'!AK:AK,'RAB Prices Long'!$B:$B,'All Prices combined'!$D328,'RAB Prices Long'!$E:$E,'All Prices combined'!$G328)))),2)</f>
        <v>50.38</v>
      </c>
      <c r="AI328" s="2">
        <f>ROUND(IF($B328="Annuity",SUMIFS('Annuity Prices'!AL:AL,'Annuity Prices'!$B:$B,$D328,'Annuity Prices'!$E:$E,$G328),IF($B328="RAB Short",SUMIFS('RAB Prices Short'!AL:AL,'RAB Prices Short'!$B:$B,'All Prices combined'!$D328,'RAB Prices Short'!$E:$E,'All Prices combined'!$G328),IF($B328="RAB Long",SUMIFS('RAB Prices Long'!AL:AL,'RAB Prices Long'!$B:$B,'All Prices combined'!$D328,'RAB Prices Long'!$E:$E,'All Prices combined'!$G328)))),2)</f>
        <v>51.64</v>
      </c>
      <c r="AJ328" s="2">
        <f>ROUND(IF($B328="Annuity",SUMIFS('Annuity Prices'!AM:AM,'Annuity Prices'!$B:$B,$D328,'Annuity Prices'!$E:$E,$G328),IF($B328="RAB Short",SUMIFS('RAB Prices Short'!AM:AM,'RAB Prices Short'!$B:$B,'All Prices combined'!$D328,'RAB Prices Short'!$E:$E,'All Prices combined'!$G328),IF($B328="RAB Long",SUMIFS('RAB Prices Long'!AM:AM,'RAB Prices Long'!$B:$B,'All Prices combined'!$D328,'RAB Prices Long'!$E:$E,'All Prices combined'!$G328)))),2)</f>
        <v>52.93</v>
      </c>
      <c r="AK328" s="2">
        <f>ROUND(IF($B328="Annuity",SUMIFS('Annuity Prices'!AN:AN,'Annuity Prices'!$B:$B,$D328,'Annuity Prices'!$E:$E,$G328),IF($B328="RAB Short",SUMIFS('RAB Prices Short'!AN:AN,'RAB Prices Short'!$B:$B,'All Prices combined'!$D328,'RAB Prices Short'!$E:$E,'All Prices combined'!$G328),IF($B328="RAB Long",SUMIFS('RAB Prices Long'!AN:AN,'RAB Prices Long'!$B:$B,'All Prices combined'!$D328,'RAB Prices Long'!$E:$E,'All Prices combined'!$G328)))),2)</f>
        <v>55.59</v>
      </c>
      <c r="AL328" s="2">
        <f>ROUND(IF($B328="Annuity",SUMIFS('Annuity Prices'!AO:AO,'Annuity Prices'!$B:$B,$D328,'Annuity Prices'!$E:$E,$G328),IF($B328="RAB Short",SUMIFS('RAB Prices Short'!AO:AO,'RAB Prices Short'!$B:$B,'All Prices combined'!$D328,'RAB Prices Short'!$E:$E,'All Prices combined'!$G328),IF($B328="RAB Long",SUMIFS('RAB Prices Long'!AO:AO,'RAB Prices Long'!$B:$B,'All Prices combined'!$D328,'RAB Prices Long'!$E:$E,'All Prices combined'!$G328)))),2)</f>
        <v>56.98</v>
      </c>
      <c r="AM328" s="2">
        <f>ROUND(IF($B328="Annuity",SUMIFS('Annuity Prices'!AP:AP,'Annuity Prices'!$B:$B,$D328,'Annuity Prices'!$E:$E,$G328),IF($B328="RAB Short",SUMIFS('RAB Prices Short'!AP:AP,'RAB Prices Short'!$B:$B,'All Prices combined'!$D328,'RAB Prices Short'!$E:$E,'All Prices combined'!$G328),IF($B328="RAB Long",SUMIFS('RAB Prices Long'!AP:AP,'RAB Prices Long'!$B:$B,'All Prices combined'!$D328,'RAB Prices Long'!$E:$E,'All Prices combined'!$G328)))),2)</f>
        <v>58.4</v>
      </c>
      <c r="AN328" s="2">
        <f>ROUND(IF($B328="Annuity",SUMIFS('Annuity Prices'!AQ:AQ,'Annuity Prices'!$B:$B,$D328,'Annuity Prices'!$E:$E,$G328),IF($B328="RAB Short",SUMIFS('RAB Prices Short'!AQ:AQ,'RAB Prices Short'!$B:$B,'All Prices combined'!$D328,'RAB Prices Short'!$E:$E,'All Prices combined'!$G328),IF($B328="RAB Long",SUMIFS('RAB Prices Long'!AQ:AQ,'RAB Prices Long'!$B:$B,'All Prices combined'!$D328,'RAB Prices Long'!$E:$E,'All Prices combined'!$G328)))),2)</f>
        <v>59.86</v>
      </c>
      <c r="AO328" s="2">
        <f>ROUND(IF($B328="Annuity",SUMIFS('Annuity Prices'!AR:AR,'Annuity Prices'!$B:$B,$D328,'Annuity Prices'!$E:$E,$G328),IF($B328="RAB Short",SUMIFS('RAB Prices Short'!AR:AR,'RAB Prices Short'!$B:$B,'All Prices combined'!$D328,'RAB Prices Short'!$E:$E,'All Prices combined'!$G328),IF($B328="RAB Long",SUMIFS('RAB Prices Long'!AR:AR,'RAB Prices Long'!$B:$B,'All Prices combined'!$D328,'RAB Prices Long'!$E:$E,'All Prices combined'!$G328)))),2)</f>
        <v>0</v>
      </c>
      <c r="AP328" s="2">
        <f>ROUND(IF($B328="Annuity",SUMIFS('Annuity Prices'!AS:AS,'Annuity Prices'!$B:$B,$D328,'Annuity Prices'!$E:$E,$G328),IF($B328="RAB Short",SUMIFS('RAB Prices Short'!AS:AS,'RAB Prices Short'!$B:$B,'All Prices combined'!$D328,'RAB Prices Short'!$E:$E,'All Prices combined'!$G328),IF($B328="RAB Long",SUMIFS('RAB Prices Long'!AS:AS,'RAB Prices Long'!$B:$B,'All Prices combined'!$D328,'RAB Prices Long'!$E:$E,'All Prices combined'!$G328)))),2)</f>
        <v>0</v>
      </c>
      <c r="AQ328" s="2">
        <f>ROUND(IF($B328="Annuity",SUMIFS('Annuity Prices'!AT:AT,'Annuity Prices'!$B:$B,$D328,'Annuity Prices'!$E:$E,$G328),IF($B328="RAB Short",SUMIFS('RAB Prices Short'!AT:AT,'RAB Prices Short'!$B:$B,'All Prices combined'!$D328,'RAB Prices Short'!$E:$E,'All Prices combined'!$G328),IF($B328="RAB Long",SUMIFS('RAB Prices Long'!AT:AT,'RAB Prices Long'!$B:$B,'All Prices combined'!$D328,'RAB Prices Long'!$E:$E,'All Prices combined'!$G328)))),2)</f>
        <v>22.29</v>
      </c>
      <c r="AR328" s="2">
        <f>ROUND(IF($B328="Annuity",SUMIFS('Annuity Prices'!AU:AU,'Annuity Prices'!$B:$B,$D328,'Annuity Prices'!$E:$E,$G328),IF($B328="RAB Short",SUMIFS('RAB Prices Short'!AU:AU,'RAB Prices Short'!$B:$B,'All Prices combined'!$D328,'RAB Prices Short'!$E:$E,'All Prices combined'!$G328),IF($B328="RAB Long",SUMIFS('RAB Prices Long'!AU:AU,'RAB Prices Long'!$B:$B,'All Prices combined'!$D328,'RAB Prices Long'!$E:$E,'All Prices combined'!$G328)))),2)</f>
        <v>23.14</v>
      </c>
      <c r="AS328" s="2">
        <f>ROUND(IF($B328="Annuity",SUMIFS('Annuity Prices'!AV:AV,'Annuity Prices'!$B:$B,$D328,'Annuity Prices'!$E:$E,$G328),IF($B328="RAB Short",SUMIFS('RAB Prices Short'!AV:AV,'RAB Prices Short'!$B:$B,'All Prices combined'!$D328,'RAB Prices Short'!$E:$E,'All Prices combined'!$G328),IF($B328="RAB Long",SUMIFS('RAB Prices Long'!AV:AV,'RAB Prices Long'!$B:$B,'All Prices combined'!$D328,'RAB Prices Long'!$E:$E,'All Prices combined'!$G328)))),2)</f>
        <v>23.8</v>
      </c>
      <c r="AT328" s="2">
        <f>ROUND(IF($B328="Annuity",SUMIFS('Annuity Prices'!AW:AW,'Annuity Prices'!$B:$B,$D328,'Annuity Prices'!$E:$E,$G328),IF($B328="RAB Short",SUMIFS('RAB Prices Short'!AW:AW,'RAB Prices Short'!$B:$B,'All Prices combined'!$D328,'RAB Prices Short'!$E:$E,'All Prices combined'!$G328),IF($B328="RAB Long",SUMIFS('RAB Prices Long'!AW:AW,'RAB Prices Long'!$B:$B,'All Prices combined'!$D328,'RAB Prices Long'!$E:$E,'All Prices combined'!$G328)))),2)</f>
        <v>24.51</v>
      </c>
      <c r="AU328" s="2">
        <f>ROUND(IF($B328="Annuity",SUMIFS('Annuity Prices'!AX:AX,'Annuity Prices'!$B:$B,$D328,'Annuity Prices'!$E:$E,$G328),IF($B328="RAB Short",SUMIFS('RAB Prices Short'!AX:AX,'RAB Prices Short'!$B:$B,'All Prices combined'!$D328,'RAB Prices Short'!$E:$E,'All Prices combined'!$G328),IF($B328="RAB Long",SUMIFS('RAB Prices Long'!AX:AX,'RAB Prices Long'!$B:$B,'All Prices combined'!$D328,'RAB Prices Long'!$E:$E,'All Prices combined'!$G328)))),2)</f>
        <v>25.27</v>
      </c>
      <c r="AV328" s="2">
        <f>ROUND(IF($B328="Annuity",SUMIFS('Annuity Prices'!AY:AY,'Annuity Prices'!$B:$B,$D328,'Annuity Prices'!$E:$E,$G328),IF($B328="RAB Short",SUMIFS('RAB Prices Short'!AY:AY,'RAB Prices Short'!$B:$B,'All Prices combined'!$D328,'RAB Prices Short'!$E:$E,'All Prices combined'!$G328),IF($B328="RAB Long",SUMIFS('RAB Prices Long'!AY:AY,'RAB Prices Long'!$B:$B,'All Prices combined'!$D328,'RAB Prices Long'!$E:$E,'All Prices combined'!$G328)))),2)</f>
        <v>25.9</v>
      </c>
      <c r="AW328" s="2">
        <f>ROUND(IF($B328="Annuity",SUMIFS('Annuity Prices'!AZ:AZ,'Annuity Prices'!$B:$B,$D328,'Annuity Prices'!$E:$E,$G328),IF($B328="RAB Short",SUMIFS('RAB Prices Short'!AZ:AZ,'RAB Prices Short'!$B:$B,'All Prices combined'!$D328,'RAB Prices Short'!$E:$E,'All Prices combined'!$G328),IF($B328="RAB Long",SUMIFS('RAB Prices Long'!AZ:AZ,'RAB Prices Long'!$B:$B,'All Prices combined'!$D328,'RAB Prices Long'!$E:$E,'All Prices combined'!$G328)))),2)</f>
        <v>26.55</v>
      </c>
      <c r="AX328" s="2">
        <f>ROUND(IF($B328="Annuity",SUMIFS('Annuity Prices'!BA:BA,'Annuity Prices'!$B:$B,$D328,'Annuity Prices'!$E:$E,$G328),IF($B328="RAB Short",SUMIFS('RAB Prices Short'!BA:BA,'RAB Prices Short'!$B:$B,'All Prices combined'!$D328,'RAB Prices Short'!$E:$E,'All Prices combined'!$G328),IF($B328="RAB Long",SUMIFS('RAB Prices Long'!BA:BA,'RAB Prices Long'!$B:$B,'All Prices combined'!$D328,'RAB Prices Long'!$E:$E,'All Prices combined'!$G328)))),2)</f>
        <v>27.85</v>
      </c>
      <c r="AY328" s="2">
        <f>ROUND(IF($B328="Annuity",SUMIFS('Annuity Prices'!BB:BB,'Annuity Prices'!$B:$B,$D328,'Annuity Prices'!$E:$E,$G328),IF($B328="RAB Short",SUMIFS('RAB Prices Short'!BB:BB,'RAB Prices Short'!$B:$B,'All Prices combined'!$D328,'RAB Prices Short'!$E:$E,'All Prices combined'!$G328),IF($B328="RAB Long",SUMIFS('RAB Prices Long'!BB:BB,'RAB Prices Long'!$B:$B,'All Prices combined'!$D328,'RAB Prices Long'!$E:$E,'All Prices combined'!$G328)))),2)</f>
        <v>28.56</v>
      </c>
      <c r="AZ328" s="2">
        <f>ROUND(IF($B328="Annuity",SUMIFS('Annuity Prices'!BC:BC,'Annuity Prices'!$B:$B,$D328,'Annuity Prices'!$E:$E,$G328),IF($B328="RAB Short",SUMIFS('RAB Prices Short'!BC:BC,'RAB Prices Short'!$B:$B,'All Prices combined'!$D328,'RAB Prices Short'!$E:$E,'All Prices combined'!$G328),IF($B328="RAB Long",SUMIFS('RAB Prices Long'!BC:BC,'RAB Prices Long'!$B:$B,'All Prices combined'!$D328,'RAB Prices Long'!$E:$E,'All Prices combined'!$G328)))),2)</f>
        <v>29.27</v>
      </c>
      <c r="BA328" s="2">
        <f>ROUND(IF($B328="Annuity",SUMIFS('Annuity Prices'!BD:BD,'Annuity Prices'!$B:$B,$D328,'Annuity Prices'!$E:$E,$G328),IF($B328="RAB Short",SUMIFS('RAB Prices Short'!BD:BD,'RAB Prices Short'!$B:$B,'All Prices combined'!$D328,'RAB Prices Short'!$E:$E,'All Prices combined'!$G328),IF($B328="RAB Long",SUMIFS('RAB Prices Long'!BD:BD,'RAB Prices Long'!$B:$B,'All Prices combined'!$D328,'RAB Prices Long'!$E:$E,'All Prices combined'!$G328)))),2)</f>
        <v>30</v>
      </c>
      <c r="BB328" s="2">
        <f>ROUND(IF($B328="Annuity",SUMIFS('Annuity Prices'!BE:BE,'Annuity Prices'!$B:$B,$D328,'Annuity Prices'!$E:$E,$G328),IF($B328="RAB Short",SUMIFS('RAB Prices Short'!BE:BE,'RAB Prices Short'!$B:$B,'All Prices combined'!$D328,'RAB Prices Short'!$E:$E,'All Prices combined'!$G328),IF($B328="RAB Long",SUMIFS('RAB Prices Long'!BE:BE,'RAB Prices Long'!$B:$B,'All Prices combined'!$D328,'RAB Prices Long'!$E:$E,'All Prices combined'!$G328)))),2)</f>
        <v>32.130000000000003</v>
      </c>
      <c r="BC328" s="2">
        <f>ROUND(IF($B328="Annuity",SUMIFS('Annuity Prices'!BF:BF,'Annuity Prices'!$B:$B,$D328,'Annuity Prices'!$E:$E,$G328),IF($B328="RAB Short",SUMIFS('RAB Prices Short'!BF:BF,'RAB Prices Short'!$B:$B,'All Prices combined'!$D328,'RAB Prices Short'!$E:$E,'All Prices combined'!$G328),IF($B328="RAB Long",SUMIFS('RAB Prices Long'!BF:BF,'RAB Prices Long'!$B:$B,'All Prices combined'!$D328,'RAB Prices Long'!$E:$E,'All Prices combined'!$G328)))),2)</f>
        <v>34.86</v>
      </c>
      <c r="BD328" s="2">
        <f>ROUND(IF($B328="Annuity",SUMIFS('Annuity Prices'!BG:BG,'Annuity Prices'!$B:$B,$D328,'Annuity Prices'!$E:$E,$G328),IF($B328="RAB Short",SUMIFS('RAB Prices Short'!BG:BG,'RAB Prices Short'!$B:$B,'All Prices combined'!$D328,'RAB Prices Short'!$E:$E,'All Prices combined'!$G328),IF($B328="RAB Long",SUMIFS('RAB Prices Long'!BG:BG,'RAB Prices Long'!$B:$B,'All Prices combined'!$D328,'RAB Prices Long'!$E:$E,'All Prices combined'!$G328)))),2)</f>
        <v>35.729999999999997</v>
      </c>
      <c r="BE328" s="2">
        <f>ROUND(IF($B328="Annuity",SUMIFS('Annuity Prices'!BH:BH,'Annuity Prices'!$B:$B,$D328,'Annuity Prices'!$E:$E,$G328),IF($B328="RAB Short",SUMIFS('RAB Prices Short'!BH:BH,'RAB Prices Short'!$B:$B,'All Prices combined'!$D328,'RAB Prices Short'!$E:$E,'All Prices combined'!$G328),IF($B328="RAB Long",SUMIFS('RAB Prices Long'!BH:BH,'RAB Prices Long'!$B:$B,'All Prices combined'!$D328,'RAB Prices Long'!$E:$E,'All Prices combined'!$G328)))),2)</f>
        <v>36.619999999999997</v>
      </c>
      <c r="BF328" s="2">
        <f>ROUND(IF($B328="Annuity",SUMIFS('Annuity Prices'!BI:BI,'Annuity Prices'!$B:$B,$D328,'Annuity Prices'!$E:$E,$G328),IF($B328="RAB Short",SUMIFS('RAB Prices Short'!BI:BI,'RAB Prices Short'!$B:$B,'All Prices combined'!$D328,'RAB Prices Short'!$E:$E,'All Prices combined'!$G328),IF($B328="RAB Long",SUMIFS('RAB Prices Long'!BI:BI,'RAB Prices Long'!$B:$B,'All Prices combined'!$D328,'RAB Prices Long'!$E:$E,'All Prices combined'!$G328)))),2)</f>
        <v>38.44</v>
      </c>
      <c r="BG328" s="2">
        <f>ROUND(IF($B328="Annuity",SUMIFS('Annuity Prices'!BJ:BJ,'Annuity Prices'!$B:$B,$D328,'Annuity Prices'!$E:$E,$G328),IF($B328="RAB Short",SUMIFS('RAB Prices Short'!BJ:BJ,'RAB Prices Short'!$B:$B,'All Prices combined'!$D328,'RAB Prices Short'!$E:$E,'All Prices combined'!$G328),IF($B328="RAB Long",SUMIFS('RAB Prices Long'!BJ:BJ,'RAB Prices Long'!$B:$B,'All Prices combined'!$D328,'RAB Prices Long'!$E:$E,'All Prices combined'!$G328)))),2)</f>
        <v>39.4</v>
      </c>
      <c r="BH328" s="2">
        <f>ROUND(IF($B328="Annuity",SUMIFS('Annuity Prices'!BK:BK,'Annuity Prices'!$B:$B,$D328,'Annuity Prices'!$E:$E,$G328),IF($B328="RAB Short",SUMIFS('RAB Prices Short'!BK:BK,'RAB Prices Short'!$B:$B,'All Prices combined'!$D328,'RAB Prices Short'!$E:$E,'All Prices combined'!$G328),IF($B328="RAB Long",SUMIFS('RAB Prices Long'!BK:BK,'RAB Prices Long'!$B:$B,'All Prices combined'!$D328,'RAB Prices Long'!$E:$E,'All Prices combined'!$G328)))),2)</f>
        <v>40.39</v>
      </c>
      <c r="BI328" s="2">
        <f>ROUND(IF($B328="Annuity",SUMIFS('Annuity Prices'!BL:BL,'Annuity Prices'!$B:$B,$D328,'Annuity Prices'!$E:$E,$G328),IF($B328="RAB Short",SUMIFS('RAB Prices Short'!BL:BL,'RAB Prices Short'!$B:$B,'All Prices combined'!$D328,'RAB Prices Short'!$E:$E,'All Prices combined'!$G328),IF($B328="RAB Long",SUMIFS('RAB Prices Long'!BL:BL,'RAB Prices Long'!$B:$B,'All Prices combined'!$D328,'RAB Prices Long'!$E:$E,'All Prices combined'!$G328)))),2)</f>
        <v>41.4</v>
      </c>
      <c r="BJ328" s="2">
        <f>ROUND(IF($B328="Annuity",SUMIFS('Annuity Prices'!BM:BM,'Annuity Prices'!$B:$B,$D328,'Annuity Prices'!$E:$E,$G328),IF($B328="RAB Short",SUMIFS('RAB Prices Short'!BM:BM,'RAB Prices Short'!$B:$B,'All Prices combined'!$D328,'RAB Prices Short'!$E:$E,'All Prices combined'!$G328),IF($B328="RAB Long",SUMIFS('RAB Prices Long'!BM:BM,'RAB Prices Long'!$B:$B,'All Prices combined'!$D328,'RAB Prices Long'!$E:$E,'All Prices combined'!$G328)))),2)</f>
        <v>43.47</v>
      </c>
      <c r="BK328" s="2">
        <f>ROUND(IF($B328="Annuity",SUMIFS('Annuity Prices'!BN:BN,'Annuity Prices'!$B:$B,$D328,'Annuity Prices'!$E:$E,$G328),IF($B328="RAB Short",SUMIFS('RAB Prices Short'!BN:BN,'RAB Prices Short'!$B:$B,'All Prices combined'!$D328,'RAB Prices Short'!$E:$E,'All Prices combined'!$G328),IF($B328="RAB Long",SUMIFS('RAB Prices Long'!BN:BN,'RAB Prices Long'!$B:$B,'All Prices combined'!$D328,'RAB Prices Long'!$E:$E,'All Prices combined'!$G328)))),2)</f>
        <v>44.55</v>
      </c>
      <c r="BL328" s="2">
        <f>ROUND(IF($B328="Annuity",SUMIFS('Annuity Prices'!BO:BO,'Annuity Prices'!$B:$B,$D328,'Annuity Prices'!$E:$E,$G328),IF($B328="RAB Short",SUMIFS('RAB Prices Short'!BO:BO,'RAB Prices Short'!$B:$B,'All Prices combined'!$D328,'RAB Prices Short'!$E:$E,'All Prices combined'!$G328),IF($B328="RAB Long",SUMIFS('RAB Prices Long'!BO:BO,'RAB Prices Long'!$B:$B,'All Prices combined'!$D328,'RAB Prices Long'!$E:$E,'All Prices combined'!$G328)))),2)</f>
        <v>45.67</v>
      </c>
      <c r="BM328" s="2">
        <f>ROUND(IF($B328="Annuity",SUMIFS('Annuity Prices'!BP:BP,'Annuity Prices'!$B:$B,$D328,'Annuity Prices'!$E:$E,$G328),IF($B328="RAB Short",SUMIFS('RAB Prices Short'!BP:BP,'RAB Prices Short'!$B:$B,'All Prices combined'!$D328,'RAB Prices Short'!$E:$E,'All Prices combined'!$G328),IF($B328="RAB Long",SUMIFS('RAB Prices Long'!BP:BP,'RAB Prices Long'!$B:$B,'All Prices combined'!$D328,'RAB Prices Long'!$E:$E,'All Prices combined'!$G328)))),2)</f>
        <v>46.81</v>
      </c>
      <c r="BN328" s="2">
        <f>ROUND(IF($B328="Annuity",SUMIFS('Annuity Prices'!BQ:BQ,'Annuity Prices'!$B:$B,$D328,'Annuity Prices'!$E:$E,$G328),IF($B328="RAB Short",SUMIFS('RAB Prices Short'!BQ:BQ,'RAB Prices Short'!$B:$B,'All Prices combined'!$D328,'RAB Prices Short'!$E:$E,'All Prices combined'!$G328),IF($B328="RAB Long",SUMIFS('RAB Prices Long'!BQ:BQ,'RAB Prices Long'!$B:$B,'All Prices combined'!$D328,'RAB Prices Long'!$E:$E,'All Prices combined'!$G328)))),2)</f>
        <v>49.15</v>
      </c>
      <c r="BO328" s="2">
        <f>ROUND(IF($B328="Annuity",SUMIFS('Annuity Prices'!BR:BR,'Annuity Prices'!$B:$B,$D328,'Annuity Prices'!$E:$E,$G328),IF($B328="RAB Short",SUMIFS('RAB Prices Short'!BR:BR,'RAB Prices Short'!$B:$B,'All Prices combined'!$D328,'RAB Prices Short'!$E:$E,'All Prices combined'!$G328),IF($B328="RAB Long",SUMIFS('RAB Prices Long'!BR:BR,'RAB Prices Long'!$B:$B,'All Prices combined'!$D328,'RAB Prices Long'!$E:$E,'All Prices combined'!$G328)))),2)</f>
        <v>50.38</v>
      </c>
      <c r="BP328" s="2">
        <f>ROUND(IF($B328="Annuity",SUMIFS('Annuity Prices'!BS:BS,'Annuity Prices'!$B:$B,$D328,'Annuity Prices'!$E:$E,$G328),IF($B328="RAB Short",SUMIFS('RAB Prices Short'!BS:BS,'RAB Prices Short'!$B:$B,'All Prices combined'!$D328,'RAB Prices Short'!$E:$E,'All Prices combined'!$G328),IF($B328="RAB Long",SUMIFS('RAB Prices Long'!BS:BS,'RAB Prices Long'!$B:$B,'All Prices combined'!$D328,'RAB Prices Long'!$E:$E,'All Prices combined'!$G328)))),2)</f>
        <v>51.64</v>
      </c>
      <c r="BQ328" s="2">
        <f>ROUND(IF($B328="Annuity",SUMIFS('Annuity Prices'!BT:BT,'Annuity Prices'!$B:$B,$D328,'Annuity Prices'!$E:$E,$G328),IF($B328="RAB Short",SUMIFS('RAB Prices Short'!BT:BT,'RAB Prices Short'!$B:$B,'All Prices combined'!$D328,'RAB Prices Short'!$E:$E,'All Prices combined'!$G328),IF($B328="RAB Long",SUMIFS('RAB Prices Long'!BT:BT,'RAB Prices Long'!$B:$B,'All Prices combined'!$D328,'RAB Prices Long'!$E:$E,'All Prices combined'!$G328)))),2)</f>
        <v>52.93</v>
      </c>
      <c r="BR328" s="2">
        <f>ROUND(IF($B328="Annuity",SUMIFS('Annuity Prices'!BU:BU,'Annuity Prices'!$B:$B,$D328,'Annuity Prices'!$E:$E,$G328),IF($B328="RAB Short",SUMIFS('RAB Prices Short'!BU:BU,'RAB Prices Short'!$B:$B,'All Prices combined'!$D328,'RAB Prices Short'!$E:$E,'All Prices combined'!$G328),IF($B328="RAB Long",SUMIFS('RAB Prices Long'!BU:BU,'RAB Prices Long'!$B:$B,'All Prices combined'!$D328,'RAB Prices Long'!$E:$E,'All Prices combined'!$G328)))),2)</f>
        <v>55.59</v>
      </c>
      <c r="BS328" s="2">
        <f>ROUND(IF($B328="Annuity",SUMIFS('Annuity Prices'!BV:BV,'Annuity Prices'!$B:$B,$D328,'Annuity Prices'!$E:$E,$G328),IF($B328="RAB Short",SUMIFS('RAB Prices Short'!BV:BV,'RAB Prices Short'!$B:$B,'All Prices combined'!$D328,'RAB Prices Short'!$E:$E,'All Prices combined'!$G328),IF($B328="RAB Long",SUMIFS('RAB Prices Long'!BV:BV,'RAB Prices Long'!$B:$B,'All Prices combined'!$D328,'RAB Prices Long'!$E:$E,'All Prices combined'!$G328)))),2)</f>
        <v>56.98</v>
      </c>
      <c r="BT328" s="2">
        <f>ROUND(IF($B328="Annuity",SUMIFS('Annuity Prices'!BW:BW,'Annuity Prices'!$B:$B,$D328,'Annuity Prices'!$E:$E,$G328),IF($B328="RAB Short",SUMIFS('RAB Prices Short'!BW:BW,'RAB Prices Short'!$B:$B,'All Prices combined'!$D328,'RAB Prices Short'!$E:$E,'All Prices combined'!$G328),IF($B328="RAB Long",SUMIFS('RAB Prices Long'!BW:BW,'RAB Prices Long'!$B:$B,'All Prices combined'!$D328,'RAB Prices Long'!$E:$E,'All Prices combined'!$G328)))),2)</f>
        <v>58.4</v>
      </c>
      <c r="BU328" s="2">
        <f>ROUND(IF($B328="Annuity",SUMIFS('Annuity Prices'!BX:BX,'Annuity Prices'!$B:$B,$D328,'Annuity Prices'!$E:$E,$G328),IF($B328="RAB Short",SUMIFS('RAB Prices Short'!BX:BX,'RAB Prices Short'!$B:$B,'All Prices combined'!$D328,'RAB Prices Short'!$E:$E,'All Prices combined'!$G328),IF($B328="RAB Long",SUMIFS('RAB Prices Long'!BX:BX,'RAB Prices Long'!$B:$B,'All Prices combined'!$D328,'RAB Prices Long'!$E:$E,'All Prices combined'!$G328)))),2)</f>
        <v>59.86</v>
      </c>
    </row>
    <row r="329" spans="2:73" x14ac:dyDescent="0.25">
      <c r="B329" t="s">
        <v>44</v>
      </c>
      <c r="C329">
        <v>25</v>
      </c>
      <c r="D329" t="s">
        <v>204</v>
      </c>
      <c r="E329" t="s">
        <v>203</v>
      </c>
      <c r="F329">
        <v>25</v>
      </c>
      <c r="G329" t="s">
        <v>201</v>
      </c>
      <c r="I329" s="2">
        <f>ROUND(IF($B329="Annuity",SUMIFS('Annuity Prices'!L:L,'Annuity Prices'!$B:$B,$D329,'Annuity Prices'!$E:$E,$G329),IF($B329="RAB Short",SUMIFS('RAB Prices Short'!L:L,'RAB Prices Short'!$B:$B,'All Prices combined'!$D329,'RAB Prices Short'!$E:$E,'All Prices combined'!$G329),IF($B329="RAB Long",SUMIFS('RAB Prices Long'!L:L,'RAB Prices Long'!$B:$B,'All Prices combined'!$D329,'RAB Prices Long'!$E:$E,'All Prices combined'!$G329)))),2)</f>
        <v>0</v>
      </c>
      <c r="J329" s="2">
        <f>ROUND(IF($B329="Annuity",SUMIFS('Annuity Prices'!M:M,'Annuity Prices'!$B:$B,$D329,'Annuity Prices'!$E:$E,$G329),IF($B329="RAB Short",SUMIFS('RAB Prices Short'!M:M,'RAB Prices Short'!$B:$B,'All Prices combined'!$D329,'RAB Prices Short'!$E:$E,'All Prices combined'!$G329),IF($B329="RAB Long",SUMIFS('RAB Prices Long'!M:M,'RAB Prices Long'!$B:$B,'All Prices combined'!$D329,'RAB Prices Long'!$E:$E,'All Prices combined'!$G329)))),2)</f>
        <v>0</v>
      </c>
      <c r="K329" s="2">
        <f>ROUND(IF($B329="Annuity",SUMIFS('Annuity Prices'!N:N,'Annuity Prices'!$B:$B,$D329,'Annuity Prices'!$E:$E,$G329),IF($B329="RAB Short",SUMIFS('RAB Prices Short'!N:N,'RAB Prices Short'!$B:$B,'All Prices combined'!$D329,'RAB Prices Short'!$E:$E,'All Prices combined'!$G329),IF($B329="RAB Long",SUMIFS('RAB Prices Long'!N:N,'RAB Prices Long'!$B:$B,'All Prices combined'!$D329,'RAB Prices Long'!$E:$E,'All Prices combined'!$G329)))),2)</f>
        <v>48.77</v>
      </c>
      <c r="L329" s="2">
        <f>ROUND(IF($B329="Annuity",SUMIFS('Annuity Prices'!O:O,'Annuity Prices'!$B:$B,$D329,'Annuity Prices'!$E:$E,$G329),IF($B329="RAB Short",SUMIFS('RAB Prices Short'!O:O,'RAB Prices Short'!$B:$B,'All Prices combined'!$D329,'RAB Prices Short'!$E:$E,'All Prices combined'!$G329),IF($B329="RAB Long",SUMIFS('RAB Prices Long'!O:O,'RAB Prices Long'!$B:$B,'All Prices combined'!$D329,'RAB Prices Long'!$E:$E,'All Prices combined'!$G329)))),2)</f>
        <v>50.17</v>
      </c>
      <c r="M329" s="2">
        <f>ROUND(IF($B329="Annuity",SUMIFS('Annuity Prices'!P:P,'Annuity Prices'!$B:$B,$D329,'Annuity Prices'!$E:$E,$G329),IF($B329="RAB Short",SUMIFS('RAB Prices Short'!P:P,'RAB Prices Short'!$B:$B,'All Prices combined'!$D329,'RAB Prices Short'!$E:$E,'All Prices combined'!$G329),IF($B329="RAB Long",SUMIFS('RAB Prices Long'!P:P,'RAB Prices Long'!$B:$B,'All Prices combined'!$D329,'RAB Prices Long'!$E:$E,'All Prices combined'!$G329)))),2)</f>
        <v>54.51</v>
      </c>
      <c r="N329" s="2">
        <f>ROUND(IF($B329="Annuity",SUMIFS('Annuity Prices'!Q:Q,'Annuity Prices'!$B:$B,$D329,'Annuity Prices'!$E:$E,$G329),IF($B329="RAB Short",SUMIFS('RAB Prices Short'!Q:Q,'RAB Prices Short'!$B:$B,'All Prices combined'!$D329,'RAB Prices Short'!$E:$E,'All Prices combined'!$G329),IF($B329="RAB Long",SUMIFS('RAB Prices Long'!Q:Q,'RAB Prices Long'!$B:$B,'All Prices combined'!$D329,'RAB Prices Long'!$E:$E,'All Prices combined'!$G329)))),2)</f>
        <v>55.87</v>
      </c>
      <c r="O329" s="2">
        <f>ROUND(IF($B329="Annuity",SUMIFS('Annuity Prices'!R:R,'Annuity Prices'!$B:$B,$D329,'Annuity Prices'!$E:$E,$G329),IF($B329="RAB Short",SUMIFS('RAB Prices Short'!R:R,'RAB Prices Short'!$B:$B,'All Prices combined'!$D329,'RAB Prices Short'!$E:$E,'All Prices combined'!$G329),IF($B329="RAB Long",SUMIFS('RAB Prices Long'!R:R,'RAB Prices Long'!$B:$B,'All Prices combined'!$D329,'RAB Prices Long'!$E:$E,'All Prices combined'!$G329)))),2)</f>
        <v>57.26</v>
      </c>
      <c r="P329" s="2">
        <f>ROUND(IF($B329="Annuity",SUMIFS('Annuity Prices'!S:S,'Annuity Prices'!$B:$B,$D329,'Annuity Prices'!$E:$E,$G329),IF($B329="RAB Short",SUMIFS('RAB Prices Short'!S:S,'RAB Prices Short'!$B:$B,'All Prices combined'!$D329,'RAB Prices Short'!$E:$E,'All Prices combined'!$G329),IF($B329="RAB Long",SUMIFS('RAB Prices Long'!S:S,'RAB Prices Long'!$B:$B,'All Prices combined'!$D329,'RAB Prices Long'!$E:$E,'All Prices combined'!$G329)))),2)</f>
        <v>58.7</v>
      </c>
      <c r="Q329" s="2">
        <f>ROUND(IF($B329="Annuity",SUMIFS('Annuity Prices'!T:T,'Annuity Prices'!$B:$B,$D329,'Annuity Prices'!$E:$E,$G329),IF($B329="RAB Short",SUMIFS('RAB Prices Short'!T:T,'RAB Prices Short'!$B:$B,'All Prices combined'!$D329,'RAB Prices Short'!$E:$E,'All Prices combined'!$G329),IF($B329="RAB Long",SUMIFS('RAB Prices Long'!T:T,'RAB Prices Long'!$B:$B,'All Prices combined'!$D329,'RAB Prices Long'!$E:$E,'All Prices combined'!$G329)))),2)</f>
        <v>63.13</v>
      </c>
      <c r="R329" s="2">
        <f>ROUND(IF($B329="Annuity",SUMIFS('Annuity Prices'!U:U,'Annuity Prices'!$B:$B,$D329,'Annuity Prices'!$E:$E,$G329),IF($B329="RAB Short",SUMIFS('RAB Prices Short'!U:U,'RAB Prices Short'!$B:$B,'All Prices combined'!$D329,'RAB Prices Short'!$E:$E,'All Prices combined'!$G329),IF($B329="RAB Long",SUMIFS('RAB Prices Long'!U:U,'RAB Prices Long'!$B:$B,'All Prices combined'!$D329,'RAB Prices Long'!$E:$E,'All Prices combined'!$G329)))),2)</f>
        <v>64.709999999999994</v>
      </c>
      <c r="S329" s="2">
        <f>ROUND(IF($B329="Annuity",SUMIFS('Annuity Prices'!V:V,'Annuity Prices'!$B:$B,$D329,'Annuity Prices'!$E:$E,$G329),IF($B329="RAB Short",SUMIFS('RAB Prices Short'!V:V,'RAB Prices Short'!$B:$B,'All Prices combined'!$D329,'RAB Prices Short'!$E:$E,'All Prices combined'!$G329),IF($B329="RAB Long",SUMIFS('RAB Prices Long'!V:V,'RAB Prices Long'!$B:$B,'All Prices combined'!$D329,'RAB Prices Long'!$E:$E,'All Prices combined'!$G329)))),2)</f>
        <v>66.33</v>
      </c>
      <c r="T329" s="2">
        <f>ROUND(IF($B329="Annuity",SUMIFS('Annuity Prices'!W:W,'Annuity Prices'!$B:$B,$D329,'Annuity Prices'!$E:$E,$G329),IF($B329="RAB Short",SUMIFS('RAB Prices Short'!W:W,'RAB Prices Short'!$B:$B,'All Prices combined'!$D329,'RAB Prices Short'!$E:$E,'All Prices combined'!$G329),IF($B329="RAB Long",SUMIFS('RAB Prices Long'!W:W,'RAB Prices Long'!$B:$B,'All Prices combined'!$D329,'RAB Prices Long'!$E:$E,'All Prices combined'!$G329)))),2)</f>
        <v>67.989999999999995</v>
      </c>
      <c r="U329" s="2">
        <f>ROUND(IF($B329="Annuity",SUMIFS('Annuity Prices'!X:X,'Annuity Prices'!$B:$B,$D329,'Annuity Prices'!$E:$E,$G329),IF($B329="RAB Short",SUMIFS('RAB Prices Short'!X:X,'RAB Prices Short'!$B:$B,'All Prices combined'!$D329,'RAB Prices Short'!$E:$E,'All Prices combined'!$G329),IF($B329="RAB Long",SUMIFS('RAB Prices Long'!X:X,'RAB Prices Long'!$B:$B,'All Prices combined'!$D329,'RAB Prices Long'!$E:$E,'All Prices combined'!$G329)))),2)</f>
        <v>72.349999999999994</v>
      </c>
      <c r="V329" s="2">
        <f>ROUND(IF($B329="Annuity",SUMIFS('Annuity Prices'!Y:Y,'Annuity Prices'!$B:$B,$D329,'Annuity Prices'!$E:$E,$G329),IF($B329="RAB Short",SUMIFS('RAB Prices Short'!Y:Y,'RAB Prices Short'!$B:$B,'All Prices combined'!$D329,'RAB Prices Short'!$E:$E,'All Prices combined'!$G329),IF($B329="RAB Long",SUMIFS('RAB Prices Long'!Y:Y,'RAB Prices Long'!$B:$B,'All Prices combined'!$D329,'RAB Prices Long'!$E:$E,'All Prices combined'!$G329)))),2)</f>
        <v>74.150000000000006</v>
      </c>
      <c r="W329" s="2">
        <f>ROUND(IF($B329="Annuity",SUMIFS('Annuity Prices'!Z:Z,'Annuity Prices'!$B:$B,$D329,'Annuity Prices'!$E:$E,$G329),IF($B329="RAB Short",SUMIFS('RAB Prices Short'!Z:Z,'RAB Prices Short'!$B:$B,'All Prices combined'!$D329,'RAB Prices Short'!$E:$E,'All Prices combined'!$G329),IF($B329="RAB Long",SUMIFS('RAB Prices Long'!Z:Z,'RAB Prices Long'!$B:$B,'All Prices combined'!$D329,'RAB Prices Long'!$E:$E,'All Prices combined'!$G329)))),2)</f>
        <v>76.010000000000005</v>
      </c>
      <c r="X329" s="2">
        <f>ROUND(IF($B329="Annuity",SUMIFS('Annuity Prices'!AA:AA,'Annuity Prices'!$B:$B,$D329,'Annuity Prices'!$E:$E,$G329),IF($B329="RAB Short",SUMIFS('RAB Prices Short'!AA:AA,'RAB Prices Short'!$B:$B,'All Prices combined'!$D329,'RAB Prices Short'!$E:$E,'All Prices combined'!$G329),IF($B329="RAB Long",SUMIFS('RAB Prices Long'!AA:AA,'RAB Prices Long'!$B:$B,'All Prices combined'!$D329,'RAB Prices Long'!$E:$E,'All Prices combined'!$G329)))),2)</f>
        <v>77.92</v>
      </c>
      <c r="Y329" s="2">
        <f>ROUND(IF($B329="Annuity",SUMIFS('Annuity Prices'!AB:AB,'Annuity Prices'!$B:$B,$D329,'Annuity Prices'!$E:$E,$G329),IF($B329="RAB Short",SUMIFS('RAB Prices Short'!AB:AB,'RAB Prices Short'!$B:$B,'All Prices combined'!$D329,'RAB Prices Short'!$E:$E,'All Prices combined'!$G329),IF($B329="RAB Long",SUMIFS('RAB Prices Long'!AB:AB,'RAB Prices Long'!$B:$B,'All Prices combined'!$D329,'RAB Prices Long'!$E:$E,'All Prices combined'!$G329)))),2)</f>
        <v>82.43</v>
      </c>
      <c r="Z329" s="2">
        <f>ROUND(IF($B329="Annuity",SUMIFS('Annuity Prices'!AC:AC,'Annuity Prices'!$B:$B,$D329,'Annuity Prices'!$E:$E,$G329),IF($B329="RAB Short",SUMIFS('RAB Prices Short'!AC:AC,'RAB Prices Short'!$B:$B,'All Prices combined'!$D329,'RAB Prices Short'!$E:$E,'All Prices combined'!$G329),IF($B329="RAB Long",SUMIFS('RAB Prices Long'!AC:AC,'RAB Prices Long'!$B:$B,'All Prices combined'!$D329,'RAB Prices Long'!$E:$E,'All Prices combined'!$G329)))),2)</f>
        <v>84.49</v>
      </c>
      <c r="AA329" s="2">
        <f>ROUND(IF($B329="Annuity",SUMIFS('Annuity Prices'!AD:AD,'Annuity Prices'!$B:$B,$D329,'Annuity Prices'!$E:$E,$G329),IF($B329="RAB Short",SUMIFS('RAB Prices Short'!AD:AD,'RAB Prices Short'!$B:$B,'All Prices combined'!$D329,'RAB Prices Short'!$E:$E,'All Prices combined'!$G329),IF($B329="RAB Long",SUMIFS('RAB Prices Long'!AD:AD,'RAB Prices Long'!$B:$B,'All Prices combined'!$D329,'RAB Prices Long'!$E:$E,'All Prices combined'!$G329)))),2)</f>
        <v>86.61</v>
      </c>
      <c r="AB329" s="2">
        <f>ROUND(IF($B329="Annuity",SUMIFS('Annuity Prices'!AE:AE,'Annuity Prices'!$B:$B,$D329,'Annuity Prices'!$E:$E,$G329),IF($B329="RAB Short",SUMIFS('RAB Prices Short'!AE:AE,'RAB Prices Short'!$B:$B,'All Prices combined'!$D329,'RAB Prices Short'!$E:$E,'All Prices combined'!$G329),IF($B329="RAB Long",SUMIFS('RAB Prices Long'!AE:AE,'RAB Prices Long'!$B:$B,'All Prices combined'!$D329,'RAB Prices Long'!$E:$E,'All Prices combined'!$G329)))),2)</f>
        <v>88.77</v>
      </c>
      <c r="AC329" s="2">
        <f>ROUND(IF($B329="Annuity",SUMIFS('Annuity Prices'!AF:AF,'Annuity Prices'!$B:$B,$D329,'Annuity Prices'!$E:$E,$G329),IF($B329="RAB Short",SUMIFS('RAB Prices Short'!AF:AF,'RAB Prices Short'!$B:$B,'All Prices combined'!$D329,'RAB Prices Short'!$E:$E,'All Prices combined'!$G329),IF($B329="RAB Long",SUMIFS('RAB Prices Long'!AF:AF,'RAB Prices Long'!$B:$B,'All Prices combined'!$D329,'RAB Prices Long'!$E:$E,'All Prices combined'!$G329)))),2)</f>
        <v>93.97</v>
      </c>
      <c r="AD329" s="2">
        <f>ROUND(IF($B329="Annuity",SUMIFS('Annuity Prices'!AG:AG,'Annuity Prices'!$B:$B,$D329,'Annuity Prices'!$E:$E,$G329),IF($B329="RAB Short",SUMIFS('RAB Prices Short'!AG:AG,'RAB Prices Short'!$B:$B,'All Prices combined'!$D329,'RAB Prices Short'!$E:$E,'All Prices combined'!$G329),IF($B329="RAB Long",SUMIFS('RAB Prices Long'!AG:AG,'RAB Prices Long'!$B:$B,'All Prices combined'!$D329,'RAB Prices Long'!$E:$E,'All Prices combined'!$G329)))),2)</f>
        <v>96.32</v>
      </c>
      <c r="AE329" s="2">
        <f>ROUND(IF($B329="Annuity",SUMIFS('Annuity Prices'!AH:AH,'Annuity Prices'!$B:$B,$D329,'Annuity Prices'!$E:$E,$G329),IF($B329="RAB Short",SUMIFS('RAB Prices Short'!AH:AH,'RAB Prices Short'!$B:$B,'All Prices combined'!$D329,'RAB Prices Short'!$E:$E,'All Prices combined'!$G329),IF($B329="RAB Long",SUMIFS('RAB Prices Long'!AH:AH,'RAB Prices Long'!$B:$B,'All Prices combined'!$D329,'RAB Prices Long'!$E:$E,'All Prices combined'!$G329)))),2)</f>
        <v>98.73</v>
      </c>
      <c r="AF329" s="2">
        <f>ROUND(IF($B329="Annuity",SUMIFS('Annuity Prices'!AI:AI,'Annuity Prices'!$B:$B,$D329,'Annuity Prices'!$E:$E,$G329),IF($B329="RAB Short",SUMIFS('RAB Prices Short'!AI:AI,'RAB Prices Short'!$B:$B,'All Prices combined'!$D329,'RAB Prices Short'!$E:$E,'All Prices combined'!$G329),IF($B329="RAB Long",SUMIFS('RAB Prices Long'!AI:AI,'RAB Prices Long'!$B:$B,'All Prices combined'!$D329,'RAB Prices Long'!$E:$E,'All Prices combined'!$G329)))),2)</f>
        <v>101.2</v>
      </c>
      <c r="AG329" s="2">
        <f>ROUND(IF($B329="Annuity",SUMIFS('Annuity Prices'!AJ:AJ,'Annuity Prices'!$B:$B,$D329,'Annuity Prices'!$E:$E,$G329),IF($B329="RAB Short",SUMIFS('RAB Prices Short'!AJ:AJ,'RAB Prices Short'!$B:$B,'All Prices combined'!$D329,'RAB Prices Short'!$E:$E,'All Prices combined'!$G329),IF($B329="RAB Long",SUMIFS('RAB Prices Long'!AJ:AJ,'RAB Prices Long'!$B:$B,'All Prices combined'!$D329,'RAB Prices Long'!$E:$E,'All Prices combined'!$G329)))),2)</f>
        <v>106.41</v>
      </c>
      <c r="AH329" s="2">
        <f>ROUND(IF($B329="Annuity",SUMIFS('Annuity Prices'!AK:AK,'Annuity Prices'!$B:$B,$D329,'Annuity Prices'!$E:$E,$G329),IF($B329="RAB Short",SUMIFS('RAB Prices Short'!AK:AK,'RAB Prices Short'!$B:$B,'All Prices combined'!$D329,'RAB Prices Short'!$E:$E,'All Prices combined'!$G329),IF($B329="RAB Long",SUMIFS('RAB Prices Long'!AK:AK,'RAB Prices Long'!$B:$B,'All Prices combined'!$D329,'RAB Prices Long'!$E:$E,'All Prices combined'!$G329)))),2)</f>
        <v>109.07</v>
      </c>
      <c r="AI329" s="2">
        <f>ROUND(IF($B329="Annuity",SUMIFS('Annuity Prices'!AL:AL,'Annuity Prices'!$B:$B,$D329,'Annuity Prices'!$E:$E,$G329),IF($B329="RAB Short",SUMIFS('RAB Prices Short'!AL:AL,'RAB Prices Short'!$B:$B,'All Prices combined'!$D329,'RAB Prices Short'!$E:$E,'All Prices combined'!$G329),IF($B329="RAB Long",SUMIFS('RAB Prices Long'!AL:AL,'RAB Prices Long'!$B:$B,'All Prices combined'!$D329,'RAB Prices Long'!$E:$E,'All Prices combined'!$G329)))),2)</f>
        <v>111.79</v>
      </c>
      <c r="AJ329" s="2">
        <f>ROUND(IF($B329="Annuity",SUMIFS('Annuity Prices'!AM:AM,'Annuity Prices'!$B:$B,$D329,'Annuity Prices'!$E:$E,$G329),IF($B329="RAB Short",SUMIFS('RAB Prices Short'!AM:AM,'RAB Prices Short'!$B:$B,'All Prices combined'!$D329,'RAB Prices Short'!$E:$E,'All Prices combined'!$G329),IF($B329="RAB Long",SUMIFS('RAB Prices Long'!AM:AM,'RAB Prices Long'!$B:$B,'All Prices combined'!$D329,'RAB Prices Long'!$E:$E,'All Prices combined'!$G329)))),2)</f>
        <v>114.59</v>
      </c>
      <c r="AK329" s="2">
        <f>ROUND(IF($B329="Annuity",SUMIFS('Annuity Prices'!AN:AN,'Annuity Prices'!$B:$B,$D329,'Annuity Prices'!$E:$E,$G329),IF($B329="RAB Short",SUMIFS('RAB Prices Short'!AN:AN,'RAB Prices Short'!$B:$B,'All Prices combined'!$D329,'RAB Prices Short'!$E:$E,'All Prices combined'!$G329),IF($B329="RAB Long",SUMIFS('RAB Prices Long'!AN:AN,'RAB Prices Long'!$B:$B,'All Prices combined'!$D329,'RAB Prices Long'!$E:$E,'All Prices combined'!$G329)))),2)</f>
        <v>118.85</v>
      </c>
      <c r="AL329" s="2">
        <f>ROUND(IF($B329="Annuity",SUMIFS('Annuity Prices'!AO:AO,'Annuity Prices'!$B:$B,$D329,'Annuity Prices'!$E:$E,$G329),IF($B329="RAB Short",SUMIFS('RAB Prices Short'!AO:AO,'RAB Prices Short'!$B:$B,'All Prices combined'!$D329,'RAB Prices Short'!$E:$E,'All Prices combined'!$G329),IF($B329="RAB Long",SUMIFS('RAB Prices Long'!AO:AO,'RAB Prices Long'!$B:$B,'All Prices combined'!$D329,'RAB Prices Long'!$E:$E,'All Prices combined'!$G329)))),2)</f>
        <v>121.82</v>
      </c>
      <c r="AM329" s="2">
        <f>ROUND(IF($B329="Annuity",SUMIFS('Annuity Prices'!AP:AP,'Annuity Prices'!$B:$B,$D329,'Annuity Prices'!$E:$E,$G329),IF($B329="RAB Short",SUMIFS('RAB Prices Short'!AP:AP,'RAB Prices Short'!$B:$B,'All Prices combined'!$D329,'RAB Prices Short'!$E:$E,'All Prices combined'!$G329),IF($B329="RAB Long",SUMIFS('RAB Prices Long'!AP:AP,'RAB Prices Long'!$B:$B,'All Prices combined'!$D329,'RAB Prices Long'!$E:$E,'All Prices combined'!$G329)))),2)</f>
        <v>124.86</v>
      </c>
      <c r="AN329" s="2">
        <f>ROUND(IF($B329="Annuity",SUMIFS('Annuity Prices'!AQ:AQ,'Annuity Prices'!$B:$B,$D329,'Annuity Prices'!$E:$E,$G329),IF($B329="RAB Short",SUMIFS('RAB Prices Short'!AQ:AQ,'RAB Prices Short'!$B:$B,'All Prices combined'!$D329,'RAB Prices Short'!$E:$E,'All Prices combined'!$G329),IF($B329="RAB Long",SUMIFS('RAB Prices Long'!AQ:AQ,'RAB Prices Long'!$B:$B,'All Prices combined'!$D329,'RAB Prices Long'!$E:$E,'All Prices combined'!$G329)))),2)</f>
        <v>127.99</v>
      </c>
      <c r="AO329" s="2">
        <f>ROUND(IF($B329="Annuity",SUMIFS('Annuity Prices'!AR:AR,'Annuity Prices'!$B:$B,$D329,'Annuity Prices'!$E:$E,$G329),IF($B329="RAB Short",SUMIFS('RAB Prices Short'!AR:AR,'RAB Prices Short'!$B:$B,'All Prices combined'!$D329,'RAB Prices Short'!$E:$E,'All Prices combined'!$G329),IF($B329="RAB Long",SUMIFS('RAB Prices Long'!AR:AR,'RAB Prices Long'!$B:$B,'All Prices combined'!$D329,'RAB Prices Long'!$E:$E,'All Prices combined'!$G329)))),2)</f>
        <v>0</v>
      </c>
      <c r="AP329" s="2">
        <f>ROUND(IF($B329="Annuity",SUMIFS('Annuity Prices'!AS:AS,'Annuity Prices'!$B:$B,$D329,'Annuity Prices'!$E:$E,$G329),IF($B329="RAB Short",SUMIFS('RAB Prices Short'!AS:AS,'RAB Prices Short'!$B:$B,'All Prices combined'!$D329,'RAB Prices Short'!$E:$E,'All Prices combined'!$G329),IF($B329="RAB Long",SUMIFS('RAB Prices Long'!AS:AS,'RAB Prices Long'!$B:$B,'All Prices combined'!$D329,'RAB Prices Long'!$E:$E,'All Prices combined'!$G329)))),2)</f>
        <v>0</v>
      </c>
      <c r="AQ329" s="2">
        <f>ROUND(IF($B329="Annuity",SUMIFS('Annuity Prices'!AT:AT,'Annuity Prices'!$B:$B,$D329,'Annuity Prices'!$E:$E,$G329),IF($B329="RAB Short",SUMIFS('RAB Prices Short'!AT:AT,'RAB Prices Short'!$B:$B,'All Prices combined'!$D329,'RAB Prices Short'!$E:$E,'All Prices combined'!$G329),IF($B329="RAB Long",SUMIFS('RAB Prices Long'!AT:AT,'RAB Prices Long'!$B:$B,'All Prices combined'!$D329,'RAB Prices Long'!$E:$E,'All Prices combined'!$G329)))),2)</f>
        <v>56.72</v>
      </c>
      <c r="AR329" s="2">
        <f>ROUND(IF($B329="Annuity",SUMIFS('Annuity Prices'!AU:AU,'Annuity Prices'!$B:$B,$D329,'Annuity Prices'!$E:$E,$G329),IF($B329="RAB Short",SUMIFS('RAB Prices Short'!AU:AU,'RAB Prices Short'!$B:$B,'All Prices combined'!$D329,'RAB Prices Short'!$E:$E,'All Prices combined'!$G329),IF($B329="RAB Long",SUMIFS('RAB Prices Long'!AU:AU,'RAB Prices Long'!$B:$B,'All Prices combined'!$D329,'RAB Prices Long'!$E:$E,'All Prices combined'!$G329)))),2)</f>
        <v>48.77</v>
      </c>
      <c r="AS329" s="2">
        <f>ROUND(IF($B329="Annuity",SUMIFS('Annuity Prices'!AV:AV,'Annuity Prices'!$B:$B,$D329,'Annuity Prices'!$E:$E,$G329),IF($B329="RAB Short",SUMIFS('RAB Prices Short'!AV:AV,'RAB Prices Short'!$B:$B,'All Prices combined'!$D329,'RAB Prices Short'!$E:$E,'All Prices combined'!$G329),IF($B329="RAB Long",SUMIFS('RAB Prices Long'!AV:AV,'RAB Prices Long'!$B:$B,'All Prices combined'!$D329,'RAB Prices Long'!$E:$E,'All Prices combined'!$G329)))),2)</f>
        <v>50.17</v>
      </c>
      <c r="AT329" s="2">
        <f>ROUND(IF($B329="Annuity",SUMIFS('Annuity Prices'!AW:AW,'Annuity Prices'!$B:$B,$D329,'Annuity Prices'!$E:$E,$G329),IF($B329="RAB Short",SUMIFS('RAB Prices Short'!AW:AW,'RAB Prices Short'!$B:$B,'All Prices combined'!$D329,'RAB Prices Short'!$E:$E,'All Prices combined'!$G329),IF($B329="RAB Long",SUMIFS('RAB Prices Long'!AW:AW,'RAB Prices Long'!$B:$B,'All Prices combined'!$D329,'RAB Prices Long'!$E:$E,'All Prices combined'!$G329)))),2)</f>
        <v>54.51</v>
      </c>
      <c r="AU329" s="2">
        <f>ROUND(IF($B329="Annuity",SUMIFS('Annuity Prices'!AX:AX,'Annuity Prices'!$B:$B,$D329,'Annuity Prices'!$E:$E,$G329),IF($B329="RAB Short",SUMIFS('RAB Prices Short'!AX:AX,'RAB Prices Short'!$B:$B,'All Prices combined'!$D329,'RAB Prices Short'!$E:$E,'All Prices combined'!$G329),IF($B329="RAB Long",SUMIFS('RAB Prices Long'!AX:AX,'RAB Prices Long'!$B:$B,'All Prices combined'!$D329,'RAB Prices Long'!$E:$E,'All Prices combined'!$G329)))),2)</f>
        <v>55.87</v>
      </c>
      <c r="AV329" s="2">
        <f>ROUND(IF($B329="Annuity",SUMIFS('Annuity Prices'!AY:AY,'Annuity Prices'!$B:$B,$D329,'Annuity Prices'!$E:$E,$G329),IF($B329="RAB Short",SUMIFS('RAB Prices Short'!AY:AY,'RAB Prices Short'!$B:$B,'All Prices combined'!$D329,'RAB Prices Short'!$E:$E,'All Prices combined'!$G329),IF($B329="RAB Long",SUMIFS('RAB Prices Long'!AY:AY,'RAB Prices Long'!$B:$B,'All Prices combined'!$D329,'RAB Prices Long'!$E:$E,'All Prices combined'!$G329)))),2)</f>
        <v>57.26</v>
      </c>
      <c r="AW329" s="2">
        <f>ROUND(IF($B329="Annuity",SUMIFS('Annuity Prices'!AZ:AZ,'Annuity Prices'!$B:$B,$D329,'Annuity Prices'!$E:$E,$G329),IF($B329="RAB Short",SUMIFS('RAB Prices Short'!AZ:AZ,'RAB Prices Short'!$B:$B,'All Prices combined'!$D329,'RAB Prices Short'!$E:$E,'All Prices combined'!$G329),IF($B329="RAB Long",SUMIFS('RAB Prices Long'!AZ:AZ,'RAB Prices Long'!$B:$B,'All Prices combined'!$D329,'RAB Prices Long'!$E:$E,'All Prices combined'!$G329)))),2)</f>
        <v>58.7</v>
      </c>
      <c r="AX329" s="2">
        <f>ROUND(IF($B329="Annuity",SUMIFS('Annuity Prices'!BA:BA,'Annuity Prices'!$B:$B,$D329,'Annuity Prices'!$E:$E,$G329),IF($B329="RAB Short",SUMIFS('RAB Prices Short'!BA:BA,'RAB Prices Short'!$B:$B,'All Prices combined'!$D329,'RAB Prices Short'!$E:$E,'All Prices combined'!$G329),IF($B329="RAB Long",SUMIFS('RAB Prices Long'!BA:BA,'RAB Prices Long'!$B:$B,'All Prices combined'!$D329,'RAB Prices Long'!$E:$E,'All Prices combined'!$G329)))),2)</f>
        <v>63.13</v>
      </c>
      <c r="AY329" s="2">
        <f>ROUND(IF($B329="Annuity",SUMIFS('Annuity Prices'!BB:BB,'Annuity Prices'!$B:$B,$D329,'Annuity Prices'!$E:$E,$G329),IF($B329="RAB Short",SUMIFS('RAB Prices Short'!BB:BB,'RAB Prices Short'!$B:$B,'All Prices combined'!$D329,'RAB Prices Short'!$E:$E,'All Prices combined'!$G329),IF($B329="RAB Long",SUMIFS('RAB Prices Long'!BB:BB,'RAB Prices Long'!$B:$B,'All Prices combined'!$D329,'RAB Prices Long'!$E:$E,'All Prices combined'!$G329)))),2)</f>
        <v>64.709999999999994</v>
      </c>
      <c r="AZ329" s="2">
        <f>ROUND(IF($B329="Annuity",SUMIFS('Annuity Prices'!BC:BC,'Annuity Prices'!$B:$B,$D329,'Annuity Prices'!$E:$E,$G329),IF($B329="RAB Short",SUMIFS('RAB Prices Short'!BC:BC,'RAB Prices Short'!$B:$B,'All Prices combined'!$D329,'RAB Prices Short'!$E:$E,'All Prices combined'!$G329),IF($B329="RAB Long",SUMIFS('RAB Prices Long'!BC:BC,'RAB Prices Long'!$B:$B,'All Prices combined'!$D329,'RAB Prices Long'!$E:$E,'All Prices combined'!$G329)))),2)</f>
        <v>66.33</v>
      </c>
      <c r="BA329" s="2">
        <f>ROUND(IF($B329="Annuity",SUMIFS('Annuity Prices'!BD:BD,'Annuity Prices'!$B:$B,$D329,'Annuity Prices'!$E:$E,$G329),IF($B329="RAB Short",SUMIFS('RAB Prices Short'!BD:BD,'RAB Prices Short'!$B:$B,'All Prices combined'!$D329,'RAB Prices Short'!$E:$E,'All Prices combined'!$G329),IF($B329="RAB Long",SUMIFS('RAB Prices Long'!BD:BD,'RAB Prices Long'!$B:$B,'All Prices combined'!$D329,'RAB Prices Long'!$E:$E,'All Prices combined'!$G329)))),2)</f>
        <v>67.989999999999995</v>
      </c>
      <c r="BB329" s="2">
        <f>ROUND(IF($B329="Annuity",SUMIFS('Annuity Prices'!BE:BE,'Annuity Prices'!$B:$B,$D329,'Annuity Prices'!$E:$E,$G329),IF($B329="RAB Short",SUMIFS('RAB Prices Short'!BE:BE,'RAB Prices Short'!$B:$B,'All Prices combined'!$D329,'RAB Prices Short'!$E:$E,'All Prices combined'!$G329),IF($B329="RAB Long",SUMIFS('RAB Prices Long'!BE:BE,'RAB Prices Long'!$B:$B,'All Prices combined'!$D329,'RAB Prices Long'!$E:$E,'All Prices combined'!$G329)))),2)</f>
        <v>72.349999999999994</v>
      </c>
      <c r="BC329" s="2">
        <f>ROUND(IF($B329="Annuity",SUMIFS('Annuity Prices'!BF:BF,'Annuity Prices'!$B:$B,$D329,'Annuity Prices'!$E:$E,$G329),IF($B329="RAB Short",SUMIFS('RAB Prices Short'!BF:BF,'RAB Prices Short'!$B:$B,'All Prices combined'!$D329,'RAB Prices Short'!$E:$E,'All Prices combined'!$G329),IF($B329="RAB Long",SUMIFS('RAB Prices Long'!BF:BF,'RAB Prices Long'!$B:$B,'All Prices combined'!$D329,'RAB Prices Long'!$E:$E,'All Prices combined'!$G329)))),2)</f>
        <v>74.150000000000006</v>
      </c>
      <c r="BD329" s="2">
        <f>ROUND(IF($B329="Annuity",SUMIFS('Annuity Prices'!BG:BG,'Annuity Prices'!$B:$B,$D329,'Annuity Prices'!$E:$E,$G329),IF($B329="RAB Short",SUMIFS('RAB Prices Short'!BG:BG,'RAB Prices Short'!$B:$B,'All Prices combined'!$D329,'RAB Prices Short'!$E:$E,'All Prices combined'!$G329),IF($B329="RAB Long",SUMIFS('RAB Prices Long'!BG:BG,'RAB Prices Long'!$B:$B,'All Prices combined'!$D329,'RAB Prices Long'!$E:$E,'All Prices combined'!$G329)))),2)</f>
        <v>76.010000000000005</v>
      </c>
      <c r="BE329" s="2">
        <f>ROUND(IF($B329="Annuity",SUMIFS('Annuity Prices'!BH:BH,'Annuity Prices'!$B:$B,$D329,'Annuity Prices'!$E:$E,$G329),IF($B329="RAB Short",SUMIFS('RAB Prices Short'!BH:BH,'RAB Prices Short'!$B:$B,'All Prices combined'!$D329,'RAB Prices Short'!$E:$E,'All Prices combined'!$G329),IF($B329="RAB Long",SUMIFS('RAB Prices Long'!BH:BH,'RAB Prices Long'!$B:$B,'All Prices combined'!$D329,'RAB Prices Long'!$E:$E,'All Prices combined'!$G329)))),2)</f>
        <v>77.92</v>
      </c>
      <c r="BF329" s="2">
        <f>ROUND(IF($B329="Annuity",SUMIFS('Annuity Prices'!BI:BI,'Annuity Prices'!$B:$B,$D329,'Annuity Prices'!$E:$E,$G329),IF($B329="RAB Short",SUMIFS('RAB Prices Short'!BI:BI,'RAB Prices Short'!$B:$B,'All Prices combined'!$D329,'RAB Prices Short'!$E:$E,'All Prices combined'!$G329),IF($B329="RAB Long",SUMIFS('RAB Prices Long'!BI:BI,'RAB Prices Long'!$B:$B,'All Prices combined'!$D329,'RAB Prices Long'!$E:$E,'All Prices combined'!$G329)))),2)</f>
        <v>82.43</v>
      </c>
      <c r="BG329" s="2">
        <f>ROUND(IF($B329="Annuity",SUMIFS('Annuity Prices'!BJ:BJ,'Annuity Prices'!$B:$B,$D329,'Annuity Prices'!$E:$E,$G329),IF($B329="RAB Short",SUMIFS('RAB Prices Short'!BJ:BJ,'RAB Prices Short'!$B:$B,'All Prices combined'!$D329,'RAB Prices Short'!$E:$E,'All Prices combined'!$G329),IF($B329="RAB Long",SUMIFS('RAB Prices Long'!BJ:BJ,'RAB Prices Long'!$B:$B,'All Prices combined'!$D329,'RAB Prices Long'!$E:$E,'All Prices combined'!$G329)))),2)</f>
        <v>84.49</v>
      </c>
      <c r="BH329" s="2">
        <f>ROUND(IF($B329="Annuity",SUMIFS('Annuity Prices'!BK:BK,'Annuity Prices'!$B:$B,$D329,'Annuity Prices'!$E:$E,$G329),IF($B329="RAB Short",SUMIFS('RAB Prices Short'!BK:BK,'RAB Prices Short'!$B:$B,'All Prices combined'!$D329,'RAB Prices Short'!$E:$E,'All Prices combined'!$G329),IF($B329="RAB Long",SUMIFS('RAB Prices Long'!BK:BK,'RAB Prices Long'!$B:$B,'All Prices combined'!$D329,'RAB Prices Long'!$E:$E,'All Prices combined'!$G329)))),2)</f>
        <v>86.61</v>
      </c>
      <c r="BI329" s="2">
        <f>ROUND(IF($B329="Annuity",SUMIFS('Annuity Prices'!BL:BL,'Annuity Prices'!$B:$B,$D329,'Annuity Prices'!$E:$E,$G329),IF($B329="RAB Short",SUMIFS('RAB Prices Short'!BL:BL,'RAB Prices Short'!$B:$B,'All Prices combined'!$D329,'RAB Prices Short'!$E:$E,'All Prices combined'!$G329),IF($B329="RAB Long",SUMIFS('RAB Prices Long'!BL:BL,'RAB Prices Long'!$B:$B,'All Prices combined'!$D329,'RAB Prices Long'!$E:$E,'All Prices combined'!$G329)))),2)</f>
        <v>88.77</v>
      </c>
      <c r="BJ329" s="2">
        <f>ROUND(IF($B329="Annuity",SUMIFS('Annuity Prices'!BM:BM,'Annuity Prices'!$B:$B,$D329,'Annuity Prices'!$E:$E,$G329),IF($B329="RAB Short",SUMIFS('RAB Prices Short'!BM:BM,'RAB Prices Short'!$B:$B,'All Prices combined'!$D329,'RAB Prices Short'!$E:$E,'All Prices combined'!$G329),IF($B329="RAB Long",SUMIFS('RAB Prices Long'!BM:BM,'RAB Prices Long'!$B:$B,'All Prices combined'!$D329,'RAB Prices Long'!$E:$E,'All Prices combined'!$G329)))),2)</f>
        <v>93.97</v>
      </c>
      <c r="BK329" s="2">
        <f>ROUND(IF($B329="Annuity",SUMIFS('Annuity Prices'!BN:BN,'Annuity Prices'!$B:$B,$D329,'Annuity Prices'!$E:$E,$G329),IF($B329="RAB Short",SUMIFS('RAB Prices Short'!BN:BN,'RAB Prices Short'!$B:$B,'All Prices combined'!$D329,'RAB Prices Short'!$E:$E,'All Prices combined'!$G329),IF($B329="RAB Long",SUMIFS('RAB Prices Long'!BN:BN,'RAB Prices Long'!$B:$B,'All Prices combined'!$D329,'RAB Prices Long'!$E:$E,'All Prices combined'!$G329)))),2)</f>
        <v>96.32</v>
      </c>
      <c r="BL329" s="2">
        <f>ROUND(IF($B329="Annuity",SUMIFS('Annuity Prices'!BO:BO,'Annuity Prices'!$B:$B,$D329,'Annuity Prices'!$E:$E,$G329),IF($B329="RAB Short",SUMIFS('RAB Prices Short'!BO:BO,'RAB Prices Short'!$B:$B,'All Prices combined'!$D329,'RAB Prices Short'!$E:$E,'All Prices combined'!$G329),IF($B329="RAB Long",SUMIFS('RAB Prices Long'!BO:BO,'RAB Prices Long'!$B:$B,'All Prices combined'!$D329,'RAB Prices Long'!$E:$E,'All Prices combined'!$G329)))),2)</f>
        <v>98.73</v>
      </c>
      <c r="BM329" s="2">
        <f>ROUND(IF($B329="Annuity",SUMIFS('Annuity Prices'!BP:BP,'Annuity Prices'!$B:$B,$D329,'Annuity Prices'!$E:$E,$G329),IF($B329="RAB Short",SUMIFS('RAB Prices Short'!BP:BP,'RAB Prices Short'!$B:$B,'All Prices combined'!$D329,'RAB Prices Short'!$E:$E,'All Prices combined'!$G329),IF($B329="RAB Long",SUMIFS('RAB Prices Long'!BP:BP,'RAB Prices Long'!$B:$B,'All Prices combined'!$D329,'RAB Prices Long'!$E:$E,'All Prices combined'!$G329)))),2)</f>
        <v>101.2</v>
      </c>
      <c r="BN329" s="2">
        <f>ROUND(IF($B329="Annuity",SUMIFS('Annuity Prices'!BQ:BQ,'Annuity Prices'!$B:$B,$D329,'Annuity Prices'!$E:$E,$G329),IF($B329="RAB Short",SUMIFS('RAB Prices Short'!BQ:BQ,'RAB Prices Short'!$B:$B,'All Prices combined'!$D329,'RAB Prices Short'!$E:$E,'All Prices combined'!$G329),IF($B329="RAB Long",SUMIFS('RAB Prices Long'!BQ:BQ,'RAB Prices Long'!$B:$B,'All Prices combined'!$D329,'RAB Prices Long'!$E:$E,'All Prices combined'!$G329)))),2)</f>
        <v>106.41</v>
      </c>
      <c r="BO329" s="2">
        <f>ROUND(IF($B329="Annuity",SUMIFS('Annuity Prices'!BR:BR,'Annuity Prices'!$B:$B,$D329,'Annuity Prices'!$E:$E,$G329),IF($B329="RAB Short",SUMIFS('RAB Prices Short'!BR:BR,'RAB Prices Short'!$B:$B,'All Prices combined'!$D329,'RAB Prices Short'!$E:$E,'All Prices combined'!$G329),IF($B329="RAB Long",SUMIFS('RAB Prices Long'!BR:BR,'RAB Prices Long'!$B:$B,'All Prices combined'!$D329,'RAB Prices Long'!$E:$E,'All Prices combined'!$G329)))),2)</f>
        <v>109.07</v>
      </c>
      <c r="BP329" s="2">
        <f>ROUND(IF($B329="Annuity",SUMIFS('Annuity Prices'!BS:BS,'Annuity Prices'!$B:$B,$D329,'Annuity Prices'!$E:$E,$G329),IF($B329="RAB Short",SUMIFS('RAB Prices Short'!BS:BS,'RAB Prices Short'!$B:$B,'All Prices combined'!$D329,'RAB Prices Short'!$E:$E,'All Prices combined'!$G329),IF($B329="RAB Long",SUMIFS('RAB Prices Long'!BS:BS,'RAB Prices Long'!$B:$B,'All Prices combined'!$D329,'RAB Prices Long'!$E:$E,'All Prices combined'!$G329)))),2)</f>
        <v>111.79</v>
      </c>
      <c r="BQ329" s="2">
        <f>ROUND(IF($B329="Annuity",SUMIFS('Annuity Prices'!BT:BT,'Annuity Prices'!$B:$B,$D329,'Annuity Prices'!$E:$E,$G329),IF($B329="RAB Short",SUMIFS('RAB Prices Short'!BT:BT,'RAB Prices Short'!$B:$B,'All Prices combined'!$D329,'RAB Prices Short'!$E:$E,'All Prices combined'!$G329),IF($B329="RAB Long",SUMIFS('RAB Prices Long'!BT:BT,'RAB Prices Long'!$B:$B,'All Prices combined'!$D329,'RAB Prices Long'!$E:$E,'All Prices combined'!$G329)))),2)</f>
        <v>114.59</v>
      </c>
      <c r="BR329" s="2">
        <f>ROUND(IF($B329="Annuity",SUMIFS('Annuity Prices'!BU:BU,'Annuity Prices'!$B:$B,$D329,'Annuity Prices'!$E:$E,$G329),IF($B329="RAB Short",SUMIFS('RAB Prices Short'!BU:BU,'RAB Prices Short'!$B:$B,'All Prices combined'!$D329,'RAB Prices Short'!$E:$E,'All Prices combined'!$G329),IF($B329="RAB Long",SUMIFS('RAB Prices Long'!BU:BU,'RAB Prices Long'!$B:$B,'All Prices combined'!$D329,'RAB Prices Long'!$E:$E,'All Prices combined'!$G329)))),2)</f>
        <v>118.85</v>
      </c>
      <c r="BS329" s="2">
        <f>ROUND(IF($B329="Annuity",SUMIFS('Annuity Prices'!BV:BV,'Annuity Prices'!$B:$B,$D329,'Annuity Prices'!$E:$E,$G329),IF($B329="RAB Short",SUMIFS('RAB Prices Short'!BV:BV,'RAB Prices Short'!$B:$B,'All Prices combined'!$D329,'RAB Prices Short'!$E:$E,'All Prices combined'!$G329),IF($B329="RAB Long",SUMIFS('RAB Prices Long'!BV:BV,'RAB Prices Long'!$B:$B,'All Prices combined'!$D329,'RAB Prices Long'!$E:$E,'All Prices combined'!$G329)))),2)</f>
        <v>121.82</v>
      </c>
      <c r="BT329" s="2">
        <f>ROUND(IF($B329="Annuity",SUMIFS('Annuity Prices'!BW:BW,'Annuity Prices'!$B:$B,$D329,'Annuity Prices'!$E:$E,$G329),IF($B329="RAB Short",SUMIFS('RAB Prices Short'!BW:BW,'RAB Prices Short'!$B:$B,'All Prices combined'!$D329,'RAB Prices Short'!$E:$E,'All Prices combined'!$G329),IF($B329="RAB Long",SUMIFS('RAB Prices Long'!BW:BW,'RAB Prices Long'!$B:$B,'All Prices combined'!$D329,'RAB Prices Long'!$E:$E,'All Prices combined'!$G329)))),2)</f>
        <v>124.86</v>
      </c>
      <c r="BU329" s="2">
        <f>ROUND(IF($B329="Annuity",SUMIFS('Annuity Prices'!BX:BX,'Annuity Prices'!$B:$B,$D329,'Annuity Prices'!$E:$E,$G329),IF($B329="RAB Short",SUMIFS('RAB Prices Short'!BX:BX,'RAB Prices Short'!$B:$B,'All Prices combined'!$D329,'RAB Prices Short'!$E:$E,'All Prices combined'!$G329),IF($B329="RAB Long",SUMIFS('RAB Prices Long'!BX:BX,'RAB Prices Long'!$B:$B,'All Prices combined'!$D329,'RAB Prices Long'!$E:$E,'All Prices combined'!$G329)))),2)</f>
        <v>127.99</v>
      </c>
    </row>
    <row r="330" spans="2:73" x14ac:dyDescent="0.25">
      <c r="B330" t="s">
        <v>44</v>
      </c>
      <c r="C330">
        <v>25</v>
      </c>
      <c r="D330" t="s">
        <v>204</v>
      </c>
      <c r="E330" t="s">
        <v>203</v>
      </c>
      <c r="F330">
        <v>25</v>
      </c>
      <c r="G330" t="s">
        <v>202</v>
      </c>
      <c r="I330" s="2">
        <f>ROUND(IF($B330="Annuity",SUMIFS('Annuity Prices'!L:L,'Annuity Prices'!$B:$B,$D330,'Annuity Prices'!$E:$E,$G330),IF($B330="RAB Short",SUMIFS('RAB Prices Short'!L:L,'RAB Prices Short'!$B:$B,'All Prices combined'!$D330,'RAB Prices Short'!$E:$E,'All Prices combined'!$G330),IF($B330="RAB Long",SUMIFS('RAB Prices Long'!L:L,'RAB Prices Long'!$B:$B,'All Prices combined'!$D330,'RAB Prices Long'!$E:$E,'All Prices combined'!$G330)))),2)</f>
        <v>0</v>
      </c>
      <c r="J330" s="2">
        <f>ROUND(IF($B330="Annuity",SUMIFS('Annuity Prices'!M:M,'Annuity Prices'!$B:$B,$D330,'Annuity Prices'!$E:$E,$G330),IF($B330="RAB Short",SUMIFS('RAB Prices Short'!M:M,'RAB Prices Short'!$B:$B,'All Prices combined'!$D330,'RAB Prices Short'!$E:$E,'All Prices combined'!$G330),IF($B330="RAB Long",SUMIFS('RAB Prices Long'!M:M,'RAB Prices Long'!$B:$B,'All Prices combined'!$D330,'RAB Prices Long'!$E:$E,'All Prices combined'!$G330)))),2)</f>
        <v>0</v>
      </c>
      <c r="K330" s="2">
        <f>ROUND(IF($B330="Annuity",SUMIFS('Annuity Prices'!N:N,'Annuity Prices'!$B:$B,$D330,'Annuity Prices'!$E:$E,$G330),IF($B330="RAB Short",SUMIFS('RAB Prices Short'!N:N,'RAB Prices Short'!$B:$B,'All Prices combined'!$D330,'RAB Prices Short'!$E:$E,'All Prices combined'!$G330),IF($B330="RAB Long",SUMIFS('RAB Prices Long'!N:N,'RAB Prices Long'!$B:$B,'All Prices combined'!$D330,'RAB Prices Long'!$E:$E,'All Prices combined'!$G330)))),2)</f>
        <v>23.95</v>
      </c>
      <c r="L330" s="2">
        <f>ROUND(IF($B330="Annuity",SUMIFS('Annuity Prices'!O:O,'Annuity Prices'!$B:$B,$D330,'Annuity Prices'!$E:$E,$G330),IF($B330="RAB Short",SUMIFS('RAB Prices Short'!O:O,'RAB Prices Short'!$B:$B,'All Prices combined'!$D330,'RAB Prices Short'!$E:$E,'All Prices combined'!$G330),IF($B330="RAB Long",SUMIFS('RAB Prices Long'!O:O,'RAB Prices Long'!$B:$B,'All Prices combined'!$D330,'RAB Prices Long'!$E:$E,'All Prices combined'!$G330)))),2)</f>
        <v>24.63</v>
      </c>
      <c r="M330" s="2">
        <f>ROUND(IF($B330="Annuity",SUMIFS('Annuity Prices'!P:P,'Annuity Prices'!$B:$B,$D330,'Annuity Prices'!$E:$E,$G330),IF($B330="RAB Short",SUMIFS('RAB Prices Short'!P:P,'RAB Prices Short'!$B:$B,'All Prices combined'!$D330,'RAB Prices Short'!$E:$E,'All Prices combined'!$G330),IF($B330="RAB Long",SUMIFS('RAB Prices Long'!P:P,'RAB Prices Long'!$B:$B,'All Prices combined'!$D330,'RAB Prices Long'!$E:$E,'All Prices combined'!$G330)))),2)</f>
        <v>25.51</v>
      </c>
      <c r="N330" s="2">
        <f>ROUND(IF($B330="Annuity",SUMIFS('Annuity Prices'!Q:Q,'Annuity Prices'!$B:$B,$D330,'Annuity Prices'!$E:$E,$G330),IF($B330="RAB Short",SUMIFS('RAB Prices Short'!Q:Q,'RAB Prices Short'!$B:$B,'All Prices combined'!$D330,'RAB Prices Short'!$E:$E,'All Prices combined'!$G330),IF($B330="RAB Long",SUMIFS('RAB Prices Long'!Q:Q,'RAB Prices Long'!$B:$B,'All Prices combined'!$D330,'RAB Prices Long'!$E:$E,'All Prices combined'!$G330)))),2)</f>
        <v>26.14</v>
      </c>
      <c r="O330" s="2">
        <f>ROUND(IF($B330="Annuity",SUMIFS('Annuity Prices'!R:R,'Annuity Prices'!$B:$B,$D330,'Annuity Prices'!$E:$E,$G330),IF($B330="RAB Short",SUMIFS('RAB Prices Short'!R:R,'RAB Prices Short'!$B:$B,'All Prices combined'!$D330,'RAB Prices Short'!$E:$E,'All Prices combined'!$G330),IF($B330="RAB Long",SUMIFS('RAB Prices Long'!R:R,'RAB Prices Long'!$B:$B,'All Prices combined'!$D330,'RAB Prices Long'!$E:$E,'All Prices combined'!$G330)))),2)</f>
        <v>26.8</v>
      </c>
      <c r="P330" s="2">
        <f>ROUND(IF($B330="Annuity",SUMIFS('Annuity Prices'!S:S,'Annuity Prices'!$B:$B,$D330,'Annuity Prices'!$E:$E,$G330),IF($B330="RAB Short",SUMIFS('RAB Prices Short'!S:S,'RAB Prices Short'!$B:$B,'All Prices combined'!$D330,'RAB Prices Short'!$E:$E,'All Prices combined'!$G330),IF($B330="RAB Long",SUMIFS('RAB Prices Long'!S:S,'RAB Prices Long'!$B:$B,'All Prices combined'!$D330,'RAB Prices Long'!$E:$E,'All Prices combined'!$G330)))),2)</f>
        <v>27.47</v>
      </c>
      <c r="Q330" s="2">
        <f>ROUND(IF($B330="Annuity",SUMIFS('Annuity Prices'!T:T,'Annuity Prices'!$B:$B,$D330,'Annuity Prices'!$E:$E,$G330),IF($B330="RAB Short",SUMIFS('RAB Prices Short'!T:T,'RAB Prices Short'!$B:$B,'All Prices combined'!$D330,'RAB Prices Short'!$E:$E,'All Prices combined'!$G330),IF($B330="RAB Long",SUMIFS('RAB Prices Long'!T:T,'RAB Prices Long'!$B:$B,'All Prices combined'!$D330,'RAB Prices Long'!$E:$E,'All Prices combined'!$G330)))),2)</f>
        <v>28.8</v>
      </c>
      <c r="R330" s="2">
        <f>ROUND(IF($B330="Annuity",SUMIFS('Annuity Prices'!U:U,'Annuity Prices'!$B:$B,$D330,'Annuity Prices'!$E:$E,$G330),IF($B330="RAB Short",SUMIFS('RAB Prices Short'!U:U,'RAB Prices Short'!$B:$B,'All Prices combined'!$D330,'RAB Prices Short'!$E:$E,'All Prices combined'!$G330),IF($B330="RAB Long",SUMIFS('RAB Prices Long'!U:U,'RAB Prices Long'!$B:$B,'All Prices combined'!$D330,'RAB Prices Long'!$E:$E,'All Prices combined'!$G330)))),2)</f>
        <v>29.52</v>
      </c>
      <c r="S330" s="2">
        <f>ROUND(IF($B330="Annuity",SUMIFS('Annuity Prices'!V:V,'Annuity Prices'!$B:$B,$D330,'Annuity Prices'!$E:$E,$G330),IF($B330="RAB Short",SUMIFS('RAB Prices Short'!V:V,'RAB Prices Short'!$B:$B,'All Prices combined'!$D330,'RAB Prices Short'!$E:$E,'All Prices combined'!$G330),IF($B330="RAB Long",SUMIFS('RAB Prices Long'!V:V,'RAB Prices Long'!$B:$B,'All Prices combined'!$D330,'RAB Prices Long'!$E:$E,'All Prices combined'!$G330)))),2)</f>
        <v>30.25</v>
      </c>
      <c r="T330" s="2">
        <f>ROUND(IF($B330="Annuity",SUMIFS('Annuity Prices'!W:W,'Annuity Prices'!$B:$B,$D330,'Annuity Prices'!$E:$E,$G330),IF($B330="RAB Short",SUMIFS('RAB Prices Short'!W:W,'RAB Prices Short'!$B:$B,'All Prices combined'!$D330,'RAB Prices Short'!$E:$E,'All Prices combined'!$G330),IF($B330="RAB Long",SUMIFS('RAB Prices Long'!W:W,'RAB Prices Long'!$B:$B,'All Prices combined'!$D330,'RAB Prices Long'!$E:$E,'All Prices combined'!$G330)))),2)</f>
        <v>31.01</v>
      </c>
      <c r="U330" s="2">
        <f>ROUND(IF($B330="Annuity",SUMIFS('Annuity Prices'!X:X,'Annuity Prices'!$B:$B,$D330,'Annuity Prices'!$E:$E,$G330),IF($B330="RAB Short",SUMIFS('RAB Prices Short'!X:X,'RAB Prices Short'!$B:$B,'All Prices combined'!$D330,'RAB Prices Short'!$E:$E,'All Prices combined'!$G330),IF($B330="RAB Long",SUMIFS('RAB Prices Long'!X:X,'RAB Prices Long'!$B:$B,'All Prices combined'!$D330,'RAB Prices Long'!$E:$E,'All Prices combined'!$G330)))),2)</f>
        <v>35.04</v>
      </c>
      <c r="V330" s="2">
        <f>ROUND(IF($B330="Annuity",SUMIFS('Annuity Prices'!Y:Y,'Annuity Prices'!$B:$B,$D330,'Annuity Prices'!$E:$E,$G330),IF($B330="RAB Short",SUMIFS('RAB Prices Short'!Y:Y,'RAB Prices Short'!$B:$B,'All Prices combined'!$D330,'RAB Prices Short'!$E:$E,'All Prices combined'!$G330),IF($B330="RAB Long",SUMIFS('RAB Prices Long'!Y:Y,'RAB Prices Long'!$B:$B,'All Prices combined'!$D330,'RAB Prices Long'!$E:$E,'All Prices combined'!$G330)))),2)</f>
        <v>35.909999999999997</v>
      </c>
      <c r="W330" s="2">
        <f>ROUND(IF($B330="Annuity",SUMIFS('Annuity Prices'!Z:Z,'Annuity Prices'!$B:$B,$D330,'Annuity Prices'!$E:$E,$G330),IF($B330="RAB Short",SUMIFS('RAB Prices Short'!Z:Z,'RAB Prices Short'!$B:$B,'All Prices combined'!$D330,'RAB Prices Short'!$E:$E,'All Prices combined'!$G330),IF($B330="RAB Long",SUMIFS('RAB Prices Long'!Z:Z,'RAB Prices Long'!$B:$B,'All Prices combined'!$D330,'RAB Prices Long'!$E:$E,'All Prices combined'!$G330)))),2)</f>
        <v>36.81</v>
      </c>
      <c r="X330" s="2">
        <f>ROUND(IF($B330="Annuity",SUMIFS('Annuity Prices'!AA:AA,'Annuity Prices'!$B:$B,$D330,'Annuity Prices'!$E:$E,$G330),IF($B330="RAB Short",SUMIFS('RAB Prices Short'!AA:AA,'RAB Prices Short'!$B:$B,'All Prices combined'!$D330,'RAB Prices Short'!$E:$E,'All Prices combined'!$G330),IF($B330="RAB Long",SUMIFS('RAB Prices Long'!AA:AA,'RAB Prices Long'!$B:$B,'All Prices combined'!$D330,'RAB Prices Long'!$E:$E,'All Prices combined'!$G330)))),2)</f>
        <v>37.729999999999997</v>
      </c>
      <c r="Y330" s="2">
        <f>ROUND(IF($B330="Annuity",SUMIFS('Annuity Prices'!AB:AB,'Annuity Prices'!$B:$B,$D330,'Annuity Prices'!$E:$E,$G330),IF($B330="RAB Short",SUMIFS('RAB Prices Short'!AB:AB,'RAB Prices Short'!$B:$B,'All Prices combined'!$D330,'RAB Prices Short'!$E:$E,'All Prices combined'!$G330),IF($B330="RAB Long",SUMIFS('RAB Prices Long'!AB:AB,'RAB Prices Long'!$B:$B,'All Prices combined'!$D330,'RAB Prices Long'!$E:$E,'All Prices combined'!$G330)))),2)</f>
        <v>39.57</v>
      </c>
      <c r="Z330" s="2">
        <f>ROUND(IF($B330="Annuity",SUMIFS('Annuity Prices'!AC:AC,'Annuity Prices'!$B:$B,$D330,'Annuity Prices'!$E:$E,$G330),IF($B330="RAB Short",SUMIFS('RAB Prices Short'!AC:AC,'RAB Prices Short'!$B:$B,'All Prices combined'!$D330,'RAB Prices Short'!$E:$E,'All Prices combined'!$G330),IF($B330="RAB Long",SUMIFS('RAB Prices Long'!AC:AC,'RAB Prices Long'!$B:$B,'All Prices combined'!$D330,'RAB Prices Long'!$E:$E,'All Prices combined'!$G330)))),2)</f>
        <v>40.56</v>
      </c>
      <c r="AA330" s="2">
        <f>ROUND(IF($B330="Annuity",SUMIFS('Annuity Prices'!AD:AD,'Annuity Prices'!$B:$B,$D330,'Annuity Prices'!$E:$E,$G330),IF($B330="RAB Short",SUMIFS('RAB Prices Short'!AD:AD,'RAB Prices Short'!$B:$B,'All Prices combined'!$D330,'RAB Prices Short'!$E:$E,'All Prices combined'!$G330),IF($B330="RAB Long",SUMIFS('RAB Prices Long'!AD:AD,'RAB Prices Long'!$B:$B,'All Prices combined'!$D330,'RAB Prices Long'!$E:$E,'All Prices combined'!$G330)))),2)</f>
        <v>41.58</v>
      </c>
      <c r="AB330" s="2">
        <f>ROUND(IF($B330="Annuity",SUMIFS('Annuity Prices'!AE:AE,'Annuity Prices'!$B:$B,$D330,'Annuity Prices'!$E:$E,$G330),IF($B330="RAB Short",SUMIFS('RAB Prices Short'!AE:AE,'RAB Prices Short'!$B:$B,'All Prices combined'!$D330,'RAB Prices Short'!$E:$E,'All Prices combined'!$G330),IF($B330="RAB Long",SUMIFS('RAB Prices Long'!AE:AE,'RAB Prices Long'!$B:$B,'All Prices combined'!$D330,'RAB Prices Long'!$E:$E,'All Prices combined'!$G330)))),2)</f>
        <v>42.62</v>
      </c>
      <c r="AC330" s="2">
        <f>ROUND(IF($B330="Annuity",SUMIFS('Annuity Prices'!AF:AF,'Annuity Prices'!$B:$B,$D330,'Annuity Prices'!$E:$E,$G330),IF($B330="RAB Short",SUMIFS('RAB Prices Short'!AF:AF,'RAB Prices Short'!$B:$B,'All Prices combined'!$D330,'RAB Prices Short'!$E:$E,'All Prices combined'!$G330),IF($B330="RAB Long",SUMIFS('RAB Prices Long'!AF:AF,'RAB Prices Long'!$B:$B,'All Prices combined'!$D330,'RAB Prices Long'!$E:$E,'All Prices combined'!$G330)))),2)</f>
        <v>44.71</v>
      </c>
      <c r="AD330" s="2">
        <f>ROUND(IF($B330="Annuity",SUMIFS('Annuity Prices'!AG:AG,'Annuity Prices'!$B:$B,$D330,'Annuity Prices'!$E:$E,$G330),IF($B330="RAB Short",SUMIFS('RAB Prices Short'!AG:AG,'RAB Prices Short'!$B:$B,'All Prices combined'!$D330,'RAB Prices Short'!$E:$E,'All Prices combined'!$G330),IF($B330="RAB Long",SUMIFS('RAB Prices Long'!AG:AG,'RAB Prices Long'!$B:$B,'All Prices combined'!$D330,'RAB Prices Long'!$E:$E,'All Prices combined'!$G330)))),2)</f>
        <v>45.82</v>
      </c>
      <c r="AE330" s="2">
        <f>ROUND(IF($B330="Annuity",SUMIFS('Annuity Prices'!AH:AH,'Annuity Prices'!$B:$B,$D330,'Annuity Prices'!$E:$E,$G330),IF($B330="RAB Short",SUMIFS('RAB Prices Short'!AH:AH,'RAB Prices Short'!$B:$B,'All Prices combined'!$D330,'RAB Prices Short'!$E:$E,'All Prices combined'!$G330),IF($B330="RAB Long",SUMIFS('RAB Prices Long'!AH:AH,'RAB Prices Long'!$B:$B,'All Prices combined'!$D330,'RAB Prices Long'!$E:$E,'All Prices combined'!$G330)))),2)</f>
        <v>46.97</v>
      </c>
      <c r="AF330" s="2">
        <f>ROUND(IF($B330="Annuity",SUMIFS('Annuity Prices'!AI:AI,'Annuity Prices'!$B:$B,$D330,'Annuity Prices'!$E:$E,$G330),IF($B330="RAB Short",SUMIFS('RAB Prices Short'!AI:AI,'RAB Prices Short'!$B:$B,'All Prices combined'!$D330,'RAB Prices Short'!$E:$E,'All Prices combined'!$G330),IF($B330="RAB Long",SUMIFS('RAB Prices Long'!AI:AI,'RAB Prices Long'!$B:$B,'All Prices combined'!$D330,'RAB Prices Long'!$E:$E,'All Prices combined'!$G330)))),2)</f>
        <v>48.15</v>
      </c>
      <c r="AG330" s="2">
        <f>ROUND(IF($B330="Annuity",SUMIFS('Annuity Prices'!AJ:AJ,'Annuity Prices'!$B:$B,$D330,'Annuity Prices'!$E:$E,$G330),IF($B330="RAB Short",SUMIFS('RAB Prices Short'!AJ:AJ,'RAB Prices Short'!$B:$B,'All Prices combined'!$D330,'RAB Prices Short'!$E:$E,'All Prices combined'!$G330),IF($B330="RAB Long",SUMIFS('RAB Prices Long'!AJ:AJ,'RAB Prices Long'!$B:$B,'All Prices combined'!$D330,'RAB Prices Long'!$E:$E,'All Prices combined'!$G330)))),2)</f>
        <v>50.51</v>
      </c>
      <c r="AH330" s="2">
        <f>ROUND(IF($B330="Annuity",SUMIFS('Annuity Prices'!AK:AK,'Annuity Prices'!$B:$B,$D330,'Annuity Prices'!$E:$E,$G330),IF($B330="RAB Short",SUMIFS('RAB Prices Short'!AK:AK,'RAB Prices Short'!$B:$B,'All Prices combined'!$D330,'RAB Prices Short'!$E:$E,'All Prices combined'!$G330),IF($B330="RAB Long",SUMIFS('RAB Prices Long'!AK:AK,'RAB Prices Long'!$B:$B,'All Prices combined'!$D330,'RAB Prices Long'!$E:$E,'All Prices combined'!$G330)))),2)</f>
        <v>51.78</v>
      </c>
      <c r="AI330" s="2">
        <f>ROUND(IF($B330="Annuity",SUMIFS('Annuity Prices'!AL:AL,'Annuity Prices'!$B:$B,$D330,'Annuity Prices'!$E:$E,$G330),IF($B330="RAB Short",SUMIFS('RAB Prices Short'!AL:AL,'RAB Prices Short'!$B:$B,'All Prices combined'!$D330,'RAB Prices Short'!$E:$E,'All Prices combined'!$G330),IF($B330="RAB Long",SUMIFS('RAB Prices Long'!AL:AL,'RAB Prices Long'!$B:$B,'All Prices combined'!$D330,'RAB Prices Long'!$E:$E,'All Prices combined'!$G330)))),2)</f>
        <v>53.07</v>
      </c>
      <c r="AJ330" s="2">
        <f>ROUND(IF($B330="Annuity",SUMIFS('Annuity Prices'!AM:AM,'Annuity Prices'!$B:$B,$D330,'Annuity Prices'!$E:$E,$G330),IF($B330="RAB Short",SUMIFS('RAB Prices Short'!AM:AM,'RAB Prices Short'!$B:$B,'All Prices combined'!$D330,'RAB Prices Short'!$E:$E,'All Prices combined'!$G330),IF($B330="RAB Long",SUMIFS('RAB Prices Long'!AM:AM,'RAB Prices Long'!$B:$B,'All Prices combined'!$D330,'RAB Prices Long'!$E:$E,'All Prices combined'!$G330)))),2)</f>
        <v>54.4</v>
      </c>
      <c r="AK330" s="2">
        <f>ROUND(IF($B330="Annuity",SUMIFS('Annuity Prices'!AN:AN,'Annuity Prices'!$B:$B,$D330,'Annuity Prices'!$E:$E,$G330),IF($B330="RAB Short",SUMIFS('RAB Prices Short'!AN:AN,'RAB Prices Short'!$B:$B,'All Prices combined'!$D330,'RAB Prices Short'!$E:$E,'All Prices combined'!$G330),IF($B330="RAB Long",SUMIFS('RAB Prices Long'!AN:AN,'RAB Prices Long'!$B:$B,'All Prices combined'!$D330,'RAB Prices Long'!$E:$E,'All Prices combined'!$G330)))),2)</f>
        <v>57.09</v>
      </c>
      <c r="AL330" s="2">
        <f>ROUND(IF($B330="Annuity",SUMIFS('Annuity Prices'!AO:AO,'Annuity Prices'!$B:$B,$D330,'Annuity Prices'!$E:$E,$G330),IF($B330="RAB Short",SUMIFS('RAB Prices Short'!AO:AO,'RAB Prices Short'!$B:$B,'All Prices combined'!$D330,'RAB Prices Short'!$E:$E,'All Prices combined'!$G330),IF($B330="RAB Long",SUMIFS('RAB Prices Long'!AO:AO,'RAB Prices Long'!$B:$B,'All Prices combined'!$D330,'RAB Prices Long'!$E:$E,'All Prices combined'!$G330)))),2)</f>
        <v>58.51</v>
      </c>
      <c r="AM330" s="2">
        <f>ROUND(IF($B330="Annuity",SUMIFS('Annuity Prices'!AP:AP,'Annuity Prices'!$B:$B,$D330,'Annuity Prices'!$E:$E,$G330),IF($B330="RAB Short",SUMIFS('RAB Prices Short'!AP:AP,'RAB Prices Short'!$B:$B,'All Prices combined'!$D330,'RAB Prices Short'!$E:$E,'All Prices combined'!$G330),IF($B330="RAB Long",SUMIFS('RAB Prices Long'!AP:AP,'RAB Prices Long'!$B:$B,'All Prices combined'!$D330,'RAB Prices Long'!$E:$E,'All Prices combined'!$G330)))),2)</f>
        <v>59.97</v>
      </c>
      <c r="AN330" s="2">
        <f>ROUND(IF($B330="Annuity",SUMIFS('Annuity Prices'!AQ:AQ,'Annuity Prices'!$B:$B,$D330,'Annuity Prices'!$E:$E,$G330),IF($B330="RAB Short",SUMIFS('RAB Prices Short'!AQ:AQ,'RAB Prices Short'!$B:$B,'All Prices combined'!$D330,'RAB Prices Short'!$E:$E,'All Prices combined'!$G330),IF($B330="RAB Long",SUMIFS('RAB Prices Long'!AQ:AQ,'RAB Prices Long'!$B:$B,'All Prices combined'!$D330,'RAB Prices Long'!$E:$E,'All Prices combined'!$G330)))),2)</f>
        <v>61.47</v>
      </c>
      <c r="AO330" s="2">
        <f>ROUND(IF($B330="Annuity",SUMIFS('Annuity Prices'!AR:AR,'Annuity Prices'!$B:$B,$D330,'Annuity Prices'!$E:$E,$G330),IF($B330="RAB Short",SUMIFS('RAB Prices Short'!AR:AR,'RAB Prices Short'!$B:$B,'All Prices combined'!$D330,'RAB Prices Short'!$E:$E,'All Prices combined'!$G330),IF($B330="RAB Long",SUMIFS('RAB Prices Long'!AR:AR,'RAB Prices Long'!$B:$B,'All Prices combined'!$D330,'RAB Prices Long'!$E:$E,'All Prices combined'!$G330)))),2)</f>
        <v>0</v>
      </c>
      <c r="AP330" s="2">
        <f>ROUND(IF($B330="Annuity",SUMIFS('Annuity Prices'!AS:AS,'Annuity Prices'!$B:$B,$D330,'Annuity Prices'!$E:$E,$G330),IF($B330="RAB Short",SUMIFS('RAB Prices Short'!AS:AS,'RAB Prices Short'!$B:$B,'All Prices combined'!$D330,'RAB Prices Short'!$E:$E,'All Prices combined'!$G330),IF($B330="RAB Long",SUMIFS('RAB Prices Long'!AS:AS,'RAB Prices Long'!$B:$B,'All Prices combined'!$D330,'RAB Prices Long'!$E:$E,'All Prices combined'!$G330)))),2)</f>
        <v>0</v>
      </c>
      <c r="AQ330" s="2">
        <f>ROUND(IF($B330="Annuity",SUMIFS('Annuity Prices'!AT:AT,'Annuity Prices'!$B:$B,$D330,'Annuity Prices'!$E:$E,$G330),IF($B330="RAB Short",SUMIFS('RAB Prices Short'!AT:AT,'RAB Prices Short'!$B:$B,'All Prices combined'!$D330,'RAB Prices Short'!$E:$E,'All Prices combined'!$G330),IF($B330="RAB Long",SUMIFS('RAB Prices Long'!AT:AT,'RAB Prices Long'!$B:$B,'All Prices combined'!$D330,'RAB Prices Long'!$E:$E,'All Prices combined'!$G330)))),2)</f>
        <v>23.08</v>
      </c>
      <c r="AR330" s="2">
        <f>ROUND(IF($B330="Annuity",SUMIFS('Annuity Prices'!AU:AU,'Annuity Prices'!$B:$B,$D330,'Annuity Prices'!$E:$E,$G330),IF($B330="RAB Short",SUMIFS('RAB Prices Short'!AU:AU,'RAB Prices Short'!$B:$B,'All Prices combined'!$D330,'RAB Prices Short'!$E:$E,'All Prices combined'!$G330),IF($B330="RAB Long",SUMIFS('RAB Prices Long'!AU:AU,'RAB Prices Long'!$B:$B,'All Prices combined'!$D330,'RAB Prices Long'!$E:$E,'All Prices combined'!$G330)))),2)</f>
        <v>23.95</v>
      </c>
      <c r="AS330" s="2">
        <f>ROUND(IF($B330="Annuity",SUMIFS('Annuity Prices'!AV:AV,'Annuity Prices'!$B:$B,$D330,'Annuity Prices'!$E:$E,$G330),IF($B330="RAB Short",SUMIFS('RAB Prices Short'!AV:AV,'RAB Prices Short'!$B:$B,'All Prices combined'!$D330,'RAB Prices Short'!$E:$E,'All Prices combined'!$G330),IF($B330="RAB Long",SUMIFS('RAB Prices Long'!AV:AV,'RAB Prices Long'!$B:$B,'All Prices combined'!$D330,'RAB Prices Long'!$E:$E,'All Prices combined'!$G330)))),2)</f>
        <v>24.63</v>
      </c>
      <c r="AT330" s="2">
        <f>ROUND(IF($B330="Annuity",SUMIFS('Annuity Prices'!AW:AW,'Annuity Prices'!$B:$B,$D330,'Annuity Prices'!$E:$E,$G330),IF($B330="RAB Short",SUMIFS('RAB Prices Short'!AW:AW,'RAB Prices Short'!$B:$B,'All Prices combined'!$D330,'RAB Prices Short'!$E:$E,'All Prices combined'!$G330),IF($B330="RAB Long",SUMIFS('RAB Prices Long'!AW:AW,'RAB Prices Long'!$B:$B,'All Prices combined'!$D330,'RAB Prices Long'!$E:$E,'All Prices combined'!$G330)))),2)</f>
        <v>25.36</v>
      </c>
      <c r="AU330" s="2">
        <f>ROUND(IF($B330="Annuity",SUMIFS('Annuity Prices'!AX:AX,'Annuity Prices'!$B:$B,$D330,'Annuity Prices'!$E:$E,$G330),IF($B330="RAB Short",SUMIFS('RAB Prices Short'!AX:AX,'RAB Prices Short'!$B:$B,'All Prices combined'!$D330,'RAB Prices Short'!$E:$E,'All Prices combined'!$G330),IF($B330="RAB Long",SUMIFS('RAB Prices Long'!AX:AX,'RAB Prices Long'!$B:$B,'All Prices combined'!$D330,'RAB Prices Long'!$E:$E,'All Prices combined'!$G330)))),2)</f>
        <v>26.14</v>
      </c>
      <c r="AV330" s="2">
        <f>ROUND(IF($B330="Annuity",SUMIFS('Annuity Prices'!AY:AY,'Annuity Prices'!$B:$B,$D330,'Annuity Prices'!$E:$E,$G330),IF($B330="RAB Short",SUMIFS('RAB Prices Short'!AY:AY,'RAB Prices Short'!$B:$B,'All Prices combined'!$D330,'RAB Prices Short'!$E:$E,'All Prices combined'!$G330),IF($B330="RAB Long",SUMIFS('RAB Prices Long'!AY:AY,'RAB Prices Long'!$B:$B,'All Prices combined'!$D330,'RAB Prices Long'!$E:$E,'All Prices combined'!$G330)))),2)</f>
        <v>26.8</v>
      </c>
      <c r="AW330" s="2">
        <f>ROUND(IF($B330="Annuity",SUMIFS('Annuity Prices'!AZ:AZ,'Annuity Prices'!$B:$B,$D330,'Annuity Prices'!$E:$E,$G330),IF($B330="RAB Short",SUMIFS('RAB Prices Short'!AZ:AZ,'RAB Prices Short'!$B:$B,'All Prices combined'!$D330,'RAB Prices Short'!$E:$E,'All Prices combined'!$G330),IF($B330="RAB Long",SUMIFS('RAB Prices Long'!AZ:AZ,'RAB Prices Long'!$B:$B,'All Prices combined'!$D330,'RAB Prices Long'!$E:$E,'All Prices combined'!$G330)))),2)</f>
        <v>27.47</v>
      </c>
      <c r="AX330" s="2">
        <f>ROUND(IF($B330="Annuity",SUMIFS('Annuity Prices'!BA:BA,'Annuity Prices'!$B:$B,$D330,'Annuity Prices'!$E:$E,$G330),IF($B330="RAB Short",SUMIFS('RAB Prices Short'!BA:BA,'RAB Prices Short'!$B:$B,'All Prices combined'!$D330,'RAB Prices Short'!$E:$E,'All Prices combined'!$G330),IF($B330="RAB Long",SUMIFS('RAB Prices Long'!BA:BA,'RAB Prices Long'!$B:$B,'All Prices combined'!$D330,'RAB Prices Long'!$E:$E,'All Prices combined'!$G330)))),2)</f>
        <v>28.79</v>
      </c>
      <c r="AY330" s="2">
        <f>ROUND(IF($B330="Annuity",SUMIFS('Annuity Prices'!BB:BB,'Annuity Prices'!$B:$B,$D330,'Annuity Prices'!$E:$E,$G330),IF($B330="RAB Short",SUMIFS('RAB Prices Short'!BB:BB,'RAB Prices Short'!$B:$B,'All Prices combined'!$D330,'RAB Prices Short'!$E:$E,'All Prices combined'!$G330),IF($B330="RAB Long",SUMIFS('RAB Prices Long'!BB:BB,'RAB Prices Long'!$B:$B,'All Prices combined'!$D330,'RAB Prices Long'!$E:$E,'All Prices combined'!$G330)))),2)</f>
        <v>29.52</v>
      </c>
      <c r="AZ330" s="2">
        <f>ROUND(IF($B330="Annuity",SUMIFS('Annuity Prices'!BC:BC,'Annuity Prices'!$B:$B,$D330,'Annuity Prices'!$E:$E,$G330),IF($B330="RAB Short",SUMIFS('RAB Prices Short'!BC:BC,'RAB Prices Short'!$B:$B,'All Prices combined'!$D330,'RAB Prices Short'!$E:$E,'All Prices combined'!$G330),IF($B330="RAB Long",SUMIFS('RAB Prices Long'!BC:BC,'RAB Prices Long'!$B:$B,'All Prices combined'!$D330,'RAB Prices Long'!$E:$E,'All Prices combined'!$G330)))),2)</f>
        <v>30.25</v>
      </c>
      <c r="BA330" s="2">
        <f>ROUND(IF($B330="Annuity",SUMIFS('Annuity Prices'!BD:BD,'Annuity Prices'!$B:$B,$D330,'Annuity Prices'!$E:$E,$G330),IF($B330="RAB Short",SUMIFS('RAB Prices Short'!BD:BD,'RAB Prices Short'!$B:$B,'All Prices combined'!$D330,'RAB Prices Short'!$E:$E,'All Prices combined'!$G330),IF($B330="RAB Long",SUMIFS('RAB Prices Long'!BD:BD,'RAB Prices Long'!$B:$B,'All Prices combined'!$D330,'RAB Prices Long'!$E:$E,'All Prices combined'!$G330)))),2)</f>
        <v>31.01</v>
      </c>
      <c r="BB330" s="2">
        <f>ROUND(IF($B330="Annuity",SUMIFS('Annuity Prices'!BE:BE,'Annuity Prices'!$B:$B,$D330,'Annuity Prices'!$E:$E,$G330),IF($B330="RAB Short",SUMIFS('RAB Prices Short'!BE:BE,'RAB Prices Short'!$B:$B,'All Prices combined'!$D330,'RAB Prices Short'!$E:$E,'All Prices combined'!$G330),IF($B330="RAB Long",SUMIFS('RAB Prices Long'!BE:BE,'RAB Prices Long'!$B:$B,'All Prices combined'!$D330,'RAB Prices Long'!$E:$E,'All Prices combined'!$G330)))),2)</f>
        <v>33.159999999999997</v>
      </c>
      <c r="BC330" s="2">
        <f>ROUND(IF($B330="Annuity",SUMIFS('Annuity Prices'!BF:BF,'Annuity Prices'!$B:$B,$D330,'Annuity Prices'!$E:$E,$G330),IF($B330="RAB Short",SUMIFS('RAB Prices Short'!BF:BF,'RAB Prices Short'!$B:$B,'All Prices combined'!$D330,'RAB Prices Short'!$E:$E,'All Prices combined'!$G330),IF($B330="RAB Long",SUMIFS('RAB Prices Long'!BF:BF,'RAB Prices Long'!$B:$B,'All Prices combined'!$D330,'RAB Prices Long'!$E:$E,'All Prices combined'!$G330)))),2)</f>
        <v>35.909999999999997</v>
      </c>
      <c r="BD330" s="2">
        <f>ROUND(IF($B330="Annuity",SUMIFS('Annuity Prices'!BG:BG,'Annuity Prices'!$B:$B,$D330,'Annuity Prices'!$E:$E,$G330),IF($B330="RAB Short",SUMIFS('RAB Prices Short'!BG:BG,'RAB Prices Short'!$B:$B,'All Prices combined'!$D330,'RAB Prices Short'!$E:$E,'All Prices combined'!$G330),IF($B330="RAB Long",SUMIFS('RAB Prices Long'!BG:BG,'RAB Prices Long'!$B:$B,'All Prices combined'!$D330,'RAB Prices Long'!$E:$E,'All Prices combined'!$G330)))),2)</f>
        <v>36.81</v>
      </c>
      <c r="BE330" s="2">
        <f>ROUND(IF($B330="Annuity",SUMIFS('Annuity Prices'!BH:BH,'Annuity Prices'!$B:$B,$D330,'Annuity Prices'!$E:$E,$G330),IF($B330="RAB Short",SUMIFS('RAB Prices Short'!BH:BH,'RAB Prices Short'!$B:$B,'All Prices combined'!$D330,'RAB Prices Short'!$E:$E,'All Prices combined'!$G330),IF($B330="RAB Long",SUMIFS('RAB Prices Long'!BH:BH,'RAB Prices Long'!$B:$B,'All Prices combined'!$D330,'RAB Prices Long'!$E:$E,'All Prices combined'!$G330)))),2)</f>
        <v>37.729999999999997</v>
      </c>
      <c r="BF330" s="2">
        <f>ROUND(IF($B330="Annuity",SUMIFS('Annuity Prices'!BI:BI,'Annuity Prices'!$B:$B,$D330,'Annuity Prices'!$E:$E,$G330),IF($B330="RAB Short",SUMIFS('RAB Prices Short'!BI:BI,'RAB Prices Short'!$B:$B,'All Prices combined'!$D330,'RAB Prices Short'!$E:$E,'All Prices combined'!$G330),IF($B330="RAB Long",SUMIFS('RAB Prices Long'!BI:BI,'RAB Prices Long'!$B:$B,'All Prices combined'!$D330,'RAB Prices Long'!$E:$E,'All Prices combined'!$G330)))),2)</f>
        <v>39.57</v>
      </c>
      <c r="BG330" s="2">
        <f>ROUND(IF($B330="Annuity",SUMIFS('Annuity Prices'!BJ:BJ,'Annuity Prices'!$B:$B,$D330,'Annuity Prices'!$E:$E,$G330),IF($B330="RAB Short",SUMIFS('RAB Prices Short'!BJ:BJ,'RAB Prices Short'!$B:$B,'All Prices combined'!$D330,'RAB Prices Short'!$E:$E,'All Prices combined'!$G330),IF($B330="RAB Long",SUMIFS('RAB Prices Long'!BJ:BJ,'RAB Prices Long'!$B:$B,'All Prices combined'!$D330,'RAB Prices Long'!$E:$E,'All Prices combined'!$G330)))),2)</f>
        <v>40.56</v>
      </c>
      <c r="BH330" s="2">
        <f>ROUND(IF($B330="Annuity",SUMIFS('Annuity Prices'!BK:BK,'Annuity Prices'!$B:$B,$D330,'Annuity Prices'!$E:$E,$G330),IF($B330="RAB Short",SUMIFS('RAB Prices Short'!BK:BK,'RAB Prices Short'!$B:$B,'All Prices combined'!$D330,'RAB Prices Short'!$E:$E,'All Prices combined'!$G330),IF($B330="RAB Long",SUMIFS('RAB Prices Long'!BK:BK,'RAB Prices Long'!$B:$B,'All Prices combined'!$D330,'RAB Prices Long'!$E:$E,'All Prices combined'!$G330)))),2)</f>
        <v>41.58</v>
      </c>
      <c r="BI330" s="2">
        <f>ROUND(IF($B330="Annuity",SUMIFS('Annuity Prices'!BL:BL,'Annuity Prices'!$B:$B,$D330,'Annuity Prices'!$E:$E,$G330),IF($B330="RAB Short",SUMIFS('RAB Prices Short'!BL:BL,'RAB Prices Short'!$B:$B,'All Prices combined'!$D330,'RAB Prices Short'!$E:$E,'All Prices combined'!$G330),IF($B330="RAB Long",SUMIFS('RAB Prices Long'!BL:BL,'RAB Prices Long'!$B:$B,'All Prices combined'!$D330,'RAB Prices Long'!$E:$E,'All Prices combined'!$G330)))),2)</f>
        <v>42.62</v>
      </c>
      <c r="BJ330" s="2">
        <f>ROUND(IF($B330="Annuity",SUMIFS('Annuity Prices'!BM:BM,'Annuity Prices'!$B:$B,$D330,'Annuity Prices'!$E:$E,$G330),IF($B330="RAB Short",SUMIFS('RAB Prices Short'!BM:BM,'RAB Prices Short'!$B:$B,'All Prices combined'!$D330,'RAB Prices Short'!$E:$E,'All Prices combined'!$G330),IF($B330="RAB Long",SUMIFS('RAB Prices Long'!BM:BM,'RAB Prices Long'!$B:$B,'All Prices combined'!$D330,'RAB Prices Long'!$E:$E,'All Prices combined'!$G330)))),2)</f>
        <v>44.71</v>
      </c>
      <c r="BK330" s="2">
        <f>ROUND(IF($B330="Annuity",SUMIFS('Annuity Prices'!BN:BN,'Annuity Prices'!$B:$B,$D330,'Annuity Prices'!$E:$E,$G330),IF($B330="RAB Short",SUMIFS('RAB Prices Short'!BN:BN,'RAB Prices Short'!$B:$B,'All Prices combined'!$D330,'RAB Prices Short'!$E:$E,'All Prices combined'!$G330),IF($B330="RAB Long",SUMIFS('RAB Prices Long'!BN:BN,'RAB Prices Long'!$B:$B,'All Prices combined'!$D330,'RAB Prices Long'!$E:$E,'All Prices combined'!$G330)))),2)</f>
        <v>45.82</v>
      </c>
      <c r="BL330" s="2">
        <f>ROUND(IF($B330="Annuity",SUMIFS('Annuity Prices'!BO:BO,'Annuity Prices'!$B:$B,$D330,'Annuity Prices'!$E:$E,$G330),IF($B330="RAB Short",SUMIFS('RAB Prices Short'!BO:BO,'RAB Prices Short'!$B:$B,'All Prices combined'!$D330,'RAB Prices Short'!$E:$E,'All Prices combined'!$G330),IF($B330="RAB Long",SUMIFS('RAB Prices Long'!BO:BO,'RAB Prices Long'!$B:$B,'All Prices combined'!$D330,'RAB Prices Long'!$E:$E,'All Prices combined'!$G330)))),2)</f>
        <v>46.97</v>
      </c>
      <c r="BM330" s="2">
        <f>ROUND(IF($B330="Annuity",SUMIFS('Annuity Prices'!BP:BP,'Annuity Prices'!$B:$B,$D330,'Annuity Prices'!$E:$E,$G330),IF($B330="RAB Short",SUMIFS('RAB Prices Short'!BP:BP,'RAB Prices Short'!$B:$B,'All Prices combined'!$D330,'RAB Prices Short'!$E:$E,'All Prices combined'!$G330),IF($B330="RAB Long",SUMIFS('RAB Prices Long'!BP:BP,'RAB Prices Long'!$B:$B,'All Prices combined'!$D330,'RAB Prices Long'!$E:$E,'All Prices combined'!$G330)))),2)</f>
        <v>48.15</v>
      </c>
      <c r="BN330" s="2">
        <f>ROUND(IF($B330="Annuity",SUMIFS('Annuity Prices'!BQ:BQ,'Annuity Prices'!$B:$B,$D330,'Annuity Prices'!$E:$E,$G330),IF($B330="RAB Short",SUMIFS('RAB Prices Short'!BQ:BQ,'RAB Prices Short'!$B:$B,'All Prices combined'!$D330,'RAB Prices Short'!$E:$E,'All Prices combined'!$G330),IF($B330="RAB Long",SUMIFS('RAB Prices Long'!BQ:BQ,'RAB Prices Long'!$B:$B,'All Prices combined'!$D330,'RAB Prices Long'!$E:$E,'All Prices combined'!$G330)))),2)</f>
        <v>50.51</v>
      </c>
      <c r="BO330" s="2">
        <f>ROUND(IF($B330="Annuity",SUMIFS('Annuity Prices'!BR:BR,'Annuity Prices'!$B:$B,$D330,'Annuity Prices'!$E:$E,$G330),IF($B330="RAB Short",SUMIFS('RAB Prices Short'!BR:BR,'RAB Prices Short'!$B:$B,'All Prices combined'!$D330,'RAB Prices Short'!$E:$E,'All Prices combined'!$G330),IF($B330="RAB Long",SUMIFS('RAB Prices Long'!BR:BR,'RAB Prices Long'!$B:$B,'All Prices combined'!$D330,'RAB Prices Long'!$E:$E,'All Prices combined'!$G330)))),2)</f>
        <v>51.78</v>
      </c>
      <c r="BP330" s="2">
        <f>ROUND(IF($B330="Annuity",SUMIFS('Annuity Prices'!BS:BS,'Annuity Prices'!$B:$B,$D330,'Annuity Prices'!$E:$E,$G330),IF($B330="RAB Short",SUMIFS('RAB Prices Short'!BS:BS,'RAB Prices Short'!$B:$B,'All Prices combined'!$D330,'RAB Prices Short'!$E:$E,'All Prices combined'!$G330),IF($B330="RAB Long",SUMIFS('RAB Prices Long'!BS:BS,'RAB Prices Long'!$B:$B,'All Prices combined'!$D330,'RAB Prices Long'!$E:$E,'All Prices combined'!$G330)))),2)</f>
        <v>53.07</v>
      </c>
      <c r="BQ330" s="2">
        <f>ROUND(IF($B330="Annuity",SUMIFS('Annuity Prices'!BT:BT,'Annuity Prices'!$B:$B,$D330,'Annuity Prices'!$E:$E,$G330),IF($B330="RAB Short",SUMIFS('RAB Prices Short'!BT:BT,'RAB Prices Short'!$B:$B,'All Prices combined'!$D330,'RAB Prices Short'!$E:$E,'All Prices combined'!$G330),IF($B330="RAB Long",SUMIFS('RAB Prices Long'!BT:BT,'RAB Prices Long'!$B:$B,'All Prices combined'!$D330,'RAB Prices Long'!$E:$E,'All Prices combined'!$G330)))),2)</f>
        <v>54.4</v>
      </c>
      <c r="BR330" s="2">
        <f>ROUND(IF($B330="Annuity",SUMIFS('Annuity Prices'!BU:BU,'Annuity Prices'!$B:$B,$D330,'Annuity Prices'!$E:$E,$G330),IF($B330="RAB Short",SUMIFS('RAB Prices Short'!BU:BU,'RAB Prices Short'!$B:$B,'All Prices combined'!$D330,'RAB Prices Short'!$E:$E,'All Prices combined'!$G330),IF($B330="RAB Long",SUMIFS('RAB Prices Long'!BU:BU,'RAB Prices Long'!$B:$B,'All Prices combined'!$D330,'RAB Prices Long'!$E:$E,'All Prices combined'!$G330)))),2)</f>
        <v>57.09</v>
      </c>
      <c r="BS330" s="2">
        <f>ROUND(IF($B330="Annuity",SUMIFS('Annuity Prices'!BV:BV,'Annuity Prices'!$B:$B,$D330,'Annuity Prices'!$E:$E,$G330),IF($B330="RAB Short",SUMIFS('RAB Prices Short'!BV:BV,'RAB Prices Short'!$B:$B,'All Prices combined'!$D330,'RAB Prices Short'!$E:$E,'All Prices combined'!$G330),IF($B330="RAB Long",SUMIFS('RAB Prices Long'!BV:BV,'RAB Prices Long'!$B:$B,'All Prices combined'!$D330,'RAB Prices Long'!$E:$E,'All Prices combined'!$G330)))),2)</f>
        <v>58.51</v>
      </c>
      <c r="BT330" s="2">
        <f>ROUND(IF($B330="Annuity",SUMIFS('Annuity Prices'!BW:BW,'Annuity Prices'!$B:$B,$D330,'Annuity Prices'!$E:$E,$G330),IF($B330="RAB Short",SUMIFS('RAB Prices Short'!BW:BW,'RAB Prices Short'!$B:$B,'All Prices combined'!$D330,'RAB Prices Short'!$E:$E,'All Prices combined'!$G330),IF($B330="RAB Long",SUMIFS('RAB Prices Long'!BW:BW,'RAB Prices Long'!$B:$B,'All Prices combined'!$D330,'RAB Prices Long'!$E:$E,'All Prices combined'!$G330)))),2)</f>
        <v>59.97</v>
      </c>
      <c r="BU330" s="2">
        <f>ROUND(IF($B330="Annuity",SUMIFS('Annuity Prices'!BX:BX,'Annuity Prices'!$B:$B,$D330,'Annuity Prices'!$E:$E,$G330),IF($B330="RAB Short",SUMIFS('RAB Prices Short'!BX:BX,'RAB Prices Short'!$B:$B,'All Prices combined'!$D330,'RAB Prices Short'!$E:$E,'All Prices combined'!$G330),IF($B330="RAB Long",SUMIFS('RAB Prices Long'!BX:BX,'RAB Prices Long'!$B:$B,'All Prices combined'!$D330,'RAB Prices Long'!$E:$E,'All Prices combined'!$G330)))),2)</f>
        <v>61.47</v>
      </c>
    </row>
    <row r="331" spans="2:73" x14ac:dyDescent="0.25">
      <c r="B331" t="s">
        <v>44</v>
      </c>
      <c r="C331">
        <v>25</v>
      </c>
      <c r="E331" t="s">
        <v>203</v>
      </c>
      <c r="G331" t="s">
        <v>205</v>
      </c>
      <c r="I331" s="2">
        <f>ROUND(IF($B331="Annuity",SUMIFS('Annuity Prices'!L:L,'Annuity Prices'!$B:$B,$D331,'Annuity Prices'!$E:$E,$G331),IF($B331="RAB Short",SUMIFS('RAB Prices Short'!L:L,'RAB Prices Short'!$B:$B,'All Prices combined'!$D331,'RAB Prices Short'!$E:$E,'All Prices combined'!$G331),IF($B331="RAB Long",SUMIFS('RAB Prices Long'!L:L,'RAB Prices Long'!$B:$B,'All Prices combined'!$D331,'RAB Prices Long'!$E:$E,'All Prices combined'!$G331)))),2)</f>
        <v>0</v>
      </c>
      <c r="J331" s="2">
        <f>ROUND(IF($B331="Annuity",SUMIFS('Annuity Prices'!M:M,'Annuity Prices'!$B:$B,$D331,'Annuity Prices'!$E:$E,$G331),IF($B331="RAB Short",SUMIFS('RAB Prices Short'!M:M,'RAB Prices Short'!$B:$B,'All Prices combined'!$D331,'RAB Prices Short'!$E:$E,'All Prices combined'!$G331),IF($B331="RAB Long",SUMIFS('RAB Prices Long'!M:M,'RAB Prices Long'!$B:$B,'All Prices combined'!$D331,'RAB Prices Long'!$E:$E,'All Prices combined'!$G331)))),2)</f>
        <v>0</v>
      </c>
      <c r="K331" s="2">
        <f>ROUND(IF($B331="Annuity",SUMIFS('Annuity Prices'!N:N,'Annuity Prices'!$B:$B,$D331,'Annuity Prices'!$E:$E,$G331),IF($B331="RAB Short",SUMIFS('RAB Prices Short'!N:N,'RAB Prices Short'!$B:$B,'All Prices combined'!$D331,'RAB Prices Short'!$E:$E,'All Prices combined'!$G331),IF($B331="RAB Long",SUMIFS('RAB Prices Long'!N:N,'RAB Prices Long'!$B:$B,'All Prices combined'!$D331,'RAB Prices Long'!$E:$E,'All Prices combined'!$G331)))),2)</f>
        <v>0</v>
      </c>
      <c r="L331" s="2">
        <f>ROUND(IF($B331="Annuity",SUMIFS('Annuity Prices'!O:O,'Annuity Prices'!$B:$B,$D331,'Annuity Prices'!$E:$E,$G331),IF($B331="RAB Short",SUMIFS('RAB Prices Short'!O:O,'RAB Prices Short'!$B:$B,'All Prices combined'!$D331,'RAB Prices Short'!$E:$E,'All Prices combined'!$G331),IF($B331="RAB Long",SUMIFS('RAB Prices Long'!O:O,'RAB Prices Long'!$B:$B,'All Prices combined'!$D331,'RAB Prices Long'!$E:$E,'All Prices combined'!$G331)))),2)</f>
        <v>0</v>
      </c>
      <c r="M331" s="2">
        <f>ROUND(IF($B331="Annuity",SUMIFS('Annuity Prices'!P:P,'Annuity Prices'!$B:$B,$D331,'Annuity Prices'!$E:$E,$G331),IF($B331="RAB Short",SUMIFS('RAB Prices Short'!P:P,'RAB Prices Short'!$B:$B,'All Prices combined'!$D331,'RAB Prices Short'!$E:$E,'All Prices combined'!$G331),IF($B331="RAB Long",SUMIFS('RAB Prices Long'!P:P,'RAB Prices Long'!$B:$B,'All Prices combined'!$D331,'RAB Prices Long'!$E:$E,'All Prices combined'!$G331)))),2)</f>
        <v>0</v>
      </c>
      <c r="N331" s="2">
        <f>ROUND(IF($B331="Annuity",SUMIFS('Annuity Prices'!Q:Q,'Annuity Prices'!$B:$B,$D331,'Annuity Prices'!$E:$E,$G331),IF($B331="RAB Short",SUMIFS('RAB Prices Short'!Q:Q,'RAB Prices Short'!$B:$B,'All Prices combined'!$D331,'RAB Prices Short'!$E:$E,'All Prices combined'!$G331),IF($B331="RAB Long",SUMIFS('RAB Prices Long'!Q:Q,'RAB Prices Long'!$B:$B,'All Prices combined'!$D331,'RAB Prices Long'!$E:$E,'All Prices combined'!$G331)))),2)</f>
        <v>0</v>
      </c>
      <c r="O331" s="2">
        <f>ROUND(IF($B331="Annuity",SUMIFS('Annuity Prices'!R:R,'Annuity Prices'!$B:$B,$D331,'Annuity Prices'!$E:$E,$G331),IF($B331="RAB Short",SUMIFS('RAB Prices Short'!R:R,'RAB Prices Short'!$B:$B,'All Prices combined'!$D331,'RAB Prices Short'!$E:$E,'All Prices combined'!$G331),IF($B331="RAB Long",SUMIFS('RAB Prices Long'!R:R,'RAB Prices Long'!$B:$B,'All Prices combined'!$D331,'RAB Prices Long'!$E:$E,'All Prices combined'!$G331)))),2)</f>
        <v>0</v>
      </c>
      <c r="P331" s="2">
        <f>ROUND(IF($B331="Annuity",SUMIFS('Annuity Prices'!S:S,'Annuity Prices'!$B:$B,$D331,'Annuity Prices'!$E:$E,$G331),IF($B331="RAB Short",SUMIFS('RAB Prices Short'!S:S,'RAB Prices Short'!$B:$B,'All Prices combined'!$D331,'RAB Prices Short'!$E:$E,'All Prices combined'!$G331),IF($B331="RAB Long",SUMIFS('RAB Prices Long'!S:S,'RAB Prices Long'!$B:$B,'All Prices combined'!$D331,'RAB Prices Long'!$E:$E,'All Prices combined'!$G331)))),2)</f>
        <v>0</v>
      </c>
      <c r="Q331" s="2">
        <f>ROUND(IF($B331="Annuity",SUMIFS('Annuity Prices'!T:T,'Annuity Prices'!$B:$B,$D331,'Annuity Prices'!$E:$E,$G331),IF($B331="RAB Short",SUMIFS('RAB Prices Short'!T:T,'RAB Prices Short'!$B:$B,'All Prices combined'!$D331,'RAB Prices Short'!$E:$E,'All Prices combined'!$G331),IF($B331="RAB Long",SUMIFS('RAB Prices Long'!T:T,'RAB Prices Long'!$B:$B,'All Prices combined'!$D331,'RAB Prices Long'!$E:$E,'All Prices combined'!$G331)))),2)</f>
        <v>0</v>
      </c>
      <c r="R331" s="2">
        <f>ROUND(IF($B331="Annuity",SUMIFS('Annuity Prices'!U:U,'Annuity Prices'!$B:$B,$D331,'Annuity Prices'!$E:$E,$G331),IF($B331="RAB Short",SUMIFS('RAB Prices Short'!U:U,'RAB Prices Short'!$B:$B,'All Prices combined'!$D331,'RAB Prices Short'!$E:$E,'All Prices combined'!$G331),IF($B331="RAB Long",SUMIFS('RAB Prices Long'!U:U,'RAB Prices Long'!$B:$B,'All Prices combined'!$D331,'RAB Prices Long'!$E:$E,'All Prices combined'!$G331)))),2)</f>
        <v>0</v>
      </c>
      <c r="S331" s="2">
        <f>ROUND(IF($B331="Annuity",SUMIFS('Annuity Prices'!V:V,'Annuity Prices'!$B:$B,$D331,'Annuity Prices'!$E:$E,$G331),IF($B331="RAB Short",SUMIFS('RAB Prices Short'!V:V,'RAB Prices Short'!$B:$B,'All Prices combined'!$D331,'RAB Prices Short'!$E:$E,'All Prices combined'!$G331),IF($B331="RAB Long",SUMIFS('RAB Prices Long'!V:V,'RAB Prices Long'!$B:$B,'All Prices combined'!$D331,'RAB Prices Long'!$E:$E,'All Prices combined'!$G331)))),2)</f>
        <v>0</v>
      </c>
      <c r="T331" s="2">
        <f>ROUND(IF($B331="Annuity",SUMIFS('Annuity Prices'!W:W,'Annuity Prices'!$B:$B,$D331,'Annuity Prices'!$E:$E,$G331),IF($B331="RAB Short",SUMIFS('RAB Prices Short'!W:W,'RAB Prices Short'!$B:$B,'All Prices combined'!$D331,'RAB Prices Short'!$E:$E,'All Prices combined'!$G331),IF($B331="RAB Long",SUMIFS('RAB Prices Long'!W:W,'RAB Prices Long'!$B:$B,'All Prices combined'!$D331,'RAB Prices Long'!$E:$E,'All Prices combined'!$G331)))),2)</f>
        <v>0</v>
      </c>
      <c r="U331" s="2">
        <f>ROUND(IF($B331="Annuity",SUMIFS('Annuity Prices'!X:X,'Annuity Prices'!$B:$B,$D331,'Annuity Prices'!$E:$E,$G331),IF($B331="RAB Short",SUMIFS('RAB Prices Short'!X:X,'RAB Prices Short'!$B:$B,'All Prices combined'!$D331,'RAB Prices Short'!$E:$E,'All Prices combined'!$G331),IF($B331="RAB Long",SUMIFS('RAB Prices Long'!X:X,'RAB Prices Long'!$B:$B,'All Prices combined'!$D331,'RAB Prices Long'!$E:$E,'All Prices combined'!$G331)))),2)</f>
        <v>0</v>
      </c>
      <c r="V331" s="2">
        <f>ROUND(IF($B331="Annuity",SUMIFS('Annuity Prices'!Y:Y,'Annuity Prices'!$B:$B,$D331,'Annuity Prices'!$E:$E,$G331),IF($B331="RAB Short",SUMIFS('RAB Prices Short'!Y:Y,'RAB Prices Short'!$B:$B,'All Prices combined'!$D331,'RAB Prices Short'!$E:$E,'All Prices combined'!$G331),IF($B331="RAB Long",SUMIFS('RAB Prices Long'!Y:Y,'RAB Prices Long'!$B:$B,'All Prices combined'!$D331,'RAB Prices Long'!$E:$E,'All Prices combined'!$G331)))),2)</f>
        <v>0</v>
      </c>
      <c r="W331" s="2">
        <f>ROUND(IF($B331="Annuity",SUMIFS('Annuity Prices'!Z:Z,'Annuity Prices'!$B:$B,$D331,'Annuity Prices'!$E:$E,$G331),IF($B331="RAB Short",SUMIFS('RAB Prices Short'!Z:Z,'RAB Prices Short'!$B:$B,'All Prices combined'!$D331,'RAB Prices Short'!$E:$E,'All Prices combined'!$G331),IF($B331="RAB Long",SUMIFS('RAB Prices Long'!Z:Z,'RAB Prices Long'!$B:$B,'All Prices combined'!$D331,'RAB Prices Long'!$E:$E,'All Prices combined'!$G331)))),2)</f>
        <v>0</v>
      </c>
      <c r="X331" s="2">
        <f>ROUND(IF($B331="Annuity",SUMIFS('Annuity Prices'!AA:AA,'Annuity Prices'!$B:$B,$D331,'Annuity Prices'!$E:$E,$G331),IF($B331="RAB Short",SUMIFS('RAB Prices Short'!AA:AA,'RAB Prices Short'!$B:$B,'All Prices combined'!$D331,'RAB Prices Short'!$E:$E,'All Prices combined'!$G331),IF($B331="RAB Long",SUMIFS('RAB Prices Long'!AA:AA,'RAB Prices Long'!$B:$B,'All Prices combined'!$D331,'RAB Prices Long'!$E:$E,'All Prices combined'!$G331)))),2)</f>
        <v>0</v>
      </c>
      <c r="Y331" s="2">
        <f>ROUND(IF($B331="Annuity",SUMIFS('Annuity Prices'!AB:AB,'Annuity Prices'!$B:$B,$D331,'Annuity Prices'!$E:$E,$G331),IF($B331="RAB Short",SUMIFS('RAB Prices Short'!AB:AB,'RAB Prices Short'!$B:$B,'All Prices combined'!$D331,'RAB Prices Short'!$E:$E,'All Prices combined'!$G331),IF($B331="RAB Long",SUMIFS('RAB Prices Long'!AB:AB,'RAB Prices Long'!$B:$B,'All Prices combined'!$D331,'RAB Prices Long'!$E:$E,'All Prices combined'!$G331)))),2)</f>
        <v>0</v>
      </c>
      <c r="Z331" s="2">
        <f>ROUND(IF($B331="Annuity",SUMIFS('Annuity Prices'!AC:AC,'Annuity Prices'!$B:$B,$D331,'Annuity Prices'!$E:$E,$G331),IF($B331="RAB Short",SUMIFS('RAB Prices Short'!AC:AC,'RAB Prices Short'!$B:$B,'All Prices combined'!$D331,'RAB Prices Short'!$E:$E,'All Prices combined'!$G331),IF($B331="RAB Long",SUMIFS('RAB Prices Long'!AC:AC,'RAB Prices Long'!$B:$B,'All Prices combined'!$D331,'RAB Prices Long'!$E:$E,'All Prices combined'!$G331)))),2)</f>
        <v>0</v>
      </c>
      <c r="AA331" s="2">
        <f>ROUND(IF($B331="Annuity",SUMIFS('Annuity Prices'!AD:AD,'Annuity Prices'!$B:$B,$D331,'Annuity Prices'!$E:$E,$G331),IF($B331="RAB Short",SUMIFS('RAB Prices Short'!AD:AD,'RAB Prices Short'!$B:$B,'All Prices combined'!$D331,'RAB Prices Short'!$E:$E,'All Prices combined'!$G331),IF($B331="RAB Long",SUMIFS('RAB Prices Long'!AD:AD,'RAB Prices Long'!$B:$B,'All Prices combined'!$D331,'RAB Prices Long'!$E:$E,'All Prices combined'!$G331)))),2)</f>
        <v>0</v>
      </c>
      <c r="AB331" s="2">
        <f>ROUND(IF($B331="Annuity",SUMIFS('Annuity Prices'!AE:AE,'Annuity Prices'!$B:$B,$D331,'Annuity Prices'!$E:$E,$G331),IF($B331="RAB Short",SUMIFS('RAB Prices Short'!AE:AE,'RAB Prices Short'!$B:$B,'All Prices combined'!$D331,'RAB Prices Short'!$E:$E,'All Prices combined'!$G331),IF($B331="RAB Long",SUMIFS('RAB Prices Long'!AE:AE,'RAB Prices Long'!$B:$B,'All Prices combined'!$D331,'RAB Prices Long'!$E:$E,'All Prices combined'!$G331)))),2)</f>
        <v>0</v>
      </c>
      <c r="AC331" s="2">
        <f>ROUND(IF($B331="Annuity",SUMIFS('Annuity Prices'!AF:AF,'Annuity Prices'!$B:$B,$D331,'Annuity Prices'!$E:$E,$G331),IF($B331="RAB Short",SUMIFS('RAB Prices Short'!AF:AF,'RAB Prices Short'!$B:$B,'All Prices combined'!$D331,'RAB Prices Short'!$E:$E,'All Prices combined'!$G331),IF($B331="RAB Long",SUMIFS('RAB Prices Long'!AF:AF,'RAB Prices Long'!$B:$B,'All Prices combined'!$D331,'RAB Prices Long'!$E:$E,'All Prices combined'!$G331)))),2)</f>
        <v>0</v>
      </c>
      <c r="AD331" s="2">
        <f>ROUND(IF($B331="Annuity",SUMIFS('Annuity Prices'!AG:AG,'Annuity Prices'!$B:$B,$D331,'Annuity Prices'!$E:$E,$G331),IF($B331="RAB Short",SUMIFS('RAB Prices Short'!AG:AG,'RAB Prices Short'!$B:$B,'All Prices combined'!$D331,'RAB Prices Short'!$E:$E,'All Prices combined'!$G331),IF($B331="RAB Long",SUMIFS('RAB Prices Long'!AG:AG,'RAB Prices Long'!$B:$B,'All Prices combined'!$D331,'RAB Prices Long'!$E:$E,'All Prices combined'!$G331)))),2)</f>
        <v>0</v>
      </c>
      <c r="AE331" s="2">
        <f>ROUND(IF($B331="Annuity",SUMIFS('Annuity Prices'!AH:AH,'Annuity Prices'!$B:$B,$D331,'Annuity Prices'!$E:$E,$G331),IF($B331="RAB Short",SUMIFS('RAB Prices Short'!AH:AH,'RAB Prices Short'!$B:$B,'All Prices combined'!$D331,'RAB Prices Short'!$E:$E,'All Prices combined'!$G331),IF($B331="RAB Long",SUMIFS('RAB Prices Long'!AH:AH,'RAB Prices Long'!$B:$B,'All Prices combined'!$D331,'RAB Prices Long'!$E:$E,'All Prices combined'!$G331)))),2)</f>
        <v>0</v>
      </c>
      <c r="AF331" s="2">
        <f>ROUND(IF($B331="Annuity",SUMIFS('Annuity Prices'!AI:AI,'Annuity Prices'!$B:$B,$D331,'Annuity Prices'!$E:$E,$G331),IF($B331="RAB Short",SUMIFS('RAB Prices Short'!AI:AI,'RAB Prices Short'!$B:$B,'All Prices combined'!$D331,'RAB Prices Short'!$E:$E,'All Prices combined'!$G331),IF($B331="RAB Long",SUMIFS('RAB Prices Long'!AI:AI,'RAB Prices Long'!$B:$B,'All Prices combined'!$D331,'RAB Prices Long'!$E:$E,'All Prices combined'!$G331)))),2)</f>
        <v>0</v>
      </c>
      <c r="AG331" s="2">
        <f>ROUND(IF($B331="Annuity",SUMIFS('Annuity Prices'!AJ:AJ,'Annuity Prices'!$B:$B,$D331,'Annuity Prices'!$E:$E,$G331),IF($B331="RAB Short",SUMIFS('RAB Prices Short'!AJ:AJ,'RAB Prices Short'!$B:$B,'All Prices combined'!$D331,'RAB Prices Short'!$E:$E,'All Prices combined'!$G331),IF($B331="RAB Long",SUMIFS('RAB Prices Long'!AJ:AJ,'RAB Prices Long'!$B:$B,'All Prices combined'!$D331,'RAB Prices Long'!$E:$E,'All Prices combined'!$G331)))),2)</f>
        <v>0</v>
      </c>
      <c r="AH331" s="2">
        <f>ROUND(IF($B331="Annuity",SUMIFS('Annuity Prices'!AK:AK,'Annuity Prices'!$B:$B,$D331,'Annuity Prices'!$E:$E,$G331),IF($B331="RAB Short",SUMIFS('RAB Prices Short'!AK:AK,'RAB Prices Short'!$B:$B,'All Prices combined'!$D331,'RAB Prices Short'!$E:$E,'All Prices combined'!$G331),IF($B331="RAB Long",SUMIFS('RAB Prices Long'!AK:AK,'RAB Prices Long'!$B:$B,'All Prices combined'!$D331,'RAB Prices Long'!$E:$E,'All Prices combined'!$G331)))),2)</f>
        <v>0</v>
      </c>
      <c r="AI331" s="2">
        <f>ROUND(IF($B331="Annuity",SUMIFS('Annuity Prices'!AL:AL,'Annuity Prices'!$B:$B,$D331,'Annuity Prices'!$E:$E,$G331),IF($B331="RAB Short",SUMIFS('RAB Prices Short'!AL:AL,'RAB Prices Short'!$B:$B,'All Prices combined'!$D331,'RAB Prices Short'!$E:$E,'All Prices combined'!$G331),IF($B331="RAB Long",SUMIFS('RAB Prices Long'!AL:AL,'RAB Prices Long'!$B:$B,'All Prices combined'!$D331,'RAB Prices Long'!$E:$E,'All Prices combined'!$G331)))),2)</f>
        <v>0</v>
      </c>
      <c r="AJ331" s="2">
        <f>ROUND(IF($B331="Annuity",SUMIFS('Annuity Prices'!AM:AM,'Annuity Prices'!$B:$B,$D331,'Annuity Prices'!$E:$E,$G331),IF($B331="RAB Short",SUMIFS('RAB Prices Short'!AM:AM,'RAB Prices Short'!$B:$B,'All Prices combined'!$D331,'RAB Prices Short'!$E:$E,'All Prices combined'!$G331),IF($B331="RAB Long",SUMIFS('RAB Prices Long'!AM:AM,'RAB Prices Long'!$B:$B,'All Prices combined'!$D331,'RAB Prices Long'!$E:$E,'All Prices combined'!$G331)))),2)</f>
        <v>0</v>
      </c>
      <c r="AK331" s="2">
        <f>ROUND(IF($B331="Annuity",SUMIFS('Annuity Prices'!AN:AN,'Annuity Prices'!$B:$B,$D331,'Annuity Prices'!$E:$E,$G331),IF($B331="RAB Short",SUMIFS('RAB Prices Short'!AN:AN,'RAB Prices Short'!$B:$B,'All Prices combined'!$D331,'RAB Prices Short'!$E:$E,'All Prices combined'!$G331),IF($B331="RAB Long",SUMIFS('RAB Prices Long'!AN:AN,'RAB Prices Long'!$B:$B,'All Prices combined'!$D331,'RAB Prices Long'!$E:$E,'All Prices combined'!$G331)))),2)</f>
        <v>0</v>
      </c>
      <c r="AL331" s="2">
        <f>ROUND(IF($B331="Annuity",SUMIFS('Annuity Prices'!AO:AO,'Annuity Prices'!$B:$B,$D331,'Annuity Prices'!$E:$E,$G331),IF($B331="RAB Short",SUMIFS('RAB Prices Short'!AO:AO,'RAB Prices Short'!$B:$B,'All Prices combined'!$D331,'RAB Prices Short'!$E:$E,'All Prices combined'!$G331),IF($B331="RAB Long",SUMIFS('RAB Prices Long'!AO:AO,'RAB Prices Long'!$B:$B,'All Prices combined'!$D331,'RAB Prices Long'!$E:$E,'All Prices combined'!$G331)))),2)</f>
        <v>0</v>
      </c>
      <c r="AM331" s="2">
        <f>ROUND(IF($B331="Annuity",SUMIFS('Annuity Prices'!AP:AP,'Annuity Prices'!$B:$B,$D331,'Annuity Prices'!$E:$E,$G331),IF($B331="RAB Short",SUMIFS('RAB Prices Short'!AP:AP,'RAB Prices Short'!$B:$B,'All Prices combined'!$D331,'RAB Prices Short'!$E:$E,'All Prices combined'!$G331),IF($B331="RAB Long",SUMIFS('RAB Prices Long'!AP:AP,'RAB Prices Long'!$B:$B,'All Prices combined'!$D331,'RAB Prices Long'!$E:$E,'All Prices combined'!$G331)))),2)</f>
        <v>0</v>
      </c>
      <c r="AN331" s="2">
        <f>ROUND(IF($B331="Annuity",SUMIFS('Annuity Prices'!AQ:AQ,'Annuity Prices'!$B:$B,$D331,'Annuity Prices'!$E:$E,$G331),IF($B331="RAB Short",SUMIFS('RAB Prices Short'!AQ:AQ,'RAB Prices Short'!$B:$B,'All Prices combined'!$D331,'RAB Prices Short'!$E:$E,'All Prices combined'!$G331),IF($B331="RAB Long",SUMIFS('RAB Prices Long'!AQ:AQ,'RAB Prices Long'!$B:$B,'All Prices combined'!$D331,'RAB Prices Long'!$E:$E,'All Prices combined'!$G331)))),2)</f>
        <v>0</v>
      </c>
      <c r="AO331" s="2">
        <f>ROUND(IF($B331="Annuity",SUMIFS('Annuity Prices'!AR:AR,'Annuity Prices'!$B:$B,$D331,'Annuity Prices'!$E:$E,$G331),IF($B331="RAB Short",SUMIFS('RAB Prices Short'!AR:AR,'RAB Prices Short'!$B:$B,'All Prices combined'!$D331,'RAB Prices Short'!$E:$E,'All Prices combined'!$G331),IF($B331="RAB Long",SUMIFS('RAB Prices Long'!AR:AR,'RAB Prices Long'!$B:$B,'All Prices combined'!$D331,'RAB Prices Long'!$E:$E,'All Prices combined'!$G331)))),2)</f>
        <v>0</v>
      </c>
      <c r="AP331" s="2">
        <f>ROUND(IF($B331="Annuity",SUMIFS('Annuity Prices'!AS:AS,'Annuity Prices'!$B:$B,$D331,'Annuity Prices'!$E:$E,$G331),IF($B331="RAB Short",SUMIFS('RAB Prices Short'!AS:AS,'RAB Prices Short'!$B:$B,'All Prices combined'!$D331,'RAB Prices Short'!$E:$E,'All Prices combined'!$G331),IF($B331="RAB Long",SUMIFS('RAB Prices Long'!AS:AS,'RAB Prices Long'!$B:$B,'All Prices combined'!$D331,'RAB Prices Long'!$E:$E,'All Prices combined'!$G331)))),2)</f>
        <v>0</v>
      </c>
      <c r="AQ331" s="2">
        <f>ROUND(IF($B331="Annuity",SUMIFS('Annuity Prices'!AT:AT,'Annuity Prices'!$B:$B,$D331,'Annuity Prices'!$E:$E,$G331),IF($B331="RAB Short",SUMIFS('RAB Prices Short'!AT:AT,'RAB Prices Short'!$B:$B,'All Prices combined'!$D331,'RAB Prices Short'!$E:$E,'All Prices combined'!$G331),IF($B331="RAB Long",SUMIFS('RAB Prices Long'!AT:AT,'RAB Prices Long'!$B:$B,'All Prices combined'!$D331,'RAB Prices Long'!$E:$E,'All Prices combined'!$G331)))),2)</f>
        <v>0</v>
      </c>
      <c r="AR331" s="2">
        <f>ROUND(IF($B331="Annuity",SUMIFS('Annuity Prices'!AU:AU,'Annuity Prices'!$B:$B,$D331,'Annuity Prices'!$E:$E,$G331),IF($B331="RAB Short",SUMIFS('RAB Prices Short'!AU:AU,'RAB Prices Short'!$B:$B,'All Prices combined'!$D331,'RAB Prices Short'!$E:$E,'All Prices combined'!$G331),IF($B331="RAB Long",SUMIFS('RAB Prices Long'!AU:AU,'RAB Prices Long'!$B:$B,'All Prices combined'!$D331,'RAB Prices Long'!$E:$E,'All Prices combined'!$G331)))),2)</f>
        <v>0</v>
      </c>
      <c r="AS331" s="2">
        <f>ROUND(IF($B331="Annuity",SUMIFS('Annuity Prices'!AV:AV,'Annuity Prices'!$B:$B,$D331,'Annuity Prices'!$E:$E,$G331),IF($B331="RAB Short",SUMIFS('RAB Prices Short'!AV:AV,'RAB Prices Short'!$B:$B,'All Prices combined'!$D331,'RAB Prices Short'!$E:$E,'All Prices combined'!$G331),IF($B331="RAB Long",SUMIFS('RAB Prices Long'!AV:AV,'RAB Prices Long'!$B:$B,'All Prices combined'!$D331,'RAB Prices Long'!$E:$E,'All Prices combined'!$G331)))),2)</f>
        <v>0</v>
      </c>
      <c r="AT331" s="2">
        <f>ROUND(IF($B331="Annuity",SUMIFS('Annuity Prices'!AW:AW,'Annuity Prices'!$B:$B,$D331,'Annuity Prices'!$E:$E,$G331),IF($B331="RAB Short",SUMIFS('RAB Prices Short'!AW:AW,'RAB Prices Short'!$B:$B,'All Prices combined'!$D331,'RAB Prices Short'!$E:$E,'All Prices combined'!$G331),IF($B331="RAB Long",SUMIFS('RAB Prices Long'!AW:AW,'RAB Prices Long'!$B:$B,'All Prices combined'!$D331,'RAB Prices Long'!$E:$E,'All Prices combined'!$G331)))),2)</f>
        <v>0</v>
      </c>
      <c r="AU331" s="2">
        <f>ROUND(IF($B331="Annuity",SUMIFS('Annuity Prices'!AX:AX,'Annuity Prices'!$B:$B,$D331,'Annuity Prices'!$E:$E,$G331),IF($B331="RAB Short",SUMIFS('RAB Prices Short'!AX:AX,'RAB Prices Short'!$B:$B,'All Prices combined'!$D331,'RAB Prices Short'!$E:$E,'All Prices combined'!$G331),IF($B331="RAB Long",SUMIFS('RAB Prices Long'!AX:AX,'RAB Prices Long'!$B:$B,'All Prices combined'!$D331,'RAB Prices Long'!$E:$E,'All Prices combined'!$G331)))),2)</f>
        <v>0</v>
      </c>
      <c r="AV331" s="2">
        <f>ROUND(IF($B331="Annuity",SUMIFS('Annuity Prices'!AY:AY,'Annuity Prices'!$B:$B,$D331,'Annuity Prices'!$E:$E,$G331),IF($B331="RAB Short",SUMIFS('RAB Prices Short'!AY:AY,'RAB Prices Short'!$B:$B,'All Prices combined'!$D331,'RAB Prices Short'!$E:$E,'All Prices combined'!$G331),IF($B331="RAB Long",SUMIFS('RAB Prices Long'!AY:AY,'RAB Prices Long'!$B:$B,'All Prices combined'!$D331,'RAB Prices Long'!$E:$E,'All Prices combined'!$G331)))),2)</f>
        <v>0</v>
      </c>
      <c r="AW331" s="2">
        <f>ROUND(IF($B331="Annuity",SUMIFS('Annuity Prices'!AZ:AZ,'Annuity Prices'!$B:$B,$D331,'Annuity Prices'!$E:$E,$G331),IF($B331="RAB Short",SUMIFS('RAB Prices Short'!AZ:AZ,'RAB Prices Short'!$B:$B,'All Prices combined'!$D331,'RAB Prices Short'!$E:$E,'All Prices combined'!$G331),IF($B331="RAB Long",SUMIFS('RAB Prices Long'!AZ:AZ,'RAB Prices Long'!$B:$B,'All Prices combined'!$D331,'RAB Prices Long'!$E:$E,'All Prices combined'!$G331)))),2)</f>
        <v>0</v>
      </c>
      <c r="AX331" s="2">
        <f>ROUND(IF($B331="Annuity",SUMIFS('Annuity Prices'!BA:BA,'Annuity Prices'!$B:$B,$D331,'Annuity Prices'!$E:$E,$G331),IF($B331="RAB Short",SUMIFS('RAB Prices Short'!BA:BA,'RAB Prices Short'!$B:$B,'All Prices combined'!$D331,'RAB Prices Short'!$E:$E,'All Prices combined'!$G331),IF($B331="RAB Long",SUMIFS('RAB Prices Long'!BA:BA,'RAB Prices Long'!$B:$B,'All Prices combined'!$D331,'RAB Prices Long'!$E:$E,'All Prices combined'!$G331)))),2)</f>
        <v>0</v>
      </c>
      <c r="AY331" s="2">
        <f>ROUND(IF($B331="Annuity",SUMIFS('Annuity Prices'!BB:BB,'Annuity Prices'!$B:$B,$D331,'Annuity Prices'!$E:$E,$G331),IF($B331="RAB Short",SUMIFS('RAB Prices Short'!BB:BB,'RAB Prices Short'!$B:$B,'All Prices combined'!$D331,'RAB Prices Short'!$E:$E,'All Prices combined'!$G331),IF($B331="RAB Long",SUMIFS('RAB Prices Long'!BB:BB,'RAB Prices Long'!$B:$B,'All Prices combined'!$D331,'RAB Prices Long'!$E:$E,'All Prices combined'!$G331)))),2)</f>
        <v>0</v>
      </c>
      <c r="AZ331" s="2">
        <f>ROUND(IF($B331="Annuity",SUMIFS('Annuity Prices'!BC:BC,'Annuity Prices'!$B:$B,$D331,'Annuity Prices'!$E:$E,$G331),IF($B331="RAB Short",SUMIFS('RAB Prices Short'!BC:BC,'RAB Prices Short'!$B:$B,'All Prices combined'!$D331,'RAB Prices Short'!$E:$E,'All Prices combined'!$G331),IF($B331="RAB Long",SUMIFS('RAB Prices Long'!BC:BC,'RAB Prices Long'!$B:$B,'All Prices combined'!$D331,'RAB Prices Long'!$E:$E,'All Prices combined'!$G331)))),2)</f>
        <v>0</v>
      </c>
      <c r="BA331" s="2">
        <f>ROUND(IF($B331="Annuity",SUMIFS('Annuity Prices'!BD:BD,'Annuity Prices'!$B:$B,$D331,'Annuity Prices'!$E:$E,$G331),IF($B331="RAB Short",SUMIFS('RAB Prices Short'!BD:BD,'RAB Prices Short'!$B:$B,'All Prices combined'!$D331,'RAB Prices Short'!$E:$E,'All Prices combined'!$G331),IF($B331="RAB Long",SUMIFS('RAB Prices Long'!BD:BD,'RAB Prices Long'!$B:$B,'All Prices combined'!$D331,'RAB Prices Long'!$E:$E,'All Prices combined'!$G331)))),2)</f>
        <v>0</v>
      </c>
      <c r="BB331" s="2">
        <f>ROUND(IF($B331="Annuity",SUMIFS('Annuity Prices'!BE:BE,'Annuity Prices'!$B:$B,$D331,'Annuity Prices'!$E:$E,$G331),IF($B331="RAB Short",SUMIFS('RAB Prices Short'!BE:BE,'RAB Prices Short'!$B:$B,'All Prices combined'!$D331,'RAB Prices Short'!$E:$E,'All Prices combined'!$G331),IF($B331="RAB Long",SUMIFS('RAB Prices Long'!BE:BE,'RAB Prices Long'!$B:$B,'All Prices combined'!$D331,'RAB Prices Long'!$E:$E,'All Prices combined'!$G331)))),2)</f>
        <v>0</v>
      </c>
      <c r="BC331" s="2">
        <f>ROUND(IF($B331="Annuity",SUMIFS('Annuity Prices'!BF:BF,'Annuity Prices'!$B:$B,$D331,'Annuity Prices'!$E:$E,$G331),IF($B331="RAB Short",SUMIFS('RAB Prices Short'!BF:BF,'RAB Prices Short'!$B:$B,'All Prices combined'!$D331,'RAB Prices Short'!$E:$E,'All Prices combined'!$G331),IF($B331="RAB Long",SUMIFS('RAB Prices Long'!BF:BF,'RAB Prices Long'!$B:$B,'All Prices combined'!$D331,'RAB Prices Long'!$E:$E,'All Prices combined'!$G331)))),2)</f>
        <v>0</v>
      </c>
      <c r="BD331" s="2">
        <f>ROUND(IF($B331="Annuity",SUMIFS('Annuity Prices'!BG:BG,'Annuity Prices'!$B:$B,$D331,'Annuity Prices'!$E:$E,$G331),IF($B331="RAB Short",SUMIFS('RAB Prices Short'!BG:BG,'RAB Prices Short'!$B:$B,'All Prices combined'!$D331,'RAB Prices Short'!$E:$E,'All Prices combined'!$G331),IF($B331="RAB Long",SUMIFS('RAB Prices Long'!BG:BG,'RAB Prices Long'!$B:$B,'All Prices combined'!$D331,'RAB Prices Long'!$E:$E,'All Prices combined'!$G331)))),2)</f>
        <v>0</v>
      </c>
      <c r="BE331" s="2">
        <f>ROUND(IF($B331="Annuity",SUMIFS('Annuity Prices'!BH:BH,'Annuity Prices'!$B:$B,$D331,'Annuity Prices'!$E:$E,$G331),IF($B331="RAB Short",SUMIFS('RAB Prices Short'!BH:BH,'RAB Prices Short'!$B:$B,'All Prices combined'!$D331,'RAB Prices Short'!$E:$E,'All Prices combined'!$G331),IF($B331="RAB Long",SUMIFS('RAB Prices Long'!BH:BH,'RAB Prices Long'!$B:$B,'All Prices combined'!$D331,'RAB Prices Long'!$E:$E,'All Prices combined'!$G331)))),2)</f>
        <v>0</v>
      </c>
      <c r="BF331" s="2">
        <f>ROUND(IF($B331="Annuity",SUMIFS('Annuity Prices'!BI:BI,'Annuity Prices'!$B:$B,$D331,'Annuity Prices'!$E:$E,$G331),IF($B331="RAB Short",SUMIFS('RAB Prices Short'!BI:BI,'RAB Prices Short'!$B:$B,'All Prices combined'!$D331,'RAB Prices Short'!$E:$E,'All Prices combined'!$G331),IF($B331="RAB Long",SUMIFS('RAB Prices Long'!BI:BI,'RAB Prices Long'!$B:$B,'All Prices combined'!$D331,'RAB Prices Long'!$E:$E,'All Prices combined'!$G331)))),2)</f>
        <v>0</v>
      </c>
      <c r="BG331" s="2">
        <f>ROUND(IF($B331="Annuity",SUMIFS('Annuity Prices'!BJ:BJ,'Annuity Prices'!$B:$B,$D331,'Annuity Prices'!$E:$E,$G331),IF($B331="RAB Short",SUMIFS('RAB Prices Short'!BJ:BJ,'RAB Prices Short'!$B:$B,'All Prices combined'!$D331,'RAB Prices Short'!$E:$E,'All Prices combined'!$G331),IF($B331="RAB Long",SUMIFS('RAB Prices Long'!BJ:BJ,'RAB Prices Long'!$B:$B,'All Prices combined'!$D331,'RAB Prices Long'!$E:$E,'All Prices combined'!$G331)))),2)</f>
        <v>0</v>
      </c>
      <c r="BH331" s="2">
        <f>ROUND(IF($B331="Annuity",SUMIFS('Annuity Prices'!BK:BK,'Annuity Prices'!$B:$B,$D331,'Annuity Prices'!$E:$E,$G331),IF($B331="RAB Short",SUMIFS('RAB Prices Short'!BK:BK,'RAB Prices Short'!$B:$B,'All Prices combined'!$D331,'RAB Prices Short'!$E:$E,'All Prices combined'!$G331),IF($B331="RAB Long",SUMIFS('RAB Prices Long'!BK:BK,'RAB Prices Long'!$B:$B,'All Prices combined'!$D331,'RAB Prices Long'!$E:$E,'All Prices combined'!$G331)))),2)</f>
        <v>0</v>
      </c>
      <c r="BI331" s="2">
        <f>ROUND(IF($B331="Annuity",SUMIFS('Annuity Prices'!BL:BL,'Annuity Prices'!$B:$B,$D331,'Annuity Prices'!$E:$E,$G331),IF($B331="RAB Short",SUMIFS('RAB Prices Short'!BL:BL,'RAB Prices Short'!$B:$B,'All Prices combined'!$D331,'RAB Prices Short'!$E:$E,'All Prices combined'!$G331),IF($B331="RAB Long",SUMIFS('RAB Prices Long'!BL:BL,'RAB Prices Long'!$B:$B,'All Prices combined'!$D331,'RAB Prices Long'!$E:$E,'All Prices combined'!$G331)))),2)</f>
        <v>0</v>
      </c>
      <c r="BJ331" s="2">
        <f>ROUND(IF($B331="Annuity",SUMIFS('Annuity Prices'!BM:BM,'Annuity Prices'!$B:$B,$D331,'Annuity Prices'!$E:$E,$G331),IF($B331="RAB Short",SUMIFS('RAB Prices Short'!BM:BM,'RAB Prices Short'!$B:$B,'All Prices combined'!$D331,'RAB Prices Short'!$E:$E,'All Prices combined'!$G331),IF($B331="RAB Long",SUMIFS('RAB Prices Long'!BM:BM,'RAB Prices Long'!$B:$B,'All Prices combined'!$D331,'RAB Prices Long'!$E:$E,'All Prices combined'!$G331)))),2)</f>
        <v>0</v>
      </c>
      <c r="BK331" s="2">
        <f>ROUND(IF($B331="Annuity",SUMIFS('Annuity Prices'!BN:BN,'Annuity Prices'!$B:$B,$D331,'Annuity Prices'!$E:$E,$G331),IF($B331="RAB Short",SUMIFS('RAB Prices Short'!BN:BN,'RAB Prices Short'!$B:$B,'All Prices combined'!$D331,'RAB Prices Short'!$E:$E,'All Prices combined'!$G331),IF($B331="RAB Long",SUMIFS('RAB Prices Long'!BN:BN,'RAB Prices Long'!$B:$B,'All Prices combined'!$D331,'RAB Prices Long'!$E:$E,'All Prices combined'!$G331)))),2)</f>
        <v>0</v>
      </c>
      <c r="BL331" s="2">
        <f>ROUND(IF($B331="Annuity",SUMIFS('Annuity Prices'!BO:BO,'Annuity Prices'!$B:$B,$D331,'Annuity Prices'!$E:$E,$G331),IF($B331="RAB Short",SUMIFS('RAB Prices Short'!BO:BO,'RAB Prices Short'!$B:$B,'All Prices combined'!$D331,'RAB Prices Short'!$E:$E,'All Prices combined'!$G331),IF($B331="RAB Long",SUMIFS('RAB Prices Long'!BO:BO,'RAB Prices Long'!$B:$B,'All Prices combined'!$D331,'RAB Prices Long'!$E:$E,'All Prices combined'!$G331)))),2)</f>
        <v>0</v>
      </c>
      <c r="BM331" s="2">
        <f>ROUND(IF($B331="Annuity",SUMIFS('Annuity Prices'!BP:BP,'Annuity Prices'!$B:$B,$D331,'Annuity Prices'!$E:$E,$G331),IF($B331="RAB Short",SUMIFS('RAB Prices Short'!BP:BP,'RAB Prices Short'!$B:$B,'All Prices combined'!$D331,'RAB Prices Short'!$E:$E,'All Prices combined'!$G331),IF($B331="RAB Long",SUMIFS('RAB Prices Long'!BP:BP,'RAB Prices Long'!$B:$B,'All Prices combined'!$D331,'RAB Prices Long'!$E:$E,'All Prices combined'!$G331)))),2)</f>
        <v>0</v>
      </c>
      <c r="BN331" s="2">
        <f>ROUND(IF($B331="Annuity",SUMIFS('Annuity Prices'!BQ:BQ,'Annuity Prices'!$B:$B,$D331,'Annuity Prices'!$E:$E,$G331),IF($B331="RAB Short",SUMIFS('RAB Prices Short'!BQ:BQ,'RAB Prices Short'!$B:$B,'All Prices combined'!$D331,'RAB Prices Short'!$E:$E,'All Prices combined'!$G331),IF($B331="RAB Long",SUMIFS('RAB Prices Long'!BQ:BQ,'RAB Prices Long'!$B:$B,'All Prices combined'!$D331,'RAB Prices Long'!$E:$E,'All Prices combined'!$G331)))),2)</f>
        <v>0</v>
      </c>
      <c r="BO331" s="2">
        <f>ROUND(IF($B331="Annuity",SUMIFS('Annuity Prices'!BR:BR,'Annuity Prices'!$B:$B,$D331,'Annuity Prices'!$E:$E,$G331),IF($B331="RAB Short",SUMIFS('RAB Prices Short'!BR:BR,'RAB Prices Short'!$B:$B,'All Prices combined'!$D331,'RAB Prices Short'!$E:$E,'All Prices combined'!$G331),IF($B331="RAB Long",SUMIFS('RAB Prices Long'!BR:BR,'RAB Prices Long'!$B:$B,'All Prices combined'!$D331,'RAB Prices Long'!$E:$E,'All Prices combined'!$G331)))),2)</f>
        <v>0</v>
      </c>
      <c r="BP331" s="2">
        <f>ROUND(IF($B331="Annuity",SUMIFS('Annuity Prices'!BS:BS,'Annuity Prices'!$B:$B,$D331,'Annuity Prices'!$E:$E,$G331),IF($B331="RAB Short",SUMIFS('RAB Prices Short'!BS:BS,'RAB Prices Short'!$B:$B,'All Prices combined'!$D331,'RAB Prices Short'!$E:$E,'All Prices combined'!$G331),IF($B331="RAB Long",SUMIFS('RAB Prices Long'!BS:BS,'RAB Prices Long'!$B:$B,'All Prices combined'!$D331,'RAB Prices Long'!$E:$E,'All Prices combined'!$G331)))),2)</f>
        <v>0</v>
      </c>
      <c r="BQ331" s="2">
        <f>ROUND(IF($B331="Annuity",SUMIFS('Annuity Prices'!BT:BT,'Annuity Prices'!$B:$B,$D331,'Annuity Prices'!$E:$E,$G331),IF($B331="RAB Short",SUMIFS('RAB Prices Short'!BT:BT,'RAB Prices Short'!$B:$B,'All Prices combined'!$D331,'RAB Prices Short'!$E:$E,'All Prices combined'!$G331),IF($B331="RAB Long",SUMIFS('RAB Prices Long'!BT:BT,'RAB Prices Long'!$B:$B,'All Prices combined'!$D331,'RAB Prices Long'!$E:$E,'All Prices combined'!$G331)))),2)</f>
        <v>0</v>
      </c>
      <c r="BR331" s="2">
        <f>ROUND(IF($B331="Annuity",SUMIFS('Annuity Prices'!BU:BU,'Annuity Prices'!$B:$B,$D331,'Annuity Prices'!$E:$E,$G331),IF($B331="RAB Short",SUMIFS('RAB Prices Short'!BU:BU,'RAB Prices Short'!$B:$B,'All Prices combined'!$D331,'RAB Prices Short'!$E:$E,'All Prices combined'!$G331),IF($B331="RAB Long",SUMIFS('RAB Prices Long'!BU:BU,'RAB Prices Long'!$B:$B,'All Prices combined'!$D331,'RAB Prices Long'!$E:$E,'All Prices combined'!$G331)))),2)</f>
        <v>0</v>
      </c>
      <c r="BS331" s="2">
        <f>ROUND(IF($B331="Annuity",SUMIFS('Annuity Prices'!BV:BV,'Annuity Prices'!$B:$B,$D331,'Annuity Prices'!$E:$E,$G331),IF($B331="RAB Short",SUMIFS('RAB Prices Short'!BV:BV,'RAB Prices Short'!$B:$B,'All Prices combined'!$D331,'RAB Prices Short'!$E:$E,'All Prices combined'!$G331),IF($B331="RAB Long",SUMIFS('RAB Prices Long'!BV:BV,'RAB Prices Long'!$B:$B,'All Prices combined'!$D331,'RAB Prices Long'!$E:$E,'All Prices combined'!$G331)))),2)</f>
        <v>0</v>
      </c>
      <c r="BT331" s="2">
        <f>ROUND(IF($B331="Annuity",SUMIFS('Annuity Prices'!BW:BW,'Annuity Prices'!$B:$B,$D331,'Annuity Prices'!$E:$E,$G331),IF($B331="RAB Short",SUMIFS('RAB Prices Short'!BW:BW,'RAB Prices Short'!$B:$B,'All Prices combined'!$D331,'RAB Prices Short'!$E:$E,'All Prices combined'!$G331),IF($B331="RAB Long",SUMIFS('RAB Prices Long'!BW:BW,'RAB Prices Long'!$B:$B,'All Prices combined'!$D331,'RAB Prices Long'!$E:$E,'All Prices combined'!$G331)))),2)</f>
        <v>0</v>
      </c>
      <c r="BU331" s="2">
        <f>ROUND(IF($B331="Annuity",SUMIFS('Annuity Prices'!BX:BX,'Annuity Prices'!$B:$B,$D331,'Annuity Prices'!$E:$E,$G331),IF($B331="RAB Short",SUMIFS('RAB Prices Short'!BX:BX,'RAB Prices Short'!$B:$B,'All Prices combined'!$D331,'RAB Prices Short'!$E:$E,'All Prices combined'!$G331),IF($B331="RAB Long",SUMIFS('RAB Prices Long'!BX:BX,'RAB Prices Long'!$B:$B,'All Prices combined'!$D331,'RAB Prices Long'!$E:$E,'All Prices combined'!$G331)))),2)</f>
        <v>0</v>
      </c>
    </row>
    <row r="332" spans="2:73" x14ac:dyDescent="0.25">
      <c r="B332" t="s">
        <v>44</v>
      </c>
      <c r="C332">
        <v>25</v>
      </c>
      <c r="D332" t="s">
        <v>205</v>
      </c>
      <c r="E332" t="s">
        <v>203</v>
      </c>
      <c r="F332">
        <v>25</v>
      </c>
      <c r="G332" t="s">
        <v>38</v>
      </c>
      <c r="H332" t="s">
        <v>128</v>
      </c>
      <c r="I332" s="2">
        <f>ROUND(IF($B332="Annuity",SUMIFS('Annuity Prices'!L:L,'Annuity Prices'!$B:$B,$D332,'Annuity Prices'!$E:$E,$G332),IF($B332="RAB Short",SUMIFS('RAB Prices Short'!L:L,'RAB Prices Short'!$B:$B,'All Prices combined'!$D332,'RAB Prices Short'!$E:$E,'All Prices combined'!$G332),IF($B332="RAB Long",SUMIFS('RAB Prices Long'!L:L,'RAB Prices Long'!$B:$B,'All Prices combined'!$D332,'RAB Prices Long'!$E:$E,'All Prices combined'!$G332)))),2)</f>
        <v>0</v>
      </c>
      <c r="J332" s="2">
        <f>ROUND(IF($B332="Annuity",SUMIFS('Annuity Prices'!M:M,'Annuity Prices'!$B:$B,$D332,'Annuity Prices'!$E:$E,$G332),IF($B332="RAB Short",SUMIFS('RAB Prices Short'!M:M,'RAB Prices Short'!$B:$B,'All Prices combined'!$D332,'RAB Prices Short'!$E:$E,'All Prices combined'!$G332),IF($B332="RAB Long",SUMIFS('RAB Prices Long'!M:M,'RAB Prices Long'!$B:$B,'All Prices combined'!$D332,'RAB Prices Long'!$E:$E,'All Prices combined'!$G332)))),2)</f>
        <v>0</v>
      </c>
      <c r="K332" s="2">
        <f>ROUND(IF($B332="Annuity",SUMIFS('Annuity Prices'!N:N,'Annuity Prices'!$B:$B,$D332,'Annuity Prices'!$E:$E,$G332),IF($B332="RAB Short",SUMIFS('RAB Prices Short'!N:N,'RAB Prices Short'!$B:$B,'All Prices combined'!$D332,'RAB Prices Short'!$E:$E,'All Prices combined'!$G332),IF($B332="RAB Long",SUMIFS('RAB Prices Long'!N:N,'RAB Prices Long'!$B:$B,'All Prices combined'!$D332,'RAB Prices Long'!$E:$E,'All Prices combined'!$G332)))),2)</f>
        <v>4.97</v>
      </c>
      <c r="L332" s="2">
        <f>ROUND(IF($B332="Annuity",SUMIFS('Annuity Prices'!O:O,'Annuity Prices'!$B:$B,$D332,'Annuity Prices'!$E:$E,$G332),IF($B332="RAB Short",SUMIFS('RAB Prices Short'!O:O,'RAB Prices Short'!$B:$B,'All Prices combined'!$D332,'RAB Prices Short'!$E:$E,'All Prices combined'!$G332),IF($B332="RAB Long",SUMIFS('RAB Prices Long'!O:O,'RAB Prices Long'!$B:$B,'All Prices combined'!$D332,'RAB Prices Long'!$E:$E,'All Prices combined'!$G332)))),2)</f>
        <v>5.1100000000000003</v>
      </c>
      <c r="M332" s="2">
        <f>ROUND(IF($B332="Annuity",SUMIFS('Annuity Prices'!P:P,'Annuity Prices'!$B:$B,$D332,'Annuity Prices'!$E:$E,$G332),IF($B332="RAB Short",SUMIFS('RAB Prices Short'!P:P,'RAB Prices Short'!$B:$B,'All Prices combined'!$D332,'RAB Prices Short'!$E:$E,'All Prices combined'!$G332),IF($B332="RAB Long",SUMIFS('RAB Prices Long'!P:P,'RAB Prices Long'!$B:$B,'All Prices combined'!$D332,'RAB Prices Long'!$E:$E,'All Prices combined'!$G332)))),2)</f>
        <v>5.19</v>
      </c>
      <c r="N332" s="2">
        <f>ROUND(IF($B332="Annuity",SUMIFS('Annuity Prices'!Q:Q,'Annuity Prices'!$B:$B,$D332,'Annuity Prices'!$E:$E,$G332),IF($B332="RAB Short",SUMIFS('RAB Prices Short'!Q:Q,'RAB Prices Short'!$B:$B,'All Prices combined'!$D332,'RAB Prices Short'!$E:$E,'All Prices combined'!$G332),IF($B332="RAB Long",SUMIFS('RAB Prices Long'!Q:Q,'RAB Prices Long'!$B:$B,'All Prices combined'!$D332,'RAB Prices Long'!$E:$E,'All Prices combined'!$G332)))),2)</f>
        <v>5.32</v>
      </c>
      <c r="O332" s="2">
        <f>ROUND(IF($B332="Annuity",SUMIFS('Annuity Prices'!R:R,'Annuity Prices'!$B:$B,$D332,'Annuity Prices'!$E:$E,$G332),IF($B332="RAB Short",SUMIFS('RAB Prices Short'!R:R,'RAB Prices Short'!$B:$B,'All Prices combined'!$D332,'RAB Prices Short'!$E:$E,'All Prices combined'!$G332),IF($B332="RAB Long",SUMIFS('RAB Prices Long'!R:R,'RAB Prices Long'!$B:$B,'All Prices combined'!$D332,'RAB Prices Long'!$E:$E,'All Prices combined'!$G332)))),2)</f>
        <v>5.45</v>
      </c>
      <c r="P332" s="2">
        <f>ROUND(IF($B332="Annuity",SUMIFS('Annuity Prices'!S:S,'Annuity Prices'!$B:$B,$D332,'Annuity Prices'!$E:$E,$G332),IF($B332="RAB Short",SUMIFS('RAB Prices Short'!S:S,'RAB Prices Short'!$B:$B,'All Prices combined'!$D332,'RAB Prices Short'!$E:$E,'All Prices combined'!$G332),IF($B332="RAB Long",SUMIFS('RAB Prices Long'!S:S,'RAB Prices Long'!$B:$B,'All Prices combined'!$D332,'RAB Prices Long'!$E:$E,'All Prices combined'!$G332)))),2)</f>
        <v>5.59</v>
      </c>
      <c r="Q332" s="2">
        <f>ROUND(IF($B332="Annuity",SUMIFS('Annuity Prices'!T:T,'Annuity Prices'!$B:$B,$D332,'Annuity Prices'!$E:$E,$G332),IF($B332="RAB Short",SUMIFS('RAB Prices Short'!T:T,'RAB Prices Short'!$B:$B,'All Prices combined'!$D332,'RAB Prices Short'!$E:$E,'All Prices combined'!$G332),IF($B332="RAB Long",SUMIFS('RAB Prices Long'!T:T,'RAB Prices Long'!$B:$B,'All Prices combined'!$D332,'RAB Prices Long'!$E:$E,'All Prices combined'!$G332)))),2)</f>
        <v>6.11</v>
      </c>
      <c r="R332" s="2">
        <f>ROUND(IF($B332="Annuity",SUMIFS('Annuity Prices'!U:U,'Annuity Prices'!$B:$B,$D332,'Annuity Prices'!$E:$E,$G332),IF($B332="RAB Short",SUMIFS('RAB Prices Short'!U:U,'RAB Prices Short'!$B:$B,'All Prices combined'!$D332,'RAB Prices Short'!$E:$E,'All Prices combined'!$G332),IF($B332="RAB Long",SUMIFS('RAB Prices Long'!U:U,'RAB Prices Long'!$B:$B,'All Prices combined'!$D332,'RAB Prices Long'!$E:$E,'All Prices combined'!$G332)))),2)</f>
        <v>6.26</v>
      </c>
      <c r="S332" s="2">
        <f>ROUND(IF($B332="Annuity",SUMIFS('Annuity Prices'!V:V,'Annuity Prices'!$B:$B,$D332,'Annuity Prices'!$E:$E,$G332),IF($B332="RAB Short",SUMIFS('RAB Prices Short'!V:V,'RAB Prices Short'!$B:$B,'All Prices combined'!$D332,'RAB Prices Short'!$E:$E,'All Prices combined'!$G332),IF($B332="RAB Long",SUMIFS('RAB Prices Long'!V:V,'RAB Prices Long'!$B:$B,'All Prices combined'!$D332,'RAB Prices Long'!$E:$E,'All Prices combined'!$G332)))),2)</f>
        <v>6.42</v>
      </c>
      <c r="T332" s="2">
        <f>ROUND(IF($B332="Annuity",SUMIFS('Annuity Prices'!W:W,'Annuity Prices'!$B:$B,$D332,'Annuity Prices'!$E:$E,$G332),IF($B332="RAB Short",SUMIFS('RAB Prices Short'!W:W,'RAB Prices Short'!$B:$B,'All Prices combined'!$D332,'RAB Prices Short'!$E:$E,'All Prices combined'!$G332),IF($B332="RAB Long",SUMIFS('RAB Prices Long'!W:W,'RAB Prices Long'!$B:$B,'All Prices combined'!$D332,'RAB Prices Long'!$E:$E,'All Prices combined'!$G332)))),2)</f>
        <v>6.58</v>
      </c>
      <c r="U332" s="2">
        <f>ROUND(IF($B332="Annuity",SUMIFS('Annuity Prices'!X:X,'Annuity Prices'!$B:$B,$D332,'Annuity Prices'!$E:$E,$G332),IF($B332="RAB Short",SUMIFS('RAB Prices Short'!X:X,'RAB Prices Short'!$B:$B,'All Prices combined'!$D332,'RAB Prices Short'!$E:$E,'All Prices combined'!$G332),IF($B332="RAB Long",SUMIFS('RAB Prices Long'!X:X,'RAB Prices Long'!$B:$B,'All Prices combined'!$D332,'RAB Prices Long'!$E:$E,'All Prices combined'!$G332)))),2)</f>
        <v>6.98</v>
      </c>
      <c r="V332" s="2">
        <f>ROUND(IF($B332="Annuity",SUMIFS('Annuity Prices'!Y:Y,'Annuity Prices'!$B:$B,$D332,'Annuity Prices'!$E:$E,$G332),IF($B332="RAB Short",SUMIFS('RAB Prices Short'!Y:Y,'RAB Prices Short'!$B:$B,'All Prices combined'!$D332,'RAB Prices Short'!$E:$E,'All Prices combined'!$G332),IF($B332="RAB Long",SUMIFS('RAB Prices Long'!Y:Y,'RAB Prices Long'!$B:$B,'All Prices combined'!$D332,'RAB Prices Long'!$E:$E,'All Prices combined'!$G332)))),2)</f>
        <v>7.15</v>
      </c>
      <c r="W332" s="2">
        <f>ROUND(IF($B332="Annuity",SUMIFS('Annuity Prices'!Z:Z,'Annuity Prices'!$B:$B,$D332,'Annuity Prices'!$E:$E,$G332),IF($B332="RAB Short",SUMIFS('RAB Prices Short'!Z:Z,'RAB Prices Short'!$B:$B,'All Prices combined'!$D332,'RAB Prices Short'!$E:$E,'All Prices combined'!$G332),IF($B332="RAB Long",SUMIFS('RAB Prices Long'!Z:Z,'RAB Prices Long'!$B:$B,'All Prices combined'!$D332,'RAB Prices Long'!$E:$E,'All Prices combined'!$G332)))),2)</f>
        <v>7.33</v>
      </c>
      <c r="X332" s="2">
        <f>ROUND(IF($B332="Annuity",SUMIFS('Annuity Prices'!AA:AA,'Annuity Prices'!$B:$B,$D332,'Annuity Prices'!$E:$E,$G332),IF($B332="RAB Short",SUMIFS('RAB Prices Short'!AA:AA,'RAB Prices Short'!$B:$B,'All Prices combined'!$D332,'RAB Prices Short'!$E:$E,'All Prices combined'!$G332),IF($B332="RAB Long",SUMIFS('RAB Prices Long'!AA:AA,'RAB Prices Long'!$B:$B,'All Prices combined'!$D332,'RAB Prices Long'!$E:$E,'All Prices combined'!$G332)))),2)</f>
        <v>7.52</v>
      </c>
      <c r="Y332" s="2">
        <f>ROUND(IF($B332="Annuity",SUMIFS('Annuity Prices'!AB:AB,'Annuity Prices'!$B:$B,$D332,'Annuity Prices'!$E:$E,$G332),IF($B332="RAB Short",SUMIFS('RAB Prices Short'!AB:AB,'RAB Prices Short'!$B:$B,'All Prices combined'!$D332,'RAB Prices Short'!$E:$E,'All Prices combined'!$G332),IF($B332="RAB Long",SUMIFS('RAB Prices Long'!AB:AB,'RAB Prices Long'!$B:$B,'All Prices combined'!$D332,'RAB Prices Long'!$E:$E,'All Prices combined'!$G332)))),2)</f>
        <v>7.99</v>
      </c>
      <c r="Z332" s="2">
        <f>ROUND(IF($B332="Annuity",SUMIFS('Annuity Prices'!AC:AC,'Annuity Prices'!$B:$B,$D332,'Annuity Prices'!$E:$E,$G332),IF($B332="RAB Short",SUMIFS('RAB Prices Short'!AC:AC,'RAB Prices Short'!$B:$B,'All Prices combined'!$D332,'RAB Prices Short'!$E:$E,'All Prices combined'!$G332),IF($B332="RAB Long",SUMIFS('RAB Prices Long'!AC:AC,'RAB Prices Long'!$B:$B,'All Prices combined'!$D332,'RAB Prices Long'!$E:$E,'All Prices combined'!$G332)))),2)</f>
        <v>8.19</v>
      </c>
      <c r="AA332" s="2">
        <f>ROUND(IF($B332="Annuity",SUMIFS('Annuity Prices'!AD:AD,'Annuity Prices'!$B:$B,$D332,'Annuity Prices'!$E:$E,$G332),IF($B332="RAB Short",SUMIFS('RAB Prices Short'!AD:AD,'RAB Prices Short'!$B:$B,'All Prices combined'!$D332,'RAB Prices Short'!$E:$E,'All Prices combined'!$G332),IF($B332="RAB Long",SUMIFS('RAB Prices Long'!AD:AD,'RAB Prices Long'!$B:$B,'All Prices combined'!$D332,'RAB Prices Long'!$E:$E,'All Prices combined'!$G332)))),2)</f>
        <v>8.4</v>
      </c>
      <c r="AB332" s="2">
        <f>ROUND(IF($B332="Annuity",SUMIFS('Annuity Prices'!AE:AE,'Annuity Prices'!$B:$B,$D332,'Annuity Prices'!$E:$E,$G332),IF($B332="RAB Short",SUMIFS('RAB Prices Short'!AE:AE,'RAB Prices Short'!$B:$B,'All Prices combined'!$D332,'RAB Prices Short'!$E:$E,'All Prices combined'!$G332),IF($B332="RAB Long",SUMIFS('RAB Prices Long'!AE:AE,'RAB Prices Long'!$B:$B,'All Prices combined'!$D332,'RAB Prices Long'!$E:$E,'All Prices combined'!$G332)))),2)</f>
        <v>8.61</v>
      </c>
      <c r="AC332" s="2">
        <f>ROUND(IF($B332="Annuity",SUMIFS('Annuity Prices'!AF:AF,'Annuity Prices'!$B:$B,$D332,'Annuity Prices'!$E:$E,$G332),IF($B332="RAB Short",SUMIFS('RAB Prices Short'!AF:AF,'RAB Prices Short'!$B:$B,'All Prices combined'!$D332,'RAB Prices Short'!$E:$E,'All Prices combined'!$G332),IF($B332="RAB Long",SUMIFS('RAB Prices Long'!AF:AF,'RAB Prices Long'!$B:$B,'All Prices combined'!$D332,'RAB Prices Long'!$E:$E,'All Prices combined'!$G332)))),2)</f>
        <v>9.1999999999999993</v>
      </c>
      <c r="AD332" s="2">
        <f>ROUND(IF($B332="Annuity",SUMIFS('Annuity Prices'!AG:AG,'Annuity Prices'!$B:$B,$D332,'Annuity Prices'!$E:$E,$G332),IF($B332="RAB Short",SUMIFS('RAB Prices Short'!AG:AG,'RAB Prices Short'!$B:$B,'All Prices combined'!$D332,'RAB Prices Short'!$E:$E,'All Prices combined'!$G332),IF($B332="RAB Long",SUMIFS('RAB Prices Long'!AG:AG,'RAB Prices Long'!$B:$B,'All Prices combined'!$D332,'RAB Prices Long'!$E:$E,'All Prices combined'!$G332)))),2)</f>
        <v>9.43</v>
      </c>
      <c r="AE332" s="2">
        <f>ROUND(IF($B332="Annuity",SUMIFS('Annuity Prices'!AH:AH,'Annuity Prices'!$B:$B,$D332,'Annuity Prices'!$E:$E,$G332),IF($B332="RAB Short",SUMIFS('RAB Prices Short'!AH:AH,'RAB Prices Short'!$B:$B,'All Prices combined'!$D332,'RAB Prices Short'!$E:$E,'All Prices combined'!$G332),IF($B332="RAB Long",SUMIFS('RAB Prices Long'!AH:AH,'RAB Prices Long'!$B:$B,'All Prices combined'!$D332,'RAB Prices Long'!$E:$E,'All Prices combined'!$G332)))),2)</f>
        <v>9.67</v>
      </c>
      <c r="AF332" s="2">
        <f>ROUND(IF($B332="Annuity",SUMIFS('Annuity Prices'!AI:AI,'Annuity Prices'!$B:$B,$D332,'Annuity Prices'!$E:$E,$G332),IF($B332="RAB Short",SUMIFS('RAB Prices Short'!AI:AI,'RAB Prices Short'!$B:$B,'All Prices combined'!$D332,'RAB Prices Short'!$E:$E,'All Prices combined'!$G332),IF($B332="RAB Long",SUMIFS('RAB Prices Long'!AI:AI,'RAB Prices Long'!$B:$B,'All Prices combined'!$D332,'RAB Prices Long'!$E:$E,'All Prices combined'!$G332)))),2)</f>
        <v>9.91</v>
      </c>
      <c r="AG332" s="2">
        <f>ROUND(IF($B332="Annuity",SUMIFS('Annuity Prices'!AJ:AJ,'Annuity Prices'!$B:$B,$D332,'Annuity Prices'!$E:$E,$G332),IF($B332="RAB Short",SUMIFS('RAB Prices Short'!AJ:AJ,'RAB Prices Short'!$B:$B,'All Prices combined'!$D332,'RAB Prices Short'!$E:$E,'All Prices combined'!$G332),IF($B332="RAB Long",SUMIFS('RAB Prices Long'!AJ:AJ,'RAB Prices Long'!$B:$B,'All Prices combined'!$D332,'RAB Prices Long'!$E:$E,'All Prices combined'!$G332)))),2)</f>
        <v>10.56</v>
      </c>
      <c r="AH332" s="2">
        <f>ROUND(IF($B332="Annuity",SUMIFS('Annuity Prices'!AK:AK,'Annuity Prices'!$B:$B,$D332,'Annuity Prices'!$E:$E,$G332),IF($B332="RAB Short",SUMIFS('RAB Prices Short'!AK:AK,'RAB Prices Short'!$B:$B,'All Prices combined'!$D332,'RAB Prices Short'!$E:$E,'All Prices combined'!$G332),IF($B332="RAB Long",SUMIFS('RAB Prices Long'!AK:AK,'RAB Prices Long'!$B:$B,'All Prices combined'!$D332,'RAB Prices Long'!$E:$E,'All Prices combined'!$G332)))),2)</f>
        <v>10.82</v>
      </c>
      <c r="AI332" s="2">
        <f>ROUND(IF($B332="Annuity",SUMIFS('Annuity Prices'!AL:AL,'Annuity Prices'!$B:$B,$D332,'Annuity Prices'!$E:$E,$G332),IF($B332="RAB Short",SUMIFS('RAB Prices Short'!AL:AL,'RAB Prices Short'!$B:$B,'All Prices combined'!$D332,'RAB Prices Short'!$E:$E,'All Prices combined'!$G332),IF($B332="RAB Long",SUMIFS('RAB Prices Long'!AL:AL,'RAB Prices Long'!$B:$B,'All Prices combined'!$D332,'RAB Prices Long'!$E:$E,'All Prices combined'!$G332)))),2)</f>
        <v>11.09</v>
      </c>
      <c r="AJ332" s="2">
        <f>ROUND(IF($B332="Annuity",SUMIFS('Annuity Prices'!AM:AM,'Annuity Prices'!$B:$B,$D332,'Annuity Prices'!$E:$E,$G332),IF($B332="RAB Short",SUMIFS('RAB Prices Short'!AM:AM,'RAB Prices Short'!$B:$B,'All Prices combined'!$D332,'RAB Prices Short'!$E:$E,'All Prices combined'!$G332),IF($B332="RAB Long",SUMIFS('RAB Prices Long'!AM:AM,'RAB Prices Long'!$B:$B,'All Prices combined'!$D332,'RAB Prices Long'!$E:$E,'All Prices combined'!$G332)))),2)</f>
        <v>11.37</v>
      </c>
      <c r="AK332" s="2">
        <f>ROUND(IF($B332="Annuity",SUMIFS('Annuity Prices'!AN:AN,'Annuity Prices'!$B:$B,$D332,'Annuity Prices'!$E:$E,$G332),IF($B332="RAB Short",SUMIFS('RAB Prices Short'!AN:AN,'RAB Prices Short'!$B:$B,'All Prices combined'!$D332,'RAB Prices Short'!$E:$E,'All Prices combined'!$G332),IF($B332="RAB Long",SUMIFS('RAB Prices Long'!AN:AN,'RAB Prices Long'!$B:$B,'All Prices combined'!$D332,'RAB Prices Long'!$E:$E,'All Prices combined'!$G332)))),2)</f>
        <v>12.32</v>
      </c>
      <c r="AL332" s="2">
        <f>ROUND(IF($B332="Annuity",SUMIFS('Annuity Prices'!AO:AO,'Annuity Prices'!$B:$B,$D332,'Annuity Prices'!$E:$E,$G332),IF($B332="RAB Short",SUMIFS('RAB Prices Short'!AO:AO,'RAB Prices Short'!$B:$B,'All Prices combined'!$D332,'RAB Prices Short'!$E:$E,'All Prices combined'!$G332),IF($B332="RAB Long",SUMIFS('RAB Prices Long'!AO:AO,'RAB Prices Long'!$B:$B,'All Prices combined'!$D332,'RAB Prices Long'!$E:$E,'All Prices combined'!$G332)))),2)</f>
        <v>12.63</v>
      </c>
      <c r="AM332" s="2">
        <f>ROUND(IF($B332="Annuity",SUMIFS('Annuity Prices'!AP:AP,'Annuity Prices'!$B:$B,$D332,'Annuity Prices'!$E:$E,$G332),IF($B332="RAB Short",SUMIFS('RAB Prices Short'!AP:AP,'RAB Prices Short'!$B:$B,'All Prices combined'!$D332,'RAB Prices Short'!$E:$E,'All Prices combined'!$G332),IF($B332="RAB Long",SUMIFS('RAB Prices Long'!AP:AP,'RAB Prices Long'!$B:$B,'All Prices combined'!$D332,'RAB Prices Long'!$E:$E,'All Prices combined'!$G332)))),2)</f>
        <v>12.94</v>
      </c>
      <c r="AN332" s="2">
        <f>ROUND(IF($B332="Annuity",SUMIFS('Annuity Prices'!AQ:AQ,'Annuity Prices'!$B:$B,$D332,'Annuity Prices'!$E:$E,$G332),IF($B332="RAB Short",SUMIFS('RAB Prices Short'!AQ:AQ,'RAB Prices Short'!$B:$B,'All Prices combined'!$D332,'RAB Prices Short'!$E:$E,'All Prices combined'!$G332),IF($B332="RAB Long",SUMIFS('RAB Prices Long'!AQ:AQ,'RAB Prices Long'!$B:$B,'All Prices combined'!$D332,'RAB Prices Long'!$E:$E,'All Prices combined'!$G332)))),2)</f>
        <v>13.27</v>
      </c>
      <c r="AO332" s="2">
        <f>ROUND(IF($B332="Annuity",SUMIFS('Annuity Prices'!AR:AR,'Annuity Prices'!$B:$B,$D332,'Annuity Prices'!$E:$E,$G332),IF($B332="RAB Short",SUMIFS('RAB Prices Short'!AR:AR,'RAB Prices Short'!$B:$B,'All Prices combined'!$D332,'RAB Prices Short'!$E:$E,'All Prices combined'!$G332),IF($B332="RAB Long",SUMIFS('RAB Prices Long'!AR:AR,'RAB Prices Long'!$B:$B,'All Prices combined'!$D332,'RAB Prices Long'!$E:$E,'All Prices combined'!$G332)))),2)</f>
        <v>0</v>
      </c>
      <c r="AP332" s="2">
        <f>ROUND(IF($B332="Annuity",SUMIFS('Annuity Prices'!AS:AS,'Annuity Prices'!$B:$B,$D332,'Annuity Prices'!$E:$E,$G332),IF($B332="RAB Short",SUMIFS('RAB Prices Short'!AS:AS,'RAB Prices Short'!$B:$B,'All Prices combined'!$D332,'RAB Prices Short'!$E:$E,'All Prices combined'!$G332),IF($B332="RAB Long",SUMIFS('RAB Prices Long'!AS:AS,'RAB Prices Long'!$B:$B,'All Prices combined'!$D332,'RAB Prices Long'!$E:$E,'All Prices combined'!$G332)))),2)</f>
        <v>0</v>
      </c>
      <c r="AQ332" s="2">
        <f>ROUND(IF($B332="Annuity",SUMIFS('Annuity Prices'!AT:AT,'Annuity Prices'!$B:$B,$D332,'Annuity Prices'!$E:$E,$G332),IF($B332="RAB Short",SUMIFS('RAB Prices Short'!AT:AT,'RAB Prices Short'!$B:$B,'All Prices combined'!$D332,'RAB Prices Short'!$E:$E,'All Prices combined'!$G332),IF($B332="RAB Long",SUMIFS('RAB Prices Long'!AT:AT,'RAB Prices Long'!$B:$B,'All Prices combined'!$D332,'RAB Prices Long'!$E:$E,'All Prices combined'!$G332)))),2)</f>
        <v>5.79</v>
      </c>
      <c r="AR332" s="2">
        <f>ROUND(IF($B332="Annuity",SUMIFS('Annuity Prices'!AU:AU,'Annuity Prices'!$B:$B,$D332,'Annuity Prices'!$E:$E,$G332),IF($B332="RAB Short",SUMIFS('RAB Prices Short'!AU:AU,'RAB Prices Short'!$B:$B,'All Prices combined'!$D332,'RAB Prices Short'!$E:$E,'All Prices combined'!$G332),IF($B332="RAB Long",SUMIFS('RAB Prices Long'!AU:AU,'RAB Prices Long'!$B:$B,'All Prices combined'!$D332,'RAB Prices Long'!$E:$E,'All Prices combined'!$G332)))),2)</f>
        <v>4.97</v>
      </c>
      <c r="AS332" s="2">
        <f>ROUND(IF($B332="Annuity",SUMIFS('Annuity Prices'!AV:AV,'Annuity Prices'!$B:$B,$D332,'Annuity Prices'!$E:$E,$G332),IF($B332="RAB Short",SUMIFS('RAB Prices Short'!AV:AV,'RAB Prices Short'!$B:$B,'All Prices combined'!$D332,'RAB Prices Short'!$E:$E,'All Prices combined'!$G332),IF($B332="RAB Long",SUMIFS('RAB Prices Long'!AV:AV,'RAB Prices Long'!$B:$B,'All Prices combined'!$D332,'RAB Prices Long'!$E:$E,'All Prices combined'!$G332)))),2)</f>
        <v>5.1100000000000003</v>
      </c>
      <c r="AT332" s="2">
        <f>ROUND(IF($B332="Annuity",SUMIFS('Annuity Prices'!AW:AW,'Annuity Prices'!$B:$B,$D332,'Annuity Prices'!$E:$E,$G332),IF($B332="RAB Short",SUMIFS('RAB Prices Short'!AW:AW,'RAB Prices Short'!$B:$B,'All Prices combined'!$D332,'RAB Prices Short'!$E:$E,'All Prices combined'!$G332),IF($B332="RAB Long",SUMIFS('RAB Prices Long'!AW:AW,'RAB Prices Long'!$B:$B,'All Prices combined'!$D332,'RAB Prices Long'!$E:$E,'All Prices combined'!$G332)))),2)</f>
        <v>5.19</v>
      </c>
      <c r="AU332" s="2">
        <f>ROUND(IF($B332="Annuity",SUMIFS('Annuity Prices'!AX:AX,'Annuity Prices'!$B:$B,$D332,'Annuity Prices'!$E:$E,$G332),IF($B332="RAB Short",SUMIFS('RAB Prices Short'!AX:AX,'RAB Prices Short'!$B:$B,'All Prices combined'!$D332,'RAB Prices Short'!$E:$E,'All Prices combined'!$G332),IF($B332="RAB Long",SUMIFS('RAB Prices Long'!AX:AX,'RAB Prices Long'!$B:$B,'All Prices combined'!$D332,'RAB Prices Long'!$E:$E,'All Prices combined'!$G332)))),2)</f>
        <v>5.32</v>
      </c>
      <c r="AV332" s="2">
        <f>ROUND(IF($B332="Annuity",SUMIFS('Annuity Prices'!AY:AY,'Annuity Prices'!$B:$B,$D332,'Annuity Prices'!$E:$E,$G332),IF($B332="RAB Short",SUMIFS('RAB Prices Short'!AY:AY,'RAB Prices Short'!$B:$B,'All Prices combined'!$D332,'RAB Prices Short'!$E:$E,'All Prices combined'!$G332),IF($B332="RAB Long",SUMIFS('RAB Prices Long'!AY:AY,'RAB Prices Long'!$B:$B,'All Prices combined'!$D332,'RAB Prices Long'!$E:$E,'All Prices combined'!$G332)))),2)</f>
        <v>5.45</v>
      </c>
      <c r="AW332" s="2">
        <f>ROUND(IF($B332="Annuity",SUMIFS('Annuity Prices'!AZ:AZ,'Annuity Prices'!$B:$B,$D332,'Annuity Prices'!$E:$E,$G332),IF($B332="RAB Short",SUMIFS('RAB Prices Short'!AZ:AZ,'RAB Prices Short'!$B:$B,'All Prices combined'!$D332,'RAB Prices Short'!$E:$E,'All Prices combined'!$G332),IF($B332="RAB Long",SUMIFS('RAB Prices Long'!AZ:AZ,'RAB Prices Long'!$B:$B,'All Prices combined'!$D332,'RAB Prices Long'!$E:$E,'All Prices combined'!$G332)))),2)</f>
        <v>5.59</v>
      </c>
      <c r="AX332" s="2">
        <f>ROUND(IF($B332="Annuity",SUMIFS('Annuity Prices'!BA:BA,'Annuity Prices'!$B:$B,$D332,'Annuity Prices'!$E:$E,$G332),IF($B332="RAB Short",SUMIFS('RAB Prices Short'!BA:BA,'RAB Prices Short'!$B:$B,'All Prices combined'!$D332,'RAB Prices Short'!$E:$E,'All Prices combined'!$G332),IF($B332="RAB Long",SUMIFS('RAB Prices Long'!BA:BA,'RAB Prices Long'!$B:$B,'All Prices combined'!$D332,'RAB Prices Long'!$E:$E,'All Prices combined'!$G332)))),2)</f>
        <v>6.11</v>
      </c>
      <c r="AY332" s="2">
        <f>ROUND(IF($B332="Annuity",SUMIFS('Annuity Prices'!BB:BB,'Annuity Prices'!$B:$B,$D332,'Annuity Prices'!$E:$E,$G332),IF($B332="RAB Short",SUMIFS('RAB Prices Short'!BB:BB,'RAB Prices Short'!$B:$B,'All Prices combined'!$D332,'RAB Prices Short'!$E:$E,'All Prices combined'!$G332),IF($B332="RAB Long",SUMIFS('RAB Prices Long'!BB:BB,'RAB Prices Long'!$B:$B,'All Prices combined'!$D332,'RAB Prices Long'!$E:$E,'All Prices combined'!$G332)))),2)</f>
        <v>6.26</v>
      </c>
      <c r="AZ332" s="2">
        <f>ROUND(IF($B332="Annuity",SUMIFS('Annuity Prices'!BC:BC,'Annuity Prices'!$B:$B,$D332,'Annuity Prices'!$E:$E,$G332),IF($B332="RAB Short",SUMIFS('RAB Prices Short'!BC:BC,'RAB Prices Short'!$B:$B,'All Prices combined'!$D332,'RAB Prices Short'!$E:$E,'All Prices combined'!$G332),IF($B332="RAB Long",SUMIFS('RAB Prices Long'!BC:BC,'RAB Prices Long'!$B:$B,'All Prices combined'!$D332,'RAB Prices Long'!$E:$E,'All Prices combined'!$G332)))),2)</f>
        <v>6.42</v>
      </c>
      <c r="BA332" s="2">
        <f>ROUND(IF($B332="Annuity",SUMIFS('Annuity Prices'!BD:BD,'Annuity Prices'!$B:$B,$D332,'Annuity Prices'!$E:$E,$G332),IF($B332="RAB Short",SUMIFS('RAB Prices Short'!BD:BD,'RAB Prices Short'!$B:$B,'All Prices combined'!$D332,'RAB Prices Short'!$E:$E,'All Prices combined'!$G332),IF($B332="RAB Long",SUMIFS('RAB Prices Long'!BD:BD,'RAB Prices Long'!$B:$B,'All Prices combined'!$D332,'RAB Prices Long'!$E:$E,'All Prices combined'!$G332)))),2)</f>
        <v>6.58</v>
      </c>
      <c r="BB332" s="2">
        <f>ROUND(IF($B332="Annuity",SUMIFS('Annuity Prices'!BE:BE,'Annuity Prices'!$B:$B,$D332,'Annuity Prices'!$E:$E,$G332),IF($B332="RAB Short",SUMIFS('RAB Prices Short'!BE:BE,'RAB Prices Short'!$B:$B,'All Prices combined'!$D332,'RAB Prices Short'!$E:$E,'All Prices combined'!$G332),IF($B332="RAB Long",SUMIFS('RAB Prices Long'!BE:BE,'RAB Prices Long'!$B:$B,'All Prices combined'!$D332,'RAB Prices Long'!$E:$E,'All Prices combined'!$G332)))),2)</f>
        <v>6.98</v>
      </c>
      <c r="BC332" s="2">
        <f>ROUND(IF($B332="Annuity",SUMIFS('Annuity Prices'!BF:BF,'Annuity Prices'!$B:$B,$D332,'Annuity Prices'!$E:$E,$G332),IF($B332="RAB Short",SUMIFS('RAB Prices Short'!BF:BF,'RAB Prices Short'!$B:$B,'All Prices combined'!$D332,'RAB Prices Short'!$E:$E,'All Prices combined'!$G332),IF($B332="RAB Long",SUMIFS('RAB Prices Long'!BF:BF,'RAB Prices Long'!$B:$B,'All Prices combined'!$D332,'RAB Prices Long'!$E:$E,'All Prices combined'!$G332)))),2)</f>
        <v>7.15</v>
      </c>
      <c r="BD332" s="2">
        <f>ROUND(IF($B332="Annuity",SUMIFS('Annuity Prices'!BG:BG,'Annuity Prices'!$B:$B,$D332,'Annuity Prices'!$E:$E,$G332),IF($B332="RAB Short",SUMIFS('RAB Prices Short'!BG:BG,'RAB Prices Short'!$B:$B,'All Prices combined'!$D332,'RAB Prices Short'!$E:$E,'All Prices combined'!$G332),IF($B332="RAB Long",SUMIFS('RAB Prices Long'!BG:BG,'RAB Prices Long'!$B:$B,'All Prices combined'!$D332,'RAB Prices Long'!$E:$E,'All Prices combined'!$G332)))),2)</f>
        <v>7.33</v>
      </c>
      <c r="BE332" s="2">
        <f>ROUND(IF($B332="Annuity",SUMIFS('Annuity Prices'!BH:BH,'Annuity Prices'!$B:$B,$D332,'Annuity Prices'!$E:$E,$G332),IF($B332="RAB Short",SUMIFS('RAB Prices Short'!BH:BH,'RAB Prices Short'!$B:$B,'All Prices combined'!$D332,'RAB Prices Short'!$E:$E,'All Prices combined'!$G332),IF($B332="RAB Long",SUMIFS('RAB Prices Long'!BH:BH,'RAB Prices Long'!$B:$B,'All Prices combined'!$D332,'RAB Prices Long'!$E:$E,'All Prices combined'!$G332)))),2)</f>
        <v>7.52</v>
      </c>
      <c r="BF332" s="2">
        <f>ROUND(IF($B332="Annuity",SUMIFS('Annuity Prices'!BI:BI,'Annuity Prices'!$B:$B,$D332,'Annuity Prices'!$E:$E,$G332),IF($B332="RAB Short",SUMIFS('RAB Prices Short'!BI:BI,'RAB Prices Short'!$B:$B,'All Prices combined'!$D332,'RAB Prices Short'!$E:$E,'All Prices combined'!$G332),IF($B332="RAB Long",SUMIFS('RAB Prices Long'!BI:BI,'RAB Prices Long'!$B:$B,'All Prices combined'!$D332,'RAB Prices Long'!$E:$E,'All Prices combined'!$G332)))),2)</f>
        <v>7.99</v>
      </c>
      <c r="BG332" s="2">
        <f>ROUND(IF($B332="Annuity",SUMIFS('Annuity Prices'!BJ:BJ,'Annuity Prices'!$B:$B,$D332,'Annuity Prices'!$E:$E,$G332),IF($B332="RAB Short",SUMIFS('RAB Prices Short'!BJ:BJ,'RAB Prices Short'!$B:$B,'All Prices combined'!$D332,'RAB Prices Short'!$E:$E,'All Prices combined'!$G332),IF($B332="RAB Long",SUMIFS('RAB Prices Long'!BJ:BJ,'RAB Prices Long'!$B:$B,'All Prices combined'!$D332,'RAB Prices Long'!$E:$E,'All Prices combined'!$G332)))),2)</f>
        <v>8.19</v>
      </c>
      <c r="BH332" s="2">
        <f>ROUND(IF($B332="Annuity",SUMIFS('Annuity Prices'!BK:BK,'Annuity Prices'!$B:$B,$D332,'Annuity Prices'!$E:$E,$G332),IF($B332="RAB Short",SUMIFS('RAB Prices Short'!BK:BK,'RAB Prices Short'!$B:$B,'All Prices combined'!$D332,'RAB Prices Short'!$E:$E,'All Prices combined'!$G332),IF($B332="RAB Long",SUMIFS('RAB Prices Long'!BK:BK,'RAB Prices Long'!$B:$B,'All Prices combined'!$D332,'RAB Prices Long'!$E:$E,'All Prices combined'!$G332)))),2)</f>
        <v>8.4</v>
      </c>
      <c r="BI332" s="2">
        <f>ROUND(IF($B332="Annuity",SUMIFS('Annuity Prices'!BL:BL,'Annuity Prices'!$B:$B,$D332,'Annuity Prices'!$E:$E,$G332),IF($B332="RAB Short",SUMIFS('RAB Prices Short'!BL:BL,'RAB Prices Short'!$B:$B,'All Prices combined'!$D332,'RAB Prices Short'!$E:$E,'All Prices combined'!$G332),IF($B332="RAB Long",SUMIFS('RAB Prices Long'!BL:BL,'RAB Prices Long'!$B:$B,'All Prices combined'!$D332,'RAB Prices Long'!$E:$E,'All Prices combined'!$G332)))),2)</f>
        <v>8.61</v>
      </c>
      <c r="BJ332" s="2">
        <f>ROUND(IF($B332="Annuity",SUMIFS('Annuity Prices'!BM:BM,'Annuity Prices'!$B:$B,$D332,'Annuity Prices'!$E:$E,$G332),IF($B332="RAB Short",SUMIFS('RAB Prices Short'!BM:BM,'RAB Prices Short'!$B:$B,'All Prices combined'!$D332,'RAB Prices Short'!$E:$E,'All Prices combined'!$G332),IF($B332="RAB Long",SUMIFS('RAB Prices Long'!BM:BM,'RAB Prices Long'!$B:$B,'All Prices combined'!$D332,'RAB Prices Long'!$E:$E,'All Prices combined'!$G332)))),2)</f>
        <v>9.1999999999999993</v>
      </c>
      <c r="BK332" s="2">
        <f>ROUND(IF($B332="Annuity",SUMIFS('Annuity Prices'!BN:BN,'Annuity Prices'!$B:$B,$D332,'Annuity Prices'!$E:$E,$G332),IF($B332="RAB Short",SUMIFS('RAB Prices Short'!BN:BN,'RAB Prices Short'!$B:$B,'All Prices combined'!$D332,'RAB Prices Short'!$E:$E,'All Prices combined'!$G332),IF($B332="RAB Long",SUMIFS('RAB Prices Long'!BN:BN,'RAB Prices Long'!$B:$B,'All Prices combined'!$D332,'RAB Prices Long'!$E:$E,'All Prices combined'!$G332)))),2)</f>
        <v>9.43</v>
      </c>
      <c r="BL332" s="2">
        <f>ROUND(IF($B332="Annuity",SUMIFS('Annuity Prices'!BO:BO,'Annuity Prices'!$B:$B,$D332,'Annuity Prices'!$E:$E,$G332),IF($B332="RAB Short",SUMIFS('RAB Prices Short'!BO:BO,'RAB Prices Short'!$B:$B,'All Prices combined'!$D332,'RAB Prices Short'!$E:$E,'All Prices combined'!$G332),IF($B332="RAB Long",SUMIFS('RAB Prices Long'!BO:BO,'RAB Prices Long'!$B:$B,'All Prices combined'!$D332,'RAB Prices Long'!$E:$E,'All Prices combined'!$G332)))),2)</f>
        <v>9.67</v>
      </c>
      <c r="BM332" s="2">
        <f>ROUND(IF($B332="Annuity",SUMIFS('Annuity Prices'!BP:BP,'Annuity Prices'!$B:$B,$D332,'Annuity Prices'!$E:$E,$G332),IF($B332="RAB Short",SUMIFS('RAB Prices Short'!BP:BP,'RAB Prices Short'!$B:$B,'All Prices combined'!$D332,'RAB Prices Short'!$E:$E,'All Prices combined'!$G332),IF($B332="RAB Long",SUMIFS('RAB Prices Long'!BP:BP,'RAB Prices Long'!$B:$B,'All Prices combined'!$D332,'RAB Prices Long'!$E:$E,'All Prices combined'!$G332)))),2)</f>
        <v>9.91</v>
      </c>
      <c r="BN332" s="2">
        <f>ROUND(IF($B332="Annuity",SUMIFS('Annuity Prices'!BQ:BQ,'Annuity Prices'!$B:$B,$D332,'Annuity Prices'!$E:$E,$G332),IF($B332="RAB Short",SUMIFS('RAB Prices Short'!BQ:BQ,'RAB Prices Short'!$B:$B,'All Prices combined'!$D332,'RAB Prices Short'!$E:$E,'All Prices combined'!$G332),IF($B332="RAB Long",SUMIFS('RAB Prices Long'!BQ:BQ,'RAB Prices Long'!$B:$B,'All Prices combined'!$D332,'RAB Prices Long'!$E:$E,'All Prices combined'!$G332)))),2)</f>
        <v>10.56</v>
      </c>
      <c r="BO332" s="2">
        <f>ROUND(IF($B332="Annuity",SUMIFS('Annuity Prices'!BR:BR,'Annuity Prices'!$B:$B,$D332,'Annuity Prices'!$E:$E,$G332),IF($B332="RAB Short",SUMIFS('RAB Prices Short'!BR:BR,'RAB Prices Short'!$B:$B,'All Prices combined'!$D332,'RAB Prices Short'!$E:$E,'All Prices combined'!$G332),IF($B332="RAB Long",SUMIFS('RAB Prices Long'!BR:BR,'RAB Prices Long'!$B:$B,'All Prices combined'!$D332,'RAB Prices Long'!$E:$E,'All Prices combined'!$G332)))),2)</f>
        <v>10.82</v>
      </c>
      <c r="BP332" s="2">
        <f>ROUND(IF($B332="Annuity",SUMIFS('Annuity Prices'!BS:BS,'Annuity Prices'!$B:$B,$D332,'Annuity Prices'!$E:$E,$G332),IF($B332="RAB Short",SUMIFS('RAB Prices Short'!BS:BS,'RAB Prices Short'!$B:$B,'All Prices combined'!$D332,'RAB Prices Short'!$E:$E,'All Prices combined'!$G332),IF($B332="RAB Long",SUMIFS('RAB Prices Long'!BS:BS,'RAB Prices Long'!$B:$B,'All Prices combined'!$D332,'RAB Prices Long'!$E:$E,'All Prices combined'!$G332)))),2)</f>
        <v>11.09</v>
      </c>
      <c r="BQ332" s="2">
        <f>ROUND(IF($B332="Annuity",SUMIFS('Annuity Prices'!BT:BT,'Annuity Prices'!$B:$B,$D332,'Annuity Prices'!$E:$E,$G332),IF($B332="RAB Short",SUMIFS('RAB Prices Short'!BT:BT,'RAB Prices Short'!$B:$B,'All Prices combined'!$D332,'RAB Prices Short'!$E:$E,'All Prices combined'!$G332),IF($B332="RAB Long",SUMIFS('RAB Prices Long'!BT:BT,'RAB Prices Long'!$B:$B,'All Prices combined'!$D332,'RAB Prices Long'!$E:$E,'All Prices combined'!$G332)))),2)</f>
        <v>11.37</v>
      </c>
      <c r="BR332" s="2">
        <f>ROUND(IF($B332="Annuity",SUMIFS('Annuity Prices'!BU:BU,'Annuity Prices'!$B:$B,$D332,'Annuity Prices'!$E:$E,$G332),IF($B332="RAB Short",SUMIFS('RAB Prices Short'!BU:BU,'RAB Prices Short'!$B:$B,'All Prices combined'!$D332,'RAB Prices Short'!$E:$E,'All Prices combined'!$G332),IF($B332="RAB Long",SUMIFS('RAB Prices Long'!BU:BU,'RAB Prices Long'!$B:$B,'All Prices combined'!$D332,'RAB Prices Long'!$E:$E,'All Prices combined'!$G332)))),2)</f>
        <v>12.32</v>
      </c>
      <c r="BS332" s="2">
        <f>ROUND(IF($B332="Annuity",SUMIFS('Annuity Prices'!BV:BV,'Annuity Prices'!$B:$B,$D332,'Annuity Prices'!$E:$E,$G332),IF($B332="RAB Short",SUMIFS('RAB Prices Short'!BV:BV,'RAB Prices Short'!$B:$B,'All Prices combined'!$D332,'RAB Prices Short'!$E:$E,'All Prices combined'!$G332),IF($B332="RAB Long",SUMIFS('RAB Prices Long'!BV:BV,'RAB Prices Long'!$B:$B,'All Prices combined'!$D332,'RAB Prices Long'!$E:$E,'All Prices combined'!$G332)))),2)</f>
        <v>12.63</v>
      </c>
      <c r="BT332" s="2">
        <f>ROUND(IF($B332="Annuity",SUMIFS('Annuity Prices'!BW:BW,'Annuity Prices'!$B:$B,$D332,'Annuity Prices'!$E:$E,$G332),IF($B332="RAB Short",SUMIFS('RAB Prices Short'!BW:BW,'RAB Prices Short'!$B:$B,'All Prices combined'!$D332,'RAB Prices Short'!$E:$E,'All Prices combined'!$G332),IF($B332="RAB Long",SUMIFS('RAB Prices Long'!BW:BW,'RAB Prices Long'!$B:$B,'All Prices combined'!$D332,'RAB Prices Long'!$E:$E,'All Prices combined'!$G332)))),2)</f>
        <v>12.94</v>
      </c>
      <c r="BU332" s="2">
        <f>ROUND(IF($B332="Annuity",SUMIFS('Annuity Prices'!BX:BX,'Annuity Prices'!$B:$B,$D332,'Annuity Prices'!$E:$E,$G332),IF($B332="RAB Short",SUMIFS('RAB Prices Short'!BX:BX,'RAB Prices Short'!$B:$B,'All Prices combined'!$D332,'RAB Prices Short'!$E:$E,'All Prices combined'!$G332),IF($B332="RAB Long",SUMIFS('RAB Prices Long'!BX:BX,'RAB Prices Long'!$B:$B,'All Prices combined'!$D332,'RAB Prices Long'!$E:$E,'All Prices combined'!$G332)))),2)</f>
        <v>13.27</v>
      </c>
    </row>
    <row r="333" spans="2:73" x14ac:dyDescent="0.25">
      <c r="B333" t="s">
        <v>44</v>
      </c>
      <c r="C333">
        <v>25</v>
      </c>
      <c r="D333" t="s">
        <v>205</v>
      </c>
      <c r="E333" t="s">
        <v>203</v>
      </c>
      <c r="F333">
        <v>25</v>
      </c>
      <c r="G333" t="s">
        <v>40</v>
      </c>
      <c r="I333" s="2">
        <f>ROUND(IF($B333="Annuity",SUMIFS('Annuity Prices'!L:L,'Annuity Prices'!$B:$B,$D333,'Annuity Prices'!$E:$E,$G333),IF($B333="RAB Short",SUMIFS('RAB Prices Short'!L:L,'RAB Prices Short'!$B:$B,'All Prices combined'!$D333,'RAB Prices Short'!$E:$E,'All Prices combined'!$G333),IF($B333="RAB Long",SUMIFS('RAB Prices Long'!L:L,'RAB Prices Long'!$B:$B,'All Prices combined'!$D333,'RAB Prices Long'!$E:$E,'All Prices combined'!$G333)))),2)</f>
        <v>0</v>
      </c>
      <c r="J333" s="2">
        <f>ROUND(IF($B333="Annuity",SUMIFS('Annuity Prices'!M:M,'Annuity Prices'!$B:$B,$D333,'Annuity Prices'!$E:$E,$G333),IF($B333="RAB Short",SUMIFS('RAB Prices Short'!M:M,'RAB Prices Short'!$B:$B,'All Prices combined'!$D333,'RAB Prices Short'!$E:$E,'All Prices combined'!$G333),IF($B333="RAB Long",SUMIFS('RAB Prices Long'!M:M,'RAB Prices Long'!$B:$B,'All Prices combined'!$D333,'RAB Prices Long'!$E:$E,'All Prices combined'!$G333)))),2)</f>
        <v>0</v>
      </c>
      <c r="K333" s="2">
        <f>ROUND(IF($B333="Annuity",SUMIFS('Annuity Prices'!N:N,'Annuity Prices'!$B:$B,$D333,'Annuity Prices'!$E:$E,$G333),IF($B333="RAB Short",SUMIFS('RAB Prices Short'!N:N,'RAB Prices Short'!$B:$B,'All Prices combined'!$D333,'RAB Prices Short'!$E:$E,'All Prices combined'!$G333),IF($B333="RAB Long",SUMIFS('RAB Prices Long'!N:N,'RAB Prices Long'!$B:$B,'All Prices combined'!$D333,'RAB Prices Long'!$E:$E,'All Prices combined'!$G333)))),2)</f>
        <v>0.81</v>
      </c>
      <c r="L333" s="2">
        <f>ROUND(IF($B333="Annuity",SUMIFS('Annuity Prices'!O:O,'Annuity Prices'!$B:$B,$D333,'Annuity Prices'!$E:$E,$G333),IF($B333="RAB Short",SUMIFS('RAB Prices Short'!O:O,'RAB Prices Short'!$B:$B,'All Prices combined'!$D333,'RAB Prices Short'!$E:$E,'All Prices combined'!$G333),IF($B333="RAB Long",SUMIFS('RAB Prices Long'!O:O,'RAB Prices Long'!$B:$B,'All Prices combined'!$D333,'RAB Prices Long'!$E:$E,'All Prices combined'!$G333)))),2)</f>
        <v>0.83</v>
      </c>
      <c r="M333" s="2">
        <f>ROUND(IF($B333="Annuity",SUMIFS('Annuity Prices'!P:P,'Annuity Prices'!$B:$B,$D333,'Annuity Prices'!$E:$E,$G333),IF($B333="RAB Short",SUMIFS('RAB Prices Short'!P:P,'RAB Prices Short'!$B:$B,'All Prices combined'!$D333,'RAB Prices Short'!$E:$E,'All Prices combined'!$G333),IF($B333="RAB Long",SUMIFS('RAB Prices Long'!P:P,'RAB Prices Long'!$B:$B,'All Prices combined'!$D333,'RAB Prices Long'!$E:$E,'All Prices combined'!$G333)))),2)</f>
        <v>0.85</v>
      </c>
      <c r="N333" s="2">
        <f>ROUND(IF($B333="Annuity",SUMIFS('Annuity Prices'!Q:Q,'Annuity Prices'!$B:$B,$D333,'Annuity Prices'!$E:$E,$G333),IF($B333="RAB Short",SUMIFS('RAB Prices Short'!Q:Q,'RAB Prices Short'!$B:$B,'All Prices combined'!$D333,'RAB Prices Short'!$E:$E,'All Prices combined'!$G333),IF($B333="RAB Long",SUMIFS('RAB Prices Long'!Q:Q,'RAB Prices Long'!$B:$B,'All Prices combined'!$D333,'RAB Prices Long'!$E:$E,'All Prices combined'!$G333)))),2)</f>
        <v>0.87</v>
      </c>
      <c r="O333" s="2">
        <f>ROUND(IF($B333="Annuity",SUMIFS('Annuity Prices'!R:R,'Annuity Prices'!$B:$B,$D333,'Annuity Prices'!$E:$E,$G333),IF($B333="RAB Short",SUMIFS('RAB Prices Short'!R:R,'RAB Prices Short'!$B:$B,'All Prices combined'!$D333,'RAB Prices Short'!$E:$E,'All Prices combined'!$G333),IF($B333="RAB Long",SUMIFS('RAB Prices Long'!R:R,'RAB Prices Long'!$B:$B,'All Prices combined'!$D333,'RAB Prices Long'!$E:$E,'All Prices combined'!$G333)))),2)</f>
        <v>0.9</v>
      </c>
      <c r="P333" s="2">
        <f>ROUND(IF($B333="Annuity",SUMIFS('Annuity Prices'!S:S,'Annuity Prices'!$B:$B,$D333,'Annuity Prices'!$E:$E,$G333),IF($B333="RAB Short",SUMIFS('RAB Prices Short'!S:S,'RAB Prices Short'!$B:$B,'All Prices combined'!$D333,'RAB Prices Short'!$E:$E,'All Prices combined'!$G333),IF($B333="RAB Long",SUMIFS('RAB Prices Long'!S:S,'RAB Prices Long'!$B:$B,'All Prices combined'!$D333,'RAB Prices Long'!$E:$E,'All Prices combined'!$G333)))),2)</f>
        <v>0.92</v>
      </c>
      <c r="Q333" s="2">
        <f>ROUND(IF($B333="Annuity",SUMIFS('Annuity Prices'!T:T,'Annuity Prices'!$B:$B,$D333,'Annuity Prices'!$E:$E,$G333),IF($B333="RAB Short",SUMIFS('RAB Prices Short'!T:T,'RAB Prices Short'!$B:$B,'All Prices combined'!$D333,'RAB Prices Short'!$E:$E,'All Prices combined'!$G333),IF($B333="RAB Long",SUMIFS('RAB Prices Long'!T:T,'RAB Prices Long'!$B:$B,'All Prices combined'!$D333,'RAB Prices Long'!$E:$E,'All Prices combined'!$G333)))),2)</f>
        <v>0.94</v>
      </c>
      <c r="R333" s="2">
        <f>ROUND(IF($B333="Annuity",SUMIFS('Annuity Prices'!U:U,'Annuity Prices'!$B:$B,$D333,'Annuity Prices'!$E:$E,$G333),IF($B333="RAB Short",SUMIFS('RAB Prices Short'!U:U,'RAB Prices Short'!$B:$B,'All Prices combined'!$D333,'RAB Prices Short'!$E:$E,'All Prices combined'!$G333),IF($B333="RAB Long",SUMIFS('RAB Prices Long'!U:U,'RAB Prices Long'!$B:$B,'All Prices combined'!$D333,'RAB Prices Long'!$E:$E,'All Prices combined'!$G333)))),2)</f>
        <v>0.96</v>
      </c>
      <c r="S333" s="2">
        <f>ROUND(IF($B333="Annuity",SUMIFS('Annuity Prices'!V:V,'Annuity Prices'!$B:$B,$D333,'Annuity Prices'!$E:$E,$G333),IF($B333="RAB Short",SUMIFS('RAB Prices Short'!V:V,'RAB Prices Short'!$B:$B,'All Prices combined'!$D333,'RAB Prices Short'!$E:$E,'All Prices combined'!$G333),IF($B333="RAB Long",SUMIFS('RAB Prices Long'!V:V,'RAB Prices Long'!$B:$B,'All Prices combined'!$D333,'RAB Prices Long'!$E:$E,'All Prices combined'!$G333)))),2)</f>
        <v>0.98</v>
      </c>
      <c r="T333" s="2">
        <f>ROUND(IF($B333="Annuity",SUMIFS('Annuity Prices'!W:W,'Annuity Prices'!$B:$B,$D333,'Annuity Prices'!$E:$E,$G333),IF($B333="RAB Short",SUMIFS('RAB Prices Short'!W:W,'RAB Prices Short'!$B:$B,'All Prices combined'!$D333,'RAB Prices Short'!$E:$E,'All Prices combined'!$G333),IF($B333="RAB Long",SUMIFS('RAB Prices Long'!W:W,'RAB Prices Long'!$B:$B,'All Prices combined'!$D333,'RAB Prices Long'!$E:$E,'All Prices combined'!$G333)))),2)</f>
        <v>1.01</v>
      </c>
      <c r="U333" s="2">
        <f>ROUND(IF($B333="Annuity",SUMIFS('Annuity Prices'!X:X,'Annuity Prices'!$B:$B,$D333,'Annuity Prices'!$E:$E,$G333),IF($B333="RAB Short",SUMIFS('RAB Prices Short'!X:X,'RAB Prices Short'!$B:$B,'All Prices combined'!$D333,'RAB Prices Short'!$E:$E,'All Prices combined'!$G333),IF($B333="RAB Long",SUMIFS('RAB Prices Long'!X:X,'RAB Prices Long'!$B:$B,'All Prices combined'!$D333,'RAB Prices Long'!$E:$E,'All Prices combined'!$G333)))),2)</f>
        <v>1.03</v>
      </c>
      <c r="V333" s="2">
        <f>ROUND(IF($B333="Annuity",SUMIFS('Annuity Prices'!Y:Y,'Annuity Prices'!$B:$B,$D333,'Annuity Prices'!$E:$E,$G333),IF($B333="RAB Short",SUMIFS('RAB Prices Short'!Y:Y,'RAB Prices Short'!$B:$B,'All Prices combined'!$D333,'RAB Prices Short'!$E:$E,'All Prices combined'!$G333),IF($B333="RAB Long",SUMIFS('RAB Prices Long'!Y:Y,'RAB Prices Long'!$B:$B,'All Prices combined'!$D333,'RAB Prices Long'!$E:$E,'All Prices combined'!$G333)))),2)</f>
        <v>1.05</v>
      </c>
      <c r="W333" s="2">
        <f>ROUND(IF($B333="Annuity",SUMIFS('Annuity Prices'!Z:Z,'Annuity Prices'!$B:$B,$D333,'Annuity Prices'!$E:$E,$G333),IF($B333="RAB Short",SUMIFS('RAB Prices Short'!Z:Z,'RAB Prices Short'!$B:$B,'All Prices combined'!$D333,'RAB Prices Short'!$E:$E,'All Prices combined'!$G333),IF($B333="RAB Long",SUMIFS('RAB Prices Long'!Z:Z,'RAB Prices Long'!$B:$B,'All Prices combined'!$D333,'RAB Prices Long'!$E:$E,'All Prices combined'!$G333)))),2)</f>
        <v>1.08</v>
      </c>
      <c r="X333" s="2">
        <f>ROUND(IF($B333="Annuity",SUMIFS('Annuity Prices'!AA:AA,'Annuity Prices'!$B:$B,$D333,'Annuity Prices'!$E:$E,$G333),IF($B333="RAB Short",SUMIFS('RAB Prices Short'!AA:AA,'RAB Prices Short'!$B:$B,'All Prices combined'!$D333,'RAB Prices Short'!$E:$E,'All Prices combined'!$G333),IF($B333="RAB Long",SUMIFS('RAB Prices Long'!AA:AA,'RAB Prices Long'!$B:$B,'All Prices combined'!$D333,'RAB Prices Long'!$E:$E,'All Prices combined'!$G333)))),2)</f>
        <v>1.1100000000000001</v>
      </c>
      <c r="Y333" s="2">
        <f>ROUND(IF($B333="Annuity",SUMIFS('Annuity Prices'!AB:AB,'Annuity Prices'!$B:$B,$D333,'Annuity Prices'!$E:$E,$G333),IF($B333="RAB Short",SUMIFS('RAB Prices Short'!AB:AB,'RAB Prices Short'!$B:$B,'All Prices combined'!$D333,'RAB Prices Short'!$E:$E,'All Prices combined'!$G333),IF($B333="RAB Long",SUMIFS('RAB Prices Long'!AB:AB,'RAB Prices Long'!$B:$B,'All Prices combined'!$D333,'RAB Prices Long'!$E:$E,'All Prices combined'!$G333)))),2)</f>
        <v>1.1299999999999999</v>
      </c>
      <c r="Z333" s="2">
        <f>ROUND(IF($B333="Annuity",SUMIFS('Annuity Prices'!AC:AC,'Annuity Prices'!$B:$B,$D333,'Annuity Prices'!$E:$E,$G333),IF($B333="RAB Short",SUMIFS('RAB Prices Short'!AC:AC,'RAB Prices Short'!$B:$B,'All Prices combined'!$D333,'RAB Prices Short'!$E:$E,'All Prices combined'!$G333),IF($B333="RAB Long",SUMIFS('RAB Prices Long'!AC:AC,'RAB Prices Long'!$B:$B,'All Prices combined'!$D333,'RAB Prices Long'!$E:$E,'All Prices combined'!$G333)))),2)</f>
        <v>1.1599999999999999</v>
      </c>
      <c r="AA333" s="2">
        <f>ROUND(IF($B333="Annuity",SUMIFS('Annuity Prices'!AD:AD,'Annuity Prices'!$B:$B,$D333,'Annuity Prices'!$E:$E,$G333),IF($B333="RAB Short",SUMIFS('RAB Prices Short'!AD:AD,'RAB Prices Short'!$B:$B,'All Prices combined'!$D333,'RAB Prices Short'!$E:$E,'All Prices combined'!$G333),IF($B333="RAB Long",SUMIFS('RAB Prices Long'!AD:AD,'RAB Prices Long'!$B:$B,'All Prices combined'!$D333,'RAB Prices Long'!$E:$E,'All Prices combined'!$G333)))),2)</f>
        <v>1.19</v>
      </c>
      <c r="AB333" s="2">
        <f>ROUND(IF($B333="Annuity",SUMIFS('Annuity Prices'!AE:AE,'Annuity Prices'!$B:$B,$D333,'Annuity Prices'!$E:$E,$G333),IF($B333="RAB Short",SUMIFS('RAB Prices Short'!AE:AE,'RAB Prices Short'!$B:$B,'All Prices combined'!$D333,'RAB Prices Short'!$E:$E,'All Prices combined'!$G333),IF($B333="RAB Long",SUMIFS('RAB Prices Long'!AE:AE,'RAB Prices Long'!$B:$B,'All Prices combined'!$D333,'RAB Prices Long'!$E:$E,'All Prices combined'!$G333)))),2)</f>
        <v>1.22</v>
      </c>
      <c r="AC333" s="2">
        <f>ROUND(IF($B333="Annuity",SUMIFS('Annuity Prices'!AF:AF,'Annuity Prices'!$B:$B,$D333,'Annuity Prices'!$E:$E,$G333),IF($B333="RAB Short",SUMIFS('RAB Prices Short'!AF:AF,'RAB Prices Short'!$B:$B,'All Prices combined'!$D333,'RAB Prices Short'!$E:$E,'All Prices combined'!$G333),IF($B333="RAB Long",SUMIFS('RAB Prices Long'!AF:AF,'RAB Prices Long'!$B:$B,'All Prices combined'!$D333,'RAB Prices Long'!$E:$E,'All Prices combined'!$G333)))),2)</f>
        <v>1.24</v>
      </c>
      <c r="AD333" s="2">
        <f>ROUND(IF($B333="Annuity",SUMIFS('Annuity Prices'!AG:AG,'Annuity Prices'!$B:$B,$D333,'Annuity Prices'!$E:$E,$G333),IF($B333="RAB Short",SUMIFS('RAB Prices Short'!AG:AG,'RAB Prices Short'!$B:$B,'All Prices combined'!$D333,'RAB Prices Short'!$E:$E,'All Prices combined'!$G333),IF($B333="RAB Long",SUMIFS('RAB Prices Long'!AG:AG,'RAB Prices Long'!$B:$B,'All Prices combined'!$D333,'RAB Prices Long'!$E:$E,'All Prices combined'!$G333)))),2)</f>
        <v>1.27</v>
      </c>
      <c r="AE333" s="2">
        <f>ROUND(IF($B333="Annuity",SUMIFS('Annuity Prices'!AH:AH,'Annuity Prices'!$B:$B,$D333,'Annuity Prices'!$E:$E,$G333),IF($B333="RAB Short",SUMIFS('RAB Prices Short'!AH:AH,'RAB Prices Short'!$B:$B,'All Prices combined'!$D333,'RAB Prices Short'!$E:$E,'All Prices combined'!$G333),IF($B333="RAB Long",SUMIFS('RAB Prices Long'!AH:AH,'RAB Prices Long'!$B:$B,'All Prices combined'!$D333,'RAB Prices Long'!$E:$E,'All Prices combined'!$G333)))),2)</f>
        <v>1.3</v>
      </c>
      <c r="AF333" s="2">
        <f>ROUND(IF($B333="Annuity",SUMIFS('Annuity Prices'!AI:AI,'Annuity Prices'!$B:$B,$D333,'Annuity Prices'!$E:$E,$G333),IF($B333="RAB Short",SUMIFS('RAB Prices Short'!AI:AI,'RAB Prices Short'!$B:$B,'All Prices combined'!$D333,'RAB Prices Short'!$E:$E,'All Prices combined'!$G333),IF($B333="RAB Long",SUMIFS('RAB Prices Long'!AI:AI,'RAB Prices Long'!$B:$B,'All Prices combined'!$D333,'RAB Prices Long'!$E:$E,'All Prices combined'!$G333)))),2)</f>
        <v>1.34</v>
      </c>
      <c r="AG333" s="2">
        <f>ROUND(IF($B333="Annuity",SUMIFS('Annuity Prices'!AJ:AJ,'Annuity Prices'!$B:$B,$D333,'Annuity Prices'!$E:$E,$G333),IF($B333="RAB Short",SUMIFS('RAB Prices Short'!AJ:AJ,'RAB Prices Short'!$B:$B,'All Prices combined'!$D333,'RAB Prices Short'!$E:$E,'All Prices combined'!$G333),IF($B333="RAB Long",SUMIFS('RAB Prices Long'!AJ:AJ,'RAB Prices Long'!$B:$B,'All Prices combined'!$D333,'RAB Prices Long'!$E:$E,'All Prices combined'!$G333)))),2)</f>
        <v>1.36</v>
      </c>
      <c r="AH333" s="2">
        <f>ROUND(IF($B333="Annuity",SUMIFS('Annuity Prices'!AK:AK,'Annuity Prices'!$B:$B,$D333,'Annuity Prices'!$E:$E,$G333),IF($B333="RAB Short",SUMIFS('RAB Prices Short'!AK:AK,'RAB Prices Short'!$B:$B,'All Prices combined'!$D333,'RAB Prices Short'!$E:$E,'All Prices combined'!$G333),IF($B333="RAB Long",SUMIFS('RAB Prices Long'!AK:AK,'RAB Prices Long'!$B:$B,'All Prices combined'!$D333,'RAB Prices Long'!$E:$E,'All Prices combined'!$G333)))),2)</f>
        <v>1.4</v>
      </c>
      <c r="AI333" s="2">
        <f>ROUND(IF($B333="Annuity",SUMIFS('Annuity Prices'!AL:AL,'Annuity Prices'!$B:$B,$D333,'Annuity Prices'!$E:$E,$G333),IF($B333="RAB Short",SUMIFS('RAB Prices Short'!AL:AL,'RAB Prices Short'!$B:$B,'All Prices combined'!$D333,'RAB Prices Short'!$E:$E,'All Prices combined'!$G333),IF($B333="RAB Long",SUMIFS('RAB Prices Long'!AL:AL,'RAB Prices Long'!$B:$B,'All Prices combined'!$D333,'RAB Prices Long'!$E:$E,'All Prices combined'!$G333)))),2)</f>
        <v>1.43</v>
      </c>
      <c r="AJ333" s="2">
        <f>ROUND(IF($B333="Annuity",SUMIFS('Annuity Prices'!AM:AM,'Annuity Prices'!$B:$B,$D333,'Annuity Prices'!$E:$E,$G333),IF($B333="RAB Short",SUMIFS('RAB Prices Short'!AM:AM,'RAB Prices Short'!$B:$B,'All Prices combined'!$D333,'RAB Prices Short'!$E:$E,'All Prices combined'!$G333),IF($B333="RAB Long",SUMIFS('RAB Prices Long'!AM:AM,'RAB Prices Long'!$B:$B,'All Prices combined'!$D333,'RAB Prices Long'!$E:$E,'All Prices combined'!$G333)))),2)</f>
        <v>1.47</v>
      </c>
      <c r="AK333" s="2">
        <f>ROUND(IF($B333="Annuity",SUMIFS('Annuity Prices'!AN:AN,'Annuity Prices'!$B:$B,$D333,'Annuity Prices'!$E:$E,$G333),IF($B333="RAB Short",SUMIFS('RAB Prices Short'!AN:AN,'RAB Prices Short'!$B:$B,'All Prices combined'!$D333,'RAB Prices Short'!$E:$E,'All Prices combined'!$G333),IF($B333="RAB Long",SUMIFS('RAB Prices Long'!AN:AN,'RAB Prices Long'!$B:$B,'All Prices combined'!$D333,'RAB Prices Long'!$E:$E,'All Prices combined'!$G333)))),2)</f>
        <v>1.5</v>
      </c>
      <c r="AL333" s="2">
        <f>ROUND(IF($B333="Annuity",SUMIFS('Annuity Prices'!AO:AO,'Annuity Prices'!$B:$B,$D333,'Annuity Prices'!$E:$E,$G333),IF($B333="RAB Short",SUMIFS('RAB Prices Short'!AO:AO,'RAB Prices Short'!$B:$B,'All Prices combined'!$D333,'RAB Prices Short'!$E:$E,'All Prices combined'!$G333),IF($B333="RAB Long",SUMIFS('RAB Prices Long'!AO:AO,'RAB Prices Long'!$B:$B,'All Prices combined'!$D333,'RAB Prices Long'!$E:$E,'All Prices combined'!$G333)))),2)</f>
        <v>1.53</v>
      </c>
      <c r="AM333" s="2">
        <f>ROUND(IF($B333="Annuity",SUMIFS('Annuity Prices'!AP:AP,'Annuity Prices'!$B:$B,$D333,'Annuity Prices'!$E:$E,$G333),IF($B333="RAB Short",SUMIFS('RAB Prices Short'!AP:AP,'RAB Prices Short'!$B:$B,'All Prices combined'!$D333,'RAB Prices Short'!$E:$E,'All Prices combined'!$G333),IF($B333="RAB Long",SUMIFS('RAB Prices Long'!AP:AP,'RAB Prices Long'!$B:$B,'All Prices combined'!$D333,'RAB Prices Long'!$E:$E,'All Prices combined'!$G333)))),2)</f>
        <v>1.57</v>
      </c>
      <c r="AN333" s="2">
        <f>ROUND(IF($B333="Annuity",SUMIFS('Annuity Prices'!AQ:AQ,'Annuity Prices'!$B:$B,$D333,'Annuity Prices'!$E:$E,$G333),IF($B333="RAB Short",SUMIFS('RAB Prices Short'!AQ:AQ,'RAB Prices Short'!$B:$B,'All Prices combined'!$D333,'RAB Prices Short'!$E:$E,'All Prices combined'!$G333),IF($B333="RAB Long",SUMIFS('RAB Prices Long'!AQ:AQ,'RAB Prices Long'!$B:$B,'All Prices combined'!$D333,'RAB Prices Long'!$E:$E,'All Prices combined'!$G333)))),2)</f>
        <v>1.61</v>
      </c>
      <c r="AO333" s="2">
        <f>ROUND(IF($B333="Annuity",SUMIFS('Annuity Prices'!AR:AR,'Annuity Prices'!$B:$B,$D333,'Annuity Prices'!$E:$E,$G333),IF($B333="RAB Short",SUMIFS('RAB Prices Short'!AR:AR,'RAB Prices Short'!$B:$B,'All Prices combined'!$D333,'RAB Prices Short'!$E:$E,'All Prices combined'!$G333),IF($B333="RAB Long",SUMIFS('RAB Prices Long'!AR:AR,'RAB Prices Long'!$B:$B,'All Prices combined'!$D333,'RAB Prices Long'!$E:$E,'All Prices combined'!$G333)))),2)</f>
        <v>0</v>
      </c>
      <c r="AP333" s="2">
        <f>ROUND(IF($B333="Annuity",SUMIFS('Annuity Prices'!AS:AS,'Annuity Prices'!$B:$B,$D333,'Annuity Prices'!$E:$E,$G333),IF($B333="RAB Short",SUMIFS('RAB Prices Short'!AS:AS,'RAB Prices Short'!$B:$B,'All Prices combined'!$D333,'RAB Prices Short'!$E:$E,'All Prices combined'!$G333),IF($B333="RAB Long",SUMIFS('RAB Prices Long'!AS:AS,'RAB Prices Long'!$B:$B,'All Prices combined'!$D333,'RAB Prices Long'!$E:$E,'All Prices combined'!$G333)))),2)</f>
        <v>0</v>
      </c>
      <c r="AQ333" s="2">
        <f>ROUND(IF($B333="Annuity",SUMIFS('Annuity Prices'!AT:AT,'Annuity Prices'!$B:$B,$D333,'Annuity Prices'!$E:$E,$G333),IF($B333="RAB Short",SUMIFS('RAB Prices Short'!AT:AT,'RAB Prices Short'!$B:$B,'All Prices combined'!$D333,'RAB Prices Short'!$E:$E,'All Prices combined'!$G333),IF($B333="RAB Long",SUMIFS('RAB Prices Long'!AT:AT,'RAB Prices Long'!$B:$B,'All Prices combined'!$D333,'RAB Prices Long'!$E:$E,'All Prices combined'!$G333)))),2)</f>
        <v>0.38</v>
      </c>
      <c r="AR333" s="2">
        <f>ROUND(IF($B333="Annuity",SUMIFS('Annuity Prices'!AU:AU,'Annuity Prices'!$B:$B,$D333,'Annuity Prices'!$E:$E,$G333),IF($B333="RAB Short",SUMIFS('RAB Prices Short'!AU:AU,'RAB Prices Short'!$B:$B,'All Prices combined'!$D333,'RAB Prices Short'!$E:$E,'All Prices combined'!$G333),IF($B333="RAB Long",SUMIFS('RAB Prices Long'!AU:AU,'RAB Prices Long'!$B:$B,'All Prices combined'!$D333,'RAB Prices Long'!$E:$E,'All Prices combined'!$G333)))),2)</f>
        <v>0.39</v>
      </c>
      <c r="AS333" s="2">
        <f>ROUND(IF($B333="Annuity",SUMIFS('Annuity Prices'!AV:AV,'Annuity Prices'!$B:$B,$D333,'Annuity Prices'!$E:$E,$G333),IF($B333="RAB Short",SUMIFS('RAB Prices Short'!AV:AV,'RAB Prices Short'!$B:$B,'All Prices combined'!$D333,'RAB Prices Short'!$E:$E,'All Prices combined'!$G333),IF($B333="RAB Long",SUMIFS('RAB Prices Long'!AV:AV,'RAB Prices Long'!$B:$B,'All Prices combined'!$D333,'RAB Prices Long'!$E:$E,'All Prices combined'!$G333)))),2)</f>
        <v>0.4</v>
      </c>
      <c r="AT333" s="2">
        <f>ROUND(IF($B333="Annuity",SUMIFS('Annuity Prices'!AW:AW,'Annuity Prices'!$B:$B,$D333,'Annuity Prices'!$E:$E,$G333),IF($B333="RAB Short",SUMIFS('RAB Prices Short'!AW:AW,'RAB Prices Short'!$B:$B,'All Prices combined'!$D333,'RAB Prices Short'!$E:$E,'All Prices combined'!$G333),IF($B333="RAB Long",SUMIFS('RAB Prices Long'!AW:AW,'RAB Prices Long'!$B:$B,'All Prices combined'!$D333,'RAB Prices Long'!$E:$E,'All Prices combined'!$G333)))),2)</f>
        <v>0.41</v>
      </c>
      <c r="AU333" s="2">
        <f>ROUND(IF($B333="Annuity",SUMIFS('Annuity Prices'!AX:AX,'Annuity Prices'!$B:$B,$D333,'Annuity Prices'!$E:$E,$G333),IF($B333="RAB Short",SUMIFS('RAB Prices Short'!AX:AX,'RAB Prices Short'!$B:$B,'All Prices combined'!$D333,'RAB Prices Short'!$E:$E,'All Prices combined'!$G333),IF($B333="RAB Long",SUMIFS('RAB Prices Long'!AX:AX,'RAB Prices Long'!$B:$B,'All Prices combined'!$D333,'RAB Prices Long'!$E:$E,'All Prices combined'!$G333)))),2)</f>
        <v>0.87</v>
      </c>
      <c r="AV333" s="2">
        <f>ROUND(IF($B333="Annuity",SUMIFS('Annuity Prices'!AY:AY,'Annuity Prices'!$B:$B,$D333,'Annuity Prices'!$E:$E,$G333),IF($B333="RAB Short",SUMIFS('RAB Prices Short'!AY:AY,'RAB Prices Short'!$B:$B,'All Prices combined'!$D333,'RAB Prices Short'!$E:$E,'All Prices combined'!$G333),IF($B333="RAB Long",SUMIFS('RAB Prices Long'!AY:AY,'RAB Prices Long'!$B:$B,'All Prices combined'!$D333,'RAB Prices Long'!$E:$E,'All Prices combined'!$G333)))),2)</f>
        <v>0.9</v>
      </c>
      <c r="AW333" s="2">
        <f>ROUND(IF($B333="Annuity",SUMIFS('Annuity Prices'!AZ:AZ,'Annuity Prices'!$B:$B,$D333,'Annuity Prices'!$E:$E,$G333),IF($B333="RAB Short",SUMIFS('RAB Prices Short'!AZ:AZ,'RAB Prices Short'!$B:$B,'All Prices combined'!$D333,'RAB Prices Short'!$E:$E,'All Prices combined'!$G333),IF($B333="RAB Long",SUMIFS('RAB Prices Long'!AZ:AZ,'RAB Prices Long'!$B:$B,'All Prices combined'!$D333,'RAB Prices Long'!$E:$E,'All Prices combined'!$G333)))),2)</f>
        <v>0.92</v>
      </c>
      <c r="AX333" s="2">
        <f>ROUND(IF($B333="Annuity",SUMIFS('Annuity Prices'!BA:BA,'Annuity Prices'!$B:$B,$D333,'Annuity Prices'!$E:$E,$G333),IF($B333="RAB Short",SUMIFS('RAB Prices Short'!BA:BA,'RAB Prices Short'!$B:$B,'All Prices combined'!$D333,'RAB Prices Short'!$E:$E,'All Prices combined'!$G333),IF($B333="RAB Long",SUMIFS('RAB Prices Long'!BA:BA,'RAB Prices Long'!$B:$B,'All Prices combined'!$D333,'RAB Prices Long'!$E:$E,'All Prices combined'!$G333)))),2)</f>
        <v>0.94</v>
      </c>
      <c r="AY333" s="2">
        <f>ROUND(IF($B333="Annuity",SUMIFS('Annuity Prices'!BB:BB,'Annuity Prices'!$B:$B,$D333,'Annuity Prices'!$E:$E,$G333),IF($B333="RAB Short",SUMIFS('RAB Prices Short'!BB:BB,'RAB Prices Short'!$B:$B,'All Prices combined'!$D333,'RAB Prices Short'!$E:$E,'All Prices combined'!$G333),IF($B333="RAB Long",SUMIFS('RAB Prices Long'!BB:BB,'RAB Prices Long'!$B:$B,'All Prices combined'!$D333,'RAB Prices Long'!$E:$E,'All Prices combined'!$G333)))),2)</f>
        <v>0.96</v>
      </c>
      <c r="AZ333" s="2">
        <f>ROUND(IF($B333="Annuity",SUMIFS('Annuity Prices'!BC:BC,'Annuity Prices'!$B:$B,$D333,'Annuity Prices'!$E:$E,$G333),IF($B333="RAB Short",SUMIFS('RAB Prices Short'!BC:BC,'RAB Prices Short'!$B:$B,'All Prices combined'!$D333,'RAB Prices Short'!$E:$E,'All Prices combined'!$G333),IF($B333="RAB Long",SUMIFS('RAB Prices Long'!BC:BC,'RAB Prices Long'!$B:$B,'All Prices combined'!$D333,'RAB Prices Long'!$E:$E,'All Prices combined'!$G333)))),2)</f>
        <v>0.98</v>
      </c>
      <c r="BA333" s="2">
        <f>ROUND(IF($B333="Annuity",SUMIFS('Annuity Prices'!BD:BD,'Annuity Prices'!$B:$B,$D333,'Annuity Prices'!$E:$E,$G333),IF($B333="RAB Short",SUMIFS('RAB Prices Short'!BD:BD,'RAB Prices Short'!$B:$B,'All Prices combined'!$D333,'RAB Prices Short'!$E:$E,'All Prices combined'!$G333),IF($B333="RAB Long",SUMIFS('RAB Prices Long'!BD:BD,'RAB Prices Long'!$B:$B,'All Prices combined'!$D333,'RAB Prices Long'!$E:$E,'All Prices combined'!$G333)))),2)</f>
        <v>1.01</v>
      </c>
      <c r="BB333" s="2">
        <f>ROUND(IF($B333="Annuity",SUMIFS('Annuity Prices'!BE:BE,'Annuity Prices'!$B:$B,$D333,'Annuity Prices'!$E:$E,$G333),IF($B333="RAB Short",SUMIFS('RAB Prices Short'!BE:BE,'RAB Prices Short'!$B:$B,'All Prices combined'!$D333,'RAB Prices Short'!$E:$E,'All Prices combined'!$G333),IF($B333="RAB Long",SUMIFS('RAB Prices Long'!BE:BE,'RAB Prices Long'!$B:$B,'All Prices combined'!$D333,'RAB Prices Long'!$E:$E,'All Prices combined'!$G333)))),2)</f>
        <v>1.03</v>
      </c>
      <c r="BC333" s="2">
        <f>ROUND(IF($B333="Annuity",SUMIFS('Annuity Prices'!BF:BF,'Annuity Prices'!$B:$B,$D333,'Annuity Prices'!$E:$E,$G333),IF($B333="RAB Short",SUMIFS('RAB Prices Short'!BF:BF,'RAB Prices Short'!$B:$B,'All Prices combined'!$D333,'RAB Prices Short'!$E:$E,'All Prices combined'!$G333),IF($B333="RAB Long",SUMIFS('RAB Prices Long'!BF:BF,'RAB Prices Long'!$B:$B,'All Prices combined'!$D333,'RAB Prices Long'!$E:$E,'All Prices combined'!$G333)))),2)</f>
        <v>1.05</v>
      </c>
      <c r="BD333" s="2">
        <f>ROUND(IF($B333="Annuity",SUMIFS('Annuity Prices'!BG:BG,'Annuity Prices'!$B:$B,$D333,'Annuity Prices'!$E:$E,$G333),IF($B333="RAB Short",SUMIFS('RAB Prices Short'!BG:BG,'RAB Prices Short'!$B:$B,'All Prices combined'!$D333,'RAB Prices Short'!$E:$E,'All Prices combined'!$G333),IF($B333="RAB Long",SUMIFS('RAB Prices Long'!BG:BG,'RAB Prices Long'!$B:$B,'All Prices combined'!$D333,'RAB Prices Long'!$E:$E,'All Prices combined'!$G333)))),2)</f>
        <v>1.08</v>
      </c>
      <c r="BE333" s="2">
        <f>ROUND(IF($B333="Annuity",SUMIFS('Annuity Prices'!BH:BH,'Annuity Prices'!$B:$B,$D333,'Annuity Prices'!$E:$E,$G333),IF($B333="RAB Short",SUMIFS('RAB Prices Short'!BH:BH,'RAB Prices Short'!$B:$B,'All Prices combined'!$D333,'RAB Prices Short'!$E:$E,'All Prices combined'!$G333),IF($B333="RAB Long",SUMIFS('RAB Prices Long'!BH:BH,'RAB Prices Long'!$B:$B,'All Prices combined'!$D333,'RAB Prices Long'!$E:$E,'All Prices combined'!$G333)))),2)</f>
        <v>1.1100000000000001</v>
      </c>
      <c r="BF333" s="2">
        <f>ROUND(IF($B333="Annuity",SUMIFS('Annuity Prices'!BI:BI,'Annuity Prices'!$B:$B,$D333,'Annuity Prices'!$E:$E,$G333),IF($B333="RAB Short",SUMIFS('RAB Prices Short'!BI:BI,'RAB Prices Short'!$B:$B,'All Prices combined'!$D333,'RAB Prices Short'!$E:$E,'All Prices combined'!$G333),IF($B333="RAB Long",SUMIFS('RAB Prices Long'!BI:BI,'RAB Prices Long'!$B:$B,'All Prices combined'!$D333,'RAB Prices Long'!$E:$E,'All Prices combined'!$G333)))),2)</f>
        <v>1.1299999999999999</v>
      </c>
      <c r="BG333" s="2">
        <f>ROUND(IF($B333="Annuity",SUMIFS('Annuity Prices'!BJ:BJ,'Annuity Prices'!$B:$B,$D333,'Annuity Prices'!$E:$E,$G333),IF($B333="RAB Short",SUMIFS('RAB Prices Short'!BJ:BJ,'RAB Prices Short'!$B:$B,'All Prices combined'!$D333,'RAB Prices Short'!$E:$E,'All Prices combined'!$G333),IF($B333="RAB Long",SUMIFS('RAB Prices Long'!BJ:BJ,'RAB Prices Long'!$B:$B,'All Prices combined'!$D333,'RAB Prices Long'!$E:$E,'All Prices combined'!$G333)))),2)</f>
        <v>1.1599999999999999</v>
      </c>
      <c r="BH333" s="2">
        <f>ROUND(IF($B333="Annuity",SUMIFS('Annuity Prices'!BK:BK,'Annuity Prices'!$B:$B,$D333,'Annuity Prices'!$E:$E,$G333),IF($B333="RAB Short",SUMIFS('RAB Prices Short'!BK:BK,'RAB Prices Short'!$B:$B,'All Prices combined'!$D333,'RAB Prices Short'!$E:$E,'All Prices combined'!$G333),IF($B333="RAB Long",SUMIFS('RAB Prices Long'!BK:BK,'RAB Prices Long'!$B:$B,'All Prices combined'!$D333,'RAB Prices Long'!$E:$E,'All Prices combined'!$G333)))),2)</f>
        <v>1.19</v>
      </c>
      <c r="BI333" s="2">
        <f>ROUND(IF($B333="Annuity",SUMIFS('Annuity Prices'!BL:BL,'Annuity Prices'!$B:$B,$D333,'Annuity Prices'!$E:$E,$G333),IF($B333="RAB Short",SUMIFS('RAB Prices Short'!BL:BL,'RAB Prices Short'!$B:$B,'All Prices combined'!$D333,'RAB Prices Short'!$E:$E,'All Prices combined'!$G333),IF($B333="RAB Long",SUMIFS('RAB Prices Long'!BL:BL,'RAB Prices Long'!$B:$B,'All Prices combined'!$D333,'RAB Prices Long'!$E:$E,'All Prices combined'!$G333)))),2)</f>
        <v>1.22</v>
      </c>
      <c r="BJ333" s="2">
        <f>ROUND(IF($B333="Annuity",SUMIFS('Annuity Prices'!BM:BM,'Annuity Prices'!$B:$B,$D333,'Annuity Prices'!$E:$E,$G333),IF($B333="RAB Short",SUMIFS('RAB Prices Short'!BM:BM,'RAB Prices Short'!$B:$B,'All Prices combined'!$D333,'RAB Prices Short'!$E:$E,'All Prices combined'!$G333),IF($B333="RAB Long",SUMIFS('RAB Prices Long'!BM:BM,'RAB Prices Long'!$B:$B,'All Prices combined'!$D333,'RAB Prices Long'!$E:$E,'All Prices combined'!$G333)))),2)</f>
        <v>1.24</v>
      </c>
      <c r="BK333" s="2">
        <f>ROUND(IF($B333="Annuity",SUMIFS('Annuity Prices'!BN:BN,'Annuity Prices'!$B:$B,$D333,'Annuity Prices'!$E:$E,$G333),IF($B333="RAB Short",SUMIFS('RAB Prices Short'!BN:BN,'RAB Prices Short'!$B:$B,'All Prices combined'!$D333,'RAB Prices Short'!$E:$E,'All Prices combined'!$G333),IF($B333="RAB Long",SUMIFS('RAB Prices Long'!BN:BN,'RAB Prices Long'!$B:$B,'All Prices combined'!$D333,'RAB Prices Long'!$E:$E,'All Prices combined'!$G333)))),2)</f>
        <v>1.27</v>
      </c>
      <c r="BL333" s="2">
        <f>ROUND(IF($B333="Annuity",SUMIFS('Annuity Prices'!BO:BO,'Annuity Prices'!$B:$B,$D333,'Annuity Prices'!$E:$E,$G333),IF($B333="RAB Short",SUMIFS('RAB Prices Short'!BO:BO,'RAB Prices Short'!$B:$B,'All Prices combined'!$D333,'RAB Prices Short'!$E:$E,'All Prices combined'!$G333),IF($B333="RAB Long",SUMIFS('RAB Prices Long'!BO:BO,'RAB Prices Long'!$B:$B,'All Prices combined'!$D333,'RAB Prices Long'!$E:$E,'All Prices combined'!$G333)))),2)</f>
        <v>1.3</v>
      </c>
      <c r="BM333" s="2">
        <f>ROUND(IF($B333="Annuity",SUMIFS('Annuity Prices'!BP:BP,'Annuity Prices'!$B:$B,$D333,'Annuity Prices'!$E:$E,$G333),IF($B333="RAB Short",SUMIFS('RAB Prices Short'!BP:BP,'RAB Prices Short'!$B:$B,'All Prices combined'!$D333,'RAB Prices Short'!$E:$E,'All Prices combined'!$G333),IF($B333="RAB Long",SUMIFS('RAB Prices Long'!BP:BP,'RAB Prices Long'!$B:$B,'All Prices combined'!$D333,'RAB Prices Long'!$E:$E,'All Prices combined'!$G333)))),2)</f>
        <v>1.34</v>
      </c>
      <c r="BN333" s="2">
        <f>ROUND(IF($B333="Annuity",SUMIFS('Annuity Prices'!BQ:BQ,'Annuity Prices'!$B:$B,$D333,'Annuity Prices'!$E:$E,$G333),IF($B333="RAB Short",SUMIFS('RAB Prices Short'!BQ:BQ,'RAB Prices Short'!$B:$B,'All Prices combined'!$D333,'RAB Prices Short'!$E:$E,'All Prices combined'!$G333),IF($B333="RAB Long",SUMIFS('RAB Prices Long'!BQ:BQ,'RAB Prices Long'!$B:$B,'All Prices combined'!$D333,'RAB Prices Long'!$E:$E,'All Prices combined'!$G333)))),2)</f>
        <v>1.36</v>
      </c>
      <c r="BO333" s="2">
        <f>ROUND(IF($B333="Annuity",SUMIFS('Annuity Prices'!BR:BR,'Annuity Prices'!$B:$B,$D333,'Annuity Prices'!$E:$E,$G333),IF($B333="RAB Short",SUMIFS('RAB Prices Short'!BR:BR,'RAB Prices Short'!$B:$B,'All Prices combined'!$D333,'RAB Prices Short'!$E:$E,'All Prices combined'!$G333),IF($B333="RAB Long",SUMIFS('RAB Prices Long'!BR:BR,'RAB Prices Long'!$B:$B,'All Prices combined'!$D333,'RAB Prices Long'!$E:$E,'All Prices combined'!$G333)))),2)</f>
        <v>1.4</v>
      </c>
      <c r="BP333" s="2">
        <f>ROUND(IF($B333="Annuity",SUMIFS('Annuity Prices'!BS:BS,'Annuity Prices'!$B:$B,$D333,'Annuity Prices'!$E:$E,$G333),IF($B333="RAB Short",SUMIFS('RAB Prices Short'!BS:BS,'RAB Prices Short'!$B:$B,'All Prices combined'!$D333,'RAB Prices Short'!$E:$E,'All Prices combined'!$G333),IF($B333="RAB Long",SUMIFS('RAB Prices Long'!BS:BS,'RAB Prices Long'!$B:$B,'All Prices combined'!$D333,'RAB Prices Long'!$E:$E,'All Prices combined'!$G333)))),2)</f>
        <v>1.43</v>
      </c>
      <c r="BQ333" s="2">
        <f>ROUND(IF($B333="Annuity",SUMIFS('Annuity Prices'!BT:BT,'Annuity Prices'!$B:$B,$D333,'Annuity Prices'!$E:$E,$G333),IF($B333="RAB Short",SUMIFS('RAB Prices Short'!BT:BT,'RAB Prices Short'!$B:$B,'All Prices combined'!$D333,'RAB Prices Short'!$E:$E,'All Prices combined'!$G333),IF($B333="RAB Long",SUMIFS('RAB Prices Long'!BT:BT,'RAB Prices Long'!$B:$B,'All Prices combined'!$D333,'RAB Prices Long'!$E:$E,'All Prices combined'!$G333)))),2)</f>
        <v>1.47</v>
      </c>
      <c r="BR333" s="2">
        <f>ROUND(IF($B333="Annuity",SUMIFS('Annuity Prices'!BU:BU,'Annuity Prices'!$B:$B,$D333,'Annuity Prices'!$E:$E,$G333),IF($B333="RAB Short",SUMIFS('RAB Prices Short'!BU:BU,'RAB Prices Short'!$B:$B,'All Prices combined'!$D333,'RAB Prices Short'!$E:$E,'All Prices combined'!$G333),IF($B333="RAB Long",SUMIFS('RAB Prices Long'!BU:BU,'RAB Prices Long'!$B:$B,'All Prices combined'!$D333,'RAB Prices Long'!$E:$E,'All Prices combined'!$G333)))),2)</f>
        <v>1.5</v>
      </c>
      <c r="BS333" s="2">
        <f>ROUND(IF($B333="Annuity",SUMIFS('Annuity Prices'!BV:BV,'Annuity Prices'!$B:$B,$D333,'Annuity Prices'!$E:$E,$G333),IF($B333="RAB Short",SUMIFS('RAB Prices Short'!BV:BV,'RAB Prices Short'!$B:$B,'All Prices combined'!$D333,'RAB Prices Short'!$E:$E,'All Prices combined'!$G333),IF($B333="RAB Long",SUMIFS('RAB Prices Long'!BV:BV,'RAB Prices Long'!$B:$B,'All Prices combined'!$D333,'RAB Prices Long'!$E:$E,'All Prices combined'!$G333)))),2)</f>
        <v>1.53</v>
      </c>
      <c r="BT333" s="2">
        <f>ROUND(IF($B333="Annuity",SUMIFS('Annuity Prices'!BW:BW,'Annuity Prices'!$B:$B,$D333,'Annuity Prices'!$E:$E,$G333),IF($B333="RAB Short",SUMIFS('RAB Prices Short'!BW:BW,'RAB Prices Short'!$B:$B,'All Prices combined'!$D333,'RAB Prices Short'!$E:$E,'All Prices combined'!$G333),IF($B333="RAB Long",SUMIFS('RAB Prices Long'!BW:BW,'RAB Prices Long'!$B:$B,'All Prices combined'!$D333,'RAB Prices Long'!$E:$E,'All Prices combined'!$G333)))),2)</f>
        <v>1.57</v>
      </c>
      <c r="BU333" s="2">
        <f>ROUND(IF($B333="Annuity",SUMIFS('Annuity Prices'!BX:BX,'Annuity Prices'!$B:$B,$D333,'Annuity Prices'!$E:$E,$G333),IF($B333="RAB Short",SUMIFS('RAB Prices Short'!BX:BX,'RAB Prices Short'!$B:$B,'All Prices combined'!$D333,'RAB Prices Short'!$E:$E,'All Prices combined'!$G333),IF($B333="RAB Long",SUMIFS('RAB Prices Long'!BX:BX,'RAB Prices Long'!$B:$B,'All Prices combined'!$D333,'RAB Prices Long'!$E:$E,'All Prices combined'!$G333)))),2)</f>
        <v>1.61</v>
      </c>
    </row>
    <row r="334" spans="2:73" x14ac:dyDescent="0.25">
      <c r="B334" t="s">
        <v>44</v>
      </c>
      <c r="C334">
        <v>25</v>
      </c>
      <c r="D334" t="s">
        <v>205</v>
      </c>
      <c r="E334" t="s">
        <v>203</v>
      </c>
      <c r="F334">
        <v>25</v>
      </c>
      <c r="G334" t="s">
        <v>42</v>
      </c>
      <c r="I334" s="2">
        <f>ROUND(IF($B334="Annuity",SUMIFS('Annuity Prices'!L:L,'Annuity Prices'!$B:$B,$D334,'Annuity Prices'!$E:$E,$G334),IF($B334="RAB Short",SUMIFS('RAB Prices Short'!L:L,'RAB Prices Short'!$B:$B,'All Prices combined'!$D334,'RAB Prices Short'!$E:$E,'All Prices combined'!$G334),IF($B334="RAB Long",SUMIFS('RAB Prices Long'!L:L,'RAB Prices Long'!$B:$B,'All Prices combined'!$D334,'RAB Prices Long'!$E:$E,'All Prices combined'!$G334)))),2)</f>
        <v>0</v>
      </c>
      <c r="J334" s="2">
        <f>ROUND(IF($B334="Annuity",SUMIFS('Annuity Prices'!M:M,'Annuity Prices'!$B:$B,$D334,'Annuity Prices'!$E:$E,$G334),IF($B334="RAB Short",SUMIFS('RAB Prices Short'!M:M,'RAB Prices Short'!$B:$B,'All Prices combined'!$D334,'RAB Prices Short'!$E:$E,'All Prices combined'!$G334),IF($B334="RAB Long",SUMIFS('RAB Prices Long'!M:M,'RAB Prices Long'!$B:$B,'All Prices combined'!$D334,'RAB Prices Long'!$E:$E,'All Prices combined'!$G334)))),2)</f>
        <v>0</v>
      </c>
      <c r="K334" s="2">
        <f>ROUND(IF($B334="Annuity",SUMIFS('Annuity Prices'!N:N,'Annuity Prices'!$B:$B,$D334,'Annuity Prices'!$E:$E,$G334),IF($B334="RAB Short",SUMIFS('RAB Prices Short'!N:N,'RAB Prices Short'!$B:$B,'All Prices combined'!$D334,'RAB Prices Short'!$E:$E,'All Prices combined'!$G334),IF($B334="RAB Long",SUMIFS('RAB Prices Long'!N:N,'RAB Prices Long'!$B:$B,'All Prices combined'!$D334,'RAB Prices Long'!$E:$E,'All Prices combined'!$G334)))),2)</f>
        <v>43.8</v>
      </c>
      <c r="L334" s="2">
        <f>ROUND(IF($B334="Annuity",SUMIFS('Annuity Prices'!O:O,'Annuity Prices'!$B:$B,$D334,'Annuity Prices'!$E:$E,$G334),IF($B334="RAB Short",SUMIFS('RAB Prices Short'!O:O,'RAB Prices Short'!$B:$B,'All Prices combined'!$D334,'RAB Prices Short'!$E:$E,'All Prices combined'!$G334),IF($B334="RAB Long",SUMIFS('RAB Prices Long'!O:O,'RAB Prices Long'!$B:$B,'All Prices combined'!$D334,'RAB Prices Long'!$E:$E,'All Prices combined'!$G334)))),2)</f>
        <v>45.06</v>
      </c>
      <c r="M334" s="2">
        <f>ROUND(IF($B334="Annuity",SUMIFS('Annuity Prices'!P:P,'Annuity Prices'!$B:$B,$D334,'Annuity Prices'!$E:$E,$G334),IF($B334="RAB Short",SUMIFS('RAB Prices Short'!P:P,'RAB Prices Short'!$B:$B,'All Prices combined'!$D334,'RAB Prices Short'!$E:$E,'All Prices combined'!$G334),IF($B334="RAB Long",SUMIFS('RAB Prices Long'!P:P,'RAB Prices Long'!$B:$B,'All Prices combined'!$D334,'RAB Prices Long'!$E:$E,'All Prices combined'!$G334)))),2)</f>
        <v>49.32</v>
      </c>
      <c r="N334" s="2">
        <f>ROUND(IF($B334="Annuity",SUMIFS('Annuity Prices'!Q:Q,'Annuity Prices'!$B:$B,$D334,'Annuity Prices'!$E:$E,$G334),IF($B334="RAB Short",SUMIFS('RAB Prices Short'!Q:Q,'RAB Prices Short'!$B:$B,'All Prices combined'!$D334,'RAB Prices Short'!$E:$E,'All Prices combined'!$G334),IF($B334="RAB Long",SUMIFS('RAB Prices Long'!Q:Q,'RAB Prices Long'!$B:$B,'All Prices combined'!$D334,'RAB Prices Long'!$E:$E,'All Prices combined'!$G334)))),2)</f>
        <v>50.55</v>
      </c>
      <c r="O334" s="2">
        <f>ROUND(IF($B334="Annuity",SUMIFS('Annuity Prices'!R:R,'Annuity Prices'!$B:$B,$D334,'Annuity Prices'!$E:$E,$G334),IF($B334="RAB Short",SUMIFS('RAB Prices Short'!R:R,'RAB Prices Short'!$B:$B,'All Prices combined'!$D334,'RAB Prices Short'!$E:$E,'All Prices combined'!$G334),IF($B334="RAB Long",SUMIFS('RAB Prices Long'!R:R,'RAB Prices Long'!$B:$B,'All Prices combined'!$D334,'RAB Prices Long'!$E:$E,'All Prices combined'!$G334)))),2)</f>
        <v>51.81</v>
      </c>
      <c r="P334" s="2">
        <f>ROUND(IF($B334="Annuity",SUMIFS('Annuity Prices'!S:S,'Annuity Prices'!$B:$B,$D334,'Annuity Prices'!$E:$E,$G334),IF($B334="RAB Short",SUMIFS('RAB Prices Short'!S:S,'RAB Prices Short'!$B:$B,'All Prices combined'!$D334,'RAB Prices Short'!$E:$E,'All Prices combined'!$G334),IF($B334="RAB Long",SUMIFS('RAB Prices Long'!S:S,'RAB Prices Long'!$B:$B,'All Prices combined'!$D334,'RAB Prices Long'!$E:$E,'All Prices combined'!$G334)))),2)</f>
        <v>53.11</v>
      </c>
      <c r="Q334" s="2">
        <f>ROUND(IF($B334="Annuity",SUMIFS('Annuity Prices'!T:T,'Annuity Prices'!$B:$B,$D334,'Annuity Prices'!$E:$E,$G334),IF($B334="RAB Short",SUMIFS('RAB Prices Short'!T:T,'RAB Prices Short'!$B:$B,'All Prices combined'!$D334,'RAB Prices Short'!$E:$E,'All Prices combined'!$G334),IF($B334="RAB Long",SUMIFS('RAB Prices Long'!T:T,'RAB Prices Long'!$B:$B,'All Prices combined'!$D334,'RAB Prices Long'!$E:$E,'All Prices combined'!$G334)))),2)</f>
        <v>57.02</v>
      </c>
      <c r="R334" s="2">
        <f>ROUND(IF($B334="Annuity",SUMIFS('Annuity Prices'!U:U,'Annuity Prices'!$B:$B,$D334,'Annuity Prices'!$E:$E,$G334),IF($B334="RAB Short",SUMIFS('RAB Prices Short'!U:U,'RAB Prices Short'!$B:$B,'All Prices combined'!$D334,'RAB Prices Short'!$E:$E,'All Prices combined'!$G334),IF($B334="RAB Long",SUMIFS('RAB Prices Long'!U:U,'RAB Prices Long'!$B:$B,'All Prices combined'!$D334,'RAB Prices Long'!$E:$E,'All Prices combined'!$G334)))),2)</f>
        <v>58.45</v>
      </c>
      <c r="S334" s="2">
        <f>ROUND(IF($B334="Annuity",SUMIFS('Annuity Prices'!V:V,'Annuity Prices'!$B:$B,$D334,'Annuity Prices'!$E:$E,$G334),IF($B334="RAB Short",SUMIFS('RAB Prices Short'!V:V,'RAB Prices Short'!$B:$B,'All Prices combined'!$D334,'RAB Prices Short'!$E:$E,'All Prices combined'!$G334),IF($B334="RAB Long",SUMIFS('RAB Prices Long'!V:V,'RAB Prices Long'!$B:$B,'All Prices combined'!$D334,'RAB Prices Long'!$E:$E,'All Prices combined'!$G334)))),2)</f>
        <v>59.91</v>
      </c>
      <c r="T334" s="2">
        <f>ROUND(IF($B334="Annuity",SUMIFS('Annuity Prices'!W:W,'Annuity Prices'!$B:$B,$D334,'Annuity Prices'!$E:$E,$G334),IF($B334="RAB Short",SUMIFS('RAB Prices Short'!W:W,'RAB Prices Short'!$B:$B,'All Prices combined'!$D334,'RAB Prices Short'!$E:$E,'All Prices combined'!$G334),IF($B334="RAB Long",SUMIFS('RAB Prices Long'!W:W,'RAB Prices Long'!$B:$B,'All Prices combined'!$D334,'RAB Prices Long'!$E:$E,'All Prices combined'!$G334)))),2)</f>
        <v>61.41</v>
      </c>
      <c r="U334" s="2">
        <f>ROUND(IF($B334="Annuity",SUMIFS('Annuity Prices'!X:X,'Annuity Prices'!$B:$B,$D334,'Annuity Prices'!$E:$E,$G334),IF($B334="RAB Short",SUMIFS('RAB Prices Short'!X:X,'RAB Prices Short'!$B:$B,'All Prices combined'!$D334,'RAB Prices Short'!$E:$E,'All Prices combined'!$G334),IF($B334="RAB Long",SUMIFS('RAB Prices Long'!X:X,'RAB Prices Long'!$B:$B,'All Prices combined'!$D334,'RAB Prices Long'!$E:$E,'All Prices combined'!$G334)))),2)</f>
        <v>65.37</v>
      </c>
      <c r="V334" s="2">
        <f>ROUND(IF($B334="Annuity",SUMIFS('Annuity Prices'!Y:Y,'Annuity Prices'!$B:$B,$D334,'Annuity Prices'!$E:$E,$G334),IF($B334="RAB Short",SUMIFS('RAB Prices Short'!Y:Y,'RAB Prices Short'!$B:$B,'All Prices combined'!$D334,'RAB Prices Short'!$E:$E,'All Prices combined'!$G334),IF($B334="RAB Long",SUMIFS('RAB Prices Long'!Y:Y,'RAB Prices Long'!$B:$B,'All Prices combined'!$D334,'RAB Prices Long'!$E:$E,'All Prices combined'!$G334)))),2)</f>
        <v>67</v>
      </c>
      <c r="W334" s="2">
        <f>ROUND(IF($B334="Annuity",SUMIFS('Annuity Prices'!Z:Z,'Annuity Prices'!$B:$B,$D334,'Annuity Prices'!$E:$E,$G334),IF($B334="RAB Short",SUMIFS('RAB Prices Short'!Z:Z,'RAB Prices Short'!$B:$B,'All Prices combined'!$D334,'RAB Prices Short'!$E:$E,'All Prices combined'!$G334),IF($B334="RAB Long",SUMIFS('RAB Prices Long'!Z:Z,'RAB Prices Long'!$B:$B,'All Prices combined'!$D334,'RAB Prices Long'!$E:$E,'All Prices combined'!$G334)))),2)</f>
        <v>68.680000000000007</v>
      </c>
      <c r="X334" s="2">
        <f>ROUND(IF($B334="Annuity",SUMIFS('Annuity Prices'!AA:AA,'Annuity Prices'!$B:$B,$D334,'Annuity Prices'!$E:$E,$G334),IF($B334="RAB Short",SUMIFS('RAB Prices Short'!AA:AA,'RAB Prices Short'!$B:$B,'All Prices combined'!$D334,'RAB Prices Short'!$E:$E,'All Prices combined'!$G334),IF($B334="RAB Long",SUMIFS('RAB Prices Long'!AA:AA,'RAB Prices Long'!$B:$B,'All Prices combined'!$D334,'RAB Prices Long'!$E:$E,'All Prices combined'!$G334)))),2)</f>
        <v>70.400000000000006</v>
      </c>
      <c r="Y334" s="2">
        <f>ROUND(IF($B334="Annuity",SUMIFS('Annuity Prices'!AB:AB,'Annuity Prices'!$B:$B,$D334,'Annuity Prices'!$E:$E,$G334),IF($B334="RAB Short",SUMIFS('RAB Prices Short'!AB:AB,'RAB Prices Short'!$B:$B,'All Prices combined'!$D334,'RAB Prices Short'!$E:$E,'All Prices combined'!$G334),IF($B334="RAB Long",SUMIFS('RAB Prices Long'!AB:AB,'RAB Prices Long'!$B:$B,'All Prices combined'!$D334,'RAB Prices Long'!$E:$E,'All Prices combined'!$G334)))),2)</f>
        <v>74.44</v>
      </c>
      <c r="Z334" s="2">
        <f>ROUND(IF($B334="Annuity",SUMIFS('Annuity Prices'!AC:AC,'Annuity Prices'!$B:$B,$D334,'Annuity Prices'!$E:$E,$G334),IF($B334="RAB Short",SUMIFS('RAB Prices Short'!AC:AC,'RAB Prices Short'!$B:$B,'All Prices combined'!$D334,'RAB Prices Short'!$E:$E,'All Prices combined'!$G334),IF($B334="RAB Long",SUMIFS('RAB Prices Long'!AC:AC,'RAB Prices Long'!$B:$B,'All Prices combined'!$D334,'RAB Prices Long'!$E:$E,'All Prices combined'!$G334)))),2)</f>
        <v>76.3</v>
      </c>
      <c r="AA334" s="2">
        <f>ROUND(IF($B334="Annuity",SUMIFS('Annuity Prices'!AD:AD,'Annuity Prices'!$B:$B,$D334,'Annuity Prices'!$E:$E,$G334),IF($B334="RAB Short",SUMIFS('RAB Prices Short'!AD:AD,'RAB Prices Short'!$B:$B,'All Prices combined'!$D334,'RAB Prices Short'!$E:$E,'All Prices combined'!$G334),IF($B334="RAB Long",SUMIFS('RAB Prices Long'!AD:AD,'RAB Prices Long'!$B:$B,'All Prices combined'!$D334,'RAB Prices Long'!$E:$E,'All Prices combined'!$G334)))),2)</f>
        <v>78.209999999999994</v>
      </c>
      <c r="AB334" s="2">
        <f>ROUND(IF($B334="Annuity",SUMIFS('Annuity Prices'!AE:AE,'Annuity Prices'!$B:$B,$D334,'Annuity Prices'!$E:$E,$G334),IF($B334="RAB Short",SUMIFS('RAB Prices Short'!AE:AE,'RAB Prices Short'!$B:$B,'All Prices combined'!$D334,'RAB Prices Short'!$E:$E,'All Prices combined'!$G334),IF($B334="RAB Long",SUMIFS('RAB Prices Long'!AE:AE,'RAB Prices Long'!$B:$B,'All Prices combined'!$D334,'RAB Prices Long'!$E:$E,'All Prices combined'!$G334)))),2)</f>
        <v>80.16</v>
      </c>
      <c r="AC334" s="2">
        <f>ROUND(IF($B334="Annuity",SUMIFS('Annuity Prices'!AF:AF,'Annuity Prices'!$B:$B,$D334,'Annuity Prices'!$E:$E,$G334),IF($B334="RAB Short",SUMIFS('RAB Prices Short'!AF:AF,'RAB Prices Short'!$B:$B,'All Prices combined'!$D334,'RAB Prices Short'!$E:$E,'All Prices combined'!$G334),IF($B334="RAB Long",SUMIFS('RAB Prices Long'!AF:AF,'RAB Prices Long'!$B:$B,'All Prices combined'!$D334,'RAB Prices Long'!$E:$E,'All Prices combined'!$G334)))),2)</f>
        <v>84.77</v>
      </c>
      <c r="AD334" s="2">
        <f>ROUND(IF($B334="Annuity",SUMIFS('Annuity Prices'!AG:AG,'Annuity Prices'!$B:$B,$D334,'Annuity Prices'!$E:$E,$G334),IF($B334="RAB Short",SUMIFS('RAB Prices Short'!AG:AG,'RAB Prices Short'!$B:$B,'All Prices combined'!$D334,'RAB Prices Short'!$E:$E,'All Prices combined'!$G334),IF($B334="RAB Long",SUMIFS('RAB Prices Long'!AG:AG,'RAB Prices Long'!$B:$B,'All Prices combined'!$D334,'RAB Prices Long'!$E:$E,'All Prices combined'!$G334)))),2)</f>
        <v>86.89</v>
      </c>
      <c r="AE334" s="2">
        <f>ROUND(IF($B334="Annuity",SUMIFS('Annuity Prices'!AH:AH,'Annuity Prices'!$B:$B,$D334,'Annuity Prices'!$E:$E,$G334),IF($B334="RAB Short",SUMIFS('RAB Prices Short'!AH:AH,'RAB Prices Short'!$B:$B,'All Prices combined'!$D334,'RAB Prices Short'!$E:$E,'All Prices combined'!$G334),IF($B334="RAB Long",SUMIFS('RAB Prices Long'!AH:AH,'RAB Prices Long'!$B:$B,'All Prices combined'!$D334,'RAB Prices Long'!$E:$E,'All Prices combined'!$G334)))),2)</f>
        <v>89.06</v>
      </c>
      <c r="AF334" s="2">
        <f>ROUND(IF($B334="Annuity",SUMIFS('Annuity Prices'!AI:AI,'Annuity Prices'!$B:$B,$D334,'Annuity Prices'!$E:$E,$G334),IF($B334="RAB Short",SUMIFS('RAB Prices Short'!AI:AI,'RAB Prices Short'!$B:$B,'All Prices combined'!$D334,'RAB Prices Short'!$E:$E,'All Prices combined'!$G334),IF($B334="RAB Long",SUMIFS('RAB Prices Long'!AI:AI,'RAB Prices Long'!$B:$B,'All Prices combined'!$D334,'RAB Prices Long'!$E:$E,'All Prices combined'!$G334)))),2)</f>
        <v>91.29</v>
      </c>
      <c r="AG334" s="2">
        <f>ROUND(IF($B334="Annuity",SUMIFS('Annuity Prices'!AJ:AJ,'Annuity Prices'!$B:$B,$D334,'Annuity Prices'!$E:$E,$G334),IF($B334="RAB Short",SUMIFS('RAB Prices Short'!AJ:AJ,'RAB Prices Short'!$B:$B,'All Prices combined'!$D334,'RAB Prices Short'!$E:$E,'All Prices combined'!$G334),IF($B334="RAB Long",SUMIFS('RAB Prices Long'!AJ:AJ,'RAB Prices Long'!$B:$B,'All Prices combined'!$D334,'RAB Prices Long'!$E:$E,'All Prices combined'!$G334)))),2)</f>
        <v>95.85</v>
      </c>
      <c r="AH334" s="2">
        <f>ROUND(IF($B334="Annuity",SUMIFS('Annuity Prices'!AK:AK,'Annuity Prices'!$B:$B,$D334,'Annuity Prices'!$E:$E,$G334),IF($B334="RAB Short",SUMIFS('RAB Prices Short'!AK:AK,'RAB Prices Short'!$B:$B,'All Prices combined'!$D334,'RAB Prices Short'!$E:$E,'All Prices combined'!$G334),IF($B334="RAB Long",SUMIFS('RAB Prices Long'!AK:AK,'RAB Prices Long'!$B:$B,'All Prices combined'!$D334,'RAB Prices Long'!$E:$E,'All Prices combined'!$G334)))),2)</f>
        <v>98.25</v>
      </c>
      <c r="AI334" s="2">
        <f>ROUND(IF($B334="Annuity",SUMIFS('Annuity Prices'!AL:AL,'Annuity Prices'!$B:$B,$D334,'Annuity Prices'!$E:$E,$G334),IF($B334="RAB Short",SUMIFS('RAB Prices Short'!AL:AL,'RAB Prices Short'!$B:$B,'All Prices combined'!$D334,'RAB Prices Short'!$E:$E,'All Prices combined'!$G334),IF($B334="RAB Long",SUMIFS('RAB Prices Long'!AL:AL,'RAB Prices Long'!$B:$B,'All Prices combined'!$D334,'RAB Prices Long'!$E:$E,'All Prices combined'!$G334)))),2)</f>
        <v>100.7</v>
      </c>
      <c r="AJ334" s="2">
        <f>ROUND(IF($B334="Annuity",SUMIFS('Annuity Prices'!AM:AM,'Annuity Prices'!$B:$B,$D334,'Annuity Prices'!$E:$E,$G334),IF($B334="RAB Short",SUMIFS('RAB Prices Short'!AM:AM,'RAB Prices Short'!$B:$B,'All Prices combined'!$D334,'RAB Prices Short'!$E:$E,'All Prices combined'!$G334),IF($B334="RAB Long",SUMIFS('RAB Prices Long'!AM:AM,'RAB Prices Long'!$B:$B,'All Prices combined'!$D334,'RAB Prices Long'!$E:$E,'All Prices combined'!$G334)))),2)</f>
        <v>103.22</v>
      </c>
      <c r="AK334" s="2">
        <f>ROUND(IF($B334="Annuity",SUMIFS('Annuity Prices'!AN:AN,'Annuity Prices'!$B:$B,$D334,'Annuity Prices'!$E:$E,$G334),IF($B334="RAB Short",SUMIFS('RAB Prices Short'!AN:AN,'RAB Prices Short'!$B:$B,'All Prices combined'!$D334,'RAB Prices Short'!$E:$E,'All Prices combined'!$G334),IF($B334="RAB Long",SUMIFS('RAB Prices Long'!AN:AN,'RAB Prices Long'!$B:$B,'All Prices combined'!$D334,'RAB Prices Long'!$E:$E,'All Prices combined'!$G334)))),2)</f>
        <v>106.53</v>
      </c>
      <c r="AL334" s="2">
        <f>ROUND(IF($B334="Annuity",SUMIFS('Annuity Prices'!AO:AO,'Annuity Prices'!$B:$B,$D334,'Annuity Prices'!$E:$E,$G334),IF($B334="RAB Short",SUMIFS('RAB Prices Short'!AO:AO,'RAB Prices Short'!$B:$B,'All Prices combined'!$D334,'RAB Prices Short'!$E:$E,'All Prices combined'!$G334),IF($B334="RAB Long",SUMIFS('RAB Prices Long'!AO:AO,'RAB Prices Long'!$B:$B,'All Prices combined'!$D334,'RAB Prices Long'!$E:$E,'All Prices combined'!$G334)))),2)</f>
        <v>109.19</v>
      </c>
      <c r="AM334" s="2">
        <f>ROUND(IF($B334="Annuity",SUMIFS('Annuity Prices'!AP:AP,'Annuity Prices'!$B:$B,$D334,'Annuity Prices'!$E:$E,$G334),IF($B334="RAB Short",SUMIFS('RAB Prices Short'!AP:AP,'RAB Prices Short'!$B:$B,'All Prices combined'!$D334,'RAB Prices Short'!$E:$E,'All Prices combined'!$G334),IF($B334="RAB Long",SUMIFS('RAB Prices Long'!AP:AP,'RAB Prices Long'!$B:$B,'All Prices combined'!$D334,'RAB Prices Long'!$E:$E,'All Prices combined'!$G334)))),2)</f>
        <v>111.92</v>
      </c>
      <c r="AN334" s="2">
        <f>ROUND(IF($B334="Annuity",SUMIFS('Annuity Prices'!AQ:AQ,'Annuity Prices'!$B:$B,$D334,'Annuity Prices'!$E:$E,$G334),IF($B334="RAB Short",SUMIFS('RAB Prices Short'!AQ:AQ,'RAB Prices Short'!$B:$B,'All Prices combined'!$D334,'RAB Prices Short'!$E:$E,'All Prices combined'!$G334),IF($B334="RAB Long",SUMIFS('RAB Prices Long'!AQ:AQ,'RAB Prices Long'!$B:$B,'All Prices combined'!$D334,'RAB Prices Long'!$E:$E,'All Prices combined'!$G334)))),2)</f>
        <v>114.72</v>
      </c>
      <c r="AO334" s="2">
        <f>ROUND(IF($B334="Annuity",SUMIFS('Annuity Prices'!AR:AR,'Annuity Prices'!$B:$B,$D334,'Annuity Prices'!$E:$E,$G334),IF($B334="RAB Short",SUMIFS('RAB Prices Short'!AR:AR,'RAB Prices Short'!$B:$B,'All Prices combined'!$D334,'RAB Prices Short'!$E:$E,'All Prices combined'!$G334),IF($B334="RAB Long",SUMIFS('RAB Prices Long'!AR:AR,'RAB Prices Long'!$B:$B,'All Prices combined'!$D334,'RAB Prices Long'!$E:$E,'All Prices combined'!$G334)))),2)</f>
        <v>0</v>
      </c>
      <c r="AP334" s="2">
        <f>ROUND(IF($B334="Annuity",SUMIFS('Annuity Prices'!AS:AS,'Annuity Prices'!$B:$B,$D334,'Annuity Prices'!$E:$E,$G334),IF($B334="RAB Short",SUMIFS('RAB Prices Short'!AS:AS,'RAB Prices Short'!$B:$B,'All Prices combined'!$D334,'RAB Prices Short'!$E:$E,'All Prices combined'!$G334),IF($B334="RAB Long",SUMIFS('RAB Prices Long'!AS:AS,'RAB Prices Long'!$B:$B,'All Prices combined'!$D334,'RAB Prices Long'!$E:$E,'All Prices combined'!$G334)))),2)</f>
        <v>0</v>
      </c>
      <c r="AQ334" s="2">
        <f>ROUND(IF($B334="Annuity",SUMIFS('Annuity Prices'!AT:AT,'Annuity Prices'!$B:$B,$D334,'Annuity Prices'!$E:$E,$G334),IF($B334="RAB Short",SUMIFS('RAB Prices Short'!AT:AT,'RAB Prices Short'!$B:$B,'All Prices combined'!$D334,'RAB Prices Short'!$E:$E,'All Prices combined'!$G334),IF($B334="RAB Long",SUMIFS('RAB Prices Long'!AT:AT,'RAB Prices Long'!$B:$B,'All Prices combined'!$D334,'RAB Prices Long'!$E:$E,'All Prices combined'!$G334)))),2)</f>
        <v>35.03</v>
      </c>
      <c r="AR334" s="2">
        <f>ROUND(IF($B334="Annuity",SUMIFS('Annuity Prices'!AU:AU,'Annuity Prices'!$B:$B,$D334,'Annuity Prices'!$E:$E,$G334),IF($B334="RAB Short",SUMIFS('RAB Prices Short'!AU:AU,'RAB Prices Short'!$B:$B,'All Prices combined'!$D334,'RAB Prices Short'!$E:$E,'All Prices combined'!$G334),IF($B334="RAB Long",SUMIFS('RAB Prices Long'!AU:AU,'RAB Prices Long'!$B:$B,'All Prices combined'!$D334,'RAB Prices Long'!$E:$E,'All Prices combined'!$G334)))),2)</f>
        <v>39.79</v>
      </c>
      <c r="AS334" s="2">
        <f>ROUND(IF($B334="Annuity",SUMIFS('Annuity Prices'!AV:AV,'Annuity Prices'!$B:$B,$D334,'Annuity Prices'!$E:$E,$G334),IF($B334="RAB Short",SUMIFS('RAB Prices Short'!AV:AV,'RAB Prices Short'!$B:$B,'All Prices combined'!$D334,'RAB Prices Short'!$E:$E,'All Prices combined'!$G334),IF($B334="RAB Long",SUMIFS('RAB Prices Long'!AV:AV,'RAB Prices Long'!$B:$B,'All Prices combined'!$D334,'RAB Prices Long'!$E:$E,'All Prices combined'!$G334)))),2)</f>
        <v>43.78</v>
      </c>
      <c r="AT334" s="2">
        <f>ROUND(IF($B334="Annuity",SUMIFS('Annuity Prices'!AW:AW,'Annuity Prices'!$B:$B,$D334,'Annuity Prices'!$E:$E,$G334),IF($B334="RAB Short",SUMIFS('RAB Prices Short'!AW:AW,'RAB Prices Short'!$B:$B,'All Prices combined'!$D334,'RAB Prices Short'!$E:$E,'All Prices combined'!$G334),IF($B334="RAB Long",SUMIFS('RAB Prices Long'!AW:AW,'RAB Prices Long'!$B:$B,'All Prices combined'!$D334,'RAB Prices Long'!$E:$E,'All Prices combined'!$G334)))),2)</f>
        <v>48.03</v>
      </c>
      <c r="AU334" s="2">
        <f>ROUND(IF($B334="Annuity",SUMIFS('Annuity Prices'!AX:AX,'Annuity Prices'!$B:$B,$D334,'Annuity Prices'!$E:$E,$G334),IF($B334="RAB Short",SUMIFS('RAB Prices Short'!AX:AX,'RAB Prices Short'!$B:$B,'All Prices combined'!$D334,'RAB Prices Short'!$E:$E,'All Prices combined'!$G334),IF($B334="RAB Long",SUMIFS('RAB Prices Long'!AX:AX,'RAB Prices Long'!$B:$B,'All Prices combined'!$D334,'RAB Prices Long'!$E:$E,'All Prices combined'!$G334)))),2)</f>
        <v>50.55</v>
      </c>
      <c r="AV334" s="2">
        <f>ROUND(IF($B334="Annuity",SUMIFS('Annuity Prices'!AY:AY,'Annuity Prices'!$B:$B,$D334,'Annuity Prices'!$E:$E,$G334),IF($B334="RAB Short",SUMIFS('RAB Prices Short'!AY:AY,'RAB Prices Short'!$B:$B,'All Prices combined'!$D334,'RAB Prices Short'!$E:$E,'All Prices combined'!$G334),IF($B334="RAB Long",SUMIFS('RAB Prices Long'!AY:AY,'RAB Prices Long'!$B:$B,'All Prices combined'!$D334,'RAB Prices Long'!$E:$E,'All Prices combined'!$G334)))),2)</f>
        <v>51.81</v>
      </c>
      <c r="AW334" s="2">
        <f>ROUND(IF($B334="Annuity",SUMIFS('Annuity Prices'!AZ:AZ,'Annuity Prices'!$B:$B,$D334,'Annuity Prices'!$E:$E,$G334),IF($B334="RAB Short",SUMIFS('RAB Prices Short'!AZ:AZ,'RAB Prices Short'!$B:$B,'All Prices combined'!$D334,'RAB Prices Short'!$E:$E,'All Prices combined'!$G334),IF($B334="RAB Long",SUMIFS('RAB Prices Long'!AZ:AZ,'RAB Prices Long'!$B:$B,'All Prices combined'!$D334,'RAB Prices Long'!$E:$E,'All Prices combined'!$G334)))),2)</f>
        <v>53.11</v>
      </c>
      <c r="AX334" s="2">
        <f>ROUND(IF($B334="Annuity",SUMIFS('Annuity Prices'!BA:BA,'Annuity Prices'!$B:$B,$D334,'Annuity Prices'!$E:$E,$G334),IF($B334="RAB Short",SUMIFS('RAB Prices Short'!BA:BA,'RAB Prices Short'!$B:$B,'All Prices combined'!$D334,'RAB Prices Short'!$E:$E,'All Prices combined'!$G334),IF($B334="RAB Long",SUMIFS('RAB Prices Long'!BA:BA,'RAB Prices Long'!$B:$B,'All Prices combined'!$D334,'RAB Prices Long'!$E:$E,'All Prices combined'!$G334)))),2)</f>
        <v>57.02</v>
      </c>
      <c r="AY334" s="2">
        <f>ROUND(IF($B334="Annuity",SUMIFS('Annuity Prices'!BB:BB,'Annuity Prices'!$B:$B,$D334,'Annuity Prices'!$E:$E,$G334),IF($B334="RAB Short",SUMIFS('RAB Prices Short'!BB:BB,'RAB Prices Short'!$B:$B,'All Prices combined'!$D334,'RAB Prices Short'!$E:$E,'All Prices combined'!$G334),IF($B334="RAB Long",SUMIFS('RAB Prices Long'!BB:BB,'RAB Prices Long'!$B:$B,'All Prices combined'!$D334,'RAB Prices Long'!$E:$E,'All Prices combined'!$G334)))),2)</f>
        <v>58.45</v>
      </c>
      <c r="AZ334" s="2">
        <f>ROUND(IF($B334="Annuity",SUMIFS('Annuity Prices'!BC:BC,'Annuity Prices'!$B:$B,$D334,'Annuity Prices'!$E:$E,$G334),IF($B334="RAB Short",SUMIFS('RAB Prices Short'!BC:BC,'RAB Prices Short'!$B:$B,'All Prices combined'!$D334,'RAB Prices Short'!$E:$E,'All Prices combined'!$G334),IF($B334="RAB Long",SUMIFS('RAB Prices Long'!BC:BC,'RAB Prices Long'!$B:$B,'All Prices combined'!$D334,'RAB Prices Long'!$E:$E,'All Prices combined'!$G334)))),2)</f>
        <v>59.91</v>
      </c>
      <c r="BA334" s="2">
        <f>ROUND(IF($B334="Annuity",SUMIFS('Annuity Prices'!BD:BD,'Annuity Prices'!$B:$B,$D334,'Annuity Prices'!$E:$E,$G334),IF($B334="RAB Short",SUMIFS('RAB Prices Short'!BD:BD,'RAB Prices Short'!$B:$B,'All Prices combined'!$D334,'RAB Prices Short'!$E:$E,'All Prices combined'!$G334),IF($B334="RAB Long",SUMIFS('RAB Prices Long'!BD:BD,'RAB Prices Long'!$B:$B,'All Prices combined'!$D334,'RAB Prices Long'!$E:$E,'All Prices combined'!$G334)))),2)</f>
        <v>61.41</v>
      </c>
      <c r="BB334" s="2">
        <f>ROUND(IF($B334="Annuity",SUMIFS('Annuity Prices'!BE:BE,'Annuity Prices'!$B:$B,$D334,'Annuity Prices'!$E:$E,$G334),IF($B334="RAB Short",SUMIFS('RAB Prices Short'!BE:BE,'RAB Prices Short'!$B:$B,'All Prices combined'!$D334,'RAB Prices Short'!$E:$E,'All Prices combined'!$G334),IF($B334="RAB Long",SUMIFS('RAB Prices Long'!BE:BE,'RAB Prices Long'!$B:$B,'All Prices combined'!$D334,'RAB Prices Long'!$E:$E,'All Prices combined'!$G334)))),2)</f>
        <v>65.37</v>
      </c>
      <c r="BC334" s="2">
        <f>ROUND(IF($B334="Annuity",SUMIFS('Annuity Prices'!BF:BF,'Annuity Prices'!$B:$B,$D334,'Annuity Prices'!$E:$E,$G334),IF($B334="RAB Short",SUMIFS('RAB Prices Short'!BF:BF,'RAB Prices Short'!$B:$B,'All Prices combined'!$D334,'RAB Prices Short'!$E:$E,'All Prices combined'!$G334),IF($B334="RAB Long",SUMIFS('RAB Prices Long'!BF:BF,'RAB Prices Long'!$B:$B,'All Prices combined'!$D334,'RAB Prices Long'!$E:$E,'All Prices combined'!$G334)))),2)</f>
        <v>67</v>
      </c>
      <c r="BD334" s="2">
        <f>ROUND(IF($B334="Annuity",SUMIFS('Annuity Prices'!BG:BG,'Annuity Prices'!$B:$B,$D334,'Annuity Prices'!$E:$E,$G334),IF($B334="RAB Short",SUMIFS('RAB Prices Short'!BG:BG,'RAB Prices Short'!$B:$B,'All Prices combined'!$D334,'RAB Prices Short'!$E:$E,'All Prices combined'!$G334),IF($B334="RAB Long",SUMIFS('RAB Prices Long'!BG:BG,'RAB Prices Long'!$B:$B,'All Prices combined'!$D334,'RAB Prices Long'!$E:$E,'All Prices combined'!$G334)))),2)</f>
        <v>68.680000000000007</v>
      </c>
      <c r="BE334" s="2">
        <f>ROUND(IF($B334="Annuity",SUMIFS('Annuity Prices'!BH:BH,'Annuity Prices'!$B:$B,$D334,'Annuity Prices'!$E:$E,$G334),IF($B334="RAB Short",SUMIFS('RAB Prices Short'!BH:BH,'RAB Prices Short'!$B:$B,'All Prices combined'!$D334,'RAB Prices Short'!$E:$E,'All Prices combined'!$G334),IF($B334="RAB Long",SUMIFS('RAB Prices Long'!BH:BH,'RAB Prices Long'!$B:$B,'All Prices combined'!$D334,'RAB Prices Long'!$E:$E,'All Prices combined'!$G334)))),2)</f>
        <v>70.400000000000006</v>
      </c>
      <c r="BF334" s="2">
        <f>ROUND(IF($B334="Annuity",SUMIFS('Annuity Prices'!BI:BI,'Annuity Prices'!$B:$B,$D334,'Annuity Prices'!$E:$E,$G334),IF($B334="RAB Short",SUMIFS('RAB Prices Short'!BI:BI,'RAB Prices Short'!$B:$B,'All Prices combined'!$D334,'RAB Prices Short'!$E:$E,'All Prices combined'!$G334),IF($B334="RAB Long",SUMIFS('RAB Prices Long'!BI:BI,'RAB Prices Long'!$B:$B,'All Prices combined'!$D334,'RAB Prices Long'!$E:$E,'All Prices combined'!$G334)))),2)</f>
        <v>74.44</v>
      </c>
      <c r="BG334" s="2">
        <f>ROUND(IF($B334="Annuity",SUMIFS('Annuity Prices'!BJ:BJ,'Annuity Prices'!$B:$B,$D334,'Annuity Prices'!$E:$E,$G334),IF($B334="RAB Short",SUMIFS('RAB Prices Short'!BJ:BJ,'RAB Prices Short'!$B:$B,'All Prices combined'!$D334,'RAB Prices Short'!$E:$E,'All Prices combined'!$G334),IF($B334="RAB Long",SUMIFS('RAB Prices Long'!BJ:BJ,'RAB Prices Long'!$B:$B,'All Prices combined'!$D334,'RAB Prices Long'!$E:$E,'All Prices combined'!$G334)))),2)</f>
        <v>76.3</v>
      </c>
      <c r="BH334" s="2">
        <f>ROUND(IF($B334="Annuity",SUMIFS('Annuity Prices'!BK:BK,'Annuity Prices'!$B:$B,$D334,'Annuity Prices'!$E:$E,$G334),IF($B334="RAB Short",SUMIFS('RAB Prices Short'!BK:BK,'RAB Prices Short'!$B:$B,'All Prices combined'!$D334,'RAB Prices Short'!$E:$E,'All Prices combined'!$G334),IF($B334="RAB Long",SUMIFS('RAB Prices Long'!BK:BK,'RAB Prices Long'!$B:$B,'All Prices combined'!$D334,'RAB Prices Long'!$E:$E,'All Prices combined'!$G334)))),2)</f>
        <v>78.209999999999994</v>
      </c>
      <c r="BI334" s="2">
        <f>ROUND(IF($B334="Annuity",SUMIFS('Annuity Prices'!BL:BL,'Annuity Prices'!$B:$B,$D334,'Annuity Prices'!$E:$E,$G334),IF($B334="RAB Short",SUMIFS('RAB Prices Short'!BL:BL,'RAB Prices Short'!$B:$B,'All Prices combined'!$D334,'RAB Prices Short'!$E:$E,'All Prices combined'!$G334),IF($B334="RAB Long",SUMIFS('RAB Prices Long'!BL:BL,'RAB Prices Long'!$B:$B,'All Prices combined'!$D334,'RAB Prices Long'!$E:$E,'All Prices combined'!$G334)))),2)</f>
        <v>80.16</v>
      </c>
      <c r="BJ334" s="2">
        <f>ROUND(IF($B334="Annuity",SUMIFS('Annuity Prices'!BM:BM,'Annuity Prices'!$B:$B,$D334,'Annuity Prices'!$E:$E,$G334),IF($B334="RAB Short",SUMIFS('RAB Prices Short'!BM:BM,'RAB Prices Short'!$B:$B,'All Prices combined'!$D334,'RAB Prices Short'!$E:$E,'All Prices combined'!$G334),IF($B334="RAB Long",SUMIFS('RAB Prices Long'!BM:BM,'RAB Prices Long'!$B:$B,'All Prices combined'!$D334,'RAB Prices Long'!$E:$E,'All Prices combined'!$G334)))),2)</f>
        <v>84.77</v>
      </c>
      <c r="BK334" s="2">
        <f>ROUND(IF($B334="Annuity",SUMIFS('Annuity Prices'!BN:BN,'Annuity Prices'!$B:$B,$D334,'Annuity Prices'!$E:$E,$G334),IF($B334="RAB Short",SUMIFS('RAB Prices Short'!BN:BN,'RAB Prices Short'!$B:$B,'All Prices combined'!$D334,'RAB Prices Short'!$E:$E,'All Prices combined'!$G334),IF($B334="RAB Long",SUMIFS('RAB Prices Long'!BN:BN,'RAB Prices Long'!$B:$B,'All Prices combined'!$D334,'RAB Prices Long'!$E:$E,'All Prices combined'!$G334)))),2)</f>
        <v>86.89</v>
      </c>
      <c r="BL334" s="2">
        <f>ROUND(IF($B334="Annuity",SUMIFS('Annuity Prices'!BO:BO,'Annuity Prices'!$B:$B,$D334,'Annuity Prices'!$E:$E,$G334),IF($B334="RAB Short",SUMIFS('RAB Prices Short'!BO:BO,'RAB Prices Short'!$B:$B,'All Prices combined'!$D334,'RAB Prices Short'!$E:$E,'All Prices combined'!$G334),IF($B334="RAB Long",SUMIFS('RAB Prices Long'!BO:BO,'RAB Prices Long'!$B:$B,'All Prices combined'!$D334,'RAB Prices Long'!$E:$E,'All Prices combined'!$G334)))),2)</f>
        <v>89.06</v>
      </c>
      <c r="BM334" s="2">
        <f>ROUND(IF($B334="Annuity",SUMIFS('Annuity Prices'!BP:BP,'Annuity Prices'!$B:$B,$D334,'Annuity Prices'!$E:$E,$G334),IF($B334="RAB Short",SUMIFS('RAB Prices Short'!BP:BP,'RAB Prices Short'!$B:$B,'All Prices combined'!$D334,'RAB Prices Short'!$E:$E,'All Prices combined'!$G334),IF($B334="RAB Long",SUMIFS('RAB Prices Long'!BP:BP,'RAB Prices Long'!$B:$B,'All Prices combined'!$D334,'RAB Prices Long'!$E:$E,'All Prices combined'!$G334)))),2)</f>
        <v>91.29</v>
      </c>
      <c r="BN334" s="2">
        <f>ROUND(IF($B334="Annuity",SUMIFS('Annuity Prices'!BQ:BQ,'Annuity Prices'!$B:$B,$D334,'Annuity Prices'!$E:$E,$G334),IF($B334="RAB Short",SUMIFS('RAB Prices Short'!BQ:BQ,'RAB Prices Short'!$B:$B,'All Prices combined'!$D334,'RAB Prices Short'!$E:$E,'All Prices combined'!$G334),IF($B334="RAB Long",SUMIFS('RAB Prices Long'!BQ:BQ,'RAB Prices Long'!$B:$B,'All Prices combined'!$D334,'RAB Prices Long'!$E:$E,'All Prices combined'!$G334)))),2)</f>
        <v>95.85</v>
      </c>
      <c r="BO334" s="2">
        <f>ROUND(IF($B334="Annuity",SUMIFS('Annuity Prices'!BR:BR,'Annuity Prices'!$B:$B,$D334,'Annuity Prices'!$E:$E,$G334),IF($B334="RAB Short",SUMIFS('RAB Prices Short'!BR:BR,'RAB Prices Short'!$B:$B,'All Prices combined'!$D334,'RAB Prices Short'!$E:$E,'All Prices combined'!$G334),IF($B334="RAB Long",SUMIFS('RAB Prices Long'!BR:BR,'RAB Prices Long'!$B:$B,'All Prices combined'!$D334,'RAB Prices Long'!$E:$E,'All Prices combined'!$G334)))),2)</f>
        <v>98.25</v>
      </c>
      <c r="BP334" s="2">
        <f>ROUND(IF($B334="Annuity",SUMIFS('Annuity Prices'!BS:BS,'Annuity Prices'!$B:$B,$D334,'Annuity Prices'!$E:$E,$G334),IF($B334="RAB Short",SUMIFS('RAB Prices Short'!BS:BS,'RAB Prices Short'!$B:$B,'All Prices combined'!$D334,'RAB Prices Short'!$E:$E,'All Prices combined'!$G334),IF($B334="RAB Long",SUMIFS('RAB Prices Long'!BS:BS,'RAB Prices Long'!$B:$B,'All Prices combined'!$D334,'RAB Prices Long'!$E:$E,'All Prices combined'!$G334)))),2)</f>
        <v>100.7</v>
      </c>
      <c r="BQ334" s="2">
        <f>ROUND(IF($B334="Annuity",SUMIFS('Annuity Prices'!BT:BT,'Annuity Prices'!$B:$B,$D334,'Annuity Prices'!$E:$E,$G334),IF($B334="RAB Short",SUMIFS('RAB Prices Short'!BT:BT,'RAB Prices Short'!$B:$B,'All Prices combined'!$D334,'RAB Prices Short'!$E:$E,'All Prices combined'!$G334),IF($B334="RAB Long",SUMIFS('RAB Prices Long'!BT:BT,'RAB Prices Long'!$B:$B,'All Prices combined'!$D334,'RAB Prices Long'!$E:$E,'All Prices combined'!$G334)))),2)</f>
        <v>103.22</v>
      </c>
      <c r="BR334" s="2">
        <f>ROUND(IF($B334="Annuity",SUMIFS('Annuity Prices'!BU:BU,'Annuity Prices'!$B:$B,$D334,'Annuity Prices'!$E:$E,$G334),IF($B334="RAB Short",SUMIFS('RAB Prices Short'!BU:BU,'RAB Prices Short'!$B:$B,'All Prices combined'!$D334,'RAB Prices Short'!$E:$E,'All Prices combined'!$G334),IF($B334="RAB Long",SUMIFS('RAB Prices Long'!BU:BU,'RAB Prices Long'!$B:$B,'All Prices combined'!$D334,'RAB Prices Long'!$E:$E,'All Prices combined'!$G334)))),2)</f>
        <v>106.53</v>
      </c>
      <c r="BS334" s="2">
        <f>ROUND(IF($B334="Annuity",SUMIFS('Annuity Prices'!BV:BV,'Annuity Prices'!$B:$B,$D334,'Annuity Prices'!$E:$E,$G334),IF($B334="RAB Short",SUMIFS('RAB Prices Short'!BV:BV,'RAB Prices Short'!$B:$B,'All Prices combined'!$D334,'RAB Prices Short'!$E:$E,'All Prices combined'!$G334),IF($B334="RAB Long",SUMIFS('RAB Prices Long'!BV:BV,'RAB Prices Long'!$B:$B,'All Prices combined'!$D334,'RAB Prices Long'!$E:$E,'All Prices combined'!$G334)))),2)</f>
        <v>109.19</v>
      </c>
      <c r="BT334" s="2">
        <f>ROUND(IF($B334="Annuity",SUMIFS('Annuity Prices'!BW:BW,'Annuity Prices'!$B:$B,$D334,'Annuity Prices'!$E:$E,$G334),IF($B334="RAB Short",SUMIFS('RAB Prices Short'!BW:BW,'RAB Prices Short'!$B:$B,'All Prices combined'!$D334,'RAB Prices Short'!$E:$E,'All Prices combined'!$G334),IF($B334="RAB Long",SUMIFS('RAB Prices Long'!BW:BW,'RAB Prices Long'!$B:$B,'All Prices combined'!$D334,'RAB Prices Long'!$E:$E,'All Prices combined'!$G334)))),2)</f>
        <v>111.92</v>
      </c>
      <c r="BU334" s="2">
        <f>ROUND(IF($B334="Annuity",SUMIFS('Annuity Prices'!BX:BX,'Annuity Prices'!$B:$B,$D334,'Annuity Prices'!$E:$E,$G334),IF($B334="RAB Short",SUMIFS('RAB Prices Short'!BX:BX,'RAB Prices Short'!$B:$B,'All Prices combined'!$D334,'RAB Prices Short'!$E:$E,'All Prices combined'!$G334),IF($B334="RAB Long",SUMIFS('RAB Prices Long'!BX:BX,'RAB Prices Long'!$B:$B,'All Prices combined'!$D334,'RAB Prices Long'!$E:$E,'All Prices combined'!$G334)))),2)</f>
        <v>114.72</v>
      </c>
    </row>
    <row r="335" spans="2:73" x14ac:dyDescent="0.25">
      <c r="B335" t="s">
        <v>44</v>
      </c>
      <c r="C335">
        <v>25</v>
      </c>
      <c r="D335" t="s">
        <v>205</v>
      </c>
      <c r="E335" t="s">
        <v>203</v>
      </c>
      <c r="F335">
        <v>25</v>
      </c>
      <c r="G335" t="s">
        <v>43</v>
      </c>
      <c r="I335" s="2">
        <f>ROUND(IF($B335="Annuity",SUMIFS('Annuity Prices'!L:L,'Annuity Prices'!$B:$B,$D335,'Annuity Prices'!$E:$E,$G335),IF($B335="RAB Short",SUMIFS('RAB Prices Short'!L:L,'RAB Prices Short'!$B:$B,'All Prices combined'!$D335,'RAB Prices Short'!$E:$E,'All Prices combined'!$G335),IF($B335="RAB Long",SUMIFS('RAB Prices Long'!L:L,'RAB Prices Long'!$B:$B,'All Prices combined'!$D335,'RAB Prices Long'!$E:$E,'All Prices combined'!$G335)))),2)</f>
        <v>0</v>
      </c>
      <c r="J335" s="2">
        <f>ROUND(IF($B335="Annuity",SUMIFS('Annuity Prices'!M:M,'Annuity Prices'!$B:$B,$D335,'Annuity Prices'!$E:$E,$G335),IF($B335="RAB Short",SUMIFS('RAB Prices Short'!M:M,'RAB Prices Short'!$B:$B,'All Prices combined'!$D335,'RAB Prices Short'!$E:$E,'All Prices combined'!$G335),IF($B335="RAB Long",SUMIFS('RAB Prices Long'!M:M,'RAB Prices Long'!$B:$B,'All Prices combined'!$D335,'RAB Prices Long'!$E:$E,'All Prices combined'!$G335)))),2)</f>
        <v>0</v>
      </c>
      <c r="K335" s="2">
        <f>ROUND(IF($B335="Annuity",SUMIFS('Annuity Prices'!N:N,'Annuity Prices'!$B:$B,$D335,'Annuity Prices'!$E:$E,$G335),IF($B335="RAB Short",SUMIFS('RAB Prices Short'!N:N,'RAB Prices Short'!$B:$B,'All Prices combined'!$D335,'RAB Prices Short'!$E:$E,'All Prices combined'!$G335),IF($B335="RAB Long",SUMIFS('RAB Prices Long'!N:N,'RAB Prices Long'!$B:$B,'All Prices combined'!$D335,'RAB Prices Long'!$E:$E,'All Prices combined'!$G335)))),2)</f>
        <v>23.14</v>
      </c>
      <c r="L335" s="2">
        <f>ROUND(IF($B335="Annuity",SUMIFS('Annuity Prices'!O:O,'Annuity Prices'!$B:$B,$D335,'Annuity Prices'!$E:$E,$G335),IF($B335="RAB Short",SUMIFS('RAB Prices Short'!O:O,'RAB Prices Short'!$B:$B,'All Prices combined'!$D335,'RAB Prices Short'!$E:$E,'All Prices combined'!$G335),IF($B335="RAB Long",SUMIFS('RAB Prices Long'!O:O,'RAB Prices Long'!$B:$B,'All Prices combined'!$D335,'RAB Prices Long'!$E:$E,'All Prices combined'!$G335)))),2)</f>
        <v>23.8</v>
      </c>
      <c r="M335" s="2">
        <f>ROUND(IF($B335="Annuity",SUMIFS('Annuity Prices'!P:P,'Annuity Prices'!$B:$B,$D335,'Annuity Prices'!$E:$E,$G335),IF($B335="RAB Short",SUMIFS('RAB Prices Short'!P:P,'RAB Prices Short'!$B:$B,'All Prices combined'!$D335,'RAB Prices Short'!$E:$E,'All Prices combined'!$G335),IF($B335="RAB Long",SUMIFS('RAB Prices Long'!P:P,'RAB Prices Long'!$B:$B,'All Prices combined'!$D335,'RAB Prices Long'!$E:$E,'All Prices combined'!$G335)))),2)</f>
        <v>24.66</v>
      </c>
      <c r="N335" s="2">
        <f>ROUND(IF($B335="Annuity",SUMIFS('Annuity Prices'!Q:Q,'Annuity Prices'!$B:$B,$D335,'Annuity Prices'!$E:$E,$G335),IF($B335="RAB Short",SUMIFS('RAB Prices Short'!Q:Q,'RAB Prices Short'!$B:$B,'All Prices combined'!$D335,'RAB Prices Short'!$E:$E,'All Prices combined'!$G335),IF($B335="RAB Long",SUMIFS('RAB Prices Long'!Q:Q,'RAB Prices Long'!$B:$B,'All Prices combined'!$D335,'RAB Prices Long'!$E:$E,'All Prices combined'!$G335)))),2)</f>
        <v>25.27</v>
      </c>
      <c r="O335" s="2">
        <f>ROUND(IF($B335="Annuity",SUMIFS('Annuity Prices'!R:R,'Annuity Prices'!$B:$B,$D335,'Annuity Prices'!$E:$E,$G335),IF($B335="RAB Short",SUMIFS('RAB Prices Short'!R:R,'RAB Prices Short'!$B:$B,'All Prices combined'!$D335,'RAB Prices Short'!$E:$E,'All Prices combined'!$G335),IF($B335="RAB Long",SUMIFS('RAB Prices Long'!R:R,'RAB Prices Long'!$B:$B,'All Prices combined'!$D335,'RAB Prices Long'!$E:$E,'All Prices combined'!$G335)))),2)</f>
        <v>25.9</v>
      </c>
      <c r="P335" s="2">
        <f>ROUND(IF($B335="Annuity",SUMIFS('Annuity Prices'!S:S,'Annuity Prices'!$B:$B,$D335,'Annuity Prices'!$E:$E,$G335),IF($B335="RAB Short",SUMIFS('RAB Prices Short'!S:S,'RAB Prices Short'!$B:$B,'All Prices combined'!$D335,'RAB Prices Short'!$E:$E,'All Prices combined'!$G335),IF($B335="RAB Long",SUMIFS('RAB Prices Long'!S:S,'RAB Prices Long'!$B:$B,'All Prices combined'!$D335,'RAB Prices Long'!$E:$E,'All Prices combined'!$G335)))),2)</f>
        <v>26.55</v>
      </c>
      <c r="Q335" s="2">
        <f>ROUND(IF($B335="Annuity",SUMIFS('Annuity Prices'!T:T,'Annuity Prices'!$B:$B,$D335,'Annuity Prices'!$E:$E,$G335),IF($B335="RAB Short",SUMIFS('RAB Prices Short'!T:T,'RAB Prices Short'!$B:$B,'All Prices combined'!$D335,'RAB Prices Short'!$E:$E,'All Prices combined'!$G335),IF($B335="RAB Long",SUMIFS('RAB Prices Long'!T:T,'RAB Prices Long'!$B:$B,'All Prices combined'!$D335,'RAB Prices Long'!$E:$E,'All Prices combined'!$G335)))),2)</f>
        <v>27.86</v>
      </c>
      <c r="R335" s="2">
        <f>ROUND(IF($B335="Annuity",SUMIFS('Annuity Prices'!U:U,'Annuity Prices'!$B:$B,$D335,'Annuity Prices'!$E:$E,$G335),IF($B335="RAB Short",SUMIFS('RAB Prices Short'!U:U,'RAB Prices Short'!$B:$B,'All Prices combined'!$D335,'RAB Prices Short'!$E:$E,'All Prices combined'!$G335),IF($B335="RAB Long",SUMIFS('RAB Prices Long'!U:U,'RAB Prices Long'!$B:$B,'All Prices combined'!$D335,'RAB Prices Long'!$E:$E,'All Prices combined'!$G335)))),2)</f>
        <v>28.56</v>
      </c>
      <c r="S335" s="2">
        <f>ROUND(IF($B335="Annuity",SUMIFS('Annuity Prices'!V:V,'Annuity Prices'!$B:$B,$D335,'Annuity Prices'!$E:$E,$G335),IF($B335="RAB Short",SUMIFS('RAB Prices Short'!V:V,'RAB Prices Short'!$B:$B,'All Prices combined'!$D335,'RAB Prices Short'!$E:$E,'All Prices combined'!$G335),IF($B335="RAB Long",SUMIFS('RAB Prices Long'!V:V,'RAB Prices Long'!$B:$B,'All Prices combined'!$D335,'RAB Prices Long'!$E:$E,'All Prices combined'!$G335)))),2)</f>
        <v>29.27</v>
      </c>
      <c r="T335" s="2">
        <f>ROUND(IF($B335="Annuity",SUMIFS('Annuity Prices'!W:W,'Annuity Prices'!$B:$B,$D335,'Annuity Prices'!$E:$E,$G335),IF($B335="RAB Short",SUMIFS('RAB Prices Short'!W:W,'RAB Prices Short'!$B:$B,'All Prices combined'!$D335,'RAB Prices Short'!$E:$E,'All Prices combined'!$G335),IF($B335="RAB Long",SUMIFS('RAB Prices Long'!W:W,'RAB Prices Long'!$B:$B,'All Prices combined'!$D335,'RAB Prices Long'!$E:$E,'All Prices combined'!$G335)))),2)</f>
        <v>30</v>
      </c>
      <c r="U335" s="2">
        <f>ROUND(IF($B335="Annuity",SUMIFS('Annuity Prices'!X:X,'Annuity Prices'!$B:$B,$D335,'Annuity Prices'!$E:$E,$G335),IF($B335="RAB Short",SUMIFS('RAB Prices Short'!X:X,'RAB Prices Short'!$B:$B,'All Prices combined'!$D335,'RAB Prices Short'!$E:$E,'All Prices combined'!$G335),IF($B335="RAB Long",SUMIFS('RAB Prices Long'!X:X,'RAB Prices Long'!$B:$B,'All Prices combined'!$D335,'RAB Prices Long'!$E:$E,'All Prices combined'!$G335)))),2)</f>
        <v>34.01</v>
      </c>
      <c r="V335" s="2">
        <f>ROUND(IF($B335="Annuity",SUMIFS('Annuity Prices'!Y:Y,'Annuity Prices'!$B:$B,$D335,'Annuity Prices'!$E:$E,$G335),IF($B335="RAB Short",SUMIFS('RAB Prices Short'!Y:Y,'RAB Prices Short'!$B:$B,'All Prices combined'!$D335,'RAB Prices Short'!$E:$E,'All Prices combined'!$G335),IF($B335="RAB Long",SUMIFS('RAB Prices Long'!Y:Y,'RAB Prices Long'!$B:$B,'All Prices combined'!$D335,'RAB Prices Long'!$E:$E,'All Prices combined'!$G335)))),2)</f>
        <v>34.86</v>
      </c>
      <c r="W335" s="2">
        <f>ROUND(IF($B335="Annuity",SUMIFS('Annuity Prices'!Z:Z,'Annuity Prices'!$B:$B,$D335,'Annuity Prices'!$E:$E,$G335),IF($B335="RAB Short",SUMIFS('RAB Prices Short'!Z:Z,'RAB Prices Short'!$B:$B,'All Prices combined'!$D335,'RAB Prices Short'!$E:$E,'All Prices combined'!$G335),IF($B335="RAB Long",SUMIFS('RAB Prices Long'!Z:Z,'RAB Prices Long'!$B:$B,'All Prices combined'!$D335,'RAB Prices Long'!$E:$E,'All Prices combined'!$G335)))),2)</f>
        <v>35.729999999999997</v>
      </c>
      <c r="X335" s="2">
        <f>ROUND(IF($B335="Annuity",SUMIFS('Annuity Prices'!AA:AA,'Annuity Prices'!$B:$B,$D335,'Annuity Prices'!$E:$E,$G335),IF($B335="RAB Short",SUMIFS('RAB Prices Short'!AA:AA,'RAB Prices Short'!$B:$B,'All Prices combined'!$D335,'RAB Prices Short'!$E:$E,'All Prices combined'!$G335),IF($B335="RAB Long",SUMIFS('RAB Prices Long'!AA:AA,'RAB Prices Long'!$B:$B,'All Prices combined'!$D335,'RAB Prices Long'!$E:$E,'All Prices combined'!$G335)))),2)</f>
        <v>36.619999999999997</v>
      </c>
      <c r="Y335" s="2">
        <f>ROUND(IF($B335="Annuity",SUMIFS('Annuity Prices'!AB:AB,'Annuity Prices'!$B:$B,$D335,'Annuity Prices'!$E:$E,$G335),IF($B335="RAB Short",SUMIFS('RAB Prices Short'!AB:AB,'RAB Prices Short'!$B:$B,'All Prices combined'!$D335,'RAB Prices Short'!$E:$E,'All Prices combined'!$G335),IF($B335="RAB Long",SUMIFS('RAB Prices Long'!AB:AB,'RAB Prices Long'!$B:$B,'All Prices combined'!$D335,'RAB Prices Long'!$E:$E,'All Prices combined'!$G335)))),2)</f>
        <v>38.44</v>
      </c>
      <c r="Z335" s="2">
        <f>ROUND(IF($B335="Annuity",SUMIFS('Annuity Prices'!AC:AC,'Annuity Prices'!$B:$B,$D335,'Annuity Prices'!$E:$E,$G335),IF($B335="RAB Short",SUMIFS('RAB Prices Short'!AC:AC,'RAB Prices Short'!$B:$B,'All Prices combined'!$D335,'RAB Prices Short'!$E:$E,'All Prices combined'!$G335),IF($B335="RAB Long",SUMIFS('RAB Prices Long'!AC:AC,'RAB Prices Long'!$B:$B,'All Prices combined'!$D335,'RAB Prices Long'!$E:$E,'All Prices combined'!$G335)))),2)</f>
        <v>39.4</v>
      </c>
      <c r="AA335" s="2">
        <f>ROUND(IF($B335="Annuity",SUMIFS('Annuity Prices'!AD:AD,'Annuity Prices'!$B:$B,$D335,'Annuity Prices'!$E:$E,$G335),IF($B335="RAB Short",SUMIFS('RAB Prices Short'!AD:AD,'RAB Prices Short'!$B:$B,'All Prices combined'!$D335,'RAB Prices Short'!$E:$E,'All Prices combined'!$G335),IF($B335="RAB Long",SUMIFS('RAB Prices Long'!AD:AD,'RAB Prices Long'!$B:$B,'All Prices combined'!$D335,'RAB Prices Long'!$E:$E,'All Prices combined'!$G335)))),2)</f>
        <v>40.39</v>
      </c>
      <c r="AB335" s="2">
        <f>ROUND(IF($B335="Annuity",SUMIFS('Annuity Prices'!AE:AE,'Annuity Prices'!$B:$B,$D335,'Annuity Prices'!$E:$E,$G335),IF($B335="RAB Short",SUMIFS('RAB Prices Short'!AE:AE,'RAB Prices Short'!$B:$B,'All Prices combined'!$D335,'RAB Prices Short'!$E:$E,'All Prices combined'!$G335),IF($B335="RAB Long",SUMIFS('RAB Prices Long'!AE:AE,'RAB Prices Long'!$B:$B,'All Prices combined'!$D335,'RAB Prices Long'!$E:$E,'All Prices combined'!$G335)))),2)</f>
        <v>41.4</v>
      </c>
      <c r="AC335" s="2">
        <f>ROUND(IF($B335="Annuity",SUMIFS('Annuity Prices'!AF:AF,'Annuity Prices'!$B:$B,$D335,'Annuity Prices'!$E:$E,$G335),IF($B335="RAB Short",SUMIFS('RAB Prices Short'!AF:AF,'RAB Prices Short'!$B:$B,'All Prices combined'!$D335,'RAB Prices Short'!$E:$E,'All Prices combined'!$G335),IF($B335="RAB Long",SUMIFS('RAB Prices Long'!AF:AF,'RAB Prices Long'!$B:$B,'All Prices combined'!$D335,'RAB Prices Long'!$E:$E,'All Prices combined'!$G335)))),2)</f>
        <v>43.47</v>
      </c>
      <c r="AD335" s="2">
        <f>ROUND(IF($B335="Annuity",SUMIFS('Annuity Prices'!AG:AG,'Annuity Prices'!$B:$B,$D335,'Annuity Prices'!$E:$E,$G335),IF($B335="RAB Short",SUMIFS('RAB Prices Short'!AG:AG,'RAB Prices Short'!$B:$B,'All Prices combined'!$D335,'RAB Prices Short'!$E:$E,'All Prices combined'!$G335),IF($B335="RAB Long",SUMIFS('RAB Prices Long'!AG:AG,'RAB Prices Long'!$B:$B,'All Prices combined'!$D335,'RAB Prices Long'!$E:$E,'All Prices combined'!$G335)))),2)</f>
        <v>44.55</v>
      </c>
      <c r="AE335" s="2">
        <f>ROUND(IF($B335="Annuity",SUMIFS('Annuity Prices'!AH:AH,'Annuity Prices'!$B:$B,$D335,'Annuity Prices'!$E:$E,$G335),IF($B335="RAB Short",SUMIFS('RAB Prices Short'!AH:AH,'RAB Prices Short'!$B:$B,'All Prices combined'!$D335,'RAB Prices Short'!$E:$E,'All Prices combined'!$G335),IF($B335="RAB Long",SUMIFS('RAB Prices Long'!AH:AH,'RAB Prices Long'!$B:$B,'All Prices combined'!$D335,'RAB Prices Long'!$E:$E,'All Prices combined'!$G335)))),2)</f>
        <v>45.67</v>
      </c>
      <c r="AF335" s="2">
        <f>ROUND(IF($B335="Annuity",SUMIFS('Annuity Prices'!AI:AI,'Annuity Prices'!$B:$B,$D335,'Annuity Prices'!$E:$E,$G335),IF($B335="RAB Short",SUMIFS('RAB Prices Short'!AI:AI,'RAB Prices Short'!$B:$B,'All Prices combined'!$D335,'RAB Prices Short'!$E:$E,'All Prices combined'!$G335),IF($B335="RAB Long",SUMIFS('RAB Prices Long'!AI:AI,'RAB Prices Long'!$B:$B,'All Prices combined'!$D335,'RAB Prices Long'!$E:$E,'All Prices combined'!$G335)))),2)</f>
        <v>46.81</v>
      </c>
      <c r="AG335" s="2">
        <f>ROUND(IF($B335="Annuity",SUMIFS('Annuity Prices'!AJ:AJ,'Annuity Prices'!$B:$B,$D335,'Annuity Prices'!$E:$E,$G335),IF($B335="RAB Short",SUMIFS('RAB Prices Short'!AJ:AJ,'RAB Prices Short'!$B:$B,'All Prices combined'!$D335,'RAB Prices Short'!$E:$E,'All Prices combined'!$G335),IF($B335="RAB Long",SUMIFS('RAB Prices Long'!AJ:AJ,'RAB Prices Long'!$B:$B,'All Prices combined'!$D335,'RAB Prices Long'!$E:$E,'All Prices combined'!$G335)))),2)</f>
        <v>49.15</v>
      </c>
      <c r="AH335" s="2">
        <f>ROUND(IF($B335="Annuity",SUMIFS('Annuity Prices'!AK:AK,'Annuity Prices'!$B:$B,$D335,'Annuity Prices'!$E:$E,$G335),IF($B335="RAB Short",SUMIFS('RAB Prices Short'!AK:AK,'RAB Prices Short'!$B:$B,'All Prices combined'!$D335,'RAB Prices Short'!$E:$E,'All Prices combined'!$G335),IF($B335="RAB Long",SUMIFS('RAB Prices Long'!AK:AK,'RAB Prices Long'!$B:$B,'All Prices combined'!$D335,'RAB Prices Long'!$E:$E,'All Prices combined'!$G335)))),2)</f>
        <v>50.38</v>
      </c>
      <c r="AI335" s="2">
        <f>ROUND(IF($B335="Annuity",SUMIFS('Annuity Prices'!AL:AL,'Annuity Prices'!$B:$B,$D335,'Annuity Prices'!$E:$E,$G335),IF($B335="RAB Short",SUMIFS('RAB Prices Short'!AL:AL,'RAB Prices Short'!$B:$B,'All Prices combined'!$D335,'RAB Prices Short'!$E:$E,'All Prices combined'!$G335),IF($B335="RAB Long",SUMIFS('RAB Prices Long'!AL:AL,'RAB Prices Long'!$B:$B,'All Prices combined'!$D335,'RAB Prices Long'!$E:$E,'All Prices combined'!$G335)))),2)</f>
        <v>51.64</v>
      </c>
      <c r="AJ335" s="2">
        <f>ROUND(IF($B335="Annuity",SUMIFS('Annuity Prices'!AM:AM,'Annuity Prices'!$B:$B,$D335,'Annuity Prices'!$E:$E,$G335),IF($B335="RAB Short",SUMIFS('RAB Prices Short'!AM:AM,'RAB Prices Short'!$B:$B,'All Prices combined'!$D335,'RAB Prices Short'!$E:$E,'All Prices combined'!$G335),IF($B335="RAB Long",SUMIFS('RAB Prices Long'!AM:AM,'RAB Prices Long'!$B:$B,'All Prices combined'!$D335,'RAB Prices Long'!$E:$E,'All Prices combined'!$G335)))),2)</f>
        <v>52.93</v>
      </c>
      <c r="AK335" s="2">
        <f>ROUND(IF($B335="Annuity",SUMIFS('Annuity Prices'!AN:AN,'Annuity Prices'!$B:$B,$D335,'Annuity Prices'!$E:$E,$G335),IF($B335="RAB Short",SUMIFS('RAB Prices Short'!AN:AN,'RAB Prices Short'!$B:$B,'All Prices combined'!$D335,'RAB Prices Short'!$E:$E,'All Prices combined'!$G335),IF($B335="RAB Long",SUMIFS('RAB Prices Long'!AN:AN,'RAB Prices Long'!$B:$B,'All Prices combined'!$D335,'RAB Prices Long'!$E:$E,'All Prices combined'!$G335)))),2)</f>
        <v>55.59</v>
      </c>
      <c r="AL335" s="2">
        <f>ROUND(IF($B335="Annuity",SUMIFS('Annuity Prices'!AO:AO,'Annuity Prices'!$B:$B,$D335,'Annuity Prices'!$E:$E,$G335),IF($B335="RAB Short",SUMIFS('RAB Prices Short'!AO:AO,'RAB Prices Short'!$B:$B,'All Prices combined'!$D335,'RAB Prices Short'!$E:$E,'All Prices combined'!$G335),IF($B335="RAB Long",SUMIFS('RAB Prices Long'!AO:AO,'RAB Prices Long'!$B:$B,'All Prices combined'!$D335,'RAB Prices Long'!$E:$E,'All Prices combined'!$G335)))),2)</f>
        <v>56.98</v>
      </c>
      <c r="AM335" s="2">
        <f>ROUND(IF($B335="Annuity",SUMIFS('Annuity Prices'!AP:AP,'Annuity Prices'!$B:$B,$D335,'Annuity Prices'!$E:$E,$G335),IF($B335="RAB Short",SUMIFS('RAB Prices Short'!AP:AP,'RAB Prices Short'!$B:$B,'All Prices combined'!$D335,'RAB Prices Short'!$E:$E,'All Prices combined'!$G335),IF($B335="RAB Long",SUMIFS('RAB Prices Long'!AP:AP,'RAB Prices Long'!$B:$B,'All Prices combined'!$D335,'RAB Prices Long'!$E:$E,'All Prices combined'!$G335)))),2)</f>
        <v>58.4</v>
      </c>
      <c r="AN335" s="2">
        <f>ROUND(IF($B335="Annuity",SUMIFS('Annuity Prices'!AQ:AQ,'Annuity Prices'!$B:$B,$D335,'Annuity Prices'!$E:$E,$G335),IF($B335="RAB Short",SUMIFS('RAB Prices Short'!AQ:AQ,'RAB Prices Short'!$B:$B,'All Prices combined'!$D335,'RAB Prices Short'!$E:$E,'All Prices combined'!$G335),IF($B335="RAB Long",SUMIFS('RAB Prices Long'!AQ:AQ,'RAB Prices Long'!$B:$B,'All Prices combined'!$D335,'RAB Prices Long'!$E:$E,'All Prices combined'!$G335)))),2)</f>
        <v>59.86</v>
      </c>
      <c r="AO335" s="2">
        <f>ROUND(IF($B335="Annuity",SUMIFS('Annuity Prices'!AR:AR,'Annuity Prices'!$B:$B,$D335,'Annuity Prices'!$E:$E,$G335),IF($B335="RAB Short",SUMIFS('RAB Prices Short'!AR:AR,'RAB Prices Short'!$B:$B,'All Prices combined'!$D335,'RAB Prices Short'!$E:$E,'All Prices combined'!$G335),IF($B335="RAB Long",SUMIFS('RAB Prices Long'!AR:AR,'RAB Prices Long'!$B:$B,'All Prices combined'!$D335,'RAB Prices Long'!$E:$E,'All Prices combined'!$G335)))),2)</f>
        <v>0</v>
      </c>
      <c r="AP335" s="2">
        <f>ROUND(IF($B335="Annuity",SUMIFS('Annuity Prices'!AS:AS,'Annuity Prices'!$B:$B,$D335,'Annuity Prices'!$E:$E,$G335),IF($B335="RAB Short",SUMIFS('RAB Prices Short'!AS:AS,'RAB Prices Short'!$B:$B,'All Prices combined'!$D335,'RAB Prices Short'!$E:$E,'All Prices combined'!$G335),IF($B335="RAB Long",SUMIFS('RAB Prices Long'!AS:AS,'RAB Prices Long'!$B:$B,'All Prices combined'!$D335,'RAB Prices Long'!$E:$E,'All Prices combined'!$G335)))),2)</f>
        <v>0</v>
      </c>
      <c r="AQ335" s="2">
        <f>ROUND(IF($B335="Annuity",SUMIFS('Annuity Prices'!AT:AT,'Annuity Prices'!$B:$B,$D335,'Annuity Prices'!$E:$E,$G335),IF($B335="RAB Short",SUMIFS('RAB Prices Short'!AT:AT,'RAB Prices Short'!$B:$B,'All Prices combined'!$D335,'RAB Prices Short'!$E:$E,'All Prices combined'!$G335),IF($B335="RAB Long",SUMIFS('RAB Prices Long'!AT:AT,'RAB Prices Long'!$B:$B,'All Prices combined'!$D335,'RAB Prices Long'!$E:$E,'All Prices combined'!$G335)))),2)</f>
        <v>17.39</v>
      </c>
      <c r="AR335" s="2">
        <f>ROUND(IF($B335="Annuity",SUMIFS('Annuity Prices'!AU:AU,'Annuity Prices'!$B:$B,$D335,'Annuity Prices'!$E:$E,$G335),IF($B335="RAB Short",SUMIFS('RAB Prices Short'!AU:AU,'RAB Prices Short'!$B:$B,'All Prices combined'!$D335,'RAB Prices Short'!$E:$E,'All Prices combined'!$G335),IF($B335="RAB Long",SUMIFS('RAB Prices Long'!AU:AU,'RAB Prices Long'!$B:$B,'All Prices combined'!$D335,'RAB Prices Long'!$E:$E,'All Prices combined'!$G335)))),2)</f>
        <v>17.89</v>
      </c>
      <c r="AS335" s="2">
        <f>ROUND(IF($B335="Annuity",SUMIFS('Annuity Prices'!AV:AV,'Annuity Prices'!$B:$B,$D335,'Annuity Prices'!$E:$E,$G335),IF($B335="RAB Short",SUMIFS('RAB Prices Short'!AV:AV,'RAB Prices Short'!$B:$B,'All Prices combined'!$D335,'RAB Prices Short'!$E:$E,'All Prices combined'!$G335),IF($B335="RAB Long",SUMIFS('RAB Prices Long'!AV:AV,'RAB Prices Long'!$B:$B,'All Prices combined'!$D335,'RAB Prices Long'!$E:$E,'All Prices combined'!$G335)))),2)</f>
        <v>18.399999999999999</v>
      </c>
      <c r="AT335" s="2">
        <f>ROUND(IF($B335="Annuity",SUMIFS('Annuity Prices'!AW:AW,'Annuity Prices'!$B:$B,$D335,'Annuity Prices'!$E:$E,$G335),IF($B335="RAB Short",SUMIFS('RAB Prices Short'!AW:AW,'RAB Prices Short'!$B:$B,'All Prices combined'!$D335,'RAB Prices Short'!$E:$E,'All Prices combined'!$G335),IF($B335="RAB Long",SUMIFS('RAB Prices Long'!AW:AW,'RAB Prices Long'!$B:$B,'All Prices combined'!$D335,'RAB Prices Long'!$E:$E,'All Prices combined'!$G335)))),2)</f>
        <v>18.93</v>
      </c>
      <c r="AU335" s="2">
        <f>ROUND(IF($B335="Annuity",SUMIFS('Annuity Prices'!AX:AX,'Annuity Prices'!$B:$B,$D335,'Annuity Prices'!$E:$E,$G335),IF($B335="RAB Short",SUMIFS('RAB Prices Short'!AX:AX,'RAB Prices Short'!$B:$B,'All Prices combined'!$D335,'RAB Prices Short'!$E:$E,'All Prices combined'!$G335),IF($B335="RAB Long",SUMIFS('RAB Prices Long'!AX:AX,'RAB Prices Long'!$B:$B,'All Prices combined'!$D335,'RAB Prices Long'!$E:$E,'All Prices combined'!$G335)))),2)</f>
        <v>20.91</v>
      </c>
      <c r="AV335" s="2">
        <f>ROUND(IF($B335="Annuity",SUMIFS('Annuity Prices'!AY:AY,'Annuity Prices'!$B:$B,$D335,'Annuity Prices'!$E:$E,$G335),IF($B335="RAB Short",SUMIFS('RAB Prices Short'!AY:AY,'RAB Prices Short'!$B:$B,'All Prices combined'!$D335,'RAB Prices Short'!$E:$E,'All Prices combined'!$G335),IF($B335="RAB Long",SUMIFS('RAB Prices Long'!AY:AY,'RAB Prices Long'!$B:$B,'All Prices combined'!$D335,'RAB Prices Long'!$E:$E,'All Prices combined'!$G335)))),2)</f>
        <v>24.81</v>
      </c>
      <c r="AW335" s="2">
        <f>ROUND(IF($B335="Annuity",SUMIFS('Annuity Prices'!AZ:AZ,'Annuity Prices'!$B:$B,$D335,'Annuity Prices'!$E:$E,$G335),IF($B335="RAB Short",SUMIFS('RAB Prices Short'!AZ:AZ,'RAB Prices Short'!$B:$B,'All Prices combined'!$D335,'RAB Prices Short'!$E:$E,'All Prices combined'!$G335),IF($B335="RAB Long",SUMIFS('RAB Prices Long'!AZ:AZ,'RAB Prices Long'!$B:$B,'All Prices combined'!$D335,'RAB Prices Long'!$E:$E,'All Prices combined'!$G335)))),2)</f>
        <v>26.55</v>
      </c>
      <c r="AX335" s="2">
        <f>ROUND(IF($B335="Annuity",SUMIFS('Annuity Prices'!BA:BA,'Annuity Prices'!$B:$B,$D335,'Annuity Prices'!$E:$E,$G335),IF($B335="RAB Short",SUMIFS('RAB Prices Short'!BA:BA,'RAB Prices Short'!$B:$B,'All Prices combined'!$D335,'RAB Prices Short'!$E:$E,'All Prices combined'!$G335),IF($B335="RAB Long",SUMIFS('RAB Prices Long'!BA:BA,'RAB Prices Long'!$B:$B,'All Prices combined'!$D335,'RAB Prices Long'!$E:$E,'All Prices combined'!$G335)))),2)</f>
        <v>27.85</v>
      </c>
      <c r="AY335" s="2">
        <f>ROUND(IF($B335="Annuity",SUMIFS('Annuity Prices'!BB:BB,'Annuity Prices'!$B:$B,$D335,'Annuity Prices'!$E:$E,$G335),IF($B335="RAB Short",SUMIFS('RAB Prices Short'!BB:BB,'RAB Prices Short'!$B:$B,'All Prices combined'!$D335,'RAB Prices Short'!$E:$E,'All Prices combined'!$G335),IF($B335="RAB Long",SUMIFS('RAB Prices Long'!BB:BB,'RAB Prices Long'!$B:$B,'All Prices combined'!$D335,'RAB Prices Long'!$E:$E,'All Prices combined'!$G335)))),2)</f>
        <v>28.56</v>
      </c>
      <c r="AZ335" s="2">
        <f>ROUND(IF($B335="Annuity",SUMIFS('Annuity Prices'!BC:BC,'Annuity Prices'!$B:$B,$D335,'Annuity Prices'!$E:$E,$G335),IF($B335="RAB Short",SUMIFS('RAB Prices Short'!BC:BC,'RAB Prices Short'!$B:$B,'All Prices combined'!$D335,'RAB Prices Short'!$E:$E,'All Prices combined'!$G335),IF($B335="RAB Long",SUMIFS('RAB Prices Long'!BC:BC,'RAB Prices Long'!$B:$B,'All Prices combined'!$D335,'RAB Prices Long'!$E:$E,'All Prices combined'!$G335)))),2)</f>
        <v>29.27</v>
      </c>
      <c r="BA335" s="2">
        <f>ROUND(IF($B335="Annuity",SUMIFS('Annuity Prices'!BD:BD,'Annuity Prices'!$B:$B,$D335,'Annuity Prices'!$E:$E,$G335),IF($B335="RAB Short",SUMIFS('RAB Prices Short'!BD:BD,'RAB Prices Short'!$B:$B,'All Prices combined'!$D335,'RAB Prices Short'!$E:$E,'All Prices combined'!$G335),IF($B335="RAB Long",SUMIFS('RAB Prices Long'!BD:BD,'RAB Prices Long'!$B:$B,'All Prices combined'!$D335,'RAB Prices Long'!$E:$E,'All Prices combined'!$G335)))),2)</f>
        <v>30</v>
      </c>
      <c r="BB335" s="2">
        <f>ROUND(IF($B335="Annuity",SUMIFS('Annuity Prices'!BE:BE,'Annuity Prices'!$B:$B,$D335,'Annuity Prices'!$E:$E,$G335),IF($B335="RAB Short",SUMIFS('RAB Prices Short'!BE:BE,'RAB Prices Short'!$B:$B,'All Prices combined'!$D335,'RAB Prices Short'!$E:$E,'All Prices combined'!$G335),IF($B335="RAB Long",SUMIFS('RAB Prices Long'!BE:BE,'RAB Prices Long'!$B:$B,'All Prices combined'!$D335,'RAB Prices Long'!$E:$E,'All Prices combined'!$G335)))),2)</f>
        <v>32.130000000000003</v>
      </c>
      <c r="BC335" s="2">
        <f>ROUND(IF($B335="Annuity",SUMIFS('Annuity Prices'!BF:BF,'Annuity Prices'!$B:$B,$D335,'Annuity Prices'!$E:$E,$G335),IF($B335="RAB Short",SUMIFS('RAB Prices Short'!BF:BF,'RAB Prices Short'!$B:$B,'All Prices combined'!$D335,'RAB Prices Short'!$E:$E,'All Prices combined'!$G335),IF($B335="RAB Long",SUMIFS('RAB Prices Long'!BF:BF,'RAB Prices Long'!$B:$B,'All Prices combined'!$D335,'RAB Prices Long'!$E:$E,'All Prices combined'!$G335)))),2)</f>
        <v>34.86</v>
      </c>
      <c r="BD335" s="2">
        <f>ROUND(IF($B335="Annuity",SUMIFS('Annuity Prices'!BG:BG,'Annuity Prices'!$B:$B,$D335,'Annuity Prices'!$E:$E,$G335),IF($B335="RAB Short",SUMIFS('RAB Prices Short'!BG:BG,'RAB Prices Short'!$B:$B,'All Prices combined'!$D335,'RAB Prices Short'!$E:$E,'All Prices combined'!$G335),IF($B335="RAB Long",SUMIFS('RAB Prices Long'!BG:BG,'RAB Prices Long'!$B:$B,'All Prices combined'!$D335,'RAB Prices Long'!$E:$E,'All Prices combined'!$G335)))),2)</f>
        <v>35.729999999999997</v>
      </c>
      <c r="BE335" s="2">
        <f>ROUND(IF($B335="Annuity",SUMIFS('Annuity Prices'!BH:BH,'Annuity Prices'!$B:$B,$D335,'Annuity Prices'!$E:$E,$G335),IF($B335="RAB Short",SUMIFS('RAB Prices Short'!BH:BH,'RAB Prices Short'!$B:$B,'All Prices combined'!$D335,'RAB Prices Short'!$E:$E,'All Prices combined'!$G335),IF($B335="RAB Long",SUMIFS('RAB Prices Long'!BH:BH,'RAB Prices Long'!$B:$B,'All Prices combined'!$D335,'RAB Prices Long'!$E:$E,'All Prices combined'!$G335)))),2)</f>
        <v>36.619999999999997</v>
      </c>
      <c r="BF335" s="2">
        <f>ROUND(IF($B335="Annuity",SUMIFS('Annuity Prices'!BI:BI,'Annuity Prices'!$B:$B,$D335,'Annuity Prices'!$E:$E,$G335),IF($B335="RAB Short",SUMIFS('RAB Prices Short'!BI:BI,'RAB Prices Short'!$B:$B,'All Prices combined'!$D335,'RAB Prices Short'!$E:$E,'All Prices combined'!$G335),IF($B335="RAB Long",SUMIFS('RAB Prices Long'!BI:BI,'RAB Prices Long'!$B:$B,'All Prices combined'!$D335,'RAB Prices Long'!$E:$E,'All Prices combined'!$G335)))),2)</f>
        <v>38.44</v>
      </c>
      <c r="BG335" s="2">
        <f>ROUND(IF($B335="Annuity",SUMIFS('Annuity Prices'!BJ:BJ,'Annuity Prices'!$B:$B,$D335,'Annuity Prices'!$E:$E,$G335),IF($B335="RAB Short",SUMIFS('RAB Prices Short'!BJ:BJ,'RAB Prices Short'!$B:$B,'All Prices combined'!$D335,'RAB Prices Short'!$E:$E,'All Prices combined'!$G335),IF($B335="RAB Long",SUMIFS('RAB Prices Long'!BJ:BJ,'RAB Prices Long'!$B:$B,'All Prices combined'!$D335,'RAB Prices Long'!$E:$E,'All Prices combined'!$G335)))),2)</f>
        <v>39.4</v>
      </c>
      <c r="BH335" s="2">
        <f>ROUND(IF($B335="Annuity",SUMIFS('Annuity Prices'!BK:BK,'Annuity Prices'!$B:$B,$D335,'Annuity Prices'!$E:$E,$G335),IF($B335="RAB Short",SUMIFS('RAB Prices Short'!BK:BK,'RAB Prices Short'!$B:$B,'All Prices combined'!$D335,'RAB Prices Short'!$E:$E,'All Prices combined'!$G335),IF($B335="RAB Long",SUMIFS('RAB Prices Long'!BK:BK,'RAB Prices Long'!$B:$B,'All Prices combined'!$D335,'RAB Prices Long'!$E:$E,'All Prices combined'!$G335)))),2)</f>
        <v>40.39</v>
      </c>
      <c r="BI335" s="2">
        <f>ROUND(IF($B335="Annuity",SUMIFS('Annuity Prices'!BL:BL,'Annuity Prices'!$B:$B,$D335,'Annuity Prices'!$E:$E,$G335),IF($B335="RAB Short",SUMIFS('RAB Prices Short'!BL:BL,'RAB Prices Short'!$B:$B,'All Prices combined'!$D335,'RAB Prices Short'!$E:$E,'All Prices combined'!$G335),IF($B335="RAB Long",SUMIFS('RAB Prices Long'!BL:BL,'RAB Prices Long'!$B:$B,'All Prices combined'!$D335,'RAB Prices Long'!$E:$E,'All Prices combined'!$G335)))),2)</f>
        <v>41.4</v>
      </c>
      <c r="BJ335" s="2">
        <f>ROUND(IF($B335="Annuity",SUMIFS('Annuity Prices'!BM:BM,'Annuity Prices'!$B:$B,$D335,'Annuity Prices'!$E:$E,$G335),IF($B335="RAB Short",SUMIFS('RAB Prices Short'!BM:BM,'RAB Prices Short'!$B:$B,'All Prices combined'!$D335,'RAB Prices Short'!$E:$E,'All Prices combined'!$G335),IF($B335="RAB Long",SUMIFS('RAB Prices Long'!BM:BM,'RAB Prices Long'!$B:$B,'All Prices combined'!$D335,'RAB Prices Long'!$E:$E,'All Prices combined'!$G335)))),2)</f>
        <v>43.47</v>
      </c>
      <c r="BK335" s="2">
        <f>ROUND(IF($B335="Annuity",SUMIFS('Annuity Prices'!BN:BN,'Annuity Prices'!$B:$B,$D335,'Annuity Prices'!$E:$E,$G335),IF($B335="RAB Short",SUMIFS('RAB Prices Short'!BN:BN,'RAB Prices Short'!$B:$B,'All Prices combined'!$D335,'RAB Prices Short'!$E:$E,'All Prices combined'!$G335),IF($B335="RAB Long",SUMIFS('RAB Prices Long'!BN:BN,'RAB Prices Long'!$B:$B,'All Prices combined'!$D335,'RAB Prices Long'!$E:$E,'All Prices combined'!$G335)))),2)</f>
        <v>44.55</v>
      </c>
      <c r="BL335" s="2">
        <f>ROUND(IF($B335="Annuity",SUMIFS('Annuity Prices'!BO:BO,'Annuity Prices'!$B:$B,$D335,'Annuity Prices'!$E:$E,$G335),IF($B335="RAB Short",SUMIFS('RAB Prices Short'!BO:BO,'RAB Prices Short'!$B:$B,'All Prices combined'!$D335,'RAB Prices Short'!$E:$E,'All Prices combined'!$G335),IF($B335="RAB Long",SUMIFS('RAB Prices Long'!BO:BO,'RAB Prices Long'!$B:$B,'All Prices combined'!$D335,'RAB Prices Long'!$E:$E,'All Prices combined'!$G335)))),2)</f>
        <v>45.67</v>
      </c>
      <c r="BM335" s="2">
        <f>ROUND(IF($B335="Annuity",SUMIFS('Annuity Prices'!BP:BP,'Annuity Prices'!$B:$B,$D335,'Annuity Prices'!$E:$E,$G335),IF($B335="RAB Short",SUMIFS('RAB Prices Short'!BP:BP,'RAB Prices Short'!$B:$B,'All Prices combined'!$D335,'RAB Prices Short'!$E:$E,'All Prices combined'!$G335),IF($B335="RAB Long",SUMIFS('RAB Prices Long'!BP:BP,'RAB Prices Long'!$B:$B,'All Prices combined'!$D335,'RAB Prices Long'!$E:$E,'All Prices combined'!$G335)))),2)</f>
        <v>46.81</v>
      </c>
      <c r="BN335" s="2">
        <f>ROUND(IF($B335="Annuity",SUMIFS('Annuity Prices'!BQ:BQ,'Annuity Prices'!$B:$B,$D335,'Annuity Prices'!$E:$E,$G335),IF($B335="RAB Short",SUMIFS('RAB Prices Short'!BQ:BQ,'RAB Prices Short'!$B:$B,'All Prices combined'!$D335,'RAB Prices Short'!$E:$E,'All Prices combined'!$G335),IF($B335="RAB Long",SUMIFS('RAB Prices Long'!BQ:BQ,'RAB Prices Long'!$B:$B,'All Prices combined'!$D335,'RAB Prices Long'!$E:$E,'All Prices combined'!$G335)))),2)</f>
        <v>49.15</v>
      </c>
      <c r="BO335" s="2">
        <f>ROUND(IF($B335="Annuity",SUMIFS('Annuity Prices'!BR:BR,'Annuity Prices'!$B:$B,$D335,'Annuity Prices'!$E:$E,$G335),IF($B335="RAB Short",SUMIFS('RAB Prices Short'!BR:BR,'RAB Prices Short'!$B:$B,'All Prices combined'!$D335,'RAB Prices Short'!$E:$E,'All Prices combined'!$G335),IF($B335="RAB Long",SUMIFS('RAB Prices Long'!BR:BR,'RAB Prices Long'!$B:$B,'All Prices combined'!$D335,'RAB Prices Long'!$E:$E,'All Prices combined'!$G335)))),2)</f>
        <v>50.38</v>
      </c>
      <c r="BP335" s="2">
        <f>ROUND(IF($B335="Annuity",SUMIFS('Annuity Prices'!BS:BS,'Annuity Prices'!$B:$B,$D335,'Annuity Prices'!$E:$E,$G335),IF($B335="RAB Short",SUMIFS('RAB Prices Short'!BS:BS,'RAB Prices Short'!$B:$B,'All Prices combined'!$D335,'RAB Prices Short'!$E:$E,'All Prices combined'!$G335),IF($B335="RAB Long",SUMIFS('RAB Prices Long'!BS:BS,'RAB Prices Long'!$B:$B,'All Prices combined'!$D335,'RAB Prices Long'!$E:$E,'All Prices combined'!$G335)))),2)</f>
        <v>51.64</v>
      </c>
      <c r="BQ335" s="2">
        <f>ROUND(IF($B335="Annuity",SUMIFS('Annuity Prices'!BT:BT,'Annuity Prices'!$B:$B,$D335,'Annuity Prices'!$E:$E,$G335),IF($B335="RAB Short",SUMIFS('RAB Prices Short'!BT:BT,'RAB Prices Short'!$B:$B,'All Prices combined'!$D335,'RAB Prices Short'!$E:$E,'All Prices combined'!$G335),IF($B335="RAB Long",SUMIFS('RAB Prices Long'!BT:BT,'RAB Prices Long'!$B:$B,'All Prices combined'!$D335,'RAB Prices Long'!$E:$E,'All Prices combined'!$G335)))),2)</f>
        <v>52.93</v>
      </c>
      <c r="BR335" s="2">
        <f>ROUND(IF($B335="Annuity",SUMIFS('Annuity Prices'!BU:BU,'Annuity Prices'!$B:$B,$D335,'Annuity Prices'!$E:$E,$G335),IF($B335="RAB Short",SUMIFS('RAB Prices Short'!BU:BU,'RAB Prices Short'!$B:$B,'All Prices combined'!$D335,'RAB Prices Short'!$E:$E,'All Prices combined'!$G335),IF($B335="RAB Long",SUMIFS('RAB Prices Long'!BU:BU,'RAB Prices Long'!$B:$B,'All Prices combined'!$D335,'RAB Prices Long'!$E:$E,'All Prices combined'!$G335)))),2)</f>
        <v>55.59</v>
      </c>
      <c r="BS335" s="2">
        <f>ROUND(IF($B335="Annuity",SUMIFS('Annuity Prices'!BV:BV,'Annuity Prices'!$B:$B,$D335,'Annuity Prices'!$E:$E,$G335),IF($B335="RAB Short",SUMIFS('RAB Prices Short'!BV:BV,'RAB Prices Short'!$B:$B,'All Prices combined'!$D335,'RAB Prices Short'!$E:$E,'All Prices combined'!$G335),IF($B335="RAB Long",SUMIFS('RAB Prices Long'!BV:BV,'RAB Prices Long'!$B:$B,'All Prices combined'!$D335,'RAB Prices Long'!$E:$E,'All Prices combined'!$G335)))),2)</f>
        <v>56.98</v>
      </c>
      <c r="BT335" s="2">
        <f>ROUND(IF($B335="Annuity",SUMIFS('Annuity Prices'!BW:BW,'Annuity Prices'!$B:$B,$D335,'Annuity Prices'!$E:$E,$G335),IF($B335="RAB Short",SUMIFS('RAB Prices Short'!BW:BW,'RAB Prices Short'!$B:$B,'All Prices combined'!$D335,'RAB Prices Short'!$E:$E,'All Prices combined'!$G335),IF($B335="RAB Long",SUMIFS('RAB Prices Long'!BW:BW,'RAB Prices Long'!$B:$B,'All Prices combined'!$D335,'RAB Prices Long'!$E:$E,'All Prices combined'!$G335)))),2)</f>
        <v>58.4</v>
      </c>
      <c r="BU335" s="2">
        <f>ROUND(IF($B335="Annuity",SUMIFS('Annuity Prices'!BX:BX,'Annuity Prices'!$B:$B,$D335,'Annuity Prices'!$E:$E,$G335),IF($B335="RAB Short",SUMIFS('RAB Prices Short'!BX:BX,'RAB Prices Short'!$B:$B,'All Prices combined'!$D335,'RAB Prices Short'!$E:$E,'All Prices combined'!$G335),IF($B335="RAB Long",SUMIFS('RAB Prices Long'!BX:BX,'RAB Prices Long'!$B:$B,'All Prices combined'!$D335,'RAB Prices Long'!$E:$E,'All Prices combined'!$G335)))),2)</f>
        <v>59.86</v>
      </c>
    </row>
    <row r="336" spans="2:73" x14ac:dyDescent="0.25">
      <c r="B336" t="s">
        <v>44</v>
      </c>
      <c r="C336">
        <v>25</v>
      </c>
      <c r="D336" t="s">
        <v>205</v>
      </c>
      <c r="E336" t="s">
        <v>203</v>
      </c>
      <c r="F336">
        <v>25</v>
      </c>
      <c r="G336" t="s">
        <v>201</v>
      </c>
      <c r="I336" s="2">
        <f>ROUND(IF($B336="Annuity",SUMIFS('Annuity Prices'!L:L,'Annuity Prices'!$B:$B,$D336,'Annuity Prices'!$E:$E,$G336),IF($B336="RAB Short",SUMIFS('RAB Prices Short'!L:L,'RAB Prices Short'!$B:$B,'All Prices combined'!$D336,'RAB Prices Short'!$E:$E,'All Prices combined'!$G336),IF($B336="RAB Long",SUMIFS('RAB Prices Long'!L:L,'RAB Prices Long'!$B:$B,'All Prices combined'!$D336,'RAB Prices Long'!$E:$E,'All Prices combined'!$G336)))),2)</f>
        <v>0</v>
      </c>
      <c r="J336" s="2">
        <f>ROUND(IF($B336="Annuity",SUMIFS('Annuity Prices'!M:M,'Annuity Prices'!$B:$B,$D336,'Annuity Prices'!$E:$E,$G336),IF($B336="RAB Short",SUMIFS('RAB Prices Short'!M:M,'RAB Prices Short'!$B:$B,'All Prices combined'!$D336,'RAB Prices Short'!$E:$E,'All Prices combined'!$G336),IF($B336="RAB Long",SUMIFS('RAB Prices Long'!M:M,'RAB Prices Long'!$B:$B,'All Prices combined'!$D336,'RAB Prices Long'!$E:$E,'All Prices combined'!$G336)))),2)</f>
        <v>0</v>
      </c>
      <c r="K336" s="2">
        <f>ROUND(IF($B336="Annuity",SUMIFS('Annuity Prices'!N:N,'Annuity Prices'!$B:$B,$D336,'Annuity Prices'!$E:$E,$G336),IF($B336="RAB Short",SUMIFS('RAB Prices Short'!N:N,'RAB Prices Short'!$B:$B,'All Prices combined'!$D336,'RAB Prices Short'!$E:$E,'All Prices combined'!$G336),IF($B336="RAB Long",SUMIFS('RAB Prices Long'!N:N,'RAB Prices Long'!$B:$B,'All Prices combined'!$D336,'RAB Prices Long'!$E:$E,'All Prices combined'!$G336)))),2)</f>
        <v>48.77</v>
      </c>
      <c r="L336" s="2">
        <f>ROUND(IF($B336="Annuity",SUMIFS('Annuity Prices'!O:O,'Annuity Prices'!$B:$B,$D336,'Annuity Prices'!$E:$E,$G336),IF($B336="RAB Short",SUMIFS('RAB Prices Short'!O:O,'RAB Prices Short'!$B:$B,'All Prices combined'!$D336,'RAB Prices Short'!$E:$E,'All Prices combined'!$G336),IF($B336="RAB Long",SUMIFS('RAB Prices Long'!O:O,'RAB Prices Long'!$B:$B,'All Prices combined'!$D336,'RAB Prices Long'!$E:$E,'All Prices combined'!$G336)))),2)</f>
        <v>50.17</v>
      </c>
      <c r="M336" s="2">
        <f>ROUND(IF($B336="Annuity",SUMIFS('Annuity Prices'!P:P,'Annuity Prices'!$B:$B,$D336,'Annuity Prices'!$E:$E,$G336),IF($B336="RAB Short",SUMIFS('RAB Prices Short'!P:P,'RAB Prices Short'!$B:$B,'All Prices combined'!$D336,'RAB Prices Short'!$E:$E,'All Prices combined'!$G336),IF($B336="RAB Long",SUMIFS('RAB Prices Long'!P:P,'RAB Prices Long'!$B:$B,'All Prices combined'!$D336,'RAB Prices Long'!$E:$E,'All Prices combined'!$G336)))),2)</f>
        <v>54.51</v>
      </c>
      <c r="N336" s="2">
        <f>ROUND(IF($B336="Annuity",SUMIFS('Annuity Prices'!Q:Q,'Annuity Prices'!$B:$B,$D336,'Annuity Prices'!$E:$E,$G336),IF($B336="RAB Short",SUMIFS('RAB Prices Short'!Q:Q,'RAB Prices Short'!$B:$B,'All Prices combined'!$D336,'RAB Prices Short'!$E:$E,'All Prices combined'!$G336),IF($B336="RAB Long",SUMIFS('RAB Prices Long'!Q:Q,'RAB Prices Long'!$B:$B,'All Prices combined'!$D336,'RAB Prices Long'!$E:$E,'All Prices combined'!$G336)))),2)</f>
        <v>55.87</v>
      </c>
      <c r="O336" s="2">
        <f>ROUND(IF($B336="Annuity",SUMIFS('Annuity Prices'!R:R,'Annuity Prices'!$B:$B,$D336,'Annuity Prices'!$E:$E,$G336),IF($B336="RAB Short",SUMIFS('RAB Prices Short'!R:R,'RAB Prices Short'!$B:$B,'All Prices combined'!$D336,'RAB Prices Short'!$E:$E,'All Prices combined'!$G336),IF($B336="RAB Long",SUMIFS('RAB Prices Long'!R:R,'RAB Prices Long'!$B:$B,'All Prices combined'!$D336,'RAB Prices Long'!$E:$E,'All Prices combined'!$G336)))),2)</f>
        <v>57.26</v>
      </c>
      <c r="P336" s="2">
        <f>ROUND(IF($B336="Annuity",SUMIFS('Annuity Prices'!S:S,'Annuity Prices'!$B:$B,$D336,'Annuity Prices'!$E:$E,$G336),IF($B336="RAB Short",SUMIFS('RAB Prices Short'!S:S,'RAB Prices Short'!$B:$B,'All Prices combined'!$D336,'RAB Prices Short'!$E:$E,'All Prices combined'!$G336),IF($B336="RAB Long",SUMIFS('RAB Prices Long'!S:S,'RAB Prices Long'!$B:$B,'All Prices combined'!$D336,'RAB Prices Long'!$E:$E,'All Prices combined'!$G336)))),2)</f>
        <v>58.7</v>
      </c>
      <c r="Q336" s="2">
        <f>ROUND(IF($B336="Annuity",SUMIFS('Annuity Prices'!T:T,'Annuity Prices'!$B:$B,$D336,'Annuity Prices'!$E:$E,$G336),IF($B336="RAB Short",SUMIFS('RAB Prices Short'!T:T,'RAB Prices Short'!$B:$B,'All Prices combined'!$D336,'RAB Prices Short'!$E:$E,'All Prices combined'!$G336),IF($B336="RAB Long",SUMIFS('RAB Prices Long'!T:T,'RAB Prices Long'!$B:$B,'All Prices combined'!$D336,'RAB Prices Long'!$E:$E,'All Prices combined'!$G336)))),2)</f>
        <v>63.13</v>
      </c>
      <c r="R336" s="2">
        <f>ROUND(IF($B336="Annuity",SUMIFS('Annuity Prices'!U:U,'Annuity Prices'!$B:$B,$D336,'Annuity Prices'!$E:$E,$G336),IF($B336="RAB Short",SUMIFS('RAB Prices Short'!U:U,'RAB Prices Short'!$B:$B,'All Prices combined'!$D336,'RAB Prices Short'!$E:$E,'All Prices combined'!$G336),IF($B336="RAB Long",SUMIFS('RAB Prices Long'!U:U,'RAB Prices Long'!$B:$B,'All Prices combined'!$D336,'RAB Prices Long'!$E:$E,'All Prices combined'!$G336)))),2)</f>
        <v>64.709999999999994</v>
      </c>
      <c r="S336" s="2">
        <f>ROUND(IF($B336="Annuity",SUMIFS('Annuity Prices'!V:V,'Annuity Prices'!$B:$B,$D336,'Annuity Prices'!$E:$E,$G336),IF($B336="RAB Short",SUMIFS('RAB Prices Short'!V:V,'RAB Prices Short'!$B:$B,'All Prices combined'!$D336,'RAB Prices Short'!$E:$E,'All Prices combined'!$G336),IF($B336="RAB Long",SUMIFS('RAB Prices Long'!V:V,'RAB Prices Long'!$B:$B,'All Prices combined'!$D336,'RAB Prices Long'!$E:$E,'All Prices combined'!$G336)))),2)</f>
        <v>66.33</v>
      </c>
      <c r="T336" s="2">
        <f>ROUND(IF($B336="Annuity",SUMIFS('Annuity Prices'!W:W,'Annuity Prices'!$B:$B,$D336,'Annuity Prices'!$E:$E,$G336),IF($B336="RAB Short",SUMIFS('RAB Prices Short'!W:W,'RAB Prices Short'!$B:$B,'All Prices combined'!$D336,'RAB Prices Short'!$E:$E,'All Prices combined'!$G336),IF($B336="RAB Long",SUMIFS('RAB Prices Long'!W:W,'RAB Prices Long'!$B:$B,'All Prices combined'!$D336,'RAB Prices Long'!$E:$E,'All Prices combined'!$G336)))),2)</f>
        <v>67.989999999999995</v>
      </c>
      <c r="U336" s="2">
        <f>ROUND(IF($B336="Annuity",SUMIFS('Annuity Prices'!X:X,'Annuity Prices'!$B:$B,$D336,'Annuity Prices'!$E:$E,$G336),IF($B336="RAB Short",SUMIFS('RAB Prices Short'!X:X,'RAB Prices Short'!$B:$B,'All Prices combined'!$D336,'RAB Prices Short'!$E:$E,'All Prices combined'!$G336),IF($B336="RAB Long",SUMIFS('RAB Prices Long'!X:X,'RAB Prices Long'!$B:$B,'All Prices combined'!$D336,'RAB Prices Long'!$E:$E,'All Prices combined'!$G336)))),2)</f>
        <v>72.349999999999994</v>
      </c>
      <c r="V336" s="2">
        <f>ROUND(IF($B336="Annuity",SUMIFS('Annuity Prices'!Y:Y,'Annuity Prices'!$B:$B,$D336,'Annuity Prices'!$E:$E,$G336),IF($B336="RAB Short",SUMIFS('RAB Prices Short'!Y:Y,'RAB Prices Short'!$B:$B,'All Prices combined'!$D336,'RAB Prices Short'!$E:$E,'All Prices combined'!$G336),IF($B336="RAB Long",SUMIFS('RAB Prices Long'!Y:Y,'RAB Prices Long'!$B:$B,'All Prices combined'!$D336,'RAB Prices Long'!$E:$E,'All Prices combined'!$G336)))),2)</f>
        <v>74.150000000000006</v>
      </c>
      <c r="W336" s="2">
        <f>ROUND(IF($B336="Annuity",SUMIFS('Annuity Prices'!Z:Z,'Annuity Prices'!$B:$B,$D336,'Annuity Prices'!$E:$E,$G336),IF($B336="RAB Short",SUMIFS('RAB Prices Short'!Z:Z,'RAB Prices Short'!$B:$B,'All Prices combined'!$D336,'RAB Prices Short'!$E:$E,'All Prices combined'!$G336),IF($B336="RAB Long",SUMIFS('RAB Prices Long'!Z:Z,'RAB Prices Long'!$B:$B,'All Prices combined'!$D336,'RAB Prices Long'!$E:$E,'All Prices combined'!$G336)))),2)</f>
        <v>76.010000000000005</v>
      </c>
      <c r="X336" s="2">
        <f>ROUND(IF($B336="Annuity",SUMIFS('Annuity Prices'!AA:AA,'Annuity Prices'!$B:$B,$D336,'Annuity Prices'!$E:$E,$G336),IF($B336="RAB Short",SUMIFS('RAB Prices Short'!AA:AA,'RAB Prices Short'!$B:$B,'All Prices combined'!$D336,'RAB Prices Short'!$E:$E,'All Prices combined'!$G336),IF($B336="RAB Long",SUMIFS('RAB Prices Long'!AA:AA,'RAB Prices Long'!$B:$B,'All Prices combined'!$D336,'RAB Prices Long'!$E:$E,'All Prices combined'!$G336)))),2)</f>
        <v>77.92</v>
      </c>
      <c r="Y336" s="2">
        <f>ROUND(IF($B336="Annuity",SUMIFS('Annuity Prices'!AB:AB,'Annuity Prices'!$B:$B,$D336,'Annuity Prices'!$E:$E,$G336),IF($B336="RAB Short",SUMIFS('RAB Prices Short'!AB:AB,'RAB Prices Short'!$B:$B,'All Prices combined'!$D336,'RAB Prices Short'!$E:$E,'All Prices combined'!$G336),IF($B336="RAB Long",SUMIFS('RAB Prices Long'!AB:AB,'RAB Prices Long'!$B:$B,'All Prices combined'!$D336,'RAB Prices Long'!$E:$E,'All Prices combined'!$G336)))),2)</f>
        <v>82.43</v>
      </c>
      <c r="Z336" s="2">
        <f>ROUND(IF($B336="Annuity",SUMIFS('Annuity Prices'!AC:AC,'Annuity Prices'!$B:$B,$D336,'Annuity Prices'!$E:$E,$G336),IF($B336="RAB Short",SUMIFS('RAB Prices Short'!AC:AC,'RAB Prices Short'!$B:$B,'All Prices combined'!$D336,'RAB Prices Short'!$E:$E,'All Prices combined'!$G336),IF($B336="RAB Long",SUMIFS('RAB Prices Long'!AC:AC,'RAB Prices Long'!$B:$B,'All Prices combined'!$D336,'RAB Prices Long'!$E:$E,'All Prices combined'!$G336)))),2)</f>
        <v>84.49</v>
      </c>
      <c r="AA336" s="2">
        <f>ROUND(IF($B336="Annuity",SUMIFS('Annuity Prices'!AD:AD,'Annuity Prices'!$B:$B,$D336,'Annuity Prices'!$E:$E,$G336),IF($B336="RAB Short",SUMIFS('RAB Prices Short'!AD:AD,'RAB Prices Short'!$B:$B,'All Prices combined'!$D336,'RAB Prices Short'!$E:$E,'All Prices combined'!$G336),IF($B336="RAB Long",SUMIFS('RAB Prices Long'!AD:AD,'RAB Prices Long'!$B:$B,'All Prices combined'!$D336,'RAB Prices Long'!$E:$E,'All Prices combined'!$G336)))),2)</f>
        <v>86.61</v>
      </c>
      <c r="AB336" s="2">
        <f>ROUND(IF($B336="Annuity",SUMIFS('Annuity Prices'!AE:AE,'Annuity Prices'!$B:$B,$D336,'Annuity Prices'!$E:$E,$G336),IF($B336="RAB Short",SUMIFS('RAB Prices Short'!AE:AE,'RAB Prices Short'!$B:$B,'All Prices combined'!$D336,'RAB Prices Short'!$E:$E,'All Prices combined'!$G336),IF($B336="RAB Long",SUMIFS('RAB Prices Long'!AE:AE,'RAB Prices Long'!$B:$B,'All Prices combined'!$D336,'RAB Prices Long'!$E:$E,'All Prices combined'!$G336)))),2)</f>
        <v>88.77</v>
      </c>
      <c r="AC336" s="2">
        <f>ROUND(IF($B336="Annuity",SUMIFS('Annuity Prices'!AF:AF,'Annuity Prices'!$B:$B,$D336,'Annuity Prices'!$E:$E,$G336),IF($B336="RAB Short",SUMIFS('RAB Prices Short'!AF:AF,'RAB Prices Short'!$B:$B,'All Prices combined'!$D336,'RAB Prices Short'!$E:$E,'All Prices combined'!$G336),IF($B336="RAB Long",SUMIFS('RAB Prices Long'!AF:AF,'RAB Prices Long'!$B:$B,'All Prices combined'!$D336,'RAB Prices Long'!$E:$E,'All Prices combined'!$G336)))),2)</f>
        <v>93.97</v>
      </c>
      <c r="AD336" s="2">
        <f>ROUND(IF($B336="Annuity",SUMIFS('Annuity Prices'!AG:AG,'Annuity Prices'!$B:$B,$D336,'Annuity Prices'!$E:$E,$G336),IF($B336="RAB Short",SUMIFS('RAB Prices Short'!AG:AG,'RAB Prices Short'!$B:$B,'All Prices combined'!$D336,'RAB Prices Short'!$E:$E,'All Prices combined'!$G336),IF($B336="RAB Long",SUMIFS('RAB Prices Long'!AG:AG,'RAB Prices Long'!$B:$B,'All Prices combined'!$D336,'RAB Prices Long'!$E:$E,'All Prices combined'!$G336)))),2)</f>
        <v>96.32</v>
      </c>
      <c r="AE336" s="2">
        <f>ROUND(IF($B336="Annuity",SUMIFS('Annuity Prices'!AH:AH,'Annuity Prices'!$B:$B,$D336,'Annuity Prices'!$E:$E,$G336),IF($B336="RAB Short",SUMIFS('RAB Prices Short'!AH:AH,'RAB Prices Short'!$B:$B,'All Prices combined'!$D336,'RAB Prices Short'!$E:$E,'All Prices combined'!$G336),IF($B336="RAB Long",SUMIFS('RAB Prices Long'!AH:AH,'RAB Prices Long'!$B:$B,'All Prices combined'!$D336,'RAB Prices Long'!$E:$E,'All Prices combined'!$G336)))),2)</f>
        <v>98.73</v>
      </c>
      <c r="AF336" s="2">
        <f>ROUND(IF($B336="Annuity",SUMIFS('Annuity Prices'!AI:AI,'Annuity Prices'!$B:$B,$D336,'Annuity Prices'!$E:$E,$G336),IF($B336="RAB Short",SUMIFS('RAB Prices Short'!AI:AI,'RAB Prices Short'!$B:$B,'All Prices combined'!$D336,'RAB Prices Short'!$E:$E,'All Prices combined'!$G336),IF($B336="RAB Long",SUMIFS('RAB Prices Long'!AI:AI,'RAB Prices Long'!$B:$B,'All Prices combined'!$D336,'RAB Prices Long'!$E:$E,'All Prices combined'!$G336)))),2)</f>
        <v>101.2</v>
      </c>
      <c r="AG336" s="2">
        <f>ROUND(IF($B336="Annuity",SUMIFS('Annuity Prices'!AJ:AJ,'Annuity Prices'!$B:$B,$D336,'Annuity Prices'!$E:$E,$G336),IF($B336="RAB Short",SUMIFS('RAB Prices Short'!AJ:AJ,'RAB Prices Short'!$B:$B,'All Prices combined'!$D336,'RAB Prices Short'!$E:$E,'All Prices combined'!$G336),IF($B336="RAB Long",SUMIFS('RAB Prices Long'!AJ:AJ,'RAB Prices Long'!$B:$B,'All Prices combined'!$D336,'RAB Prices Long'!$E:$E,'All Prices combined'!$G336)))),2)</f>
        <v>106.41</v>
      </c>
      <c r="AH336" s="2">
        <f>ROUND(IF($B336="Annuity",SUMIFS('Annuity Prices'!AK:AK,'Annuity Prices'!$B:$B,$D336,'Annuity Prices'!$E:$E,$G336),IF($B336="RAB Short",SUMIFS('RAB Prices Short'!AK:AK,'RAB Prices Short'!$B:$B,'All Prices combined'!$D336,'RAB Prices Short'!$E:$E,'All Prices combined'!$G336),IF($B336="RAB Long",SUMIFS('RAB Prices Long'!AK:AK,'RAB Prices Long'!$B:$B,'All Prices combined'!$D336,'RAB Prices Long'!$E:$E,'All Prices combined'!$G336)))),2)</f>
        <v>109.07</v>
      </c>
      <c r="AI336" s="2">
        <f>ROUND(IF($B336="Annuity",SUMIFS('Annuity Prices'!AL:AL,'Annuity Prices'!$B:$B,$D336,'Annuity Prices'!$E:$E,$G336),IF($B336="RAB Short",SUMIFS('RAB Prices Short'!AL:AL,'RAB Prices Short'!$B:$B,'All Prices combined'!$D336,'RAB Prices Short'!$E:$E,'All Prices combined'!$G336),IF($B336="RAB Long",SUMIFS('RAB Prices Long'!AL:AL,'RAB Prices Long'!$B:$B,'All Prices combined'!$D336,'RAB Prices Long'!$E:$E,'All Prices combined'!$G336)))),2)</f>
        <v>111.79</v>
      </c>
      <c r="AJ336" s="2">
        <f>ROUND(IF($B336="Annuity",SUMIFS('Annuity Prices'!AM:AM,'Annuity Prices'!$B:$B,$D336,'Annuity Prices'!$E:$E,$G336),IF($B336="RAB Short",SUMIFS('RAB Prices Short'!AM:AM,'RAB Prices Short'!$B:$B,'All Prices combined'!$D336,'RAB Prices Short'!$E:$E,'All Prices combined'!$G336),IF($B336="RAB Long",SUMIFS('RAB Prices Long'!AM:AM,'RAB Prices Long'!$B:$B,'All Prices combined'!$D336,'RAB Prices Long'!$E:$E,'All Prices combined'!$G336)))),2)</f>
        <v>114.59</v>
      </c>
      <c r="AK336" s="2">
        <f>ROUND(IF($B336="Annuity",SUMIFS('Annuity Prices'!AN:AN,'Annuity Prices'!$B:$B,$D336,'Annuity Prices'!$E:$E,$G336),IF($B336="RAB Short",SUMIFS('RAB Prices Short'!AN:AN,'RAB Prices Short'!$B:$B,'All Prices combined'!$D336,'RAB Prices Short'!$E:$E,'All Prices combined'!$G336),IF($B336="RAB Long",SUMIFS('RAB Prices Long'!AN:AN,'RAB Prices Long'!$B:$B,'All Prices combined'!$D336,'RAB Prices Long'!$E:$E,'All Prices combined'!$G336)))),2)</f>
        <v>118.85</v>
      </c>
      <c r="AL336" s="2">
        <f>ROUND(IF($B336="Annuity",SUMIFS('Annuity Prices'!AO:AO,'Annuity Prices'!$B:$B,$D336,'Annuity Prices'!$E:$E,$G336),IF($B336="RAB Short",SUMIFS('RAB Prices Short'!AO:AO,'RAB Prices Short'!$B:$B,'All Prices combined'!$D336,'RAB Prices Short'!$E:$E,'All Prices combined'!$G336),IF($B336="RAB Long",SUMIFS('RAB Prices Long'!AO:AO,'RAB Prices Long'!$B:$B,'All Prices combined'!$D336,'RAB Prices Long'!$E:$E,'All Prices combined'!$G336)))),2)</f>
        <v>121.82</v>
      </c>
      <c r="AM336" s="2">
        <f>ROUND(IF($B336="Annuity",SUMIFS('Annuity Prices'!AP:AP,'Annuity Prices'!$B:$B,$D336,'Annuity Prices'!$E:$E,$G336),IF($B336="RAB Short",SUMIFS('RAB Prices Short'!AP:AP,'RAB Prices Short'!$B:$B,'All Prices combined'!$D336,'RAB Prices Short'!$E:$E,'All Prices combined'!$G336),IF($B336="RAB Long",SUMIFS('RAB Prices Long'!AP:AP,'RAB Prices Long'!$B:$B,'All Prices combined'!$D336,'RAB Prices Long'!$E:$E,'All Prices combined'!$G336)))),2)</f>
        <v>124.86</v>
      </c>
      <c r="AN336" s="2">
        <f>ROUND(IF($B336="Annuity",SUMIFS('Annuity Prices'!AQ:AQ,'Annuity Prices'!$B:$B,$D336,'Annuity Prices'!$E:$E,$G336),IF($B336="RAB Short",SUMIFS('RAB Prices Short'!AQ:AQ,'RAB Prices Short'!$B:$B,'All Prices combined'!$D336,'RAB Prices Short'!$E:$E,'All Prices combined'!$G336),IF($B336="RAB Long",SUMIFS('RAB Prices Long'!AQ:AQ,'RAB Prices Long'!$B:$B,'All Prices combined'!$D336,'RAB Prices Long'!$E:$E,'All Prices combined'!$G336)))),2)</f>
        <v>127.99</v>
      </c>
      <c r="AO336" s="2">
        <f>ROUND(IF($B336="Annuity",SUMIFS('Annuity Prices'!AR:AR,'Annuity Prices'!$B:$B,$D336,'Annuity Prices'!$E:$E,$G336),IF($B336="RAB Short",SUMIFS('RAB Prices Short'!AR:AR,'RAB Prices Short'!$B:$B,'All Prices combined'!$D336,'RAB Prices Short'!$E:$E,'All Prices combined'!$G336),IF($B336="RAB Long",SUMIFS('RAB Prices Long'!AR:AR,'RAB Prices Long'!$B:$B,'All Prices combined'!$D336,'RAB Prices Long'!$E:$E,'All Prices combined'!$G336)))),2)</f>
        <v>0</v>
      </c>
      <c r="AP336" s="2">
        <f>ROUND(IF($B336="Annuity",SUMIFS('Annuity Prices'!AS:AS,'Annuity Prices'!$B:$B,$D336,'Annuity Prices'!$E:$E,$G336),IF($B336="RAB Short",SUMIFS('RAB Prices Short'!AS:AS,'RAB Prices Short'!$B:$B,'All Prices combined'!$D336,'RAB Prices Short'!$E:$E,'All Prices combined'!$G336),IF($B336="RAB Long",SUMIFS('RAB Prices Long'!AS:AS,'RAB Prices Long'!$B:$B,'All Prices combined'!$D336,'RAB Prices Long'!$E:$E,'All Prices combined'!$G336)))),2)</f>
        <v>0</v>
      </c>
      <c r="AQ336" s="2">
        <f>ROUND(IF($B336="Annuity",SUMIFS('Annuity Prices'!AT:AT,'Annuity Prices'!$B:$B,$D336,'Annuity Prices'!$E:$E,$G336),IF($B336="RAB Short",SUMIFS('RAB Prices Short'!AT:AT,'RAB Prices Short'!$B:$B,'All Prices combined'!$D336,'RAB Prices Short'!$E:$E,'All Prices combined'!$G336),IF($B336="RAB Long",SUMIFS('RAB Prices Long'!AT:AT,'RAB Prices Long'!$B:$B,'All Prices combined'!$D336,'RAB Prices Long'!$E:$E,'All Prices combined'!$G336)))),2)</f>
        <v>40.82</v>
      </c>
      <c r="AR336" s="2">
        <f>ROUND(IF($B336="Annuity",SUMIFS('Annuity Prices'!AU:AU,'Annuity Prices'!$B:$B,$D336,'Annuity Prices'!$E:$E,$G336),IF($B336="RAB Short",SUMIFS('RAB Prices Short'!AU:AU,'RAB Prices Short'!$B:$B,'All Prices combined'!$D336,'RAB Prices Short'!$E:$E,'All Prices combined'!$G336),IF($B336="RAB Long",SUMIFS('RAB Prices Long'!AU:AU,'RAB Prices Long'!$B:$B,'All Prices combined'!$D336,'RAB Prices Long'!$E:$E,'All Prices combined'!$G336)))),2)</f>
        <v>44.76</v>
      </c>
      <c r="AS336" s="2">
        <f>ROUND(IF($B336="Annuity",SUMIFS('Annuity Prices'!AV:AV,'Annuity Prices'!$B:$B,$D336,'Annuity Prices'!$E:$E,$G336),IF($B336="RAB Short",SUMIFS('RAB Prices Short'!AV:AV,'RAB Prices Short'!$B:$B,'All Prices combined'!$D336,'RAB Prices Short'!$E:$E,'All Prices combined'!$G336),IF($B336="RAB Long",SUMIFS('RAB Prices Long'!AV:AV,'RAB Prices Long'!$B:$B,'All Prices combined'!$D336,'RAB Prices Long'!$E:$E,'All Prices combined'!$G336)))),2)</f>
        <v>48.89</v>
      </c>
      <c r="AT336" s="2">
        <f>ROUND(IF($B336="Annuity",SUMIFS('Annuity Prices'!AW:AW,'Annuity Prices'!$B:$B,$D336,'Annuity Prices'!$E:$E,$G336),IF($B336="RAB Short",SUMIFS('RAB Prices Short'!AW:AW,'RAB Prices Short'!$B:$B,'All Prices combined'!$D336,'RAB Prices Short'!$E:$E,'All Prices combined'!$G336),IF($B336="RAB Long",SUMIFS('RAB Prices Long'!AW:AW,'RAB Prices Long'!$B:$B,'All Prices combined'!$D336,'RAB Prices Long'!$E:$E,'All Prices combined'!$G336)))),2)</f>
        <v>53.22</v>
      </c>
      <c r="AU336" s="2">
        <f>ROUND(IF($B336="Annuity",SUMIFS('Annuity Prices'!AX:AX,'Annuity Prices'!$B:$B,$D336,'Annuity Prices'!$E:$E,$G336),IF($B336="RAB Short",SUMIFS('RAB Prices Short'!AX:AX,'RAB Prices Short'!$B:$B,'All Prices combined'!$D336,'RAB Prices Short'!$E:$E,'All Prices combined'!$G336),IF($B336="RAB Long",SUMIFS('RAB Prices Long'!AX:AX,'RAB Prices Long'!$B:$B,'All Prices combined'!$D336,'RAB Prices Long'!$E:$E,'All Prices combined'!$G336)))),2)</f>
        <v>55.87</v>
      </c>
      <c r="AV336" s="2">
        <f>ROUND(IF($B336="Annuity",SUMIFS('Annuity Prices'!AY:AY,'Annuity Prices'!$B:$B,$D336,'Annuity Prices'!$E:$E,$G336),IF($B336="RAB Short",SUMIFS('RAB Prices Short'!AY:AY,'RAB Prices Short'!$B:$B,'All Prices combined'!$D336,'RAB Prices Short'!$E:$E,'All Prices combined'!$G336),IF($B336="RAB Long",SUMIFS('RAB Prices Long'!AY:AY,'RAB Prices Long'!$B:$B,'All Prices combined'!$D336,'RAB Prices Long'!$E:$E,'All Prices combined'!$G336)))),2)</f>
        <v>57.26</v>
      </c>
      <c r="AW336" s="2">
        <f>ROUND(IF($B336="Annuity",SUMIFS('Annuity Prices'!AZ:AZ,'Annuity Prices'!$B:$B,$D336,'Annuity Prices'!$E:$E,$G336),IF($B336="RAB Short",SUMIFS('RAB Prices Short'!AZ:AZ,'RAB Prices Short'!$B:$B,'All Prices combined'!$D336,'RAB Prices Short'!$E:$E,'All Prices combined'!$G336),IF($B336="RAB Long",SUMIFS('RAB Prices Long'!AZ:AZ,'RAB Prices Long'!$B:$B,'All Prices combined'!$D336,'RAB Prices Long'!$E:$E,'All Prices combined'!$G336)))),2)</f>
        <v>58.7</v>
      </c>
      <c r="AX336" s="2">
        <f>ROUND(IF($B336="Annuity",SUMIFS('Annuity Prices'!BA:BA,'Annuity Prices'!$B:$B,$D336,'Annuity Prices'!$E:$E,$G336),IF($B336="RAB Short",SUMIFS('RAB Prices Short'!BA:BA,'RAB Prices Short'!$B:$B,'All Prices combined'!$D336,'RAB Prices Short'!$E:$E,'All Prices combined'!$G336),IF($B336="RAB Long",SUMIFS('RAB Prices Long'!BA:BA,'RAB Prices Long'!$B:$B,'All Prices combined'!$D336,'RAB Prices Long'!$E:$E,'All Prices combined'!$G336)))),2)</f>
        <v>63.13</v>
      </c>
      <c r="AY336" s="2">
        <f>ROUND(IF($B336="Annuity",SUMIFS('Annuity Prices'!BB:BB,'Annuity Prices'!$B:$B,$D336,'Annuity Prices'!$E:$E,$G336),IF($B336="RAB Short",SUMIFS('RAB Prices Short'!BB:BB,'RAB Prices Short'!$B:$B,'All Prices combined'!$D336,'RAB Prices Short'!$E:$E,'All Prices combined'!$G336),IF($B336="RAB Long",SUMIFS('RAB Prices Long'!BB:BB,'RAB Prices Long'!$B:$B,'All Prices combined'!$D336,'RAB Prices Long'!$E:$E,'All Prices combined'!$G336)))),2)</f>
        <v>64.709999999999994</v>
      </c>
      <c r="AZ336" s="2">
        <f>ROUND(IF($B336="Annuity",SUMIFS('Annuity Prices'!BC:BC,'Annuity Prices'!$B:$B,$D336,'Annuity Prices'!$E:$E,$G336),IF($B336="RAB Short",SUMIFS('RAB Prices Short'!BC:BC,'RAB Prices Short'!$B:$B,'All Prices combined'!$D336,'RAB Prices Short'!$E:$E,'All Prices combined'!$G336),IF($B336="RAB Long",SUMIFS('RAB Prices Long'!BC:BC,'RAB Prices Long'!$B:$B,'All Prices combined'!$D336,'RAB Prices Long'!$E:$E,'All Prices combined'!$G336)))),2)</f>
        <v>66.33</v>
      </c>
      <c r="BA336" s="2">
        <f>ROUND(IF($B336="Annuity",SUMIFS('Annuity Prices'!BD:BD,'Annuity Prices'!$B:$B,$D336,'Annuity Prices'!$E:$E,$G336),IF($B336="RAB Short",SUMIFS('RAB Prices Short'!BD:BD,'RAB Prices Short'!$B:$B,'All Prices combined'!$D336,'RAB Prices Short'!$E:$E,'All Prices combined'!$G336),IF($B336="RAB Long",SUMIFS('RAB Prices Long'!BD:BD,'RAB Prices Long'!$B:$B,'All Prices combined'!$D336,'RAB Prices Long'!$E:$E,'All Prices combined'!$G336)))),2)</f>
        <v>67.989999999999995</v>
      </c>
      <c r="BB336" s="2">
        <f>ROUND(IF($B336="Annuity",SUMIFS('Annuity Prices'!BE:BE,'Annuity Prices'!$B:$B,$D336,'Annuity Prices'!$E:$E,$G336),IF($B336="RAB Short",SUMIFS('RAB Prices Short'!BE:BE,'RAB Prices Short'!$B:$B,'All Prices combined'!$D336,'RAB Prices Short'!$E:$E,'All Prices combined'!$G336),IF($B336="RAB Long",SUMIFS('RAB Prices Long'!BE:BE,'RAB Prices Long'!$B:$B,'All Prices combined'!$D336,'RAB Prices Long'!$E:$E,'All Prices combined'!$G336)))),2)</f>
        <v>72.349999999999994</v>
      </c>
      <c r="BC336" s="2">
        <f>ROUND(IF($B336="Annuity",SUMIFS('Annuity Prices'!BF:BF,'Annuity Prices'!$B:$B,$D336,'Annuity Prices'!$E:$E,$G336),IF($B336="RAB Short",SUMIFS('RAB Prices Short'!BF:BF,'RAB Prices Short'!$B:$B,'All Prices combined'!$D336,'RAB Prices Short'!$E:$E,'All Prices combined'!$G336),IF($B336="RAB Long",SUMIFS('RAB Prices Long'!BF:BF,'RAB Prices Long'!$B:$B,'All Prices combined'!$D336,'RAB Prices Long'!$E:$E,'All Prices combined'!$G336)))),2)</f>
        <v>74.150000000000006</v>
      </c>
      <c r="BD336" s="2">
        <f>ROUND(IF($B336="Annuity",SUMIFS('Annuity Prices'!BG:BG,'Annuity Prices'!$B:$B,$D336,'Annuity Prices'!$E:$E,$G336),IF($B336="RAB Short",SUMIFS('RAB Prices Short'!BG:BG,'RAB Prices Short'!$B:$B,'All Prices combined'!$D336,'RAB Prices Short'!$E:$E,'All Prices combined'!$G336),IF($B336="RAB Long",SUMIFS('RAB Prices Long'!BG:BG,'RAB Prices Long'!$B:$B,'All Prices combined'!$D336,'RAB Prices Long'!$E:$E,'All Prices combined'!$G336)))),2)</f>
        <v>76.010000000000005</v>
      </c>
      <c r="BE336" s="2">
        <f>ROUND(IF($B336="Annuity",SUMIFS('Annuity Prices'!BH:BH,'Annuity Prices'!$B:$B,$D336,'Annuity Prices'!$E:$E,$G336),IF($B336="RAB Short",SUMIFS('RAB Prices Short'!BH:BH,'RAB Prices Short'!$B:$B,'All Prices combined'!$D336,'RAB Prices Short'!$E:$E,'All Prices combined'!$G336),IF($B336="RAB Long",SUMIFS('RAB Prices Long'!BH:BH,'RAB Prices Long'!$B:$B,'All Prices combined'!$D336,'RAB Prices Long'!$E:$E,'All Prices combined'!$G336)))),2)</f>
        <v>77.92</v>
      </c>
      <c r="BF336" s="2">
        <f>ROUND(IF($B336="Annuity",SUMIFS('Annuity Prices'!BI:BI,'Annuity Prices'!$B:$B,$D336,'Annuity Prices'!$E:$E,$G336),IF($B336="RAB Short",SUMIFS('RAB Prices Short'!BI:BI,'RAB Prices Short'!$B:$B,'All Prices combined'!$D336,'RAB Prices Short'!$E:$E,'All Prices combined'!$G336),IF($B336="RAB Long",SUMIFS('RAB Prices Long'!BI:BI,'RAB Prices Long'!$B:$B,'All Prices combined'!$D336,'RAB Prices Long'!$E:$E,'All Prices combined'!$G336)))),2)</f>
        <v>82.43</v>
      </c>
      <c r="BG336" s="2">
        <f>ROUND(IF($B336="Annuity",SUMIFS('Annuity Prices'!BJ:BJ,'Annuity Prices'!$B:$B,$D336,'Annuity Prices'!$E:$E,$G336),IF($B336="RAB Short",SUMIFS('RAB Prices Short'!BJ:BJ,'RAB Prices Short'!$B:$B,'All Prices combined'!$D336,'RAB Prices Short'!$E:$E,'All Prices combined'!$G336),IF($B336="RAB Long",SUMIFS('RAB Prices Long'!BJ:BJ,'RAB Prices Long'!$B:$B,'All Prices combined'!$D336,'RAB Prices Long'!$E:$E,'All Prices combined'!$G336)))),2)</f>
        <v>84.49</v>
      </c>
      <c r="BH336" s="2">
        <f>ROUND(IF($B336="Annuity",SUMIFS('Annuity Prices'!BK:BK,'Annuity Prices'!$B:$B,$D336,'Annuity Prices'!$E:$E,$G336),IF($B336="RAB Short",SUMIFS('RAB Prices Short'!BK:BK,'RAB Prices Short'!$B:$B,'All Prices combined'!$D336,'RAB Prices Short'!$E:$E,'All Prices combined'!$G336),IF($B336="RAB Long",SUMIFS('RAB Prices Long'!BK:BK,'RAB Prices Long'!$B:$B,'All Prices combined'!$D336,'RAB Prices Long'!$E:$E,'All Prices combined'!$G336)))),2)</f>
        <v>86.61</v>
      </c>
      <c r="BI336" s="2">
        <f>ROUND(IF($B336="Annuity",SUMIFS('Annuity Prices'!BL:BL,'Annuity Prices'!$B:$B,$D336,'Annuity Prices'!$E:$E,$G336),IF($B336="RAB Short",SUMIFS('RAB Prices Short'!BL:BL,'RAB Prices Short'!$B:$B,'All Prices combined'!$D336,'RAB Prices Short'!$E:$E,'All Prices combined'!$G336),IF($B336="RAB Long",SUMIFS('RAB Prices Long'!BL:BL,'RAB Prices Long'!$B:$B,'All Prices combined'!$D336,'RAB Prices Long'!$E:$E,'All Prices combined'!$G336)))),2)</f>
        <v>88.77</v>
      </c>
      <c r="BJ336" s="2">
        <f>ROUND(IF($B336="Annuity",SUMIFS('Annuity Prices'!BM:BM,'Annuity Prices'!$B:$B,$D336,'Annuity Prices'!$E:$E,$G336),IF($B336="RAB Short",SUMIFS('RAB Prices Short'!BM:BM,'RAB Prices Short'!$B:$B,'All Prices combined'!$D336,'RAB Prices Short'!$E:$E,'All Prices combined'!$G336),IF($B336="RAB Long",SUMIFS('RAB Prices Long'!BM:BM,'RAB Prices Long'!$B:$B,'All Prices combined'!$D336,'RAB Prices Long'!$E:$E,'All Prices combined'!$G336)))),2)</f>
        <v>93.97</v>
      </c>
      <c r="BK336" s="2">
        <f>ROUND(IF($B336="Annuity",SUMIFS('Annuity Prices'!BN:BN,'Annuity Prices'!$B:$B,$D336,'Annuity Prices'!$E:$E,$G336),IF($B336="RAB Short",SUMIFS('RAB Prices Short'!BN:BN,'RAB Prices Short'!$B:$B,'All Prices combined'!$D336,'RAB Prices Short'!$E:$E,'All Prices combined'!$G336),IF($B336="RAB Long",SUMIFS('RAB Prices Long'!BN:BN,'RAB Prices Long'!$B:$B,'All Prices combined'!$D336,'RAB Prices Long'!$E:$E,'All Prices combined'!$G336)))),2)</f>
        <v>96.32</v>
      </c>
      <c r="BL336" s="2">
        <f>ROUND(IF($B336="Annuity",SUMIFS('Annuity Prices'!BO:BO,'Annuity Prices'!$B:$B,$D336,'Annuity Prices'!$E:$E,$G336),IF($B336="RAB Short",SUMIFS('RAB Prices Short'!BO:BO,'RAB Prices Short'!$B:$B,'All Prices combined'!$D336,'RAB Prices Short'!$E:$E,'All Prices combined'!$G336),IF($B336="RAB Long",SUMIFS('RAB Prices Long'!BO:BO,'RAB Prices Long'!$B:$B,'All Prices combined'!$D336,'RAB Prices Long'!$E:$E,'All Prices combined'!$G336)))),2)</f>
        <v>98.73</v>
      </c>
      <c r="BM336" s="2">
        <f>ROUND(IF($B336="Annuity",SUMIFS('Annuity Prices'!BP:BP,'Annuity Prices'!$B:$B,$D336,'Annuity Prices'!$E:$E,$G336),IF($B336="RAB Short",SUMIFS('RAB Prices Short'!BP:BP,'RAB Prices Short'!$B:$B,'All Prices combined'!$D336,'RAB Prices Short'!$E:$E,'All Prices combined'!$G336),IF($B336="RAB Long",SUMIFS('RAB Prices Long'!BP:BP,'RAB Prices Long'!$B:$B,'All Prices combined'!$D336,'RAB Prices Long'!$E:$E,'All Prices combined'!$G336)))),2)</f>
        <v>101.2</v>
      </c>
      <c r="BN336" s="2">
        <f>ROUND(IF($B336="Annuity",SUMIFS('Annuity Prices'!BQ:BQ,'Annuity Prices'!$B:$B,$D336,'Annuity Prices'!$E:$E,$G336),IF($B336="RAB Short",SUMIFS('RAB Prices Short'!BQ:BQ,'RAB Prices Short'!$B:$B,'All Prices combined'!$D336,'RAB Prices Short'!$E:$E,'All Prices combined'!$G336),IF($B336="RAB Long",SUMIFS('RAB Prices Long'!BQ:BQ,'RAB Prices Long'!$B:$B,'All Prices combined'!$D336,'RAB Prices Long'!$E:$E,'All Prices combined'!$G336)))),2)</f>
        <v>106.41</v>
      </c>
      <c r="BO336" s="2">
        <f>ROUND(IF($B336="Annuity",SUMIFS('Annuity Prices'!BR:BR,'Annuity Prices'!$B:$B,$D336,'Annuity Prices'!$E:$E,$G336),IF($B336="RAB Short",SUMIFS('RAB Prices Short'!BR:BR,'RAB Prices Short'!$B:$B,'All Prices combined'!$D336,'RAB Prices Short'!$E:$E,'All Prices combined'!$G336),IF($B336="RAB Long",SUMIFS('RAB Prices Long'!BR:BR,'RAB Prices Long'!$B:$B,'All Prices combined'!$D336,'RAB Prices Long'!$E:$E,'All Prices combined'!$G336)))),2)</f>
        <v>109.07</v>
      </c>
      <c r="BP336" s="2">
        <f>ROUND(IF($B336="Annuity",SUMIFS('Annuity Prices'!BS:BS,'Annuity Prices'!$B:$B,$D336,'Annuity Prices'!$E:$E,$G336),IF($B336="RAB Short",SUMIFS('RAB Prices Short'!BS:BS,'RAB Prices Short'!$B:$B,'All Prices combined'!$D336,'RAB Prices Short'!$E:$E,'All Prices combined'!$G336),IF($B336="RAB Long",SUMIFS('RAB Prices Long'!BS:BS,'RAB Prices Long'!$B:$B,'All Prices combined'!$D336,'RAB Prices Long'!$E:$E,'All Prices combined'!$G336)))),2)</f>
        <v>111.79</v>
      </c>
      <c r="BQ336" s="2">
        <f>ROUND(IF($B336="Annuity",SUMIFS('Annuity Prices'!BT:BT,'Annuity Prices'!$B:$B,$D336,'Annuity Prices'!$E:$E,$G336),IF($B336="RAB Short",SUMIFS('RAB Prices Short'!BT:BT,'RAB Prices Short'!$B:$B,'All Prices combined'!$D336,'RAB Prices Short'!$E:$E,'All Prices combined'!$G336),IF($B336="RAB Long",SUMIFS('RAB Prices Long'!BT:BT,'RAB Prices Long'!$B:$B,'All Prices combined'!$D336,'RAB Prices Long'!$E:$E,'All Prices combined'!$G336)))),2)</f>
        <v>114.59</v>
      </c>
      <c r="BR336" s="2">
        <f>ROUND(IF($B336="Annuity",SUMIFS('Annuity Prices'!BU:BU,'Annuity Prices'!$B:$B,$D336,'Annuity Prices'!$E:$E,$G336),IF($B336="RAB Short",SUMIFS('RAB Prices Short'!BU:BU,'RAB Prices Short'!$B:$B,'All Prices combined'!$D336,'RAB Prices Short'!$E:$E,'All Prices combined'!$G336),IF($B336="RAB Long",SUMIFS('RAB Prices Long'!BU:BU,'RAB Prices Long'!$B:$B,'All Prices combined'!$D336,'RAB Prices Long'!$E:$E,'All Prices combined'!$G336)))),2)</f>
        <v>118.85</v>
      </c>
      <c r="BS336" s="2">
        <f>ROUND(IF($B336="Annuity",SUMIFS('Annuity Prices'!BV:BV,'Annuity Prices'!$B:$B,$D336,'Annuity Prices'!$E:$E,$G336),IF($B336="RAB Short",SUMIFS('RAB Prices Short'!BV:BV,'RAB Prices Short'!$B:$B,'All Prices combined'!$D336,'RAB Prices Short'!$E:$E,'All Prices combined'!$G336),IF($B336="RAB Long",SUMIFS('RAB Prices Long'!BV:BV,'RAB Prices Long'!$B:$B,'All Prices combined'!$D336,'RAB Prices Long'!$E:$E,'All Prices combined'!$G336)))),2)</f>
        <v>121.82</v>
      </c>
      <c r="BT336" s="2">
        <f>ROUND(IF($B336="Annuity",SUMIFS('Annuity Prices'!BW:BW,'Annuity Prices'!$B:$B,$D336,'Annuity Prices'!$E:$E,$G336),IF($B336="RAB Short",SUMIFS('RAB Prices Short'!BW:BW,'RAB Prices Short'!$B:$B,'All Prices combined'!$D336,'RAB Prices Short'!$E:$E,'All Prices combined'!$G336),IF($B336="RAB Long",SUMIFS('RAB Prices Long'!BW:BW,'RAB Prices Long'!$B:$B,'All Prices combined'!$D336,'RAB Prices Long'!$E:$E,'All Prices combined'!$G336)))),2)</f>
        <v>124.86</v>
      </c>
      <c r="BU336" s="2">
        <f>ROUND(IF($B336="Annuity",SUMIFS('Annuity Prices'!BX:BX,'Annuity Prices'!$B:$B,$D336,'Annuity Prices'!$E:$E,$G336),IF($B336="RAB Short",SUMIFS('RAB Prices Short'!BX:BX,'RAB Prices Short'!$B:$B,'All Prices combined'!$D336,'RAB Prices Short'!$E:$E,'All Prices combined'!$G336),IF($B336="RAB Long",SUMIFS('RAB Prices Long'!BX:BX,'RAB Prices Long'!$B:$B,'All Prices combined'!$D336,'RAB Prices Long'!$E:$E,'All Prices combined'!$G336)))),2)</f>
        <v>127.99</v>
      </c>
    </row>
    <row r="337" spans="2:73" x14ac:dyDescent="0.25">
      <c r="B337" t="s">
        <v>44</v>
      </c>
      <c r="C337">
        <v>25</v>
      </c>
      <c r="D337" t="s">
        <v>205</v>
      </c>
      <c r="E337" t="s">
        <v>203</v>
      </c>
      <c r="F337">
        <v>25</v>
      </c>
      <c r="G337" t="s">
        <v>202</v>
      </c>
      <c r="I337" s="2">
        <f>ROUND(IF($B337="Annuity",SUMIFS('Annuity Prices'!L:L,'Annuity Prices'!$B:$B,$D337,'Annuity Prices'!$E:$E,$G337),IF($B337="RAB Short",SUMIFS('RAB Prices Short'!L:L,'RAB Prices Short'!$B:$B,'All Prices combined'!$D337,'RAB Prices Short'!$E:$E,'All Prices combined'!$G337),IF($B337="RAB Long",SUMIFS('RAB Prices Long'!L:L,'RAB Prices Long'!$B:$B,'All Prices combined'!$D337,'RAB Prices Long'!$E:$E,'All Prices combined'!$G337)))),2)</f>
        <v>0</v>
      </c>
      <c r="J337" s="2">
        <f>ROUND(IF($B337="Annuity",SUMIFS('Annuity Prices'!M:M,'Annuity Prices'!$B:$B,$D337,'Annuity Prices'!$E:$E,$G337),IF($B337="RAB Short",SUMIFS('RAB Prices Short'!M:M,'RAB Prices Short'!$B:$B,'All Prices combined'!$D337,'RAB Prices Short'!$E:$E,'All Prices combined'!$G337),IF($B337="RAB Long",SUMIFS('RAB Prices Long'!M:M,'RAB Prices Long'!$B:$B,'All Prices combined'!$D337,'RAB Prices Long'!$E:$E,'All Prices combined'!$G337)))),2)</f>
        <v>0</v>
      </c>
      <c r="K337" s="2">
        <f>ROUND(IF($B337="Annuity",SUMIFS('Annuity Prices'!N:N,'Annuity Prices'!$B:$B,$D337,'Annuity Prices'!$E:$E,$G337),IF($B337="RAB Short",SUMIFS('RAB Prices Short'!N:N,'RAB Prices Short'!$B:$B,'All Prices combined'!$D337,'RAB Prices Short'!$E:$E,'All Prices combined'!$G337),IF($B337="RAB Long",SUMIFS('RAB Prices Long'!N:N,'RAB Prices Long'!$B:$B,'All Prices combined'!$D337,'RAB Prices Long'!$E:$E,'All Prices combined'!$G337)))),2)</f>
        <v>23.95</v>
      </c>
      <c r="L337" s="2">
        <f>ROUND(IF($B337="Annuity",SUMIFS('Annuity Prices'!O:O,'Annuity Prices'!$B:$B,$D337,'Annuity Prices'!$E:$E,$G337),IF($B337="RAB Short",SUMIFS('RAB Prices Short'!O:O,'RAB Prices Short'!$B:$B,'All Prices combined'!$D337,'RAB Prices Short'!$E:$E,'All Prices combined'!$G337),IF($B337="RAB Long",SUMIFS('RAB Prices Long'!O:O,'RAB Prices Long'!$B:$B,'All Prices combined'!$D337,'RAB Prices Long'!$E:$E,'All Prices combined'!$G337)))),2)</f>
        <v>24.63</v>
      </c>
      <c r="M337" s="2">
        <f>ROUND(IF($B337="Annuity",SUMIFS('Annuity Prices'!P:P,'Annuity Prices'!$B:$B,$D337,'Annuity Prices'!$E:$E,$G337),IF($B337="RAB Short",SUMIFS('RAB Prices Short'!P:P,'RAB Prices Short'!$B:$B,'All Prices combined'!$D337,'RAB Prices Short'!$E:$E,'All Prices combined'!$G337),IF($B337="RAB Long",SUMIFS('RAB Prices Long'!P:P,'RAB Prices Long'!$B:$B,'All Prices combined'!$D337,'RAB Prices Long'!$E:$E,'All Prices combined'!$G337)))),2)</f>
        <v>25.51</v>
      </c>
      <c r="N337" s="2">
        <f>ROUND(IF($B337="Annuity",SUMIFS('Annuity Prices'!Q:Q,'Annuity Prices'!$B:$B,$D337,'Annuity Prices'!$E:$E,$G337),IF($B337="RAB Short",SUMIFS('RAB Prices Short'!Q:Q,'RAB Prices Short'!$B:$B,'All Prices combined'!$D337,'RAB Prices Short'!$E:$E,'All Prices combined'!$G337),IF($B337="RAB Long",SUMIFS('RAB Prices Long'!Q:Q,'RAB Prices Long'!$B:$B,'All Prices combined'!$D337,'RAB Prices Long'!$E:$E,'All Prices combined'!$G337)))),2)</f>
        <v>26.14</v>
      </c>
      <c r="O337" s="2">
        <f>ROUND(IF($B337="Annuity",SUMIFS('Annuity Prices'!R:R,'Annuity Prices'!$B:$B,$D337,'Annuity Prices'!$E:$E,$G337),IF($B337="RAB Short",SUMIFS('RAB Prices Short'!R:R,'RAB Prices Short'!$B:$B,'All Prices combined'!$D337,'RAB Prices Short'!$E:$E,'All Prices combined'!$G337),IF($B337="RAB Long",SUMIFS('RAB Prices Long'!R:R,'RAB Prices Long'!$B:$B,'All Prices combined'!$D337,'RAB Prices Long'!$E:$E,'All Prices combined'!$G337)))),2)</f>
        <v>26.8</v>
      </c>
      <c r="P337" s="2">
        <f>ROUND(IF($B337="Annuity",SUMIFS('Annuity Prices'!S:S,'Annuity Prices'!$B:$B,$D337,'Annuity Prices'!$E:$E,$G337),IF($B337="RAB Short",SUMIFS('RAB Prices Short'!S:S,'RAB Prices Short'!$B:$B,'All Prices combined'!$D337,'RAB Prices Short'!$E:$E,'All Prices combined'!$G337),IF($B337="RAB Long",SUMIFS('RAB Prices Long'!S:S,'RAB Prices Long'!$B:$B,'All Prices combined'!$D337,'RAB Prices Long'!$E:$E,'All Prices combined'!$G337)))),2)</f>
        <v>27.47</v>
      </c>
      <c r="Q337" s="2">
        <f>ROUND(IF($B337="Annuity",SUMIFS('Annuity Prices'!T:T,'Annuity Prices'!$B:$B,$D337,'Annuity Prices'!$E:$E,$G337),IF($B337="RAB Short",SUMIFS('RAB Prices Short'!T:T,'RAB Prices Short'!$B:$B,'All Prices combined'!$D337,'RAB Prices Short'!$E:$E,'All Prices combined'!$G337),IF($B337="RAB Long",SUMIFS('RAB Prices Long'!T:T,'RAB Prices Long'!$B:$B,'All Prices combined'!$D337,'RAB Prices Long'!$E:$E,'All Prices combined'!$G337)))),2)</f>
        <v>28.8</v>
      </c>
      <c r="R337" s="2">
        <f>ROUND(IF($B337="Annuity",SUMIFS('Annuity Prices'!U:U,'Annuity Prices'!$B:$B,$D337,'Annuity Prices'!$E:$E,$G337),IF($B337="RAB Short",SUMIFS('RAB Prices Short'!U:U,'RAB Prices Short'!$B:$B,'All Prices combined'!$D337,'RAB Prices Short'!$E:$E,'All Prices combined'!$G337),IF($B337="RAB Long",SUMIFS('RAB Prices Long'!U:U,'RAB Prices Long'!$B:$B,'All Prices combined'!$D337,'RAB Prices Long'!$E:$E,'All Prices combined'!$G337)))),2)</f>
        <v>29.52</v>
      </c>
      <c r="S337" s="2">
        <f>ROUND(IF($B337="Annuity",SUMIFS('Annuity Prices'!V:V,'Annuity Prices'!$B:$B,$D337,'Annuity Prices'!$E:$E,$G337),IF($B337="RAB Short",SUMIFS('RAB Prices Short'!V:V,'RAB Prices Short'!$B:$B,'All Prices combined'!$D337,'RAB Prices Short'!$E:$E,'All Prices combined'!$G337),IF($B337="RAB Long",SUMIFS('RAB Prices Long'!V:V,'RAB Prices Long'!$B:$B,'All Prices combined'!$D337,'RAB Prices Long'!$E:$E,'All Prices combined'!$G337)))),2)</f>
        <v>30.25</v>
      </c>
      <c r="T337" s="2">
        <f>ROUND(IF($B337="Annuity",SUMIFS('Annuity Prices'!W:W,'Annuity Prices'!$B:$B,$D337,'Annuity Prices'!$E:$E,$G337),IF($B337="RAB Short",SUMIFS('RAB Prices Short'!W:W,'RAB Prices Short'!$B:$B,'All Prices combined'!$D337,'RAB Prices Short'!$E:$E,'All Prices combined'!$G337),IF($B337="RAB Long",SUMIFS('RAB Prices Long'!W:W,'RAB Prices Long'!$B:$B,'All Prices combined'!$D337,'RAB Prices Long'!$E:$E,'All Prices combined'!$G337)))),2)</f>
        <v>31.01</v>
      </c>
      <c r="U337" s="2">
        <f>ROUND(IF($B337="Annuity",SUMIFS('Annuity Prices'!X:X,'Annuity Prices'!$B:$B,$D337,'Annuity Prices'!$E:$E,$G337),IF($B337="RAB Short",SUMIFS('RAB Prices Short'!X:X,'RAB Prices Short'!$B:$B,'All Prices combined'!$D337,'RAB Prices Short'!$E:$E,'All Prices combined'!$G337),IF($B337="RAB Long",SUMIFS('RAB Prices Long'!X:X,'RAB Prices Long'!$B:$B,'All Prices combined'!$D337,'RAB Prices Long'!$E:$E,'All Prices combined'!$G337)))),2)</f>
        <v>35.04</v>
      </c>
      <c r="V337" s="2">
        <f>ROUND(IF($B337="Annuity",SUMIFS('Annuity Prices'!Y:Y,'Annuity Prices'!$B:$B,$D337,'Annuity Prices'!$E:$E,$G337),IF($B337="RAB Short",SUMIFS('RAB Prices Short'!Y:Y,'RAB Prices Short'!$B:$B,'All Prices combined'!$D337,'RAB Prices Short'!$E:$E,'All Prices combined'!$G337),IF($B337="RAB Long",SUMIFS('RAB Prices Long'!Y:Y,'RAB Prices Long'!$B:$B,'All Prices combined'!$D337,'RAB Prices Long'!$E:$E,'All Prices combined'!$G337)))),2)</f>
        <v>35.909999999999997</v>
      </c>
      <c r="W337" s="2">
        <f>ROUND(IF($B337="Annuity",SUMIFS('Annuity Prices'!Z:Z,'Annuity Prices'!$B:$B,$D337,'Annuity Prices'!$E:$E,$G337),IF($B337="RAB Short",SUMIFS('RAB Prices Short'!Z:Z,'RAB Prices Short'!$B:$B,'All Prices combined'!$D337,'RAB Prices Short'!$E:$E,'All Prices combined'!$G337),IF($B337="RAB Long",SUMIFS('RAB Prices Long'!Z:Z,'RAB Prices Long'!$B:$B,'All Prices combined'!$D337,'RAB Prices Long'!$E:$E,'All Prices combined'!$G337)))),2)</f>
        <v>36.81</v>
      </c>
      <c r="X337" s="2">
        <f>ROUND(IF($B337="Annuity",SUMIFS('Annuity Prices'!AA:AA,'Annuity Prices'!$B:$B,$D337,'Annuity Prices'!$E:$E,$G337),IF($B337="RAB Short",SUMIFS('RAB Prices Short'!AA:AA,'RAB Prices Short'!$B:$B,'All Prices combined'!$D337,'RAB Prices Short'!$E:$E,'All Prices combined'!$G337),IF($B337="RAB Long",SUMIFS('RAB Prices Long'!AA:AA,'RAB Prices Long'!$B:$B,'All Prices combined'!$D337,'RAB Prices Long'!$E:$E,'All Prices combined'!$G337)))),2)</f>
        <v>37.729999999999997</v>
      </c>
      <c r="Y337" s="2">
        <f>ROUND(IF($B337="Annuity",SUMIFS('Annuity Prices'!AB:AB,'Annuity Prices'!$B:$B,$D337,'Annuity Prices'!$E:$E,$G337),IF($B337="RAB Short",SUMIFS('RAB Prices Short'!AB:AB,'RAB Prices Short'!$B:$B,'All Prices combined'!$D337,'RAB Prices Short'!$E:$E,'All Prices combined'!$G337),IF($B337="RAB Long",SUMIFS('RAB Prices Long'!AB:AB,'RAB Prices Long'!$B:$B,'All Prices combined'!$D337,'RAB Prices Long'!$E:$E,'All Prices combined'!$G337)))),2)</f>
        <v>39.57</v>
      </c>
      <c r="Z337" s="2">
        <f>ROUND(IF($B337="Annuity",SUMIFS('Annuity Prices'!AC:AC,'Annuity Prices'!$B:$B,$D337,'Annuity Prices'!$E:$E,$G337),IF($B337="RAB Short",SUMIFS('RAB Prices Short'!AC:AC,'RAB Prices Short'!$B:$B,'All Prices combined'!$D337,'RAB Prices Short'!$E:$E,'All Prices combined'!$G337),IF($B337="RAB Long",SUMIFS('RAB Prices Long'!AC:AC,'RAB Prices Long'!$B:$B,'All Prices combined'!$D337,'RAB Prices Long'!$E:$E,'All Prices combined'!$G337)))),2)</f>
        <v>40.56</v>
      </c>
      <c r="AA337" s="2">
        <f>ROUND(IF($B337="Annuity",SUMIFS('Annuity Prices'!AD:AD,'Annuity Prices'!$B:$B,$D337,'Annuity Prices'!$E:$E,$G337),IF($B337="RAB Short",SUMIFS('RAB Prices Short'!AD:AD,'RAB Prices Short'!$B:$B,'All Prices combined'!$D337,'RAB Prices Short'!$E:$E,'All Prices combined'!$G337),IF($B337="RAB Long",SUMIFS('RAB Prices Long'!AD:AD,'RAB Prices Long'!$B:$B,'All Prices combined'!$D337,'RAB Prices Long'!$E:$E,'All Prices combined'!$G337)))),2)</f>
        <v>41.58</v>
      </c>
      <c r="AB337" s="2">
        <f>ROUND(IF($B337="Annuity",SUMIFS('Annuity Prices'!AE:AE,'Annuity Prices'!$B:$B,$D337,'Annuity Prices'!$E:$E,$G337),IF($B337="RAB Short",SUMIFS('RAB Prices Short'!AE:AE,'RAB Prices Short'!$B:$B,'All Prices combined'!$D337,'RAB Prices Short'!$E:$E,'All Prices combined'!$G337),IF($B337="RAB Long",SUMIFS('RAB Prices Long'!AE:AE,'RAB Prices Long'!$B:$B,'All Prices combined'!$D337,'RAB Prices Long'!$E:$E,'All Prices combined'!$G337)))),2)</f>
        <v>42.62</v>
      </c>
      <c r="AC337" s="2">
        <f>ROUND(IF($B337="Annuity",SUMIFS('Annuity Prices'!AF:AF,'Annuity Prices'!$B:$B,$D337,'Annuity Prices'!$E:$E,$G337),IF($B337="RAB Short",SUMIFS('RAB Prices Short'!AF:AF,'RAB Prices Short'!$B:$B,'All Prices combined'!$D337,'RAB Prices Short'!$E:$E,'All Prices combined'!$G337),IF($B337="RAB Long",SUMIFS('RAB Prices Long'!AF:AF,'RAB Prices Long'!$B:$B,'All Prices combined'!$D337,'RAB Prices Long'!$E:$E,'All Prices combined'!$G337)))),2)</f>
        <v>44.71</v>
      </c>
      <c r="AD337" s="2">
        <f>ROUND(IF($B337="Annuity",SUMIFS('Annuity Prices'!AG:AG,'Annuity Prices'!$B:$B,$D337,'Annuity Prices'!$E:$E,$G337),IF($B337="RAB Short",SUMIFS('RAB Prices Short'!AG:AG,'RAB Prices Short'!$B:$B,'All Prices combined'!$D337,'RAB Prices Short'!$E:$E,'All Prices combined'!$G337),IF($B337="RAB Long",SUMIFS('RAB Prices Long'!AG:AG,'RAB Prices Long'!$B:$B,'All Prices combined'!$D337,'RAB Prices Long'!$E:$E,'All Prices combined'!$G337)))),2)</f>
        <v>45.82</v>
      </c>
      <c r="AE337" s="2">
        <f>ROUND(IF($B337="Annuity",SUMIFS('Annuity Prices'!AH:AH,'Annuity Prices'!$B:$B,$D337,'Annuity Prices'!$E:$E,$G337),IF($B337="RAB Short",SUMIFS('RAB Prices Short'!AH:AH,'RAB Prices Short'!$B:$B,'All Prices combined'!$D337,'RAB Prices Short'!$E:$E,'All Prices combined'!$G337),IF($B337="RAB Long",SUMIFS('RAB Prices Long'!AH:AH,'RAB Prices Long'!$B:$B,'All Prices combined'!$D337,'RAB Prices Long'!$E:$E,'All Prices combined'!$G337)))),2)</f>
        <v>46.97</v>
      </c>
      <c r="AF337" s="2">
        <f>ROUND(IF($B337="Annuity",SUMIFS('Annuity Prices'!AI:AI,'Annuity Prices'!$B:$B,$D337,'Annuity Prices'!$E:$E,$G337),IF($B337="RAB Short",SUMIFS('RAB Prices Short'!AI:AI,'RAB Prices Short'!$B:$B,'All Prices combined'!$D337,'RAB Prices Short'!$E:$E,'All Prices combined'!$G337),IF($B337="RAB Long",SUMIFS('RAB Prices Long'!AI:AI,'RAB Prices Long'!$B:$B,'All Prices combined'!$D337,'RAB Prices Long'!$E:$E,'All Prices combined'!$G337)))),2)</f>
        <v>48.15</v>
      </c>
      <c r="AG337" s="2">
        <f>ROUND(IF($B337="Annuity",SUMIFS('Annuity Prices'!AJ:AJ,'Annuity Prices'!$B:$B,$D337,'Annuity Prices'!$E:$E,$G337),IF($B337="RAB Short",SUMIFS('RAB Prices Short'!AJ:AJ,'RAB Prices Short'!$B:$B,'All Prices combined'!$D337,'RAB Prices Short'!$E:$E,'All Prices combined'!$G337),IF($B337="RAB Long",SUMIFS('RAB Prices Long'!AJ:AJ,'RAB Prices Long'!$B:$B,'All Prices combined'!$D337,'RAB Prices Long'!$E:$E,'All Prices combined'!$G337)))),2)</f>
        <v>50.51</v>
      </c>
      <c r="AH337" s="2">
        <f>ROUND(IF($B337="Annuity",SUMIFS('Annuity Prices'!AK:AK,'Annuity Prices'!$B:$B,$D337,'Annuity Prices'!$E:$E,$G337),IF($B337="RAB Short",SUMIFS('RAB Prices Short'!AK:AK,'RAB Prices Short'!$B:$B,'All Prices combined'!$D337,'RAB Prices Short'!$E:$E,'All Prices combined'!$G337),IF($B337="RAB Long",SUMIFS('RAB Prices Long'!AK:AK,'RAB Prices Long'!$B:$B,'All Prices combined'!$D337,'RAB Prices Long'!$E:$E,'All Prices combined'!$G337)))),2)</f>
        <v>51.78</v>
      </c>
      <c r="AI337" s="2">
        <f>ROUND(IF($B337="Annuity",SUMIFS('Annuity Prices'!AL:AL,'Annuity Prices'!$B:$B,$D337,'Annuity Prices'!$E:$E,$G337),IF($B337="RAB Short",SUMIFS('RAB Prices Short'!AL:AL,'RAB Prices Short'!$B:$B,'All Prices combined'!$D337,'RAB Prices Short'!$E:$E,'All Prices combined'!$G337),IF($B337="RAB Long",SUMIFS('RAB Prices Long'!AL:AL,'RAB Prices Long'!$B:$B,'All Prices combined'!$D337,'RAB Prices Long'!$E:$E,'All Prices combined'!$G337)))),2)</f>
        <v>53.07</v>
      </c>
      <c r="AJ337" s="2">
        <f>ROUND(IF($B337="Annuity",SUMIFS('Annuity Prices'!AM:AM,'Annuity Prices'!$B:$B,$D337,'Annuity Prices'!$E:$E,$G337),IF($B337="RAB Short",SUMIFS('RAB Prices Short'!AM:AM,'RAB Prices Short'!$B:$B,'All Prices combined'!$D337,'RAB Prices Short'!$E:$E,'All Prices combined'!$G337),IF($B337="RAB Long",SUMIFS('RAB Prices Long'!AM:AM,'RAB Prices Long'!$B:$B,'All Prices combined'!$D337,'RAB Prices Long'!$E:$E,'All Prices combined'!$G337)))),2)</f>
        <v>54.4</v>
      </c>
      <c r="AK337" s="2">
        <f>ROUND(IF($B337="Annuity",SUMIFS('Annuity Prices'!AN:AN,'Annuity Prices'!$B:$B,$D337,'Annuity Prices'!$E:$E,$G337),IF($B337="RAB Short",SUMIFS('RAB Prices Short'!AN:AN,'RAB Prices Short'!$B:$B,'All Prices combined'!$D337,'RAB Prices Short'!$E:$E,'All Prices combined'!$G337),IF($B337="RAB Long",SUMIFS('RAB Prices Long'!AN:AN,'RAB Prices Long'!$B:$B,'All Prices combined'!$D337,'RAB Prices Long'!$E:$E,'All Prices combined'!$G337)))),2)</f>
        <v>57.09</v>
      </c>
      <c r="AL337" s="2">
        <f>ROUND(IF($B337="Annuity",SUMIFS('Annuity Prices'!AO:AO,'Annuity Prices'!$B:$B,$D337,'Annuity Prices'!$E:$E,$G337),IF($B337="RAB Short",SUMIFS('RAB Prices Short'!AO:AO,'RAB Prices Short'!$B:$B,'All Prices combined'!$D337,'RAB Prices Short'!$E:$E,'All Prices combined'!$G337),IF($B337="RAB Long",SUMIFS('RAB Prices Long'!AO:AO,'RAB Prices Long'!$B:$B,'All Prices combined'!$D337,'RAB Prices Long'!$E:$E,'All Prices combined'!$G337)))),2)</f>
        <v>58.51</v>
      </c>
      <c r="AM337" s="2">
        <f>ROUND(IF($B337="Annuity",SUMIFS('Annuity Prices'!AP:AP,'Annuity Prices'!$B:$B,$D337,'Annuity Prices'!$E:$E,$G337),IF($B337="RAB Short",SUMIFS('RAB Prices Short'!AP:AP,'RAB Prices Short'!$B:$B,'All Prices combined'!$D337,'RAB Prices Short'!$E:$E,'All Prices combined'!$G337),IF($B337="RAB Long",SUMIFS('RAB Prices Long'!AP:AP,'RAB Prices Long'!$B:$B,'All Prices combined'!$D337,'RAB Prices Long'!$E:$E,'All Prices combined'!$G337)))),2)</f>
        <v>59.97</v>
      </c>
      <c r="AN337" s="2">
        <f>ROUND(IF($B337="Annuity",SUMIFS('Annuity Prices'!AQ:AQ,'Annuity Prices'!$B:$B,$D337,'Annuity Prices'!$E:$E,$G337),IF($B337="RAB Short",SUMIFS('RAB Prices Short'!AQ:AQ,'RAB Prices Short'!$B:$B,'All Prices combined'!$D337,'RAB Prices Short'!$E:$E,'All Prices combined'!$G337),IF($B337="RAB Long",SUMIFS('RAB Prices Long'!AQ:AQ,'RAB Prices Long'!$B:$B,'All Prices combined'!$D337,'RAB Prices Long'!$E:$E,'All Prices combined'!$G337)))),2)</f>
        <v>61.47</v>
      </c>
      <c r="AO337" s="2">
        <f>ROUND(IF($B337="Annuity",SUMIFS('Annuity Prices'!AR:AR,'Annuity Prices'!$B:$B,$D337,'Annuity Prices'!$E:$E,$G337),IF($B337="RAB Short",SUMIFS('RAB Prices Short'!AR:AR,'RAB Prices Short'!$B:$B,'All Prices combined'!$D337,'RAB Prices Short'!$E:$E,'All Prices combined'!$G337),IF($B337="RAB Long",SUMIFS('RAB Prices Long'!AR:AR,'RAB Prices Long'!$B:$B,'All Prices combined'!$D337,'RAB Prices Long'!$E:$E,'All Prices combined'!$G337)))),2)</f>
        <v>0</v>
      </c>
      <c r="AP337" s="2">
        <f>ROUND(IF($B337="Annuity",SUMIFS('Annuity Prices'!AS:AS,'Annuity Prices'!$B:$B,$D337,'Annuity Prices'!$E:$E,$G337),IF($B337="RAB Short",SUMIFS('RAB Prices Short'!AS:AS,'RAB Prices Short'!$B:$B,'All Prices combined'!$D337,'RAB Prices Short'!$E:$E,'All Prices combined'!$G337),IF($B337="RAB Long",SUMIFS('RAB Prices Long'!AS:AS,'RAB Prices Long'!$B:$B,'All Prices combined'!$D337,'RAB Prices Long'!$E:$E,'All Prices combined'!$G337)))),2)</f>
        <v>0</v>
      </c>
      <c r="AQ337" s="2">
        <f>ROUND(IF($B337="Annuity",SUMIFS('Annuity Prices'!AT:AT,'Annuity Prices'!$B:$B,$D337,'Annuity Prices'!$E:$E,$G337),IF($B337="RAB Short",SUMIFS('RAB Prices Short'!AT:AT,'RAB Prices Short'!$B:$B,'All Prices combined'!$D337,'RAB Prices Short'!$E:$E,'All Prices combined'!$G337),IF($B337="RAB Long",SUMIFS('RAB Prices Long'!AT:AT,'RAB Prices Long'!$B:$B,'All Prices combined'!$D337,'RAB Prices Long'!$E:$E,'All Prices combined'!$G337)))),2)</f>
        <v>17.77</v>
      </c>
      <c r="AR337" s="2">
        <f>ROUND(IF($B337="Annuity",SUMIFS('Annuity Prices'!AU:AU,'Annuity Prices'!$B:$B,$D337,'Annuity Prices'!$E:$E,$G337),IF($B337="RAB Short",SUMIFS('RAB Prices Short'!AU:AU,'RAB Prices Short'!$B:$B,'All Prices combined'!$D337,'RAB Prices Short'!$E:$E,'All Prices combined'!$G337),IF($B337="RAB Long",SUMIFS('RAB Prices Long'!AU:AU,'RAB Prices Long'!$B:$B,'All Prices combined'!$D337,'RAB Prices Long'!$E:$E,'All Prices combined'!$G337)))),2)</f>
        <v>18.28</v>
      </c>
      <c r="AS337" s="2">
        <f>ROUND(IF($B337="Annuity",SUMIFS('Annuity Prices'!AV:AV,'Annuity Prices'!$B:$B,$D337,'Annuity Prices'!$E:$E,$G337),IF($B337="RAB Short",SUMIFS('RAB Prices Short'!AV:AV,'RAB Prices Short'!$B:$B,'All Prices combined'!$D337,'RAB Prices Short'!$E:$E,'All Prices combined'!$G337),IF($B337="RAB Long",SUMIFS('RAB Prices Long'!AV:AV,'RAB Prices Long'!$B:$B,'All Prices combined'!$D337,'RAB Prices Long'!$E:$E,'All Prices combined'!$G337)))),2)</f>
        <v>18.8</v>
      </c>
      <c r="AT337" s="2">
        <f>ROUND(IF($B337="Annuity",SUMIFS('Annuity Prices'!AW:AW,'Annuity Prices'!$B:$B,$D337,'Annuity Prices'!$E:$E,$G337),IF($B337="RAB Short",SUMIFS('RAB Prices Short'!AW:AW,'RAB Prices Short'!$B:$B,'All Prices combined'!$D337,'RAB Prices Short'!$E:$E,'All Prices combined'!$G337),IF($B337="RAB Long",SUMIFS('RAB Prices Long'!AW:AW,'RAB Prices Long'!$B:$B,'All Prices combined'!$D337,'RAB Prices Long'!$E:$E,'All Prices combined'!$G337)))),2)</f>
        <v>19.34</v>
      </c>
      <c r="AU337" s="2">
        <f>ROUND(IF($B337="Annuity",SUMIFS('Annuity Prices'!AX:AX,'Annuity Prices'!$B:$B,$D337,'Annuity Prices'!$E:$E,$G337),IF($B337="RAB Short",SUMIFS('RAB Prices Short'!AX:AX,'RAB Prices Short'!$B:$B,'All Prices combined'!$D337,'RAB Prices Short'!$E:$E,'All Prices combined'!$G337),IF($B337="RAB Long",SUMIFS('RAB Prices Long'!AX:AX,'RAB Prices Long'!$B:$B,'All Prices combined'!$D337,'RAB Prices Long'!$E:$E,'All Prices combined'!$G337)))),2)</f>
        <v>21.78</v>
      </c>
      <c r="AV337" s="2">
        <f>ROUND(IF($B337="Annuity",SUMIFS('Annuity Prices'!AY:AY,'Annuity Prices'!$B:$B,$D337,'Annuity Prices'!$E:$E,$G337),IF($B337="RAB Short",SUMIFS('RAB Prices Short'!AY:AY,'RAB Prices Short'!$B:$B,'All Prices combined'!$D337,'RAB Prices Short'!$E:$E,'All Prices combined'!$G337),IF($B337="RAB Long",SUMIFS('RAB Prices Long'!AY:AY,'RAB Prices Long'!$B:$B,'All Prices combined'!$D337,'RAB Prices Long'!$E:$E,'All Prices combined'!$G337)))),2)</f>
        <v>25.71</v>
      </c>
      <c r="AW337" s="2">
        <f>ROUND(IF($B337="Annuity",SUMIFS('Annuity Prices'!AZ:AZ,'Annuity Prices'!$B:$B,$D337,'Annuity Prices'!$E:$E,$G337),IF($B337="RAB Short",SUMIFS('RAB Prices Short'!AZ:AZ,'RAB Prices Short'!$B:$B,'All Prices combined'!$D337,'RAB Prices Short'!$E:$E,'All Prices combined'!$G337),IF($B337="RAB Long",SUMIFS('RAB Prices Long'!AZ:AZ,'RAB Prices Long'!$B:$B,'All Prices combined'!$D337,'RAB Prices Long'!$E:$E,'All Prices combined'!$G337)))),2)</f>
        <v>27.47</v>
      </c>
      <c r="AX337" s="2">
        <f>ROUND(IF($B337="Annuity",SUMIFS('Annuity Prices'!BA:BA,'Annuity Prices'!$B:$B,$D337,'Annuity Prices'!$E:$E,$G337),IF($B337="RAB Short",SUMIFS('RAB Prices Short'!BA:BA,'RAB Prices Short'!$B:$B,'All Prices combined'!$D337,'RAB Prices Short'!$E:$E,'All Prices combined'!$G337),IF($B337="RAB Long",SUMIFS('RAB Prices Long'!BA:BA,'RAB Prices Long'!$B:$B,'All Prices combined'!$D337,'RAB Prices Long'!$E:$E,'All Prices combined'!$G337)))),2)</f>
        <v>28.79</v>
      </c>
      <c r="AY337" s="2">
        <f>ROUND(IF($B337="Annuity",SUMIFS('Annuity Prices'!BB:BB,'Annuity Prices'!$B:$B,$D337,'Annuity Prices'!$E:$E,$G337),IF($B337="RAB Short",SUMIFS('RAB Prices Short'!BB:BB,'RAB Prices Short'!$B:$B,'All Prices combined'!$D337,'RAB Prices Short'!$E:$E,'All Prices combined'!$G337),IF($B337="RAB Long",SUMIFS('RAB Prices Long'!BB:BB,'RAB Prices Long'!$B:$B,'All Prices combined'!$D337,'RAB Prices Long'!$E:$E,'All Prices combined'!$G337)))),2)</f>
        <v>29.52</v>
      </c>
      <c r="AZ337" s="2">
        <f>ROUND(IF($B337="Annuity",SUMIFS('Annuity Prices'!BC:BC,'Annuity Prices'!$B:$B,$D337,'Annuity Prices'!$E:$E,$G337),IF($B337="RAB Short",SUMIFS('RAB Prices Short'!BC:BC,'RAB Prices Short'!$B:$B,'All Prices combined'!$D337,'RAB Prices Short'!$E:$E,'All Prices combined'!$G337),IF($B337="RAB Long",SUMIFS('RAB Prices Long'!BC:BC,'RAB Prices Long'!$B:$B,'All Prices combined'!$D337,'RAB Prices Long'!$E:$E,'All Prices combined'!$G337)))),2)</f>
        <v>30.25</v>
      </c>
      <c r="BA337" s="2">
        <f>ROUND(IF($B337="Annuity",SUMIFS('Annuity Prices'!BD:BD,'Annuity Prices'!$B:$B,$D337,'Annuity Prices'!$E:$E,$G337),IF($B337="RAB Short",SUMIFS('RAB Prices Short'!BD:BD,'RAB Prices Short'!$B:$B,'All Prices combined'!$D337,'RAB Prices Short'!$E:$E,'All Prices combined'!$G337),IF($B337="RAB Long",SUMIFS('RAB Prices Long'!BD:BD,'RAB Prices Long'!$B:$B,'All Prices combined'!$D337,'RAB Prices Long'!$E:$E,'All Prices combined'!$G337)))),2)</f>
        <v>31.01</v>
      </c>
      <c r="BB337" s="2">
        <f>ROUND(IF($B337="Annuity",SUMIFS('Annuity Prices'!BE:BE,'Annuity Prices'!$B:$B,$D337,'Annuity Prices'!$E:$E,$G337),IF($B337="RAB Short",SUMIFS('RAB Prices Short'!BE:BE,'RAB Prices Short'!$B:$B,'All Prices combined'!$D337,'RAB Prices Short'!$E:$E,'All Prices combined'!$G337),IF($B337="RAB Long",SUMIFS('RAB Prices Long'!BE:BE,'RAB Prices Long'!$B:$B,'All Prices combined'!$D337,'RAB Prices Long'!$E:$E,'All Prices combined'!$G337)))),2)</f>
        <v>33.159999999999997</v>
      </c>
      <c r="BC337" s="2">
        <f>ROUND(IF($B337="Annuity",SUMIFS('Annuity Prices'!BF:BF,'Annuity Prices'!$B:$B,$D337,'Annuity Prices'!$E:$E,$G337),IF($B337="RAB Short",SUMIFS('RAB Prices Short'!BF:BF,'RAB Prices Short'!$B:$B,'All Prices combined'!$D337,'RAB Prices Short'!$E:$E,'All Prices combined'!$G337),IF($B337="RAB Long",SUMIFS('RAB Prices Long'!BF:BF,'RAB Prices Long'!$B:$B,'All Prices combined'!$D337,'RAB Prices Long'!$E:$E,'All Prices combined'!$G337)))),2)</f>
        <v>35.909999999999997</v>
      </c>
      <c r="BD337" s="2">
        <f>ROUND(IF($B337="Annuity",SUMIFS('Annuity Prices'!BG:BG,'Annuity Prices'!$B:$B,$D337,'Annuity Prices'!$E:$E,$G337),IF($B337="RAB Short",SUMIFS('RAB Prices Short'!BG:BG,'RAB Prices Short'!$B:$B,'All Prices combined'!$D337,'RAB Prices Short'!$E:$E,'All Prices combined'!$G337),IF($B337="RAB Long",SUMIFS('RAB Prices Long'!BG:BG,'RAB Prices Long'!$B:$B,'All Prices combined'!$D337,'RAB Prices Long'!$E:$E,'All Prices combined'!$G337)))),2)</f>
        <v>36.81</v>
      </c>
      <c r="BE337" s="2">
        <f>ROUND(IF($B337="Annuity",SUMIFS('Annuity Prices'!BH:BH,'Annuity Prices'!$B:$B,$D337,'Annuity Prices'!$E:$E,$G337),IF($B337="RAB Short",SUMIFS('RAB Prices Short'!BH:BH,'RAB Prices Short'!$B:$B,'All Prices combined'!$D337,'RAB Prices Short'!$E:$E,'All Prices combined'!$G337),IF($B337="RAB Long",SUMIFS('RAB Prices Long'!BH:BH,'RAB Prices Long'!$B:$B,'All Prices combined'!$D337,'RAB Prices Long'!$E:$E,'All Prices combined'!$G337)))),2)</f>
        <v>37.729999999999997</v>
      </c>
      <c r="BF337" s="2">
        <f>ROUND(IF($B337="Annuity",SUMIFS('Annuity Prices'!BI:BI,'Annuity Prices'!$B:$B,$D337,'Annuity Prices'!$E:$E,$G337),IF($B337="RAB Short",SUMIFS('RAB Prices Short'!BI:BI,'RAB Prices Short'!$B:$B,'All Prices combined'!$D337,'RAB Prices Short'!$E:$E,'All Prices combined'!$G337),IF($B337="RAB Long",SUMIFS('RAB Prices Long'!BI:BI,'RAB Prices Long'!$B:$B,'All Prices combined'!$D337,'RAB Prices Long'!$E:$E,'All Prices combined'!$G337)))),2)</f>
        <v>39.57</v>
      </c>
      <c r="BG337" s="2">
        <f>ROUND(IF($B337="Annuity",SUMIFS('Annuity Prices'!BJ:BJ,'Annuity Prices'!$B:$B,$D337,'Annuity Prices'!$E:$E,$G337),IF($B337="RAB Short",SUMIFS('RAB Prices Short'!BJ:BJ,'RAB Prices Short'!$B:$B,'All Prices combined'!$D337,'RAB Prices Short'!$E:$E,'All Prices combined'!$G337),IF($B337="RAB Long",SUMIFS('RAB Prices Long'!BJ:BJ,'RAB Prices Long'!$B:$B,'All Prices combined'!$D337,'RAB Prices Long'!$E:$E,'All Prices combined'!$G337)))),2)</f>
        <v>40.56</v>
      </c>
      <c r="BH337" s="2">
        <f>ROUND(IF($B337="Annuity",SUMIFS('Annuity Prices'!BK:BK,'Annuity Prices'!$B:$B,$D337,'Annuity Prices'!$E:$E,$G337),IF($B337="RAB Short",SUMIFS('RAB Prices Short'!BK:BK,'RAB Prices Short'!$B:$B,'All Prices combined'!$D337,'RAB Prices Short'!$E:$E,'All Prices combined'!$G337),IF($B337="RAB Long",SUMIFS('RAB Prices Long'!BK:BK,'RAB Prices Long'!$B:$B,'All Prices combined'!$D337,'RAB Prices Long'!$E:$E,'All Prices combined'!$G337)))),2)</f>
        <v>41.58</v>
      </c>
      <c r="BI337" s="2">
        <f>ROUND(IF($B337="Annuity",SUMIFS('Annuity Prices'!BL:BL,'Annuity Prices'!$B:$B,$D337,'Annuity Prices'!$E:$E,$G337),IF($B337="RAB Short",SUMIFS('RAB Prices Short'!BL:BL,'RAB Prices Short'!$B:$B,'All Prices combined'!$D337,'RAB Prices Short'!$E:$E,'All Prices combined'!$G337),IF($B337="RAB Long",SUMIFS('RAB Prices Long'!BL:BL,'RAB Prices Long'!$B:$B,'All Prices combined'!$D337,'RAB Prices Long'!$E:$E,'All Prices combined'!$G337)))),2)</f>
        <v>42.62</v>
      </c>
      <c r="BJ337" s="2">
        <f>ROUND(IF($B337="Annuity",SUMIFS('Annuity Prices'!BM:BM,'Annuity Prices'!$B:$B,$D337,'Annuity Prices'!$E:$E,$G337),IF($B337="RAB Short",SUMIFS('RAB Prices Short'!BM:BM,'RAB Prices Short'!$B:$B,'All Prices combined'!$D337,'RAB Prices Short'!$E:$E,'All Prices combined'!$G337),IF($B337="RAB Long",SUMIFS('RAB Prices Long'!BM:BM,'RAB Prices Long'!$B:$B,'All Prices combined'!$D337,'RAB Prices Long'!$E:$E,'All Prices combined'!$G337)))),2)</f>
        <v>44.71</v>
      </c>
      <c r="BK337" s="2">
        <f>ROUND(IF($B337="Annuity",SUMIFS('Annuity Prices'!BN:BN,'Annuity Prices'!$B:$B,$D337,'Annuity Prices'!$E:$E,$G337),IF($B337="RAB Short",SUMIFS('RAB Prices Short'!BN:BN,'RAB Prices Short'!$B:$B,'All Prices combined'!$D337,'RAB Prices Short'!$E:$E,'All Prices combined'!$G337),IF($B337="RAB Long",SUMIFS('RAB Prices Long'!BN:BN,'RAB Prices Long'!$B:$B,'All Prices combined'!$D337,'RAB Prices Long'!$E:$E,'All Prices combined'!$G337)))),2)</f>
        <v>45.82</v>
      </c>
      <c r="BL337" s="2">
        <f>ROUND(IF($B337="Annuity",SUMIFS('Annuity Prices'!BO:BO,'Annuity Prices'!$B:$B,$D337,'Annuity Prices'!$E:$E,$G337),IF($B337="RAB Short",SUMIFS('RAB Prices Short'!BO:BO,'RAB Prices Short'!$B:$B,'All Prices combined'!$D337,'RAB Prices Short'!$E:$E,'All Prices combined'!$G337),IF($B337="RAB Long",SUMIFS('RAB Prices Long'!BO:BO,'RAB Prices Long'!$B:$B,'All Prices combined'!$D337,'RAB Prices Long'!$E:$E,'All Prices combined'!$G337)))),2)</f>
        <v>46.97</v>
      </c>
      <c r="BM337" s="2">
        <f>ROUND(IF($B337="Annuity",SUMIFS('Annuity Prices'!BP:BP,'Annuity Prices'!$B:$B,$D337,'Annuity Prices'!$E:$E,$G337),IF($B337="RAB Short",SUMIFS('RAB Prices Short'!BP:BP,'RAB Prices Short'!$B:$B,'All Prices combined'!$D337,'RAB Prices Short'!$E:$E,'All Prices combined'!$G337),IF($B337="RAB Long",SUMIFS('RAB Prices Long'!BP:BP,'RAB Prices Long'!$B:$B,'All Prices combined'!$D337,'RAB Prices Long'!$E:$E,'All Prices combined'!$G337)))),2)</f>
        <v>48.15</v>
      </c>
      <c r="BN337" s="2">
        <f>ROUND(IF($B337="Annuity",SUMIFS('Annuity Prices'!BQ:BQ,'Annuity Prices'!$B:$B,$D337,'Annuity Prices'!$E:$E,$G337),IF($B337="RAB Short",SUMIFS('RAB Prices Short'!BQ:BQ,'RAB Prices Short'!$B:$B,'All Prices combined'!$D337,'RAB Prices Short'!$E:$E,'All Prices combined'!$G337),IF($B337="RAB Long",SUMIFS('RAB Prices Long'!BQ:BQ,'RAB Prices Long'!$B:$B,'All Prices combined'!$D337,'RAB Prices Long'!$E:$E,'All Prices combined'!$G337)))),2)</f>
        <v>50.51</v>
      </c>
      <c r="BO337" s="2">
        <f>ROUND(IF($B337="Annuity",SUMIFS('Annuity Prices'!BR:BR,'Annuity Prices'!$B:$B,$D337,'Annuity Prices'!$E:$E,$G337),IF($B337="RAB Short",SUMIFS('RAB Prices Short'!BR:BR,'RAB Prices Short'!$B:$B,'All Prices combined'!$D337,'RAB Prices Short'!$E:$E,'All Prices combined'!$G337),IF($B337="RAB Long",SUMIFS('RAB Prices Long'!BR:BR,'RAB Prices Long'!$B:$B,'All Prices combined'!$D337,'RAB Prices Long'!$E:$E,'All Prices combined'!$G337)))),2)</f>
        <v>51.78</v>
      </c>
      <c r="BP337" s="2">
        <f>ROUND(IF($B337="Annuity",SUMIFS('Annuity Prices'!BS:BS,'Annuity Prices'!$B:$B,$D337,'Annuity Prices'!$E:$E,$G337),IF($B337="RAB Short",SUMIFS('RAB Prices Short'!BS:BS,'RAB Prices Short'!$B:$B,'All Prices combined'!$D337,'RAB Prices Short'!$E:$E,'All Prices combined'!$G337),IF($B337="RAB Long",SUMIFS('RAB Prices Long'!BS:BS,'RAB Prices Long'!$B:$B,'All Prices combined'!$D337,'RAB Prices Long'!$E:$E,'All Prices combined'!$G337)))),2)</f>
        <v>53.07</v>
      </c>
      <c r="BQ337" s="2">
        <f>ROUND(IF($B337="Annuity",SUMIFS('Annuity Prices'!BT:BT,'Annuity Prices'!$B:$B,$D337,'Annuity Prices'!$E:$E,$G337),IF($B337="RAB Short",SUMIFS('RAB Prices Short'!BT:BT,'RAB Prices Short'!$B:$B,'All Prices combined'!$D337,'RAB Prices Short'!$E:$E,'All Prices combined'!$G337),IF($B337="RAB Long",SUMIFS('RAB Prices Long'!BT:BT,'RAB Prices Long'!$B:$B,'All Prices combined'!$D337,'RAB Prices Long'!$E:$E,'All Prices combined'!$G337)))),2)</f>
        <v>54.4</v>
      </c>
      <c r="BR337" s="2">
        <f>ROUND(IF($B337="Annuity",SUMIFS('Annuity Prices'!BU:BU,'Annuity Prices'!$B:$B,$D337,'Annuity Prices'!$E:$E,$G337),IF($B337="RAB Short",SUMIFS('RAB Prices Short'!BU:BU,'RAB Prices Short'!$B:$B,'All Prices combined'!$D337,'RAB Prices Short'!$E:$E,'All Prices combined'!$G337),IF($B337="RAB Long",SUMIFS('RAB Prices Long'!BU:BU,'RAB Prices Long'!$B:$B,'All Prices combined'!$D337,'RAB Prices Long'!$E:$E,'All Prices combined'!$G337)))),2)</f>
        <v>57.09</v>
      </c>
      <c r="BS337" s="2">
        <f>ROUND(IF($B337="Annuity",SUMIFS('Annuity Prices'!BV:BV,'Annuity Prices'!$B:$B,$D337,'Annuity Prices'!$E:$E,$G337),IF($B337="RAB Short",SUMIFS('RAB Prices Short'!BV:BV,'RAB Prices Short'!$B:$B,'All Prices combined'!$D337,'RAB Prices Short'!$E:$E,'All Prices combined'!$G337),IF($B337="RAB Long",SUMIFS('RAB Prices Long'!BV:BV,'RAB Prices Long'!$B:$B,'All Prices combined'!$D337,'RAB Prices Long'!$E:$E,'All Prices combined'!$G337)))),2)</f>
        <v>58.51</v>
      </c>
      <c r="BT337" s="2">
        <f>ROUND(IF($B337="Annuity",SUMIFS('Annuity Prices'!BW:BW,'Annuity Prices'!$B:$B,$D337,'Annuity Prices'!$E:$E,$G337),IF($B337="RAB Short",SUMIFS('RAB Prices Short'!BW:BW,'RAB Prices Short'!$B:$B,'All Prices combined'!$D337,'RAB Prices Short'!$E:$E,'All Prices combined'!$G337),IF($B337="RAB Long",SUMIFS('RAB Prices Long'!BW:BW,'RAB Prices Long'!$B:$B,'All Prices combined'!$D337,'RAB Prices Long'!$E:$E,'All Prices combined'!$G337)))),2)</f>
        <v>59.97</v>
      </c>
      <c r="BU337" s="2">
        <f>ROUND(IF($B337="Annuity",SUMIFS('Annuity Prices'!BX:BX,'Annuity Prices'!$B:$B,$D337,'Annuity Prices'!$E:$E,$G337),IF($B337="RAB Short",SUMIFS('RAB Prices Short'!BX:BX,'RAB Prices Short'!$B:$B,'All Prices combined'!$D337,'RAB Prices Short'!$E:$E,'All Prices combined'!$G337),IF($B337="RAB Long",SUMIFS('RAB Prices Long'!BX:BX,'RAB Prices Long'!$B:$B,'All Prices combined'!$D337,'RAB Prices Long'!$E:$E,'All Prices combined'!$G337)))),2)</f>
        <v>61.47</v>
      </c>
    </row>
    <row r="338" spans="2:73" x14ac:dyDescent="0.25">
      <c r="B338" t="s">
        <v>44</v>
      </c>
      <c r="C338">
        <v>25</v>
      </c>
      <c r="E338" t="s">
        <v>203</v>
      </c>
      <c r="G338" t="s">
        <v>206</v>
      </c>
      <c r="I338" s="2">
        <f>ROUND(IF($B338="Annuity",SUMIFS('Annuity Prices'!L:L,'Annuity Prices'!$B:$B,$D338,'Annuity Prices'!$E:$E,$G338),IF($B338="RAB Short",SUMIFS('RAB Prices Short'!L:L,'RAB Prices Short'!$B:$B,'All Prices combined'!$D338,'RAB Prices Short'!$E:$E,'All Prices combined'!$G338),IF($B338="RAB Long",SUMIFS('RAB Prices Long'!L:L,'RAB Prices Long'!$B:$B,'All Prices combined'!$D338,'RAB Prices Long'!$E:$E,'All Prices combined'!$G338)))),2)</f>
        <v>0</v>
      </c>
      <c r="J338" s="2">
        <f>ROUND(IF($B338="Annuity",SUMIFS('Annuity Prices'!M:M,'Annuity Prices'!$B:$B,$D338,'Annuity Prices'!$E:$E,$G338),IF($B338="RAB Short",SUMIFS('RAB Prices Short'!M:M,'RAB Prices Short'!$B:$B,'All Prices combined'!$D338,'RAB Prices Short'!$E:$E,'All Prices combined'!$G338),IF($B338="RAB Long",SUMIFS('RAB Prices Long'!M:M,'RAB Prices Long'!$B:$B,'All Prices combined'!$D338,'RAB Prices Long'!$E:$E,'All Prices combined'!$G338)))),2)</f>
        <v>0</v>
      </c>
      <c r="K338" s="2">
        <f>ROUND(IF($B338="Annuity",SUMIFS('Annuity Prices'!N:N,'Annuity Prices'!$B:$B,$D338,'Annuity Prices'!$E:$E,$G338),IF($B338="RAB Short",SUMIFS('RAB Prices Short'!N:N,'RAB Prices Short'!$B:$B,'All Prices combined'!$D338,'RAB Prices Short'!$E:$E,'All Prices combined'!$G338),IF($B338="RAB Long",SUMIFS('RAB Prices Long'!N:N,'RAB Prices Long'!$B:$B,'All Prices combined'!$D338,'RAB Prices Long'!$E:$E,'All Prices combined'!$G338)))),2)</f>
        <v>0</v>
      </c>
      <c r="L338" s="2">
        <f>ROUND(IF($B338="Annuity",SUMIFS('Annuity Prices'!O:O,'Annuity Prices'!$B:$B,$D338,'Annuity Prices'!$E:$E,$G338),IF($B338="RAB Short",SUMIFS('RAB Prices Short'!O:O,'RAB Prices Short'!$B:$B,'All Prices combined'!$D338,'RAB Prices Short'!$E:$E,'All Prices combined'!$G338),IF($B338="RAB Long",SUMIFS('RAB Prices Long'!O:O,'RAB Prices Long'!$B:$B,'All Prices combined'!$D338,'RAB Prices Long'!$E:$E,'All Prices combined'!$G338)))),2)</f>
        <v>0</v>
      </c>
      <c r="M338" s="2">
        <f>ROUND(IF($B338="Annuity",SUMIFS('Annuity Prices'!P:P,'Annuity Prices'!$B:$B,$D338,'Annuity Prices'!$E:$E,$G338),IF($B338="RAB Short",SUMIFS('RAB Prices Short'!P:P,'RAB Prices Short'!$B:$B,'All Prices combined'!$D338,'RAB Prices Short'!$E:$E,'All Prices combined'!$G338),IF($B338="RAB Long",SUMIFS('RAB Prices Long'!P:P,'RAB Prices Long'!$B:$B,'All Prices combined'!$D338,'RAB Prices Long'!$E:$E,'All Prices combined'!$G338)))),2)</f>
        <v>0</v>
      </c>
      <c r="N338" s="2">
        <f>ROUND(IF($B338="Annuity",SUMIFS('Annuity Prices'!Q:Q,'Annuity Prices'!$B:$B,$D338,'Annuity Prices'!$E:$E,$G338),IF($B338="RAB Short",SUMIFS('RAB Prices Short'!Q:Q,'RAB Prices Short'!$B:$B,'All Prices combined'!$D338,'RAB Prices Short'!$E:$E,'All Prices combined'!$G338),IF($B338="RAB Long",SUMIFS('RAB Prices Long'!Q:Q,'RAB Prices Long'!$B:$B,'All Prices combined'!$D338,'RAB Prices Long'!$E:$E,'All Prices combined'!$G338)))),2)</f>
        <v>0</v>
      </c>
      <c r="O338" s="2">
        <f>ROUND(IF($B338="Annuity",SUMIFS('Annuity Prices'!R:R,'Annuity Prices'!$B:$B,$D338,'Annuity Prices'!$E:$E,$G338),IF($B338="RAB Short",SUMIFS('RAB Prices Short'!R:R,'RAB Prices Short'!$B:$B,'All Prices combined'!$D338,'RAB Prices Short'!$E:$E,'All Prices combined'!$G338),IF($B338="RAB Long",SUMIFS('RAB Prices Long'!R:R,'RAB Prices Long'!$B:$B,'All Prices combined'!$D338,'RAB Prices Long'!$E:$E,'All Prices combined'!$G338)))),2)</f>
        <v>0</v>
      </c>
      <c r="P338" s="2">
        <f>ROUND(IF($B338="Annuity",SUMIFS('Annuity Prices'!S:S,'Annuity Prices'!$B:$B,$D338,'Annuity Prices'!$E:$E,$G338),IF($B338="RAB Short",SUMIFS('RAB Prices Short'!S:S,'RAB Prices Short'!$B:$B,'All Prices combined'!$D338,'RAB Prices Short'!$E:$E,'All Prices combined'!$G338),IF($B338="RAB Long",SUMIFS('RAB Prices Long'!S:S,'RAB Prices Long'!$B:$B,'All Prices combined'!$D338,'RAB Prices Long'!$E:$E,'All Prices combined'!$G338)))),2)</f>
        <v>0</v>
      </c>
      <c r="Q338" s="2">
        <f>ROUND(IF($B338="Annuity",SUMIFS('Annuity Prices'!T:T,'Annuity Prices'!$B:$B,$D338,'Annuity Prices'!$E:$E,$G338),IF($B338="RAB Short",SUMIFS('RAB Prices Short'!T:T,'RAB Prices Short'!$B:$B,'All Prices combined'!$D338,'RAB Prices Short'!$E:$E,'All Prices combined'!$G338),IF($B338="RAB Long",SUMIFS('RAB Prices Long'!T:T,'RAB Prices Long'!$B:$B,'All Prices combined'!$D338,'RAB Prices Long'!$E:$E,'All Prices combined'!$G338)))),2)</f>
        <v>0</v>
      </c>
      <c r="R338" s="2">
        <f>ROUND(IF($B338="Annuity",SUMIFS('Annuity Prices'!U:U,'Annuity Prices'!$B:$B,$D338,'Annuity Prices'!$E:$E,$G338),IF($B338="RAB Short",SUMIFS('RAB Prices Short'!U:U,'RAB Prices Short'!$B:$B,'All Prices combined'!$D338,'RAB Prices Short'!$E:$E,'All Prices combined'!$G338),IF($B338="RAB Long",SUMIFS('RAB Prices Long'!U:U,'RAB Prices Long'!$B:$B,'All Prices combined'!$D338,'RAB Prices Long'!$E:$E,'All Prices combined'!$G338)))),2)</f>
        <v>0</v>
      </c>
      <c r="S338" s="2">
        <f>ROUND(IF($B338="Annuity",SUMIFS('Annuity Prices'!V:V,'Annuity Prices'!$B:$B,$D338,'Annuity Prices'!$E:$E,$G338),IF($B338="RAB Short",SUMIFS('RAB Prices Short'!V:V,'RAB Prices Short'!$B:$B,'All Prices combined'!$D338,'RAB Prices Short'!$E:$E,'All Prices combined'!$G338),IF($B338="RAB Long",SUMIFS('RAB Prices Long'!V:V,'RAB Prices Long'!$B:$B,'All Prices combined'!$D338,'RAB Prices Long'!$E:$E,'All Prices combined'!$G338)))),2)</f>
        <v>0</v>
      </c>
      <c r="T338" s="2">
        <f>ROUND(IF($B338="Annuity",SUMIFS('Annuity Prices'!W:W,'Annuity Prices'!$B:$B,$D338,'Annuity Prices'!$E:$E,$G338),IF($B338="RAB Short",SUMIFS('RAB Prices Short'!W:W,'RAB Prices Short'!$B:$B,'All Prices combined'!$D338,'RAB Prices Short'!$E:$E,'All Prices combined'!$G338),IF($B338="RAB Long",SUMIFS('RAB Prices Long'!W:W,'RAB Prices Long'!$B:$B,'All Prices combined'!$D338,'RAB Prices Long'!$E:$E,'All Prices combined'!$G338)))),2)</f>
        <v>0</v>
      </c>
      <c r="U338" s="2">
        <f>ROUND(IF($B338="Annuity",SUMIFS('Annuity Prices'!X:X,'Annuity Prices'!$B:$B,$D338,'Annuity Prices'!$E:$E,$G338),IF($B338="RAB Short",SUMIFS('RAB Prices Short'!X:X,'RAB Prices Short'!$B:$B,'All Prices combined'!$D338,'RAB Prices Short'!$E:$E,'All Prices combined'!$G338),IF($B338="RAB Long",SUMIFS('RAB Prices Long'!X:X,'RAB Prices Long'!$B:$B,'All Prices combined'!$D338,'RAB Prices Long'!$E:$E,'All Prices combined'!$G338)))),2)</f>
        <v>0</v>
      </c>
      <c r="V338" s="2">
        <f>ROUND(IF($B338="Annuity",SUMIFS('Annuity Prices'!Y:Y,'Annuity Prices'!$B:$B,$D338,'Annuity Prices'!$E:$E,$G338),IF($B338="RAB Short",SUMIFS('RAB Prices Short'!Y:Y,'RAB Prices Short'!$B:$B,'All Prices combined'!$D338,'RAB Prices Short'!$E:$E,'All Prices combined'!$G338),IF($B338="RAB Long",SUMIFS('RAB Prices Long'!Y:Y,'RAB Prices Long'!$B:$B,'All Prices combined'!$D338,'RAB Prices Long'!$E:$E,'All Prices combined'!$G338)))),2)</f>
        <v>0</v>
      </c>
      <c r="W338" s="2">
        <f>ROUND(IF($B338="Annuity",SUMIFS('Annuity Prices'!Z:Z,'Annuity Prices'!$B:$B,$D338,'Annuity Prices'!$E:$E,$G338),IF($B338="RAB Short",SUMIFS('RAB Prices Short'!Z:Z,'RAB Prices Short'!$B:$B,'All Prices combined'!$D338,'RAB Prices Short'!$E:$E,'All Prices combined'!$G338),IF($B338="RAB Long",SUMIFS('RAB Prices Long'!Z:Z,'RAB Prices Long'!$B:$B,'All Prices combined'!$D338,'RAB Prices Long'!$E:$E,'All Prices combined'!$G338)))),2)</f>
        <v>0</v>
      </c>
      <c r="X338" s="2">
        <f>ROUND(IF($B338="Annuity",SUMIFS('Annuity Prices'!AA:AA,'Annuity Prices'!$B:$B,$D338,'Annuity Prices'!$E:$E,$G338),IF($B338="RAB Short",SUMIFS('RAB Prices Short'!AA:AA,'RAB Prices Short'!$B:$B,'All Prices combined'!$D338,'RAB Prices Short'!$E:$E,'All Prices combined'!$G338),IF($B338="RAB Long",SUMIFS('RAB Prices Long'!AA:AA,'RAB Prices Long'!$B:$B,'All Prices combined'!$D338,'RAB Prices Long'!$E:$E,'All Prices combined'!$G338)))),2)</f>
        <v>0</v>
      </c>
      <c r="Y338" s="2">
        <f>ROUND(IF($B338="Annuity",SUMIFS('Annuity Prices'!AB:AB,'Annuity Prices'!$B:$B,$D338,'Annuity Prices'!$E:$E,$G338),IF($B338="RAB Short",SUMIFS('RAB Prices Short'!AB:AB,'RAB Prices Short'!$B:$B,'All Prices combined'!$D338,'RAB Prices Short'!$E:$E,'All Prices combined'!$G338),IF($B338="RAB Long",SUMIFS('RAB Prices Long'!AB:AB,'RAB Prices Long'!$B:$B,'All Prices combined'!$D338,'RAB Prices Long'!$E:$E,'All Prices combined'!$G338)))),2)</f>
        <v>0</v>
      </c>
      <c r="Z338" s="2">
        <f>ROUND(IF($B338="Annuity",SUMIFS('Annuity Prices'!AC:AC,'Annuity Prices'!$B:$B,$D338,'Annuity Prices'!$E:$E,$G338),IF($B338="RAB Short",SUMIFS('RAB Prices Short'!AC:AC,'RAB Prices Short'!$B:$B,'All Prices combined'!$D338,'RAB Prices Short'!$E:$E,'All Prices combined'!$G338),IF($B338="RAB Long",SUMIFS('RAB Prices Long'!AC:AC,'RAB Prices Long'!$B:$B,'All Prices combined'!$D338,'RAB Prices Long'!$E:$E,'All Prices combined'!$G338)))),2)</f>
        <v>0</v>
      </c>
      <c r="AA338" s="2">
        <f>ROUND(IF($B338="Annuity",SUMIFS('Annuity Prices'!AD:AD,'Annuity Prices'!$B:$B,$D338,'Annuity Prices'!$E:$E,$G338),IF($B338="RAB Short",SUMIFS('RAB Prices Short'!AD:AD,'RAB Prices Short'!$B:$B,'All Prices combined'!$D338,'RAB Prices Short'!$E:$E,'All Prices combined'!$G338),IF($B338="RAB Long",SUMIFS('RAB Prices Long'!AD:AD,'RAB Prices Long'!$B:$B,'All Prices combined'!$D338,'RAB Prices Long'!$E:$E,'All Prices combined'!$G338)))),2)</f>
        <v>0</v>
      </c>
      <c r="AB338" s="2">
        <f>ROUND(IF($B338="Annuity",SUMIFS('Annuity Prices'!AE:AE,'Annuity Prices'!$B:$B,$D338,'Annuity Prices'!$E:$E,$G338),IF($B338="RAB Short",SUMIFS('RAB Prices Short'!AE:AE,'RAB Prices Short'!$B:$B,'All Prices combined'!$D338,'RAB Prices Short'!$E:$E,'All Prices combined'!$G338),IF($B338="RAB Long",SUMIFS('RAB Prices Long'!AE:AE,'RAB Prices Long'!$B:$B,'All Prices combined'!$D338,'RAB Prices Long'!$E:$E,'All Prices combined'!$G338)))),2)</f>
        <v>0</v>
      </c>
      <c r="AC338" s="2">
        <f>ROUND(IF($B338="Annuity",SUMIFS('Annuity Prices'!AF:AF,'Annuity Prices'!$B:$B,$D338,'Annuity Prices'!$E:$E,$G338),IF($B338="RAB Short",SUMIFS('RAB Prices Short'!AF:AF,'RAB Prices Short'!$B:$B,'All Prices combined'!$D338,'RAB Prices Short'!$E:$E,'All Prices combined'!$G338),IF($B338="RAB Long",SUMIFS('RAB Prices Long'!AF:AF,'RAB Prices Long'!$B:$B,'All Prices combined'!$D338,'RAB Prices Long'!$E:$E,'All Prices combined'!$G338)))),2)</f>
        <v>0</v>
      </c>
      <c r="AD338" s="2">
        <f>ROUND(IF($B338="Annuity",SUMIFS('Annuity Prices'!AG:AG,'Annuity Prices'!$B:$B,$D338,'Annuity Prices'!$E:$E,$G338),IF($B338="RAB Short",SUMIFS('RAB Prices Short'!AG:AG,'RAB Prices Short'!$B:$B,'All Prices combined'!$D338,'RAB Prices Short'!$E:$E,'All Prices combined'!$G338),IF($B338="RAB Long",SUMIFS('RAB Prices Long'!AG:AG,'RAB Prices Long'!$B:$B,'All Prices combined'!$D338,'RAB Prices Long'!$E:$E,'All Prices combined'!$G338)))),2)</f>
        <v>0</v>
      </c>
      <c r="AE338" s="2">
        <f>ROUND(IF($B338="Annuity",SUMIFS('Annuity Prices'!AH:AH,'Annuity Prices'!$B:$B,$D338,'Annuity Prices'!$E:$E,$G338),IF($B338="RAB Short",SUMIFS('RAB Prices Short'!AH:AH,'RAB Prices Short'!$B:$B,'All Prices combined'!$D338,'RAB Prices Short'!$E:$E,'All Prices combined'!$G338),IF($B338="RAB Long",SUMIFS('RAB Prices Long'!AH:AH,'RAB Prices Long'!$B:$B,'All Prices combined'!$D338,'RAB Prices Long'!$E:$E,'All Prices combined'!$G338)))),2)</f>
        <v>0</v>
      </c>
      <c r="AF338" s="2">
        <f>ROUND(IF($B338="Annuity",SUMIFS('Annuity Prices'!AI:AI,'Annuity Prices'!$B:$B,$D338,'Annuity Prices'!$E:$E,$G338),IF($B338="RAB Short",SUMIFS('RAB Prices Short'!AI:AI,'RAB Prices Short'!$B:$B,'All Prices combined'!$D338,'RAB Prices Short'!$E:$E,'All Prices combined'!$G338),IF($B338="RAB Long",SUMIFS('RAB Prices Long'!AI:AI,'RAB Prices Long'!$B:$B,'All Prices combined'!$D338,'RAB Prices Long'!$E:$E,'All Prices combined'!$G338)))),2)</f>
        <v>0</v>
      </c>
      <c r="AG338" s="2">
        <f>ROUND(IF($B338="Annuity",SUMIFS('Annuity Prices'!AJ:AJ,'Annuity Prices'!$B:$B,$D338,'Annuity Prices'!$E:$E,$G338),IF($B338="RAB Short",SUMIFS('RAB Prices Short'!AJ:AJ,'RAB Prices Short'!$B:$B,'All Prices combined'!$D338,'RAB Prices Short'!$E:$E,'All Prices combined'!$G338),IF($B338="RAB Long",SUMIFS('RAB Prices Long'!AJ:AJ,'RAB Prices Long'!$B:$B,'All Prices combined'!$D338,'RAB Prices Long'!$E:$E,'All Prices combined'!$G338)))),2)</f>
        <v>0</v>
      </c>
      <c r="AH338" s="2">
        <f>ROUND(IF($B338="Annuity",SUMIFS('Annuity Prices'!AK:AK,'Annuity Prices'!$B:$B,$D338,'Annuity Prices'!$E:$E,$G338),IF($B338="RAB Short",SUMIFS('RAB Prices Short'!AK:AK,'RAB Prices Short'!$B:$B,'All Prices combined'!$D338,'RAB Prices Short'!$E:$E,'All Prices combined'!$G338),IF($B338="RAB Long",SUMIFS('RAB Prices Long'!AK:AK,'RAB Prices Long'!$B:$B,'All Prices combined'!$D338,'RAB Prices Long'!$E:$E,'All Prices combined'!$G338)))),2)</f>
        <v>0</v>
      </c>
      <c r="AI338" s="2">
        <f>ROUND(IF($B338="Annuity",SUMIFS('Annuity Prices'!AL:AL,'Annuity Prices'!$B:$B,$D338,'Annuity Prices'!$E:$E,$G338),IF($B338="RAB Short",SUMIFS('RAB Prices Short'!AL:AL,'RAB Prices Short'!$B:$B,'All Prices combined'!$D338,'RAB Prices Short'!$E:$E,'All Prices combined'!$G338),IF($B338="RAB Long",SUMIFS('RAB Prices Long'!AL:AL,'RAB Prices Long'!$B:$B,'All Prices combined'!$D338,'RAB Prices Long'!$E:$E,'All Prices combined'!$G338)))),2)</f>
        <v>0</v>
      </c>
      <c r="AJ338" s="2">
        <f>ROUND(IF($B338="Annuity",SUMIFS('Annuity Prices'!AM:AM,'Annuity Prices'!$B:$B,$D338,'Annuity Prices'!$E:$E,$G338),IF($B338="RAB Short",SUMIFS('RAB Prices Short'!AM:AM,'RAB Prices Short'!$B:$B,'All Prices combined'!$D338,'RAB Prices Short'!$E:$E,'All Prices combined'!$G338),IF($B338="RAB Long",SUMIFS('RAB Prices Long'!AM:AM,'RAB Prices Long'!$B:$B,'All Prices combined'!$D338,'RAB Prices Long'!$E:$E,'All Prices combined'!$G338)))),2)</f>
        <v>0</v>
      </c>
      <c r="AK338" s="2">
        <f>ROUND(IF($B338="Annuity",SUMIFS('Annuity Prices'!AN:AN,'Annuity Prices'!$B:$B,$D338,'Annuity Prices'!$E:$E,$G338),IF($B338="RAB Short",SUMIFS('RAB Prices Short'!AN:AN,'RAB Prices Short'!$B:$B,'All Prices combined'!$D338,'RAB Prices Short'!$E:$E,'All Prices combined'!$G338),IF($B338="RAB Long",SUMIFS('RAB Prices Long'!AN:AN,'RAB Prices Long'!$B:$B,'All Prices combined'!$D338,'RAB Prices Long'!$E:$E,'All Prices combined'!$G338)))),2)</f>
        <v>0</v>
      </c>
      <c r="AL338" s="2">
        <f>ROUND(IF($B338="Annuity",SUMIFS('Annuity Prices'!AO:AO,'Annuity Prices'!$B:$B,$D338,'Annuity Prices'!$E:$E,$G338),IF($B338="RAB Short",SUMIFS('RAB Prices Short'!AO:AO,'RAB Prices Short'!$B:$B,'All Prices combined'!$D338,'RAB Prices Short'!$E:$E,'All Prices combined'!$G338),IF($B338="RAB Long",SUMIFS('RAB Prices Long'!AO:AO,'RAB Prices Long'!$B:$B,'All Prices combined'!$D338,'RAB Prices Long'!$E:$E,'All Prices combined'!$G338)))),2)</f>
        <v>0</v>
      </c>
      <c r="AM338" s="2">
        <f>ROUND(IF($B338="Annuity",SUMIFS('Annuity Prices'!AP:AP,'Annuity Prices'!$B:$B,$D338,'Annuity Prices'!$E:$E,$G338),IF($B338="RAB Short",SUMIFS('RAB Prices Short'!AP:AP,'RAB Prices Short'!$B:$B,'All Prices combined'!$D338,'RAB Prices Short'!$E:$E,'All Prices combined'!$G338),IF($B338="RAB Long",SUMIFS('RAB Prices Long'!AP:AP,'RAB Prices Long'!$B:$B,'All Prices combined'!$D338,'RAB Prices Long'!$E:$E,'All Prices combined'!$G338)))),2)</f>
        <v>0</v>
      </c>
      <c r="AN338" s="2">
        <f>ROUND(IF($B338="Annuity",SUMIFS('Annuity Prices'!AQ:AQ,'Annuity Prices'!$B:$B,$D338,'Annuity Prices'!$E:$E,$G338),IF($B338="RAB Short",SUMIFS('RAB Prices Short'!AQ:AQ,'RAB Prices Short'!$B:$B,'All Prices combined'!$D338,'RAB Prices Short'!$E:$E,'All Prices combined'!$G338),IF($B338="RAB Long",SUMIFS('RAB Prices Long'!AQ:AQ,'RAB Prices Long'!$B:$B,'All Prices combined'!$D338,'RAB Prices Long'!$E:$E,'All Prices combined'!$G338)))),2)</f>
        <v>0</v>
      </c>
      <c r="AO338" s="2">
        <f>ROUND(IF($B338="Annuity",SUMIFS('Annuity Prices'!AR:AR,'Annuity Prices'!$B:$B,$D338,'Annuity Prices'!$E:$E,$G338),IF($B338="RAB Short",SUMIFS('RAB Prices Short'!AR:AR,'RAB Prices Short'!$B:$B,'All Prices combined'!$D338,'RAB Prices Short'!$E:$E,'All Prices combined'!$G338),IF($B338="RAB Long",SUMIFS('RAB Prices Long'!AR:AR,'RAB Prices Long'!$B:$B,'All Prices combined'!$D338,'RAB Prices Long'!$E:$E,'All Prices combined'!$G338)))),2)</f>
        <v>0</v>
      </c>
      <c r="AP338" s="2">
        <f>ROUND(IF($B338="Annuity",SUMIFS('Annuity Prices'!AS:AS,'Annuity Prices'!$B:$B,$D338,'Annuity Prices'!$E:$E,$G338),IF($B338="RAB Short",SUMIFS('RAB Prices Short'!AS:AS,'RAB Prices Short'!$B:$B,'All Prices combined'!$D338,'RAB Prices Short'!$E:$E,'All Prices combined'!$G338),IF($B338="RAB Long",SUMIFS('RAB Prices Long'!AS:AS,'RAB Prices Long'!$B:$B,'All Prices combined'!$D338,'RAB Prices Long'!$E:$E,'All Prices combined'!$G338)))),2)</f>
        <v>0</v>
      </c>
      <c r="AQ338" s="2">
        <f>ROUND(IF($B338="Annuity",SUMIFS('Annuity Prices'!AT:AT,'Annuity Prices'!$B:$B,$D338,'Annuity Prices'!$E:$E,$G338),IF($B338="RAB Short",SUMIFS('RAB Prices Short'!AT:AT,'RAB Prices Short'!$B:$B,'All Prices combined'!$D338,'RAB Prices Short'!$E:$E,'All Prices combined'!$G338),IF($B338="RAB Long",SUMIFS('RAB Prices Long'!AT:AT,'RAB Prices Long'!$B:$B,'All Prices combined'!$D338,'RAB Prices Long'!$E:$E,'All Prices combined'!$G338)))),2)</f>
        <v>0</v>
      </c>
      <c r="AR338" s="2">
        <f>ROUND(IF($B338="Annuity",SUMIFS('Annuity Prices'!AU:AU,'Annuity Prices'!$B:$B,$D338,'Annuity Prices'!$E:$E,$G338),IF($B338="RAB Short",SUMIFS('RAB Prices Short'!AU:AU,'RAB Prices Short'!$B:$B,'All Prices combined'!$D338,'RAB Prices Short'!$E:$E,'All Prices combined'!$G338),IF($B338="RAB Long",SUMIFS('RAB Prices Long'!AU:AU,'RAB Prices Long'!$B:$B,'All Prices combined'!$D338,'RAB Prices Long'!$E:$E,'All Prices combined'!$G338)))),2)</f>
        <v>0</v>
      </c>
      <c r="AS338" s="2">
        <f>ROUND(IF($B338="Annuity",SUMIFS('Annuity Prices'!AV:AV,'Annuity Prices'!$B:$B,$D338,'Annuity Prices'!$E:$E,$G338),IF($B338="RAB Short",SUMIFS('RAB Prices Short'!AV:AV,'RAB Prices Short'!$B:$B,'All Prices combined'!$D338,'RAB Prices Short'!$E:$E,'All Prices combined'!$G338),IF($B338="RAB Long",SUMIFS('RAB Prices Long'!AV:AV,'RAB Prices Long'!$B:$B,'All Prices combined'!$D338,'RAB Prices Long'!$E:$E,'All Prices combined'!$G338)))),2)</f>
        <v>0</v>
      </c>
      <c r="AT338" s="2">
        <f>ROUND(IF($B338="Annuity",SUMIFS('Annuity Prices'!AW:AW,'Annuity Prices'!$B:$B,$D338,'Annuity Prices'!$E:$E,$G338),IF($B338="RAB Short",SUMIFS('RAB Prices Short'!AW:AW,'RAB Prices Short'!$B:$B,'All Prices combined'!$D338,'RAB Prices Short'!$E:$E,'All Prices combined'!$G338),IF($B338="RAB Long",SUMIFS('RAB Prices Long'!AW:AW,'RAB Prices Long'!$B:$B,'All Prices combined'!$D338,'RAB Prices Long'!$E:$E,'All Prices combined'!$G338)))),2)</f>
        <v>0</v>
      </c>
      <c r="AU338" s="2">
        <f>ROUND(IF($B338="Annuity",SUMIFS('Annuity Prices'!AX:AX,'Annuity Prices'!$B:$B,$D338,'Annuity Prices'!$E:$E,$G338),IF($B338="RAB Short",SUMIFS('RAB Prices Short'!AX:AX,'RAB Prices Short'!$B:$B,'All Prices combined'!$D338,'RAB Prices Short'!$E:$E,'All Prices combined'!$G338),IF($B338="RAB Long",SUMIFS('RAB Prices Long'!AX:AX,'RAB Prices Long'!$B:$B,'All Prices combined'!$D338,'RAB Prices Long'!$E:$E,'All Prices combined'!$G338)))),2)</f>
        <v>0</v>
      </c>
      <c r="AV338" s="2">
        <f>ROUND(IF($B338="Annuity",SUMIFS('Annuity Prices'!AY:AY,'Annuity Prices'!$B:$B,$D338,'Annuity Prices'!$E:$E,$G338),IF($B338="RAB Short",SUMIFS('RAB Prices Short'!AY:AY,'RAB Prices Short'!$B:$B,'All Prices combined'!$D338,'RAB Prices Short'!$E:$E,'All Prices combined'!$G338),IF($B338="RAB Long",SUMIFS('RAB Prices Long'!AY:AY,'RAB Prices Long'!$B:$B,'All Prices combined'!$D338,'RAB Prices Long'!$E:$E,'All Prices combined'!$G338)))),2)</f>
        <v>0</v>
      </c>
      <c r="AW338" s="2">
        <f>ROUND(IF($B338="Annuity",SUMIFS('Annuity Prices'!AZ:AZ,'Annuity Prices'!$B:$B,$D338,'Annuity Prices'!$E:$E,$G338),IF($B338="RAB Short",SUMIFS('RAB Prices Short'!AZ:AZ,'RAB Prices Short'!$B:$B,'All Prices combined'!$D338,'RAB Prices Short'!$E:$E,'All Prices combined'!$G338),IF($B338="RAB Long",SUMIFS('RAB Prices Long'!AZ:AZ,'RAB Prices Long'!$B:$B,'All Prices combined'!$D338,'RAB Prices Long'!$E:$E,'All Prices combined'!$G338)))),2)</f>
        <v>0</v>
      </c>
      <c r="AX338" s="2">
        <f>ROUND(IF($B338="Annuity",SUMIFS('Annuity Prices'!BA:BA,'Annuity Prices'!$B:$B,$D338,'Annuity Prices'!$E:$E,$G338),IF($B338="RAB Short",SUMIFS('RAB Prices Short'!BA:BA,'RAB Prices Short'!$B:$B,'All Prices combined'!$D338,'RAB Prices Short'!$E:$E,'All Prices combined'!$G338),IF($B338="RAB Long",SUMIFS('RAB Prices Long'!BA:BA,'RAB Prices Long'!$B:$B,'All Prices combined'!$D338,'RAB Prices Long'!$E:$E,'All Prices combined'!$G338)))),2)</f>
        <v>0</v>
      </c>
      <c r="AY338" s="2">
        <f>ROUND(IF($B338="Annuity",SUMIFS('Annuity Prices'!BB:BB,'Annuity Prices'!$B:$B,$D338,'Annuity Prices'!$E:$E,$G338),IF($B338="RAB Short",SUMIFS('RAB Prices Short'!BB:BB,'RAB Prices Short'!$B:$B,'All Prices combined'!$D338,'RAB Prices Short'!$E:$E,'All Prices combined'!$G338),IF($B338="RAB Long",SUMIFS('RAB Prices Long'!BB:BB,'RAB Prices Long'!$B:$B,'All Prices combined'!$D338,'RAB Prices Long'!$E:$E,'All Prices combined'!$G338)))),2)</f>
        <v>0</v>
      </c>
      <c r="AZ338" s="2">
        <f>ROUND(IF($B338="Annuity",SUMIFS('Annuity Prices'!BC:BC,'Annuity Prices'!$B:$B,$D338,'Annuity Prices'!$E:$E,$G338),IF($B338="RAB Short",SUMIFS('RAB Prices Short'!BC:BC,'RAB Prices Short'!$B:$B,'All Prices combined'!$D338,'RAB Prices Short'!$E:$E,'All Prices combined'!$G338),IF($B338="RAB Long",SUMIFS('RAB Prices Long'!BC:BC,'RAB Prices Long'!$B:$B,'All Prices combined'!$D338,'RAB Prices Long'!$E:$E,'All Prices combined'!$G338)))),2)</f>
        <v>0</v>
      </c>
      <c r="BA338" s="2">
        <f>ROUND(IF($B338="Annuity",SUMIFS('Annuity Prices'!BD:BD,'Annuity Prices'!$B:$B,$D338,'Annuity Prices'!$E:$E,$G338),IF($B338="RAB Short",SUMIFS('RAB Prices Short'!BD:BD,'RAB Prices Short'!$B:$B,'All Prices combined'!$D338,'RAB Prices Short'!$E:$E,'All Prices combined'!$G338),IF($B338="RAB Long",SUMIFS('RAB Prices Long'!BD:BD,'RAB Prices Long'!$B:$B,'All Prices combined'!$D338,'RAB Prices Long'!$E:$E,'All Prices combined'!$G338)))),2)</f>
        <v>0</v>
      </c>
      <c r="BB338" s="2">
        <f>ROUND(IF($B338="Annuity",SUMIFS('Annuity Prices'!BE:BE,'Annuity Prices'!$B:$B,$D338,'Annuity Prices'!$E:$E,$G338),IF($B338="RAB Short",SUMIFS('RAB Prices Short'!BE:BE,'RAB Prices Short'!$B:$B,'All Prices combined'!$D338,'RAB Prices Short'!$E:$E,'All Prices combined'!$G338),IF($B338="RAB Long",SUMIFS('RAB Prices Long'!BE:BE,'RAB Prices Long'!$B:$B,'All Prices combined'!$D338,'RAB Prices Long'!$E:$E,'All Prices combined'!$G338)))),2)</f>
        <v>0</v>
      </c>
      <c r="BC338" s="2">
        <f>ROUND(IF($B338="Annuity",SUMIFS('Annuity Prices'!BF:BF,'Annuity Prices'!$B:$B,$D338,'Annuity Prices'!$E:$E,$G338),IF($B338="RAB Short",SUMIFS('RAB Prices Short'!BF:BF,'RAB Prices Short'!$B:$B,'All Prices combined'!$D338,'RAB Prices Short'!$E:$E,'All Prices combined'!$G338),IF($B338="RAB Long",SUMIFS('RAB Prices Long'!BF:BF,'RAB Prices Long'!$B:$B,'All Prices combined'!$D338,'RAB Prices Long'!$E:$E,'All Prices combined'!$G338)))),2)</f>
        <v>0</v>
      </c>
      <c r="BD338" s="2">
        <f>ROUND(IF($B338="Annuity",SUMIFS('Annuity Prices'!BG:BG,'Annuity Prices'!$B:$B,$D338,'Annuity Prices'!$E:$E,$G338),IF($B338="RAB Short",SUMIFS('RAB Prices Short'!BG:BG,'RAB Prices Short'!$B:$B,'All Prices combined'!$D338,'RAB Prices Short'!$E:$E,'All Prices combined'!$G338),IF($B338="RAB Long",SUMIFS('RAB Prices Long'!BG:BG,'RAB Prices Long'!$B:$B,'All Prices combined'!$D338,'RAB Prices Long'!$E:$E,'All Prices combined'!$G338)))),2)</f>
        <v>0</v>
      </c>
      <c r="BE338" s="2">
        <f>ROUND(IF($B338="Annuity",SUMIFS('Annuity Prices'!BH:BH,'Annuity Prices'!$B:$B,$D338,'Annuity Prices'!$E:$E,$G338),IF($B338="RAB Short",SUMIFS('RAB Prices Short'!BH:BH,'RAB Prices Short'!$B:$B,'All Prices combined'!$D338,'RAB Prices Short'!$E:$E,'All Prices combined'!$G338),IF($B338="RAB Long",SUMIFS('RAB Prices Long'!BH:BH,'RAB Prices Long'!$B:$B,'All Prices combined'!$D338,'RAB Prices Long'!$E:$E,'All Prices combined'!$G338)))),2)</f>
        <v>0</v>
      </c>
      <c r="BF338" s="2">
        <f>ROUND(IF($B338="Annuity",SUMIFS('Annuity Prices'!BI:BI,'Annuity Prices'!$B:$B,$D338,'Annuity Prices'!$E:$E,$G338),IF($B338="RAB Short",SUMIFS('RAB Prices Short'!BI:BI,'RAB Prices Short'!$B:$B,'All Prices combined'!$D338,'RAB Prices Short'!$E:$E,'All Prices combined'!$G338),IF($B338="RAB Long",SUMIFS('RAB Prices Long'!BI:BI,'RAB Prices Long'!$B:$B,'All Prices combined'!$D338,'RAB Prices Long'!$E:$E,'All Prices combined'!$G338)))),2)</f>
        <v>0</v>
      </c>
      <c r="BG338" s="2">
        <f>ROUND(IF($B338="Annuity",SUMIFS('Annuity Prices'!BJ:BJ,'Annuity Prices'!$B:$B,$D338,'Annuity Prices'!$E:$E,$G338),IF($B338="RAB Short",SUMIFS('RAB Prices Short'!BJ:BJ,'RAB Prices Short'!$B:$B,'All Prices combined'!$D338,'RAB Prices Short'!$E:$E,'All Prices combined'!$G338),IF($B338="RAB Long",SUMIFS('RAB Prices Long'!BJ:BJ,'RAB Prices Long'!$B:$B,'All Prices combined'!$D338,'RAB Prices Long'!$E:$E,'All Prices combined'!$G338)))),2)</f>
        <v>0</v>
      </c>
      <c r="BH338" s="2">
        <f>ROUND(IF($B338="Annuity",SUMIFS('Annuity Prices'!BK:BK,'Annuity Prices'!$B:$B,$D338,'Annuity Prices'!$E:$E,$G338),IF($B338="RAB Short",SUMIFS('RAB Prices Short'!BK:BK,'RAB Prices Short'!$B:$B,'All Prices combined'!$D338,'RAB Prices Short'!$E:$E,'All Prices combined'!$G338),IF($B338="RAB Long",SUMIFS('RAB Prices Long'!BK:BK,'RAB Prices Long'!$B:$B,'All Prices combined'!$D338,'RAB Prices Long'!$E:$E,'All Prices combined'!$G338)))),2)</f>
        <v>0</v>
      </c>
      <c r="BI338" s="2">
        <f>ROUND(IF($B338="Annuity",SUMIFS('Annuity Prices'!BL:BL,'Annuity Prices'!$B:$B,$D338,'Annuity Prices'!$E:$E,$G338),IF($B338="RAB Short",SUMIFS('RAB Prices Short'!BL:BL,'RAB Prices Short'!$B:$B,'All Prices combined'!$D338,'RAB Prices Short'!$E:$E,'All Prices combined'!$G338),IF($B338="RAB Long",SUMIFS('RAB Prices Long'!BL:BL,'RAB Prices Long'!$B:$B,'All Prices combined'!$D338,'RAB Prices Long'!$E:$E,'All Prices combined'!$G338)))),2)</f>
        <v>0</v>
      </c>
      <c r="BJ338" s="2">
        <f>ROUND(IF($B338="Annuity",SUMIFS('Annuity Prices'!BM:BM,'Annuity Prices'!$B:$B,$D338,'Annuity Prices'!$E:$E,$G338),IF($B338="RAB Short",SUMIFS('RAB Prices Short'!BM:BM,'RAB Prices Short'!$B:$B,'All Prices combined'!$D338,'RAB Prices Short'!$E:$E,'All Prices combined'!$G338),IF($B338="RAB Long",SUMIFS('RAB Prices Long'!BM:BM,'RAB Prices Long'!$B:$B,'All Prices combined'!$D338,'RAB Prices Long'!$E:$E,'All Prices combined'!$G338)))),2)</f>
        <v>0</v>
      </c>
      <c r="BK338" s="2">
        <f>ROUND(IF($B338="Annuity",SUMIFS('Annuity Prices'!BN:BN,'Annuity Prices'!$B:$B,$D338,'Annuity Prices'!$E:$E,$G338),IF($B338="RAB Short",SUMIFS('RAB Prices Short'!BN:BN,'RAB Prices Short'!$B:$B,'All Prices combined'!$D338,'RAB Prices Short'!$E:$E,'All Prices combined'!$G338),IF($B338="RAB Long",SUMIFS('RAB Prices Long'!BN:BN,'RAB Prices Long'!$B:$B,'All Prices combined'!$D338,'RAB Prices Long'!$E:$E,'All Prices combined'!$G338)))),2)</f>
        <v>0</v>
      </c>
      <c r="BL338" s="2">
        <f>ROUND(IF($B338="Annuity",SUMIFS('Annuity Prices'!BO:BO,'Annuity Prices'!$B:$B,$D338,'Annuity Prices'!$E:$E,$G338),IF($B338="RAB Short",SUMIFS('RAB Prices Short'!BO:BO,'RAB Prices Short'!$B:$B,'All Prices combined'!$D338,'RAB Prices Short'!$E:$E,'All Prices combined'!$G338),IF($B338="RAB Long",SUMIFS('RAB Prices Long'!BO:BO,'RAB Prices Long'!$B:$B,'All Prices combined'!$D338,'RAB Prices Long'!$E:$E,'All Prices combined'!$G338)))),2)</f>
        <v>0</v>
      </c>
      <c r="BM338" s="2">
        <f>ROUND(IF($B338="Annuity",SUMIFS('Annuity Prices'!BP:BP,'Annuity Prices'!$B:$B,$D338,'Annuity Prices'!$E:$E,$G338),IF($B338="RAB Short",SUMIFS('RAB Prices Short'!BP:BP,'RAB Prices Short'!$B:$B,'All Prices combined'!$D338,'RAB Prices Short'!$E:$E,'All Prices combined'!$G338),IF($B338="RAB Long",SUMIFS('RAB Prices Long'!BP:BP,'RAB Prices Long'!$B:$B,'All Prices combined'!$D338,'RAB Prices Long'!$E:$E,'All Prices combined'!$G338)))),2)</f>
        <v>0</v>
      </c>
      <c r="BN338" s="2">
        <f>ROUND(IF($B338="Annuity",SUMIFS('Annuity Prices'!BQ:BQ,'Annuity Prices'!$B:$B,$D338,'Annuity Prices'!$E:$E,$G338),IF($B338="RAB Short",SUMIFS('RAB Prices Short'!BQ:BQ,'RAB Prices Short'!$B:$B,'All Prices combined'!$D338,'RAB Prices Short'!$E:$E,'All Prices combined'!$G338),IF($B338="RAB Long",SUMIFS('RAB Prices Long'!BQ:BQ,'RAB Prices Long'!$B:$B,'All Prices combined'!$D338,'RAB Prices Long'!$E:$E,'All Prices combined'!$G338)))),2)</f>
        <v>0</v>
      </c>
      <c r="BO338" s="2">
        <f>ROUND(IF($B338="Annuity",SUMIFS('Annuity Prices'!BR:BR,'Annuity Prices'!$B:$B,$D338,'Annuity Prices'!$E:$E,$G338),IF($B338="RAB Short",SUMIFS('RAB Prices Short'!BR:BR,'RAB Prices Short'!$B:$B,'All Prices combined'!$D338,'RAB Prices Short'!$E:$E,'All Prices combined'!$G338),IF($B338="RAB Long",SUMIFS('RAB Prices Long'!BR:BR,'RAB Prices Long'!$B:$B,'All Prices combined'!$D338,'RAB Prices Long'!$E:$E,'All Prices combined'!$G338)))),2)</f>
        <v>0</v>
      </c>
      <c r="BP338" s="2">
        <f>ROUND(IF($B338="Annuity",SUMIFS('Annuity Prices'!BS:BS,'Annuity Prices'!$B:$B,$D338,'Annuity Prices'!$E:$E,$G338),IF($B338="RAB Short",SUMIFS('RAB Prices Short'!BS:BS,'RAB Prices Short'!$B:$B,'All Prices combined'!$D338,'RAB Prices Short'!$E:$E,'All Prices combined'!$G338),IF($B338="RAB Long",SUMIFS('RAB Prices Long'!BS:BS,'RAB Prices Long'!$B:$B,'All Prices combined'!$D338,'RAB Prices Long'!$E:$E,'All Prices combined'!$G338)))),2)</f>
        <v>0</v>
      </c>
      <c r="BQ338" s="2">
        <f>ROUND(IF($B338="Annuity",SUMIFS('Annuity Prices'!BT:BT,'Annuity Prices'!$B:$B,$D338,'Annuity Prices'!$E:$E,$G338),IF($B338="RAB Short",SUMIFS('RAB Prices Short'!BT:BT,'RAB Prices Short'!$B:$B,'All Prices combined'!$D338,'RAB Prices Short'!$E:$E,'All Prices combined'!$G338),IF($B338="RAB Long",SUMIFS('RAB Prices Long'!BT:BT,'RAB Prices Long'!$B:$B,'All Prices combined'!$D338,'RAB Prices Long'!$E:$E,'All Prices combined'!$G338)))),2)</f>
        <v>0</v>
      </c>
      <c r="BR338" s="2">
        <f>ROUND(IF($B338="Annuity",SUMIFS('Annuity Prices'!BU:BU,'Annuity Prices'!$B:$B,$D338,'Annuity Prices'!$E:$E,$G338),IF($B338="RAB Short",SUMIFS('RAB Prices Short'!BU:BU,'RAB Prices Short'!$B:$B,'All Prices combined'!$D338,'RAB Prices Short'!$E:$E,'All Prices combined'!$G338),IF($B338="RAB Long",SUMIFS('RAB Prices Long'!BU:BU,'RAB Prices Long'!$B:$B,'All Prices combined'!$D338,'RAB Prices Long'!$E:$E,'All Prices combined'!$G338)))),2)</f>
        <v>0</v>
      </c>
      <c r="BS338" s="2">
        <f>ROUND(IF($B338="Annuity",SUMIFS('Annuity Prices'!BV:BV,'Annuity Prices'!$B:$B,$D338,'Annuity Prices'!$E:$E,$G338),IF($B338="RAB Short",SUMIFS('RAB Prices Short'!BV:BV,'RAB Prices Short'!$B:$B,'All Prices combined'!$D338,'RAB Prices Short'!$E:$E,'All Prices combined'!$G338),IF($B338="RAB Long",SUMIFS('RAB Prices Long'!BV:BV,'RAB Prices Long'!$B:$B,'All Prices combined'!$D338,'RAB Prices Long'!$E:$E,'All Prices combined'!$G338)))),2)</f>
        <v>0</v>
      </c>
      <c r="BT338" s="2">
        <f>ROUND(IF($B338="Annuity",SUMIFS('Annuity Prices'!BW:BW,'Annuity Prices'!$B:$B,$D338,'Annuity Prices'!$E:$E,$G338),IF($B338="RAB Short",SUMIFS('RAB Prices Short'!BW:BW,'RAB Prices Short'!$B:$B,'All Prices combined'!$D338,'RAB Prices Short'!$E:$E,'All Prices combined'!$G338),IF($B338="RAB Long",SUMIFS('RAB Prices Long'!BW:BW,'RAB Prices Long'!$B:$B,'All Prices combined'!$D338,'RAB Prices Long'!$E:$E,'All Prices combined'!$G338)))),2)</f>
        <v>0</v>
      </c>
      <c r="BU338" s="2">
        <f>ROUND(IF($B338="Annuity",SUMIFS('Annuity Prices'!BX:BX,'Annuity Prices'!$B:$B,$D338,'Annuity Prices'!$E:$E,$G338),IF($B338="RAB Short",SUMIFS('RAB Prices Short'!BX:BX,'RAB Prices Short'!$B:$B,'All Prices combined'!$D338,'RAB Prices Short'!$E:$E,'All Prices combined'!$G338),IF($B338="RAB Long",SUMIFS('RAB Prices Long'!BX:BX,'RAB Prices Long'!$B:$B,'All Prices combined'!$D338,'RAB Prices Long'!$E:$E,'All Prices combined'!$G338)))),2)</f>
        <v>0</v>
      </c>
    </row>
    <row r="339" spans="2:73" x14ac:dyDescent="0.25">
      <c r="B339" t="s">
        <v>44</v>
      </c>
      <c r="C339">
        <v>25</v>
      </c>
      <c r="D339" t="s">
        <v>206</v>
      </c>
      <c r="E339" t="s">
        <v>203</v>
      </c>
      <c r="F339">
        <v>25</v>
      </c>
      <c r="G339" t="s">
        <v>38</v>
      </c>
      <c r="H339" t="s">
        <v>128</v>
      </c>
      <c r="I339" s="2">
        <f>ROUND(IF($B339="Annuity",SUMIFS('Annuity Prices'!L:L,'Annuity Prices'!$B:$B,$D339,'Annuity Prices'!$E:$E,$G339),IF($B339="RAB Short",SUMIFS('RAB Prices Short'!L:L,'RAB Prices Short'!$B:$B,'All Prices combined'!$D339,'RAB Prices Short'!$E:$E,'All Prices combined'!$G339),IF($B339="RAB Long",SUMIFS('RAB Prices Long'!L:L,'RAB Prices Long'!$B:$B,'All Prices combined'!$D339,'RAB Prices Long'!$E:$E,'All Prices combined'!$G339)))),2)</f>
        <v>0</v>
      </c>
      <c r="J339" s="2">
        <f>ROUND(IF($B339="Annuity",SUMIFS('Annuity Prices'!M:M,'Annuity Prices'!$B:$B,$D339,'Annuity Prices'!$E:$E,$G339),IF($B339="RAB Short",SUMIFS('RAB Prices Short'!M:M,'RAB Prices Short'!$B:$B,'All Prices combined'!$D339,'RAB Prices Short'!$E:$E,'All Prices combined'!$G339),IF($B339="RAB Long",SUMIFS('RAB Prices Long'!M:M,'RAB Prices Long'!$B:$B,'All Prices combined'!$D339,'RAB Prices Long'!$E:$E,'All Prices combined'!$G339)))),2)</f>
        <v>0</v>
      </c>
      <c r="K339" s="2">
        <f>ROUND(IF($B339="Annuity",SUMIFS('Annuity Prices'!N:N,'Annuity Prices'!$B:$B,$D339,'Annuity Prices'!$E:$E,$G339),IF($B339="RAB Short",SUMIFS('RAB Prices Short'!N:N,'RAB Prices Short'!$B:$B,'All Prices combined'!$D339,'RAB Prices Short'!$E:$E,'All Prices combined'!$G339),IF($B339="RAB Long",SUMIFS('RAB Prices Long'!N:N,'RAB Prices Long'!$B:$B,'All Prices combined'!$D339,'RAB Prices Long'!$E:$E,'All Prices combined'!$G339)))),2)</f>
        <v>4.97</v>
      </c>
      <c r="L339" s="2">
        <f>ROUND(IF($B339="Annuity",SUMIFS('Annuity Prices'!O:O,'Annuity Prices'!$B:$B,$D339,'Annuity Prices'!$E:$E,$G339),IF($B339="RAB Short",SUMIFS('RAB Prices Short'!O:O,'RAB Prices Short'!$B:$B,'All Prices combined'!$D339,'RAB Prices Short'!$E:$E,'All Prices combined'!$G339),IF($B339="RAB Long",SUMIFS('RAB Prices Long'!O:O,'RAB Prices Long'!$B:$B,'All Prices combined'!$D339,'RAB Prices Long'!$E:$E,'All Prices combined'!$G339)))),2)</f>
        <v>5.1100000000000003</v>
      </c>
      <c r="M339" s="2">
        <f>ROUND(IF($B339="Annuity",SUMIFS('Annuity Prices'!P:P,'Annuity Prices'!$B:$B,$D339,'Annuity Prices'!$E:$E,$G339),IF($B339="RAB Short",SUMIFS('RAB Prices Short'!P:P,'RAB Prices Short'!$B:$B,'All Prices combined'!$D339,'RAB Prices Short'!$E:$E,'All Prices combined'!$G339),IF($B339="RAB Long",SUMIFS('RAB Prices Long'!P:P,'RAB Prices Long'!$B:$B,'All Prices combined'!$D339,'RAB Prices Long'!$E:$E,'All Prices combined'!$G339)))),2)</f>
        <v>5.19</v>
      </c>
      <c r="N339" s="2">
        <f>ROUND(IF($B339="Annuity",SUMIFS('Annuity Prices'!Q:Q,'Annuity Prices'!$B:$B,$D339,'Annuity Prices'!$E:$E,$G339),IF($B339="RAB Short",SUMIFS('RAB Prices Short'!Q:Q,'RAB Prices Short'!$B:$B,'All Prices combined'!$D339,'RAB Prices Short'!$E:$E,'All Prices combined'!$G339),IF($B339="RAB Long",SUMIFS('RAB Prices Long'!Q:Q,'RAB Prices Long'!$B:$B,'All Prices combined'!$D339,'RAB Prices Long'!$E:$E,'All Prices combined'!$G339)))),2)</f>
        <v>5.32</v>
      </c>
      <c r="O339" s="2">
        <f>ROUND(IF($B339="Annuity",SUMIFS('Annuity Prices'!R:R,'Annuity Prices'!$B:$B,$D339,'Annuity Prices'!$E:$E,$G339),IF($B339="RAB Short",SUMIFS('RAB Prices Short'!R:R,'RAB Prices Short'!$B:$B,'All Prices combined'!$D339,'RAB Prices Short'!$E:$E,'All Prices combined'!$G339),IF($B339="RAB Long",SUMIFS('RAB Prices Long'!R:R,'RAB Prices Long'!$B:$B,'All Prices combined'!$D339,'RAB Prices Long'!$E:$E,'All Prices combined'!$G339)))),2)</f>
        <v>5.45</v>
      </c>
      <c r="P339" s="2">
        <f>ROUND(IF($B339="Annuity",SUMIFS('Annuity Prices'!S:S,'Annuity Prices'!$B:$B,$D339,'Annuity Prices'!$E:$E,$G339),IF($B339="RAB Short",SUMIFS('RAB Prices Short'!S:S,'RAB Prices Short'!$B:$B,'All Prices combined'!$D339,'RAB Prices Short'!$E:$E,'All Prices combined'!$G339),IF($B339="RAB Long",SUMIFS('RAB Prices Long'!S:S,'RAB Prices Long'!$B:$B,'All Prices combined'!$D339,'RAB Prices Long'!$E:$E,'All Prices combined'!$G339)))),2)</f>
        <v>5.59</v>
      </c>
      <c r="Q339" s="2">
        <f>ROUND(IF($B339="Annuity",SUMIFS('Annuity Prices'!T:T,'Annuity Prices'!$B:$B,$D339,'Annuity Prices'!$E:$E,$G339),IF($B339="RAB Short",SUMIFS('RAB Prices Short'!T:T,'RAB Prices Short'!$B:$B,'All Prices combined'!$D339,'RAB Prices Short'!$E:$E,'All Prices combined'!$G339),IF($B339="RAB Long",SUMIFS('RAB Prices Long'!T:T,'RAB Prices Long'!$B:$B,'All Prices combined'!$D339,'RAB Prices Long'!$E:$E,'All Prices combined'!$G339)))),2)</f>
        <v>6.11</v>
      </c>
      <c r="R339" s="2">
        <f>ROUND(IF($B339="Annuity",SUMIFS('Annuity Prices'!U:U,'Annuity Prices'!$B:$B,$D339,'Annuity Prices'!$E:$E,$G339),IF($B339="RAB Short",SUMIFS('RAB Prices Short'!U:U,'RAB Prices Short'!$B:$B,'All Prices combined'!$D339,'RAB Prices Short'!$E:$E,'All Prices combined'!$G339),IF($B339="RAB Long",SUMIFS('RAB Prices Long'!U:U,'RAB Prices Long'!$B:$B,'All Prices combined'!$D339,'RAB Prices Long'!$E:$E,'All Prices combined'!$G339)))),2)</f>
        <v>6.26</v>
      </c>
      <c r="S339" s="2">
        <f>ROUND(IF($B339="Annuity",SUMIFS('Annuity Prices'!V:V,'Annuity Prices'!$B:$B,$D339,'Annuity Prices'!$E:$E,$G339),IF($B339="RAB Short",SUMIFS('RAB Prices Short'!V:V,'RAB Prices Short'!$B:$B,'All Prices combined'!$D339,'RAB Prices Short'!$E:$E,'All Prices combined'!$G339),IF($B339="RAB Long",SUMIFS('RAB Prices Long'!V:V,'RAB Prices Long'!$B:$B,'All Prices combined'!$D339,'RAB Prices Long'!$E:$E,'All Prices combined'!$G339)))),2)</f>
        <v>6.42</v>
      </c>
      <c r="T339" s="2">
        <f>ROUND(IF($B339="Annuity",SUMIFS('Annuity Prices'!W:W,'Annuity Prices'!$B:$B,$D339,'Annuity Prices'!$E:$E,$G339),IF($B339="RAB Short",SUMIFS('RAB Prices Short'!W:W,'RAB Prices Short'!$B:$B,'All Prices combined'!$D339,'RAB Prices Short'!$E:$E,'All Prices combined'!$G339),IF($B339="RAB Long",SUMIFS('RAB Prices Long'!W:W,'RAB Prices Long'!$B:$B,'All Prices combined'!$D339,'RAB Prices Long'!$E:$E,'All Prices combined'!$G339)))),2)</f>
        <v>6.58</v>
      </c>
      <c r="U339" s="2">
        <f>ROUND(IF($B339="Annuity",SUMIFS('Annuity Prices'!X:X,'Annuity Prices'!$B:$B,$D339,'Annuity Prices'!$E:$E,$G339),IF($B339="RAB Short",SUMIFS('RAB Prices Short'!X:X,'RAB Prices Short'!$B:$B,'All Prices combined'!$D339,'RAB Prices Short'!$E:$E,'All Prices combined'!$G339),IF($B339="RAB Long",SUMIFS('RAB Prices Long'!X:X,'RAB Prices Long'!$B:$B,'All Prices combined'!$D339,'RAB Prices Long'!$E:$E,'All Prices combined'!$G339)))),2)</f>
        <v>6.98</v>
      </c>
      <c r="V339" s="2">
        <f>ROUND(IF($B339="Annuity",SUMIFS('Annuity Prices'!Y:Y,'Annuity Prices'!$B:$B,$D339,'Annuity Prices'!$E:$E,$G339),IF($B339="RAB Short",SUMIFS('RAB Prices Short'!Y:Y,'RAB Prices Short'!$B:$B,'All Prices combined'!$D339,'RAB Prices Short'!$E:$E,'All Prices combined'!$G339),IF($B339="RAB Long",SUMIFS('RAB Prices Long'!Y:Y,'RAB Prices Long'!$B:$B,'All Prices combined'!$D339,'RAB Prices Long'!$E:$E,'All Prices combined'!$G339)))),2)</f>
        <v>7.15</v>
      </c>
      <c r="W339" s="2">
        <f>ROUND(IF($B339="Annuity",SUMIFS('Annuity Prices'!Z:Z,'Annuity Prices'!$B:$B,$D339,'Annuity Prices'!$E:$E,$G339),IF($B339="RAB Short",SUMIFS('RAB Prices Short'!Z:Z,'RAB Prices Short'!$B:$B,'All Prices combined'!$D339,'RAB Prices Short'!$E:$E,'All Prices combined'!$G339),IF($B339="RAB Long",SUMIFS('RAB Prices Long'!Z:Z,'RAB Prices Long'!$B:$B,'All Prices combined'!$D339,'RAB Prices Long'!$E:$E,'All Prices combined'!$G339)))),2)</f>
        <v>7.33</v>
      </c>
      <c r="X339" s="2">
        <f>ROUND(IF($B339="Annuity",SUMIFS('Annuity Prices'!AA:AA,'Annuity Prices'!$B:$B,$D339,'Annuity Prices'!$E:$E,$G339),IF($B339="RAB Short",SUMIFS('RAB Prices Short'!AA:AA,'RAB Prices Short'!$B:$B,'All Prices combined'!$D339,'RAB Prices Short'!$E:$E,'All Prices combined'!$G339),IF($B339="RAB Long",SUMIFS('RAB Prices Long'!AA:AA,'RAB Prices Long'!$B:$B,'All Prices combined'!$D339,'RAB Prices Long'!$E:$E,'All Prices combined'!$G339)))),2)</f>
        <v>7.52</v>
      </c>
      <c r="Y339" s="2">
        <f>ROUND(IF($B339="Annuity",SUMIFS('Annuity Prices'!AB:AB,'Annuity Prices'!$B:$B,$D339,'Annuity Prices'!$E:$E,$G339),IF($B339="RAB Short",SUMIFS('RAB Prices Short'!AB:AB,'RAB Prices Short'!$B:$B,'All Prices combined'!$D339,'RAB Prices Short'!$E:$E,'All Prices combined'!$G339),IF($B339="RAB Long",SUMIFS('RAB Prices Long'!AB:AB,'RAB Prices Long'!$B:$B,'All Prices combined'!$D339,'RAB Prices Long'!$E:$E,'All Prices combined'!$G339)))),2)</f>
        <v>7.99</v>
      </c>
      <c r="Z339" s="2">
        <f>ROUND(IF($B339="Annuity",SUMIFS('Annuity Prices'!AC:AC,'Annuity Prices'!$B:$B,$D339,'Annuity Prices'!$E:$E,$G339),IF($B339="RAB Short",SUMIFS('RAB Prices Short'!AC:AC,'RAB Prices Short'!$B:$B,'All Prices combined'!$D339,'RAB Prices Short'!$E:$E,'All Prices combined'!$G339),IF($B339="RAB Long",SUMIFS('RAB Prices Long'!AC:AC,'RAB Prices Long'!$B:$B,'All Prices combined'!$D339,'RAB Prices Long'!$E:$E,'All Prices combined'!$G339)))),2)</f>
        <v>8.19</v>
      </c>
      <c r="AA339" s="2">
        <f>ROUND(IF($B339="Annuity",SUMIFS('Annuity Prices'!AD:AD,'Annuity Prices'!$B:$B,$D339,'Annuity Prices'!$E:$E,$G339),IF($B339="RAB Short",SUMIFS('RAB Prices Short'!AD:AD,'RAB Prices Short'!$B:$B,'All Prices combined'!$D339,'RAB Prices Short'!$E:$E,'All Prices combined'!$G339),IF($B339="RAB Long",SUMIFS('RAB Prices Long'!AD:AD,'RAB Prices Long'!$B:$B,'All Prices combined'!$D339,'RAB Prices Long'!$E:$E,'All Prices combined'!$G339)))),2)</f>
        <v>8.4</v>
      </c>
      <c r="AB339" s="2">
        <f>ROUND(IF($B339="Annuity",SUMIFS('Annuity Prices'!AE:AE,'Annuity Prices'!$B:$B,$D339,'Annuity Prices'!$E:$E,$G339),IF($B339="RAB Short",SUMIFS('RAB Prices Short'!AE:AE,'RAB Prices Short'!$B:$B,'All Prices combined'!$D339,'RAB Prices Short'!$E:$E,'All Prices combined'!$G339),IF($B339="RAB Long",SUMIFS('RAB Prices Long'!AE:AE,'RAB Prices Long'!$B:$B,'All Prices combined'!$D339,'RAB Prices Long'!$E:$E,'All Prices combined'!$G339)))),2)</f>
        <v>8.61</v>
      </c>
      <c r="AC339" s="2">
        <f>ROUND(IF($B339="Annuity",SUMIFS('Annuity Prices'!AF:AF,'Annuity Prices'!$B:$B,$D339,'Annuity Prices'!$E:$E,$G339),IF($B339="RAB Short",SUMIFS('RAB Prices Short'!AF:AF,'RAB Prices Short'!$B:$B,'All Prices combined'!$D339,'RAB Prices Short'!$E:$E,'All Prices combined'!$G339),IF($B339="RAB Long",SUMIFS('RAB Prices Long'!AF:AF,'RAB Prices Long'!$B:$B,'All Prices combined'!$D339,'RAB Prices Long'!$E:$E,'All Prices combined'!$G339)))),2)</f>
        <v>9.1999999999999993</v>
      </c>
      <c r="AD339" s="2">
        <f>ROUND(IF($B339="Annuity",SUMIFS('Annuity Prices'!AG:AG,'Annuity Prices'!$B:$B,$D339,'Annuity Prices'!$E:$E,$G339),IF($B339="RAB Short",SUMIFS('RAB Prices Short'!AG:AG,'RAB Prices Short'!$B:$B,'All Prices combined'!$D339,'RAB Prices Short'!$E:$E,'All Prices combined'!$G339),IF($B339="RAB Long",SUMIFS('RAB Prices Long'!AG:AG,'RAB Prices Long'!$B:$B,'All Prices combined'!$D339,'RAB Prices Long'!$E:$E,'All Prices combined'!$G339)))),2)</f>
        <v>9.43</v>
      </c>
      <c r="AE339" s="2">
        <f>ROUND(IF($B339="Annuity",SUMIFS('Annuity Prices'!AH:AH,'Annuity Prices'!$B:$B,$D339,'Annuity Prices'!$E:$E,$G339),IF($B339="RAB Short",SUMIFS('RAB Prices Short'!AH:AH,'RAB Prices Short'!$B:$B,'All Prices combined'!$D339,'RAB Prices Short'!$E:$E,'All Prices combined'!$G339),IF($B339="RAB Long",SUMIFS('RAB Prices Long'!AH:AH,'RAB Prices Long'!$B:$B,'All Prices combined'!$D339,'RAB Prices Long'!$E:$E,'All Prices combined'!$G339)))),2)</f>
        <v>9.67</v>
      </c>
      <c r="AF339" s="2">
        <f>ROUND(IF($B339="Annuity",SUMIFS('Annuity Prices'!AI:AI,'Annuity Prices'!$B:$B,$D339,'Annuity Prices'!$E:$E,$G339),IF($B339="RAB Short",SUMIFS('RAB Prices Short'!AI:AI,'RAB Prices Short'!$B:$B,'All Prices combined'!$D339,'RAB Prices Short'!$E:$E,'All Prices combined'!$G339),IF($B339="RAB Long",SUMIFS('RAB Prices Long'!AI:AI,'RAB Prices Long'!$B:$B,'All Prices combined'!$D339,'RAB Prices Long'!$E:$E,'All Prices combined'!$G339)))),2)</f>
        <v>9.91</v>
      </c>
      <c r="AG339" s="2">
        <f>ROUND(IF($B339="Annuity",SUMIFS('Annuity Prices'!AJ:AJ,'Annuity Prices'!$B:$B,$D339,'Annuity Prices'!$E:$E,$G339),IF($B339="RAB Short",SUMIFS('RAB Prices Short'!AJ:AJ,'RAB Prices Short'!$B:$B,'All Prices combined'!$D339,'RAB Prices Short'!$E:$E,'All Prices combined'!$G339),IF($B339="RAB Long",SUMIFS('RAB Prices Long'!AJ:AJ,'RAB Prices Long'!$B:$B,'All Prices combined'!$D339,'RAB Prices Long'!$E:$E,'All Prices combined'!$G339)))),2)</f>
        <v>10.56</v>
      </c>
      <c r="AH339" s="2">
        <f>ROUND(IF($B339="Annuity",SUMIFS('Annuity Prices'!AK:AK,'Annuity Prices'!$B:$B,$D339,'Annuity Prices'!$E:$E,$G339),IF($B339="RAB Short",SUMIFS('RAB Prices Short'!AK:AK,'RAB Prices Short'!$B:$B,'All Prices combined'!$D339,'RAB Prices Short'!$E:$E,'All Prices combined'!$G339),IF($B339="RAB Long",SUMIFS('RAB Prices Long'!AK:AK,'RAB Prices Long'!$B:$B,'All Prices combined'!$D339,'RAB Prices Long'!$E:$E,'All Prices combined'!$G339)))),2)</f>
        <v>10.82</v>
      </c>
      <c r="AI339" s="2">
        <f>ROUND(IF($B339="Annuity",SUMIFS('Annuity Prices'!AL:AL,'Annuity Prices'!$B:$B,$D339,'Annuity Prices'!$E:$E,$G339),IF($B339="RAB Short",SUMIFS('RAB Prices Short'!AL:AL,'RAB Prices Short'!$B:$B,'All Prices combined'!$D339,'RAB Prices Short'!$E:$E,'All Prices combined'!$G339),IF($B339="RAB Long",SUMIFS('RAB Prices Long'!AL:AL,'RAB Prices Long'!$B:$B,'All Prices combined'!$D339,'RAB Prices Long'!$E:$E,'All Prices combined'!$G339)))),2)</f>
        <v>11.09</v>
      </c>
      <c r="AJ339" s="2">
        <f>ROUND(IF($B339="Annuity",SUMIFS('Annuity Prices'!AM:AM,'Annuity Prices'!$B:$B,$D339,'Annuity Prices'!$E:$E,$G339),IF($B339="RAB Short",SUMIFS('RAB Prices Short'!AM:AM,'RAB Prices Short'!$B:$B,'All Prices combined'!$D339,'RAB Prices Short'!$E:$E,'All Prices combined'!$G339),IF($B339="RAB Long",SUMIFS('RAB Prices Long'!AM:AM,'RAB Prices Long'!$B:$B,'All Prices combined'!$D339,'RAB Prices Long'!$E:$E,'All Prices combined'!$G339)))),2)</f>
        <v>11.37</v>
      </c>
      <c r="AK339" s="2">
        <f>ROUND(IF($B339="Annuity",SUMIFS('Annuity Prices'!AN:AN,'Annuity Prices'!$B:$B,$D339,'Annuity Prices'!$E:$E,$G339),IF($B339="RAB Short",SUMIFS('RAB Prices Short'!AN:AN,'RAB Prices Short'!$B:$B,'All Prices combined'!$D339,'RAB Prices Short'!$E:$E,'All Prices combined'!$G339),IF($B339="RAB Long",SUMIFS('RAB Prices Long'!AN:AN,'RAB Prices Long'!$B:$B,'All Prices combined'!$D339,'RAB Prices Long'!$E:$E,'All Prices combined'!$G339)))),2)</f>
        <v>12.32</v>
      </c>
      <c r="AL339" s="2">
        <f>ROUND(IF($B339="Annuity",SUMIFS('Annuity Prices'!AO:AO,'Annuity Prices'!$B:$B,$D339,'Annuity Prices'!$E:$E,$G339),IF($B339="RAB Short",SUMIFS('RAB Prices Short'!AO:AO,'RAB Prices Short'!$B:$B,'All Prices combined'!$D339,'RAB Prices Short'!$E:$E,'All Prices combined'!$G339),IF($B339="RAB Long",SUMIFS('RAB Prices Long'!AO:AO,'RAB Prices Long'!$B:$B,'All Prices combined'!$D339,'RAB Prices Long'!$E:$E,'All Prices combined'!$G339)))),2)</f>
        <v>12.63</v>
      </c>
      <c r="AM339" s="2">
        <f>ROUND(IF($B339="Annuity",SUMIFS('Annuity Prices'!AP:AP,'Annuity Prices'!$B:$B,$D339,'Annuity Prices'!$E:$E,$G339),IF($B339="RAB Short",SUMIFS('RAB Prices Short'!AP:AP,'RAB Prices Short'!$B:$B,'All Prices combined'!$D339,'RAB Prices Short'!$E:$E,'All Prices combined'!$G339),IF($B339="RAB Long",SUMIFS('RAB Prices Long'!AP:AP,'RAB Prices Long'!$B:$B,'All Prices combined'!$D339,'RAB Prices Long'!$E:$E,'All Prices combined'!$G339)))),2)</f>
        <v>12.94</v>
      </c>
      <c r="AN339" s="2">
        <f>ROUND(IF($B339="Annuity",SUMIFS('Annuity Prices'!AQ:AQ,'Annuity Prices'!$B:$B,$D339,'Annuity Prices'!$E:$E,$G339),IF($B339="RAB Short",SUMIFS('RAB Prices Short'!AQ:AQ,'RAB Prices Short'!$B:$B,'All Prices combined'!$D339,'RAB Prices Short'!$E:$E,'All Prices combined'!$G339),IF($B339="RAB Long",SUMIFS('RAB Prices Long'!AQ:AQ,'RAB Prices Long'!$B:$B,'All Prices combined'!$D339,'RAB Prices Long'!$E:$E,'All Prices combined'!$G339)))),2)</f>
        <v>13.27</v>
      </c>
      <c r="AO339" s="2">
        <f>ROUND(IF($B339="Annuity",SUMIFS('Annuity Prices'!AR:AR,'Annuity Prices'!$B:$B,$D339,'Annuity Prices'!$E:$E,$G339),IF($B339="RAB Short",SUMIFS('RAB Prices Short'!AR:AR,'RAB Prices Short'!$B:$B,'All Prices combined'!$D339,'RAB Prices Short'!$E:$E,'All Prices combined'!$G339),IF($B339="RAB Long",SUMIFS('RAB Prices Long'!AR:AR,'RAB Prices Long'!$B:$B,'All Prices combined'!$D339,'RAB Prices Long'!$E:$E,'All Prices combined'!$G339)))),2)</f>
        <v>0</v>
      </c>
      <c r="AP339" s="2">
        <f>ROUND(IF($B339="Annuity",SUMIFS('Annuity Prices'!AS:AS,'Annuity Prices'!$B:$B,$D339,'Annuity Prices'!$E:$E,$G339),IF($B339="RAB Short",SUMIFS('RAB Prices Short'!AS:AS,'RAB Prices Short'!$B:$B,'All Prices combined'!$D339,'RAB Prices Short'!$E:$E,'All Prices combined'!$G339),IF($B339="RAB Long",SUMIFS('RAB Prices Long'!AS:AS,'RAB Prices Long'!$B:$B,'All Prices combined'!$D339,'RAB Prices Long'!$E:$E,'All Prices combined'!$G339)))),2)</f>
        <v>0</v>
      </c>
      <c r="AQ339" s="2">
        <f>ROUND(IF($B339="Annuity",SUMIFS('Annuity Prices'!AT:AT,'Annuity Prices'!$B:$B,$D339,'Annuity Prices'!$E:$E,$G339),IF($B339="RAB Short",SUMIFS('RAB Prices Short'!AT:AT,'RAB Prices Short'!$B:$B,'All Prices combined'!$D339,'RAB Prices Short'!$E:$E,'All Prices combined'!$G339),IF($B339="RAB Long",SUMIFS('RAB Prices Long'!AT:AT,'RAB Prices Long'!$B:$B,'All Prices combined'!$D339,'RAB Prices Long'!$E:$E,'All Prices combined'!$G339)))),2)</f>
        <v>5.79</v>
      </c>
      <c r="AR339" s="2">
        <f>ROUND(IF($B339="Annuity",SUMIFS('Annuity Prices'!AU:AU,'Annuity Prices'!$B:$B,$D339,'Annuity Prices'!$E:$E,$G339),IF($B339="RAB Short",SUMIFS('RAB Prices Short'!AU:AU,'RAB Prices Short'!$B:$B,'All Prices combined'!$D339,'RAB Prices Short'!$E:$E,'All Prices combined'!$G339),IF($B339="RAB Long",SUMIFS('RAB Prices Long'!AU:AU,'RAB Prices Long'!$B:$B,'All Prices combined'!$D339,'RAB Prices Long'!$E:$E,'All Prices combined'!$G339)))),2)</f>
        <v>4.97</v>
      </c>
      <c r="AS339" s="2">
        <f>ROUND(IF($B339="Annuity",SUMIFS('Annuity Prices'!AV:AV,'Annuity Prices'!$B:$B,$D339,'Annuity Prices'!$E:$E,$G339),IF($B339="RAB Short",SUMIFS('RAB Prices Short'!AV:AV,'RAB Prices Short'!$B:$B,'All Prices combined'!$D339,'RAB Prices Short'!$E:$E,'All Prices combined'!$G339),IF($B339="RAB Long",SUMIFS('RAB Prices Long'!AV:AV,'RAB Prices Long'!$B:$B,'All Prices combined'!$D339,'RAB Prices Long'!$E:$E,'All Prices combined'!$G339)))),2)</f>
        <v>5.1100000000000003</v>
      </c>
      <c r="AT339" s="2">
        <f>ROUND(IF($B339="Annuity",SUMIFS('Annuity Prices'!AW:AW,'Annuity Prices'!$B:$B,$D339,'Annuity Prices'!$E:$E,$G339),IF($B339="RAB Short",SUMIFS('RAB Prices Short'!AW:AW,'RAB Prices Short'!$B:$B,'All Prices combined'!$D339,'RAB Prices Short'!$E:$E,'All Prices combined'!$G339),IF($B339="RAB Long",SUMIFS('RAB Prices Long'!AW:AW,'RAB Prices Long'!$B:$B,'All Prices combined'!$D339,'RAB Prices Long'!$E:$E,'All Prices combined'!$G339)))),2)</f>
        <v>5.19</v>
      </c>
      <c r="AU339" s="2">
        <f>ROUND(IF($B339="Annuity",SUMIFS('Annuity Prices'!AX:AX,'Annuity Prices'!$B:$B,$D339,'Annuity Prices'!$E:$E,$G339),IF($B339="RAB Short",SUMIFS('RAB Prices Short'!AX:AX,'RAB Prices Short'!$B:$B,'All Prices combined'!$D339,'RAB Prices Short'!$E:$E,'All Prices combined'!$G339),IF($B339="RAB Long",SUMIFS('RAB Prices Long'!AX:AX,'RAB Prices Long'!$B:$B,'All Prices combined'!$D339,'RAB Prices Long'!$E:$E,'All Prices combined'!$G339)))),2)</f>
        <v>5.32</v>
      </c>
      <c r="AV339" s="2">
        <f>ROUND(IF($B339="Annuity",SUMIFS('Annuity Prices'!AY:AY,'Annuity Prices'!$B:$B,$D339,'Annuity Prices'!$E:$E,$G339),IF($B339="RAB Short",SUMIFS('RAB Prices Short'!AY:AY,'RAB Prices Short'!$B:$B,'All Prices combined'!$D339,'RAB Prices Short'!$E:$E,'All Prices combined'!$G339),IF($B339="RAB Long",SUMIFS('RAB Prices Long'!AY:AY,'RAB Prices Long'!$B:$B,'All Prices combined'!$D339,'RAB Prices Long'!$E:$E,'All Prices combined'!$G339)))),2)</f>
        <v>5.45</v>
      </c>
      <c r="AW339" s="2">
        <f>ROUND(IF($B339="Annuity",SUMIFS('Annuity Prices'!AZ:AZ,'Annuity Prices'!$B:$B,$D339,'Annuity Prices'!$E:$E,$G339),IF($B339="RAB Short",SUMIFS('RAB Prices Short'!AZ:AZ,'RAB Prices Short'!$B:$B,'All Prices combined'!$D339,'RAB Prices Short'!$E:$E,'All Prices combined'!$G339),IF($B339="RAB Long",SUMIFS('RAB Prices Long'!AZ:AZ,'RAB Prices Long'!$B:$B,'All Prices combined'!$D339,'RAB Prices Long'!$E:$E,'All Prices combined'!$G339)))),2)</f>
        <v>5.59</v>
      </c>
      <c r="AX339" s="2">
        <f>ROUND(IF($B339="Annuity",SUMIFS('Annuity Prices'!BA:BA,'Annuity Prices'!$B:$B,$D339,'Annuity Prices'!$E:$E,$G339),IF($B339="RAB Short",SUMIFS('RAB Prices Short'!BA:BA,'RAB Prices Short'!$B:$B,'All Prices combined'!$D339,'RAB Prices Short'!$E:$E,'All Prices combined'!$G339),IF($B339="RAB Long",SUMIFS('RAB Prices Long'!BA:BA,'RAB Prices Long'!$B:$B,'All Prices combined'!$D339,'RAB Prices Long'!$E:$E,'All Prices combined'!$G339)))),2)</f>
        <v>6.11</v>
      </c>
      <c r="AY339" s="2">
        <f>ROUND(IF($B339="Annuity",SUMIFS('Annuity Prices'!BB:BB,'Annuity Prices'!$B:$B,$D339,'Annuity Prices'!$E:$E,$G339),IF($B339="RAB Short",SUMIFS('RAB Prices Short'!BB:BB,'RAB Prices Short'!$B:$B,'All Prices combined'!$D339,'RAB Prices Short'!$E:$E,'All Prices combined'!$G339),IF($B339="RAB Long",SUMIFS('RAB Prices Long'!BB:BB,'RAB Prices Long'!$B:$B,'All Prices combined'!$D339,'RAB Prices Long'!$E:$E,'All Prices combined'!$G339)))),2)</f>
        <v>6.26</v>
      </c>
      <c r="AZ339" s="2">
        <f>ROUND(IF($B339="Annuity",SUMIFS('Annuity Prices'!BC:BC,'Annuity Prices'!$B:$B,$D339,'Annuity Prices'!$E:$E,$G339),IF($B339="RAB Short",SUMIFS('RAB Prices Short'!BC:BC,'RAB Prices Short'!$B:$B,'All Prices combined'!$D339,'RAB Prices Short'!$E:$E,'All Prices combined'!$G339),IF($B339="RAB Long",SUMIFS('RAB Prices Long'!BC:BC,'RAB Prices Long'!$B:$B,'All Prices combined'!$D339,'RAB Prices Long'!$E:$E,'All Prices combined'!$G339)))),2)</f>
        <v>6.42</v>
      </c>
      <c r="BA339" s="2">
        <f>ROUND(IF($B339="Annuity",SUMIFS('Annuity Prices'!BD:BD,'Annuity Prices'!$B:$B,$D339,'Annuity Prices'!$E:$E,$G339),IF($B339="RAB Short",SUMIFS('RAB Prices Short'!BD:BD,'RAB Prices Short'!$B:$B,'All Prices combined'!$D339,'RAB Prices Short'!$E:$E,'All Prices combined'!$G339),IF($B339="RAB Long",SUMIFS('RAB Prices Long'!BD:BD,'RAB Prices Long'!$B:$B,'All Prices combined'!$D339,'RAB Prices Long'!$E:$E,'All Prices combined'!$G339)))),2)</f>
        <v>6.58</v>
      </c>
      <c r="BB339" s="2">
        <f>ROUND(IF($B339="Annuity",SUMIFS('Annuity Prices'!BE:BE,'Annuity Prices'!$B:$B,$D339,'Annuity Prices'!$E:$E,$G339),IF($B339="RAB Short",SUMIFS('RAB Prices Short'!BE:BE,'RAB Prices Short'!$B:$B,'All Prices combined'!$D339,'RAB Prices Short'!$E:$E,'All Prices combined'!$G339),IF($B339="RAB Long",SUMIFS('RAB Prices Long'!BE:BE,'RAB Prices Long'!$B:$B,'All Prices combined'!$D339,'RAB Prices Long'!$E:$E,'All Prices combined'!$G339)))),2)</f>
        <v>6.98</v>
      </c>
      <c r="BC339" s="2">
        <f>ROUND(IF($B339="Annuity",SUMIFS('Annuity Prices'!BF:BF,'Annuity Prices'!$B:$B,$D339,'Annuity Prices'!$E:$E,$G339),IF($B339="RAB Short",SUMIFS('RAB Prices Short'!BF:BF,'RAB Prices Short'!$B:$B,'All Prices combined'!$D339,'RAB Prices Short'!$E:$E,'All Prices combined'!$G339),IF($B339="RAB Long",SUMIFS('RAB Prices Long'!BF:BF,'RAB Prices Long'!$B:$B,'All Prices combined'!$D339,'RAB Prices Long'!$E:$E,'All Prices combined'!$G339)))),2)</f>
        <v>7.15</v>
      </c>
      <c r="BD339" s="2">
        <f>ROUND(IF($B339="Annuity",SUMIFS('Annuity Prices'!BG:BG,'Annuity Prices'!$B:$B,$D339,'Annuity Prices'!$E:$E,$G339),IF($B339="RAB Short",SUMIFS('RAB Prices Short'!BG:BG,'RAB Prices Short'!$B:$B,'All Prices combined'!$D339,'RAB Prices Short'!$E:$E,'All Prices combined'!$G339),IF($B339="RAB Long",SUMIFS('RAB Prices Long'!BG:BG,'RAB Prices Long'!$B:$B,'All Prices combined'!$D339,'RAB Prices Long'!$E:$E,'All Prices combined'!$G339)))),2)</f>
        <v>7.33</v>
      </c>
      <c r="BE339" s="2">
        <f>ROUND(IF($B339="Annuity",SUMIFS('Annuity Prices'!BH:BH,'Annuity Prices'!$B:$B,$D339,'Annuity Prices'!$E:$E,$G339),IF($B339="RAB Short",SUMIFS('RAB Prices Short'!BH:BH,'RAB Prices Short'!$B:$B,'All Prices combined'!$D339,'RAB Prices Short'!$E:$E,'All Prices combined'!$G339),IF($B339="RAB Long",SUMIFS('RAB Prices Long'!BH:BH,'RAB Prices Long'!$B:$B,'All Prices combined'!$D339,'RAB Prices Long'!$E:$E,'All Prices combined'!$G339)))),2)</f>
        <v>7.52</v>
      </c>
      <c r="BF339" s="2">
        <f>ROUND(IF($B339="Annuity",SUMIFS('Annuity Prices'!BI:BI,'Annuity Prices'!$B:$B,$D339,'Annuity Prices'!$E:$E,$G339),IF($B339="RAB Short",SUMIFS('RAB Prices Short'!BI:BI,'RAB Prices Short'!$B:$B,'All Prices combined'!$D339,'RAB Prices Short'!$E:$E,'All Prices combined'!$G339),IF($B339="RAB Long",SUMIFS('RAB Prices Long'!BI:BI,'RAB Prices Long'!$B:$B,'All Prices combined'!$D339,'RAB Prices Long'!$E:$E,'All Prices combined'!$G339)))),2)</f>
        <v>7.99</v>
      </c>
      <c r="BG339" s="2">
        <f>ROUND(IF($B339="Annuity",SUMIFS('Annuity Prices'!BJ:BJ,'Annuity Prices'!$B:$B,$D339,'Annuity Prices'!$E:$E,$G339),IF($B339="RAB Short",SUMIFS('RAB Prices Short'!BJ:BJ,'RAB Prices Short'!$B:$B,'All Prices combined'!$D339,'RAB Prices Short'!$E:$E,'All Prices combined'!$G339),IF($B339="RAB Long",SUMIFS('RAB Prices Long'!BJ:BJ,'RAB Prices Long'!$B:$B,'All Prices combined'!$D339,'RAB Prices Long'!$E:$E,'All Prices combined'!$G339)))),2)</f>
        <v>8.19</v>
      </c>
      <c r="BH339" s="2">
        <f>ROUND(IF($B339="Annuity",SUMIFS('Annuity Prices'!BK:BK,'Annuity Prices'!$B:$B,$D339,'Annuity Prices'!$E:$E,$G339),IF($B339="RAB Short",SUMIFS('RAB Prices Short'!BK:BK,'RAB Prices Short'!$B:$B,'All Prices combined'!$D339,'RAB Prices Short'!$E:$E,'All Prices combined'!$G339),IF($B339="RAB Long",SUMIFS('RAB Prices Long'!BK:BK,'RAB Prices Long'!$B:$B,'All Prices combined'!$D339,'RAB Prices Long'!$E:$E,'All Prices combined'!$G339)))),2)</f>
        <v>8.4</v>
      </c>
      <c r="BI339" s="2">
        <f>ROUND(IF($B339="Annuity",SUMIFS('Annuity Prices'!BL:BL,'Annuity Prices'!$B:$B,$D339,'Annuity Prices'!$E:$E,$G339),IF($B339="RAB Short",SUMIFS('RAB Prices Short'!BL:BL,'RAB Prices Short'!$B:$B,'All Prices combined'!$D339,'RAB Prices Short'!$E:$E,'All Prices combined'!$G339),IF($B339="RAB Long",SUMIFS('RAB Prices Long'!BL:BL,'RAB Prices Long'!$B:$B,'All Prices combined'!$D339,'RAB Prices Long'!$E:$E,'All Prices combined'!$G339)))),2)</f>
        <v>8.61</v>
      </c>
      <c r="BJ339" s="2">
        <f>ROUND(IF($B339="Annuity",SUMIFS('Annuity Prices'!BM:BM,'Annuity Prices'!$B:$B,$D339,'Annuity Prices'!$E:$E,$G339),IF($B339="RAB Short",SUMIFS('RAB Prices Short'!BM:BM,'RAB Prices Short'!$B:$B,'All Prices combined'!$D339,'RAB Prices Short'!$E:$E,'All Prices combined'!$G339),IF($B339="RAB Long",SUMIFS('RAB Prices Long'!BM:BM,'RAB Prices Long'!$B:$B,'All Prices combined'!$D339,'RAB Prices Long'!$E:$E,'All Prices combined'!$G339)))),2)</f>
        <v>9.1999999999999993</v>
      </c>
      <c r="BK339" s="2">
        <f>ROUND(IF($B339="Annuity",SUMIFS('Annuity Prices'!BN:BN,'Annuity Prices'!$B:$B,$D339,'Annuity Prices'!$E:$E,$G339),IF($B339="RAB Short",SUMIFS('RAB Prices Short'!BN:BN,'RAB Prices Short'!$B:$B,'All Prices combined'!$D339,'RAB Prices Short'!$E:$E,'All Prices combined'!$G339),IF($B339="RAB Long",SUMIFS('RAB Prices Long'!BN:BN,'RAB Prices Long'!$B:$B,'All Prices combined'!$D339,'RAB Prices Long'!$E:$E,'All Prices combined'!$G339)))),2)</f>
        <v>9.43</v>
      </c>
      <c r="BL339" s="2">
        <f>ROUND(IF($B339="Annuity",SUMIFS('Annuity Prices'!BO:BO,'Annuity Prices'!$B:$B,$D339,'Annuity Prices'!$E:$E,$G339),IF($B339="RAB Short",SUMIFS('RAB Prices Short'!BO:BO,'RAB Prices Short'!$B:$B,'All Prices combined'!$D339,'RAB Prices Short'!$E:$E,'All Prices combined'!$G339),IF($B339="RAB Long",SUMIFS('RAB Prices Long'!BO:BO,'RAB Prices Long'!$B:$B,'All Prices combined'!$D339,'RAB Prices Long'!$E:$E,'All Prices combined'!$G339)))),2)</f>
        <v>9.67</v>
      </c>
      <c r="BM339" s="2">
        <f>ROUND(IF($B339="Annuity",SUMIFS('Annuity Prices'!BP:BP,'Annuity Prices'!$B:$B,$D339,'Annuity Prices'!$E:$E,$G339),IF($B339="RAB Short",SUMIFS('RAB Prices Short'!BP:BP,'RAB Prices Short'!$B:$B,'All Prices combined'!$D339,'RAB Prices Short'!$E:$E,'All Prices combined'!$G339),IF($B339="RAB Long",SUMIFS('RAB Prices Long'!BP:BP,'RAB Prices Long'!$B:$B,'All Prices combined'!$D339,'RAB Prices Long'!$E:$E,'All Prices combined'!$G339)))),2)</f>
        <v>9.91</v>
      </c>
      <c r="BN339" s="2">
        <f>ROUND(IF($B339="Annuity",SUMIFS('Annuity Prices'!BQ:BQ,'Annuity Prices'!$B:$B,$D339,'Annuity Prices'!$E:$E,$G339),IF($B339="RAB Short",SUMIFS('RAB Prices Short'!BQ:BQ,'RAB Prices Short'!$B:$B,'All Prices combined'!$D339,'RAB Prices Short'!$E:$E,'All Prices combined'!$G339),IF($B339="RAB Long",SUMIFS('RAB Prices Long'!BQ:BQ,'RAB Prices Long'!$B:$B,'All Prices combined'!$D339,'RAB Prices Long'!$E:$E,'All Prices combined'!$G339)))),2)</f>
        <v>10.56</v>
      </c>
      <c r="BO339" s="2">
        <f>ROUND(IF($B339="Annuity",SUMIFS('Annuity Prices'!BR:BR,'Annuity Prices'!$B:$B,$D339,'Annuity Prices'!$E:$E,$G339),IF($B339="RAB Short",SUMIFS('RAB Prices Short'!BR:BR,'RAB Prices Short'!$B:$B,'All Prices combined'!$D339,'RAB Prices Short'!$E:$E,'All Prices combined'!$G339),IF($B339="RAB Long",SUMIFS('RAB Prices Long'!BR:BR,'RAB Prices Long'!$B:$B,'All Prices combined'!$D339,'RAB Prices Long'!$E:$E,'All Prices combined'!$G339)))),2)</f>
        <v>10.82</v>
      </c>
      <c r="BP339" s="2">
        <f>ROUND(IF($B339="Annuity",SUMIFS('Annuity Prices'!BS:BS,'Annuity Prices'!$B:$B,$D339,'Annuity Prices'!$E:$E,$G339),IF($B339="RAB Short",SUMIFS('RAB Prices Short'!BS:BS,'RAB Prices Short'!$B:$B,'All Prices combined'!$D339,'RAB Prices Short'!$E:$E,'All Prices combined'!$G339),IF($B339="RAB Long",SUMIFS('RAB Prices Long'!BS:BS,'RAB Prices Long'!$B:$B,'All Prices combined'!$D339,'RAB Prices Long'!$E:$E,'All Prices combined'!$G339)))),2)</f>
        <v>11.09</v>
      </c>
      <c r="BQ339" s="2">
        <f>ROUND(IF($B339="Annuity",SUMIFS('Annuity Prices'!BT:BT,'Annuity Prices'!$B:$B,$D339,'Annuity Prices'!$E:$E,$G339),IF($B339="RAB Short",SUMIFS('RAB Prices Short'!BT:BT,'RAB Prices Short'!$B:$B,'All Prices combined'!$D339,'RAB Prices Short'!$E:$E,'All Prices combined'!$G339),IF($B339="RAB Long",SUMIFS('RAB Prices Long'!BT:BT,'RAB Prices Long'!$B:$B,'All Prices combined'!$D339,'RAB Prices Long'!$E:$E,'All Prices combined'!$G339)))),2)</f>
        <v>11.37</v>
      </c>
      <c r="BR339" s="2">
        <f>ROUND(IF($B339="Annuity",SUMIFS('Annuity Prices'!BU:BU,'Annuity Prices'!$B:$B,$D339,'Annuity Prices'!$E:$E,$G339),IF($B339="RAB Short",SUMIFS('RAB Prices Short'!BU:BU,'RAB Prices Short'!$B:$B,'All Prices combined'!$D339,'RAB Prices Short'!$E:$E,'All Prices combined'!$G339),IF($B339="RAB Long",SUMIFS('RAB Prices Long'!BU:BU,'RAB Prices Long'!$B:$B,'All Prices combined'!$D339,'RAB Prices Long'!$E:$E,'All Prices combined'!$G339)))),2)</f>
        <v>12.32</v>
      </c>
      <c r="BS339" s="2">
        <f>ROUND(IF($B339="Annuity",SUMIFS('Annuity Prices'!BV:BV,'Annuity Prices'!$B:$B,$D339,'Annuity Prices'!$E:$E,$G339),IF($B339="RAB Short",SUMIFS('RAB Prices Short'!BV:BV,'RAB Prices Short'!$B:$B,'All Prices combined'!$D339,'RAB Prices Short'!$E:$E,'All Prices combined'!$G339),IF($B339="RAB Long",SUMIFS('RAB Prices Long'!BV:BV,'RAB Prices Long'!$B:$B,'All Prices combined'!$D339,'RAB Prices Long'!$E:$E,'All Prices combined'!$G339)))),2)</f>
        <v>12.63</v>
      </c>
      <c r="BT339" s="2">
        <f>ROUND(IF($B339="Annuity",SUMIFS('Annuity Prices'!BW:BW,'Annuity Prices'!$B:$B,$D339,'Annuity Prices'!$E:$E,$G339),IF($B339="RAB Short",SUMIFS('RAB Prices Short'!BW:BW,'RAB Prices Short'!$B:$B,'All Prices combined'!$D339,'RAB Prices Short'!$E:$E,'All Prices combined'!$G339),IF($B339="RAB Long",SUMIFS('RAB Prices Long'!BW:BW,'RAB Prices Long'!$B:$B,'All Prices combined'!$D339,'RAB Prices Long'!$E:$E,'All Prices combined'!$G339)))),2)</f>
        <v>12.94</v>
      </c>
      <c r="BU339" s="2">
        <f>ROUND(IF($B339="Annuity",SUMIFS('Annuity Prices'!BX:BX,'Annuity Prices'!$B:$B,$D339,'Annuity Prices'!$E:$E,$G339),IF($B339="RAB Short",SUMIFS('RAB Prices Short'!BX:BX,'RAB Prices Short'!$B:$B,'All Prices combined'!$D339,'RAB Prices Short'!$E:$E,'All Prices combined'!$G339),IF($B339="RAB Long",SUMIFS('RAB Prices Long'!BX:BX,'RAB Prices Long'!$B:$B,'All Prices combined'!$D339,'RAB Prices Long'!$E:$E,'All Prices combined'!$G339)))),2)</f>
        <v>13.27</v>
      </c>
    </row>
    <row r="340" spans="2:73" x14ac:dyDescent="0.25">
      <c r="B340" t="s">
        <v>44</v>
      </c>
      <c r="C340">
        <v>25</v>
      </c>
      <c r="D340" t="s">
        <v>206</v>
      </c>
      <c r="E340" t="s">
        <v>203</v>
      </c>
      <c r="F340">
        <v>25</v>
      </c>
      <c r="G340" t="s">
        <v>40</v>
      </c>
      <c r="I340" s="2">
        <f>ROUND(IF($B340="Annuity",SUMIFS('Annuity Prices'!L:L,'Annuity Prices'!$B:$B,$D340,'Annuity Prices'!$E:$E,$G340),IF($B340="RAB Short",SUMIFS('RAB Prices Short'!L:L,'RAB Prices Short'!$B:$B,'All Prices combined'!$D340,'RAB Prices Short'!$E:$E,'All Prices combined'!$G340),IF($B340="RAB Long",SUMIFS('RAB Prices Long'!L:L,'RAB Prices Long'!$B:$B,'All Prices combined'!$D340,'RAB Prices Long'!$E:$E,'All Prices combined'!$G340)))),2)</f>
        <v>0</v>
      </c>
      <c r="J340" s="2">
        <f>ROUND(IF($B340="Annuity",SUMIFS('Annuity Prices'!M:M,'Annuity Prices'!$B:$B,$D340,'Annuity Prices'!$E:$E,$G340),IF($B340="RAB Short",SUMIFS('RAB Prices Short'!M:M,'RAB Prices Short'!$B:$B,'All Prices combined'!$D340,'RAB Prices Short'!$E:$E,'All Prices combined'!$G340),IF($B340="RAB Long",SUMIFS('RAB Prices Long'!M:M,'RAB Prices Long'!$B:$B,'All Prices combined'!$D340,'RAB Prices Long'!$E:$E,'All Prices combined'!$G340)))),2)</f>
        <v>0</v>
      </c>
      <c r="K340" s="2">
        <f>ROUND(IF($B340="Annuity",SUMIFS('Annuity Prices'!N:N,'Annuity Prices'!$B:$B,$D340,'Annuity Prices'!$E:$E,$G340),IF($B340="RAB Short",SUMIFS('RAB Prices Short'!N:N,'RAB Prices Short'!$B:$B,'All Prices combined'!$D340,'RAB Prices Short'!$E:$E,'All Prices combined'!$G340),IF($B340="RAB Long",SUMIFS('RAB Prices Long'!N:N,'RAB Prices Long'!$B:$B,'All Prices combined'!$D340,'RAB Prices Long'!$E:$E,'All Prices combined'!$G340)))),2)</f>
        <v>0.81</v>
      </c>
      <c r="L340" s="2">
        <f>ROUND(IF($B340="Annuity",SUMIFS('Annuity Prices'!O:O,'Annuity Prices'!$B:$B,$D340,'Annuity Prices'!$E:$E,$G340),IF($B340="RAB Short",SUMIFS('RAB Prices Short'!O:O,'RAB Prices Short'!$B:$B,'All Prices combined'!$D340,'RAB Prices Short'!$E:$E,'All Prices combined'!$G340),IF($B340="RAB Long",SUMIFS('RAB Prices Long'!O:O,'RAB Prices Long'!$B:$B,'All Prices combined'!$D340,'RAB Prices Long'!$E:$E,'All Prices combined'!$G340)))),2)</f>
        <v>0.83</v>
      </c>
      <c r="M340" s="2">
        <f>ROUND(IF($B340="Annuity",SUMIFS('Annuity Prices'!P:P,'Annuity Prices'!$B:$B,$D340,'Annuity Prices'!$E:$E,$G340),IF($B340="RAB Short",SUMIFS('RAB Prices Short'!P:P,'RAB Prices Short'!$B:$B,'All Prices combined'!$D340,'RAB Prices Short'!$E:$E,'All Prices combined'!$G340),IF($B340="RAB Long",SUMIFS('RAB Prices Long'!P:P,'RAB Prices Long'!$B:$B,'All Prices combined'!$D340,'RAB Prices Long'!$E:$E,'All Prices combined'!$G340)))),2)</f>
        <v>0.85</v>
      </c>
      <c r="N340" s="2">
        <f>ROUND(IF($B340="Annuity",SUMIFS('Annuity Prices'!Q:Q,'Annuity Prices'!$B:$B,$D340,'Annuity Prices'!$E:$E,$G340),IF($B340="RAB Short",SUMIFS('RAB Prices Short'!Q:Q,'RAB Prices Short'!$B:$B,'All Prices combined'!$D340,'RAB Prices Short'!$E:$E,'All Prices combined'!$G340),IF($B340="RAB Long",SUMIFS('RAB Prices Long'!Q:Q,'RAB Prices Long'!$B:$B,'All Prices combined'!$D340,'RAB Prices Long'!$E:$E,'All Prices combined'!$G340)))),2)</f>
        <v>0.87</v>
      </c>
      <c r="O340" s="2">
        <f>ROUND(IF($B340="Annuity",SUMIFS('Annuity Prices'!R:R,'Annuity Prices'!$B:$B,$D340,'Annuity Prices'!$E:$E,$G340),IF($B340="RAB Short",SUMIFS('RAB Prices Short'!R:R,'RAB Prices Short'!$B:$B,'All Prices combined'!$D340,'RAB Prices Short'!$E:$E,'All Prices combined'!$G340),IF($B340="RAB Long",SUMIFS('RAB Prices Long'!R:R,'RAB Prices Long'!$B:$B,'All Prices combined'!$D340,'RAB Prices Long'!$E:$E,'All Prices combined'!$G340)))),2)</f>
        <v>0.9</v>
      </c>
      <c r="P340" s="2">
        <f>ROUND(IF($B340="Annuity",SUMIFS('Annuity Prices'!S:S,'Annuity Prices'!$B:$B,$D340,'Annuity Prices'!$E:$E,$G340),IF($B340="RAB Short",SUMIFS('RAB Prices Short'!S:S,'RAB Prices Short'!$B:$B,'All Prices combined'!$D340,'RAB Prices Short'!$E:$E,'All Prices combined'!$G340),IF($B340="RAB Long",SUMIFS('RAB Prices Long'!S:S,'RAB Prices Long'!$B:$B,'All Prices combined'!$D340,'RAB Prices Long'!$E:$E,'All Prices combined'!$G340)))),2)</f>
        <v>0.92</v>
      </c>
      <c r="Q340" s="2">
        <f>ROUND(IF($B340="Annuity",SUMIFS('Annuity Prices'!T:T,'Annuity Prices'!$B:$B,$D340,'Annuity Prices'!$E:$E,$G340),IF($B340="RAB Short",SUMIFS('RAB Prices Short'!T:T,'RAB Prices Short'!$B:$B,'All Prices combined'!$D340,'RAB Prices Short'!$E:$E,'All Prices combined'!$G340),IF($B340="RAB Long",SUMIFS('RAB Prices Long'!T:T,'RAB Prices Long'!$B:$B,'All Prices combined'!$D340,'RAB Prices Long'!$E:$E,'All Prices combined'!$G340)))),2)</f>
        <v>0.94</v>
      </c>
      <c r="R340" s="2">
        <f>ROUND(IF($B340="Annuity",SUMIFS('Annuity Prices'!U:U,'Annuity Prices'!$B:$B,$D340,'Annuity Prices'!$E:$E,$G340),IF($B340="RAB Short",SUMIFS('RAB Prices Short'!U:U,'RAB Prices Short'!$B:$B,'All Prices combined'!$D340,'RAB Prices Short'!$E:$E,'All Prices combined'!$G340),IF($B340="RAB Long",SUMIFS('RAB Prices Long'!U:U,'RAB Prices Long'!$B:$B,'All Prices combined'!$D340,'RAB Prices Long'!$E:$E,'All Prices combined'!$G340)))),2)</f>
        <v>0.96</v>
      </c>
      <c r="S340" s="2">
        <f>ROUND(IF($B340="Annuity",SUMIFS('Annuity Prices'!V:V,'Annuity Prices'!$B:$B,$D340,'Annuity Prices'!$E:$E,$G340),IF($B340="RAB Short",SUMIFS('RAB Prices Short'!V:V,'RAB Prices Short'!$B:$B,'All Prices combined'!$D340,'RAB Prices Short'!$E:$E,'All Prices combined'!$G340),IF($B340="RAB Long",SUMIFS('RAB Prices Long'!V:V,'RAB Prices Long'!$B:$B,'All Prices combined'!$D340,'RAB Prices Long'!$E:$E,'All Prices combined'!$G340)))),2)</f>
        <v>0.98</v>
      </c>
      <c r="T340" s="2">
        <f>ROUND(IF($B340="Annuity",SUMIFS('Annuity Prices'!W:W,'Annuity Prices'!$B:$B,$D340,'Annuity Prices'!$E:$E,$G340),IF($B340="RAB Short",SUMIFS('RAB Prices Short'!W:W,'RAB Prices Short'!$B:$B,'All Prices combined'!$D340,'RAB Prices Short'!$E:$E,'All Prices combined'!$G340),IF($B340="RAB Long",SUMIFS('RAB Prices Long'!W:W,'RAB Prices Long'!$B:$B,'All Prices combined'!$D340,'RAB Prices Long'!$E:$E,'All Prices combined'!$G340)))),2)</f>
        <v>1.01</v>
      </c>
      <c r="U340" s="2">
        <f>ROUND(IF($B340="Annuity",SUMIFS('Annuity Prices'!X:X,'Annuity Prices'!$B:$B,$D340,'Annuity Prices'!$E:$E,$G340),IF($B340="RAB Short",SUMIFS('RAB Prices Short'!X:X,'RAB Prices Short'!$B:$B,'All Prices combined'!$D340,'RAB Prices Short'!$E:$E,'All Prices combined'!$G340),IF($B340="RAB Long",SUMIFS('RAB Prices Long'!X:X,'RAB Prices Long'!$B:$B,'All Prices combined'!$D340,'RAB Prices Long'!$E:$E,'All Prices combined'!$G340)))),2)</f>
        <v>1.03</v>
      </c>
      <c r="V340" s="2">
        <f>ROUND(IF($B340="Annuity",SUMIFS('Annuity Prices'!Y:Y,'Annuity Prices'!$B:$B,$D340,'Annuity Prices'!$E:$E,$G340),IF($B340="RAB Short",SUMIFS('RAB Prices Short'!Y:Y,'RAB Prices Short'!$B:$B,'All Prices combined'!$D340,'RAB Prices Short'!$E:$E,'All Prices combined'!$G340),IF($B340="RAB Long",SUMIFS('RAB Prices Long'!Y:Y,'RAB Prices Long'!$B:$B,'All Prices combined'!$D340,'RAB Prices Long'!$E:$E,'All Prices combined'!$G340)))),2)</f>
        <v>1.05</v>
      </c>
      <c r="W340" s="2">
        <f>ROUND(IF($B340="Annuity",SUMIFS('Annuity Prices'!Z:Z,'Annuity Prices'!$B:$B,$D340,'Annuity Prices'!$E:$E,$G340),IF($B340="RAB Short",SUMIFS('RAB Prices Short'!Z:Z,'RAB Prices Short'!$B:$B,'All Prices combined'!$D340,'RAB Prices Short'!$E:$E,'All Prices combined'!$G340),IF($B340="RAB Long",SUMIFS('RAB Prices Long'!Z:Z,'RAB Prices Long'!$B:$B,'All Prices combined'!$D340,'RAB Prices Long'!$E:$E,'All Prices combined'!$G340)))),2)</f>
        <v>1.08</v>
      </c>
      <c r="X340" s="2">
        <f>ROUND(IF($B340="Annuity",SUMIFS('Annuity Prices'!AA:AA,'Annuity Prices'!$B:$B,$D340,'Annuity Prices'!$E:$E,$G340),IF($B340="RAB Short",SUMIFS('RAB Prices Short'!AA:AA,'RAB Prices Short'!$B:$B,'All Prices combined'!$D340,'RAB Prices Short'!$E:$E,'All Prices combined'!$G340),IF($B340="RAB Long",SUMIFS('RAB Prices Long'!AA:AA,'RAB Prices Long'!$B:$B,'All Prices combined'!$D340,'RAB Prices Long'!$E:$E,'All Prices combined'!$G340)))),2)</f>
        <v>1.1100000000000001</v>
      </c>
      <c r="Y340" s="2">
        <f>ROUND(IF($B340="Annuity",SUMIFS('Annuity Prices'!AB:AB,'Annuity Prices'!$B:$B,$D340,'Annuity Prices'!$E:$E,$G340),IF($B340="RAB Short",SUMIFS('RAB Prices Short'!AB:AB,'RAB Prices Short'!$B:$B,'All Prices combined'!$D340,'RAB Prices Short'!$E:$E,'All Prices combined'!$G340),IF($B340="RAB Long",SUMIFS('RAB Prices Long'!AB:AB,'RAB Prices Long'!$B:$B,'All Prices combined'!$D340,'RAB Prices Long'!$E:$E,'All Prices combined'!$G340)))),2)</f>
        <v>1.1299999999999999</v>
      </c>
      <c r="Z340" s="2">
        <f>ROUND(IF($B340="Annuity",SUMIFS('Annuity Prices'!AC:AC,'Annuity Prices'!$B:$B,$D340,'Annuity Prices'!$E:$E,$G340),IF($B340="RAB Short",SUMIFS('RAB Prices Short'!AC:AC,'RAB Prices Short'!$B:$B,'All Prices combined'!$D340,'RAB Prices Short'!$E:$E,'All Prices combined'!$G340),IF($B340="RAB Long",SUMIFS('RAB Prices Long'!AC:AC,'RAB Prices Long'!$B:$B,'All Prices combined'!$D340,'RAB Prices Long'!$E:$E,'All Prices combined'!$G340)))),2)</f>
        <v>1.1599999999999999</v>
      </c>
      <c r="AA340" s="2">
        <f>ROUND(IF($B340="Annuity",SUMIFS('Annuity Prices'!AD:AD,'Annuity Prices'!$B:$B,$D340,'Annuity Prices'!$E:$E,$G340),IF($B340="RAB Short",SUMIFS('RAB Prices Short'!AD:AD,'RAB Prices Short'!$B:$B,'All Prices combined'!$D340,'RAB Prices Short'!$E:$E,'All Prices combined'!$G340),IF($B340="RAB Long",SUMIFS('RAB Prices Long'!AD:AD,'RAB Prices Long'!$B:$B,'All Prices combined'!$D340,'RAB Prices Long'!$E:$E,'All Prices combined'!$G340)))),2)</f>
        <v>1.19</v>
      </c>
      <c r="AB340" s="2">
        <f>ROUND(IF($B340="Annuity",SUMIFS('Annuity Prices'!AE:AE,'Annuity Prices'!$B:$B,$D340,'Annuity Prices'!$E:$E,$G340),IF($B340="RAB Short",SUMIFS('RAB Prices Short'!AE:AE,'RAB Prices Short'!$B:$B,'All Prices combined'!$D340,'RAB Prices Short'!$E:$E,'All Prices combined'!$G340),IF($B340="RAB Long",SUMIFS('RAB Prices Long'!AE:AE,'RAB Prices Long'!$B:$B,'All Prices combined'!$D340,'RAB Prices Long'!$E:$E,'All Prices combined'!$G340)))),2)</f>
        <v>1.22</v>
      </c>
      <c r="AC340" s="2">
        <f>ROUND(IF($B340="Annuity",SUMIFS('Annuity Prices'!AF:AF,'Annuity Prices'!$B:$B,$D340,'Annuity Prices'!$E:$E,$G340),IF($B340="RAB Short",SUMIFS('RAB Prices Short'!AF:AF,'RAB Prices Short'!$B:$B,'All Prices combined'!$D340,'RAB Prices Short'!$E:$E,'All Prices combined'!$G340),IF($B340="RAB Long",SUMIFS('RAB Prices Long'!AF:AF,'RAB Prices Long'!$B:$B,'All Prices combined'!$D340,'RAB Prices Long'!$E:$E,'All Prices combined'!$G340)))),2)</f>
        <v>1.24</v>
      </c>
      <c r="AD340" s="2">
        <f>ROUND(IF($B340="Annuity",SUMIFS('Annuity Prices'!AG:AG,'Annuity Prices'!$B:$B,$D340,'Annuity Prices'!$E:$E,$G340),IF($B340="RAB Short",SUMIFS('RAB Prices Short'!AG:AG,'RAB Prices Short'!$B:$B,'All Prices combined'!$D340,'RAB Prices Short'!$E:$E,'All Prices combined'!$G340),IF($B340="RAB Long",SUMIFS('RAB Prices Long'!AG:AG,'RAB Prices Long'!$B:$B,'All Prices combined'!$D340,'RAB Prices Long'!$E:$E,'All Prices combined'!$G340)))),2)</f>
        <v>1.27</v>
      </c>
      <c r="AE340" s="2">
        <f>ROUND(IF($B340="Annuity",SUMIFS('Annuity Prices'!AH:AH,'Annuity Prices'!$B:$B,$D340,'Annuity Prices'!$E:$E,$G340),IF($B340="RAB Short",SUMIFS('RAB Prices Short'!AH:AH,'RAB Prices Short'!$B:$B,'All Prices combined'!$D340,'RAB Prices Short'!$E:$E,'All Prices combined'!$G340),IF($B340="RAB Long",SUMIFS('RAB Prices Long'!AH:AH,'RAB Prices Long'!$B:$B,'All Prices combined'!$D340,'RAB Prices Long'!$E:$E,'All Prices combined'!$G340)))),2)</f>
        <v>1.3</v>
      </c>
      <c r="AF340" s="2">
        <f>ROUND(IF($B340="Annuity",SUMIFS('Annuity Prices'!AI:AI,'Annuity Prices'!$B:$B,$D340,'Annuity Prices'!$E:$E,$G340),IF($B340="RAB Short",SUMIFS('RAB Prices Short'!AI:AI,'RAB Prices Short'!$B:$B,'All Prices combined'!$D340,'RAB Prices Short'!$E:$E,'All Prices combined'!$G340),IF($B340="RAB Long",SUMIFS('RAB Prices Long'!AI:AI,'RAB Prices Long'!$B:$B,'All Prices combined'!$D340,'RAB Prices Long'!$E:$E,'All Prices combined'!$G340)))),2)</f>
        <v>1.34</v>
      </c>
      <c r="AG340" s="2">
        <f>ROUND(IF($B340="Annuity",SUMIFS('Annuity Prices'!AJ:AJ,'Annuity Prices'!$B:$B,$D340,'Annuity Prices'!$E:$E,$G340),IF($B340="RAB Short",SUMIFS('RAB Prices Short'!AJ:AJ,'RAB Prices Short'!$B:$B,'All Prices combined'!$D340,'RAB Prices Short'!$E:$E,'All Prices combined'!$G340),IF($B340="RAB Long",SUMIFS('RAB Prices Long'!AJ:AJ,'RAB Prices Long'!$B:$B,'All Prices combined'!$D340,'RAB Prices Long'!$E:$E,'All Prices combined'!$G340)))),2)</f>
        <v>1.36</v>
      </c>
      <c r="AH340" s="2">
        <f>ROUND(IF($B340="Annuity",SUMIFS('Annuity Prices'!AK:AK,'Annuity Prices'!$B:$B,$D340,'Annuity Prices'!$E:$E,$G340),IF($B340="RAB Short",SUMIFS('RAB Prices Short'!AK:AK,'RAB Prices Short'!$B:$B,'All Prices combined'!$D340,'RAB Prices Short'!$E:$E,'All Prices combined'!$G340),IF($B340="RAB Long",SUMIFS('RAB Prices Long'!AK:AK,'RAB Prices Long'!$B:$B,'All Prices combined'!$D340,'RAB Prices Long'!$E:$E,'All Prices combined'!$G340)))),2)</f>
        <v>1.4</v>
      </c>
      <c r="AI340" s="2">
        <f>ROUND(IF($B340="Annuity",SUMIFS('Annuity Prices'!AL:AL,'Annuity Prices'!$B:$B,$D340,'Annuity Prices'!$E:$E,$G340),IF($B340="RAB Short",SUMIFS('RAB Prices Short'!AL:AL,'RAB Prices Short'!$B:$B,'All Prices combined'!$D340,'RAB Prices Short'!$E:$E,'All Prices combined'!$G340),IF($B340="RAB Long",SUMIFS('RAB Prices Long'!AL:AL,'RAB Prices Long'!$B:$B,'All Prices combined'!$D340,'RAB Prices Long'!$E:$E,'All Prices combined'!$G340)))),2)</f>
        <v>1.43</v>
      </c>
      <c r="AJ340" s="2">
        <f>ROUND(IF($B340="Annuity",SUMIFS('Annuity Prices'!AM:AM,'Annuity Prices'!$B:$B,$D340,'Annuity Prices'!$E:$E,$G340),IF($B340="RAB Short",SUMIFS('RAB Prices Short'!AM:AM,'RAB Prices Short'!$B:$B,'All Prices combined'!$D340,'RAB Prices Short'!$E:$E,'All Prices combined'!$G340),IF($B340="RAB Long",SUMIFS('RAB Prices Long'!AM:AM,'RAB Prices Long'!$B:$B,'All Prices combined'!$D340,'RAB Prices Long'!$E:$E,'All Prices combined'!$G340)))),2)</f>
        <v>1.47</v>
      </c>
      <c r="AK340" s="2">
        <f>ROUND(IF($B340="Annuity",SUMIFS('Annuity Prices'!AN:AN,'Annuity Prices'!$B:$B,$D340,'Annuity Prices'!$E:$E,$G340),IF($B340="RAB Short",SUMIFS('RAB Prices Short'!AN:AN,'RAB Prices Short'!$B:$B,'All Prices combined'!$D340,'RAB Prices Short'!$E:$E,'All Prices combined'!$G340),IF($B340="RAB Long",SUMIFS('RAB Prices Long'!AN:AN,'RAB Prices Long'!$B:$B,'All Prices combined'!$D340,'RAB Prices Long'!$E:$E,'All Prices combined'!$G340)))),2)</f>
        <v>1.5</v>
      </c>
      <c r="AL340" s="2">
        <f>ROUND(IF($B340="Annuity",SUMIFS('Annuity Prices'!AO:AO,'Annuity Prices'!$B:$B,$D340,'Annuity Prices'!$E:$E,$G340),IF($B340="RAB Short",SUMIFS('RAB Prices Short'!AO:AO,'RAB Prices Short'!$B:$B,'All Prices combined'!$D340,'RAB Prices Short'!$E:$E,'All Prices combined'!$G340),IF($B340="RAB Long",SUMIFS('RAB Prices Long'!AO:AO,'RAB Prices Long'!$B:$B,'All Prices combined'!$D340,'RAB Prices Long'!$E:$E,'All Prices combined'!$G340)))),2)</f>
        <v>1.53</v>
      </c>
      <c r="AM340" s="2">
        <f>ROUND(IF($B340="Annuity",SUMIFS('Annuity Prices'!AP:AP,'Annuity Prices'!$B:$B,$D340,'Annuity Prices'!$E:$E,$G340),IF($B340="RAB Short",SUMIFS('RAB Prices Short'!AP:AP,'RAB Prices Short'!$B:$B,'All Prices combined'!$D340,'RAB Prices Short'!$E:$E,'All Prices combined'!$G340),IF($B340="RAB Long",SUMIFS('RAB Prices Long'!AP:AP,'RAB Prices Long'!$B:$B,'All Prices combined'!$D340,'RAB Prices Long'!$E:$E,'All Prices combined'!$G340)))),2)</f>
        <v>1.57</v>
      </c>
      <c r="AN340" s="2">
        <f>ROUND(IF($B340="Annuity",SUMIFS('Annuity Prices'!AQ:AQ,'Annuity Prices'!$B:$B,$D340,'Annuity Prices'!$E:$E,$G340),IF($B340="RAB Short",SUMIFS('RAB Prices Short'!AQ:AQ,'RAB Prices Short'!$B:$B,'All Prices combined'!$D340,'RAB Prices Short'!$E:$E,'All Prices combined'!$G340),IF($B340="RAB Long",SUMIFS('RAB Prices Long'!AQ:AQ,'RAB Prices Long'!$B:$B,'All Prices combined'!$D340,'RAB Prices Long'!$E:$E,'All Prices combined'!$G340)))),2)</f>
        <v>1.61</v>
      </c>
      <c r="AO340" s="2">
        <f>ROUND(IF($B340="Annuity",SUMIFS('Annuity Prices'!AR:AR,'Annuity Prices'!$B:$B,$D340,'Annuity Prices'!$E:$E,$G340),IF($B340="RAB Short",SUMIFS('RAB Prices Short'!AR:AR,'RAB Prices Short'!$B:$B,'All Prices combined'!$D340,'RAB Prices Short'!$E:$E,'All Prices combined'!$G340),IF($B340="RAB Long",SUMIFS('RAB Prices Long'!AR:AR,'RAB Prices Long'!$B:$B,'All Prices combined'!$D340,'RAB Prices Long'!$E:$E,'All Prices combined'!$G340)))),2)</f>
        <v>0</v>
      </c>
      <c r="AP340" s="2">
        <f>ROUND(IF($B340="Annuity",SUMIFS('Annuity Prices'!AS:AS,'Annuity Prices'!$B:$B,$D340,'Annuity Prices'!$E:$E,$G340),IF($B340="RAB Short",SUMIFS('RAB Prices Short'!AS:AS,'RAB Prices Short'!$B:$B,'All Prices combined'!$D340,'RAB Prices Short'!$E:$E,'All Prices combined'!$G340),IF($B340="RAB Long",SUMIFS('RAB Prices Long'!AS:AS,'RAB Prices Long'!$B:$B,'All Prices combined'!$D340,'RAB Prices Long'!$E:$E,'All Prices combined'!$G340)))),2)</f>
        <v>0</v>
      </c>
      <c r="AQ340" s="2">
        <f>ROUND(IF($B340="Annuity",SUMIFS('Annuity Prices'!AT:AT,'Annuity Prices'!$B:$B,$D340,'Annuity Prices'!$E:$E,$G340),IF($B340="RAB Short",SUMIFS('RAB Prices Short'!AT:AT,'RAB Prices Short'!$B:$B,'All Prices combined'!$D340,'RAB Prices Short'!$E:$E,'All Prices combined'!$G340),IF($B340="RAB Long",SUMIFS('RAB Prices Long'!AT:AT,'RAB Prices Long'!$B:$B,'All Prices combined'!$D340,'RAB Prices Long'!$E:$E,'All Prices combined'!$G340)))),2)</f>
        <v>0.79</v>
      </c>
      <c r="AR340" s="2">
        <f>ROUND(IF($B340="Annuity",SUMIFS('Annuity Prices'!AU:AU,'Annuity Prices'!$B:$B,$D340,'Annuity Prices'!$E:$E,$G340),IF($B340="RAB Short",SUMIFS('RAB Prices Short'!AU:AU,'RAB Prices Short'!$B:$B,'All Prices combined'!$D340,'RAB Prices Short'!$E:$E,'All Prices combined'!$G340),IF($B340="RAB Long",SUMIFS('RAB Prices Long'!AU:AU,'RAB Prices Long'!$B:$B,'All Prices combined'!$D340,'RAB Prices Long'!$E:$E,'All Prices combined'!$G340)))),2)</f>
        <v>0.81</v>
      </c>
      <c r="AS340" s="2">
        <f>ROUND(IF($B340="Annuity",SUMIFS('Annuity Prices'!AV:AV,'Annuity Prices'!$B:$B,$D340,'Annuity Prices'!$E:$E,$G340),IF($B340="RAB Short",SUMIFS('RAB Prices Short'!AV:AV,'RAB Prices Short'!$B:$B,'All Prices combined'!$D340,'RAB Prices Short'!$E:$E,'All Prices combined'!$G340),IF($B340="RAB Long",SUMIFS('RAB Prices Long'!AV:AV,'RAB Prices Long'!$B:$B,'All Prices combined'!$D340,'RAB Prices Long'!$E:$E,'All Prices combined'!$G340)))),2)</f>
        <v>0.83</v>
      </c>
      <c r="AT340" s="2">
        <f>ROUND(IF($B340="Annuity",SUMIFS('Annuity Prices'!AW:AW,'Annuity Prices'!$B:$B,$D340,'Annuity Prices'!$E:$E,$G340),IF($B340="RAB Short",SUMIFS('RAB Prices Short'!AW:AW,'RAB Prices Short'!$B:$B,'All Prices combined'!$D340,'RAB Prices Short'!$E:$E,'All Prices combined'!$G340),IF($B340="RAB Long",SUMIFS('RAB Prices Long'!AW:AW,'RAB Prices Long'!$B:$B,'All Prices combined'!$D340,'RAB Prices Long'!$E:$E,'All Prices combined'!$G340)))),2)</f>
        <v>0.85</v>
      </c>
      <c r="AU340" s="2">
        <f>ROUND(IF($B340="Annuity",SUMIFS('Annuity Prices'!AX:AX,'Annuity Prices'!$B:$B,$D340,'Annuity Prices'!$E:$E,$G340),IF($B340="RAB Short",SUMIFS('RAB Prices Short'!AX:AX,'RAB Prices Short'!$B:$B,'All Prices combined'!$D340,'RAB Prices Short'!$E:$E,'All Prices combined'!$G340),IF($B340="RAB Long",SUMIFS('RAB Prices Long'!AX:AX,'RAB Prices Long'!$B:$B,'All Prices combined'!$D340,'RAB Prices Long'!$E:$E,'All Prices combined'!$G340)))),2)</f>
        <v>0.87</v>
      </c>
      <c r="AV340" s="2">
        <f>ROUND(IF($B340="Annuity",SUMIFS('Annuity Prices'!AY:AY,'Annuity Prices'!$B:$B,$D340,'Annuity Prices'!$E:$E,$G340),IF($B340="RAB Short",SUMIFS('RAB Prices Short'!AY:AY,'RAB Prices Short'!$B:$B,'All Prices combined'!$D340,'RAB Prices Short'!$E:$E,'All Prices combined'!$G340),IF($B340="RAB Long",SUMIFS('RAB Prices Long'!AY:AY,'RAB Prices Long'!$B:$B,'All Prices combined'!$D340,'RAB Prices Long'!$E:$E,'All Prices combined'!$G340)))),2)</f>
        <v>0.9</v>
      </c>
      <c r="AW340" s="2">
        <f>ROUND(IF($B340="Annuity",SUMIFS('Annuity Prices'!AZ:AZ,'Annuity Prices'!$B:$B,$D340,'Annuity Prices'!$E:$E,$G340),IF($B340="RAB Short",SUMIFS('RAB Prices Short'!AZ:AZ,'RAB Prices Short'!$B:$B,'All Prices combined'!$D340,'RAB Prices Short'!$E:$E,'All Prices combined'!$G340),IF($B340="RAB Long",SUMIFS('RAB Prices Long'!AZ:AZ,'RAB Prices Long'!$B:$B,'All Prices combined'!$D340,'RAB Prices Long'!$E:$E,'All Prices combined'!$G340)))),2)</f>
        <v>0.92</v>
      </c>
      <c r="AX340" s="2">
        <f>ROUND(IF($B340="Annuity",SUMIFS('Annuity Prices'!BA:BA,'Annuity Prices'!$B:$B,$D340,'Annuity Prices'!$E:$E,$G340),IF($B340="RAB Short",SUMIFS('RAB Prices Short'!BA:BA,'RAB Prices Short'!$B:$B,'All Prices combined'!$D340,'RAB Prices Short'!$E:$E,'All Prices combined'!$G340),IF($B340="RAB Long",SUMIFS('RAB Prices Long'!BA:BA,'RAB Prices Long'!$B:$B,'All Prices combined'!$D340,'RAB Prices Long'!$E:$E,'All Prices combined'!$G340)))),2)</f>
        <v>0.94</v>
      </c>
      <c r="AY340" s="2">
        <f>ROUND(IF($B340="Annuity",SUMIFS('Annuity Prices'!BB:BB,'Annuity Prices'!$B:$B,$D340,'Annuity Prices'!$E:$E,$G340),IF($B340="RAB Short",SUMIFS('RAB Prices Short'!BB:BB,'RAB Prices Short'!$B:$B,'All Prices combined'!$D340,'RAB Prices Short'!$E:$E,'All Prices combined'!$G340),IF($B340="RAB Long",SUMIFS('RAB Prices Long'!BB:BB,'RAB Prices Long'!$B:$B,'All Prices combined'!$D340,'RAB Prices Long'!$E:$E,'All Prices combined'!$G340)))),2)</f>
        <v>0.96</v>
      </c>
      <c r="AZ340" s="2">
        <f>ROUND(IF($B340="Annuity",SUMIFS('Annuity Prices'!BC:BC,'Annuity Prices'!$B:$B,$D340,'Annuity Prices'!$E:$E,$G340),IF($B340="RAB Short",SUMIFS('RAB Prices Short'!BC:BC,'RAB Prices Short'!$B:$B,'All Prices combined'!$D340,'RAB Prices Short'!$E:$E,'All Prices combined'!$G340),IF($B340="RAB Long",SUMIFS('RAB Prices Long'!BC:BC,'RAB Prices Long'!$B:$B,'All Prices combined'!$D340,'RAB Prices Long'!$E:$E,'All Prices combined'!$G340)))),2)</f>
        <v>0.98</v>
      </c>
      <c r="BA340" s="2">
        <f>ROUND(IF($B340="Annuity",SUMIFS('Annuity Prices'!BD:BD,'Annuity Prices'!$B:$B,$D340,'Annuity Prices'!$E:$E,$G340),IF($B340="RAB Short",SUMIFS('RAB Prices Short'!BD:BD,'RAB Prices Short'!$B:$B,'All Prices combined'!$D340,'RAB Prices Short'!$E:$E,'All Prices combined'!$G340),IF($B340="RAB Long",SUMIFS('RAB Prices Long'!BD:BD,'RAB Prices Long'!$B:$B,'All Prices combined'!$D340,'RAB Prices Long'!$E:$E,'All Prices combined'!$G340)))),2)</f>
        <v>1.01</v>
      </c>
      <c r="BB340" s="2">
        <f>ROUND(IF($B340="Annuity",SUMIFS('Annuity Prices'!BE:BE,'Annuity Prices'!$B:$B,$D340,'Annuity Prices'!$E:$E,$G340),IF($B340="RAB Short",SUMIFS('RAB Prices Short'!BE:BE,'RAB Prices Short'!$B:$B,'All Prices combined'!$D340,'RAB Prices Short'!$E:$E,'All Prices combined'!$G340),IF($B340="RAB Long",SUMIFS('RAB Prices Long'!BE:BE,'RAB Prices Long'!$B:$B,'All Prices combined'!$D340,'RAB Prices Long'!$E:$E,'All Prices combined'!$G340)))),2)</f>
        <v>1.03</v>
      </c>
      <c r="BC340" s="2">
        <f>ROUND(IF($B340="Annuity",SUMIFS('Annuity Prices'!BF:BF,'Annuity Prices'!$B:$B,$D340,'Annuity Prices'!$E:$E,$G340),IF($B340="RAB Short",SUMIFS('RAB Prices Short'!BF:BF,'RAB Prices Short'!$B:$B,'All Prices combined'!$D340,'RAB Prices Short'!$E:$E,'All Prices combined'!$G340),IF($B340="RAB Long",SUMIFS('RAB Prices Long'!BF:BF,'RAB Prices Long'!$B:$B,'All Prices combined'!$D340,'RAB Prices Long'!$E:$E,'All Prices combined'!$G340)))),2)</f>
        <v>1.05</v>
      </c>
      <c r="BD340" s="2">
        <f>ROUND(IF($B340="Annuity",SUMIFS('Annuity Prices'!BG:BG,'Annuity Prices'!$B:$B,$D340,'Annuity Prices'!$E:$E,$G340),IF($B340="RAB Short",SUMIFS('RAB Prices Short'!BG:BG,'RAB Prices Short'!$B:$B,'All Prices combined'!$D340,'RAB Prices Short'!$E:$E,'All Prices combined'!$G340),IF($B340="RAB Long",SUMIFS('RAB Prices Long'!BG:BG,'RAB Prices Long'!$B:$B,'All Prices combined'!$D340,'RAB Prices Long'!$E:$E,'All Prices combined'!$G340)))),2)</f>
        <v>1.08</v>
      </c>
      <c r="BE340" s="2">
        <f>ROUND(IF($B340="Annuity",SUMIFS('Annuity Prices'!BH:BH,'Annuity Prices'!$B:$B,$D340,'Annuity Prices'!$E:$E,$G340),IF($B340="RAB Short",SUMIFS('RAB Prices Short'!BH:BH,'RAB Prices Short'!$B:$B,'All Prices combined'!$D340,'RAB Prices Short'!$E:$E,'All Prices combined'!$G340),IF($B340="RAB Long",SUMIFS('RAB Prices Long'!BH:BH,'RAB Prices Long'!$B:$B,'All Prices combined'!$D340,'RAB Prices Long'!$E:$E,'All Prices combined'!$G340)))),2)</f>
        <v>1.1100000000000001</v>
      </c>
      <c r="BF340" s="2">
        <f>ROUND(IF($B340="Annuity",SUMIFS('Annuity Prices'!BI:BI,'Annuity Prices'!$B:$B,$D340,'Annuity Prices'!$E:$E,$G340),IF($B340="RAB Short",SUMIFS('RAB Prices Short'!BI:BI,'RAB Prices Short'!$B:$B,'All Prices combined'!$D340,'RAB Prices Short'!$E:$E,'All Prices combined'!$G340),IF($B340="RAB Long",SUMIFS('RAB Prices Long'!BI:BI,'RAB Prices Long'!$B:$B,'All Prices combined'!$D340,'RAB Prices Long'!$E:$E,'All Prices combined'!$G340)))),2)</f>
        <v>1.1299999999999999</v>
      </c>
      <c r="BG340" s="2">
        <f>ROUND(IF($B340="Annuity",SUMIFS('Annuity Prices'!BJ:BJ,'Annuity Prices'!$B:$B,$D340,'Annuity Prices'!$E:$E,$G340),IF($B340="RAB Short",SUMIFS('RAB Prices Short'!BJ:BJ,'RAB Prices Short'!$B:$B,'All Prices combined'!$D340,'RAB Prices Short'!$E:$E,'All Prices combined'!$G340),IF($B340="RAB Long",SUMIFS('RAB Prices Long'!BJ:BJ,'RAB Prices Long'!$B:$B,'All Prices combined'!$D340,'RAB Prices Long'!$E:$E,'All Prices combined'!$G340)))),2)</f>
        <v>1.1599999999999999</v>
      </c>
      <c r="BH340" s="2">
        <f>ROUND(IF($B340="Annuity",SUMIFS('Annuity Prices'!BK:BK,'Annuity Prices'!$B:$B,$D340,'Annuity Prices'!$E:$E,$G340),IF($B340="RAB Short",SUMIFS('RAB Prices Short'!BK:BK,'RAB Prices Short'!$B:$B,'All Prices combined'!$D340,'RAB Prices Short'!$E:$E,'All Prices combined'!$G340),IF($B340="RAB Long",SUMIFS('RAB Prices Long'!BK:BK,'RAB Prices Long'!$B:$B,'All Prices combined'!$D340,'RAB Prices Long'!$E:$E,'All Prices combined'!$G340)))),2)</f>
        <v>1.19</v>
      </c>
      <c r="BI340" s="2">
        <f>ROUND(IF($B340="Annuity",SUMIFS('Annuity Prices'!BL:BL,'Annuity Prices'!$B:$B,$D340,'Annuity Prices'!$E:$E,$G340),IF($B340="RAB Short",SUMIFS('RAB Prices Short'!BL:BL,'RAB Prices Short'!$B:$B,'All Prices combined'!$D340,'RAB Prices Short'!$E:$E,'All Prices combined'!$G340),IF($B340="RAB Long",SUMIFS('RAB Prices Long'!BL:BL,'RAB Prices Long'!$B:$B,'All Prices combined'!$D340,'RAB Prices Long'!$E:$E,'All Prices combined'!$G340)))),2)</f>
        <v>1.22</v>
      </c>
      <c r="BJ340" s="2">
        <f>ROUND(IF($B340="Annuity",SUMIFS('Annuity Prices'!BM:BM,'Annuity Prices'!$B:$B,$D340,'Annuity Prices'!$E:$E,$G340),IF($B340="RAB Short",SUMIFS('RAB Prices Short'!BM:BM,'RAB Prices Short'!$B:$B,'All Prices combined'!$D340,'RAB Prices Short'!$E:$E,'All Prices combined'!$G340),IF($B340="RAB Long",SUMIFS('RAB Prices Long'!BM:BM,'RAB Prices Long'!$B:$B,'All Prices combined'!$D340,'RAB Prices Long'!$E:$E,'All Prices combined'!$G340)))),2)</f>
        <v>1.24</v>
      </c>
      <c r="BK340" s="2">
        <f>ROUND(IF($B340="Annuity",SUMIFS('Annuity Prices'!BN:BN,'Annuity Prices'!$B:$B,$D340,'Annuity Prices'!$E:$E,$G340),IF($B340="RAB Short",SUMIFS('RAB Prices Short'!BN:BN,'RAB Prices Short'!$B:$B,'All Prices combined'!$D340,'RAB Prices Short'!$E:$E,'All Prices combined'!$G340),IF($B340="RAB Long",SUMIFS('RAB Prices Long'!BN:BN,'RAB Prices Long'!$B:$B,'All Prices combined'!$D340,'RAB Prices Long'!$E:$E,'All Prices combined'!$G340)))),2)</f>
        <v>1.27</v>
      </c>
      <c r="BL340" s="2">
        <f>ROUND(IF($B340="Annuity",SUMIFS('Annuity Prices'!BO:BO,'Annuity Prices'!$B:$B,$D340,'Annuity Prices'!$E:$E,$G340),IF($B340="RAB Short",SUMIFS('RAB Prices Short'!BO:BO,'RAB Prices Short'!$B:$B,'All Prices combined'!$D340,'RAB Prices Short'!$E:$E,'All Prices combined'!$G340),IF($B340="RAB Long",SUMIFS('RAB Prices Long'!BO:BO,'RAB Prices Long'!$B:$B,'All Prices combined'!$D340,'RAB Prices Long'!$E:$E,'All Prices combined'!$G340)))),2)</f>
        <v>1.3</v>
      </c>
      <c r="BM340" s="2">
        <f>ROUND(IF($B340="Annuity",SUMIFS('Annuity Prices'!BP:BP,'Annuity Prices'!$B:$B,$D340,'Annuity Prices'!$E:$E,$G340),IF($B340="RAB Short",SUMIFS('RAB Prices Short'!BP:BP,'RAB Prices Short'!$B:$B,'All Prices combined'!$D340,'RAB Prices Short'!$E:$E,'All Prices combined'!$G340),IF($B340="RAB Long",SUMIFS('RAB Prices Long'!BP:BP,'RAB Prices Long'!$B:$B,'All Prices combined'!$D340,'RAB Prices Long'!$E:$E,'All Prices combined'!$G340)))),2)</f>
        <v>1.34</v>
      </c>
      <c r="BN340" s="2">
        <f>ROUND(IF($B340="Annuity",SUMIFS('Annuity Prices'!BQ:BQ,'Annuity Prices'!$B:$B,$D340,'Annuity Prices'!$E:$E,$G340),IF($B340="RAB Short",SUMIFS('RAB Prices Short'!BQ:BQ,'RAB Prices Short'!$B:$B,'All Prices combined'!$D340,'RAB Prices Short'!$E:$E,'All Prices combined'!$G340),IF($B340="RAB Long",SUMIFS('RAB Prices Long'!BQ:BQ,'RAB Prices Long'!$B:$B,'All Prices combined'!$D340,'RAB Prices Long'!$E:$E,'All Prices combined'!$G340)))),2)</f>
        <v>1.36</v>
      </c>
      <c r="BO340" s="2">
        <f>ROUND(IF($B340="Annuity",SUMIFS('Annuity Prices'!BR:BR,'Annuity Prices'!$B:$B,$D340,'Annuity Prices'!$E:$E,$G340),IF($B340="RAB Short",SUMIFS('RAB Prices Short'!BR:BR,'RAB Prices Short'!$B:$B,'All Prices combined'!$D340,'RAB Prices Short'!$E:$E,'All Prices combined'!$G340),IF($B340="RAB Long",SUMIFS('RAB Prices Long'!BR:BR,'RAB Prices Long'!$B:$B,'All Prices combined'!$D340,'RAB Prices Long'!$E:$E,'All Prices combined'!$G340)))),2)</f>
        <v>1.4</v>
      </c>
      <c r="BP340" s="2">
        <f>ROUND(IF($B340="Annuity",SUMIFS('Annuity Prices'!BS:BS,'Annuity Prices'!$B:$B,$D340,'Annuity Prices'!$E:$E,$G340),IF($B340="RAB Short",SUMIFS('RAB Prices Short'!BS:BS,'RAB Prices Short'!$B:$B,'All Prices combined'!$D340,'RAB Prices Short'!$E:$E,'All Prices combined'!$G340),IF($B340="RAB Long",SUMIFS('RAB Prices Long'!BS:BS,'RAB Prices Long'!$B:$B,'All Prices combined'!$D340,'RAB Prices Long'!$E:$E,'All Prices combined'!$G340)))),2)</f>
        <v>1.43</v>
      </c>
      <c r="BQ340" s="2">
        <f>ROUND(IF($B340="Annuity",SUMIFS('Annuity Prices'!BT:BT,'Annuity Prices'!$B:$B,$D340,'Annuity Prices'!$E:$E,$G340),IF($B340="RAB Short",SUMIFS('RAB Prices Short'!BT:BT,'RAB Prices Short'!$B:$B,'All Prices combined'!$D340,'RAB Prices Short'!$E:$E,'All Prices combined'!$G340),IF($B340="RAB Long",SUMIFS('RAB Prices Long'!BT:BT,'RAB Prices Long'!$B:$B,'All Prices combined'!$D340,'RAB Prices Long'!$E:$E,'All Prices combined'!$G340)))),2)</f>
        <v>1.47</v>
      </c>
      <c r="BR340" s="2">
        <f>ROUND(IF($B340="Annuity",SUMIFS('Annuity Prices'!BU:BU,'Annuity Prices'!$B:$B,$D340,'Annuity Prices'!$E:$E,$G340),IF($B340="RAB Short",SUMIFS('RAB Prices Short'!BU:BU,'RAB Prices Short'!$B:$B,'All Prices combined'!$D340,'RAB Prices Short'!$E:$E,'All Prices combined'!$G340),IF($B340="RAB Long",SUMIFS('RAB Prices Long'!BU:BU,'RAB Prices Long'!$B:$B,'All Prices combined'!$D340,'RAB Prices Long'!$E:$E,'All Prices combined'!$G340)))),2)</f>
        <v>1.5</v>
      </c>
      <c r="BS340" s="2">
        <f>ROUND(IF($B340="Annuity",SUMIFS('Annuity Prices'!BV:BV,'Annuity Prices'!$B:$B,$D340,'Annuity Prices'!$E:$E,$G340),IF($B340="RAB Short",SUMIFS('RAB Prices Short'!BV:BV,'RAB Prices Short'!$B:$B,'All Prices combined'!$D340,'RAB Prices Short'!$E:$E,'All Prices combined'!$G340),IF($B340="RAB Long",SUMIFS('RAB Prices Long'!BV:BV,'RAB Prices Long'!$B:$B,'All Prices combined'!$D340,'RAB Prices Long'!$E:$E,'All Prices combined'!$G340)))),2)</f>
        <v>1.53</v>
      </c>
      <c r="BT340" s="2">
        <f>ROUND(IF($B340="Annuity",SUMIFS('Annuity Prices'!BW:BW,'Annuity Prices'!$B:$B,$D340,'Annuity Prices'!$E:$E,$G340),IF($B340="RAB Short",SUMIFS('RAB Prices Short'!BW:BW,'RAB Prices Short'!$B:$B,'All Prices combined'!$D340,'RAB Prices Short'!$E:$E,'All Prices combined'!$G340),IF($B340="RAB Long",SUMIFS('RAB Prices Long'!BW:BW,'RAB Prices Long'!$B:$B,'All Prices combined'!$D340,'RAB Prices Long'!$E:$E,'All Prices combined'!$G340)))),2)</f>
        <v>1.57</v>
      </c>
      <c r="BU340" s="2">
        <f>ROUND(IF($B340="Annuity",SUMIFS('Annuity Prices'!BX:BX,'Annuity Prices'!$B:$B,$D340,'Annuity Prices'!$E:$E,$G340),IF($B340="RAB Short",SUMIFS('RAB Prices Short'!BX:BX,'RAB Prices Short'!$B:$B,'All Prices combined'!$D340,'RAB Prices Short'!$E:$E,'All Prices combined'!$G340),IF($B340="RAB Long",SUMIFS('RAB Prices Long'!BX:BX,'RAB Prices Long'!$B:$B,'All Prices combined'!$D340,'RAB Prices Long'!$E:$E,'All Prices combined'!$G340)))),2)</f>
        <v>1.61</v>
      </c>
    </row>
    <row r="341" spans="2:73" x14ac:dyDescent="0.25">
      <c r="B341" t="s">
        <v>44</v>
      </c>
      <c r="C341">
        <v>25</v>
      </c>
      <c r="D341" t="s">
        <v>206</v>
      </c>
      <c r="E341" t="s">
        <v>203</v>
      </c>
      <c r="F341">
        <v>25</v>
      </c>
      <c r="G341" t="s">
        <v>42</v>
      </c>
      <c r="I341" s="2">
        <f>ROUND(IF($B341="Annuity",SUMIFS('Annuity Prices'!L:L,'Annuity Prices'!$B:$B,$D341,'Annuity Prices'!$E:$E,$G341),IF($B341="RAB Short",SUMIFS('RAB Prices Short'!L:L,'RAB Prices Short'!$B:$B,'All Prices combined'!$D341,'RAB Prices Short'!$E:$E,'All Prices combined'!$G341),IF($B341="RAB Long",SUMIFS('RAB Prices Long'!L:L,'RAB Prices Long'!$B:$B,'All Prices combined'!$D341,'RAB Prices Long'!$E:$E,'All Prices combined'!$G341)))),2)</f>
        <v>0</v>
      </c>
      <c r="J341" s="2">
        <f>ROUND(IF($B341="Annuity",SUMIFS('Annuity Prices'!M:M,'Annuity Prices'!$B:$B,$D341,'Annuity Prices'!$E:$E,$G341),IF($B341="RAB Short",SUMIFS('RAB Prices Short'!M:M,'RAB Prices Short'!$B:$B,'All Prices combined'!$D341,'RAB Prices Short'!$E:$E,'All Prices combined'!$G341),IF($B341="RAB Long",SUMIFS('RAB Prices Long'!M:M,'RAB Prices Long'!$B:$B,'All Prices combined'!$D341,'RAB Prices Long'!$E:$E,'All Prices combined'!$G341)))),2)</f>
        <v>0</v>
      </c>
      <c r="K341" s="2">
        <f>ROUND(IF($B341="Annuity",SUMIFS('Annuity Prices'!N:N,'Annuity Prices'!$B:$B,$D341,'Annuity Prices'!$E:$E,$G341),IF($B341="RAB Short",SUMIFS('RAB Prices Short'!N:N,'RAB Prices Short'!$B:$B,'All Prices combined'!$D341,'RAB Prices Short'!$E:$E,'All Prices combined'!$G341),IF($B341="RAB Long",SUMIFS('RAB Prices Long'!N:N,'RAB Prices Long'!$B:$B,'All Prices combined'!$D341,'RAB Prices Long'!$E:$E,'All Prices combined'!$G341)))),2)</f>
        <v>43.8</v>
      </c>
      <c r="L341" s="2">
        <f>ROUND(IF($B341="Annuity",SUMIFS('Annuity Prices'!O:O,'Annuity Prices'!$B:$B,$D341,'Annuity Prices'!$E:$E,$G341),IF($B341="RAB Short",SUMIFS('RAB Prices Short'!O:O,'RAB Prices Short'!$B:$B,'All Prices combined'!$D341,'RAB Prices Short'!$E:$E,'All Prices combined'!$G341),IF($B341="RAB Long",SUMIFS('RAB Prices Long'!O:O,'RAB Prices Long'!$B:$B,'All Prices combined'!$D341,'RAB Prices Long'!$E:$E,'All Prices combined'!$G341)))),2)</f>
        <v>45.06</v>
      </c>
      <c r="M341" s="2">
        <f>ROUND(IF($B341="Annuity",SUMIFS('Annuity Prices'!P:P,'Annuity Prices'!$B:$B,$D341,'Annuity Prices'!$E:$E,$G341),IF($B341="RAB Short",SUMIFS('RAB Prices Short'!P:P,'RAB Prices Short'!$B:$B,'All Prices combined'!$D341,'RAB Prices Short'!$E:$E,'All Prices combined'!$G341),IF($B341="RAB Long",SUMIFS('RAB Prices Long'!P:P,'RAB Prices Long'!$B:$B,'All Prices combined'!$D341,'RAB Prices Long'!$E:$E,'All Prices combined'!$G341)))),2)</f>
        <v>49.32</v>
      </c>
      <c r="N341" s="2">
        <f>ROUND(IF($B341="Annuity",SUMIFS('Annuity Prices'!Q:Q,'Annuity Prices'!$B:$B,$D341,'Annuity Prices'!$E:$E,$G341),IF($B341="RAB Short",SUMIFS('RAB Prices Short'!Q:Q,'RAB Prices Short'!$B:$B,'All Prices combined'!$D341,'RAB Prices Short'!$E:$E,'All Prices combined'!$G341),IF($B341="RAB Long",SUMIFS('RAB Prices Long'!Q:Q,'RAB Prices Long'!$B:$B,'All Prices combined'!$D341,'RAB Prices Long'!$E:$E,'All Prices combined'!$G341)))),2)</f>
        <v>50.55</v>
      </c>
      <c r="O341" s="2">
        <f>ROUND(IF($B341="Annuity",SUMIFS('Annuity Prices'!R:R,'Annuity Prices'!$B:$B,$D341,'Annuity Prices'!$E:$E,$G341),IF($B341="RAB Short",SUMIFS('RAB Prices Short'!R:R,'RAB Prices Short'!$B:$B,'All Prices combined'!$D341,'RAB Prices Short'!$E:$E,'All Prices combined'!$G341),IF($B341="RAB Long",SUMIFS('RAB Prices Long'!R:R,'RAB Prices Long'!$B:$B,'All Prices combined'!$D341,'RAB Prices Long'!$E:$E,'All Prices combined'!$G341)))),2)</f>
        <v>51.81</v>
      </c>
      <c r="P341" s="2">
        <f>ROUND(IF($B341="Annuity",SUMIFS('Annuity Prices'!S:S,'Annuity Prices'!$B:$B,$D341,'Annuity Prices'!$E:$E,$G341),IF($B341="RAB Short",SUMIFS('RAB Prices Short'!S:S,'RAB Prices Short'!$B:$B,'All Prices combined'!$D341,'RAB Prices Short'!$E:$E,'All Prices combined'!$G341),IF($B341="RAB Long",SUMIFS('RAB Prices Long'!S:S,'RAB Prices Long'!$B:$B,'All Prices combined'!$D341,'RAB Prices Long'!$E:$E,'All Prices combined'!$G341)))),2)</f>
        <v>53.11</v>
      </c>
      <c r="Q341" s="2">
        <f>ROUND(IF($B341="Annuity",SUMIFS('Annuity Prices'!T:T,'Annuity Prices'!$B:$B,$D341,'Annuity Prices'!$E:$E,$G341),IF($B341="RAB Short",SUMIFS('RAB Prices Short'!T:T,'RAB Prices Short'!$B:$B,'All Prices combined'!$D341,'RAB Prices Short'!$E:$E,'All Prices combined'!$G341),IF($B341="RAB Long",SUMIFS('RAB Prices Long'!T:T,'RAB Prices Long'!$B:$B,'All Prices combined'!$D341,'RAB Prices Long'!$E:$E,'All Prices combined'!$G341)))),2)</f>
        <v>57.02</v>
      </c>
      <c r="R341" s="2">
        <f>ROUND(IF($B341="Annuity",SUMIFS('Annuity Prices'!U:U,'Annuity Prices'!$B:$B,$D341,'Annuity Prices'!$E:$E,$G341),IF($B341="RAB Short",SUMIFS('RAB Prices Short'!U:U,'RAB Prices Short'!$B:$B,'All Prices combined'!$D341,'RAB Prices Short'!$E:$E,'All Prices combined'!$G341),IF($B341="RAB Long",SUMIFS('RAB Prices Long'!U:U,'RAB Prices Long'!$B:$B,'All Prices combined'!$D341,'RAB Prices Long'!$E:$E,'All Prices combined'!$G341)))),2)</f>
        <v>58.45</v>
      </c>
      <c r="S341" s="2">
        <f>ROUND(IF($B341="Annuity",SUMIFS('Annuity Prices'!V:V,'Annuity Prices'!$B:$B,$D341,'Annuity Prices'!$E:$E,$G341),IF($B341="RAB Short",SUMIFS('RAB Prices Short'!V:V,'RAB Prices Short'!$B:$B,'All Prices combined'!$D341,'RAB Prices Short'!$E:$E,'All Prices combined'!$G341),IF($B341="RAB Long",SUMIFS('RAB Prices Long'!V:V,'RAB Prices Long'!$B:$B,'All Prices combined'!$D341,'RAB Prices Long'!$E:$E,'All Prices combined'!$G341)))),2)</f>
        <v>59.91</v>
      </c>
      <c r="T341" s="2">
        <f>ROUND(IF($B341="Annuity",SUMIFS('Annuity Prices'!W:W,'Annuity Prices'!$B:$B,$D341,'Annuity Prices'!$E:$E,$G341),IF($B341="RAB Short",SUMIFS('RAB Prices Short'!W:W,'RAB Prices Short'!$B:$B,'All Prices combined'!$D341,'RAB Prices Short'!$E:$E,'All Prices combined'!$G341),IF($B341="RAB Long",SUMIFS('RAB Prices Long'!W:W,'RAB Prices Long'!$B:$B,'All Prices combined'!$D341,'RAB Prices Long'!$E:$E,'All Prices combined'!$G341)))),2)</f>
        <v>61.41</v>
      </c>
      <c r="U341" s="2">
        <f>ROUND(IF($B341="Annuity",SUMIFS('Annuity Prices'!X:X,'Annuity Prices'!$B:$B,$D341,'Annuity Prices'!$E:$E,$G341),IF($B341="RAB Short",SUMIFS('RAB Prices Short'!X:X,'RAB Prices Short'!$B:$B,'All Prices combined'!$D341,'RAB Prices Short'!$E:$E,'All Prices combined'!$G341),IF($B341="RAB Long",SUMIFS('RAB Prices Long'!X:X,'RAB Prices Long'!$B:$B,'All Prices combined'!$D341,'RAB Prices Long'!$E:$E,'All Prices combined'!$G341)))),2)</f>
        <v>65.37</v>
      </c>
      <c r="V341" s="2">
        <f>ROUND(IF($B341="Annuity",SUMIFS('Annuity Prices'!Y:Y,'Annuity Prices'!$B:$B,$D341,'Annuity Prices'!$E:$E,$G341),IF($B341="RAB Short",SUMIFS('RAB Prices Short'!Y:Y,'RAB Prices Short'!$B:$B,'All Prices combined'!$D341,'RAB Prices Short'!$E:$E,'All Prices combined'!$G341),IF($B341="RAB Long",SUMIFS('RAB Prices Long'!Y:Y,'RAB Prices Long'!$B:$B,'All Prices combined'!$D341,'RAB Prices Long'!$E:$E,'All Prices combined'!$G341)))),2)</f>
        <v>67</v>
      </c>
      <c r="W341" s="2">
        <f>ROUND(IF($B341="Annuity",SUMIFS('Annuity Prices'!Z:Z,'Annuity Prices'!$B:$B,$D341,'Annuity Prices'!$E:$E,$G341),IF($B341="RAB Short",SUMIFS('RAB Prices Short'!Z:Z,'RAB Prices Short'!$B:$B,'All Prices combined'!$D341,'RAB Prices Short'!$E:$E,'All Prices combined'!$G341),IF($B341="RAB Long",SUMIFS('RAB Prices Long'!Z:Z,'RAB Prices Long'!$B:$B,'All Prices combined'!$D341,'RAB Prices Long'!$E:$E,'All Prices combined'!$G341)))),2)</f>
        <v>68.680000000000007</v>
      </c>
      <c r="X341" s="2">
        <f>ROUND(IF($B341="Annuity",SUMIFS('Annuity Prices'!AA:AA,'Annuity Prices'!$B:$B,$D341,'Annuity Prices'!$E:$E,$G341),IF($B341="RAB Short",SUMIFS('RAB Prices Short'!AA:AA,'RAB Prices Short'!$B:$B,'All Prices combined'!$D341,'RAB Prices Short'!$E:$E,'All Prices combined'!$G341),IF($B341="RAB Long",SUMIFS('RAB Prices Long'!AA:AA,'RAB Prices Long'!$B:$B,'All Prices combined'!$D341,'RAB Prices Long'!$E:$E,'All Prices combined'!$G341)))),2)</f>
        <v>70.400000000000006</v>
      </c>
      <c r="Y341" s="2">
        <f>ROUND(IF($B341="Annuity",SUMIFS('Annuity Prices'!AB:AB,'Annuity Prices'!$B:$B,$D341,'Annuity Prices'!$E:$E,$G341),IF($B341="RAB Short",SUMIFS('RAB Prices Short'!AB:AB,'RAB Prices Short'!$B:$B,'All Prices combined'!$D341,'RAB Prices Short'!$E:$E,'All Prices combined'!$G341),IF($B341="RAB Long",SUMIFS('RAB Prices Long'!AB:AB,'RAB Prices Long'!$B:$B,'All Prices combined'!$D341,'RAB Prices Long'!$E:$E,'All Prices combined'!$G341)))),2)</f>
        <v>74.44</v>
      </c>
      <c r="Z341" s="2">
        <f>ROUND(IF($B341="Annuity",SUMIFS('Annuity Prices'!AC:AC,'Annuity Prices'!$B:$B,$D341,'Annuity Prices'!$E:$E,$G341),IF($B341="RAB Short",SUMIFS('RAB Prices Short'!AC:AC,'RAB Prices Short'!$B:$B,'All Prices combined'!$D341,'RAB Prices Short'!$E:$E,'All Prices combined'!$G341),IF($B341="RAB Long",SUMIFS('RAB Prices Long'!AC:AC,'RAB Prices Long'!$B:$B,'All Prices combined'!$D341,'RAB Prices Long'!$E:$E,'All Prices combined'!$G341)))),2)</f>
        <v>76.3</v>
      </c>
      <c r="AA341" s="2">
        <f>ROUND(IF($B341="Annuity",SUMIFS('Annuity Prices'!AD:AD,'Annuity Prices'!$B:$B,$D341,'Annuity Prices'!$E:$E,$G341),IF($B341="RAB Short",SUMIFS('RAB Prices Short'!AD:AD,'RAB Prices Short'!$B:$B,'All Prices combined'!$D341,'RAB Prices Short'!$E:$E,'All Prices combined'!$G341),IF($B341="RAB Long",SUMIFS('RAB Prices Long'!AD:AD,'RAB Prices Long'!$B:$B,'All Prices combined'!$D341,'RAB Prices Long'!$E:$E,'All Prices combined'!$G341)))),2)</f>
        <v>78.209999999999994</v>
      </c>
      <c r="AB341" s="2">
        <f>ROUND(IF($B341="Annuity",SUMIFS('Annuity Prices'!AE:AE,'Annuity Prices'!$B:$B,$D341,'Annuity Prices'!$E:$E,$G341),IF($B341="RAB Short",SUMIFS('RAB Prices Short'!AE:AE,'RAB Prices Short'!$B:$B,'All Prices combined'!$D341,'RAB Prices Short'!$E:$E,'All Prices combined'!$G341),IF($B341="RAB Long",SUMIFS('RAB Prices Long'!AE:AE,'RAB Prices Long'!$B:$B,'All Prices combined'!$D341,'RAB Prices Long'!$E:$E,'All Prices combined'!$G341)))),2)</f>
        <v>80.16</v>
      </c>
      <c r="AC341" s="2">
        <f>ROUND(IF($B341="Annuity",SUMIFS('Annuity Prices'!AF:AF,'Annuity Prices'!$B:$B,$D341,'Annuity Prices'!$E:$E,$G341),IF($B341="RAB Short",SUMIFS('RAB Prices Short'!AF:AF,'RAB Prices Short'!$B:$B,'All Prices combined'!$D341,'RAB Prices Short'!$E:$E,'All Prices combined'!$G341),IF($B341="RAB Long",SUMIFS('RAB Prices Long'!AF:AF,'RAB Prices Long'!$B:$B,'All Prices combined'!$D341,'RAB Prices Long'!$E:$E,'All Prices combined'!$G341)))),2)</f>
        <v>84.77</v>
      </c>
      <c r="AD341" s="2">
        <f>ROUND(IF($B341="Annuity",SUMIFS('Annuity Prices'!AG:AG,'Annuity Prices'!$B:$B,$D341,'Annuity Prices'!$E:$E,$G341),IF($B341="RAB Short",SUMIFS('RAB Prices Short'!AG:AG,'RAB Prices Short'!$B:$B,'All Prices combined'!$D341,'RAB Prices Short'!$E:$E,'All Prices combined'!$G341),IF($B341="RAB Long",SUMIFS('RAB Prices Long'!AG:AG,'RAB Prices Long'!$B:$B,'All Prices combined'!$D341,'RAB Prices Long'!$E:$E,'All Prices combined'!$G341)))),2)</f>
        <v>86.89</v>
      </c>
      <c r="AE341" s="2">
        <f>ROUND(IF($B341="Annuity",SUMIFS('Annuity Prices'!AH:AH,'Annuity Prices'!$B:$B,$D341,'Annuity Prices'!$E:$E,$G341),IF($B341="RAB Short",SUMIFS('RAB Prices Short'!AH:AH,'RAB Prices Short'!$B:$B,'All Prices combined'!$D341,'RAB Prices Short'!$E:$E,'All Prices combined'!$G341),IF($B341="RAB Long",SUMIFS('RAB Prices Long'!AH:AH,'RAB Prices Long'!$B:$B,'All Prices combined'!$D341,'RAB Prices Long'!$E:$E,'All Prices combined'!$G341)))),2)</f>
        <v>89.06</v>
      </c>
      <c r="AF341" s="2">
        <f>ROUND(IF($B341="Annuity",SUMIFS('Annuity Prices'!AI:AI,'Annuity Prices'!$B:$B,$D341,'Annuity Prices'!$E:$E,$G341),IF($B341="RAB Short",SUMIFS('RAB Prices Short'!AI:AI,'RAB Prices Short'!$B:$B,'All Prices combined'!$D341,'RAB Prices Short'!$E:$E,'All Prices combined'!$G341),IF($B341="RAB Long",SUMIFS('RAB Prices Long'!AI:AI,'RAB Prices Long'!$B:$B,'All Prices combined'!$D341,'RAB Prices Long'!$E:$E,'All Prices combined'!$G341)))),2)</f>
        <v>91.29</v>
      </c>
      <c r="AG341" s="2">
        <f>ROUND(IF($B341="Annuity",SUMIFS('Annuity Prices'!AJ:AJ,'Annuity Prices'!$B:$B,$D341,'Annuity Prices'!$E:$E,$G341),IF($B341="RAB Short",SUMIFS('RAB Prices Short'!AJ:AJ,'RAB Prices Short'!$B:$B,'All Prices combined'!$D341,'RAB Prices Short'!$E:$E,'All Prices combined'!$G341),IF($B341="RAB Long",SUMIFS('RAB Prices Long'!AJ:AJ,'RAB Prices Long'!$B:$B,'All Prices combined'!$D341,'RAB Prices Long'!$E:$E,'All Prices combined'!$G341)))),2)</f>
        <v>95.85</v>
      </c>
      <c r="AH341" s="2">
        <f>ROUND(IF($B341="Annuity",SUMIFS('Annuity Prices'!AK:AK,'Annuity Prices'!$B:$B,$D341,'Annuity Prices'!$E:$E,$G341),IF($B341="RAB Short",SUMIFS('RAB Prices Short'!AK:AK,'RAB Prices Short'!$B:$B,'All Prices combined'!$D341,'RAB Prices Short'!$E:$E,'All Prices combined'!$G341),IF($B341="RAB Long",SUMIFS('RAB Prices Long'!AK:AK,'RAB Prices Long'!$B:$B,'All Prices combined'!$D341,'RAB Prices Long'!$E:$E,'All Prices combined'!$G341)))),2)</f>
        <v>98.25</v>
      </c>
      <c r="AI341" s="2">
        <f>ROUND(IF($B341="Annuity",SUMIFS('Annuity Prices'!AL:AL,'Annuity Prices'!$B:$B,$D341,'Annuity Prices'!$E:$E,$G341),IF($B341="RAB Short",SUMIFS('RAB Prices Short'!AL:AL,'RAB Prices Short'!$B:$B,'All Prices combined'!$D341,'RAB Prices Short'!$E:$E,'All Prices combined'!$G341),IF($B341="RAB Long",SUMIFS('RAB Prices Long'!AL:AL,'RAB Prices Long'!$B:$B,'All Prices combined'!$D341,'RAB Prices Long'!$E:$E,'All Prices combined'!$G341)))),2)</f>
        <v>100.7</v>
      </c>
      <c r="AJ341" s="2">
        <f>ROUND(IF($B341="Annuity",SUMIFS('Annuity Prices'!AM:AM,'Annuity Prices'!$B:$B,$D341,'Annuity Prices'!$E:$E,$G341),IF($B341="RAB Short",SUMIFS('RAB Prices Short'!AM:AM,'RAB Prices Short'!$B:$B,'All Prices combined'!$D341,'RAB Prices Short'!$E:$E,'All Prices combined'!$G341),IF($B341="RAB Long",SUMIFS('RAB Prices Long'!AM:AM,'RAB Prices Long'!$B:$B,'All Prices combined'!$D341,'RAB Prices Long'!$E:$E,'All Prices combined'!$G341)))),2)</f>
        <v>103.22</v>
      </c>
      <c r="AK341" s="2">
        <f>ROUND(IF($B341="Annuity",SUMIFS('Annuity Prices'!AN:AN,'Annuity Prices'!$B:$B,$D341,'Annuity Prices'!$E:$E,$G341),IF($B341="RAB Short",SUMIFS('RAB Prices Short'!AN:AN,'RAB Prices Short'!$B:$B,'All Prices combined'!$D341,'RAB Prices Short'!$E:$E,'All Prices combined'!$G341),IF($B341="RAB Long",SUMIFS('RAB Prices Long'!AN:AN,'RAB Prices Long'!$B:$B,'All Prices combined'!$D341,'RAB Prices Long'!$E:$E,'All Prices combined'!$G341)))),2)</f>
        <v>106.53</v>
      </c>
      <c r="AL341" s="2">
        <f>ROUND(IF($B341="Annuity",SUMIFS('Annuity Prices'!AO:AO,'Annuity Prices'!$B:$B,$D341,'Annuity Prices'!$E:$E,$G341),IF($B341="RAB Short",SUMIFS('RAB Prices Short'!AO:AO,'RAB Prices Short'!$B:$B,'All Prices combined'!$D341,'RAB Prices Short'!$E:$E,'All Prices combined'!$G341),IF($B341="RAB Long",SUMIFS('RAB Prices Long'!AO:AO,'RAB Prices Long'!$B:$B,'All Prices combined'!$D341,'RAB Prices Long'!$E:$E,'All Prices combined'!$G341)))),2)</f>
        <v>109.19</v>
      </c>
      <c r="AM341" s="2">
        <f>ROUND(IF($B341="Annuity",SUMIFS('Annuity Prices'!AP:AP,'Annuity Prices'!$B:$B,$D341,'Annuity Prices'!$E:$E,$G341),IF($B341="RAB Short",SUMIFS('RAB Prices Short'!AP:AP,'RAB Prices Short'!$B:$B,'All Prices combined'!$D341,'RAB Prices Short'!$E:$E,'All Prices combined'!$G341),IF($B341="RAB Long",SUMIFS('RAB Prices Long'!AP:AP,'RAB Prices Long'!$B:$B,'All Prices combined'!$D341,'RAB Prices Long'!$E:$E,'All Prices combined'!$G341)))),2)</f>
        <v>111.92</v>
      </c>
      <c r="AN341" s="2">
        <f>ROUND(IF($B341="Annuity",SUMIFS('Annuity Prices'!AQ:AQ,'Annuity Prices'!$B:$B,$D341,'Annuity Prices'!$E:$E,$G341),IF($B341="RAB Short",SUMIFS('RAB Prices Short'!AQ:AQ,'RAB Prices Short'!$B:$B,'All Prices combined'!$D341,'RAB Prices Short'!$E:$E,'All Prices combined'!$G341),IF($B341="RAB Long",SUMIFS('RAB Prices Long'!AQ:AQ,'RAB Prices Long'!$B:$B,'All Prices combined'!$D341,'RAB Prices Long'!$E:$E,'All Prices combined'!$G341)))),2)</f>
        <v>114.72</v>
      </c>
      <c r="AO341" s="2">
        <f>ROUND(IF($B341="Annuity",SUMIFS('Annuity Prices'!AR:AR,'Annuity Prices'!$B:$B,$D341,'Annuity Prices'!$E:$E,$G341),IF($B341="RAB Short",SUMIFS('RAB Prices Short'!AR:AR,'RAB Prices Short'!$B:$B,'All Prices combined'!$D341,'RAB Prices Short'!$E:$E,'All Prices combined'!$G341),IF($B341="RAB Long",SUMIFS('RAB Prices Long'!AR:AR,'RAB Prices Long'!$B:$B,'All Prices combined'!$D341,'RAB Prices Long'!$E:$E,'All Prices combined'!$G341)))),2)</f>
        <v>0</v>
      </c>
      <c r="AP341" s="2">
        <f>ROUND(IF($B341="Annuity",SUMIFS('Annuity Prices'!AS:AS,'Annuity Prices'!$B:$B,$D341,'Annuity Prices'!$E:$E,$G341),IF($B341="RAB Short",SUMIFS('RAB Prices Short'!AS:AS,'RAB Prices Short'!$B:$B,'All Prices combined'!$D341,'RAB Prices Short'!$E:$E,'All Prices combined'!$G341),IF($B341="RAB Long",SUMIFS('RAB Prices Long'!AS:AS,'RAB Prices Long'!$B:$B,'All Prices combined'!$D341,'RAB Prices Long'!$E:$E,'All Prices combined'!$G341)))),2)</f>
        <v>0</v>
      </c>
      <c r="AQ341" s="2">
        <f>ROUND(IF($B341="Annuity",SUMIFS('Annuity Prices'!AT:AT,'Annuity Prices'!$B:$B,$D341,'Annuity Prices'!$E:$E,$G341),IF($B341="RAB Short",SUMIFS('RAB Prices Short'!AT:AT,'RAB Prices Short'!$B:$B,'All Prices combined'!$D341,'RAB Prices Short'!$E:$E,'All Prices combined'!$G341),IF($B341="RAB Long",SUMIFS('RAB Prices Long'!AT:AT,'RAB Prices Long'!$B:$B,'All Prices combined'!$D341,'RAB Prices Long'!$E:$E,'All Prices combined'!$G341)))),2)</f>
        <v>50.93</v>
      </c>
      <c r="AR341" s="2">
        <f>ROUND(IF($B341="Annuity",SUMIFS('Annuity Prices'!AU:AU,'Annuity Prices'!$B:$B,$D341,'Annuity Prices'!$E:$E,$G341),IF($B341="RAB Short",SUMIFS('RAB Prices Short'!AU:AU,'RAB Prices Short'!$B:$B,'All Prices combined'!$D341,'RAB Prices Short'!$E:$E,'All Prices combined'!$G341),IF($B341="RAB Long",SUMIFS('RAB Prices Long'!AU:AU,'RAB Prices Long'!$B:$B,'All Prices combined'!$D341,'RAB Prices Long'!$E:$E,'All Prices combined'!$G341)))),2)</f>
        <v>43.8</v>
      </c>
      <c r="AS341" s="2">
        <f>ROUND(IF($B341="Annuity",SUMIFS('Annuity Prices'!AV:AV,'Annuity Prices'!$B:$B,$D341,'Annuity Prices'!$E:$E,$G341),IF($B341="RAB Short",SUMIFS('RAB Prices Short'!AV:AV,'RAB Prices Short'!$B:$B,'All Prices combined'!$D341,'RAB Prices Short'!$E:$E,'All Prices combined'!$G341),IF($B341="RAB Long",SUMIFS('RAB Prices Long'!AV:AV,'RAB Prices Long'!$B:$B,'All Prices combined'!$D341,'RAB Prices Long'!$E:$E,'All Prices combined'!$G341)))),2)</f>
        <v>45.06</v>
      </c>
      <c r="AT341" s="2">
        <f>ROUND(IF($B341="Annuity",SUMIFS('Annuity Prices'!AW:AW,'Annuity Prices'!$B:$B,$D341,'Annuity Prices'!$E:$E,$G341),IF($B341="RAB Short",SUMIFS('RAB Prices Short'!AW:AW,'RAB Prices Short'!$B:$B,'All Prices combined'!$D341,'RAB Prices Short'!$E:$E,'All Prices combined'!$G341),IF($B341="RAB Long",SUMIFS('RAB Prices Long'!AW:AW,'RAB Prices Long'!$B:$B,'All Prices combined'!$D341,'RAB Prices Long'!$E:$E,'All Prices combined'!$G341)))),2)</f>
        <v>49.32</v>
      </c>
      <c r="AU341" s="2">
        <f>ROUND(IF($B341="Annuity",SUMIFS('Annuity Prices'!AX:AX,'Annuity Prices'!$B:$B,$D341,'Annuity Prices'!$E:$E,$G341),IF($B341="RAB Short",SUMIFS('RAB Prices Short'!AX:AX,'RAB Prices Short'!$B:$B,'All Prices combined'!$D341,'RAB Prices Short'!$E:$E,'All Prices combined'!$G341),IF($B341="RAB Long",SUMIFS('RAB Prices Long'!AX:AX,'RAB Prices Long'!$B:$B,'All Prices combined'!$D341,'RAB Prices Long'!$E:$E,'All Prices combined'!$G341)))),2)</f>
        <v>50.55</v>
      </c>
      <c r="AV341" s="2">
        <f>ROUND(IF($B341="Annuity",SUMIFS('Annuity Prices'!AY:AY,'Annuity Prices'!$B:$B,$D341,'Annuity Prices'!$E:$E,$G341),IF($B341="RAB Short",SUMIFS('RAB Prices Short'!AY:AY,'RAB Prices Short'!$B:$B,'All Prices combined'!$D341,'RAB Prices Short'!$E:$E,'All Prices combined'!$G341),IF($B341="RAB Long",SUMIFS('RAB Prices Long'!AY:AY,'RAB Prices Long'!$B:$B,'All Prices combined'!$D341,'RAB Prices Long'!$E:$E,'All Prices combined'!$G341)))),2)</f>
        <v>51.81</v>
      </c>
      <c r="AW341" s="2">
        <f>ROUND(IF($B341="Annuity",SUMIFS('Annuity Prices'!AZ:AZ,'Annuity Prices'!$B:$B,$D341,'Annuity Prices'!$E:$E,$G341),IF($B341="RAB Short",SUMIFS('RAB Prices Short'!AZ:AZ,'RAB Prices Short'!$B:$B,'All Prices combined'!$D341,'RAB Prices Short'!$E:$E,'All Prices combined'!$G341),IF($B341="RAB Long",SUMIFS('RAB Prices Long'!AZ:AZ,'RAB Prices Long'!$B:$B,'All Prices combined'!$D341,'RAB Prices Long'!$E:$E,'All Prices combined'!$G341)))),2)</f>
        <v>53.11</v>
      </c>
      <c r="AX341" s="2">
        <f>ROUND(IF($B341="Annuity",SUMIFS('Annuity Prices'!BA:BA,'Annuity Prices'!$B:$B,$D341,'Annuity Prices'!$E:$E,$G341),IF($B341="RAB Short",SUMIFS('RAB Prices Short'!BA:BA,'RAB Prices Short'!$B:$B,'All Prices combined'!$D341,'RAB Prices Short'!$E:$E,'All Prices combined'!$G341),IF($B341="RAB Long",SUMIFS('RAB Prices Long'!BA:BA,'RAB Prices Long'!$B:$B,'All Prices combined'!$D341,'RAB Prices Long'!$E:$E,'All Prices combined'!$G341)))),2)</f>
        <v>57.02</v>
      </c>
      <c r="AY341" s="2">
        <f>ROUND(IF($B341="Annuity",SUMIFS('Annuity Prices'!BB:BB,'Annuity Prices'!$B:$B,$D341,'Annuity Prices'!$E:$E,$G341),IF($B341="RAB Short",SUMIFS('RAB Prices Short'!BB:BB,'RAB Prices Short'!$B:$B,'All Prices combined'!$D341,'RAB Prices Short'!$E:$E,'All Prices combined'!$G341),IF($B341="RAB Long",SUMIFS('RAB Prices Long'!BB:BB,'RAB Prices Long'!$B:$B,'All Prices combined'!$D341,'RAB Prices Long'!$E:$E,'All Prices combined'!$G341)))),2)</f>
        <v>58.45</v>
      </c>
      <c r="AZ341" s="2">
        <f>ROUND(IF($B341="Annuity",SUMIFS('Annuity Prices'!BC:BC,'Annuity Prices'!$B:$B,$D341,'Annuity Prices'!$E:$E,$G341),IF($B341="RAB Short",SUMIFS('RAB Prices Short'!BC:BC,'RAB Prices Short'!$B:$B,'All Prices combined'!$D341,'RAB Prices Short'!$E:$E,'All Prices combined'!$G341),IF($B341="RAB Long",SUMIFS('RAB Prices Long'!BC:BC,'RAB Prices Long'!$B:$B,'All Prices combined'!$D341,'RAB Prices Long'!$E:$E,'All Prices combined'!$G341)))),2)</f>
        <v>59.91</v>
      </c>
      <c r="BA341" s="2">
        <f>ROUND(IF($B341="Annuity",SUMIFS('Annuity Prices'!BD:BD,'Annuity Prices'!$B:$B,$D341,'Annuity Prices'!$E:$E,$G341),IF($B341="RAB Short",SUMIFS('RAB Prices Short'!BD:BD,'RAB Prices Short'!$B:$B,'All Prices combined'!$D341,'RAB Prices Short'!$E:$E,'All Prices combined'!$G341),IF($B341="RAB Long",SUMIFS('RAB Prices Long'!BD:BD,'RAB Prices Long'!$B:$B,'All Prices combined'!$D341,'RAB Prices Long'!$E:$E,'All Prices combined'!$G341)))),2)</f>
        <v>61.41</v>
      </c>
      <c r="BB341" s="2">
        <f>ROUND(IF($B341="Annuity",SUMIFS('Annuity Prices'!BE:BE,'Annuity Prices'!$B:$B,$D341,'Annuity Prices'!$E:$E,$G341),IF($B341="RAB Short",SUMIFS('RAB Prices Short'!BE:BE,'RAB Prices Short'!$B:$B,'All Prices combined'!$D341,'RAB Prices Short'!$E:$E,'All Prices combined'!$G341),IF($B341="RAB Long",SUMIFS('RAB Prices Long'!BE:BE,'RAB Prices Long'!$B:$B,'All Prices combined'!$D341,'RAB Prices Long'!$E:$E,'All Prices combined'!$G341)))),2)</f>
        <v>65.37</v>
      </c>
      <c r="BC341" s="2">
        <f>ROUND(IF($B341="Annuity",SUMIFS('Annuity Prices'!BF:BF,'Annuity Prices'!$B:$B,$D341,'Annuity Prices'!$E:$E,$G341),IF($B341="RAB Short",SUMIFS('RAB Prices Short'!BF:BF,'RAB Prices Short'!$B:$B,'All Prices combined'!$D341,'RAB Prices Short'!$E:$E,'All Prices combined'!$G341),IF($B341="RAB Long",SUMIFS('RAB Prices Long'!BF:BF,'RAB Prices Long'!$B:$B,'All Prices combined'!$D341,'RAB Prices Long'!$E:$E,'All Prices combined'!$G341)))),2)</f>
        <v>67</v>
      </c>
      <c r="BD341" s="2">
        <f>ROUND(IF($B341="Annuity",SUMIFS('Annuity Prices'!BG:BG,'Annuity Prices'!$B:$B,$D341,'Annuity Prices'!$E:$E,$G341),IF($B341="RAB Short",SUMIFS('RAB Prices Short'!BG:BG,'RAB Prices Short'!$B:$B,'All Prices combined'!$D341,'RAB Prices Short'!$E:$E,'All Prices combined'!$G341),IF($B341="RAB Long",SUMIFS('RAB Prices Long'!BG:BG,'RAB Prices Long'!$B:$B,'All Prices combined'!$D341,'RAB Prices Long'!$E:$E,'All Prices combined'!$G341)))),2)</f>
        <v>68.680000000000007</v>
      </c>
      <c r="BE341" s="2">
        <f>ROUND(IF($B341="Annuity",SUMIFS('Annuity Prices'!BH:BH,'Annuity Prices'!$B:$B,$D341,'Annuity Prices'!$E:$E,$G341),IF($B341="RAB Short",SUMIFS('RAB Prices Short'!BH:BH,'RAB Prices Short'!$B:$B,'All Prices combined'!$D341,'RAB Prices Short'!$E:$E,'All Prices combined'!$G341),IF($B341="RAB Long",SUMIFS('RAB Prices Long'!BH:BH,'RAB Prices Long'!$B:$B,'All Prices combined'!$D341,'RAB Prices Long'!$E:$E,'All Prices combined'!$G341)))),2)</f>
        <v>70.400000000000006</v>
      </c>
      <c r="BF341" s="2">
        <f>ROUND(IF($B341="Annuity",SUMIFS('Annuity Prices'!BI:BI,'Annuity Prices'!$B:$B,$D341,'Annuity Prices'!$E:$E,$G341),IF($B341="RAB Short",SUMIFS('RAB Prices Short'!BI:BI,'RAB Prices Short'!$B:$B,'All Prices combined'!$D341,'RAB Prices Short'!$E:$E,'All Prices combined'!$G341),IF($B341="RAB Long",SUMIFS('RAB Prices Long'!BI:BI,'RAB Prices Long'!$B:$B,'All Prices combined'!$D341,'RAB Prices Long'!$E:$E,'All Prices combined'!$G341)))),2)</f>
        <v>74.44</v>
      </c>
      <c r="BG341" s="2">
        <f>ROUND(IF($B341="Annuity",SUMIFS('Annuity Prices'!BJ:BJ,'Annuity Prices'!$B:$B,$D341,'Annuity Prices'!$E:$E,$G341),IF($B341="RAB Short",SUMIFS('RAB Prices Short'!BJ:BJ,'RAB Prices Short'!$B:$B,'All Prices combined'!$D341,'RAB Prices Short'!$E:$E,'All Prices combined'!$G341),IF($B341="RAB Long",SUMIFS('RAB Prices Long'!BJ:BJ,'RAB Prices Long'!$B:$B,'All Prices combined'!$D341,'RAB Prices Long'!$E:$E,'All Prices combined'!$G341)))),2)</f>
        <v>76.3</v>
      </c>
      <c r="BH341" s="2">
        <f>ROUND(IF($B341="Annuity",SUMIFS('Annuity Prices'!BK:BK,'Annuity Prices'!$B:$B,$D341,'Annuity Prices'!$E:$E,$G341),IF($B341="RAB Short",SUMIFS('RAB Prices Short'!BK:BK,'RAB Prices Short'!$B:$B,'All Prices combined'!$D341,'RAB Prices Short'!$E:$E,'All Prices combined'!$G341),IF($B341="RAB Long",SUMIFS('RAB Prices Long'!BK:BK,'RAB Prices Long'!$B:$B,'All Prices combined'!$D341,'RAB Prices Long'!$E:$E,'All Prices combined'!$G341)))),2)</f>
        <v>78.209999999999994</v>
      </c>
      <c r="BI341" s="2">
        <f>ROUND(IF($B341="Annuity",SUMIFS('Annuity Prices'!BL:BL,'Annuity Prices'!$B:$B,$D341,'Annuity Prices'!$E:$E,$G341),IF($B341="RAB Short",SUMIFS('RAB Prices Short'!BL:BL,'RAB Prices Short'!$B:$B,'All Prices combined'!$D341,'RAB Prices Short'!$E:$E,'All Prices combined'!$G341),IF($B341="RAB Long",SUMIFS('RAB Prices Long'!BL:BL,'RAB Prices Long'!$B:$B,'All Prices combined'!$D341,'RAB Prices Long'!$E:$E,'All Prices combined'!$G341)))),2)</f>
        <v>80.16</v>
      </c>
      <c r="BJ341" s="2">
        <f>ROUND(IF($B341="Annuity",SUMIFS('Annuity Prices'!BM:BM,'Annuity Prices'!$B:$B,$D341,'Annuity Prices'!$E:$E,$G341),IF($B341="RAB Short",SUMIFS('RAB Prices Short'!BM:BM,'RAB Prices Short'!$B:$B,'All Prices combined'!$D341,'RAB Prices Short'!$E:$E,'All Prices combined'!$G341),IF($B341="RAB Long",SUMIFS('RAB Prices Long'!BM:BM,'RAB Prices Long'!$B:$B,'All Prices combined'!$D341,'RAB Prices Long'!$E:$E,'All Prices combined'!$G341)))),2)</f>
        <v>84.77</v>
      </c>
      <c r="BK341" s="2">
        <f>ROUND(IF($B341="Annuity",SUMIFS('Annuity Prices'!BN:BN,'Annuity Prices'!$B:$B,$D341,'Annuity Prices'!$E:$E,$G341),IF($B341="RAB Short",SUMIFS('RAB Prices Short'!BN:BN,'RAB Prices Short'!$B:$B,'All Prices combined'!$D341,'RAB Prices Short'!$E:$E,'All Prices combined'!$G341),IF($B341="RAB Long",SUMIFS('RAB Prices Long'!BN:BN,'RAB Prices Long'!$B:$B,'All Prices combined'!$D341,'RAB Prices Long'!$E:$E,'All Prices combined'!$G341)))),2)</f>
        <v>86.89</v>
      </c>
      <c r="BL341" s="2">
        <f>ROUND(IF($B341="Annuity",SUMIFS('Annuity Prices'!BO:BO,'Annuity Prices'!$B:$B,$D341,'Annuity Prices'!$E:$E,$G341),IF($B341="RAB Short",SUMIFS('RAB Prices Short'!BO:BO,'RAB Prices Short'!$B:$B,'All Prices combined'!$D341,'RAB Prices Short'!$E:$E,'All Prices combined'!$G341),IF($B341="RAB Long",SUMIFS('RAB Prices Long'!BO:BO,'RAB Prices Long'!$B:$B,'All Prices combined'!$D341,'RAB Prices Long'!$E:$E,'All Prices combined'!$G341)))),2)</f>
        <v>89.06</v>
      </c>
      <c r="BM341" s="2">
        <f>ROUND(IF($B341="Annuity",SUMIFS('Annuity Prices'!BP:BP,'Annuity Prices'!$B:$B,$D341,'Annuity Prices'!$E:$E,$G341),IF($B341="RAB Short",SUMIFS('RAB Prices Short'!BP:BP,'RAB Prices Short'!$B:$B,'All Prices combined'!$D341,'RAB Prices Short'!$E:$E,'All Prices combined'!$G341),IF($B341="RAB Long",SUMIFS('RAB Prices Long'!BP:BP,'RAB Prices Long'!$B:$B,'All Prices combined'!$D341,'RAB Prices Long'!$E:$E,'All Prices combined'!$G341)))),2)</f>
        <v>91.29</v>
      </c>
      <c r="BN341" s="2">
        <f>ROUND(IF($B341="Annuity",SUMIFS('Annuity Prices'!BQ:BQ,'Annuity Prices'!$B:$B,$D341,'Annuity Prices'!$E:$E,$G341),IF($B341="RAB Short",SUMIFS('RAB Prices Short'!BQ:BQ,'RAB Prices Short'!$B:$B,'All Prices combined'!$D341,'RAB Prices Short'!$E:$E,'All Prices combined'!$G341),IF($B341="RAB Long",SUMIFS('RAB Prices Long'!BQ:BQ,'RAB Prices Long'!$B:$B,'All Prices combined'!$D341,'RAB Prices Long'!$E:$E,'All Prices combined'!$G341)))),2)</f>
        <v>95.85</v>
      </c>
      <c r="BO341" s="2">
        <f>ROUND(IF($B341="Annuity",SUMIFS('Annuity Prices'!BR:BR,'Annuity Prices'!$B:$B,$D341,'Annuity Prices'!$E:$E,$G341),IF($B341="RAB Short",SUMIFS('RAB Prices Short'!BR:BR,'RAB Prices Short'!$B:$B,'All Prices combined'!$D341,'RAB Prices Short'!$E:$E,'All Prices combined'!$G341),IF($B341="RAB Long",SUMIFS('RAB Prices Long'!BR:BR,'RAB Prices Long'!$B:$B,'All Prices combined'!$D341,'RAB Prices Long'!$E:$E,'All Prices combined'!$G341)))),2)</f>
        <v>98.25</v>
      </c>
      <c r="BP341" s="2">
        <f>ROUND(IF($B341="Annuity",SUMIFS('Annuity Prices'!BS:BS,'Annuity Prices'!$B:$B,$D341,'Annuity Prices'!$E:$E,$G341),IF($B341="RAB Short",SUMIFS('RAB Prices Short'!BS:BS,'RAB Prices Short'!$B:$B,'All Prices combined'!$D341,'RAB Prices Short'!$E:$E,'All Prices combined'!$G341),IF($B341="RAB Long",SUMIFS('RAB Prices Long'!BS:BS,'RAB Prices Long'!$B:$B,'All Prices combined'!$D341,'RAB Prices Long'!$E:$E,'All Prices combined'!$G341)))),2)</f>
        <v>100.7</v>
      </c>
      <c r="BQ341" s="2">
        <f>ROUND(IF($B341="Annuity",SUMIFS('Annuity Prices'!BT:BT,'Annuity Prices'!$B:$B,$D341,'Annuity Prices'!$E:$E,$G341),IF($B341="RAB Short",SUMIFS('RAB Prices Short'!BT:BT,'RAB Prices Short'!$B:$B,'All Prices combined'!$D341,'RAB Prices Short'!$E:$E,'All Prices combined'!$G341),IF($B341="RAB Long",SUMIFS('RAB Prices Long'!BT:BT,'RAB Prices Long'!$B:$B,'All Prices combined'!$D341,'RAB Prices Long'!$E:$E,'All Prices combined'!$G341)))),2)</f>
        <v>103.22</v>
      </c>
      <c r="BR341" s="2">
        <f>ROUND(IF($B341="Annuity",SUMIFS('Annuity Prices'!BU:BU,'Annuity Prices'!$B:$B,$D341,'Annuity Prices'!$E:$E,$G341),IF($B341="RAB Short",SUMIFS('RAB Prices Short'!BU:BU,'RAB Prices Short'!$B:$B,'All Prices combined'!$D341,'RAB Prices Short'!$E:$E,'All Prices combined'!$G341),IF($B341="RAB Long",SUMIFS('RAB Prices Long'!BU:BU,'RAB Prices Long'!$B:$B,'All Prices combined'!$D341,'RAB Prices Long'!$E:$E,'All Prices combined'!$G341)))),2)</f>
        <v>106.53</v>
      </c>
      <c r="BS341" s="2">
        <f>ROUND(IF($B341="Annuity",SUMIFS('Annuity Prices'!BV:BV,'Annuity Prices'!$B:$B,$D341,'Annuity Prices'!$E:$E,$G341),IF($B341="RAB Short",SUMIFS('RAB Prices Short'!BV:BV,'RAB Prices Short'!$B:$B,'All Prices combined'!$D341,'RAB Prices Short'!$E:$E,'All Prices combined'!$G341),IF($B341="RAB Long",SUMIFS('RAB Prices Long'!BV:BV,'RAB Prices Long'!$B:$B,'All Prices combined'!$D341,'RAB Prices Long'!$E:$E,'All Prices combined'!$G341)))),2)</f>
        <v>109.19</v>
      </c>
      <c r="BT341" s="2">
        <f>ROUND(IF($B341="Annuity",SUMIFS('Annuity Prices'!BW:BW,'Annuity Prices'!$B:$B,$D341,'Annuity Prices'!$E:$E,$G341),IF($B341="RAB Short",SUMIFS('RAB Prices Short'!BW:BW,'RAB Prices Short'!$B:$B,'All Prices combined'!$D341,'RAB Prices Short'!$E:$E,'All Prices combined'!$G341),IF($B341="RAB Long",SUMIFS('RAB Prices Long'!BW:BW,'RAB Prices Long'!$B:$B,'All Prices combined'!$D341,'RAB Prices Long'!$E:$E,'All Prices combined'!$G341)))),2)</f>
        <v>111.92</v>
      </c>
      <c r="BU341" s="2">
        <f>ROUND(IF($B341="Annuity",SUMIFS('Annuity Prices'!BX:BX,'Annuity Prices'!$B:$B,$D341,'Annuity Prices'!$E:$E,$G341),IF($B341="RAB Short",SUMIFS('RAB Prices Short'!BX:BX,'RAB Prices Short'!$B:$B,'All Prices combined'!$D341,'RAB Prices Short'!$E:$E,'All Prices combined'!$G341),IF($B341="RAB Long",SUMIFS('RAB Prices Long'!BX:BX,'RAB Prices Long'!$B:$B,'All Prices combined'!$D341,'RAB Prices Long'!$E:$E,'All Prices combined'!$G341)))),2)</f>
        <v>114.72</v>
      </c>
    </row>
    <row r="342" spans="2:73" x14ac:dyDescent="0.25">
      <c r="B342" t="s">
        <v>44</v>
      </c>
      <c r="C342">
        <v>25</v>
      </c>
      <c r="D342" t="s">
        <v>206</v>
      </c>
      <c r="E342" t="s">
        <v>203</v>
      </c>
      <c r="F342">
        <v>25</v>
      </c>
      <c r="G342" t="s">
        <v>43</v>
      </c>
      <c r="I342" s="2">
        <f>ROUND(IF($B342="Annuity",SUMIFS('Annuity Prices'!L:L,'Annuity Prices'!$B:$B,$D342,'Annuity Prices'!$E:$E,$G342),IF($B342="RAB Short",SUMIFS('RAB Prices Short'!L:L,'RAB Prices Short'!$B:$B,'All Prices combined'!$D342,'RAB Prices Short'!$E:$E,'All Prices combined'!$G342),IF($B342="RAB Long",SUMIFS('RAB Prices Long'!L:L,'RAB Prices Long'!$B:$B,'All Prices combined'!$D342,'RAB Prices Long'!$E:$E,'All Prices combined'!$G342)))),2)</f>
        <v>0</v>
      </c>
      <c r="J342" s="2">
        <f>ROUND(IF($B342="Annuity",SUMIFS('Annuity Prices'!M:M,'Annuity Prices'!$B:$B,$D342,'Annuity Prices'!$E:$E,$G342),IF($B342="RAB Short",SUMIFS('RAB Prices Short'!M:M,'RAB Prices Short'!$B:$B,'All Prices combined'!$D342,'RAB Prices Short'!$E:$E,'All Prices combined'!$G342),IF($B342="RAB Long",SUMIFS('RAB Prices Long'!M:M,'RAB Prices Long'!$B:$B,'All Prices combined'!$D342,'RAB Prices Long'!$E:$E,'All Prices combined'!$G342)))),2)</f>
        <v>0</v>
      </c>
      <c r="K342" s="2">
        <f>ROUND(IF($B342="Annuity",SUMIFS('Annuity Prices'!N:N,'Annuity Prices'!$B:$B,$D342,'Annuity Prices'!$E:$E,$G342),IF($B342="RAB Short",SUMIFS('RAB Prices Short'!N:N,'RAB Prices Short'!$B:$B,'All Prices combined'!$D342,'RAB Prices Short'!$E:$E,'All Prices combined'!$G342),IF($B342="RAB Long",SUMIFS('RAB Prices Long'!N:N,'RAB Prices Long'!$B:$B,'All Prices combined'!$D342,'RAB Prices Long'!$E:$E,'All Prices combined'!$G342)))),2)</f>
        <v>23.14</v>
      </c>
      <c r="L342" s="2">
        <f>ROUND(IF($B342="Annuity",SUMIFS('Annuity Prices'!O:O,'Annuity Prices'!$B:$B,$D342,'Annuity Prices'!$E:$E,$G342),IF($B342="RAB Short",SUMIFS('RAB Prices Short'!O:O,'RAB Prices Short'!$B:$B,'All Prices combined'!$D342,'RAB Prices Short'!$E:$E,'All Prices combined'!$G342),IF($B342="RAB Long",SUMIFS('RAB Prices Long'!O:O,'RAB Prices Long'!$B:$B,'All Prices combined'!$D342,'RAB Prices Long'!$E:$E,'All Prices combined'!$G342)))),2)</f>
        <v>23.8</v>
      </c>
      <c r="M342" s="2">
        <f>ROUND(IF($B342="Annuity",SUMIFS('Annuity Prices'!P:P,'Annuity Prices'!$B:$B,$D342,'Annuity Prices'!$E:$E,$G342),IF($B342="RAB Short",SUMIFS('RAB Prices Short'!P:P,'RAB Prices Short'!$B:$B,'All Prices combined'!$D342,'RAB Prices Short'!$E:$E,'All Prices combined'!$G342),IF($B342="RAB Long",SUMIFS('RAB Prices Long'!P:P,'RAB Prices Long'!$B:$B,'All Prices combined'!$D342,'RAB Prices Long'!$E:$E,'All Prices combined'!$G342)))),2)</f>
        <v>24.66</v>
      </c>
      <c r="N342" s="2">
        <f>ROUND(IF($B342="Annuity",SUMIFS('Annuity Prices'!Q:Q,'Annuity Prices'!$B:$B,$D342,'Annuity Prices'!$E:$E,$G342),IF($B342="RAB Short",SUMIFS('RAB Prices Short'!Q:Q,'RAB Prices Short'!$B:$B,'All Prices combined'!$D342,'RAB Prices Short'!$E:$E,'All Prices combined'!$G342),IF($B342="RAB Long",SUMIFS('RAB Prices Long'!Q:Q,'RAB Prices Long'!$B:$B,'All Prices combined'!$D342,'RAB Prices Long'!$E:$E,'All Prices combined'!$G342)))),2)</f>
        <v>25.27</v>
      </c>
      <c r="O342" s="2">
        <f>ROUND(IF($B342="Annuity",SUMIFS('Annuity Prices'!R:R,'Annuity Prices'!$B:$B,$D342,'Annuity Prices'!$E:$E,$G342),IF($B342="RAB Short",SUMIFS('RAB Prices Short'!R:R,'RAB Prices Short'!$B:$B,'All Prices combined'!$D342,'RAB Prices Short'!$E:$E,'All Prices combined'!$G342),IF($B342="RAB Long",SUMIFS('RAB Prices Long'!R:R,'RAB Prices Long'!$B:$B,'All Prices combined'!$D342,'RAB Prices Long'!$E:$E,'All Prices combined'!$G342)))),2)</f>
        <v>25.9</v>
      </c>
      <c r="P342" s="2">
        <f>ROUND(IF($B342="Annuity",SUMIFS('Annuity Prices'!S:S,'Annuity Prices'!$B:$B,$D342,'Annuity Prices'!$E:$E,$G342),IF($B342="RAB Short",SUMIFS('RAB Prices Short'!S:S,'RAB Prices Short'!$B:$B,'All Prices combined'!$D342,'RAB Prices Short'!$E:$E,'All Prices combined'!$G342),IF($B342="RAB Long",SUMIFS('RAB Prices Long'!S:S,'RAB Prices Long'!$B:$B,'All Prices combined'!$D342,'RAB Prices Long'!$E:$E,'All Prices combined'!$G342)))),2)</f>
        <v>26.55</v>
      </c>
      <c r="Q342" s="2">
        <f>ROUND(IF($B342="Annuity",SUMIFS('Annuity Prices'!T:T,'Annuity Prices'!$B:$B,$D342,'Annuity Prices'!$E:$E,$G342),IF($B342="RAB Short",SUMIFS('RAB Prices Short'!T:T,'RAB Prices Short'!$B:$B,'All Prices combined'!$D342,'RAB Prices Short'!$E:$E,'All Prices combined'!$G342),IF($B342="RAB Long",SUMIFS('RAB Prices Long'!T:T,'RAB Prices Long'!$B:$B,'All Prices combined'!$D342,'RAB Prices Long'!$E:$E,'All Prices combined'!$G342)))),2)</f>
        <v>27.86</v>
      </c>
      <c r="R342" s="2">
        <f>ROUND(IF($B342="Annuity",SUMIFS('Annuity Prices'!U:U,'Annuity Prices'!$B:$B,$D342,'Annuity Prices'!$E:$E,$G342),IF($B342="RAB Short",SUMIFS('RAB Prices Short'!U:U,'RAB Prices Short'!$B:$B,'All Prices combined'!$D342,'RAB Prices Short'!$E:$E,'All Prices combined'!$G342),IF($B342="RAB Long",SUMIFS('RAB Prices Long'!U:U,'RAB Prices Long'!$B:$B,'All Prices combined'!$D342,'RAB Prices Long'!$E:$E,'All Prices combined'!$G342)))),2)</f>
        <v>28.56</v>
      </c>
      <c r="S342" s="2">
        <f>ROUND(IF($B342="Annuity",SUMIFS('Annuity Prices'!V:V,'Annuity Prices'!$B:$B,$D342,'Annuity Prices'!$E:$E,$G342),IF($B342="RAB Short",SUMIFS('RAB Prices Short'!V:V,'RAB Prices Short'!$B:$B,'All Prices combined'!$D342,'RAB Prices Short'!$E:$E,'All Prices combined'!$G342),IF($B342="RAB Long",SUMIFS('RAB Prices Long'!V:V,'RAB Prices Long'!$B:$B,'All Prices combined'!$D342,'RAB Prices Long'!$E:$E,'All Prices combined'!$G342)))),2)</f>
        <v>29.27</v>
      </c>
      <c r="T342" s="2">
        <f>ROUND(IF($B342="Annuity",SUMIFS('Annuity Prices'!W:W,'Annuity Prices'!$B:$B,$D342,'Annuity Prices'!$E:$E,$G342),IF($B342="RAB Short",SUMIFS('RAB Prices Short'!W:W,'RAB Prices Short'!$B:$B,'All Prices combined'!$D342,'RAB Prices Short'!$E:$E,'All Prices combined'!$G342),IF($B342="RAB Long",SUMIFS('RAB Prices Long'!W:W,'RAB Prices Long'!$B:$B,'All Prices combined'!$D342,'RAB Prices Long'!$E:$E,'All Prices combined'!$G342)))),2)</f>
        <v>30</v>
      </c>
      <c r="U342" s="2">
        <f>ROUND(IF($B342="Annuity",SUMIFS('Annuity Prices'!X:X,'Annuity Prices'!$B:$B,$D342,'Annuity Prices'!$E:$E,$G342),IF($B342="RAB Short",SUMIFS('RAB Prices Short'!X:X,'RAB Prices Short'!$B:$B,'All Prices combined'!$D342,'RAB Prices Short'!$E:$E,'All Prices combined'!$G342),IF($B342="RAB Long",SUMIFS('RAB Prices Long'!X:X,'RAB Prices Long'!$B:$B,'All Prices combined'!$D342,'RAB Prices Long'!$E:$E,'All Prices combined'!$G342)))),2)</f>
        <v>34.01</v>
      </c>
      <c r="V342" s="2">
        <f>ROUND(IF($B342="Annuity",SUMIFS('Annuity Prices'!Y:Y,'Annuity Prices'!$B:$B,$D342,'Annuity Prices'!$E:$E,$G342),IF($B342="RAB Short",SUMIFS('RAB Prices Short'!Y:Y,'RAB Prices Short'!$B:$B,'All Prices combined'!$D342,'RAB Prices Short'!$E:$E,'All Prices combined'!$G342),IF($B342="RAB Long",SUMIFS('RAB Prices Long'!Y:Y,'RAB Prices Long'!$B:$B,'All Prices combined'!$D342,'RAB Prices Long'!$E:$E,'All Prices combined'!$G342)))),2)</f>
        <v>34.86</v>
      </c>
      <c r="W342" s="2">
        <f>ROUND(IF($B342="Annuity",SUMIFS('Annuity Prices'!Z:Z,'Annuity Prices'!$B:$B,$D342,'Annuity Prices'!$E:$E,$G342),IF($B342="RAB Short",SUMIFS('RAB Prices Short'!Z:Z,'RAB Prices Short'!$B:$B,'All Prices combined'!$D342,'RAB Prices Short'!$E:$E,'All Prices combined'!$G342),IF($B342="RAB Long",SUMIFS('RAB Prices Long'!Z:Z,'RAB Prices Long'!$B:$B,'All Prices combined'!$D342,'RAB Prices Long'!$E:$E,'All Prices combined'!$G342)))),2)</f>
        <v>35.729999999999997</v>
      </c>
      <c r="X342" s="2">
        <f>ROUND(IF($B342="Annuity",SUMIFS('Annuity Prices'!AA:AA,'Annuity Prices'!$B:$B,$D342,'Annuity Prices'!$E:$E,$G342),IF($B342="RAB Short",SUMIFS('RAB Prices Short'!AA:AA,'RAB Prices Short'!$B:$B,'All Prices combined'!$D342,'RAB Prices Short'!$E:$E,'All Prices combined'!$G342),IF($B342="RAB Long",SUMIFS('RAB Prices Long'!AA:AA,'RAB Prices Long'!$B:$B,'All Prices combined'!$D342,'RAB Prices Long'!$E:$E,'All Prices combined'!$G342)))),2)</f>
        <v>36.619999999999997</v>
      </c>
      <c r="Y342" s="2">
        <f>ROUND(IF($B342="Annuity",SUMIFS('Annuity Prices'!AB:AB,'Annuity Prices'!$B:$B,$D342,'Annuity Prices'!$E:$E,$G342),IF($B342="RAB Short",SUMIFS('RAB Prices Short'!AB:AB,'RAB Prices Short'!$B:$B,'All Prices combined'!$D342,'RAB Prices Short'!$E:$E,'All Prices combined'!$G342),IF($B342="RAB Long",SUMIFS('RAB Prices Long'!AB:AB,'RAB Prices Long'!$B:$B,'All Prices combined'!$D342,'RAB Prices Long'!$E:$E,'All Prices combined'!$G342)))),2)</f>
        <v>38.44</v>
      </c>
      <c r="Z342" s="2">
        <f>ROUND(IF($B342="Annuity",SUMIFS('Annuity Prices'!AC:AC,'Annuity Prices'!$B:$B,$D342,'Annuity Prices'!$E:$E,$G342),IF($B342="RAB Short",SUMIFS('RAB Prices Short'!AC:AC,'RAB Prices Short'!$B:$B,'All Prices combined'!$D342,'RAB Prices Short'!$E:$E,'All Prices combined'!$G342),IF($B342="RAB Long",SUMIFS('RAB Prices Long'!AC:AC,'RAB Prices Long'!$B:$B,'All Prices combined'!$D342,'RAB Prices Long'!$E:$E,'All Prices combined'!$G342)))),2)</f>
        <v>39.4</v>
      </c>
      <c r="AA342" s="2">
        <f>ROUND(IF($B342="Annuity",SUMIFS('Annuity Prices'!AD:AD,'Annuity Prices'!$B:$B,$D342,'Annuity Prices'!$E:$E,$G342),IF($B342="RAB Short",SUMIFS('RAB Prices Short'!AD:AD,'RAB Prices Short'!$B:$B,'All Prices combined'!$D342,'RAB Prices Short'!$E:$E,'All Prices combined'!$G342),IF($B342="RAB Long",SUMIFS('RAB Prices Long'!AD:AD,'RAB Prices Long'!$B:$B,'All Prices combined'!$D342,'RAB Prices Long'!$E:$E,'All Prices combined'!$G342)))),2)</f>
        <v>40.39</v>
      </c>
      <c r="AB342" s="2">
        <f>ROUND(IF($B342="Annuity",SUMIFS('Annuity Prices'!AE:AE,'Annuity Prices'!$B:$B,$D342,'Annuity Prices'!$E:$E,$G342),IF($B342="RAB Short",SUMIFS('RAB Prices Short'!AE:AE,'RAB Prices Short'!$B:$B,'All Prices combined'!$D342,'RAB Prices Short'!$E:$E,'All Prices combined'!$G342),IF($B342="RAB Long",SUMIFS('RAB Prices Long'!AE:AE,'RAB Prices Long'!$B:$B,'All Prices combined'!$D342,'RAB Prices Long'!$E:$E,'All Prices combined'!$G342)))),2)</f>
        <v>41.4</v>
      </c>
      <c r="AC342" s="2">
        <f>ROUND(IF($B342="Annuity",SUMIFS('Annuity Prices'!AF:AF,'Annuity Prices'!$B:$B,$D342,'Annuity Prices'!$E:$E,$G342),IF($B342="RAB Short",SUMIFS('RAB Prices Short'!AF:AF,'RAB Prices Short'!$B:$B,'All Prices combined'!$D342,'RAB Prices Short'!$E:$E,'All Prices combined'!$G342),IF($B342="RAB Long",SUMIFS('RAB Prices Long'!AF:AF,'RAB Prices Long'!$B:$B,'All Prices combined'!$D342,'RAB Prices Long'!$E:$E,'All Prices combined'!$G342)))),2)</f>
        <v>43.47</v>
      </c>
      <c r="AD342" s="2">
        <f>ROUND(IF($B342="Annuity",SUMIFS('Annuity Prices'!AG:AG,'Annuity Prices'!$B:$B,$D342,'Annuity Prices'!$E:$E,$G342),IF($B342="RAB Short",SUMIFS('RAB Prices Short'!AG:AG,'RAB Prices Short'!$B:$B,'All Prices combined'!$D342,'RAB Prices Short'!$E:$E,'All Prices combined'!$G342),IF($B342="RAB Long",SUMIFS('RAB Prices Long'!AG:AG,'RAB Prices Long'!$B:$B,'All Prices combined'!$D342,'RAB Prices Long'!$E:$E,'All Prices combined'!$G342)))),2)</f>
        <v>44.55</v>
      </c>
      <c r="AE342" s="2">
        <f>ROUND(IF($B342="Annuity",SUMIFS('Annuity Prices'!AH:AH,'Annuity Prices'!$B:$B,$D342,'Annuity Prices'!$E:$E,$G342),IF($B342="RAB Short",SUMIFS('RAB Prices Short'!AH:AH,'RAB Prices Short'!$B:$B,'All Prices combined'!$D342,'RAB Prices Short'!$E:$E,'All Prices combined'!$G342),IF($B342="RAB Long",SUMIFS('RAB Prices Long'!AH:AH,'RAB Prices Long'!$B:$B,'All Prices combined'!$D342,'RAB Prices Long'!$E:$E,'All Prices combined'!$G342)))),2)</f>
        <v>45.67</v>
      </c>
      <c r="AF342" s="2">
        <f>ROUND(IF($B342="Annuity",SUMIFS('Annuity Prices'!AI:AI,'Annuity Prices'!$B:$B,$D342,'Annuity Prices'!$E:$E,$G342),IF($B342="RAB Short",SUMIFS('RAB Prices Short'!AI:AI,'RAB Prices Short'!$B:$B,'All Prices combined'!$D342,'RAB Prices Short'!$E:$E,'All Prices combined'!$G342),IF($B342="RAB Long",SUMIFS('RAB Prices Long'!AI:AI,'RAB Prices Long'!$B:$B,'All Prices combined'!$D342,'RAB Prices Long'!$E:$E,'All Prices combined'!$G342)))),2)</f>
        <v>46.81</v>
      </c>
      <c r="AG342" s="2">
        <f>ROUND(IF($B342="Annuity",SUMIFS('Annuity Prices'!AJ:AJ,'Annuity Prices'!$B:$B,$D342,'Annuity Prices'!$E:$E,$G342),IF($B342="RAB Short",SUMIFS('RAB Prices Short'!AJ:AJ,'RAB Prices Short'!$B:$B,'All Prices combined'!$D342,'RAB Prices Short'!$E:$E,'All Prices combined'!$G342),IF($B342="RAB Long",SUMIFS('RAB Prices Long'!AJ:AJ,'RAB Prices Long'!$B:$B,'All Prices combined'!$D342,'RAB Prices Long'!$E:$E,'All Prices combined'!$G342)))),2)</f>
        <v>49.15</v>
      </c>
      <c r="AH342" s="2">
        <f>ROUND(IF($B342="Annuity",SUMIFS('Annuity Prices'!AK:AK,'Annuity Prices'!$B:$B,$D342,'Annuity Prices'!$E:$E,$G342),IF($B342="RAB Short",SUMIFS('RAB Prices Short'!AK:AK,'RAB Prices Short'!$B:$B,'All Prices combined'!$D342,'RAB Prices Short'!$E:$E,'All Prices combined'!$G342),IF($B342="RAB Long",SUMIFS('RAB Prices Long'!AK:AK,'RAB Prices Long'!$B:$B,'All Prices combined'!$D342,'RAB Prices Long'!$E:$E,'All Prices combined'!$G342)))),2)</f>
        <v>50.38</v>
      </c>
      <c r="AI342" s="2">
        <f>ROUND(IF($B342="Annuity",SUMIFS('Annuity Prices'!AL:AL,'Annuity Prices'!$B:$B,$D342,'Annuity Prices'!$E:$E,$G342),IF($B342="RAB Short",SUMIFS('RAB Prices Short'!AL:AL,'RAB Prices Short'!$B:$B,'All Prices combined'!$D342,'RAB Prices Short'!$E:$E,'All Prices combined'!$G342),IF($B342="RAB Long",SUMIFS('RAB Prices Long'!AL:AL,'RAB Prices Long'!$B:$B,'All Prices combined'!$D342,'RAB Prices Long'!$E:$E,'All Prices combined'!$G342)))),2)</f>
        <v>51.64</v>
      </c>
      <c r="AJ342" s="2">
        <f>ROUND(IF($B342="Annuity",SUMIFS('Annuity Prices'!AM:AM,'Annuity Prices'!$B:$B,$D342,'Annuity Prices'!$E:$E,$G342),IF($B342="RAB Short",SUMIFS('RAB Prices Short'!AM:AM,'RAB Prices Short'!$B:$B,'All Prices combined'!$D342,'RAB Prices Short'!$E:$E,'All Prices combined'!$G342),IF($B342="RAB Long",SUMIFS('RAB Prices Long'!AM:AM,'RAB Prices Long'!$B:$B,'All Prices combined'!$D342,'RAB Prices Long'!$E:$E,'All Prices combined'!$G342)))),2)</f>
        <v>52.93</v>
      </c>
      <c r="AK342" s="2">
        <f>ROUND(IF($B342="Annuity",SUMIFS('Annuity Prices'!AN:AN,'Annuity Prices'!$B:$B,$D342,'Annuity Prices'!$E:$E,$G342),IF($B342="RAB Short",SUMIFS('RAB Prices Short'!AN:AN,'RAB Prices Short'!$B:$B,'All Prices combined'!$D342,'RAB Prices Short'!$E:$E,'All Prices combined'!$G342),IF($B342="RAB Long",SUMIFS('RAB Prices Long'!AN:AN,'RAB Prices Long'!$B:$B,'All Prices combined'!$D342,'RAB Prices Long'!$E:$E,'All Prices combined'!$G342)))),2)</f>
        <v>55.59</v>
      </c>
      <c r="AL342" s="2">
        <f>ROUND(IF($B342="Annuity",SUMIFS('Annuity Prices'!AO:AO,'Annuity Prices'!$B:$B,$D342,'Annuity Prices'!$E:$E,$G342),IF($B342="RAB Short",SUMIFS('RAB Prices Short'!AO:AO,'RAB Prices Short'!$B:$B,'All Prices combined'!$D342,'RAB Prices Short'!$E:$E,'All Prices combined'!$G342),IF($B342="RAB Long",SUMIFS('RAB Prices Long'!AO:AO,'RAB Prices Long'!$B:$B,'All Prices combined'!$D342,'RAB Prices Long'!$E:$E,'All Prices combined'!$G342)))),2)</f>
        <v>56.98</v>
      </c>
      <c r="AM342" s="2">
        <f>ROUND(IF($B342="Annuity",SUMIFS('Annuity Prices'!AP:AP,'Annuity Prices'!$B:$B,$D342,'Annuity Prices'!$E:$E,$G342),IF($B342="RAB Short",SUMIFS('RAB Prices Short'!AP:AP,'RAB Prices Short'!$B:$B,'All Prices combined'!$D342,'RAB Prices Short'!$E:$E,'All Prices combined'!$G342),IF($B342="RAB Long",SUMIFS('RAB Prices Long'!AP:AP,'RAB Prices Long'!$B:$B,'All Prices combined'!$D342,'RAB Prices Long'!$E:$E,'All Prices combined'!$G342)))),2)</f>
        <v>58.4</v>
      </c>
      <c r="AN342" s="2">
        <f>ROUND(IF($B342="Annuity",SUMIFS('Annuity Prices'!AQ:AQ,'Annuity Prices'!$B:$B,$D342,'Annuity Prices'!$E:$E,$G342),IF($B342="RAB Short",SUMIFS('RAB Prices Short'!AQ:AQ,'RAB Prices Short'!$B:$B,'All Prices combined'!$D342,'RAB Prices Short'!$E:$E,'All Prices combined'!$G342),IF($B342="RAB Long",SUMIFS('RAB Prices Long'!AQ:AQ,'RAB Prices Long'!$B:$B,'All Prices combined'!$D342,'RAB Prices Long'!$E:$E,'All Prices combined'!$G342)))),2)</f>
        <v>59.86</v>
      </c>
      <c r="AO342" s="2">
        <f>ROUND(IF($B342="Annuity",SUMIFS('Annuity Prices'!AR:AR,'Annuity Prices'!$B:$B,$D342,'Annuity Prices'!$E:$E,$G342),IF($B342="RAB Short",SUMIFS('RAB Prices Short'!AR:AR,'RAB Prices Short'!$B:$B,'All Prices combined'!$D342,'RAB Prices Short'!$E:$E,'All Prices combined'!$G342),IF($B342="RAB Long",SUMIFS('RAB Prices Long'!AR:AR,'RAB Prices Long'!$B:$B,'All Prices combined'!$D342,'RAB Prices Long'!$E:$E,'All Prices combined'!$G342)))),2)</f>
        <v>0</v>
      </c>
      <c r="AP342" s="2">
        <f>ROUND(IF($B342="Annuity",SUMIFS('Annuity Prices'!AS:AS,'Annuity Prices'!$B:$B,$D342,'Annuity Prices'!$E:$E,$G342),IF($B342="RAB Short",SUMIFS('RAB Prices Short'!AS:AS,'RAB Prices Short'!$B:$B,'All Prices combined'!$D342,'RAB Prices Short'!$E:$E,'All Prices combined'!$G342),IF($B342="RAB Long",SUMIFS('RAB Prices Long'!AS:AS,'RAB Prices Long'!$B:$B,'All Prices combined'!$D342,'RAB Prices Long'!$E:$E,'All Prices combined'!$G342)))),2)</f>
        <v>0</v>
      </c>
      <c r="AQ342" s="2">
        <f>ROUND(IF($B342="Annuity",SUMIFS('Annuity Prices'!AT:AT,'Annuity Prices'!$B:$B,$D342,'Annuity Prices'!$E:$E,$G342),IF($B342="RAB Short",SUMIFS('RAB Prices Short'!AT:AT,'RAB Prices Short'!$B:$B,'All Prices combined'!$D342,'RAB Prices Short'!$E:$E,'All Prices combined'!$G342),IF($B342="RAB Long",SUMIFS('RAB Prices Long'!AT:AT,'RAB Prices Long'!$B:$B,'All Prices combined'!$D342,'RAB Prices Long'!$E:$E,'All Prices combined'!$G342)))),2)</f>
        <v>22.29</v>
      </c>
      <c r="AR342" s="2">
        <f>ROUND(IF($B342="Annuity",SUMIFS('Annuity Prices'!AU:AU,'Annuity Prices'!$B:$B,$D342,'Annuity Prices'!$E:$E,$G342),IF($B342="RAB Short",SUMIFS('RAB Prices Short'!AU:AU,'RAB Prices Short'!$B:$B,'All Prices combined'!$D342,'RAB Prices Short'!$E:$E,'All Prices combined'!$G342),IF($B342="RAB Long",SUMIFS('RAB Prices Long'!AU:AU,'RAB Prices Long'!$B:$B,'All Prices combined'!$D342,'RAB Prices Long'!$E:$E,'All Prices combined'!$G342)))),2)</f>
        <v>23.14</v>
      </c>
      <c r="AS342" s="2">
        <f>ROUND(IF($B342="Annuity",SUMIFS('Annuity Prices'!AV:AV,'Annuity Prices'!$B:$B,$D342,'Annuity Prices'!$E:$E,$G342),IF($B342="RAB Short",SUMIFS('RAB Prices Short'!AV:AV,'RAB Prices Short'!$B:$B,'All Prices combined'!$D342,'RAB Prices Short'!$E:$E,'All Prices combined'!$G342),IF($B342="RAB Long",SUMIFS('RAB Prices Long'!AV:AV,'RAB Prices Long'!$B:$B,'All Prices combined'!$D342,'RAB Prices Long'!$E:$E,'All Prices combined'!$G342)))),2)</f>
        <v>23.8</v>
      </c>
      <c r="AT342" s="2">
        <f>ROUND(IF($B342="Annuity",SUMIFS('Annuity Prices'!AW:AW,'Annuity Prices'!$B:$B,$D342,'Annuity Prices'!$E:$E,$G342),IF($B342="RAB Short",SUMIFS('RAB Prices Short'!AW:AW,'RAB Prices Short'!$B:$B,'All Prices combined'!$D342,'RAB Prices Short'!$E:$E,'All Prices combined'!$G342),IF($B342="RAB Long",SUMIFS('RAB Prices Long'!AW:AW,'RAB Prices Long'!$B:$B,'All Prices combined'!$D342,'RAB Prices Long'!$E:$E,'All Prices combined'!$G342)))),2)</f>
        <v>24.51</v>
      </c>
      <c r="AU342" s="2">
        <f>ROUND(IF($B342="Annuity",SUMIFS('Annuity Prices'!AX:AX,'Annuity Prices'!$B:$B,$D342,'Annuity Prices'!$E:$E,$G342),IF($B342="RAB Short",SUMIFS('RAB Prices Short'!AX:AX,'RAB Prices Short'!$B:$B,'All Prices combined'!$D342,'RAB Prices Short'!$E:$E,'All Prices combined'!$G342),IF($B342="RAB Long",SUMIFS('RAB Prices Long'!AX:AX,'RAB Prices Long'!$B:$B,'All Prices combined'!$D342,'RAB Prices Long'!$E:$E,'All Prices combined'!$G342)))),2)</f>
        <v>25.27</v>
      </c>
      <c r="AV342" s="2">
        <f>ROUND(IF($B342="Annuity",SUMIFS('Annuity Prices'!AY:AY,'Annuity Prices'!$B:$B,$D342,'Annuity Prices'!$E:$E,$G342),IF($B342="RAB Short",SUMIFS('RAB Prices Short'!AY:AY,'RAB Prices Short'!$B:$B,'All Prices combined'!$D342,'RAB Prices Short'!$E:$E,'All Prices combined'!$G342),IF($B342="RAB Long",SUMIFS('RAB Prices Long'!AY:AY,'RAB Prices Long'!$B:$B,'All Prices combined'!$D342,'RAB Prices Long'!$E:$E,'All Prices combined'!$G342)))),2)</f>
        <v>25.9</v>
      </c>
      <c r="AW342" s="2">
        <f>ROUND(IF($B342="Annuity",SUMIFS('Annuity Prices'!AZ:AZ,'Annuity Prices'!$B:$B,$D342,'Annuity Prices'!$E:$E,$G342),IF($B342="RAB Short",SUMIFS('RAB Prices Short'!AZ:AZ,'RAB Prices Short'!$B:$B,'All Prices combined'!$D342,'RAB Prices Short'!$E:$E,'All Prices combined'!$G342),IF($B342="RAB Long",SUMIFS('RAB Prices Long'!AZ:AZ,'RAB Prices Long'!$B:$B,'All Prices combined'!$D342,'RAB Prices Long'!$E:$E,'All Prices combined'!$G342)))),2)</f>
        <v>26.55</v>
      </c>
      <c r="AX342" s="2">
        <f>ROUND(IF($B342="Annuity",SUMIFS('Annuity Prices'!BA:BA,'Annuity Prices'!$B:$B,$D342,'Annuity Prices'!$E:$E,$G342),IF($B342="RAB Short",SUMIFS('RAB Prices Short'!BA:BA,'RAB Prices Short'!$B:$B,'All Prices combined'!$D342,'RAB Prices Short'!$E:$E,'All Prices combined'!$G342),IF($B342="RAB Long",SUMIFS('RAB Prices Long'!BA:BA,'RAB Prices Long'!$B:$B,'All Prices combined'!$D342,'RAB Prices Long'!$E:$E,'All Prices combined'!$G342)))),2)</f>
        <v>27.85</v>
      </c>
      <c r="AY342" s="2">
        <f>ROUND(IF($B342="Annuity",SUMIFS('Annuity Prices'!BB:BB,'Annuity Prices'!$B:$B,$D342,'Annuity Prices'!$E:$E,$G342),IF($B342="RAB Short",SUMIFS('RAB Prices Short'!BB:BB,'RAB Prices Short'!$B:$B,'All Prices combined'!$D342,'RAB Prices Short'!$E:$E,'All Prices combined'!$G342),IF($B342="RAB Long",SUMIFS('RAB Prices Long'!BB:BB,'RAB Prices Long'!$B:$B,'All Prices combined'!$D342,'RAB Prices Long'!$E:$E,'All Prices combined'!$G342)))),2)</f>
        <v>28.56</v>
      </c>
      <c r="AZ342" s="2">
        <f>ROUND(IF($B342="Annuity",SUMIFS('Annuity Prices'!BC:BC,'Annuity Prices'!$B:$B,$D342,'Annuity Prices'!$E:$E,$G342),IF($B342="RAB Short",SUMIFS('RAB Prices Short'!BC:BC,'RAB Prices Short'!$B:$B,'All Prices combined'!$D342,'RAB Prices Short'!$E:$E,'All Prices combined'!$G342),IF($B342="RAB Long",SUMIFS('RAB Prices Long'!BC:BC,'RAB Prices Long'!$B:$B,'All Prices combined'!$D342,'RAB Prices Long'!$E:$E,'All Prices combined'!$G342)))),2)</f>
        <v>29.27</v>
      </c>
      <c r="BA342" s="2">
        <f>ROUND(IF($B342="Annuity",SUMIFS('Annuity Prices'!BD:BD,'Annuity Prices'!$B:$B,$D342,'Annuity Prices'!$E:$E,$G342),IF($B342="RAB Short",SUMIFS('RAB Prices Short'!BD:BD,'RAB Prices Short'!$B:$B,'All Prices combined'!$D342,'RAB Prices Short'!$E:$E,'All Prices combined'!$G342),IF($B342="RAB Long",SUMIFS('RAB Prices Long'!BD:BD,'RAB Prices Long'!$B:$B,'All Prices combined'!$D342,'RAB Prices Long'!$E:$E,'All Prices combined'!$G342)))),2)</f>
        <v>30</v>
      </c>
      <c r="BB342" s="2">
        <f>ROUND(IF($B342="Annuity",SUMIFS('Annuity Prices'!BE:BE,'Annuity Prices'!$B:$B,$D342,'Annuity Prices'!$E:$E,$G342),IF($B342="RAB Short",SUMIFS('RAB Prices Short'!BE:BE,'RAB Prices Short'!$B:$B,'All Prices combined'!$D342,'RAB Prices Short'!$E:$E,'All Prices combined'!$G342),IF($B342="RAB Long",SUMIFS('RAB Prices Long'!BE:BE,'RAB Prices Long'!$B:$B,'All Prices combined'!$D342,'RAB Prices Long'!$E:$E,'All Prices combined'!$G342)))),2)</f>
        <v>32.130000000000003</v>
      </c>
      <c r="BC342" s="2">
        <f>ROUND(IF($B342="Annuity",SUMIFS('Annuity Prices'!BF:BF,'Annuity Prices'!$B:$B,$D342,'Annuity Prices'!$E:$E,$G342),IF($B342="RAB Short",SUMIFS('RAB Prices Short'!BF:BF,'RAB Prices Short'!$B:$B,'All Prices combined'!$D342,'RAB Prices Short'!$E:$E,'All Prices combined'!$G342),IF($B342="RAB Long",SUMIFS('RAB Prices Long'!BF:BF,'RAB Prices Long'!$B:$B,'All Prices combined'!$D342,'RAB Prices Long'!$E:$E,'All Prices combined'!$G342)))),2)</f>
        <v>34.86</v>
      </c>
      <c r="BD342" s="2">
        <f>ROUND(IF($B342="Annuity",SUMIFS('Annuity Prices'!BG:BG,'Annuity Prices'!$B:$B,$D342,'Annuity Prices'!$E:$E,$G342),IF($B342="RAB Short",SUMIFS('RAB Prices Short'!BG:BG,'RAB Prices Short'!$B:$B,'All Prices combined'!$D342,'RAB Prices Short'!$E:$E,'All Prices combined'!$G342),IF($B342="RAB Long",SUMIFS('RAB Prices Long'!BG:BG,'RAB Prices Long'!$B:$B,'All Prices combined'!$D342,'RAB Prices Long'!$E:$E,'All Prices combined'!$G342)))),2)</f>
        <v>35.729999999999997</v>
      </c>
      <c r="BE342" s="2">
        <f>ROUND(IF($B342="Annuity",SUMIFS('Annuity Prices'!BH:BH,'Annuity Prices'!$B:$B,$D342,'Annuity Prices'!$E:$E,$G342),IF($B342="RAB Short",SUMIFS('RAB Prices Short'!BH:BH,'RAB Prices Short'!$B:$B,'All Prices combined'!$D342,'RAB Prices Short'!$E:$E,'All Prices combined'!$G342),IF($B342="RAB Long",SUMIFS('RAB Prices Long'!BH:BH,'RAB Prices Long'!$B:$B,'All Prices combined'!$D342,'RAB Prices Long'!$E:$E,'All Prices combined'!$G342)))),2)</f>
        <v>36.619999999999997</v>
      </c>
      <c r="BF342" s="2">
        <f>ROUND(IF($B342="Annuity",SUMIFS('Annuity Prices'!BI:BI,'Annuity Prices'!$B:$B,$D342,'Annuity Prices'!$E:$E,$G342),IF($B342="RAB Short",SUMIFS('RAB Prices Short'!BI:BI,'RAB Prices Short'!$B:$B,'All Prices combined'!$D342,'RAB Prices Short'!$E:$E,'All Prices combined'!$G342),IF($B342="RAB Long",SUMIFS('RAB Prices Long'!BI:BI,'RAB Prices Long'!$B:$B,'All Prices combined'!$D342,'RAB Prices Long'!$E:$E,'All Prices combined'!$G342)))),2)</f>
        <v>38.44</v>
      </c>
      <c r="BG342" s="2">
        <f>ROUND(IF($B342="Annuity",SUMIFS('Annuity Prices'!BJ:BJ,'Annuity Prices'!$B:$B,$D342,'Annuity Prices'!$E:$E,$G342),IF($B342="RAB Short",SUMIFS('RAB Prices Short'!BJ:BJ,'RAB Prices Short'!$B:$B,'All Prices combined'!$D342,'RAB Prices Short'!$E:$E,'All Prices combined'!$G342),IF($B342="RAB Long",SUMIFS('RAB Prices Long'!BJ:BJ,'RAB Prices Long'!$B:$B,'All Prices combined'!$D342,'RAB Prices Long'!$E:$E,'All Prices combined'!$G342)))),2)</f>
        <v>39.4</v>
      </c>
      <c r="BH342" s="2">
        <f>ROUND(IF($B342="Annuity",SUMIFS('Annuity Prices'!BK:BK,'Annuity Prices'!$B:$B,$D342,'Annuity Prices'!$E:$E,$G342),IF($B342="RAB Short",SUMIFS('RAB Prices Short'!BK:BK,'RAB Prices Short'!$B:$B,'All Prices combined'!$D342,'RAB Prices Short'!$E:$E,'All Prices combined'!$G342),IF($B342="RAB Long",SUMIFS('RAB Prices Long'!BK:BK,'RAB Prices Long'!$B:$B,'All Prices combined'!$D342,'RAB Prices Long'!$E:$E,'All Prices combined'!$G342)))),2)</f>
        <v>40.39</v>
      </c>
      <c r="BI342" s="2">
        <f>ROUND(IF($B342="Annuity",SUMIFS('Annuity Prices'!BL:BL,'Annuity Prices'!$B:$B,$D342,'Annuity Prices'!$E:$E,$G342),IF($B342="RAB Short",SUMIFS('RAB Prices Short'!BL:BL,'RAB Prices Short'!$B:$B,'All Prices combined'!$D342,'RAB Prices Short'!$E:$E,'All Prices combined'!$G342),IF($B342="RAB Long",SUMIFS('RAB Prices Long'!BL:BL,'RAB Prices Long'!$B:$B,'All Prices combined'!$D342,'RAB Prices Long'!$E:$E,'All Prices combined'!$G342)))),2)</f>
        <v>41.4</v>
      </c>
      <c r="BJ342" s="2">
        <f>ROUND(IF($B342="Annuity",SUMIFS('Annuity Prices'!BM:BM,'Annuity Prices'!$B:$B,$D342,'Annuity Prices'!$E:$E,$G342),IF($B342="RAB Short",SUMIFS('RAB Prices Short'!BM:BM,'RAB Prices Short'!$B:$B,'All Prices combined'!$D342,'RAB Prices Short'!$E:$E,'All Prices combined'!$G342),IF($B342="RAB Long",SUMIFS('RAB Prices Long'!BM:BM,'RAB Prices Long'!$B:$B,'All Prices combined'!$D342,'RAB Prices Long'!$E:$E,'All Prices combined'!$G342)))),2)</f>
        <v>43.47</v>
      </c>
      <c r="BK342" s="2">
        <f>ROUND(IF($B342="Annuity",SUMIFS('Annuity Prices'!BN:BN,'Annuity Prices'!$B:$B,$D342,'Annuity Prices'!$E:$E,$G342),IF($B342="RAB Short",SUMIFS('RAB Prices Short'!BN:BN,'RAB Prices Short'!$B:$B,'All Prices combined'!$D342,'RAB Prices Short'!$E:$E,'All Prices combined'!$G342),IF($B342="RAB Long",SUMIFS('RAB Prices Long'!BN:BN,'RAB Prices Long'!$B:$B,'All Prices combined'!$D342,'RAB Prices Long'!$E:$E,'All Prices combined'!$G342)))),2)</f>
        <v>44.55</v>
      </c>
      <c r="BL342" s="2">
        <f>ROUND(IF($B342="Annuity",SUMIFS('Annuity Prices'!BO:BO,'Annuity Prices'!$B:$B,$D342,'Annuity Prices'!$E:$E,$G342),IF($B342="RAB Short",SUMIFS('RAB Prices Short'!BO:BO,'RAB Prices Short'!$B:$B,'All Prices combined'!$D342,'RAB Prices Short'!$E:$E,'All Prices combined'!$G342),IF($B342="RAB Long",SUMIFS('RAB Prices Long'!BO:BO,'RAB Prices Long'!$B:$B,'All Prices combined'!$D342,'RAB Prices Long'!$E:$E,'All Prices combined'!$G342)))),2)</f>
        <v>45.67</v>
      </c>
      <c r="BM342" s="2">
        <f>ROUND(IF($B342="Annuity",SUMIFS('Annuity Prices'!BP:BP,'Annuity Prices'!$B:$B,$D342,'Annuity Prices'!$E:$E,$G342),IF($B342="RAB Short",SUMIFS('RAB Prices Short'!BP:BP,'RAB Prices Short'!$B:$B,'All Prices combined'!$D342,'RAB Prices Short'!$E:$E,'All Prices combined'!$G342),IF($B342="RAB Long",SUMIFS('RAB Prices Long'!BP:BP,'RAB Prices Long'!$B:$B,'All Prices combined'!$D342,'RAB Prices Long'!$E:$E,'All Prices combined'!$G342)))),2)</f>
        <v>46.81</v>
      </c>
      <c r="BN342" s="2">
        <f>ROUND(IF($B342="Annuity",SUMIFS('Annuity Prices'!BQ:BQ,'Annuity Prices'!$B:$B,$D342,'Annuity Prices'!$E:$E,$G342),IF($B342="RAB Short",SUMIFS('RAB Prices Short'!BQ:BQ,'RAB Prices Short'!$B:$B,'All Prices combined'!$D342,'RAB Prices Short'!$E:$E,'All Prices combined'!$G342),IF($B342="RAB Long",SUMIFS('RAB Prices Long'!BQ:BQ,'RAB Prices Long'!$B:$B,'All Prices combined'!$D342,'RAB Prices Long'!$E:$E,'All Prices combined'!$G342)))),2)</f>
        <v>49.15</v>
      </c>
      <c r="BO342" s="2">
        <f>ROUND(IF($B342="Annuity",SUMIFS('Annuity Prices'!BR:BR,'Annuity Prices'!$B:$B,$D342,'Annuity Prices'!$E:$E,$G342),IF($B342="RAB Short",SUMIFS('RAB Prices Short'!BR:BR,'RAB Prices Short'!$B:$B,'All Prices combined'!$D342,'RAB Prices Short'!$E:$E,'All Prices combined'!$G342),IF($B342="RAB Long",SUMIFS('RAB Prices Long'!BR:BR,'RAB Prices Long'!$B:$B,'All Prices combined'!$D342,'RAB Prices Long'!$E:$E,'All Prices combined'!$G342)))),2)</f>
        <v>50.38</v>
      </c>
      <c r="BP342" s="2">
        <f>ROUND(IF($B342="Annuity",SUMIFS('Annuity Prices'!BS:BS,'Annuity Prices'!$B:$B,$D342,'Annuity Prices'!$E:$E,$G342),IF($B342="RAB Short",SUMIFS('RAB Prices Short'!BS:BS,'RAB Prices Short'!$B:$B,'All Prices combined'!$D342,'RAB Prices Short'!$E:$E,'All Prices combined'!$G342),IF($B342="RAB Long",SUMIFS('RAB Prices Long'!BS:BS,'RAB Prices Long'!$B:$B,'All Prices combined'!$D342,'RAB Prices Long'!$E:$E,'All Prices combined'!$G342)))),2)</f>
        <v>51.64</v>
      </c>
      <c r="BQ342" s="2">
        <f>ROUND(IF($B342="Annuity",SUMIFS('Annuity Prices'!BT:BT,'Annuity Prices'!$B:$B,$D342,'Annuity Prices'!$E:$E,$G342),IF($B342="RAB Short",SUMIFS('RAB Prices Short'!BT:BT,'RAB Prices Short'!$B:$B,'All Prices combined'!$D342,'RAB Prices Short'!$E:$E,'All Prices combined'!$G342),IF($B342="RAB Long",SUMIFS('RAB Prices Long'!BT:BT,'RAB Prices Long'!$B:$B,'All Prices combined'!$D342,'RAB Prices Long'!$E:$E,'All Prices combined'!$G342)))),2)</f>
        <v>52.93</v>
      </c>
      <c r="BR342" s="2">
        <f>ROUND(IF($B342="Annuity",SUMIFS('Annuity Prices'!BU:BU,'Annuity Prices'!$B:$B,$D342,'Annuity Prices'!$E:$E,$G342),IF($B342="RAB Short",SUMIFS('RAB Prices Short'!BU:BU,'RAB Prices Short'!$B:$B,'All Prices combined'!$D342,'RAB Prices Short'!$E:$E,'All Prices combined'!$G342),IF($B342="RAB Long",SUMIFS('RAB Prices Long'!BU:BU,'RAB Prices Long'!$B:$B,'All Prices combined'!$D342,'RAB Prices Long'!$E:$E,'All Prices combined'!$G342)))),2)</f>
        <v>55.59</v>
      </c>
      <c r="BS342" s="2">
        <f>ROUND(IF($B342="Annuity",SUMIFS('Annuity Prices'!BV:BV,'Annuity Prices'!$B:$B,$D342,'Annuity Prices'!$E:$E,$G342),IF($B342="RAB Short",SUMIFS('RAB Prices Short'!BV:BV,'RAB Prices Short'!$B:$B,'All Prices combined'!$D342,'RAB Prices Short'!$E:$E,'All Prices combined'!$G342),IF($B342="RAB Long",SUMIFS('RAB Prices Long'!BV:BV,'RAB Prices Long'!$B:$B,'All Prices combined'!$D342,'RAB Prices Long'!$E:$E,'All Prices combined'!$G342)))),2)</f>
        <v>56.98</v>
      </c>
      <c r="BT342" s="2">
        <f>ROUND(IF($B342="Annuity",SUMIFS('Annuity Prices'!BW:BW,'Annuity Prices'!$B:$B,$D342,'Annuity Prices'!$E:$E,$G342),IF($B342="RAB Short",SUMIFS('RAB Prices Short'!BW:BW,'RAB Prices Short'!$B:$B,'All Prices combined'!$D342,'RAB Prices Short'!$E:$E,'All Prices combined'!$G342),IF($B342="RAB Long",SUMIFS('RAB Prices Long'!BW:BW,'RAB Prices Long'!$B:$B,'All Prices combined'!$D342,'RAB Prices Long'!$E:$E,'All Prices combined'!$G342)))),2)</f>
        <v>58.4</v>
      </c>
      <c r="BU342" s="2">
        <f>ROUND(IF($B342="Annuity",SUMIFS('Annuity Prices'!BX:BX,'Annuity Prices'!$B:$B,$D342,'Annuity Prices'!$E:$E,$G342),IF($B342="RAB Short",SUMIFS('RAB Prices Short'!BX:BX,'RAB Prices Short'!$B:$B,'All Prices combined'!$D342,'RAB Prices Short'!$E:$E,'All Prices combined'!$G342),IF($B342="RAB Long",SUMIFS('RAB Prices Long'!BX:BX,'RAB Prices Long'!$B:$B,'All Prices combined'!$D342,'RAB Prices Long'!$E:$E,'All Prices combined'!$G342)))),2)</f>
        <v>59.86</v>
      </c>
    </row>
    <row r="343" spans="2:73" x14ac:dyDescent="0.25">
      <c r="B343" t="s">
        <v>44</v>
      </c>
      <c r="C343">
        <v>25</v>
      </c>
      <c r="D343" t="s">
        <v>206</v>
      </c>
      <c r="E343" t="s">
        <v>203</v>
      </c>
      <c r="F343">
        <v>25</v>
      </c>
      <c r="G343" t="s">
        <v>201</v>
      </c>
      <c r="I343" s="2">
        <f>ROUND(IF($B343="Annuity",SUMIFS('Annuity Prices'!L:L,'Annuity Prices'!$B:$B,$D343,'Annuity Prices'!$E:$E,$G343),IF($B343="RAB Short",SUMIFS('RAB Prices Short'!L:L,'RAB Prices Short'!$B:$B,'All Prices combined'!$D343,'RAB Prices Short'!$E:$E,'All Prices combined'!$G343),IF($B343="RAB Long",SUMIFS('RAB Prices Long'!L:L,'RAB Prices Long'!$B:$B,'All Prices combined'!$D343,'RAB Prices Long'!$E:$E,'All Prices combined'!$G343)))),2)</f>
        <v>0</v>
      </c>
      <c r="J343" s="2">
        <f>ROUND(IF($B343="Annuity",SUMIFS('Annuity Prices'!M:M,'Annuity Prices'!$B:$B,$D343,'Annuity Prices'!$E:$E,$G343),IF($B343="RAB Short",SUMIFS('RAB Prices Short'!M:M,'RAB Prices Short'!$B:$B,'All Prices combined'!$D343,'RAB Prices Short'!$E:$E,'All Prices combined'!$G343),IF($B343="RAB Long",SUMIFS('RAB Prices Long'!M:M,'RAB Prices Long'!$B:$B,'All Prices combined'!$D343,'RAB Prices Long'!$E:$E,'All Prices combined'!$G343)))),2)</f>
        <v>0</v>
      </c>
      <c r="K343" s="2">
        <f>ROUND(IF($B343="Annuity",SUMIFS('Annuity Prices'!N:N,'Annuity Prices'!$B:$B,$D343,'Annuity Prices'!$E:$E,$G343),IF($B343="RAB Short",SUMIFS('RAB Prices Short'!N:N,'RAB Prices Short'!$B:$B,'All Prices combined'!$D343,'RAB Prices Short'!$E:$E,'All Prices combined'!$G343),IF($B343="RAB Long",SUMIFS('RAB Prices Long'!N:N,'RAB Prices Long'!$B:$B,'All Prices combined'!$D343,'RAB Prices Long'!$E:$E,'All Prices combined'!$G343)))),2)</f>
        <v>48.77</v>
      </c>
      <c r="L343" s="2">
        <f>ROUND(IF($B343="Annuity",SUMIFS('Annuity Prices'!O:O,'Annuity Prices'!$B:$B,$D343,'Annuity Prices'!$E:$E,$G343),IF($B343="RAB Short",SUMIFS('RAB Prices Short'!O:O,'RAB Prices Short'!$B:$B,'All Prices combined'!$D343,'RAB Prices Short'!$E:$E,'All Prices combined'!$G343),IF($B343="RAB Long",SUMIFS('RAB Prices Long'!O:O,'RAB Prices Long'!$B:$B,'All Prices combined'!$D343,'RAB Prices Long'!$E:$E,'All Prices combined'!$G343)))),2)</f>
        <v>50.17</v>
      </c>
      <c r="M343" s="2">
        <f>ROUND(IF($B343="Annuity",SUMIFS('Annuity Prices'!P:P,'Annuity Prices'!$B:$B,$D343,'Annuity Prices'!$E:$E,$G343),IF($B343="RAB Short",SUMIFS('RAB Prices Short'!P:P,'RAB Prices Short'!$B:$B,'All Prices combined'!$D343,'RAB Prices Short'!$E:$E,'All Prices combined'!$G343),IF($B343="RAB Long",SUMIFS('RAB Prices Long'!P:P,'RAB Prices Long'!$B:$B,'All Prices combined'!$D343,'RAB Prices Long'!$E:$E,'All Prices combined'!$G343)))),2)</f>
        <v>54.51</v>
      </c>
      <c r="N343" s="2">
        <f>ROUND(IF($B343="Annuity",SUMIFS('Annuity Prices'!Q:Q,'Annuity Prices'!$B:$B,$D343,'Annuity Prices'!$E:$E,$G343),IF($B343="RAB Short",SUMIFS('RAB Prices Short'!Q:Q,'RAB Prices Short'!$B:$B,'All Prices combined'!$D343,'RAB Prices Short'!$E:$E,'All Prices combined'!$G343),IF($B343="RAB Long",SUMIFS('RAB Prices Long'!Q:Q,'RAB Prices Long'!$B:$B,'All Prices combined'!$D343,'RAB Prices Long'!$E:$E,'All Prices combined'!$G343)))),2)</f>
        <v>55.87</v>
      </c>
      <c r="O343" s="2">
        <f>ROUND(IF($B343="Annuity",SUMIFS('Annuity Prices'!R:R,'Annuity Prices'!$B:$B,$D343,'Annuity Prices'!$E:$E,$G343),IF($B343="RAB Short",SUMIFS('RAB Prices Short'!R:R,'RAB Prices Short'!$B:$B,'All Prices combined'!$D343,'RAB Prices Short'!$E:$E,'All Prices combined'!$G343),IF($B343="RAB Long",SUMIFS('RAB Prices Long'!R:R,'RAB Prices Long'!$B:$B,'All Prices combined'!$D343,'RAB Prices Long'!$E:$E,'All Prices combined'!$G343)))),2)</f>
        <v>57.26</v>
      </c>
      <c r="P343" s="2">
        <f>ROUND(IF($B343="Annuity",SUMIFS('Annuity Prices'!S:S,'Annuity Prices'!$B:$B,$D343,'Annuity Prices'!$E:$E,$G343),IF($B343="RAB Short",SUMIFS('RAB Prices Short'!S:S,'RAB Prices Short'!$B:$B,'All Prices combined'!$D343,'RAB Prices Short'!$E:$E,'All Prices combined'!$G343),IF($B343="RAB Long",SUMIFS('RAB Prices Long'!S:S,'RAB Prices Long'!$B:$B,'All Prices combined'!$D343,'RAB Prices Long'!$E:$E,'All Prices combined'!$G343)))),2)</f>
        <v>58.7</v>
      </c>
      <c r="Q343" s="2">
        <f>ROUND(IF($B343="Annuity",SUMIFS('Annuity Prices'!T:T,'Annuity Prices'!$B:$B,$D343,'Annuity Prices'!$E:$E,$G343),IF($B343="RAB Short",SUMIFS('RAB Prices Short'!T:T,'RAB Prices Short'!$B:$B,'All Prices combined'!$D343,'RAB Prices Short'!$E:$E,'All Prices combined'!$G343),IF($B343="RAB Long",SUMIFS('RAB Prices Long'!T:T,'RAB Prices Long'!$B:$B,'All Prices combined'!$D343,'RAB Prices Long'!$E:$E,'All Prices combined'!$G343)))),2)</f>
        <v>63.13</v>
      </c>
      <c r="R343" s="2">
        <f>ROUND(IF($B343="Annuity",SUMIFS('Annuity Prices'!U:U,'Annuity Prices'!$B:$B,$D343,'Annuity Prices'!$E:$E,$G343),IF($B343="RAB Short",SUMIFS('RAB Prices Short'!U:U,'RAB Prices Short'!$B:$B,'All Prices combined'!$D343,'RAB Prices Short'!$E:$E,'All Prices combined'!$G343),IF($B343="RAB Long",SUMIFS('RAB Prices Long'!U:U,'RAB Prices Long'!$B:$B,'All Prices combined'!$D343,'RAB Prices Long'!$E:$E,'All Prices combined'!$G343)))),2)</f>
        <v>64.709999999999994</v>
      </c>
      <c r="S343" s="2">
        <f>ROUND(IF($B343="Annuity",SUMIFS('Annuity Prices'!V:V,'Annuity Prices'!$B:$B,$D343,'Annuity Prices'!$E:$E,$G343),IF($B343="RAB Short",SUMIFS('RAB Prices Short'!V:V,'RAB Prices Short'!$B:$B,'All Prices combined'!$D343,'RAB Prices Short'!$E:$E,'All Prices combined'!$G343),IF($B343="RAB Long",SUMIFS('RAB Prices Long'!V:V,'RAB Prices Long'!$B:$B,'All Prices combined'!$D343,'RAB Prices Long'!$E:$E,'All Prices combined'!$G343)))),2)</f>
        <v>66.33</v>
      </c>
      <c r="T343" s="2">
        <f>ROUND(IF($B343="Annuity",SUMIFS('Annuity Prices'!W:W,'Annuity Prices'!$B:$B,$D343,'Annuity Prices'!$E:$E,$G343),IF($B343="RAB Short",SUMIFS('RAB Prices Short'!W:W,'RAB Prices Short'!$B:$B,'All Prices combined'!$D343,'RAB Prices Short'!$E:$E,'All Prices combined'!$G343),IF($B343="RAB Long",SUMIFS('RAB Prices Long'!W:W,'RAB Prices Long'!$B:$B,'All Prices combined'!$D343,'RAB Prices Long'!$E:$E,'All Prices combined'!$G343)))),2)</f>
        <v>67.989999999999995</v>
      </c>
      <c r="U343" s="2">
        <f>ROUND(IF($B343="Annuity",SUMIFS('Annuity Prices'!X:X,'Annuity Prices'!$B:$B,$D343,'Annuity Prices'!$E:$E,$G343),IF($B343="RAB Short",SUMIFS('RAB Prices Short'!X:X,'RAB Prices Short'!$B:$B,'All Prices combined'!$D343,'RAB Prices Short'!$E:$E,'All Prices combined'!$G343),IF($B343="RAB Long",SUMIFS('RAB Prices Long'!X:X,'RAB Prices Long'!$B:$B,'All Prices combined'!$D343,'RAB Prices Long'!$E:$E,'All Prices combined'!$G343)))),2)</f>
        <v>72.349999999999994</v>
      </c>
      <c r="V343" s="2">
        <f>ROUND(IF($B343="Annuity",SUMIFS('Annuity Prices'!Y:Y,'Annuity Prices'!$B:$B,$D343,'Annuity Prices'!$E:$E,$G343),IF($B343="RAB Short",SUMIFS('RAB Prices Short'!Y:Y,'RAB Prices Short'!$B:$B,'All Prices combined'!$D343,'RAB Prices Short'!$E:$E,'All Prices combined'!$G343),IF($B343="RAB Long",SUMIFS('RAB Prices Long'!Y:Y,'RAB Prices Long'!$B:$B,'All Prices combined'!$D343,'RAB Prices Long'!$E:$E,'All Prices combined'!$G343)))),2)</f>
        <v>74.150000000000006</v>
      </c>
      <c r="W343" s="2">
        <f>ROUND(IF($B343="Annuity",SUMIFS('Annuity Prices'!Z:Z,'Annuity Prices'!$B:$B,$D343,'Annuity Prices'!$E:$E,$G343),IF($B343="RAB Short",SUMIFS('RAB Prices Short'!Z:Z,'RAB Prices Short'!$B:$B,'All Prices combined'!$D343,'RAB Prices Short'!$E:$E,'All Prices combined'!$G343),IF($B343="RAB Long",SUMIFS('RAB Prices Long'!Z:Z,'RAB Prices Long'!$B:$B,'All Prices combined'!$D343,'RAB Prices Long'!$E:$E,'All Prices combined'!$G343)))),2)</f>
        <v>76.010000000000005</v>
      </c>
      <c r="X343" s="2">
        <f>ROUND(IF($B343="Annuity",SUMIFS('Annuity Prices'!AA:AA,'Annuity Prices'!$B:$B,$D343,'Annuity Prices'!$E:$E,$G343),IF($B343="RAB Short",SUMIFS('RAB Prices Short'!AA:AA,'RAB Prices Short'!$B:$B,'All Prices combined'!$D343,'RAB Prices Short'!$E:$E,'All Prices combined'!$G343),IF($B343="RAB Long",SUMIFS('RAB Prices Long'!AA:AA,'RAB Prices Long'!$B:$B,'All Prices combined'!$D343,'RAB Prices Long'!$E:$E,'All Prices combined'!$G343)))),2)</f>
        <v>77.92</v>
      </c>
      <c r="Y343" s="2">
        <f>ROUND(IF($B343="Annuity",SUMIFS('Annuity Prices'!AB:AB,'Annuity Prices'!$B:$B,$D343,'Annuity Prices'!$E:$E,$G343),IF($B343="RAB Short",SUMIFS('RAB Prices Short'!AB:AB,'RAB Prices Short'!$B:$B,'All Prices combined'!$D343,'RAB Prices Short'!$E:$E,'All Prices combined'!$G343),IF($B343="RAB Long",SUMIFS('RAB Prices Long'!AB:AB,'RAB Prices Long'!$B:$B,'All Prices combined'!$D343,'RAB Prices Long'!$E:$E,'All Prices combined'!$G343)))),2)</f>
        <v>82.43</v>
      </c>
      <c r="Z343" s="2">
        <f>ROUND(IF($B343="Annuity",SUMIFS('Annuity Prices'!AC:AC,'Annuity Prices'!$B:$B,$D343,'Annuity Prices'!$E:$E,$G343),IF($B343="RAB Short",SUMIFS('RAB Prices Short'!AC:AC,'RAB Prices Short'!$B:$B,'All Prices combined'!$D343,'RAB Prices Short'!$E:$E,'All Prices combined'!$G343),IF($B343="RAB Long",SUMIFS('RAB Prices Long'!AC:AC,'RAB Prices Long'!$B:$B,'All Prices combined'!$D343,'RAB Prices Long'!$E:$E,'All Prices combined'!$G343)))),2)</f>
        <v>84.49</v>
      </c>
      <c r="AA343" s="2">
        <f>ROUND(IF($B343="Annuity",SUMIFS('Annuity Prices'!AD:AD,'Annuity Prices'!$B:$B,$D343,'Annuity Prices'!$E:$E,$G343),IF($B343="RAB Short",SUMIFS('RAB Prices Short'!AD:AD,'RAB Prices Short'!$B:$B,'All Prices combined'!$D343,'RAB Prices Short'!$E:$E,'All Prices combined'!$G343),IF($B343="RAB Long",SUMIFS('RAB Prices Long'!AD:AD,'RAB Prices Long'!$B:$B,'All Prices combined'!$D343,'RAB Prices Long'!$E:$E,'All Prices combined'!$G343)))),2)</f>
        <v>86.61</v>
      </c>
      <c r="AB343" s="2">
        <f>ROUND(IF($B343="Annuity",SUMIFS('Annuity Prices'!AE:AE,'Annuity Prices'!$B:$B,$D343,'Annuity Prices'!$E:$E,$G343),IF($B343="RAB Short",SUMIFS('RAB Prices Short'!AE:AE,'RAB Prices Short'!$B:$B,'All Prices combined'!$D343,'RAB Prices Short'!$E:$E,'All Prices combined'!$G343),IF($B343="RAB Long",SUMIFS('RAB Prices Long'!AE:AE,'RAB Prices Long'!$B:$B,'All Prices combined'!$D343,'RAB Prices Long'!$E:$E,'All Prices combined'!$G343)))),2)</f>
        <v>88.77</v>
      </c>
      <c r="AC343" s="2">
        <f>ROUND(IF($B343="Annuity",SUMIFS('Annuity Prices'!AF:AF,'Annuity Prices'!$B:$B,$D343,'Annuity Prices'!$E:$E,$G343),IF($B343="RAB Short",SUMIFS('RAB Prices Short'!AF:AF,'RAB Prices Short'!$B:$B,'All Prices combined'!$D343,'RAB Prices Short'!$E:$E,'All Prices combined'!$G343),IF($B343="RAB Long",SUMIFS('RAB Prices Long'!AF:AF,'RAB Prices Long'!$B:$B,'All Prices combined'!$D343,'RAB Prices Long'!$E:$E,'All Prices combined'!$G343)))),2)</f>
        <v>93.97</v>
      </c>
      <c r="AD343" s="2">
        <f>ROUND(IF($B343="Annuity",SUMIFS('Annuity Prices'!AG:AG,'Annuity Prices'!$B:$B,$D343,'Annuity Prices'!$E:$E,$G343),IF($B343="RAB Short",SUMIFS('RAB Prices Short'!AG:AG,'RAB Prices Short'!$B:$B,'All Prices combined'!$D343,'RAB Prices Short'!$E:$E,'All Prices combined'!$G343),IF($B343="RAB Long",SUMIFS('RAB Prices Long'!AG:AG,'RAB Prices Long'!$B:$B,'All Prices combined'!$D343,'RAB Prices Long'!$E:$E,'All Prices combined'!$G343)))),2)</f>
        <v>96.32</v>
      </c>
      <c r="AE343" s="2">
        <f>ROUND(IF($B343="Annuity",SUMIFS('Annuity Prices'!AH:AH,'Annuity Prices'!$B:$B,$D343,'Annuity Prices'!$E:$E,$G343),IF($B343="RAB Short",SUMIFS('RAB Prices Short'!AH:AH,'RAB Prices Short'!$B:$B,'All Prices combined'!$D343,'RAB Prices Short'!$E:$E,'All Prices combined'!$G343),IF($B343="RAB Long",SUMIFS('RAB Prices Long'!AH:AH,'RAB Prices Long'!$B:$B,'All Prices combined'!$D343,'RAB Prices Long'!$E:$E,'All Prices combined'!$G343)))),2)</f>
        <v>98.73</v>
      </c>
      <c r="AF343" s="2">
        <f>ROUND(IF($B343="Annuity",SUMIFS('Annuity Prices'!AI:AI,'Annuity Prices'!$B:$B,$D343,'Annuity Prices'!$E:$E,$G343),IF($B343="RAB Short",SUMIFS('RAB Prices Short'!AI:AI,'RAB Prices Short'!$B:$B,'All Prices combined'!$D343,'RAB Prices Short'!$E:$E,'All Prices combined'!$G343),IF($B343="RAB Long",SUMIFS('RAB Prices Long'!AI:AI,'RAB Prices Long'!$B:$B,'All Prices combined'!$D343,'RAB Prices Long'!$E:$E,'All Prices combined'!$G343)))),2)</f>
        <v>101.2</v>
      </c>
      <c r="AG343" s="2">
        <f>ROUND(IF($B343="Annuity",SUMIFS('Annuity Prices'!AJ:AJ,'Annuity Prices'!$B:$B,$D343,'Annuity Prices'!$E:$E,$G343),IF($B343="RAB Short",SUMIFS('RAB Prices Short'!AJ:AJ,'RAB Prices Short'!$B:$B,'All Prices combined'!$D343,'RAB Prices Short'!$E:$E,'All Prices combined'!$G343),IF($B343="RAB Long",SUMIFS('RAB Prices Long'!AJ:AJ,'RAB Prices Long'!$B:$B,'All Prices combined'!$D343,'RAB Prices Long'!$E:$E,'All Prices combined'!$G343)))),2)</f>
        <v>106.41</v>
      </c>
      <c r="AH343" s="2">
        <f>ROUND(IF($B343="Annuity",SUMIFS('Annuity Prices'!AK:AK,'Annuity Prices'!$B:$B,$D343,'Annuity Prices'!$E:$E,$G343),IF($B343="RAB Short",SUMIFS('RAB Prices Short'!AK:AK,'RAB Prices Short'!$B:$B,'All Prices combined'!$D343,'RAB Prices Short'!$E:$E,'All Prices combined'!$G343),IF($B343="RAB Long",SUMIFS('RAB Prices Long'!AK:AK,'RAB Prices Long'!$B:$B,'All Prices combined'!$D343,'RAB Prices Long'!$E:$E,'All Prices combined'!$G343)))),2)</f>
        <v>109.07</v>
      </c>
      <c r="AI343" s="2">
        <f>ROUND(IF($B343="Annuity",SUMIFS('Annuity Prices'!AL:AL,'Annuity Prices'!$B:$B,$D343,'Annuity Prices'!$E:$E,$G343),IF($B343="RAB Short",SUMIFS('RAB Prices Short'!AL:AL,'RAB Prices Short'!$B:$B,'All Prices combined'!$D343,'RAB Prices Short'!$E:$E,'All Prices combined'!$G343),IF($B343="RAB Long",SUMIFS('RAB Prices Long'!AL:AL,'RAB Prices Long'!$B:$B,'All Prices combined'!$D343,'RAB Prices Long'!$E:$E,'All Prices combined'!$G343)))),2)</f>
        <v>111.79</v>
      </c>
      <c r="AJ343" s="2">
        <f>ROUND(IF($B343="Annuity",SUMIFS('Annuity Prices'!AM:AM,'Annuity Prices'!$B:$B,$D343,'Annuity Prices'!$E:$E,$G343),IF($B343="RAB Short",SUMIFS('RAB Prices Short'!AM:AM,'RAB Prices Short'!$B:$B,'All Prices combined'!$D343,'RAB Prices Short'!$E:$E,'All Prices combined'!$G343),IF($B343="RAB Long",SUMIFS('RAB Prices Long'!AM:AM,'RAB Prices Long'!$B:$B,'All Prices combined'!$D343,'RAB Prices Long'!$E:$E,'All Prices combined'!$G343)))),2)</f>
        <v>114.59</v>
      </c>
      <c r="AK343" s="2">
        <f>ROUND(IF($B343="Annuity",SUMIFS('Annuity Prices'!AN:AN,'Annuity Prices'!$B:$B,$D343,'Annuity Prices'!$E:$E,$G343),IF($B343="RAB Short",SUMIFS('RAB Prices Short'!AN:AN,'RAB Prices Short'!$B:$B,'All Prices combined'!$D343,'RAB Prices Short'!$E:$E,'All Prices combined'!$G343),IF($B343="RAB Long",SUMIFS('RAB Prices Long'!AN:AN,'RAB Prices Long'!$B:$B,'All Prices combined'!$D343,'RAB Prices Long'!$E:$E,'All Prices combined'!$G343)))),2)</f>
        <v>118.85</v>
      </c>
      <c r="AL343" s="2">
        <f>ROUND(IF($B343="Annuity",SUMIFS('Annuity Prices'!AO:AO,'Annuity Prices'!$B:$B,$D343,'Annuity Prices'!$E:$E,$G343),IF($B343="RAB Short",SUMIFS('RAB Prices Short'!AO:AO,'RAB Prices Short'!$B:$B,'All Prices combined'!$D343,'RAB Prices Short'!$E:$E,'All Prices combined'!$G343),IF($B343="RAB Long",SUMIFS('RAB Prices Long'!AO:AO,'RAB Prices Long'!$B:$B,'All Prices combined'!$D343,'RAB Prices Long'!$E:$E,'All Prices combined'!$G343)))),2)</f>
        <v>121.82</v>
      </c>
      <c r="AM343" s="2">
        <f>ROUND(IF($B343="Annuity",SUMIFS('Annuity Prices'!AP:AP,'Annuity Prices'!$B:$B,$D343,'Annuity Prices'!$E:$E,$G343),IF($B343="RAB Short",SUMIFS('RAB Prices Short'!AP:AP,'RAB Prices Short'!$B:$B,'All Prices combined'!$D343,'RAB Prices Short'!$E:$E,'All Prices combined'!$G343),IF($B343="RAB Long",SUMIFS('RAB Prices Long'!AP:AP,'RAB Prices Long'!$B:$B,'All Prices combined'!$D343,'RAB Prices Long'!$E:$E,'All Prices combined'!$G343)))),2)</f>
        <v>124.86</v>
      </c>
      <c r="AN343" s="2">
        <f>ROUND(IF($B343="Annuity",SUMIFS('Annuity Prices'!AQ:AQ,'Annuity Prices'!$B:$B,$D343,'Annuity Prices'!$E:$E,$G343),IF($B343="RAB Short",SUMIFS('RAB Prices Short'!AQ:AQ,'RAB Prices Short'!$B:$B,'All Prices combined'!$D343,'RAB Prices Short'!$E:$E,'All Prices combined'!$G343),IF($B343="RAB Long",SUMIFS('RAB Prices Long'!AQ:AQ,'RAB Prices Long'!$B:$B,'All Prices combined'!$D343,'RAB Prices Long'!$E:$E,'All Prices combined'!$G343)))),2)</f>
        <v>127.99</v>
      </c>
      <c r="AO343" s="2">
        <f>ROUND(IF($B343="Annuity",SUMIFS('Annuity Prices'!AR:AR,'Annuity Prices'!$B:$B,$D343,'Annuity Prices'!$E:$E,$G343),IF($B343="RAB Short",SUMIFS('RAB Prices Short'!AR:AR,'RAB Prices Short'!$B:$B,'All Prices combined'!$D343,'RAB Prices Short'!$E:$E,'All Prices combined'!$G343),IF($B343="RAB Long",SUMIFS('RAB Prices Long'!AR:AR,'RAB Prices Long'!$B:$B,'All Prices combined'!$D343,'RAB Prices Long'!$E:$E,'All Prices combined'!$G343)))),2)</f>
        <v>0</v>
      </c>
      <c r="AP343" s="2">
        <f>ROUND(IF($B343="Annuity",SUMIFS('Annuity Prices'!AS:AS,'Annuity Prices'!$B:$B,$D343,'Annuity Prices'!$E:$E,$G343),IF($B343="RAB Short",SUMIFS('RAB Prices Short'!AS:AS,'RAB Prices Short'!$B:$B,'All Prices combined'!$D343,'RAB Prices Short'!$E:$E,'All Prices combined'!$G343),IF($B343="RAB Long",SUMIFS('RAB Prices Long'!AS:AS,'RAB Prices Long'!$B:$B,'All Prices combined'!$D343,'RAB Prices Long'!$E:$E,'All Prices combined'!$G343)))),2)</f>
        <v>0</v>
      </c>
      <c r="AQ343" s="2">
        <f>ROUND(IF($B343="Annuity",SUMIFS('Annuity Prices'!AT:AT,'Annuity Prices'!$B:$B,$D343,'Annuity Prices'!$E:$E,$G343),IF($B343="RAB Short",SUMIFS('RAB Prices Short'!AT:AT,'RAB Prices Short'!$B:$B,'All Prices combined'!$D343,'RAB Prices Short'!$E:$E,'All Prices combined'!$G343),IF($B343="RAB Long",SUMIFS('RAB Prices Long'!AT:AT,'RAB Prices Long'!$B:$B,'All Prices combined'!$D343,'RAB Prices Long'!$E:$E,'All Prices combined'!$G343)))),2)</f>
        <v>56.72</v>
      </c>
      <c r="AR343" s="2">
        <f>ROUND(IF($B343="Annuity",SUMIFS('Annuity Prices'!AU:AU,'Annuity Prices'!$B:$B,$D343,'Annuity Prices'!$E:$E,$G343),IF($B343="RAB Short",SUMIFS('RAB Prices Short'!AU:AU,'RAB Prices Short'!$B:$B,'All Prices combined'!$D343,'RAB Prices Short'!$E:$E,'All Prices combined'!$G343),IF($B343="RAB Long",SUMIFS('RAB Prices Long'!AU:AU,'RAB Prices Long'!$B:$B,'All Prices combined'!$D343,'RAB Prices Long'!$E:$E,'All Prices combined'!$G343)))),2)</f>
        <v>48.77</v>
      </c>
      <c r="AS343" s="2">
        <f>ROUND(IF($B343="Annuity",SUMIFS('Annuity Prices'!AV:AV,'Annuity Prices'!$B:$B,$D343,'Annuity Prices'!$E:$E,$G343),IF($B343="RAB Short",SUMIFS('RAB Prices Short'!AV:AV,'RAB Prices Short'!$B:$B,'All Prices combined'!$D343,'RAB Prices Short'!$E:$E,'All Prices combined'!$G343),IF($B343="RAB Long",SUMIFS('RAB Prices Long'!AV:AV,'RAB Prices Long'!$B:$B,'All Prices combined'!$D343,'RAB Prices Long'!$E:$E,'All Prices combined'!$G343)))),2)</f>
        <v>50.17</v>
      </c>
      <c r="AT343" s="2">
        <f>ROUND(IF($B343="Annuity",SUMIFS('Annuity Prices'!AW:AW,'Annuity Prices'!$B:$B,$D343,'Annuity Prices'!$E:$E,$G343),IF($B343="RAB Short",SUMIFS('RAB Prices Short'!AW:AW,'RAB Prices Short'!$B:$B,'All Prices combined'!$D343,'RAB Prices Short'!$E:$E,'All Prices combined'!$G343),IF($B343="RAB Long",SUMIFS('RAB Prices Long'!AW:AW,'RAB Prices Long'!$B:$B,'All Prices combined'!$D343,'RAB Prices Long'!$E:$E,'All Prices combined'!$G343)))),2)</f>
        <v>54.51</v>
      </c>
      <c r="AU343" s="2">
        <f>ROUND(IF($B343="Annuity",SUMIFS('Annuity Prices'!AX:AX,'Annuity Prices'!$B:$B,$D343,'Annuity Prices'!$E:$E,$G343),IF($B343="RAB Short",SUMIFS('RAB Prices Short'!AX:AX,'RAB Prices Short'!$B:$B,'All Prices combined'!$D343,'RAB Prices Short'!$E:$E,'All Prices combined'!$G343),IF($B343="RAB Long",SUMIFS('RAB Prices Long'!AX:AX,'RAB Prices Long'!$B:$B,'All Prices combined'!$D343,'RAB Prices Long'!$E:$E,'All Prices combined'!$G343)))),2)</f>
        <v>55.87</v>
      </c>
      <c r="AV343" s="2">
        <f>ROUND(IF($B343="Annuity",SUMIFS('Annuity Prices'!AY:AY,'Annuity Prices'!$B:$B,$D343,'Annuity Prices'!$E:$E,$G343),IF($B343="RAB Short",SUMIFS('RAB Prices Short'!AY:AY,'RAB Prices Short'!$B:$B,'All Prices combined'!$D343,'RAB Prices Short'!$E:$E,'All Prices combined'!$G343),IF($B343="RAB Long",SUMIFS('RAB Prices Long'!AY:AY,'RAB Prices Long'!$B:$B,'All Prices combined'!$D343,'RAB Prices Long'!$E:$E,'All Prices combined'!$G343)))),2)</f>
        <v>57.26</v>
      </c>
      <c r="AW343" s="2">
        <f>ROUND(IF($B343="Annuity",SUMIFS('Annuity Prices'!AZ:AZ,'Annuity Prices'!$B:$B,$D343,'Annuity Prices'!$E:$E,$G343),IF($B343="RAB Short",SUMIFS('RAB Prices Short'!AZ:AZ,'RAB Prices Short'!$B:$B,'All Prices combined'!$D343,'RAB Prices Short'!$E:$E,'All Prices combined'!$G343),IF($B343="RAB Long",SUMIFS('RAB Prices Long'!AZ:AZ,'RAB Prices Long'!$B:$B,'All Prices combined'!$D343,'RAB Prices Long'!$E:$E,'All Prices combined'!$G343)))),2)</f>
        <v>58.7</v>
      </c>
      <c r="AX343" s="2">
        <f>ROUND(IF($B343="Annuity",SUMIFS('Annuity Prices'!BA:BA,'Annuity Prices'!$B:$B,$D343,'Annuity Prices'!$E:$E,$G343),IF($B343="RAB Short",SUMIFS('RAB Prices Short'!BA:BA,'RAB Prices Short'!$B:$B,'All Prices combined'!$D343,'RAB Prices Short'!$E:$E,'All Prices combined'!$G343),IF($B343="RAB Long",SUMIFS('RAB Prices Long'!BA:BA,'RAB Prices Long'!$B:$B,'All Prices combined'!$D343,'RAB Prices Long'!$E:$E,'All Prices combined'!$G343)))),2)</f>
        <v>63.13</v>
      </c>
      <c r="AY343" s="2">
        <f>ROUND(IF($B343="Annuity",SUMIFS('Annuity Prices'!BB:BB,'Annuity Prices'!$B:$B,$D343,'Annuity Prices'!$E:$E,$G343),IF($B343="RAB Short",SUMIFS('RAB Prices Short'!BB:BB,'RAB Prices Short'!$B:$B,'All Prices combined'!$D343,'RAB Prices Short'!$E:$E,'All Prices combined'!$G343),IF($B343="RAB Long",SUMIFS('RAB Prices Long'!BB:BB,'RAB Prices Long'!$B:$B,'All Prices combined'!$D343,'RAB Prices Long'!$E:$E,'All Prices combined'!$G343)))),2)</f>
        <v>64.709999999999994</v>
      </c>
      <c r="AZ343" s="2">
        <f>ROUND(IF($B343="Annuity",SUMIFS('Annuity Prices'!BC:BC,'Annuity Prices'!$B:$B,$D343,'Annuity Prices'!$E:$E,$G343),IF($B343="RAB Short",SUMIFS('RAB Prices Short'!BC:BC,'RAB Prices Short'!$B:$B,'All Prices combined'!$D343,'RAB Prices Short'!$E:$E,'All Prices combined'!$G343),IF($B343="RAB Long",SUMIFS('RAB Prices Long'!BC:BC,'RAB Prices Long'!$B:$B,'All Prices combined'!$D343,'RAB Prices Long'!$E:$E,'All Prices combined'!$G343)))),2)</f>
        <v>66.33</v>
      </c>
      <c r="BA343" s="2">
        <f>ROUND(IF($B343="Annuity",SUMIFS('Annuity Prices'!BD:BD,'Annuity Prices'!$B:$B,$D343,'Annuity Prices'!$E:$E,$G343),IF($B343="RAB Short",SUMIFS('RAB Prices Short'!BD:BD,'RAB Prices Short'!$B:$B,'All Prices combined'!$D343,'RAB Prices Short'!$E:$E,'All Prices combined'!$G343),IF($B343="RAB Long",SUMIFS('RAB Prices Long'!BD:BD,'RAB Prices Long'!$B:$B,'All Prices combined'!$D343,'RAB Prices Long'!$E:$E,'All Prices combined'!$G343)))),2)</f>
        <v>67.989999999999995</v>
      </c>
      <c r="BB343" s="2">
        <f>ROUND(IF($B343="Annuity",SUMIFS('Annuity Prices'!BE:BE,'Annuity Prices'!$B:$B,$D343,'Annuity Prices'!$E:$E,$G343),IF($B343="RAB Short",SUMIFS('RAB Prices Short'!BE:BE,'RAB Prices Short'!$B:$B,'All Prices combined'!$D343,'RAB Prices Short'!$E:$E,'All Prices combined'!$G343),IF($B343="RAB Long",SUMIFS('RAB Prices Long'!BE:BE,'RAB Prices Long'!$B:$B,'All Prices combined'!$D343,'RAB Prices Long'!$E:$E,'All Prices combined'!$G343)))),2)</f>
        <v>72.349999999999994</v>
      </c>
      <c r="BC343" s="2">
        <f>ROUND(IF($B343="Annuity",SUMIFS('Annuity Prices'!BF:BF,'Annuity Prices'!$B:$B,$D343,'Annuity Prices'!$E:$E,$G343),IF($B343="RAB Short",SUMIFS('RAB Prices Short'!BF:BF,'RAB Prices Short'!$B:$B,'All Prices combined'!$D343,'RAB Prices Short'!$E:$E,'All Prices combined'!$G343),IF($B343="RAB Long",SUMIFS('RAB Prices Long'!BF:BF,'RAB Prices Long'!$B:$B,'All Prices combined'!$D343,'RAB Prices Long'!$E:$E,'All Prices combined'!$G343)))),2)</f>
        <v>74.150000000000006</v>
      </c>
      <c r="BD343" s="2">
        <f>ROUND(IF($B343="Annuity",SUMIFS('Annuity Prices'!BG:BG,'Annuity Prices'!$B:$B,$D343,'Annuity Prices'!$E:$E,$G343),IF($B343="RAB Short",SUMIFS('RAB Prices Short'!BG:BG,'RAB Prices Short'!$B:$B,'All Prices combined'!$D343,'RAB Prices Short'!$E:$E,'All Prices combined'!$G343),IF($B343="RAB Long",SUMIFS('RAB Prices Long'!BG:BG,'RAB Prices Long'!$B:$B,'All Prices combined'!$D343,'RAB Prices Long'!$E:$E,'All Prices combined'!$G343)))),2)</f>
        <v>76.010000000000005</v>
      </c>
      <c r="BE343" s="2">
        <f>ROUND(IF($B343="Annuity",SUMIFS('Annuity Prices'!BH:BH,'Annuity Prices'!$B:$B,$D343,'Annuity Prices'!$E:$E,$G343),IF($B343="RAB Short",SUMIFS('RAB Prices Short'!BH:BH,'RAB Prices Short'!$B:$B,'All Prices combined'!$D343,'RAB Prices Short'!$E:$E,'All Prices combined'!$G343),IF($B343="RAB Long",SUMIFS('RAB Prices Long'!BH:BH,'RAB Prices Long'!$B:$B,'All Prices combined'!$D343,'RAB Prices Long'!$E:$E,'All Prices combined'!$G343)))),2)</f>
        <v>77.92</v>
      </c>
      <c r="BF343" s="2">
        <f>ROUND(IF($B343="Annuity",SUMIFS('Annuity Prices'!BI:BI,'Annuity Prices'!$B:$B,$D343,'Annuity Prices'!$E:$E,$G343),IF($B343="RAB Short",SUMIFS('RAB Prices Short'!BI:BI,'RAB Prices Short'!$B:$B,'All Prices combined'!$D343,'RAB Prices Short'!$E:$E,'All Prices combined'!$G343),IF($B343="RAB Long",SUMIFS('RAB Prices Long'!BI:BI,'RAB Prices Long'!$B:$B,'All Prices combined'!$D343,'RAB Prices Long'!$E:$E,'All Prices combined'!$G343)))),2)</f>
        <v>82.43</v>
      </c>
      <c r="BG343" s="2">
        <f>ROUND(IF($B343="Annuity",SUMIFS('Annuity Prices'!BJ:BJ,'Annuity Prices'!$B:$B,$D343,'Annuity Prices'!$E:$E,$G343),IF($B343="RAB Short",SUMIFS('RAB Prices Short'!BJ:BJ,'RAB Prices Short'!$B:$B,'All Prices combined'!$D343,'RAB Prices Short'!$E:$E,'All Prices combined'!$G343),IF($B343="RAB Long",SUMIFS('RAB Prices Long'!BJ:BJ,'RAB Prices Long'!$B:$B,'All Prices combined'!$D343,'RAB Prices Long'!$E:$E,'All Prices combined'!$G343)))),2)</f>
        <v>84.49</v>
      </c>
      <c r="BH343" s="2">
        <f>ROUND(IF($B343="Annuity",SUMIFS('Annuity Prices'!BK:BK,'Annuity Prices'!$B:$B,$D343,'Annuity Prices'!$E:$E,$G343),IF($B343="RAB Short",SUMIFS('RAB Prices Short'!BK:BK,'RAB Prices Short'!$B:$B,'All Prices combined'!$D343,'RAB Prices Short'!$E:$E,'All Prices combined'!$G343),IF($B343="RAB Long",SUMIFS('RAB Prices Long'!BK:BK,'RAB Prices Long'!$B:$B,'All Prices combined'!$D343,'RAB Prices Long'!$E:$E,'All Prices combined'!$G343)))),2)</f>
        <v>86.61</v>
      </c>
      <c r="BI343" s="2">
        <f>ROUND(IF($B343="Annuity",SUMIFS('Annuity Prices'!BL:BL,'Annuity Prices'!$B:$B,$D343,'Annuity Prices'!$E:$E,$G343),IF($B343="RAB Short",SUMIFS('RAB Prices Short'!BL:BL,'RAB Prices Short'!$B:$B,'All Prices combined'!$D343,'RAB Prices Short'!$E:$E,'All Prices combined'!$G343),IF($B343="RAB Long",SUMIFS('RAB Prices Long'!BL:BL,'RAB Prices Long'!$B:$B,'All Prices combined'!$D343,'RAB Prices Long'!$E:$E,'All Prices combined'!$G343)))),2)</f>
        <v>88.77</v>
      </c>
      <c r="BJ343" s="2">
        <f>ROUND(IF($B343="Annuity",SUMIFS('Annuity Prices'!BM:BM,'Annuity Prices'!$B:$B,$D343,'Annuity Prices'!$E:$E,$G343),IF($B343="RAB Short",SUMIFS('RAB Prices Short'!BM:BM,'RAB Prices Short'!$B:$B,'All Prices combined'!$D343,'RAB Prices Short'!$E:$E,'All Prices combined'!$G343),IF($B343="RAB Long",SUMIFS('RAB Prices Long'!BM:BM,'RAB Prices Long'!$B:$B,'All Prices combined'!$D343,'RAB Prices Long'!$E:$E,'All Prices combined'!$G343)))),2)</f>
        <v>93.97</v>
      </c>
      <c r="BK343" s="2">
        <f>ROUND(IF($B343="Annuity",SUMIFS('Annuity Prices'!BN:BN,'Annuity Prices'!$B:$B,$D343,'Annuity Prices'!$E:$E,$G343),IF($B343="RAB Short",SUMIFS('RAB Prices Short'!BN:BN,'RAB Prices Short'!$B:$B,'All Prices combined'!$D343,'RAB Prices Short'!$E:$E,'All Prices combined'!$G343),IF($B343="RAB Long",SUMIFS('RAB Prices Long'!BN:BN,'RAB Prices Long'!$B:$B,'All Prices combined'!$D343,'RAB Prices Long'!$E:$E,'All Prices combined'!$G343)))),2)</f>
        <v>96.32</v>
      </c>
      <c r="BL343" s="2">
        <f>ROUND(IF($B343="Annuity",SUMIFS('Annuity Prices'!BO:BO,'Annuity Prices'!$B:$B,$D343,'Annuity Prices'!$E:$E,$G343),IF($B343="RAB Short",SUMIFS('RAB Prices Short'!BO:BO,'RAB Prices Short'!$B:$B,'All Prices combined'!$D343,'RAB Prices Short'!$E:$E,'All Prices combined'!$G343),IF($B343="RAB Long",SUMIFS('RAB Prices Long'!BO:BO,'RAB Prices Long'!$B:$B,'All Prices combined'!$D343,'RAB Prices Long'!$E:$E,'All Prices combined'!$G343)))),2)</f>
        <v>98.73</v>
      </c>
      <c r="BM343" s="2">
        <f>ROUND(IF($B343="Annuity",SUMIFS('Annuity Prices'!BP:BP,'Annuity Prices'!$B:$B,$D343,'Annuity Prices'!$E:$E,$G343),IF($B343="RAB Short",SUMIFS('RAB Prices Short'!BP:BP,'RAB Prices Short'!$B:$B,'All Prices combined'!$D343,'RAB Prices Short'!$E:$E,'All Prices combined'!$G343),IF($B343="RAB Long",SUMIFS('RAB Prices Long'!BP:BP,'RAB Prices Long'!$B:$B,'All Prices combined'!$D343,'RAB Prices Long'!$E:$E,'All Prices combined'!$G343)))),2)</f>
        <v>101.2</v>
      </c>
      <c r="BN343" s="2">
        <f>ROUND(IF($B343="Annuity",SUMIFS('Annuity Prices'!BQ:BQ,'Annuity Prices'!$B:$B,$D343,'Annuity Prices'!$E:$E,$G343),IF($B343="RAB Short",SUMIFS('RAB Prices Short'!BQ:BQ,'RAB Prices Short'!$B:$B,'All Prices combined'!$D343,'RAB Prices Short'!$E:$E,'All Prices combined'!$G343),IF($B343="RAB Long",SUMIFS('RAB Prices Long'!BQ:BQ,'RAB Prices Long'!$B:$B,'All Prices combined'!$D343,'RAB Prices Long'!$E:$E,'All Prices combined'!$G343)))),2)</f>
        <v>106.41</v>
      </c>
      <c r="BO343" s="2">
        <f>ROUND(IF($B343="Annuity",SUMIFS('Annuity Prices'!BR:BR,'Annuity Prices'!$B:$B,$D343,'Annuity Prices'!$E:$E,$G343),IF($B343="RAB Short",SUMIFS('RAB Prices Short'!BR:BR,'RAB Prices Short'!$B:$B,'All Prices combined'!$D343,'RAB Prices Short'!$E:$E,'All Prices combined'!$G343),IF($B343="RAB Long",SUMIFS('RAB Prices Long'!BR:BR,'RAB Prices Long'!$B:$B,'All Prices combined'!$D343,'RAB Prices Long'!$E:$E,'All Prices combined'!$G343)))),2)</f>
        <v>109.07</v>
      </c>
      <c r="BP343" s="2">
        <f>ROUND(IF($B343="Annuity",SUMIFS('Annuity Prices'!BS:BS,'Annuity Prices'!$B:$B,$D343,'Annuity Prices'!$E:$E,$G343),IF($B343="RAB Short",SUMIFS('RAB Prices Short'!BS:BS,'RAB Prices Short'!$B:$B,'All Prices combined'!$D343,'RAB Prices Short'!$E:$E,'All Prices combined'!$G343),IF($B343="RAB Long",SUMIFS('RAB Prices Long'!BS:BS,'RAB Prices Long'!$B:$B,'All Prices combined'!$D343,'RAB Prices Long'!$E:$E,'All Prices combined'!$G343)))),2)</f>
        <v>111.79</v>
      </c>
      <c r="BQ343" s="2">
        <f>ROUND(IF($B343="Annuity",SUMIFS('Annuity Prices'!BT:BT,'Annuity Prices'!$B:$B,$D343,'Annuity Prices'!$E:$E,$G343),IF($B343="RAB Short",SUMIFS('RAB Prices Short'!BT:BT,'RAB Prices Short'!$B:$B,'All Prices combined'!$D343,'RAB Prices Short'!$E:$E,'All Prices combined'!$G343),IF($B343="RAB Long",SUMIFS('RAB Prices Long'!BT:BT,'RAB Prices Long'!$B:$B,'All Prices combined'!$D343,'RAB Prices Long'!$E:$E,'All Prices combined'!$G343)))),2)</f>
        <v>114.59</v>
      </c>
      <c r="BR343" s="2">
        <f>ROUND(IF($B343="Annuity",SUMIFS('Annuity Prices'!BU:BU,'Annuity Prices'!$B:$B,$D343,'Annuity Prices'!$E:$E,$G343),IF($B343="RAB Short",SUMIFS('RAB Prices Short'!BU:BU,'RAB Prices Short'!$B:$B,'All Prices combined'!$D343,'RAB Prices Short'!$E:$E,'All Prices combined'!$G343),IF($B343="RAB Long",SUMIFS('RAB Prices Long'!BU:BU,'RAB Prices Long'!$B:$B,'All Prices combined'!$D343,'RAB Prices Long'!$E:$E,'All Prices combined'!$G343)))),2)</f>
        <v>118.85</v>
      </c>
      <c r="BS343" s="2">
        <f>ROUND(IF($B343="Annuity",SUMIFS('Annuity Prices'!BV:BV,'Annuity Prices'!$B:$B,$D343,'Annuity Prices'!$E:$E,$G343),IF($B343="RAB Short",SUMIFS('RAB Prices Short'!BV:BV,'RAB Prices Short'!$B:$B,'All Prices combined'!$D343,'RAB Prices Short'!$E:$E,'All Prices combined'!$G343),IF($B343="RAB Long",SUMIFS('RAB Prices Long'!BV:BV,'RAB Prices Long'!$B:$B,'All Prices combined'!$D343,'RAB Prices Long'!$E:$E,'All Prices combined'!$G343)))),2)</f>
        <v>121.82</v>
      </c>
      <c r="BT343" s="2">
        <f>ROUND(IF($B343="Annuity",SUMIFS('Annuity Prices'!BW:BW,'Annuity Prices'!$B:$B,$D343,'Annuity Prices'!$E:$E,$G343),IF($B343="RAB Short",SUMIFS('RAB Prices Short'!BW:BW,'RAB Prices Short'!$B:$B,'All Prices combined'!$D343,'RAB Prices Short'!$E:$E,'All Prices combined'!$G343),IF($B343="RAB Long",SUMIFS('RAB Prices Long'!BW:BW,'RAB Prices Long'!$B:$B,'All Prices combined'!$D343,'RAB Prices Long'!$E:$E,'All Prices combined'!$G343)))),2)</f>
        <v>124.86</v>
      </c>
      <c r="BU343" s="2">
        <f>ROUND(IF($B343="Annuity",SUMIFS('Annuity Prices'!BX:BX,'Annuity Prices'!$B:$B,$D343,'Annuity Prices'!$E:$E,$G343),IF($B343="RAB Short",SUMIFS('RAB Prices Short'!BX:BX,'RAB Prices Short'!$B:$B,'All Prices combined'!$D343,'RAB Prices Short'!$E:$E,'All Prices combined'!$G343),IF($B343="RAB Long",SUMIFS('RAB Prices Long'!BX:BX,'RAB Prices Long'!$B:$B,'All Prices combined'!$D343,'RAB Prices Long'!$E:$E,'All Prices combined'!$G343)))),2)</f>
        <v>127.99</v>
      </c>
    </row>
    <row r="344" spans="2:73" x14ac:dyDescent="0.25">
      <c r="B344" t="s">
        <v>44</v>
      </c>
      <c r="C344">
        <v>25</v>
      </c>
      <c r="D344" t="s">
        <v>206</v>
      </c>
      <c r="E344" t="s">
        <v>203</v>
      </c>
      <c r="F344">
        <v>25</v>
      </c>
      <c r="G344" t="s">
        <v>202</v>
      </c>
      <c r="I344" s="2">
        <f>ROUND(IF($B344="Annuity",SUMIFS('Annuity Prices'!L:L,'Annuity Prices'!$B:$B,$D344,'Annuity Prices'!$E:$E,$G344),IF($B344="RAB Short",SUMIFS('RAB Prices Short'!L:L,'RAB Prices Short'!$B:$B,'All Prices combined'!$D344,'RAB Prices Short'!$E:$E,'All Prices combined'!$G344),IF($B344="RAB Long",SUMIFS('RAB Prices Long'!L:L,'RAB Prices Long'!$B:$B,'All Prices combined'!$D344,'RAB Prices Long'!$E:$E,'All Prices combined'!$G344)))),2)</f>
        <v>0</v>
      </c>
      <c r="J344" s="2">
        <f>ROUND(IF($B344="Annuity",SUMIFS('Annuity Prices'!M:M,'Annuity Prices'!$B:$B,$D344,'Annuity Prices'!$E:$E,$G344),IF($B344="RAB Short",SUMIFS('RAB Prices Short'!M:M,'RAB Prices Short'!$B:$B,'All Prices combined'!$D344,'RAB Prices Short'!$E:$E,'All Prices combined'!$G344),IF($B344="RAB Long",SUMIFS('RAB Prices Long'!M:M,'RAB Prices Long'!$B:$B,'All Prices combined'!$D344,'RAB Prices Long'!$E:$E,'All Prices combined'!$G344)))),2)</f>
        <v>0</v>
      </c>
      <c r="K344" s="2">
        <f>ROUND(IF($B344="Annuity",SUMIFS('Annuity Prices'!N:N,'Annuity Prices'!$B:$B,$D344,'Annuity Prices'!$E:$E,$G344),IF($B344="RAB Short",SUMIFS('RAB Prices Short'!N:N,'RAB Prices Short'!$B:$B,'All Prices combined'!$D344,'RAB Prices Short'!$E:$E,'All Prices combined'!$G344),IF($B344="RAB Long",SUMIFS('RAB Prices Long'!N:N,'RAB Prices Long'!$B:$B,'All Prices combined'!$D344,'RAB Prices Long'!$E:$E,'All Prices combined'!$G344)))),2)</f>
        <v>23.95</v>
      </c>
      <c r="L344" s="2">
        <f>ROUND(IF($B344="Annuity",SUMIFS('Annuity Prices'!O:O,'Annuity Prices'!$B:$B,$D344,'Annuity Prices'!$E:$E,$G344),IF($B344="RAB Short",SUMIFS('RAB Prices Short'!O:O,'RAB Prices Short'!$B:$B,'All Prices combined'!$D344,'RAB Prices Short'!$E:$E,'All Prices combined'!$G344),IF($B344="RAB Long",SUMIFS('RAB Prices Long'!O:O,'RAB Prices Long'!$B:$B,'All Prices combined'!$D344,'RAB Prices Long'!$E:$E,'All Prices combined'!$G344)))),2)</f>
        <v>24.63</v>
      </c>
      <c r="M344" s="2">
        <f>ROUND(IF($B344="Annuity",SUMIFS('Annuity Prices'!P:P,'Annuity Prices'!$B:$B,$D344,'Annuity Prices'!$E:$E,$G344),IF($B344="RAB Short",SUMIFS('RAB Prices Short'!P:P,'RAB Prices Short'!$B:$B,'All Prices combined'!$D344,'RAB Prices Short'!$E:$E,'All Prices combined'!$G344),IF($B344="RAB Long",SUMIFS('RAB Prices Long'!P:P,'RAB Prices Long'!$B:$B,'All Prices combined'!$D344,'RAB Prices Long'!$E:$E,'All Prices combined'!$G344)))),2)</f>
        <v>25.51</v>
      </c>
      <c r="N344" s="2">
        <f>ROUND(IF($B344="Annuity",SUMIFS('Annuity Prices'!Q:Q,'Annuity Prices'!$B:$B,$D344,'Annuity Prices'!$E:$E,$G344),IF($B344="RAB Short",SUMIFS('RAB Prices Short'!Q:Q,'RAB Prices Short'!$B:$B,'All Prices combined'!$D344,'RAB Prices Short'!$E:$E,'All Prices combined'!$G344),IF($B344="RAB Long",SUMIFS('RAB Prices Long'!Q:Q,'RAB Prices Long'!$B:$B,'All Prices combined'!$D344,'RAB Prices Long'!$E:$E,'All Prices combined'!$G344)))),2)</f>
        <v>26.14</v>
      </c>
      <c r="O344" s="2">
        <f>ROUND(IF($B344="Annuity",SUMIFS('Annuity Prices'!R:R,'Annuity Prices'!$B:$B,$D344,'Annuity Prices'!$E:$E,$G344),IF($B344="RAB Short",SUMIFS('RAB Prices Short'!R:R,'RAB Prices Short'!$B:$B,'All Prices combined'!$D344,'RAB Prices Short'!$E:$E,'All Prices combined'!$G344),IF($B344="RAB Long",SUMIFS('RAB Prices Long'!R:R,'RAB Prices Long'!$B:$B,'All Prices combined'!$D344,'RAB Prices Long'!$E:$E,'All Prices combined'!$G344)))),2)</f>
        <v>26.8</v>
      </c>
      <c r="P344" s="2">
        <f>ROUND(IF($B344="Annuity",SUMIFS('Annuity Prices'!S:S,'Annuity Prices'!$B:$B,$D344,'Annuity Prices'!$E:$E,$G344),IF($B344="RAB Short",SUMIFS('RAB Prices Short'!S:S,'RAB Prices Short'!$B:$B,'All Prices combined'!$D344,'RAB Prices Short'!$E:$E,'All Prices combined'!$G344),IF($B344="RAB Long",SUMIFS('RAB Prices Long'!S:S,'RAB Prices Long'!$B:$B,'All Prices combined'!$D344,'RAB Prices Long'!$E:$E,'All Prices combined'!$G344)))),2)</f>
        <v>27.47</v>
      </c>
      <c r="Q344" s="2">
        <f>ROUND(IF($B344="Annuity",SUMIFS('Annuity Prices'!T:T,'Annuity Prices'!$B:$B,$D344,'Annuity Prices'!$E:$E,$G344),IF($B344="RAB Short",SUMIFS('RAB Prices Short'!T:T,'RAB Prices Short'!$B:$B,'All Prices combined'!$D344,'RAB Prices Short'!$E:$E,'All Prices combined'!$G344),IF($B344="RAB Long",SUMIFS('RAB Prices Long'!T:T,'RAB Prices Long'!$B:$B,'All Prices combined'!$D344,'RAB Prices Long'!$E:$E,'All Prices combined'!$G344)))),2)</f>
        <v>28.8</v>
      </c>
      <c r="R344" s="2">
        <f>ROUND(IF($B344="Annuity",SUMIFS('Annuity Prices'!U:U,'Annuity Prices'!$B:$B,$D344,'Annuity Prices'!$E:$E,$G344),IF($B344="RAB Short",SUMIFS('RAB Prices Short'!U:U,'RAB Prices Short'!$B:$B,'All Prices combined'!$D344,'RAB Prices Short'!$E:$E,'All Prices combined'!$G344),IF($B344="RAB Long",SUMIFS('RAB Prices Long'!U:U,'RAB Prices Long'!$B:$B,'All Prices combined'!$D344,'RAB Prices Long'!$E:$E,'All Prices combined'!$G344)))),2)</f>
        <v>29.52</v>
      </c>
      <c r="S344" s="2">
        <f>ROUND(IF($B344="Annuity",SUMIFS('Annuity Prices'!V:V,'Annuity Prices'!$B:$B,$D344,'Annuity Prices'!$E:$E,$G344),IF($B344="RAB Short",SUMIFS('RAB Prices Short'!V:V,'RAB Prices Short'!$B:$B,'All Prices combined'!$D344,'RAB Prices Short'!$E:$E,'All Prices combined'!$G344),IF($B344="RAB Long",SUMIFS('RAB Prices Long'!V:V,'RAB Prices Long'!$B:$B,'All Prices combined'!$D344,'RAB Prices Long'!$E:$E,'All Prices combined'!$G344)))),2)</f>
        <v>30.25</v>
      </c>
      <c r="T344" s="2">
        <f>ROUND(IF($B344="Annuity",SUMIFS('Annuity Prices'!W:W,'Annuity Prices'!$B:$B,$D344,'Annuity Prices'!$E:$E,$G344),IF($B344="RAB Short",SUMIFS('RAB Prices Short'!W:W,'RAB Prices Short'!$B:$B,'All Prices combined'!$D344,'RAB Prices Short'!$E:$E,'All Prices combined'!$G344),IF($B344="RAB Long",SUMIFS('RAB Prices Long'!W:W,'RAB Prices Long'!$B:$B,'All Prices combined'!$D344,'RAB Prices Long'!$E:$E,'All Prices combined'!$G344)))),2)</f>
        <v>31.01</v>
      </c>
      <c r="U344" s="2">
        <f>ROUND(IF($B344="Annuity",SUMIFS('Annuity Prices'!X:X,'Annuity Prices'!$B:$B,$D344,'Annuity Prices'!$E:$E,$G344),IF($B344="RAB Short",SUMIFS('RAB Prices Short'!X:X,'RAB Prices Short'!$B:$B,'All Prices combined'!$D344,'RAB Prices Short'!$E:$E,'All Prices combined'!$G344),IF($B344="RAB Long",SUMIFS('RAB Prices Long'!X:X,'RAB Prices Long'!$B:$B,'All Prices combined'!$D344,'RAB Prices Long'!$E:$E,'All Prices combined'!$G344)))),2)</f>
        <v>35.04</v>
      </c>
      <c r="V344" s="2">
        <f>ROUND(IF($B344="Annuity",SUMIFS('Annuity Prices'!Y:Y,'Annuity Prices'!$B:$B,$D344,'Annuity Prices'!$E:$E,$G344),IF($B344="RAB Short",SUMIFS('RAB Prices Short'!Y:Y,'RAB Prices Short'!$B:$B,'All Prices combined'!$D344,'RAB Prices Short'!$E:$E,'All Prices combined'!$G344),IF($B344="RAB Long",SUMIFS('RAB Prices Long'!Y:Y,'RAB Prices Long'!$B:$B,'All Prices combined'!$D344,'RAB Prices Long'!$E:$E,'All Prices combined'!$G344)))),2)</f>
        <v>35.909999999999997</v>
      </c>
      <c r="W344" s="2">
        <f>ROUND(IF($B344="Annuity",SUMIFS('Annuity Prices'!Z:Z,'Annuity Prices'!$B:$B,$D344,'Annuity Prices'!$E:$E,$G344),IF($B344="RAB Short",SUMIFS('RAB Prices Short'!Z:Z,'RAB Prices Short'!$B:$B,'All Prices combined'!$D344,'RAB Prices Short'!$E:$E,'All Prices combined'!$G344),IF($B344="RAB Long",SUMIFS('RAB Prices Long'!Z:Z,'RAB Prices Long'!$B:$B,'All Prices combined'!$D344,'RAB Prices Long'!$E:$E,'All Prices combined'!$G344)))),2)</f>
        <v>36.81</v>
      </c>
      <c r="X344" s="2">
        <f>ROUND(IF($B344="Annuity",SUMIFS('Annuity Prices'!AA:AA,'Annuity Prices'!$B:$B,$D344,'Annuity Prices'!$E:$E,$G344),IF($B344="RAB Short",SUMIFS('RAB Prices Short'!AA:AA,'RAB Prices Short'!$B:$B,'All Prices combined'!$D344,'RAB Prices Short'!$E:$E,'All Prices combined'!$G344),IF($B344="RAB Long",SUMIFS('RAB Prices Long'!AA:AA,'RAB Prices Long'!$B:$B,'All Prices combined'!$D344,'RAB Prices Long'!$E:$E,'All Prices combined'!$G344)))),2)</f>
        <v>37.729999999999997</v>
      </c>
      <c r="Y344" s="2">
        <f>ROUND(IF($B344="Annuity",SUMIFS('Annuity Prices'!AB:AB,'Annuity Prices'!$B:$B,$D344,'Annuity Prices'!$E:$E,$G344),IF($B344="RAB Short",SUMIFS('RAB Prices Short'!AB:AB,'RAB Prices Short'!$B:$B,'All Prices combined'!$D344,'RAB Prices Short'!$E:$E,'All Prices combined'!$G344),IF($B344="RAB Long",SUMIFS('RAB Prices Long'!AB:AB,'RAB Prices Long'!$B:$B,'All Prices combined'!$D344,'RAB Prices Long'!$E:$E,'All Prices combined'!$G344)))),2)</f>
        <v>39.57</v>
      </c>
      <c r="Z344" s="2">
        <f>ROUND(IF($B344="Annuity",SUMIFS('Annuity Prices'!AC:AC,'Annuity Prices'!$B:$B,$D344,'Annuity Prices'!$E:$E,$G344),IF($B344="RAB Short",SUMIFS('RAB Prices Short'!AC:AC,'RAB Prices Short'!$B:$B,'All Prices combined'!$D344,'RAB Prices Short'!$E:$E,'All Prices combined'!$G344),IF($B344="RAB Long",SUMIFS('RAB Prices Long'!AC:AC,'RAB Prices Long'!$B:$B,'All Prices combined'!$D344,'RAB Prices Long'!$E:$E,'All Prices combined'!$G344)))),2)</f>
        <v>40.56</v>
      </c>
      <c r="AA344" s="2">
        <f>ROUND(IF($B344="Annuity",SUMIFS('Annuity Prices'!AD:AD,'Annuity Prices'!$B:$B,$D344,'Annuity Prices'!$E:$E,$G344),IF($B344="RAB Short",SUMIFS('RAB Prices Short'!AD:AD,'RAB Prices Short'!$B:$B,'All Prices combined'!$D344,'RAB Prices Short'!$E:$E,'All Prices combined'!$G344),IF($B344="RAB Long",SUMIFS('RAB Prices Long'!AD:AD,'RAB Prices Long'!$B:$B,'All Prices combined'!$D344,'RAB Prices Long'!$E:$E,'All Prices combined'!$G344)))),2)</f>
        <v>41.58</v>
      </c>
      <c r="AB344" s="2">
        <f>ROUND(IF($B344="Annuity",SUMIFS('Annuity Prices'!AE:AE,'Annuity Prices'!$B:$B,$D344,'Annuity Prices'!$E:$E,$G344),IF($B344="RAB Short",SUMIFS('RAB Prices Short'!AE:AE,'RAB Prices Short'!$B:$B,'All Prices combined'!$D344,'RAB Prices Short'!$E:$E,'All Prices combined'!$G344),IF($B344="RAB Long",SUMIFS('RAB Prices Long'!AE:AE,'RAB Prices Long'!$B:$B,'All Prices combined'!$D344,'RAB Prices Long'!$E:$E,'All Prices combined'!$G344)))),2)</f>
        <v>42.62</v>
      </c>
      <c r="AC344" s="2">
        <f>ROUND(IF($B344="Annuity",SUMIFS('Annuity Prices'!AF:AF,'Annuity Prices'!$B:$B,$D344,'Annuity Prices'!$E:$E,$G344),IF($B344="RAB Short",SUMIFS('RAB Prices Short'!AF:AF,'RAB Prices Short'!$B:$B,'All Prices combined'!$D344,'RAB Prices Short'!$E:$E,'All Prices combined'!$G344),IF($B344="RAB Long",SUMIFS('RAB Prices Long'!AF:AF,'RAB Prices Long'!$B:$B,'All Prices combined'!$D344,'RAB Prices Long'!$E:$E,'All Prices combined'!$G344)))),2)</f>
        <v>44.71</v>
      </c>
      <c r="AD344" s="2">
        <f>ROUND(IF($B344="Annuity",SUMIFS('Annuity Prices'!AG:AG,'Annuity Prices'!$B:$B,$D344,'Annuity Prices'!$E:$E,$G344),IF($B344="RAB Short",SUMIFS('RAB Prices Short'!AG:AG,'RAB Prices Short'!$B:$B,'All Prices combined'!$D344,'RAB Prices Short'!$E:$E,'All Prices combined'!$G344),IF($B344="RAB Long",SUMIFS('RAB Prices Long'!AG:AG,'RAB Prices Long'!$B:$B,'All Prices combined'!$D344,'RAB Prices Long'!$E:$E,'All Prices combined'!$G344)))),2)</f>
        <v>45.82</v>
      </c>
      <c r="AE344" s="2">
        <f>ROUND(IF($B344="Annuity",SUMIFS('Annuity Prices'!AH:AH,'Annuity Prices'!$B:$B,$D344,'Annuity Prices'!$E:$E,$G344),IF($B344="RAB Short",SUMIFS('RAB Prices Short'!AH:AH,'RAB Prices Short'!$B:$B,'All Prices combined'!$D344,'RAB Prices Short'!$E:$E,'All Prices combined'!$G344),IF($B344="RAB Long",SUMIFS('RAB Prices Long'!AH:AH,'RAB Prices Long'!$B:$B,'All Prices combined'!$D344,'RAB Prices Long'!$E:$E,'All Prices combined'!$G344)))),2)</f>
        <v>46.97</v>
      </c>
      <c r="AF344" s="2">
        <f>ROUND(IF($B344="Annuity",SUMIFS('Annuity Prices'!AI:AI,'Annuity Prices'!$B:$B,$D344,'Annuity Prices'!$E:$E,$G344),IF($B344="RAB Short",SUMIFS('RAB Prices Short'!AI:AI,'RAB Prices Short'!$B:$B,'All Prices combined'!$D344,'RAB Prices Short'!$E:$E,'All Prices combined'!$G344),IF($B344="RAB Long",SUMIFS('RAB Prices Long'!AI:AI,'RAB Prices Long'!$B:$B,'All Prices combined'!$D344,'RAB Prices Long'!$E:$E,'All Prices combined'!$G344)))),2)</f>
        <v>48.15</v>
      </c>
      <c r="AG344" s="2">
        <f>ROUND(IF($B344="Annuity",SUMIFS('Annuity Prices'!AJ:AJ,'Annuity Prices'!$B:$B,$D344,'Annuity Prices'!$E:$E,$G344),IF($B344="RAB Short",SUMIFS('RAB Prices Short'!AJ:AJ,'RAB Prices Short'!$B:$B,'All Prices combined'!$D344,'RAB Prices Short'!$E:$E,'All Prices combined'!$G344),IF($B344="RAB Long",SUMIFS('RAB Prices Long'!AJ:AJ,'RAB Prices Long'!$B:$B,'All Prices combined'!$D344,'RAB Prices Long'!$E:$E,'All Prices combined'!$G344)))),2)</f>
        <v>50.51</v>
      </c>
      <c r="AH344" s="2">
        <f>ROUND(IF($B344="Annuity",SUMIFS('Annuity Prices'!AK:AK,'Annuity Prices'!$B:$B,$D344,'Annuity Prices'!$E:$E,$G344),IF($B344="RAB Short",SUMIFS('RAB Prices Short'!AK:AK,'RAB Prices Short'!$B:$B,'All Prices combined'!$D344,'RAB Prices Short'!$E:$E,'All Prices combined'!$G344),IF($B344="RAB Long",SUMIFS('RAB Prices Long'!AK:AK,'RAB Prices Long'!$B:$B,'All Prices combined'!$D344,'RAB Prices Long'!$E:$E,'All Prices combined'!$G344)))),2)</f>
        <v>51.78</v>
      </c>
      <c r="AI344" s="2">
        <f>ROUND(IF($B344="Annuity",SUMIFS('Annuity Prices'!AL:AL,'Annuity Prices'!$B:$B,$D344,'Annuity Prices'!$E:$E,$G344),IF($B344="RAB Short",SUMIFS('RAB Prices Short'!AL:AL,'RAB Prices Short'!$B:$B,'All Prices combined'!$D344,'RAB Prices Short'!$E:$E,'All Prices combined'!$G344),IF($B344="RAB Long",SUMIFS('RAB Prices Long'!AL:AL,'RAB Prices Long'!$B:$B,'All Prices combined'!$D344,'RAB Prices Long'!$E:$E,'All Prices combined'!$G344)))),2)</f>
        <v>53.07</v>
      </c>
      <c r="AJ344" s="2">
        <f>ROUND(IF($B344="Annuity",SUMIFS('Annuity Prices'!AM:AM,'Annuity Prices'!$B:$B,$D344,'Annuity Prices'!$E:$E,$G344),IF($B344="RAB Short",SUMIFS('RAB Prices Short'!AM:AM,'RAB Prices Short'!$B:$B,'All Prices combined'!$D344,'RAB Prices Short'!$E:$E,'All Prices combined'!$G344),IF($B344="RAB Long",SUMIFS('RAB Prices Long'!AM:AM,'RAB Prices Long'!$B:$B,'All Prices combined'!$D344,'RAB Prices Long'!$E:$E,'All Prices combined'!$G344)))),2)</f>
        <v>54.4</v>
      </c>
      <c r="AK344" s="2">
        <f>ROUND(IF($B344="Annuity",SUMIFS('Annuity Prices'!AN:AN,'Annuity Prices'!$B:$B,$D344,'Annuity Prices'!$E:$E,$G344),IF($B344="RAB Short",SUMIFS('RAB Prices Short'!AN:AN,'RAB Prices Short'!$B:$B,'All Prices combined'!$D344,'RAB Prices Short'!$E:$E,'All Prices combined'!$G344),IF($B344="RAB Long",SUMIFS('RAB Prices Long'!AN:AN,'RAB Prices Long'!$B:$B,'All Prices combined'!$D344,'RAB Prices Long'!$E:$E,'All Prices combined'!$G344)))),2)</f>
        <v>57.09</v>
      </c>
      <c r="AL344" s="2">
        <f>ROUND(IF($B344="Annuity",SUMIFS('Annuity Prices'!AO:AO,'Annuity Prices'!$B:$B,$D344,'Annuity Prices'!$E:$E,$G344),IF($B344="RAB Short",SUMIFS('RAB Prices Short'!AO:AO,'RAB Prices Short'!$B:$B,'All Prices combined'!$D344,'RAB Prices Short'!$E:$E,'All Prices combined'!$G344),IF($B344="RAB Long",SUMIFS('RAB Prices Long'!AO:AO,'RAB Prices Long'!$B:$B,'All Prices combined'!$D344,'RAB Prices Long'!$E:$E,'All Prices combined'!$G344)))),2)</f>
        <v>58.51</v>
      </c>
      <c r="AM344" s="2">
        <f>ROUND(IF($B344="Annuity",SUMIFS('Annuity Prices'!AP:AP,'Annuity Prices'!$B:$B,$D344,'Annuity Prices'!$E:$E,$G344),IF($B344="RAB Short",SUMIFS('RAB Prices Short'!AP:AP,'RAB Prices Short'!$B:$B,'All Prices combined'!$D344,'RAB Prices Short'!$E:$E,'All Prices combined'!$G344),IF($B344="RAB Long",SUMIFS('RAB Prices Long'!AP:AP,'RAB Prices Long'!$B:$B,'All Prices combined'!$D344,'RAB Prices Long'!$E:$E,'All Prices combined'!$G344)))),2)</f>
        <v>59.97</v>
      </c>
      <c r="AN344" s="2">
        <f>ROUND(IF($B344="Annuity",SUMIFS('Annuity Prices'!AQ:AQ,'Annuity Prices'!$B:$B,$D344,'Annuity Prices'!$E:$E,$G344),IF($B344="RAB Short",SUMIFS('RAB Prices Short'!AQ:AQ,'RAB Prices Short'!$B:$B,'All Prices combined'!$D344,'RAB Prices Short'!$E:$E,'All Prices combined'!$G344),IF($B344="RAB Long",SUMIFS('RAB Prices Long'!AQ:AQ,'RAB Prices Long'!$B:$B,'All Prices combined'!$D344,'RAB Prices Long'!$E:$E,'All Prices combined'!$G344)))),2)</f>
        <v>61.47</v>
      </c>
      <c r="AO344" s="2">
        <f>ROUND(IF($B344="Annuity",SUMIFS('Annuity Prices'!AR:AR,'Annuity Prices'!$B:$B,$D344,'Annuity Prices'!$E:$E,$G344),IF($B344="RAB Short",SUMIFS('RAB Prices Short'!AR:AR,'RAB Prices Short'!$B:$B,'All Prices combined'!$D344,'RAB Prices Short'!$E:$E,'All Prices combined'!$G344),IF($B344="RAB Long",SUMIFS('RAB Prices Long'!AR:AR,'RAB Prices Long'!$B:$B,'All Prices combined'!$D344,'RAB Prices Long'!$E:$E,'All Prices combined'!$G344)))),2)</f>
        <v>0</v>
      </c>
      <c r="AP344" s="2">
        <f>ROUND(IF($B344="Annuity",SUMIFS('Annuity Prices'!AS:AS,'Annuity Prices'!$B:$B,$D344,'Annuity Prices'!$E:$E,$G344),IF($B344="RAB Short",SUMIFS('RAB Prices Short'!AS:AS,'RAB Prices Short'!$B:$B,'All Prices combined'!$D344,'RAB Prices Short'!$E:$E,'All Prices combined'!$G344),IF($B344="RAB Long",SUMIFS('RAB Prices Long'!AS:AS,'RAB Prices Long'!$B:$B,'All Prices combined'!$D344,'RAB Prices Long'!$E:$E,'All Prices combined'!$G344)))),2)</f>
        <v>0</v>
      </c>
      <c r="AQ344" s="2">
        <f>ROUND(IF($B344="Annuity",SUMIFS('Annuity Prices'!AT:AT,'Annuity Prices'!$B:$B,$D344,'Annuity Prices'!$E:$E,$G344),IF($B344="RAB Short",SUMIFS('RAB Prices Short'!AT:AT,'RAB Prices Short'!$B:$B,'All Prices combined'!$D344,'RAB Prices Short'!$E:$E,'All Prices combined'!$G344),IF($B344="RAB Long",SUMIFS('RAB Prices Long'!AT:AT,'RAB Prices Long'!$B:$B,'All Prices combined'!$D344,'RAB Prices Long'!$E:$E,'All Prices combined'!$G344)))),2)</f>
        <v>23.08</v>
      </c>
      <c r="AR344" s="2">
        <f>ROUND(IF($B344="Annuity",SUMIFS('Annuity Prices'!AU:AU,'Annuity Prices'!$B:$B,$D344,'Annuity Prices'!$E:$E,$G344),IF($B344="RAB Short",SUMIFS('RAB Prices Short'!AU:AU,'RAB Prices Short'!$B:$B,'All Prices combined'!$D344,'RAB Prices Short'!$E:$E,'All Prices combined'!$G344),IF($B344="RAB Long",SUMIFS('RAB Prices Long'!AU:AU,'RAB Prices Long'!$B:$B,'All Prices combined'!$D344,'RAB Prices Long'!$E:$E,'All Prices combined'!$G344)))),2)</f>
        <v>23.95</v>
      </c>
      <c r="AS344" s="2">
        <f>ROUND(IF($B344="Annuity",SUMIFS('Annuity Prices'!AV:AV,'Annuity Prices'!$B:$B,$D344,'Annuity Prices'!$E:$E,$G344),IF($B344="RAB Short",SUMIFS('RAB Prices Short'!AV:AV,'RAB Prices Short'!$B:$B,'All Prices combined'!$D344,'RAB Prices Short'!$E:$E,'All Prices combined'!$G344),IF($B344="RAB Long",SUMIFS('RAB Prices Long'!AV:AV,'RAB Prices Long'!$B:$B,'All Prices combined'!$D344,'RAB Prices Long'!$E:$E,'All Prices combined'!$G344)))),2)</f>
        <v>24.63</v>
      </c>
      <c r="AT344" s="2">
        <f>ROUND(IF($B344="Annuity",SUMIFS('Annuity Prices'!AW:AW,'Annuity Prices'!$B:$B,$D344,'Annuity Prices'!$E:$E,$G344),IF($B344="RAB Short",SUMIFS('RAB Prices Short'!AW:AW,'RAB Prices Short'!$B:$B,'All Prices combined'!$D344,'RAB Prices Short'!$E:$E,'All Prices combined'!$G344),IF($B344="RAB Long",SUMIFS('RAB Prices Long'!AW:AW,'RAB Prices Long'!$B:$B,'All Prices combined'!$D344,'RAB Prices Long'!$E:$E,'All Prices combined'!$G344)))),2)</f>
        <v>25.36</v>
      </c>
      <c r="AU344" s="2">
        <f>ROUND(IF($B344="Annuity",SUMIFS('Annuity Prices'!AX:AX,'Annuity Prices'!$B:$B,$D344,'Annuity Prices'!$E:$E,$G344),IF($B344="RAB Short",SUMIFS('RAB Prices Short'!AX:AX,'RAB Prices Short'!$B:$B,'All Prices combined'!$D344,'RAB Prices Short'!$E:$E,'All Prices combined'!$G344),IF($B344="RAB Long",SUMIFS('RAB Prices Long'!AX:AX,'RAB Prices Long'!$B:$B,'All Prices combined'!$D344,'RAB Prices Long'!$E:$E,'All Prices combined'!$G344)))),2)</f>
        <v>26.14</v>
      </c>
      <c r="AV344" s="2">
        <f>ROUND(IF($B344="Annuity",SUMIFS('Annuity Prices'!AY:AY,'Annuity Prices'!$B:$B,$D344,'Annuity Prices'!$E:$E,$G344),IF($B344="RAB Short",SUMIFS('RAB Prices Short'!AY:AY,'RAB Prices Short'!$B:$B,'All Prices combined'!$D344,'RAB Prices Short'!$E:$E,'All Prices combined'!$G344),IF($B344="RAB Long",SUMIFS('RAB Prices Long'!AY:AY,'RAB Prices Long'!$B:$B,'All Prices combined'!$D344,'RAB Prices Long'!$E:$E,'All Prices combined'!$G344)))),2)</f>
        <v>26.8</v>
      </c>
      <c r="AW344" s="2">
        <f>ROUND(IF($B344="Annuity",SUMIFS('Annuity Prices'!AZ:AZ,'Annuity Prices'!$B:$B,$D344,'Annuity Prices'!$E:$E,$G344),IF($B344="RAB Short",SUMIFS('RAB Prices Short'!AZ:AZ,'RAB Prices Short'!$B:$B,'All Prices combined'!$D344,'RAB Prices Short'!$E:$E,'All Prices combined'!$G344),IF($B344="RAB Long",SUMIFS('RAB Prices Long'!AZ:AZ,'RAB Prices Long'!$B:$B,'All Prices combined'!$D344,'RAB Prices Long'!$E:$E,'All Prices combined'!$G344)))),2)</f>
        <v>27.47</v>
      </c>
      <c r="AX344" s="2">
        <f>ROUND(IF($B344="Annuity",SUMIFS('Annuity Prices'!BA:BA,'Annuity Prices'!$B:$B,$D344,'Annuity Prices'!$E:$E,$G344),IF($B344="RAB Short",SUMIFS('RAB Prices Short'!BA:BA,'RAB Prices Short'!$B:$B,'All Prices combined'!$D344,'RAB Prices Short'!$E:$E,'All Prices combined'!$G344),IF($B344="RAB Long",SUMIFS('RAB Prices Long'!BA:BA,'RAB Prices Long'!$B:$B,'All Prices combined'!$D344,'RAB Prices Long'!$E:$E,'All Prices combined'!$G344)))),2)</f>
        <v>28.79</v>
      </c>
      <c r="AY344" s="2">
        <f>ROUND(IF($B344="Annuity",SUMIFS('Annuity Prices'!BB:BB,'Annuity Prices'!$B:$B,$D344,'Annuity Prices'!$E:$E,$G344),IF($B344="RAB Short",SUMIFS('RAB Prices Short'!BB:BB,'RAB Prices Short'!$B:$B,'All Prices combined'!$D344,'RAB Prices Short'!$E:$E,'All Prices combined'!$G344),IF($B344="RAB Long",SUMIFS('RAB Prices Long'!BB:BB,'RAB Prices Long'!$B:$B,'All Prices combined'!$D344,'RAB Prices Long'!$E:$E,'All Prices combined'!$G344)))),2)</f>
        <v>29.52</v>
      </c>
      <c r="AZ344" s="2">
        <f>ROUND(IF($B344="Annuity",SUMIFS('Annuity Prices'!BC:BC,'Annuity Prices'!$B:$B,$D344,'Annuity Prices'!$E:$E,$G344),IF($B344="RAB Short",SUMIFS('RAB Prices Short'!BC:BC,'RAB Prices Short'!$B:$B,'All Prices combined'!$D344,'RAB Prices Short'!$E:$E,'All Prices combined'!$G344),IF($B344="RAB Long",SUMIFS('RAB Prices Long'!BC:BC,'RAB Prices Long'!$B:$B,'All Prices combined'!$D344,'RAB Prices Long'!$E:$E,'All Prices combined'!$G344)))),2)</f>
        <v>30.25</v>
      </c>
      <c r="BA344" s="2">
        <f>ROUND(IF($B344="Annuity",SUMIFS('Annuity Prices'!BD:BD,'Annuity Prices'!$B:$B,$D344,'Annuity Prices'!$E:$E,$G344),IF($B344="RAB Short",SUMIFS('RAB Prices Short'!BD:BD,'RAB Prices Short'!$B:$B,'All Prices combined'!$D344,'RAB Prices Short'!$E:$E,'All Prices combined'!$G344),IF($B344="RAB Long",SUMIFS('RAB Prices Long'!BD:BD,'RAB Prices Long'!$B:$B,'All Prices combined'!$D344,'RAB Prices Long'!$E:$E,'All Prices combined'!$G344)))),2)</f>
        <v>31.01</v>
      </c>
      <c r="BB344" s="2">
        <f>ROUND(IF($B344="Annuity",SUMIFS('Annuity Prices'!BE:BE,'Annuity Prices'!$B:$B,$D344,'Annuity Prices'!$E:$E,$G344),IF($B344="RAB Short",SUMIFS('RAB Prices Short'!BE:BE,'RAB Prices Short'!$B:$B,'All Prices combined'!$D344,'RAB Prices Short'!$E:$E,'All Prices combined'!$G344),IF($B344="RAB Long",SUMIFS('RAB Prices Long'!BE:BE,'RAB Prices Long'!$B:$B,'All Prices combined'!$D344,'RAB Prices Long'!$E:$E,'All Prices combined'!$G344)))),2)</f>
        <v>33.159999999999997</v>
      </c>
      <c r="BC344" s="2">
        <f>ROUND(IF($B344="Annuity",SUMIFS('Annuity Prices'!BF:BF,'Annuity Prices'!$B:$B,$D344,'Annuity Prices'!$E:$E,$G344),IF($B344="RAB Short",SUMIFS('RAB Prices Short'!BF:BF,'RAB Prices Short'!$B:$B,'All Prices combined'!$D344,'RAB Prices Short'!$E:$E,'All Prices combined'!$G344),IF($B344="RAB Long",SUMIFS('RAB Prices Long'!BF:BF,'RAB Prices Long'!$B:$B,'All Prices combined'!$D344,'RAB Prices Long'!$E:$E,'All Prices combined'!$G344)))),2)</f>
        <v>35.909999999999997</v>
      </c>
      <c r="BD344" s="2">
        <f>ROUND(IF($B344="Annuity",SUMIFS('Annuity Prices'!BG:BG,'Annuity Prices'!$B:$B,$D344,'Annuity Prices'!$E:$E,$G344),IF($B344="RAB Short",SUMIFS('RAB Prices Short'!BG:BG,'RAB Prices Short'!$B:$B,'All Prices combined'!$D344,'RAB Prices Short'!$E:$E,'All Prices combined'!$G344),IF($B344="RAB Long",SUMIFS('RAB Prices Long'!BG:BG,'RAB Prices Long'!$B:$B,'All Prices combined'!$D344,'RAB Prices Long'!$E:$E,'All Prices combined'!$G344)))),2)</f>
        <v>36.81</v>
      </c>
      <c r="BE344" s="2">
        <f>ROUND(IF($B344="Annuity",SUMIFS('Annuity Prices'!BH:BH,'Annuity Prices'!$B:$B,$D344,'Annuity Prices'!$E:$E,$G344),IF($B344="RAB Short",SUMIFS('RAB Prices Short'!BH:BH,'RAB Prices Short'!$B:$B,'All Prices combined'!$D344,'RAB Prices Short'!$E:$E,'All Prices combined'!$G344),IF($B344="RAB Long",SUMIFS('RAB Prices Long'!BH:BH,'RAB Prices Long'!$B:$B,'All Prices combined'!$D344,'RAB Prices Long'!$E:$E,'All Prices combined'!$G344)))),2)</f>
        <v>37.729999999999997</v>
      </c>
      <c r="BF344" s="2">
        <f>ROUND(IF($B344="Annuity",SUMIFS('Annuity Prices'!BI:BI,'Annuity Prices'!$B:$B,$D344,'Annuity Prices'!$E:$E,$G344),IF($B344="RAB Short",SUMIFS('RAB Prices Short'!BI:BI,'RAB Prices Short'!$B:$B,'All Prices combined'!$D344,'RAB Prices Short'!$E:$E,'All Prices combined'!$G344),IF($B344="RAB Long",SUMIFS('RAB Prices Long'!BI:BI,'RAB Prices Long'!$B:$B,'All Prices combined'!$D344,'RAB Prices Long'!$E:$E,'All Prices combined'!$G344)))),2)</f>
        <v>39.57</v>
      </c>
      <c r="BG344" s="2">
        <f>ROUND(IF($B344="Annuity",SUMIFS('Annuity Prices'!BJ:BJ,'Annuity Prices'!$B:$B,$D344,'Annuity Prices'!$E:$E,$G344),IF($B344="RAB Short",SUMIFS('RAB Prices Short'!BJ:BJ,'RAB Prices Short'!$B:$B,'All Prices combined'!$D344,'RAB Prices Short'!$E:$E,'All Prices combined'!$G344),IF($B344="RAB Long",SUMIFS('RAB Prices Long'!BJ:BJ,'RAB Prices Long'!$B:$B,'All Prices combined'!$D344,'RAB Prices Long'!$E:$E,'All Prices combined'!$G344)))),2)</f>
        <v>40.56</v>
      </c>
      <c r="BH344" s="2">
        <f>ROUND(IF($B344="Annuity",SUMIFS('Annuity Prices'!BK:BK,'Annuity Prices'!$B:$B,$D344,'Annuity Prices'!$E:$E,$G344),IF($B344="RAB Short",SUMIFS('RAB Prices Short'!BK:BK,'RAB Prices Short'!$B:$B,'All Prices combined'!$D344,'RAB Prices Short'!$E:$E,'All Prices combined'!$G344),IF($B344="RAB Long",SUMIFS('RAB Prices Long'!BK:BK,'RAB Prices Long'!$B:$B,'All Prices combined'!$D344,'RAB Prices Long'!$E:$E,'All Prices combined'!$G344)))),2)</f>
        <v>41.58</v>
      </c>
      <c r="BI344" s="2">
        <f>ROUND(IF($B344="Annuity",SUMIFS('Annuity Prices'!BL:BL,'Annuity Prices'!$B:$B,$D344,'Annuity Prices'!$E:$E,$G344),IF($B344="RAB Short",SUMIFS('RAB Prices Short'!BL:BL,'RAB Prices Short'!$B:$B,'All Prices combined'!$D344,'RAB Prices Short'!$E:$E,'All Prices combined'!$G344),IF($B344="RAB Long",SUMIFS('RAB Prices Long'!BL:BL,'RAB Prices Long'!$B:$B,'All Prices combined'!$D344,'RAB Prices Long'!$E:$E,'All Prices combined'!$G344)))),2)</f>
        <v>42.62</v>
      </c>
      <c r="BJ344" s="2">
        <f>ROUND(IF($B344="Annuity",SUMIFS('Annuity Prices'!BM:BM,'Annuity Prices'!$B:$B,$D344,'Annuity Prices'!$E:$E,$G344),IF($B344="RAB Short",SUMIFS('RAB Prices Short'!BM:BM,'RAB Prices Short'!$B:$B,'All Prices combined'!$D344,'RAB Prices Short'!$E:$E,'All Prices combined'!$G344),IF($B344="RAB Long",SUMIFS('RAB Prices Long'!BM:BM,'RAB Prices Long'!$B:$B,'All Prices combined'!$D344,'RAB Prices Long'!$E:$E,'All Prices combined'!$G344)))),2)</f>
        <v>44.71</v>
      </c>
      <c r="BK344" s="2">
        <f>ROUND(IF($B344="Annuity",SUMIFS('Annuity Prices'!BN:BN,'Annuity Prices'!$B:$B,$D344,'Annuity Prices'!$E:$E,$G344),IF($B344="RAB Short",SUMIFS('RAB Prices Short'!BN:BN,'RAB Prices Short'!$B:$B,'All Prices combined'!$D344,'RAB Prices Short'!$E:$E,'All Prices combined'!$G344),IF($B344="RAB Long",SUMIFS('RAB Prices Long'!BN:BN,'RAB Prices Long'!$B:$B,'All Prices combined'!$D344,'RAB Prices Long'!$E:$E,'All Prices combined'!$G344)))),2)</f>
        <v>45.82</v>
      </c>
      <c r="BL344" s="2">
        <f>ROUND(IF($B344="Annuity",SUMIFS('Annuity Prices'!BO:BO,'Annuity Prices'!$B:$B,$D344,'Annuity Prices'!$E:$E,$G344),IF($B344="RAB Short",SUMIFS('RAB Prices Short'!BO:BO,'RAB Prices Short'!$B:$B,'All Prices combined'!$D344,'RAB Prices Short'!$E:$E,'All Prices combined'!$G344),IF($B344="RAB Long",SUMIFS('RAB Prices Long'!BO:BO,'RAB Prices Long'!$B:$B,'All Prices combined'!$D344,'RAB Prices Long'!$E:$E,'All Prices combined'!$G344)))),2)</f>
        <v>46.97</v>
      </c>
      <c r="BM344" s="2">
        <f>ROUND(IF($B344="Annuity",SUMIFS('Annuity Prices'!BP:BP,'Annuity Prices'!$B:$B,$D344,'Annuity Prices'!$E:$E,$G344),IF($B344="RAB Short",SUMIFS('RAB Prices Short'!BP:BP,'RAB Prices Short'!$B:$B,'All Prices combined'!$D344,'RAB Prices Short'!$E:$E,'All Prices combined'!$G344),IF($B344="RAB Long",SUMIFS('RAB Prices Long'!BP:BP,'RAB Prices Long'!$B:$B,'All Prices combined'!$D344,'RAB Prices Long'!$E:$E,'All Prices combined'!$G344)))),2)</f>
        <v>48.15</v>
      </c>
      <c r="BN344" s="2">
        <f>ROUND(IF($B344="Annuity",SUMIFS('Annuity Prices'!BQ:BQ,'Annuity Prices'!$B:$B,$D344,'Annuity Prices'!$E:$E,$G344),IF($B344="RAB Short",SUMIFS('RAB Prices Short'!BQ:BQ,'RAB Prices Short'!$B:$B,'All Prices combined'!$D344,'RAB Prices Short'!$E:$E,'All Prices combined'!$G344),IF($B344="RAB Long",SUMIFS('RAB Prices Long'!BQ:BQ,'RAB Prices Long'!$B:$B,'All Prices combined'!$D344,'RAB Prices Long'!$E:$E,'All Prices combined'!$G344)))),2)</f>
        <v>50.51</v>
      </c>
      <c r="BO344" s="2">
        <f>ROUND(IF($B344="Annuity",SUMIFS('Annuity Prices'!BR:BR,'Annuity Prices'!$B:$B,$D344,'Annuity Prices'!$E:$E,$G344),IF($B344="RAB Short",SUMIFS('RAB Prices Short'!BR:BR,'RAB Prices Short'!$B:$B,'All Prices combined'!$D344,'RAB Prices Short'!$E:$E,'All Prices combined'!$G344),IF($B344="RAB Long",SUMIFS('RAB Prices Long'!BR:BR,'RAB Prices Long'!$B:$B,'All Prices combined'!$D344,'RAB Prices Long'!$E:$E,'All Prices combined'!$G344)))),2)</f>
        <v>51.78</v>
      </c>
      <c r="BP344" s="2">
        <f>ROUND(IF($B344="Annuity",SUMIFS('Annuity Prices'!BS:BS,'Annuity Prices'!$B:$B,$D344,'Annuity Prices'!$E:$E,$G344),IF($B344="RAB Short",SUMIFS('RAB Prices Short'!BS:BS,'RAB Prices Short'!$B:$B,'All Prices combined'!$D344,'RAB Prices Short'!$E:$E,'All Prices combined'!$G344),IF($B344="RAB Long",SUMIFS('RAB Prices Long'!BS:BS,'RAB Prices Long'!$B:$B,'All Prices combined'!$D344,'RAB Prices Long'!$E:$E,'All Prices combined'!$G344)))),2)</f>
        <v>53.07</v>
      </c>
      <c r="BQ344" s="2">
        <f>ROUND(IF($B344="Annuity",SUMIFS('Annuity Prices'!BT:BT,'Annuity Prices'!$B:$B,$D344,'Annuity Prices'!$E:$E,$G344),IF($B344="RAB Short",SUMIFS('RAB Prices Short'!BT:BT,'RAB Prices Short'!$B:$B,'All Prices combined'!$D344,'RAB Prices Short'!$E:$E,'All Prices combined'!$G344),IF($B344="RAB Long",SUMIFS('RAB Prices Long'!BT:BT,'RAB Prices Long'!$B:$B,'All Prices combined'!$D344,'RAB Prices Long'!$E:$E,'All Prices combined'!$G344)))),2)</f>
        <v>54.4</v>
      </c>
      <c r="BR344" s="2">
        <f>ROUND(IF($B344="Annuity",SUMIFS('Annuity Prices'!BU:BU,'Annuity Prices'!$B:$B,$D344,'Annuity Prices'!$E:$E,$G344),IF($B344="RAB Short",SUMIFS('RAB Prices Short'!BU:BU,'RAB Prices Short'!$B:$B,'All Prices combined'!$D344,'RAB Prices Short'!$E:$E,'All Prices combined'!$G344),IF($B344="RAB Long",SUMIFS('RAB Prices Long'!BU:BU,'RAB Prices Long'!$B:$B,'All Prices combined'!$D344,'RAB Prices Long'!$E:$E,'All Prices combined'!$G344)))),2)</f>
        <v>57.09</v>
      </c>
      <c r="BS344" s="2">
        <f>ROUND(IF($B344="Annuity",SUMIFS('Annuity Prices'!BV:BV,'Annuity Prices'!$B:$B,$D344,'Annuity Prices'!$E:$E,$G344),IF($B344="RAB Short",SUMIFS('RAB Prices Short'!BV:BV,'RAB Prices Short'!$B:$B,'All Prices combined'!$D344,'RAB Prices Short'!$E:$E,'All Prices combined'!$G344),IF($B344="RAB Long",SUMIFS('RAB Prices Long'!BV:BV,'RAB Prices Long'!$B:$B,'All Prices combined'!$D344,'RAB Prices Long'!$E:$E,'All Prices combined'!$G344)))),2)</f>
        <v>58.51</v>
      </c>
      <c r="BT344" s="2">
        <f>ROUND(IF($B344="Annuity",SUMIFS('Annuity Prices'!BW:BW,'Annuity Prices'!$B:$B,$D344,'Annuity Prices'!$E:$E,$G344),IF($B344="RAB Short",SUMIFS('RAB Prices Short'!BW:BW,'RAB Prices Short'!$B:$B,'All Prices combined'!$D344,'RAB Prices Short'!$E:$E,'All Prices combined'!$G344),IF($B344="RAB Long",SUMIFS('RAB Prices Long'!BW:BW,'RAB Prices Long'!$B:$B,'All Prices combined'!$D344,'RAB Prices Long'!$E:$E,'All Prices combined'!$G344)))),2)</f>
        <v>59.97</v>
      </c>
      <c r="BU344" s="2">
        <f>ROUND(IF($B344="Annuity",SUMIFS('Annuity Prices'!BX:BX,'Annuity Prices'!$B:$B,$D344,'Annuity Prices'!$E:$E,$G344),IF($B344="RAB Short",SUMIFS('RAB Prices Short'!BX:BX,'RAB Prices Short'!$B:$B,'All Prices combined'!$D344,'RAB Prices Short'!$E:$E,'All Prices combined'!$G344),IF($B344="RAB Long",SUMIFS('RAB Prices Long'!BX:BX,'RAB Prices Long'!$B:$B,'All Prices combined'!$D344,'RAB Prices Long'!$E:$E,'All Prices combined'!$G344)))),2)</f>
        <v>61.47</v>
      </c>
    </row>
    <row r="345" spans="2:73" x14ac:dyDescent="0.25">
      <c r="B345" t="s">
        <v>44</v>
      </c>
      <c r="C345">
        <v>29</v>
      </c>
      <c r="D345" t="s">
        <v>207</v>
      </c>
      <c r="E345" t="s">
        <v>208</v>
      </c>
      <c r="F345">
        <v>29</v>
      </c>
      <c r="G345" t="s">
        <v>207</v>
      </c>
      <c r="I345" s="2">
        <f>ROUND(IF($B345="Annuity",SUMIFS('Annuity Prices'!L:L,'Annuity Prices'!$B:$B,$D345,'Annuity Prices'!$E:$E,$G345),IF($B345="RAB Short",SUMIFS('RAB Prices Short'!L:L,'RAB Prices Short'!$B:$B,'All Prices combined'!$D345,'RAB Prices Short'!$E:$E,'All Prices combined'!$G345),IF($B345="RAB Long",SUMIFS('RAB Prices Long'!L:L,'RAB Prices Long'!$B:$B,'All Prices combined'!$D345,'RAB Prices Long'!$E:$E,'All Prices combined'!$G345)))),2)</f>
        <v>0</v>
      </c>
      <c r="J345" s="2">
        <f>ROUND(IF($B345="Annuity",SUMIFS('Annuity Prices'!M:M,'Annuity Prices'!$B:$B,$D345,'Annuity Prices'!$E:$E,$G345),IF($B345="RAB Short",SUMIFS('RAB Prices Short'!M:M,'RAB Prices Short'!$B:$B,'All Prices combined'!$D345,'RAB Prices Short'!$E:$E,'All Prices combined'!$G345),IF($B345="RAB Long",SUMIFS('RAB Prices Long'!M:M,'RAB Prices Long'!$B:$B,'All Prices combined'!$D345,'RAB Prices Long'!$E:$E,'All Prices combined'!$G345)))),2)</f>
        <v>0</v>
      </c>
      <c r="K345" s="2">
        <f>ROUND(IF($B345="Annuity",SUMIFS('Annuity Prices'!N:N,'Annuity Prices'!$B:$B,$D345,'Annuity Prices'!$E:$E,$G345),IF($B345="RAB Short",SUMIFS('RAB Prices Short'!N:N,'RAB Prices Short'!$B:$B,'All Prices combined'!$D345,'RAB Prices Short'!$E:$E,'All Prices combined'!$G345),IF($B345="RAB Long",SUMIFS('RAB Prices Long'!N:N,'RAB Prices Long'!$B:$B,'All Prices combined'!$D345,'RAB Prices Long'!$E:$E,'All Prices combined'!$G345)))),2)</f>
        <v>0</v>
      </c>
      <c r="L345" s="2">
        <f>ROUND(IF($B345="Annuity",SUMIFS('Annuity Prices'!O:O,'Annuity Prices'!$B:$B,$D345,'Annuity Prices'!$E:$E,$G345),IF($B345="RAB Short",SUMIFS('RAB Prices Short'!O:O,'RAB Prices Short'!$B:$B,'All Prices combined'!$D345,'RAB Prices Short'!$E:$E,'All Prices combined'!$G345),IF($B345="RAB Long",SUMIFS('RAB Prices Long'!O:O,'RAB Prices Long'!$B:$B,'All Prices combined'!$D345,'RAB Prices Long'!$E:$E,'All Prices combined'!$G345)))),2)</f>
        <v>0</v>
      </c>
      <c r="M345" s="2">
        <f>ROUND(IF($B345="Annuity",SUMIFS('Annuity Prices'!P:P,'Annuity Prices'!$B:$B,$D345,'Annuity Prices'!$E:$E,$G345),IF($B345="RAB Short",SUMIFS('RAB Prices Short'!P:P,'RAB Prices Short'!$B:$B,'All Prices combined'!$D345,'RAB Prices Short'!$E:$E,'All Prices combined'!$G345),IF($B345="RAB Long",SUMIFS('RAB Prices Long'!P:P,'RAB Prices Long'!$B:$B,'All Prices combined'!$D345,'RAB Prices Long'!$E:$E,'All Prices combined'!$G345)))),2)</f>
        <v>0</v>
      </c>
      <c r="N345" s="2">
        <f>ROUND(IF($B345="Annuity",SUMIFS('Annuity Prices'!Q:Q,'Annuity Prices'!$B:$B,$D345,'Annuity Prices'!$E:$E,$G345),IF($B345="RAB Short",SUMIFS('RAB Prices Short'!Q:Q,'RAB Prices Short'!$B:$B,'All Prices combined'!$D345,'RAB Prices Short'!$E:$E,'All Prices combined'!$G345),IF($B345="RAB Long",SUMIFS('RAB Prices Long'!Q:Q,'RAB Prices Long'!$B:$B,'All Prices combined'!$D345,'RAB Prices Long'!$E:$E,'All Prices combined'!$G345)))),2)</f>
        <v>0</v>
      </c>
      <c r="O345" s="2">
        <f>ROUND(IF($B345="Annuity",SUMIFS('Annuity Prices'!R:R,'Annuity Prices'!$B:$B,$D345,'Annuity Prices'!$E:$E,$G345),IF($B345="RAB Short",SUMIFS('RAB Prices Short'!R:R,'RAB Prices Short'!$B:$B,'All Prices combined'!$D345,'RAB Prices Short'!$E:$E,'All Prices combined'!$G345),IF($B345="RAB Long",SUMIFS('RAB Prices Long'!R:R,'RAB Prices Long'!$B:$B,'All Prices combined'!$D345,'RAB Prices Long'!$E:$E,'All Prices combined'!$G345)))),2)</f>
        <v>0</v>
      </c>
      <c r="P345" s="2">
        <f>ROUND(IF($B345="Annuity",SUMIFS('Annuity Prices'!S:S,'Annuity Prices'!$B:$B,$D345,'Annuity Prices'!$E:$E,$G345),IF($B345="RAB Short",SUMIFS('RAB Prices Short'!S:S,'RAB Prices Short'!$B:$B,'All Prices combined'!$D345,'RAB Prices Short'!$E:$E,'All Prices combined'!$G345),IF($B345="RAB Long",SUMIFS('RAB Prices Long'!S:S,'RAB Prices Long'!$B:$B,'All Prices combined'!$D345,'RAB Prices Long'!$E:$E,'All Prices combined'!$G345)))),2)</f>
        <v>0</v>
      </c>
      <c r="Q345" s="2">
        <f>ROUND(IF($B345="Annuity",SUMIFS('Annuity Prices'!T:T,'Annuity Prices'!$B:$B,$D345,'Annuity Prices'!$E:$E,$G345),IF($B345="RAB Short",SUMIFS('RAB Prices Short'!T:T,'RAB Prices Short'!$B:$B,'All Prices combined'!$D345,'RAB Prices Short'!$E:$E,'All Prices combined'!$G345),IF($B345="RAB Long",SUMIFS('RAB Prices Long'!T:T,'RAB Prices Long'!$B:$B,'All Prices combined'!$D345,'RAB Prices Long'!$E:$E,'All Prices combined'!$G345)))),2)</f>
        <v>0</v>
      </c>
      <c r="R345" s="2">
        <f>ROUND(IF($B345="Annuity",SUMIFS('Annuity Prices'!U:U,'Annuity Prices'!$B:$B,$D345,'Annuity Prices'!$E:$E,$G345),IF($B345="RAB Short",SUMIFS('RAB Prices Short'!U:U,'RAB Prices Short'!$B:$B,'All Prices combined'!$D345,'RAB Prices Short'!$E:$E,'All Prices combined'!$G345),IF($B345="RAB Long",SUMIFS('RAB Prices Long'!U:U,'RAB Prices Long'!$B:$B,'All Prices combined'!$D345,'RAB Prices Long'!$E:$E,'All Prices combined'!$G345)))),2)</f>
        <v>0</v>
      </c>
      <c r="S345" s="2">
        <f>ROUND(IF($B345="Annuity",SUMIFS('Annuity Prices'!V:V,'Annuity Prices'!$B:$B,$D345,'Annuity Prices'!$E:$E,$G345),IF($B345="RAB Short",SUMIFS('RAB Prices Short'!V:V,'RAB Prices Short'!$B:$B,'All Prices combined'!$D345,'RAB Prices Short'!$E:$E,'All Prices combined'!$G345),IF($B345="RAB Long",SUMIFS('RAB Prices Long'!V:V,'RAB Prices Long'!$B:$B,'All Prices combined'!$D345,'RAB Prices Long'!$E:$E,'All Prices combined'!$G345)))),2)</f>
        <v>0</v>
      </c>
      <c r="T345" s="2">
        <f>ROUND(IF($B345="Annuity",SUMIFS('Annuity Prices'!W:W,'Annuity Prices'!$B:$B,$D345,'Annuity Prices'!$E:$E,$G345),IF($B345="RAB Short",SUMIFS('RAB Prices Short'!W:W,'RAB Prices Short'!$B:$B,'All Prices combined'!$D345,'RAB Prices Short'!$E:$E,'All Prices combined'!$G345),IF($B345="RAB Long",SUMIFS('RAB Prices Long'!W:W,'RAB Prices Long'!$B:$B,'All Prices combined'!$D345,'RAB Prices Long'!$E:$E,'All Prices combined'!$G345)))),2)</f>
        <v>0</v>
      </c>
      <c r="U345" s="2">
        <f>ROUND(IF($B345="Annuity",SUMIFS('Annuity Prices'!X:X,'Annuity Prices'!$B:$B,$D345,'Annuity Prices'!$E:$E,$G345),IF($B345="RAB Short",SUMIFS('RAB Prices Short'!X:X,'RAB Prices Short'!$B:$B,'All Prices combined'!$D345,'RAB Prices Short'!$E:$E,'All Prices combined'!$G345),IF($B345="RAB Long",SUMIFS('RAB Prices Long'!X:X,'RAB Prices Long'!$B:$B,'All Prices combined'!$D345,'RAB Prices Long'!$E:$E,'All Prices combined'!$G345)))),2)</f>
        <v>0</v>
      </c>
      <c r="V345" s="2">
        <f>ROUND(IF($B345="Annuity",SUMIFS('Annuity Prices'!Y:Y,'Annuity Prices'!$B:$B,$D345,'Annuity Prices'!$E:$E,$G345),IF($B345="RAB Short",SUMIFS('RAB Prices Short'!Y:Y,'RAB Prices Short'!$B:$B,'All Prices combined'!$D345,'RAB Prices Short'!$E:$E,'All Prices combined'!$G345),IF($B345="RAB Long",SUMIFS('RAB Prices Long'!Y:Y,'RAB Prices Long'!$B:$B,'All Prices combined'!$D345,'RAB Prices Long'!$E:$E,'All Prices combined'!$G345)))),2)</f>
        <v>0</v>
      </c>
      <c r="W345" s="2">
        <f>ROUND(IF($B345="Annuity",SUMIFS('Annuity Prices'!Z:Z,'Annuity Prices'!$B:$B,$D345,'Annuity Prices'!$E:$E,$G345),IF($B345="RAB Short",SUMIFS('RAB Prices Short'!Z:Z,'RAB Prices Short'!$B:$B,'All Prices combined'!$D345,'RAB Prices Short'!$E:$E,'All Prices combined'!$G345),IF($B345="RAB Long",SUMIFS('RAB Prices Long'!Z:Z,'RAB Prices Long'!$B:$B,'All Prices combined'!$D345,'RAB Prices Long'!$E:$E,'All Prices combined'!$G345)))),2)</f>
        <v>0</v>
      </c>
      <c r="X345" s="2">
        <f>ROUND(IF($B345="Annuity",SUMIFS('Annuity Prices'!AA:AA,'Annuity Prices'!$B:$B,$D345,'Annuity Prices'!$E:$E,$G345),IF($B345="RAB Short",SUMIFS('RAB Prices Short'!AA:AA,'RAB Prices Short'!$B:$B,'All Prices combined'!$D345,'RAB Prices Short'!$E:$E,'All Prices combined'!$G345),IF($B345="RAB Long",SUMIFS('RAB Prices Long'!AA:AA,'RAB Prices Long'!$B:$B,'All Prices combined'!$D345,'RAB Prices Long'!$E:$E,'All Prices combined'!$G345)))),2)</f>
        <v>0</v>
      </c>
      <c r="Y345" s="2">
        <f>ROUND(IF($B345="Annuity",SUMIFS('Annuity Prices'!AB:AB,'Annuity Prices'!$B:$B,$D345,'Annuity Prices'!$E:$E,$G345),IF($B345="RAB Short",SUMIFS('RAB Prices Short'!AB:AB,'RAB Prices Short'!$B:$B,'All Prices combined'!$D345,'RAB Prices Short'!$E:$E,'All Prices combined'!$G345),IF($B345="RAB Long",SUMIFS('RAB Prices Long'!AB:AB,'RAB Prices Long'!$B:$B,'All Prices combined'!$D345,'RAB Prices Long'!$E:$E,'All Prices combined'!$G345)))),2)</f>
        <v>0</v>
      </c>
      <c r="Z345" s="2">
        <f>ROUND(IF($B345="Annuity",SUMIFS('Annuity Prices'!AC:AC,'Annuity Prices'!$B:$B,$D345,'Annuity Prices'!$E:$E,$G345),IF($B345="RAB Short",SUMIFS('RAB Prices Short'!AC:AC,'RAB Prices Short'!$B:$B,'All Prices combined'!$D345,'RAB Prices Short'!$E:$E,'All Prices combined'!$G345),IF($B345="RAB Long",SUMIFS('RAB Prices Long'!AC:AC,'RAB Prices Long'!$B:$B,'All Prices combined'!$D345,'RAB Prices Long'!$E:$E,'All Prices combined'!$G345)))),2)</f>
        <v>0</v>
      </c>
      <c r="AA345" s="2">
        <f>ROUND(IF($B345="Annuity",SUMIFS('Annuity Prices'!AD:AD,'Annuity Prices'!$B:$B,$D345,'Annuity Prices'!$E:$E,$G345),IF($B345="RAB Short",SUMIFS('RAB Prices Short'!AD:AD,'RAB Prices Short'!$B:$B,'All Prices combined'!$D345,'RAB Prices Short'!$E:$E,'All Prices combined'!$G345),IF($B345="RAB Long",SUMIFS('RAB Prices Long'!AD:AD,'RAB Prices Long'!$B:$B,'All Prices combined'!$D345,'RAB Prices Long'!$E:$E,'All Prices combined'!$G345)))),2)</f>
        <v>0</v>
      </c>
      <c r="AB345" s="2">
        <f>ROUND(IF($B345="Annuity",SUMIFS('Annuity Prices'!AE:AE,'Annuity Prices'!$B:$B,$D345,'Annuity Prices'!$E:$E,$G345),IF($B345="RAB Short",SUMIFS('RAB Prices Short'!AE:AE,'RAB Prices Short'!$B:$B,'All Prices combined'!$D345,'RAB Prices Short'!$E:$E,'All Prices combined'!$G345),IF($B345="RAB Long",SUMIFS('RAB Prices Long'!AE:AE,'RAB Prices Long'!$B:$B,'All Prices combined'!$D345,'RAB Prices Long'!$E:$E,'All Prices combined'!$G345)))),2)</f>
        <v>0</v>
      </c>
      <c r="AC345" s="2">
        <f>ROUND(IF($B345="Annuity",SUMIFS('Annuity Prices'!AF:AF,'Annuity Prices'!$B:$B,$D345,'Annuity Prices'!$E:$E,$G345),IF($B345="RAB Short",SUMIFS('RAB Prices Short'!AF:AF,'RAB Prices Short'!$B:$B,'All Prices combined'!$D345,'RAB Prices Short'!$E:$E,'All Prices combined'!$G345),IF($B345="RAB Long",SUMIFS('RAB Prices Long'!AF:AF,'RAB Prices Long'!$B:$B,'All Prices combined'!$D345,'RAB Prices Long'!$E:$E,'All Prices combined'!$G345)))),2)</f>
        <v>0</v>
      </c>
      <c r="AD345" s="2">
        <f>ROUND(IF($B345="Annuity",SUMIFS('Annuity Prices'!AG:AG,'Annuity Prices'!$B:$B,$D345,'Annuity Prices'!$E:$E,$G345),IF($B345="RAB Short",SUMIFS('RAB Prices Short'!AG:AG,'RAB Prices Short'!$B:$B,'All Prices combined'!$D345,'RAB Prices Short'!$E:$E,'All Prices combined'!$G345),IF($B345="RAB Long",SUMIFS('RAB Prices Long'!AG:AG,'RAB Prices Long'!$B:$B,'All Prices combined'!$D345,'RAB Prices Long'!$E:$E,'All Prices combined'!$G345)))),2)</f>
        <v>0</v>
      </c>
      <c r="AE345" s="2">
        <f>ROUND(IF($B345="Annuity",SUMIFS('Annuity Prices'!AH:AH,'Annuity Prices'!$B:$B,$D345,'Annuity Prices'!$E:$E,$G345),IF($B345="RAB Short",SUMIFS('RAB Prices Short'!AH:AH,'RAB Prices Short'!$B:$B,'All Prices combined'!$D345,'RAB Prices Short'!$E:$E,'All Prices combined'!$G345),IF($B345="RAB Long",SUMIFS('RAB Prices Long'!AH:AH,'RAB Prices Long'!$B:$B,'All Prices combined'!$D345,'RAB Prices Long'!$E:$E,'All Prices combined'!$G345)))),2)</f>
        <v>0</v>
      </c>
      <c r="AF345" s="2">
        <f>ROUND(IF($B345="Annuity",SUMIFS('Annuity Prices'!AI:AI,'Annuity Prices'!$B:$B,$D345,'Annuity Prices'!$E:$E,$G345),IF($B345="RAB Short",SUMIFS('RAB Prices Short'!AI:AI,'RAB Prices Short'!$B:$B,'All Prices combined'!$D345,'RAB Prices Short'!$E:$E,'All Prices combined'!$G345),IF($B345="RAB Long",SUMIFS('RAB Prices Long'!AI:AI,'RAB Prices Long'!$B:$B,'All Prices combined'!$D345,'RAB Prices Long'!$E:$E,'All Prices combined'!$G345)))),2)</f>
        <v>0</v>
      </c>
      <c r="AG345" s="2">
        <f>ROUND(IF($B345="Annuity",SUMIFS('Annuity Prices'!AJ:AJ,'Annuity Prices'!$B:$B,$D345,'Annuity Prices'!$E:$E,$G345),IF($B345="RAB Short",SUMIFS('RAB Prices Short'!AJ:AJ,'RAB Prices Short'!$B:$B,'All Prices combined'!$D345,'RAB Prices Short'!$E:$E,'All Prices combined'!$G345),IF($B345="RAB Long",SUMIFS('RAB Prices Long'!AJ:AJ,'RAB Prices Long'!$B:$B,'All Prices combined'!$D345,'RAB Prices Long'!$E:$E,'All Prices combined'!$G345)))),2)</f>
        <v>0</v>
      </c>
      <c r="AH345" s="2">
        <f>ROUND(IF($B345="Annuity",SUMIFS('Annuity Prices'!AK:AK,'Annuity Prices'!$B:$B,$D345,'Annuity Prices'!$E:$E,$G345),IF($B345="RAB Short",SUMIFS('RAB Prices Short'!AK:AK,'RAB Prices Short'!$B:$B,'All Prices combined'!$D345,'RAB Prices Short'!$E:$E,'All Prices combined'!$G345),IF($B345="RAB Long",SUMIFS('RAB Prices Long'!AK:AK,'RAB Prices Long'!$B:$B,'All Prices combined'!$D345,'RAB Prices Long'!$E:$E,'All Prices combined'!$G345)))),2)</f>
        <v>0</v>
      </c>
      <c r="AI345" s="2">
        <f>ROUND(IF($B345="Annuity",SUMIFS('Annuity Prices'!AL:AL,'Annuity Prices'!$B:$B,$D345,'Annuity Prices'!$E:$E,$G345),IF($B345="RAB Short",SUMIFS('RAB Prices Short'!AL:AL,'RAB Prices Short'!$B:$B,'All Prices combined'!$D345,'RAB Prices Short'!$E:$E,'All Prices combined'!$G345),IF($B345="RAB Long",SUMIFS('RAB Prices Long'!AL:AL,'RAB Prices Long'!$B:$B,'All Prices combined'!$D345,'RAB Prices Long'!$E:$E,'All Prices combined'!$G345)))),2)</f>
        <v>0</v>
      </c>
      <c r="AJ345" s="2">
        <f>ROUND(IF($B345="Annuity",SUMIFS('Annuity Prices'!AM:AM,'Annuity Prices'!$B:$B,$D345,'Annuity Prices'!$E:$E,$G345),IF($B345="RAB Short",SUMIFS('RAB Prices Short'!AM:AM,'RAB Prices Short'!$B:$B,'All Prices combined'!$D345,'RAB Prices Short'!$E:$E,'All Prices combined'!$G345),IF($B345="RAB Long",SUMIFS('RAB Prices Long'!AM:AM,'RAB Prices Long'!$B:$B,'All Prices combined'!$D345,'RAB Prices Long'!$E:$E,'All Prices combined'!$G345)))),2)</f>
        <v>0</v>
      </c>
      <c r="AK345" s="2">
        <f>ROUND(IF($B345="Annuity",SUMIFS('Annuity Prices'!AN:AN,'Annuity Prices'!$B:$B,$D345,'Annuity Prices'!$E:$E,$G345),IF($B345="RAB Short",SUMIFS('RAB Prices Short'!AN:AN,'RAB Prices Short'!$B:$B,'All Prices combined'!$D345,'RAB Prices Short'!$E:$E,'All Prices combined'!$G345),IF($B345="RAB Long",SUMIFS('RAB Prices Long'!AN:AN,'RAB Prices Long'!$B:$B,'All Prices combined'!$D345,'RAB Prices Long'!$E:$E,'All Prices combined'!$G345)))),2)</f>
        <v>0</v>
      </c>
      <c r="AL345" s="2">
        <f>ROUND(IF($B345="Annuity",SUMIFS('Annuity Prices'!AO:AO,'Annuity Prices'!$B:$B,$D345,'Annuity Prices'!$E:$E,$G345),IF($B345="RAB Short",SUMIFS('RAB Prices Short'!AO:AO,'RAB Prices Short'!$B:$B,'All Prices combined'!$D345,'RAB Prices Short'!$E:$E,'All Prices combined'!$G345),IF($B345="RAB Long",SUMIFS('RAB Prices Long'!AO:AO,'RAB Prices Long'!$B:$B,'All Prices combined'!$D345,'RAB Prices Long'!$E:$E,'All Prices combined'!$G345)))),2)</f>
        <v>0</v>
      </c>
      <c r="AM345" s="2">
        <f>ROUND(IF($B345="Annuity",SUMIFS('Annuity Prices'!AP:AP,'Annuity Prices'!$B:$B,$D345,'Annuity Prices'!$E:$E,$G345),IF($B345="RAB Short",SUMIFS('RAB Prices Short'!AP:AP,'RAB Prices Short'!$B:$B,'All Prices combined'!$D345,'RAB Prices Short'!$E:$E,'All Prices combined'!$G345),IF($B345="RAB Long",SUMIFS('RAB Prices Long'!AP:AP,'RAB Prices Long'!$B:$B,'All Prices combined'!$D345,'RAB Prices Long'!$E:$E,'All Prices combined'!$G345)))),2)</f>
        <v>0</v>
      </c>
      <c r="AN345" s="2">
        <f>ROUND(IF($B345="Annuity",SUMIFS('Annuity Prices'!AQ:AQ,'Annuity Prices'!$B:$B,$D345,'Annuity Prices'!$E:$E,$G345),IF($B345="RAB Short",SUMIFS('RAB Prices Short'!AQ:AQ,'RAB Prices Short'!$B:$B,'All Prices combined'!$D345,'RAB Prices Short'!$E:$E,'All Prices combined'!$G345),IF($B345="RAB Long",SUMIFS('RAB Prices Long'!AQ:AQ,'RAB Prices Long'!$B:$B,'All Prices combined'!$D345,'RAB Prices Long'!$E:$E,'All Prices combined'!$G345)))),2)</f>
        <v>0</v>
      </c>
      <c r="AO345" s="2">
        <f>ROUND(IF($B345="Annuity",SUMIFS('Annuity Prices'!AR:AR,'Annuity Prices'!$B:$B,$D345,'Annuity Prices'!$E:$E,$G345),IF($B345="RAB Short",SUMIFS('RAB Prices Short'!AR:AR,'RAB Prices Short'!$B:$B,'All Prices combined'!$D345,'RAB Prices Short'!$E:$E,'All Prices combined'!$G345),IF($B345="RAB Long",SUMIFS('RAB Prices Long'!AR:AR,'RAB Prices Long'!$B:$B,'All Prices combined'!$D345,'RAB Prices Long'!$E:$E,'All Prices combined'!$G345)))),2)</f>
        <v>0</v>
      </c>
      <c r="AP345" s="2">
        <f>ROUND(IF($B345="Annuity",SUMIFS('Annuity Prices'!AS:AS,'Annuity Prices'!$B:$B,$D345,'Annuity Prices'!$E:$E,$G345),IF($B345="RAB Short",SUMIFS('RAB Prices Short'!AS:AS,'RAB Prices Short'!$B:$B,'All Prices combined'!$D345,'RAB Prices Short'!$E:$E,'All Prices combined'!$G345),IF($B345="RAB Long",SUMIFS('RAB Prices Long'!AS:AS,'RAB Prices Long'!$B:$B,'All Prices combined'!$D345,'RAB Prices Long'!$E:$E,'All Prices combined'!$G345)))),2)</f>
        <v>0</v>
      </c>
      <c r="AQ345" s="2">
        <f>ROUND(IF($B345="Annuity",SUMIFS('Annuity Prices'!AT:AT,'Annuity Prices'!$B:$B,$D345,'Annuity Prices'!$E:$E,$G345),IF($B345="RAB Short",SUMIFS('RAB Prices Short'!AT:AT,'RAB Prices Short'!$B:$B,'All Prices combined'!$D345,'RAB Prices Short'!$E:$E,'All Prices combined'!$G345),IF($B345="RAB Long",SUMIFS('RAB Prices Long'!AT:AT,'RAB Prices Long'!$B:$B,'All Prices combined'!$D345,'RAB Prices Long'!$E:$E,'All Prices combined'!$G345)))),2)</f>
        <v>0</v>
      </c>
      <c r="AR345" s="2">
        <f>ROUND(IF($B345="Annuity",SUMIFS('Annuity Prices'!AU:AU,'Annuity Prices'!$B:$B,$D345,'Annuity Prices'!$E:$E,$G345),IF($B345="RAB Short",SUMIFS('RAB Prices Short'!AU:AU,'RAB Prices Short'!$B:$B,'All Prices combined'!$D345,'RAB Prices Short'!$E:$E,'All Prices combined'!$G345),IF($B345="RAB Long",SUMIFS('RAB Prices Long'!AU:AU,'RAB Prices Long'!$B:$B,'All Prices combined'!$D345,'RAB Prices Long'!$E:$E,'All Prices combined'!$G345)))),2)</f>
        <v>0</v>
      </c>
      <c r="AS345" s="2">
        <f>ROUND(IF($B345="Annuity",SUMIFS('Annuity Prices'!AV:AV,'Annuity Prices'!$B:$B,$D345,'Annuity Prices'!$E:$E,$G345),IF($B345="RAB Short",SUMIFS('RAB Prices Short'!AV:AV,'RAB Prices Short'!$B:$B,'All Prices combined'!$D345,'RAB Prices Short'!$E:$E,'All Prices combined'!$G345),IF($B345="RAB Long",SUMIFS('RAB Prices Long'!AV:AV,'RAB Prices Long'!$B:$B,'All Prices combined'!$D345,'RAB Prices Long'!$E:$E,'All Prices combined'!$G345)))),2)</f>
        <v>0</v>
      </c>
      <c r="AT345" s="2">
        <f>ROUND(IF($B345="Annuity",SUMIFS('Annuity Prices'!AW:AW,'Annuity Prices'!$B:$B,$D345,'Annuity Prices'!$E:$E,$G345),IF($B345="RAB Short",SUMIFS('RAB Prices Short'!AW:AW,'RAB Prices Short'!$B:$B,'All Prices combined'!$D345,'RAB Prices Short'!$E:$E,'All Prices combined'!$G345),IF($B345="RAB Long",SUMIFS('RAB Prices Long'!AW:AW,'RAB Prices Long'!$B:$B,'All Prices combined'!$D345,'RAB Prices Long'!$E:$E,'All Prices combined'!$G345)))),2)</f>
        <v>0</v>
      </c>
      <c r="AU345" s="2">
        <f>ROUND(IF($B345="Annuity",SUMIFS('Annuity Prices'!AX:AX,'Annuity Prices'!$B:$B,$D345,'Annuity Prices'!$E:$E,$G345),IF($B345="RAB Short",SUMIFS('RAB Prices Short'!AX:AX,'RAB Prices Short'!$B:$B,'All Prices combined'!$D345,'RAB Prices Short'!$E:$E,'All Prices combined'!$G345),IF($B345="RAB Long",SUMIFS('RAB Prices Long'!AX:AX,'RAB Prices Long'!$B:$B,'All Prices combined'!$D345,'RAB Prices Long'!$E:$E,'All Prices combined'!$G345)))),2)</f>
        <v>0</v>
      </c>
      <c r="AV345" s="2">
        <f>ROUND(IF($B345="Annuity",SUMIFS('Annuity Prices'!AY:AY,'Annuity Prices'!$B:$B,$D345,'Annuity Prices'!$E:$E,$G345),IF($B345="RAB Short",SUMIFS('RAB Prices Short'!AY:AY,'RAB Prices Short'!$B:$B,'All Prices combined'!$D345,'RAB Prices Short'!$E:$E,'All Prices combined'!$G345),IF($B345="RAB Long",SUMIFS('RAB Prices Long'!AY:AY,'RAB Prices Long'!$B:$B,'All Prices combined'!$D345,'RAB Prices Long'!$E:$E,'All Prices combined'!$G345)))),2)</f>
        <v>0</v>
      </c>
      <c r="AW345" s="2">
        <f>ROUND(IF($B345="Annuity",SUMIFS('Annuity Prices'!AZ:AZ,'Annuity Prices'!$B:$B,$D345,'Annuity Prices'!$E:$E,$G345),IF($B345="RAB Short",SUMIFS('RAB Prices Short'!AZ:AZ,'RAB Prices Short'!$B:$B,'All Prices combined'!$D345,'RAB Prices Short'!$E:$E,'All Prices combined'!$G345),IF($B345="RAB Long",SUMIFS('RAB Prices Long'!AZ:AZ,'RAB Prices Long'!$B:$B,'All Prices combined'!$D345,'RAB Prices Long'!$E:$E,'All Prices combined'!$G345)))),2)</f>
        <v>0</v>
      </c>
      <c r="AX345" s="2">
        <f>ROUND(IF($B345="Annuity",SUMIFS('Annuity Prices'!BA:BA,'Annuity Prices'!$B:$B,$D345,'Annuity Prices'!$E:$E,$G345),IF($B345="RAB Short",SUMIFS('RAB Prices Short'!BA:BA,'RAB Prices Short'!$B:$B,'All Prices combined'!$D345,'RAB Prices Short'!$E:$E,'All Prices combined'!$G345),IF($B345="RAB Long",SUMIFS('RAB Prices Long'!BA:BA,'RAB Prices Long'!$B:$B,'All Prices combined'!$D345,'RAB Prices Long'!$E:$E,'All Prices combined'!$G345)))),2)</f>
        <v>0</v>
      </c>
      <c r="AY345" s="2">
        <f>ROUND(IF($B345="Annuity",SUMIFS('Annuity Prices'!BB:BB,'Annuity Prices'!$B:$B,$D345,'Annuity Prices'!$E:$E,$G345),IF($B345="RAB Short",SUMIFS('RAB Prices Short'!BB:BB,'RAB Prices Short'!$B:$B,'All Prices combined'!$D345,'RAB Prices Short'!$E:$E,'All Prices combined'!$G345),IF($B345="RAB Long",SUMIFS('RAB Prices Long'!BB:BB,'RAB Prices Long'!$B:$B,'All Prices combined'!$D345,'RAB Prices Long'!$E:$E,'All Prices combined'!$G345)))),2)</f>
        <v>0</v>
      </c>
      <c r="AZ345" s="2">
        <f>ROUND(IF($B345="Annuity",SUMIFS('Annuity Prices'!BC:BC,'Annuity Prices'!$B:$B,$D345,'Annuity Prices'!$E:$E,$G345),IF($B345="RAB Short",SUMIFS('RAB Prices Short'!BC:BC,'RAB Prices Short'!$B:$B,'All Prices combined'!$D345,'RAB Prices Short'!$E:$E,'All Prices combined'!$G345),IF($B345="RAB Long",SUMIFS('RAB Prices Long'!BC:BC,'RAB Prices Long'!$B:$B,'All Prices combined'!$D345,'RAB Prices Long'!$E:$E,'All Prices combined'!$G345)))),2)</f>
        <v>0</v>
      </c>
      <c r="BA345" s="2">
        <f>ROUND(IF($B345="Annuity",SUMIFS('Annuity Prices'!BD:BD,'Annuity Prices'!$B:$B,$D345,'Annuity Prices'!$E:$E,$G345),IF($B345="RAB Short",SUMIFS('RAB Prices Short'!BD:BD,'RAB Prices Short'!$B:$B,'All Prices combined'!$D345,'RAB Prices Short'!$E:$E,'All Prices combined'!$G345),IF($B345="RAB Long",SUMIFS('RAB Prices Long'!BD:BD,'RAB Prices Long'!$B:$B,'All Prices combined'!$D345,'RAB Prices Long'!$E:$E,'All Prices combined'!$G345)))),2)</f>
        <v>0</v>
      </c>
      <c r="BB345" s="2">
        <f>ROUND(IF($B345="Annuity",SUMIFS('Annuity Prices'!BE:BE,'Annuity Prices'!$B:$B,$D345,'Annuity Prices'!$E:$E,$G345),IF($B345="RAB Short",SUMIFS('RAB Prices Short'!BE:BE,'RAB Prices Short'!$B:$B,'All Prices combined'!$D345,'RAB Prices Short'!$E:$E,'All Prices combined'!$G345),IF($B345="RAB Long",SUMIFS('RAB Prices Long'!BE:BE,'RAB Prices Long'!$B:$B,'All Prices combined'!$D345,'RAB Prices Long'!$E:$E,'All Prices combined'!$G345)))),2)</f>
        <v>0</v>
      </c>
      <c r="BC345" s="2">
        <f>ROUND(IF($B345="Annuity",SUMIFS('Annuity Prices'!BF:BF,'Annuity Prices'!$B:$B,$D345,'Annuity Prices'!$E:$E,$G345),IF($B345="RAB Short",SUMIFS('RAB Prices Short'!BF:BF,'RAB Prices Short'!$B:$B,'All Prices combined'!$D345,'RAB Prices Short'!$E:$E,'All Prices combined'!$G345),IF($B345="RAB Long",SUMIFS('RAB Prices Long'!BF:BF,'RAB Prices Long'!$B:$B,'All Prices combined'!$D345,'RAB Prices Long'!$E:$E,'All Prices combined'!$G345)))),2)</f>
        <v>0</v>
      </c>
      <c r="BD345" s="2">
        <f>ROUND(IF($B345="Annuity",SUMIFS('Annuity Prices'!BG:BG,'Annuity Prices'!$B:$B,$D345,'Annuity Prices'!$E:$E,$G345),IF($B345="RAB Short",SUMIFS('RAB Prices Short'!BG:BG,'RAB Prices Short'!$B:$B,'All Prices combined'!$D345,'RAB Prices Short'!$E:$E,'All Prices combined'!$G345),IF($B345="RAB Long",SUMIFS('RAB Prices Long'!BG:BG,'RAB Prices Long'!$B:$B,'All Prices combined'!$D345,'RAB Prices Long'!$E:$E,'All Prices combined'!$G345)))),2)</f>
        <v>0</v>
      </c>
      <c r="BE345" s="2">
        <f>ROUND(IF($B345="Annuity",SUMIFS('Annuity Prices'!BH:BH,'Annuity Prices'!$B:$B,$D345,'Annuity Prices'!$E:$E,$G345),IF($B345="RAB Short",SUMIFS('RAB Prices Short'!BH:BH,'RAB Prices Short'!$B:$B,'All Prices combined'!$D345,'RAB Prices Short'!$E:$E,'All Prices combined'!$G345),IF($B345="RAB Long",SUMIFS('RAB Prices Long'!BH:BH,'RAB Prices Long'!$B:$B,'All Prices combined'!$D345,'RAB Prices Long'!$E:$E,'All Prices combined'!$G345)))),2)</f>
        <v>0</v>
      </c>
      <c r="BF345" s="2">
        <f>ROUND(IF($B345="Annuity",SUMIFS('Annuity Prices'!BI:BI,'Annuity Prices'!$B:$B,$D345,'Annuity Prices'!$E:$E,$G345),IF($B345="RAB Short",SUMIFS('RAB Prices Short'!BI:BI,'RAB Prices Short'!$B:$B,'All Prices combined'!$D345,'RAB Prices Short'!$E:$E,'All Prices combined'!$G345),IF($B345="RAB Long",SUMIFS('RAB Prices Long'!BI:BI,'RAB Prices Long'!$B:$B,'All Prices combined'!$D345,'RAB Prices Long'!$E:$E,'All Prices combined'!$G345)))),2)</f>
        <v>0</v>
      </c>
      <c r="BG345" s="2">
        <f>ROUND(IF($B345="Annuity",SUMIFS('Annuity Prices'!BJ:BJ,'Annuity Prices'!$B:$B,$D345,'Annuity Prices'!$E:$E,$G345),IF($B345="RAB Short",SUMIFS('RAB Prices Short'!BJ:BJ,'RAB Prices Short'!$B:$B,'All Prices combined'!$D345,'RAB Prices Short'!$E:$E,'All Prices combined'!$G345),IF($B345="RAB Long",SUMIFS('RAB Prices Long'!BJ:BJ,'RAB Prices Long'!$B:$B,'All Prices combined'!$D345,'RAB Prices Long'!$E:$E,'All Prices combined'!$G345)))),2)</f>
        <v>0</v>
      </c>
      <c r="BH345" s="2">
        <f>ROUND(IF($B345="Annuity",SUMIFS('Annuity Prices'!BK:BK,'Annuity Prices'!$B:$B,$D345,'Annuity Prices'!$E:$E,$G345),IF($B345="RAB Short",SUMIFS('RAB Prices Short'!BK:BK,'RAB Prices Short'!$B:$B,'All Prices combined'!$D345,'RAB Prices Short'!$E:$E,'All Prices combined'!$G345),IF($B345="RAB Long",SUMIFS('RAB Prices Long'!BK:BK,'RAB Prices Long'!$B:$B,'All Prices combined'!$D345,'RAB Prices Long'!$E:$E,'All Prices combined'!$G345)))),2)</f>
        <v>0</v>
      </c>
      <c r="BI345" s="2">
        <f>ROUND(IF($B345="Annuity",SUMIFS('Annuity Prices'!BL:BL,'Annuity Prices'!$B:$B,$D345,'Annuity Prices'!$E:$E,$G345),IF($B345="RAB Short",SUMIFS('RAB Prices Short'!BL:BL,'RAB Prices Short'!$B:$B,'All Prices combined'!$D345,'RAB Prices Short'!$E:$E,'All Prices combined'!$G345),IF($B345="RAB Long",SUMIFS('RAB Prices Long'!BL:BL,'RAB Prices Long'!$B:$B,'All Prices combined'!$D345,'RAB Prices Long'!$E:$E,'All Prices combined'!$G345)))),2)</f>
        <v>0</v>
      </c>
      <c r="BJ345" s="2">
        <f>ROUND(IF($B345="Annuity",SUMIFS('Annuity Prices'!BM:BM,'Annuity Prices'!$B:$B,$D345,'Annuity Prices'!$E:$E,$G345),IF($B345="RAB Short",SUMIFS('RAB Prices Short'!BM:BM,'RAB Prices Short'!$B:$B,'All Prices combined'!$D345,'RAB Prices Short'!$E:$E,'All Prices combined'!$G345),IF($B345="RAB Long",SUMIFS('RAB Prices Long'!BM:BM,'RAB Prices Long'!$B:$B,'All Prices combined'!$D345,'RAB Prices Long'!$E:$E,'All Prices combined'!$G345)))),2)</f>
        <v>0</v>
      </c>
      <c r="BK345" s="2">
        <f>ROUND(IF($B345="Annuity",SUMIFS('Annuity Prices'!BN:BN,'Annuity Prices'!$B:$B,$D345,'Annuity Prices'!$E:$E,$G345),IF($B345="RAB Short",SUMIFS('RAB Prices Short'!BN:BN,'RAB Prices Short'!$B:$B,'All Prices combined'!$D345,'RAB Prices Short'!$E:$E,'All Prices combined'!$G345),IF($B345="RAB Long",SUMIFS('RAB Prices Long'!BN:BN,'RAB Prices Long'!$B:$B,'All Prices combined'!$D345,'RAB Prices Long'!$E:$E,'All Prices combined'!$G345)))),2)</f>
        <v>0</v>
      </c>
      <c r="BL345" s="2">
        <f>ROUND(IF($B345="Annuity",SUMIFS('Annuity Prices'!BO:BO,'Annuity Prices'!$B:$B,$D345,'Annuity Prices'!$E:$E,$G345),IF($B345="RAB Short",SUMIFS('RAB Prices Short'!BO:BO,'RAB Prices Short'!$B:$B,'All Prices combined'!$D345,'RAB Prices Short'!$E:$E,'All Prices combined'!$G345),IF($B345="RAB Long",SUMIFS('RAB Prices Long'!BO:BO,'RAB Prices Long'!$B:$B,'All Prices combined'!$D345,'RAB Prices Long'!$E:$E,'All Prices combined'!$G345)))),2)</f>
        <v>0</v>
      </c>
      <c r="BM345" s="2">
        <f>ROUND(IF($B345="Annuity",SUMIFS('Annuity Prices'!BP:BP,'Annuity Prices'!$B:$B,$D345,'Annuity Prices'!$E:$E,$G345),IF($B345="RAB Short",SUMIFS('RAB Prices Short'!BP:BP,'RAB Prices Short'!$B:$B,'All Prices combined'!$D345,'RAB Prices Short'!$E:$E,'All Prices combined'!$G345),IF($B345="RAB Long",SUMIFS('RAB Prices Long'!BP:BP,'RAB Prices Long'!$B:$B,'All Prices combined'!$D345,'RAB Prices Long'!$E:$E,'All Prices combined'!$G345)))),2)</f>
        <v>0</v>
      </c>
      <c r="BN345" s="2">
        <f>ROUND(IF($B345="Annuity",SUMIFS('Annuity Prices'!BQ:BQ,'Annuity Prices'!$B:$B,$D345,'Annuity Prices'!$E:$E,$G345),IF($B345="RAB Short",SUMIFS('RAB Prices Short'!BQ:BQ,'RAB Prices Short'!$B:$B,'All Prices combined'!$D345,'RAB Prices Short'!$E:$E,'All Prices combined'!$G345),IF($B345="RAB Long",SUMIFS('RAB Prices Long'!BQ:BQ,'RAB Prices Long'!$B:$B,'All Prices combined'!$D345,'RAB Prices Long'!$E:$E,'All Prices combined'!$G345)))),2)</f>
        <v>0</v>
      </c>
      <c r="BO345" s="2">
        <f>ROUND(IF($B345="Annuity",SUMIFS('Annuity Prices'!BR:BR,'Annuity Prices'!$B:$B,$D345,'Annuity Prices'!$E:$E,$G345),IF($B345="RAB Short",SUMIFS('RAB Prices Short'!BR:BR,'RAB Prices Short'!$B:$B,'All Prices combined'!$D345,'RAB Prices Short'!$E:$E,'All Prices combined'!$G345),IF($B345="RAB Long",SUMIFS('RAB Prices Long'!BR:BR,'RAB Prices Long'!$B:$B,'All Prices combined'!$D345,'RAB Prices Long'!$E:$E,'All Prices combined'!$G345)))),2)</f>
        <v>0</v>
      </c>
      <c r="BP345" s="2">
        <f>ROUND(IF($B345="Annuity",SUMIFS('Annuity Prices'!BS:BS,'Annuity Prices'!$B:$B,$D345,'Annuity Prices'!$E:$E,$G345),IF($B345="RAB Short",SUMIFS('RAB Prices Short'!BS:BS,'RAB Prices Short'!$B:$B,'All Prices combined'!$D345,'RAB Prices Short'!$E:$E,'All Prices combined'!$G345),IF($B345="RAB Long",SUMIFS('RAB Prices Long'!BS:BS,'RAB Prices Long'!$B:$B,'All Prices combined'!$D345,'RAB Prices Long'!$E:$E,'All Prices combined'!$G345)))),2)</f>
        <v>0</v>
      </c>
      <c r="BQ345" s="2">
        <f>ROUND(IF($B345="Annuity",SUMIFS('Annuity Prices'!BT:BT,'Annuity Prices'!$B:$B,$D345,'Annuity Prices'!$E:$E,$G345),IF($B345="RAB Short",SUMIFS('RAB Prices Short'!BT:BT,'RAB Prices Short'!$B:$B,'All Prices combined'!$D345,'RAB Prices Short'!$E:$E,'All Prices combined'!$G345),IF($B345="RAB Long",SUMIFS('RAB Prices Long'!BT:BT,'RAB Prices Long'!$B:$B,'All Prices combined'!$D345,'RAB Prices Long'!$E:$E,'All Prices combined'!$G345)))),2)</f>
        <v>0</v>
      </c>
      <c r="BR345" s="2">
        <f>ROUND(IF($B345="Annuity",SUMIFS('Annuity Prices'!BU:BU,'Annuity Prices'!$B:$B,$D345,'Annuity Prices'!$E:$E,$G345),IF($B345="RAB Short",SUMIFS('RAB Prices Short'!BU:BU,'RAB Prices Short'!$B:$B,'All Prices combined'!$D345,'RAB Prices Short'!$E:$E,'All Prices combined'!$G345),IF($B345="RAB Long",SUMIFS('RAB Prices Long'!BU:BU,'RAB Prices Long'!$B:$B,'All Prices combined'!$D345,'RAB Prices Long'!$E:$E,'All Prices combined'!$G345)))),2)</f>
        <v>0</v>
      </c>
      <c r="BS345" s="2">
        <f>ROUND(IF($B345="Annuity",SUMIFS('Annuity Prices'!BV:BV,'Annuity Prices'!$B:$B,$D345,'Annuity Prices'!$E:$E,$G345),IF($B345="RAB Short",SUMIFS('RAB Prices Short'!BV:BV,'RAB Prices Short'!$B:$B,'All Prices combined'!$D345,'RAB Prices Short'!$E:$E,'All Prices combined'!$G345),IF($B345="RAB Long",SUMIFS('RAB Prices Long'!BV:BV,'RAB Prices Long'!$B:$B,'All Prices combined'!$D345,'RAB Prices Long'!$E:$E,'All Prices combined'!$G345)))),2)</f>
        <v>0</v>
      </c>
      <c r="BT345" s="2">
        <f>ROUND(IF($B345="Annuity",SUMIFS('Annuity Prices'!BW:BW,'Annuity Prices'!$B:$B,$D345,'Annuity Prices'!$E:$E,$G345),IF($B345="RAB Short",SUMIFS('RAB Prices Short'!BW:BW,'RAB Prices Short'!$B:$B,'All Prices combined'!$D345,'RAB Prices Short'!$E:$E,'All Prices combined'!$G345),IF($B345="RAB Long",SUMIFS('RAB Prices Long'!BW:BW,'RAB Prices Long'!$B:$B,'All Prices combined'!$D345,'RAB Prices Long'!$E:$E,'All Prices combined'!$G345)))),2)</f>
        <v>0</v>
      </c>
      <c r="BU345" s="2">
        <f>ROUND(IF($B345="Annuity",SUMIFS('Annuity Prices'!BX:BX,'Annuity Prices'!$B:$B,$D345,'Annuity Prices'!$E:$E,$G345),IF($B345="RAB Short",SUMIFS('RAB Prices Short'!BX:BX,'RAB Prices Short'!$B:$B,'All Prices combined'!$D345,'RAB Prices Short'!$E:$E,'All Prices combined'!$G345),IF($B345="RAB Long",SUMIFS('RAB Prices Long'!BX:BX,'RAB Prices Long'!$B:$B,'All Prices combined'!$D345,'RAB Prices Long'!$E:$E,'All Prices combined'!$G345)))),2)</f>
        <v>0</v>
      </c>
    </row>
    <row r="346" spans="2:73" x14ac:dyDescent="0.25">
      <c r="B346" t="s">
        <v>44</v>
      </c>
      <c r="C346">
        <v>29</v>
      </c>
      <c r="D346" t="s">
        <v>207</v>
      </c>
      <c r="E346" t="s">
        <v>208</v>
      </c>
      <c r="F346">
        <v>29</v>
      </c>
      <c r="G346" t="s">
        <v>38</v>
      </c>
      <c r="H346" t="s">
        <v>128</v>
      </c>
      <c r="I346" s="2">
        <f>ROUND(IF($B346="Annuity",SUMIFS('Annuity Prices'!L:L,'Annuity Prices'!$B:$B,$D346,'Annuity Prices'!$E:$E,$G346),IF($B346="RAB Short",SUMIFS('RAB Prices Short'!L:L,'RAB Prices Short'!$B:$B,'All Prices combined'!$D346,'RAB Prices Short'!$E:$E,'All Prices combined'!$G346),IF($B346="RAB Long",SUMIFS('RAB Prices Long'!L:L,'RAB Prices Long'!$B:$B,'All Prices combined'!$D346,'RAB Prices Long'!$E:$E,'All Prices combined'!$G346)))),2)</f>
        <v>0</v>
      </c>
      <c r="J346" s="2">
        <f>ROUND(IF($B346="Annuity",SUMIFS('Annuity Prices'!M:M,'Annuity Prices'!$B:$B,$D346,'Annuity Prices'!$E:$E,$G346),IF($B346="RAB Short",SUMIFS('RAB Prices Short'!M:M,'RAB Prices Short'!$B:$B,'All Prices combined'!$D346,'RAB Prices Short'!$E:$E,'All Prices combined'!$G346),IF($B346="RAB Long",SUMIFS('RAB Prices Long'!M:M,'RAB Prices Long'!$B:$B,'All Prices combined'!$D346,'RAB Prices Long'!$E:$E,'All Prices combined'!$G346)))),2)</f>
        <v>0</v>
      </c>
      <c r="K346" s="2">
        <f>ROUND(IF($B346="Annuity",SUMIFS('Annuity Prices'!N:N,'Annuity Prices'!$B:$B,$D346,'Annuity Prices'!$E:$E,$G346),IF($B346="RAB Short",SUMIFS('RAB Prices Short'!N:N,'RAB Prices Short'!$B:$B,'All Prices combined'!$D346,'RAB Prices Short'!$E:$E,'All Prices combined'!$G346),IF($B346="RAB Long",SUMIFS('RAB Prices Long'!N:N,'RAB Prices Long'!$B:$B,'All Prices combined'!$D346,'RAB Prices Long'!$E:$E,'All Prices combined'!$G346)))),2)</f>
        <v>6.1</v>
      </c>
      <c r="L346" s="2">
        <f>ROUND(IF($B346="Annuity",SUMIFS('Annuity Prices'!O:O,'Annuity Prices'!$B:$B,$D346,'Annuity Prices'!$E:$E,$G346),IF($B346="RAB Short",SUMIFS('RAB Prices Short'!O:O,'RAB Prices Short'!$B:$B,'All Prices combined'!$D346,'RAB Prices Short'!$E:$E,'All Prices combined'!$G346),IF($B346="RAB Long",SUMIFS('RAB Prices Long'!O:O,'RAB Prices Long'!$B:$B,'All Prices combined'!$D346,'RAB Prices Long'!$E:$E,'All Prices combined'!$G346)))),2)</f>
        <v>6.27</v>
      </c>
      <c r="M346" s="2">
        <f>ROUND(IF($B346="Annuity",SUMIFS('Annuity Prices'!P:P,'Annuity Prices'!$B:$B,$D346,'Annuity Prices'!$E:$E,$G346),IF($B346="RAB Short",SUMIFS('RAB Prices Short'!P:P,'RAB Prices Short'!$B:$B,'All Prices combined'!$D346,'RAB Prices Short'!$E:$E,'All Prices combined'!$G346),IF($B346="RAB Long",SUMIFS('RAB Prices Long'!P:P,'RAB Prices Long'!$B:$B,'All Prices combined'!$D346,'RAB Prices Long'!$E:$E,'All Prices combined'!$G346)))),2)</f>
        <v>6.95</v>
      </c>
      <c r="N346" s="2">
        <f>ROUND(IF($B346="Annuity",SUMIFS('Annuity Prices'!Q:Q,'Annuity Prices'!$B:$B,$D346,'Annuity Prices'!$E:$E,$G346),IF($B346="RAB Short",SUMIFS('RAB Prices Short'!Q:Q,'RAB Prices Short'!$B:$B,'All Prices combined'!$D346,'RAB Prices Short'!$E:$E,'All Prices combined'!$G346),IF($B346="RAB Long",SUMIFS('RAB Prices Long'!Q:Q,'RAB Prices Long'!$B:$B,'All Prices combined'!$D346,'RAB Prices Long'!$E:$E,'All Prices combined'!$G346)))),2)</f>
        <v>7.12</v>
      </c>
      <c r="O346" s="2">
        <f>ROUND(IF($B346="Annuity",SUMIFS('Annuity Prices'!R:R,'Annuity Prices'!$B:$B,$D346,'Annuity Prices'!$E:$E,$G346),IF($B346="RAB Short",SUMIFS('RAB Prices Short'!R:R,'RAB Prices Short'!$B:$B,'All Prices combined'!$D346,'RAB Prices Short'!$E:$E,'All Prices combined'!$G346),IF($B346="RAB Long",SUMIFS('RAB Prices Long'!R:R,'RAB Prices Long'!$B:$B,'All Prices combined'!$D346,'RAB Prices Long'!$E:$E,'All Prices combined'!$G346)))),2)</f>
        <v>7.3</v>
      </c>
      <c r="P346" s="2">
        <f>ROUND(IF($B346="Annuity",SUMIFS('Annuity Prices'!S:S,'Annuity Prices'!$B:$B,$D346,'Annuity Prices'!$E:$E,$G346),IF($B346="RAB Short",SUMIFS('RAB Prices Short'!S:S,'RAB Prices Short'!$B:$B,'All Prices combined'!$D346,'RAB Prices Short'!$E:$E,'All Prices combined'!$G346),IF($B346="RAB Long",SUMIFS('RAB Prices Long'!S:S,'RAB Prices Long'!$B:$B,'All Prices combined'!$D346,'RAB Prices Long'!$E:$E,'All Prices combined'!$G346)))),2)</f>
        <v>7.48</v>
      </c>
      <c r="Q346" s="2">
        <f>ROUND(IF($B346="Annuity",SUMIFS('Annuity Prices'!T:T,'Annuity Prices'!$B:$B,$D346,'Annuity Prices'!$E:$E,$G346),IF($B346="RAB Short",SUMIFS('RAB Prices Short'!T:T,'RAB Prices Short'!$B:$B,'All Prices combined'!$D346,'RAB Prices Short'!$E:$E,'All Prices combined'!$G346),IF($B346="RAB Long",SUMIFS('RAB Prices Long'!T:T,'RAB Prices Long'!$B:$B,'All Prices combined'!$D346,'RAB Prices Long'!$E:$E,'All Prices combined'!$G346)))),2)</f>
        <v>7.91</v>
      </c>
      <c r="R346" s="2">
        <f>ROUND(IF($B346="Annuity",SUMIFS('Annuity Prices'!U:U,'Annuity Prices'!$B:$B,$D346,'Annuity Prices'!$E:$E,$G346),IF($B346="RAB Short",SUMIFS('RAB Prices Short'!U:U,'RAB Prices Short'!$B:$B,'All Prices combined'!$D346,'RAB Prices Short'!$E:$E,'All Prices combined'!$G346),IF($B346="RAB Long",SUMIFS('RAB Prices Long'!U:U,'RAB Prices Long'!$B:$B,'All Prices combined'!$D346,'RAB Prices Long'!$E:$E,'All Prices combined'!$G346)))),2)</f>
        <v>8.1</v>
      </c>
      <c r="S346" s="2">
        <f>ROUND(IF($B346="Annuity",SUMIFS('Annuity Prices'!V:V,'Annuity Prices'!$B:$B,$D346,'Annuity Prices'!$E:$E,$G346),IF($B346="RAB Short",SUMIFS('RAB Prices Short'!V:V,'RAB Prices Short'!$B:$B,'All Prices combined'!$D346,'RAB Prices Short'!$E:$E,'All Prices combined'!$G346),IF($B346="RAB Long",SUMIFS('RAB Prices Long'!V:V,'RAB Prices Long'!$B:$B,'All Prices combined'!$D346,'RAB Prices Long'!$E:$E,'All Prices combined'!$G346)))),2)</f>
        <v>8.31</v>
      </c>
      <c r="T346" s="2">
        <f>ROUND(IF($B346="Annuity",SUMIFS('Annuity Prices'!W:W,'Annuity Prices'!$B:$B,$D346,'Annuity Prices'!$E:$E,$G346),IF($B346="RAB Short",SUMIFS('RAB Prices Short'!W:W,'RAB Prices Short'!$B:$B,'All Prices combined'!$D346,'RAB Prices Short'!$E:$E,'All Prices combined'!$G346),IF($B346="RAB Long",SUMIFS('RAB Prices Long'!W:W,'RAB Prices Long'!$B:$B,'All Prices combined'!$D346,'RAB Prices Long'!$E:$E,'All Prices combined'!$G346)))),2)</f>
        <v>8.51</v>
      </c>
      <c r="U346" s="2">
        <f>ROUND(IF($B346="Annuity",SUMIFS('Annuity Prices'!X:X,'Annuity Prices'!$B:$B,$D346,'Annuity Prices'!$E:$E,$G346),IF($B346="RAB Short",SUMIFS('RAB Prices Short'!X:X,'RAB Prices Short'!$B:$B,'All Prices combined'!$D346,'RAB Prices Short'!$E:$E,'All Prices combined'!$G346),IF($B346="RAB Long",SUMIFS('RAB Prices Long'!X:X,'RAB Prices Long'!$B:$B,'All Prices combined'!$D346,'RAB Prices Long'!$E:$E,'All Prices combined'!$G346)))),2)</f>
        <v>9.08</v>
      </c>
      <c r="V346" s="2">
        <f>ROUND(IF($B346="Annuity",SUMIFS('Annuity Prices'!Y:Y,'Annuity Prices'!$B:$B,$D346,'Annuity Prices'!$E:$E,$G346),IF($B346="RAB Short",SUMIFS('RAB Prices Short'!Y:Y,'RAB Prices Short'!$B:$B,'All Prices combined'!$D346,'RAB Prices Short'!$E:$E,'All Prices combined'!$G346),IF($B346="RAB Long",SUMIFS('RAB Prices Long'!Y:Y,'RAB Prices Long'!$B:$B,'All Prices combined'!$D346,'RAB Prices Long'!$E:$E,'All Prices combined'!$G346)))),2)</f>
        <v>9.31</v>
      </c>
      <c r="W346" s="2">
        <f>ROUND(IF($B346="Annuity",SUMIFS('Annuity Prices'!Z:Z,'Annuity Prices'!$B:$B,$D346,'Annuity Prices'!$E:$E,$G346),IF($B346="RAB Short",SUMIFS('RAB Prices Short'!Z:Z,'RAB Prices Short'!$B:$B,'All Prices combined'!$D346,'RAB Prices Short'!$E:$E,'All Prices combined'!$G346),IF($B346="RAB Long",SUMIFS('RAB Prices Long'!Z:Z,'RAB Prices Long'!$B:$B,'All Prices combined'!$D346,'RAB Prices Long'!$E:$E,'All Prices combined'!$G346)))),2)</f>
        <v>9.5399999999999991</v>
      </c>
      <c r="X346" s="2">
        <f>ROUND(IF($B346="Annuity",SUMIFS('Annuity Prices'!AA:AA,'Annuity Prices'!$B:$B,$D346,'Annuity Prices'!$E:$E,$G346),IF($B346="RAB Short",SUMIFS('RAB Prices Short'!AA:AA,'RAB Prices Short'!$B:$B,'All Prices combined'!$D346,'RAB Prices Short'!$E:$E,'All Prices combined'!$G346),IF($B346="RAB Long",SUMIFS('RAB Prices Long'!AA:AA,'RAB Prices Long'!$B:$B,'All Prices combined'!$D346,'RAB Prices Long'!$E:$E,'All Prices combined'!$G346)))),2)</f>
        <v>9.7799999999999994</v>
      </c>
      <c r="Y346" s="2">
        <f>ROUND(IF($B346="Annuity",SUMIFS('Annuity Prices'!AB:AB,'Annuity Prices'!$B:$B,$D346,'Annuity Prices'!$E:$E,$G346),IF($B346="RAB Short",SUMIFS('RAB Prices Short'!AB:AB,'RAB Prices Short'!$B:$B,'All Prices combined'!$D346,'RAB Prices Short'!$E:$E,'All Prices combined'!$G346),IF($B346="RAB Long",SUMIFS('RAB Prices Long'!AB:AB,'RAB Prices Long'!$B:$B,'All Prices combined'!$D346,'RAB Prices Long'!$E:$E,'All Prices combined'!$G346)))),2)</f>
        <v>10.23</v>
      </c>
      <c r="Z346" s="2">
        <f>ROUND(IF($B346="Annuity",SUMIFS('Annuity Prices'!AC:AC,'Annuity Prices'!$B:$B,$D346,'Annuity Prices'!$E:$E,$G346),IF($B346="RAB Short",SUMIFS('RAB Prices Short'!AC:AC,'RAB Prices Short'!$B:$B,'All Prices combined'!$D346,'RAB Prices Short'!$E:$E,'All Prices combined'!$G346),IF($B346="RAB Long",SUMIFS('RAB Prices Long'!AC:AC,'RAB Prices Long'!$B:$B,'All Prices combined'!$D346,'RAB Prices Long'!$E:$E,'All Prices combined'!$G346)))),2)</f>
        <v>10.48</v>
      </c>
      <c r="AA346" s="2">
        <f>ROUND(IF($B346="Annuity",SUMIFS('Annuity Prices'!AD:AD,'Annuity Prices'!$B:$B,$D346,'Annuity Prices'!$E:$E,$G346),IF($B346="RAB Short",SUMIFS('RAB Prices Short'!AD:AD,'RAB Prices Short'!$B:$B,'All Prices combined'!$D346,'RAB Prices Short'!$E:$E,'All Prices combined'!$G346),IF($B346="RAB Long",SUMIFS('RAB Prices Long'!AD:AD,'RAB Prices Long'!$B:$B,'All Prices combined'!$D346,'RAB Prices Long'!$E:$E,'All Prices combined'!$G346)))),2)</f>
        <v>10.75</v>
      </c>
      <c r="AB346" s="2">
        <f>ROUND(IF($B346="Annuity",SUMIFS('Annuity Prices'!AE:AE,'Annuity Prices'!$B:$B,$D346,'Annuity Prices'!$E:$E,$G346),IF($B346="RAB Short",SUMIFS('RAB Prices Short'!AE:AE,'RAB Prices Short'!$B:$B,'All Prices combined'!$D346,'RAB Prices Short'!$E:$E,'All Prices combined'!$G346),IF($B346="RAB Long",SUMIFS('RAB Prices Long'!AE:AE,'RAB Prices Long'!$B:$B,'All Prices combined'!$D346,'RAB Prices Long'!$E:$E,'All Prices combined'!$G346)))),2)</f>
        <v>11.01</v>
      </c>
      <c r="AC346" s="2">
        <f>ROUND(IF($B346="Annuity",SUMIFS('Annuity Prices'!AF:AF,'Annuity Prices'!$B:$B,$D346,'Annuity Prices'!$E:$E,$G346),IF($B346="RAB Short",SUMIFS('RAB Prices Short'!AF:AF,'RAB Prices Short'!$B:$B,'All Prices combined'!$D346,'RAB Prices Short'!$E:$E,'All Prices combined'!$G346),IF($B346="RAB Long",SUMIFS('RAB Prices Long'!AF:AF,'RAB Prices Long'!$B:$B,'All Prices combined'!$D346,'RAB Prices Long'!$E:$E,'All Prices combined'!$G346)))),2)</f>
        <v>11.55</v>
      </c>
      <c r="AD346" s="2">
        <f>ROUND(IF($B346="Annuity",SUMIFS('Annuity Prices'!AG:AG,'Annuity Prices'!$B:$B,$D346,'Annuity Prices'!$E:$E,$G346),IF($B346="RAB Short",SUMIFS('RAB Prices Short'!AG:AG,'RAB Prices Short'!$B:$B,'All Prices combined'!$D346,'RAB Prices Short'!$E:$E,'All Prices combined'!$G346),IF($B346="RAB Long",SUMIFS('RAB Prices Long'!AG:AG,'RAB Prices Long'!$B:$B,'All Prices combined'!$D346,'RAB Prices Long'!$E:$E,'All Prices combined'!$G346)))),2)</f>
        <v>11.84</v>
      </c>
      <c r="AE346" s="2">
        <f>ROUND(IF($B346="Annuity",SUMIFS('Annuity Prices'!AH:AH,'Annuity Prices'!$B:$B,$D346,'Annuity Prices'!$E:$E,$G346),IF($B346="RAB Short",SUMIFS('RAB Prices Short'!AH:AH,'RAB Prices Short'!$B:$B,'All Prices combined'!$D346,'RAB Prices Short'!$E:$E,'All Prices combined'!$G346),IF($B346="RAB Long",SUMIFS('RAB Prices Long'!AH:AH,'RAB Prices Long'!$B:$B,'All Prices combined'!$D346,'RAB Prices Long'!$E:$E,'All Prices combined'!$G346)))),2)</f>
        <v>12.13</v>
      </c>
      <c r="AF346" s="2">
        <f>ROUND(IF($B346="Annuity",SUMIFS('Annuity Prices'!AI:AI,'Annuity Prices'!$B:$B,$D346,'Annuity Prices'!$E:$E,$G346),IF($B346="RAB Short",SUMIFS('RAB Prices Short'!AI:AI,'RAB Prices Short'!$B:$B,'All Prices combined'!$D346,'RAB Prices Short'!$E:$E,'All Prices combined'!$G346),IF($B346="RAB Long",SUMIFS('RAB Prices Long'!AI:AI,'RAB Prices Long'!$B:$B,'All Prices combined'!$D346,'RAB Prices Long'!$E:$E,'All Prices combined'!$G346)))),2)</f>
        <v>12.44</v>
      </c>
      <c r="AG346" s="2">
        <f>ROUND(IF($B346="Annuity",SUMIFS('Annuity Prices'!AJ:AJ,'Annuity Prices'!$B:$B,$D346,'Annuity Prices'!$E:$E,$G346),IF($B346="RAB Short",SUMIFS('RAB Prices Short'!AJ:AJ,'RAB Prices Short'!$B:$B,'All Prices combined'!$D346,'RAB Prices Short'!$E:$E,'All Prices combined'!$G346),IF($B346="RAB Long",SUMIFS('RAB Prices Long'!AJ:AJ,'RAB Prices Long'!$B:$B,'All Prices combined'!$D346,'RAB Prices Long'!$E:$E,'All Prices combined'!$G346)))),2)</f>
        <v>11.23</v>
      </c>
      <c r="AH346" s="2">
        <f>ROUND(IF($B346="Annuity",SUMIFS('Annuity Prices'!AK:AK,'Annuity Prices'!$B:$B,$D346,'Annuity Prices'!$E:$E,$G346),IF($B346="RAB Short",SUMIFS('RAB Prices Short'!AK:AK,'RAB Prices Short'!$B:$B,'All Prices combined'!$D346,'RAB Prices Short'!$E:$E,'All Prices combined'!$G346),IF($B346="RAB Long",SUMIFS('RAB Prices Long'!AK:AK,'RAB Prices Long'!$B:$B,'All Prices combined'!$D346,'RAB Prices Long'!$E:$E,'All Prices combined'!$G346)))),2)</f>
        <v>11.51</v>
      </c>
      <c r="AI346" s="2">
        <f>ROUND(IF($B346="Annuity",SUMIFS('Annuity Prices'!AL:AL,'Annuity Prices'!$B:$B,$D346,'Annuity Prices'!$E:$E,$G346),IF($B346="RAB Short",SUMIFS('RAB Prices Short'!AL:AL,'RAB Prices Short'!$B:$B,'All Prices combined'!$D346,'RAB Prices Short'!$E:$E,'All Prices combined'!$G346),IF($B346="RAB Long",SUMIFS('RAB Prices Long'!AL:AL,'RAB Prices Long'!$B:$B,'All Prices combined'!$D346,'RAB Prices Long'!$E:$E,'All Prices combined'!$G346)))),2)</f>
        <v>11.8</v>
      </c>
      <c r="AJ346" s="2">
        <f>ROUND(IF($B346="Annuity",SUMIFS('Annuity Prices'!AM:AM,'Annuity Prices'!$B:$B,$D346,'Annuity Prices'!$E:$E,$G346),IF($B346="RAB Short",SUMIFS('RAB Prices Short'!AM:AM,'RAB Prices Short'!$B:$B,'All Prices combined'!$D346,'RAB Prices Short'!$E:$E,'All Prices combined'!$G346),IF($B346="RAB Long",SUMIFS('RAB Prices Long'!AM:AM,'RAB Prices Long'!$B:$B,'All Prices combined'!$D346,'RAB Prices Long'!$E:$E,'All Prices combined'!$G346)))),2)</f>
        <v>12.09</v>
      </c>
      <c r="AK346" s="2">
        <f>ROUND(IF($B346="Annuity",SUMIFS('Annuity Prices'!AN:AN,'Annuity Prices'!$B:$B,$D346,'Annuity Prices'!$E:$E,$G346),IF($B346="RAB Short",SUMIFS('RAB Prices Short'!AN:AN,'RAB Prices Short'!$B:$B,'All Prices combined'!$D346,'RAB Prices Short'!$E:$E,'All Prices combined'!$G346),IF($B346="RAB Long",SUMIFS('RAB Prices Long'!AN:AN,'RAB Prices Long'!$B:$B,'All Prices combined'!$D346,'RAB Prices Long'!$E:$E,'All Prices combined'!$G346)))),2)</f>
        <v>10.17</v>
      </c>
      <c r="AL346" s="2">
        <f>ROUND(IF($B346="Annuity",SUMIFS('Annuity Prices'!AO:AO,'Annuity Prices'!$B:$B,$D346,'Annuity Prices'!$E:$E,$G346),IF($B346="RAB Short",SUMIFS('RAB Prices Short'!AO:AO,'RAB Prices Short'!$B:$B,'All Prices combined'!$D346,'RAB Prices Short'!$E:$E,'All Prices combined'!$G346),IF($B346="RAB Long",SUMIFS('RAB Prices Long'!AO:AO,'RAB Prices Long'!$B:$B,'All Prices combined'!$D346,'RAB Prices Long'!$E:$E,'All Prices combined'!$G346)))),2)</f>
        <v>10.42</v>
      </c>
      <c r="AM346" s="2">
        <f>ROUND(IF($B346="Annuity",SUMIFS('Annuity Prices'!AP:AP,'Annuity Prices'!$B:$B,$D346,'Annuity Prices'!$E:$E,$G346),IF($B346="RAB Short",SUMIFS('RAB Prices Short'!AP:AP,'RAB Prices Short'!$B:$B,'All Prices combined'!$D346,'RAB Prices Short'!$E:$E,'All Prices combined'!$G346),IF($B346="RAB Long",SUMIFS('RAB Prices Long'!AP:AP,'RAB Prices Long'!$B:$B,'All Prices combined'!$D346,'RAB Prices Long'!$E:$E,'All Prices combined'!$G346)))),2)</f>
        <v>10.69</v>
      </c>
      <c r="AN346" s="2">
        <f>ROUND(IF($B346="Annuity",SUMIFS('Annuity Prices'!AQ:AQ,'Annuity Prices'!$B:$B,$D346,'Annuity Prices'!$E:$E,$G346),IF($B346="RAB Short",SUMIFS('RAB Prices Short'!AQ:AQ,'RAB Prices Short'!$B:$B,'All Prices combined'!$D346,'RAB Prices Short'!$E:$E,'All Prices combined'!$G346),IF($B346="RAB Long",SUMIFS('RAB Prices Long'!AQ:AQ,'RAB Prices Long'!$B:$B,'All Prices combined'!$D346,'RAB Prices Long'!$E:$E,'All Prices combined'!$G346)))),2)</f>
        <v>10.95</v>
      </c>
      <c r="AO346" s="2">
        <f>ROUND(IF($B346="Annuity",SUMIFS('Annuity Prices'!AR:AR,'Annuity Prices'!$B:$B,$D346,'Annuity Prices'!$E:$E,$G346),IF($B346="RAB Short",SUMIFS('RAB Prices Short'!AR:AR,'RAB Prices Short'!$B:$B,'All Prices combined'!$D346,'RAB Prices Short'!$E:$E,'All Prices combined'!$G346),IF($B346="RAB Long",SUMIFS('RAB Prices Long'!AR:AR,'RAB Prices Long'!$B:$B,'All Prices combined'!$D346,'RAB Prices Long'!$E:$E,'All Prices combined'!$G346)))),2)</f>
        <v>0</v>
      </c>
      <c r="AP346" s="2">
        <f>ROUND(IF($B346="Annuity",SUMIFS('Annuity Prices'!AS:AS,'Annuity Prices'!$B:$B,$D346,'Annuity Prices'!$E:$E,$G346),IF($B346="RAB Short",SUMIFS('RAB Prices Short'!AS:AS,'RAB Prices Short'!$B:$B,'All Prices combined'!$D346,'RAB Prices Short'!$E:$E,'All Prices combined'!$G346),IF($B346="RAB Long",SUMIFS('RAB Prices Long'!AS:AS,'RAB Prices Long'!$B:$B,'All Prices combined'!$D346,'RAB Prices Long'!$E:$E,'All Prices combined'!$G346)))),2)</f>
        <v>0</v>
      </c>
      <c r="AQ346" s="2">
        <f>ROUND(IF($B346="Annuity",SUMIFS('Annuity Prices'!AT:AT,'Annuity Prices'!$B:$B,$D346,'Annuity Prices'!$E:$E,$G346),IF($B346="RAB Short",SUMIFS('RAB Prices Short'!AT:AT,'RAB Prices Short'!$B:$B,'All Prices combined'!$D346,'RAB Prices Short'!$E:$E,'All Prices combined'!$G346),IF($B346="RAB Long",SUMIFS('RAB Prices Long'!AT:AT,'RAB Prices Long'!$B:$B,'All Prices combined'!$D346,'RAB Prices Long'!$E:$E,'All Prices combined'!$G346)))),2)</f>
        <v>6.58</v>
      </c>
      <c r="AR346" s="2">
        <f>ROUND(IF($B346="Annuity",SUMIFS('Annuity Prices'!AU:AU,'Annuity Prices'!$B:$B,$D346,'Annuity Prices'!$E:$E,$G346),IF($B346="RAB Short",SUMIFS('RAB Prices Short'!AU:AU,'RAB Prices Short'!$B:$B,'All Prices combined'!$D346,'RAB Prices Short'!$E:$E,'All Prices combined'!$G346),IF($B346="RAB Long",SUMIFS('RAB Prices Long'!AU:AU,'RAB Prices Long'!$B:$B,'All Prices combined'!$D346,'RAB Prices Long'!$E:$E,'All Prices combined'!$G346)))),2)</f>
        <v>6.1</v>
      </c>
      <c r="AS346" s="2">
        <f>ROUND(IF($B346="Annuity",SUMIFS('Annuity Prices'!AV:AV,'Annuity Prices'!$B:$B,$D346,'Annuity Prices'!$E:$E,$G346),IF($B346="RAB Short",SUMIFS('RAB Prices Short'!AV:AV,'RAB Prices Short'!$B:$B,'All Prices combined'!$D346,'RAB Prices Short'!$E:$E,'All Prices combined'!$G346),IF($B346="RAB Long",SUMIFS('RAB Prices Long'!AV:AV,'RAB Prices Long'!$B:$B,'All Prices combined'!$D346,'RAB Prices Long'!$E:$E,'All Prices combined'!$G346)))),2)</f>
        <v>6.27</v>
      </c>
      <c r="AT346" s="2">
        <f>ROUND(IF($B346="Annuity",SUMIFS('Annuity Prices'!AW:AW,'Annuity Prices'!$B:$B,$D346,'Annuity Prices'!$E:$E,$G346),IF($B346="RAB Short",SUMIFS('RAB Prices Short'!AW:AW,'RAB Prices Short'!$B:$B,'All Prices combined'!$D346,'RAB Prices Short'!$E:$E,'All Prices combined'!$G346),IF($B346="RAB Long",SUMIFS('RAB Prices Long'!AW:AW,'RAB Prices Long'!$B:$B,'All Prices combined'!$D346,'RAB Prices Long'!$E:$E,'All Prices combined'!$G346)))),2)</f>
        <v>6.95</v>
      </c>
      <c r="AU346" s="2">
        <f>ROUND(IF($B346="Annuity",SUMIFS('Annuity Prices'!AX:AX,'Annuity Prices'!$B:$B,$D346,'Annuity Prices'!$E:$E,$G346),IF($B346="RAB Short",SUMIFS('RAB Prices Short'!AX:AX,'RAB Prices Short'!$B:$B,'All Prices combined'!$D346,'RAB Prices Short'!$E:$E,'All Prices combined'!$G346),IF($B346="RAB Long",SUMIFS('RAB Prices Long'!AX:AX,'RAB Prices Long'!$B:$B,'All Prices combined'!$D346,'RAB Prices Long'!$E:$E,'All Prices combined'!$G346)))),2)</f>
        <v>7.12</v>
      </c>
      <c r="AV346" s="2">
        <f>ROUND(IF($B346="Annuity",SUMIFS('Annuity Prices'!AY:AY,'Annuity Prices'!$B:$B,$D346,'Annuity Prices'!$E:$E,$G346),IF($B346="RAB Short",SUMIFS('RAB Prices Short'!AY:AY,'RAB Prices Short'!$B:$B,'All Prices combined'!$D346,'RAB Prices Short'!$E:$E,'All Prices combined'!$G346),IF($B346="RAB Long",SUMIFS('RAB Prices Long'!AY:AY,'RAB Prices Long'!$B:$B,'All Prices combined'!$D346,'RAB Prices Long'!$E:$E,'All Prices combined'!$G346)))),2)</f>
        <v>7.3</v>
      </c>
      <c r="AW346" s="2">
        <f>ROUND(IF($B346="Annuity",SUMIFS('Annuity Prices'!AZ:AZ,'Annuity Prices'!$B:$B,$D346,'Annuity Prices'!$E:$E,$G346),IF($B346="RAB Short",SUMIFS('RAB Prices Short'!AZ:AZ,'RAB Prices Short'!$B:$B,'All Prices combined'!$D346,'RAB Prices Short'!$E:$E,'All Prices combined'!$G346),IF($B346="RAB Long",SUMIFS('RAB Prices Long'!AZ:AZ,'RAB Prices Long'!$B:$B,'All Prices combined'!$D346,'RAB Prices Long'!$E:$E,'All Prices combined'!$G346)))),2)</f>
        <v>7.48</v>
      </c>
      <c r="AX346" s="2">
        <f>ROUND(IF($B346="Annuity",SUMIFS('Annuity Prices'!BA:BA,'Annuity Prices'!$B:$B,$D346,'Annuity Prices'!$E:$E,$G346),IF($B346="RAB Short",SUMIFS('RAB Prices Short'!BA:BA,'RAB Prices Short'!$B:$B,'All Prices combined'!$D346,'RAB Prices Short'!$E:$E,'All Prices combined'!$G346),IF($B346="RAB Long",SUMIFS('RAB Prices Long'!BA:BA,'RAB Prices Long'!$B:$B,'All Prices combined'!$D346,'RAB Prices Long'!$E:$E,'All Prices combined'!$G346)))),2)</f>
        <v>7.91</v>
      </c>
      <c r="AY346" s="2">
        <f>ROUND(IF($B346="Annuity",SUMIFS('Annuity Prices'!BB:BB,'Annuity Prices'!$B:$B,$D346,'Annuity Prices'!$E:$E,$G346),IF($B346="RAB Short",SUMIFS('RAB Prices Short'!BB:BB,'RAB Prices Short'!$B:$B,'All Prices combined'!$D346,'RAB Prices Short'!$E:$E,'All Prices combined'!$G346),IF($B346="RAB Long",SUMIFS('RAB Prices Long'!BB:BB,'RAB Prices Long'!$B:$B,'All Prices combined'!$D346,'RAB Prices Long'!$E:$E,'All Prices combined'!$G346)))),2)</f>
        <v>8.1</v>
      </c>
      <c r="AZ346" s="2">
        <f>ROUND(IF($B346="Annuity",SUMIFS('Annuity Prices'!BC:BC,'Annuity Prices'!$B:$B,$D346,'Annuity Prices'!$E:$E,$G346),IF($B346="RAB Short",SUMIFS('RAB Prices Short'!BC:BC,'RAB Prices Short'!$B:$B,'All Prices combined'!$D346,'RAB Prices Short'!$E:$E,'All Prices combined'!$G346),IF($B346="RAB Long",SUMIFS('RAB Prices Long'!BC:BC,'RAB Prices Long'!$B:$B,'All Prices combined'!$D346,'RAB Prices Long'!$E:$E,'All Prices combined'!$G346)))),2)</f>
        <v>8.31</v>
      </c>
      <c r="BA346" s="2">
        <f>ROUND(IF($B346="Annuity",SUMIFS('Annuity Prices'!BD:BD,'Annuity Prices'!$B:$B,$D346,'Annuity Prices'!$E:$E,$G346),IF($B346="RAB Short",SUMIFS('RAB Prices Short'!BD:BD,'RAB Prices Short'!$B:$B,'All Prices combined'!$D346,'RAB Prices Short'!$E:$E,'All Prices combined'!$G346),IF($B346="RAB Long",SUMIFS('RAB Prices Long'!BD:BD,'RAB Prices Long'!$B:$B,'All Prices combined'!$D346,'RAB Prices Long'!$E:$E,'All Prices combined'!$G346)))),2)</f>
        <v>8.51</v>
      </c>
      <c r="BB346" s="2">
        <f>ROUND(IF($B346="Annuity",SUMIFS('Annuity Prices'!BE:BE,'Annuity Prices'!$B:$B,$D346,'Annuity Prices'!$E:$E,$G346),IF($B346="RAB Short",SUMIFS('RAB Prices Short'!BE:BE,'RAB Prices Short'!$B:$B,'All Prices combined'!$D346,'RAB Prices Short'!$E:$E,'All Prices combined'!$G346),IF($B346="RAB Long",SUMIFS('RAB Prices Long'!BE:BE,'RAB Prices Long'!$B:$B,'All Prices combined'!$D346,'RAB Prices Long'!$E:$E,'All Prices combined'!$G346)))),2)</f>
        <v>9.08</v>
      </c>
      <c r="BC346" s="2">
        <f>ROUND(IF($B346="Annuity",SUMIFS('Annuity Prices'!BF:BF,'Annuity Prices'!$B:$B,$D346,'Annuity Prices'!$E:$E,$G346),IF($B346="RAB Short",SUMIFS('RAB Prices Short'!BF:BF,'RAB Prices Short'!$B:$B,'All Prices combined'!$D346,'RAB Prices Short'!$E:$E,'All Prices combined'!$G346),IF($B346="RAB Long",SUMIFS('RAB Prices Long'!BF:BF,'RAB Prices Long'!$B:$B,'All Prices combined'!$D346,'RAB Prices Long'!$E:$E,'All Prices combined'!$G346)))),2)</f>
        <v>9.31</v>
      </c>
      <c r="BD346" s="2">
        <f>ROUND(IF($B346="Annuity",SUMIFS('Annuity Prices'!BG:BG,'Annuity Prices'!$B:$B,$D346,'Annuity Prices'!$E:$E,$G346),IF($B346="RAB Short",SUMIFS('RAB Prices Short'!BG:BG,'RAB Prices Short'!$B:$B,'All Prices combined'!$D346,'RAB Prices Short'!$E:$E,'All Prices combined'!$G346),IF($B346="RAB Long",SUMIFS('RAB Prices Long'!BG:BG,'RAB Prices Long'!$B:$B,'All Prices combined'!$D346,'RAB Prices Long'!$E:$E,'All Prices combined'!$G346)))),2)</f>
        <v>9.5399999999999991</v>
      </c>
      <c r="BE346" s="2">
        <f>ROUND(IF($B346="Annuity",SUMIFS('Annuity Prices'!BH:BH,'Annuity Prices'!$B:$B,$D346,'Annuity Prices'!$E:$E,$G346),IF($B346="RAB Short",SUMIFS('RAB Prices Short'!BH:BH,'RAB Prices Short'!$B:$B,'All Prices combined'!$D346,'RAB Prices Short'!$E:$E,'All Prices combined'!$G346),IF($B346="RAB Long",SUMIFS('RAB Prices Long'!BH:BH,'RAB Prices Long'!$B:$B,'All Prices combined'!$D346,'RAB Prices Long'!$E:$E,'All Prices combined'!$G346)))),2)</f>
        <v>9.7799999999999994</v>
      </c>
      <c r="BF346" s="2">
        <f>ROUND(IF($B346="Annuity",SUMIFS('Annuity Prices'!BI:BI,'Annuity Prices'!$B:$B,$D346,'Annuity Prices'!$E:$E,$G346),IF($B346="RAB Short",SUMIFS('RAB Prices Short'!BI:BI,'RAB Prices Short'!$B:$B,'All Prices combined'!$D346,'RAB Prices Short'!$E:$E,'All Prices combined'!$G346),IF($B346="RAB Long",SUMIFS('RAB Prices Long'!BI:BI,'RAB Prices Long'!$B:$B,'All Prices combined'!$D346,'RAB Prices Long'!$E:$E,'All Prices combined'!$G346)))),2)</f>
        <v>10.23</v>
      </c>
      <c r="BG346" s="2">
        <f>ROUND(IF($B346="Annuity",SUMIFS('Annuity Prices'!BJ:BJ,'Annuity Prices'!$B:$B,$D346,'Annuity Prices'!$E:$E,$G346),IF($B346="RAB Short",SUMIFS('RAB Prices Short'!BJ:BJ,'RAB Prices Short'!$B:$B,'All Prices combined'!$D346,'RAB Prices Short'!$E:$E,'All Prices combined'!$G346),IF($B346="RAB Long",SUMIFS('RAB Prices Long'!BJ:BJ,'RAB Prices Long'!$B:$B,'All Prices combined'!$D346,'RAB Prices Long'!$E:$E,'All Prices combined'!$G346)))),2)</f>
        <v>10.48</v>
      </c>
      <c r="BH346" s="2">
        <f>ROUND(IF($B346="Annuity",SUMIFS('Annuity Prices'!BK:BK,'Annuity Prices'!$B:$B,$D346,'Annuity Prices'!$E:$E,$G346),IF($B346="RAB Short",SUMIFS('RAB Prices Short'!BK:BK,'RAB Prices Short'!$B:$B,'All Prices combined'!$D346,'RAB Prices Short'!$E:$E,'All Prices combined'!$G346),IF($B346="RAB Long",SUMIFS('RAB Prices Long'!BK:BK,'RAB Prices Long'!$B:$B,'All Prices combined'!$D346,'RAB Prices Long'!$E:$E,'All Prices combined'!$G346)))),2)</f>
        <v>10.75</v>
      </c>
      <c r="BI346" s="2">
        <f>ROUND(IF($B346="Annuity",SUMIFS('Annuity Prices'!BL:BL,'Annuity Prices'!$B:$B,$D346,'Annuity Prices'!$E:$E,$G346),IF($B346="RAB Short",SUMIFS('RAB Prices Short'!BL:BL,'RAB Prices Short'!$B:$B,'All Prices combined'!$D346,'RAB Prices Short'!$E:$E,'All Prices combined'!$G346),IF($B346="RAB Long",SUMIFS('RAB Prices Long'!BL:BL,'RAB Prices Long'!$B:$B,'All Prices combined'!$D346,'RAB Prices Long'!$E:$E,'All Prices combined'!$G346)))),2)</f>
        <v>11.01</v>
      </c>
      <c r="BJ346" s="2">
        <f>ROUND(IF($B346="Annuity",SUMIFS('Annuity Prices'!BM:BM,'Annuity Prices'!$B:$B,$D346,'Annuity Prices'!$E:$E,$G346),IF($B346="RAB Short",SUMIFS('RAB Prices Short'!BM:BM,'RAB Prices Short'!$B:$B,'All Prices combined'!$D346,'RAB Prices Short'!$E:$E,'All Prices combined'!$G346),IF($B346="RAB Long",SUMIFS('RAB Prices Long'!BM:BM,'RAB Prices Long'!$B:$B,'All Prices combined'!$D346,'RAB Prices Long'!$E:$E,'All Prices combined'!$G346)))),2)</f>
        <v>11.55</v>
      </c>
      <c r="BK346" s="2">
        <f>ROUND(IF($B346="Annuity",SUMIFS('Annuity Prices'!BN:BN,'Annuity Prices'!$B:$B,$D346,'Annuity Prices'!$E:$E,$G346),IF($B346="RAB Short",SUMIFS('RAB Prices Short'!BN:BN,'RAB Prices Short'!$B:$B,'All Prices combined'!$D346,'RAB Prices Short'!$E:$E,'All Prices combined'!$G346),IF($B346="RAB Long",SUMIFS('RAB Prices Long'!BN:BN,'RAB Prices Long'!$B:$B,'All Prices combined'!$D346,'RAB Prices Long'!$E:$E,'All Prices combined'!$G346)))),2)</f>
        <v>11.84</v>
      </c>
      <c r="BL346" s="2">
        <f>ROUND(IF($B346="Annuity",SUMIFS('Annuity Prices'!BO:BO,'Annuity Prices'!$B:$B,$D346,'Annuity Prices'!$E:$E,$G346),IF($B346="RAB Short",SUMIFS('RAB Prices Short'!BO:BO,'RAB Prices Short'!$B:$B,'All Prices combined'!$D346,'RAB Prices Short'!$E:$E,'All Prices combined'!$G346),IF($B346="RAB Long",SUMIFS('RAB Prices Long'!BO:BO,'RAB Prices Long'!$B:$B,'All Prices combined'!$D346,'RAB Prices Long'!$E:$E,'All Prices combined'!$G346)))),2)</f>
        <v>12.13</v>
      </c>
      <c r="BM346" s="2">
        <f>ROUND(IF($B346="Annuity",SUMIFS('Annuity Prices'!BP:BP,'Annuity Prices'!$B:$B,$D346,'Annuity Prices'!$E:$E,$G346),IF($B346="RAB Short",SUMIFS('RAB Prices Short'!BP:BP,'RAB Prices Short'!$B:$B,'All Prices combined'!$D346,'RAB Prices Short'!$E:$E,'All Prices combined'!$G346),IF($B346="RAB Long",SUMIFS('RAB Prices Long'!BP:BP,'RAB Prices Long'!$B:$B,'All Prices combined'!$D346,'RAB Prices Long'!$E:$E,'All Prices combined'!$G346)))),2)</f>
        <v>12.44</v>
      </c>
      <c r="BN346" s="2">
        <f>ROUND(IF($B346="Annuity",SUMIFS('Annuity Prices'!BQ:BQ,'Annuity Prices'!$B:$B,$D346,'Annuity Prices'!$E:$E,$G346),IF($B346="RAB Short",SUMIFS('RAB Prices Short'!BQ:BQ,'RAB Prices Short'!$B:$B,'All Prices combined'!$D346,'RAB Prices Short'!$E:$E,'All Prices combined'!$G346),IF($B346="RAB Long",SUMIFS('RAB Prices Long'!BQ:BQ,'RAB Prices Long'!$B:$B,'All Prices combined'!$D346,'RAB Prices Long'!$E:$E,'All Prices combined'!$G346)))),2)</f>
        <v>11.23</v>
      </c>
      <c r="BO346" s="2">
        <f>ROUND(IF($B346="Annuity",SUMIFS('Annuity Prices'!BR:BR,'Annuity Prices'!$B:$B,$D346,'Annuity Prices'!$E:$E,$G346),IF($B346="RAB Short",SUMIFS('RAB Prices Short'!BR:BR,'RAB Prices Short'!$B:$B,'All Prices combined'!$D346,'RAB Prices Short'!$E:$E,'All Prices combined'!$G346),IF($B346="RAB Long",SUMIFS('RAB Prices Long'!BR:BR,'RAB Prices Long'!$B:$B,'All Prices combined'!$D346,'RAB Prices Long'!$E:$E,'All Prices combined'!$G346)))),2)</f>
        <v>11.51</v>
      </c>
      <c r="BP346" s="2">
        <f>ROUND(IF($B346="Annuity",SUMIFS('Annuity Prices'!BS:BS,'Annuity Prices'!$B:$B,$D346,'Annuity Prices'!$E:$E,$G346),IF($B346="RAB Short",SUMIFS('RAB Prices Short'!BS:BS,'RAB Prices Short'!$B:$B,'All Prices combined'!$D346,'RAB Prices Short'!$E:$E,'All Prices combined'!$G346),IF($B346="RAB Long",SUMIFS('RAB Prices Long'!BS:BS,'RAB Prices Long'!$B:$B,'All Prices combined'!$D346,'RAB Prices Long'!$E:$E,'All Prices combined'!$G346)))),2)</f>
        <v>11.8</v>
      </c>
      <c r="BQ346" s="2">
        <f>ROUND(IF($B346="Annuity",SUMIFS('Annuity Prices'!BT:BT,'Annuity Prices'!$B:$B,$D346,'Annuity Prices'!$E:$E,$G346),IF($B346="RAB Short",SUMIFS('RAB Prices Short'!BT:BT,'RAB Prices Short'!$B:$B,'All Prices combined'!$D346,'RAB Prices Short'!$E:$E,'All Prices combined'!$G346),IF($B346="RAB Long",SUMIFS('RAB Prices Long'!BT:BT,'RAB Prices Long'!$B:$B,'All Prices combined'!$D346,'RAB Prices Long'!$E:$E,'All Prices combined'!$G346)))),2)</f>
        <v>12.09</v>
      </c>
      <c r="BR346" s="2">
        <f>ROUND(IF($B346="Annuity",SUMIFS('Annuity Prices'!BU:BU,'Annuity Prices'!$B:$B,$D346,'Annuity Prices'!$E:$E,$G346),IF($B346="RAB Short",SUMIFS('RAB Prices Short'!BU:BU,'RAB Prices Short'!$B:$B,'All Prices combined'!$D346,'RAB Prices Short'!$E:$E,'All Prices combined'!$G346),IF($B346="RAB Long",SUMIFS('RAB Prices Long'!BU:BU,'RAB Prices Long'!$B:$B,'All Prices combined'!$D346,'RAB Prices Long'!$E:$E,'All Prices combined'!$G346)))),2)</f>
        <v>10.17</v>
      </c>
      <c r="BS346" s="2">
        <f>ROUND(IF($B346="Annuity",SUMIFS('Annuity Prices'!BV:BV,'Annuity Prices'!$B:$B,$D346,'Annuity Prices'!$E:$E,$G346),IF($B346="RAB Short",SUMIFS('RAB Prices Short'!BV:BV,'RAB Prices Short'!$B:$B,'All Prices combined'!$D346,'RAB Prices Short'!$E:$E,'All Prices combined'!$G346),IF($B346="RAB Long",SUMIFS('RAB Prices Long'!BV:BV,'RAB Prices Long'!$B:$B,'All Prices combined'!$D346,'RAB Prices Long'!$E:$E,'All Prices combined'!$G346)))),2)</f>
        <v>10.42</v>
      </c>
      <c r="BT346" s="2">
        <f>ROUND(IF($B346="Annuity",SUMIFS('Annuity Prices'!BW:BW,'Annuity Prices'!$B:$B,$D346,'Annuity Prices'!$E:$E,$G346),IF($B346="RAB Short",SUMIFS('RAB Prices Short'!BW:BW,'RAB Prices Short'!$B:$B,'All Prices combined'!$D346,'RAB Prices Short'!$E:$E,'All Prices combined'!$G346),IF($B346="RAB Long",SUMIFS('RAB Prices Long'!BW:BW,'RAB Prices Long'!$B:$B,'All Prices combined'!$D346,'RAB Prices Long'!$E:$E,'All Prices combined'!$G346)))),2)</f>
        <v>10.69</v>
      </c>
      <c r="BU346" s="2">
        <f>ROUND(IF($B346="Annuity",SUMIFS('Annuity Prices'!BX:BX,'Annuity Prices'!$B:$B,$D346,'Annuity Prices'!$E:$E,$G346),IF($B346="RAB Short",SUMIFS('RAB Prices Short'!BX:BX,'RAB Prices Short'!$B:$B,'All Prices combined'!$D346,'RAB Prices Short'!$E:$E,'All Prices combined'!$G346),IF($B346="RAB Long",SUMIFS('RAB Prices Long'!BX:BX,'RAB Prices Long'!$B:$B,'All Prices combined'!$D346,'RAB Prices Long'!$E:$E,'All Prices combined'!$G346)))),2)</f>
        <v>10.95</v>
      </c>
    </row>
    <row r="347" spans="2:73" x14ac:dyDescent="0.25">
      <c r="B347" t="s">
        <v>44</v>
      </c>
      <c r="C347">
        <v>29</v>
      </c>
      <c r="D347" t="s">
        <v>207</v>
      </c>
      <c r="E347" t="s">
        <v>208</v>
      </c>
      <c r="F347">
        <v>29</v>
      </c>
      <c r="G347" t="s">
        <v>40</v>
      </c>
      <c r="I347" s="2">
        <f>ROUND(IF($B347="Annuity",SUMIFS('Annuity Prices'!L:L,'Annuity Prices'!$B:$B,$D347,'Annuity Prices'!$E:$E,$G347),IF($B347="RAB Short",SUMIFS('RAB Prices Short'!L:L,'RAB Prices Short'!$B:$B,'All Prices combined'!$D347,'RAB Prices Short'!$E:$E,'All Prices combined'!$G347),IF($B347="RAB Long",SUMIFS('RAB Prices Long'!L:L,'RAB Prices Long'!$B:$B,'All Prices combined'!$D347,'RAB Prices Long'!$E:$E,'All Prices combined'!$G347)))),2)</f>
        <v>0</v>
      </c>
      <c r="J347" s="2">
        <f>ROUND(IF($B347="Annuity",SUMIFS('Annuity Prices'!M:M,'Annuity Prices'!$B:$B,$D347,'Annuity Prices'!$E:$E,$G347),IF($B347="RAB Short",SUMIFS('RAB Prices Short'!M:M,'RAB Prices Short'!$B:$B,'All Prices combined'!$D347,'RAB Prices Short'!$E:$E,'All Prices combined'!$G347),IF($B347="RAB Long",SUMIFS('RAB Prices Long'!M:M,'RAB Prices Long'!$B:$B,'All Prices combined'!$D347,'RAB Prices Long'!$E:$E,'All Prices combined'!$G347)))),2)</f>
        <v>0</v>
      </c>
      <c r="K347" s="2">
        <f>ROUND(IF($B347="Annuity",SUMIFS('Annuity Prices'!N:N,'Annuity Prices'!$B:$B,$D347,'Annuity Prices'!$E:$E,$G347),IF($B347="RAB Short",SUMIFS('RAB Prices Short'!N:N,'RAB Prices Short'!$B:$B,'All Prices combined'!$D347,'RAB Prices Short'!$E:$E,'All Prices combined'!$G347),IF($B347="RAB Long",SUMIFS('RAB Prices Long'!N:N,'RAB Prices Long'!$B:$B,'All Prices combined'!$D347,'RAB Prices Long'!$E:$E,'All Prices combined'!$G347)))),2)</f>
        <v>1.23</v>
      </c>
      <c r="L347" s="2">
        <f>ROUND(IF($B347="Annuity",SUMIFS('Annuity Prices'!O:O,'Annuity Prices'!$B:$B,$D347,'Annuity Prices'!$E:$E,$G347),IF($B347="RAB Short",SUMIFS('RAB Prices Short'!O:O,'RAB Prices Short'!$B:$B,'All Prices combined'!$D347,'RAB Prices Short'!$E:$E,'All Prices combined'!$G347),IF($B347="RAB Long",SUMIFS('RAB Prices Long'!O:O,'RAB Prices Long'!$B:$B,'All Prices combined'!$D347,'RAB Prices Long'!$E:$E,'All Prices combined'!$G347)))),2)</f>
        <v>1.27</v>
      </c>
      <c r="M347" s="2">
        <f>ROUND(IF($B347="Annuity",SUMIFS('Annuity Prices'!P:P,'Annuity Prices'!$B:$B,$D347,'Annuity Prices'!$E:$E,$G347),IF($B347="RAB Short",SUMIFS('RAB Prices Short'!P:P,'RAB Prices Short'!$B:$B,'All Prices combined'!$D347,'RAB Prices Short'!$E:$E,'All Prices combined'!$G347),IF($B347="RAB Long",SUMIFS('RAB Prices Long'!P:P,'RAB Prices Long'!$B:$B,'All Prices combined'!$D347,'RAB Prices Long'!$E:$E,'All Prices combined'!$G347)))),2)</f>
        <v>1.29</v>
      </c>
      <c r="N347" s="2">
        <f>ROUND(IF($B347="Annuity",SUMIFS('Annuity Prices'!Q:Q,'Annuity Prices'!$B:$B,$D347,'Annuity Prices'!$E:$E,$G347),IF($B347="RAB Short",SUMIFS('RAB Prices Short'!Q:Q,'RAB Prices Short'!$B:$B,'All Prices combined'!$D347,'RAB Prices Short'!$E:$E,'All Prices combined'!$G347),IF($B347="RAB Long",SUMIFS('RAB Prices Long'!Q:Q,'RAB Prices Long'!$B:$B,'All Prices combined'!$D347,'RAB Prices Long'!$E:$E,'All Prices combined'!$G347)))),2)</f>
        <v>1.33</v>
      </c>
      <c r="O347" s="2">
        <f>ROUND(IF($B347="Annuity",SUMIFS('Annuity Prices'!R:R,'Annuity Prices'!$B:$B,$D347,'Annuity Prices'!$E:$E,$G347),IF($B347="RAB Short",SUMIFS('RAB Prices Short'!R:R,'RAB Prices Short'!$B:$B,'All Prices combined'!$D347,'RAB Prices Short'!$E:$E,'All Prices combined'!$G347),IF($B347="RAB Long",SUMIFS('RAB Prices Long'!R:R,'RAB Prices Long'!$B:$B,'All Prices combined'!$D347,'RAB Prices Long'!$E:$E,'All Prices combined'!$G347)))),2)</f>
        <v>1.36</v>
      </c>
      <c r="P347" s="2">
        <f>ROUND(IF($B347="Annuity",SUMIFS('Annuity Prices'!S:S,'Annuity Prices'!$B:$B,$D347,'Annuity Prices'!$E:$E,$G347),IF($B347="RAB Short",SUMIFS('RAB Prices Short'!S:S,'RAB Prices Short'!$B:$B,'All Prices combined'!$D347,'RAB Prices Short'!$E:$E,'All Prices combined'!$G347),IF($B347="RAB Long",SUMIFS('RAB Prices Long'!S:S,'RAB Prices Long'!$B:$B,'All Prices combined'!$D347,'RAB Prices Long'!$E:$E,'All Prices combined'!$G347)))),2)</f>
        <v>1.39</v>
      </c>
      <c r="Q347" s="2">
        <f>ROUND(IF($B347="Annuity",SUMIFS('Annuity Prices'!T:T,'Annuity Prices'!$B:$B,$D347,'Annuity Prices'!$E:$E,$G347),IF($B347="RAB Short",SUMIFS('RAB Prices Short'!T:T,'RAB Prices Short'!$B:$B,'All Prices combined'!$D347,'RAB Prices Short'!$E:$E,'All Prices combined'!$G347),IF($B347="RAB Long",SUMIFS('RAB Prices Long'!T:T,'RAB Prices Long'!$B:$B,'All Prices combined'!$D347,'RAB Prices Long'!$E:$E,'All Prices combined'!$G347)))),2)</f>
        <v>1.42</v>
      </c>
      <c r="R347" s="2">
        <f>ROUND(IF($B347="Annuity",SUMIFS('Annuity Prices'!U:U,'Annuity Prices'!$B:$B,$D347,'Annuity Prices'!$E:$E,$G347),IF($B347="RAB Short",SUMIFS('RAB Prices Short'!U:U,'RAB Prices Short'!$B:$B,'All Prices combined'!$D347,'RAB Prices Short'!$E:$E,'All Prices combined'!$G347),IF($B347="RAB Long",SUMIFS('RAB Prices Long'!U:U,'RAB Prices Long'!$B:$B,'All Prices combined'!$D347,'RAB Prices Long'!$E:$E,'All Prices combined'!$G347)))),2)</f>
        <v>1.46</v>
      </c>
      <c r="S347" s="2">
        <f>ROUND(IF($B347="Annuity",SUMIFS('Annuity Prices'!V:V,'Annuity Prices'!$B:$B,$D347,'Annuity Prices'!$E:$E,$G347),IF($B347="RAB Short",SUMIFS('RAB Prices Short'!V:V,'RAB Prices Short'!$B:$B,'All Prices combined'!$D347,'RAB Prices Short'!$E:$E,'All Prices combined'!$G347),IF($B347="RAB Long",SUMIFS('RAB Prices Long'!V:V,'RAB Prices Long'!$B:$B,'All Prices combined'!$D347,'RAB Prices Long'!$E:$E,'All Prices combined'!$G347)))),2)</f>
        <v>1.49</v>
      </c>
      <c r="T347" s="2">
        <f>ROUND(IF($B347="Annuity",SUMIFS('Annuity Prices'!W:W,'Annuity Prices'!$B:$B,$D347,'Annuity Prices'!$E:$E,$G347),IF($B347="RAB Short",SUMIFS('RAB Prices Short'!W:W,'RAB Prices Short'!$B:$B,'All Prices combined'!$D347,'RAB Prices Short'!$E:$E,'All Prices combined'!$G347),IF($B347="RAB Long",SUMIFS('RAB Prices Long'!W:W,'RAB Prices Long'!$B:$B,'All Prices combined'!$D347,'RAB Prices Long'!$E:$E,'All Prices combined'!$G347)))),2)</f>
        <v>1.53</v>
      </c>
      <c r="U347" s="2">
        <f>ROUND(IF($B347="Annuity",SUMIFS('Annuity Prices'!X:X,'Annuity Prices'!$B:$B,$D347,'Annuity Prices'!$E:$E,$G347),IF($B347="RAB Short",SUMIFS('RAB Prices Short'!X:X,'RAB Prices Short'!$B:$B,'All Prices combined'!$D347,'RAB Prices Short'!$E:$E,'All Prices combined'!$G347),IF($B347="RAB Long",SUMIFS('RAB Prices Long'!X:X,'RAB Prices Long'!$B:$B,'All Prices combined'!$D347,'RAB Prices Long'!$E:$E,'All Prices combined'!$G347)))),2)</f>
        <v>1.56</v>
      </c>
      <c r="V347" s="2">
        <f>ROUND(IF($B347="Annuity",SUMIFS('Annuity Prices'!Y:Y,'Annuity Prices'!$B:$B,$D347,'Annuity Prices'!$E:$E,$G347),IF($B347="RAB Short",SUMIFS('RAB Prices Short'!Y:Y,'RAB Prices Short'!$B:$B,'All Prices combined'!$D347,'RAB Prices Short'!$E:$E,'All Prices combined'!$G347),IF($B347="RAB Long",SUMIFS('RAB Prices Long'!Y:Y,'RAB Prices Long'!$B:$B,'All Prices combined'!$D347,'RAB Prices Long'!$E:$E,'All Prices combined'!$G347)))),2)</f>
        <v>1.6</v>
      </c>
      <c r="W347" s="2">
        <f>ROUND(IF($B347="Annuity",SUMIFS('Annuity Prices'!Z:Z,'Annuity Prices'!$B:$B,$D347,'Annuity Prices'!$E:$E,$G347),IF($B347="RAB Short",SUMIFS('RAB Prices Short'!Z:Z,'RAB Prices Short'!$B:$B,'All Prices combined'!$D347,'RAB Prices Short'!$E:$E,'All Prices combined'!$G347),IF($B347="RAB Long",SUMIFS('RAB Prices Long'!Z:Z,'RAB Prices Long'!$B:$B,'All Prices combined'!$D347,'RAB Prices Long'!$E:$E,'All Prices combined'!$G347)))),2)</f>
        <v>1.64</v>
      </c>
      <c r="X347" s="2">
        <f>ROUND(IF($B347="Annuity",SUMIFS('Annuity Prices'!AA:AA,'Annuity Prices'!$B:$B,$D347,'Annuity Prices'!$E:$E,$G347),IF($B347="RAB Short",SUMIFS('RAB Prices Short'!AA:AA,'RAB Prices Short'!$B:$B,'All Prices combined'!$D347,'RAB Prices Short'!$E:$E,'All Prices combined'!$G347),IF($B347="RAB Long",SUMIFS('RAB Prices Long'!AA:AA,'RAB Prices Long'!$B:$B,'All Prices combined'!$D347,'RAB Prices Long'!$E:$E,'All Prices combined'!$G347)))),2)</f>
        <v>1.68</v>
      </c>
      <c r="Y347" s="2">
        <f>ROUND(IF($B347="Annuity",SUMIFS('Annuity Prices'!AB:AB,'Annuity Prices'!$B:$B,$D347,'Annuity Prices'!$E:$E,$G347),IF($B347="RAB Short",SUMIFS('RAB Prices Short'!AB:AB,'RAB Prices Short'!$B:$B,'All Prices combined'!$D347,'RAB Prices Short'!$E:$E,'All Prices combined'!$G347),IF($B347="RAB Long",SUMIFS('RAB Prices Long'!AB:AB,'RAB Prices Long'!$B:$B,'All Prices combined'!$D347,'RAB Prices Long'!$E:$E,'All Prices combined'!$G347)))),2)</f>
        <v>1.71</v>
      </c>
      <c r="Z347" s="2">
        <f>ROUND(IF($B347="Annuity",SUMIFS('Annuity Prices'!AC:AC,'Annuity Prices'!$B:$B,$D347,'Annuity Prices'!$E:$E,$G347),IF($B347="RAB Short",SUMIFS('RAB Prices Short'!AC:AC,'RAB Prices Short'!$B:$B,'All Prices combined'!$D347,'RAB Prices Short'!$E:$E,'All Prices combined'!$G347),IF($B347="RAB Long",SUMIFS('RAB Prices Long'!AC:AC,'RAB Prices Long'!$B:$B,'All Prices combined'!$D347,'RAB Prices Long'!$E:$E,'All Prices combined'!$G347)))),2)</f>
        <v>1.76</v>
      </c>
      <c r="AA347" s="2">
        <f>ROUND(IF($B347="Annuity",SUMIFS('Annuity Prices'!AD:AD,'Annuity Prices'!$B:$B,$D347,'Annuity Prices'!$E:$E,$G347),IF($B347="RAB Short",SUMIFS('RAB Prices Short'!AD:AD,'RAB Prices Short'!$B:$B,'All Prices combined'!$D347,'RAB Prices Short'!$E:$E,'All Prices combined'!$G347),IF($B347="RAB Long",SUMIFS('RAB Prices Long'!AD:AD,'RAB Prices Long'!$B:$B,'All Prices combined'!$D347,'RAB Prices Long'!$E:$E,'All Prices combined'!$G347)))),2)</f>
        <v>1.8</v>
      </c>
      <c r="AB347" s="2">
        <f>ROUND(IF($B347="Annuity",SUMIFS('Annuity Prices'!AE:AE,'Annuity Prices'!$B:$B,$D347,'Annuity Prices'!$E:$E,$G347),IF($B347="RAB Short",SUMIFS('RAB Prices Short'!AE:AE,'RAB Prices Short'!$B:$B,'All Prices combined'!$D347,'RAB Prices Short'!$E:$E,'All Prices combined'!$G347),IF($B347="RAB Long",SUMIFS('RAB Prices Long'!AE:AE,'RAB Prices Long'!$B:$B,'All Prices combined'!$D347,'RAB Prices Long'!$E:$E,'All Prices combined'!$G347)))),2)</f>
        <v>1.85</v>
      </c>
      <c r="AC347" s="2">
        <f>ROUND(IF($B347="Annuity",SUMIFS('Annuity Prices'!AF:AF,'Annuity Prices'!$B:$B,$D347,'Annuity Prices'!$E:$E,$G347),IF($B347="RAB Short",SUMIFS('RAB Prices Short'!AF:AF,'RAB Prices Short'!$B:$B,'All Prices combined'!$D347,'RAB Prices Short'!$E:$E,'All Prices combined'!$G347),IF($B347="RAB Long",SUMIFS('RAB Prices Long'!AF:AF,'RAB Prices Long'!$B:$B,'All Prices combined'!$D347,'RAB Prices Long'!$E:$E,'All Prices combined'!$G347)))),2)</f>
        <v>1.88</v>
      </c>
      <c r="AD347" s="2">
        <f>ROUND(IF($B347="Annuity",SUMIFS('Annuity Prices'!AG:AG,'Annuity Prices'!$B:$B,$D347,'Annuity Prices'!$E:$E,$G347),IF($B347="RAB Short",SUMIFS('RAB Prices Short'!AG:AG,'RAB Prices Short'!$B:$B,'All Prices combined'!$D347,'RAB Prices Short'!$E:$E,'All Prices combined'!$G347),IF($B347="RAB Long",SUMIFS('RAB Prices Long'!AG:AG,'RAB Prices Long'!$B:$B,'All Prices combined'!$D347,'RAB Prices Long'!$E:$E,'All Prices combined'!$G347)))),2)</f>
        <v>1.93</v>
      </c>
      <c r="AE347" s="2">
        <f>ROUND(IF($B347="Annuity",SUMIFS('Annuity Prices'!AH:AH,'Annuity Prices'!$B:$B,$D347,'Annuity Prices'!$E:$E,$G347),IF($B347="RAB Short",SUMIFS('RAB Prices Short'!AH:AH,'RAB Prices Short'!$B:$B,'All Prices combined'!$D347,'RAB Prices Short'!$E:$E,'All Prices combined'!$G347),IF($B347="RAB Long",SUMIFS('RAB Prices Long'!AH:AH,'RAB Prices Long'!$B:$B,'All Prices combined'!$D347,'RAB Prices Long'!$E:$E,'All Prices combined'!$G347)))),2)</f>
        <v>1.98</v>
      </c>
      <c r="AF347" s="2">
        <f>ROUND(IF($B347="Annuity",SUMIFS('Annuity Prices'!AI:AI,'Annuity Prices'!$B:$B,$D347,'Annuity Prices'!$E:$E,$G347),IF($B347="RAB Short",SUMIFS('RAB Prices Short'!AI:AI,'RAB Prices Short'!$B:$B,'All Prices combined'!$D347,'RAB Prices Short'!$E:$E,'All Prices combined'!$G347),IF($B347="RAB Long",SUMIFS('RAB Prices Long'!AI:AI,'RAB Prices Long'!$B:$B,'All Prices combined'!$D347,'RAB Prices Long'!$E:$E,'All Prices combined'!$G347)))),2)</f>
        <v>2.0299999999999998</v>
      </c>
      <c r="AG347" s="2">
        <f>ROUND(IF($B347="Annuity",SUMIFS('Annuity Prices'!AJ:AJ,'Annuity Prices'!$B:$B,$D347,'Annuity Prices'!$E:$E,$G347),IF($B347="RAB Short",SUMIFS('RAB Prices Short'!AJ:AJ,'RAB Prices Short'!$B:$B,'All Prices combined'!$D347,'RAB Prices Short'!$E:$E,'All Prices combined'!$G347),IF($B347="RAB Long",SUMIFS('RAB Prices Long'!AJ:AJ,'RAB Prices Long'!$B:$B,'All Prices combined'!$D347,'RAB Prices Long'!$E:$E,'All Prices combined'!$G347)))),2)</f>
        <v>2.0699999999999998</v>
      </c>
      <c r="AH347" s="2">
        <f>ROUND(IF($B347="Annuity",SUMIFS('Annuity Prices'!AK:AK,'Annuity Prices'!$B:$B,$D347,'Annuity Prices'!$E:$E,$G347),IF($B347="RAB Short",SUMIFS('RAB Prices Short'!AK:AK,'RAB Prices Short'!$B:$B,'All Prices combined'!$D347,'RAB Prices Short'!$E:$E,'All Prices combined'!$G347),IF($B347="RAB Long",SUMIFS('RAB Prices Long'!AK:AK,'RAB Prices Long'!$B:$B,'All Prices combined'!$D347,'RAB Prices Long'!$E:$E,'All Prices combined'!$G347)))),2)</f>
        <v>2.12</v>
      </c>
      <c r="AI347" s="2">
        <f>ROUND(IF($B347="Annuity",SUMIFS('Annuity Prices'!AL:AL,'Annuity Prices'!$B:$B,$D347,'Annuity Prices'!$E:$E,$G347),IF($B347="RAB Short",SUMIFS('RAB Prices Short'!AL:AL,'RAB Prices Short'!$B:$B,'All Prices combined'!$D347,'RAB Prices Short'!$E:$E,'All Prices combined'!$G347),IF($B347="RAB Long",SUMIFS('RAB Prices Long'!AL:AL,'RAB Prices Long'!$B:$B,'All Prices combined'!$D347,'RAB Prices Long'!$E:$E,'All Prices combined'!$G347)))),2)</f>
        <v>2.17</v>
      </c>
      <c r="AJ347" s="2">
        <f>ROUND(IF($B347="Annuity",SUMIFS('Annuity Prices'!AM:AM,'Annuity Prices'!$B:$B,$D347,'Annuity Prices'!$E:$E,$G347),IF($B347="RAB Short",SUMIFS('RAB Prices Short'!AM:AM,'RAB Prices Short'!$B:$B,'All Prices combined'!$D347,'RAB Prices Short'!$E:$E,'All Prices combined'!$G347),IF($B347="RAB Long",SUMIFS('RAB Prices Long'!AM:AM,'RAB Prices Long'!$B:$B,'All Prices combined'!$D347,'RAB Prices Long'!$E:$E,'All Prices combined'!$G347)))),2)</f>
        <v>2.23</v>
      </c>
      <c r="AK347" s="2">
        <f>ROUND(IF($B347="Annuity",SUMIFS('Annuity Prices'!AN:AN,'Annuity Prices'!$B:$B,$D347,'Annuity Prices'!$E:$E,$G347),IF($B347="RAB Short",SUMIFS('RAB Prices Short'!AN:AN,'RAB Prices Short'!$B:$B,'All Prices combined'!$D347,'RAB Prices Short'!$E:$E,'All Prices combined'!$G347),IF($B347="RAB Long",SUMIFS('RAB Prices Long'!AN:AN,'RAB Prices Long'!$B:$B,'All Prices combined'!$D347,'RAB Prices Long'!$E:$E,'All Prices combined'!$G347)))),2)</f>
        <v>2.27</v>
      </c>
      <c r="AL347" s="2">
        <f>ROUND(IF($B347="Annuity",SUMIFS('Annuity Prices'!AO:AO,'Annuity Prices'!$B:$B,$D347,'Annuity Prices'!$E:$E,$G347),IF($B347="RAB Short",SUMIFS('RAB Prices Short'!AO:AO,'RAB Prices Short'!$B:$B,'All Prices combined'!$D347,'RAB Prices Short'!$E:$E,'All Prices combined'!$G347),IF($B347="RAB Long",SUMIFS('RAB Prices Long'!AO:AO,'RAB Prices Long'!$B:$B,'All Prices combined'!$D347,'RAB Prices Long'!$E:$E,'All Prices combined'!$G347)))),2)</f>
        <v>2.33</v>
      </c>
      <c r="AM347" s="2">
        <f>ROUND(IF($B347="Annuity",SUMIFS('Annuity Prices'!AP:AP,'Annuity Prices'!$B:$B,$D347,'Annuity Prices'!$E:$E,$G347),IF($B347="RAB Short",SUMIFS('RAB Prices Short'!AP:AP,'RAB Prices Short'!$B:$B,'All Prices combined'!$D347,'RAB Prices Short'!$E:$E,'All Prices combined'!$G347),IF($B347="RAB Long",SUMIFS('RAB Prices Long'!AP:AP,'RAB Prices Long'!$B:$B,'All Prices combined'!$D347,'RAB Prices Long'!$E:$E,'All Prices combined'!$G347)))),2)</f>
        <v>2.39</v>
      </c>
      <c r="AN347" s="2">
        <f>ROUND(IF($B347="Annuity",SUMIFS('Annuity Prices'!AQ:AQ,'Annuity Prices'!$B:$B,$D347,'Annuity Prices'!$E:$E,$G347),IF($B347="RAB Short",SUMIFS('RAB Prices Short'!AQ:AQ,'RAB Prices Short'!$B:$B,'All Prices combined'!$D347,'RAB Prices Short'!$E:$E,'All Prices combined'!$G347),IF($B347="RAB Long",SUMIFS('RAB Prices Long'!AQ:AQ,'RAB Prices Long'!$B:$B,'All Prices combined'!$D347,'RAB Prices Long'!$E:$E,'All Prices combined'!$G347)))),2)</f>
        <v>2.4500000000000002</v>
      </c>
      <c r="AO347" s="2">
        <f>ROUND(IF($B347="Annuity",SUMIFS('Annuity Prices'!AR:AR,'Annuity Prices'!$B:$B,$D347,'Annuity Prices'!$E:$E,$G347),IF($B347="RAB Short",SUMIFS('RAB Prices Short'!AR:AR,'RAB Prices Short'!$B:$B,'All Prices combined'!$D347,'RAB Prices Short'!$E:$E,'All Prices combined'!$G347),IF($B347="RAB Long",SUMIFS('RAB Prices Long'!AR:AR,'RAB Prices Long'!$B:$B,'All Prices combined'!$D347,'RAB Prices Long'!$E:$E,'All Prices combined'!$G347)))),2)</f>
        <v>0</v>
      </c>
      <c r="AP347" s="2">
        <f>ROUND(IF($B347="Annuity",SUMIFS('Annuity Prices'!AS:AS,'Annuity Prices'!$B:$B,$D347,'Annuity Prices'!$E:$E,$G347),IF($B347="RAB Short",SUMIFS('RAB Prices Short'!AS:AS,'RAB Prices Short'!$B:$B,'All Prices combined'!$D347,'RAB Prices Short'!$E:$E,'All Prices combined'!$G347),IF($B347="RAB Long",SUMIFS('RAB Prices Long'!AS:AS,'RAB Prices Long'!$B:$B,'All Prices combined'!$D347,'RAB Prices Long'!$E:$E,'All Prices combined'!$G347)))),2)</f>
        <v>0</v>
      </c>
      <c r="AQ347" s="2">
        <f>ROUND(IF($B347="Annuity",SUMIFS('Annuity Prices'!AT:AT,'Annuity Prices'!$B:$B,$D347,'Annuity Prices'!$E:$E,$G347),IF($B347="RAB Short",SUMIFS('RAB Prices Short'!AT:AT,'RAB Prices Short'!$B:$B,'All Prices combined'!$D347,'RAB Prices Short'!$E:$E,'All Prices combined'!$G347),IF($B347="RAB Long",SUMIFS('RAB Prices Long'!AT:AT,'RAB Prices Long'!$B:$B,'All Prices combined'!$D347,'RAB Prices Long'!$E:$E,'All Prices combined'!$G347)))),2)</f>
        <v>1.2</v>
      </c>
      <c r="AR347" s="2">
        <f>ROUND(IF($B347="Annuity",SUMIFS('Annuity Prices'!AU:AU,'Annuity Prices'!$B:$B,$D347,'Annuity Prices'!$E:$E,$G347),IF($B347="RAB Short",SUMIFS('RAB Prices Short'!AU:AU,'RAB Prices Short'!$B:$B,'All Prices combined'!$D347,'RAB Prices Short'!$E:$E,'All Prices combined'!$G347),IF($B347="RAB Long",SUMIFS('RAB Prices Long'!AU:AU,'RAB Prices Long'!$B:$B,'All Prices combined'!$D347,'RAB Prices Long'!$E:$E,'All Prices combined'!$G347)))),2)</f>
        <v>1.23</v>
      </c>
      <c r="AS347" s="2">
        <f>ROUND(IF($B347="Annuity",SUMIFS('Annuity Prices'!AV:AV,'Annuity Prices'!$B:$B,$D347,'Annuity Prices'!$E:$E,$G347),IF($B347="RAB Short",SUMIFS('RAB Prices Short'!AV:AV,'RAB Prices Short'!$B:$B,'All Prices combined'!$D347,'RAB Prices Short'!$E:$E,'All Prices combined'!$G347),IF($B347="RAB Long",SUMIFS('RAB Prices Long'!AV:AV,'RAB Prices Long'!$B:$B,'All Prices combined'!$D347,'RAB Prices Long'!$E:$E,'All Prices combined'!$G347)))),2)</f>
        <v>1.26</v>
      </c>
      <c r="AT347" s="2">
        <f>ROUND(IF($B347="Annuity",SUMIFS('Annuity Prices'!AW:AW,'Annuity Prices'!$B:$B,$D347,'Annuity Prices'!$E:$E,$G347),IF($B347="RAB Short",SUMIFS('RAB Prices Short'!AW:AW,'RAB Prices Short'!$B:$B,'All Prices combined'!$D347,'RAB Prices Short'!$E:$E,'All Prices combined'!$G347),IF($B347="RAB Long",SUMIFS('RAB Prices Long'!AW:AW,'RAB Prices Long'!$B:$B,'All Prices combined'!$D347,'RAB Prices Long'!$E:$E,'All Prices combined'!$G347)))),2)</f>
        <v>1.29</v>
      </c>
      <c r="AU347" s="2">
        <f>ROUND(IF($B347="Annuity",SUMIFS('Annuity Prices'!AX:AX,'Annuity Prices'!$B:$B,$D347,'Annuity Prices'!$E:$E,$G347),IF($B347="RAB Short",SUMIFS('RAB Prices Short'!AX:AX,'RAB Prices Short'!$B:$B,'All Prices combined'!$D347,'RAB Prices Short'!$E:$E,'All Prices combined'!$G347),IF($B347="RAB Long",SUMIFS('RAB Prices Long'!AX:AX,'RAB Prices Long'!$B:$B,'All Prices combined'!$D347,'RAB Prices Long'!$E:$E,'All Prices combined'!$G347)))),2)</f>
        <v>1.33</v>
      </c>
      <c r="AV347" s="2">
        <f>ROUND(IF($B347="Annuity",SUMIFS('Annuity Prices'!AY:AY,'Annuity Prices'!$B:$B,$D347,'Annuity Prices'!$E:$E,$G347),IF($B347="RAB Short",SUMIFS('RAB Prices Short'!AY:AY,'RAB Prices Short'!$B:$B,'All Prices combined'!$D347,'RAB Prices Short'!$E:$E,'All Prices combined'!$G347),IF($B347="RAB Long",SUMIFS('RAB Prices Long'!AY:AY,'RAB Prices Long'!$B:$B,'All Prices combined'!$D347,'RAB Prices Long'!$E:$E,'All Prices combined'!$G347)))),2)</f>
        <v>1.36</v>
      </c>
      <c r="AW347" s="2">
        <f>ROUND(IF($B347="Annuity",SUMIFS('Annuity Prices'!AZ:AZ,'Annuity Prices'!$B:$B,$D347,'Annuity Prices'!$E:$E,$G347),IF($B347="RAB Short",SUMIFS('RAB Prices Short'!AZ:AZ,'RAB Prices Short'!$B:$B,'All Prices combined'!$D347,'RAB Prices Short'!$E:$E,'All Prices combined'!$G347),IF($B347="RAB Long",SUMIFS('RAB Prices Long'!AZ:AZ,'RAB Prices Long'!$B:$B,'All Prices combined'!$D347,'RAB Prices Long'!$E:$E,'All Prices combined'!$G347)))),2)</f>
        <v>1.39</v>
      </c>
      <c r="AX347" s="2">
        <f>ROUND(IF($B347="Annuity",SUMIFS('Annuity Prices'!BA:BA,'Annuity Prices'!$B:$B,$D347,'Annuity Prices'!$E:$E,$G347),IF($B347="RAB Short",SUMIFS('RAB Prices Short'!BA:BA,'RAB Prices Short'!$B:$B,'All Prices combined'!$D347,'RAB Prices Short'!$E:$E,'All Prices combined'!$G347),IF($B347="RAB Long",SUMIFS('RAB Prices Long'!BA:BA,'RAB Prices Long'!$B:$B,'All Prices combined'!$D347,'RAB Prices Long'!$E:$E,'All Prices combined'!$G347)))),2)</f>
        <v>1.42</v>
      </c>
      <c r="AY347" s="2">
        <f>ROUND(IF($B347="Annuity",SUMIFS('Annuity Prices'!BB:BB,'Annuity Prices'!$B:$B,$D347,'Annuity Prices'!$E:$E,$G347),IF($B347="RAB Short",SUMIFS('RAB Prices Short'!BB:BB,'RAB Prices Short'!$B:$B,'All Prices combined'!$D347,'RAB Prices Short'!$E:$E,'All Prices combined'!$G347),IF($B347="RAB Long",SUMIFS('RAB Prices Long'!BB:BB,'RAB Prices Long'!$B:$B,'All Prices combined'!$D347,'RAB Prices Long'!$E:$E,'All Prices combined'!$G347)))),2)</f>
        <v>1.46</v>
      </c>
      <c r="AZ347" s="2">
        <f>ROUND(IF($B347="Annuity",SUMIFS('Annuity Prices'!BC:BC,'Annuity Prices'!$B:$B,$D347,'Annuity Prices'!$E:$E,$G347),IF($B347="RAB Short",SUMIFS('RAB Prices Short'!BC:BC,'RAB Prices Short'!$B:$B,'All Prices combined'!$D347,'RAB Prices Short'!$E:$E,'All Prices combined'!$G347),IF($B347="RAB Long",SUMIFS('RAB Prices Long'!BC:BC,'RAB Prices Long'!$B:$B,'All Prices combined'!$D347,'RAB Prices Long'!$E:$E,'All Prices combined'!$G347)))),2)</f>
        <v>1.49</v>
      </c>
      <c r="BA347" s="2">
        <f>ROUND(IF($B347="Annuity",SUMIFS('Annuity Prices'!BD:BD,'Annuity Prices'!$B:$B,$D347,'Annuity Prices'!$E:$E,$G347),IF($B347="RAB Short",SUMIFS('RAB Prices Short'!BD:BD,'RAB Prices Short'!$B:$B,'All Prices combined'!$D347,'RAB Prices Short'!$E:$E,'All Prices combined'!$G347),IF($B347="RAB Long",SUMIFS('RAB Prices Long'!BD:BD,'RAB Prices Long'!$B:$B,'All Prices combined'!$D347,'RAB Prices Long'!$E:$E,'All Prices combined'!$G347)))),2)</f>
        <v>1.53</v>
      </c>
      <c r="BB347" s="2">
        <f>ROUND(IF($B347="Annuity",SUMIFS('Annuity Prices'!BE:BE,'Annuity Prices'!$B:$B,$D347,'Annuity Prices'!$E:$E,$G347),IF($B347="RAB Short",SUMIFS('RAB Prices Short'!BE:BE,'RAB Prices Short'!$B:$B,'All Prices combined'!$D347,'RAB Prices Short'!$E:$E,'All Prices combined'!$G347),IF($B347="RAB Long",SUMIFS('RAB Prices Long'!BE:BE,'RAB Prices Long'!$B:$B,'All Prices combined'!$D347,'RAB Prices Long'!$E:$E,'All Prices combined'!$G347)))),2)</f>
        <v>1.56</v>
      </c>
      <c r="BC347" s="2">
        <f>ROUND(IF($B347="Annuity",SUMIFS('Annuity Prices'!BF:BF,'Annuity Prices'!$B:$B,$D347,'Annuity Prices'!$E:$E,$G347),IF($B347="RAB Short",SUMIFS('RAB Prices Short'!BF:BF,'RAB Prices Short'!$B:$B,'All Prices combined'!$D347,'RAB Prices Short'!$E:$E,'All Prices combined'!$G347),IF($B347="RAB Long",SUMIFS('RAB Prices Long'!BF:BF,'RAB Prices Long'!$B:$B,'All Prices combined'!$D347,'RAB Prices Long'!$E:$E,'All Prices combined'!$G347)))),2)</f>
        <v>1.6</v>
      </c>
      <c r="BD347" s="2">
        <f>ROUND(IF($B347="Annuity",SUMIFS('Annuity Prices'!BG:BG,'Annuity Prices'!$B:$B,$D347,'Annuity Prices'!$E:$E,$G347),IF($B347="RAB Short",SUMIFS('RAB Prices Short'!BG:BG,'RAB Prices Short'!$B:$B,'All Prices combined'!$D347,'RAB Prices Short'!$E:$E,'All Prices combined'!$G347),IF($B347="RAB Long",SUMIFS('RAB Prices Long'!BG:BG,'RAB Prices Long'!$B:$B,'All Prices combined'!$D347,'RAB Prices Long'!$E:$E,'All Prices combined'!$G347)))),2)</f>
        <v>1.64</v>
      </c>
      <c r="BE347" s="2">
        <f>ROUND(IF($B347="Annuity",SUMIFS('Annuity Prices'!BH:BH,'Annuity Prices'!$B:$B,$D347,'Annuity Prices'!$E:$E,$G347),IF($B347="RAB Short",SUMIFS('RAB Prices Short'!BH:BH,'RAB Prices Short'!$B:$B,'All Prices combined'!$D347,'RAB Prices Short'!$E:$E,'All Prices combined'!$G347),IF($B347="RAB Long",SUMIFS('RAB Prices Long'!BH:BH,'RAB Prices Long'!$B:$B,'All Prices combined'!$D347,'RAB Prices Long'!$E:$E,'All Prices combined'!$G347)))),2)</f>
        <v>1.68</v>
      </c>
      <c r="BF347" s="2">
        <f>ROUND(IF($B347="Annuity",SUMIFS('Annuity Prices'!BI:BI,'Annuity Prices'!$B:$B,$D347,'Annuity Prices'!$E:$E,$G347),IF($B347="RAB Short",SUMIFS('RAB Prices Short'!BI:BI,'RAB Prices Short'!$B:$B,'All Prices combined'!$D347,'RAB Prices Short'!$E:$E,'All Prices combined'!$G347),IF($B347="RAB Long",SUMIFS('RAB Prices Long'!BI:BI,'RAB Prices Long'!$B:$B,'All Prices combined'!$D347,'RAB Prices Long'!$E:$E,'All Prices combined'!$G347)))),2)</f>
        <v>1.71</v>
      </c>
      <c r="BG347" s="2">
        <f>ROUND(IF($B347="Annuity",SUMIFS('Annuity Prices'!BJ:BJ,'Annuity Prices'!$B:$B,$D347,'Annuity Prices'!$E:$E,$G347),IF($B347="RAB Short",SUMIFS('RAB Prices Short'!BJ:BJ,'RAB Prices Short'!$B:$B,'All Prices combined'!$D347,'RAB Prices Short'!$E:$E,'All Prices combined'!$G347),IF($B347="RAB Long",SUMIFS('RAB Prices Long'!BJ:BJ,'RAB Prices Long'!$B:$B,'All Prices combined'!$D347,'RAB Prices Long'!$E:$E,'All Prices combined'!$G347)))),2)</f>
        <v>1.76</v>
      </c>
      <c r="BH347" s="2">
        <f>ROUND(IF($B347="Annuity",SUMIFS('Annuity Prices'!BK:BK,'Annuity Prices'!$B:$B,$D347,'Annuity Prices'!$E:$E,$G347),IF($B347="RAB Short",SUMIFS('RAB Prices Short'!BK:BK,'RAB Prices Short'!$B:$B,'All Prices combined'!$D347,'RAB Prices Short'!$E:$E,'All Prices combined'!$G347),IF($B347="RAB Long",SUMIFS('RAB Prices Long'!BK:BK,'RAB Prices Long'!$B:$B,'All Prices combined'!$D347,'RAB Prices Long'!$E:$E,'All Prices combined'!$G347)))),2)</f>
        <v>1.8</v>
      </c>
      <c r="BI347" s="2">
        <f>ROUND(IF($B347="Annuity",SUMIFS('Annuity Prices'!BL:BL,'Annuity Prices'!$B:$B,$D347,'Annuity Prices'!$E:$E,$G347),IF($B347="RAB Short",SUMIFS('RAB Prices Short'!BL:BL,'RAB Prices Short'!$B:$B,'All Prices combined'!$D347,'RAB Prices Short'!$E:$E,'All Prices combined'!$G347),IF($B347="RAB Long",SUMIFS('RAB Prices Long'!BL:BL,'RAB Prices Long'!$B:$B,'All Prices combined'!$D347,'RAB Prices Long'!$E:$E,'All Prices combined'!$G347)))),2)</f>
        <v>1.85</v>
      </c>
      <c r="BJ347" s="2">
        <f>ROUND(IF($B347="Annuity",SUMIFS('Annuity Prices'!BM:BM,'Annuity Prices'!$B:$B,$D347,'Annuity Prices'!$E:$E,$G347),IF($B347="RAB Short",SUMIFS('RAB Prices Short'!BM:BM,'RAB Prices Short'!$B:$B,'All Prices combined'!$D347,'RAB Prices Short'!$E:$E,'All Prices combined'!$G347),IF($B347="RAB Long",SUMIFS('RAB Prices Long'!BM:BM,'RAB Prices Long'!$B:$B,'All Prices combined'!$D347,'RAB Prices Long'!$E:$E,'All Prices combined'!$G347)))),2)</f>
        <v>1.88</v>
      </c>
      <c r="BK347" s="2">
        <f>ROUND(IF($B347="Annuity",SUMIFS('Annuity Prices'!BN:BN,'Annuity Prices'!$B:$B,$D347,'Annuity Prices'!$E:$E,$G347),IF($B347="RAB Short",SUMIFS('RAB Prices Short'!BN:BN,'RAB Prices Short'!$B:$B,'All Prices combined'!$D347,'RAB Prices Short'!$E:$E,'All Prices combined'!$G347),IF($B347="RAB Long",SUMIFS('RAB Prices Long'!BN:BN,'RAB Prices Long'!$B:$B,'All Prices combined'!$D347,'RAB Prices Long'!$E:$E,'All Prices combined'!$G347)))),2)</f>
        <v>1.93</v>
      </c>
      <c r="BL347" s="2">
        <f>ROUND(IF($B347="Annuity",SUMIFS('Annuity Prices'!BO:BO,'Annuity Prices'!$B:$B,$D347,'Annuity Prices'!$E:$E,$G347),IF($B347="RAB Short",SUMIFS('RAB Prices Short'!BO:BO,'RAB Prices Short'!$B:$B,'All Prices combined'!$D347,'RAB Prices Short'!$E:$E,'All Prices combined'!$G347),IF($B347="RAB Long",SUMIFS('RAB Prices Long'!BO:BO,'RAB Prices Long'!$B:$B,'All Prices combined'!$D347,'RAB Prices Long'!$E:$E,'All Prices combined'!$G347)))),2)</f>
        <v>1.98</v>
      </c>
      <c r="BM347" s="2">
        <f>ROUND(IF($B347="Annuity",SUMIFS('Annuity Prices'!BP:BP,'Annuity Prices'!$B:$B,$D347,'Annuity Prices'!$E:$E,$G347),IF($B347="RAB Short",SUMIFS('RAB Prices Short'!BP:BP,'RAB Prices Short'!$B:$B,'All Prices combined'!$D347,'RAB Prices Short'!$E:$E,'All Prices combined'!$G347),IF($B347="RAB Long",SUMIFS('RAB Prices Long'!BP:BP,'RAB Prices Long'!$B:$B,'All Prices combined'!$D347,'RAB Prices Long'!$E:$E,'All Prices combined'!$G347)))),2)</f>
        <v>2.0299999999999998</v>
      </c>
      <c r="BN347" s="2">
        <f>ROUND(IF($B347="Annuity",SUMIFS('Annuity Prices'!BQ:BQ,'Annuity Prices'!$B:$B,$D347,'Annuity Prices'!$E:$E,$G347),IF($B347="RAB Short",SUMIFS('RAB Prices Short'!BQ:BQ,'RAB Prices Short'!$B:$B,'All Prices combined'!$D347,'RAB Prices Short'!$E:$E,'All Prices combined'!$G347),IF($B347="RAB Long",SUMIFS('RAB Prices Long'!BQ:BQ,'RAB Prices Long'!$B:$B,'All Prices combined'!$D347,'RAB Prices Long'!$E:$E,'All Prices combined'!$G347)))),2)</f>
        <v>2.0699999999999998</v>
      </c>
      <c r="BO347" s="2">
        <f>ROUND(IF($B347="Annuity",SUMIFS('Annuity Prices'!BR:BR,'Annuity Prices'!$B:$B,$D347,'Annuity Prices'!$E:$E,$G347),IF($B347="RAB Short",SUMIFS('RAB Prices Short'!BR:BR,'RAB Prices Short'!$B:$B,'All Prices combined'!$D347,'RAB Prices Short'!$E:$E,'All Prices combined'!$G347),IF($B347="RAB Long",SUMIFS('RAB Prices Long'!BR:BR,'RAB Prices Long'!$B:$B,'All Prices combined'!$D347,'RAB Prices Long'!$E:$E,'All Prices combined'!$G347)))),2)</f>
        <v>2.12</v>
      </c>
      <c r="BP347" s="2">
        <f>ROUND(IF($B347="Annuity",SUMIFS('Annuity Prices'!BS:BS,'Annuity Prices'!$B:$B,$D347,'Annuity Prices'!$E:$E,$G347),IF($B347="RAB Short",SUMIFS('RAB Prices Short'!BS:BS,'RAB Prices Short'!$B:$B,'All Prices combined'!$D347,'RAB Prices Short'!$E:$E,'All Prices combined'!$G347),IF($B347="RAB Long",SUMIFS('RAB Prices Long'!BS:BS,'RAB Prices Long'!$B:$B,'All Prices combined'!$D347,'RAB Prices Long'!$E:$E,'All Prices combined'!$G347)))),2)</f>
        <v>2.17</v>
      </c>
      <c r="BQ347" s="2">
        <f>ROUND(IF($B347="Annuity",SUMIFS('Annuity Prices'!BT:BT,'Annuity Prices'!$B:$B,$D347,'Annuity Prices'!$E:$E,$G347),IF($B347="RAB Short",SUMIFS('RAB Prices Short'!BT:BT,'RAB Prices Short'!$B:$B,'All Prices combined'!$D347,'RAB Prices Short'!$E:$E,'All Prices combined'!$G347),IF($B347="RAB Long",SUMIFS('RAB Prices Long'!BT:BT,'RAB Prices Long'!$B:$B,'All Prices combined'!$D347,'RAB Prices Long'!$E:$E,'All Prices combined'!$G347)))),2)</f>
        <v>2.23</v>
      </c>
      <c r="BR347" s="2">
        <f>ROUND(IF($B347="Annuity",SUMIFS('Annuity Prices'!BU:BU,'Annuity Prices'!$B:$B,$D347,'Annuity Prices'!$E:$E,$G347),IF($B347="RAB Short",SUMIFS('RAB Prices Short'!BU:BU,'RAB Prices Short'!$B:$B,'All Prices combined'!$D347,'RAB Prices Short'!$E:$E,'All Prices combined'!$G347),IF($B347="RAB Long",SUMIFS('RAB Prices Long'!BU:BU,'RAB Prices Long'!$B:$B,'All Prices combined'!$D347,'RAB Prices Long'!$E:$E,'All Prices combined'!$G347)))),2)</f>
        <v>2.29</v>
      </c>
      <c r="BS347" s="2">
        <f>ROUND(IF($B347="Annuity",SUMIFS('Annuity Prices'!BV:BV,'Annuity Prices'!$B:$B,$D347,'Annuity Prices'!$E:$E,$G347),IF($B347="RAB Short",SUMIFS('RAB Prices Short'!BV:BV,'RAB Prices Short'!$B:$B,'All Prices combined'!$D347,'RAB Prices Short'!$E:$E,'All Prices combined'!$G347),IF($B347="RAB Long",SUMIFS('RAB Prices Long'!BV:BV,'RAB Prices Long'!$B:$B,'All Prices combined'!$D347,'RAB Prices Long'!$E:$E,'All Prices combined'!$G347)))),2)</f>
        <v>2.33</v>
      </c>
      <c r="BT347" s="2">
        <f>ROUND(IF($B347="Annuity",SUMIFS('Annuity Prices'!BW:BW,'Annuity Prices'!$B:$B,$D347,'Annuity Prices'!$E:$E,$G347),IF($B347="RAB Short",SUMIFS('RAB Prices Short'!BW:BW,'RAB Prices Short'!$B:$B,'All Prices combined'!$D347,'RAB Prices Short'!$E:$E,'All Prices combined'!$G347),IF($B347="RAB Long",SUMIFS('RAB Prices Long'!BW:BW,'RAB Prices Long'!$B:$B,'All Prices combined'!$D347,'RAB Prices Long'!$E:$E,'All Prices combined'!$G347)))),2)</f>
        <v>2.39</v>
      </c>
      <c r="BU347" s="2">
        <f>ROUND(IF($B347="Annuity",SUMIFS('Annuity Prices'!BX:BX,'Annuity Prices'!$B:$B,$D347,'Annuity Prices'!$E:$E,$G347),IF($B347="RAB Short",SUMIFS('RAB Prices Short'!BX:BX,'RAB Prices Short'!$B:$B,'All Prices combined'!$D347,'RAB Prices Short'!$E:$E,'All Prices combined'!$G347),IF($B347="RAB Long",SUMIFS('RAB Prices Long'!BX:BX,'RAB Prices Long'!$B:$B,'All Prices combined'!$D347,'RAB Prices Long'!$E:$E,'All Prices combined'!$G347)))),2)</f>
        <v>2.4500000000000002</v>
      </c>
    </row>
    <row r="348" spans="2:73" x14ac:dyDescent="0.25">
      <c r="B348" t="s">
        <v>44</v>
      </c>
      <c r="C348">
        <v>29</v>
      </c>
      <c r="D348" t="s">
        <v>207</v>
      </c>
      <c r="E348" t="s">
        <v>208</v>
      </c>
      <c r="F348">
        <v>29</v>
      </c>
      <c r="G348" t="s">
        <v>42</v>
      </c>
      <c r="I348" s="2">
        <f>ROUND(IF($B348="Annuity",SUMIFS('Annuity Prices'!L:L,'Annuity Prices'!$B:$B,$D348,'Annuity Prices'!$E:$E,$G348),IF($B348="RAB Short",SUMIFS('RAB Prices Short'!L:L,'RAB Prices Short'!$B:$B,'All Prices combined'!$D348,'RAB Prices Short'!$E:$E,'All Prices combined'!$G348),IF($B348="RAB Long",SUMIFS('RAB Prices Long'!L:L,'RAB Prices Long'!$B:$B,'All Prices combined'!$D348,'RAB Prices Long'!$E:$E,'All Prices combined'!$G348)))),2)</f>
        <v>0</v>
      </c>
      <c r="J348" s="2">
        <f>ROUND(IF($B348="Annuity",SUMIFS('Annuity Prices'!M:M,'Annuity Prices'!$B:$B,$D348,'Annuity Prices'!$E:$E,$G348),IF($B348="RAB Short",SUMIFS('RAB Prices Short'!M:M,'RAB Prices Short'!$B:$B,'All Prices combined'!$D348,'RAB Prices Short'!$E:$E,'All Prices combined'!$G348),IF($B348="RAB Long",SUMIFS('RAB Prices Long'!M:M,'RAB Prices Long'!$B:$B,'All Prices combined'!$D348,'RAB Prices Long'!$E:$E,'All Prices combined'!$G348)))),2)</f>
        <v>0</v>
      </c>
      <c r="K348" s="2">
        <f>ROUND(IF($B348="Annuity",SUMIFS('Annuity Prices'!N:N,'Annuity Prices'!$B:$B,$D348,'Annuity Prices'!$E:$E,$G348),IF($B348="RAB Short",SUMIFS('RAB Prices Short'!N:N,'RAB Prices Short'!$B:$B,'All Prices combined'!$D348,'RAB Prices Short'!$E:$E,'All Prices combined'!$G348),IF($B348="RAB Long",SUMIFS('RAB Prices Long'!N:N,'RAB Prices Long'!$B:$B,'All Prices combined'!$D348,'RAB Prices Long'!$E:$E,'All Prices combined'!$G348)))),2)</f>
        <v>96.98</v>
      </c>
      <c r="L348" s="2">
        <f>ROUND(IF($B348="Annuity",SUMIFS('Annuity Prices'!O:O,'Annuity Prices'!$B:$B,$D348,'Annuity Prices'!$E:$E,$G348),IF($B348="RAB Short",SUMIFS('RAB Prices Short'!O:O,'RAB Prices Short'!$B:$B,'All Prices combined'!$D348,'RAB Prices Short'!$E:$E,'All Prices combined'!$G348),IF($B348="RAB Long",SUMIFS('RAB Prices Long'!O:O,'RAB Prices Long'!$B:$B,'All Prices combined'!$D348,'RAB Prices Long'!$E:$E,'All Prices combined'!$G348)))),2)</f>
        <v>99.77</v>
      </c>
      <c r="M348" s="2">
        <f>ROUND(IF($B348="Annuity",SUMIFS('Annuity Prices'!P:P,'Annuity Prices'!$B:$B,$D348,'Annuity Prices'!$E:$E,$G348),IF($B348="RAB Short",SUMIFS('RAB Prices Short'!P:P,'RAB Prices Short'!$B:$B,'All Prices combined'!$D348,'RAB Prices Short'!$E:$E,'All Prices combined'!$G348),IF($B348="RAB Long",SUMIFS('RAB Prices Long'!P:P,'RAB Prices Long'!$B:$B,'All Prices combined'!$D348,'RAB Prices Long'!$E:$E,'All Prices combined'!$G348)))),2)</f>
        <v>105.89</v>
      </c>
      <c r="N348" s="2">
        <f>ROUND(IF($B348="Annuity",SUMIFS('Annuity Prices'!Q:Q,'Annuity Prices'!$B:$B,$D348,'Annuity Prices'!$E:$E,$G348),IF($B348="RAB Short",SUMIFS('RAB Prices Short'!Q:Q,'RAB Prices Short'!$B:$B,'All Prices combined'!$D348,'RAB Prices Short'!$E:$E,'All Prices combined'!$G348),IF($B348="RAB Long",SUMIFS('RAB Prices Long'!Q:Q,'RAB Prices Long'!$B:$B,'All Prices combined'!$D348,'RAB Prices Long'!$E:$E,'All Prices combined'!$G348)))),2)</f>
        <v>108.54</v>
      </c>
      <c r="O348" s="2">
        <f>ROUND(IF($B348="Annuity",SUMIFS('Annuity Prices'!R:R,'Annuity Prices'!$B:$B,$D348,'Annuity Prices'!$E:$E,$G348),IF($B348="RAB Short",SUMIFS('RAB Prices Short'!R:R,'RAB Prices Short'!$B:$B,'All Prices combined'!$D348,'RAB Prices Short'!$E:$E,'All Prices combined'!$G348),IF($B348="RAB Long",SUMIFS('RAB Prices Long'!R:R,'RAB Prices Long'!$B:$B,'All Prices combined'!$D348,'RAB Prices Long'!$E:$E,'All Prices combined'!$G348)))),2)</f>
        <v>111.26</v>
      </c>
      <c r="P348" s="2">
        <f>ROUND(IF($B348="Annuity",SUMIFS('Annuity Prices'!S:S,'Annuity Prices'!$B:$B,$D348,'Annuity Prices'!$E:$E,$G348),IF($B348="RAB Short",SUMIFS('RAB Prices Short'!S:S,'RAB Prices Short'!$B:$B,'All Prices combined'!$D348,'RAB Prices Short'!$E:$E,'All Prices combined'!$G348),IF($B348="RAB Long",SUMIFS('RAB Prices Long'!S:S,'RAB Prices Long'!$B:$B,'All Prices combined'!$D348,'RAB Prices Long'!$E:$E,'All Prices combined'!$G348)))),2)</f>
        <v>114.04</v>
      </c>
      <c r="Q348" s="2">
        <f>ROUND(IF($B348="Annuity",SUMIFS('Annuity Prices'!T:T,'Annuity Prices'!$B:$B,$D348,'Annuity Prices'!$E:$E,$G348),IF($B348="RAB Short",SUMIFS('RAB Prices Short'!T:T,'RAB Prices Short'!$B:$B,'All Prices combined'!$D348,'RAB Prices Short'!$E:$E,'All Prices combined'!$G348),IF($B348="RAB Long",SUMIFS('RAB Prices Long'!T:T,'RAB Prices Long'!$B:$B,'All Prices combined'!$D348,'RAB Prices Long'!$E:$E,'All Prices combined'!$G348)))),2)</f>
        <v>120.7</v>
      </c>
      <c r="R348" s="2">
        <f>ROUND(IF($B348="Annuity",SUMIFS('Annuity Prices'!U:U,'Annuity Prices'!$B:$B,$D348,'Annuity Prices'!$E:$E,$G348),IF($B348="RAB Short",SUMIFS('RAB Prices Short'!U:U,'RAB Prices Short'!$B:$B,'All Prices combined'!$D348,'RAB Prices Short'!$E:$E,'All Prices combined'!$G348),IF($B348="RAB Long",SUMIFS('RAB Prices Long'!U:U,'RAB Prices Long'!$B:$B,'All Prices combined'!$D348,'RAB Prices Long'!$E:$E,'All Prices combined'!$G348)))),2)</f>
        <v>123.72</v>
      </c>
      <c r="S348" s="2">
        <f>ROUND(IF($B348="Annuity",SUMIFS('Annuity Prices'!V:V,'Annuity Prices'!$B:$B,$D348,'Annuity Prices'!$E:$E,$G348),IF($B348="RAB Short",SUMIFS('RAB Prices Short'!V:V,'RAB Prices Short'!$B:$B,'All Prices combined'!$D348,'RAB Prices Short'!$E:$E,'All Prices combined'!$G348),IF($B348="RAB Long",SUMIFS('RAB Prices Long'!V:V,'RAB Prices Long'!$B:$B,'All Prices combined'!$D348,'RAB Prices Long'!$E:$E,'All Prices combined'!$G348)))),2)</f>
        <v>126.81</v>
      </c>
      <c r="T348" s="2">
        <f>ROUND(IF($B348="Annuity",SUMIFS('Annuity Prices'!W:W,'Annuity Prices'!$B:$B,$D348,'Annuity Prices'!$E:$E,$G348),IF($B348="RAB Short",SUMIFS('RAB Prices Short'!W:W,'RAB Prices Short'!$B:$B,'All Prices combined'!$D348,'RAB Prices Short'!$E:$E,'All Prices combined'!$G348),IF($B348="RAB Long",SUMIFS('RAB Prices Long'!W:W,'RAB Prices Long'!$B:$B,'All Prices combined'!$D348,'RAB Prices Long'!$E:$E,'All Prices combined'!$G348)))),2)</f>
        <v>129.97999999999999</v>
      </c>
      <c r="U348" s="2">
        <f>ROUND(IF($B348="Annuity",SUMIFS('Annuity Prices'!X:X,'Annuity Prices'!$B:$B,$D348,'Annuity Prices'!$E:$E,$G348),IF($B348="RAB Short",SUMIFS('RAB Prices Short'!X:X,'RAB Prices Short'!$B:$B,'All Prices combined'!$D348,'RAB Prices Short'!$E:$E,'All Prices combined'!$G348),IF($B348="RAB Long",SUMIFS('RAB Prices Long'!X:X,'RAB Prices Long'!$B:$B,'All Prices combined'!$D348,'RAB Prices Long'!$E:$E,'All Prices combined'!$G348)))),2)</f>
        <v>146.22</v>
      </c>
      <c r="V348" s="2">
        <f>ROUND(IF($B348="Annuity",SUMIFS('Annuity Prices'!Y:Y,'Annuity Prices'!$B:$B,$D348,'Annuity Prices'!$E:$E,$G348),IF($B348="RAB Short",SUMIFS('RAB Prices Short'!Y:Y,'RAB Prices Short'!$B:$B,'All Prices combined'!$D348,'RAB Prices Short'!$E:$E,'All Prices combined'!$G348),IF($B348="RAB Long",SUMIFS('RAB Prices Long'!Y:Y,'RAB Prices Long'!$B:$B,'All Prices combined'!$D348,'RAB Prices Long'!$E:$E,'All Prices combined'!$G348)))),2)</f>
        <v>149.87</v>
      </c>
      <c r="W348" s="2">
        <f>ROUND(IF($B348="Annuity",SUMIFS('Annuity Prices'!Z:Z,'Annuity Prices'!$B:$B,$D348,'Annuity Prices'!$E:$E,$G348),IF($B348="RAB Short",SUMIFS('RAB Prices Short'!Z:Z,'RAB Prices Short'!$B:$B,'All Prices combined'!$D348,'RAB Prices Short'!$E:$E,'All Prices combined'!$G348),IF($B348="RAB Long",SUMIFS('RAB Prices Long'!Z:Z,'RAB Prices Long'!$B:$B,'All Prices combined'!$D348,'RAB Prices Long'!$E:$E,'All Prices combined'!$G348)))),2)</f>
        <v>153.62</v>
      </c>
      <c r="X348" s="2">
        <f>ROUND(IF($B348="Annuity",SUMIFS('Annuity Prices'!AA:AA,'Annuity Prices'!$B:$B,$D348,'Annuity Prices'!$E:$E,$G348),IF($B348="RAB Short",SUMIFS('RAB Prices Short'!AA:AA,'RAB Prices Short'!$B:$B,'All Prices combined'!$D348,'RAB Prices Short'!$E:$E,'All Prices combined'!$G348),IF($B348="RAB Long",SUMIFS('RAB Prices Long'!AA:AA,'RAB Prices Long'!$B:$B,'All Prices combined'!$D348,'RAB Prices Long'!$E:$E,'All Prices combined'!$G348)))),2)</f>
        <v>157.46</v>
      </c>
      <c r="Y348" s="2">
        <f>ROUND(IF($B348="Annuity",SUMIFS('Annuity Prices'!AB:AB,'Annuity Prices'!$B:$B,$D348,'Annuity Prices'!$E:$E,$G348),IF($B348="RAB Short",SUMIFS('RAB Prices Short'!AB:AB,'RAB Prices Short'!$B:$B,'All Prices combined'!$D348,'RAB Prices Short'!$E:$E,'All Prices combined'!$G348),IF($B348="RAB Long",SUMIFS('RAB Prices Long'!AB:AB,'RAB Prices Long'!$B:$B,'All Prices combined'!$D348,'RAB Prices Long'!$E:$E,'All Prices combined'!$G348)))),2)</f>
        <v>173.6</v>
      </c>
      <c r="Z348" s="2">
        <f>ROUND(IF($B348="Annuity",SUMIFS('Annuity Prices'!AC:AC,'Annuity Prices'!$B:$B,$D348,'Annuity Prices'!$E:$E,$G348),IF($B348="RAB Short",SUMIFS('RAB Prices Short'!AC:AC,'RAB Prices Short'!$B:$B,'All Prices combined'!$D348,'RAB Prices Short'!$E:$E,'All Prices combined'!$G348),IF($B348="RAB Long",SUMIFS('RAB Prices Long'!AC:AC,'RAB Prices Long'!$B:$B,'All Prices combined'!$D348,'RAB Prices Long'!$E:$E,'All Prices combined'!$G348)))),2)</f>
        <v>177.94</v>
      </c>
      <c r="AA348" s="2">
        <f>ROUND(IF($B348="Annuity",SUMIFS('Annuity Prices'!AD:AD,'Annuity Prices'!$B:$B,$D348,'Annuity Prices'!$E:$E,$G348),IF($B348="RAB Short",SUMIFS('RAB Prices Short'!AD:AD,'RAB Prices Short'!$B:$B,'All Prices combined'!$D348,'RAB Prices Short'!$E:$E,'All Prices combined'!$G348),IF($B348="RAB Long",SUMIFS('RAB Prices Long'!AD:AD,'RAB Prices Long'!$B:$B,'All Prices combined'!$D348,'RAB Prices Long'!$E:$E,'All Prices combined'!$G348)))),2)</f>
        <v>182.38</v>
      </c>
      <c r="AB348" s="2">
        <f>ROUND(IF($B348="Annuity",SUMIFS('Annuity Prices'!AE:AE,'Annuity Prices'!$B:$B,$D348,'Annuity Prices'!$E:$E,$G348),IF($B348="RAB Short",SUMIFS('RAB Prices Short'!AE:AE,'RAB Prices Short'!$B:$B,'All Prices combined'!$D348,'RAB Prices Short'!$E:$E,'All Prices combined'!$G348),IF($B348="RAB Long",SUMIFS('RAB Prices Long'!AE:AE,'RAB Prices Long'!$B:$B,'All Prices combined'!$D348,'RAB Prices Long'!$E:$E,'All Prices combined'!$G348)))),2)</f>
        <v>186.94</v>
      </c>
      <c r="AC348" s="2">
        <f>ROUND(IF($B348="Annuity",SUMIFS('Annuity Prices'!AF:AF,'Annuity Prices'!$B:$B,$D348,'Annuity Prices'!$E:$E,$G348),IF($B348="RAB Short",SUMIFS('RAB Prices Short'!AF:AF,'RAB Prices Short'!$B:$B,'All Prices combined'!$D348,'RAB Prices Short'!$E:$E,'All Prices combined'!$G348),IF($B348="RAB Long",SUMIFS('RAB Prices Long'!AF:AF,'RAB Prices Long'!$B:$B,'All Prices combined'!$D348,'RAB Prices Long'!$E:$E,'All Prices combined'!$G348)))),2)</f>
        <v>197.64</v>
      </c>
      <c r="AD348" s="2">
        <f>ROUND(IF($B348="Annuity",SUMIFS('Annuity Prices'!AG:AG,'Annuity Prices'!$B:$B,$D348,'Annuity Prices'!$E:$E,$G348),IF($B348="RAB Short",SUMIFS('RAB Prices Short'!AG:AG,'RAB Prices Short'!$B:$B,'All Prices combined'!$D348,'RAB Prices Short'!$E:$E,'All Prices combined'!$G348),IF($B348="RAB Long",SUMIFS('RAB Prices Long'!AG:AG,'RAB Prices Long'!$B:$B,'All Prices combined'!$D348,'RAB Prices Long'!$E:$E,'All Prices combined'!$G348)))),2)</f>
        <v>202.58</v>
      </c>
      <c r="AE348" s="2">
        <f>ROUND(IF($B348="Annuity",SUMIFS('Annuity Prices'!AH:AH,'Annuity Prices'!$B:$B,$D348,'Annuity Prices'!$E:$E,$G348),IF($B348="RAB Short",SUMIFS('RAB Prices Short'!AH:AH,'RAB Prices Short'!$B:$B,'All Prices combined'!$D348,'RAB Prices Short'!$E:$E,'All Prices combined'!$G348),IF($B348="RAB Long",SUMIFS('RAB Prices Long'!AH:AH,'RAB Prices Long'!$B:$B,'All Prices combined'!$D348,'RAB Prices Long'!$E:$E,'All Prices combined'!$G348)))),2)</f>
        <v>207.64</v>
      </c>
      <c r="AF348" s="2">
        <f>ROUND(IF($B348="Annuity",SUMIFS('Annuity Prices'!AI:AI,'Annuity Prices'!$B:$B,$D348,'Annuity Prices'!$E:$E,$G348),IF($B348="RAB Short",SUMIFS('RAB Prices Short'!AI:AI,'RAB Prices Short'!$B:$B,'All Prices combined'!$D348,'RAB Prices Short'!$E:$E,'All Prices combined'!$G348),IF($B348="RAB Long",SUMIFS('RAB Prices Long'!AI:AI,'RAB Prices Long'!$B:$B,'All Prices combined'!$D348,'RAB Prices Long'!$E:$E,'All Prices combined'!$G348)))),2)</f>
        <v>212.83</v>
      </c>
      <c r="AG348" s="2">
        <f>ROUND(IF($B348="Annuity",SUMIFS('Annuity Prices'!AJ:AJ,'Annuity Prices'!$B:$B,$D348,'Annuity Prices'!$E:$E,$G348),IF($B348="RAB Short",SUMIFS('RAB Prices Short'!AJ:AJ,'RAB Prices Short'!$B:$B,'All Prices combined'!$D348,'RAB Prices Short'!$E:$E,'All Prices combined'!$G348),IF($B348="RAB Long",SUMIFS('RAB Prices Long'!AJ:AJ,'RAB Prices Long'!$B:$B,'All Prices combined'!$D348,'RAB Prices Long'!$E:$E,'All Prices combined'!$G348)))),2)</f>
        <v>214.44</v>
      </c>
      <c r="AH348" s="2">
        <f>ROUND(IF($B348="Annuity",SUMIFS('Annuity Prices'!AK:AK,'Annuity Prices'!$B:$B,$D348,'Annuity Prices'!$E:$E,$G348),IF($B348="RAB Short",SUMIFS('RAB Prices Short'!AK:AK,'RAB Prices Short'!$B:$B,'All Prices combined'!$D348,'RAB Prices Short'!$E:$E,'All Prices combined'!$G348),IF($B348="RAB Long",SUMIFS('RAB Prices Long'!AK:AK,'RAB Prices Long'!$B:$B,'All Prices combined'!$D348,'RAB Prices Long'!$E:$E,'All Prices combined'!$G348)))),2)</f>
        <v>219.8</v>
      </c>
      <c r="AI348" s="2">
        <f>ROUND(IF($B348="Annuity",SUMIFS('Annuity Prices'!AL:AL,'Annuity Prices'!$B:$B,$D348,'Annuity Prices'!$E:$E,$G348),IF($B348="RAB Short",SUMIFS('RAB Prices Short'!AL:AL,'RAB Prices Short'!$B:$B,'All Prices combined'!$D348,'RAB Prices Short'!$E:$E,'All Prices combined'!$G348),IF($B348="RAB Long",SUMIFS('RAB Prices Long'!AL:AL,'RAB Prices Long'!$B:$B,'All Prices combined'!$D348,'RAB Prices Long'!$E:$E,'All Prices combined'!$G348)))),2)</f>
        <v>225.3</v>
      </c>
      <c r="AJ348" s="2">
        <f>ROUND(IF($B348="Annuity",SUMIFS('Annuity Prices'!AM:AM,'Annuity Prices'!$B:$B,$D348,'Annuity Prices'!$E:$E,$G348),IF($B348="RAB Short",SUMIFS('RAB Prices Short'!AM:AM,'RAB Prices Short'!$B:$B,'All Prices combined'!$D348,'RAB Prices Short'!$E:$E,'All Prices combined'!$G348),IF($B348="RAB Long",SUMIFS('RAB Prices Long'!AM:AM,'RAB Prices Long'!$B:$B,'All Prices combined'!$D348,'RAB Prices Long'!$E:$E,'All Prices combined'!$G348)))),2)</f>
        <v>230.93</v>
      </c>
      <c r="AK348" s="2">
        <f>ROUND(IF($B348="Annuity",SUMIFS('Annuity Prices'!AN:AN,'Annuity Prices'!$B:$B,$D348,'Annuity Prices'!$E:$E,$G348),IF($B348="RAB Short",SUMIFS('RAB Prices Short'!AN:AN,'RAB Prices Short'!$B:$B,'All Prices combined'!$D348,'RAB Prices Short'!$E:$E,'All Prices combined'!$G348),IF($B348="RAB Long",SUMIFS('RAB Prices Long'!AN:AN,'RAB Prices Long'!$B:$B,'All Prices combined'!$D348,'RAB Prices Long'!$E:$E,'All Prices combined'!$G348)))),2)</f>
        <v>227.3</v>
      </c>
      <c r="AL348" s="2">
        <f>ROUND(IF($B348="Annuity",SUMIFS('Annuity Prices'!AO:AO,'Annuity Prices'!$B:$B,$D348,'Annuity Prices'!$E:$E,$G348),IF($B348="RAB Short",SUMIFS('RAB Prices Short'!AO:AO,'RAB Prices Short'!$B:$B,'All Prices combined'!$D348,'RAB Prices Short'!$E:$E,'All Prices combined'!$G348),IF($B348="RAB Long",SUMIFS('RAB Prices Long'!AO:AO,'RAB Prices Long'!$B:$B,'All Prices combined'!$D348,'RAB Prices Long'!$E:$E,'All Prices combined'!$G348)))),2)</f>
        <v>232.98</v>
      </c>
      <c r="AM348" s="2">
        <f>ROUND(IF($B348="Annuity",SUMIFS('Annuity Prices'!AP:AP,'Annuity Prices'!$B:$B,$D348,'Annuity Prices'!$E:$E,$G348),IF($B348="RAB Short",SUMIFS('RAB Prices Short'!AP:AP,'RAB Prices Short'!$B:$B,'All Prices combined'!$D348,'RAB Prices Short'!$E:$E,'All Prices combined'!$G348),IF($B348="RAB Long",SUMIFS('RAB Prices Long'!AP:AP,'RAB Prices Long'!$B:$B,'All Prices combined'!$D348,'RAB Prices Long'!$E:$E,'All Prices combined'!$G348)))),2)</f>
        <v>238.8</v>
      </c>
      <c r="AN348" s="2">
        <f>ROUND(IF($B348="Annuity",SUMIFS('Annuity Prices'!AQ:AQ,'Annuity Prices'!$B:$B,$D348,'Annuity Prices'!$E:$E,$G348),IF($B348="RAB Short",SUMIFS('RAB Prices Short'!AQ:AQ,'RAB Prices Short'!$B:$B,'All Prices combined'!$D348,'RAB Prices Short'!$E:$E,'All Prices combined'!$G348),IF($B348="RAB Long",SUMIFS('RAB Prices Long'!AQ:AQ,'RAB Prices Long'!$B:$B,'All Prices combined'!$D348,'RAB Prices Long'!$E:$E,'All Prices combined'!$G348)))),2)</f>
        <v>244.77</v>
      </c>
      <c r="AO348" s="2">
        <f>ROUND(IF($B348="Annuity",SUMIFS('Annuity Prices'!AR:AR,'Annuity Prices'!$B:$B,$D348,'Annuity Prices'!$E:$E,$G348),IF($B348="RAB Short",SUMIFS('RAB Prices Short'!AR:AR,'RAB Prices Short'!$B:$B,'All Prices combined'!$D348,'RAB Prices Short'!$E:$E,'All Prices combined'!$G348),IF($B348="RAB Long",SUMIFS('RAB Prices Long'!AR:AR,'RAB Prices Long'!$B:$B,'All Prices combined'!$D348,'RAB Prices Long'!$E:$E,'All Prices combined'!$G348)))),2)</f>
        <v>0</v>
      </c>
      <c r="AP348" s="2">
        <f>ROUND(IF($B348="Annuity",SUMIFS('Annuity Prices'!AS:AS,'Annuity Prices'!$B:$B,$D348,'Annuity Prices'!$E:$E,$G348),IF($B348="RAB Short",SUMIFS('RAB Prices Short'!AS:AS,'RAB Prices Short'!$B:$B,'All Prices combined'!$D348,'RAB Prices Short'!$E:$E,'All Prices combined'!$G348),IF($B348="RAB Long",SUMIFS('RAB Prices Long'!AS:AS,'RAB Prices Long'!$B:$B,'All Prices combined'!$D348,'RAB Prices Long'!$E:$E,'All Prices combined'!$G348)))),2)</f>
        <v>0</v>
      </c>
      <c r="AQ348" s="2">
        <f>ROUND(IF($B348="Annuity",SUMIFS('Annuity Prices'!AT:AT,'Annuity Prices'!$B:$B,$D348,'Annuity Prices'!$E:$E,$G348),IF($B348="RAB Short",SUMIFS('RAB Prices Short'!AT:AT,'RAB Prices Short'!$B:$B,'All Prices combined'!$D348,'RAB Prices Short'!$E:$E,'All Prices combined'!$G348),IF($B348="RAB Long",SUMIFS('RAB Prices Long'!AT:AT,'RAB Prices Long'!$B:$B,'All Prices combined'!$D348,'RAB Prices Long'!$E:$E,'All Prices combined'!$G348)))),2)</f>
        <v>68.33</v>
      </c>
      <c r="AR348" s="2">
        <f>ROUND(IF($B348="Annuity",SUMIFS('Annuity Prices'!AU:AU,'Annuity Prices'!$B:$B,$D348,'Annuity Prices'!$E:$E,$G348),IF($B348="RAB Short",SUMIFS('RAB Prices Short'!AU:AU,'RAB Prices Short'!$B:$B,'All Prices combined'!$D348,'RAB Prices Short'!$E:$E,'All Prices combined'!$G348),IF($B348="RAB Long",SUMIFS('RAB Prices Long'!AU:AU,'RAB Prices Long'!$B:$B,'All Prices combined'!$D348,'RAB Prices Long'!$E:$E,'All Prices combined'!$G348)))),2)</f>
        <v>73.72</v>
      </c>
      <c r="AS348" s="2">
        <f>ROUND(IF($B348="Annuity",SUMIFS('Annuity Prices'!AV:AV,'Annuity Prices'!$B:$B,$D348,'Annuity Prices'!$E:$E,$G348),IF($B348="RAB Short",SUMIFS('RAB Prices Short'!AV:AV,'RAB Prices Short'!$B:$B,'All Prices combined'!$D348,'RAB Prices Short'!$E:$E,'All Prices combined'!$G348),IF($B348="RAB Long",SUMIFS('RAB Prices Long'!AV:AV,'RAB Prices Long'!$B:$B,'All Prices combined'!$D348,'RAB Prices Long'!$E:$E,'All Prices combined'!$G348)))),2)</f>
        <v>78.69</v>
      </c>
      <c r="AT348" s="2">
        <f>ROUND(IF($B348="Annuity",SUMIFS('Annuity Prices'!AW:AW,'Annuity Prices'!$B:$B,$D348,'Annuity Prices'!$E:$E,$G348),IF($B348="RAB Short",SUMIFS('RAB Prices Short'!AW:AW,'RAB Prices Short'!$B:$B,'All Prices combined'!$D348,'RAB Prices Short'!$E:$E,'All Prices combined'!$G348),IF($B348="RAB Long",SUMIFS('RAB Prices Long'!AW:AW,'RAB Prices Long'!$B:$B,'All Prices combined'!$D348,'RAB Prices Long'!$E:$E,'All Prices combined'!$G348)))),2)</f>
        <v>83.37</v>
      </c>
      <c r="AU348" s="2">
        <f>ROUND(IF($B348="Annuity",SUMIFS('Annuity Prices'!AX:AX,'Annuity Prices'!$B:$B,$D348,'Annuity Prices'!$E:$E,$G348),IF($B348="RAB Short",SUMIFS('RAB Prices Short'!AX:AX,'RAB Prices Short'!$B:$B,'All Prices combined'!$D348,'RAB Prices Short'!$E:$E,'All Prices combined'!$G348),IF($B348="RAB Long",SUMIFS('RAB Prices Long'!AX:AX,'RAB Prices Long'!$B:$B,'All Prices combined'!$D348,'RAB Prices Long'!$E:$E,'All Prices combined'!$G348)))),2)</f>
        <v>88.8</v>
      </c>
      <c r="AV348" s="2">
        <f>ROUND(IF($B348="Annuity",SUMIFS('Annuity Prices'!AY:AY,'Annuity Prices'!$B:$B,$D348,'Annuity Prices'!$E:$E,$G348),IF($B348="RAB Short",SUMIFS('RAB Prices Short'!AY:AY,'RAB Prices Short'!$B:$B,'All Prices combined'!$D348,'RAB Prices Short'!$E:$E,'All Prices combined'!$G348),IF($B348="RAB Long",SUMIFS('RAB Prices Long'!AY:AY,'RAB Prices Long'!$B:$B,'All Prices combined'!$D348,'RAB Prices Long'!$E:$E,'All Prices combined'!$G348)))),2)</f>
        <v>94.47</v>
      </c>
      <c r="AW348" s="2">
        <f>ROUND(IF($B348="Annuity",SUMIFS('Annuity Prices'!AZ:AZ,'Annuity Prices'!$B:$B,$D348,'Annuity Prices'!$E:$E,$G348),IF($B348="RAB Short",SUMIFS('RAB Prices Short'!AZ:AZ,'RAB Prices Short'!$B:$B,'All Prices combined'!$D348,'RAB Prices Short'!$E:$E,'All Prices combined'!$G348),IF($B348="RAB Long",SUMIFS('RAB Prices Long'!AZ:AZ,'RAB Prices Long'!$B:$B,'All Prices combined'!$D348,'RAB Prices Long'!$E:$E,'All Prices combined'!$G348)))),2)</f>
        <v>100.4</v>
      </c>
      <c r="AX348" s="2">
        <f>ROUND(IF($B348="Annuity",SUMIFS('Annuity Prices'!BA:BA,'Annuity Prices'!$B:$B,$D348,'Annuity Prices'!$E:$E,$G348),IF($B348="RAB Short",SUMIFS('RAB Prices Short'!BA:BA,'RAB Prices Short'!$B:$B,'All Prices combined'!$D348,'RAB Prices Short'!$E:$E,'All Prices combined'!$G348),IF($B348="RAB Long",SUMIFS('RAB Prices Long'!BA:BA,'RAB Prices Long'!$B:$B,'All Prices combined'!$D348,'RAB Prices Long'!$E:$E,'All Prices combined'!$G348)))),2)</f>
        <v>106.34</v>
      </c>
      <c r="AY348" s="2">
        <f>ROUND(IF($B348="Annuity",SUMIFS('Annuity Prices'!BB:BB,'Annuity Prices'!$B:$B,$D348,'Annuity Prices'!$E:$E,$G348),IF($B348="RAB Short",SUMIFS('RAB Prices Short'!BB:BB,'RAB Prices Short'!$B:$B,'All Prices combined'!$D348,'RAB Prices Short'!$E:$E,'All Prices combined'!$G348),IF($B348="RAB Long",SUMIFS('RAB Prices Long'!BB:BB,'RAB Prices Long'!$B:$B,'All Prices combined'!$D348,'RAB Prices Long'!$E:$E,'All Prices combined'!$G348)))),2)</f>
        <v>112.8</v>
      </c>
      <c r="AZ348" s="2">
        <f>ROUND(IF($B348="Annuity",SUMIFS('Annuity Prices'!BC:BC,'Annuity Prices'!$B:$B,$D348,'Annuity Prices'!$E:$E,$G348),IF($B348="RAB Short",SUMIFS('RAB Prices Short'!BC:BC,'RAB Prices Short'!$B:$B,'All Prices combined'!$D348,'RAB Prices Short'!$E:$E,'All Prices combined'!$G348),IF($B348="RAB Long",SUMIFS('RAB Prices Long'!BC:BC,'RAB Prices Long'!$B:$B,'All Prices combined'!$D348,'RAB Prices Long'!$E:$E,'All Prices combined'!$G348)))),2)</f>
        <v>119.53</v>
      </c>
      <c r="BA348" s="2">
        <f>ROUND(IF($B348="Annuity",SUMIFS('Annuity Prices'!BD:BD,'Annuity Prices'!$B:$B,$D348,'Annuity Prices'!$E:$E,$G348),IF($B348="RAB Short",SUMIFS('RAB Prices Short'!BD:BD,'RAB Prices Short'!$B:$B,'All Prices combined'!$D348,'RAB Prices Short'!$E:$E,'All Prices combined'!$G348),IF($B348="RAB Long",SUMIFS('RAB Prices Long'!BD:BD,'RAB Prices Long'!$B:$B,'All Prices combined'!$D348,'RAB Prices Long'!$E:$E,'All Prices combined'!$G348)))),2)</f>
        <v>126.57</v>
      </c>
      <c r="BB348" s="2">
        <f>ROUND(IF($B348="Annuity",SUMIFS('Annuity Prices'!BE:BE,'Annuity Prices'!$B:$B,$D348,'Annuity Prices'!$E:$E,$G348),IF($B348="RAB Short",SUMIFS('RAB Prices Short'!BE:BE,'RAB Prices Short'!$B:$B,'All Prices combined'!$D348,'RAB Prices Short'!$E:$E,'All Prices combined'!$G348),IF($B348="RAB Long",SUMIFS('RAB Prices Long'!BE:BE,'RAB Prices Long'!$B:$B,'All Prices combined'!$D348,'RAB Prices Long'!$E:$E,'All Prices combined'!$G348)))),2)</f>
        <v>133.55000000000001</v>
      </c>
      <c r="BC348" s="2">
        <f>ROUND(IF($B348="Annuity",SUMIFS('Annuity Prices'!BF:BF,'Annuity Prices'!$B:$B,$D348,'Annuity Prices'!$E:$E,$G348),IF($B348="RAB Short",SUMIFS('RAB Prices Short'!BF:BF,'RAB Prices Short'!$B:$B,'All Prices combined'!$D348,'RAB Prices Short'!$E:$E,'All Prices combined'!$G348),IF($B348="RAB Long",SUMIFS('RAB Prices Long'!BF:BF,'RAB Prices Long'!$B:$B,'All Prices combined'!$D348,'RAB Prices Long'!$E:$E,'All Prices combined'!$G348)))),2)</f>
        <v>141.19</v>
      </c>
      <c r="BD348" s="2">
        <f>ROUND(IF($B348="Annuity",SUMIFS('Annuity Prices'!BG:BG,'Annuity Prices'!$B:$B,$D348,'Annuity Prices'!$E:$E,$G348),IF($B348="RAB Short",SUMIFS('RAB Prices Short'!BG:BG,'RAB Prices Short'!$B:$B,'All Prices combined'!$D348,'RAB Prices Short'!$E:$E,'All Prices combined'!$G348),IF($B348="RAB Long",SUMIFS('RAB Prices Long'!BG:BG,'RAB Prices Long'!$B:$B,'All Prices combined'!$D348,'RAB Prices Long'!$E:$E,'All Prices combined'!$G348)))),2)</f>
        <v>149.16</v>
      </c>
      <c r="BE348" s="2">
        <f>ROUND(IF($B348="Annuity",SUMIFS('Annuity Prices'!BH:BH,'Annuity Prices'!$B:$B,$D348,'Annuity Prices'!$E:$E,$G348),IF($B348="RAB Short",SUMIFS('RAB Prices Short'!BH:BH,'RAB Prices Short'!$B:$B,'All Prices combined'!$D348,'RAB Prices Short'!$E:$E,'All Prices combined'!$G348),IF($B348="RAB Long",SUMIFS('RAB Prices Long'!BH:BH,'RAB Prices Long'!$B:$B,'All Prices combined'!$D348,'RAB Prices Long'!$E:$E,'All Prices combined'!$G348)))),2)</f>
        <v>157.46</v>
      </c>
      <c r="BF348" s="2">
        <f>ROUND(IF($B348="Annuity",SUMIFS('Annuity Prices'!BI:BI,'Annuity Prices'!$B:$B,$D348,'Annuity Prices'!$E:$E,$G348),IF($B348="RAB Short",SUMIFS('RAB Prices Short'!BI:BI,'RAB Prices Short'!$B:$B,'All Prices combined'!$D348,'RAB Prices Short'!$E:$E,'All Prices combined'!$G348),IF($B348="RAB Long",SUMIFS('RAB Prices Long'!BI:BI,'RAB Prices Long'!$B:$B,'All Prices combined'!$D348,'RAB Prices Long'!$E:$E,'All Prices combined'!$G348)))),2)</f>
        <v>165.92</v>
      </c>
      <c r="BG348" s="2">
        <f>ROUND(IF($B348="Annuity",SUMIFS('Annuity Prices'!BJ:BJ,'Annuity Prices'!$B:$B,$D348,'Annuity Prices'!$E:$E,$G348),IF($B348="RAB Short",SUMIFS('RAB Prices Short'!BJ:BJ,'RAB Prices Short'!$B:$B,'All Prices combined'!$D348,'RAB Prices Short'!$E:$E,'All Prices combined'!$G348),IF($B348="RAB Long",SUMIFS('RAB Prices Long'!BJ:BJ,'RAB Prices Long'!$B:$B,'All Prices combined'!$D348,'RAB Prices Long'!$E:$E,'All Prices combined'!$G348)))),2)</f>
        <v>174.95</v>
      </c>
      <c r="BH348" s="2">
        <f>ROUND(IF($B348="Annuity",SUMIFS('Annuity Prices'!BK:BK,'Annuity Prices'!$B:$B,$D348,'Annuity Prices'!$E:$E,$G348),IF($B348="RAB Short",SUMIFS('RAB Prices Short'!BK:BK,'RAB Prices Short'!$B:$B,'All Prices combined'!$D348,'RAB Prices Short'!$E:$E,'All Prices combined'!$G348),IF($B348="RAB Long",SUMIFS('RAB Prices Long'!BK:BK,'RAB Prices Long'!$B:$B,'All Prices combined'!$D348,'RAB Prices Long'!$E:$E,'All Prices combined'!$G348)))),2)</f>
        <v>182.38</v>
      </c>
      <c r="BI348" s="2">
        <f>ROUND(IF($B348="Annuity",SUMIFS('Annuity Prices'!BL:BL,'Annuity Prices'!$B:$B,$D348,'Annuity Prices'!$E:$E,$G348),IF($B348="RAB Short",SUMIFS('RAB Prices Short'!BL:BL,'RAB Prices Short'!$B:$B,'All Prices combined'!$D348,'RAB Prices Short'!$E:$E,'All Prices combined'!$G348),IF($B348="RAB Long",SUMIFS('RAB Prices Long'!BL:BL,'RAB Prices Long'!$B:$B,'All Prices combined'!$D348,'RAB Prices Long'!$E:$E,'All Prices combined'!$G348)))),2)</f>
        <v>186.94</v>
      </c>
      <c r="BJ348" s="2">
        <f>ROUND(IF($B348="Annuity",SUMIFS('Annuity Prices'!BM:BM,'Annuity Prices'!$B:$B,$D348,'Annuity Prices'!$E:$E,$G348),IF($B348="RAB Short",SUMIFS('RAB Prices Short'!BM:BM,'RAB Prices Short'!$B:$B,'All Prices combined'!$D348,'RAB Prices Short'!$E:$E,'All Prices combined'!$G348),IF($B348="RAB Long",SUMIFS('RAB Prices Long'!BM:BM,'RAB Prices Long'!$B:$B,'All Prices combined'!$D348,'RAB Prices Long'!$E:$E,'All Prices combined'!$G348)))),2)</f>
        <v>196.68</v>
      </c>
      <c r="BK348" s="2">
        <f>ROUND(IF($B348="Annuity",SUMIFS('Annuity Prices'!BN:BN,'Annuity Prices'!$B:$B,$D348,'Annuity Prices'!$E:$E,$G348),IF($B348="RAB Short",SUMIFS('RAB Prices Short'!BN:BN,'RAB Prices Short'!$B:$B,'All Prices combined'!$D348,'RAB Prices Short'!$E:$E,'All Prices combined'!$G348),IF($B348="RAB Long",SUMIFS('RAB Prices Long'!BN:BN,'RAB Prices Long'!$B:$B,'All Prices combined'!$D348,'RAB Prices Long'!$E:$E,'All Prices combined'!$G348)))),2)</f>
        <v>202.58</v>
      </c>
      <c r="BL348" s="2">
        <f>ROUND(IF($B348="Annuity",SUMIFS('Annuity Prices'!BO:BO,'Annuity Prices'!$B:$B,$D348,'Annuity Prices'!$E:$E,$G348),IF($B348="RAB Short",SUMIFS('RAB Prices Short'!BO:BO,'RAB Prices Short'!$B:$B,'All Prices combined'!$D348,'RAB Prices Short'!$E:$E,'All Prices combined'!$G348),IF($B348="RAB Long",SUMIFS('RAB Prices Long'!BO:BO,'RAB Prices Long'!$B:$B,'All Prices combined'!$D348,'RAB Prices Long'!$E:$E,'All Prices combined'!$G348)))),2)</f>
        <v>207.64</v>
      </c>
      <c r="BM348" s="2">
        <f>ROUND(IF($B348="Annuity",SUMIFS('Annuity Prices'!BP:BP,'Annuity Prices'!$B:$B,$D348,'Annuity Prices'!$E:$E,$G348),IF($B348="RAB Short",SUMIFS('RAB Prices Short'!BP:BP,'RAB Prices Short'!$B:$B,'All Prices combined'!$D348,'RAB Prices Short'!$E:$E,'All Prices combined'!$G348),IF($B348="RAB Long",SUMIFS('RAB Prices Long'!BP:BP,'RAB Prices Long'!$B:$B,'All Prices combined'!$D348,'RAB Prices Long'!$E:$E,'All Prices combined'!$G348)))),2)</f>
        <v>212.83</v>
      </c>
      <c r="BN348" s="2">
        <f>ROUND(IF($B348="Annuity",SUMIFS('Annuity Prices'!BQ:BQ,'Annuity Prices'!$B:$B,$D348,'Annuity Prices'!$E:$E,$G348),IF($B348="RAB Short",SUMIFS('RAB Prices Short'!BQ:BQ,'RAB Prices Short'!$B:$B,'All Prices combined'!$D348,'RAB Prices Short'!$E:$E,'All Prices combined'!$G348),IF($B348="RAB Long",SUMIFS('RAB Prices Long'!BQ:BQ,'RAB Prices Long'!$B:$B,'All Prices combined'!$D348,'RAB Prices Long'!$E:$E,'All Prices combined'!$G348)))),2)</f>
        <v>214.44</v>
      </c>
      <c r="BO348" s="2">
        <f>ROUND(IF($B348="Annuity",SUMIFS('Annuity Prices'!BR:BR,'Annuity Prices'!$B:$B,$D348,'Annuity Prices'!$E:$E,$G348),IF($B348="RAB Short",SUMIFS('RAB Prices Short'!BR:BR,'RAB Prices Short'!$B:$B,'All Prices combined'!$D348,'RAB Prices Short'!$E:$E,'All Prices combined'!$G348),IF($B348="RAB Long",SUMIFS('RAB Prices Long'!BR:BR,'RAB Prices Long'!$B:$B,'All Prices combined'!$D348,'RAB Prices Long'!$E:$E,'All Prices combined'!$G348)))),2)</f>
        <v>219.8</v>
      </c>
      <c r="BP348" s="2">
        <f>ROUND(IF($B348="Annuity",SUMIFS('Annuity Prices'!BS:BS,'Annuity Prices'!$B:$B,$D348,'Annuity Prices'!$E:$E,$G348),IF($B348="RAB Short",SUMIFS('RAB Prices Short'!BS:BS,'RAB Prices Short'!$B:$B,'All Prices combined'!$D348,'RAB Prices Short'!$E:$E,'All Prices combined'!$G348),IF($B348="RAB Long",SUMIFS('RAB Prices Long'!BS:BS,'RAB Prices Long'!$B:$B,'All Prices combined'!$D348,'RAB Prices Long'!$E:$E,'All Prices combined'!$G348)))),2)</f>
        <v>225.3</v>
      </c>
      <c r="BQ348" s="2">
        <f>ROUND(IF($B348="Annuity",SUMIFS('Annuity Prices'!BT:BT,'Annuity Prices'!$B:$B,$D348,'Annuity Prices'!$E:$E,$G348),IF($B348="RAB Short",SUMIFS('RAB Prices Short'!BT:BT,'RAB Prices Short'!$B:$B,'All Prices combined'!$D348,'RAB Prices Short'!$E:$E,'All Prices combined'!$G348),IF($B348="RAB Long",SUMIFS('RAB Prices Long'!BT:BT,'RAB Prices Long'!$B:$B,'All Prices combined'!$D348,'RAB Prices Long'!$E:$E,'All Prices combined'!$G348)))),2)</f>
        <v>230.93</v>
      </c>
      <c r="BR348" s="2">
        <f>ROUND(IF($B348="Annuity",SUMIFS('Annuity Prices'!BU:BU,'Annuity Prices'!$B:$B,$D348,'Annuity Prices'!$E:$E,$G348),IF($B348="RAB Short",SUMIFS('RAB Prices Short'!BU:BU,'RAB Prices Short'!$B:$B,'All Prices combined'!$D348,'RAB Prices Short'!$E:$E,'All Prices combined'!$G348),IF($B348="RAB Long",SUMIFS('RAB Prices Long'!BU:BU,'RAB Prices Long'!$B:$B,'All Prices combined'!$D348,'RAB Prices Long'!$E:$E,'All Prices combined'!$G348)))),2)</f>
        <v>227.3</v>
      </c>
      <c r="BS348" s="2">
        <f>ROUND(IF($B348="Annuity",SUMIFS('Annuity Prices'!BV:BV,'Annuity Prices'!$B:$B,$D348,'Annuity Prices'!$E:$E,$G348),IF($B348="RAB Short",SUMIFS('RAB Prices Short'!BV:BV,'RAB Prices Short'!$B:$B,'All Prices combined'!$D348,'RAB Prices Short'!$E:$E,'All Prices combined'!$G348),IF($B348="RAB Long",SUMIFS('RAB Prices Long'!BV:BV,'RAB Prices Long'!$B:$B,'All Prices combined'!$D348,'RAB Prices Long'!$E:$E,'All Prices combined'!$G348)))),2)</f>
        <v>232.98</v>
      </c>
      <c r="BT348" s="2">
        <f>ROUND(IF($B348="Annuity",SUMIFS('Annuity Prices'!BW:BW,'Annuity Prices'!$B:$B,$D348,'Annuity Prices'!$E:$E,$G348),IF($B348="RAB Short",SUMIFS('RAB Prices Short'!BW:BW,'RAB Prices Short'!$B:$B,'All Prices combined'!$D348,'RAB Prices Short'!$E:$E,'All Prices combined'!$G348),IF($B348="RAB Long",SUMIFS('RAB Prices Long'!BW:BW,'RAB Prices Long'!$B:$B,'All Prices combined'!$D348,'RAB Prices Long'!$E:$E,'All Prices combined'!$G348)))),2)</f>
        <v>238.8</v>
      </c>
      <c r="BU348" s="2">
        <f>ROUND(IF($B348="Annuity",SUMIFS('Annuity Prices'!BX:BX,'Annuity Prices'!$B:$B,$D348,'Annuity Prices'!$E:$E,$G348),IF($B348="RAB Short",SUMIFS('RAB Prices Short'!BX:BX,'RAB Prices Short'!$B:$B,'All Prices combined'!$D348,'RAB Prices Short'!$E:$E,'All Prices combined'!$G348),IF($B348="RAB Long",SUMIFS('RAB Prices Long'!BX:BX,'RAB Prices Long'!$B:$B,'All Prices combined'!$D348,'RAB Prices Long'!$E:$E,'All Prices combined'!$G348)))),2)</f>
        <v>244.77</v>
      </c>
    </row>
    <row r="349" spans="2:73" x14ac:dyDescent="0.25">
      <c r="B349" t="s">
        <v>44</v>
      </c>
      <c r="C349">
        <v>29</v>
      </c>
      <c r="D349" t="s">
        <v>207</v>
      </c>
      <c r="E349" t="s">
        <v>208</v>
      </c>
      <c r="F349">
        <v>29</v>
      </c>
      <c r="G349" t="s">
        <v>43</v>
      </c>
      <c r="I349" s="2">
        <f>ROUND(IF($B349="Annuity",SUMIFS('Annuity Prices'!L:L,'Annuity Prices'!$B:$B,$D349,'Annuity Prices'!$E:$E,$G349),IF($B349="RAB Short",SUMIFS('RAB Prices Short'!L:L,'RAB Prices Short'!$B:$B,'All Prices combined'!$D349,'RAB Prices Short'!$E:$E,'All Prices combined'!$G349),IF($B349="RAB Long",SUMIFS('RAB Prices Long'!L:L,'RAB Prices Long'!$B:$B,'All Prices combined'!$D349,'RAB Prices Long'!$E:$E,'All Prices combined'!$G349)))),2)</f>
        <v>0</v>
      </c>
      <c r="J349" s="2">
        <f>ROUND(IF($B349="Annuity",SUMIFS('Annuity Prices'!M:M,'Annuity Prices'!$B:$B,$D349,'Annuity Prices'!$E:$E,$G349),IF($B349="RAB Short",SUMIFS('RAB Prices Short'!M:M,'RAB Prices Short'!$B:$B,'All Prices combined'!$D349,'RAB Prices Short'!$E:$E,'All Prices combined'!$G349),IF($B349="RAB Long",SUMIFS('RAB Prices Long'!M:M,'RAB Prices Long'!$B:$B,'All Prices combined'!$D349,'RAB Prices Long'!$E:$E,'All Prices combined'!$G349)))),2)</f>
        <v>0</v>
      </c>
      <c r="K349" s="2">
        <f>ROUND(IF($B349="Annuity",SUMIFS('Annuity Prices'!N:N,'Annuity Prices'!$B:$B,$D349,'Annuity Prices'!$E:$E,$G349),IF($B349="RAB Short",SUMIFS('RAB Prices Short'!N:N,'RAB Prices Short'!$B:$B,'All Prices combined'!$D349,'RAB Prices Short'!$E:$E,'All Prices combined'!$G349),IF($B349="RAB Long",SUMIFS('RAB Prices Long'!N:N,'RAB Prices Long'!$B:$B,'All Prices combined'!$D349,'RAB Prices Long'!$E:$E,'All Prices combined'!$G349)))),2)</f>
        <v>54.38</v>
      </c>
      <c r="L349" s="2">
        <f>ROUND(IF($B349="Annuity",SUMIFS('Annuity Prices'!O:O,'Annuity Prices'!$B:$B,$D349,'Annuity Prices'!$E:$E,$G349),IF($B349="RAB Short",SUMIFS('RAB Prices Short'!O:O,'RAB Prices Short'!$B:$B,'All Prices combined'!$D349,'RAB Prices Short'!$E:$E,'All Prices combined'!$G349),IF($B349="RAB Long",SUMIFS('RAB Prices Long'!O:O,'RAB Prices Long'!$B:$B,'All Prices combined'!$D349,'RAB Prices Long'!$E:$E,'All Prices combined'!$G349)))),2)</f>
        <v>55.95</v>
      </c>
      <c r="M349" s="2">
        <f>ROUND(IF($B349="Annuity",SUMIFS('Annuity Prices'!P:P,'Annuity Prices'!$B:$B,$D349,'Annuity Prices'!$E:$E,$G349),IF($B349="RAB Short",SUMIFS('RAB Prices Short'!P:P,'RAB Prices Short'!$B:$B,'All Prices combined'!$D349,'RAB Prices Short'!$E:$E,'All Prices combined'!$G349),IF($B349="RAB Long",SUMIFS('RAB Prices Long'!P:P,'RAB Prices Long'!$B:$B,'All Prices combined'!$D349,'RAB Prices Long'!$E:$E,'All Prices combined'!$G349)))),2)</f>
        <v>58.54</v>
      </c>
      <c r="N349" s="2">
        <f>ROUND(IF($B349="Annuity",SUMIFS('Annuity Prices'!Q:Q,'Annuity Prices'!$B:$B,$D349,'Annuity Prices'!$E:$E,$G349),IF($B349="RAB Short",SUMIFS('RAB Prices Short'!Q:Q,'RAB Prices Short'!$B:$B,'All Prices combined'!$D349,'RAB Prices Short'!$E:$E,'All Prices combined'!$G349),IF($B349="RAB Long",SUMIFS('RAB Prices Long'!Q:Q,'RAB Prices Long'!$B:$B,'All Prices combined'!$D349,'RAB Prices Long'!$E:$E,'All Prices combined'!$G349)))),2)</f>
        <v>60</v>
      </c>
      <c r="O349" s="2">
        <f>ROUND(IF($B349="Annuity",SUMIFS('Annuity Prices'!R:R,'Annuity Prices'!$B:$B,$D349,'Annuity Prices'!$E:$E,$G349),IF($B349="RAB Short",SUMIFS('RAB Prices Short'!R:R,'RAB Prices Short'!$B:$B,'All Prices combined'!$D349,'RAB Prices Short'!$E:$E,'All Prices combined'!$G349),IF($B349="RAB Long",SUMIFS('RAB Prices Long'!R:R,'RAB Prices Long'!$B:$B,'All Prices combined'!$D349,'RAB Prices Long'!$E:$E,'All Prices combined'!$G349)))),2)</f>
        <v>61.5</v>
      </c>
      <c r="P349" s="2">
        <f>ROUND(IF($B349="Annuity",SUMIFS('Annuity Prices'!S:S,'Annuity Prices'!$B:$B,$D349,'Annuity Prices'!$E:$E,$G349),IF($B349="RAB Short",SUMIFS('RAB Prices Short'!S:S,'RAB Prices Short'!$B:$B,'All Prices combined'!$D349,'RAB Prices Short'!$E:$E,'All Prices combined'!$G349),IF($B349="RAB Long",SUMIFS('RAB Prices Long'!S:S,'RAB Prices Long'!$B:$B,'All Prices combined'!$D349,'RAB Prices Long'!$E:$E,'All Prices combined'!$G349)))),2)</f>
        <v>63.04</v>
      </c>
      <c r="Q349" s="2">
        <f>ROUND(IF($B349="Annuity",SUMIFS('Annuity Prices'!T:T,'Annuity Prices'!$B:$B,$D349,'Annuity Prices'!$E:$E,$G349),IF($B349="RAB Short",SUMIFS('RAB Prices Short'!T:T,'RAB Prices Short'!$B:$B,'All Prices combined'!$D349,'RAB Prices Short'!$E:$E,'All Prices combined'!$G349),IF($B349="RAB Long",SUMIFS('RAB Prices Long'!T:T,'RAB Prices Long'!$B:$B,'All Prices combined'!$D349,'RAB Prices Long'!$E:$E,'All Prices combined'!$G349)))),2)</f>
        <v>68.25</v>
      </c>
      <c r="R349" s="2">
        <f>ROUND(IF($B349="Annuity",SUMIFS('Annuity Prices'!U:U,'Annuity Prices'!$B:$B,$D349,'Annuity Prices'!$E:$E,$G349),IF($B349="RAB Short",SUMIFS('RAB Prices Short'!U:U,'RAB Prices Short'!$B:$B,'All Prices combined'!$D349,'RAB Prices Short'!$E:$E,'All Prices combined'!$G349),IF($B349="RAB Long",SUMIFS('RAB Prices Long'!U:U,'RAB Prices Long'!$B:$B,'All Prices combined'!$D349,'RAB Prices Long'!$E:$E,'All Prices combined'!$G349)))),2)</f>
        <v>69.959999999999994</v>
      </c>
      <c r="S349" s="2">
        <f>ROUND(IF($B349="Annuity",SUMIFS('Annuity Prices'!V:V,'Annuity Prices'!$B:$B,$D349,'Annuity Prices'!$E:$E,$G349),IF($B349="RAB Short",SUMIFS('RAB Prices Short'!V:V,'RAB Prices Short'!$B:$B,'All Prices combined'!$D349,'RAB Prices Short'!$E:$E,'All Prices combined'!$G349),IF($B349="RAB Long",SUMIFS('RAB Prices Long'!V:V,'RAB Prices Long'!$B:$B,'All Prices combined'!$D349,'RAB Prices Long'!$E:$E,'All Prices combined'!$G349)))),2)</f>
        <v>71.709999999999994</v>
      </c>
      <c r="T349" s="2">
        <f>ROUND(IF($B349="Annuity",SUMIFS('Annuity Prices'!W:W,'Annuity Prices'!$B:$B,$D349,'Annuity Prices'!$E:$E,$G349),IF($B349="RAB Short",SUMIFS('RAB Prices Short'!W:W,'RAB Prices Short'!$B:$B,'All Prices combined'!$D349,'RAB Prices Short'!$E:$E,'All Prices combined'!$G349),IF($B349="RAB Long",SUMIFS('RAB Prices Long'!W:W,'RAB Prices Long'!$B:$B,'All Prices combined'!$D349,'RAB Prices Long'!$E:$E,'All Prices combined'!$G349)))),2)</f>
        <v>73.5</v>
      </c>
      <c r="U349" s="2">
        <f>ROUND(IF($B349="Annuity",SUMIFS('Annuity Prices'!X:X,'Annuity Prices'!$B:$B,$D349,'Annuity Prices'!$E:$E,$G349),IF($B349="RAB Short",SUMIFS('RAB Prices Short'!X:X,'RAB Prices Short'!$B:$B,'All Prices combined'!$D349,'RAB Prices Short'!$E:$E,'All Prices combined'!$G349),IF($B349="RAB Long",SUMIFS('RAB Prices Long'!X:X,'RAB Prices Long'!$B:$B,'All Prices combined'!$D349,'RAB Prices Long'!$E:$E,'All Prices combined'!$G349)))),2)</f>
        <v>79.53</v>
      </c>
      <c r="V349" s="2">
        <f>ROUND(IF($B349="Annuity",SUMIFS('Annuity Prices'!Y:Y,'Annuity Prices'!$B:$B,$D349,'Annuity Prices'!$E:$E,$G349),IF($B349="RAB Short",SUMIFS('RAB Prices Short'!Y:Y,'RAB Prices Short'!$B:$B,'All Prices combined'!$D349,'RAB Prices Short'!$E:$E,'All Prices combined'!$G349),IF($B349="RAB Long",SUMIFS('RAB Prices Long'!Y:Y,'RAB Prices Long'!$B:$B,'All Prices combined'!$D349,'RAB Prices Long'!$E:$E,'All Prices combined'!$G349)))),2)</f>
        <v>81.52</v>
      </c>
      <c r="W349" s="2">
        <f>ROUND(IF($B349="Annuity",SUMIFS('Annuity Prices'!Z:Z,'Annuity Prices'!$B:$B,$D349,'Annuity Prices'!$E:$E,$G349),IF($B349="RAB Short",SUMIFS('RAB Prices Short'!Z:Z,'RAB Prices Short'!$B:$B,'All Prices combined'!$D349,'RAB Prices Short'!$E:$E,'All Prices combined'!$G349),IF($B349="RAB Long",SUMIFS('RAB Prices Long'!Z:Z,'RAB Prices Long'!$B:$B,'All Prices combined'!$D349,'RAB Prices Long'!$E:$E,'All Prices combined'!$G349)))),2)</f>
        <v>83.56</v>
      </c>
      <c r="X349" s="2">
        <f>ROUND(IF($B349="Annuity",SUMIFS('Annuity Prices'!AA:AA,'Annuity Prices'!$B:$B,$D349,'Annuity Prices'!$E:$E,$G349),IF($B349="RAB Short",SUMIFS('RAB Prices Short'!AA:AA,'RAB Prices Short'!$B:$B,'All Prices combined'!$D349,'RAB Prices Short'!$E:$E,'All Prices combined'!$G349),IF($B349="RAB Long",SUMIFS('RAB Prices Long'!AA:AA,'RAB Prices Long'!$B:$B,'All Prices combined'!$D349,'RAB Prices Long'!$E:$E,'All Prices combined'!$G349)))),2)</f>
        <v>85.65</v>
      </c>
      <c r="Y349" s="2">
        <f>ROUND(IF($B349="Annuity",SUMIFS('Annuity Prices'!AB:AB,'Annuity Prices'!$B:$B,$D349,'Annuity Prices'!$E:$E,$G349),IF($B349="RAB Short",SUMIFS('RAB Prices Short'!AB:AB,'RAB Prices Short'!$B:$B,'All Prices combined'!$D349,'RAB Prices Short'!$E:$E,'All Prices combined'!$G349),IF($B349="RAB Long",SUMIFS('RAB Prices Long'!AB:AB,'RAB Prices Long'!$B:$B,'All Prices combined'!$D349,'RAB Prices Long'!$E:$E,'All Prices combined'!$G349)))),2)</f>
        <v>92.63</v>
      </c>
      <c r="Z349" s="2">
        <f>ROUND(IF($B349="Annuity",SUMIFS('Annuity Prices'!AC:AC,'Annuity Prices'!$B:$B,$D349,'Annuity Prices'!$E:$E,$G349),IF($B349="RAB Short",SUMIFS('RAB Prices Short'!AC:AC,'RAB Prices Short'!$B:$B,'All Prices combined'!$D349,'RAB Prices Short'!$E:$E,'All Prices combined'!$G349),IF($B349="RAB Long",SUMIFS('RAB Prices Long'!AC:AC,'RAB Prices Long'!$B:$B,'All Prices combined'!$D349,'RAB Prices Long'!$E:$E,'All Prices combined'!$G349)))),2)</f>
        <v>94.94</v>
      </c>
      <c r="AA349" s="2">
        <f>ROUND(IF($B349="Annuity",SUMIFS('Annuity Prices'!AD:AD,'Annuity Prices'!$B:$B,$D349,'Annuity Prices'!$E:$E,$G349),IF($B349="RAB Short",SUMIFS('RAB Prices Short'!AD:AD,'RAB Prices Short'!$B:$B,'All Prices combined'!$D349,'RAB Prices Short'!$E:$E,'All Prices combined'!$G349),IF($B349="RAB Long",SUMIFS('RAB Prices Long'!AD:AD,'RAB Prices Long'!$B:$B,'All Prices combined'!$D349,'RAB Prices Long'!$E:$E,'All Prices combined'!$G349)))),2)</f>
        <v>97.32</v>
      </c>
      <c r="AB349" s="2">
        <f>ROUND(IF($B349="Annuity",SUMIFS('Annuity Prices'!AE:AE,'Annuity Prices'!$B:$B,$D349,'Annuity Prices'!$E:$E,$G349),IF($B349="RAB Short",SUMIFS('RAB Prices Short'!AE:AE,'RAB Prices Short'!$B:$B,'All Prices combined'!$D349,'RAB Prices Short'!$E:$E,'All Prices combined'!$G349),IF($B349="RAB Long",SUMIFS('RAB Prices Long'!AE:AE,'RAB Prices Long'!$B:$B,'All Prices combined'!$D349,'RAB Prices Long'!$E:$E,'All Prices combined'!$G349)))),2)</f>
        <v>99.75</v>
      </c>
      <c r="AC349" s="2">
        <f>ROUND(IF($B349="Annuity",SUMIFS('Annuity Prices'!AF:AF,'Annuity Prices'!$B:$B,$D349,'Annuity Prices'!$E:$E,$G349),IF($B349="RAB Short",SUMIFS('RAB Prices Short'!AF:AF,'RAB Prices Short'!$B:$B,'All Prices combined'!$D349,'RAB Prices Short'!$E:$E,'All Prices combined'!$G349),IF($B349="RAB Long",SUMIFS('RAB Prices Long'!AF:AF,'RAB Prices Long'!$B:$B,'All Prices combined'!$D349,'RAB Prices Long'!$E:$E,'All Prices combined'!$G349)))),2)</f>
        <v>107.82</v>
      </c>
      <c r="AD349" s="2">
        <f>ROUND(IF($B349="Annuity",SUMIFS('Annuity Prices'!AG:AG,'Annuity Prices'!$B:$B,$D349,'Annuity Prices'!$E:$E,$G349),IF($B349="RAB Short",SUMIFS('RAB Prices Short'!AG:AG,'RAB Prices Short'!$B:$B,'All Prices combined'!$D349,'RAB Prices Short'!$E:$E,'All Prices combined'!$G349),IF($B349="RAB Long",SUMIFS('RAB Prices Long'!AG:AG,'RAB Prices Long'!$B:$B,'All Prices combined'!$D349,'RAB Prices Long'!$E:$E,'All Prices combined'!$G349)))),2)</f>
        <v>110.52</v>
      </c>
      <c r="AE349" s="2">
        <f>ROUND(IF($B349="Annuity",SUMIFS('Annuity Prices'!AH:AH,'Annuity Prices'!$B:$B,$D349,'Annuity Prices'!$E:$E,$G349),IF($B349="RAB Short",SUMIFS('RAB Prices Short'!AH:AH,'RAB Prices Short'!$B:$B,'All Prices combined'!$D349,'RAB Prices Short'!$E:$E,'All Prices combined'!$G349),IF($B349="RAB Long",SUMIFS('RAB Prices Long'!AH:AH,'RAB Prices Long'!$B:$B,'All Prices combined'!$D349,'RAB Prices Long'!$E:$E,'All Prices combined'!$G349)))),2)</f>
        <v>113.28</v>
      </c>
      <c r="AF349" s="2">
        <f>ROUND(IF($B349="Annuity",SUMIFS('Annuity Prices'!AI:AI,'Annuity Prices'!$B:$B,$D349,'Annuity Prices'!$E:$E,$G349),IF($B349="RAB Short",SUMIFS('RAB Prices Short'!AI:AI,'RAB Prices Short'!$B:$B,'All Prices combined'!$D349,'RAB Prices Short'!$E:$E,'All Prices combined'!$G349),IF($B349="RAB Long",SUMIFS('RAB Prices Long'!AI:AI,'RAB Prices Long'!$B:$B,'All Prices combined'!$D349,'RAB Prices Long'!$E:$E,'All Prices combined'!$G349)))),2)</f>
        <v>116.11</v>
      </c>
      <c r="AG349" s="2">
        <f>ROUND(IF($B349="Annuity",SUMIFS('Annuity Prices'!AJ:AJ,'Annuity Prices'!$B:$B,$D349,'Annuity Prices'!$E:$E,$G349),IF($B349="RAB Short",SUMIFS('RAB Prices Short'!AJ:AJ,'RAB Prices Short'!$B:$B,'All Prices combined'!$D349,'RAB Prices Short'!$E:$E,'All Prices combined'!$G349),IF($B349="RAB Long",SUMIFS('RAB Prices Long'!AJ:AJ,'RAB Prices Long'!$B:$B,'All Prices combined'!$D349,'RAB Prices Long'!$E:$E,'All Prices combined'!$G349)))),2)</f>
        <v>125.45</v>
      </c>
      <c r="AH349" s="2">
        <f>ROUND(IF($B349="Annuity",SUMIFS('Annuity Prices'!AK:AK,'Annuity Prices'!$B:$B,$D349,'Annuity Prices'!$E:$E,$G349),IF($B349="RAB Short",SUMIFS('RAB Prices Short'!AK:AK,'RAB Prices Short'!$B:$B,'All Prices combined'!$D349,'RAB Prices Short'!$E:$E,'All Prices combined'!$G349),IF($B349="RAB Long",SUMIFS('RAB Prices Long'!AK:AK,'RAB Prices Long'!$B:$B,'All Prices combined'!$D349,'RAB Prices Long'!$E:$E,'All Prices combined'!$G349)))),2)</f>
        <v>128.59</v>
      </c>
      <c r="AI349" s="2">
        <f>ROUND(IF($B349="Annuity",SUMIFS('Annuity Prices'!AL:AL,'Annuity Prices'!$B:$B,$D349,'Annuity Prices'!$E:$E,$G349),IF($B349="RAB Short",SUMIFS('RAB Prices Short'!AL:AL,'RAB Prices Short'!$B:$B,'All Prices combined'!$D349,'RAB Prices Short'!$E:$E,'All Prices combined'!$G349),IF($B349="RAB Long",SUMIFS('RAB Prices Long'!AL:AL,'RAB Prices Long'!$B:$B,'All Prices combined'!$D349,'RAB Prices Long'!$E:$E,'All Prices combined'!$G349)))),2)</f>
        <v>131.80000000000001</v>
      </c>
      <c r="AJ349" s="2">
        <f>ROUND(IF($B349="Annuity",SUMIFS('Annuity Prices'!AM:AM,'Annuity Prices'!$B:$B,$D349,'Annuity Prices'!$E:$E,$G349),IF($B349="RAB Short",SUMIFS('RAB Prices Short'!AM:AM,'RAB Prices Short'!$B:$B,'All Prices combined'!$D349,'RAB Prices Short'!$E:$E,'All Prices combined'!$G349),IF($B349="RAB Long",SUMIFS('RAB Prices Long'!AM:AM,'RAB Prices Long'!$B:$B,'All Prices combined'!$D349,'RAB Prices Long'!$E:$E,'All Prices combined'!$G349)))),2)</f>
        <v>135.1</v>
      </c>
      <c r="AK349" s="2">
        <f>ROUND(IF($B349="Annuity",SUMIFS('Annuity Prices'!AN:AN,'Annuity Prices'!$B:$B,$D349,'Annuity Prices'!$E:$E,$G349),IF($B349="RAB Short",SUMIFS('RAB Prices Short'!AN:AN,'RAB Prices Short'!$B:$B,'All Prices combined'!$D349,'RAB Prices Short'!$E:$E,'All Prices combined'!$G349),IF($B349="RAB Long",SUMIFS('RAB Prices Long'!AN:AN,'RAB Prices Long'!$B:$B,'All Prices combined'!$D349,'RAB Prices Long'!$E:$E,'All Prices combined'!$G349)))),2)</f>
        <v>145.9</v>
      </c>
      <c r="AL349" s="2">
        <f>ROUND(IF($B349="Annuity",SUMIFS('Annuity Prices'!AO:AO,'Annuity Prices'!$B:$B,$D349,'Annuity Prices'!$E:$E,$G349),IF($B349="RAB Short",SUMIFS('RAB Prices Short'!AO:AO,'RAB Prices Short'!$B:$B,'All Prices combined'!$D349,'RAB Prices Short'!$E:$E,'All Prices combined'!$G349),IF($B349="RAB Long",SUMIFS('RAB Prices Long'!AO:AO,'RAB Prices Long'!$B:$B,'All Prices combined'!$D349,'RAB Prices Long'!$E:$E,'All Prices combined'!$G349)))),2)</f>
        <v>149.54</v>
      </c>
      <c r="AM349" s="2">
        <f>ROUND(IF($B349="Annuity",SUMIFS('Annuity Prices'!AP:AP,'Annuity Prices'!$B:$B,$D349,'Annuity Prices'!$E:$E,$G349),IF($B349="RAB Short",SUMIFS('RAB Prices Short'!AP:AP,'RAB Prices Short'!$B:$B,'All Prices combined'!$D349,'RAB Prices Short'!$E:$E,'All Prices combined'!$G349),IF($B349="RAB Long",SUMIFS('RAB Prices Long'!AP:AP,'RAB Prices Long'!$B:$B,'All Prices combined'!$D349,'RAB Prices Long'!$E:$E,'All Prices combined'!$G349)))),2)</f>
        <v>153.28</v>
      </c>
      <c r="AN349" s="2">
        <f>ROUND(IF($B349="Annuity",SUMIFS('Annuity Prices'!AQ:AQ,'Annuity Prices'!$B:$B,$D349,'Annuity Prices'!$E:$E,$G349),IF($B349="RAB Short",SUMIFS('RAB Prices Short'!AQ:AQ,'RAB Prices Short'!$B:$B,'All Prices combined'!$D349,'RAB Prices Short'!$E:$E,'All Prices combined'!$G349),IF($B349="RAB Long",SUMIFS('RAB Prices Long'!AQ:AQ,'RAB Prices Long'!$B:$B,'All Prices combined'!$D349,'RAB Prices Long'!$E:$E,'All Prices combined'!$G349)))),2)</f>
        <v>157.11000000000001</v>
      </c>
      <c r="AO349" s="2">
        <f>ROUND(IF($B349="Annuity",SUMIFS('Annuity Prices'!AR:AR,'Annuity Prices'!$B:$B,$D349,'Annuity Prices'!$E:$E,$G349),IF($B349="RAB Short",SUMIFS('RAB Prices Short'!AR:AR,'RAB Prices Short'!$B:$B,'All Prices combined'!$D349,'RAB Prices Short'!$E:$E,'All Prices combined'!$G349),IF($B349="RAB Long",SUMIFS('RAB Prices Long'!AR:AR,'RAB Prices Long'!$B:$B,'All Prices combined'!$D349,'RAB Prices Long'!$E:$E,'All Prices combined'!$G349)))),2)</f>
        <v>0</v>
      </c>
      <c r="AP349" s="2">
        <f>ROUND(IF($B349="Annuity",SUMIFS('Annuity Prices'!AS:AS,'Annuity Prices'!$B:$B,$D349,'Annuity Prices'!$E:$E,$G349),IF($B349="RAB Short",SUMIFS('RAB Prices Short'!AS:AS,'RAB Prices Short'!$B:$B,'All Prices combined'!$D349,'RAB Prices Short'!$E:$E,'All Prices combined'!$G349),IF($B349="RAB Long",SUMIFS('RAB Prices Long'!AS:AS,'RAB Prices Long'!$B:$B,'All Prices combined'!$D349,'RAB Prices Long'!$E:$E,'All Prices combined'!$G349)))),2)</f>
        <v>0</v>
      </c>
      <c r="AQ349" s="2">
        <f>ROUND(IF($B349="Annuity",SUMIFS('Annuity Prices'!AT:AT,'Annuity Prices'!$B:$B,$D349,'Annuity Prices'!$E:$E,$G349),IF($B349="RAB Short",SUMIFS('RAB Prices Short'!AT:AT,'RAB Prices Short'!$B:$B,'All Prices combined'!$D349,'RAB Prices Short'!$E:$E,'All Prices combined'!$G349),IF($B349="RAB Long",SUMIFS('RAB Prices Long'!AT:AT,'RAB Prices Long'!$B:$B,'All Prices combined'!$D349,'RAB Prices Long'!$E:$E,'All Prices combined'!$G349)))),2)</f>
        <v>51.08</v>
      </c>
      <c r="AR349" s="2">
        <f>ROUND(IF($B349="Annuity",SUMIFS('Annuity Prices'!AU:AU,'Annuity Prices'!$B:$B,$D349,'Annuity Prices'!$E:$E,$G349),IF($B349="RAB Short",SUMIFS('RAB Prices Short'!AU:AU,'RAB Prices Short'!$B:$B,'All Prices combined'!$D349,'RAB Prices Short'!$E:$E,'All Prices combined'!$G349),IF($B349="RAB Long",SUMIFS('RAB Prices Long'!AU:AU,'RAB Prices Long'!$B:$B,'All Prices combined'!$D349,'RAB Prices Long'!$E:$E,'All Prices combined'!$G349)))),2)</f>
        <v>52.55</v>
      </c>
      <c r="AS349" s="2">
        <f>ROUND(IF($B349="Annuity",SUMIFS('Annuity Prices'!AV:AV,'Annuity Prices'!$B:$B,$D349,'Annuity Prices'!$E:$E,$G349),IF($B349="RAB Short",SUMIFS('RAB Prices Short'!AV:AV,'RAB Prices Short'!$B:$B,'All Prices combined'!$D349,'RAB Prices Short'!$E:$E,'All Prices combined'!$G349),IF($B349="RAB Long",SUMIFS('RAB Prices Long'!AV:AV,'RAB Prices Long'!$B:$B,'All Prices combined'!$D349,'RAB Prices Long'!$E:$E,'All Prices combined'!$G349)))),2)</f>
        <v>54.06</v>
      </c>
      <c r="AT349" s="2">
        <f>ROUND(IF($B349="Annuity",SUMIFS('Annuity Prices'!AW:AW,'Annuity Prices'!$B:$B,$D349,'Annuity Prices'!$E:$E,$G349),IF($B349="RAB Short",SUMIFS('RAB Prices Short'!AW:AW,'RAB Prices Short'!$B:$B,'All Prices combined'!$D349,'RAB Prices Short'!$E:$E,'All Prices combined'!$G349),IF($B349="RAB Long",SUMIFS('RAB Prices Long'!AW:AW,'RAB Prices Long'!$B:$B,'All Prices combined'!$D349,'RAB Prices Long'!$E:$E,'All Prices combined'!$G349)))),2)</f>
        <v>55.62</v>
      </c>
      <c r="AU349" s="2">
        <f>ROUND(IF($B349="Annuity",SUMIFS('Annuity Prices'!AX:AX,'Annuity Prices'!$B:$B,$D349,'Annuity Prices'!$E:$E,$G349),IF($B349="RAB Short",SUMIFS('RAB Prices Short'!AX:AX,'RAB Prices Short'!$B:$B,'All Prices combined'!$D349,'RAB Prices Short'!$E:$E,'All Prices combined'!$G349),IF($B349="RAB Long",SUMIFS('RAB Prices Long'!AX:AX,'RAB Prices Long'!$B:$B,'All Prices combined'!$D349,'RAB Prices Long'!$E:$E,'All Prices combined'!$G349)))),2)</f>
        <v>57.21</v>
      </c>
      <c r="AV349" s="2">
        <f>ROUND(IF($B349="Annuity",SUMIFS('Annuity Prices'!AY:AY,'Annuity Prices'!$B:$B,$D349,'Annuity Prices'!$E:$E,$G349),IF($B349="RAB Short",SUMIFS('RAB Prices Short'!AY:AY,'RAB Prices Short'!$B:$B,'All Prices combined'!$D349,'RAB Prices Short'!$E:$E,'All Prices combined'!$G349),IF($B349="RAB Long",SUMIFS('RAB Prices Long'!AY:AY,'RAB Prices Long'!$B:$B,'All Prices combined'!$D349,'RAB Prices Long'!$E:$E,'All Prices combined'!$G349)))),2)</f>
        <v>58.86</v>
      </c>
      <c r="AW349" s="2">
        <f>ROUND(IF($B349="Annuity",SUMIFS('Annuity Prices'!AZ:AZ,'Annuity Prices'!$B:$B,$D349,'Annuity Prices'!$E:$E,$G349),IF($B349="RAB Short",SUMIFS('RAB Prices Short'!AZ:AZ,'RAB Prices Short'!$B:$B,'All Prices combined'!$D349,'RAB Prices Short'!$E:$E,'All Prices combined'!$G349),IF($B349="RAB Long",SUMIFS('RAB Prices Long'!AZ:AZ,'RAB Prices Long'!$B:$B,'All Prices combined'!$D349,'RAB Prices Long'!$E:$E,'All Prices combined'!$G349)))),2)</f>
        <v>60.56</v>
      </c>
      <c r="AX349" s="2">
        <f>ROUND(IF($B349="Annuity",SUMIFS('Annuity Prices'!BA:BA,'Annuity Prices'!$B:$B,$D349,'Annuity Prices'!$E:$E,$G349),IF($B349="RAB Short",SUMIFS('RAB Prices Short'!BA:BA,'RAB Prices Short'!$B:$B,'All Prices combined'!$D349,'RAB Prices Short'!$E:$E,'All Prices combined'!$G349),IF($B349="RAB Long",SUMIFS('RAB Prices Long'!BA:BA,'RAB Prices Long'!$B:$B,'All Prices combined'!$D349,'RAB Prices Long'!$E:$E,'All Prices combined'!$G349)))),2)</f>
        <v>62.31</v>
      </c>
      <c r="AY349" s="2">
        <f>ROUND(IF($B349="Annuity",SUMIFS('Annuity Prices'!BB:BB,'Annuity Prices'!$B:$B,$D349,'Annuity Prices'!$E:$E,$G349),IF($B349="RAB Short",SUMIFS('RAB Prices Short'!BB:BB,'RAB Prices Short'!$B:$B,'All Prices combined'!$D349,'RAB Prices Short'!$E:$E,'All Prices combined'!$G349),IF($B349="RAB Long",SUMIFS('RAB Prices Long'!BB:BB,'RAB Prices Long'!$B:$B,'All Prices combined'!$D349,'RAB Prices Long'!$E:$E,'All Prices combined'!$G349)))),2)</f>
        <v>64.099999999999994</v>
      </c>
      <c r="AZ349" s="2">
        <f>ROUND(IF($B349="Annuity",SUMIFS('Annuity Prices'!BC:BC,'Annuity Prices'!$B:$B,$D349,'Annuity Prices'!$E:$E,$G349),IF($B349="RAB Short",SUMIFS('RAB Prices Short'!BC:BC,'RAB Prices Short'!$B:$B,'All Prices combined'!$D349,'RAB Prices Short'!$E:$E,'All Prices combined'!$G349),IF($B349="RAB Long",SUMIFS('RAB Prices Long'!BC:BC,'RAB Prices Long'!$B:$B,'All Prices combined'!$D349,'RAB Prices Long'!$E:$E,'All Prices combined'!$G349)))),2)</f>
        <v>65.95</v>
      </c>
      <c r="BA349" s="2">
        <f>ROUND(IF($B349="Annuity",SUMIFS('Annuity Prices'!BD:BD,'Annuity Prices'!$B:$B,$D349,'Annuity Prices'!$E:$E,$G349),IF($B349="RAB Short",SUMIFS('RAB Prices Short'!BD:BD,'RAB Prices Short'!$B:$B,'All Prices combined'!$D349,'RAB Prices Short'!$E:$E,'All Prices combined'!$G349),IF($B349="RAB Long",SUMIFS('RAB Prices Long'!BD:BD,'RAB Prices Long'!$B:$B,'All Prices combined'!$D349,'RAB Prices Long'!$E:$E,'All Prices combined'!$G349)))),2)</f>
        <v>67.849999999999994</v>
      </c>
      <c r="BB349" s="2">
        <f>ROUND(IF($B349="Annuity",SUMIFS('Annuity Prices'!BE:BE,'Annuity Prices'!$B:$B,$D349,'Annuity Prices'!$E:$E,$G349),IF($B349="RAB Short",SUMIFS('RAB Prices Short'!BE:BE,'RAB Prices Short'!$B:$B,'All Prices combined'!$D349,'RAB Prices Short'!$E:$E,'All Prices combined'!$G349),IF($B349="RAB Long",SUMIFS('RAB Prices Long'!BE:BE,'RAB Prices Long'!$B:$B,'All Prices combined'!$D349,'RAB Prices Long'!$E:$E,'All Prices combined'!$G349)))),2)</f>
        <v>69.81</v>
      </c>
      <c r="BC349" s="2">
        <f>ROUND(IF($B349="Annuity",SUMIFS('Annuity Prices'!BF:BF,'Annuity Prices'!$B:$B,$D349,'Annuity Prices'!$E:$E,$G349),IF($B349="RAB Short",SUMIFS('RAB Prices Short'!BF:BF,'RAB Prices Short'!$B:$B,'All Prices combined'!$D349,'RAB Prices Short'!$E:$E,'All Prices combined'!$G349),IF($B349="RAB Long",SUMIFS('RAB Prices Long'!BF:BF,'RAB Prices Long'!$B:$B,'All Prices combined'!$D349,'RAB Prices Long'!$E:$E,'All Prices combined'!$G349)))),2)</f>
        <v>71.819999999999993</v>
      </c>
      <c r="BD349" s="2">
        <f>ROUND(IF($B349="Annuity",SUMIFS('Annuity Prices'!BG:BG,'Annuity Prices'!$B:$B,$D349,'Annuity Prices'!$E:$E,$G349),IF($B349="RAB Short",SUMIFS('RAB Prices Short'!BG:BG,'RAB Prices Short'!$B:$B,'All Prices combined'!$D349,'RAB Prices Short'!$E:$E,'All Prices combined'!$G349),IF($B349="RAB Long",SUMIFS('RAB Prices Long'!BG:BG,'RAB Prices Long'!$B:$B,'All Prices combined'!$D349,'RAB Prices Long'!$E:$E,'All Prices combined'!$G349)))),2)</f>
        <v>73.89</v>
      </c>
      <c r="BE349" s="2">
        <f>ROUND(IF($B349="Annuity",SUMIFS('Annuity Prices'!BH:BH,'Annuity Prices'!$B:$B,$D349,'Annuity Prices'!$E:$E,$G349),IF($B349="RAB Short",SUMIFS('RAB Prices Short'!BH:BH,'RAB Prices Short'!$B:$B,'All Prices combined'!$D349,'RAB Prices Short'!$E:$E,'All Prices combined'!$G349),IF($B349="RAB Long",SUMIFS('RAB Prices Long'!BH:BH,'RAB Prices Long'!$B:$B,'All Prices combined'!$D349,'RAB Prices Long'!$E:$E,'All Prices combined'!$G349)))),2)</f>
        <v>76.03</v>
      </c>
      <c r="BF349" s="2">
        <f>ROUND(IF($B349="Annuity",SUMIFS('Annuity Prices'!BI:BI,'Annuity Prices'!$B:$B,$D349,'Annuity Prices'!$E:$E,$G349),IF($B349="RAB Short",SUMIFS('RAB Prices Short'!BI:BI,'RAB Prices Short'!$B:$B,'All Prices combined'!$D349,'RAB Prices Short'!$E:$E,'All Prices combined'!$G349),IF($B349="RAB Long",SUMIFS('RAB Prices Long'!BI:BI,'RAB Prices Long'!$B:$B,'All Prices combined'!$D349,'RAB Prices Long'!$E:$E,'All Prices combined'!$G349)))),2)</f>
        <v>78.23</v>
      </c>
      <c r="BG349" s="2">
        <f>ROUND(IF($B349="Annuity",SUMIFS('Annuity Prices'!BJ:BJ,'Annuity Prices'!$B:$B,$D349,'Annuity Prices'!$E:$E,$G349),IF($B349="RAB Short",SUMIFS('RAB Prices Short'!BJ:BJ,'RAB Prices Short'!$B:$B,'All Prices combined'!$D349,'RAB Prices Short'!$E:$E,'All Prices combined'!$G349),IF($B349="RAB Long",SUMIFS('RAB Prices Long'!BJ:BJ,'RAB Prices Long'!$B:$B,'All Prices combined'!$D349,'RAB Prices Long'!$E:$E,'All Prices combined'!$G349)))),2)</f>
        <v>80.47</v>
      </c>
      <c r="BH349" s="2">
        <f>ROUND(IF($B349="Annuity",SUMIFS('Annuity Prices'!BK:BK,'Annuity Prices'!$B:$B,$D349,'Annuity Prices'!$E:$E,$G349),IF($B349="RAB Short",SUMIFS('RAB Prices Short'!BK:BK,'RAB Prices Short'!$B:$B,'All Prices combined'!$D349,'RAB Prices Short'!$E:$E,'All Prices combined'!$G349),IF($B349="RAB Long",SUMIFS('RAB Prices Long'!BK:BK,'RAB Prices Long'!$B:$B,'All Prices combined'!$D349,'RAB Prices Long'!$E:$E,'All Prices combined'!$G349)))),2)</f>
        <v>84.76</v>
      </c>
      <c r="BI349" s="2">
        <f>ROUND(IF($B349="Annuity",SUMIFS('Annuity Prices'!BL:BL,'Annuity Prices'!$B:$B,$D349,'Annuity Prices'!$E:$E,$G349),IF($B349="RAB Short",SUMIFS('RAB Prices Short'!BL:BL,'RAB Prices Short'!$B:$B,'All Prices combined'!$D349,'RAB Prices Short'!$E:$E,'All Prices combined'!$G349),IF($B349="RAB Long",SUMIFS('RAB Prices Long'!BL:BL,'RAB Prices Long'!$B:$B,'All Prices combined'!$D349,'RAB Prices Long'!$E:$E,'All Prices combined'!$G349)))),2)</f>
        <v>92.39</v>
      </c>
      <c r="BJ349" s="2">
        <f>ROUND(IF($B349="Annuity",SUMIFS('Annuity Prices'!BM:BM,'Annuity Prices'!$B:$B,$D349,'Annuity Prices'!$E:$E,$G349),IF($B349="RAB Short",SUMIFS('RAB Prices Short'!BM:BM,'RAB Prices Short'!$B:$B,'All Prices combined'!$D349,'RAB Prices Short'!$E:$E,'All Prices combined'!$G349),IF($B349="RAB Long",SUMIFS('RAB Prices Long'!BM:BM,'RAB Prices Long'!$B:$B,'All Prices combined'!$D349,'RAB Prices Long'!$E:$E,'All Prices combined'!$G349)))),2)</f>
        <v>95.06</v>
      </c>
      <c r="BK349" s="2">
        <f>ROUND(IF($B349="Annuity",SUMIFS('Annuity Prices'!BN:BN,'Annuity Prices'!$B:$B,$D349,'Annuity Prices'!$E:$E,$G349),IF($B349="RAB Short",SUMIFS('RAB Prices Short'!BN:BN,'RAB Prices Short'!$B:$B,'All Prices combined'!$D349,'RAB Prices Short'!$E:$E,'All Prices combined'!$G349),IF($B349="RAB Long",SUMIFS('RAB Prices Long'!BN:BN,'RAB Prices Long'!$B:$B,'All Prices combined'!$D349,'RAB Prices Long'!$E:$E,'All Prices combined'!$G349)))),2)</f>
        <v>102.31</v>
      </c>
      <c r="BL349" s="2">
        <f>ROUND(IF($B349="Annuity",SUMIFS('Annuity Prices'!BO:BO,'Annuity Prices'!$B:$B,$D349,'Annuity Prices'!$E:$E,$G349),IF($B349="RAB Short",SUMIFS('RAB Prices Short'!BO:BO,'RAB Prices Short'!$B:$B,'All Prices combined'!$D349,'RAB Prices Short'!$E:$E,'All Prices combined'!$G349),IF($B349="RAB Long",SUMIFS('RAB Prices Long'!BO:BO,'RAB Prices Long'!$B:$B,'All Prices combined'!$D349,'RAB Prices Long'!$E:$E,'All Prices combined'!$G349)))),2)</f>
        <v>110.92</v>
      </c>
      <c r="BM349" s="2">
        <f>ROUND(IF($B349="Annuity",SUMIFS('Annuity Prices'!BP:BP,'Annuity Prices'!$B:$B,$D349,'Annuity Prices'!$E:$E,$G349),IF($B349="RAB Short",SUMIFS('RAB Prices Short'!BP:BP,'RAB Prices Short'!$B:$B,'All Prices combined'!$D349,'RAB Prices Short'!$E:$E,'All Prices combined'!$G349),IF($B349="RAB Long",SUMIFS('RAB Prices Long'!BP:BP,'RAB Prices Long'!$B:$B,'All Prices combined'!$D349,'RAB Prices Long'!$E:$E,'All Prices combined'!$G349)))),2)</f>
        <v>116.11</v>
      </c>
      <c r="BN349" s="2">
        <f>ROUND(IF($B349="Annuity",SUMIFS('Annuity Prices'!BQ:BQ,'Annuity Prices'!$B:$B,$D349,'Annuity Prices'!$E:$E,$G349),IF($B349="RAB Short",SUMIFS('RAB Prices Short'!BQ:BQ,'RAB Prices Short'!$B:$B,'All Prices combined'!$D349,'RAB Prices Short'!$E:$E,'All Prices combined'!$G349),IF($B349="RAB Long",SUMIFS('RAB Prices Long'!BQ:BQ,'RAB Prices Long'!$B:$B,'All Prices combined'!$D349,'RAB Prices Long'!$E:$E,'All Prices combined'!$G349)))),2)</f>
        <v>125.45</v>
      </c>
      <c r="BO349" s="2">
        <f>ROUND(IF($B349="Annuity",SUMIFS('Annuity Prices'!BR:BR,'Annuity Prices'!$B:$B,$D349,'Annuity Prices'!$E:$E,$G349),IF($B349="RAB Short",SUMIFS('RAB Prices Short'!BR:BR,'RAB Prices Short'!$B:$B,'All Prices combined'!$D349,'RAB Prices Short'!$E:$E,'All Prices combined'!$G349),IF($B349="RAB Long",SUMIFS('RAB Prices Long'!BR:BR,'RAB Prices Long'!$B:$B,'All Prices combined'!$D349,'RAB Prices Long'!$E:$E,'All Prices combined'!$G349)))),2)</f>
        <v>128.59</v>
      </c>
      <c r="BP349" s="2">
        <f>ROUND(IF($B349="Annuity",SUMIFS('Annuity Prices'!BS:BS,'Annuity Prices'!$B:$B,$D349,'Annuity Prices'!$E:$E,$G349),IF($B349="RAB Short",SUMIFS('RAB Prices Short'!BS:BS,'RAB Prices Short'!$B:$B,'All Prices combined'!$D349,'RAB Prices Short'!$E:$E,'All Prices combined'!$G349),IF($B349="RAB Long",SUMIFS('RAB Prices Long'!BS:BS,'RAB Prices Long'!$B:$B,'All Prices combined'!$D349,'RAB Prices Long'!$E:$E,'All Prices combined'!$G349)))),2)</f>
        <v>131.80000000000001</v>
      </c>
      <c r="BQ349" s="2">
        <f>ROUND(IF($B349="Annuity",SUMIFS('Annuity Prices'!BT:BT,'Annuity Prices'!$B:$B,$D349,'Annuity Prices'!$E:$E,$G349),IF($B349="RAB Short",SUMIFS('RAB Prices Short'!BT:BT,'RAB Prices Short'!$B:$B,'All Prices combined'!$D349,'RAB Prices Short'!$E:$E,'All Prices combined'!$G349),IF($B349="RAB Long",SUMIFS('RAB Prices Long'!BT:BT,'RAB Prices Long'!$B:$B,'All Prices combined'!$D349,'RAB Prices Long'!$E:$E,'All Prices combined'!$G349)))),2)</f>
        <v>135.1</v>
      </c>
      <c r="BR349" s="2">
        <f>ROUND(IF($B349="Annuity",SUMIFS('Annuity Prices'!BU:BU,'Annuity Prices'!$B:$B,$D349,'Annuity Prices'!$E:$E,$G349),IF($B349="RAB Short",SUMIFS('RAB Prices Short'!BU:BU,'RAB Prices Short'!$B:$B,'All Prices combined'!$D349,'RAB Prices Short'!$E:$E,'All Prices combined'!$G349),IF($B349="RAB Long",SUMIFS('RAB Prices Long'!BU:BU,'RAB Prices Long'!$B:$B,'All Prices combined'!$D349,'RAB Prices Long'!$E:$E,'All Prices combined'!$G349)))),2)</f>
        <v>145.88</v>
      </c>
      <c r="BS349" s="2">
        <f>ROUND(IF($B349="Annuity",SUMIFS('Annuity Prices'!BV:BV,'Annuity Prices'!$B:$B,$D349,'Annuity Prices'!$E:$E,$G349),IF($B349="RAB Short",SUMIFS('RAB Prices Short'!BV:BV,'RAB Prices Short'!$B:$B,'All Prices combined'!$D349,'RAB Prices Short'!$E:$E,'All Prices combined'!$G349),IF($B349="RAB Long",SUMIFS('RAB Prices Long'!BV:BV,'RAB Prices Long'!$B:$B,'All Prices combined'!$D349,'RAB Prices Long'!$E:$E,'All Prices combined'!$G349)))),2)</f>
        <v>149.54</v>
      </c>
      <c r="BT349" s="2">
        <f>ROUND(IF($B349="Annuity",SUMIFS('Annuity Prices'!BW:BW,'Annuity Prices'!$B:$B,$D349,'Annuity Prices'!$E:$E,$G349),IF($B349="RAB Short",SUMIFS('RAB Prices Short'!BW:BW,'RAB Prices Short'!$B:$B,'All Prices combined'!$D349,'RAB Prices Short'!$E:$E,'All Prices combined'!$G349),IF($B349="RAB Long",SUMIFS('RAB Prices Long'!BW:BW,'RAB Prices Long'!$B:$B,'All Prices combined'!$D349,'RAB Prices Long'!$E:$E,'All Prices combined'!$G349)))),2)</f>
        <v>153.28</v>
      </c>
      <c r="BU349" s="2">
        <f>ROUND(IF($B349="Annuity",SUMIFS('Annuity Prices'!BX:BX,'Annuity Prices'!$B:$B,$D349,'Annuity Prices'!$E:$E,$G349),IF($B349="RAB Short",SUMIFS('RAB Prices Short'!BX:BX,'RAB Prices Short'!$B:$B,'All Prices combined'!$D349,'RAB Prices Short'!$E:$E,'All Prices combined'!$G349),IF($B349="RAB Long",SUMIFS('RAB Prices Long'!BX:BX,'RAB Prices Long'!$B:$B,'All Prices combined'!$D349,'RAB Prices Long'!$E:$E,'All Prices combined'!$G349)))),2)</f>
        <v>157.11000000000001</v>
      </c>
    </row>
    <row r="350" spans="2:73" x14ac:dyDescent="0.25">
      <c r="B350" t="s">
        <v>44</v>
      </c>
      <c r="C350">
        <v>29</v>
      </c>
      <c r="D350" t="s">
        <v>207</v>
      </c>
      <c r="E350" t="s">
        <v>208</v>
      </c>
      <c r="F350">
        <v>29</v>
      </c>
      <c r="G350" t="s">
        <v>201</v>
      </c>
      <c r="I350" s="2">
        <f>ROUND(IF($B350="Annuity",SUMIFS('Annuity Prices'!L:L,'Annuity Prices'!$B:$B,$D350,'Annuity Prices'!$E:$E,$G350),IF($B350="RAB Short",SUMIFS('RAB Prices Short'!L:L,'RAB Prices Short'!$B:$B,'All Prices combined'!$D350,'RAB Prices Short'!$E:$E,'All Prices combined'!$G350),IF($B350="RAB Long",SUMIFS('RAB Prices Long'!L:L,'RAB Prices Long'!$B:$B,'All Prices combined'!$D350,'RAB Prices Long'!$E:$E,'All Prices combined'!$G350)))),2)</f>
        <v>0</v>
      </c>
      <c r="J350" s="2">
        <f>ROUND(IF($B350="Annuity",SUMIFS('Annuity Prices'!M:M,'Annuity Prices'!$B:$B,$D350,'Annuity Prices'!$E:$E,$G350),IF($B350="RAB Short",SUMIFS('RAB Prices Short'!M:M,'RAB Prices Short'!$B:$B,'All Prices combined'!$D350,'RAB Prices Short'!$E:$E,'All Prices combined'!$G350),IF($B350="RAB Long",SUMIFS('RAB Prices Long'!M:M,'RAB Prices Long'!$B:$B,'All Prices combined'!$D350,'RAB Prices Long'!$E:$E,'All Prices combined'!$G350)))),2)</f>
        <v>0</v>
      </c>
      <c r="K350" s="2">
        <f>ROUND(IF($B350="Annuity",SUMIFS('Annuity Prices'!N:N,'Annuity Prices'!$B:$B,$D350,'Annuity Prices'!$E:$E,$G350),IF($B350="RAB Short",SUMIFS('RAB Prices Short'!N:N,'RAB Prices Short'!$B:$B,'All Prices combined'!$D350,'RAB Prices Short'!$E:$E,'All Prices combined'!$G350),IF($B350="RAB Long",SUMIFS('RAB Prices Long'!N:N,'RAB Prices Long'!$B:$B,'All Prices combined'!$D350,'RAB Prices Long'!$E:$E,'All Prices combined'!$G350)))),2)</f>
        <v>103.08</v>
      </c>
      <c r="L350" s="2">
        <f>ROUND(IF($B350="Annuity",SUMIFS('Annuity Prices'!O:O,'Annuity Prices'!$B:$B,$D350,'Annuity Prices'!$E:$E,$G350),IF($B350="RAB Short",SUMIFS('RAB Prices Short'!O:O,'RAB Prices Short'!$B:$B,'All Prices combined'!$D350,'RAB Prices Short'!$E:$E,'All Prices combined'!$G350),IF($B350="RAB Long",SUMIFS('RAB Prices Long'!O:O,'RAB Prices Long'!$B:$B,'All Prices combined'!$D350,'RAB Prices Long'!$E:$E,'All Prices combined'!$G350)))),2)</f>
        <v>106.04</v>
      </c>
      <c r="M350" s="2">
        <f>ROUND(IF($B350="Annuity",SUMIFS('Annuity Prices'!P:P,'Annuity Prices'!$B:$B,$D350,'Annuity Prices'!$E:$E,$G350),IF($B350="RAB Short",SUMIFS('RAB Prices Short'!P:P,'RAB Prices Short'!$B:$B,'All Prices combined'!$D350,'RAB Prices Short'!$E:$E,'All Prices combined'!$G350),IF($B350="RAB Long",SUMIFS('RAB Prices Long'!P:P,'RAB Prices Long'!$B:$B,'All Prices combined'!$D350,'RAB Prices Long'!$E:$E,'All Prices combined'!$G350)))),2)</f>
        <v>112.84</v>
      </c>
      <c r="N350" s="2">
        <f>ROUND(IF($B350="Annuity",SUMIFS('Annuity Prices'!Q:Q,'Annuity Prices'!$B:$B,$D350,'Annuity Prices'!$E:$E,$G350),IF($B350="RAB Short",SUMIFS('RAB Prices Short'!Q:Q,'RAB Prices Short'!$B:$B,'All Prices combined'!$D350,'RAB Prices Short'!$E:$E,'All Prices combined'!$G350),IF($B350="RAB Long",SUMIFS('RAB Prices Long'!Q:Q,'RAB Prices Long'!$B:$B,'All Prices combined'!$D350,'RAB Prices Long'!$E:$E,'All Prices combined'!$G350)))),2)</f>
        <v>115.66</v>
      </c>
      <c r="O350" s="2">
        <f>ROUND(IF($B350="Annuity",SUMIFS('Annuity Prices'!R:R,'Annuity Prices'!$B:$B,$D350,'Annuity Prices'!$E:$E,$G350),IF($B350="RAB Short",SUMIFS('RAB Prices Short'!R:R,'RAB Prices Short'!$B:$B,'All Prices combined'!$D350,'RAB Prices Short'!$E:$E,'All Prices combined'!$G350),IF($B350="RAB Long",SUMIFS('RAB Prices Long'!R:R,'RAB Prices Long'!$B:$B,'All Prices combined'!$D350,'RAB Prices Long'!$E:$E,'All Prices combined'!$G350)))),2)</f>
        <v>118.56</v>
      </c>
      <c r="P350" s="2">
        <f>ROUND(IF($B350="Annuity",SUMIFS('Annuity Prices'!S:S,'Annuity Prices'!$B:$B,$D350,'Annuity Prices'!$E:$E,$G350),IF($B350="RAB Short",SUMIFS('RAB Prices Short'!S:S,'RAB Prices Short'!$B:$B,'All Prices combined'!$D350,'RAB Prices Short'!$E:$E,'All Prices combined'!$G350),IF($B350="RAB Long",SUMIFS('RAB Prices Long'!S:S,'RAB Prices Long'!$B:$B,'All Prices combined'!$D350,'RAB Prices Long'!$E:$E,'All Prices combined'!$G350)))),2)</f>
        <v>121.52</v>
      </c>
      <c r="Q350" s="2">
        <f>ROUND(IF($B350="Annuity",SUMIFS('Annuity Prices'!T:T,'Annuity Prices'!$B:$B,$D350,'Annuity Prices'!$E:$E,$G350),IF($B350="RAB Short",SUMIFS('RAB Prices Short'!T:T,'RAB Prices Short'!$B:$B,'All Prices combined'!$D350,'RAB Prices Short'!$E:$E,'All Prices combined'!$G350),IF($B350="RAB Long",SUMIFS('RAB Prices Long'!T:T,'RAB Prices Long'!$B:$B,'All Prices combined'!$D350,'RAB Prices Long'!$E:$E,'All Prices combined'!$G350)))),2)</f>
        <v>128.61000000000001</v>
      </c>
      <c r="R350" s="2">
        <f>ROUND(IF($B350="Annuity",SUMIFS('Annuity Prices'!U:U,'Annuity Prices'!$B:$B,$D350,'Annuity Prices'!$E:$E,$G350),IF($B350="RAB Short",SUMIFS('RAB Prices Short'!U:U,'RAB Prices Short'!$B:$B,'All Prices combined'!$D350,'RAB Prices Short'!$E:$E,'All Prices combined'!$G350),IF($B350="RAB Long",SUMIFS('RAB Prices Long'!U:U,'RAB Prices Long'!$B:$B,'All Prices combined'!$D350,'RAB Prices Long'!$E:$E,'All Prices combined'!$G350)))),2)</f>
        <v>131.82</v>
      </c>
      <c r="S350" s="2">
        <f>ROUND(IF($B350="Annuity",SUMIFS('Annuity Prices'!V:V,'Annuity Prices'!$B:$B,$D350,'Annuity Prices'!$E:$E,$G350),IF($B350="RAB Short",SUMIFS('RAB Prices Short'!V:V,'RAB Prices Short'!$B:$B,'All Prices combined'!$D350,'RAB Prices Short'!$E:$E,'All Prices combined'!$G350),IF($B350="RAB Long",SUMIFS('RAB Prices Long'!V:V,'RAB Prices Long'!$B:$B,'All Prices combined'!$D350,'RAB Prices Long'!$E:$E,'All Prices combined'!$G350)))),2)</f>
        <v>135.12</v>
      </c>
      <c r="T350" s="2">
        <f>ROUND(IF($B350="Annuity",SUMIFS('Annuity Prices'!W:W,'Annuity Prices'!$B:$B,$D350,'Annuity Prices'!$E:$E,$G350),IF($B350="RAB Short",SUMIFS('RAB Prices Short'!W:W,'RAB Prices Short'!$B:$B,'All Prices combined'!$D350,'RAB Prices Short'!$E:$E,'All Prices combined'!$G350),IF($B350="RAB Long",SUMIFS('RAB Prices Long'!W:W,'RAB Prices Long'!$B:$B,'All Prices combined'!$D350,'RAB Prices Long'!$E:$E,'All Prices combined'!$G350)))),2)</f>
        <v>138.49</v>
      </c>
      <c r="U350" s="2">
        <f>ROUND(IF($B350="Annuity",SUMIFS('Annuity Prices'!X:X,'Annuity Prices'!$B:$B,$D350,'Annuity Prices'!$E:$E,$G350),IF($B350="RAB Short",SUMIFS('RAB Prices Short'!X:X,'RAB Prices Short'!$B:$B,'All Prices combined'!$D350,'RAB Prices Short'!$E:$E,'All Prices combined'!$G350),IF($B350="RAB Long",SUMIFS('RAB Prices Long'!X:X,'RAB Prices Long'!$B:$B,'All Prices combined'!$D350,'RAB Prices Long'!$E:$E,'All Prices combined'!$G350)))),2)</f>
        <v>155.30000000000001</v>
      </c>
      <c r="V350" s="2">
        <f>ROUND(IF($B350="Annuity",SUMIFS('Annuity Prices'!Y:Y,'Annuity Prices'!$B:$B,$D350,'Annuity Prices'!$E:$E,$G350),IF($B350="RAB Short",SUMIFS('RAB Prices Short'!Y:Y,'RAB Prices Short'!$B:$B,'All Prices combined'!$D350,'RAB Prices Short'!$E:$E,'All Prices combined'!$G350),IF($B350="RAB Long",SUMIFS('RAB Prices Long'!Y:Y,'RAB Prices Long'!$B:$B,'All Prices combined'!$D350,'RAB Prices Long'!$E:$E,'All Prices combined'!$G350)))),2)</f>
        <v>159.18</v>
      </c>
      <c r="W350" s="2">
        <f>ROUND(IF($B350="Annuity",SUMIFS('Annuity Prices'!Z:Z,'Annuity Prices'!$B:$B,$D350,'Annuity Prices'!$E:$E,$G350),IF($B350="RAB Short",SUMIFS('RAB Prices Short'!Z:Z,'RAB Prices Short'!$B:$B,'All Prices combined'!$D350,'RAB Prices Short'!$E:$E,'All Prices combined'!$G350),IF($B350="RAB Long",SUMIFS('RAB Prices Long'!Z:Z,'RAB Prices Long'!$B:$B,'All Prices combined'!$D350,'RAB Prices Long'!$E:$E,'All Prices combined'!$G350)))),2)</f>
        <v>163.16</v>
      </c>
      <c r="X350" s="2">
        <f>ROUND(IF($B350="Annuity",SUMIFS('Annuity Prices'!AA:AA,'Annuity Prices'!$B:$B,$D350,'Annuity Prices'!$E:$E,$G350),IF($B350="RAB Short",SUMIFS('RAB Prices Short'!AA:AA,'RAB Prices Short'!$B:$B,'All Prices combined'!$D350,'RAB Prices Short'!$E:$E,'All Prices combined'!$G350),IF($B350="RAB Long",SUMIFS('RAB Prices Long'!AA:AA,'RAB Prices Long'!$B:$B,'All Prices combined'!$D350,'RAB Prices Long'!$E:$E,'All Prices combined'!$G350)))),2)</f>
        <v>167.24</v>
      </c>
      <c r="Y350" s="2">
        <f>ROUND(IF($B350="Annuity",SUMIFS('Annuity Prices'!AB:AB,'Annuity Prices'!$B:$B,$D350,'Annuity Prices'!$E:$E,$G350),IF($B350="RAB Short",SUMIFS('RAB Prices Short'!AB:AB,'RAB Prices Short'!$B:$B,'All Prices combined'!$D350,'RAB Prices Short'!$E:$E,'All Prices combined'!$G350),IF($B350="RAB Long",SUMIFS('RAB Prices Long'!AB:AB,'RAB Prices Long'!$B:$B,'All Prices combined'!$D350,'RAB Prices Long'!$E:$E,'All Prices combined'!$G350)))),2)</f>
        <v>183.83</v>
      </c>
      <c r="Z350" s="2">
        <f>ROUND(IF($B350="Annuity",SUMIFS('Annuity Prices'!AC:AC,'Annuity Prices'!$B:$B,$D350,'Annuity Prices'!$E:$E,$G350),IF($B350="RAB Short",SUMIFS('RAB Prices Short'!AC:AC,'RAB Prices Short'!$B:$B,'All Prices combined'!$D350,'RAB Prices Short'!$E:$E,'All Prices combined'!$G350),IF($B350="RAB Long",SUMIFS('RAB Prices Long'!AC:AC,'RAB Prices Long'!$B:$B,'All Prices combined'!$D350,'RAB Prices Long'!$E:$E,'All Prices combined'!$G350)))),2)</f>
        <v>188.42</v>
      </c>
      <c r="AA350" s="2">
        <f>ROUND(IF($B350="Annuity",SUMIFS('Annuity Prices'!AD:AD,'Annuity Prices'!$B:$B,$D350,'Annuity Prices'!$E:$E,$G350),IF($B350="RAB Short",SUMIFS('RAB Prices Short'!AD:AD,'RAB Prices Short'!$B:$B,'All Prices combined'!$D350,'RAB Prices Short'!$E:$E,'All Prices combined'!$G350),IF($B350="RAB Long",SUMIFS('RAB Prices Long'!AD:AD,'RAB Prices Long'!$B:$B,'All Prices combined'!$D350,'RAB Prices Long'!$E:$E,'All Prices combined'!$G350)))),2)</f>
        <v>193.13</v>
      </c>
      <c r="AB350" s="2">
        <f>ROUND(IF($B350="Annuity",SUMIFS('Annuity Prices'!AE:AE,'Annuity Prices'!$B:$B,$D350,'Annuity Prices'!$E:$E,$G350),IF($B350="RAB Short",SUMIFS('RAB Prices Short'!AE:AE,'RAB Prices Short'!$B:$B,'All Prices combined'!$D350,'RAB Prices Short'!$E:$E,'All Prices combined'!$G350),IF($B350="RAB Long",SUMIFS('RAB Prices Long'!AE:AE,'RAB Prices Long'!$B:$B,'All Prices combined'!$D350,'RAB Prices Long'!$E:$E,'All Prices combined'!$G350)))),2)</f>
        <v>197.95</v>
      </c>
      <c r="AC350" s="2">
        <f>ROUND(IF($B350="Annuity",SUMIFS('Annuity Prices'!AF:AF,'Annuity Prices'!$B:$B,$D350,'Annuity Prices'!$E:$E,$G350),IF($B350="RAB Short",SUMIFS('RAB Prices Short'!AF:AF,'RAB Prices Short'!$B:$B,'All Prices combined'!$D350,'RAB Prices Short'!$E:$E,'All Prices combined'!$G350),IF($B350="RAB Long",SUMIFS('RAB Prices Long'!AF:AF,'RAB Prices Long'!$B:$B,'All Prices combined'!$D350,'RAB Prices Long'!$E:$E,'All Prices combined'!$G350)))),2)</f>
        <v>209.19</v>
      </c>
      <c r="AD350" s="2">
        <f>ROUND(IF($B350="Annuity",SUMIFS('Annuity Prices'!AG:AG,'Annuity Prices'!$B:$B,$D350,'Annuity Prices'!$E:$E,$G350),IF($B350="RAB Short",SUMIFS('RAB Prices Short'!AG:AG,'RAB Prices Short'!$B:$B,'All Prices combined'!$D350,'RAB Prices Short'!$E:$E,'All Prices combined'!$G350),IF($B350="RAB Long",SUMIFS('RAB Prices Long'!AG:AG,'RAB Prices Long'!$B:$B,'All Prices combined'!$D350,'RAB Prices Long'!$E:$E,'All Prices combined'!$G350)))),2)</f>
        <v>214.42</v>
      </c>
      <c r="AE350" s="2">
        <f>ROUND(IF($B350="Annuity",SUMIFS('Annuity Prices'!AH:AH,'Annuity Prices'!$B:$B,$D350,'Annuity Prices'!$E:$E,$G350),IF($B350="RAB Short",SUMIFS('RAB Prices Short'!AH:AH,'RAB Prices Short'!$B:$B,'All Prices combined'!$D350,'RAB Prices Short'!$E:$E,'All Prices combined'!$G350),IF($B350="RAB Long",SUMIFS('RAB Prices Long'!AH:AH,'RAB Prices Long'!$B:$B,'All Prices combined'!$D350,'RAB Prices Long'!$E:$E,'All Prices combined'!$G350)))),2)</f>
        <v>219.77</v>
      </c>
      <c r="AF350" s="2">
        <f>ROUND(IF($B350="Annuity",SUMIFS('Annuity Prices'!AI:AI,'Annuity Prices'!$B:$B,$D350,'Annuity Prices'!$E:$E,$G350),IF($B350="RAB Short",SUMIFS('RAB Prices Short'!AI:AI,'RAB Prices Short'!$B:$B,'All Prices combined'!$D350,'RAB Prices Short'!$E:$E,'All Prices combined'!$G350),IF($B350="RAB Long",SUMIFS('RAB Prices Long'!AI:AI,'RAB Prices Long'!$B:$B,'All Prices combined'!$D350,'RAB Prices Long'!$E:$E,'All Prices combined'!$G350)))),2)</f>
        <v>225.27</v>
      </c>
      <c r="AG350" s="2">
        <f>ROUND(IF($B350="Annuity",SUMIFS('Annuity Prices'!AJ:AJ,'Annuity Prices'!$B:$B,$D350,'Annuity Prices'!$E:$E,$G350),IF($B350="RAB Short",SUMIFS('RAB Prices Short'!AJ:AJ,'RAB Prices Short'!$B:$B,'All Prices combined'!$D350,'RAB Prices Short'!$E:$E,'All Prices combined'!$G350),IF($B350="RAB Long",SUMIFS('RAB Prices Long'!AJ:AJ,'RAB Prices Long'!$B:$B,'All Prices combined'!$D350,'RAB Prices Long'!$E:$E,'All Prices combined'!$G350)))),2)</f>
        <v>225.67</v>
      </c>
      <c r="AH350" s="2">
        <f>ROUND(IF($B350="Annuity",SUMIFS('Annuity Prices'!AK:AK,'Annuity Prices'!$B:$B,$D350,'Annuity Prices'!$E:$E,$G350),IF($B350="RAB Short",SUMIFS('RAB Prices Short'!AK:AK,'RAB Prices Short'!$B:$B,'All Prices combined'!$D350,'RAB Prices Short'!$E:$E,'All Prices combined'!$G350),IF($B350="RAB Long",SUMIFS('RAB Prices Long'!AK:AK,'RAB Prices Long'!$B:$B,'All Prices combined'!$D350,'RAB Prices Long'!$E:$E,'All Prices combined'!$G350)))),2)</f>
        <v>231.31</v>
      </c>
      <c r="AI350" s="2">
        <f>ROUND(IF($B350="Annuity",SUMIFS('Annuity Prices'!AL:AL,'Annuity Prices'!$B:$B,$D350,'Annuity Prices'!$E:$E,$G350),IF($B350="RAB Short",SUMIFS('RAB Prices Short'!AL:AL,'RAB Prices Short'!$B:$B,'All Prices combined'!$D350,'RAB Prices Short'!$E:$E,'All Prices combined'!$G350),IF($B350="RAB Long",SUMIFS('RAB Prices Long'!AL:AL,'RAB Prices Long'!$B:$B,'All Prices combined'!$D350,'RAB Prices Long'!$E:$E,'All Prices combined'!$G350)))),2)</f>
        <v>237.1</v>
      </c>
      <c r="AJ350" s="2">
        <f>ROUND(IF($B350="Annuity",SUMIFS('Annuity Prices'!AM:AM,'Annuity Prices'!$B:$B,$D350,'Annuity Prices'!$E:$E,$G350),IF($B350="RAB Short",SUMIFS('RAB Prices Short'!AM:AM,'RAB Prices Short'!$B:$B,'All Prices combined'!$D350,'RAB Prices Short'!$E:$E,'All Prices combined'!$G350),IF($B350="RAB Long",SUMIFS('RAB Prices Long'!AM:AM,'RAB Prices Long'!$B:$B,'All Prices combined'!$D350,'RAB Prices Long'!$E:$E,'All Prices combined'!$G350)))),2)</f>
        <v>243.02</v>
      </c>
      <c r="AK350" s="2">
        <f>ROUND(IF($B350="Annuity",SUMIFS('Annuity Prices'!AN:AN,'Annuity Prices'!$B:$B,$D350,'Annuity Prices'!$E:$E,$G350),IF($B350="RAB Short",SUMIFS('RAB Prices Short'!AN:AN,'RAB Prices Short'!$B:$B,'All Prices combined'!$D350,'RAB Prices Short'!$E:$E,'All Prices combined'!$G350),IF($B350="RAB Long",SUMIFS('RAB Prices Long'!AN:AN,'RAB Prices Long'!$B:$B,'All Prices combined'!$D350,'RAB Prices Long'!$E:$E,'All Prices combined'!$G350)))),2)</f>
        <v>237.47</v>
      </c>
      <c r="AL350" s="2">
        <f>ROUND(IF($B350="Annuity",SUMIFS('Annuity Prices'!AO:AO,'Annuity Prices'!$B:$B,$D350,'Annuity Prices'!$E:$E,$G350),IF($B350="RAB Short",SUMIFS('RAB Prices Short'!AO:AO,'RAB Prices Short'!$B:$B,'All Prices combined'!$D350,'RAB Prices Short'!$E:$E,'All Prices combined'!$G350),IF($B350="RAB Long",SUMIFS('RAB Prices Long'!AO:AO,'RAB Prices Long'!$B:$B,'All Prices combined'!$D350,'RAB Prices Long'!$E:$E,'All Prices combined'!$G350)))),2)</f>
        <v>243.4</v>
      </c>
      <c r="AM350" s="2">
        <f>ROUND(IF($B350="Annuity",SUMIFS('Annuity Prices'!AP:AP,'Annuity Prices'!$B:$B,$D350,'Annuity Prices'!$E:$E,$G350),IF($B350="RAB Short",SUMIFS('RAB Prices Short'!AP:AP,'RAB Prices Short'!$B:$B,'All Prices combined'!$D350,'RAB Prices Short'!$E:$E,'All Prices combined'!$G350),IF($B350="RAB Long",SUMIFS('RAB Prices Long'!AP:AP,'RAB Prices Long'!$B:$B,'All Prices combined'!$D350,'RAB Prices Long'!$E:$E,'All Prices combined'!$G350)))),2)</f>
        <v>249.49</v>
      </c>
      <c r="AN350" s="2">
        <f>ROUND(IF($B350="Annuity",SUMIFS('Annuity Prices'!AQ:AQ,'Annuity Prices'!$B:$B,$D350,'Annuity Prices'!$E:$E,$G350),IF($B350="RAB Short",SUMIFS('RAB Prices Short'!AQ:AQ,'RAB Prices Short'!$B:$B,'All Prices combined'!$D350,'RAB Prices Short'!$E:$E,'All Prices combined'!$G350),IF($B350="RAB Long",SUMIFS('RAB Prices Long'!AQ:AQ,'RAB Prices Long'!$B:$B,'All Prices combined'!$D350,'RAB Prices Long'!$E:$E,'All Prices combined'!$G350)))),2)</f>
        <v>255.72</v>
      </c>
      <c r="AO350" s="2">
        <f>ROUND(IF($B350="Annuity",SUMIFS('Annuity Prices'!AR:AR,'Annuity Prices'!$B:$B,$D350,'Annuity Prices'!$E:$E,$G350),IF($B350="RAB Short",SUMIFS('RAB Prices Short'!AR:AR,'RAB Prices Short'!$B:$B,'All Prices combined'!$D350,'RAB Prices Short'!$E:$E,'All Prices combined'!$G350),IF($B350="RAB Long",SUMIFS('RAB Prices Long'!AR:AR,'RAB Prices Long'!$B:$B,'All Prices combined'!$D350,'RAB Prices Long'!$E:$E,'All Prices combined'!$G350)))),2)</f>
        <v>0</v>
      </c>
      <c r="AP350" s="2">
        <f>ROUND(IF($B350="Annuity",SUMIFS('Annuity Prices'!AS:AS,'Annuity Prices'!$B:$B,$D350,'Annuity Prices'!$E:$E,$G350),IF($B350="RAB Short",SUMIFS('RAB Prices Short'!AS:AS,'RAB Prices Short'!$B:$B,'All Prices combined'!$D350,'RAB Prices Short'!$E:$E,'All Prices combined'!$G350),IF($B350="RAB Long",SUMIFS('RAB Prices Long'!AS:AS,'RAB Prices Long'!$B:$B,'All Prices combined'!$D350,'RAB Prices Long'!$E:$E,'All Prices combined'!$G350)))),2)</f>
        <v>0</v>
      </c>
      <c r="AQ350" s="2">
        <f>ROUND(IF($B350="Annuity",SUMIFS('Annuity Prices'!AT:AT,'Annuity Prices'!$B:$B,$D350,'Annuity Prices'!$E:$E,$G350),IF($B350="RAB Short",SUMIFS('RAB Prices Short'!AT:AT,'RAB Prices Short'!$B:$B,'All Prices combined'!$D350,'RAB Prices Short'!$E:$E,'All Prices combined'!$G350),IF($B350="RAB Long",SUMIFS('RAB Prices Long'!AT:AT,'RAB Prices Long'!$B:$B,'All Prices combined'!$D350,'RAB Prices Long'!$E:$E,'All Prices combined'!$G350)))),2)</f>
        <v>74.91</v>
      </c>
      <c r="AR350" s="2">
        <f>ROUND(IF($B350="Annuity",SUMIFS('Annuity Prices'!AU:AU,'Annuity Prices'!$B:$B,$D350,'Annuity Prices'!$E:$E,$G350),IF($B350="RAB Short",SUMIFS('RAB Prices Short'!AU:AU,'RAB Prices Short'!$B:$B,'All Prices combined'!$D350,'RAB Prices Short'!$E:$E,'All Prices combined'!$G350),IF($B350="RAB Long",SUMIFS('RAB Prices Long'!AU:AU,'RAB Prices Long'!$B:$B,'All Prices combined'!$D350,'RAB Prices Long'!$E:$E,'All Prices combined'!$G350)))),2)</f>
        <v>79.819999999999993</v>
      </c>
      <c r="AS350" s="2">
        <f>ROUND(IF($B350="Annuity",SUMIFS('Annuity Prices'!AV:AV,'Annuity Prices'!$B:$B,$D350,'Annuity Prices'!$E:$E,$G350),IF($B350="RAB Short",SUMIFS('RAB Prices Short'!AV:AV,'RAB Prices Short'!$B:$B,'All Prices combined'!$D350,'RAB Prices Short'!$E:$E,'All Prices combined'!$G350),IF($B350="RAB Long",SUMIFS('RAB Prices Long'!AV:AV,'RAB Prices Long'!$B:$B,'All Prices combined'!$D350,'RAB Prices Long'!$E:$E,'All Prices combined'!$G350)))),2)</f>
        <v>84.96</v>
      </c>
      <c r="AT350" s="2">
        <f>ROUND(IF($B350="Annuity",SUMIFS('Annuity Prices'!AW:AW,'Annuity Prices'!$B:$B,$D350,'Annuity Prices'!$E:$E,$G350),IF($B350="RAB Short",SUMIFS('RAB Prices Short'!AW:AW,'RAB Prices Short'!$B:$B,'All Prices combined'!$D350,'RAB Prices Short'!$E:$E,'All Prices combined'!$G350),IF($B350="RAB Long",SUMIFS('RAB Prices Long'!AW:AW,'RAB Prices Long'!$B:$B,'All Prices combined'!$D350,'RAB Prices Long'!$E:$E,'All Prices combined'!$G350)))),2)</f>
        <v>90.32</v>
      </c>
      <c r="AU350" s="2">
        <f>ROUND(IF($B350="Annuity",SUMIFS('Annuity Prices'!AX:AX,'Annuity Prices'!$B:$B,$D350,'Annuity Prices'!$E:$E,$G350),IF($B350="RAB Short",SUMIFS('RAB Prices Short'!AX:AX,'RAB Prices Short'!$B:$B,'All Prices combined'!$D350,'RAB Prices Short'!$E:$E,'All Prices combined'!$G350),IF($B350="RAB Long",SUMIFS('RAB Prices Long'!AX:AX,'RAB Prices Long'!$B:$B,'All Prices combined'!$D350,'RAB Prices Long'!$E:$E,'All Prices combined'!$G350)))),2)</f>
        <v>95.92</v>
      </c>
      <c r="AV350" s="2">
        <f>ROUND(IF($B350="Annuity",SUMIFS('Annuity Prices'!AY:AY,'Annuity Prices'!$B:$B,$D350,'Annuity Prices'!$E:$E,$G350),IF($B350="RAB Short",SUMIFS('RAB Prices Short'!AY:AY,'RAB Prices Short'!$B:$B,'All Prices combined'!$D350,'RAB Prices Short'!$E:$E,'All Prices combined'!$G350),IF($B350="RAB Long",SUMIFS('RAB Prices Long'!AY:AY,'RAB Prices Long'!$B:$B,'All Prices combined'!$D350,'RAB Prices Long'!$E:$E,'All Prices combined'!$G350)))),2)</f>
        <v>101.77</v>
      </c>
      <c r="AW350" s="2">
        <f>ROUND(IF($B350="Annuity",SUMIFS('Annuity Prices'!AZ:AZ,'Annuity Prices'!$B:$B,$D350,'Annuity Prices'!$E:$E,$G350),IF($B350="RAB Short",SUMIFS('RAB Prices Short'!AZ:AZ,'RAB Prices Short'!$B:$B,'All Prices combined'!$D350,'RAB Prices Short'!$E:$E,'All Prices combined'!$G350),IF($B350="RAB Long",SUMIFS('RAB Prices Long'!AZ:AZ,'RAB Prices Long'!$B:$B,'All Prices combined'!$D350,'RAB Prices Long'!$E:$E,'All Prices combined'!$G350)))),2)</f>
        <v>107.88</v>
      </c>
      <c r="AX350" s="2">
        <f>ROUND(IF($B350="Annuity",SUMIFS('Annuity Prices'!BA:BA,'Annuity Prices'!$B:$B,$D350,'Annuity Prices'!$E:$E,$G350),IF($B350="RAB Short",SUMIFS('RAB Prices Short'!BA:BA,'RAB Prices Short'!$B:$B,'All Prices combined'!$D350,'RAB Prices Short'!$E:$E,'All Prices combined'!$G350),IF($B350="RAB Long",SUMIFS('RAB Prices Long'!BA:BA,'RAB Prices Long'!$B:$B,'All Prices combined'!$D350,'RAB Prices Long'!$E:$E,'All Prices combined'!$G350)))),2)</f>
        <v>114.25</v>
      </c>
      <c r="AY350" s="2">
        <f>ROUND(IF($B350="Annuity",SUMIFS('Annuity Prices'!BB:BB,'Annuity Prices'!$B:$B,$D350,'Annuity Prices'!$E:$E,$G350),IF($B350="RAB Short",SUMIFS('RAB Prices Short'!BB:BB,'RAB Prices Short'!$B:$B,'All Prices combined'!$D350,'RAB Prices Short'!$E:$E,'All Prices combined'!$G350),IF($B350="RAB Long",SUMIFS('RAB Prices Long'!BB:BB,'RAB Prices Long'!$B:$B,'All Prices combined'!$D350,'RAB Prices Long'!$E:$E,'All Prices combined'!$G350)))),2)</f>
        <v>120.9</v>
      </c>
      <c r="AZ350" s="2">
        <f>ROUND(IF($B350="Annuity",SUMIFS('Annuity Prices'!BC:BC,'Annuity Prices'!$B:$B,$D350,'Annuity Prices'!$E:$E,$G350),IF($B350="RAB Short",SUMIFS('RAB Prices Short'!BC:BC,'RAB Prices Short'!$B:$B,'All Prices combined'!$D350,'RAB Prices Short'!$E:$E,'All Prices combined'!$G350),IF($B350="RAB Long",SUMIFS('RAB Prices Long'!BC:BC,'RAB Prices Long'!$B:$B,'All Prices combined'!$D350,'RAB Prices Long'!$E:$E,'All Prices combined'!$G350)))),2)</f>
        <v>127.84</v>
      </c>
      <c r="BA350" s="2">
        <f>ROUND(IF($B350="Annuity",SUMIFS('Annuity Prices'!BD:BD,'Annuity Prices'!$B:$B,$D350,'Annuity Prices'!$E:$E,$G350),IF($B350="RAB Short",SUMIFS('RAB Prices Short'!BD:BD,'RAB Prices Short'!$B:$B,'All Prices combined'!$D350,'RAB Prices Short'!$E:$E,'All Prices combined'!$G350),IF($B350="RAB Long",SUMIFS('RAB Prices Long'!BD:BD,'RAB Prices Long'!$B:$B,'All Prices combined'!$D350,'RAB Prices Long'!$E:$E,'All Prices combined'!$G350)))),2)</f>
        <v>135.08000000000001</v>
      </c>
      <c r="BB350" s="2">
        <f>ROUND(IF($B350="Annuity",SUMIFS('Annuity Prices'!BE:BE,'Annuity Prices'!$B:$B,$D350,'Annuity Prices'!$E:$E,$G350),IF($B350="RAB Short",SUMIFS('RAB Prices Short'!BE:BE,'RAB Prices Short'!$B:$B,'All Prices combined'!$D350,'RAB Prices Short'!$E:$E,'All Prices combined'!$G350),IF($B350="RAB Long",SUMIFS('RAB Prices Long'!BE:BE,'RAB Prices Long'!$B:$B,'All Prices combined'!$D350,'RAB Prices Long'!$E:$E,'All Prices combined'!$G350)))),2)</f>
        <v>142.63</v>
      </c>
      <c r="BC350" s="2">
        <f>ROUND(IF($B350="Annuity",SUMIFS('Annuity Prices'!BF:BF,'Annuity Prices'!$B:$B,$D350,'Annuity Prices'!$E:$E,$G350),IF($B350="RAB Short",SUMIFS('RAB Prices Short'!BF:BF,'RAB Prices Short'!$B:$B,'All Prices combined'!$D350,'RAB Prices Short'!$E:$E,'All Prices combined'!$G350),IF($B350="RAB Long",SUMIFS('RAB Prices Long'!BF:BF,'RAB Prices Long'!$B:$B,'All Prices combined'!$D350,'RAB Prices Long'!$E:$E,'All Prices combined'!$G350)))),2)</f>
        <v>150.5</v>
      </c>
      <c r="BD350" s="2">
        <f>ROUND(IF($B350="Annuity",SUMIFS('Annuity Prices'!BG:BG,'Annuity Prices'!$B:$B,$D350,'Annuity Prices'!$E:$E,$G350),IF($B350="RAB Short",SUMIFS('RAB Prices Short'!BG:BG,'RAB Prices Short'!$B:$B,'All Prices combined'!$D350,'RAB Prices Short'!$E:$E,'All Prices combined'!$G350),IF($B350="RAB Long",SUMIFS('RAB Prices Long'!BG:BG,'RAB Prices Long'!$B:$B,'All Prices combined'!$D350,'RAB Prices Long'!$E:$E,'All Prices combined'!$G350)))),2)</f>
        <v>158.69999999999999</v>
      </c>
      <c r="BE350" s="2">
        <f>ROUND(IF($B350="Annuity",SUMIFS('Annuity Prices'!BH:BH,'Annuity Prices'!$B:$B,$D350,'Annuity Prices'!$E:$E,$G350),IF($B350="RAB Short",SUMIFS('RAB Prices Short'!BH:BH,'RAB Prices Short'!$B:$B,'All Prices combined'!$D350,'RAB Prices Short'!$E:$E,'All Prices combined'!$G350),IF($B350="RAB Long",SUMIFS('RAB Prices Long'!BH:BH,'RAB Prices Long'!$B:$B,'All Prices combined'!$D350,'RAB Prices Long'!$E:$E,'All Prices combined'!$G350)))),2)</f>
        <v>167.24</v>
      </c>
      <c r="BF350" s="2">
        <f>ROUND(IF($B350="Annuity",SUMIFS('Annuity Prices'!BI:BI,'Annuity Prices'!$B:$B,$D350,'Annuity Prices'!$E:$E,$G350),IF($B350="RAB Short",SUMIFS('RAB Prices Short'!BI:BI,'RAB Prices Short'!$B:$B,'All Prices combined'!$D350,'RAB Prices Short'!$E:$E,'All Prices combined'!$G350),IF($B350="RAB Long",SUMIFS('RAB Prices Long'!BI:BI,'RAB Prices Long'!$B:$B,'All Prices combined'!$D350,'RAB Prices Long'!$E:$E,'All Prices combined'!$G350)))),2)</f>
        <v>176.15</v>
      </c>
      <c r="BG350" s="2">
        <f>ROUND(IF($B350="Annuity",SUMIFS('Annuity Prices'!BJ:BJ,'Annuity Prices'!$B:$B,$D350,'Annuity Prices'!$E:$E,$G350),IF($B350="RAB Short",SUMIFS('RAB Prices Short'!BJ:BJ,'RAB Prices Short'!$B:$B,'All Prices combined'!$D350,'RAB Prices Short'!$E:$E,'All Prices combined'!$G350),IF($B350="RAB Long",SUMIFS('RAB Prices Long'!BJ:BJ,'RAB Prices Long'!$B:$B,'All Prices combined'!$D350,'RAB Prices Long'!$E:$E,'All Prices combined'!$G350)))),2)</f>
        <v>185.43</v>
      </c>
      <c r="BH350" s="2">
        <f>ROUND(IF($B350="Annuity",SUMIFS('Annuity Prices'!BK:BK,'Annuity Prices'!$B:$B,$D350,'Annuity Prices'!$E:$E,$G350),IF($B350="RAB Short",SUMIFS('RAB Prices Short'!BK:BK,'RAB Prices Short'!$B:$B,'All Prices combined'!$D350,'RAB Prices Short'!$E:$E,'All Prices combined'!$G350),IF($B350="RAB Long",SUMIFS('RAB Prices Long'!BK:BK,'RAB Prices Long'!$B:$B,'All Prices combined'!$D350,'RAB Prices Long'!$E:$E,'All Prices combined'!$G350)))),2)</f>
        <v>193.13</v>
      </c>
      <c r="BI350" s="2">
        <f>ROUND(IF($B350="Annuity",SUMIFS('Annuity Prices'!BL:BL,'Annuity Prices'!$B:$B,$D350,'Annuity Prices'!$E:$E,$G350),IF($B350="RAB Short",SUMIFS('RAB Prices Short'!BL:BL,'RAB Prices Short'!$B:$B,'All Prices combined'!$D350,'RAB Prices Short'!$E:$E,'All Prices combined'!$G350),IF($B350="RAB Long",SUMIFS('RAB Prices Long'!BL:BL,'RAB Prices Long'!$B:$B,'All Prices combined'!$D350,'RAB Prices Long'!$E:$E,'All Prices combined'!$G350)))),2)</f>
        <v>197.95</v>
      </c>
      <c r="BJ350" s="2">
        <f>ROUND(IF($B350="Annuity",SUMIFS('Annuity Prices'!BM:BM,'Annuity Prices'!$B:$B,$D350,'Annuity Prices'!$E:$E,$G350),IF($B350="RAB Short",SUMIFS('RAB Prices Short'!BM:BM,'RAB Prices Short'!$B:$B,'All Prices combined'!$D350,'RAB Prices Short'!$E:$E,'All Prices combined'!$G350),IF($B350="RAB Long",SUMIFS('RAB Prices Long'!BM:BM,'RAB Prices Long'!$B:$B,'All Prices combined'!$D350,'RAB Prices Long'!$E:$E,'All Prices combined'!$G350)))),2)</f>
        <v>208.23</v>
      </c>
      <c r="BK350" s="2">
        <f>ROUND(IF($B350="Annuity",SUMIFS('Annuity Prices'!BN:BN,'Annuity Prices'!$B:$B,$D350,'Annuity Prices'!$E:$E,$G350),IF($B350="RAB Short",SUMIFS('RAB Prices Short'!BN:BN,'RAB Prices Short'!$B:$B,'All Prices combined'!$D350,'RAB Prices Short'!$E:$E,'All Prices combined'!$G350),IF($B350="RAB Long",SUMIFS('RAB Prices Long'!BN:BN,'RAB Prices Long'!$B:$B,'All Prices combined'!$D350,'RAB Prices Long'!$E:$E,'All Prices combined'!$G350)))),2)</f>
        <v>214.42</v>
      </c>
      <c r="BL350" s="2">
        <f>ROUND(IF($B350="Annuity",SUMIFS('Annuity Prices'!BO:BO,'Annuity Prices'!$B:$B,$D350,'Annuity Prices'!$E:$E,$G350),IF($B350="RAB Short",SUMIFS('RAB Prices Short'!BO:BO,'RAB Prices Short'!$B:$B,'All Prices combined'!$D350,'RAB Prices Short'!$E:$E,'All Prices combined'!$G350),IF($B350="RAB Long",SUMIFS('RAB Prices Long'!BO:BO,'RAB Prices Long'!$B:$B,'All Prices combined'!$D350,'RAB Prices Long'!$E:$E,'All Prices combined'!$G350)))),2)</f>
        <v>219.77</v>
      </c>
      <c r="BM350" s="2">
        <f>ROUND(IF($B350="Annuity",SUMIFS('Annuity Prices'!BP:BP,'Annuity Prices'!$B:$B,$D350,'Annuity Prices'!$E:$E,$G350),IF($B350="RAB Short",SUMIFS('RAB Prices Short'!BP:BP,'RAB Prices Short'!$B:$B,'All Prices combined'!$D350,'RAB Prices Short'!$E:$E,'All Prices combined'!$G350),IF($B350="RAB Long",SUMIFS('RAB Prices Long'!BP:BP,'RAB Prices Long'!$B:$B,'All Prices combined'!$D350,'RAB Prices Long'!$E:$E,'All Prices combined'!$G350)))),2)</f>
        <v>225.27</v>
      </c>
      <c r="BN350" s="2">
        <f>ROUND(IF($B350="Annuity",SUMIFS('Annuity Prices'!BQ:BQ,'Annuity Prices'!$B:$B,$D350,'Annuity Prices'!$E:$E,$G350),IF($B350="RAB Short",SUMIFS('RAB Prices Short'!BQ:BQ,'RAB Prices Short'!$B:$B,'All Prices combined'!$D350,'RAB Prices Short'!$E:$E,'All Prices combined'!$G350),IF($B350="RAB Long",SUMIFS('RAB Prices Long'!BQ:BQ,'RAB Prices Long'!$B:$B,'All Prices combined'!$D350,'RAB Prices Long'!$E:$E,'All Prices combined'!$G350)))),2)</f>
        <v>225.67</v>
      </c>
      <c r="BO350" s="2">
        <f>ROUND(IF($B350="Annuity",SUMIFS('Annuity Prices'!BR:BR,'Annuity Prices'!$B:$B,$D350,'Annuity Prices'!$E:$E,$G350),IF($B350="RAB Short",SUMIFS('RAB Prices Short'!BR:BR,'RAB Prices Short'!$B:$B,'All Prices combined'!$D350,'RAB Prices Short'!$E:$E,'All Prices combined'!$G350),IF($B350="RAB Long",SUMIFS('RAB Prices Long'!BR:BR,'RAB Prices Long'!$B:$B,'All Prices combined'!$D350,'RAB Prices Long'!$E:$E,'All Prices combined'!$G350)))),2)</f>
        <v>231.31</v>
      </c>
      <c r="BP350" s="2">
        <f>ROUND(IF($B350="Annuity",SUMIFS('Annuity Prices'!BS:BS,'Annuity Prices'!$B:$B,$D350,'Annuity Prices'!$E:$E,$G350),IF($B350="RAB Short",SUMIFS('RAB Prices Short'!BS:BS,'RAB Prices Short'!$B:$B,'All Prices combined'!$D350,'RAB Prices Short'!$E:$E,'All Prices combined'!$G350),IF($B350="RAB Long",SUMIFS('RAB Prices Long'!BS:BS,'RAB Prices Long'!$B:$B,'All Prices combined'!$D350,'RAB Prices Long'!$E:$E,'All Prices combined'!$G350)))),2)</f>
        <v>237.1</v>
      </c>
      <c r="BQ350" s="2">
        <f>ROUND(IF($B350="Annuity",SUMIFS('Annuity Prices'!BT:BT,'Annuity Prices'!$B:$B,$D350,'Annuity Prices'!$E:$E,$G350),IF($B350="RAB Short",SUMIFS('RAB Prices Short'!BT:BT,'RAB Prices Short'!$B:$B,'All Prices combined'!$D350,'RAB Prices Short'!$E:$E,'All Prices combined'!$G350),IF($B350="RAB Long",SUMIFS('RAB Prices Long'!BT:BT,'RAB Prices Long'!$B:$B,'All Prices combined'!$D350,'RAB Prices Long'!$E:$E,'All Prices combined'!$G350)))),2)</f>
        <v>243.02</v>
      </c>
      <c r="BR350" s="2">
        <f>ROUND(IF($B350="Annuity",SUMIFS('Annuity Prices'!BU:BU,'Annuity Prices'!$B:$B,$D350,'Annuity Prices'!$E:$E,$G350),IF($B350="RAB Short",SUMIFS('RAB Prices Short'!BU:BU,'RAB Prices Short'!$B:$B,'All Prices combined'!$D350,'RAB Prices Short'!$E:$E,'All Prices combined'!$G350),IF($B350="RAB Long",SUMIFS('RAB Prices Long'!BU:BU,'RAB Prices Long'!$B:$B,'All Prices combined'!$D350,'RAB Prices Long'!$E:$E,'All Prices combined'!$G350)))),2)</f>
        <v>237.47</v>
      </c>
      <c r="BS350" s="2">
        <f>ROUND(IF($B350="Annuity",SUMIFS('Annuity Prices'!BV:BV,'Annuity Prices'!$B:$B,$D350,'Annuity Prices'!$E:$E,$G350),IF($B350="RAB Short",SUMIFS('RAB Prices Short'!BV:BV,'RAB Prices Short'!$B:$B,'All Prices combined'!$D350,'RAB Prices Short'!$E:$E,'All Prices combined'!$G350),IF($B350="RAB Long",SUMIFS('RAB Prices Long'!BV:BV,'RAB Prices Long'!$B:$B,'All Prices combined'!$D350,'RAB Prices Long'!$E:$E,'All Prices combined'!$G350)))),2)</f>
        <v>243.4</v>
      </c>
      <c r="BT350" s="2">
        <f>ROUND(IF($B350="Annuity",SUMIFS('Annuity Prices'!BW:BW,'Annuity Prices'!$B:$B,$D350,'Annuity Prices'!$E:$E,$G350),IF($B350="RAB Short",SUMIFS('RAB Prices Short'!BW:BW,'RAB Prices Short'!$B:$B,'All Prices combined'!$D350,'RAB Prices Short'!$E:$E,'All Prices combined'!$G350),IF($B350="RAB Long",SUMIFS('RAB Prices Long'!BW:BW,'RAB Prices Long'!$B:$B,'All Prices combined'!$D350,'RAB Prices Long'!$E:$E,'All Prices combined'!$G350)))),2)</f>
        <v>249.49</v>
      </c>
      <c r="BU350" s="2">
        <f>ROUND(IF($B350="Annuity",SUMIFS('Annuity Prices'!BX:BX,'Annuity Prices'!$B:$B,$D350,'Annuity Prices'!$E:$E,$G350),IF($B350="RAB Short",SUMIFS('RAB Prices Short'!BX:BX,'RAB Prices Short'!$B:$B,'All Prices combined'!$D350,'RAB Prices Short'!$E:$E,'All Prices combined'!$G350),IF($B350="RAB Long",SUMIFS('RAB Prices Long'!BX:BX,'RAB Prices Long'!$B:$B,'All Prices combined'!$D350,'RAB Prices Long'!$E:$E,'All Prices combined'!$G350)))),2)</f>
        <v>255.72</v>
      </c>
    </row>
    <row r="351" spans="2:73" x14ac:dyDescent="0.25">
      <c r="B351" t="s">
        <v>44</v>
      </c>
      <c r="C351">
        <v>29</v>
      </c>
      <c r="D351" t="s">
        <v>207</v>
      </c>
      <c r="E351" t="s">
        <v>208</v>
      </c>
      <c r="F351">
        <v>29</v>
      </c>
      <c r="G351" t="s">
        <v>202</v>
      </c>
      <c r="I351" s="2">
        <f>ROUND(IF($B351="Annuity",SUMIFS('Annuity Prices'!L:L,'Annuity Prices'!$B:$B,$D351,'Annuity Prices'!$E:$E,$G351),IF($B351="RAB Short",SUMIFS('RAB Prices Short'!L:L,'RAB Prices Short'!$B:$B,'All Prices combined'!$D351,'RAB Prices Short'!$E:$E,'All Prices combined'!$G351),IF($B351="RAB Long",SUMIFS('RAB Prices Long'!L:L,'RAB Prices Long'!$B:$B,'All Prices combined'!$D351,'RAB Prices Long'!$E:$E,'All Prices combined'!$G351)))),2)</f>
        <v>0</v>
      </c>
      <c r="J351" s="2">
        <f>ROUND(IF($B351="Annuity",SUMIFS('Annuity Prices'!M:M,'Annuity Prices'!$B:$B,$D351,'Annuity Prices'!$E:$E,$G351),IF($B351="RAB Short",SUMIFS('RAB Prices Short'!M:M,'RAB Prices Short'!$B:$B,'All Prices combined'!$D351,'RAB Prices Short'!$E:$E,'All Prices combined'!$G351),IF($B351="RAB Long",SUMIFS('RAB Prices Long'!M:M,'RAB Prices Long'!$B:$B,'All Prices combined'!$D351,'RAB Prices Long'!$E:$E,'All Prices combined'!$G351)))),2)</f>
        <v>0</v>
      </c>
      <c r="K351" s="2">
        <f>ROUND(IF($B351="Annuity",SUMIFS('Annuity Prices'!N:N,'Annuity Prices'!$B:$B,$D351,'Annuity Prices'!$E:$E,$G351),IF($B351="RAB Short",SUMIFS('RAB Prices Short'!N:N,'RAB Prices Short'!$B:$B,'All Prices combined'!$D351,'RAB Prices Short'!$E:$E,'All Prices combined'!$G351),IF($B351="RAB Long",SUMIFS('RAB Prices Long'!N:N,'RAB Prices Long'!$B:$B,'All Prices combined'!$D351,'RAB Prices Long'!$E:$E,'All Prices combined'!$G351)))),2)</f>
        <v>55.61</v>
      </c>
      <c r="L351" s="2">
        <f>ROUND(IF($B351="Annuity",SUMIFS('Annuity Prices'!O:O,'Annuity Prices'!$B:$B,$D351,'Annuity Prices'!$E:$E,$G351),IF($B351="RAB Short",SUMIFS('RAB Prices Short'!O:O,'RAB Prices Short'!$B:$B,'All Prices combined'!$D351,'RAB Prices Short'!$E:$E,'All Prices combined'!$G351),IF($B351="RAB Long",SUMIFS('RAB Prices Long'!O:O,'RAB Prices Long'!$B:$B,'All Prices combined'!$D351,'RAB Prices Long'!$E:$E,'All Prices combined'!$G351)))),2)</f>
        <v>57.22</v>
      </c>
      <c r="M351" s="2">
        <f>ROUND(IF($B351="Annuity",SUMIFS('Annuity Prices'!P:P,'Annuity Prices'!$B:$B,$D351,'Annuity Prices'!$E:$E,$G351),IF($B351="RAB Short",SUMIFS('RAB Prices Short'!P:P,'RAB Prices Short'!$B:$B,'All Prices combined'!$D351,'RAB Prices Short'!$E:$E,'All Prices combined'!$G351),IF($B351="RAB Long",SUMIFS('RAB Prices Long'!P:P,'RAB Prices Long'!$B:$B,'All Prices combined'!$D351,'RAB Prices Long'!$E:$E,'All Prices combined'!$G351)))),2)</f>
        <v>59.83</v>
      </c>
      <c r="N351" s="2">
        <f>ROUND(IF($B351="Annuity",SUMIFS('Annuity Prices'!Q:Q,'Annuity Prices'!$B:$B,$D351,'Annuity Prices'!$E:$E,$G351),IF($B351="RAB Short",SUMIFS('RAB Prices Short'!Q:Q,'RAB Prices Short'!$B:$B,'All Prices combined'!$D351,'RAB Prices Short'!$E:$E,'All Prices combined'!$G351),IF($B351="RAB Long",SUMIFS('RAB Prices Long'!Q:Q,'RAB Prices Long'!$B:$B,'All Prices combined'!$D351,'RAB Prices Long'!$E:$E,'All Prices combined'!$G351)))),2)</f>
        <v>61.33</v>
      </c>
      <c r="O351" s="2">
        <f>ROUND(IF($B351="Annuity",SUMIFS('Annuity Prices'!R:R,'Annuity Prices'!$B:$B,$D351,'Annuity Prices'!$E:$E,$G351),IF($B351="RAB Short",SUMIFS('RAB Prices Short'!R:R,'RAB Prices Short'!$B:$B,'All Prices combined'!$D351,'RAB Prices Short'!$E:$E,'All Prices combined'!$G351),IF($B351="RAB Long",SUMIFS('RAB Prices Long'!R:R,'RAB Prices Long'!$B:$B,'All Prices combined'!$D351,'RAB Prices Long'!$E:$E,'All Prices combined'!$G351)))),2)</f>
        <v>62.86</v>
      </c>
      <c r="P351" s="2">
        <f>ROUND(IF($B351="Annuity",SUMIFS('Annuity Prices'!S:S,'Annuity Prices'!$B:$B,$D351,'Annuity Prices'!$E:$E,$G351),IF($B351="RAB Short",SUMIFS('RAB Prices Short'!S:S,'RAB Prices Short'!$B:$B,'All Prices combined'!$D351,'RAB Prices Short'!$E:$E,'All Prices combined'!$G351),IF($B351="RAB Long",SUMIFS('RAB Prices Long'!S:S,'RAB Prices Long'!$B:$B,'All Prices combined'!$D351,'RAB Prices Long'!$E:$E,'All Prices combined'!$G351)))),2)</f>
        <v>64.430000000000007</v>
      </c>
      <c r="Q351" s="2">
        <f>ROUND(IF($B351="Annuity",SUMIFS('Annuity Prices'!T:T,'Annuity Prices'!$B:$B,$D351,'Annuity Prices'!$E:$E,$G351),IF($B351="RAB Short",SUMIFS('RAB Prices Short'!T:T,'RAB Prices Short'!$B:$B,'All Prices combined'!$D351,'RAB Prices Short'!$E:$E,'All Prices combined'!$G351),IF($B351="RAB Long",SUMIFS('RAB Prices Long'!T:T,'RAB Prices Long'!$B:$B,'All Prices combined'!$D351,'RAB Prices Long'!$E:$E,'All Prices combined'!$G351)))),2)</f>
        <v>69.67</v>
      </c>
      <c r="R351" s="2">
        <f>ROUND(IF($B351="Annuity",SUMIFS('Annuity Prices'!U:U,'Annuity Prices'!$B:$B,$D351,'Annuity Prices'!$E:$E,$G351),IF($B351="RAB Short",SUMIFS('RAB Prices Short'!U:U,'RAB Prices Short'!$B:$B,'All Prices combined'!$D351,'RAB Prices Short'!$E:$E,'All Prices combined'!$G351),IF($B351="RAB Long",SUMIFS('RAB Prices Long'!U:U,'RAB Prices Long'!$B:$B,'All Prices combined'!$D351,'RAB Prices Long'!$E:$E,'All Prices combined'!$G351)))),2)</f>
        <v>71.42</v>
      </c>
      <c r="S351" s="2">
        <f>ROUND(IF($B351="Annuity",SUMIFS('Annuity Prices'!V:V,'Annuity Prices'!$B:$B,$D351,'Annuity Prices'!$E:$E,$G351),IF($B351="RAB Short",SUMIFS('RAB Prices Short'!V:V,'RAB Prices Short'!$B:$B,'All Prices combined'!$D351,'RAB Prices Short'!$E:$E,'All Prices combined'!$G351),IF($B351="RAB Long",SUMIFS('RAB Prices Long'!V:V,'RAB Prices Long'!$B:$B,'All Prices combined'!$D351,'RAB Prices Long'!$E:$E,'All Prices combined'!$G351)))),2)</f>
        <v>73.2</v>
      </c>
      <c r="T351" s="2">
        <f>ROUND(IF($B351="Annuity",SUMIFS('Annuity Prices'!W:W,'Annuity Prices'!$B:$B,$D351,'Annuity Prices'!$E:$E,$G351),IF($B351="RAB Short",SUMIFS('RAB Prices Short'!W:W,'RAB Prices Short'!$B:$B,'All Prices combined'!$D351,'RAB Prices Short'!$E:$E,'All Prices combined'!$G351),IF($B351="RAB Long",SUMIFS('RAB Prices Long'!W:W,'RAB Prices Long'!$B:$B,'All Prices combined'!$D351,'RAB Prices Long'!$E:$E,'All Prices combined'!$G351)))),2)</f>
        <v>75.03</v>
      </c>
      <c r="U351" s="2">
        <f>ROUND(IF($B351="Annuity",SUMIFS('Annuity Prices'!X:X,'Annuity Prices'!$B:$B,$D351,'Annuity Prices'!$E:$E,$G351),IF($B351="RAB Short",SUMIFS('RAB Prices Short'!X:X,'RAB Prices Short'!$B:$B,'All Prices combined'!$D351,'RAB Prices Short'!$E:$E,'All Prices combined'!$G351),IF($B351="RAB Long",SUMIFS('RAB Prices Long'!X:X,'RAB Prices Long'!$B:$B,'All Prices combined'!$D351,'RAB Prices Long'!$E:$E,'All Prices combined'!$G351)))),2)</f>
        <v>81.09</v>
      </c>
      <c r="V351" s="2">
        <f>ROUND(IF($B351="Annuity",SUMIFS('Annuity Prices'!Y:Y,'Annuity Prices'!$B:$B,$D351,'Annuity Prices'!$E:$E,$G351),IF($B351="RAB Short",SUMIFS('RAB Prices Short'!Y:Y,'RAB Prices Short'!$B:$B,'All Prices combined'!$D351,'RAB Prices Short'!$E:$E,'All Prices combined'!$G351),IF($B351="RAB Long",SUMIFS('RAB Prices Long'!Y:Y,'RAB Prices Long'!$B:$B,'All Prices combined'!$D351,'RAB Prices Long'!$E:$E,'All Prices combined'!$G351)))),2)</f>
        <v>83.12</v>
      </c>
      <c r="W351" s="2">
        <f>ROUND(IF($B351="Annuity",SUMIFS('Annuity Prices'!Z:Z,'Annuity Prices'!$B:$B,$D351,'Annuity Prices'!$E:$E,$G351),IF($B351="RAB Short",SUMIFS('RAB Prices Short'!Z:Z,'RAB Prices Short'!$B:$B,'All Prices combined'!$D351,'RAB Prices Short'!$E:$E,'All Prices combined'!$G351),IF($B351="RAB Long",SUMIFS('RAB Prices Long'!Z:Z,'RAB Prices Long'!$B:$B,'All Prices combined'!$D351,'RAB Prices Long'!$E:$E,'All Prices combined'!$G351)))),2)</f>
        <v>85.2</v>
      </c>
      <c r="X351" s="2">
        <f>ROUND(IF($B351="Annuity",SUMIFS('Annuity Prices'!AA:AA,'Annuity Prices'!$B:$B,$D351,'Annuity Prices'!$E:$E,$G351),IF($B351="RAB Short",SUMIFS('RAB Prices Short'!AA:AA,'RAB Prices Short'!$B:$B,'All Prices combined'!$D351,'RAB Prices Short'!$E:$E,'All Prices combined'!$G351),IF($B351="RAB Long",SUMIFS('RAB Prices Long'!AA:AA,'RAB Prices Long'!$B:$B,'All Prices combined'!$D351,'RAB Prices Long'!$E:$E,'All Prices combined'!$G351)))),2)</f>
        <v>87.33</v>
      </c>
      <c r="Y351" s="2">
        <f>ROUND(IF($B351="Annuity",SUMIFS('Annuity Prices'!AB:AB,'Annuity Prices'!$B:$B,$D351,'Annuity Prices'!$E:$E,$G351),IF($B351="RAB Short",SUMIFS('RAB Prices Short'!AB:AB,'RAB Prices Short'!$B:$B,'All Prices combined'!$D351,'RAB Prices Short'!$E:$E,'All Prices combined'!$G351),IF($B351="RAB Long",SUMIFS('RAB Prices Long'!AB:AB,'RAB Prices Long'!$B:$B,'All Prices combined'!$D351,'RAB Prices Long'!$E:$E,'All Prices combined'!$G351)))),2)</f>
        <v>94.34</v>
      </c>
      <c r="Z351" s="2">
        <f>ROUND(IF($B351="Annuity",SUMIFS('Annuity Prices'!AC:AC,'Annuity Prices'!$B:$B,$D351,'Annuity Prices'!$E:$E,$G351),IF($B351="RAB Short",SUMIFS('RAB Prices Short'!AC:AC,'RAB Prices Short'!$B:$B,'All Prices combined'!$D351,'RAB Prices Short'!$E:$E,'All Prices combined'!$G351),IF($B351="RAB Long",SUMIFS('RAB Prices Long'!AC:AC,'RAB Prices Long'!$B:$B,'All Prices combined'!$D351,'RAB Prices Long'!$E:$E,'All Prices combined'!$G351)))),2)</f>
        <v>96.7</v>
      </c>
      <c r="AA351" s="2">
        <f>ROUND(IF($B351="Annuity",SUMIFS('Annuity Prices'!AD:AD,'Annuity Prices'!$B:$B,$D351,'Annuity Prices'!$E:$E,$G351),IF($B351="RAB Short",SUMIFS('RAB Prices Short'!AD:AD,'RAB Prices Short'!$B:$B,'All Prices combined'!$D351,'RAB Prices Short'!$E:$E,'All Prices combined'!$G351),IF($B351="RAB Long",SUMIFS('RAB Prices Long'!AD:AD,'RAB Prices Long'!$B:$B,'All Prices combined'!$D351,'RAB Prices Long'!$E:$E,'All Prices combined'!$G351)))),2)</f>
        <v>99.12</v>
      </c>
      <c r="AB351" s="2">
        <f>ROUND(IF($B351="Annuity",SUMIFS('Annuity Prices'!AE:AE,'Annuity Prices'!$B:$B,$D351,'Annuity Prices'!$E:$E,$G351),IF($B351="RAB Short",SUMIFS('RAB Prices Short'!AE:AE,'RAB Prices Short'!$B:$B,'All Prices combined'!$D351,'RAB Prices Short'!$E:$E,'All Prices combined'!$G351),IF($B351="RAB Long",SUMIFS('RAB Prices Long'!AE:AE,'RAB Prices Long'!$B:$B,'All Prices combined'!$D351,'RAB Prices Long'!$E:$E,'All Prices combined'!$G351)))),2)</f>
        <v>101.6</v>
      </c>
      <c r="AC351" s="2">
        <f>ROUND(IF($B351="Annuity",SUMIFS('Annuity Prices'!AF:AF,'Annuity Prices'!$B:$B,$D351,'Annuity Prices'!$E:$E,$G351),IF($B351="RAB Short",SUMIFS('RAB Prices Short'!AF:AF,'RAB Prices Short'!$B:$B,'All Prices combined'!$D351,'RAB Prices Short'!$E:$E,'All Prices combined'!$G351),IF($B351="RAB Long",SUMIFS('RAB Prices Long'!AF:AF,'RAB Prices Long'!$B:$B,'All Prices combined'!$D351,'RAB Prices Long'!$E:$E,'All Prices combined'!$G351)))),2)</f>
        <v>109.7</v>
      </c>
      <c r="AD351" s="2">
        <f>ROUND(IF($B351="Annuity",SUMIFS('Annuity Prices'!AG:AG,'Annuity Prices'!$B:$B,$D351,'Annuity Prices'!$E:$E,$G351),IF($B351="RAB Short",SUMIFS('RAB Prices Short'!AG:AG,'RAB Prices Short'!$B:$B,'All Prices combined'!$D351,'RAB Prices Short'!$E:$E,'All Prices combined'!$G351),IF($B351="RAB Long",SUMIFS('RAB Prices Long'!AG:AG,'RAB Prices Long'!$B:$B,'All Prices combined'!$D351,'RAB Prices Long'!$E:$E,'All Prices combined'!$G351)))),2)</f>
        <v>112.45</v>
      </c>
      <c r="AE351" s="2">
        <f>ROUND(IF($B351="Annuity",SUMIFS('Annuity Prices'!AH:AH,'Annuity Prices'!$B:$B,$D351,'Annuity Prices'!$E:$E,$G351),IF($B351="RAB Short",SUMIFS('RAB Prices Short'!AH:AH,'RAB Prices Short'!$B:$B,'All Prices combined'!$D351,'RAB Prices Short'!$E:$E,'All Prices combined'!$G351),IF($B351="RAB Long",SUMIFS('RAB Prices Long'!AH:AH,'RAB Prices Long'!$B:$B,'All Prices combined'!$D351,'RAB Prices Long'!$E:$E,'All Prices combined'!$G351)))),2)</f>
        <v>115.26</v>
      </c>
      <c r="AF351" s="2">
        <f>ROUND(IF($B351="Annuity",SUMIFS('Annuity Prices'!AI:AI,'Annuity Prices'!$B:$B,$D351,'Annuity Prices'!$E:$E,$G351),IF($B351="RAB Short",SUMIFS('RAB Prices Short'!AI:AI,'RAB Prices Short'!$B:$B,'All Prices combined'!$D351,'RAB Prices Short'!$E:$E,'All Prices combined'!$G351),IF($B351="RAB Long",SUMIFS('RAB Prices Long'!AI:AI,'RAB Prices Long'!$B:$B,'All Prices combined'!$D351,'RAB Prices Long'!$E:$E,'All Prices combined'!$G351)))),2)</f>
        <v>118.14</v>
      </c>
      <c r="AG351" s="2">
        <f>ROUND(IF($B351="Annuity",SUMIFS('Annuity Prices'!AJ:AJ,'Annuity Prices'!$B:$B,$D351,'Annuity Prices'!$E:$E,$G351),IF($B351="RAB Short",SUMIFS('RAB Prices Short'!AJ:AJ,'RAB Prices Short'!$B:$B,'All Prices combined'!$D351,'RAB Prices Short'!$E:$E,'All Prices combined'!$G351),IF($B351="RAB Long",SUMIFS('RAB Prices Long'!AJ:AJ,'RAB Prices Long'!$B:$B,'All Prices combined'!$D351,'RAB Prices Long'!$E:$E,'All Prices combined'!$G351)))),2)</f>
        <v>127.52</v>
      </c>
      <c r="AH351" s="2">
        <f>ROUND(IF($B351="Annuity",SUMIFS('Annuity Prices'!AK:AK,'Annuity Prices'!$B:$B,$D351,'Annuity Prices'!$E:$E,$G351),IF($B351="RAB Short",SUMIFS('RAB Prices Short'!AK:AK,'RAB Prices Short'!$B:$B,'All Prices combined'!$D351,'RAB Prices Short'!$E:$E,'All Prices combined'!$G351),IF($B351="RAB Long",SUMIFS('RAB Prices Long'!AK:AK,'RAB Prices Long'!$B:$B,'All Prices combined'!$D351,'RAB Prices Long'!$E:$E,'All Prices combined'!$G351)))),2)</f>
        <v>130.71</v>
      </c>
      <c r="AI351" s="2">
        <f>ROUND(IF($B351="Annuity",SUMIFS('Annuity Prices'!AL:AL,'Annuity Prices'!$B:$B,$D351,'Annuity Prices'!$E:$E,$G351),IF($B351="RAB Short",SUMIFS('RAB Prices Short'!AL:AL,'RAB Prices Short'!$B:$B,'All Prices combined'!$D351,'RAB Prices Short'!$E:$E,'All Prices combined'!$G351),IF($B351="RAB Long",SUMIFS('RAB Prices Long'!AL:AL,'RAB Prices Long'!$B:$B,'All Prices combined'!$D351,'RAB Prices Long'!$E:$E,'All Prices combined'!$G351)))),2)</f>
        <v>133.97</v>
      </c>
      <c r="AJ351" s="2">
        <f>ROUND(IF($B351="Annuity",SUMIFS('Annuity Prices'!AM:AM,'Annuity Prices'!$B:$B,$D351,'Annuity Prices'!$E:$E,$G351),IF($B351="RAB Short",SUMIFS('RAB Prices Short'!AM:AM,'RAB Prices Short'!$B:$B,'All Prices combined'!$D351,'RAB Prices Short'!$E:$E,'All Prices combined'!$G351),IF($B351="RAB Long",SUMIFS('RAB Prices Long'!AM:AM,'RAB Prices Long'!$B:$B,'All Prices combined'!$D351,'RAB Prices Long'!$E:$E,'All Prices combined'!$G351)))),2)</f>
        <v>137.33000000000001</v>
      </c>
      <c r="AK351" s="2">
        <f>ROUND(IF($B351="Annuity",SUMIFS('Annuity Prices'!AN:AN,'Annuity Prices'!$B:$B,$D351,'Annuity Prices'!$E:$E,$G351),IF($B351="RAB Short",SUMIFS('RAB Prices Short'!AN:AN,'RAB Prices Short'!$B:$B,'All Prices combined'!$D351,'RAB Prices Short'!$E:$E,'All Prices combined'!$G351),IF($B351="RAB Long",SUMIFS('RAB Prices Long'!AN:AN,'RAB Prices Long'!$B:$B,'All Prices combined'!$D351,'RAB Prices Long'!$E:$E,'All Prices combined'!$G351)))),2)</f>
        <v>148.16999999999999</v>
      </c>
      <c r="AL351" s="2">
        <f>ROUND(IF($B351="Annuity",SUMIFS('Annuity Prices'!AO:AO,'Annuity Prices'!$B:$B,$D351,'Annuity Prices'!$E:$E,$G351),IF($B351="RAB Short",SUMIFS('RAB Prices Short'!AO:AO,'RAB Prices Short'!$B:$B,'All Prices combined'!$D351,'RAB Prices Short'!$E:$E,'All Prices combined'!$G351),IF($B351="RAB Long",SUMIFS('RAB Prices Long'!AO:AO,'RAB Prices Long'!$B:$B,'All Prices combined'!$D351,'RAB Prices Long'!$E:$E,'All Prices combined'!$G351)))),2)</f>
        <v>151.87</v>
      </c>
      <c r="AM351" s="2">
        <f>ROUND(IF($B351="Annuity",SUMIFS('Annuity Prices'!AP:AP,'Annuity Prices'!$B:$B,$D351,'Annuity Prices'!$E:$E,$G351),IF($B351="RAB Short",SUMIFS('RAB Prices Short'!AP:AP,'RAB Prices Short'!$B:$B,'All Prices combined'!$D351,'RAB Prices Short'!$E:$E,'All Prices combined'!$G351),IF($B351="RAB Long",SUMIFS('RAB Prices Long'!AP:AP,'RAB Prices Long'!$B:$B,'All Prices combined'!$D351,'RAB Prices Long'!$E:$E,'All Prices combined'!$G351)))),2)</f>
        <v>155.66999999999999</v>
      </c>
      <c r="AN351" s="2">
        <f>ROUND(IF($B351="Annuity",SUMIFS('Annuity Prices'!AQ:AQ,'Annuity Prices'!$B:$B,$D351,'Annuity Prices'!$E:$E,$G351),IF($B351="RAB Short",SUMIFS('RAB Prices Short'!AQ:AQ,'RAB Prices Short'!$B:$B,'All Prices combined'!$D351,'RAB Prices Short'!$E:$E,'All Prices combined'!$G351),IF($B351="RAB Long",SUMIFS('RAB Prices Long'!AQ:AQ,'RAB Prices Long'!$B:$B,'All Prices combined'!$D351,'RAB Prices Long'!$E:$E,'All Prices combined'!$G351)))),2)</f>
        <v>159.56</v>
      </c>
      <c r="AO351" s="2">
        <f>ROUND(IF($B351="Annuity",SUMIFS('Annuity Prices'!AR:AR,'Annuity Prices'!$B:$B,$D351,'Annuity Prices'!$E:$E,$G351),IF($B351="RAB Short",SUMIFS('RAB Prices Short'!AR:AR,'RAB Prices Short'!$B:$B,'All Prices combined'!$D351,'RAB Prices Short'!$E:$E,'All Prices combined'!$G351),IF($B351="RAB Long",SUMIFS('RAB Prices Long'!AR:AR,'RAB Prices Long'!$B:$B,'All Prices combined'!$D351,'RAB Prices Long'!$E:$E,'All Prices combined'!$G351)))),2)</f>
        <v>0</v>
      </c>
      <c r="AP351" s="2">
        <f>ROUND(IF($B351="Annuity",SUMIFS('Annuity Prices'!AS:AS,'Annuity Prices'!$B:$B,$D351,'Annuity Prices'!$E:$E,$G351),IF($B351="RAB Short",SUMIFS('RAB Prices Short'!AS:AS,'RAB Prices Short'!$B:$B,'All Prices combined'!$D351,'RAB Prices Short'!$E:$E,'All Prices combined'!$G351),IF($B351="RAB Long",SUMIFS('RAB Prices Long'!AS:AS,'RAB Prices Long'!$B:$B,'All Prices combined'!$D351,'RAB Prices Long'!$E:$E,'All Prices combined'!$G351)))),2)</f>
        <v>0</v>
      </c>
      <c r="AQ351" s="2">
        <f>ROUND(IF($B351="Annuity",SUMIFS('Annuity Prices'!AT:AT,'Annuity Prices'!$B:$B,$D351,'Annuity Prices'!$E:$E,$G351),IF($B351="RAB Short",SUMIFS('RAB Prices Short'!AT:AT,'RAB Prices Short'!$B:$B,'All Prices combined'!$D351,'RAB Prices Short'!$E:$E,'All Prices combined'!$G351),IF($B351="RAB Long",SUMIFS('RAB Prices Long'!AT:AT,'RAB Prices Long'!$B:$B,'All Prices combined'!$D351,'RAB Prices Long'!$E:$E,'All Prices combined'!$G351)))),2)</f>
        <v>52.28</v>
      </c>
      <c r="AR351" s="2">
        <f>ROUND(IF($B351="Annuity",SUMIFS('Annuity Prices'!AU:AU,'Annuity Prices'!$B:$B,$D351,'Annuity Prices'!$E:$E,$G351),IF($B351="RAB Short",SUMIFS('RAB Prices Short'!AU:AU,'RAB Prices Short'!$B:$B,'All Prices combined'!$D351,'RAB Prices Short'!$E:$E,'All Prices combined'!$G351),IF($B351="RAB Long",SUMIFS('RAB Prices Long'!AU:AU,'RAB Prices Long'!$B:$B,'All Prices combined'!$D351,'RAB Prices Long'!$E:$E,'All Prices combined'!$G351)))),2)</f>
        <v>53.78</v>
      </c>
      <c r="AS351" s="2">
        <f>ROUND(IF($B351="Annuity",SUMIFS('Annuity Prices'!AV:AV,'Annuity Prices'!$B:$B,$D351,'Annuity Prices'!$E:$E,$G351),IF($B351="RAB Short",SUMIFS('RAB Prices Short'!AV:AV,'RAB Prices Short'!$B:$B,'All Prices combined'!$D351,'RAB Prices Short'!$E:$E,'All Prices combined'!$G351),IF($B351="RAB Long",SUMIFS('RAB Prices Long'!AV:AV,'RAB Prices Long'!$B:$B,'All Prices combined'!$D351,'RAB Prices Long'!$E:$E,'All Prices combined'!$G351)))),2)</f>
        <v>55.32</v>
      </c>
      <c r="AT351" s="2">
        <f>ROUND(IF($B351="Annuity",SUMIFS('Annuity Prices'!AW:AW,'Annuity Prices'!$B:$B,$D351,'Annuity Prices'!$E:$E,$G351),IF($B351="RAB Short",SUMIFS('RAB Prices Short'!AW:AW,'RAB Prices Short'!$B:$B,'All Prices combined'!$D351,'RAB Prices Short'!$E:$E,'All Prices combined'!$G351),IF($B351="RAB Long",SUMIFS('RAB Prices Long'!AW:AW,'RAB Prices Long'!$B:$B,'All Prices combined'!$D351,'RAB Prices Long'!$E:$E,'All Prices combined'!$G351)))),2)</f>
        <v>56.91</v>
      </c>
      <c r="AU351" s="2">
        <f>ROUND(IF($B351="Annuity",SUMIFS('Annuity Prices'!AX:AX,'Annuity Prices'!$B:$B,$D351,'Annuity Prices'!$E:$E,$G351),IF($B351="RAB Short",SUMIFS('RAB Prices Short'!AX:AX,'RAB Prices Short'!$B:$B,'All Prices combined'!$D351,'RAB Prices Short'!$E:$E,'All Prices combined'!$G351),IF($B351="RAB Long",SUMIFS('RAB Prices Long'!AX:AX,'RAB Prices Long'!$B:$B,'All Prices combined'!$D351,'RAB Prices Long'!$E:$E,'All Prices combined'!$G351)))),2)</f>
        <v>58.54</v>
      </c>
      <c r="AV351" s="2">
        <f>ROUND(IF($B351="Annuity",SUMIFS('Annuity Prices'!AY:AY,'Annuity Prices'!$B:$B,$D351,'Annuity Prices'!$E:$E,$G351),IF($B351="RAB Short",SUMIFS('RAB Prices Short'!AY:AY,'RAB Prices Short'!$B:$B,'All Prices combined'!$D351,'RAB Prices Short'!$E:$E,'All Prices combined'!$G351),IF($B351="RAB Long",SUMIFS('RAB Prices Long'!AY:AY,'RAB Prices Long'!$B:$B,'All Prices combined'!$D351,'RAB Prices Long'!$E:$E,'All Prices combined'!$G351)))),2)</f>
        <v>60.22</v>
      </c>
      <c r="AW351" s="2">
        <f>ROUND(IF($B351="Annuity",SUMIFS('Annuity Prices'!AZ:AZ,'Annuity Prices'!$B:$B,$D351,'Annuity Prices'!$E:$E,$G351),IF($B351="RAB Short",SUMIFS('RAB Prices Short'!AZ:AZ,'RAB Prices Short'!$B:$B,'All Prices combined'!$D351,'RAB Prices Short'!$E:$E,'All Prices combined'!$G351),IF($B351="RAB Long",SUMIFS('RAB Prices Long'!AZ:AZ,'RAB Prices Long'!$B:$B,'All Prices combined'!$D351,'RAB Prices Long'!$E:$E,'All Prices combined'!$G351)))),2)</f>
        <v>61.95</v>
      </c>
      <c r="AX351" s="2">
        <f>ROUND(IF($B351="Annuity",SUMIFS('Annuity Prices'!BA:BA,'Annuity Prices'!$B:$B,$D351,'Annuity Prices'!$E:$E,$G351),IF($B351="RAB Short",SUMIFS('RAB Prices Short'!BA:BA,'RAB Prices Short'!$B:$B,'All Prices combined'!$D351,'RAB Prices Short'!$E:$E,'All Prices combined'!$G351),IF($B351="RAB Long",SUMIFS('RAB Prices Long'!BA:BA,'RAB Prices Long'!$B:$B,'All Prices combined'!$D351,'RAB Prices Long'!$E:$E,'All Prices combined'!$G351)))),2)</f>
        <v>63.73</v>
      </c>
      <c r="AY351" s="2">
        <f>ROUND(IF($B351="Annuity",SUMIFS('Annuity Prices'!BB:BB,'Annuity Prices'!$B:$B,$D351,'Annuity Prices'!$E:$E,$G351),IF($B351="RAB Short",SUMIFS('RAB Prices Short'!BB:BB,'RAB Prices Short'!$B:$B,'All Prices combined'!$D351,'RAB Prices Short'!$E:$E,'All Prices combined'!$G351),IF($B351="RAB Long",SUMIFS('RAB Prices Long'!BB:BB,'RAB Prices Long'!$B:$B,'All Prices combined'!$D351,'RAB Prices Long'!$E:$E,'All Prices combined'!$G351)))),2)</f>
        <v>65.56</v>
      </c>
      <c r="AZ351" s="2">
        <f>ROUND(IF($B351="Annuity",SUMIFS('Annuity Prices'!BC:BC,'Annuity Prices'!$B:$B,$D351,'Annuity Prices'!$E:$E,$G351),IF($B351="RAB Short",SUMIFS('RAB Prices Short'!BC:BC,'RAB Prices Short'!$B:$B,'All Prices combined'!$D351,'RAB Prices Short'!$E:$E,'All Prices combined'!$G351),IF($B351="RAB Long",SUMIFS('RAB Prices Long'!BC:BC,'RAB Prices Long'!$B:$B,'All Prices combined'!$D351,'RAB Prices Long'!$E:$E,'All Prices combined'!$G351)))),2)</f>
        <v>67.44</v>
      </c>
      <c r="BA351" s="2">
        <f>ROUND(IF($B351="Annuity",SUMIFS('Annuity Prices'!BD:BD,'Annuity Prices'!$B:$B,$D351,'Annuity Prices'!$E:$E,$G351),IF($B351="RAB Short",SUMIFS('RAB Prices Short'!BD:BD,'RAB Prices Short'!$B:$B,'All Prices combined'!$D351,'RAB Prices Short'!$E:$E,'All Prices combined'!$G351),IF($B351="RAB Long",SUMIFS('RAB Prices Long'!BD:BD,'RAB Prices Long'!$B:$B,'All Prices combined'!$D351,'RAB Prices Long'!$E:$E,'All Prices combined'!$G351)))),2)</f>
        <v>69.38</v>
      </c>
      <c r="BB351" s="2">
        <f>ROUND(IF($B351="Annuity",SUMIFS('Annuity Prices'!BE:BE,'Annuity Prices'!$B:$B,$D351,'Annuity Prices'!$E:$E,$G351),IF($B351="RAB Short",SUMIFS('RAB Prices Short'!BE:BE,'RAB Prices Short'!$B:$B,'All Prices combined'!$D351,'RAB Prices Short'!$E:$E,'All Prices combined'!$G351),IF($B351="RAB Long",SUMIFS('RAB Prices Long'!BE:BE,'RAB Prices Long'!$B:$B,'All Prices combined'!$D351,'RAB Prices Long'!$E:$E,'All Prices combined'!$G351)))),2)</f>
        <v>71.37</v>
      </c>
      <c r="BC351" s="2">
        <f>ROUND(IF($B351="Annuity",SUMIFS('Annuity Prices'!BF:BF,'Annuity Prices'!$B:$B,$D351,'Annuity Prices'!$E:$E,$G351),IF($B351="RAB Short",SUMIFS('RAB Prices Short'!BF:BF,'RAB Prices Short'!$B:$B,'All Prices combined'!$D351,'RAB Prices Short'!$E:$E,'All Prices combined'!$G351),IF($B351="RAB Long",SUMIFS('RAB Prices Long'!BF:BF,'RAB Prices Long'!$B:$B,'All Prices combined'!$D351,'RAB Prices Long'!$E:$E,'All Prices combined'!$G351)))),2)</f>
        <v>73.42</v>
      </c>
      <c r="BD351" s="2">
        <f>ROUND(IF($B351="Annuity",SUMIFS('Annuity Prices'!BG:BG,'Annuity Prices'!$B:$B,$D351,'Annuity Prices'!$E:$E,$G351),IF($B351="RAB Short",SUMIFS('RAB Prices Short'!BG:BG,'RAB Prices Short'!$B:$B,'All Prices combined'!$D351,'RAB Prices Short'!$E:$E,'All Prices combined'!$G351),IF($B351="RAB Long",SUMIFS('RAB Prices Long'!BG:BG,'RAB Prices Long'!$B:$B,'All Prices combined'!$D351,'RAB Prices Long'!$E:$E,'All Prices combined'!$G351)))),2)</f>
        <v>75.53</v>
      </c>
      <c r="BE351" s="2">
        <f>ROUND(IF($B351="Annuity",SUMIFS('Annuity Prices'!BH:BH,'Annuity Prices'!$B:$B,$D351,'Annuity Prices'!$E:$E,$G351),IF($B351="RAB Short",SUMIFS('RAB Prices Short'!BH:BH,'RAB Prices Short'!$B:$B,'All Prices combined'!$D351,'RAB Prices Short'!$E:$E,'All Prices combined'!$G351),IF($B351="RAB Long",SUMIFS('RAB Prices Long'!BH:BH,'RAB Prices Long'!$B:$B,'All Prices combined'!$D351,'RAB Prices Long'!$E:$E,'All Prices combined'!$G351)))),2)</f>
        <v>77.709999999999994</v>
      </c>
      <c r="BF351" s="2">
        <f>ROUND(IF($B351="Annuity",SUMIFS('Annuity Prices'!BI:BI,'Annuity Prices'!$B:$B,$D351,'Annuity Prices'!$E:$E,$G351),IF($B351="RAB Short",SUMIFS('RAB Prices Short'!BI:BI,'RAB Prices Short'!$B:$B,'All Prices combined'!$D351,'RAB Prices Short'!$E:$E,'All Prices combined'!$G351),IF($B351="RAB Long",SUMIFS('RAB Prices Long'!BI:BI,'RAB Prices Long'!$B:$B,'All Prices combined'!$D351,'RAB Prices Long'!$E:$E,'All Prices combined'!$G351)))),2)</f>
        <v>79.94</v>
      </c>
      <c r="BG351" s="2">
        <f>ROUND(IF($B351="Annuity",SUMIFS('Annuity Prices'!BJ:BJ,'Annuity Prices'!$B:$B,$D351,'Annuity Prices'!$E:$E,$G351),IF($B351="RAB Short",SUMIFS('RAB Prices Short'!BJ:BJ,'RAB Prices Short'!$B:$B,'All Prices combined'!$D351,'RAB Prices Short'!$E:$E,'All Prices combined'!$G351),IF($B351="RAB Long",SUMIFS('RAB Prices Long'!BJ:BJ,'RAB Prices Long'!$B:$B,'All Prices combined'!$D351,'RAB Prices Long'!$E:$E,'All Prices combined'!$G351)))),2)</f>
        <v>82.23</v>
      </c>
      <c r="BH351" s="2">
        <f>ROUND(IF($B351="Annuity",SUMIFS('Annuity Prices'!BK:BK,'Annuity Prices'!$B:$B,$D351,'Annuity Prices'!$E:$E,$G351),IF($B351="RAB Short",SUMIFS('RAB Prices Short'!BK:BK,'RAB Prices Short'!$B:$B,'All Prices combined'!$D351,'RAB Prices Short'!$E:$E,'All Prices combined'!$G351),IF($B351="RAB Long",SUMIFS('RAB Prices Long'!BK:BK,'RAB Prices Long'!$B:$B,'All Prices combined'!$D351,'RAB Prices Long'!$E:$E,'All Prices combined'!$G351)))),2)</f>
        <v>86.56</v>
      </c>
      <c r="BI351" s="2">
        <f>ROUND(IF($B351="Annuity",SUMIFS('Annuity Prices'!BL:BL,'Annuity Prices'!$B:$B,$D351,'Annuity Prices'!$E:$E,$G351),IF($B351="RAB Short",SUMIFS('RAB Prices Short'!BL:BL,'RAB Prices Short'!$B:$B,'All Prices combined'!$D351,'RAB Prices Short'!$E:$E,'All Prices combined'!$G351),IF($B351="RAB Long",SUMIFS('RAB Prices Long'!BL:BL,'RAB Prices Long'!$B:$B,'All Prices combined'!$D351,'RAB Prices Long'!$E:$E,'All Prices combined'!$G351)))),2)</f>
        <v>94.24</v>
      </c>
      <c r="BJ351" s="2">
        <f>ROUND(IF($B351="Annuity",SUMIFS('Annuity Prices'!BM:BM,'Annuity Prices'!$B:$B,$D351,'Annuity Prices'!$E:$E,$G351),IF($B351="RAB Short",SUMIFS('RAB Prices Short'!BM:BM,'RAB Prices Short'!$B:$B,'All Prices combined'!$D351,'RAB Prices Short'!$E:$E,'All Prices combined'!$G351),IF($B351="RAB Long",SUMIFS('RAB Prices Long'!BM:BM,'RAB Prices Long'!$B:$B,'All Prices combined'!$D351,'RAB Prices Long'!$E:$E,'All Prices combined'!$G351)))),2)</f>
        <v>96.94</v>
      </c>
      <c r="BK351" s="2">
        <f>ROUND(IF($B351="Annuity",SUMIFS('Annuity Prices'!BN:BN,'Annuity Prices'!$B:$B,$D351,'Annuity Prices'!$E:$E,$G351),IF($B351="RAB Short",SUMIFS('RAB Prices Short'!BN:BN,'RAB Prices Short'!$B:$B,'All Prices combined'!$D351,'RAB Prices Short'!$E:$E,'All Prices combined'!$G351),IF($B351="RAB Long",SUMIFS('RAB Prices Long'!BN:BN,'RAB Prices Long'!$B:$B,'All Prices combined'!$D351,'RAB Prices Long'!$E:$E,'All Prices combined'!$G351)))),2)</f>
        <v>104.24</v>
      </c>
      <c r="BL351" s="2">
        <f>ROUND(IF($B351="Annuity",SUMIFS('Annuity Prices'!BO:BO,'Annuity Prices'!$B:$B,$D351,'Annuity Prices'!$E:$E,$G351),IF($B351="RAB Short",SUMIFS('RAB Prices Short'!BO:BO,'RAB Prices Short'!$B:$B,'All Prices combined'!$D351,'RAB Prices Short'!$E:$E,'All Prices combined'!$G351),IF($B351="RAB Long",SUMIFS('RAB Prices Long'!BO:BO,'RAB Prices Long'!$B:$B,'All Prices combined'!$D351,'RAB Prices Long'!$E:$E,'All Prices combined'!$G351)))),2)</f>
        <v>112.9</v>
      </c>
      <c r="BM351" s="2">
        <f>ROUND(IF($B351="Annuity",SUMIFS('Annuity Prices'!BP:BP,'Annuity Prices'!$B:$B,$D351,'Annuity Prices'!$E:$E,$G351),IF($B351="RAB Short",SUMIFS('RAB Prices Short'!BP:BP,'RAB Prices Short'!$B:$B,'All Prices combined'!$D351,'RAB Prices Short'!$E:$E,'All Prices combined'!$G351),IF($B351="RAB Long",SUMIFS('RAB Prices Long'!BP:BP,'RAB Prices Long'!$B:$B,'All Prices combined'!$D351,'RAB Prices Long'!$E:$E,'All Prices combined'!$G351)))),2)</f>
        <v>118.14</v>
      </c>
      <c r="BN351" s="2">
        <f>ROUND(IF($B351="Annuity",SUMIFS('Annuity Prices'!BQ:BQ,'Annuity Prices'!$B:$B,$D351,'Annuity Prices'!$E:$E,$G351),IF($B351="RAB Short",SUMIFS('RAB Prices Short'!BQ:BQ,'RAB Prices Short'!$B:$B,'All Prices combined'!$D351,'RAB Prices Short'!$E:$E,'All Prices combined'!$G351),IF($B351="RAB Long",SUMIFS('RAB Prices Long'!BQ:BQ,'RAB Prices Long'!$B:$B,'All Prices combined'!$D351,'RAB Prices Long'!$E:$E,'All Prices combined'!$G351)))),2)</f>
        <v>127.52</v>
      </c>
      <c r="BO351" s="2">
        <f>ROUND(IF($B351="Annuity",SUMIFS('Annuity Prices'!BR:BR,'Annuity Prices'!$B:$B,$D351,'Annuity Prices'!$E:$E,$G351),IF($B351="RAB Short",SUMIFS('RAB Prices Short'!BR:BR,'RAB Prices Short'!$B:$B,'All Prices combined'!$D351,'RAB Prices Short'!$E:$E,'All Prices combined'!$G351),IF($B351="RAB Long",SUMIFS('RAB Prices Long'!BR:BR,'RAB Prices Long'!$B:$B,'All Prices combined'!$D351,'RAB Prices Long'!$E:$E,'All Prices combined'!$G351)))),2)</f>
        <v>130.71</v>
      </c>
      <c r="BP351" s="2">
        <f>ROUND(IF($B351="Annuity",SUMIFS('Annuity Prices'!BS:BS,'Annuity Prices'!$B:$B,$D351,'Annuity Prices'!$E:$E,$G351),IF($B351="RAB Short",SUMIFS('RAB Prices Short'!BS:BS,'RAB Prices Short'!$B:$B,'All Prices combined'!$D351,'RAB Prices Short'!$E:$E,'All Prices combined'!$G351),IF($B351="RAB Long",SUMIFS('RAB Prices Long'!BS:BS,'RAB Prices Long'!$B:$B,'All Prices combined'!$D351,'RAB Prices Long'!$E:$E,'All Prices combined'!$G351)))),2)</f>
        <v>133.97</v>
      </c>
      <c r="BQ351" s="2">
        <f>ROUND(IF($B351="Annuity",SUMIFS('Annuity Prices'!BT:BT,'Annuity Prices'!$B:$B,$D351,'Annuity Prices'!$E:$E,$G351),IF($B351="RAB Short",SUMIFS('RAB Prices Short'!BT:BT,'RAB Prices Short'!$B:$B,'All Prices combined'!$D351,'RAB Prices Short'!$E:$E,'All Prices combined'!$G351),IF($B351="RAB Long",SUMIFS('RAB Prices Long'!BT:BT,'RAB Prices Long'!$B:$B,'All Prices combined'!$D351,'RAB Prices Long'!$E:$E,'All Prices combined'!$G351)))),2)</f>
        <v>137.33000000000001</v>
      </c>
      <c r="BR351" s="2">
        <f>ROUND(IF($B351="Annuity",SUMIFS('Annuity Prices'!BU:BU,'Annuity Prices'!$B:$B,$D351,'Annuity Prices'!$E:$E,$G351),IF($B351="RAB Short",SUMIFS('RAB Prices Short'!BU:BU,'RAB Prices Short'!$B:$B,'All Prices combined'!$D351,'RAB Prices Short'!$E:$E,'All Prices combined'!$G351),IF($B351="RAB Long",SUMIFS('RAB Prices Long'!BU:BU,'RAB Prices Long'!$B:$B,'All Prices combined'!$D351,'RAB Prices Long'!$E:$E,'All Prices combined'!$G351)))),2)</f>
        <v>148.16999999999999</v>
      </c>
      <c r="BS351" s="2">
        <f>ROUND(IF($B351="Annuity",SUMIFS('Annuity Prices'!BV:BV,'Annuity Prices'!$B:$B,$D351,'Annuity Prices'!$E:$E,$G351),IF($B351="RAB Short",SUMIFS('RAB Prices Short'!BV:BV,'RAB Prices Short'!$B:$B,'All Prices combined'!$D351,'RAB Prices Short'!$E:$E,'All Prices combined'!$G351),IF($B351="RAB Long",SUMIFS('RAB Prices Long'!BV:BV,'RAB Prices Long'!$B:$B,'All Prices combined'!$D351,'RAB Prices Long'!$E:$E,'All Prices combined'!$G351)))),2)</f>
        <v>151.87</v>
      </c>
      <c r="BT351" s="2">
        <f>ROUND(IF($B351="Annuity",SUMIFS('Annuity Prices'!BW:BW,'Annuity Prices'!$B:$B,$D351,'Annuity Prices'!$E:$E,$G351),IF($B351="RAB Short",SUMIFS('RAB Prices Short'!BW:BW,'RAB Prices Short'!$B:$B,'All Prices combined'!$D351,'RAB Prices Short'!$E:$E,'All Prices combined'!$G351),IF($B351="RAB Long",SUMIFS('RAB Prices Long'!BW:BW,'RAB Prices Long'!$B:$B,'All Prices combined'!$D351,'RAB Prices Long'!$E:$E,'All Prices combined'!$G351)))),2)</f>
        <v>155.66999999999999</v>
      </c>
      <c r="BU351" s="2">
        <f>ROUND(IF($B351="Annuity",SUMIFS('Annuity Prices'!BX:BX,'Annuity Prices'!$B:$B,$D351,'Annuity Prices'!$E:$E,$G351),IF($B351="RAB Short",SUMIFS('RAB Prices Short'!BX:BX,'RAB Prices Short'!$B:$B,'All Prices combined'!$D351,'RAB Prices Short'!$E:$E,'All Prices combined'!$G351),IF($B351="RAB Long",SUMIFS('RAB Prices Long'!BX:BX,'RAB Prices Long'!$B:$B,'All Prices combined'!$D351,'RAB Prices Long'!$E:$E,'All Prices combined'!$G351)))),2)</f>
        <v>159.56</v>
      </c>
    </row>
    <row r="352" spans="2:73" x14ac:dyDescent="0.25">
      <c r="B352" t="s">
        <v>44</v>
      </c>
      <c r="C352">
        <v>30</v>
      </c>
      <c r="E352" t="s">
        <v>209</v>
      </c>
      <c r="F352" t="s">
        <v>210</v>
      </c>
      <c r="G352" t="s">
        <v>211</v>
      </c>
      <c r="I352" s="2">
        <f>ROUND(IF($B352="Annuity",SUMIFS('Annuity Prices'!L:L,'Annuity Prices'!$B:$B,$D352,'Annuity Prices'!$E:$E,$G352),IF($B352="RAB Short",SUMIFS('RAB Prices Short'!L:L,'RAB Prices Short'!$B:$B,'All Prices combined'!$D352,'RAB Prices Short'!$E:$E,'All Prices combined'!$G352),IF($B352="RAB Long",SUMIFS('RAB Prices Long'!L:L,'RAB Prices Long'!$B:$B,'All Prices combined'!$D352,'RAB Prices Long'!$E:$E,'All Prices combined'!$G352)))),2)</f>
        <v>0</v>
      </c>
      <c r="J352" s="2">
        <f>ROUND(IF($B352="Annuity",SUMIFS('Annuity Prices'!M:M,'Annuity Prices'!$B:$B,$D352,'Annuity Prices'!$E:$E,$G352),IF($B352="RAB Short",SUMIFS('RAB Prices Short'!M:M,'RAB Prices Short'!$B:$B,'All Prices combined'!$D352,'RAB Prices Short'!$E:$E,'All Prices combined'!$G352),IF($B352="RAB Long",SUMIFS('RAB Prices Long'!M:M,'RAB Prices Long'!$B:$B,'All Prices combined'!$D352,'RAB Prices Long'!$E:$E,'All Prices combined'!$G352)))),2)</f>
        <v>0</v>
      </c>
      <c r="K352" s="2">
        <f>ROUND(IF($B352="Annuity",SUMIFS('Annuity Prices'!N:N,'Annuity Prices'!$B:$B,$D352,'Annuity Prices'!$E:$E,$G352),IF($B352="RAB Short",SUMIFS('RAB Prices Short'!N:N,'RAB Prices Short'!$B:$B,'All Prices combined'!$D352,'RAB Prices Short'!$E:$E,'All Prices combined'!$G352),IF($B352="RAB Long",SUMIFS('RAB Prices Long'!N:N,'RAB Prices Long'!$B:$B,'All Prices combined'!$D352,'RAB Prices Long'!$E:$E,'All Prices combined'!$G352)))),2)</f>
        <v>0</v>
      </c>
      <c r="L352" s="2">
        <f>ROUND(IF($B352="Annuity",SUMIFS('Annuity Prices'!O:O,'Annuity Prices'!$B:$B,$D352,'Annuity Prices'!$E:$E,$G352),IF($B352="RAB Short",SUMIFS('RAB Prices Short'!O:O,'RAB Prices Short'!$B:$B,'All Prices combined'!$D352,'RAB Prices Short'!$E:$E,'All Prices combined'!$G352),IF($B352="RAB Long",SUMIFS('RAB Prices Long'!O:O,'RAB Prices Long'!$B:$B,'All Prices combined'!$D352,'RAB Prices Long'!$E:$E,'All Prices combined'!$G352)))),2)</f>
        <v>0</v>
      </c>
      <c r="M352" s="2">
        <f>ROUND(IF($B352="Annuity",SUMIFS('Annuity Prices'!P:P,'Annuity Prices'!$B:$B,$D352,'Annuity Prices'!$E:$E,$G352),IF($B352="RAB Short",SUMIFS('RAB Prices Short'!P:P,'RAB Prices Short'!$B:$B,'All Prices combined'!$D352,'RAB Prices Short'!$E:$E,'All Prices combined'!$G352),IF($B352="RAB Long",SUMIFS('RAB Prices Long'!P:P,'RAB Prices Long'!$B:$B,'All Prices combined'!$D352,'RAB Prices Long'!$E:$E,'All Prices combined'!$G352)))),2)</f>
        <v>0</v>
      </c>
      <c r="N352" s="2">
        <f>ROUND(IF($B352="Annuity",SUMIFS('Annuity Prices'!Q:Q,'Annuity Prices'!$B:$B,$D352,'Annuity Prices'!$E:$E,$G352),IF($B352="RAB Short",SUMIFS('RAB Prices Short'!Q:Q,'RAB Prices Short'!$B:$B,'All Prices combined'!$D352,'RAB Prices Short'!$E:$E,'All Prices combined'!$G352),IF($B352="RAB Long",SUMIFS('RAB Prices Long'!Q:Q,'RAB Prices Long'!$B:$B,'All Prices combined'!$D352,'RAB Prices Long'!$E:$E,'All Prices combined'!$G352)))),2)</f>
        <v>0</v>
      </c>
      <c r="O352" s="2">
        <f>ROUND(IF($B352="Annuity",SUMIFS('Annuity Prices'!R:R,'Annuity Prices'!$B:$B,$D352,'Annuity Prices'!$E:$E,$G352),IF($B352="RAB Short",SUMIFS('RAB Prices Short'!R:R,'RAB Prices Short'!$B:$B,'All Prices combined'!$D352,'RAB Prices Short'!$E:$E,'All Prices combined'!$G352),IF($B352="RAB Long",SUMIFS('RAB Prices Long'!R:R,'RAB Prices Long'!$B:$B,'All Prices combined'!$D352,'RAB Prices Long'!$E:$E,'All Prices combined'!$G352)))),2)</f>
        <v>0</v>
      </c>
      <c r="P352" s="2">
        <f>ROUND(IF($B352="Annuity",SUMIFS('Annuity Prices'!S:S,'Annuity Prices'!$B:$B,$D352,'Annuity Prices'!$E:$E,$G352),IF($B352="RAB Short",SUMIFS('RAB Prices Short'!S:S,'RAB Prices Short'!$B:$B,'All Prices combined'!$D352,'RAB Prices Short'!$E:$E,'All Prices combined'!$G352),IF($B352="RAB Long",SUMIFS('RAB Prices Long'!S:S,'RAB Prices Long'!$B:$B,'All Prices combined'!$D352,'RAB Prices Long'!$E:$E,'All Prices combined'!$G352)))),2)</f>
        <v>0</v>
      </c>
      <c r="Q352" s="2">
        <f>ROUND(IF($B352="Annuity",SUMIFS('Annuity Prices'!T:T,'Annuity Prices'!$B:$B,$D352,'Annuity Prices'!$E:$E,$G352),IF($B352="RAB Short",SUMIFS('RAB Prices Short'!T:T,'RAB Prices Short'!$B:$B,'All Prices combined'!$D352,'RAB Prices Short'!$E:$E,'All Prices combined'!$G352),IF($B352="RAB Long",SUMIFS('RAB Prices Long'!T:T,'RAB Prices Long'!$B:$B,'All Prices combined'!$D352,'RAB Prices Long'!$E:$E,'All Prices combined'!$G352)))),2)</f>
        <v>0</v>
      </c>
      <c r="R352" s="2">
        <f>ROUND(IF($B352="Annuity",SUMIFS('Annuity Prices'!U:U,'Annuity Prices'!$B:$B,$D352,'Annuity Prices'!$E:$E,$G352),IF($B352="RAB Short",SUMIFS('RAB Prices Short'!U:U,'RAB Prices Short'!$B:$B,'All Prices combined'!$D352,'RAB Prices Short'!$E:$E,'All Prices combined'!$G352),IF($B352="RAB Long",SUMIFS('RAB Prices Long'!U:U,'RAB Prices Long'!$B:$B,'All Prices combined'!$D352,'RAB Prices Long'!$E:$E,'All Prices combined'!$G352)))),2)</f>
        <v>0</v>
      </c>
      <c r="S352" s="2">
        <f>ROUND(IF($B352="Annuity",SUMIFS('Annuity Prices'!V:V,'Annuity Prices'!$B:$B,$D352,'Annuity Prices'!$E:$E,$G352),IF($B352="RAB Short",SUMIFS('RAB Prices Short'!V:V,'RAB Prices Short'!$B:$B,'All Prices combined'!$D352,'RAB Prices Short'!$E:$E,'All Prices combined'!$G352),IF($B352="RAB Long",SUMIFS('RAB Prices Long'!V:V,'RAB Prices Long'!$B:$B,'All Prices combined'!$D352,'RAB Prices Long'!$E:$E,'All Prices combined'!$G352)))),2)</f>
        <v>0</v>
      </c>
      <c r="T352" s="2">
        <f>ROUND(IF($B352="Annuity",SUMIFS('Annuity Prices'!W:W,'Annuity Prices'!$B:$B,$D352,'Annuity Prices'!$E:$E,$G352),IF($B352="RAB Short",SUMIFS('RAB Prices Short'!W:W,'RAB Prices Short'!$B:$B,'All Prices combined'!$D352,'RAB Prices Short'!$E:$E,'All Prices combined'!$G352),IF($B352="RAB Long",SUMIFS('RAB Prices Long'!W:W,'RAB Prices Long'!$B:$B,'All Prices combined'!$D352,'RAB Prices Long'!$E:$E,'All Prices combined'!$G352)))),2)</f>
        <v>0</v>
      </c>
      <c r="U352" s="2">
        <f>ROUND(IF($B352="Annuity",SUMIFS('Annuity Prices'!X:X,'Annuity Prices'!$B:$B,$D352,'Annuity Prices'!$E:$E,$G352),IF($B352="RAB Short",SUMIFS('RAB Prices Short'!X:X,'RAB Prices Short'!$B:$B,'All Prices combined'!$D352,'RAB Prices Short'!$E:$E,'All Prices combined'!$G352),IF($B352="RAB Long",SUMIFS('RAB Prices Long'!X:X,'RAB Prices Long'!$B:$B,'All Prices combined'!$D352,'RAB Prices Long'!$E:$E,'All Prices combined'!$G352)))),2)</f>
        <v>0</v>
      </c>
      <c r="V352" s="2">
        <f>ROUND(IF($B352="Annuity",SUMIFS('Annuity Prices'!Y:Y,'Annuity Prices'!$B:$B,$D352,'Annuity Prices'!$E:$E,$G352),IF($B352="RAB Short",SUMIFS('RAB Prices Short'!Y:Y,'RAB Prices Short'!$B:$B,'All Prices combined'!$D352,'RAB Prices Short'!$E:$E,'All Prices combined'!$G352),IF($B352="RAB Long",SUMIFS('RAB Prices Long'!Y:Y,'RAB Prices Long'!$B:$B,'All Prices combined'!$D352,'RAB Prices Long'!$E:$E,'All Prices combined'!$G352)))),2)</f>
        <v>0</v>
      </c>
      <c r="W352" s="2">
        <f>ROUND(IF($B352="Annuity",SUMIFS('Annuity Prices'!Z:Z,'Annuity Prices'!$B:$B,$D352,'Annuity Prices'!$E:$E,$G352),IF($B352="RAB Short",SUMIFS('RAB Prices Short'!Z:Z,'RAB Prices Short'!$B:$B,'All Prices combined'!$D352,'RAB Prices Short'!$E:$E,'All Prices combined'!$G352),IF($B352="RAB Long",SUMIFS('RAB Prices Long'!Z:Z,'RAB Prices Long'!$B:$B,'All Prices combined'!$D352,'RAB Prices Long'!$E:$E,'All Prices combined'!$G352)))),2)</f>
        <v>0</v>
      </c>
      <c r="X352" s="2">
        <f>ROUND(IF($B352="Annuity",SUMIFS('Annuity Prices'!AA:AA,'Annuity Prices'!$B:$B,$D352,'Annuity Prices'!$E:$E,$G352),IF($B352="RAB Short",SUMIFS('RAB Prices Short'!AA:AA,'RAB Prices Short'!$B:$B,'All Prices combined'!$D352,'RAB Prices Short'!$E:$E,'All Prices combined'!$G352),IF($B352="RAB Long",SUMIFS('RAB Prices Long'!AA:AA,'RAB Prices Long'!$B:$B,'All Prices combined'!$D352,'RAB Prices Long'!$E:$E,'All Prices combined'!$G352)))),2)</f>
        <v>0</v>
      </c>
      <c r="Y352" s="2">
        <f>ROUND(IF($B352="Annuity",SUMIFS('Annuity Prices'!AB:AB,'Annuity Prices'!$B:$B,$D352,'Annuity Prices'!$E:$E,$G352),IF($B352="RAB Short",SUMIFS('RAB Prices Short'!AB:AB,'RAB Prices Short'!$B:$B,'All Prices combined'!$D352,'RAB Prices Short'!$E:$E,'All Prices combined'!$G352),IF($B352="RAB Long",SUMIFS('RAB Prices Long'!AB:AB,'RAB Prices Long'!$B:$B,'All Prices combined'!$D352,'RAB Prices Long'!$E:$E,'All Prices combined'!$G352)))),2)</f>
        <v>0</v>
      </c>
      <c r="Z352" s="2">
        <f>ROUND(IF($B352="Annuity",SUMIFS('Annuity Prices'!AC:AC,'Annuity Prices'!$B:$B,$D352,'Annuity Prices'!$E:$E,$G352),IF($B352="RAB Short",SUMIFS('RAB Prices Short'!AC:AC,'RAB Prices Short'!$B:$B,'All Prices combined'!$D352,'RAB Prices Short'!$E:$E,'All Prices combined'!$G352),IF($B352="RAB Long",SUMIFS('RAB Prices Long'!AC:AC,'RAB Prices Long'!$B:$B,'All Prices combined'!$D352,'RAB Prices Long'!$E:$E,'All Prices combined'!$G352)))),2)</f>
        <v>0</v>
      </c>
      <c r="AA352" s="2">
        <f>ROUND(IF($B352="Annuity",SUMIFS('Annuity Prices'!AD:AD,'Annuity Prices'!$B:$B,$D352,'Annuity Prices'!$E:$E,$G352),IF($B352="RAB Short",SUMIFS('RAB Prices Short'!AD:AD,'RAB Prices Short'!$B:$B,'All Prices combined'!$D352,'RAB Prices Short'!$E:$E,'All Prices combined'!$G352),IF($B352="RAB Long",SUMIFS('RAB Prices Long'!AD:AD,'RAB Prices Long'!$B:$B,'All Prices combined'!$D352,'RAB Prices Long'!$E:$E,'All Prices combined'!$G352)))),2)</f>
        <v>0</v>
      </c>
      <c r="AB352" s="2">
        <f>ROUND(IF($B352="Annuity",SUMIFS('Annuity Prices'!AE:AE,'Annuity Prices'!$B:$B,$D352,'Annuity Prices'!$E:$E,$G352),IF($B352="RAB Short",SUMIFS('RAB Prices Short'!AE:AE,'RAB Prices Short'!$B:$B,'All Prices combined'!$D352,'RAB Prices Short'!$E:$E,'All Prices combined'!$G352),IF($B352="RAB Long",SUMIFS('RAB Prices Long'!AE:AE,'RAB Prices Long'!$B:$B,'All Prices combined'!$D352,'RAB Prices Long'!$E:$E,'All Prices combined'!$G352)))),2)</f>
        <v>0</v>
      </c>
      <c r="AC352" s="2">
        <f>ROUND(IF($B352="Annuity",SUMIFS('Annuity Prices'!AF:AF,'Annuity Prices'!$B:$B,$D352,'Annuity Prices'!$E:$E,$G352),IF($B352="RAB Short",SUMIFS('RAB Prices Short'!AF:AF,'RAB Prices Short'!$B:$B,'All Prices combined'!$D352,'RAB Prices Short'!$E:$E,'All Prices combined'!$G352),IF($B352="RAB Long",SUMIFS('RAB Prices Long'!AF:AF,'RAB Prices Long'!$B:$B,'All Prices combined'!$D352,'RAB Prices Long'!$E:$E,'All Prices combined'!$G352)))),2)</f>
        <v>0</v>
      </c>
      <c r="AD352" s="2">
        <f>ROUND(IF($B352="Annuity",SUMIFS('Annuity Prices'!AG:AG,'Annuity Prices'!$B:$B,$D352,'Annuity Prices'!$E:$E,$G352),IF($B352="RAB Short",SUMIFS('RAB Prices Short'!AG:AG,'RAB Prices Short'!$B:$B,'All Prices combined'!$D352,'RAB Prices Short'!$E:$E,'All Prices combined'!$G352),IF($B352="RAB Long",SUMIFS('RAB Prices Long'!AG:AG,'RAB Prices Long'!$B:$B,'All Prices combined'!$D352,'RAB Prices Long'!$E:$E,'All Prices combined'!$G352)))),2)</f>
        <v>0</v>
      </c>
      <c r="AE352" s="2">
        <f>ROUND(IF($B352="Annuity",SUMIFS('Annuity Prices'!AH:AH,'Annuity Prices'!$B:$B,$D352,'Annuity Prices'!$E:$E,$G352),IF($B352="RAB Short",SUMIFS('RAB Prices Short'!AH:AH,'RAB Prices Short'!$B:$B,'All Prices combined'!$D352,'RAB Prices Short'!$E:$E,'All Prices combined'!$G352),IF($B352="RAB Long",SUMIFS('RAB Prices Long'!AH:AH,'RAB Prices Long'!$B:$B,'All Prices combined'!$D352,'RAB Prices Long'!$E:$E,'All Prices combined'!$G352)))),2)</f>
        <v>0</v>
      </c>
      <c r="AF352" s="2">
        <f>ROUND(IF($B352="Annuity",SUMIFS('Annuity Prices'!AI:AI,'Annuity Prices'!$B:$B,$D352,'Annuity Prices'!$E:$E,$G352),IF($B352="RAB Short",SUMIFS('RAB Prices Short'!AI:AI,'RAB Prices Short'!$B:$B,'All Prices combined'!$D352,'RAB Prices Short'!$E:$E,'All Prices combined'!$G352),IF($B352="RAB Long",SUMIFS('RAB Prices Long'!AI:AI,'RAB Prices Long'!$B:$B,'All Prices combined'!$D352,'RAB Prices Long'!$E:$E,'All Prices combined'!$G352)))),2)</f>
        <v>0</v>
      </c>
      <c r="AG352" s="2">
        <f>ROUND(IF($B352="Annuity",SUMIFS('Annuity Prices'!AJ:AJ,'Annuity Prices'!$B:$B,$D352,'Annuity Prices'!$E:$E,$G352),IF($B352="RAB Short",SUMIFS('RAB Prices Short'!AJ:AJ,'RAB Prices Short'!$B:$B,'All Prices combined'!$D352,'RAB Prices Short'!$E:$E,'All Prices combined'!$G352),IF($B352="RAB Long",SUMIFS('RAB Prices Long'!AJ:AJ,'RAB Prices Long'!$B:$B,'All Prices combined'!$D352,'RAB Prices Long'!$E:$E,'All Prices combined'!$G352)))),2)</f>
        <v>0</v>
      </c>
      <c r="AH352" s="2">
        <f>ROUND(IF($B352="Annuity",SUMIFS('Annuity Prices'!AK:AK,'Annuity Prices'!$B:$B,$D352,'Annuity Prices'!$E:$E,$G352),IF($B352="RAB Short",SUMIFS('RAB Prices Short'!AK:AK,'RAB Prices Short'!$B:$B,'All Prices combined'!$D352,'RAB Prices Short'!$E:$E,'All Prices combined'!$G352),IF($B352="RAB Long",SUMIFS('RAB Prices Long'!AK:AK,'RAB Prices Long'!$B:$B,'All Prices combined'!$D352,'RAB Prices Long'!$E:$E,'All Prices combined'!$G352)))),2)</f>
        <v>0</v>
      </c>
      <c r="AI352" s="2">
        <f>ROUND(IF($B352="Annuity",SUMIFS('Annuity Prices'!AL:AL,'Annuity Prices'!$B:$B,$D352,'Annuity Prices'!$E:$E,$G352),IF($B352="RAB Short",SUMIFS('RAB Prices Short'!AL:AL,'RAB Prices Short'!$B:$B,'All Prices combined'!$D352,'RAB Prices Short'!$E:$E,'All Prices combined'!$G352),IF($B352="RAB Long",SUMIFS('RAB Prices Long'!AL:AL,'RAB Prices Long'!$B:$B,'All Prices combined'!$D352,'RAB Prices Long'!$E:$E,'All Prices combined'!$G352)))),2)</f>
        <v>0</v>
      </c>
      <c r="AJ352" s="2">
        <f>ROUND(IF($B352="Annuity",SUMIFS('Annuity Prices'!AM:AM,'Annuity Prices'!$B:$B,$D352,'Annuity Prices'!$E:$E,$G352),IF($B352="RAB Short",SUMIFS('RAB Prices Short'!AM:AM,'RAB Prices Short'!$B:$B,'All Prices combined'!$D352,'RAB Prices Short'!$E:$E,'All Prices combined'!$G352),IF($B352="RAB Long",SUMIFS('RAB Prices Long'!AM:AM,'RAB Prices Long'!$B:$B,'All Prices combined'!$D352,'RAB Prices Long'!$E:$E,'All Prices combined'!$G352)))),2)</f>
        <v>0</v>
      </c>
      <c r="AK352" s="2">
        <f>ROUND(IF($B352="Annuity",SUMIFS('Annuity Prices'!AN:AN,'Annuity Prices'!$B:$B,$D352,'Annuity Prices'!$E:$E,$G352),IF($B352="RAB Short",SUMIFS('RAB Prices Short'!AN:AN,'RAB Prices Short'!$B:$B,'All Prices combined'!$D352,'RAB Prices Short'!$E:$E,'All Prices combined'!$G352),IF($B352="RAB Long",SUMIFS('RAB Prices Long'!AN:AN,'RAB Prices Long'!$B:$B,'All Prices combined'!$D352,'RAB Prices Long'!$E:$E,'All Prices combined'!$G352)))),2)</f>
        <v>0</v>
      </c>
      <c r="AL352" s="2">
        <f>ROUND(IF($B352="Annuity",SUMIFS('Annuity Prices'!AO:AO,'Annuity Prices'!$B:$B,$D352,'Annuity Prices'!$E:$E,$G352),IF($B352="RAB Short",SUMIFS('RAB Prices Short'!AO:AO,'RAB Prices Short'!$B:$B,'All Prices combined'!$D352,'RAB Prices Short'!$E:$E,'All Prices combined'!$G352),IF($B352="RAB Long",SUMIFS('RAB Prices Long'!AO:AO,'RAB Prices Long'!$B:$B,'All Prices combined'!$D352,'RAB Prices Long'!$E:$E,'All Prices combined'!$G352)))),2)</f>
        <v>0</v>
      </c>
      <c r="AM352" s="2">
        <f>ROUND(IF($B352="Annuity",SUMIFS('Annuity Prices'!AP:AP,'Annuity Prices'!$B:$B,$D352,'Annuity Prices'!$E:$E,$G352),IF($B352="RAB Short",SUMIFS('RAB Prices Short'!AP:AP,'RAB Prices Short'!$B:$B,'All Prices combined'!$D352,'RAB Prices Short'!$E:$E,'All Prices combined'!$G352),IF($B352="RAB Long",SUMIFS('RAB Prices Long'!AP:AP,'RAB Prices Long'!$B:$B,'All Prices combined'!$D352,'RAB Prices Long'!$E:$E,'All Prices combined'!$G352)))),2)</f>
        <v>0</v>
      </c>
      <c r="AN352" s="2">
        <f>ROUND(IF($B352="Annuity",SUMIFS('Annuity Prices'!AQ:AQ,'Annuity Prices'!$B:$B,$D352,'Annuity Prices'!$E:$E,$G352),IF($B352="RAB Short",SUMIFS('RAB Prices Short'!AQ:AQ,'RAB Prices Short'!$B:$B,'All Prices combined'!$D352,'RAB Prices Short'!$E:$E,'All Prices combined'!$G352),IF($B352="RAB Long",SUMIFS('RAB Prices Long'!AQ:AQ,'RAB Prices Long'!$B:$B,'All Prices combined'!$D352,'RAB Prices Long'!$E:$E,'All Prices combined'!$G352)))),2)</f>
        <v>0</v>
      </c>
      <c r="AO352" s="2">
        <f>ROUND(IF($B352="Annuity",SUMIFS('Annuity Prices'!AR:AR,'Annuity Prices'!$B:$B,$D352,'Annuity Prices'!$E:$E,$G352),IF($B352="RAB Short",SUMIFS('RAB Prices Short'!AR:AR,'RAB Prices Short'!$B:$B,'All Prices combined'!$D352,'RAB Prices Short'!$E:$E,'All Prices combined'!$G352),IF($B352="RAB Long",SUMIFS('RAB Prices Long'!AR:AR,'RAB Prices Long'!$B:$B,'All Prices combined'!$D352,'RAB Prices Long'!$E:$E,'All Prices combined'!$G352)))),2)</f>
        <v>0</v>
      </c>
      <c r="AP352" s="2">
        <f>ROUND(IF($B352="Annuity",SUMIFS('Annuity Prices'!AS:AS,'Annuity Prices'!$B:$B,$D352,'Annuity Prices'!$E:$E,$G352),IF($B352="RAB Short",SUMIFS('RAB Prices Short'!AS:AS,'RAB Prices Short'!$B:$B,'All Prices combined'!$D352,'RAB Prices Short'!$E:$E,'All Prices combined'!$G352),IF($B352="RAB Long",SUMIFS('RAB Prices Long'!AS:AS,'RAB Prices Long'!$B:$B,'All Prices combined'!$D352,'RAB Prices Long'!$E:$E,'All Prices combined'!$G352)))),2)</f>
        <v>0</v>
      </c>
      <c r="AQ352" s="2">
        <f>ROUND(IF($B352="Annuity",SUMIFS('Annuity Prices'!AT:AT,'Annuity Prices'!$B:$B,$D352,'Annuity Prices'!$E:$E,$G352),IF($B352="RAB Short",SUMIFS('RAB Prices Short'!AT:AT,'RAB Prices Short'!$B:$B,'All Prices combined'!$D352,'RAB Prices Short'!$E:$E,'All Prices combined'!$G352),IF($B352="RAB Long",SUMIFS('RAB Prices Long'!AT:AT,'RAB Prices Long'!$B:$B,'All Prices combined'!$D352,'RAB Prices Long'!$E:$E,'All Prices combined'!$G352)))),2)</f>
        <v>0</v>
      </c>
      <c r="AR352" s="2">
        <f>ROUND(IF($B352="Annuity",SUMIFS('Annuity Prices'!AU:AU,'Annuity Prices'!$B:$B,$D352,'Annuity Prices'!$E:$E,$G352),IF($B352="RAB Short",SUMIFS('RAB Prices Short'!AU:AU,'RAB Prices Short'!$B:$B,'All Prices combined'!$D352,'RAB Prices Short'!$E:$E,'All Prices combined'!$G352),IF($B352="RAB Long",SUMIFS('RAB Prices Long'!AU:AU,'RAB Prices Long'!$B:$B,'All Prices combined'!$D352,'RAB Prices Long'!$E:$E,'All Prices combined'!$G352)))),2)</f>
        <v>0</v>
      </c>
      <c r="AS352" s="2">
        <f>ROUND(IF($B352="Annuity",SUMIFS('Annuity Prices'!AV:AV,'Annuity Prices'!$B:$B,$D352,'Annuity Prices'!$E:$E,$G352),IF($B352="RAB Short",SUMIFS('RAB Prices Short'!AV:AV,'RAB Prices Short'!$B:$B,'All Prices combined'!$D352,'RAB Prices Short'!$E:$E,'All Prices combined'!$G352),IF($B352="RAB Long",SUMIFS('RAB Prices Long'!AV:AV,'RAB Prices Long'!$B:$B,'All Prices combined'!$D352,'RAB Prices Long'!$E:$E,'All Prices combined'!$G352)))),2)</f>
        <v>0</v>
      </c>
      <c r="AT352" s="2">
        <f>ROUND(IF($B352="Annuity",SUMIFS('Annuity Prices'!AW:AW,'Annuity Prices'!$B:$B,$D352,'Annuity Prices'!$E:$E,$G352),IF($B352="RAB Short",SUMIFS('RAB Prices Short'!AW:AW,'RAB Prices Short'!$B:$B,'All Prices combined'!$D352,'RAB Prices Short'!$E:$E,'All Prices combined'!$G352),IF($B352="RAB Long",SUMIFS('RAB Prices Long'!AW:AW,'RAB Prices Long'!$B:$B,'All Prices combined'!$D352,'RAB Prices Long'!$E:$E,'All Prices combined'!$G352)))),2)</f>
        <v>0</v>
      </c>
      <c r="AU352" s="2">
        <f>ROUND(IF($B352="Annuity",SUMIFS('Annuity Prices'!AX:AX,'Annuity Prices'!$B:$B,$D352,'Annuity Prices'!$E:$E,$G352),IF($B352="RAB Short",SUMIFS('RAB Prices Short'!AX:AX,'RAB Prices Short'!$B:$B,'All Prices combined'!$D352,'RAB Prices Short'!$E:$E,'All Prices combined'!$G352),IF($B352="RAB Long",SUMIFS('RAB Prices Long'!AX:AX,'RAB Prices Long'!$B:$B,'All Prices combined'!$D352,'RAB Prices Long'!$E:$E,'All Prices combined'!$G352)))),2)</f>
        <v>0</v>
      </c>
      <c r="AV352" s="2">
        <f>ROUND(IF($B352="Annuity",SUMIFS('Annuity Prices'!AY:AY,'Annuity Prices'!$B:$B,$D352,'Annuity Prices'!$E:$E,$G352),IF($B352="RAB Short",SUMIFS('RAB Prices Short'!AY:AY,'RAB Prices Short'!$B:$B,'All Prices combined'!$D352,'RAB Prices Short'!$E:$E,'All Prices combined'!$G352),IF($B352="RAB Long",SUMIFS('RAB Prices Long'!AY:AY,'RAB Prices Long'!$B:$B,'All Prices combined'!$D352,'RAB Prices Long'!$E:$E,'All Prices combined'!$G352)))),2)</f>
        <v>0</v>
      </c>
      <c r="AW352" s="2">
        <f>ROUND(IF($B352="Annuity",SUMIFS('Annuity Prices'!AZ:AZ,'Annuity Prices'!$B:$B,$D352,'Annuity Prices'!$E:$E,$G352),IF($B352="RAB Short",SUMIFS('RAB Prices Short'!AZ:AZ,'RAB Prices Short'!$B:$B,'All Prices combined'!$D352,'RAB Prices Short'!$E:$E,'All Prices combined'!$G352),IF($B352="RAB Long",SUMIFS('RAB Prices Long'!AZ:AZ,'RAB Prices Long'!$B:$B,'All Prices combined'!$D352,'RAB Prices Long'!$E:$E,'All Prices combined'!$G352)))),2)</f>
        <v>0</v>
      </c>
      <c r="AX352" s="2">
        <f>ROUND(IF($B352="Annuity",SUMIFS('Annuity Prices'!BA:BA,'Annuity Prices'!$B:$B,$D352,'Annuity Prices'!$E:$E,$G352),IF($B352="RAB Short",SUMIFS('RAB Prices Short'!BA:BA,'RAB Prices Short'!$B:$B,'All Prices combined'!$D352,'RAB Prices Short'!$E:$E,'All Prices combined'!$G352),IF($B352="RAB Long",SUMIFS('RAB Prices Long'!BA:BA,'RAB Prices Long'!$B:$B,'All Prices combined'!$D352,'RAB Prices Long'!$E:$E,'All Prices combined'!$G352)))),2)</f>
        <v>0</v>
      </c>
      <c r="AY352" s="2">
        <f>ROUND(IF($B352="Annuity",SUMIFS('Annuity Prices'!BB:BB,'Annuity Prices'!$B:$B,$D352,'Annuity Prices'!$E:$E,$G352),IF($B352="RAB Short",SUMIFS('RAB Prices Short'!BB:BB,'RAB Prices Short'!$B:$B,'All Prices combined'!$D352,'RAB Prices Short'!$E:$E,'All Prices combined'!$G352),IF($B352="RAB Long",SUMIFS('RAB Prices Long'!BB:BB,'RAB Prices Long'!$B:$B,'All Prices combined'!$D352,'RAB Prices Long'!$E:$E,'All Prices combined'!$G352)))),2)</f>
        <v>0</v>
      </c>
      <c r="AZ352" s="2">
        <f>ROUND(IF($B352="Annuity",SUMIFS('Annuity Prices'!BC:BC,'Annuity Prices'!$B:$B,$D352,'Annuity Prices'!$E:$E,$G352),IF($B352="RAB Short",SUMIFS('RAB Prices Short'!BC:BC,'RAB Prices Short'!$B:$B,'All Prices combined'!$D352,'RAB Prices Short'!$E:$E,'All Prices combined'!$G352),IF($B352="RAB Long",SUMIFS('RAB Prices Long'!BC:BC,'RAB Prices Long'!$B:$B,'All Prices combined'!$D352,'RAB Prices Long'!$E:$E,'All Prices combined'!$G352)))),2)</f>
        <v>0</v>
      </c>
      <c r="BA352" s="2">
        <f>ROUND(IF($B352="Annuity",SUMIFS('Annuity Prices'!BD:BD,'Annuity Prices'!$B:$B,$D352,'Annuity Prices'!$E:$E,$G352),IF($B352="RAB Short",SUMIFS('RAB Prices Short'!BD:BD,'RAB Prices Short'!$B:$B,'All Prices combined'!$D352,'RAB Prices Short'!$E:$E,'All Prices combined'!$G352),IF($B352="RAB Long",SUMIFS('RAB Prices Long'!BD:BD,'RAB Prices Long'!$B:$B,'All Prices combined'!$D352,'RAB Prices Long'!$E:$E,'All Prices combined'!$G352)))),2)</f>
        <v>0</v>
      </c>
      <c r="BB352" s="2">
        <f>ROUND(IF($B352="Annuity",SUMIFS('Annuity Prices'!BE:BE,'Annuity Prices'!$B:$B,$D352,'Annuity Prices'!$E:$E,$G352),IF($B352="RAB Short",SUMIFS('RAB Prices Short'!BE:BE,'RAB Prices Short'!$B:$B,'All Prices combined'!$D352,'RAB Prices Short'!$E:$E,'All Prices combined'!$G352),IF($B352="RAB Long",SUMIFS('RAB Prices Long'!BE:BE,'RAB Prices Long'!$B:$B,'All Prices combined'!$D352,'RAB Prices Long'!$E:$E,'All Prices combined'!$G352)))),2)</f>
        <v>0</v>
      </c>
      <c r="BC352" s="2">
        <f>ROUND(IF($B352="Annuity",SUMIFS('Annuity Prices'!BF:BF,'Annuity Prices'!$B:$B,$D352,'Annuity Prices'!$E:$E,$G352),IF($B352="RAB Short",SUMIFS('RAB Prices Short'!BF:BF,'RAB Prices Short'!$B:$B,'All Prices combined'!$D352,'RAB Prices Short'!$E:$E,'All Prices combined'!$G352),IF($B352="RAB Long",SUMIFS('RAB Prices Long'!BF:BF,'RAB Prices Long'!$B:$B,'All Prices combined'!$D352,'RAB Prices Long'!$E:$E,'All Prices combined'!$G352)))),2)</f>
        <v>0</v>
      </c>
      <c r="BD352" s="2">
        <f>ROUND(IF($B352="Annuity",SUMIFS('Annuity Prices'!BG:BG,'Annuity Prices'!$B:$B,$D352,'Annuity Prices'!$E:$E,$G352),IF($B352="RAB Short",SUMIFS('RAB Prices Short'!BG:BG,'RAB Prices Short'!$B:$B,'All Prices combined'!$D352,'RAB Prices Short'!$E:$E,'All Prices combined'!$G352),IF($B352="RAB Long",SUMIFS('RAB Prices Long'!BG:BG,'RAB Prices Long'!$B:$B,'All Prices combined'!$D352,'RAB Prices Long'!$E:$E,'All Prices combined'!$G352)))),2)</f>
        <v>0</v>
      </c>
      <c r="BE352" s="2">
        <f>ROUND(IF($B352="Annuity",SUMIFS('Annuity Prices'!BH:BH,'Annuity Prices'!$B:$B,$D352,'Annuity Prices'!$E:$E,$G352),IF($B352="RAB Short",SUMIFS('RAB Prices Short'!BH:BH,'RAB Prices Short'!$B:$B,'All Prices combined'!$D352,'RAB Prices Short'!$E:$E,'All Prices combined'!$G352),IF($B352="RAB Long",SUMIFS('RAB Prices Long'!BH:BH,'RAB Prices Long'!$B:$B,'All Prices combined'!$D352,'RAB Prices Long'!$E:$E,'All Prices combined'!$G352)))),2)</f>
        <v>0</v>
      </c>
      <c r="BF352" s="2">
        <f>ROUND(IF($B352="Annuity",SUMIFS('Annuity Prices'!BI:BI,'Annuity Prices'!$B:$B,$D352,'Annuity Prices'!$E:$E,$G352),IF($B352="RAB Short",SUMIFS('RAB Prices Short'!BI:BI,'RAB Prices Short'!$B:$B,'All Prices combined'!$D352,'RAB Prices Short'!$E:$E,'All Prices combined'!$G352),IF($B352="RAB Long",SUMIFS('RAB Prices Long'!BI:BI,'RAB Prices Long'!$B:$B,'All Prices combined'!$D352,'RAB Prices Long'!$E:$E,'All Prices combined'!$G352)))),2)</f>
        <v>0</v>
      </c>
      <c r="BG352" s="2">
        <f>ROUND(IF($B352="Annuity",SUMIFS('Annuity Prices'!BJ:BJ,'Annuity Prices'!$B:$B,$D352,'Annuity Prices'!$E:$E,$G352),IF($B352="RAB Short",SUMIFS('RAB Prices Short'!BJ:BJ,'RAB Prices Short'!$B:$B,'All Prices combined'!$D352,'RAB Prices Short'!$E:$E,'All Prices combined'!$G352),IF($B352="RAB Long",SUMIFS('RAB Prices Long'!BJ:BJ,'RAB Prices Long'!$B:$B,'All Prices combined'!$D352,'RAB Prices Long'!$E:$E,'All Prices combined'!$G352)))),2)</f>
        <v>0</v>
      </c>
      <c r="BH352" s="2">
        <f>ROUND(IF($B352="Annuity",SUMIFS('Annuity Prices'!BK:BK,'Annuity Prices'!$B:$B,$D352,'Annuity Prices'!$E:$E,$G352),IF($B352="RAB Short",SUMIFS('RAB Prices Short'!BK:BK,'RAB Prices Short'!$B:$B,'All Prices combined'!$D352,'RAB Prices Short'!$E:$E,'All Prices combined'!$G352),IF($B352="RAB Long",SUMIFS('RAB Prices Long'!BK:BK,'RAB Prices Long'!$B:$B,'All Prices combined'!$D352,'RAB Prices Long'!$E:$E,'All Prices combined'!$G352)))),2)</f>
        <v>0</v>
      </c>
      <c r="BI352" s="2">
        <f>ROUND(IF($B352="Annuity",SUMIFS('Annuity Prices'!BL:BL,'Annuity Prices'!$B:$B,$D352,'Annuity Prices'!$E:$E,$G352),IF($B352="RAB Short",SUMIFS('RAB Prices Short'!BL:BL,'RAB Prices Short'!$B:$B,'All Prices combined'!$D352,'RAB Prices Short'!$E:$E,'All Prices combined'!$G352),IF($B352="RAB Long",SUMIFS('RAB Prices Long'!BL:BL,'RAB Prices Long'!$B:$B,'All Prices combined'!$D352,'RAB Prices Long'!$E:$E,'All Prices combined'!$G352)))),2)</f>
        <v>0</v>
      </c>
      <c r="BJ352" s="2">
        <f>ROUND(IF($B352="Annuity",SUMIFS('Annuity Prices'!BM:BM,'Annuity Prices'!$B:$B,$D352,'Annuity Prices'!$E:$E,$G352),IF($B352="RAB Short",SUMIFS('RAB Prices Short'!BM:BM,'RAB Prices Short'!$B:$B,'All Prices combined'!$D352,'RAB Prices Short'!$E:$E,'All Prices combined'!$G352),IF($B352="RAB Long",SUMIFS('RAB Prices Long'!BM:BM,'RAB Prices Long'!$B:$B,'All Prices combined'!$D352,'RAB Prices Long'!$E:$E,'All Prices combined'!$G352)))),2)</f>
        <v>0</v>
      </c>
      <c r="BK352" s="2">
        <f>ROUND(IF($B352="Annuity",SUMIFS('Annuity Prices'!BN:BN,'Annuity Prices'!$B:$B,$D352,'Annuity Prices'!$E:$E,$G352),IF($B352="RAB Short",SUMIFS('RAB Prices Short'!BN:BN,'RAB Prices Short'!$B:$B,'All Prices combined'!$D352,'RAB Prices Short'!$E:$E,'All Prices combined'!$G352),IF($B352="RAB Long",SUMIFS('RAB Prices Long'!BN:BN,'RAB Prices Long'!$B:$B,'All Prices combined'!$D352,'RAB Prices Long'!$E:$E,'All Prices combined'!$G352)))),2)</f>
        <v>0</v>
      </c>
      <c r="BL352" s="2">
        <f>ROUND(IF($B352="Annuity",SUMIFS('Annuity Prices'!BO:BO,'Annuity Prices'!$B:$B,$D352,'Annuity Prices'!$E:$E,$G352),IF($B352="RAB Short",SUMIFS('RAB Prices Short'!BO:BO,'RAB Prices Short'!$B:$B,'All Prices combined'!$D352,'RAB Prices Short'!$E:$E,'All Prices combined'!$G352),IF($B352="RAB Long",SUMIFS('RAB Prices Long'!BO:BO,'RAB Prices Long'!$B:$B,'All Prices combined'!$D352,'RAB Prices Long'!$E:$E,'All Prices combined'!$G352)))),2)</f>
        <v>0</v>
      </c>
      <c r="BM352" s="2">
        <f>ROUND(IF($B352="Annuity",SUMIFS('Annuity Prices'!BP:BP,'Annuity Prices'!$B:$B,$D352,'Annuity Prices'!$E:$E,$G352),IF($B352="RAB Short",SUMIFS('RAB Prices Short'!BP:BP,'RAB Prices Short'!$B:$B,'All Prices combined'!$D352,'RAB Prices Short'!$E:$E,'All Prices combined'!$G352),IF($B352="RAB Long",SUMIFS('RAB Prices Long'!BP:BP,'RAB Prices Long'!$B:$B,'All Prices combined'!$D352,'RAB Prices Long'!$E:$E,'All Prices combined'!$G352)))),2)</f>
        <v>0</v>
      </c>
      <c r="BN352" s="2">
        <f>ROUND(IF($B352="Annuity",SUMIFS('Annuity Prices'!BQ:BQ,'Annuity Prices'!$B:$B,$D352,'Annuity Prices'!$E:$E,$G352),IF($B352="RAB Short",SUMIFS('RAB Prices Short'!BQ:BQ,'RAB Prices Short'!$B:$B,'All Prices combined'!$D352,'RAB Prices Short'!$E:$E,'All Prices combined'!$G352),IF($B352="RAB Long",SUMIFS('RAB Prices Long'!BQ:BQ,'RAB Prices Long'!$B:$B,'All Prices combined'!$D352,'RAB Prices Long'!$E:$E,'All Prices combined'!$G352)))),2)</f>
        <v>0</v>
      </c>
      <c r="BO352" s="2">
        <f>ROUND(IF($B352="Annuity",SUMIFS('Annuity Prices'!BR:BR,'Annuity Prices'!$B:$B,$D352,'Annuity Prices'!$E:$E,$G352),IF($B352="RAB Short",SUMIFS('RAB Prices Short'!BR:BR,'RAB Prices Short'!$B:$B,'All Prices combined'!$D352,'RAB Prices Short'!$E:$E,'All Prices combined'!$G352),IF($B352="RAB Long",SUMIFS('RAB Prices Long'!BR:BR,'RAB Prices Long'!$B:$B,'All Prices combined'!$D352,'RAB Prices Long'!$E:$E,'All Prices combined'!$G352)))),2)</f>
        <v>0</v>
      </c>
      <c r="BP352" s="2">
        <f>ROUND(IF($B352="Annuity",SUMIFS('Annuity Prices'!BS:BS,'Annuity Prices'!$B:$B,$D352,'Annuity Prices'!$E:$E,$G352),IF($B352="RAB Short",SUMIFS('RAB Prices Short'!BS:BS,'RAB Prices Short'!$B:$B,'All Prices combined'!$D352,'RAB Prices Short'!$E:$E,'All Prices combined'!$G352),IF($B352="RAB Long",SUMIFS('RAB Prices Long'!BS:BS,'RAB Prices Long'!$B:$B,'All Prices combined'!$D352,'RAB Prices Long'!$E:$E,'All Prices combined'!$G352)))),2)</f>
        <v>0</v>
      </c>
      <c r="BQ352" s="2">
        <f>ROUND(IF($B352="Annuity",SUMIFS('Annuity Prices'!BT:BT,'Annuity Prices'!$B:$B,$D352,'Annuity Prices'!$E:$E,$G352),IF($B352="RAB Short",SUMIFS('RAB Prices Short'!BT:BT,'RAB Prices Short'!$B:$B,'All Prices combined'!$D352,'RAB Prices Short'!$E:$E,'All Prices combined'!$G352),IF($B352="RAB Long",SUMIFS('RAB Prices Long'!BT:BT,'RAB Prices Long'!$B:$B,'All Prices combined'!$D352,'RAB Prices Long'!$E:$E,'All Prices combined'!$G352)))),2)</f>
        <v>0</v>
      </c>
      <c r="BR352" s="2">
        <f>ROUND(IF($B352="Annuity",SUMIFS('Annuity Prices'!BU:BU,'Annuity Prices'!$B:$B,$D352,'Annuity Prices'!$E:$E,$G352),IF($B352="RAB Short",SUMIFS('RAB Prices Short'!BU:BU,'RAB Prices Short'!$B:$B,'All Prices combined'!$D352,'RAB Prices Short'!$E:$E,'All Prices combined'!$G352),IF($B352="RAB Long",SUMIFS('RAB Prices Long'!BU:BU,'RAB Prices Long'!$B:$B,'All Prices combined'!$D352,'RAB Prices Long'!$E:$E,'All Prices combined'!$G352)))),2)</f>
        <v>0</v>
      </c>
      <c r="BS352" s="2">
        <f>ROUND(IF($B352="Annuity",SUMIFS('Annuity Prices'!BV:BV,'Annuity Prices'!$B:$B,$D352,'Annuity Prices'!$E:$E,$G352),IF($B352="RAB Short",SUMIFS('RAB Prices Short'!BV:BV,'RAB Prices Short'!$B:$B,'All Prices combined'!$D352,'RAB Prices Short'!$E:$E,'All Prices combined'!$G352),IF($B352="RAB Long",SUMIFS('RAB Prices Long'!BV:BV,'RAB Prices Long'!$B:$B,'All Prices combined'!$D352,'RAB Prices Long'!$E:$E,'All Prices combined'!$G352)))),2)</f>
        <v>0</v>
      </c>
      <c r="BT352" s="2">
        <f>ROUND(IF($B352="Annuity",SUMIFS('Annuity Prices'!BW:BW,'Annuity Prices'!$B:$B,$D352,'Annuity Prices'!$E:$E,$G352),IF($B352="RAB Short",SUMIFS('RAB Prices Short'!BW:BW,'RAB Prices Short'!$B:$B,'All Prices combined'!$D352,'RAB Prices Short'!$E:$E,'All Prices combined'!$G352),IF($B352="RAB Long",SUMIFS('RAB Prices Long'!BW:BW,'RAB Prices Long'!$B:$B,'All Prices combined'!$D352,'RAB Prices Long'!$E:$E,'All Prices combined'!$G352)))),2)</f>
        <v>0</v>
      </c>
      <c r="BU352" s="2">
        <f>ROUND(IF($B352="Annuity",SUMIFS('Annuity Prices'!BX:BX,'Annuity Prices'!$B:$B,$D352,'Annuity Prices'!$E:$E,$G352),IF($B352="RAB Short",SUMIFS('RAB Prices Short'!BX:BX,'RAB Prices Short'!$B:$B,'All Prices combined'!$D352,'RAB Prices Short'!$E:$E,'All Prices combined'!$G352),IF($B352="RAB Long",SUMIFS('RAB Prices Long'!BX:BX,'RAB Prices Long'!$B:$B,'All Prices combined'!$D352,'RAB Prices Long'!$E:$E,'All Prices combined'!$G352)))),2)</f>
        <v>0</v>
      </c>
    </row>
    <row r="353" spans="2:73" x14ac:dyDescent="0.25">
      <c r="B353" t="s">
        <v>44</v>
      </c>
      <c r="C353">
        <v>30</v>
      </c>
      <c r="D353" t="s">
        <v>211</v>
      </c>
      <c r="E353" t="s">
        <v>209</v>
      </c>
      <c r="F353" t="s">
        <v>210</v>
      </c>
      <c r="G353" t="s">
        <v>38</v>
      </c>
      <c r="H353" t="s">
        <v>128</v>
      </c>
      <c r="I353" s="2">
        <f>ROUND(IF($B353="Annuity",SUMIFS('Annuity Prices'!L:L,'Annuity Prices'!$B:$B,$D353,'Annuity Prices'!$E:$E,$G353),IF($B353="RAB Short",SUMIFS('RAB Prices Short'!L:L,'RAB Prices Short'!$B:$B,'All Prices combined'!$D353,'RAB Prices Short'!$E:$E,'All Prices combined'!$G353),IF($B353="RAB Long",SUMIFS('RAB Prices Long'!L:L,'RAB Prices Long'!$B:$B,'All Prices combined'!$D353,'RAB Prices Long'!$E:$E,'All Prices combined'!$G353)))),2)</f>
        <v>0</v>
      </c>
      <c r="J353" s="2">
        <f>ROUND(IF($B353="Annuity",SUMIFS('Annuity Prices'!M:M,'Annuity Prices'!$B:$B,$D353,'Annuity Prices'!$E:$E,$G353),IF($B353="RAB Short",SUMIFS('RAB Prices Short'!M:M,'RAB Prices Short'!$B:$B,'All Prices combined'!$D353,'RAB Prices Short'!$E:$E,'All Prices combined'!$G353),IF($B353="RAB Long",SUMIFS('RAB Prices Long'!M:M,'RAB Prices Long'!$B:$B,'All Prices combined'!$D353,'RAB Prices Long'!$E:$E,'All Prices combined'!$G353)))),2)</f>
        <v>0</v>
      </c>
      <c r="K353" s="2">
        <f>ROUND(IF($B353="Annuity",SUMIFS('Annuity Prices'!N:N,'Annuity Prices'!$B:$B,$D353,'Annuity Prices'!$E:$E,$G353),IF($B353="RAB Short",SUMIFS('RAB Prices Short'!N:N,'RAB Prices Short'!$B:$B,'All Prices combined'!$D353,'RAB Prices Short'!$E:$E,'All Prices combined'!$G353),IF($B353="RAB Long",SUMIFS('RAB Prices Long'!N:N,'RAB Prices Long'!$B:$B,'All Prices combined'!$D353,'RAB Prices Long'!$E:$E,'All Prices combined'!$G353)))),2)</f>
        <v>2.68</v>
      </c>
      <c r="L353" s="2">
        <f>ROUND(IF($B353="Annuity",SUMIFS('Annuity Prices'!O:O,'Annuity Prices'!$B:$B,$D353,'Annuity Prices'!$E:$E,$G353),IF($B353="RAB Short",SUMIFS('RAB Prices Short'!O:O,'RAB Prices Short'!$B:$B,'All Prices combined'!$D353,'RAB Prices Short'!$E:$E,'All Prices combined'!$G353),IF($B353="RAB Long",SUMIFS('RAB Prices Long'!O:O,'RAB Prices Long'!$B:$B,'All Prices combined'!$D353,'RAB Prices Long'!$E:$E,'All Prices combined'!$G353)))),2)</f>
        <v>2.76</v>
      </c>
      <c r="M353" s="2">
        <f>ROUND(IF($B353="Annuity",SUMIFS('Annuity Prices'!P:P,'Annuity Prices'!$B:$B,$D353,'Annuity Prices'!$E:$E,$G353),IF($B353="RAB Short",SUMIFS('RAB Prices Short'!P:P,'RAB Prices Short'!$B:$B,'All Prices combined'!$D353,'RAB Prices Short'!$E:$E,'All Prices combined'!$G353),IF($B353="RAB Long",SUMIFS('RAB Prices Long'!P:P,'RAB Prices Long'!$B:$B,'All Prices combined'!$D353,'RAB Prices Long'!$E:$E,'All Prices combined'!$G353)))),2)</f>
        <v>3.09</v>
      </c>
      <c r="N353" s="2">
        <f>ROUND(IF($B353="Annuity",SUMIFS('Annuity Prices'!Q:Q,'Annuity Prices'!$B:$B,$D353,'Annuity Prices'!$E:$E,$G353),IF($B353="RAB Short",SUMIFS('RAB Prices Short'!Q:Q,'RAB Prices Short'!$B:$B,'All Prices combined'!$D353,'RAB Prices Short'!$E:$E,'All Prices combined'!$G353),IF($B353="RAB Long",SUMIFS('RAB Prices Long'!Q:Q,'RAB Prices Long'!$B:$B,'All Prices combined'!$D353,'RAB Prices Long'!$E:$E,'All Prices combined'!$G353)))),2)</f>
        <v>3.17</v>
      </c>
      <c r="O353" s="2">
        <f>ROUND(IF($B353="Annuity",SUMIFS('Annuity Prices'!R:R,'Annuity Prices'!$B:$B,$D353,'Annuity Prices'!$E:$E,$G353),IF($B353="RAB Short",SUMIFS('RAB Prices Short'!R:R,'RAB Prices Short'!$B:$B,'All Prices combined'!$D353,'RAB Prices Short'!$E:$E,'All Prices combined'!$G353),IF($B353="RAB Long",SUMIFS('RAB Prices Long'!R:R,'RAB Prices Long'!$B:$B,'All Prices combined'!$D353,'RAB Prices Long'!$E:$E,'All Prices combined'!$G353)))),2)</f>
        <v>3.25</v>
      </c>
      <c r="P353" s="2">
        <f>ROUND(IF($B353="Annuity",SUMIFS('Annuity Prices'!S:S,'Annuity Prices'!$B:$B,$D353,'Annuity Prices'!$E:$E,$G353),IF($B353="RAB Short",SUMIFS('RAB Prices Short'!S:S,'RAB Prices Short'!$B:$B,'All Prices combined'!$D353,'RAB Prices Short'!$E:$E,'All Prices combined'!$G353),IF($B353="RAB Long",SUMIFS('RAB Prices Long'!S:S,'RAB Prices Long'!$B:$B,'All Prices combined'!$D353,'RAB Prices Long'!$E:$E,'All Prices combined'!$G353)))),2)</f>
        <v>3.33</v>
      </c>
      <c r="Q353" s="2">
        <f>ROUND(IF($B353="Annuity",SUMIFS('Annuity Prices'!T:T,'Annuity Prices'!$B:$B,$D353,'Annuity Prices'!$E:$E,$G353),IF($B353="RAB Short",SUMIFS('RAB Prices Short'!T:T,'RAB Prices Short'!$B:$B,'All Prices combined'!$D353,'RAB Prices Short'!$E:$E,'All Prices combined'!$G353),IF($B353="RAB Long",SUMIFS('RAB Prices Long'!T:T,'RAB Prices Long'!$B:$B,'All Prices combined'!$D353,'RAB Prices Long'!$E:$E,'All Prices combined'!$G353)))),2)</f>
        <v>3.54</v>
      </c>
      <c r="R353" s="2">
        <f>ROUND(IF($B353="Annuity",SUMIFS('Annuity Prices'!U:U,'Annuity Prices'!$B:$B,$D353,'Annuity Prices'!$E:$E,$G353),IF($B353="RAB Short",SUMIFS('RAB Prices Short'!U:U,'RAB Prices Short'!$B:$B,'All Prices combined'!$D353,'RAB Prices Short'!$E:$E,'All Prices combined'!$G353),IF($B353="RAB Long",SUMIFS('RAB Prices Long'!U:U,'RAB Prices Long'!$B:$B,'All Prices combined'!$D353,'RAB Prices Long'!$E:$E,'All Prices combined'!$G353)))),2)</f>
        <v>3.62</v>
      </c>
      <c r="S353" s="2">
        <f>ROUND(IF($B353="Annuity",SUMIFS('Annuity Prices'!V:V,'Annuity Prices'!$B:$B,$D353,'Annuity Prices'!$E:$E,$G353),IF($B353="RAB Short",SUMIFS('RAB Prices Short'!V:V,'RAB Prices Short'!$B:$B,'All Prices combined'!$D353,'RAB Prices Short'!$E:$E,'All Prices combined'!$G353),IF($B353="RAB Long",SUMIFS('RAB Prices Long'!V:V,'RAB Prices Long'!$B:$B,'All Prices combined'!$D353,'RAB Prices Long'!$E:$E,'All Prices combined'!$G353)))),2)</f>
        <v>3.72</v>
      </c>
      <c r="T353" s="2">
        <f>ROUND(IF($B353="Annuity",SUMIFS('Annuity Prices'!W:W,'Annuity Prices'!$B:$B,$D353,'Annuity Prices'!$E:$E,$G353),IF($B353="RAB Short",SUMIFS('RAB Prices Short'!W:W,'RAB Prices Short'!$B:$B,'All Prices combined'!$D353,'RAB Prices Short'!$E:$E,'All Prices combined'!$G353),IF($B353="RAB Long",SUMIFS('RAB Prices Long'!W:W,'RAB Prices Long'!$B:$B,'All Prices combined'!$D353,'RAB Prices Long'!$E:$E,'All Prices combined'!$G353)))),2)</f>
        <v>3.81</v>
      </c>
      <c r="U353" s="2">
        <f>ROUND(IF($B353="Annuity",SUMIFS('Annuity Prices'!X:X,'Annuity Prices'!$B:$B,$D353,'Annuity Prices'!$E:$E,$G353),IF($B353="RAB Short",SUMIFS('RAB Prices Short'!X:X,'RAB Prices Short'!$B:$B,'All Prices combined'!$D353,'RAB Prices Short'!$E:$E,'All Prices combined'!$G353),IF($B353="RAB Long",SUMIFS('RAB Prices Long'!X:X,'RAB Prices Long'!$B:$B,'All Prices combined'!$D353,'RAB Prices Long'!$E:$E,'All Prices combined'!$G353)))),2)</f>
        <v>4.1900000000000004</v>
      </c>
      <c r="V353" s="2">
        <f>ROUND(IF($B353="Annuity",SUMIFS('Annuity Prices'!Y:Y,'Annuity Prices'!$B:$B,$D353,'Annuity Prices'!$E:$E,$G353),IF($B353="RAB Short",SUMIFS('RAB Prices Short'!Y:Y,'RAB Prices Short'!$B:$B,'All Prices combined'!$D353,'RAB Prices Short'!$E:$E,'All Prices combined'!$G353),IF($B353="RAB Long",SUMIFS('RAB Prices Long'!Y:Y,'RAB Prices Long'!$B:$B,'All Prices combined'!$D353,'RAB Prices Long'!$E:$E,'All Prices combined'!$G353)))),2)</f>
        <v>4.3</v>
      </c>
      <c r="W353" s="2">
        <f>ROUND(IF($B353="Annuity",SUMIFS('Annuity Prices'!Z:Z,'Annuity Prices'!$B:$B,$D353,'Annuity Prices'!$E:$E,$G353),IF($B353="RAB Short",SUMIFS('RAB Prices Short'!Z:Z,'RAB Prices Short'!$B:$B,'All Prices combined'!$D353,'RAB Prices Short'!$E:$E,'All Prices combined'!$G353),IF($B353="RAB Long",SUMIFS('RAB Prices Long'!Z:Z,'RAB Prices Long'!$B:$B,'All Prices combined'!$D353,'RAB Prices Long'!$E:$E,'All Prices combined'!$G353)))),2)</f>
        <v>4.4000000000000004</v>
      </c>
      <c r="X353" s="2">
        <f>ROUND(IF($B353="Annuity",SUMIFS('Annuity Prices'!AA:AA,'Annuity Prices'!$B:$B,$D353,'Annuity Prices'!$E:$E,$G353),IF($B353="RAB Short",SUMIFS('RAB Prices Short'!AA:AA,'RAB Prices Short'!$B:$B,'All Prices combined'!$D353,'RAB Prices Short'!$E:$E,'All Prices combined'!$G353),IF($B353="RAB Long",SUMIFS('RAB Prices Long'!AA:AA,'RAB Prices Long'!$B:$B,'All Prices combined'!$D353,'RAB Prices Long'!$E:$E,'All Prices combined'!$G353)))),2)</f>
        <v>4.51</v>
      </c>
      <c r="Y353" s="2">
        <f>ROUND(IF($B353="Annuity",SUMIFS('Annuity Prices'!AB:AB,'Annuity Prices'!$B:$B,$D353,'Annuity Prices'!$E:$E,$G353),IF($B353="RAB Short",SUMIFS('RAB Prices Short'!AB:AB,'RAB Prices Short'!$B:$B,'All Prices combined'!$D353,'RAB Prices Short'!$E:$E,'All Prices combined'!$G353),IF($B353="RAB Long",SUMIFS('RAB Prices Long'!AB:AB,'RAB Prices Long'!$B:$B,'All Prices combined'!$D353,'RAB Prices Long'!$E:$E,'All Prices combined'!$G353)))),2)</f>
        <v>4.68</v>
      </c>
      <c r="Z353" s="2">
        <f>ROUND(IF($B353="Annuity",SUMIFS('Annuity Prices'!AC:AC,'Annuity Prices'!$B:$B,$D353,'Annuity Prices'!$E:$E,$G353),IF($B353="RAB Short",SUMIFS('RAB Prices Short'!AC:AC,'RAB Prices Short'!$B:$B,'All Prices combined'!$D353,'RAB Prices Short'!$E:$E,'All Prices combined'!$G353),IF($B353="RAB Long",SUMIFS('RAB Prices Long'!AC:AC,'RAB Prices Long'!$B:$B,'All Prices combined'!$D353,'RAB Prices Long'!$E:$E,'All Prices combined'!$G353)))),2)</f>
        <v>4.8</v>
      </c>
      <c r="AA353" s="2">
        <f>ROUND(IF($B353="Annuity",SUMIFS('Annuity Prices'!AD:AD,'Annuity Prices'!$B:$B,$D353,'Annuity Prices'!$E:$E,$G353),IF($B353="RAB Short",SUMIFS('RAB Prices Short'!AD:AD,'RAB Prices Short'!$B:$B,'All Prices combined'!$D353,'RAB Prices Short'!$E:$E,'All Prices combined'!$G353),IF($B353="RAB Long",SUMIFS('RAB Prices Long'!AD:AD,'RAB Prices Long'!$B:$B,'All Prices combined'!$D353,'RAB Prices Long'!$E:$E,'All Prices combined'!$G353)))),2)</f>
        <v>4.92</v>
      </c>
      <c r="AB353" s="2">
        <f>ROUND(IF($B353="Annuity",SUMIFS('Annuity Prices'!AE:AE,'Annuity Prices'!$B:$B,$D353,'Annuity Prices'!$E:$E,$G353),IF($B353="RAB Short",SUMIFS('RAB Prices Short'!AE:AE,'RAB Prices Short'!$B:$B,'All Prices combined'!$D353,'RAB Prices Short'!$E:$E,'All Prices combined'!$G353),IF($B353="RAB Long",SUMIFS('RAB Prices Long'!AE:AE,'RAB Prices Long'!$B:$B,'All Prices combined'!$D353,'RAB Prices Long'!$E:$E,'All Prices combined'!$G353)))),2)</f>
        <v>5.04</v>
      </c>
      <c r="AC353" s="2">
        <f>ROUND(IF($B353="Annuity",SUMIFS('Annuity Prices'!AF:AF,'Annuity Prices'!$B:$B,$D353,'Annuity Prices'!$E:$E,$G353),IF($B353="RAB Short",SUMIFS('RAB Prices Short'!AF:AF,'RAB Prices Short'!$B:$B,'All Prices combined'!$D353,'RAB Prices Short'!$E:$E,'All Prices combined'!$G353),IF($B353="RAB Long",SUMIFS('RAB Prices Long'!AF:AF,'RAB Prices Long'!$B:$B,'All Prices combined'!$D353,'RAB Prices Long'!$E:$E,'All Prices combined'!$G353)))),2)</f>
        <v>4.95</v>
      </c>
      <c r="AD353" s="2">
        <f>ROUND(IF($B353="Annuity",SUMIFS('Annuity Prices'!AG:AG,'Annuity Prices'!$B:$B,$D353,'Annuity Prices'!$E:$E,$G353),IF($B353="RAB Short",SUMIFS('RAB Prices Short'!AG:AG,'RAB Prices Short'!$B:$B,'All Prices combined'!$D353,'RAB Prices Short'!$E:$E,'All Prices combined'!$G353),IF($B353="RAB Long",SUMIFS('RAB Prices Long'!AG:AG,'RAB Prices Long'!$B:$B,'All Prices combined'!$D353,'RAB Prices Long'!$E:$E,'All Prices combined'!$G353)))),2)</f>
        <v>5.07</v>
      </c>
      <c r="AE353" s="2">
        <f>ROUND(IF($B353="Annuity",SUMIFS('Annuity Prices'!AH:AH,'Annuity Prices'!$B:$B,$D353,'Annuity Prices'!$E:$E,$G353),IF($B353="RAB Short",SUMIFS('RAB Prices Short'!AH:AH,'RAB Prices Short'!$B:$B,'All Prices combined'!$D353,'RAB Prices Short'!$E:$E,'All Prices combined'!$G353),IF($B353="RAB Long",SUMIFS('RAB Prices Long'!AH:AH,'RAB Prices Long'!$B:$B,'All Prices combined'!$D353,'RAB Prices Long'!$E:$E,'All Prices combined'!$G353)))),2)</f>
        <v>5.2</v>
      </c>
      <c r="AF353" s="2">
        <f>ROUND(IF($B353="Annuity",SUMIFS('Annuity Prices'!AI:AI,'Annuity Prices'!$B:$B,$D353,'Annuity Prices'!$E:$E,$G353),IF($B353="RAB Short",SUMIFS('RAB Prices Short'!AI:AI,'RAB Prices Short'!$B:$B,'All Prices combined'!$D353,'RAB Prices Short'!$E:$E,'All Prices combined'!$G353),IF($B353="RAB Long",SUMIFS('RAB Prices Long'!AI:AI,'RAB Prices Long'!$B:$B,'All Prices combined'!$D353,'RAB Prices Long'!$E:$E,'All Prices combined'!$G353)))),2)</f>
        <v>5.33</v>
      </c>
      <c r="AG353" s="2">
        <f>ROUND(IF($B353="Annuity",SUMIFS('Annuity Prices'!AJ:AJ,'Annuity Prices'!$B:$B,$D353,'Annuity Prices'!$E:$E,$G353),IF($B353="RAB Short",SUMIFS('RAB Prices Short'!AJ:AJ,'RAB Prices Short'!$B:$B,'All Prices combined'!$D353,'RAB Prices Short'!$E:$E,'All Prices combined'!$G353),IF($B353="RAB Long",SUMIFS('RAB Prices Long'!AJ:AJ,'RAB Prices Long'!$B:$B,'All Prices combined'!$D353,'RAB Prices Long'!$E:$E,'All Prices combined'!$G353)))),2)</f>
        <v>5.45</v>
      </c>
      <c r="AH353" s="2">
        <f>ROUND(IF($B353="Annuity",SUMIFS('Annuity Prices'!AK:AK,'Annuity Prices'!$B:$B,$D353,'Annuity Prices'!$E:$E,$G353),IF($B353="RAB Short",SUMIFS('RAB Prices Short'!AK:AK,'RAB Prices Short'!$B:$B,'All Prices combined'!$D353,'RAB Prices Short'!$E:$E,'All Prices combined'!$G353),IF($B353="RAB Long",SUMIFS('RAB Prices Long'!AK:AK,'RAB Prices Long'!$B:$B,'All Prices combined'!$D353,'RAB Prices Long'!$E:$E,'All Prices combined'!$G353)))),2)</f>
        <v>5.59</v>
      </c>
      <c r="AI353" s="2">
        <f>ROUND(IF($B353="Annuity",SUMIFS('Annuity Prices'!AL:AL,'Annuity Prices'!$B:$B,$D353,'Annuity Prices'!$E:$E,$G353),IF($B353="RAB Short",SUMIFS('RAB Prices Short'!AL:AL,'RAB Prices Short'!$B:$B,'All Prices combined'!$D353,'RAB Prices Short'!$E:$E,'All Prices combined'!$G353),IF($B353="RAB Long",SUMIFS('RAB Prices Long'!AL:AL,'RAB Prices Long'!$B:$B,'All Prices combined'!$D353,'RAB Prices Long'!$E:$E,'All Prices combined'!$G353)))),2)</f>
        <v>5.73</v>
      </c>
      <c r="AJ353" s="2">
        <f>ROUND(IF($B353="Annuity",SUMIFS('Annuity Prices'!AM:AM,'Annuity Prices'!$B:$B,$D353,'Annuity Prices'!$E:$E,$G353),IF($B353="RAB Short",SUMIFS('RAB Prices Short'!AM:AM,'RAB Prices Short'!$B:$B,'All Prices combined'!$D353,'RAB Prices Short'!$E:$E,'All Prices combined'!$G353),IF($B353="RAB Long",SUMIFS('RAB Prices Long'!AM:AM,'RAB Prices Long'!$B:$B,'All Prices combined'!$D353,'RAB Prices Long'!$E:$E,'All Prices combined'!$G353)))),2)</f>
        <v>5.87</v>
      </c>
      <c r="AK353" s="2">
        <f>ROUND(IF($B353="Annuity",SUMIFS('Annuity Prices'!AN:AN,'Annuity Prices'!$B:$B,$D353,'Annuity Prices'!$E:$E,$G353),IF($B353="RAB Short",SUMIFS('RAB Prices Short'!AN:AN,'RAB Prices Short'!$B:$B,'All Prices combined'!$D353,'RAB Prices Short'!$E:$E,'All Prices combined'!$G353),IF($B353="RAB Long",SUMIFS('RAB Prices Long'!AN:AN,'RAB Prices Long'!$B:$B,'All Prices combined'!$D353,'RAB Prices Long'!$E:$E,'All Prices combined'!$G353)))),2)</f>
        <v>5.76</v>
      </c>
      <c r="AL353" s="2">
        <f>ROUND(IF($B353="Annuity",SUMIFS('Annuity Prices'!AO:AO,'Annuity Prices'!$B:$B,$D353,'Annuity Prices'!$E:$E,$G353),IF($B353="RAB Short",SUMIFS('RAB Prices Short'!AO:AO,'RAB Prices Short'!$B:$B,'All Prices combined'!$D353,'RAB Prices Short'!$E:$E,'All Prices combined'!$G353),IF($B353="RAB Long",SUMIFS('RAB Prices Long'!AO:AO,'RAB Prices Long'!$B:$B,'All Prices combined'!$D353,'RAB Prices Long'!$E:$E,'All Prices combined'!$G353)))),2)</f>
        <v>5.9</v>
      </c>
      <c r="AM353" s="2">
        <f>ROUND(IF($B353="Annuity",SUMIFS('Annuity Prices'!AP:AP,'Annuity Prices'!$B:$B,$D353,'Annuity Prices'!$E:$E,$G353),IF($B353="RAB Short",SUMIFS('RAB Prices Short'!AP:AP,'RAB Prices Short'!$B:$B,'All Prices combined'!$D353,'RAB Prices Short'!$E:$E,'All Prices combined'!$G353),IF($B353="RAB Long",SUMIFS('RAB Prices Long'!AP:AP,'RAB Prices Long'!$B:$B,'All Prices combined'!$D353,'RAB Prices Long'!$E:$E,'All Prices combined'!$G353)))),2)</f>
        <v>6.05</v>
      </c>
      <c r="AN353" s="2">
        <f>ROUND(IF($B353="Annuity",SUMIFS('Annuity Prices'!AQ:AQ,'Annuity Prices'!$B:$B,$D353,'Annuity Prices'!$E:$E,$G353),IF($B353="RAB Short",SUMIFS('RAB Prices Short'!AQ:AQ,'RAB Prices Short'!$B:$B,'All Prices combined'!$D353,'RAB Prices Short'!$E:$E,'All Prices combined'!$G353),IF($B353="RAB Long",SUMIFS('RAB Prices Long'!AQ:AQ,'RAB Prices Long'!$B:$B,'All Prices combined'!$D353,'RAB Prices Long'!$E:$E,'All Prices combined'!$G353)))),2)</f>
        <v>6.2</v>
      </c>
      <c r="AO353" s="2">
        <f>ROUND(IF($B353="Annuity",SUMIFS('Annuity Prices'!AR:AR,'Annuity Prices'!$B:$B,$D353,'Annuity Prices'!$E:$E,$G353),IF($B353="RAB Short",SUMIFS('RAB Prices Short'!AR:AR,'RAB Prices Short'!$B:$B,'All Prices combined'!$D353,'RAB Prices Short'!$E:$E,'All Prices combined'!$G353),IF($B353="RAB Long",SUMIFS('RAB Prices Long'!AR:AR,'RAB Prices Long'!$B:$B,'All Prices combined'!$D353,'RAB Prices Long'!$E:$E,'All Prices combined'!$G353)))),2)</f>
        <v>0</v>
      </c>
      <c r="AP353" s="2">
        <f>ROUND(IF($B353="Annuity",SUMIFS('Annuity Prices'!AS:AS,'Annuity Prices'!$B:$B,$D353,'Annuity Prices'!$E:$E,$G353),IF($B353="RAB Short",SUMIFS('RAB Prices Short'!AS:AS,'RAB Prices Short'!$B:$B,'All Prices combined'!$D353,'RAB Prices Short'!$E:$E,'All Prices combined'!$G353),IF($B353="RAB Long",SUMIFS('RAB Prices Long'!AS:AS,'RAB Prices Long'!$B:$B,'All Prices combined'!$D353,'RAB Prices Long'!$E:$E,'All Prices combined'!$G353)))),2)</f>
        <v>0</v>
      </c>
      <c r="AQ353" s="2">
        <f>ROUND(IF($B353="Annuity",SUMIFS('Annuity Prices'!AT:AT,'Annuity Prices'!$B:$B,$D353,'Annuity Prices'!$E:$E,$G353),IF($B353="RAB Short",SUMIFS('RAB Prices Short'!AT:AT,'RAB Prices Short'!$B:$B,'All Prices combined'!$D353,'RAB Prices Short'!$E:$E,'All Prices combined'!$G353),IF($B353="RAB Long",SUMIFS('RAB Prices Long'!AT:AT,'RAB Prices Long'!$B:$B,'All Prices combined'!$D353,'RAB Prices Long'!$E:$E,'All Prices combined'!$G353)))),2)</f>
        <v>3.21</v>
      </c>
      <c r="AR353" s="2">
        <f>ROUND(IF($B353="Annuity",SUMIFS('Annuity Prices'!AU:AU,'Annuity Prices'!$B:$B,$D353,'Annuity Prices'!$E:$E,$G353),IF($B353="RAB Short",SUMIFS('RAB Prices Short'!AU:AU,'RAB Prices Short'!$B:$B,'All Prices combined'!$D353,'RAB Prices Short'!$E:$E,'All Prices combined'!$G353),IF($B353="RAB Long",SUMIFS('RAB Prices Long'!AU:AU,'RAB Prices Long'!$B:$B,'All Prices combined'!$D353,'RAB Prices Long'!$E:$E,'All Prices combined'!$G353)))),2)</f>
        <v>2.68</v>
      </c>
      <c r="AS353" s="2">
        <f>ROUND(IF($B353="Annuity",SUMIFS('Annuity Prices'!AV:AV,'Annuity Prices'!$B:$B,$D353,'Annuity Prices'!$E:$E,$G353),IF($B353="RAB Short",SUMIFS('RAB Prices Short'!AV:AV,'RAB Prices Short'!$B:$B,'All Prices combined'!$D353,'RAB Prices Short'!$E:$E,'All Prices combined'!$G353),IF($B353="RAB Long",SUMIFS('RAB Prices Long'!AV:AV,'RAB Prices Long'!$B:$B,'All Prices combined'!$D353,'RAB Prices Long'!$E:$E,'All Prices combined'!$G353)))),2)</f>
        <v>2.76</v>
      </c>
      <c r="AT353" s="2">
        <f>ROUND(IF($B353="Annuity",SUMIFS('Annuity Prices'!AW:AW,'Annuity Prices'!$B:$B,$D353,'Annuity Prices'!$E:$E,$G353),IF($B353="RAB Short",SUMIFS('RAB Prices Short'!AW:AW,'RAB Prices Short'!$B:$B,'All Prices combined'!$D353,'RAB Prices Short'!$E:$E,'All Prices combined'!$G353),IF($B353="RAB Long",SUMIFS('RAB Prices Long'!AW:AW,'RAB Prices Long'!$B:$B,'All Prices combined'!$D353,'RAB Prices Long'!$E:$E,'All Prices combined'!$G353)))),2)</f>
        <v>3.09</v>
      </c>
      <c r="AU353" s="2">
        <f>ROUND(IF($B353="Annuity",SUMIFS('Annuity Prices'!AX:AX,'Annuity Prices'!$B:$B,$D353,'Annuity Prices'!$E:$E,$G353),IF($B353="RAB Short",SUMIFS('RAB Prices Short'!AX:AX,'RAB Prices Short'!$B:$B,'All Prices combined'!$D353,'RAB Prices Short'!$E:$E,'All Prices combined'!$G353),IF($B353="RAB Long",SUMIFS('RAB Prices Long'!AX:AX,'RAB Prices Long'!$B:$B,'All Prices combined'!$D353,'RAB Prices Long'!$E:$E,'All Prices combined'!$G353)))),2)</f>
        <v>3.17</v>
      </c>
      <c r="AV353" s="2">
        <f>ROUND(IF($B353="Annuity",SUMIFS('Annuity Prices'!AY:AY,'Annuity Prices'!$B:$B,$D353,'Annuity Prices'!$E:$E,$G353),IF($B353="RAB Short",SUMIFS('RAB Prices Short'!AY:AY,'RAB Prices Short'!$B:$B,'All Prices combined'!$D353,'RAB Prices Short'!$E:$E,'All Prices combined'!$G353),IF($B353="RAB Long",SUMIFS('RAB Prices Long'!AY:AY,'RAB Prices Long'!$B:$B,'All Prices combined'!$D353,'RAB Prices Long'!$E:$E,'All Prices combined'!$G353)))),2)</f>
        <v>3.25</v>
      </c>
      <c r="AW353" s="2">
        <f>ROUND(IF($B353="Annuity",SUMIFS('Annuity Prices'!AZ:AZ,'Annuity Prices'!$B:$B,$D353,'Annuity Prices'!$E:$E,$G353),IF($B353="RAB Short",SUMIFS('RAB Prices Short'!AZ:AZ,'RAB Prices Short'!$B:$B,'All Prices combined'!$D353,'RAB Prices Short'!$E:$E,'All Prices combined'!$G353),IF($B353="RAB Long",SUMIFS('RAB Prices Long'!AZ:AZ,'RAB Prices Long'!$B:$B,'All Prices combined'!$D353,'RAB Prices Long'!$E:$E,'All Prices combined'!$G353)))),2)</f>
        <v>3.33</v>
      </c>
      <c r="AX353" s="2">
        <f>ROUND(IF($B353="Annuity",SUMIFS('Annuity Prices'!BA:BA,'Annuity Prices'!$B:$B,$D353,'Annuity Prices'!$E:$E,$G353),IF($B353="RAB Short",SUMIFS('RAB Prices Short'!BA:BA,'RAB Prices Short'!$B:$B,'All Prices combined'!$D353,'RAB Prices Short'!$E:$E,'All Prices combined'!$G353),IF($B353="RAB Long",SUMIFS('RAB Prices Long'!BA:BA,'RAB Prices Long'!$B:$B,'All Prices combined'!$D353,'RAB Prices Long'!$E:$E,'All Prices combined'!$G353)))),2)</f>
        <v>3.54</v>
      </c>
      <c r="AY353" s="2">
        <f>ROUND(IF($B353="Annuity",SUMIFS('Annuity Prices'!BB:BB,'Annuity Prices'!$B:$B,$D353,'Annuity Prices'!$E:$E,$G353),IF($B353="RAB Short",SUMIFS('RAB Prices Short'!BB:BB,'RAB Prices Short'!$B:$B,'All Prices combined'!$D353,'RAB Prices Short'!$E:$E,'All Prices combined'!$G353),IF($B353="RAB Long",SUMIFS('RAB Prices Long'!BB:BB,'RAB Prices Long'!$B:$B,'All Prices combined'!$D353,'RAB Prices Long'!$E:$E,'All Prices combined'!$G353)))),2)</f>
        <v>3.62</v>
      </c>
      <c r="AZ353" s="2">
        <f>ROUND(IF($B353="Annuity",SUMIFS('Annuity Prices'!BC:BC,'Annuity Prices'!$B:$B,$D353,'Annuity Prices'!$E:$E,$G353),IF($B353="RAB Short",SUMIFS('RAB Prices Short'!BC:BC,'RAB Prices Short'!$B:$B,'All Prices combined'!$D353,'RAB Prices Short'!$E:$E,'All Prices combined'!$G353),IF($B353="RAB Long",SUMIFS('RAB Prices Long'!BC:BC,'RAB Prices Long'!$B:$B,'All Prices combined'!$D353,'RAB Prices Long'!$E:$E,'All Prices combined'!$G353)))),2)</f>
        <v>3.72</v>
      </c>
      <c r="BA353" s="2">
        <f>ROUND(IF($B353="Annuity",SUMIFS('Annuity Prices'!BD:BD,'Annuity Prices'!$B:$B,$D353,'Annuity Prices'!$E:$E,$G353),IF($B353="RAB Short",SUMIFS('RAB Prices Short'!BD:BD,'RAB Prices Short'!$B:$B,'All Prices combined'!$D353,'RAB Prices Short'!$E:$E,'All Prices combined'!$G353),IF($B353="RAB Long",SUMIFS('RAB Prices Long'!BD:BD,'RAB Prices Long'!$B:$B,'All Prices combined'!$D353,'RAB Prices Long'!$E:$E,'All Prices combined'!$G353)))),2)</f>
        <v>3.81</v>
      </c>
      <c r="BB353" s="2">
        <f>ROUND(IF($B353="Annuity",SUMIFS('Annuity Prices'!BE:BE,'Annuity Prices'!$B:$B,$D353,'Annuity Prices'!$E:$E,$G353),IF($B353="RAB Short",SUMIFS('RAB Prices Short'!BE:BE,'RAB Prices Short'!$B:$B,'All Prices combined'!$D353,'RAB Prices Short'!$E:$E,'All Prices combined'!$G353),IF($B353="RAB Long",SUMIFS('RAB Prices Long'!BE:BE,'RAB Prices Long'!$B:$B,'All Prices combined'!$D353,'RAB Prices Long'!$E:$E,'All Prices combined'!$G353)))),2)</f>
        <v>4.1900000000000004</v>
      </c>
      <c r="BC353" s="2">
        <f>ROUND(IF($B353="Annuity",SUMIFS('Annuity Prices'!BF:BF,'Annuity Prices'!$B:$B,$D353,'Annuity Prices'!$E:$E,$G353),IF($B353="RAB Short",SUMIFS('RAB Prices Short'!BF:BF,'RAB Prices Short'!$B:$B,'All Prices combined'!$D353,'RAB Prices Short'!$E:$E,'All Prices combined'!$G353),IF($B353="RAB Long",SUMIFS('RAB Prices Long'!BF:BF,'RAB Prices Long'!$B:$B,'All Prices combined'!$D353,'RAB Prices Long'!$E:$E,'All Prices combined'!$G353)))),2)</f>
        <v>4.3</v>
      </c>
      <c r="BD353" s="2">
        <f>ROUND(IF($B353="Annuity",SUMIFS('Annuity Prices'!BG:BG,'Annuity Prices'!$B:$B,$D353,'Annuity Prices'!$E:$E,$G353),IF($B353="RAB Short",SUMIFS('RAB Prices Short'!BG:BG,'RAB Prices Short'!$B:$B,'All Prices combined'!$D353,'RAB Prices Short'!$E:$E,'All Prices combined'!$G353),IF($B353="RAB Long",SUMIFS('RAB Prices Long'!BG:BG,'RAB Prices Long'!$B:$B,'All Prices combined'!$D353,'RAB Prices Long'!$E:$E,'All Prices combined'!$G353)))),2)</f>
        <v>4.4000000000000004</v>
      </c>
      <c r="BE353" s="2">
        <f>ROUND(IF($B353="Annuity",SUMIFS('Annuity Prices'!BH:BH,'Annuity Prices'!$B:$B,$D353,'Annuity Prices'!$E:$E,$G353),IF($B353="RAB Short",SUMIFS('RAB Prices Short'!BH:BH,'RAB Prices Short'!$B:$B,'All Prices combined'!$D353,'RAB Prices Short'!$E:$E,'All Prices combined'!$G353),IF($B353="RAB Long",SUMIFS('RAB Prices Long'!BH:BH,'RAB Prices Long'!$B:$B,'All Prices combined'!$D353,'RAB Prices Long'!$E:$E,'All Prices combined'!$G353)))),2)</f>
        <v>4.51</v>
      </c>
      <c r="BF353" s="2">
        <f>ROUND(IF($B353="Annuity",SUMIFS('Annuity Prices'!BI:BI,'Annuity Prices'!$B:$B,$D353,'Annuity Prices'!$E:$E,$G353),IF($B353="RAB Short",SUMIFS('RAB Prices Short'!BI:BI,'RAB Prices Short'!$B:$B,'All Prices combined'!$D353,'RAB Prices Short'!$E:$E,'All Prices combined'!$G353),IF($B353="RAB Long",SUMIFS('RAB Prices Long'!BI:BI,'RAB Prices Long'!$B:$B,'All Prices combined'!$D353,'RAB Prices Long'!$E:$E,'All Prices combined'!$G353)))),2)</f>
        <v>4.68</v>
      </c>
      <c r="BG353" s="2">
        <f>ROUND(IF($B353="Annuity",SUMIFS('Annuity Prices'!BJ:BJ,'Annuity Prices'!$B:$B,$D353,'Annuity Prices'!$E:$E,$G353),IF($B353="RAB Short",SUMIFS('RAB Prices Short'!BJ:BJ,'RAB Prices Short'!$B:$B,'All Prices combined'!$D353,'RAB Prices Short'!$E:$E,'All Prices combined'!$G353),IF($B353="RAB Long",SUMIFS('RAB Prices Long'!BJ:BJ,'RAB Prices Long'!$B:$B,'All Prices combined'!$D353,'RAB Prices Long'!$E:$E,'All Prices combined'!$G353)))),2)</f>
        <v>4.8</v>
      </c>
      <c r="BH353" s="2">
        <f>ROUND(IF($B353="Annuity",SUMIFS('Annuity Prices'!BK:BK,'Annuity Prices'!$B:$B,$D353,'Annuity Prices'!$E:$E,$G353),IF($B353="RAB Short",SUMIFS('RAB Prices Short'!BK:BK,'RAB Prices Short'!$B:$B,'All Prices combined'!$D353,'RAB Prices Short'!$E:$E,'All Prices combined'!$G353),IF($B353="RAB Long",SUMIFS('RAB Prices Long'!BK:BK,'RAB Prices Long'!$B:$B,'All Prices combined'!$D353,'RAB Prices Long'!$E:$E,'All Prices combined'!$G353)))),2)</f>
        <v>4.92</v>
      </c>
      <c r="BI353" s="2">
        <f>ROUND(IF($B353="Annuity",SUMIFS('Annuity Prices'!BL:BL,'Annuity Prices'!$B:$B,$D353,'Annuity Prices'!$E:$E,$G353),IF($B353="RAB Short",SUMIFS('RAB Prices Short'!BL:BL,'RAB Prices Short'!$B:$B,'All Prices combined'!$D353,'RAB Prices Short'!$E:$E,'All Prices combined'!$G353),IF($B353="RAB Long",SUMIFS('RAB Prices Long'!BL:BL,'RAB Prices Long'!$B:$B,'All Prices combined'!$D353,'RAB Prices Long'!$E:$E,'All Prices combined'!$G353)))),2)</f>
        <v>5.04</v>
      </c>
      <c r="BJ353" s="2">
        <f>ROUND(IF($B353="Annuity",SUMIFS('Annuity Prices'!BM:BM,'Annuity Prices'!$B:$B,$D353,'Annuity Prices'!$E:$E,$G353),IF($B353="RAB Short",SUMIFS('RAB Prices Short'!BM:BM,'RAB Prices Short'!$B:$B,'All Prices combined'!$D353,'RAB Prices Short'!$E:$E,'All Prices combined'!$G353),IF($B353="RAB Long",SUMIFS('RAB Prices Long'!BM:BM,'RAB Prices Long'!$B:$B,'All Prices combined'!$D353,'RAB Prices Long'!$E:$E,'All Prices combined'!$G353)))),2)</f>
        <v>4.95</v>
      </c>
      <c r="BK353" s="2">
        <f>ROUND(IF($B353="Annuity",SUMIFS('Annuity Prices'!BN:BN,'Annuity Prices'!$B:$B,$D353,'Annuity Prices'!$E:$E,$G353),IF($B353="RAB Short",SUMIFS('RAB Prices Short'!BN:BN,'RAB Prices Short'!$B:$B,'All Prices combined'!$D353,'RAB Prices Short'!$E:$E,'All Prices combined'!$G353),IF($B353="RAB Long",SUMIFS('RAB Prices Long'!BN:BN,'RAB Prices Long'!$B:$B,'All Prices combined'!$D353,'RAB Prices Long'!$E:$E,'All Prices combined'!$G353)))),2)</f>
        <v>5.07</v>
      </c>
      <c r="BL353" s="2">
        <f>ROUND(IF($B353="Annuity",SUMIFS('Annuity Prices'!BO:BO,'Annuity Prices'!$B:$B,$D353,'Annuity Prices'!$E:$E,$G353),IF($B353="RAB Short",SUMIFS('RAB Prices Short'!BO:BO,'RAB Prices Short'!$B:$B,'All Prices combined'!$D353,'RAB Prices Short'!$E:$E,'All Prices combined'!$G353),IF($B353="RAB Long",SUMIFS('RAB Prices Long'!BO:BO,'RAB Prices Long'!$B:$B,'All Prices combined'!$D353,'RAB Prices Long'!$E:$E,'All Prices combined'!$G353)))),2)</f>
        <v>5.2</v>
      </c>
      <c r="BM353" s="2">
        <f>ROUND(IF($B353="Annuity",SUMIFS('Annuity Prices'!BP:BP,'Annuity Prices'!$B:$B,$D353,'Annuity Prices'!$E:$E,$G353),IF($B353="RAB Short",SUMIFS('RAB Prices Short'!BP:BP,'RAB Prices Short'!$B:$B,'All Prices combined'!$D353,'RAB Prices Short'!$E:$E,'All Prices combined'!$G353),IF($B353="RAB Long",SUMIFS('RAB Prices Long'!BP:BP,'RAB Prices Long'!$B:$B,'All Prices combined'!$D353,'RAB Prices Long'!$E:$E,'All Prices combined'!$G353)))),2)</f>
        <v>5.33</v>
      </c>
      <c r="BN353" s="2">
        <f>ROUND(IF($B353="Annuity",SUMIFS('Annuity Prices'!BQ:BQ,'Annuity Prices'!$B:$B,$D353,'Annuity Prices'!$E:$E,$G353),IF($B353="RAB Short",SUMIFS('RAB Prices Short'!BQ:BQ,'RAB Prices Short'!$B:$B,'All Prices combined'!$D353,'RAB Prices Short'!$E:$E,'All Prices combined'!$G353),IF($B353="RAB Long",SUMIFS('RAB Prices Long'!BQ:BQ,'RAB Prices Long'!$B:$B,'All Prices combined'!$D353,'RAB Prices Long'!$E:$E,'All Prices combined'!$G353)))),2)</f>
        <v>5.45</v>
      </c>
      <c r="BO353" s="2">
        <f>ROUND(IF($B353="Annuity",SUMIFS('Annuity Prices'!BR:BR,'Annuity Prices'!$B:$B,$D353,'Annuity Prices'!$E:$E,$G353),IF($B353="RAB Short",SUMIFS('RAB Prices Short'!BR:BR,'RAB Prices Short'!$B:$B,'All Prices combined'!$D353,'RAB Prices Short'!$E:$E,'All Prices combined'!$G353),IF($B353="RAB Long",SUMIFS('RAB Prices Long'!BR:BR,'RAB Prices Long'!$B:$B,'All Prices combined'!$D353,'RAB Prices Long'!$E:$E,'All Prices combined'!$G353)))),2)</f>
        <v>5.59</v>
      </c>
      <c r="BP353" s="2">
        <f>ROUND(IF($B353="Annuity",SUMIFS('Annuity Prices'!BS:BS,'Annuity Prices'!$B:$B,$D353,'Annuity Prices'!$E:$E,$G353),IF($B353="RAB Short",SUMIFS('RAB Prices Short'!BS:BS,'RAB Prices Short'!$B:$B,'All Prices combined'!$D353,'RAB Prices Short'!$E:$E,'All Prices combined'!$G353),IF($B353="RAB Long",SUMIFS('RAB Prices Long'!BS:BS,'RAB Prices Long'!$B:$B,'All Prices combined'!$D353,'RAB Prices Long'!$E:$E,'All Prices combined'!$G353)))),2)</f>
        <v>5.73</v>
      </c>
      <c r="BQ353" s="2">
        <f>ROUND(IF($B353="Annuity",SUMIFS('Annuity Prices'!BT:BT,'Annuity Prices'!$B:$B,$D353,'Annuity Prices'!$E:$E,$G353),IF($B353="RAB Short",SUMIFS('RAB Prices Short'!BT:BT,'RAB Prices Short'!$B:$B,'All Prices combined'!$D353,'RAB Prices Short'!$E:$E,'All Prices combined'!$G353),IF($B353="RAB Long",SUMIFS('RAB Prices Long'!BT:BT,'RAB Prices Long'!$B:$B,'All Prices combined'!$D353,'RAB Prices Long'!$E:$E,'All Prices combined'!$G353)))),2)</f>
        <v>5.87</v>
      </c>
      <c r="BR353" s="2">
        <f>ROUND(IF($B353="Annuity",SUMIFS('Annuity Prices'!BU:BU,'Annuity Prices'!$B:$B,$D353,'Annuity Prices'!$E:$E,$G353),IF($B353="RAB Short",SUMIFS('RAB Prices Short'!BU:BU,'RAB Prices Short'!$B:$B,'All Prices combined'!$D353,'RAB Prices Short'!$E:$E,'All Prices combined'!$G353),IF($B353="RAB Long",SUMIFS('RAB Prices Long'!BU:BU,'RAB Prices Long'!$B:$B,'All Prices combined'!$D353,'RAB Prices Long'!$E:$E,'All Prices combined'!$G353)))),2)</f>
        <v>5.76</v>
      </c>
      <c r="BS353" s="2">
        <f>ROUND(IF($B353="Annuity",SUMIFS('Annuity Prices'!BV:BV,'Annuity Prices'!$B:$B,$D353,'Annuity Prices'!$E:$E,$G353),IF($B353="RAB Short",SUMIFS('RAB Prices Short'!BV:BV,'RAB Prices Short'!$B:$B,'All Prices combined'!$D353,'RAB Prices Short'!$E:$E,'All Prices combined'!$G353),IF($B353="RAB Long",SUMIFS('RAB Prices Long'!BV:BV,'RAB Prices Long'!$B:$B,'All Prices combined'!$D353,'RAB Prices Long'!$E:$E,'All Prices combined'!$G353)))),2)</f>
        <v>5.9</v>
      </c>
      <c r="BT353" s="2">
        <f>ROUND(IF($B353="Annuity",SUMIFS('Annuity Prices'!BW:BW,'Annuity Prices'!$B:$B,$D353,'Annuity Prices'!$E:$E,$G353),IF($B353="RAB Short",SUMIFS('RAB Prices Short'!BW:BW,'RAB Prices Short'!$B:$B,'All Prices combined'!$D353,'RAB Prices Short'!$E:$E,'All Prices combined'!$G353),IF($B353="RAB Long",SUMIFS('RAB Prices Long'!BW:BW,'RAB Prices Long'!$B:$B,'All Prices combined'!$D353,'RAB Prices Long'!$E:$E,'All Prices combined'!$G353)))),2)</f>
        <v>6.05</v>
      </c>
      <c r="BU353" s="2">
        <f>ROUND(IF($B353="Annuity",SUMIFS('Annuity Prices'!BX:BX,'Annuity Prices'!$B:$B,$D353,'Annuity Prices'!$E:$E,$G353),IF($B353="RAB Short",SUMIFS('RAB Prices Short'!BX:BX,'RAB Prices Short'!$B:$B,'All Prices combined'!$D353,'RAB Prices Short'!$E:$E,'All Prices combined'!$G353),IF($B353="RAB Long",SUMIFS('RAB Prices Long'!BX:BX,'RAB Prices Long'!$B:$B,'All Prices combined'!$D353,'RAB Prices Long'!$E:$E,'All Prices combined'!$G353)))),2)</f>
        <v>6.2</v>
      </c>
    </row>
    <row r="354" spans="2:73" x14ac:dyDescent="0.25">
      <c r="B354" t="s">
        <v>44</v>
      </c>
      <c r="C354">
        <v>30</v>
      </c>
      <c r="D354" t="s">
        <v>211</v>
      </c>
      <c r="E354" t="s">
        <v>209</v>
      </c>
      <c r="F354" t="s">
        <v>210</v>
      </c>
      <c r="G354" t="s">
        <v>40</v>
      </c>
      <c r="I354" s="2">
        <f>ROUND(IF($B354="Annuity",SUMIFS('Annuity Prices'!L:L,'Annuity Prices'!$B:$B,$D354,'Annuity Prices'!$E:$E,$G354),IF($B354="RAB Short",SUMIFS('RAB Prices Short'!L:L,'RAB Prices Short'!$B:$B,'All Prices combined'!$D354,'RAB Prices Short'!$E:$E,'All Prices combined'!$G354),IF($B354="RAB Long",SUMIFS('RAB Prices Long'!L:L,'RAB Prices Long'!$B:$B,'All Prices combined'!$D354,'RAB Prices Long'!$E:$E,'All Prices combined'!$G354)))),2)</f>
        <v>0</v>
      </c>
      <c r="J354" s="2">
        <f>ROUND(IF($B354="Annuity",SUMIFS('Annuity Prices'!M:M,'Annuity Prices'!$B:$B,$D354,'Annuity Prices'!$E:$E,$G354),IF($B354="RAB Short",SUMIFS('RAB Prices Short'!M:M,'RAB Prices Short'!$B:$B,'All Prices combined'!$D354,'RAB Prices Short'!$E:$E,'All Prices combined'!$G354),IF($B354="RAB Long",SUMIFS('RAB Prices Long'!M:M,'RAB Prices Long'!$B:$B,'All Prices combined'!$D354,'RAB Prices Long'!$E:$E,'All Prices combined'!$G354)))),2)</f>
        <v>0</v>
      </c>
      <c r="K354" s="2">
        <f>ROUND(IF($B354="Annuity",SUMIFS('Annuity Prices'!N:N,'Annuity Prices'!$B:$B,$D354,'Annuity Prices'!$E:$E,$G354),IF($B354="RAB Short",SUMIFS('RAB Prices Short'!N:N,'RAB Prices Short'!$B:$B,'All Prices combined'!$D354,'RAB Prices Short'!$E:$E,'All Prices combined'!$G354),IF($B354="RAB Long",SUMIFS('RAB Prices Long'!N:N,'RAB Prices Long'!$B:$B,'All Prices combined'!$D354,'RAB Prices Long'!$E:$E,'All Prices combined'!$G354)))),2)</f>
        <v>0.63</v>
      </c>
      <c r="L354" s="2">
        <f>ROUND(IF($B354="Annuity",SUMIFS('Annuity Prices'!O:O,'Annuity Prices'!$B:$B,$D354,'Annuity Prices'!$E:$E,$G354),IF($B354="RAB Short",SUMIFS('RAB Prices Short'!O:O,'RAB Prices Short'!$B:$B,'All Prices combined'!$D354,'RAB Prices Short'!$E:$E,'All Prices combined'!$G354),IF($B354="RAB Long",SUMIFS('RAB Prices Long'!O:O,'RAB Prices Long'!$B:$B,'All Prices combined'!$D354,'RAB Prices Long'!$E:$E,'All Prices combined'!$G354)))),2)</f>
        <v>0.64</v>
      </c>
      <c r="M354" s="2">
        <f>ROUND(IF($B354="Annuity",SUMIFS('Annuity Prices'!P:P,'Annuity Prices'!$B:$B,$D354,'Annuity Prices'!$E:$E,$G354),IF($B354="RAB Short",SUMIFS('RAB Prices Short'!P:P,'RAB Prices Short'!$B:$B,'All Prices combined'!$D354,'RAB Prices Short'!$E:$E,'All Prices combined'!$G354),IF($B354="RAB Long",SUMIFS('RAB Prices Long'!P:P,'RAB Prices Long'!$B:$B,'All Prices combined'!$D354,'RAB Prices Long'!$E:$E,'All Prices combined'!$G354)))),2)</f>
        <v>0.66</v>
      </c>
      <c r="N354" s="2">
        <f>ROUND(IF($B354="Annuity",SUMIFS('Annuity Prices'!Q:Q,'Annuity Prices'!$B:$B,$D354,'Annuity Prices'!$E:$E,$G354),IF($B354="RAB Short",SUMIFS('RAB Prices Short'!Q:Q,'RAB Prices Short'!$B:$B,'All Prices combined'!$D354,'RAB Prices Short'!$E:$E,'All Prices combined'!$G354),IF($B354="RAB Long",SUMIFS('RAB Prices Long'!Q:Q,'RAB Prices Long'!$B:$B,'All Prices combined'!$D354,'RAB Prices Long'!$E:$E,'All Prices combined'!$G354)))),2)</f>
        <v>0.67</v>
      </c>
      <c r="O354" s="2">
        <f>ROUND(IF($B354="Annuity",SUMIFS('Annuity Prices'!R:R,'Annuity Prices'!$B:$B,$D354,'Annuity Prices'!$E:$E,$G354),IF($B354="RAB Short",SUMIFS('RAB Prices Short'!R:R,'RAB Prices Short'!$B:$B,'All Prices combined'!$D354,'RAB Prices Short'!$E:$E,'All Prices combined'!$G354),IF($B354="RAB Long",SUMIFS('RAB Prices Long'!R:R,'RAB Prices Long'!$B:$B,'All Prices combined'!$D354,'RAB Prices Long'!$E:$E,'All Prices combined'!$G354)))),2)</f>
        <v>0.69</v>
      </c>
      <c r="P354" s="2">
        <f>ROUND(IF($B354="Annuity",SUMIFS('Annuity Prices'!S:S,'Annuity Prices'!$B:$B,$D354,'Annuity Prices'!$E:$E,$G354),IF($B354="RAB Short",SUMIFS('RAB Prices Short'!S:S,'RAB Prices Short'!$B:$B,'All Prices combined'!$D354,'RAB Prices Short'!$E:$E,'All Prices combined'!$G354),IF($B354="RAB Long",SUMIFS('RAB Prices Long'!S:S,'RAB Prices Long'!$B:$B,'All Prices combined'!$D354,'RAB Prices Long'!$E:$E,'All Prices combined'!$G354)))),2)</f>
        <v>0.71</v>
      </c>
      <c r="Q354" s="2">
        <f>ROUND(IF($B354="Annuity",SUMIFS('Annuity Prices'!T:T,'Annuity Prices'!$B:$B,$D354,'Annuity Prices'!$E:$E,$G354),IF($B354="RAB Short",SUMIFS('RAB Prices Short'!T:T,'RAB Prices Short'!$B:$B,'All Prices combined'!$D354,'RAB Prices Short'!$E:$E,'All Prices combined'!$G354),IF($B354="RAB Long",SUMIFS('RAB Prices Long'!T:T,'RAB Prices Long'!$B:$B,'All Prices combined'!$D354,'RAB Prices Long'!$E:$E,'All Prices combined'!$G354)))),2)</f>
        <v>0.72</v>
      </c>
      <c r="R354" s="2">
        <f>ROUND(IF($B354="Annuity",SUMIFS('Annuity Prices'!U:U,'Annuity Prices'!$B:$B,$D354,'Annuity Prices'!$E:$E,$G354),IF($B354="RAB Short",SUMIFS('RAB Prices Short'!U:U,'RAB Prices Short'!$B:$B,'All Prices combined'!$D354,'RAB Prices Short'!$E:$E,'All Prices combined'!$G354),IF($B354="RAB Long",SUMIFS('RAB Prices Long'!U:U,'RAB Prices Long'!$B:$B,'All Prices combined'!$D354,'RAB Prices Long'!$E:$E,'All Prices combined'!$G354)))),2)</f>
        <v>0.74</v>
      </c>
      <c r="S354" s="2">
        <f>ROUND(IF($B354="Annuity",SUMIFS('Annuity Prices'!V:V,'Annuity Prices'!$B:$B,$D354,'Annuity Prices'!$E:$E,$G354),IF($B354="RAB Short",SUMIFS('RAB Prices Short'!V:V,'RAB Prices Short'!$B:$B,'All Prices combined'!$D354,'RAB Prices Short'!$E:$E,'All Prices combined'!$G354),IF($B354="RAB Long",SUMIFS('RAB Prices Long'!V:V,'RAB Prices Long'!$B:$B,'All Prices combined'!$D354,'RAB Prices Long'!$E:$E,'All Prices combined'!$G354)))),2)</f>
        <v>0.76</v>
      </c>
      <c r="T354" s="2">
        <f>ROUND(IF($B354="Annuity",SUMIFS('Annuity Prices'!W:W,'Annuity Prices'!$B:$B,$D354,'Annuity Prices'!$E:$E,$G354),IF($B354="RAB Short",SUMIFS('RAB Prices Short'!W:W,'RAB Prices Short'!$B:$B,'All Prices combined'!$D354,'RAB Prices Short'!$E:$E,'All Prices combined'!$G354),IF($B354="RAB Long",SUMIFS('RAB Prices Long'!W:W,'RAB Prices Long'!$B:$B,'All Prices combined'!$D354,'RAB Prices Long'!$E:$E,'All Prices combined'!$G354)))),2)</f>
        <v>0.78</v>
      </c>
      <c r="U354" s="2">
        <f>ROUND(IF($B354="Annuity",SUMIFS('Annuity Prices'!X:X,'Annuity Prices'!$B:$B,$D354,'Annuity Prices'!$E:$E,$G354),IF($B354="RAB Short",SUMIFS('RAB Prices Short'!X:X,'RAB Prices Short'!$B:$B,'All Prices combined'!$D354,'RAB Prices Short'!$E:$E,'All Prices combined'!$G354),IF($B354="RAB Long",SUMIFS('RAB Prices Long'!X:X,'RAB Prices Long'!$B:$B,'All Prices combined'!$D354,'RAB Prices Long'!$E:$E,'All Prices combined'!$G354)))),2)</f>
        <v>0.79</v>
      </c>
      <c r="V354" s="2">
        <f>ROUND(IF($B354="Annuity",SUMIFS('Annuity Prices'!Y:Y,'Annuity Prices'!$B:$B,$D354,'Annuity Prices'!$E:$E,$G354),IF($B354="RAB Short",SUMIFS('RAB Prices Short'!Y:Y,'RAB Prices Short'!$B:$B,'All Prices combined'!$D354,'RAB Prices Short'!$E:$E,'All Prices combined'!$G354),IF($B354="RAB Long",SUMIFS('RAB Prices Long'!Y:Y,'RAB Prices Long'!$B:$B,'All Prices combined'!$D354,'RAB Prices Long'!$E:$E,'All Prices combined'!$G354)))),2)</f>
        <v>0.81</v>
      </c>
      <c r="W354" s="2">
        <f>ROUND(IF($B354="Annuity",SUMIFS('Annuity Prices'!Z:Z,'Annuity Prices'!$B:$B,$D354,'Annuity Prices'!$E:$E,$G354),IF($B354="RAB Short",SUMIFS('RAB Prices Short'!Z:Z,'RAB Prices Short'!$B:$B,'All Prices combined'!$D354,'RAB Prices Short'!$E:$E,'All Prices combined'!$G354),IF($B354="RAB Long",SUMIFS('RAB Prices Long'!Z:Z,'RAB Prices Long'!$B:$B,'All Prices combined'!$D354,'RAB Prices Long'!$E:$E,'All Prices combined'!$G354)))),2)</f>
        <v>0.83</v>
      </c>
      <c r="X354" s="2">
        <f>ROUND(IF($B354="Annuity",SUMIFS('Annuity Prices'!AA:AA,'Annuity Prices'!$B:$B,$D354,'Annuity Prices'!$E:$E,$G354),IF($B354="RAB Short",SUMIFS('RAB Prices Short'!AA:AA,'RAB Prices Short'!$B:$B,'All Prices combined'!$D354,'RAB Prices Short'!$E:$E,'All Prices combined'!$G354),IF($B354="RAB Long",SUMIFS('RAB Prices Long'!AA:AA,'RAB Prices Long'!$B:$B,'All Prices combined'!$D354,'RAB Prices Long'!$E:$E,'All Prices combined'!$G354)))),2)</f>
        <v>0.86</v>
      </c>
      <c r="Y354" s="2">
        <f>ROUND(IF($B354="Annuity",SUMIFS('Annuity Prices'!AB:AB,'Annuity Prices'!$B:$B,$D354,'Annuity Prices'!$E:$E,$G354),IF($B354="RAB Short",SUMIFS('RAB Prices Short'!AB:AB,'RAB Prices Short'!$B:$B,'All Prices combined'!$D354,'RAB Prices Short'!$E:$E,'All Prices combined'!$G354),IF($B354="RAB Long",SUMIFS('RAB Prices Long'!AB:AB,'RAB Prices Long'!$B:$B,'All Prices combined'!$D354,'RAB Prices Long'!$E:$E,'All Prices combined'!$G354)))),2)</f>
        <v>0.87</v>
      </c>
      <c r="Z354" s="2">
        <f>ROUND(IF($B354="Annuity",SUMIFS('Annuity Prices'!AC:AC,'Annuity Prices'!$B:$B,$D354,'Annuity Prices'!$E:$E,$G354),IF($B354="RAB Short",SUMIFS('RAB Prices Short'!AC:AC,'RAB Prices Short'!$B:$B,'All Prices combined'!$D354,'RAB Prices Short'!$E:$E,'All Prices combined'!$G354),IF($B354="RAB Long",SUMIFS('RAB Prices Long'!AC:AC,'RAB Prices Long'!$B:$B,'All Prices combined'!$D354,'RAB Prices Long'!$E:$E,'All Prices combined'!$G354)))),2)</f>
        <v>0.89</v>
      </c>
      <c r="AA354" s="2">
        <f>ROUND(IF($B354="Annuity",SUMIFS('Annuity Prices'!AD:AD,'Annuity Prices'!$B:$B,$D354,'Annuity Prices'!$E:$E,$G354),IF($B354="RAB Short",SUMIFS('RAB Prices Short'!AD:AD,'RAB Prices Short'!$B:$B,'All Prices combined'!$D354,'RAB Prices Short'!$E:$E,'All Prices combined'!$G354),IF($B354="RAB Long",SUMIFS('RAB Prices Long'!AD:AD,'RAB Prices Long'!$B:$B,'All Prices combined'!$D354,'RAB Prices Long'!$E:$E,'All Prices combined'!$G354)))),2)</f>
        <v>0.92</v>
      </c>
      <c r="AB354" s="2">
        <f>ROUND(IF($B354="Annuity",SUMIFS('Annuity Prices'!AE:AE,'Annuity Prices'!$B:$B,$D354,'Annuity Prices'!$E:$E,$G354),IF($B354="RAB Short",SUMIFS('RAB Prices Short'!AE:AE,'RAB Prices Short'!$B:$B,'All Prices combined'!$D354,'RAB Prices Short'!$E:$E,'All Prices combined'!$G354),IF($B354="RAB Long",SUMIFS('RAB Prices Long'!AE:AE,'RAB Prices Long'!$B:$B,'All Prices combined'!$D354,'RAB Prices Long'!$E:$E,'All Prices combined'!$G354)))),2)</f>
        <v>0.94</v>
      </c>
      <c r="AC354" s="2">
        <f>ROUND(IF($B354="Annuity",SUMIFS('Annuity Prices'!AF:AF,'Annuity Prices'!$B:$B,$D354,'Annuity Prices'!$E:$E,$G354),IF($B354="RAB Short",SUMIFS('RAB Prices Short'!AF:AF,'RAB Prices Short'!$B:$B,'All Prices combined'!$D354,'RAB Prices Short'!$E:$E,'All Prices combined'!$G354),IF($B354="RAB Long",SUMIFS('RAB Prices Long'!AF:AF,'RAB Prices Long'!$B:$B,'All Prices combined'!$D354,'RAB Prices Long'!$E:$E,'All Prices combined'!$G354)))),2)</f>
        <v>0.96</v>
      </c>
      <c r="AD354" s="2">
        <f>ROUND(IF($B354="Annuity",SUMIFS('Annuity Prices'!AG:AG,'Annuity Prices'!$B:$B,$D354,'Annuity Prices'!$E:$E,$G354),IF($B354="RAB Short",SUMIFS('RAB Prices Short'!AG:AG,'RAB Prices Short'!$B:$B,'All Prices combined'!$D354,'RAB Prices Short'!$E:$E,'All Prices combined'!$G354),IF($B354="RAB Long",SUMIFS('RAB Prices Long'!AG:AG,'RAB Prices Long'!$B:$B,'All Prices combined'!$D354,'RAB Prices Long'!$E:$E,'All Prices combined'!$G354)))),2)</f>
        <v>0.98</v>
      </c>
      <c r="AE354" s="2">
        <f>ROUND(IF($B354="Annuity",SUMIFS('Annuity Prices'!AH:AH,'Annuity Prices'!$B:$B,$D354,'Annuity Prices'!$E:$E,$G354),IF($B354="RAB Short",SUMIFS('RAB Prices Short'!AH:AH,'RAB Prices Short'!$B:$B,'All Prices combined'!$D354,'RAB Prices Short'!$E:$E,'All Prices combined'!$G354),IF($B354="RAB Long",SUMIFS('RAB Prices Long'!AH:AH,'RAB Prices Long'!$B:$B,'All Prices combined'!$D354,'RAB Prices Long'!$E:$E,'All Prices combined'!$G354)))),2)</f>
        <v>1.01</v>
      </c>
      <c r="AF354" s="2">
        <f>ROUND(IF($B354="Annuity",SUMIFS('Annuity Prices'!AI:AI,'Annuity Prices'!$B:$B,$D354,'Annuity Prices'!$E:$E,$G354),IF($B354="RAB Short",SUMIFS('RAB Prices Short'!AI:AI,'RAB Prices Short'!$B:$B,'All Prices combined'!$D354,'RAB Prices Short'!$E:$E,'All Prices combined'!$G354),IF($B354="RAB Long",SUMIFS('RAB Prices Long'!AI:AI,'RAB Prices Long'!$B:$B,'All Prices combined'!$D354,'RAB Prices Long'!$E:$E,'All Prices combined'!$G354)))),2)</f>
        <v>1.03</v>
      </c>
      <c r="AG354" s="2">
        <f>ROUND(IF($B354="Annuity",SUMIFS('Annuity Prices'!AJ:AJ,'Annuity Prices'!$B:$B,$D354,'Annuity Prices'!$E:$E,$G354),IF($B354="RAB Short",SUMIFS('RAB Prices Short'!AJ:AJ,'RAB Prices Short'!$B:$B,'All Prices combined'!$D354,'RAB Prices Short'!$E:$E,'All Prices combined'!$G354),IF($B354="RAB Long",SUMIFS('RAB Prices Long'!AJ:AJ,'RAB Prices Long'!$B:$B,'All Prices combined'!$D354,'RAB Prices Long'!$E:$E,'All Prices combined'!$G354)))),2)</f>
        <v>1.05</v>
      </c>
      <c r="AH354" s="2">
        <f>ROUND(IF($B354="Annuity",SUMIFS('Annuity Prices'!AK:AK,'Annuity Prices'!$B:$B,$D354,'Annuity Prices'!$E:$E,$G354),IF($B354="RAB Short",SUMIFS('RAB Prices Short'!AK:AK,'RAB Prices Short'!$B:$B,'All Prices combined'!$D354,'RAB Prices Short'!$E:$E,'All Prices combined'!$G354),IF($B354="RAB Long",SUMIFS('RAB Prices Long'!AK:AK,'RAB Prices Long'!$B:$B,'All Prices combined'!$D354,'RAB Prices Long'!$E:$E,'All Prices combined'!$G354)))),2)</f>
        <v>1.08</v>
      </c>
      <c r="AI354" s="2">
        <f>ROUND(IF($B354="Annuity",SUMIFS('Annuity Prices'!AL:AL,'Annuity Prices'!$B:$B,$D354,'Annuity Prices'!$E:$E,$G354),IF($B354="RAB Short",SUMIFS('RAB Prices Short'!AL:AL,'RAB Prices Short'!$B:$B,'All Prices combined'!$D354,'RAB Prices Short'!$E:$E,'All Prices combined'!$G354),IF($B354="RAB Long",SUMIFS('RAB Prices Long'!AL:AL,'RAB Prices Long'!$B:$B,'All Prices combined'!$D354,'RAB Prices Long'!$E:$E,'All Prices combined'!$G354)))),2)</f>
        <v>1.1100000000000001</v>
      </c>
      <c r="AJ354" s="2">
        <f>ROUND(IF($B354="Annuity",SUMIFS('Annuity Prices'!AM:AM,'Annuity Prices'!$B:$B,$D354,'Annuity Prices'!$E:$E,$G354),IF($B354="RAB Short",SUMIFS('RAB Prices Short'!AM:AM,'RAB Prices Short'!$B:$B,'All Prices combined'!$D354,'RAB Prices Short'!$E:$E,'All Prices combined'!$G354),IF($B354="RAB Long",SUMIFS('RAB Prices Long'!AM:AM,'RAB Prices Long'!$B:$B,'All Prices combined'!$D354,'RAB Prices Long'!$E:$E,'All Prices combined'!$G354)))),2)</f>
        <v>1.1299999999999999</v>
      </c>
      <c r="AK354" s="2">
        <f>ROUND(IF($B354="Annuity",SUMIFS('Annuity Prices'!AN:AN,'Annuity Prices'!$B:$B,$D354,'Annuity Prices'!$E:$E,$G354),IF($B354="RAB Short",SUMIFS('RAB Prices Short'!AN:AN,'RAB Prices Short'!$B:$B,'All Prices combined'!$D354,'RAB Prices Short'!$E:$E,'All Prices combined'!$G354),IF($B354="RAB Long",SUMIFS('RAB Prices Long'!AN:AN,'RAB Prices Long'!$B:$B,'All Prices combined'!$D354,'RAB Prices Long'!$E:$E,'All Prices combined'!$G354)))),2)</f>
        <v>1.1599999999999999</v>
      </c>
      <c r="AL354" s="2">
        <f>ROUND(IF($B354="Annuity",SUMIFS('Annuity Prices'!AO:AO,'Annuity Prices'!$B:$B,$D354,'Annuity Prices'!$E:$E,$G354),IF($B354="RAB Short",SUMIFS('RAB Prices Short'!AO:AO,'RAB Prices Short'!$B:$B,'All Prices combined'!$D354,'RAB Prices Short'!$E:$E,'All Prices combined'!$G354),IF($B354="RAB Long",SUMIFS('RAB Prices Long'!AO:AO,'RAB Prices Long'!$B:$B,'All Prices combined'!$D354,'RAB Prices Long'!$E:$E,'All Prices combined'!$G354)))),2)</f>
        <v>1.18</v>
      </c>
      <c r="AM354" s="2">
        <f>ROUND(IF($B354="Annuity",SUMIFS('Annuity Prices'!AP:AP,'Annuity Prices'!$B:$B,$D354,'Annuity Prices'!$E:$E,$G354),IF($B354="RAB Short",SUMIFS('RAB Prices Short'!AP:AP,'RAB Prices Short'!$B:$B,'All Prices combined'!$D354,'RAB Prices Short'!$E:$E,'All Prices combined'!$G354),IF($B354="RAB Long",SUMIFS('RAB Prices Long'!AP:AP,'RAB Prices Long'!$B:$B,'All Prices combined'!$D354,'RAB Prices Long'!$E:$E,'All Prices combined'!$G354)))),2)</f>
        <v>1.21</v>
      </c>
      <c r="AN354" s="2">
        <f>ROUND(IF($B354="Annuity",SUMIFS('Annuity Prices'!AQ:AQ,'Annuity Prices'!$B:$B,$D354,'Annuity Prices'!$E:$E,$G354),IF($B354="RAB Short",SUMIFS('RAB Prices Short'!AQ:AQ,'RAB Prices Short'!$B:$B,'All Prices combined'!$D354,'RAB Prices Short'!$E:$E,'All Prices combined'!$G354),IF($B354="RAB Long",SUMIFS('RAB Prices Long'!AQ:AQ,'RAB Prices Long'!$B:$B,'All Prices combined'!$D354,'RAB Prices Long'!$E:$E,'All Prices combined'!$G354)))),2)</f>
        <v>1.24</v>
      </c>
      <c r="AO354" s="2">
        <f>ROUND(IF($B354="Annuity",SUMIFS('Annuity Prices'!AR:AR,'Annuity Prices'!$B:$B,$D354,'Annuity Prices'!$E:$E,$G354),IF($B354="RAB Short",SUMIFS('RAB Prices Short'!AR:AR,'RAB Prices Short'!$B:$B,'All Prices combined'!$D354,'RAB Prices Short'!$E:$E,'All Prices combined'!$G354),IF($B354="RAB Long",SUMIFS('RAB Prices Long'!AR:AR,'RAB Prices Long'!$B:$B,'All Prices combined'!$D354,'RAB Prices Long'!$E:$E,'All Prices combined'!$G354)))),2)</f>
        <v>0</v>
      </c>
      <c r="AP354" s="2">
        <f>ROUND(IF($B354="Annuity",SUMIFS('Annuity Prices'!AS:AS,'Annuity Prices'!$B:$B,$D354,'Annuity Prices'!$E:$E,$G354),IF($B354="RAB Short",SUMIFS('RAB Prices Short'!AS:AS,'RAB Prices Short'!$B:$B,'All Prices combined'!$D354,'RAB Prices Short'!$E:$E,'All Prices combined'!$G354),IF($B354="RAB Long",SUMIFS('RAB Prices Long'!AS:AS,'RAB Prices Long'!$B:$B,'All Prices combined'!$D354,'RAB Prices Long'!$E:$E,'All Prices combined'!$G354)))),2)</f>
        <v>0</v>
      </c>
      <c r="AQ354" s="2">
        <f>ROUND(IF($B354="Annuity",SUMIFS('Annuity Prices'!AT:AT,'Annuity Prices'!$B:$B,$D354,'Annuity Prices'!$E:$E,$G354),IF($B354="RAB Short",SUMIFS('RAB Prices Short'!AT:AT,'RAB Prices Short'!$B:$B,'All Prices combined'!$D354,'RAB Prices Short'!$E:$E,'All Prices combined'!$G354),IF($B354="RAB Long",SUMIFS('RAB Prices Long'!AT:AT,'RAB Prices Long'!$B:$B,'All Prices combined'!$D354,'RAB Prices Long'!$E:$E,'All Prices combined'!$G354)))),2)</f>
        <v>0.61</v>
      </c>
      <c r="AR354" s="2">
        <f>ROUND(IF($B354="Annuity",SUMIFS('Annuity Prices'!AU:AU,'Annuity Prices'!$B:$B,$D354,'Annuity Prices'!$E:$E,$G354),IF($B354="RAB Short",SUMIFS('RAB Prices Short'!AU:AU,'RAB Prices Short'!$B:$B,'All Prices combined'!$D354,'RAB Prices Short'!$E:$E,'All Prices combined'!$G354),IF($B354="RAB Long",SUMIFS('RAB Prices Long'!AU:AU,'RAB Prices Long'!$B:$B,'All Prices combined'!$D354,'RAB Prices Long'!$E:$E,'All Prices combined'!$G354)))),2)</f>
        <v>0.63</v>
      </c>
      <c r="AS354" s="2">
        <f>ROUND(IF($B354="Annuity",SUMIFS('Annuity Prices'!AV:AV,'Annuity Prices'!$B:$B,$D354,'Annuity Prices'!$E:$E,$G354),IF($B354="RAB Short",SUMIFS('RAB Prices Short'!AV:AV,'RAB Prices Short'!$B:$B,'All Prices combined'!$D354,'RAB Prices Short'!$E:$E,'All Prices combined'!$G354),IF($B354="RAB Long",SUMIFS('RAB Prices Long'!AV:AV,'RAB Prices Long'!$B:$B,'All Prices combined'!$D354,'RAB Prices Long'!$E:$E,'All Prices combined'!$G354)))),2)</f>
        <v>0.64</v>
      </c>
      <c r="AT354" s="2">
        <f>ROUND(IF($B354="Annuity",SUMIFS('Annuity Prices'!AW:AW,'Annuity Prices'!$B:$B,$D354,'Annuity Prices'!$E:$E,$G354),IF($B354="RAB Short",SUMIFS('RAB Prices Short'!AW:AW,'RAB Prices Short'!$B:$B,'All Prices combined'!$D354,'RAB Prices Short'!$E:$E,'All Prices combined'!$G354),IF($B354="RAB Long",SUMIFS('RAB Prices Long'!AW:AW,'RAB Prices Long'!$B:$B,'All Prices combined'!$D354,'RAB Prices Long'!$E:$E,'All Prices combined'!$G354)))),2)</f>
        <v>0.66</v>
      </c>
      <c r="AU354" s="2">
        <f>ROUND(IF($B354="Annuity",SUMIFS('Annuity Prices'!AX:AX,'Annuity Prices'!$B:$B,$D354,'Annuity Prices'!$E:$E,$G354),IF($B354="RAB Short",SUMIFS('RAB Prices Short'!AX:AX,'RAB Prices Short'!$B:$B,'All Prices combined'!$D354,'RAB Prices Short'!$E:$E,'All Prices combined'!$G354),IF($B354="RAB Long",SUMIFS('RAB Prices Long'!AX:AX,'RAB Prices Long'!$B:$B,'All Prices combined'!$D354,'RAB Prices Long'!$E:$E,'All Prices combined'!$G354)))),2)</f>
        <v>0.67</v>
      </c>
      <c r="AV354" s="2">
        <f>ROUND(IF($B354="Annuity",SUMIFS('Annuity Prices'!AY:AY,'Annuity Prices'!$B:$B,$D354,'Annuity Prices'!$E:$E,$G354),IF($B354="RAB Short",SUMIFS('RAB Prices Short'!AY:AY,'RAB Prices Short'!$B:$B,'All Prices combined'!$D354,'RAB Prices Short'!$E:$E,'All Prices combined'!$G354),IF($B354="RAB Long",SUMIFS('RAB Prices Long'!AY:AY,'RAB Prices Long'!$B:$B,'All Prices combined'!$D354,'RAB Prices Long'!$E:$E,'All Prices combined'!$G354)))),2)</f>
        <v>0.69</v>
      </c>
      <c r="AW354" s="2">
        <f>ROUND(IF($B354="Annuity",SUMIFS('Annuity Prices'!AZ:AZ,'Annuity Prices'!$B:$B,$D354,'Annuity Prices'!$E:$E,$G354),IF($B354="RAB Short",SUMIFS('RAB Prices Short'!AZ:AZ,'RAB Prices Short'!$B:$B,'All Prices combined'!$D354,'RAB Prices Short'!$E:$E,'All Prices combined'!$G354),IF($B354="RAB Long",SUMIFS('RAB Prices Long'!AZ:AZ,'RAB Prices Long'!$B:$B,'All Prices combined'!$D354,'RAB Prices Long'!$E:$E,'All Prices combined'!$G354)))),2)</f>
        <v>0.71</v>
      </c>
      <c r="AX354" s="2">
        <f>ROUND(IF($B354="Annuity",SUMIFS('Annuity Prices'!BA:BA,'Annuity Prices'!$B:$B,$D354,'Annuity Prices'!$E:$E,$G354),IF($B354="RAB Short",SUMIFS('RAB Prices Short'!BA:BA,'RAB Prices Short'!$B:$B,'All Prices combined'!$D354,'RAB Prices Short'!$E:$E,'All Prices combined'!$G354),IF($B354="RAB Long",SUMIFS('RAB Prices Long'!BA:BA,'RAB Prices Long'!$B:$B,'All Prices combined'!$D354,'RAB Prices Long'!$E:$E,'All Prices combined'!$G354)))),2)</f>
        <v>0.72</v>
      </c>
      <c r="AY354" s="2">
        <f>ROUND(IF($B354="Annuity",SUMIFS('Annuity Prices'!BB:BB,'Annuity Prices'!$B:$B,$D354,'Annuity Prices'!$E:$E,$G354),IF($B354="RAB Short",SUMIFS('RAB Prices Short'!BB:BB,'RAB Prices Short'!$B:$B,'All Prices combined'!$D354,'RAB Prices Short'!$E:$E,'All Prices combined'!$G354),IF($B354="RAB Long",SUMIFS('RAB Prices Long'!BB:BB,'RAB Prices Long'!$B:$B,'All Prices combined'!$D354,'RAB Prices Long'!$E:$E,'All Prices combined'!$G354)))),2)</f>
        <v>0.74</v>
      </c>
      <c r="AZ354" s="2">
        <f>ROUND(IF($B354="Annuity",SUMIFS('Annuity Prices'!BC:BC,'Annuity Prices'!$B:$B,$D354,'Annuity Prices'!$E:$E,$G354),IF($B354="RAB Short",SUMIFS('RAB Prices Short'!BC:BC,'RAB Prices Short'!$B:$B,'All Prices combined'!$D354,'RAB Prices Short'!$E:$E,'All Prices combined'!$G354),IF($B354="RAB Long",SUMIFS('RAB Prices Long'!BC:BC,'RAB Prices Long'!$B:$B,'All Prices combined'!$D354,'RAB Prices Long'!$E:$E,'All Prices combined'!$G354)))),2)</f>
        <v>0.76</v>
      </c>
      <c r="BA354" s="2">
        <f>ROUND(IF($B354="Annuity",SUMIFS('Annuity Prices'!BD:BD,'Annuity Prices'!$B:$B,$D354,'Annuity Prices'!$E:$E,$G354),IF($B354="RAB Short",SUMIFS('RAB Prices Short'!BD:BD,'RAB Prices Short'!$B:$B,'All Prices combined'!$D354,'RAB Prices Short'!$E:$E,'All Prices combined'!$G354),IF($B354="RAB Long",SUMIFS('RAB Prices Long'!BD:BD,'RAB Prices Long'!$B:$B,'All Prices combined'!$D354,'RAB Prices Long'!$E:$E,'All Prices combined'!$G354)))),2)</f>
        <v>0.78</v>
      </c>
      <c r="BB354" s="2">
        <f>ROUND(IF($B354="Annuity",SUMIFS('Annuity Prices'!BE:BE,'Annuity Prices'!$B:$B,$D354,'Annuity Prices'!$E:$E,$G354),IF($B354="RAB Short",SUMIFS('RAB Prices Short'!BE:BE,'RAB Prices Short'!$B:$B,'All Prices combined'!$D354,'RAB Prices Short'!$E:$E,'All Prices combined'!$G354),IF($B354="RAB Long",SUMIFS('RAB Prices Long'!BE:BE,'RAB Prices Long'!$B:$B,'All Prices combined'!$D354,'RAB Prices Long'!$E:$E,'All Prices combined'!$G354)))),2)</f>
        <v>0.79</v>
      </c>
      <c r="BC354" s="2">
        <f>ROUND(IF($B354="Annuity",SUMIFS('Annuity Prices'!BF:BF,'Annuity Prices'!$B:$B,$D354,'Annuity Prices'!$E:$E,$G354),IF($B354="RAB Short",SUMIFS('RAB Prices Short'!BF:BF,'RAB Prices Short'!$B:$B,'All Prices combined'!$D354,'RAB Prices Short'!$E:$E,'All Prices combined'!$G354),IF($B354="RAB Long",SUMIFS('RAB Prices Long'!BF:BF,'RAB Prices Long'!$B:$B,'All Prices combined'!$D354,'RAB Prices Long'!$E:$E,'All Prices combined'!$G354)))),2)</f>
        <v>0.81</v>
      </c>
      <c r="BD354" s="2">
        <f>ROUND(IF($B354="Annuity",SUMIFS('Annuity Prices'!BG:BG,'Annuity Prices'!$B:$B,$D354,'Annuity Prices'!$E:$E,$G354),IF($B354="RAB Short",SUMIFS('RAB Prices Short'!BG:BG,'RAB Prices Short'!$B:$B,'All Prices combined'!$D354,'RAB Prices Short'!$E:$E,'All Prices combined'!$G354),IF($B354="RAB Long",SUMIFS('RAB Prices Long'!BG:BG,'RAB Prices Long'!$B:$B,'All Prices combined'!$D354,'RAB Prices Long'!$E:$E,'All Prices combined'!$G354)))),2)</f>
        <v>0.83</v>
      </c>
      <c r="BE354" s="2">
        <f>ROUND(IF($B354="Annuity",SUMIFS('Annuity Prices'!BH:BH,'Annuity Prices'!$B:$B,$D354,'Annuity Prices'!$E:$E,$G354),IF($B354="RAB Short",SUMIFS('RAB Prices Short'!BH:BH,'RAB Prices Short'!$B:$B,'All Prices combined'!$D354,'RAB Prices Short'!$E:$E,'All Prices combined'!$G354),IF($B354="RAB Long",SUMIFS('RAB Prices Long'!BH:BH,'RAB Prices Long'!$B:$B,'All Prices combined'!$D354,'RAB Prices Long'!$E:$E,'All Prices combined'!$G354)))),2)</f>
        <v>0.86</v>
      </c>
      <c r="BF354" s="2">
        <f>ROUND(IF($B354="Annuity",SUMIFS('Annuity Prices'!BI:BI,'Annuity Prices'!$B:$B,$D354,'Annuity Prices'!$E:$E,$G354),IF($B354="RAB Short",SUMIFS('RAB Prices Short'!BI:BI,'RAB Prices Short'!$B:$B,'All Prices combined'!$D354,'RAB Prices Short'!$E:$E,'All Prices combined'!$G354),IF($B354="RAB Long",SUMIFS('RAB Prices Long'!BI:BI,'RAB Prices Long'!$B:$B,'All Prices combined'!$D354,'RAB Prices Long'!$E:$E,'All Prices combined'!$G354)))),2)</f>
        <v>0.87</v>
      </c>
      <c r="BG354" s="2">
        <f>ROUND(IF($B354="Annuity",SUMIFS('Annuity Prices'!BJ:BJ,'Annuity Prices'!$B:$B,$D354,'Annuity Prices'!$E:$E,$G354),IF($B354="RAB Short",SUMIFS('RAB Prices Short'!BJ:BJ,'RAB Prices Short'!$B:$B,'All Prices combined'!$D354,'RAB Prices Short'!$E:$E,'All Prices combined'!$G354),IF($B354="RAB Long",SUMIFS('RAB Prices Long'!BJ:BJ,'RAB Prices Long'!$B:$B,'All Prices combined'!$D354,'RAB Prices Long'!$E:$E,'All Prices combined'!$G354)))),2)</f>
        <v>0.89</v>
      </c>
      <c r="BH354" s="2">
        <f>ROUND(IF($B354="Annuity",SUMIFS('Annuity Prices'!BK:BK,'Annuity Prices'!$B:$B,$D354,'Annuity Prices'!$E:$E,$G354),IF($B354="RAB Short",SUMIFS('RAB Prices Short'!BK:BK,'RAB Prices Short'!$B:$B,'All Prices combined'!$D354,'RAB Prices Short'!$E:$E,'All Prices combined'!$G354),IF($B354="RAB Long",SUMIFS('RAB Prices Long'!BK:BK,'RAB Prices Long'!$B:$B,'All Prices combined'!$D354,'RAB Prices Long'!$E:$E,'All Prices combined'!$G354)))),2)</f>
        <v>0.92</v>
      </c>
      <c r="BI354" s="2">
        <f>ROUND(IF($B354="Annuity",SUMIFS('Annuity Prices'!BL:BL,'Annuity Prices'!$B:$B,$D354,'Annuity Prices'!$E:$E,$G354),IF($B354="RAB Short",SUMIFS('RAB Prices Short'!BL:BL,'RAB Prices Short'!$B:$B,'All Prices combined'!$D354,'RAB Prices Short'!$E:$E,'All Prices combined'!$G354),IF($B354="RAB Long",SUMIFS('RAB Prices Long'!BL:BL,'RAB Prices Long'!$B:$B,'All Prices combined'!$D354,'RAB Prices Long'!$E:$E,'All Prices combined'!$G354)))),2)</f>
        <v>0.94</v>
      </c>
      <c r="BJ354" s="2">
        <f>ROUND(IF($B354="Annuity",SUMIFS('Annuity Prices'!BM:BM,'Annuity Prices'!$B:$B,$D354,'Annuity Prices'!$E:$E,$G354),IF($B354="RAB Short",SUMIFS('RAB Prices Short'!BM:BM,'RAB Prices Short'!$B:$B,'All Prices combined'!$D354,'RAB Prices Short'!$E:$E,'All Prices combined'!$G354),IF($B354="RAB Long",SUMIFS('RAB Prices Long'!BM:BM,'RAB Prices Long'!$B:$B,'All Prices combined'!$D354,'RAB Prices Long'!$E:$E,'All Prices combined'!$G354)))),2)</f>
        <v>0.96</v>
      </c>
      <c r="BK354" s="2">
        <f>ROUND(IF($B354="Annuity",SUMIFS('Annuity Prices'!BN:BN,'Annuity Prices'!$B:$B,$D354,'Annuity Prices'!$E:$E,$G354),IF($B354="RAB Short",SUMIFS('RAB Prices Short'!BN:BN,'RAB Prices Short'!$B:$B,'All Prices combined'!$D354,'RAB Prices Short'!$E:$E,'All Prices combined'!$G354),IF($B354="RAB Long",SUMIFS('RAB Prices Long'!BN:BN,'RAB Prices Long'!$B:$B,'All Prices combined'!$D354,'RAB Prices Long'!$E:$E,'All Prices combined'!$G354)))),2)</f>
        <v>0.98</v>
      </c>
      <c r="BL354" s="2">
        <f>ROUND(IF($B354="Annuity",SUMIFS('Annuity Prices'!BO:BO,'Annuity Prices'!$B:$B,$D354,'Annuity Prices'!$E:$E,$G354),IF($B354="RAB Short",SUMIFS('RAB Prices Short'!BO:BO,'RAB Prices Short'!$B:$B,'All Prices combined'!$D354,'RAB Prices Short'!$E:$E,'All Prices combined'!$G354),IF($B354="RAB Long",SUMIFS('RAB Prices Long'!BO:BO,'RAB Prices Long'!$B:$B,'All Prices combined'!$D354,'RAB Prices Long'!$E:$E,'All Prices combined'!$G354)))),2)</f>
        <v>1.01</v>
      </c>
      <c r="BM354" s="2">
        <f>ROUND(IF($B354="Annuity",SUMIFS('Annuity Prices'!BP:BP,'Annuity Prices'!$B:$B,$D354,'Annuity Prices'!$E:$E,$G354),IF($B354="RAB Short",SUMIFS('RAB Prices Short'!BP:BP,'RAB Prices Short'!$B:$B,'All Prices combined'!$D354,'RAB Prices Short'!$E:$E,'All Prices combined'!$G354),IF($B354="RAB Long",SUMIFS('RAB Prices Long'!BP:BP,'RAB Prices Long'!$B:$B,'All Prices combined'!$D354,'RAB Prices Long'!$E:$E,'All Prices combined'!$G354)))),2)</f>
        <v>1.03</v>
      </c>
      <c r="BN354" s="2">
        <f>ROUND(IF($B354="Annuity",SUMIFS('Annuity Prices'!BQ:BQ,'Annuity Prices'!$B:$B,$D354,'Annuity Prices'!$E:$E,$G354),IF($B354="RAB Short",SUMIFS('RAB Prices Short'!BQ:BQ,'RAB Prices Short'!$B:$B,'All Prices combined'!$D354,'RAB Prices Short'!$E:$E,'All Prices combined'!$G354),IF($B354="RAB Long",SUMIFS('RAB Prices Long'!BQ:BQ,'RAB Prices Long'!$B:$B,'All Prices combined'!$D354,'RAB Prices Long'!$E:$E,'All Prices combined'!$G354)))),2)</f>
        <v>1.05</v>
      </c>
      <c r="BO354" s="2">
        <f>ROUND(IF($B354="Annuity",SUMIFS('Annuity Prices'!BR:BR,'Annuity Prices'!$B:$B,$D354,'Annuity Prices'!$E:$E,$G354),IF($B354="RAB Short",SUMIFS('RAB Prices Short'!BR:BR,'RAB Prices Short'!$B:$B,'All Prices combined'!$D354,'RAB Prices Short'!$E:$E,'All Prices combined'!$G354),IF($B354="RAB Long",SUMIFS('RAB Prices Long'!BR:BR,'RAB Prices Long'!$B:$B,'All Prices combined'!$D354,'RAB Prices Long'!$E:$E,'All Prices combined'!$G354)))),2)</f>
        <v>1.08</v>
      </c>
      <c r="BP354" s="2">
        <f>ROUND(IF($B354="Annuity",SUMIFS('Annuity Prices'!BS:BS,'Annuity Prices'!$B:$B,$D354,'Annuity Prices'!$E:$E,$G354),IF($B354="RAB Short",SUMIFS('RAB Prices Short'!BS:BS,'RAB Prices Short'!$B:$B,'All Prices combined'!$D354,'RAB Prices Short'!$E:$E,'All Prices combined'!$G354),IF($B354="RAB Long",SUMIFS('RAB Prices Long'!BS:BS,'RAB Prices Long'!$B:$B,'All Prices combined'!$D354,'RAB Prices Long'!$E:$E,'All Prices combined'!$G354)))),2)</f>
        <v>1.1100000000000001</v>
      </c>
      <c r="BQ354" s="2">
        <f>ROUND(IF($B354="Annuity",SUMIFS('Annuity Prices'!BT:BT,'Annuity Prices'!$B:$B,$D354,'Annuity Prices'!$E:$E,$G354),IF($B354="RAB Short",SUMIFS('RAB Prices Short'!BT:BT,'RAB Prices Short'!$B:$B,'All Prices combined'!$D354,'RAB Prices Short'!$E:$E,'All Prices combined'!$G354),IF($B354="RAB Long",SUMIFS('RAB Prices Long'!BT:BT,'RAB Prices Long'!$B:$B,'All Prices combined'!$D354,'RAB Prices Long'!$E:$E,'All Prices combined'!$G354)))),2)</f>
        <v>1.1299999999999999</v>
      </c>
      <c r="BR354" s="2">
        <f>ROUND(IF($B354="Annuity",SUMIFS('Annuity Prices'!BU:BU,'Annuity Prices'!$B:$B,$D354,'Annuity Prices'!$E:$E,$G354),IF($B354="RAB Short",SUMIFS('RAB Prices Short'!BU:BU,'RAB Prices Short'!$B:$B,'All Prices combined'!$D354,'RAB Prices Short'!$E:$E,'All Prices combined'!$G354),IF($B354="RAB Long",SUMIFS('RAB Prices Long'!BU:BU,'RAB Prices Long'!$B:$B,'All Prices combined'!$D354,'RAB Prices Long'!$E:$E,'All Prices combined'!$G354)))),2)</f>
        <v>1.1599999999999999</v>
      </c>
      <c r="BS354" s="2">
        <f>ROUND(IF($B354="Annuity",SUMIFS('Annuity Prices'!BV:BV,'Annuity Prices'!$B:$B,$D354,'Annuity Prices'!$E:$E,$G354),IF($B354="RAB Short",SUMIFS('RAB Prices Short'!BV:BV,'RAB Prices Short'!$B:$B,'All Prices combined'!$D354,'RAB Prices Short'!$E:$E,'All Prices combined'!$G354),IF($B354="RAB Long",SUMIFS('RAB Prices Long'!BV:BV,'RAB Prices Long'!$B:$B,'All Prices combined'!$D354,'RAB Prices Long'!$E:$E,'All Prices combined'!$G354)))),2)</f>
        <v>1.18</v>
      </c>
      <c r="BT354" s="2">
        <f>ROUND(IF($B354="Annuity",SUMIFS('Annuity Prices'!BW:BW,'Annuity Prices'!$B:$B,$D354,'Annuity Prices'!$E:$E,$G354),IF($B354="RAB Short",SUMIFS('RAB Prices Short'!BW:BW,'RAB Prices Short'!$B:$B,'All Prices combined'!$D354,'RAB Prices Short'!$E:$E,'All Prices combined'!$G354),IF($B354="RAB Long",SUMIFS('RAB Prices Long'!BW:BW,'RAB Prices Long'!$B:$B,'All Prices combined'!$D354,'RAB Prices Long'!$E:$E,'All Prices combined'!$G354)))),2)</f>
        <v>1.21</v>
      </c>
      <c r="BU354" s="2">
        <f>ROUND(IF($B354="Annuity",SUMIFS('Annuity Prices'!BX:BX,'Annuity Prices'!$B:$B,$D354,'Annuity Prices'!$E:$E,$G354),IF($B354="RAB Short",SUMIFS('RAB Prices Short'!BX:BX,'RAB Prices Short'!$B:$B,'All Prices combined'!$D354,'RAB Prices Short'!$E:$E,'All Prices combined'!$G354),IF($B354="RAB Long",SUMIFS('RAB Prices Long'!BX:BX,'RAB Prices Long'!$B:$B,'All Prices combined'!$D354,'RAB Prices Long'!$E:$E,'All Prices combined'!$G354)))),2)</f>
        <v>1.24</v>
      </c>
    </row>
    <row r="355" spans="2:73" x14ac:dyDescent="0.25">
      <c r="B355" t="s">
        <v>44</v>
      </c>
      <c r="C355">
        <v>30</v>
      </c>
      <c r="D355" t="s">
        <v>211</v>
      </c>
      <c r="E355" t="s">
        <v>209</v>
      </c>
      <c r="F355" t="s">
        <v>210</v>
      </c>
      <c r="G355" t="s">
        <v>42</v>
      </c>
      <c r="I355" s="2">
        <f>ROUND(IF($B355="Annuity",SUMIFS('Annuity Prices'!L:L,'Annuity Prices'!$B:$B,$D355,'Annuity Prices'!$E:$E,$G355),IF($B355="RAB Short",SUMIFS('RAB Prices Short'!L:L,'RAB Prices Short'!$B:$B,'All Prices combined'!$D355,'RAB Prices Short'!$E:$E,'All Prices combined'!$G355),IF($B355="RAB Long",SUMIFS('RAB Prices Long'!L:L,'RAB Prices Long'!$B:$B,'All Prices combined'!$D355,'RAB Prices Long'!$E:$E,'All Prices combined'!$G355)))),2)</f>
        <v>0</v>
      </c>
      <c r="J355" s="2">
        <f>ROUND(IF($B355="Annuity",SUMIFS('Annuity Prices'!M:M,'Annuity Prices'!$B:$B,$D355,'Annuity Prices'!$E:$E,$G355),IF($B355="RAB Short",SUMIFS('RAB Prices Short'!M:M,'RAB Prices Short'!$B:$B,'All Prices combined'!$D355,'RAB Prices Short'!$E:$E,'All Prices combined'!$G355),IF($B355="RAB Long",SUMIFS('RAB Prices Long'!M:M,'RAB Prices Long'!$B:$B,'All Prices combined'!$D355,'RAB Prices Long'!$E:$E,'All Prices combined'!$G355)))),2)</f>
        <v>0</v>
      </c>
      <c r="K355" s="2">
        <f>ROUND(IF($B355="Annuity",SUMIFS('Annuity Prices'!N:N,'Annuity Prices'!$B:$B,$D355,'Annuity Prices'!$E:$E,$G355),IF($B355="RAB Short",SUMIFS('RAB Prices Short'!N:N,'RAB Prices Short'!$B:$B,'All Prices combined'!$D355,'RAB Prices Short'!$E:$E,'All Prices combined'!$G355),IF($B355="RAB Long",SUMIFS('RAB Prices Long'!N:N,'RAB Prices Long'!$B:$B,'All Prices combined'!$D355,'RAB Prices Long'!$E:$E,'All Prices combined'!$G355)))),2)</f>
        <v>72.94</v>
      </c>
      <c r="L355" s="2">
        <f>ROUND(IF($B355="Annuity",SUMIFS('Annuity Prices'!O:O,'Annuity Prices'!$B:$B,$D355,'Annuity Prices'!$E:$E,$G355),IF($B355="RAB Short",SUMIFS('RAB Prices Short'!O:O,'RAB Prices Short'!$B:$B,'All Prices combined'!$D355,'RAB Prices Short'!$E:$E,'All Prices combined'!$G355),IF($B355="RAB Long",SUMIFS('RAB Prices Long'!O:O,'RAB Prices Long'!$B:$B,'All Prices combined'!$D355,'RAB Prices Long'!$E:$E,'All Prices combined'!$G355)))),2)</f>
        <v>75.040000000000006</v>
      </c>
      <c r="M355" s="2">
        <f>ROUND(IF($B355="Annuity",SUMIFS('Annuity Prices'!P:P,'Annuity Prices'!$B:$B,$D355,'Annuity Prices'!$E:$E,$G355),IF($B355="RAB Short",SUMIFS('RAB Prices Short'!P:P,'RAB Prices Short'!$B:$B,'All Prices combined'!$D355,'RAB Prices Short'!$E:$E,'All Prices combined'!$G355),IF($B355="RAB Long",SUMIFS('RAB Prices Long'!P:P,'RAB Prices Long'!$B:$B,'All Prices combined'!$D355,'RAB Prices Long'!$E:$E,'All Prices combined'!$G355)))),2)</f>
        <v>79.400000000000006</v>
      </c>
      <c r="N355" s="2">
        <f>ROUND(IF($B355="Annuity",SUMIFS('Annuity Prices'!Q:Q,'Annuity Prices'!$B:$B,$D355,'Annuity Prices'!$E:$E,$G355),IF($B355="RAB Short",SUMIFS('RAB Prices Short'!Q:Q,'RAB Prices Short'!$B:$B,'All Prices combined'!$D355,'RAB Prices Short'!$E:$E,'All Prices combined'!$G355),IF($B355="RAB Long",SUMIFS('RAB Prices Long'!Q:Q,'RAB Prices Long'!$B:$B,'All Prices combined'!$D355,'RAB Prices Long'!$E:$E,'All Prices combined'!$G355)))),2)</f>
        <v>81.38</v>
      </c>
      <c r="O355" s="2">
        <f>ROUND(IF($B355="Annuity",SUMIFS('Annuity Prices'!R:R,'Annuity Prices'!$B:$B,$D355,'Annuity Prices'!$E:$E,$G355),IF($B355="RAB Short",SUMIFS('RAB Prices Short'!R:R,'RAB Prices Short'!$B:$B,'All Prices combined'!$D355,'RAB Prices Short'!$E:$E,'All Prices combined'!$G355),IF($B355="RAB Long",SUMIFS('RAB Prices Long'!R:R,'RAB Prices Long'!$B:$B,'All Prices combined'!$D355,'RAB Prices Long'!$E:$E,'All Prices combined'!$G355)))),2)</f>
        <v>83.42</v>
      </c>
      <c r="P355" s="2">
        <f>ROUND(IF($B355="Annuity",SUMIFS('Annuity Prices'!S:S,'Annuity Prices'!$B:$B,$D355,'Annuity Prices'!$E:$E,$G355),IF($B355="RAB Short",SUMIFS('RAB Prices Short'!S:S,'RAB Prices Short'!$B:$B,'All Prices combined'!$D355,'RAB Prices Short'!$E:$E,'All Prices combined'!$G355),IF($B355="RAB Long",SUMIFS('RAB Prices Long'!S:S,'RAB Prices Long'!$B:$B,'All Prices combined'!$D355,'RAB Prices Long'!$E:$E,'All Prices combined'!$G355)))),2)</f>
        <v>85.5</v>
      </c>
      <c r="Q355" s="2">
        <f>ROUND(IF($B355="Annuity",SUMIFS('Annuity Prices'!T:T,'Annuity Prices'!$B:$B,$D355,'Annuity Prices'!$E:$E,$G355),IF($B355="RAB Short",SUMIFS('RAB Prices Short'!T:T,'RAB Prices Short'!$B:$B,'All Prices combined'!$D355,'RAB Prices Short'!$E:$E,'All Prices combined'!$G355),IF($B355="RAB Long",SUMIFS('RAB Prices Long'!T:T,'RAB Prices Long'!$B:$B,'All Prices combined'!$D355,'RAB Prices Long'!$E:$E,'All Prices combined'!$G355)))),2)</f>
        <v>89.65</v>
      </c>
      <c r="R355" s="2">
        <f>ROUND(IF($B355="Annuity",SUMIFS('Annuity Prices'!U:U,'Annuity Prices'!$B:$B,$D355,'Annuity Prices'!$E:$E,$G355),IF($B355="RAB Short",SUMIFS('RAB Prices Short'!U:U,'RAB Prices Short'!$B:$B,'All Prices combined'!$D355,'RAB Prices Short'!$E:$E,'All Prices combined'!$G355),IF($B355="RAB Long",SUMIFS('RAB Prices Long'!U:U,'RAB Prices Long'!$B:$B,'All Prices combined'!$D355,'RAB Prices Long'!$E:$E,'All Prices combined'!$G355)))),2)</f>
        <v>91.89</v>
      </c>
      <c r="S355" s="2">
        <f>ROUND(IF($B355="Annuity",SUMIFS('Annuity Prices'!V:V,'Annuity Prices'!$B:$B,$D355,'Annuity Prices'!$E:$E,$G355),IF($B355="RAB Short",SUMIFS('RAB Prices Short'!V:V,'RAB Prices Short'!$B:$B,'All Prices combined'!$D355,'RAB Prices Short'!$E:$E,'All Prices combined'!$G355),IF($B355="RAB Long",SUMIFS('RAB Prices Long'!V:V,'RAB Prices Long'!$B:$B,'All Prices combined'!$D355,'RAB Prices Long'!$E:$E,'All Prices combined'!$G355)))),2)</f>
        <v>94.19</v>
      </c>
      <c r="T355" s="2">
        <f>ROUND(IF($B355="Annuity",SUMIFS('Annuity Prices'!W:W,'Annuity Prices'!$B:$B,$D355,'Annuity Prices'!$E:$E,$G355),IF($B355="RAB Short",SUMIFS('RAB Prices Short'!W:W,'RAB Prices Short'!$B:$B,'All Prices combined'!$D355,'RAB Prices Short'!$E:$E,'All Prices combined'!$G355),IF($B355="RAB Long",SUMIFS('RAB Prices Long'!W:W,'RAB Prices Long'!$B:$B,'All Prices combined'!$D355,'RAB Prices Long'!$E:$E,'All Prices combined'!$G355)))),2)</f>
        <v>96.54</v>
      </c>
      <c r="U355" s="2">
        <f>ROUND(IF($B355="Annuity",SUMIFS('Annuity Prices'!X:X,'Annuity Prices'!$B:$B,$D355,'Annuity Prices'!$E:$E,$G355),IF($B355="RAB Short",SUMIFS('RAB Prices Short'!X:X,'RAB Prices Short'!$B:$B,'All Prices combined'!$D355,'RAB Prices Short'!$E:$E,'All Prices combined'!$G355),IF($B355="RAB Long",SUMIFS('RAB Prices Long'!X:X,'RAB Prices Long'!$B:$B,'All Prices combined'!$D355,'RAB Prices Long'!$E:$E,'All Prices combined'!$G355)))),2)</f>
        <v>101.57</v>
      </c>
      <c r="V355" s="2">
        <f>ROUND(IF($B355="Annuity",SUMIFS('Annuity Prices'!Y:Y,'Annuity Prices'!$B:$B,$D355,'Annuity Prices'!$E:$E,$G355),IF($B355="RAB Short",SUMIFS('RAB Prices Short'!Y:Y,'RAB Prices Short'!$B:$B,'All Prices combined'!$D355,'RAB Prices Short'!$E:$E,'All Prices combined'!$G355),IF($B355="RAB Long",SUMIFS('RAB Prices Long'!Y:Y,'RAB Prices Long'!$B:$B,'All Prices combined'!$D355,'RAB Prices Long'!$E:$E,'All Prices combined'!$G355)))),2)</f>
        <v>104.11</v>
      </c>
      <c r="W355" s="2">
        <f>ROUND(IF($B355="Annuity",SUMIFS('Annuity Prices'!Z:Z,'Annuity Prices'!$B:$B,$D355,'Annuity Prices'!$E:$E,$G355),IF($B355="RAB Short",SUMIFS('RAB Prices Short'!Z:Z,'RAB Prices Short'!$B:$B,'All Prices combined'!$D355,'RAB Prices Short'!$E:$E,'All Prices combined'!$G355),IF($B355="RAB Long",SUMIFS('RAB Prices Long'!Z:Z,'RAB Prices Long'!$B:$B,'All Prices combined'!$D355,'RAB Prices Long'!$E:$E,'All Prices combined'!$G355)))),2)</f>
        <v>106.71</v>
      </c>
      <c r="X355" s="2">
        <f>ROUND(IF($B355="Annuity",SUMIFS('Annuity Prices'!AA:AA,'Annuity Prices'!$B:$B,$D355,'Annuity Prices'!$E:$E,$G355),IF($B355="RAB Short",SUMIFS('RAB Prices Short'!AA:AA,'RAB Prices Short'!$B:$B,'All Prices combined'!$D355,'RAB Prices Short'!$E:$E,'All Prices combined'!$G355),IF($B355="RAB Long",SUMIFS('RAB Prices Long'!AA:AA,'RAB Prices Long'!$B:$B,'All Prices combined'!$D355,'RAB Prices Long'!$E:$E,'All Prices combined'!$G355)))),2)</f>
        <v>109.38</v>
      </c>
      <c r="Y355" s="2">
        <f>ROUND(IF($B355="Annuity",SUMIFS('Annuity Prices'!AB:AB,'Annuity Prices'!$B:$B,$D355,'Annuity Prices'!$E:$E,$G355),IF($B355="RAB Short",SUMIFS('RAB Prices Short'!AB:AB,'RAB Prices Short'!$B:$B,'All Prices combined'!$D355,'RAB Prices Short'!$E:$E,'All Prices combined'!$G355),IF($B355="RAB Long",SUMIFS('RAB Prices Long'!AB:AB,'RAB Prices Long'!$B:$B,'All Prices combined'!$D355,'RAB Prices Long'!$E:$E,'All Prices combined'!$G355)))),2)</f>
        <v>113.75</v>
      </c>
      <c r="Z355" s="2">
        <f>ROUND(IF($B355="Annuity",SUMIFS('Annuity Prices'!AC:AC,'Annuity Prices'!$B:$B,$D355,'Annuity Prices'!$E:$E,$G355),IF($B355="RAB Short",SUMIFS('RAB Prices Short'!AC:AC,'RAB Prices Short'!$B:$B,'All Prices combined'!$D355,'RAB Prices Short'!$E:$E,'All Prices combined'!$G355),IF($B355="RAB Long",SUMIFS('RAB Prices Long'!AC:AC,'RAB Prices Long'!$B:$B,'All Prices combined'!$D355,'RAB Prices Long'!$E:$E,'All Prices combined'!$G355)))),2)</f>
        <v>116.6</v>
      </c>
      <c r="AA355" s="2">
        <f>ROUND(IF($B355="Annuity",SUMIFS('Annuity Prices'!AD:AD,'Annuity Prices'!$B:$B,$D355,'Annuity Prices'!$E:$E,$G355),IF($B355="RAB Short",SUMIFS('RAB Prices Short'!AD:AD,'RAB Prices Short'!$B:$B,'All Prices combined'!$D355,'RAB Prices Short'!$E:$E,'All Prices combined'!$G355),IF($B355="RAB Long",SUMIFS('RAB Prices Long'!AD:AD,'RAB Prices Long'!$B:$B,'All Prices combined'!$D355,'RAB Prices Long'!$E:$E,'All Prices combined'!$G355)))),2)</f>
        <v>119.51</v>
      </c>
      <c r="AB355" s="2">
        <f>ROUND(IF($B355="Annuity",SUMIFS('Annuity Prices'!AE:AE,'Annuity Prices'!$B:$B,$D355,'Annuity Prices'!$E:$E,$G355),IF($B355="RAB Short",SUMIFS('RAB Prices Short'!AE:AE,'RAB Prices Short'!$B:$B,'All Prices combined'!$D355,'RAB Prices Short'!$E:$E,'All Prices combined'!$G355),IF($B355="RAB Long",SUMIFS('RAB Prices Long'!AE:AE,'RAB Prices Long'!$B:$B,'All Prices combined'!$D355,'RAB Prices Long'!$E:$E,'All Prices combined'!$G355)))),2)</f>
        <v>122.5</v>
      </c>
      <c r="AC355" s="2">
        <f>ROUND(IF($B355="Annuity",SUMIFS('Annuity Prices'!AF:AF,'Annuity Prices'!$B:$B,$D355,'Annuity Prices'!$E:$E,$G355),IF($B355="RAB Short",SUMIFS('RAB Prices Short'!AF:AF,'RAB Prices Short'!$B:$B,'All Prices combined'!$D355,'RAB Prices Short'!$E:$E,'All Prices combined'!$G355),IF($B355="RAB Long",SUMIFS('RAB Prices Long'!AF:AF,'RAB Prices Long'!$B:$B,'All Prices combined'!$D355,'RAB Prices Long'!$E:$E,'All Prices combined'!$G355)))),2)</f>
        <v>123.77</v>
      </c>
      <c r="AD355" s="2">
        <f>ROUND(IF($B355="Annuity",SUMIFS('Annuity Prices'!AG:AG,'Annuity Prices'!$B:$B,$D355,'Annuity Prices'!$E:$E,$G355),IF($B355="RAB Short",SUMIFS('RAB Prices Short'!AG:AG,'RAB Prices Short'!$B:$B,'All Prices combined'!$D355,'RAB Prices Short'!$E:$E,'All Prices combined'!$G355),IF($B355="RAB Long",SUMIFS('RAB Prices Long'!AG:AG,'RAB Prices Long'!$B:$B,'All Prices combined'!$D355,'RAB Prices Long'!$E:$E,'All Prices combined'!$G355)))),2)</f>
        <v>126.86</v>
      </c>
      <c r="AE355" s="2">
        <f>ROUND(IF($B355="Annuity",SUMIFS('Annuity Prices'!AH:AH,'Annuity Prices'!$B:$B,$D355,'Annuity Prices'!$E:$E,$G355),IF($B355="RAB Short",SUMIFS('RAB Prices Short'!AH:AH,'RAB Prices Short'!$B:$B,'All Prices combined'!$D355,'RAB Prices Short'!$E:$E,'All Prices combined'!$G355),IF($B355="RAB Long",SUMIFS('RAB Prices Long'!AH:AH,'RAB Prices Long'!$B:$B,'All Prices combined'!$D355,'RAB Prices Long'!$E:$E,'All Prices combined'!$G355)))),2)</f>
        <v>130.03</v>
      </c>
      <c r="AF355" s="2">
        <f>ROUND(IF($B355="Annuity",SUMIFS('Annuity Prices'!AI:AI,'Annuity Prices'!$B:$B,$D355,'Annuity Prices'!$E:$E,$G355),IF($B355="RAB Short",SUMIFS('RAB Prices Short'!AI:AI,'RAB Prices Short'!$B:$B,'All Prices combined'!$D355,'RAB Prices Short'!$E:$E,'All Prices combined'!$G355),IF($B355="RAB Long",SUMIFS('RAB Prices Long'!AI:AI,'RAB Prices Long'!$B:$B,'All Prices combined'!$D355,'RAB Prices Long'!$E:$E,'All Prices combined'!$G355)))),2)</f>
        <v>133.28</v>
      </c>
      <c r="AG355" s="2">
        <f>ROUND(IF($B355="Annuity",SUMIFS('Annuity Prices'!AJ:AJ,'Annuity Prices'!$B:$B,$D355,'Annuity Prices'!$E:$E,$G355),IF($B355="RAB Short",SUMIFS('RAB Prices Short'!AJ:AJ,'RAB Prices Short'!$B:$B,'All Prices combined'!$D355,'RAB Prices Short'!$E:$E,'All Prices combined'!$G355),IF($B355="RAB Long",SUMIFS('RAB Prices Long'!AJ:AJ,'RAB Prices Long'!$B:$B,'All Prices combined'!$D355,'RAB Prices Long'!$E:$E,'All Prices combined'!$G355)))),2)</f>
        <v>137</v>
      </c>
      <c r="AH355" s="2">
        <f>ROUND(IF($B355="Annuity",SUMIFS('Annuity Prices'!AK:AK,'Annuity Prices'!$B:$B,$D355,'Annuity Prices'!$E:$E,$G355),IF($B355="RAB Short",SUMIFS('RAB Prices Short'!AK:AK,'RAB Prices Short'!$B:$B,'All Prices combined'!$D355,'RAB Prices Short'!$E:$E,'All Prices combined'!$G355),IF($B355="RAB Long",SUMIFS('RAB Prices Long'!AK:AK,'RAB Prices Long'!$B:$B,'All Prices combined'!$D355,'RAB Prices Long'!$E:$E,'All Prices combined'!$G355)))),2)</f>
        <v>140.43</v>
      </c>
      <c r="AI355" s="2">
        <f>ROUND(IF($B355="Annuity",SUMIFS('Annuity Prices'!AL:AL,'Annuity Prices'!$B:$B,$D355,'Annuity Prices'!$E:$E,$G355),IF($B355="RAB Short",SUMIFS('RAB Prices Short'!AL:AL,'RAB Prices Short'!$B:$B,'All Prices combined'!$D355,'RAB Prices Short'!$E:$E,'All Prices combined'!$G355),IF($B355="RAB Long",SUMIFS('RAB Prices Long'!AL:AL,'RAB Prices Long'!$B:$B,'All Prices combined'!$D355,'RAB Prices Long'!$E:$E,'All Prices combined'!$G355)))),2)</f>
        <v>143.94</v>
      </c>
      <c r="AJ355" s="2">
        <f>ROUND(IF($B355="Annuity",SUMIFS('Annuity Prices'!AM:AM,'Annuity Prices'!$B:$B,$D355,'Annuity Prices'!$E:$E,$G355),IF($B355="RAB Short",SUMIFS('RAB Prices Short'!AM:AM,'RAB Prices Short'!$B:$B,'All Prices combined'!$D355,'RAB Prices Short'!$E:$E,'All Prices combined'!$G355),IF($B355="RAB Long",SUMIFS('RAB Prices Long'!AM:AM,'RAB Prices Long'!$B:$B,'All Prices combined'!$D355,'RAB Prices Long'!$E:$E,'All Prices combined'!$G355)))),2)</f>
        <v>147.53</v>
      </c>
      <c r="AK355" s="2">
        <f>ROUND(IF($B355="Annuity",SUMIFS('Annuity Prices'!AN:AN,'Annuity Prices'!$B:$B,$D355,'Annuity Prices'!$E:$E,$G355),IF($B355="RAB Short",SUMIFS('RAB Prices Short'!AN:AN,'RAB Prices Short'!$B:$B,'All Prices combined'!$D355,'RAB Prices Short'!$E:$E,'All Prices combined'!$G355),IF($B355="RAB Long",SUMIFS('RAB Prices Long'!AN:AN,'RAB Prices Long'!$B:$B,'All Prices combined'!$D355,'RAB Prices Long'!$E:$E,'All Prices combined'!$G355)))),2)</f>
        <v>150.21</v>
      </c>
      <c r="AL355" s="2">
        <f>ROUND(IF($B355="Annuity",SUMIFS('Annuity Prices'!AO:AO,'Annuity Prices'!$B:$B,$D355,'Annuity Prices'!$E:$E,$G355),IF($B355="RAB Short",SUMIFS('RAB Prices Short'!AO:AO,'RAB Prices Short'!$B:$B,'All Prices combined'!$D355,'RAB Prices Short'!$E:$E,'All Prices combined'!$G355),IF($B355="RAB Long",SUMIFS('RAB Prices Long'!AO:AO,'RAB Prices Long'!$B:$B,'All Prices combined'!$D355,'RAB Prices Long'!$E:$E,'All Prices combined'!$G355)))),2)</f>
        <v>153.97</v>
      </c>
      <c r="AM355" s="2">
        <f>ROUND(IF($B355="Annuity",SUMIFS('Annuity Prices'!AP:AP,'Annuity Prices'!$B:$B,$D355,'Annuity Prices'!$E:$E,$G355),IF($B355="RAB Short",SUMIFS('RAB Prices Short'!AP:AP,'RAB Prices Short'!$B:$B,'All Prices combined'!$D355,'RAB Prices Short'!$E:$E,'All Prices combined'!$G355),IF($B355="RAB Long",SUMIFS('RAB Prices Long'!AP:AP,'RAB Prices Long'!$B:$B,'All Prices combined'!$D355,'RAB Prices Long'!$E:$E,'All Prices combined'!$G355)))),2)</f>
        <v>157.82</v>
      </c>
      <c r="AN355" s="2">
        <f>ROUND(IF($B355="Annuity",SUMIFS('Annuity Prices'!AQ:AQ,'Annuity Prices'!$B:$B,$D355,'Annuity Prices'!$E:$E,$G355),IF($B355="RAB Short",SUMIFS('RAB Prices Short'!AQ:AQ,'RAB Prices Short'!$B:$B,'All Prices combined'!$D355,'RAB Prices Short'!$E:$E,'All Prices combined'!$G355),IF($B355="RAB Long",SUMIFS('RAB Prices Long'!AQ:AQ,'RAB Prices Long'!$B:$B,'All Prices combined'!$D355,'RAB Prices Long'!$E:$E,'All Prices combined'!$G355)))),2)</f>
        <v>161.76</v>
      </c>
      <c r="AO355" s="2">
        <f>ROUND(IF($B355="Annuity",SUMIFS('Annuity Prices'!AR:AR,'Annuity Prices'!$B:$B,$D355,'Annuity Prices'!$E:$E,$G355),IF($B355="RAB Short",SUMIFS('RAB Prices Short'!AR:AR,'RAB Prices Short'!$B:$B,'All Prices combined'!$D355,'RAB Prices Short'!$E:$E,'All Prices combined'!$G355),IF($B355="RAB Long",SUMIFS('RAB Prices Long'!AR:AR,'RAB Prices Long'!$B:$B,'All Prices combined'!$D355,'RAB Prices Long'!$E:$E,'All Prices combined'!$G355)))),2)</f>
        <v>0</v>
      </c>
      <c r="AP355" s="2">
        <f>ROUND(IF($B355="Annuity",SUMIFS('Annuity Prices'!AS:AS,'Annuity Prices'!$B:$B,$D355,'Annuity Prices'!$E:$E,$G355),IF($B355="RAB Short",SUMIFS('RAB Prices Short'!AS:AS,'RAB Prices Short'!$B:$B,'All Prices combined'!$D355,'RAB Prices Short'!$E:$E,'All Prices combined'!$G355),IF($B355="RAB Long",SUMIFS('RAB Prices Long'!AS:AS,'RAB Prices Long'!$B:$B,'All Prices combined'!$D355,'RAB Prices Long'!$E:$E,'All Prices combined'!$G355)))),2)</f>
        <v>0</v>
      </c>
      <c r="AQ355" s="2">
        <f>ROUND(IF($B355="Annuity",SUMIFS('Annuity Prices'!AT:AT,'Annuity Prices'!$B:$B,$D355,'Annuity Prices'!$E:$E,$G355),IF($B355="RAB Short",SUMIFS('RAB Prices Short'!AT:AT,'RAB Prices Short'!$B:$B,'All Prices combined'!$D355,'RAB Prices Short'!$E:$E,'All Prices combined'!$G355),IF($B355="RAB Long",SUMIFS('RAB Prices Long'!AT:AT,'RAB Prices Long'!$B:$B,'All Prices combined'!$D355,'RAB Prices Long'!$E:$E,'All Prices combined'!$G355)))),2)</f>
        <v>69.400000000000006</v>
      </c>
      <c r="AR355" s="2">
        <f>ROUND(IF($B355="Annuity",SUMIFS('Annuity Prices'!AU:AU,'Annuity Prices'!$B:$B,$D355,'Annuity Prices'!$E:$E,$G355),IF($B355="RAB Short",SUMIFS('RAB Prices Short'!AU:AU,'RAB Prices Short'!$B:$B,'All Prices combined'!$D355,'RAB Prices Short'!$E:$E,'All Prices combined'!$G355),IF($B355="RAB Long",SUMIFS('RAB Prices Long'!AU:AU,'RAB Prices Long'!$B:$B,'All Prices combined'!$D355,'RAB Prices Long'!$E:$E,'All Prices combined'!$G355)))),2)</f>
        <v>72.94</v>
      </c>
      <c r="AS355" s="2">
        <f>ROUND(IF($B355="Annuity",SUMIFS('Annuity Prices'!AV:AV,'Annuity Prices'!$B:$B,$D355,'Annuity Prices'!$E:$E,$G355),IF($B355="RAB Short",SUMIFS('RAB Prices Short'!AV:AV,'RAB Prices Short'!$B:$B,'All Prices combined'!$D355,'RAB Prices Short'!$E:$E,'All Prices combined'!$G355),IF($B355="RAB Long",SUMIFS('RAB Prices Long'!AV:AV,'RAB Prices Long'!$B:$B,'All Prices combined'!$D355,'RAB Prices Long'!$E:$E,'All Prices combined'!$G355)))),2)</f>
        <v>75.040000000000006</v>
      </c>
      <c r="AT355" s="2">
        <f>ROUND(IF($B355="Annuity",SUMIFS('Annuity Prices'!AW:AW,'Annuity Prices'!$B:$B,$D355,'Annuity Prices'!$E:$E,$G355),IF($B355="RAB Short",SUMIFS('RAB Prices Short'!AW:AW,'RAB Prices Short'!$B:$B,'All Prices combined'!$D355,'RAB Prices Short'!$E:$E,'All Prices combined'!$G355),IF($B355="RAB Long",SUMIFS('RAB Prices Long'!AW:AW,'RAB Prices Long'!$B:$B,'All Prices combined'!$D355,'RAB Prices Long'!$E:$E,'All Prices combined'!$G355)))),2)</f>
        <v>79.400000000000006</v>
      </c>
      <c r="AU355" s="2">
        <f>ROUND(IF($B355="Annuity",SUMIFS('Annuity Prices'!AX:AX,'Annuity Prices'!$B:$B,$D355,'Annuity Prices'!$E:$E,$G355),IF($B355="RAB Short",SUMIFS('RAB Prices Short'!AX:AX,'RAB Prices Short'!$B:$B,'All Prices combined'!$D355,'RAB Prices Short'!$E:$E,'All Prices combined'!$G355),IF($B355="RAB Long",SUMIFS('RAB Prices Long'!AX:AX,'RAB Prices Long'!$B:$B,'All Prices combined'!$D355,'RAB Prices Long'!$E:$E,'All Prices combined'!$G355)))),2)</f>
        <v>81.38</v>
      </c>
      <c r="AV355" s="2">
        <f>ROUND(IF($B355="Annuity",SUMIFS('Annuity Prices'!AY:AY,'Annuity Prices'!$B:$B,$D355,'Annuity Prices'!$E:$E,$G355),IF($B355="RAB Short",SUMIFS('RAB Prices Short'!AY:AY,'RAB Prices Short'!$B:$B,'All Prices combined'!$D355,'RAB Prices Short'!$E:$E,'All Prices combined'!$G355),IF($B355="RAB Long",SUMIFS('RAB Prices Long'!AY:AY,'RAB Prices Long'!$B:$B,'All Prices combined'!$D355,'RAB Prices Long'!$E:$E,'All Prices combined'!$G355)))),2)</f>
        <v>83.42</v>
      </c>
      <c r="AW355" s="2">
        <f>ROUND(IF($B355="Annuity",SUMIFS('Annuity Prices'!AZ:AZ,'Annuity Prices'!$B:$B,$D355,'Annuity Prices'!$E:$E,$G355),IF($B355="RAB Short",SUMIFS('RAB Prices Short'!AZ:AZ,'RAB Prices Short'!$B:$B,'All Prices combined'!$D355,'RAB Prices Short'!$E:$E,'All Prices combined'!$G355),IF($B355="RAB Long",SUMIFS('RAB Prices Long'!AZ:AZ,'RAB Prices Long'!$B:$B,'All Prices combined'!$D355,'RAB Prices Long'!$E:$E,'All Prices combined'!$G355)))),2)</f>
        <v>85.5</v>
      </c>
      <c r="AX355" s="2">
        <f>ROUND(IF($B355="Annuity",SUMIFS('Annuity Prices'!BA:BA,'Annuity Prices'!$B:$B,$D355,'Annuity Prices'!$E:$E,$G355),IF($B355="RAB Short",SUMIFS('RAB Prices Short'!BA:BA,'RAB Prices Short'!$B:$B,'All Prices combined'!$D355,'RAB Prices Short'!$E:$E,'All Prices combined'!$G355),IF($B355="RAB Long",SUMIFS('RAB Prices Long'!BA:BA,'RAB Prices Long'!$B:$B,'All Prices combined'!$D355,'RAB Prices Long'!$E:$E,'All Prices combined'!$G355)))),2)</f>
        <v>89.65</v>
      </c>
      <c r="AY355" s="2">
        <f>ROUND(IF($B355="Annuity",SUMIFS('Annuity Prices'!BB:BB,'Annuity Prices'!$B:$B,$D355,'Annuity Prices'!$E:$E,$G355),IF($B355="RAB Short",SUMIFS('RAB Prices Short'!BB:BB,'RAB Prices Short'!$B:$B,'All Prices combined'!$D355,'RAB Prices Short'!$E:$E,'All Prices combined'!$G355),IF($B355="RAB Long",SUMIFS('RAB Prices Long'!BB:BB,'RAB Prices Long'!$B:$B,'All Prices combined'!$D355,'RAB Prices Long'!$E:$E,'All Prices combined'!$G355)))),2)</f>
        <v>91.89</v>
      </c>
      <c r="AZ355" s="2">
        <f>ROUND(IF($B355="Annuity",SUMIFS('Annuity Prices'!BC:BC,'Annuity Prices'!$B:$B,$D355,'Annuity Prices'!$E:$E,$G355),IF($B355="RAB Short",SUMIFS('RAB Prices Short'!BC:BC,'RAB Prices Short'!$B:$B,'All Prices combined'!$D355,'RAB Prices Short'!$E:$E,'All Prices combined'!$G355),IF($B355="RAB Long",SUMIFS('RAB Prices Long'!BC:BC,'RAB Prices Long'!$B:$B,'All Prices combined'!$D355,'RAB Prices Long'!$E:$E,'All Prices combined'!$G355)))),2)</f>
        <v>94.19</v>
      </c>
      <c r="BA355" s="2">
        <f>ROUND(IF($B355="Annuity",SUMIFS('Annuity Prices'!BD:BD,'Annuity Prices'!$B:$B,$D355,'Annuity Prices'!$E:$E,$G355),IF($B355="RAB Short",SUMIFS('RAB Prices Short'!BD:BD,'RAB Prices Short'!$B:$B,'All Prices combined'!$D355,'RAB Prices Short'!$E:$E,'All Prices combined'!$G355),IF($B355="RAB Long",SUMIFS('RAB Prices Long'!BD:BD,'RAB Prices Long'!$B:$B,'All Prices combined'!$D355,'RAB Prices Long'!$E:$E,'All Prices combined'!$G355)))),2)</f>
        <v>96.54</v>
      </c>
      <c r="BB355" s="2">
        <f>ROUND(IF($B355="Annuity",SUMIFS('Annuity Prices'!BE:BE,'Annuity Prices'!$B:$B,$D355,'Annuity Prices'!$E:$E,$G355),IF($B355="RAB Short",SUMIFS('RAB Prices Short'!BE:BE,'RAB Prices Short'!$B:$B,'All Prices combined'!$D355,'RAB Prices Short'!$E:$E,'All Prices combined'!$G355),IF($B355="RAB Long",SUMIFS('RAB Prices Long'!BE:BE,'RAB Prices Long'!$B:$B,'All Prices combined'!$D355,'RAB Prices Long'!$E:$E,'All Prices combined'!$G355)))),2)</f>
        <v>101.57</v>
      </c>
      <c r="BC355" s="2">
        <f>ROUND(IF($B355="Annuity",SUMIFS('Annuity Prices'!BF:BF,'Annuity Prices'!$B:$B,$D355,'Annuity Prices'!$E:$E,$G355),IF($B355="RAB Short",SUMIFS('RAB Prices Short'!BF:BF,'RAB Prices Short'!$B:$B,'All Prices combined'!$D355,'RAB Prices Short'!$E:$E,'All Prices combined'!$G355),IF($B355="RAB Long",SUMIFS('RAB Prices Long'!BF:BF,'RAB Prices Long'!$B:$B,'All Prices combined'!$D355,'RAB Prices Long'!$E:$E,'All Prices combined'!$G355)))),2)</f>
        <v>104.11</v>
      </c>
      <c r="BD355" s="2">
        <f>ROUND(IF($B355="Annuity",SUMIFS('Annuity Prices'!BG:BG,'Annuity Prices'!$B:$B,$D355,'Annuity Prices'!$E:$E,$G355),IF($B355="RAB Short",SUMIFS('RAB Prices Short'!BG:BG,'RAB Prices Short'!$B:$B,'All Prices combined'!$D355,'RAB Prices Short'!$E:$E,'All Prices combined'!$G355),IF($B355="RAB Long",SUMIFS('RAB Prices Long'!BG:BG,'RAB Prices Long'!$B:$B,'All Prices combined'!$D355,'RAB Prices Long'!$E:$E,'All Prices combined'!$G355)))),2)</f>
        <v>106.71</v>
      </c>
      <c r="BE355" s="2">
        <f>ROUND(IF($B355="Annuity",SUMIFS('Annuity Prices'!BH:BH,'Annuity Prices'!$B:$B,$D355,'Annuity Prices'!$E:$E,$G355),IF($B355="RAB Short",SUMIFS('RAB Prices Short'!BH:BH,'RAB Prices Short'!$B:$B,'All Prices combined'!$D355,'RAB Prices Short'!$E:$E,'All Prices combined'!$G355),IF($B355="RAB Long",SUMIFS('RAB Prices Long'!BH:BH,'RAB Prices Long'!$B:$B,'All Prices combined'!$D355,'RAB Prices Long'!$E:$E,'All Prices combined'!$G355)))),2)</f>
        <v>109.38</v>
      </c>
      <c r="BF355" s="2">
        <f>ROUND(IF($B355="Annuity",SUMIFS('Annuity Prices'!BI:BI,'Annuity Prices'!$B:$B,$D355,'Annuity Prices'!$E:$E,$G355),IF($B355="RAB Short",SUMIFS('RAB Prices Short'!BI:BI,'RAB Prices Short'!$B:$B,'All Prices combined'!$D355,'RAB Prices Short'!$E:$E,'All Prices combined'!$G355),IF($B355="RAB Long",SUMIFS('RAB Prices Long'!BI:BI,'RAB Prices Long'!$B:$B,'All Prices combined'!$D355,'RAB Prices Long'!$E:$E,'All Prices combined'!$G355)))),2)</f>
        <v>113.75</v>
      </c>
      <c r="BG355" s="2">
        <f>ROUND(IF($B355="Annuity",SUMIFS('Annuity Prices'!BJ:BJ,'Annuity Prices'!$B:$B,$D355,'Annuity Prices'!$E:$E,$G355),IF($B355="RAB Short",SUMIFS('RAB Prices Short'!BJ:BJ,'RAB Prices Short'!$B:$B,'All Prices combined'!$D355,'RAB Prices Short'!$E:$E,'All Prices combined'!$G355),IF($B355="RAB Long",SUMIFS('RAB Prices Long'!BJ:BJ,'RAB Prices Long'!$B:$B,'All Prices combined'!$D355,'RAB Prices Long'!$E:$E,'All Prices combined'!$G355)))),2)</f>
        <v>116.6</v>
      </c>
      <c r="BH355" s="2">
        <f>ROUND(IF($B355="Annuity",SUMIFS('Annuity Prices'!BK:BK,'Annuity Prices'!$B:$B,$D355,'Annuity Prices'!$E:$E,$G355),IF($B355="RAB Short",SUMIFS('RAB Prices Short'!BK:BK,'RAB Prices Short'!$B:$B,'All Prices combined'!$D355,'RAB Prices Short'!$E:$E,'All Prices combined'!$G355),IF($B355="RAB Long",SUMIFS('RAB Prices Long'!BK:BK,'RAB Prices Long'!$B:$B,'All Prices combined'!$D355,'RAB Prices Long'!$E:$E,'All Prices combined'!$G355)))),2)</f>
        <v>119.51</v>
      </c>
      <c r="BI355" s="2">
        <f>ROUND(IF($B355="Annuity",SUMIFS('Annuity Prices'!BL:BL,'Annuity Prices'!$B:$B,$D355,'Annuity Prices'!$E:$E,$G355),IF($B355="RAB Short",SUMIFS('RAB Prices Short'!BL:BL,'RAB Prices Short'!$B:$B,'All Prices combined'!$D355,'RAB Prices Short'!$E:$E,'All Prices combined'!$G355),IF($B355="RAB Long",SUMIFS('RAB Prices Long'!BL:BL,'RAB Prices Long'!$B:$B,'All Prices combined'!$D355,'RAB Prices Long'!$E:$E,'All Prices combined'!$G355)))),2)</f>
        <v>122.5</v>
      </c>
      <c r="BJ355" s="2">
        <f>ROUND(IF($B355="Annuity",SUMIFS('Annuity Prices'!BM:BM,'Annuity Prices'!$B:$B,$D355,'Annuity Prices'!$E:$E,$G355),IF($B355="RAB Short",SUMIFS('RAB Prices Short'!BM:BM,'RAB Prices Short'!$B:$B,'All Prices combined'!$D355,'RAB Prices Short'!$E:$E,'All Prices combined'!$G355),IF($B355="RAB Long",SUMIFS('RAB Prices Long'!BM:BM,'RAB Prices Long'!$B:$B,'All Prices combined'!$D355,'RAB Prices Long'!$E:$E,'All Prices combined'!$G355)))),2)</f>
        <v>123.77</v>
      </c>
      <c r="BK355" s="2">
        <f>ROUND(IF($B355="Annuity",SUMIFS('Annuity Prices'!BN:BN,'Annuity Prices'!$B:$B,$D355,'Annuity Prices'!$E:$E,$G355),IF($B355="RAB Short",SUMIFS('RAB Prices Short'!BN:BN,'RAB Prices Short'!$B:$B,'All Prices combined'!$D355,'RAB Prices Short'!$E:$E,'All Prices combined'!$G355),IF($B355="RAB Long",SUMIFS('RAB Prices Long'!BN:BN,'RAB Prices Long'!$B:$B,'All Prices combined'!$D355,'RAB Prices Long'!$E:$E,'All Prices combined'!$G355)))),2)</f>
        <v>126.86</v>
      </c>
      <c r="BL355" s="2">
        <f>ROUND(IF($B355="Annuity",SUMIFS('Annuity Prices'!BO:BO,'Annuity Prices'!$B:$B,$D355,'Annuity Prices'!$E:$E,$G355),IF($B355="RAB Short",SUMIFS('RAB Prices Short'!BO:BO,'RAB Prices Short'!$B:$B,'All Prices combined'!$D355,'RAB Prices Short'!$E:$E,'All Prices combined'!$G355),IF($B355="RAB Long",SUMIFS('RAB Prices Long'!BO:BO,'RAB Prices Long'!$B:$B,'All Prices combined'!$D355,'RAB Prices Long'!$E:$E,'All Prices combined'!$G355)))),2)</f>
        <v>130.03</v>
      </c>
      <c r="BM355" s="2">
        <f>ROUND(IF($B355="Annuity",SUMIFS('Annuity Prices'!BP:BP,'Annuity Prices'!$B:$B,$D355,'Annuity Prices'!$E:$E,$G355),IF($B355="RAB Short",SUMIFS('RAB Prices Short'!BP:BP,'RAB Prices Short'!$B:$B,'All Prices combined'!$D355,'RAB Prices Short'!$E:$E,'All Prices combined'!$G355),IF($B355="RAB Long",SUMIFS('RAB Prices Long'!BP:BP,'RAB Prices Long'!$B:$B,'All Prices combined'!$D355,'RAB Prices Long'!$E:$E,'All Prices combined'!$G355)))),2)</f>
        <v>133.28</v>
      </c>
      <c r="BN355" s="2">
        <f>ROUND(IF($B355="Annuity",SUMIFS('Annuity Prices'!BQ:BQ,'Annuity Prices'!$B:$B,$D355,'Annuity Prices'!$E:$E,$G355),IF($B355="RAB Short",SUMIFS('RAB Prices Short'!BQ:BQ,'RAB Prices Short'!$B:$B,'All Prices combined'!$D355,'RAB Prices Short'!$E:$E,'All Prices combined'!$G355),IF($B355="RAB Long",SUMIFS('RAB Prices Long'!BQ:BQ,'RAB Prices Long'!$B:$B,'All Prices combined'!$D355,'RAB Prices Long'!$E:$E,'All Prices combined'!$G355)))),2)</f>
        <v>137</v>
      </c>
      <c r="BO355" s="2">
        <f>ROUND(IF($B355="Annuity",SUMIFS('Annuity Prices'!BR:BR,'Annuity Prices'!$B:$B,$D355,'Annuity Prices'!$E:$E,$G355),IF($B355="RAB Short",SUMIFS('RAB Prices Short'!BR:BR,'RAB Prices Short'!$B:$B,'All Prices combined'!$D355,'RAB Prices Short'!$E:$E,'All Prices combined'!$G355),IF($B355="RAB Long",SUMIFS('RAB Prices Long'!BR:BR,'RAB Prices Long'!$B:$B,'All Prices combined'!$D355,'RAB Prices Long'!$E:$E,'All Prices combined'!$G355)))),2)</f>
        <v>140.43</v>
      </c>
      <c r="BP355" s="2">
        <f>ROUND(IF($B355="Annuity",SUMIFS('Annuity Prices'!BS:BS,'Annuity Prices'!$B:$B,$D355,'Annuity Prices'!$E:$E,$G355),IF($B355="RAB Short",SUMIFS('RAB Prices Short'!BS:BS,'RAB Prices Short'!$B:$B,'All Prices combined'!$D355,'RAB Prices Short'!$E:$E,'All Prices combined'!$G355),IF($B355="RAB Long",SUMIFS('RAB Prices Long'!BS:BS,'RAB Prices Long'!$B:$B,'All Prices combined'!$D355,'RAB Prices Long'!$E:$E,'All Prices combined'!$G355)))),2)</f>
        <v>143.94</v>
      </c>
      <c r="BQ355" s="2">
        <f>ROUND(IF($B355="Annuity",SUMIFS('Annuity Prices'!BT:BT,'Annuity Prices'!$B:$B,$D355,'Annuity Prices'!$E:$E,$G355),IF($B355="RAB Short",SUMIFS('RAB Prices Short'!BT:BT,'RAB Prices Short'!$B:$B,'All Prices combined'!$D355,'RAB Prices Short'!$E:$E,'All Prices combined'!$G355),IF($B355="RAB Long",SUMIFS('RAB Prices Long'!BT:BT,'RAB Prices Long'!$B:$B,'All Prices combined'!$D355,'RAB Prices Long'!$E:$E,'All Prices combined'!$G355)))),2)</f>
        <v>147.53</v>
      </c>
      <c r="BR355" s="2">
        <f>ROUND(IF($B355="Annuity",SUMIFS('Annuity Prices'!BU:BU,'Annuity Prices'!$B:$B,$D355,'Annuity Prices'!$E:$E,$G355),IF($B355="RAB Short",SUMIFS('RAB Prices Short'!BU:BU,'RAB Prices Short'!$B:$B,'All Prices combined'!$D355,'RAB Prices Short'!$E:$E,'All Prices combined'!$G355),IF($B355="RAB Long",SUMIFS('RAB Prices Long'!BU:BU,'RAB Prices Long'!$B:$B,'All Prices combined'!$D355,'RAB Prices Long'!$E:$E,'All Prices combined'!$G355)))),2)</f>
        <v>150.21</v>
      </c>
      <c r="BS355" s="2">
        <f>ROUND(IF($B355="Annuity",SUMIFS('Annuity Prices'!BV:BV,'Annuity Prices'!$B:$B,$D355,'Annuity Prices'!$E:$E,$G355),IF($B355="RAB Short",SUMIFS('RAB Prices Short'!BV:BV,'RAB Prices Short'!$B:$B,'All Prices combined'!$D355,'RAB Prices Short'!$E:$E,'All Prices combined'!$G355),IF($B355="RAB Long",SUMIFS('RAB Prices Long'!BV:BV,'RAB Prices Long'!$B:$B,'All Prices combined'!$D355,'RAB Prices Long'!$E:$E,'All Prices combined'!$G355)))),2)</f>
        <v>153.97</v>
      </c>
      <c r="BT355" s="2">
        <f>ROUND(IF($B355="Annuity",SUMIFS('Annuity Prices'!BW:BW,'Annuity Prices'!$B:$B,$D355,'Annuity Prices'!$E:$E,$G355),IF($B355="RAB Short",SUMIFS('RAB Prices Short'!BW:BW,'RAB Prices Short'!$B:$B,'All Prices combined'!$D355,'RAB Prices Short'!$E:$E,'All Prices combined'!$G355),IF($B355="RAB Long",SUMIFS('RAB Prices Long'!BW:BW,'RAB Prices Long'!$B:$B,'All Prices combined'!$D355,'RAB Prices Long'!$E:$E,'All Prices combined'!$G355)))),2)</f>
        <v>157.82</v>
      </c>
      <c r="BU355" s="2">
        <f>ROUND(IF($B355="Annuity",SUMIFS('Annuity Prices'!BX:BX,'Annuity Prices'!$B:$B,$D355,'Annuity Prices'!$E:$E,$G355),IF($B355="RAB Short",SUMIFS('RAB Prices Short'!BX:BX,'RAB Prices Short'!$B:$B,'All Prices combined'!$D355,'RAB Prices Short'!$E:$E,'All Prices combined'!$G355),IF($B355="RAB Long",SUMIFS('RAB Prices Long'!BX:BX,'RAB Prices Long'!$B:$B,'All Prices combined'!$D355,'RAB Prices Long'!$E:$E,'All Prices combined'!$G355)))),2)</f>
        <v>161.76</v>
      </c>
    </row>
    <row r="356" spans="2:73" x14ac:dyDescent="0.25">
      <c r="B356" t="s">
        <v>44</v>
      </c>
      <c r="C356">
        <v>30</v>
      </c>
      <c r="D356" t="s">
        <v>211</v>
      </c>
      <c r="E356" t="s">
        <v>209</v>
      </c>
      <c r="F356" t="s">
        <v>210</v>
      </c>
      <c r="G356" t="s">
        <v>43</v>
      </c>
      <c r="I356" s="2">
        <f>ROUND(IF($B356="Annuity",SUMIFS('Annuity Prices'!L:L,'Annuity Prices'!$B:$B,$D356,'Annuity Prices'!$E:$E,$G356),IF($B356="RAB Short",SUMIFS('RAB Prices Short'!L:L,'RAB Prices Short'!$B:$B,'All Prices combined'!$D356,'RAB Prices Short'!$E:$E,'All Prices combined'!$G356),IF($B356="RAB Long",SUMIFS('RAB Prices Long'!L:L,'RAB Prices Long'!$B:$B,'All Prices combined'!$D356,'RAB Prices Long'!$E:$E,'All Prices combined'!$G356)))),2)</f>
        <v>0</v>
      </c>
      <c r="J356" s="2">
        <f>ROUND(IF($B356="Annuity",SUMIFS('Annuity Prices'!M:M,'Annuity Prices'!$B:$B,$D356,'Annuity Prices'!$E:$E,$G356),IF($B356="RAB Short",SUMIFS('RAB Prices Short'!M:M,'RAB Prices Short'!$B:$B,'All Prices combined'!$D356,'RAB Prices Short'!$E:$E,'All Prices combined'!$G356),IF($B356="RAB Long",SUMIFS('RAB Prices Long'!M:M,'RAB Prices Long'!$B:$B,'All Prices combined'!$D356,'RAB Prices Long'!$E:$E,'All Prices combined'!$G356)))),2)</f>
        <v>0</v>
      </c>
      <c r="K356" s="2">
        <f>ROUND(IF($B356="Annuity",SUMIFS('Annuity Prices'!N:N,'Annuity Prices'!$B:$B,$D356,'Annuity Prices'!$E:$E,$G356),IF($B356="RAB Short",SUMIFS('RAB Prices Short'!N:N,'RAB Prices Short'!$B:$B,'All Prices combined'!$D356,'RAB Prices Short'!$E:$E,'All Prices combined'!$G356),IF($B356="RAB Long",SUMIFS('RAB Prices Long'!N:N,'RAB Prices Long'!$B:$B,'All Prices combined'!$D356,'RAB Prices Long'!$E:$E,'All Prices combined'!$G356)))),2)</f>
        <v>8.43</v>
      </c>
      <c r="L356" s="2">
        <f>ROUND(IF($B356="Annuity",SUMIFS('Annuity Prices'!O:O,'Annuity Prices'!$B:$B,$D356,'Annuity Prices'!$E:$E,$G356),IF($B356="RAB Short",SUMIFS('RAB Prices Short'!O:O,'RAB Prices Short'!$B:$B,'All Prices combined'!$D356,'RAB Prices Short'!$E:$E,'All Prices combined'!$G356),IF($B356="RAB Long",SUMIFS('RAB Prices Long'!O:O,'RAB Prices Long'!$B:$B,'All Prices combined'!$D356,'RAB Prices Long'!$E:$E,'All Prices combined'!$G356)))),2)</f>
        <v>8.67</v>
      </c>
      <c r="M356" s="2">
        <f>ROUND(IF($B356="Annuity",SUMIFS('Annuity Prices'!P:P,'Annuity Prices'!$B:$B,$D356,'Annuity Prices'!$E:$E,$G356),IF($B356="RAB Short",SUMIFS('RAB Prices Short'!P:P,'RAB Prices Short'!$B:$B,'All Prices combined'!$D356,'RAB Prices Short'!$E:$E,'All Prices combined'!$G356),IF($B356="RAB Long",SUMIFS('RAB Prices Long'!P:P,'RAB Prices Long'!$B:$B,'All Prices combined'!$D356,'RAB Prices Long'!$E:$E,'All Prices combined'!$G356)))),2)</f>
        <v>8.89</v>
      </c>
      <c r="N356" s="2">
        <f>ROUND(IF($B356="Annuity",SUMIFS('Annuity Prices'!Q:Q,'Annuity Prices'!$B:$B,$D356,'Annuity Prices'!$E:$E,$G356),IF($B356="RAB Short",SUMIFS('RAB Prices Short'!Q:Q,'RAB Prices Short'!$B:$B,'All Prices combined'!$D356,'RAB Prices Short'!$E:$E,'All Prices combined'!$G356),IF($B356="RAB Long",SUMIFS('RAB Prices Long'!Q:Q,'RAB Prices Long'!$B:$B,'All Prices combined'!$D356,'RAB Prices Long'!$E:$E,'All Prices combined'!$G356)))),2)</f>
        <v>9.1199999999999992</v>
      </c>
      <c r="O356" s="2">
        <f>ROUND(IF($B356="Annuity",SUMIFS('Annuity Prices'!R:R,'Annuity Prices'!$B:$B,$D356,'Annuity Prices'!$E:$E,$G356),IF($B356="RAB Short",SUMIFS('RAB Prices Short'!R:R,'RAB Prices Short'!$B:$B,'All Prices combined'!$D356,'RAB Prices Short'!$E:$E,'All Prices combined'!$G356),IF($B356="RAB Long",SUMIFS('RAB Prices Long'!R:R,'RAB Prices Long'!$B:$B,'All Prices combined'!$D356,'RAB Prices Long'!$E:$E,'All Prices combined'!$G356)))),2)</f>
        <v>9.34</v>
      </c>
      <c r="P356" s="2">
        <f>ROUND(IF($B356="Annuity",SUMIFS('Annuity Prices'!S:S,'Annuity Prices'!$B:$B,$D356,'Annuity Prices'!$E:$E,$G356),IF($B356="RAB Short",SUMIFS('RAB Prices Short'!S:S,'RAB Prices Short'!$B:$B,'All Prices combined'!$D356,'RAB Prices Short'!$E:$E,'All Prices combined'!$G356),IF($B356="RAB Long",SUMIFS('RAB Prices Long'!S:S,'RAB Prices Long'!$B:$B,'All Prices combined'!$D356,'RAB Prices Long'!$E:$E,'All Prices combined'!$G356)))),2)</f>
        <v>9.58</v>
      </c>
      <c r="Q356" s="2">
        <f>ROUND(IF($B356="Annuity",SUMIFS('Annuity Prices'!T:T,'Annuity Prices'!$B:$B,$D356,'Annuity Prices'!$E:$E,$G356),IF($B356="RAB Short",SUMIFS('RAB Prices Short'!T:T,'RAB Prices Short'!$B:$B,'All Prices combined'!$D356,'RAB Prices Short'!$E:$E,'All Prices combined'!$G356),IF($B356="RAB Long",SUMIFS('RAB Prices Long'!T:T,'RAB Prices Long'!$B:$B,'All Prices combined'!$D356,'RAB Prices Long'!$E:$E,'All Prices combined'!$G356)))),2)</f>
        <v>9.77</v>
      </c>
      <c r="R356" s="2">
        <f>ROUND(IF($B356="Annuity",SUMIFS('Annuity Prices'!U:U,'Annuity Prices'!$B:$B,$D356,'Annuity Prices'!$E:$E,$G356),IF($B356="RAB Short",SUMIFS('RAB Prices Short'!U:U,'RAB Prices Short'!$B:$B,'All Prices combined'!$D356,'RAB Prices Short'!$E:$E,'All Prices combined'!$G356),IF($B356="RAB Long",SUMIFS('RAB Prices Long'!U:U,'RAB Prices Long'!$B:$B,'All Prices combined'!$D356,'RAB Prices Long'!$E:$E,'All Prices combined'!$G356)))),2)</f>
        <v>10.02</v>
      </c>
      <c r="S356" s="2">
        <f>ROUND(IF($B356="Annuity",SUMIFS('Annuity Prices'!V:V,'Annuity Prices'!$B:$B,$D356,'Annuity Prices'!$E:$E,$G356),IF($B356="RAB Short",SUMIFS('RAB Prices Short'!V:V,'RAB Prices Short'!$B:$B,'All Prices combined'!$D356,'RAB Prices Short'!$E:$E,'All Prices combined'!$G356),IF($B356="RAB Long",SUMIFS('RAB Prices Long'!V:V,'RAB Prices Long'!$B:$B,'All Prices combined'!$D356,'RAB Prices Long'!$E:$E,'All Prices combined'!$G356)))),2)</f>
        <v>10.27</v>
      </c>
      <c r="T356" s="2">
        <f>ROUND(IF($B356="Annuity",SUMIFS('Annuity Prices'!W:W,'Annuity Prices'!$B:$B,$D356,'Annuity Prices'!$E:$E,$G356),IF($B356="RAB Short",SUMIFS('RAB Prices Short'!W:W,'RAB Prices Short'!$B:$B,'All Prices combined'!$D356,'RAB Prices Short'!$E:$E,'All Prices combined'!$G356),IF($B356="RAB Long",SUMIFS('RAB Prices Long'!W:W,'RAB Prices Long'!$B:$B,'All Prices combined'!$D356,'RAB Prices Long'!$E:$E,'All Prices combined'!$G356)))),2)</f>
        <v>10.52</v>
      </c>
      <c r="U356" s="2">
        <f>ROUND(IF($B356="Annuity",SUMIFS('Annuity Prices'!X:X,'Annuity Prices'!$B:$B,$D356,'Annuity Prices'!$E:$E,$G356),IF($B356="RAB Short",SUMIFS('RAB Prices Short'!X:X,'RAB Prices Short'!$B:$B,'All Prices combined'!$D356,'RAB Prices Short'!$E:$E,'All Prices combined'!$G356),IF($B356="RAB Long",SUMIFS('RAB Prices Long'!X:X,'RAB Prices Long'!$B:$B,'All Prices combined'!$D356,'RAB Prices Long'!$E:$E,'All Prices combined'!$G356)))),2)</f>
        <v>10.74</v>
      </c>
      <c r="V356" s="2">
        <f>ROUND(IF($B356="Annuity",SUMIFS('Annuity Prices'!Y:Y,'Annuity Prices'!$B:$B,$D356,'Annuity Prices'!$E:$E,$G356),IF($B356="RAB Short",SUMIFS('RAB Prices Short'!Y:Y,'RAB Prices Short'!$B:$B,'All Prices combined'!$D356,'RAB Prices Short'!$E:$E,'All Prices combined'!$G356),IF($B356="RAB Long",SUMIFS('RAB Prices Long'!Y:Y,'RAB Prices Long'!$B:$B,'All Prices combined'!$D356,'RAB Prices Long'!$E:$E,'All Prices combined'!$G356)))),2)</f>
        <v>11</v>
      </c>
      <c r="W356" s="2">
        <f>ROUND(IF($B356="Annuity",SUMIFS('Annuity Prices'!Z:Z,'Annuity Prices'!$B:$B,$D356,'Annuity Prices'!$E:$E,$G356),IF($B356="RAB Short",SUMIFS('RAB Prices Short'!Z:Z,'RAB Prices Short'!$B:$B,'All Prices combined'!$D356,'RAB Prices Short'!$E:$E,'All Prices combined'!$G356),IF($B356="RAB Long",SUMIFS('RAB Prices Long'!Z:Z,'RAB Prices Long'!$B:$B,'All Prices combined'!$D356,'RAB Prices Long'!$E:$E,'All Prices combined'!$G356)))),2)</f>
        <v>11.28</v>
      </c>
      <c r="X356" s="2">
        <f>ROUND(IF($B356="Annuity",SUMIFS('Annuity Prices'!AA:AA,'Annuity Prices'!$B:$B,$D356,'Annuity Prices'!$E:$E,$G356),IF($B356="RAB Short",SUMIFS('RAB Prices Short'!AA:AA,'RAB Prices Short'!$B:$B,'All Prices combined'!$D356,'RAB Prices Short'!$E:$E,'All Prices combined'!$G356),IF($B356="RAB Long",SUMIFS('RAB Prices Long'!AA:AA,'RAB Prices Long'!$B:$B,'All Prices combined'!$D356,'RAB Prices Long'!$E:$E,'All Prices combined'!$G356)))),2)</f>
        <v>11.56</v>
      </c>
      <c r="Y356" s="2">
        <f>ROUND(IF($B356="Annuity",SUMIFS('Annuity Prices'!AB:AB,'Annuity Prices'!$B:$B,$D356,'Annuity Prices'!$E:$E,$G356),IF($B356="RAB Short",SUMIFS('RAB Prices Short'!AB:AB,'RAB Prices Short'!$B:$B,'All Prices combined'!$D356,'RAB Prices Short'!$E:$E,'All Prices combined'!$G356),IF($B356="RAB Long",SUMIFS('RAB Prices Long'!AB:AB,'RAB Prices Long'!$B:$B,'All Prices combined'!$D356,'RAB Prices Long'!$E:$E,'All Prices combined'!$G356)))),2)</f>
        <v>11.8</v>
      </c>
      <c r="Z356" s="2">
        <f>ROUND(IF($B356="Annuity",SUMIFS('Annuity Prices'!AC:AC,'Annuity Prices'!$B:$B,$D356,'Annuity Prices'!$E:$E,$G356),IF($B356="RAB Short",SUMIFS('RAB Prices Short'!AC:AC,'RAB Prices Short'!$B:$B,'All Prices combined'!$D356,'RAB Prices Short'!$E:$E,'All Prices combined'!$G356),IF($B356="RAB Long",SUMIFS('RAB Prices Long'!AC:AC,'RAB Prices Long'!$B:$B,'All Prices combined'!$D356,'RAB Prices Long'!$E:$E,'All Prices combined'!$G356)))),2)</f>
        <v>12.09</v>
      </c>
      <c r="AA356" s="2">
        <f>ROUND(IF($B356="Annuity",SUMIFS('Annuity Prices'!AD:AD,'Annuity Prices'!$B:$B,$D356,'Annuity Prices'!$E:$E,$G356),IF($B356="RAB Short",SUMIFS('RAB Prices Short'!AD:AD,'RAB Prices Short'!$B:$B,'All Prices combined'!$D356,'RAB Prices Short'!$E:$E,'All Prices combined'!$G356),IF($B356="RAB Long",SUMIFS('RAB Prices Long'!AD:AD,'RAB Prices Long'!$B:$B,'All Prices combined'!$D356,'RAB Prices Long'!$E:$E,'All Prices combined'!$G356)))),2)</f>
        <v>12.39</v>
      </c>
      <c r="AB356" s="2">
        <f>ROUND(IF($B356="Annuity",SUMIFS('Annuity Prices'!AE:AE,'Annuity Prices'!$B:$B,$D356,'Annuity Prices'!$E:$E,$G356),IF($B356="RAB Short",SUMIFS('RAB Prices Short'!AE:AE,'RAB Prices Short'!$B:$B,'All Prices combined'!$D356,'RAB Prices Short'!$E:$E,'All Prices combined'!$G356),IF($B356="RAB Long",SUMIFS('RAB Prices Long'!AE:AE,'RAB Prices Long'!$B:$B,'All Prices combined'!$D356,'RAB Prices Long'!$E:$E,'All Prices combined'!$G356)))),2)</f>
        <v>12.7</v>
      </c>
      <c r="AC356" s="2">
        <f>ROUND(IF($B356="Annuity",SUMIFS('Annuity Prices'!AF:AF,'Annuity Prices'!$B:$B,$D356,'Annuity Prices'!$E:$E,$G356),IF($B356="RAB Short",SUMIFS('RAB Prices Short'!AF:AF,'RAB Prices Short'!$B:$B,'All Prices combined'!$D356,'RAB Prices Short'!$E:$E,'All Prices combined'!$G356),IF($B356="RAB Long",SUMIFS('RAB Prices Long'!AF:AF,'RAB Prices Long'!$B:$B,'All Prices combined'!$D356,'RAB Prices Long'!$E:$E,'All Prices combined'!$G356)))),2)</f>
        <v>12.96</v>
      </c>
      <c r="AD356" s="2">
        <f>ROUND(IF($B356="Annuity",SUMIFS('Annuity Prices'!AG:AG,'Annuity Prices'!$B:$B,$D356,'Annuity Prices'!$E:$E,$G356),IF($B356="RAB Short",SUMIFS('RAB Prices Short'!AG:AG,'RAB Prices Short'!$B:$B,'All Prices combined'!$D356,'RAB Prices Short'!$E:$E,'All Prices combined'!$G356),IF($B356="RAB Long",SUMIFS('RAB Prices Long'!AG:AG,'RAB Prices Long'!$B:$B,'All Prices combined'!$D356,'RAB Prices Long'!$E:$E,'All Prices combined'!$G356)))),2)</f>
        <v>13.29</v>
      </c>
      <c r="AE356" s="2">
        <f>ROUND(IF($B356="Annuity",SUMIFS('Annuity Prices'!AH:AH,'Annuity Prices'!$B:$B,$D356,'Annuity Prices'!$E:$E,$G356),IF($B356="RAB Short",SUMIFS('RAB Prices Short'!AH:AH,'RAB Prices Short'!$B:$B,'All Prices combined'!$D356,'RAB Prices Short'!$E:$E,'All Prices combined'!$G356),IF($B356="RAB Long",SUMIFS('RAB Prices Long'!AH:AH,'RAB Prices Long'!$B:$B,'All Prices combined'!$D356,'RAB Prices Long'!$E:$E,'All Prices combined'!$G356)))),2)</f>
        <v>13.62</v>
      </c>
      <c r="AF356" s="2">
        <f>ROUND(IF($B356="Annuity",SUMIFS('Annuity Prices'!AI:AI,'Annuity Prices'!$B:$B,$D356,'Annuity Prices'!$E:$E,$G356),IF($B356="RAB Short",SUMIFS('RAB Prices Short'!AI:AI,'RAB Prices Short'!$B:$B,'All Prices combined'!$D356,'RAB Prices Short'!$E:$E,'All Prices combined'!$G356),IF($B356="RAB Long",SUMIFS('RAB Prices Long'!AI:AI,'RAB Prices Long'!$B:$B,'All Prices combined'!$D356,'RAB Prices Long'!$E:$E,'All Prices combined'!$G356)))),2)</f>
        <v>13.96</v>
      </c>
      <c r="AG356" s="2">
        <f>ROUND(IF($B356="Annuity",SUMIFS('Annuity Prices'!AJ:AJ,'Annuity Prices'!$B:$B,$D356,'Annuity Prices'!$E:$E,$G356),IF($B356="RAB Short",SUMIFS('RAB Prices Short'!AJ:AJ,'RAB Prices Short'!$B:$B,'All Prices combined'!$D356,'RAB Prices Short'!$E:$E,'All Prices combined'!$G356),IF($B356="RAB Long",SUMIFS('RAB Prices Long'!AJ:AJ,'RAB Prices Long'!$B:$B,'All Prices combined'!$D356,'RAB Prices Long'!$E:$E,'All Prices combined'!$G356)))),2)</f>
        <v>14.24</v>
      </c>
      <c r="AH356" s="2">
        <f>ROUND(IF($B356="Annuity",SUMIFS('Annuity Prices'!AK:AK,'Annuity Prices'!$B:$B,$D356,'Annuity Prices'!$E:$E,$G356),IF($B356="RAB Short",SUMIFS('RAB Prices Short'!AK:AK,'RAB Prices Short'!$B:$B,'All Prices combined'!$D356,'RAB Prices Short'!$E:$E,'All Prices combined'!$G356),IF($B356="RAB Long",SUMIFS('RAB Prices Long'!AK:AK,'RAB Prices Long'!$B:$B,'All Prices combined'!$D356,'RAB Prices Long'!$E:$E,'All Prices combined'!$G356)))),2)</f>
        <v>14.6</v>
      </c>
      <c r="AI356" s="2">
        <f>ROUND(IF($B356="Annuity",SUMIFS('Annuity Prices'!AL:AL,'Annuity Prices'!$B:$B,$D356,'Annuity Prices'!$E:$E,$G356),IF($B356="RAB Short",SUMIFS('RAB Prices Short'!AL:AL,'RAB Prices Short'!$B:$B,'All Prices combined'!$D356,'RAB Prices Short'!$E:$E,'All Prices combined'!$G356),IF($B356="RAB Long",SUMIFS('RAB Prices Long'!AL:AL,'RAB Prices Long'!$B:$B,'All Prices combined'!$D356,'RAB Prices Long'!$E:$E,'All Prices combined'!$G356)))),2)</f>
        <v>14.96</v>
      </c>
      <c r="AJ356" s="2">
        <f>ROUND(IF($B356="Annuity",SUMIFS('Annuity Prices'!AM:AM,'Annuity Prices'!$B:$B,$D356,'Annuity Prices'!$E:$E,$G356),IF($B356="RAB Short",SUMIFS('RAB Prices Short'!AM:AM,'RAB Prices Short'!$B:$B,'All Prices combined'!$D356,'RAB Prices Short'!$E:$E,'All Prices combined'!$G356),IF($B356="RAB Long",SUMIFS('RAB Prices Long'!AM:AM,'RAB Prices Long'!$B:$B,'All Prices combined'!$D356,'RAB Prices Long'!$E:$E,'All Prices combined'!$G356)))),2)</f>
        <v>15.34</v>
      </c>
      <c r="AK356" s="2">
        <f>ROUND(IF($B356="Annuity",SUMIFS('Annuity Prices'!AN:AN,'Annuity Prices'!$B:$B,$D356,'Annuity Prices'!$E:$E,$G356),IF($B356="RAB Short",SUMIFS('RAB Prices Short'!AN:AN,'RAB Prices Short'!$B:$B,'All Prices combined'!$D356,'RAB Prices Short'!$E:$E,'All Prices combined'!$G356),IF($B356="RAB Long",SUMIFS('RAB Prices Long'!AN:AN,'RAB Prices Long'!$B:$B,'All Prices combined'!$D356,'RAB Prices Long'!$E:$E,'All Prices combined'!$G356)))),2)</f>
        <v>15.65</v>
      </c>
      <c r="AL356" s="2">
        <f>ROUND(IF($B356="Annuity",SUMIFS('Annuity Prices'!AO:AO,'Annuity Prices'!$B:$B,$D356,'Annuity Prices'!$E:$E,$G356),IF($B356="RAB Short",SUMIFS('RAB Prices Short'!AO:AO,'RAB Prices Short'!$B:$B,'All Prices combined'!$D356,'RAB Prices Short'!$E:$E,'All Prices combined'!$G356),IF($B356="RAB Long",SUMIFS('RAB Prices Long'!AO:AO,'RAB Prices Long'!$B:$B,'All Prices combined'!$D356,'RAB Prices Long'!$E:$E,'All Prices combined'!$G356)))),2)</f>
        <v>16.04</v>
      </c>
      <c r="AM356" s="2">
        <f>ROUND(IF($B356="Annuity",SUMIFS('Annuity Prices'!AP:AP,'Annuity Prices'!$B:$B,$D356,'Annuity Prices'!$E:$E,$G356),IF($B356="RAB Short",SUMIFS('RAB Prices Short'!AP:AP,'RAB Prices Short'!$B:$B,'All Prices combined'!$D356,'RAB Prices Short'!$E:$E,'All Prices combined'!$G356),IF($B356="RAB Long",SUMIFS('RAB Prices Long'!AP:AP,'RAB Prices Long'!$B:$B,'All Prices combined'!$D356,'RAB Prices Long'!$E:$E,'All Prices combined'!$G356)))),2)</f>
        <v>16.440000000000001</v>
      </c>
      <c r="AN356" s="2">
        <f>ROUND(IF($B356="Annuity",SUMIFS('Annuity Prices'!AQ:AQ,'Annuity Prices'!$B:$B,$D356,'Annuity Prices'!$E:$E,$G356),IF($B356="RAB Short",SUMIFS('RAB Prices Short'!AQ:AQ,'RAB Prices Short'!$B:$B,'All Prices combined'!$D356,'RAB Prices Short'!$E:$E,'All Prices combined'!$G356),IF($B356="RAB Long",SUMIFS('RAB Prices Long'!AQ:AQ,'RAB Prices Long'!$B:$B,'All Prices combined'!$D356,'RAB Prices Long'!$E:$E,'All Prices combined'!$G356)))),2)</f>
        <v>16.850000000000001</v>
      </c>
      <c r="AO356" s="2">
        <f>ROUND(IF($B356="Annuity",SUMIFS('Annuity Prices'!AR:AR,'Annuity Prices'!$B:$B,$D356,'Annuity Prices'!$E:$E,$G356),IF($B356="RAB Short",SUMIFS('RAB Prices Short'!AR:AR,'RAB Prices Short'!$B:$B,'All Prices combined'!$D356,'RAB Prices Short'!$E:$E,'All Prices combined'!$G356),IF($B356="RAB Long",SUMIFS('RAB Prices Long'!AR:AR,'RAB Prices Long'!$B:$B,'All Prices combined'!$D356,'RAB Prices Long'!$E:$E,'All Prices combined'!$G356)))),2)</f>
        <v>0</v>
      </c>
      <c r="AP356" s="2">
        <f>ROUND(IF($B356="Annuity",SUMIFS('Annuity Prices'!AS:AS,'Annuity Prices'!$B:$B,$D356,'Annuity Prices'!$E:$E,$G356),IF($B356="RAB Short",SUMIFS('RAB Prices Short'!AS:AS,'RAB Prices Short'!$B:$B,'All Prices combined'!$D356,'RAB Prices Short'!$E:$E,'All Prices combined'!$G356),IF($B356="RAB Long",SUMIFS('RAB Prices Long'!AS:AS,'RAB Prices Long'!$B:$B,'All Prices combined'!$D356,'RAB Prices Long'!$E:$E,'All Prices combined'!$G356)))),2)</f>
        <v>0</v>
      </c>
      <c r="AQ356" s="2">
        <f>ROUND(IF($B356="Annuity",SUMIFS('Annuity Prices'!AT:AT,'Annuity Prices'!$B:$B,$D356,'Annuity Prices'!$E:$E,$G356),IF($B356="RAB Short",SUMIFS('RAB Prices Short'!AT:AT,'RAB Prices Short'!$B:$B,'All Prices combined'!$D356,'RAB Prices Short'!$E:$E,'All Prices combined'!$G356),IF($B356="RAB Long",SUMIFS('RAB Prices Long'!AT:AT,'RAB Prices Long'!$B:$B,'All Prices combined'!$D356,'RAB Prices Long'!$E:$E,'All Prices combined'!$G356)))),2)</f>
        <v>6.79</v>
      </c>
      <c r="AR356" s="2">
        <f>ROUND(IF($B356="Annuity",SUMIFS('Annuity Prices'!AU:AU,'Annuity Prices'!$B:$B,$D356,'Annuity Prices'!$E:$E,$G356),IF($B356="RAB Short",SUMIFS('RAB Prices Short'!AU:AU,'RAB Prices Short'!$B:$B,'All Prices combined'!$D356,'RAB Prices Short'!$E:$E,'All Prices combined'!$G356),IF($B356="RAB Long",SUMIFS('RAB Prices Long'!AU:AU,'RAB Prices Long'!$B:$B,'All Prices combined'!$D356,'RAB Prices Long'!$E:$E,'All Prices combined'!$G356)))),2)</f>
        <v>8.43</v>
      </c>
      <c r="AS356" s="2">
        <f>ROUND(IF($B356="Annuity",SUMIFS('Annuity Prices'!AV:AV,'Annuity Prices'!$B:$B,$D356,'Annuity Prices'!$E:$E,$G356),IF($B356="RAB Short",SUMIFS('RAB Prices Short'!AV:AV,'RAB Prices Short'!$B:$B,'All Prices combined'!$D356,'RAB Prices Short'!$E:$E,'All Prices combined'!$G356),IF($B356="RAB Long",SUMIFS('RAB Prices Long'!AV:AV,'RAB Prices Long'!$B:$B,'All Prices combined'!$D356,'RAB Prices Long'!$E:$E,'All Prices combined'!$G356)))),2)</f>
        <v>8.67</v>
      </c>
      <c r="AT356" s="2">
        <f>ROUND(IF($B356="Annuity",SUMIFS('Annuity Prices'!AW:AW,'Annuity Prices'!$B:$B,$D356,'Annuity Prices'!$E:$E,$G356),IF($B356="RAB Short",SUMIFS('RAB Prices Short'!AW:AW,'RAB Prices Short'!$B:$B,'All Prices combined'!$D356,'RAB Prices Short'!$E:$E,'All Prices combined'!$G356),IF($B356="RAB Long",SUMIFS('RAB Prices Long'!AW:AW,'RAB Prices Long'!$B:$B,'All Prices combined'!$D356,'RAB Prices Long'!$E:$E,'All Prices combined'!$G356)))),2)</f>
        <v>8.89</v>
      </c>
      <c r="AU356" s="2">
        <f>ROUND(IF($B356="Annuity",SUMIFS('Annuity Prices'!AX:AX,'Annuity Prices'!$B:$B,$D356,'Annuity Prices'!$E:$E,$G356),IF($B356="RAB Short",SUMIFS('RAB Prices Short'!AX:AX,'RAB Prices Short'!$B:$B,'All Prices combined'!$D356,'RAB Prices Short'!$E:$E,'All Prices combined'!$G356),IF($B356="RAB Long",SUMIFS('RAB Prices Long'!AX:AX,'RAB Prices Long'!$B:$B,'All Prices combined'!$D356,'RAB Prices Long'!$E:$E,'All Prices combined'!$G356)))),2)</f>
        <v>9.1199999999999992</v>
      </c>
      <c r="AV356" s="2">
        <f>ROUND(IF($B356="Annuity",SUMIFS('Annuity Prices'!AY:AY,'Annuity Prices'!$B:$B,$D356,'Annuity Prices'!$E:$E,$G356),IF($B356="RAB Short",SUMIFS('RAB Prices Short'!AY:AY,'RAB Prices Short'!$B:$B,'All Prices combined'!$D356,'RAB Prices Short'!$E:$E,'All Prices combined'!$G356),IF($B356="RAB Long",SUMIFS('RAB Prices Long'!AY:AY,'RAB Prices Long'!$B:$B,'All Prices combined'!$D356,'RAB Prices Long'!$E:$E,'All Prices combined'!$G356)))),2)</f>
        <v>9.34</v>
      </c>
      <c r="AW356" s="2">
        <f>ROUND(IF($B356="Annuity",SUMIFS('Annuity Prices'!AZ:AZ,'Annuity Prices'!$B:$B,$D356,'Annuity Prices'!$E:$E,$G356),IF($B356="RAB Short",SUMIFS('RAB Prices Short'!AZ:AZ,'RAB Prices Short'!$B:$B,'All Prices combined'!$D356,'RAB Prices Short'!$E:$E,'All Prices combined'!$G356),IF($B356="RAB Long",SUMIFS('RAB Prices Long'!AZ:AZ,'RAB Prices Long'!$B:$B,'All Prices combined'!$D356,'RAB Prices Long'!$E:$E,'All Prices combined'!$G356)))),2)</f>
        <v>9.58</v>
      </c>
      <c r="AX356" s="2">
        <f>ROUND(IF($B356="Annuity",SUMIFS('Annuity Prices'!BA:BA,'Annuity Prices'!$B:$B,$D356,'Annuity Prices'!$E:$E,$G356),IF($B356="RAB Short",SUMIFS('RAB Prices Short'!BA:BA,'RAB Prices Short'!$B:$B,'All Prices combined'!$D356,'RAB Prices Short'!$E:$E,'All Prices combined'!$G356),IF($B356="RAB Long",SUMIFS('RAB Prices Long'!BA:BA,'RAB Prices Long'!$B:$B,'All Prices combined'!$D356,'RAB Prices Long'!$E:$E,'All Prices combined'!$G356)))),2)</f>
        <v>9.77</v>
      </c>
      <c r="AY356" s="2">
        <f>ROUND(IF($B356="Annuity",SUMIFS('Annuity Prices'!BB:BB,'Annuity Prices'!$B:$B,$D356,'Annuity Prices'!$E:$E,$G356),IF($B356="RAB Short",SUMIFS('RAB Prices Short'!BB:BB,'RAB Prices Short'!$B:$B,'All Prices combined'!$D356,'RAB Prices Short'!$E:$E,'All Prices combined'!$G356),IF($B356="RAB Long",SUMIFS('RAB Prices Long'!BB:BB,'RAB Prices Long'!$B:$B,'All Prices combined'!$D356,'RAB Prices Long'!$E:$E,'All Prices combined'!$G356)))),2)</f>
        <v>10.02</v>
      </c>
      <c r="AZ356" s="2">
        <f>ROUND(IF($B356="Annuity",SUMIFS('Annuity Prices'!BC:BC,'Annuity Prices'!$B:$B,$D356,'Annuity Prices'!$E:$E,$G356),IF($B356="RAB Short",SUMIFS('RAB Prices Short'!BC:BC,'RAB Prices Short'!$B:$B,'All Prices combined'!$D356,'RAB Prices Short'!$E:$E,'All Prices combined'!$G356),IF($B356="RAB Long",SUMIFS('RAB Prices Long'!BC:BC,'RAB Prices Long'!$B:$B,'All Prices combined'!$D356,'RAB Prices Long'!$E:$E,'All Prices combined'!$G356)))),2)</f>
        <v>10.27</v>
      </c>
      <c r="BA356" s="2">
        <f>ROUND(IF($B356="Annuity",SUMIFS('Annuity Prices'!BD:BD,'Annuity Prices'!$B:$B,$D356,'Annuity Prices'!$E:$E,$G356),IF($B356="RAB Short",SUMIFS('RAB Prices Short'!BD:BD,'RAB Prices Short'!$B:$B,'All Prices combined'!$D356,'RAB Prices Short'!$E:$E,'All Prices combined'!$G356),IF($B356="RAB Long",SUMIFS('RAB Prices Long'!BD:BD,'RAB Prices Long'!$B:$B,'All Prices combined'!$D356,'RAB Prices Long'!$E:$E,'All Prices combined'!$G356)))),2)</f>
        <v>10.52</v>
      </c>
      <c r="BB356" s="2">
        <f>ROUND(IF($B356="Annuity",SUMIFS('Annuity Prices'!BE:BE,'Annuity Prices'!$B:$B,$D356,'Annuity Prices'!$E:$E,$G356),IF($B356="RAB Short",SUMIFS('RAB Prices Short'!BE:BE,'RAB Prices Short'!$B:$B,'All Prices combined'!$D356,'RAB Prices Short'!$E:$E,'All Prices combined'!$G356),IF($B356="RAB Long",SUMIFS('RAB Prices Long'!BE:BE,'RAB Prices Long'!$B:$B,'All Prices combined'!$D356,'RAB Prices Long'!$E:$E,'All Prices combined'!$G356)))),2)</f>
        <v>10.74</v>
      </c>
      <c r="BC356" s="2">
        <f>ROUND(IF($B356="Annuity",SUMIFS('Annuity Prices'!BF:BF,'Annuity Prices'!$B:$B,$D356,'Annuity Prices'!$E:$E,$G356),IF($B356="RAB Short",SUMIFS('RAB Prices Short'!BF:BF,'RAB Prices Short'!$B:$B,'All Prices combined'!$D356,'RAB Prices Short'!$E:$E,'All Prices combined'!$G356),IF($B356="RAB Long",SUMIFS('RAB Prices Long'!BF:BF,'RAB Prices Long'!$B:$B,'All Prices combined'!$D356,'RAB Prices Long'!$E:$E,'All Prices combined'!$G356)))),2)</f>
        <v>11</v>
      </c>
      <c r="BD356" s="2">
        <f>ROUND(IF($B356="Annuity",SUMIFS('Annuity Prices'!BG:BG,'Annuity Prices'!$B:$B,$D356,'Annuity Prices'!$E:$E,$G356),IF($B356="RAB Short",SUMIFS('RAB Prices Short'!BG:BG,'RAB Prices Short'!$B:$B,'All Prices combined'!$D356,'RAB Prices Short'!$E:$E,'All Prices combined'!$G356),IF($B356="RAB Long",SUMIFS('RAB Prices Long'!BG:BG,'RAB Prices Long'!$B:$B,'All Prices combined'!$D356,'RAB Prices Long'!$E:$E,'All Prices combined'!$G356)))),2)</f>
        <v>11.28</v>
      </c>
      <c r="BE356" s="2">
        <f>ROUND(IF($B356="Annuity",SUMIFS('Annuity Prices'!BH:BH,'Annuity Prices'!$B:$B,$D356,'Annuity Prices'!$E:$E,$G356),IF($B356="RAB Short",SUMIFS('RAB Prices Short'!BH:BH,'RAB Prices Short'!$B:$B,'All Prices combined'!$D356,'RAB Prices Short'!$E:$E,'All Prices combined'!$G356),IF($B356="RAB Long",SUMIFS('RAB Prices Long'!BH:BH,'RAB Prices Long'!$B:$B,'All Prices combined'!$D356,'RAB Prices Long'!$E:$E,'All Prices combined'!$G356)))),2)</f>
        <v>11.56</v>
      </c>
      <c r="BF356" s="2">
        <f>ROUND(IF($B356="Annuity",SUMIFS('Annuity Prices'!BI:BI,'Annuity Prices'!$B:$B,$D356,'Annuity Prices'!$E:$E,$G356),IF($B356="RAB Short",SUMIFS('RAB Prices Short'!BI:BI,'RAB Prices Short'!$B:$B,'All Prices combined'!$D356,'RAB Prices Short'!$E:$E,'All Prices combined'!$G356),IF($B356="RAB Long",SUMIFS('RAB Prices Long'!BI:BI,'RAB Prices Long'!$B:$B,'All Prices combined'!$D356,'RAB Prices Long'!$E:$E,'All Prices combined'!$G356)))),2)</f>
        <v>11.8</v>
      </c>
      <c r="BG356" s="2">
        <f>ROUND(IF($B356="Annuity",SUMIFS('Annuity Prices'!BJ:BJ,'Annuity Prices'!$B:$B,$D356,'Annuity Prices'!$E:$E,$G356),IF($B356="RAB Short",SUMIFS('RAB Prices Short'!BJ:BJ,'RAB Prices Short'!$B:$B,'All Prices combined'!$D356,'RAB Prices Short'!$E:$E,'All Prices combined'!$G356),IF($B356="RAB Long",SUMIFS('RAB Prices Long'!BJ:BJ,'RAB Prices Long'!$B:$B,'All Prices combined'!$D356,'RAB Prices Long'!$E:$E,'All Prices combined'!$G356)))),2)</f>
        <v>12.09</v>
      </c>
      <c r="BH356" s="2">
        <f>ROUND(IF($B356="Annuity",SUMIFS('Annuity Prices'!BK:BK,'Annuity Prices'!$B:$B,$D356,'Annuity Prices'!$E:$E,$G356),IF($B356="RAB Short",SUMIFS('RAB Prices Short'!BK:BK,'RAB Prices Short'!$B:$B,'All Prices combined'!$D356,'RAB Prices Short'!$E:$E,'All Prices combined'!$G356),IF($B356="RAB Long",SUMIFS('RAB Prices Long'!BK:BK,'RAB Prices Long'!$B:$B,'All Prices combined'!$D356,'RAB Prices Long'!$E:$E,'All Prices combined'!$G356)))),2)</f>
        <v>12.39</v>
      </c>
      <c r="BI356" s="2">
        <f>ROUND(IF($B356="Annuity",SUMIFS('Annuity Prices'!BL:BL,'Annuity Prices'!$B:$B,$D356,'Annuity Prices'!$E:$E,$G356),IF($B356="RAB Short",SUMIFS('RAB Prices Short'!BL:BL,'RAB Prices Short'!$B:$B,'All Prices combined'!$D356,'RAB Prices Short'!$E:$E,'All Prices combined'!$G356),IF($B356="RAB Long",SUMIFS('RAB Prices Long'!BL:BL,'RAB Prices Long'!$B:$B,'All Prices combined'!$D356,'RAB Prices Long'!$E:$E,'All Prices combined'!$G356)))),2)</f>
        <v>12.7</v>
      </c>
      <c r="BJ356" s="2">
        <f>ROUND(IF($B356="Annuity",SUMIFS('Annuity Prices'!BM:BM,'Annuity Prices'!$B:$B,$D356,'Annuity Prices'!$E:$E,$G356),IF($B356="RAB Short",SUMIFS('RAB Prices Short'!BM:BM,'RAB Prices Short'!$B:$B,'All Prices combined'!$D356,'RAB Prices Short'!$E:$E,'All Prices combined'!$G356),IF($B356="RAB Long",SUMIFS('RAB Prices Long'!BM:BM,'RAB Prices Long'!$B:$B,'All Prices combined'!$D356,'RAB Prices Long'!$E:$E,'All Prices combined'!$G356)))),2)</f>
        <v>12.96</v>
      </c>
      <c r="BK356" s="2">
        <f>ROUND(IF($B356="Annuity",SUMIFS('Annuity Prices'!BN:BN,'Annuity Prices'!$B:$B,$D356,'Annuity Prices'!$E:$E,$G356),IF($B356="RAB Short",SUMIFS('RAB Prices Short'!BN:BN,'RAB Prices Short'!$B:$B,'All Prices combined'!$D356,'RAB Prices Short'!$E:$E,'All Prices combined'!$G356),IF($B356="RAB Long",SUMIFS('RAB Prices Long'!BN:BN,'RAB Prices Long'!$B:$B,'All Prices combined'!$D356,'RAB Prices Long'!$E:$E,'All Prices combined'!$G356)))),2)</f>
        <v>13.29</v>
      </c>
      <c r="BL356" s="2">
        <f>ROUND(IF($B356="Annuity",SUMIFS('Annuity Prices'!BO:BO,'Annuity Prices'!$B:$B,$D356,'Annuity Prices'!$E:$E,$G356),IF($B356="RAB Short",SUMIFS('RAB Prices Short'!BO:BO,'RAB Prices Short'!$B:$B,'All Prices combined'!$D356,'RAB Prices Short'!$E:$E,'All Prices combined'!$G356),IF($B356="RAB Long",SUMIFS('RAB Prices Long'!BO:BO,'RAB Prices Long'!$B:$B,'All Prices combined'!$D356,'RAB Prices Long'!$E:$E,'All Prices combined'!$G356)))),2)</f>
        <v>13.62</v>
      </c>
      <c r="BM356" s="2">
        <f>ROUND(IF($B356="Annuity",SUMIFS('Annuity Prices'!BP:BP,'Annuity Prices'!$B:$B,$D356,'Annuity Prices'!$E:$E,$G356),IF($B356="RAB Short",SUMIFS('RAB Prices Short'!BP:BP,'RAB Prices Short'!$B:$B,'All Prices combined'!$D356,'RAB Prices Short'!$E:$E,'All Prices combined'!$G356),IF($B356="RAB Long",SUMIFS('RAB Prices Long'!BP:BP,'RAB Prices Long'!$B:$B,'All Prices combined'!$D356,'RAB Prices Long'!$E:$E,'All Prices combined'!$G356)))),2)</f>
        <v>13.96</v>
      </c>
      <c r="BN356" s="2">
        <f>ROUND(IF($B356="Annuity",SUMIFS('Annuity Prices'!BQ:BQ,'Annuity Prices'!$B:$B,$D356,'Annuity Prices'!$E:$E,$G356),IF($B356="RAB Short",SUMIFS('RAB Prices Short'!BQ:BQ,'RAB Prices Short'!$B:$B,'All Prices combined'!$D356,'RAB Prices Short'!$E:$E,'All Prices combined'!$G356),IF($B356="RAB Long",SUMIFS('RAB Prices Long'!BQ:BQ,'RAB Prices Long'!$B:$B,'All Prices combined'!$D356,'RAB Prices Long'!$E:$E,'All Prices combined'!$G356)))),2)</f>
        <v>14.24</v>
      </c>
      <c r="BO356" s="2">
        <f>ROUND(IF($B356="Annuity",SUMIFS('Annuity Prices'!BR:BR,'Annuity Prices'!$B:$B,$D356,'Annuity Prices'!$E:$E,$G356),IF($B356="RAB Short",SUMIFS('RAB Prices Short'!BR:BR,'RAB Prices Short'!$B:$B,'All Prices combined'!$D356,'RAB Prices Short'!$E:$E,'All Prices combined'!$G356),IF($B356="RAB Long",SUMIFS('RAB Prices Long'!BR:BR,'RAB Prices Long'!$B:$B,'All Prices combined'!$D356,'RAB Prices Long'!$E:$E,'All Prices combined'!$G356)))),2)</f>
        <v>14.6</v>
      </c>
      <c r="BP356" s="2">
        <f>ROUND(IF($B356="Annuity",SUMIFS('Annuity Prices'!BS:BS,'Annuity Prices'!$B:$B,$D356,'Annuity Prices'!$E:$E,$G356),IF($B356="RAB Short",SUMIFS('RAB Prices Short'!BS:BS,'RAB Prices Short'!$B:$B,'All Prices combined'!$D356,'RAB Prices Short'!$E:$E,'All Prices combined'!$G356),IF($B356="RAB Long",SUMIFS('RAB Prices Long'!BS:BS,'RAB Prices Long'!$B:$B,'All Prices combined'!$D356,'RAB Prices Long'!$E:$E,'All Prices combined'!$G356)))),2)</f>
        <v>14.96</v>
      </c>
      <c r="BQ356" s="2">
        <f>ROUND(IF($B356="Annuity",SUMIFS('Annuity Prices'!BT:BT,'Annuity Prices'!$B:$B,$D356,'Annuity Prices'!$E:$E,$G356),IF($B356="RAB Short",SUMIFS('RAB Prices Short'!BT:BT,'RAB Prices Short'!$B:$B,'All Prices combined'!$D356,'RAB Prices Short'!$E:$E,'All Prices combined'!$G356),IF($B356="RAB Long",SUMIFS('RAB Prices Long'!BT:BT,'RAB Prices Long'!$B:$B,'All Prices combined'!$D356,'RAB Prices Long'!$E:$E,'All Prices combined'!$G356)))),2)</f>
        <v>15.34</v>
      </c>
      <c r="BR356" s="2">
        <f>ROUND(IF($B356="Annuity",SUMIFS('Annuity Prices'!BU:BU,'Annuity Prices'!$B:$B,$D356,'Annuity Prices'!$E:$E,$G356),IF($B356="RAB Short",SUMIFS('RAB Prices Short'!BU:BU,'RAB Prices Short'!$B:$B,'All Prices combined'!$D356,'RAB Prices Short'!$E:$E,'All Prices combined'!$G356),IF($B356="RAB Long",SUMIFS('RAB Prices Long'!BU:BU,'RAB Prices Long'!$B:$B,'All Prices combined'!$D356,'RAB Prices Long'!$E:$E,'All Prices combined'!$G356)))),2)</f>
        <v>15.65</v>
      </c>
      <c r="BS356" s="2">
        <f>ROUND(IF($B356="Annuity",SUMIFS('Annuity Prices'!BV:BV,'Annuity Prices'!$B:$B,$D356,'Annuity Prices'!$E:$E,$G356),IF($B356="RAB Short",SUMIFS('RAB Prices Short'!BV:BV,'RAB Prices Short'!$B:$B,'All Prices combined'!$D356,'RAB Prices Short'!$E:$E,'All Prices combined'!$G356),IF($B356="RAB Long",SUMIFS('RAB Prices Long'!BV:BV,'RAB Prices Long'!$B:$B,'All Prices combined'!$D356,'RAB Prices Long'!$E:$E,'All Prices combined'!$G356)))),2)</f>
        <v>16.04</v>
      </c>
      <c r="BT356" s="2">
        <f>ROUND(IF($B356="Annuity",SUMIFS('Annuity Prices'!BW:BW,'Annuity Prices'!$B:$B,$D356,'Annuity Prices'!$E:$E,$G356),IF($B356="RAB Short",SUMIFS('RAB Prices Short'!BW:BW,'RAB Prices Short'!$B:$B,'All Prices combined'!$D356,'RAB Prices Short'!$E:$E,'All Prices combined'!$G356),IF($B356="RAB Long",SUMIFS('RAB Prices Long'!BW:BW,'RAB Prices Long'!$B:$B,'All Prices combined'!$D356,'RAB Prices Long'!$E:$E,'All Prices combined'!$G356)))),2)</f>
        <v>16.440000000000001</v>
      </c>
      <c r="BU356" s="2">
        <f>ROUND(IF($B356="Annuity",SUMIFS('Annuity Prices'!BX:BX,'Annuity Prices'!$B:$B,$D356,'Annuity Prices'!$E:$E,$G356),IF($B356="RAB Short",SUMIFS('RAB Prices Short'!BX:BX,'RAB Prices Short'!$B:$B,'All Prices combined'!$D356,'RAB Prices Short'!$E:$E,'All Prices combined'!$G356),IF($B356="RAB Long",SUMIFS('RAB Prices Long'!BX:BX,'RAB Prices Long'!$B:$B,'All Prices combined'!$D356,'RAB Prices Long'!$E:$E,'All Prices combined'!$G356)))),2)</f>
        <v>16.850000000000001</v>
      </c>
    </row>
    <row r="357" spans="2:73" x14ac:dyDescent="0.25">
      <c r="B357" t="s">
        <v>44</v>
      </c>
      <c r="C357">
        <v>30</v>
      </c>
      <c r="D357" t="s">
        <v>211</v>
      </c>
      <c r="E357" t="s">
        <v>209</v>
      </c>
      <c r="F357" t="s">
        <v>210</v>
      </c>
      <c r="G357" t="s">
        <v>201</v>
      </c>
      <c r="I357" s="2">
        <f>ROUND(IF($B357="Annuity",SUMIFS('Annuity Prices'!L:L,'Annuity Prices'!$B:$B,$D357,'Annuity Prices'!$E:$E,$G357),IF($B357="RAB Short",SUMIFS('RAB Prices Short'!L:L,'RAB Prices Short'!$B:$B,'All Prices combined'!$D357,'RAB Prices Short'!$E:$E,'All Prices combined'!$G357),IF($B357="RAB Long",SUMIFS('RAB Prices Long'!L:L,'RAB Prices Long'!$B:$B,'All Prices combined'!$D357,'RAB Prices Long'!$E:$E,'All Prices combined'!$G357)))),2)</f>
        <v>0</v>
      </c>
      <c r="J357" s="2">
        <f>ROUND(IF($B357="Annuity",SUMIFS('Annuity Prices'!M:M,'Annuity Prices'!$B:$B,$D357,'Annuity Prices'!$E:$E,$G357),IF($B357="RAB Short",SUMIFS('RAB Prices Short'!M:M,'RAB Prices Short'!$B:$B,'All Prices combined'!$D357,'RAB Prices Short'!$E:$E,'All Prices combined'!$G357),IF($B357="RAB Long",SUMIFS('RAB Prices Long'!M:M,'RAB Prices Long'!$B:$B,'All Prices combined'!$D357,'RAB Prices Long'!$E:$E,'All Prices combined'!$G357)))),2)</f>
        <v>0</v>
      </c>
      <c r="K357" s="2">
        <f>ROUND(IF($B357="Annuity",SUMIFS('Annuity Prices'!N:N,'Annuity Prices'!$B:$B,$D357,'Annuity Prices'!$E:$E,$G357),IF($B357="RAB Short",SUMIFS('RAB Prices Short'!N:N,'RAB Prices Short'!$B:$B,'All Prices combined'!$D357,'RAB Prices Short'!$E:$E,'All Prices combined'!$G357),IF($B357="RAB Long",SUMIFS('RAB Prices Long'!N:N,'RAB Prices Long'!$B:$B,'All Prices combined'!$D357,'RAB Prices Long'!$E:$E,'All Prices combined'!$G357)))),2)</f>
        <v>75.62</v>
      </c>
      <c r="L357" s="2">
        <f>ROUND(IF($B357="Annuity",SUMIFS('Annuity Prices'!O:O,'Annuity Prices'!$B:$B,$D357,'Annuity Prices'!$E:$E,$G357),IF($B357="RAB Short",SUMIFS('RAB Prices Short'!O:O,'RAB Prices Short'!$B:$B,'All Prices combined'!$D357,'RAB Prices Short'!$E:$E,'All Prices combined'!$G357),IF($B357="RAB Long",SUMIFS('RAB Prices Long'!O:O,'RAB Prices Long'!$B:$B,'All Prices combined'!$D357,'RAB Prices Long'!$E:$E,'All Prices combined'!$G357)))),2)</f>
        <v>77.8</v>
      </c>
      <c r="M357" s="2">
        <f>ROUND(IF($B357="Annuity",SUMIFS('Annuity Prices'!P:P,'Annuity Prices'!$B:$B,$D357,'Annuity Prices'!$E:$E,$G357),IF($B357="RAB Short",SUMIFS('RAB Prices Short'!P:P,'RAB Prices Short'!$B:$B,'All Prices combined'!$D357,'RAB Prices Short'!$E:$E,'All Prices combined'!$G357),IF($B357="RAB Long",SUMIFS('RAB Prices Long'!P:P,'RAB Prices Long'!$B:$B,'All Prices combined'!$D357,'RAB Prices Long'!$E:$E,'All Prices combined'!$G357)))),2)</f>
        <v>82.49</v>
      </c>
      <c r="N357" s="2">
        <f>ROUND(IF($B357="Annuity",SUMIFS('Annuity Prices'!Q:Q,'Annuity Prices'!$B:$B,$D357,'Annuity Prices'!$E:$E,$G357),IF($B357="RAB Short",SUMIFS('RAB Prices Short'!Q:Q,'RAB Prices Short'!$B:$B,'All Prices combined'!$D357,'RAB Prices Short'!$E:$E,'All Prices combined'!$G357),IF($B357="RAB Long",SUMIFS('RAB Prices Long'!Q:Q,'RAB Prices Long'!$B:$B,'All Prices combined'!$D357,'RAB Prices Long'!$E:$E,'All Prices combined'!$G357)))),2)</f>
        <v>84.55</v>
      </c>
      <c r="O357" s="2">
        <f>ROUND(IF($B357="Annuity",SUMIFS('Annuity Prices'!R:R,'Annuity Prices'!$B:$B,$D357,'Annuity Prices'!$E:$E,$G357),IF($B357="RAB Short",SUMIFS('RAB Prices Short'!R:R,'RAB Prices Short'!$B:$B,'All Prices combined'!$D357,'RAB Prices Short'!$E:$E,'All Prices combined'!$G357),IF($B357="RAB Long",SUMIFS('RAB Prices Long'!R:R,'RAB Prices Long'!$B:$B,'All Prices combined'!$D357,'RAB Prices Long'!$E:$E,'All Prices combined'!$G357)))),2)</f>
        <v>86.67</v>
      </c>
      <c r="P357" s="2">
        <f>ROUND(IF($B357="Annuity",SUMIFS('Annuity Prices'!S:S,'Annuity Prices'!$B:$B,$D357,'Annuity Prices'!$E:$E,$G357),IF($B357="RAB Short",SUMIFS('RAB Prices Short'!S:S,'RAB Prices Short'!$B:$B,'All Prices combined'!$D357,'RAB Prices Short'!$E:$E,'All Prices combined'!$G357),IF($B357="RAB Long",SUMIFS('RAB Prices Long'!S:S,'RAB Prices Long'!$B:$B,'All Prices combined'!$D357,'RAB Prices Long'!$E:$E,'All Prices combined'!$G357)))),2)</f>
        <v>88.83</v>
      </c>
      <c r="Q357" s="2">
        <f>ROUND(IF($B357="Annuity",SUMIFS('Annuity Prices'!T:T,'Annuity Prices'!$B:$B,$D357,'Annuity Prices'!$E:$E,$G357),IF($B357="RAB Short",SUMIFS('RAB Prices Short'!T:T,'RAB Prices Short'!$B:$B,'All Prices combined'!$D357,'RAB Prices Short'!$E:$E,'All Prices combined'!$G357),IF($B357="RAB Long",SUMIFS('RAB Prices Long'!T:T,'RAB Prices Long'!$B:$B,'All Prices combined'!$D357,'RAB Prices Long'!$E:$E,'All Prices combined'!$G357)))),2)</f>
        <v>93.19</v>
      </c>
      <c r="R357" s="2">
        <f>ROUND(IF($B357="Annuity",SUMIFS('Annuity Prices'!U:U,'Annuity Prices'!$B:$B,$D357,'Annuity Prices'!$E:$E,$G357),IF($B357="RAB Short",SUMIFS('RAB Prices Short'!U:U,'RAB Prices Short'!$B:$B,'All Prices combined'!$D357,'RAB Prices Short'!$E:$E,'All Prices combined'!$G357),IF($B357="RAB Long",SUMIFS('RAB Prices Long'!U:U,'RAB Prices Long'!$B:$B,'All Prices combined'!$D357,'RAB Prices Long'!$E:$E,'All Prices combined'!$G357)))),2)</f>
        <v>95.51</v>
      </c>
      <c r="S357" s="2">
        <f>ROUND(IF($B357="Annuity",SUMIFS('Annuity Prices'!V:V,'Annuity Prices'!$B:$B,$D357,'Annuity Prices'!$E:$E,$G357),IF($B357="RAB Short",SUMIFS('RAB Prices Short'!V:V,'RAB Prices Short'!$B:$B,'All Prices combined'!$D357,'RAB Prices Short'!$E:$E,'All Prices combined'!$G357),IF($B357="RAB Long",SUMIFS('RAB Prices Long'!V:V,'RAB Prices Long'!$B:$B,'All Prices combined'!$D357,'RAB Prices Long'!$E:$E,'All Prices combined'!$G357)))),2)</f>
        <v>97.91</v>
      </c>
      <c r="T357" s="2">
        <f>ROUND(IF($B357="Annuity",SUMIFS('Annuity Prices'!W:W,'Annuity Prices'!$B:$B,$D357,'Annuity Prices'!$E:$E,$G357),IF($B357="RAB Short",SUMIFS('RAB Prices Short'!W:W,'RAB Prices Short'!$B:$B,'All Prices combined'!$D357,'RAB Prices Short'!$E:$E,'All Prices combined'!$G357),IF($B357="RAB Long",SUMIFS('RAB Prices Long'!W:W,'RAB Prices Long'!$B:$B,'All Prices combined'!$D357,'RAB Prices Long'!$E:$E,'All Prices combined'!$G357)))),2)</f>
        <v>100.35</v>
      </c>
      <c r="U357" s="2">
        <f>ROUND(IF($B357="Annuity",SUMIFS('Annuity Prices'!X:X,'Annuity Prices'!$B:$B,$D357,'Annuity Prices'!$E:$E,$G357),IF($B357="RAB Short",SUMIFS('RAB Prices Short'!X:X,'RAB Prices Short'!$B:$B,'All Prices combined'!$D357,'RAB Prices Short'!$E:$E,'All Prices combined'!$G357),IF($B357="RAB Long",SUMIFS('RAB Prices Long'!X:X,'RAB Prices Long'!$B:$B,'All Prices combined'!$D357,'RAB Prices Long'!$E:$E,'All Prices combined'!$G357)))),2)</f>
        <v>105.76</v>
      </c>
      <c r="V357" s="2">
        <f>ROUND(IF($B357="Annuity",SUMIFS('Annuity Prices'!Y:Y,'Annuity Prices'!$B:$B,$D357,'Annuity Prices'!$E:$E,$G357),IF($B357="RAB Short",SUMIFS('RAB Prices Short'!Y:Y,'RAB Prices Short'!$B:$B,'All Prices combined'!$D357,'RAB Prices Short'!$E:$E,'All Prices combined'!$G357),IF($B357="RAB Long",SUMIFS('RAB Prices Long'!Y:Y,'RAB Prices Long'!$B:$B,'All Prices combined'!$D357,'RAB Prices Long'!$E:$E,'All Prices combined'!$G357)))),2)</f>
        <v>108.41</v>
      </c>
      <c r="W357" s="2">
        <f>ROUND(IF($B357="Annuity",SUMIFS('Annuity Prices'!Z:Z,'Annuity Prices'!$B:$B,$D357,'Annuity Prices'!$E:$E,$G357),IF($B357="RAB Short",SUMIFS('RAB Prices Short'!Z:Z,'RAB Prices Short'!$B:$B,'All Prices combined'!$D357,'RAB Prices Short'!$E:$E,'All Prices combined'!$G357),IF($B357="RAB Long",SUMIFS('RAB Prices Long'!Z:Z,'RAB Prices Long'!$B:$B,'All Prices combined'!$D357,'RAB Prices Long'!$E:$E,'All Prices combined'!$G357)))),2)</f>
        <v>111.11</v>
      </c>
      <c r="X357" s="2">
        <f>ROUND(IF($B357="Annuity",SUMIFS('Annuity Prices'!AA:AA,'Annuity Prices'!$B:$B,$D357,'Annuity Prices'!$E:$E,$G357),IF($B357="RAB Short",SUMIFS('RAB Prices Short'!AA:AA,'RAB Prices Short'!$B:$B,'All Prices combined'!$D357,'RAB Prices Short'!$E:$E,'All Prices combined'!$G357),IF($B357="RAB Long",SUMIFS('RAB Prices Long'!AA:AA,'RAB Prices Long'!$B:$B,'All Prices combined'!$D357,'RAB Prices Long'!$E:$E,'All Prices combined'!$G357)))),2)</f>
        <v>113.89</v>
      </c>
      <c r="Y357" s="2">
        <f>ROUND(IF($B357="Annuity",SUMIFS('Annuity Prices'!AB:AB,'Annuity Prices'!$B:$B,$D357,'Annuity Prices'!$E:$E,$G357),IF($B357="RAB Short",SUMIFS('RAB Prices Short'!AB:AB,'RAB Prices Short'!$B:$B,'All Prices combined'!$D357,'RAB Prices Short'!$E:$E,'All Prices combined'!$G357),IF($B357="RAB Long",SUMIFS('RAB Prices Long'!AB:AB,'RAB Prices Long'!$B:$B,'All Prices combined'!$D357,'RAB Prices Long'!$E:$E,'All Prices combined'!$G357)))),2)</f>
        <v>118.43</v>
      </c>
      <c r="Z357" s="2">
        <f>ROUND(IF($B357="Annuity",SUMIFS('Annuity Prices'!AC:AC,'Annuity Prices'!$B:$B,$D357,'Annuity Prices'!$E:$E,$G357),IF($B357="RAB Short",SUMIFS('RAB Prices Short'!AC:AC,'RAB Prices Short'!$B:$B,'All Prices combined'!$D357,'RAB Prices Short'!$E:$E,'All Prices combined'!$G357),IF($B357="RAB Long",SUMIFS('RAB Prices Long'!AC:AC,'RAB Prices Long'!$B:$B,'All Prices combined'!$D357,'RAB Prices Long'!$E:$E,'All Prices combined'!$G357)))),2)</f>
        <v>121.4</v>
      </c>
      <c r="AA357" s="2">
        <f>ROUND(IF($B357="Annuity",SUMIFS('Annuity Prices'!AD:AD,'Annuity Prices'!$B:$B,$D357,'Annuity Prices'!$E:$E,$G357),IF($B357="RAB Short",SUMIFS('RAB Prices Short'!AD:AD,'RAB Prices Short'!$B:$B,'All Prices combined'!$D357,'RAB Prices Short'!$E:$E,'All Prices combined'!$G357),IF($B357="RAB Long",SUMIFS('RAB Prices Long'!AD:AD,'RAB Prices Long'!$B:$B,'All Prices combined'!$D357,'RAB Prices Long'!$E:$E,'All Prices combined'!$G357)))),2)</f>
        <v>124.43</v>
      </c>
      <c r="AB357" s="2">
        <f>ROUND(IF($B357="Annuity",SUMIFS('Annuity Prices'!AE:AE,'Annuity Prices'!$B:$B,$D357,'Annuity Prices'!$E:$E,$G357),IF($B357="RAB Short",SUMIFS('RAB Prices Short'!AE:AE,'RAB Prices Short'!$B:$B,'All Prices combined'!$D357,'RAB Prices Short'!$E:$E,'All Prices combined'!$G357),IF($B357="RAB Long",SUMIFS('RAB Prices Long'!AE:AE,'RAB Prices Long'!$B:$B,'All Prices combined'!$D357,'RAB Prices Long'!$E:$E,'All Prices combined'!$G357)))),2)</f>
        <v>127.54</v>
      </c>
      <c r="AC357" s="2">
        <f>ROUND(IF($B357="Annuity",SUMIFS('Annuity Prices'!AF:AF,'Annuity Prices'!$B:$B,$D357,'Annuity Prices'!$E:$E,$G357),IF($B357="RAB Short",SUMIFS('RAB Prices Short'!AF:AF,'RAB Prices Short'!$B:$B,'All Prices combined'!$D357,'RAB Prices Short'!$E:$E,'All Prices combined'!$G357),IF($B357="RAB Long",SUMIFS('RAB Prices Long'!AF:AF,'RAB Prices Long'!$B:$B,'All Prices combined'!$D357,'RAB Prices Long'!$E:$E,'All Prices combined'!$G357)))),2)</f>
        <v>128.72</v>
      </c>
      <c r="AD357" s="2">
        <f>ROUND(IF($B357="Annuity",SUMIFS('Annuity Prices'!AG:AG,'Annuity Prices'!$B:$B,$D357,'Annuity Prices'!$E:$E,$G357),IF($B357="RAB Short",SUMIFS('RAB Prices Short'!AG:AG,'RAB Prices Short'!$B:$B,'All Prices combined'!$D357,'RAB Prices Short'!$E:$E,'All Prices combined'!$G357),IF($B357="RAB Long",SUMIFS('RAB Prices Long'!AG:AG,'RAB Prices Long'!$B:$B,'All Prices combined'!$D357,'RAB Prices Long'!$E:$E,'All Prices combined'!$G357)))),2)</f>
        <v>131.93</v>
      </c>
      <c r="AE357" s="2">
        <f>ROUND(IF($B357="Annuity",SUMIFS('Annuity Prices'!AH:AH,'Annuity Prices'!$B:$B,$D357,'Annuity Prices'!$E:$E,$G357),IF($B357="RAB Short",SUMIFS('RAB Prices Short'!AH:AH,'RAB Prices Short'!$B:$B,'All Prices combined'!$D357,'RAB Prices Short'!$E:$E,'All Prices combined'!$G357),IF($B357="RAB Long",SUMIFS('RAB Prices Long'!AH:AH,'RAB Prices Long'!$B:$B,'All Prices combined'!$D357,'RAB Prices Long'!$E:$E,'All Prices combined'!$G357)))),2)</f>
        <v>135.22999999999999</v>
      </c>
      <c r="AF357" s="2">
        <f>ROUND(IF($B357="Annuity",SUMIFS('Annuity Prices'!AI:AI,'Annuity Prices'!$B:$B,$D357,'Annuity Prices'!$E:$E,$G357),IF($B357="RAB Short",SUMIFS('RAB Prices Short'!AI:AI,'RAB Prices Short'!$B:$B,'All Prices combined'!$D357,'RAB Prices Short'!$E:$E,'All Prices combined'!$G357),IF($B357="RAB Long",SUMIFS('RAB Prices Long'!AI:AI,'RAB Prices Long'!$B:$B,'All Prices combined'!$D357,'RAB Prices Long'!$E:$E,'All Prices combined'!$G357)))),2)</f>
        <v>138.61000000000001</v>
      </c>
      <c r="AG357" s="2">
        <f>ROUND(IF($B357="Annuity",SUMIFS('Annuity Prices'!AJ:AJ,'Annuity Prices'!$B:$B,$D357,'Annuity Prices'!$E:$E,$G357),IF($B357="RAB Short",SUMIFS('RAB Prices Short'!AJ:AJ,'RAB Prices Short'!$B:$B,'All Prices combined'!$D357,'RAB Prices Short'!$E:$E,'All Prices combined'!$G357),IF($B357="RAB Long",SUMIFS('RAB Prices Long'!AJ:AJ,'RAB Prices Long'!$B:$B,'All Prices combined'!$D357,'RAB Prices Long'!$E:$E,'All Prices combined'!$G357)))),2)</f>
        <v>142.44999999999999</v>
      </c>
      <c r="AH357" s="2">
        <f>ROUND(IF($B357="Annuity",SUMIFS('Annuity Prices'!AK:AK,'Annuity Prices'!$B:$B,$D357,'Annuity Prices'!$E:$E,$G357),IF($B357="RAB Short",SUMIFS('RAB Prices Short'!AK:AK,'RAB Prices Short'!$B:$B,'All Prices combined'!$D357,'RAB Prices Short'!$E:$E,'All Prices combined'!$G357),IF($B357="RAB Long",SUMIFS('RAB Prices Long'!AK:AK,'RAB Prices Long'!$B:$B,'All Prices combined'!$D357,'RAB Prices Long'!$E:$E,'All Prices combined'!$G357)))),2)</f>
        <v>146.02000000000001</v>
      </c>
      <c r="AI357" s="2">
        <f>ROUND(IF($B357="Annuity",SUMIFS('Annuity Prices'!AL:AL,'Annuity Prices'!$B:$B,$D357,'Annuity Prices'!$E:$E,$G357),IF($B357="RAB Short",SUMIFS('RAB Prices Short'!AL:AL,'RAB Prices Short'!$B:$B,'All Prices combined'!$D357,'RAB Prices Short'!$E:$E,'All Prices combined'!$G357),IF($B357="RAB Long",SUMIFS('RAB Prices Long'!AL:AL,'RAB Prices Long'!$B:$B,'All Prices combined'!$D357,'RAB Prices Long'!$E:$E,'All Prices combined'!$G357)))),2)</f>
        <v>149.66999999999999</v>
      </c>
      <c r="AJ357" s="2">
        <f>ROUND(IF($B357="Annuity",SUMIFS('Annuity Prices'!AM:AM,'Annuity Prices'!$B:$B,$D357,'Annuity Prices'!$E:$E,$G357),IF($B357="RAB Short",SUMIFS('RAB Prices Short'!AM:AM,'RAB Prices Short'!$B:$B,'All Prices combined'!$D357,'RAB Prices Short'!$E:$E,'All Prices combined'!$G357),IF($B357="RAB Long",SUMIFS('RAB Prices Long'!AM:AM,'RAB Prices Long'!$B:$B,'All Prices combined'!$D357,'RAB Prices Long'!$E:$E,'All Prices combined'!$G357)))),2)</f>
        <v>153.4</v>
      </c>
      <c r="AK357" s="2">
        <f>ROUND(IF($B357="Annuity",SUMIFS('Annuity Prices'!AN:AN,'Annuity Prices'!$B:$B,$D357,'Annuity Prices'!$E:$E,$G357),IF($B357="RAB Short",SUMIFS('RAB Prices Short'!AN:AN,'RAB Prices Short'!$B:$B,'All Prices combined'!$D357,'RAB Prices Short'!$E:$E,'All Prices combined'!$G357),IF($B357="RAB Long",SUMIFS('RAB Prices Long'!AN:AN,'RAB Prices Long'!$B:$B,'All Prices combined'!$D357,'RAB Prices Long'!$E:$E,'All Prices combined'!$G357)))),2)</f>
        <v>155.97</v>
      </c>
      <c r="AL357" s="2">
        <f>ROUND(IF($B357="Annuity",SUMIFS('Annuity Prices'!AO:AO,'Annuity Prices'!$B:$B,$D357,'Annuity Prices'!$E:$E,$G357),IF($B357="RAB Short",SUMIFS('RAB Prices Short'!AO:AO,'RAB Prices Short'!$B:$B,'All Prices combined'!$D357,'RAB Prices Short'!$E:$E,'All Prices combined'!$G357),IF($B357="RAB Long",SUMIFS('RAB Prices Long'!AO:AO,'RAB Prices Long'!$B:$B,'All Prices combined'!$D357,'RAB Prices Long'!$E:$E,'All Prices combined'!$G357)))),2)</f>
        <v>159.87</v>
      </c>
      <c r="AM357" s="2">
        <f>ROUND(IF($B357="Annuity",SUMIFS('Annuity Prices'!AP:AP,'Annuity Prices'!$B:$B,$D357,'Annuity Prices'!$E:$E,$G357),IF($B357="RAB Short",SUMIFS('RAB Prices Short'!AP:AP,'RAB Prices Short'!$B:$B,'All Prices combined'!$D357,'RAB Prices Short'!$E:$E,'All Prices combined'!$G357),IF($B357="RAB Long",SUMIFS('RAB Prices Long'!AP:AP,'RAB Prices Long'!$B:$B,'All Prices combined'!$D357,'RAB Prices Long'!$E:$E,'All Prices combined'!$G357)))),2)</f>
        <v>163.87</v>
      </c>
      <c r="AN357" s="2">
        <f>ROUND(IF($B357="Annuity",SUMIFS('Annuity Prices'!AQ:AQ,'Annuity Prices'!$B:$B,$D357,'Annuity Prices'!$E:$E,$G357),IF($B357="RAB Short",SUMIFS('RAB Prices Short'!AQ:AQ,'RAB Prices Short'!$B:$B,'All Prices combined'!$D357,'RAB Prices Short'!$E:$E,'All Prices combined'!$G357),IF($B357="RAB Long",SUMIFS('RAB Prices Long'!AQ:AQ,'RAB Prices Long'!$B:$B,'All Prices combined'!$D357,'RAB Prices Long'!$E:$E,'All Prices combined'!$G357)))),2)</f>
        <v>167.96</v>
      </c>
      <c r="AO357" s="2">
        <f>ROUND(IF($B357="Annuity",SUMIFS('Annuity Prices'!AR:AR,'Annuity Prices'!$B:$B,$D357,'Annuity Prices'!$E:$E,$G357),IF($B357="RAB Short",SUMIFS('RAB Prices Short'!AR:AR,'RAB Prices Short'!$B:$B,'All Prices combined'!$D357,'RAB Prices Short'!$E:$E,'All Prices combined'!$G357),IF($B357="RAB Long",SUMIFS('RAB Prices Long'!AR:AR,'RAB Prices Long'!$B:$B,'All Prices combined'!$D357,'RAB Prices Long'!$E:$E,'All Prices combined'!$G357)))),2)</f>
        <v>0</v>
      </c>
      <c r="AP357" s="2">
        <f>ROUND(IF($B357="Annuity",SUMIFS('Annuity Prices'!AS:AS,'Annuity Prices'!$B:$B,$D357,'Annuity Prices'!$E:$E,$G357),IF($B357="RAB Short",SUMIFS('RAB Prices Short'!AS:AS,'RAB Prices Short'!$B:$B,'All Prices combined'!$D357,'RAB Prices Short'!$E:$E,'All Prices combined'!$G357),IF($B357="RAB Long",SUMIFS('RAB Prices Long'!AS:AS,'RAB Prices Long'!$B:$B,'All Prices combined'!$D357,'RAB Prices Long'!$E:$E,'All Prices combined'!$G357)))),2)</f>
        <v>0</v>
      </c>
      <c r="AQ357" s="2">
        <f>ROUND(IF($B357="Annuity",SUMIFS('Annuity Prices'!AT:AT,'Annuity Prices'!$B:$B,$D357,'Annuity Prices'!$E:$E,$G357),IF($B357="RAB Short",SUMIFS('RAB Prices Short'!AT:AT,'RAB Prices Short'!$B:$B,'All Prices combined'!$D357,'RAB Prices Short'!$E:$E,'All Prices combined'!$G357),IF($B357="RAB Long",SUMIFS('RAB Prices Long'!AT:AT,'RAB Prices Long'!$B:$B,'All Prices combined'!$D357,'RAB Prices Long'!$E:$E,'All Prices combined'!$G357)))),2)</f>
        <v>72.61</v>
      </c>
      <c r="AR357" s="2">
        <f>ROUND(IF($B357="Annuity",SUMIFS('Annuity Prices'!AU:AU,'Annuity Prices'!$B:$B,$D357,'Annuity Prices'!$E:$E,$G357),IF($B357="RAB Short",SUMIFS('RAB Prices Short'!AU:AU,'RAB Prices Short'!$B:$B,'All Prices combined'!$D357,'RAB Prices Short'!$E:$E,'All Prices combined'!$G357),IF($B357="RAB Long",SUMIFS('RAB Prices Long'!AU:AU,'RAB Prices Long'!$B:$B,'All Prices combined'!$D357,'RAB Prices Long'!$E:$E,'All Prices combined'!$G357)))),2)</f>
        <v>75.62</v>
      </c>
      <c r="AS357" s="2">
        <f>ROUND(IF($B357="Annuity",SUMIFS('Annuity Prices'!AV:AV,'Annuity Prices'!$B:$B,$D357,'Annuity Prices'!$E:$E,$G357),IF($B357="RAB Short",SUMIFS('RAB Prices Short'!AV:AV,'RAB Prices Short'!$B:$B,'All Prices combined'!$D357,'RAB Prices Short'!$E:$E,'All Prices combined'!$G357),IF($B357="RAB Long",SUMIFS('RAB Prices Long'!AV:AV,'RAB Prices Long'!$B:$B,'All Prices combined'!$D357,'RAB Prices Long'!$E:$E,'All Prices combined'!$G357)))),2)</f>
        <v>77.8</v>
      </c>
      <c r="AT357" s="2">
        <f>ROUND(IF($B357="Annuity",SUMIFS('Annuity Prices'!AW:AW,'Annuity Prices'!$B:$B,$D357,'Annuity Prices'!$E:$E,$G357),IF($B357="RAB Short",SUMIFS('RAB Prices Short'!AW:AW,'RAB Prices Short'!$B:$B,'All Prices combined'!$D357,'RAB Prices Short'!$E:$E,'All Prices combined'!$G357),IF($B357="RAB Long",SUMIFS('RAB Prices Long'!AW:AW,'RAB Prices Long'!$B:$B,'All Prices combined'!$D357,'RAB Prices Long'!$E:$E,'All Prices combined'!$G357)))),2)</f>
        <v>82.49</v>
      </c>
      <c r="AU357" s="2">
        <f>ROUND(IF($B357="Annuity",SUMIFS('Annuity Prices'!AX:AX,'Annuity Prices'!$B:$B,$D357,'Annuity Prices'!$E:$E,$G357),IF($B357="RAB Short",SUMIFS('RAB Prices Short'!AX:AX,'RAB Prices Short'!$B:$B,'All Prices combined'!$D357,'RAB Prices Short'!$E:$E,'All Prices combined'!$G357),IF($B357="RAB Long",SUMIFS('RAB Prices Long'!AX:AX,'RAB Prices Long'!$B:$B,'All Prices combined'!$D357,'RAB Prices Long'!$E:$E,'All Prices combined'!$G357)))),2)</f>
        <v>84.55</v>
      </c>
      <c r="AV357" s="2">
        <f>ROUND(IF($B357="Annuity",SUMIFS('Annuity Prices'!AY:AY,'Annuity Prices'!$B:$B,$D357,'Annuity Prices'!$E:$E,$G357),IF($B357="RAB Short",SUMIFS('RAB Prices Short'!AY:AY,'RAB Prices Short'!$B:$B,'All Prices combined'!$D357,'RAB Prices Short'!$E:$E,'All Prices combined'!$G357),IF($B357="RAB Long",SUMIFS('RAB Prices Long'!AY:AY,'RAB Prices Long'!$B:$B,'All Prices combined'!$D357,'RAB Prices Long'!$E:$E,'All Prices combined'!$G357)))),2)</f>
        <v>86.67</v>
      </c>
      <c r="AW357" s="2">
        <f>ROUND(IF($B357="Annuity",SUMIFS('Annuity Prices'!AZ:AZ,'Annuity Prices'!$B:$B,$D357,'Annuity Prices'!$E:$E,$G357),IF($B357="RAB Short",SUMIFS('RAB Prices Short'!AZ:AZ,'RAB Prices Short'!$B:$B,'All Prices combined'!$D357,'RAB Prices Short'!$E:$E,'All Prices combined'!$G357),IF($B357="RAB Long",SUMIFS('RAB Prices Long'!AZ:AZ,'RAB Prices Long'!$B:$B,'All Prices combined'!$D357,'RAB Prices Long'!$E:$E,'All Prices combined'!$G357)))),2)</f>
        <v>88.83</v>
      </c>
      <c r="AX357" s="2">
        <f>ROUND(IF($B357="Annuity",SUMIFS('Annuity Prices'!BA:BA,'Annuity Prices'!$B:$B,$D357,'Annuity Prices'!$E:$E,$G357),IF($B357="RAB Short",SUMIFS('RAB Prices Short'!BA:BA,'RAB Prices Short'!$B:$B,'All Prices combined'!$D357,'RAB Prices Short'!$E:$E,'All Prices combined'!$G357),IF($B357="RAB Long",SUMIFS('RAB Prices Long'!BA:BA,'RAB Prices Long'!$B:$B,'All Prices combined'!$D357,'RAB Prices Long'!$E:$E,'All Prices combined'!$G357)))),2)</f>
        <v>93.19</v>
      </c>
      <c r="AY357" s="2">
        <f>ROUND(IF($B357="Annuity",SUMIFS('Annuity Prices'!BB:BB,'Annuity Prices'!$B:$B,$D357,'Annuity Prices'!$E:$E,$G357),IF($B357="RAB Short",SUMIFS('RAB Prices Short'!BB:BB,'RAB Prices Short'!$B:$B,'All Prices combined'!$D357,'RAB Prices Short'!$E:$E,'All Prices combined'!$G357),IF($B357="RAB Long",SUMIFS('RAB Prices Long'!BB:BB,'RAB Prices Long'!$B:$B,'All Prices combined'!$D357,'RAB Prices Long'!$E:$E,'All Prices combined'!$G357)))),2)</f>
        <v>95.51</v>
      </c>
      <c r="AZ357" s="2">
        <f>ROUND(IF($B357="Annuity",SUMIFS('Annuity Prices'!BC:BC,'Annuity Prices'!$B:$B,$D357,'Annuity Prices'!$E:$E,$G357),IF($B357="RAB Short",SUMIFS('RAB Prices Short'!BC:BC,'RAB Prices Short'!$B:$B,'All Prices combined'!$D357,'RAB Prices Short'!$E:$E,'All Prices combined'!$G357),IF($B357="RAB Long",SUMIFS('RAB Prices Long'!BC:BC,'RAB Prices Long'!$B:$B,'All Prices combined'!$D357,'RAB Prices Long'!$E:$E,'All Prices combined'!$G357)))),2)</f>
        <v>97.91</v>
      </c>
      <c r="BA357" s="2">
        <f>ROUND(IF($B357="Annuity",SUMIFS('Annuity Prices'!BD:BD,'Annuity Prices'!$B:$B,$D357,'Annuity Prices'!$E:$E,$G357),IF($B357="RAB Short",SUMIFS('RAB Prices Short'!BD:BD,'RAB Prices Short'!$B:$B,'All Prices combined'!$D357,'RAB Prices Short'!$E:$E,'All Prices combined'!$G357),IF($B357="RAB Long",SUMIFS('RAB Prices Long'!BD:BD,'RAB Prices Long'!$B:$B,'All Prices combined'!$D357,'RAB Prices Long'!$E:$E,'All Prices combined'!$G357)))),2)</f>
        <v>100.35</v>
      </c>
      <c r="BB357" s="2">
        <f>ROUND(IF($B357="Annuity",SUMIFS('Annuity Prices'!BE:BE,'Annuity Prices'!$B:$B,$D357,'Annuity Prices'!$E:$E,$G357),IF($B357="RAB Short",SUMIFS('RAB Prices Short'!BE:BE,'RAB Prices Short'!$B:$B,'All Prices combined'!$D357,'RAB Prices Short'!$E:$E,'All Prices combined'!$G357),IF($B357="RAB Long",SUMIFS('RAB Prices Long'!BE:BE,'RAB Prices Long'!$B:$B,'All Prices combined'!$D357,'RAB Prices Long'!$E:$E,'All Prices combined'!$G357)))),2)</f>
        <v>105.76</v>
      </c>
      <c r="BC357" s="2">
        <f>ROUND(IF($B357="Annuity",SUMIFS('Annuity Prices'!BF:BF,'Annuity Prices'!$B:$B,$D357,'Annuity Prices'!$E:$E,$G357),IF($B357="RAB Short",SUMIFS('RAB Prices Short'!BF:BF,'RAB Prices Short'!$B:$B,'All Prices combined'!$D357,'RAB Prices Short'!$E:$E,'All Prices combined'!$G357),IF($B357="RAB Long",SUMIFS('RAB Prices Long'!BF:BF,'RAB Prices Long'!$B:$B,'All Prices combined'!$D357,'RAB Prices Long'!$E:$E,'All Prices combined'!$G357)))),2)</f>
        <v>108.41</v>
      </c>
      <c r="BD357" s="2">
        <f>ROUND(IF($B357="Annuity",SUMIFS('Annuity Prices'!BG:BG,'Annuity Prices'!$B:$B,$D357,'Annuity Prices'!$E:$E,$G357),IF($B357="RAB Short",SUMIFS('RAB Prices Short'!BG:BG,'RAB Prices Short'!$B:$B,'All Prices combined'!$D357,'RAB Prices Short'!$E:$E,'All Prices combined'!$G357),IF($B357="RAB Long",SUMIFS('RAB Prices Long'!BG:BG,'RAB Prices Long'!$B:$B,'All Prices combined'!$D357,'RAB Prices Long'!$E:$E,'All Prices combined'!$G357)))),2)</f>
        <v>111.11</v>
      </c>
      <c r="BE357" s="2">
        <f>ROUND(IF($B357="Annuity",SUMIFS('Annuity Prices'!BH:BH,'Annuity Prices'!$B:$B,$D357,'Annuity Prices'!$E:$E,$G357),IF($B357="RAB Short",SUMIFS('RAB Prices Short'!BH:BH,'RAB Prices Short'!$B:$B,'All Prices combined'!$D357,'RAB Prices Short'!$E:$E,'All Prices combined'!$G357),IF($B357="RAB Long",SUMIFS('RAB Prices Long'!BH:BH,'RAB Prices Long'!$B:$B,'All Prices combined'!$D357,'RAB Prices Long'!$E:$E,'All Prices combined'!$G357)))),2)</f>
        <v>113.89</v>
      </c>
      <c r="BF357" s="2">
        <f>ROUND(IF($B357="Annuity",SUMIFS('Annuity Prices'!BI:BI,'Annuity Prices'!$B:$B,$D357,'Annuity Prices'!$E:$E,$G357),IF($B357="RAB Short",SUMIFS('RAB Prices Short'!BI:BI,'RAB Prices Short'!$B:$B,'All Prices combined'!$D357,'RAB Prices Short'!$E:$E,'All Prices combined'!$G357),IF($B357="RAB Long",SUMIFS('RAB Prices Long'!BI:BI,'RAB Prices Long'!$B:$B,'All Prices combined'!$D357,'RAB Prices Long'!$E:$E,'All Prices combined'!$G357)))),2)</f>
        <v>118.43</v>
      </c>
      <c r="BG357" s="2">
        <f>ROUND(IF($B357="Annuity",SUMIFS('Annuity Prices'!BJ:BJ,'Annuity Prices'!$B:$B,$D357,'Annuity Prices'!$E:$E,$G357),IF($B357="RAB Short",SUMIFS('RAB Prices Short'!BJ:BJ,'RAB Prices Short'!$B:$B,'All Prices combined'!$D357,'RAB Prices Short'!$E:$E,'All Prices combined'!$G357),IF($B357="RAB Long",SUMIFS('RAB Prices Long'!BJ:BJ,'RAB Prices Long'!$B:$B,'All Prices combined'!$D357,'RAB Prices Long'!$E:$E,'All Prices combined'!$G357)))),2)</f>
        <v>121.4</v>
      </c>
      <c r="BH357" s="2">
        <f>ROUND(IF($B357="Annuity",SUMIFS('Annuity Prices'!BK:BK,'Annuity Prices'!$B:$B,$D357,'Annuity Prices'!$E:$E,$G357),IF($B357="RAB Short",SUMIFS('RAB Prices Short'!BK:BK,'RAB Prices Short'!$B:$B,'All Prices combined'!$D357,'RAB Prices Short'!$E:$E,'All Prices combined'!$G357),IF($B357="RAB Long",SUMIFS('RAB Prices Long'!BK:BK,'RAB Prices Long'!$B:$B,'All Prices combined'!$D357,'RAB Prices Long'!$E:$E,'All Prices combined'!$G357)))),2)</f>
        <v>124.43</v>
      </c>
      <c r="BI357" s="2">
        <f>ROUND(IF($B357="Annuity",SUMIFS('Annuity Prices'!BL:BL,'Annuity Prices'!$B:$B,$D357,'Annuity Prices'!$E:$E,$G357),IF($B357="RAB Short",SUMIFS('RAB Prices Short'!BL:BL,'RAB Prices Short'!$B:$B,'All Prices combined'!$D357,'RAB Prices Short'!$E:$E,'All Prices combined'!$G357),IF($B357="RAB Long",SUMIFS('RAB Prices Long'!BL:BL,'RAB Prices Long'!$B:$B,'All Prices combined'!$D357,'RAB Prices Long'!$E:$E,'All Prices combined'!$G357)))),2)</f>
        <v>127.54</v>
      </c>
      <c r="BJ357" s="2">
        <f>ROUND(IF($B357="Annuity",SUMIFS('Annuity Prices'!BM:BM,'Annuity Prices'!$B:$B,$D357,'Annuity Prices'!$E:$E,$G357),IF($B357="RAB Short",SUMIFS('RAB Prices Short'!BM:BM,'RAB Prices Short'!$B:$B,'All Prices combined'!$D357,'RAB Prices Short'!$E:$E,'All Prices combined'!$G357),IF($B357="RAB Long",SUMIFS('RAB Prices Long'!BM:BM,'RAB Prices Long'!$B:$B,'All Prices combined'!$D357,'RAB Prices Long'!$E:$E,'All Prices combined'!$G357)))),2)</f>
        <v>128.72</v>
      </c>
      <c r="BK357" s="2">
        <f>ROUND(IF($B357="Annuity",SUMIFS('Annuity Prices'!BN:BN,'Annuity Prices'!$B:$B,$D357,'Annuity Prices'!$E:$E,$G357),IF($B357="RAB Short",SUMIFS('RAB Prices Short'!BN:BN,'RAB Prices Short'!$B:$B,'All Prices combined'!$D357,'RAB Prices Short'!$E:$E,'All Prices combined'!$G357),IF($B357="RAB Long",SUMIFS('RAB Prices Long'!BN:BN,'RAB Prices Long'!$B:$B,'All Prices combined'!$D357,'RAB Prices Long'!$E:$E,'All Prices combined'!$G357)))),2)</f>
        <v>131.93</v>
      </c>
      <c r="BL357" s="2">
        <f>ROUND(IF($B357="Annuity",SUMIFS('Annuity Prices'!BO:BO,'Annuity Prices'!$B:$B,$D357,'Annuity Prices'!$E:$E,$G357),IF($B357="RAB Short",SUMIFS('RAB Prices Short'!BO:BO,'RAB Prices Short'!$B:$B,'All Prices combined'!$D357,'RAB Prices Short'!$E:$E,'All Prices combined'!$G357),IF($B357="RAB Long",SUMIFS('RAB Prices Long'!BO:BO,'RAB Prices Long'!$B:$B,'All Prices combined'!$D357,'RAB Prices Long'!$E:$E,'All Prices combined'!$G357)))),2)</f>
        <v>135.22999999999999</v>
      </c>
      <c r="BM357" s="2">
        <f>ROUND(IF($B357="Annuity",SUMIFS('Annuity Prices'!BP:BP,'Annuity Prices'!$B:$B,$D357,'Annuity Prices'!$E:$E,$G357),IF($B357="RAB Short",SUMIFS('RAB Prices Short'!BP:BP,'RAB Prices Short'!$B:$B,'All Prices combined'!$D357,'RAB Prices Short'!$E:$E,'All Prices combined'!$G357),IF($B357="RAB Long",SUMIFS('RAB Prices Long'!BP:BP,'RAB Prices Long'!$B:$B,'All Prices combined'!$D357,'RAB Prices Long'!$E:$E,'All Prices combined'!$G357)))),2)</f>
        <v>138.61000000000001</v>
      </c>
      <c r="BN357" s="2">
        <f>ROUND(IF($B357="Annuity",SUMIFS('Annuity Prices'!BQ:BQ,'Annuity Prices'!$B:$B,$D357,'Annuity Prices'!$E:$E,$G357),IF($B357="RAB Short",SUMIFS('RAB Prices Short'!BQ:BQ,'RAB Prices Short'!$B:$B,'All Prices combined'!$D357,'RAB Prices Short'!$E:$E,'All Prices combined'!$G357),IF($B357="RAB Long",SUMIFS('RAB Prices Long'!BQ:BQ,'RAB Prices Long'!$B:$B,'All Prices combined'!$D357,'RAB Prices Long'!$E:$E,'All Prices combined'!$G357)))),2)</f>
        <v>142.44999999999999</v>
      </c>
      <c r="BO357" s="2">
        <f>ROUND(IF($B357="Annuity",SUMIFS('Annuity Prices'!BR:BR,'Annuity Prices'!$B:$B,$D357,'Annuity Prices'!$E:$E,$G357),IF($B357="RAB Short",SUMIFS('RAB Prices Short'!BR:BR,'RAB Prices Short'!$B:$B,'All Prices combined'!$D357,'RAB Prices Short'!$E:$E,'All Prices combined'!$G357),IF($B357="RAB Long",SUMIFS('RAB Prices Long'!BR:BR,'RAB Prices Long'!$B:$B,'All Prices combined'!$D357,'RAB Prices Long'!$E:$E,'All Prices combined'!$G357)))),2)</f>
        <v>146.02000000000001</v>
      </c>
      <c r="BP357" s="2">
        <f>ROUND(IF($B357="Annuity",SUMIFS('Annuity Prices'!BS:BS,'Annuity Prices'!$B:$B,$D357,'Annuity Prices'!$E:$E,$G357),IF($B357="RAB Short",SUMIFS('RAB Prices Short'!BS:BS,'RAB Prices Short'!$B:$B,'All Prices combined'!$D357,'RAB Prices Short'!$E:$E,'All Prices combined'!$G357),IF($B357="RAB Long",SUMIFS('RAB Prices Long'!BS:BS,'RAB Prices Long'!$B:$B,'All Prices combined'!$D357,'RAB Prices Long'!$E:$E,'All Prices combined'!$G357)))),2)</f>
        <v>149.66999999999999</v>
      </c>
      <c r="BQ357" s="2">
        <f>ROUND(IF($B357="Annuity",SUMIFS('Annuity Prices'!BT:BT,'Annuity Prices'!$B:$B,$D357,'Annuity Prices'!$E:$E,$G357),IF($B357="RAB Short",SUMIFS('RAB Prices Short'!BT:BT,'RAB Prices Short'!$B:$B,'All Prices combined'!$D357,'RAB Prices Short'!$E:$E,'All Prices combined'!$G357),IF($B357="RAB Long",SUMIFS('RAB Prices Long'!BT:BT,'RAB Prices Long'!$B:$B,'All Prices combined'!$D357,'RAB Prices Long'!$E:$E,'All Prices combined'!$G357)))),2)</f>
        <v>153.4</v>
      </c>
      <c r="BR357" s="2">
        <f>ROUND(IF($B357="Annuity",SUMIFS('Annuity Prices'!BU:BU,'Annuity Prices'!$B:$B,$D357,'Annuity Prices'!$E:$E,$G357),IF($B357="RAB Short",SUMIFS('RAB Prices Short'!BU:BU,'RAB Prices Short'!$B:$B,'All Prices combined'!$D357,'RAB Prices Short'!$E:$E,'All Prices combined'!$G357),IF($B357="RAB Long",SUMIFS('RAB Prices Long'!BU:BU,'RAB Prices Long'!$B:$B,'All Prices combined'!$D357,'RAB Prices Long'!$E:$E,'All Prices combined'!$G357)))),2)</f>
        <v>155.97</v>
      </c>
      <c r="BS357" s="2">
        <f>ROUND(IF($B357="Annuity",SUMIFS('Annuity Prices'!BV:BV,'Annuity Prices'!$B:$B,$D357,'Annuity Prices'!$E:$E,$G357),IF($B357="RAB Short",SUMIFS('RAB Prices Short'!BV:BV,'RAB Prices Short'!$B:$B,'All Prices combined'!$D357,'RAB Prices Short'!$E:$E,'All Prices combined'!$G357),IF($B357="RAB Long",SUMIFS('RAB Prices Long'!BV:BV,'RAB Prices Long'!$B:$B,'All Prices combined'!$D357,'RAB Prices Long'!$E:$E,'All Prices combined'!$G357)))),2)</f>
        <v>159.87</v>
      </c>
      <c r="BT357" s="2">
        <f>ROUND(IF($B357="Annuity",SUMIFS('Annuity Prices'!BW:BW,'Annuity Prices'!$B:$B,$D357,'Annuity Prices'!$E:$E,$G357),IF($B357="RAB Short",SUMIFS('RAB Prices Short'!BW:BW,'RAB Prices Short'!$B:$B,'All Prices combined'!$D357,'RAB Prices Short'!$E:$E,'All Prices combined'!$G357),IF($B357="RAB Long",SUMIFS('RAB Prices Long'!BW:BW,'RAB Prices Long'!$B:$B,'All Prices combined'!$D357,'RAB Prices Long'!$E:$E,'All Prices combined'!$G357)))),2)</f>
        <v>163.87</v>
      </c>
      <c r="BU357" s="2">
        <f>ROUND(IF($B357="Annuity",SUMIFS('Annuity Prices'!BX:BX,'Annuity Prices'!$B:$B,$D357,'Annuity Prices'!$E:$E,$G357),IF($B357="RAB Short",SUMIFS('RAB Prices Short'!BX:BX,'RAB Prices Short'!$B:$B,'All Prices combined'!$D357,'RAB Prices Short'!$E:$E,'All Prices combined'!$G357),IF($B357="RAB Long",SUMIFS('RAB Prices Long'!BX:BX,'RAB Prices Long'!$B:$B,'All Prices combined'!$D357,'RAB Prices Long'!$E:$E,'All Prices combined'!$G357)))),2)</f>
        <v>167.96</v>
      </c>
    </row>
    <row r="358" spans="2:73" x14ac:dyDescent="0.25">
      <c r="B358" t="s">
        <v>44</v>
      </c>
      <c r="C358">
        <v>30</v>
      </c>
      <c r="D358" t="s">
        <v>211</v>
      </c>
      <c r="E358" t="s">
        <v>209</v>
      </c>
      <c r="F358" t="s">
        <v>210</v>
      </c>
      <c r="G358" t="s">
        <v>202</v>
      </c>
      <c r="I358" s="2">
        <f>ROUND(IF($B358="Annuity",SUMIFS('Annuity Prices'!L:L,'Annuity Prices'!$B:$B,$D358,'Annuity Prices'!$E:$E,$G358),IF($B358="RAB Short",SUMIFS('RAB Prices Short'!L:L,'RAB Prices Short'!$B:$B,'All Prices combined'!$D358,'RAB Prices Short'!$E:$E,'All Prices combined'!$G358),IF($B358="RAB Long",SUMIFS('RAB Prices Long'!L:L,'RAB Prices Long'!$B:$B,'All Prices combined'!$D358,'RAB Prices Long'!$E:$E,'All Prices combined'!$G358)))),2)</f>
        <v>0</v>
      </c>
      <c r="J358" s="2">
        <f>ROUND(IF($B358="Annuity",SUMIFS('Annuity Prices'!M:M,'Annuity Prices'!$B:$B,$D358,'Annuity Prices'!$E:$E,$G358),IF($B358="RAB Short",SUMIFS('RAB Prices Short'!M:M,'RAB Prices Short'!$B:$B,'All Prices combined'!$D358,'RAB Prices Short'!$E:$E,'All Prices combined'!$G358),IF($B358="RAB Long",SUMIFS('RAB Prices Long'!M:M,'RAB Prices Long'!$B:$B,'All Prices combined'!$D358,'RAB Prices Long'!$E:$E,'All Prices combined'!$G358)))),2)</f>
        <v>0</v>
      </c>
      <c r="K358" s="2">
        <f>ROUND(IF($B358="Annuity",SUMIFS('Annuity Prices'!N:N,'Annuity Prices'!$B:$B,$D358,'Annuity Prices'!$E:$E,$G358),IF($B358="RAB Short",SUMIFS('RAB Prices Short'!N:N,'RAB Prices Short'!$B:$B,'All Prices combined'!$D358,'RAB Prices Short'!$E:$E,'All Prices combined'!$G358),IF($B358="RAB Long",SUMIFS('RAB Prices Long'!N:N,'RAB Prices Long'!$B:$B,'All Prices combined'!$D358,'RAB Prices Long'!$E:$E,'All Prices combined'!$G358)))),2)</f>
        <v>9.06</v>
      </c>
      <c r="L358" s="2">
        <f>ROUND(IF($B358="Annuity",SUMIFS('Annuity Prices'!O:O,'Annuity Prices'!$B:$B,$D358,'Annuity Prices'!$E:$E,$G358),IF($B358="RAB Short",SUMIFS('RAB Prices Short'!O:O,'RAB Prices Short'!$B:$B,'All Prices combined'!$D358,'RAB Prices Short'!$E:$E,'All Prices combined'!$G358),IF($B358="RAB Long",SUMIFS('RAB Prices Long'!O:O,'RAB Prices Long'!$B:$B,'All Prices combined'!$D358,'RAB Prices Long'!$E:$E,'All Prices combined'!$G358)))),2)</f>
        <v>9.31</v>
      </c>
      <c r="M358" s="2">
        <f>ROUND(IF($B358="Annuity",SUMIFS('Annuity Prices'!P:P,'Annuity Prices'!$B:$B,$D358,'Annuity Prices'!$E:$E,$G358),IF($B358="RAB Short",SUMIFS('RAB Prices Short'!P:P,'RAB Prices Short'!$B:$B,'All Prices combined'!$D358,'RAB Prices Short'!$E:$E,'All Prices combined'!$G358),IF($B358="RAB Long",SUMIFS('RAB Prices Long'!P:P,'RAB Prices Long'!$B:$B,'All Prices combined'!$D358,'RAB Prices Long'!$E:$E,'All Prices combined'!$G358)))),2)</f>
        <v>9.5500000000000007</v>
      </c>
      <c r="N358" s="2">
        <f>ROUND(IF($B358="Annuity",SUMIFS('Annuity Prices'!Q:Q,'Annuity Prices'!$B:$B,$D358,'Annuity Prices'!$E:$E,$G358),IF($B358="RAB Short",SUMIFS('RAB Prices Short'!Q:Q,'RAB Prices Short'!$B:$B,'All Prices combined'!$D358,'RAB Prices Short'!$E:$E,'All Prices combined'!$G358),IF($B358="RAB Long",SUMIFS('RAB Prices Long'!Q:Q,'RAB Prices Long'!$B:$B,'All Prices combined'!$D358,'RAB Prices Long'!$E:$E,'All Prices combined'!$G358)))),2)</f>
        <v>9.7899999999999991</v>
      </c>
      <c r="O358" s="2">
        <f>ROUND(IF($B358="Annuity",SUMIFS('Annuity Prices'!R:R,'Annuity Prices'!$B:$B,$D358,'Annuity Prices'!$E:$E,$G358),IF($B358="RAB Short",SUMIFS('RAB Prices Short'!R:R,'RAB Prices Short'!$B:$B,'All Prices combined'!$D358,'RAB Prices Short'!$E:$E,'All Prices combined'!$G358),IF($B358="RAB Long",SUMIFS('RAB Prices Long'!R:R,'RAB Prices Long'!$B:$B,'All Prices combined'!$D358,'RAB Prices Long'!$E:$E,'All Prices combined'!$G358)))),2)</f>
        <v>10.029999999999999</v>
      </c>
      <c r="P358" s="2">
        <f>ROUND(IF($B358="Annuity",SUMIFS('Annuity Prices'!S:S,'Annuity Prices'!$B:$B,$D358,'Annuity Prices'!$E:$E,$G358),IF($B358="RAB Short",SUMIFS('RAB Prices Short'!S:S,'RAB Prices Short'!$B:$B,'All Prices combined'!$D358,'RAB Prices Short'!$E:$E,'All Prices combined'!$G358),IF($B358="RAB Long",SUMIFS('RAB Prices Long'!S:S,'RAB Prices Long'!$B:$B,'All Prices combined'!$D358,'RAB Prices Long'!$E:$E,'All Prices combined'!$G358)))),2)</f>
        <v>10.29</v>
      </c>
      <c r="Q358" s="2">
        <f>ROUND(IF($B358="Annuity",SUMIFS('Annuity Prices'!T:T,'Annuity Prices'!$B:$B,$D358,'Annuity Prices'!$E:$E,$G358),IF($B358="RAB Short",SUMIFS('RAB Prices Short'!T:T,'RAB Prices Short'!$B:$B,'All Prices combined'!$D358,'RAB Prices Short'!$E:$E,'All Prices combined'!$G358),IF($B358="RAB Long",SUMIFS('RAB Prices Long'!T:T,'RAB Prices Long'!$B:$B,'All Prices combined'!$D358,'RAB Prices Long'!$E:$E,'All Prices combined'!$G358)))),2)</f>
        <v>10.49</v>
      </c>
      <c r="R358" s="2">
        <f>ROUND(IF($B358="Annuity",SUMIFS('Annuity Prices'!U:U,'Annuity Prices'!$B:$B,$D358,'Annuity Prices'!$E:$E,$G358),IF($B358="RAB Short",SUMIFS('RAB Prices Short'!U:U,'RAB Prices Short'!$B:$B,'All Prices combined'!$D358,'RAB Prices Short'!$E:$E,'All Prices combined'!$G358),IF($B358="RAB Long",SUMIFS('RAB Prices Long'!U:U,'RAB Prices Long'!$B:$B,'All Prices combined'!$D358,'RAB Prices Long'!$E:$E,'All Prices combined'!$G358)))),2)</f>
        <v>10.76</v>
      </c>
      <c r="S358" s="2">
        <f>ROUND(IF($B358="Annuity",SUMIFS('Annuity Prices'!V:V,'Annuity Prices'!$B:$B,$D358,'Annuity Prices'!$E:$E,$G358),IF($B358="RAB Short",SUMIFS('RAB Prices Short'!V:V,'RAB Prices Short'!$B:$B,'All Prices combined'!$D358,'RAB Prices Short'!$E:$E,'All Prices combined'!$G358),IF($B358="RAB Long",SUMIFS('RAB Prices Long'!V:V,'RAB Prices Long'!$B:$B,'All Prices combined'!$D358,'RAB Prices Long'!$E:$E,'All Prices combined'!$G358)))),2)</f>
        <v>11.03</v>
      </c>
      <c r="T358" s="2">
        <f>ROUND(IF($B358="Annuity",SUMIFS('Annuity Prices'!W:W,'Annuity Prices'!$B:$B,$D358,'Annuity Prices'!$E:$E,$G358),IF($B358="RAB Short",SUMIFS('RAB Prices Short'!W:W,'RAB Prices Short'!$B:$B,'All Prices combined'!$D358,'RAB Prices Short'!$E:$E,'All Prices combined'!$G358),IF($B358="RAB Long",SUMIFS('RAB Prices Long'!W:W,'RAB Prices Long'!$B:$B,'All Prices combined'!$D358,'RAB Prices Long'!$E:$E,'All Prices combined'!$G358)))),2)</f>
        <v>11.3</v>
      </c>
      <c r="U358" s="2">
        <f>ROUND(IF($B358="Annuity",SUMIFS('Annuity Prices'!X:X,'Annuity Prices'!$B:$B,$D358,'Annuity Prices'!$E:$E,$G358),IF($B358="RAB Short",SUMIFS('RAB Prices Short'!X:X,'RAB Prices Short'!$B:$B,'All Prices combined'!$D358,'RAB Prices Short'!$E:$E,'All Prices combined'!$G358),IF($B358="RAB Long",SUMIFS('RAB Prices Long'!X:X,'RAB Prices Long'!$B:$B,'All Prices combined'!$D358,'RAB Prices Long'!$E:$E,'All Prices combined'!$G358)))),2)</f>
        <v>11.53</v>
      </c>
      <c r="V358" s="2">
        <f>ROUND(IF($B358="Annuity",SUMIFS('Annuity Prices'!Y:Y,'Annuity Prices'!$B:$B,$D358,'Annuity Prices'!$E:$E,$G358),IF($B358="RAB Short",SUMIFS('RAB Prices Short'!Y:Y,'RAB Prices Short'!$B:$B,'All Prices combined'!$D358,'RAB Prices Short'!$E:$E,'All Prices combined'!$G358),IF($B358="RAB Long",SUMIFS('RAB Prices Long'!Y:Y,'RAB Prices Long'!$B:$B,'All Prices combined'!$D358,'RAB Prices Long'!$E:$E,'All Prices combined'!$G358)))),2)</f>
        <v>11.81</v>
      </c>
      <c r="W358" s="2">
        <f>ROUND(IF($B358="Annuity",SUMIFS('Annuity Prices'!Z:Z,'Annuity Prices'!$B:$B,$D358,'Annuity Prices'!$E:$E,$G358),IF($B358="RAB Short",SUMIFS('RAB Prices Short'!Z:Z,'RAB Prices Short'!$B:$B,'All Prices combined'!$D358,'RAB Prices Short'!$E:$E,'All Prices combined'!$G358),IF($B358="RAB Long",SUMIFS('RAB Prices Long'!Z:Z,'RAB Prices Long'!$B:$B,'All Prices combined'!$D358,'RAB Prices Long'!$E:$E,'All Prices combined'!$G358)))),2)</f>
        <v>12.11</v>
      </c>
      <c r="X358" s="2">
        <f>ROUND(IF($B358="Annuity",SUMIFS('Annuity Prices'!AA:AA,'Annuity Prices'!$B:$B,$D358,'Annuity Prices'!$E:$E,$G358),IF($B358="RAB Short",SUMIFS('RAB Prices Short'!AA:AA,'RAB Prices Short'!$B:$B,'All Prices combined'!$D358,'RAB Prices Short'!$E:$E,'All Prices combined'!$G358),IF($B358="RAB Long",SUMIFS('RAB Prices Long'!AA:AA,'RAB Prices Long'!$B:$B,'All Prices combined'!$D358,'RAB Prices Long'!$E:$E,'All Prices combined'!$G358)))),2)</f>
        <v>12.42</v>
      </c>
      <c r="Y358" s="2">
        <f>ROUND(IF($B358="Annuity",SUMIFS('Annuity Prices'!AB:AB,'Annuity Prices'!$B:$B,$D358,'Annuity Prices'!$E:$E,$G358),IF($B358="RAB Short",SUMIFS('RAB Prices Short'!AB:AB,'RAB Prices Short'!$B:$B,'All Prices combined'!$D358,'RAB Prices Short'!$E:$E,'All Prices combined'!$G358),IF($B358="RAB Long",SUMIFS('RAB Prices Long'!AB:AB,'RAB Prices Long'!$B:$B,'All Prices combined'!$D358,'RAB Prices Long'!$E:$E,'All Prices combined'!$G358)))),2)</f>
        <v>12.67</v>
      </c>
      <c r="Z358" s="2">
        <f>ROUND(IF($B358="Annuity",SUMIFS('Annuity Prices'!AC:AC,'Annuity Prices'!$B:$B,$D358,'Annuity Prices'!$E:$E,$G358),IF($B358="RAB Short",SUMIFS('RAB Prices Short'!AC:AC,'RAB Prices Short'!$B:$B,'All Prices combined'!$D358,'RAB Prices Short'!$E:$E,'All Prices combined'!$G358),IF($B358="RAB Long",SUMIFS('RAB Prices Long'!AC:AC,'RAB Prices Long'!$B:$B,'All Prices combined'!$D358,'RAB Prices Long'!$E:$E,'All Prices combined'!$G358)))),2)</f>
        <v>12.98</v>
      </c>
      <c r="AA358" s="2">
        <f>ROUND(IF($B358="Annuity",SUMIFS('Annuity Prices'!AD:AD,'Annuity Prices'!$B:$B,$D358,'Annuity Prices'!$E:$E,$G358),IF($B358="RAB Short",SUMIFS('RAB Prices Short'!AD:AD,'RAB Prices Short'!$B:$B,'All Prices combined'!$D358,'RAB Prices Short'!$E:$E,'All Prices combined'!$G358),IF($B358="RAB Long",SUMIFS('RAB Prices Long'!AD:AD,'RAB Prices Long'!$B:$B,'All Prices combined'!$D358,'RAB Prices Long'!$E:$E,'All Prices combined'!$G358)))),2)</f>
        <v>13.31</v>
      </c>
      <c r="AB358" s="2">
        <f>ROUND(IF($B358="Annuity",SUMIFS('Annuity Prices'!AE:AE,'Annuity Prices'!$B:$B,$D358,'Annuity Prices'!$E:$E,$G358),IF($B358="RAB Short",SUMIFS('RAB Prices Short'!AE:AE,'RAB Prices Short'!$B:$B,'All Prices combined'!$D358,'RAB Prices Short'!$E:$E,'All Prices combined'!$G358),IF($B358="RAB Long",SUMIFS('RAB Prices Long'!AE:AE,'RAB Prices Long'!$B:$B,'All Prices combined'!$D358,'RAB Prices Long'!$E:$E,'All Prices combined'!$G358)))),2)</f>
        <v>13.64</v>
      </c>
      <c r="AC358" s="2">
        <f>ROUND(IF($B358="Annuity",SUMIFS('Annuity Prices'!AF:AF,'Annuity Prices'!$B:$B,$D358,'Annuity Prices'!$E:$E,$G358),IF($B358="RAB Short",SUMIFS('RAB Prices Short'!AF:AF,'RAB Prices Short'!$B:$B,'All Prices combined'!$D358,'RAB Prices Short'!$E:$E,'All Prices combined'!$G358),IF($B358="RAB Long",SUMIFS('RAB Prices Long'!AF:AF,'RAB Prices Long'!$B:$B,'All Prices combined'!$D358,'RAB Prices Long'!$E:$E,'All Prices combined'!$G358)))),2)</f>
        <v>13.92</v>
      </c>
      <c r="AD358" s="2">
        <f>ROUND(IF($B358="Annuity",SUMIFS('Annuity Prices'!AG:AG,'Annuity Prices'!$B:$B,$D358,'Annuity Prices'!$E:$E,$G358),IF($B358="RAB Short",SUMIFS('RAB Prices Short'!AG:AG,'RAB Prices Short'!$B:$B,'All Prices combined'!$D358,'RAB Prices Short'!$E:$E,'All Prices combined'!$G358),IF($B358="RAB Long",SUMIFS('RAB Prices Long'!AG:AG,'RAB Prices Long'!$B:$B,'All Prices combined'!$D358,'RAB Prices Long'!$E:$E,'All Prices combined'!$G358)))),2)</f>
        <v>14.27</v>
      </c>
      <c r="AE358" s="2">
        <f>ROUND(IF($B358="Annuity",SUMIFS('Annuity Prices'!AH:AH,'Annuity Prices'!$B:$B,$D358,'Annuity Prices'!$E:$E,$G358),IF($B358="RAB Short",SUMIFS('RAB Prices Short'!AH:AH,'RAB Prices Short'!$B:$B,'All Prices combined'!$D358,'RAB Prices Short'!$E:$E,'All Prices combined'!$G358),IF($B358="RAB Long",SUMIFS('RAB Prices Long'!AH:AH,'RAB Prices Long'!$B:$B,'All Prices combined'!$D358,'RAB Prices Long'!$E:$E,'All Prices combined'!$G358)))),2)</f>
        <v>14.63</v>
      </c>
      <c r="AF358" s="2">
        <f>ROUND(IF($B358="Annuity",SUMIFS('Annuity Prices'!AI:AI,'Annuity Prices'!$B:$B,$D358,'Annuity Prices'!$E:$E,$G358),IF($B358="RAB Short",SUMIFS('RAB Prices Short'!AI:AI,'RAB Prices Short'!$B:$B,'All Prices combined'!$D358,'RAB Prices Short'!$E:$E,'All Prices combined'!$G358),IF($B358="RAB Long",SUMIFS('RAB Prices Long'!AI:AI,'RAB Prices Long'!$B:$B,'All Prices combined'!$D358,'RAB Prices Long'!$E:$E,'All Prices combined'!$G358)))),2)</f>
        <v>14.99</v>
      </c>
      <c r="AG358" s="2">
        <f>ROUND(IF($B358="Annuity",SUMIFS('Annuity Prices'!AJ:AJ,'Annuity Prices'!$B:$B,$D358,'Annuity Prices'!$E:$E,$G358),IF($B358="RAB Short",SUMIFS('RAB Prices Short'!AJ:AJ,'RAB Prices Short'!$B:$B,'All Prices combined'!$D358,'RAB Prices Short'!$E:$E,'All Prices combined'!$G358),IF($B358="RAB Long",SUMIFS('RAB Prices Long'!AJ:AJ,'RAB Prices Long'!$B:$B,'All Prices combined'!$D358,'RAB Prices Long'!$E:$E,'All Prices combined'!$G358)))),2)</f>
        <v>15.29</v>
      </c>
      <c r="AH358" s="2">
        <f>ROUND(IF($B358="Annuity",SUMIFS('Annuity Prices'!AK:AK,'Annuity Prices'!$B:$B,$D358,'Annuity Prices'!$E:$E,$G358),IF($B358="RAB Short",SUMIFS('RAB Prices Short'!AK:AK,'RAB Prices Short'!$B:$B,'All Prices combined'!$D358,'RAB Prices Short'!$E:$E,'All Prices combined'!$G358),IF($B358="RAB Long",SUMIFS('RAB Prices Long'!AK:AK,'RAB Prices Long'!$B:$B,'All Prices combined'!$D358,'RAB Prices Long'!$E:$E,'All Prices combined'!$G358)))),2)</f>
        <v>15.68</v>
      </c>
      <c r="AI358" s="2">
        <f>ROUND(IF($B358="Annuity",SUMIFS('Annuity Prices'!AL:AL,'Annuity Prices'!$B:$B,$D358,'Annuity Prices'!$E:$E,$G358),IF($B358="RAB Short",SUMIFS('RAB Prices Short'!AL:AL,'RAB Prices Short'!$B:$B,'All Prices combined'!$D358,'RAB Prices Short'!$E:$E,'All Prices combined'!$G358),IF($B358="RAB Long",SUMIFS('RAB Prices Long'!AL:AL,'RAB Prices Long'!$B:$B,'All Prices combined'!$D358,'RAB Prices Long'!$E:$E,'All Prices combined'!$G358)))),2)</f>
        <v>16.07</v>
      </c>
      <c r="AJ358" s="2">
        <f>ROUND(IF($B358="Annuity",SUMIFS('Annuity Prices'!AM:AM,'Annuity Prices'!$B:$B,$D358,'Annuity Prices'!$E:$E,$G358),IF($B358="RAB Short",SUMIFS('RAB Prices Short'!AM:AM,'RAB Prices Short'!$B:$B,'All Prices combined'!$D358,'RAB Prices Short'!$E:$E,'All Prices combined'!$G358),IF($B358="RAB Long",SUMIFS('RAB Prices Long'!AM:AM,'RAB Prices Long'!$B:$B,'All Prices combined'!$D358,'RAB Prices Long'!$E:$E,'All Prices combined'!$G358)))),2)</f>
        <v>16.47</v>
      </c>
      <c r="AK358" s="2">
        <f>ROUND(IF($B358="Annuity",SUMIFS('Annuity Prices'!AN:AN,'Annuity Prices'!$B:$B,$D358,'Annuity Prices'!$E:$E,$G358),IF($B358="RAB Short",SUMIFS('RAB Prices Short'!AN:AN,'RAB Prices Short'!$B:$B,'All Prices combined'!$D358,'RAB Prices Short'!$E:$E,'All Prices combined'!$G358),IF($B358="RAB Long",SUMIFS('RAB Prices Long'!AN:AN,'RAB Prices Long'!$B:$B,'All Prices combined'!$D358,'RAB Prices Long'!$E:$E,'All Prices combined'!$G358)))),2)</f>
        <v>16.809999999999999</v>
      </c>
      <c r="AL358" s="2">
        <f>ROUND(IF($B358="Annuity",SUMIFS('Annuity Prices'!AO:AO,'Annuity Prices'!$B:$B,$D358,'Annuity Prices'!$E:$E,$G358),IF($B358="RAB Short",SUMIFS('RAB Prices Short'!AO:AO,'RAB Prices Short'!$B:$B,'All Prices combined'!$D358,'RAB Prices Short'!$E:$E,'All Prices combined'!$G358),IF($B358="RAB Long",SUMIFS('RAB Prices Long'!AO:AO,'RAB Prices Long'!$B:$B,'All Prices combined'!$D358,'RAB Prices Long'!$E:$E,'All Prices combined'!$G358)))),2)</f>
        <v>17.22</v>
      </c>
      <c r="AM358" s="2">
        <f>ROUND(IF($B358="Annuity",SUMIFS('Annuity Prices'!AP:AP,'Annuity Prices'!$B:$B,$D358,'Annuity Prices'!$E:$E,$G358),IF($B358="RAB Short",SUMIFS('RAB Prices Short'!AP:AP,'RAB Prices Short'!$B:$B,'All Prices combined'!$D358,'RAB Prices Short'!$E:$E,'All Prices combined'!$G358),IF($B358="RAB Long",SUMIFS('RAB Prices Long'!AP:AP,'RAB Prices Long'!$B:$B,'All Prices combined'!$D358,'RAB Prices Long'!$E:$E,'All Prices combined'!$G358)))),2)</f>
        <v>17.649999999999999</v>
      </c>
      <c r="AN358" s="2">
        <f>ROUND(IF($B358="Annuity",SUMIFS('Annuity Prices'!AQ:AQ,'Annuity Prices'!$B:$B,$D358,'Annuity Prices'!$E:$E,$G358),IF($B358="RAB Short",SUMIFS('RAB Prices Short'!AQ:AQ,'RAB Prices Short'!$B:$B,'All Prices combined'!$D358,'RAB Prices Short'!$E:$E,'All Prices combined'!$G358),IF($B358="RAB Long",SUMIFS('RAB Prices Long'!AQ:AQ,'RAB Prices Long'!$B:$B,'All Prices combined'!$D358,'RAB Prices Long'!$E:$E,'All Prices combined'!$G358)))),2)</f>
        <v>18.09</v>
      </c>
      <c r="AO358" s="2">
        <f>ROUND(IF($B358="Annuity",SUMIFS('Annuity Prices'!AR:AR,'Annuity Prices'!$B:$B,$D358,'Annuity Prices'!$E:$E,$G358),IF($B358="RAB Short",SUMIFS('RAB Prices Short'!AR:AR,'RAB Prices Short'!$B:$B,'All Prices combined'!$D358,'RAB Prices Short'!$E:$E,'All Prices combined'!$G358),IF($B358="RAB Long",SUMIFS('RAB Prices Long'!AR:AR,'RAB Prices Long'!$B:$B,'All Prices combined'!$D358,'RAB Prices Long'!$E:$E,'All Prices combined'!$G358)))),2)</f>
        <v>0</v>
      </c>
      <c r="AP358" s="2">
        <f>ROUND(IF($B358="Annuity",SUMIFS('Annuity Prices'!AS:AS,'Annuity Prices'!$B:$B,$D358,'Annuity Prices'!$E:$E,$G358),IF($B358="RAB Short",SUMIFS('RAB Prices Short'!AS:AS,'RAB Prices Short'!$B:$B,'All Prices combined'!$D358,'RAB Prices Short'!$E:$E,'All Prices combined'!$G358),IF($B358="RAB Long",SUMIFS('RAB Prices Long'!AS:AS,'RAB Prices Long'!$B:$B,'All Prices combined'!$D358,'RAB Prices Long'!$E:$E,'All Prices combined'!$G358)))),2)</f>
        <v>0</v>
      </c>
      <c r="AQ358" s="2">
        <f>ROUND(IF($B358="Annuity",SUMIFS('Annuity Prices'!AT:AT,'Annuity Prices'!$B:$B,$D358,'Annuity Prices'!$E:$E,$G358),IF($B358="RAB Short",SUMIFS('RAB Prices Short'!AT:AT,'RAB Prices Short'!$B:$B,'All Prices combined'!$D358,'RAB Prices Short'!$E:$E,'All Prices combined'!$G358),IF($B358="RAB Long",SUMIFS('RAB Prices Long'!AT:AT,'RAB Prices Long'!$B:$B,'All Prices combined'!$D358,'RAB Prices Long'!$E:$E,'All Prices combined'!$G358)))),2)</f>
        <v>7.4</v>
      </c>
      <c r="AR358" s="2">
        <f>ROUND(IF($B358="Annuity",SUMIFS('Annuity Prices'!AU:AU,'Annuity Prices'!$B:$B,$D358,'Annuity Prices'!$E:$E,$G358),IF($B358="RAB Short",SUMIFS('RAB Prices Short'!AU:AU,'RAB Prices Short'!$B:$B,'All Prices combined'!$D358,'RAB Prices Short'!$E:$E,'All Prices combined'!$G358),IF($B358="RAB Long",SUMIFS('RAB Prices Long'!AU:AU,'RAB Prices Long'!$B:$B,'All Prices combined'!$D358,'RAB Prices Long'!$E:$E,'All Prices combined'!$G358)))),2)</f>
        <v>9.06</v>
      </c>
      <c r="AS358" s="2">
        <f>ROUND(IF($B358="Annuity",SUMIFS('Annuity Prices'!AV:AV,'Annuity Prices'!$B:$B,$D358,'Annuity Prices'!$E:$E,$G358),IF($B358="RAB Short",SUMIFS('RAB Prices Short'!AV:AV,'RAB Prices Short'!$B:$B,'All Prices combined'!$D358,'RAB Prices Short'!$E:$E,'All Prices combined'!$G358),IF($B358="RAB Long",SUMIFS('RAB Prices Long'!AV:AV,'RAB Prices Long'!$B:$B,'All Prices combined'!$D358,'RAB Prices Long'!$E:$E,'All Prices combined'!$G358)))),2)</f>
        <v>9.31</v>
      </c>
      <c r="AT358" s="2">
        <f>ROUND(IF($B358="Annuity",SUMIFS('Annuity Prices'!AW:AW,'Annuity Prices'!$B:$B,$D358,'Annuity Prices'!$E:$E,$G358),IF($B358="RAB Short",SUMIFS('RAB Prices Short'!AW:AW,'RAB Prices Short'!$B:$B,'All Prices combined'!$D358,'RAB Prices Short'!$E:$E,'All Prices combined'!$G358),IF($B358="RAB Long",SUMIFS('RAB Prices Long'!AW:AW,'RAB Prices Long'!$B:$B,'All Prices combined'!$D358,'RAB Prices Long'!$E:$E,'All Prices combined'!$G358)))),2)</f>
        <v>9.5500000000000007</v>
      </c>
      <c r="AU358" s="2">
        <f>ROUND(IF($B358="Annuity",SUMIFS('Annuity Prices'!AX:AX,'Annuity Prices'!$B:$B,$D358,'Annuity Prices'!$E:$E,$G358),IF($B358="RAB Short",SUMIFS('RAB Prices Short'!AX:AX,'RAB Prices Short'!$B:$B,'All Prices combined'!$D358,'RAB Prices Short'!$E:$E,'All Prices combined'!$G358),IF($B358="RAB Long",SUMIFS('RAB Prices Long'!AX:AX,'RAB Prices Long'!$B:$B,'All Prices combined'!$D358,'RAB Prices Long'!$E:$E,'All Prices combined'!$G358)))),2)</f>
        <v>9.7899999999999991</v>
      </c>
      <c r="AV358" s="2">
        <f>ROUND(IF($B358="Annuity",SUMIFS('Annuity Prices'!AY:AY,'Annuity Prices'!$B:$B,$D358,'Annuity Prices'!$E:$E,$G358),IF($B358="RAB Short",SUMIFS('RAB Prices Short'!AY:AY,'RAB Prices Short'!$B:$B,'All Prices combined'!$D358,'RAB Prices Short'!$E:$E,'All Prices combined'!$G358),IF($B358="RAB Long",SUMIFS('RAB Prices Long'!AY:AY,'RAB Prices Long'!$B:$B,'All Prices combined'!$D358,'RAB Prices Long'!$E:$E,'All Prices combined'!$G358)))),2)</f>
        <v>10.029999999999999</v>
      </c>
      <c r="AW358" s="2">
        <f>ROUND(IF($B358="Annuity",SUMIFS('Annuity Prices'!AZ:AZ,'Annuity Prices'!$B:$B,$D358,'Annuity Prices'!$E:$E,$G358),IF($B358="RAB Short",SUMIFS('RAB Prices Short'!AZ:AZ,'RAB Prices Short'!$B:$B,'All Prices combined'!$D358,'RAB Prices Short'!$E:$E,'All Prices combined'!$G358),IF($B358="RAB Long",SUMIFS('RAB Prices Long'!AZ:AZ,'RAB Prices Long'!$B:$B,'All Prices combined'!$D358,'RAB Prices Long'!$E:$E,'All Prices combined'!$G358)))),2)</f>
        <v>10.29</v>
      </c>
      <c r="AX358" s="2">
        <f>ROUND(IF($B358="Annuity",SUMIFS('Annuity Prices'!BA:BA,'Annuity Prices'!$B:$B,$D358,'Annuity Prices'!$E:$E,$G358),IF($B358="RAB Short",SUMIFS('RAB Prices Short'!BA:BA,'RAB Prices Short'!$B:$B,'All Prices combined'!$D358,'RAB Prices Short'!$E:$E,'All Prices combined'!$G358),IF($B358="RAB Long",SUMIFS('RAB Prices Long'!BA:BA,'RAB Prices Long'!$B:$B,'All Prices combined'!$D358,'RAB Prices Long'!$E:$E,'All Prices combined'!$G358)))),2)</f>
        <v>10.49</v>
      </c>
      <c r="AY358" s="2">
        <f>ROUND(IF($B358="Annuity",SUMIFS('Annuity Prices'!BB:BB,'Annuity Prices'!$B:$B,$D358,'Annuity Prices'!$E:$E,$G358),IF($B358="RAB Short",SUMIFS('RAB Prices Short'!BB:BB,'RAB Prices Short'!$B:$B,'All Prices combined'!$D358,'RAB Prices Short'!$E:$E,'All Prices combined'!$G358),IF($B358="RAB Long",SUMIFS('RAB Prices Long'!BB:BB,'RAB Prices Long'!$B:$B,'All Prices combined'!$D358,'RAB Prices Long'!$E:$E,'All Prices combined'!$G358)))),2)</f>
        <v>10.76</v>
      </c>
      <c r="AZ358" s="2">
        <f>ROUND(IF($B358="Annuity",SUMIFS('Annuity Prices'!BC:BC,'Annuity Prices'!$B:$B,$D358,'Annuity Prices'!$E:$E,$G358),IF($B358="RAB Short",SUMIFS('RAB Prices Short'!BC:BC,'RAB Prices Short'!$B:$B,'All Prices combined'!$D358,'RAB Prices Short'!$E:$E,'All Prices combined'!$G358),IF($B358="RAB Long",SUMIFS('RAB Prices Long'!BC:BC,'RAB Prices Long'!$B:$B,'All Prices combined'!$D358,'RAB Prices Long'!$E:$E,'All Prices combined'!$G358)))),2)</f>
        <v>11.03</v>
      </c>
      <c r="BA358" s="2">
        <f>ROUND(IF($B358="Annuity",SUMIFS('Annuity Prices'!BD:BD,'Annuity Prices'!$B:$B,$D358,'Annuity Prices'!$E:$E,$G358),IF($B358="RAB Short",SUMIFS('RAB Prices Short'!BD:BD,'RAB Prices Short'!$B:$B,'All Prices combined'!$D358,'RAB Prices Short'!$E:$E,'All Prices combined'!$G358),IF($B358="RAB Long",SUMIFS('RAB Prices Long'!BD:BD,'RAB Prices Long'!$B:$B,'All Prices combined'!$D358,'RAB Prices Long'!$E:$E,'All Prices combined'!$G358)))),2)</f>
        <v>11.3</v>
      </c>
      <c r="BB358" s="2">
        <f>ROUND(IF($B358="Annuity",SUMIFS('Annuity Prices'!BE:BE,'Annuity Prices'!$B:$B,$D358,'Annuity Prices'!$E:$E,$G358),IF($B358="RAB Short",SUMIFS('RAB Prices Short'!BE:BE,'RAB Prices Short'!$B:$B,'All Prices combined'!$D358,'RAB Prices Short'!$E:$E,'All Prices combined'!$G358),IF($B358="RAB Long",SUMIFS('RAB Prices Long'!BE:BE,'RAB Prices Long'!$B:$B,'All Prices combined'!$D358,'RAB Prices Long'!$E:$E,'All Prices combined'!$G358)))),2)</f>
        <v>11.53</v>
      </c>
      <c r="BC358" s="2">
        <f>ROUND(IF($B358="Annuity",SUMIFS('Annuity Prices'!BF:BF,'Annuity Prices'!$B:$B,$D358,'Annuity Prices'!$E:$E,$G358),IF($B358="RAB Short",SUMIFS('RAB Prices Short'!BF:BF,'RAB Prices Short'!$B:$B,'All Prices combined'!$D358,'RAB Prices Short'!$E:$E,'All Prices combined'!$G358),IF($B358="RAB Long",SUMIFS('RAB Prices Long'!BF:BF,'RAB Prices Long'!$B:$B,'All Prices combined'!$D358,'RAB Prices Long'!$E:$E,'All Prices combined'!$G358)))),2)</f>
        <v>11.81</v>
      </c>
      <c r="BD358" s="2">
        <f>ROUND(IF($B358="Annuity",SUMIFS('Annuity Prices'!BG:BG,'Annuity Prices'!$B:$B,$D358,'Annuity Prices'!$E:$E,$G358),IF($B358="RAB Short",SUMIFS('RAB Prices Short'!BG:BG,'RAB Prices Short'!$B:$B,'All Prices combined'!$D358,'RAB Prices Short'!$E:$E,'All Prices combined'!$G358),IF($B358="RAB Long",SUMIFS('RAB Prices Long'!BG:BG,'RAB Prices Long'!$B:$B,'All Prices combined'!$D358,'RAB Prices Long'!$E:$E,'All Prices combined'!$G358)))),2)</f>
        <v>12.11</v>
      </c>
      <c r="BE358" s="2">
        <f>ROUND(IF($B358="Annuity",SUMIFS('Annuity Prices'!BH:BH,'Annuity Prices'!$B:$B,$D358,'Annuity Prices'!$E:$E,$G358),IF($B358="RAB Short",SUMIFS('RAB Prices Short'!BH:BH,'RAB Prices Short'!$B:$B,'All Prices combined'!$D358,'RAB Prices Short'!$E:$E,'All Prices combined'!$G358),IF($B358="RAB Long",SUMIFS('RAB Prices Long'!BH:BH,'RAB Prices Long'!$B:$B,'All Prices combined'!$D358,'RAB Prices Long'!$E:$E,'All Prices combined'!$G358)))),2)</f>
        <v>12.42</v>
      </c>
      <c r="BF358" s="2">
        <f>ROUND(IF($B358="Annuity",SUMIFS('Annuity Prices'!BI:BI,'Annuity Prices'!$B:$B,$D358,'Annuity Prices'!$E:$E,$G358),IF($B358="RAB Short",SUMIFS('RAB Prices Short'!BI:BI,'RAB Prices Short'!$B:$B,'All Prices combined'!$D358,'RAB Prices Short'!$E:$E,'All Prices combined'!$G358),IF($B358="RAB Long",SUMIFS('RAB Prices Long'!BI:BI,'RAB Prices Long'!$B:$B,'All Prices combined'!$D358,'RAB Prices Long'!$E:$E,'All Prices combined'!$G358)))),2)</f>
        <v>12.67</v>
      </c>
      <c r="BG358" s="2">
        <f>ROUND(IF($B358="Annuity",SUMIFS('Annuity Prices'!BJ:BJ,'Annuity Prices'!$B:$B,$D358,'Annuity Prices'!$E:$E,$G358),IF($B358="RAB Short",SUMIFS('RAB Prices Short'!BJ:BJ,'RAB Prices Short'!$B:$B,'All Prices combined'!$D358,'RAB Prices Short'!$E:$E,'All Prices combined'!$G358),IF($B358="RAB Long",SUMIFS('RAB Prices Long'!BJ:BJ,'RAB Prices Long'!$B:$B,'All Prices combined'!$D358,'RAB Prices Long'!$E:$E,'All Prices combined'!$G358)))),2)</f>
        <v>12.98</v>
      </c>
      <c r="BH358" s="2">
        <f>ROUND(IF($B358="Annuity",SUMIFS('Annuity Prices'!BK:BK,'Annuity Prices'!$B:$B,$D358,'Annuity Prices'!$E:$E,$G358),IF($B358="RAB Short",SUMIFS('RAB Prices Short'!BK:BK,'RAB Prices Short'!$B:$B,'All Prices combined'!$D358,'RAB Prices Short'!$E:$E,'All Prices combined'!$G358),IF($B358="RAB Long",SUMIFS('RAB Prices Long'!BK:BK,'RAB Prices Long'!$B:$B,'All Prices combined'!$D358,'RAB Prices Long'!$E:$E,'All Prices combined'!$G358)))),2)</f>
        <v>13.31</v>
      </c>
      <c r="BI358" s="2">
        <f>ROUND(IF($B358="Annuity",SUMIFS('Annuity Prices'!BL:BL,'Annuity Prices'!$B:$B,$D358,'Annuity Prices'!$E:$E,$G358),IF($B358="RAB Short",SUMIFS('RAB Prices Short'!BL:BL,'RAB Prices Short'!$B:$B,'All Prices combined'!$D358,'RAB Prices Short'!$E:$E,'All Prices combined'!$G358),IF($B358="RAB Long",SUMIFS('RAB Prices Long'!BL:BL,'RAB Prices Long'!$B:$B,'All Prices combined'!$D358,'RAB Prices Long'!$E:$E,'All Prices combined'!$G358)))),2)</f>
        <v>13.64</v>
      </c>
      <c r="BJ358" s="2">
        <f>ROUND(IF($B358="Annuity",SUMIFS('Annuity Prices'!BM:BM,'Annuity Prices'!$B:$B,$D358,'Annuity Prices'!$E:$E,$G358),IF($B358="RAB Short",SUMIFS('RAB Prices Short'!BM:BM,'RAB Prices Short'!$B:$B,'All Prices combined'!$D358,'RAB Prices Short'!$E:$E,'All Prices combined'!$G358),IF($B358="RAB Long",SUMIFS('RAB Prices Long'!BM:BM,'RAB Prices Long'!$B:$B,'All Prices combined'!$D358,'RAB Prices Long'!$E:$E,'All Prices combined'!$G358)))),2)</f>
        <v>13.92</v>
      </c>
      <c r="BK358" s="2">
        <f>ROUND(IF($B358="Annuity",SUMIFS('Annuity Prices'!BN:BN,'Annuity Prices'!$B:$B,$D358,'Annuity Prices'!$E:$E,$G358),IF($B358="RAB Short",SUMIFS('RAB Prices Short'!BN:BN,'RAB Prices Short'!$B:$B,'All Prices combined'!$D358,'RAB Prices Short'!$E:$E,'All Prices combined'!$G358),IF($B358="RAB Long",SUMIFS('RAB Prices Long'!BN:BN,'RAB Prices Long'!$B:$B,'All Prices combined'!$D358,'RAB Prices Long'!$E:$E,'All Prices combined'!$G358)))),2)</f>
        <v>14.27</v>
      </c>
      <c r="BL358" s="2">
        <f>ROUND(IF($B358="Annuity",SUMIFS('Annuity Prices'!BO:BO,'Annuity Prices'!$B:$B,$D358,'Annuity Prices'!$E:$E,$G358),IF($B358="RAB Short",SUMIFS('RAB Prices Short'!BO:BO,'RAB Prices Short'!$B:$B,'All Prices combined'!$D358,'RAB Prices Short'!$E:$E,'All Prices combined'!$G358),IF($B358="RAB Long",SUMIFS('RAB Prices Long'!BO:BO,'RAB Prices Long'!$B:$B,'All Prices combined'!$D358,'RAB Prices Long'!$E:$E,'All Prices combined'!$G358)))),2)</f>
        <v>14.63</v>
      </c>
      <c r="BM358" s="2">
        <f>ROUND(IF($B358="Annuity",SUMIFS('Annuity Prices'!BP:BP,'Annuity Prices'!$B:$B,$D358,'Annuity Prices'!$E:$E,$G358),IF($B358="RAB Short",SUMIFS('RAB Prices Short'!BP:BP,'RAB Prices Short'!$B:$B,'All Prices combined'!$D358,'RAB Prices Short'!$E:$E,'All Prices combined'!$G358),IF($B358="RAB Long",SUMIFS('RAB Prices Long'!BP:BP,'RAB Prices Long'!$B:$B,'All Prices combined'!$D358,'RAB Prices Long'!$E:$E,'All Prices combined'!$G358)))),2)</f>
        <v>14.99</v>
      </c>
      <c r="BN358" s="2">
        <f>ROUND(IF($B358="Annuity",SUMIFS('Annuity Prices'!BQ:BQ,'Annuity Prices'!$B:$B,$D358,'Annuity Prices'!$E:$E,$G358),IF($B358="RAB Short",SUMIFS('RAB Prices Short'!BQ:BQ,'RAB Prices Short'!$B:$B,'All Prices combined'!$D358,'RAB Prices Short'!$E:$E,'All Prices combined'!$G358),IF($B358="RAB Long",SUMIFS('RAB Prices Long'!BQ:BQ,'RAB Prices Long'!$B:$B,'All Prices combined'!$D358,'RAB Prices Long'!$E:$E,'All Prices combined'!$G358)))),2)</f>
        <v>15.29</v>
      </c>
      <c r="BO358" s="2">
        <f>ROUND(IF($B358="Annuity",SUMIFS('Annuity Prices'!BR:BR,'Annuity Prices'!$B:$B,$D358,'Annuity Prices'!$E:$E,$G358),IF($B358="RAB Short",SUMIFS('RAB Prices Short'!BR:BR,'RAB Prices Short'!$B:$B,'All Prices combined'!$D358,'RAB Prices Short'!$E:$E,'All Prices combined'!$G358),IF($B358="RAB Long",SUMIFS('RAB Prices Long'!BR:BR,'RAB Prices Long'!$B:$B,'All Prices combined'!$D358,'RAB Prices Long'!$E:$E,'All Prices combined'!$G358)))),2)</f>
        <v>15.68</v>
      </c>
      <c r="BP358" s="2">
        <f>ROUND(IF($B358="Annuity",SUMIFS('Annuity Prices'!BS:BS,'Annuity Prices'!$B:$B,$D358,'Annuity Prices'!$E:$E,$G358),IF($B358="RAB Short",SUMIFS('RAB Prices Short'!BS:BS,'RAB Prices Short'!$B:$B,'All Prices combined'!$D358,'RAB Prices Short'!$E:$E,'All Prices combined'!$G358),IF($B358="RAB Long",SUMIFS('RAB Prices Long'!BS:BS,'RAB Prices Long'!$B:$B,'All Prices combined'!$D358,'RAB Prices Long'!$E:$E,'All Prices combined'!$G358)))),2)</f>
        <v>16.07</v>
      </c>
      <c r="BQ358" s="2">
        <f>ROUND(IF($B358="Annuity",SUMIFS('Annuity Prices'!BT:BT,'Annuity Prices'!$B:$B,$D358,'Annuity Prices'!$E:$E,$G358),IF($B358="RAB Short",SUMIFS('RAB Prices Short'!BT:BT,'RAB Prices Short'!$B:$B,'All Prices combined'!$D358,'RAB Prices Short'!$E:$E,'All Prices combined'!$G358),IF($B358="RAB Long",SUMIFS('RAB Prices Long'!BT:BT,'RAB Prices Long'!$B:$B,'All Prices combined'!$D358,'RAB Prices Long'!$E:$E,'All Prices combined'!$G358)))),2)</f>
        <v>16.47</v>
      </c>
      <c r="BR358" s="2">
        <f>ROUND(IF($B358="Annuity",SUMIFS('Annuity Prices'!BU:BU,'Annuity Prices'!$B:$B,$D358,'Annuity Prices'!$E:$E,$G358),IF($B358="RAB Short",SUMIFS('RAB Prices Short'!BU:BU,'RAB Prices Short'!$B:$B,'All Prices combined'!$D358,'RAB Prices Short'!$E:$E,'All Prices combined'!$G358),IF($B358="RAB Long",SUMIFS('RAB Prices Long'!BU:BU,'RAB Prices Long'!$B:$B,'All Prices combined'!$D358,'RAB Prices Long'!$E:$E,'All Prices combined'!$G358)))),2)</f>
        <v>16.809999999999999</v>
      </c>
      <c r="BS358" s="2">
        <f>ROUND(IF($B358="Annuity",SUMIFS('Annuity Prices'!BV:BV,'Annuity Prices'!$B:$B,$D358,'Annuity Prices'!$E:$E,$G358),IF($B358="RAB Short",SUMIFS('RAB Prices Short'!BV:BV,'RAB Prices Short'!$B:$B,'All Prices combined'!$D358,'RAB Prices Short'!$E:$E,'All Prices combined'!$G358),IF($B358="RAB Long",SUMIFS('RAB Prices Long'!BV:BV,'RAB Prices Long'!$B:$B,'All Prices combined'!$D358,'RAB Prices Long'!$E:$E,'All Prices combined'!$G358)))),2)</f>
        <v>17.22</v>
      </c>
      <c r="BT358" s="2">
        <f>ROUND(IF($B358="Annuity",SUMIFS('Annuity Prices'!BW:BW,'Annuity Prices'!$B:$B,$D358,'Annuity Prices'!$E:$E,$G358),IF($B358="RAB Short",SUMIFS('RAB Prices Short'!BW:BW,'RAB Prices Short'!$B:$B,'All Prices combined'!$D358,'RAB Prices Short'!$E:$E,'All Prices combined'!$G358),IF($B358="RAB Long",SUMIFS('RAB Prices Long'!BW:BW,'RAB Prices Long'!$B:$B,'All Prices combined'!$D358,'RAB Prices Long'!$E:$E,'All Prices combined'!$G358)))),2)</f>
        <v>17.649999999999999</v>
      </c>
      <c r="BU358" s="2">
        <f>ROUND(IF($B358="Annuity",SUMIFS('Annuity Prices'!BX:BX,'Annuity Prices'!$B:$B,$D358,'Annuity Prices'!$E:$E,$G358),IF($B358="RAB Short",SUMIFS('RAB Prices Short'!BX:BX,'RAB Prices Short'!$B:$B,'All Prices combined'!$D358,'RAB Prices Short'!$E:$E,'All Prices combined'!$G358),IF($B358="RAB Long",SUMIFS('RAB Prices Long'!BX:BX,'RAB Prices Long'!$B:$B,'All Prices combined'!$D358,'RAB Prices Long'!$E:$E,'All Prices combined'!$G358)))),2)</f>
        <v>18.09</v>
      </c>
    </row>
    <row r="359" spans="2:73" x14ac:dyDescent="0.25">
      <c r="B359" t="s">
        <v>44</v>
      </c>
      <c r="C359" t="s">
        <v>212</v>
      </c>
      <c r="F359" t="s">
        <v>212</v>
      </c>
      <c r="G359" t="s">
        <v>213</v>
      </c>
      <c r="I359" s="2">
        <f>ROUND(IF($B359="Annuity",SUMIFS('Annuity Prices'!L:L,'Annuity Prices'!$B:$B,$D359,'Annuity Prices'!$E:$E,$G359),IF($B359="RAB Short",SUMIFS('RAB Prices Short'!L:L,'RAB Prices Short'!$B:$B,'All Prices combined'!$D359,'RAB Prices Short'!$E:$E,'All Prices combined'!$G359),IF($B359="RAB Long",SUMIFS('RAB Prices Long'!L:L,'RAB Prices Long'!$B:$B,'All Prices combined'!$D359,'RAB Prices Long'!$E:$E,'All Prices combined'!$G359)))),2)</f>
        <v>0</v>
      </c>
      <c r="J359" s="2">
        <f>ROUND(IF($B359="Annuity",SUMIFS('Annuity Prices'!M:M,'Annuity Prices'!$B:$B,$D359,'Annuity Prices'!$E:$E,$G359),IF($B359="RAB Short",SUMIFS('RAB Prices Short'!M:M,'RAB Prices Short'!$B:$B,'All Prices combined'!$D359,'RAB Prices Short'!$E:$E,'All Prices combined'!$G359),IF($B359="RAB Long",SUMIFS('RAB Prices Long'!M:M,'RAB Prices Long'!$B:$B,'All Prices combined'!$D359,'RAB Prices Long'!$E:$E,'All Prices combined'!$G359)))),2)</f>
        <v>0</v>
      </c>
      <c r="K359" s="2">
        <f>ROUND(IF($B359="Annuity",SUMIFS('Annuity Prices'!N:N,'Annuity Prices'!$B:$B,$D359,'Annuity Prices'!$E:$E,$G359),IF($B359="RAB Short",SUMIFS('RAB Prices Short'!N:N,'RAB Prices Short'!$B:$B,'All Prices combined'!$D359,'RAB Prices Short'!$E:$E,'All Prices combined'!$G359),IF($B359="RAB Long",SUMIFS('RAB Prices Long'!N:N,'RAB Prices Long'!$B:$B,'All Prices combined'!$D359,'RAB Prices Long'!$E:$E,'All Prices combined'!$G359)))),2)</f>
        <v>0</v>
      </c>
      <c r="L359" s="2">
        <f>ROUND(IF($B359="Annuity",SUMIFS('Annuity Prices'!O:O,'Annuity Prices'!$B:$B,$D359,'Annuity Prices'!$E:$E,$G359),IF($B359="RAB Short",SUMIFS('RAB Prices Short'!O:O,'RAB Prices Short'!$B:$B,'All Prices combined'!$D359,'RAB Prices Short'!$E:$E,'All Prices combined'!$G359),IF($B359="RAB Long",SUMIFS('RAB Prices Long'!O:O,'RAB Prices Long'!$B:$B,'All Prices combined'!$D359,'RAB Prices Long'!$E:$E,'All Prices combined'!$G359)))),2)</f>
        <v>0</v>
      </c>
      <c r="M359" s="2">
        <f>ROUND(IF($B359="Annuity",SUMIFS('Annuity Prices'!P:P,'Annuity Prices'!$B:$B,$D359,'Annuity Prices'!$E:$E,$G359),IF($B359="RAB Short",SUMIFS('RAB Prices Short'!P:P,'RAB Prices Short'!$B:$B,'All Prices combined'!$D359,'RAB Prices Short'!$E:$E,'All Prices combined'!$G359),IF($B359="RAB Long",SUMIFS('RAB Prices Long'!P:P,'RAB Prices Long'!$B:$B,'All Prices combined'!$D359,'RAB Prices Long'!$E:$E,'All Prices combined'!$G359)))),2)</f>
        <v>0</v>
      </c>
      <c r="N359" s="2">
        <f>ROUND(IF($B359="Annuity",SUMIFS('Annuity Prices'!Q:Q,'Annuity Prices'!$B:$B,$D359,'Annuity Prices'!$E:$E,$G359),IF($B359="RAB Short",SUMIFS('RAB Prices Short'!Q:Q,'RAB Prices Short'!$B:$B,'All Prices combined'!$D359,'RAB Prices Short'!$E:$E,'All Prices combined'!$G359),IF($B359="RAB Long",SUMIFS('RAB Prices Long'!Q:Q,'RAB Prices Long'!$B:$B,'All Prices combined'!$D359,'RAB Prices Long'!$E:$E,'All Prices combined'!$G359)))),2)</f>
        <v>0</v>
      </c>
      <c r="O359" s="2">
        <f>ROUND(IF($B359="Annuity",SUMIFS('Annuity Prices'!R:R,'Annuity Prices'!$B:$B,$D359,'Annuity Prices'!$E:$E,$G359),IF($B359="RAB Short",SUMIFS('RAB Prices Short'!R:R,'RAB Prices Short'!$B:$B,'All Prices combined'!$D359,'RAB Prices Short'!$E:$E,'All Prices combined'!$G359),IF($B359="RAB Long",SUMIFS('RAB Prices Long'!R:R,'RAB Prices Long'!$B:$B,'All Prices combined'!$D359,'RAB Prices Long'!$E:$E,'All Prices combined'!$G359)))),2)</f>
        <v>0</v>
      </c>
      <c r="P359" s="2">
        <f>ROUND(IF($B359="Annuity",SUMIFS('Annuity Prices'!S:S,'Annuity Prices'!$B:$B,$D359,'Annuity Prices'!$E:$E,$G359),IF($B359="RAB Short",SUMIFS('RAB Prices Short'!S:S,'RAB Prices Short'!$B:$B,'All Prices combined'!$D359,'RAB Prices Short'!$E:$E,'All Prices combined'!$G359),IF($B359="RAB Long",SUMIFS('RAB Prices Long'!S:S,'RAB Prices Long'!$B:$B,'All Prices combined'!$D359,'RAB Prices Long'!$E:$E,'All Prices combined'!$G359)))),2)</f>
        <v>0</v>
      </c>
      <c r="Q359" s="2">
        <f>ROUND(IF($B359="Annuity",SUMIFS('Annuity Prices'!T:T,'Annuity Prices'!$B:$B,$D359,'Annuity Prices'!$E:$E,$G359),IF($B359="RAB Short",SUMIFS('RAB Prices Short'!T:T,'RAB Prices Short'!$B:$B,'All Prices combined'!$D359,'RAB Prices Short'!$E:$E,'All Prices combined'!$G359),IF($B359="RAB Long",SUMIFS('RAB Prices Long'!T:T,'RAB Prices Long'!$B:$B,'All Prices combined'!$D359,'RAB Prices Long'!$E:$E,'All Prices combined'!$G359)))),2)</f>
        <v>0</v>
      </c>
      <c r="R359" s="2">
        <f>ROUND(IF($B359="Annuity",SUMIFS('Annuity Prices'!U:U,'Annuity Prices'!$B:$B,$D359,'Annuity Prices'!$E:$E,$G359),IF($B359="RAB Short",SUMIFS('RAB Prices Short'!U:U,'RAB Prices Short'!$B:$B,'All Prices combined'!$D359,'RAB Prices Short'!$E:$E,'All Prices combined'!$G359),IF($B359="RAB Long",SUMIFS('RAB Prices Long'!U:U,'RAB Prices Long'!$B:$B,'All Prices combined'!$D359,'RAB Prices Long'!$E:$E,'All Prices combined'!$G359)))),2)</f>
        <v>0</v>
      </c>
      <c r="S359" s="2">
        <f>ROUND(IF($B359="Annuity",SUMIFS('Annuity Prices'!V:V,'Annuity Prices'!$B:$B,$D359,'Annuity Prices'!$E:$E,$G359),IF($B359="RAB Short",SUMIFS('RAB Prices Short'!V:V,'RAB Prices Short'!$B:$B,'All Prices combined'!$D359,'RAB Prices Short'!$E:$E,'All Prices combined'!$G359),IF($B359="RAB Long",SUMIFS('RAB Prices Long'!V:V,'RAB Prices Long'!$B:$B,'All Prices combined'!$D359,'RAB Prices Long'!$E:$E,'All Prices combined'!$G359)))),2)</f>
        <v>0</v>
      </c>
      <c r="T359" s="2">
        <f>ROUND(IF($B359="Annuity",SUMIFS('Annuity Prices'!W:W,'Annuity Prices'!$B:$B,$D359,'Annuity Prices'!$E:$E,$G359),IF($B359="RAB Short",SUMIFS('RAB Prices Short'!W:W,'RAB Prices Short'!$B:$B,'All Prices combined'!$D359,'RAB Prices Short'!$E:$E,'All Prices combined'!$G359),IF($B359="RAB Long",SUMIFS('RAB Prices Long'!W:W,'RAB Prices Long'!$B:$B,'All Prices combined'!$D359,'RAB Prices Long'!$E:$E,'All Prices combined'!$G359)))),2)</f>
        <v>0</v>
      </c>
      <c r="U359" s="2">
        <f>ROUND(IF($B359="Annuity",SUMIFS('Annuity Prices'!X:X,'Annuity Prices'!$B:$B,$D359,'Annuity Prices'!$E:$E,$G359),IF($B359="RAB Short",SUMIFS('RAB Prices Short'!X:X,'RAB Prices Short'!$B:$B,'All Prices combined'!$D359,'RAB Prices Short'!$E:$E,'All Prices combined'!$G359),IF($B359="RAB Long",SUMIFS('RAB Prices Long'!X:X,'RAB Prices Long'!$B:$B,'All Prices combined'!$D359,'RAB Prices Long'!$E:$E,'All Prices combined'!$G359)))),2)</f>
        <v>0</v>
      </c>
      <c r="V359" s="2">
        <f>ROUND(IF($B359="Annuity",SUMIFS('Annuity Prices'!Y:Y,'Annuity Prices'!$B:$B,$D359,'Annuity Prices'!$E:$E,$G359),IF($B359="RAB Short",SUMIFS('RAB Prices Short'!Y:Y,'RAB Prices Short'!$B:$B,'All Prices combined'!$D359,'RAB Prices Short'!$E:$E,'All Prices combined'!$G359),IF($B359="RAB Long",SUMIFS('RAB Prices Long'!Y:Y,'RAB Prices Long'!$B:$B,'All Prices combined'!$D359,'RAB Prices Long'!$E:$E,'All Prices combined'!$G359)))),2)</f>
        <v>0</v>
      </c>
      <c r="W359" s="2">
        <f>ROUND(IF($B359="Annuity",SUMIFS('Annuity Prices'!Z:Z,'Annuity Prices'!$B:$B,$D359,'Annuity Prices'!$E:$E,$G359),IF($B359="RAB Short",SUMIFS('RAB Prices Short'!Z:Z,'RAB Prices Short'!$B:$B,'All Prices combined'!$D359,'RAB Prices Short'!$E:$E,'All Prices combined'!$G359),IF($B359="RAB Long",SUMIFS('RAB Prices Long'!Z:Z,'RAB Prices Long'!$B:$B,'All Prices combined'!$D359,'RAB Prices Long'!$E:$E,'All Prices combined'!$G359)))),2)</f>
        <v>0</v>
      </c>
      <c r="X359" s="2">
        <f>ROUND(IF($B359="Annuity",SUMIFS('Annuity Prices'!AA:AA,'Annuity Prices'!$B:$B,$D359,'Annuity Prices'!$E:$E,$G359),IF($B359="RAB Short",SUMIFS('RAB Prices Short'!AA:AA,'RAB Prices Short'!$B:$B,'All Prices combined'!$D359,'RAB Prices Short'!$E:$E,'All Prices combined'!$G359),IF($B359="RAB Long",SUMIFS('RAB Prices Long'!AA:AA,'RAB Prices Long'!$B:$B,'All Prices combined'!$D359,'RAB Prices Long'!$E:$E,'All Prices combined'!$G359)))),2)</f>
        <v>0</v>
      </c>
      <c r="Y359" s="2">
        <f>ROUND(IF($B359="Annuity",SUMIFS('Annuity Prices'!AB:AB,'Annuity Prices'!$B:$B,$D359,'Annuity Prices'!$E:$E,$G359),IF($B359="RAB Short",SUMIFS('RAB Prices Short'!AB:AB,'RAB Prices Short'!$B:$B,'All Prices combined'!$D359,'RAB Prices Short'!$E:$E,'All Prices combined'!$G359),IF($B359="RAB Long",SUMIFS('RAB Prices Long'!AB:AB,'RAB Prices Long'!$B:$B,'All Prices combined'!$D359,'RAB Prices Long'!$E:$E,'All Prices combined'!$G359)))),2)</f>
        <v>0</v>
      </c>
      <c r="Z359" s="2">
        <f>ROUND(IF($B359="Annuity",SUMIFS('Annuity Prices'!AC:AC,'Annuity Prices'!$B:$B,$D359,'Annuity Prices'!$E:$E,$G359),IF($B359="RAB Short",SUMIFS('RAB Prices Short'!AC:AC,'RAB Prices Short'!$B:$B,'All Prices combined'!$D359,'RAB Prices Short'!$E:$E,'All Prices combined'!$G359),IF($B359="RAB Long",SUMIFS('RAB Prices Long'!AC:AC,'RAB Prices Long'!$B:$B,'All Prices combined'!$D359,'RAB Prices Long'!$E:$E,'All Prices combined'!$G359)))),2)</f>
        <v>0</v>
      </c>
      <c r="AA359" s="2">
        <f>ROUND(IF($B359="Annuity",SUMIFS('Annuity Prices'!AD:AD,'Annuity Prices'!$B:$B,$D359,'Annuity Prices'!$E:$E,$G359),IF($B359="RAB Short",SUMIFS('RAB Prices Short'!AD:AD,'RAB Prices Short'!$B:$B,'All Prices combined'!$D359,'RAB Prices Short'!$E:$E,'All Prices combined'!$G359),IF($B359="RAB Long",SUMIFS('RAB Prices Long'!AD:AD,'RAB Prices Long'!$B:$B,'All Prices combined'!$D359,'RAB Prices Long'!$E:$E,'All Prices combined'!$G359)))),2)</f>
        <v>0</v>
      </c>
      <c r="AB359" s="2">
        <f>ROUND(IF($B359="Annuity",SUMIFS('Annuity Prices'!AE:AE,'Annuity Prices'!$B:$B,$D359,'Annuity Prices'!$E:$E,$G359),IF($B359="RAB Short",SUMIFS('RAB Prices Short'!AE:AE,'RAB Prices Short'!$B:$B,'All Prices combined'!$D359,'RAB Prices Short'!$E:$E,'All Prices combined'!$G359),IF($B359="RAB Long",SUMIFS('RAB Prices Long'!AE:AE,'RAB Prices Long'!$B:$B,'All Prices combined'!$D359,'RAB Prices Long'!$E:$E,'All Prices combined'!$G359)))),2)</f>
        <v>0</v>
      </c>
      <c r="AC359" s="2">
        <f>ROUND(IF($B359="Annuity",SUMIFS('Annuity Prices'!AF:AF,'Annuity Prices'!$B:$B,$D359,'Annuity Prices'!$E:$E,$G359),IF($B359="RAB Short",SUMIFS('RAB Prices Short'!AF:AF,'RAB Prices Short'!$B:$B,'All Prices combined'!$D359,'RAB Prices Short'!$E:$E,'All Prices combined'!$G359),IF($B359="RAB Long",SUMIFS('RAB Prices Long'!AF:AF,'RAB Prices Long'!$B:$B,'All Prices combined'!$D359,'RAB Prices Long'!$E:$E,'All Prices combined'!$G359)))),2)</f>
        <v>0</v>
      </c>
      <c r="AD359" s="2">
        <f>ROUND(IF($B359="Annuity",SUMIFS('Annuity Prices'!AG:AG,'Annuity Prices'!$B:$B,$D359,'Annuity Prices'!$E:$E,$G359),IF($B359="RAB Short",SUMIFS('RAB Prices Short'!AG:AG,'RAB Prices Short'!$B:$B,'All Prices combined'!$D359,'RAB Prices Short'!$E:$E,'All Prices combined'!$G359),IF($B359="RAB Long",SUMIFS('RAB Prices Long'!AG:AG,'RAB Prices Long'!$B:$B,'All Prices combined'!$D359,'RAB Prices Long'!$E:$E,'All Prices combined'!$G359)))),2)</f>
        <v>0</v>
      </c>
      <c r="AE359" s="2">
        <f>ROUND(IF($B359="Annuity",SUMIFS('Annuity Prices'!AH:AH,'Annuity Prices'!$B:$B,$D359,'Annuity Prices'!$E:$E,$G359),IF($B359="RAB Short",SUMIFS('RAB Prices Short'!AH:AH,'RAB Prices Short'!$B:$B,'All Prices combined'!$D359,'RAB Prices Short'!$E:$E,'All Prices combined'!$G359),IF($B359="RAB Long",SUMIFS('RAB Prices Long'!AH:AH,'RAB Prices Long'!$B:$B,'All Prices combined'!$D359,'RAB Prices Long'!$E:$E,'All Prices combined'!$G359)))),2)</f>
        <v>0</v>
      </c>
      <c r="AF359" s="2">
        <f>ROUND(IF($B359="Annuity",SUMIFS('Annuity Prices'!AI:AI,'Annuity Prices'!$B:$B,$D359,'Annuity Prices'!$E:$E,$G359),IF($B359="RAB Short",SUMIFS('RAB Prices Short'!AI:AI,'RAB Prices Short'!$B:$B,'All Prices combined'!$D359,'RAB Prices Short'!$E:$E,'All Prices combined'!$G359),IF($B359="RAB Long",SUMIFS('RAB Prices Long'!AI:AI,'RAB Prices Long'!$B:$B,'All Prices combined'!$D359,'RAB Prices Long'!$E:$E,'All Prices combined'!$G359)))),2)</f>
        <v>0</v>
      </c>
      <c r="AG359" s="2">
        <f>ROUND(IF($B359="Annuity",SUMIFS('Annuity Prices'!AJ:AJ,'Annuity Prices'!$B:$B,$D359,'Annuity Prices'!$E:$E,$G359),IF($B359="RAB Short",SUMIFS('RAB Prices Short'!AJ:AJ,'RAB Prices Short'!$B:$B,'All Prices combined'!$D359,'RAB Prices Short'!$E:$E,'All Prices combined'!$G359),IF($B359="RAB Long",SUMIFS('RAB Prices Long'!AJ:AJ,'RAB Prices Long'!$B:$B,'All Prices combined'!$D359,'RAB Prices Long'!$E:$E,'All Prices combined'!$G359)))),2)</f>
        <v>0</v>
      </c>
      <c r="AH359" s="2">
        <f>ROUND(IF($B359="Annuity",SUMIFS('Annuity Prices'!AK:AK,'Annuity Prices'!$B:$B,$D359,'Annuity Prices'!$E:$E,$G359),IF($B359="RAB Short",SUMIFS('RAB Prices Short'!AK:AK,'RAB Prices Short'!$B:$B,'All Prices combined'!$D359,'RAB Prices Short'!$E:$E,'All Prices combined'!$G359),IF($B359="RAB Long",SUMIFS('RAB Prices Long'!AK:AK,'RAB Prices Long'!$B:$B,'All Prices combined'!$D359,'RAB Prices Long'!$E:$E,'All Prices combined'!$G359)))),2)</f>
        <v>0</v>
      </c>
      <c r="AI359" s="2">
        <f>ROUND(IF($B359="Annuity",SUMIFS('Annuity Prices'!AL:AL,'Annuity Prices'!$B:$B,$D359,'Annuity Prices'!$E:$E,$G359),IF($B359="RAB Short",SUMIFS('RAB Prices Short'!AL:AL,'RAB Prices Short'!$B:$B,'All Prices combined'!$D359,'RAB Prices Short'!$E:$E,'All Prices combined'!$G359),IF($B359="RAB Long",SUMIFS('RAB Prices Long'!AL:AL,'RAB Prices Long'!$B:$B,'All Prices combined'!$D359,'RAB Prices Long'!$E:$E,'All Prices combined'!$G359)))),2)</f>
        <v>0</v>
      </c>
      <c r="AJ359" s="2">
        <f>ROUND(IF($B359="Annuity",SUMIFS('Annuity Prices'!AM:AM,'Annuity Prices'!$B:$B,$D359,'Annuity Prices'!$E:$E,$G359),IF($B359="RAB Short",SUMIFS('RAB Prices Short'!AM:AM,'RAB Prices Short'!$B:$B,'All Prices combined'!$D359,'RAB Prices Short'!$E:$E,'All Prices combined'!$G359),IF($B359="RAB Long",SUMIFS('RAB Prices Long'!AM:AM,'RAB Prices Long'!$B:$B,'All Prices combined'!$D359,'RAB Prices Long'!$E:$E,'All Prices combined'!$G359)))),2)</f>
        <v>0</v>
      </c>
      <c r="AK359" s="2">
        <f>ROUND(IF($B359="Annuity",SUMIFS('Annuity Prices'!AN:AN,'Annuity Prices'!$B:$B,$D359,'Annuity Prices'!$E:$E,$G359),IF($B359="RAB Short",SUMIFS('RAB Prices Short'!AN:AN,'RAB Prices Short'!$B:$B,'All Prices combined'!$D359,'RAB Prices Short'!$E:$E,'All Prices combined'!$G359),IF($B359="RAB Long",SUMIFS('RAB Prices Long'!AN:AN,'RAB Prices Long'!$B:$B,'All Prices combined'!$D359,'RAB Prices Long'!$E:$E,'All Prices combined'!$G359)))),2)</f>
        <v>0</v>
      </c>
      <c r="AL359" s="2">
        <f>ROUND(IF($B359="Annuity",SUMIFS('Annuity Prices'!AO:AO,'Annuity Prices'!$B:$B,$D359,'Annuity Prices'!$E:$E,$G359),IF($B359="RAB Short",SUMIFS('RAB Prices Short'!AO:AO,'RAB Prices Short'!$B:$B,'All Prices combined'!$D359,'RAB Prices Short'!$E:$E,'All Prices combined'!$G359),IF($B359="RAB Long",SUMIFS('RAB Prices Long'!AO:AO,'RAB Prices Long'!$B:$B,'All Prices combined'!$D359,'RAB Prices Long'!$E:$E,'All Prices combined'!$G359)))),2)</f>
        <v>0</v>
      </c>
      <c r="AM359" s="2">
        <f>ROUND(IF($B359="Annuity",SUMIFS('Annuity Prices'!AP:AP,'Annuity Prices'!$B:$B,$D359,'Annuity Prices'!$E:$E,$G359),IF($B359="RAB Short",SUMIFS('RAB Prices Short'!AP:AP,'RAB Prices Short'!$B:$B,'All Prices combined'!$D359,'RAB Prices Short'!$E:$E,'All Prices combined'!$G359),IF($B359="RAB Long",SUMIFS('RAB Prices Long'!AP:AP,'RAB Prices Long'!$B:$B,'All Prices combined'!$D359,'RAB Prices Long'!$E:$E,'All Prices combined'!$G359)))),2)</f>
        <v>0</v>
      </c>
      <c r="AN359" s="2">
        <f>ROUND(IF($B359="Annuity",SUMIFS('Annuity Prices'!AQ:AQ,'Annuity Prices'!$B:$B,$D359,'Annuity Prices'!$E:$E,$G359),IF($B359="RAB Short",SUMIFS('RAB Prices Short'!AQ:AQ,'RAB Prices Short'!$B:$B,'All Prices combined'!$D359,'RAB Prices Short'!$E:$E,'All Prices combined'!$G359),IF($B359="RAB Long",SUMIFS('RAB Prices Long'!AQ:AQ,'RAB Prices Long'!$B:$B,'All Prices combined'!$D359,'RAB Prices Long'!$E:$E,'All Prices combined'!$G359)))),2)</f>
        <v>0</v>
      </c>
      <c r="AO359" s="2">
        <f>ROUND(IF($B359="Annuity",SUMIFS('Annuity Prices'!AR:AR,'Annuity Prices'!$B:$B,$D359,'Annuity Prices'!$E:$E,$G359),IF($B359="RAB Short",SUMIFS('RAB Prices Short'!AR:AR,'RAB Prices Short'!$B:$B,'All Prices combined'!$D359,'RAB Prices Short'!$E:$E,'All Prices combined'!$G359),IF($B359="RAB Long",SUMIFS('RAB Prices Long'!AR:AR,'RAB Prices Long'!$B:$B,'All Prices combined'!$D359,'RAB Prices Long'!$E:$E,'All Prices combined'!$G359)))),2)</f>
        <v>0</v>
      </c>
      <c r="AP359" s="2">
        <f>ROUND(IF($B359="Annuity",SUMIFS('Annuity Prices'!AS:AS,'Annuity Prices'!$B:$B,$D359,'Annuity Prices'!$E:$E,$G359),IF($B359="RAB Short",SUMIFS('RAB Prices Short'!AS:AS,'RAB Prices Short'!$B:$B,'All Prices combined'!$D359,'RAB Prices Short'!$E:$E,'All Prices combined'!$G359),IF($B359="RAB Long",SUMIFS('RAB Prices Long'!AS:AS,'RAB Prices Long'!$B:$B,'All Prices combined'!$D359,'RAB Prices Long'!$E:$E,'All Prices combined'!$G359)))),2)</f>
        <v>0</v>
      </c>
      <c r="AQ359" s="2">
        <f>ROUND(IF($B359="Annuity",SUMIFS('Annuity Prices'!AT:AT,'Annuity Prices'!$B:$B,$D359,'Annuity Prices'!$E:$E,$G359),IF($B359="RAB Short",SUMIFS('RAB Prices Short'!AT:AT,'RAB Prices Short'!$B:$B,'All Prices combined'!$D359,'RAB Prices Short'!$E:$E,'All Prices combined'!$G359),IF($B359="RAB Long",SUMIFS('RAB Prices Long'!AT:AT,'RAB Prices Long'!$B:$B,'All Prices combined'!$D359,'RAB Prices Long'!$E:$E,'All Prices combined'!$G359)))),2)</f>
        <v>0</v>
      </c>
      <c r="AR359" s="2">
        <f>ROUND(IF($B359="Annuity",SUMIFS('Annuity Prices'!AU:AU,'Annuity Prices'!$B:$B,$D359,'Annuity Prices'!$E:$E,$G359),IF($B359="RAB Short",SUMIFS('RAB Prices Short'!AU:AU,'RAB Prices Short'!$B:$B,'All Prices combined'!$D359,'RAB Prices Short'!$E:$E,'All Prices combined'!$G359),IF($B359="RAB Long",SUMIFS('RAB Prices Long'!AU:AU,'RAB Prices Long'!$B:$B,'All Prices combined'!$D359,'RAB Prices Long'!$E:$E,'All Prices combined'!$G359)))),2)</f>
        <v>0</v>
      </c>
      <c r="AS359" s="2">
        <f>ROUND(IF($B359="Annuity",SUMIFS('Annuity Prices'!AV:AV,'Annuity Prices'!$B:$B,$D359,'Annuity Prices'!$E:$E,$G359),IF($B359="RAB Short",SUMIFS('RAB Prices Short'!AV:AV,'RAB Prices Short'!$B:$B,'All Prices combined'!$D359,'RAB Prices Short'!$E:$E,'All Prices combined'!$G359),IF($B359="RAB Long",SUMIFS('RAB Prices Long'!AV:AV,'RAB Prices Long'!$B:$B,'All Prices combined'!$D359,'RAB Prices Long'!$E:$E,'All Prices combined'!$G359)))),2)</f>
        <v>0</v>
      </c>
      <c r="AT359" s="2">
        <f>ROUND(IF($B359="Annuity",SUMIFS('Annuity Prices'!AW:AW,'Annuity Prices'!$B:$B,$D359,'Annuity Prices'!$E:$E,$G359),IF($B359="RAB Short",SUMIFS('RAB Prices Short'!AW:AW,'RAB Prices Short'!$B:$B,'All Prices combined'!$D359,'RAB Prices Short'!$E:$E,'All Prices combined'!$G359),IF($B359="RAB Long",SUMIFS('RAB Prices Long'!AW:AW,'RAB Prices Long'!$B:$B,'All Prices combined'!$D359,'RAB Prices Long'!$E:$E,'All Prices combined'!$G359)))),2)</f>
        <v>0</v>
      </c>
      <c r="AU359" s="2">
        <f>ROUND(IF($B359="Annuity",SUMIFS('Annuity Prices'!AX:AX,'Annuity Prices'!$B:$B,$D359,'Annuity Prices'!$E:$E,$G359),IF($B359="RAB Short",SUMIFS('RAB Prices Short'!AX:AX,'RAB Prices Short'!$B:$B,'All Prices combined'!$D359,'RAB Prices Short'!$E:$E,'All Prices combined'!$G359),IF($B359="RAB Long",SUMIFS('RAB Prices Long'!AX:AX,'RAB Prices Long'!$B:$B,'All Prices combined'!$D359,'RAB Prices Long'!$E:$E,'All Prices combined'!$G359)))),2)</f>
        <v>0</v>
      </c>
      <c r="AV359" s="2">
        <f>ROUND(IF($B359="Annuity",SUMIFS('Annuity Prices'!AY:AY,'Annuity Prices'!$B:$B,$D359,'Annuity Prices'!$E:$E,$G359),IF($B359="RAB Short",SUMIFS('RAB Prices Short'!AY:AY,'RAB Prices Short'!$B:$B,'All Prices combined'!$D359,'RAB Prices Short'!$E:$E,'All Prices combined'!$G359),IF($B359="RAB Long",SUMIFS('RAB Prices Long'!AY:AY,'RAB Prices Long'!$B:$B,'All Prices combined'!$D359,'RAB Prices Long'!$E:$E,'All Prices combined'!$G359)))),2)</f>
        <v>0</v>
      </c>
      <c r="AW359" s="2">
        <f>ROUND(IF($B359="Annuity",SUMIFS('Annuity Prices'!AZ:AZ,'Annuity Prices'!$B:$B,$D359,'Annuity Prices'!$E:$E,$G359),IF($B359="RAB Short",SUMIFS('RAB Prices Short'!AZ:AZ,'RAB Prices Short'!$B:$B,'All Prices combined'!$D359,'RAB Prices Short'!$E:$E,'All Prices combined'!$G359),IF($B359="RAB Long",SUMIFS('RAB Prices Long'!AZ:AZ,'RAB Prices Long'!$B:$B,'All Prices combined'!$D359,'RAB Prices Long'!$E:$E,'All Prices combined'!$G359)))),2)</f>
        <v>0</v>
      </c>
      <c r="AX359" s="2">
        <f>ROUND(IF($B359="Annuity",SUMIFS('Annuity Prices'!BA:BA,'Annuity Prices'!$B:$B,$D359,'Annuity Prices'!$E:$E,$G359),IF($B359="RAB Short",SUMIFS('RAB Prices Short'!BA:BA,'RAB Prices Short'!$B:$B,'All Prices combined'!$D359,'RAB Prices Short'!$E:$E,'All Prices combined'!$G359),IF($B359="RAB Long",SUMIFS('RAB Prices Long'!BA:BA,'RAB Prices Long'!$B:$B,'All Prices combined'!$D359,'RAB Prices Long'!$E:$E,'All Prices combined'!$G359)))),2)</f>
        <v>0</v>
      </c>
      <c r="AY359" s="2">
        <f>ROUND(IF($B359="Annuity",SUMIFS('Annuity Prices'!BB:BB,'Annuity Prices'!$B:$B,$D359,'Annuity Prices'!$E:$E,$G359),IF($B359="RAB Short",SUMIFS('RAB Prices Short'!BB:BB,'RAB Prices Short'!$B:$B,'All Prices combined'!$D359,'RAB Prices Short'!$E:$E,'All Prices combined'!$G359),IF($B359="RAB Long",SUMIFS('RAB Prices Long'!BB:BB,'RAB Prices Long'!$B:$B,'All Prices combined'!$D359,'RAB Prices Long'!$E:$E,'All Prices combined'!$G359)))),2)</f>
        <v>0</v>
      </c>
      <c r="AZ359" s="2">
        <f>ROUND(IF($B359="Annuity",SUMIFS('Annuity Prices'!BC:BC,'Annuity Prices'!$B:$B,$D359,'Annuity Prices'!$E:$E,$G359),IF($B359="RAB Short",SUMIFS('RAB Prices Short'!BC:BC,'RAB Prices Short'!$B:$B,'All Prices combined'!$D359,'RAB Prices Short'!$E:$E,'All Prices combined'!$G359),IF($B359="RAB Long",SUMIFS('RAB Prices Long'!BC:BC,'RAB Prices Long'!$B:$B,'All Prices combined'!$D359,'RAB Prices Long'!$E:$E,'All Prices combined'!$G359)))),2)</f>
        <v>0</v>
      </c>
      <c r="BA359" s="2">
        <f>ROUND(IF($B359="Annuity",SUMIFS('Annuity Prices'!BD:BD,'Annuity Prices'!$B:$B,$D359,'Annuity Prices'!$E:$E,$G359),IF($B359="RAB Short",SUMIFS('RAB Prices Short'!BD:BD,'RAB Prices Short'!$B:$B,'All Prices combined'!$D359,'RAB Prices Short'!$E:$E,'All Prices combined'!$G359),IF($B359="RAB Long",SUMIFS('RAB Prices Long'!BD:BD,'RAB Prices Long'!$B:$B,'All Prices combined'!$D359,'RAB Prices Long'!$E:$E,'All Prices combined'!$G359)))),2)</f>
        <v>0</v>
      </c>
      <c r="BB359" s="2">
        <f>ROUND(IF($B359="Annuity",SUMIFS('Annuity Prices'!BE:BE,'Annuity Prices'!$B:$B,$D359,'Annuity Prices'!$E:$E,$G359),IF($B359="RAB Short",SUMIFS('RAB Prices Short'!BE:BE,'RAB Prices Short'!$B:$B,'All Prices combined'!$D359,'RAB Prices Short'!$E:$E,'All Prices combined'!$G359),IF($B359="RAB Long",SUMIFS('RAB Prices Long'!BE:BE,'RAB Prices Long'!$B:$B,'All Prices combined'!$D359,'RAB Prices Long'!$E:$E,'All Prices combined'!$G359)))),2)</f>
        <v>0</v>
      </c>
      <c r="BC359" s="2">
        <f>ROUND(IF($B359="Annuity",SUMIFS('Annuity Prices'!BF:BF,'Annuity Prices'!$B:$B,$D359,'Annuity Prices'!$E:$E,$G359),IF($B359="RAB Short",SUMIFS('RAB Prices Short'!BF:BF,'RAB Prices Short'!$B:$B,'All Prices combined'!$D359,'RAB Prices Short'!$E:$E,'All Prices combined'!$G359),IF($B359="RAB Long",SUMIFS('RAB Prices Long'!BF:BF,'RAB Prices Long'!$B:$B,'All Prices combined'!$D359,'RAB Prices Long'!$E:$E,'All Prices combined'!$G359)))),2)</f>
        <v>0</v>
      </c>
      <c r="BD359" s="2">
        <f>ROUND(IF($B359="Annuity",SUMIFS('Annuity Prices'!BG:BG,'Annuity Prices'!$B:$B,$D359,'Annuity Prices'!$E:$E,$G359),IF($B359="RAB Short",SUMIFS('RAB Prices Short'!BG:BG,'RAB Prices Short'!$B:$B,'All Prices combined'!$D359,'RAB Prices Short'!$E:$E,'All Prices combined'!$G359),IF($B359="RAB Long",SUMIFS('RAB Prices Long'!BG:BG,'RAB Prices Long'!$B:$B,'All Prices combined'!$D359,'RAB Prices Long'!$E:$E,'All Prices combined'!$G359)))),2)</f>
        <v>0</v>
      </c>
      <c r="BE359" s="2">
        <f>ROUND(IF($B359="Annuity",SUMIFS('Annuity Prices'!BH:BH,'Annuity Prices'!$B:$B,$D359,'Annuity Prices'!$E:$E,$G359),IF($B359="RAB Short",SUMIFS('RAB Prices Short'!BH:BH,'RAB Prices Short'!$B:$B,'All Prices combined'!$D359,'RAB Prices Short'!$E:$E,'All Prices combined'!$G359),IF($B359="RAB Long",SUMIFS('RAB Prices Long'!BH:BH,'RAB Prices Long'!$B:$B,'All Prices combined'!$D359,'RAB Prices Long'!$E:$E,'All Prices combined'!$G359)))),2)</f>
        <v>0</v>
      </c>
      <c r="BF359" s="2">
        <f>ROUND(IF($B359="Annuity",SUMIFS('Annuity Prices'!BI:BI,'Annuity Prices'!$B:$B,$D359,'Annuity Prices'!$E:$E,$G359),IF($B359="RAB Short",SUMIFS('RAB Prices Short'!BI:BI,'RAB Prices Short'!$B:$B,'All Prices combined'!$D359,'RAB Prices Short'!$E:$E,'All Prices combined'!$G359),IF($B359="RAB Long",SUMIFS('RAB Prices Long'!BI:BI,'RAB Prices Long'!$B:$B,'All Prices combined'!$D359,'RAB Prices Long'!$E:$E,'All Prices combined'!$G359)))),2)</f>
        <v>0</v>
      </c>
      <c r="BG359" s="2">
        <f>ROUND(IF($B359="Annuity",SUMIFS('Annuity Prices'!BJ:BJ,'Annuity Prices'!$B:$B,$D359,'Annuity Prices'!$E:$E,$G359),IF($B359="RAB Short",SUMIFS('RAB Prices Short'!BJ:BJ,'RAB Prices Short'!$B:$B,'All Prices combined'!$D359,'RAB Prices Short'!$E:$E,'All Prices combined'!$G359),IF($B359="RAB Long",SUMIFS('RAB Prices Long'!BJ:BJ,'RAB Prices Long'!$B:$B,'All Prices combined'!$D359,'RAB Prices Long'!$E:$E,'All Prices combined'!$G359)))),2)</f>
        <v>0</v>
      </c>
      <c r="BH359" s="2">
        <f>ROUND(IF($B359="Annuity",SUMIFS('Annuity Prices'!BK:BK,'Annuity Prices'!$B:$B,$D359,'Annuity Prices'!$E:$E,$G359),IF($B359="RAB Short",SUMIFS('RAB Prices Short'!BK:BK,'RAB Prices Short'!$B:$B,'All Prices combined'!$D359,'RAB Prices Short'!$E:$E,'All Prices combined'!$G359),IF($B359="RAB Long",SUMIFS('RAB Prices Long'!BK:BK,'RAB Prices Long'!$B:$B,'All Prices combined'!$D359,'RAB Prices Long'!$E:$E,'All Prices combined'!$G359)))),2)</f>
        <v>0</v>
      </c>
      <c r="BI359" s="2">
        <f>ROUND(IF($B359="Annuity",SUMIFS('Annuity Prices'!BL:BL,'Annuity Prices'!$B:$B,$D359,'Annuity Prices'!$E:$E,$G359),IF($B359="RAB Short",SUMIFS('RAB Prices Short'!BL:BL,'RAB Prices Short'!$B:$B,'All Prices combined'!$D359,'RAB Prices Short'!$E:$E,'All Prices combined'!$G359),IF($B359="RAB Long",SUMIFS('RAB Prices Long'!BL:BL,'RAB Prices Long'!$B:$B,'All Prices combined'!$D359,'RAB Prices Long'!$E:$E,'All Prices combined'!$G359)))),2)</f>
        <v>0</v>
      </c>
      <c r="BJ359" s="2">
        <f>ROUND(IF($B359="Annuity",SUMIFS('Annuity Prices'!BM:BM,'Annuity Prices'!$B:$B,$D359,'Annuity Prices'!$E:$E,$G359),IF($B359="RAB Short",SUMIFS('RAB Prices Short'!BM:BM,'RAB Prices Short'!$B:$B,'All Prices combined'!$D359,'RAB Prices Short'!$E:$E,'All Prices combined'!$G359),IF($B359="RAB Long",SUMIFS('RAB Prices Long'!BM:BM,'RAB Prices Long'!$B:$B,'All Prices combined'!$D359,'RAB Prices Long'!$E:$E,'All Prices combined'!$G359)))),2)</f>
        <v>0</v>
      </c>
      <c r="BK359" s="2">
        <f>ROUND(IF($B359="Annuity",SUMIFS('Annuity Prices'!BN:BN,'Annuity Prices'!$B:$B,$D359,'Annuity Prices'!$E:$E,$G359),IF($B359="RAB Short",SUMIFS('RAB Prices Short'!BN:BN,'RAB Prices Short'!$B:$B,'All Prices combined'!$D359,'RAB Prices Short'!$E:$E,'All Prices combined'!$G359),IF($B359="RAB Long",SUMIFS('RAB Prices Long'!BN:BN,'RAB Prices Long'!$B:$B,'All Prices combined'!$D359,'RAB Prices Long'!$E:$E,'All Prices combined'!$G359)))),2)</f>
        <v>0</v>
      </c>
      <c r="BL359" s="2">
        <f>ROUND(IF($B359="Annuity",SUMIFS('Annuity Prices'!BO:BO,'Annuity Prices'!$B:$B,$D359,'Annuity Prices'!$E:$E,$G359),IF($B359="RAB Short",SUMIFS('RAB Prices Short'!BO:BO,'RAB Prices Short'!$B:$B,'All Prices combined'!$D359,'RAB Prices Short'!$E:$E,'All Prices combined'!$G359),IF($B359="RAB Long",SUMIFS('RAB Prices Long'!BO:BO,'RAB Prices Long'!$B:$B,'All Prices combined'!$D359,'RAB Prices Long'!$E:$E,'All Prices combined'!$G359)))),2)</f>
        <v>0</v>
      </c>
      <c r="BM359" s="2">
        <f>ROUND(IF($B359="Annuity",SUMIFS('Annuity Prices'!BP:BP,'Annuity Prices'!$B:$B,$D359,'Annuity Prices'!$E:$E,$G359),IF($B359="RAB Short",SUMIFS('RAB Prices Short'!BP:BP,'RAB Prices Short'!$B:$B,'All Prices combined'!$D359,'RAB Prices Short'!$E:$E,'All Prices combined'!$G359),IF($B359="RAB Long",SUMIFS('RAB Prices Long'!BP:BP,'RAB Prices Long'!$B:$B,'All Prices combined'!$D359,'RAB Prices Long'!$E:$E,'All Prices combined'!$G359)))),2)</f>
        <v>0</v>
      </c>
      <c r="BN359" s="2">
        <f>ROUND(IF($B359="Annuity",SUMIFS('Annuity Prices'!BQ:BQ,'Annuity Prices'!$B:$B,$D359,'Annuity Prices'!$E:$E,$G359),IF($B359="RAB Short",SUMIFS('RAB Prices Short'!BQ:BQ,'RAB Prices Short'!$B:$B,'All Prices combined'!$D359,'RAB Prices Short'!$E:$E,'All Prices combined'!$G359),IF($B359="RAB Long",SUMIFS('RAB Prices Long'!BQ:BQ,'RAB Prices Long'!$B:$B,'All Prices combined'!$D359,'RAB Prices Long'!$E:$E,'All Prices combined'!$G359)))),2)</f>
        <v>0</v>
      </c>
      <c r="BO359" s="2">
        <f>ROUND(IF($B359="Annuity",SUMIFS('Annuity Prices'!BR:BR,'Annuity Prices'!$B:$B,$D359,'Annuity Prices'!$E:$E,$G359),IF($B359="RAB Short",SUMIFS('RAB Prices Short'!BR:BR,'RAB Prices Short'!$B:$B,'All Prices combined'!$D359,'RAB Prices Short'!$E:$E,'All Prices combined'!$G359),IF($B359="RAB Long",SUMIFS('RAB Prices Long'!BR:BR,'RAB Prices Long'!$B:$B,'All Prices combined'!$D359,'RAB Prices Long'!$E:$E,'All Prices combined'!$G359)))),2)</f>
        <v>0</v>
      </c>
      <c r="BP359" s="2">
        <f>ROUND(IF($B359="Annuity",SUMIFS('Annuity Prices'!BS:BS,'Annuity Prices'!$B:$B,$D359,'Annuity Prices'!$E:$E,$G359),IF($B359="RAB Short",SUMIFS('RAB Prices Short'!BS:BS,'RAB Prices Short'!$B:$B,'All Prices combined'!$D359,'RAB Prices Short'!$E:$E,'All Prices combined'!$G359),IF($B359="RAB Long",SUMIFS('RAB Prices Long'!BS:BS,'RAB Prices Long'!$B:$B,'All Prices combined'!$D359,'RAB Prices Long'!$E:$E,'All Prices combined'!$G359)))),2)</f>
        <v>0</v>
      </c>
      <c r="BQ359" s="2">
        <f>ROUND(IF($B359="Annuity",SUMIFS('Annuity Prices'!BT:BT,'Annuity Prices'!$B:$B,$D359,'Annuity Prices'!$E:$E,$G359),IF($B359="RAB Short",SUMIFS('RAB Prices Short'!BT:BT,'RAB Prices Short'!$B:$B,'All Prices combined'!$D359,'RAB Prices Short'!$E:$E,'All Prices combined'!$G359),IF($B359="RAB Long",SUMIFS('RAB Prices Long'!BT:BT,'RAB Prices Long'!$B:$B,'All Prices combined'!$D359,'RAB Prices Long'!$E:$E,'All Prices combined'!$G359)))),2)</f>
        <v>0</v>
      </c>
      <c r="BR359" s="2">
        <f>ROUND(IF($B359="Annuity",SUMIFS('Annuity Prices'!BU:BU,'Annuity Prices'!$B:$B,$D359,'Annuity Prices'!$E:$E,$G359),IF($B359="RAB Short",SUMIFS('RAB Prices Short'!BU:BU,'RAB Prices Short'!$B:$B,'All Prices combined'!$D359,'RAB Prices Short'!$E:$E,'All Prices combined'!$G359),IF($B359="RAB Long",SUMIFS('RAB Prices Long'!BU:BU,'RAB Prices Long'!$B:$B,'All Prices combined'!$D359,'RAB Prices Long'!$E:$E,'All Prices combined'!$G359)))),2)</f>
        <v>0</v>
      </c>
      <c r="BS359" s="2">
        <f>ROUND(IF($B359="Annuity",SUMIFS('Annuity Prices'!BV:BV,'Annuity Prices'!$B:$B,$D359,'Annuity Prices'!$E:$E,$G359),IF($B359="RAB Short",SUMIFS('RAB Prices Short'!BV:BV,'RAB Prices Short'!$B:$B,'All Prices combined'!$D359,'RAB Prices Short'!$E:$E,'All Prices combined'!$G359),IF($B359="RAB Long",SUMIFS('RAB Prices Long'!BV:BV,'RAB Prices Long'!$B:$B,'All Prices combined'!$D359,'RAB Prices Long'!$E:$E,'All Prices combined'!$G359)))),2)</f>
        <v>0</v>
      </c>
      <c r="BT359" s="2">
        <f>ROUND(IF($B359="Annuity",SUMIFS('Annuity Prices'!BW:BW,'Annuity Prices'!$B:$B,$D359,'Annuity Prices'!$E:$E,$G359),IF($B359="RAB Short",SUMIFS('RAB Prices Short'!BW:BW,'RAB Prices Short'!$B:$B,'All Prices combined'!$D359,'RAB Prices Short'!$E:$E,'All Prices combined'!$G359),IF($B359="RAB Long",SUMIFS('RAB Prices Long'!BW:BW,'RAB Prices Long'!$B:$B,'All Prices combined'!$D359,'RAB Prices Long'!$E:$E,'All Prices combined'!$G359)))),2)</f>
        <v>0</v>
      </c>
      <c r="BU359" s="2">
        <f>ROUND(IF($B359="Annuity",SUMIFS('Annuity Prices'!BX:BX,'Annuity Prices'!$B:$B,$D359,'Annuity Prices'!$E:$E,$G359),IF($B359="RAB Short",SUMIFS('RAB Prices Short'!BX:BX,'RAB Prices Short'!$B:$B,'All Prices combined'!$D359,'RAB Prices Short'!$E:$E,'All Prices combined'!$G359),IF($B359="RAB Long",SUMIFS('RAB Prices Long'!BX:BX,'RAB Prices Long'!$B:$B,'All Prices combined'!$D359,'RAB Prices Long'!$E:$E,'All Prices combined'!$G359)))),2)</f>
        <v>0</v>
      </c>
    </row>
    <row r="360" spans="2:73" x14ac:dyDescent="0.25">
      <c r="B360" t="s">
        <v>44</v>
      </c>
      <c r="C360">
        <v>30</v>
      </c>
      <c r="D360" t="s">
        <v>213</v>
      </c>
      <c r="E360" t="s">
        <v>209</v>
      </c>
      <c r="F360" t="s">
        <v>212</v>
      </c>
      <c r="G360" t="s">
        <v>38</v>
      </c>
      <c r="H360" t="s">
        <v>128</v>
      </c>
      <c r="I360" s="2">
        <f>ROUND(IF($B360="Annuity",SUMIFS('Annuity Prices'!L:L,'Annuity Prices'!$B:$B,$D360,'Annuity Prices'!$E:$E,$G360),IF($B360="RAB Short",SUMIFS('RAB Prices Short'!L:L,'RAB Prices Short'!$B:$B,'All Prices combined'!$D360,'RAB Prices Short'!$E:$E,'All Prices combined'!$G360),IF($B360="RAB Long",SUMIFS('RAB Prices Long'!L:L,'RAB Prices Long'!$B:$B,'All Prices combined'!$D360,'RAB Prices Long'!$E:$E,'All Prices combined'!$G360)))),2)</f>
        <v>0</v>
      </c>
      <c r="J360" s="2">
        <f>ROUND(IF($B360="Annuity",SUMIFS('Annuity Prices'!M:M,'Annuity Prices'!$B:$B,$D360,'Annuity Prices'!$E:$E,$G360),IF($B360="RAB Short",SUMIFS('RAB Prices Short'!M:M,'RAB Prices Short'!$B:$B,'All Prices combined'!$D360,'RAB Prices Short'!$E:$E,'All Prices combined'!$G360),IF($B360="RAB Long",SUMIFS('RAB Prices Long'!M:M,'RAB Prices Long'!$B:$B,'All Prices combined'!$D360,'RAB Prices Long'!$E:$E,'All Prices combined'!$G360)))),2)</f>
        <v>0</v>
      </c>
      <c r="K360" s="2">
        <f>ROUND(IF($B360="Annuity",SUMIFS('Annuity Prices'!N:N,'Annuity Prices'!$B:$B,$D360,'Annuity Prices'!$E:$E,$G360),IF($B360="RAB Short",SUMIFS('RAB Prices Short'!N:N,'RAB Prices Short'!$B:$B,'All Prices combined'!$D360,'RAB Prices Short'!$E:$E,'All Prices combined'!$G360),IF($B360="RAB Long",SUMIFS('RAB Prices Long'!N:N,'RAB Prices Long'!$B:$B,'All Prices combined'!$D360,'RAB Prices Long'!$E:$E,'All Prices combined'!$G360)))),2)</f>
        <v>2.68</v>
      </c>
      <c r="L360" s="2">
        <f>ROUND(IF($B360="Annuity",SUMIFS('Annuity Prices'!O:O,'Annuity Prices'!$B:$B,$D360,'Annuity Prices'!$E:$E,$G360),IF($B360="RAB Short",SUMIFS('RAB Prices Short'!O:O,'RAB Prices Short'!$B:$B,'All Prices combined'!$D360,'RAB Prices Short'!$E:$E,'All Prices combined'!$G360),IF($B360="RAB Long",SUMIFS('RAB Prices Long'!O:O,'RAB Prices Long'!$B:$B,'All Prices combined'!$D360,'RAB Prices Long'!$E:$E,'All Prices combined'!$G360)))),2)</f>
        <v>2.76</v>
      </c>
      <c r="M360" s="2">
        <f>ROUND(IF($B360="Annuity",SUMIFS('Annuity Prices'!P:P,'Annuity Prices'!$B:$B,$D360,'Annuity Prices'!$E:$E,$G360),IF($B360="RAB Short",SUMIFS('RAB Prices Short'!P:P,'RAB Prices Short'!$B:$B,'All Prices combined'!$D360,'RAB Prices Short'!$E:$E,'All Prices combined'!$G360),IF($B360="RAB Long",SUMIFS('RAB Prices Long'!P:P,'RAB Prices Long'!$B:$B,'All Prices combined'!$D360,'RAB Prices Long'!$E:$E,'All Prices combined'!$G360)))),2)</f>
        <v>3.09</v>
      </c>
      <c r="N360" s="2">
        <f>ROUND(IF($B360="Annuity",SUMIFS('Annuity Prices'!Q:Q,'Annuity Prices'!$B:$B,$D360,'Annuity Prices'!$E:$E,$G360),IF($B360="RAB Short",SUMIFS('RAB Prices Short'!Q:Q,'RAB Prices Short'!$B:$B,'All Prices combined'!$D360,'RAB Prices Short'!$E:$E,'All Prices combined'!$G360),IF($B360="RAB Long",SUMIFS('RAB Prices Long'!Q:Q,'RAB Prices Long'!$B:$B,'All Prices combined'!$D360,'RAB Prices Long'!$E:$E,'All Prices combined'!$G360)))),2)</f>
        <v>3.17</v>
      </c>
      <c r="O360" s="2">
        <f>ROUND(IF($B360="Annuity",SUMIFS('Annuity Prices'!R:R,'Annuity Prices'!$B:$B,$D360,'Annuity Prices'!$E:$E,$G360),IF($B360="RAB Short",SUMIFS('RAB Prices Short'!R:R,'RAB Prices Short'!$B:$B,'All Prices combined'!$D360,'RAB Prices Short'!$E:$E,'All Prices combined'!$G360),IF($B360="RAB Long",SUMIFS('RAB Prices Long'!R:R,'RAB Prices Long'!$B:$B,'All Prices combined'!$D360,'RAB Prices Long'!$E:$E,'All Prices combined'!$G360)))),2)</f>
        <v>3.25</v>
      </c>
      <c r="P360" s="2">
        <f>ROUND(IF($B360="Annuity",SUMIFS('Annuity Prices'!S:S,'Annuity Prices'!$B:$B,$D360,'Annuity Prices'!$E:$E,$G360),IF($B360="RAB Short",SUMIFS('RAB Prices Short'!S:S,'RAB Prices Short'!$B:$B,'All Prices combined'!$D360,'RAB Prices Short'!$E:$E,'All Prices combined'!$G360),IF($B360="RAB Long",SUMIFS('RAB Prices Long'!S:S,'RAB Prices Long'!$B:$B,'All Prices combined'!$D360,'RAB Prices Long'!$E:$E,'All Prices combined'!$G360)))),2)</f>
        <v>3.33</v>
      </c>
      <c r="Q360" s="2">
        <f>ROUND(IF($B360="Annuity",SUMIFS('Annuity Prices'!T:T,'Annuity Prices'!$B:$B,$D360,'Annuity Prices'!$E:$E,$G360),IF($B360="RAB Short",SUMIFS('RAB Prices Short'!T:T,'RAB Prices Short'!$B:$B,'All Prices combined'!$D360,'RAB Prices Short'!$E:$E,'All Prices combined'!$G360),IF($B360="RAB Long",SUMIFS('RAB Prices Long'!T:T,'RAB Prices Long'!$B:$B,'All Prices combined'!$D360,'RAB Prices Long'!$E:$E,'All Prices combined'!$G360)))),2)</f>
        <v>3.54</v>
      </c>
      <c r="R360" s="2">
        <f>ROUND(IF($B360="Annuity",SUMIFS('Annuity Prices'!U:U,'Annuity Prices'!$B:$B,$D360,'Annuity Prices'!$E:$E,$G360),IF($B360="RAB Short",SUMIFS('RAB Prices Short'!U:U,'RAB Prices Short'!$B:$B,'All Prices combined'!$D360,'RAB Prices Short'!$E:$E,'All Prices combined'!$G360),IF($B360="RAB Long",SUMIFS('RAB Prices Long'!U:U,'RAB Prices Long'!$B:$B,'All Prices combined'!$D360,'RAB Prices Long'!$E:$E,'All Prices combined'!$G360)))),2)</f>
        <v>3.62</v>
      </c>
      <c r="S360" s="2">
        <f>ROUND(IF($B360="Annuity",SUMIFS('Annuity Prices'!V:V,'Annuity Prices'!$B:$B,$D360,'Annuity Prices'!$E:$E,$G360),IF($B360="RAB Short",SUMIFS('RAB Prices Short'!V:V,'RAB Prices Short'!$B:$B,'All Prices combined'!$D360,'RAB Prices Short'!$E:$E,'All Prices combined'!$G360),IF($B360="RAB Long",SUMIFS('RAB Prices Long'!V:V,'RAB Prices Long'!$B:$B,'All Prices combined'!$D360,'RAB Prices Long'!$E:$E,'All Prices combined'!$G360)))),2)</f>
        <v>3.72</v>
      </c>
      <c r="T360" s="2">
        <f>ROUND(IF($B360="Annuity",SUMIFS('Annuity Prices'!W:W,'Annuity Prices'!$B:$B,$D360,'Annuity Prices'!$E:$E,$G360),IF($B360="RAB Short",SUMIFS('RAB Prices Short'!W:W,'RAB Prices Short'!$B:$B,'All Prices combined'!$D360,'RAB Prices Short'!$E:$E,'All Prices combined'!$G360),IF($B360="RAB Long",SUMIFS('RAB Prices Long'!W:W,'RAB Prices Long'!$B:$B,'All Prices combined'!$D360,'RAB Prices Long'!$E:$E,'All Prices combined'!$G360)))),2)</f>
        <v>3.81</v>
      </c>
      <c r="U360" s="2">
        <f>ROUND(IF($B360="Annuity",SUMIFS('Annuity Prices'!X:X,'Annuity Prices'!$B:$B,$D360,'Annuity Prices'!$E:$E,$G360),IF($B360="RAB Short",SUMIFS('RAB Prices Short'!X:X,'RAB Prices Short'!$B:$B,'All Prices combined'!$D360,'RAB Prices Short'!$E:$E,'All Prices combined'!$G360),IF($B360="RAB Long",SUMIFS('RAB Prices Long'!X:X,'RAB Prices Long'!$B:$B,'All Prices combined'!$D360,'RAB Prices Long'!$E:$E,'All Prices combined'!$G360)))),2)</f>
        <v>4.1900000000000004</v>
      </c>
      <c r="V360" s="2">
        <f>ROUND(IF($B360="Annuity",SUMIFS('Annuity Prices'!Y:Y,'Annuity Prices'!$B:$B,$D360,'Annuity Prices'!$E:$E,$G360),IF($B360="RAB Short",SUMIFS('RAB Prices Short'!Y:Y,'RAB Prices Short'!$B:$B,'All Prices combined'!$D360,'RAB Prices Short'!$E:$E,'All Prices combined'!$G360),IF($B360="RAB Long",SUMIFS('RAB Prices Long'!Y:Y,'RAB Prices Long'!$B:$B,'All Prices combined'!$D360,'RAB Prices Long'!$E:$E,'All Prices combined'!$G360)))),2)</f>
        <v>4.3</v>
      </c>
      <c r="W360" s="2">
        <f>ROUND(IF($B360="Annuity",SUMIFS('Annuity Prices'!Z:Z,'Annuity Prices'!$B:$B,$D360,'Annuity Prices'!$E:$E,$G360),IF($B360="RAB Short",SUMIFS('RAB Prices Short'!Z:Z,'RAB Prices Short'!$B:$B,'All Prices combined'!$D360,'RAB Prices Short'!$E:$E,'All Prices combined'!$G360),IF($B360="RAB Long",SUMIFS('RAB Prices Long'!Z:Z,'RAB Prices Long'!$B:$B,'All Prices combined'!$D360,'RAB Prices Long'!$E:$E,'All Prices combined'!$G360)))),2)</f>
        <v>4.4000000000000004</v>
      </c>
      <c r="X360" s="2">
        <f>ROUND(IF($B360="Annuity",SUMIFS('Annuity Prices'!AA:AA,'Annuity Prices'!$B:$B,$D360,'Annuity Prices'!$E:$E,$G360),IF($B360="RAB Short",SUMIFS('RAB Prices Short'!AA:AA,'RAB Prices Short'!$B:$B,'All Prices combined'!$D360,'RAB Prices Short'!$E:$E,'All Prices combined'!$G360),IF($B360="RAB Long",SUMIFS('RAB Prices Long'!AA:AA,'RAB Prices Long'!$B:$B,'All Prices combined'!$D360,'RAB Prices Long'!$E:$E,'All Prices combined'!$G360)))),2)</f>
        <v>4.51</v>
      </c>
      <c r="Y360" s="2">
        <f>ROUND(IF($B360="Annuity",SUMIFS('Annuity Prices'!AB:AB,'Annuity Prices'!$B:$B,$D360,'Annuity Prices'!$E:$E,$G360),IF($B360="RAB Short",SUMIFS('RAB Prices Short'!AB:AB,'RAB Prices Short'!$B:$B,'All Prices combined'!$D360,'RAB Prices Short'!$E:$E,'All Prices combined'!$G360),IF($B360="RAB Long",SUMIFS('RAB Prices Long'!AB:AB,'RAB Prices Long'!$B:$B,'All Prices combined'!$D360,'RAB Prices Long'!$E:$E,'All Prices combined'!$G360)))),2)</f>
        <v>4.68</v>
      </c>
      <c r="Z360" s="2">
        <f>ROUND(IF($B360="Annuity",SUMIFS('Annuity Prices'!AC:AC,'Annuity Prices'!$B:$B,$D360,'Annuity Prices'!$E:$E,$G360),IF($B360="RAB Short",SUMIFS('RAB Prices Short'!AC:AC,'RAB Prices Short'!$B:$B,'All Prices combined'!$D360,'RAB Prices Short'!$E:$E,'All Prices combined'!$G360),IF($B360="RAB Long",SUMIFS('RAB Prices Long'!AC:AC,'RAB Prices Long'!$B:$B,'All Prices combined'!$D360,'RAB Prices Long'!$E:$E,'All Prices combined'!$G360)))),2)</f>
        <v>4.8</v>
      </c>
      <c r="AA360" s="2">
        <f>ROUND(IF($B360="Annuity",SUMIFS('Annuity Prices'!AD:AD,'Annuity Prices'!$B:$B,$D360,'Annuity Prices'!$E:$E,$G360),IF($B360="RAB Short",SUMIFS('RAB Prices Short'!AD:AD,'RAB Prices Short'!$B:$B,'All Prices combined'!$D360,'RAB Prices Short'!$E:$E,'All Prices combined'!$G360),IF($B360="RAB Long",SUMIFS('RAB Prices Long'!AD:AD,'RAB Prices Long'!$B:$B,'All Prices combined'!$D360,'RAB Prices Long'!$E:$E,'All Prices combined'!$G360)))),2)</f>
        <v>4.92</v>
      </c>
      <c r="AB360" s="2">
        <f>ROUND(IF($B360="Annuity",SUMIFS('Annuity Prices'!AE:AE,'Annuity Prices'!$B:$B,$D360,'Annuity Prices'!$E:$E,$G360),IF($B360="RAB Short",SUMIFS('RAB Prices Short'!AE:AE,'RAB Prices Short'!$B:$B,'All Prices combined'!$D360,'RAB Prices Short'!$E:$E,'All Prices combined'!$G360),IF($B360="RAB Long",SUMIFS('RAB Prices Long'!AE:AE,'RAB Prices Long'!$B:$B,'All Prices combined'!$D360,'RAB Prices Long'!$E:$E,'All Prices combined'!$G360)))),2)</f>
        <v>5.04</v>
      </c>
      <c r="AC360" s="2">
        <f>ROUND(IF($B360="Annuity",SUMIFS('Annuity Prices'!AF:AF,'Annuity Prices'!$B:$B,$D360,'Annuity Prices'!$E:$E,$G360),IF($B360="RAB Short",SUMIFS('RAB Prices Short'!AF:AF,'RAB Prices Short'!$B:$B,'All Prices combined'!$D360,'RAB Prices Short'!$E:$E,'All Prices combined'!$G360),IF($B360="RAB Long",SUMIFS('RAB Prices Long'!AF:AF,'RAB Prices Long'!$B:$B,'All Prices combined'!$D360,'RAB Prices Long'!$E:$E,'All Prices combined'!$G360)))),2)</f>
        <v>4.95</v>
      </c>
      <c r="AD360" s="2">
        <f>ROUND(IF($B360="Annuity",SUMIFS('Annuity Prices'!AG:AG,'Annuity Prices'!$B:$B,$D360,'Annuity Prices'!$E:$E,$G360),IF($B360="RAB Short",SUMIFS('RAB Prices Short'!AG:AG,'RAB Prices Short'!$B:$B,'All Prices combined'!$D360,'RAB Prices Short'!$E:$E,'All Prices combined'!$G360),IF($B360="RAB Long",SUMIFS('RAB Prices Long'!AG:AG,'RAB Prices Long'!$B:$B,'All Prices combined'!$D360,'RAB Prices Long'!$E:$E,'All Prices combined'!$G360)))),2)</f>
        <v>5.07</v>
      </c>
      <c r="AE360" s="2">
        <f>ROUND(IF($B360="Annuity",SUMIFS('Annuity Prices'!AH:AH,'Annuity Prices'!$B:$B,$D360,'Annuity Prices'!$E:$E,$G360),IF($B360="RAB Short",SUMIFS('RAB Prices Short'!AH:AH,'RAB Prices Short'!$B:$B,'All Prices combined'!$D360,'RAB Prices Short'!$E:$E,'All Prices combined'!$G360),IF($B360="RAB Long",SUMIFS('RAB Prices Long'!AH:AH,'RAB Prices Long'!$B:$B,'All Prices combined'!$D360,'RAB Prices Long'!$E:$E,'All Prices combined'!$G360)))),2)</f>
        <v>5.2</v>
      </c>
      <c r="AF360" s="2">
        <f>ROUND(IF($B360="Annuity",SUMIFS('Annuity Prices'!AI:AI,'Annuity Prices'!$B:$B,$D360,'Annuity Prices'!$E:$E,$G360),IF($B360="RAB Short",SUMIFS('RAB Prices Short'!AI:AI,'RAB Prices Short'!$B:$B,'All Prices combined'!$D360,'RAB Prices Short'!$E:$E,'All Prices combined'!$G360),IF($B360="RAB Long",SUMIFS('RAB Prices Long'!AI:AI,'RAB Prices Long'!$B:$B,'All Prices combined'!$D360,'RAB Prices Long'!$E:$E,'All Prices combined'!$G360)))),2)</f>
        <v>5.33</v>
      </c>
      <c r="AG360" s="2">
        <f>ROUND(IF($B360="Annuity",SUMIFS('Annuity Prices'!AJ:AJ,'Annuity Prices'!$B:$B,$D360,'Annuity Prices'!$E:$E,$G360),IF($B360="RAB Short",SUMIFS('RAB Prices Short'!AJ:AJ,'RAB Prices Short'!$B:$B,'All Prices combined'!$D360,'RAB Prices Short'!$E:$E,'All Prices combined'!$G360),IF($B360="RAB Long",SUMIFS('RAB Prices Long'!AJ:AJ,'RAB Prices Long'!$B:$B,'All Prices combined'!$D360,'RAB Prices Long'!$E:$E,'All Prices combined'!$G360)))),2)</f>
        <v>5.45</v>
      </c>
      <c r="AH360" s="2">
        <f>ROUND(IF($B360="Annuity",SUMIFS('Annuity Prices'!AK:AK,'Annuity Prices'!$B:$B,$D360,'Annuity Prices'!$E:$E,$G360),IF($B360="RAB Short",SUMIFS('RAB Prices Short'!AK:AK,'RAB Prices Short'!$B:$B,'All Prices combined'!$D360,'RAB Prices Short'!$E:$E,'All Prices combined'!$G360),IF($B360="RAB Long",SUMIFS('RAB Prices Long'!AK:AK,'RAB Prices Long'!$B:$B,'All Prices combined'!$D360,'RAB Prices Long'!$E:$E,'All Prices combined'!$G360)))),2)</f>
        <v>5.59</v>
      </c>
      <c r="AI360" s="2">
        <f>ROUND(IF($B360="Annuity",SUMIFS('Annuity Prices'!AL:AL,'Annuity Prices'!$B:$B,$D360,'Annuity Prices'!$E:$E,$G360),IF($B360="RAB Short",SUMIFS('RAB Prices Short'!AL:AL,'RAB Prices Short'!$B:$B,'All Prices combined'!$D360,'RAB Prices Short'!$E:$E,'All Prices combined'!$G360),IF($B360="RAB Long",SUMIFS('RAB Prices Long'!AL:AL,'RAB Prices Long'!$B:$B,'All Prices combined'!$D360,'RAB Prices Long'!$E:$E,'All Prices combined'!$G360)))),2)</f>
        <v>5.73</v>
      </c>
      <c r="AJ360" s="2">
        <f>ROUND(IF($B360="Annuity",SUMIFS('Annuity Prices'!AM:AM,'Annuity Prices'!$B:$B,$D360,'Annuity Prices'!$E:$E,$G360),IF($B360="RAB Short",SUMIFS('RAB Prices Short'!AM:AM,'RAB Prices Short'!$B:$B,'All Prices combined'!$D360,'RAB Prices Short'!$E:$E,'All Prices combined'!$G360),IF($B360="RAB Long",SUMIFS('RAB Prices Long'!AM:AM,'RAB Prices Long'!$B:$B,'All Prices combined'!$D360,'RAB Prices Long'!$E:$E,'All Prices combined'!$G360)))),2)</f>
        <v>5.87</v>
      </c>
      <c r="AK360" s="2">
        <f>ROUND(IF($B360="Annuity",SUMIFS('Annuity Prices'!AN:AN,'Annuity Prices'!$B:$B,$D360,'Annuity Prices'!$E:$E,$G360),IF($B360="RAB Short",SUMIFS('RAB Prices Short'!AN:AN,'RAB Prices Short'!$B:$B,'All Prices combined'!$D360,'RAB Prices Short'!$E:$E,'All Prices combined'!$G360),IF($B360="RAB Long",SUMIFS('RAB Prices Long'!AN:AN,'RAB Prices Long'!$B:$B,'All Prices combined'!$D360,'RAB Prices Long'!$E:$E,'All Prices combined'!$G360)))),2)</f>
        <v>5.76</v>
      </c>
      <c r="AL360" s="2">
        <f>ROUND(IF($B360="Annuity",SUMIFS('Annuity Prices'!AO:AO,'Annuity Prices'!$B:$B,$D360,'Annuity Prices'!$E:$E,$G360),IF($B360="RAB Short",SUMIFS('RAB Prices Short'!AO:AO,'RAB Prices Short'!$B:$B,'All Prices combined'!$D360,'RAB Prices Short'!$E:$E,'All Prices combined'!$G360),IF($B360="RAB Long",SUMIFS('RAB Prices Long'!AO:AO,'RAB Prices Long'!$B:$B,'All Prices combined'!$D360,'RAB Prices Long'!$E:$E,'All Prices combined'!$G360)))),2)</f>
        <v>5.9</v>
      </c>
      <c r="AM360" s="2">
        <f>ROUND(IF($B360="Annuity",SUMIFS('Annuity Prices'!AP:AP,'Annuity Prices'!$B:$B,$D360,'Annuity Prices'!$E:$E,$G360),IF($B360="RAB Short",SUMIFS('RAB Prices Short'!AP:AP,'RAB Prices Short'!$B:$B,'All Prices combined'!$D360,'RAB Prices Short'!$E:$E,'All Prices combined'!$G360),IF($B360="RAB Long",SUMIFS('RAB Prices Long'!AP:AP,'RAB Prices Long'!$B:$B,'All Prices combined'!$D360,'RAB Prices Long'!$E:$E,'All Prices combined'!$G360)))),2)</f>
        <v>6.05</v>
      </c>
      <c r="AN360" s="2">
        <f>ROUND(IF($B360="Annuity",SUMIFS('Annuity Prices'!AQ:AQ,'Annuity Prices'!$B:$B,$D360,'Annuity Prices'!$E:$E,$G360),IF($B360="RAB Short",SUMIFS('RAB Prices Short'!AQ:AQ,'RAB Prices Short'!$B:$B,'All Prices combined'!$D360,'RAB Prices Short'!$E:$E,'All Prices combined'!$G360),IF($B360="RAB Long",SUMIFS('RAB Prices Long'!AQ:AQ,'RAB Prices Long'!$B:$B,'All Prices combined'!$D360,'RAB Prices Long'!$E:$E,'All Prices combined'!$G360)))),2)</f>
        <v>6.2</v>
      </c>
      <c r="AO360" s="2">
        <f>ROUND(IF($B360="Annuity",SUMIFS('Annuity Prices'!AR:AR,'Annuity Prices'!$B:$B,$D360,'Annuity Prices'!$E:$E,$G360),IF($B360="RAB Short",SUMIFS('RAB Prices Short'!AR:AR,'RAB Prices Short'!$B:$B,'All Prices combined'!$D360,'RAB Prices Short'!$E:$E,'All Prices combined'!$G360),IF($B360="RAB Long",SUMIFS('RAB Prices Long'!AR:AR,'RAB Prices Long'!$B:$B,'All Prices combined'!$D360,'RAB Prices Long'!$E:$E,'All Prices combined'!$G360)))),2)</f>
        <v>0</v>
      </c>
      <c r="AP360" s="2">
        <f>ROUND(IF($B360="Annuity",SUMIFS('Annuity Prices'!AS:AS,'Annuity Prices'!$B:$B,$D360,'Annuity Prices'!$E:$E,$G360),IF($B360="RAB Short",SUMIFS('RAB Prices Short'!AS:AS,'RAB Prices Short'!$B:$B,'All Prices combined'!$D360,'RAB Prices Short'!$E:$E,'All Prices combined'!$G360),IF($B360="RAB Long",SUMIFS('RAB Prices Long'!AS:AS,'RAB Prices Long'!$B:$B,'All Prices combined'!$D360,'RAB Prices Long'!$E:$E,'All Prices combined'!$G360)))),2)</f>
        <v>0</v>
      </c>
      <c r="AQ360" s="2">
        <f>ROUND(IF($B360="Annuity",SUMIFS('Annuity Prices'!AT:AT,'Annuity Prices'!$B:$B,$D360,'Annuity Prices'!$E:$E,$G360),IF($B360="RAB Short",SUMIFS('RAB Prices Short'!AT:AT,'RAB Prices Short'!$B:$B,'All Prices combined'!$D360,'RAB Prices Short'!$E:$E,'All Prices combined'!$G360),IF($B360="RAB Long",SUMIFS('RAB Prices Long'!AT:AT,'RAB Prices Long'!$B:$B,'All Prices combined'!$D360,'RAB Prices Long'!$E:$E,'All Prices combined'!$G360)))),2)</f>
        <v>3.21</v>
      </c>
      <c r="AR360" s="2">
        <f>ROUND(IF($B360="Annuity",SUMIFS('Annuity Prices'!AU:AU,'Annuity Prices'!$B:$B,$D360,'Annuity Prices'!$E:$E,$G360),IF($B360="RAB Short",SUMIFS('RAB Prices Short'!AU:AU,'RAB Prices Short'!$B:$B,'All Prices combined'!$D360,'RAB Prices Short'!$E:$E,'All Prices combined'!$G360),IF($B360="RAB Long",SUMIFS('RAB Prices Long'!AU:AU,'RAB Prices Long'!$B:$B,'All Prices combined'!$D360,'RAB Prices Long'!$E:$E,'All Prices combined'!$G360)))),2)</f>
        <v>2.68</v>
      </c>
      <c r="AS360" s="2">
        <f>ROUND(IF($B360="Annuity",SUMIFS('Annuity Prices'!AV:AV,'Annuity Prices'!$B:$B,$D360,'Annuity Prices'!$E:$E,$G360),IF($B360="RAB Short",SUMIFS('RAB Prices Short'!AV:AV,'RAB Prices Short'!$B:$B,'All Prices combined'!$D360,'RAB Prices Short'!$E:$E,'All Prices combined'!$G360),IF($B360="RAB Long",SUMIFS('RAB Prices Long'!AV:AV,'RAB Prices Long'!$B:$B,'All Prices combined'!$D360,'RAB Prices Long'!$E:$E,'All Prices combined'!$G360)))),2)</f>
        <v>2.76</v>
      </c>
      <c r="AT360" s="2">
        <f>ROUND(IF($B360="Annuity",SUMIFS('Annuity Prices'!AW:AW,'Annuity Prices'!$B:$B,$D360,'Annuity Prices'!$E:$E,$G360),IF($B360="RAB Short",SUMIFS('RAB Prices Short'!AW:AW,'RAB Prices Short'!$B:$B,'All Prices combined'!$D360,'RAB Prices Short'!$E:$E,'All Prices combined'!$G360),IF($B360="RAB Long",SUMIFS('RAB Prices Long'!AW:AW,'RAB Prices Long'!$B:$B,'All Prices combined'!$D360,'RAB Prices Long'!$E:$E,'All Prices combined'!$G360)))),2)</f>
        <v>3.09</v>
      </c>
      <c r="AU360" s="2">
        <f>ROUND(IF($B360="Annuity",SUMIFS('Annuity Prices'!AX:AX,'Annuity Prices'!$B:$B,$D360,'Annuity Prices'!$E:$E,$G360),IF($B360="RAB Short",SUMIFS('RAB Prices Short'!AX:AX,'RAB Prices Short'!$B:$B,'All Prices combined'!$D360,'RAB Prices Short'!$E:$E,'All Prices combined'!$G360),IF($B360="RAB Long",SUMIFS('RAB Prices Long'!AX:AX,'RAB Prices Long'!$B:$B,'All Prices combined'!$D360,'RAB Prices Long'!$E:$E,'All Prices combined'!$G360)))),2)</f>
        <v>3.17</v>
      </c>
      <c r="AV360" s="2">
        <f>ROUND(IF($B360="Annuity",SUMIFS('Annuity Prices'!AY:AY,'Annuity Prices'!$B:$B,$D360,'Annuity Prices'!$E:$E,$G360),IF($B360="RAB Short",SUMIFS('RAB Prices Short'!AY:AY,'RAB Prices Short'!$B:$B,'All Prices combined'!$D360,'RAB Prices Short'!$E:$E,'All Prices combined'!$G360),IF($B360="RAB Long",SUMIFS('RAB Prices Long'!AY:AY,'RAB Prices Long'!$B:$B,'All Prices combined'!$D360,'RAB Prices Long'!$E:$E,'All Prices combined'!$G360)))),2)</f>
        <v>3.25</v>
      </c>
      <c r="AW360" s="2">
        <f>ROUND(IF($B360="Annuity",SUMIFS('Annuity Prices'!AZ:AZ,'Annuity Prices'!$B:$B,$D360,'Annuity Prices'!$E:$E,$G360),IF($B360="RAB Short",SUMIFS('RAB Prices Short'!AZ:AZ,'RAB Prices Short'!$B:$B,'All Prices combined'!$D360,'RAB Prices Short'!$E:$E,'All Prices combined'!$G360),IF($B360="RAB Long",SUMIFS('RAB Prices Long'!AZ:AZ,'RAB Prices Long'!$B:$B,'All Prices combined'!$D360,'RAB Prices Long'!$E:$E,'All Prices combined'!$G360)))),2)</f>
        <v>3.33</v>
      </c>
      <c r="AX360" s="2">
        <f>ROUND(IF($B360="Annuity",SUMIFS('Annuity Prices'!BA:BA,'Annuity Prices'!$B:$B,$D360,'Annuity Prices'!$E:$E,$G360),IF($B360="RAB Short",SUMIFS('RAB Prices Short'!BA:BA,'RAB Prices Short'!$B:$B,'All Prices combined'!$D360,'RAB Prices Short'!$E:$E,'All Prices combined'!$G360),IF($B360="RAB Long",SUMIFS('RAB Prices Long'!BA:BA,'RAB Prices Long'!$B:$B,'All Prices combined'!$D360,'RAB Prices Long'!$E:$E,'All Prices combined'!$G360)))),2)</f>
        <v>3.54</v>
      </c>
      <c r="AY360" s="2">
        <f>ROUND(IF($B360="Annuity",SUMIFS('Annuity Prices'!BB:BB,'Annuity Prices'!$B:$B,$D360,'Annuity Prices'!$E:$E,$G360),IF($B360="RAB Short",SUMIFS('RAB Prices Short'!BB:BB,'RAB Prices Short'!$B:$B,'All Prices combined'!$D360,'RAB Prices Short'!$E:$E,'All Prices combined'!$G360),IF($B360="RAB Long",SUMIFS('RAB Prices Long'!BB:BB,'RAB Prices Long'!$B:$B,'All Prices combined'!$D360,'RAB Prices Long'!$E:$E,'All Prices combined'!$G360)))),2)</f>
        <v>3.62</v>
      </c>
      <c r="AZ360" s="2">
        <f>ROUND(IF($B360="Annuity",SUMIFS('Annuity Prices'!BC:BC,'Annuity Prices'!$B:$B,$D360,'Annuity Prices'!$E:$E,$G360),IF($B360="RAB Short",SUMIFS('RAB Prices Short'!BC:BC,'RAB Prices Short'!$B:$B,'All Prices combined'!$D360,'RAB Prices Short'!$E:$E,'All Prices combined'!$G360),IF($B360="RAB Long",SUMIFS('RAB Prices Long'!BC:BC,'RAB Prices Long'!$B:$B,'All Prices combined'!$D360,'RAB Prices Long'!$E:$E,'All Prices combined'!$G360)))),2)</f>
        <v>3.72</v>
      </c>
      <c r="BA360" s="2">
        <f>ROUND(IF($B360="Annuity",SUMIFS('Annuity Prices'!BD:BD,'Annuity Prices'!$B:$B,$D360,'Annuity Prices'!$E:$E,$G360),IF($B360="RAB Short",SUMIFS('RAB Prices Short'!BD:BD,'RAB Prices Short'!$B:$B,'All Prices combined'!$D360,'RAB Prices Short'!$E:$E,'All Prices combined'!$G360),IF($B360="RAB Long",SUMIFS('RAB Prices Long'!BD:BD,'RAB Prices Long'!$B:$B,'All Prices combined'!$D360,'RAB Prices Long'!$E:$E,'All Prices combined'!$G360)))),2)</f>
        <v>3.81</v>
      </c>
      <c r="BB360" s="2">
        <f>ROUND(IF($B360="Annuity",SUMIFS('Annuity Prices'!BE:BE,'Annuity Prices'!$B:$B,$D360,'Annuity Prices'!$E:$E,$G360),IF($B360="RAB Short",SUMIFS('RAB Prices Short'!BE:BE,'RAB Prices Short'!$B:$B,'All Prices combined'!$D360,'RAB Prices Short'!$E:$E,'All Prices combined'!$G360),IF($B360="RAB Long",SUMIFS('RAB Prices Long'!BE:BE,'RAB Prices Long'!$B:$B,'All Prices combined'!$D360,'RAB Prices Long'!$E:$E,'All Prices combined'!$G360)))),2)</f>
        <v>4.1900000000000004</v>
      </c>
      <c r="BC360" s="2">
        <f>ROUND(IF($B360="Annuity",SUMIFS('Annuity Prices'!BF:BF,'Annuity Prices'!$B:$B,$D360,'Annuity Prices'!$E:$E,$G360),IF($B360="RAB Short",SUMIFS('RAB Prices Short'!BF:BF,'RAB Prices Short'!$B:$B,'All Prices combined'!$D360,'RAB Prices Short'!$E:$E,'All Prices combined'!$G360),IF($B360="RAB Long",SUMIFS('RAB Prices Long'!BF:BF,'RAB Prices Long'!$B:$B,'All Prices combined'!$D360,'RAB Prices Long'!$E:$E,'All Prices combined'!$G360)))),2)</f>
        <v>4.3</v>
      </c>
      <c r="BD360" s="2">
        <f>ROUND(IF($B360="Annuity",SUMIFS('Annuity Prices'!BG:BG,'Annuity Prices'!$B:$B,$D360,'Annuity Prices'!$E:$E,$G360),IF($B360="RAB Short",SUMIFS('RAB Prices Short'!BG:BG,'RAB Prices Short'!$B:$B,'All Prices combined'!$D360,'RAB Prices Short'!$E:$E,'All Prices combined'!$G360),IF($B360="RAB Long",SUMIFS('RAB Prices Long'!BG:BG,'RAB Prices Long'!$B:$B,'All Prices combined'!$D360,'RAB Prices Long'!$E:$E,'All Prices combined'!$G360)))),2)</f>
        <v>4.4000000000000004</v>
      </c>
      <c r="BE360" s="2">
        <f>ROUND(IF($B360="Annuity",SUMIFS('Annuity Prices'!BH:BH,'Annuity Prices'!$B:$B,$D360,'Annuity Prices'!$E:$E,$G360),IF($B360="RAB Short",SUMIFS('RAB Prices Short'!BH:BH,'RAB Prices Short'!$B:$B,'All Prices combined'!$D360,'RAB Prices Short'!$E:$E,'All Prices combined'!$G360),IF($B360="RAB Long",SUMIFS('RAB Prices Long'!BH:BH,'RAB Prices Long'!$B:$B,'All Prices combined'!$D360,'RAB Prices Long'!$E:$E,'All Prices combined'!$G360)))),2)</f>
        <v>4.51</v>
      </c>
      <c r="BF360" s="2">
        <f>ROUND(IF($B360="Annuity",SUMIFS('Annuity Prices'!BI:BI,'Annuity Prices'!$B:$B,$D360,'Annuity Prices'!$E:$E,$G360),IF($B360="RAB Short",SUMIFS('RAB Prices Short'!BI:BI,'RAB Prices Short'!$B:$B,'All Prices combined'!$D360,'RAB Prices Short'!$E:$E,'All Prices combined'!$G360),IF($B360="RAB Long",SUMIFS('RAB Prices Long'!BI:BI,'RAB Prices Long'!$B:$B,'All Prices combined'!$D360,'RAB Prices Long'!$E:$E,'All Prices combined'!$G360)))),2)</f>
        <v>4.68</v>
      </c>
      <c r="BG360" s="2">
        <f>ROUND(IF($B360="Annuity",SUMIFS('Annuity Prices'!BJ:BJ,'Annuity Prices'!$B:$B,$D360,'Annuity Prices'!$E:$E,$G360),IF($B360="RAB Short",SUMIFS('RAB Prices Short'!BJ:BJ,'RAB Prices Short'!$B:$B,'All Prices combined'!$D360,'RAB Prices Short'!$E:$E,'All Prices combined'!$G360),IF($B360="RAB Long",SUMIFS('RAB Prices Long'!BJ:BJ,'RAB Prices Long'!$B:$B,'All Prices combined'!$D360,'RAB Prices Long'!$E:$E,'All Prices combined'!$G360)))),2)</f>
        <v>4.8</v>
      </c>
      <c r="BH360" s="2">
        <f>ROUND(IF($B360="Annuity",SUMIFS('Annuity Prices'!BK:BK,'Annuity Prices'!$B:$B,$D360,'Annuity Prices'!$E:$E,$G360),IF($B360="RAB Short",SUMIFS('RAB Prices Short'!BK:BK,'RAB Prices Short'!$B:$B,'All Prices combined'!$D360,'RAB Prices Short'!$E:$E,'All Prices combined'!$G360),IF($B360="RAB Long",SUMIFS('RAB Prices Long'!BK:BK,'RAB Prices Long'!$B:$B,'All Prices combined'!$D360,'RAB Prices Long'!$E:$E,'All Prices combined'!$G360)))),2)</f>
        <v>4.92</v>
      </c>
      <c r="BI360" s="2">
        <f>ROUND(IF($B360="Annuity",SUMIFS('Annuity Prices'!BL:BL,'Annuity Prices'!$B:$B,$D360,'Annuity Prices'!$E:$E,$G360),IF($B360="RAB Short",SUMIFS('RAB Prices Short'!BL:BL,'RAB Prices Short'!$B:$B,'All Prices combined'!$D360,'RAB Prices Short'!$E:$E,'All Prices combined'!$G360),IF($B360="RAB Long",SUMIFS('RAB Prices Long'!BL:BL,'RAB Prices Long'!$B:$B,'All Prices combined'!$D360,'RAB Prices Long'!$E:$E,'All Prices combined'!$G360)))),2)</f>
        <v>5.04</v>
      </c>
      <c r="BJ360" s="2">
        <f>ROUND(IF($B360="Annuity",SUMIFS('Annuity Prices'!BM:BM,'Annuity Prices'!$B:$B,$D360,'Annuity Prices'!$E:$E,$G360),IF($B360="RAB Short",SUMIFS('RAB Prices Short'!BM:BM,'RAB Prices Short'!$B:$B,'All Prices combined'!$D360,'RAB Prices Short'!$E:$E,'All Prices combined'!$G360),IF($B360="RAB Long",SUMIFS('RAB Prices Long'!BM:BM,'RAB Prices Long'!$B:$B,'All Prices combined'!$D360,'RAB Prices Long'!$E:$E,'All Prices combined'!$G360)))),2)</f>
        <v>4.95</v>
      </c>
      <c r="BK360" s="2">
        <f>ROUND(IF($B360="Annuity",SUMIFS('Annuity Prices'!BN:BN,'Annuity Prices'!$B:$B,$D360,'Annuity Prices'!$E:$E,$G360),IF($B360="RAB Short",SUMIFS('RAB Prices Short'!BN:BN,'RAB Prices Short'!$B:$B,'All Prices combined'!$D360,'RAB Prices Short'!$E:$E,'All Prices combined'!$G360),IF($B360="RAB Long",SUMIFS('RAB Prices Long'!BN:BN,'RAB Prices Long'!$B:$B,'All Prices combined'!$D360,'RAB Prices Long'!$E:$E,'All Prices combined'!$G360)))),2)</f>
        <v>5.07</v>
      </c>
      <c r="BL360" s="2">
        <f>ROUND(IF($B360="Annuity",SUMIFS('Annuity Prices'!BO:BO,'Annuity Prices'!$B:$B,$D360,'Annuity Prices'!$E:$E,$G360),IF($B360="RAB Short",SUMIFS('RAB Prices Short'!BO:BO,'RAB Prices Short'!$B:$B,'All Prices combined'!$D360,'RAB Prices Short'!$E:$E,'All Prices combined'!$G360),IF($B360="RAB Long",SUMIFS('RAB Prices Long'!BO:BO,'RAB Prices Long'!$B:$B,'All Prices combined'!$D360,'RAB Prices Long'!$E:$E,'All Prices combined'!$G360)))),2)</f>
        <v>5.2</v>
      </c>
      <c r="BM360" s="2">
        <f>ROUND(IF($B360="Annuity",SUMIFS('Annuity Prices'!BP:BP,'Annuity Prices'!$B:$B,$D360,'Annuity Prices'!$E:$E,$G360),IF($B360="RAB Short",SUMIFS('RAB Prices Short'!BP:BP,'RAB Prices Short'!$B:$B,'All Prices combined'!$D360,'RAB Prices Short'!$E:$E,'All Prices combined'!$G360),IF($B360="RAB Long",SUMIFS('RAB Prices Long'!BP:BP,'RAB Prices Long'!$B:$B,'All Prices combined'!$D360,'RAB Prices Long'!$E:$E,'All Prices combined'!$G360)))),2)</f>
        <v>5.33</v>
      </c>
      <c r="BN360" s="2">
        <f>ROUND(IF($B360="Annuity",SUMIFS('Annuity Prices'!BQ:BQ,'Annuity Prices'!$B:$B,$D360,'Annuity Prices'!$E:$E,$G360),IF($B360="RAB Short",SUMIFS('RAB Prices Short'!BQ:BQ,'RAB Prices Short'!$B:$B,'All Prices combined'!$D360,'RAB Prices Short'!$E:$E,'All Prices combined'!$G360),IF($B360="RAB Long",SUMIFS('RAB Prices Long'!BQ:BQ,'RAB Prices Long'!$B:$B,'All Prices combined'!$D360,'RAB Prices Long'!$E:$E,'All Prices combined'!$G360)))),2)</f>
        <v>5.45</v>
      </c>
      <c r="BO360" s="2">
        <f>ROUND(IF($B360="Annuity",SUMIFS('Annuity Prices'!BR:BR,'Annuity Prices'!$B:$B,$D360,'Annuity Prices'!$E:$E,$G360),IF($B360="RAB Short",SUMIFS('RAB Prices Short'!BR:BR,'RAB Prices Short'!$B:$B,'All Prices combined'!$D360,'RAB Prices Short'!$E:$E,'All Prices combined'!$G360),IF($B360="RAB Long",SUMIFS('RAB Prices Long'!BR:BR,'RAB Prices Long'!$B:$B,'All Prices combined'!$D360,'RAB Prices Long'!$E:$E,'All Prices combined'!$G360)))),2)</f>
        <v>5.59</v>
      </c>
      <c r="BP360" s="2">
        <f>ROUND(IF($B360="Annuity",SUMIFS('Annuity Prices'!BS:BS,'Annuity Prices'!$B:$B,$D360,'Annuity Prices'!$E:$E,$G360),IF($B360="RAB Short",SUMIFS('RAB Prices Short'!BS:BS,'RAB Prices Short'!$B:$B,'All Prices combined'!$D360,'RAB Prices Short'!$E:$E,'All Prices combined'!$G360),IF($B360="RAB Long",SUMIFS('RAB Prices Long'!BS:BS,'RAB Prices Long'!$B:$B,'All Prices combined'!$D360,'RAB Prices Long'!$E:$E,'All Prices combined'!$G360)))),2)</f>
        <v>5.73</v>
      </c>
      <c r="BQ360" s="2">
        <f>ROUND(IF($B360="Annuity",SUMIFS('Annuity Prices'!BT:BT,'Annuity Prices'!$B:$B,$D360,'Annuity Prices'!$E:$E,$G360),IF($B360="RAB Short",SUMIFS('RAB Prices Short'!BT:BT,'RAB Prices Short'!$B:$B,'All Prices combined'!$D360,'RAB Prices Short'!$E:$E,'All Prices combined'!$G360),IF($B360="RAB Long",SUMIFS('RAB Prices Long'!BT:BT,'RAB Prices Long'!$B:$B,'All Prices combined'!$D360,'RAB Prices Long'!$E:$E,'All Prices combined'!$G360)))),2)</f>
        <v>5.87</v>
      </c>
      <c r="BR360" s="2">
        <f>ROUND(IF($B360="Annuity",SUMIFS('Annuity Prices'!BU:BU,'Annuity Prices'!$B:$B,$D360,'Annuity Prices'!$E:$E,$G360),IF($B360="RAB Short",SUMIFS('RAB Prices Short'!BU:BU,'RAB Prices Short'!$B:$B,'All Prices combined'!$D360,'RAB Prices Short'!$E:$E,'All Prices combined'!$G360),IF($B360="RAB Long",SUMIFS('RAB Prices Long'!BU:BU,'RAB Prices Long'!$B:$B,'All Prices combined'!$D360,'RAB Prices Long'!$E:$E,'All Prices combined'!$G360)))),2)</f>
        <v>5.76</v>
      </c>
      <c r="BS360" s="2">
        <f>ROUND(IF($B360="Annuity",SUMIFS('Annuity Prices'!BV:BV,'Annuity Prices'!$B:$B,$D360,'Annuity Prices'!$E:$E,$G360),IF($B360="RAB Short",SUMIFS('RAB Prices Short'!BV:BV,'RAB Prices Short'!$B:$B,'All Prices combined'!$D360,'RAB Prices Short'!$E:$E,'All Prices combined'!$G360),IF($B360="RAB Long",SUMIFS('RAB Prices Long'!BV:BV,'RAB Prices Long'!$B:$B,'All Prices combined'!$D360,'RAB Prices Long'!$E:$E,'All Prices combined'!$G360)))),2)</f>
        <v>5.9</v>
      </c>
      <c r="BT360" s="2">
        <f>ROUND(IF($B360="Annuity",SUMIFS('Annuity Prices'!BW:BW,'Annuity Prices'!$B:$B,$D360,'Annuity Prices'!$E:$E,$G360),IF($B360="RAB Short",SUMIFS('RAB Prices Short'!BW:BW,'RAB Prices Short'!$B:$B,'All Prices combined'!$D360,'RAB Prices Short'!$E:$E,'All Prices combined'!$G360),IF($B360="RAB Long",SUMIFS('RAB Prices Long'!BW:BW,'RAB Prices Long'!$B:$B,'All Prices combined'!$D360,'RAB Prices Long'!$E:$E,'All Prices combined'!$G360)))),2)</f>
        <v>6.05</v>
      </c>
      <c r="BU360" s="2">
        <f>ROUND(IF($B360="Annuity",SUMIFS('Annuity Prices'!BX:BX,'Annuity Prices'!$B:$B,$D360,'Annuity Prices'!$E:$E,$G360),IF($B360="RAB Short",SUMIFS('RAB Prices Short'!BX:BX,'RAB Prices Short'!$B:$B,'All Prices combined'!$D360,'RAB Prices Short'!$E:$E,'All Prices combined'!$G360),IF($B360="RAB Long",SUMIFS('RAB Prices Long'!BX:BX,'RAB Prices Long'!$B:$B,'All Prices combined'!$D360,'RAB Prices Long'!$E:$E,'All Prices combined'!$G360)))),2)</f>
        <v>6.2</v>
      </c>
    </row>
    <row r="361" spans="2:73" x14ac:dyDescent="0.25">
      <c r="B361" t="s">
        <v>44</v>
      </c>
      <c r="C361">
        <v>30</v>
      </c>
      <c r="D361" t="s">
        <v>213</v>
      </c>
      <c r="E361" t="s">
        <v>209</v>
      </c>
      <c r="F361" t="s">
        <v>212</v>
      </c>
      <c r="G361" t="s">
        <v>40</v>
      </c>
      <c r="I361" s="2">
        <f>ROUND(IF($B361="Annuity",SUMIFS('Annuity Prices'!L:L,'Annuity Prices'!$B:$B,$D361,'Annuity Prices'!$E:$E,$G361),IF($B361="RAB Short",SUMIFS('RAB Prices Short'!L:L,'RAB Prices Short'!$B:$B,'All Prices combined'!$D361,'RAB Prices Short'!$E:$E,'All Prices combined'!$G361),IF($B361="RAB Long",SUMIFS('RAB Prices Long'!L:L,'RAB Prices Long'!$B:$B,'All Prices combined'!$D361,'RAB Prices Long'!$E:$E,'All Prices combined'!$G361)))),2)</f>
        <v>0</v>
      </c>
      <c r="J361" s="2">
        <f>ROUND(IF($B361="Annuity",SUMIFS('Annuity Prices'!M:M,'Annuity Prices'!$B:$B,$D361,'Annuity Prices'!$E:$E,$G361),IF($B361="RAB Short",SUMIFS('RAB Prices Short'!M:M,'RAB Prices Short'!$B:$B,'All Prices combined'!$D361,'RAB Prices Short'!$E:$E,'All Prices combined'!$G361),IF($B361="RAB Long",SUMIFS('RAB Prices Long'!M:M,'RAB Prices Long'!$B:$B,'All Prices combined'!$D361,'RAB Prices Long'!$E:$E,'All Prices combined'!$G361)))),2)</f>
        <v>0</v>
      </c>
      <c r="K361" s="2">
        <f>ROUND(IF($B361="Annuity",SUMIFS('Annuity Prices'!N:N,'Annuity Prices'!$B:$B,$D361,'Annuity Prices'!$E:$E,$G361),IF($B361="RAB Short",SUMIFS('RAB Prices Short'!N:N,'RAB Prices Short'!$B:$B,'All Prices combined'!$D361,'RAB Prices Short'!$E:$E,'All Prices combined'!$G361),IF($B361="RAB Long",SUMIFS('RAB Prices Long'!N:N,'RAB Prices Long'!$B:$B,'All Prices combined'!$D361,'RAB Prices Long'!$E:$E,'All Prices combined'!$G361)))),2)</f>
        <v>0.63</v>
      </c>
      <c r="L361" s="2">
        <f>ROUND(IF($B361="Annuity",SUMIFS('Annuity Prices'!O:O,'Annuity Prices'!$B:$B,$D361,'Annuity Prices'!$E:$E,$G361),IF($B361="RAB Short",SUMIFS('RAB Prices Short'!O:O,'RAB Prices Short'!$B:$B,'All Prices combined'!$D361,'RAB Prices Short'!$E:$E,'All Prices combined'!$G361),IF($B361="RAB Long",SUMIFS('RAB Prices Long'!O:O,'RAB Prices Long'!$B:$B,'All Prices combined'!$D361,'RAB Prices Long'!$E:$E,'All Prices combined'!$G361)))),2)</f>
        <v>0.64</v>
      </c>
      <c r="M361" s="2">
        <f>ROUND(IF($B361="Annuity",SUMIFS('Annuity Prices'!P:P,'Annuity Prices'!$B:$B,$D361,'Annuity Prices'!$E:$E,$G361),IF($B361="RAB Short",SUMIFS('RAB Prices Short'!P:P,'RAB Prices Short'!$B:$B,'All Prices combined'!$D361,'RAB Prices Short'!$E:$E,'All Prices combined'!$G361),IF($B361="RAB Long",SUMIFS('RAB Prices Long'!P:P,'RAB Prices Long'!$B:$B,'All Prices combined'!$D361,'RAB Prices Long'!$E:$E,'All Prices combined'!$G361)))),2)</f>
        <v>0.66</v>
      </c>
      <c r="N361" s="2">
        <f>ROUND(IF($B361="Annuity",SUMIFS('Annuity Prices'!Q:Q,'Annuity Prices'!$B:$B,$D361,'Annuity Prices'!$E:$E,$G361),IF($B361="RAB Short",SUMIFS('RAB Prices Short'!Q:Q,'RAB Prices Short'!$B:$B,'All Prices combined'!$D361,'RAB Prices Short'!$E:$E,'All Prices combined'!$G361),IF($B361="RAB Long",SUMIFS('RAB Prices Long'!Q:Q,'RAB Prices Long'!$B:$B,'All Prices combined'!$D361,'RAB Prices Long'!$E:$E,'All Prices combined'!$G361)))),2)</f>
        <v>0.67</v>
      </c>
      <c r="O361" s="2">
        <f>ROUND(IF($B361="Annuity",SUMIFS('Annuity Prices'!R:R,'Annuity Prices'!$B:$B,$D361,'Annuity Prices'!$E:$E,$G361),IF($B361="RAB Short",SUMIFS('RAB Prices Short'!R:R,'RAB Prices Short'!$B:$B,'All Prices combined'!$D361,'RAB Prices Short'!$E:$E,'All Prices combined'!$G361),IF($B361="RAB Long",SUMIFS('RAB Prices Long'!R:R,'RAB Prices Long'!$B:$B,'All Prices combined'!$D361,'RAB Prices Long'!$E:$E,'All Prices combined'!$G361)))),2)</f>
        <v>0.69</v>
      </c>
      <c r="P361" s="2">
        <f>ROUND(IF($B361="Annuity",SUMIFS('Annuity Prices'!S:S,'Annuity Prices'!$B:$B,$D361,'Annuity Prices'!$E:$E,$G361),IF($B361="RAB Short",SUMIFS('RAB Prices Short'!S:S,'RAB Prices Short'!$B:$B,'All Prices combined'!$D361,'RAB Prices Short'!$E:$E,'All Prices combined'!$G361),IF($B361="RAB Long",SUMIFS('RAB Prices Long'!S:S,'RAB Prices Long'!$B:$B,'All Prices combined'!$D361,'RAB Prices Long'!$E:$E,'All Prices combined'!$G361)))),2)</f>
        <v>0.71</v>
      </c>
      <c r="Q361" s="2">
        <f>ROUND(IF($B361="Annuity",SUMIFS('Annuity Prices'!T:T,'Annuity Prices'!$B:$B,$D361,'Annuity Prices'!$E:$E,$G361),IF($B361="RAB Short",SUMIFS('RAB Prices Short'!T:T,'RAB Prices Short'!$B:$B,'All Prices combined'!$D361,'RAB Prices Short'!$E:$E,'All Prices combined'!$G361),IF($B361="RAB Long",SUMIFS('RAB Prices Long'!T:T,'RAB Prices Long'!$B:$B,'All Prices combined'!$D361,'RAB Prices Long'!$E:$E,'All Prices combined'!$G361)))),2)</f>
        <v>0.72</v>
      </c>
      <c r="R361" s="2">
        <f>ROUND(IF($B361="Annuity",SUMIFS('Annuity Prices'!U:U,'Annuity Prices'!$B:$B,$D361,'Annuity Prices'!$E:$E,$G361),IF($B361="RAB Short",SUMIFS('RAB Prices Short'!U:U,'RAB Prices Short'!$B:$B,'All Prices combined'!$D361,'RAB Prices Short'!$E:$E,'All Prices combined'!$G361),IF($B361="RAB Long",SUMIFS('RAB Prices Long'!U:U,'RAB Prices Long'!$B:$B,'All Prices combined'!$D361,'RAB Prices Long'!$E:$E,'All Prices combined'!$G361)))),2)</f>
        <v>0.74</v>
      </c>
      <c r="S361" s="2">
        <f>ROUND(IF($B361="Annuity",SUMIFS('Annuity Prices'!V:V,'Annuity Prices'!$B:$B,$D361,'Annuity Prices'!$E:$E,$G361),IF($B361="RAB Short",SUMIFS('RAB Prices Short'!V:V,'RAB Prices Short'!$B:$B,'All Prices combined'!$D361,'RAB Prices Short'!$E:$E,'All Prices combined'!$G361),IF($B361="RAB Long",SUMIFS('RAB Prices Long'!V:V,'RAB Prices Long'!$B:$B,'All Prices combined'!$D361,'RAB Prices Long'!$E:$E,'All Prices combined'!$G361)))),2)</f>
        <v>0.76</v>
      </c>
      <c r="T361" s="2">
        <f>ROUND(IF($B361="Annuity",SUMIFS('Annuity Prices'!W:W,'Annuity Prices'!$B:$B,$D361,'Annuity Prices'!$E:$E,$G361),IF($B361="RAB Short",SUMIFS('RAB Prices Short'!W:W,'RAB Prices Short'!$B:$B,'All Prices combined'!$D361,'RAB Prices Short'!$E:$E,'All Prices combined'!$G361),IF($B361="RAB Long",SUMIFS('RAB Prices Long'!W:W,'RAB Prices Long'!$B:$B,'All Prices combined'!$D361,'RAB Prices Long'!$E:$E,'All Prices combined'!$G361)))),2)</f>
        <v>0.78</v>
      </c>
      <c r="U361" s="2">
        <f>ROUND(IF($B361="Annuity",SUMIFS('Annuity Prices'!X:X,'Annuity Prices'!$B:$B,$D361,'Annuity Prices'!$E:$E,$G361),IF($B361="RAB Short",SUMIFS('RAB Prices Short'!X:X,'RAB Prices Short'!$B:$B,'All Prices combined'!$D361,'RAB Prices Short'!$E:$E,'All Prices combined'!$G361),IF($B361="RAB Long",SUMIFS('RAB Prices Long'!X:X,'RAB Prices Long'!$B:$B,'All Prices combined'!$D361,'RAB Prices Long'!$E:$E,'All Prices combined'!$G361)))),2)</f>
        <v>0.79</v>
      </c>
      <c r="V361" s="2">
        <f>ROUND(IF($B361="Annuity",SUMIFS('Annuity Prices'!Y:Y,'Annuity Prices'!$B:$B,$D361,'Annuity Prices'!$E:$E,$G361),IF($B361="RAB Short",SUMIFS('RAB Prices Short'!Y:Y,'RAB Prices Short'!$B:$B,'All Prices combined'!$D361,'RAB Prices Short'!$E:$E,'All Prices combined'!$G361),IF($B361="RAB Long",SUMIFS('RAB Prices Long'!Y:Y,'RAB Prices Long'!$B:$B,'All Prices combined'!$D361,'RAB Prices Long'!$E:$E,'All Prices combined'!$G361)))),2)</f>
        <v>0.81</v>
      </c>
      <c r="W361" s="2">
        <f>ROUND(IF($B361="Annuity",SUMIFS('Annuity Prices'!Z:Z,'Annuity Prices'!$B:$B,$D361,'Annuity Prices'!$E:$E,$G361),IF($B361="RAB Short",SUMIFS('RAB Prices Short'!Z:Z,'RAB Prices Short'!$B:$B,'All Prices combined'!$D361,'RAB Prices Short'!$E:$E,'All Prices combined'!$G361),IF($B361="RAB Long",SUMIFS('RAB Prices Long'!Z:Z,'RAB Prices Long'!$B:$B,'All Prices combined'!$D361,'RAB Prices Long'!$E:$E,'All Prices combined'!$G361)))),2)</f>
        <v>0.83</v>
      </c>
      <c r="X361" s="2">
        <f>ROUND(IF($B361="Annuity",SUMIFS('Annuity Prices'!AA:AA,'Annuity Prices'!$B:$B,$D361,'Annuity Prices'!$E:$E,$G361),IF($B361="RAB Short",SUMIFS('RAB Prices Short'!AA:AA,'RAB Prices Short'!$B:$B,'All Prices combined'!$D361,'RAB Prices Short'!$E:$E,'All Prices combined'!$G361),IF($B361="RAB Long",SUMIFS('RAB Prices Long'!AA:AA,'RAB Prices Long'!$B:$B,'All Prices combined'!$D361,'RAB Prices Long'!$E:$E,'All Prices combined'!$G361)))),2)</f>
        <v>0.86</v>
      </c>
      <c r="Y361" s="2">
        <f>ROUND(IF($B361="Annuity",SUMIFS('Annuity Prices'!AB:AB,'Annuity Prices'!$B:$B,$D361,'Annuity Prices'!$E:$E,$G361),IF($B361="RAB Short",SUMIFS('RAB Prices Short'!AB:AB,'RAB Prices Short'!$B:$B,'All Prices combined'!$D361,'RAB Prices Short'!$E:$E,'All Prices combined'!$G361),IF($B361="RAB Long",SUMIFS('RAB Prices Long'!AB:AB,'RAB Prices Long'!$B:$B,'All Prices combined'!$D361,'RAB Prices Long'!$E:$E,'All Prices combined'!$G361)))),2)</f>
        <v>0.87</v>
      </c>
      <c r="Z361" s="2">
        <f>ROUND(IF($B361="Annuity",SUMIFS('Annuity Prices'!AC:AC,'Annuity Prices'!$B:$B,$D361,'Annuity Prices'!$E:$E,$G361),IF($B361="RAB Short",SUMIFS('RAB Prices Short'!AC:AC,'RAB Prices Short'!$B:$B,'All Prices combined'!$D361,'RAB Prices Short'!$E:$E,'All Prices combined'!$G361),IF($B361="RAB Long",SUMIFS('RAB Prices Long'!AC:AC,'RAB Prices Long'!$B:$B,'All Prices combined'!$D361,'RAB Prices Long'!$E:$E,'All Prices combined'!$G361)))),2)</f>
        <v>0.89</v>
      </c>
      <c r="AA361" s="2">
        <f>ROUND(IF($B361="Annuity",SUMIFS('Annuity Prices'!AD:AD,'Annuity Prices'!$B:$B,$D361,'Annuity Prices'!$E:$E,$G361),IF($B361="RAB Short",SUMIFS('RAB Prices Short'!AD:AD,'RAB Prices Short'!$B:$B,'All Prices combined'!$D361,'RAB Prices Short'!$E:$E,'All Prices combined'!$G361),IF($B361="RAB Long",SUMIFS('RAB Prices Long'!AD:AD,'RAB Prices Long'!$B:$B,'All Prices combined'!$D361,'RAB Prices Long'!$E:$E,'All Prices combined'!$G361)))),2)</f>
        <v>0.92</v>
      </c>
      <c r="AB361" s="2">
        <f>ROUND(IF($B361="Annuity",SUMIFS('Annuity Prices'!AE:AE,'Annuity Prices'!$B:$B,$D361,'Annuity Prices'!$E:$E,$G361),IF($B361="RAB Short",SUMIFS('RAB Prices Short'!AE:AE,'RAB Prices Short'!$B:$B,'All Prices combined'!$D361,'RAB Prices Short'!$E:$E,'All Prices combined'!$G361),IF($B361="RAB Long",SUMIFS('RAB Prices Long'!AE:AE,'RAB Prices Long'!$B:$B,'All Prices combined'!$D361,'RAB Prices Long'!$E:$E,'All Prices combined'!$G361)))),2)</f>
        <v>0.94</v>
      </c>
      <c r="AC361" s="2">
        <f>ROUND(IF($B361="Annuity",SUMIFS('Annuity Prices'!AF:AF,'Annuity Prices'!$B:$B,$D361,'Annuity Prices'!$E:$E,$G361),IF($B361="RAB Short",SUMIFS('RAB Prices Short'!AF:AF,'RAB Prices Short'!$B:$B,'All Prices combined'!$D361,'RAB Prices Short'!$E:$E,'All Prices combined'!$G361),IF($B361="RAB Long",SUMIFS('RAB Prices Long'!AF:AF,'RAB Prices Long'!$B:$B,'All Prices combined'!$D361,'RAB Prices Long'!$E:$E,'All Prices combined'!$G361)))),2)</f>
        <v>0.96</v>
      </c>
      <c r="AD361" s="2">
        <f>ROUND(IF($B361="Annuity",SUMIFS('Annuity Prices'!AG:AG,'Annuity Prices'!$B:$B,$D361,'Annuity Prices'!$E:$E,$G361),IF($B361="RAB Short",SUMIFS('RAB Prices Short'!AG:AG,'RAB Prices Short'!$B:$B,'All Prices combined'!$D361,'RAB Prices Short'!$E:$E,'All Prices combined'!$G361),IF($B361="RAB Long",SUMIFS('RAB Prices Long'!AG:AG,'RAB Prices Long'!$B:$B,'All Prices combined'!$D361,'RAB Prices Long'!$E:$E,'All Prices combined'!$G361)))),2)</f>
        <v>0.98</v>
      </c>
      <c r="AE361" s="2">
        <f>ROUND(IF($B361="Annuity",SUMIFS('Annuity Prices'!AH:AH,'Annuity Prices'!$B:$B,$D361,'Annuity Prices'!$E:$E,$G361),IF($B361="RAB Short",SUMIFS('RAB Prices Short'!AH:AH,'RAB Prices Short'!$B:$B,'All Prices combined'!$D361,'RAB Prices Short'!$E:$E,'All Prices combined'!$G361),IF($B361="RAB Long",SUMIFS('RAB Prices Long'!AH:AH,'RAB Prices Long'!$B:$B,'All Prices combined'!$D361,'RAB Prices Long'!$E:$E,'All Prices combined'!$G361)))),2)</f>
        <v>1.01</v>
      </c>
      <c r="AF361" s="2">
        <f>ROUND(IF($B361="Annuity",SUMIFS('Annuity Prices'!AI:AI,'Annuity Prices'!$B:$B,$D361,'Annuity Prices'!$E:$E,$G361),IF($B361="RAB Short",SUMIFS('RAB Prices Short'!AI:AI,'RAB Prices Short'!$B:$B,'All Prices combined'!$D361,'RAB Prices Short'!$E:$E,'All Prices combined'!$G361),IF($B361="RAB Long",SUMIFS('RAB Prices Long'!AI:AI,'RAB Prices Long'!$B:$B,'All Prices combined'!$D361,'RAB Prices Long'!$E:$E,'All Prices combined'!$G361)))),2)</f>
        <v>1.03</v>
      </c>
      <c r="AG361" s="2">
        <f>ROUND(IF($B361="Annuity",SUMIFS('Annuity Prices'!AJ:AJ,'Annuity Prices'!$B:$B,$D361,'Annuity Prices'!$E:$E,$G361),IF($B361="RAB Short",SUMIFS('RAB Prices Short'!AJ:AJ,'RAB Prices Short'!$B:$B,'All Prices combined'!$D361,'RAB Prices Short'!$E:$E,'All Prices combined'!$G361),IF($B361="RAB Long",SUMIFS('RAB Prices Long'!AJ:AJ,'RAB Prices Long'!$B:$B,'All Prices combined'!$D361,'RAB Prices Long'!$E:$E,'All Prices combined'!$G361)))),2)</f>
        <v>1.05</v>
      </c>
      <c r="AH361" s="2">
        <f>ROUND(IF($B361="Annuity",SUMIFS('Annuity Prices'!AK:AK,'Annuity Prices'!$B:$B,$D361,'Annuity Prices'!$E:$E,$G361),IF($B361="RAB Short",SUMIFS('RAB Prices Short'!AK:AK,'RAB Prices Short'!$B:$B,'All Prices combined'!$D361,'RAB Prices Short'!$E:$E,'All Prices combined'!$G361),IF($B361="RAB Long",SUMIFS('RAB Prices Long'!AK:AK,'RAB Prices Long'!$B:$B,'All Prices combined'!$D361,'RAB Prices Long'!$E:$E,'All Prices combined'!$G361)))),2)</f>
        <v>1.08</v>
      </c>
      <c r="AI361" s="2">
        <f>ROUND(IF($B361="Annuity",SUMIFS('Annuity Prices'!AL:AL,'Annuity Prices'!$B:$B,$D361,'Annuity Prices'!$E:$E,$G361),IF($B361="RAB Short",SUMIFS('RAB Prices Short'!AL:AL,'RAB Prices Short'!$B:$B,'All Prices combined'!$D361,'RAB Prices Short'!$E:$E,'All Prices combined'!$G361),IF($B361="RAB Long",SUMIFS('RAB Prices Long'!AL:AL,'RAB Prices Long'!$B:$B,'All Prices combined'!$D361,'RAB Prices Long'!$E:$E,'All Prices combined'!$G361)))),2)</f>
        <v>1.1100000000000001</v>
      </c>
      <c r="AJ361" s="2">
        <f>ROUND(IF($B361="Annuity",SUMIFS('Annuity Prices'!AM:AM,'Annuity Prices'!$B:$B,$D361,'Annuity Prices'!$E:$E,$G361),IF($B361="RAB Short",SUMIFS('RAB Prices Short'!AM:AM,'RAB Prices Short'!$B:$B,'All Prices combined'!$D361,'RAB Prices Short'!$E:$E,'All Prices combined'!$G361),IF($B361="RAB Long",SUMIFS('RAB Prices Long'!AM:AM,'RAB Prices Long'!$B:$B,'All Prices combined'!$D361,'RAB Prices Long'!$E:$E,'All Prices combined'!$G361)))),2)</f>
        <v>1.1299999999999999</v>
      </c>
      <c r="AK361" s="2">
        <f>ROUND(IF($B361="Annuity",SUMIFS('Annuity Prices'!AN:AN,'Annuity Prices'!$B:$B,$D361,'Annuity Prices'!$E:$E,$G361),IF($B361="RAB Short",SUMIFS('RAB Prices Short'!AN:AN,'RAB Prices Short'!$B:$B,'All Prices combined'!$D361,'RAB Prices Short'!$E:$E,'All Prices combined'!$G361),IF($B361="RAB Long",SUMIFS('RAB Prices Long'!AN:AN,'RAB Prices Long'!$B:$B,'All Prices combined'!$D361,'RAB Prices Long'!$E:$E,'All Prices combined'!$G361)))),2)</f>
        <v>1.1599999999999999</v>
      </c>
      <c r="AL361" s="2">
        <f>ROUND(IF($B361="Annuity",SUMIFS('Annuity Prices'!AO:AO,'Annuity Prices'!$B:$B,$D361,'Annuity Prices'!$E:$E,$G361),IF($B361="RAB Short",SUMIFS('RAB Prices Short'!AO:AO,'RAB Prices Short'!$B:$B,'All Prices combined'!$D361,'RAB Prices Short'!$E:$E,'All Prices combined'!$G361),IF($B361="RAB Long",SUMIFS('RAB Prices Long'!AO:AO,'RAB Prices Long'!$B:$B,'All Prices combined'!$D361,'RAB Prices Long'!$E:$E,'All Prices combined'!$G361)))),2)</f>
        <v>1.18</v>
      </c>
      <c r="AM361" s="2">
        <f>ROUND(IF($B361="Annuity",SUMIFS('Annuity Prices'!AP:AP,'Annuity Prices'!$B:$B,$D361,'Annuity Prices'!$E:$E,$G361),IF($B361="RAB Short",SUMIFS('RAB Prices Short'!AP:AP,'RAB Prices Short'!$B:$B,'All Prices combined'!$D361,'RAB Prices Short'!$E:$E,'All Prices combined'!$G361),IF($B361="RAB Long",SUMIFS('RAB Prices Long'!AP:AP,'RAB Prices Long'!$B:$B,'All Prices combined'!$D361,'RAB Prices Long'!$E:$E,'All Prices combined'!$G361)))),2)</f>
        <v>1.21</v>
      </c>
      <c r="AN361" s="2">
        <f>ROUND(IF($B361="Annuity",SUMIFS('Annuity Prices'!AQ:AQ,'Annuity Prices'!$B:$B,$D361,'Annuity Prices'!$E:$E,$G361),IF($B361="RAB Short",SUMIFS('RAB Prices Short'!AQ:AQ,'RAB Prices Short'!$B:$B,'All Prices combined'!$D361,'RAB Prices Short'!$E:$E,'All Prices combined'!$G361),IF($B361="RAB Long",SUMIFS('RAB Prices Long'!AQ:AQ,'RAB Prices Long'!$B:$B,'All Prices combined'!$D361,'RAB Prices Long'!$E:$E,'All Prices combined'!$G361)))),2)</f>
        <v>1.24</v>
      </c>
      <c r="AO361" s="2">
        <f>ROUND(IF($B361="Annuity",SUMIFS('Annuity Prices'!AR:AR,'Annuity Prices'!$B:$B,$D361,'Annuity Prices'!$E:$E,$G361),IF($B361="RAB Short",SUMIFS('RAB Prices Short'!AR:AR,'RAB Prices Short'!$B:$B,'All Prices combined'!$D361,'RAB Prices Short'!$E:$E,'All Prices combined'!$G361),IF($B361="RAB Long",SUMIFS('RAB Prices Long'!AR:AR,'RAB Prices Long'!$B:$B,'All Prices combined'!$D361,'RAB Prices Long'!$E:$E,'All Prices combined'!$G361)))),2)</f>
        <v>0</v>
      </c>
      <c r="AP361" s="2">
        <f>ROUND(IF($B361="Annuity",SUMIFS('Annuity Prices'!AS:AS,'Annuity Prices'!$B:$B,$D361,'Annuity Prices'!$E:$E,$G361),IF($B361="RAB Short",SUMIFS('RAB Prices Short'!AS:AS,'RAB Prices Short'!$B:$B,'All Prices combined'!$D361,'RAB Prices Short'!$E:$E,'All Prices combined'!$G361),IF($B361="RAB Long",SUMIFS('RAB Prices Long'!AS:AS,'RAB Prices Long'!$B:$B,'All Prices combined'!$D361,'RAB Prices Long'!$E:$E,'All Prices combined'!$G361)))),2)</f>
        <v>0</v>
      </c>
      <c r="AQ361" s="2">
        <f>ROUND(IF($B361="Annuity",SUMIFS('Annuity Prices'!AT:AT,'Annuity Prices'!$B:$B,$D361,'Annuity Prices'!$E:$E,$G361),IF($B361="RAB Short",SUMIFS('RAB Prices Short'!AT:AT,'RAB Prices Short'!$B:$B,'All Prices combined'!$D361,'RAB Prices Short'!$E:$E,'All Prices combined'!$G361),IF($B361="RAB Long",SUMIFS('RAB Prices Long'!AT:AT,'RAB Prices Long'!$B:$B,'All Prices combined'!$D361,'RAB Prices Long'!$E:$E,'All Prices combined'!$G361)))),2)</f>
        <v>0.6</v>
      </c>
      <c r="AR361" s="2">
        <f>ROUND(IF($B361="Annuity",SUMIFS('Annuity Prices'!AU:AU,'Annuity Prices'!$B:$B,$D361,'Annuity Prices'!$E:$E,$G361),IF($B361="RAB Short",SUMIFS('RAB Prices Short'!AU:AU,'RAB Prices Short'!$B:$B,'All Prices combined'!$D361,'RAB Prices Short'!$E:$E,'All Prices combined'!$G361),IF($B361="RAB Long",SUMIFS('RAB Prices Long'!AU:AU,'RAB Prices Long'!$B:$B,'All Prices combined'!$D361,'RAB Prices Long'!$E:$E,'All Prices combined'!$G361)))),2)</f>
        <v>0.63</v>
      </c>
      <c r="AS361" s="2">
        <f>ROUND(IF($B361="Annuity",SUMIFS('Annuity Prices'!AV:AV,'Annuity Prices'!$B:$B,$D361,'Annuity Prices'!$E:$E,$G361),IF($B361="RAB Short",SUMIFS('RAB Prices Short'!AV:AV,'RAB Prices Short'!$B:$B,'All Prices combined'!$D361,'RAB Prices Short'!$E:$E,'All Prices combined'!$G361),IF($B361="RAB Long",SUMIFS('RAB Prices Long'!AV:AV,'RAB Prices Long'!$B:$B,'All Prices combined'!$D361,'RAB Prices Long'!$E:$E,'All Prices combined'!$G361)))),2)</f>
        <v>0.64</v>
      </c>
      <c r="AT361" s="2">
        <f>ROUND(IF($B361="Annuity",SUMIFS('Annuity Prices'!AW:AW,'Annuity Prices'!$B:$B,$D361,'Annuity Prices'!$E:$E,$G361),IF($B361="RAB Short",SUMIFS('RAB Prices Short'!AW:AW,'RAB Prices Short'!$B:$B,'All Prices combined'!$D361,'RAB Prices Short'!$E:$E,'All Prices combined'!$G361),IF($B361="RAB Long",SUMIFS('RAB Prices Long'!AW:AW,'RAB Prices Long'!$B:$B,'All Prices combined'!$D361,'RAB Prices Long'!$E:$E,'All Prices combined'!$G361)))),2)</f>
        <v>0.66</v>
      </c>
      <c r="AU361" s="2">
        <f>ROUND(IF($B361="Annuity",SUMIFS('Annuity Prices'!AX:AX,'Annuity Prices'!$B:$B,$D361,'Annuity Prices'!$E:$E,$G361),IF($B361="RAB Short",SUMIFS('RAB Prices Short'!AX:AX,'RAB Prices Short'!$B:$B,'All Prices combined'!$D361,'RAB Prices Short'!$E:$E,'All Prices combined'!$G361),IF($B361="RAB Long",SUMIFS('RAB Prices Long'!AX:AX,'RAB Prices Long'!$B:$B,'All Prices combined'!$D361,'RAB Prices Long'!$E:$E,'All Prices combined'!$G361)))),2)</f>
        <v>0.67</v>
      </c>
      <c r="AV361" s="2">
        <f>ROUND(IF($B361="Annuity",SUMIFS('Annuity Prices'!AY:AY,'Annuity Prices'!$B:$B,$D361,'Annuity Prices'!$E:$E,$G361),IF($B361="RAB Short",SUMIFS('RAB Prices Short'!AY:AY,'RAB Prices Short'!$B:$B,'All Prices combined'!$D361,'RAB Prices Short'!$E:$E,'All Prices combined'!$G361),IF($B361="RAB Long",SUMIFS('RAB Prices Long'!AY:AY,'RAB Prices Long'!$B:$B,'All Prices combined'!$D361,'RAB Prices Long'!$E:$E,'All Prices combined'!$G361)))),2)</f>
        <v>0.69</v>
      </c>
      <c r="AW361" s="2">
        <f>ROUND(IF($B361="Annuity",SUMIFS('Annuity Prices'!AZ:AZ,'Annuity Prices'!$B:$B,$D361,'Annuity Prices'!$E:$E,$G361),IF($B361="RAB Short",SUMIFS('RAB Prices Short'!AZ:AZ,'RAB Prices Short'!$B:$B,'All Prices combined'!$D361,'RAB Prices Short'!$E:$E,'All Prices combined'!$G361),IF($B361="RAB Long",SUMIFS('RAB Prices Long'!AZ:AZ,'RAB Prices Long'!$B:$B,'All Prices combined'!$D361,'RAB Prices Long'!$E:$E,'All Prices combined'!$G361)))),2)</f>
        <v>0.71</v>
      </c>
      <c r="AX361" s="2">
        <f>ROUND(IF($B361="Annuity",SUMIFS('Annuity Prices'!BA:BA,'Annuity Prices'!$B:$B,$D361,'Annuity Prices'!$E:$E,$G361),IF($B361="RAB Short",SUMIFS('RAB Prices Short'!BA:BA,'RAB Prices Short'!$B:$B,'All Prices combined'!$D361,'RAB Prices Short'!$E:$E,'All Prices combined'!$G361),IF($B361="RAB Long",SUMIFS('RAB Prices Long'!BA:BA,'RAB Prices Long'!$B:$B,'All Prices combined'!$D361,'RAB Prices Long'!$E:$E,'All Prices combined'!$G361)))),2)</f>
        <v>0.72</v>
      </c>
      <c r="AY361" s="2">
        <f>ROUND(IF($B361="Annuity",SUMIFS('Annuity Prices'!BB:BB,'Annuity Prices'!$B:$B,$D361,'Annuity Prices'!$E:$E,$G361),IF($B361="RAB Short",SUMIFS('RAB Prices Short'!BB:BB,'RAB Prices Short'!$B:$B,'All Prices combined'!$D361,'RAB Prices Short'!$E:$E,'All Prices combined'!$G361),IF($B361="RAB Long",SUMIFS('RAB Prices Long'!BB:BB,'RAB Prices Long'!$B:$B,'All Prices combined'!$D361,'RAB Prices Long'!$E:$E,'All Prices combined'!$G361)))),2)</f>
        <v>0.74</v>
      </c>
      <c r="AZ361" s="2">
        <f>ROUND(IF($B361="Annuity",SUMIFS('Annuity Prices'!BC:BC,'Annuity Prices'!$B:$B,$D361,'Annuity Prices'!$E:$E,$G361),IF($B361="RAB Short",SUMIFS('RAB Prices Short'!BC:BC,'RAB Prices Short'!$B:$B,'All Prices combined'!$D361,'RAB Prices Short'!$E:$E,'All Prices combined'!$G361),IF($B361="RAB Long",SUMIFS('RAB Prices Long'!BC:BC,'RAB Prices Long'!$B:$B,'All Prices combined'!$D361,'RAB Prices Long'!$E:$E,'All Prices combined'!$G361)))),2)</f>
        <v>0.76</v>
      </c>
      <c r="BA361" s="2">
        <f>ROUND(IF($B361="Annuity",SUMIFS('Annuity Prices'!BD:BD,'Annuity Prices'!$B:$B,$D361,'Annuity Prices'!$E:$E,$G361),IF($B361="RAB Short",SUMIFS('RAB Prices Short'!BD:BD,'RAB Prices Short'!$B:$B,'All Prices combined'!$D361,'RAB Prices Short'!$E:$E,'All Prices combined'!$G361),IF($B361="RAB Long",SUMIFS('RAB Prices Long'!BD:BD,'RAB Prices Long'!$B:$B,'All Prices combined'!$D361,'RAB Prices Long'!$E:$E,'All Prices combined'!$G361)))),2)</f>
        <v>0.78</v>
      </c>
      <c r="BB361" s="2">
        <f>ROUND(IF($B361="Annuity",SUMIFS('Annuity Prices'!BE:BE,'Annuity Prices'!$B:$B,$D361,'Annuity Prices'!$E:$E,$G361),IF($B361="RAB Short",SUMIFS('RAB Prices Short'!BE:BE,'RAB Prices Short'!$B:$B,'All Prices combined'!$D361,'RAB Prices Short'!$E:$E,'All Prices combined'!$G361),IF($B361="RAB Long",SUMIFS('RAB Prices Long'!BE:BE,'RAB Prices Long'!$B:$B,'All Prices combined'!$D361,'RAB Prices Long'!$E:$E,'All Prices combined'!$G361)))),2)</f>
        <v>0.79</v>
      </c>
      <c r="BC361" s="2">
        <f>ROUND(IF($B361="Annuity",SUMIFS('Annuity Prices'!BF:BF,'Annuity Prices'!$B:$B,$D361,'Annuity Prices'!$E:$E,$G361),IF($B361="RAB Short",SUMIFS('RAB Prices Short'!BF:BF,'RAB Prices Short'!$B:$B,'All Prices combined'!$D361,'RAB Prices Short'!$E:$E,'All Prices combined'!$G361),IF($B361="RAB Long",SUMIFS('RAB Prices Long'!BF:BF,'RAB Prices Long'!$B:$B,'All Prices combined'!$D361,'RAB Prices Long'!$E:$E,'All Prices combined'!$G361)))),2)</f>
        <v>0.81</v>
      </c>
      <c r="BD361" s="2">
        <f>ROUND(IF($B361="Annuity",SUMIFS('Annuity Prices'!BG:BG,'Annuity Prices'!$B:$B,$D361,'Annuity Prices'!$E:$E,$G361),IF($B361="RAB Short",SUMIFS('RAB Prices Short'!BG:BG,'RAB Prices Short'!$B:$B,'All Prices combined'!$D361,'RAB Prices Short'!$E:$E,'All Prices combined'!$G361),IF($B361="RAB Long",SUMIFS('RAB Prices Long'!BG:BG,'RAB Prices Long'!$B:$B,'All Prices combined'!$D361,'RAB Prices Long'!$E:$E,'All Prices combined'!$G361)))),2)</f>
        <v>0.83</v>
      </c>
      <c r="BE361" s="2">
        <f>ROUND(IF($B361="Annuity",SUMIFS('Annuity Prices'!BH:BH,'Annuity Prices'!$B:$B,$D361,'Annuity Prices'!$E:$E,$G361),IF($B361="RAB Short",SUMIFS('RAB Prices Short'!BH:BH,'RAB Prices Short'!$B:$B,'All Prices combined'!$D361,'RAB Prices Short'!$E:$E,'All Prices combined'!$G361),IF($B361="RAB Long",SUMIFS('RAB Prices Long'!BH:BH,'RAB Prices Long'!$B:$B,'All Prices combined'!$D361,'RAB Prices Long'!$E:$E,'All Prices combined'!$G361)))),2)</f>
        <v>0.86</v>
      </c>
      <c r="BF361" s="2">
        <f>ROUND(IF($B361="Annuity",SUMIFS('Annuity Prices'!BI:BI,'Annuity Prices'!$B:$B,$D361,'Annuity Prices'!$E:$E,$G361),IF($B361="RAB Short",SUMIFS('RAB Prices Short'!BI:BI,'RAB Prices Short'!$B:$B,'All Prices combined'!$D361,'RAB Prices Short'!$E:$E,'All Prices combined'!$G361),IF($B361="RAB Long",SUMIFS('RAB Prices Long'!BI:BI,'RAB Prices Long'!$B:$B,'All Prices combined'!$D361,'RAB Prices Long'!$E:$E,'All Prices combined'!$G361)))),2)</f>
        <v>0.87</v>
      </c>
      <c r="BG361" s="2">
        <f>ROUND(IF($B361="Annuity",SUMIFS('Annuity Prices'!BJ:BJ,'Annuity Prices'!$B:$B,$D361,'Annuity Prices'!$E:$E,$G361),IF($B361="RAB Short",SUMIFS('RAB Prices Short'!BJ:BJ,'RAB Prices Short'!$B:$B,'All Prices combined'!$D361,'RAB Prices Short'!$E:$E,'All Prices combined'!$G361),IF($B361="RAB Long",SUMIFS('RAB Prices Long'!BJ:BJ,'RAB Prices Long'!$B:$B,'All Prices combined'!$D361,'RAB Prices Long'!$E:$E,'All Prices combined'!$G361)))),2)</f>
        <v>0.89</v>
      </c>
      <c r="BH361" s="2">
        <f>ROUND(IF($B361="Annuity",SUMIFS('Annuity Prices'!BK:BK,'Annuity Prices'!$B:$B,$D361,'Annuity Prices'!$E:$E,$G361),IF($B361="RAB Short",SUMIFS('RAB Prices Short'!BK:BK,'RAB Prices Short'!$B:$B,'All Prices combined'!$D361,'RAB Prices Short'!$E:$E,'All Prices combined'!$G361),IF($B361="RAB Long",SUMIFS('RAB Prices Long'!BK:BK,'RAB Prices Long'!$B:$B,'All Prices combined'!$D361,'RAB Prices Long'!$E:$E,'All Prices combined'!$G361)))),2)</f>
        <v>0.92</v>
      </c>
      <c r="BI361" s="2">
        <f>ROUND(IF($B361="Annuity",SUMIFS('Annuity Prices'!BL:BL,'Annuity Prices'!$B:$B,$D361,'Annuity Prices'!$E:$E,$G361),IF($B361="RAB Short",SUMIFS('RAB Prices Short'!BL:BL,'RAB Prices Short'!$B:$B,'All Prices combined'!$D361,'RAB Prices Short'!$E:$E,'All Prices combined'!$G361),IF($B361="RAB Long",SUMIFS('RAB Prices Long'!BL:BL,'RAB Prices Long'!$B:$B,'All Prices combined'!$D361,'RAB Prices Long'!$E:$E,'All Prices combined'!$G361)))),2)</f>
        <v>0.94</v>
      </c>
      <c r="BJ361" s="2">
        <f>ROUND(IF($B361="Annuity",SUMIFS('Annuity Prices'!BM:BM,'Annuity Prices'!$B:$B,$D361,'Annuity Prices'!$E:$E,$G361),IF($B361="RAB Short",SUMIFS('RAB Prices Short'!BM:BM,'RAB Prices Short'!$B:$B,'All Prices combined'!$D361,'RAB Prices Short'!$E:$E,'All Prices combined'!$G361),IF($B361="RAB Long",SUMIFS('RAB Prices Long'!BM:BM,'RAB Prices Long'!$B:$B,'All Prices combined'!$D361,'RAB Prices Long'!$E:$E,'All Prices combined'!$G361)))),2)</f>
        <v>0.96</v>
      </c>
      <c r="BK361" s="2">
        <f>ROUND(IF($B361="Annuity",SUMIFS('Annuity Prices'!BN:BN,'Annuity Prices'!$B:$B,$D361,'Annuity Prices'!$E:$E,$G361),IF($B361="RAB Short",SUMIFS('RAB Prices Short'!BN:BN,'RAB Prices Short'!$B:$B,'All Prices combined'!$D361,'RAB Prices Short'!$E:$E,'All Prices combined'!$G361),IF($B361="RAB Long",SUMIFS('RAB Prices Long'!BN:BN,'RAB Prices Long'!$B:$B,'All Prices combined'!$D361,'RAB Prices Long'!$E:$E,'All Prices combined'!$G361)))),2)</f>
        <v>0.98</v>
      </c>
      <c r="BL361" s="2">
        <f>ROUND(IF($B361="Annuity",SUMIFS('Annuity Prices'!BO:BO,'Annuity Prices'!$B:$B,$D361,'Annuity Prices'!$E:$E,$G361),IF($B361="RAB Short",SUMIFS('RAB Prices Short'!BO:BO,'RAB Prices Short'!$B:$B,'All Prices combined'!$D361,'RAB Prices Short'!$E:$E,'All Prices combined'!$G361),IF($B361="RAB Long",SUMIFS('RAB Prices Long'!BO:BO,'RAB Prices Long'!$B:$B,'All Prices combined'!$D361,'RAB Prices Long'!$E:$E,'All Prices combined'!$G361)))),2)</f>
        <v>1.01</v>
      </c>
      <c r="BM361" s="2">
        <f>ROUND(IF($B361="Annuity",SUMIFS('Annuity Prices'!BP:BP,'Annuity Prices'!$B:$B,$D361,'Annuity Prices'!$E:$E,$G361),IF($B361="RAB Short",SUMIFS('RAB Prices Short'!BP:BP,'RAB Prices Short'!$B:$B,'All Prices combined'!$D361,'RAB Prices Short'!$E:$E,'All Prices combined'!$G361),IF($B361="RAB Long",SUMIFS('RAB Prices Long'!BP:BP,'RAB Prices Long'!$B:$B,'All Prices combined'!$D361,'RAB Prices Long'!$E:$E,'All Prices combined'!$G361)))),2)</f>
        <v>1.03</v>
      </c>
      <c r="BN361" s="2">
        <f>ROUND(IF($B361="Annuity",SUMIFS('Annuity Prices'!BQ:BQ,'Annuity Prices'!$B:$B,$D361,'Annuity Prices'!$E:$E,$G361),IF($B361="RAB Short",SUMIFS('RAB Prices Short'!BQ:BQ,'RAB Prices Short'!$B:$B,'All Prices combined'!$D361,'RAB Prices Short'!$E:$E,'All Prices combined'!$G361),IF($B361="RAB Long",SUMIFS('RAB Prices Long'!BQ:BQ,'RAB Prices Long'!$B:$B,'All Prices combined'!$D361,'RAB Prices Long'!$E:$E,'All Prices combined'!$G361)))),2)</f>
        <v>1.05</v>
      </c>
      <c r="BO361" s="2">
        <f>ROUND(IF($B361="Annuity",SUMIFS('Annuity Prices'!BR:BR,'Annuity Prices'!$B:$B,$D361,'Annuity Prices'!$E:$E,$G361),IF($B361="RAB Short",SUMIFS('RAB Prices Short'!BR:BR,'RAB Prices Short'!$B:$B,'All Prices combined'!$D361,'RAB Prices Short'!$E:$E,'All Prices combined'!$G361),IF($B361="RAB Long",SUMIFS('RAB Prices Long'!BR:BR,'RAB Prices Long'!$B:$B,'All Prices combined'!$D361,'RAB Prices Long'!$E:$E,'All Prices combined'!$G361)))),2)</f>
        <v>1.08</v>
      </c>
      <c r="BP361" s="2">
        <f>ROUND(IF($B361="Annuity",SUMIFS('Annuity Prices'!BS:BS,'Annuity Prices'!$B:$B,$D361,'Annuity Prices'!$E:$E,$G361),IF($B361="RAB Short",SUMIFS('RAB Prices Short'!BS:BS,'RAB Prices Short'!$B:$B,'All Prices combined'!$D361,'RAB Prices Short'!$E:$E,'All Prices combined'!$G361),IF($B361="RAB Long",SUMIFS('RAB Prices Long'!BS:BS,'RAB Prices Long'!$B:$B,'All Prices combined'!$D361,'RAB Prices Long'!$E:$E,'All Prices combined'!$G361)))),2)</f>
        <v>1.1100000000000001</v>
      </c>
      <c r="BQ361" s="2">
        <f>ROUND(IF($B361="Annuity",SUMIFS('Annuity Prices'!BT:BT,'Annuity Prices'!$B:$B,$D361,'Annuity Prices'!$E:$E,$G361),IF($B361="RAB Short",SUMIFS('RAB Prices Short'!BT:BT,'RAB Prices Short'!$B:$B,'All Prices combined'!$D361,'RAB Prices Short'!$E:$E,'All Prices combined'!$G361),IF($B361="RAB Long",SUMIFS('RAB Prices Long'!BT:BT,'RAB Prices Long'!$B:$B,'All Prices combined'!$D361,'RAB Prices Long'!$E:$E,'All Prices combined'!$G361)))),2)</f>
        <v>1.1299999999999999</v>
      </c>
      <c r="BR361" s="2">
        <f>ROUND(IF($B361="Annuity",SUMIFS('Annuity Prices'!BU:BU,'Annuity Prices'!$B:$B,$D361,'Annuity Prices'!$E:$E,$G361),IF($B361="RAB Short",SUMIFS('RAB Prices Short'!BU:BU,'RAB Prices Short'!$B:$B,'All Prices combined'!$D361,'RAB Prices Short'!$E:$E,'All Prices combined'!$G361),IF($B361="RAB Long",SUMIFS('RAB Prices Long'!BU:BU,'RAB Prices Long'!$B:$B,'All Prices combined'!$D361,'RAB Prices Long'!$E:$E,'All Prices combined'!$G361)))),2)</f>
        <v>1.1599999999999999</v>
      </c>
      <c r="BS361" s="2">
        <f>ROUND(IF($B361="Annuity",SUMIFS('Annuity Prices'!BV:BV,'Annuity Prices'!$B:$B,$D361,'Annuity Prices'!$E:$E,$G361),IF($B361="RAB Short",SUMIFS('RAB Prices Short'!BV:BV,'RAB Prices Short'!$B:$B,'All Prices combined'!$D361,'RAB Prices Short'!$E:$E,'All Prices combined'!$G361),IF($B361="RAB Long",SUMIFS('RAB Prices Long'!BV:BV,'RAB Prices Long'!$B:$B,'All Prices combined'!$D361,'RAB Prices Long'!$E:$E,'All Prices combined'!$G361)))),2)</f>
        <v>1.18</v>
      </c>
      <c r="BT361" s="2">
        <f>ROUND(IF($B361="Annuity",SUMIFS('Annuity Prices'!BW:BW,'Annuity Prices'!$B:$B,$D361,'Annuity Prices'!$E:$E,$G361),IF($B361="RAB Short",SUMIFS('RAB Prices Short'!BW:BW,'RAB Prices Short'!$B:$B,'All Prices combined'!$D361,'RAB Prices Short'!$E:$E,'All Prices combined'!$G361),IF($B361="RAB Long",SUMIFS('RAB Prices Long'!BW:BW,'RAB Prices Long'!$B:$B,'All Prices combined'!$D361,'RAB Prices Long'!$E:$E,'All Prices combined'!$G361)))),2)</f>
        <v>1.21</v>
      </c>
      <c r="BU361" s="2">
        <f>ROUND(IF($B361="Annuity",SUMIFS('Annuity Prices'!BX:BX,'Annuity Prices'!$B:$B,$D361,'Annuity Prices'!$E:$E,$G361),IF($B361="RAB Short",SUMIFS('RAB Prices Short'!BX:BX,'RAB Prices Short'!$B:$B,'All Prices combined'!$D361,'RAB Prices Short'!$E:$E,'All Prices combined'!$G361),IF($B361="RAB Long",SUMIFS('RAB Prices Long'!BX:BX,'RAB Prices Long'!$B:$B,'All Prices combined'!$D361,'RAB Prices Long'!$E:$E,'All Prices combined'!$G361)))),2)</f>
        <v>1.24</v>
      </c>
    </row>
    <row r="362" spans="2:73" x14ac:dyDescent="0.25">
      <c r="B362" t="s">
        <v>44</v>
      </c>
      <c r="C362">
        <v>30</v>
      </c>
      <c r="D362" t="s">
        <v>213</v>
      </c>
      <c r="E362" t="s">
        <v>209</v>
      </c>
      <c r="F362" t="s">
        <v>212</v>
      </c>
      <c r="G362" t="s">
        <v>42</v>
      </c>
      <c r="I362" s="2">
        <f>ROUND(IF($B362="Annuity",SUMIFS('Annuity Prices'!L:L,'Annuity Prices'!$B:$B,$D362,'Annuity Prices'!$E:$E,$G362),IF($B362="RAB Short",SUMIFS('RAB Prices Short'!L:L,'RAB Prices Short'!$B:$B,'All Prices combined'!$D362,'RAB Prices Short'!$E:$E,'All Prices combined'!$G362),IF($B362="RAB Long",SUMIFS('RAB Prices Long'!L:L,'RAB Prices Long'!$B:$B,'All Prices combined'!$D362,'RAB Prices Long'!$E:$E,'All Prices combined'!$G362)))),2)</f>
        <v>0</v>
      </c>
      <c r="J362" s="2">
        <f>ROUND(IF($B362="Annuity",SUMIFS('Annuity Prices'!M:M,'Annuity Prices'!$B:$B,$D362,'Annuity Prices'!$E:$E,$G362),IF($B362="RAB Short",SUMIFS('RAB Prices Short'!M:M,'RAB Prices Short'!$B:$B,'All Prices combined'!$D362,'RAB Prices Short'!$E:$E,'All Prices combined'!$G362),IF($B362="RAB Long",SUMIFS('RAB Prices Long'!M:M,'RAB Prices Long'!$B:$B,'All Prices combined'!$D362,'RAB Prices Long'!$E:$E,'All Prices combined'!$G362)))),2)</f>
        <v>0</v>
      </c>
      <c r="K362" s="2">
        <f>ROUND(IF($B362="Annuity",SUMIFS('Annuity Prices'!N:N,'Annuity Prices'!$B:$B,$D362,'Annuity Prices'!$E:$E,$G362),IF($B362="RAB Short",SUMIFS('RAB Prices Short'!N:N,'RAB Prices Short'!$B:$B,'All Prices combined'!$D362,'RAB Prices Short'!$E:$E,'All Prices combined'!$G362),IF($B362="RAB Long",SUMIFS('RAB Prices Long'!N:N,'RAB Prices Long'!$B:$B,'All Prices combined'!$D362,'RAB Prices Long'!$E:$E,'All Prices combined'!$G362)))),2)</f>
        <v>64.319999999999993</v>
      </c>
      <c r="L362" s="2">
        <f>ROUND(IF($B362="Annuity",SUMIFS('Annuity Prices'!O:O,'Annuity Prices'!$B:$B,$D362,'Annuity Prices'!$E:$E,$G362),IF($B362="RAB Short",SUMIFS('RAB Prices Short'!O:O,'RAB Prices Short'!$B:$B,'All Prices combined'!$D362,'RAB Prices Short'!$E:$E,'All Prices combined'!$G362),IF($B362="RAB Long",SUMIFS('RAB Prices Long'!O:O,'RAB Prices Long'!$B:$B,'All Prices combined'!$D362,'RAB Prices Long'!$E:$E,'All Prices combined'!$G362)))),2)</f>
        <v>66.17</v>
      </c>
      <c r="M362" s="2">
        <f>ROUND(IF($B362="Annuity",SUMIFS('Annuity Prices'!P:P,'Annuity Prices'!$B:$B,$D362,'Annuity Prices'!$E:$E,$G362),IF($B362="RAB Short",SUMIFS('RAB Prices Short'!P:P,'RAB Prices Short'!$B:$B,'All Prices combined'!$D362,'RAB Prices Short'!$E:$E,'All Prices combined'!$G362),IF($B362="RAB Long",SUMIFS('RAB Prices Long'!P:P,'RAB Prices Long'!$B:$B,'All Prices combined'!$D362,'RAB Prices Long'!$E:$E,'All Prices combined'!$G362)))),2)</f>
        <v>70.02</v>
      </c>
      <c r="N362" s="2">
        <f>ROUND(IF($B362="Annuity",SUMIFS('Annuity Prices'!Q:Q,'Annuity Prices'!$B:$B,$D362,'Annuity Prices'!$E:$E,$G362),IF($B362="RAB Short",SUMIFS('RAB Prices Short'!Q:Q,'RAB Prices Short'!$B:$B,'All Prices combined'!$D362,'RAB Prices Short'!$E:$E,'All Prices combined'!$G362),IF($B362="RAB Long",SUMIFS('RAB Prices Long'!Q:Q,'RAB Prices Long'!$B:$B,'All Prices combined'!$D362,'RAB Prices Long'!$E:$E,'All Prices combined'!$G362)))),2)</f>
        <v>71.77</v>
      </c>
      <c r="O362" s="2">
        <f>ROUND(IF($B362="Annuity",SUMIFS('Annuity Prices'!R:R,'Annuity Prices'!$B:$B,$D362,'Annuity Prices'!$E:$E,$G362),IF($B362="RAB Short",SUMIFS('RAB Prices Short'!R:R,'RAB Prices Short'!$B:$B,'All Prices combined'!$D362,'RAB Prices Short'!$E:$E,'All Prices combined'!$G362),IF($B362="RAB Long",SUMIFS('RAB Prices Long'!R:R,'RAB Prices Long'!$B:$B,'All Prices combined'!$D362,'RAB Prices Long'!$E:$E,'All Prices combined'!$G362)))),2)</f>
        <v>73.56</v>
      </c>
      <c r="P362" s="2">
        <f>ROUND(IF($B362="Annuity",SUMIFS('Annuity Prices'!S:S,'Annuity Prices'!$B:$B,$D362,'Annuity Prices'!$E:$E,$G362),IF($B362="RAB Short",SUMIFS('RAB Prices Short'!S:S,'RAB Prices Short'!$B:$B,'All Prices combined'!$D362,'RAB Prices Short'!$E:$E,'All Prices combined'!$G362),IF($B362="RAB Long",SUMIFS('RAB Prices Long'!S:S,'RAB Prices Long'!$B:$B,'All Prices combined'!$D362,'RAB Prices Long'!$E:$E,'All Prices combined'!$G362)))),2)</f>
        <v>75.400000000000006</v>
      </c>
      <c r="Q362" s="2">
        <f>ROUND(IF($B362="Annuity",SUMIFS('Annuity Prices'!T:T,'Annuity Prices'!$B:$B,$D362,'Annuity Prices'!$E:$E,$G362),IF($B362="RAB Short",SUMIFS('RAB Prices Short'!T:T,'RAB Prices Short'!$B:$B,'All Prices combined'!$D362,'RAB Prices Short'!$E:$E,'All Prices combined'!$G362),IF($B362="RAB Long",SUMIFS('RAB Prices Long'!T:T,'RAB Prices Long'!$B:$B,'All Prices combined'!$D362,'RAB Prices Long'!$E:$E,'All Prices combined'!$G362)))),2)</f>
        <v>79.06</v>
      </c>
      <c r="R362" s="2">
        <f>ROUND(IF($B362="Annuity",SUMIFS('Annuity Prices'!U:U,'Annuity Prices'!$B:$B,$D362,'Annuity Prices'!$E:$E,$G362),IF($B362="RAB Short",SUMIFS('RAB Prices Short'!U:U,'RAB Prices Short'!$B:$B,'All Prices combined'!$D362,'RAB Prices Short'!$E:$E,'All Prices combined'!$G362),IF($B362="RAB Long",SUMIFS('RAB Prices Long'!U:U,'RAB Prices Long'!$B:$B,'All Prices combined'!$D362,'RAB Prices Long'!$E:$E,'All Prices combined'!$G362)))),2)</f>
        <v>81.03</v>
      </c>
      <c r="S362" s="2">
        <f>ROUND(IF($B362="Annuity",SUMIFS('Annuity Prices'!V:V,'Annuity Prices'!$B:$B,$D362,'Annuity Prices'!$E:$E,$G362),IF($B362="RAB Short",SUMIFS('RAB Prices Short'!V:V,'RAB Prices Short'!$B:$B,'All Prices combined'!$D362,'RAB Prices Short'!$E:$E,'All Prices combined'!$G362),IF($B362="RAB Long",SUMIFS('RAB Prices Long'!V:V,'RAB Prices Long'!$B:$B,'All Prices combined'!$D362,'RAB Prices Long'!$E:$E,'All Prices combined'!$G362)))),2)</f>
        <v>83.06</v>
      </c>
      <c r="T362" s="2">
        <f>ROUND(IF($B362="Annuity",SUMIFS('Annuity Prices'!W:W,'Annuity Prices'!$B:$B,$D362,'Annuity Prices'!$E:$E,$G362),IF($B362="RAB Short",SUMIFS('RAB Prices Short'!W:W,'RAB Prices Short'!$B:$B,'All Prices combined'!$D362,'RAB Prices Short'!$E:$E,'All Prices combined'!$G362),IF($B362="RAB Long",SUMIFS('RAB Prices Long'!W:W,'RAB Prices Long'!$B:$B,'All Prices combined'!$D362,'RAB Prices Long'!$E:$E,'All Prices combined'!$G362)))),2)</f>
        <v>85.14</v>
      </c>
      <c r="U362" s="2">
        <f>ROUND(IF($B362="Annuity",SUMIFS('Annuity Prices'!X:X,'Annuity Prices'!$B:$B,$D362,'Annuity Prices'!$E:$E,$G362),IF($B362="RAB Short",SUMIFS('RAB Prices Short'!X:X,'RAB Prices Short'!$B:$B,'All Prices combined'!$D362,'RAB Prices Short'!$E:$E,'All Prices combined'!$G362),IF($B362="RAB Long",SUMIFS('RAB Prices Long'!X:X,'RAB Prices Long'!$B:$B,'All Prices combined'!$D362,'RAB Prices Long'!$E:$E,'All Prices combined'!$G362)))),2)</f>
        <v>89.57</v>
      </c>
      <c r="V362" s="2">
        <f>ROUND(IF($B362="Annuity",SUMIFS('Annuity Prices'!Y:Y,'Annuity Prices'!$B:$B,$D362,'Annuity Prices'!$E:$E,$G362),IF($B362="RAB Short",SUMIFS('RAB Prices Short'!Y:Y,'RAB Prices Short'!$B:$B,'All Prices combined'!$D362,'RAB Prices Short'!$E:$E,'All Prices combined'!$G362),IF($B362="RAB Long",SUMIFS('RAB Prices Long'!Y:Y,'RAB Prices Long'!$B:$B,'All Prices combined'!$D362,'RAB Prices Long'!$E:$E,'All Prices combined'!$G362)))),2)</f>
        <v>91.81</v>
      </c>
      <c r="W362" s="2">
        <f>ROUND(IF($B362="Annuity",SUMIFS('Annuity Prices'!Z:Z,'Annuity Prices'!$B:$B,$D362,'Annuity Prices'!$E:$E,$G362),IF($B362="RAB Short",SUMIFS('RAB Prices Short'!Z:Z,'RAB Prices Short'!$B:$B,'All Prices combined'!$D362,'RAB Prices Short'!$E:$E,'All Prices combined'!$G362),IF($B362="RAB Long",SUMIFS('RAB Prices Long'!Z:Z,'RAB Prices Long'!$B:$B,'All Prices combined'!$D362,'RAB Prices Long'!$E:$E,'All Prices combined'!$G362)))),2)</f>
        <v>94.1</v>
      </c>
      <c r="X362" s="2">
        <f>ROUND(IF($B362="Annuity",SUMIFS('Annuity Prices'!AA:AA,'Annuity Prices'!$B:$B,$D362,'Annuity Prices'!$E:$E,$G362),IF($B362="RAB Short",SUMIFS('RAB Prices Short'!AA:AA,'RAB Prices Short'!$B:$B,'All Prices combined'!$D362,'RAB Prices Short'!$E:$E,'All Prices combined'!$G362),IF($B362="RAB Long",SUMIFS('RAB Prices Long'!AA:AA,'RAB Prices Long'!$B:$B,'All Prices combined'!$D362,'RAB Prices Long'!$E:$E,'All Prices combined'!$G362)))),2)</f>
        <v>96.46</v>
      </c>
      <c r="Y362" s="2">
        <f>ROUND(IF($B362="Annuity",SUMIFS('Annuity Prices'!AB:AB,'Annuity Prices'!$B:$B,$D362,'Annuity Prices'!$E:$E,$G362),IF($B362="RAB Short",SUMIFS('RAB Prices Short'!AB:AB,'RAB Prices Short'!$B:$B,'All Prices combined'!$D362,'RAB Prices Short'!$E:$E,'All Prices combined'!$G362),IF($B362="RAB Long",SUMIFS('RAB Prices Long'!AB:AB,'RAB Prices Long'!$B:$B,'All Prices combined'!$D362,'RAB Prices Long'!$E:$E,'All Prices combined'!$G362)))),2)</f>
        <v>100.31</v>
      </c>
      <c r="Z362" s="2">
        <f>ROUND(IF($B362="Annuity",SUMIFS('Annuity Prices'!AC:AC,'Annuity Prices'!$B:$B,$D362,'Annuity Prices'!$E:$E,$G362),IF($B362="RAB Short",SUMIFS('RAB Prices Short'!AC:AC,'RAB Prices Short'!$B:$B,'All Prices combined'!$D362,'RAB Prices Short'!$E:$E,'All Prices combined'!$G362),IF($B362="RAB Long",SUMIFS('RAB Prices Long'!AC:AC,'RAB Prices Long'!$B:$B,'All Prices combined'!$D362,'RAB Prices Long'!$E:$E,'All Prices combined'!$G362)))),2)</f>
        <v>102.82</v>
      </c>
      <c r="AA362" s="2">
        <f>ROUND(IF($B362="Annuity",SUMIFS('Annuity Prices'!AD:AD,'Annuity Prices'!$B:$B,$D362,'Annuity Prices'!$E:$E,$G362),IF($B362="RAB Short",SUMIFS('RAB Prices Short'!AD:AD,'RAB Prices Short'!$B:$B,'All Prices combined'!$D362,'RAB Prices Short'!$E:$E,'All Prices combined'!$G362),IF($B362="RAB Long",SUMIFS('RAB Prices Long'!AD:AD,'RAB Prices Long'!$B:$B,'All Prices combined'!$D362,'RAB Prices Long'!$E:$E,'All Prices combined'!$G362)))),2)</f>
        <v>105.39</v>
      </c>
      <c r="AB362" s="2">
        <f>ROUND(IF($B362="Annuity",SUMIFS('Annuity Prices'!AE:AE,'Annuity Prices'!$B:$B,$D362,'Annuity Prices'!$E:$E,$G362),IF($B362="RAB Short",SUMIFS('RAB Prices Short'!AE:AE,'RAB Prices Short'!$B:$B,'All Prices combined'!$D362,'RAB Prices Short'!$E:$E,'All Prices combined'!$G362),IF($B362="RAB Long",SUMIFS('RAB Prices Long'!AE:AE,'RAB Prices Long'!$B:$B,'All Prices combined'!$D362,'RAB Prices Long'!$E:$E,'All Prices combined'!$G362)))),2)</f>
        <v>108.02</v>
      </c>
      <c r="AC362" s="2">
        <f>ROUND(IF($B362="Annuity",SUMIFS('Annuity Prices'!AF:AF,'Annuity Prices'!$B:$B,$D362,'Annuity Prices'!$E:$E,$G362),IF($B362="RAB Short",SUMIFS('RAB Prices Short'!AF:AF,'RAB Prices Short'!$B:$B,'All Prices combined'!$D362,'RAB Prices Short'!$E:$E,'All Prices combined'!$G362),IF($B362="RAB Long",SUMIFS('RAB Prices Long'!AF:AF,'RAB Prices Long'!$B:$B,'All Prices combined'!$D362,'RAB Prices Long'!$E:$E,'All Prices combined'!$G362)))),2)</f>
        <v>109.14</v>
      </c>
      <c r="AD362" s="2">
        <f>ROUND(IF($B362="Annuity",SUMIFS('Annuity Prices'!AG:AG,'Annuity Prices'!$B:$B,$D362,'Annuity Prices'!$E:$E,$G362),IF($B362="RAB Short",SUMIFS('RAB Prices Short'!AG:AG,'RAB Prices Short'!$B:$B,'All Prices combined'!$D362,'RAB Prices Short'!$E:$E,'All Prices combined'!$G362),IF($B362="RAB Long",SUMIFS('RAB Prices Long'!AG:AG,'RAB Prices Long'!$B:$B,'All Prices combined'!$D362,'RAB Prices Long'!$E:$E,'All Prices combined'!$G362)))),2)</f>
        <v>111.87</v>
      </c>
      <c r="AE362" s="2">
        <f>ROUND(IF($B362="Annuity",SUMIFS('Annuity Prices'!AH:AH,'Annuity Prices'!$B:$B,$D362,'Annuity Prices'!$E:$E,$G362),IF($B362="RAB Short",SUMIFS('RAB Prices Short'!AH:AH,'RAB Prices Short'!$B:$B,'All Prices combined'!$D362,'RAB Prices Short'!$E:$E,'All Prices combined'!$G362),IF($B362="RAB Long",SUMIFS('RAB Prices Long'!AH:AH,'RAB Prices Long'!$B:$B,'All Prices combined'!$D362,'RAB Prices Long'!$E:$E,'All Prices combined'!$G362)))),2)</f>
        <v>114.67</v>
      </c>
      <c r="AF362" s="2">
        <f>ROUND(IF($B362="Annuity",SUMIFS('Annuity Prices'!AI:AI,'Annuity Prices'!$B:$B,$D362,'Annuity Prices'!$E:$E,$G362),IF($B362="RAB Short",SUMIFS('RAB Prices Short'!AI:AI,'RAB Prices Short'!$B:$B,'All Prices combined'!$D362,'RAB Prices Short'!$E:$E,'All Prices combined'!$G362),IF($B362="RAB Long",SUMIFS('RAB Prices Long'!AI:AI,'RAB Prices Long'!$B:$B,'All Prices combined'!$D362,'RAB Prices Long'!$E:$E,'All Prices combined'!$G362)))),2)</f>
        <v>117.53</v>
      </c>
      <c r="AG362" s="2">
        <f>ROUND(IF($B362="Annuity",SUMIFS('Annuity Prices'!AJ:AJ,'Annuity Prices'!$B:$B,$D362,'Annuity Prices'!$E:$E,$G362),IF($B362="RAB Short",SUMIFS('RAB Prices Short'!AJ:AJ,'RAB Prices Short'!$B:$B,'All Prices combined'!$D362,'RAB Prices Short'!$E:$E,'All Prices combined'!$G362),IF($B362="RAB Long",SUMIFS('RAB Prices Long'!AJ:AJ,'RAB Prices Long'!$B:$B,'All Prices combined'!$D362,'RAB Prices Long'!$E:$E,'All Prices combined'!$G362)))),2)</f>
        <v>120.81</v>
      </c>
      <c r="AH362" s="2">
        <f>ROUND(IF($B362="Annuity",SUMIFS('Annuity Prices'!AK:AK,'Annuity Prices'!$B:$B,$D362,'Annuity Prices'!$E:$E,$G362),IF($B362="RAB Short",SUMIFS('RAB Prices Short'!AK:AK,'RAB Prices Short'!$B:$B,'All Prices combined'!$D362,'RAB Prices Short'!$E:$E,'All Prices combined'!$G362),IF($B362="RAB Long",SUMIFS('RAB Prices Long'!AK:AK,'RAB Prices Long'!$B:$B,'All Prices combined'!$D362,'RAB Prices Long'!$E:$E,'All Prices combined'!$G362)))),2)</f>
        <v>123.83</v>
      </c>
      <c r="AI362" s="2">
        <f>ROUND(IF($B362="Annuity",SUMIFS('Annuity Prices'!AL:AL,'Annuity Prices'!$B:$B,$D362,'Annuity Prices'!$E:$E,$G362),IF($B362="RAB Short",SUMIFS('RAB Prices Short'!AL:AL,'RAB Prices Short'!$B:$B,'All Prices combined'!$D362,'RAB Prices Short'!$E:$E,'All Prices combined'!$G362),IF($B362="RAB Long",SUMIFS('RAB Prices Long'!AL:AL,'RAB Prices Long'!$B:$B,'All Prices combined'!$D362,'RAB Prices Long'!$E:$E,'All Prices combined'!$G362)))),2)</f>
        <v>126.93</v>
      </c>
      <c r="AJ362" s="2">
        <f>ROUND(IF($B362="Annuity",SUMIFS('Annuity Prices'!AM:AM,'Annuity Prices'!$B:$B,$D362,'Annuity Prices'!$E:$E,$G362),IF($B362="RAB Short",SUMIFS('RAB Prices Short'!AM:AM,'RAB Prices Short'!$B:$B,'All Prices combined'!$D362,'RAB Prices Short'!$E:$E,'All Prices combined'!$G362),IF($B362="RAB Long",SUMIFS('RAB Prices Long'!AM:AM,'RAB Prices Long'!$B:$B,'All Prices combined'!$D362,'RAB Prices Long'!$E:$E,'All Prices combined'!$G362)))),2)</f>
        <v>130.1</v>
      </c>
      <c r="AK362" s="2">
        <f>ROUND(IF($B362="Annuity",SUMIFS('Annuity Prices'!AN:AN,'Annuity Prices'!$B:$B,$D362,'Annuity Prices'!$E:$E,$G362),IF($B362="RAB Short",SUMIFS('RAB Prices Short'!AN:AN,'RAB Prices Short'!$B:$B,'All Prices combined'!$D362,'RAB Prices Short'!$E:$E,'All Prices combined'!$G362),IF($B362="RAB Long",SUMIFS('RAB Prices Long'!AN:AN,'RAB Prices Long'!$B:$B,'All Prices combined'!$D362,'RAB Prices Long'!$E:$E,'All Prices combined'!$G362)))),2)</f>
        <v>132.46</v>
      </c>
      <c r="AL362" s="2">
        <f>ROUND(IF($B362="Annuity",SUMIFS('Annuity Prices'!AO:AO,'Annuity Prices'!$B:$B,$D362,'Annuity Prices'!$E:$E,$G362),IF($B362="RAB Short",SUMIFS('RAB Prices Short'!AO:AO,'RAB Prices Short'!$B:$B,'All Prices combined'!$D362,'RAB Prices Short'!$E:$E,'All Prices combined'!$G362),IF($B362="RAB Long",SUMIFS('RAB Prices Long'!AO:AO,'RAB Prices Long'!$B:$B,'All Prices combined'!$D362,'RAB Prices Long'!$E:$E,'All Prices combined'!$G362)))),2)</f>
        <v>135.78</v>
      </c>
      <c r="AM362" s="2">
        <f>ROUND(IF($B362="Annuity",SUMIFS('Annuity Prices'!AP:AP,'Annuity Prices'!$B:$B,$D362,'Annuity Prices'!$E:$E,$G362),IF($B362="RAB Short",SUMIFS('RAB Prices Short'!AP:AP,'RAB Prices Short'!$B:$B,'All Prices combined'!$D362,'RAB Prices Short'!$E:$E,'All Prices combined'!$G362),IF($B362="RAB Long",SUMIFS('RAB Prices Long'!AP:AP,'RAB Prices Long'!$B:$B,'All Prices combined'!$D362,'RAB Prices Long'!$E:$E,'All Prices combined'!$G362)))),2)</f>
        <v>139.16999999999999</v>
      </c>
      <c r="AN362" s="2">
        <f>ROUND(IF($B362="Annuity",SUMIFS('Annuity Prices'!AQ:AQ,'Annuity Prices'!$B:$B,$D362,'Annuity Prices'!$E:$E,$G362),IF($B362="RAB Short",SUMIFS('RAB Prices Short'!AQ:AQ,'RAB Prices Short'!$B:$B,'All Prices combined'!$D362,'RAB Prices Short'!$E:$E,'All Prices combined'!$G362),IF($B362="RAB Long",SUMIFS('RAB Prices Long'!AQ:AQ,'RAB Prices Long'!$B:$B,'All Prices combined'!$D362,'RAB Prices Long'!$E:$E,'All Prices combined'!$G362)))),2)</f>
        <v>142.65</v>
      </c>
      <c r="AO362" s="2">
        <f>ROUND(IF($B362="Annuity",SUMIFS('Annuity Prices'!AR:AR,'Annuity Prices'!$B:$B,$D362,'Annuity Prices'!$E:$E,$G362),IF($B362="RAB Short",SUMIFS('RAB Prices Short'!AR:AR,'RAB Prices Short'!$B:$B,'All Prices combined'!$D362,'RAB Prices Short'!$E:$E,'All Prices combined'!$G362),IF($B362="RAB Long",SUMIFS('RAB Prices Long'!AR:AR,'RAB Prices Long'!$B:$B,'All Prices combined'!$D362,'RAB Prices Long'!$E:$E,'All Prices combined'!$G362)))),2)</f>
        <v>0</v>
      </c>
      <c r="AP362" s="2">
        <f>ROUND(IF($B362="Annuity",SUMIFS('Annuity Prices'!AS:AS,'Annuity Prices'!$B:$B,$D362,'Annuity Prices'!$E:$E,$G362),IF($B362="RAB Short",SUMIFS('RAB Prices Short'!AS:AS,'RAB Prices Short'!$B:$B,'All Prices combined'!$D362,'RAB Prices Short'!$E:$E,'All Prices combined'!$G362),IF($B362="RAB Long",SUMIFS('RAB Prices Long'!AS:AS,'RAB Prices Long'!$B:$B,'All Prices combined'!$D362,'RAB Prices Long'!$E:$E,'All Prices combined'!$G362)))),2)</f>
        <v>0</v>
      </c>
      <c r="AQ362" s="2">
        <f>ROUND(IF($B362="Annuity",SUMIFS('Annuity Prices'!AT:AT,'Annuity Prices'!$B:$B,$D362,'Annuity Prices'!$E:$E,$G362),IF($B362="RAB Short",SUMIFS('RAB Prices Short'!AT:AT,'RAB Prices Short'!$B:$B,'All Prices combined'!$D362,'RAB Prices Short'!$E:$E,'All Prices combined'!$G362),IF($B362="RAB Long",SUMIFS('RAB Prices Long'!AT:AT,'RAB Prices Long'!$B:$B,'All Prices combined'!$D362,'RAB Prices Long'!$E:$E,'All Prices combined'!$G362)))),2)</f>
        <v>62.19</v>
      </c>
      <c r="AR362" s="2">
        <f>ROUND(IF($B362="Annuity",SUMIFS('Annuity Prices'!AU:AU,'Annuity Prices'!$B:$B,$D362,'Annuity Prices'!$E:$E,$G362),IF($B362="RAB Short",SUMIFS('RAB Prices Short'!AU:AU,'RAB Prices Short'!$B:$B,'All Prices combined'!$D362,'RAB Prices Short'!$E:$E,'All Prices combined'!$G362),IF($B362="RAB Long",SUMIFS('RAB Prices Long'!AU:AU,'RAB Prices Long'!$B:$B,'All Prices combined'!$D362,'RAB Prices Long'!$E:$E,'All Prices combined'!$G362)))),2)</f>
        <v>64.319999999999993</v>
      </c>
      <c r="AS362" s="2">
        <f>ROUND(IF($B362="Annuity",SUMIFS('Annuity Prices'!AV:AV,'Annuity Prices'!$B:$B,$D362,'Annuity Prices'!$E:$E,$G362),IF($B362="RAB Short",SUMIFS('RAB Prices Short'!AV:AV,'RAB Prices Short'!$B:$B,'All Prices combined'!$D362,'RAB Prices Short'!$E:$E,'All Prices combined'!$G362),IF($B362="RAB Long",SUMIFS('RAB Prices Long'!AV:AV,'RAB Prices Long'!$B:$B,'All Prices combined'!$D362,'RAB Prices Long'!$E:$E,'All Prices combined'!$G362)))),2)</f>
        <v>66.17</v>
      </c>
      <c r="AT362" s="2">
        <f>ROUND(IF($B362="Annuity",SUMIFS('Annuity Prices'!AW:AW,'Annuity Prices'!$B:$B,$D362,'Annuity Prices'!$E:$E,$G362),IF($B362="RAB Short",SUMIFS('RAB Prices Short'!AW:AW,'RAB Prices Short'!$B:$B,'All Prices combined'!$D362,'RAB Prices Short'!$E:$E,'All Prices combined'!$G362),IF($B362="RAB Long",SUMIFS('RAB Prices Long'!AW:AW,'RAB Prices Long'!$B:$B,'All Prices combined'!$D362,'RAB Prices Long'!$E:$E,'All Prices combined'!$G362)))),2)</f>
        <v>70.02</v>
      </c>
      <c r="AU362" s="2">
        <f>ROUND(IF($B362="Annuity",SUMIFS('Annuity Prices'!AX:AX,'Annuity Prices'!$B:$B,$D362,'Annuity Prices'!$E:$E,$G362),IF($B362="RAB Short",SUMIFS('RAB Prices Short'!AX:AX,'RAB Prices Short'!$B:$B,'All Prices combined'!$D362,'RAB Prices Short'!$E:$E,'All Prices combined'!$G362),IF($B362="RAB Long",SUMIFS('RAB Prices Long'!AX:AX,'RAB Prices Long'!$B:$B,'All Prices combined'!$D362,'RAB Prices Long'!$E:$E,'All Prices combined'!$G362)))),2)</f>
        <v>71.77</v>
      </c>
      <c r="AV362" s="2">
        <f>ROUND(IF($B362="Annuity",SUMIFS('Annuity Prices'!AY:AY,'Annuity Prices'!$B:$B,$D362,'Annuity Prices'!$E:$E,$G362),IF($B362="RAB Short",SUMIFS('RAB Prices Short'!AY:AY,'RAB Prices Short'!$B:$B,'All Prices combined'!$D362,'RAB Prices Short'!$E:$E,'All Prices combined'!$G362),IF($B362="RAB Long",SUMIFS('RAB Prices Long'!AY:AY,'RAB Prices Long'!$B:$B,'All Prices combined'!$D362,'RAB Prices Long'!$E:$E,'All Prices combined'!$G362)))),2)</f>
        <v>73.56</v>
      </c>
      <c r="AW362" s="2">
        <f>ROUND(IF($B362="Annuity",SUMIFS('Annuity Prices'!AZ:AZ,'Annuity Prices'!$B:$B,$D362,'Annuity Prices'!$E:$E,$G362),IF($B362="RAB Short",SUMIFS('RAB Prices Short'!AZ:AZ,'RAB Prices Short'!$B:$B,'All Prices combined'!$D362,'RAB Prices Short'!$E:$E,'All Prices combined'!$G362),IF($B362="RAB Long",SUMIFS('RAB Prices Long'!AZ:AZ,'RAB Prices Long'!$B:$B,'All Prices combined'!$D362,'RAB Prices Long'!$E:$E,'All Prices combined'!$G362)))),2)</f>
        <v>75.400000000000006</v>
      </c>
      <c r="AX362" s="2">
        <f>ROUND(IF($B362="Annuity",SUMIFS('Annuity Prices'!BA:BA,'Annuity Prices'!$B:$B,$D362,'Annuity Prices'!$E:$E,$G362),IF($B362="RAB Short",SUMIFS('RAB Prices Short'!BA:BA,'RAB Prices Short'!$B:$B,'All Prices combined'!$D362,'RAB Prices Short'!$E:$E,'All Prices combined'!$G362),IF($B362="RAB Long",SUMIFS('RAB Prices Long'!BA:BA,'RAB Prices Long'!$B:$B,'All Prices combined'!$D362,'RAB Prices Long'!$E:$E,'All Prices combined'!$G362)))),2)</f>
        <v>79.06</v>
      </c>
      <c r="AY362" s="2">
        <f>ROUND(IF($B362="Annuity",SUMIFS('Annuity Prices'!BB:BB,'Annuity Prices'!$B:$B,$D362,'Annuity Prices'!$E:$E,$G362),IF($B362="RAB Short",SUMIFS('RAB Prices Short'!BB:BB,'RAB Prices Short'!$B:$B,'All Prices combined'!$D362,'RAB Prices Short'!$E:$E,'All Prices combined'!$G362),IF($B362="RAB Long",SUMIFS('RAB Prices Long'!BB:BB,'RAB Prices Long'!$B:$B,'All Prices combined'!$D362,'RAB Prices Long'!$E:$E,'All Prices combined'!$G362)))),2)</f>
        <v>81.03</v>
      </c>
      <c r="AZ362" s="2">
        <f>ROUND(IF($B362="Annuity",SUMIFS('Annuity Prices'!BC:BC,'Annuity Prices'!$B:$B,$D362,'Annuity Prices'!$E:$E,$G362),IF($B362="RAB Short",SUMIFS('RAB Prices Short'!BC:BC,'RAB Prices Short'!$B:$B,'All Prices combined'!$D362,'RAB Prices Short'!$E:$E,'All Prices combined'!$G362),IF($B362="RAB Long",SUMIFS('RAB Prices Long'!BC:BC,'RAB Prices Long'!$B:$B,'All Prices combined'!$D362,'RAB Prices Long'!$E:$E,'All Prices combined'!$G362)))),2)</f>
        <v>83.06</v>
      </c>
      <c r="BA362" s="2">
        <f>ROUND(IF($B362="Annuity",SUMIFS('Annuity Prices'!BD:BD,'Annuity Prices'!$B:$B,$D362,'Annuity Prices'!$E:$E,$G362),IF($B362="RAB Short",SUMIFS('RAB Prices Short'!BD:BD,'RAB Prices Short'!$B:$B,'All Prices combined'!$D362,'RAB Prices Short'!$E:$E,'All Prices combined'!$G362),IF($B362="RAB Long",SUMIFS('RAB Prices Long'!BD:BD,'RAB Prices Long'!$B:$B,'All Prices combined'!$D362,'RAB Prices Long'!$E:$E,'All Prices combined'!$G362)))),2)</f>
        <v>85.14</v>
      </c>
      <c r="BB362" s="2">
        <f>ROUND(IF($B362="Annuity",SUMIFS('Annuity Prices'!BE:BE,'Annuity Prices'!$B:$B,$D362,'Annuity Prices'!$E:$E,$G362),IF($B362="RAB Short",SUMIFS('RAB Prices Short'!BE:BE,'RAB Prices Short'!$B:$B,'All Prices combined'!$D362,'RAB Prices Short'!$E:$E,'All Prices combined'!$G362),IF($B362="RAB Long",SUMIFS('RAB Prices Long'!BE:BE,'RAB Prices Long'!$B:$B,'All Prices combined'!$D362,'RAB Prices Long'!$E:$E,'All Prices combined'!$G362)))),2)</f>
        <v>89.57</v>
      </c>
      <c r="BC362" s="2">
        <f>ROUND(IF($B362="Annuity",SUMIFS('Annuity Prices'!BF:BF,'Annuity Prices'!$B:$B,$D362,'Annuity Prices'!$E:$E,$G362),IF($B362="RAB Short",SUMIFS('RAB Prices Short'!BF:BF,'RAB Prices Short'!$B:$B,'All Prices combined'!$D362,'RAB Prices Short'!$E:$E,'All Prices combined'!$G362),IF($B362="RAB Long",SUMIFS('RAB Prices Long'!BF:BF,'RAB Prices Long'!$B:$B,'All Prices combined'!$D362,'RAB Prices Long'!$E:$E,'All Prices combined'!$G362)))),2)</f>
        <v>91.81</v>
      </c>
      <c r="BD362" s="2">
        <f>ROUND(IF($B362="Annuity",SUMIFS('Annuity Prices'!BG:BG,'Annuity Prices'!$B:$B,$D362,'Annuity Prices'!$E:$E,$G362),IF($B362="RAB Short",SUMIFS('RAB Prices Short'!BG:BG,'RAB Prices Short'!$B:$B,'All Prices combined'!$D362,'RAB Prices Short'!$E:$E,'All Prices combined'!$G362),IF($B362="RAB Long",SUMIFS('RAB Prices Long'!BG:BG,'RAB Prices Long'!$B:$B,'All Prices combined'!$D362,'RAB Prices Long'!$E:$E,'All Prices combined'!$G362)))),2)</f>
        <v>94.1</v>
      </c>
      <c r="BE362" s="2">
        <f>ROUND(IF($B362="Annuity",SUMIFS('Annuity Prices'!BH:BH,'Annuity Prices'!$B:$B,$D362,'Annuity Prices'!$E:$E,$G362),IF($B362="RAB Short",SUMIFS('RAB Prices Short'!BH:BH,'RAB Prices Short'!$B:$B,'All Prices combined'!$D362,'RAB Prices Short'!$E:$E,'All Prices combined'!$G362),IF($B362="RAB Long",SUMIFS('RAB Prices Long'!BH:BH,'RAB Prices Long'!$B:$B,'All Prices combined'!$D362,'RAB Prices Long'!$E:$E,'All Prices combined'!$G362)))),2)</f>
        <v>96.46</v>
      </c>
      <c r="BF362" s="2">
        <f>ROUND(IF($B362="Annuity",SUMIFS('Annuity Prices'!BI:BI,'Annuity Prices'!$B:$B,$D362,'Annuity Prices'!$E:$E,$G362),IF($B362="RAB Short",SUMIFS('RAB Prices Short'!BI:BI,'RAB Prices Short'!$B:$B,'All Prices combined'!$D362,'RAB Prices Short'!$E:$E,'All Prices combined'!$G362),IF($B362="RAB Long",SUMIFS('RAB Prices Long'!BI:BI,'RAB Prices Long'!$B:$B,'All Prices combined'!$D362,'RAB Prices Long'!$E:$E,'All Prices combined'!$G362)))),2)</f>
        <v>100.31</v>
      </c>
      <c r="BG362" s="2">
        <f>ROUND(IF($B362="Annuity",SUMIFS('Annuity Prices'!BJ:BJ,'Annuity Prices'!$B:$B,$D362,'Annuity Prices'!$E:$E,$G362),IF($B362="RAB Short",SUMIFS('RAB Prices Short'!BJ:BJ,'RAB Prices Short'!$B:$B,'All Prices combined'!$D362,'RAB Prices Short'!$E:$E,'All Prices combined'!$G362),IF($B362="RAB Long",SUMIFS('RAB Prices Long'!BJ:BJ,'RAB Prices Long'!$B:$B,'All Prices combined'!$D362,'RAB Prices Long'!$E:$E,'All Prices combined'!$G362)))),2)</f>
        <v>102.82</v>
      </c>
      <c r="BH362" s="2">
        <f>ROUND(IF($B362="Annuity",SUMIFS('Annuity Prices'!BK:BK,'Annuity Prices'!$B:$B,$D362,'Annuity Prices'!$E:$E,$G362),IF($B362="RAB Short",SUMIFS('RAB Prices Short'!BK:BK,'RAB Prices Short'!$B:$B,'All Prices combined'!$D362,'RAB Prices Short'!$E:$E,'All Prices combined'!$G362),IF($B362="RAB Long",SUMIFS('RAB Prices Long'!BK:BK,'RAB Prices Long'!$B:$B,'All Prices combined'!$D362,'RAB Prices Long'!$E:$E,'All Prices combined'!$G362)))),2)</f>
        <v>105.39</v>
      </c>
      <c r="BI362" s="2">
        <f>ROUND(IF($B362="Annuity",SUMIFS('Annuity Prices'!BL:BL,'Annuity Prices'!$B:$B,$D362,'Annuity Prices'!$E:$E,$G362),IF($B362="RAB Short",SUMIFS('RAB Prices Short'!BL:BL,'RAB Prices Short'!$B:$B,'All Prices combined'!$D362,'RAB Prices Short'!$E:$E,'All Prices combined'!$G362),IF($B362="RAB Long",SUMIFS('RAB Prices Long'!BL:BL,'RAB Prices Long'!$B:$B,'All Prices combined'!$D362,'RAB Prices Long'!$E:$E,'All Prices combined'!$G362)))),2)</f>
        <v>108.02</v>
      </c>
      <c r="BJ362" s="2">
        <f>ROUND(IF($B362="Annuity",SUMIFS('Annuity Prices'!BM:BM,'Annuity Prices'!$B:$B,$D362,'Annuity Prices'!$E:$E,$G362),IF($B362="RAB Short",SUMIFS('RAB Prices Short'!BM:BM,'RAB Prices Short'!$B:$B,'All Prices combined'!$D362,'RAB Prices Short'!$E:$E,'All Prices combined'!$G362),IF($B362="RAB Long",SUMIFS('RAB Prices Long'!BM:BM,'RAB Prices Long'!$B:$B,'All Prices combined'!$D362,'RAB Prices Long'!$E:$E,'All Prices combined'!$G362)))),2)</f>
        <v>109.14</v>
      </c>
      <c r="BK362" s="2">
        <f>ROUND(IF($B362="Annuity",SUMIFS('Annuity Prices'!BN:BN,'Annuity Prices'!$B:$B,$D362,'Annuity Prices'!$E:$E,$G362),IF($B362="RAB Short",SUMIFS('RAB Prices Short'!BN:BN,'RAB Prices Short'!$B:$B,'All Prices combined'!$D362,'RAB Prices Short'!$E:$E,'All Prices combined'!$G362),IF($B362="RAB Long",SUMIFS('RAB Prices Long'!BN:BN,'RAB Prices Long'!$B:$B,'All Prices combined'!$D362,'RAB Prices Long'!$E:$E,'All Prices combined'!$G362)))),2)</f>
        <v>111.87</v>
      </c>
      <c r="BL362" s="2">
        <f>ROUND(IF($B362="Annuity",SUMIFS('Annuity Prices'!BO:BO,'Annuity Prices'!$B:$B,$D362,'Annuity Prices'!$E:$E,$G362),IF($B362="RAB Short",SUMIFS('RAB Prices Short'!BO:BO,'RAB Prices Short'!$B:$B,'All Prices combined'!$D362,'RAB Prices Short'!$E:$E,'All Prices combined'!$G362),IF($B362="RAB Long",SUMIFS('RAB Prices Long'!BO:BO,'RAB Prices Long'!$B:$B,'All Prices combined'!$D362,'RAB Prices Long'!$E:$E,'All Prices combined'!$G362)))),2)</f>
        <v>114.67</v>
      </c>
      <c r="BM362" s="2">
        <f>ROUND(IF($B362="Annuity",SUMIFS('Annuity Prices'!BP:BP,'Annuity Prices'!$B:$B,$D362,'Annuity Prices'!$E:$E,$G362),IF($B362="RAB Short",SUMIFS('RAB Prices Short'!BP:BP,'RAB Prices Short'!$B:$B,'All Prices combined'!$D362,'RAB Prices Short'!$E:$E,'All Prices combined'!$G362),IF($B362="RAB Long",SUMIFS('RAB Prices Long'!BP:BP,'RAB Prices Long'!$B:$B,'All Prices combined'!$D362,'RAB Prices Long'!$E:$E,'All Prices combined'!$G362)))),2)</f>
        <v>117.53</v>
      </c>
      <c r="BN362" s="2">
        <f>ROUND(IF($B362="Annuity",SUMIFS('Annuity Prices'!BQ:BQ,'Annuity Prices'!$B:$B,$D362,'Annuity Prices'!$E:$E,$G362),IF($B362="RAB Short",SUMIFS('RAB Prices Short'!BQ:BQ,'RAB Prices Short'!$B:$B,'All Prices combined'!$D362,'RAB Prices Short'!$E:$E,'All Prices combined'!$G362),IF($B362="RAB Long",SUMIFS('RAB Prices Long'!BQ:BQ,'RAB Prices Long'!$B:$B,'All Prices combined'!$D362,'RAB Prices Long'!$E:$E,'All Prices combined'!$G362)))),2)</f>
        <v>120.81</v>
      </c>
      <c r="BO362" s="2">
        <f>ROUND(IF($B362="Annuity",SUMIFS('Annuity Prices'!BR:BR,'Annuity Prices'!$B:$B,$D362,'Annuity Prices'!$E:$E,$G362),IF($B362="RAB Short",SUMIFS('RAB Prices Short'!BR:BR,'RAB Prices Short'!$B:$B,'All Prices combined'!$D362,'RAB Prices Short'!$E:$E,'All Prices combined'!$G362),IF($B362="RAB Long",SUMIFS('RAB Prices Long'!BR:BR,'RAB Prices Long'!$B:$B,'All Prices combined'!$D362,'RAB Prices Long'!$E:$E,'All Prices combined'!$G362)))),2)</f>
        <v>123.83</v>
      </c>
      <c r="BP362" s="2">
        <f>ROUND(IF($B362="Annuity",SUMIFS('Annuity Prices'!BS:BS,'Annuity Prices'!$B:$B,$D362,'Annuity Prices'!$E:$E,$G362),IF($B362="RAB Short",SUMIFS('RAB Prices Short'!BS:BS,'RAB Prices Short'!$B:$B,'All Prices combined'!$D362,'RAB Prices Short'!$E:$E,'All Prices combined'!$G362),IF($B362="RAB Long",SUMIFS('RAB Prices Long'!BS:BS,'RAB Prices Long'!$B:$B,'All Prices combined'!$D362,'RAB Prices Long'!$E:$E,'All Prices combined'!$G362)))),2)</f>
        <v>126.93</v>
      </c>
      <c r="BQ362" s="2">
        <f>ROUND(IF($B362="Annuity",SUMIFS('Annuity Prices'!BT:BT,'Annuity Prices'!$B:$B,$D362,'Annuity Prices'!$E:$E,$G362),IF($B362="RAB Short",SUMIFS('RAB Prices Short'!BT:BT,'RAB Prices Short'!$B:$B,'All Prices combined'!$D362,'RAB Prices Short'!$E:$E,'All Prices combined'!$G362),IF($B362="RAB Long",SUMIFS('RAB Prices Long'!BT:BT,'RAB Prices Long'!$B:$B,'All Prices combined'!$D362,'RAB Prices Long'!$E:$E,'All Prices combined'!$G362)))),2)</f>
        <v>130.1</v>
      </c>
      <c r="BR362" s="2">
        <f>ROUND(IF($B362="Annuity",SUMIFS('Annuity Prices'!BU:BU,'Annuity Prices'!$B:$B,$D362,'Annuity Prices'!$E:$E,$G362),IF($B362="RAB Short",SUMIFS('RAB Prices Short'!BU:BU,'RAB Prices Short'!$B:$B,'All Prices combined'!$D362,'RAB Prices Short'!$E:$E,'All Prices combined'!$G362),IF($B362="RAB Long",SUMIFS('RAB Prices Long'!BU:BU,'RAB Prices Long'!$B:$B,'All Prices combined'!$D362,'RAB Prices Long'!$E:$E,'All Prices combined'!$G362)))),2)</f>
        <v>132.46</v>
      </c>
      <c r="BS362" s="2">
        <f>ROUND(IF($B362="Annuity",SUMIFS('Annuity Prices'!BV:BV,'Annuity Prices'!$B:$B,$D362,'Annuity Prices'!$E:$E,$G362),IF($B362="RAB Short",SUMIFS('RAB Prices Short'!BV:BV,'RAB Prices Short'!$B:$B,'All Prices combined'!$D362,'RAB Prices Short'!$E:$E,'All Prices combined'!$G362),IF($B362="RAB Long",SUMIFS('RAB Prices Long'!BV:BV,'RAB Prices Long'!$B:$B,'All Prices combined'!$D362,'RAB Prices Long'!$E:$E,'All Prices combined'!$G362)))),2)</f>
        <v>135.78</v>
      </c>
      <c r="BT362" s="2">
        <f>ROUND(IF($B362="Annuity",SUMIFS('Annuity Prices'!BW:BW,'Annuity Prices'!$B:$B,$D362,'Annuity Prices'!$E:$E,$G362),IF($B362="RAB Short",SUMIFS('RAB Prices Short'!BW:BW,'RAB Prices Short'!$B:$B,'All Prices combined'!$D362,'RAB Prices Short'!$E:$E,'All Prices combined'!$G362),IF($B362="RAB Long",SUMIFS('RAB Prices Long'!BW:BW,'RAB Prices Long'!$B:$B,'All Prices combined'!$D362,'RAB Prices Long'!$E:$E,'All Prices combined'!$G362)))),2)</f>
        <v>139.16999999999999</v>
      </c>
      <c r="BU362" s="2">
        <f>ROUND(IF($B362="Annuity",SUMIFS('Annuity Prices'!BX:BX,'Annuity Prices'!$B:$B,$D362,'Annuity Prices'!$E:$E,$G362),IF($B362="RAB Short",SUMIFS('RAB Prices Short'!BX:BX,'RAB Prices Short'!$B:$B,'All Prices combined'!$D362,'RAB Prices Short'!$E:$E,'All Prices combined'!$G362),IF($B362="RAB Long",SUMIFS('RAB Prices Long'!BX:BX,'RAB Prices Long'!$B:$B,'All Prices combined'!$D362,'RAB Prices Long'!$E:$E,'All Prices combined'!$G362)))),2)</f>
        <v>142.65</v>
      </c>
    </row>
    <row r="363" spans="2:73" x14ac:dyDescent="0.25">
      <c r="B363" t="s">
        <v>44</v>
      </c>
      <c r="C363">
        <v>30</v>
      </c>
      <c r="D363" t="s">
        <v>213</v>
      </c>
      <c r="E363" t="s">
        <v>209</v>
      </c>
      <c r="F363" t="s">
        <v>212</v>
      </c>
      <c r="G363" t="s">
        <v>43</v>
      </c>
      <c r="I363" s="2">
        <f>ROUND(IF($B363="Annuity",SUMIFS('Annuity Prices'!L:L,'Annuity Prices'!$B:$B,$D363,'Annuity Prices'!$E:$E,$G363),IF($B363="RAB Short",SUMIFS('RAB Prices Short'!L:L,'RAB Prices Short'!$B:$B,'All Prices combined'!$D363,'RAB Prices Short'!$E:$E,'All Prices combined'!$G363),IF($B363="RAB Long",SUMIFS('RAB Prices Long'!L:L,'RAB Prices Long'!$B:$B,'All Prices combined'!$D363,'RAB Prices Long'!$E:$E,'All Prices combined'!$G363)))),2)</f>
        <v>0</v>
      </c>
      <c r="J363" s="2">
        <f>ROUND(IF($B363="Annuity",SUMIFS('Annuity Prices'!M:M,'Annuity Prices'!$B:$B,$D363,'Annuity Prices'!$E:$E,$G363),IF($B363="RAB Short",SUMIFS('RAB Prices Short'!M:M,'RAB Prices Short'!$B:$B,'All Prices combined'!$D363,'RAB Prices Short'!$E:$E,'All Prices combined'!$G363),IF($B363="RAB Long",SUMIFS('RAB Prices Long'!M:M,'RAB Prices Long'!$B:$B,'All Prices combined'!$D363,'RAB Prices Long'!$E:$E,'All Prices combined'!$G363)))),2)</f>
        <v>0</v>
      </c>
      <c r="K363" s="2">
        <f>ROUND(IF($B363="Annuity",SUMIFS('Annuity Prices'!N:N,'Annuity Prices'!$B:$B,$D363,'Annuity Prices'!$E:$E,$G363),IF($B363="RAB Short",SUMIFS('RAB Prices Short'!N:N,'RAB Prices Short'!$B:$B,'All Prices combined'!$D363,'RAB Prices Short'!$E:$E,'All Prices combined'!$G363),IF($B363="RAB Long",SUMIFS('RAB Prices Long'!N:N,'RAB Prices Long'!$B:$B,'All Prices combined'!$D363,'RAB Prices Long'!$E:$E,'All Prices combined'!$G363)))),2)</f>
        <v>8.43</v>
      </c>
      <c r="L363" s="2">
        <f>ROUND(IF($B363="Annuity",SUMIFS('Annuity Prices'!O:O,'Annuity Prices'!$B:$B,$D363,'Annuity Prices'!$E:$E,$G363),IF($B363="RAB Short",SUMIFS('RAB Prices Short'!O:O,'RAB Prices Short'!$B:$B,'All Prices combined'!$D363,'RAB Prices Short'!$E:$E,'All Prices combined'!$G363),IF($B363="RAB Long",SUMIFS('RAB Prices Long'!O:O,'RAB Prices Long'!$B:$B,'All Prices combined'!$D363,'RAB Prices Long'!$E:$E,'All Prices combined'!$G363)))),2)</f>
        <v>8.67</v>
      </c>
      <c r="M363" s="2">
        <f>ROUND(IF($B363="Annuity",SUMIFS('Annuity Prices'!P:P,'Annuity Prices'!$B:$B,$D363,'Annuity Prices'!$E:$E,$G363),IF($B363="RAB Short",SUMIFS('RAB Prices Short'!P:P,'RAB Prices Short'!$B:$B,'All Prices combined'!$D363,'RAB Prices Short'!$E:$E,'All Prices combined'!$G363),IF($B363="RAB Long",SUMIFS('RAB Prices Long'!P:P,'RAB Prices Long'!$B:$B,'All Prices combined'!$D363,'RAB Prices Long'!$E:$E,'All Prices combined'!$G363)))),2)</f>
        <v>8.89</v>
      </c>
      <c r="N363" s="2">
        <f>ROUND(IF($B363="Annuity",SUMIFS('Annuity Prices'!Q:Q,'Annuity Prices'!$B:$B,$D363,'Annuity Prices'!$E:$E,$G363),IF($B363="RAB Short",SUMIFS('RAB Prices Short'!Q:Q,'RAB Prices Short'!$B:$B,'All Prices combined'!$D363,'RAB Prices Short'!$E:$E,'All Prices combined'!$G363),IF($B363="RAB Long",SUMIFS('RAB Prices Long'!Q:Q,'RAB Prices Long'!$B:$B,'All Prices combined'!$D363,'RAB Prices Long'!$E:$E,'All Prices combined'!$G363)))),2)</f>
        <v>9.1199999999999992</v>
      </c>
      <c r="O363" s="2">
        <f>ROUND(IF($B363="Annuity",SUMIFS('Annuity Prices'!R:R,'Annuity Prices'!$B:$B,$D363,'Annuity Prices'!$E:$E,$G363),IF($B363="RAB Short",SUMIFS('RAB Prices Short'!R:R,'RAB Prices Short'!$B:$B,'All Prices combined'!$D363,'RAB Prices Short'!$E:$E,'All Prices combined'!$G363),IF($B363="RAB Long",SUMIFS('RAB Prices Long'!R:R,'RAB Prices Long'!$B:$B,'All Prices combined'!$D363,'RAB Prices Long'!$E:$E,'All Prices combined'!$G363)))),2)</f>
        <v>9.34</v>
      </c>
      <c r="P363" s="2">
        <f>ROUND(IF($B363="Annuity",SUMIFS('Annuity Prices'!S:S,'Annuity Prices'!$B:$B,$D363,'Annuity Prices'!$E:$E,$G363),IF($B363="RAB Short",SUMIFS('RAB Prices Short'!S:S,'RAB Prices Short'!$B:$B,'All Prices combined'!$D363,'RAB Prices Short'!$E:$E,'All Prices combined'!$G363),IF($B363="RAB Long",SUMIFS('RAB Prices Long'!S:S,'RAB Prices Long'!$B:$B,'All Prices combined'!$D363,'RAB Prices Long'!$E:$E,'All Prices combined'!$G363)))),2)</f>
        <v>9.58</v>
      </c>
      <c r="Q363" s="2">
        <f>ROUND(IF($B363="Annuity",SUMIFS('Annuity Prices'!T:T,'Annuity Prices'!$B:$B,$D363,'Annuity Prices'!$E:$E,$G363),IF($B363="RAB Short",SUMIFS('RAB Prices Short'!T:T,'RAB Prices Short'!$B:$B,'All Prices combined'!$D363,'RAB Prices Short'!$E:$E,'All Prices combined'!$G363),IF($B363="RAB Long",SUMIFS('RAB Prices Long'!T:T,'RAB Prices Long'!$B:$B,'All Prices combined'!$D363,'RAB Prices Long'!$E:$E,'All Prices combined'!$G363)))),2)</f>
        <v>9.77</v>
      </c>
      <c r="R363" s="2">
        <f>ROUND(IF($B363="Annuity",SUMIFS('Annuity Prices'!U:U,'Annuity Prices'!$B:$B,$D363,'Annuity Prices'!$E:$E,$G363),IF($B363="RAB Short",SUMIFS('RAB Prices Short'!U:U,'RAB Prices Short'!$B:$B,'All Prices combined'!$D363,'RAB Prices Short'!$E:$E,'All Prices combined'!$G363),IF($B363="RAB Long",SUMIFS('RAB Prices Long'!U:U,'RAB Prices Long'!$B:$B,'All Prices combined'!$D363,'RAB Prices Long'!$E:$E,'All Prices combined'!$G363)))),2)</f>
        <v>10.02</v>
      </c>
      <c r="S363" s="2">
        <f>ROUND(IF($B363="Annuity",SUMIFS('Annuity Prices'!V:V,'Annuity Prices'!$B:$B,$D363,'Annuity Prices'!$E:$E,$G363),IF($B363="RAB Short",SUMIFS('RAB Prices Short'!V:V,'RAB Prices Short'!$B:$B,'All Prices combined'!$D363,'RAB Prices Short'!$E:$E,'All Prices combined'!$G363),IF($B363="RAB Long",SUMIFS('RAB Prices Long'!V:V,'RAB Prices Long'!$B:$B,'All Prices combined'!$D363,'RAB Prices Long'!$E:$E,'All Prices combined'!$G363)))),2)</f>
        <v>10.27</v>
      </c>
      <c r="T363" s="2">
        <f>ROUND(IF($B363="Annuity",SUMIFS('Annuity Prices'!W:W,'Annuity Prices'!$B:$B,$D363,'Annuity Prices'!$E:$E,$G363),IF($B363="RAB Short",SUMIFS('RAB Prices Short'!W:W,'RAB Prices Short'!$B:$B,'All Prices combined'!$D363,'RAB Prices Short'!$E:$E,'All Prices combined'!$G363),IF($B363="RAB Long",SUMIFS('RAB Prices Long'!W:W,'RAB Prices Long'!$B:$B,'All Prices combined'!$D363,'RAB Prices Long'!$E:$E,'All Prices combined'!$G363)))),2)</f>
        <v>10.52</v>
      </c>
      <c r="U363" s="2">
        <f>ROUND(IF($B363="Annuity",SUMIFS('Annuity Prices'!X:X,'Annuity Prices'!$B:$B,$D363,'Annuity Prices'!$E:$E,$G363),IF($B363="RAB Short",SUMIFS('RAB Prices Short'!X:X,'RAB Prices Short'!$B:$B,'All Prices combined'!$D363,'RAB Prices Short'!$E:$E,'All Prices combined'!$G363),IF($B363="RAB Long",SUMIFS('RAB Prices Long'!X:X,'RAB Prices Long'!$B:$B,'All Prices combined'!$D363,'RAB Prices Long'!$E:$E,'All Prices combined'!$G363)))),2)</f>
        <v>10.74</v>
      </c>
      <c r="V363" s="2">
        <f>ROUND(IF($B363="Annuity",SUMIFS('Annuity Prices'!Y:Y,'Annuity Prices'!$B:$B,$D363,'Annuity Prices'!$E:$E,$G363),IF($B363="RAB Short",SUMIFS('RAB Prices Short'!Y:Y,'RAB Prices Short'!$B:$B,'All Prices combined'!$D363,'RAB Prices Short'!$E:$E,'All Prices combined'!$G363),IF($B363="RAB Long",SUMIFS('RAB Prices Long'!Y:Y,'RAB Prices Long'!$B:$B,'All Prices combined'!$D363,'RAB Prices Long'!$E:$E,'All Prices combined'!$G363)))),2)</f>
        <v>11</v>
      </c>
      <c r="W363" s="2">
        <f>ROUND(IF($B363="Annuity",SUMIFS('Annuity Prices'!Z:Z,'Annuity Prices'!$B:$B,$D363,'Annuity Prices'!$E:$E,$G363),IF($B363="RAB Short",SUMIFS('RAB Prices Short'!Z:Z,'RAB Prices Short'!$B:$B,'All Prices combined'!$D363,'RAB Prices Short'!$E:$E,'All Prices combined'!$G363),IF($B363="RAB Long",SUMIFS('RAB Prices Long'!Z:Z,'RAB Prices Long'!$B:$B,'All Prices combined'!$D363,'RAB Prices Long'!$E:$E,'All Prices combined'!$G363)))),2)</f>
        <v>11.28</v>
      </c>
      <c r="X363" s="2">
        <f>ROUND(IF($B363="Annuity",SUMIFS('Annuity Prices'!AA:AA,'Annuity Prices'!$B:$B,$D363,'Annuity Prices'!$E:$E,$G363),IF($B363="RAB Short",SUMIFS('RAB Prices Short'!AA:AA,'RAB Prices Short'!$B:$B,'All Prices combined'!$D363,'RAB Prices Short'!$E:$E,'All Prices combined'!$G363),IF($B363="RAB Long",SUMIFS('RAB Prices Long'!AA:AA,'RAB Prices Long'!$B:$B,'All Prices combined'!$D363,'RAB Prices Long'!$E:$E,'All Prices combined'!$G363)))),2)</f>
        <v>11.56</v>
      </c>
      <c r="Y363" s="2">
        <f>ROUND(IF($B363="Annuity",SUMIFS('Annuity Prices'!AB:AB,'Annuity Prices'!$B:$B,$D363,'Annuity Prices'!$E:$E,$G363),IF($B363="RAB Short",SUMIFS('RAB Prices Short'!AB:AB,'RAB Prices Short'!$B:$B,'All Prices combined'!$D363,'RAB Prices Short'!$E:$E,'All Prices combined'!$G363),IF($B363="RAB Long",SUMIFS('RAB Prices Long'!AB:AB,'RAB Prices Long'!$B:$B,'All Prices combined'!$D363,'RAB Prices Long'!$E:$E,'All Prices combined'!$G363)))),2)</f>
        <v>11.8</v>
      </c>
      <c r="Z363" s="2">
        <f>ROUND(IF($B363="Annuity",SUMIFS('Annuity Prices'!AC:AC,'Annuity Prices'!$B:$B,$D363,'Annuity Prices'!$E:$E,$G363),IF($B363="RAB Short",SUMIFS('RAB Prices Short'!AC:AC,'RAB Prices Short'!$B:$B,'All Prices combined'!$D363,'RAB Prices Short'!$E:$E,'All Prices combined'!$G363),IF($B363="RAB Long",SUMIFS('RAB Prices Long'!AC:AC,'RAB Prices Long'!$B:$B,'All Prices combined'!$D363,'RAB Prices Long'!$E:$E,'All Prices combined'!$G363)))),2)</f>
        <v>12.09</v>
      </c>
      <c r="AA363" s="2">
        <f>ROUND(IF($B363="Annuity",SUMIFS('Annuity Prices'!AD:AD,'Annuity Prices'!$B:$B,$D363,'Annuity Prices'!$E:$E,$G363),IF($B363="RAB Short",SUMIFS('RAB Prices Short'!AD:AD,'RAB Prices Short'!$B:$B,'All Prices combined'!$D363,'RAB Prices Short'!$E:$E,'All Prices combined'!$G363),IF($B363="RAB Long",SUMIFS('RAB Prices Long'!AD:AD,'RAB Prices Long'!$B:$B,'All Prices combined'!$D363,'RAB Prices Long'!$E:$E,'All Prices combined'!$G363)))),2)</f>
        <v>12.39</v>
      </c>
      <c r="AB363" s="2">
        <f>ROUND(IF($B363="Annuity",SUMIFS('Annuity Prices'!AE:AE,'Annuity Prices'!$B:$B,$D363,'Annuity Prices'!$E:$E,$G363),IF($B363="RAB Short",SUMIFS('RAB Prices Short'!AE:AE,'RAB Prices Short'!$B:$B,'All Prices combined'!$D363,'RAB Prices Short'!$E:$E,'All Prices combined'!$G363),IF($B363="RAB Long",SUMIFS('RAB Prices Long'!AE:AE,'RAB Prices Long'!$B:$B,'All Prices combined'!$D363,'RAB Prices Long'!$E:$E,'All Prices combined'!$G363)))),2)</f>
        <v>12.7</v>
      </c>
      <c r="AC363" s="2">
        <f>ROUND(IF($B363="Annuity",SUMIFS('Annuity Prices'!AF:AF,'Annuity Prices'!$B:$B,$D363,'Annuity Prices'!$E:$E,$G363),IF($B363="RAB Short",SUMIFS('RAB Prices Short'!AF:AF,'RAB Prices Short'!$B:$B,'All Prices combined'!$D363,'RAB Prices Short'!$E:$E,'All Prices combined'!$G363),IF($B363="RAB Long",SUMIFS('RAB Prices Long'!AF:AF,'RAB Prices Long'!$B:$B,'All Prices combined'!$D363,'RAB Prices Long'!$E:$E,'All Prices combined'!$G363)))),2)</f>
        <v>12.96</v>
      </c>
      <c r="AD363" s="2">
        <f>ROUND(IF($B363="Annuity",SUMIFS('Annuity Prices'!AG:AG,'Annuity Prices'!$B:$B,$D363,'Annuity Prices'!$E:$E,$G363),IF($B363="RAB Short",SUMIFS('RAB Prices Short'!AG:AG,'RAB Prices Short'!$B:$B,'All Prices combined'!$D363,'RAB Prices Short'!$E:$E,'All Prices combined'!$G363),IF($B363="RAB Long",SUMIFS('RAB Prices Long'!AG:AG,'RAB Prices Long'!$B:$B,'All Prices combined'!$D363,'RAB Prices Long'!$E:$E,'All Prices combined'!$G363)))),2)</f>
        <v>13.29</v>
      </c>
      <c r="AE363" s="2">
        <f>ROUND(IF($B363="Annuity",SUMIFS('Annuity Prices'!AH:AH,'Annuity Prices'!$B:$B,$D363,'Annuity Prices'!$E:$E,$G363),IF($B363="RAB Short",SUMIFS('RAB Prices Short'!AH:AH,'RAB Prices Short'!$B:$B,'All Prices combined'!$D363,'RAB Prices Short'!$E:$E,'All Prices combined'!$G363),IF($B363="RAB Long",SUMIFS('RAB Prices Long'!AH:AH,'RAB Prices Long'!$B:$B,'All Prices combined'!$D363,'RAB Prices Long'!$E:$E,'All Prices combined'!$G363)))),2)</f>
        <v>13.62</v>
      </c>
      <c r="AF363" s="2">
        <f>ROUND(IF($B363="Annuity",SUMIFS('Annuity Prices'!AI:AI,'Annuity Prices'!$B:$B,$D363,'Annuity Prices'!$E:$E,$G363),IF($B363="RAB Short",SUMIFS('RAB Prices Short'!AI:AI,'RAB Prices Short'!$B:$B,'All Prices combined'!$D363,'RAB Prices Short'!$E:$E,'All Prices combined'!$G363),IF($B363="RAB Long",SUMIFS('RAB Prices Long'!AI:AI,'RAB Prices Long'!$B:$B,'All Prices combined'!$D363,'RAB Prices Long'!$E:$E,'All Prices combined'!$G363)))),2)</f>
        <v>13.96</v>
      </c>
      <c r="AG363" s="2">
        <f>ROUND(IF($B363="Annuity",SUMIFS('Annuity Prices'!AJ:AJ,'Annuity Prices'!$B:$B,$D363,'Annuity Prices'!$E:$E,$G363),IF($B363="RAB Short",SUMIFS('RAB Prices Short'!AJ:AJ,'RAB Prices Short'!$B:$B,'All Prices combined'!$D363,'RAB Prices Short'!$E:$E,'All Prices combined'!$G363),IF($B363="RAB Long",SUMIFS('RAB Prices Long'!AJ:AJ,'RAB Prices Long'!$B:$B,'All Prices combined'!$D363,'RAB Prices Long'!$E:$E,'All Prices combined'!$G363)))),2)</f>
        <v>14.24</v>
      </c>
      <c r="AH363" s="2">
        <f>ROUND(IF($B363="Annuity",SUMIFS('Annuity Prices'!AK:AK,'Annuity Prices'!$B:$B,$D363,'Annuity Prices'!$E:$E,$G363),IF($B363="RAB Short",SUMIFS('RAB Prices Short'!AK:AK,'RAB Prices Short'!$B:$B,'All Prices combined'!$D363,'RAB Prices Short'!$E:$E,'All Prices combined'!$G363),IF($B363="RAB Long",SUMIFS('RAB Prices Long'!AK:AK,'RAB Prices Long'!$B:$B,'All Prices combined'!$D363,'RAB Prices Long'!$E:$E,'All Prices combined'!$G363)))),2)</f>
        <v>14.6</v>
      </c>
      <c r="AI363" s="2">
        <f>ROUND(IF($B363="Annuity",SUMIFS('Annuity Prices'!AL:AL,'Annuity Prices'!$B:$B,$D363,'Annuity Prices'!$E:$E,$G363),IF($B363="RAB Short",SUMIFS('RAB Prices Short'!AL:AL,'RAB Prices Short'!$B:$B,'All Prices combined'!$D363,'RAB Prices Short'!$E:$E,'All Prices combined'!$G363),IF($B363="RAB Long",SUMIFS('RAB Prices Long'!AL:AL,'RAB Prices Long'!$B:$B,'All Prices combined'!$D363,'RAB Prices Long'!$E:$E,'All Prices combined'!$G363)))),2)</f>
        <v>14.96</v>
      </c>
      <c r="AJ363" s="2">
        <f>ROUND(IF($B363="Annuity",SUMIFS('Annuity Prices'!AM:AM,'Annuity Prices'!$B:$B,$D363,'Annuity Prices'!$E:$E,$G363),IF($B363="RAB Short",SUMIFS('RAB Prices Short'!AM:AM,'RAB Prices Short'!$B:$B,'All Prices combined'!$D363,'RAB Prices Short'!$E:$E,'All Prices combined'!$G363),IF($B363="RAB Long",SUMIFS('RAB Prices Long'!AM:AM,'RAB Prices Long'!$B:$B,'All Prices combined'!$D363,'RAB Prices Long'!$E:$E,'All Prices combined'!$G363)))),2)</f>
        <v>15.34</v>
      </c>
      <c r="AK363" s="2">
        <f>ROUND(IF($B363="Annuity",SUMIFS('Annuity Prices'!AN:AN,'Annuity Prices'!$B:$B,$D363,'Annuity Prices'!$E:$E,$G363),IF($B363="RAB Short",SUMIFS('RAB Prices Short'!AN:AN,'RAB Prices Short'!$B:$B,'All Prices combined'!$D363,'RAB Prices Short'!$E:$E,'All Prices combined'!$G363),IF($B363="RAB Long",SUMIFS('RAB Prices Long'!AN:AN,'RAB Prices Long'!$B:$B,'All Prices combined'!$D363,'RAB Prices Long'!$E:$E,'All Prices combined'!$G363)))),2)</f>
        <v>15.65</v>
      </c>
      <c r="AL363" s="2">
        <f>ROUND(IF($B363="Annuity",SUMIFS('Annuity Prices'!AO:AO,'Annuity Prices'!$B:$B,$D363,'Annuity Prices'!$E:$E,$G363),IF($B363="RAB Short",SUMIFS('RAB Prices Short'!AO:AO,'RAB Prices Short'!$B:$B,'All Prices combined'!$D363,'RAB Prices Short'!$E:$E,'All Prices combined'!$G363),IF($B363="RAB Long",SUMIFS('RAB Prices Long'!AO:AO,'RAB Prices Long'!$B:$B,'All Prices combined'!$D363,'RAB Prices Long'!$E:$E,'All Prices combined'!$G363)))),2)</f>
        <v>16.04</v>
      </c>
      <c r="AM363" s="2">
        <f>ROUND(IF($B363="Annuity",SUMIFS('Annuity Prices'!AP:AP,'Annuity Prices'!$B:$B,$D363,'Annuity Prices'!$E:$E,$G363),IF($B363="RAB Short",SUMIFS('RAB Prices Short'!AP:AP,'RAB Prices Short'!$B:$B,'All Prices combined'!$D363,'RAB Prices Short'!$E:$E,'All Prices combined'!$G363),IF($B363="RAB Long",SUMIFS('RAB Prices Long'!AP:AP,'RAB Prices Long'!$B:$B,'All Prices combined'!$D363,'RAB Prices Long'!$E:$E,'All Prices combined'!$G363)))),2)</f>
        <v>16.440000000000001</v>
      </c>
      <c r="AN363" s="2">
        <f>ROUND(IF($B363="Annuity",SUMIFS('Annuity Prices'!AQ:AQ,'Annuity Prices'!$B:$B,$D363,'Annuity Prices'!$E:$E,$G363),IF($B363="RAB Short",SUMIFS('RAB Prices Short'!AQ:AQ,'RAB Prices Short'!$B:$B,'All Prices combined'!$D363,'RAB Prices Short'!$E:$E,'All Prices combined'!$G363),IF($B363="RAB Long",SUMIFS('RAB Prices Long'!AQ:AQ,'RAB Prices Long'!$B:$B,'All Prices combined'!$D363,'RAB Prices Long'!$E:$E,'All Prices combined'!$G363)))),2)</f>
        <v>16.850000000000001</v>
      </c>
      <c r="AO363" s="2">
        <f>ROUND(IF($B363="Annuity",SUMIFS('Annuity Prices'!AR:AR,'Annuity Prices'!$B:$B,$D363,'Annuity Prices'!$E:$E,$G363),IF($B363="RAB Short",SUMIFS('RAB Prices Short'!AR:AR,'RAB Prices Short'!$B:$B,'All Prices combined'!$D363,'RAB Prices Short'!$E:$E,'All Prices combined'!$G363),IF($B363="RAB Long",SUMIFS('RAB Prices Long'!AR:AR,'RAB Prices Long'!$B:$B,'All Prices combined'!$D363,'RAB Prices Long'!$E:$E,'All Prices combined'!$G363)))),2)</f>
        <v>0</v>
      </c>
      <c r="AP363" s="2">
        <f>ROUND(IF($B363="Annuity",SUMIFS('Annuity Prices'!AS:AS,'Annuity Prices'!$B:$B,$D363,'Annuity Prices'!$E:$E,$G363),IF($B363="RAB Short",SUMIFS('RAB Prices Short'!AS:AS,'RAB Prices Short'!$B:$B,'All Prices combined'!$D363,'RAB Prices Short'!$E:$E,'All Prices combined'!$G363),IF($B363="RAB Long",SUMIFS('RAB Prices Long'!AS:AS,'RAB Prices Long'!$B:$B,'All Prices combined'!$D363,'RAB Prices Long'!$E:$E,'All Prices combined'!$G363)))),2)</f>
        <v>0</v>
      </c>
      <c r="AQ363" s="2">
        <f>ROUND(IF($B363="Annuity",SUMIFS('Annuity Prices'!AT:AT,'Annuity Prices'!$B:$B,$D363,'Annuity Prices'!$E:$E,$G363),IF($B363="RAB Short",SUMIFS('RAB Prices Short'!AT:AT,'RAB Prices Short'!$B:$B,'All Prices combined'!$D363,'RAB Prices Short'!$E:$E,'All Prices combined'!$G363),IF($B363="RAB Long",SUMIFS('RAB Prices Long'!AT:AT,'RAB Prices Long'!$B:$B,'All Prices combined'!$D363,'RAB Prices Long'!$E:$E,'All Prices combined'!$G363)))),2)</f>
        <v>6.8</v>
      </c>
      <c r="AR363" s="2">
        <f>ROUND(IF($B363="Annuity",SUMIFS('Annuity Prices'!AU:AU,'Annuity Prices'!$B:$B,$D363,'Annuity Prices'!$E:$E,$G363),IF($B363="RAB Short",SUMIFS('RAB Prices Short'!AU:AU,'RAB Prices Short'!$B:$B,'All Prices combined'!$D363,'RAB Prices Short'!$E:$E,'All Prices combined'!$G363),IF($B363="RAB Long",SUMIFS('RAB Prices Long'!AU:AU,'RAB Prices Long'!$B:$B,'All Prices combined'!$D363,'RAB Prices Long'!$E:$E,'All Prices combined'!$G363)))),2)</f>
        <v>8.43</v>
      </c>
      <c r="AS363" s="2">
        <f>ROUND(IF($B363="Annuity",SUMIFS('Annuity Prices'!AV:AV,'Annuity Prices'!$B:$B,$D363,'Annuity Prices'!$E:$E,$G363),IF($B363="RAB Short",SUMIFS('RAB Prices Short'!AV:AV,'RAB Prices Short'!$B:$B,'All Prices combined'!$D363,'RAB Prices Short'!$E:$E,'All Prices combined'!$G363),IF($B363="RAB Long",SUMIFS('RAB Prices Long'!AV:AV,'RAB Prices Long'!$B:$B,'All Prices combined'!$D363,'RAB Prices Long'!$E:$E,'All Prices combined'!$G363)))),2)</f>
        <v>8.67</v>
      </c>
      <c r="AT363" s="2">
        <f>ROUND(IF($B363="Annuity",SUMIFS('Annuity Prices'!AW:AW,'Annuity Prices'!$B:$B,$D363,'Annuity Prices'!$E:$E,$G363),IF($B363="RAB Short",SUMIFS('RAB Prices Short'!AW:AW,'RAB Prices Short'!$B:$B,'All Prices combined'!$D363,'RAB Prices Short'!$E:$E,'All Prices combined'!$G363),IF($B363="RAB Long",SUMIFS('RAB Prices Long'!AW:AW,'RAB Prices Long'!$B:$B,'All Prices combined'!$D363,'RAB Prices Long'!$E:$E,'All Prices combined'!$G363)))),2)</f>
        <v>8.89</v>
      </c>
      <c r="AU363" s="2">
        <f>ROUND(IF($B363="Annuity",SUMIFS('Annuity Prices'!AX:AX,'Annuity Prices'!$B:$B,$D363,'Annuity Prices'!$E:$E,$G363),IF($B363="RAB Short",SUMIFS('RAB Prices Short'!AX:AX,'RAB Prices Short'!$B:$B,'All Prices combined'!$D363,'RAB Prices Short'!$E:$E,'All Prices combined'!$G363),IF($B363="RAB Long",SUMIFS('RAB Prices Long'!AX:AX,'RAB Prices Long'!$B:$B,'All Prices combined'!$D363,'RAB Prices Long'!$E:$E,'All Prices combined'!$G363)))),2)</f>
        <v>9.1199999999999992</v>
      </c>
      <c r="AV363" s="2">
        <f>ROUND(IF($B363="Annuity",SUMIFS('Annuity Prices'!AY:AY,'Annuity Prices'!$B:$B,$D363,'Annuity Prices'!$E:$E,$G363),IF($B363="RAB Short",SUMIFS('RAB Prices Short'!AY:AY,'RAB Prices Short'!$B:$B,'All Prices combined'!$D363,'RAB Prices Short'!$E:$E,'All Prices combined'!$G363),IF($B363="RAB Long",SUMIFS('RAB Prices Long'!AY:AY,'RAB Prices Long'!$B:$B,'All Prices combined'!$D363,'RAB Prices Long'!$E:$E,'All Prices combined'!$G363)))),2)</f>
        <v>9.34</v>
      </c>
      <c r="AW363" s="2">
        <f>ROUND(IF($B363="Annuity",SUMIFS('Annuity Prices'!AZ:AZ,'Annuity Prices'!$B:$B,$D363,'Annuity Prices'!$E:$E,$G363),IF($B363="RAB Short",SUMIFS('RAB Prices Short'!AZ:AZ,'RAB Prices Short'!$B:$B,'All Prices combined'!$D363,'RAB Prices Short'!$E:$E,'All Prices combined'!$G363),IF($B363="RAB Long",SUMIFS('RAB Prices Long'!AZ:AZ,'RAB Prices Long'!$B:$B,'All Prices combined'!$D363,'RAB Prices Long'!$E:$E,'All Prices combined'!$G363)))),2)</f>
        <v>9.58</v>
      </c>
      <c r="AX363" s="2">
        <f>ROUND(IF($B363="Annuity",SUMIFS('Annuity Prices'!BA:BA,'Annuity Prices'!$B:$B,$D363,'Annuity Prices'!$E:$E,$G363),IF($B363="RAB Short",SUMIFS('RAB Prices Short'!BA:BA,'RAB Prices Short'!$B:$B,'All Prices combined'!$D363,'RAB Prices Short'!$E:$E,'All Prices combined'!$G363),IF($B363="RAB Long",SUMIFS('RAB Prices Long'!BA:BA,'RAB Prices Long'!$B:$B,'All Prices combined'!$D363,'RAB Prices Long'!$E:$E,'All Prices combined'!$G363)))),2)</f>
        <v>9.77</v>
      </c>
      <c r="AY363" s="2">
        <f>ROUND(IF($B363="Annuity",SUMIFS('Annuity Prices'!BB:BB,'Annuity Prices'!$B:$B,$D363,'Annuity Prices'!$E:$E,$G363),IF($B363="RAB Short",SUMIFS('RAB Prices Short'!BB:BB,'RAB Prices Short'!$B:$B,'All Prices combined'!$D363,'RAB Prices Short'!$E:$E,'All Prices combined'!$G363),IF($B363="RAB Long",SUMIFS('RAB Prices Long'!BB:BB,'RAB Prices Long'!$B:$B,'All Prices combined'!$D363,'RAB Prices Long'!$E:$E,'All Prices combined'!$G363)))),2)</f>
        <v>10.02</v>
      </c>
      <c r="AZ363" s="2">
        <f>ROUND(IF($B363="Annuity",SUMIFS('Annuity Prices'!BC:BC,'Annuity Prices'!$B:$B,$D363,'Annuity Prices'!$E:$E,$G363),IF($B363="RAB Short",SUMIFS('RAB Prices Short'!BC:BC,'RAB Prices Short'!$B:$B,'All Prices combined'!$D363,'RAB Prices Short'!$E:$E,'All Prices combined'!$G363),IF($B363="RAB Long",SUMIFS('RAB Prices Long'!BC:BC,'RAB Prices Long'!$B:$B,'All Prices combined'!$D363,'RAB Prices Long'!$E:$E,'All Prices combined'!$G363)))),2)</f>
        <v>10.27</v>
      </c>
      <c r="BA363" s="2">
        <f>ROUND(IF($B363="Annuity",SUMIFS('Annuity Prices'!BD:BD,'Annuity Prices'!$B:$B,$D363,'Annuity Prices'!$E:$E,$G363),IF($B363="RAB Short",SUMIFS('RAB Prices Short'!BD:BD,'RAB Prices Short'!$B:$B,'All Prices combined'!$D363,'RAB Prices Short'!$E:$E,'All Prices combined'!$G363),IF($B363="RAB Long",SUMIFS('RAB Prices Long'!BD:BD,'RAB Prices Long'!$B:$B,'All Prices combined'!$D363,'RAB Prices Long'!$E:$E,'All Prices combined'!$G363)))),2)</f>
        <v>10.52</v>
      </c>
      <c r="BB363" s="2">
        <f>ROUND(IF($B363="Annuity",SUMIFS('Annuity Prices'!BE:BE,'Annuity Prices'!$B:$B,$D363,'Annuity Prices'!$E:$E,$G363),IF($B363="RAB Short",SUMIFS('RAB Prices Short'!BE:BE,'RAB Prices Short'!$B:$B,'All Prices combined'!$D363,'RAB Prices Short'!$E:$E,'All Prices combined'!$G363),IF($B363="RAB Long",SUMIFS('RAB Prices Long'!BE:BE,'RAB Prices Long'!$B:$B,'All Prices combined'!$D363,'RAB Prices Long'!$E:$E,'All Prices combined'!$G363)))),2)</f>
        <v>10.74</v>
      </c>
      <c r="BC363" s="2">
        <f>ROUND(IF($B363="Annuity",SUMIFS('Annuity Prices'!BF:BF,'Annuity Prices'!$B:$B,$D363,'Annuity Prices'!$E:$E,$G363),IF($B363="RAB Short",SUMIFS('RAB Prices Short'!BF:BF,'RAB Prices Short'!$B:$B,'All Prices combined'!$D363,'RAB Prices Short'!$E:$E,'All Prices combined'!$G363),IF($B363="RAB Long",SUMIFS('RAB Prices Long'!BF:BF,'RAB Prices Long'!$B:$B,'All Prices combined'!$D363,'RAB Prices Long'!$E:$E,'All Prices combined'!$G363)))),2)</f>
        <v>11</v>
      </c>
      <c r="BD363" s="2">
        <f>ROUND(IF($B363="Annuity",SUMIFS('Annuity Prices'!BG:BG,'Annuity Prices'!$B:$B,$D363,'Annuity Prices'!$E:$E,$G363),IF($B363="RAB Short",SUMIFS('RAB Prices Short'!BG:BG,'RAB Prices Short'!$B:$B,'All Prices combined'!$D363,'RAB Prices Short'!$E:$E,'All Prices combined'!$G363),IF($B363="RAB Long",SUMIFS('RAB Prices Long'!BG:BG,'RAB Prices Long'!$B:$B,'All Prices combined'!$D363,'RAB Prices Long'!$E:$E,'All Prices combined'!$G363)))),2)</f>
        <v>11.28</v>
      </c>
      <c r="BE363" s="2">
        <f>ROUND(IF($B363="Annuity",SUMIFS('Annuity Prices'!BH:BH,'Annuity Prices'!$B:$B,$D363,'Annuity Prices'!$E:$E,$G363),IF($B363="RAB Short",SUMIFS('RAB Prices Short'!BH:BH,'RAB Prices Short'!$B:$B,'All Prices combined'!$D363,'RAB Prices Short'!$E:$E,'All Prices combined'!$G363),IF($B363="RAB Long",SUMIFS('RAB Prices Long'!BH:BH,'RAB Prices Long'!$B:$B,'All Prices combined'!$D363,'RAB Prices Long'!$E:$E,'All Prices combined'!$G363)))),2)</f>
        <v>11.56</v>
      </c>
      <c r="BF363" s="2">
        <f>ROUND(IF($B363="Annuity",SUMIFS('Annuity Prices'!BI:BI,'Annuity Prices'!$B:$B,$D363,'Annuity Prices'!$E:$E,$G363),IF($B363="RAB Short",SUMIFS('RAB Prices Short'!BI:BI,'RAB Prices Short'!$B:$B,'All Prices combined'!$D363,'RAB Prices Short'!$E:$E,'All Prices combined'!$G363),IF($B363="RAB Long",SUMIFS('RAB Prices Long'!BI:BI,'RAB Prices Long'!$B:$B,'All Prices combined'!$D363,'RAB Prices Long'!$E:$E,'All Prices combined'!$G363)))),2)</f>
        <v>11.8</v>
      </c>
      <c r="BG363" s="2">
        <f>ROUND(IF($B363="Annuity",SUMIFS('Annuity Prices'!BJ:BJ,'Annuity Prices'!$B:$B,$D363,'Annuity Prices'!$E:$E,$G363),IF($B363="RAB Short",SUMIFS('RAB Prices Short'!BJ:BJ,'RAB Prices Short'!$B:$B,'All Prices combined'!$D363,'RAB Prices Short'!$E:$E,'All Prices combined'!$G363),IF($B363="RAB Long",SUMIFS('RAB Prices Long'!BJ:BJ,'RAB Prices Long'!$B:$B,'All Prices combined'!$D363,'RAB Prices Long'!$E:$E,'All Prices combined'!$G363)))),2)</f>
        <v>12.09</v>
      </c>
      <c r="BH363" s="2">
        <f>ROUND(IF($B363="Annuity",SUMIFS('Annuity Prices'!BK:BK,'Annuity Prices'!$B:$B,$D363,'Annuity Prices'!$E:$E,$G363),IF($B363="RAB Short",SUMIFS('RAB Prices Short'!BK:BK,'RAB Prices Short'!$B:$B,'All Prices combined'!$D363,'RAB Prices Short'!$E:$E,'All Prices combined'!$G363),IF($B363="RAB Long",SUMIFS('RAB Prices Long'!BK:BK,'RAB Prices Long'!$B:$B,'All Prices combined'!$D363,'RAB Prices Long'!$E:$E,'All Prices combined'!$G363)))),2)</f>
        <v>12.39</v>
      </c>
      <c r="BI363" s="2">
        <f>ROUND(IF($B363="Annuity",SUMIFS('Annuity Prices'!BL:BL,'Annuity Prices'!$B:$B,$D363,'Annuity Prices'!$E:$E,$G363),IF($B363="RAB Short",SUMIFS('RAB Prices Short'!BL:BL,'RAB Prices Short'!$B:$B,'All Prices combined'!$D363,'RAB Prices Short'!$E:$E,'All Prices combined'!$G363),IF($B363="RAB Long",SUMIFS('RAB Prices Long'!BL:BL,'RAB Prices Long'!$B:$B,'All Prices combined'!$D363,'RAB Prices Long'!$E:$E,'All Prices combined'!$G363)))),2)</f>
        <v>12.7</v>
      </c>
      <c r="BJ363" s="2">
        <f>ROUND(IF($B363="Annuity",SUMIFS('Annuity Prices'!BM:BM,'Annuity Prices'!$B:$B,$D363,'Annuity Prices'!$E:$E,$G363),IF($B363="RAB Short",SUMIFS('RAB Prices Short'!BM:BM,'RAB Prices Short'!$B:$B,'All Prices combined'!$D363,'RAB Prices Short'!$E:$E,'All Prices combined'!$G363),IF($B363="RAB Long",SUMIFS('RAB Prices Long'!BM:BM,'RAB Prices Long'!$B:$B,'All Prices combined'!$D363,'RAB Prices Long'!$E:$E,'All Prices combined'!$G363)))),2)</f>
        <v>12.96</v>
      </c>
      <c r="BK363" s="2">
        <f>ROUND(IF($B363="Annuity",SUMIFS('Annuity Prices'!BN:BN,'Annuity Prices'!$B:$B,$D363,'Annuity Prices'!$E:$E,$G363),IF($B363="RAB Short",SUMIFS('RAB Prices Short'!BN:BN,'RAB Prices Short'!$B:$B,'All Prices combined'!$D363,'RAB Prices Short'!$E:$E,'All Prices combined'!$G363),IF($B363="RAB Long",SUMIFS('RAB Prices Long'!BN:BN,'RAB Prices Long'!$B:$B,'All Prices combined'!$D363,'RAB Prices Long'!$E:$E,'All Prices combined'!$G363)))),2)</f>
        <v>13.29</v>
      </c>
      <c r="BL363" s="2">
        <f>ROUND(IF($B363="Annuity",SUMIFS('Annuity Prices'!BO:BO,'Annuity Prices'!$B:$B,$D363,'Annuity Prices'!$E:$E,$G363),IF($B363="RAB Short",SUMIFS('RAB Prices Short'!BO:BO,'RAB Prices Short'!$B:$B,'All Prices combined'!$D363,'RAB Prices Short'!$E:$E,'All Prices combined'!$G363),IF($B363="RAB Long",SUMIFS('RAB Prices Long'!BO:BO,'RAB Prices Long'!$B:$B,'All Prices combined'!$D363,'RAB Prices Long'!$E:$E,'All Prices combined'!$G363)))),2)</f>
        <v>13.62</v>
      </c>
      <c r="BM363" s="2">
        <f>ROUND(IF($B363="Annuity",SUMIFS('Annuity Prices'!BP:BP,'Annuity Prices'!$B:$B,$D363,'Annuity Prices'!$E:$E,$G363),IF($B363="RAB Short",SUMIFS('RAB Prices Short'!BP:BP,'RAB Prices Short'!$B:$B,'All Prices combined'!$D363,'RAB Prices Short'!$E:$E,'All Prices combined'!$G363),IF($B363="RAB Long",SUMIFS('RAB Prices Long'!BP:BP,'RAB Prices Long'!$B:$B,'All Prices combined'!$D363,'RAB Prices Long'!$E:$E,'All Prices combined'!$G363)))),2)</f>
        <v>13.96</v>
      </c>
      <c r="BN363" s="2">
        <f>ROUND(IF($B363="Annuity",SUMIFS('Annuity Prices'!BQ:BQ,'Annuity Prices'!$B:$B,$D363,'Annuity Prices'!$E:$E,$G363),IF($B363="RAB Short",SUMIFS('RAB Prices Short'!BQ:BQ,'RAB Prices Short'!$B:$B,'All Prices combined'!$D363,'RAB Prices Short'!$E:$E,'All Prices combined'!$G363),IF($B363="RAB Long",SUMIFS('RAB Prices Long'!BQ:BQ,'RAB Prices Long'!$B:$B,'All Prices combined'!$D363,'RAB Prices Long'!$E:$E,'All Prices combined'!$G363)))),2)</f>
        <v>14.24</v>
      </c>
      <c r="BO363" s="2">
        <f>ROUND(IF($B363="Annuity",SUMIFS('Annuity Prices'!BR:BR,'Annuity Prices'!$B:$B,$D363,'Annuity Prices'!$E:$E,$G363),IF($B363="RAB Short",SUMIFS('RAB Prices Short'!BR:BR,'RAB Prices Short'!$B:$B,'All Prices combined'!$D363,'RAB Prices Short'!$E:$E,'All Prices combined'!$G363),IF($B363="RAB Long",SUMIFS('RAB Prices Long'!BR:BR,'RAB Prices Long'!$B:$B,'All Prices combined'!$D363,'RAB Prices Long'!$E:$E,'All Prices combined'!$G363)))),2)</f>
        <v>14.6</v>
      </c>
      <c r="BP363" s="2">
        <f>ROUND(IF($B363="Annuity",SUMIFS('Annuity Prices'!BS:BS,'Annuity Prices'!$B:$B,$D363,'Annuity Prices'!$E:$E,$G363),IF($B363="RAB Short",SUMIFS('RAB Prices Short'!BS:BS,'RAB Prices Short'!$B:$B,'All Prices combined'!$D363,'RAB Prices Short'!$E:$E,'All Prices combined'!$G363),IF($B363="RAB Long",SUMIFS('RAB Prices Long'!BS:BS,'RAB Prices Long'!$B:$B,'All Prices combined'!$D363,'RAB Prices Long'!$E:$E,'All Prices combined'!$G363)))),2)</f>
        <v>14.96</v>
      </c>
      <c r="BQ363" s="2">
        <f>ROUND(IF($B363="Annuity",SUMIFS('Annuity Prices'!BT:BT,'Annuity Prices'!$B:$B,$D363,'Annuity Prices'!$E:$E,$G363),IF($B363="RAB Short",SUMIFS('RAB Prices Short'!BT:BT,'RAB Prices Short'!$B:$B,'All Prices combined'!$D363,'RAB Prices Short'!$E:$E,'All Prices combined'!$G363),IF($B363="RAB Long",SUMIFS('RAB Prices Long'!BT:BT,'RAB Prices Long'!$B:$B,'All Prices combined'!$D363,'RAB Prices Long'!$E:$E,'All Prices combined'!$G363)))),2)</f>
        <v>15.34</v>
      </c>
      <c r="BR363" s="2">
        <f>ROUND(IF($B363="Annuity",SUMIFS('Annuity Prices'!BU:BU,'Annuity Prices'!$B:$B,$D363,'Annuity Prices'!$E:$E,$G363),IF($B363="RAB Short",SUMIFS('RAB Prices Short'!BU:BU,'RAB Prices Short'!$B:$B,'All Prices combined'!$D363,'RAB Prices Short'!$E:$E,'All Prices combined'!$G363),IF($B363="RAB Long",SUMIFS('RAB Prices Long'!BU:BU,'RAB Prices Long'!$B:$B,'All Prices combined'!$D363,'RAB Prices Long'!$E:$E,'All Prices combined'!$G363)))),2)</f>
        <v>15.65</v>
      </c>
      <c r="BS363" s="2">
        <f>ROUND(IF($B363="Annuity",SUMIFS('Annuity Prices'!BV:BV,'Annuity Prices'!$B:$B,$D363,'Annuity Prices'!$E:$E,$G363),IF($B363="RAB Short",SUMIFS('RAB Prices Short'!BV:BV,'RAB Prices Short'!$B:$B,'All Prices combined'!$D363,'RAB Prices Short'!$E:$E,'All Prices combined'!$G363),IF($B363="RAB Long",SUMIFS('RAB Prices Long'!BV:BV,'RAB Prices Long'!$B:$B,'All Prices combined'!$D363,'RAB Prices Long'!$E:$E,'All Prices combined'!$G363)))),2)</f>
        <v>16.04</v>
      </c>
      <c r="BT363" s="2">
        <f>ROUND(IF($B363="Annuity",SUMIFS('Annuity Prices'!BW:BW,'Annuity Prices'!$B:$B,$D363,'Annuity Prices'!$E:$E,$G363),IF($B363="RAB Short",SUMIFS('RAB Prices Short'!BW:BW,'RAB Prices Short'!$B:$B,'All Prices combined'!$D363,'RAB Prices Short'!$E:$E,'All Prices combined'!$G363),IF($B363="RAB Long",SUMIFS('RAB Prices Long'!BW:BW,'RAB Prices Long'!$B:$B,'All Prices combined'!$D363,'RAB Prices Long'!$E:$E,'All Prices combined'!$G363)))),2)</f>
        <v>16.440000000000001</v>
      </c>
      <c r="BU363" s="2">
        <f>ROUND(IF($B363="Annuity",SUMIFS('Annuity Prices'!BX:BX,'Annuity Prices'!$B:$B,$D363,'Annuity Prices'!$E:$E,$G363),IF($B363="RAB Short",SUMIFS('RAB Prices Short'!BX:BX,'RAB Prices Short'!$B:$B,'All Prices combined'!$D363,'RAB Prices Short'!$E:$E,'All Prices combined'!$G363),IF($B363="RAB Long",SUMIFS('RAB Prices Long'!BX:BX,'RAB Prices Long'!$B:$B,'All Prices combined'!$D363,'RAB Prices Long'!$E:$E,'All Prices combined'!$G363)))),2)</f>
        <v>16.850000000000001</v>
      </c>
    </row>
    <row r="364" spans="2:73" x14ac:dyDescent="0.25">
      <c r="B364" t="s">
        <v>44</v>
      </c>
      <c r="C364">
        <v>30</v>
      </c>
      <c r="D364" t="s">
        <v>213</v>
      </c>
      <c r="E364" t="s">
        <v>209</v>
      </c>
      <c r="F364" t="s">
        <v>212</v>
      </c>
      <c r="G364" t="s">
        <v>201</v>
      </c>
      <c r="I364" s="2">
        <f>ROUND(IF($B364="Annuity",SUMIFS('Annuity Prices'!L:L,'Annuity Prices'!$B:$B,$D364,'Annuity Prices'!$E:$E,$G364),IF($B364="RAB Short",SUMIFS('RAB Prices Short'!L:L,'RAB Prices Short'!$B:$B,'All Prices combined'!$D364,'RAB Prices Short'!$E:$E,'All Prices combined'!$G364),IF($B364="RAB Long",SUMIFS('RAB Prices Long'!L:L,'RAB Prices Long'!$B:$B,'All Prices combined'!$D364,'RAB Prices Long'!$E:$E,'All Prices combined'!$G364)))),2)</f>
        <v>0</v>
      </c>
      <c r="J364" s="2">
        <f>ROUND(IF($B364="Annuity",SUMIFS('Annuity Prices'!M:M,'Annuity Prices'!$B:$B,$D364,'Annuity Prices'!$E:$E,$G364),IF($B364="RAB Short",SUMIFS('RAB Prices Short'!M:M,'RAB Prices Short'!$B:$B,'All Prices combined'!$D364,'RAB Prices Short'!$E:$E,'All Prices combined'!$G364),IF($B364="RAB Long",SUMIFS('RAB Prices Long'!M:M,'RAB Prices Long'!$B:$B,'All Prices combined'!$D364,'RAB Prices Long'!$E:$E,'All Prices combined'!$G364)))),2)</f>
        <v>0</v>
      </c>
      <c r="K364" s="2">
        <f>ROUND(IF($B364="Annuity",SUMIFS('Annuity Prices'!N:N,'Annuity Prices'!$B:$B,$D364,'Annuity Prices'!$E:$E,$G364),IF($B364="RAB Short",SUMIFS('RAB Prices Short'!N:N,'RAB Prices Short'!$B:$B,'All Prices combined'!$D364,'RAB Prices Short'!$E:$E,'All Prices combined'!$G364),IF($B364="RAB Long",SUMIFS('RAB Prices Long'!N:N,'RAB Prices Long'!$B:$B,'All Prices combined'!$D364,'RAB Prices Long'!$E:$E,'All Prices combined'!$G364)))),2)</f>
        <v>67</v>
      </c>
      <c r="L364" s="2">
        <f>ROUND(IF($B364="Annuity",SUMIFS('Annuity Prices'!O:O,'Annuity Prices'!$B:$B,$D364,'Annuity Prices'!$E:$E,$G364),IF($B364="RAB Short",SUMIFS('RAB Prices Short'!O:O,'RAB Prices Short'!$B:$B,'All Prices combined'!$D364,'RAB Prices Short'!$E:$E,'All Prices combined'!$G364),IF($B364="RAB Long",SUMIFS('RAB Prices Long'!O:O,'RAB Prices Long'!$B:$B,'All Prices combined'!$D364,'RAB Prices Long'!$E:$E,'All Prices combined'!$G364)))),2)</f>
        <v>68.930000000000007</v>
      </c>
      <c r="M364" s="2">
        <f>ROUND(IF($B364="Annuity",SUMIFS('Annuity Prices'!P:P,'Annuity Prices'!$B:$B,$D364,'Annuity Prices'!$E:$E,$G364),IF($B364="RAB Short",SUMIFS('RAB Prices Short'!P:P,'RAB Prices Short'!$B:$B,'All Prices combined'!$D364,'RAB Prices Short'!$E:$E,'All Prices combined'!$G364),IF($B364="RAB Long",SUMIFS('RAB Prices Long'!P:P,'RAB Prices Long'!$B:$B,'All Prices combined'!$D364,'RAB Prices Long'!$E:$E,'All Prices combined'!$G364)))),2)</f>
        <v>73.11</v>
      </c>
      <c r="N364" s="2">
        <f>ROUND(IF($B364="Annuity",SUMIFS('Annuity Prices'!Q:Q,'Annuity Prices'!$B:$B,$D364,'Annuity Prices'!$E:$E,$G364),IF($B364="RAB Short",SUMIFS('RAB Prices Short'!Q:Q,'RAB Prices Short'!$B:$B,'All Prices combined'!$D364,'RAB Prices Short'!$E:$E,'All Prices combined'!$G364),IF($B364="RAB Long",SUMIFS('RAB Prices Long'!Q:Q,'RAB Prices Long'!$B:$B,'All Prices combined'!$D364,'RAB Prices Long'!$E:$E,'All Prices combined'!$G364)))),2)</f>
        <v>74.94</v>
      </c>
      <c r="O364" s="2">
        <f>ROUND(IF($B364="Annuity",SUMIFS('Annuity Prices'!R:R,'Annuity Prices'!$B:$B,$D364,'Annuity Prices'!$E:$E,$G364),IF($B364="RAB Short",SUMIFS('RAB Prices Short'!R:R,'RAB Prices Short'!$B:$B,'All Prices combined'!$D364,'RAB Prices Short'!$E:$E,'All Prices combined'!$G364),IF($B364="RAB Long",SUMIFS('RAB Prices Long'!R:R,'RAB Prices Long'!$B:$B,'All Prices combined'!$D364,'RAB Prices Long'!$E:$E,'All Prices combined'!$G364)))),2)</f>
        <v>76.81</v>
      </c>
      <c r="P364" s="2">
        <f>ROUND(IF($B364="Annuity",SUMIFS('Annuity Prices'!S:S,'Annuity Prices'!$B:$B,$D364,'Annuity Prices'!$E:$E,$G364),IF($B364="RAB Short",SUMIFS('RAB Prices Short'!S:S,'RAB Prices Short'!$B:$B,'All Prices combined'!$D364,'RAB Prices Short'!$E:$E,'All Prices combined'!$G364),IF($B364="RAB Long",SUMIFS('RAB Prices Long'!S:S,'RAB Prices Long'!$B:$B,'All Prices combined'!$D364,'RAB Prices Long'!$E:$E,'All Prices combined'!$G364)))),2)</f>
        <v>78.73</v>
      </c>
      <c r="Q364" s="2">
        <f>ROUND(IF($B364="Annuity",SUMIFS('Annuity Prices'!T:T,'Annuity Prices'!$B:$B,$D364,'Annuity Prices'!$E:$E,$G364),IF($B364="RAB Short",SUMIFS('RAB Prices Short'!T:T,'RAB Prices Short'!$B:$B,'All Prices combined'!$D364,'RAB Prices Short'!$E:$E,'All Prices combined'!$G364),IF($B364="RAB Long",SUMIFS('RAB Prices Long'!T:T,'RAB Prices Long'!$B:$B,'All Prices combined'!$D364,'RAB Prices Long'!$E:$E,'All Prices combined'!$G364)))),2)</f>
        <v>82.6</v>
      </c>
      <c r="R364" s="2">
        <f>ROUND(IF($B364="Annuity",SUMIFS('Annuity Prices'!U:U,'Annuity Prices'!$B:$B,$D364,'Annuity Prices'!$E:$E,$G364),IF($B364="RAB Short",SUMIFS('RAB Prices Short'!U:U,'RAB Prices Short'!$B:$B,'All Prices combined'!$D364,'RAB Prices Short'!$E:$E,'All Prices combined'!$G364),IF($B364="RAB Long",SUMIFS('RAB Prices Long'!U:U,'RAB Prices Long'!$B:$B,'All Prices combined'!$D364,'RAB Prices Long'!$E:$E,'All Prices combined'!$G364)))),2)</f>
        <v>84.65</v>
      </c>
      <c r="S364" s="2">
        <f>ROUND(IF($B364="Annuity",SUMIFS('Annuity Prices'!V:V,'Annuity Prices'!$B:$B,$D364,'Annuity Prices'!$E:$E,$G364),IF($B364="RAB Short",SUMIFS('RAB Prices Short'!V:V,'RAB Prices Short'!$B:$B,'All Prices combined'!$D364,'RAB Prices Short'!$E:$E,'All Prices combined'!$G364),IF($B364="RAB Long",SUMIFS('RAB Prices Long'!V:V,'RAB Prices Long'!$B:$B,'All Prices combined'!$D364,'RAB Prices Long'!$E:$E,'All Prices combined'!$G364)))),2)</f>
        <v>86.78</v>
      </c>
      <c r="T364" s="2">
        <f>ROUND(IF($B364="Annuity",SUMIFS('Annuity Prices'!W:W,'Annuity Prices'!$B:$B,$D364,'Annuity Prices'!$E:$E,$G364),IF($B364="RAB Short",SUMIFS('RAB Prices Short'!W:W,'RAB Prices Short'!$B:$B,'All Prices combined'!$D364,'RAB Prices Short'!$E:$E,'All Prices combined'!$G364),IF($B364="RAB Long",SUMIFS('RAB Prices Long'!W:W,'RAB Prices Long'!$B:$B,'All Prices combined'!$D364,'RAB Prices Long'!$E:$E,'All Prices combined'!$G364)))),2)</f>
        <v>88.95</v>
      </c>
      <c r="U364" s="2">
        <f>ROUND(IF($B364="Annuity",SUMIFS('Annuity Prices'!X:X,'Annuity Prices'!$B:$B,$D364,'Annuity Prices'!$E:$E,$G364),IF($B364="RAB Short",SUMIFS('RAB Prices Short'!X:X,'RAB Prices Short'!$B:$B,'All Prices combined'!$D364,'RAB Prices Short'!$E:$E,'All Prices combined'!$G364),IF($B364="RAB Long",SUMIFS('RAB Prices Long'!X:X,'RAB Prices Long'!$B:$B,'All Prices combined'!$D364,'RAB Prices Long'!$E:$E,'All Prices combined'!$G364)))),2)</f>
        <v>93.76</v>
      </c>
      <c r="V364" s="2">
        <f>ROUND(IF($B364="Annuity",SUMIFS('Annuity Prices'!Y:Y,'Annuity Prices'!$B:$B,$D364,'Annuity Prices'!$E:$E,$G364),IF($B364="RAB Short",SUMIFS('RAB Prices Short'!Y:Y,'RAB Prices Short'!$B:$B,'All Prices combined'!$D364,'RAB Prices Short'!$E:$E,'All Prices combined'!$G364),IF($B364="RAB Long",SUMIFS('RAB Prices Long'!Y:Y,'RAB Prices Long'!$B:$B,'All Prices combined'!$D364,'RAB Prices Long'!$E:$E,'All Prices combined'!$G364)))),2)</f>
        <v>96.11</v>
      </c>
      <c r="W364" s="2">
        <f>ROUND(IF($B364="Annuity",SUMIFS('Annuity Prices'!Z:Z,'Annuity Prices'!$B:$B,$D364,'Annuity Prices'!$E:$E,$G364),IF($B364="RAB Short",SUMIFS('RAB Prices Short'!Z:Z,'RAB Prices Short'!$B:$B,'All Prices combined'!$D364,'RAB Prices Short'!$E:$E,'All Prices combined'!$G364),IF($B364="RAB Long",SUMIFS('RAB Prices Long'!Z:Z,'RAB Prices Long'!$B:$B,'All Prices combined'!$D364,'RAB Prices Long'!$E:$E,'All Prices combined'!$G364)))),2)</f>
        <v>98.5</v>
      </c>
      <c r="X364" s="2">
        <f>ROUND(IF($B364="Annuity",SUMIFS('Annuity Prices'!AA:AA,'Annuity Prices'!$B:$B,$D364,'Annuity Prices'!$E:$E,$G364),IF($B364="RAB Short",SUMIFS('RAB Prices Short'!AA:AA,'RAB Prices Short'!$B:$B,'All Prices combined'!$D364,'RAB Prices Short'!$E:$E,'All Prices combined'!$G364),IF($B364="RAB Long",SUMIFS('RAB Prices Long'!AA:AA,'RAB Prices Long'!$B:$B,'All Prices combined'!$D364,'RAB Prices Long'!$E:$E,'All Prices combined'!$G364)))),2)</f>
        <v>100.97</v>
      </c>
      <c r="Y364" s="2">
        <f>ROUND(IF($B364="Annuity",SUMIFS('Annuity Prices'!AB:AB,'Annuity Prices'!$B:$B,$D364,'Annuity Prices'!$E:$E,$G364),IF($B364="RAB Short",SUMIFS('RAB Prices Short'!AB:AB,'RAB Prices Short'!$B:$B,'All Prices combined'!$D364,'RAB Prices Short'!$E:$E,'All Prices combined'!$G364),IF($B364="RAB Long",SUMIFS('RAB Prices Long'!AB:AB,'RAB Prices Long'!$B:$B,'All Prices combined'!$D364,'RAB Prices Long'!$E:$E,'All Prices combined'!$G364)))),2)</f>
        <v>104.99</v>
      </c>
      <c r="Z364" s="2">
        <f>ROUND(IF($B364="Annuity",SUMIFS('Annuity Prices'!AC:AC,'Annuity Prices'!$B:$B,$D364,'Annuity Prices'!$E:$E,$G364),IF($B364="RAB Short",SUMIFS('RAB Prices Short'!AC:AC,'RAB Prices Short'!$B:$B,'All Prices combined'!$D364,'RAB Prices Short'!$E:$E,'All Prices combined'!$G364),IF($B364="RAB Long",SUMIFS('RAB Prices Long'!AC:AC,'RAB Prices Long'!$B:$B,'All Prices combined'!$D364,'RAB Prices Long'!$E:$E,'All Prices combined'!$G364)))),2)</f>
        <v>107.62</v>
      </c>
      <c r="AA364" s="2">
        <f>ROUND(IF($B364="Annuity",SUMIFS('Annuity Prices'!AD:AD,'Annuity Prices'!$B:$B,$D364,'Annuity Prices'!$E:$E,$G364),IF($B364="RAB Short",SUMIFS('RAB Prices Short'!AD:AD,'RAB Prices Short'!$B:$B,'All Prices combined'!$D364,'RAB Prices Short'!$E:$E,'All Prices combined'!$G364),IF($B364="RAB Long",SUMIFS('RAB Prices Long'!AD:AD,'RAB Prices Long'!$B:$B,'All Prices combined'!$D364,'RAB Prices Long'!$E:$E,'All Prices combined'!$G364)))),2)</f>
        <v>110.31</v>
      </c>
      <c r="AB364" s="2">
        <f>ROUND(IF($B364="Annuity",SUMIFS('Annuity Prices'!AE:AE,'Annuity Prices'!$B:$B,$D364,'Annuity Prices'!$E:$E,$G364),IF($B364="RAB Short",SUMIFS('RAB Prices Short'!AE:AE,'RAB Prices Short'!$B:$B,'All Prices combined'!$D364,'RAB Prices Short'!$E:$E,'All Prices combined'!$G364),IF($B364="RAB Long",SUMIFS('RAB Prices Long'!AE:AE,'RAB Prices Long'!$B:$B,'All Prices combined'!$D364,'RAB Prices Long'!$E:$E,'All Prices combined'!$G364)))),2)</f>
        <v>113.06</v>
      </c>
      <c r="AC364" s="2">
        <f>ROUND(IF($B364="Annuity",SUMIFS('Annuity Prices'!AF:AF,'Annuity Prices'!$B:$B,$D364,'Annuity Prices'!$E:$E,$G364),IF($B364="RAB Short",SUMIFS('RAB Prices Short'!AF:AF,'RAB Prices Short'!$B:$B,'All Prices combined'!$D364,'RAB Prices Short'!$E:$E,'All Prices combined'!$G364),IF($B364="RAB Long",SUMIFS('RAB Prices Long'!AF:AF,'RAB Prices Long'!$B:$B,'All Prices combined'!$D364,'RAB Prices Long'!$E:$E,'All Prices combined'!$G364)))),2)</f>
        <v>114.09</v>
      </c>
      <c r="AD364" s="2">
        <f>ROUND(IF($B364="Annuity",SUMIFS('Annuity Prices'!AG:AG,'Annuity Prices'!$B:$B,$D364,'Annuity Prices'!$E:$E,$G364),IF($B364="RAB Short",SUMIFS('RAB Prices Short'!AG:AG,'RAB Prices Short'!$B:$B,'All Prices combined'!$D364,'RAB Prices Short'!$E:$E,'All Prices combined'!$G364),IF($B364="RAB Long",SUMIFS('RAB Prices Long'!AG:AG,'RAB Prices Long'!$B:$B,'All Prices combined'!$D364,'RAB Prices Long'!$E:$E,'All Prices combined'!$G364)))),2)</f>
        <v>116.94</v>
      </c>
      <c r="AE364" s="2">
        <f>ROUND(IF($B364="Annuity",SUMIFS('Annuity Prices'!AH:AH,'Annuity Prices'!$B:$B,$D364,'Annuity Prices'!$E:$E,$G364),IF($B364="RAB Short",SUMIFS('RAB Prices Short'!AH:AH,'RAB Prices Short'!$B:$B,'All Prices combined'!$D364,'RAB Prices Short'!$E:$E,'All Prices combined'!$G364),IF($B364="RAB Long",SUMIFS('RAB Prices Long'!AH:AH,'RAB Prices Long'!$B:$B,'All Prices combined'!$D364,'RAB Prices Long'!$E:$E,'All Prices combined'!$G364)))),2)</f>
        <v>119.87</v>
      </c>
      <c r="AF364" s="2">
        <f>ROUND(IF($B364="Annuity",SUMIFS('Annuity Prices'!AI:AI,'Annuity Prices'!$B:$B,$D364,'Annuity Prices'!$E:$E,$G364),IF($B364="RAB Short",SUMIFS('RAB Prices Short'!AI:AI,'RAB Prices Short'!$B:$B,'All Prices combined'!$D364,'RAB Prices Short'!$E:$E,'All Prices combined'!$G364),IF($B364="RAB Long",SUMIFS('RAB Prices Long'!AI:AI,'RAB Prices Long'!$B:$B,'All Prices combined'!$D364,'RAB Prices Long'!$E:$E,'All Prices combined'!$G364)))),2)</f>
        <v>122.86</v>
      </c>
      <c r="AG364" s="2">
        <f>ROUND(IF($B364="Annuity",SUMIFS('Annuity Prices'!AJ:AJ,'Annuity Prices'!$B:$B,$D364,'Annuity Prices'!$E:$E,$G364),IF($B364="RAB Short",SUMIFS('RAB Prices Short'!AJ:AJ,'RAB Prices Short'!$B:$B,'All Prices combined'!$D364,'RAB Prices Short'!$E:$E,'All Prices combined'!$G364),IF($B364="RAB Long",SUMIFS('RAB Prices Long'!AJ:AJ,'RAB Prices Long'!$B:$B,'All Prices combined'!$D364,'RAB Prices Long'!$E:$E,'All Prices combined'!$G364)))),2)</f>
        <v>126.26</v>
      </c>
      <c r="AH364" s="2">
        <f>ROUND(IF($B364="Annuity",SUMIFS('Annuity Prices'!AK:AK,'Annuity Prices'!$B:$B,$D364,'Annuity Prices'!$E:$E,$G364),IF($B364="RAB Short",SUMIFS('RAB Prices Short'!AK:AK,'RAB Prices Short'!$B:$B,'All Prices combined'!$D364,'RAB Prices Short'!$E:$E,'All Prices combined'!$G364),IF($B364="RAB Long",SUMIFS('RAB Prices Long'!AK:AK,'RAB Prices Long'!$B:$B,'All Prices combined'!$D364,'RAB Prices Long'!$E:$E,'All Prices combined'!$G364)))),2)</f>
        <v>129.41999999999999</v>
      </c>
      <c r="AI364" s="2">
        <f>ROUND(IF($B364="Annuity",SUMIFS('Annuity Prices'!AL:AL,'Annuity Prices'!$B:$B,$D364,'Annuity Prices'!$E:$E,$G364),IF($B364="RAB Short",SUMIFS('RAB Prices Short'!AL:AL,'RAB Prices Short'!$B:$B,'All Prices combined'!$D364,'RAB Prices Short'!$E:$E,'All Prices combined'!$G364),IF($B364="RAB Long",SUMIFS('RAB Prices Long'!AL:AL,'RAB Prices Long'!$B:$B,'All Prices combined'!$D364,'RAB Prices Long'!$E:$E,'All Prices combined'!$G364)))),2)</f>
        <v>132.66</v>
      </c>
      <c r="AJ364" s="2">
        <f>ROUND(IF($B364="Annuity",SUMIFS('Annuity Prices'!AM:AM,'Annuity Prices'!$B:$B,$D364,'Annuity Prices'!$E:$E,$G364),IF($B364="RAB Short",SUMIFS('RAB Prices Short'!AM:AM,'RAB Prices Short'!$B:$B,'All Prices combined'!$D364,'RAB Prices Short'!$E:$E,'All Prices combined'!$G364),IF($B364="RAB Long",SUMIFS('RAB Prices Long'!AM:AM,'RAB Prices Long'!$B:$B,'All Prices combined'!$D364,'RAB Prices Long'!$E:$E,'All Prices combined'!$G364)))),2)</f>
        <v>135.97</v>
      </c>
      <c r="AK364" s="2">
        <f>ROUND(IF($B364="Annuity",SUMIFS('Annuity Prices'!AN:AN,'Annuity Prices'!$B:$B,$D364,'Annuity Prices'!$E:$E,$G364),IF($B364="RAB Short",SUMIFS('RAB Prices Short'!AN:AN,'RAB Prices Short'!$B:$B,'All Prices combined'!$D364,'RAB Prices Short'!$E:$E,'All Prices combined'!$G364),IF($B364="RAB Long",SUMIFS('RAB Prices Long'!AN:AN,'RAB Prices Long'!$B:$B,'All Prices combined'!$D364,'RAB Prices Long'!$E:$E,'All Prices combined'!$G364)))),2)</f>
        <v>138.22</v>
      </c>
      <c r="AL364" s="2">
        <f>ROUND(IF($B364="Annuity",SUMIFS('Annuity Prices'!AO:AO,'Annuity Prices'!$B:$B,$D364,'Annuity Prices'!$E:$E,$G364),IF($B364="RAB Short",SUMIFS('RAB Prices Short'!AO:AO,'RAB Prices Short'!$B:$B,'All Prices combined'!$D364,'RAB Prices Short'!$E:$E,'All Prices combined'!$G364),IF($B364="RAB Long",SUMIFS('RAB Prices Long'!AO:AO,'RAB Prices Long'!$B:$B,'All Prices combined'!$D364,'RAB Prices Long'!$E:$E,'All Prices combined'!$G364)))),2)</f>
        <v>141.68</v>
      </c>
      <c r="AM364" s="2">
        <f>ROUND(IF($B364="Annuity",SUMIFS('Annuity Prices'!AP:AP,'Annuity Prices'!$B:$B,$D364,'Annuity Prices'!$E:$E,$G364),IF($B364="RAB Short",SUMIFS('RAB Prices Short'!AP:AP,'RAB Prices Short'!$B:$B,'All Prices combined'!$D364,'RAB Prices Short'!$E:$E,'All Prices combined'!$G364),IF($B364="RAB Long",SUMIFS('RAB Prices Long'!AP:AP,'RAB Prices Long'!$B:$B,'All Prices combined'!$D364,'RAB Prices Long'!$E:$E,'All Prices combined'!$G364)))),2)</f>
        <v>145.22</v>
      </c>
      <c r="AN364" s="2">
        <f>ROUND(IF($B364="Annuity",SUMIFS('Annuity Prices'!AQ:AQ,'Annuity Prices'!$B:$B,$D364,'Annuity Prices'!$E:$E,$G364),IF($B364="RAB Short",SUMIFS('RAB Prices Short'!AQ:AQ,'RAB Prices Short'!$B:$B,'All Prices combined'!$D364,'RAB Prices Short'!$E:$E,'All Prices combined'!$G364),IF($B364="RAB Long",SUMIFS('RAB Prices Long'!AQ:AQ,'RAB Prices Long'!$B:$B,'All Prices combined'!$D364,'RAB Prices Long'!$E:$E,'All Prices combined'!$G364)))),2)</f>
        <v>148.85</v>
      </c>
      <c r="AO364" s="2">
        <f>ROUND(IF($B364="Annuity",SUMIFS('Annuity Prices'!AR:AR,'Annuity Prices'!$B:$B,$D364,'Annuity Prices'!$E:$E,$G364),IF($B364="RAB Short",SUMIFS('RAB Prices Short'!AR:AR,'RAB Prices Short'!$B:$B,'All Prices combined'!$D364,'RAB Prices Short'!$E:$E,'All Prices combined'!$G364),IF($B364="RAB Long",SUMIFS('RAB Prices Long'!AR:AR,'RAB Prices Long'!$B:$B,'All Prices combined'!$D364,'RAB Prices Long'!$E:$E,'All Prices combined'!$G364)))),2)</f>
        <v>0</v>
      </c>
      <c r="AP364" s="2">
        <f>ROUND(IF($B364="Annuity",SUMIFS('Annuity Prices'!AS:AS,'Annuity Prices'!$B:$B,$D364,'Annuity Prices'!$E:$E,$G364),IF($B364="RAB Short",SUMIFS('RAB Prices Short'!AS:AS,'RAB Prices Short'!$B:$B,'All Prices combined'!$D364,'RAB Prices Short'!$E:$E,'All Prices combined'!$G364),IF($B364="RAB Long",SUMIFS('RAB Prices Long'!AS:AS,'RAB Prices Long'!$B:$B,'All Prices combined'!$D364,'RAB Prices Long'!$E:$E,'All Prices combined'!$G364)))),2)</f>
        <v>0</v>
      </c>
      <c r="AQ364" s="2">
        <f>ROUND(IF($B364="Annuity",SUMIFS('Annuity Prices'!AT:AT,'Annuity Prices'!$B:$B,$D364,'Annuity Prices'!$E:$E,$G364),IF($B364="RAB Short",SUMIFS('RAB Prices Short'!AT:AT,'RAB Prices Short'!$B:$B,'All Prices combined'!$D364,'RAB Prices Short'!$E:$E,'All Prices combined'!$G364),IF($B364="RAB Long",SUMIFS('RAB Prices Long'!AT:AT,'RAB Prices Long'!$B:$B,'All Prices combined'!$D364,'RAB Prices Long'!$E:$E,'All Prices combined'!$G364)))),2)</f>
        <v>65.400000000000006</v>
      </c>
      <c r="AR364" s="2">
        <f>ROUND(IF($B364="Annuity",SUMIFS('Annuity Prices'!AU:AU,'Annuity Prices'!$B:$B,$D364,'Annuity Prices'!$E:$E,$G364),IF($B364="RAB Short",SUMIFS('RAB Prices Short'!AU:AU,'RAB Prices Short'!$B:$B,'All Prices combined'!$D364,'RAB Prices Short'!$E:$E,'All Prices combined'!$G364),IF($B364="RAB Long",SUMIFS('RAB Prices Long'!AU:AU,'RAB Prices Long'!$B:$B,'All Prices combined'!$D364,'RAB Prices Long'!$E:$E,'All Prices combined'!$G364)))),2)</f>
        <v>67</v>
      </c>
      <c r="AS364" s="2">
        <f>ROUND(IF($B364="Annuity",SUMIFS('Annuity Prices'!AV:AV,'Annuity Prices'!$B:$B,$D364,'Annuity Prices'!$E:$E,$G364),IF($B364="RAB Short",SUMIFS('RAB Prices Short'!AV:AV,'RAB Prices Short'!$B:$B,'All Prices combined'!$D364,'RAB Prices Short'!$E:$E,'All Prices combined'!$G364),IF($B364="RAB Long",SUMIFS('RAB Prices Long'!AV:AV,'RAB Prices Long'!$B:$B,'All Prices combined'!$D364,'RAB Prices Long'!$E:$E,'All Prices combined'!$G364)))),2)</f>
        <v>68.930000000000007</v>
      </c>
      <c r="AT364" s="2">
        <f>ROUND(IF($B364="Annuity",SUMIFS('Annuity Prices'!AW:AW,'Annuity Prices'!$B:$B,$D364,'Annuity Prices'!$E:$E,$G364),IF($B364="RAB Short",SUMIFS('RAB Prices Short'!AW:AW,'RAB Prices Short'!$B:$B,'All Prices combined'!$D364,'RAB Prices Short'!$E:$E,'All Prices combined'!$G364),IF($B364="RAB Long",SUMIFS('RAB Prices Long'!AW:AW,'RAB Prices Long'!$B:$B,'All Prices combined'!$D364,'RAB Prices Long'!$E:$E,'All Prices combined'!$G364)))),2)</f>
        <v>73.11</v>
      </c>
      <c r="AU364" s="2">
        <f>ROUND(IF($B364="Annuity",SUMIFS('Annuity Prices'!AX:AX,'Annuity Prices'!$B:$B,$D364,'Annuity Prices'!$E:$E,$G364),IF($B364="RAB Short",SUMIFS('RAB Prices Short'!AX:AX,'RAB Prices Short'!$B:$B,'All Prices combined'!$D364,'RAB Prices Short'!$E:$E,'All Prices combined'!$G364),IF($B364="RAB Long",SUMIFS('RAB Prices Long'!AX:AX,'RAB Prices Long'!$B:$B,'All Prices combined'!$D364,'RAB Prices Long'!$E:$E,'All Prices combined'!$G364)))),2)</f>
        <v>74.94</v>
      </c>
      <c r="AV364" s="2">
        <f>ROUND(IF($B364="Annuity",SUMIFS('Annuity Prices'!AY:AY,'Annuity Prices'!$B:$B,$D364,'Annuity Prices'!$E:$E,$G364),IF($B364="RAB Short",SUMIFS('RAB Prices Short'!AY:AY,'RAB Prices Short'!$B:$B,'All Prices combined'!$D364,'RAB Prices Short'!$E:$E,'All Prices combined'!$G364),IF($B364="RAB Long",SUMIFS('RAB Prices Long'!AY:AY,'RAB Prices Long'!$B:$B,'All Prices combined'!$D364,'RAB Prices Long'!$E:$E,'All Prices combined'!$G364)))),2)</f>
        <v>76.81</v>
      </c>
      <c r="AW364" s="2">
        <f>ROUND(IF($B364="Annuity",SUMIFS('Annuity Prices'!AZ:AZ,'Annuity Prices'!$B:$B,$D364,'Annuity Prices'!$E:$E,$G364),IF($B364="RAB Short",SUMIFS('RAB Prices Short'!AZ:AZ,'RAB Prices Short'!$B:$B,'All Prices combined'!$D364,'RAB Prices Short'!$E:$E,'All Prices combined'!$G364),IF($B364="RAB Long",SUMIFS('RAB Prices Long'!AZ:AZ,'RAB Prices Long'!$B:$B,'All Prices combined'!$D364,'RAB Prices Long'!$E:$E,'All Prices combined'!$G364)))),2)</f>
        <v>78.73</v>
      </c>
      <c r="AX364" s="2">
        <f>ROUND(IF($B364="Annuity",SUMIFS('Annuity Prices'!BA:BA,'Annuity Prices'!$B:$B,$D364,'Annuity Prices'!$E:$E,$G364),IF($B364="RAB Short",SUMIFS('RAB Prices Short'!BA:BA,'RAB Prices Short'!$B:$B,'All Prices combined'!$D364,'RAB Prices Short'!$E:$E,'All Prices combined'!$G364),IF($B364="RAB Long",SUMIFS('RAB Prices Long'!BA:BA,'RAB Prices Long'!$B:$B,'All Prices combined'!$D364,'RAB Prices Long'!$E:$E,'All Prices combined'!$G364)))),2)</f>
        <v>82.6</v>
      </c>
      <c r="AY364" s="2">
        <f>ROUND(IF($B364="Annuity",SUMIFS('Annuity Prices'!BB:BB,'Annuity Prices'!$B:$B,$D364,'Annuity Prices'!$E:$E,$G364),IF($B364="RAB Short",SUMIFS('RAB Prices Short'!BB:BB,'RAB Prices Short'!$B:$B,'All Prices combined'!$D364,'RAB Prices Short'!$E:$E,'All Prices combined'!$G364),IF($B364="RAB Long",SUMIFS('RAB Prices Long'!BB:BB,'RAB Prices Long'!$B:$B,'All Prices combined'!$D364,'RAB Prices Long'!$E:$E,'All Prices combined'!$G364)))),2)</f>
        <v>84.65</v>
      </c>
      <c r="AZ364" s="2">
        <f>ROUND(IF($B364="Annuity",SUMIFS('Annuity Prices'!BC:BC,'Annuity Prices'!$B:$B,$D364,'Annuity Prices'!$E:$E,$G364),IF($B364="RAB Short",SUMIFS('RAB Prices Short'!BC:BC,'RAB Prices Short'!$B:$B,'All Prices combined'!$D364,'RAB Prices Short'!$E:$E,'All Prices combined'!$G364),IF($B364="RAB Long",SUMIFS('RAB Prices Long'!BC:BC,'RAB Prices Long'!$B:$B,'All Prices combined'!$D364,'RAB Prices Long'!$E:$E,'All Prices combined'!$G364)))),2)</f>
        <v>86.78</v>
      </c>
      <c r="BA364" s="2">
        <f>ROUND(IF($B364="Annuity",SUMIFS('Annuity Prices'!BD:BD,'Annuity Prices'!$B:$B,$D364,'Annuity Prices'!$E:$E,$G364),IF($B364="RAB Short",SUMIFS('RAB Prices Short'!BD:BD,'RAB Prices Short'!$B:$B,'All Prices combined'!$D364,'RAB Prices Short'!$E:$E,'All Prices combined'!$G364),IF($B364="RAB Long",SUMIFS('RAB Prices Long'!BD:BD,'RAB Prices Long'!$B:$B,'All Prices combined'!$D364,'RAB Prices Long'!$E:$E,'All Prices combined'!$G364)))),2)</f>
        <v>88.95</v>
      </c>
      <c r="BB364" s="2">
        <f>ROUND(IF($B364="Annuity",SUMIFS('Annuity Prices'!BE:BE,'Annuity Prices'!$B:$B,$D364,'Annuity Prices'!$E:$E,$G364),IF($B364="RAB Short",SUMIFS('RAB Prices Short'!BE:BE,'RAB Prices Short'!$B:$B,'All Prices combined'!$D364,'RAB Prices Short'!$E:$E,'All Prices combined'!$G364),IF($B364="RAB Long",SUMIFS('RAB Prices Long'!BE:BE,'RAB Prices Long'!$B:$B,'All Prices combined'!$D364,'RAB Prices Long'!$E:$E,'All Prices combined'!$G364)))),2)</f>
        <v>93.76</v>
      </c>
      <c r="BC364" s="2">
        <f>ROUND(IF($B364="Annuity",SUMIFS('Annuity Prices'!BF:BF,'Annuity Prices'!$B:$B,$D364,'Annuity Prices'!$E:$E,$G364),IF($B364="RAB Short",SUMIFS('RAB Prices Short'!BF:BF,'RAB Prices Short'!$B:$B,'All Prices combined'!$D364,'RAB Prices Short'!$E:$E,'All Prices combined'!$G364),IF($B364="RAB Long",SUMIFS('RAB Prices Long'!BF:BF,'RAB Prices Long'!$B:$B,'All Prices combined'!$D364,'RAB Prices Long'!$E:$E,'All Prices combined'!$G364)))),2)</f>
        <v>96.11</v>
      </c>
      <c r="BD364" s="2">
        <f>ROUND(IF($B364="Annuity",SUMIFS('Annuity Prices'!BG:BG,'Annuity Prices'!$B:$B,$D364,'Annuity Prices'!$E:$E,$G364),IF($B364="RAB Short",SUMIFS('RAB Prices Short'!BG:BG,'RAB Prices Short'!$B:$B,'All Prices combined'!$D364,'RAB Prices Short'!$E:$E,'All Prices combined'!$G364),IF($B364="RAB Long",SUMIFS('RAB Prices Long'!BG:BG,'RAB Prices Long'!$B:$B,'All Prices combined'!$D364,'RAB Prices Long'!$E:$E,'All Prices combined'!$G364)))),2)</f>
        <v>98.5</v>
      </c>
      <c r="BE364" s="2">
        <f>ROUND(IF($B364="Annuity",SUMIFS('Annuity Prices'!BH:BH,'Annuity Prices'!$B:$B,$D364,'Annuity Prices'!$E:$E,$G364),IF($B364="RAB Short",SUMIFS('RAB Prices Short'!BH:BH,'RAB Prices Short'!$B:$B,'All Prices combined'!$D364,'RAB Prices Short'!$E:$E,'All Prices combined'!$G364),IF($B364="RAB Long",SUMIFS('RAB Prices Long'!BH:BH,'RAB Prices Long'!$B:$B,'All Prices combined'!$D364,'RAB Prices Long'!$E:$E,'All Prices combined'!$G364)))),2)</f>
        <v>100.97</v>
      </c>
      <c r="BF364" s="2">
        <f>ROUND(IF($B364="Annuity",SUMIFS('Annuity Prices'!BI:BI,'Annuity Prices'!$B:$B,$D364,'Annuity Prices'!$E:$E,$G364),IF($B364="RAB Short",SUMIFS('RAB Prices Short'!BI:BI,'RAB Prices Short'!$B:$B,'All Prices combined'!$D364,'RAB Prices Short'!$E:$E,'All Prices combined'!$G364),IF($B364="RAB Long",SUMIFS('RAB Prices Long'!BI:BI,'RAB Prices Long'!$B:$B,'All Prices combined'!$D364,'RAB Prices Long'!$E:$E,'All Prices combined'!$G364)))),2)</f>
        <v>104.99</v>
      </c>
      <c r="BG364" s="2">
        <f>ROUND(IF($B364="Annuity",SUMIFS('Annuity Prices'!BJ:BJ,'Annuity Prices'!$B:$B,$D364,'Annuity Prices'!$E:$E,$G364),IF($B364="RAB Short",SUMIFS('RAB Prices Short'!BJ:BJ,'RAB Prices Short'!$B:$B,'All Prices combined'!$D364,'RAB Prices Short'!$E:$E,'All Prices combined'!$G364),IF($B364="RAB Long",SUMIFS('RAB Prices Long'!BJ:BJ,'RAB Prices Long'!$B:$B,'All Prices combined'!$D364,'RAB Prices Long'!$E:$E,'All Prices combined'!$G364)))),2)</f>
        <v>107.62</v>
      </c>
      <c r="BH364" s="2">
        <f>ROUND(IF($B364="Annuity",SUMIFS('Annuity Prices'!BK:BK,'Annuity Prices'!$B:$B,$D364,'Annuity Prices'!$E:$E,$G364),IF($B364="RAB Short",SUMIFS('RAB Prices Short'!BK:BK,'RAB Prices Short'!$B:$B,'All Prices combined'!$D364,'RAB Prices Short'!$E:$E,'All Prices combined'!$G364),IF($B364="RAB Long",SUMIFS('RAB Prices Long'!BK:BK,'RAB Prices Long'!$B:$B,'All Prices combined'!$D364,'RAB Prices Long'!$E:$E,'All Prices combined'!$G364)))),2)</f>
        <v>110.31</v>
      </c>
      <c r="BI364" s="2">
        <f>ROUND(IF($B364="Annuity",SUMIFS('Annuity Prices'!BL:BL,'Annuity Prices'!$B:$B,$D364,'Annuity Prices'!$E:$E,$G364),IF($B364="RAB Short",SUMIFS('RAB Prices Short'!BL:BL,'RAB Prices Short'!$B:$B,'All Prices combined'!$D364,'RAB Prices Short'!$E:$E,'All Prices combined'!$G364),IF($B364="RAB Long",SUMIFS('RAB Prices Long'!BL:BL,'RAB Prices Long'!$B:$B,'All Prices combined'!$D364,'RAB Prices Long'!$E:$E,'All Prices combined'!$G364)))),2)</f>
        <v>113.06</v>
      </c>
      <c r="BJ364" s="2">
        <f>ROUND(IF($B364="Annuity",SUMIFS('Annuity Prices'!BM:BM,'Annuity Prices'!$B:$B,$D364,'Annuity Prices'!$E:$E,$G364),IF($B364="RAB Short",SUMIFS('RAB Prices Short'!BM:BM,'RAB Prices Short'!$B:$B,'All Prices combined'!$D364,'RAB Prices Short'!$E:$E,'All Prices combined'!$G364),IF($B364="RAB Long",SUMIFS('RAB Prices Long'!BM:BM,'RAB Prices Long'!$B:$B,'All Prices combined'!$D364,'RAB Prices Long'!$E:$E,'All Prices combined'!$G364)))),2)</f>
        <v>114.09</v>
      </c>
      <c r="BK364" s="2">
        <f>ROUND(IF($B364="Annuity",SUMIFS('Annuity Prices'!BN:BN,'Annuity Prices'!$B:$B,$D364,'Annuity Prices'!$E:$E,$G364),IF($B364="RAB Short",SUMIFS('RAB Prices Short'!BN:BN,'RAB Prices Short'!$B:$B,'All Prices combined'!$D364,'RAB Prices Short'!$E:$E,'All Prices combined'!$G364),IF($B364="RAB Long",SUMIFS('RAB Prices Long'!BN:BN,'RAB Prices Long'!$B:$B,'All Prices combined'!$D364,'RAB Prices Long'!$E:$E,'All Prices combined'!$G364)))),2)</f>
        <v>116.94</v>
      </c>
      <c r="BL364" s="2">
        <f>ROUND(IF($B364="Annuity",SUMIFS('Annuity Prices'!BO:BO,'Annuity Prices'!$B:$B,$D364,'Annuity Prices'!$E:$E,$G364),IF($B364="RAB Short",SUMIFS('RAB Prices Short'!BO:BO,'RAB Prices Short'!$B:$B,'All Prices combined'!$D364,'RAB Prices Short'!$E:$E,'All Prices combined'!$G364),IF($B364="RAB Long",SUMIFS('RAB Prices Long'!BO:BO,'RAB Prices Long'!$B:$B,'All Prices combined'!$D364,'RAB Prices Long'!$E:$E,'All Prices combined'!$G364)))),2)</f>
        <v>119.87</v>
      </c>
      <c r="BM364" s="2">
        <f>ROUND(IF($B364="Annuity",SUMIFS('Annuity Prices'!BP:BP,'Annuity Prices'!$B:$B,$D364,'Annuity Prices'!$E:$E,$G364),IF($B364="RAB Short",SUMIFS('RAB Prices Short'!BP:BP,'RAB Prices Short'!$B:$B,'All Prices combined'!$D364,'RAB Prices Short'!$E:$E,'All Prices combined'!$G364),IF($B364="RAB Long",SUMIFS('RAB Prices Long'!BP:BP,'RAB Prices Long'!$B:$B,'All Prices combined'!$D364,'RAB Prices Long'!$E:$E,'All Prices combined'!$G364)))),2)</f>
        <v>122.86</v>
      </c>
      <c r="BN364" s="2">
        <f>ROUND(IF($B364="Annuity",SUMIFS('Annuity Prices'!BQ:BQ,'Annuity Prices'!$B:$B,$D364,'Annuity Prices'!$E:$E,$G364),IF($B364="RAB Short",SUMIFS('RAB Prices Short'!BQ:BQ,'RAB Prices Short'!$B:$B,'All Prices combined'!$D364,'RAB Prices Short'!$E:$E,'All Prices combined'!$G364),IF($B364="RAB Long",SUMIFS('RAB Prices Long'!BQ:BQ,'RAB Prices Long'!$B:$B,'All Prices combined'!$D364,'RAB Prices Long'!$E:$E,'All Prices combined'!$G364)))),2)</f>
        <v>126.26</v>
      </c>
      <c r="BO364" s="2">
        <f>ROUND(IF($B364="Annuity",SUMIFS('Annuity Prices'!BR:BR,'Annuity Prices'!$B:$B,$D364,'Annuity Prices'!$E:$E,$G364),IF($B364="RAB Short",SUMIFS('RAB Prices Short'!BR:BR,'RAB Prices Short'!$B:$B,'All Prices combined'!$D364,'RAB Prices Short'!$E:$E,'All Prices combined'!$G364),IF($B364="RAB Long",SUMIFS('RAB Prices Long'!BR:BR,'RAB Prices Long'!$B:$B,'All Prices combined'!$D364,'RAB Prices Long'!$E:$E,'All Prices combined'!$G364)))),2)</f>
        <v>129.41999999999999</v>
      </c>
      <c r="BP364" s="2">
        <f>ROUND(IF($B364="Annuity",SUMIFS('Annuity Prices'!BS:BS,'Annuity Prices'!$B:$B,$D364,'Annuity Prices'!$E:$E,$G364),IF($B364="RAB Short",SUMIFS('RAB Prices Short'!BS:BS,'RAB Prices Short'!$B:$B,'All Prices combined'!$D364,'RAB Prices Short'!$E:$E,'All Prices combined'!$G364),IF($B364="RAB Long",SUMIFS('RAB Prices Long'!BS:BS,'RAB Prices Long'!$B:$B,'All Prices combined'!$D364,'RAB Prices Long'!$E:$E,'All Prices combined'!$G364)))),2)</f>
        <v>132.66</v>
      </c>
      <c r="BQ364" s="2">
        <f>ROUND(IF($B364="Annuity",SUMIFS('Annuity Prices'!BT:BT,'Annuity Prices'!$B:$B,$D364,'Annuity Prices'!$E:$E,$G364),IF($B364="RAB Short",SUMIFS('RAB Prices Short'!BT:BT,'RAB Prices Short'!$B:$B,'All Prices combined'!$D364,'RAB Prices Short'!$E:$E,'All Prices combined'!$G364),IF($B364="RAB Long",SUMIFS('RAB Prices Long'!BT:BT,'RAB Prices Long'!$B:$B,'All Prices combined'!$D364,'RAB Prices Long'!$E:$E,'All Prices combined'!$G364)))),2)</f>
        <v>135.97</v>
      </c>
      <c r="BR364" s="2">
        <f>ROUND(IF($B364="Annuity",SUMIFS('Annuity Prices'!BU:BU,'Annuity Prices'!$B:$B,$D364,'Annuity Prices'!$E:$E,$G364),IF($B364="RAB Short",SUMIFS('RAB Prices Short'!BU:BU,'RAB Prices Short'!$B:$B,'All Prices combined'!$D364,'RAB Prices Short'!$E:$E,'All Prices combined'!$G364),IF($B364="RAB Long",SUMIFS('RAB Prices Long'!BU:BU,'RAB Prices Long'!$B:$B,'All Prices combined'!$D364,'RAB Prices Long'!$E:$E,'All Prices combined'!$G364)))),2)</f>
        <v>138.22</v>
      </c>
      <c r="BS364" s="2">
        <f>ROUND(IF($B364="Annuity",SUMIFS('Annuity Prices'!BV:BV,'Annuity Prices'!$B:$B,$D364,'Annuity Prices'!$E:$E,$G364),IF($B364="RAB Short",SUMIFS('RAB Prices Short'!BV:BV,'RAB Prices Short'!$B:$B,'All Prices combined'!$D364,'RAB Prices Short'!$E:$E,'All Prices combined'!$G364),IF($B364="RAB Long",SUMIFS('RAB Prices Long'!BV:BV,'RAB Prices Long'!$B:$B,'All Prices combined'!$D364,'RAB Prices Long'!$E:$E,'All Prices combined'!$G364)))),2)</f>
        <v>141.68</v>
      </c>
      <c r="BT364" s="2">
        <f>ROUND(IF($B364="Annuity",SUMIFS('Annuity Prices'!BW:BW,'Annuity Prices'!$B:$B,$D364,'Annuity Prices'!$E:$E,$G364),IF($B364="RAB Short",SUMIFS('RAB Prices Short'!BW:BW,'RAB Prices Short'!$B:$B,'All Prices combined'!$D364,'RAB Prices Short'!$E:$E,'All Prices combined'!$G364),IF($B364="RAB Long",SUMIFS('RAB Prices Long'!BW:BW,'RAB Prices Long'!$B:$B,'All Prices combined'!$D364,'RAB Prices Long'!$E:$E,'All Prices combined'!$G364)))),2)</f>
        <v>145.22</v>
      </c>
      <c r="BU364" s="2">
        <f>ROUND(IF($B364="Annuity",SUMIFS('Annuity Prices'!BX:BX,'Annuity Prices'!$B:$B,$D364,'Annuity Prices'!$E:$E,$G364),IF($B364="RAB Short",SUMIFS('RAB Prices Short'!BX:BX,'RAB Prices Short'!$B:$B,'All Prices combined'!$D364,'RAB Prices Short'!$E:$E,'All Prices combined'!$G364),IF($B364="RAB Long",SUMIFS('RAB Prices Long'!BX:BX,'RAB Prices Long'!$B:$B,'All Prices combined'!$D364,'RAB Prices Long'!$E:$E,'All Prices combined'!$G364)))),2)</f>
        <v>148.85</v>
      </c>
    </row>
    <row r="365" spans="2:73" x14ac:dyDescent="0.25">
      <c r="B365" t="s">
        <v>44</v>
      </c>
      <c r="C365">
        <v>30</v>
      </c>
      <c r="D365" t="s">
        <v>213</v>
      </c>
      <c r="E365" t="s">
        <v>209</v>
      </c>
      <c r="F365" t="s">
        <v>212</v>
      </c>
      <c r="G365" t="s">
        <v>202</v>
      </c>
      <c r="I365" s="2">
        <f>ROUND(IF($B365="Annuity",SUMIFS('Annuity Prices'!L:L,'Annuity Prices'!$B:$B,$D365,'Annuity Prices'!$E:$E,$G365),IF($B365="RAB Short",SUMIFS('RAB Prices Short'!L:L,'RAB Prices Short'!$B:$B,'All Prices combined'!$D365,'RAB Prices Short'!$E:$E,'All Prices combined'!$G365),IF($B365="RAB Long",SUMIFS('RAB Prices Long'!L:L,'RAB Prices Long'!$B:$B,'All Prices combined'!$D365,'RAB Prices Long'!$E:$E,'All Prices combined'!$G365)))),2)</f>
        <v>0</v>
      </c>
      <c r="J365" s="2">
        <f>ROUND(IF($B365="Annuity",SUMIFS('Annuity Prices'!M:M,'Annuity Prices'!$B:$B,$D365,'Annuity Prices'!$E:$E,$G365),IF($B365="RAB Short",SUMIFS('RAB Prices Short'!M:M,'RAB Prices Short'!$B:$B,'All Prices combined'!$D365,'RAB Prices Short'!$E:$E,'All Prices combined'!$G365),IF($B365="RAB Long",SUMIFS('RAB Prices Long'!M:M,'RAB Prices Long'!$B:$B,'All Prices combined'!$D365,'RAB Prices Long'!$E:$E,'All Prices combined'!$G365)))),2)</f>
        <v>0</v>
      </c>
      <c r="K365" s="2">
        <f>ROUND(IF($B365="Annuity",SUMIFS('Annuity Prices'!N:N,'Annuity Prices'!$B:$B,$D365,'Annuity Prices'!$E:$E,$G365),IF($B365="RAB Short",SUMIFS('RAB Prices Short'!N:N,'RAB Prices Short'!$B:$B,'All Prices combined'!$D365,'RAB Prices Short'!$E:$E,'All Prices combined'!$G365),IF($B365="RAB Long",SUMIFS('RAB Prices Long'!N:N,'RAB Prices Long'!$B:$B,'All Prices combined'!$D365,'RAB Prices Long'!$E:$E,'All Prices combined'!$G365)))),2)</f>
        <v>9.06</v>
      </c>
      <c r="L365" s="2">
        <f>ROUND(IF($B365="Annuity",SUMIFS('Annuity Prices'!O:O,'Annuity Prices'!$B:$B,$D365,'Annuity Prices'!$E:$E,$G365),IF($B365="RAB Short",SUMIFS('RAB Prices Short'!O:O,'RAB Prices Short'!$B:$B,'All Prices combined'!$D365,'RAB Prices Short'!$E:$E,'All Prices combined'!$G365),IF($B365="RAB Long",SUMIFS('RAB Prices Long'!O:O,'RAB Prices Long'!$B:$B,'All Prices combined'!$D365,'RAB Prices Long'!$E:$E,'All Prices combined'!$G365)))),2)</f>
        <v>9.31</v>
      </c>
      <c r="M365" s="2">
        <f>ROUND(IF($B365="Annuity",SUMIFS('Annuity Prices'!P:P,'Annuity Prices'!$B:$B,$D365,'Annuity Prices'!$E:$E,$G365),IF($B365="RAB Short",SUMIFS('RAB Prices Short'!P:P,'RAB Prices Short'!$B:$B,'All Prices combined'!$D365,'RAB Prices Short'!$E:$E,'All Prices combined'!$G365),IF($B365="RAB Long",SUMIFS('RAB Prices Long'!P:P,'RAB Prices Long'!$B:$B,'All Prices combined'!$D365,'RAB Prices Long'!$E:$E,'All Prices combined'!$G365)))),2)</f>
        <v>9.5500000000000007</v>
      </c>
      <c r="N365" s="2">
        <f>ROUND(IF($B365="Annuity",SUMIFS('Annuity Prices'!Q:Q,'Annuity Prices'!$B:$B,$D365,'Annuity Prices'!$E:$E,$G365),IF($B365="RAB Short",SUMIFS('RAB Prices Short'!Q:Q,'RAB Prices Short'!$B:$B,'All Prices combined'!$D365,'RAB Prices Short'!$E:$E,'All Prices combined'!$G365),IF($B365="RAB Long",SUMIFS('RAB Prices Long'!Q:Q,'RAB Prices Long'!$B:$B,'All Prices combined'!$D365,'RAB Prices Long'!$E:$E,'All Prices combined'!$G365)))),2)</f>
        <v>9.7899999999999991</v>
      </c>
      <c r="O365" s="2">
        <f>ROUND(IF($B365="Annuity",SUMIFS('Annuity Prices'!R:R,'Annuity Prices'!$B:$B,$D365,'Annuity Prices'!$E:$E,$G365),IF($B365="RAB Short",SUMIFS('RAB Prices Short'!R:R,'RAB Prices Short'!$B:$B,'All Prices combined'!$D365,'RAB Prices Short'!$E:$E,'All Prices combined'!$G365),IF($B365="RAB Long",SUMIFS('RAB Prices Long'!R:R,'RAB Prices Long'!$B:$B,'All Prices combined'!$D365,'RAB Prices Long'!$E:$E,'All Prices combined'!$G365)))),2)</f>
        <v>10.029999999999999</v>
      </c>
      <c r="P365" s="2">
        <f>ROUND(IF($B365="Annuity",SUMIFS('Annuity Prices'!S:S,'Annuity Prices'!$B:$B,$D365,'Annuity Prices'!$E:$E,$G365),IF($B365="RAB Short",SUMIFS('RAB Prices Short'!S:S,'RAB Prices Short'!$B:$B,'All Prices combined'!$D365,'RAB Prices Short'!$E:$E,'All Prices combined'!$G365),IF($B365="RAB Long",SUMIFS('RAB Prices Long'!S:S,'RAB Prices Long'!$B:$B,'All Prices combined'!$D365,'RAB Prices Long'!$E:$E,'All Prices combined'!$G365)))),2)</f>
        <v>10.29</v>
      </c>
      <c r="Q365" s="2">
        <f>ROUND(IF($B365="Annuity",SUMIFS('Annuity Prices'!T:T,'Annuity Prices'!$B:$B,$D365,'Annuity Prices'!$E:$E,$G365),IF($B365="RAB Short",SUMIFS('RAB Prices Short'!T:T,'RAB Prices Short'!$B:$B,'All Prices combined'!$D365,'RAB Prices Short'!$E:$E,'All Prices combined'!$G365),IF($B365="RAB Long",SUMIFS('RAB Prices Long'!T:T,'RAB Prices Long'!$B:$B,'All Prices combined'!$D365,'RAB Prices Long'!$E:$E,'All Prices combined'!$G365)))),2)</f>
        <v>10.49</v>
      </c>
      <c r="R365" s="2">
        <f>ROUND(IF($B365="Annuity",SUMIFS('Annuity Prices'!U:U,'Annuity Prices'!$B:$B,$D365,'Annuity Prices'!$E:$E,$G365),IF($B365="RAB Short",SUMIFS('RAB Prices Short'!U:U,'RAB Prices Short'!$B:$B,'All Prices combined'!$D365,'RAB Prices Short'!$E:$E,'All Prices combined'!$G365),IF($B365="RAB Long",SUMIFS('RAB Prices Long'!U:U,'RAB Prices Long'!$B:$B,'All Prices combined'!$D365,'RAB Prices Long'!$E:$E,'All Prices combined'!$G365)))),2)</f>
        <v>10.76</v>
      </c>
      <c r="S365" s="2">
        <f>ROUND(IF($B365="Annuity",SUMIFS('Annuity Prices'!V:V,'Annuity Prices'!$B:$B,$D365,'Annuity Prices'!$E:$E,$G365),IF($B365="RAB Short",SUMIFS('RAB Prices Short'!V:V,'RAB Prices Short'!$B:$B,'All Prices combined'!$D365,'RAB Prices Short'!$E:$E,'All Prices combined'!$G365),IF($B365="RAB Long",SUMIFS('RAB Prices Long'!V:V,'RAB Prices Long'!$B:$B,'All Prices combined'!$D365,'RAB Prices Long'!$E:$E,'All Prices combined'!$G365)))),2)</f>
        <v>11.03</v>
      </c>
      <c r="T365" s="2">
        <f>ROUND(IF($B365="Annuity",SUMIFS('Annuity Prices'!W:W,'Annuity Prices'!$B:$B,$D365,'Annuity Prices'!$E:$E,$G365),IF($B365="RAB Short",SUMIFS('RAB Prices Short'!W:W,'RAB Prices Short'!$B:$B,'All Prices combined'!$D365,'RAB Prices Short'!$E:$E,'All Prices combined'!$G365),IF($B365="RAB Long",SUMIFS('RAB Prices Long'!W:W,'RAB Prices Long'!$B:$B,'All Prices combined'!$D365,'RAB Prices Long'!$E:$E,'All Prices combined'!$G365)))),2)</f>
        <v>11.3</v>
      </c>
      <c r="U365" s="2">
        <f>ROUND(IF($B365="Annuity",SUMIFS('Annuity Prices'!X:X,'Annuity Prices'!$B:$B,$D365,'Annuity Prices'!$E:$E,$G365),IF($B365="RAB Short",SUMIFS('RAB Prices Short'!X:X,'RAB Prices Short'!$B:$B,'All Prices combined'!$D365,'RAB Prices Short'!$E:$E,'All Prices combined'!$G365),IF($B365="RAB Long",SUMIFS('RAB Prices Long'!X:X,'RAB Prices Long'!$B:$B,'All Prices combined'!$D365,'RAB Prices Long'!$E:$E,'All Prices combined'!$G365)))),2)</f>
        <v>11.53</v>
      </c>
      <c r="V365" s="2">
        <f>ROUND(IF($B365="Annuity",SUMIFS('Annuity Prices'!Y:Y,'Annuity Prices'!$B:$B,$D365,'Annuity Prices'!$E:$E,$G365),IF($B365="RAB Short",SUMIFS('RAB Prices Short'!Y:Y,'RAB Prices Short'!$B:$B,'All Prices combined'!$D365,'RAB Prices Short'!$E:$E,'All Prices combined'!$G365),IF($B365="RAB Long",SUMIFS('RAB Prices Long'!Y:Y,'RAB Prices Long'!$B:$B,'All Prices combined'!$D365,'RAB Prices Long'!$E:$E,'All Prices combined'!$G365)))),2)</f>
        <v>11.81</v>
      </c>
      <c r="W365" s="2">
        <f>ROUND(IF($B365="Annuity",SUMIFS('Annuity Prices'!Z:Z,'Annuity Prices'!$B:$B,$D365,'Annuity Prices'!$E:$E,$G365),IF($B365="RAB Short",SUMIFS('RAB Prices Short'!Z:Z,'RAB Prices Short'!$B:$B,'All Prices combined'!$D365,'RAB Prices Short'!$E:$E,'All Prices combined'!$G365),IF($B365="RAB Long",SUMIFS('RAB Prices Long'!Z:Z,'RAB Prices Long'!$B:$B,'All Prices combined'!$D365,'RAB Prices Long'!$E:$E,'All Prices combined'!$G365)))),2)</f>
        <v>12.11</v>
      </c>
      <c r="X365" s="2">
        <f>ROUND(IF($B365="Annuity",SUMIFS('Annuity Prices'!AA:AA,'Annuity Prices'!$B:$B,$D365,'Annuity Prices'!$E:$E,$G365),IF($B365="RAB Short",SUMIFS('RAB Prices Short'!AA:AA,'RAB Prices Short'!$B:$B,'All Prices combined'!$D365,'RAB Prices Short'!$E:$E,'All Prices combined'!$G365),IF($B365="RAB Long",SUMIFS('RAB Prices Long'!AA:AA,'RAB Prices Long'!$B:$B,'All Prices combined'!$D365,'RAB Prices Long'!$E:$E,'All Prices combined'!$G365)))),2)</f>
        <v>12.42</v>
      </c>
      <c r="Y365" s="2">
        <f>ROUND(IF($B365="Annuity",SUMIFS('Annuity Prices'!AB:AB,'Annuity Prices'!$B:$B,$D365,'Annuity Prices'!$E:$E,$G365),IF($B365="RAB Short",SUMIFS('RAB Prices Short'!AB:AB,'RAB Prices Short'!$B:$B,'All Prices combined'!$D365,'RAB Prices Short'!$E:$E,'All Prices combined'!$G365),IF($B365="RAB Long",SUMIFS('RAB Prices Long'!AB:AB,'RAB Prices Long'!$B:$B,'All Prices combined'!$D365,'RAB Prices Long'!$E:$E,'All Prices combined'!$G365)))),2)</f>
        <v>12.67</v>
      </c>
      <c r="Z365" s="2">
        <f>ROUND(IF($B365="Annuity",SUMIFS('Annuity Prices'!AC:AC,'Annuity Prices'!$B:$B,$D365,'Annuity Prices'!$E:$E,$G365),IF($B365="RAB Short",SUMIFS('RAB Prices Short'!AC:AC,'RAB Prices Short'!$B:$B,'All Prices combined'!$D365,'RAB Prices Short'!$E:$E,'All Prices combined'!$G365),IF($B365="RAB Long",SUMIFS('RAB Prices Long'!AC:AC,'RAB Prices Long'!$B:$B,'All Prices combined'!$D365,'RAB Prices Long'!$E:$E,'All Prices combined'!$G365)))),2)</f>
        <v>12.98</v>
      </c>
      <c r="AA365" s="2">
        <f>ROUND(IF($B365="Annuity",SUMIFS('Annuity Prices'!AD:AD,'Annuity Prices'!$B:$B,$D365,'Annuity Prices'!$E:$E,$G365),IF($B365="RAB Short",SUMIFS('RAB Prices Short'!AD:AD,'RAB Prices Short'!$B:$B,'All Prices combined'!$D365,'RAB Prices Short'!$E:$E,'All Prices combined'!$G365),IF($B365="RAB Long",SUMIFS('RAB Prices Long'!AD:AD,'RAB Prices Long'!$B:$B,'All Prices combined'!$D365,'RAB Prices Long'!$E:$E,'All Prices combined'!$G365)))),2)</f>
        <v>13.31</v>
      </c>
      <c r="AB365" s="2">
        <f>ROUND(IF($B365="Annuity",SUMIFS('Annuity Prices'!AE:AE,'Annuity Prices'!$B:$B,$D365,'Annuity Prices'!$E:$E,$G365),IF($B365="RAB Short",SUMIFS('RAB Prices Short'!AE:AE,'RAB Prices Short'!$B:$B,'All Prices combined'!$D365,'RAB Prices Short'!$E:$E,'All Prices combined'!$G365),IF($B365="RAB Long",SUMIFS('RAB Prices Long'!AE:AE,'RAB Prices Long'!$B:$B,'All Prices combined'!$D365,'RAB Prices Long'!$E:$E,'All Prices combined'!$G365)))),2)</f>
        <v>13.64</v>
      </c>
      <c r="AC365" s="2">
        <f>ROUND(IF($B365="Annuity",SUMIFS('Annuity Prices'!AF:AF,'Annuity Prices'!$B:$B,$D365,'Annuity Prices'!$E:$E,$G365),IF($B365="RAB Short",SUMIFS('RAB Prices Short'!AF:AF,'RAB Prices Short'!$B:$B,'All Prices combined'!$D365,'RAB Prices Short'!$E:$E,'All Prices combined'!$G365),IF($B365="RAB Long",SUMIFS('RAB Prices Long'!AF:AF,'RAB Prices Long'!$B:$B,'All Prices combined'!$D365,'RAB Prices Long'!$E:$E,'All Prices combined'!$G365)))),2)</f>
        <v>13.92</v>
      </c>
      <c r="AD365" s="2">
        <f>ROUND(IF($B365="Annuity",SUMIFS('Annuity Prices'!AG:AG,'Annuity Prices'!$B:$B,$D365,'Annuity Prices'!$E:$E,$G365),IF($B365="RAB Short",SUMIFS('RAB Prices Short'!AG:AG,'RAB Prices Short'!$B:$B,'All Prices combined'!$D365,'RAB Prices Short'!$E:$E,'All Prices combined'!$G365),IF($B365="RAB Long",SUMIFS('RAB Prices Long'!AG:AG,'RAB Prices Long'!$B:$B,'All Prices combined'!$D365,'RAB Prices Long'!$E:$E,'All Prices combined'!$G365)))),2)</f>
        <v>14.27</v>
      </c>
      <c r="AE365" s="2">
        <f>ROUND(IF($B365="Annuity",SUMIFS('Annuity Prices'!AH:AH,'Annuity Prices'!$B:$B,$D365,'Annuity Prices'!$E:$E,$G365),IF($B365="RAB Short",SUMIFS('RAB Prices Short'!AH:AH,'RAB Prices Short'!$B:$B,'All Prices combined'!$D365,'RAB Prices Short'!$E:$E,'All Prices combined'!$G365),IF($B365="RAB Long",SUMIFS('RAB Prices Long'!AH:AH,'RAB Prices Long'!$B:$B,'All Prices combined'!$D365,'RAB Prices Long'!$E:$E,'All Prices combined'!$G365)))),2)</f>
        <v>14.63</v>
      </c>
      <c r="AF365" s="2">
        <f>ROUND(IF($B365="Annuity",SUMIFS('Annuity Prices'!AI:AI,'Annuity Prices'!$B:$B,$D365,'Annuity Prices'!$E:$E,$G365),IF($B365="RAB Short",SUMIFS('RAB Prices Short'!AI:AI,'RAB Prices Short'!$B:$B,'All Prices combined'!$D365,'RAB Prices Short'!$E:$E,'All Prices combined'!$G365),IF($B365="RAB Long",SUMIFS('RAB Prices Long'!AI:AI,'RAB Prices Long'!$B:$B,'All Prices combined'!$D365,'RAB Prices Long'!$E:$E,'All Prices combined'!$G365)))),2)</f>
        <v>14.99</v>
      </c>
      <c r="AG365" s="2">
        <f>ROUND(IF($B365="Annuity",SUMIFS('Annuity Prices'!AJ:AJ,'Annuity Prices'!$B:$B,$D365,'Annuity Prices'!$E:$E,$G365),IF($B365="RAB Short",SUMIFS('RAB Prices Short'!AJ:AJ,'RAB Prices Short'!$B:$B,'All Prices combined'!$D365,'RAB Prices Short'!$E:$E,'All Prices combined'!$G365),IF($B365="RAB Long",SUMIFS('RAB Prices Long'!AJ:AJ,'RAB Prices Long'!$B:$B,'All Prices combined'!$D365,'RAB Prices Long'!$E:$E,'All Prices combined'!$G365)))),2)</f>
        <v>15.29</v>
      </c>
      <c r="AH365" s="2">
        <f>ROUND(IF($B365="Annuity",SUMIFS('Annuity Prices'!AK:AK,'Annuity Prices'!$B:$B,$D365,'Annuity Prices'!$E:$E,$G365),IF($B365="RAB Short",SUMIFS('RAB Prices Short'!AK:AK,'RAB Prices Short'!$B:$B,'All Prices combined'!$D365,'RAB Prices Short'!$E:$E,'All Prices combined'!$G365),IF($B365="RAB Long",SUMIFS('RAB Prices Long'!AK:AK,'RAB Prices Long'!$B:$B,'All Prices combined'!$D365,'RAB Prices Long'!$E:$E,'All Prices combined'!$G365)))),2)</f>
        <v>15.68</v>
      </c>
      <c r="AI365" s="2">
        <f>ROUND(IF($B365="Annuity",SUMIFS('Annuity Prices'!AL:AL,'Annuity Prices'!$B:$B,$D365,'Annuity Prices'!$E:$E,$G365),IF($B365="RAB Short",SUMIFS('RAB Prices Short'!AL:AL,'RAB Prices Short'!$B:$B,'All Prices combined'!$D365,'RAB Prices Short'!$E:$E,'All Prices combined'!$G365),IF($B365="RAB Long",SUMIFS('RAB Prices Long'!AL:AL,'RAB Prices Long'!$B:$B,'All Prices combined'!$D365,'RAB Prices Long'!$E:$E,'All Prices combined'!$G365)))),2)</f>
        <v>16.07</v>
      </c>
      <c r="AJ365" s="2">
        <f>ROUND(IF($B365="Annuity",SUMIFS('Annuity Prices'!AM:AM,'Annuity Prices'!$B:$B,$D365,'Annuity Prices'!$E:$E,$G365),IF($B365="RAB Short",SUMIFS('RAB Prices Short'!AM:AM,'RAB Prices Short'!$B:$B,'All Prices combined'!$D365,'RAB Prices Short'!$E:$E,'All Prices combined'!$G365),IF($B365="RAB Long",SUMIFS('RAB Prices Long'!AM:AM,'RAB Prices Long'!$B:$B,'All Prices combined'!$D365,'RAB Prices Long'!$E:$E,'All Prices combined'!$G365)))),2)</f>
        <v>16.47</v>
      </c>
      <c r="AK365" s="2">
        <f>ROUND(IF($B365="Annuity",SUMIFS('Annuity Prices'!AN:AN,'Annuity Prices'!$B:$B,$D365,'Annuity Prices'!$E:$E,$G365),IF($B365="RAB Short",SUMIFS('RAB Prices Short'!AN:AN,'RAB Prices Short'!$B:$B,'All Prices combined'!$D365,'RAB Prices Short'!$E:$E,'All Prices combined'!$G365),IF($B365="RAB Long",SUMIFS('RAB Prices Long'!AN:AN,'RAB Prices Long'!$B:$B,'All Prices combined'!$D365,'RAB Prices Long'!$E:$E,'All Prices combined'!$G365)))),2)</f>
        <v>16.809999999999999</v>
      </c>
      <c r="AL365" s="2">
        <f>ROUND(IF($B365="Annuity",SUMIFS('Annuity Prices'!AO:AO,'Annuity Prices'!$B:$B,$D365,'Annuity Prices'!$E:$E,$G365),IF($B365="RAB Short",SUMIFS('RAB Prices Short'!AO:AO,'RAB Prices Short'!$B:$B,'All Prices combined'!$D365,'RAB Prices Short'!$E:$E,'All Prices combined'!$G365),IF($B365="RAB Long",SUMIFS('RAB Prices Long'!AO:AO,'RAB Prices Long'!$B:$B,'All Prices combined'!$D365,'RAB Prices Long'!$E:$E,'All Prices combined'!$G365)))),2)</f>
        <v>17.22</v>
      </c>
      <c r="AM365" s="2">
        <f>ROUND(IF($B365="Annuity",SUMIFS('Annuity Prices'!AP:AP,'Annuity Prices'!$B:$B,$D365,'Annuity Prices'!$E:$E,$G365),IF($B365="RAB Short",SUMIFS('RAB Prices Short'!AP:AP,'RAB Prices Short'!$B:$B,'All Prices combined'!$D365,'RAB Prices Short'!$E:$E,'All Prices combined'!$G365),IF($B365="RAB Long",SUMIFS('RAB Prices Long'!AP:AP,'RAB Prices Long'!$B:$B,'All Prices combined'!$D365,'RAB Prices Long'!$E:$E,'All Prices combined'!$G365)))),2)</f>
        <v>17.649999999999999</v>
      </c>
      <c r="AN365" s="2">
        <f>ROUND(IF($B365="Annuity",SUMIFS('Annuity Prices'!AQ:AQ,'Annuity Prices'!$B:$B,$D365,'Annuity Prices'!$E:$E,$G365),IF($B365="RAB Short",SUMIFS('RAB Prices Short'!AQ:AQ,'RAB Prices Short'!$B:$B,'All Prices combined'!$D365,'RAB Prices Short'!$E:$E,'All Prices combined'!$G365),IF($B365="RAB Long",SUMIFS('RAB Prices Long'!AQ:AQ,'RAB Prices Long'!$B:$B,'All Prices combined'!$D365,'RAB Prices Long'!$E:$E,'All Prices combined'!$G365)))),2)</f>
        <v>18.09</v>
      </c>
      <c r="AO365" s="2">
        <f>ROUND(IF($B365="Annuity",SUMIFS('Annuity Prices'!AR:AR,'Annuity Prices'!$B:$B,$D365,'Annuity Prices'!$E:$E,$G365),IF($B365="RAB Short",SUMIFS('RAB Prices Short'!AR:AR,'RAB Prices Short'!$B:$B,'All Prices combined'!$D365,'RAB Prices Short'!$E:$E,'All Prices combined'!$G365),IF($B365="RAB Long",SUMIFS('RAB Prices Long'!AR:AR,'RAB Prices Long'!$B:$B,'All Prices combined'!$D365,'RAB Prices Long'!$E:$E,'All Prices combined'!$G365)))),2)</f>
        <v>0</v>
      </c>
      <c r="AP365" s="2">
        <f>ROUND(IF($B365="Annuity",SUMIFS('Annuity Prices'!AS:AS,'Annuity Prices'!$B:$B,$D365,'Annuity Prices'!$E:$E,$G365),IF($B365="RAB Short",SUMIFS('RAB Prices Short'!AS:AS,'RAB Prices Short'!$B:$B,'All Prices combined'!$D365,'RAB Prices Short'!$E:$E,'All Prices combined'!$G365),IF($B365="RAB Long",SUMIFS('RAB Prices Long'!AS:AS,'RAB Prices Long'!$B:$B,'All Prices combined'!$D365,'RAB Prices Long'!$E:$E,'All Prices combined'!$G365)))),2)</f>
        <v>0</v>
      </c>
      <c r="AQ365" s="2">
        <f>ROUND(IF($B365="Annuity",SUMIFS('Annuity Prices'!AT:AT,'Annuity Prices'!$B:$B,$D365,'Annuity Prices'!$E:$E,$G365),IF($B365="RAB Short",SUMIFS('RAB Prices Short'!AT:AT,'RAB Prices Short'!$B:$B,'All Prices combined'!$D365,'RAB Prices Short'!$E:$E,'All Prices combined'!$G365),IF($B365="RAB Long",SUMIFS('RAB Prices Long'!AT:AT,'RAB Prices Long'!$B:$B,'All Prices combined'!$D365,'RAB Prices Long'!$E:$E,'All Prices combined'!$G365)))),2)</f>
        <v>7.4</v>
      </c>
      <c r="AR365" s="2">
        <f>ROUND(IF($B365="Annuity",SUMIFS('Annuity Prices'!AU:AU,'Annuity Prices'!$B:$B,$D365,'Annuity Prices'!$E:$E,$G365),IF($B365="RAB Short",SUMIFS('RAB Prices Short'!AU:AU,'RAB Prices Short'!$B:$B,'All Prices combined'!$D365,'RAB Prices Short'!$E:$E,'All Prices combined'!$G365),IF($B365="RAB Long",SUMIFS('RAB Prices Long'!AU:AU,'RAB Prices Long'!$B:$B,'All Prices combined'!$D365,'RAB Prices Long'!$E:$E,'All Prices combined'!$G365)))),2)</f>
        <v>9.06</v>
      </c>
      <c r="AS365" s="2">
        <f>ROUND(IF($B365="Annuity",SUMIFS('Annuity Prices'!AV:AV,'Annuity Prices'!$B:$B,$D365,'Annuity Prices'!$E:$E,$G365),IF($B365="RAB Short",SUMIFS('RAB Prices Short'!AV:AV,'RAB Prices Short'!$B:$B,'All Prices combined'!$D365,'RAB Prices Short'!$E:$E,'All Prices combined'!$G365),IF($B365="RAB Long",SUMIFS('RAB Prices Long'!AV:AV,'RAB Prices Long'!$B:$B,'All Prices combined'!$D365,'RAB Prices Long'!$E:$E,'All Prices combined'!$G365)))),2)</f>
        <v>9.31</v>
      </c>
      <c r="AT365" s="2">
        <f>ROUND(IF($B365="Annuity",SUMIFS('Annuity Prices'!AW:AW,'Annuity Prices'!$B:$B,$D365,'Annuity Prices'!$E:$E,$G365),IF($B365="RAB Short",SUMIFS('RAB Prices Short'!AW:AW,'RAB Prices Short'!$B:$B,'All Prices combined'!$D365,'RAB Prices Short'!$E:$E,'All Prices combined'!$G365),IF($B365="RAB Long",SUMIFS('RAB Prices Long'!AW:AW,'RAB Prices Long'!$B:$B,'All Prices combined'!$D365,'RAB Prices Long'!$E:$E,'All Prices combined'!$G365)))),2)</f>
        <v>9.5500000000000007</v>
      </c>
      <c r="AU365" s="2">
        <f>ROUND(IF($B365="Annuity",SUMIFS('Annuity Prices'!AX:AX,'Annuity Prices'!$B:$B,$D365,'Annuity Prices'!$E:$E,$G365),IF($B365="RAB Short",SUMIFS('RAB Prices Short'!AX:AX,'RAB Prices Short'!$B:$B,'All Prices combined'!$D365,'RAB Prices Short'!$E:$E,'All Prices combined'!$G365),IF($B365="RAB Long",SUMIFS('RAB Prices Long'!AX:AX,'RAB Prices Long'!$B:$B,'All Prices combined'!$D365,'RAB Prices Long'!$E:$E,'All Prices combined'!$G365)))),2)</f>
        <v>9.7899999999999991</v>
      </c>
      <c r="AV365" s="2">
        <f>ROUND(IF($B365="Annuity",SUMIFS('Annuity Prices'!AY:AY,'Annuity Prices'!$B:$B,$D365,'Annuity Prices'!$E:$E,$G365),IF($B365="RAB Short",SUMIFS('RAB Prices Short'!AY:AY,'RAB Prices Short'!$B:$B,'All Prices combined'!$D365,'RAB Prices Short'!$E:$E,'All Prices combined'!$G365),IF($B365="RAB Long",SUMIFS('RAB Prices Long'!AY:AY,'RAB Prices Long'!$B:$B,'All Prices combined'!$D365,'RAB Prices Long'!$E:$E,'All Prices combined'!$G365)))),2)</f>
        <v>10.029999999999999</v>
      </c>
      <c r="AW365" s="2">
        <f>ROUND(IF($B365="Annuity",SUMIFS('Annuity Prices'!AZ:AZ,'Annuity Prices'!$B:$B,$D365,'Annuity Prices'!$E:$E,$G365),IF($B365="RAB Short",SUMIFS('RAB Prices Short'!AZ:AZ,'RAB Prices Short'!$B:$B,'All Prices combined'!$D365,'RAB Prices Short'!$E:$E,'All Prices combined'!$G365),IF($B365="RAB Long",SUMIFS('RAB Prices Long'!AZ:AZ,'RAB Prices Long'!$B:$B,'All Prices combined'!$D365,'RAB Prices Long'!$E:$E,'All Prices combined'!$G365)))),2)</f>
        <v>10.29</v>
      </c>
      <c r="AX365" s="2">
        <f>ROUND(IF($B365="Annuity",SUMIFS('Annuity Prices'!BA:BA,'Annuity Prices'!$B:$B,$D365,'Annuity Prices'!$E:$E,$G365),IF($B365="RAB Short",SUMIFS('RAB Prices Short'!BA:BA,'RAB Prices Short'!$B:$B,'All Prices combined'!$D365,'RAB Prices Short'!$E:$E,'All Prices combined'!$G365),IF($B365="RAB Long",SUMIFS('RAB Prices Long'!BA:BA,'RAB Prices Long'!$B:$B,'All Prices combined'!$D365,'RAB Prices Long'!$E:$E,'All Prices combined'!$G365)))),2)</f>
        <v>10.49</v>
      </c>
      <c r="AY365" s="2">
        <f>ROUND(IF($B365="Annuity",SUMIFS('Annuity Prices'!BB:BB,'Annuity Prices'!$B:$B,$D365,'Annuity Prices'!$E:$E,$G365),IF($B365="RAB Short",SUMIFS('RAB Prices Short'!BB:BB,'RAB Prices Short'!$B:$B,'All Prices combined'!$D365,'RAB Prices Short'!$E:$E,'All Prices combined'!$G365),IF($B365="RAB Long",SUMIFS('RAB Prices Long'!BB:BB,'RAB Prices Long'!$B:$B,'All Prices combined'!$D365,'RAB Prices Long'!$E:$E,'All Prices combined'!$G365)))),2)</f>
        <v>10.76</v>
      </c>
      <c r="AZ365" s="2">
        <f>ROUND(IF($B365="Annuity",SUMIFS('Annuity Prices'!BC:BC,'Annuity Prices'!$B:$B,$D365,'Annuity Prices'!$E:$E,$G365),IF($B365="RAB Short",SUMIFS('RAB Prices Short'!BC:BC,'RAB Prices Short'!$B:$B,'All Prices combined'!$D365,'RAB Prices Short'!$E:$E,'All Prices combined'!$G365),IF($B365="RAB Long",SUMIFS('RAB Prices Long'!BC:BC,'RAB Prices Long'!$B:$B,'All Prices combined'!$D365,'RAB Prices Long'!$E:$E,'All Prices combined'!$G365)))),2)</f>
        <v>11.03</v>
      </c>
      <c r="BA365" s="2">
        <f>ROUND(IF($B365="Annuity",SUMIFS('Annuity Prices'!BD:BD,'Annuity Prices'!$B:$B,$D365,'Annuity Prices'!$E:$E,$G365),IF($B365="RAB Short",SUMIFS('RAB Prices Short'!BD:BD,'RAB Prices Short'!$B:$B,'All Prices combined'!$D365,'RAB Prices Short'!$E:$E,'All Prices combined'!$G365),IF($B365="RAB Long",SUMIFS('RAB Prices Long'!BD:BD,'RAB Prices Long'!$B:$B,'All Prices combined'!$D365,'RAB Prices Long'!$E:$E,'All Prices combined'!$G365)))),2)</f>
        <v>11.3</v>
      </c>
      <c r="BB365" s="2">
        <f>ROUND(IF($B365="Annuity",SUMIFS('Annuity Prices'!BE:BE,'Annuity Prices'!$B:$B,$D365,'Annuity Prices'!$E:$E,$G365),IF($B365="RAB Short",SUMIFS('RAB Prices Short'!BE:BE,'RAB Prices Short'!$B:$B,'All Prices combined'!$D365,'RAB Prices Short'!$E:$E,'All Prices combined'!$G365),IF($B365="RAB Long",SUMIFS('RAB Prices Long'!BE:BE,'RAB Prices Long'!$B:$B,'All Prices combined'!$D365,'RAB Prices Long'!$E:$E,'All Prices combined'!$G365)))),2)</f>
        <v>11.53</v>
      </c>
      <c r="BC365" s="2">
        <f>ROUND(IF($B365="Annuity",SUMIFS('Annuity Prices'!BF:BF,'Annuity Prices'!$B:$B,$D365,'Annuity Prices'!$E:$E,$G365),IF($B365="RAB Short",SUMIFS('RAB Prices Short'!BF:BF,'RAB Prices Short'!$B:$B,'All Prices combined'!$D365,'RAB Prices Short'!$E:$E,'All Prices combined'!$G365),IF($B365="RAB Long",SUMIFS('RAB Prices Long'!BF:BF,'RAB Prices Long'!$B:$B,'All Prices combined'!$D365,'RAB Prices Long'!$E:$E,'All Prices combined'!$G365)))),2)</f>
        <v>11.81</v>
      </c>
      <c r="BD365" s="2">
        <f>ROUND(IF($B365="Annuity",SUMIFS('Annuity Prices'!BG:BG,'Annuity Prices'!$B:$B,$D365,'Annuity Prices'!$E:$E,$G365),IF($B365="RAB Short",SUMIFS('RAB Prices Short'!BG:BG,'RAB Prices Short'!$B:$B,'All Prices combined'!$D365,'RAB Prices Short'!$E:$E,'All Prices combined'!$G365),IF($B365="RAB Long",SUMIFS('RAB Prices Long'!BG:BG,'RAB Prices Long'!$B:$B,'All Prices combined'!$D365,'RAB Prices Long'!$E:$E,'All Prices combined'!$G365)))),2)</f>
        <v>12.11</v>
      </c>
      <c r="BE365" s="2">
        <f>ROUND(IF($B365="Annuity",SUMIFS('Annuity Prices'!BH:BH,'Annuity Prices'!$B:$B,$D365,'Annuity Prices'!$E:$E,$G365),IF($B365="RAB Short",SUMIFS('RAB Prices Short'!BH:BH,'RAB Prices Short'!$B:$B,'All Prices combined'!$D365,'RAB Prices Short'!$E:$E,'All Prices combined'!$G365),IF($B365="RAB Long",SUMIFS('RAB Prices Long'!BH:BH,'RAB Prices Long'!$B:$B,'All Prices combined'!$D365,'RAB Prices Long'!$E:$E,'All Prices combined'!$G365)))),2)</f>
        <v>12.42</v>
      </c>
      <c r="BF365" s="2">
        <f>ROUND(IF($B365="Annuity",SUMIFS('Annuity Prices'!BI:BI,'Annuity Prices'!$B:$B,$D365,'Annuity Prices'!$E:$E,$G365),IF($B365="RAB Short",SUMIFS('RAB Prices Short'!BI:BI,'RAB Prices Short'!$B:$B,'All Prices combined'!$D365,'RAB Prices Short'!$E:$E,'All Prices combined'!$G365),IF($B365="RAB Long",SUMIFS('RAB Prices Long'!BI:BI,'RAB Prices Long'!$B:$B,'All Prices combined'!$D365,'RAB Prices Long'!$E:$E,'All Prices combined'!$G365)))),2)</f>
        <v>12.67</v>
      </c>
      <c r="BG365" s="2">
        <f>ROUND(IF($B365="Annuity",SUMIFS('Annuity Prices'!BJ:BJ,'Annuity Prices'!$B:$B,$D365,'Annuity Prices'!$E:$E,$G365),IF($B365="RAB Short",SUMIFS('RAB Prices Short'!BJ:BJ,'RAB Prices Short'!$B:$B,'All Prices combined'!$D365,'RAB Prices Short'!$E:$E,'All Prices combined'!$G365),IF($B365="RAB Long",SUMIFS('RAB Prices Long'!BJ:BJ,'RAB Prices Long'!$B:$B,'All Prices combined'!$D365,'RAB Prices Long'!$E:$E,'All Prices combined'!$G365)))),2)</f>
        <v>12.98</v>
      </c>
      <c r="BH365" s="2">
        <f>ROUND(IF($B365="Annuity",SUMIFS('Annuity Prices'!BK:BK,'Annuity Prices'!$B:$B,$D365,'Annuity Prices'!$E:$E,$G365),IF($B365="RAB Short",SUMIFS('RAB Prices Short'!BK:BK,'RAB Prices Short'!$B:$B,'All Prices combined'!$D365,'RAB Prices Short'!$E:$E,'All Prices combined'!$G365),IF($B365="RAB Long",SUMIFS('RAB Prices Long'!BK:BK,'RAB Prices Long'!$B:$B,'All Prices combined'!$D365,'RAB Prices Long'!$E:$E,'All Prices combined'!$G365)))),2)</f>
        <v>13.31</v>
      </c>
      <c r="BI365" s="2">
        <f>ROUND(IF($B365="Annuity",SUMIFS('Annuity Prices'!BL:BL,'Annuity Prices'!$B:$B,$D365,'Annuity Prices'!$E:$E,$G365),IF($B365="RAB Short",SUMIFS('RAB Prices Short'!BL:BL,'RAB Prices Short'!$B:$B,'All Prices combined'!$D365,'RAB Prices Short'!$E:$E,'All Prices combined'!$G365),IF($B365="RAB Long",SUMIFS('RAB Prices Long'!BL:BL,'RAB Prices Long'!$B:$B,'All Prices combined'!$D365,'RAB Prices Long'!$E:$E,'All Prices combined'!$G365)))),2)</f>
        <v>13.64</v>
      </c>
      <c r="BJ365" s="2">
        <f>ROUND(IF($B365="Annuity",SUMIFS('Annuity Prices'!BM:BM,'Annuity Prices'!$B:$B,$D365,'Annuity Prices'!$E:$E,$G365),IF($B365="RAB Short",SUMIFS('RAB Prices Short'!BM:BM,'RAB Prices Short'!$B:$B,'All Prices combined'!$D365,'RAB Prices Short'!$E:$E,'All Prices combined'!$G365),IF($B365="RAB Long",SUMIFS('RAB Prices Long'!BM:BM,'RAB Prices Long'!$B:$B,'All Prices combined'!$D365,'RAB Prices Long'!$E:$E,'All Prices combined'!$G365)))),2)</f>
        <v>13.92</v>
      </c>
      <c r="BK365" s="2">
        <f>ROUND(IF($B365="Annuity",SUMIFS('Annuity Prices'!BN:BN,'Annuity Prices'!$B:$B,$D365,'Annuity Prices'!$E:$E,$G365),IF($B365="RAB Short",SUMIFS('RAB Prices Short'!BN:BN,'RAB Prices Short'!$B:$B,'All Prices combined'!$D365,'RAB Prices Short'!$E:$E,'All Prices combined'!$G365),IF($B365="RAB Long",SUMIFS('RAB Prices Long'!BN:BN,'RAB Prices Long'!$B:$B,'All Prices combined'!$D365,'RAB Prices Long'!$E:$E,'All Prices combined'!$G365)))),2)</f>
        <v>14.27</v>
      </c>
      <c r="BL365" s="2">
        <f>ROUND(IF($B365="Annuity",SUMIFS('Annuity Prices'!BO:BO,'Annuity Prices'!$B:$B,$D365,'Annuity Prices'!$E:$E,$G365),IF($B365="RAB Short",SUMIFS('RAB Prices Short'!BO:BO,'RAB Prices Short'!$B:$B,'All Prices combined'!$D365,'RAB Prices Short'!$E:$E,'All Prices combined'!$G365),IF($B365="RAB Long",SUMIFS('RAB Prices Long'!BO:BO,'RAB Prices Long'!$B:$B,'All Prices combined'!$D365,'RAB Prices Long'!$E:$E,'All Prices combined'!$G365)))),2)</f>
        <v>14.63</v>
      </c>
      <c r="BM365" s="2">
        <f>ROUND(IF($B365="Annuity",SUMIFS('Annuity Prices'!BP:BP,'Annuity Prices'!$B:$B,$D365,'Annuity Prices'!$E:$E,$G365),IF($B365="RAB Short",SUMIFS('RAB Prices Short'!BP:BP,'RAB Prices Short'!$B:$B,'All Prices combined'!$D365,'RAB Prices Short'!$E:$E,'All Prices combined'!$G365),IF($B365="RAB Long",SUMIFS('RAB Prices Long'!BP:BP,'RAB Prices Long'!$B:$B,'All Prices combined'!$D365,'RAB Prices Long'!$E:$E,'All Prices combined'!$G365)))),2)</f>
        <v>14.99</v>
      </c>
      <c r="BN365" s="2">
        <f>ROUND(IF($B365="Annuity",SUMIFS('Annuity Prices'!BQ:BQ,'Annuity Prices'!$B:$B,$D365,'Annuity Prices'!$E:$E,$G365),IF($B365="RAB Short",SUMIFS('RAB Prices Short'!BQ:BQ,'RAB Prices Short'!$B:$B,'All Prices combined'!$D365,'RAB Prices Short'!$E:$E,'All Prices combined'!$G365),IF($B365="RAB Long",SUMIFS('RAB Prices Long'!BQ:BQ,'RAB Prices Long'!$B:$B,'All Prices combined'!$D365,'RAB Prices Long'!$E:$E,'All Prices combined'!$G365)))),2)</f>
        <v>15.29</v>
      </c>
      <c r="BO365" s="2">
        <f>ROUND(IF($B365="Annuity",SUMIFS('Annuity Prices'!BR:BR,'Annuity Prices'!$B:$B,$D365,'Annuity Prices'!$E:$E,$G365),IF($B365="RAB Short",SUMIFS('RAB Prices Short'!BR:BR,'RAB Prices Short'!$B:$B,'All Prices combined'!$D365,'RAB Prices Short'!$E:$E,'All Prices combined'!$G365),IF($B365="RAB Long",SUMIFS('RAB Prices Long'!BR:BR,'RAB Prices Long'!$B:$B,'All Prices combined'!$D365,'RAB Prices Long'!$E:$E,'All Prices combined'!$G365)))),2)</f>
        <v>15.68</v>
      </c>
      <c r="BP365" s="2">
        <f>ROUND(IF($B365="Annuity",SUMIFS('Annuity Prices'!BS:BS,'Annuity Prices'!$B:$B,$D365,'Annuity Prices'!$E:$E,$G365),IF($B365="RAB Short",SUMIFS('RAB Prices Short'!BS:BS,'RAB Prices Short'!$B:$B,'All Prices combined'!$D365,'RAB Prices Short'!$E:$E,'All Prices combined'!$G365),IF($B365="RAB Long",SUMIFS('RAB Prices Long'!BS:BS,'RAB Prices Long'!$B:$B,'All Prices combined'!$D365,'RAB Prices Long'!$E:$E,'All Prices combined'!$G365)))),2)</f>
        <v>16.07</v>
      </c>
      <c r="BQ365" s="2">
        <f>ROUND(IF($B365="Annuity",SUMIFS('Annuity Prices'!BT:BT,'Annuity Prices'!$B:$B,$D365,'Annuity Prices'!$E:$E,$G365),IF($B365="RAB Short",SUMIFS('RAB Prices Short'!BT:BT,'RAB Prices Short'!$B:$B,'All Prices combined'!$D365,'RAB Prices Short'!$E:$E,'All Prices combined'!$G365),IF($B365="RAB Long",SUMIFS('RAB Prices Long'!BT:BT,'RAB Prices Long'!$B:$B,'All Prices combined'!$D365,'RAB Prices Long'!$E:$E,'All Prices combined'!$G365)))),2)</f>
        <v>16.47</v>
      </c>
      <c r="BR365" s="2">
        <f>ROUND(IF($B365="Annuity",SUMIFS('Annuity Prices'!BU:BU,'Annuity Prices'!$B:$B,$D365,'Annuity Prices'!$E:$E,$G365),IF($B365="RAB Short",SUMIFS('RAB Prices Short'!BU:BU,'RAB Prices Short'!$B:$B,'All Prices combined'!$D365,'RAB Prices Short'!$E:$E,'All Prices combined'!$G365),IF($B365="RAB Long",SUMIFS('RAB Prices Long'!BU:BU,'RAB Prices Long'!$B:$B,'All Prices combined'!$D365,'RAB Prices Long'!$E:$E,'All Prices combined'!$G365)))),2)</f>
        <v>16.809999999999999</v>
      </c>
      <c r="BS365" s="2">
        <f>ROUND(IF($B365="Annuity",SUMIFS('Annuity Prices'!BV:BV,'Annuity Prices'!$B:$B,$D365,'Annuity Prices'!$E:$E,$G365),IF($B365="RAB Short",SUMIFS('RAB Prices Short'!BV:BV,'RAB Prices Short'!$B:$B,'All Prices combined'!$D365,'RAB Prices Short'!$E:$E,'All Prices combined'!$G365),IF($B365="RAB Long",SUMIFS('RAB Prices Long'!BV:BV,'RAB Prices Long'!$B:$B,'All Prices combined'!$D365,'RAB Prices Long'!$E:$E,'All Prices combined'!$G365)))),2)</f>
        <v>17.22</v>
      </c>
      <c r="BT365" s="2">
        <f>ROUND(IF($B365="Annuity",SUMIFS('Annuity Prices'!BW:BW,'Annuity Prices'!$B:$B,$D365,'Annuity Prices'!$E:$E,$G365),IF($B365="RAB Short",SUMIFS('RAB Prices Short'!BW:BW,'RAB Prices Short'!$B:$B,'All Prices combined'!$D365,'RAB Prices Short'!$E:$E,'All Prices combined'!$G365),IF($B365="RAB Long",SUMIFS('RAB Prices Long'!BW:BW,'RAB Prices Long'!$B:$B,'All Prices combined'!$D365,'RAB Prices Long'!$E:$E,'All Prices combined'!$G365)))),2)</f>
        <v>17.649999999999999</v>
      </c>
      <c r="BU365" s="2">
        <f>ROUND(IF($B365="Annuity",SUMIFS('Annuity Prices'!BX:BX,'Annuity Prices'!$B:$B,$D365,'Annuity Prices'!$E:$E,$G365),IF($B365="RAB Short",SUMIFS('RAB Prices Short'!BX:BX,'RAB Prices Short'!$B:$B,'All Prices combined'!$D365,'RAB Prices Short'!$E:$E,'All Prices combined'!$G365),IF($B365="RAB Long",SUMIFS('RAB Prices Long'!BX:BX,'RAB Prices Long'!$B:$B,'All Prices combined'!$D365,'RAB Prices Long'!$E:$E,'All Prices combined'!$G365)))),2)</f>
        <v>18.09</v>
      </c>
    </row>
    <row r="366" spans="2:73" x14ac:dyDescent="0.25">
      <c r="B366" t="s">
        <v>44</v>
      </c>
      <c r="C366" t="s">
        <v>214</v>
      </c>
      <c r="F366" t="s">
        <v>214</v>
      </c>
      <c r="G366" t="s">
        <v>215</v>
      </c>
      <c r="I366" s="2">
        <f>ROUND(IF($B366="Annuity",SUMIFS('Annuity Prices'!L:L,'Annuity Prices'!$B:$B,$D366,'Annuity Prices'!$E:$E,$G366),IF($B366="RAB Short",SUMIFS('RAB Prices Short'!L:L,'RAB Prices Short'!$B:$B,'All Prices combined'!$D366,'RAB Prices Short'!$E:$E,'All Prices combined'!$G366),IF($B366="RAB Long",SUMIFS('RAB Prices Long'!L:L,'RAB Prices Long'!$B:$B,'All Prices combined'!$D366,'RAB Prices Long'!$E:$E,'All Prices combined'!$G366)))),2)</f>
        <v>0</v>
      </c>
      <c r="J366" s="2">
        <f>ROUND(IF($B366="Annuity",SUMIFS('Annuity Prices'!M:M,'Annuity Prices'!$B:$B,$D366,'Annuity Prices'!$E:$E,$G366),IF($B366="RAB Short",SUMIFS('RAB Prices Short'!M:M,'RAB Prices Short'!$B:$B,'All Prices combined'!$D366,'RAB Prices Short'!$E:$E,'All Prices combined'!$G366),IF($B366="RAB Long",SUMIFS('RAB Prices Long'!M:M,'RAB Prices Long'!$B:$B,'All Prices combined'!$D366,'RAB Prices Long'!$E:$E,'All Prices combined'!$G366)))),2)</f>
        <v>0</v>
      </c>
      <c r="K366" s="2">
        <f>ROUND(IF($B366="Annuity",SUMIFS('Annuity Prices'!N:N,'Annuity Prices'!$B:$B,$D366,'Annuity Prices'!$E:$E,$G366),IF($B366="RAB Short",SUMIFS('RAB Prices Short'!N:N,'RAB Prices Short'!$B:$B,'All Prices combined'!$D366,'RAB Prices Short'!$E:$E,'All Prices combined'!$G366),IF($B366="RAB Long",SUMIFS('RAB Prices Long'!N:N,'RAB Prices Long'!$B:$B,'All Prices combined'!$D366,'RAB Prices Long'!$E:$E,'All Prices combined'!$G366)))),2)</f>
        <v>0</v>
      </c>
      <c r="L366" s="2">
        <f>ROUND(IF($B366="Annuity",SUMIFS('Annuity Prices'!O:O,'Annuity Prices'!$B:$B,$D366,'Annuity Prices'!$E:$E,$G366),IF($B366="RAB Short",SUMIFS('RAB Prices Short'!O:O,'RAB Prices Short'!$B:$B,'All Prices combined'!$D366,'RAB Prices Short'!$E:$E,'All Prices combined'!$G366),IF($B366="RAB Long",SUMIFS('RAB Prices Long'!O:O,'RAB Prices Long'!$B:$B,'All Prices combined'!$D366,'RAB Prices Long'!$E:$E,'All Prices combined'!$G366)))),2)</f>
        <v>0</v>
      </c>
      <c r="M366" s="2">
        <f>ROUND(IF($B366="Annuity",SUMIFS('Annuity Prices'!P:P,'Annuity Prices'!$B:$B,$D366,'Annuity Prices'!$E:$E,$G366),IF($B366="RAB Short",SUMIFS('RAB Prices Short'!P:P,'RAB Prices Short'!$B:$B,'All Prices combined'!$D366,'RAB Prices Short'!$E:$E,'All Prices combined'!$G366),IF($B366="RAB Long",SUMIFS('RAB Prices Long'!P:P,'RAB Prices Long'!$B:$B,'All Prices combined'!$D366,'RAB Prices Long'!$E:$E,'All Prices combined'!$G366)))),2)</f>
        <v>0</v>
      </c>
      <c r="N366" s="2">
        <f>ROUND(IF($B366="Annuity",SUMIFS('Annuity Prices'!Q:Q,'Annuity Prices'!$B:$B,$D366,'Annuity Prices'!$E:$E,$G366),IF($B366="RAB Short",SUMIFS('RAB Prices Short'!Q:Q,'RAB Prices Short'!$B:$B,'All Prices combined'!$D366,'RAB Prices Short'!$E:$E,'All Prices combined'!$G366),IF($B366="RAB Long",SUMIFS('RAB Prices Long'!Q:Q,'RAB Prices Long'!$B:$B,'All Prices combined'!$D366,'RAB Prices Long'!$E:$E,'All Prices combined'!$G366)))),2)</f>
        <v>0</v>
      </c>
      <c r="O366" s="2">
        <f>ROUND(IF($B366="Annuity",SUMIFS('Annuity Prices'!R:R,'Annuity Prices'!$B:$B,$D366,'Annuity Prices'!$E:$E,$G366),IF($B366="RAB Short",SUMIFS('RAB Prices Short'!R:R,'RAB Prices Short'!$B:$B,'All Prices combined'!$D366,'RAB Prices Short'!$E:$E,'All Prices combined'!$G366),IF($B366="RAB Long",SUMIFS('RAB Prices Long'!R:R,'RAB Prices Long'!$B:$B,'All Prices combined'!$D366,'RAB Prices Long'!$E:$E,'All Prices combined'!$G366)))),2)</f>
        <v>0</v>
      </c>
      <c r="P366" s="2">
        <f>ROUND(IF($B366="Annuity",SUMIFS('Annuity Prices'!S:S,'Annuity Prices'!$B:$B,$D366,'Annuity Prices'!$E:$E,$G366),IF($B366="RAB Short",SUMIFS('RAB Prices Short'!S:S,'RAB Prices Short'!$B:$B,'All Prices combined'!$D366,'RAB Prices Short'!$E:$E,'All Prices combined'!$G366),IF($B366="RAB Long",SUMIFS('RAB Prices Long'!S:S,'RAB Prices Long'!$B:$B,'All Prices combined'!$D366,'RAB Prices Long'!$E:$E,'All Prices combined'!$G366)))),2)</f>
        <v>0</v>
      </c>
      <c r="Q366" s="2">
        <f>ROUND(IF($B366="Annuity",SUMIFS('Annuity Prices'!T:T,'Annuity Prices'!$B:$B,$D366,'Annuity Prices'!$E:$E,$G366),IF($B366="RAB Short",SUMIFS('RAB Prices Short'!T:T,'RAB Prices Short'!$B:$B,'All Prices combined'!$D366,'RAB Prices Short'!$E:$E,'All Prices combined'!$G366),IF($B366="RAB Long",SUMIFS('RAB Prices Long'!T:T,'RAB Prices Long'!$B:$B,'All Prices combined'!$D366,'RAB Prices Long'!$E:$E,'All Prices combined'!$G366)))),2)</f>
        <v>0</v>
      </c>
      <c r="R366" s="2">
        <f>ROUND(IF($B366="Annuity",SUMIFS('Annuity Prices'!U:U,'Annuity Prices'!$B:$B,$D366,'Annuity Prices'!$E:$E,$G366),IF($B366="RAB Short",SUMIFS('RAB Prices Short'!U:U,'RAB Prices Short'!$B:$B,'All Prices combined'!$D366,'RAB Prices Short'!$E:$E,'All Prices combined'!$G366),IF($B366="RAB Long",SUMIFS('RAB Prices Long'!U:U,'RAB Prices Long'!$B:$B,'All Prices combined'!$D366,'RAB Prices Long'!$E:$E,'All Prices combined'!$G366)))),2)</f>
        <v>0</v>
      </c>
      <c r="S366" s="2">
        <f>ROUND(IF($B366="Annuity",SUMIFS('Annuity Prices'!V:V,'Annuity Prices'!$B:$B,$D366,'Annuity Prices'!$E:$E,$G366),IF($B366="RAB Short",SUMIFS('RAB Prices Short'!V:V,'RAB Prices Short'!$B:$B,'All Prices combined'!$D366,'RAB Prices Short'!$E:$E,'All Prices combined'!$G366),IF($B366="RAB Long",SUMIFS('RAB Prices Long'!V:V,'RAB Prices Long'!$B:$B,'All Prices combined'!$D366,'RAB Prices Long'!$E:$E,'All Prices combined'!$G366)))),2)</f>
        <v>0</v>
      </c>
      <c r="T366" s="2">
        <f>ROUND(IF($B366="Annuity",SUMIFS('Annuity Prices'!W:W,'Annuity Prices'!$B:$B,$D366,'Annuity Prices'!$E:$E,$G366),IF($B366="RAB Short",SUMIFS('RAB Prices Short'!W:W,'RAB Prices Short'!$B:$B,'All Prices combined'!$D366,'RAB Prices Short'!$E:$E,'All Prices combined'!$G366),IF($B366="RAB Long",SUMIFS('RAB Prices Long'!W:W,'RAB Prices Long'!$B:$B,'All Prices combined'!$D366,'RAB Prices Long'!$E:$E,'All Prices combined'!$G366)))),2)</f>
        <v>0</v>
      </c>
      <c r="U366" s="2">
        <f>ROUND(IF($B366="Annuity",SUMIFS('Annuity Prices'!X:X,'Annuity Prices'!$B:$B,$D366,'Annuity Prices'!$E:$E,$G366),IF($B366="RAB Short",SUMIFS('RAB Prices Short'!X:X,'RAB Prices Short'!$B:$B,'All Prices combined'!$D366,'RAB Prices Short'!$E:$E,'All Prices combined'!$G366),IF($B366="RAB Long",SUMIFS('RAB Prices Long'!X:X,'RAB Prices Long'!$B:$B,'All Prices combined'!$D366,'RAB Prices Long'!$E:$E,'All Prices combined'!$G366)))),2)</f>
        <v>0</v>
      </c>
      <c r="V366" s="2">
        <f>ROUND(IF($B366="Annuity",SUMIFS('Annuity Prices'!Y:Y,'Annuity Prices'!$B:$B,$D366,'Annuity Prices'!$E:$E,$G366),IF($B366="RAB Short",SUMIFS('RAB Prices Short'!Y:Y,'RAB Prices Short'!$B:$B,'All Prices combined'!$D366,'RAB Prices Short'!$E:$E,'All Prices combined'!$G366),IF($B366="RAB Long",SUMIFS('RAB Prices Long'!Y:Y,'RAB Prices Long'!$B:$B,'All Prices combined'!$D366,'RAB Prices Long'!$E:$E,'All Prices combined'!$G366)))),2)</f>
        <v>0</v>
      </c>
      <c r="W366" s="2">
        <f>ROUND(IF($B366="Annuity",SUMIFS('Annuity Prices'!Z:Z,'Annuity Prices'!$B:$B,$D366,'Annuity Prices'!$E:$E,$G366),IF($B366="RAB Short",SUMIFS('RAB Prices Short'!Z:Z,'RAB Prices Short'!$B:$B,'All Prices combined'!$D366,'RAB Prices Short'!$E:$E,'All Prices combined'!$G366),IF($B366="RAB Long",SUMIFS('RAB Prices Long'!Z:Z,'RAB Prices Long'!$B:$B,'All Prices combined'!$D366,'RAB Prices Long'!$E:$E,'All Prices combined'!$G366)))),2)</f>
        <v>0</v>
      </c>
      <c r="X366" s="2">
        <f>ROUND(IF($B366="Annuity",SUMIFS('Annuity Prices'!AA:AA,'Annuity Prices'!$B:$B,$D366,'Annuity Prices'!$E:$E,$G366),IF($B366="RAB Short",SUMIFS('RAB Prices Short'!AA:AA,'RAB Prices Short'!$B:$B,'All Prices combined'!$D366,'RAB Prices Short'!$E:$E,'All Prices combined'!$G366),IF($B366="RAB Long",SUMIFS('RAB Prices Long'!AA:AA,'RAB Prices Long'!$B:$B,'All Prices combined'!$D366,'RAB Prices Long'!$E:$E,'All Prices combined'!$G366)))),2)</f>
        <v>0</v>
      </c>
      <c r="Y366" s="2">
        <f>ROUND(IF($B366="Annuity",SUMIFS('Annuity Prices'!AB:AB,'Annuity Prices'!$B:$B,$D366,'Annuity Prices'!$E:$E,$G366),IF($B366="RAB Short",SUMIFS('RAB Prices Short'!AB:AB,'RAB Prices Short'!$B:$B,'All Prices combined'!$D366,'RAB Prices Short'!$E:$E,'All Prices combined'!$G366),IF($B366="RAB Long",SUMIFS('RAB Prices Long'!AB:AB,'RAB Prices Long'!$B:$B,'All Prices combined'!$D366,'RAB Prices Long'!$E:$E,'All Prices combined'!$G366)))),2)</f>
        <v>0</v>
      </c>
      <c r="Z366" s="2">
        <f>ROUND(IF($B366="Annuity",SUMIFS('Annuity Prices'!AC:AC,'Annuity Prices'!$B:$B,$D366,'Annuity Prices'!$E:$E,$G366),IF($B366="RAB Short",SUMIFS('RAB Prices Short'!AC:AC,'RAB Prices Short'!$B:$B,'All Prices combined'!$D366,'RAB Prices Short'!$E:$E,'All Prices combined'!$G366),IF($B366="RAB Long",SUMIFS('RAB Prices Long'!AC:AC,'RAB Prices Long'!$B:$B,'All Prices combined'!$D366,'RAB Prices Long'!$E:$E,'All Prices combined'!$G366)))),2)</f>
        <v>0</v>
      </c>
      <c r="AA366" s="2">
        <f>ROUND(IF($B366="Annuity",SUMIFS('Annuity Prices'!AD:AD,'Annuity Prices'!$B:$B,$D366,'Annuity Prices'!$E:$E,$G366),IF($B366="RAB Short",SUMIFS('RAB Prices Short'!AD:AD,'RAB Prices Short'!$B:$B,'All Prices combined'!$D366,'RAB Prices Short'!$E:$E,'All Prices combined'!$G366),IF($B366="RAB Long",SUMIFS('RAB Prices Long'!AD:AD,'RAB Prices Long'!$B:$B,'All Prices combined'!$D366,'RAB Prices Long'!$E:$E,'All Prices combined'!$G366)))),2)</f>
        <v>0</v>
      </c>
      <c r="AB366" s="2">
        <f>ROUND(IF($B366="Annuity",SUMIFS('Annuity Prices'!AE:AE,'Annuity Prices'!$B:$B,$D366,'Annuity Prices'!$E:$E,$G366),IF($B366="RAB Short",SUMIFS('RAB Prices Short'!AE:AE,'RAB Prices Short'!$B:$B,'All Prices combined'!$D366,'RAB Prices Short'!$E:$E,'All Prices combined'!$G366),IF($B366="RAB Long",SUMIFS('RAB Prices Long'!AE:AE,'RAB Prices Long'!$B:$B,'All Prices combined'!$D366,'RAB Prices Long'!$E:$E,'All Prices combined'!$G366)))),2)</f>
        <v>0</v>
      </c>
      <c r="AC366" s="2">
        <f>ROUND(IF($B366="Annuity",SUMIFS('Annuity Prices'!AF:AF,'Annuity Prices'!$B:$B,$D366,'Annuity Prices'!$E:$E,$G366),IF($B366="RAB Short",SUMIFS('RAB Prices Short'!AF:AF,'RAB Prices Short'!$B:$B,'All Prices combined'!$D366,'RAB Prices Short'!$E:$E,'All Prices combined'!$G366),IF($B366="RAB Long",SUMIFS('RAB Prices Long'!AF:AF,'RAB Prices Long'!$B:$B,'All Prices combined'!$D366,'RAB Prices Long'!$E:$E,'All Prices combined'!$G366)))),2)</f>
        <v>0</v>
      </c>
      <c r="AD366" s="2">
        <f>ROUND(IF($B366="Annuity",SUMIFS('Annuity Prices'!AG:AG,'Annuity Prices'!$B:$B,$D366,'Annuity Prices'!$E:$E,$G366),IF($B366="RAB Short",SUMIFS('RAB Prices Short'!AG:AG,'RAB Prices Short'!$B:$B,'All Prices combined'!$D366,'RAB Prices Short'!$E:$E,'All Prices combined'!$G366),IF($B366="RAB Long",SUMIFS('RAB Prices Long'!AG:AG,'RAB Prices Long'!$B:$B,'All Prices combined'!$D366,'RAB Prices Long'!$E:$E,'All Prices combined'!$G366)))),2)</f>
        <v>0</v>
      </c>
      <c r="AE366" s="2">
        <f>ROUND(IF($B366="Annuity",SUMIFS('Annuity Prices'!AH:AH,'Annuity Prices'!$B:$B,$D366,'Annuity Prices'!$E:$E,$G366),IF($B366="RAB Short",SUMIFS('RAB Prices Short'!AH:AH,'RAB Prices Short'!$B:$B,'All Prices combined'!$D366,'RAB Prices Short'!$E:$E,'All Prices combined'!$G366),IF($B366="RAB Long",SUMIFS('RAB Prices Long'!AH:AH,'RAB Prices Long'!$B:$B,'All Prices combined'!$D366,'RAB Prices Long'!$E:$E,'All Prices combined'!$G366)))),2)</f>
        <v>0</v>
      </c>
      <c r="AF366" s="2">
        <f>ROUND(IF($B366="Annuity",SUMIFS('Annuity Prices'!AI:AI,'Annuity Prices'!$B:$B,$D366,'Annuity Prices'!$E:$E,$G366),IF($B366="RAB Short",SUMIFS('RAB Prices Short'!AI:AI,'RAB Prices Short'!$B:$B,'All Prices combined'!$D366,'RAB Prices Short'!$E:$E,'All Prices combined'!$G366),IF($B366="RAB Long",SUMIFS('RAB Prices Long'!AI:AI,'RAB Prices Long'!$B:$B,'All Prices combined'!$D366,'RAB Prices Long'!$E:$E,'All Prices combined'!$G366)))),2)</f>
        <v>0</v>
      </c>
      <c r="AG366" s="2">
        <f>ROUND(IF($B366="Annuity",SUMIFS('Annuity Prices'!AJ:AJ,'Annuity Prices'!$B:$B,$D366,'Annuity Prices'!$E:$E,$G366),IF($B366="RAB Short",SUMIFS('RAB Prices Short'!AJ:AJ,'RAB Prices Short'!$B:$B,'All Prices combined'!$D366,'RAB Prices Short'!$E:$E,'All Prices combined'!$G366),IF($B366="RAB Long",SUMIFS('RAB Prices Long'!AJ:AJ,'RAB Prices Long'!$B:$B,'All Prices combined'!$D366,'RAB Prices Long'!$E:$E,'All Prices combined'!$G366)))),2)</f>
        <v>0</v>
      </c>
      <c r="AH366" s="2">
        <f>ROUND(IF($B366="Annuity",SUMIFS('Annuity Prices'!AK:AK,'Annuity Prices'!$B:$B,$D366,'Annuity Prices'!$E:$E,$G366),IF($B366="RAB Short",SUMIFS('RAB Prices Short'!AK:AK,'RAB Prices Short'!$B:$B,'All Prices combined'!$D366,'RAB Prices Short'!$E:$E,'All Prices combined'!$G366),IF($B366="RAB Long",SUMIFS('RAB Prices Long'!AK:AK,'RAB Prices Long'!$B:$B,'All Prices combined'!$D366,'RAB Prices Long'!$E:$E,'All Prices combined'!$G366)))),2)</f>
        <v>0</v>
      </c>
      <c r="AI366" s="2">
        <f>ROUND(IF($B366="Annuity",SUMIFS('Annuity Prices'!AL:AL,'Annuity Prices'!$B:$B,$D366,'Annuity Prices'!$E:$E,$G366),IF($B366="RAB Short",SUMIFS('RAB Prices Short'!AL:AL,'RAB Prices Short'!$B:$B,'All Prices combined'!$D366,'RAB Prices Short'!$E:$E,'All Prices combined'!$G366),IF($B366="RAB Long",SUMIFS('RAB Prices Long'!AL:AL,'RAB Prices Long'!$B:$B,'All Prices combined'!$D366,'RAB Prices Long'!$E:$E,'All Prices combined'!$G366)))),2)</f>
        <v>0</v>
      </c>
      <c r="AJ366" s="2">
        <f>ROUND(IF($B366="Annuity",SUMIFS('Annuity Prices'!AM:AM,'Annuity Prices'!$B:$B,$D366,'Annuity Prices'!$E:$E,$G366),IF($B366="RAB Short",SUMIFS('RAB Prices Short'!AM:AM,'RAB Prices Short'!$B:$B,'All Prices combined'!$D366,'RAB Prices Short'!$E:$E,'All Prices combined'!$G366),IF($B366="RAB Long",SUMIFS('RAB Prices Long'!AM:AM,'RAB Prices Long'!$B:$B,'All Prices combined'!$D366,'RAB Prices Long'!$E:$E,'All Prices combined'!$G366)))),2)</f>
        <v>0</v>
      </c>
      <c r="AK366" s="2">
        <f>ROUND(IF($B366="Annuity",SUMIFS('Annuity Prices'!AN:AN,'Annuity Prices'!$B:$B,$D366,'Annuity Prices'!$E:$E,$G366),IF($B366="RAB Short",SUMIFS('RAB Prices Short'!AN:AN,'RAB Prices Short'!$B:$B,'All Prices combined'!$D366,'RAB Prices Short'!$E:$E,'All Prices combined'!$G366),IF($B366="RAB Long",SUMIFS('RAB Prices Long'!AN:AN,'RAB Prices Long'!$B:$B,'All Prices combined'!$D366,'RAB Prices Long'!$E:$E,'All Prices combined'!$G366)))),2)</f>
        <v>0</v>
      </c>
      <c r="AL366" s="2">
        <f>ROUND(IF($B366="Annuity",SUMIFS('Annuity Prices'!AO:AO,'Annuity Prices'!$B:$B,$D366,'Annuity Prices'!$E:$E,$G366),IF($B366="RAB Short",SUMIFS('RAB Prices Short'!AO:AO,'RAB Prices Short'!$B:$B,'All Prices combined'!$D366,'RAB Prices Short'!$E:$E,'All Prices combined'!$G366),IF($B366="RAB Long",SUMIFS('RAB Prices Long'!AO:AO,'RAB Prices Long'!$B:$B,'All Prices combined'!$D366,'RAB Prices Long'!$E:$E,'All Prices combined'!$G366)))),2)</f>
        <v>0</v>
      </c>
      <c r="AM366" s="2">
        <f>ROUND(IF($B366="Annuity",SUMIFS('Annuity Prices'!AP:AP,'Annuity Prices'!$B:$B,$D366,'Annuity Prices'!$E:$E,$G366),IF($B366="RAB Short",SUMIFS('RAB Prices Short'!AP:AP,'RAB Prices Short'!$B:$B,'All Prices combined'!$D366,'RAB Prices Short'!$E:$E,'All Prices combined'!$G366),IF($B366="RAB Long",SUMIFS('RAB Prices Long'!AP:AP,'RAB Prices Long'!$B:$B,'All Prices combined'!$D366,'RAB Prices Long'!$E:$E,'All Prices combined'!$G366)))),2)</f>
        <v>0</v>
      </c>
      <c r="AN366" s="2">
        <f>ROUND(IF($B366="Annuity",SUMIFS('Annuity Prices'!AQ:AQ,'Annuity Prices'!$B:$B,$D366,'Annuity Prices'!$E:$E,$G366),IF($B366="RAB Short",SUMIFS('RAB Prices Short'!AQ:AQ,'RAB Prices Short'!$B:$B,'All Prices combined'!$D366,'RAB Prices Short'!$E:$E,'All Prices combined'!$G366),IF($B366="RAB Long",SUMIFS('RAB Prices Long'!AQ:AQ,'RAB Prices Long'!$B:$B,'All Prices combined'!$D366,'RAB Prices Long'!$E:$E,'All Prices combined'!$G366)))),2)</f>
        <v>0</v>
      </c>
      <c r="AO366" s="2">
        <f>ROUND(IF($B366="Annuity",SUMIFS('Annuity Prices'!AR:AR,'Annuity Prices'!$B:$B,$D366,'Annuity Prices'!$E:$E,$G366),IF($B366="RAB Short",SUMIFS('RAB Prices Short'!AR:AR,'RAB Prices Short'!$B:$B,'All Prices combined'!$D366,'RAB Prices Short'!$E:$E,'All Prices combined'!$G366),IF($B366="RAB Long",SUMIFS('RAB Prices Long'!AR:AR,'RAB Prices Long'!$B:$B,'All Prices combined'!$D366,'RAB Prices Long'!$E:$E,'All Prices combined'!$G366)))),2)</f>
        <v>0</v>
      </c>
      <c r="AP366" s="2">
        <f>ROUND(IF($B366="Annuity",SUMIFS('Annuity Prices'!AS:AS,'Annuity Prices'!$B:$B,$D366,'Annuity Prices'!$E:$E,$G366),IF($B366="RAB Short",SUMIFS('RAB Prices Short'!AS:AS,'RAB Prices Short'!$B:$B,'All Prices combined'!$D366,'RAB Prices Short'!$E:$E,'All Prices combined'!$G366),IF($B366="RAB Long",SUMIFS('RAB Prices Long'!AS:AS,'RAB Prices Long'!$B:$B,'All Prices combined'!$D366,'RAB Prices Long'!$E:$E,'All Prices combined'!$G366)))),2)</f>
        <v>0</v>
      </c>
      <c r="AQ366" s="2">
        <f>ROUND(IF($B366="Annuity",SUMIFS('Annuity Prices'!AT:AT,'Annuity Prices'!$B:$B,$D366,'Annuity Prices'!$E:$E,$G366),IF($B366="RAB Short",SUMIFS('RAB Prices Short'!AT:AT,'RAB Prices Short'!$B:$B,'All Prices combined'!$D366,'RAB Prices Short'!$E:$E,'All Prices combined'!$G366),IF($B366="RAB Long",SUMIFS('RAB Prices Long'!AT:AT,'RAB Prices Long'!$B:$B,'All Prices combined'!$D366,'RAB Prices Long'!$E:$E,'All Prices combined'!$G366)))),2)</f>
        <v>0</v>
      </c>
      <c r="AR366" s="2">
        <f>ROUND(IF($B366="Annuity",SUMIFS('Annuity Prices'!AU:AU,'Annuity Prices'!$B:$B,$D366,'Annuity Prices'!$E:$E,$G366),IF($B366="RAB Short",SUMIFS('RAB Prices Short'!AU:AU,'RAB Prices Short'!$B:$B,'All Prices combined'!$D366,'RAB Prices Short'!$E:$E,'All Prices combined'!$G366),IF($B366="RAB Long",SUMIFS('RAB Prices Long'!AU:AU,'RAB Prices Long'!$B:$B,'All Prices combined'!$D366,'RAB Prices Long'!$E:$E,'All Prices combined'!$G366)))),2)</f>
        <v>0</v>
      </c>
      <c r="AS366" s="2">
        <f>ROUND(IF($B366="Annuity",SUMIFS('Annuity Prices'!AV:AV,'Annuity Prices'!$B:$B,$D366,'Annuity Prices'!$E:$E,$G366),IF($B366="RAB Short",SUMIFS('RAB Prices Short'!AV:AV,'RAB Prices Short'!$B:$B,'All Prices combined'!$D366,'RAB Prices Short'!$E:$E,'All Prices combined'!$G366),IF($B366="RAB Long",SUMIFS('RAB Prices Long'!AV:AV,'RAB Prices Long'!$B:$B,'All Prices combined'!$D366,'RAB Prices Long'!$E:$E,'All Prices combined'!$G366)))),2)</f>
        <v>0</v>
      </c>
      <c r="AT366" s="2">
        <f>ROUND(IF($B366="Annuity",SUMIFS('Annuity Prices'!AW:AW,'Annuity Prices'!$B:$B,$D366,'Annuity Prices'!$E:$E,$G366),IF($B366="RAB Short",SUMIFS('RAB Prices Short'!AW:AW,'RAB Prices Short'!$B:$B,'All Prices combined'!$D366,'RAB Prices Short'!$E:$E,'All Prices combined'!$G366),IF($B366="RAB Long",SUMIFS('RAB Prices Long'!AW:AW,'RAB Prices Long'!$B:$B,'All Prices combined'!$D366,'RAB Prices Long'!$E:$E,'All Prices combined'!$G366)))),2)</f>
        <v>0</v>
      </c>
      <c r="AU366" s="2">
        <f>ROUND(IF($B366="Annuity",SUMIFS('Annuity Prices'!AX:AX,'Annuity Prices'!$B:$B,$D366,'Annuity Prices'!$E:$E,$G366),IF($B366="RAB Short",SUMIFS('RAB Prices Short'!AX:AX,'RAB Prices Short'!$B:$B,'All Prices combined'!$D366,'RAB Prices Short'!$E:$E,'All Prices combined'!$G366),IF($B366="RAB Long",SUMIFS('RAB Prices Long'!AX:AX,'RAB Prices Long'!$B:$B,'All Prices combined'!$D366,'RAB Prices Long'!$E:$E,'All Prices combined'!$G366)))),2)</f>
        <v>0</v>
      </c>
      <c r="AV366" s="2">
        <f>ROUND(IF($B366="Annuity",SUMIFS('Annuity Prices'!AY:AY,'Annuity Prices'!$B:$B,$D366,'Annuity Prices'!$E:$E,$G366),IF($B366="RAB Short",SUMIFS('RAB Prices Short'!AY:AY,'RAB Prices Short'!$B:$B,'All Prices combined'!$D366,'RAB Prices Short'!$E:$E,'All Prices combined'!$G366),IF($B366="RAB Long",SUMIFS('RAB Prices Long'!AY:AY,'RAB Prices Long'!$B:$B,'All Prices combined'!$D366,'RAB Prices Long'!$E:$E,'All Prices combined'!$G366)))),2)</f>
        <v>0</v>
      </c>
      <c r="AW366" s="2">
        <f>ROUND(IF($B366="Annuity",SUMIFS('Annuity Prices'!AZ:AZ,'Annuity Prices'!$B:$B,$D366,'Annuity Prices'!$E:$E,$G366),IF($B366="RAB Short",SUMIFS('RAB Prices Short'!AZ:AZ,'RAB Prices Short'!$B:$B,'All Prices combined'!$D366,'RAB Prices Short'!$E:$E,'All Prices combined'!$G366),IF($B366="RAB Long",SUMIFS('RAB Prices Long'!AZ:AZ,'RAB Prices Long'!$B:$B,'All Prices combined'!$D366,'RAB Prices Long'!$E:$E,'All Prices combined'!$G366)))),2)</f>
        <v>0</v>
      </c>
      <c r="AX366" s="2">
        <f>ROUND(IF($B366="Annuity",SUMIFS('Annuity Prices'!BA:BA,'Annuity Prices'!$B:$B,$D366,'Annuity Prices'!$E:$E,$G366),IF($B366="RAB Short",SUMIFS('RAB Prices Short'!BA:BA,'RAB Prices Short'!$B:$B,'All Prices combined'!$D366,'RAB Prices Short'!$E:$E,'All Prices combined'!$G366),IF($B366="RAB Long",SUMIFS('RAB Prices Long'!BA:BA,'RAB Prices Long'!$B:$B,'All Prices combined'!$D366,'RAB Prices Long'!$E:$E,'All Prices combined'!$G366)))),2)</f>
        <v>0</v>
      </c>
      <c r="AY366" s="2">
        <f>ROUND(IF($B366="Annuity",SUMIFS('Annuity Prices'!BB:BB,'Annuity Prices'!$B:$B,$D366,'Annuity Prices'!$E:$E,$G366),IF($B366="RAB Short",SUMIFS('RAB Prices Short'!BB:BB,'RAB Prices Short'!$B:$B,'All Prices combined'!$D366,'RAB Prices Short'!$E:$E,'All Prices combined'!$G366),IF($B366="RAB Long",SUMIFS('RAB Prices Long'!BB:BB,'RAB Prices Long'!$B:$B,'All Prices combined'!$D366,'RAB Prices Long'!$E:$E,'All Prices combined'!$G366)))),2)</f>
        <v>0</v>
      </c>
      <c r="AZ366" s="2">
        <f>ROUND(IF($B366="Annuity",SUMIFS('Annuity Prices'!BC:BC,'Annuity Prices'!$B:$B,$D366,'Annuity Prices'!$E:$E,$G366),IF($B366="RAB Short",SUMIFS('RAB Prices Short'!BC:BC,'RAB Prices Short'!$B:$B,'All Prices combined'!$D366,'RAB Prices Short'!$E:$E,'All Prices combined'!$G366),IF($B366="RAB Long",SUMIFS('RAB Prices Long'!BC:BC,'RAB Prices Long'!$B:$B,'All Prices combined'!$D366,'RAB Prices Long'!$E:$E,'All Prices combined'!$G366)))),2)</f>
        <v>0</v>
      </c>
      <c r="BA366" s="2">
        <f>ROUND(IF($B366="Annuity",SUMIFS('Annuity Prices'!BD:BD,'Annuity Prices'!$B:$B,$D366,'Annuity Prices'!$E:$E,$G366),IF($B366="RAB Short",SUMIFS('RAB Prices Short'!BD:BD,'RAB Prices Short'!$B:$B,'All Prices combined'!$D366,'RAB Prices Short'!$E:$E,'All Prices combined'!$G366),IF($B366="RAB Long",SUMIFS('RAB Prices Long'!BD:BD,'RAB Prices Long'!$B:$B,'All Prices combined'!$D366,'RAB Prices Long'!$E:$E,'All Prices combined'!$G366)))),2)</f>
        <v>0</v>
      </c>
      <c r="BB366" s="2">
        <f>ROUND(IF($B366="Annuity",SUMIFS('Annuity Prices'!BE:BE,'Annuity Prices'!$B:$B,$D366,'Annuity Prices'!$E:$E,$G366),IF($B366="RAB Short",SUMIFS('RAB Prices Short'!BE:BE,'RAB Prices Short'!$B:$B,'All Prices combined'!$D366,'RAB Prices Short'!$E:$E,'All Prices combined'!$G366),IF($B366="RAB Long",SUMIFS('RAB Prices Long'!BE:BE,'RAB Prices Long'!$B:$B,'All Prices combined'!$D366,'RAB Prices Long'!$E:$E,'All Prices combined'!$G366)))),2)</f>
        <v>0</v>
      </c>
      <c r="BC366" s="2">
        <f>ROUND(IF($B366="Annuity",SUMIFS('Annuity Prices'!BF:BF,'Annuity Prices'!$B:$B,$D366,'Annuity Prices'!$E:$E,$G366),IF($B366="RAB Short",SUMIFS('RAB Prices Short'!BF:BF,'RAB Prices Short'!$B:$B,'All Prices combined'!$D366,'RAB Prices Short'!$E:$E,'All Prices combined'!$G366),IF($B366="RAB Long",SUMIFS('RAB Prices Long'!BF:BF,'RAB Prices Long'!$B:$B,'All Prices combined'!$D366,'RAB Prices Long'!$E:$E,'All Prices combined'!$G366)))),2)</f>
        <v>0</v>
      </c>
      <c r="BD366" s="2">
        <f>ROUND(IF($B366="Annuity",SUMIFS('Annuity Prices'!BG:BG,'Annuity Prices'!$B:$B,$D366,'Annuity Prices'!$E:$E,$G366),IF($B366="RAB Short",SUMIFS('RAB Prices Short'!BG:BG,'RAB Prices Short'!$B:$B,'All Prices combined'!$D366,'RAB Prices Short'!$E:$E,'All Prices combined'!$G366),IF($B366="RAB Long",SUMIFS('RAB Prices Long'!BG:BG,'RAB Prices Long'!$B:$B,'All Prices combined'!$D366,'RAB Prices Long'!$E:$E,'All Prices combined'!$G366)))),2)</f>
        <v>0</v>
      </c>
      <c r="BE366" s="2">
        <f>ROUND(IF($B366="Annuity",SUMIFS('Annuity Prices'!BH:BH,'Annuity Prices'!$B:$B,$D366,'Annuity Prices'!$E:$E,$G366),IF($B366="RAB Short",SUMIFS('RAB Prices Short'!BH:BH,'RAB Prices Short'!$B:$B,'All Prices combined'!$D366,'RAB Prices Short'!$E:$E,'All Prices combined'!$G366),IF($B366="RAB Long",SUMIFS('RAB Prices Long'!BH:BH,'RAB Prices Long'!$B:$B,'All Prices combined'!$D366,'RAB Prices Long'!$E:$E,'All Prices combined'!$G366)))),2)</f>
        <v>0</v>
      </c>
      <c r="BF366" s="2">
        <f>ROUND(IF($B366="Annuity",SUMIFS('Annuity Prices'!BI:BI,'Annuity Prices'!$B:$B,$D366,'Annuity Prices'!$E:$E,$G366),IF($B366="RAB Short",SUMIFS('RAB Prices Short'!BI:BI,'RAB Prices Short'!$B:$B,'All Prices combined'!$D366,'RAB Prices Short'!$E:$E,'All Prices combined'!$G366),IF($B366="RAB Long",SUMIFS('RAB Prices Long'!BI:BI,'RAB Prices Long'!$B:$B,'All Prices combined'!$D366,'RAB Prices Long'!$E:$E,'All Prices combined'!$G366)))),2)</f>
        <v>0</v>
      </c>
      <c r="BG366" s="2">
        <f>ROUND(IF($B366="Annuity",SUMIFS('Annuity Prices'!BJ:BJ,'Annuity Prices'!$B:$B,$D366,'Annuity Prices'!$E:$E,$G366),IF($B366="RAB Short",SUMIFS('RAB Prices Short'!BJ:BJ,'RAB Prices Short'!$B:$B,'All Prices combined'!$D366,'RAB Prices Short'!$E:$E,'All Prices combined'!$G366),IF($B366="RAB Long",SUMIFS('RAB Prices Long'!BJ:BJ,'RAB Prices Long'!$B:$B,'All Prices combined'!$D366,'RAB Prices Long'!$E:$E,'All Prices combined'!$G366)))),2)</f>
        <v>0</v>
      </c>
      <c r="BH366" s="2">
        <f>ROUND(IF($B366="Annuity",SUMIFS('Annuity Prices'!BK:BK,'Annuity Prices'!$B:$B,$D366,'Annuity Prices'!$E:$E,$G366),IF($B366="RAB Short",SUMIFS('RAB Prices Short'!BK:BK,'RAB Prices Short'!$B:$B,'All Prices combined'!$D366,'RAB Prices Short'!$E:$E,'All Prices combined'!$G366),IF($B366="RAB Long",SUMIFS('RAB Prices Long'!BK:BK,'RAB Prices Long'!$B:$B,'All Prices combined'!$D366,'RAB Prices Long'!$E:$E,'All Prices combined'!$G366)))),2)</f>
        <v>0</v>
      </c>
      <c r="BI366" s="2">
        <f>ROUND(IF($B366="Annuity",SUMIFS('Annuity Prices'!BL:BL,'Annuity Prices'!$B:$B,$D366,'Annuity Prices'!$E:$E,$G366),IF($B366="RAB Short",SUMIFS('RAB Prices Short'!BL:BL,'RAB Prices Short'!$B:$B,'All Prices combined'!$D366,'RAB Prices Short'!$E:$E,'All Prices combined'!$G366),IF($B366="RAB Long",SUMIFS('RAB Prices Long'!BL:BL,'RAB Prices Long'!$B:$B,'All Prices combined'!$D366,'RAB Prices Long'!$E:$E,'All Prices combined'!$G366)))),2)</f>
        <v>0</v>
      </c>
      <c r="BJ366" s="2">
        <f>ROUND(IF($B366="Annuity",SUMIFS('Annuity Prices'!BM:BM,'Annuity Prices'!$B:$B,$D366,'Annuity Prices'!$E:$E,$G366),IF($B366="RAB Short",SUMIFS('RAB Prices Short'!BM:BM,'RAB Prices Short'!$B:$B,'All Prices combined'!$D366,'RAB Prices Short'!$E:$E,'All Prices combined'!$G366),IF($B366="RAB Long",SUMIFS('RAB Prices Long'!BM:BM,'RAB Prices Long'!$B:$B,'All Prices combined'!$D366,'RAB Prices Long'!$E:$E,'All Prices combined'!$G366)))),2)</f>
        <v>0</v>
      </c>
      <c r="BK366" s="2">
        <f>ROUND(IF($B366="Annuity",SUMIFS('Annuity Prices'!BN:BN,'Annuity Prices'!$B:$B,$D366,'Annuity Prices'!$E:$E,$G366),IF($B366="RAB Short",SUMIFS('RAB Prices Short'!BN:BN,'RAB Prices Short'!$B:$B,'All Prices combined'!$D366,'RAB Prices Short'!$E:$E,'All Prices combined'!$G366),IF($B366="RAB Long",SUMIFS('RAB Prices Long'!BN:BN,'RAB Prices Long'!$B:$B,'All Prices combined'!$D366,'RAB Prices Long'!$E:$E,'All Prices combined'!$G366)))),2)</f>
        <v>0</v>
      </c>
      <c r="BL366" s="2">
        <f>ROUND(IF($B366="Annuity",SUMIFS('Annuity Prices'!BO:BO,'Annuity Prices'!$B:$B,$D366,'Annuity Prices'!$E:$E,$G366),IF($B366="RAB Short",SUMIFS('RAB Prices Short'!BO:BO,'RAB Prices Short'!$B:$B,'All Prices combined'!$D366,'RAB Prices Short'!$E:$E,'All Prices combined'!$G366),IF($B366="RAB Long",SUMIFS('RAB Prices Long'!BO:BO,'RAB Prices Long'!$B:$B,'All Prices combined'!$D366,'RAB Prices Long'!$E:$E,'All Prices combined'!$G366)))),2)</f>
        <v>0</v>
      </c>
      <c r="BM366" s="2">
        <f>ROUND(IF($B366="Annuity",SUMIFS('Annuity Prices'!BP:BP,'Annuity Prices'!$B:$B,$D366,'Annuity Prices'!$E:$E,$G366),IF($B366="RAB Short",SUMIFS('RAB Prices Short'!BP:BP,'RAB Prices Short'!$B:$B,'All Prices combined'!$D366,'RAB Prices Short'!$E:$E,'All Prices combined'!$G366),IF($B366="RAB Long",SUMIFS('RAB Prices Long'!BP:BP,'RAB Prices Long'!$B:$B,'All Prices combined'!$D366,'RAB Prices Long'!$E:$E,'All Prices combined'!$G366)))),2)</f>
        <v>0</v>
      </c>
      <c r="BN366" s="2">
        <f>ROUND(IF($B366="Annuity",SUMIFS('Annuity Prices'!BQ:BQ,'Annuity Prices'!$B:$B,$D366,'Annuity Prices'!$E:$E,$G366),IF($B366="RAB Short",SUMIFS('RAB Prices Short'!BQ:BQ,'RAB Prices Short'!$B:$B,'All Prices combined'!$D366,'RAB Prices Short'!$E:$E,'All Prices combined'!$G366),IF($B366="RAB Long",SUMIFS('RAB Prices Long'!BQ:BQ,'RAB Prices Long'!$B:$B,'All Prices combined'!$D366,'RAB Prices Long'!$E:$E,'All Prices combined'!$G366)))),2)</f>
        <v>0</v>
      </c>
      <c r="BO366" s="2">
        <f>ROUND(IF($B366="Annuity",SUMIFS('Annuity Prices'!BR:BR,'Annuity Prices'!$B:$B,$D366,'Annuity Prices'!$E:$E,$G366),IF($B366="RAB Short",SUMIFS('RAB Prices Short'!BR:BR,'RAB Prices Short'!$B:$B,'All Prices combined'!$D366,'RAB Prices Short'!$E:$E,'All Prices combined'!$G366),IF($B366="RAB Long",SUMIFS('RAB Prices Long'!BR:BR,'RAB Prices Long'!$B:$B,'All Prices combined'!$D366,'RAB Prices Long'!$E:$E,'All Prices combined'!$G366)))),2)</f>
        <v>0</v>
      </c>
      <c r="BP366" s="2">
        <f>ROUND(IF($B366="Annuity",SUMIFS('Annuity Prices'!BS:BS,'Annuity Prices'!$B:$B,$D366,'Annuity Prices'!$E:$E,$G366),IF($B366="RAB Short",SUMIFS('RAB Prices Short'!BS:BS,'RAB Prices Short'!$B:$B,'All Prices combined'!$D366,'RAB Prices Short'!$E:$E,'All Prices combined'!$G366),IF($B366="RAB Long",SUMIFS('RAB Prices Long'!BS:BS,'RAB Prices Long'!$B:$B,'All Prices combined'!$D366,'RAB Prices Long'!$E:$E,'All Prices combined'!$G366)))),2)</f>
        <v>0</v>
      </c>
      <c r="BQ366" s="2">
        <f>ROUND(IF($B366="Annuity",SUMIFS('Annuity Prices'!BT:BT,'Annuity Prices'!$B:$B,$D366,'Annuity Prices'!$E:$E,$G366),IF($B366="RAB Short",SUMIFS('RAB Prices Short'!BT:BT,'RAB Prices Short'!$B:$B,'All Prices combined'!$D366,'RAB Prices Short'!$E:$E,'All Prices combined'!$G366),IF($B366="RAB Long",SUMIFS('RAB Prices Long'!BT:BT,'RAB Prices Long'!$B:$B,'All Prices combined'!$D366,'RAB Prices Long'!$E:$E,'All Prices combined'!$G366)))),2)</f>
        <v>0</v>
      </c>
      <c r="BR366" s="2">
        <f>ROUND(IF($B366="Annuity",SUMIFS('Annuity Prices'!BU:BU,'Annuity Prices'!$B:$B,$D366,'Annuity Prices'!$E:$E,$G366),IF($B366="RAB Short",SUMIFS('RAB Prices Short'!BU:BU,'RAB Prices Short'!$B:$B,'All Prices combined'!$D366,'RAB Prices Short'!$E:$E,'All Prices combined'!$G366),IF($B366="RAB Long",SUMIFS('RAB Prices Long'!BU:BU,'RAB Prices Long'!$B:$B,'All Prices combined'!$D366,'RAB Prices Long'!$E:$E,'All Prices combined'!$G366)))),2)</f>
        <v>0</v>
      </c>
      <c r="BS366" s="2">
        <f>ROUND(IF($B366="Annuity",SUMIFS('Annuity Prices'!BV:BV,'Annuity Prices'!$B:$B,$D366,'Annuity Prices'!$E:$E,$G366),IF($B366="RAB Short",SUMIFS('RAB Prices Short'!BV:BV,'RAB Prices Short'!$B:$B,'All Prices combined'!$D366,'RAB Prices Short'!$E:$E,'All Prices combined'!$G366),IF($B366="RAB Long",SUMIFS('RAB Prices Long'!BV:BV,'RAB Prices Long'!$B:$B,'All Prices combined'!$D366,'RAB Prices Long'!$E:$E,'All Prices combined'!$G366)))),2)</f>
        <v>0</v>
      </c>
      <c r="BT366" s="2">
        <f>ROUND(IF($B366="Annuity",SUMIFS('Annuity Prices'!BW:BW,'Annuity Prices'!$B:$B,$D366,'Annuity Prices'!$E:$E,$G366),IF($B366="RAB Short",SUMIFS('RAB Prices Short'!BW:BW,'RAB Prices Short'!$B:$B,'All Prices combined'!$D366,'RAB Prices Short'!$E:$E,'All Prices combined'!$G366),IF($B366="RAB Long",SUMIFS('RAB Prices Long'!BW:BW,'RAB Prices Long'!$B:$B,'All Prices combined'!$D366,'RAB Prices Long'!$E:$E,'All Prices combined'!$G366)))),2)</f>
        <v>0</v>
      </c>
      <c r="BU366" s="2">
        <f>ROUND(IF($B366="Annuity",SUMIFS('Annuity Prices'!BX:BX,'Annuity Prices'!$B:$B,$D366,'Annuity Prices'!$E:$E,$G366),IF($B366="RAB Short",SUMIFS('RAB Prices Short'!BX:BX,'RAB Prices Short'!$B:$B,'All Prices combined'!$D366,'RAB Prices Short'!$E:$E,'All Prices combined'!$G366),IF($B366="RAB Long",SUMIFS('RAB Prices Long'!BX:BX,'RAB Prices Long'!$B:$B,'All Prices combined'!$D366,'RAB Prices Long'!$E:$E,'All Prices combined'!$G366)))),2)</f>
        <v>0</v>
      </c>
    </row>
    <row r="367" spans="2:73" x14ac:dyDescent="0.25">
      <c r="B367" t="s">
        <v>44</v>
      </c>
      <c r="C367">
        <v>30</v>
      </c>
      <c r="D367" t="s">
        <v>215</v>
      </c>
      <c r="E367" t="s">
        <v>209</v>
      </c>
      <c r="F367" t="s">
        <v>214</v>
      </c>
      <c r="G367" t="s">
        <v>38</v>
      </c>
      <c r="H367" t="s">
        <v>128</v>
      </c>
      <c r="I367" s="2">
        <f>ROUND(IF($B367="Annuity",SUMIFS('Annuity Prices'!L:L,'Annuity Prices'!$B:$B,$D367,'Annuity Prices'!$E:$E,$G367),IF($B367="RAB Short",SUMIFS('RAB Prices Short'!L:L,'RAB Prices Short'!$B:$B,'All Prices combined'!$D367,'RAB Prices Short'!$E:$E,'All Prices combined'!$G367),IF($B367="RAB Long",SUMIFS('RAB Prices Long'!L:L,'RAB Prices Long'!$B:$B,'All Prices combined'!$D367,'RAB Prices Long'!$E:$E,'All Prices combined'!$G367)))),2)</f>
        <v>0</v>
      </c>
      <c r="J367" s="2">
        <f>ROUND(IF($B367="Annuity",SUMIFS('Annuity Prices'!M:M,'Annuity Prices'!$B:$B,$D367,'Annuity Prices'!$E:$E,$G367),IF($B367="RAB Short",SUMIFS('RAB Prices Short'!M:M,'RAB Prices Short'!$B:$B,'All Prices combined'!$D367,'RAB Prices Short'!$E:$E,'All Prices combined'!$G367),IF($B367="RAB Long",SUMIFS('RAB Prices Long'!M:M,'RAB Prices Long'!$B:$B,'All Prices combined'!$D367,'RAB Prices Long'!$E:$E,'All Prices combined'!$G367)))),2)</f>
        <v>0</v>
      </c>
      <c r="K367" s="2">
        <f>ROUND(IF($B367="Annuity",SUMIFS('Annuity Prices'!N:N,'Annuity Prices'!$B:$B,$D367,'Annuity Prices'!$E:$E,$G367),IF($B367="RAB Short",SUMIFS('RAB Prices Short'!N:N,'RAB Prices Short'!$B:$B,'All Prices combined'!$D367,'RAB Prices Short'!$E:$E,'All Prices combined'!$G367),IF($B367="RAB Long",SUMIFS('RAB Prices Long'!N:N,'RAB Prices Long'!$B:$B,'All Prices combined'!$D367,'RAB Prices Long'!$E:$E,'All Prices combined'!$G367)))),2)</f>
        <v>2.68</v>
      </c>
      <c r="L367" s="2">
        <f>ROUND(IF($B367="Annuity",SUMIFS('Annuity Prices'!O:O,'Annuity Prices'!$B:$B,$D367,'Annuity Prices'!$E:$E,$G367),IF($B367="RAB Short",SUMIFS('RAB Prices Short'!O:O,'RAB Prices Short'!$B:$B,'All Prices combined'!$D367,'RAB Prices Short'!$E:$E,'All Prices combined'!$G367),IF($B367="RAB Long",SUMIFS('RAB Prices Long'!O:O,'RAB Prices Long'!$B:$B,'All Prices combined'!$D367,'RAB Prices Long'!$E:$E,'All Prices combined'!$G367)))),2)</f>
        <v>2.76</v>
      </c>
      <c r="M367" s="2">
        <f>ROUND(IF($B367="Annuity",SUMIFS('Annuity Prices'!P:P,'Annuity Prices'!$B:$B,$D367,'Annuity Prices'!$E:$E,$G367),IF($B367="RAB Short",SUMIFS('RAB Prices Short'!P:P,'RAB Prices Short'!$B:$B,'All Prices combined'!$D367,'RAB Prices Short'!$E:$E,'All Prices combined'!$G367),IF($B367="RAB Long",SUMIFS('RAB Prices Long'!P:P,'RAB Prices Long'!$B:$B,'All Prices combined'!$D367,'RAB Prices Long'!$E:$E,'All Prices combined'!$G367)))),2)</f>
        <v>3.09</v>
      </c>
      <c r="N367" s="2">
        <f>ROUND(IF($B367="Annuity",SUMIFS('Annuity Prices'!Q:Q,'Annuity Prices'!$B:$B,$D367,'Annuity Prices'!$E:$E,$G367),IF($B367="RAB Short",SUMIFS('RAB Prices Short'!Q:Q,'RAB Prices Short'!$B:$B,'All Prices combined'!$D367,'RAB Prices Short'!$E:$E,'All Prices combined'!$G367),IF($B367="RAB Long",SUMIFS('RAB Prices Long'!Q:Q,'RAB Prices Long'!$B:$B,'All Prices combined'!$D367,'RAB Prices Long'!$E:$E,'All Prices combined'!$G367)))),2)</f>
        <v>3.17</v>
      </c>
      <c r="O367" s="2">
        <f>ROUND(IF($B367="Annuity",SUMIFS('Annuity Prices'!R:R,'Annuity Prices'!$B:$B,$D367,'Annuity Prices'!$E:$E,$G367),IF($B367="RAB Short",SUMIFS('RAB Prices Short'!R:R,'RAB Prices Short'!$B:$B,'All Prices combined'!$D367,'RAB Prices Short'!$E:$E,'All Prices combined'!$G367),IF($B367="RAB Long",SUMIFS('RAB Prices Long'!R:R,'RAB Prices Long'!$B:$B,'All Prices combined'!$D367,'RAB Prices Long'!$E:$E,'All Prices combined'!$G367)))),2)</f>
        <v>3.25</v>
      </c>
      <c r="P367" s="2">
        <f>ROUND(IF($B367="Annuity",SUMIFS('Annuity Prices'!S:S,'Annuity Prices'!$B:$B,$D367,'Annuity Prices'!$E:$E,$G367),IF($B367="RAB Short",SUMIFS('RAB Prices Short'!S:S,'RAB Prices Short'!$B:$B,'All Prices combined'!$D367,'RAB Prices Short'!$E:$E,'All Prices combined'!$G367),IF($B367="RAB Long",SUMIFS('RAB Prices Long'!S:S,'RAB Prices Long'!$B:$B,'All Prices combined'!$D367,'RAB Prices Long'!$E:$E,'All Prices combined'!$G367)))),2)</f>
        <v>3.33</v>
      </c>
      <c r="Q367" s="2">
        <f>ROUND(IF($B367="Annuity",SUMIFS('Annuity Prices'!T:T,'Annuity Prices'!$B:$B,$D367,'Annuity Prices'!$E:$E,$G367),IF($B367="RAB Short",SUMIFS('RAB Prices Short'!T:T,'RAB Prices Short'!$B:$B,'All Prices combined'!$D367,'RAB Prices Short'!$E:$E,'All Prices combined'!$G367),IF($B367="RAB Long",SUMIFS('RAB Prices Long'!T:T,'RAB Prices Long'!$B:$B,'All Prices combined'!$D367,'RAB Prices Long'!$E:$E,'All Prices combined'!$G367)))),2)</f>
        <v>3.54</v>
      </c>
      <c r="R367" s="2">
        <f>ROUND(IF($B367="Annuity",SUMIFS('Annuity Prices'!U:U,'Annuity Prices'!$B:$B,$D367,'Annuity Prices'!$E:$E,$G367),IF($B367="RAB Short",SUMIFS('RAB Prices Short'!U:U,'RAB Prices Short'!$B:$B,'All Prices combined'!$D367,'RAB Prices Short'!$E:$E,'All Prices combined'!$G367),IF($B367="RAB Long",SUMIFS('RAB Prices Long'!U:U,'RAB Prices Long'!$B:$B,'All Prices combined'!$D367,'RAB Prices Long'!$E:$E,'All Prices combined'!$G367)))),2)</f>
        <v>3.62</v>
      </c>
      <c r="S367" s="2">
        <f>ROUND(IF($B367="Annuity",SUMIFS('Annuity Prices'!V:V,'Annuity Prices'!$B:$B,$D367,'Annuity Prices'!$E:$E,$G367),IF($B367="RAB Short",SUMIFS('RAB Prices Short'!V:V,'RAB Prices Short'!$B:$B,'All Prices combined'!$D367,'RAB Prices Short'!$E:$E,'All Prices combined'!$G367),IF($B367="RAB Long",SUMIFS('RAB Prices Long'!V:V,'RAB Prices Long'!$B:$B,'All Prices combined'!$D367,'RAB Prices Long'!$E:$E,'All Prices combined'!$G367)))),2)</f>
        <v>3.72</v>
      </c>
      <c r="T367" s="2">
        <f>ROUND(IF($B367="Annuity",SUMIFS('Annuity Prices'!W:W,'Annuity Prices'!$B:$B,$D367,'Annuity Prices'!$E:$E,$G367),IF($B367="RAB Short",SUMIFS('RAB Prices Short'!W:W,'RAB Prices Short'!$B:$B,'All Prices combined'!$D367,'RAB Prices Short'!$E:$E,'All Prices combined'!$G367),IF($B367="RAB Long",SUMIFS('RAB Prices Long'!W:W,'RAB Prices Long'!$B:$B,'All Prices combined'!$D367,'RAB Prices Long'!$E:$E,'All Prices combined'!$G367)))),2)</f>
        <v>3.81</v>
      </c>
      <c r="U367" s="2">
        <f>ROUND(IF($B367="Annuity",SUMIFS('Annuity Prices'!X:X,'Annuity Prices'!$B:$B,$D367,'Annuity Prices'!$E:$E,$G367),IF($B367="RAB Short",SUMIFS('RAB Prices Short'!X:X,'RAB Prices Short'!$B:$B,'All Prices combined'!$D367,'RAB Prices Short'!$E:$E,'All Prices combined'!$G367),IF($B367="RAB Long",SUMIFS('RAB Prices Long'!X:X,'RAB Prices Long'!$B:$B,'All Prices combined'!$D367,'RAB Prices Long'!$E:$E,'All Prices combined'!$G367)))),2)</f>
        <v>4.1900000000000004</v>
      </c>
      <c r="V367" s="2">
        <f>ROUND(IF($B367="Annuity",SUMIFS('Annuity Prices'!Y:Y,'Annuity Prices'!$B:$B,$D367,'Annuity Prices'!$E:$E,$G367),IF($B367="RAB Short",SUMIFS('RAB Prices Short'!Y:Y,'RAB Prices Short'!$B:$B,'All Prices combined'!$D367,'RAB Prices Short'!$E:$E,'All Prices combined'!$G367),IF($B367="RAB Long",SUMIFS('RAB Prices Long'!Y:Y,'RAB Prices Long'!$B:$B,'All Prices combined'!$D367,'RAB Prices Long'!$E:$E,'All Prices combined'!$G367)))),2)</f>
        <v>4.3</v>
      </c>
      <c r="W367" s="2">
        <f>ROUND(IF($B367="Annuity",SUMIFS('Annuity Prices'!Z:Z,'Annuity Prices'!$B:$B,$D367,'Annuity Prices'!$E:$E,$G367),IF($B367="RAB Short",SUMIFS('RAB Prices Short'!Z:Z,'RAB Prices Short'!$B:$B,'All Prices combined'!$D367,'RAB Prices Short'!$E:$E,'All Prices combined'!$G367),IF($B367="RAB Long",SUMIFS('RAB Prices Long'!Z:Z,'RAB Prices Long'!$B:$B,'All Prices combined'!$D367,'RAB Prices Long'!$E:$E,'All Prices combined'!$G367)))),2)</f>
        <v>4.4000000000000004</v>
      </c>
      <c r="X367" s="2">
        <f>ROUND(IF($B367="Annuity",SUMIFS('Annuity Prices'!AA:AA,'Annuity Prices'!$B:$B,$D367,'Annuity Prices'!$E:$E,$G367),IF($B367="RAB Short",SUMIFS('RAB Prices Short'!AA:AA,'RAB Prices Short'!$B:$B,'All Prices combined'!$D367,'RAB Prices Short'!$E:$E,'All Prices combined'!$G367),IF($B367="RAB Long",SUMIFS('RAB Prices Long'!AA:AA,'RAB Prices Long'!$B:$B,'All Prices combined'!$D367,'RAB Prices Long'!$E:$E,'All Prices combined'!$G367)))),2)</f>
        <v>4.51</v>
      </c>
      <c r="Y367" s="2">
        <f>ROUND(IF($B367="Annuity",SUMIFS('Annuity Prices'!AB:AB,'Annuity Prices'!$B:$B,$D367,'Annuity Prices'!$E:$E,$G367),IF($B367="RAB Short",SUMIFS('RAB Prices Short'!AB:AB,'RAB Prices Short'!$B:$B,'All Prices combined'!$D367,'RAB Prices Short'!$E:$E,'All Prices combined'!$G367),IF($B367="RAB Long",SUMIFS('RAB Prices Long'!AB:AB,'RAB Prices Long'!$B:$B,'All Prices combined'!$D367,'RAB Prices Long'!$E:$E,'All Prices combined'!$G367)))),2)</f>
        <v>4.68</v>
      </c>
      <c r="Z367" s="2">
        <f>ROUND(IF($B367="Annuity",SUMIFS('Annuity Prices'!AC:AC,'Annuity Prices'!$B:$B,$D367,'Annuity Prices'!$E:$E,$G367),IF($B367="RAB Short",SUMIFS('RAB Prices Short'!AC:AC,'RAB Prices Short'!$B:$B,'All Prices combined'!$D367,'RAB Prices Short'!$E:$E,'All Prices combined'!$G367),IF($B367="RAB Long",SUMIFS('RAB Prices Long'!AC:AC,'RAB Prices Long'!$B:$B,'All Prices combined'!$D367,'RAB Prices Long'!$E:$E,'All Prices combined'!$G367)))),2)</f>
        <v>4.8</v>
      </c>
      <c r="AA367" s="2">
        <f>ROUND(IF($B367="Annuity",SUMIFS('Annuity Prices'!AD:AD,'Annuity Prices'!$B:$B,$D367,'Annuity Prices'!$E:$E,$G367),IF($B367="RAB Short",SUMIFS('RAB Prices Short'!AD:AD,'RAB Prices Short'!$B:$B,'All Prices combined'!$D367,'RAB Prices Short'!$E:$E,'All Prices combined'!$G367),IF($B367="RAB Long",SUMIFS('RAB Prices Long'!AD:AD,'RAB Prices Long'!$B:$B,'All Prices combined'!$D367,'RAB Prices Long'!$E:$E,'All Prices combined'!$G367)))),2)</f>
        <v>4.92</v>
      </c>
      <c r="AB367" s="2">
        <f>ROUND(IF($B367="Annuity",SUMIFS('Annuity Prices'!AE:AE,'Annuity Prices'!$B:$B,$D367,'Annuity Prices'!$E:$E,$G367),IF($B367="RAB Short",SUMIFS('RAB Prices Short'!AE:AE,'RAB Prices Short'!$B:$B,'All Prices combined'!$D367,'RAB Prices Short'!$E:$E,'All Prices combined'!$G367),IF($B367="RAB Long",SUMIFS('RAB Prices Long'!AE:AE,'RAB Prices Long'!$B:$B,'All Prices combined'!$D367,'RAB Prices Long'!$E:$E,'All Prices combined'!$G367)))),2)</f>
        <v>5.04</v>
      </c>
      <c r="AC367" s="2">
        <f>ROUND(IF($B367="Annuity",SUMIFS('Annuity Prices'!AF:AF,'Annuity Prices'!$B:$B,$D367,'Annuity Prices'!$E:$E,$G367),IF($B367="RAB Short",SUMIFS('RAB Prices Short'!AF:AF,'RAB Prices Short'!$B:$B,'All Prices combined'!$D367,'RAB Prices Short'!$E:$E,'All Prices combined'!$G367),IF($B367="RAB Long",SUMIFS('RAB Prices Long'!AF:AF,'RAB Prices Long'!$B:$B,'All Prices combined'!$D367,'RAB Prices Long'!$E:$E,'All Prices combined'!$G367)))),2)</f>
        <v>4.95</v>
      </c>
      <c r="AD367" s="2">
        <f>ROUND(IF($B367="Annuity",SUMIFS('Annuity Prices'!AG:AG,'Annuity Prices'!$B:$B,$D367,'Annuity Prices'!$E:$E,$G367),IF($B367="RAB Short",SUMIFS('RAB Prices Short'!AG:AG,'RAB Prices Short'!$B:$B,'All Prices combined'!$D367,'RAB Prices Short'!$E:$E,'All Prices combined'!$G367),IF($B367="RAB Long",SUMIFS('RAB Prices Long'!AG:AG,'RAB Prices Long'!$B:$B,'All Prices combined'!$D367,'RAB Prices Long'!$E:$E,'All Prices combined'!$G367)))),2)</f>
        <v>5.07</v>
      </c>
      <c r="AE367" s="2">
        <f>ROUND(IF($B367="Annuity",SUMIFS('Annuity Prices'!AH:AH,'Annuity Prices'!$B:$B,$D367,'Annuity Prices'!$E:$E,$G367),IF($B367="RAB Short",SUMIFS('RAB Prices Short'!AH:AH,'RAB Prices Short'!$B:$B,'All Prices combined'!$D367,'RAB Prices Short'!$E:$E,'All Prices combined'!$G367),IF($B367="RAB Long",SUMIFS('RAB Prices Long'!AH:AH,'RAB Prices Long'!$B:$B,'All Prices combined'!$D367,'RAB Prices Long'!$E:$E,'All Prices combined'!$G367)))),2)</f>
        <v>5.2</v>
      </c>
      <c r="AF367" s="2">
        <f>ROUND(IF($B367="Annuity",SUMIFS('Annuity Prices'!AI:AI,'Annuity Prices'!$B:$B,$D367,'Annuity Prices'!$E:$E,$G367),IF($B367="RAB Short",SUMIFS('RAB Prices Short'!AI:AI,'RAB Prices Short'!$B:$B,'All Prices combined'!$D367,'RAB Prices Short'!$E:$E,'All Prices combined'!$G367),IF($B367="RAB Long",SUMIFS('RAB Prices Long'!AI:AI,'RAB Prices Long'!$B:$B,'All Prices combined'!$D367,'RAB Prices Long'!$E:$E,'All Prices combined'!$G367)))),2)</f>
        <v>5.33</v>
      </c>
      <c r="AG367" s="2">
        <f>ROUND(IF($B367="Annuity",SUMIFS('Annuity Prices'!AJ:AJ,'Annuity Prices'!$B:$B,$D367,'Annuity Prices'!$E:$E,$G367),IF($B367="RAB Short",SUMIFS('RAB Prices Short'!AJ:AJ,'RAB Prices Short'!$B:$B,'All Prices combined'!$D367,'RAB Prices Short'!$E:$E,'All Prices combined'!$G367),IF($B367="RAB Long",SUMIFS('RAB Prices Long'!AJ:AJ,'RAB Prices Long'!$B:$B,'All Prices combined'!$D367,'RAB Prices Long'!$E:$E,'All Prices combined'!$G367)))),2)</f>
        <v>5.45</v>
      </c>
      <c r="AH367" s="2">
        <f>ROUND(IF($B367="Annuity",SUMIFS('Annuity Prices'!AK:AK,'Annuity Prices'!$B:$B,$D367,'Annuity Prices'!$E:$E,$G367),IF($B367="RAB Short",SUMIFS('RAB Prices Short'!AK:AK,'RAB Prices Short'!$B:$B,'All Prices combined'!$D367,'RAB Prices Short'!$E:$E,'All Prices combined'!$G367),IF($B367="RAB Long",SUMIFS('RAB Prices Long'!AK:AK,'RAB Prices Long'!$B:$B,'All Prices combined'!$D367,'RAB Prices Long'!$E:$E,'All Prices combined'!$G367)))),2)</f>
        <v>5.59</v>
      </c>
      <c r="AI367" s="2">
        <f>ROUND(IF($B367="Annuity",SUMIFS('Annuity Prices'!AL:AL,'Annuity Prices'!$B:$B,$D367,'Annuity Prices'!$E:$E,$G367),IF($B367="RAB Short",SUMIFS('RAB Prices Short'!AL:AL,'RAB Prices Short'!$B:$B,'All Prices combined'!$D367,'RAB Prices Short'!$E:$E,'All Prices combined'!$G367),IF($B367="RAB Long",SUMIFS('RAB Prices Long'!AL:AL,'RAB Prices Long'!$B:$B,'All Prices combined'!$D367,'RAB Prices Long'!$E:$E,'All Prices combined'!$G367)))),2)</f>
        <v>5.73</v>
      </c>
      <c r="AJ367" s="2">
        <f>ROUND(IF($B367="Annuity",SUMIFS('Annuity Prices'!AM:AM,'Annuity Prices'!$B:$B,$D367,'Annuity Prices'!$E:$E,$G367),IF($B367="RAB Short",SUMIFS('RAB Prices Short'!AM:AM,'RAB Prices Short'!$B:$B,'All Prices combined'!$D367,'RAB Prices Short'!$E:$E,'All Prices combined'!$G367),IF($B367="RAB Long",SUMIFS('RAB Prices Long'!AM:AM,'RAB Prices Long'!$B:$B,'All Prices combined'!$D367,'RAB Prices Long'!$E:$E,'All Prices combined'!$G367)))),2)</f>
        <v>5.87</v>
      </c>
      <c r="AK367" s="2">
        <f>ROUND(IF($B367="Annuity",SUMIFS('Annuity Prices'!AN:AN,'Annuity Prices'!$B:$B,$D367,'Annuity Prices'!$E:$E,$G367),IF($B367="RAB Short",SUMIFS('RAB Prices Short'!AN:AN,'RAB Prices Short'!$B:$B,'All Prices combined'!$D367,'RAB Prices Short'!$E:$E,'All Prices combined'!$G367),IF($B367="RAB Long",SUMIFS('RAB Prices Long'!AN:AN,'RAB Prices Long'!$B:$B,'All Prices combined'!$D367,'RAB Prices Long'!$E:$E,'All Prices combined'!$G367)))),2)</f>
        <v>5.76</v>
      </c>
      <c r="AL367" s="2">
        <f>ROUND(IF($B367="Annuity",SUMIFS('Annuity Prices'!AO:AO,'Annuity Prices'!$B:$B,$D367,'Annuity Prices'!$E:$E,$G367),IF($B367="RAB Short",SUMIFS('RAB Prices Short'!AO:AO,'RAB Prices Short'!$B:$B,'All Prices combined'!$D367,'RAB Prices Short'!$E:$E,'All Prices combined'!$G367),IF($B367="RAB Long",SUMIFS('RAB Prices Long'!AO:AO,'RAB Prices Long'!$B:$B,'All Prices combined'!$D367,'RAB Prices Long'!$E:$E,'All Prices combined'!$G367)))),2)</f>
        <v>5.9</v>
      </c>
      <c r="AM367" s="2">
        <f>ROUND(IF($B367="Annuity",SUMIFS('Annuity Prices'!AP:AP,'Annuity Prices'!$B:$B,$D367,'Annuity Prices'!$E:$E,$G367),IF($B367="RAB Short",SUMIFS('RAB Prices Short'!AP:AP,'RAB Prices Short'!$B:$B,'All Prices combined'!$D367,'RAB Prices Short'!$E:$E,'All Prices combined'!$G367),IF($B367="RAB Long",SUMIFS('RAB Prices Long'!AP:AP,'RAB Prices Long'!$B:$B,'All Prices combined'!$D367,'RAB Prices Long'!$E:$E,'All Prices combined'!$G367)))),2)</f>
        <v>6.05</v>
      </c>
      <c r="AN367" s="2">
        <f>ROUND(IF($B367="Annuity",SUMIFS('Annuity Prices'!AQ:AQ,'Annuity Prices'!$B:$B,$D367,'Annuity Prices'!$E:$E,$G367),IF($B367="RAB Short",SUMIFS('RAB Prices Short'!AQ:AQ,'RAB Prices Short'!$B:$B,'All Prices combined'!$D367,'RAB Prices Short'!$E:$E,'All Prices combined'!$G367),IF($B367="RAB Long",SUMIFS('RAB Prices Long'!AQ:AQ,'RAB Prices Long'!$B:$B,'All Prices combined'!$D367,'RAB Prices Long'!$E:$E,'All Prices combined'!$G367)))),2)</f>
        <v>6.2</v>
      </c>
      <c r="AO367" s="2">
        <f>ROUND(IF($B367="Annuity",SUMIFS('Annuity Prices'!AR:AR,'Annuity Prices'!$B:$B,$D367,'Annuity Prices'!$E:$E,$G367),IF($B367="RAB Short",SUMIFS('RAB Prices Short'!AR:AR,'RAB Prices Short'!$B:$B,'All Prices combined'!$D367,'RAB Prices Short'!$E:$E,'All Prices combined'!$G367),IF($B367="RAB Long",SUMIFS('RAB Prices Long'!AR:AR,'RAB Prices Long'!$B:$B,'All Prices combined'!$D367,'RAB Prices Long'!$E:$E,'All Prices combined'!$G367)))),2)</f>
        <v>0</v>
      </c>
      <c r="AP367" s="2">
        <f>ROUND(IF($B367="Annuity",SUMIFS('Annuity Prices'!AS:AS,'Annuity Prices'!$B:$B,$D367,'Annuity Prices'!$E:$E,$G367),IF($B367="RAB Short",SUMIFS('RAB Prices Short'!AS:AS,'RAB Prices Short'!$B:$B,'All Prices combined'!$D367,'RAB Prices Short'!$E:$E,'All Prices combined'!$G367),IF($B367="RAB Long",SUMIFS('RAB Prices Long'!AS:AS,'RAB Prices Long'!$B:$B,'All Prices combined'!$D367,'RAB Prices Long'!$E:$E,'All Prices combined'!$G367)))),2)</f>
        <v>0</v>
      </c>
      <c r="AQ367" s="2">
        <f>ROUND(IF($B367="Annuity",SUMIFS('Annuity Prices'!AT:AT,'Annuity Prices'!$B:$B,$D367,'Annuity Prices'!$E:$E,$G367),IF($B367="RAB Short",SUMIFS('RAB Prices Short'!AT:AT,'RAB Prices Short'!$B:$B,'All Prices combined'!$D367,'RAB Prices Short'!$E:$E,'All Prices combined'!$G367),IF($B367="RAB Long",SUMIFS('RAB Prices Long'!AT:AT,'RAB Prices Long'!$B:$B,'All Prices combined'!$D367,'RAB Prices Long'!$E:$E,'All Prices combined'!$G367)))),2)</f>
        <v>3.21</v>
      </c>
      <c r="AR367" s="2">
        <f>ROUND(IF($B367="Annuity",SUMIFS('Annuity Prices'!AU:AU,'Annuity Prices'!$B:$B,$D367,'Annuity Prices'!$E:$E,$G367),IF($B367="RAB Short",SUMIFS('RAB Prices Short'!AU:AU,'RAB Prices Short'!$B:$B,'All Prices combined'!$D367,'RAB Prices Short'!$E:$E,'All Prices combined'!$G367),IF($B367="RAB Long",SUMIFS('RAB Prices Long'!AU:AU,'RAB Prices Long'!$B:$B,'All Prices combined'!$D367,'RAB Prices Long'!$E:$E,'All Prices combined'!$G367)))),2)</f>
        <v>2.68</v>
      </c>
      <c r="AS367" s="2">
        <f>ROUND(IF($B367="Annuity",SUMIFS('Annuity Prices'!AV:AV,'Annuity Prices'!$B:$B,$D367,'Annuity Prices'!$E:$E,$G367),IF($B367="RAB Short",SUMIFS('RAB Prices Short'!AV:AV,'RAB Prices Short'!$B:$B,'All Prices combined'!$D367,'RAB Prices Short'!$E:$E,'All Prices combined'!$G367),IF($B367="RAB Long",SUMIFS('RAB Prices Long'!AV:AV,'RAB Prices Long'!$B:$B,'All Prices combined'!$D367,'RAB Prices Long'!$E:$E,'All Prices combined'!$G367)))),2)</f>
        <v>2.76</v>
      </c>
      <c r="AT367" s="2">
        <f>ROUND(IF($B367="Annuity",SUMIFS('Annuity Prices'!AW:AW,'Annuity Prices'!$B:$B,$D367,'Annuity Prices'!$E:$E,$G367),IF($B367="RAB Short",SUMIFS('RAB Prices Short'!AW:AW,'RAB Prices Short'!$B:$B,'All Prices combined'!$D367,'RAB Prices Short'!$E:$E,'All Prices combined'!$G367),IF($B367="RAB Long",SUMIFS('RAB Prices Long'!AW:AW,'RAB Prices Long'!$B:$B,'All Prices combined'!$D367,'RAB Prices Long'!$E:$E,'All Prices combined'!$G367)))),2)</f>
        <v>3.09</v>
      </c>
      <c r="AU367" s="2">
        <f>ROUND(IF($B367="Annuity",SUMIFS('Annuity Prices'!AX:AX,'Annuity Prices'!$B:$B,$D367,'Annuity Prices'!$E:$E,$G367),IF($B367="RAB Short",SUMIFS('RAB Prices Short'!AX:AX,'RAB Prices Short'!$B:$B,'All Prices combined'!$D367,'RAB Prices Short'!$E:$E,'All Prices combined'!$G367),IF($B367="RAB Long",SUMIFS('RAB Prices Long'!AX:AX,'RAB Prices Long'!$B:$B,'All Prices combined'!$D367,'RAB Prices Long'!$E:$E,'All Prices combined'!$G367)))),2)</f>
        <v>3.17</v>
      </c>
      <c r="AV367" s="2">
        <f>ROUND(IF($B367="Annuity",SUMIFS('Annuity Prices'!AY:AY,'Annuity Prices'!$B:$B,$D367,'Annuity Prices'!$E:$E,$G367),IF($B367="RAB Short",SUMIFS('RAB Prices Short'!AY:AY,'RAB Prices Short'!$B:$B,'All Prices combined'!$D367,'RAB Prices Short'!$E:$E,'All Prices combined'!$G367),IF($B367="RAB Long",SUMIFS('RAB Prices Long'!AY:AY,'RAB Prices Long'!$B:$B,'All Prices combined'!$D367,'RAB Prices Long'!$E:$E,'All Prices combined'!$G367)))),2)</f>
        <v>3.25</v>
      </c>
      <c r="AW367" s="2">
        <f>ROUND(IF($B367="Annuity",SUMIFS('Annuity Prices'!AZ:AZ,'Annuity Prices'!$B:$B,$D367,'Annuity Prices'!$E:$E,$G367),IF($B367="RAB Short",SUMIFS('RAB Prices Short'!AZ:AZ,'RAB Prices Short'!$B:$B,'All Prices combined'!$D367,'RAB Prices Short'!$E:$E,'All Prices combined'!$G367),IF($B367="RAB Long",SUMIFS('RAB Prices Long'!AZ:AZ,'RAB Prices Long'!$B:$B,'All Prices combined'!$D367,'RAB Prices Long'!$E:$E,'All Prices combined'!$G367)))),2)</f>
        <v>3.33</v>
      </c>
      <c r="AX367" s="2">
        <f>ROUND(IF($B367="Annuity",SUMIFS('Annuity Prices'!BA:BA,'Annuity Prices'!$B:$B,$D367,'Annuity Prices'!$E:$E,$G367),IF($B367="RAB Short",SUMIFS('RAB Prices Short'!BA:BA,'RAB Prices Short'!$B:$B,'All Prices combined'!$D367,'RAB Prices Short'!$E:$E,'All Prices combined'!$G367),IF($B367="RAB Long",SUMIFS('RAB Prices Long'!BA:BA,'RAB Prices Long'!$B:$B,'All Prices combined'!$D367,'RAB Prices Long'!$E:$E,'All Prices combined'!$G367)))),2)</f>
        <v>3.54</v>
      </c>
      <c r="AY367" s="2">
        <f>ROUND(IF($B367="Annuity",SUMIFS('Annuity Prices'!BB:BB,'Annuity Prices'!$B:$B,$D367,'Annuity Prices'!$E:$E,$G367),IF($B367="RAB Short",SUMIFS('RAB Prices Short'!BB:BB,'RAB Prices Short'!$B:$B,'All Prices combined'!$D367,'RAB Prices Short'!$E:$E,'All Prices combined'!$G367),IF($B367="RAB Long",SUMIFS('RAB Prices Long'!BB:BB,'RAB Prices Long'!$B:$B,'All Prices combined'!$D367,'RAB Prices Long'!$E:$E,'All Prices combined'!$G367)))),2)</f>
        <v>3.62</v>
      </c>
      <c r="AZ367" s="2">
        <f>ROUND(IF($B367="Annuity",SUMIFS('Annuity Prices'!BC:BC,'Annuity Prices'!$B:$B,$D367,'Annuity Prices'!$E:$E,$G367),IF($B367="RAB Short",SUMIFS('RAB Prices Short'!BC:BC,'RAB Prices Short'!$B:$B,'All Prices combined'!$D367,'RAB Prices Short'!$E:$E,'All Prices combined'!$G367),IF($B367="RAB Long",SUMIFS('RAB Prices Long'!BC:BC,'RAB Prices Long'!$B:$B,'All Prices combined'!$D367,'RAB Prices Long'!$E:$E,'All Prices combined'!$G367)))),2)</f>
        <v>3.72</v>
      </c>
      <c r="BA367" s="2">
        <f>ROUND(IF($B367="Annuity",SUMIFS('Annuity Prices'!BD:BD,'Annuity Prices'!$B:$B,$D367,'Annuity Prices'!$E:$E,$G367),IF($B367="RAB Short",SUMIFS('RAB Prices Short'!BD:BD,'RAB Prices Short'!$B:$B,'All Prices combined'!$D367,'RAB Prices Short'!$E:$E,'All Prices combined'!$G367),IF($B367="RAB Long",SUMIFS('RAB Prices Long'!BD:BD,'RAB Prices Long'!$B:$B,'All Prices combined'!$D367,'RAB Prices Long'!$E:$E,'All Prices combined'!$G367)))),2)</f>
        <v>3.81</v>
      </c>
      <c r="BB367" s="2">
        <f>ROUND(IF($B367="Annuity",SUMIFS('Annuity Prices'!BE:BE,'Annuity Prices'!$B:$B,$D367,'Annuity Prices'!$E:$E,$G367),IF($B367="RAB Short",SUMIFS('RAB Prices Short'!BE:BE,'RAB Prices Short'!$B:$B,'All Prices combined'!$D367,'RAB Prices Short'!$E:$E,'All Prices combined'!$G367),IF($B367="RAB Long",SUMIFS('RAB Prices Long'!BE:BE,'RAB Prices Long'!$B:$B,'All Prices combined'!$D367,'RAB Prices Long'!$E:$E,'All Prices combined'!$G367)))),2)</f>
        <v>4.1900000000000004</v>
      </c>
      <c r="BC367" s="2">
        <f>ROUND(IF($B367="Annuity",SUMIFS('Annuity Prices'!BF:BF,'Annuity Prices'!$B:$B,$D367,'Annuity Prices'!$E:$E,$G367),IF($B367="RAB Short",SUMIFS('RAB Prices Short'!BF:BF,'RAB Prices Short'!$B:$B,'All Prices combined'!$D367,'RAB Prices Short'!$E:$E,'All Prices combined'!$G367),IF($B367="RAB Long",SUMIFS('RAB Prices Long'!BF:BF,'RAB Prices Long'!$B:$B,'All Prices combined'!$D367,'RAB Prices Long'!$E:$E,'All Prices combined'!$G367)))),2)</f>
        <v>4.3</v>
      </c>
      <c r="BD367" s="2">
        <f>ROUND(IF($B367="Annuity",SUMIFS('Annuity Prices'!BG:BG,'Annuity Prices'!$B:$B,$D367,'Annuity Prices'!$E:$E,$G367),IF($B367="RAB Short",SUMIFS('RAB Prices Short'!BG:BG,'RAB Prices Short'!$B:$B,'All Prices combined'!$D367,'RAB Prices Short'!$E:$E,'All Prices combined'!$G367),IF($B367="RAB Long",SUMIFS('RAB Prices Long'!BG:BG,'RAB Prices Long'!$B:$B,'All Prices combined'!$D367,'RAB Prices Long'!$E:$E,'All Prices combined'!$G367)))),2)</f>
        <v>4.4000000000000004</v>
      </c>
      <c r="BE367" s="2">
        <f>ROUND(IF($B367="Annuity",SUMIFS('Annuity Prices'!BH:BH,'Annuity Prices'!$B:$B,$D367,'Annuity Prices'!$E:$E,$G367),IF($B367="RAB Short",SUMIFS('RAB Prices Short'!BH:BH,'RAB Prices Short'!$B:$B,'All Prices combined'!$D367,'RAB Prices Short'!$E:$E,'All Prices combined'!$G367),IF($B367="RAB Long",SUMIFS('RAB Prices Long'!BH:BH,'RAB Prices Long'!$B:$B,'All Prices combined'!$D367,'RAB Prices Long'!$E:$E,'All Prices combined'!$G367)))),2)</f>
        <v>4.51</v>
      </c>
      <c r="BF367" s="2">
        <f>ROUND(IF($B367="Annuity",SUMIFS('Annuity Prices'!BI:BI,'Annuity Prices'!$B:$B,$D367,'Annuity Prices'!$E:$E,$G367),IF($B367="RAB Short",SUMIFS('RAB Prices Short'!BI:BI,'RAB Prices Short'!$B:$B,'All Prices combined'!$D367,'RAB Prices Short'!$E:$E,'All Prices combined'!$G367),IF($B367="RAB Long",SUMIFS('RAB Prices Long'!BI:BI,'RAB Prices Long'!$B:$B,'All Prices combined'!$D367,'RAB Prices Long'!$E:$E,'All Prices combined'!$G367)))),2)</f>
        <v>4.68</v>
      </c>
      <c r="BG367" s="2">
        <f>ROUND(IF($B367="Annuity",SUMIFS('Annuity Prices'!BJ:BJ,'Annuity Prices'!$B:$B,$D367,'Annuity Prices'!$E:$E,$G367),IF($B367="RAB Short",SUMIFS('RAB Prices Short'!BJ:BJ,'RAB Prices Short'!$B:$B,'All Prices combined'!$D367,'RAB Prices Short'!$E:$E,'All Prices combined'!$G367),IF($B367="RAB Long",SUMIFS('RAB Prices Long'!BJ:BJ,'RAB Prices Long'!$B:$B,'All Prices combined'!$D367,'RAB Prices Long'!$E:$E,'All Prices combined'!$G367)))),2)</f>
        <v>4.8</v>
      </c>
      <c r="BH367" s="2">
        <f>ROUND(IF($B367="Annuity",SUMIFS('Annuity Prices'!BK:BK,'Annuity Prices'!$B:$B,$D367,'Annuity Prices'!$E:$E,$G367),IF($B367="RAB Short",SUMIFS('RAB Prices Short'!BK:BK,'RAB Prices Short'!$B:$B,'All Prices combined'!$D367,'RAB Prices Short'!$E:$E,'All Prices combined'!$G367),IF($B367="RAB Long",SUMIFS('RAB Prices Long'!BK:BK,'RAB Prices Long'!$B:$B,'All Prices combined'!$D367,'RAB Prices Long'!$E:$E,'All Prices combined'!$G367)))),2)</f>
        <v>4.92</v>
      </c>
      <c r="BI367" s="2">
        <f>ROUND(IF($B367="Annuity",SUMIFS('Annuity Prices'!BL:BL,'Annuity Prices'!$B:$B,$D367,'Annuity Prices'!$E:$E,$G367),IF($B367="RAB Short",SUMIFS('RAB Prices Short'!BL:BL,'RAB Prices Short'!$B:$B,'All Prices combined'!$D367,'RAB Prices Short'!$E:$E,'All Prices combined'!$G367),IF($B367="RAB Long",SUMIFS('RAB Prices Long'!BL:BL,'RAB Prices Long'!$B:$B,'All Prices combined'!$D367,'RAB Prices Long'!$E:$E,'All Prices combined'!$G367)))),2)</f>
        <v>5.04</v>
      </c>
      <c r="BJ367" s="2">
        <f>ROUND(IF($B367="Annuity",SUMIFS('Annuity Prices'!BM:BM,'Annuity Prices'!$B:$B,$D367,'Annuity Prices'!$E:$E,$G367),IF($B367="RAB Short",SUMIFS('RAB Prices Short'!BM:BM,'RAB Prices Short'!$B:$B,'All Prices combined'!$D367,'RAB Prices Short'!$E:$E,'All Prices combined'!$G367),IF($B367="RAB Long",SUMIFS('RAB Prices Long'!BM:BM,'RAB Prices Long'!$B:$B,'All Prices combined'!$D367,'RAB Prices Long'!$E:$E,'All Prices combined'!$G367)))),2)</f>
        <v>4.95</v>
      </c>
      <c r="BK367" s="2">
        <f>ROUND(IF($B367="Annuity",SUMIFS('Annuity Prices'!BN:BN,'Annuity Prices'!$B:$B,$D367,'Annuity Prices'!$E:$E,$G367),IF($B367="RAB Short",SUMIFS('RAB Prices Short'!BN:BN,'RAB Prices Short'!$B:$B,'All Prices combined'!$D367,'RAB Prices Short'!$E:$E,'All Prices combined'!$G367),IF($B367="RAB Long",SUMIFS('RAB Prices Long'!BN:BN,'RAB Prices Long'!$B:$B,'All Prices combined'!$D367,'RAB Prices Long'!$E:$E,'All Prices combined'!$G367)))),2)</f>
        <v>5.07</v>
      </c>
      <c r="BL367" s="2">
        <f>ROUND(IF($B367="Annuity",SUMIFS('Annuity Prices'!BO:BO,'Annuity Prices'!$B:$B,$D367,'Annuity Prices'!$E:$E,$G367),IF($B367="RAB Short",SUMIFS('RAB Prices Short'!BO:BO,'RAB Prices Short'!$B:$B,'All Prices combined'!$D367,'RAB Prices Short'!$E:$E,'All Prices combined'!$G367),IF($B367="RAB Long",SUMIFS('RAB Prices Long'!BO:BO,'RAB Prices Long'!$B:$B,'All Prices combined'!$D367,'RAB Prices Long'!$E:$E,'All Prices combined'!$G367)))),2)</f>
        <v>5.2</v>
      </c>
      <c r="BM367" s="2">
        <f>ROUND(IF($B367="Annuity",SUMIFS('Annuity Prices'!BP:BP,'Annuity Prices'!$B:$B,$D367,'Annuity Prices'!$E:$E,$G367),IF($B367="RAB Short",SUMIFS('RAB Prices Short'!BP:BP,'RAB Prices Short'!$B:$B,'All Prices combined'!$D367,'RAB Prices Short'!$E:$E,'All Prices combined'!$G367),IF($B367="RAB Long",SUMIFS('RAB Prices Long'!BP:BP,'RAB Prices Long'!$B:$B,'All Prices combined'!$D367,'RAB Prices Long'!$E:$E,'All Prices combined'!$G367)))),2)</f>
        <v>5.33</v>
      </c>
      <c r="BN367" s="2">
        <f>ROUND(IF($B367="Annuity",SUMIFS('Annuity Prices'!BQ:BQ,'Annuity Prices'!$B:$B,$D367,'Annuity Prices'!$E:$E,$G367),IF($B367="RAB Short",SUMIFS('RAB Prices Short'!BQ:BQ,'RAB Prices Short'!$B:$B,'All Prices combined'!$D367,'RAB Prices Short'!$E:$E,'All Prices combined'!$G367),IF($B367="RAB Long",SUMIFS('RAB Prices Long'!BQ:BQ,'RAB Prices Long'!$B:$B,'All Prices combined'!$D367,'RAB Prices Long'!$E:$E,'All Prices combined'!$G367)))),2)</f>
        <v>5.45</v>
      </c>
      <c r="BO367" s="2">
        <f>ROUND(IF($B367="Annuity",SUMIFS('Annuity Prices'!BR:BR,'Annuity Prices'!$B:$B,$D367,'Annuity Prices'!$E:$E,$G367),IF($B367="RAB Short",SUMIFS('RAB Prices Short'!BR:BR,'RAB Prices Short'!$B:$B,'All Prices combined'!$D367,'RAB Prices Short'!$E:$E,'All Prices combined'!$G367),IF($B367="RAB Long",SUMIFS('RAB Prices Long'!BR:BR,'RAB Prices Long'!$B:$B,'All Prices combined'!$D367,'RAB Prices Long'!$E:$E,'All Prices combined'!$G367)))),2)</f>
        <v>5.59</v>
      </c>
      <c r="BP367" s="2">
        <f>ROUND(IF($B367="Annuity",SUMIFS('Annuity Prices'!BS:BS,'Annuity Prices'!$B:$B,$D367,'Annuity Prices'!$E:$E,$G367),IF($B367="RAB Short",SUMIFS('RAB Prices Short'!BS:BS,'RAB Prices Short'!$B:$B,'All Prices combined'!$D367,'RAB Prices Short'!$E:$E,'All Prices combined'!$G367),IF($B367="RAB Long",SUMIFS('RAB Prices Long'!BS:BS,'RAB Prices Long'!$B:$B,'All Prices combined'!$D367,'RAB Prices Long'!$E:$E,'All Prices combined'!$G367)))),2)</f>
        <v>5.73</v>
      </c>
      <c r="BQ367" s="2">
        <f>ROUND(IF($B367="Annuity",SUMIFS('Annuity Prices'!BT:BT,'Annuity Prices'!$B:$B,$D367,'Annuity Prices'!$E:$E,$G367),IF($B367="RAB Short",SUMIFS('RAB Prices Short'!BT:BT,'RAB Prices Short'!$B:$B,'All Prices combined'!$D367,'RAB Prices Short'!$E:$E,'All Prices combined'!$G367),IF($B367="RAB Long",SUMIFS('RAB Prices Long'!BT:BT,'RAB Prices Long'!$B:$B,'All Prices combined'!$D367,'RAB Prices Long'!$E:$E,'All Prices combined'!$G367)))),2)</f>
        <v>5.87</v>
      </c>
      <c r="BR367" s="2">
        <f>ROUND(IF($B367="Annuity",SUMIFS('Annuity Prices'!BU:BU,'Annuity Prices'!$B:$B,$D367,'Annuity Prices'!$E:$E,$G367),IF($B367="RAB Short",SUMIFS('RAB Prices Short'!BU:BU,'RAB Prices Short'!$B:$B,'All Prices combined'!$D367,'RAB Prices Short'!$E:$E,'All Prices combined'!$G367),IF($B367="RAB Long",SUMIFS('RAB Prices Long'!BU:BU,'RAB Prices Long'!$B:$B,'All Prices combined'!$D367,'RAB Prices Long'!$E:$E,'All Prices combined'!$G367)))),2)</f>
        <v>5.76</v>
      </c>
      <c r="BS367" s="2">
        <f>ROUND(IF($B367="Annuity",SUMIFS('Annuity Prices'!BV:BV,'Annuity Prices'!$B:$B,$D367,'Annuity Prices'!$E:$E,$G367),IF($B367="RAB Short",SUMIFS('RAB Prices Short'!BV:BV,'RAB Prices Short'!$B:$B,'All Prices combined'!$D367,'RAB Prices Short'!$E:$E,'All Prices combined'!$G367),IF($B367="RAB Long",SUMIFS('RAB Prices Long'!BV:BV,'RAB Prices Long'!$B:$B,'All Prices combined'!$D367,'RAB Prices Long'!$E:$E,'All Prices combined'!$G367)))),2)</f>
        <v>5.9</v>
      </c>
      <c r="BT367" s="2">
        <f>ROUND(IF($B367="Annuity",SUMIFS('Annuity Prices'!BW:BW,'Annuity Prices'!$B:$B,$D367,'Annuity Prices'!$E:$E,$G367),IF($B367="RAB Short",SUMIFS('RAB Prices Short'!BW:BW,'RAB Prices Short'!$B:$B,'All Prices combined'!$D367,'RAB Prices Short'!$E:$E,'All Prices combined'!$G367),IF($B367="RAB Long",SUMIFS('RAB Prices Long'!BW:BW,'RAB Prices Long'!$B:$B,'All Prices combined'!$D367,'RAB Prices Long'!$E:$E,'All Prices combined'!$G367)))),2)</f>
        <v>6.05</v>
      </c>
      <c r="BU367" s="2">
        <f>ROUND(IF($B367="Annuity",SUMIFS('Annuity Prices'!BX:BX,'Annuity Prices'!$B:$B,$D367,'Annuity Prices'!$E:$E,$G367),IF($B367="RAB Short",SUMIFS('RAB Prices Short'!BX:BX,'RAB Prices Short'!$B:$B,'All Prices combined'!$D367,'RAB Prices Short'!$E:$E,'All Prices combined'!$G367),IF($B367="RAB Long",SUMIFS('RAB Prices Long'!BX:BX,'RAB Prices Long'!$B:$B,'All Prices combined'!$D367,'RAB Prices Long'!$E:$E,'All Prices combined'!$G367)))),2)</f>
        <v>6.2</v>
      </c>
    </row>
    <row r="368" spans="2:73" x14ac:dyDescent="0.25">
      <c r="B368" t="s">
        <v>44</v>
      </c>
      <c r="C368">
        <v>30</v>
      </c>
      <c r="D368" t="s">
        <v>215</v>
      </c>
      <c r="E368" t="s">
        <v>209</v>
      </c>
      <c r="F368" t="s">
        <v>214</v>
      </c>
      <c r="G368" t="s">
        <v>40</v>
      </c>
      <c r="I368" s="2">
        <f>ROUND(IF($B368="Annuity",SUMIFS('Annuity Prices'!L:L,'Annuity Prices'!$B:$B,$D368,'Annuity Prices'!$E:$E,$G368),IF($B368="RAB Short",SUMIFS('RAB Prices Short'!L:L,'RAB Prices Short'!$B:$B,'All Prices combined'!$D368,'RAB Prices Short'!$E:$E,'All Prices combined'!$G368),IF($B368="RAB Long",SUMIFS('RAB Prices Long'!L:L,'RAB Prices Long'!$B:$B,'All Prices combined'!$D368,'RAB Prices Long'!$E:$E,'All Prices combined'!$G368)))),2)</f>
        <v>0</v>
      </c>
      <c r="J368" s="2">
        <f>ROUND(IF($B368="Annuity",SUMIFS('Annuity Prices'!M:M,'Annuity Prices'!$B:$B,$D368,'Annuity Prices'!$E:$E,$G368),IF($B368="RAB Short",SUMIFS('RAB Prices Short'!M:M,'RAB Prices Short'!$B:$B,'All Prices combined'!$D368,'RAB Prices Short'!$E:$E,'All Prices combined'!$G368),IF($B368="RAB Long",SUMIFS('RAB Prices Long'!M:M,'RAB Prices Long'!$B:$B,'All Prices combined'!$D368,'RAB Prices Long'!$E:$E,'All Prices combined'!$G368)))),2)</f>
        <v>0</v>
      </c>
      <c r="K368" s="2">
        <f>ROUND(IF($B368="Annuity",SUMIFS('Annuity Prices'!N:N,'Annuity Prices'!$B:$B,$D368,'Annuity Prices'!$E:$E,$G368),IF($B368="RAB Short",SUMIFS('RAB Prices Short'!N:N,'RAB Prices Short'!$B:$B,'All Prices combined'!$D368,'RAB Prices Short'!$E:$E,'All Prices combined'!$G368),IF($B368="RAB Long",SUMIFS('RAB Prices Long'!N:N,'RAB Prices Long'!$B:$B,'All Prices combined'!$D368,'RAB Prices Long'!$E:$E,'All Prices combined'!$G368)))),2)</f>
        <v>0.63</v>
      </c>
      <c r="L368" s="2">
        <f>ROUND(IF($B368="Annuity",SUMIFS('Annuity Prices'!O:O,'Annuity Prices'!$B:$B,$D368,'Annuity Prices'!$E:$E,$G368),IF($B368="RAB Short",SUMIFS('RAB Prices Short'!O:O,'RAB Prices Short'!$B:$B,'All Prices combined'!$D368,'RAB Prices Short'!$E:$E,'All Prices combined'!$G368),IF($B368="RAB Long",SUMIFS('RAB Prices Long'!O:O,'RAB Prices Long'!$B:$B,'All Prices combined'!$D368,'RAB Prices Long'!$E:$E,'All Prices combined'!$G368)))),2)</f>
        <v>0.64</v>
      </c>
      <c r="M368" s="2">
        <f>ROUND(IF($B368="Annuity",SUMIFS('Annuity Prices'!P:P,'Annuity Prices'!$B:$B,$D368,'Annuity Prices'!$E:$E,$G368),IF($B368="RAB Short",SUMIFS('RAB Prices Short'!P:P,'RAB Prices Short'!$B:$B,'All Prices combined'!$D368,'RAB Prices Short'!$E:$E,'All Prices combined'!$G368),IF($B368="RAB Long",SUMIFS('RAB Prices Long'!P:P,'RAB Prices Long'!$B:$B,'All Prices combined'!$D368,'RAB Prices Long'!$E:$E,'All Prices combined'!$G368)))),2)</f>
        <v>0.66</v>
      </c>
      <c r="N368" s="2">
        <f>ROUND(IF($B368="Annuity",SUMIFS('Annuity Prices'!Q:Q,'Annuity Prices'!$B:$B,$D368,'Annuity Prices'!$E:$E,$G368),IF($B368="RAB Short",SUMIFS('RAB Prices Short'!Q:Q,'RAB Prices Short'!$B:$B,'All Prices combined'!$D368,'RAB Prices Short'!$E:$E,'All Prices combined'!$G368),IF($B368="RAB Long",SUMIFS('RAB Prices Long'!Q:Q,'RAB Prices Long'!$B:$B,'All Prices combined'!$D368,'RAB Prices Long'!$E:$E,'All Prices combined'!$G368)))),2)</f>
        <v>0.67</v>
      </c>
      <c r="O368" s="2">
        <f>ROUND(IF($B368="Annuity",SUMIFS('Annuity Prices'!R:R,'Annuity Prices'!$B:$B,$D368,'Annuity Prices'!$E:$E,$G368),IF($B368="RAB Short",SUMIFS('RAB Prices Short'!R:R,'RAB Prices Short'!$B:$B,'All Prices combined'!$D368,'RAB Prices Short'!$E:$E,'All Prices combined'!$G368),IF($B368="RAB Long",SUMIFS('RAB Prices Long'!R:R,'RAB Prices Long'!$B:$B,'All Prices combined'!$D368,'RAB Prices Long'!$E:$E,'All Prices combined'!$G368)))),2)</f>
        <v>0.69</v>
      </c>
      <c r="P368" s="2">
        <f>ROUND(IF($B368="Annuity",SUMIFS('Annuity Prices'!S:S,'Annuity Prices'!$B:$B,$D368,'Annuity Prices'!$E:$E,$G368),IF($B368="RAB Short",SUMIFS('RAB Prices Short'!S:S,'RAB Prices Short'!$B:$B,'All Prices combined'!$D368,'RAB Prices Short'!$E:$E,'All Prices combined'!$G368),IF($B368="RAB Long",SUMIFS('RAB Prices Long'!S:S,'RAB Prices Long'!$B:$B,'All Prices combined'!$D368,'RAB Prices Long'!$E:$E,'All Prices combined'!$G368)))),2)</f>
        <v>0.71</v>
      </c>
      <c r="Q368" s="2">
        <f>ROUND(IF($B368="Annuity",SUMIFS('Annuity Prices'!T:T,'Annuity Prices'!$B:$B,$D368,'Annuity Prices'!$E:$E,$G368),IF($B368="RAB Short",SUMIFS('RAB Prices Short'!T:T,'RAB Prices Short'!$B:$B,'All Prices combined'!$D368,'RAB Prices Short'!$E:$E,'All Prices combined'!$G368),IF($B368="RAB Long",SUMIFS('RAB Prices Long'!T:T,'RAB Prices Long'!$B:$B,'All Prices combined'!$D368,'RAB Prices Long'!$E:$E,'All Prices combined'!$G368)))),2)</f>
        <v>0.72</v>
      </c>
      <c r="R368" s="2">
        <f>ROUND(IF($B368="Annuity",SUMIFS('Annuity Prices'!U:U,'Annuity Prices'!$B:$B,$D368,'Annuity Prices'!$E:$E,$G368),IF($B368="RAB Short",SUMIFS('RAB Prices Short'!U:U,'RAB Prices Short'!$B:$B,'All Prices combined'!$D368,'RAB Prices Short'!$E:$E,'All Prices combined'!$G368),IF($B368="RAB Long",SUMIFS('RAB Prices Long'!U:U,'RAB Prices Long'!$B:$B,'All Prices combined'!$D368,'RAB Prices Long'!$E:$E,'All Prices combined'!$G368)))),2)</f>
        <v>0.74</v>
      </c>
      <c r="S368" s="2">
        <f>ROUND(IF($B368="Annuity",SUMIFS('Annuity Prices'!V:V,'Annuity Prices'!$B:$B,$D368,'Annuity Prices'!$E:$E,$G368),IF($B368="RAB Short",SUMIFS('RAB Prices Short'!V:V,'RAB Prices Short'!$B:$B,'All Prices combined'!$D368,'RAB Prices Short'!$E:$E,'All Prices combined'!$G368),IF($B368="RAB Long",SUMIFS('RAB Prices Long'!V:V,'RAB Prices Long'!$B:$B,'All Prices combined'!$D368,'RAB Prices Long'!$E:$E,'All Prices combined'!$G368)))),2)</f>
        <v>0.76</v>
      </c>
      <c r="T368" s="2">
        <f>ROUND(IF($B368="Annuity",SUMIFS('Annuity Prices'!W:W,'Annuity Prices'!$B:$B,$D368,'Annuity Prices'!$E:$E,$G368),IF($B368="RAB Short",SUMIFS('RAB Prices Short'!W:W,'RAB Prices Short'!$B:$B,'All Prices combined'!$D368,'RAB Prices Short'!$E:$E,'All Prices combined'!$G368),IF($B368="RAB Long",SUMIFS('RAB Prices Long'!W:W,'RAB Prices Long'!$B:$B,'All Prices combined'!$D368,'RAB Prices Long'!$E:$E,'All Prices combined'!$G368)))),2)</f>
        <v>0.78</v>
      </c>
      <c r="U368" s="2">
        <f>ROUND(IF($B368="Annuity",SUMIFS('Annuity Prices'!X:X,'Annuity Prices'!$B:$B,$D368,'Annuity Prices'!$E:$E,$G368),IF($B368="RAB Short",SUMIFS('RAB Prices Short'!X:X,'RAB Prices Short'!$B:$B,'All Prices combined'!$D368,'RAB Prices Short'!$E:$E,'All Prices combined'!$G368),IF($B368="RAB Long",SUMIFS('RAB Prices Long'!X:X,'RAB Prices Long'!$B:$B,'All Prices combined'!$D368,'RAB Prices Long'!$E:$E,'All Prices combined'!$G368)))),2)</f>
        <v>0.79</v>
      </c>
      <c r="V368" s="2">
        <f>ROUND(IF($B368="Annuity",SUMIFS('Annuity Prices'!Y:Y,'Annuity Prices'!$B:$B,$D368,'Annuity Prices'!$E:$E,$G368),IF($B368="RAB Short",SUMIFS('RAB Prices Short'!Y:Y,'RAB Prices Short'!$B:$B,'All Prices combined'!$D368,'RAB Prices Short'!$E:$E,'All Prices combined'!$G368),IF($B368="RAB Long",SUMIFS('RAB Prices Long'!Y:Y,'RAB Prices Long'!$B:$B,'All Prices combined'!$D368,'RAB Prices Long'!$E:$E,'All Prices combined'!$G368)))),2)</f>
        <v>0.81</v>
      </c>
      <c r="W368" s="2">
        <f>ROUND(IF($B368="Annuity",SUMIFS('Annuity Prices'!Z:Z,'Annuity Prices'!$B:$B,$D368,'Annuity Prices'!$E:$E,$G368),IF($B368="RAB Short",SUMIFS('RAB Prices Short'!Z:Z,'RAB Prices Short'!$B:$B,'All Prices combined'!$D368,'RAB Prices Short'!$E:$E,'All Prices combined'!$G368),IF($B368="RAB Long",SUMIFS('RAB Prices Long'!Z:Z,'RAB Prices Long'!$B:$B,'All Prices combined'!$D368,'RAB Prices Long'!$E:$E,'All Prices combined'!$G368)))),2)</f>
        <v>0.83</v>
      </c>
      <c r="X368" s="2">
        <f>ROUND(IF($B368="Annuity",SUMIFS('Annuity Prices'!AA:AA,'Annuity Prices'!$B:$B,$D368,'Annuity Prices'!$E:$E,$G368),IF($B368="RAB Short",SUMIFS('RAB Prices Short'!AA:AA,'RAB Prices Short'!$B:$B,'All Prices combined'!$D368,'RAB Prices Short'!$E:$E,'All Prices combined'!$G368),IF($B368="RAB Long",SUMIFS('RAB Prices Long'!AA:AA,'RAB Prices Long'!$B:$B,'All Prices combined'!$D368,'RAB Prices Long'!$E:$E,'All Prices combined'!$G368)))),2)</f>
        <v>0.86</v>
      </c>
      <c r="Y368" s="2">
        <f>ROUND(IF($B368="Annuity",SUMIFS('Annuity Prices'!AB:AB,'Annuity Prices'!$B:$B,$D368,'Annuity Prices'!$E:$E,$G368),IF($B368="RAB Short",SUMIFS('RAB Prices Short'!AB:AB,'RAB Prices Short'!$B:$B,'All Prices combined'!$D368,'RAB Prices Short'!$E:$E,'All Prices combined'!$G368),IF($B368="RAB Long",SUMIFS('RAB Prices Long'!AB:AB,'RAB Prices Long'!$B:$B,'All Prices combined'!$D368,'RAB Prices Long'!$E:$E,'All Prices combined'!$G368)))),2)</f>
        <v>0.87</v>
      </c>
      <c r="Z368" s="2">
        <f>ROUND(IF($B368="Annuity",SUMIFS('Annuity Prices'!AC:AC,'Annuity Prices'!$B:$B,$D368,'Annuity Prices'!$E:$E,$G368),IF($B368="RAB Short",SUMIFS('RAB Prices Short'!AC:AC,'RAB Prices Short'!$B:$B,'All Prices combined'!$D368,'RAB Prices Short'!$E:$E,'All Prices combined'!$G368),IF($B368="RAB Long",SUMIFS('RAB Prices Long'!AC:AC,'RAB Prices Long'!$B:$B,'All Prices combined'!$D368,'RAB Prices Long'!$E:$E,'All Prices combined'!$G368)))),2)</f>
        <v>0.89</v>
      </c>
      <c r="AA368" s="2">
        <f>ROUND(IF($B368="Annuity",SUMIFS('Annuity Prices'!AD:AD,'Annuity Prices'!$B:$B,$D368,'Annuity Prices'!$E:$E,$G368),IF($B368="RAB Short",SUMIFS('RAB Prices Short'!AD:AD,'RAB Prices Short'!$B:$B,'All Prices combined'!$D368,'RAB Prices Short'!$E:$E,'All Prices combined'!$G368),IF($B368="RAB Long",SUMIFS('RAB Prices Long'!AD:AD,'RAB Prices Long'!$B:$B,'All Prices combined'!$D368,'RAB Prices Long'!$E:$E,'All Prices combined'!$G368)))),2)</f>
        <v>0.92</v>
      </c>
      <c r="AB368" s="2">
        <f>ROUND(IF($B368="Annuity",SUMIFS('Annuity Prices'!AE:AE,'Annuity Prices'!$B:$B,$D368,'Annuity Prices'!$E:$E,$G368),IF($B368="RAB Short",SUMIFS('RAB Prices Short'!AE:AE,'RAB Prices Short'!$B:$B,'All Prices combined'!$D368,'RAB Prices Short'!$E:$E,'All Prices combined'!$G368),IF($B368="RAB Long",SUMIFS('RAB Prices Long'!AE:AE,'RAB Prices Long'!$B:$B,'All Prices combined'!$D368,'RAB Prices Long'!$E:$E,'All Prices combined'!$G368)))),2)</f>
        <v>0.94</v>
      </c>
      <c r="AC368" s="2">
        <f>ROUND(IF($B368="Annuity",SUMIFS('Annuity Prices'!AF:AF,'Annuity Prices'!$B:$B,$D368,'Annuity Prices'!$E:$E,$G368),IF($B368="RAB Short",SUMIFS('RAB Prices Short'!AF:AF,'RAB Prices Short'!$B:$B,'All Prices combined'!$D368,'RAB Prices Short'!$E:$E,'All Prices combined'!$G368),IF($B368="RAB Long",SUMIFS('RAB Prices Long'!AF:AF,'RAB Prices Long'!$B:$B,'All Prices combined'!$D368,'RAB Prices Long'!$E:$E,'All Prices combined'!$G368)))),2)</f>
        <v>0.96</v>
      </c>
      <c r="AD368" s="2">
        <f>ROUND(IF($B368="Annuity",SUMIFS('Annuity Prices'!AG:AG,'Annuity Prices'!$B:$B,$D368,'Annuity Prices'!$E:$E,$G368),IF($B368="RAB Short",SUMIFS('RAB Prices Short'!AG:AG,'RAB Prices Short'!$B:$B,'All Prices combined'!$D368,'RAB Prices Short'!$E:$E,'All Prices combined'!$G368),IF($B368="RAB Long",SUMIFS('RAB Prices Long'!AG:AG,'RAB Prices Long'!$B:$B,'All Prices combined'!$D368,'RAB Prices Long'!$E:$E,'All Prices combined'!$G368)))),2)</f>
        <v>0.98</v>
      </c>
      <c r="AE368" s="2">
        <f>ROUND(IF($B368="Annuity",SUMIFS('Annuity Prices'!AH:AH,'Annuity Prices'!$B:$B,$D368,'Annuity Prices'!$E:$E,$G368),IF($B368="RAB Short",SUMIFS('RAB Prices Short'!AH:AH,'RAB Prices Short'!$B:$B,'All Prices combined'!$D368,'RAB Prices Short'!$E:$E,'All Prices combined'!$G368),IF($B368="RAB Long",SUMIFS('RAB Prices Long'!AH:AH,'RAB Prices Long'!$B:$B,'All Prices combined'!$D368,'RAB Prices Long'!$E:$E,'All Prices combined'!$G368)))),2)</f>
        <v>1.01</v>
      </c>
      <c r="AF368" s="2">
        <f>ROUND(IF($B368="Annuity",SUMIFS('Annuity Prices'!AI:AI,'Annuity Prices'!$B:$B,$D368,'Annuity Prices'!$E:$E,$G368),IF($B368="RAB Short",SUMIFS('RAB Prices Short'!AI:AI,'RAB Prices Short'!$B:$B,'All Prices combined'!$D368,'RAB Prices Short'!$E:$E,'All Prices combined'!$G368),IF($B368="RAB Long",SUMIFS('RAB Prices Long'!AI:AI,'RAB Prices Long'!$B:$B,'All Prices combined'!$D368,'RAB Prices Long'!$E:$E,'All Prices combined'!$G368)))),2)</f>
        <v>1.03</v>
      </c>
      <c r="AG368" s="2">
        <f>ROUND(IF($B368="Annuity",SUMIFS('Annuity Prices'!AJ:AJ,'Annuity Prices'!$B:$B,$D368,'Annuity Prices'!$E:$E,$G368),IF($B368="RAB Short",SUMIFS('RAB Prices Short'!AJ:AJ,'RAB Prices Short'!$B:$B,'All Prices combined'!$D368,'RAB Prices Short'!$E:$E,'All Prices combined'!$G368),IF($B368="RAB Long",SUMIFS('RAB Prices Long'!AJ:AJ,'RAB Prices Long'!$B:$B,'All Prices combined'!$D368,'RAB Prices Long'!$E:$E,'All Prices combined'!$G368)))),2)</f>
        <v>1.05</v>
      </c>
      <c r="AH368" s="2">
        <f>ROUND(IF($B368="Annuity",SUMIFS('Annuity Prices'!AK:AK,'Annuity Prices'!$B:$B,$D368,'Annuity Prices'!$E:$E,$G368),IF($B368="RAB Short",SUMIFS('RAB Prices Short'!AK:AK,'RAB Prices Short'!$B:$B,'All Prices combined'!$D368,'RAB Prices Short'!$E:$E,'All Prices combined'!$G368),IF($B368="RAB Long",SUMIFS('RAB Prices Long'!AK:AK,'RAB Prices Long'!$B:$B,'All Prices combined'!$D368,'RAB Prices Long'!$E:$E,'All Prices combined'!$G368)))),2)</f>
        <v>1.08</v>
      </c>
      <c r="AI368" s="2">
        <f>ROUND(IF($B368="Annuity",SUMIFS('Annuity Prices'!AL:AL,'Annuity Prices'!$B:$B,$D368,'Annuity Prices'!$E:$E,$G368),IF($B368="RAB Short",SUMIFS('RAB Prices Short'!AL:AL,'RAB Prices Short'!$B:$B,'All Prices combined'!$D368,'RAB Prices Short'!$E:$E,'All Prices combined'!$G368),IF($B368="RAB Long",SUMIFS('RAB Prices Long'!AL:AL,'RAB Prices Long'!$B:$B,'All Prices combined'!$D368,'RAB Prices Long'!$E:$E,'All Prices combined'!$G368)))),2)</f>
        <v>1.1100000000000001</v>
      </c>
      <c r="AJ368" s="2">
        <f>ROUND(IF($B368="Annuity",SUMIFS('Annuity Prices'!AM:AM,'Annuity Prices'!$B:$B,$D368,'Annuity Prices'!$E:$E,$G368),IF($B368="RAB Short",SUMIFS('RAB Prices Short'!AM:AM,'RAB Prices Short'!$B:$B,'All Prices combined'!$D368,'RAB Prices Short'!$E:$E,'All Prices combined'!$G368),IF($B368="RAB Long",SUMIFS('RAB Prices Long'!AM:AM,'RAB Prices Long'!$B:$B,'All Prices combined'!$D368,'RAB Prices Long'!$E:$E,'All Prices combined'!$G368)))),2)</f>
        <v>1.1299999999999999</v>
      </c>
      <c r="AK368" s="2">
        <f>ROUND(IF($B368="Annuity",SUMIFS('Annuity Prices'!AN:AN,'Annuity Prices'!$B:$B,$D368,'Annuity Prices'!$E:$E,$G368),IF($B368="RAB Short",SUMIFS('RAB Prices Short'!AN:AN,'RAB Prices Short'!$B:$B,'All Prices combined'!$D368,'RAB Prices Short'!$E:$E,'All Prices combined'!$G368),IF($B368="RAB Long",SUMIFS('RAB Prices Long'!AN:AN,'RAB Prices Long'!$B:$B,'All Prices combined'!$D368,'RAB Prices Long'!$E:$E,'All Prices combined'!$G368)))),2)</f>
        <v>1.1599999999999999</v>
      </c>
      <c r="AL368" s="2">
        <f>ROUND(IF($B368="Annuity",SUMIFS('Annuity Prices'!AO:AO,'Annuity Prices'!$B:$B,$D368,'Annuity Prices'!$E:$E,$G368),IF($B368="RAB Short",SUMIFS('RAB Prices Short'!AO:AO,'RAB Prices Short'!$B:$B,'All Prices combined'!$D368,'RAB Prices Short'!$E:$E,'All Prices combined'!$G368),IF($B368="RAB Long",SUMIFS('RAB Prices Long'!AO:AO,'RAB Prices Long'!$B:$B,'All Prices combined'!$D368,'RAB Prices Long'!$E:$E,'All Prices combined'!$G368)))),2)</f>
        <v>1.18</v>
      </c>
      <c r="AM368" s="2">
        <f>ROUND(IF($B368="Annuity",SUMIFS('Annuity Prices'!AP:AP,'Annuity Prices'!$B:$B,$D368,'Annuity Prices'!$E:$E,$G368),IF($B368="RAB Short",SUMIFS('RAB Prices Short'!AP:AP,'RAB Prices Short'!$B:$B,'All Prices combined'!$D368,'RAB Prices Short'!$E:$E,'All Prices combined'!$G368),IF($B368="RAB Long",SUMIFS('RAB Prices Long'!AP:AP,'RAB Prices Long'!$B:$B,'All Prices combined'!$D368,'RAB Prices Long'!$E:$E,'All Prices combined'!$G368)))),2)</f>
        <v>1.21</v>
      </c>
      <c r="AN368" s="2">
        <f>ROUND(IF($B368="Annuity",SUMIFS('Annuity Prices'!AQ:AQ,'Annuity Prices'!$B:$B,$D368,'Annuity Prices'!$E:$E,$G368),IF($B368="RAB Short",SUMIFS('RAB Prices Short'!AQ:AQ,'RAB Prices Short'!$B:$B,'All Prices combined'!$D368,'RAB Prices Short'!$E:$E,'All Prices combined'!$G368),IF($B368="RAB Long",SUMIFS('RAB Prices Long'!AQ:AQ,'RAB Prices Long'!$B:$B,'All Prices combined'!$D368,'RAB Prices Long'!$E:$E,'All Prices combined'!$G368)))),2)</f>
        <v>1.24</v>
      </c>
      <c r="AO368" s="2">
        <f>ROUND(IF($B368="Annuity",SUMIFS('Annuity Prices'!AR:AR,'Annuity Prices'!$B:$B,$D368,'Annuity Prices'!$E:$E,$G368),IF($B368="RAB Short",SUMIFS('RAB Prices Short'!AR:AR,'RAB Prices Short'!$B:$B,'All Prices combined'!$D368,'RAB Prices Short'!$E:$E,'All Prices combined'!$G368),IF($B368="RAB Long",SUMIFS('RAB Prices Long'!AR:AR,'RAB Prices Long'!$B:$B,'All Prices combined'!$D368,'RAB Prices Long'!$E:$E,'All Prices combined'!$G368)))),2)</f>
        <v>0</v>
      </c>
      <c r="AP368" s="2">
        <f>ROUND(IF($B368="Annuity",SUMIFS('Annuity Prices'!AS:AS,'Annuity Prices'!$B:$B,$D368,'Annuity Prices'!$E:$E,$G368),IF($B368="RAB Short",SUMIFS('RAB Prices Short'!AS:AS,'RAB Prices Short'!$B:$B,'All Prices combined'!$D368,'RAB Prices Short'!$E:$E,'All Prices combined'!$G368),IF($B368="RAB Long",SUMIFS('RAB Prices Long'!AS:AS,'RAB Prices Long'!$B:$B,'All Prices combined'!$D368,'RAB Prices Long'!$E:$E,'All Prices combined'!$G368)))),2)</f>
        <v>0</v>
      </c>
      <c r="AQ368" s="2">
        <f>ROUND(IF($B368="Annuity",SUMIFS('Annuity Prices'!AT:AT,'Annuity Prices'!$B:$B,$D368,'Annuity Prices'!$E:$E,$G368),IF($B368="RAB Short",SUMIFS('RAB Prices Short'!AT:AT,'RAB Prices Short'!$B:$B,'All Prices combined'!$D368,'RAB Prices Short'!$E:$E,'All Prices combined'!$G368),IF($B368="RAB Long",SUMIFS('RAB Prices Long'!AT:AT,'RAB Prices Long'!$B:$B,'All Prices combined'!$D368,'RAB Prices Long'!$E:$E,'All Prices combined'!$G368)))),2)</f>
        <v>0.61</v>
      </c>
      <c r="AR368" s="2">
        <f>ROUND(IF($B368="Annuity",SUMIFS('Annuity Prices'!AU:AU,'Annuity Prices'!$B:$B,$D368,'Annuity Prices'!$E:$E,$G368),IF($B368="RAB Short",SUMIFS('RAB Prices Short'!AU:AU,'RAB Prices Short'!$B:$B,'All Prices combined'!$D368,'RAB Prices Short'!$E:$E,'All Prices combined'!$G368),IF($B368="RAB Long",SUMIFS('RAB Prices Long'!AU:AU,'RAB Prices Long'!$B:$B,'All Prices combined'!$D368,'RAB Prices Long'!$E:$E,'All Prices combined'!$G368)))),2)</f>
        <v>0.63</v>
      </c>
      <c r="AS368" s="2">
        <f>ROUND(IF($B368="Annuity",SUMIFS('Annuity Prices'!AV:AV,'Annuity Prices'!$B:$B,$D368,'Annuity Prices'!$E:$E,$G368),IF($B368="RAB Short",SUMIFS('RAB Prices Short'!AV:AV,'RAB Prices Short'!$B:$B,'All Prices combined'!$D368,'RAB Prices Short'!$E:$E,'All Prices combined'!$G368),IF($B368="RAB Long",SUMIFS('RAB Prices Long'!AV:AV,'RAB Prices Long'!$B:$B,'All Prices combined'!$D368,'RAB Prices Long'!$E:$E,'All Prices combined'!$G368)))),2)</f>
        <v>0.64</v>
      </c>
      <c r="AT368" s="2">
        <f>ROUND(IF($B368="Annuity",SUMIFS('Annuity Prices'!AW:AW,'Annuity Prices'!$B:$B,$D368,'Annuity Prices'!$E:$E,$G368),IF($B368="RAB Short",SUMIFS('RAB Prices Short'!AW:AW,'RAB Prices Short'!$B:$B,'All Prices combined'!$D368,'RAB Prices Short'!$E:$E,'All Prices combined'!$G368),IF($B368="RAB Long",SUMIFS('RAB Prices Long'!AW:AW,'RAB Prices Long'!$B:$B,'All Prices combined'!$D368,'RAB Prices Long'!$E:$E,'All Prices combined'!$G368)))),2)</f>
        <v>0.66</v>
      </c>
      <c r="AU368" s="2">
        <f>ROUND(IF($B368="Annuity",SUMIFS('Annuity Prices'!AX:AX,'Annuity Prices'!$B:$B,$D368,'Annuity Prices'!$E:$E,$G368),IF($B368="RAB Short",SUMIFS('RAB Prices Short'!AX:AX,'RAB Prices Short'!$B:$B,'All Prices combined'!$D368,'RAB Prices Short'!$E:$E,'All Prices combined'!$G368),IF($B368="RAB Long",SUMIFS('RAB Prices Long'!AX:AX,'RAB Prices Long'!$B:$B,'All Prices combined'!$D368,'RAB Prices Long'!$E:$E,'All Prices combined'!$G368)))),2)</f>
        <v>0.67</v>
      </c>
      <c r="AV368" s="2">
        <f>ROUND(IF($B368="Annuity",SUMIFS('Annuity Prices'!AY:AY,'Annuity Prices'!$B:$B,$D368,'Annuity Prices'!$E:$E,$G368),IF($B368="RAB Short",SUMIFS('RAB Prices Short'!AY:AY,'RAB Prices Short'!$B:$B,'All Prices combined'!$D368,'RAB Prices Short'!$E:$E,'All Prices combined'!$G368),IF($B368="RAB Long",SUMIFS('RAB Prices Long'!AY:AY,'RAB Prices Long'!$B:$B,'All Prices combined'!$D368,'RAB Prices Long'!$E:$E,'All Prices combined'!$G368)))),2)</f>
        <v>0.69</v>
      </c>
      <c r="AW368" s="2">
        <f>ROUND(IF($B368="Annuity",SUMIFS('Annuity Prices'!AZ:AZ,'Annuity Prices'!$B:$B,$D368,'Annuity Prices'!$E:$E,$G368),IF($B368="RAB Short",SUMIFS('RAB Prices Short'!AZ:AZ,'RAB Prices Short'!$B:$B,'All Prices combined'!$D368,'RAB Prices Short'!$E:$E,'All Prices combined'!$G368),IF($B368="RAB Long",SUMIFS('RAB Prices Long'!AZ:AZ,'RAB Prices Long'!$B:$B,'All Prices combined'!$D368,'RAB Prices Long'!$E:$E,'All Prices combined'!$G368)))),2)</f>
        <v>0.71</v>
      </c>
      <c r="AX368" s="2">
        <f>ROUND(IF($B368="Annuity",SUMIFS('Annuity Prices'!BA:BA,'Annuity Prices'!$B:$B,$D368,'Annuity Prices'!$E:$E,$G368),IF($B368="RAB Short",SUMIFS('RAB Prices Short'!BA:BA,'RAB Prices Short'!$B:$B,'All Prices combined'!$D368,'RAB Prices Short'!$E:$E,'All Prices combined'!$G368),IF($B368="RAB Long",SUMIFS('RAB Prices Long'!BA:BA,'RAB Prices Long'!$B:$B,'All Prices combined'!$D368,'RAB Prices Long'!$E:$E,'All Prices combined'!$G368)))),2)</f>
        <v>0.72</v>
      </c>
      <c r="AY368" s="2">
        <f>ROUND(IF($B368="Annuity",SUMIFS('Annuity Prices'!BB:BB,'Annuity Prices'!$B:$B,$D368,'Annuity Prices'!$E:$E,$G368),IF($B368="RAB Short",SUMIFS('RAB Prices Short'!BB:BB,'RAB Prices Short'!$B:$B,'All Prices combined'!$D368,'RAB Prices Short'!$E:$E,'All Prices combined'!$G368),IF($B368="RAB Long",SUMIFS('RAB Prices Long'!BB:BB,'RAB Prices Long'!$B:$B,'All Prices combined'!$D368,'RAB Prices Long'!$E:$E,'All Prices combined'!$G368)))),2)</f>
        <v>0.74</v>
      </c>
      <c r="AZ368" s="2">
        <f>ROUND(IF($B368="Annuity",SUMIFS('Annuity Prices'!BC:BC,'Annuity Prices'!$B:$B,$D368,'Annuity Prices'!$E:$E,$G368),IF($B368="RAB Short",SUMIFS('RAB Prices Short'!BC:BC,'RAB Prices Short'!$B:$B,'All Prices combined'!$D368,'RAB Prices Short'!$E:$E,'All Prices combined'!$G368),IF($B368="RAB Long",SUMIFS('RAB Prices Long'!BC:BC,'RAB Prices Long'!$B:$B,'All Prices combined'!$D368,'RAB Prices Long'!$E:$E,'All Prices combined'!$G368)))),2)</f>
        <v>0.76</v>
      </c>
      <c r="BA368" s="2">
        <f>ROUND(IF($B368="Annuity",SUMIFS('Annuity Prices'!BD:BD,'Annuity Prices'!$B:$B,$D368,'Annuity Prices'!$E:$E,$G368),IF($B368="RAB Short",SUMIFS('RAB Prices Short'!BD:BD,'RAB Prices Short'!$B:$B,'All Prices combined'!$D368,'RAB Prices Short'!$E:$E,'All Prices combined'!$G368),IF($B368="RAB Long",SUMIFS('RAB Prices Long'!BD:BD,'RAB Prices Long'!$B:$B,'All Prices combined'!$D368,'RAB Prices Long'!$E:$E,'All Prices combined'!$G368)))),2)</f>
        <v>0.78</v>
      </c>
      <c r="BB368" s="2">
        <f>ROUND(IF($B368="Annuity",SUMIFS('Annuity Prices'!BE:BE,'Annuity Prices'!$B:$B,$D368,'Annuity Prices'!$E:$E,$G368),IF($B368="RAB Short",SUMIFS('RAB Prices Short'!BE:BE,'RAB Prices Short'!$B:$B,'All Prices combined'!$D368,'RAB Prices Short'!$E:$E,'All Prices combined'!$G368),IF($B368="RAB Long",SUMIFS('RAB Prices Long'!BE:BE,'RAB Prices Long'!$B:$B,'All Prices combined'!$D368,'RAB Prices Long'!$E:$E,'All Prices combined'!$G368)))),2)</f>
        <v>0.79</v>
      </c>
      <c r="BC368" s="2">
        <f>ROUND(IF($B368="Annuity",SUMIFS('Annuity Prices'!BF:BF,'Annuity Prices'!$B:$B,$D368,'Annuity Prices'!$E:$E,$G368),IF($B368="RAB Short",SUMIFS('RAB Prices Short'!BF:BF,'RAB Prices Short'!$B:$B,'All Prices combined'!$D368,'RAB Prices Short'!$E:$E,'All Prices combined'!$G368),IF($B368="RAB Long",SUMIFS('RAB Prices Long'!BF:BF,'RAB Prices Long'!$B:$B,'All Prices combined'!$D368,'RAB Prices Long'!$E:$E,'All Prices combined'!$G368)))),2)</f>
        <v>0.81</v>
      </c>
      <c r="BD368" s="2">
        <f>ROUND(IF($B368="Annuity",SUMIFS('Annuity Prices'!BG:BG,'Annuity Prices'!$B:$B,$D368,'Annuity Prices'!$E:$E,$G368),IF($B368="RAB Short",SUMIFS('RAB Prices Short'!BG:BG,'RAB Prices Short'!$B:$B,'All Prices combined'!$D368,'RAB Prices Short'!$E:$E,'All Prices combined'!$G368),IF($B368="RAB Long",SUMIFS('RAB Prices Long'!BG:BG,'RAB Prices Long'!$B:$B,'All Prices combined'!$D368,'RAB Prices Long'!$E:$E,'All Prices combined'!$G368)))),2)</f>
        <v>0.83</v>
      </c>
      <c r="BE368" s="2">
        <f>ROUND(IF($B368="Annuity",SUMIFS('Annuity Prices'!BH:BH,'Annuity Prices'!$B:$B,$D368,'Annuity Prices'!$E:$E,$G368),IF($B368="RAB Short",SUMIFS('RAB Prices Short'!BH:BH,'RAB Prices Short'!$B:$B,'All Prices combined'!$D368,'RAB Prices Short'!$E:$E,'All Prices combined'!$G368),IF($B368="RAB Long",SUMIFS('RAB Prices Long'!BH:BH,'RAB Prices Long'!$B:$B,'All Prices combined'!$D368,'RAB Prices Long'!$E:$E,'All Prices combined'!$G368)))),2)</f>
        <v>0.86</v>
      </c>
      <c r="BF368" s="2">
        <f>ROUND(IF($B368="Annuity",SUMIFS('Annuity Prices'!BI:BI,'Annuity Prices'!$B:$B,$D368,'Annuity Prices'!$E:$E,$G368),IF($B368="RAB Short",SUMIFS('RAB Prices Short'!BI:BI,'RAB Prices Short'!$B:$B,'All Prices combined'!$D368,'RAB Prices Short'!$E:$E,'All Prices combined'!$G368),IF($B368="RAB Long",SUMIFS('RAB Prices Long'!BI:BI,'RAB Prices Long'!$B:$B,'All Prices combined'!$D368,'RAB Prices Long'!$E:$E,'All Prices combined'!$G368)))),2)</f>
        <v>0.87</v>
      </c>
      <c r="BG368" s="2">
        <f>ROUND(IF($B368="Annuity",SUMIFS('Annuity Prices'!BJ:BJ,'Annuity Prices'!$B:$B,$D368,'Annuity Prices'!$E:$E,$G368),IF($B368="RAB Short",SUMIFS('RAB Prices Short'!BJ:BJ,'RAB Prices Short'!$B:$B,'All Prices combined'!$D368,'RAB Prices Short'!$E:$E,'All Prices combined'!$G368),IF($B368="RAB Long",SUMIFS('RAB Prices Long'!BJ:BJ,'RAB Prices Long'!$B:$B,'All Prices combined'!$D368,'RAB Prices Long'!$E:$E,'All Prices combined'!$G368)))),2)</f>
        <v>0.89</v>
      </c>
      <c r="BH368" s="2">
        <f>ROUND(IF($B368="Annuity",SUMIFS('Annuity Prices'!BK:BK,'Annuity Prices'!$B:$B,$D368,'Annuity Prices'!$E:$E,$G368),IF($B368="RAB Short",SUMIFS('RAB Prices Short'!BK:BK,'RAB Prices Short'!$B:$B,'All Prices combined'!$D368,'RAB Prices Short'!$E:$E,'All Prices combined'!$G368),IF($B368="RAB Long",SUMIFS('RAB Prices Long'!BK:BK,'RAB Prices Long'!$B:$B,'All Prices combined'!$D368,'RAB Prices Long'!$E:$E,'All Prices combined'!$G368)))),2)</f>
        <v>0.92</v>
      </c>
      <c r="BI368" s="2">
        <f>ROUND(IF($B368="Annuity",SUMIFS('Annuity Prices'!BL:BL,'Annuity Prices'!$B:$B,$D368,'Annuity Prices'!$E:$E,$G368),IF($B368="RAB Short",SUMIFS('RAB Prices Short'!BL:BL,'RAB Prices Short'!$B:$B,'All Prices combined'!$D368,'RAB Prices Short'!$E:$E,'All Prices combined'!$G368),IF($B368="RAB Long",SUMIFS('RAB Prices Long'!BL:BL,'RAB Prices Long'!$B:$B,'All Prices combined'!$D368,'RAB Prices Long'!$E:$E,'All Prices combined'!$G368)))),2)</f>
        <v>0.94</v>
      </c>
      <c r="BJ368" s="2">
        <f>ROUND(IF($B368="Annuity",SUMIFS('Annuity Prices'!BM:BM,'Annuity Prices'!$B:$B,$D368,'Annuity Prices'!$E:$E,$G368),IF($B368="RAB Short",SUMIFS('RAB Prices Short'!BM:BM,'RAB Prices Short'!$B:$B,'All Prices combined'!$D368,'RAB Prices Short'!$E:$E,'All Prices combined'!$G368),IF($B368="RAB Long",SUMIFS('RAB Prices Long'!BM:BM,'RAB Prices Long'!$B:$B,'All Prices combined'!$D368,'RAB Prices Long'!$E:$E,'All Prices combined'!$G368)))),2)</f>
        <v>0.96</v>
      </c>
      <c r="BK368" s="2">
        <f>ROUND(IF($B368="Annuity",SUMIFS('Annuity Prices'!BN:BN,'Annuity Prices'!$B:$B,$D368,'Annuity Prices'!$E:$E,$G368),IF($B368="RAB Short",SUMIFS('RAB Prices Short'!BN:BN,'RAB Prices Short'!$B:$B,'All Prices combined'!$D368,'RAB Prices Short'!$E:$E,'All Prices combined'!$G368),IF($B368="RAB Long",SUMIFS('RAB Prices Long'!BN:BN,'RAB Prices Long'!$B:$B,'All Prices combined'!$D368,'RAB Prices Long'!$E:$E,'All Prices combined'!$G368)))),2)</f>
        <v>0.98</v>
      </c>
      <c r="BL368" s="2">
        <f>ROUND(IF($B368="Annuity",SUMIFS('Annuity Prices'!BO:BO,'Annuity Prices'!$B:$B,$D368,'Annuity Prices'!$E:$E,$G368),IF($B368="RAB Short",SUMIFS('RAB Prices Short'!BO:BO,'RAB Prices Short'!$B:$B,'All Prices combined'!$D368,'RAB Prices Short'!$E:$E,'All Prices combined'!$G368),IF($B368="RAB Long",SUMIFS('RAB Prices Long'!BO:BO,'RAB Prices Long'!$B:$B,'All Prices combined'!$D368,'RAB Prices Long'!$E:$E,'All Prices combined'!$G368)))),2)</f>
        <v>1.01</v>
      </c>
      <c r="BM368" s="2">
        <f>ROUND(IF($B368="Annuity",SUMIFS('Annuity Prices'!BP:BP,'Annuity Prices'!$B:$B,$D368,'Annuity Prices'!$E:$E,$G368),IF($B368="RAB Short",SUMIFS('RAB Prices Short'!BP:BP,'RAB Prices Short'!$B:$B,'All Prices combined'!$D368,'RAB Prices Short'!$E:$E,'All Prices combined'!$G368),IF($B368="RAB Long",SUMIFS('RAB Prices Long'!BP:BP,'RAB Prices Long'!$B:$B,'All Prices combined'!$D368,'RAB Prices Long'!$E:$E,'All Prices combined'!$G368)))),2)</f>
        <v>1.03</v>
      </c>
      <c r="BN368" s="2">
        <f>ROUND(IF($B368="Annuity",SUMIFS('Annuity Prices'!BQ:BQ,'Annuity Prices'!$B:$B,$D368,'Annuity Prices'!$E:$E,$G368),IF($B368="RAB Short",SUMIFS('RAB Prices Short'!BQ:BQ,'RAB Prices Short'!$B:$B,'All Prices combined'!$D368,'RAB Prices Short'!$E:$E,'All Prices combined'!$G368),IF($B368="RAB Long",SUMIFS('RAB Prices Long'!BQ:BQ,'RAB Prices Long'!$B:$B,'All Prices combined'!$D368,'RAB Prices Long'!$E:$E,'All Prices combined'!$G368)))),2)</f>
        <v>1.05</v>
      </c>
      <c r="BO368" s="2">
        <f>ROUND(IF($B368="Annuity",SUMIFS('Annuity Prices'!BR:BR,'Annuity Prices'!$B:$B,$D368,'Annuity Prices'!$E:$E,$G368),IF($B368="RAB Short",SUMIFS('RAB Prices Short'!BR:BR,'RAB Prices Short'!$B:$B,'All Prices combined'!$D368,'RAB Prices Short'!$E:$E,'All Prices combined'!$G368),IF($B368="RAB Long",SUMIFS('RAB Prices Long'!BR:BR,'RAB Prices Long'!$B:$B,'All Prices combined'!$D368,'RAB Prices Long'!$E:$E,'All Prices combined'!$G368)))),2)</f>
        <v>1.08</v>
      </c>
      <c r="BP368" s="2">
        <f>ROUND(IF($B368="Annuity",SUMIFS('Annuity Prices'!BS:BS,'Annuity Prices'!$B:$B,$D368,'Annuity Prices'!$E:$E,$G368),IF($B368="RAB Short",SUMIFS('RAB Prices Short'!BS:BS,'RAB Prices Short'!$B:$B,'All Prices combined'!$D368,'RAB Prices Short'!$E:$E,'All Prices combined'!$G368),IF($B368="RAB Long",SUMIFS('RAB Prices Long'!BS:BS,'RAB Prices Long'!$B:$B,'All Prices combined'!$D368,'RAB Prices Long'!$E:$E,'All Prices combined'!$G368)))),2)</f>
        <v>1.1100000000000001</v>
      </c>
      <c r="BQ368" s="2">
        <f>ROUND(IF($B368="Annuity",SUMIFS('Annuity Prices'!BT:BT,'Annuity Prices'!$B:$B,$D368,'Annuity Prices'!$E:$E,$G368),IF($B368="RAB Short",SUMIFS('RAB Prices Short'!BT:BT,'RAB Prices Short'!$B:$B,'All Prices combined'!$D368,'RAB Prices Short'!$E:$E,'All Prices combined'!$G368),IF($B368="RAB Long",SUMIFS('RAB Prices Long'!BT:BT,'RAB Prices Long'!$B:$B,'All Prices combined'!$D368,'RAB Prices Long'!$E:$E,'All Prices combined'!$G368)))),2)</f>
        <v>1.1299999999999999</v>
      </c>
      <c r="BR368" s="2">
        <f>ROUND(IF($B368="Annuity",SUMIFS('Annuity Prices'!BU:BU,'Annuity Prices'!$B:$B,$D368,'Annuity Prices'!$E:$E,$G368),IF($B368="RAB Short",SUMIFS('RAB Prices Short'!BU:BU,'RAB Prices Short'!$B:$B,'All Prices combined'!$D368,'RAB Prices Short'!$E:$E,'All Prices combined'!$G368),IF($B368="RAB Long",SUMIFS('RAB Prices Long'!BU:BU,'RAB Prices Long'!$B:$B,'All Prices combined'!$D368,'RAB Prices Long'!$E:$E,'All Prices combined'!$G368)))),2)</f>
        <v>1.1599999999999999</v>
      </c>
      <c r="BS368" s="2">
        <f>ROUND(IF($B368="Annuity",SUMIFS('Annuity Prices'!BV:BV,'Annuity Prices'!$B:$B,$D368,'Annuity Prices'!$E:$E,$G368),IF($B368="RAB Short",SUMIFS('RAB Prices Short'!BV:BV,'RAB Prices Short'!$B:$B,'All Prices combined'!$D368,'RAB Prices Short'!$E:$E,'All Prices combined'!$G368),IF($B368="RAB Long",SUMIFS('RAB Prices Long'!BV:BV,'RAB Prices Long'!$B:$B,'All Prices combined'!$D368,'RAB Prices Long'!$E:$E,'All Prices combined'!$G368)))),2)</f>
        <v>1.18</v>
      </c>
      <c r="BT368" s="2">
        <f>ROUND(IF($B368="Annuity",SUMIFS('Annuity Prices'!BW:BW,'Annuity Prices'!$B:$B,$D368,'Annuity Prices'!$E:$E,$G368),IF($B368="RAB Short",SUMIFS('RAB Prices Short'!BW:BW,'RAB Prices Short'!$B:$B,'All Prices combined'!$D368,'RAB Prices Short'!$E:$E,'All Prices combined'!$G368),IF($B368="RAB Long",SUMIFS('RAB Prices Long'!BW:BW,'RAB Prices Long'!$B:$B,'All Prices combined'!$D368,'RAB Prices Long'!$E:$E,'All Prices combined'!$G368)))),2)</f>
        <v>1.21</v>
      </c>
      <c r="BU368" s="2">
        <f>ROUND(IF($B368="Annuity",SUMIFS('Annuity Prices'!BX:BX,'Annuity Prices'!$B:$B,$D368,'Annuity Prices'!$E:$E,$G368),IF($B368="RAB Short",SUMIFS('RAB Prices Short'!BX:BX,'RAB Prices Short'!$B:$B,'All Prices combined'!$D368,'RAB Prices Short'!$E:$E,'All Prices combined'!$G368),IF($B368="RAB Long",SUMIFS('RAB Prices Long'!BX:BX,'RAB Prices Long'!$B:$B,'All Prices combined'!$D368,'RAB Prices Long'!$E:$E,'All Prices combined'!$G368)))),2)</f>
        <v>1.24</v>
      </c>
    </row>
    <row r="369" spans="2:73" x14ac:dyDescent="0.25">
      <c r="B369" t="s">
        <v>44</v>
      </c>
      <c r="C369">
        <v>30</v>
      </c>
      <c r="D369" t="s">
        <v>215</v>
      </c>
      <c r="E369" t="s">
        <v>209</v>
      </c>
      <c r="F369" t="s">
        <v>214</v>
      </c>
      <c r="G369" t="s">
        <v>42</v>
      </c>
      <c r="I369" s="2">
        <f>ROUND(IF($B369="Annuity",SUMIFS('Annuity Prices'!L:L,'Annuity Prices'!$B:$B,$D369,'Annuity Prices'!$E:$E,$G369),IF($B369="RAB Short",SUMIFS('RAB Prices Short'!L:L,'RAB Prices Short'!$B:$B,'All Prices combined'!$D369,'RAB Prices Short'!$E:$E,'All Prices combined'!$G369),IF($B369="RAB Long",SUMIFS('RAB Prices Long'!L:L,'RAB Prices Long'!$B:$B,'All Prices combined'!$D369,'RAB Prices Long'!$E:$E,'All Prices combined'!$G369)))),2)</f>
        <v>0</v>
      </c>
      <c r="J369" s="2">
        <f>ROUND(IF($B369="Annuity",SUMIFS('Annuity Prices'!M:M,'Annuity Prices'!$B:$B,$D369,'Annuity Prices'!$E:$E,$G369),IF($B369="RAB Short",SUMIFS('RAB Prices Short'!M:M,'RAB Prices Short'!$B:$B,'All Prices combined'!$D369,'RAB Prices Short'!$E:$E,'All Prices combined'!$G369),IF($B369="RAB Long",SUMIFS('RAB Prices Long'!M:M,'RAB Prices Long'!$B:$B,'All Prices combined'!$D369,'RAB Prices Long'!$E:$E,'All Prices combined'!$G369)))),2)</f>
        <v>0</v>
      </c>
      <c r="K369" s="2">
        <f>ROUND(IF($B369="Annuity",SUMIFS('Annuity Prices'!N:N,'Annuity Prices'!$B:$B,$D369,'Annuity Prices'!$E:$E,$G369),IF($B369="RAB Short",SUMIFS('RAB Prices Short'!N:N,'RAB Prices Short'!$B:$B,'All Prices combined'!$D369,'RAB Prices Short'!$E:$E,'All Prices combined'!$G369),IF($B369="RAB Long",SUMIFS('RAB Prices Long'!N:N,'RAB Prices Long'!$B:$B,'All Prices combined'!$D369,'RAB Prices Long'!$E:$E,'All Prices combined'!$G369)))),2)</f>
        <v>49.94</v>
      </c>
      <c r="L369" s="2">
        <f>ROUND(IF($B369="Annuity",SUMIFS('Annuity Prices'!O:O,'Annuity Prices'!$B:$B,$D369,'Annuity Prices'!$E:$E,$G369),IF($B369="RAB Short",SUMIFS('RAB Prices Short'!O:O,'RAB Prices Short'!$B:$B,'All Prices combined'!$D369,'RAB Prices Short'!$E:$E,'All Prices combined'!$G369),IF($B369="RAB Long",SUMIFS('RAB Prices Long'!O:O,'RAB Prices Long'!$B:$B,'All Prices combined'!$D369,'RAB Prices Long'!$E:$E,'All Prices combined'!$G369)))),2)</f>
        <v>51.38</v>
      </c>
      <c r="M369" s="2">
        <f>ROUND(IF($B369="Annuity",SUMIFS('Annuity Prices'!P:P,'Annuity Prices'!$B:$B,$D369,'Annuity Prices'!$E:$E,$G369),IF($B369="RAB Short",SUMIFS('RAB Prices Short'!P:P,'RAB Prices Short'!$B:$B,'All Prices combined'!$D369,'RAB Prices Short'!$E:$E,'All Prices combined'!$G369),IF($B369="RAB Long",SUMIFS('RAB Prices Long'!P:P,'RAB Prices Long'!$B:$B,'All Prices combined'!$D369,'RAB Prices Long'!$E:$E,'All Prices combined'!$G369)))),2)</f>
        <v>54.36</v>
      </c>
      <c r="N369" s="2">
        <f>ROUND(IF($B369="Annuity",SUMIFS('Annuity Prices'!Q:Q,'Annuity Prices'!$B:$B,$D369,'Annuity Prices'!$E:$E,$G369),IF($B369="RAB Short",SUMIFS('RAB Prices Short'!Q:Q,'RAB Prices Short'!$B:$B,'All Prices combined'!$D369,'RAB Prices Short'!$E:$E,'All Prices combined'!$G369),IF($B369="RAB Long",SUMIFS('RAB Prices Long'!Q:Q,'RAB Prices Long'!$B:$B,'All Prices combined'!$D369,'RAB Prices Long'!$E:$E,'All Prices combined'!$G369)))),2)</f>
        <v>55.72</v>
      </c>
      <c r="O369" s="2">
        <f>ROUND(IF($B369="Annuity",SUMIFS('Annuity Prices'!R:R,'Annuity Prices'!$B:$B,$D369,'Annuity Prices'!$E:$E,$G369),IF($B369="RAB Short",SUMIFS('RAB Prices Short'!R:R,'RAB Prices Short'!$B:$B,'All Prices combined'!$D369,'RAB Prices Short'!$E:$E,'All Prices combined'!$G369),IF($B369="RAB Long",SUMIFS('RAB Prices Long'!R:R,'RAB Prices Long'!$B:$B,'All Prices combined'!$D369,'RAB Prices Long'!$E:$E,'All Prices combined'!$G369)))),2)</f>
        <v>57.12</v>
      </c>
      <c r="P369" s="2">
        <f>ROUND(IF($B369="Annuity",SUMIFS('Annuity Prices'!S:S,'Annuity Prices'!$B:$B,$D369,'Annuity Prices'!$E:$E,$G369),IF($B369="RAB Short",SUMIFS('RAB Prices Short'!S:S,'RAB Prices Short'!$B:$B,'All Prices combined'!$D369,'RAB Prices Short'!$E:$E,'All Prices combined'!$G369),IF($B369="RAB Long",SUMIFS('RAB Prices Long'!S:S,'RAB Prices Long'!$B:$B,'All Prices combined'!$D369,'RAB Prices Long'!$E:$E,'All Prices combined'!$G369)))),2)</f>
        <v>58.55</v>
      </c>
      <c r="Q369" s="2">
        <f>ROUND(IF($B369="Annuity",SUMIFS('Annuity Prices'!T:T,'Annuity Prices'!$B:$B,$D369,'Annuity Prices'!$E:$E,$G369),IF($B369="RAB Short",SUMIFS('RAB Prices Short'!T:T,'RAB Prices Short'!$B:$B,'All Prices combined'!$D369,'RAB Prices Short'!$E:$E,'All Prices combined'!$G369),IF($B369="RAB Long",SUMIFS('RAB Prices Long'!T:T,'RAB Prices Long'!$B:$B,'All Prices combined'!$D369,'RAB Prices Long'!$E:$E,'All Prices combined'!$G369)))),2)</f>
        <v>61.38</v>
      </c>
      <c r="R369" s="2">
        <f>ROUND(IF($B369="Annuity",SUMIFS('Annuity Prices'!U:U,'Annuity Prices'!$B:$B,$D369,'Annuity Prices'!$E:$E,$G369),IF($B369="RAB Short",SUMIFS('RAB Prices Short'!U:U,'RAB Prices Short'!$B:$B,'All Prices combined'!$D369,'RAB Prices Short'!$E:$E,'All Prices combined'!$G369),IF($B369="RAB Long",SUMIFS('RAB Prices Long'!U:U,'RAB Prices Long'!$B:$B,'All Prices combined'!$D369,'RAB Prices Long'!$E:$E,'All Prices combined'!$G369)))),2)</f>
        <v>62.92</v>
      </c>
      <c r="S369" s="2">
        <f>ROUND(IF($B369="Annuity",SUMIFS('Annuity Prices'!V:V,'Annuity Prices'!$B:$B,$D369,'Annuity Prices'!$E:$E,$G369),IF($B369="RAB Short",SUMIFS('RAB Prices Short'!V:V,'RAB Prices Short'!$B:$B,'All Prices combined'!$D369,'RAB Prices Short'!$E:$E,'All Prices combined'!$G369),IF($B369="RAB Long",SUMIFS('RAB Prices Long'!V:V,'RAB Prices Long'!$B:$B,'All Prices combined'!$D369,'RAB Prices Long'!$E:$E,'All Prices combined'!$G369)))),2)</f>
        <v>64.489999999999995</v>
      </c>
      <c r="T369" s="2">
        <f>ROUND(IF($B369="Annuity",SUMIFS('Annuity Prices'!W:W,'Annuity Prices'!$B:$B,$D369,'Annuity Prices'!$E:$E,$G369),IF($B369="RAB Short",SUMIFS('RAB Prices Short'!W:W,'RAB Prices Short'!$B:$B,'All Prices combined'!$D369,'RAB Prices Short'!$E:$E,'All Prices combined'!$G369),IF($B369="RAB Long",SUMIFS('RAB Prices Long'!W:W,'RAB Prices Long'!$B:$B,'All Prices combined'!$D369,'RAB Prices Long'!$E:$E,'All Prices combined'!$G369)))),2)</f>
        <v>66.099999999999994</v>
      </c>
      <c r="U369" s="2">
        <f>ROUND(IF($B369="Annuity",SUMIFS('Annuity Prices'!X:X,'Annuity Prices'!$B:$B,$D369,'Annuity Prices'!$E:$E,$G369),IF($B369="RAB Short",SUMIFS('RAB Prices Short'!X:X,'RAB Prices Short'!$B:$B,'All Prices combined'!$D369,'RAB Prices Short'!$E:$E,'All Prices combined'!$G369),IF($B369="RAB Long",SUMIFS('RAB Prices Long'!X:X,'RAB Prices Long'!$B:$B,'All Prices combined'!$D369,'RAB Prices Long'!$E:$E,'All Prices combined'!$G369)))),2)</f>
        <v>69.55</v>
      </c>
      <c r="V369" s="2">
        <f>ROUND(IF($B369="Annuity",SUMIFS('Annuity Prices'!Y:Y,'Annuity Prices'!$B:$B,$D369,'Annuity Prices'!$E:$E,$G369),IF($B369="RAB Short",SUMIFS('RAB Prices Short'!Y:Y,'RAB Prices Short'!$B:$B,'All Prices combined'!$D369,'RAB Prices Short'!$E:$E,'All Prices combined'!$G369),IF($B369="RAB Long",SUMIFS('RAB Prices Long'!Y:Y,'RAB Prices Long'!$B:$B,'All Prices combined'!$D369,'RAB Prices Long'!$E:$E,'All Prices combined'!$G369)))),2)</f>
        <v>71.290000000000006</v>
      </c>
      <c r="W369" s="2">
        <f>ROUND(IF($B369="Annuity",SUMIFS('Annuity Prices'!Z:Z,'Annuity Prices'!$B:$B,$D369,'Annuity Prices'!$E:$E,$G369),IF($B369="RAB Short",SUMIFS('RAB Prices Short'!Z:Z,'RAB Prices Short'!$B:$B,'All Prices combined'!$D369,'RAB Prices Short'!$E:$E,'All Prices combined'!$G369),IF($B369="RAB Long",SUMIFS('RAB Prices Long'!Z:Z,'RAB Prices Long'!$B:$B,'All Prices combined'!$D369,'RAB Prices Long'!$E:$E,'All Prices combined'!$G369)))),2)</f>
        <v>73.069999999999993</v>
      </c>
      <c r="X369" s="2">
        <f>ROUND(IF($B369="Annuity",SUMIFS('Annuity Prices'!AA:AA,'Annuity Prices'!$B:$B,$D369,'Annuity Prices'!$E:$E,$G369),IF($B369="RAB Short",SUMIFS('RAB Prices Short'!AA:AA,'RAB Prices Short'!$B:$B,'All Prices combined'!$D369,'RAB Prices Short'!$E:$E,'All Prices combined'!$G369),IF($B369="RAB Long",SUMIFS('RAB Prices Long'!AA:AA,'RAB Prices Long'!$B:$B,'All Prices combined'!$D369,'RAB Prices Long'!$E:$E,'All Prices combined'!$G369)))),2)</f>
        <v>74.89</v>
      </c>
      <c r="Y369" s="2">
        <f>ROUND(IF($B369="Annuity",SUMIFS('Annuity Prices'!AB:AB,'Annuity Prices'!$B:$B,$D369,'Annuity Prices'!$E:$E,$G369),IF($B369="RAB Short",SUMIFS('RAB Prices Short'!AB:AB,'RAB Prices Short'!$B:$B,'All Prices combined'!$D369,'RAB Prices Short'!$E:$E,'All Prices combined'!$G369),IF($B369="RAB Long",SUMIFS('RAB Prices Long'!AB:AB,'RAB Prices Long'!$B:$B,'All Prices combined'!$D369,'RAB Prices Long'!$E:$E,'All Prices combined'!$G369)))),2)</f>
        <v>77.89</v>
      </c>
      <c r="Z369" s="2">
        <f>ROUND(IF($B369="Annuity",SUMIFS('Annuity Prices'!AC:AC,'Annuity Prices'!$B:$B,$D369,'Annuity Prices'!$E:$E,$G369),IF($B369="RAB Short",SUMIFS('RAB Prices Short'!AC:AC,'RAB Prices Short'!$B:$B,'All Prices combined'!$D369,'RAB Prices Short'!$E:$E,'All Prices combined'!$G369),IF($B369="RAB Long",SUMIFS('RAB Prices Long'!AC:AC,'RAB Prices Long'!$B:$B,'All Prices combined'!$D369,'RAB Prices Long'!$E:$E,'All Prices combined'!$G369)))),2)</f>
        <v>79.84</v>
      </c>
      <c r="AA369" s="2">
        <f>ROUND(IF($B369="Annuity",SUMIFS('Annuity Prices'!AD:AD,'Annuity Prices'!$B:$B,$D369,'Annuity Prices'!$E:$E,$G369),IF($B369="RAB Short",SUMIFS('RAB Prices Short'!AD:AD,'RAB Prices Short'!$B:$B,'All Prices combined'!$D369,'RAB Prices Short'!$E:$E,'All Prices combined'!$G369),IF($B369="RAB Long",SUMIFS('RAB Prices Long'!AD:AD,'RAB Prices Long'!$B:$B,'All Prices combined'!$D369,'RAB Prices Long'!$E:$E,'All Prices combined'!$G369)))),2)</f>
        <v>81.83</v>
      </c>
      <c r="AB369" s="2">
        <f>ROUND(IF($B369="Annuity",SUMIFS('Annuity Prices'!AE:AE,'Annuity Prices'!$B:$B,$D369,'Annuity Prices'!$E:$E,$G369),IF($B369="RAB Short",SUMIFS('RAB Prices Short'!AE:AE,'RAB Prices Short'!$B:$B,'All Prices combined'!$D369,'RAB Prices Short'!$E:$E,'All Prices combined'!$G369),IF($B369="RAB Long",SUMIFS('RAB Prices Long'!AE:AE,'RAB Prices Long'!$B:$B,'All Prices combined'!$D369,'RAB Prices Long'!$E:$E,'All Prices combined'!$G369)))),2)</f>
        <v>83.88</v>
      </c>
      <c r="AC369" s="2">
        <f>ROUND(IF($B369="Annuity",SUMIFS('Annuity Prices'!AF:AF,'Annuity Prices'!$B:$B,$D369,'Annuity Prices'!$E:$E,$G369),IF($B369="RAB Short",SUMIFS('RAB Prices Short'!AF:AF,'RAB Prices Short'!$B:$B,'All Prices combined'!$D369,'RAB Prices Short'!$E:$E,'All Prices combined'!$G369),IF($B369="RAB Long",SUMIFS('RAB Prices Long'!AF:AF,'RAB Prices Long'!$B:$B,'All Prices combined'!$D369,'RAB Prices Long'!$E:$E,'All Prices combined'!$G369)))),2)</f>
        <v>84.74</v>
      </c>
      <c r="AD369" s="2">
        <f>ROUND(IF($B369="Annuity",SUMIFS('Annuity Prices'!AG:AG,'Annuity Prices'!$B:$B,$D369,'Annuity Prices'!$E:$E,$G369),IF($B369="RAB Short",SUMIFS('RAB Prices Short'!AG:AG,'RAB Prices Short'!$B:$B,'All Prices combined'!$D369,'RAB Prices Short'!$E:$E,'All Prices combined'!$G369),IF($B369="RAB Long",SUMIFS('RAB Prices Long'!AG:AG,'RAB Prices Long'!$B:$B,'All Prices combined'!$D369,'RAB Prices Long'!$E:$E,'All Prices combined'!$G369)))),2)</f>
        <v>86.86</v>
      </c>
      <c r="AE369" s="2">
        <f>ROUND(IF($B369="Annuity",SUMIFS('Annuity Prices'!AH:AH,'Annuity Prices'!$B:$B,$D369,'Annuity Prices'!$E:$E,$G369),IF($B369="RAB Short",SUMIFS('RAB Prices Short'!AH:AH,'RAB Prices Short'!$B:$B,'All Prices combined'!$D369,'RAB Prices Short'!$E:$E,'All Prices combined'!$G369),IF($B369="RAB Long",SUMIFS('RAB Prices Long'!AH:AH,'RAB Prices Long'!$B:$B,'All Prices combined'!$D369,'RAB Prices Long'!$E:$E,'All Prices combined'!$G369)))),2)</f>
        <v>89.03</v>
      </c>
      <c r="AF369" s="2">
        <f>ROUND(IF($B369="Annuity",SUMIFS('Annuity Prices'!AI:AI,'Annuity Prices'!$B:$B,$D369,'Annuity Prices'!$E:$E,$G369),IF($B369="RAB Short",SUMIFS('RAB Prices Short'!AI:AI,'RAB Prices Short'!$B:$B,'All Prices combined'!$D369,'RAB Prices Short'!$E:$E,'All Prices combined'!$G369),IF($B369="RAB Long",SUMIFS('RAB Prices Long'!AI:AI,'RAB Prices Long'!$B:$B,'All Prices combined'!$D369,'RAB Prices Long'!$E:$E,'All Prices combined'!$G369)))),2)</f>
        <v>91.26</v>
      </c>
      <c r="AG369" s="2">
        <f>ROUND(IF($B369="Annuity",SUMIFS('Annuity Prices'!AJ:AJ,'Annuity Prices'!$B:$B,$D369,'Annuity Prices'!$E:$E,$G369),IF($B369="RAB Short",SUMIFS('RAB Prices Short'!AJ:AJ,'RAB Prices Short'!$B:$B,'All Prices combined'!$D369,'RAB Prices Short'!$E:$E,'All Prices combined'!$G369),IF($B369="RAB Long",SUMIFS('RAB Prices Long'!AJ:AJ,'RAB Prices Long'!$B:$B,'All Prices combined'!$D369,'RAB Prices Long'!$E:$E,'All Prices combined'!$G369)))),2)</f>
        <v>93.81</v>
      </c>
      <c r="AH369" s="2">
        <f>ROUND(IF($B369="Annuity",SUMIFS('Annuity Prices'!AK:AK,'Annuity Prices'!$B:$B,$D369,'Annuity Prices'!$E:$E,$G369),IF($B369="RAB Short",SUMIFS('RAB Prices Short'!AK:AK,'RAB Prices Short'!$B:$B,'All Prices combined'!$D369,'RAB Prices Short'!$E:$E,'All Prices combined'!$G369),IF($B369="RAB Long",SUMIFS('RAB Prices Long'!AK:AK,'RAB Prices Long'!$B:$B,'All Prices combined'!$D369,'RAB Prices Long'!$E:$E,'All Prices combined'!$G369)))),2)</f>
        <v>96.15</v>
      </c>
      <c r="AI369" s="2">
        <f>ROUND(IF($B369="Annuity",SUMIFS('Annuity Prices'!AL:AL,'Annuity Prices'!$B:$B,$D369,'Annuity Prices'!$E:$E,$G369),IF($B369="RAB Short",SUMIFS('RAB Prices Short'!AL:AL,'RAB Prices Short'!$B:$B,'All Prices combined'!$D369,'RAB Prices Short'!$E:$E,'All Prices combined'!$G369),IF($B369="RAB Long",SUMIFS('RAB Prices Long'!AL:AL,'RAB Prices Long'!$B:$B,'All Prices combined'!$D369,'RAB Prices Long'!$E:$E,'All Prices combined'!$G369)))),2)</f>
        <v>98.56</v>
      </c>
      <c r="AJ369" s="2">
        <f>ROUND(IF($B369="Annuity",SUMIFS('Annuity Prices'!AM:AM,'Annuity Prices'!$B:$B,$D369,'Annuity Prices'!$E:$E,$G369),IF($B369="RAB Short",SUMIFS('RAB Prices Short'!AM:AM,'RAB Prices Short'!$B:$B,'All Prices combined'!$D369,'RAB Prices Short'!$E:$E,'All Prices combined'!$G369),IF($B369="RAB Long",SUMIFS('RAB Prices Long'!AM:AM,'RAB Prices Long'!$B:$B,'All Prices combined'!$D369,'RAB Prices Long'!$E:$E,'All Prices combined'!$G369)))),2)</f>
        <v>101.02</v>
      </c>
      <c r="AK369" s="2">
        <f>ROUND(IF($B369="Annuity",SUMIFS('Annuity Prices'!AN:AN,'Annuity Prices'!$B:$B,$D369,'Annuity Prices'!$E:$E,$G369),IF($B369="RAB Short",SUMIFS('RAB Prices Short'!AN:AN,'RAB Prices Short'!$B:$B,'All Prices combined'!$D369,'RAB Prices Short'!$E:$E,'All Prices combined'!$G369),IF($B369="RAB Long",SUMIFS('RAB Prices Long'!AN:AN,'RAB Prices Long'!$B:$B,'All Prices combined'!$D369,'RAB Prices Long'!$E:$E,'All Prices combined'!$G369)))),2)</f>
        <v>102.85</v>
      </c>
      <c r="AL369" s="2">
        <f>ROUND(IF($B369="Annuity",SUMIFS('Annuity Prices'!AO:AO,'Annuity Prices'!$B:$B,$D369,'Annuity Prices'!$E:$E,$G369),IF($B369="RAB Short",SUMIFS('RAB Prices Short'!AO:AO,'RAB Prices Short'!$B:$B,'All Prices combined'!$D369,'RAB Prices Short'!$E:$E,'All Prices combined'!$G369),IF($B369="RAB Long",SUMIFS('RAB Prices Long'!AO:AO,'RAB Prices Long'!$B:$B,'All Prices combined'!$D369,'RAB Prices Long'!$E:$E,'All Prices combined'!$G369)))),2)</f>
        <v>105.43</v>
      </c>
      <c r="AM369" s="2">
        <f>ROUND(IF($B369="Annuity",SUMIFS('Annuity Prices'!AP:AP,'Annuity Prices'!$B:$B,$D369,'Annuity Prices'!$E:$E,$G369),IF($B369="RAB Short",SUMIFS('RAB Prices Short'!AP:AP,'RAB Prices Short'!$B:$B,'All Prices combined'!$D369,'RAB Prices Short'!$E:$E,'All Prices combined'!$G369),IF($B369="RAB Long",SUMIFS('RAB Prices Long'!AP:AP,'RAB Prices Long'!$B:$B,'All Prices combined'!$D369,'RAB Prices Long'!$E:$E,'All Prices combined'!$G369)))),2)</f>
        <v>108.06</v>
      </c>
      <c r="AN369" s="2">
        <f>ROUND(IF($B369="Annuity",SUMIFS('Annuity Prices'!AQ:AQ,'Annuity Prices'!$B:$B,$D369,'Annuity Prices'!$E:$E,$G369),IF($B369="RAB Short",SUMIFS('RAB Prices Short'!AQ:AQ,'RAB Prices Short'!$B:$B,'All Prices combined'!$D369,'RAB Prices Short'!$E:$E,'All Prices combined'!$G369),IF($B369="RAB Long",SUMIFS('RAB Prices Long'!AQ:AQ,'RAB Prices Long'!$B:$B,'All Prices combined'!$D369,'RAB Prices Long'!$E:$E,'All Prices combined'!$G369)))),2)</f>
        <v>110.76</v>
      </c>
      <c r="AO369" s="2">
        <f>ROUND(IF($B369="Annuity",SUMIFS('Annuity Prices'!AR:AR,'Annuity Prices'!$B:$B,$D369,'Annuity Prices'!$E:$E,$G369),IF($B369="RAB Short",SUMIFS('RAB Prices Short'!AR:AR,'RAB Prices Short'!$B:$B,'All Prices combined'!$D369,'RAB Prices Short'!$E:$E,'All Prices combined'!$G369),IF($B369="RAB Long",SUMIFS('RAB Prices Long'!AR:AR,'RAB Prices Long'!$B:$B,'All Prices combined'!$D369,'RAB Prices Long'!$E:$E,'All Prices combined'!$G369)))),2)</f>
        <v>0</v>
      </c>
      <c r="AP369" s="2">
        <f>ROUND(IF($B369="Annuity",SUMIFS('Annuity Prices'!AS:AS,'Annuity Prices'!$B:$B,$D369,'Annuity Prices'!$E:$E,$G369),IF($B369="RAB Short",SUMIFS('RAB Prices Short'!AS:AS,'RAB Prices Short'!$B:$B,'All Prices combined'!$D369,'RAB Prices Short'!$E:$E,'All Prices combined'!$G369),IF($B369="RAB Long",SUMIFS('RAB Prices Long'!AS:AS,'RAB Prices Long'!$B:$B,'All Prices combined'!$D369,'RAB Prices Long'!$E:$E,'All Prices combined'!$G369)))),2)</f>
        <v>0</v>
      </c>
      <c r="AQ369" s="2">
        <f>ROUND(IF($B369="Annuity",SUMIFS('Annuity Prices'!AT:AT,'Annuity Prices'!$B:$B,$D369,'Annuity Prices'!$E:$E,$G369),IF($B369="RAB Short",SUMIFS('RAB Prices Short'!AT:AT,'RAB Prices Short'!$B:$B,'All Prices combined'!$D369,'RAB Prices Short'!$E:$E,'All Prices combined'!$G369),IF($B369="RAB Long",SUMIFS('RAB Prices Long'!AT:AT,'RAB Prices Long'!$B:$B,'All Prices combined'!$D369,'RAB Prices Long'!$E:$E,'All Prices combined'!$G369)))),2)</f>
        <v>48.74</v>
      </c>
      <c r="AR369" s="2">
        <f>ROUND(IF($B369="Annuity",SUMIFS('Annuity Prices'!AU:AU,'Annuity Prices'!$B:$B,$D369,'Annuity Prices'!$E:$E,$G369),IF($B369="RAB Short",SUMIFS('RAB Prices Short'!AU:AU,'RAB Prices Short'!$B:$B,'All Prices combined'!$D369,'RAB Prices Short'!$E:$E,'All Prices combined'!$G369),IF($B369="RAB Long",SUMIFS('RAB Prices Long'!AU:AU,'RAB Prices Long'!$B:$B,'All Prices combined'!$D369,'RAB Prices Long'!$E:$E,'All Prices combined'!$G369)))),2)</f>
        <v>49.94</v>
      </c>
      <c r="AS369" s="2">
        <f>ROUND(IF($B369="Annuity",SUMIFS('Annuity Prices'!AV:AV,'Annuity Prices'!$B:$B,$D369,'Annuity Prices'!$E:$E,$G369),IF($B369="RAB Short",SUMIFS('RAB Prices Short'!AV:AV,'RAB Prices Short'!$B:$B,'All Prices combined'!$D369,'RAB Prices Short'!$E:$E,'All Prices combined'!$G369),IF($B369="RAB Long",SUMIFS('RAB Prices Long'!AV:AV,'RAB Prices Long'!$B:$B,'All Prices combined'!$D369,'RAB Prices Long'!$E:$E,'All Prices combined'!$G369)))),2)</f>
        <v>51.38</v>
      </c>
      <c r="AT369" s="2">
        <f>ROUND(IF($B369="Annuity",SUMIFS('Annuity Prices'!AW:AW,'Annuity Prices'!$B:$B,$D369,'Annuity Prices'!$E:$E,$G369),IF($B369="RAB Short",SUMIFS('RAB Prices Short'!AW:AW,'RAB Prices Short'!$B:$B,'All Prices combined'!$D369,'RAB Prices Short'!$E:$E,'All Prices combined'!$G369),IF($B369="RAB Long",SUMIFS('RAB Prices Long'!AW:AW,'RAB Prices Long'!$B:$B,'All Prices combined'!$D369,'RAB Prices Long'!$E:$E,'All Prices combined'!$G369)))),2)</f>
        <v>54.36</v>
      </c>
      <c r="AU369" s="2">
        <f>ROUND(IF($B369="Annuity",SUMIFS('Annuity Prices'!AX:AX,'Annuity Prices'!$B:$B,$D369,'Annuity Prices'!$E:$E,$G369),IF($B369="RAB Short",SUMIFS('RAB Prices Short'!AX:AX,'RAB Prices Short'!$B:$B,'All Prices combined'!$D369,'RAB Prices Short'!$E:$E,'All Prices combined'!$G369),IF($B369="RAB Long",SUMIFS('RAB Prices Long'!AX:AX,'RAB Prices Long'!$B:$B,'All Prices combined'!$D369,'RAB Prices Long'!$E:$E,'All Prices combined'!$G369)))),2)</f>
        <v>55.72</v>
      </c>
      <c r="AV369" s="2">
        <f>ROUND(IF($B369="Annuity",SUMIFS('Annuity Prices'!AY:AY,'Annuity Prices'!$B:$B,$D369,'Annuity Prices'!$E:$E,$G369),IF($B369="RAB Short",SUMIFS('RAB Prices Short'!AY:AY,'RAB Prices Short'!$B:$B,'All Prices combined'!$D369,'RAB Prices Short'!$E:$E,'All Prices combined'!$G369),IF($B369="RAB Long",SUMIFS('RAB Prices Long'!AY:AY,'RAB Prices Long'!$B:$B,'All Prices combined'!$D369,'RAB Prices Long'!$E:$E,'All Prices combined'!$G369)))),2)</f>
        <v>57.12</v>
      </c>
      <c r="AW369" s="2">
        <f>ROUND(IF($B369="Annuity",SUMIFS('Annuity Prices'!AZ:AZ,'Annuity Prices'!$B:$B,$D369,'Annuity Prices'!$E:$E,$G369),IF($B369="RAB Short",SUMIFS('RAB Prices Short'!AZ:AZ,'RAB Prices Short'!$B:$B,'All Prices combined'!$D369,'RAB Prices Short'!$E:$E,'All Prices combined'!$G369),IF($B369="RAB Long",SUMIFS('RAB Prices Long'!AZ:AZ,'RAB Prices Long'!$B:$B,'All Prices combined'!$D369,'RAB Prices Long'!$E:$E,'All Prices combined'!$G369)))),2)</f>
        <v>58.55</v>
      </c>
      <c r="AX369" s="2">
        <f>ROUND(IF($B369="Annuity",SUMIFS('Annuity Prices'!BA:BA,'Annuity Prices'!$B:$B,$D369,'Annuity Prices'!$E:$E,$G369),IF($B369="RAB Short",SUMIFS('RAB Prices Short'!BA:BA,'RAB Prices Short'!$B:$B,'All Prices combined'!$D369,'RAB Prices Short'!$E:$E,'All Prices combined'!$G369),IF($B369="RAB Long",SUMIFS('RAB Prices Long'!BA:BA,'RAB Prices Long'!$B:$B,'All Prices combined'!$D369,'RAB Prices Long'!$E:$E,'All Prices combined'!$G369)))),2)</f>
        <v>61.38</v>
      </c>
      <c r="AY369" s="2">
        <f>ROUND(IF($B369="Annuity",SUMIFS('Annuity Prices'!BB:BB,'Annuity Prices'!$B:$B,$D369,'Annuity Prices'!$E:$E,$G369),IF($B369="RAB Short",SUMIFS('RAB Prices Short'!BB:BB,'RAB Prices Short'!$B:$B,'All Prices combined'!$D369,'RAB Prices Short'!$E:$E,'All Prices combined'!$G369),IF($B369="RAB Long",SUMIFS('RAB Prices Long'!BB:BB,'RAB Prices Long'!$B:$B,'All Prices combined'!$D369,'RAB Prices Long'!$E:$E,'All Prices combined'!$G369)))),2)</f>
        <v>62.92</v>
      </c>
      <c r="AZ369" s="2">
        <f>ROUND(IF($B369="Annuity",SUMIFS('Annuity Prices'!BC:BC,'Annuity Prices'!$B:$B,$D369,'Annuity Prices'!$E:$E,$G369),IF($B369="RAB Short",SUMIFS('RAB Prices Short'!BC:BC,'RAB Prices Short'!$B:$B,'All Prices combined'!$D369,'RAB Prices Short'!$E:$E,'All Prices combined'!$G369),IF($B369="RAB Long",SUMIFS('RAB Prices Long'!BC:BC,'RAB Prices Long'!$B:$B,'All Prices combined'!$D369,'RAB Prices Long'!$E:$E,'All Prices combined'!$G369)))),2)</f>
        <v>64.489999999999995</v>
      </c>
      <c r="BA369" s="2">
        <f>ROUND(IF($B369="Annuity",SUMIFS('Annuity Prices'!BD:BD,'Annuity Prices'!$B:$B,$D369,'Annuity Prices'!$E:$E,$G369),IF($B369="RAB Short",SUMIFS('RAB Prices Short'!BD:BD,'RAB Prices Short'!$B:$B,'All Prices combined'!$D369,'RAB Prices Short'!$E:$E,'All Prices combined'!$G369),IF($B369="RAB Long",SUMIFS('RAB Prices Long'!BD:BD,'RAB Prices Long'!$B:$B,'All Prices combined'!$D369,'RAB Prices Long'!$E:$E,'All Prices combined'!$G369)))),2)</f>
        <v>66.099999999999994</v>
      </c>
      <c r="BB369" s="2">
        <f>ROUND(IF($B369="Annuity",SUMIFS('Annuity Prices'!BE:BE,'Annuity Prices'!$B:$B,$D369,'Annuity Prices'!$E:$E,$G369),IF($B369="RAB Short",SUMIFS('RAB Prices Short'!BE:BE,'RAB Prices Short'!$B:$B,'All Prices combined'!$D369,'RAB Prices Short'!$E:$E,'All Prices combined'!$G369),IF($B369="RAB Long",SUMIFS('RAB Prices Long'!BE:BE,'RAB Prices Long'!$B:$B,'All Prices combined'!$D369,'RAB Prices Long'!$E:$E,'All Prices combined'!$G369)))),2)</f>
        <v>69.55</v>
      </c>
      <c r="BC369" s="2">
        <f>ROUND(IF($B369="Annuity",SUMIFS('Annuity Prices'!BF:BF,'Annuity Prices'!$B:$B,$D369,'Annuity Prices'!$E:$E,$G369),IF($B369="RAB Short",SUMIFS('RAB Prices Short'!BF:BF,'RAB Prices Short'!$B:$B,'All Prices combined'!$D369,'RAB Prices Short'!$E:$E,'All Prices combined'!$G369),IF($B369="RAB Long",SUMIFS('RAB Prices Long'!BF:BF,'RAB Prices Long'!$B:$B,'All Prices combined'!$D369,'RAB Prices Long'!$E:$E,'All Prices combined'!$G369)))),2)</f>
        <v>71.290000000000006</v>
      </c>
      <c r="BD369" s="2">
        <f>ROUND(IF($B369="Annuity",SUMIFS('Annuity Prices'!BG:BG,'Annuity Prices'!$B:$B,$D369,'Annuity Prices'!$E:$E,$G369),IF($B369="RAB Short",SUMIFS('RAB Prices Short'!BG:BG,'RAB Prices Short'!$B:$B,'All Prices combined'!$D369,'RAB Prices Short'!$E:$E,'All Prices combined'!$G369),IF($B369="RAB Long",SUMIFS('RAB Prices Long'!BG:BG,'RAB Prices Long'!$B:$B,'All Prices combined'!$D369,'RAB Prices Long'!$E:$E,'All Prices combined'!$G369)))),2)</f>
        <v>73.069999999999993</v>
      </c>
      <c r="BE369" s="2">
        <f>ROUND(IF($B369="Annuity",SUMIFS('Annuity Prices'!BH:BH,'Annuity Prices'!$B:$B,$D369,'Annuity Prices'!$E:$E,$G369),IF($B369="RAB Short",SUMIFS('RAB Prices Short'!BH:BH,'RAB Prices Short'!$B:$B,'All Prices combined'!$D369,'RAB Prices Short'!$E:$E,'All Prices combined'!$G369),IF($B369="RAB Long",SUMIFS('RAB Prices Long'!BH:BH,'RAB Prices Long'!$B:$B,'All Prices combined'!$D369,'RAB Prices Long'!$E:$E,'All Prices combined'!$G369)))),2)</f>
        <v>74.89</v>
      </c>
      <c r="BF369" s="2">
        <f>ROUND(IF($B369="Annuity",SUMIFS('Annuity Prices'!BI:BI,'Annuity Prices'!$B:$B,$D369,'Annuity Prices'!$E:$E,$G369),IF($B369="RAB Short",SUMIFS('RAB Prices Short'!BI:BI,'RAB Prices Short'!$B:$B,'All Prices combined'!$D369,'RAB Prices Short'!$E:$E,'All Prices combined'!$G369),IF($B369="RAB Long",SUMIFS('RAB Prices Long'!BI:BI,'RAB Prices Long'!$B:$B,'All Prices combined'!$D369,'RAB Prices Long'!$E:$E,'All Prices combined'!$G369)))),2)</f>
        <v>77.89</v>
      </c>
      <c r="BG369" s="2">
        <f>ROUND(IF($B369="Annuity",SUMIFS('Annuity Prices'!BJ:BJ,'Annuity Prices'!$B:$B,$D369,'Annuity Prices'!$E:$E,$G369),IF($B369="RAB Short",SUMIFS('RAB Prices Short'!BJ:BJ,'RAB Prices Short'!$B:$B,'All Prices combined'!$D369,'RAB Prices Short'!$E:$E,'All Prices combined'!$G369),IF($B369="RAB Long",SUMIFS('RAB Prices Long'!BJ:BJ,'RAB Prices Long'!$B:$B,'All Prices combined'!$D369,'RAB Prices Long'!$E:$E,'All Prices combined'!$G369)))),2)</f>
        <v>79.84</v>
      </c>
      <c r="BH369" s="2">
        <f>ROUND(IF($B369="Annuity",SUMIFS('Annuity Prices'!BK:BK,'Annuity Prices'!$B:$B,$D369,'Annuity Prices'!$E:$E,$G369),IF($B369="RAB Short",SUMIFS('RAB Prices Short'!BK:BK,'RAB Prices Short'!$B:$B,'All Prices combined'!$D369,'RAB Prices Short'!$E:$E,'All Prices combined'!$G369),IF($B369="RAB Long",SUMIFS('RAB Prices Long'!BK:BK,'RAB Prices Long'!$B:$B,'All Prices combined'!$D369,'RAB Prices Long'!$E:$E,'All Prices combined'!$G369)))),2)</f>
        <v>81.83</v>
      </c>
      <c r="BI369" s="2">
        <f>ROUND(IF($B369="Annuity",SUMIFS('Annuity Prices'!BL:BL,'Annuity Prices'!$B:$B,$D369,'Annuity Prices'!$E:$E,$G369),IF($B369="RAB Short",SUMIFS('RAB Prices Short'!BL:BL,'RAB Prices Short'!$B:$B,'All Prices combined'!$D369,'RAB Prices Short'!$E:$E,'All Prices combined'!$G369),IF($B369="RAB Long",SUMIFS('RAB Prices Long'!BL:BL,'RAB Prices Long'!$B:$B,'All Prices combined'!$D369,'RAB Prices Long'!$E:$E,'All Prices combined'!$G369)))),2)</f>
        <v>83.88</v>
      </c>
      <c r="BJ369" s="2">
        <f>ROUND(IF($B369="Annuity",SUMIFS('Annuity Prices'!BM:BM,'Annuity Prices'!$B:$B,$D369,'Annuity Prices'!$E:$E,$G369),IF($B369="RAB Short",SUMIFS('RAB Prices Short'!BM:BM,'RAB Prices Short'!$B:$B,'All Prices combined'!$D369,'RAB Prices Short'!$E:$E,'All Prices combined'!$G369),IF($B369="RAB Long",SUMIFS('RAB Prices Long'!BM:BM,'RAB Prices Long'!$B:$B,'All Prices combined'!$D369,'RAB Prices Long'!$E:$E,'All Prices combined'!$G369)))),2)</f>
        <v>84.74</v>
      </c>
      <c r="BK369" s="2">
        <f>ROUND(IF($B369="Annuity",SUMIFS('Annuity Prices'!BN:BN,'Annuity Prices'!$B:$B,$D369,'Annuity Prices'!$E:$E,$G369),IF($B369="RAB Short",SUMIFS('RAB Prices Short'!BN:BN,'RAB Prices Short'!$B:$B,'All Prices combined'!$D369,'RAB Prices Short'!$E:$E,'All Prices combined'!$G369),IF($B369="RAB Long",SUMIFS('RAB Prices Long'!BN:BN,'RAB Prices Long'!$B:$B,'All Prices combined'!$D369,'RAB Prices Long'!$E:$E,'All Prices combined'!$G369)))),2)</f>
        <v>86.86</v>
      </c>
      <c r="BL369" s="2">
        <f>ROUND(IF($B369="Annuity",SUMIFS('Annuity Prices'!BO:BO,'Annuity Prices'!$B:$B,$D369,'Annuity Prices'!$E:$E,$G369),IF($B369="RAB Short",SUMIFS('RAB Prices Short'!BO:BO,'RAB Prices Short'!$B:$B,'All Prices combined'!$D369,'RAB Prices Short'!$E:$E,'All Prices combined'!$G369),IF($B369="RAB Long",SUMIFS('RAB Prices Long'!BO:BO,'RAB Prices Long'!$B:$B,'All Prices combined'!$D369,'RAB Prices Long'!$E:$E,'All Prices combined'!$G369)))),2)</f>
        <v>89.03</v>
      </c>
      <c r="BM369" s="2">
        <f>ROUND(IF($B369="Annuity",SUMIFS('Annuity Prices'!BP:BP,'Annuity Prices'!$B:$B,$D369,'Annuity Prices'!$E:$E,$G369),IF($B369="RAB Short",SUMIFS('RAB Prices Short'!BP:BP,'RAB Prices Short'!$B:$B,'All Prices combined'!$D369,'RAB Prices Short'!$E:$E,'All Prices combined'!$G369),IF($B369="RAB Long",SUMIFS('RAB Prices Long'!BP:BP,'RAB Prices Long'!$B:$B,'All Prices combined'!$D369,'RAB Prices Long'!$E:$E,'All Prices combined'!$G369)))),2)</f>
        <v>91.26</v>
      </c>
      <c r="BN369" s="2">
        <f>ROUND(IF($B369="Annuity",SUMIFS('Annuity Prices'!BQ:BQ,'Annuity Prices'!$B:$B,$D369,'Annuity Prices'!$E:$E,$G369),IF($B369="RAB Short",SUMIFS('RAB Prices Short'!BQ:BQ,'RAB Prices Short'!$B:$B,'All Prices combined'!$D369,'RAB Prices Short'!$E:$E,'All Prices combined'!$G369),IF($B369="RAB Long",SUMIFS('RAB Prices Long'!BQ:BQ,'RAB Prices Long'!$B:$B,'All Prices combined'!$D369,'RAB Prices Long'!$E:$E,'All Prices combined'!$G369)))),2)</f>
        <v>93.81</v>
      </c>
      <c r="BO369" s="2">
        <f>ROUND(IF($B369="Annuity",SUMIFS('Annuity Prices'!BR:BR,'Annuity Prices'!$B:$B,$D369,'Annuity Prices'!$E:$E,$G369),IF($B369="RAB Short",SUMIFS('RAB Prices Short'!BR:BR,'RAB Prices Short'!$B:$B,'All Prices combined'!$D369,'RAB Prices Short'!$E:$E,'All Prices combined'!$G369),IF($B369="RAB Long",SUMIFS('RAB Prices Long'!BR:BR,'RAB Prices Long'!$B:$B,'All Prices combined'!$D369,'RAB Prices Long'!$E:$E,'All Prices combined'!$G369)))),2)</f>
        <v>96.15</v>
      </c>
      <c r="BP369" s="2">
        <f>ROUND(IF($B369="Annuity",SUMIFS('Annuity Prices'!BS:BS,'Annuity Prices'!$B:$B,$D369,'Annuity Prices'!$E:$E,$G369),IF($B369="RAB Short",SUMIFS('RAB Prices Short'!BS:BS,'RAB Prices Short'!$B:$B,'All Prices combined'!$D369,'RAB Prices Short'!$E:$E,'All Prices combined'!$G369),IF($B369="RAB Long",SUMIFS('RAB Prices Long'!BS:BS,'RAB Prices Long'!$B:$B,'All Prices combined'!$D369,'RAB Prices Long'!$E:$E,'All Prices combined'!$G369)))),2)</f>
        <v>98.56</v>
      </c>
      <c r="BQ369" s="2">
        <f>ROUND(IF($B369="Annuity",SUMIFS('Annuity Prices'!BT:BT,'Annuity Prices'!$B:$B,$D369,'Annuity Prices'!$E:$E,$G369),IF($B369="RAB Short",SUMIFS('RAB Prices Short'!BT:BT,'RAB Prices Short'!$B:$B,'All Prices combined'!$D369,'RAB Prices Short'!$E:$E,'All Prices combined'!$G369),IF($B369="RAB Long",SUMIFS('RAB Prices Long'!BT:BT,'RAB Prices Long'!$B:$B,'All Prices combined'!$D369,'RAB Prices Long'!$E:$E,'All Prices combined'!$G369)))),2)</f>
        <v>101.02</v>
      </c>
      <c r="BR369" s="2">
        <f>ROUND(IF($B369="Annuity",SUMIFS('Annuity Prices'!BU:BU,'Annuity Prices'!$B:$B,$D369,'Annuity Prices'!$E:$E,$G369),IF($B369="RAB Short",SUMIFS('RAB Prices Short'!BU:BU,'RAB Prices Short'!$B:$B,'All Prices combined'!$D369,'RAB Prices Short'!$E:$E,'All Prices combined'!$G369),IF($B369="RAB Long",SUMIFS('RAB Prices Long'!BU:BU,'RAB Prices Long'!$B:$B,'All Prices combined'!$D369,'RAB Prices Long'!$E:$E,'All Prices combined'!$G369)))),2)</f>
        <v>102.85</v>
      </c>
      <c r="BS369" s="2">
        <f>ROUND(IF($B369="Annuity",SUMIFS('Annuity Prices'!BV:BV,'Annuity Prices'!$B:$B,$D369,'Annuity Prices'!$E:$E,$G369),IF($B369="RAB Short",SUMIFS('RAB Prices Short'!BV:BV,'RAB Prices Short'!$B:$B,'All Prices combined'!$D369,'RAB Prices Short'!$E:$E,'All Prices combined'!$G369),IF($B369="RAB Long",SUMIFS('RAB Prices Long'!BV:BV,'RAB Prices Long'!$B:$B,'All Prices combined'!$D369,'RAB Prices Long'!$E:$E,'All Prices combined'!$G369)))),2)</f>
        <v>105.43</v>
      </c>
      <c r="BT369" s="2">
        <f>ROUND(IF($B369="Annuity",SUMIFS('Annuity Prices'!BW:BW,'Annuity Prices'!$B:$B,$D369,'Annuity Prices'!$E:$E,$G369),IF($B369="RAB Short",SUMIFS('RAB Prices Short'!BW:BW,'RAB Prices Short'!$B:$B,'All Prices combined'!$D369,'RAB Prices Short'!$E:$E,'All Prices combined'!$G369),IF($B369="RAB Long",SUMIFS('RAB Prices Long'!BW:BW,'RAB Prices Long'!$B:$B,'All Prices combined'!$D369,'RAB Prices Long'!$E:$E,'All Prices combined'!$G369)))),2)</f>
        <v>108.06</v>
      </c>
      <c r="BU369" s="2">
        <f>ROUND(IF($B369="Annuity",SUMIFS('Annuity Prices'!BX:BX,'Annuity Prices'!$B:$B,$D369,'Annuity Prices'!$E:$E,$G369),IF($B369="RAB Short",SUMIFS('RAB Prices Short'!BX:BX,'RAB Prices Short'!$B:$B,'All Prices combined'!$D369,'RAB Prices Short'!$E:$E,'All Prices combined'!$G369),IF($B369="RAB Long",SUMIFS('RAB Prices Long'!BX:BX,'RAB Prices Long'!$B:$B,'All Prices combined'!$D369,'RAB Prices Long'!$E:$E,'All Prices combined'!$G369)))),2)</f>
        <v>110.76</v>
      </c>
    </row>
    <row r="370" spans="2:73" x14ac:dyDescent="0.25">
      <c r="B370" t="s">
        <v>44</v>
      </c>
      <c r="C370">
        <v>30</v>
      </c>
      <c r="D370" t="s">
        <v>215</v>
      </c>
      <c r="E370" t="s">
        <v>209</v>
      </c>
      <c r="F370" t="s">
        <v>214</v>
      </c>
      <c r="G370" t="s">
        <v>43</v>
      </c>
      <c r="I370" s="2">
        <f>ROUND(IF($B370="Annuity",SUMIFS('Annuity Prices'!L:L,'Annuity Prices'!$B:$B,$D370,'Annuity Prices'!$E:$E,$G370),IF($B370="RAB Short",SUMIFS('RAB Prices Short'!L:L,'RAB Prices Short'!$B:$B,'All Prices combined'!$D370,'RAB Prices Short'!$E:$E,'All Prices combined'!$G370),IF($B370="RAB Long",SUMIFS('RAB Prices Long'!L:L,'RAB Prices Long'!$B:$B,'All Prices combined'!$D370,'RAB Prices Long'!$E:$E,'All Prices combined'!$G370)))),2)</f>
        <v>0</v>
      </c>
      <c r="J370" s="2">
        <f>ROUND(IF($B370="Annuity",SUMIFS('Annuity Prices'!M:M,'Annuity Prices'!$B:$B,$D370,'Annuity Prices'!$E:$E,$G370),IF($B370="RAB Short",SUMIFS('RAB Prices Short'!M:M,'RAB Prices Short'!$B:$B,'All Prices combined'!$D370,'RAB Prices Short'!$E:$E,'All Prices combined'!$G370),IF($B370="RAB Long",SUMIFS('RAB Prices Long'!M:M,'RAB Prices Long'!$B:$B,'All Prices combined'!$D370,'RAB Prices Long'!$E:$E,'All Prices combined'!$G370)))),2)</f>
        <v>0</v>
      </c>
      <c r="K370" s="2">
        <f>ROUND(IF($B370="Annuity",SUMIFS('Annuity Prices'!N:N,'Annuity Prices'!$B:$B,$D370,'Annuity Prices'!$E:$E,$G370),IF($B370="RAB Short",SUMIFS('RAB Prices Short'!N:N,'RAB Prices Short'!$B:$B,'All Prices combined'!$D370,'RAB Prices Short'!$E:$E,'All Prices combined'!$G370),IF($B370="RAB Long",SUMIFS('RAB Prices Long'!N:N,'RAB Prices Long'!$B:$B,'All Prices combined'!$D370,'RAB Prices Long'!$E:$E,'All Prices combined'!$G370)))),2)</f>
        <v>8.43</v>
      </c>
      <c r="L370" s="2">
        <f>ROUND(IF($B370="Annuity",SUMIFS('Annuity Prices'!O:O,'Annuity Prices'!$B:$B,$D370,'Annuity Prices'!$E:$E,$G370),IF($B370="RAB Short",SUMIFS('RAB Prices Short'!O:O,'RAB Prices Short'!$B:$B,'All Prices combined'!$D370,'RAB Prices Short'!$E:$E,'All Prices combined'!$G370),IF($B370="RAB Long",SUMIFS('RAB Prices Long'!O:O,'RAB Prices Long'!$B:$B,'All Prices combined'!$D370,'RAB Prices Long'!$E:$E,'All Prices combined'!$G370)))),2)</f>
        <v>8.67</v>
      </c>
      <c r="M370" s="2">
        <f>ROUND(IF($B370="Annuity",SUMIFS('Annuity Prices'!P:P,'Annuity Prices'!$B:$B,$D370,'Annuity Prices'!$E:$E,$G370),IF($B370="RAB Short",SUMIFS('RAB Prices Short'!P:P,'RAB Prices Short'!$B:$B,'All Prices combined'!$D370,'RAB Prices Short'!$E:$E,'All Prices combined'!$G370),IF($B370="RAB Long",SUMIFS('RAB Prices Long'!P:P,'RAB Prices Long'!$B:$B,'All Prices combined'!$D370,'RAB Prices Long'!$E:$E,'All Prices combined'!$G370)))),2)</f>
        <v>8.89</v>
      </c>
      <c r="N370" s="2">
        <f>ROUND(IF($B370="Annuity",SUMIFS('Annuity Prices'!Q:Q,'Annuity Prices'!$B:$B,$D370,'Annuity Prices'!$E:$E,$G370),IF($B370="RAB Short",SUMIFS('RAB Prices Short'!Q:Q,'RAB Prices Short'!$B:$B,'All Prices combined'!$D370,'RAB Prices Short'!$E:$E,'All Prices combined'!$G370),IF($B370="RAB Long",SUMIFS('RAB Prices Long'!Q:Q,'RAB Prices Long'!$B:$B,'All Prices combined'!$D370,'RAB Prices Long'!$E:$E,'All Prices combined'!$G370)))),2)</f>
        <v>9.1199999999999992</v>
      </c>
      <c r="O370" s="2">
        <f>ROUND(IF($B370="Annuity",SUMIFS('Annuity Prices'!R:R,'Annuity Prices'!$B:$B,$D370,'Annuity Prices'!$E:$E,$G370),IF($B370="RAB Short",SUMIFS('RAB Prices Short'!R:R,'RAB Prices Short'!$B:$B,'All Prices combined'!$D370,'RAB Prices Short'!$E:$E,'All Prices combined'!$G370),IF($B370="RAB Long",SUMIFS('RAB Prices Long'!R:R,'RAB Prices Long'!$B:$B,'All Prices combined'!$D370,'RAB Prices Long'!$E:$E,'All Prices combined'!$G370)))),2)</f>
        <v>9.34</v>
      </c>
      <c r="P370" s="2">
        <f>ROUND(IF($B370="Annuity",SUMIFS('Annuity Prices'!S:S,'Annuity Prices'!$B:$B,$D370,'Annuity Prices'!$E:$E,$G370),IF($B370="RAB Short",SUMIFS('RAB Prices Short'!S:S,'RAB Prices Short'!$B:$B,'All Prices combined'!$D370,'RAB Prices Short'!$E:$E,'All Prices combined'!$G370),IF($B370="RAB Long",SUMIFS('RAB Prices Long'!S:S,'RAB Prices Long'!$B:$B,'All Prices combined'!$D370,'RAB Prices Long'!$E:$E,'All Prices combined'!$G370)))),2)</f>
        <v>9.58</v>
      </c>
      <c r="Q370" s="2">
        <f>ROUND(IF($B370="Annuity",SUMIFS('Annuity Prices'!T:T,'Annuity Prices'!$B:$B,$D370,'Annuity Prices'!$E:$E,$G370),IF($B370="RAB Short",SUMIFS('RAB Prices Short'!T:T,'RAB Prices Short'!$B:$B,'All Prices combined'!$D370,'RAB Prices Short'!$E:$E,'All Prices combined'!$G370),IF($B370="RAB Long",SUMIFS('RAB Prices Long'!T:T,'RAB Prices Long'!$B:$B,'All Prices combined'!$D370,'RAB Prices Long'!$E:$E,'All Prices combined'!$G370)))),2)</f>
        <v>9.77</v>
      </c>
      <c r="R370" s="2">
        <f>ROUND(IF($B370="Annuity",SUMIFS('Annuity Prices'!U:U,'Annuity Prices'!$B:$B,$D370,'Annuity Prices'!$E:$E,$G370),IF($B370="RAB Short",SUMIFS('RAB Prices Short'!U:U,'RAB Prices Short'!$B:$B,'All Prices combined'!$D370,'RAB Prices Short'!$E:$E,'All Prices combined'!$G370),IF($B370="RAB Long",SUMIFS('RAB Prices Long'!U:U,'RAB Prices Long'!$B:$B,'All Prices combined'!$D370,'RAB Prices Long'!$E:$E,'All Prices combined'!$G370)))),2)</f>
        <v>10.02</v>
      </c>
      <c r="S370" s="2">
        <f>ROUND(IF($B370="Annuity",SUMIFS('Annuity Prices'!V:V,'Annuity Prices'!$B:$B,$D370,'Annuity Prices'!$E:$E,$G370),IF($B370="RAB Short",SUMIFS('RAB Prices Short'!V:V,'RAB Prices Short'!$B:$B,'All Prices combined'!$D370,'RAB Prices Short'!$E:$E,'All Prices combined'!$G370),IF($B370="RAB Long",SUMIFS('RAB Prices Long'!V:V,'RAB Prices Long'!$B:$B,'All Prices combined'!$D370,'RAB Prices Long'!$E:$E,'All Prices combined'!$G370)))),2)</f>
        <v>10.27</v>
      </c>
      <c r="T370" s="2">
        <f>ROUND(IF($B370="Annuity",SUMIFS('Annuity Prices'!W:W,'Annuity Prices'!$B:$B,$D370,'Annuity Prices'!$E:$E,$G370),IF($B370="RAB Short",SUMIFS('RAB Prices Short'!W:W,'RAB Prices Short'!$B:$B,'All Prices combined'!$D370,'RAB Prices Short'!$E:$E,'All Prices combined'!$G370),IF($B370="RAB Long",SUMIFS('RAB Prices Long'!W:W,'RAB Prices Long'!$B:$B,'All Prices combined'!$D370,'RAB Prices Long'!$E:$E,'All Prices combined'!$G370)))),2)</f>
        <v>10.52</v>
      </c>
      <c r="U370" s="2">
        <f>ROUND(IF($B370="Annuity",SUMIFS('Annuity Prices'!X:X,'Annuity Prices'!$B:$B,$D370,'Annuity Prices'!$E:$E,$G370),IF($B370="RAB Short",SUMIFS('RAB Prices Short'!X:X,'RAB Prices Short'!$B:$B,'All Prices combined'!$D370,'RAB Prices Short'!$E:$E,'All Prices combined'!$G370),IF($B370="RAB Long",SUMIFS('RAB Prices Long'!X:X,'RAB Prices Long'!$B:$B,'All Prices combined'!$D370,'RAB Prices Long'!$E:$E,'All Prices combined'!$G370)))),2)</f>
        <v>10.74</v>
      </c>
      <c r="V370" s="2">
        <f>ROUND(IF($B370="Annuity",SUMIFS('Annuity Prices'!Y:Y,'Annuity Prices'!$B:$B,$D370,'Annuity Prices'!$E:$E,$G370),IF($B370="RAB Short",SUMIFS('RAB Prices Short'!Y:Y,'RAB Prices Short'!$B:$B,'All Prices combined'!$D370,'RAB Prices Short'!$E:$E,'All Prices combined'!$G370),IF($B370="RAB Long",SUMIFS('RAB Prices Long'!Y:Y,'RAB Prices Long'!$B:$B,'All Prices combined'!$D370,'RAB Prices Long'!$E:$E,'All Prices combined'!$G370)))),2)</f>
        <v>11</v>
      </c>
      <c r="W370" s="2">
        <f>ROUND(IF($B370="Annuity",SUMIFS('Annuity Prices'!Z:Z,'Annuity Prices'!$B:$B,$D370,'Annuity Prices'!$E:$E,$G370),IF($B370="RAB Short",SUMIFS('RAB Prices Short'!Z:Z,'RAB Prices Short'!$B:$B,'All Prices combined'!$D370,'RAB Prices Short'!$E:$E,'All Prices combined'!$G370),IF($B370="RAB Long",SUMIFS('RAB Prices Long'!Z:Z,'RAB Prices Long'!$B:$B,'All Prices combined'!$D370,'RAB Prices Long'!$E:$E,'All Prices combined'!$G370)))),2)</f>
        <v>11.28</v>
      </c>
      <c r="X370" s="2">
        <f>ROUND(IF($B370="Annuity",SUMIFS('Annuity Prices'!AA:AA,'Annuity Prices'!$B:$B,$D370,'Annuity Prices'!$E:$E,$G370),IF($B370="RAB Short",SUMIFS('RAB Prices Short'!AA:AA,'RAB Prices Short'!$B:$B,'All Prices combined'!$D370,'RAB Prices Short'!$E:$E,'All Prices combined'!$G370),IF($B370="RAB Long",SUMIFS('RAB Prices Long'!AA:AA,'RAB Prices Long'!$B:$B,'All Prices combined'!$D370,'RAB Prices Long'!$E:$E,'All Prices combined'!$G370)))),2)</f>
        <v>11.56</v>
      </c>
      <c r="Y370" s="2">
        <f>ROUND(IF($B370="Annuity",SUMIFS('Annuity Prices'!AB:AB,'Annuity Prices'!$B:$B,$D370,'Annuity Prices'!$E:$E,$G370),IF($B370="RAB Short",SUMIFS('RAB Prices Short'!AB:AB,'RAB Prices Short'!$B:$B,'All Prices combined'!$D370,'RAB Prices Short'!$E:$E,'All Prices combined'!$G370),IF($B370="RAB Long",SUMIFS('RAB Prices Long'!AB:AB,'RAB Prices Long'!$B:$B,'All Prices combined'!$D370,'RAB Prices Long'!$E:$E,'All Prices combined'!$G370)))),2)</f>
        <v>11.8</v>
      </c>
      <c r="Z370" s="2">
        <f>ROUND(IF($B370="Annuity",SUMIFS('Annuity Prices'!AC:AC,'Annuity Prices'!$B:$B,$D370,'Annuity Prices'!$E:$E,$G370),IF($B370="RAB Short",SUMIFS('RAB Prices Short'!AC:AC,'RAB Prices Short'!$B:$B,'All Prices combined'!$D370,'RAB Prices Short'!$E:$E,'All Prices combined'!$G370),IF($B370="RAB Long",SUMIFS('RAB Prices Long'!AC:AC,'RAB Prices Long'!$B:$B,'All Prices combined'!$D370,'RAB Prices Long'!$E:$E,'All Prices combined'!$G370)))),2)</f>
        <v>12.09</v>
      </c>
      <c r="AA370" s="2">
        <f>ROUND(IF($B370="Annuity",SUMIFS('Annuity Prices'!AD:AD,'Annuity Prices'!$B:$B,$D370,'Annuity Prices'!$E:$E,$G370),IF($B370="RAB Short",SUMIFS('RAB Prices Short'!AD:AD,'RAB Prices Short'!$B:$B,'All Prices combined'!$D370,'RAB Prices Short'!$E:$E,'All Prices combined'!$G370),IF($B370="RAB Long",SUMIFS('RAB Prices Long'!AD:AD,'RAB Prices Long'!$B:$B,'All Prices combined'!$D370,'RAB Prices Long'!$E:$E,'All Prices combined'!$G370)))),2)</f>
        <v>12.39</v>
      </c>
      <c r="AB370" s="2">
        <f>ROUND(IF($B370="Annuity",SUMIFS('Annuity Prices'!AE:AE,'Annuity Prices'!$B:$B,$D370,'Annuity Prices'!$E:$E,$G370),IF($B370="RAB Short",SUMIFS('RAB Prices Short'!AE:AE,'RAB Prices Short'!$B:$B,'All Prices combined'!$D370,'RAB Prices Short'!$E:$E,'All Prices combined'!$G370),IF($B370="RAB Long",SUMIFS('RAB Prices Long'!AE:AE,'RAB Prices Long'!$B:$B,'All Prices combined'!$D370,'RAB Prices Long'!$E:$E,'All Prices combined'!$G370)))),2)</f>
        <v>12.7</v>
      </c>
      <c r="AC370" s="2">
        <f>ROUND(IF($B370="Annuity",SUMIFS('Annuity Prices'!AF:AF,'Annuity Prices'!$B:$B,$D370,'Annuity Prices'!$E:$E,$G370),IF($B370="RAB Short",SUMIFS('RAB Prices Short'!AF:AF,'RAB Prices Short'!$B:$B,'All Prices combined'!$D370,'RAB Prices Short'!$E:$E,'All Prices combined'!$G370),IF($B370="RAB Long",SUMIFS('RAB Prices Long'!AF:AF,'RAB Prices Long'!$B:$B,'All Prices combined'!$D370,'RAB Prices Long'!$E:$E,'All Prices combined'!$G370)))),2)</f>
        <v>12.96</v>
      </c>
      <c r="AD370" s="2">
        <f>ROUND(IF($B370="Annuity",SUMIFS('Annuity Prices'!AG:AG,'Annuity Prices'!$B:$B,$D370,'Annuity Prices'!$E:$E,$G370),IF($B370="RAB Short",SUMIFS('RAB Prices Short'!AG:AG,'RAB Prices Short'!$B:$B,'All Prices combined'!$D370,'RAB Prices Short'!$E:$E,'All Prices combined'!$G370),IF($B370="RAB Long",SUMIFS('RAB Prices Long'!AG:AG,'RAB Prices Long'!$B:$B,'All Prices combined'!$D370,'RAB Prices Long'!$E:$E,'All Prices combined'!$G370)))),2)</f>
        <v>13.29</v>
      </c>
      <c r="AE370" s="2">
        <f>ROUND(IF($B370="Annuity",SUMIFS('Annuity Prices'!AH:AH,'Annuity Prices'!$B:$B,$D370,'Annuity Prices'!$E:$E,$G370),IF($B370="RAB Short",SUMIFS('RAB Prices Short'!AH:AH,'RAB Prices Short'!$B:$B,'All Prices combined'!$D370,'RAB Prices Short'!$E:$E,'All Prices combined'!$G370),IF($B370="RAB Long",SUMIFS('RAB Prices Long'!AH:AH,'RAB Prices Long'!$B:$B,'All Prices combined'!$D370,'RAB Prices Long'!$E:$E,'All Prices combined'!$G370)))),2)</f>
        <v>13.62</v>
      </c>
      <c r="AF370" s="2">
        <f>ROUND(IF($B370="Annuity",SUMIFS('Annuity Prices'!AI:AI,'Annuity Prices'!$B:$B,$D370,'Annuity Prices'!$E:$E,$G370),IF($B370="RAB Short",SUMIFS('RAB Prices Short'!AI:AI,'RAB Prices Short'!$B:$B,'All Prices combined'!$D370,'RAB Prices Short'!$E:$E,'All Prices combined'!$G370),IF($B370="RAB Long",SUMIFS('RAB Prices Long'!AI:AI,'RAB Prices Long'!$B:$B,'All Prices combined'!$D370,'RAB Prices Long'!$E:$E,'All Prices combined'!$G370)))),2)</f>
        <v>13.96</v>
      </c>
      <c r="AG370" s="2">
        <f>ROUND(IF($B370="Annuity",SUMIFS('Annuity Prices'!AJ:AJ,'Annuity Prices'!$B:$B,$D370,'Annuity Prices'!$E:$E,$G370),IF($B370="RAB Short",SUMIFS('RAB Prices Short'!AJ:AJ,'RAB Prices Short'!$B:$B,'All Prices combined'!$D370,'RAB Prices Short'!$E:$E,'All Prices combined'!$G370),IF($B370="RAB Long",SUMIFS('RAB Prices Long'!AJ:AJ,'RAB Prices Long'!$B:$B,'All Prices combined'!$D370,'RAB Prices Long'!$E:$E,'All Prices combined'!$G370)))),2)</f>
        <v>14.24</v>
      </c>
      <c r="AH370" s="2">
        <f>ROUND(IF($B370="Annuity",SUMIFS('Annuity Prices'!AK:AK,'Annuity Prices'!$B:$B,$D370,'Annuity Prices'!$E:$E,$G370),IF($B370="RAB Short",SUMIFS('RAB Prices Short'!AK:AK,'RAB Prices Short'!$B:$B,'All Prices combined'!$D370,'RAB Prices Short'!$E:$E,'All Prices combined'!$G370),IF($B370="RAB Long",SUMIFS('RAB Prices Long'!AK:AK,'RAB Prices Long'!$B:$B,'All Prices combined'!$D370,'RAB Prices Long'!$E:$E,'All Prices combined'!$G370)))),2)</f>
        <v>14.6</v>
      </c>
      <c r="AI370" s="2">
        <f>ROUND(IF($B370="Annuity",SUMIFS('Annuity Prices'!AL:AL,'Annuity Prices'!$B:$B,$D370,'Annuity Prices'!$E:$E,$G370),IF($B370="RAB Short",SUMIFS('RAB Prices Short'!AL:AL,'RAB Prices Short'!$B:$B,'All Prices combined'!$D370,'RAB Prices Short'!$E:$E,'All Prices combined'!$G370),IF($B370="RAB Long",SUMIFS('RAB Prices Long'!AL:AL,'RAB Prices Long'!$B:$B,'All Prices combined'!$D370,'RAB Prices Long'!$E:$E,'All Prices combined'!$G370)))),2)</f>
        <v>14.96</v>
      </c>
      <c r="AJ370" s="2">
        <f>ROUND(IF($B370="Annuity",SUMIFS('Annuity Prices'!AM:AM,'Annuity Prices'!$B:$B,$D370,'Annuity Prices'!$E:$E,$G370),IF($B370="RAB Short",SUMIFS('RAB Prices Short'!AM:AM,'RAB Prices Short'!$B:$B,'All Prices combined'!$D370,'RAB Prices Short'!$E:$E,'All Prices combined'!$G370),IF($B370="RAB Long",SUMIFS('RAB Prices Long'!AM:AM,'RAB Prices Long'!$B:$B,'All Prices combined'!$D370,'RAB Prices Long'!$E:$E,'All Prices combined'!$G370)))),2)</f>
        <v>15.34</v>
      </c>
      <c r="AK370" s="2">
        <f>ROUND(IF($B370="Annuity",SUMIFS('Annuity Prices'!AN:AN,'Annuity Prices'!$B:$B,$D370,'Annuity Prices'!$E:$E,$G370),IF($B370="RAB Short",SUMIFS('RAB Prices Short'!AN:AN,'RAB Prices Short'!$B:$B,'All Prices combined'!$D370,'RAB Prices Short'!$E:$E,'All Prices combined'!$G370),IF($B370="RAB Long",SUMIFS('RAB Prices Long'!AN:AN,'RAB Prices Long'!$B:$B,'All Prices combined'!$D370,'RAB Prices Long'!$E:$E,'All Prices combined'!$G370)))),2)</f>
        <v>15.65</v>
      </c>
      <c r="AL370" s="2">
        <f>ROUND(IF($B370="Annuity",SUMIFS('Annuity Prices'!AO:AO,'Annuity Prices'!$B:$B,$D370,'Annuity Prices'!$E:$E,$G370),IF($B370="RAB Short",SUMIFS('RAB Prices Short'!AO:AO,'RAB Prices Short'!$B:$B,'All Prices combined'!$D370,'RAB Prices Short'!$E:$E,'All Prices combined'!$G370),IF($B370="RAB Long",SUMIFS('RAB Prices Long'!AO:AO,'RAB Prices Long'!$B:$B,'All Prices combined'!$D370,'RAB Prices Long'!$E:$E,'All Prices combined'!$G370)))),2)</f>
        <v>16.04</v>
      </c>
      <c r="AM370" s="2">
        <f>ROUND(IF($B370="Annuity",SUMIFS('Annuity Prices'!AP:AP,'Annuity Prices'!$B:$B,$D370,'Annuity Prices'!$E:$E,$G370),IF($B370="RAB Short",SUMIFS('RAB Prices Short'!AP:AP,'RAB Prices Short'!$B:$B,'All Prices combined'!$D370,'RAB Prices Short'!$E:$E,'All Prices combined'!$G370),IF($B370="RAB Long",SUMIFS('RAB Prices Long'!AP:AP,'RAB Prices Long'!$B:$B,'All Prices combined'!$D370,'RAB Prices Long'!$E:$E,'All Prices combined'!$G370)))),2)</f>
        <v>16.440000000000001</v>
      </c>
      <c r="AN370" s="2">
        <f>ROUND(IF($B370="Annuity",SUMIFS('Annuity Prices'!AQ:AQ,'Annuity Prices'!$B:$B,$D370,'Annuity Prices'!$E:$E,$G370),IF($B370="RAB Short",SUMIFS('RAB Prices Short'!AQ:AQ,'RAB Prices Short'!$B:$B,'All Prices combined'!$D370,'RAB Prices Short'!$E:$E,'All Prices combined'!$G370),IF($B370="RAB Long",SUMIFS('RAB Prices Long'!AQ:AQ,'RAB Prices Long'!$B:$B,'All Prices combined'!$D370,'RAB Prices Long'!$E:$E,'All Prices combined'!$G370)))),2)</f>
        <v>16.850000000000001</v>
      </c>
      <c r="AO370" s="2">
        <f>ROUND(IF($B370="Annuity",SUMIFS('Annuity Prices'!AR:AR,'Annuity Prices'!$B:$B,$D370,'Annuity Prices'!$E:$E,$G370),IF($B370="RAB Short",SUMIFS('RAB Prices Short'!AR:AR,'RAB Prices Short'!$B:$B,'All Prices combined'!$D370,'RAB Prices Short'!$E:$E,'All Prices combined'!$G370),IF($B370="RAB Long",SUMIFS('RAB Prices Long'!AR:AR,'RAB Prices Long'!$B:$B,'All Prices combined'!$D370,'RAB Prices Long'!$E:$E,'All Prices combined'!$G370)))),2)</f>
        <v>0</v>
      </c>
      <c r="AP370" s="2">
        <f>ROUND(IF($B370="Annuity",SUMIFS('Annuity Prices'!AS:AS,'Annuity Prices'!$B:$B,$D370,'Annuity Prices'!$E:$E,$G370),IF($B370="RAB Short",SUMIFS('RAB Prices Short'!AS:AS,'RAB Prices Short'!$B:$B,'All Prices combined'!$D370,'RAB Prices Short'!$E:$E,'All Prices combined'!$G370),IF($B370="RAB Long",SUMIFS('RAB Prices Long'!AS:AS,'RAB Prices Long'!$B:$B,'All Prices combined'!$D370,'RAB Prices Long'!$E:$E,'All Prices combined'!$G370)))),2)</f>
        <v>0</v>
      </c>
      <c r="AQ370" s="2">
        <f>ROUND(IF($B370="Annuity",SUMIFS('Annuity Prices'!AT:AT,'Annuity Prices'!$B:$B,$D370,'Annuity Prices'!$E:$E,$G370),IF($B370="RAB Short",SUMIFS('RAB Prices Short'!AT:AT,'RAB Prices Short'!$B:$B,'All Prices combined'!$D370,'RAB Prices Short'!$E:$E,'All Prices combined'!$G370),IF($B370="RAB Long",SUMIFS('RAB Prices Long'!AT:AT,'RAB Prices Long'!$B:$B,'All Prices combined'!$D370,'RAB Prices Long'!$E:$E,'All Prices combined'!$G370)))),2)</f>
        <v>8.2100000000000009</v>
      </c>
      <c r="AR370" s="2">
        <f>ROUND(IF($B370="Annuity",SUMIFS('Annuity Prices'!AU:AU,'Annuity Prices'!$B:$B,$D370,'Annuity Prices'!$E:$E,$G370),IF($B370="RAB Short",SUMIFS('RAB Prices Short'!AU:AU,'RAB Prices Short'!$B:$B,'All Prices combined'!$D370,'RAB Prices Short'!$E:$E,'All Prices combined'!$G370),IF($B370="RAB Long",SUMIFS('RAB Prices Long'!AU:AU,'RAB Prices Long'!$B:$B,'All Prices combined'!$D370,'RAB Prices Long'!$E:$E,'All Prices combined'!$G370)))),2)</f>
        <v>8.43</v>
      </c>
      <c r="AS370" s="2">
        <f>ROUND(IF($B370="Annuity",SUMIFS('Annuity Prices'!AV:AV,'Annuity Prices'!$B:$B,$D370,'Annuity Prices'!$E:$E,$G370),IF($B370="RAB Short",SUMIFS('RAB Prices Short'!AV:AV,'RAB Prices Short'!$B:$B,'All Prices combined'!$D370,'RAB Prices Short'!$E:$E,'All Prices combined'!$G370),IF($B370="RAB Long",SUMIFS('RAB Prices Long'!AV:AV,'RAB Prices Long'!$B:$B,'All Prices combined'!$D370,'RAB Prices Long'!$E:$E,'All Prices combined'!$G370)))),2)</f>
        <v>8.67</v>
      </c>
      <c r="AT370" s="2">
        <f>ROUND(IF($B370="Annuity",SUMIFS('Annuity Prices'!AW:AW,'Annuity Prices'!$B:$B,$D370,'Annuity Prices'!$E:$E,$G370),IF($B370="RAB Short",SUMIFS('RAB Prices Short'!AW:AW,'RAB Prices Short'!$B:$B,'All Prices combined'!$D370,'RAB Prices Short'!$E:$E,'All Prices combined'!$G370),IF($B370="RAB Long",SUMIFS('RAB Prices Long'!AW:AW,'RAB Prices Long'!$B:$B,'All Prices combined'!$D370,'RAB Prices Long'!$E:$E,'All Prices combined'!$G370)))),2)</f>
        <v>8.89</v>
      </c>
      <c r="AU370" s="2">
        <f>ROUND(IF($B370="Annuity",SUMIFS('Annuity Prices'!AX:AX,'Annuity Prices'!$B:$B,$D370,'Annuity Prices'!$E:$E,$G370),IF($B370="RAB Short",SUMIFS('RAB Prices Short'!AX:AX,'RAB Prices Short'!$B:$B,'All Prices combined'!$D370,'RAB Prices Short'!$E:$E,'All Prices combined'!$G370),IF($B370="RAB Long",SUMIFS('RAB Prices Long'!AX:AX,'RAB Prices Long'!$B:$B,'All Prices combined'!$D370,'RAB Prices Long'!$E:$E,'All Prices combined'!$G370)))),2)</f>
        <v>9.1199999999999992</v>
      </c>
      <c r="AV370" s="2">
        <f>ROUND(IF($B370="Annuity",SUMIFS('Annuity Prices'!AY:AY,'Annuity Prices'!$B:$B,$D370,'Annuity Prices'!$E:$E,$G370),IF($B370="RAB Short",SUMIFS('RAB Prices Short'!AY:AY,'RAB Prices Short'!$B:$B,'All Prices combined'!$D370,'RAB Prices Short'!$E:$E,'All Prices combined'!$G370),IF($B370="RAB Long",SUMIFS('RAB Prices Long'!AY:AY,'RAB Prices Long'!$B:$B,'All Prices combined'!$D370,'RAB Prices Long'!$E:$E,'All Prices combined'!$G370)))),2)</f>
        <v>9.34</v>
      </c>
      <c r="AW370" s="2">
        <f>ROUND(IF($B370="Annuity",SUMIFS('Annuity Prices'!AZ:AZ,'Annuity Prices'!$B:$B,$D370,'Annuity Prices'!$E:$E,$G370),IF($B370="RAB Short",SUMIFS('RAB Prices Short'!AZ:AZ,'RAB Prices Short'!$B:$B,'All Prices combined'!$D370,'RAB Prices Short'!$E:$E,'All Prices combined'!$G370),IF($B370="RAB Long",SUMIFS('RAB Prices Long'!AZ:AZ,'RAB Prices Long'!$B:$B,'All Prices combined'!$D370,'RAB Prices Long'!$E:$E,'All Prices combined'!$G370)))),2)</f>
        <v>9.58</v>
      </c>
      <c r="AX370" s="2">
        <f>ROUND(IF($B370="Annuity",SUMIFS('Annuity Prices'!BA:BA,'Annuity Prices'!$B:$B,$D370,'Annuity Prices'!$E:$E,$G370),IF($B370="RAB Short",SUMIFS('RAB Prices Short'!BA:BA,'RAB Prices Short'!$B:$B,'All Prices combined'!$D370,'RAB Prices Short'!$E:$E,'All Prices combined'!$G370),IF($B370="RAB Long",SUMIFS('RAB Prices Long'!BA:BA,'RAB Prices Long'!$B:$B,'All Prices combined'!$D370,'RAB Prices Long'!$E:$E,'All Prices combined'!$G370)))),2)</f>
        <v>9.77</v>
      </c>
      <c r="AY370" s="2">
        <f>ROUND(IF($B370="Annuity",SUMIFS('Annuity Prices'!BB:BB,'Annuity Prices'!$B:$B,$D370,'Annuity Prices'!$E:$E,$G370),IF($B370="RAB Short",SUMIFS('RAB Prices Short'!BB:BB,'RAB Prices Short'!$B:$B,'All Prices combined'!$D370,'RAB Prices Short'!$E:$E,'All Prices combined'!$G370),IF($B370="RAB Long",SUMIFS('RAB Prices Long'!BB:BB,'RAB Prices Long'!$B:$B,'All Prices combined'!$D370,'RAB Prices Long'!$E:$E,'All Prices combined'!$G370)))),2)</f>
        <v>10.02</v>
      </c>
      <c r="AZ370" s="2">
        <f>ROUND(IF($B370="Annuity",SUMIFS('Annuity Prices'!BC:BC,'Annuity Prices'!$B:$B,$D370,'Annuity Prices'!$E:$E,$G370),IF($B370="RAB Short",SUMIFS('RAB Prices Short'!BC:BC,'RAB Prices Short'!$B:$B,'All Prices combined'!$D370,'RAB Prices Short'!$E:$E,'All Prices combined'!$G370),IF($B370="RAB Long",SUMIFS('RAB Prices Long'!BC:BC,'RAB Prices Long'!$B:$B,'All Prices combined'!$D370,'RAB Prices Long'!$E:$E,'All Prices combined'!$G370)))),2)</f>
        <v>10.27</v>
      </c>
      <c r="BA370" s="2">
        <f>ROUND(IF($B370="Annuity",SUMIFS('Annuity Prices'!BD:BD,'Annuity Prices'!$B:$B,$D370,'Annuity Prices'!$E:$E,$G370),IF($B370="RAB Short",SUMIFS('RAB Prices Short'!BD:BD,'RAB Prices Short'!$B:$B,'All Prices combined'!$D370,'RAB Prices Short'!$E:$E,'All Prices combined'!$G370),IF($B370="RAB Long",SUMIFS('RAB Prices Long'!BD:BD,'RAB Prices Long'!$B:$B,'All Prices combined'!$D370,'RAB Prices Long'!$E:$E,'All Prices combined'!$G370)))),2)</f>
        <v>10.52</v>
      </c>
      <c r="BB370" s="2">
        <f>ROUND(IF($B370="Annuity",SUMIFS('Annuity Prices'!BE:BE,'Annuity Prices'!$B:$B,$D370,'Annuity Prices'!$E:$E,$G370),IF($B370="RAB Short",SUMIFS('RAB Prices Short'!BE:BE,'RAB Prices Short'!$B:$B,'All Prices combined'!$D370,'RAB Prices Short'!$E:$E,'All Prices combined'!$G370),IF($B370="RAB Long",SUMIFS('RAB Prices Long'!BE:BE,'RAB Prices Long'!$B:$B,'All Prices combined'!$D370,'RAB Prices Long'!$E:$E,'All Prices combined'!$G370)))),2)</f>
        <v>10.74</v>
      </c>
      <c r="BC370" s="2">
        <f>ROUND(IF($B370="Annuity",SUMIFS('Annuity Prices'!BF:BF,'Annuity Prices'!$B:$B,$D370,'Annuity Prices'!$E:$E,$G370),IF($B370="RAB Short",SUMIFS('RAB Prices Short'!BF:BF,'RAB Prices Short'!$B:$B,'All Prices combined'!$D370,'RAB Prices Short'!$E:$E,'All Prices combined'!$G370),IF($B370="RAB Long",SUMIFS('RAB Prices Long'!BF:BF,'RAB Prices Long'!$B:$B,'All Prices combined'!$D370,'RAB Prices Long'!$E:$E,'All Prices combined'!$G370)))),2)</f>
        <v>11</v>
      </c>
      <c r="BD370" s="2">
        <f>ROUND(IF($B370="Annuity",SUMIFS('Annuity Prices'!BG:BG,'Annuity Prices'!$B:$B,$D370,'Annuity Prices'!$E:$E,$G370),IF($B370="RAB Short",SUMIFS('RAB Prices Short'!BG:BG,'RAB Prices Short'!$B:$B,'All Prices combined'!$D370,'RAB Prices Short'!$E:$E,'All Prices combined'!$G370),IF($B370="RAB Long",SUMIFS('RAB Prices Long'!BG:BG,'RAB Prices Long'!$B:$B,'All Prices combined'!$D370,'RAB Prices Long'!$E:$E,'All Prices combined'!$G370)))),2)</f>
        <v>11.28</v>
      </c>
      <c r="BE370" s="2">
        <f>ROUND(IF($B370="Annuity",SUMIFS('Annuity Prices'!BH:BH,'Annuity Prices'!$B:$B,$D370,'Annuity Prices'!$E:$E,$G370),IF($B370="RAB Short",SUMIFS('RAB Prices Short'!BH:BH,'RAB Prices Short'!$B:$B,'All Prices combined'!$D370,'RAB Prices Short'!$E:$E,'All Prices combined'!$G370),IF($B370="RAB Long",SUMIFS('RAB Prices Long'!BH:BH,'RAB Prices Long'!$B:$B,'All Prices combined'!$D370,'RAB Prices Long'!$E:$E,'All Prices combined'!$G370)))),2)</f>
        <v>11.56</v>
      </c>
      <c r="BF370" s="2">
        <f>ROUND(IF($B370="Annuity",SUMIFS('Annuity Prices'!BI:BI,'Annuity Prices'!$B:$B,$D370,'Annuity Prices'!$E:$E,$G370),IF($B370="RAB Short",SUMIFS('RAB Prices Short'!BI:BI,'RAB Prices Short'!$B:$B,'All Prices combined'!$D370,'RAB Prices Short'!$E:$E,'All Prices combined'!$G370),IF($B370="RAB Long",SUMIFS('RAB Prices Long'!BI:BI,'RAB Prices Long'!$B:$B,'All Prices combined'!$D370,'RAB Prices Long'!$E:$E,'All Prices combined'!$G370)))),2)</f>
        <v>11.8</v>
      </c>
      <c r="BG370" s="2">
        <f>ROUND(IF($B370="Annuity",SUMIFS('Annuity Prices'!BJ:BJ,'Annuity Prices'!$B:$B,$D370,'Annuity Prices'!$E:$E,$G370),IF($B370="RAB Short",SUMIFS('RAB Prices Short'!BJ:BJ,'RAB Prices Short'!$B:$B,'All Prices combined'!$D370,'RAB Prices Short'!$E:$E,'All Prices combined'!$G370),IF($B370="RAB Long",SUMIFS('RAB Prices Long'!BJ:BJ,'RAB Prices Long'!$B:$B,'All Prices combined'!$D370,'RAB Prices Long'!$E:$E,'All Prices combined'!$G370)))),2)</f>
        <v>12.09</v>
      </c>
      <c r="BH370" s="2">
        <f>ROUND(IF($B370="Annuity",SUMIFS('Annuity Prices'!BK:BK,'Annuity Prices'!$B:$B,$D370,'Annuity Prices'!$E:$E,$G370),IF($B370="RAB Short",SUMIFS('RAB Prices Short'!BK:BK,'RAB Prices Short'!$B:$B,'All Prices combined'!$D370,'RAB Prices Short'!$E:$E,'All Prices combined'!$G370),IF($B370="RAB Long",SUMIFS('RAB Prices Long'!BK:BK,'RAB Prices Long'!$B:$B,'All Prices combined'!$D370,'RAB Prices Long'!$E:$E,'All Prices combined'!$G370)))),2)</f>
        <v>12.39</v>
      </c>
      <c r="BI370" s="2">
        <f>ROUND(IF($B370="Annuity",SUMIFS('Annuity Prices'!BL:BL,'Annuity Prices'!$B:$B,$D370,'Annuity Prices'!$E:$E,$G370),IF($B370="RAB Short",SUMIFS('RAB Prices Short'!BL:BL,'RAB Prices Short'!$B:$B,'All Prices combined'!$D370,'RAB Prices Short'!$E:$E,'All Prices combined'!$G370),IF($B370="RAB Long",SUMIFS('RAB Prices Long'!BL:BL,'RAB Prices Long'!$B:$B,'All Prices combined'!$D370,'RAB Prices Long'!$E:$E,'All Prices combined'!$G370)))),2)</f>
        <v>12.7</v>
      </c>
      <c r="BJ370" s="2">
        <f>ROUND(IF($B370="Annuity",SUMIFS('Annuity Prices'!BM:BM,'Annuity Prices'!$B:$B,$D370,'Annuity Prices'!$E:$E,$G370),IF($B370="RAB Short",SUMIFS('RAB Prices Short'!BM:BM,'RAB Prices Short'!$B:$B,'All Prices combined'!$D370,'RAB Prices Short'!$E:$E,'All Prices combined'!$G370),IF($B370="RAB Long",SUMIFS('RAB Prices Long'!BM:BM,'RAB Prices Long'!$B:$B,'All Prices combined'!$D370,'RAB Prices Long'!$E:$E,'All Prices combined'!$G370)))),2)</f>
        <v>12.96</v>
      </c>
      <c r="BK370" s="2">
        <f>ROUND(IF($B370="Annuity",SUMIFS('Annuity Prices'!BN:BN,'Annuity Prices'!$B:$B,$D370,'Annuity Prices'!$E:$E,$G370),IF($B370="RAB Short",SUMIFS('RAB Prices Short'!BN:BN,'RAB Prices Short'!$B:$B,'All Prices combined'!$D370,'RAB Prices Short'!$E:$E,'All Prices combined'!$G370),IF($B370="RAB Long",SUMIFS('RAB Prices Long'!BN:BN,'RAB Prices Long'!$B:$B,'All Prices combined'!$D370,'RAB Prices Long'!$E:$E,'All Prices combined'!$G370)))),2)</f>
        <v>13.29</v>
      </c>
      <c r="BL370" s="2">
        <f>ROUND(IF($B370="Annuity",SUMIFS('Annuity Prices'!BO:BO,'Annuity Prices'!$B:$B,$D370,'Annuity Prices'!$E:$E,$G370),IF($B370="RAB Short",SUMIFS('RAB Prices Short'!BO:BO,'RAB Prices Short'!$B:$B,'All Prices combined'!$D370,'RAB Prices Short'!$E:$E,'All Prices combined'!$G370),IF($B370="RAB Long",SUMIFS('RAB Prices Long'!BO:BO,'RAB Prices Long'!$B:$B,'All Prices combined'!$D370,'RAB Prices Long'!$E:$E,'All Prices combined'!$G370)))),2)</f>
        <v>13.62</v>
      </c>
      <c r="BM370" s="2">
        <f>ROUND(IF($B370="Annuity",SUMIFS('Annuity Prices'!BP:BP,'Annuity Prices'!$B:$B,$D370,'Annuity Prices'!$E:$E,$G370),IF($B370="RAB Short",SUMIFS('RAB Prices Short'!BP:BP,'RAB Prices Short'!$B:$B,'All Prices combined'!$D370,'RAB Prices Short'!$E:$E,'All Prices combined'!$G370),IF($B370="RAB Long",SUMIFS('RAB Prices Long'!BP:BP,'RAB Prices Long'!$B:$B,'All Prices combined'!$D370,'RAB Prices Long'!$E:$E,'All Prices combined'!$G370)))),2)</f>
        <v>13.96</v>
      </c>
      <c r="BN370" s="2">
        <f>ROUND(IF($B370="Annuity",SUMIFS('Annuity Prices'!BQ:BQ,'Annuity Prices'!$B:$B,$D370,'Annuity Prices'!$E:$E,$G370),IF($B370="RAB Short",SUMIFS('RAB Prices Short'!BQ:BQ,'RAB Prices Short'!$B:$B,'All Prices combined'!$D370,'RAB Prices Short'!$E:$E,'All Prices combined'!$G370),IF($B370="RAB Long",SUMIFS('RAB Prices Long'!BQ:BQ,'RAB Prices Long'!$B:$B,'All Prices combined'!$D370,'RAB Prices Long'!$E:$E,'All Prices combined'!$G370)))),2)</f>
        <v>14.24</v>
      </c>
      <c r="BO370" s="2">
        <f>ROUND(IF($B370="Annuity",SUMIFS('Annuity Prices'!BR:BR,'Annuity Prices'!$B:$B,$D370,'Annuity Prices'!$E:$E,$G370),IF($B370="RAB Short",SUMIFS('RAB Prices Short'!BR:BR,'RAB Prices Short'!$B:$B,'All Prices combined'!$D370,'RAB Prices Short'!$E:$E,'All Prices combined'!$G370),IF($B370="RAB Long",SUMIFS('RAB Prices Long'!BR:BR,'RAB Prices Long'!$B:$B,'All Prices combined'!$D370,'RAB Prices Long'!$E:$E,'All Prices combined'!$G370)))),2)</f>
        <v>14.6</v>
      </c>
      <c r="BP370" s="2">
        <f>ROUND(IF($B370="Annuity",SUMIFS('Annuity Prices'!BS:BS,'Annuity Prices'!$B:$B,$D370,'Annuity Prices'!$E:$E,$G370),IF($B370="RAB Short",SUMIFS('RAB Prices Short'!BS:BS,'RAB Prices Short'!$B:$B,'All Prices combined'!$D370,'RAB Prices Short'!$E:$E,'All Prices combined'!$G370),IF($B370="RAB Long",SUMIFS('RAB Prices Long'!BS:BS,'RAB Prices Long'!$B:$B,'All Prices combined'!$D370,'RAB Prices Long'!$E:$E,'All Prices combined'!$G370)))),2)</f>
        <v>14.96</v>
      </c>
      <c r="BQ370" s="2">
        <f>ROUND(IF($B370="Annuity",SUMIFS('Annuity Prices'!BT:BT,'Annuity Prices'!$B:$B,$D370,'Annuity Prices'!$E:$E,$G370),IF($B370="RAB Short",SUMIFS('RAB Prices Short'!BT:BT,'RAB Prices Short'!$B:$B,'All Prices combined'!$D370,'RAB Prices Short'!$E:$E,'All Prices combined'!$G370),IF($B370="RAB Long",SUMIFS('RAB Prices Long'!BT:BT,'RAB Prices Long'!$B:$B,'All Prices combined'!$D370,'RAB Prices Long'!$E:$E,'All Prices combined'!$G370)))),2)</f>
        <v>15.34</v>
      </c>
      <c r="BR370" s="2">
        <f>ROUND(IF($B370="Annuity",SUMIFS('Annuity Prices'!BU:BU,'Annuity Prices'!$B:$B,$D370,'Annuity Prices'!$E:$E,$G370),IF($B370="RAB Short",SUMIFS('RAB Prices Short'!BU:BU,'RAB Prices Short'!$B:$B,'All Prices combined'!$D370,'RAB Prices Short'!$E:$E,'All Prices combined'!$G370),IF($B370="RAB Long",SUMIFS('RAB Prices Long'!BU:BU,'RAB Prices Long'!$B:$B,'All Prices combined'!$D370,'RAB Prices Long'!$E:$E,'All Prices combined'!$G370)))),2)</f>
        <v>15.65</v>
      </c>
      <c r="BS370" s="2">
        <f>ROUND(IF($B370="Annuity",SUMIFS('Annuity Prices'!BV:BV,'Annuity Prices'!$B:$B,$D370,'Annuity Prices'!$E:$E,$G370),IF($B370="RAB Short",SUMIFS('RAB Prices Short'!BV:BV,'RAB Prices Short'!$B:$B,'All Prices combined'!$D370,'RAB Prices Short'!$E:$E,'All Prices combined'!$G370),IF($B370="RAB Long",SUMIFS('RAB Prices Long'!BV:BV,'RAB Prices Long'!$B:$B,'All Prices combined'!$D370,'RAB Prices Long'!$E:$E,'All Prices combined'!$G370)))),2)</f>
        <v>16.04</v>
      </c>
      <c r="BT370" s="2">
        <f>ROUND(IF($B370="Annuity",SUMIFS('Annuity Prices'!BW:BW,'Annuity Prices'!$B:$B,$D370,'Annuity Prices'!$E:$E,$G370),IF($B370="RAB Short",SUMIFS('RAB Prices Short'!BW:BW,'RAB Prices Short'!$B:$B,'All Prices combined'!$D370,'RAB Prices Short'!$E:$E,'All Prices combined'!$G370),IF($B370="RAB Long",SUMIFS('RAB Prices Long'!BW:BW,'RAB Prices Long'!$B:$B,'All Prices combined'!$D370,'RAB Prices Long'!$E:$E,'All Prices combined'!$G370)))),2)</f>
        <v>16.440000000000001</v>
      </c>
      <c r="BU370" s="2">
        <f>ROUND(IF($B370="Annuity",SUMIFS('Annuity Prices'!BX:BX,'Annuity Prices'!$B:$B,$D370,'Annuity Prices'!$E:$E,$G370),IF($B370="RAB Short",SUMIFS('RAB Prices Short'!BX:BX,'RAB Prices Short'!$B:$B,'All Prices combined'!$D370,'RAB Prices Short'!$E:$E,'All Prices combined'!$G370),IF($B370="RAB Long",SUMIFS('RAB Prices Long'!BX:BX,'RAB Prices Long'!$B:$B,'All Prices combined'!$D370,'RAB Prices Long'!$E:$E,'All Prices combined'!$G370)))),2)</f>
        <v>16.850000000000001</v>
      </c>
    </row>
    <row r="371" spans="2:73" x14ac:dyDescent="0.25">
      <c r="B371" t="s">
        <v>44</v>
      </c>
      <c r="C371">
        <v>30</v>
      </c>
      <c r="D371" t="s">
        <v>215</v>
      </c>
      <c r="E371" t="s">
        <v>209</v>
      </c>
      <c r="F371" t="s">
        <v>214</v>
      </c>
      <c r="G371" t="s">
        <v>201</v>
      </c>
      <c r="I371" s="2">
        <f>ROUND(IF($B371="Annuity",SUMIFS('Annuity Prices'!L:L,'Annuity Prices'!$B:$B,$D371,'Annuity Prices'!$E:$E,$G371),IF($B371="RAB Short",SUMIFS('RAB Prices Short'!L:L,'RAB Prices Short'!$B:$B,'All Prices combined'!$D371,'RAB Prices Short'!$E:$E,'All Prices combined'!$G371),IF($B371="RAB Long",SUMIFS('RAB Prices Long'!L:L,'RAB Prices Long'!$B:$B,'All Prices combined'!$D371,'RAB Prices Long'!$E:$E,'All Prices combined'!$G371)))),2)</f>
        <v>0</v>
      </c>
      <c r="J371" s="2">
        <f>ROUND(IF($B371="Annuity",SUMIFS('Annuity Prices'!M:M,'Annuity Prices'!$B:$B,$D371,'Annuity Prices'!$E:$E,$G371),IF($B371="RAB Short",SUMIFS('RAB Prices Short'!M:M,'RAB Prices Short'!$B:$B,'All Prices combined'!$D371,'RAB Prices Short'!$E:$E,'All Prices combined'!$G371),IF($B371="RAB Long",SUMIFS('RAB Prices Long'!M:M,'RAB Prices Long'!$B:$B,'All Prices combined'!$D371,'RAB Prices Long'!$E:$E,'All Prices combined'!$G371)))),2)</f>
        <v>0</v>
      </c>
      <c r="K371" s="2">
        <f>ROUND(IF($B371="Annuity",SUMIFS('Annuity Prices'!N:N,'Annuity Prices'!$B:$B,$D371,'Annuity Prices'!$E:$E,$G371),IF($B371="RAB Short",SUMIFS('RAB Prices Short'!N:N,'RAB Prices Short'!$B:$B,'All Prices combined'!$D371,'RAB Prices Short'!$E:$E,'All Prices combined'!$G371),IF($B371="RAB Long",SUMIFS('RAB Prices Long'!N:N,'RAB Prices Long'!$B:$B,'All Prices combined'!$D371,'RAB Prices Long'!$E:$E,'All Prices combined'!$G371)))),2)</f>
        <v>52.62</v>
      </c>
      <c r="L371" s="2">
        <f>ROUND(IF($B371="Annuity",SUMIFS('Annuity Prices'!O:O,'Annuity Prices'!$B:$B,$D371,'Annuity Prices'!$E:$E,$G371),IF($B371="RAB Short",SUMIFS('RAB Prices Short'!O:O,'RAB Prices Short'!$B:$B,'All Prices combined'!$D371,'RAB Prices Short'!$E:$E,'All Prices combined'!$G371),IF($B371="RAB Long",SUMIFS('RAB Prices Long'!O:O,'RAB Prices Long'!$B:$B,'All Prices combined'!$D371,'RAB Prices Long'!$E:$E,'All Prices combined'!$G371)))),2)</f>
        <v>54.14</v>
      </c>
      <c r="M371" s="2">
        <f>ROUND(IF($B371="Annuity",SUMIFS('Annuity Prices'!P:P,'Annuity Prices'!$B:$B,$D371,'Annuity Prices'!$E:$E,$G371),IF($B371="RAB Short",SUMIFS('RAB Prices Short'!P:P,'RAB Prices Short'!$B:$B,'All Prices combined'!$D371,'RAB Prices Short'!$E:$E,'All Prices combined'!$G371),IF($B371="RAB Long",SUMIFS('RAB Prices Long'!P:P,'RAB Prices Long'!$B:$B,'All Prices combined'!$D371,'RAB Prices Long'!$E:$E,'All Prices combined'!$G371)))),2)</f>
        <v>57.45</v>
      </c>
      <c r="N371" s="2">
        <f>ROUND(IF($B371="Annuity",SUMIFS('Annuity Prices'!Q:Q,'Annuity Prices'!$B:$B,$D371,'Annuity Prices'!$E:$E,$G371),IF($B371="RAB Short",SUMIFS('RAB Prices Short'!Q:Q,'RAB Prices Short'!$B:$B,'All Prices combined'!$D371,'RAB Prices Short'!$E:$E,'All Prices combined'!$G371),IF($B371="RAB Long",SUMIFS('RAB Prices Long'!Q:Q,'RAB Prices Long'!$B:$B,'All Prices combined'!$D371,'RAB Prices Long'!$E:$E,'All Prices combined'!$G371)))),2)</f>
        <v>58.89</v>
      </c>
      <c r="O371" s="2">
        <f>ROUND(IF($B371="Annuity",SUMIFS('Annuity Prices'!R:R,'Annuity Prices'!$B:$B,$D371,'Annuity Prices'!$E:$E,$G371),IF($B371="RAB Short",SUMIFS('RAB Prices Short'!R:R,'RAB Prices Short'!$B:$B,'All Prices combined'!$D371,'RAB Prices Short'!$E:$E,'All Prices combined'!$G371),IF($B371="RAB Long",SUMIFS('RAB Prices Long'!R:R,'RAB Prices Long'!$B:$B,'All Prices combined'!$D371,'RAB Prices Long'!$E:$E,'All Prices combined'!$G371)))),2)</f>
        <v>60.37</v>
      </c>
      <c r="P371" s="2">
        <f>ROUND(IF($B371="Annuity",SUMIFS('Annuity Prices'!S:S,'Annuity Prices'!$B:$B,$D371,'Annuity Prices'!$E:$E,$G371),IF($B371="RAB Short",SUMIFS('RAB Prices Short'!S:S,'RAB Prices Short'!$B:$B,'All Prices combined'!$D371,'RAB Prices Short'!$E:$E,'All Prices combined'!$G371),IF($B371="RAB Long",SUMIFS('RAB Prices Long'!S:S,'RAB Prices Long'!$B:$B,'All Prices combined'!$D371,'RAB Prices Long'!$E:$E,'All Prices combined'!$G371)))),2)</f>
        <v>61.88</v>
      </c>
      <c r="Q371" s="2">
        <f>ROUND(IF($B371="Annuity",SUMIFS('Annuity Prices'!T:T,'Annuity Prices'!$B:$B,$D371,'Annuity Prices'!$E:$E,$G371),IF($B371="RAB Short",SUMIFS('RAB Prices Short'!T:T,'RAB Prices Short'!$B:$B,'All Prices combined'!$D371,'RAB Prices Short'!$E:$E,'All Prices combined'!$G371),IF($B371="RAB Long",SUMIFS('RAB Prices Long'!T:T,'RAB Prices Long'!$B:$B,'All Prices combined'!$D371,'RAB Prices Long'!$E:$E,'All Prices combined'!$G371)))),2)</f>
        <v>64.92</v>
      </c>
      <c r="R371" s="2">
        <f>ROUND(IF($B371="Annuity",SUMIFS('Annuity Prices'!U:U,'Annuity Prices'!$B:$B,$D371,'Annuity Prices'!$E:$E,$G371),IF($B371="RAB Short",SUMIFS('RAB Prices Short'!U:U,'RAB Prices Short'!$B:$B,'All Prices combined'!$D371,'RAB Prices Short'!$E:$E,'All Prices combined'!$G371),IF($B371="RAB Long",SUMIFS('RAB Prices Long'!U:U,'RAB Prices Long'!$B:$B,'All Prices combined'!$D371,'RAB Prices Long'!$E:$E,'All Prices combined'!$G371)))),2)</f>
        <v>66.540000000000006</v>
      </c>
      <c r="S371" s="2">
        <f>ROUND(IF($B371="Annuity",SUMIFS('Annuity Prices'!V:V,'Annuity Prices'!$B:$B,$D371,'Annuity Prices'!$E:$E,$G371),IF($B371="RAB Short",SUMIFS('RAB Prices Short'!V:V,'RAB Prices Short'!$B:$B,'All Prices combined'!$D371,'RAB Prices Short'!$E:$E,'All Prices combined'!$G371),IF($B371="RAB Long",SUMIFS('RAB Prices Long'!V:V,'RAB Prices Long'!$B:$B,'All Prices combined'!$D371,'RAB Prices Long'!$E:$E,'All Prices combined'!$G371)))),2)</f>
        <v>68.209999999999994</v>
      </c>
      <c r="T371" s="2">
        <f>ROUND(IF($B371="Annuity",SUMIFS('Annuity Prices'!W:W,'Annuity Prices'!$B:$B,$D371,'Annuity Prices'!$E:$E,$G371),IF($B371="RAB Short",SUMIFS('RAB Prices Short'!W:W,'RAB Prices Short'!$B:$B,'All Prices combined'!$D371,'RAB Prices Short'!$E:$E,'All Prices combined'!$G371),IF($B371="RAB Long",SUMIFS('RAB Prices Long'!W:W,'RAB Prices Long'!$B:$B,'All Prices combined'!$D371,'RAB Prices Long'!$E:$E,'All Prices combined'!$G371)))),2)</f>
        <v>69.91</v>
      </c>
      <c r="U371" s="2">
        <f>ROUND(IF($B371="Annuity",SUMIFS('Annuity Prices'!X:X,'Annuity Prices'!$B:$B,$D371,'Annuity Prices'!$E:$E,$G371),IF($B371="RAB Short",SUMIFS('RAB Prices Short'!X:X,'RAB Prices Short'!$B:$B,'All Prices combined'!$D371,'RAB Prices Short'!$E:$E,'All Prices combined'!$G371),IF($B371="RAB Long",SUMIFS('RAB Prices Long'!X:X,'RAB Prices Long'!$B:$B,'All Prices combined'!$D371,'RAB Prices Long'!$E:$E,'All Prices combined'!$G371)))),2)</f>
        <v>73.739999999999995</v>
      </c>
      <c r="V371" s="2">
        <f>ROUND(IF($B371="Annuity",SUMIFS('Annuity Prices'!Y:Y,'Annuity Prices'!$B:$B,$D371,'Annuity Prices'!$E:$E,$G371),IF($B371="RAB Short",SUMIFS('RAB Prices Short'!Y:Y,'RAB Prices Short'!$B:$B,'All Prices combined'!$D371,'RAB Prices Short'!$E:$E,'All Prices combined'!$G371),IF($B371="RAB Long",SUMIFS('RAB Prices Long'!Y:Y,'RAB Prices Long'!$B:$B,'All Prices combined'!$D371,'RAB Prices Long'!$E:$E,'All Prices combined'!$G371)))),2)</f>
        <v>75.59</v>
      </c>
      <c r="W371" s="2">
        <f>ROUND(IF($B371="Annuity",SUMIFS('Annuity Prices'!Z:Z,'Annuity Prices'!$B:$B,$D371,'Annuity Prices'!$E:$E,$G371),IF($B371="RAB Short",SUMIFS('RAB Prices Short'!Z:Z,'RAB Prices Short'!$B:$B,'All Prices combined'!$D371,'RAB Prices Short'!$E:$E,'All Prices combined'!$G371),IF($B371="RAB Long",SUMIFS('RAB Prices Long'!Z:Z,'RAB Prices Long'!$B:$B,'All Prices combined'!$D371,'RAB Prices Long'!$E:$E,'All Prices combined'!$G371)))),2)</f>
        <v>77.47</v>
      </c>
      <c r="X371" s="2">
        <f>ROUND(IF($B371="Annuity",SUMIFS('Annuity Prices'!AA:AA,'Annuity Prices'!$B:$B,$D371,'Annuity Prices'!$E:$E,$G371),IF($B371="RAB Short",SUMIFS('RAB Prices Short'!AA:AA,'RAB Prices Short'!$B:$B,'All Prices combined'!$D371,'RAB Prices Short'!$E:$E,'All Prices combined'!$G371),IF($B371="RAB Long",SUMIFS('RAB Prices Long'!AA:AA,'RAB Prices Long'!$B:$B,'All Prices combined'!$D371,'RAB Prices Long'!$E:$E,'All Prices combined'!$G371)))),2)</f>
        <v>79.400000000000006</v>
      </c>
      <c r="Y371" s="2">
        <f>ROUND(IF($B371="Annuity",SUMIFS('Annuity Prices'!AB:AB,'Annuity Prices'!$B:$B,$D371,'Annuity Prices'!$E:$E,$G371),IF($B371="RAB Short",SUMIFS('RAB Prices Short'!AB:AB,'RAB Prices Short'!$B:$B,'All Prices combined'!$D371,'RAB Prices Short'!$E:$E,'All Prices combined'!$G371),IF($B371="RAB Long",SUMIFS('RAB Prices Long'!AB:AB,'RAB Prices Long'!$B:$B,'All Prices combined'!$D371,'RAB Prices Long'!$E:$E,'All Prices combined'!$G371)))),2)</f>
        <v>82.57</v>
      </c>
      <c r="Z371" s="2">
        <f>ROUND(IF($B371="Annuity",SUMIFS('Annuity Prices'!AC:AC,'Annuity Prices'!$B:$B,$D371,'Annuity Prices'!$E:$E,$G371),IF($B371="RAB Short",SUMIFS('RAB Prices Short'!AC:AC,'RAB Prices Short'!$B:$B,'All Prices combined'!$D371,'RAB Prices Short'!$E:$E,'All Prices combined'!$G371),IF($B371="RAB Long",SUMIFS('RAB Prices Long'!AC:AC,'RAB Prices Long'!$B:$B,'All Prices combined'!$D371,'RAB Prices Long'!$E:$E,'All Prices combined'!$G371)))),2)</f>
        <v>84.64</v>
      </c>
      <c r="AA371" s="2">
        <f>ROUND(IF($B371="Annuity",SUMIFS('Annuity Prices'!AD:AD,'Annuity Prices'!$B:$B,$D371,'Annuity Prices'!$E:$E,$G371),IF($B371="RAB Short",SUMIFS('RAB Prices Short'!AD:AD,'RAB Prices Short'!$B:$B,'All Prices combined'!$D371,'RAB Prices Short'!$E:$E,'All Prices combined'!$G371),IF($B371="RAB Long",SUMIFS('RAB Prices Long'!AD:AD,'RAB Prices Long'!$B:$B,'All Prices combined'!$D371,'RAB Prices Long'!$E:$E,'All Prices combined'!$G371)))),2)</f>
        <v>86.75</v>
      </c>
      <c r="AB371" s="2">
        <f>ROUND(IF($B371="Annuity",SUMIFS('Annuity Prices'!AE:AE,'Annuity Prices'!$B:$B,$D371,'Annuity Prices'!$E:$E,$G371),IF($B371="RAB Short",SUMIFS('RAB Prices Short'!AE:AE,'RAB Prices Short'!$B:$B,'All Prices combined'!$D371,'RAB Prices Short'!$E:$E,'All Prices combined'!$G371),IF($B371="RAB Long",SUMIFS('RAB Prices Long'!AE:AE,'RAB Prices Long'!$B:$B,'All Prices combined'!$D371,'RAB Prices Long'!$E:$E,'All Prices combined'!$G371)))),2)</f>
        <v>88.92</v>
      </c>
      <c r="AC371" s="2">
        <f>ROUND(IF($B371="Annuity",SUMIFS('Annuity Prices'!AF:AF,'Annuity Prices'!$B:$B,$D371,'Annuity Prices'!$E:$E,$G371),IF($B371="RAB Short",SUMIFS('RAB Prices Short'!AF:AF,'RAB Prices Short'!$B:$B,'All Prices combined'!$D371,'RAB Prices Short'!$E:$E,'All Prices combined'!$G371),IF($B371="RAB Long",SUMIFS('RAB Prices Long'!AF:AF,'RAB Prices Long'!$B:$B,'All Prices combined'!$D371,'RAB Prices Long'!$E:$E,'All Prices combined'!$G371)))),2)</f>
        <v>89.69</v>
      </c>
      <c r="AD371" s="2">
        <f>ROUND(IF($B371="Annuity",SUMIFS('Annuity Prices'!AG:AG,'Annuity Prices'!$B:$B,$D371,'Annuity Prices'!$E:$E,$G371),IF($B371="RAB Short",SUMIFS('RAB Prices Short'!AG:AG,'RAB Prices Short'!$B:$B,'All Prices combined'!$D371,'RAB Prices Short'!$E:$E,'All Prices combined'!$G371),IF($B371="RAB Long",SUMIFS('RAB Prices Long'!AG:AG,'RAB Prices Long'!$B:$B,'All Prices combined'!$D371,'RAB Prices Long'!$E:$E,'All Prices combined'!$G371)))),2)</f>
        <v>91.93</v>
      </c>
      <c r="AE371" s="2">
        <f>ROUND(IF($B371="Annuity",SUMIFS('Annuity Prices'!AH:AH,'Annuity Prices'!$B:$B,$D371,'Annuity Prices'!$E:$E,$G371),IF($B371="RAB Short",SUMIFS('RAB Prices Short'!AH:AH,'RAB Prices Short'!$B:$B,'All Prices combined'!$D371,'RAB Prices Short'!$E:$E,'All Prices combined'!$G371),IF($B371="RAB Long",SUMIFS('RAB Prices Long'!AH:AH,'RAB Prices Long'!$B:$B,'All Prices combined'!$D371,'RAB Prices Long'!$E:$E,'All Prices combined'!$G371)))),2)</f>
        <v>94.23</v>
      </c>
      <c r="AF371" s="2">
        <f>ROUND(IF($B371="Annuity",SUMIFS('Annuity Prices'!AI:AI,'Annuity Prices'!$B:$B,$D371,'Annuity Prices'!$E:$E,$G371),IF($B371="RAB Short",SUMIFS('RAB Prices Short'!AI:AI,'RAB Prices Short'!$B:$B,'All Prices combined'!$D371,'RAB Prices Short'!$E:$E,'All Prices combined'!$G371),IF($B371="RAB Long",SUMIFS('RAB Prices Long'!AI:AI,'RAB Prices Long'!$B:$B,'All Prices combined'!$D371,'RAB Prices Long'!$E:$E,'All Prices combined'!$G371)))),2)</f>
        <v>96.59</v>
      </c>
      <c r="AG371" s="2">
        <f>ROUND(IF($B371="Annuity",SUMIFS('Annuity Prices'!AJ:AJ,'Annuity Prices'!$B:$B,$D371,'Annuity Prices'!$E:$E,$G371),IF($B371="RAB Short",SUMIFS('RAB Prices Short'!AJ:AJ,'RAB Prices Short'!$B:$B,'All Prices combined'!$D371,'RAB Prices Short'!$E:$E,'All Prices combined'!$G371),IF($B371="RAB Long",SUMIFS('RAB Prices Long'!AJ:AJ,'RAB Prices Long'!$B:$B,'All Prices combined'!$D371,'RAB Prices Long'!$E:$E,'All Prices combined'!$G371)))),2)</f>
        <v>99.26</v>
      </c>
      <c r="AH371" s="2">
        <f>ROUND(IF($B371="Annuity",SUMIFS('Annuity Prices'!AK:AK,'Annuity Prices'!$B:$B,$D371,'Annuity Prices'!$E:$E,$G371),IF($B371="RAB Short",SUMIFS('RAB Prices Short'!AK:AK,'RAB Prices Short'!$B:$B,'All Prices combined'!$D371,'RAB Prices Short'!$E:$E,'All Prices combined'!$G371),IF($B371="RAB Long",SUMIFS('RAB Prices Long'!AK:AK,'RAB Prices Long'!$B:$B,'All Prices combined'!$D371,'RAB Prices Long'!$E:$E,'All Prices combined'!$G371)))),2)</f>
        <v>101.74</v>
      </c>
      <c r="AI371" s="2">
        <f>ROUND(IF($B371="Annuity",SUMIFS('Annuity Prices'!AL:AL,'Annuity Prices'!$B:$B,$D371,'Annuity Prices'!$E:$E,$G371),IF($B371="RAB Short",SUMIFS('RAB Prices Short'!AL:AL,'RAB Prices Short'!$B:$B,'All Prices combined'!$D371,'RAB Prices Short'!$E:$E,'All Prices combined'!$G371),IF($B371="RAB Long",SUMIFS('RAB Prices Long'!AL:AL,'RAB Prices Long'!$B:$B,'All Prices combined'!$D371,'RAB Prices Long'!$E:$E,'All Prices combined'!$G371)))),2)</f>
        <v>104.29</v>
      </c>
      <c r="AJ371" s="2">
        <f>ROUND(IF($B371="Annuity",SUMIFS('Annuity Prices'!AM:AM,'Annuity Prices'!$B:$B,$D371,'Annuity Prices'!$E:$E,$G371),IF($B371="RAB Short",SUMIFS('RAB Prices Short'!AM:AM,'RAB Prices Short'!$B:$B,'All Prices combined'!$D371,'RAB Prices Short'!$E:$E,'All Prices combined'!$G371),IF($B371="RAB Long",SUMIFS('RAB Prices Long'!AM:AM,'RAB Prices Long'!$B:$B,'All Prices combined'!$D371,'RAB Prices Long'!$E:$E,'All Prices combined'!$G371)))),2)</f>
        <v>106.89</v>
      </c>
      <c r="AK371" s="2">
        <f>ROUND(IF($B371="Annuity",SUMIFS('Annuity Prices'!AN:AN,'Annuity Prices'!$B:$B,$D371,'Annuity Prices'!$E:$E,$G371),IF($B371="RAB Short",SUMIFS('RAB Prices Short'!AN:AN,'RAB Prices Short'!$B:$B,'All Prices combined'!$D371,'RAB Prices Short'!$E:$E,'All Prices combined'!$G371),IF($B371="RAB Long",SUMIFS('RAB Prices Long'!AN:AN,'RAB Prices Long'!$B:$B,'All Prices combined'!$D371,'RAB Prices Long'!$E:$E,'All Prices combined'!$G371)))),2)</f>
        <v>108.61</v>
      </c>
      <c r="AL371" s="2">
        <f>ROUND(IF($B371="Annuity",SUMIFS('Annuity Prices'!AO:AO,'Annuity Prices'!$B:$B,$D371,'Annuity Prices'!$E:$E,$G371),IF($B371="RAB Short",SUMIFS('RAB Prices Short'!AO:AO,'RAB Prices Short'!$B:$B,'All Prices combined'!$D371,'RAB Prices Short'!$E:$E,'All Prices combined'!$G371),IF($B371="RAB Long",SUMIFS('RAB Prices Long'!AO:AO,'RAB Prices Long'!$B:$B,'All Prices combined'!$D371,'RAB Prices Long'!$E:$E,'All Prices combined'!$G371)))),2)</f>
        <v>111.33</v>
      </c>
      <c r="AM371" s="2">
        <f>ROUND(IF($B371="Annuity",SUMIFS('Annuity Prices'!AP:AP,'Annuity Prices'!$B:$B,$D371,'Annuity Prices'!$E:$E,$G371),IF($B371="RAB Short",SUMIFS('RAB Prices Short'!AP:AP,'RAB Prices Short'!$B:$B,'All Prices combined'!$D371,'RAB Prices Short'!$E:$E,'All Prices combined'!$G371),IF($B371="RAB Long",SUMIFS('RAB Prices Long'!AP:AP,'RAB Prices Long'!$B:$B,'All Prices combined'!$D371,'RAB Prices Long'!$E:$E,'All Prices combined'!$G371)))),2)</f>
        <v>114.11</v>
      </c>
      <c r="AN371" s="2">
        <f>ROUND(IF($B371="Annuity",SUMIFS('Annuity Prices'!AQ:AQ,'Annuity Prices'!$B:$B,$D371,'Annuity Prices'!$E:$E,$G371),IF($B371="RAB Short",SUMIFS('RAB Prices Short'!AQ:AQ,'RAB Prices Short'!$B:$B,'All Prices combined'!$D371,'RAB Prices Short'!$E:$E,'All Prices combined'!$G371),IF($B371="RAB Long",SUMIFS('RAB Prices Long'!AQ:AQ,'RAB Prices Long'!$B:$B,'All Prices combined'!$D371,'RAB Prices Long'!$E:$E,'All Prices combined'!$G371)))),2)</f>
        <v>116.96</v>
      </c>
      <c r="AO371" s="2">
        <f>ROUND(IF($B371="Annuity",SUMIFS('Annuity Prices'!AR:AR,'Annuity Prices'!$B:$B,$D371,'Annuity Prices'!$E:$E,$G371),IF($B371="RAB Short",SUMIFS('RAB Prices Short'!AR:AR,'RAB Prices Short'!$B:$B,'All Prices combined'!$D371,'RAB Prices Short'!$E:$E,'All Prices combined'!$G371),IF($B371="RAB Long",SUMIFS('RAB Prices Long'!AR:AR,'RAB Prices Long'!$B:$B,'All Prices combined'!$D371,'RAB Prices Long'!$E:$E,'All Prices combined'!$G371)))),2)</f>
        <v>0</v>
      </c>
      <c r="AP371" s="2">
        <f>ROUND(IF($B371="Annuity",SUMIFS('Annuity Prices'!AS:AS,'Annuity Prices'!$B:$B,$D371,'Annuity Prices'!$E:$E,$G371),IF($B371="RAB Short",SUMIFS('RAB Prices Short'!AS:AS,'RAB Prices Short'!$B:$B,'All Prices combined'!$D371,'RAB Prices Short'!$E:$E,'All Prices combined'!$G371),IF($B371="RAB Long",SUMIFS('RAB Prices Long'!AS:AS,'RAB Prices Long'!$B:$B,'All Prices combined'!$D371,'RAB Prices Long'!$E:$E,'All Prices combined'!$G371)))),2)</f>
        <v>0</v>
      </c>
      <c r="AQ371" s="2">
        <f>ROUND(IF($B371="Annuity",SUMIFS('Annuity Prices'!AT:AT,'Annuity Prices'!$B:$B,$D371,'Annuity Prices'!$E:$E,$G371),IF($B371="RAB Short",SUMIFS('RAB Prices Short'!AT:AT,'RAB Prices Short'!$B:$B,'All Prices combined'!$D371,'RAB Prices Short'!$E:$E,'All Prices combined'!$G371),IF($B371="RAB Long",SUMIFS('RAB Prices Long'!AT:AT,'RAB Prices Long'!$B:$B,'All Prices combined'!$D371,'RAB Prices Long'!$E:$E,'All Prices combined'!$G371)))),2)</f>
        <v>51.95</v>
      </c>
      <c r="AR371" s="2">
        <f>ROUND(IF($B371="Annuity",SUMIFS('Annuity Prices'!AU:AU,'Annuity Prices'!$B:$B,$D371,'Annuity Prices'!$E:$E,$G371),IF($B371="RAB Short",SUMIFS('RAB Prices Short'!AU:AU,'RAB Prices Short'!$B:$B,'All Prices combined'!$D371,'RAB Prices Short'!$E:$E,'All Prices combined'!$G371),IF($B371="RAB Long",SUMIFS('RAB Prices Long'!AU:AU,'RAB Prices Long'!$B:$B,'All Prices combined'!$D371,'RAB Prices Long'!$E:$E,'All Prices combined'!$G371)))),2)</f>
        <v>52.62</v>
      </c>
      <c r="AS371" s="2">
        <f>ROUND(IF($B371="Annuity",SUMIFS('Annuity Prices'!AV:AV,'Annuity Prices'!$B:$B,$D371,'Annuity Prices'!$E:$E,$G371),IF($B371="RAB Short",SUMIFS('RAB Prices Short'!AV:AV,'RAB Prices Short'!$B:$B,'All Prices combined'!$D371,'RAB Prices Short'!$E:$E,'All Prices combined'!$G371),IF($B371="RAB Long",SUMIFS('RAB Prices Long'!AV:AV,'RAB Prices Long'!$B:$B,'All Prices combined'!$D371,'RAB Prices Long'!$E:$E,'All Prices combined'!$G371)))),2)</f>
        <v>54.14</v>
      </c>
      <c r="AT371" s="2">
        <f>ROUND(IF($B371="Annuity",SUMIFS('Annuity Prices'!AW:AW,'Annuity Prices'!$B:$B,$D371,'Annuity Prices'!$E:$E,$G371),IF($B371="RAB Short",SUMIFS('RAB Prices Short'!AW:AW,'RAB Prices Short'!$B:$B,'All Prices combined'!$D371,'RAB Prices Short'!$E:$E,'All Prices combined'!$G371),IF($B371="RAB Long",SUMIFS('RAB Prices Long'!AW:AW,'RAB Prices Long'!$B:$B,'All Prices combined'!$D371,'RAB Prices Long'!$E:$E,'All Prices combined'!$G371)))),2)</f>
        <v>57.45</v>
      </c>
      <c r="AU371" s="2">
        <f>ROUND(IF($B371="Annuity",SUMIFS('Annuity Prices'!AX:AX,'Annuity Prices'!$B:$B,$D371,'Annuity Prices'!$E:$E,$G371),IF($B371="RAB Short",SUMIFS('RAB Prices Short'!AX:AX,'RAB Prices Short'!$B:$B,'All Prices combined'!$D371,'RAB Prices Short'!$E:$E,'All Prices combined'!$G371),IF($B371="RAB Long",SUMIFS('RAB Prices Long'!AX:AX,'RAB Prices Long'!$B:$B,'All Prices combined'!$D371,'RAB Prices Long'!$E:$E,'All Prices combined'!$G371)))),2)</f>
        <v>58.89</v>
      </c>
      <c r="AV371" s="2">
        <f>ROUND(IF($B371="Annuity",SUMIFS('Annuity Prices'!AY:AY,'Annuity Prices'!$B:$B,$D371,'Annuity Prices'!$E:$E,$G371),IF($B371="RAB Short",SUMIFS('RAB Prices Short'!AY:AY,'RAB Prices Short'!$B:$B,'All Prices combined'!$D371,'RAB Prices Short'!$E:$E,'All Prices combined'!$G371),IF($B371="RAB Long",SUMIFS('RAB Prices Long'!AY:AY,'RAB Prices Long'!$B:$B,'All Prices combined'!$D371,'RAB Prices Long'!$E:$E,'All Prices combined'!$G371)))),2)</f>
        <v>60.37</v>
      </c>
      <c r="AW371" s="2">
        <f>ROUND(IF($B371="Annuity",SUMIFS('Annuity Prices'!AZ:AZ,'Annuity Prices'!$B:$B,$D371,'Annuity Prices'!$E:$E,$G371),IF($B371="RAB Short",SUMIFS('RAB Prices Short'!AZ:AZ,'RAB Prices Short'!$B:$B,'All Prices combined'!$D371,'RAB Prices Short'!$E:$E,'All Prices combined'!$G371),IF($B371="RAB Long",SUMIFS('RAB Prices Long'!AZ:AZ,'RAB Prices Long'!$B:$B,'All Prices combined'!$D371,'RAB Prices Long'!$E:$E,'All Prices combined'!$G371)))),2)</f>
        <v>61.88</v>
      </c>
      <c r="AX371" s="2">
        <f>ROUND(IF($B371="Annuity",SUMIFS('Annuity Prices'!BA:BA,'Annuity Prices'!$B:$B,$D371,'Annuity Prices'!$E:$E,$G371),IF($B371="RAB Short",SUMIFS('RAB Prices Short'!BA:BA,'RAB Prices Short'!$B:$B,'All Prices combined'!$D371,'RAB Prices Short'!$E:$E,'All Prices combined'!$G371),IF($B371="RAB Long",SUMIFS('RAB Prices Long'!BA:BA,'RAB Prices Long'!$B:$B,'All Prices combined'!$D371,'RAB Prices Long'!$E:$E,'All Prices combined'!$G371)))),2)</f>
        <v>64.92</v>
      </c>
      <c r="AY371" s="2">
        <f>ROUND(IF($B371="Annuity",SUMIFS('Annuity Prices'!BB:BB,'Annuity Prices'!$B:$B,$D371,'Annuity Prices'!$E:$E,$G371),IF($B371="RAB Short",SUMIFS('RAB Prices Short'!BB:BB,'RAB Prices Short'!$B:$B,'All Prices combined'!$D371,'RAB Prices Short'!$E:$E,'All Prices combined'!$G371),IF($B371="RAB Long",SUMIFS('RAB Prices Long'!BB:BB,'RAB Prices Long'!$B:$B,'All Prices combined'!$D371,'RAB Prices Long'!$E:$E,'All Prices combined'!$G371)))),2)</f>
        <v>66.540000000000006</v>
      </c>
      <c r="AZ371" s="2">
        <f>ROUND(IF($B371="Annuity",SUMIFS('Annuity Prices'!BC:BC,'Annuity Prices'!$B:$B,$D371,'Annuity Prices'!$E:$E,$G371),IF($B371="RAB Short",SUMIFS('RAB Prices Short'!BC:BC,'RAB Prices Short'!$B:$B,'All Prices combined'!$D371,'RAB Prices Short'!$E:$E,'All Prices combined'!$G371),IF($B371="RAB Long",SUMIFS('RAB Prices Long'!BC:BC,'RAB Prices Long'!$B:$B,'All Prices combined'!$D371,'RAB Prices Long'!$E:$E,'All Prices combined'!$G371)))),2)</f>
        <v>68.209999999999994</v>
      </c>
      <c r="BA371" s="2">
        <f>ROUND(IF($B371="Annuity",SUMIFS('Annuity Prices'!BD:BD,'Annuity Prices'!$B:$B,$D371,'Annuity Prices'!$E:$E,$G371),IF($B371="RAB Short",SUMIFS('RAB Prices Short'!BD:BD,'RAB Prices Short'!$B:$B,'All Prices combined'!$D371,'RAB Prices Short'!$E:$E,'All Prices combined'!$G371),IF($B371="RAB Long",SUMIFS('RAB Prices Long'!BD:BD,'RAB Prices Long'!$B:$B,'All Prices combined'!$D371,'RAB Prices Long'!$E:$E,'All Prices combined'!$G371)))),2)</f>
        <v>69.91</v>
      </c>
      <c r="BB371" s="2">
        <f>ROUND(IF($B371="Annuity",SUMIFS('Annuity Prices'!BE:BE,'Annuity Prices'!$B:$B,$D371,'Annuity Prices'!$E:$E,$G371),IF($B371="RAB Short",SUMIFS('RAB Prices Short'!BE:BE,'RAB Prices Short'!$B:$B,'All Prices combined'!$D371,'RAB Prices Short'!$E:$E,'All Prices combined'!$G371),IF($B371="RAB Long",SUMIFS('RAB Prices Long'!BE:BE,'RAB Prices Long'!$B:$B,'All Prices combined'!$D371,'RAB Prices Long'!$E:$E,'All Prices combined'!$G371)))),2)</f>
        <v>73.739999999999995</v>
      </c>
      <c r="BC371" s="2">
        <f>ROUND(IF($B371="Annuity",SUMIFS('Annuity Prices'!BF:BF,'Annuity Prices'!$B:$B,$D371,'Annuity Prices'!$E:$E,$G371),IF($B371="RAB Short",SUMIFS('RAB Prices Short'!BF:BF,'RAB Prices Short'!$B:$B,'All Prices combined'!$D371,'RAB Prices Short'!$E:$E,'All Prices combined'!$G371),IF($B371="RAB Long",SUMIFS('RAB Prices Long'!BF:BF,'RAB Prices Long'!$B:$B,'All Prices combined'!$D371,'RAB Prices Long'!$E:$E,'All Prices combined'!$G371)))),2)</f>
        <v>75.59</v>
      </c>
      <c r="BD371" s="2">
        <f>ROUND(IF($B371="Annuity",SUMIFS('Annuity Prices'!BG:BG,'Annuity Prices'!$B:$B,$D371,'Annuity Prices'!$E:$E,$G371),IF($B371="RAB Short",SUMIFS('RAB Prices Short'!BG:BG,'RAB Prices Short'!$B:$B,'All Prices combined'!$D371,'RAB Prices Short'!$E:$E,'All Prices combined'!$G371),IF($B371="RAB Long",SUMIFS('RAB Prices Long'!BG:BG,'RAB Prices Long'!$B:$B,'All Prices combined'!$D371,'RAB Prices Long'!$E:$E,'All Prices combined'!$G371)))),2)</f>
        <v>77.47</v>
      </c>
      <c r="BE371" s="2">
        <f>ROUND(IF($B371="Annuity",SUMIFS('Annuity Prices'!BH:BH,'Annuity Prices'!$B:$B,$D371,'Annuity Prices'!$E:$E,$G371),IF($B371="RAB Short",SUMIFS('RAB Prices Short'!BH:BH,'RAB Prices Short'!$B:$B,'All Prices combined'!$D371,'RAB Prices Short'!$E:$E,'All Prices combined'!$G371),IF($B371="RAB Long",SUMIFS('RAB Prices Long'!BH:BH,'RAB Prices Long'!$B:$B,'All Prices combined'!$D371,'RAB Prices Long'!$E:$E,'All Prices combined'!$G371)))),2)</f>
        <v>79.400000000000006</v>
      </c>
      <c r="BF371" s="2">
        <f>ROUND(IF($B371="Annuity",SUMIFS('Annuity Prices'!BI:BI,'Annuity Prices'!$B:$B,$D371,'Annuity Prices'!$E:$E,$G371),IF($B371="RAB Short",SUMIFS('RAB Prices Short'!BI:BI,'RAB Prices Short'!$B:$B,'All Prices combined'!$D371,'RAB Prices Short'!$E:$E,'All Prices combined'!$G371),IF($B371="RAB Long",SUMIFS('RAB Prices Long'!BI:BI,'RAB Prices Long'!$B:$B,'All Prices combined'!$D371,'RAB Prices Long'!$E:$E,'All Prices combined'!$G371)))),2)</f>
        <v>82.57</v>
      </c>
      <c r="BG371" s="2">
        <f>ROUND(IF($B371="Annuity",SUMIFS('Annuity Prices'!BJ:BJ,'Annuity Prices'!$B:$B,$D371,'Annuity Prices'!$E:$E,$G371),IF($B371="RAB Short",SUMIFS('RAB Prices Short'!BJ:BJ,'RAB Prices Short'!$B:$B,'All Prices combined'!$D371,'RAB Prices Short'!$E:$E,'All Prices combined'!$G371),IF($B371="RAB Long",SUMIFS('RAB Prices Long'!BJ:BJ,'RAB Prices Long'!$B:$B,'All Prices combined'!$D371,'RAB Prices Long'!$E:$E,'All Prices combined'!$G371)))),2)</f>
        <v>84.64</v>
      </c>
      <c r="BH371" s="2">
        <f>ROUND(IF($B371="Annuity",SUMIFS('Annuity Prices'!BK:BK,'Annuity Prices'!$B:$B,$D371,'Annuity Prices'!$E:$E,$G371),IF($B371="RAB Short",SUMIFS('RAB Prices Short'!BK:BK,'RAB Prices Short'!$B:$B,'All Prices combined'!$D371,'RAB Prices Short'!$E:$E,'All Prices combined'!$G371),IF($B371="RAB Long",SUMIFS('RAB Prices Long'!BK:BK,'RAB Prices Long'!$B:$B,'All Prices combined'!$D371,'RAB Prices Long'!$E:$E,'All Prices combined'!$G371)))),2)</f>
        <v>86.75</v>
      </c>
      <c r="BI371" s="2">
        <f>ROUND(IF($B371="Annuity",SUMIFS('Annuity Prices'!BL:BL,'Annuity Prices'!$B:$B,$D371,'Annuity Prices'!$E:$E,$G371),IF($B371="RAB Short",SUMIFS('RAB Prices Short'!BL:BL,'RAB Prices Short'!$B:$B,'All Prices combined'!$D371,'RAB Prices Short'!$E:$E,'All Prices combined'!$G371),IF($B371="RAB Long",SUMIFS('RAB Prices Long'!BL:BL,'RAB Prices Long'!$B:$B,'All Prices combined'!$D371,'RAB Prices Long'!$E:$E,'All Prices combined'!$G371)))),2)</f>
        <v>88.92</v>
      </c>
      <c r="BJ371" s="2">
        <f>ROUND(IF($B371="Annuity",SUMIFS('Annuity Prices'!BM:BM,'Annuity Prices'!$B:$B,$D371,'Annuity Prices'!$E:$E,$G371),IF($B371="RAB Short",SUMIFS('RAB Prices Short'!BM:BM,'RAB Prices Short'!$B:$B,'All Prices combined'!$D371,'RAB Prices Short'!$E:$E,'All Prices combined'!$G371),IF($B371="RAB Long",SUMIFS('RAB Prices Long'!BM:BM,'RAB Prices Long'!$B:$B,'All Prices combined'!$D371,'RAB Prices Long'!$E:$E,'All Prices combined'!$G371)))),2)</f>
        <v>89.69</v>
      </c>
      <c r="BK371" s="2">
        <f>ROUND(IF($B371="Annuity",SUMIFS('Annuity Prices'!BN:BN,'Annuity Prices'!$B:$B,$D371,'Annuity Prices'!$E:$E,$G371),IF($B371="RAB Short",SUMIFS('RAB Prices Short'!BN:BN,'RAB Prices Short'!$B:$B,'All Prices combined'!$D371,'RAB Prices Short'!$E:$E,'All Prices combined'!$G371),IF($B371="RAB Long",SUMIFS('RAB Prices Long'!BN:BN,'RAB Prices Long'!$B:$B,'All Prices combined'!$D371,'RAB Prices Long'!$E:$E,'All Prices combined'!$G371)))),2)</f>
        <v>91.93</v>
      </c>
      <c r="BL371" s="2">
        <f>ROUND(IF($B371="Annuity",SUMIFS('Annuity Prices'!BO:BO,'Annuity Prices'!$B:$B,$D371,'Annuity Prices'!$E:$E,$G371),IF($B371="RAB Short",SUMIFS('RAB Prices Short'!BO:BO,'RAB Prices Short'!$B:$B,'All Prices combined'!$D371,'RAB Prices Short'!$E:$E,'All Prices combined'!$G371),IF($B371="RAB Long",SUMIFS('RAB Prices Long'!BO:BO,'RAB Prices Long'!$B:$B,'All Prices combined'!$D371,'RAB Prices Long'!$E:$E,'All Prices combined'!$G371)))),2)</f>
        <v>94.23</v>
      </c>
      <c r="BM371" s="2">
        <f>ROUND(IF($B371="Annuity",SUMIFS('Annuity Prices'!BP:BP,'Annuity Prices'!$B:$B,$D371,'Annuity Prices'!$E:$E,$G371),IF($B371="RAB Short",SUMIFS('RAB Prices Short'!BP:BP,'RAB Prices Short'!$B:$B,'All Prices combined'!$D371,'RAB Prices Short'!$E:$E,'All Prices combined'!$G371),IF($B371="RAB Long",SUMIFS('RAB Prices Long'!BP:BP,'RAB Prices Long'!$B:$B,'All Prices combined'!$D371,'RAB Prices Long'!$E:$E,'All Prices combined'!$G371)))),2)</f>
        <v>96.59</v>
      </c>
      <c r="BN371" s="2">
        <f>ROUND(IF($B371="Annuity",SUMIFS('Annuity Prices'!BQ:BQ,'Annuity Prices'!$B:$B,$D371,'Annuity Prices'!$E:$E,$G371),IF($B371="RAB Short",SUMIFS('RAB Prices Short'!BQ:BQ,'RAB Prices Short'!$B:$B,'All Prices combined'!$D371,'RAB Prices Short'!$E:$E,'All Prices combined'!$G371),IF($B371="RAB Long",SUMIFS('RAB Prices Long'!BQ:BQ,'RAB Prices Long'!$B:$B,'All Prices combined'!$D371,'RAB Prices Long'!$E:$E,'All Prices combined'!$G371)))),2)</f>
        <v>99.26</v>
      </c>
      <c r="BO371" s="2">
        <f>ROUND(IF($B371="Annuity",SUMIFS('Annuity Prices'!BR:BR,'Annuity Prices'!$B:$B,$D371,'Annuity Prices'!$E:$E,$G371),IF($B371="RAB Short",SUMIFS('RAB Prices Short'!BR:BR,'RAB Prices Short'!$B:$B,'All Prices combined'!$D371,'RAB Prices Short'!$E:$E,'All Prices combined'!$G371),IF($B371="RAB Long",SUMIFS('RAB Prices Long'!BR:BR,'RAB Prices Long'!$B:$B,'All Prices combined'!$D371,'RAB Prices Long'!$E:$E,'All Prices combined'!$G371)))),2)</f>
        <v>101.74</v>
      </c>
      <c r="BP371" s="2">
        <f>ROUND(IF($B371="Annuity",SUMIFS('Annuity Prices'!BS:BS,'Annuity Prices'!$B:$B,$D371,'Annuity Prices'!$E:$E,$G371),IF($B371="RAB Short",SUMIFS('RAB Prices Short'!BS:BS,'RAB Prices Short'!$B:$B,'All Prices combined'!$D371,'RAB Prices Short'!$E:$E,'All Prices combined'!$G371),IF($B371="RAB Long",SUMIFS('RAB Prices Long'!BS:BS,'RAB Prices Long'!$B:$B,'All Prices combined'!$D371,'RAB Prices Long'!$E:$E,'All Prices combined'!$G371)))),2)</f>
        <v>104.29</v>
      </c>
      <c r="BQ371" s="2">
        <f>ROUND(IF($B371="Annuity",SUMIFS('Annuity Prices'!BT:BT,'Annuity Prices'!$B:$B,$D371,'Annuity Prices'!$E:$E,$G371),IF($B371="RAB Short",SUMIFS('RAB Prices Short'!BT:BT,'RAB Prices Short'!$B:$B,'All Prices combined'!$D371,'RAB Prices Short'!$E:$E,'All Prices combined'!$G371),IF($B371="RAB Long",SUMIFS('RAB Prices Long'!BT:BT,'RAB Prices Long'!$B:$B,'All Prices combined'!$D371,'RAB Prices Long'!$E:$E,'All Prices combined'!$G371)))),2)</f>
        <v>106.89</v>
      </c>
      <c r="BR371" s="2">
        <f>ROUND(IF($B371="Annuity",SUMIFS('Annuity Prices'!BU:BU,'Annuity Prices'!$B:$B,$D371,'Annuity Prices'!$E:$E,$G371),IF($B371="RAB Short",SUMIFS('RAB Prices Short'!BU:BU,'RAB Prices Short'!$B:$B,'All Prices combined'!$D371,'RAB Prices Short'!$E:$E,'All Prices combined'!$G371),IF($B371="RAB Long",SUMIFS('RAB Prices Long'!BU:BU,'RAB Prices Long'!$B:$B,'All Prices combined'!$D371,'RAB Prices Long'!$E:$E,'All Prices combined'!$G371)))),2)</f>
        <v>108.61</v>
      </c>
      <c r="BS371" s="2">
        <f>ROUND(IF($B371="Annuity",SUMIFS('Annuity Prices'!BV:BV,'Annuity Prices'!$B:$B,$D371,'Annuity Prices'!$E:$E,$G371),IF($B371="RAB Short",SUMIFS('RAB Prices Short'!BV:BV,'RAB Prices Short'!$B:$B,'All Prices combined'!$D371,'RAB Prices Short'!$E:$E,'All Prices combined'!$G371),IF($B371="RAB Long",SUMIFS('RAB Prices Long'!BV:BV,'RAB Prices Long'!$B:$B,'All Prices combined'!$D371,'RAB Prices Long'!$E:$E,'All Prices combined'!$G371)))),2)</f>
        <v>111.33</v>
      </c>
      <c r="BT371" s="2">
        <f>ROUND(IF($B371="Annuity",SUMIFS('Annuity Prices'!BW:BW,'Annuity Prices'!$B:$B,$D371,'Annuity Prices'!$E:$E,$G371),IF($B371="RAB Short",SUMIFS('RAB Prices Short'!BW:BW,'RAB Prices Short'!$B:$B,'All Prices combined'!$D371,'RAB Prices Short'!$E:$E,'All Prices combined'!$G371),IF($B371="RAB Long",SUMIFS('RAB Prices Long'!BW:BW,'RAB Prices Long'!$B:$B,'All Prices combined'!$D371,'RAB Prices Long'!$E:$E,'All Prices combined'!$G371)))),2)</f>
        <v>114.11</v>
      </c>
      <c r="BU371" s="2">
        <f>ROUND(IF($B371="Annuity",SUMIFS('Annuity Prices'!BX:BX,'Annuity Prices'!$B:$B,$D371,'Annuity Prices'!$E:$E,$G371),IF($B371="RAB Short",SUMIFS('RAB Prices Short'!BX:BX,'RAB Prices Short'!$B:$B,'All Prices combined'!$D371,'RAB Prices Short'!$E:$E,'All Prices combined'!$G371),IF($B371="RAB Long",SUMIFS('RAB Prices Long'!BX:BX,'RAB Prices Long'!$B:$B,'All Prices combined'!$D371,'RAB Prices Long'!$E:$E,'All Prices combined'!$G371)))),2)</f>
        <v>116.96</v>
      </c>
    </row>
    <row r="372" spans="2:73" x14ac:dyDescent="0.25">
      <c r="B372" t="s">
        <v>44</v>
      </c>
      <c r="C372">
        <v>30</v>
      </c>
      <c r="D372" t="s">
        <v>215</v>
      </c>
      <c r="E372" t="s">
        <v>209</v>
      </c>
      <c r="F372" t="s">
        <v>214</v>
      </c>
      <c r="G372" t="s">
        <v>202</v>
      </c>
      <c r="I372" s="2">
        <f>ROUND(IF($B372="Annuity",SUMIFS('Annuity Prices'!L:L,'Annuity Prices'!$B:$B,$D372,'Annuity Prices'!$E:$E,$G372),IF($B372="RAB Short",SUMIFS('RAB Prices Short'!L:L,'RAB Prices Short'!$B:$B,'All Prices combined'!$D372,'RAB Prices Short'!$E:$E,'All Prices combined'!$G372),IF($B372="RAB Long",SUMIFS('RAB Prices Long'!L:L,'RAB Prices Long'!$B:$B,'All Prices combined'!$D372,'RAB Prices Long'!$E:$E,'All Prices combined'!$G372)))),2)</f>
        <v>0</v>
      </c>
      <c r="J372" s="2">
        <f>ROUND(IF($B372="Annuity",SUMIFS('Annuity Prices'!M:M,'Annuity Prices'!$B:$B,$D372,'Annuity Prices'!$E:$E,$G372),IF($B372="RAB Short",SUMIFS('RAB Prices Short'!M:M,'RAB Prices Short'!$B:$B,'All Prices combined'!$D372,'RAB Prices Short'!$E:$E,'All Prices combined'!$G372),IF($B372="RAB Long",SUMIFS('RAB Prices Long'!M:M,'RAB Prices Long'!$B:$B,'All Prices combined'!$D372,'RAB Prices Long'!$E:$E,'All Prices combined'!$G372)))),2)</f>
        <v>0</v>
      </c>
      <c r="K372" s="2">
        <f>ROUND(IF($B372="Annuity",SUMIFS('Annuity Prices'!N:N,'Annuity Prices'!$B:$B,$D372,'Annuity Prices'!$E:$E,$G372),IF($B372="RAB Short",SUMIFS('RAB Prices Short'!N:N,'RAB Prices Short'!$B:$B,'All Prices combined'!$D372,'RAB Prices Short'!$E:$E,'All Prices combined'!$G372),IF($B372="RAB Long",SUMIFS('RAB Prices Long'!N:N,'RAB Prices Long'!$B:$B,'All Prices combined'!$D372,'RAB Prices Long'!$E:$E,'All Prices combined'!$G372)))),2)</f>
        <v>9.06</v>
      </c>
      <c r="L372" s="2">
        <f>ROUND(IF($B372="Annuity",SUMIFS('Annuity Prices'!O:O,'Annuity Prices'!$B:$B,$D372,'Annuity Prices'!$E:$E,$G372),IF($B372="RAB Short",SUMIFS('RAB Prices Short'!O:O,'RAB Prices Short'!$B:$B,'All Prices combined'!$D372,'RAB Prices Short'!$E:$E,'All Prices combined'!$G372),IF($B372="RAB Long",SUMIFS('RAB Prices Long'!O:O,'RAB Prices Long'!$B:$B,'All Prices combined'!$D372,'RAB Prices Long'!$E:$E,'All Prices combined'!$G372)))),2)</f>
        <v>9.31</v>
      </c>
      <c r="M372" s="2">
        <f>ROUND(IF($B372="Annuity",SUMIFS('Annuity Prices'!P:P,'Annuity Prices'!$B:$B,$D372,'Annuity Prices'!$E:$E,$G372),IF($B372="RAB Short",SUMIFS('RAB Prices Short'!P:P,'RAB Prices Short'!$B:$B,'All Prices combined'!$D372,'RAB Prices Short'!$E:$E,'All Prices combined'!$G372),IF($B372="RAB Long",SUMIFS('RAB Prices Long'!P:P,'RAB Prices Long'!$B:$B,'All Prices combined'!$D372,'RAB Prices Long'!$E:$E,'All Prices combined'!$G372)))),2)</f>
        <v>9.5500000000000007</v>
      </c>
      <c r="N372" s="2">
        <f>ROUND(IF($B372="Annuity",SUMIFS('Annuity Prices'!Q:Q,'Annuity Prices'!$B:$B,$D372,'Annuity Prices'!$E:$E,$G372),IF($B372="RAB Short",SUMIFS('RAB Prices Short'!Q:Q,'RAB Prices Short'!$B:$B,'All Prices combined'!$D372,'RAB Prices Short'!$E:$E,'All Prices combined'!$G372),IF($B372="RAB Long",SUMIFS('RAB Prices Long'!Q:Q,'RAB Prices Long'!$B:$B,'All Prices combined'!$D372,'RAB Prices Long'!$E:$E,'All Prices combined'!$G372)))),2)</f>
        <v>9.7899999999999991</v>
      </c>
      <c r="O372" s="2">
        <f>ROUND(IF($B372="Annuity",SUMIFS('Annuity Prices'!R:R,'Annuity Prices'!$B:$B,$D372,'Annuity Prices'!$E:$E,$G372),IF($B372="RAB Short",SUMIFS('RAB Prices Short'!R:R,'RAB Prices Short'!$B:$B,'All Prices combined'!$D372,'RAB Prices Short'!$E:$E,'All Prices combined'!$G372),IF($B372="RAB Long",SUMIFS('RAB Prices Long'!R:R,'RAB Prices Long'!$B:$B,'All Prices combined'!$D372,'RAB Prices Long'!$E:$E,'All Prices combined'!$G372)))),2)</f>
        <v>10.029999999999999</v>
      </c>
      <c r="P372" s="2">
        <f>ROUND(IF($B372="Annuity",SUMIFS('Annuity Prices'!S:S,'Annuity Prices'!$B:$B,$D372,'Annuity Prices'!$E:$E,$G372),IF($B372="RAB Short",SUMIFS('RAB Prices Short'!S:S,'RAB Prices Short'!$B:$B,'All Prices combined'!$D372,'RAB Prices Short'!$E:$E,'All Prices combined'!$G372),IF($B372="RAB Long",SUMIFS('RAB Prices Long'!S:S,'RAB Prices Long'!$B:$B,'All Prices combined'!$D372,'RAB Prices Long'!$E:$E,'All Prices combined'!$G372)))),2)</f>
        <v>10.29</v>
      </c>
      <c r="Q372" s="2">
        <f>ROUND(IF($B372="Annuity",SUMIFS('Annuity Prices'!T:T,'Annuity Prices'!$B:$B,$D372,'Annuity Prices'!$E:$E,$G372),IF($B372="RAB Short",SUMIFS('RAB Prices Short'!T:T,'RAB Prices Short'!$B:$B,'All Prices combined'!$D372,'RAB Prices Short'!$E:$E,'All Prices combined'!$G372),IF($B372="RAB Long",SUMIFS('RAB Prices Long'!T:T,'RAB Prices Long'!$B:$B,'All Prices combined'!$D372,'RAB Prices Long'!$E:$E,'All Prices combined'!$G372)))),2)</f>
        <v>10.49</v>
      </c>
      <c r="R372" s="2">
        <f>ROUND(IF($B372="Annuity",SUMIFS('Annuity Prices'!U:U,'Annuity Prices'!$B:$B,$D372,'Annuity Prices'!$E:$E,$G372),IF($B372="RAB Short",SUMIFS('RAB Prices Short'!U:U,'RAB Prices Short'!$B:$B,'All Prices combined'!$D372,'RAB Prices Short'!$E:$E,'All Prices combined'!$G372),IF($B372="RAB Long",SUMIFS('RAB Prices Long'!U:U,'RAB Prices Long'!$B:$B,'All Prices combined'!$D372,'RAB Prices Long'!$E:$E,'All Prices combined'!$G372)))),2)</f>
        <v>10.76</v>
      </c>
      <c r="S372" s="2">
        <f>ROUND(IF($B372="Annuity",SUMIFS('Annuity Prices'!V:V,'Annuity Prices'!$B:$B,$D372,'Annuity Prices'!$E:$E,$G372),IF($B372="RAB Short",SUMIFS('RAB Prices Short'!V:V,'RAB Prices Short'!$B:$B,'All Prices combined'!$D372,'RAB Prices Short'!$E:$E,'All Prices combined'!$G372),IF($B372="RAB Long",SUMIFS('RAB Prices Long'!V:V,'RAB Prices Long'!$B:$B,'All Prices combined'!$D372,'RAB Prices Long'!$E:$E,'All Prices combined'!$G372)))),2)</f>
        <v>11.03</v>
      </c>
      <c r="T372" s="2">
        <f>ROUND(IF($B372="Annuity",SUMIFS('Annuity Prices'!W:W,'Annuity Prices'!$B:$B,$D372,'Annuity Prices'!$E:$E,$G372),IF($B372="RAB Short",SUMIFS('RAB Prices Short'!W:W,'RAB Prices Short'!$B:$B,'All Prices combined'!$D372,'RAB Prices Short'!$E:$E,'All Prices combined'!$G372),IF($B372="RAB Long",SUMIFS('RAB Prices Long'!W:W,'RAB Prices Long'!$B:$B,'All Prices combined'!$D372,'RAB Prices Long'!$E:$E,'All Prices combined'!$G372)))),2)</f>
        <v>11.3</v>
      </c>
      <c r="U372" s="2">
        <f>ROUND(IF($B372="Annuity",SUMIFS('Annuity Prices'!X:X,'Annuity Prices'!$B:$B,$D372,'Annuity Prices'!$E:$E,$G372),IF($B372="RAB Short",SUMIFS('RAB Prices Short'!X:X,'RAB Prices Short'!$B:$B,'All Prices combined'!$D372,'RAB Prices Short'!$E:$E,'All Prices combined'!$G372),IF($B372="RAB Long",SUMIFS('RAB Prices Long'!X:X,'RAB Prices Long'!$B:$B,'All Prices combined'!$D372,'RAB Prices Long'!$E:$E,'All Prices combined'!$G372)))),2)</f>
        <v>11.53</v>
      </c>
      <c r="V372" s="2">
        <f>ROUND(IF($B372="Annuity",SUMIFS('Annuity Prices'!Y:Y,'Annuity Prices'!$B:$B,$D372,'Annuity Prices'!$E:$E,$G372),IF($B372="RAB Short",SUMIFS('RAB Prices Short'!Y:Y,'RAB Prices Short'!$B:$B,'All Prices combined'!$D372,'RAB Prices Short'!$E:$E,'All Prices combined'!$G372),IF($B372="RAB Long",SUMIFS('RAB Prices Long'!Y:Y,'RAB Prices Long'!$B:$B,'All Prices combined'!$D372,'RAB Prices Long'!$E:$E,'All Prices combined'!$G372)))),2)</f>
        <v>11.81</v>
      </c>
      <c r="W372" s="2">
        <f>ROUND(IF($B372="Annuity",SUMIFS('Annuity Prices'!Z:Z,'Annuity Prices'!$B:$B,$D372,'Annuity Prices'!$E:$E,$G372),IF($B372="RAB Short",SUMIFS('RAB Prices Short'!Z:Z,'RAB Prices Short'!$B:$B,'All Prices combined'!$D372,'RAB Prices Short'!$E:$E,'All Prices combined'!$G372),IF($B372="RAB Long",SUMIFS('RAB Prices Long'!Z:Z,'RAB Prices Long'!$B:$B,'All Prices combined'!$D372,'RAB Prices Long'!$E:$E,'All Prices combined'!$G372)))),2)</f>
        <v>12.11</v>
      </c>
      <c r="X372" s="2">
        <f>ROUND(IF($B372="Annuity",SUMIFS('Annuity Prices'!AA:AA,'Annuity Prices'!$B:$B,$D372,'Annuity Prices'!$E:$E,$G372),IF($B372="RAB Short",SUMIFS('RAB Prices Short'!AA:AA,'RAB Prices Short'!$B:$B,'All Prices combined'!$D372,'RAB Prices Short'!$E:$E,'All Prices combined'!$G372),IF($B372="RAB Long",SUMIFS('RAB Prices Long'!AA:AA,'RAB Prices Long'!$B:$B,'All Prices combined'!$D372,'RAB Prices Long'!$E:$E,'All Prices combined'!$G372)))),2)</f>
        <v>12.42</v>
      </c>
      <c r="Y372" s="2">
        <f>ROUND(IF($B372="Annuity",SUMIFS('Annuity Prices'!AB:AB,'Annuity Prices'!$B:$B,$D372,'Annuity Prices'!$E:$E,$G372),IF($B372="RAB Short",SUMIFS('RAB Prices Short'!AB:AB,'RAB Prices Short'!$B:$B,'All Prices combined'!$D372,'RAB Prices Short'!$E:$E,'All Prices combined'!$G372),IF($B372="RAB Long",SUMIFS('RAB Prices Long'!AB:AB,'RAB Prices Long'!$B:$B,'All Prices combined'!$D372,'RAB Prices Long'!$E:$E,'All Prices combined'!$G372)))),2)</f>
        <v>12.67</v>
      </c>
      <c r="Z372" s="2">
        <f>ROUND(IF($B372="Annuity",SUMIFS('Annuity Prices'!AC:AC,'Annuity Prices'!$B:$B,$D372,'Annuity Prices'!$E:$E,$G372),IF($B372="RAB Short",SUMIFS('RAB Prices Short'!AC:AC,'RAB Prices Short'!$B:$B,'All Prices combined'!$D372,'RAB Prices Short'!$E:$E,'All Prices combined'!$G372),IF($B372="RAB Long",SUMIFS('RAB Prices Long'!AC:AC,'RAB Prices Long'!$B:$B,'All Prices combined'!$D372,'RAB Prices Long'!$E:$E,'All Prices combined'!$G372)))),2)</f>
        <v>12.98</v>
      </c>
      <c r="AA372" s="2">
        <f>ROUND(IF($B372="Annuity",SUMIFS('Annuity Prices'!AD:AD,'Annuity Prices'!$B:$B,$D372,'Annuity Prices'!$E:$E,$G372),IF($B372="RAB Short",SUMIFS('RAB Prices Short'!AD:AD,'RAB Prices Short'!$B:$B,'All Prices combined'!$D372,'RAB Prices Short'!$E:$E,'All Prices combined'!$G372),IF($B372="RAB Long",SUMIFS('RAB Prices Long'!AD:AD,'RAB Prices Long'!$B:$B,'All Prices combined'!$D372,'RAB Prices Long'!$E:$E,'All Prices combined'!$G372)))),2)</f>
        <v>13.31</v>
      </c>
      <c r="AB372" s="2">
        <f>ROUND(IF($B372="Annuity",SUMIFS('Annuity Prices'!AE:AE,'Annuity Prices'!$B:$B,$D372,'Annuity Prices'!$E:$E,$G372),IF($B372="RAB Short",SUMIFS('RAB Prices Short'!AE:AE,'RAB Prices Short'!$B:$B,'All Prices combined'!$D372,'RAB Prices Short'!$E:$E,'All Prices combined'!$G372),IF($B372="RAB Long",SUMIFS('RAB Prices Long'!AE:AE,'RAB Prices Long'!$B:$B,'All Prices combined'!$D372,'RAB Prices Long'!$E:$E,'All Prices combined'!$G372)))),2)</f>
        <v>13.64</v>
      </c>
      <c r="AC372" s="2">
        <f>ROUND(IF($B372="Annuity",SUMIFS('Annuity Prices'!AF:AF,'Annuity Prices'!$B:$B,$D372,'Annuity Prices'!$E:$E,$G372),IF($B372="RAB Short",SUMIFS('RAB Prices Short'!AF:AF,'RAB Prices Short'!$B:$B,'All Prices combined'!$D372,'RAB Prices Short'!$E:$E,'All Prices combined'!$G372),IF($B372="RAB Long",SUMIFS('RAB Prices Long'!AF:AF,'RAB Prices Long'!$B:$B,'All Prices combined'!$D372,'RAB Prices Long'!$E:$E,'All Prices combined'!$G372)))),2)</f>
        <v>13.92</v>
      </c>
      <c r="AD372" s="2">
        <f>ROUND(IF($B372="Annuity",SUMIFS('Annuity Prices'!AG:AG,'Annuity Prices'!$B:$B,$D372,'Annuity Prices'!$E:$E,$G372),IF($B372="RAB Short",SUMIFS('RAB Prices Short'!AG:AG,'RAB Prices Short'!$B:$B,'All Prices combined'!$D372,'RAB Prices Short'!$E:$E,'All Prices combined'!$G372),IF($B372="RAB Long",SUMIFS('RAB Prices Long'!AG:AG,'RAB Prices Long'!$B:$B,'All Prices combined'!$D372,'RAB Prices Long'!$E:$E,'All Prices combined'!$G372)))),2)</f>
        <v>14.27</v>
      </c>
      <c r="AE372" s="2">
        <f>ROUND(IF($B372="Annuity",SUMIFS('Annuity Prices'!AH:AH,'Annuity Prices'!$B:$B,$D372,'Annuity Prices'!$E:$E,$G372),IF($B372="RAB Short",SUMIFS('RAB Prices Short'!AH:AH,'RAB Prices Short'!$B:$B,'All Prices combined'!$D372,'RAB Prices Short'!$E:$E,'All Prices combined'!$G372),IF($B372="RAB Long",SUMIFS('RAB Prices Long'!AH:AH,'RAB Prices Long'!$B:$B,'All Prices combined'!$D372,'RAB Prices Long'!$E:$E,'All Prices combined'!$G372)))),2)</f>
        <v>14.63</v>
      </c>
      <c r="AF372" s="2">
        <f>ROUND(IF($B372="Annuity",SUMIFS('Annuity Prices'!AI:AI,'Annuity Prices'!$B:$B,$D372,'Annuity Prices'!$E:$E,$G372),IF($B372="RAB Short",SUMIFS('RAB Prices Short'!AI:AI,'RAB Prices Short'!$B:$B,'All Prices combined'!$D372,'RAB Prices Short'!$E:$E,'All Prices combined'!$G372),IF($B372="RAB Long",SUMIFS('RAB Prices Long'!AI:AI,'RAB Prices Long'!$B:$B,'All Prices combined'!$D372,'RAB Prices Long'!$E:$E,'All Prices combined'!$G372)))),2)</f>
        <v>14.99</v>
      </c>
      <c r="AG372" s="2">
        <f>ROUND(IF($B372="Annuity",SUMIFS('Annuity Prices'!AJ:AJ,'Annuity Prices'!$B:$B,$D372,'Annuity Prices'!$E:$E,$G372),IF($B372="RAB Short",SUMIFS('RAB Prices Short'!AJ:AJ,'RAB Prices Short'!$B:$B,'All Prices combined'!$D372,'RAB Prices Short'!$E:$E,'All Prices combined'!$G372),IF($B372="RAB Long",SUMIFS('RAB Prices Long'!AJ:AJ,'RAB Prices Long'!$B:$B,'All Prices combined'!$D372,'RAB Prices Long'!$E:$E,'All Prices combined'!$G372)))),2)</f>
        <v>15.29</v>
      </c>
      <c r="AH372" s="2">
        <f>ROUND(IF($B372="Annuity",SUMIFS('Annuity Prices'!AK:AK,'Annuity Prices'!$B:$B,$D372,'Annuity Prices'!$E:$E,$G372),IF($B372="RAB Short",SUMIFS('RAB Prices Short'!AK:AK,'RAB Prices Short'!$B:$B,'All Prices combined'!$D372,'RAB Prices Short'!$E:$E,'All Prices combined'!$G372),IF($B372="RAB Long",SUMIFS('RAB Prices Long'!AK:AK,'RAB Prices Long'!$B:$B,'All Prices combined'!$D372,'RAB Prices Long'!$E:$E,'All Prices combined'!$G372)))),2)</f>
        <v>15.68</v>
      </c>
      <c r="AI372" s="2">
        <f>ROUND(IF($B372="Annuity",SUMIFS('Annuity Prices'!AL:AL,'Annuity Prices'!$B:$B,$D372,'Annuity Prices'!$E:$E,$G372),IF($B372="RAB Short",SUMIFS('RAB Prices Short'!AL:AL,'RAB Prices Short'!$B:$B,'All Prices combined'!$D372,'RAB Prices Short'!$E:$E,'All Prices combined'!$G372),IF($B372="RAB Long",SUMIFS('RAB Prices Long'!AL:AL,'RAB Prices Long'!$B:$B,'All Prices combined'!$D372,'RAB Prices Long'!$E:$E,'All Prices combined'!$G372)))),2)</f>
        <v>16.07</v>
      </c>
      <c r="AJ372" s="2">
        <f>ROUND(IF($B372="Annuity",SUMIFS('Annuity Prices'!AM:AM,'Annuity Prices'!$B:$B,$D372,'Annuity Prices'!$E:$E,$G372),IF($B372="RAB Short",SUMIFS('RAB Prices Short'!AM:AM,'RAB Prices Short'!$B:$B,'All Prices combined'!$D372,'RAB Prices Short'!$E:$E,'All Prices combined'!$G372),IF($B372="RAB Long",SUMIFS('RAB Prices Long'!AM:AM,'RAB Prices Long'!$B:$B,'All Prices combined'!$D372,'RAB Prices Long'!$E:$E,'All Prices combined'!$G372)))),2)</f>
        <v>16.47</v>
      </c>
      <c r="AK372" s="2">
        <f>ROUND(IF($B372="Annuity",SUMIFS('Annuity Prices'!AN:AN,'Annuity Prices'!$B:$B,$D372,'Annuity Prices'!$E:$E,$G372),IF($B372="RAB Short",SUMIFS('RAB Prices Short'!AN:AN,'RAB Prices Short'!$B:$B,'All Prices combined'!$D372,'RAB Prices Short'!$E:$E,'All Prices combined'!$G372),IF($B372="RAB Long",SUMIFS('RAB Prices Long'!AN:AN,'RAB Prices Long'!$B:$B,'All Prices combined'!$D372,'RAB Prices Long'!$E:$E,'All Prices combined'!$G372)))),2)</f>
        <v>16.809999999999999</v>
      </c>
      <c r="AL372" s="2">
        <f>ROUND(IF($B372="Annuity",SUMIFS('Annuity Prices'!AO:AO,'Annuity Prices'!$B:$B,$D372,'Annuity Prices'!$E:$E,$G372),IF($B372="RAB Short",SUMIFS('RAB Prices Short'!AO:AO,'RAB Prices Short'!$B:$B,'All Prices combined'!$D372,'RAB Prices Short'!$E:$E,'All Prices combined'!$G372),IF($B372="RAB Long",SUMIFS('RAB Prices Long'!AO:AO,'RAB Prices Long'!$B:$B,'All Prices combined'!$D372,'RAB Prices Long'!$E:$E,'All Prices combined'!$G372)))),2)</f>
        <v>17.22</v>
      </c>
      <c r="AM372" s="2">
        <f>ROUND(IF($B372="Annuity",SUMIFS('Annuity Prices'!AP:AP,'Annuity Prices'!$B:$B,$D372,'Annuity Prices'!$E:$E,$G372),IF($B372="RAB Short",SUMIFS('RAB Prices Short'!AP:AP,'RAB Prices Short'!$B:$B,'All Prices combined'!$D372,'RAB Prices Short'!$E:$E,'All Prices combined'!$G372),IF($B372="RAB Long",SUMIFS('RAB Prices Long'!AP:AP,'RAB Prices Long'!$B:$B,'All Prices combined'!$D372,'RAB Prices Long'!$E:$E,'All Prices combined'!$G372)))),2)</f>
        <v>17.649999999999999</v>
      </c>
      <c r="AN372" s="2">
        <f>ROUND(IF($B372="Annuity",SUMIFS('Annuity Prices'!AQ:AQ,'Annuity Prices'!$B:$B,$D372,'Annuity Prices'!$E:$E,$G372),IF($B372="RAB Short",SUMIFS('RAB Prices Short'!AQ:AQ,'RAB Prices Short'!$B:$B,'All Prices combined'!$D372,'RAB Prices Short'!$E:$E,'All Prices combined'!$G372),IF($B372="RAB Long",SUMIFS('RAB Prices Long'!AQ:AQ,'RAB Prices Long'!$B:$B,'All Prices combined'!$D372,'RAB Prices Long'!$E:$E,'All Prices combined'!$G372)))),2)</f>
        <v>18.09</v>
      </c>
      <c r="AO372" s="2">
        <f>ROUND(IF($B372="Annuity",SUMIFS('Annuity Prices'!AR:AR,'Annuity Prices'!$B:$B,$D372,'Annuity Prices'!$E:$E,$G372),IF($B372="RAB Short",SUMIFS('RAB Prices Short'!AR:AR,'RAB Prices Short'!$B:$B,'All Prices combined'!$D372,'RAB Prices Short'!$E:$E,'All Prices combined'!$G372),IF($B372="RAB Long",SUMIFS('RAB Prices Long'!AR:AR,'RAB Prices Long'!$B:$B,'All Prices combined'!$D372,'RAB Prices Long'!$E:$E,'All Prices combined'!$G372)))),2)</f>
        <v>0</v>
      </c>
      <c r="AP372" s="2">
        <f>ROUND(IF($B372="Annuity",SUMIFS('Annuity Prices'!AS:AS,'Annuity Prices'!$B:$B,$D372,'Annuity Prices'!$E:$E,$G372),IF($B372="RAB Short",SUMIFS('RAB Prices Short'!AS:AS,'RAB Prices Short'!$B:$B,'All Prices combined'!$D372,'RAB Prices Short'!$E:$E,'All Prices combined'!$G372),IF($B372="RAB Long",SUMIFS('RAB Prices Long'!AS:AS,'RAB Prices Long'!$B:$B,'All Prices combined'!$D372,'RAB Prices Long'!$E:$E,'All Prices combined'!$G372)))),2)</f>
        <v>0</v>
      </c>
      <c r="AQ372" s="2">
        <f>ROUND(IF($B372="Annuity",SUMIFS('Annuity Prices'!AT:AT,'Annuity Prices'!$B:$B,$D372,'Annuity Prices'!$E:$E,$G372),IF($B372="RAB Short",SUMIFS('RAB Prices Short'!AT:AT,'RAB Prices Short'!$B:$B,'All Prices combined'!$D372,'RAB Prices Short'!$E:$E,'All Prices combined'!$G372),IF($B372="RAB Long",SUMIFS('RAB Prices Long'!AT:AT,'RAB Prices Long'!$B:$B,'All Prices combined'!$D372,'RAB Prices Long'!$E:$E,'All Prices combined'!$G372)))),2)</f>
        <v>8.82</v>
      </c>
      <c r="AR372" s="2">
        <f>ROUND(IF($B372="Annuity",SUMIFS('Annuity Prices'!AU:AU,'Annuity Prices'!$B:$B,$D372,'Annuity Prices'!$E:$E,$G372),IF($B372="RAB Short",SUMIFS('RAB Prices Short'!AU:AU,'RAB Prices Short'!$B:$B,'All Prices combined'!$D372,'RAB Prices Short'!$E:$E,'All Prices combined'!$G372),IF($B372="RAB Long",SUMIFS('RAB Prices Long'!AU:AU,'RAB Prices Long'!$B:$B,'All Prices combined'!$D372,'RAB Prices Long'!$E:$E,'All Prices combined'!$G372)))),2)</f>
        <v>9.06</v>
      </c>
      <c r="AS372" s="2">
        <f>ROUND(IF($B372="Annuity",SUMIFS('Annuity Prices'!AV:AV,'Annuity Prices'!$B:$B,$D372,'Annuity Prices'!$E:$E,$G372),IF($B372="RAB Short",SUMIFS('RAB Prices Short'!AV:AV,'RAB Prices Short'!$B:$B,'All Prices combined'!$D372,'RAB Prices Short'!$E:$E,'All Prices combined'!$G372),IF($B372="RAB Long",SUMIFS('RAB Prices Long'!AV:AV,'RAB Prices Long'!$B:$B,'All Prices combined'!$D372,'RAB Prices Long'!$E:$E,'All Prices combined'!$G372)))),2)</f>
        <v>9.31</v>
      </c>
      <c r="AT372" s="2">
        <f>ROUND(IF($B372="Annuity",SUMIFS('Annuity Prices'!AW:AW,'Annuity Prices'!$B:$B,$D372,'Annuity Prices'!$E:$E,$G372),IF($B372="RAB Short",SUMIFS('RAB Prices Short'!AW:AW,'RAB Prices Short'!$B:$B,'All Prices combined'!$D372,'RAB Prices Short'!$E:$E,'All Prices combined'!$G372),IF($B372="RAB Long",SUMIFS('RAB Prices Long'!AW:AW,'RAB Prices Long'!$B:$B,'All Prices combined'!$D372,'RAB Prices Long'!$E:$E,'All Prices combined'!$G372)))),2)</f>
        <v>9.5500000000000007</v>
      </c>
      <c r="AU372" s="2">
        <f>ROUND(IF($B372="Annuity",SUMIFS('Annuity Prices'!AX:AX,'Annuity Prices'!$B:$B,$D372,'Annuity Prices'!$E:$E,$G372),IF($B372="RAB Short",SUMIFS('RAB Prices Short'!AX:AX,'RAB Prices Short'!$B:$B,'All Prices combined'!$D372,'RAB Prices Short'!$E:$E,'All Prices combined'!$G372),IF($B372="RAB Long",SUMIFS('RAB Prices Long'!AX:AX,'RAB Prices Long'!$B:$B,'All Prices combined'!$D372,'RAB Prices Long'!$E:$E,'All Prices combined'!$G372)))),2)</f>
        <v>9.7899999999999991</v>
      </c>
      <c r="AV372" s="2">
        <f>ROUND(IF($B372="Annuity",SUMIFS('Annuity Prices'!AY:AY,'Annuity Prices'!$B:$B,$D372,'Annuity Prices'!$E:$E,$G372),IF($B372="RAB Short",SUMIFS('RAB Prices Short'!AY:AY,'RAB Prices Short'!$B:$B,'All Prices combined'!$D372,'RAB Prices Short'!$E:$E,'All Prices combined'!$G372),IF($B372="RAB Long",SUMIFS('RAB Prices Long'!AY:AY,'RAB Prices Long'!$B:$B,'All Prices combined'!$D372,'RAB Prices Long'!$E:$E,'All Prices combined'!$G372)))),2)</f>
        <v>10.029999999999999</v>
      </c>
      <c r="AW372" s="2">
        <f>ROUND(IF($B372="Annuity",SUMIFS('Annuity Prices'!AZ:AZ,'Annuity Prices'!$B:$B,$D372,'Annuity Prices'!$E:$E,$G372),IF($B372="RAB Short",SUMIFS('RAB Prices Short'!AZ:AZ,'RAB Prices Short'!$B:$B,'All Prices combined'!$D372,'RAB Prices Short'!$E:$E,'All Prices combined'!$G372),IF($B372="RAB Long",SUMIFS('RAB Prices Long'!AZ:AZ,'RAB Prices Long'!$B:$B,'All Prices combined'!$D372,'RAB Prices Long'!$E:$E,'All Prices combined'!$G372)))),2)</f>
        <v>10.29</v>
      </c>
      <c r="AX372" s="2">
        <f>ROUND(IF($B372="Annuity",SUMIFS('Annuity Prices'!BA:BA,'Annuity Prices'!$B:$B,$D372,'Annuity Prices'!$E:$E,$G372),IF($B372="RAB Short",SUMIFS('RAB Prices Short'!BA:BA,'RAB Prices Short'!$B:$B,'All Prices combined'!$D372,'RAB Prices Short'!$E:$E,'All Prices combined'!$G372),IF($B372="RAB Long",SUMIFS('RAB Prices Long'!BA:BA,'RAB Prices Long'!$B:$B,'All Prices combined'!$D372,'RAB Prices Long'!$E:$E,'All Prices combined'!$G372)))),2)</f>
        <v>10.49</v>
      </c>
      <c r="AY372" s="2">
        <f>ROUND(IF($B372="Annuity",SUMIFS('Annuity Prices'!BB:BB,'Annuity Prices'!$B:$B,$D372,'Annuity Prices'!$E:$E,$G372),IF($B372="RAB Short",SUMIFS('RAB Prices Short'!BB:BB,'RAB Prices Short'!$B:$B,'All Prices combined'!$D372,'RAB Prices Short'!$E:$E,'All Prices combined'!$G372),IF($B372="RAB Long",SUMIFS('RAB Prices Long'!BB:BB,'RAB Prices Long'!$B:$B,'All Prices combined'!$D372,'RAB Prices Long'!$E:$E,'All Prices combined'!$G372)))),2)</f>
        <v>10.76</v>
      </c>
      <c r="AZ372" s="2">
        <f>ROUND(IF($B372="Annuity",SUMIFS('Annuity Prices'!BC:BC,'Annuity Prices'!$B:$B,$D372,'Annuity Prices'!$E:$E,$G372),IF($B372="RAB Short",SUMIFS('RAB Prices Short'!BC:BC,'RAB Prices Short'!$B:$B,'All Prices combined'!$D372,'RAB Prices Short'!$E:$E,'All Prices combined'!$G372),IF($B372="RAB Long",SUMIFS('RAB Prices Long'!BC:BC,'RAB Prices Long'!$B:$B,'All Prices combined'!$D372,'RAB Prices Long'!$E:$E,'All Prices combined'!$G372)))),2)</f>
        <v>11.03</v>
      </c>
      <c r="BA372" s="2">
        <f>ROUND(IF($B372="Annuity",SUMIFS('Annuity Prices'!BD:BD,'Annuity Prices'!$B:$B,$D372,'Annuity Prices'!$E:$E,$G372),IF($B372="RAB Short",SUMIFS('RAB Prices Short'!BD:BD,'RAB Prices Short'!$B:$B,'All Prices combined'!$D372,'RAB Prices Short'!$E:$E,'All Prices combined'!$G372),IF($B372="RAB Long",SUMIFS('RAB Prices Long'!BD:BD,'RAB Prices Long'!$B:$B,'All Prices combined'!$D372,'RAB Prices Long'!$E:$E,'All Prices combined'!$G372)))),2)</f>
        <v>11.3</v>
      </c>
      <c r="BB372" s="2">
        <f>ROUND(IF($B372="Annuity",SUMIFS('Annuity Prices'!BE:BE,'Annuity Prices'!$B:$B,$D372,'Annuity Prices'!$E:$E,$G372),IF($B372="RAB Short",SUMIFS('RAB Prices Short'!BE:BE,'RAB Prices Short'!$B:$B,'All Prices combined'!$D372,'RAB Prices Short'!$E:$E,'All Prices combined'!$G372),IF($B372="RAB Long",SUMIFS('RAB Prices Long'!BE:BE,'RAB Prices Long'!$B:$B,'All Prices combined'!$D372,'RAB Prices Long'!$E:$E,'All Prices combined'!$G372)))),2)</f>
        <v>11.53</v>
      </c>
      <c r="BC372" s="2">
        <f>ROUND(IF($B372="Annuity",SUMIFS('Annuity Prices'!BF:BF,'Annuity Prices'!$B:$B,$D372,'Annuity Prices'!$E:$E,$G372),IF($B372="RAB Short",SUMIFS('RAB Prices Short'!BF:BF,'RAB Prices Short'!$B:$B,'All Prices combined'!$D372,'RAB Prices Short'!$E:$E,'All Prices combined'!$G372),IF($B372="RAB Long",SUMIFS('RAB Prices Long'!BF:BF,'RAB Prices Long'!$B:$B,'All Prices combined'!$D372,'RAB Prices Long'!$E:$E,'All Prices combined'!$G372)))),2)</f>
        <v>11.81</v>
      </c>
      <c r="BD372" s="2">
        <f>ROUND(IF($B372="Annuity",SUMIFS('Annuity Prices'!BG:BG,'Annuity Prices'!$B:$B,$D372,'Annuity Prices'!$E:$E,$G372),IF($B372="RAB Short",SUMIFS('RAB Prices Short'!BG:BG,'RAB Prices Short'!$B:$B,'All Prices combined'!$D372,'RAB Prices Short'!$E:$E,'All Prices combined'!$G372),IF($B372="RAB Long",SUMIFS('RAB Prices Long'!BG:BG,'RAB Prices Long'!$B:$B,'All Prices combined'!$D372,'RAB Prices Long'!$E:$E,'All Prices combined'!$G372)))),2)</f>
        <v>12.11</v>
      </c>
      <c r="BE372" s="2">
        <f>ROUND(IF($B372="Annuity",SUMIFS('Annuity Prices'!BH:BH,'Annuity Prices'!$B:$B,$D372,'Annuity Prices'!$E:$E,$G372),IF($B372="RAB Short",SUMIFS('RAB Prices Short'!BH:BH,'RAB Prices Short'!$B:$B,'All Prices combined'!$D372,'RAB Prices Short'!$E:$E,'All Prices combined'!$G372),IF($B372="RAB Long",SUMIFS('RAB Prices Long'!BH:BH,'RAB Prices Long'!$B:$B,'All Prices combined'!$D372,'RAB Prices Long'!$E:$E,'All Prices combined'!$G372)))),2)</f>
        <v>12.42</v>
      </c>
      <c r="BF372" s="2">
        <f>ROUND(IF($B372="Annuity",SUMIFS('Annuity Prices'!BI:BI,'Annuity Prices'!$B:$B,$D372,'Annuity Prices'!$E:$E,$G372),IF($B372="RAB Short",SUMIFS('RAB Prices Short'!BI:BI,'RAB Prices Short'!$B:$B,'All Prices combined'!$D372,'RAB Prices Short'!$E:$E,'All Prices combined'!$G372),IF($B372="RAB Long",SUMIFS('RAB Prices Long'!BI:BI,'RAB Prices Long'!$B:$B,'All Prices combined'!$D372,'RAB Prices Long'!$E:$E,'All Prices combined'!$G372)))),2)</f>
        <v>12.67</v>
      </c>
      <c r="BG372" s="2">
        <f>ROUND(IF($B372="Annuity",SUMIFS('Annuity Prices'!BJ:BJ,'Annuity Prices'!$B:$B,$D372,'Annuity Prices'!$E:$E,$G372),IF($B372="RAB Short",SUMIFS('RAB Prices Short'!BJ:BJ,'RAB Prices Short'!$B:$B,'All Prices combined'!$D372,'RAB Prices Short'!$E:$E,'All Prices combined'!$G372),IF($B372="RAB Long",SUMIFS('RAB Prices Long'!BJ:BJ,'RAB Prices Long'!$B:$B,'All Prices combined'!$D372,'RAB Prices Long'!$E:$E,'All Prices combined'!$G372)))),2)</f>
        <v>12.98</v>
      </c>
      <c r="BH372" s="2">
        <f>ROUND(IF($B372="Annuity",SUMIFS('Annuity Prices'!BK:BK,'Annuity Prices'!$B:$B,$D372,'Annuity Prices'!$E:$E,$G372),IF($B372="RAB Short",SUMIFS('RAB Prices Short'!BK:BK,'RAB Prices Short'!$B:$B,'All Prices combined'!$D372,'RAB Prices Short'!$E:$E,'All Prices combined'!$G372),IF($B372="RAB Long",SUMIFS('RAB Prices Long'!BK:BK,'RAB Prices Long'!$B:$B,'All Prices combined'!$D372,'RAB Prices Long'!$E:$E,'All Prices combined'!$G372)))),2)</f>
        <v>13.31</v>
      </c>
      <c r="BI372" s="2">
        <f>ROUND(IF($B372="Annuity",SUMIFS('Annuity Prices'!BL:BL,'Annuity Prices'!$B:$B,$D372,'Annuity Prices'!$E:$E,$G372),IF($B372="RAB Short",SUMIFS('RAB Prices Short'!BL:BL,'RAB Prices Short'!$B:$B,'All Prices combined'!$D372,'RAB Prices Short'!$E:$E,'All Prices combined'!$G372),IF($B372="RAB Long",SUMIFS('RAB Prices Long'!BL:BL,'RAB Prices Long'!$B:$B,'All Prices combined'!$D372,'RAB Prices Long'!$E:$E,'All Prices combined'!$G372)))),2)</f>
        <v>13.64</v>
      </c>
      <c r="BJ372" s="2">
        <f>ROUND(IF($B372="Annuity",SUMIFS('Annuity Prices'!BM:BM,'Annuity Prices'!$B:$B,$D372,'Annuity Prices'!$E:$E,$G372),IF($B372="RAB Short",SUMIFS('RAB Prices Short'!BM:BM,'RAB Prices Short'!$B:$B,'All Prices combined'!$D372,'RAB Prices Short'!$E:$E,'All Prices combined'!$G372),IF($B372="RAB Long",SUMIFS('RAB Prices Long'!BM:BM,'RAB Prices Long'!$B:$B,'All Prices combined'!$D372,'RAB Prices Long'!$E:$E,'All Prices combined'!$G372)))),2)</f>
        <v>13.92</v>
      </c>
      <c r="BK372" s="2">
        <f>ROUND(IF($B372="Annuity",SUMIFS('Annuity Prices'!BN:BN,'Annuity Prices'!$B:$B,$D372,'Annuity Prices'!$E:$E,$G372),IF($B372="RAB Short",SUMIFS('RAB Prices Short'!BN:BN,'RAB Prices Short'!$B:$B,'All Prices combined'!$D372,'RAB Prices Short'!$E:$E,'All Prices combined'!$G372),IF($B372="RAB Long",SUMIFS('RAB Prices Long'!BN:BN,'RAB Prices Long'!$B:$B,'All Prices combined'!$D372,'RAB Prices Long'!$E:$E,'All Prices combined'!$G372)))),2)</f>
        <v>14.27</v>
      </c>
      <c r="BL372" s="2">
        <f>ROUND(IF($B372="Annuity",SUMIFS('Annuity Prices'!BO:BO,'Annuity Prices'!$B:$B,$D372,'Annuity Prices'!$E:$E,$G372),IF($B372="RAB Short",SUMIFS('RAB Prices Short'!BO:BO,'RAB Prices Short'!$B:$B,'All Prices combined'!$D372,'RAB Prices Short'!$E:$E,'All Prices combined'!$G372),IF($B372="RAB Long",SUMIFS('RAB Prices Long'!BO:BO,'RAB Prices Long'!$B:$B,'All Prices combined'!$D372,'RAB Prices Long'!$E:$E,'All Prices combined'!$G372)))),2)</f>
        <v>14.63</v>
      </c>
      <c r="BM372" s="2">
        <f>ROUND(IF($B372="Annuity",SUMIFS('Annuity Prices'!BP:BP,'Annuity Prices'!$B:$B,$D372,'Annuity Prices'!$E:$E,$G372),IF($B372="RAB Short",SUMIFS('RAB Prices Short'!BP:BP,'RAB Prices Short'!$B:$B,'All Prices combined'!$D372,'RAB Prices Short'!$E:$E,'All Prices combined'!$G372),IF($B372="RAB Long",SUMIFS('RAB Prices Long'!BP:BP,'RAB Prices Long'!$B:$B,'All Prices combined'!$D372,'RAB Prices Long'!$E:$E,'All Prices combined'!$G372)))),2)</f>
        <v>14.99</v>
      </c>
      <c r="BN372" s="2">
        <f>ROUND(IF($B372="Annuity",SUMIFS('Annuity Prices'!BQ:BQ,'Annuity Prices'!$B:$B,$D372,'Annuity Prices'!$E:$E,$G372),IF($B372="RAB Short",SUMIFS('RAB Prices Short'!BQ:BQ,'RAB Prices Short'!$B:$B,'All Prices combined'!$D372,'RAB Prices Short'!$E:$E,'All Prices combined'!$G372),IF($B372="RAB Long",SUMIFS('RAB Prices Long'!BQ:BQ,'RAB Prices Long'!$B:$B,'All Prices combined'!$D372,'RAB Prices Long'!$E:$E,'All Prices combined'!$G372)))),2)</f>
        <v>15.29</v>
      </c>
      <c r="BO372" s="2">
        <f>ROUND(IF($B372="Annuity",SUMIFS('Annuity Prices'!BR:BR,'Annuity Prices'!$B:$B,$D372,'Annuity Prices'!$E:$E,$G372),IF($B372="RAB Short",SUMIFS('RAB Prices Short'!BR:BR,'RAB Prices Short'!$B:$B,'All Prices combined'!$D372,'RAB Prices Short'!$E:$E,'All Prices combined'!$G372),IF($B372="RAB Long",SUMIFS('RAB Prices Long'!BR:BR,'RAB Prices Long'!$B:$B,'All Prices combined'!$D372,'RAB Prices Long'!$E:$E,'All Prices combined'!$G372)))),2)</f>
        <v>15.68</v>
      </c>
      <c r="BP372" s="2">
        <f>ROUND(IF($B372="Annuity",SUMIFS('Annuity Prices'!BS:BS,'Annuity Prices'!$B:$B,$D372,'Annuity Prices'!$E:$E,$G372),IF($B372="RAB Short",SUMIFS('RAB Prices Short'!BS:BS,'RAB Prices Short'!$B:$B,'All Prices combined'!$D372,'RAB Prices Short'!$E:$E,'All Prices combined'!$G372),IF($B372="RAB Long",SUMIFS('RAB Prices Long'!BS:BS,'RAB Prices Long'!$B:$B,'All Prices combined'!$D372,'RAB Prices Long'!$E:$E,'All Prices combined'!$G372)))),2)</f>
        <v>16.07</v>
      </c>
      <c r="BQ372" s="2">
        <f>ROUND(IF($B372="Annuity",SUMIFS('Annuity Prices'!BT:BT,'Annuity Prices'!$B:$B,$D372,'Annuity Prices'!$E:$E,$G372),IF($B372="RAB Short",SUMIFS('RAB Prices Short'!BT:BT,'RAB Prices Short'!$B:$B,'All Prices combined'!$D372,'RAB Prices Short'!$E:$E,'All Prices combined'!$G372),IF($B372="RAB Long",SUMIFS('RAB Prices Long'!BT:BT,'RAB Prices Long'!$B:$B,'All Prices combined'!$D372,'RAB Prices Long'!$E:$E,'All Prices combined'!$G372)))),2)</f>
        <v>16.47</v>
      </c>
      <c r="BR372" s="2">
        <f>ROUND(IF($B372="Annuity",SUMIFS('Annuity Prices'!BU:BU,'Annuity Prices'!$B:$B,$D372,'Annuity Prices'!$E:$E,$G372),IF($B372="RAB Short",SUMIFS('RAB Prices Short'!BU:BU,'RAB Prices Short'!$B:$B,'All Prices combined'!$D372,'RAB Prices Short'!$E:$E,'All Prices combined'!$G372),IF($B372="RAB Long",SUMIFS('RAB Prices Long'!BU:BU,'RAB Prices Long'!$B:$B,'All Prices combined'!$D372,'RAB Prices Long'!$E:$E,'All Prices combined'!$G372)))),2)</f>
        <v>16.809999999999999</v>
      </c>
      <c r="BS372" s="2">
        <f>ROUND(IF($B372="Annuity",SUMIFS('Annuity Prices'!BV:BV,'Annuity Prices'!$B:$B,$D372,'Annuity Prices'!$E:$E,$G372),IF($B372="RAB Short",SUMIFS('RAB Prices Short'!BV:BV,'RAB Prices Short'!$B:$B,'All Prices combined'!$D372,'RAB Prices Short'!$E:$E,'All Prices combined'!$G372),IF($B372="RAB Long",SUMIFS('RAB Prices Long'!BV:BV,'RAB Prices Long'!$B:$B,'All Prices combined'!$D372,'RAB Prices Long'!$E:$E,'All Prices combined'!$G372)))),2)</f>
        <v>17.22</v>
      </c>
      <c r="BT372" s="2">
        <f>ROUND(IF($B372="Annuity",SUMIFS('Annuity Prices'!BW:BW,'Annuity Prices'!$B:$B,$D372,'Annuity Prices'!$E:$E,$G372),IF($B372="RAB Short",SUMIFS('RAB Prices Short'!BW:BW,'RAB Prices Short'!$B:$B,'All Prices combined'!$D372,'RAB Prices Short'!$E:$E,'All Prices combined'!$G372),IF($B372="RAB Long",SUMIFS('RAB Prices Long'!BW:BW,'RAB Prices Long'!$B:$B,'All Prices combined'!$D372,'RAB Prices Long'!$E:$E,'All Prices combined'!$G372)))),2)</f>
        <v>17.649999999999999</v>
      </c>
      <c r="BU372" s="2">
        <f>ROUND(IF($B372="Annuity",SUMIFS('Annuity Prices'!BX:BX,'Annuity Prices'!$B:$B,$D372,'Annuity Prices'!$E:$E,$G372),IF($B372="RAB Short",SUMIFS('RAB Prices Short'!BX:BX,'RAB Prices Short'!$B:$B,'All Prices combined'!$D372,'RAB Prices Short'!$E:$E,'All Prices combined'!$G372),IF($B372="RAB Long",SUMIFS('RAB Prices Long'!BX:BX,'RAB Prices Long'!$B:$B,'All Prices combined'!$D372,'RAB Prices Long'!$E:$E,'All Prices combined'!$G372)))),2)</f>
        <v>18.09</v>
      </c>
    </row>
    <row r="373" spans="2:73" x14ac:dyDescent="0.25">
      <c r="B373" t="s">
        <v>44</v>
      </c>
      <c r="C373">
        <v>30</v>
      </c>
      <c r="E373" t="s">
        <v>209</v>
      </c>
      <c r="F373">
        <v>30</v>
      </c>
      <c r="G373" t="s">
        <v>216</v>
      </c>
      <c r="I373" s="2">
        <f>ROUND(IF($B373="Annuity",SUMIFS('Annuity Prices'!L:L,'Annuity Prices'!$B:$B,$D373,'Annuity Prices'!$E:$E,$G373),IF($B373="RAB Short",SUMIFS('RAB Prices Short'!L:L,'RAB Prices Short'!$B:$B,'All Prices combined'!$D373,'RAB Prices Short'!$E:$E,'All Prices combined'!$G373),IF($B373="RAB Long",SUMIFS('RAB Prices Long'!L:L,'RAB Prices Long'!$B:$B,'All Prices combined'!$D373,'RAB Prices Long'!$E:$E,'All Prices combined'!$G373)))),2)</f>
        <v>0</v>
      </c>
      <c r="J373" s="2">
        <f>ROUND(IF($B373="Annuity",SUMIFS('Annuity Prices'!M:M,'Annuity Prices'!$B:$B,$D373,'Annuity Prices'!$E:$E,$G373),IF($B373="RAB Short",SUMIFS('RAB Prices Short'!M:M,'RAB Prices Short'!$B:$B,'All Prices combined'!$D373,'RAB Prices Short'!$E:$E,'All Prices combined'!$G373),IF($B373="RAB Long",SUMIFS('RAB Prices Long'!M:M,'RAB Prices Long'!$B:$B,'All Prices combined'!$D373,'RAB Prices Long'!$E:$E,'All Prices combined'!$G373)))),2)</f>
        <v>0</v>
      </c>
      <c r="K373" s="2">
        <f>ROUND(IF($B373="Annuity",SUMIFS('Annuity Prices'!N:N,'Annuity Prices'!$B:$B,$D373,'Annuity Prices'!$E:$E,$G373),IF($B373="RAB Short",SUMIFS('RAB Prices Short'!N:N,'RAB Prices Short'!$B:$B,'All Prices combined'!$D373,'RAB Prices Short'!$E:$E,'All Prices combined'!$G373),IF($B373="RAB Long",SUMIFS('RAB Prices Long'!N:N,'RAB Prices Long'!$B:$B,'All Prices combined'!$D373,'RAB Prices Long'!$E:$E,'All Prices combined'!$G373)))),2)</f>
        <v>0</v>
      </c>
      <c r="L373" s="2">
        <f>ROUND(IF($B373="Annuity",SUMIFS('Annuity Prices'!O:O,'Annuity Prices'!$B:$B,$D373,'Annuity Prices'!$E:$E,$G373),IF($B373="RAB Short",SUMIFS('RAB Prices Short'!O:O,'RAB Prices Short'!$B:$B,'All Prices combined'!$D373,'RAB Prices Short'!$E:$E,'All Prices combined'!$G373),IF($B373="RAB Long",SUMIFS('RAB Prices Long'!O:O,'RAB Prices Long'!$B:$B,'All Prices combined'!$D373,'RAB Prices Long'!$E:$E,'All Prices combined'!$G373)))),2)</f>
        <v>0</v>
      </c>
      <c r="M373" s="2">
        <f>ROUND(IF($B373="Annuity",SUMIFS('Annuity Prices'!P:P,'Annuity Prices'!$B:$B,$D373,'Annuity Prices'!$E:$E,$G373),IF($B373="RAB Short",SUMIFS('RAB Prices Short'!P:P,'RAB Prices Short'!$B:$B,'All Prices combined'!$D373,'RAB Prices Short'!$E:$E,'All Prices combined'!$G373),IF($B373="RAB Long",SUMIFS('RAB Prices Long'!P:P,'RAB Prices Long'!$B:$B,'All Prices combined'!$D373,'RAB Prices Long'!$E:$E,'All Prices combined'!$G373)))),2)</f>
        <v>0</v>
      </c>
      <c r="N373" s="2">
        <f>ROUND(IF($B373="Annuity",SUMIFS('Annuity Prices'!Q:Q,'Annuity Prices'!$B:$B,$D373,'Annuity Prices'!$E:$E,$G373),IF($B373="RAB Short",SUMIFS('RAB Prices Short'!Q:Q,'RAB Prices Short'!$B:$B,'All Prices combined'!$D373,'RAB Prices Short'!$E:$E,'All Prices combined'!$G373),IF($B373="RAB Long",SUMIFS('RAB Prices Long'!Q:Q,'RAB Prices Long'!$B:$B,'All Prices combined'!$D373,'RAB Prices Long'!$E:$E,'All Prices combined'!$G373)))),2)</f>
        <v>0</v>
      </c>
      <c r="O373" s="2">
        <f>ROUND(IF($B373="Annuity",SUMIFS('Annuity Prices'!R:R,'Annuity Prices'!$B:$B,$D373,'Annuity Prices'!$E:$E,$G373),IF($B373="RAB Short",SUMIFS('RAB Prices Short'!R:R,'RAB Prices Short'!$B:$B,'All Prices combined'!$D373,'RAB Prices Short'!$E:$E,'All Prices combined'!$G373),IF($B373="RAB Long",SUMIFS('RAB Prices Long'!R:R,'RAB Prices Long'!$B:$B,'All Prices combined'!$D373,'RAB Prices Long'!$E:$E,'All Prices combined'!$G373)))),2)</f>
        <v>0</v>
      </c>
      <c r="P373" s="2">
        <f>ROUND(IF($B373="Annuity",SUMIFS('Annuity Prices'!S:S,'Annuity Prices'!$B:$B,$D373,'Annuity Prices'!$E:$E,$G373),IF($B373="RAB Short",SUMIFS('RAB Prices Short'!S:S,'RAB Prices Short'!$B:$B,'All Prices combined'!$D373,'RAB Prices Short'!$E:$E,'All Prices combined'!$G373),IF($B373="RAB Long",SUMIFS('RAB Prices Long'!S:S,'RAB Prices Long'!$B:$B,'All Prices combined'!$D373,'RAB Prices Long'!$E:$E,'All Prices combined'!$G373)))),2)</f>
        <v>0</v>
      </c>
      <c r="Q373" s="2">
        <f>ROUND(IF($B373="Annuity",SUMIFS('Annuity Prices'!T:T,'Annuity Prices'!$B:$B,$D373,'Annuity Prices'!$E:$E,$G373),IF($B373="RAB Short",SUMIFS('RAB Prices Short'!T:T,'RAB Prices Short'!$B:$B,'All Prices combined'!$D373,'RAB Prices Short'!$E:$E,'All Prices combined'!$G373),IF($B373="RAB Long",SUMIFS('RAB Prices Long'!T:T,'RAB Prices Long'!$B:$B,'All Prices combined'!$D373,'RAB Prices Long'!$E:$E,'All Prices combined'!$G373)))),2)</f>
        <v>0</v>
      </c>
      <c r="R373" s="2">
        <f>ROUND(IF($B373="Annuity",SUMIFS('Annuity Prices'!U:U,'Annuity Prices'!$B:$B,$D373,'Annuity Prices'!$E:$E,$G373),IF($B373="RAB Short",SUMIFS('RAB Prices Short'!U:U,'RAB Prices Short'!$B:$B,'All Prices combined'!$D373,'RAB Prices Short'!$E:$E,'All Prices combined'!$G373),IF($B373="RAB Long",SUMIFS('RAB Prices Long'!U:U,'RAB Prices Long'!$B:$B,'All Prices combined'!$D373,'RAB Prices Long'!$E:$E,'All Prices combined'!$G373)))),2)</f>
        <v>0</v>
      </c>
      <c r="S373" s="2">
        <f>ROUND(IF($B373="Annuity",SUMIFS('Annuity Prices'!V:V,'Annuity Prices'!$B:$B,$D373,'Annuity Prices'!$E:$E,$G373),IF($B373="RAB Short",SUMIFS('RAB Prices Short'!V:V,'RAB Prices Short'!$B:$B,'All Prices combined'!$D373,'RAB Prices Short'!$E:$E,'All Prices combined'!$G373),IF($B373="RAB Long",SUMIFS('RAB Prices Long'!V:V,'RAB Prices Long'!$B:$B,'All Prices combined'!$D373,'RAB Prices Long'!$E:$E,'All Prices combined'!$G373)))),2)</f>
        <v>0</v>
      </c>
      <c r="T373" s="2">
        <f>ROUND(IF($B373="Annuity",SUMIFS('Annuity Prices'!W:W,'Annuity Prices'!$B:$B,$D373,'Annuity Prices'!$E:$E,$G373),IF($B373="RAB Short",SUMIFS('RAB Prices Short'!W:W,'RAB Prices Short'!$B:$B,'All Prices combined'!$D373,'RAB Prices Short'!$E:$E,'All Prices combined'!$G373),IF($B373="RAB Long",SUMIFS('RAB Prices Long'!W:W,'RAB Prices Long'!$B:$B,'All Prices combined'!$D373,'RAB Prices Long'!$E:$E,'All Prices combined'!$G373)))),2)</f>
        <v>0</v>
      </c>
      <c r="U373" s="2">
        <f>ROUND(IF($B373="Annuity",SUMIFS('Annuity Prices'!X:X,'Annuity Prices'!$B:$B,$D373,'Annuity Prices'!$E:$E,$G373),IF($B373="RAB Short",SUMIFS('RAB Prices Short'!X:X,'RAB Prices Short'!$B:$B,'All Prices combined'!$D373,'RAB Prices Short'!$E:$E,'All Prices combined'!$G373),IF($B373="RAB Long",SUMIFS('RAB Prices Long'!X:X,'RAB Prices Long'!$B:$B,'All Prices combined'!$D373,'RAB Prices Long'!$E:$E,'All Prices combined'!$G373)))),2)</f>
        <v>0</v>
      </c>
      <c r="V373" s="2">
        <f>ROUND(IF($B373="Annuity",SUMIFS('Annuity Prices'!Y:Y,'Annuity Prices'!$B:$B,$D373,'Annuity Prices'!$E:$E,$G373),IF($B373="RAB Short",SUMIFS('RAB Prices Short'!Y:Y,'RAB Prices Short'!$B:$B,'All Prices combined'!$D373,'RAB Prices Short'!$E:$E,'All Prices combined'!$G373),IF($B373="RAB Long",SUMIFS('RAB Prices Long'!Y:Y,'RAB Prices Long'!$B:$B,'All Prices combined'!$D373,'RAB Prices Long'!$E:$E,'All Prices combined'!$G373)))),2)</f>
        <v>0</v>
      </c>
      <c r="W373" s="2">
        <f>ROUND(IF($B373="Annuity",SUMIFS('Annuity Prices'!Z:Z,'Annuity Prices'!$B:$B,$D373,'Annuity Prices'!$E:$E,$G373),IF($B373="RAB Short",SUMIFS('RAB Prices Short'!Z:Z,'RAB Prices Short'!$B:$B,'All Prices combined'!$D373,'RAB Prices Short'!$E:$E,'All Prices combined'!$G373),IF($B373="RAB Long",SUMIFS('RAB Prices Long'!Z:Z,'RAB Prices Long'!$B:$B,'All Prices combined'!$D373,'RAB Prices Long'!$E:$E,'All Prices combined'!$G373)))),2)</f>
        <v>0</v>
      </c>
      <c r="X373" s="2">
        <f>ROUND(IF($B373="Annuity",SUMIFS('Annuity Prices'!AA:AA,'Annuity Prices'!$B:$B,$D373,'Annuity Prices'!$E:$E,$G373),IF($B373="RAB Short",SUMIFS('RAB Prices Short'!AA:AA,'RAB Prices Short'!$B:$B,'All Prices combined'!$D373,'RAB Prices Short'!$E:$E,'All Prices combined'!$G373),IF($B373="RAB Long",SUMIFS('RAB Prices Long'!AA:AA,'RAB Prices Long'!$B:$B,'All Prices combined'!$D373,'RAB Prices Long'!$E:$E,'All Prices combined'!$G373)))),2)</f>
        <v>0</v>
      </c>
      <c r="Y373" s="2">
        <f>ROUND(IF($B373="Annuity",SUMIFS('Annuity Prices'!AB:AB,'Annuity Prices'!$B:$B,$D373,'Annuity Prices'!$E:$E,$G373),IF($B373="RAB Short",SUMIFS('RAB Prices Short'!AB:AB,'RAB Prices Short'!$B:$B,'All Prices combined'!$D373,'RAB Prices Short'!$E:$E,'All Prices combined'!$G373),IF($B373="RAB Long",SUMIFS('RAB Prices Long'!AB:AB,'RAB Prices Long'!$B:$B,'All Prices combined'!$D373,'RAB Prices Long'!$E:$E,'All Prices combined'!$G373)))),2)</f>
        <v>0</v>
      </c>
      <c r="Z373" s="2">
        <f>ROUND(IF($B373="Annuity",SUMIFS('Annuity Prices'!AC:AC,'Annuity Prices'!$B:$B,$D373,'Annuity Prices'!$E:$E,$G373),IF($B373="RAB Short",SUMIFS('RAB Prices Short'!AC:AC,'RAB Prices Short'!$B:$B,'All Prices combined'!$D373,'RAB Prices Short'!$E:$E,'All Prices combined'!$G373),IF($B373="RAB Long",SUMIFS('RAB Prices Long'!AC:AC,'RAB Prices Long'!$B:$B,'All Prices combined'!$D373,'RAB Prices Long'!$E:$E,'All Prices combined'!$G373)))),2)</f>
        <v>0</v>
      </c>
      <c r="AA373" s="2">
        <f>ROUND(IF($B373="Annuity",SUMIFS('Annuity Prices'!AD:AD,'Annuity Prices'!$B:$B,$D373,'Annuity Prices'!$E:$E,$G373),IF($B373="RAB Short",SUMIFS('RAB Prices Short'!AD:AD,'RAB Prices Short'!$B:$B,'All Prices combined'!$D373,'RAB Prices Short'!$E:$E,'All Prices combined'!$G373),IF($B373="RAB Long",SUMIFS('RAB Prices Long'!AD:AD,'RAB Prices Long'!$B:$B,'All Prices combined'!$D373,'RAB Prices Long'!$E:$E,'All Prices combined'!$G373)))),2)</f>
        <v>0</v>
      </c>
      <c r="AB373" s="2">
        <f>ROUND(IF($B373="Annuity",SUMIFS('Annuity Prices'!AE:AE,'Annuity Prices'!$B:$B,$D373,'Annuity Prices'!$E:$E,$G373),IF($B373="RAB Short",SUMIFS('RAB Prices Short'!AE:AE,'RAB Prices Short'!$B:$B,'All Prices combined'!$D373,'RAB Prices Short'!$E:$E,'All Prices combined'!$G373),IF($B373="RAB Long",SUMIFS('RAB Prices Long'!AE:AE,'RAB Prices Long'!$B:$B,'All Prices combined'!$D373,'RAB Prices Long'!$E:$E,'All Prices combined'!$G373)))),2)</f>
        <v>0</v>
      </c>
      <c r="AC373" s="2">
        <f>ROUND(IF($B373="Annuity",SUMIFS('Annuity Prices'!AF:AF,'Annuity Prices'!$B:$B,$D373,'Annuity Prices'!$E:$E,$G373),IF($B373="RAB Short",SUMIFS('RAB Prices Short'!AF:AF,'RAB Prices Short'!$B:$B,'All Prices combined'!$D373,'RAB Prices Short'!$E:$E,'All Prices combined'!$G373),IF($B373="RAB Long",SUMIFS('RAB Prices Long'!AF:AF,'RAB Prices Long'!$B:$B,'All Prices combined'!$D373,'RAB Prices Long'!$E:$E,'All Prices combined'!$G373)))),2)</f>
        <v>0</v>
      </c>
      <c r="AD373" s="2">
        <f>ROUND(IF($B373="Annuity",SUMIFS('Annuity Prices'!AG:AG,'Annuity Prices'!$B:$B,$D373,'Annuity Prices'!$E:$E,$G373),IF($B373="RAB Short",SUMIFS('RAB Prices Short'!AG:AG,'RAB Prices Short'!$B:$B,'All Prices combined'!$D373,'RAB Prices Short'!$E:$E,'All Prices combined'!$G373),IF($B373="RAB Long",SUMIFS('RAB Prices Long'!AG:AG,'RAB Prices Long'!$B:$B,'All Prices combined'!$D373,'RAB Prices Long'!$E:$E,'All Prices combined'!$G373)))),2)</f>
        <v>0</v>
      </c>
      <c r="AE373" s="2">
        <f>ROUND(IF($B373="Annuity",SUMIFS('Annuity Prices'!AH:AH,'Annuity Prices'!$B:$B,$D373,'Annuity Prices'!$E:$E,$G373),IF($B373="RAB Short",SUMIFS('RAB Prices Short'!AH:AH,'RAB Prices Short'!$B:$B,'All Prices combined'!$D373,'RAB Prices Short'!$E:$E,'All Prices combined'!$G373),IF($B373="RAB Long",SUMIFS('RAB Prices Long'!AH:AH,'RAB Prices Long'!$B:$B,'All Prices combined'!$D373,'RAB Prices Long'!$E:$E,'All Prices combined'!$G373)))),2)</f>
        <v>0</v>
      </c>
      <c r="AF373" s="2">
        <f>ROUND(IF($B373="Annuity",SUMIFS('Annuity Prices'!AI:AI,'Annuity Prices'!$B:$B,$D373,'Annuity Prices'!$E:$E,$G373),IF($B373="RAB Short",SUMIFS('RAB Prices Short'!AI:AI,'RAB Prices Short'!$B:$B,'All Prices combined'!$D373,'RAB Prices Short'!$E:$E,'All Prices combined'!$G373),IF($B373="RAB Long",SUMIFS('RAB Prices Long'!AI:AI,'RAB Prices Long'!$B:$B,'All Prices combined'!$D373,'RAB Prices Long'!$E:$E,'All Prices combined'!$G373)))),2)</f>
        <v>0</v>
      </c>
      <c r="AG373" s="2">
        <f>ROUND(IF($B373="Annuity",SUMIFS('Annuity Prices'!AJ:AJ,'Annuity Prices'!$B:$B,$D373,'Annuity Prices'!$E:$E,$G373),IF($B373="RAB Short",SUMIFS('RAB Prices Short'!AJ:AJ,'RAB Prices Short'!$B:$B,'All Prices combined'!$D373,'RAB Prices Short'!$E:$E,'All Prices combined'!$G373),IF($B373="RAB Long",SUMIFS('RAB Prices Long'!AJ:AJ,'RAB Prices Long'!$B:$B,'All Prices combined'!$D373,'RAB Prices Long'!$E:$E,'All Prices combined'!$G373)))),2)</f>
        <v>0</v>
      </c>
      <c r="AH373" s="2">
        <f>ROUND(IF($B373="Annuity",SUMIFS('Annuity Prices'!AK:AK,'Annuity Prices'!$B:$B,$D373,'Annuity Prices'!$E:$E,$G373),IF($B373="RAB Short",SUMIFS('RAB Prices Short'!AK:AK,'RAB Prices Short'!$B:$B,'All Prices combined'!$D373,'RAB Prices Short'!$E:$E,'All Prices combined'!$G373),IF($B373="RAB Long",SUMIFS('RAB Prices Long'!AK:AK,'RAB Prices Long'!$B:$B,'All Prices combined'!$D373,'RAB Prices Long'!$E:$E,'All Prices combined'!$G373)))),2)</f>
        <v>0</v>
      </c>
      <c r="AI373" s="2">
        <f>ROUND(IF($B373="Annuity",SUMIFS('Annuity Prices'!AL:AL,'Annuity Prices'!$B:$B,$D373,'Annuity Prices'!$E:$E,$G373),IF($B373="RAB Short",SUMIFS('RAB Prices Short'!AL:AL,'RAB Prices Short'!$B:$B,'All Prices combined'!$D373,'RAB Prices Short'!$E:$E,'All Prices combined'!$G373),IF($B373="RAB Long",SUMIFS('RAB Prices Long'!AL:AL,'RAB Prices Long'!$B:$B,'All Prices combined'!$D373,'RAB Prices Long'!$E:$E,'All Prices combined'!$G373)))),2)</f>
        <v>0</v>
      </c>
      <c r="AJ373" s="2">
        <f>ROUND(IF($B373="Annuity",SUMIFS('Annuity Prices'!AM:AM,'Annuity Prices'!$B:$B,$D373,'Annuity Prices'!$E:$E,$G373),IF($B373="RAB Short",SUMIFS('RAB Prices Short'!AM:AM,'RAB Prices Short'!$B:$B,'All Prices combined'!$D373,'RAB Prices Short'!$E:$E,'All Prices combined'!$G373),IF($B373="RAB Long",SUMIFS('RAB Prices Long'!AM:AM,'RAB Prices Long'!$B:$B,'All Prices combined'!$D373,'RAB Prices Long'!$E:$E,'All Prices combined'!$G373)))),2)</f>
        <v>0</v>
      </c>
      <c r="AK373" s="2">
        <f>ROUND(IF($B373="Annuity",SUMIFS('Annuity Prices'!AN:AN,'Annuity Prices'!$B:$B,$D373,'Annuity Prices'!$E:$E,$G373),IF($B373="RAB Short",SUMIFS('RAB Prices Short'!AN:AN,'RAB Prices Short'!$B:$B,'All Prices combined'!$D373,'RAB Prices Short'!$E:$E,'All Prices combined'!$G373),IF($B373="RAB Long",SUMIFS('RAB Prices Long'!AN:AN,'RAB Prices Long'!$B:$B,'All Prices combined'!$D373,'RAB Prices Long'!$E:$E,'All Prices combined'!$G373)))),2)</f>
        <v>0</v>
      </c>
      <c r="AL373" s="2">
        <f>ROUND(IF($B373="Annuity",SUMIFS('Annuity Prices'!AO:AO,'Annuity Prices'!$B:$B,$D373,'Annuity Prices'!$E:$E,$G373),IF($B373="RAB Short",SUMIFS('RAB Prices Short'!AO:AO,'RAB Prices Short'!$B:$B,'All Prices combined'!$D373,'RAB Prices Short'!$E:$E,'All Prices combined'!$G373),IF($B373="RAB Long",SUMIFS('RAB Prices Long'!AO:AO,'RAB Prices Long'!$B:$B,'All Prices combined'!$D373,'RAB Prices Long'!$E:$E,'All Prices combined'!$G373)))),2)</f>
        <v>0</v>
      </c>
      <c r="AM373" s="2">
        <f>ROUND(IF($B373="Annuity",SUMIFS('Annuity Prices'!AP:AP,'Annuity Prices'!$B:$B,$D373,'Annuity Prices'!$E:$E,$G373),IF($B373="RAB Short",SUMIFS('RAB Prices Short'!AP:AP,'RAB Prices Short'!$B:$B,'All Prices combined'!$D373,'RAB Prices Short'!$E:$E,'All Prices combined'!$G373),IF($B373="RAB Long",SUMIFS('RAB Prices Long'!AP:AP,'RAB Prices Long'!$B:$B,'All Prices combined'!$D373,'RAB Prices Long'!$E:$E,'All Prices combined'!$G373)))),2)</f>
        <v>0</v>
      </c>
      <c r="AN373" s="2">
        <f>ROUND(IF($B373="Annuity",SUMIFS('Annuity Prices'!AQ:AQ,'Annuity Prices'!$B:$B,$D373,'Annuity Prices'!$E:$E,$G373),IF($B373="RAB Short",SUMIFS('RAB Prices Short'!AQ:AQ,'RAB Prices Short'!$B:$B,'All Prices combined'!$D373,'RAB Prices Short'!$E:$E,'All Prices combined'!$G373),IF($B373="RAB Long",SUMIFS('RAB Prices Long'!AQ:AQ,'RAB Prices Long'!$B:$B,'All Prices combined'!$D373,'RAB Prices Long'!$E:$E,'All Prices combined'!$G373)))),2)</f>
        <v>0</v>
      </c>
      <c r="AO373" s="2">
        <f>ROUND(IF($B373="Annuity",SUMIFS('Annuity Prices'!AR:AR,'Annuity Prices'!$B:$B,$D373,'Annuity Prices'!$E:$E,$G373),IF($B373="RAB Short",SUMIFS('RAB Prices Short'!AR:AR,'RAB Prices Short'!$B:$B,'All Prices combined'!$D373,'RAB Prices Short'!$E:$E,'All Prices combined'!$G373),IF($B373="RAB Long",SUMIFS('RAB Prices Long'!AR:AR,'RAB Prices Long'!$B:$B,'All Prices combined'!$D373,'RAB Prices Long'!$E:$E,'All Prices combined'!$G373)))),2)</f>
        <v>0</v>
      </c>
      <c r="AP373" s="2">
        <f>ROUND(IF($B373="Annuity",SUMIFS('Annuity Prices'!AS:AS,'Annuity Prices'!$B:$B,$D373,'Annuity Prices'!$E:$E,$G373),IF($B373="RAB Short",SUMIFS('RAB Prices Short'!AS:AS,'RAB Prices Short'!$B:$B,'All Prices combined'!$D373,'RAB Prices Short'!$E:$E,'All Prices combined'!$G373),IF($B373="RAB Long",SUMIFS('RAB Prices Long'!AS:AS,'RAB Prices Long'!$B:$B,'All Prices combined'!$D373,'RAB Prices Long'!$E:$E,'All Prices combined'!$G373)))),2)</f>
        <v>0</v>
      </c>
      <c r="AQ373" s="2">
        <f>ROUND(IF($B373="Annuity",SUMIFS('Annuity Prices'!AT:AT,'Annuity Prices'!$B:$B,$D373,'Annuity Prices'!$E:$E,$G373),IF($B373="RAB Short",SUMIFS('RAB Prices Short'!AT:AT,'RAB Prices Short'!$B:$B,'All Prices combined'!$D373,'RAB Prices Short'!$E:$E,'All Prices combined'!$G373),IF($B373="RAB Long",SUMIFS('RAB Prices Long'!AT:AT,'RAB Prices Long'!$B:$B,'All Prices combined'!$D373,'RAB Prices Long'!$E:$E,'All Prices combined'!$G373)))),2)</f>
        <v>0</v>
      </c>
      <c r="AR373" s="2">
        <f>ROUND(IF($B373="Annuity",SUMIFS('Annuity Prices'!AU:AU,'Annuity Prices'!$B:$B,$D373,'Annuity Prices'!$E:$E,$G373),IF($B373="RAB Short",SUMIFS('RAB Prices Short'!AU:AU,'RAB Prices Short'!$B:$B,'All Prices combined'!$D373,'RAB Prices Short'!$E:$E,'All Prices combined'!$G373),IF($B373="RAB Long",SUMIFS('RAB Prices Long'!AU:AU,'RAB Prices Long'!$B:$B,'All Prices combined'!$D373,'RAB Prices Long'!$E:$E,'All Prices combined'!$G373)))),2)</f>
        <v>0</v>
      </c>
      <c r="AS373" s="2">
        <f>ROUND(IF($B373="Annuity",SUMIFS('Annuity Prices'!AV:AV,'Annuity Prices'!$B:$B,$D373,'Annuity Prices'!$E:$E,$G373),IF($B373="RAB Short",SUMIFS('RAB Prices Short'!AV:AV,'RAB Prices Short'!$B:$B,'All Prices combined'!$D373,'RAB Prices Short'!$E:$E,'All Prices combined'!$G373),IF($B373="RAB Long",SUMIFS('RAB Prices Long'!AV:AV,'RAB Prices Long'!$B:$B,'All Prices combined'!$D373,'RAB Prices Long'!$E:$E,'All Prices combined'!$G373)))),2)</f>
        <v>0</v>
      </c>
      <c r="AT373" s="2">
        <f>ROUND(IF($B373="Annuity",SUMIFS('Annuity Prices'!AW:AW,'Annuity Prices'!$B:$B,$D373,'Annuity Prices'!$E:$E,$G373),IF($B373="RAB Short",SUMIFS('RAB Prices Short'!AW:AW,'RAB Prices Short'!$B:$B,'All Prices combined'!$D373,'RAB Prices Short'!$E:$E,'All Prices combined'!$G373),IF($B373="RAB Long",SUMIFS('RAB Prices Long'!AW:AW,'RAB Prices Long'!$B:$B,'All Prices combined'!$D373,'RAB Prices Long'!$E:$E,'All Prices combined'!$G373)))),2)</f>
        <v>0</v>
      </c>
      <c r="AU373" s="2">
        <f>ROUND(IF($B373="Annuity",SUMIFS('Annuity Prices'!AX:AX,'Annuity Prices'!$B:$B,$D373,'Annuity Prices'!$E:$E,$G373),IF($B373="RAB Short",SUMIFS('RAB Prices Short'!AX:AX,'RAB Prices Short'!$B:$B,'All Prices combined'!$D373,'RAB Prices Short'!$E:$E,'All Prices combined'!$G373),IF($B373="RAB Long",SUMIFS('RAB Prices Long'!AX:AX,'RAB Prices Long'!$B:$B,'All Prices combined'!$D373,'RAB Prices Long'!$E:$E,'All Prices combined'!$G373)))),2)</f>
        <v>0</v>
      </c>
      <c r="AV373" s="2">
        <f>ROUND(IF($B373="Annuity",SUMIFS('Annuity Prices'!AY:AY,'Annuity Prices'!$B:$B,$D373,'Annuity Prices'!$E:$E,$G373),IF($B373="RAB Short",SUMIFS('RAB Prices Short'!AY:AY,'RAB Prices Short'!$B:$B,'All Prices combined'!$D373,'RAB Prices Short'!$E:$E,'All Prices combined'!$G373),IF($B373="RAB Long",SUMIFS('RAB Prices Long'!AY:AY,'RAB Prices Long'!$B:$B,'All Prices combined'!$D373,'RAB Prices Long'!$E:$E,'All Prices combined'!$G373)))),2)</f>
        <v>0</v>
      </c>
      <c r="AW373" s="2">
        <f>ROUND(IF($B373="Annuity",SUMIFS('Annuity Prices'!AZ:AZ,'Annuity Prices'!$B:$B,$D373,'Annuity Prices'!$E:$E,$G373),IF($B373="RAB Short",SUMIFS('RAB Prices Short'!AZ:AZ,'RAB Prices Short'!$B:$B,'All Prices combined'!$D373,'RAB Prices Short'!$E:$E,'All Prices combined'!$G373),IF($B373="RAB Long",SUMIFS('RAB Prices Long'!AZ:AZ,'RAB Prices Long'!$B:$B,'All Prices combined'!$D373,'RAB Prices Long'!$E:$E,'All Prices combined'!$G373)))),2)</f>
        <v>0</v>
      </c>
      <c r="AX373" s="2">
        <f>ROUND(IF($B373="Annuity",SUMIFS('Annuity Prices'!BA:BA,'Annuity Prices'!$B:$B,$D373,'Annuity Prices'!$E:$E,$G373),IF($B373="RAB Short",SUMIFS('RAB Prices Short'!BA:BA,'RAB Prices Short'!$B:$B,'All Prices combined'!$D373,'RAB Prices Short'!$E:$E,'All Prices combined'!$G373),IF($B373="RAB Long",SUMIFS('RAB Prices Long'!BA:BA,'RAB Prices Long'!$B:$B,'All Prices combined'!$D373,'RAB Prices Long'!$E:$E,'All Prices combined'!$G373)))),2)</f>
        <v>0</v>
      </c>
      <c r="AY373" s="2">
        <f>ROUND(IF($B373="Annuity",SUMIFS('Annuity Prices'!BB:BB,'Annuity Prices'!$B:$B,$D373,'Annuity Prices'!$E:$E,$G373),IF($B373="RAB Short",SUMIFS('RAB Prices Short'!BB:BB,'RAB Prices Short'!$B:$B,'All Prices combined'!$D373,'RAB Prices Short'!$E:$E,'All Prices combined'!$G373),IF($B373="RAB Long",SUMIFS('RAB Prices Long'!BB:BB,'RAB Prices Long'!$B:$B,'All Prices combined'!$D373,'RAB Prices Long'!$E:$E,'All Prices combined'!$G373)))),2)</f>
        <v>0</v>
      </c>
      <c r="AZ373" s="2">
        <f>ROUND(IF($B373="Annuity",SUMIFS('Annuity Prices'!BC:BC,'Annuity Prices'!$B:$B,$D373,'Annuity Prices'!$E:$E,$G373),IF($B373="RAB Short",SUMIFS('RAB Prices Short'!BC:BC,'RAB Prices Short'!$B:$B,'All Prices combined'!$D373,'RAB Prices Short'!$E:$E,'All Prices combined'!$G373),IF($B373="RAB Long",SUMIFS('RAB Prices Long'!BC:BC,'RAB Prices Long'!$B:$B,'All Prices combined'!$D373,'RAB Prices Long'!$E:$E,'All Prices combined'!$G373)))),2)</f>
        <v>0</v>
      </c>
      <c r="BA373" s="2">
        <f>ROUND(IF($B373="Annuity",SUMIFS('Annuity Prices'!BD:BD,'Annuity Prices'!$B:$B,$D373,'Annuity Prices'!$E:$E,$G373),IF($B373="RAB Short",SUMIFS('RAB Prices Short'!BD:BD,'RAB Prices Short'!$B:$B,'All Prices combined'!$D373,'RAB Prices Short'!$E:$E,'All Prices combined'!$G373),IF($B373="RAB Long",SUMIFS('RAB Prices Long'!BD:BD,'RAB Prices Long'!$B:$B,'All Prices combined'!$D373,'RAB Prices Long'!$E:$E,'All Prices combined'!$G373)))),2)</f>
        <v>0</v>
      </c>
      <c r="BB373" s="2">
        <f>ROUND(IF($B373="Annuity",SUMIFS('Annuity Prices'!BE:BE,'Annuity Prices'!$B:$B,$D373,'Annuity Prices'!$E:$E,$G373),IF($B373="RAB Short",SUMIFS('RAB Prices Short'!BE:BE,'RAB Prices Short'!$B:$B,'All Prices combined'!$D373,'RAB Prices Short'!$E:$E,'All Prices combined'!$G373),IF($B373="RAB Long",SUMIFS('RAB Prices Long'!BE:BE,'RAB Prices Long'!$B:$B,'All Prices combined'!$D373,'RAB Prices Long'!$E:$E,'All Prices combined'!$G373)))),2)</f>
        <v>0</v>
      </c>
      <c r="BC373" s="2">
        <f>ROUND(IF($B373="Annuity",SUMIFS('Annuity Prices'!BF:BF,'Annuity Prices'!$B:$B,$D373,'Annuity Prices'!$E:$E,$G373),IF($B373="RAB Short",SUMIFS('RAB Prices Short'!BF:BF,'RAB Prices Short'!$B:$B,'All Prices combined'!$D373,'RAB Prices Short'!$E:$E,'All Prices combined'!$G373),IF($B373="RAB Long",SUMIFS('RAB Prices Long'!BF:BF,'RAB Prices Long'!$B:$B,'All Prices combined'!$D373,'RAB Prices Long'!$E:$E,'All Prices combined'!$G373)))),2)</f>
        <v>0</v>
      </c>
      <c r="BD373" s="2">
        <f>ROUND(IF($B373="Annuity",SUMIFS('Annuity Prices'!BG:BG,'Annuity Prices'!$B:$B,$D373,'Annuity Prices'!$E:$E,$G373),IF($B373="RAB Short",SUMIFS('RAB Prices Short'!BG:BG,'RAB Prices Short'!$B:$B,'All Prices combined'!$D373,'RAB Prices Short'!$E:$E,'All Prices combined'!$G373),IF($B373="RAB Long",SUMIFS('RAB Prices Long'!BG:BG,'RAB Prices Long'!$B:$B,'All Prices combined'!$D373,'RAB Prices Long'!$E:$E,'All Prices combined'!$G373)))),2)</f>
        <v>0</v>
      </c>
      <c r="BE373" s="2">
        <f>ROUND(IF($B373="Annuity",SUMIFS('Annuity Prices'!BH:BH,'Annuity Prices'!$B:$B,$D373,'Annuity Prices'!$E:$E,$G373),IF($B373="RAB Short",SUMIFS('RAB Prices Short'!BH:BH,'RAB Prices Short'!$B:$B,'All Prices combined'!$D373,'RAB Prices Short'!$E:$E,'All Prices combined'!$G373),IF($B373="RAB Long",SUMIFS('RAB Prices Long'!BH:BH,'RAB Prices Long'!$B:$B,'All Prices combined'!$D373,'RAB Prices Long'!$E:$E,'All Prices combined'!$G373)))),2)</f>
        <v>0</v>
      </c>
      <c r="BF373" s="2">
        <f>ROUND(IF($B373="Annuity",SUMIFS('Annuity Prices'!BI:BI,'Annuity Prices'!$B:$B,$D373,'Annuity Prices'!$E:$E,$G373),IF($B373="RAB Short",SUMIFS('RAB Prices Short'!BI:BI,'RAB Prices Short'!$B:$B,'All Prices combined'!$D373,'RAB Prices Short'!$E:$E,'All Prices combined'!$G373),IF($B373="RAB Long",SUMIFS('RAB Prices Long'!BI:BI,'RAB Prices Long'!$B:$B,'All Prices combined'!$D373,'RAB Prices Long'!$E:$E,'All Prices combined'!$G373)))),2)</f>
        <v>0</v>
      </c>
      <c r="BG373" s="2">
        <f>ROUND(IF($B373="Annuity",SUMIFS('Annuity Prices'!BJ:BJ,'Annuity Prices'!$B:$B,$D373,'Annuity Prices'!$E:$E,$G373),IF($B373="RAB Short",SUMIFS('RAB Prices Short'!BJ:BJ,'RAB Prices Short'!$B:$B,'All Prices combined'!$D373,'RAB Prices Short'!$E:$E,'All Prices combined'!$G373),IF($B373="RAB Long",SUMIFS('RAB Prices Long'!BJ:BJ,'RAB Prices Long'!$B:$B,'All Prices combined'!$D373,'RAB Prices Long'!$E:$E,'All Prices combined'!$G373)))),2)</f>
        <v>0</v>
      </c>
      <c r="BH373" s="2">
        <f>ROUND(IF($B373="Annuity",SUMIFS('Annuity Prices'!BK:BK,'Annuity Prices'!$B:$B,$D373,'Annuity Prices'!$E:$E,$G373),IF($B373="RAB Short",SUMIFS('RAB Prices Short'!BK:BK,'RAB Prices Short'!$B:$B,'All Prices combined'!$D373,'RAB Prices Short'!$E:$E,'All Prices combined'!$G373),IF($B373="RAB Long",SUMIFS('RAB Prices Long'!BK:BK,'RAB Prices Long'!$B:$B,'All Prices combined'!$D373,'RAB Prices Long'!$E:$E,'All Prices combined'!$G373)))),2)</f>
        <v>0</v>
      </c>
      <c r="BI373" s="2">
        <f>ROUND(IF($B373="Annuity",SUMIFS('Annuity Prices'!BL:BL,'Annuity Prices'!$B:$B,$D373,'Annuity Prices'!$E:$E,$G373),IF($B373="RAB Short",SUMIFS('RAB Prices Short'!BL:BL,'RAB Prices Short'!$B:$B,'All Prices combined'!$D373,'RAB Prices Short'!$E:$E,'All Prices combined'!$G373),IF($B373="RAB Long",SUMIFS('RAB Prices Long'!BL:BL,'RAB Prices Long'!$B:$B,'All Prices combined'!$D373,'RAB Prices Long'!$E:$E,'All Prices combined'!$G373)))),2)</f>
        <v>0</v>
      </c>
      <c r="BJ373" s="2">
        <f>ROUND(IF($B373="Annuity",SUMIFS('Annuity Prices'!BM:BM,'Annuity Prices'!$B:$B,$D373,'Annuity Prices'!$E:$E,$G373),IF($B373="RAB Short",SUMIFS('RAB Prices Short'!BM:BM,'RAB Prices Short'!$B:$B,'All Prices combined'!$D373,'RAB Prices Short'!$E:$E,'All Prices combined'!$G373),IF($B373="RAB Long",SUMIFS('RAB Prices Long'!BM:BM,'RAB Prices Long'!$B:$B,'All Prices combined'!$D373,'RAB Prices Long'!$E:$E,'All Prices combined'!$G373)))),2)</f>
        <v>0</v>
      </c>
      <c r="BK373" s="2">
        <f>ROUND(IF($B373="Annuity",SUMIFS('Annuity Prices'!BN:BN,'Annuity Prices'!$B:$B,$D373,'Annuity Prices'!$E:$E,$G373),IF($B373="RAB Short",SUMIFS('RAB Prices Short'!BN:BN,'RAB Prices Short'!$B:$B,'All Prices combined'!$D373,'RAB Prices Short'!$E:$E,'All Prices combined'!$G373),IF($B373="RAB Long",SUMIFS('RAB Prices Long'!BN:BN,'RAB Prices Long'!$B:$B,'All Prices combined'!$D373,'RAB Prices Long'!$E:$E,'All Prices combined'!$G373)))),2)</f>
        <v>0</v>
      </c>
      <c r="BL373" s="2">
        <f>ROUND(IF($B373="Annuity",SUMIFS('Annuity Prices'!BO:BO,'Annuity Prices'!$B:$B,$D373,'Annuity Prices'!$E:$E,$G373),IF($B373="RAB Short",SUMIFS('RAB Prices Short'!BO:BO,'RAB Prices Short'!$B:$B,'All Prices combined'!$D373,'RAB Prices Short'!$E:$E,'All Prices combined'!$G373),IF($B373="RAB Long",SUMIFS('RAB Prices Long'!BO:BO,'RAB Prices Long'!$B:$B,'All Prices combined'!$D373,'RAB Prices Long'!$E:$E,'All Prices combined'!$G373)))),2)</f>
        <v>0</v>
      </c>
      <c r="BM373" s="2">
        <f>ROUND(IF($B373="Annuity",SUMIFS('Annuity Prices'!BP:BP,'Annuity Prices'!$B:$B,$D373,'Annuity Prices'!$E:$E,$G373),IF($B373="RAB Short",SUMIFS('RAB Prices Short'!BP:BP,'RAB Prices Short'!$B:$B,'All Prices combined'!$D373,'RAB Prices Short'!$E:$E,'All Prices combined'!$G373),IF($B373="RAB Long",SUMIFS('RAB Prices Long'!BP:BP,'RAB Prices Long'!$B:$B,'All Prices combined'!$D373,'RAB Prices Long'!$E:$E,'All Prices combined'!$G373)))),2)</f>
        <v>0</v>
      </c>
      <c r="BN373" s="2">
        <f>ROUND(IF($B373="Annuity",SUMIFS('Annuity Prices'!BQ:BQ,'Annuity Prices'!$B:$B,$D373,'Annuity Prices'!$E:$E,$G373),IF($B373="RAB Short",SUMIFS('RAB Prices Short'!BQ:BQ,'RAB Prices Short'!$B:$B,'All Prices combined'!$D373,'RAB Prices Short'!$E:$E,'All Prices combined'!$G373),IF($B373="RAB Long",SUMIFS('RAB Prices Long'!BQ:BQ,'RAB Prices Long'!$B:$B,'All Prices combined'!$D373,'RAB Prices Long'!$E:$E,'All Prices combined'!$G373)))),2)</f>
        <v>0</v>
      </c>
      <c r="BO373" s="2">
        <f>ROUND(IF($B373="Annuity",SUMIFS('Annuity Prices'!BR:BR,'Annuity Prices'!$B:$B,$D373,'Annuity Prices'!$E:$E,$G373),IF($B373="RAB Short",SUMIFS('RAB Prices Short'!BR:BR,'RAB Prices Short'!$B:$B,'All Prices combined'!$D373,'RAB Prices Short'!$E:$E,'All Prices combined'!$G373),IF($B373="RAB Long",SUMIFS('RAB Prices Long'!BR:BR,'RAB Prices Long'!$B:$B,'All Prices combined'!$D373,'RAB Prices Long'!$E:$E,'All Prices combined'!$G373)))),2)</f>
        <v>0</v>
      </c>
      <c r="BP373" s="2">
        <f>ROUND(IF($B373="Annuity",SUMIFS('Annuity Prices'!BS:BS,'Annuity Prices'!$B:$B,$D373,'Annuity Prices'!$E:$E,$G373),IF($B373="RAB Short",SUMIFS('RAB Prices Short'!BS:BS,'RAB Prices Short'!$B:$B,'All Prices combined'!$D373,'RAB Prices Short'!$E:$E,'All Prices combined'!$G373),IF($B373="RAB Long",SUMIFS('RAB Prices Long'!BS:BS,'RAB Prices Long'!$B:$B,'All Prices combined'!$D373,'RAB Prices Long'!$E:$E,'All Prices combined'!$G373)))),2)</f>
        <v>0</v>
      </c>
      <c r="BQ373" s="2">
        <f>ROUND(IF($B373="Annuity",SUMIFS('Annuity Prices'!BT:BT,'Annuity Prices'!$B:$B,$D373,'Annuity Prices'!$E:$E,$G373),IF($B373="RAB Short",SUMIFS('RAB Prices Short'!BT:BT,'RAB Prices Short'!$B:$B,'All Prices combined'!$D373,'RAB Prices Short'!$E:$E,'All Prices combined'!$G373),IF($B373="RAB Long",SUMIFS('RAB Prices Long'!BT:BT,'RAB Prices Long'!$B:$B,'All Prices combined'!$D373,'RAB Prices Long'!$E:$E,'All Prices combined'!$G373)))),2)</f>
        <v>0</v>
      </c>
      <c r="BR373" s="2">
        <f>ROUND(IF($B373="Annuity",SUMIFS('Annuity Prices'!BU:BU,'Annuity Prices'!$B:$B,$D373,'Annuity Prices'!$E:$E,$G373),IF($B373="RAB Short",SUMIFS('RAB Prices Short'!BU:BU,'RAB Prices Short'!$B:$B,'All Prices combined'!$D373,'RAB Prices Short'!$E:$E,'All Prices combined'!$G373),IF($B373="RAB Long",SUMIFS('RAB Prices Long'!BU:BU,'RAB Prices Long'!$B:$B,'All Prices combined'!$D373,'RAB Prices Long'!$E:$E,'All Prices combined'!$G373)))),2)</f>
        <v>0</v>
      </c>
      <c r="BS373" s="2">
        <f>ROUND(IF($B373="Annuity",SUMIFS('Annuity Prices'!BV:BV,'Annuity Prices'!$B:$B,$D373,'Annuity Prices'!$E:$E,$G373),IF($B373="RAB Short",SUMIFS('RAB Prices Short'!BV:BV,'RAB Prices Short'!$B:$B,'All Prices combined'!$D373,'RAB Prices Short'!$E:$E,'All Prices combined'!$G373),IF($B373="RAB Long",SUMIFS('RAB Prices Long'!BV:BV,'RAB Prices Long'!$B:$B,'All Prices combined'!$D373,'RAB Prices Long'!$E:$E,'All Prices combined'!$G373)))),2)</f>
        <v>0</v>
      </c>
      <c r="BT373" s="2">
        <f>ROUND(IF($B373="Annuity",SUMIFS('Annuity Prices'!BW:BW,'Annuity Prices'!$B:$B,$D373,'Annuity Prices'!$E:$E,$G373),IF($B373="RAB Short",SUMIFS('RAB Prices Short'!BW:BW,'RAB Prices Short'!$B:$B,'All Prices combined'!$D373,'RAB Prices Short'!$E:$E,'All Prices combined'!$G373),IF($B373="RAB Long",SUMIFS('RAB Prices Long'!BW:BW,'RAB Prices Long'!$B:$B,'All Prices combined'!$D373,'RAB Prices Long'!$E:$E,'All Prices combined'!$G373)))),2)</f>
        <v>0</v>
      </c>
      <c r="BU373" s="2">
        <f>ROUND(IF($B373="Annuity",SUMIFS('Annuity Prices'!BX:BX,'Annuity Prices'!$B:$B,$D373,'Annuity Prices'!$E:$E,$G373),IF($B373="RAB Short",SUMIFS('RAB Prices Short'!BX:BX,'RAB Prices Short'!$B:$B,'All Prices combined'!$D373,'RAB Prices Short'!$E:$E,'All Prices combined'!$G373),IF($B373="RAB Long",SUMIFS('RAB Prices Long'!BX:BX,'RAB Prices Long'!$B:$B,'All Prices combined'!$D373,'RAB Prices Long'!$E:$E,'All Prices combined'!$G373)))),2)</f>
        <v>0</v>
      </c>
    </row>
    <row r="374" spans="2:73" x14ac:dyDescent="0.25">
      <c r="B374" t="s">
        <v>44</v>
      </c>
      <c r="C374">
        <v>30</v>
      </c>
      <c r="D374" t="s">
        <v>217</v>
      </c>
      <c r="E374" t="s">
        <v>209</v>
      </c>
      <c r="F374">
        <v>30</v>
      </c>
      <c r="G374" t="s">
        <v>38</v>
      </c>
      <c r="H374" t="s">
        <v>128</v>
      </c>
      <c r="I374" s="2">
        <f>ROUND(IF($B374="Annuity",SUMIFS('Annuity Prices'!L:L,'Annuity Prices'!$B:$B,$D374,'Annuity Prices'!$E:$E,$G374),IF($B374="RAB Short",SUMIFS('RAB Prices Short'!L:L,'RAB Prices Short'!$B:$B,'All Prices combined'!$D374,'RAB Prices Short'!$E:$E,'All Prices combined'!$G374),IF($B374="RAB Long",SUMIFS('RAB Prices Long'!L:L,'RAB Prices Long'!$B:$B,'All Prices combined'!$D374,'RAB Prices Long'!$E:$E,'All Prices combined'!$G374)))),2)</f>
        <v>0</v>
      </c>
      <c r="J374" s="2">
        <f>ROUND(IF($B374="Annuity",SUMIFS('Annuity Prices'!M:M,'Annuity Prices'!$B:$B,$D374,'Annuity Prices'!$E:$E,$G374),IF($B374="RAB Short",SUMIFS('RAB Prices Short'!M:M,'RAB Prices Short'!$B:$B,'All Prices combined'!$D374,'RAB Prices Short'!$E:$E,'All Prices combined'!$G374),IF($B374="RAB Long",SUMIFS('RAB Prices Long'!M:M,'RAB Prices Long'!$B:$B,'All Prices combined'!$D374,'RAB Prices Long'!$E:$E,'All Prices combined'!$G374)))),2)</f>
        <v>0</v>
      </c>
      <c r="K374" s="2">
        <f>ROUND(IF($B374="Annuity",SUMIFS('Annuity Prices'!N:N,'Annuity Prices'!$B:$B,$D374,'Annuity Prices'!$E:$E,$G374),IF($B374="RAB Short",SUMIFS('RAB Prices Short'!N:N,'RAB Prices Short'!$B:$B,'All Prices combined'!$D374,'RAB Prices Short'!$E:$E,'All Prices combined'!$G374),IF($B374="RAB Long",SUMIFS('RAB Prices Long'!N:N,'RAB Prices Long'!$B:$B,'All Prices combined'!$D374,'RAB Prices Long'!$E:$E,'All Prices combined'!$G374)))),2)</f>
        <v>2.68</v>
      </c>
      <c r="L374" s="2">
        <f>ROUND(IF($B374="Annuity",SUMIFS('Annuity Prices'!O:O,'Annuity Prices'!$B:$B,$D374,'Annuity Prices'!$E:$E,$G374),IF($B374="RAB Short",SUMIFS('RAB Prices Short'!O:O,'RAB Prices Short'!$B:$B,'All Prices combined'!$D374,'RAB Prices Short'!$E:$E,'All Prices combined'!$G374),IF($B374="RAB Long",SUMIFS('RAB Prices Long'!O:O,'RAB Prices Long'!$B:$B,'All Prices combined'!$D374,'RAB Prices Long'!$E:$E,'All Prices combined'!$G374)))),2)</f>
        <v>2.76</v>
      </c>
      <c r="M374" s="2">
        <f>ROUND(IF($B374="Annuity",SUMIFS('Annuity Prices'!P:P,'Annuity Prices'!$B:$B,$D374,'Annuity Prices'!$E:$E,$G374),IF($B374="RAB Short",SUMIFS('RAB Prices Short'!P:P,'RAB Prices Short'!$B:$B,'All Prices combined'!$D374,'RAB Prices Short'!$E:$E,'All Prices combined'!$G374),IF($B374="RAB Long",SUMIFS('RAB Prices Long'!P:P,'RAB Prices Long'!$B:$B,'All Prices combined'!$D374,'RAB Prices Long'!$E:$E,'All Prices combined'!$G374)))),2)</f>
        <v>3.09</v>
      </c>
      <c r="N374" s="2">
        <f>ROUND(IF($B374="Annuity",SUMIFS('Annuity Prices'!Q:Q,'Annuity Prices'!$B:$B,$D374,'Annuity Prices'!$E:$E,$G374),IF($B374="RAB Short",SUMIFS('RAB Prices Short'!Q:Q,'RAB Prices Short'!$B:$B,'All Prices combined'!$D374,'RAB Prices Short'!$E:$E,'All Prices combined'!$G374),IF($B374="RAB Long",SUMIFS('RAB Prices Long'!Q:Q,'RAB Prices Long'!$B:$B,'All Prices combined'!$D374,'RAB Prices Long'!$E:$E,'All Prices combined'!$G374)))),2)</f>
        <v>3.17</v>
      </c>
      <c r="O374" s="2">
        <f>ROUND(IF($B374="Annuity",SUMIFS('Annuity Prices'!R:R,'Annuity Prices'!$B:$B,$D374,'Annuity Prices'!$E:$E,$G374),IF($B374="RAB Short",SUMIFS('RAB Prices Short'!R:R,'RAB Prices Short'!$B:$B,'All Prices combined'!$D374,'RAB Prices Short'!$E:$E,'All Prices combined'!$G374),IF($B374="RAB Long",SUMIFS('RAB Prices Long'!R:R,'RAB Prices Long'!$B:$B,'All Prices combined'!$D374,'RAB Prices Long'!$E:$E,'All Prices combined'!$G374)))),2)</f>
        <v>3.25</v>
      </c>
      <c r="P374" s="2">
        <f>ROUND(IF($B374="Annuity",SUMIFS('Annuity Prices'!S:S,'Annuity Prices'!$B:$B,$D374,'Annuity Prices'!$E:$E,$G374),IF($B374="RAB Short",SUMIFS('RAB Prices Short'!S:S,'RAB Prices Short'!$B:$B,'All Prices combined'!$D374,'RAB Prices Short'!$E:$E,'All Prices combined'!$G374),IF($B374="RAB Long",SUMIFS('RAB Prices Long'!S:S,'RAB Prices Long'!$B:$B,'All Prices combined'!$D374,'RAB Prices Long'!$E:$E,'All Prices combined'!$G374)))),2)</f>
        <v>3.33</v>
      </c>
      <c r="Q374" s="2">
        <f>ROUND(IF($B374="Annuity",SUMIFS('Annuity Prices'!T:T,'Annuity Prices'!$B:$B,$D374,'Annuity Prices'!$E:$E,$G374),IF($B374="RAB Short",SUMIFS('RAB Prices Short'!T:T,'RAB Prices Short'!$B:$B,'All Prices combined'!$D374,'RAB Prices Short'!$E:$E,'All Prices combined'!$G374),IF($B374="RAB Long",SUMIFS('RAB Prices Long'!T:T,'RAB Prices Long'!$B:$B,'All Prices combined'!$D374,'RAB Prices Long'!$E:$E,'All Prices combined'!$G374)))),2)</f>
        <v>3.54</v>
      </c>
      <c r="R374" s="2">
        <f>ROUND(IF($B374="Annuity",SUMIFS('Annuity Prices'!U:U,'Annuity Prices'!$B:$B,$D374,'Annuity Prices'!$E:$E,$G374),IF($B374="RAB Short",SUMIFS('RAB Prices Short'!U:U,'RAB Prices Short'!$B:$B,'All Prices combined'!$D374,'RAB Prices Short'!$E:$E,'All Prices combined'!$G374),IF($B374="RAB Long",SUMIFS('RAB Prices Long'!U:U,'RAB Prices Long'!$B:$B,'All Prices combined'!$D374,'RAB Prices Long'!$E:$E,'All Prices combined'!$G374)))),2)</f>
        <v>3.62</v>
      </c>
      <c r="S374" s="2">
        <f>ROUND(IF($B374="Annuity",SUMIFS('Annuity Prices'!V:V,'Annuity Prices'!$B:$B,$D374,'Annuity Prices'!$E:$E,$G374),IF($B374="RAB Short",SUMIFS('RAB Prices Short'!V:V,'RAB Prices Short'!$B:$B,'All Prices combined'!$D374,'RAB Prices Short'!$E:$E,'All Prices combined'!$G374),IF($B374="RAB Long",SUMIFS('RAB Prices Long'!V:V,'RAB Prices Long'!$B:$B,'All Prices combined'!$D374,'RAB Prices Long'!$E:$E,'All Prices combined'!$G374)))),2)</f>
        <v>3.72</v>
      </c>
      <c r="T374" s="2">
        <f>ROUND(IF($B374="Annuity",SUMIFS('Annuity Prices'!W:W,'Annuity Prices'!$B:$B,$D374,'Annuity Prices'!$E:$E,$G374),IF($B374="RAB Short",SUMIFS('RAB Prices Short'!W:W,'RAB Prices Short'!$B:$B,'All Prices combined'!$D374,'RAB Prices Short'!$E:$E,'All Prices combined'!$G374),IF($B374="RAB Long",SUMIFS('RAB Prices Long'!W:W,'RAB Prices Long'!$B:$B,'All Prices combined'!$D374,'RAB Prices Long'!$E:$E,'All Prices combined'!$G374)))),2)</f>
        <v>3.81</v>
      </c>
      <c r="U374" s="2">
        <f>ROUND(IF($B374="Annuity",SUMIFS('Annuity Prices'!X:X,'Annuity Prices'!$B:$B,$D374,'Annuity Prices'!$E:$E,$G374),IF($B374="RAB Short",SUMIFS('RAB Prices Short'!X:X,'RAB Prices Short'!$B:$B,'All Prices combined'!$D374,'RAB Prices Short'!$E:$E,'All Prices combined'!$G374),IF($B374="RAB Long",SUMIFS('RAB Prices Long'!X:X,'RAB Prices Long'!$B:$B,'All Prices combined'!$D374,'RAB Prices Long'!$E:$E,'All Prices combined'!$G374)))),2)</f>
        <v>4.1900000000000004</v>
      </c>
      <c r="V374" s="2">
        <f>ROUND(IF($B374="Annuity",SUMIFS('Annuity Prices'!Y:Y,'Annuity Prices'!$B:$B,$D374,'Annuity Prices'!$E:$E,$G374),IF($B374="RAB Short",SUMIFS('RAB Prices Short'!Y:Y,'RAB Prices Short'!$B:$B,'All Prices combined'!$D374,'RAB Prices Short'!$E:$E,'All Prices combined'!$G374),IF($B374="RAB Long",SUMIFS('RAB Prices Long'!Y:Y,'RAB Prices Long'!$B:$B,'All Prices combined'!$D374,'RAB Prices Long'!$E:$E,'All Prices combined'!$G374)))),2)</f>
        <v>4.3</v>
      </c>
      <c r="W374" s="2">
        <f>ROUND(IF($B374="Annuity",SUMIFS('Annuity Prices'!Z:Z,'Annuity Prices'!$B:$B,$D374,'Annuity Prices'!$E:$E,$G374),IF($B374="RAB Short",SUMIFS('RAB Prices Short'!Z:Z,'RAB Prices Short'!$B:$B,'All Prices combined'!$D374,'RAB Prices Short'!$E:$E,'All Prices combined'!$G374),IF($B374="RAB Long",SUMIFS('RAB Prices Long'!Z:Z,'RAB Prices Long'!$B:$B,'All Prices combined'!$D374,'RAB Prices Long'!$E:$E,'All Prices combined'!$G374)))),2)</f>
        <v>4.4000000000000004</v>
      </c>
      <c r="X374" s="2">
        <f>ROUND(IF($B374="Annuity",SUMIFS('Annuity Prices'!AA:AA,'Annuity Prices'!$B:$B,$D374,'Annuity Prices'!$E:$E,$G374),IF($B374="RAB Short",SUMIFS('RAB Prices Short'!AA:AA,'RAB Prices Short'!$B:$B,'All Prices combined'!$D374,'RAB Prices Short'!$E:$E,'All Prices combined'!$G374),IF($B374="RAB Long",SUMIFS('RAB Prices Long'!AA:AA,'RAB Prices Long'!$B:$B,'All Prices combined'!$D374,'RAB Prices Long'!$E:$E,'All Prices combined'!$G374)))),2)</f>
        <v>4.51</v>
      </c>
      <c r="Y374" s="2">
        <f>ROUND(IF($B374="Annuity",SUMIFS('Annuity Prices'!AB:AB,'Annuity Prices'!$B:$B,$D374,'Annuity Prices'!$E:$E,$G374),IF($B374="RAB Short",SUMIFS('RAB Prices Short'!AB:AB,'RAB Prices Short'!$B:$B,'All Prices combined'!$D374,'RAB Prices Short'!$E:$E,'All Prices combined'!$G374),IF($B374="RAB Long",SUMIFS('RAB Prices Long'!AB:AB,'RAB Prices Long'!$B:$B,'All Prices combined'!$D374,'RAB Prices Long'!$E:$E,'All Prices combined'!$G374)))),2)</f>
        <v>4.68</v>
      </c>
      <c r="Z374" s="2">
        <f>ROUND(IF($B374="Annuity",SUMIFS('Annuity Prices'!AC:AC,'Annuity Prices'!$B:$B,$D374,'Annuity Prices'!$E:$E,$G374),IF($B374="RAB Short",SUMIFS('RAB Prices Short'!AC:AC,'RAB Prices Short'!$B:$B,'All Prices combined'!$D374,'RAB Prices Short'!$E:$E,'All Prices combined'!$G374),IF($B374="RAB Long",SUMIFS('RAB Prices Long'!AC:AC,'RAB Prices Long'!$B:$B,'All Prices combined'!$D374,'RAB Prices Long'!$E:$E,'All Prices combined'!$G374)))),2)</f>
        <v>4.8</v>
      </c>
      <c r="AA374" s="2">
        <f>ROUND(IF($B374="Annuity",SUMIFS('Annuity Prices'!AD:AD,'Annuity Prices'!$B:$B,$D374,'Annuity Prices'!$E:$E,$G374),IF($B374="RAB Short",SUMIFS('RAB Prices Short'!AD:AD,'RAB Prices Short'!$B:$B,'All Prices combined'!$D374,'RAB Prices Short'!$E:$E,'All Prices combined'!$G374),IF($B374="RAB Long",SUMIFS('RAB Prices Long'!AD:AD,'RAB Prices Long'!$B:$B,'All Prices combined'!$D374,'RAB Prices Long'!$E:$E,'All Prices combined'!$G374)))),2)</f>
        <v>4.92</v>
      </c>
      <c r="AB374" s="2">
        <f>ROUND(IF($B374="Annuity",SUMIFS('Annuity Prices'!AE:AE,'Annuity Prices'!$B:$B,$D374,'Annuity Prices'!$E:$E,$G374),IF($B374="RAB Short",SUMIFS('RAB Prices Short'!AE:AE,'RAB Prices Short'!$B:$B,'All Prices combined'!$D374,'RAB Prices Short'!$E:$E,'All Prices combined'!$G374),IF($B374="RAB Long",SUMIFS('RAB Prices Long'!AE:AE,'RAB Prices Long'!$B:$B,'All Prices combined'!$D374,'RAB Prices Long'!$E:$E,'All Prices combined'!$G374)))),2)</f>
        <v>5.04</v>
      </c>
      <c r="AC374" s="2">
        <f>ROUND(IF($B374="Annuity",SUMIFS('Annuity Prices'!AF:AF,'Annuity Prices'!$B:$B,$D374,'Annuity Prices'!$E:$E,$G374),IF($B374="RAB Short",SUMIFS('RAB Prices Short'!AF:AF,'RAB Prices Short'!$B:$B,'All Prices combined'!$D374,'RAB Prices Short'!$E:$E,'All Prices combined'!$G374),IF($B374="RAB Long",SUMIFS('RAB Prices Long'!AF:AF,'RAB Prices Long'!$B:$B,'All Prices combined'!$D374,'RAB Prices Long'!$E:$E,'All Prices combined'!$G374)))),2)</f>
        <v>4.95</v>
      </c>
      <c r="AD374" s="2">
        <f>ROUND(IF($B374="Annuity",SUMIFS('Annuity Prices'!AG:AG,'Annuity Prices'!$B:$B,$D374,'Annuity Prices'!$E:$E,$G374),IF($B374="RAB Short",SUMIFS('RAB Prices Short'!AG:AG,'RAB Prices Short'!$B:$B,'All Prices combined'!$D374,'RAB Prices Short'!$E:$E,'All Prices combined'!$G374),IF($B374="RAB Long",SUMIFS('RAB Prices Long'!AG:AG,'RAB Prices Long'!$B:$B,'All Prices combined'!$D374,'RAB Prices Long'!$E:$E,'All Prices combined'!$G374)))),2)</f>
        <v>5.07</v>
      </c>
      <c r="AE374" s="2">
        <f>ROUND(IF($B374="Annuity",SUMIFS('Annuity Prices'!AH:AH,'Annuity Prices'!$B:$B,$D374,'Annuity Prices'!$E:$E,$G374),IF($B374="RAB Short",SUMIFS('RAB Prices Short'!AH:AH,'RAB Prices Short'!$B:$B,'All Prices combined'!$D374,'RAB Prices Short'!$E:$E,'All Prices combined'!$G374),IF($B374="RAB Long",SUMIFS('RAB Prices Long'!AH:AH,'RAB Prices Long'!$B:$B,'All Prices combined'!$D374,'RAB Prices Long'!$E:$E,'All Prices combined'!$G374)))),2)</f>
        <v>5.2</v>
      </c>
      <c r="AF374" s="2">
        <f>ROUND(IF($B374="Annuity",SUMIFS('Annuity Prices'!AI:AI,'Annuity Prices'!$B:$B,$D374,'Annuity Prices'!$E:$E,$G374),IF($B374="RAB Short",SUMIFS('RAB Prices Short'!AI:AI,'RAB Prices Short'!$B:$B,'All Prices combined'!$D374,'RAB Prices Short'!$E:$E,'All Prices combined'!$G374),IF($B374="RAB Long",SUMIFS('RAB Prices Long'!AI:AI,'RAB Prices Long'!$B:$B,'All Prices combined'!$D374,'RAB Prices Long'!$E:$E,'All Prices combined'!$G374)))),2)</f>
        <v>5.33</v>
      </c>
      <c r="AG374" s="2">
        <f>ROUND(IF($B374="Annuity",SUMIFS('Annuity Prices'!AJ:AJ,'Annuity Prices'!$B:$B,$D374,'Annuity Prices'!$E:$E,$G374),IF($B374="RAB Short",SUMIFS('RAB Prices Short'!AJ:AJ,'RAB Prices Short'!$B:$B,'All Prices combined'!$D374,'RAB Prices Short'!$E:$E,'All Prices combined'!$G374),IF($B374="RAB Long",SUMIFS('RAB Prices Long'!AJ:AJ,'RAB Prices Long'!$B:$B,'All Prices combined'!$D374,'RAB Prices Long'!$E:$E,'All Prices combined'!$G374)))),2)</f>
        <v>5.45</v>
      </c>
      <c r="AH374" s="2">
        <f>ROUND(IF($B374="Annuity",SUMIFS('Annuity Prices'!AK:AK,'Annuity Prices'!$B:$B,$D374,'Annuity Prices'!$E:$E,$G374),IF($B374="RAB Short",SUMIFS('RAB Prices Short'!AK:AK,'RAB Prices Short'!$B:$B,'All Prices combined'!$D374,'RAB Prices Short'!$E:$E,'All Prices combined'!$G374),IF($B374="RAB Long",SUMIFS('RAB Prices Long'!AK:AK,'RAB Prices Long'!$B:$B,'All Prices combined'!$D374,'RAB Prices Long'!$E:$E,'All Prices combined'!$G374)))),2)</f>
        <v>5.59</v>
      </c>
      <c r="AI374" s="2">
        <f>ROUND(IF($B374="Annuity",SUMIFS('Annuity Prices'!AL:AL,'Annuity Prices'!$B:$B,$D374,'Annuity Prices'!$E:$E,$G374),IF($B374="RAB Short",SUMIFS('RAB Prices Short'!AL:AL,'RAB Prices Short'!$B:$B,'All Prices combined'!$D374,'RAB Prices Short'!$E:$E,'All Prices combined'!$G374),IF($B374="RAB Long",SUMIFS('RAB Prices Long'!AL:AL,'RAB Prices Long'!$B:$B,'All Prices combined'!$D374,'RAB Prices Long'!$E:$E,'All Prices combined'!$G374)))),2)</f>
        <v>5.73</v>
      </c>
      <c r="AJ374" s="2">
        <f>ROUND(IF($B374="Annuity",SUMIFS('Annuity Prices'!AM:AM,'Annuity Prices'!$B:$B,$D374,'Annuity Prices'!$E:$E,$G374),IF($B374="RAB Short",SUMIFS('RAB Prices Short'!AM:AM,'RAB Prices Short'!$B:$B,'All Prices combined'!$D374,'RAB Prices Short'!$E:$E,'All Prices combined'!$G374),IF($B374="RAB Long",SUMIFS('RAB Prices Long'!AM:AM,'RAB Prices Long'!$B:$B,'All Prices combined'!$D374,'RAB Prices Long'!$E:$E,'All Prices combined'!$G374)))),2)</f>
        <v>5.87</v>
      </c>
      <c r="AK374" s="2">
        <f>ROUND(IF($B374="Annuity",SUMIFS('Annuity Prices'!AN:AN,'Annuity Prices'!$B:$B,$D374,'Annuity Prices'!$E:$E,$G374),IF($B374="RAB Short",SUMIFS('RAB Prices Short'!AN:AN,'RAB Prices Short'!$B:$B,'All Prices combined'!$D374,'RAB Prices Short'!$E:$E,'All Prices combined'!$G374),IF($B374="RAB Long",SUMIFS('RAB Prices Long'!AN:AN,'RAB Prices Long'!$B:$B,'All Prices combined'!$D374,'RAB Prices Long'!$E:$E,'All Prices combined'!$G374)))),2)</f>
        <v>5.76</v>
      </c>
      <c r="AL374" s="2">
        <f>ROUND(IF($B374="Annuity",SUMIFS('Annuity Prices'!AO:AO,'Annuity Prices'!$B:$B,$D374,'Annuity Prices'!$E:$E,$G374),IF($B374="RAB Short",SUMIFS('RAB Prices Short'!AO:AO,'RAB Prices Short'!$B:$B,'All Prices combined'!$D374,'RAB Prices Short'!$E:$E,'All Prices combined'!$G374),IF($B374="RAB Long",SUMIFS('RAB Prices Long'!AO:AO,'RAB Prices Long'!$B:$B,'All Prices combined'!$D374,'RAB Prices Long'!$E:$E,'All Prices combined'!$G374)))),2)</f>
        <v>5.9</v>
      </c>
      <c r="AM374" s="2">
        <f>ROUND(IF($B374="Annuity",SUMIFS('Annuity Prices'!AP:AP,'Annuity Prices'!$B:$B,$D374,'Annuity Prices'!$E:$E,$G374),IF($B374="RAB Short",SUMIFS('RAB Prices Short'!AP:AP,'RAB Prices Short'!$B:$B,'All Prices combined'!$D374,'RAB Prices Short'!$E:$E,'All Prices combined'!$G374),IF($B374="RAB Long",SUMIFS('RAB Prices Long'!AP:AP,'RAB Prices Long'!$B:$B,'All Prices combined'!$D374,'RAB Prices Long'!$E:$E,'All Prices combined'!$G374)))),2)</f>
        <v>6.05</v>
      </c>
      <c r="AN374" s="2">
        <f>ROUND(IF($B374="Annuity",SUMIFS('Annuity Prices'!AQ:AQ,'Annuity Prices'!$B:$B,$D374,'Annuity Prices'!$E:$E,$G374),IF($B374="RAB Short",SUMIFS('RAB Prices Short'!AQ:AQ,'RAB Prices Short'!$B:$B,'All Prices combined'!$D374,'RAB Prices Short'!$E:$E,'All Prices combined'!$G374),IF($B374="RAB Long",SUMIFS('RAB Prices Long'!AQ:AQ,'RAB Prices Long'!$B:$B,'All Prices combined'!$D374,'RAB Prices Long'!$E:$E,'All Prices combined'!$G374)))),2)</f>
        <v>6.2</v>
      </c>
      <c r="AO374" s="2">
        <f>ROUND(IF($B374="Annuity",SUMIFS('Annuity Prices'!AR:AR,'Annuity Prices'!$B:$B,$D374,'Annuity Prices'!$E:$E,$G374),IF($B374="RAB Short",SUMIFS('RAB Prices Short'!AR:AR,'RAB Prices Short'!$B:$B,'All Prices combined'!$D374,'RAB Prices Short'!$E:$E,'All Prices combined'!$G374),IF($B374="RAB Long",SUMIFS('RAB Prices Long'!AR:AR,'RAB Prices Long'!$B:$B,'All Prices combined'!$D374,'RAB Prices Long'!$E:$E,'All Prices combined'!$G374)))),2)</f>
        <v>0</v>
      </c>
      <c r="AP374" s="2">
        <f>ROUND(IF($B374="Annuity",SUMIFS('Annuity Prices'!AS:AS,'Annuity Prices'!$B:$B,$D374,'Annuity Prices'!$E:$E,$G374),IF($B374="RAB Short",SUMIFS('RAB Prices Short'!AS:AS,'RAB Prices Short'!$B:$B,'All Prices combined'!$D374,'RAB Prices Short'!$E:$E,'All Prices combined'!$G374),IF($B374="RAB Long",SUMIFS('RAB Prices Long'!AS:AS,'RAB Prices Long'!$B:$B,'All Prices combined'!$D374,'RAB Prices Long'!$E:$E,'All Prices combined'!$G374)))),2)</f>
        <v>0</v>
      </c>
      <c r="AQ374" s="2">
        <f>ROUND(IF($B374="Annuity",SUMIFS('Annuity Prices'!AT:AT,'Annuity Prices'!$B:$B,$D374,'Annuity Prices'!$E:$E,$G374),IF($B374="RAB Short",SUMIFS('RAB Prices Short'!AT:AT,'RAB Prices Short'!$B:$B,'All Prices combined'!$D374,'RAB Prices Short'!$E:$E,'All Prices combined'!$G374),IF($B374="RAB Long",SUMIFS('RAB Prices Long'!AT:AT,'RAB Prices Long'!$B:$B,'All Prices combined'!$D374,'RAB Prices Long'!$E:$E,'All Prices combined'!$G374)))),2)</f>
        <v>3.21</v>
      </c>
      <c r="AR374" s="2">
        <f>ROUND(IF($B374="Annuity",SUMIFS('Annuity Prices'!AU:AU,'Annuity Prices'!$B:$B,$D374,'Annuity Prices'!$E:$E,$G374),IF($B374="RAB Short",SUMIFS('RAB Prices Short'!AU:AU,'RAB Prices Short'!$B:$B,'All Prices combined'!$D374,'RAB Prices Short'!$E:$E,'All Prices combined'!$G374),IF($B374="RAB Long",SUMIFS('RAB Prices Long'!AU:AU,'RAB Prices Long'!$B:$B,'All Prices combined'!$D374,'RAB Prices Long'!$E:$E,'All Prices combined'!$G374)))),2)</f>
        <v>2.68</v>
      </c>
      <c r="AS374" s="2">
        <f>ROUND(IF($B374="Annuity",SUMIFS('Annuity Prices'!AV:AV,'Annuity Prices'!$B:$B,$D374,'Annuity Prices'!$E:$E,$G374),IF($B374="RAB Short",SUMIFS('RAB Prices Short'!AV:AV,'RAB Prices Short'!$B:$B,'All Prices combined'!$D374,'RAB Prices Short'!$E:$E,'All Prices combined'!$G374),IF($B374="RAB Long",SUMIFS('RAB Prices Long'!AV:AV,'RAB Prices Long'!$B:$B,'All Prices combined'!$D374,'RAB Prices Long'!$E:$E,'All Prices combined'!$G374)))),2)</f>
        <v>2.76</v>
      </c>
      <c r="AT374" s="2">
        <f>ROUND(IF($B374="Annuity",SUMIFS('Annuity Prices'!AW:AW,'Annuity Prices'!$B:$B,$D374,'Annuity Prices'!$E:$E,$G374),IF($B374="RAB Short",SUMIFS('RAB Prices Short'!AW:AW,'RAB Prices Short'!$B:$B,'All Prices combined'!$D374,'RAB Prices Short'!$E:$E,'All Prices combined'!$G374),IF($B374="RAB Long",SUMIFS('RAB Prices Long'!AW:AW,'RAB Prices Long'!$B:$B,'All Prices combined'!$D374,'RAB Prices Long'!$E:$E,'All Prices combined'!$G374)))),2)</f>
        <v>3.09</v>
      </c>
      <c r="AU374" s="2">
        <f>ROUND(IF($B374="Annuity",SUMIFS('Annuity Prices'!AX:AX,'Annuity Prices'!$B:$B,$D374,'Annuity Prices'!$E:$E,$G374),IF($B374="RAB Short",SUMIFS('RAB Prices Short'!AX:AX,'RAB Prices Short'!$B:$B,'All Prices combined'!$D374,'RAB Prices Short'!$E:$E,'All Prices combined'!$G374),IF($B374="RAB Long",SUMIFS('RAB Prices Long'!AX:AX,'RAB Prices Long'!$B:$B,'All Prices combined'!$D374,'RAB Prices Long'!$E:$E,'All Prices combined'!$G374)))),2)</f>
        <v>3.17</v>
      </c>
      <c r="AV374" s="2">
        <f>ROUND(IF($B374="Annuity",SUMIFS('Annuity Prices'!AY:AY,'Annuity Prices'!$B:$B,$D374,'Annuity Prices'!$E:$E,$G374),IF($B374="RAB Short",SUMIFS('RAB Prices Short'!AY:AY,'RAB Prices Short'!$B:$B,'All Prices combined'!$D374,'RAB Prices Short'!$E:$E,'All Prices combined'!$G374),IF($B374="RAB Long",SUMIFS('RAB Prices Long'!AY:AY,'RAB Prices Long'!$B:$B,'All Prices combined'!$D374,'RAB Prices Long'!$E:$E,'All Prices combined'!$G374)))),2)</f>
        <v>3.25</v>
      </c>
      <c r="AW374" s="2">
        <f>ROUND(IF($B374="Annuity",SUMIFS('Annuity Prices'!AZ:AZ,'Annuity Prices'!$B:$B,$D374,'Annuity Prices'!$E:$E,$G374),IF($B374="RAB Short",SUMIFS('RAB Prices Short'!AZ:AZ,'RAB Prices Short'!$B:$B,'All Prices combined'!$D374,'RAB Prices Short'!$E:$E,'All Prices combined'!$G374),IF($B374="RAB Long",SUMIFS('RAB Prices Long'!AZ:AZ,'RAB Prices Long'!$B:$B,'All Prices combined'!$D374,'RAB Prices Long'!$E:$E,'All Prices combined'!$G374)))),2)</f>
        <v>3.33</v>
      </c>
      <c r="AX374" s="2">
        <f>ROUND(IF($B374="Annuity",SUMIFS('Annuity Prices'!BA:BA,'Annuity Prices'!$B:$B,$D374,'Annuity Prices'!$E:$E,$G374),IF($B374="RAB Short",SUMIFS('RAB Prices Short'!BA:BA,'RAB Prices Short'!$B:$B,'All Prices combined'!$D374,'RAB Prices Short'!$E:$E,'All Prices combined'!$G374),IF($B374="RAB Long",SUMIFS('RAB Prices Long'!BA:BA,'RAB Prices Long'!$B:$B,'All Prices combined'!$D374,'RAB Prices Long'!$E:$E,'All Prices combined'!$G374)))),2)</f>
        <v>3.54</v>
      </c>
      <c r="AY374" s="2">
        <f>ROUND(IF($B374="Annuity",SUMIFS('Annuity Prices'!BB:BB,'Annuity Prices'!$B:$B,$D374,'Annuity Prices'!$E:$E,$G374),IF($B374="RAB Short",SUMIFS('RAB Prices Short'!BB:BB,'RAB Prices Short'!$B:$B,'All Prices combined'!$D374,'RAB Prices Short'!$E:$E,'All Prices combined'!$G374),IF($B374="RAB Long",SUMIFS('RAB Prices Long'!BB:BB,'RAB Prices Long'!$B:$B,'All Prices combined'!$D374,'RAB Prices Long'!$E:$E,'All Prices combined'!$G374)))),2)</f>
        <v>3.62</v>
      </c>
      <c r="AZ374" s="2">
        <f>ROUND(IF($B374="Annuity",SUMIFS('Annuity Prices'!BC:BC,'Annuity Prices'!$B:$B,$D374,'Annuity Prices'!$E:$E,$G374),IF($B374="RAB Short",SUMIFS('RAB Prices Short'!BC:BC,'RAB Prices Short'!$B:$B,'All Prices combined'!$D374,'RAB Prices Short'!$E:$E,'All Prices combined'!$G374),IF($B374="RAB Long",SUMIFS('RAB Prices Long'!BC:BC,'RAB Prices Long'!$B:$B,'All Prices combined'!$D374,'RAB Prices Long'!$E:$E,'All Prices combined'!$G374)))),2)</f>
        <v>3.72</v>
      </c>
      <c r="BA374" s="2">
        <f>ROUND(IF($B374="Annuity",SUMIFS('Annuity Prices'!BD:BD,'Annuity Prices'!$B:$B,$D374,'Annuity Prices'!$E:$E,$G374),IF($B374="RAB Short",SUMIFS('RAB Prices Short'!BD:BD,'RAB Prices Short'!$B:$B,'All Prices combined'!$D374,'RAB Prices Short'!$E:$E,'All Prices combined'!$G374),IF($B374="RAB Long",SUMIFS('RAB Prices Long'!BD:BD,'RAB Prices Long'!$B:$B,'All Prices combined'!$D374,'RAB Prices Long'!$E:$E,'All Prices combined'!$G374)))),2)</f>
        <v>3.81</v>
      </c>
      <c r="BB374" s="2">
        <f>ROUND(IF($B374="Annuity",SUMIFS('Annuity Prices'!BE:BE,'Annuity Prices'!$B:$B,$D374,'Annuity Prices'!$E:$E,$G374),IF($B374="RAB Short",SUMIFS('RAB Prices Short'!BE:BE,'RAB Prices Short'!$B:$B,'All Prices combined'!$D374,'RAB Prices Short'!$E:$E,'All Prices combined'!$G374),IF($B374="RAB Long",SUMIFS('RAB Prices Long'!BE:BE,'RAB Prices Long'!$B:$B,'All Prices combined'!$D374,'RAB Prices Long'!$E:$E,'All Prices combined'!$G374)))),2)</f>
        <v>4.1900000000000004</v>
      </c>
      <c r="BC374" s="2">
        <f>ROUND(IF($B374="Annuity",SUMIFS('Annuity Prices'!BF:BF,'Annuity Prices'!$B:$B,$D374,'Annuity Prices'!$E:$E,$G374),IF($B374="RAB Short",SUMIFS('RAB Prices Short'!BF:BF,'RAB Prices Short'!$B:$B,'All Prices combined'!$D374,'RAB Prices Short'!$E:$E,'All Prices combined'!$G374),IF($B374="RAB Long",SUMIFS('RAB Prices Long'!BF:BF,'RAB Prices Long'!$B:$B,'All Prices combined'!$D374,'RAB Prices Long'!$E:$E,'All Prices combined'!$G374)))),2)</f>
        <v>4.3</v>
      </c>
      <c r="BD374" s="2">
        <f>ROUND(IF($B374="Annuity",SUMIFS('Annuity Prices'!BG:BG,'Annuity Prices'!$B:$B,$D374,'Annuity Prices'!$E:$E,$G374),IF($B374="RAB Short",SUMIFS('RAB Prices Short'!BG:BG,'RAB Prices Short'!$B:$B,'All Prices combined'!$D374,'RAB Prices Short'!$E:$E,'All Prices combined'!$G374),IF($B374="RAB Long",SUMIFS('RAB Prices Long'!BG:BG,'RAB Prices Long'!$B:$B,'All Prices combined'!$D374,'RAB Prices Long'!$E:$E,'All Prices combined'!$G374)))),2)</f>
        <v>4.4000000000000004</v>
      </c>
      <c r="BE374" s="2">
        <f>ROUND(IF($B374="Annuity",SUMIFS('Annuity Prices'!BH:BH,'Annuity Prices'!$B:$B,$D374,'Annuity Prices'!$E:$E,$G374),IF($B374="RAB Short",SUMIFS('RAB Prices Short'!BH:BH,'RAB Prices Short'!$B:$B,'All Prices combined'!$D374,'RAB Prices Short'!$E:$E,'All Prices combined'!$G374),IF($B374="RAB Long",SUMIFS('RAB Prices Long'!BH:BH,'RAB Prices Long'!$B:$B,'All Prices combined'!$D374,'RAB Prices Long'!$E:$E,'All Prices combined'!$G374)))),2)</f>
        <v>4.51</v>
      </c>
      <c r="BF374" s="2">
        <f>ROUND(IF($B374="Annuity",SUMIFS('Annuity Prices'!BI:BI,'Annuity Prices'!$B:$B,$D374,'Annuity Prices'!$E:$E,$G374),IF($B374="RAB Short",SUMIFS('RAB Prices Short'!BI:BI,'RAB Prices Short'!$B:$B,'All Prices combined'!$D374,'RAB Prices Short'!$E:$E,'All Prices combined'!$G374),IF($B374="RAB Long",SUMIFS('RAB Prices Long'!BI:BI,'RAB Prices Long'!$B:$B,'All Prices combined'!$D374,'RAB Prices Long'!$E:$E,'All Prices combined'!$G374)))),2)</f>
        <v>4.68</v>
      </c>
      <c r="BG374" s="2">
        <f>ROUND(IF($B374="Annuity",SUMIFS('Annuity Prices'!BJ:BJ,'Annuity Prices'!$B:$B,$D374,'Annuity Prices'!$E:$E,$G374),IF($B374="RAB Short",SUMIFS('RAB Prices Short'!BJ:BJ,'RAB Prices Short'!$B:$B,'All Prices combined'!$D374,'RAB Prices Short'!$E:$E,'All Prices combined'!$G374),IF($B374="RAB Long",SUMIFS('RAB Prices Long'!BJ:BJ,'RAB Prices Long'!$B:$B,'All Prices combined'!$D374,'RAB Prices Long'!$E:$E,'All Prices combined'!$G374)))),2)</f>
        <v>4.8</v>
      </c>
      <c r="BH374" s="2">
        <f>ROUND(IF($B374="Annuity",SUMIFS('Annuity Prices'!BK:BK,'Annuity Prices'!$B:$B,$D374,'Annuity Prices'!$E:$E,$G374),IF($B374="RAB Short",SUMIFS('RAB Prices Short'!BK:BK,'RAB Prices Short'!$B:$B,'All Prices combined'!$D374,'RAB Prices Short'!$E:$E,'All Prices combined'!$G374),IF($B374="RAB Long",SUMIFS('RAB Prices Long'!BK:BK,'RAB Prices Long'!$B:$B,'All Prices combined'!$D374,'RAB Prices Long'!$E:$E,'All Prices combined'!$G374)))),2)</f>
        <v>4.92</v>
      </c>
      <c r="BI374" s="2">
        <f>ROUND(IF($B374="Annuity",SUMIFS('Annuity Prices'!BL:BL,'Annuity Prices'!$B:$B,$D374,'Annuity Prices'!$E:$E,$G374),IF($B374="RAB Short",SUMIFS('RAB Prices Short'!BL:BL,'RAB Prices Short'!$B:$B,'All Prices combined'!$D374,'RAB Prices Short'!$E:$E,'All Prices combined'!$G374),IF($B374="RAB Long",SUMIFS('RAB Prices Long'!BL:BL,'RAB Prices Long'!$B:$B,'All Prices combined'!$D374,'RAB Prices Long'!$E:$E,'All Prices combined'!$G374)))),2)</f>
        <v>5.04</v>
      </c>
      <c r="BJ374" s="2">
        <f>ROUND(IF($B374="Annuity",SUMIFS('Annuity Prices'!BM:BM,'Annuity Prices'!$B:$B,$D374,'Annuity Prices'!$E:$E,$G374),IF($B374="RAB Short",SUMIFS('RAB Prices Short'!BM:BM,'RAB Prices Short'!$B:$B,'All Prices combined'!$D374,'RAB Prices Short'!$E:$E,'All Prices combined'!$G374),IF($B374="RAB Long",SUMIFS('RAB Prices Long'!BM:BM,'RAB Prices Long'!$B:$B,'All Prices combined'!$D374,'RAB Prices Long'!$E:$E,'All Prices combined'!$G374)))),2)</f>
        <v>4.95</v>
      </c>
      <c r="BK374" s="2">
        <f>ROUND(IF($B374="Annuity",SUMIFS('Annuity Prices'!BN:BN,'Annuity Prices'!$B:$B,$D374,'Annuity Prices'!$E:$E,$G374),IF($B374="RAB Short",SUMIFS('RAB Prices Short'!BN:BN,'RAB Prices Short'!$B:$B,'All Prices combined'!$D374,'RAB Prices Short'!$E:$E,'All Prices combined'!$G374),IF($B374="RAB Long",SUMIFS('RAB Prices Long'!BN:BN,'RAB Prices Long'!$B:$B,'All Prices combined'!$D374,'RAB Prices Long'!$E:$E,'All Prices combined'!$G374)))),2)</f>
        <v>5.07</v>
      </c>
      <c r="BL374" s="2">
        <f>ROUND(IF($B374="Annuity",SUMIFS('Annuity Prices'!BO:BO,'Annuity Prices'!$B:$B,$D374,'Annuity Prices'!$E:$E,$G374),IF($B374="RAB Short",SUMIFS('RAB Prices Short'!BO:BO,'RAB Prices Short'!$B:$B,'All Prices combined'!$D374,'RAB Prices Short'!$E:$E,'All Prices combined'!$G374),IF($B374="RAB Long",SUMIFS('RAB Prices Long'!BO:BO,'RAB Prices Long'!$B:$B,'All Prices combined'!$D374,'RAB Prices Long'!$E:$E,'All Prices combined'!$G374)))),2)</f>
        <v>5.2</v>
      </c>
      <c r="BM374" s="2">
        <f>ROUND(IF($B374="Annuity",SUMIFS('Annuity Prices'!BP:BP,'Annuity Prices'!$B:$B,$D374,'Annuity Prices'!$E:$E,$G374),IF($B374="RAB Short",SUMIFS('RAB Prices Short'!BP:BP,'RAB Prices Short'!$B:$B,'All Prices combined'!$D374,'RAB Prices Short'!$E:$E,'All Prices combined'!$G374),IF($B374="RAB Long",SUMIFS('RAB Prices Long'!BP:BP,'RAB Prices Long'!$B:$B,'All Prices combined'!$D374,'RAB Prices Long'!$E:$E,'All Prices combined'!$G374)))),2)</f>
        <v>5.33</v>
      </c>
      <c r="BN374" s="2">
        <f>ROUND(IF($B374="Annuity",SUMIFS('Annuity Prices'!BQ:BQ,'Annuity Prices'!$B:$B,$D374,'Annuity Prices'!$E:$E,$G374),IF($B374="RAB Short",SUMIFS('RAB Prices Short'!BQ:BQ,'RAB Prices Short'!$B:$B,'All Prices combined'!$D374,'RAB Prices Short'!$E:$E,'All Prices combined'!$G374),IF($B374="RAB Long",SUMIFS('RAB Prices Long'!BQ:BQ,'RAB Prices Long'!$B:$B,'All Prices combined'!$D374,'RAB Prices Long'!$E:$E,'All Prices combined'!$G374)))),2)</f>
        <v>5.45</v>
      </c>
      <c r="BO374" s="2">
        <f>ROUND(IF($B374="Annuity",SUMIFS('Annuity Prices'!BR:BR,'Annuity Prices'!$B:$B,$D374,'Annuity Prices'!$E:$E,$G374),IF($B374="RAB Short",SUMIFS('RAB Prices Short'!BR:BR,'RAB Prices Short'!$B:$B,'All Prices combined'!$D374,'RAB Prices Short'!$E:$E,'All Prices combined'!$G374),IF($B374="RAB Long",SUMIFS('RAB Prices Long'!BR:BR,'RAB Prices Long'!$B:$B,'All Prices combined'!$D374,'RAB Prices Long'!$E:$E,'All Prices combined'!$G374)))),2)</f>
        <v>5.59</v>
      </c>
      <c r="BP374" s="2">
        <f>ROUND(IF($B374="Annuity",SUMIFS('Annuity Prices'!BS:BS,'Annuity Prices'!$B:$B,$D374,'Annuity Prices'!$E:$E,$G374),IF($B374="RAB Short",SUMIFS('RAB Prices Short'!BS:BS,'RAB Prices Short'!$B:$B,'All Prices combined'!$D374,'RAB Prices Short'!$E:$E,'All Prices combined'!$G374),IF($B374="RAB Long",SUMIFS('RAB Prices Long'!BS:BS,'RAB Prices Long'!$B:$B,'All Prices combined'!$D374,'RAB Prices Long'!$E:$E,'All Prices combined'!$G374)))),2)</f>
        <v>5.73</v>
      </c>
      <c r="BQ374" s="2">
        <f>ROUND(IF($B374="Annuity",SUMIFS('Annuity Prices'!BT:BT,'Annuity Prices'!$B:$B,$D374,'Annuity Prices'!$E:$E,$G374),IF($B374="RAB Short",SUMIFS('RAB Prices Short'!BT:BT,'RAB Prices Short'!$B:$B,'All Prices combined'!$D374,'RAB Prices Short'!$E:$E,'All Prices combined'!$G374),IF($B374="RAB Long",SUMIFS('RAB Prices Long'!BT:BT,'RAB Prices Long'!$B:$B,'All Prices combined'!$D374,'RAB Prices Long'!$E:$E,'All Prices combined'!$G374)))),2)</f>
        <v>5.87</v>
      </c>
      <c r="BR374" s="2">
        <f>ROUND(IF($B374="Annuity",SUMIFS('Annuity Prices'!BU:BU,'Annuity Prices'!$B:$B,$D374,'Annuity Prices'!$E:$E,$G374),IF($B374="RAB Short",SUMIFS('RAB Prices Short'!BU:BU,'RAB Prices Short'!$B:$B,'All Prices combined'!$D374,'RAB Prices Short'!$E:$E,'All Prices combined'!$G374),IF($B374="RAB Long",SUMIFS('RAB Prices Long'!BU:BU,'RAB Prices Long'!$B:$B,'All Prices combined'!$D374,'RAB Prices Long'!$E:$E,'All Prices combined'!$G374)))),2)</f>
        <v>5.76</v>
      </c>
      <c r="BS374" s="2">
        <f>ROUND(IF($B374="Annuity",SUMIFS('Annuity Prices'!BV:BV,'Annuity Prices'!$B:$B,$D374,'Annuity Prices'!$E:$E,$G374),IF($B374="RAB Short",SUMIFS('RAB Prices Short'!BV:BV,'RAB Prices Short'!$B:$B,'All Prices combined'!$D374,'RAB Prices Short'!$E:$E,'All Prices combined'!$G374),IF($B374="RAB Long",SUMIFS('RAB Prices Long'!BV:BV,'RAB Prices Long'!$B:$B,'All Prices combined'!$D374,'RAB Prices Long'!$E:$E,'All Prices combined'!$G374)))),2)</f>
        <v>5.9</v>
      </c>
      <c r="BT374" s="2">
        <f>ROUND(IF($B374="Annuity",SUMIFS('Annuity Prices'!BW:BW,'Annuity Prices'!$B:$B,$D374,'Annuity Prices'!$E:$E,$G374),IF($B374="RAB Short",SUMIFS('RAB Prices Short'!BW:BW,'RAB Prices Short'!$B:$B,'All Prices combined'!$D374,'RAB Prices Short'!$E:$E,'All Prices combined'!$G374),IF($B374="RAB Long",SUMIFS('RAB Prices Long'!BW:BW,'RAB Prices Long'!$B:$B,'All Prices combined'!$D374,'RAB Prices Long'!$E:$E,'All Prices combined'!$G374)))),2)</f>
        <v>6.05</v>
      </c>
      <c r="BU374" s="2">
        <f>ROUND(IF($B374="Annuity",SUMIFS('Annuity Prices'!BX:BX,'Annuity Prices'!$B:$B,$D374,'Annuity Prices'!$E:$E,$G374),IF($B374="RAB Short",SUMIFS('RAB Prices Short'!BX:BX,'RAB Prices Short'!$B:$B,'All Prices combined'!$D374,'RAB Prices Short'!$E:$E,'All Prices combined'!$G374),IF($B374="RAB Long",SUMIFS('RAB Prices Long'!BX:BX,'RAB Prices Long'!$B:$B,'All Prices combined'!$D374,'RAB Prices Long'!$E:$E,'All Prices combined'!$G374)))),2)</f>
        <v>6.2</v>
      </c>
    </row>
    <row r="375" spans="2:73" x14ac:dyDescent="0.25">
      <c r="B375" t="s">
        <v>44</v>
      </c>
      <c r="C375">
        <v>30</v>
      </c>
      <c r="D375" t="s">
        <v>217</v>
      </c>
      <c r="E375" t="s">
        <v>209</v>
      </c>
      <c r="F375">
        <v>30</v>
      </c>
      <c r="G375" t="s">
        <v>40</v>
      </c>
      <c r="I375" s="2">
        <f>ROUND(IF($B375="Annuity",SUMIFS('Annuity Prices'!L:L,'Annuity Prices'!$B:$B,$D375,'Annuity Prices'!$E:$E,$G375),IF($B375="RAB Short",SUMIFS('RAB Prices Short'!L:L,'RAB Prices Short'!$B:$B,'All Prices combined'!$D375,'RAB Prices Short'!$E:$E,'All Prices combined'!$G375),IF($B375="RAB Long",SUMIFS('RAB Prices Long'!L:L,'RAB Prices Long'!$B:$B,'All Prices combined'!$D375,'RAB Prices Long'!$E:$E,'All Prices combined'!$G375)))),2)</f>
        <v>0</v>
      </c>
      <c r="J375" s="2">
        <f>ROUND(IF($B375="Annuity",SUMIFS('Annuity Prices'!M:M,'Annuity Prices'!$B:$B,$D375,'Annuity Prices'!$E:$E,$G375),IF($B375="RAB Short",SUMIFS('RAB Prices Short'!M:M,'RAB Prices Short'!$B:$B,'All Prices combined'!$D375,'RAB Prices Short'!$E:$E,'All Prices combined'!$G375),IF($B375="RAB Long",SUMIFS('RAB Prices Long'!M:M,'RAB Prices Long'!$B:$B,'All Prices combined'!$D375,'RAB Prices Long'!$E:$E,'All Prices combined'!$G375)))),2)</f>
        <v>0</v>
      </c>
      <c r="K375" s="2">
        <f>ROUND(IF($B375="Annuity",SUMIFS('Annuity Prices'!N:N,'Annuity Prices'!$B:$B,$D375,'Annuity Prices'!$E:$E,$G375),IF($B375="RAB Short",SUMIFS('RAB Prices Short'!N:N,'RAB Prices Short'!$B:$B,'All Prices combined'!$D375,'RAB Prices Short'!$E:$E,'All Prices combined'!$G375),IF($B375="RAB Long",SUMIFS('RAB Prices Long'!N:N,'RAB Prices Long'!$B:$B,'All Prices combined'!$D375,'RAB Prices Long'!$E:$E,'All Prices combined'!$G375)))),2)</f>
        <v>0.63</v>
      </c>
      <c r="L375" s="2">
        <f>ROUND(IF($B375="Annuity",SUMIFS('Annuity Prices'!O:O,'Annuity Prices'!$B:$B,$D375,'Annuity Prices'!$E:$E,$G375),IF($B375="RAB Short",SUMIFS('RAB Prices Short'!O:O,'RAB Prices Short'!$B:$B,'All Prices combined'!$D375,'RAB Prices Short'!$E:$E,'All Prices combined'!$G375),IF($B375="RAB Long",SUMIFS('RAB Prices Long'!O:O,'RAB Prices Long'!$B:$B,'All Prices combined'!$D375,'RAB Prices Long'!$E:$E,'All Prices combined'!$G375)))),2)</f>
        <v>0.64</v>
      </c>
      <c r="M375" s="2">
        <f>ROUND(IF($B375="Annuity",SUMIFS('Annuity Prices'!P:P,'Annuity Prices'!$B:$B,$D375,'Annuity Prices'!$E:$E,$G375),IF($B375="RAB Short",SUMIFS('RAB Prices Short'!P:P,'RAB Prices Short'!$B:$B,'All Prices combined'!$D375,'RAB Prices Short'!$E:$E,'All Prices combined'!$G375),IF($B375="RAB Long",SUMIFS('RAB Prices Long'!P:P,'RAB Prices Long'!$B:$B,'All Prices combined'!$D375,'RAB Prices Long'!$E:$E,'All Prices combined'!$G375)))),2)</f>
        <v>0.66</v>
      </c>
      <c r="N375" s="2">
        <f>ROUND(IF($B375="Annuity",SUMIFS('Annuity Prices'!Q:Q,'Annuity Prices'!$B:$B,$D375,'Annuity Prices'!$E:$E,$G375),IF($B375="RAB Short",SUMIFS('RAB Prices Short'!Q:Q,'RAB Prices Short'!$B:$B,'All Prices combined'!$D375,'RAB Prices Short'!$E:$E,'All Prices combined'!$G375),IF($B375="RAB Long",SUMIFS('RAB Prices Long'!Q:Q,'RAB Prices Long'!$B:$B,'All Prices combined'!$D375,'RAB Prices Long'!$E:$E,'All Prices combined'!$G375)))),2)</f>
        <v>0.67</v>
      </c>
      <c r="O375" s="2">
        <f>ROUND(IF($B375="Annuity",SUMIFS('Annuity Prices'!R:R,'Annuity Prices'!$B:$B,$D375,'Annuity Prices'!$E:$E,$G375),IF($B375="RAB Short",SUMIFS('RAB Prices Short'!R:R,'RAB Prices Short'!$B:$B,'All Prices combined'!$D375,'RAB Prices Short'!$E:$E,'All Prices combined'!$G375),IF($B375="RAB Long",SUMIFS('RAB Prices Long'!R:R,'RAB Prices Long'!$B:$B,'All Prices combined'!$D375,'RAB Prices Long'!$E:$E,'All Prices combined'!$G375)))),2)</f>
        <v>0.69</v>
      </c>
      <c r="P375" s="2">
        <f>ROUND(IF($B375="Annuity",SUMIFS('Annuity Prices'!S:S,'Annuity Prices'!$B:$B,$D375,'Annuity Prices'!$E:$E,$G375),IF($B375="RAB Short",SUMIFS('RAB Prices Short'!S:S,'RAB Prices Short'!$B:$B,'All Prices combined'!$D375,'RAB Prices Short'!$E:$E,'All Prices combined'!$G375),IF($B375="RAB Long",SUMIFS('RAB Prices Long'!S:S,'RAB Prices Long'!$B:$B,'All Prices combined'!$D375,'RAB Prices Long'!$E:$E,'All Prices combined'!$G375)))),2)</f>
        <v>0.71</v>
      </c>
      <c r="Q375" s="2">
        <f>ROUND(IF($B375="Annuity",SUMIFS('Annuity Prices'!T:T,'Annuity Prices'!$B:$B,$D375,'Annuity Prices'!$E:$E,$G375),IF($B375="RAB Short",SUMIFS('RAB Prices Short'!T:T,'RAB Prices Short'!$B:$B,'All Prices combined'!$D375,'RAB Prices Short'!$E:$E,'All Prices combined'!$G375),IF($B375="RAB Long",SUMIFS('RAB Prices Long'!T:T,'RAB Prices Long'!$B:$B,'All Prices combined'!$D375,'RAB Prices Long'!$E:$E,'All Prices combined'!$G375)))),2)</f>
        <v>0.72</v>
      </c>
      <c r="R375" s="2">
        <f>ROUND(IF($B375="Annuity",SUMIFS('Annuity Prices'!U:U,'Annuity Prices'!$B:$B,$D375,'Annuity Prices'!$E:$E,$G375),IF($B375="RAB Short",SUMIFS('RAB Prices Short'!U:U,'RAB Prices Short'!$B:$B,'All Prices combined'!$D375,'RAB Prices Short'!$E:$E,'All Prices combined'!$G375),IF($B375="RAB Long",SUMIFS('RAB Prices Long'!U:U,'RAB Prices Long'!$B:$B,'All Prices combined'!$D375,'RAB Prices Long'!$E:$E,'All Prices combined'!$G375)))),2)</f>
        <v>0.74</v>
      </c>
      <c r="S375" s="2">
        <f>ROUND(IF($B375="Annuity",SUMIFS('Annuity Prices'!V:V,'Annuity Prices'!$B:$B,$D375,'Annuity Prices'!$E:$E,$G375),IF($B375="RAB Short",SUMIFS('RAB Prices Short'!V:V,'RAB Prices Short'!$B:$B,'All Prices combined'!$D375,'RAB Prices Short'!$E:$E,'All Prices combined'!$G375),IF($B375="RAB Long",SUMIFS('RAB Prices Long'!V:V,'RAB Prices Long'!$B:$B,'All Prices combined'!$D375,'RAB Prices Long'!$E:$E,'All Prices combined'!$G375)))),2)</f>
        <v>0.76</v>
      </c>
      <c r="T375" s="2">
        <f>ROUND(IF($B375="Annuity",SUMIFS('Annuity Prices'!W:W,'Annuity Prices'!$B:$B,$D375,'Annuity Prices'!$E:$E,$G375),IF($B375="RAB Short",SUMIFS('RAB Prices Short'!W:W,'RAB Prices Short'!$B:$B,'All Prices combined'!$D375,'RAB Prices Short'!$E:$E,'All Prices combined'!$G375),IF($B375="RAB Long",SUMIFS('RAB Prices Long'!W:W,'RAB Prices Long'!$B:$B,'All Prices combined'!$D375,'RAB Prices Long'!$E:$E,'All Prices combined'!$G375)))),2)</f>
        <v>0.78</v>
      </c>
      <c r="U375" s="2">
        <f>ROUND(IF($B375="Annuity",SUMIFS('Annuity Prices'!X:X,'Annuity Prices'!$B:$B,$D375,'Annuity Prices'!$E:$E,$G375),IF($B375="RAB Short",SUMIFS('RAB Prices Short'!X:X,'RAB Prices Short'!$B:$B,'All Prices combined'!$D375,'RAB Prices Short'!$E:$E,'All Prices combined'!$G375),IF($B375="RAB Long",SUMIFS('RAB Prices Long'!X:X,'RAB Prices Long'!$B:$B,'All Prices combined'!$D375,'RAB Prices Long'!$E:$E,'All Prices combined'!$G375)))),2)</f>
        <v>0.79</v>
      </c>
      <c r="V375" s="2">
        <f>ROUND(IF($B375="Annuity",SUMIFS('Annuity Prices'!Y:Y,'Annuity Prices'!$B:$B,$D375,'Annuity Prices'!$E:$E,$G375),IF($B375="RAB Short",SUMIFS('RAB Prices Short'!Y:Y,'RAB Prices Short'!$B:$B,'All Prices combined'!$D375,'RAB Prices Short'!$E:$E,'All Prices combined'!$G375),IF($B375="RAB Long",SUMIFS('RAB Prices Long'!Y:Y,'RAB Prices Long'!$B:$B,'All Prices combined'!$D375,'RAB Prices Long'!$E:$E,'All Prices combined'!$G375)))),2)</f>
        <v>0.81</v>
      </c>
      <c r="W375" s="2">
        <f>ROUND(IF($B375="Annuity",SUMIFS('Annuity Prices'!Z:Z,'Annuity Prices'!$B:$B,$D375,'Annuity Prices'!$E:$E,$G375),IF($B375="RAB Short",SUMIFS('RAB Prices Short'!Z:Z,'RAB Prices Short'!$B:$B,'All Prices combined'!$D375,'RAB Prices Short'!$E:$E,'All Prices combined'!$G375),IF($B375="RAB Long",SUMIFS('RAB Prices Long'!Z:Z,'RAB Prices Long'!$B:$B,'All Prices combined'!$D375,'RAB Prices Long'!$E:$E,'All Prices combined'!$G375)))),2)</f>
        <v>0.83</v>
      </c>
      <c r="X375" s="2">
        <f>ROUND(IF($B375="Annuity",SUMIFS('Annuity Prices'!AA:AA,'Annuity Prices'!$B:$B,$D375,'Annuity Prices'!$E:$E,$G375),IF($B375="RAB Short",SUMIFS('RAB Prices Short'!AA:AA,'RAB Prices Short'!$B:$B,'All Prices combined'!$D375,'RAB Prices Short'!$E:$E,'All Prices combined'!$G375),IF($B375="RAB Long",SUMIFS('RAB Prices Long'!AA:AA,'RAB Prices Long'!$B:$B,'All Prices combined'!$D375,'RAB Prices Long'!$E:$E,'All Prices combined'!$G375)))),2)</f>
        <v>0.86</v>
      </c>
      <c r="Y375" s="2">
        <f>ROUND(IF($B375="Annuity",SUMIFS('Annuity Prices'!AB:AB,'Annuity Prices'!$B:$B,$D375,'Annuity Prices'!$E:$E,$G375),IF($B375="RAB Short",SUMIFS('RAB Prices Short'!AB:AB,'RAB Prices Short'!$B:$B,'All Prices combined'!$D375,'RAB Prices Short'!$E:$E,'All Prices combined'!$G375),IF($B375="RAB Long",SUMIFS('RAB Prices Long'!AB:AB,'RAB Prices Long'!$B:$B,'All Prices combined'!$D375,'RAB Prices Long'!$E:$E,'All Prices combined'!$G375)))),2)</f>
        <v>0.87</v>
      </c>
      <c r="Z375" s="2">
        <f>ROUND(IF($B375="Annuity",SUMIFS('Annuity Prices'!AC:AC,'Annuity Prices'!$B:$B,$D375,'Annuity Prices'!$E:$E,$G375),IF($B375="RAB Short",SUMIFS('RAB Prices Short'!AC:AC,'RAB Prices Short'!$B:$B,'All Prices combined'!$D375,'RAB Prices Short'!$E:$E,'All Prices combined'!$G375),IF($B375="RAB Long",SUMIFS('RAB Prices Long'!AC:AC,'RAB Prices Long'!$B:$B,'All Prices combined'!$D375,'RAB Prices Long'!$E:$E,'All Prices combined'!$G375)))),2)</f>
        <v>0.89</v>
      </c>
      <c r="AA375" s="2">
        <f>ROUND(IF($B375="Annuity",SUMIFS('Annuity Prices'!AD:AD,'Annuity Prices'!$B:$B,$D375,'Annuity Prices'!$E:$E,$G375),IF($B375="RAB Short",SUMIFS('RAB Prices Short'!AD:AD,'RAB Prices Short'!$B:$B,'All Prices combined'!$D375,'RAB Prices Short'!$E:$E,'All Prices combined'!$G375),IF($B375="RAB Long",SUMIFS('RAB Prices Long'!AD:AD,'RAB Prices Long'!$B:$B,'All Prices combined'!$D375,'RAB Prices Long'!$E:$E,'All Prices combined'!$G375)))),2)</f>
        <v>0.92</v>
      </c>
      <c r="AB375" s="2">
        <f>ROUND(IF($B375="Annuity",SUMIFS('Annuity Prices'!AE:AE,'Annuity Prices'!$B:$B,$D375,'Annuity Prices'!$E:$E,$G375),IF($B375="RAB Short",SUMIFS('RAB Prices Short'!AE:AE,'RAB Prices Short'!$B:$B,'All Prices combined'!$D375,'RAB Prices Short'!$E:$E,'All Prices combined'!$G375),IF($B375="RAB Long",SUMIFS('RAB Prices Long'!AE:AE,'RAB Prices Long'!$B:$B,'All Prices combined'!$D375,'RAB Prices Long'!$E:$E,'All Prices combined'!$G375)))),2)</f>
        <v>0.94</v>
      </c>
      <c r="AC375" s="2">
        <f>ROUND(IF($B375="Annuity",SUMIFS('Annuity Prices'!AF:AF,'Annuity Prices'!$B:$B,$D375,'Annuity Prices'!$E:$E,$G375),IF($B375="RAB Short",SUMIFS('RAB Prices Short'!AF:AF,'RAB Prices Short'!$B:$B,'All Prices combined'!$D375,'RAB Prices Short'!$E:$E,'All Prices combined'!$G375),IF($B375="RAB Long",SUMIFS('RAB Prices Long'!AF:AF,'RAB Prices Long'!$B:$B,'All Prices combined'!$D375,'RAB Prices Long'!$E:$E,'All Prices combined'!$G375)))),2)</f>
        <v>0.96</v>
      </c>
      <c r="AD375" s="2">
        <f>ROUND(IF($B375="Annuity",SUMIFS('Annuity Prices'!AG:AG,'Annuity Prices'!$B:$B,$D375,'Annuity Prices'!$E:$E,$G375),IF($B375="RAB Short",SUMIFS('RAB Prices Short'!AG:AG,'RAB Prices Short'!$B:$B,'All Prices combined'!$D375,'RAB Prices Short'!$E:$E,'All Prices combined'!$G375),IF($B375="RAB Long",SUMIFS('RAB Prices Long'!AG:AG,'RAB Prices Long'!$B:$B,'All Prices combined'!$D375,'RAB Prices Long'!$E:$E,'All Prices combined'!$G375)))),2)</f>
        <v>0.98</v>
      </c>
      <c r="AE375" s="2">
        <f>ROUND(IF($B375="Annuity",SUMIFS('Annuity Prices'!AH:AH,'Annuity Prices'!$B:$B,$D375,'Annuity Prices'!$E:$E,$G375),IF($B375="RAB Short",SUMIFS('RAB Prices Short'!AH:AH,'RAB Prices Short'!$B:$B,'All Prices combined'!$D375,'RAB Prices Short'!$E:$E,'All Prices combined'!$G375),IF($B375="RAB Long",SUMIFS('RAB Prices Long'!AH:AH,'RAB Prices Long'!$B:$B,'All Prices combined'!$D375,'RAB Prices Long'!$E:$E,'All Prices combined'!$G375)))),2)</f>
        <v>1.01</v>
      </c>
      <c r="AF375" s="2">
        <f>ROUND(IF($B375="Annuity",SUMIFS('Annuity Prices'!AI:AI,'Annuity Prices'!$B:$B,$D375,'Annuity Prices'!$E:$E,$G375),IF($B375="RAB Short",SUMIFS('RAB Prices Short'!AI:AI,'RAB Prices Short'!$B:$B,'All Prices combined'!$D375,'RAB Prices Short'!$E:$E,'All Prices combined'!$G375),IF($B375="RAB Long",SUMIFS('RAB Prices Long'!AI:AI,'RAB Prices Long'!$B:$B,'All Prices combined'!$D375,'RAB Prices Long'!$E:$E,'All Prices combined'!$G375)))),2)</f>
        <v>1.03</v>
      </c>
      <c r="AG375" s="2">
        <f>ROUND(IF($B375="Annuity",SUMIFS('Annuity Prices'!AJ:AJ,'Annuity Prices'!$B:$B,$D375,'Annuity Prices'!$E:$E,$G375),IF($B375="RAB Short",SUMIFS('RAB Prices Short'!AJ:AJ,'RAB Prices Short'!$B:$B,'All Prices combined'!$D375,'RAB Prices Short'!$E:$E,'All Prices combined'!$G375),IF($B375="RAB Long",SUMIFS('RAB Prices Long'!AJ:AJ,'RAB Prices Long'!$B:$B,'All Prices combined'!$D375,'RAB Prices Long'!$E:$E,'All Prices combined'!$G375)))),2)</f>
        <v>1.05</v>
      </c>
      <c r="AH375" s="2">
        <f>ROUND(IF($B375="Annuity",SUMIFS('Annuity Prices'!AK:AK,'Annuity Prices'!$B:$B,$D375,'Annuity Prices'!$E:$E,$G375),IF($B375="RAB Short",SUMIFS('RAB Prices Short'!AK:AK,'RAB Prices Short'!$B:$B,'All Prices combined'!$D375,'RAB Prices Short'!$E:$E,'All Prices combined'!$G375),IF($B375="RAB Long",SUMIFS('RAB Prices Long'!AK:AK,'RAB Prices Long'!$B:$B,'All Prices combined'!$D375,'RAB Prices Long'!$E:$E,'All Prices combined'!$G375)))),2)</f>
        <v>1.08</v>
      </c>
      <c r="AI375" s="2">
        <f>ROUND(IF($B375="Annuity",SUMIFS('Annuity Prices'!AL:AL,'Annuity Prices'!$B:$B,$D375,'Annuity Prices'!$E:$E,$G375),IF($B375="RAB Short",SUMIFS('RAB Prices Short'!AL:AL,'RAB Prices Short'!$B:$B,'All Prices combined'!$D375,'RAB Prices Short'!$E:$E,'All Prices combined'!$G375),IF($B375="RAB Long",SUMIFS('RAB Prices Long'!AL:AL,'RAB Prices Long'!$B:$B,'All Prices combined'!$D375,'RAB Prices Long'!$E:$E,'All Prices combined'!$G375)))),2)</f>
        <v>1.1100000000000001</v>
      </c>
      <c r="AJ375" s="2">
        <f>ROUND(IF($B375="Annuity",SUMIFS('Annuity Prices'!AM:AM,'Annuity Prices'!$B:$B,$D375,'Annuity Prices'!$E:$E,$G375),IF($B375="RAB Short",SUMIFS('RAB Prices Short'!AM:AM,'RAB Prices Short'!$B:$B,'All Prices combined'!$D375,'RAB Prices Short'!$E:$E,'All Prices combined'!$G375),IF($B375="RAB Long",SUMIFS('RAB Prices Long'!AM:AM,'RAB Prices Long'!$B:$B,'All Prices combined'!$D375,'RAB Prices Long'!$E:$E,'All Prices combined'!$G375)))),2)</f>
        <v>1.1299999999999999</v>
      </c>
      <c r="AK375" s="2">
        <f>ROUND(IF($B375="Annuity",SUMIFS('Annuity Prices'!AN:AN,'Annuity Prices'!$B:$B,$D375,'Annuity Prices'!$E:$E,$G375),IF($B375="RAB Short",SUMIFS('RAB Prices Short'!AN:AN,'RAB Prices Short'!$B:$B,'All Prices combined'!$D375,'RAB Prices Short'!$E:$E,'All Prices combined'!$G375),IF($B375="RAB Long",SUMIFS('RAB Prices Long'!AN:AN,'RAB Prices Long'!$B:$B,'All Prices combined'!$D375,'RAB Prices Long'!$E:$E,'All Prices combined'!$G375)))),2)</f>
        <v>1.1599999999999999</v>
      </c>
      <c r="AL375" s="2">
        <f>ROUND(IF($B375="Annuity",SUMIFS('Annuity Prices'!AO:AO,'Annuity Prices'!$B:$B,$D375,'Annuity Prices'!$E:$E,$G375),IF($B375="RAB Short",SUMIFS('RAB Prices Short'!AO:AO,'RAB Prices Short'!$B:$B,'All Prices combined'!$D375,'RAB Prices Short'!$E:$E,'All Prices combined'!$G375),IF($B375="RAB Long",SUMIFS('RAB Prices Long'!AO:AO,'RAB Prices Long'!$B:$B,'All Prices combined'!$D375,'RAB Prices Long'!$E:$E,'All Prices combined'!$G375)))),2)</f>
        <v>1.18</v>
      </c>
      <c r="AM375" s="2">
        <f>ROUND(IF($B375="Annuity",SUMIFS('Annuity Prices'!AP:AP,'Annuity Prices'!$B:$B,$D375,'Annuity Prices'!$E:$E,$G375),IF($B375="RAB Short",SUMIFS('RAB Prices Short'!AP:AP,'RAB Prices Short'!$B:$B,'All Prices combined'!$D375,'RAB Prices Short'!$E:$E,'All Prices combined'!$G375),IF($B375="RAB Long",SUMIFS('RAB Prices Long'!AP:AP,'RAB Prices Long'!$B:$B,'All Prices combined'!$D375,'RAB Prices Long'!$E:$E,'All Prices combined'!$G375)))),2)</f>
        <v>1.21</v>
      </c>
      <c r="AN375" s="2">
        <f>ROUND(IF($B375="Annuity",SUMIFS('Annuity Prices'!AQ:AQ,'Annuity Prices'!$B:$B,$D375,'Annuity Prices'!$E:$E,$G375),IF($B375="RAB Short",SUMIFS('RAB Prices Short'!AQ:AQ,'RAB Prices Short'!$B:$B,'All Prices combined'!$D375,'RAB Prices Short'!$E:$E,'All Prices combined'!$G375),IF($B375="RAB Long",SUMIFS('RAB Prices Long'!AQ:AQ,'RAB Prices Long'!$B:$B,'All Prices combined'!$D375,'RAB Prices Long'!$E:$E,'All Prices combined'!$G375)))),2)</f>
        <v>1.24</v>
      </c>
      <c r="AO375" s="2">
        <f>ROUND(IF($B375="Annuity",SUMIFS('Annuity Prices'!AR:AR,'Annuity Prices'!$B:$B,$D375,'Annuity Prices'!$E:$E,$G375),IF($B375="RAB Short",SUMIFS('RAB Prices Short'!AR:AR,'RAB Prices Short'!$B:$B,'All Prices combined'!$D375,'RAB Prices Short'!$E:$E,'All Prices combined'!$G375),IF($B375="RAB Long",SUMIFS('RAB Prices Long'!AR:AR,'RAB Prices Long'!$B:$B,'All Prices combined'!$D375,'RAB Prices Long'!$E:$E,'All Prices combined'!$G375)))),2)</f>
        <v>0</v>
      </c>
      <c r="AP375" s="2">
        <f>ROUND(IF($B375="Annuity",SUMIFS('Annuity Prices'!AS:AS,'Annuity Prices'!$B:$B,$D375,'Annuity Prices'!$E:$E,$G375),IF($B375="RAB Short",SUMIFS('RAB Prices Short'!AS:AS,'RAB Prices Short'!$B:$B,'All Prices combined'!$D375,'RAB Prices Short'!$E:$E,'All Prices combined'!$G375),IF($B375="RAB Long",SUMIFS('RAB Prices Long'!AS:AS,'RAB Prices Long'!$B:$B,'All Prices combined'!$D375,'RAB Prices Long'!$E:$E,'All Prices combined'!$G375)))),2)</f>
        <v>0</v>
      </c>
      <c r="AQ375" s="2">
        <f>ROUND(IF($B375="Annuity",SUMIFS('Annuity Prices'!AT:AT,'Annuity Prices'!$B:$B,$D375,'Annuity Prices'!$E:$E,$G375),IF($B375="RAB Short",SUMIFS('RAB Prices Short'!AT:AT,'RAB Prices Short'!$B:$B,'All Prices combined'!$D375,'RAB Prices Short'!$E:$E,'All Prices combined'!$G375),IF($B375="RAB Long",SUMIFS('RAB Prices Long'!AT:AT,'RAB Prices Long'!$B:$B,'All Prices combined'!$D375,'RAB Prices Long'!$E:$E,'All Prices combined'!$G375)))),2)</f>
        <v>0.61</v>
      </c>
      <c r="AR375" s="2">
        <f>ROUND(IF($B375="Annuity",SUMIFS('Annuity Prices'!AU:AU,'Annuity Prices'!$B:$B,$D375,'Annuity Prices'!$E:$E,$G375),IF($B375="RAB Short",SUMIFS('RAB Prices Short'!AU:AU,'RAB Prices Short'!$B:$B,'All Prices combined'!$D375,'RAB Prices Short'!$E:$E,'All Prices combined'!$G375),IF($B375="RAB Long",SUMIFS('RAB Prices Long'!AU:AU,'RAB Prices Long'!$B:$B,'All Prices combined'!$D375,'RAB Prices Long'!$E:$E,'All Prices combined'!$G375)))),2)</f>
        <v>0.63</v>
      </c>
      <c r="AS375" s="2">
        <f>ROUND(IF($B375="Annuity",SUMIFS('Annuity Prices'!AV:AV,'Annuity Prices'!$B:$B,$D375,'Annuity Prices'!$E:$E,$G375),IF($B375="RAB Short",SUMIFS('RAB Prices Short'!AV:AV,'RAB Prices Short'!$B:$B,'All Prices combined'!$D375,'RAB Prices Short'!$E:$E,'All Prices combined'!$G375),IF($B375="RAB Long",SUMIFS('RAB Prices Long'!AV:AV,'RAB Prices Long'!$B:$B,'All Prices combined'!$D375,'RAB Prices Long'!$E:$E,'All Prices combined'!$G375)))),2)</f>
        <v>0.64</v>
      </c>
      <c r="AT375" s="2">
        <f>ROUND(IF($B375="Annuity",SUMIFS('Annuity Prices'!AW:AW,'Annuity Prices'!$B:$B,$D375,'Annuity Prices'!$E:$E,$G375),IF($B375="RAB Short",SUMIFS('RAB Prices Short'!AW:AW,'RAB Prices Short'!$B:$B,'All Prices combined'!$D375,'RAB Prices Short'!$E:$E,'All Prices combined'!$G375),IF($B375="RAB Long",SUMIFS('RAB Prices Long'!AW:AW,'RAB Prices Long'!$B:$B,'All Prices combined'!$D375,'RAB Prices Long'!$E:$E,'All Prices combined'!$G375)))),2)</f>
        <v>0.66</v>
      </c>
      <c r="AU375" s="2">
        <f>ROUND(IF($B375="Annuity",SUMIFS('Annuity Prices'!AX:AX,'Annuity Prices'!$B:$B,$D375,'Annuity Prices'!$E:$E,$G375),IF($B375="RAB Short",SUMIFS('RAB Prices Short'!AX:AX,'RAB Prices Short'!$B:$B,'All Prices combined'!$D375,'RAB Prices Short'!$E:$E,'All Prices combined'!$G375),IF($B375="RAB Long",SUMIFS('RAB Prices Long'!AX:AX,'RAB Prices Long'!$B:$B,'All Prices combined'!$D375,'RAB Prices Long'!$E:$E,'All Prices combined'!$G375)))),2)</f>
        <v>0.67</v>
      </c>
      <c r="AV375" s="2">
        <f>ROUND(IF($B375="Annuity",SUMIFS('Annuity Prices'!AY:AY,'Annuity Prices'!$B:$B,$D375,'Annuity Prices'!$E:$E,$G375),IF($B375="RAB Short",SUMIFS('RAB Prices Short'!AY:AY,'RAB Prices Short'!$B:$B,'All Prices combined'!$D375,'RAB Prices Short'!$E:$E,'All Prices combined'!$G375),IF($B375="RAB Long",SUMIFS('RAB Prices Long'!AY:AY,'RAB Prices Long'!$B:$B,'All Prices combined'!$D375,'RAB Prices Long'!$E:$E,'All Prices combined'!$G375)))),2)</f>
        <v>0.69</v>
      </c>
      <c r="AW375" s="2">
        <f>ROUND(IF($B375="Annuity",SUMIFS('Annuity Prices'!AZ:AZ,'Annuity Prices'!$B:$B,$D375,'Annuity Prices'!$E:$E,$G375),IF($B375="RAB Short",SUMIFS('RAB Prices Short'!AZ:AZ,'RAB Prices Short'!$B:$B,'All Prices combined'!$D375,'RAB Prices Short'!$E:$E,'All Prices combined'!$G375),IF($B375="RAB Long",SUMIFS('RAB Prices Long'!AZ:AZ,'RAB Prices Long'!$B:$B,'All Prices combined'!$D375,'RAB Prices Long'!$E:$E,'All Prices combined'!$G375)))),2)</f>
        <v>0.71</v>
      </c>
      <c r="AX375" s="2">
        <f>ROUND(IF($B375="Annuity",SUMIFS('Annuity Prices'!BA:BA,'Annuity Prices'!$B:$B,$D375,'Annuity Prices'!$E:$E,$G375),IF($B375="RAB Short",SUMIFS('RAB Prices Short'!BA:BA,'RAB Prices Short'!$B:$B,'All Prices combined'!$D375,'RAB Prices Short'!$E:$E,'All Prices combined'!$G375),IF($B375="RAB Long",SUMIFS('RAB Prices Long'!BA:BA,'RAB Prices Long'!$B:$B,'All Prices combined'!$D375,'RAB Prices Long'!$E:$E,'All Prices combined'!$G375)))),2)</f>
        <v>0.72</v>
      </c>
      <c r="AY375" s="2">
        <f>ROUND(IF($B375="Annuity",SUMIFS('Annuity Prices'!BB:BB,'Annuity Prices'!$B:$B,$D375,'Annuity Prices'!$E:$E,$G375),IF($B375="RAB Short",SUMIFS('RAB Prices Short'!BB:BB,'RAB Prices Short'!$B:$B,'All Prices combined'!$D375,'RAB Prices Short'!$E:$E,'All Prices combined'!$G375),IF($B375="RAB Long",SUMIFS('RAB Prices Long'!BB:BB,'RAB Prices Long'!$B:$B,'All Prices combined'!$D375,'RAB Prices Long'!$E:$E,'All Prices combined'!$G375)))),2)</f>
        <v>0.74</v>
      </c>
      <c r="AZ375" s="2">
        <f>ROUND(IF($B375="Annuity",SUMIFS('Annuity Prices'!BC:BC,'Annuity Prices'!$B:$B,$D375,'Annuity Prices'!$E:$E,$G375),IF($B375="RAB Short",SUMIFS('RAB Prices Short'!BC:BC,'RAB Prices Short'!$B:$B,'All Prices combined'!$D375,'RAB Prices Short'!$E:$E,'All Prices combined'!$G375),IF($B375="RAB Long",SUMIFS('RAB Prices Long'!BC:BC,'RAB Prices Long'!$B:$B,'All Prices combined'!$D375,'RAB Prices Long'!$E:$E,'All Prices combined'!$G375)))),2)</f>
        <v>0.76</v>
      </c>
      <c r="BA375" s="2">
        <f>ROUND(IF($B375="Annuity",SUMIFS('Annuity Prices'!BD:BD,'Annuity Prices'!$B:$B,$D375,'Annuity Prices'!$E:$E,$G375),IF($B375="RAB Short",SUMIFS('RAB Prices Short'!BD:BD,'RAB Prices Short'!$B:$B,'All Prices combined'!$D375,'RAB Prices Short'!$E:$E,'All Prices combined'!$G375),IF($B375="RAB Long",SUMIFS('RAB Prices Long'!BD:BD,'RAB Prices Long'!$B:$B,'All Prices combined'!$D375,'RAB Prices Long'!$E:$E,'All Prices combined'!$G375)))),2)</f>
        <v>0.78</v>
      </c>
      <c r="BB375" s="2">
        <f>ROUND(IF($B375="Annuity",SUMIFS('Annuity Prices'!BE:BE,'Annuity Prices'!$B:$B,$D375,'Annuity Prices'!$E:$E,$G375),IF($B375="RAB Short",SUMIFS('RAB Prices Short'!BE:BE,'RAB Prices Short'!$B:$B,'All Prices combined'!$D375,'RAB Prices Short'!$E:$E,'All Prices combined'!$G375),IF($B375="RAB Long",SUMIFS('RAB Prices Long'!BE:BE,'RAB Prices Long'!$B:$B,'All Prices combined'!$D375,'RAB Prices Long'!$E:$E,'All Prices combined'!$G375)))),2)</f>
        <v>0.79</v>
      </c>
      <c r="BC375" s="2">
        <f>ROUND(IF($B375="Annuity",SUMIFS('Annuity Prices'!BF:BF,'Annuity Prices'!$B:$B,$D375,'Annuity Prices'!$E:$E,$G375),IF($B375="RAB Short",SUMIFS('RAB Prices Short'!BF:BF,'RAB Prices Short'!$B:$B,'All Prices combined'!$D375,'RAB Prices Short'!$E:$E,'All Prices combined'!$G375),IF($B375="RAB Long",SUMIFS('RAB Prices Long'!BF:BF,'RAB Prices Long'!$B:$B,'All Prices combined'!$D375,'RAB Prices Long'!$E:$E,'All Prices combined'!$G375)))),2)</f>
        <v>0.81</v>
      </c>
      <c r="BD375" s="2">
        <f>ROUND(IF($B375="Annuity",SUMIFS('Annuity Prices'!BG:BG,'Annuity Prices'!$B:$B,$D375,'Annuity Prices'!$E:$E,$G375),IF($B375="RAB Short",SUMIFS('RAB Prices Short'!BG:BG,'RAB Prices Short'!$B:$B,'All Prices combined'!$D375,'RAB Prices Short'!$E:$E,'All Prices combined'!$G375),IF($B375="RAB Long",SUMIFS('RAB Prices Long'!BG:BG,'RAB Prices Long'!$B:$B,'All Prices combined'!$D375,'RAB Prices Long'!$E:$E,'All Prices combined'!$G375)))),2)</f>
        <v>0.83</v>
      </c>
      <c r="BE375" s="2">
        <f>ROUND(IF($B375="Annuity",SUMIFS('Annuity Prices'!BH:BH,'Annuity Prices'!$B:$B,$D375,'Annuity Prices'!$E:$E,$G375),IF($B375="RAB Short",SUMIFS('RAB Prices Short'!BH:BH,'RAB Prices Short'!$B:$B,'All Prices combined'!$D375,'RAB Prices Short'!$E:$E,'All Prices combined'!$G375),IF($B375="RAB Long",SUMIFS('RAB Prices Long'!BH:BH,'RAB Prices Long'!$B:$B,'All Prices combined'!$D375,'RAB Prices Long'!$E:$E,'All Prices combined'!$G375)))),2)</f>
        <v>0.86</v>
      </c>
      <c r="BF375" s="2">
        <f>ROUND(IF($B375="Annuity",SUMIFS('Annuity Prices'!BI:BI,'Annuity Prices'!$B:$B,$D375,'Annuity Prices'!$E:$E,$G375),IF($B375="RAB Short",SUMIFS('RAB Prices Short'!BI:BI,'RAB Prices Short'!$B:$B,'All Prices combined'!$D375,'RAB Prices Short'!$E:$E,'All Prices combined'!$G375),IF($B375="RAB Long",SUMIFS('RAB Prices Long'!BI:BI,'RAB Prices Long'!$B:$B,'All Prices combined'!$D375,'RAB Prices Long'!$E:$E,'All Prices combined'!$G375)))),2)</f>
        <v>0.87</v>
      </c>
      <c r="BG375" s="2">
        <f>ROUND(IF($B375="Annuity",SUMIFS('Annuity Prices'!BJ:BJ,'Annuity Prices'!$B:$B,$D375,'Annuity Prices'!$E:$E,$G375),IF($B375="RAB Short",SUMIFS('RAB Prices Short'!BJ:BJ,'RAB Prices Short'!$B:$B,'All Prices combined'!$D375,'RAB Prices Short'!$E:$E,'All Prices combined'!$G375),IF($B375="RAB Long",SUMIFS('RAB Prices Long'!BJ:BJ,'RAB Prices Long'!$B:$B,'All Prices combined'!$D375,'RAB Prices Long'!$E:$E,'All Prices combined'!$G375)))),2)</f>
        <v>0.89</v>
      </c>
      <c r="BH375" s="2">
        <f>ROUND(IF($B375="Annuity",SUMIFS('Annuity Prices'!BK:BK,'Annuity Prices'!$B:$B,$D375,'Annuity Prices'!$E:$E,$G375),IF($B375="RAB Short",SUMIFS('RAB Prices Short'!BK:BK,'RAB Prices Short'!$B:$B,'All Prices combined'!$D375,'RAB Prices Short'!$E:$E,'All Prices combined'!$G375),IF($B375="RAB Long",SUMIFS('RAB Prices Long'!BK:BK,'RAB Prices Long'!$B:$B,'All Prices combined'!$D375,'RAB Prices Long'!$E:$E,'All Prices combined'!$G375)))),2)</f>
        <v>0.92</v>
      </c>
      <c r="BI375" s="2">
        <f>ROUND(IF($B375="Annuity",SUMIFS('Annuity Prices'!BL:BL,'Annuity Prices'!$B:$B,$D375,'Annuity Prices'!$E:$E,$G375),IF($B375="RAB Short",SUMIFS('RAB Prices Short'!BL:BL,'RAB Prices Short'!$B:$B,'All Prices combined'!$D375,'RAB Prices Short'!$E:$E,'All Prices combined'!$G375),IF($B375="RAB Long",SUMIFS('RAB Prices Long'!BL:BL,'RAB Prices Long'!$B:$B,'All Prices combined'!$D375,'RAB Prices Long'!$E:$E,'All Prices combined'!$G375)))),2)</f>
        <v>0.94</v>
      </c>
      <c r="BJ375" s="2">
        <f>ROUND(IF($B375="Annuity",SUMIFS('Annuity Prices'!BM:BM,'Annuity Prices'!$B:$B,$D375,'Annuity Prices'!$E:$E,$G375),IF($B375="RAB Short",SUMIFS('RAB Prices Short'!BM:BM,'RAB Prices Short'!$B:$B,'All Prices combined'!$D375,'RAB Prices Short'!$E:$E,'All Prices combined'!$G375),IF($B375="RAB Long",SUMIFS('RAB Prices Long'!BM:BM,'RAB Prices Long'!$B:$B,'All Prices combined'!$D375,'RAB Prices Long'!$E:$E,'All Prices combined'!$G375)))),2)</f>
        <v>0.96</v>
      </c>
      <c r="BK375" s="2">
        <f>ROUND(IF($B375="Annuity",SUMIFS('Annuity Prices'!BN:BN,'Annuity Prices'!$B:$B,$D375,'Annuity Prices'!$E:$E,$G375),IF($B375="RAB Short",SUMIFS('RAB Prices Short'!BN:BN,'RAB Prices Short'!$B:$B,'All Prices combined'!$D375,'RAB Prices Short'!$E:$E,'All Prices combined'!$G375),IF($B375="RAB Long",SUMIFS('RAB Prices Long'!BN:BN,'RAB Prices Long'!$B:$B,'All Prices combined'!$D375,'RAB Prices Long'!$E:$E,'All Prices combined'!$G375)))),2)</f>
        <v>0.98</v>
      </c>
      <c r="BL375" s="2">
        <f>ROUND(IF($B375="Annuity",SUMIFS('Annuity Prices'!BO:BO,'Annuity Prices'!$B:$B,$D375,'Annuity Prices'!$E:$E,$G375),IF($B375="RAB Short",SUMIFS('RAB Prices Short'!BO:BO,'RAB Prices Short'!$B:$B,'All Prices combined'!$D375,'RAB Prices Short'!$E:$E,'All Prices combined'!$G375),IF($B375="RAB Long",SUMIFS('RAB Prices Long'!BO:BO,'RAB Prices Long'!$B:$B,'All Prices combined'!$D375,'RAB Prices Long'!$E:$E,'All Prices combined'!$G375)))),2)</f>
        <v>1.01</v>
      </c>
      <c r="BM375" s="2">
        <f>ROUND(IF($B375="Annuity",SUMIFS('Annuity Prices'!BP:BP,'Annuity Prices'!$B:$B,$D375,'Annuity Prices'!$E:$E,$G375),IF($B375="RAB Short",SUMIFS('RAB Prices Short'!BP:BP,'RAB Prices Short'!$B:$B,'All Prices combined'!$D375,'RAB Prices Short'!$E:$E,'All Prices combined'!$G375),IF($B375="RAB Long",SUMIFS('RAB Prices Long'!BP:BP,'RAB Prices Long'!$B:$B,'All Prices combined'!$D375,'RAB Prices Long'!$E:$E,'All Prices combined'!$G375)))),2)</f>
        <v>1.03</v>
      </c>
      <c r="BN375" s="2">
        <f>ROUND(IF($B375="Annuity",SUMIFS('Annuity Prices'!BQ:BQ,'Annuity Prices'!$B:$B,$D375,'Annuity Prices'!$E:$E,$G375),IF($B375="RAB Short",SUMIFS('RAB Prices Short'!BQ:BQ,'RAB Prices Short'!$B:$B,'All Prices combined'!$D375,'RAB Prices Short'!$E:$E,'All Prices combined'!$G375),IF($B375="RAB Long",SUMIFS('RAB Prices Long'!BQ:BQ,'RAB Prices Long'!$B:$B,'All Prices combined'!$D375,'RAB Prices Long'!$E:$E,'All Prices combined'!$G375)))),2)</f>
        <v>1.05</v>
      </c>
      <c r="BO375" s="2">
        <f>ROUND(IF($B375="Annuity",SUMIFS('Annuity Prices'!BR:BR,'Annuity Prices'!$B:$B,$D375,'Annuity Prices'!$E:$E,$G375),IF($B375="RAB Short",SUMIFS('RAB Prices Short'!BR:BR,'RAB Prices Short'!$B:$B,'All Prices combined'!$D375,'RAB Prices Short'!$E:$E,'All Prices combined'!$G375),IF($B375="RAB Long",SUMIFS('RAB Prices Long'!BR:BR,'RAB Prices Long'!$B:$B,'All Prices combined'!$D375,'RAB Prices Long'!$E:$E,'All Prices combined'!$G375)))),2)</f>
        <v>1.08</v>
      </c>
      <c r="BP375" s="2">
        <f>ROUND(IF($B375="Annuity",SUMIFS('Annuity Prices'!BS:BS,'Annuity Prices'!$B:$B,$D375,'Annuity Prices'!$E:$E,$G375),IF($B375="RAB Short",SUMIFS('RAB Prices Short'!BS:BS,'RAB Prices Short'!$B:$B,'All Prices combined'!$D375,'RAB Prices Short'!$E:$E,'All Prices combined'!$G375),IF($B375="RAB Long",SUMIFS('RAB Prices Long'!BS:BS,'RAB Prices Long'!$B:$B,'All Prices combined'!$D375,'RAB Prices Long'!$E:$E,'All Prices combined'!$G375)))),2)</f>
        <v>1.1100000000000001</v>
      </c>
      <c r="BQ375" s="2">
        <f>ROUND(IF($B375="Annuity",SUMIFS('Annuity Prices'!BT:BT,'Annuity Prices'!$B:$B,$D375,'Annuity Prices'!$E:$E,$G375),IF($B375="RAB Short",SUMIFS('RAB Prices Short'!BT:BT,'RAB Prices Short'!$B:$B,'All Prices combined'!$D375,'RAB Prices Short'!$E:$E,'All Prices combined'!$G375),IF($B375="RAB Long",SUMIFS('RAB Prices Long'!BT:BT,'RAB Prices Long'!$B:$B,'All Prices combined'!$D375,'RAB Prices Long'!$E:$E,'All Prices combined'!$G375)))),2)</f>
        <v>1.1299999999999999</v>
      </c>
      <c r="BR375" s="2">
        <f>ROUND(IF($B375="Annuity",SUMIFS('Annuity Prices'!BU:BU,'Annuity Prices'!$B:$B,$D375,'Annuity Prices'!$E:$E,$G375),IF($B375="RAB Short",SUMIFS('RAB Prices Short'!BU:BU,'RAB Prices Short'!$B:$B,'All Prices combined'!$D375,'RAB Prices Short'!$E:$E,'All Prices combined'!$G375),IF($B375="RAB Long",SUMIFS('RAB Prices Long'!BU:BU,'RAB Prices Long'!$B:$B,'All Prices combined'!$D375,'RAB Prices Long'!$E:$E,'All Prices combined'!$G375)))),2)</f>
        <v>1.1599999999999999</v>
      </c>
      <c r="BS375" s="2">
        <f>ROUND(IF($B375="Annuity",SUMIFS('Annuity Prices'!BV:BV,'Annuity Prices'!$B:$B,$D375,'Annuity Prices'!$E:$E,$G375),IF($B375="RAB Short",SUMIFS('RAB Prices Short'!BV:BV,'RAB Prices Short'!$B:$B,'All Prices combined'!$D375,'RAB Prices Short'!$E:$E,'All Prices combined'!$G375),IF($B375="RAB Long",SUMIFS('RAB Prices Long'!BV:BV,'RAB Prices Long'!$B:$B,'All Prices combined'!$D375,'RAB Prices Long'!$E:$E,'All Prices combined'!$G375)))),2)</f>
        <v>1.18</v>
      </c>
      <c r="BT375" s="2">
        <f>ROUND(IF($B375="Annuity",SUMIFS('Annuity Prices'!BW:BW,'Annuity Prices'!$B:$B,$D375,'Annuity Prices'!$E:$E,$G375),IF($B375="RAB Short",SUMIFS('RAB Prices Short'!BW:BW,'RAB Prices Short'!$B:$B,'All Prices combined'!$D375,'RAB Prices Short'!$E:$E,'All Prices combined'!$G375),IF($B375="RAB Long",SUMIFS('RAB Prices Long'!BW:BW,'RAB Prices Long'!$B:$B,'All Prices combined'!$D375,'RAB Prices Long'!$E:$E,'All Prices combined'!$G375)))),2)</f>
        <v>1.21</v>
      </c>
      <c r="BU375" s="2">
        <f>ROUND(IF($B375="Annuity",SUMIFS('Annuity Prices'!BX:BX,'Annuity Prices'!$B:$B,$D375,'Annuity Prices'!$E:$E,$G375),IF($B375="RAB Short",SUMIFS('RAB Prices Short'!BX:BX,'RAB Prices Short'!$B:$B,'All Prices combined'!$D375,'RAB Prices Short'!$E:$E,'All Prices combined'!$G375),IF($B375="RAB Long",SUMIFS('RAB Prices Long'!BX:BX,'RAB Prices Long'!$B:$B,'All Prices combined'!$D375,'RAB Prices Long'!$E:$E,'All Prices combined'!$G375)))),2)</f>
        <v>1.24</v>
      </c>
    </row>
    <row r="376" spans="2:73" x14ac:dyDescent="0.25">
      <c r="B376" t="s">
        <v>44</v>
      </c>
      <c r="C376">
        <v>30</v>
      </c>
      <c r="D376" t="s">
        <v>217</v>
      </c>
      <c r="E376" t="s">
        <v>209</v>
      </c>
      <c r="F376">
        <v>30</v>
      </c>
      <c r="G376" t="s">
        <v>42</v>
      </c>
      <c r="I376" s="2">
        <f>ROUND(IF($B376="Annuity",SUMIFS('Annuity Prices'!L:L,'Annuity Prices'!$B:$B,$D376,'Annuity Prices'!$E:$E,$G376),IF($B376="RAB Short",SUMIFS('RAB Prices Short'!L:L,'RAB Prices Short'!$B:$B,'All Prices combined'!$D376,'RAB Prices Short'!$E:$E,'All Prices combined'!$G376),IF($B376="RAB Long",SUMIFS('RAB Prices Long'!L:L,'RAB Prices Long'!$B:$B,'All Prices combined'!$D376,'RAB Prices Long'!$E:$E,'All Prices combined'!$G376)))),2)</f>
        <v>0</v>
      </c>
      <c r="J376" s="2">
        <f>ROUND(IF($B376="Annuity",SUMIFS('Annuity Prices'!M:M,'Annuity Prices'!$B:$B,$D376,'Annuity Prices'!$E:$E,$G376),IF($B376="RAB Short",SUMIFS('RAB Prices Short'!M:M,'RAB Prices Short'!$B:$B,'All Prices combined'!$D376,'RAB Prices Short'!$E:$E,'All Prices combined'!$G376),IF($B376="RAB Long",SUMIFS('RAB Prices Long'!M:M,'RAB Prices Long'!$B:$B,'All Prices combined'!$D376,'RAB Prices Long'!$E:$E,'All Prices combined'!$G376)))),2)</f>
        <v>0</v>
      </c>
      <c r="K376" s="2">
        <f>ROUND(IF($B376="Annuity",SUMIFS('Annuity Prices'!N:N,'Annuity Prices'!$B:$B,$D376,'Annuity Prices'!$E:$E,$G376),IF($B376="RAB Short",SUMIFS('RAB Prices Short'!N:N,'RAB Prices Short'!$B:$B,'All Prices combined'!$D376,'RAB Prices Short'!$E:$E,'All Prices combined'!$G376),IF($B376="RAB Long",SUMIFS('RAB Prices Long'!N:N,'RAB Prices Long'!$B:$B,'All Prices combined'!$D376,'RAB Prices Long'!$E:$E,'All Prices combined'!$G376)))),2)</f>
        <v>33.659999999999997</v>
      </c>
      <c r="L376" s="2">
        <f>ROUND(IF($B376="Annuity",SUMIFS('Annuity Prices'!O:O,'Annuity Prices'!$B:$B,$D376,'Annuity Prices'!$E:$E,$G376),IF($B376="RAB Short",SUMIFS('RAB Prices Short'!O:O,'RAB Prices Short'!$B:$B,'All Prices combined'!$D376,'RAB Prices Short'!$E:$E,'All Prices combined'!$G376),IF($B376="RAB Long",SUMIFS('RAB Prices Long'!O:O,'RAB Prices Long'!$B:$B,'All Prices combined'!$D376,'RAB Prices Long'!$E:$E,'All Prices combined'!$G376)))),2)</f>
        <v>34.619999999999997</v>
      </c>
      <c r="M376" s="2">
        <f>ROUND(IF($B376="Annuity",SUMIFS('Annuity Prices'!P:P,'Annuity Prices'!$B:$B,$D376,'Annuity Prices'!$E:$E,$G376),IF($B376="RAB Short",SUMIFS('RAB Prices Short'!P:P,'RAB Prices Short'!$B:$B,'All Prices combined'!$D376,'RAB Prices Short'!$E:$E,'All Prices combined'!$G376),IF($B376="RAB Long",SUMIFS('RAB Prices Long'!P:P,'RAB Prices Long'!$B:$B,'All Prices combined'!$D376,'RAB Prices Long'!$E:$E,'All Prices combined'!$G376)))),2)</f>
        <v>61.06</v>
      </c>
      <c r="N376" s="2">
        <f>ROUND(IF($B376="Annuity",SUMIFS('Annuity Prices'!Q:Q,'Annuity Prices'!$B:$B,$D376,'Annuity Prices'!$E:$E,$G376),IF($B376="RAB Short",SUMIFS('RAB Prices Short'!Q:Q,'RAB Prices Short'!$B:$B,'All Prices combined'!$D376,'RAB Prices Short'!$E:$E,'All Prices combined'!$G376),IF($B376="RAB Long",SUMIFS('RAB Prices Long'!Q:Q,'RAB Prices Long'!$B:$B,'All Prices combined'!$D376,'RAB Prices Long'!$E:$E,'All Prices combined'!$G376)))),2)</f>
        <v>62.59</v>
      </c>
      <c r="O376" s="2">
        <f>ROUND(IF($B376="Annuity",SUMIFS('Annuity Prices'!R:R,'Annuity Prices'!$B:$B,$D376,'Annuity Prices'!$E:$E,$G376),IF($B376="RAB Short",SUMIFS('RAB Prices Short'!R:R,'RAB Prices Short'!$B:$B,'All Prices combined'!$D376,'RAB Prices Short'!$E:$E,'All Prices combined'!$G376),IF($B376="RAB Long",SUMIFS('RAB Prices Long'!R:R,'RAB Prices Long'!$B:$B,'All Prices combined'!$D376,'RAB Prices Long'!$E:$E,'All Prices combined'!$G376)))),2)</f>
        <v>64.150000000000006</v>
      </c>
      <c r="P376" s="2">
        <f>ROUND(IF($B376="Annuity",SUMIFS('Annuity Prices'!S:S,'Annuity Prices'!$B:$B,$D376,'Annuity Prices'!$E:$E,$G376),IF($B376="RAB Short",SUMIFS('RAB Prices Short'!S:S,'RAB Prices Short'!$B:$B,'All Prices combined'!$D376,'RAB Prices Short'!$E:$E,'All Prices combined'!$G376),IF($B376="RAB Long",SUMIFS('RAB Prices Long'!S:S,'RAB Prices Long'!$B:$B,'All Prices combined'!$D376,'RAB Prices Long'!$E:$E,'All Prices combined'!$G376)))),2)</f>
        <v>65.75</v>
      </c>
      <c r="Q376" s="2">
        <f>ROUND(IF($B376="Annuity",SUMIFS('Annuity Prices'!T:T,'Annuity Prices'!$B:$B,$D376,'Annuity Prices'!$E:$E,$G376),IF($B376="RAB Short",SUMIFS('RAB Prices Short'!T:T,'RAB Prices Short'!$B:$B,'All Prices combined'!$D376,'RAB Prices Short'!$E:$E,'All Prices combined'!$G376),IF($B376="RAB Long",SUMIFS('RAB Prices Long'!T:T,'RAB Prices Long'!$B:$B,'All Prices combined'!$D376,'RAB Prices Long'!$E:$E,'All Prices combined'!$G376)))),2)</f>
        <v>68.94</v>
      </c>
      <c r="R376" s="2">
        <f>ROUND(IF($B376="Annuity",SUMIFS('Annuity Prices'!U:U,'Annuity Prices'!$B:$B,$D376,'Annuity Prices'!$E:$E,$G376),IF($B376="RAB Short",SUMIFS('RAB Prices Short'!U:U,'RAB Prices Short'!$B:$B,'All Prices combined'!$D376,'RAB Prices Short'!$E:$E,'All Prices combined'!$G376),IF($B376="RAB Long",SUMIFS('RAB Prices Long'!U:U,'RAB Prices Long'!$B:$B,'All Prices combined'!$D376,'RAB Prices Long'!$E:$E,'All Prices combined'!$G376)))),2)</f>
        <v>70.67</v>
      </c>
      <c r="S376" s="2">
        <f>ROUND(IF($B376="Annuity",SUMIFS('Annuity Prices'!V:V,'Annuity Prices'!$B:$B,$D376,'Annuity Prices'!$E:$E,$G376),IF($B376="RAB Short",SUMIFS('RAB Prices Short'!V:V,'RAB Prices Short'!$B:$B,'All Prices combined'!$D376,'RAB Prices Short'!$E:$E,'All Prices combined'!$G376),IF($B376="RAB Long",SUMIFS('RAB Prices Long'!V:V,'RAB Prices Long'!$B:$B,'All Prices combined'!$D376,'RAB Prices Long'!$E:$E,'All Prices combined'!$G376)))),2)</f>
        <v>72.430000000000007</v>
      </c>
      <c r="T376" s="2">
        <f>ROUND(IF($B376="Annuity",SUMIFS('Annuity Prices'!W:W,'Annuity Prices'!$B:$B,$D376,'Annuity Prices'!$E:$E,$G376),IF($B376="RAB Short",SUMIFS('RAB Prices Short'!W:W,'RAB Prices Short'!$B:$B,'All Prices combined'!$D376,'RAB Prices Short'!$E:$E,'All Prices combined'!$G376),IF($B376="RAB Long",SUMIFS('RAB Prices Long'!W:W,'RAB Prices Long'!$B:$B,'All Prices combined'!$D376,'RAB Prices Long'!$E:$E,'All Prices combined'!$G376)))),2)</f>
        <v>74.239999999999995</v>
      </c>
      <c r="U376" s="2">
        <f>ROUND(IF($B376="Annuity",SUMIFS('Annuity Prices'!X:X,'Annuity Prices'!$B:$B,$D376,'Annuity Prices'!$E:$E,$G376),IF($B376="RAB Short",SUMIFS('RAB Prices Short'!X:X,'RAB Prices Short'!$B:$B,'All Prices combined'!$D376,'RAB Prices Short'!$E:$E,'All Prices combined'!$G376),IF($B376="RAB Long",SUMIFS('RAB Prices Long'!X:X,'RAB Prices Long'!$B:$B,'All Prices combined'!$D376,'RAB Prices Long'!$E:$E,'All Prices combined'!$G376)))),2)</f>
        <v>78.11</v>
      </c>
      <c r="V376" s="2">
        <f>ROUND(IF($B376="Annuity",SUMIFS('Annuity Prices'!Y:Y,'Annuity Prices'!$B:$B,$D376,'Annuity Prices'!$E:$E,$G376),IF($B376="RAB Short",SUMIFS('RAB Prices Short'!Y:Y,'RAB Prices Short'!$B:$B,'All Prices combined'!$D376,'RAB Prices Short'!$E:$E,'All Prices combined'!$G376),IF($B376="RAB Long",SUMIFS('RAB Prices Long'!Y:Y,'RAB Prices Long'!$B:$B,'All Prices combined'!$D376,'RAB Prices Long'!$E:$E,'All Prices combined'!$G376)))),2)</f>
        <v>80.06</v>
      </c>
      <c r="W376" s="2">
        <f>ROUND(IF($B376="Annuity",SUMIFS('Annuity Prices'!Z:Z,'Annuity Prices'!$B:$B,$D376,'Annuity Prices'!$E:$E,$G376),IF($B376="RAB Short",SUMIFS('RAB Prices Short'!Z:Z,'RAB Prices Short'!$B:$B,'All Prices combined'!$D376,'RAB Prices Short'!$E:$E,'All Prices combined'!$G376),IF($B376="RAB Long",SUMIFS('RAB Prices Long'!Z:Z,'RAB Prices Long'!$B:$B,'All Prices combined'!$D376,'RAB Prices Long'!$E:$E,'All Prices combined'!$G376)))),2)</f>
        <v>82.07</v>
      </c>
      <c r="X376" s="2">
        <f>ROUND(IF($B376="Annuity",SUMIFS('Annuity Prices'!AA:AA,'Annuity Prices'!$B:$B,$D376,'Annuity Prices'!$E:$E,$G376),IF($B376="RAB Short",SUMIFS('RAB Prices Short'!AA:AA,'RAB Prices Short'!$B:$B,'All Prices combined'!$D376,'RAB Prices Short'!$E:$E,'All Prices combined'!$G376),IF($B376="RAB Long",SUMIFS('RAB Prices Long'!AA:AA,'RAB Prices Long'!$B:$B,'All Prices combined'!$D376,'RAB Prices Long'!$E:$E,'All Prices combined'!$G376)))),2)</f>
        <v>84.12</v>
      </c>
      <c r="Y376" s="2">
        <f>ROUND(IF($B376="Annuity",SUMIFS('Annuity Prices'!AB:AB,'Annuity Prices'!$B:$B,$D376,'Annuity Prices'!$E:$E,$G376),IF($B376="RAB Short",SUMIFS('RAB Prices Short'!AB:AB,'RAB Prices Short'!$B:$B,'All Prices combined'!$D376,'RAB Prices Short'!$E:$E,'All Prices combined'!$G376),IF($B376="RAB Long",SUMIFS('RAB Prices Long'!AB:AB,'RAB Prices Long'!$B:$B,'All Prices combined'!$D376,'RAB Prices Long'!$E:$E,'All Prices combined'!$G376)))),2)</f>
        <v>87.48</v>
      </c>
      <c r="Z376" s="2">
        <f>ROUND(IF($B376="Annuity",SUMIFS('Annuity Prices'!AC:AC,'Annuity Prices'!$B:$B,$D376,'Annuity Prices'!$E:$E,$G376),IF($B376="RAB Short",SUMIFS('RAB Prices Short'!AC:AC,'RAB Prices Short'!$B:$B,'All Prices combined'!$D376,'RAB Prices Short'!$E:$E,'All Prices combined'!$G376),IF($B376="RAB Long",SUMIFS('RAB Prices Long'!AC:AC,'RAB Prices Long'!$B:$B,'All Prices combined'!$D376,'RAB Prices Long'!$E:$E,'All Prices combined'!$G376)))),2)</f>
        <v>89.67</v>
      </c>
      <c r="AA376" s="2">
        <f>ROUND(IF($B376="Annuity",SUMIFS('Annuity Prices'!AD:AD,'Annuity Prices'!$B:$B,$D376,'Annuity Prices'!$E:$E,$G376),IF($B376="RAB Short",SUMIFS('RAB Prices Short'!AD:AD,'RAB Prices Short'!$B:$B,'All Prices combined'!$D376,'RAB Prices Short'!$E:$E,'All Prices combined'!$G376),IF($B376="RAB Long",SUMIFS('RAB Prices Long'!AD:AD,'RAB Prices Long'!$B:$B,'All Prices combined'!$D376,'RAB Prices Long'!$E:$E,'All Prices combined'!$G376)))),2)</f>
        <v>91.91</v>
      </c>
      <c r="AB376" s="2">
        <f>ROUND(IF($B376="Annuity",SUMIFS('Annuity Prices'!AE:AE,'Annuity Prices'!$B:$B,$D376,'Annuity Prices'!$E:$E,$G376),IF($B376="RAB Short",SUMIFS('RAB Prices Short'!AE:AE,'RAB Prices Short'!$B:$B,'All Prices combined'!$D376,'RAB Prices Short'!$E:$E,'All Prices combined'!$G376),IF($B376="RAB Long",SUMIFS('RAB Prices Long'!AE:AE,'RAB Prices Long'!$B:$B,'All Prices combined'!$D376,'RAB Prices Long'!$E:$E,'All Prices combined'!$G376)))),2)</f>
        <v>94.21</v>
      </c>
      <c r="AC376" s="2">
        <f>ROUND(IF($B376="Annuity",SUMIFS('Annuity Prices'!AF:AF,'Annuity Prices'!$B:$B,$D376,'Annuity Prices'!$E:$E,$G376),IF($B376="RAB Short",SUMIFS('RAB Prices Short'!AF:AF,'RAB Prices Short'!$B:$B,'All Prices combined'!$D376,'RAB Prices Short'!$E:$E,'All Prices combined'!$G376),IF($B376="RAB Long",SUMIFS('RAB Prices Long'!AF:AF,'RAB Prices Long'!$B:$B,'All Prices combined'!$D376,'RAB Prices Long'!$E:$E,'All Prices combined'!$G376)))),2)</f>
        <v>95.18</v>
      </c>
      <c r="AD376" s="2">
        <f>ROUND(IF($B376="Annuity",SUMIFS('Annuity Prices'!AG:AG,'Annuity Prices'!$B:$B,$D376,'Annuity Prices'!$E:$E,$G376),IF($B376="RAB Short",SUMIFS('RAB Prices Short'!AG:AG,'RAB Prices Short'!$B:$B,'All Prices combined'!$D376,'RAB Prices Short'!$E:$E,'All Prices combined'!$G376),IF($B376="RAB Long",SUMIFS('RAB Prices Long'!AG:AG,'RAB Prices Long'!$B:$B,'All Prices combined'!$D376,'RAB Prices Long'!$E:$E,'All Prices combined'!$G376)))),2)</f>
        <v>97.56</v>
      </c>
      <c r="AE376" s="2">
        <f>ROUND(IF($B376="Annuity",SUMIFS('Annuity Prices'!AH:AH,'Annuity Prices'!$B:$B,$D376,'Annuity Prices'!$E:$E,$G376),IF($B376="RAB Short",SUMIFS('RAB Prices Short'!AH:AH,'RAB Prices Short'!$B:$B,'All Prices combined'!$D376,'RAB Prices Short'!$E:$E,'All Prices combined'!$G376),IF($B376="RAB Long",SUMIFS('RAB Prices Long'!AH:AH,'RAB Prices Long'!$B:$B,'All Prices combined'!$D376,'RAB Prices Long'!$E:$E,'All Prices combined'!$G376)))),2)</f>
        <v>100</v>
      </c>
      <c r="AF376" s="2">
        <f>ROUND(IF($B376="Annuity",SUMIFS('Annuity Prices'!AI:AI,'Annuity Prices'!$B:$B,$D376,'Annuity Prices'!$E:$E,$G376),IF($B376="RAB Short",SUMIFS('RAB Prices Short'!AI:AI,'RAB Prices Short'!$B:$B,'All Prices combined'!$D376,'RAB Prices Short'!$E:$E,'All Prices combined'!$G376),IF($B376="RAB Long",SUMIFS('RAB Prices Long'!AI:AI,'RAB Prices Long'!$B:$B,'All Prices combined'!$D376,'RAB Prices Long'!$E:$E,'All Prices combined'!$G376)))),2)</f>
        <v>102.5</v>
      </c>
      <c r="AG376" s="2">
        <f>ROUND(IF($B376="Annuity",SUMIFS('Annuity Prices'!AJ:AJ,'Annuity Prices'!$B:$B,$D376,'Annuity Prices'!$E:$E,$G376),IF($B376="RAB Short",SUMIFS('RAB Prices Short'!AJ:AJ,'RAB Prices Short'!$B:$B,'All Prices combined'!$D376,'RAB Prices Short'!$E:$E,'All Prices combined'!$G376),IF($B376="RAB Long",SUMIFS('RAB Prices Long'!AJ:AJ,'RAB Prices Long'!$B:$B,'All Prices combined'!$D376,'RAB Prices Long'!$E:$E,'All Prices combined'!$G376)))),2)</f>
        <v>105.36</v>
      </c>
      <c r="AH376" s="2">
        <f>ROUND(IF($B376="Annuity",SUMIFS('Annuity Prices'!AK:AK,'Annuity Prices'!$B:$B,$D376,'Annuity Prices'!$E:$E,$G376),IF($B376="RAB Short",SUMIFS('RAB Prices Short'!AK:AK,'RAB Prices Short'!$B:$B,'All Prices combined'!$D376,'RAB Prices Short'!$E:$E,'All Prices combined'!$G376),IF($B376="RAB Long",SUMIFS('RAB Prices Long'!AK:AK,'RAB Prices Long'!$B:$B,'All Prices combined'!$D376,'RAB Prices Long'!$E:$E,'All Prices combined'!$G376)))),2)</f>
        <v>107.99</v>
      </c>
      <c r="AI376" s="2">
        <f>ROUND(IF($B376="Annuity",SUMIFS('Annuity Prices'!AL:AL,'Annuity Prices'!$B:$B,$D376,'Annuity Prices'!$E:$E,$G376),IF($B376="RAB Short",SUMIFS('RAB Prices Short'!AL:AL,'RAB Prices Short'!$B:$B,'All Prices combined'!$D376,'RAB Prices Short'!$E:$E,'All Prices combined'!$G376),IF($B376="RAB Long",SUMIFS('RAB Prices Long'!AL:AL,'RAB Prices Long'!$B:$B,'All Prices combined'!$D376,'RAB Prices Long'!$E:$E,'All Prices combined'!$G376)))),2)</f>
        <v>110.69</v>
      </c>
      <c r="AJ376" s="2">
        <f>ROUND(IF($B376="Annuity",SUMIFS('Annuity Prices'!AM:AM,'Annuity Prices'!$B:$B,$D376,'Annuity Prices'!$E:$E,$G376),IF($B376="RAB Short",SUMIFS('RAB Prices Short'!AM:AM,'RAB Prices Short'!$B:$B,'All Prices combined'!$D376,'RAB Prices Short'!$E:$E,'All Prices combined'!$G376),IF($B376="RAB Long",SUMIFS('RAB Prices Long'!AM:AM,'RAB Prices Long'!$B:$B,'All Prices combined'!$D376,'RAB Prices Long'!$E:$E,'All Prices combined'!$G376)))),2)</f>
        <v>113.46</v>
      </c>
      <c r="AK376" s="2">
        <f>ROUND(IF($B376="Annuity",SUMIFS('Annuity Prices'!AN:AN,'Annuity Prices'!$B:$B,$D376,'Annuity Prices'!$E:$E,$G376),IF($B376="RAB Short",SUMIFS('RAB Prices Short'!AN:AN,'RAB Prices Short'!$B:$B,'All Prices combined'!$D376,'RAB Prices Short'!$E:$E,'All Prices combined'!$G376),IF($B376="RAB Long",SUMIFS('RAB Prices Long'!AN:AN,'RAB Prices Long'!$B:$B,'All Prices combined'!$D376,'RAB Prices Long'!$E:$E,'All Prices combined'!$G376)))),2)</f>
        <v>115.52</v>
      </c>
      <c r="AL376" s="2">
        <f>ROUND(IF($B376="Annuity",SUMIFS('Annuity Prices'!AO:AO,'Annuity Prices'!$B:$B,$D376,'Annuity Prices'!$E:$E,$G376),IF($B376="RAB Short",SUMIFS('RAB Prices Short'!AO:AO,'RAB Prices Short'!$B:$B,'All Prices combined'!$D376,'RAB Prices Short'!$E:$E,'All Prices combined'!$G376),IF($B376="RAB Long",SUMIFS('RAB Prices Long'!AO:AO,'RAB Prices Long'!$B:$B,'All Prices combined'!$D376,'RAB Prices Long'!$E:$E,'All Prices combined'!$G376)))),2)</f>
        <v>118.41</v>
      </c>
      <c r="AM376" s="2">
        <f>ROUND(IF($B376="Annuity",SUMIFS('Annuity Prices'!AP:AP,'Annuity Prices'!$B:$B,$D376,'Annuity Prices'!$E:$E,$G376),IF($B376="RAB Short",SUMIFS('RAB Prices Short'!AP:AP,'RAB Prices Short'!$B:$B,'All Prices combined'!$D376,'RAB Prices Short'!$E:$E,'All Prices combined'!$G376),IF($B376="RAB Long",SUMIFS('RAB Prices Long'!AP:AP,'RAB Prices Long'!$B:$B,'All Prices combined'!$D376,'RAB Prices Long'!$E:$E,'All Prices combined'!$G376)))),2)</f>
        <v>121.37</v>
      </c>
      <c r="AN376" s="2">
        <f>ROUND(IF($B376="Annuity",SUMIFS('Annuity Prices'!AQ:AQ,'Annuity Prices'!$B:$B,$D376,'Annuity Prices'!$E:$E,$G376),IF($B376="RAB Short",SUMIFS('RAB Prices Short'!AQ:AQ,'RAB Prices Short'!$B:$B,'All Prices combined'!$D376,'RAB Prices Short'!$E:$E,'All Prices combined'!$G376),IF($B376="RAB Long",SUMIFS('RAB Prices Long'!AQ:AQ,'RAB Prices Long'!$B:$B,'All Prices combined'!$D376,'RAB Prices Long'!$E:$E,'All Prices combined'!$G376)))),2)</f>
        <v>124.4</v>
      </c>
      <c r="AO376" s="2">
        <f>ROUND(IF($B376="Annuity",SUMIFS('Annuity Prices'!AR:AR,'Annuity Prices'!$B:$B,$D376,'Annuity Prices'!$E:$E,$G376),IF($B376="RAB Short",SUMIFS('RAB Prices Short'!AR:AR,'RAB Prices Short'!$B:$B,'All Prices combined'!$D376,'RAB Prices Short'!$E:$E,'All Prices combined'!$G376),IF($B376="RAB Long",SUMIFS('RAB Prices Long'!AR:AR,'RAB Prices Long'!$B:$B,'All Prices combined'!$D376,'RAB Prices Long'!$E:$E,'All Prices combined'!$G376)))),2)</f>
        <v>0</v>
      </c>
      <c r="AP376" s="2">
        <f>ROUND(IF($B376="Annuity",SUMIFS('Annuity Prices'!AS:AS,'Annuity Prices'!$B:$B,$D376,'Annuity Prices'!$E:$E,$G376),IF($B376="RAB Short",SUMIFS('RAB Prices Short'!AS:AS,'RAB Prices Short'!$B:$B,'All Prices combined'!$D376,'RAB Prices Short'!$E:$E,'All Prices combined'!$G376),IF($B376="RAB Long",SUMIFS('RAB Prices Long'!AS:AS,'RAB Prices Long'!$B:$B,'All Prices combined'!$D376,'RAB Prices Long'!$E:$E,'All Prices combined'!$G376)))),2)</f>
        <v>0</v>
      </c>
      <c r="AQ376" s="2">
        <f>ROUND(IF($B376="Annuity",SUMIFS('Annuity Prices'!AT:AT,'Annuity Prices'!$B:$B,$D376,'Annuity Prices'!$E:$E,$G376),IF($B376="RAB Short",SUMIFS('RAB Prices Short'!AT:AT,'RAB Prices Short'!$B:$B,'All Prices combined'!$D376,'RAB Prices Short'!$E:$E,'All Prices combined'!$G376),IF($B376="RAB Long",SUMIFS('RAB Prices Long'!AT:AT,'RAB Prices Long'!$B:$B,'All Prices combined'!$D376,'RAB Prices Long'!$E:$E,'All Prices combined'!$G376)))),2)</f>
        <v>32.840000000000003</v>
      </c>
      <c r="AR376" s="2">
        <f>ROUND(IF($B376="Annuity",SUMIFS('Annuity Prices'!AU:AU,'Annuity Prices'!$B:$B,$D376,'Annuity Prices'!$E:$E,$G376),IF($B376="RAB Short",SUMIFS('RAB Prices Short'!AU:AU,'RAB Prices Short'!$B:$B,'All Prices combined'!$D376,'RAB Prices Short'!$E:$E,'All Prices combined'!$G376),IF($B376="RAB Long",SUMIFS('RAB Prices Long'!AU:AU,'RAB Prices Long'!$B:$B,'All Prices combined'!$D376,'RAB Prices Long'!$E:$E,'All Prices combined'!$G376)))),2)</f>
        <v>33.659999999999997</v>
      </c>
      <c r="AS376" s="2">
        <f>ROUND(IF($B376="Annuity",SUMIFS('Annuity Prices'!AV:AV,'Annuity Prices'!$B:$B,$D376,'Annuity Prices'!$E:$E,$G376),IF($B376="RAB Short",SUMIFS('RAB Prices Short'!AV:AV,'RAB Prices Short'!$B:$B,'All Prices combined'!$D376,'RAB Prices Short'!$E:$E,'All Prices combined'!$G376),IF($B376="RAB Long",SUMIFS('RAB Prices Long'!AV:AV,'RAB Prices Long'!$B:$B,'All Prices combined'!$D376,'RAB Prices Long'!$E:$E,'All Prices combined'!$G376)))),2)</f>
        <v>34.619999999999997</v>
      </c>
      <c r="AT376" s="2">
        <f>ROUND(IF($B376="Annuity",SUMIFS('Annuity Prices'!AW:AW,'Annuity Prices'!$B:$B,$D376,'Annuity Prices'!$E:$E,$G376),IF($B376="RAB Short",SUMIFS('RAB Prices Short'!AW:AW,'RAB Prices Short'!$B:$B,'All Prices combined'!$D376,'RAB Prices Short'!$E:$E,'All Prices combined'!$G376),IF($B376="RAB Long",SUMIFS('RAB Prices Long'!AW:AW,'RAB Prices Long'!$B:$B,'All Prices combined'!$D376,'RAB Prices Long'!$E:$E,'All Prices combined'!$G376)))),2)</f>
        <v>38.29</v>
      </c>
      <c r="AU376" s="2">
        <f>ROUND(IF($B376="Annuity",SUMIFS('Annuity Prices'!AX:AX,'Annuity Prices'!$B:$B,$D376,'Annuity Prices'!$E:$E,$G376),IF($B376="RAB Short",SUMIFS('RAB Prices Short'!AX:AX,'RAB Prices Short'!$B:$B,'All Prices combined'!$D376,'RAB Prices Short'!$E:$E,'All Prices combined'!$G376),IF($B376="RAB Long",SUMIFS('RAB Prices Long'!AX:AX,'RAB Prices Long'!$B:$B,'All Prices combined'!$D376,'RAB Prices Long'!$E:$E,'All Prices combined'!$G376)))),2)</f>
        <v>42.41</v>
      </c>
      <c r="AV376" s="2">
        <f>ROUND(IF($B376="Annuity",SUMIFS('Annuity Prices'!AY:AY,'Annuity Prices'!$B:$B,$D376,'Annuity Prices'!$E:$E,$G376),IF($B376="RAB Short",SUMIFS('RAB Prices Short'!AY:AY,'RAB Prices Short'!$B:$B,'All Prices combined'!$D376,'RAB Prices Short'!$E:$E,'All Prices combined'!$G376),IF($B376="RAB Long",SUMIFS('RAB Prices Long'!AY:AY,'RAB Prices Long'!$B:$B,'All Prices combined'!$D376,'RAB Prices Long'!$E:$E,'All Prices combined'!$G376)))),2)</f>
        <v>46.73</v>
      </c>
      <c r="AW376" s="2">
        <f>ROUND(IF($B376="Annuity",SUMIFS('Annuity Prices'!AZ:AZ,'Annuity Prices'!$B:$B,$D376,'Annuity Prices'!$E:$E,$G376),IF($B376="RAB Short",SUMIFS('RAB Prices Short'!AZ:AZ,'RAB Prices Short'!$B:$B,'All Prices combined'!$D376,'RAB Prices Short'!$E:$E,'All Prices combined'!$G376),IF($B376="RAB Long",SUMIFS('RAB Prices Long'!AZ:AZ,'RAB Prices Long'!$B:$B,'All Prices combined'!$D376,'RAB Prices Long'!$E:$E,'All Prices combined'!$G376)))),2)</f>
        <v>51.27</v>
      </c>
      <c r="AX376" s="2">
        <f>ROUND(IF($B376="Annuity",SUMIFS('Annuity Prices'!BA:BA,'Annuity Prices'!$B:$B,$D376,'Annuity Prices'!$E:$E,$G376),IF($B376="RAB Short",SUMIFS('RAB Prices Short'!BA:BA,'RAB Prices Short'!$B:$B,'All Prices combined'!$D376,'RAB Prices Short'!$E:$E,'All Prices combined'!$G376),IF($B376="RAB Long",SUMIFS('RAB Prices Long'!BA:BA,'RAB Prices Long'!$B:$B,'All Prices combined'!$D376,'RAB Prices Long'!$E:$E,'All Prices combined'!$G376)))),2)</f>
        <v>55.9</v>
      </c>
      <c r="AY376" s="2">
        <f>ROUND(IF($B376="Annuity",SUMIFS('Annuity Prices'!BB:BB,'Annuity Prices'!$B:$B,$D376,'Annuity Prices'!$E:$E,$G376),IF($B376="RAB Short",SUMIFS('RAB Prices Short'!BB:BB,'RAB Prices Short'!$B:$B,'All Prices combined'!$D376,'RAB Prices Short'!$E:$E,'All Prices combined'!$G376),IF($B376="RAB Long",SUMIFS('RAB Prices Long'!BB:BB,'RAB Prices Long'!$B:$B,'All Prices combined'!$D376,'RAB Prices Long'!$E:$E,'All Prices combined'!$G376)))),2)</f>
        <v>60.9</v>
      </c>
      <c r="AZ376" s="2">
        <f>ROUND(IF($B376="Annuity",SUMIFS('Annuity Prices'!BC:BC,'Annuity Prices'!$B:$B,$D376,'Annuity Prices'!$E:$E,$G376),IF($B376="RAB Short",SUMIFS('RAB Prices Short'!BC:BC,'RAB Prices Short'!$B:$B,'All Prices combined'!$D376,'RAB Prices Short'!$E:$E,'All Prices combined'!$G376),IF($B376="RAB Long",SUMIFS('RAB Prices Long'!BC:BC,'RAB Prices Long'!$B:$B,'All Prices combined'!$D376,'RAB Prices Long'!$E:$E,'All Prices combined'!$G376)))),2)</f>
        <v>66.12</v>
      </c>
      <c r="BA376" s="2">
        <f>ROUND(IF($B376="Annuity",SUMIFS('Annuity Prices'!BD:BD,'Annuity Prices'!$B:$B,$D376,'Annuity Prices'!$E:$E,$G376),IF($B376="RAB Short",SUMIFS('RAB Prices Short'!BD:BD,'RAB Prices Short'!$B:$B,'All Prices combined'!$D376,'RAB Prices Short'!$E:$E,'All Prices combined'!$G376),IF($B376="RAB Long",SUMIFS('RAB Prices Long'!BD:BD,'RAB Prices Long'!$B:$B,'All Prices combined'!$D376,'RAB Prices Long'!$E:$E,'All Prices combined'!$G376)))),2)</f>
        <v>71.599999999999994</v>
      </c>
      <c r="BB376" s="2">
        <f>ROUND(IF($B376="Annuity",SUMIFS('Annuity Prices'!BE:BE,'Annuity Prices'!$B:$B,$D376,'Annuity Prices'!$E:$E,$G376),IF($B376="RAB Short",SUMIFS('RAB Prices Short'!BE:BE,'RAB Prices Short'!$B:$B,'All Prices combined'!$D376,'RAB Prices Short'!$E:$E,'All Prices combined'!$G376),IF($B376="RAB Long",SUMIFS('RAB Prices Long'!BE:BE,'RAB Prices Long'!$B:$B,'All Prices combined'!$D376,'RAB Prices Long'!$E:$E,'All Prices combined'!$G376)))),2)</f>
        <v>77.05</v>
      </c>
      <c r="BC376" s="2">
        <f>ROUND(IF($B376="Annuity",SUMIFS('Annuity Prices'!BF:BF,'Annuity Prices'!$B:$B,$D376,'Annuity Prices'!$E:$E,$G376),IF($B376="RAB Short",SUMIFS('RAB Prices Short'!BF:BF,'RAB Prices Short'!$B:$B,'All Prices combined'!$D376,'RAB Prices Short'!$E:$E,'All Prices combined'!$G376),IF($B376="RAB Long",SUMIFS('RAB Prices Long'!BF:BF,'RAB Prices Long'!$B:$B,'All Prices combined'!$D376,'RAB Prices Long'!$E:$E,'All Prices combined'!$G376)))),2)</f>
        <v>80.06</v>
      </c>
      <c r="BD376" s="2">
        <f>ROUND(IF($B376="Annuity",SUMIFS('Annuity Prices'!BG:BG,'Annuity Prices'!$B:$B,$D376,'Annuity Prices'!$E:$E,$G376),IF($B376="RAB Short",SUMIFS('RAB Prices Short'!BG:BG,'RAB Prices Short'!$B:$B,'All Prices combined'!$D376,'RAB Prices Short'!$E:$E,'All Prices combined'!$G376),IF($B376="RAB Long",SUMIFS('RAB Prices Long'!BG:BG,'RAB Prices Long'!$B:$B,'All Prices combined'!$D376,'RAB Prices Long'!$E:$E,'All Prices combined'!$G376)))),2)</f>
        <v>82.07</v>
      </c>
      <c r="BE376" s="2">
        <f>ROUND(IF($B376="Annuity",SUMIFS('Annuity Prices'!BH:BH,'Annuity Prices'!$B:$B,$D376,'Annuity Prices'!$E:$E,$G376),IF($B376="RAB Short",SUMIFS('RAB Prices Short'!BH:BH,'RAB Prices Short'!$B:$B,'All Prices combined'!$D376,'RAB Prices Short'!$E:$E,'All Prices combined'!$G376),IF($B376="RAB Long",SUMIFS('RAB Prices Long'!BH:BH,'RAB Prices Long'!$B:$B,'All Prices combined'!$D376,'RAB Prices Long'!$E:$E,'All Prices combined'!$G376)))),2)</f>
        <v>84.12</v>
      </c>
      <c r="BF376" s="2">
        <f>ROUND(IF($B376="Annuity",SUMIFS('Annuity Prices'!BI:BI,'Annuity Prices'!$B:$B,$D376,'Annuity Prices'!$E:$E,$G376),IF($B376="RAB Short",SUMIFS('RAB Prices Short'!BI:BI,'RAB Prices Short'!$B:$B,'All Prices combined'!$D376,'RAB Prices Short'!$E:$E,'All Prices combined'!$G376),IF($B376="RAB Long",SUMIFS('RAB Prices Long'!BI:BI,'RAB Prices Long'!$B:$B,'All Prices combined'!$D376,'RAB Prices Long'!$E:$E,'All Prices combined'!$G376)))),2)</f>
        <v>87.48</v>
      </c>
      <c r="BG376" s="2">
        <f>ROUND(IF($B376="Annuity",SUMIFS('Annuity Prices'!BJ:BJ,'Annuity Prices'!$B:$B,$D376,'Annuity Prices'!$E:$E,$G376),IF($B376="RAB Short",SUMIFS('RAB Prices Short'!BJ:BJ,'RAB Prices Short'!$B:$B,'All Prices combined'!$D376,'RAB Prices Short'!$E:$E,'All Prices combined'!$G376),IF($B376="RAB Long",SUMIFS('RAB Prices Long'!BJ:BJ,'RAB Prices Long'!$B:$B,'All Prices combined'!$D376,'RAB Prices Long'!$E:$E,'All Prices combined'!$G376)))),2)</f>
        <v>89.67</v>
      </c>
      <c r="BH376" s="2">
        <f>ROUND(IF($B376="Annuity",SUMIFS('Annuity Prices'!BK:BK,'Annuity Prices'!$B:$B,$D376,'Annuity Prices'!$E:$E,$G376),IF($B376="RAB Short",SUMIFS('RAB Prices Short'!BK:BK,'RAB Prices Short'!$B:$B,'All Prices combined'!$D376,'RAB Prices Short'!$E:$E,'All Prices combined'!$G376),IF($B376="RAB Long",SUMIFS('RAB Prices Long'!BK:BK,'RAB Prices Long'!$B:$B,'All Prices combined'!$D376,'RAB Prices Long'!$E:$E,'All Prices combined'!$G376)))),2)</f>
        <v>91.91</v>
      </c>
      <c r="BI376" s="2">
        <f>ROUND(IF($B376="Annuity",SUMIFS('Annuity Prices'!BL:BL,'Annuity Prices'!$B:$B,$D376,'Annuity Prices'!$E:$E,$G376),IF($B376="RAB Short",SUMIFS('RAB Prices Short'!BL:BL,'RAB Prices Short'!$B:$B,'All Prices combined'!$D376,'RAB Prices Short'!$E:$E,'All Prices combined'!$G376),IF($B376="RAB Long",SUMIFS('RAB Prices Long'!BL:BL,'RAB Prices Long'!$B:$B,'All Prices combined'!$D376,'RAB Prices Long'!$E:$E,'All Prices combined'!$G376)))),2)</f>
        <v>94.21</v>
      </c>
      <c r="BJ376" s="2">
        <f>ROUND(IF($B376="Annuity",SUMIFS('Annuity Prices'!BM:BM,'Annuity Prices'!$B:$B,$D376,'Annuity Prices'!$E:$E,$G376),IF($B376="RAB Short",SUMIFS('RAB Prices Short'!BM:BM,'RAB Prices Short'!$B:$B,'All Prices combined'!$D376,'RAB Prices Short'!$E:$E,'All Prices combined'!$G376),IF($B376="RAB Long",SUMIFS('RAB Prices Long'!BM:BM,'RAB Prices Long'!$B:$B,'All Prices combined'!$D376,'RAB Prices Long'!$E:$E,'All Prices combined'!$G376)))),2)</f>
        <v>95.18</v>
      </c>
      <c r="BK376" s="2">
        <f>ROUND(IF($B376="Annuity",SUMIFS('Annuity Prices'!BN:BN,'Annuity Prices'!$B:$B,$D376,'Annuity Prices'!$E:$E,$G376),IF($B376="RAB Short",SUMIFS('RAB Prices Short'!BN:BN,'RAB Prices Short'!$B:$B,'All Prices combined'!$D376,'RAB Prices Short'!$E:$E,'All Prices combined'!$G376),IF($B376="RAB Long",SUMIFS('RAB Prices Long'!BN:BN,'RAB Prices Long'!$B:$B,'All Prices combined'!$D376,'RAB Prices Long'!$E:$E,'All Prices combined'!$G376)))),2)</f>
        <v>97.56</v>
      </c>
      <c r="BL376" s="2">
        <f>ROUND(IF($B376="Annuity",SUMIFS('Annuity Prices'!BO:BO,'Annuity Prices'!$B:$B,$D376,'Annuity Prices'!$E:$E,$G376),IF($B376="RAB Short",SUMIFS('RAB Prices Short'!BO:BO,'RAB Prices Short'!$B:$B,'All Prices combined'!$D376,'RAB Prices Short'!$E:$E,'All Prices combined'!$G376),IF($B376="RAB Long",SUMIFS('RAB Prices Long'!BO:BO,'RAB Prices Long'!$B:$B,'All Prices combined'!$D376,'RAB Prices Long'!$E:$E,'All Prices combined'!$G376)))),2)</f>
        <v>100</v>
      </c>
      <c r="BM376" s="2">
        <f>ROUND(IF($B376="Annuity",SUMIFS('Annuity Prices'!BP:BP,'Annuity Prices'!$B:$B,$D376,'Annuity Prices'!$E:$E,$G376),IF($B376="RAB Short",SUMIFS('RAB Prices Short'!BP:BP,'RAB Prices Short'!$B:$B,'All Prices combined'!$D376,'RAB Prices Short'!$E:$E,'All Prices combined'!$G376),IF($B376="RAB Long",SUMIFS('RAB Prices Long'!BP:BP,'RAB Prices Long'!$B:$B,'All Prices combined'!$D376,'RAB Prices Long'!$E:$E,'All Prices combined'!$G376)))),2)</f>
        <v>102.5</v>
      </c>
      <c r="BN376" s="2">
        <f>ROUND(IF($B376="Annuity",SUMIFS('Annuity Prices'!BQ:BQ,'Annuity Prices'!$B:$B,$D376,'Annuity Prices'!$E:$E,$G376),IF($B376="RAB Short",SUMIFS('RAB Prices Short'!BQ:BQ,'RAB Prices Short'!$B:$B,'All Prices combined'!$D376,'RAB Prices Short'!$E:$E,'All Prices combined'!$G376),IF($B376="RAB Long",SUMIFS('RAB Prices Long'!BQ:BQ,'RAB Prices Long'!$B:$B,'All Prices combined'!$D376,'RAB Prices Long'!$E:$E,'All Prices combined'!$G376)))),2)</f>
        <v>105.36</v>
      </c>
      <c r="BO376" s="2">
        <f>ROUND(IF($B376="Annuity",SUMIFS('Annuity Prices'!BR:BR,'Annuity Prices'!$B:$B,$D376,'Annuity Prices'!$E:$E,$G376),IF($B376="RAB Short",SUMIFS('RAB Prices Short'!BR:BR,'RAB Prices Short'!$B:$B,'All Prices combined'!$D376,'RAB Prices Short'!$E:$E,'All Prices combined'!$G376),IF($B376="RAB Long",SUMIFS('RAB Prices Long'!BR:BR,'RAB Prices Long'!$B:$B,'All Prices combined'!$D376,'RAB Prices Long'!$E:$E,'All Prices combined'!$G376)))),2)</f>
        <v>107.99</v>
      </c>
      <c r="BP376" s="2">
        <f>ROUND(IF($B376="Annuity",SUMIFS('Annuity Prices'!BS:BS,'Annuity Prices'!$B:$B,$D376,'Annuity Prices'!$E:$E,$G376),IF($B376="RAB Short",SUMIFS('RAB Prices Short'!BS:BS,'RAB Prices Short'!$B:$B,'All Prices combined'!$D376,'RAB Prices Short'!$E:$E,'All Prices combined'!$G376),IF($B376="RAB Long",SUMIFS('RAB Prices Long'!BS:BS,'RAB Prices Long'!$B:$B,'All Prices combined'!$D376,'RAB Prices Long'!$E:$E,'All Prices combined'!$G376)))),2)</f>
        <v>110.69</v>
      </c>
      <c r="BQ376" s="2">
        <f>ROUND(IF($B376="Annuity",SUMIFS('Annuity Prices'!BT:BT,'Annuity Prices'!$B:$B,$D376,'Annuity Prices'!$E:$E,$G376),IF($B376="RAB Short",SUMIFS('RAB Prices Short'!BT:BT,'RAB Prices Short'!$B:$B,'All Prices combined'!$D376,'RAB Prices Short'!$E:$E,'All Prices combined'!$G376),IF($B376="RAB Long",SUMIFS('RAB Prices Long'!BT:BT,'RAB Prices Long'!$B:$B,'All Prices combined'!$D376,'RAB Prices Long'!$E:$E,'All Prices combined'!$G376)))),2)</f>
        <v>113.46</v>
      </c>
      <c r="BR376" s="2">
        <f>ROUND(IF($B376="Annuity",SUMIFS('Annuity Prices'!BU:BU,'Annuity Prices'!$B:$B,$D376,'Annuity Prices'!$E:$E,$G376),IF($B376="RAB Short",SUMIFS('RAB Prices Short'!BU:BU,'RAB Prices Short'!$B:$B,'All Prices combined'!$D376,'RAB Prices Short'!$E:$E,'All Prices combined'!$G376),IF($B376="RAB Long",SUMIFS('RAB Prices Long'!BU:BU,'RAB Prices Long'!$B:$B,'All Prices combined'!$D376,'RAB Prices Long'!$E:$E,'All Prices combined'!$G376)))),2)</f>
        <v>115.52</v>
      </c>
      <c r="BS376" s="2">
        <f>ROUND(IF($B376="Annuity",SUMIFS('Annuity Prices'!BV:BV,'Annuity Prices'!$B:$B,$D376,'Annuity Prices'!$E:$E,$G376),IF($B376="RAB Short",SUMIFS('RAB Prices Short'!BV:BV,'RAB Prices Short'!$B:$B,'All Prices combined'!$D376,'RAB Prices Short'!$E:$E,'All Prices combined'!$G376),IF($B376="RAB Long",SUMIFS('RAB Prices Long'!BV:BV,'RAB Prices Long'!$B:$B,'All Prices combined'!$D376,'RAB Prices Long'!$E:$E,'All Prices combined'!$G376)))),2)</f>
        <v>118.41</v>
      </c>
      <c r="BT376" s="2">
        <f>ROUND(IF($B376="Annuity",SUMIFS('Annuity Prices'!BW:BW,'Annuity Prices'!$B:$B,$D376,'Annuity Prices'!$E:$E,$G376),IF($B376="RAB Short",SUMIFS('RAB Prices Short'!BW:BW,'RAB Prices Short'!$B:$B,'All Prices combined'!$D376,'RAB Prices Short'!$E:$E,'All Prices combined'!$G376),IF($B376="RAB Long",SUMIFS('RAB Prices Long'!BW:BW,'RAB Prices Long'!$B:$B,'All Prices combined'!$D376,'RAB Prices Long'!$E:$E,'All Prices combined'!$G376)))),2)</f>
        <v>121.37</v>
      </c>
      <c r="BU376" s="2">
        <f>ROUND(IF($B376="Annuity",SUMIFS('Annuity Prices'!BX:BX,'Annuity Prices'!$B:$B,$D376,'Annuity Prices'!$E:$E,$G376),IF($B376="RAB Short",SUMIFS('RAB Prices Short'!BX:BX,'RAB Prices Short'!$B:$B,'All Prices combined'!$D376,'RAB Prices Short'!$E:$E,'All Prices combined'!$G376),IF($B376="RAB Long",SUMIFS('RAB Prices Long'!BX:BX,'RAB Prices Long'!$B:$B,'All Prices combined'!$D376,'RAB Prices Long'!$E:$E,'All Prices combined'!$G376)))),2)</f>
        <v>124.4</v>
      </c>
    </row>
    <row r="377" spans="2:73" x14ac:dyDescent="0.25">
      <c r="B377" t="s">
        <v>44</v>
      </c>
      <c r="C377">
        <v>30</v>
      </c>
      <c r="D377" t="s">
        <v>217</v>
      </c>
      <c r="E377" t="s">
        <v>209</v>
      </c>
      <c r="F377">
        <v>30</v>
      </c>
      <c r="G377" t="s">
        <v>43</v>
      </c>
      <c r="I377" s="2">
        <f>ROUND(IF($B377="Annuity",SUMIFS('Annuity Prices'!L:L,'Annuity Prices'!$B:$B,$D377,'Annuity Prices'!$E:$E,$G377),IF($B377="RAB Short",SUMIFS('RAB Prices Short'!L:L,'RAB Prices Short'!$B:$B,'All Prices combined'!$D377,'RAB Prices Short'!$E:$E,'All Prices combined'!$G377),IF($B377="RAB Long",SUMIFS('RAB Prices Long'!L:L,'RAB Prices Long'!$B:$B,'All Prices combined'!$D377,'RAB Prices Long'!$E:$E,'All Prices combined'!$G377)))),2)</f>
        <v>0</v>
      </c>
      <c r="J377" s="2">
        <f>ROUND(IF($B377="Annuity",SUMIFS('Annuity Prices'!M:M,'Annuity Prices'!$B:$B,$D377,'Annuity Prices'!$E:$E,$G377),IF($B377="RAB Short",SUMIFS('RAB Prices Short'!M:M,'RAB Prices Short'!$B:$B,'All Prices combined'!$D377,'RAB Prices Short'!$E:$E,'All Prices combined'!$G377),IF($B377="RAB Long",SUMIFS('RAB Prices Long'!M:M,'RAB Prices Long'!$B:$B,'All Prices combined'!$D377,'RAB Prices Long'!$E:$E,'All Prices combined'!$G377)))),2)</f>
        <v>0</v>
      </c>
      <c r="K377" s="2">
        <f>ROUND(IF($B377="Annuity",SUMIFS('Annuity Prices'!N:N,'Annuity Prices'!$B:$B,$D377,'Annuity Prices'!$E:$E,$G377),IF($B377="RAB Short",SUMIFS('RAB Prices Short'!N:N,'RAB Prices Short'!$B:$B,'All Prices combined'!$D377,'RAB Prices Short'!$E:$E,'All Prices combined'!$G377),IF($B377="RAB Long",SUMIFS('RAB Prices Long'!N:N,'RAB Prices Long'!$B:$B,'All Prices combined'!$D377,'RAB Prices Long'!$E:$E,'All Prices combined'!$G377)))),2)</f>
        <v>5.0599999999999996</v>
      </c>
      <c r="L377" s="2">
        <f>ROUND(IF($B377="Annuity",SUMIFS('Annuity Prices'!O:O,'Annuity Prices'!$B:$B,$D377,'Annuity Prices'!$E:$E,$G377),IF($B377="RAB Short",SUMIFS('RAB Prices Short'!O:O,'RAB Prices Short'!$B:$B,'All Prices combined'!$D377,'RAB Prices Short'!$E:$E,'All Prices combined'!$G377),IF($B377="RAB Long",SUMIFS('RAB Prices Long'!O:O,'RAB Prices Long'!$B:$B,'All Prices combined'!$D377,'RAB Prices Long'!$E:$E,'All Prices combined'!$G377)))),2)</f>
        <v>5.2</v>
      </c>
      <c r="M377" s="2">
        <f>ROUND(IF($B377="Annuity",SUMIFS('Annuity Prices'!P:P,'Annuity Prices'!$B:$B,$D377,'Annuity Prices'!$E:$E,$G377),IF($B377="RAB Short",SUMIFS('RAB Prices Short'!P:P,'RAB Prices Short'!$B:$B,'All Prices combined'!$D377,'RAB Prices Short'!$E:$E,'All Prices combined'!$G377),IF($B377="RAB Long",SUMIFS('RAB Prices Long'!P:P,'RAB Prices Long'!$B:$B,'All Prices combined'!$D377,'RAB Prices Long'!$E:$E,'All Prices combined'!$G377)))),2)</f>
        <v>8.89</v>
      </c>
      <c r="N377" s="2">
        <f>ROUND(IF($B377="Annuity",SUMIFS('Annuity Prices'!Q:Q,'Annuity Prices'!$B:$B,$D377,'Annuity Prices'!$E:$E,$G377),IF($B377="RAB Short",SUMIFS('RAB Prices Short'!Q:Q,'RAB Prices Short'!$B:$B,'All Prices combined'!$D377,'RAB Prices Short'!$E:$E,'All Prices combined'!$G377),IF($B377="RAB Long",SUMIFS('RAB Prices Long'!Q:Q,'RAB Prices Long'!$B:$B,'All Prices combined'!$D377,'RAB Prices Long'!$E:$E,'All Prices combined'!$G377)))),2)</f>
        <v>9.1199999999999992</v>
      </c>
      <c r="O377" s="2">
        <f>ROUND(IF($B377="Annuity",SUMIFS('Annuity Prices'!R:R,'Annuity Prices'!$B:$B,$D377,'Annuity Prices'!$E:$E,$G377),IF($B377="RAB Short",SUMIFS('RAB Prices Short'!R:R,'RAB Prices Short'!$B:$B,'All Prices combined'!$D377,'RAB Prices Short'!$E:$E,'All Prices combined'!$G377),IF($B377="RAB Long",SUMIFS('RAB Prices Long'!R:R,'RAB Prices Long'!$B:$B,'All Prices combined'!$D377,'RAB Prices Long'!$E:$E,'All Prices combined'!$G377)))),2)</f>
        <v>9.34</v>
      </c>
      <c r="P377" s="2">
        <f>ROUND(IF($B377="Annuity",SUMIFS('Annuity Prices'!S:S,'Annuity Prices'!$B:$B,$D377,'Annuity Prices'!$E:$E,$G377),IF($B377="RAB Short",SUMIFS('RAB Prices Short'!S:S,'RAB Prices Short'!$B:$B,'All Prices combined'!$D377,'RAB Prices Short'!$E:$E,'All Prices combined'!$G377),IF($B377="RAB Long",SUMIFS('RAB Prices Long'!S:S,'RAB Prices Long'!$B:$B,'All Prices combined'!$D377,'RAB Prices Long'!$E:$E,'All Prices combined'!$G377)))),2)</f>
        <v>9.58</v>
      </c>
      <c r="Q377" s="2">
        <f>ROUND(IF($B377="Annuity",SUMIFS('Annuity Prices'!T:T,'Annuity Prices'!$B:$B,$D377,'Annuity Prices'!$E:$E,$G377),IF($B377="RAB Short",SUMIFS('RAB Prices Short'!T:T,'RAB Prices Short'!$B:$B,'All Prices combined'!$D377,'RAB Prices Short'!$E:$E,'All Prices combined'!$G377),IF($B377="RAB Long",SUMIFS('RAB Prices Long'!T:T,'RAB Prices Long'!$B:$B,'All Prices combined'!$D377,'RAB Prices Long'!$E:$E,'All Prices combined'!$G377)))),2)</f>
        <v>9.77</v>
      </c>
      <c r="R377" s="2">
        <f>ROUND(IF($B377="Annuity",SUMIFS('Annuity Prices'!U:U,'Annuity Prices'!$B:$B,$D377,'Annuity Prices'!$E:$E,$G377),IF($B377="RAB Short",SUMIFS('RAB Prices Short'!U:U,'RAB Prices Short'!$B:$B,'All Prices combined'!$D377,'RAB Prices Short'!$E:$E,'All Prices combined'!$G377),IF($B377="RAB Long",SUMIFS('RAB Prices Long'!U:U,'RAB Prices Long'!$B:$B,'All Prices combined'!$D377,'RAB Prices Long'!$E:$E,'All Prices combined'!$G377)))),2)</f>
        <v>10.02</v>
      </c>
      <c r="S377" s="2">
        <f>ROUND(IF($B377="Annuity",SUMIFS('Annuity Prices'!V:V,'Annuity Prices'!$B:$B,$D377,'Annuity Prices'!$E:$E,$G377),IF($B377="RAB Short",SUMIFS('RAB Prices Short'!V:V,'RAB Prices Short'!$B:$B,'All Prices combined'!$D377,'RAB Prices Short'!$E:$E,'All Prices combined'!$G377),IF($B377="RAB Long",SUMIFS('RAB Prices Long'!V:V,'RAB Prices Long'!$B:$B,'All Prices combined'!$D377,'RAB Prices Long'!$E:$E,'All Prices combined'!$G377)))),2)</f>
        <v>10.27</v>
      </c>
      <c r="T377" s="2">
        <f>ROUND(IF($B377="Annuity",SUMIFS('Annuity Prices'!W:W,'Annuity Prices'!$B:$B,$D377,'Annuity Prices'!$E:$E,$G377),IF($B377="RAB Short",SUMIFS('RAB Prices Short'!W:W,'RAB Prices Short'!$B:$B,'All Prices combined'!$D377,'RAB Prices Short'!$E:$E,'All Prices combined'!$G377),IF($B377="RAB Long",SUMIFS('RAB Prices Long'!W:W,'RAB Prices Long'!$B:$B,'All Prices combined'!$D377,'RAB Prices Long'!$E:$E,'All Prices combined'!$G377)))),2)</f>
        <v>10.52</v>
      </c>
      <c r="U377" s="2">
        <f>ROUND(IF($B377="Annuity",SUMIFS('Annuity Prices'!X:X,'Annuity Prices'!$B:$B,$D377,'Annuity Prices'!$E:$E,$G377),IF($B377="RAB Short",SUMIFS('RAB Prices Short'!X:X,'RAB Prices Short'!$B:$B,'All Prices combined'!$D377,'RAB Prices Short'!$E:$E,'All Prices combined'!$G377),IF($B377="RAB Long",SUMIFS('RAB Prices Long'!X:X,'RAB Prices Long'!$B:$B,'All Prices combined'!$D377,'RAB Prices Long'!$E:$E,'All Prices combined'!$G377)))),2)</f>
        <v>10.74</v>
      </c>
      <c r="V377" s="2">
        <f>ROUND(IF($B377="Annuity",SUMIFS('Annuity Prices'!Y:Y,'Annuity Prices'!$B:$B,$D377,'Annuity Prices'!$E:$E,$G377),IF($B377="RAB Short",SUMIFS('RAB Prices Short'!Y:Y,'RAB Prices Short'!$B:$B,'All Prices combined'!$D377,'RAB Prices Short'!$E:$E,'All Prices combined'!$G377),IF($B377="RAB Long",SUMIFS('RAB Prices Long'!Y:Y,'RAB Prices Long'!$B:$B,'All Prices combined'!$D377,'RAB Prices Long'!$E:$E,'All Prices combined'!$G377)))),2)</f>
        <v>11</v>
      </c>
      <c r="W377" s="2">
        <f>ROUND(IF($B377="Annuity",SUMIFS('Annuity Prices'!Z:Z,'Annuity Prices'!$B:$B,$D377,'Annuity Prices'!$E:$E,$G377),IF($B377="RAB Short",SUMIFS('RAB Prices Short'!Z:Z,'RAB Prices Short'!$B:$B,'All Prices combined'!$D377,'RAB Prices Short'!$E:$E,'All Prices combined'!$G377),IF($B377="RAB Long",SUMIFS('RAB Prices Long'!Z:Z,'RAB Prices Long'!$B:$B,'All Prices combined'!$D377,'RAB Prices Long'!$E:$E,'All Prices combined'!$G377)))),2)</f>
        <v>11.28</v>
      </c>
      <c r="X377" s="2">
        <f>ROUND(IF($B377="Annuity",SUMIFS('Annuity Prices'!AA:AA,'Annuity Prices'!$B:$B,$D377,'Annuity Prices'!$E:$E,$G377),IF($B377="RAB Short",SUMIFS('RAB Prices Short'!AA:AA,'RAB Prices Short'!$B:$B,'All Prices combined'!$D377,'RAB Prices Short'!$E:$E,'All Prices combined'!$G377),IF($B377="RAB Long",SUMIFS('RAB Prices Long'!AA:AA,'RAB Prices Long'!$B:$B,'All Prices combined'!$D377,'RAB Prices Long'!$E:$E,'All Prices combined'!$G377)))),2)</f>
        <v>11.56</v>
      </c>
      <c r="Y377" s="2">
        <f>ROUND(IF($B377="Annuity",SUMIFS('Annuity Prices'!AB:AB,'Annuity Prices'!$B:$B,$D377,'Annuity Prices'!$E:$E,$G377),IF($B377="RAB Short",SUMIFS('RAB Prices Short'!AB:AB,'RAB Prices Short'!$B:$B,'All Prices combined'!$D377,'RAB Prices Short'!$E:$E,'All Prices combined'!$G377),IF($B377="RAB Long",SUMIFS('RAB Prices Long'!AB:AB,'RAB Prices Long'!$B:$B,'All Prices combined'!$D377,'RAB Prices Long'!$E:$E,'All Prices combined'!$G377)))),2)</f>
        <v>11.8</v>
      </c>
      <c r="Z377" s="2">
        <f>ROUND(IF($B377="Annuity",SUMIFS('Annuity Prices'!AC:AC,'Annuity Prices'!$B:$B,$D377,'Annuity Prices'!$E:$E,$G377),IF($B377="RAB Short",SUMIFS('RAB Prices Short'!AC:AC,'RAB Prices Short'!$B:$B,'All Prices combined'!$D377,'RAB Prices Short'!$E:$E,'All Prices combined'!$G377),IF($B377="RAB Long",SUMIFS('RAB Prices Long'!AC:AC,'RAB Prices Long'!$B:$B,'All Prices combined'!$D377,'RAB Prices Long'!$E:$E,'All Prices combined'!$G377)))),2)</f>
        <v>12.09</v>
      </c>
      <c r="AA377" s="2">
        <f>ROUND(IF($B377="Annuity",SUMIFS('Annuity Prices'!AD:AD,'Annuity Prices'!$B:$B,$D377,'Annuity Prices'!$E:$E,$G377),IF($B377="RAB Short",SUMIFS('RAB Prices Short'!AD:AD,'RAB Prices Short'!$B:$B,'All Prices combined'!$D377,'RAB Prices Short'!$E:$E,'All Prices combined'!$G377),IF($B377="RAB Long",SUMIFS('RAB Prices Long'!AD:AD,'RAB Prices Long'!$B:$B,'All Prices combined'!$D377,'RAB Prices Long'!$E:$E,'All Prices combined'!$G377)))),2)</f>
        <v>12.39</v>
      </c>
      <c r="AB377" s="2">
        <f>ROUND(IF($B377="Annuity",SUMIFS('Annuity Prices'!AE:AE,'Annuity Prices'!$B:$B,$D377,'Annuity Prices'!$E:$E,$G377),IF($B377="RAB Short",SUMIFS('RAB Prices Short'!AE:AE,'RAB Prices Short'!$B:$B,'All Prices combined'!$D377,'RAB Prices Short'!$E:$E,'All Prices combined'!$G377),IF($B377="RAB Long",SUMIFS('RAB Prices Long'!AE:AE,'RAB Prices Long'!$B:$B,'All Prices combined'!$D377,'RAB Prices Long'!$E:$E,'All Prices combined'!$G377)))),2)</f>
        <v>12.7</v>
      </c>
      <c r="AC377" s="2">
        <f>ROUND(IF($B377="Annuity",SUMIFS('Annuity Prices'!AF:AF,'Annuity Prices'!$B:$B,$D377,'Annuity Prices'!$E:$E,$G377),IF($B377="RAB Short",SUMIFS('RAB Prices Short'!AF:AF,'RAB Prices Short'!$B:$B,'All Prices combined'!$D377,'RAB Prices Short'!$E:$E,'All Prices combined'!$G377),IF($B377="RAB Long",SUMIFS('RAB Prices Long'!AF:AF,'RAB Prices Long'!$B:$B,'All Prices combined'!$D377,'RAB Prices Long'!$E:$E,'All Prices combined'!$G377)))),2)</f>
        <v>12.96</v>
      </c>
      <c r="AD377" s="2">
        <f>ROUND(IF($B377="Annuity",SUMIFS('Annuity Prices'!AG:AG,'Annuity Prices'!$B:$B,$D377,'Annuity Prices'!$E:$E,$G377),IF($B377="RAB Short",SUMIFS('RAB Prices Short'!AG:AG,'RAB Prices Short'!$B:$B,'All Prices combined'!$D377,'RAB Prices Short'!$E:$E,'All Prices combined'!$G377),IF($B377="RAB Long",SUMIFS('RAB Prices Long'!AG:AG,'RAB Prices Long'!$B:$B,'All Prices combined'!$D377,'RAB Prices Long'!$E:$E,'All Prices combined'!$G377)))),2)</f>
        <v>13.29</v>
      </c>
      <c r="AE377" s="2">
        <f>ROUND(IF($B377="Annuity",SUMIFS('Annuity Prices'!AH:AH,'Annuity Prices'!$B:$B,$D377,'Annuity Prices'!$E:$E,$G377),IF($B377="RAB Short",SUMIFS('RAB Prices Short'!AH:AH,'RAB Prices Short'!$B:$B,'All Prices combined'!$D377,'RAB Prices Short'!$E:$E,'All Prices combined'!$G377),IF($B377="RAB Long",SUMIFS('RAB Prices Long'!AH:AH,'RAB Prices Long'!$B:$B,'All Prices combined'!$D377,'RAB Prices Long'!$E:$E,'All Prices combined'!$G377)))),2)</f>
        <v>13.62</v>
      </c>
      <c r="AF377" s="2">
        <f>ROUND(IF($B377="Annuity",SUMIFS('Annuity Prices'!AI:AI,'Annuity Prices'!$B:$B,$D377,'Annuity Prices'!$E:$E,$G377),IF($B377="RAB Short",SUMIFS('RAB Prices Short'!AI:AI,'RAB Prices Short'!$B:$B,'All Prices combined'!$D377,'RAB Prices Short'!$E:$E,'All Prices combined'!$G377),IF($B377="RAB Long",SUMIFS('RAB Prices Long'!AI:AI,'RAB Prices Long'!$B:$B,'All Prices combined'!$D377,'RAB Prices Long'!$E:$E,'All Prices combined'!$G377)))),2)</f>
        <v>13.96</v>
      </c>
      <c r="AG377" s="2">
        <f>ROUND(IF($B377="Annuity",SUMIFS('Annuity Prices'!AJ:AJ,'Annuity Prices'!$B:$B,$D377,'Annuity Prices'!$E:$E,$G377),IF($B377="RAB Short",SUMIFS('RAB Prices Short'!AJ:AJ,'RAB Prices Short'!$B:$B,'All Prices combined'!$D377,'RAB Prices Short'!$E:$E,'All Prices combined'!$G377),IF($B377="RAB Long",SUMIFS('RAB Prices Long'!AJ:AJ,'RAB Prices Long'!$B:$B,'All Prices combined'!$D377,'RAB Prices Long'!$E:$E,'All Prices combined'!$G377)))),2)</f>
        <v>14.24</v>
      </c>
      <c r="AH377" s="2">
        <f>ROUND(IF($B377="Annuity",SUMIFS('Annuity Prices'!AK:AK,'Annuity Prices'!$B:$B,$D377,'Annuity Prices'!$E:$E,$G377),IF($B377="RAB Short",SUMIFS('RAB Prices Short'!AK:AK,'RAB Prices Short'!$B:$B,'All Prices combined'!$D377,'RAB Prices Short'!$E:$E,'All Prices combined'!$G377),IF($B377="RAB Long",SUMIFS('RAB Prices Long'!AK:AK,'RAB Prices Long'!$B:$B,'All Prices combined'!$D377,'RAB Prices Long'!$E:$E,'All Prices combined'!$G377)))),2)</f>
        <v>14.6</v>
      </c>
      <c r="AI377" s="2">
        <f>ROUND(IF($B377="Annuity",SUMIFS('Annuity Prices'!AL:AL,'Annuity Prices'!$B:$B,$D377,'Annuity Prices'!$E:$E,$G377),IF($B377="RAB Short",SUMIFS('RAB Prices Short'!AL:AL,'RAB Prices Short'!$B:$B,'All Prices combined'!$D377,'RAB Prices Short'!$E:$E,'All Prices combined'!$G377),IF($B377="RAB Long",SUMIFS('RAB Prices Long'!AL:AL,'RAB Prices Long'!$B:$B,'All Prices combined'!$D377,'RAB Prices Long'!$E:$E,'All Prices combined'!$G377)))),2)</f>
        <v>14.96</v>
      </c>
      <c r="AJ377" s="2">
        <f>ROUND(IF($B377="Annuity",SUMIFS('Annuity Prices'!AM:AM,'Annuity Prices'!$B:$B,$D377,'Annuity Prices'!$E:$E,$G377),IF($B377="RAB Short",SUMIFS('RAB Prices Short'!AM:AM,'RAB Prices Short'!$B:$B,'All Prices combined'!$D377,'RAB Prices Short'!$E:$E,'All Prices combined'!$G377),IF($B377="RAB Long",SUMIFS('RAB Prices Long'!AM:AM,'RAB Prices Long'!$B:$B,'All Prices combined'!$D377,'RAB Prices Long'!$E:$E,'All Prices combined'!$G377)))),2)</f>
        <v>15.34</v>
      </c>
      <c r="AK377" s="2">
        <f>ROUND(IF($B377="Annuity",SUMIFS('Annuity Prices'!AN:AN,'Annuity Prices'!$B:$B,$D377,'Annuity Prices'!$E:$E,$G377),IF($B377="RAB Short",SUMIFS('RAB Prices Short'!AN:AN,'RAB Prices Short'!$B:$B,'All Prices combined'!$D377,'RAB Prices Short'!$E:$E,'All Prices combined'!$G377),IF($B377="RAB Long",SUMIFS('RAB Prices Long'!AN:AN,'RAB Prices Long'!$B:$B,'All Prices combined'!$D377,'RAB Prices Long'!$E:$E,'All Prices combined'!$G377)))),2)</f>
        <v>15.65</v>
      </c>
      <c r="AL377" s="2">
        <f>ROUND(IF($B377="Annuity",SUMIFS('Annuity Prices'!AO:AO,'Annuity Prices'!$B:$B,$D377,'Annuity Prices'!$E:$E,$G377),IF($B377="RAB Short",SUMIFS('RAB Prices Short'!AO:AO,'RAB Prices Short'!$B:$B,'All Prices combined'!$D377,'RAB Prices Short'!$E:$E,'All Prices combined'!$G377),IF($B377="RAB Long",SUMIFS('RAB Prices Long'!AO:AO,'RAB Prices Long'!$B:$B,'All Prices combined'!$D377,'RAB Prices Long'!$E:$E,'All Prices combined'!$G377)))),2)</f>
        <v>16.04</v>
      </c>
      <c r="AM377" s="2">
        <f>ROUND(IF($B377="Annuity",SUMIFS('Annuity Prices'!AP:AP,'Annuity Prices'!$B:$B,$D377,'Annuity Prices'!$E:$E,$G377),IF($B377="RAB Short",SUMIFS('RAB Prices Short'!AP:AP,'RAB Prices Short'!$B:$B,'All Prices combined'!$D377,'RAB Prices Short'!$E:$E,'All Prices combined'!$G377),IF($B377="RAB Long",SUMIFS('RAB Prices Long'!AP:AP,'RAB Prices Long'!$B:$B,'All Prices combined'!$D377,'RAB Prices Long'!$E:$E,'All Prices combined'!$G377)))),2)</f>
        <v>16.440000000000001</v>
      </c>
      <c r="AN377" s="2">
        <f>ROUND(IF($B377="Annuity",SUMIFS('Annuity Prices'!AQ:AQ,'Annuity Prices'!$B:$B,$D377,'Annuity Prices'!$E:$E,$G377),IF($B377="RAB Short",SUMIFS('RAB Prices Short'!AQ:AQ,'RAB Prices Short'!$B:$B,'All Prices combined'!$D377,'RAB Prices Short'!$E:$E,'All Prices combined'!$G377),IF($B377="RAB Long",SUMIFS('RAB Prices Long'!AQ:AQ,'RAB Prices Long'!$B:$B,'All Prices combined'!$D377,'RAB Prices Long'!$E:$E,'All Prices combined'!$G377)))),2)</f>
        <v>16.850000000000001</v>
      </c>
      <c r="AO377" s="2">
        <f>ROUND(IF($B377="Annuity",SUMIFS('Annuity Prices'!AR:AR,'Annuity Prices'!$B:$B,$D377,'Annuity Prices'!$E:$E,$G377),IF($B377="RAB Short",SUMIFS('RAB Prices Short'!AR:AR,'RAB Prices Short'!$B:$B,'All Prices combined'!$D377,'RAB Prices Short'!$E:$E,'All Prices combined'!$G377),IF($B377="RAB Long",SUMIFS('RAB Prices Long'!AR:AR,'RAB Prices Long'!$B:$B,'All Prices combined'!$D377,'RAB Prices Long'!$E:$E,'All Prices combined'!$G377)))),2)</f>
        <v>0</v>
      </c>
      <c r="AP377" s="2">
        <f>ROUND(IF($B377="Annuity",SUMIFS('Annuity Prices'!AS:AS,'Annuity Prices'!$B:$B,$D377,'Annuity Prices'!$E:$E,$G377),IF($B377="RAB Short",SUMIFS('RAB Prices Short'!AS:AS,'RAB Prices Short'!$B:$B,'All Prices combined'!$D377,'RAB Prices Short'!$E:$E,'All Prices combined'!$G377),IF($B377="RAB Long",SUMIFS('RAB Prices Long'!AS:AS,'RAB Prices Long'!$B:$B,'All Prices combined'!$D377,'RAB Prices Long'!$E:$E,'All Prices combined'!$G377)))),2)</f>
        <v>0</v>
      </c>
      <c r="AQ377" s="2">
        <f>ROUND(IF($B377="Annuity",SUMIFS('Annuity Prices'!AT:AT,'Annuity Prices'!$B:$B,$D377,'Annuity Prices'!$E:$E,$G377),IF($B377="RAB Short",SUMIFS('RAB Prices Short'!AT:AT,'RAB Prices Short'!$B:$B,'All Prices combined'!$D377,'RAB Prices Short'!$E:$E,'All Prices combined'!$G377),IF($B377="RAB Long",SUMIFS('RAB Prices Long'!AT:AT,'RAB Prices Long'!$B:$B,'All Prices combined'!$D377,'RAB Prices Long'!$E:$E,'All Prices combined'!$G377)))),2)</f>
        <v>4.96</v>
      </c>
      <c r="AR377" s="2">
        <f>ROUND(IF($B377="Annuity",SUMIFS('Annuity Prices'!AU:AU,'Annuity Prices'!$B:$B,$D377,'Annuity Prices'!$E:$E,$G377),IF($B377="RAB Short",SUMIFS('RAB Prices Short'!AU:AU,'RAB Prices Short'!$B:$B,'All Prices combined'!$D377,'RAB Prices Short'!$E:$E,'All Prices combined'!$G377),IF($B377="RAB Long",SUMIFS('RAB Prices Long'!AU:AU,'RAB Prices Long'!$B:$B,'All Prices combined'!$D377,'RAB Prices Long'!$E:$E,'All Prices combined'!$G377)))),2)</f>
        <v>5.0599999999999996</v>
      </c>
      <c r="AS377" s="2">
        <f>ROUND(IF($B377="Annuity",SUMIFS('Annuity Prices'!AV:AV,'Annuity Prices'!$B:$B,$D377,'Annuity Prices'!$E:$E,$G377),IF($B377="RAB Short",SUMIFS('RAB Prices Short'!AV:AV,'RAB Prices Short'!$B:$B,'All Prices combined'!$D377,'RAB Prices Short'!$E:$E,'All Prices combined'!$G377),IF($B377="RAB Long",SUMIFS('RAB Prices Long'!AV:AV,'RAB Prices Long'!$B:$B,'All Prices combined'!$D377,'RAB Prices Long'!$E:$E,'All Prices combined'!$G377)))),2)</f>
        <v>5.2</v>
      </c>
      <c r="AT377" s="2">
        <f>ROUND(IF($B377="Annuity",SUMIFS('Annuity Prices'!AW:AW,'Annuity Prices'!$B:$B,$D377,'Annuity Prices'!$E:$E,$G377),IF($B377="RAB Short",SUMIFS('RAB Prices Short'!AW:AW,'RAB Prices Short'!$B:$B,'All Prices combined'!$D377,'RAB Prices Short'!$E:$E,'All Prices combined'!$G377),IF($B377="RAB Long",SUMIFS('RAB Prices Long'!AW:AW,'RAB Prices Long'!$B:$B,'All Prices combined'!$D377,'RAB Prices Long'!$E:$E,'All Prices combined'!$G377)))),2)</f>
        <v>5.35</v>
      </c>
      <c r="AU377" s="2">
        <f>ROUND(IF($B377="Annuity",SUMIFS('Annuity Prices'!AX:AX,'Annuity Prices'!$B:$B,$D377,'Annuity Prices'!$E:$E,$G377),IF($B377="RAB Short",SUMIFS('RAB Prices Short'!AX:AX,'RAB Prices Short'!$B:$B,'All Prices combined'!$D377,'RAB Prices Short'!$E:$E,'All Prices combined'!$G377),IF($B377="RAB Long",SUMIFS('RAB Prices Long'!AX:AX,'RAB Prices Long'!$B:$B,'All Prices combined'!$D377,'RAB Prices Long'!$E:$E,'All Prices combined'!$G377)))),2)</f>
        <v>5.51</v>
      </c>
      <c r="AV377" s="2">
        <f>ROUND(IF($B377="Annuity",SUMIFS('Annuity Prices'!AY:AY,'Annuity Prices'!$B:$B,$D377,'Annuity Prices'!$E:$E,$G377),IF($B377="RAB Short",SUMIFS('RAB Prices Short'!AY:AY,'RAB Prices Short'!$B:$B,'All Prices combined'!$D377,'RAB Prices Short'!$E:$E,'All Prices combined'!$G377),IF($B377="RAB Long",SUMIFS('RAB Prices Long'!AY:AY,'RAB Prices Long'!$B:$B,'All Prices combined'!$D377,'RAB Prices Long'!$E:$E,'All Prices combined'!$G377)))),2)</f>
        <v>5.67</v>
      </c>
      <c r="AW377" s="2">
        <f>ROUND(IF($B377="Annuity",SUMIFS('Annuity Prices'!AZ:AZ,'Annuity Prices'!$B:$B,$D377,'Annuity Prices'!$E:$E,$G377),IF($B377="RAB Short",SUMIFS('RAB Prices Short'!AZ:AZ,'RAB Prices Short'!$B:$B,'All Prices combined'!$D377,'RAB Prices Short'!$E:$E,'All Prices combined'!$G377),IF($B377="RAB Long",SUMIFS('RAB Prices Long'!AZ:AZ,'RAB Prices Long'!$B:$B,'All Prices combined'!$D377,'RAB Prices Long'!$E:$E,'All Prices combined'!$G377)))),2)</f>
        <v>5.83</v>
      </c>
      <c r="AX377" s="2">
        <f>ROUND(IF($B377="Annuity",SUMIFS('Annuity Prices'!BA:BA,'Annuity Prices'!$B:$B,$D377,'Annuity Prices'!$E:$E,$G377),IF($B377="RAB Short",SUMIFS('RAB Prices Short'!BA:BA,'RAB Prices Short'!$B:$B,'All Prices combined'!$D377,'RAB Prices Short'!$E:$E,'All Prices combined'!$G377),IF($B377="RAB Long",SUMIFS('RAB Prices Long'!BA:BA,'RAB Prices Long'!$B:$B,'All Prices combined'!$D377,'RAB Prices Long'!$E:$E,'All Prices combined'!$G377)))),2)</f>
        <v>6.01</v>
      </c>
      <c r="AY377" s="2">
        <f>ROUND(IF($B377="Annuity",SUMIFS('Annuity Prices'!BB:BB,'Annuity Prices'!$B:$B,$D377,'Annuity Prices'!$E:$E,$G377),IF($B377="RAB Short",SUMIFS('RAB Prices Short'!BB:BB,'RAB Prices Short'!$B:$B,'All Prices combined'!$D377,'RAB Prices Short'!$E:$E,'All Prices combined'!$G377),IF($B377="RAB Long",SUMIFS('RAB Prices Long'!BB:BB,'RAB Prices Long'!$B:$B,'All Prices combined'!$D377,'RAB Prices Long'!$E:$E,'All Prices combined'!$G377)))),2)</f>
        <v>6.18</v>
      </c>
      <c r="AZ377" s="2">
        <f>ROUND(IF($B377="Annuity",SUMIFS('Annuity Prices'!BC:BC,'Annuity Prices'!$B:$B,$D377,'Annuity Prices'!$E:$E,$G377),IF($B377="RAB Short",SUMIFS('RAB Prices Short'!BC:BC,'RAB Prices Short'!$B:$B,'All Prices combined'!$D377,'RAB Prices Short'!$E:$E,'All Prices combined'!$G377),IF($B377="RAB Long",SUMIFS('RAB Prices Long'!BC:BC,'RAB Prices Long'!$B:$B,'All Prices combined'!$D377,'RAB Prices Long'!$E:$E,'All Prices combined'!$G377)))),2)</f>
        <v>6.36</v>
      </c>
      <c r="BA377" s="2">
        <f>ROUND(IF($B377="Annuity",SUMIFS('Annuity Prices'!BD:BD,'Annuity Prices'!$B:$B,$D377,'Annuity Prices'!$E:$E,$G377),IF($B377="RAB Short",SUMIFS('RAB Prices Short'!BD:BD,'RAB Prices Short'!$B:$B,'All Prices combined'!$D377,'RAB Prices Short'!$E:$E,'All Prices combined'!$G377),IF($B377="RAB Long",SUMIFS('RAB Prices Long'!BD:BD,'RAB Prices Long'!$B:$B,'All Prices combined'!$D377,'RAB Prices Long'!$E:$E,'All Prices combined'!$G377)))),2)</f>
        <v>6.54</v>
      </c>
      <c r="BB377" s="2">
        <f>ROUND(IF($B377="Annuity",SUMIFS('Annuity Prices'!BE:BE,'Annuity Prices'!$B:$B,$D377,'Annuity Prices'!$E:$E,$G377),IF($B377="RAB Short",SUMIFS('RAB Prices Short'!BE:BE,'RAB Prices Short'!$B:$B,'All Prices combined'!$D377,'RAB Prices Short'!$E:$E,'All Prices combined'!$G377),IF($B377="RAB Long",SUMIFS('RAB Prices Long'!BE:BE,'RAB Prices Long'!$B:$B,'All Prices combined'!$D377,'RAB Prices Long'!$E:$E,'All Prices combined'!$G377)))),2)</f>
        <v>6.74</v>
      </c>
      <c r="BC377" s="2">
        <f>ROUND(IF($B377="Annuity",SUMIFS('Annuity Prices'!BF:BF,'Annuity Prices'!$B:$B,$D377,'Annuity Prices'!$E:$E,$G377),IF($B377="RAB Short",SUMIFS('RAB Prices Short'!BF:BF,'RAB Prices Short'!$B:$B,'All Prices combined'!$D377,'RAB Prices Short'!$E:$E,'All Prices combined'!$G377),IF($B377="RAB Long",SUMIFS('RAB Prices Long'!BF:BF,'RAB Prices Long'!$B:$B,'All Prices combined'!$D377,'RAB Prices Long'!$E:$E,'All Prices combined'!$G377)))),2)</f>
        <v>9.92</v>
      </c>
      <c r="BD377" s="2">
        <f>ROUND(IF($B377="Annuity",SUMIFS('Annuity Prices'!BG:BG,'Annuity Prices'!$B:$B,$D377,'Annuity Prices'!$E:$E,$G377),IF($B377="RAB Short",SUMIFS('RAB Prices Short'!BG:BG,'RAB Prices Short'!$B:$B,'All Prices combined'!$D377,'RAB Prices Short'!$E:$E,'All Prices combined'!$G377),IF($B377="RAB Long",SUMIFS('RAB Prices Long'!BG:BG,'RAB Prices Long'!$B:$B,'All Prices combined'!$D377,'RAB Prices Long'!$E:$E,'All Prices combined'!$G377)))),2)</f>
        <v>11.28</v>
      </c>
      <c r="BE377" s="2">
        <f>ROUND(IF($B377="Annuity",SUMIFS('Annuity Prices'!BH:BH,'Annuity Prices'!$B:$B,$D377,'Annuity Prices'!$E:$E,$G377),IF($B377="RAB Short",SUMIFS('RAB Prices Short'!BH:BH,'RAB Prices Short'!$B:$B,'All Prices combined'!$D377,'RAB Prices Short'!$E:$E,'All Prices combined'!$G377),IF($B377="RAB Long",SUMIFS('RAB Prices Long'!BH:BH,'RAB Prices Long'!$B:$B,'All Prices combined'!$D377,'RAB Prices Long'!$E:$E,'All Prices combined'!$G377)))),2)</f>
        <v>11.56</v>
      </c>
      <c r="BF377" s="2">
        <f>ROUND(IF($B377="Annuity",SUMIFS('Annuity Prices'!BI:BI,'Annuity Prices'!$B:$B,$D377,'Annuity Prices'!$E:$E,$G377),IF($B377="RAB Short",SUMIFS('RAB Prices Short'!BI:BI,'RAB Prices Short'!$B:$B,'All Prices combined'!$D377,'RAB Prices Short'!$E:$E,'All Prices combined'!$G377),IF($B377="RAB Long",SUMIFS('RAB Prices Long'!BI:BI,'RAB Prices Long'!$B:$B,'All Prices combined'!$D377,'RAB Prices Long'!$E:$E,'All Prices combined'!$G377)))),2)</f>
        <v>11.8</v>
      </c>
      <c r="BG377" s="2">
        <f>ROUND(IF($B377="Annuity",SUMIFS('Annuity Prices'!BJ:BJ,'Annuity Prices'!$B:$B,$D377,'Annuity Prices'!$E:$E,$G377),IF($B377="RAB Short",SUMIFS('RAB Prices Short'!BJ:BJ,'RAB Prices Short'!$B:$B,'All Prices combined'!$D377,'RAB Prices Short'!$E:$E,'All Prices combined'!$G377),IF($B377="RAB Long",SUMIFS('RAB Prices Long'!BJ:BJ,'RAB Prices Long'!$B:$B,'All Prices combined'!$D377,'RAB Prices Long'!$E:$E,'All Prices combined'!$G377)))),2)</f>
        <v>12.09</v>
      </c>
      <c r="BH377" s="2">
        <f>ROUND(IF($B377="Annuity",SUMIFS('Annuity Prices'!BK:BK,'Annuity Prices'!$B:$B,$D377,'Annuity Prices'!$E:$E,$G377),IF($B377="RAB Short",SUMIFS('RAB Prices Short'!BK:BK,'RAB Prices Short'!$B:$B,'All Prices combined'!$D377,'RAB Prices Short'!$E:$E,'All Prices combined'!$G377),IF($B377="RAB Long",SUMIFS('RAB Prices Long'!BK:BK,'RAB Prices Long'!$B:$B,'All Prices combined'!$D377,'RAB Prices Long'!$E:$E,'All Prices combined'!$G377)))),2)</f>
        <v>12.39</v>
      </c>
      <c r="BI377" s="2">
        <f>ROUND(IF($B377="Annuity",SUMIFS('Annuity Prices'!BL:BL,'Annuity Prices'!$B:$B,$D377,'Annuity Prices'!$E:$E,$G377),IF($B377="RAB Short",SUMIFS('RAB Prices Short'!BL:BL,'RAB Prices Short'!$B:$B,'All Prices combined'!$D377,'RAB Prices Short'!$E:$E,'All Prices combined'!$G377),IF($B377="RAB Long",SUMIFS('RAB Prices Long'!BL:BL,'RAB Prices Long'!$B:$B,'All Prices combined'!$D377,'RAB Prices Long'!$E:$E,'All Prices combined'!$G377)))),2)</f>
        <v>12.7</v>
      </c>
      <c r="BJ377" s="2">
        <f>ROUND(IF($B377="Annuity",SUMIFS('Annuity Prices'!BM:BM,'Annuity Prices'!$B:$B,$D377,'Annuity Prices'!$E:$E,$G377),IF($B377="RAB Short",SUMIFS('RAB Prices Short'!BM:BM,'RAB Prices Short'!$B:$B,'All Prices combined'!$D377,'RAB Prices Short'!$E:$E,'All Prices combined'!$G377),IF($B377="RAB Long",SUMIFS('RAB Prices Long'!BM:BM,'RAB Prices Long'!$B:$B,'All Prices combined'!$D377,'RAB Prices Long'!$E:$E,'All Prices combined'!$G377)))),2)</f>
        <v>12.96</v>
      </c>
      <c r="BK377" s="2">
        <f>ROUND(IF($B377="Annuity",SUMIFS('Annuity Prices'!BN:BN,'Annuity Prices'!$B:$B,$D377,'Annuity Prices'!$E:$E,$G377),IF($B377="RAB Short",SUMIFS('RAB Prices Short'!BN:BN,'RAB Prices Short'!$B:$B,'All Prices combined'!$D377,'RAB Prices Short'!$E:$E,'All Prices combined'!$G377),IF($B377="RAB Long",SUMIFS('RAB Prices Long'!BN:BN,'RAB Prices Long'!$B:$B,'All Prices combined'!$D377,'RAB Prices Long'!$E:$E,'All Prices combined'!$G377)))),2)</f>
        <v>13.29</v>
      </c>
      <c r="BL377" s="2">
        <f>ROUND(IF($B377="Annuity",SUMIFS('Annuity Prices'!BO:BO,'Annuity Prices'!$B:$B,$D377,'Annuity Prices'!$E:$E,$G377),IF($B377="RAB Short",SUMIFS('RAB Prices Short'!BO:BO,'RAB Prices Short'!$B:$B,'All Prices combined'!$D377,'RAB Prices Short'!$E:$E,'All Prices combined'!$G377),IF($B377="RAB Long",SUMIFS('RAB Prices Long'!BO:BO,'RAB Prices Long'!$B:$B,'All Prices combined'!$D377,'RAB Prices Long'!$E:$E,'All Prices combined'!$G377)))),2)</f>
        <v>13.62</v>
      </c>
      <c r="BM377" s="2">
        <f>ROUND(IF($B377="Annuity",SUMIFS('Annuity Prices'!BP:BP,'Annuity Prices'!$B:$B,$D377,'Annuity Prices'!$E:$E,$G377),IF($B377="RAB Short",SUMIFS('RAB Prices Short'!BP:BP,'RAB Prices Short'!$B:$B,'All Prices combined'!$D377,'RAB Prices Short'!$E:$E,'All Prices combined'!$G377),IF($B377="RAB Long",SUMIFS('RAB Prices Long'!BP:BP,'RAB Prices Long'!$B:$B,'All Prices combined'!$D377,'RAB Prices Long'!$E:$E,'All Prices combined'!$G377)))),2)</f>
        <v>13.96</v>
      </c>
      <c r="BN377" s="2">
        <f>ROUND(IF($B377="Annuity",SUMIFS('Annuity Prices'!BQ:BQ,'Annuity Prices'!$B:$B,$D377,'Annuity Prices'!$E:$E,$G377),IF($B377="RAB Short",SUMIFS('RAB Prices Short'!BQ:BQ,'RAB Prices Short'!$B:$B,'All Prices combined'!$D377,'RAB Prices Short'!$E:$E,'All Prices combined'!$G377),IF($B377="RAB Long",SUMIFS('RAB Prices Long'!BQ:BQ,'RAB Prices Long'!$B:$B,'All Prices combined'!$D377,'RAB Prices Long'!$E:$E,'All Prices combined'!$G377)))),2)</f>
        <v>14.24</v>
      </c>
      <c r="BO377" s="2">
        <f>ROUND(IF($B377="Annuity",SUMIFS('Annuity Prices'!BR:BR,'Annuity Prices'!$B:$B,$D377,'Annuity Prices'!$E:$E,$G377),IF($B377="RAB Short",SUMIFS('RAB Prices Short'!BR:BR,'RAB Prices Short'!$B:$B,'All Prices combined'!$D377,'RAB Prices Short'!$E:$E,'All Prices combined'!$G377),IF($B377="RAB Long",SUMIFS('RAB Prices Long'!BR:BR,'RAB Prices Long'!$B:$B,'All Prices combined'!$D377,'RAB Prices Long'!$E:$E,'All Prices combined'!$G377)))),2)</f>
        <v>14.6</v>
      </c>
      <c r="BP377" s="2">
        <f>ROUND(IF($B377="Annuity",SUMIFS('Annuity Prices'!BS:BS,'Annuity Prices'!$B:$B,$D377,'Annuity Prices'!$E:$E,$G377),IF($B377="RAB Short",SUMIFS('RAB Prices Short'!BS:BS,'RAB Prices Short'!$B:$B,'All Prices combined'!$D377,'RAB Prices Short'!$E:$E,'All Prices combined'!$G377),IF($B377="RAB Long",SUMIFS('RAB Prices Long'!BS:BS,'RAB Prices Long'!$B:$B,'All Prices combined'!$D377,'RAB Prices Long'!$E:$E,'All Prices combined'!$G377)))),2)</f>
        <v>14.96</v>
      </c>
      <c r="BQ377" s="2">
        <f>ROUND(IF($B377="Annuity",SUMIFS('Annuity Prices'!BT:BT,'Annuity Prices'!$B:$B,$D377,'Annuity Prices'!$E:$E,$G377),IF($B377="RAB Short",SUMIFS('RAB Prices Short'!BT:BT,'RAB Prices Short'!$B:$B,'All Prices combined'!$D377,'RAB Prices Short'!$E:$E,'All Prices combined'!$G377),IF($B377="RAB Long",SUMIFS('RAB Prices Long'!BT:BT,'RAB Prices Long'!$B:$B,'All Prices combined'!$D377,'RAB Prices Long'!$E:$E,'All Prices combined'!$G377)))),2)</f>
        <v>15.34</v>
      </c>
      <c r="BR377" s="2">
        <f>ROUND(IF($B377="Annuity",SUMIFS('Annuity Prices'!BU:BU,'Annuity Prices'!$B:$B,$D377,'Annuity Prices'!$E:$E,$G377),IF($B377="RAB Short",SUMIFS('RAB Prices Short'!BU:BU,'RAB Prices Short'!$B:$B,'All Prices combined'!$D377,'RAB Prices Short'!$E:$E,'All Prices combined'!$G377),IF($B377="RAB Long",SUMIFS('RAB Prices Long'!BU:BU,'RAB Prices Long'!$B:$B,'All Prices combined'!$D377,'RAB Prices Long'!$E:$E,'All Prices combined'!$G377)))),2)</f>
        <v>15.65</v>
      </c>
      <c r="BS377" s="2">
        <f>ROUND(IF($B377="Annuity",SUMIFS('Annuity Prices'!BV:BV,'Annuity Prices'!$B:$B,$D377,'Annuity Prices'!$E:$E,$G377),IF($B377="RAB Short",SUMIFS('RAB Prices Short'!BV:BV,'RAB Prices Short'!$B:$B,'All Prices combined'!$D377,'RAB Prices Short'!$E:$E,'All Prices combined'!$G377),IF($B377="RAB Long",SUMIFS('RAB Prices Long'!BV:BV,'RAB Prices Long'!$B:$B,'All Prices combined'!$D377,'RAB Prices Long'!$E:$E,'All Prices combined'!$G377)))),2)</f>
        <v>16.04</v>
      </c>
      <c r="BT377" s="2">
        <f>ROUND(IF($B377="Annuity",SUMIFS('Annuity Prices'!BW:BW,'Annuity Prices'!$B:$B,$D377,'Annuity Prices'!$E:$E,$G377),IF($B377="RAB Short",SUMIFS('RAB Prices Short'!BW:BW,'RAB Prices Short'!$B:$B,'All Prices combined'!$D377,'RAB Prices Short'!$E:$E,'All Prices combined'!$G377),IF($B377="RAB Long",SUMIFS('RAB Prices Long'!BW:BW,'RAB Prices Long'!$B:$B,'All Prices combined'!$D377,'RAB Prices Long'!$E:$E,'All Prices combined'!$G377)))),2)</f>
        <v>16.440000000000001</v>
      </c>
      <c r="BU377" s="2">
        <f>ROUND(IF($B377="Annuity",SUMIFS('Annuity Prices'!BX:BX,'Annuity Prices'!$B:$B,$D377,'Annuity Prices'!$E:$E,$G377),IF($B377="RAB Short",SUMIFS('RAB Prices Short'!BX:BX,'RAB Prices Short'!$B:$B,'All Prices combined'!$D377,'RAB Prices Short'!$E:$E,'All Prices combined'!$G377),IF($B377="RAB Long",SUMIFS('RAB Prices Long'!BX:BX,'RAB Prices Long'!$B:$B,'All Prices combined'!$D377,'RAB Prices Long'!$E:$E,'All Prices combined'!$G377)))),2)</f>
        <v>16.850000000000001</v>
      </c>
    </row>
    <row r="378" spans="2:73" x14ac:dyDescent="0.25">
      <c r="B378" t="s">
        <v>44</v>
      </c>
      <c r="C378">
        <v>30</v>
      </c>
      <c r="D378" t="s">
        <v>217</v>
      </c>
      <c r="E378" t="s">
        <v>209</v>
      </c>
      <c r="F378">
        <v>30</v>
      </c>
      <c r="G378" t="s">
        <v>201</v>
      </c>
      <c r="I378" s="2">
        <f>ROUND(IF($B378="Annuity",SUMIFS('Annuity Prices'!L:L,'Annuity Prices'!$B:$B,$D378,'Annuity Prices'!$E:$E,$G378),IF($B378="RAB Short",SUMIFS('RAB Prices Short'!L:L,'RAB Prices Short'!$B:$B,'All Prices combined'!$D378,'RAB Prices Short'!$E:$E,'All Prices combined'!$G378),IF($B378="RAB Long",SUMIFS('RAB Prices Long'!L:L,'RAB Prices Long'!$B:$B,'All Prices combined'!$D378,'RAB Prices Long'!$E:$E,'All Prices combined'!$G378)))),2)</f>
        <v>0</v>
      </c>
      <c r="J378" s="2">
        <f>ROUND(IF($B378="Annuity",SUMIFS('Annuity Prices'!M:M,'Annuity Prices'!$B:$B,$D378,'Annuity Prices'!$E:$E,$G378),IF($B378="RAB Short",SUMIFS('RAB Prices Short'!M:M,'RAB Prices Short'!$B:$B,'All Prices combined'!$D378,'RAB Prices Short'!$E:$E,'All Prices combined'!$G378),IF($B378="RAB Long",SUMIFS('RAB Prices Long'!M:M,'RAB Prices Long'!$B:$B,'All Prices combined'!$D378,'RAB Prices Long'!$E:$E,'All Prices combined'!$G378)))),2)</f>
        <v>0</v>
      </c>
      <c r="K378" s="2">
        <f>ROUND(IF($B378="Annuity",SUMIFS('Annuity Prices'!N:N,'Annuity Prices'!$B:$B,$D378,'Annuity Prices'!$E:$E,$G378),IF($B378="RAB Short",SUMIFS('RAB Prices Short'!N:N,'RAB Prices Short'!$B:$B,'All Prices combined'!$D378,'RAB Prices Short'!$E:$E,'All Prices combined'!$G378),IF($B378="RAB Long",SUMIFS('RAB Prices Long'!N:N,'RAB Prices Long'!$B:$B,'All Prices combined'!$D378,'RAB Prices Long'!$E:$E,'All Prices combined'!$G378)))),2)</f>
        <v>36.340000000000003</v>
      </c>
      <c r="L378" s="2">
        <f>ROUND(IF($B378="Annuity",SUMIFS('Annuity Prices'!O:O,'Annuity Prices'!$B:$B,$D378,'Annuity Prices'!$E:$E,$G378),IF($B378="RAB Short",SUMIFS('RAB Prices Short'!O:O,'RAB Prices Short'!$B:$B,'All Prices combined'!$D378,'RAB Prices Short'!$E:$E,'All Prices combined'!$G378),IF($B378="RAB Long",SUMIFS('RAB Prices Long'!O:O,'RAB Prices Long'!$B:$B,'All Prices combined'!$D378,'RAB Prices Long'!$E:$E,'All Prices combined'!$G378)))),2)</f>
        <v>37.380000000000003</v>
      </c>
      <c r="M378" s="2">
        <f>ROUND(IF($B378="Annuity",SUMIFS('Annuity Prices'!P:P,'Annuity Prices'!$B:$B,$D378,'Annuity Prices'!$E:$E,$G378),IF($B378="RAB Short",SUMIFS('RAB Prices Short'!P:P,'RAB Prices Short'!$B:$B,'All Prices combined'!$D378,'RAB Prices Short'!$E:$E,'All Prices combined'!$G378),IF($B378="RAB Long",SUMIFS('RAB Prices Long'!P:P,'RAB Prices Long'!$B:$B,'All Prices combined'!$D378,'RAB Prices Long'!$E:$E,'All Prices combined'!$G378)))),2)</f>
        <v>64.150000000000006</v>
      </c>
      <c r="N378" s="2">
        <f>ROUND(IF($B378="Annuity",SUMIFS('Annuity Prices'!Q:Q,'Annuity Prices'!$B:$B,$D378,'Annuity Prices'!$E:$E,$G378),IF($B378="RAB Short",SUMIFS('RAB Prices Short'!Q:Q,'RAB Prices Short'!$B:$B,'All Prices combined'!$D378,'RAB Prices Short'!$E:$E,'All Prices combined'!$G378),IF($B378="RAB Long",SUMIFS('RAB Prices Long'!Q:Q,'RAB Prices Long'!$B:$B,'All Prices combined'!$D378,'RAB Prices Long'!$E:$E,'All Prices combined'!$G378)))),2)</f>
        <v>65.760000000000005</v>
      </c>
      <c r="O378" s="2">
        <f>ROUND(IF($B378="Annuity",SUMIFS('Annuity Prices'!R:R,'Annuity Prices'!$B:$B,$D378,'Annuity Prices'!$E:$E,$G378),IF($B378="RAB Short",SUMIFS('RAB Prices Short'!R:R,'RAB Prices Short'!$B:$B,'All Prices combined'!$D378,'RAB Prices Short'!$E:$E,'All Prices combined'!$G378),IF($B378="RAB Long",SUMIFS('RAB Prices Long'!R:R,'RAB Prices Long'!$B:$B,'All Prices combined'!$D378,'RAB Prices Long'!$E:$E,'All Prices combined'!$G378)))),2)</f>
        <v>67.400000000000006</v>
      </c>
      <c r="P378" s="2">
        <f>ROUND(IF($B378="Annuity",SUMIFS('Annuity Prices'!S:S,'Annuity Prices'!$B:$B,$D378,'Annuity Prices'!$E:$E,$G378),IF($B378="RAB Short",SUMIFS('RAB Prices Short'!S:S,'RAB Prices Short'!$B:$B,'All Prices combined'!$D378,'RAB Prices Short'!$E:$E,'All Prices combined'!$G378),IF($B378="RAB Long",SUMIFS('RAB Prices Long'!S:S,'RAB Prices Long'!$B:$B,'All Prices combined'!$D378,'RAB Prices Long'!$E:$E,'All Prices combined'!$G378)))),2)</f>
        <v>69.08</v>
      </c>
      <c r="Q378" s="2">
        <f>ROUND(IF($B378="Annuity",SUMIFS('Annuity Prices'!T:T,'Annuity Prices'!$B:$B,$D378,'Annuity Prices'!$E:$E,$G378),IF($B378="RAB Short",SUMIFS('RAB Prices Short'!T:T,'RAB Prices Short'!$B:$B,'All Prices combined'!$D378,'RAB Prices Short'!$E:$E,'All Prices combined'!$G378),IF($B378="RAB Long",SUMIFS('RAB Prices Long'!T:T,'RAB Prices Long'!$B:$B,'All Prices combined'!$D378,'RAB Prices Long'!$E:$E,'All Prices combined'!$G378)))),2)</f>
        <v>72.48</v>
      </c>
      <c r="R378" s="2">
        <f>ROUND(IF($B378="Annuity",SUMIFS('Annuity Prices'!U:U,'Annuity Prices'!$B:$B,$D378,'Annuity Prices'!$E:$E,$G378),IF($B378="RAB Short",SUMIFS('RAB Prices Short'!U:U,'RAB Prices Short'!$B:$B,'All Prices combined'!$D378,'RAB Prices Short'!$E:$E,'All Prices combined'!$G378),IF($B378="RAB Long",SUMIFS('RAB Prices Long'!U:U,'RAB Prices Long'!$B:$B,'All Prices combined'!$D378,'RAB Prices Long'!$E:$E,'All Prices combined'!$G378)))),2)</f>
        <v>74.290000000000006</v>
      </c>
      <c r="S378" s="2">
        <f>ROUND(IF($B378="Annuity",SUMIFS('Annuity Prices'!V:V,'Annuity Prices'!$B:$B,$D378,'Annuity Prices'!$E:$E,$G378),IF($B378="RAB Short",SUMIFS('RAB Prices Short'!V:V,'RAB Prices Short'!$B:$B,'All Prices combined'!$D378,'RAB Prices Short'!$E:$E,'All Prices combined'!$G378),IF($B378="RAB Long",SUMIFS('RAB Prices Long'!V:V,'RAB Prices Long'!$B:$B,'All Prices combined'!$D378,'RAB Prices Long'!$E:$E,'All Prices combined'!$G378)))),2)</f>
        <v>76.150000000000006</v>
      </c>
      <c r="T378" s="2">
        <f>ROUND(IF($B378="Annuity",SUMIFS('Annuity Prices'!W:W,'Annuity Prices'!$B:$B,$D378,'Annuity Prices'!$E:$E,$G378),IF($B378="RAB Short",SUMIFS('RAB Prices Short'!W:W,'RAB Prices Short'!$B:$B,'All Prices combined'!$D378,'RAB Prices Short'!$E:$E,'All Prices combined'!$G378),IF($B378="RAB Long",SUMIFS('RAB Prices Long'!W:W,'RAB Prices Long'!$B:$B,'All Prices combined'!$D378,'RAB Prices Long'!$E:$E,'All Prices combined'!$G378)))),2)</f>
        <v>78.05</v>
      </c>
      <c r="U378" s="2">
        <f>ROUND(IF($B378="Annuity",SUMIFS('Annuity Prices'!X:X,'Annuity Prices'!$B:$B,$D378,'Annuity Prices'!$E:$E,$G378),IF($B378="RAB Short",SUMIFS('RAB Prices Short'!X:X,'RAB Prices Short'!$B:$B,'All Prices combined'!$D378,'RAB Prices Short'!$E:$E,'All Prices combined'!$G378),IF($B378="RAB Long",SUMIFS('RAB Prices Long'!X:X,'RAB Prices Long'!$B:$B,'All Prices combined'!$D378,'RAB Prices Long'!$E:$E,'All Prices combined'!$G378)))),2)</f>
        <v>82.3</v>
      </c>
      <c r="V378" s="2">
        <f>ROUND(IF($B378="Annuity",SUMIFS('Annuity Prices'!Y:Y,'Annuity Prices'!$B:$B,$D378,'Annuity Prices'!$E:$E,$G378),IF($B378="RAB Short",SUMIFS('RAB Prices Short'!Y:Y,'RAB Prices Short'!$B:$B,'All Prices combined'!$D378,'RAB Prices Short'!$E:$E,'All Prices combined'!$G378),IF($B378="RAB Long",SUMIFS('RAB Prices Long'!Y:Y,'RAB Prices Long'!$B:$B,'All Prices combined'!$D378,'RAB Prices Long'!$E:$E,'All Prices combined'!$G378)))),2)</f>
        <v>84.36</v>
      </c>
      <c r="W378" s="2">
        <f>ROUND(IF($B378="Annuity",SUMIFS('Annuity Prices'!Z:Z,'Annuity Prices'!$B:$B,$D378,'Annuity Prices'!$E:$E,$G378),IF($B378="RAB Short",SUMIFS('RAB Prices Short'!Z:Z,'RAB Prices Short'!$B:$B,'All Prices combined'!$D378,'RAB Prices Short'!$E:$E,'All Prices combined'!$G378),IF($B378="RAB Long",SUMIFS('RAB Prices Long'!Z:Z,'RAB Prices Long'!$B:$B,'All Prices combined'!$D378,'RAB Prices Long'!$E:$E,'All Prices combined'!$G378)))),2)</f>
        <v>86.47</v>
      </c>
      <c r="X378" s="2">
        <f>ROUND(IF($B378="Annuity",SUMIFS('Annuity Prices'!AA:AA,'Annuity Prices'!$B:$B,$D378,'Annuity Prices'!$E:$E,$G378),IF($B378="RAB Short",SUMIFS('RAB Prices Short'!AA:AA,'RAB Prices Short'!$B:$B,'All Prices combined'!$D378,'RAB Prices Short'!$E:$E,'All Prices combined'!$G378),IF($B378="RAB Long",SUMIFS('RAB Prices Long'!AA:AA,'RAB Prices Long'!$B:$B,'All Prices combined'!$D378,'RAB Prices Long'!$E:$E,'All Prices combined'!$G378)))),2)</f>
        <v>88.63</v>
      </c>
      <c r="Y378" s="2">
        <f>ROUND(IF($B378="Annuity",SUMIFS('Annuity Prices'!AB:AB,'Annuity Prices'!$B:$B,$D378,'Annuity Prices'!$E:$E,$G378),IF($B378="RAB Short",SUMIFS('RAB Prices Short'!AB:AB,'RAB Prices Short'!$B:$B,'All Prices combined'!$D378,'RAB Prices Short'!$E:$E,'All Prices combined'!$G378),IF($B378="RAB Long",SUMIFS('RAB Prices Long'!AB:AB,'RAB Prices Long'!$B:$B,'All Prices combined'!$D378,'RAB Prices Long'!$E:$E,'All Prices combined'!$G378)))),2)</f>
        <v>92.16</v>
      </c>
      <c r="Z378" s="2">
        <f>ROUND(IF($B378="Annuity",SUMIFS('Annuity Prices'!AC:AC,'Annuity Prices'!$B:$B,$D378,'Annuity Prices'!$E:$E,$G378),IF($B378="RAB Short",SUMIFS('RAB Prices Short'!AC:AC,'RAB Prices Short'!$B:$B,'All Prices combined'!$D378,'RAB Prices Short'!$E:$E,'All Prices combined'!$G378),IF($B378="RAB Long",SUMIFS('RAB Prices Long'!AC:AC,'RAB Prices Long'!$B:$B,'All Prices combined'!$D378,'RAB Prices Long'!$E:$E,'All Prices combined'!$G378)))),2)</f>
        <v>94.47</v>
      </c>
      <c r="AA378" s="2">
        <f>ROUND(IF($B378="Annuity",SUMIFS('Annuity Prices'!AD:AD,'Annuity Prices'!$B:$B,$D378,'Annuity Prices'!$E:$E,$G378),IF($B378="RAB Short",SUMIFS('RAB Prices Short'!AD:AD,'RAB Prices Short'!$B:$B,'All Prices combined'!$D378,'RAB Prices Short'!$E:$E,'All Prices combined'!$G378),IF($B378="RAB Long",SUMIFS('RAB Prices Long'!AD:AD,'RAB Prices Long'!$B:$B,'All Prices combined'!$D378,'RAB Prices Long'!$E:$E,'All Prices combined'!$G378)))),2)</f>
        <v>96.83</v>
      </c>
      <c r="AB378" s="2">
        <f>ROUND(IF($B378="Annuity",SUMIFS('Annuity Prices'!AE:AE,'Annuity Prices'!$B:$B,$D378,'Annuity Prices'!$E:$E,$G378),IF($B378="RAB Short",SUMIFS('RAB Prices Short'!AE:AE,'RAB Prices Short'!$B:$B,'All Prices combined'!$D378,'RAB Prices Short'!$E:$E,'All Prices combined'!$G378),IF($B378="RAB Long",SUMIFS('RAB Prices Long'!AE:AE,'RAB Prices Long'!$B:$B,'All Prices combined'!$D378,'RAB Prices Long'!$E:$E,'All Prices combined'!$G378)))),2)</f>
        <v>99.25</v>
      </c>
      <c r="AC378" s="2">
        <f>ROUND(IF($B378="Annuity",SUMIFS('Annuity Prices'!AF:AF,'Annuity Prices'!$B:$B,$D378,'Annuity Prices'!$E:$E,$G378),IF($B378="RAB Short",SUMIFS('RAB Prices Short'!AF:AF,'RAB Prices Short'!$B:$B,'All Prices combined'!$D378,'RAB Prices Short'!$E:$E,'All Prices combined'!$G378),IF($B378="RAB Long",SUMIFS('RAB Prices Long'!AF:AF,'RAB Prices Long'!$B:$B,'All Prices combined'!$D378,'RAB Prices Long'!$E:$E,'All Prices combined'!$G378)))),2)</f>
        <v>100.13</v>
      </c>
      <c r="AD378" s="2">
        <f>ROUND(IF($B378="Annuity",SUMIFS('Annuity Prices'!AG:AG,'Annuity Prices'!$B:$B,$D378,'Annuity Prices'!$E:$E,$G378),IF($B378="RAB Short",SUMIFS('RAB Prices Short'!AG:AG,'RAB Prices Short'!$B:$B,'All Prices combined'!$D378,'RAB Prices Short'!$E:$E,'All Prices combined'!$G378),IF($B378="RAB Long",SUMIFS('RAB Prices Long'!AG:AG,'RAB Prices Long'!$B:$B,'All Prices combined'!$D378,'RAB Prices Long'!$E:$E,'All Prices combined'!$G378)))),2)</f>
        <v>102.63</v>
      </c>
      <c r="AE378" s="2">
        <f>ROUND(IF($B378="Annuity",SUMIFS('Annuity Prices'!AH:AH,'Annuity Prices'!$B:$B,$D378,'Annuity Prices'!$E:$E,$G378),IF($B378="RAB Short",SUMIFS('RAB Prices Short'!AH:AH,'RAB Prices Short'!$B:$B,'All Prices combined'!$D378,'RAB Prices Short'!$E:$E,'All Prices combined'!$G378),IF($B378="RAB Long",SUMIFS('RAB Prices Long'!AH:AH,'RAB Prices Long'!$B:$B,'All Prices combined'!$D378,'RAB Prices Long'!$E:$E,'All Prices combined'!$G378)))),2)</f>
        <v>105.2</v>
      </c>
      <c r="AF378" s="2">
        <f>ROUND(IF($B378="Annuity",SUMIFS('Annuity Prices'!AI:AI,'Annuity Prices'!$B:$B,$D378,'Annuity Prices'!$E:$E,$G378),IF($B378="RAB Short",SUMIFS('RAB Prices Short'!AI:AI,'RAB Prices Short'!$B:$B,'All Prices combined'!$D378,'RAB Prices Short'!$E:$E,'All Prices combined'!$G378),IF($B378="RAB Long",SUMIFS('RAB Prices Long'!AI:AI,'RAB Prices Long'!$B:$B,'All Prices combined'!$D378,'RAB Prices Long'!$E:$E,'All Prices combined'!$G378)))),2)</f>
        <v>107.83</v>
      </c>
      <c r="AG378" s="2">
        <f>ROUND(IF($B378="Annuity",SUMIFS('Annuity Prices'!AJ:AJ,'Annuity Prices'!$B:$B,$D378,'Annuity Prices'!$E:$E,$G378),IF($B378="RAB Short",SUMIFS('RAB Prices Short'!AJ:AJ,'RAB Prices Short'!$B:$B,'All Prices combined'!$D378,'RAB Prices Short'!$E:$E,'All Prices combined'!$G378),IF($B378="RAB Long",SUMIFS('RAB Prices Long'!AJ:AJ,'RAB Prices Long'!$B:$B,'All Prices combined'!$D378,'RAB Prices Long'!$E:$E,'All Prices combined'!$G378)))),2)</f>
        <v>110.81</v>
      </c>
      <c r="AH378" s="2">
        <f>ROUND(IF($B378="Annuity",SUMIFS('Annuity Prices'!AK:AK,'Annuity Prices'!$B:$B,$D378,'Annuity Prices'!$E:$E,$G378),IF($B378="RAB Short",SUMIFS('RAB Prices Short'!AK:AK,'RAB Prices Short'!$B:$B,'All Prices combined'!$D378,'RAB Prices Short'!$E:$E,'All Prices combined'!$G378),IF($B378="RAB Long",SUMIFS('RAB Prices Long'!AK:AK,'RAB Prices Long'!$B:$B,'All Prices combined'!$D378,'RAB Prices Long'!$E:$E,'All Prices combined'!$G378)))),2)</f>
        <v>113.58</v>
      </c>
      <c r="AI378" s="2">
        <f>ROUND(IF($B378="Annuity",SUMIFS('Annuity Prices'!AL:AL,'Annuity Prices'!$B:$B,$D378,'Annuity Prices'!$E:$E,$G378),IF($B378="RAB Short",SUMIFS('RAB Prices Short'!AL:AL,'RAB Prices Short'!$B:$B,'All Prices combined'!$D378,'RAB Prices Short'!$E:$E,'All Prices combined'!$G378),IF($B378="RAB Long",SUMIFS('RAB Prices Long'!AL:AL,'RAB Prices Long'!$B:$B,'All Prices combined'!$D378,'RAB Prices Long'!$E:$E,'All Prices combined'!$G378)))),2)</f>
        <v>116.42</v>
      </c>
      <c r="AJ378" s="2">
        <f>ROUND(IF($B378="Annuity",SUMIFS('Annuity Prices'!AM:AM,'Annuity Prices'!$B:$B,$D378,'Annuity Prices'!$E:$E,$G378),IF($B378="RAB Short",SUMIFS('RAB Prices Short'!AM:AM,'RAB Prices Short'!$B:$B,'All Prices combined'!$D378,'RAB Prices Short'!$E:$E,'All Prices combined'!$G378),IF($B378="RAB Long",SUMIFS('RAB Prices Long'!AM:AM,'RAB Prices Long'!$B:$B,'All Prices combined'!$D378,'RAB Prices Long'!$E:$E,'All Prices combined'!$G378)))),2)</f>
        <v>119.33</v>
      </c>
      <c r="AK378" s="2">
        <f>ROUND(IF($B378="Annuity",SUMIFS('Annuity Prices'!AN:AN,'Annuity Prices'!$B:$B,$D378,'Annuity Prices'!$E:$E,$G378),IF($B378="RAB Short",SUMIFS('RAB Prices Short'!AN:AN,'RAB Prices Short'!$B:$B,'All Prices combined'!$D378,'RAB Prices Short'!$E:$E,'All Prices combined'!$G378),IF($B378="RAB Long",SUMIFS('RAB Prices Long'!AN:AN,'RAB Prices Long'!$B:$B,'All Prices combined'!$D378,'RAB Prices Long'!$E:$E,'All Prices combined'!$G378)))),2)</f>
        <v>121.28</v>
      </c>
      <c r="AL378" s="2">
        <f>ROUND(IF($B378="Annuity",SUMIFS('Annuity Prices'!AO:AO,'Annuity Prices'!$B:$B,$D378,'Annuity Prices'!$E:$E,$G378),IF($B378="RAB Short",SUMIFS('RAB Prices Short'!AO:AO,'RAB Prices Short'!$B:$B,'All Prices combined'!$D378,'RAB Prices Short'!$E:$E,'All Prices combined'!$G378),IF($B378="RAB Long",SUMIFS('RAB Prices Long'!AO:AO,'RAB Prices Long'!$B:$B,'All Prices combined'!$D378,'RAB Prices Long'!$E:$E,'All Prices combined'!$G378)))),2)</f>
        <v>124.31</v>
      </c>
      <c r="AM378" s="2">
        <f>ROUND(IF($B378="Annuity",SUMIFS('Annuity Prices'!AP:AP,'Annuity Prices'!$B:$B,$D378,'Annuity Prices'!$E:$E,$G378),IF($B378="RAB Short",SUMIFS('RAB Prices Short'!AP:AP,'RAB Prices Short'!$B:$B,'All Prices combined'!$D378,'RAB Prices Short'!$E:$E,'All Prices combined'!$G378),IF($B378="RAB Long",SUMIFS('RAB Prices Long'!AP:AP,'RAB Prices Long'!$B:$B,'All Prices combined'!$D378,'RAB Prices Long'!$E:$E,'All Prices combined'!$G378)))),2)</f>
        <v>127.42</v>
      </c>
      <c r="AN378" s="2">
        <f>ROUND(IF($B378="Annuity",SUMIFS('Annuity Prices'!AQ:AQ,'Annuity Prices'!$B:$B,$D378,'Annuity Prices'!$E:$E,$G378),IF($B378="RAB Short",SUMIFS('RAB Prices Short'!AQ:AQ,'RAB Prices Short'!$B:$B,'All Prices combined'!$D378,'RAB Prices Short'!$E:$E,'All Prices combined'!$G378),IF($B378="RAB Long",SUMIFS('RAB Prices Long'!AQ:AQ,'RAB Prices Long'!$B:$B,'All Prices combined'!$D378,'RAB Prices Long'!$E:$E,'All Prices combined'!$G378)))),2)</f>
        <v>130.6</v>
      </c>
      <c r="AO378" s="2">
        <f>ROUND(IF($B378="Annuity",SUMIFS('Annuity Prices'!AR:AR,'Annuity Prices'!$B:$B,$D378,'Annuity Prices'!$E:$E,$G378),IF($B378="RAB Short",SUMIFS('RAB Prices Short'!AR:AR,'RAB Prices Short'!$B:$B,'All Prices combined'!$D378,'RAB Prices Short'!$E:$E,'All Prices combined'!$G378),IF($B378="RAB Long",SUMIFS('RAB Prices Long'!AR:AR,'RAB Prices Long'!$B:$B,'All Prices combined'!$D378,'RAB Prices Long'!$E:$E,'All Prices combined'!$G378)))),2)</f>
        <v>0</v>
      </c>
      <c r="AP378" s="2">
        <f>ROUND(IF($B378="Annuity",SUMIFS('Annuity Prices'!AS:AS,'Annuity Prices'!$B:$B,$D378,'Annuity Prices'!$E:$E,$G378),IF($B378="RAB Short",SUMIFS('RAB Prices Short'!AS:AS,'RAB Prices Short'!$B:$B,'All Prices combined'!$D378,'RAB Prices Short'!$E:$E,'All Prices combined'!$G378),IF($B378="RAB Long",SUMIFS('RAB Prices Long'!AS:AS,'RAB Prices Long'!$B:$B,'All Prices combined'!$D378,'RAB Prices Long'!$E:$E,'All Prices combined'!$G378)))),2)</f>
        <v>0</v>
      </c>
      <c r="AQ378" s="2">
        <f>ROUND(IF($B378="Annuity",SUMIFS('Annuity Prices'!AT:AT,'Annuity Prices'!$B:$B,$D378,'Annuity Prices'!$E:$E,$G378),IF($B378="RAB Short",SUMIFS('RAB Prices Short'!AT:AT,'RAB Prices Short'!$B:$B,'All Prices combined'!$D378,'RAB Prices Short'!$E:$E,'All Prices combined'!$G378),IF($B378="RAB Long",SUMIFS('RAB Prices Long'!AT:AT,'RAB Prices Long'!$B:$B,'All Prices combined'!$D378,'RAB Prices Long'!$E:$E,'All Prices combined'!$G378)))),2)</f>
        <v>36.049999999999997</v>
      </c>
      <c r="AR378" s="2">
        <f>ROUND(IF($B378="Annuity",SUMIFS('Annuity Prices'!AU:AU,'Annuity Prices'!$B:$B,$D378,'Annuity Prices'!$E:$E,$G378),IF($B378="RAB Short",SUMIFS('RAB Prices Short'!AU:AU,'RAB Prices Short'!$B:$B,'All Prices combined'!$D378,'RAB Prices Short'!$E:$E,'All Prices combined'!$G378),IF($B378="RAB Long",SUMIFS('RAB Prices Long'!AU:AU,'RAB Prices Long'!$B:$B,'All Prices combined'!$D378,'RAB Prices Long'!$E:$E,'All Prices combined'!$G378)))),2)</f>
        <v>36.340000000000003</v>
      </c>
      <c r="AS378" s="2">
        <f>ROUND(IF($B378="Annuity",SUMIFS('Annuity Prices'!AV:AV,'Annuity Prices'!$B:$B,$D378,'Annuity Prices'!$E:$E,$G378),IF($B378="RAB Short",SUMIFS('RAB Prices Short'!AV:AV,'RAB Prices Short'!$B:$B,'All Prices combined'!$D378,'RAB Prices Short'!$E:$E,'All Prices combined'!$G378),IF($B378="RAB Long",SUMIFS('RAB Prices Long'!AV:AV,'RAB Prices Long'!$B:$B,'All Prices combined'!$D378,'RAB Prices Long'!$E:$E,'All Prices combined'!$G378)))),2)</f>
        <v>37.380000000000003</v>
      </c>
      <c r="AT378" s="2">
        <f>ROUND(IF($B378="Annuity",SUMIFS('Annuity Prices'!AW:AW,'Annuity Prices'!$B:$B,$D378,'Annuity Prices'!$E:$E,$G378),IF($B378="RAB Short",SUMIFS('RAB Prices Short'!AW:AW,'RAB Prices Short'!$B:$B,'All Prices combined'!$D378,'RAB Prices Short'!$E:$E,'All Prices combined'!$G378),IF($B378="RAB Long",SUMIFS('RAB Prices Long'!AW:AW,'RAB Prices Long'!$B:$B,'All Prices combined'!$D378,'RAB Prices Long'!$E:$E,'All Prices combined'!$G378)))),2)</f>
        <v>41.38</v>
      </c>
      <c r="AU378" s="2">
        <f>ROUND(IF($B378="Annuity",SUMIFS('Annuity Prices'!AX:AX,'Annuity Prices'!$B:$B,$D378,'Annuity Prices'!$E:$E,$G378),IF($B378="RAB Short",SUMIFS('RAB Prices Short'!AX:AX,'RAB Prices Short'!$B:$B,'All Prices combined'!$D378,'RAB Prices Short'!$E:$E,'All Prices combined'!$G378),IF($B378="RAB Long",SUMIFS('RAB Prices Long'!AX:AX,'RAB Prices Long'!$B:$B,'All Prices combined'!$D378,'RAB Prices Long'!$E:$E,'All Prices combined'!$G378)))),2)</f>
        <v>45.58</v>
      </c>
      <c r="AV378" s="2">
        <f>ROUND(IF($B378="Annuity",SUMIFS('Annuity Prices'!AY:AY,'Annuity Prices'!$B:$B,$D378,'Annuity Prices'!$E:$E,$G378),IF($B378="RAB Short",SUMIFS('RAB Prices Short'!AY:AY,'RAB Prices Short'!$B:$B,'All Prices combined'!$D378,'RAB Prices Short'!$E:$E,'All Prices combined'!$G378),IF($B378="RAB Long",SUMIFS('RAB Prices Long'!AY:AY,'RAB Prices Long'!$B:$B,'All Prices combined'!$D378,'RAB Prices Long'!$E:$E,'All Prices combined'!$G378)))),2)</f>
        <v>49.98</v>
      </c>
      <c r="AW378" s="2">
        <f>ROUND(IF($B378="Annuity",SUMIFS('Annuity Prices'!AZ:AZ,'Annuity Prices'!$B:$B,$D378,'Annuity Prices'!$E:$E,$G378),IF($B378="RAB Short",SUMIFS('RAB Prices Short'!AZ:AZ,'RAB Prices Short'!$B:$B,'All Prices combined'!$D378,'RAB Prices Short'!$E:$E,'All Prices combined'!$G378),IF($B378="RAB Long",SUMIFS('RAB Prices Long'!AZ:AZ,'RAB Prices Long'!$B:$B,'All Prices combined'!$D378,'RAB Prices Long'!$E:$E,'All Prices combined'!$G378)))),2)</f>
        <v>54.6</v>
      </c>
      <c r="AX378" s="2">
        <f>ROUND(IF($B378="Annuity",SUMIFS('Annuity Prices'!BA:BA,'Annuity Prices'!$B:$B,$D378,'Annuity Prices'!$E:$E,$G378),IF($B378="RAB Short",SUMIFS('RAB Prices Short'!BA:BA,'RAB Prices Short'!$B:$B,'All Prices combined'!$D378,'RAB Prices Short'!$E:$E,'All Prices combined'!$G378),IF($B378="RAB Long",SUMIFS('RAB Prices Long'!BA:BA,'RAB Prices Long'!$B:$B,'All Prices combined'!$D378,'RAB Prices Long'!$E:$E,'All Prices combined'!$G378)))),2)</f>
        <v>59.44</v>
      </c>
      <c r="AY378" s="2">
        <f>ROUND(IF($B378="Annuity",SUMIFS('Annuity Prices'!BB:BB,'Annuity Prices'!$B:$B,$D378,'Annuity Prices'!$E:$E,$G378),IF($B378="RAB Short",SUMIFS('RAB Prices Short'!BB:BB,'RAB Prices Short'!$B:$B,'All Prices combined'!$D378,'RAB Prices Short'!$E:$E,'All Prices combined'!$G378),IF($B378="RAB Long",SUMIFS('RAB Prices Long'!BB:BB,'RAB Prices Long'!$B:$B,'All Prices combined'!$D378,'RAB Prices Long'!$E:$E,'All Prices combined'!$G378)))),2)</f>
        <v>64.52</v>
      </c>
      <c r="AZ378" s="2">
        <f>ROUND(IF($B378="Annuity",SUMIFS('Annuity Prices'!BC:BC,'Annuity Prices'!$B:$B,$D378,'Annuity Prices'!$E:$E,$G378),IF($B378="RAB Short",SUMIFS('RAB Prices Short'!BC:BC,'RAB Prices Short'!$B:$B,'All Prices combined'!$D378,'RAB Prices Short'!$E:$E,'All Prices combined'!$G378),IF($B378="RAB Long",SUMIFS('RAB Prices Long'!BC:BC,'RAB Prices Long'!$B:$B,'All Prices combined'!$D378,'RAB Prices Long'!$E:$E,'All Prices combined'!$G378)))),2)</f>
        <v>69.84</v>
      </c>
      <c r="BA378" s="2">
        <f>ROUND(IF($B378="Annuity",SUMIFS('Annuity Prices'!BD:BD,'Annuity Prices'!$B:$B,$D378,'Annuity Prices'!$E:$E,$G378),IF($B378="RAB Short",SUMIFS('RAB Prices Short'!BD:BD,'RAB Prices Short'!$B:$B,'All Prices combined'!$D378,'RAB Prices Short'!$E:$E,'All Prices combined'!$G378),IF($B378="RAB Long",SUMIFS('RAB Prices Long'!BD:BD,'RAB Prices Long'!$B:$B,'All Prices combined'!$D378,'RAB Prices Long'!$E:$E,'All Prices combined'!$G378)))),2)</f>
        <v>75.41</v>
      </c>
      <c r="BB378" s="2">
        <f>ROUND(IF($B378="Annuity",SUMIFS('Annuity Prices'!BE:BE,'Annuity Prices'!$B:$B,$D378,'Annuity Prices'!$E:$E,$G378),IF($B378="RAB Short",SUMIFS('RAB Prices Short'!BE:BE,'RAB Prices Short'!$B:$B,'All Prices combined'!$D378,'RAB Prices Short'!$E:$E,'All Prices combined'!$G378),IF($B378="RAB Long",SUMIFS('RAB Prices Long'!BE:BE,'RAB Prices Long'!$B:$B,'All Prices combined'!$D378,'RAB Prices Long'!$E:$E,'All Prices combined'!$G378)))),2)</f>
        <v>81.239999999999995</v>
      </c>
      <c r="BC378" s="2">
        <f>ROUND(IF($B378="Annuity",SUMIFS('Annuity Prices'!BF:BF,'Annuity Prices'!$B:$B,$D378,'Annuity Prices'!$E:$E,$G378),IF($B378="RAB Short",SUMIFS('RAB Prices Short'!BF:BF,'RAB Prices Short'!$B:$B,'All Prices combined'!$D378,'RAB Prices Short'!$E:$E,'All Prices combined'!$G378),IF($B378="RAB Long",SUMIFS('RAB Prices Long'!BF:BF,'RAB Prices Long'!$B:$B,'All Prices combined'!$D378,'RAB Prices Long'!$E:$E,'All Prices combined'!$G378)))),2)</f>
        <v>84.36</v>
      </c>
      <c r="BD378" s="2">
        <f>ROUND(IF($B378="Annuity",SUMIFS('Annuity Prices'!BG:BG,'Annuity Prices'!$B:$B,$D378,'Annuity Prices'!$E:$E,$G378),IF($B378="RAB Short",SUMIFS('RAB Prices Short'!BG:BG,'RAB Prices Short'!$B:$B,'All Prices combined'!$D378,'RAB Prices Short'!$E:$E,'All Prices combined'!$G378),IF($B378="RAB Long",SUMIFS('RAB Prices Long'!BG:BG,'RAB Prices Long'!$B:$B,'All Prices combined'!$D378,'RAB Prices Long'!$E:$E,'All Prices combined'!$G378)))),2)</f>
        <v>86.47</v>
      </c>
      <c r="BE378" s="2">
        <f>ROUND(IF($B378="Annuity",SUMIFS('Annuity Prices'!BH:BH,'Annuity Prices'!$B:$B,$D378,'Annuity Prices'!$E:$E,$G378),IF($B378="RAB Short",SUMIFS('RAB Prices Short'!BH:BH,'RAB Prices Short'!$B:$B,'All Prices combined'!$D378,'RAB Prices Short'!$E:$E,'All Prices combined'!$G378),IF($B378="RAB Long",SUMIFS('RAB Prices Long'!BH:BH,'RAB Prices Long'!$B:$B,'All Prices combined'!$D378,'RAB Prices Long'!$E:$E,'All Prices combined'!$G378)))),2)</f>
        <v>88.63</v>
      </c>
      <c r="BF378" s="2">
        <f>ROUND(IF($B378="Annuity",SUMIFS('Annuity Prices'!BI:BI,'Annuity Prices'!$B:$B,$D378,'Annuity Prices'!$E:$E,$G378),IF($B378="RAB Short",SUMIFS('RAB Prices Short'!BI:BI,'RAB Prices Short'!$B:$B,'All Prices combined'!$D378,'RAB Prices Short'!$E:$E,'All Prices combined'!$G378),IF($B378="RAB Long",SUMIFS('RAB Prices Long'!BI:BI,'RAB Prices Long'!$B:$B,'All Prices combined'!$D378,'RAB Prices Long'!$E:$E,'All Prices combined'!$G378)))),2)</f>
        <v>92.16</v>
      </c>
      <c r="BG378" s="2">
        <f>ROUND(IF($B378="Annuity",SUMIFS('Annuity Prices'!BJ:BJ,'Annuity Prices'!$B:$B,$D378,'Annuity Prices'!$E:$E,$G378),IF($B378="RAB Short",SUMIFS('RAB Prices Short'!BJ:BJ,'RAB Prices Short'!$B:$B,'All Prices combined'!$D378,'RAB Prices Short'!$E:$E,'All Prices combined'!$G378),IF($B378="RAB Long",SUMIFS('RAB Prices Long'!BJ:BJ,'RAB Prices Long'!$B:$B,'All Prices combined'!$D378,'RAB Prices Long'!$E:$E,'All Prices combined'!$G378)))),2)</f>
        <v>94.47</v>
      </c>
      <c r="BH378" s="2">
        <f>ROUND(IF($B378="Annuity",SUMIFS('Annuity Prices'!BK:BK,'Annuity Prices'!$B:$B,$D378,'Annuity Prices'!$E:$E,$G378),IF($B378="RAB Short",SUMIFS('RAB Prices Short'!BK:BK,'RAB Prices Short'!$B:$B,'All Prices combined'!$D378,'RAB Prices Short'!$E:$E,'All Prices combined'!$G378),IF($B378="RAB Long",SUMIFS('RAB Prices Long'!BK:BK,'RAB Prices Long'!$B:$B,'All Prices combined'!$D378,'RAB Prices Long'!$E:$E,'All Prices combined'!$G378)))),2)</f>
        <v>96.83</v>
      </c>
      <c r="BI378" s="2">
        <f>ROUND(IF($B378="Annuity",SUMIFS('Annuity Prices'!BL:BL,'Annuity Prices'!$B:$B,$D378,'Annuity Prices'!$E:$E,$G378),IF($B378="RAB Short",SUMIFS('RAB Prices Short'!BL:BL,'RAB Prices Short'!$B:$B,'All Prices combined'!$D378,'RAB Prices Short'!$E:$E,'All Prices combined'!$G378),IF($B378="RAB Long",SUMIFS('RAB Prices Long'!BL:BL,'RAB Prices Long'!$B:$B,'All Prices combined'!$D378,'RAB Prices Long'!$E:$E,'All Prices combined'!$G378)))),2)</f>
        <v>99.25</v>
      </c>
      <c r="BJ378" s="2">
        <f>ROUND(IF($B378="Annuity",SUMIFS('Annuity Prices'!BM:BM,'Annuity Prices'!$B:$B,$D378,'Annuity Prices'!$E:$E,$G378),IF($B378="RAB Short",SUMIFS('RAB Prices Short'!BM:BM,'RAB Prices Short'!$B:$B,'All Prices combined'!$D378,'RAB Prices Short'!$E:$E,'All Prices combined'!$G378),IF($B378="RAB Long",SUMIFS('RAB Prices Long'!BM:BM,'RAB Prices Long'!$B:$B,'All Prices combined'!$D378,'RAB Prices Long'!$E:$E,'All Prices combined'!$G378)))),2)</f>
        <v>100.13</v>
      </c>
      <c r="BK378" s="2">
        <f>ROUND(IF($B378="Annuity",SUMIFS('Annuity Prices'!BN:BN,'Annuity Prices'!$B:$B,$D378,'Annuity Prices'!$E:$E,$G378),IF($B378="RAB Short",SUMIFS('RAB Prices Short'!BN:BN,'RAB Prices Short'!$B:$B,'All Prices combined'!$D378,'RAB Prices Short'!$E:$E,'All Prices combined'!$G378),IF($B378="RAB Long",SUMIFS('RAB Prices Long'!BN:BN,'RAB Prices Long'!$B:$B,'All Prices combined'!$D378,'RAB Prices Long'!$E:$E,'All Prices combined'!$G378)))),2)</f>
        <v>102.63</v>
      </c>
      <c r="BL378" s="2">
        <f>ROUND(IF($B378="Annuity",SUMIFS('Annuity Prices'!BO:BO,'Annuity Prices'!$B:$B,$D378,'Annuity Prices'!$E:$E,$G378),IF($B378="RAB Short",SUMIFS('RAB Prices Short'!BO:BO,'RAB Prices Short'!$B:$B,'All Prices combined'!$D378,'RAB Prices Short'!$E:$E,'All Prices combined'!$G378),IF($B378="RAB Long",SUMIFS('RAB Prices Long'!BO:BO,'RAB Prices Long'!$B:$B,'All Prices combined'!$D378,'RAB Prices Long'!$E:$E,'All Prices combined'!$G378)))),2)</f>
        <v>105.2</v>
      </c>
      <c r="BM378" s="2">
        <f>ROUND(IF($B378="Annuity",SUMIFS('Annuity Prices'!BP:BP,'Annuity Prices'!$B:$B,$D378,'Annuity Prices'!$E:$E,$G378),IF($B378="RAB Short",SUMIFS('RAB Prices Short'!BP:BP,'RAB Prices Short'!$B:$B,'All Prices combined'!$D378,'RAB Prices Short'!$E:$E,'All Prices combined'!$G378),IF($B378="RAB Long",SUMIFS('RAB Prices Long'!BP:BP,'RAB Prices Long'!$B:$B,'All Prices combined'!$D378,'RAB Prices Long'!$E:$E,'All Prices combined'!$G378)))),2)</f>
        <v>107.83</v>
      </c>
      <c r="BN378" s="2">
        <f>ROUND(IF($B378="Annuity",SUMIFS('Annuity Prices'!BQ:BQ,'Annuity Prices'!$B:$B,$D378,'Annuity Prices'!$E:$E,$G378),IF($B378="RAB Short",SUMIFS('RAB Prices Short'!BQ:BQ,'RAB Prices Short'!$B:$B,'All Prices combined'!$D378,'RAB Prices Short'!$E:$E,'All Prices combined'!$G378),IF($B378="RAB Long",SUMIFS('RAB Prices Long'!BQ:BQ,'RAB Prices Long'!$B:$B,'All Prices combined'!$D378,'RAB Prices Long'!$E:$E,'All Prices combined'!$G378)))),2)</f>
        <v>110.81</v>
      </c>
      <c r="BO378" s="2">
        <f>ROUND(IF($B378="Annuity",SUMIFS('Annuity Prices'!BR:BR,'Annuity Prices'!$B:$B,$D378,'Annuity Prices'!$E:$E,$G378),IF($B378="RAB Short",SUMIFS('RAB Prices Short'!BR:BR,'RAB Prices Short'!$B:$B,'All Prices combined'!$D378,'RAB Prices Short'!$E:$E,'All Prices combined'!$G378),IF($B378="RAB Long",SUMIFS('RAB Prices Long'!BR:BR,'RAB Prices Long'!$B:$B,'All Prices combined'!$D378,'RAB Prices Long'!$E:$E,'All Prices combined'!$G378)))),2)</f>
        <v>113.58</v>
      </c>
      <c r="BP378" s="2">
        <f>ROUND(IF($B378="Annuity",SUMIFS('Annuity Prices'!BS:BS,'Annuity Prices'!$B:$B,$D378,'Annuity Prices'!$E:$E,$G378),IF($B378="RAB Short",SUMIFS('RAB Prices Short'!BS:BS,'RAB Prices Short'!$B:$B,'All Prices combined'!$D378,'RAB Prices Short'!$E:$E,'All Prices combined'!$G378),IF($B378="RAB Long",SUMIFS('RAB Prices Long'!BS:BS,'RAB Prices Long'!$B:$B,'All Prices combined'!$D378,'RAB Prices Long'!$E:$E,'All Prices combined'!$G378)))),2)</f>
        <v>116.42</v>
      </c>
      <c r="BQ378" s="2">
        <f>ROUND(IF($B378="Annuity",SUMIFS('Annuity Prices'!BT:BT,'Annuity Prices'!$B:$B,$D378,'Annuity Prices'!$E:$E,$G378),IF($B378="RAB Short",SUMIFS('RAB Prices Short'!BT:BT,'RAB Prices Short'!$B:$B,'All Prices combined'!$D378,'RAB Prices Short'!$E:$E,'All Prices combined'!$G378),IF($B378="RAB Long",SUMIFS('RAB Prices Long'!BT:BT,'RAB Prices Long'!$B:$B,'All Prices combined'!$D378,'RAB Prices Long'!$E:$E,'All Prices combined'!$G378)))),2)</f>
        <v>119.33</v>
      </c>
      <c r="BR378" s="2">
        <f>ROUND(IF($B378="Annuity",SUMIFS('Annuity Prices'!BU:BU,'Annuity Prices'!$B:$B,$D378,'Annuity Prices'!$E:$E,$G378),IF($B378="RAB Short",SUMIFS('RAB Prices Short'!BU:BU,'RAB Prices Short'!$B:$B,'All Prices combined'!$D378,'RAB Prices Short'!$E:$E,'All Prices combined'!$G378),IF($B378="RAB Long",SUMIFS('RAB Prices Long'!BU:BU,'RAB Prices Long'!$B:$B,'All Prices combined'!$D378,'RAB Prices Long'!$E:$E,'All Prices combined'!$G378)))),2)</f>
        <v>121.28</v>
      </c>
      <c r="BS378" s="2">
        <f>ROUND(IF($B378="Annuity",SUMIFS('Annuity Prices'!BV:BV,'Annuity Prices'!$B:$B,$D378,'Annuity Prices'!$E:$E,$G378),IF($B378="RAB Short",SUMIFS('RAB Prices Short'!BV:BV,'RAB Prices Short'!$B:$B,'All Prices combined'!$D378,'RAB Prices Short'!$E:$E,'All Prices combined'!$G378),IF($B378="RAB Long",SUMIFS('RAB Prices Long'!BV:BV,'RAB Prices Long'!$B:$B,'All Prices combined'!$D378,'RAB Prices Long'!$E:$E,'All Prices combined'!$G378)))),2)</f>
        <v>124.31</v>
      </c>
      <c r="BT378" s="2">
        <f>ROUND(IF($B378="Annuity",SUMIFS('Annuity Prices'!BW:BW,'Annuity Prices'!$B:$B,$D378,'Annuity Prices'!$E:$E,$G378),IF($B378="RAB Short",SUMIFS('RAB Prices Short'!BW:BW,'RAB Prices Short'!$B:$B,'All Prices combined'!$D378,'RAB Prices Short'!$E:$E,'All Prices combined'!$G378),IF($B378="RAB Long",SUMIFS('RAB Prices Long'!BW:BW,'RAB Prices Long'!$B:$B,'All Prices combined'!$D378,'RAB Prices Long'!$E:$E,'All Prices combined'!$G378)))),2)</f>
        <v>127.42</v>
      </c>
      <c r="BU378" s="2">
        <f>ROUND(IF($B378="Annuity",SUMIFS('Annuity Prices'!BX:BX,'Annuity Prices'!$B:$B,$D378,'Annuity Prices'!$E:$E,$G378),IF($B378="RAB Short",SUMIFS('RAB Prices Short'!BX:BX,'RAB Prices Short'!$B:$B,'All Prices combined'!$D378,'RAB Prices Short'!$E:$E,'All Prices combined'!$G378),IF($B378="RAB Long",SUMIFS('RAB Prices Long'!BX:BX,'RAB Prices Long'!$B:$B,'All Prices combined'!$D378,'RAB Prices Long'!$E:$E,'All Prices combined'!$G378)))),2)</f>
        <v>130.6</v>
      </c>
    </row>
    <row r="379" spans="2:73" x14ac:dyDescent="0.25">
      <c r="B379" t="s">
        <v>44</v>
      </c>
      <c r="C379">
        <v>30</v>
      </c>
      <c r="D379" t="s">
        <v>217</v>
      </c>
      <c r="E379" t="s">
        <v>209</v>
      </c>
      <c r="F379">
        <v>30</v>
      </c>
      <c r="G379" t="s">
        <v>202</v>
      </c>
      <c r="I379" s="2">
        <f>ROUND(IF($B379="Annuity",SUMIFS('Annuity Prices'!L:L,'Annuity Prices'!$B:$B,$D379,'Annuity Prices'!$E:$E,$G379),IF($B379="RAB Short",SUMIFS('RAB Prices Short'!L:L,'RAB Prices Short'!$B:$B,'All Prices combined'!$D379,'RAB Prices Short'!$E:$E,'All Prices combined'!$G379),IF($B379="RAB Long",SUMIFS('RAB Prices Long'!L:L,'RAB Prices Long'!$B:$B,'All Prices combined'!$D379,'RAB Prices Long'!$E:$E,'All Prices combined'!$G379)))),2)</f>
        <v>0</v>
      </c>
      <c r="J379" s="2">
        <f>ROUND(IF($B379="Annuity",SUMIFS('Annuity Prices'!M:M,'Annuity Prices'!$B:$B,$D379,'Annuity Prices'!$E:$E,$G379),IF($B379="RAB Short",SUMIFS('RAB Prices Short'!M:M,'RAB Prices Short'!$B:$B,'All Prices combined'!$D379,'RAB Prices Short'!$E:$E,'All Prices combined'!$G379),IF($B379="RAB Long",SUMIFS('RAB Prices Long'!M:M,'RAB Prices Long'!$B:$B,'All Prices combined'!$D379,'RAB Prices Long'!$E:$E,'All Prices combined'!$G379)))),2)</f>
        <v>0</v>
      </c>
      <c r="K379" s="2">
        <f>ROUND(IF($B379="Annuity",SUMIFS('Annuity Prices'!N:N,'Annuity Prices'!$B:$B,$D379,'Annuity Prices'!$E:$E,$G379),IF($B379="RAB Short",SUMIFS('RAB Prices Short'!N:N,'RAB Prices Short'!$B:$B,'All Prices combined'!$D379,'RAB Prices Short'!$E:$E,'All Prices combined'!$G379),IF($B379="RAB Long",SUMIFS('RAB Prices Long'!N:N,'RAB Prices Long'!$B:$B,'All Prices combined'!$D379,'RAB Prices Long'!$E:$E,'All Prices combined'!$G379)))),2)</f>
        <v>5.69</v>
      </c>
      <c r="L379" s="2">
        <f>ROUND(IF($B379="Annuity",SUMIFS('Annuity Prices'!O:O,'Annuity Prices'!$B:$B,$D379,'Annuity Prices'!$E:$E,$G379),IF($B379="RAB Short",SUMIFS('RAB Prices Short'!O:O,'RAB Prices Short'!$B:$B,'All Prices combined'!$D379,'RAB Prices Short'!$E:$E,'All Prices combined'!$G379),IF($B379="RAB Long",SUMIFS('RAB Prices Long'!O:O,'RAB Prices Long'!$B:$B,'All Prices combined'!$D379,'RAB Prices Long'!$E:$E,'All Prices combined'!$G379)))),2)</f>
        <v>5.84</v>
      </c>
      <c r="M379" s="2">
        <f>ROUND(IF($B379="Annuity",SUMIFS('Annuity Prices'!P:P,'Annuity Prices'!$B:$B,$D379,'Annuity Prices'!$E:$E,$G379),IF($B379="RAB Short",SUMIFS('RAB Prices Short'!P:P,'RAB Prices Short'!$B:$B,'All Prices combined'!$D379,'RAB Prices Short'!$E:$E,'All Prices combined'!$G379),IF($B379="RAB Long",SUMIFS('RAB Prices Long'!P:P,'RAB Prices Long'!$B:$B,'All Prices combined'!$D379,'RAB Prices Long'!$E:$E,'All Prices combined'!$G379)))),2)</f>
        <v>9.5500000000000007</v>
      </c>
      <c r="N379" s="2">
        <f>ROUND(IF($B379="Annuity",SUMIFS('Annuity Prices'!Q:Q,'Annuity Prices'!$B:$B,$D379,'Annuity Prices'!$E:$E,$G379),IF($B379="RAB Short",SUMIFS('RAB Prices Short'!Q:Q,'RAB Prices Short'!$B:$B,'All Prices combined'!$D379,'RAB Prices Short'!$E:$E,'All Prices combined'!$G379),IF($B379="RAB Long",SUMIFS('RAB Prices Long'!Q:Q,'RAB Prices Long'!$B:$B,'All Prices combined'!$D379,'RAB Prices Long'!$E:$E,'All Prices combined'!$G379)))),2)</f>
        <v>9.7899999999999991</v>
      </c>
      <c r="O379" s="2">
        <f>ROUND(IF($B379="Annuity",SUMIFS('Annuity Prices'!R:R,'Annuity Prices'!$B:$B,$D379,'Annuity Prices'!$E:$E,$G379),IF($B379="RAB Short",SUMIFS('RAB Prices Short'!R:R,'RAB Prices Short'!$B:$B,'All Prices combined'!$D379,'RAB Prices Short'!$E:$E,'All Prices combined'!$G379),IF($B379="RAB Long",SUMIFS('RAB Prices Long'!R:R,'RAB Prices Long'!$B:$B,'All Prices combined'!$D379,'RAB Prices Long'!$E:$E,'All Prices combined'!$G379)))),2)</f>
        <v>10.029999999999999</v>
      </c>
      <c r="P379" s="2">
        <f>ROUND(IF($B379="Annuity",SUMIFS('Annuity Prices'!S:S,'Annuity Prices'!$B:$B,$D379,'Annuity Prices'!$E:$E,$G379),IF($B379="RAB Short",SUMIFS('RAB Prices Short'!S:S,'RAB Prices Short'!$B:$B,'All Prices combined'!$D379,'RAB Prices Short'!$E:$E,'All Prices combined'!$G379),IF($B379="RAB Long",SUMIFS('RAB Prices Long'!S:S,'RAB Prices Long'!$B:$B,'All Prices combined'!$D379,'RAB Prices Long'!$E:$E,'All Prices combined'!$G379)))),2)</f>
        <v>10.29</v>
      </c>
      <c r="Q379" s="2">
        <f>ROUND(IF($B379="Annuity",SUMIFS('Annuity Prices'!T:T,'Annuity Prices'!$B:$B,$D379,'Annuity Prices'!$E:$E,$G379),IF($B379="RAB Short",SUMIFS('RAB Prices Short'!T:T,'RAB Prices Short'!$B:$B,'All Prices combined'!$D379,'RAB Prices Short'!$E:$E,'All Prices combined'!$G379),IF($B379="RAB Long",SUMIFS('RAB Prices Long'!T:T,'RAB Prices Long'!$B:$B,'All Prices combined'!$D379,'RAB Prices Long'!$E:$E,'All Prices combined'!$G379)))),2)</f>
        <v>10.49</v>
      </c>
      <c r="R379" s="2">
        <f>ROUND(IF($B379="Annuity",SUMIFS('Annuity Prices'!U:U,'Annuity Prices'!$B:$B,$D379,'Annuity Prices'!$E:$E,$G379),IF($B379="RAB Short",SUMIFS('RAB Prices Short'!U:U,'RAB Prices Short'!$B:$B,'All Prices combined'!$D379,'RAB Prices Short'!$E:$E,'All Prices combined'!$G379),IF($B379="RAB Long",SUMIFS('RAB Prices Long'!U:U,'RAB Prices Long'!$B:$B,'All Prices combined'!$D379,'RAB Prices Long'!$E:$E,'All Prices combined'!$G379)))),2)</f>
        <v>10.76</v>
      </c>
      <c r="S379" s="2">
        <f>ROUND(IF($B379="Annuity",SUMIFS('Annuity Prices'!V:V,'Annuity Prices'!$B:$B,$D379,'Annuity Prices'!$E:$E,$G379),IF($B379="RAB Short",SUMIFS('RAB Prices Short'!V:V,'RAB Prices Short'!$B:$B,'All Prices combined'!$D379,'RAB Prices Short'!$E:$E,'All Prices combined'!$G379),IF($B379="RAB Long",SUMIFS('RAB Prices Long'!V:V,'RAB Prices Long'!$B:$B,'All Prices combined'!$D379,'RAB Prices Long'!$E:$E,'All Prices combined'!$G379)))),2)</f>
        <v>11.03</v>
      </c>
      <c r="T379" s="2">
        <f>ROUND(IF($B379="Annuity",SUMIFS('Annuity Prices'!W:W,'Annuity Prices'!$B:$B,$D379,'Annuity Prices'!$E:$E,$G379),IF($B379="RAB Short",SUMIFS('RAB Prices Short'!W:W,'RAB Prices Short'!$B:$B,'All Prices combined'!$D379,'RAB Prices Short'!$E:$E,'All Prices combined'!$G379),IF($B379="RAB Long",SUMIFS('RAB Prices Long'!W:W,'RAB Prices Long'!$B:$B,'All Prices combined'!$D379,'RAB Prices Long'!$E:$E,'All Prices combined'!$G379)))),2)</f>
        <v>11.3</v>
      </c>
      <c r="U379" s="2">
        <f>ROUND(IF($B379="Annuity",SUMIFS('Annuity Prices'!X:X,'Annuity Prices'!$B:$B,$D379,'Annuity Prices'!$E:$E,$G379),IF($B379="RAB Short",SUMIFS('RAB Prices Short'!X:X,'RAB Prices Short'!$B:$B,'All Prices combined'!$D379,'RAB Prices Short'!$E:$E,'All Prices combined'!$G379),IF($B379="RAB Long",SUMIFS('RAB Prices Long'!X:X,'RAB Prices Long'!$B:$B,'All Prices combined'!$D379,'RAB Prices Long'!$E:$E,'All Prices combined'!$G379)))),2)</f>
        <v>11.53</v>
      </c>
      <c r="V379" s="2">
        <f>ROUND(IF($B379="Annuity",SUMIFS('Annuity Prices'!Y:Y,'Annuity Prices'!$B:$B,$D379,'Annuity Prices'!$E:$E,$G379),IF($B379="RAB Short",SUMIFS('RAB Prices Short'!Y:Y,'RAB Prices Short'!$B:$B,'All Prices combined'!$D379,'RAB Prices Short'!$E:$E,'All Prices combined'!$G379),IF($B379="RAB Long",SUMIFS('RAB Prices Long'!Y:Y,'RAB Prices Long'!$B:$B,'All Prices combined'!$D379,'RAB Prices Long'!$E:$E,'All Prices combined'!$G379)))),2)</f>
        <v>11.81</v>
      </c>
      <c r="W379" s="2">
        <f>ROUND(IF($B379="Annuity",SUMIFS('Annuity Prices'!Z:Z,'Annuity Prices'!$B:$B,$D379,'Annuity Prices'!$E:$E,$G379),IF($B379="RAB Short",SUMIFS('RAB Prices Short'!Z:Z,'RAB Prices Short'!$B:$B,'All Prices combined'!$D379,'RAB Prices Short'!$E:$E,'All Prices combined'!$G379),IF($B379="RAB Long",SUMIFS('RAB Prices Long'!Z:Z,'RAB Prices Long'!$B:$B,'All Prices combined'!$D379,'RAB Prices Long'!$E:$E,'All Prices combined'!$G379)))),2)</f>
        <v>12.11</v>
      </c>
      <c r="X379" s="2">
        <f>ROUND(IF($B379="Annuity",SUMIFS('Annuity Prices'!AA:AA,'Annuity Prices'!$B:$B,$D379,'Annuity Prices'!$E:$E,$G379),IF($B379="RAB Short",SUMIFS('RAB Prices Short'!AA:AA,'RAB Prices Short'!$B:$B,'All Prices combined'!$D379,'RAB Prices Short'!$E:$E,'All Prices combined'!$G379),IF($B379="RAB Long",SUMIFS('RAB Prices Long'!AA:AA,'RAB Prices Long'!$B:$B,'All Prices combined'!$D379,'RAB Prices Long'!$E:$E,'All Prices combined'!$G379)))),2)</f>
        <v>12.42</v>
      </c>
      <c r="Y379" s="2">
        <f>ROUND(IF($B379="Annuity",SUMIFS('Annuity Prices'!AB:AB,'Annuity Prices'!$B:$B,$D379,'Annuity Prices'!$E:$E,$G379),IF($B379="RAB Short",SUMIFS('RAB Prices Short'!AB:AB,'RAB Prices Short'!$B:$B,'All Prices combined'!$D379,'RAB Prices Short'!$E:$E,'All Prices combined'!$G379),IF($B379="RAB Long",SUMIFS('RAB Prices Long'!AB:AB,'RAB Prices Long'!$B:$B,'All Prices combined'!$D379,'RAB Prices Long'!$E:$E,'All Prices combined'!$G379)))),2)</f>
        <v>12.67</v>
      </c>
      <c r="Z379" s="2">
        <f>ROUND(IF($B379="Annuity",SUMIFS('Annuity Prices'!AC:AC,'Annuity Prices'!$B:$B,$D379,'Annuity Prices'!$E:$E,$G379),IF($B379="RAB Short",SUMIFS('RAB Prices Short'!AC:AC,'RAB Prices Short'!$B:$B,'All Prices combined'!$D379,'RAB Prices Short'!$E:$E,'All Prices combined'!$G379),IF($B379="RAB Long",SUMIFS('RAB Prices Long'!AC:AC,'RAB Prices Long'!$B:$B,'All Prices combined'!$D379,'RAB Prices Long'!$E:$E,'All Prices combined'!$G379)))),2)</f>
        <v>12.98</v>
      </c>
      <c r="AA379" s="2">
        <f>ROUND(IF($B379="Annuity",SUMIFS('Annuity Prices'!AD:AD,'Annuity Prices'!$B:$B,$D379,'Annuity Prices'!$E:$E,$G379),IF($B379="RAB Short",SUMIFS('RAB Prices Short'!AD:AD,'RAB Prices Short'!$B:$B,'All Prices combined'!$D379,'RAB Prices Short'!$E:$E,'All Prices combined'!$G379),IF($B379="RAB Long",SUMIFS('RAB Prices Long'!AD:AD,'RAB Prices Long'!$B:$B,'All Prices combined'!$D379,'RAB Prices Long'!$E:$E,'All Prices combined'!$G379)))),2)</f>
        <v>13.31</v>
      </c>
      <c r="AB379" s="2">
        <f>ROUND(IF($B379="Annuity",SUMIFS('Annuity Prices'!AE:AE,'Annuity Prices'!$B:$B,$D379,'Annuity Prices'!$E:$E,$G379),IF($B379="RAB Short",SUMIFS('RAB Prices Short'!AE:AE,'RAB Prices Short'!$B:$B,'All Prices combined'!$D379,'RAB Prices Short'!$E:$E,'All Prices combined'!$G379),IF($B379="RAB Long",SUMIFS('RAB Prices Long'!AE:AE,'RAB Prices Long'!$B:$B,'All Prices combined'!$D379,'RAB Prices Long'!$E:$E,'All Prices combined'!$G379)))),2)</f>
        <v>13.64</v>
      </c>
      <c r="AC379" s="2">
        <f>ROUND(IF($B379="Annuity",SUMIFS('Annuity Prices'!AF:AF,'Annuity Prices'!$B:$B,$D379,'Annuity Prices'!$E:$E,$G379),IF($B379="RAB Short",SUMIFS('RAB Prices Short'!AF:AF,'RAB Prices Short'!$B:$B,'All Prices combined'!$D379,'RAB Prices Short'!$E:$E,'All Prices combined'!$G379),IF($B379="RAB Long",SUMIFS('RAB Prices Long'!AF:AF,'RAB Prices Long'!$B:$B,'All Prices combined'!$D379,'RAB Prices Long'!$E:$E,'All Prices combined'!$G379)))),2)</f>
        <v>13.92</v>
      </c>
      <c r="AD379" s="2">
        <f>ROUND(IF($B379="Annuity",SUMIFS('Annuity Prices'!AG:AG,'Annuity Prices'!$B:$B,$D379,'Annuity Prices'!$E:$E,$G379),IF($B379="RAB Short",SUMIFS('RAB Prices Short'!AG:AG,'RAB Prices Short'!$B:$B,'All Prices combined'!$D379,'RAB Prices Short'!$E:$E,'All Prices combined'!$G379),IF($B379="RAB Long",SUMIFS('RAB Prices Long'!AG:AG,'RAB Prices Long'!$B:$B,'All Prices combined'!$D379,'RAB Prices Long'!$E:$E,'All Prices combined'!$G379)))),2)</f>
        <v>14.27</v>
      </c>
      <c r="AE379" s="2">
        <f>ROUND(IF($B379="Annuity",SUMIFS('Annuity Prices'!AH:AH,'Annuity Prices'!$B:$B,$D379,'Annuity Prices'!$E:$E,$G379),IF($B379="RAB Short",SUMIFS('RAB Prices Short'!AH:AH,'RAB Prices Short'!$B:$B,'All Prices combined'!$D379,'RAB Prices Short'!$E:$E,'All Prices combined'!$G379),IF($B379="RAB Long",SUMIFS('RAB Prices Long'!AH:AH,'RAB Prices Long'!$B:$B,'All Prices combined'!$D379,'RAB Prices Long'!$E:$E,'All Prices combined'!$G379)))),2)</f>
        <v>14.63</v>
      </c>
      <c r="AF379" s="2">
        <f>ROUND(IF($B379="Annuity",SUMIFS('Annuity Prices'!AI:AI,'Annuity Prices'!$B:$B,$D379,'Annuity Prices'!$E:$E,$G379),IF($B379="RAB Short",SUMIFS('RAB Prices Short'!AI:AI,'RAB Prices Short'!$B:$B,'All Prices combined'!$D379,'RAB Prices Short'!$E:$E,'All Prices combined'!$G379),IF($B379="RAB Long",SUMIFS('RAB Prices Long'!AI:AI,'RAB Prices Long'!$B:$B,'All Prices combined'!$D379,'RAB Prices Long'!$E:$E,'All Prices combined'!$G379)))),2)</f>
        <v>14.99</v>
      </c>
      <c r="AG379" s="2">
        <f>ROUND(IF($B379="Annuity",SUMIFS('Annuity Prices'!AJ:AJ,'Annuity Prices'!$B:$B,$D379,'Annuity Prices'!$E:$E,$G379),IF($B379="RAB Short",SUMIFS('RAB Prices Short'!AJ:AJ,'RAB Prices Short'!$B:$B,'All Prices combined'!$D379,'RAB Prices Short'!$E:$E,'All Prices combined'!$G379),IF($B379="RAB Long",SUMIFS('RAB Prices Long'!AJ:AJ,'RAB Prices Long'!$B:$B,'All Prices combined'!$D379,'RAB Prices Long'!$E:$E,'All Prices combined'!$G379)))),2)</f>
        <v>15.29</v>
      </c>
      <c r="AH379" s="2">
        <f>ROUND(IF($B379="Annuity",SUMIFS('Annuity Prices'!AK:AK,'Annuity Prices'!$B:$B,$D379,'Annuity Prices'!$E:$E,$G379),IF($B379="RAB Short",SUMIFS('RAB Prices Short'!AK:AK,'RAB Prices Short'!$B:$B,'All Prices combined'!$D379,'RAB Prices Short'!$E:$E,'All Prices combined'!$G379),IF($B379="RAB Long",SUMIFS('RAB Prices Long'!AK:AK,'RAB Prices Long'!$B:$B,'All Prices combined'!$D379,'RAB Prices Long'!$E:$E,'All Prices combined'!$G379)))),2)</f>
        <v>15.68</v>
      </c>
      <c r="AI379" s="2">
        <f>ROUND(IF($B379="Annuity",SUMIFS('Annuity Prices'!AL:AL,'Annuity Prices'!$B:$B,$D379,'Annuity Prices'!$E:$E,$G379),IF($B379="RAB Short",SUMIFS('RAB Prices Short'!AL:AL,'RAB Prices Short'!$B:$B,'All Prices combined'!$D379,'RAB Prices Short'!$E:$E,'All Prices combined'!$G379),IF($B379="RAB Long",SUMIFS('RAB Prices Long'!AL:AL,'RAB Prices Long'!$B:$B,'All Prices combined'!$D379,'RAB Prices Long'!$E:$E,'All Prices combined'!$G379)))),2)</f>
        <v>16.07</v>
      </c>
      <c r="AJ379" s="2">
        <f>ROUND(IF($B379="Annuity",SUMIFS('Annuity Prices'!AM:AM,'Annuity Prices'!$B:$B,$D379,'Annuity Prices'!$E:$E,$G379),IF($B379="RAB Short",SUMIFS('RAB Prices Short'!AM:AM,'RAB Prices Short'!$B:$B,'All Prices combined'!$D379,'RAB Prices Short'!$E:$E,'All Prices combined'!$G379),IF($B379="RAB Long",SUMIFS('RAB Prices Long'!AM:AM,'RAB Prices Long'!$B:$B,'All Prices combined'!$D379,'RAB Prices Long'!$E:$E,'All Prices combined'!$G379)))),2)</f>
        <v>16.47</v>
      </c>
      <c r="AK379" s="2">
        <f>ROUND(IF($B379="Annuity",SUMIFS('Annuity Prices'!AN:AN,'Annuity Prices'!$B:$B,$D379,'Annuity Prices'!$E:$E,$G379),IF($B379="RAB Short",SUMIFS('RAB Prices Short'!AN:AN,'RAB Prices Short'!$B:$B,'All Prices combined'!$D379,'RAB Prices Short'!$E:$E,'All Prices combined'!$G379),IF($B379="RAB Long",SUMIFS('RAB Prices Long'!AN:AN,'RAB Prices Long'!$B:$B,'All Prices combined'!$D379,'RAB Prices Long'!$E:$E,'All Prices combined'!$G379)))),2)</f>
        <v>16.809999999999999</v>
      </c>
      <c r="AL379" s="2">
        <f>ROUND(IF($B379="Annuity",SUMIFS('Annuity Prices'!AO:AO,'Annuity Prices'!$B:$B,$D379,'Annuity Prices'!$E:$E,$G379),IF($B379="RAB Short",SUMIFS('RAB Prices Short'!AO:AO,'RAB Prices Short'!$B:$B,'All Prices combined'!$D379,'RAB Prices Short'!$E:$E,'All Prices combined'!$G379),IF($B379="RAB Long",SUMIFS('RAB Prices Long'!AO:AO,'RAB Prices Long'!$B:$B,'All Prices combined'!$D379,'RAB Prices Long'!$E:$E,'All Prices combined'!$G379)))),2)</f>
        <v>17.22</v>
      </c>
      <c r="AM379" s="2">
        <f>ROUND(IF($B379="Annuity",SUMIFS('Annuity Prices'!AP:AP,'Annuity Prices'!$B:$B,$D379,'Annuity Prices'!$E:$E,$G379),IF($B379="RAB Short",SUMIFS('RAB Prices Short'!AP:AP,'RAB Prices Short'!$B:$B,'All Prices combined'!$D379,'RAB Prices Short'!$E:$E,'All Prices combined'!$G379),IF($B379="RAB Long",SUMIFS('RAB Prices Long'!AP:AP,'RAB Prices Long'!$B:$B,'All Prices combined'!$D379,'RAB Prices Long'!$E:$E,'All Prices combined'!$G379)))),2)</f>
        <v>17.649999999999999</v>
      </c>
      <c r="AN379" s="2">
        <f>ROUND(IF($B379="Annuity",SUMIFS('Annuity Prices'!AQ:AQ,'Annuity Prices'!$B:$B,$D379,'Annuity Prices'!$E:$E,$G379),IF($B379="RAB Short",SUMIFS('RAB Prices Short'!AQ:AQ,'RAB Prices Short'!$B:$B,'All Prices combined'!$D379,'RAB Prices Short'!$E:$E,'All Prices combined'!$G379),IF($B379="RAB Long",SUMIFS('RAB Prices Long'!AQ:AQ,'RAB Prices Long'!$B:$B,'All Prices combined'!$D379,'RAB Prices Long'!$E:$E,'All Prices combined'!$G379)))),2)</f>
        <v>18.09</v>
      </c>
      <c r="AO379" s="2">
        <f>ROUND(IF($B379="Annuity",SUMIFS('Annuity Prices'!AR:AR,'Annuity Prices'!$B:$B,$D379,'Annuity Prices'!$E:$E,$G379),IF($B379="RAB Short",SUMIFS('RAB Prices Short'!AR:AR,'RAB Prices Short'!$B:$B,'All Prices combined'!$D379,'RAB Prices Short'!$E:$E,'All Prices combined'!$G379),IF($B379="RAB Long",SUMIFS('RAB Prices Long'!AR:AR,'RAB Prices Long'!$B:$B,'All Prices combined'!$D379,'RAB Prices Long'!$E:$E,'All Prices combined'!$G379)))),2)</f>
        <v>0</v>
      </c>
      <c r="AP379" s="2">
        <f>ROUND(IF($B379="Annuity",SUMIFS('Annuity Prices'!AS:AS,'Annuity Prices'!$B:$B,$D379,'Annuity Prices'!$E:$E,$G379),IF($B379="RAB Short",SUMIFS('RAB Prices Short'!AS:AS,'RAB Prices Short'!$B:$B,'All Prices combined'!$D379,'RAB Prices Short'!$E:$E,'All Prices combined'!$G379),IF($B379="RAB Long",SUMIFS('RAB Prices Long'!AS:AS,'RAB Prices Long'!$B:$B,'All Prices combined'!$D379,'RAB Prices Long'!$E:$E,'All Prices combined'!$G379)))),2)</f>
        <v>0</v>
      </c>
      <c r="AQ379" s="2">
        <f>ROUND(IF($B379="Annuity",SUMIFS('Annuity Prices'!AT:AT,'Annuity Prices'!$B:$B,$D379,'Annuity Prices'!$E:$E,$G379),IF($B379="RAB Short",SUMIFS('RAB Prices Short'!AT:AT,'RAB Prices Short'!$B:$B,'All Prices combined'!$D379,'RAB Prices Short'!$E:$E,'All Prices combined'!$G379),IF($B379="RAB Long",SUMIFS('RAB Prices Long'!AT:AT,'RAB Prices Long'!$B:$B,'All Prices combined'!$D379,'RAB Prices Long'!$E:$E,'All Prices combined'!$G379)))),2)</f>
        <v>5.57</v>
      </c>
      <c r="AR379" s="2">
        <f>ROUND(IF($B379="Annuity",SUMIFS('Annuity Prices'!AU:AU,'Annuity Prices'!$B:$B,$D379,'Annuity Prices'!$E:$E,$G379),IF($B379="RAB Short",SUMIFS('RAB Prices Short'!AU:AU,'RAB Prices Short'!$B:$B,'All Prices combined'!$D379,'RAB Prices Short'!$E:$E,'All Prices combined'!$G379),IF($B379="RAB Long",SUMIFS('RAB Prices Long'!AU:AU,'RAB Prices Long'!$B:$B,'All Prices combined'!$D379,'RAB Prices Long'!$E:$E,'All Prices combined'!$G379)))),2)</f>
        <v>5.69</v>
      </c>
      <c r="AS379" s="2">
        <f>ROUND(IF($B379="Annuity",SUMIFS('Annuity Prices'!AV:AV,'Annuity Prices'!$B:$B,$D379,'Annuity Prices'!$E:$E,$G379),IF($B379="RAB Short",SUMIFS('RAB Prices Short'!AV:AV,'RAB Prices Short'!$B:$B,'All Prices combined'!$D379,'RAB Prices Short'!$E:$E,'All Prices combined'!$G379),IF($B379="RAB Long",SUMIFS('RAB Prices Long'!AV:AV,'RAB Prices Long'!$B:$B,'All Prices combined'!$D379,'RAB Prices Long'!$E:$E,'All Prices combined'!$G379)))),2)</f>
        <v>5.84</v>
      </c>
      <c r="AT379" s="2">
        <f>ROUND(IF($B379="Annuity",SUMIFS('Annuity Prices'!AW:AW,'Annuity Prices'!$B:$B,$D379,'Annuity Prices'!$E:$E,$G379),IF($B379="RAB Short",SUMIFS('RAB Prices Short'!AW:AW,'RAB Prices Short'!$B:$B,'All Prices combined'!$D379,'RAB Prices Short'!$E:$E,'All Prices combined'!$G379),IF($B379="RAB Long",SUMIFS('RAB Prices Long'!AW:AW,'RAB Prices Long'!$B:$B,'All Prices combined'!$D379,'RAB Prices Long'!$E:$E,'All Prices combined'!$G379)))),2)</f>
        <v>6.01</v>
      </c>
      <c r="AU379" s="2">
        <f>ROUND(IF($B379="Annuity",SUMIFS('Annuity Prices'!AX:AX,'Annuity Prices'!$B:$B,$D379,'Annuity Prices'!$E:$E,$G379),IF($B379="RAB Short",SUMIFS('RAB Prices Short'!AX:AX,'RAB Prices Short'!$B:$B,'All Prices combined'!$D379,'RAB Prices Short'!$E:$E,'All Prices combined'!$G379),IF($B379="RAB Long",SUMIFS('RAB Prices Long'!AX:AX,'RAB Prices Long'!$B:$B,'All Prices combined'!$D379,'RAB Prices Long'!$E:$E,'All Prices combined'!$G379)))),2)</f>
        <v>6.18</v>
      </c>
      <c r="AV379" s="2">
        <f>ROUND(IF($B379="Annuity",SUMIFS('Annuity Prices'!AY:AY,'Annuity Prices'!$B:$B,$D379,'Annuity Prices'!$E:$E,$G379),IF($B379="RAB Short",SUMIFS('RAB Prices Short'!AY:AY,'RAB Prices Short'!$B:$B,'All Prices combined'!$D379,'RAB Prices Short'!$E:$E,'All Prices combined'!$G379),IF($B379="RAB Long",SUMIFS('RAB Prices Long'!AY:AY,'RAB Prices Long'!$B:$B,'All Prices combined'!$D379,'RAB Prices Long'!$E:$E,'All Prices combined'!$G379)))),2)</f>
        <v>6.36</v>
      </c>
      <c r="AW379" s="2">
        <f>ROUND(IF($B379="Annuity",SUMIFS('Annuity Prices'!AZ:AZ,'Annuity Prices'!$B:$B,$D379,'Annuity Prices'!$E:$E,$G379),IF($B379="RAB Short",SUMIFS('RAB Prices Short'!AZ:AZ,'RAB Prices Short'!$B:$B,'All Prices combined'!$D379,'RAB Prices Short'!$E:$E,'All Prices combined'!$G379),IF($B379="RAB Long",SUMIFS('RAB Prices Long'!AZ:AZ,'RAB Prices Long'!$B:$B,'All Prices combined'!$D379,'RAB Prices Long'!$E:$E,'All Prices combined'!$G379)))),2)</f>
        <v>6.54</v>
      </c>
      <c r="AX379" s="2">
        <f>ROUND(IF($B379="Annuity",SUMIFS('Annuity Prices'!BA:BA,'Annuity Prices'!$B:$B,$D379,'Annuity Prices'!$E:$E,$G379),IF($B379="RAB Short",SUMIFS('RAB Prices Short'!BA:BA,'RAB Prices Short'!$B:$B,'All Prices combined'!$D379,'RAB Prices Short'!$E:$E,'All Prices combined'!$G379),IF($B379="RAB Long",SUMIFS('RAB Prices Long'!BA:BA,'RAB Prices Long'!$B:$B,'All Prices combined'!$D379,'RAB Prices Long'!$E:$E,'All Prices combined'!$G379)))),2)</f>
        <v>6.73</v>
      </c>
      <c r="AY379" s="2">
        <f>ROUND(IF($B379="Annuity",SUMIFS('Annuity Prices'!BB:BB,'Annuity Prices'!$B:$B,$D379,'Annuity Prices'!$E:$E,$G379),IF($B379="RAB Short",SUMIFS('RAB Prices Short'!BB:BB,'RAB Prices Short'!$B:$B,'All Prices combined'!$D379,'RAB Prices Short'!$E:$E,'All Prices combined'!$G379),IF($B379="RAB Long",SUMIFS('RAB Prices Long'!BB:BB,'RAB Prices Long'!$B:$B,'All Prices combined'!$D379,'RAB Prices Long'!$E:$E,'All Prices combined'!$G379)))),2)</f>
        <v>6.92</v>
      </c>
      <c r="AZ379" s="2">
        <f>ROUND(IF($B379="Annuity",SUMIFS('Annuity Prices'!BC:BC,'Annuity Prices'!$B:$B,$D379,'Annuity Prices'!$E:$E,$G379),IF($B379="RAB Short",SUMIFS('RAB Prices Short'!BC:BC,'RAB Prices Short'!$B:$B,'All Prices combined'!$D379,'RAB Prices Short'!$E:$E,'All Prices combined'!$G379),IF($B379="RAB Long",SUMIFS('RAB Prices Long'!BC:BC,'RAB Prices Long'!$B:$B,'All Prices combined'!$D379,'RAB Prices Long'!$E:$E,'All Prices combined'!$G379)))),2)</f>
        <v>7.12</v>
      </c>
      <c r="BA379" s="2">
        <f>ROUND(IF($B379="Annuity",SUMIFS('Annuity Prices'!BD:BD,'Annuity Prices'!$B:$B,$D379,'Annuity Prices'!$E:$E,$G379),IF($B379="RAB Short",SUMIFS('RAB Prices Short'!BD:BD,'RAB Prices Short'!$B:$B,'All Prices combined'!$D379,'RAB Prices Short'!$E:$E,'All Prices combined'!$G379),IF($B379="RAB Long",SUMIFS('RAB Prices Long'!BD:BD,'RAB Prices Long'!$B:$B,'All Prices combined'!$D379,'RAB Prices Long'!$E:$E,'All Prices combined'!$G379)))),2)</f>
        <v>7.32</v>
      </c>
      <c r="BB379" s="2">
        <f>ROUND(IF($B379="Annuity",SUMIFS('Annuity Prices'!BE:BE,'Annuity Prices'!$B:$B,$D379,'Annuity Prices'!$E:$E,$G379),IF($B379="RAB Short",SUMIFS('RAB Prices Short'!BE:BE,'RAB Prices Short'!$B:$B,'All Prices combined'!$D379,'RAB Prices Short'!$E:$E,'All Prices combined'!$G379),IF($B379="RAB Long",SUMIFS('RAB Prices Long'!BE:BE,'RAB Prices Long'!$B:$B,'All Prices combined'!$D379,'RAB Prices Long'!$E:$E,'All Prices combined'!$G379)))),2)</f>
        <v>7.53</v>
      </c>
      <c r="BC379" s="2">
        <f>ROUND(IF($B379="Annuity",SUMIFS('Annuity Prices'!BF:BF,'Annuity Prices'!$B:$B,$D379,'Annuity Prices'!$E:$E,$G379),IF($B379="RAB Short",SUMIFS('RAB Prices Short'!BF:BF,'RAB Prices Short'!$B:$B,'All Prices combined'!$D379,'RAB Prices Short'!$E:$E,'All Prices combined'!$G379),IF($B379="RAB Long",SUMIFS('RAB Prices Long'!BF:BF,'RAB Prices Long'!$B:$B,'All Prices combined'!$D379,'RAB Prices Long'!$E:$E,'All Prices combined'!$G379)))),2)</f>
        <v>10.73</v>
      </c>
      <c r="BD379" s="2">
        <f>ROUND(IF($B379="Annuity",SUMIFS('Annuity Prices'!BG:BG,'Annuity Prices'!$B:$B,$D379,'Annuity Prices'!$E:$E,$G379),IF($B379="RAB Short",SUMIFS('RAB Prices Short'!BG:BG,'RAB Prices Short'!$B:$B,'All Prices combined'!$D379,'RAB Prices Short'!$E:$E,'All Prices combined'!$G379),IF($B379="RAB Long",SUMIFS('RAB Prices Long'!BG:BG,'RAB Prices Long'!$B:$B,'All Prices combined'!$D379,'RAB Prices Long'!$E:$E,'All Prices combined'!$G379)))),2)</f>
        <v>12.11</v>
      </c>
      <c r="BE379" s="2">
        <f>ROUND(IF($B379="Annuity",SUMIFS('Annuity Prices'!BH:BH,'Annuity Prices'!$B:$B,$D379,'Annuity Prices'!$E:$E,$G379),IF($B379="RAB Short",SUMIFS('RAB Prices Short'!BH:BH,'RAB Prices Short'!$B:$B,'All Prices combined'!$D379,'RAB Prices Short'!$E:$E,'All Prices combined'!$G379),IF($B379="RAB Long",SUMIFS('RAB Prices Long'!BH:BH,'RAB Prices Long'!$B:$B,'All Prices combined'!$D379,'RAB Prices Long'!$E:$E,'All Prices combined'!$G379)))),2)</f>
        <v>12.42</v>
      </c>
      <c r="BF379" s="2">
        <f>ROUND(IF($B379="Annuity",SUMIFS('Annuity Prices'!BI:BI,'Annuity Prices'!$B:$B,$D379,'Annuity Prices'!$E:$E,$G379),IF($B379="RAB Short",SUMIFS('RAB Prices Short'!BI:BI,'RAB Prices Short'!$B:$B,'All Prices combined'!$D379,'RAB Prices Short'!$E:$E,'All Prices combined'!$G379),IF($B379="RAB Long",SUMIFS('RAB Prices Long'!BI:BI,'RAB Prices Long'!$B:$B,'All Prices combined'!$D379,'RAB Prices Long'!$E:$E,'All Prices combined'!$G379)))),2)</f>
        <v>12.67</v>
      </c>
      <c r="BG379" s="2">
        <f>ROUND(IF($B379="Annuity",SUMIFS('Annuity Prices'!BJ:BJ,'Annuity Prices'!$B:$B,$D379,'Annuity Prices'!$E:$E,$G379),IF($B379="RAB Short",SUMIFS('RAB Prices Short'!BJ:BJ,'RAB Prices Short'!$B:$B,'All Prices combined'!$D379,'RAB Prices Short'!$E:$E,'All Prices combined'!$G379),IF($B379="RAB Long",SUMIFS('RAB Prices Long'!BJ:BJ,'RAB Prices Long'!$B:$B,'All Prices combined'!$D379,'RAB Prices Long'!$E:$E,'All Prices combined'!$G379)))),2)</f>
        <v>12.98</v>
      </c>
      <c r="BH379" s="2">
        <f>ROUND(IF($B379="Annuity",SUMIFS('Annuity Prices'!BK:BK,'Annuity Prices'!$B:$B,$D379,'Annuity Prices'!$E:$E,$G379),IF($B379="RAB Short",SUMIFS('RAB Prices Short'!BK:BK,'RAB Prices Short'!$B:$B,'All Prices combined'!$D379,'RAB Prices Short'!$E:$E,'All Prices combined'!$G379),IF($B379="RAB Long",SUMIFS('RAB Prices Long'!BK:BK,'RAB Prices Long'!$B:$B,'All Prices combined'!$D379,'RAB Prices Long'!$E:$E,'All Prices combined'!$G379)))),2)</f>
        <v>13.31</v>
      </c>
      <c r="BI379" s="2">
        <f>ROUND(IF($B379="Annuity",SUMIFS('Annuity Prices'!BL:BL,'Annuity Prices'!$B:$B,$D379,'Annuity Prices'!$E:$E,$G379),IF($B379="RAB Short",SUMIFS('RAB Prices Short'!BL:BL,'RAB Prices Short'!$B:$B,'All Prices combined'!$D379,'RAB Prices Short'!$E:$E,'All Prices combined'!$G379),IF($B379="RAB Long",SUMIFS('RAB Prices Long'!BL:BL,'RAB Prices Long'!$B:$B,'All Prices combined'!$D379,'RAB Prices Long'!$E:$E,'All Prices combined'!$G379)))),2)</f>
        <v>13.64</v>
      </c>
      <c r="BJ379" s="2">
        <f>ROUND(IF($B379="Annuity",SUMIFS('Annuity Prices'!BM:BM,'Annuity Prices'!$B:$B,$D379,'Annuity Prices'!$E:$E,$G379),IF($B379="RAB Short",SUMIFS('RAB Prices Short'!BM:BM,'RAB Prices Short'!$B:$B,'All Prices combined'!$D379,'RAB Prices Short'!$E:$E,'All Prices combined'!$G379),IF($B379="RAB Long",SUMIFS('RAB Prices Long'!BM:BM,'RAB Prices Long'!$B:$B,'All Prices combined'!$D379,'RAB Prices Long'!$E:$E,'All Prices combined'!$G379)))),2)</f>
        <v>13.92</v>
      </c>
      <c r="BK379" s="2">
        <f>ROUND(IF($B379="Annuity",SUMIFS('Annuity Prices'!BN:BN,'Annuity Prices'!$B:$B,$D379,'Annuity Prices'!$E:$E,$G379),IF($B379="RAB Short",SUMIFS('RAB Prices Short'!BN:BN,'RAB Prices Short'!$B:$B,'All Prices combined'!$D379,'RAB Prices Short'!$E:$E,'All Prices combined'!$G379),IF($B379="RAB Long",SUMIFS('RAB Prices Long'!BN:BN,'RAB Prices Long'!$B:$B,'All Prices combined'!$D379,'RAB Prices Long'!$E:$E,'All Prices combined'!$G379)))),2)</f>
        <v>14.27</v>
      </c>
      <c r="BL379" s="2">
        <f>ROUND(IF($B379="Annuity",SUMIFS('Annuity Prices'!BO:BO,'Annuity Prices'!$B:$B,$D379,'Annuity Prices'!$E:$E,$G379),IF($B379="RAB Short",SUMIFS('RAB Prices Short'!BO:BO,'RAB Prices Short'!$B:$B,'All Prices combined'!$D379,'RAB Prices Short'!$E:$E,'All Prices combined'!$G379),IF($B379="RAB Long",SUMIFS('RAB Prices Long'!BO:BO,'RAB Prices Long'!$B:$B,'All Prices combined'!$D379,'RAB Prices Long'!$E:$E,'All Prices combined'!$G379)))),2)</f>
        <v>14.63</v>
      </c>
      <c r="BM379" s="2">
        <f>ROUND(IF($B379="Annuity",SUMIFS('Annuity Prices'!BP:BP,'Annuity Prices'!$B:$B,$D379,'Annuity Prices'!$E:$E,$G379),IF($B379="RAB Short",SUMIFS('RAB Prices Short'!BP:BP,'RAB Prices Short'!$B:$B,'All Prices combined'!$D379,'RAB Prices Short'!$E:$E,'All Prices combined'!$G379),IF($B379="RAB Long",SUMIFS('RAB Prices Long'!BP:BP,'RAB Prices Long'!$B:$B,'All Prices combined'!$D379,'RAB Prices Long'!$E:$E,'All Prices combined'!$G379)))),2)</f>
        <v>14.99</v>
      </c>
      <c r="BN379" s="2">
        <f>ROUND(IF($B379="Annuity",SUMIFS('Annuity Prices'!BQ:BQ,'Annuity Prices'!$B:$B,$D379,'Annuity Prices'!$E:$E,$G379),IF($B379="RAB Short",SUMIFS('RAB Prices Short'!BQ:BQ,'RAB Prices Short'!$B:$B,'All Prices combined'!$D379,'RAB Prices Short'!$E:$E,'All Prices combined'!$G379),IF($B379="RAB Long",SUMIFS('RAB Prices Long'!BQ:BQ,'RAB Prices Long'!$B:$B,'All Prices combined'!$D379,'RAB Prices Long'!$E:$E,'All Prices combined'!$G379)))),2)</f>
        <v>15.29</v>
      </c>
      <c r="BO379" s="2">
        <f>ROUND(IF($B379="Annuity",SUMIFS('Annuity Prices'!BR:BR,'Annuity Prices'!$B:$B,$D379,'Annuity Prices'!$E:$E,$G379),IF($B379="RAB Short",SUMIFS('RAB Prices Short'!BR:BR,'RAB Prices Short'!$B:$B,'All Prices combined'!$D379,'RAB Prices Short'!$E:$E,'All Prices combined'!$G379),IF($B379="RAB Long",SUMIFS('RAB Prices Long'!BR:BR,'RAB Prices Long'!$B:$B,'All Prices combined'!$D379,'RAB Prices Long'!$E:$E,'All Prices combined'!$G379)))),2)</f>
        <v>15.68</v>
      </c>
      <c r="BP379" s="2">
        <f>ROUND(IF($B379="Annuity",SUMIFS('Annuity Prices'!BS:BS,'Annuity Prices'!$B:$B,$D379,'Annuity Prices'!$E:$E,$G379),IF($B379="RAB Short",SUMIFS('RAB Prices Short'!BS:BS,'RAB Prices Short'!$B:$B,'All Prices combined'!$D379,'RAB Prices Short'!$E:$E,'All Prices combined'!$G379),IF($B379="RAB Long",SUMIFS('RAB Prices Long'!BS:BS,'RAB Prices Long'!$B:$B,'All Prices combined'!$D379,'RAB Prices Long'!$E:$E,'All Prices combined'!$G379)))),2)</f>
        <v>16.07</v>
      </c>
      <c r="BQ379" s="2">
        <f>ROUND(IF($B379="Annuity",SUMIFS('Annuity Prices'!BT:BT,'Annuity Prices'!$B:$B,$D379,'Annuity Prices'!$E:$E,$G379),IF($B379="RAB Short",SUMIFS('RAB Prices Short'!BT:BT,'RAB Prices Short'!$B:$B,'All Prices combined'!$D379,'RAB Prices Short'!$E:$E,'All Prices combined'!$G379),IF($B379="RAB Long",SUMIFS('RAB Prices Long'!BT:BT,'RAB Prices Long'!$B:$B,'All Prices combined'!$D379,'RAB Prices Long'!$E:$E,'All Prices combined'!$G379)))),2)</f>
        <v>16.47</v>
      </c>
      <c r="BR379" s="2">
        <f>ROUND(IF($B379="Annuity",SUMIFS('Annuity Prices'!BU:BU,'Annuity Prices'!$B:$B,$D379,'Annuity Prices'!$E:$E,$G379),IF($B379="RAB Short",SUMIFS('RAB Prices Short'!BU:BU,'RAB Prices Short'!$B:$B,'All Prices combined'!$D379,'RAB Prices Short'!$E:$E,'All Prices combined'!$G379),IF($B379="RAB Long",SUMIFS('RAB Prices Long'!BU:BU,'RAB Prices Long'!$B:$B,'All Prices combined'!$D379,'RAB Prices Long'!$E:$E,'All Prices combined'!$G379)))),2)</f>
        <v>16.809999999999999</v>
      </c>
      <c r="BS379" s="2">
        <f>ROUND(IF($B379="Annuity",SUMIFS('Annuity Prices'!BV:BV,'Annuity Prices'!$B:$B,$D379,'Annuity Prices'!$E:$E,$G379),IF($B379="RAB Short",SUMIFS('RAB Prices Short'!BV:BV,'RAB Prices Short'!$B:$B,'All Prices combined'!$D379,'RAB Prices Short'!$E:$E,'All Prices combined'!$G379),IF($B379="RAB Long",SUMIFS('RAB Prices Long'!BV:BV,'RAB Prices Long'!$B:$B,'All Prices combined'!$D379,'RAB Prices Long'!$E:$E,'All Prices combined'!$G379)))),2)</f>
        <v>17.22</v>
      </c>
      <c r="BT379" s="2">
        <f>ROUND(IF($B379="Annuity",SUMIFS('Annuity Prices'!BW:BW,'Annuity Prices'!$B:$B,$D379,'Annuity Prices'!$E:$E,$G379),IF($B379="RAB Short",SUMIFS('RAB Prices Short'!BW:BW,'RAB Prices Short'!$B:$B,'All Prices combined'!$D379,'RAB Prices Short'!$E:$E,'All Prices combined'!$G379),IF($B379="RAB Long",SUMIFS('RAB Prices Long'!BW:BW,'RAB Prices Long'!$B:$B,'All Prices combined'!$D379,'RAB Prices Long'!$E:$E,'All Prices combined'!$G379)))),2)</f>
        <v>17.649999999999999</v>
      </c>
      <c r="BU379" s="2">
        <f>ROUND(IF($B379="Annuity",SUMIFS('Annuity Prices'!BX:BX,'Annuity Prices'!$B:$B,$D379,'Annuity Prices'!$E:$E,$G379),IF($B379="RAB Short",SUMIFS('RAB Prices Short'!BX:BX,'RAB Prices Short'!$B:$B,'All Prices combined'!$D379,'RAB Prices Short'!$E:$E,'All Prices combined'!$G379),IF($B379="RAB Long",SUMIFS('RAB Prices Long'!BX:BX,'RAB Prices Long'!$B:$B,'All Prices combined'!$D379,'RAB Prices Long'!$E:$E,'All Prices combined'!$G379)))),2)</f>
        <v>18.09</v>
      </c>
    </row>
    <row r="380" spans="2:73" x14ac:dyDescent="0.25">
      <c r="B380" t="s">
        <v>44</v>
      </c>
      <c r="C380" t="s">
        <v>218</v>
      </c>
      <c r="E380" t="s">
        <v>209</v>
      </c>
      <c r="F380" t="s">
        <v>218</v>
      </c>
      <c r="G380" t="s">
        <v>219</v>
      </c>
      <c r="I380" s="2">
        <f>ROUND(IF($B380="Annuity",SUMIFS('Annuity Prices'!L:L,'Annuity Prices'!$B:$B,$D380,'Annuity Prices'!$E:$E,$G380),IF($B380="RAB Short",SUMIFS('RAB Prices Short'!L:L,'RAB Prices Short'!$B:$B,'All Prices combined'!$D380,'RAB Prices Short'!$E:$E,'All Prices combined'!$G380),IF($B380="RAB Long",SUMIFS('RAB Prices Long'!L:L,'RAB Prices Long'!$B:$B,'All Prices combined'!$D380,'RAB Prices Long'!$E:$E,'All Prices combined'!$G380)))),2)</f>
        <v>0</v>
      </c>
      <c r="J380" s="2">
        <f>ROUND(IF($B380="Annuity",SUMIFS('Annuity Prices'!M:M,'Annuity Prices'!$B:$B,$D380,'Annuity Prices'!$E:$E,$G380),IF($B380="RAB Short",SUMIFS('RAB Prices Short'!M:M,'RAB Prices Short'!$B:$B,'All Prices combined'!$D380,'RAB Prices Short'!$E:$E,'All Prices combined'!$G380),IF($B380="RAB Long",SUMIFS('RAB Prices Long'!M:M,'RAB Prices Long'!$B:$B,'All Prices combined'!$D380,'RAB Prices Long'!$E:$E,'All Prices combined'!$G380)))),2)</f>
        <v>0</v>
      </c>
      <c r="K380" s="2">
        <f>ROUND(IF($B380="Annuity",SUMIFS('Annuity Prices'!N:N,'Annuity Prices'!$B:$B,$D380,'Annuity Prices'!$E:$E,$G380),IF($B380="RAB Short",SUMIFS('RAB Prices Short'!N:N,'RAB Prices Short'!$B:$B,'All Prices combined'!$D380,'RAB Prices Short'!$E:$E,'All Prices combined'!$G380),IF($B380="RAB Long",SUMIFS('RAB Prices Long'!N:N,'RAB Prices Long'!$B:$B,'All Prices combined'!$D380,'RAB Prices Long'!$E:$E,'All Prices combined'!$G380)))),2)</f>
        <v>0</v>
      </c>
      <c r="L380" s="2">
        <f>ROUND(IF($B380="Annuity",SUMIFS('Annuity Prices'!O:O,'Annuity Prices'!$B:$B,$D380,'Annuity Prices'!$E:$E,$G380),IF($B380="RAB Short",SUMIFS('RAB Prices Short'!O:O,'RAB Prices Short'!$B:$B,'All Prices combined'!$D380,'RAB Prices Short'!$E:$E,'All Prices combined'!$G380),IF($B380="RAB Long",SUMIFS('RAB Prices Long'!O:O,'RAB Prices Long'!$B:$B,'All Prices combined'!$D380,'RAB Prices Long'!$E:$E,'All Prices combined'!$G380)))),2)</f>
        <v>0</v>
      </c>
      <c r="M380" s="2">
        <f>ROUND(IF($B380="Annuity",SUMIFS('Annuity Prices'!P:P,'Annuity Prices'!$B:$B,$D380,'Annuity Prices'!$E:$E,$G380),IF($B380="RAB Short",SUMIFS('RAB Prices Short'!P:P,'RAB Prices Short'!$B:$B,'All Prices combined'!$D380,'RAB Prices Short'!$E:$E,'All Prices combined'!$G380),IF($B380="RAB Long",SUMIFS('RAB Prices Long'!P:P,'RAB Prices Long'!$B:$B,'All Prices combined'!$D380,'RAB Prices Long'!$E:$E,'All Prices combined'!$G380)))),2)</f>
        <v>0</v>
      </c>
      <c r="N380" s="2">
        <f>ROUND(IF($B380="Annuity",SUMIFS('Annuity Prices'!Q:Q,'Annuity Prices'!$B:$B,$D380,'Annuity Prices'!$E:$E,$G380),IF($B380="RAB Short",SUMIFS('RAB Prices Short'!Q:Q,'RAB Prices Short'!$B:$B,'All Prices combined'!$D380,'RAB Prices Short'!$E:$E,'All Prices combined'!$G380),IF($B380="RAB Long",SUMIFS('RAB Prices Long'!Q:Q,'RAB Prices Long'!$B:$B,'All Prices combined'!$D380,'RAB Prices Long'!$E:$E,'All Prices combined'!$G380)))),2)</f>
        <v>0</v>
      </c>
      <c r="O380" s="2">
        <f>ROUND(IF($B380="Annuity",SUMIFS('Annuity Prices'!R:R,'Annuity Prices'!$B:$B,$D380,'Annuity Prices'!$E:$E,$G380),IF($B380="RAB Short",SUMIFS('RAB Prices Short'!R:R,'RAB Prices Short'!$B:$B,'All Prices combined'!$D380,'RAB Prices Short'!$E:$E,'All Prices combined'!$G380),IF($B380="RAB Long",SUMIFS('RAB Prices Long'!R:R,'RAB Prices Long'!$B:$B,'All Prices combined'!$D380,'RAB Prices Long'!$E:$E,'All Prices combined'!$G380)))),2)</f>
        <v>0</v>
      </c>
      <c r="P380" s="2">
        <f>ROUND(IF($B380="Annuity",SUMIFS('Annuity Prices'!S:S,'Annuity Prices'!$B:$B,$D380,'Annuity Prices'!$E:$E,$G380),IF($B380="RAB Short",SUMIFS('RAB Prices Short'!S:S,'RAB Prices Short'!$B:$B,'All Prices combined'!$D380,'RAB Prices Short'!$E:$E,'All Prices combined'!$G380),IF($B380="RAB Long",SUMIFS('RAB Prices Long'!S:S,'RAB Prices Long'!$B:$B,'All Prices combined'!$D380,'RAB Prices Long'!$E:$E,'All Prices combined'!$G380)))),2)</f>
        <v>0</v>
      </c>
      <c r="Q380" s="2">
        <f>ROUND(IF($B380="Annuity",SUMIFS('Annuity Prices'!T:T,'Annuity Prices'!$B:$B,$D380,'Annuity Prices'!$E:$E,$G380),IF($B380="RAB Short",SUMIFS('RAB Prices Short'!T:T,'RAB Prices Short'!$B:$B,'All Prices combined'!$D380,'RAB Prices Short'!$E:$E,'All Prices combined'!$G380),IF($B380="RAB Long",SUMIFS('RAB Prices Long'!T:T,'RAB Prices Long'!$B:$B,'All Prices combined'!$D380,'RAB Prices Long'!$E:$E,'All Prices combined'!$G380)))),2)</f>
        <v>0</v>
      </c>
      <c r="R380" s="2">
        <f>ROUND(IF($B380="Annuity",SUMIFS('Annuity Prices'!U:U,'Annuity Prices'!$B:$B,$D380,'Annuity Prices'!$E:$E,$G380),IF($B380="RAB Short",SUMIFS('RAB Prices Short'!U:U,'RAB Prices Short'!$B:$B,'All Prices combined'!$D380,'RAB Prices Short'!$E:$E,'All Prices combined'!$G380),IF($B380="RAB Long",SUMIFS('RAB Prices Long'!U:U,'RAB Prices Long'!$B:$B,'All Prices combined'!$D380,'RAB Prices Long'!$E:$E,'All Prices combined'!$G380)))),2)</f>
        <v>0</v>
      </c>
      <c r="S380" s="2">
        <f>ROUND(IF($B380="Annuity",SUMIFS('Annuity Prices'!V:V,'Annuity Prices'!$B:$B,$D380,'Annuity Prices'!$E:$E,$G380),IF($B380="RAB Short",SUMIFS('RAB Prices Short'!V:V,'RAB Prices Short'!$B:$B,'All Prices combined'!$D380,'RAB Prices Short'!$E:$E,'All Prices combined'!$G380),IF($B380="RAB Long",SUMIFS('RAB Prices Long'!V:V,'RAB Prices Long'!$B:$B,'All Prices combined'!$D380,'RAB Prices Long'!$E:$E,'All Prices combined'!$G380)))),2)</f>
        <v>0</v>
      </c>
      <c r="T380" s="2">
        <f>ROUND(IF($B380="Annuity",SUMIFS('Annuity Prices'!W:W,'Annuity Prices'!$B:$B,$D380,'Annuity Prices'!$E:$E,$G380),IF($B380="RAB Short",SUMIFS('RAB Prices Short'!W:W,'RAB Prices Short'!$B:$B,'All Prices combined'!$D380,'RAB Prices Short'!$E:$E,'All Prices combined'!$G380),IF($B380="RAB Long",SUMIFS('RAB Prices Long'!W:W,'RAB Prices Long'!$B:$B,'All Prices combined'!$D380,'RAB Prices Long'!$E:$E,'All Prices combined'!$G380)))),2)</f>
        <v>0</v>
      </c>
      <c r="U380" s="2">
        <f>ROUND(IF($B380="Annuity",SUMIFS('Annuity Prices'!X:X,'Annuity Prices'!$B:$B,$D380,'Annuity Prices'!$E:$E,$G380),IF($B380="RAB Short",SUMIFS('RAB Prices Short'!X:X,'RAB Prices Short'!$B:$B,'All Prices combined'!$D380,'RAB Prices Short'!$E:$E,'All Prices combined'!$G380),IF($B380="RAB Long",SUMIFS('RAB Prices Long'!X:X,'RAB Prices Long'!$B:$B,'All Prices combined'!$D380,'RAB Prices Long'!$E:$E,'All Prices combined'!$G380)))),2)</f>
        <v>0</v>
      </c>
      <c r="V380" s="2">
        <f>ROUND(IF($B380="Annuity",SUMIFS('Annuity Prices'!Y:Y,'Annuity Prices'!$B:$B,$D380,'Annuity Prices'!$E:$E,$G380),IF($B380="RAB Short",SUMIFS('RAB Prices Short'!Y:Y,'RAB Prices Short'!$B:$B,'All Prices combined'!$D380,'RAB Prices Short'!$E:$E,'All Prices combined'!$G380),IF($B380="RAB Long",SUMIFS('RAB Prices Long'!Y:Y,'RAB Prices Long'!$B:$B,'All Prices combined'!$D380,'RAB Prices Long'!$E:$E,'All Prices combined'!$G380)))),2)</f>
        <v>0</v>
      </c>
      <c r="W380" s="2">
        <f>ROUND(IF($B380="Annuity",SUMIFS('Annuity Prices'!Z:Z,'Annuity Prices'!$B:$B,$D380,'Annuity Prices'!$E:$E,$G380),IF($B380="RAB Short",SUMIFS('RAB Prices Short'!Z:Z,'RAB Prices Short'!$B:$B,'All Prices combined'!$D380,'RAB Prices Short'!$E:$E,'All Prices combined'!$G380),IF($B380="RAB Long",SUMIFS('RAB Prices Long'!Z:Z,'RAB Prices Long'!$B:$B,'All Prices combined'!$D380,'RAB Prices Long'!$E:$E,'All Prices combined'!$G380)))),2)</f>
        <v>0</v>
      </c>
      <c r="X380" s="2">
        <f>ROUND(IF($B380="Annuity",SUMIFS('Annuity Prices'!AA:AA,'Annuity Prices'!$B:$B,$D380,'Annuity Prices'!$E:$E,$G380),IF($B380="RAB Short",SUMIFS('RAB Prices Short'!AA:AA,'RAB Prices Short'!$B:$B,'All Prices combined'!$D380,'RAB Prices Short'!$E:$E,'All Prices combined'!$G380),IF($B380="RAB Long",SUMIFS('RAB Prices Long'!AA:AA,'RAB Prices Long'!$B:$B,'All Prices combined'!$D380,'RAB Prices Long'!$E:$E,'All Prices combined'!$G380)))),2)</f>
        <v>0</v>
      </c>
      <c r="Y380" s="2">
        <f>ROUND(IF($B380="Annuity",SUMIFS('Annuity Prices'!AB:AB,'Annuity Prices'!$B:$B,$D380,'Annuity Prices'!$E:$E,$G380),IF($B380="RAB Short",SUMIFS('RAB Prices Short'!AB:AB,'RAB Prices Short'!$B:$B,'All Prices combined'!$D380,'RAB Prices Short'!$E:$E,'All Prices combined'!$G380),IF($B380="RAB Long",SUMIFS('RAB Prices Long'!AB:AB,'RAB Prices Long'!$B:$B,'All Prices combined'!$D380,'RAB Prices Long'!$E:$E,'All Prices combined'!$G380)))),2)</f>
        <v>0</v>
      </c>
      <c r="Z380" s="2">
        <f>ROUND(IF($B380="Annuity",SUMIFS('Annuity Prices'!AC:AC,'Annuity Prices'!$B:$B,$D380,'Annuity Prices'!$E:$E,$G380),IF($B380="RAB Short",SUMIFS('RAB Prices Short'!AC:AC,'RAB Prices Short'!$B:$B,'All Prices combined'!$D380,'RAB Prices Short'!$E:$E,'All Prices combined'!$G380),IF($B380="RAB Long",SUMIFS('RAB Prices Long'!AC:AC,'RAB Prices Long'!$B:$B,'All Prices combined'!$D380,'RAB Prices Long'!$E:$E,'All Prices combined'!$G380)))),2)</f>
        <v>0</v>
      </c>
      <c r="AA380" s="2">
        <f>ROUND(IF($B380="Annuity",SUMIFS('Annuity Prices'!AD:AD,'Annuity Prices'!$B:$B,$D380,'Annuity Prices'!$E:$E,$G380),IF($B380="RAB Short",SUMIFS('RAB Prices Short'!AD:AD,'RAB Prices Short'!$B:$B,'All Prices combined'!$D380,'RAB Prices Short'!$E:$E,'All Prices combined'!$G380),IF($B380="RAB Long",SUMIFS('RAB Prices Long'!AD:AD,'RAB Prices Long'!$B:$B,'All Prices combined'!$D380,'RAB Prices Long'!$E:$E,'All Prices combined'!$G380)))),2)</f>
        <v>0</v>
      </c>
      <c r="AB380" s="2">
        <f>ROUND(IF($B380="Annuity",SUMIFS('Annuity Prices'!AE:AE,'Annuity Prices'!$B:$B,$D380,'Annuity Prices'!$E:$E,$G380),IF($B380="RAB Short",SUMIFS('RAB Prices Short'!AE:AE,'RAB Prices Short'!$B:$B,'All Prices combined'!$D380,'RAB Prices Short'!$E:$E,'All Prices combined'!$G380),IF($B380="RAB Long",SUMIFS('RAB Prices Long'!AE:AE,'RAB Prices Long'!$B:$B,'All Prices combined'!$D380,'RAB Prices Long'!$E:$E,'All Prices combined'!$G380)))),2)</f>
        <v>0</v>
      </c>
      <c r="AC380" s="2">
        <f>ROUND(IF($B380="Annuity",SUMIFS('Annuity Prices'!AF:AF,'Annuity Prices'!$B:$B,$D380,'Annuity Prices'!$E:$E,$G380),IF($B380="RAB Short",SUMIFS('RAB Prices Short'!AF:AF,'RAB Prices Short'!$B:$B,'All Prices combined'!$D380,'RAB Prices Short'!$E:$E,'All Prices combined'!$G380),IF($B380="RAB Long",SUMIFS('RAB Prices Long'!AF:AF,'RAB Prices Long'!$B:$B,'All Prices combined'!$D380,'RAB Prices Long'!$E:$E,'All Prices combined'!$G380)))),2)</f>
        <v>0</v>
      </c>
      <c r="AD380" s="2">
        <f>ROUND(IF($B380="Annuity",SUMIFS('Annuity Prices'!AG:AG,'Annuity Prices'!$B:$B,$D380,'Annuity Prices'!$E:$E,$G380),IF($B380="RAB Short",SUMIFS('RAB Prices Short'!AG:AG,'RAB Prices Short'!$B:$B,'All Prices combined'!$D380,'RAB Prices Short'!$E:$E,'All Prices combined'!$G380),IF($B380="RAB Long",SUMIFS('RAB Prices Long'!AG:AG,'RAB Prices Long'!$B:$B,'All Prices combined'!$D380,'RAB Prices Long'!$E:$E,'All Prices combined'!$G380)))),2)</f>
        <v>0</v>
      </c>
      <c r="AE380" s="2">
        <f>ROUND(IF($B380="Annuity",SUMIFS('Annuity Prices'!AH:AH,'Annuity Prices'!$B:$B,$D380,'Annuity Prices'!$E:$E,$G380),IF($B380="RAB Short",SUMIFS('RAB Prices Short'!AH:AH,'RAB Prices Short'!$B:$B,'All Prices combined'!$D380,'RAB Prices Short'!$E:$E,'All Prices combined'!$G380),IF($B380="RAB Long",SUMIFS('RAB Prices Long'!AH:AH,'RAB Prices Long'!$B:$B,'All Prices combined'!$D380,'RAB Prices Long'!$E:$E,'All Prices combined'!$G380)))),2)</f>
        <v>0</v>
      </c>
      <c r="AF380" s="2">
        <f>ROUND(IF($B380="Annuity",SUMIFS('Annuity Prices'!AI:AI,'Annuity Prices'!$B:$B,$D380,'Annuity Prices'!$E:$E,$G380),IF($B380="RAB Short",SUMIFS('RAB Prices Short'!AI:AI,'RAB Prices Short'!$B:$B,'All Prices combined'!$D380,'RAB Prices Short'!$E:$E,'All Prices combined'!$G380),IF($B380="RAB Long",SUMIFS('RAB Prices Long'!AI:AI,'RAB Prices Long'!$B:$B,'All Prices combined'!$D380,'RAB Prices Long'!$E:$E,'All Prices combined'!$G380)))),2)</f>
        <v>0</v>
      </c>
      <c r="AG380" s="2">
        <f>ROUND(IF($B380="Annuity",SUMIFS('Annuity Prices'!AJ:AJ,'Annuity Prices'!$B:$B,$D380,'Annuity Prices'!$E:$E,$G380),IF($B380="RAB Short",SUMIFS('RAB Prices Short'!AJ:AJ,'RAB Prices Short'!$B:$B,'All Prices combined'!$D380,'RAB Prices Short'!$E:$E,'All Prices combined'!$G380),IF($B380="RAB Long",SUMIFS('RAB Prices Long'!AJ:AJ,'RAB Prices Long'!$B:$B,'All Prices combined'!$D380,'RAB Prices Long'!$E:$E,'All Prices combined'!$G380)))),2)</f>
        <v>0</v>
      </c>
      <c r="AH380" s="2">
        <f>ROUND(IF($B380="Annuity",SUMIFS('Annuity Prices'!AK:AK,'Annuity Prices'!$B:$B,$D380,'Annuity Prices'!$E:$E,$G380),IF($B380="RAB Short",SUMIFS('RAB Prices Short'!AK:AK,'RAB Prices Short'!$B:$B,'All Prices combined'!$D380,'RAB Prices Short'!$E:$E,'All Prices combined'!$G380),IF($B380="RAB Long",SUMIFS('RAB Prices Long'!AK:AK,'RAB Prices Long'!$B:$B,'All Prices combined'!$D380,'RAB Prices Long'!$E:$E,'All Prices combined'!$G380)))),2)</f>
        <v>0</v>
      </c>
      <c r="AI380" s="2">
        <f>ROUND(IF($B380="Annuity",SUMIFS('Annuity Prices'!AL:AL,'Annuity Prices'!$B:$B,$D380,'Annuity Prices'!$E:$E,$G380),IF($B380="RAB Short",SUMIFS('RAB Prices Short'!AL:AL,'RAB Prices Short'!$B:$B,'All Prices combined'!$D380,'RAB Prices Short'!$E:$E,'All Prices combined'!$G380),IF($B380="RAB Long",SUMIFS('RAB Prices Long'!AL:AL,'RAB Prices Long'!$B:$B,'All Prices combined'!$D380,'RAB Prices Long'!$E:$E,'All Prices combined'!$G380)))),2)</f>
        <v>0</v>
      </c>
      <c r="AJ380" s="2">
        <f>ROUND(IF($B380="Annuity",SUMIFS('Annuity Prices'!AM:AM,'Annuity Prices'!$B:$B,$D380,'Annuity Prices'!$E:$E,$G380),IF($B380="RAB Short",SUMIFS('RAB Prices Short'!AM:AM,'RAB Prices Short'!$B:$B,'All Prices combined'!$D380,'RAB Prices Short'!$E:$E,'All Prices combined'!$G380),IF($B380="RAB Long",SUMIFS('RAB Prices Long'!AM:AM,'RAB Prices Long'!$B:$B,'All Prices combined'!$D380,'RAB Prices Long'!$E:$E,'All Prices combined'!$G380)))),2)</f>
        <v>0</v>
      </c>
      <c r="AK380" s="2">
        <f>ROUND(IF($B380="Annuity",SUMIFS('Annuity Prices'!AN:AN,'Annuity Prices'!$B:$B,$D380,'Annuity Prices'!$E:$E,$G380),IF($B380="RAB Short",SUMIFS('RAB Prices Short'!AN:AN,'RAB Prices Short'!$B:$B,'All Prices combined'!$D380,'RAB Prices Short'!$E:$E,'All Prices combined'!$G380),IF($B380="RAB Long",SUMIFS('RAB Prices Long'!AN:AN,'RAB Prices Long'!$B:$B,'All Prices combined'!$D380,'RAB Prices Long'!$E:$E,'All Prices combined'!$G380)))),2)</f>
        <v>0</v>
      </c>
      <c r="AL380" s="2">
        <f>ROUND(IF($B380="Annuity",SUMIFS('Annuity Prices'!AO:AO,'Annuity Prices'!$B:$B,$D380,'Annuity Prices'!$E:$E,$G380),IF($B380="RAB Short",SUMIFS('RAB Prices Short'!AO:AO,'RAB Prices Short'!$B:$B,'All Prices combined'!$D380,'RAB Prices Short'!$E:$E,'All Prices combined'!$G380),IF($B380="RAB Long",SUMIFS('RAB Prices Long'!AO:AO,'RAB Prices Long'!$B:$B,'All Prices combined'!$D380,'RAB Prices Long'!$E:$E,'All Prices combined'!$G380)))),2)</f>
        <v>0</v>
      </c>
      <c r="AM380" s="2">
        <f>ROUND(IF($B380="Annuity",SUMIFS('Annuity Prices'!AP:AP,'Annuity Prices'!$B:$B,$D380,'Annuity Prices'!$E:$E,$G380),IF($B380="RAB Short",SUMIFS('RAB Prices Short'!AP:AP,'RAB Prices Short'!$B:$B,'All Prices combined'!$D380,'RAB Prices Short'!$E:$E,'All Prices combined'!$G380),IF($B380="RAB Long",SUMIFS('RAB Prices Long'!AP:AP,'RAB Prices Long'!$B:$B,'All Prices combined'!$D380,'RAB Prices Long'!$E:$E,'All Prices combined'!$G380)))),2)</f>
        <v>0</v>
      </c>
      <c r="AN380" s="2">
        <f>ROUND(IF($B380="Annuity",SUMIFS('Annuity Prices'!AQ:AQ,'Annuity Prices'!$B:$B,$D380,'Annuity Prices'!$E:$E,$G380),IF($B380="RAB Short",SUMIFS('RAB Prices Short'!AQ:AQ,'RAB Prices Short'!$B:$B,'All Prices combined'!$D380,'RAB Prices Short'!$E:$E,'All Prices combined'!$G380),IF($B380="RAB Long",SUMIFS('RAB Prices Long'!AQ:AQ,'RAB Prices Long'!$B:$B,'All Prices combined'!$D380,'RAB Prices Long'!$E:$E,'All Prices combined'!$G380)))),2)</f>
        <v>0</v>
      </c>
      <c r="AO380" s="2">
        <f>ROUND(IF($B380="Annuity",SUMIFS('Annuity Prices'!AR:AR,'Annuity Prices'!$B:$B,$D380,'Annuity Prices'!$E:$E,$G380),IF($B380="RAB Short",SUMIFS('RAB Prices Short'!AR:AR,'RAB Prices Short'!$B:$B,'All Prices combined'!$D380,'RAB Prices Short'!$E:$E,'All Prices combined'!$G380),IF($B380="RAB Long",SUMIFS('RAB Prices Long'!AR:AR,'RAB Prices Long'!$B:$B,'All Prices combined'!$D380,'RAB Prices Long'!$E:$E,'All Prices combined'!$G380)))),2)</f>
        <v>0</v>
      </c>
      <c r="AP380" s="2">
        <f>ROUND(IF($B380="Annuity",SUMIFS('Annuity Prices'!AS:AS,'Annuity Prices'!$B:$B,$D380,'Annuity Prices'!$E:$E,$G380),IF($B380="RAB Short",SUMIFS('RAB Prices Short'!AS:AS,'RAB Prices Short'!$B:$B,'All Prices combined'!$D380,'RAB Prices Short'!$E:$E,'All Prices combined'!$G380),IF($B380="RAB Long",SUMIFS('RAB Prices Long'!AS:AS,'RAB Prices Long'!$B:$B,'All Prices combined'!$D380,'RAB Prices Long'!$E:$E,'All Prices combined'!$G380)))),2)</f>
        <v>0</v>
      </c>
      <c r="AQ380" s="2">
        <f>ROUND(IF($B380="Annuity",SUMIFS('Annuity Prices'!AT:AT,'Annuity Prices'!$B:$B,$D380,'Annuity Prices'!$E:$E,$G380),IF($B380="RAB Short",SUMIFS('RAB Prices Short'!AT:AT,'RAB Prices Short'!$B:$B,'All Prices combined'!$D380,'RAB Prices Short'!$E:$E,'All Prices combined'!$G380),IF($B380="RAB Long",SUMIFS('RAB Prices Long'!AT:AT,'RAB Prices Long'!$B:$B,'All Prices combined'!$D380,'RAB Prices Long'!$E:$E,'All Prices combined'!$G380)))),2)</f>
        <v>0</v>
      </c>
      <c r="AR380" s="2">
        <f>ROUND(IF($B380="Annuity",SUMIFS('Annuity Prices'!AU:AU,'Annuity Prices'!$B:$B,$D380,'Annuity Prices'!$E:$E,$G380),IF($B380="RAB Short",SUMIFS('RAB Prices Short'!AU:AU,'RAB Prices Short'!$B:$B,'All Prices combined'!$D380,'RAB Prices Short'!$E:$E,'All Prices combined'!$G380),IF($B380="RAB Long",SUMIFS('RAB Prices Long'!AU:AU,'RAB Prices Long'!$B:$B,'All Prices combined'!$D380,'RAB Prices Long'!$E:$E,'All Prices combined'!$G380)))),2)</f>
        <v>0</v>
      </c>
      <c r="AS380" s="2">
        <f>ROUND(IF($B380="Annuity",SUMIFS('Annuity Prices'!AV:AV,'Annuity Prices'!$B:$B,$D380,'Annuity Prices'!$E:$E,$G380),IF($B380="RAB Short",SUMIFS('RAB Prices Short'!AV:AV,'RAB Prices Short'!$B:$B,'All Prices combined'!$D380,'RAB Prices Short'!$E:$E,'All Prices combined'!$G380),IF($B380="RAB Long",SUMIFS('RAB Prices Long'!AV:AV,'RAB Prices Long'!$B:$B,'All Prices combined'!$D380,'RAB Prices Long'!$E:$E,'All Prices combined'!$G380)))),2)</f>
        <v>0</v>
      </c>
      <c r="AT380" s="2">
        <f>ROUND(IF($B380="Annuity",SUMIFS('Annuity Prices'!AW:AW,'Annuity Prices'!$B:$B,$D380,'Annuity Prices'!$E:$E,$G380),IF($B380="RAB Short",SUMIFS('RAB Prices Short'!AW:AW,'RAB Prices Short'!$B:$B,'All Prices combined'!$D380,'RAB Prices Short'!$E:$E,'All Prices combined'!$G380),IF($B380="RAB Long",SUMIFS('RAB Prices Long'!AW:AW,'RAB Prices Long'!$B:$B,'All Prices combined'!$D380,'RAB Prices Long'!$E:$E,'All Prices combined'!$G380)))),2)</f>
        <v>0</v>
      </c>
      <c r="AU380" s="2">
        <f>ROUND(IF($B380="Annuity",SUMIFS('Annuity Prices'!AX:AX,'Annuity Prices'!$B:$B,$D380,'Annuity Prices'!$E:$E,$G380),IF($B380="RAB Short",SUMIFS('RAB Prices Short'!AX:AX,'RAB Prices Short'!$B:$B,'All Prices combined'!$D380,'RAB Prices Short'!$E:$E,'All Prices combined'!$G380),IF($B380="RAB Long",SUMIFS('RAB Prices Long'!AX:AX,'RAB Prices Long'!$B:$B,'All Prices combined'!$D380,'RAB Prices Long'!$E:$E,'All Prices combined'!$G380)))),2)</f>
        <v>0</v>
      </c>
      <c r="AV380" s="2">
        <f>ROUND(IF($B380="Annuity",SUMIFS('Annuity Prices'!AY:AY,'Annuity Prices'!$B:$B,$D380,'Annuity Prices'!$E:$E,$G380),IF($B380="RAB Short",SUMIFS('RAB Prices Short'!AY:AY,'RAB Prices Short'!$B:$B,'All Prices combined'!$D380,'RAB Prices Short'!$E:$E,'All Prices combined'!$G380),IF($B380="RAB Long",SUMIFS('RAB Prices Long'!AY:AY,'RAB Prices Long'!$B:$B,'All Prices combined'!$D380,'RAB Prices Long'!$E:$E,'All Prices combined'!$G380)))),2)</f>
        <v>0</v>
      </c>
      <c r="AW380" s="2">
        <f>ROUND(IF($B380="Annuity",SUMIFS('Annuity Prices'!AZ:AZ,'Annuity Prices'!$B:$B,$D380,'Annuity Prices'!$E:$E,$G380),IF($B380="RAB Short",SUMIFS('RAB Prices Short'!AZ:AZ,'RAB Prices Short'!$B:$B,'All Prices combined'!$D380,'RAB Prices Short'!$E:$E,'All Prices combined'!$G380),IF($B380="RAB Long",SUMIFS('RAB Prices Long'!AZ:AZ,'RAB Prices Long'!$B:$B,'All Prices combined'!$D380,'RAB Prices Long'!$E:$E,'All Prices combined'!$G380)))),2)</f>
        <v>0</v>
      </c>
      <c r="AX380" s="2">
        <f>ROUND(IF($B380="Annuity",SUMIFS('Annuity Prices'!BA:BA,'Annuity Prices'!$B:$B,$D380,'Annuity Prices'!$E:$E,$G380),IF($B380="RAB Short",SUMIFS('RAB Prices Short'!BA:BA,'RAB Prices Short'!$B:$B,'All Prices combined'!$D380,'RAB Prices Short'!$E:$E,'All Prices combined'!$G380),IF($B380="RAB Long",SUMIFS('RAB Prices Long'!BA:BA,'RAB Prices Long'!$B:$B,'All Prices combined'!$D380,'RAB Prices Long'!$E:$E,'All Prices combined'!$G380)))),2)</f>
        <v>0</v>
      </c>
      <c r="AY380" s="2">
        <f>ROUND(IF($B380="Annuity",SUMIFS('Annuity Prices'!BB:BB,'Annuity Prices'!$B:$B,$D380,'Annuity Prices'!$E:$E,$G380),IF($B380="RAB Short",SUMIFS('RAB Prices Short'!BB:BB,'RAB Prices Short'!$B:$B,'All Prices combined'!$D380,'RAB Prices Short'!$E:$E,'All Prices combined'!$G380),IF($B380="RAB Long",SUMIFS('RAB Prices Long'!BB:BB,'RAB Prices Long'!$B:$B,'All Prices combined'!$D380,'RAB Prices Long'!$E:$E,'All Prices combined'!$G380)))),2)</f>
        <v>0</v>
      </c>
      <c r="AZ380" s="2">
        <f>ROUND(IF($B380="Annuity",SUMIFS('Annuity Prices'!BC:BC,'Annuity Prices'!$B:$B,$D380,'Annuity Prices'!$E:$E,$G380),IF($B380="RAB Short",SUMIFS('RAB Prices Short'!BC:BC,'RAB Prices Short'!$B:$B,'All Prices combined'!$D380,'RAB Prices Short'!$E:$E,'All Prices combined'!$G380),IF($B380="RAB Long",SUMIFS('RAB Prices Long'!BC:BC,'RAB Prices Long'!$B:$B,'All Prices combined'!$D380,'RAB Prices Long'!$E:$E,'All Prices combined'!$G380)))),2)</f>
        <v>0</v>
      </c>
      <c r="BA380" s="2">
        <f>ROUND(IF($B380="Annuity",SUMIFS('Annuity Prices'!BD:BD,'Annuity Prices'!$B:$B,$D380,'Annuity Prices'!$E:$E,$G380),IF($B380="RAB Short",SUMIFS('RAB Prices Short'!BD:BD,'RAB Prices Short'!$B:$B,'All Prices combined'!$D380,'RAB Prices Short'!$E:$E,'All Prices combined'!$G380),IF($B380="RAB Long",SUMIFS('RAB Prices Long'!BD:BD,'RAB Prices Long'!$B:$B,'All Prices combined'!$D380,'RAB Prices Long'!$E:$E,'All Prices combined'!$G380)))),2)</f>
        <v>0</v>
      </c>
      <c r="BB380" s="2">
        <f>ROUND(IF($B380="Annuity",SUMIFS('Annuity Prices'!BE:BE,'Annuity Prices'!$B:$B,$D380,'Annuity Prices'!$E:$E,$G380),IF($B380="RAB Short",SUMIFS('RAB Prices Short'!BE:BE,'RAB Prices Short'!$B:$B,'All Prices combined'!$D380,'RAB Prices Short'!$E:$E,'All Prices combined'!$G380),IF($B380="RAB Long",SUMIFS('RAB Prices Long'!BE:BE,'RAB Prices Long'!$B:$B,'All Prices combined'!$D380,'RAB Prices Long'!$E:$E,'All Prices combined'!$G380)))),2)</f>
        <v>0</v>
      </c>
      <c r="BC380" s="2">
        <f>ROUND(IF($B380="Annuity",SUMIFS('Annuity Prices'!BF:BF,'Annuity Prices'!$B:$B,$D380,'Annuity Prices'!$E:$E,$G380),IF($B380="RAB Short",SUMIFS('RAB Prices Short'!BF:BF,'RAB Prices Short'!$B:$B,'All Prices combined'!$D380,'RAB Prices Short'!$E:$E,'All Prices combined'!$G380),IF($B380="RAB Long",SUMIFS('RAB Prices Long'!BF:BF,'RAB Prices Long'!$B:$B,'All Prices combined'!$D380,'RAB Prices Long'!$E:$E,'All Prices combined'!$G380)))),2)</f>
        <v>0</v>
      </c>
      <c r="BD380" s="2">
        <f>ROUND(IF($B380="Annuity",SUMIFS('Annuity Prices'!BG:BG,'Annuity Prices'!$B:$B,$D380,'Annuity Prices'!$E:$E,$G380),IF($B380="RAB Short",SUMIFS('RAB Prices Short'!BG:BG,'RAB Prices Short'!$B:$B,'All Prices combined'!$D380,'RAB Prices Short'!$E:$E,'All Prices combined'!$G380),IF($B380="RAB Long",SUMIFS('RAB Prices Long'!BG:BG,'RAB Prices Long'!$B:$B,'All Prices combined'!$D380,'RAB Prices Long'!$E:$E,'All Prices combined'!$G380)))),2)</f>
        <v>0</v>
      </c>
      <c r="BE380" s="2">
        <f>ROUND(IF($B380="Annuity",SUMIFS('Annuity Prices'!BH:BH,'Annuity Prices'!$B:$B,$D380,'Annuity Prices'!$E:$E,$G380),IF($B380="RAB Short",SUMIFS('RAB Prices Short'!BH:BH,'RAB Prices Short'!$B:$B,'All Prices combined'!$D380,'RAB Prices Short'!$E:$E,'All Prices combined'!$G380),IF($B380="RAB Long",SUMIFS('RAB Prices Long'!BH:BH,'RAB Prices Long'!$B:$B,'All Prices combined'!$D380,'RAB Prices Long'!$E:$E,'All Prices combined'!$G380)))),2)</f>
        <v>0</v>
      </c>
      <c r="BF380" s="2">
        <f>ROUND(IF($B380="Annuity",SUMIFS('Annuity Prices'!BI:BI,'Annuity Prices'!$B:$B,$D380,'Annuity Prices'!$E:$E,$G380),IF($B380="RAB Short",SUMIFS('RAB Prices Short'!BI:BI,'RAB Prices Short'!$B:$B,'All Prices combined'!$D380,'RAB Prices Short'!$E:$E,'All Prices combined'!$G380),IF($B380="RAB Long",SUMIFS('RAB Prices Long'!BI:BI,'RAB Prices Long'!$B:$B,'All Prices combined'!$D380,'RAB Prices Long'!$E:$E,'All Prices combined'!$G380)))),2)</f>
        <v>0</v>
      </c>
      <c r="BG380" s="2">
        <f>ROUND(IF($B380="Annuity",SUMIFS('Annuity Prices'!BJ:BJ,'Annuity Prices'!$B:$B,$D380,'Annuity Prices'!$E:$E,$G380),IF($B380="RAB Short",SUMIFS('RAB Prices Short'!BJ:BJ,'RAB Prices Short'!$B:$B,'All Prices combined'!$D380,'RAB Prices Short'!$E:$E,'All Prices combined'!$G380),IF($B380="RAB Long",SUMIFS('RAB Prices Long'!BJ:BJ,'RAB Prices Long'!$B:$B,'All Prices combined'!$D380,'RAB Prices Long'!$E:$E,'All Prices combined'!$G380)))),2)</f>
        <v>0</v>
      </c>
      <c r="BH380" s="2">
        <f>ROUND(IF($B380="Annuity",SUMIFS('Annuity Prices'!BK:BK,'Annuity Prices'!$B:$B,$D380,'Annuity Prices'!$E:$E,$G380),IF($B380="RAB Short",SUMIFS('RAB Prices Short'!BK:BK,'RAB Prices Short'!$B:$B,'All Prices combined'!$D380,'RAB Prices Short'!$E:$E,'All Prices combined'!$G380),IF($B380="RAB Long",SUMIFS('RAB Prices Long'!BK:BK,'RAB Prices Long'!$B:$B,'All Prices combined'!$D380,'RAB Prices Long'!$E:$E,'All Prices combined'!$G380)))),2)</f>
        <v>0</v>
      </c>
      <c r="BI380" s="2">
        <f>ROUND(IF($B380="Annuity",SUMIFS('Annuity Prices'!BL:BL,'Annuity Prices'!$B:$B,$D380,'Annuity Prices'!$E:$E,$G380),IF($B380="RAB Short",SUMIFS('RAB Prices Short'!BL:BL,'RAB Prices Short'!$B:$B,'All Prices combined'!$D380,'RAB Prices Short'!$E:$E,'All Prices combined'!$G380),IF($B380="RAB Long",SUMIFS('RAB Prices Long'!BL:BL,'RAB Prices Long'!$B:$B,'All Prices combined'!$D380,'RAB Prices Long'!$E:$E,'All Prices combined'!$G380)))),2)</f>
        <v>0</v>
      </c>
      <c r="BJ380" s="2">
        <f>ROUND(IF($B380="Annuity",SUMIFS('Annuity Prices'!BM:BM,'Annuity Prices'!$B:$B,$D380,'Annuity Prices'!$E:$E,$G380),IF($B380="RAB Short",SUMIFS('RAB Prices Short'!BM:BM,'RAB Prices Short'!$B:$B,'All Prices combined'!$D380,'RAB Prices Short'!$E:$E,'All Prices combined'!$G380),IF($B380="RAB Long",SUMIFS('RAB Prices Long'!BM:BM,'RAB Prices Long'!$B:$B,'All Prices combined'!$D380,'RAB Prices Long'!$E:$E,'All Prices combined'!$G380)))),2)</f>
        <v>0</v>
      </c>
      <c r="BK380" s="2">
        <f>ROUND(IF($B380="Annuity",SUMIFS('Annuity Prices'!BN:BN,'Annuity Prices'!$B:$B,$D380,'Annuity Prices'!$E:$E,$G380),IF($B380="RAB Short",SUMIFS('RAB Prices Short'!BN:BN,'RAB Prices Short'!$B:$B,'All Prices combined'!$D380,'RAB Prices Short'!$E:$E,'All Prices combined'!$G380),IF($B380="RAB Long",SUMIFS('RAB Prices Long'!BN:BN,'RAB Prices Long'!$B:$B,'All Prices combined'!$D380,'RAB Prices Long'!$E:$E,'All Prices combined'!$G380)))),2)</f>
        <v>0</v>
      </c>
      <c r="BL380" s="2">
        <f>ROUND(IF($B380="Annuity",SUMIFS('Annuity Prices'!BO:BO,'Annuity Prices'!$B:$B,$D380,'Annuity Prices'!$E:$E,$G380),IF($B380="RAB Short",SUMIFS('RAB Prices Short'!BO:BO,'RAB Prices Short'!$B:$B,'All Prices combined'!$D380,'RAB Prices Short'!$E:$E,'All Prices combined'!$G380),IF($B380="RAB Long",SUMIFS('RAB Prices Long'!BO:BO,'RAB Prices Long'!$B:$B,'All Prices combined'!$D380,'RAB Prices Long'!$E:$E,'All Prices combined'!$G380)))),2)</f>
        <v>0</v>
      </c>
      <c r="BM380" s="2">
        <f>ROUND(IF($B380="Annuity",SUMIFS('Annuity Prices'!BP:BP,'Annuity Prices'!$B:$B,$D380,'Annuity Prices'!$E:$E,$G380),IF($B380="RAB Short",SUMIFS('RAB Prices Short'!BP:BP,'RAB Prices Short'!$B:$B,'All Prices combined'!$D380,'RAB Prices Short'!$E:$E,'All Prices combined'!$G380),IF($B380="RAB Long",SUMIFS('RAB Prices Long'!BP:BP,'RAB Prices Long'!$B:$B,'All Prices combined'!$D380,'RAB Prices Long'!$E:$E,'All Prices combined'!$G380)))),2)</f>
        <v>0</v>
      </c>
      <c r="BN380" s="2">
        <f>ROUND(IF($B380="Annuity",SUMIFS('Annuity Prices'!BQ:BQ,'Annuity Prices'!$B:$B,$D380,'Annuity Prices'!$E:$E,$G380),IF($B380="RAB Short",SUMIFS('RAB Prices Short'!BQ:BQ,'RAB Prices Short'!$B:$B,'All Prices combined'!$D380,'RAB Prices Short'!$E:$E,'All Prices combined'!$G380),IF($B380="RAB Long",SUMIFS('RAB Prices Long'!BQ:BQ,'RAB Prices Long'!$B:$B,'All Prices combined'!$D380,'RAB Prices Long'!$E:$E,'All Prices combined'!$G380)))),2)</f>
        <v>0</v>
      </c>
      <c r="BO380" s="2">
        <f>ROUND(IF($B380="Annuity",SUMIFS('Annuity Prices'!BR:BR,'Annuity Prices'!$B:$B,$D380,'Annuity Prices'!$E:$E,$G380),IF($B380="RAB Short",SUMIFS('RAB Prices Short'!BR:BR,'RAB Prices Short'!$B:$B,'All Prices combined'!$D380,'RAB Prices Short'!$E:$E,'All Prices combined'!$G380),IF($B380="RAB Long",SUMIFS('RAB Prices Long'!BR:BR,'RAB Prices Long'!$B:$B,'All Prices combined'!$D380,'RAB Prices Long'!$E:$E,'All Prices combined'!$G380)))),2)</f>
        <v>0</v>
      </c>
      <c r="BP380" s="2">
        <f>ROUND(IF($B380="Annuity",SUMIFS('Annuity Prices'!BS:BS,'Annuity Prices'!$B:$B,$D380,'Annuity Prices'!$E:$E,$G380),IF($B380="RAB Short",SUMIFS('RAB Prices Short'!BS:BS,'RAB Prices Short'!$B:$B,'All Prices combined'!$D380,'RAB Prices Short'!$E:$E,'All Prices combined'!$G380),IF($B380="RAB Long",SUMIFS('RAB Prices Long'!BS:BS,'RAB Prices Long'!$B:$B,'All Prices combined'!$D380,'RAB Prices Long'!$E:$E,'All Prices combined'!$G380)))),2)</f>
        <v>0</v>
      </c>
      <c r="BQ380" s="2">
        <f>ROUND(IF($B380="Annuity",SUMIFS('Annuity Prices'!BT:BT,'Annuity Prices'!$B:$B,$D380,'Annuity Prices'!$E:$E,$G380),IF($B380="RAB Short",SUMIFS('RAB Prices Short'!BT:BT,'RAB Prices Short'!$B:$B,'All Prices combined'!$D380,'RAB Prices Short'!$E:$E,'All Prices combined'!$G380),IF($B380="RAB Long",SUMIFS('RAB Prices Long'!BT:BT,'RAB Prices Long'!$B:$B,'All Prices combined'!$D380,'RAB Prices Long'!$E:$E,'All Prices combined'!$G380)))),2)</f>
        <v>0</v>
      </c>
      <c r="BR380" s="2">
        <f>ROUND(IF($B380="Annuity",SUMIFS('Annuity Prices'!BU:BU,'Annuity Prices'!$B:$B,$D380,'Annuity Prices'!$E:$E,$G380),IF($B380="RAB Short",SUMIFS('RAB Prices Short'!BU:BU,'RAB Prices Short'!$B:$B,'All Prices combined'!$D380,'RAB Prices Short'!$E:$E,'All Prices combined'!$G380),IF($B380="RAB Long",SUMIFS('RAB Prices Long'!BU:BU,'RAB Prices Long'!$B:$B,'All Prices combined'!$D380,'RAB Prices Long'!$E:$E,'All Prices combined'!$G380)))),2)</f>
        <v>0</v>
      </c>
      <c r="BS380" s="2">
        <f>ROUND(IF($B380="Annuity",SUMIFS('Annuity Prices'!BV:BV,'Annuity Prices'!$B:$B,$D380,'Annuity Prices'!$E:$E,$G380),IF($B380="RAB Short",SUMIFS('RAB Prices Short'!BV:BV,'RAB Prices Short'!$B:$B,'All Prices combined'!$D380,'RAB Prices Short'!$E:$E,'All Prices combined'!$G380),IF($B380="RAB Long",SUMIFS('RAB Prices Long'!BV:BV,'RAB Prices Long'!$B:$B,'All Prices combined'!$D380,'RAB Prices Long'!$E:$E,'All Prices combined'!$G380)))),2)</f>
        <v>0</v>
      </c>
      <c r="BT380" s="2">
        <f>ROUND(IF($B380="Annuity",SUMIFS('Annuity Prices'!BW:BW,'Annuity Prices'!$B:$B,$D380,'Annuity Prices'!$E:$E,$G380),IF($B380="RAB Short",SUMIFS('RAB Prices Short'!BW:BW,'RAB Prices Short'!$B:$B,'All Prices combined'!$D380,'RAB Prices Short'!$E:$E,'All Prices combined'!$G380),IF($B380="RAB Long",SUMIFS('RAB Prices Long'!BW:BW,'RAB Prices Long'!$B:$B,'All Prices combined'!$D380,'RAB Prices Long'!$E:$E,'All Prices combined'!$G380)))),2)</f>
        <v>0</v>
      </c>
      <c r="BU380" s="2">
        <f>ROUND(IF($B380="Annuity",SUMIFS('Annuity Prices'!BX:BX,'Annuity Prices'!$B:$B,$D380,'Annuity Prices'!$E:$E,$G380),IF($B380="RAB Short",SUMIFS('RAB Prices Short'!BX:BX,'RAB Prices Short'!$B:$B,'All Prices combined'!$D380,'RAB Prices Short'!$E:$E,'All Prices combined'!$G380),IF($B380="RAB Long",SUMIFS('RAB Prices Long'!BX:BX,'RAB Prices Long'!$B:$B,'All Prices combined'!$D380,'RAB Prices Long'!$E:$E,'All Prices combined'!$G380)))),2)</f>
        <v>0</v>
      </c>
    </row>
    <row r="381" spans="2:73" x14ac:dyDescent="0.25">
      <c r="B381" t="s">
        <v>44</v>
      </c>
      <c r="C381" t="s">
        <v>218</v>
      </c>
      <c r="D381" t="s">
        <v>219</v>
      </c>
      <c r="E381" t="s">
        <v>209</v>
      </c>
      <c r="F381" t="s">
        <v>218</v>
      </c>
      <c r="G381" t="s">
        <v>38</v>
      </c>
      <c r="H381" t="s">
        <v>128</v>
      </c>
      <c r="I381" s="2">
        <f>ROUND(IF($B381="Annuity",SUMIFS('Annuity Prices'!L:L,'Annuity Prices'!$B:$B,$D381,'Annuity Prices'!$E:$E,$G381),IF($B381="RAB Short",SUMIFS('RAB Prices Short'!L:L,'RAB Prices Short'!$B:$B,'All Prices combined'!$D381,'RAB Prices Short'!$E:$E,'All Prices combined'!$G381),IF($B381="RAB Long",SUMIFS('RAB Prices Long'!L:L,'RAB Prices Long'!$B:$B,'All Prices combined'!$D381,'RAB Prices Long'!$E:$E,'All Prices combined'!$G381)))),2)</f>
        <v>0</v>
      </c>
      <c r="J381" s="2">
        <f>ROUND(IF($B381="Annuity",SUMIFS('Annuity Prices'!M:M,'Annuity Prices'!$B:$B,$D381,'Annuity Prices'!$E:$E,$G381),IF($B381="RAB Short",SUMIFS('RAB Prices Short'!M:M,'RAB Prices Short'!$B:$B,'All Prices combined'!$D381,'RAB Prices Short'!$E:$E,'All Prices combined'!$G381),IF($B381="RAB Long",SUMIFS('RAB Prices Long'!M:M,'RAB Prices Long'!$B:$B,'All Prices combined'!$D381,'RAB Prices Long'!$E:$E,'All Prices combined'!$G381)))),2)</f>
        <v>0</v>
      </c>
      <c r="K381" s="2">
        <f>ROUND(IF($B381="Annuity",SUMIFS('Annuity Prices'!N:N,'Annuity Prices'!$B:$B,$D381,'Annuity Prices'!$E:$E,$G381),IF($B381="RAB Short",SUMIFS('RAB Prices Short'!N:N,'RAB Prices Short'!$B:$B,'All Prices combined'!$D381,'RAB Prices Short'!$E:$E,'All Prices combined'!$G381),IF($B381="RAB Long",SUMIFS('RAB Prices Long'!N:N,'RAB Prices Long'!$B:$B,'All Prices combined'!$D381,'RAB Prices Long'!$E:$E,'All Prices combined'!$G381)))),2)</f>
        <v>2.68</v>
      </c>
      <c r="L381" s="2">
        <f>ROUND(IF($B381="Annuity",SUMIFS('Annuity Prices'!O:O,'Annuity Prices'!$B:$B,$D381,'Annuity Prices'!$E:$E,$G381),IF($B381="RAB Short",SUMIFS('RAB Prices Short'!O:O,'RAB Prices Short'!$B:$B,'All Prices combined'!$D381,'RAB Prices Short'!$E:$E,'All Prices combined'!$G381),IF($B381="RAB Long",SUMIFS('RAB Prices Long'!O:O,'RAB Prices Long'!$B:$B,'All Prices combined'!$D381,'RAB Prices Long'!$E:$E,'All Prices combined'!$G381)))),2)</f>
        <v>2.76</v>
      </c>
      <c r="M381" s="2">
        <f>ROUND(IF($B381="Annuity",SUMIFS('Annuity Prices'!P:P,'Annuity Prices'!$B:$B,$D381,'Annuity Prices'!$E:$E,$G381),IF($B381="RAB Short",SUMIFS('RAB Prices Short'!P:P,'RAB Prices Short'!$B:$B,'All Prices combined'!$D381,'RAB Prices Short'!$E:$E,'All Prices combined'!$G381),IF($B381="RAB Long",SUMIFS('RAB Prices Long'!P:P,'RAB Prices Long'!$B:$B,'All Prices combined'!$D381,'RAB Prices Long'!$E:$E,'All Prices combined'!$G381)))),2)</f>
        <v>3.09</v>
      </c>
      <c r="N381" s="2">
        <f>ROUND(IF($B381="Annuity",SUMIFS('Annuity Prices'!Q:Q,'Annuity Prices'!$B:$B,$D381,'Annuity Prices'!$E:$E,$G381),IF($B381="RAB Short",SUMIFS('RAB Prices Short'!Q:Q,'RAB Prices Short'!$B:$B,'All Prices combined'!$D381,'RAB Prices Short'!$E:$E,'All Prices combined'!$G381),IF($B381="RAB Long",SUMIFS('RAB Prices Long'!Q:Q,'RAB Prices Long'!$B:$B,'All Prices combined'!$D381,'RAB Prices Long'!$E:$E,'All Prices combined'!$G381)))),2)</f>
        <v>3.17</v>
      </c>
      <c r="O381" s="2">
        <f>ROUND(IF($B381="Annuity",SUMIFS('Annuity Prices'!R:R,'Annuity Prices'!$B:$B,$D381,'Annuity Prices'!$E:$E,$G381),IF($B381="RAB Short",SUMIFS('RAB Prices Short'!R:R,'RAB Prices Short'!$B:$B,'All Prices combined'!$D381,'RAB Prices Short'!$E:$E,'All Prices combined'!$G381),IF($B381="RAB Long",SUMIFS('RAB Prices Long'!R:R,'RAB Prices Long'!$B:$B,'All Prices combined'!$D381,'RAB Prices Long'!$E:$E,'All Prices combined'!$G381)))),2)</f>
        <v>3.25</v>
      </c>
      <c r="P381" s="2">
        <f>ROUND(IF($B381="Annuity",SUMIFS('Annuity Prices'!S:S,'Annuity Prices'!$B:$B,$D381,'Annuity Prices'!$E:$E,$G381),IF($B381="RAB Short",SUMIFS('RAB Prices Short'!S:S,'RAB Prices Short'!$B:$B,'All Prices combined'!$D381,'RAB Prices Short'!$E:$E,'All Prices combined'!$G381),IF($B381="RAB Long",SUMIFS('RAB Prices Long'!S:S,'RAB Prices Long'!$B:$B,'All Prices combined'!$D381,'RAB Prices Long'!$E:$E,'All Prices combined'!$G381)))),2)</f>
        <v>3.33</v>
      </c>
      <c r="Q381" s="2">
        <f>ROUND(IF($B381="Annuity",SUMIFS('Annuity Prices'!T:T,'Annuity Prices'!$B:$B,$D381,'Annuity Prices'!$E:$E,$G381),IF($B381="RAB Short",SUMIFS('RAB Prices Short'!T:T,'RAB Prices Short'!$B:$B,'All Prices combined'!$D381,'RAB Prices Short'!$E:$E,'All Prices combined'!$G381),IF($B381="RAB Long",SUMIFS('RAB Prices Long'!T:T,'RAB Prices Long'!$B:$B,'All Prices combined'!$D381,'RAB Prices Long'!$E:$E,'All Prices combined'!$G381)))),2)</f>
        <v>3.54</v>
      </c>
      <c r="R381" s="2">
        <f>ROUND(IF($B381="Annuity",SUMIFS('Annuity Prices'!U:U,'Annuity Prices'!$B:$B,$D381,'Annuity Prices'!$E:$E,$G381),IF($B381="RAB Short",SUMIFS('RAB Prices Short'!U:U,'RAB Prices Short'!$B:$B,'All Prices combined'!$D381,'RAB Prices Short'!$E:$E,'All Prices combined'!$G381),IF($B381="RAB Long",SUMIFS('RAB Prices Long'!U:U,'RAB Prices Long'!$B:$B,'All Prices combined'!$D381,'RAB Prices Long'!$E:$E,'All Prices combined'!$G381)))),2)</f>
        <v>3.62</v>
      </c>
      <c r="S381" s="2">
        <f>ROUND(IF($B381="Annuity",SUMIFS('Annuity Prices'!V:V,'Annuity Prices'!$B:$B,$D381,'Annuity Prices'!$E:$E,$G381),IF($B381="RAB Short",SUMIFS('RAB Prices Short'!V:V,'RAB Prices Short'!$B:$B,'All Prices combined'!$D381,'RAB Prices Short'!$E:$E,'All Prices combined'!$G381),IF($B381="RAB Long",SUMIFS('RAB Prices Long'!V:V,'RAB Prices Long'!$B:$B,'All Prices combined'!$D381,'RAB Prices Long'!$E:$E,'All Prices combined'!$G381)))),2)</f>
        <v>3.72</v>
      </c>
      <c r="T381" s="2">
        <f>ROUND(IF($B381="Annuity",SUMIFS('Annuity Prices'!W:W,'Annuity Prices'!$B:$B,$D381,'Annuity Prices'!$E:$E,$G381),IF($B381="RAB Short",SUMIFS('RAB Prices Short'!W:W,'RAB Prices Short'!$B:$B,'All Prices combined'!$D381,'RAB Prices Short'!$E:$E,'All Prices combined'!$G381),IF($B381="RAB Long",SUMIFS('RAB Prices Long'!W:W,'RAB Prices Long'!$B:$B,'All Prices combined'!$D381,'RAB Prices Long'!$E:$E,'All Prices combined'!$G381)))),2)</f>
        <v>3.81</v>
      </c>
      <c r="U381" s="2">
        <f>ROUND(IF($B381="Annuity",SUMIFS('Annuity Prices'!X:X,'Annuity Prices'!$B:$B,$D381,'Annuity Prices'!$E:$E,$G381),IF($B381="RAB Short",SUMIFS('RAB Prices Short'!X:X,'RAB Prices Short'!$B:$B,'All Prices combined'!$D381,'RAB Prices Short'!$E:$E,'All Prices combined'!$G381),IF($B381="RAB Long",SUMIFS('RAB Prices Long'!X:X,'RAB Prices Long'!$B:$B,'All Prices combined'!$D381,'RAB Prices Long'!$E:$E,'All Prices combined'!$G381)))),2)</f>
        <v>4.1900000000000004</v>
      </c>
      <c r="V381" s="2">
        <f>ROUND(IF($B381="Annuity",SUMIFS('Annuity Prices'!Y:Y,'Annuity Prices'!$B:$B,$D381,'Annuity Prices'!$E:$E,$G381),IF($B381="RAB Short",SUMIFS('RAB Prices Short'!Y:Y,'RAB Prices Short'!$B:$B,'All Prices combined'!$D381,'RAB Prices Short'!$E:$E,'All Prices combined'!$G381),IF($B381="RAB Long",SUMIFS('RAB Prices Long'!Y:Y,'RAB Prices Long'!$B:$B,'All Prices combined'!$D381,'RAB Prices Long'!$E:$E,'All Prices combined'!$G381)))),2)</f>
        <v>4.3</v>
      </c>
      <c r="W381" s="2">
        <f>ROUND(IF($B381="Annuity",SUMIFS('Annuity Prices'!Z:Z,'Annuity Prices'!$B:$B,$D381,'Annuity Prices'!$E:$E,$G381),IF($B381="RAB Short",SUMIFS('RAB Prices Short'!Z:Z,'RAB Prices Short'!$B:$B,'All Prices combined'!$D381,'RAB Prices Short'!$E:$E,'All Prices combined'!$G381),IF($B381="RAB Long",SUMIFS('RAB Prices Long'!Z:Z,'RAB Prices Long'!$B:$B,'All Prices combined'!$D381,'RAB Prices Long'!$E:$E,'All Prices combined'!$G381)))),2)</f>
        <v>4.4000000000000004</v>
      </c>
      <c r="X381" s="2">
        <f>ROUND(IF($B381="Annuity",SUMIFS('Annuity Prices'!AA:AA,'Annuity Prices'!$B:$B,$D381,'Annuity Prices'!$E:$E,$G381),IF($B381="RAB Short",SUMIFS('RAB Prices Short'!AA:AA,'RAB Prices Short'!$B:$B,'All Prices combined'!$D381,'RAB Prices Short'!$E:$E,'All Prices combined'!$G381),IF($B381="RAB Long",SUMIFS('RAB Prices Long'!AA:AA,'RAB Prices Long'!$B:$B,'All Prices combined'!$D381,'RAB Prices Long'!$E:$E,'All Prices combined'!$G381)))),2)</f>
        <v>4.51</v>
      </c>
      <c r="Y381" s="2">
        <f>ROUND(IF($B381="Annuity",SUMIFS('Annuity Prices'!AB:AB,'Annuity Prices'!$B:$B,$D381,'Annuity Prices'!$E:$E,$G381),IF($B381="RAB Short",SUMIFS('RAB Prices Short'!AB:AB,'RAB Prices Short'!$B:$B,'All Prices combined'!$D381,'RAB Prices Short'!$E:$E,'All Prices combined'!$G381),IF($B381="RAB Long",SUMIFS('RAB Prices Long'!AB:AB,'RAB Prices Long'!$B:$B,'All Prices combined'!$D381,'RAB Prices Long'!$E:$E,'All Prices combined'!$G381)))),2)</f>
        <v>4.68</v>
      </c>
      <c r="Z381" s="2">
        <f>ROUND(IF($B381="Annuity",SUMIFS('Annuity Prices'!AC:AC,'Annuity Prices'!$B:$B,$D381,'Annuity Prices'!$E:$E,$G381),IF($B381="RAB Short",SUMIFS('RAB Prices Short'!AC:AC,'RAB Prices Short'!$B:$B,'All Prices combined'!$D381,'RAB Prices Short'!$E:$E,'All Prices combined'!$G381),IF($B381="RAB Long",SUMIFS('RAB Prices Long'!AC:AC,'RAB Prices Long'!$B:$B,'All Prices combined'!$D381,'RAB Prices Long'!$E:$E,'All Prices combined'!$G381)))),2)</f>
        <v>4.8</v>
      </c>
      <c r="AA381" s="2">
        <f>ROUND(IF($B381="Annuity",SUMIFS('Annuity Prices'!AD:AD,'Annuity Prices'!$B:$B,$D381,'Annuity Prices'!$E:$E,$G381),IF($B381="RAB Short",SUMIFS('RAB Prices Short'!AD:AD,'RAB Prices Short'!$B:$B,'All Prices combined'!$D381,'RAB Prices Short'!$E:$E,'All Prices combined'!$G381),IF($B381="RAB Long",SUMIFS('RAB Prices Long'!AD:AD,'RAB Prices Long'!$B:$B,'All Prices combined'!$D381,'RAB Prices Long'!$E:$E,'All Prices combined'!$G381)))),2)</f>
        <v>4.92</v>
      </c>
      <c r="AB381" s="2">
        <f>ROUND(IF($B381="Annuity",SUMIFS('Annuity Prices'!AE:AE,'Annuity Prices'!$B:$B,$D381,'Annuity Prices'!$E:$E,$G381),IF($B381="RAB Short",SUMIFS('RAB Prices Short'!AE:AE,'RAB Prices Short'!$B:$B,'All Prices combined'!$D381,'RAB Prices Short'!$E:$E,'All Prices combined'!$G381),IF($B381="RAB Long",SUMIFS('RAB Prices Long'!AE:AE,'RAB Prices Long'!$B:$B,'All Prices combined'!$D381,'RAB Prices Long'!$E:$E,'All Prices combined'!$G381)))),2)</f>
        <v>5.04</v>
      </c>
      <c r="AC381" s="2">
        <f>ROUND(IF($B381="Annuity",SUMIFS('Annuity Prices'!AF:AF,'Annuity Prices'!$B:$B,$D381,'Annuity Prices'!$E:$E,$G381),IF($B381="RAB Short",SUMIFS('RAB Prices Short'!AF:AF,'RAB Prices Short'!$B:$B,'All Prices combined'!$D381,'RAB Prices Short'!$E:$E,'All Prices combined'!$G381),IF($B381="RAB Long",SUMIFS('RAB Prices Long'!AF:AF,'RAB Prices Long'!$B:$B,'All Prices combined'!$D381,'RAB Prices Long'!$E:$E,'All Prices combined'!$G381)))),2)</f>
        <v>4.95</v>
      </c>
      <c r="AD381" s="2">
        <f>ROUND(IF($B381="Annuity",SUMIFS('Annuity Prices'!AG:AG,'Annuity Prices'!$B:$B,$D381,'Annuity Prices'!$E:$E,$G381),IF($B381="RAB Short",SUMIFS('RAB Prices Short'!AG:AG,'RAB Prices Short'!$B:$B,'All Prices combined'!$D381,'RAB Prices Short'!$E:$E,'All Prices combined'!$G381),IF($B381="RAB Long",SUMIFS('RAB Prices Long'!AG:AG,'RAB Prices Long'!$B:$B,'All Prices combined'!$D381,'RAB Prices Long'!$E:$E,'All Prices combined'!$G381)))),2)</f>
        <v>5.07</v>
      </c>
      <c r="AE381" s="2">
        <f>ROUND(IF($B381="Annuity",SUMIFS('Annuity Prices'!AH:AH,'Annuity Prices'!$B:$B,$D381,'Annuity Prices'!$E:$E,$G381),IF($B381="RAB Short",SUMIFS('RAB Prices Short'!AH:AH,'RAB Prices Short'!$B:$B,'All Prices combined'!$D381,'RAB Prices Short'!$E:$E,'All Prices combined'!$G381),IF($B381="RAB Long",SUMIFS('RAB Prices Long'!AH:AH,'RAB Prices Long'!$B:$B,'All Prices combined'!$D381,'RAB Prices Long'!$E:$E,'All Prices combined'!$G381)))),2)</f>
        <v>5.2</v>
      </c>
      <c r="AF381" s="2">
        <f>ROUND(IF($B381="Annuity",SUMIFS('Annuity Prices'!AI:AI,'Annuity Prices'!$B:$B,$D381,'Annuity Prices'!$E:$E,$G381),IF($B381="RAB Short",SUMIFS('RAB Prices Short'!AI:AI,'RAB Prices Short'!$B:$B,'All Prices combined'!$D381,'RAB Prices Short'!$E:$E,'All Prices combined'!$G381),IF($B381="RAB Long",SUMIFS('RAB Prices Long'!AI:AI,'RAB Prices Long'!$B:$B,'All Prices combined'!$D381,'RAB Prices Long'!$E:$E,'All Prices combined'!$G381)))),2)</f>
        <v>5.33</v>
      </c>
      <c r="AG381" s="2">
        <f>ROUND(IF($B381="Annuity",SUMIFS('Annuity Prices'!AJ:AJ,'Annuity Prices'!$B:$B,$D381,'Annuity Prices'!$E:$E,$G381),IF($B381="RAB Short",SUMIFS('RAB Prices Short'!AJ:AJ,'RAB Prices Short'!$B:$B,'All Prices combined'!$D381,'RAB Prices Short'!$E:$E,'All Prices combined'!$G381),IF($B381="RAB Long",SUMIFS('RAB Prices Long'!AJ:AJ,'RAB Prices Long'!$B:$B,'All Prices combined'!$D381,'RAB Prices Long'!$E:$E,'All Prices combined'!$G381)))),2)</f>
        <v>5.45</v>
      </c>
      <c r="AH381" s="2">
        <f>ROUND(IF($B381="Annuity",SUMIFS('Annuity Prices'!AK:AK,'Annuity Prices'!$B:$B,$D381,'Annuity Prices'!$E:$E,$G381),IF($B381="RAB Short",SUMIFS('RAB Prices Short'!AK:AK,'RAB Prices Short'!$B:$B,'All Prices combined'!$D381,'RAB Prices Short'!$E:$E,'All Prices combined'!$G381),IF($B381="RAB Long",SUMIFS('RAB Prices Long'!AK:AK,'RAB Prices Long'!$B:$B,'All Prices combined'!$D381,'RAB Prices Long'!$E:$E,'All Prices combined'!$G381)))),2)</f>
        <v>5.59</v>
      </c>
      <c r="AI381" s="2">
        <f>ROUND(IF($B381="Annuity",SUMIFS('Annuity Prices'!AL:AL,'Annuity Prices'!$B:$B,$D381,'Annuity Prices'!$E:$E,$G381),IF($B381="RAB Short",SUMIFS('RAB Prices Short'!AL:AL,'RAB Prices Short'!$B:$B,'All Prices combined'!$D381,'RAB Prices Short'!$E:$E,'All Prices combined'!$G381),IF($B381="RAB Long",SUMIFS('RAB Prices Long'!AL:AL,'RAB Prices Long'!$B:$B,'All Prices combined'!$D381,'RAB Prices Long'!$E:$E,'All Prices combined'!$G381)))),2)</f>
        <v>5.73</v>
      </c>
      <c r="AJ381" s="2">
        <f>ROUND(IF($B381="Annuity",SUMIFS('Annuity Prices'!AM:AM,'Annuity Prices'!$B:$B,$D381,'Annuity Prices'!$E:$E,$G381),IF($B381="RAB Short",SUMIFS('RAB Prices Short'!AM:AM,'RAB Prices Short'!$B:$B,'All Prices combined'!$D381,'RAB Prices Short'!$E:$E,'All Prices combined'!$G381),IF($B381="RAB Long",SUMIFS('RAB Prices Long'!AM:AM,'RAB Prices Long'!$B:$B,'All Prices combined'!$D381,'RAB Prices Long'!$E:$E,'All Prices combined'!$G381)))),2)</f>
        <v>5.87</v>
      </c>
      <c r="AK381" s="2">
        <f>ROUND(IF($B381="Annuity",SUMIFS('Annuity Prices'!AN:AN,'Annuity Prices'!$B:$B,$D381,'Annuity Prices'!$E:$E,$G381),IF($B381="RAB Short",SUMIFS('RAB Prices Short'!AN:AN,'RAB Prices Short'!$B:$B,'All Prices combined'!$D381,'RAB Prices Short'!$E:$E,'All Prices combined'!$G381),IF($B381="RAB Long",SUMIFS('RAB Prices Long'!AN:AN,'RAB Prices Long'!$B:$B,'All Prices combined'!$D381,'RAB Prices Long'!$E:$E,'All Prices combined'!$G381)))),2)</f>
        <v>5.76</v>
      </c>
      <c r="AL381" s="2">
        <f>ROUND(IF($B381="Annuity",SUMIFS('Annuity Prices'!AO:AO,'Annuity Prices'!$B:$B,$D381,'Annuity Prices'!$E:$E,$G381),IF($B381="RAB Short",SUMIFS('RAB Prices Short'!AO:AO,'RAB Prices Short'!$B:$B,'All Prices combined'!$D381,'RAB Prices Short'!$E:$E,'All Prices combined'!$G381),IF($B381="RAB Long",SUMIFS('RAB Prices Long'!AO:AO,'RAB Prices Long'!$B:$B,'All Prices combined'!$D381,'RAB Prices Long'!$E:$E,'All Prices combined'!$G381)))),2)</f>
        <v>5.9</v>
      </c>
      <c r="AM381" s="2">
        <f>ROUND(IF($B381="Annuity",SUMIFS('Annuity Prices'!AP:AP,'Annuity Prices'!$B:$B,$D381,'Annuity Prices'!$E:$E,$G381),IF($B381="RAB Short",SUMIFS('RAB Prices Short'!AP:AP,'RAB Prices Short'!$B:$B,'All Prices combined'!$D381,'RAB Prices Short'!$E:$E,'All Prices combined'!$G381),IF($B381="RAB Long",SUMIFS('RAB Prices Long'!AP:AP,'RAB Prices Long'!$B:$B,'All Prices combined'!$D381,'RAB Prices Long'!$E:$E,'All Prices combined'!$G381)))),2)</f>
        <v>6.05</v>
      </c>
      <c r="AN381" s="2">
        <f>ROUND(IF($B381="Annuity",SUMIFS('Annuity Prices'!AQ:AQ,'Annuity Prices'!$B:$B,$D381,'Annuity Prices'!$E:$E,$G381),IF($B381="RAB Short",SUMIFS('RAB Prices Short'!AQ:AQ,'RAB Prices Short'!$B:$B,'All Prices combined'!$D381,'RAB Prices Short'!$E:$E,'All Prices combined'!$G381),IF($B381="RAB Long",SUMIFS('RAB Prices Long'!AQ:AQ,'RAB Prices Long'!$B:$B,'All Prices combined'!$D381,'RAB Prices Long'!$E:$E,'All Prices combined'!$G381)))),2)</f>
        <v>6.2</v>
      </c>
      <c r="AO381" s="2">
        <f>ROUND(IF($B381="Annuity",SUMIFS('Annuity Prices'!AR:AR,'Annuity Prices'!$B:$B,$D381,'Annuity Prices'!$E:$E,$G381),IF($B381="RAB Short",SUMIFS('RAB Prices Short'!AR:AR,'RAB Prices Short'!$B:$B,'All Prices combined'!$D381,'RAB Prices Short'!$E:$E,'All Prices combined'!$G381),IF($B381="RAB Long",SUMIFS('RAB Prices Long'!AR:AR,'RAB Prices Long'!$B:$B,'All Prices combined'!$D381,'RAB Prices Long'!$E:$E,'All Prices combined'!$G381)))),2)</f>
        <v>0</v>
      </c>
      <c r="AP381" s="2">
        <f>ROUND(IF($B381="Annuity",SUMIFS('Annuity Prices'!AS:AS,'Annuity Prices'!$B:$B,$D381,'Annuity Prices'!$E:$E,$G381),IF($B381="RAB Short",SUMIFS('RAB Prices Short'!AS:AS,'RAB Prices Short'!$B:$B,'All Prices combined'!$D381,'RAB Prices Short'!$E:$E,'All Prices combined'!$G381),IF($B381="RAB Long",SUMIFS('RAB Prices Long'!AS:AS,'RAB Prices Long'!$B:$B,'All Prices combined'!$D381,'RAB Prices Long'!$E:$E,'All Prices combined'!$G381)))),2)</f>
        <v>0</v>
      </c>
      <c r="AQ381" s="2">
        <f>ROUND(IF($B381="Annuity",SUMIFS('Annuity Prices'!AT:AT,'Annuity Prices'!$B:$B,$D381,'Annuity Prices'!$E:$E,$G381),IF($B381="RAB Short",SUMIFS('RAB Prices Short'!AT:AT,'RAB Prices Short'!$B:$B,'All Prices combined'!$D381,'RAB Prices Short'!$E:$E,'All Prices combined'!$G381),IF($B381="RAB Long",SUMIFS('RAB Prices Long'!AT:AT,'RAB Prices Long'!$B:$B,'All Prices combined'!$D381,'RAB Prices Long'!$E:$E,'All Prices combined'!$G381)))),2)</f>
        <v>3.21</v>
      </c>
      <c r="AR381" s="2">
        <f>ROUND(IF($B381="Annuity",SUMIFS('Annuity Prices'!AU:AU,'Annuity Prices'!$B:$B,$D381,'Annuity Prices'!$E:$E,$G381),IF($B381="RAB Short",SUMIFS('RAB Prices Short'!AU:AU,'RAB Prices Short'!$B:$B,'All Prices combined'!$D381,'RAB Prices Short'!$E:$E,'All Prices combined'!$G381),IF($B381="RAB Long",SUMIFS('RAB Prices Long'!AU:AU,'RAB Prices Long'!$B:$B,'All Prices combined'!$D381,'RAB Prices Long'!$E:$E,'All Prices combined'!$G381)))),2)</f>
        <v>2.68</v>
      </c>
      <c r="AS381" s="2">
        <f>ROUND(IF($B381="Annuity",SUMIFS('Annuity Prices'!AV:AV,'Annuity Prices'!$B:$B,$D381,'Annuity Prices'!$E:$E,$G381),IF($B381="RAB Short",SUMIFS('RAB Prices Short'!AV:AV,'RAB Prices Short'!$B:$B,'All Prices combined'!$D381,'RAB Prices Short'!$E:$E,'All Prices combined'!$G381),IF($B381="RAB Long",SUMIFS('RAB Prices Long'!AV:AV,'RAB Prices Long'!$B:$B,'All Prices combined'!$D381,'RAB Prices Long'!$E:$E,'All Prices combined'!$G381)))),2)</f>
        <v>2.76</v>
      </c>
      <c r="AT381" s="2">
        <f>ROUND(IF($B381="Annuity",SUMIFS('Annuity Prices'!AW:AW,'Annuity Prices'!$B:$B,$D381,'Annuity Prices'!$E:$E,$G381),IF($B381="RAB Short",SUMIFS('RAB Prices Short'!AW:AW,'RAB Prices Short'!$B:$B,'All Prices combined'!$D381,'RAB Prices Short'!$E:$E,'All Prices combined'!$G381),IF($B381="RAB Long",SUMIFS('RAB Prices Long'!AW:AW,'RAB Prices Long'!$B:$B,'All Prices combined'!$D381,'RAB Prices Long'!$E:$E,'All Prices combined'!$G381)))),2)</f>
        <v>3.09</v>
      </c>
      <c r="AU381" s="2">
        <f>ROUND(IF($B381="Annuity",SUMIFS('Annuity Prices'!AX:AX,'Annuity Prices'!$B:$B,$D381,'Annuity Prices'!$E:$E,$G381),IF($B381="RAB Short",SUMIFS('RAB Prices Short'!AX:AX,'RAB Prices Short'!$B:$B,'All Prices combined'!$D381,'RAB Prices Short'!$E:$E,'All Prices combined'!$G381),IF($B381="RAB Long",SUMIFS('RAB Prices Long'!AX:AX,'RAB Prices Long'!$B:$B,'All Prices combined'!$D381,'RAB Prices Long'!$E:$E,'All Prices combined'!$G381)))),2)</f>
        <v>3.17</v>
      </c>
      <c r="AV381" s="2">
        <f>ROUND(IF($B381="Annuity",SUMIFS('Annuity Prices'!AY:AY,'Annuity Prices'!$B:$B,$D381,'Annuity Prices'!$E:$E,$G381),IF($B381="RAB Short",SUMIFS('RAB Prices Short'!AY:AY,'RAB Prices Short'!$B:$B,'All Prices combined'!$D381,'RAB Prices Short'!$E:$E,'All Prices combined'!$G381),IF($B381="RAB Long",SUMIFS('RAB Prices Long'!AY:AY,'RAB Prices Long'!$B:$B,'All Prices combined'!$D381,'RAB Prices Long'!$E:$E,'All Prices combined'!$G381)))),2)</f>
        <v>3.25</v>
      </c>
      <c r="AW381" s="2">
        <f>ROUND(IF($B381="Annuity",SUMIFS('Annuity Prices'!AZ:AZ,'Annuity Prices'!$B:$B,$D381,'Annuity Prices'!$E:$E,$G381),IF($B381="RAB Short",SUMIFS('RAB Prices Short'!AZ:AZ,'RAB Prices Short'!$B:$B,'All Prices combined'!$D381,'RAB Prices Short'!$E:$E,'All Prices combined'!$G381),IF($B381="RAB Long",SUMIFS('RAB Prices Long'!AZ:AZ,'RAB Prices Long'!$B:$B,'All Prices combined'!$D381,'RAB Prices Long'!$E:$E,'All Prices combined'!$G381)))),2)</f>
        <v>3.33</v>
      </c>
      <c r="AX381" s="2">
        <f>ROUND(IF($B381="Annuity",SUMIFS('Annuity Prices'!BA:BA,'Annuity Prices'!$B:$B,$D381,'Annuity Prices'!$E:$E,$G381),IF($B381="RAB Short",SUMIFS('RAB Prices Short'!BA:BA,'RAB Prices Short'!$B:$B,'All Prices combined'!$D381,'RAB Prices Short'!$E:$E,'All Prices combined'!$G381),IF($B381="RAB Long",SUMIFS('RAB Prices Long'!BA:BA,'RAB Prices Long'!$B:$B,'All Prices combined'!$D381,'RAB Prices Long'!$E:$E,'All Prices combined'!$G381)))),2)</f>
        <v>3.54</v>
      </c>
      <c r="AY381" s="2">
        <f>ROUND(IF($B381="Annuity",SUMIFS('Annuity Prices'!BB:BB,'Annuity Prices'!$B:$B,$D381,'Annuity Prices'!$E:$E,$G381),IF($B381="RAB Short",SUMIFS('RAB Prices Short'!BB:BB,'RAB Prices Short'!$B:$B,'All Prices combined'!$D381,'RAB Prices Short'!$E:$E,'All Prices combined'!$G381),IF($B381="RAB Long",SUMIFS('RAB Prices Long'!BB:BB,'RAB Prices Long'!$B:$B,'All Prices combined'!$D381,'RAB Prices Long'!$E:$E,'All Prices combined'!$G381)))),2)</f>
        <v>3.62</v>
      </c>
      <c r="AZ381" s="2">
        <f>ROUND(IF($B381="Annuity",SUMIFS('Annuity Prices'!BC:BC,'Annuity Prices'!$B:$B,$D381,'Annuity Prices'!$E:$E,$G381),IF($B381="RAB Short",SUMIFS('RAB Prices Short'!BC:BC,'RAB Prices Short'!$B:$B,'All Prices combined'!$D381,'RAB Prices Short'!$E:$E,'All Prices combined'!$G381),IF($B381="RAB Long",SUMIFS('RAB Prices Long'!BC:BC,'RAB Prices Long'!$B:$B,'All Prices combined'!$D381,'RAB Prices Long'!$E:$E,'All Prices combined'!$G381)))),2)</f>
        <v>3.72</v>
      </c>
      <c r="BA381" s="2">
        <f>ROUND(IF($B381="Annuity",SUMIFS('Annuity Prices'!BD:BD,'Annuity Prices'!$B:$B,$D381,'Annuity Prices'!$E:$E,$G381),IF($B381="RAB Short",SUMIFS('RAB Prices Short'!BD:BD,'RAB Prices Short'!$B:$B,'All Prices combined'!$D381,'RAB Prices Short'!$E:$E,'All Prices combined'!$G381),IF($B381="RAB Long",SUMIFS('RAB Prices Long'!BD:BD,'RAB Prices Long'!$B:$B,'All Prices combined'!$D381,'RAB Prices Long'!$E:$E,'All Prices combined'!$G381)))),2)</f>
        <v>3.81</v>
      </c>
      <c r="BB381" s="2">
        <f>ROUND(IF($B381="Annuity",SUMIFS('Annuity Prices'!BE:BE,'Annuity Prices'!$B:$B,$D381,'Annuity Prices'!$E:$E,$G381),IF($B381="RAB Short",SUMIFS('RAB Prices Short'!BE:BE,'RAB Prices Short'!$B:$B,'All Prices combined'!$D381,'RAB Prices Short'!$E:$E,'All Prices combined'!$G381),IF($B381="RAB Long",SUMIFS('RAB Prices Long'!BE:BE,'RAB Prices Long'!$B:$B,'All Prices combined'!$D381,'RAB Prices Long'!$E:$E,'All Prices combined'!$G381)))),2)</f>
        <v>4.1900000000000004</v>
      </c>
      <c r="BC381" s="2">
        <f>ROUND(IF($B381="Annuity",SUMIFS('Annuity Prices'!BF:BF,'Annuity Prices'!$B:$B,$D381,'Annuity Prices'!$E:$E,$G381),IF($B381="RAB Short",SUMIFS('RAB Prices Short'!BF:BF,'RAB Prices Short'!$B:$B,'All Prices combined'!$D381,'RAB Prices Short'!$E:$E,'All Prices combined'!$G381),IF($B381="RAB Long",SUMIFS('RAB Prices Long'!BF:BF,'RAB Prices Long'!$B:$B,'All Prices combined'!$D381,'RAB Prices Long'!$E:$E,'All Prices combined'!$G381)))),2)</f>
        <v>4.3</v>
      </c>
      <c r="BD381" s="2">
        <f>ROUND(IF($B381="Annuity",SUMIFS('Annuity Prices'!BG:BG,'Annuity Prices'!$B:$B,$D381,'Annuity Prices'!$E:$E,$G381),IF($B381="RAB Short",SUMIFS('RAB Prices Short'!BG:BG,'RAB Prices Short'!$B:$B,'All Prices combined'!$D381,'RAB Prices Short'!$E:$E,'All Prices combined'!$G381),IF($B381="RAB Long",SUMIFS('RAB Prices Long'!BG:BG,'RAB Prices Long'!$B:$B,'All Prices combined'!$D381,'RAB Prices Long'!$E:$E,'All Prices combined'!$G381)))),2)</f>
        <v>4.4000000000000004</v>
      </c>
      <c r="BE381" s="2">
        <f>ROUND(IF($B381="Annuity",SUMIFS('Annuity Prices'!BH:BH,'Annuity Prices'!$B:$B,$D381,'Annuity Prices'!$E:$E,$G381),IF($B381="RAB Short",SUMIFS('RAB Prices Short'!BH:BH,'RAB Prices Short'!$B:$B,'All Prices combined'!$D381,'RAB Prices Short'!$E:$E,'All Prices combined'!$G381),IF($B381="RAB Long",SUMIFS('RAB Prices Long'!BH:BH,'RAB Prices Long'!$B:$B,'All Prices combined'!$D381,'RAB Prices Long'!$E:$E,'All Prices combined'!$G381)))),2)</f>
        <v>4.51</v>
      </c>
      <c r="BF381" s="2">
        <f>ROUND(IF($B381="Annuity",SUMIFS('Annuity Prices'!BI:BI,'Annuity Prices'!$B:$B,$D381,'Annuity Prices'!$E:$E,$G381),IF($B381="RAB Short",SUMIFS('RAB Prices Short'!BI:BI,'RAB Prices Short'!$B:$B,'All Prices combined'!$D381,'RAB Prices Short'!$E:$E,'All Prices combined'!$G381),IF($B381="RAB Long",SUMIFS('RAB Prices Long'!BI:BI,'RAB Prices Long'!$B:$B,'All Prices combined'!$D381,'RAB Prices Long'!$E:$E,'All Prices combined'!$G381)))),2)</f>
        <v>4.68</v>
      </c>
      <c r="BG381" s="2">
        <f>ROUND(IF($B381="Annuity",SUMIFS('Annuity Prices'!BJ:BJ,'Annuity Prices'!$B:$B,$D381,'Annuity Prices'!$E:$E,$G381),IF($B381="RAB Short",SUMIFS('RAB Prices Short'!BJ:BJ,'RAB Prices Short'!$B:$B,'All Prices combined'!$D381,'RAB Prices Short'!$E:$E,'All Prices combined'!$G381),IF($B381="RAB Long",SUMIFS('RAB Prices Long'!BJ:BJ,'RAB Prices Long'!$B:$B,'All Prices combined'!$D381,'RAB Prices Long'!$E:$E,'All Prices combined'!$G381)))),2)</f>
        <v>4.8</v>
      </c>
      <c r="BH381" s="2">
        <f>ROUND(IF($B381="Annuity",SUMIFS('Annuity Prices'!BK:BK,'Annuity Prices'!$B:$B,$D381,'Annuity Prices'!$E:$E,$G381),IF($B381="RAB Short",SUMIFS('RAB Prices Short'!BK:BK,'RAB Prices Short'!$B:$B,'All Prices combined'!$D381,'RAB Prices Short'!$E:$E,'All Prices combined'!$G381),IF($B381="RAB Long",SUMIFS('RAB Prices Long'!BK:BK,'RAB Prices Long'!$B:$B,'All Prices combined'!$D381,'RAB Prices Long'!$E:$E,'All Prices combined'!$G381)))),2)</f>
        <v>4.92</v>
      </c>
      <c r="BI381" s="2">
        <f>ROUND(IF($B381="Annuity",SUMIFS('Annuity Prices'!BL:BL,'Annuity Prices'!$B:$B,$D381,'Annuity Prices'!$E:$E,$G381),IF($B381="RAB Short",SUMIFS('RAB Prices Short'!BL:BL,'RAB Prices Short'!$B:$B,'All Prices combined'!$D381,'RAB Prices Short'!$E:$E,'All Prices combined'!$G381),IF($B381="RAB Long",SUMIFS('RAB Prices Long'!BL:BL,'RAB Prices Long'!$B:$B,'All Prices combined'!$D381,'RAB Prices Long'!$E:$E,'All Prices combined'!$G381)))),2)</f>
        <v>5.04</v>
      </c>
      <c r="BJ381" s="2">
        <f>ROUND(IF($B381="Annuity",SUMIFS('Annuity Prices'!BM:BM,'Annuity Prices'!$B:$B,$D381,'Annuity Prices'!$E:$E,$G381),IF($B381="RAB Short",SUMIFS('RAB Prices Short'!BM:BM,'RAB Prices Short'!$B:$B,'All Prices combined'!$D381,'RAB Prices Short'!$E:$E,'All Prices combined'!$G381),IF($B381="RAB Long",SUMIFS('RAB Prices Long'!BM:BM,'RAB Prices Long'!$B:$B,'All Prices combined'!$D381,'RAB Prices Long'!$E:$E,'All Prices combined'!$G381)))),2)</f>
        <v>4.95</v>
      </c>
      <c r="BK381" s="2">
        <f>ROUND(IF($B381="Annuity",SUMIFS('Annuity Prices'!BN:BN,'Annuity Prices'!$B:$B,$D381,'Annuity Prices'!$E:$E,$G381),IF($B381="RAB Short",SUMIFS('RAB Prices Short'!BN:BN,'RAB Prices Short'!$B:$B,'All Prices combined'!$D381,'RAB Prices Short'!$E:$E,'All Prices combined'!$G381),IF($B381="RAB Long",SUMIFS('RAB Prices Long'!BN:BN,'RAB Prices Long'!$B:$B,'All Prices combined'!$D381,'RAB Prices Long'!$E:$E,'All Prices combined'!$G381)))),2)</f>
        <v>5.07</v>
      </c>
      <c r="BL381" s="2">
        <f>ROUND(IF($B381="Annuity",SUMIFS('Annuity Prices'!BO:BO,'Annuity Prices'!$B:$B,$D381,'Annuity Prices'!$E:$E,$G381),IF($B381="RAB Short",SUMIFS('RAB Prices Short'!BO:BO,'RAB Prices Short'!$B:$B,'All Prices combined'!$D381,'RAB Prices Short'!$E:$E,'All Prices combined'!$G381),IF($B381="RAB Long",SUMIFS('RAB Prices Long'!BO:BO,'RAB Prices Long'!$B:$B,'All Prices combined'!$D381,'RAB Prices Long'!$E:$E,'All Prices combined'!$G381)))),2)</f>
        <v>5.2</v>
      </c>
      <c r="BM381" s="2">
        <f>ROUND(IF($B381="Annuity",SUMIFS('Annuity Prices'!BP:BP,'Annuity Prices'!$B:$B,$D381,'Annuity Prices'!$E:$E,$G381),IF($B381="RAB Short",SUMIFS('RAB Prices Short'!BP:BP,'RAB Prices Short'!$B:$B,'All Prices combined'!$D381,'RAB Prices Short'!$E:$E,'All Prices combined'!$G381),IF($B381="RAB Long",SUMIFS('RAB Prices Long'!BP:BP,'RAB Prices Long'!$B:$B,'All Prices combined'!$D381,'RAB Prices Long'!$E:$E,'All Prices combined'!$G381)))),2)</f>
        <v>5.33</v>
      </c>
      <c r="BN381" s="2">
        <f>ROUND(IF($B381="Annuity",SUMIFS('Annuity Prices'!BQ:BQ,'Annuity Prices'!$B:$B,$D381,'Annuity Prices'!$E:$E,$G381),IF($B381="RAB Short",SUMIFS('RAB Prices Short'!BQ:BQ,'RAB Prices Short'!$B:$B,'All Prices combined'!$D381,'RAB Prices Short'!$E:$E,'All Prices combined'!$G381),IF($B381="RAB Long",SUMIFS('RAB Prices Long'!BQ:BQ,'RAB Prices Long'!$B:$B,'All Prices combined'!$D381,'RAB Prices Long'!$E:$E,'All Prices combined'!$G381)))),2)</f>
        <v>5.45</v>
      </c>
      <c r="BO381" s="2">
        <f>ROUND(IF($B381="Annuity",SUMIFS('Annuity Prices'!BR:BR,'Annuity Prices'!$B:$B,$D381,'Annuity Prices'!$E:$E,$G381),IF($B381="RAB Short",SUMIFS('RAB Prices Short'!BR:BR,'RAB Prices Short'!$B:$B,'All Prices combined'!$D381,'RAB Prices Short'!$E:$E,'All Prices combined'!$G381),IF($B381="RAB Long",SUMIFS('RAB Prices Long'!BR:BR,'RAB Prices Long'!$B:$B,'All Prices combined'!$D381,'RAB Prices Long'!$E:$E,'All Prices combined'!$G381)))),2)</f>
        <v>5.59</v>
      </c>
      <c r="BP381" s="2">
        <f>ROUND(IF($B381="Annuity",SUMIFS('Annuity Prices'!BS:BS,'Annuity Prices'!$B:$B,$D381,'Annuity Prices'!$E:$E,$G381),IF($B381="RAB Short",SUMIFS('RAB Prices Short'!BS:BS,'RAB Prices Short'!$B:$B,'All Prices combined'!$D381,'RAB Prices Short'!$E:$E,'All Prices combined'!$G381),IF($B381="RAB Long",SUMIFS('RAB Prices Long'!BS:BS,'RAB Prices Long'!$B:$B,'All Prices combined'!$D381,'RAB Prices Long'!$E:$E,'All Prices combined'!$G381)))),2)</f>
        <v>5.73</v>
      </c>
      <c r="BQ381" s="2">
        <f>ROUND(IF($B381="Annuity",SUMIFS('Annuity Prices'!BT:BT,'Annuity Prices'!$B:$B,$D381,'Annuity Prices'!$E:$E,$G381),IF($B381="RAB Short",SUMIFS('RAB Prices Short'!BT:BT,'RAB Prices Short'!$B:$B,'All Prices combined'!$D381,'RAB Prices Short'!$E:$E,'All Prices combined'!$G381),IF($B381="RAB Long",SUMIFS('RAB Prices Long'!BT:BT,'RAB Prices Long'!$B:$B,'All Prices combined'!$D381,'RAB Prices Long'!$E:$E,'All Prices combined'!$G381)))),2)</f>
        <v>5.87</v>
      </c>
      <c r="BR381" s="2">
        <f>ROUND(IF($B381="Annuity",SUMIFS('Annuity Prices'!BU:BU,'Annuity Prices'!$B:$B,$D381,'Annuity Prices'!$E:$E,$G381),IF($B381="RAB Short",SUMIFS('RAB Prices Short'!BU:BU,'RAB Prices Short'!$B:$B,'All Prices combined'!$D381,'RAB Prices Short'!$E:$E,'All Prices combined'!$G381),IF($B381="RAB Long",SUMIFS('RAB Prices Long'!BU:BU,'RAB Prices Long'!$B:$B,'All Prices combined'!$D381,'RAB Prices Long'!$E:$E,'All Prices combined'!$G381)))),2)</f>
        <v>5.76</v>
      </c>
      <c r="BS381" s="2">
        <f>ROUND(IF($B381="Annuity",SUMIFS('Annuity Prices'!BV:BV,'Annuity Prices'!$B:$B,$D381,'Annuity Prices'!$E:$E,$G381),IF($B381="RAB Short",SUMIFS('RAB Prices Short'!BV:BV,'RAB Prices Short'!$B:$B,'All Prices combined'!$D381,'RAB Prices Short'!$E:$E,'All Prices combined'!$G381),IF($B381="RAB Long",SUMIFS('RAB Prices Long'!BV:BV,'RAB Prices Long'!$B:$B,'All Prices combined'!$D381,'RAB Prices Long'!$E:$E,'All Prices combined'!$G381)))),2)</f>
        <v>5.9</v>
      </c>
      <c r="BT381" s="2">
        <f>ROUND(IF($B381="Annuity",SUMIFS('Annuity Prices'!BW:BW,'Annuity Prices'!$B:$B,$D381,'Annuity Prices'!$E:$E,$G381),IF($B381="RAB Short",SUMIFS('RAB Prices Short'!BW:BW,'RAB Prices Short'!$B:$B,'All Prices combined'!$D381,'RAB Prices Short'!$E:$E,'All Prices combined'!$G381),IF($B381="RAB Long",SUMIFS('RAB Prices Long'!BW:BW,'RAB Prices Long'!$B:$B,'All Prices combined'!$D381,'RAB Prices Long'!$E:$E,'All Prices combined'!$G381)))),2)</f>
        <v>6.05</v>
      </c>
      <c r="BU381" s="2">
        <f>ROUND(IF($B381="Annuity",SUMIFS('Annuity Prices'!BX:BX,'Annuity Prices'!$B:$B,$D381,'Annuity Prices'!$E:$E,$G381),IF($B381="RAB Short",SUMIFS('RAB Prices Short'!BX:BX,'RAB Prices Short'!$B:$B,'All Prices combined'!$D381,'RAB Prices Short'!$E:$E,'All Prices combined'!$G381),IF($B381="RAB Long",SUMIFS('RAB Prices Long'!BX:BX,'RAB Prices Long'!$B:$B,'All Prices combined'!$D381,'RAB Prices Long'!$E:$E,'All Prices combined'!$G381)))),2)</f>
        <v>6.2</v>
      </c>
    </row>
    <row r="382" spans="2:73" x14ac:dyDescent="0.25">
      <c r="B382" t="s">
        <v>44</v>
      </c>
      <c r="C382" t="s">
        <v>218</v>
      </c>
      <c r="D382" t="s">
        <v>219</v>
      </c>
      <c r="E382" t="s">
        <v>209</v>
      </c>
      <c r="F382" t="s">
        <v>218</v>
      </c>
      <c r="G382" t="s">
        <v>40</v>
      </c>
      <c r="I382" s="2">
        <f>ROUND(IF($B382="Annuity",SUMIFS('Annuity Prices'!L:L,'Annuity Prices'!$B:$B,$D382,'Annuity Prices'!$E:$E,$G382),IF($B382="RAB Short",SUMIFS('RAB Prices Short'!L:L,'RAB Prices Short'!$B:$B,'All Prices combined'!$D382,'RAB Prices Short'!$E:$E,'All Prices combined'!$G382),IF($B382="RAB Long",SUMIFS('RAB Prices Long'!L:L,'RAB Prices Long'!$B:$B,'All Prices combined'!$D382,'RAB Prices Long'!$E:$E,'All Prices combined'!$G382)))),2)</f>
        <v>0</v>
      </c>
      <c r="J382" s="2">
        <f>ROUND(IF($B382="Annuity",SUMIFS('Annuity Prices'!M:M,'Annuity Prices'!$B:$B,$D382,'Annuity Prices'!$E:$E,$G382),IF($B382="RAB Short",SUMIFS('RAB Prices Short'!M:M,'RAB Prices Short'!$B:$B,'All Prices combined'!$D382,'RAB Prices Short'!$E:$E,'All Prices combined'!$G382),IF($B382="RAB Long",SUMIFS('RAB Prices Long'!M:M,'RAB Prices Long'!$B:$B,'All Prices combined'!$D382,'RAB Prices Long'!$E:$E,'All Prices combined'!$G382)))),2)</f>
        <v>0</v>
      </c>
      <c r="K382" s="2">
        <f>ROUND(IF($B382="Annuity",SUMIFS('Annuity Prices'!N:N,'Annuity Prices'!$B:$B,$D382,'Annuity Prices'!$E:$E,$G382),IF($B382="RAB Short",SUMIFS('RAB Prices Short'!N:N,'RAB Prices Short'!$B:$B,'All Prices combined'!$D382,'RAB Prices Short'!$E:$E,'All Prices combined'!$G382),IF($B382="RAB Long",SUMIFS('RAB Prices Long'!N:N,'RAB Prices Long'!$B:$B,'All Prices combined'!$D382,'RAB Prices Long'!$E:$E,'All Prices combined'!$G382)))),2)</f>
        <v>0.63</v>
      </c>
      <c r="L382" s="2">
        <f>ROUND(IF($B382="Annuity",SUMIFS('Annuity Prices'!O:O,'Annuity Prices'!$B:$B,$D382,'Annuity Prices'!$E:$E,$G382),IF($B382="RAB Short",SUMIFS('RAB Prices Short'!O:O,'RAB Prices Short'!$B:$B,'All Prices combined'!$D382,'RAB Prices Short'!$E:$E,'All Prices combined'!$G382),IF($B382="RAB Long",SUMIFS('RAB Prices Long'!O:O,'RAB Prices Long'!$B:$B,'All Prices combined'!$D382,'RAB Prices Long'!$E:$E,'All Prices combined'!$G382)))),2)</f>
        <v>0.64</v>
      </c>
      <c r="M382" s="2">
        <f>ROUND(IF($B382="Annuity",SUMIFS('Annuity Prices'!P:P,'Annuity Prices'!$B:$B,$D382,'Annuity Prices'!$E:$E,$G382),IF($B382="RAB Short",SUMIFS('RAB Prices Short'!P:P,'RAB Prices Short'!$B:$B,'All Prices combined'!$D382,'RAB Prices Short'!$E:$E,'All Prices combined'!$G382),IF($B382="RAB Long",SUMIFS('RAB Prices Long'!P:P,'RAB Prices Long'!$B:$B,'All Prices combined'!$D382,'RAB Prices Long'!$E:$E,'All Prices combined'!$G382)))),2)</f>
        <v>0.66</v>
      </c>
      <c r="N382" s="2">
        <f>ROUND(IF($B382="Annuity",SUMIFS('Annuity Prices'!Q:Q,'Annuity Prices'!$B:$B,$D382,'Annuity Prices'!$E:$E,$G382),IF($B382="RAB Short",SUMIFS('RAB Prices Short'!Q:Q,'RAB Prices Short'!$B:$B,'All Prices combined'!$D382,'RAB Prices Short'!$E:$E,'All Prices combined'!$G382),IF($B382="RAB Long",SUMIFS('RAB Prices Long'!Q:Q,'RAB Prices Long'!$B:$B,'All Prices combined'!$D382,'RAB Prices Long'!$E:$E,'All Prices combined'!$G382)))),2)</f>
        <v>0.67</v>
      </c>
      <c r="O382" s="2">
        <f>ROUND(IF($B382="Annuity",SUMIFS('Annuity Prices'!R:R,'Annuity Prices'!$B:$B,$D382,'Annuity Prices'!$E:$E,$G382),IF($B382="RAB Short",SUMIFS('RAB Prices Short'!R:R,'RAB Prices Short'!$B:$B,'All Prices combined'!$D382,'RAB Prices Short'!$E:$E,'All Prices combined'!$G382),IF($B382="RAB Long",SUMIFS('RAB Prices Long'!R:R,'RAB Prices Long'!$B:$B,'All Prices combined'!$D382,'RAB Prices Long'!$E:$E,'All Prices combined'!$G382)))),2)</f>
        <v>0.69</v>
      </c>
      <c r="P382" s="2">
        <f>ROUND(IF($B382="Annuity",SUMIFS('Annuity Prices'!S:S,'Annuity Prices'!$B:$B,$D382,'Annuity Prices'!$E:$E,$G382),IF($B382="RAB Short",SUMIFS('RAB Prices Short'!S:S,'RAB Prices Short'!$B:$B,'All Prices combined'!$D382,'RAB Prices Short'!$E:$E,'All Prices combined'!$G382),IF($B382="RAB Long",SUMIFS('RAB Prices Long'!S:S,'RAB Prices Long'!$B:$B,'All Prices combined'!$D382,'RAB Prices Long'!$E:$E,'All Prices combined'!$G382)))),2)</f>
        <v>0.71</v>
      </c>
      <c r="Q382" s="2">
        <f>ROUND(IF($B382="Annuity",SUMIFS('Annuity Prices'!T:T,'Annuity Prices'!$B:$B,$D382,'Annuity Prices'!$E:$E,$G382),IF($B382="RAB Short",SUMIFS('RAB Prices Short'!T:T,'RAB Prices Short'!$B:$B,'All Prices combined'!$D382,'RAB Prices Short'!$E:$E,'All Prices combined'!$G382),IF($B382="RAB Long",SUMIFS('RAB Prices Long'!T:T,'RAB Prices Long'!$B:$B,'All Prices combined'!$D382,'RAB Prices Long'!$E:$E,'All Prices combined'!$G382)))),2)</f>
        <v>0.72</v>
      </c>
      <c r="R382" s="2">
        <f>ROUND(IF($B382="Annuity",SUMIFS('Annuity Prices'!U:U,'Annuity Prices'!$B:$B,$D382,'Annuity Prices'!$E:$E,$G382),IF($B382="RAB Short",SUMIFS('RAB Prices Short'!U:U,'RAB Prices Short'!$B:$B,'All Prices combined'!$D382,'RAB Prices Short'!$E:$E,'All Prices combined'!$G382),IF($B382="RAB Long",SUMIFS('RAB Prices Long'!U:U,'RAB Prices Long'!$B:$B,'All Prices combined'!$D382,'RAB Prices Long'!$E:$E,'All Prices combined'!$G382)))),2)</f>
        <v>0.74</v>
      </c>
      <c r="S382" s="2">
        <f>ROUND(IF($B382="Annuity",SUMIFS('Annuity Prices'!V:V,'Annuity Prices'!$B:$B,$D382,'Annuity Prices'!$E:$E,$G382),IF($B382="RAB Short",SUMIFS('RAB Prices Short'!V:V,'RAB Prices Short'!$B:$B,'All Prices combined'!$D382,'RAB Prices Short'!$E:$E,'All Prices combined'!$G382),IF($B382="RAB Long",SUMIFS('RAB Prices Long'!V:V,'RAB Prices Long'!$B:$B,'All Prices combined'!$D382,'RAB Prices Long'!$E:$E,'All Prices combined'!$G382)))),2)</f>
        <v>0.76</v>
      </c>
      <c r="T382" s="2">
        <f>ROUND(IF($B382="Annuity",SUMIFS('Annuity Prices'!W:W,'Annuity Prices'!$B:$B,$D382,'Annuity Prices'!$E:$E,$G382),IF($B382="RAB Short",SUMIFS('RAB Prices Short'!W:W,'RAB Prices Short'!$B:$B,'All Prices combined'!$D382,'RAB Prices Short'!$E:$E,'All Prices combined'!$G382),IF($B382="RAB Long",SUMIFS('RAB Prices Long'!W:W,'RAB Prices Long'!$B:$B,'All Prices combined'!$D382,'RAB Prices Long'!$E:$E,'All Prices combined'!$G382)))),2)</f>
        <v>0.78</v>
      </c>
      <c r="U382" s="2">
        <f>ROUND(IF($B382="Annuity",SUMIFS('Annuity Prices'!X:X,'Annuity Prices'!$B:$B,$D382,'Annuity Prices'!$E:$E,$G382),IF($B382="RAB Short",SUMIFS('RAB Prices Short'!X:X,'RAB Prices Short'!$B:$B,'All Prices combined'!$D382,'RAB Prices Short'!$E:$E,'All Prices combined'!$G382),IF($B382="RAB Long",SUMIFS('RAB Prices Long'!X:X,'RAB Prices Long'!$B:$B,'All Prices combined'!$D382,'RAB Prices Long'!$E:$E,'All Prices combined'!$G382)))),2)</f>
        <v>0.79</v>
      </c>
      <c r="V382" s="2">
        <f>ROUND(IF($B382="Annuity",SUMIFS('Annuity Prices'!Y:Y,'Annuity Prices'!$B:$B,$D382,'Annuity Prices'!$E:$E,$G382),IF($B382="RAB Short",SUMIFS('RAB Prices Short'!Y:Y,'RAB Prices Short'!$B:$B,'All Prices combined'!$D382,'RAB Prices Short'!$E:$E,'All Prices combined'!$G382),IF($B382="RAB Long",SUMIFS('RAB Prices Long'!Y:Y,'RAB Prices Long'!$B:$B,'All Prices combined'!$D382,'RAB Prices Long'!$E:$E,'All Prices combined'!$G382)))),2)</f>
        <v>0.81</v>
      </c>
      <c r="W382" s="2">
        <f>ROUND(IF($B382="Annuity",SUMIFS('Annuity Prices'!Z:Z,'Annuity Prices'!$B:$B,$D382,'Annuity Prices'!$E:$E,$G382),IF($B382="RAB Short",SUMIFS('RAB Prices Short'!Z:Z,'RAB Prices Short'!$B:$B,'All Prices combined'!$D382,'RAB Prices Short'!$E:$E,'All Prices combined'!$G382),IF($B382="RAB Long",SUMIFS('RAB Prices Long'!Z:Z,'RAB Prices Long'!$B:$B,'All Prices combined'!$D382,'RAB Prices Long'!$E:$E,'All Prices combined'!$G382)))),2)</f>
        <v>0.83</v>
      </c>
      <c r="X382" s="2">
        <f>ROUND(IF($B382="Annuity",SUMIFS('Annuity Prices'!AA:AA,'Annuity Prices'!$B:$B,$D382,'Annuity Prices'!$E:$E,$G382),IF($B382="RAB Short",SUMIFS('RAB Prices Short'!AA:AA,'RAB Prices Short'!$B:$B,'All Prices combined'!$D382,'RAB Prices Short'!$E:$E,'All Prices combined'!$G382),IF($B382="RAB Long",SUMIFS('RAB Prices Long'!AA:AA,'RAB Prices Long'!$B:$B,'All Prices combined'!$D382,'RAB Prices Long'!$E:$E,'All Prices combined'!$G382)))),2)</f>
        <v>0.86</v>
      </c>
      <c r="Y382" s="2">
        <f>ROUND(IF($B382="Annuity",SUMIFS('Annuity Prices'!AB:AB,'Annuity Prices'!$B:$B,$D382,'Annuity Prices'!$E:$E,$G382),IF($B382="RAB Short",SUMIFS('RAB Prices Short'!AB:AB,'RAB Prices Short'!$B:$B,'All Prices combined'!$D382,'RAB Prices Short'!$E:$E,'All Prices combined'!$G382),IF($B382="RAB Long",SUMIFS('RAB Prices Long'!AB:AB,'RAB Prices Long'!$B:$B,'All Prices combined'!$D382,'RAB Prices Long'!$E:$E,'All Prices combined'!$G382)))),2)</f>
        <v>0.87</v>
      </c>
      <c r="Z382" s="2">
        <f>ROUND(IF($B382="Annuity",SUMIFS('Annuity Prices'!AC:AC,'Annuity Prices'!$B:$B,$D382,'Annuity Prices'!$E:$E,$G382),IF($B382="RAB Short",SUMIFS('RAB Prices Short'!AC:AC,'RAB Prices Short'!$B:$B,'All Prices combined'!$D382,'RAB Prices Short'!$E:$E,'All Prices combined'!$G382),IF($B382="RAB Long",SUMIFS('RAB Prices Long'!AC:AC,'RAB Prices Long'!$B:$B,'All Prices combined'!$D382,'RAB Prices Long'!$E:$E,'All Prices combined'!$G382)))),2)</f>
        <v>0.89</v>
      </c>
      <c r="AA382" s="2">
        <f>ROUND(IF($B382="Annuity",SUMIFS('Annuity Prices'!AD:AD,'Annuity Prices'!$B:$B,$D382,'Annuity Prices'!$E:$E,$G382),IF($B382="RAB Short",SUMIFS('RAB Prices Short'!AD:AD,'RAB Prices Short'!$B:$B,'All Prices combined'!$D382,'RAB Prices Short'!$E:$E,'All Prices combined'!$G382),IF($B382="RAB Long",SUMIFS('RAB Prices Long'!AD:AD,'RAB Prices Long'!$B:$B,'All Prices combined'!$D382,'RAB Prices Long'!$E:$E,'All Prices combined'!$G382)))),2)</f>
        <v>0.92</v>
      </c>
      <c r="AB382" s="2">
        <f>ROUND(IF($B382="Annuity",SUMIFS('Annuity Prices'!AE:AE,'Annuity Prices'!$B:$B,$D382,'Annuity Prices'!$E:$E,$G382),IF($B382="RAB Short",SUMIFS('RAB Prices Short'!AE:AE,'RAB Prices Short'!$B:$B,'All Prices combined'!$D382,'RAB Prices Short'!$E:$E,'All Prices combined'!$G382),IF($B382="RAB Long",SUMIFS('RAB Prices Long'!AE:AE,'RAB Prices Long'!$B:$B,'All Prices combined'!$D382,'RAB Prices Long'!$E:$E,'All Prices combined'!$G382)))),2)</f>
        <v>0.94</v>
      </c>
      <c r="AC382" s="2">
        <f>ROUND(IF($B382="Annuity",SUMIFS('Annuity Prices'!AF:AF,'Annuity Prices'!$B:$B,$D382,'Annuity Prices'!$E:$E,$G382),IF($B382="RAB Short",SUMIFS('RAB Prices Short'!AF:AF,'RAB Prices Short'!$B:$B,'All Prices combined'!$D382,'RAB Prices Short'!$E:$E,'All Prices combined'!$G382),IF($B382="RAB Long",SUMIFS('RAB Prices Long'!AF:AF,'RAB Prices Long'!$B:$B,'All Prices combined'!$D382,'RAB Prices Long'!$E:$E,'All Prices combined'!$G382)))),2)</f>
        <v>0.96</v>
      </c>
      <c r="AD382" s="2">
        <f>ROUND(IF($B382="Annuity",SUMIFS('Annuity Prices'!AG:AG,'Annuity Prices'!$B:$B,$D382,'Annuity Prices'!$E:$E,$G382),IF($B382="RAB Short",SUMIFS('RAB Prices Short'!AG:AG,'RAB Prices Short'!$B:$B,'All Prices combined'!$D382,'RAB Prices Short'!$E:$E,'All Prices combined'!$G382),IF($B382="RAB Long",SUMIFS('RAB Prices Long'!AG:AG,'RAB Prices Long'!$B:$B,'All Prices combined'!$D382,'RAB Prices Long'!$E:$E,'All Prices combined'!$G382)))),2)</f>
        <v>0.98</v>
      </c>
      <c r="AE382" s="2">
        <f>ROUND(IF($B382="Annuity",SUMIFS('Annuity Prices'!AH:AH,'Annuity Prices'!$B:$B,$D382,'Annuity Prices'!$E:$E,$G382),IF($B382="RAB Short",SUMIFS('RAB Prices Short'!AH:AH,'RAB Prices Short'!$B:$B,'All Prices combined'!$D382,'RAB Prices Short'!$E:$E,'All Prices combined'!$G382),IF($B382="RAB Long",SUMIFS('RAB Prices Long'!AH:AH,'RAB Prices Long'!$B:$B,'All Prices combined'!$D382,'RAB Prices Long'!$E:$E,'All Prices combined'!$G382)))),2)</f>
        <v>1.01</v>
      </c>
      <c r="AF382" s="2">
        <f>ROUND(IF($B382="Annuity",SUMIFS('Annuity Prices'!AI:AI,'Annuity Prices'!$B:$B,$D382,'Annuity Prices'!$E:$E,$G382),IF($B382="RAB Short",SUMIFS('RAB Prices Short'!AI:AI,'RAB Prices Short'!$B:$B,'All Prices combined'!$D382,'RAB Prices Short'!$E:$E,'All Prices combined'!$G382),IF($B382="RAB Long",SUMIFS('RAB Prices Long'!AI:AI,'RAB Prices Long'!$B:$B,'All Prices combined'!$D382,'RAB Prices Long'!$E:$E,'All Prices combined'!$G382)))),2)</f>
        <v>1.03</v>
      </c>
      <c r="AG382" s="2">
        <f>ROUND(IF($B382="Annuity",SUMIFS('Annuity Prices'!AJ:AJ,'Annuity Prices'!$B:$B,$D382,'Annuity Prices'!$E:$E,$G382),IF($B382="RAB Short",SUMIFS('RAB Prices Short'!AJ:AJ,'RAB Prices Short'!$B:$B,'All Prices combined'!$D382,'RAB Prices Short'!$E:$E,'All Prices combined'!$G382),IF($B382="RAB Long",SUMIFS('RAB Prices Long'!AJ:AJ,'RAB Prices Long'!$B:$B,'All Prices combined'!$D382,'RAB Prices Long'!$E:$E,'All Prices combined'!$G382)))),2)</f>
        <v>1.05</v>
      </c>
      <c r="AH382" s="2">
        <f>ROUND(IF($B382="Annuity",SUMIFS('Annuity Prices'!AK:AK,'Annuity Prices'!$B:$B,$D382,'Annuity Prices'!$E:$E,$G382),IF($B382="RAB Short",SUMIFS('RAB Prices Short'!AK:AK,'RAB Prices Short'!$B:$B,'All Prices combined'!$D382,'RAB Prices Short'!$E:$E,'All Prices combined'!$G382),IF($B382="RAB Long",SUMIFS('RAB Prices Long'!AK:AK,'RAB Prices Long'!$B:$B,'All Prices combined'!$D382,'RAB Prices Long'!$E:$E,'All Prices combined'!$G382)))),2)</f>
        <v>1.08</v>
      </c>
      <c r="AI382" s="2">
        <f>ROUND(IF($B382="Annuity",SUMIFS('Annuity Prices'!AL:AL,'Annuity Prices'!$B:$B,$D382,'Annuity Prices'!$E:$E,$G382),IF($B382="RAB Short",SUMIFS('RAB Prices Short'!AL:AL,'RAB Prices Short'!$B:$B,'All Prices combined'!$D382,'RAB Prices Short'!$E:$E,'All Prices combined'!$G382),IF($B382="RAB Long",SUMIFS('RAB Prices Long'!AL:AL,'RAB Prices Long'!$B:$B,'All Prices combined'!$D382,'RAB Prices Long'!$E:$E,'All Prices combined'!$G382)))),2)</f>
        <v>1.1100000000000001</v>
      </c>
      <c r="AJ382" s="2">
        <f>ROUND(IF($B382="Annuity",SUMIFS('Annuity Prices'!AM:AM,'Annuity Prices'!$B:$B,$D382,'Annuity Prices'!$E:$E,$G382),IF($B382="RAB Short",SUMIFS('RAB Prices Short'!AM:AM,'RAB Prices Short'!$B:$B,'All Prices combined'!$D382,'RAB Prices Short'!$E:$E,'All Prices combined'!$G382),IF($B382="RAB Long",SUMIFS('RAB Prices Long'!AM:AM,'RAB Prices Long'!$B:$B,'All Prices combined'!$D382,'RAB Prices Long'!$E:$E,'All Prices combined'!$G382)))),2)</f>
        <v>1.1299999999999999</v>
      </c>
      <c r="AK382" s="2">
        <f>ROUND(IF($B382="Annuity",SUMIFS('Annuity Prices'!AN:AN,'Annuity Prices'!$B:$B,$D382,'Annuity Prices'!$E:$E,$G382),IF($B382="RAB Short",SUMIFS('RAB Prices Short'!AN:AN,'RAB Prices Short'!$B:$B,'All Prices combined'!$D382,'RAB Prices Short'!$E:$E,'All Prices combined'!$G382),IF($B382="RAB Long",SUMIFS('RAB Prices Long'!AN:AN,'RAB Prices Long'!$B:$B,'All Prices combined'!$D382,'RAB Prices Long'!$E:$E,'All Prices combined'!$G382)))),2)</f>
        <v>1.1599999999999999</v>
      </c>
      <c r="AL382" s="2">
        <f>ROUND(IF($B382="Annuity",SUMIFS('Annuity Prices'!AO:AO,'Annuity Prices'!$B:$B,$D382,'Annuity Prices'!$E:$E,$G382),IF($B382="RAB Short",SUMIFS('RAB Prices Short'!AO:AO,'RAB Prices Short'!$B:$B,'All Prices combined'!$D382,'RAB Prices Short'!$E:$E,'All Prices combined'!$G382),IF($B382="RAB Long",SUMIFS('RAB Prices Long'!AO:AO,'RAB Prices Long'!$B:$B,'All Prices combined'!$D382,'RAB Prices Long'!$E:$E,'All Prices combined'!$G382)))),2)</f>
        <v>1.18</v>
      </c>
      <c r="AM382" s="2">
        <f>ROUND(IF($B382="Annuity",SUMIFS('Annuity Prices'!AP:AP,'Annuity Prices'!$B:$B,$D382,'Annuity Prices'!$E:$E,$G382),IF($B382="RAB Short",SUMIFS('RAB Prices Short'!AP:AP,'RAB Prices Short'!$B:$B,'All Prices combined'!$D382,'RAB Prices Short'!$E:$E,'All Prices combined'!$G382),IF($B382="RAB Long",SUMIFS('RAB Prices Long'!AP:AP,'RAB Prices Long'!$B:$B,'All Prices combined'!$D382,'RAB Prices Long'!$E:$E,'All Prices combined'!$G382)))),2)</f>
        <v>1.21</v>
      </c>
      <c r="AN382" s="2">
        <f>ROUND(IF($B382="Annuity",SUMIFS('Annuity Prices'!AQ:AQ,'Annuity Prices'!$B:$B,$D382,'Annuity Prices'!$E:$E,$G382),IF($B382="RAB Short",SUMIFS('RAB Prices Short'!AQ:AQ,'RAB Prices Short'!$B:$B,'All Prices combined'!$D382,'RAB Prices Short'!$E:$E,'All Prices combined'!$G382),IF($B382="RAB Long",SUMIFS('RAB Prices Long'!AQ:AQ,'RAB Prices Long'!$B:$B,'All Prices combined'!$D382,'RAB Prices Long'!$E:$E,'All Prices combined'!$G382)))),2)</f>
        <v>1.24</v>
      </c>
      <c r="AO382" s="2">
        <f>ROUND(IF($B382="Annuity",SUMIFS('Annuity Prices'!AR:AR,'Annuity Prices'!$B:$B,$D382,'Annuity Prices'!$E:$E,$G382),IF($B382="RAB Short",SUMIFS('RAB Prices Short'!AR:AR,'RAB Prices Short'!$B:$B,'All Prices combined'!$D382,'RAB Prices Short'!$E:$E,'All Prices combined'!$G382),IF($B382="RAB Long",SUMIFS('RAB Prices Long'!AR:AR,'RAB Prices Long'!$B:$B,'All Prices combined'!$D382,'RAB Prices Long'!$E:$E,'All Prices combined'!$G382)))),2)</f>
        <v>0</v>
      </c>
      <c r="AP382" s="2">
        <f>ROUND(IF($B382="Annuity",SUMIFS('Annuity Prices'!AS:AS,'Annuity Prices'!$B:$B,$D382,'Annuity Prices'!$E:$E,$G382),IF($B382="RAB Short",SUMIFS('RAB Prices Short'!AS:AS,'RAB Prices Short'!$B:$B,'All Prices combined'!$D382,'RAB Prices Short'!$E:$E,'All Prices combined'!$G382),IF($B382="RAB Long",SUMIFS('RAB Prices Long'!AS:AS,'RAB Prices Long'!$B:$B,'All Prices combined'!$D382,'RAB Prices Long'!$E:$E,'All Prices combined'!$G382)))),2)</f>
        <v>0</v>
      </c>
      <c r="AQ382" s="2">
        <f>ROUND(IF($B382="Annuity",SUMIFS('Annuity Prices'!AT:AT,'Annuity Prices'!$B:$B,$D382,'Annuity Prices'!$E:$E,$G382),IF($B382="RAB Short",SUMIFS('RAB Prices Short'!AT:AT,'RAB Prices Short'!$B:$B,'All Prices combined'!$D382,'RAB Prices Short'!$E:$E,'All Prices combined'!$G382),IF($B382="RAB Long",SUMIFS('RAB Prices Long'!AT:AT,'RAB Prices Long'!$B:$B,'All Prices combined'!$D382,'RAB Prices Long'!$E:$E,'All Prices combined'!$G382)))),2)</f>
        <v>0.61</v>
      </c>
      <c r="AR382" s="2">
        <f>ROUND(IF($B382="Annuity",SUMIFS('Annuity Prices'!AU:AU,'Annuity Prices'!$B:$B,$D382,'Annuity Prices'!$E:$E,$G382),IF($B382="RAB Short",SUMIFS('RAB Prices Short'!AU:AU,'RAB Prices Short'!$B:$B,'All Prices combined'!$D382,'RAB Prices Short'!$E:$E,'All Prices combined'!$G382),IF($B382="RAB Long",SUMIFS('RAB Prices Long'!AU:AU,'RAB Prices Long'!$B:$B,'All Prices combined'!$D382,'RAB Prices Long'!$E:$E,'All Prices combined'!$G382)))),2)</f>
        <v>0.63</v>
      </c>
      <c r="AS382" s="2">
        <f>ROUND(IF($B382="Annuity",SUMIFS('Annuity Prices'!AV:AV,'Annuity Prices'!$B:$B,$D382,'Annuity Prices'!$E:$E,$G382),IF($B382="RAB Short",SUMIFS('RAB Prices Short'!AV:AV,'RAB Prices Short'!$B:$B,'All Prices combined'!$D382,'RAB Prices Short'!$E:$E,'All Prices combined'!$G382),IF($B382="RAB Long",SUMIFS('RAB Prices Long'!AV:AV,'RAB Prices Long'!$B:$B,'All Prices combined'!$D382,'RAB Prices Long'!$E:$E,'All Prices combined'!$G382)))),2)</f>
        <v>0.64</v>
      </c>
      <c r="AT382" s="2">
        <f>ROUND(IF($B382="Annuity",SUMIFS('Annuity Prices'!AW:AW,'Annuity Prices'!$B:$B,$D382,'Annuity Prices'!$E:$E,$G382),IF($B382="RAB Short",SUMIFS('RAB Prices Short'!AW:AW,'RAB Prices Short'!$B:$B,'All Prices combined'!$D382,'RAB Prices Short'!$E:$E,'All Prices combined'!$G382),IF($B382="RAB Long",SUMIFS('RAB Prices Long'!AW:AW,'RAB Prices Long'!$B:$B,'All Prices combined'!$D382,'RAB Prices Long'!$E:$E,'All Prices combined'!$G382)))),2)</f>
        <v>0.66</v>
      </c>
      <c r="AU382" s="2">
        <f>ROUND(IF($B382="Annuity",SUMIFS('Annuity Prices'!AX:AX,'Annuity Prices'!$B:$B,$D382,'Annuity Prices'!$E:$E,$G382),IF($B382="RAB Short",SUMIFS('RAB Prices Short'!AX:AX,'RAB Prices Short'!$B:$B,'All Prices combined'!$D382,'RAB Prices Short'!$E:$E,'All Prices combined'!$G382),IF($B382="RAB Long",SUMIFS('RAB Prices Long'!AX:AX,'RAB Prices Long'!$B:$B,'All Prices combined'!$D382,'RAB Prices Long'!$E:$E,'All Prices combined'!$G382)))),2)</f>
        <v>0.67</v>
      </c>
      <c r="AV382" s="2">
        <f>ROUND(IF($B382="Annuity",SUMIFS('Annuity Prices'!AY:AY,'Annuity Prices'!$B:$B,$D382,'Annuity Prices'!$E:$E,$G382),IF($B382="RAB Short",SUMIFS('RAB Prices Short'!AY:AY,'RAB Prices Short'!$B:$B,'All Prices combined'!$D382,'RAB Prices Short'!$E:$E,'All Prices combined'!$G382),IF($B382="RAB Long",SUMIFS('RAB Prices Long'!AY:AY,'RAB Prices Long'!$B:$B,'All Prices combined'!$D382,'RAB Prices Long'!$E:$E,'All Prices combined'!$G382)))),2)</f>
        <v>0.69</v>
      </c>
      <c r="AW382" s="2">
        <f>ROUND(IF($B382="Annuity",SUMIFS('Annuity Prices'!AZ:AZ,'Annuity Prices'!$B:$B,$D382,'Annuity Prices'!$E:$E,$G382),IF($B382="RAB Short",SUMIFS('RAB Prices Short'!AZ:AZ,'RAB Prices Short'!$B:$B,'All Prices combined'!$D382,'RAB Prices Short'!$E:$E,'All Prices combined'!$G382),IF($B382="RAB Long",SUMIFS('RAB Prices Long'!AZ:AZ,'RAB Prices Long'!$B:$B,'All Prices combined'!$D382,'RAB Prices Long'!$E:$E,'All Prices combined'!$G382)))),2)</f>
        <v>0.71</v>
      </c>
      <c r="AX382" s="2">
        <f>ROUND(IF($B382="Annuity",SUMIFS('Annuity Prices'!BA:BA,'Annuity Prices'!$B:$B,$D382,'Annuity Prices'!$E:$E,$G382),IF($B382="RAB Short",SUMIFS('RAB Prices Short'!BA:BA,'RAB Prices Short'!$B:$B,'All Prices combined'!$D382,'RAB Prices Short'!$E:$E,'All Prices combined'!$G382),IF($B382="RAB Long",SUMIFS('RAB Prices Long'!BA:BA,'RAB Prices Long'!$B:$B,'All Prices combined'!$D382,'RAB Prices Long'!$E:$E,'All Prices combined'!$G382)))),2)</f>
        <v>0.72</v>
      </c>
      <c r="AY382" s="2">
        <f>ROUND(IF($B382="Annuity",SUMIFS('Annuity Prices'!BB:BB,'Annuity Prices'!$B:$B,$D382,'Annuity Prices'!$E:$E,$G382),IF($B382="RAB Short",SUMIFS('RAB Prices Short'!BB:BB,'RAB Prices Short'!$B:$B,'All Prices combined'!$D382,'RAB Prices Short'!$E:$E,'All Prices combined'!$G382),IF($B382="RAB Long",SUMIFS('RAB Prices Long'!BB:BB,'RAB Prices Long'!$B:$B,'All Prices combined'!$D382,'RAB Prices Long'!$E:$E,'All Prices combined'!$G382)))),2)</f>
        <v>0.74</v>
      </c>
      <c r="AZ382" s="2">
        <f>ROUND(IF($B382="Annuity",SUMIFS('Annuity Prices'!BC:BC,'Annuity Prices'!$B:$B,$D382,'Annuity Prices'!$E:$E,$G382),IF($B382="RAB Short",SUMIFS('RAB Prices Short'!BC:BC,'RAB Prices Short'!$B:$B,'All Prices combined'!$D382,'RAB Prices Short'!$E:$E,'All Prices combined'!$G382),IF($B382="RAB Long",SUMIFS('RAB Prices Long'!BC:BC,'RAB Prices Long'!$B:$B,'All Prices combined'!$D382,'RAB Prices Long'!$E:$E,'All Prices combined'!$G382)))),2)</f>
        <v>0.76</v>
      </c>
      <c r="BA382" s="2">
        <f>ROUND(IF($B382="Annuity",SUMIFS('Annuity Prices'!BD:BD,'Annuity Prices'!$B:$B,$D382,'Annuity Prices'!$E:$E,$G382),IF($B382="RAB Short",SUMIFS('RAB Prices Short'!BD:BD,'RAB Prices Short'!$B:$B,'All Prices combined'!$D382,'RAB Prices Short'!$E:$E,'All Prices combined'!$G382),IF($B382="RAB Long",SUMIFS('RAB Prices Long'!BD:BD,'RAB Prices Long'!$B:$B,'All Prices combined'!$D382,'RAB Prices Long'!$E:$E,'All Prices combined'!$G382)))),2)</f>
        <v>0.78</v>
      </c>
      <c r="BB382" s="2">
        <f>ROUND(IF($B382="Annuity",SUMIFS('Annuity Prices'!BE:BE,'Annuity Prices'!$B:$B,$D382,'Annuity Prices'!$E:$E,$G382),IF($B382="RAB Short",SUMIFS('RAB Prices Short'!BE:BE,'RAB Prices Short'!$B:$B,'All Prices combined'!$D382,'RAB Prices Short'!$E:$E,'All Prices combined'!$G382),IF($B382="RAB Long",SUMIFS('RAB Prices Long'!BE:BE,'RAB Prices Long'!$B:$B,'All Prices combined'!$D382,'RAB Prices Long'!$E:$E,'All Prices combined'!$G382)))),2)</f>
        <v>0.79</v>
      </c>
      <c r="BC382" s="2">
        <f>ROUND(IF($B382="Annuity",SUMIFS('Annuity Prices'!BF:BF,'Annuity Prices'!$B:$B,$D382,'Annuity Prices'!$E:$E,$G382),IF($B382="RAB Short",SUMIFS('RAB Prices Short'!BF:BF,'RAB Prices Short'!$B:$B,'All Prices combined'!$D382,'RAB Prices Short'!$E:$E,'All Prices combined'!$G382),IF($B382="RAB Long",SUMIFS('RAB Prices Long'!BF:BF,'RAB Prices Long'!$B:$B,'All Prices combined'!$D382,'RAB Prices Long'!$E:$E,'All Prices combined'!$G382)))),2)</f>
        <v>0.81</v>
      </c>
      <c r="BD382" s="2">
        <f>ROUND(IF($B382="Annuity",SUMIFS('Annuity Prices'!BG:BG,'Annuity Prices'!$B:$B,$D382,'Annuity Prices'!$E:$E,$G382),IF($B382="RAB Short",SUMIFS('RAB Prices Short'!BG:BG,'RAB Prices Short'!$B:$B,'All Prices combined'!$D382,'RAB Prices Short'!$E:$E,'All Prices combined'!$G382),IF($B382="RAB Long",SUMIFS('RAB Prices Long'!BG:BG,'RAB Prices Long'!$B:$B,'All Prices combined'!$D382,'RAB Prices Long'!$E:$E,'All Prices combined'!$G382)))),2)</f>
        <v>0.83</v>
      </c>
      <c r="BE382" s="2">
        <f>ROUND(IF($B382="Annuity",SUMIFS('Annuity Prices'!BH:BH,'Annuity Prices'!$B:$B,$D382,'Annuity Prices'!$E:$E,$G382),IF($B382="RAB Short",SUMIFS('RAB Prices Short'!BH:BH,'RAB Prices Short'!$B:$B,'All Prices combined'!$D382,'RAB Prices Short'!$E:$E,'All Prices combined'!$G382),IF($B382="RAB Long",SUMIFS('RAB Prices Long'!BH:BH,'RAB Prices Long'!$B:$B,'All Prices combined'!$D382,'RAB Prices Long'!$E:$E,'All Prices combined'!$G382)))),2)</f>
        <v>0.86</v>
      </c>
      <c r="BF382" s="2">
        <f>ROUND(IF($B382="Annuity",SUMIFS('Annuity Prices'!BI:BI,'Annuity Prices'!$B:$B,$D382,'Annuity Prices'!$E:$E,$G382),IF($B382="RAB Short",SUMIFS('RAB Prices Short'!BI:BI,'RAB Prices Short'!$B:$B,'All Prices combined'!$D382,'RAB Prices Short'!$E:$E,'All Prices combined'!$G382),IF($B382="RAB Long",SUMIFS('RAB Prices Long'!BI:BI,'RAB Prices Long'!$B:$B,'All Prices combined'!$D382,'RAB Prices Long'!$E:$E,'All Prices combined'!$G382)))),2)</f>
        <v>0.87</v>
      </c>
      <c r="BG382" s="2">
        <f>ROUND(IF($B382="Annuity",SUMIFS('Annuity Prices'!BJ:BJ,'Annuity Prices'!$B:$B,$D382,'Annuity Prices'!$E:$E,$G382),IF($B382="RAB Short",SUMIFS('RAB Prices Short'!BJ:BJ,'RAB Prices Short'!$B:$B,'All Prices combined'!$D382,'RAB Prices Short'!$E:$E,'All Prices combined'!$G382),IF($B382="RAB Long",SUMIFS('RAB Prices Long'!BJ:BJ,'RAB Prices Long'!$B:$B,'All Prices combined'!$D382,'RAB Prices Long'!$E:$E,'All Prices combined'!$G382)))),2)</f>
        <v>0.89</v>
      </c>
      <c r="BH382" s="2">
        <f>ROUND(IF($B382="Annuity",SUMIFS('Annuity Prices'!BK:BK,'Annuity Prices'!$B:$B,$D382,'Annuity Prices'!$E:$E,$G382),IF($B382="RAB Short",SUMIFS('RAB Prices Short'!BK:BK,'RAB Prices Short'!$B:$B,'All Prices combined'!$D382,'RAB Prices Short'!$E:$E,'All Prices combined'!$G382),IF($B382="RAB Long",SUMIFS('RAB Prices Long'!BK:BK,'RAB Prices Long'!$B:$B,'All Prices combined'!$D382,'RAB Prices Long'!$E:$E,'All Prices combined'!$G382)))),2)</f>
        <v>0.92</v>
      </c>
      <c r="BI382" s="2">
        <f>ROUND(IF($B382="Annuity",SUMIFS('Annuity Prices'!BL:BL,'Annuity Prices'!$B:$B,$D382,'Annuity Prices'!$E:$E,$G382),IF($B382="RAB Short",SUMIFS('RAB Prices Short'!BL:BL,'RAB Prices Short'!$B:$B,'All Prices combined'!$D382,'RAB Prices Short'!$E:$E,'All Prices combined'!$G382),IF($B382="RAB Long",SUMIFS('RAB Prices Long'!BL:BL,'RAB Prices Long'!$B:$B,'All Prices combined'!$D382,'RAB Prices Long'!$E:$E,'All Prices combined'!$G382)))),2)</f>
        <v>0.94</v>
      </c>
      <c r="BJ382" s="2">
        <f>ROUND(IF($B382="Annuity",SUMIFS('Annuity Prices'!BM:BM,'Annuity Prices'!$B:$B,$D382,'Annuity Prices'!$E:$E,$G382),IF($B382="RAB Short",SUMIFS('RAB Prices Short'!BM:BM,'RAB Prices Short'!$B:$B,'All Prices combined'!$D382,'RAB Prices Short'!$E:$E,'All Prices combined'!$G382),IF($B382="RAB Long",SUMIFS('RAB Prices Long'!BM:BM,'RAB Prices Long'!$B:$B,'All Prices combined'!$D382,'RAB Prices Long'!$E:$E,'All Prices combined'!$G382)))),2)</f>
        <v>0.96</v>
      </c>
      <c r="BK382" s="2">
        <f>ROUND(IF($B382="Annuity",SUMIFS('Annuity Prices'!BN:BN,'Annuity Prices'!$B:$B,$D382,'Annuity Prices'!$E:$E,$G382),IF($B382="RAB Short",SUMIFS('RAB Prices Short'!BN:BN,'RAB Prices Short'!$B:$B,'All Prices combined'!$D382,'RAB Prices Short'!$E:$E,'All Prices combined'!$G382),IF($B382="RAB Long",SUMIFS('RAB Prices Long'!BN:BN,'RAB Prices Long'!$B:$B,'All Prices combined'!$D382,'RAB Prices Long'!$E:$E,'All Prices combined'!$G382)))),2)</f>
        <v>0.98</v>
      </c>
      <c r="BL382" s="2">
        <f>ROUND(IF($B382="Annuity",SUMIFS('Annuity Prices'!BO:BO,'Annuity Prices'!$B:$B,$D382,'Annuity Prices'!$E:$E,$G382),IF($B382="RAB Short",SUMIFS('RAB Prices Short'!BO:BO,'RAB Prices Short'!$B:$B,'All Prices combined'!$D382,'RAB Prices Short'!$E:$E,'All Prices combined'!$G382),IF($B382="RAB Long",SUMIFS('RAB Prices Long'!BO:BO,'RAB Prices Long'!$B:$B,'All Prices combined'!$D382,'RAB Prices Long'!$E:$E,'All Prices combined'!$G382)))),2)</f>
        <v>1.01</v>
      </c>
      <c r="BM382" s="2">
        <f>ROUND(IF($B382="Annuity",SUMIFS('Annuity Prices'!BP:BP,'Annuity Prices'!$B:$B,$D382,'Annuity Prices'!$E:$E,$G382),IF($B382="RAB Short",SUMIFS('RAB Prices Short'!BP:BP,'RAB Prices Short'!$B:$B,'All Prices combined'!$D382,'RAB Prices Short'!$E:$E,'All Prices combined'!$G382),IF($B382="RAB Long",SUMIFS('RAB Prices Long'!BP:BP,'RAB Prices Long'!$B:$B,'All Prices combined'!$D382,'RAB Prices Long'!$E:$E,'All Prices combined'!$G382)))),2)</f>
        <v>1.03</v>
      </c>
      <c r="BN382" s="2">
        <f>ROUND(IF($B382="Annuity",SUMIFS('Annuity Prices'!BQ:BQ,'Annuity Prices'!$B:$B,$D382,'Annuity Prices'!$E:$E,$G382),IF($B382="RAB Short",SUMIFS('RAB Prices Short'!BQ:BQ,'RAB Prices Short'!$B:$B,'All Prices combined'!$D382,'RAB Prices Short'!$E:$E,'All Prices combined'!$G382),IF($B382="RAB Long",SUMIFS('RAB Prices Long'!BQ:BQ,'RAB Prices Long'!$B:$B,'All Prices combined'!$D382,'RAB Prices Long'!$E:$E,'All Prices combined'!$G382)))),2)</f>
        <v>1.05</v>
      </c>
      <c r="BO382" s="2">
        <f>ROUND(IF($B382="Annuity",SUMIFS('Annuity Prices'!BR:BR,'Annuity Prices'!$B:$B,$D382,'Annuity Prices'!$E:$E,$G382),IF($B382="RAB Short",SUMIFS('RAB Prices Short'!BR:BR,'RAB Prices Short'!$B:$B,'All Prices combined'!$D382,'RAB Prices Short'!$E:$E,'All Prices combined'!$G382),IF($B382="RAB Long",SUMIFS('RAB Prices Long'!BR:BR,'RAB Prices Long'!$B:$B,'All Prices combined'!$D382,'RAB Prices Long'!$E:$E,'All Prices combined'!$G382)))),2)</f>
        <v>1.08</v>
      </c>
      <c r="BP382" s="2">
        <f>ROUND(IF($B382="Annuity",SUMIFS('Annuity Prices'!BS:BS,'Annuity Prices'!$B:$B,$D382,'Annuity Prices'!$E:$E,$G382),IF($B382="RAB Short",SUMIFS('RAB Prices Short'!BS:BS,'RAB Prices Short'!$B:$B,'All Prices combined'!$D382,'RAB Prices Short'!$E:$E,'All Prices combined'!$G382),IF($B382="RAB Long",SUMIFS('RAB Prices Long'!BS:BS,'RAB Prices Long'!$B:$B,'All Prices combined'!$D382,'RAB Prices Long'!$E:$E,'All Prices combined'!$G382)))),2)</f>
        <v>1.1100000000000001</v>
      </c>
      <c r="BQ382" s="2">
        <f>ROUND(IF($B382="Annuity",SUMIFS('Annuity Prices'!BT:BT,'Annuity Prices'!$B:$B,$D382,'Annuity Prices'!$E:$E,$G382),IF($B382="RAB Short",SUMIFS('RAB Prices Short'!BT:BT,'RAB Prices Short'!$B:$B,'All Prices combined'!$D382,'RAB Prices Short'!$E:$E,'All Prices combined'!$G382),IF($B382="RAB Long",SUMIFS('RAB Prices Long'!BT:BT,'RAB Prices Long'!$B:$B,'All Prices combined'!$D382,'RAB Prices Long'!$E:$E,'All Prices combined'!$G382)))),2)</f>
        <v>1.1299999999999999</v>
      </c>
      <c r="BR382" s="2">
        <f>ROUND(IF($B382="Annuity",SUMIFS('Annuity Prices'!BU:BU,'Annuity Prices'!$B:$B,$D382,'Annuity Prices'!$E:$E,$G382),IF($B382="RAB Short",SUMIFS('RAB Prices Short'!BU:BU,'RAB Prices Short'!$B:$B,'All Prices combined'!$D382,'RAB Prices Short'!$E:$E,'All Prices combined'!$G382),IF($B382="RAB Long",SUMIFS('RAB Prices Long'!BU:BU,'RAB Prices Long'!$B:$B,'All Prices combined'!$D382,'RAB Prices Long'!$E:$E,'All Prices combined'!$G382)))),2)</f>
        <v>1.1599999999999999</v>
      </c>
      <c r="BS382" s="2">
        <f>ROUND(IF($B382="Annuity",SUMIFS('Annuity Prices'!BV:BV,'Annuity Prices'!$B:$B,$D382,'Annuity Prices'!$E:$E,$G382),IF($B382="RAB Short",SUMIFS('RAB Prices Short'!BV:BV,'RAB Prices Short'!$B:$B,'All Prices combined'!$D382,'RAB Prices Short'!$E:$E,'All Prices combined'!$G382),IF($B382="RAB Long",SUMIFS('RAB Prices Long'!BV:BV,'RAB Prices Long'!$B:$B,'All Prices combined'!$D382,'RAB Prices Long'!$E:$E,'All Prices combined'!$G382)))),2)</f>
        <v>1.18</v>
      </c>
      <c r="BT382" s="2">
        <f>ROUND(IF($B382="Annuity",SUMIFS('Annuity Prices'!BW:BW,'Annuity Prices'!$B:$B,$D382,'Annuity Prices'!$E:$E,$G382),IF($B382="RAB Short",SUMIFS('RAB Prices Short'!BW:BW,'RAB Prices Short'!$B:$B,'All Prices combined'!$D382,'RAB Prices Short'!$E:$E,'All Prices combined'!$G382),IF($B382="RAB Long",SUMIFS('RAB Prices Long'!BW:BW,'RAB Prices Long'!$B:$B,'All Prices combined'!$D382,'RAB Prices Long'!$E:$E,'All Prices combined'!$G382)))),2)</f>
        <v>1.21</v>
      </c>
      <c r="BU382" s="2">
        <f>ROUND(IF($B382="Annuity",SUMIFS('Annuity Prices'!BX:BX,'Annuity Prices'!$B:$B,$D382,'Annuity Prices'!$E:$E,$G382),IF($B382="RAB Short",SUMIFS('RAB Prices Short'!BX:BX,'RAB Prices Short'!$B:$B,'All Prices combined'!$D382,'RAB Prices Short'!$E:$E,'All Prices combined'!$G382),IF($B382="RAB Long",SUMIFS('RAB Prices Long'!BX:BX,'RAB Prices Long'!$B:$B,'All Prices combined'!$D382,'RAB Prices Long'!$E:$E,'All Prices combined'!$G382)))),2)</f>
        <v>1.24</v>
      </c>
    </row>
    <row r="383" spans="2:73" x14ac:dyDescent="0.25">
      <c r="B383" t="s">
        <v>44</v>
      </c>
      <c r="C383" t="s">
        <v>218</v>
      </c>
      <c r="D383" t="s">
        <v>219</v>
      </c>
      <c r="E383" t="s">
        <v>209</v>
      </c>
      <c r="F383" t="s">
        <v>218</v>
      </c>
      <c r="G383" t="s">
        <v>42</v>
      </c>
      <c r="I383" s="2">
        <f>ROUND(IF($B383="Annuity",SUMIFS('Annuity Prices'!L:L,'Annuity Prices'!$B:$B,$D383,'Annuity Prices'!$E:$E,$G383),IF($B383="RAB Short",SUMIFS('RAB Prices Short'!L:L,'RAB Prices Short'!$B:$B,'All Prices combined'!$D383,'RAB Prices Short'!$E:$E,'All Prices combined'!$G383),IF($B383="RAB Long",SUMIFS('RAB Prices Long'!L:L,'RAB Prices Long'!$B:$B,'All Prices combined'!$D383,'RAB Prices Long'!$E:$E,'All Prices combined'!$G383)))),2)</f>
        <v>0</v>
      </c>
      <c r="J383" s="2">
        <f>ROUND(IF($B383="Annuity",SUMIFS('Annuity Prices'!M:M,'Annuity Prices'!$B:$B,$D383,'Annuity Prices'!$E:$E,$G383),IF($B383="RAB Short",SUMIFS('RAB Prices Short'!M:M,'RAB Prices Short'!$B:$B,'All Prices combined'!$D383,'RAB Prices Short'!$E:$E,'All Prices combined'!$G383),IF($B383="RAB Long",SUMIFS('RAB Prices Long'!M:M,'RAB Prices Long'!$B:$B,'All Prices combined'!$D383,'RAB Prices Long'!$E:$E,'All Prices combined'!$G383)))),2)</f>
        <v>0</v>
      </c>
      <c r="K383" s="2">
        <f>ROUND(IF($B383="Annuity",SUMIFS('Annuity Prices'!N:N,'Annuity Prices'!$B:$B,$D383,'Annuity Prices'!$E:$E,$G383),IF($B383="RAB Short",SUMIFS('RAB Prices Short'!N:N,'RAB Prices Short'!$B:$B,'All Prices combined'!$D383,'RAB Prices Short'!$E:$E,'All Prices combined'!$G383),IF($B383="RAB Long",SUMIFS('RAB Prices Long'!N:N,'RAB Prices Long'!$B:$B,'All Prices combined'!$D383,'RAB Prices Long'!$E:$E,'All Prices combined'!$G383)))),2)</f>
        <v>75.77</v>
      </c>
      <c r="L383" s="2">
        <f>ROUND(IF($B383="Annuity",SUMIFS('Annuity Prices'!O:O,'Annuity Prices'!$B:$B,$D383,'Annuity Prices'!$E:$E,$G383),IF($B383="RAB Short",SUMIFS('RAB Prices Short'!O:O,'RAB Prices Short'!$B:$B,'All Prices combined'!$D383,'RAB Prices Short'!$E:$E,'All Prices combined'!$G383),IF($B383="RAB Long",SUMIFS('RAB Prices Long'!O:O,'RAB Prices Long'!$B:$B,'All Prices combined'!$D383,'RAB Prices Long'!$E:$E,'All Prices combined'!$G383)))),2)</f>
        <v>77.95</v>
      </c>
      <c r="M383" s="2">
        <f>ROUND(IF($B383="Annuity",SUMIFS('Annuity Prices'!P:P,'Annuity Prices'!$B:$B,$D383,'Annuity Prices'!$E:$E,$G383),IF($B383="RAB Short",SUMIFS('RAB Prices Short'!P:P,'RAB Prices Short'!$B:$B,'All Prices combined'!$D383,'RAB Prices Short'!$E:$E,'All Prices combined'!$G383),IF($B383="RAB Long",SUMIFS('RAB Prices Long'!P:P,'RAB Prices Long'!$B:$B,'All Prices combined'!$D383,'RAB Prices Long'!$E:$E,'All Prices combined'!$G383)))),2)</f>
        <v>81.83</v>
      </c>
      <c r="N383" s="2">
        <f>ROUND(IF($B383="Annuity",SUMIFS('Annuity Prices'!Q:Q,'Annuity Prices'!$B:$B,$D383,'Annuity Prices'!$E:$E,$G383),IF($B383="RAB Short",SUMIFS('RAB Prices Short'!Q:Q,'RAB Prices Short'!$B:$B,'All Prices combined'!$D383,'RAB Prices Short'!$E:$E,'All Prices combined'!$G383),IF($B383="RAB Long",SUMIFS('RAB Prices Long'!Q:Q,'RAB Prices Long'!$B:$B,'All Prices combined'!$D383,'RAB Prices Long'!$E:$E,'All Prices combined'!$G383)))),2)</f>
        <v>83.87</v>
      </c>
      <c r="O383" s="2">
        <f>ROUND(IF($B383="Annuity",SUMIFS('Annuity Prices'!R:R,'Annuity Prices'!$B:$B,$D383,'Annuity Prices'!$E:$E,$G383),IF($B383="RAB Short",SUMIFS('RAB Prices Short'!R:R,'RAB Prices Short'!$B:$B,'All Prices combined'!$D383,'RAB Prices Short'!$E:$E,'All Prices combined'!$G383),IF($B383="RAB Long",SUMIFS('RAB Prices Long'!R:R,'RAB Prices Long'!$B:$B,'All Prices combined'!$D383,'RAB Prices Long'!$E:$E,'All Prices combined'!$G383)))),2)</f>
        <v>85.97</v>
      </c>
      <c r="P383" s="2">
        <f>ROUND(IF($B383="Annuity",SUMIFS('Annuity Prices'!S:S,'Annuity Prices'!$B:$B,$D383,'Annuity Prices'!$E:$E,$G383),IF($B383="RAB Short",SUMIFS('RAB Prices Short'!S:S,'RAB Prices Short'!$B:$B,'All Prices combined'!$D383,'RAB Prices Short'!$E:$E,'All Prices combined'!$G383),IF($B383="RAB Long",SUMIFS('RAB Prices Long'!S:S,'RAB Prices Long'!$B:$B,'All Prices combined'!$D383,'RAB Prices Long'!$E:$E,'All Prices combined'!$G383)))),2)</f>
        <v>88.12</v>
      </c>
      <c r="Q383" s="2">
        <f>ROUND(IF($B383="Annuity",SUMIFS('Annuity Prices'!T:T,'Annuity Prices'!$B:$B,$D383,'Annuity Prices'!$E:$E,$G383),IF($B383="RAB Short",SUMIFS('RAB Prices Short'!T:T,'RAB Prices Short'!$B:$B,'All Prices combined'!$D383,'RAB Prices Short'!$E:$E,'All Prices combined'!$G383),IF($B383="RAB Long",SUMIFS('RAB Prices Long'!T:T,'RAB Prices Long'!$B:$B,'All Prices combined'!$D383,'RAB Prices Long'!$E:$E,'All Prices combined'!$G383)))),2)</f>
        <v>91.87</v>
      </c>
      <c r="R383" s="2">
        <f>ROUND(IF($B383="Annuity",SUMIFS('Annuity Prices'!U:U,'Annuity Prices'!$B:$B,$D383,'Annuity Prices'!$E:$E,$G383),IF($B383="RAB Short",SUMIFS('RAB Prices Short'!U:U,'RAB Prices Short'!$B:$B,'All Prices combined'!$D383,'RAB Prices Short'!$E:$E,'All Prices combined'!$G383),IF($B383="RAB Long",SUMIFS('RAB Prices Long'!U:U,'RAB Prices Long'!$B:$B,'All Prices combined'!$D383,'RAB Prices Long'!$E:$E,'All Prices combined'!$G383)))),2)</f>
        <v>94.17</v>
      </c>
      <c r="S383" s="2">
        <f>ROUND(IF($B383="Annuity",SUMIFS('Annuity Prices'!V:V,'Annuity Prices'!$B:$B,$D383,'Annuity Prices'!$E:$E,$G383),IF($B383="RAB Short",SUMIFS('RAB Prices Short'!V:V,'RAB Prices Short'!$B:$B,'All Prices combined'!$D383,'RAB Prices Short'!$E:$E,'All Prices combined'!$G383),IF($B383="RAB Long",SUMIFS('RAB Prices Long'!V:V,'RAB Prices Long'!$B:$B,'All Prices combined'!$D383,'RAB Prices Long'!$E:$E,'All Prices combined'!$G383)))),2)</f>
        <v>96.52</v>
      </c>
      <c r="T383" s="2">
        <f>ROUND(IF($B383="Annuity",SUMIFS('Annuity Prices'!W:W,'Annuity Prices'!$B:$B,$D383,'Annuity Prices'!$E:$E,$G383),IF($B383="RAB Short",SUMIFS('RAB Prices Short'!W:W,'RAB Prices Short'!$B:$B,'All Prices combined'!$D383,'RAB Prices Short'!$E:$E,'All Prices combined'!$G383),IF($B383="RAB Long",SUMIFS('RAB Prices Long'!W:W,'RAB Prices Long'!$B:$B,'All Prices combined'!$D383,'RAB Prices Long'!$E:$E,'All Prices combined'!$G383)))),2)</f>
        <v>98.93</v>
      </c>
      <c r="U383" s="2">
        <f>ROUND(IF($B383="Annuity",SUMIFS('Annuity Prices'!X:X,'Annuity Prices'!$B:$B,$D383,'Annuity Prices'!$E:$E,$G383),IF($B383="RAB Short",SUMIFS('RAB Prices Short'!X:X,'RAB Prices Short'!$B:$B,'All Prices combined'!$D383,'RAB Prices Short'!$E:$E,'All Prices combined'!$G383),IF($B383="RAB Long",SUMIFS('RAB Prices Long'!X:X,'RAB Prices Long'!$B:$B,'All Prices combined'!$D383,'RAB Prices Long'!$E:$E,'All Prices combined'!$G383)))),2)</f>
        <v>103.42</v>
      </c>
      <c r="V383" s="2">
        <f>ROUND(IF($B383="Annuity",SUMIFS('Annuity Prices'!Y:Y,'Annuity Prices'!$B:$B,$D383,'Annuity Prices'!$E:$E,$G383),IF($B383="RAB Short",SUMIFS('RAB Prices Short'!Y:Y,'RAB Prices Short'!$B:$B,'All Prices combined'!$D383,'RAB Prices Short'!$E:$E,'All Prices combined'!$G383),IF($B383="RAB Long",SUMIFS('RAB Prices Long'!Y:Y,'RAB Prices Long'!$B:$B,'All Prices combined'!$D383,'RAB Prices Long'!$E:$E,'All Prices combined'!$G383)))),2)</f>
        <v>106</v>
      </c>
      <c r="W383" s="2">
        <f>ROUND(IF($B383="Annuity",SUMIFS('Annuity Prices'!Z:Z,'Annuity Prices'!$B:$B,$D383,'Annuity Prices'!$E:$E,$G383),IF($B383="RAB Short",SUMIFS('RAB Prices Short'!Z:Z,'RAB Prices Short'!$B:$B,'All Prices combined'!$D383,'RAB Prices Short'!$E:$E,'All Prices combined'!$G383),IF($B383="RAB Long",SUMIFS('RAB Prices Long'!Z:Z,'RAB Prices Long'!$B:$B,'All Prices combined'!$D383,'RAB Prices Long'!$E:$E,'All Prices combined'!$G383)))),2)</f>
        <v>108.65</v>
      </c>
      <c r="X383" s="2">
        <f>ROUND(IF($B383="Annuity",SUMIFS('Annuity Prices'!AA:AA,'Annuity Prices'!$B:$B,$D383,'Annuity Prices'!$E:$E,$G383),IF($B383="RAB Short",SUMIFS('RAB Prices Short'!AA:AA,'RAB Prices Short'!$B:$B,'All Prices combined'!$D383,'RAB Prices Short'!$E:$E,'All Prices combined'!$G383),IF($B383="RAB Long",SUMIFS('RAB Prices Long'!AA:AA,'RAB Prices Long'!$B:$B,'All Prices combined'!$D383,'RAB Prices Long'!$E:$E,'All Prices combined'!$G383)))),2)</f>
        <v>111.37</v>
      </c>
      <c r="Y383" s="2">
        <f>ROUND(IF($B383="Annuity",SUMIFS('Annuity Prices'!AB:AB,'Annuity Prices'!$B:$B,$D383,'Annuity Prices'!$E:$E,$G383),IF($B383="RAB Short",SUMIFS('RAB Prices Short'!AB:AB,'RAB Prices Short'!$B:$B,'All Prices combined'!$D383,'RAB Prices Short'!$E:$E,'All Prices combined'!$G383),IF($B383="RAB Long",SUMIFS('RAB Prices Long'!AB:AB,'RAB Prices Long'!$B:$B,'All Prices combined'!$D383,'RAB Prices Long'!$E:$E,'All Prices combined'!$G383)))),2)</f>
        <v>115.41</v>
      </c>
      <c r="Z383" s="2">
        <f>ROUND(IF($B383="Annuity",SUMIFS('Annuity Prices'!AC:AC,'Annuity Prices'!$B:$B,$D383,'Annuity Prices'!$E:$E,$G383),IF($B383="RAB Short",SUMIFS('RAB Prices Short'!AC:AC,'RAB Prices Short'!$B:$B,'All Prices combined'!$D383,'RAB Prices Short'!$E:$E,'All Prices combined'!$G383),IF($B383="RAB Long",SUMIFS('RAB Prices Long'!AC:AC,'RAB Prices Long'!$B:$B,'All Prices combined'!$D383,'RAB Prices Long'!$E:$E,'All Prices combined'!$G383)))),2)</f>
        <v>118.3</v>
      </c>
      <c r="AA383" s="2">
        <f>ROUND(IF($B383="Annuity",SUMIFS('Annuity Prices'!AD:AD,'Annuity Prices'!$B:$B,$D383,'Annuity Prices'!$E:$E,$G383),IF($B383="RAB Short",SUMIFS('RAB Prices Short'!AD:AD,'RAB Prices Short'!$B:$B,'All Prices combined'!$D383,'RAB Prices Short'!$E:$E,'All Prices combined'!$G383),IF($B383="RAB Long",SUMIFS('RAB Prices Long'!AD:AD,'RAB Prices Long'!$B:$B,'All Prices combined'!$D383,'RAB Prices Long'!$E:$E,'All Prices combined'!$G383)))),2)</f>
        <v>121.26</v>
      </c>
      <c r="AB383" s="2">
        <f>ROUND(IF($B383="Annuity",SUMIFS('Annuity Prices'!AE:AE,'Annuity Prices'!$B:$B,$D383,'Annuity Prices'!$E:$E,$G383),IF($B383="RAB Short",SUMIFS('RAB Prices Short'!AE:AE,'RAB Prices Short'!$B:$B,'All Prices combined'!$D383,'RAB Prices Short'!$E:$E,'All Prices combined'!$G383),IF($B383="RAB Long",SUMIFS('RAB Prices Long'!AE:AE,'RAB Prices Long'!$B:$B,'All Prices combined'!$D383,'RAB Prices Long'!$E:$E,'All Prices combined'!$G383)))),2)</f>
        <v>124.29</v>
      </c>
      <c r="AC383" s="2">
        <f>ROUND(IF($B383="Annuity",SUMIFS('Annuity Prices'!AF:AF,'Annuity Prices'!$B:$B,$D383,'Annuity Prices'!$E:$E,$G383),IF($B383="RAB Short",SUMIFS('RAB Prices Short'!AF:AF,'RAB Prices Short'!$B:$B,'All Prices combined'!$D383,'RAB Prices Short'!$E:$E,'All Prices combined'!$G383),IF($B383="RAB Long",SUMIFS('RAB Prices Long'!AF:AF,'RAB Prices Long'!$B:$B,'All Prices combined'!$D383,'RAB Prices Long'!$E:$E,'All Prices combined'!$G383)))),2)</f>
        <v>126.01</v>
      </c>
      <c r="AD383" s="2">
        <f>ROUND(IF($B383="Annuity",SUMIFS('Annuity Prices'!AG:AG,'Annuity Prices'!$B:$B,$D383,'Annuity Prices'!$E:$E,$G383),IF($B383="RAB Short",SUMIFS('RAB Prices Short'!AG:AG,'RAB Prices Short'!$B:$B,'All Prices combined'!$D383,'RAB Prices Short'!$E:$E,'All Prices combined'!$G383),IF($B383="RAB Long",SUMIFS('RAB Prices Long'!AG:AG,'RAB Prices Long'!$B:$B,'All Prices combined'!$D383,'RAB Prices Long'!$E:$E,'All Prices combined'!$G383)))),2)</f>
        <v>129.16</v>
      </c>
      <c r="AE383" s="2">
        <f>ROUND(IF($B383="Annuity",SUMIFS('Annuity Prices'!AH:AH,'Annuity Prices'!$B:$B,$D383,'Annuity Prices'!$E:$E,$G383),IF($B383="RAB Short",SUMIFS('RAB Prices Short'!AH:AH,'RAB Prices Short'!$B:$B,'All Prices combined'!$D383,'RAB Prices Short'!$E:$E,'All Prices combined'!$G383),IF($B383="RAB Long",SUMIFS('RAB Prices Long'!AH:AH,'RAB Prices Long'!$B:$B,'All Prices combined'!$D383,'RAB Prices Long'!$E:$E,'All Prices combined'!$G383)))),2)</f>
        <v>132.38999999999999</v>
      </c>
      <c r="AF383" s="2">
        <f>ROUND(IF($B383="Annuity",SUMIFS('Annuity Prices'!AI:AI,'Annuity Prices'!$B:$B,$D383,'Annuity Prices'!$E:$E,$G383),IF($B383="RAB Short",SUMIFS('RAB Prices Short'!AI:AI,'RAB Prices Short'!$B:$B,'All Prices combined'!$D383,'RAB Prices Short'!$E:$E,'All Prices combined'!$G383),IF($B383="RAB Long",SUMIFS('RAB Prices Long'!AI:AI,'RAB Prices Long'!$B:$B,'All Prices combined'!$D383,'RAB Prices Long'!$E:$E,'All Prices combined'!$G383)))),2)</f>
        <v>135.69999999999999</v>
      </c>
      <c r="AG383" s="2">
        <f>ROUND(IF($B383="Annuity",SUMIFS('Annuity Prices'!AJ:AJ,'Annuity Prices'!$B:$B,$D383,'Annuity Prices'!$E:$E,$G383),IF($B383="RAB Short",SUMIFS('RAB Prices Short'!AJ:AJ,'RAB Prices Short'!$B:$B,'All Prices combined'!$D383,'RAB Prices Short'!$E:$E,'All Prices combined'!$G383),IF($B383="RAB Long",SUMIFS('RAB Prices Long'!AJ:AJ,'RAB Prices Long'!$B:$B,'All Prices combined'!$D383,'RAB Prices Long'!$E:$E,'All Prices combined'!$G383)))),2)</f>
        <v>139.38999999999999</v>
      </c>
      <c r="AH383" s="2">
        <f>ROUND(IF($B383="Annuity",SUMIFS('Annuity Prices'!AK:AK,'Annuity Prices'!$B:$B,$D383,'Annuity Prices'!$E:$E,$G383),IF($B383="RAB Short",SUMIFS('RAB Prices Short'!AK:AK,'RAB Prices Short'!$B:$B,'All Prices combined'!$D383,'RAB Prices Short'!$E:$E,'All Prices combined'!$G383),IF($B383="RAB Long",SUMIFS('RAB Prices Long'!AK:AK,'RAB Prices Long'!$B:$B,'All Prices combined'!$D383,'RAB Prices Long'!$E:$E,'All Prices combined'!$G383)))),2)</f>
        <v>142.88</v>
      </c>
      <c r="AI383" s="2">
        <f>ROUND(IF($B383="Annuity",SUMIFS('Annuity Prices'!AL:AL,'Annuity Prices'!$B:$B,$D383,'Annuity Prices'!$E:$E,$G383),IF($B383="RAB Short",SUMIFS('RAB Prices Short'!AL:AL,'RAB Prices Short'!$B:$B,'All Prices combined'!$D383,'RAB Prices Short'!$E:$E,'All Prices combined'!$G383),IF($B383="RAB Long",SUMIFS('RAB Prices Long'!AL:AL,'RAB Prices Long'!$B:$B,'All Prices combined'!$D383,'RAB Prices Long'!$E:$E,'All Prices combined'!$G383)))),2)</f>
        <v>146.44999999999999</v>
      </c>
      <c r="AJ383" s="2">
        <f>ROUND(IF($B383="Annuity",SUMIFS('Annuity Prices'!AM:AM,'Annuity Prices'!$B:$B,$D383,'Annuity Prices'!$E:$E,$G383),IF($B383="RAB Short",SUMIFS('RAB Prices Short'!AM:AM,'RAB Prices Short'!$B:$B,'All Prices combined'!$D383,'RAB Prices Short'!$E:$E,'All Prices combined'!$G383),IF($B383="RAB Long",SUMIFS('RAB Prices Long'!AM:AM,'RAB Prices Long'!$B:$B,'All Prices combined'!$D383,'RAB Prices Long'!$E:$E,'All Prices combined'!$G383)))),2)</f>
        <v>150.11000000000001</v>
      </c>
      <c r="AK383" s="2">
        <f>ROUND(IF($B383="Annuity",SUMIFS('Annuity Prices'!AN:AN,'Annuity Prices'!$B:$B,$D383,'Annuity Prices'!$E:$E,$G383),IF($B383="RAB Short",SUMIFS('RAB Prices Short'!AN:AN,'RAB Prices Short'!$B:$B,'All Prices combined'!$D383,'RAB Prices Short'!$E:$E,'All Prices combined'!$G383),IF($B383="RAB Long",SUMIFS('RAB Prices Long'!AN:AN,'RAB Prices Long'!$B:$B,'All Prices combined'!$D383,'RAB Prices Long'!$E:$E,'All Prices combined'!$G383)))),2)</f>
        <v>153.09</v>
      </c>
      <c r="AL383" s="2">
        <f>ROUND(IF($B383="Annuity",SUMIFS('Annuity Prices'!AO:AO,'Annuity Prices'!$B:$B,$D383,'Annuity Prices'!$E:$E,$G383),IF($B383="RAB Short",SUMIFS('RAB Prices Short'!AO:AO,'RAB Prices Short'!$B:$B,'All Prices combined'!$D383,'RAB Prices Short'!$E:$E,'All Prices combined'!$G383),IF($B383="RAB Long",SUMIFS('RAB Prices Long'!AO:AO,'RAB Prices Long'!$B:$B,'All Prices combined'!$D383,'RAB Prices Long'!$E:$E,'All Prices combined'!$G383)))),2)</f>
        <v>156.91</v>
      </c>
      <c r="AM383" s="2">
        <f>ROUND(IF($B383="Annuity",SUMIFS('Annuity Prices'!AP:AP,'Annuity Prices'!$B:$B,$D383,'Annuity Prices'!$E:$E,$G383),IF($B383="RAB Short",SUMIFS('RAB Prices Short'!AP:AP,'RAB Prices Short'!$B:$B,'All Prices combined'!$D383,'RAB Prices Short'!$E:$E,'All Prices combined'!$G383),IF($B383="RAB Long",SUMIFS('RAB Prices Long'!AP:AP,'RAB Prices Long'!$B:$B,'All Prices combined'!$D383,'RAB Prices Long'!$E:$E,'All Prices combined'!$G383)))),2)</f>
        <v>160.84</v>
      </c>
      <c r="AN383" s="2">
        <f>ROUND(IF($B383="Annuity",SUMIFS('Annuity Prices'!AQ:AQ,'Annuity Prices'!$B:$B,$D383,'Annuity Prices'!$E:$E,$G383),IF($B383="RAB Short",SUMIFS('RAB Prices Short'!AQ:AQ,'RAB Prices Short'!$B:$B,'All Prices combined'!$D383,'RAB Prices Short'!$E:$E,'All Prices combined'!$G383),IF($B383="RAB Long",SUMIFS('RAB Prices Long'!AQ:AQ,'RAB Prices Long'!$B:$B,'All Prices combined'!$D383,'RAB Prices Long'!$E:$E,'All Prices combined'!$G383)))),2)</f>
        <v>164.86</v>
      </c>
      <c r="AO383" s="2">
        <f>ROUND(IF($B383="Annuity",SUMIFS('Annuity Prices'!AR:AR,'Annuity Prices'!$B:$B,$D383,'Annuity Prices'!$E:$E,$G383),IF($B383="RAB Short",SUMIFS('RAB Prices Short'!AR:AR,'RAB Prices Short'!$B:$B,'All Prices combined'!$D383,'RAB Prices Short'!$E:$E,'All Prices combined'!$G383),IF($B383="RAB Long",SUMIFS('RAB Prices Long'!AR:AR,'RAB Prices Long'!$B:$B,'All Prices combined'!$D383,'RAB Prices Long'!$E:$E,'All Prices combined'!$G383)))),2)</f>
        <v>0</v>
      </c>
      <c r="AP383" s="2">
        <f>ROUND(IF($B383="Annuity",SUMIFS('Annuity Prices'!AS:AS,'Annuity Prices'!$B:$B,$D383,'Annuity Prices'!$E:$E,$G383),IF($B383="RAB Short",SUMIFS('RAB Prices Short'!AS:AS,'RAB Prices Short'!$B:$B,'All Prices combined'!$D383,'RAB Prices Short'!$E:$E,'All Prices combined'!$G383),IF($B383="RAB Long",SUMIFS('RAB Prices Long'!AS:AS,'RAB Prices Long'!$B:$B,'All Prices combined'!$D383,'RAB Prices Long'!$E:$E,'All Prices combined'!$G383)))),2)</f>
        <v>0</v>
      </c>
      <c r="AQ383" s="2">
        <f>ROUND(IF($B383="Annuity",SUMIFS('Annuity Prices'!AT:AT,'Annuity Prices'!$B:$B,$D383,'Annuity Prices'!$E:$E,$G383),IF($B383="RAB Short",SUMIFS('RAB Prices Short'!AT:AT,'RAB Prices Short'!$B:$B,'All Prices combined'!$D383,'RAB Prices Short'!$E:$E,'All Prices combined'!$G383),IF($B383="RAB Long",SUMIFS('RAB Prices Long'!AT:AT,'RAB Prices Long'!$B:$B,'All Prices combined'!$D383,'RAB Prices Long'!$E:$E,'All Prices combined'!$G383)))),2)</f>
        <v>62.4</v>
      </c>
      <c r="AR383" s="2">
        <f>ROUND(IF($B383="Annuity",SUMIFS('Annuity Prices'!AU:AU,'Annuity Prices'!$B:$B,$D383,'Annuity Prices'!$E:$E,$G383),IF($B383="RAB Short",SUMIFS('RAB Prices Short'!AU:AU,'RAB Prices Short'!$B:$B,'All Prices combined'!$D383,'RAB Prices Short'!$E:$E,'All Prices combined'!$G383),IF($B383="RAB Long",SUMIFS('RAB Prices Long'!AU:AU,'RAB Prices Long'!$B:$B,'All Prices combined'!$D383,'RAB Prices Long'!$E:$E,'All Prices combined'!$G383)))),2)</f>
        <v>67.58</v>
      </c>
      <c r="AS383" s="2">
        <f>ROUND(IF($B383="Annuity",SUMIFS('Annuity Prices'!AV:AV,'Annuity Prices'!$B:$B,$D383,'Annuity Prices'!$E:$E,$G383),IF($B383="RAB Short",SUMIFS('RAB Prices Short'!AV:AV,'RAB Prices Short'!$B:$B,'All Prices combined'!$D383,'RAB Prices Short'!$E:$E,'All Prices combined'!$G383),IF($B383="RAB Long",SUMIFS('RAB Prices Long'!AV:AV,'RAB Prices Long'!$B:$B,'All Prices combined'!$D383,'RAB Prices Long'!$E:$E,'All Prices combined'!$G383)))),2)</f>
        <v>72.36</v>
      </c>
      <c r="AT383" s="2">
        <f>ROUND(IF($B383="Annuity",SUMIFS('Annuity Prices'!AW:AW,'Annuity Prices'!$B:$B,$D383,'Annuity Prices'!$E:$E,$G383),IF($B383="RAB Short",SUMIFS('RAB Prices Short'!AW:AW,'RAB Prices Short'!$B:$B,'All Prices combined'!$D383,'RAB Prices Short'!$E:$E,'All Prices combined'!$G383),IF($B383="RAB Long",SUMIFS('RAB Prices Long'!AW:AW,'RAB Prices Long'!$B:$B,'All Prices combined'!$D383,'RAB Prices Long'!$E:$E,'All Prices combined'!$G383)))),2)</f>
        <v>77.11</v>
      </c>
      <c r="AU383" s="2">
        <f>ROUND(IF($B383="Annuity",SUMIFS('Annuity Prices'!AX:AX,'Annuity Prices'!$B:$B,$D383,'Annuity Prices'!$E:$E,$G383),IF($B383="RAB Short",SUMIFS('RAB Prices Short'!AX:AX,'RAB Prices Short'!$B:$B,'All Prices combined'!$D383,'RAB Prices Short'!$E:$E,'All Prices combined'!$G383),IF($B383="RAB Long",SUMIFS('RAB Prices Long'!AX:AX,'RAB Prices Long'!$B:$B,'All Prices combined'!$D383,'RAB Prices Long'!$E:$E,'All Prices combined'!$G383)))),2)</f>
        <v>82.34</v>
      </c>
      <c r="AV383" s="2">
        <f>ROUND(IF($B383="Annuity",SUMIFS('Annuity Prices'!AY:AY,'Annuity Prices'!$B:$B,$D383,'Annuity Prices'!$E:$E,$G383),IF($B383="RAB Short",SUMIFS('RAB Prices Short'!AY:AY,'RAB Prices Short'!$B:$B,'All Prices combined'!$D383,'RAB Prices Short'!$E:$E,'All Prices combined'!$G383),IF($B383="RAB Long",SUMIFS('RAB Prices Long'!AY:AY,'RAB Prices Long'!$B:$B,'All Prices combined'!$D383,'RAB Prices Long'!$E:$E,'All Prices combined'!$G383)))),2)</f>
        <v>85.97</v>
      </c>
      <c r="AW383" s="2">
        <f>ROUND(IF($B383="Annuity",SUMIFS('Annuity Prices'!AZ:AZ,'Annuity Prices'!$B:$B,$D383,'Annuity Prices'!$E:$E,$G383),IF($B383="RAB Short",SUMIFS('RAB Prices Short'!AZ:AZ,'RAB Prices Short'!$B:$B,'All Prices combined'!$D383,'RAB Prices Short'!$E:$E,'All Prices combined'!$G383),IF($B383="RAB Long",SUMIFS('RAB Prices Long'!AZ:AZ,'RAB Prices Long'!$B:$B,'All Prices combined'!$D383,'RAB Prices Long'!$E:$E,'All Prices combined'!$G383)))),2)</f>
        <v>88.12</v>
      </c>
      <c r="AX383" s="2">
        <f>ROUND(IF($B383="Annuity",SUMIFS('Annuity Prices'!BA:BA,'Annuity Prices'!$B:$B,$D383,'Annuity Prices'!$E:$E,$G383),IF($B383="RAB Short",SUMIFS('RAB Prices Short'!BA:BA,'RAB Prices Short'!$B:$B,'All Prices combined'!$D383,'RAB Prices Short'!$E:$E,'All Prices combined'!$G383),IF($B383="RAB Long",SUMIFS('RAB Prices Long'!BA:BA,'RAB Prices Long'!$B:$B,'All Prices combined'!$D383,'RAB Prices Long'!$E:$E,'All Prices combined'!$G383)))),2)</f>
        <v>91.87</v>
      </c>
      <c r="AY383" s="2">
        <f>ROUND(IF($B383="Annuity",SUMIFS('Annuity Prices'!BB:BB,'Annuity Prices'!$B:$B,$D383,'Annuity Prices'!$E:$E,$G383),IF($B383="RAB Short",SUMIFS('RAB Prices Short'!BB:BB,'RAB Prices Short'!$B:$B,'All Prices combined'!$D383,'RAB Prices Short'!$E:$E,'All Prices combined'!$G383),IF($B383="RAB Long",SUMIFS('RAB Prices Long'!BB:BB,'RAB Prices Long'!$B:$B,'All Prices combined'!$D383,'RAB Prices Long'!$E:$E,'All Prices combined'!$G383)))),2)</f>
        <v>94.17</v>
      </c>
      <c r="AZ383" s="2">
        <f>ROUND(IF($B383="Annuity",SUMIFS('Annuity Prices'!BC:BC,'Annuity Prices'!$B:$B,$D383,'Annuity Prices'!$E:$E,$G383),IF($B383="RAB Short",SUMIFS('RAB Prices Short'!BC:BC,'RAB Prices Short'!$B:$B,'All Prices combined'!$D383,'RAB Prices Short'!$E:$E,'All Prices combined'!$G383),IF($B383="RAB Long",SUMIFS('RAB Prices Long'!BC:BC,'RAB Prices Long'!$B:$B,'All Prices combined'!$D383,'RAB Prices Long'!$E:$E,'All Prices combined'!$G383)))),2)</f>
        <v>96.52</v>
      </c>
      <c r="BA383" s="2">
        <f>ROUND(IF($B383="Annuity",SUMIFS('Annuity Prices'!BD:BD,'Annuity Prices'!$B:$B,$D383,'Annuity Prices'!$E:$E,$G383),IF($B383="RAB Short",SUMIFS('RAB Prices Short'!BD:BD,'RAB Prices Short'!$B:$B,'All Prices combined'!$D383,'RAB Prices Short'!$E:$E,'All Prices combined'!$G383),IF($B383="RAB Long",SUMIFS('RAB Prices Long'!BD:BD,'RAB Prices Long'!$B:$B,'All Prices combined'!$D383,'RAB Prices Long'!$E:$E,'All Prices combined'!$G383)))),2)</f>
        <v>98.93</v>
      </c>
      <c r="BB383" s="2">
        <f>ROUND(IF($B383="Annuity",SUMIFS('Annuity Prices'!BE:BE,'Annuity Prices'!$B:$B,$D383,'Annuity Prices'!$E:$E,$G383),IF($B383="RAB Short",SUMIFS('RAB Prices Short'!BE:BE,'RAB Prices Short'!$B:$B,'All Prices combined'!$D383,'RAB Prices Short'!$E:$E,'All Prices combined'!$G383),IF($B383="RAB Long",SUMIFS('RAB Prices Long'!BE:BE,'RAB Prices Long'!$B:$B,'All Prices combined'!$D383,'RAB Prices Long'!$E:$E,'All Prices combined'!$G383)))),2)</f>
        <v>103.42</v>
      </c>
      <c r="BC383" s="2">
        <f>ROUND(IF($B383="Annuity",SUMIFS('Annuity Prices'!BF:BF,'Annuity Prices'!$B:$B,$D383,'Annuity Prices'!$E:$E,$G383),IF($B383="RAB Short",SUMIFS('RAB Prices Short'!BF:BF,'RAB Prices Short'!$B:$B,'All Prices combined'!$D383,'RAB Prices Short'!$E:$E,'All Prices combined'!$G383),IF($B383="RAB Long",SUMIFS('RAB Prices Long'!BF:BF,'RAB Prices Long'!$B:$B,'All Prices combined'!$D383,'RAB Prices Long'!$E:$E,'All Prices combined'!$G383)))),2)</f>
        <v>106</v>
      </c>
      <c r="BD383" s="2">
        <f>ROUND(IF($B383="Annuity",SUMIFS('Annuity Prices'!BG:BG,'Annuity Prices'!$B:$B,$D383,'Annuity Prices'!$E:$E,$G383),IF($B383="RAB Short",SUMIFS('RAB Prices Short'!BG:BG,'RAB Prices Short'!$B:$B,'All Prices combined'!$D383,'RAB Prices Short'!$E:$E,'All Prices combined'!$G383),IF($B383="RAB Long",SUMIFS('RAB Prices Long'!BG:BG,'RAB Prices Long'!$B:$B,'All Prices combined'!$D383,'RAB Prices Long'!$E:$E,'All Prices combined'!$G383)))),2)</f>
        <v>108.65</v>
      </c>
      <c r="BE383" s="2">
        <f>ROUND(IF($B383="Annuity",SUMIFS('Annuity Prices'!BH:BH,'Annuity Prices'!$B:$B,$D383,'Annuity Prices'!$E:$E,$G383),IF($B383="RAB Short",SUMIFS('RAB Prices Short'!BH:BH,'RAB Prices Short'!$B:$B,'All Prices combined'!$D383,'RAB Prices Short'!$E:$E,'All Prices combined'!$G383),IF($B383="RAB Long",SUMIFS('RAB Prices Long'!BH:BH,'RAB Prices Long'!$B:$B,'All Prices combined'!$D383,'RAB Prices Long'!$E:$E,'All Prices combined'!$G383)))),2)</f>
        <v>111.37</v>
      </c>
      <c r="BF383" s="2">
        <f>ROUND(IF($B383="Annuity",SUMIFS('Annuity Prices'!BI:BI,'Annuity Prices'!$B:$B,$D383,'Annuity Prices'!$E:$E,$G383),IF($B383="RAB Short",SUMIFS('RAB Prices Short'!BI:BI,'RAB Prices Short'!$B:$B,'All Prices combined'!$D383,'RAB Prices Short'!$E:$E,'All Prices combined'!$G383),IF($B383="RAB Long",SUMIFS('RAB Prices Long'!BI:BI,'RAB Prices Long'!$B:$B,'All Prices combined'!$D383,'RAB Prices Long'!$E:$E,'All Prices combined'!$G383)))),2)</f>
        <v>115.41</v>
      </c>
      <c r="BG383" s="2">
        <f>ROUND(IF($B383="Annuity",SUMIFS('Annuity Prices'!BJ:BJ,'Annuity Prices'!$B:$B,$D383,'Annuity Prices'!$E:$E,$G383),IF($B383="RAB Short",SUMIFS('RAB Prices Short'!BJ:BJ,'RAB Prices Short'!$B:$B,'All Prices combined'!$D383,'RAB Prices Short'!$E:$E,'All Prices combined'!$G383),IF($B383="RAB Long",SUMIFS('RAB Prices Long'!BJ:BJ,'RAB Prices Long'!$B:$B,'All Prices combined'!$D383,'RAB Prices Long'!$E:$E,'All Prices combined'!$G383)))),2)</f>
        <v>118.3</v>
      </c>
      <c r="BH383" s="2">
        <f>ROUND(IF($B383="Annuity",SUMIFS('Annuity Prices'!BK:BK,'Annuity Prices'!$B:$B,$D383,'Annuity Prices'!$E:$E,$G383),IF($B383="RAB Short",SUMIFS('RAB Prices Short'!BK:BK,'RAB Prices Short'!$B:$B,'All Prices combined'!$D383,'RAB Prices Short'!$E:$E,'All Prices combined'!$G383),IF($B383="RAB Long",SUMIFS('RAB Prices Long'!BK:BK,'RAB Prices Long'!$B:$B,'All Prices combined'!$D383,'RAB Prices Long'!$E:$E,'All Prices combined'!$G383)))),2)</f>
        <v>121.26</v>
      </c>
      <c r="BI383" s="2">
        <f>ROUND(IF($B383="Annuity",SUMIFS('Annuity Prices'!BL:BL,'Annuity Prices'!$B:$B,$D383,'Annuity Prices'!$E:$E,$G383),IF($B383="RAB Short",SUMIFS('RAB Prices Short'!BL:BL,'RAB Prices Short'!$B:$B,'All Prices combined'!$D383,'RAB Prices Short'!$E:$E,'All Prices combined'!$G383),IF($B383="RAB Long",SUMIFS('RAB Prices Long'!BL:BL,'RAB Prices Long'!$B:$B,'All Prices combined'!$D383,'RAB Prices Long'!$E:$E,'All Prices combined'!$G383)))),2)</f>
        <v>124.29</v>
      </c>
      <c r="BJ383" s="2">
        <f>ROUND(IF($B383="Annuity",SUMIFS('Annuity Prices'!BM:BM,'Annuity Prices'!$B:$B,$D383,'Annuity Prices'!$E:$E,$G383),IF($B383="RAB Short",SUMIFS('RAB Prices Short'!BM:BM,'RAB Prices Short'!$B:$B,'All Prices combined'!$D383,'RAB Prices Short'!$E:$E,'All Prices combined'!$G383),IF($B383="RAB Long",SUMIFS('RAB Prices Long'!BM:BM,'RAB Prices Long'!$B:$B,'All Prices combined'!$D383,'RAB Prices Long'!$E:$E,'All Prices combined'!$G383)))),2)</f>
        <v>126.01</v>
      </c>
      <c r="BK383" s="2">
        <f>ROUND(IF($B383="Annuity",SUMIFS('Annuity Prices'!BN:BN,'Annuity Prices'!$B:$B,$D383,'Annuity Prices'!$E:$E,$G383),IF($B383="RAB Short",SUMIFS('RAB Prices Short'!BN:BN,'RAB Prices Short'!$B:$B,'All Prices combined'!$D383,'RAB Prices Short'!$E:$E,'All Prices combined'!$G383),IF($B383="RAB Long",SUMIFS('RAB Prices Long'!BN:BN,'RAB Prices Long'!$B:$B,'All Prices combined'!$D383,'RAB Prices Long'!$E:$E,'All Prices combined'!$G383)))),2)</f>
        <v>129.16</v>
      </c>
      <c r="BL383" s="2">
        <f>ROUND(IF($B383="Annuity",SUMIFS('Annuity Prices'!BO:BO,'Annuity Prices'!$B:$B,$D383,'Annuity Prices'!$E:$E,$G383),IF($B383="RAB Short",SUMIFS('RAB Prices Short'!BO:BO,'RAB Prices Short'!$B:$B,'All Prices combined'!$D383,'RAB Prices Short'!$E:$E,'All Prices combined'!$G383),IF($B383="RAB Long",SUMIFS('RAB Prices Long'!BO:BO,'RAB Prices Long'!$B:$B,'All Prices combined'!$D383,'RAB Prices Long'!$E:$E,'All Prices combined'!$G383)))),2)</f>
        <v>132.38999999999999</v>
      </c>
      <c r="BM383" s="2">
        <f>ROUND(IF($B383="Annuity",SUMIFS('Annuity Prices'!BP:BP,'Annuity Prices'!$B:$B,$D383,'Annuity Prices'!$E:$E,$G383),IF($B383="RAB Short",SUMIFS('RAB Prices Short'!BP:BP,'RAB Prices Short'!$B:$B,'All Prices combined'!$D383,'RAB Prices Short'!$E:$E,'All Prices combined'!$G383),IF($B383="RAB Long",SUMIFS('RAB Prices Long'!BP:BP,'RAB Prices Long'!$B:$B,'All Prices combined'!$D383,'RAB Prices Long'!$E:$E,'All Prices combined'!$G383)))),2)</f>
        <v>135.69999999999999</v>
      </c>
      <c r="BN383" s="2">
        <f>ROUND(IF($B383="Annuity",SUMIFS('Annuity Prices'!BQ:BQ,'Annuity Prices'!$B:$B,$D383,'Annuity Prices'!$E:$E,$G383),IF($B383="RAB Short",SUMIFS('RAB Prices Short'!BQ:BQ,'RAB Prices Short'!$B:$B,'All Prices combined'!$D383,'RAB Prices Short'!$E:$E,'All Prices combined'!$G383),IF($B383="RAB Long",SUMIFS('RAB Prices Long'!BQ:BQ,'RAB Prices Long'!$B:$B,'All Prices combined'!$D383,'RAB Prices Long'!$E:$E,'All Prices combined'!$G383)))),2)</f>
        <v>139.38999999999999</v>
      </c>
      <c r="BO383" s="2">
        <f>ROUND(IF($B383="Annuity",SUMIFS('Annuity Prices'!BR:BR,'Annuity Prices'!$B:$B,$D383,'Annuity Prices'!$E:$E,$G383),IF($B383="RAB Short",SUMIFS('RAB Prices Short'!BR:BR,'RAB Prices Short'!$B:$B,'All Prices combined'!$D383,'RAB Prices Short'!$E:$E,'All Prices combined'!$G383),IF($B383="RAB Long",SUMIFS('RAB Prices Long'!BR:BR,'RAB Prices Long'!$B:$B,'All Prices combined'!$D383,'RAB Prices Long'!$E:$E,'All Prices combined'!$G383)))),2)</f>
        <v>142.88</v>
      </c>
      <c r="BP383" s="2">
        <f>ROUND(IF($B383="Annuity",SUMIFS('Annuity Prices'!BS:BS,'Annuity Prices'!$B:$B,$D383,'Annuity Prices'!$E:$E,$G383),IF($B383="RAB Short",SUMIFS('RAB Prices Short'!BS:BS,'RAB Prices Short'!$B:$B,'All Prices combined'!$D383,'RAB Prices Short'!$E:$E,'All Prices combined'!$G383),IF($B383="RAB Long",SUMIFS('RAB Prices Long'!BS:BS,'RAB Prices Long'!$B:$B,'All Prices combined'!$D383,'RAB Prices Long'!$E:$E,'All Prices combined'!$G383)))),2)</f>
        <v>146.44999999999999</v>
      </c>
      <c r="BQ383" s="2">
        <f>ROUND(IF($B383="Annuity",SUMIFS('Annuity Prices'!BT:BT,'Annuity Prices'!$B:$B,$D383,'Annuity Prices'!$E:$E,$G383),IF($B383="RAB Short",SUMIFS('RAB Prices Short'!BT:BT,'RAB Prices Short'!$B:$B,'All Prices combined'!$D383,'RAB Prices Short'!$E:$E,'All Prices combined'!$G383),IF($B383="RAB Long",SUMIFS('RAB Prices Long'!BT:BT,'RAB Prices Long'!$B:$B,'All Prices combined'!$D383,'RAB Prices Long'!$E:$E,'All Prices combined'!$G383)))),2)</f>
        <v>150.11000000000001</v>
      </c>
      <c r="BR383" s="2">
        <f>ROUND(IF($B383="Annuity",SUMIFS('Annuity Prices'!BU:BU,'Annuity Prices'!$B:$B,$D383,'Annuity Prices'!$E:$E,$G383),IF($B383="RAB Short",SUMIFS('RAB Prices Short'!BU:BU,'RAB Prices Short'!$B:$B,'All Prices combined'!$D383,'RAB Prices Short'!$E:$E,'All Prices combined'!$G383),IF($B383="RAB Long",SUMIFS('RAB Prices Long'!BU:BU,'RAB Prices Long'!$B:$B,'All Prices combined'!$D383,'RAB Prices Long'!$E:$E,'All Prices combined'!$G383)))),2)</f>
        <v>153.09</v>
      </c>
      <c r="BS383" s="2">
        <f>ROUND(IF($B383="Annuity",SUMIFS('Annuity Prices'!BV:BV,'Annuity Prices'!$B:$B,$D383,'Annuity Prices'!$E:$E,$G383),IF($B383="RAB Short",SUMIFS('RAB Prices Short'!BV:BV,'RAB Prices Short'!$B:$B,'All Prices combined'!$D383,'RAB Prices Short'!$E:$E,'All Prices combined'!$G383),IF($B383="RAB Long",SUMIFS('RAB Prices Long'!BV:BV,'RAB Prices Long'!$B:$B,'All Prices combined'!$D383,'RAB Prices Long'!$E:$E,'All Prices combined'!$G383)))),2)</f>
        <v>156.91</v>
      </c>
      <c r="BT383" s="2">
        <f>ROUND(IF($B383="Annuity",SUMIFS('Annuity Prices'!BW:BW,'Annuity Prices'!$B:$B,$D383,'Annuity Prices'!$E:$E,$G383),IF($B383="RAB Short",SUMIFS('RAB Prices Short'!BW:BW,'RAB Prices Short'!$B:$B,'All Prices combined'!$D383,'RAB Prices Short'!$E:$E,'All Prices combined'!$G383),IF($B383="RAB Long",SUMIFS('RAB Prices Long'!BW:BW,'RAB Prices Long'!$B:$B,'All Prices combined'!$D383,'RAB Prices Long'!$E:$E,'All Prices combined'!$G383)))),2)</f>
        <v>160.84</v>
      </c>
      <c r="BU383" s="2">
        <f>ROUND(IF($B383="Annuity",SUMIFS('Annuity Prices'!BX:BX,'Annuity Prices'!$B:$B,$D383,'Annuity Prices'!$E:$E,$G383),IF($B383="RAB Short",SUMIFS('RAB Prices Short'!BX:BX,'RAB Prices Short'!$B:$B,'All Prices combined'!$D383,'RAB Prices Short'!$E:$E,'All Prices combined'!$G383),IF($B383="RAB Long",SUMIFS('RAB Prices Long'!BX:BX,'RAB Prices Long'!$B:$B,'All Prices combined'!$D383,'RAB Prices Long'!$E:$E,'All Prices combined'!$G383)))),2)</f>
        <v>164.86</v>
      </c>
    </row>
    <row r="384" spans="2:73" x14ac:dyDescent="0.25">
      <c r="B384" t="s">
        <v>44</v>
      </c>
      <c r="C384" t="s">
        <v>218</v>
      </c>
      <c r="D384" t="s">
        <v>219</v>
      </c>
      <c r="E384" t="s">
        <v>209</v>
      </c>
      <c r="F384" t="s">
        <v>218</v>
      </c>
      <c r="G384" t="s">
        <v>43</v>
      </c>
      <c r="I384" s="2">
        <f>ROUND(IF($B384="Annuity",SUMIFS('Annuity Prices'!L:L,'Annuity Prices'!$B:$B,$D384,'Annuity Prices'!$E:$E,$G384),IF($B384="RAB Short",SUMIFS('RAB Prices Short'!L:L,'RAB Prices Short'!$B:$B,'All Prices combined'!$D384,'RAB Prices Short'!$E:$E,'All Prices combined'!$G384),IF($B384="RAB Long",SUMIFS('RAB Prices Long'!L:L,'RAB Prices Long'!$B:$B,'All Prices combined'!$D384,'RAB Prices Long'!$E:$E,'All Prices combined'!$G384)))),2)</f>
        <v>0</v>
      </c>
      <c r="J384" s="2">
        <f>ROUND(IF($B384="Annuity",SUMIFS('Annuity Prices'!M:M,'Annuity Prices'!$B:$B,$D384,'Annuity Prices'!$E:$E,$G384),IF($B384="RAB Short",SUMIFS('RAB Prices Short'!M:M,'RAB Prices Short'!$B:$B,'All Prices combined'!$D384,'RAB Prices Short'!$E:$E,'All Prices combined'!$G384),IF($B384="RAB Long",SUMIFS('RAB Prices Long'!M:M,'RAB Prices Long'!$B:$B,'All Prices combined'!$D384,'RAB Prices Long'!$E:$E,'All Prices combined'!$G384)))),2)</f>
        <v>0</v>
      </c>
      <c r="K384" s="2">
        <f>ROUND(IF($B384="Annuity",SUMIFS('Annuity Prices'!N:N,'Annuity Prices'!$B:$B,$D384,'Annuity Prices'!$E:$E,$G384),IF($B384="RAB Short",SUMIFS('RAB Prices Short'!N:N,'RAB Prices Short'!$B:$B,'All Prices combined'!$D384,'RAB Prices Short'!$E:$E,'All Prices combined'!$G384),IF($B384="RAB Long",SUMIFS('RAB Prices Long'!N:N,'RAB Prices Long'!$B:$B,'All Prices combined'!$D384,'RAB Prices Long'!$E:$E,'All Prices combined'!$G384)))),2)</f>
        <v>101.64</v>
      </c>
      <c r="L384" s="2">
        <f>ROUND(IF($B384="Annuity",SUMIFS('Annuity Prices'!O:O,'Annuity Prices'!$B:$B,$D384,'Annuity Prices'!$E:$E,$G384),IF($B384="RAB Short",SUMIFS('RAB Prices Short'!O:O,'RAB Prices Short'!$B:$B,'All Prices combined'!$D384,'RAB Prices Short'!$E:$E,'All Prices combined'!$G384),IF($B384="RAB Long",SUMIFS('RAB Prices Long'!O:O,'RAB Prices Long'!$B:$B,'All Prices combined'!$D384,'RAB Prices Long'!$E:$E,'All Prices combined'!$G384)))),2)</f>
        <v>104.56</v>
      </c>
      <c r="M384" s="2">
        <f>ROUND(IF($B384="Annuity",SUMIFS('Annuity Prices'!P:P,'Annuity Prices'!$B:$B,$D384,'Annuity Prices'!$E:$E,$G384),IF($B384="RAB Short",SUMIFS('RAB Prices Short'!P:P,'RAB Prices Short'!$B:$B,'All Prices combined'!$D384,'RAB Prices Short'!$E:$E,'All Prices combined'!$G384),IF($B384="RAB Long",SUMIFS('RAB Prices Long'!P:P,'RAB Prices Long'!$B:$B,'All Prices combined'!$D384,'RAB Prices Long'!$E:$E,'All Prices combined'!$G384)))),2)</f>
        <v>111.28</v>
      </c>
      <c r="N384" s="2">
        <f>ROUND(IF($B384="Annuity",SUMIFS('Annuity Prices'!Q:Q,'Annuity Prices'!$B:$B,$D384,'Annuity Prices'!$E:$E,$G384),IF($B384="RAB Short",SUMIFS('RAB Prices Short'!Q:Q,'RAB Prices Short'!$B:$B,'All Prices combined'!$D384,'RAB Prices Short'!$E:$E,'All Prices combined'!$G384),IF($B384="RAB Long",SUMIFS('RAB Prices Long'!Q:Q,'RAB Prices Long'!$B:$B,'All Prices combined'!$D384,'RAB Prices Long'!$E:$E,'All Prices combined'!$G384)))),2)</f>
        <v>114.06</v>
      </c>
      <c r="O384" s="2">
        <f>ROUND(IF($B384="Annuity",SUMIFS('Annuity Prices'!R:R,'Annuity Prices'!$B:$B,$D384,'Annuity Prices'!$E:$E,$G384),IF($B384="RAB Short",SUMIFS('RAB Prices Short'!R:R,'RAB Prices Short'!$B:$B,'All Prices combined'!$D384,'RAB Prices Short'!$E:$E,'All Prices combined'!$G384),IF($B384="RAB Long",SUMIFS('RAB Prices Long'!R:R,'RAB Prices Long'!$B:$B,'All Prices combined'!$D384,'RAB Prices Long'!$E:$E,'All Prices combined'!$G384)))),2)</f>
        <v>116.91</v>
      </c>
      <c r="P384" s="2">
        <f>ROUND(IF($B384="Annuity",SUMIFS('Annuity Prices'!S:S,'Annuity Prices'!$B:$B,$D384,'Annuity Prices'!$E:$E,$G384),IF($B384="RAB Short",SUMIFS('RAB Prices Short'!S:S,'RAB Prices Short'!$B:$B,'All Prices combined'!$D384,'RAB Prices Short'!$E:$E,'All Prices combined'!$G384),IF($B384="RAB Long",SUMIFS('RAB Prices Long'!S:S,'RAB Prices Long'!$B:$B,'All Prices combined'!$D384,'RAB Prices Long'!$E:$E,'All Prices combined'!$G384)))),2)</f>
        <v>119.83</v>
      </c>
      <c r="Q384" s="2">
        <f>ROUND(IF($B384="Annuity",SUMIFS('Annuity Prices'!T:T,'Annuity Prices'!$B:$B,$D384,'Annuity Prices'!$E:$E,$G384),IF($B384="RAB Short",SUMIFS('RAB Prices Short'!T:T,'RAB Prices Short'!$B:$B,'All Prices combined'!$D384,'RAB Prices Short'!$E:$E,'All Prices combined'!$G384),IF($B384="RAB Long",SUMIFS('RAB Prices Long'!T:T,'RAB Prices Long'!$B:$B,'All Prices combined'!$D384,'RAB Prices Long'!$E:$E,'All Prices combined'!$G384)))),2)</f>
        <v>129.56</v>
      </c>
      <c r="R384" s="2">
        <f>ROUND(IF($B384="Annuity",SUMIFS('Annuity Prices'!U:U,'Annuity Prices'!$B:$B,$D384,'Annuity Prices'!$E:$E,$G384),IF($B384="RAB Short",SUMIFS('RAB Prices Short'!U:U,'RAB Prices Short'!$B:$B,'All Prices combined'!$D384,'RAB Prices Short'!$E:$E,'All Prices combined'!$G384),IF($B384="RAB Long",SUMIFS('RAB Prices Long'!U:U,'RAB Prices Long'!$B:$B,'All Prices combined'!$D384,'RAB Prices Long'!$E:$E,'All Prices combined'!$G384)))),2)</f>
        <v>132.79</v>
      </c>
      <c r="S384" s="2">
        <f>ROUND(IF($B384="Annuity",SUMIFS('Annuity Prices'!V:V,'Annuity Prices'!$B:$B,$D384,'Annuity Prices'!$E:$E,$G384),IF($B384="RAB Short",SUMIFS('RAB Prices Short'!V:V,'RAB Prices Short'!$B:$B,'All Prices combined'!$D384,'RAB Prices Short'!$E:$E,'All Prices combined'!$G384),IF($B384="RAB Long",SUMIFS('RAB Prices Long'!V:V,'RAB Prices Long'!$B:$B,'All Prices combined'!$D384,'RAB Prices Long'!$E:$E,'All Prices combined'!$G384)))),2)</f>
        <v>136.11000000000001</v>
      </c>
      <c r="T384" s="2">
        <f>ROUND(IF($B384="Annuity",SUMIFS('Annuity Prices'!W:W,'Annuity Prices'!$B:$B,$D384,'Annuity Prices'!$E:$E,$G384),IF($B384="RAB Short",SUMIFS('RAB Prices Short'!W:W,'RAB Prices Short'!$B:$B,'All Prices combined'!$D384,'RAB Prices Short'!$E:$E,'All Prices combined'!$G384),IF($B384="RAB Long",SUMIFS('RAB Prices Long'!W:W,'RAB Prices Long'!$B:$B,'All Prices combined'!$D384,'RAB Prices Long'!$E:$E,'All Prices combined'!$G384)))),2)</f>
        <v>139.52000000000001</v>
      </c>
      <c r="U384" s="2">
        <f>ROUND(IF($B384="Annuity",SUMIFS('Annuity Prices'!X:X,'Annuity Prices'!$B:$B,$D384,'Annuity Prices'!$E:$E,$G384),IF($B384="RAB Short",SUMIFS('RAB Prices Short'!X:X,'RAB Prices Short'!$B:$B,'All Prices combined'!$D384,'RAB Prices Short'!$E:$E,'All Prices combined'!$G384),IF($B384="RAB Long",SUMIFS('RAB Prices Long'!X:X,'RAB Prices Long'!$B:$B,'All Prices combined'!$D384,'RAB Prices Long'!$E:$E,'All Prices combined'!$G384)))),2)</f>
        <v>150.77000000000001</v>
      </c>
      <c r="V384" s="2">
        <f>ROUND(IF($B384="Annuity",SUMIFS('Annuity Prices'!Y:Y,'Annuity Prices'!$B:$B,$D384,'Annuity Prices'!$E:$E,$G384),IF($B384="RAB Short",SUMIFS('RAB Prices Short'!Y:Y,'RAB Prices Short'!$B:$B,'All Prices combined'!$D384,'RAB Prices Short'!$E:$E,'All Prices combined'!$G384),IF($B384="RAB Long",SUMIFS('RAB Prices Long'!Y:Y,'RAB Prices Long'!$B:$B,'All Prices combined'!$D384,'RAB Prices Long'!$E:$E,'All Prices combined'!$G384)))),2)</f>
        <v>154.54</v>
      </c>
      <c r="W384" s="2">
        <f>ROUND(IF($B384="Annuity",SUMIFS('Annuity Prices'!Z:Z,'Annuity Prices'!$B:$B,$D384,'Annuity Prices'!$E:$E,$G384),IF($B384="RAB Short",SUMIFS('RAB Prices Short'!Z:Z,'RAB Prices Short'!$B:$B,'All Prices combined'!$D384,'RAB Prices Short'!$E:$E,'All Prices combined'!$G384),IF($B384="RAB Long",SUMIFS('RAB Prices Long'!Z:Z,'RAB Prices Long'!$B:$B,'All Prices combined'!$D384,'RAB Prices Long'!$E:$E,'All Prices combined'!$G384)))),2)</f>
        <v>158.4</v>
      </c>
      <c r="X384" s="2">
        <f>ROUND(IF($B384="Annuity",SUMIFS('Annuity Prices'!AA:AA,'Annuity Prices'!$B:$B,$D384,'Annuity Prices'!$E:$E,$G384),IF($B384="RAB Short",SUMIFS('RAB Prices Short'!AA:AA,'RAB Prices Short'!$B:$B,'All Prices combined'!$D384,'RAB Prices Short'!$E:$E,'All Prices combined'!$G384),IF($B384="RAB Long",SUMIFS('RAB Prices Long'!AA:AA,'RAB Prices Long'!$B:$B,'All Prices combined'!$D384,'RAB Prices Long'!$E:$E,'All Prices combined'!$G384)))),2)</f>
        <v>162.36000000000001</v>
      </c>
      <c r="Y384" s="2">
        <f>ROUND(IF($B384="Annuity",SUMIFS('Annuity Prices'!AB:AB,'Annuity Prices'!$B:$B,$D384,'Annuity Prices'!$E:$E,$G384),IF($B384="RAB Short",SUMIFS('RAB Prices Short'!AB:AB,'RAB Prices Short'!$B:$B,'All Prices combined'!$D384,'RAB Prices Short'!$E:$E,'All Prices combined'!$G384),IF($B384="RAB Long",SUMIFS('RAB Prices Long'!AB:AB,'RAB Prices Long'!$B:$B,'All Prices combined'!$D384,'RAB Prices Long'!$E:$E,'All Prices combined'!$G384)))),2)</f>
        <v>175.38</v>
      </c>
      <c r="Z384" s="2">
        <f>ROUND(IF($B384="Annuity",SUMIFS('Annuity Prices'!AC:AC,'Annuity Prices'!$B:$B,$D384,'Annuity Prices'!$E:$E,$G384),IF($B384="RAB Short",SUMIFS('RAB Prices Short'!AC:AC,'RAB Prices Short'!$B:$B,'All Prices combined'!$D384,'RAB Prices Short'!$E:$E,'All Prices combined'!$G384),IF($B384="RAB Long",SUMIFS('RAB Prices Long'!AC:AC,'RAB Prices Long'!$B:$B,'All Prices combined'!$D384,'RAB Prices Long'!$E:$E,'All Prices combined'!$G384)))),2)</f>
        <v>179.76</v>
      </c>
      <c r="AA384" s="2">
        <f>ROUND(IF($B384="Annuity",SUMIFS('Annuity Prices'!AD:AD,'Annuity Prices'!$B:$B,$D384,'Annuity Prices'!$E:$E,$G384),IF($B384="RAB Short",SUMIFS('RAB Prices Short'!AD:AD,'RAB Prices Short'!$B:$B,'All Prices combined'!$D384,'RAB Prices Short'!$E:$E,'All Prices combined'!$G384),IF($B384="RAB Long",SUMIFS('RAB Prices Long'!AD:AD,'RAB Prices Long'!$B:$B,'All Prices combined'!$D384,'RAB Prices Long'!$E:$E,'All Prices combined'!$G384)))),2)</f>
        <v>184.26</v>
      </c>
      <c r="AB384" s="2">
        <f>ROUND(IF($B384="Annuity",SUMIFS('Annuity Prices'!AE:AE,'Annuity Prices'!$B:$B,$D384,'Annuity Prices'!$E:$E,$G384),IF($B384="RAB Short",SUMIFS('RAB Prices Short'!AE:AE,'RAB Prices Short'!$B:$B,'All Prices combined'!$D384,'RAB Prices Short'!$E:$E,'All Prices combined'!$G384),IF($B384="RAB Long",SUMIFS('RAB Prices Long'!AE:AE,'RAB Prices Long'!$B:$B,'All Prices combined'!$D384,'RAB Prices Long'!$E:$E,'All Prices combined'!$G384)))),2)</f>
        <v>188.86</v>
      </c>
      <c r="AC384" s="2">
        <f>ROUND(IF($B384="Annuity",SUMIFS('Annuity Prices'!AF:AF,'Annuity Prices'!$B:$B,$D384,'Annuity Prices'!$E:$E,$G384),IF($B384="RAB Short",SUMIFS('RAB Prices Short'!AF:AF,'RAB Prices Short'!$B:$B,'All Prices combined'!$D384,'RAB Prices Short'!$E:$E,'All Prices combined'!$G384),IF($B384="RAB Long",SUMIFS('RAB Prices Long'!AF:AF,'RAB Prices Long'!$B:$B,'All Prices combined'!$D384,'RAB Prices Long'!$E:$E,'All Prices combined'!$G384)))),2)</f>
        <v>203.93</v>
      </c>
      <c r="AD384" s="2">
        <f>ROUND(IF($B384="Annuity",SUMIFS('Annuity Prices'!AG:AG,'Annuity Prices'!$B:$B,$D384,'Annuity Prices'!$E:$E,$G384),IF($B384="RAB Short",SUMIFS('RAB Prices Short'!AG:AG,'RAB Prices Short'!$B:$B,'All Prices combined'!$D384,'RAB Prices Short'!$E:$E,'All Prices combined'!$G384),IF($B384="RAB Long",SUMIFS('RAB Prices Long'!AG:AG,'RAB Prices Long'!$B:$B,'All Prices combined'!$D384,'RAB Prices Long'!$E:$E,'All Prices combined'!$G384)))),2)</f>
        <v>209.02</v>
      </c>
      <c r="AE384" s="2">
        <f>ROUND(IF($B384="Annuity",SUMIFS('Annuity Prices'!AH:AH,'Annuity Prices'!$B:$B,$D384,'Annuity Prices'!$E:$E,$G384),IF($B384="RAB Short",SUMIFS('RAB Prices Short'!AH:AH,'RAB Prices Short'!$B:$B,'All Prices combined'!$D384,'RAB Prices Short'!$E:$E,'All Prices combined'!$G384),IF($B384="RAB Long",SUMIFS('RAB Prices Long'!AH:AH,'RAB Prices Long'!$B:$B,'All Prices combined'!$D384,'RAB Prices Long'!$E:$E,'All Prices combined'!$G384)))),2)</f>
        <v>214.25</v>
      </c>
      <c r="AF384" s="2">
        <f>ROUND(IF($B384="Annuity",SUMIFS('Annuity Prices'!AI:AI,'Annuity Prices'!$B:$B,$D384,'Annuity Prices'!$E:$E,$G384),IF($B384="RAB Short",SUMIFS('RAB Prices Short'!AI:AI,'RAB Prices Short'!$B:$B,'All Prices combined'!$D384,'RAB Prices Short'!$E:$E,'All Prices combined'!$G384),IF($B384="RAB Long",SUMIFS('RAB Prices Long'!AI:AI,'RAB Prices Long'!$B:$B,'All Prices combined'!$D384,'RAB Prices Long'!$E:$E,'All Prices combined'!$G384)))),2)</f>
        <v>219.61</v>
      </c>
      <c r="AG384" s="2">
        <f>ROUND(IF($B384="Annuity",SUMIFS('Annuity Prices'!AJ:AJ,'Annuity Prices'!$B:$B,$D384,'Annuity Prices'!$E:$E,$G384),IF($B384="RAB Short",SUMIFS('RAB Prices Short'!AJ:AJ,'RAB Prices Short'!$B:$B,'All Prices combined'!$D384,'RAB Prices Short'!$E:$E,'All Prices combined'!$G384),IF($B384="RAB Long",SUMIFS('RAB Prices Long'!AJ:AJ,'RAB Prices Long'!$B:$B,'All Prices combined'!$D384,'RAB Prices Long'!$E:$E,'All Prices combined'!$G384)))),2)</f>
        <v>237.03</v>
      </c>
      <c r="AH384" s="2">
        <f>ROUND(IF($B384="Annuity",SUMIFS('Annuity Prices'!AK:AK,'Annuity Prices'!$B:$B,$D384,'Annuity Prices'!$E:$E,$G384),IF($B384="RAB Short",SUMIFS('RAB Prices Short'!AK:AK,'RAB Prices Short'!$B:$B,'All Prices combined'!$D384,'RAB Prices Short'!$E:$E,'All Prices combined'!$G384),IF($B384="RAB Long",SUMIFS('RAB Prices Long'!AK:AK,'RAB Prices Long'!$B:$B,'All Prices combined'!$D384,'RAB Prices Long'!$E:$E,'All Prices combined'!$G384)))),2)</f>
        <v>242.95</v>
      </c>
      <c r="AI384" s="2">
        <f>ROUND(IF($B384="Annuity",SUMIFS('Annuity Prices'!AL:AL,'Annuity Prices'!$B:$B,$D384,'Annuity Prices'!$E:$E,$G384),IF($B384="RAB Short",SUMIFS('RAB Prices Short'!AL:AL,'RAB Prices Short'!$B:$B,'All Prices combined'!$D384,'RAB Prices Short'!$E:$E,'All Prices combined'!$G384),IF($B384="RAB Long",SUMIFS('RAB Prices Long'!AL:AL,'RAB Prices Long'!$B:$B,'All Prices combined'!$D384,'RAB Prices Long'!$E:$E,'All Prices combined'!$G384)))),2)</f>
        <v>249.03</v>
      </c>
      <c r="AJ384" s="2">
        <f>ROUND(IF($B384="Annuity",SUMIFS('Annuity Prices'!AM:AM,'Annuity Prices'!$B:$B,$D384,'Annuity Prices'!$E:$E,$G384),IF($B384="RAB Short",SUMIFS('RAB Prices Short'!AM:AM,'RAB Prices Short'!$B:$B,'All Prices combined'!$D384,'RAB Prices Short'!$E:$E,'All Prices combined'!$G384),IF($B384="RAB Long",SUMIFS('RAB Prices Long'!AM:AM,'RAB Prices Long'!$B:$B,'All Prices combined'!$D384,'RAB Prices Long'!$E:$E,'All Prices combined'!$G384)))),2)</f>
        <v>255.25</v>
      </c>
      <c r="AK384" s="2">
        <f>ROUND(IF($B384="Annuity",SUMIFS('Annuity Prices'!AN:AN,'Annuity Prices'!$B:$B,$D384,'Annuity Prices'!$E:$E,$G384),IF($B384="RAB Short",SUMIFS('RAB Prices Short'!AN:AN,'RAB Prices Short'!$B:$B,'All Prices combined'!$D384,'RAB Prices Short'!$E:$E,'All Prices combined'!$G384),IF($B384="RAB Long",SUMIFS('RAB Prices Long'!AN:AN,'RAB Prices Long'!$B:$B,'All Prices combined'!$D384,'RAB Prices Long'!$E:$E,'All Prices combined'!$G384)))),2)</f>
        <v>275.41000000000003</v>
      </c>
      <c r="AL384" s="2">
        <f>ROUND(IF($B384="Annuity",SUMIFS('Annuity Prices'!AO:AO,'Annuity Prices'!$B:$B,$D384,'Annuity Prices'!$E:$E,$G384),IF($B384="RAB Short",SUMIFS('RAB Prices Short'!AO:AO,'RAB Prices Short'!$B:$B,'All Prices combined'!$D384,'RAB Prices Short'!$E:$E,'All Prices combined'!$G384),IF($B384="RAB Long",SUMIFS('RAB Prices Long'!AO:AO,'RAB Prices Long'!$B:$B,'All Prices combined'!$D384,'RAB Prices Long'!$E:$E,'All Prices combined'!$G384)))),2)</f>
        <v>282.29000000000002</v>
      </c>
      <c r="AM384" s="2">
        <f>ROUND(IF($B384="Annuity",SUMIFS('Annuity Prices'!AP:AP,'Annuity Prices'!$B:$B,$D384,'Annuity Prices'!$E:$E,$G384),IF($B384="RAB Short",SUMIFS('RAB Prices Short'!AP:AP,'RAB Prices Short'!$B:$B,'All Prices combined'!$D384,'RAB Prices Short'!$E:$E,'All Prices combined'!$G384),IF($B384="RAB Long",SUMIFS('RAB Prices Long'!AP:AP,'RAB Prices Long'!$B:$B,'All Prices combined'!$D384,'RAB Prices Long'!$E:$E,'All Prices combined'!$G384)))),2)</f>
        <v>289.35000000000002</v>
      </c>
      <c r="AN384" s="2">
        <f>ROUND(IF($B384="Annuity",SUMIFS('Annuity Prices'!AQ:AQ,'Annuity Prices'!$B:$B,$D384,'Annuity Prices'!$E:$E,$G384),IF($B384="RAB Short",SUMIFS('RAB Prices Short'!AQ:AQ,'RAB Prices Short'!$B:$B,'All Prices combined'!$D384,'RAB Prices Short'!$E:$E,'All Prices combined'!$G384),IF($B384="RAB Long",SUMIFS('RAB Prices Long'!AQ:AQ,'RAB Prices Long'!$B:$B,'All Prices combined'!$D384,'RAB Prices Long'!$E:$E,'All Prices combined'!$G384)))),2)</f>
        <v>296.58</v>
      </c>
      <c r="AO384" s="2">
        <f>ROUND(IF($B384="Annuity",SUMIFS('Annuity Prices'!AR:AR,'Annuity Prices'!$B:$B,$D384,'Annuity Prices'!$E:$E,$G384),IF($B384="RAB Short",SUMIFS('RAB Prices Short'!AR:AR,'RAB Prices Short'!$B:$B,'All Prices combined'!$D384,'RAB Prices Short'!$E:$E,'All Prices combined'!$G384),IF($B384="RAB Long",SUMIFS('RAB Prices Long'!AR:AR,'RAB Prices Long'!$B:$B,'All Prices combined'!$D384,'RAB Prices Long'!$E:$E,'All Prices combined'!$G384)))),2)</f>
        <v>0</v>
      </c>
      <c r="AP384" s="2">
        <f>ROUND(IF($B384="Annuity",SUMIFS('Annuity Prices'!AS:AS,'Annuity Prices'!$B:$B,$D384,'Annuity Prices'!$E:$E,$G384),IF($B384="RAB Short",SUMIFS('RAB Prices Short'!AS:AS,'RAB Prices Short'!$B:$B,'All Prices combined'!$D384,'RAB Prices Short'!$E:$E,'All Prices combined'!$G384),IF($B384="RAB Long",SUMIFS('RAB Prices Long'!AS:AS,'RAB Prices Long'!$B:$B,'All Prices combined'!$D384,'RAB Prices Long'!$E:$E,'All Prices combined'!$G384)))),2)</f>
        <v>0</v>
      </c>
      <c r="AQ384" s="2">
        <f>ROUND(IF($B384="Annuity",SUMIFS('Annuity Prices'!AT:AT,'Annuity Prices'!$B:$B,$D384,'Annuity Prices'!$E:$E,$G384),IF($B384="RAB Short",SUMIFS('RAB Prices Short'!AT:AT,'RAB Prices Short'!$B:$B,'All Prices combined'!$D384,'RAB Prices Short'!$E:$E,'All Prices combined'!$G384),IF($B384="RAB Long",SUMIFS('RAB Prices Long'!AT:AT,'RAB Prices Long'!$B:$B,'All Prices combined'!$D384,'RAB Prices Long'!$E:$E,'All Prices combined'!$G384)))),2)</f>
        <v>97.87</v>
      </c>
      <c r="AR384" s="2">
        <f>ROUND(IF($B384="Annuity",SUMIFS('Annuity Prices'!AU:AU,'Annuity Prices'!$B:$B,$D384,'Annuity Prices'!$E:$E,$G384),IF($B384="RAB Short",SUMIFS('RAB Prices Short'!AU:AU,'RAB Prices Short'!$B:$B,'All Prices combined'!$D384,'RAB Prices Short'!$E:$E,'All Prices combined'!$G384),IF($B384="RAB Long",SUMIFS('RAB Prices Long'!AU:AU,'RAB Prices Long'!$B:$B,'All Prices combined'!$D384,'RAB Prices Long'!$E:$E,'All Prices combined'!$G384)))),2)</f>
        <v>100.68</v>
      </c>
      <c r="AS384" s="2">
        <f>ROUND(IF($B384="Annuity",SUMIFS('Annuity Prices'!AV:AV,'Annuity Prices'!$B:$B,$D384,'Annuity Prices'!$E:$E,$G384),IF($B384="RAB Short",SUMIFS('RAB Prices Short'!AV:AV,'RAB Prices Short'!$B:$B,'All Prices combined'!$D384,'RAB Prices Short'!$E:$E,'All Prices combined'!$G384),IF($B384="RAB Long",SUMIFS('RAB Prices Long'!AV:AV,'RAB Prices Long'!$B:$B,'All Prices combined'!$D384,'RAB Prices Long'!$E:$E,'All Prices combined'!$G384)))),2)</f>
        <v>103.58</v>
      </c>
      <c r="AT384" s="2">
        <f>ROUND(IF($B384="Annuity",SUMIFS('Annuity Prices'!AW:AW,'Annuity Prices'!$B:$B,$D384,'Annuity Prices'!$E:$E,$G384),IF($B384="RAB Short",SUMIFS('RAB Prices Short'!AW:AW,'RAB Prices Short'!$B:$B,'All Prices combined'!$D384,'RAB Prices Short'!$E:$E,'All Prices combined'!$G384),IF($B384="RAB Long",SUMIFS('RAB Prices Long'!AW:AW,'RAB Prices Long'!$B:$B,'All Prices combined'!$D384,'RAB Prices Long'!$E:$E,'All Prices combined'!$G384)))),2)</f>
        <v>106.55</v>
      </c>
      <c r="AU384" s="2">
        <f>ROUND(IF($B384="Annuity",SUMIFS('Annuity Prices'!AX:AX,'Annuity Prices'!$B:$B,$D384,'Annuity Prices'!$E:$E,$G384),IF($B384="RAB Short",SUMIFS('RAB Prices Short'!AX:AX,'RAB Prices Short'!$B:$B,'All Prices combined'!$D384,'RAB Prices Short'!$E:$E,'All Prices combined'!$G384),IF($B384="RAB Long",SUMIFS('RAB Prices Long'!AX:AX,'RAB Prices Long'!$B:$B,'All Prices combined'!$D384,'RAB Prices Long'!$E:$E,'All Prices combined'!$G384)))),2)</f>
        <v>109.62</v>
      </c>
      <c r="AV384" s="2">
        <f>ROUND(IF($B384="Annuity",SUMIFS('Annuity Prices'!AY:AY,'Annuity Prices'!$B:$B,$D384,'Annuity Prices'!$E:$E,$G384),IF($B384="RAB Short",SUMIFS('RAB Prices Short'!AY:AY,'RAB Prices Short'!$B:$B,'All Prices combined'!$D384,'RAB Prices Short'!$E:$E,'All Prices combined'!$G384),IF($B384="RAB Long",SUMIFS('RAB Prices Long'!AY:AY,'RAB Prices Long'!$B:$B,'All Prices combined'!$D384,'RAB Prices Long'!$E:$E,'All Prices combined'!$G384)))),2)</f>
        <v>114.61</v>
      </c>
      <c r="AW384" s="2">
        <f>ROUND(IF($B384="Annuity",SUMIFS('Annuity Prices'!AZ:AZ,'Annuity Prices'!$B:$B,$D384,'Annuity Prices'!$E:$E,$G384),IF($B384="RAB Short",SUMIFS('RAB Prices Short'!AZ:AZ,'RAB Prices Short'!$B:$B,'All Prices combined'!$D384,'RAB Prices Short'!$E:$E,'All Prices combined'!$G384),IF($B384="RAB Long",SUMIFS('RAB Prices Long'!AZ:AZ,'RAB Prices Long'!$B:$B,'All Prices combined'!$D384,'RAB Prices Long'!$E:$E,'All Prices combined'!$G384)))),2)</f>
        <v>119.83</v>
      </c>
      <c r="AX384" s="2">
        <f>ROUND(IF($B384="Annuity",SUMIFS('Annuity Prices'!BA:BA,'Annuity Prices'!$B:$B,$D384,'Annuity Prices'!$E:$E,$G384),IF($B384="RAB Short",SUMIFS('RAB Prices Short'!BA:BA,'RAB Prices Short'!$B:$B,'All Prices combined'!$D384,'RAB Prices Short'!$E:$E,'All Prices combined'!$G384),IF($B384="RAB Long",SUMIFS('RAB Prices Long'!BA:BA,'RAB Prices Long'!$B:$B,'All Prices combined'!$D384,'RAB Prices Long'!$E:$E,'All Prices combined'!$G384)))),2)</f>
        <v>125.22</v>
      </c>
      <c r="AY384" s="2">
        <f>ROUND(IF($B384="Annuity",SUMIFS('Annuity Prices'!BB:BB,'Annuity Prices'!$B:$B,$D384,'Annuity Prices'!$E:$E,$G384),IF($B384="RAB Short",SUMIFS('RAB Prices Short'!BB:BB,'RAB Prices Short'!$B:$B,'All Prices combined'!$D384,'RAB Prices Short'!$E:$E,'All Prices combined'!$G384),IF($B384="RAB Long",SUMIFS('RAB Prices Long'!BB:BB,'RAB Prices Long'!$B:$B,'All Prices combined'!$D384,'RAB Prices Long'!$E:$E,'All Prices combined'!$G384)))),2)</f>
        <v>132.54</v>
      </c>
      <c r="AZ384" s="2">
        <f>ROUND(IF($B384="Annuity",SUMIFS('Annuity Prices'!BC:BC,'Annuity Prices'!$B:$B,$D384,'Annuity Prices'!$E:$E,$G384),IF($B384="RAB Short",SUMIFS('RAB Prices Short'!BC:BC,'RAB Prices Short'!$B:$B,'All Prices combined'!$D384,'RAB Prices Short'!$E:$E,'All Prices combined'!$G384),IF($B384="RAB Long",SUMIFS('RAB Prices Long'!BC:BC,'RAB Prices Long'!$B:$B,'All Prices combined'!$D384,'RAB Prices Long'!$E:$E,'All Prices combined'!$G384)))),2)</f>
        <v>136.11000000000001</v>
      </c>
      <c r="BA384" s="2">
        <f>ROUND(IF($B384="Annuity",SUMIFS('Annuity Prices'!BD:BD,'Annuity Prices'!$B:$B,$D384,'Annuity Prices'!$E:$E,$G384),IF($B384="RAB Short",SUMIFS('RAB Prices Short'!BD:BD,'RAB Prices Short'!$B:$B,'All Prices combined'!$D384,'RAB Prices Short'!$E:$E,'All Prices combined'!$G384),IF($B384="RAB Long",SUMIFS('RAB Prices Long'!BD:BD,'RAB Prices Long'!$B:$B,'All Prices combined'!$D384,'RAB Prices Long'!$E:$E,'All Prices combined'!$G384)))),2)</f>
        <v>139.52000000000001</v>
      </c>
      <c r="BB384" s="2">
        <f>ROUND(IF($B384="Annuity",SUMIFS('Annuity Prices'!BE:BE,'Annuity Prices'!$B:$B,$D384,'Annuity Prices'!$E:$E,$G384),IF($B384="RAB Short",SUMIFS('RAB Prices Short'!BE:BE,'RAB Prices Short'!$B:$B,'All Prices combined'!$D384,'RAB Prices Short'!$E:$E,'All Prices combined'!$G384),IF($B384="RAB Long",SUMIFS('RAB Prices Long'!BE:BE,'RAB Prices Long'!$B:$B,'All Prices combined'!$D384,'RAB Prices Long'!$E:$E,'All Prices combined'!$G384)))),2)</f>
        <v>145.28</v>
      </c>
      <c r="BC384" s="2">
        <f>ROUND(IF($B384="Annuity",SUMIFS('Annuity Prices'!BF:BF,'Annuity Prices'!$B:$B,$D384,'Annuity Prices'!$E:$E,$G384),IF($B384="RAB Short",SUMIFS('RAB Prices Short'!BF:BF,'RAB Prices Short'!$B:$B,'All Prices combined'!$D384,'RAB Prices Short'!$E:$E,'All Prices combined'!$G384),IF($B384="RAB Long",SUMIFS('RAB Prices Long'!BF:BF,'RAB Prices Long'!$B:$B,'All Prices combined'!$D384,'RAB Prices Long'!$E:$E,'All Prices combined'!$G384)))),2)</f>
        <v>153.63</v>
      </c>
      <c r="BD384" s="2">
        <f>ROUND(IF($B384="Annuity",SUMIFS('Annuity Prices'!BG:BG,'Annuity Prices'!$B:$B,$D384,'Annuity Prices'!$E:$E,$G384),IF($B384="RAB Short",SUMIFS('RAB Prices Short'!BG:BG,'RAB Prices Short'!$B:$B,'All Prices combined'!$D384,'RAB Prices Short'!$E:$E,'All Prices combined'!$G384),IF($B384="RAB Long",SUMIFS('RAB Prices Long'!BG:BG,'RAB Prices Long'!$B:$B,'All Prices combined'!$D384,'RAB Prices Long'!$E:$E,'All Prices combined'!$G384)))),2)</f>
        <v>158.4</v>
      </c>
      <c r="BE384" s="2">
        <f>ROUND(IF($B384="Annuity",SUMIFS('Annuity Prices'!BH:BH,'Annuity Prices'!$B:$B,$D384,'Annuity Prices'!$E:$E,$G384),IF($B384="RAB Short",SUMIFS('RAB Prices Short'!BH:BH,'RAB Prices Short'!$B:$B,'All Prices combined'!$D384,'RAB Prices Short'!$E:$E,'All Prices combined'!$G384),IF($B384="RAB Long",SUMIFS('RAB Prices Long'!BH:BH,'RAB Prices Long'!$B:$B,'All Prices combined'!$D384,'RAB Prices Long'!$E:$E,'All Prices combined'!$G384)))),2)</f>
        <v>162.36000000000001</v>
      </c>
      <c r="BF384" s="2">
        <f>ROUND(IF($B384="Annuity",SUMIFS('Annuity Prices'!BI:BI,'Annuity Prices'!$B:$B,$D384,'Annuity Prices'!$E:$E,$G384),IF($B384="RAB Short",SUMIFS('RAB Prices Short'!BI:BI,'RAB Prices Short'!$B:$B,'All Prices combined'!$D384,'RAB Prices Short'!$E:$E,'All Prices combined'!$G384),IF($B384="RAB Long",SUMIFS('RAB Prices Long'!BI:BI,'RAB Prices Long'!$B:$B,'All Prices combined'!$D384,'RAB Prices Long'!$E:$E,'All Prices combined'!$G384)))),2)</f>
        <v>170.26</v>
      </c>
      <c r="BG384" s="2">
        <f>ROUND(IF($B384="Annuity",SUMIFS('Annuity Prices'!BJ:BJ,'Annuity Prices'!$B:$B,$D384,'Annuity Prices'!$E:$E,$G384),IF($B384="RAB Short",SUMIFS('RAB Prices Short'!BJ:BJ,'RAB Prices Short'!$B:$B,'All Prices combined'!$D384,'RAB Prices Short'!$E:$E,'All Prices combined'!$G384),IF($B384="RAB Long",SUMIFS('RAB Prices Long'!BJ:BJ,'RAB Prices Long'!$B:$B,'All Prices combined'!$D384,'RAB Prices Long'!$E:$E,'All Prices combined'!$G384)))),2)</f>
        <v>179.76</v>
      </c>
      <c r="BH384" s="2">
        <f>ROUND(IF($B384="Annuity",SUMIFS('Annuity Prices'!BK:BK,'Annuity Prices'!$B:$B,$D384,'Annuity Prices'!$E:$E,$G384),IF($B384="RAB Short",SUMIFS('RAB Prices Short'!BK:BK,'RAB Prices Short'!$B:$B,'All Prices combined'!$D384,'RAB Prices Short'!$E:$E,'All Prices combined'!$G384),IF($B384="RAB Long",SUMIFS('RAB Prices Long'!BK:BK,'RAB Prices Long'!$B:$B,'All Prices combined'!$D384,'RAB Prices Long'!$E:$E,'All Prices combined'!$G384)))),2)</f>
        <v>184.26</v>
      </c>
      <c r="BI384" s="2">
        <f>ROUND(IF($B384="Annuity",SUMIFS('Annuity Prices'!BL:BL,'Annuity Prices'!$B:$B,$D384,'Annuity Prices'!$E:$E,$G384),IF($B384="RAB Short",SUMIFS('RAB Prices Short'!BL:BL,'RAB Prices Short'!$B:$B,'All Prices combined'!$D384,'RAB Prices Short'!$E:$E,'All Prices combined'!$G384),IF($B384="RAB Long",SUMIFS('RAB Prices Long'!BL:BL,'RAB Prices Long'!$B:$B,'All Prices combined'!$D384,'RAB Prices Long'!$E:$E,'All Prices combined'!$G384)))),2)</f>
        <v>188.86</v>
      </c>
      <c r="BJ384" s="2">
        <f>ROUND(IF($B384="Annuity",SUMIFS('Annuity Prices'!BM:BM,'Annuity Prices'!$B:$B,$D384,'Annuity Prices'!$E:$E,$G384),IF($B384="RAB Short",SUMIFS('RAB Prices Short'!BM:BM,'RAB Prices Short'!$B:$B,'All Prices combined'!$D384,'RAB Prices Short'!$E:$E,'All Prices combined'!$G384),IF($B384="RAB Long",SUMIFS('RAB Prices Long'!BM:BM,'RAB Prices Long'!$B:$B,'All Prices combined'!$D384,'RAB Prices Long'!$E:$E,'All Prices combined'!$G384)))),2)</f>
        <v>200.97</v>
      </c>
      <c r="BK384" s="2">
        <f>ROUND(IF($B384="Annuity",SUMIFS('Annuity Prices'!BN:BN,'Annuity Prices'!$B:$B,$D384,'Annuity Prices'!$E:$E,$G384),IF($B384="RAB Short",SUMIFS('RAB Prices Short'!BN:BN,'RAB Prices Short'!$B:$B,'All Prices combined'!$D384,'RAB Prices Short'!$E:$E,'All Prices combined'!$G384),IF($B384="RAB Long",SUMIFS('RAB Prices Long'!BN:BN,'RAB Prices Long'!$B:$B,'All Prices combined'!$D384,'RAB Prices Long'!$E:$E,'All Prices combined'!$G384)))),2)</f>
        <v>209.02</v>
      </c>
      <c r="BL384" s="2">
        <f>ROUND(IF($B384="Annuity",SUMIFS('Annuity Prices'!BO:BO,'Annuity Prices'!$B:$B,$D384,'Annuity Prices'!$E:$E,$G384),IF($B384="RAB Short",SUMIFS('RAB Prices Short'!BO:BO,'RAB Prices Short'!$B:$B,'All Prices combined'!$D384,'RAB Prices Short'!$E:$E,'All Prices combined'!$G384),IF($B384="RAB Long",SUMIFS('RAB Prices Long'!BO:BO,'RAB Prices Long'!$B:$B,'All Prices combined'!$D384,'RAB Prices Long'!$E:$E,'All Prices combined'!$G384)))),2)</f>
        <v>214.25</v>
      </c>
      <c r="BM384" s="2">
        <f>ROUND(IF($B384="Annuity",SUMIFS('Annuity Prices'!BP:BP,'Annuity Prices'!$B:$B,$D384,'Annuity Prices'!$E:$E,$G384),IF($B384="RAB Short",SUMIFS('RAB Prices Short'!BP:BP,'RAB Prices Short'!$B:$B,'All Prices combined'!$D384,'RAB Prices Short'!$E:$E,'All Prices combined'!$G384),IF($B384="RAB Long",SUMIFS('RAB Prices Long'!BP:BP,'RAB Prices Long'!$B:$B,'All Prices combined'!$D384,'RAB Prices Long'!$E:$E,'All Prices combined'!$G384)))),2)</f>
        <v>219.61</v>
      </c>
      <c r="BN384" s="2">
        <f>ROUND(IF($B384="Annuity",SUMIFS('Annuity Prices'!BQ:BQ,'Annuity Prices'!$B:$B,$D384,'Annuity Prices'!$E:$E,$G384),IF($B384="RAB Short",SUMIFS('RAB Prices Short'!BQ:BQ,'RAB Prices Short'!$B:$B,'All Prices combined'!$D384,'RAB Prices Short'!$E:$E,'All Prices combined'!$G384),IF($B384="RAB Long",SUMIFS('RAB Prices Long'!BQ:BQ,'RAB Prices Long'!$B:$B,'All Prices combined'!$D384,'RAB Prices Long'!$E:$E,'All Prices combined'!$G384)))),2)</f>
        <v>231.31</v>
      </c>
      <c r="BO384" s="2">
        <f>ROUND(IF($B384="Annuity",SUMIFS('Annuity Prices'!BR:BR,'Annuity Prices'!$B:$B,$D384,'Annuity Prices'!$E:$E,$G384),IF($B384="RAB Short",SUMIFS('RAB Prices Short'!BR:BR,'RAB Prices Short'!$B:$B,'All Prices combined'!$D384,'RAB Prices Short'!$E:$E,'All Prices combined'!$G384),IF($B384="RAB Long",SUMIFS('RAB Prices Long'!BR:BR,'RAB Prices Long'!$B:$B,'All Prices combined'!$D384,'RAB Prices Long'!$E:$E,'All Prices combined'!$G384)))),2)</f>
        <v>242.95</v>
      </c>
      <c r="BP384" s="2">
        <f>ROUND(IF($B384="Annuity",SUMIFS('Annuity Prices'!BS:BS,'Annuity Prices'!$B:$B,$D384,'Annuity Prices'!$E:$E,$G384),IF($B384="RAB Short",SUMIFS('RAB Prices Short'!BS:BS,'RAB Prices Short'!$B:$B,'All Prices combined'!$D384,'RAB Prices Short'!$E:$E,'All Prices combined'!$G384),IF($B384="RAB Long",SUMIFS('RAB Prices Long'!BS:BS,'RAB Prices Long'!$B:$B,'All Prices combined'!$D384,'RAB Prices Long'!$E:$E,'All Prices combined'!$G384)))),2)</f>
        <v>249.03</v>
      </c>
      <c r="BQ384" s="2">
        <f>ROUND(IF($B384="Annuity",SUMIFS('Annuity Prices'!BT:BT,'Annuity Prices'!$B:$B,$D384,'Annuity Prices'!$E:$E,$G384),IF($B384="RAB Short",SUMIFS('RAB Prices Short'!BT:BT,'RAB Prices Short'!$B:$B,'All Prices combined'!$D384,'RAB Prices Short'!$E:$E,'All Prices combined'!$G384),IF($B384="RAB Long",SUMIFS('RAB Prices Long'!BT:BT,'RAB Prices Long'!$B:$B,'All Prices combined'!$D384,'RAB Prices Long'!$E:$E,'All Prices combined'!$G384)))),2)</f>
        <v>255.25</v>
      </c>
      <c r="BR384" s="2">
        <f>ROUND(IF($B384="Annuity",SUMIFS('Annuity Prices'!BU:BU,'Annuity Prices'!$B:$B,$D384,'Annuity Prices'!$E:$E,$G384),IF($B384="RAB Short",SUMIFS('RAB Prices Short'!BU:BU,'RAB Prices Short'!$B:$B,'All Prices combined'!$D384,'RAB Prices Short'!$E:$E,'All Prices combined'!$G384),IF($B384="RAB Long",SUMIFS('RAB Prices Long'!BU:BU,'RAB Prices Long'!$B:$B,'All Prices combined'!$D384,'RAB Prices Long'!$E:$E,'All Prices combined'!$G384)))),2)</f>
        <v>269.95999999999998</v>
      </c>
      <c r="BS384" s="2">
        <f>ROUND(IF($B384="Annuity",SUMIFS('Annuity Prices'!BV:BV,'Annuity Prices'!$B:$B,$D384,'Annuity Prices'!$E:$E,$G384),IF($B384="RAB Short",SUMIFS('RAB Prices Short'!BV:BV,'RAB Prices Short'!$B:$B,'All Prices combined'!$D384,'RAB Prices Short'!$E:$E,'All Prices combined'!$G384),IF($B384="RAB Long",SUMIFS('RAB Prices Long'!BV:BV,'RAB Prices Long'!$B:$B,'All Prices combined'!$D384,'RAB Prices Long'!$E:$E,'All Prices combined'!$G384)))),2)</f>
        <v>282.29000000000002</v>
      </c>
      <c r="BT384" s="2">
        <f>ROUND(IF($B384="Annuity",SUMIFS('Annuity Prices'!BW:BW,'Annuity Prices'!$B:$B,$D384,'Annuity Prices'!$E:$E,$G384),IF($B384="RAB Short",SUMIFS('RAB Prices Short'!BW:BW,'RAB Prices Short'!$B:$B,'All Prices combined'!$D384,'RAB Prices Short'!$E:$E,'All Prices combined'!$G384),IF($B384="RAB Long",SUMIFS('RAB Prices Long'!BW:BW,'RAB Prices Long'!$B:$B,'All Prices combined'!$D384,'RAB Prices Long'!$E:$E,'All Prices combined'!$G384)))),2)</f>
        <v>289.35000000000002</v>
      </c>
      <c r="BU384" s="2">
        <f>ROUND(IF($B384="Annuity",SUMIFS('Annuity Prices'!BX:BX,'Annuity Prices'!$B:$B,$D384,'Annuity Prices'!$E:$E,$G384),IF($B384="RAB Short",SUMIFS('RAB Prices Short'!BX:BX,'RAB Prices Short'!$B:$B,'All Prices combined'!$D384,'RAB Prices Short'!$E:$E,'All Prices combined'!$G384),IF($B384="RAB Long",SUMIFS('RAB Prices Long'!BX:BX,'RAB Prices Long'!$B:$B,'All Prices combined'!$D384,'RAB Prices Long'!$E:$E,'All Prices combined'!$G384)))),2)</f>
        <v>296.58</v>
      </c>
    </row>
    <row r="385" spans="2:73" x14ac:dyDescent="0.25">
      <c r="B385" t="s">
        <v>44</v>
      </c>
      <c r="C385" t="s">
        <v>218</v>
      </c>
      <c r="D385" t="s">
        <v>219</v>
      </c>
      <c r="E385" t="s">
        <v>209</v>
      </c>
      <c r="F385" t="s">
        <v>218</v>
      </c>
      <c r="G385" t="s">
        <v>201</v>
      </c>
      <c r="I385" s="2">
        <f>ROUND(IF($B385="Annuity",SUMIFS('Annuity Prices'!L:L,'Annuity Prices'!$B:$B,$D385,'Annuity Prices'!$E:$E,$G385),IF($B385="RAB Short",SUMIFS('RAB Prices Short'!L:L,'RAB Prices Short'!$B:$B,'All Prices combined'!$D385,'RAB Prices Short'!$E:$E,'All Prices combined'!$G385),IF($B385="RAB Long",SUMIFS('RAB Prices Long'!L:L,'RAB Prices Long'!$B:$B,'All Prices combined'!$D385,'RAB Prices Long'!$E:$E,'All Prices combined'!$G385)))),2)</f>
        <v>0</v>
      </c>
      <c r="J385" s="2">
        <f>ROUND(IF($B385="Annuity",SUMIFS('Annuity Prices'!M:M,'Annuity Prices'!$B:$B,$D385,'Annuity Prices'!$E:$E,$G385),IF($B385="RAB Short",SUMIFS('RAB Prices Short'!M:M,'RAB Prices Short'!$B:$B,'All Prices combined'!$D385,'RAB Prices Short'!$E:$E,'All Prices combined'!$G385),IF($B385="RAB Long",SUMIFS('RAB Prices Long'!M:M,'RAB Prices Long'!$B:$B,'All Prices combined'!$D385,'RAB Prices Long'!$E:$E,'All Prices combined'!$G385)))),2)</f>
        <v>0</v>
      </c>
      <c r="K385" s="2">
        <f>ROUND(IF($B385="Annuity",SUMIFS('Annuity Prices'!N:N,'Annuity Prices'!$B:$B,$D385,'Annuity Prices'!$E:$E,$G385),IF($B385="RAB Short",SUMIFS('RAB Prices Short'!N:N,'RAB Prices Short'!$B:$B,'All Prices combined'!$D385,'RAB Prices Short'!$E:$E,'All Prices combined'!$G385),IF($B385="RAB Long",SUMIFS('RAB Prices Long'!N:N,'RAB Prices Long'!$B:$B,'All Prices combined'!$D385,'RAB Prices Long'!$E:$E,'All Prices combined'!$G385)))),2)</f>
        <v>78.45</v>
      </c>
      <c r="L385" s="2">
        <f>ROUND(IF($B385="Annuity",SUMIFS('Annuity Prices'!O:O,'Annuity Prices'!$B:$B,$D385,'Annuity Prices'!$E:$E,$G385),IF($B385="RAB Short",SUMIFS('RAB Prices Short'!O:O,'RAB Prices Short'!$B:$B,'All Prices combined'!$D385,'RAB Prices Short'!$E:$E,'All Prices combined'!$G385),IF($B385="RAB Long",SUMIFS('RAB Prices Long'!O:O,'RAB Prices Long'!$B:$B,'All Prices combined'!$D385,'RAB Prices Long'!$E:$E,'All Prices combined'!$G385)))),2)</f>
        <v>80.709999999999994</v>
      </c>
      <c r="M385" s="2">
        <f>ROUND(IF($B385="Annuity",SUMIFS('Annuity Prices'!P:P,'Annuity Prices'!$B:$B,$D385,'Annuity Prices'!$E:$E,$G385),IF($B385="RAB Short",SUMIFS('RAB Prices Short'!P:P,'RAB Prices Short'!$B:$B,'All Prices combined'!$D385,'RAB Prices Short'!$E:$E,'All Prices combined'!$G385),IF($B385="RAB Long",SUMIFS('RAB Prices Long'!P:P,'RAB Prices Long'!$B:$B,'All Prices combined'!$D385,'RAB Prices Long'!$E:$E,'All Prices combined'!$G385)))),2)</f>
        <v>84.92</v>
      </c>
      <c r="N385" s="2">
        <f>ROUND(IF($B385="Annuity",SUMIFS('Annuity Prices'!Q:Q,'Annuity Prices'!$B:$B,$D385,'Annuity Prices'!$E:$E,$G385),IF($B385="RAB Short",SUMIFS('RAB Prices Short'!Q:Q,'RAB Prices Short'!$B:$B,'All Prices combined'!$D385,'RAB Prices Short'!$E:$E,'All Prices combined'!$G385),IF($B385="RAB Long",SUMIFS('RAB Prices Long'!Q:Q,'RAB Prices Long'!$B:$B,'All Prices combined'!$D385,'RAB Prices Long'!$E:$E,'All Prices combined'!$G385)))),2)</f>
        <v>87.04</v>
      </c>
      <c r="O385" s="2">
        <f>ROUND(IF($B385="Annuity",SUMIFS('Annuity Prices'!R:R,'Annuity Prices'!$B:$B,$D385,'Annuity Prices'!$E:$E,$G385),IF($B385="RAB Short",SUMIFS('RAB Prices Short'!R:R,'RAB Prices Short'!$B:$B,'All Prices combined'!$D385,'RAB Prices Short'!$E:$E,'All Prices combined'!$G385),IF($B385="RAB Long",SUMIFS('RAB Prices Long'!R:R,'RAB Prices Long'!$B:$B,'All Prices combined'!$D385,'RAB Prices Long'!$E:$E,'All Prices combined'!$G385)))),2)</f>
        <v>89.22</v>
      </c>
      <c r="P385" s="2">
        <f>ROUND(IF($B385="Annuity",SUMIFS('Annuity Prices'!S:S,'Annuity Prices'!$B:$B,$D385,'Annuity Prices'!$E:$E,$G385),IF($B385="RAB Short",SUMIFS('RAB Prices Short'!S:S,'RAB Prices Short'!$B:$B,'All Prices combined'!$D385,'RAB Prices Short'!$E:$E,'All Prices combined'!$G385),IF($B385="RAB Long",SUMIFS('RAB Prices Long'!S:S,'RAB Prices Long'!$B:$B,'All Prices combined'!$D385,'RAB Prices Long'!$E:$E,'All Prices combined'!$G385)))),2)</f>
        <v>91.45</v>
      </c>
      <c r="Q385" s="2">
        <f>ROUND(IF($B385="Annuity",SUMIFS('Annuity Prices'!T:T,'Annuity Prices'!$B:$B,$D385,'Annuity Prices'!$E:$E,$G385),IF($B385="RAB Short",SUMIFS('RAB Prices Short'!T:T,'RAB Prices Short'!$B:$B,'All Prices combined'!$D385,'RAB Prices Short'!$E:$E,'All Prices combined'!$G385),IF($B385="RAB Long",SUMIFS('RAB Prices Long'!T:T,'RAB Prices Long'!$B:$B,'All Prices combined'!$D385,'RAB Prices Long'!$E:$E,'All Prices combined'!$G385)))),2)</f>
        <v>95.41</v>
      </c>
      <c r="R385" s="2">
        <f>ROUND(IF($B385="Annuity",SUMIFS('Annuity Prices'!U:U,'Annuity Prices'!$B:$B,$D385,'Annuity Prices'!$E:$E,$G385),IF($B385="RAB Short",SUMIFS('RAB Prices Short'!U:U,'RAB Prices Short'!$B:$B,'All Prices combined'!$D385,'RAB Prices Short'!$E:$E,'All Prices combined'!$G385),IF($B385="RAB Long",SUMIFS('RAB Prices Long'!U:U,'RAB Prices Long'!$B:$B,'All Prices combined'!$D385,'RAB Prices Long'!$E:$E,'All Prices combined'!$G385)))),2)</f>
        <v>97.79</v>
      </c>
      <c r="S385" s="2">
        <f>ROUND(IF($B385="Annuity",SUMIFS('Annuity Prices'!V:V,'Annuity Prices'!$B:$B,$D385,'Annuity Prices'!$E:$E,$G385),IF($B385="RAB Short",SUMIFS('RAB Prices Short'!V:V,'RAB Prices Short'!$B:$B,'All Prices combined'!$D385,'RAB Prices Short'!$E:$E,'All Prices combined'!$G385),IF($B385="RAB Long",SUMIFS('RAB Prices Long'!V:V,'RAB Prices Long'!$B:$B,'All Prices combined'!$D385,'RAB Prices Long'!$E:$E,'All Prices combined'!$G385)))),2)</f>
        <v>100.24</v>
      </c>
      <c r="T385" s="2">
        <f>ROUND(IF($B385="Annuity",SUMIFS('Annuity Prices'!W:W,'Annuity Prices'!$B:$B,$D385,'Annuity Prices'!$E:$E,$G385),IF($B385="RAB Short",SUMIFS('RAB Prices Short'!W:W,'RAB Prices Short'!$B:$B,'All Prices combined'!$D385,'RAB Prices Short'!$E:$E,'All Prices combined'!$G385),IF($B385="RAB Long",SUMIFS('RAB Prices Long'!W:W,'RAB Prices Long'!$B:$B,'All Prices combined'!$D385,'RAB Prices Long'!$E:$E,'All Prices combined'!$G385)))),2)</f>
        <v>102.74</v>
      </c>
      <c r="U385" s="2">
        <f>ROUND(IF($B385="Annuity",SUMIFS('Annuity Prices'!X:X,'Annuity Prices'!$B:$B,$D385,'Annuity Prices'!$E:$E,$G385),IF($B385="RAB Short",SUMIFS('RAB Prices Short'!X:X,'RAB Prices Short'!$B:$B,'All Prices combined'!$D385,'RAB Prices Short'!$E:$E,'All Prices combined'!$G385),IF($B385="RAB Long",SUMIFS('RAB Prices Long'!X:X,'RAB Prices Long'!$B:$B,'All Prices combined'!$D385,'RAB Prices Long'!$E:$E,'All Prices combined'!$G385)))),2)</f>
        <v>107.61</v>
      </c>
      <c r="V385" s="2">
        <f>ROUND(IF($B385="Annuity",SUMIFS('Annuity Prices'!Y:Y,'Annuity Prices'!$B:$B,$D385,'Annuity Prices'!$E:$E,$G385),IF($B385="RAB Short",SUMIFS('RAB Prices Short'!Y:Y,'RAB Prices Short'!$B:$B,'All Prices combined'!$D385,'RAB Prices Short'!$E:$E,'All Prices combined'!$G385),IF($B385="RAB Long",SUMIFS('RAB Prices Long'!Y:Y,'RAB Prices Long'!$B:$B,'All Prices combined'!$D385,'RAB Prices Long'!$E:$E,'All Prices combined'!$G385)))),2)</f>
        <v>110.3</v>
      </c>
      <c r="W385" s="2">
        <f>ROUND(IF($B385="Annuity",SUMIFS('Annuity Prices'!Z:Z,'Annuity Prices'!$B:$B,$D385,'Annuity Prices'!$E:$E,$G385),IF($B385="RAB Short",SUMIFS('RAB Prices Short'!Z:Z,'RAB Prices Short'!$B:$B,'All Prices combined'!$D385,'RAB Prices Short'!$E:$E,'All Prices combined'!$G385),IF($B385="RAB Long",SUMIFS('RAB Prices Long'!Z:Z,'RAB Prices Long'!$B:$B,'All Prices combined'!$D385,'RAB Prices Long'!$E:$E,'All Prices combined'!$G385)))),2)</f>
        <v>113.05</v>
      </c>
      <c r="X385" s="2">
        <f>ROUND(IF($B385="Annuity",SUMIFS('Annuity Prices'!AA:AA,'Annuity Prices'!$B:$B,$D385,'Annuity Prices'!$E:$E,$G385),IF($B385="RAB Short",SUMIFS('RAB Prices Short'!AA:AA,'RAB Prices Short'!$B:$B,'All Prices combined'!$D385,'RAB Prices Short'!$E:$E,'All Prices combined'!$G385),IF($B385="RAB Long",SUMIFS('RAB Prices Long'!AA:AA,'RAB Prices Long'!$B:$B,'All Prices combined'!$D385,'RAB Prices Long'!$E:$E,'All Prices combined'!$G385)))),2)</f>
        <v>115.88</v>
      </c>
      <c r="Y385" s="2">
        <f>ROUND(IF($B385="Annuity",SUMIFS('Annuity Prices'!AB:AB,'Annuity Prices'!$B:$B,$D385,'Annuity Prices'!$E:$E,$G385),IF($B385="RAB Short",SUMIFS('RAB Prices Short'!AB:AB,'RAB Prices Short'!$B:$B,'All Prices combined'!$D385,'RAB Prices Short'!$E:$E,'All Prices combined'!$G385),IF($B385="RAB Long",SUMIFS('RAB Prices Long'!AB:AB,'RAB Prices Long'!$B:$B,'All Prices combined'!$D385,'RAB Prices Long'!$E:$E,'All Prices combined'!$G385)))),2)</f>
        <v>120.09</v>
      </c>
      <c r="Z385" s="2">
        <f>ROUND(IF($B385="Annuity",SUMIFS('Annuity Prices'!AC:AC,'Annuity Prices'!$B:$B,$D385,'Annuity Prices'!$E:$E,$G385),IF($B385="RAB Short",SUMIFS('RAB Prices Short'!AC:AC,'RAB Prices Short'!$B:$B,'All Prices combined'!$D385,'RAB Prices Short'!$E:$E,'All Prices combined'!$G385),IF($B385="RAB Long",SUMIFS('RAB Prices Long'!AC:AC,'RAB Prices Long'!$B:$B,'All Prices combined'!$D385,'RAB Prices Long'!$E:$E,'All Prices combined'!$G385)))),2)</f>
        <v>123.1</v>
      </c>
      <c r="AA385" s="2">
        <f>ROUND(IF($B385="Annuity",SUMIFS('Annuity Prices'!AD:AD,'Annuity Prices'!$B:$B,$D385,'Annuity Prices'!$E:$E,$G385),IF($B385="RAB Short",SUMIFS('RAB Prices Short'!AD:AD,'RAB Prices Short'!$B:$B,'All Prices combined'!$D385,'RAB Prices Short'!$E:$E,'All Prices combined'!$G385),IF($B385="RAB Long",SUMIFS('RAB Prices Long'!AD:AD,'RAB Prices Long'!$B:$B,'All Prices combined'!$D385,'RAB Prices Long'!$E:$E,'All Prices combined'!$G385)))),2)</f>
        <v>126.18</v>
      </c>
      <c r="AB385" s="2">
        <f>ROUND(IF($B385="Annuity",SUMIFS('Annuity Prices'!AE:AE,'Annuity Prices'!$B:$B,$D385,'Annuity Prices'!$E:$E,$G385),IF($B385="RAB Short",SUMIFS('RAB Prices Short'!AE:AE,'RAB Prices Short'!$B:$B,'All Prices combined'!$D385,'RAB Prices Short'!$E:$E,'All Prices combined'!$G385),IF($B385="RAB Long",SUMIFS('RAB Prices Long'!AE:AE,'RAB Prices Long'!$B:$B,'All Prices combined'!$D385,'RAB Prices Long'!$E:$E,'All Prices combined'!$G385)))),2)</f>
        <v>129.33000000000001</v>
      </c>
      <c r="AC385" s="2">
        <f>ROUND(IF($B385="Annuity",SUMIFS('Annuity Prices'!AF:AF,'Annuity Prices'!$B:$B,$D385,'Annuity Prices'!$E:$E,$G385),IF($B385="RAB Short",SUMIFS('RAB Prices Short'!AF:AF,'RAB Prices Short'!$B:$B,'All Prices combined'!$D385,'RAB Prices Short'!$E:$E,'All Prices combined'!$G385),IF($B385="RAB Long",SUMIFS('RAB Prices Long'!AF:AF,'RAB Prices Long'!$B:$B,'All Prices combined'!$D385,'RAB Prices Long'!$E:$E,'All Prices combined'!$G385)))),2)</f>
        <v>130.96</v>
      </c>
      <c r="AD385" s="2">
        <f>ROUND(IF($B385="Annuity",SUMIFS('Annuity Prices'!AG:AG,'Annuity Prices'!$B:$B,$D385,'Annuity Prices'!$E:$E,$G385),IF($B385="RAB Short",SUMIFS('RAB Prices Short'!AG:AG,'RAB Prices Short'!$B:$B,'All Prices combined'!$D385,'RAB Prices Short'!$E:$E,'All Prices combined'!$G385),IF($B385="RAB Long",SUMIFS('RAB Prices Long'!AG:AG,'RAB Prices Long'!$B:$B,'All Prices combined'!$D385,'RAB Prices Long'!$E:$E,'All Prices combined'!$G385)))),2)</f>
        <v>134.22999999999999</v>
      </c>
      <c r="AE385" s="2">
        <f>ROUND(IF($B385="Annuity",SUMIFS('Annuity Prices'!AH:AH,'Annuity Prices'!$B:$B,$D385,'Annuity Prices'!$E:$E,$G385),IF($B385="RAB Short",SUMIFS('RAB Prices Short'!AH:AH,'RAB Prices Short'!$B:$B,'All Prices combined'!$D385,'RAB Prices Short'!$E:$E,'All Prices combined'!$G385),IF($B385="RAB Long",SUMIFS('RAB Prices Long'!AH:AH,'RAB Prices Long'!$B:$B,'All Prices combined'!$D385,'RAB Prices Long'!$E:$E,'All Prices combined'!$G385)))),2)</f>
        <v>137.59</v>
      </c>
      <c r="AF385" s="2">
        <f>ROUND(IF($B385="Annuity",SUMIFS('Annuity Prices'!AI:AI,'Annuity Prices'!$B:$B,$D385,'Annuity Prices'!$E:$E,$G385),IF($B385="RAB Short",SUMIFS('RAB Prices Short'!AI:AI,'RAB Prices Short'!$B:$B,'All Prices combined'!$D385,'RAB Prices Short'!$E:$E,'All Prices combined'!$G385),IF($B385="RAB Long",SUMIFS('RAB Prices Long'!AI:AI,'RAB Prices Long'!$B:$B,'All Prices combined'!$D385,'RAB Prices Long'!$E:$E,'All Prices combined'!$G385)))),2)</f>
        <v>141.03</v>
      </c>
      <c r="AG385" s="2">
        <f>ROUND(IF($B385="Annuity",SUMIFS('Annuity Prices'!AJ:AJ,'Annuity Prices'!$B:$B,$D385,'Annuity Prices'!$E:$E,$G385),IF($B385="RAB Short",SUMIFS('RAB Prices Short'!AJ:AJ,'RAB Prices Short'!$B:$B,'All Prices combined'!$D385,'RAB Prices Short'!$E:$E,'All Prices combined'!$G385),IF($B385="RAB Long",SUMIFS('RAB Prices Long'!AJ:AJ,'RAB Prices Long'!$B:$B,'All Prices combined'!$D385,'RAB Prices Long'!$E:$E,'All Prices combined'!$G385)))),2)</f>
        <v>144.84</v>
      </c>
      <c r="AH385" s="2">
        <f>ROUND(IF($B385="Annuity",SUMIFS('Annuity Prices'!AK:AK,'Annuity Prices'!$B:$B,$D385,'Annuity Prices'!$E:$E,$G385),IF($B385="RAB Short",SUMIFS('RAB Prices Short'!AK:AK,'RAB Prices Short'!$B:$B,'All Prices combined'!$D385,'RAB Prices Short'!$E:$E,'All Prices combined'!$G385),IF($B385="RAB Long",SUMIFS('RAB Prices Long'!AK:AK,'RAB Prices Long'!$B:$B,'All Prices combined'!$D385,'RAB Prices Long'!$E:$E,'All Prices combined'!$G385)))),2)</f>
        <v>148.47</v>
      </c>
      <c r="AI385" s="2">
        <f>ROUND(IF($B385="Annuity",SUMIFS('Annuity Prices'!AL:AL,'Annuity Prices'!$B:$B,$D385,'Annuity Prices'!$E:$E,$G385),IF($B385="RAB Short",SUMIFS('RAB Prices Short'!AL:AL,'RAB Prices Short'!$B:$B,'All Prices combined'!$D385,'RAB Prices Short'!$E:$E,'All Prices combined'!$G385),IF($B385="RAB Long",SUMIFS('RAB Prices Long'!AL:AL,'RAB Prices Long'!$B:$B,'All Prices combined'!$D385,'RAB Prices Long'!$E:$E,'All Prices combined'!$G385)))),2)</f>
        <v>152.18</v>
      </c>
      <c r="AJ385" s="2">
        <f>ROUND(IF($B385="Annuity",SUMIFS('Annuity Prices'!AM:AM,'Annuity Prices'!$B:$B,$D385,'Annuity Prices'!$E:$E,$G385),IF($B385="RAB Short",SUMIFS('RAB Prices Short'!AM:AM,'RAB Prices Short'!$B:$B,'All Prices combined'!$D385,'RAB Prices Short'!$E:$E,'All Prices combined'!$G385),IF($B385="RAB Long",SUMIFS('RAB Prices Long'!AM:AM,'RAB Prices Long'!$B:$B,'All Prices combined'!$D385,'RAB Prices Long'!$E:$E,'All Prices combined'!$G385)))),2)</f>
        <v>155.97999999999999</v>
      </c>
      <c r="AK385" s="2">
        <f>ROUND(IF($B385="Annuity",SUMIFS('Annuity Prices'!AN:AN,'Annuity Prices'!$B:$B,$D385,'Annuity Prices'!$E:$E,$G385),IF($B385="RAB Short",SUMIFS('RAB Prices Short'!AN:AN,'RAB Prices Short'!$B:$B,'All Prices combined'!$D385,'RAB Prices Short'!$E:$E,'All Prices combined'!$G385),IF($B385="RAB Long",SUMIFS('RAB Prices Long'!AN:AN,'RAB Prices Long'!$B:$B,'All Prices combined'!$D385,'RAB Prices Long'!$E:$E,'All Prices combined'!$G385)))),2)</f>
        <v>158.85</v>
      </c>
      <c r="AL385" s="2">
        <f>ROUND(IF($B385="Annuity",SUMIFS('Annuity Prices'!AO:AO,'Annuity Prices'!$B:$B,$D385,'Annuity Prices'!$E:$E,$G385),IF($B385="RAB Short",SUMIFS('RAB Prices Short'!AO:AO,'RAB Prices Short'!$B:$B,'All Prices combined'!$D385,'RAB Prices Short'!$E:$E,'All Prices combined'!$G385),IF($B385="RAB Long",SUMIFS('RAB Prices Long'!AO:AO,'RAB Prices Long'!$B:$B,'All Prices combined'!$D385,'RAB Prices Long'!$E:$E,'All Prices combined'!$G385)))),2)</f>
        <v>162.81</v>
      </c>
      <c r="AM385" s="2">
        <f>ROUND(IF($B385="Annuity",SUMIFS('Annuity Prices'!AP:AP,'Annuity Prices'!$B:$B,$D385,'Annuity Prices'!$E:$E,$G385),IF($B385="RAB Short",SUMIFS('RAB Prices Short'!AP:AP,'RAB Prices Short'!$B:$B,'All Prices combined'!$D385,'RAB Prices Short'!$E:$E,'All Prices combined'!$G385),IF($B385="RAB Long",SUMIFS('RAB Prices Long'!AP:AP,'RAB Prices Long'!$B:$B,'All Prices combined'!$D385,'RAB Prices Long'!$E:$E,'All Prices combined'!$G385)))),2)</f>
        <v>166.89</v>
      </c>
      <c r="AN385" s="2">
        <f>ROUND(IF($B385="Annuity",SUMIFS('Annuity Prices'!AQ:AQ,'Annuity Prices'!$B:$B,$D385,'Annuity Prices'!$E:$E,$G385),IF($B385="RAB Short",SUMIFS('RAB Prices Short'!AQ:AQ,'RAB Prices Short'!$B:$B,'All Prices combined'!$D385,'RAB Prices Short'!$E:$E,'All Prices combined'!$G385),IF($B385="RAB Long",SUMIFS('RAB Prices Long'!AQ:AQ,'RAB Prices Long'!$B:$B,'All Prices combined'!$D385,'RAB Prices Long'!$E:$E,'All Prices combined'!$G385)))),2)</f>
        <v>171.06</v>
      </c>
      <c r="AO385" s="2">
        <f>ROUND(IF($B385="Annuity",SUMIFS('Annuity Prices'!AR:AR,'Annuity Prices'!$B:$B,$D385,'Annuity Prices'!$E:$E,$G385),IF($B385="RAB Short",SUMIFS('RAB Prices Short'!AR:AR,'RAB Prices Short'!$B:$B,'All Prices combined'!$D385,'RAB Prices Short'!$E:$E,'All Prices combined'!$G385),IF($B385="RAB Long",SUMIFS('RAB Prices Long'!AR:AR,'RAB Prices Long'!$B:$B,'All Prices combined'!$D385,'RAB Prices Long'!$E:$E,'All Prices combined'!$G385)))),2)</f>
        <v>0</v>
      </c>
      <c r="AP385" s="2">
        <f>ROUND(IF($B385="Annuity",SUMIFS('Annuity Prices'!AS:AS,'Annuity Prices'!$B:$B,$D385,'Annuity Prices'!$E:$E,$G385),IF($B385="RAB Short",SUMIFS('RAB Prices Short'!AS:AS,'RAB Prices Short'!$B:$B,'All Prices combined'!$D385,'RAB Prices Short'!$E:$E,'All Prices combined'!$G385),IF($B385="RAB Long",SUMIFS('RAB Prices Long'!AS:AS,'RAB Prices Long'!$B:$B,'All Prices combined'!$D385,'RAB Prices Long'!$E:$E,'All Prices combined'!$G385)))),2)</f>
        <v>0</v>
      </c>
      <c r="AQ385" s="2">
        <f>ROUND(IF($B385="Annuity",SUMIFS('Annuity Prices'!AT:AT,'Annuity Prices'!$B:$B,$D385,'Annuity Prices'!$E:$E,$G385),IF($B385="RAB Short",SUMIFS('RAB Prices Short'!AT:AT,'RAB Prices Short'!$B:$B,'All Prices combined'!$D385,'RAB Prices Short'!$E:$E,'All Prices combined'!$G385),IF($B385="RAB Long",SUMIFS('RAB Prices Long'!AT:AT,'RAB Prices Long'!$B:$B,'All Prices combined'!$D385,'RAB Prices Long'!$E:$E,'All Prices combined'!$G385)))),2)</f>
        <v>65.61</v>
      </c>
      <c r="AR385" s="2">
        <f>ROUND(IF($B385="Annuity",SUMIFS('Annuity Prices'!AU:AU,'Annuity Prices'!$B:$B,$D385,'Annuity Prices'!$E:$E,$G385),IF($B385="RAB Short",SUMIFS('RAB Prices Short'!AU:AU,'RAB Prices Short'!$B:$B,'All Prices combined'!$D385,'RAB Prices Short'!$E:$E,'All Prices combined'!$G385),IF($B385="RAB Long",SUMIFS('RAB Prices Long'!AU:AU,'RAB Prices Long'!$B:$B,'All Prices combined'!$D385,'RAB Prices Long'!$E:$E,'All Prices combined'!$G385)))),2)</f>
        <v>70.260000000000005</v>
      </c>
      <c r="AS385" s="2">
        <f>ROUND(IF($B385="Annuity",SUMIFS('Annuity Prices'!AV:AV,'Annuity Prices'!$B:$B,$D385,'Annuity Prices'!$E:$E,$G385),IF($B385="RAB Short",SUMIFS('RAB Prices Short'!AV:AV,'RAB Prices Short'!$B:$B,'All Prices combined'!$D385,'RAB Prices Short'!$E:$E,'All Prices combined'!$G385),IF($B385="RAB Long",SUMIFS('RAB Prices Long'!AV:AV,'RAB Prices Long'!$B:$B,'All Prices combined'!$D385,'RAB Prices Long'!$E:$E,'All Prices combined'!$G385)))),2)</f>
        <v>75.12</v>
      </c>
      <c r="AT385" s="2">
        <f>ROUND(IF($B385="Annuity",SUMIFS('Annuity Prices'!AW:AW,'Annuity Prices'!$B:$B,$D385,'Annuity Prices'!$E:$E,$G385),IF($B385="RAB Short",SUMIFS('RAB Prices Short'!AW:AW,'RAB Prices Short'!$B:$B,'All Prices combined'!$D385,'RAB Prices Short'!$E:$E,'All Prices combined'!$G385),IF($B385="RAB Long",SUMIFS('RAB Prices Long'!AW:AW,'RAB Prices Long'!$B:$B,'All Prices combined'!$D385,'RAB Prices Long'!$E:$E,'All Prices combined'!$G385)))),2)</f>
        <v>80.2</v>
      </c>
      <c r="AU385" s="2">
        <f>ROUND(IF($B385="Annuity",SUMIFS('Annuity Prices'!AX:AX,'Annuity Prices'!$B:$B,$D385,'Annuity Prices'!$E:$E,$G385),IF($B385="RAB Short",SUMIFS('RAB Prices Short'!AX:AX,'RAB Prices Short'!$B:$B,'All Prices combined'!$D385,'RAB Prices Short'!$E:$E,'All Prices combined'!$G385),IF($B385="RAB Long",SUMIFS('RAB Prices Long'!AX:AX,'RAB Prices Long'!$B:$B,'All Prices combined'!$D385,'RAB Prices Long'!$E:$E,'All Prices combined'!$G385)))),2)</f>
        <v>85.51</v>
      </c>
      <c r="AV385" s="2">
        <f>ROUND(IF($B385="Annuity",SUMIFS('Annuity Prices'!AY:AY,'Annuity Prices'!$B:$B,$D385,'Annuity Prices'!$E:$E,$G385),IF($B385="RAB Short",SUMIFS('RAB Prices Short'!AY:AY,'RAB Prices Short'!$B:$B,'All Prices combined'!$D385,'RAB Prices Short'!$E:$E,'All Prices combined'!$G385),IF($B385="RAB Long",SUMIFS('RAB Prices Long'!AY:AY,'RAB Prices Long'!$B:$B,'All Prices combined'!$D385,'RAB Prices Long'!$E:$E,'All Prices combined'!$G385)))),2)</f>
        <v>89.22</v>
      </c>
      <c r="AW385" s="2">
        <f>ROUND(IF($B385="Annuity",SUMIFS('Annuity Prices'!AZ:AZ,'Annuity Prices'!$B:$B,$D385,'Annuity Prices'!$E:$E,$G385),IF($B385="RAB Short",SUMIFS('RAB Prices Short'!AZ:AZ,'RAB Prices Short'!$B:$B,'All Prices combined'!$D385,'RAB Prices Short'!$E:$E,'All Prices combined'!$G385),IF($B385="RAB Long",SUMIFS('RAB Prices Long'!AZ:AZ,'RAB Prices Long'!$B:$B,'All Prices combined'!$D385,'RAB Prices Long'!$E:$E,'All Prices combined'!$G385)))),2)</f>
        <v>91.45</v>
      </c>
      <c r="AX385" s="2">
        <f>ROUND(IF($B385="Annuity",SUMIFS('Annuity Prices'!BA:BA,'Annuity Prices'!$B:$B,$D385,'Annuity Prices'!$E:$E,$G385),IF($B385="RAB Short",SUMIFS('RAB Prices Short'!BA:BA,'RAB Prices Short'!$B:$B,'All Prices combined'!$D385,'RAB Prices Short'!$E:$E,'All Prices combined'!$G385),IF($B385="RAB Long",SUMIFS('RAB Prices Long'!BA:BA,'RAB Prices Long'!$B:$B,'All Prices combined'!$D385,'RAB Prices Long'!$E:$E,'All Prices combined'!$G385)))),2)</f>
        <v>95.41</v>
      </c>
      <c r="AY385" s="2">
        <f>ROUND(IF($B385="Annuity",SUMIFS('Annuity Prices'!BB:BB,'Annuity Prices'!$B:$B,$D385,'Annuity Prices'!$E:$E,$G385),IF($B385="RAB Short",SUMIFS('RAB Prices Short'!BB:BB,'RAB Prices Short'!$B:$B,'All Prices combined'!$D385,'RAB Prices Short'!$E:$E,'All Prices combined'!$G385),IF($B385="RAB Long",SUMIFS('RAB Prices Long'!BB:BB,'RAB Prices Long'!$B:$B,'All Prices combined'!$D385,'RAB Prices Long'!$E:$E,'All Prices combined'!$G385)))),2)</f>
        <v>97.79</v>
      </c>
      <c r="AZ385" s="2">
        <f>ROUND(IF($B385="Annuity",SUMIFS('Annuity Prices'!BC:BC,'Annuity Prices'!$B:$B,$D385,'Annuity Prices'!$E:$E,$G385),IF($B385="RAB Short",SUMIFS('RAB Prices Short'!BC:BC,'RAB Prices Short'!$B:$B,'All Prices combined'!$D385,'RAB Prices Short'!$E:$E,'All Prices combined'!$G385),IF($B385="RAB Long",SUMIFS('RAB Prices Long'!BC:BC,'RAB Prices Long'!$B:$B,'All Prices combined'!$D385,'RAB Prices Long'!$E:$E,'All Prices combined'!$G385)))),2)</f>
        <v>100.24</v>
      </c>
      <c r="BA385" s="2">
        <f>ROUND(IF($B385="Annuity",SUMIFS('Annuity Prices'!BD:BD,'Annuity Prices'!$B:$B,$D385,'Annuity Prices'!$E:$E,$G385),IF($B385="RAB Short",SUMIFS('RAB Prices Short'!BD:BD,'RAB Prices Short'!$B:$B,'All Prices combined'!$D385,'RAB Prices Short'!$E:$E,'All Prices combined'!$G385),IF($B385="RAB Long",SUMIFS('RAB Prices Long'!BD:BD,'RAB Prices Long'!$B:$B,'All Prices combined'!$D385,'RAB Prices Long'!$E:$E,'All Prices combined'!$G385)))),2)</f>
        <v>102.74</v>
      </c>
      <c r="BB385" s="2">
        <f>ROUND(IF($B385="Annuity",SUMIFS('Annuity Prices'!BE:BE,'Annuity Prices'!$B:$B,$D385,'Annuity Prices'!$E:$E,$G385),IF($B385="RAB Short",SUMIFS('RAB Prices Short'!BE:BE,'RAB Prices Short'!$B:$B,'All Prices combined'!$D385,'RAB Prices Short'!$E:$E,'All Prices combined'!$G385),IF($B385="RAB Long",SUMIFS('RAB Prices Long'!BE:BE,'RAB Prices Long'!$B:$B,'All Prices combined'!$D385,'RAB Prices Long'!$E:$E,'All Prices combined'!$G385)))),2)</f>
        <v>107.61</v>
      </c>
      <c r="BC385" s="2">
        <f>ROUND(IF($B385="Annuity",SUMIFS('Annuity Prices'!BF:BF,'Annuity Prices'!$B:$B,$D385,'Annuity Prices'!$E:$E,$G385),IF($B385="RAB Short",SUMIFS('RAB Prices Short'!BF:BF,'RAB Prices Short'!$B:$B,'All Prices combined'!$D385,'RAB Prices Short'!$E:$E,'All Prices combined'!$G385),IF($B385="RAB Long",SUMIFS('RAB Prices Long'!BF:BF,'RAB Prices Long'!$B:$B,'All Prices combined'!$D385,'RAB Prices Long'!$E:$E,'All Prices combined'!$G385)))),2)</f>
        <v>110.3</v>
      </c>
      <c r="BD385" s="2">
        <f>ROUND(IF($B385="Annuity",SUMIFS('Annuity Prices'!BG:BG,'Annuity Prices'!$B:$B,$D385,'Annuity Prices'!$E:$E,$G385),IF($B385="RAB Short",SUMIFS('RAB Prices Short'!BG:BG,'RAB Prices Short'!$B:$B,'All Prices combined'!$D385,'RAB Prices Short'!$E:$E,'All Prices combined'!$G385),IF($B385="RAB Long",SUMIFS('RAB Prices Long'!BG:BG,'RAB Prices Long'!$B:$B,'All Prices combined'!$D385,'RAB Prices Long'!$E:$E,'All Prices combined'!$G385)))),2)</f>
        <v>113.05</v>
      </c>
      <c r="BE385" s="2">
        <f>ROUND(IF($B385="Annuity",SUMIFS('Annuity Prices'!BH:BH,'Annuity Prices'!$B:$B,$D385,'Annuity Prices'!$E:$E,$G385),IF($B385="RAB Short",SUMIFS('RAB Prices Short'!BH:BH,'RAB Prices Short'!$B:$B,'All Prices combined'!$D385,'RAB Prices Short'!$E:$E,'All Prices combined'!$G385),IF($B385="RAB Long",SUMIFS('RAB Prices Long'!BH:BH,'RAB Prices Long'!$B:$B,'All Prices combined'!$D385,'RAB Prices Long'!$E:$E,'All Prices combined'!$G385)))),2)</f>
        <v>115.88</v>
      </c>
      <c r="BF385" s="2">
        <f>ROUND(IF($B385="Annuity",SUMIFS('Annuity Prices'!BI:BI,'Annuity Prices'!$B:$B,$D385,'Annuity Prices'!$E:$E,$G385),IF($B385="RAB Short",SUMIFS('RAB Prices Short'!BI:BI,'RAB Prices Short'!$B:$B,'All Prices combined'!$D385,'RAB Prices Short'!$E:$E,'All Prices combined'!$G385),IF($B385="RAB Long",SUMIFS('RAB Prices Long'!BI:BI,'RAB Prices Long'!$B:$B,'All Prices combined'!$D385,'RAB Prices Long'!$E:$E,'All Prices combined'!$G385)))),2)</f>
        <v>120.09</v>
      </c>
      <c r="BG385" s="2">
        <f>ROUND(IF($B385="Annuity",SUMIFS('Annuity Prices'!BJ:BJ,'Annuity Prices'!$B:$B,$D385,'Annuity Prices'!$E:$E,$G385),IF($B385="RAB Short",SUMIFS('RAB Prices Short'!BJ:BJ,'RAB Prices Short'!$B:$B,'All Prices combined'!$D385,'RAB Prices Short'!$E:$E,'All Prices combined'!$G385),IF($B385="RAB Long",SUMIFS('RAB Prices Long'!BJ:BJ,'RAB Prices Long'!$B:$B,'All Prices combined'!$D385,'RAB Prices Long'!$E:$E,'All Prices combined'!$G385)))),2)</f>
        <v>123.1</v>
      </c>
      <c r="BH385" s="2">
        <f>ROUND(IF($B385="Annuity",SUMIFS('Annuity Prices'!BK:BK,'Annuity Prices'!$B:$B,$D385,'Annuity Prices'!$E:$E,$G385),IF($B385="RAB Short",SUMIFS('RAB Prices Short'!BK:BK,'RAB Prices Short'!$B:$B,'All Prices combined'!$D385,'RAB Prices Short'!$E:$E,'All Prices combined'!$G385),IF($B385="RAB Long",SUMIFS('RAB Prices Long'!BK:BK,'RAB Prices Long'!$B:$B,'All Prices combined'!$D385,'RAB Prices Long'!$E:$E,'All Prices combined'!$G385)))),2)</f>
        <v>126.18</v>
      </c>
      <c r="BI385" s="2">
        <f>ROUND(IF($B385="Annuity",SUMIFS('Annuity Prices'!BL:BL,'Annuity Prices'!$B:$B,$D385,'Annuity Prices'!$E:$E,$G385),IF($B385="RAB Short",SUMIFS('RAB Prices Short'!BL:BL,'RAB Prices Short'!$B:$B,'All Prices combined'!$D385,'RAB Prices Short'!$E:$E,'All Prices combined'!$G385),IF($B385="RAB Long",SUMIFS('RAB Prices Long'!BL:BL,'RAB Prices Long'!$B:$B,'All Prices combined'!$D385,'RAB Prices Long'!$E:$E,'All Prices combined'!$G385)))),2)</f>
        <v>129.33000000000001</v>
      </c>
      <c r="BJ385" s="2">
        <f>ROUND(IF($B385="Annuity",SUMIFS('Annuity Prices'!BM:BM,'Annuity Prices'!$B:$B,$D385,'Annuity Prices'!$E:$E,$G385),IF($B385="RAB Short",SUMIFS('RAB Prices Short'!BM:BM,'RAB Prices Short'!$B:$B,'All Prices combined'!$D385,'RAB Prices Short'!$E:$E,'All Prices combined'!$G385),IF($B385="RAB Long",SUMIFS('RAB Prices Long'!BM:BM,'RAB Prices Long'!$B:$B,'All Prices combined'!$D385,'RAB Prices Long'!$E:$E,'All Prices combined'!$G385)))),2)</f>
        <v>130.96</v>
      </c>
      <c r="BK385" s="2">
        <f>ROUND(IF($B385="Annuity",SUMIFS('Annuity Prices'!BN:BN,'Annuity Prices'!$B:$B,$D385,'Annuity Prices'!$E:$E,$G385),IF($B385="RAB Short",SUMIFS('RAB Prices Short'!BN:BN,'RAB Prices Short'!$B:$B,'All Prices combined'!$D385,'RAB Prices Short'!$E:$E,'All Prices combined'!$G385),IF($B385="RAB Long",SUMIFS('RAB Prices Long'!BN:BN,'RAB Prices Long'!$B:$B,'All Prices combined'!$D385,'RAB Prices Long'!$E:$E,'All Prices combined'!$G385)))),2)</f>
        <v>134.22999999999999</v>
      </c>
      <c r="BL385" s="2">
        <f>ROUND(IF($B385="Annuity",SUMIFS('Annuity Prices'!BO:BO,'Annuity Prices'!$B:$B,$D385,'Annuity Prices'!$E:$E,$G385),IF($B385="RAB Short",SUMIFS('RAB Prices Short'!BO:BO,'RAB Prices Short'!$B:$B,'All Prices combined'!$D385,'RAB Prices Short'!$E:$E,'All Prices combined'!$G385),IF($B385="RAB Long",SUMIFS('RAB Prices Long'!BO:BO,'RAB Prices Long'!$B:$B,'All Prices combined'!$D385,'RAB Prices Long'!$E:$E,'All Prices combined'!$G385)))),2)</f>
        <v>137.59</v>
      </c>
      <c r="BM385" s="2">
        <f>ROUND(IF($B385="Annuity",SUMIFS('Annuity Prices'!BP:BP,'Annuity Prices'!$B:$B,$D385,'Annuity Prices'!$E:$E,$G385),IF($B385="RAB Short",SUMIFS('RAB Prices Short'!BP:BP,'RAB Prices Short'!$B:$B,'All Prices combined'!$D385,'RAB Prices Short'!$E:$E,'All Prices combined'!$G385),IF($B385="RAB Long",SUMIFS('RAB Prices Long'!BP:BP,'RAB Prices Long'!$B:$B,'All Prices combined'!$D385,'RAB Prices Long'!$E:$E,'All Prices combined'!$G385)))),2)</f>
        <v>141.03</v>
      </c>
      <c r="BN385" s="2">
        <f>ROUND(IF($B385="Annuity",SUMIFS('Annuity Prices'!BQ:BQ,'Annuity Prices'!$B:$B,$D385,'Annuity Prices'!$E:$E,$G385),IF($B385="RAB Short",SUMIFS('RAB Prices Short'!BQ:BQ,'RAB Prices Short'!$B:$B,'All Prices combined'!$D385,'RAB Prices Short'!$E:$E,'All Prices combined'!$G385),IF($B385="RAB Long",SUMIFS('RAB Prices Long'!BQ:BQ,'RAB Prices Long'!$B:$B,'All Prices combined'!$D385,'RAB Prices Long'!$E:$E,'All Prices combined'!$G385)))),2)</f>
        <v>144.84</v>
      </c>
      <c r="BO385" s="2">
        <f>ROUND(IF($B385="Annuity",SUMIFS('Annuity Prices'!BR:BR,'Annuity Prices'!$B:$B,$D385,'Annuity Prices'!$E:$E,$G385),IF($B385="RAB Short",SUMIFS('RAB Prices Short'!BR:BR,'RAB Prices Short'!$B:$B,'All Prices combined'!$D385,'RAB Prices Short'!$E:$E,'All Prices combined'!$G385),IF($B385="RAB Long",SUMIFS('RAB Prices Long'!BR:BR,'RAB Prices Long'!$B:$B,'All Prices combined'!$D385,'RAB Prices Long'!$E:$E,'All Prices combined'!$G385)))),2)</f>
        <v>148.47</v>
      </c>
      <c r="BP385" s="2">
        <f>ROUND(IF($B385="Annuity",SUMIFS('Annuity Prices'!BS:BS,'Annuity Prices'!$B:$B,$D385,'Annuity Prices'!$E:$E,$G385),IF($B385="RAB Short",SUMIFS('RAB Prices Short'!BS:BS,'RAB Prices Short'!$B:$B,'All Prices combined'!$D385,'RAB Prices Short'!$E:$E,'All Prices combined'!$G385),IF($B385="RAB Long",SUMIFS('RAB Prices Long'!BS:BS,'RAB Prices Long'!$B:$B,'All Prices combined'!$D385,'RAB Prices Long'!$E:$E,'All Prices combined'!$G385)))),2)</f>
        <v>152.18</v>
      </c>
      <c r="BQ385" s="2">
        <f>ROUND(IF($B385="Annuity",SUMIFS('Annuity Prices'!BT:BT,'Annuity Prices'!$B:$B,$D385,'Annuity Prices'!$E:$E,$G385),IF($B385="RAB Short",SUMIFS('RAB Prices Short'!BT:BT,'RAB Prices Short'!$B:$B,'All Prices combined'!$D385,'RAB Prices Short'!$E:$E,'All Prices combined'!$G385),IF($B385="RAB Long",SUMIFS('RAB Prices Long'!BT:BT,'RAB Prices Long'!$B:$B,'All Prices combined'!$D385,'RAB Prices Long'!$E:$E,'All Prices combined'!$G385)))),2)</f>
        <v>155.97999999999999</v>
      </c>
      <c r="BR385" s="2">
        <f>ROUND(IF($B385="Annuity",SUMIFS('Annuity Prices'!BU:BU,'Annuity Prices'!$B:$B,$D385,'Annuity Prices'!$E:$E,$G385),IF($B385="RAB Short",SUMIFS('RAB Prices Short'!BU:BU,'RAB Prices Short'!$B:$B,'All Prices combined'!$D385,'RAB Prices Short'!$E:$E,'All Prices combined'!$G385),IF($B385="RAB Long",SUMIFS('RAB Prices Long'!BU:BU,'RAB Prices Long'!$B:$B,'All Prices combined'!$D385,'RAB Prices Long'!$E:$E,'All Prices combined'!$G385)))),2)</f>
        <v>158.85</v>
      </c>
      <c r="BS385" s="2">
        <f>ROUND(IF($B385="Annuity",SUMIFS('Annuity Prices'!BV:BV,'Annuity Prices'!$B:$B,$D385,'Annuity Prices'!$E:$E,$G385),IF($B385="RAB Short",SUMIFS('RAB Prices Short'!BV:BV,'RAB Prices Short'!$B:$B,'All Prices combined'!$D385,'RAB Prices Short'!$E:$E,'All Prices combined'!$G385),IF($B385="RAB Long",SUMIFS('RAB Prices Long'!BV:BV,'RAB Prices Long'!$B:$B,'All Prices combined'!$D385,'RAB Prices Long'!$E:$E,'All Prices combined'!$G385)))),2)</f>
        <v>162.81</v>
      </c>
      <c r="BT385" s="2">
        <f>ROUND(IF($B385="Annuity",SUMIFS('Annuity Prices'!BW:BW,'Annuity Prices'!$B:$B,$D385,'Annuity Prices'!$E:$E,$G385),IF($B385="RAB Short",SUMIFS('RAB Prices Short'!BW:BW,'RAB Prices Short'!$B:$B,'All Prices combined'!$D385,'RAB Prices Short'!$E:$E,'All Prices combined'!$G385),IF($B385="RAB Long",SUMIFS('RAB Prices Long'!BW:BW,'RAB Prices Long'!$B:$B,'All Prices combined'!$D385,'RAB Prices Long'!$E:$E,'All Prices combined'!$G385)))),2)</f>
        <v>166.89</v>
      </c>
      <c r="BU385" s="2">
        <f>ROUND(IF($B385="Annuity",SUMIFS('Annuity Prices'!BX:BX,'Annuity Prices'!$B:$B,$D385,'Annuity Prices'!$E:$E,$G385),IF($B385="RAB Short",SUMIFS('RAB Prices Short'!BX:BX,'RAB Prices Short'!$B:$B,'All Prices combined'!$D385,'RAB Prices Short'!$E:$E,'All Prices combined'!$G385),IF($B385="RAB Long",SUMIFS('RAB Prices Long'!BX:BX,'RAB Prices Long'!$B:$B,'All Prices combined'!$D385,'RAB Prices Long'!$E:$E,'All Prices combined'!$G385)))),2)</f>
        <v>171.06</v>
      </c>
    </row>
    <row r="386" spans="2:73" x14ac:dyDescent="0.25">
      <c r="B386" t="s">
        <v>44</v>
      </c>
      <c r="C386" t="s">
        <v>218</v>
      </c>
      <c r="D386" t="s">
        <v>219</v>
      </c>
      <c r="E386" t="s">
        <v>209</v>
      </c>
      <c r="F386" t="s">
        <v>218</v>
      </c>
      <c r="G386" t="s">
        <v>202</v>
      </c>
      <c r="I386" s="2">
        <f>ROUND(IF($B386="Annuity",SUMIFS('Annuity Prices'!L:L,'Annuity Prices'!$B:$B,$D386,'Annuity Prices'!$E:$E,$G386),IF($B386="RAB Short",SUMIFS('RAB Prices Short'!L:L,'RAB Prices Short'!$B:$B,'All Prices combined'!$D386,'RAB Prices Short'!$E:$E,'All Prices combined'!$G386),IF($B386="RAB Long",SUMIFS('RAB Prices Long'!L:L,'RAB Prices Long'!$B:$B,'All Prices combined'!$D386,'RAB Prices Long'!$E:$E,'All Prices combined'!$G386)))),2)</f>
        <v>0</v>
      </c>
      <c r="J386" s="2">
        <f>ROUND(IF($B386="Annuity",SUMIFS('Annuity Prices'!M:M,'Annuity Prices'!$B:$B,$D386,'Annuity Prices'!$E:$E,$G386),IF($B386="RAB Short",SUMIFS('RAB Prices Short'!M:M,'RAB Prices Short'!$B:$B,'All Prices combined'!$D386,'RAB Prices Short'!$E:$E,'All Prices combined'!$G386),IF($B386="RAB Long",SUMIFS('RAB Prices Long'!M:M,'RAB Prices Long'!$B:$B,'All Prices combined'!$D386,'RAB Prices Long'!$E:$E,'All Prices combined'!$G386)))),2)</f>
        <v>0</v>
      </c>
      <c r="K386" s="2">
        <f>ROUND(IF($B386="Annuity",SUMIFS('Annuity Prices'!N:N,'Annuity Prices'!$B:$B,$D386,'Annuity Prices'!$E:$E,$G386),IF($B386="RAB Short",SUMIFS('RAB Prices Short'!N:N,'RAB Prices Short'!$B:$B,'All Prices combined'!$D386,'RAB Prices Short'!$E:$E,'All Prices combined'!$G386),IF($B386="RAB Long",SUMIFS('RAB Prices Long'!N:N,'RAB Prices Long'!$B:$B,'All Prices combined'!$D386,'RAB Prices Long'!$E:$E,'All Prices combined'!$G386)))),2)</f>
        <v>102.27</v>
      </c>
      <c r="L386" s="2">
        <f>ROUND(IF($B386="Annuity",SUMIFS('Annuity Prices'!O:O,'Annuity Prices'!$B:$B,$D386,'Annuity Prices'!$E:$E,$G386),IF($B386="RAB Short",SUMIFS('RAB Prices Short'!O:O,'RAB Prices Short'!$B:$B,'All Prices combined'!$D386,'RAB Prices Short'!$E:$E,'All Prices combined'!$G386),IF($B386="RAB Long",SUMIFS('RAB Prices Long'!O:O,'RAB Prices Long'!$B:$B,'All Prices combined'!$D386,'RAB Prices Long'!$E:$E,'All Prices combined'!$G386)))),2)</f>
        <v>105.2</v>
      </c>
      <c r="M386" s="2">
        <f>ROUND(IF($B386="Annuity",SUMIFS('Annuity Prices'!P:P,'Annuity Prices'!$B:$B,$D386,'Annuity Prices'!$E:$E,$G386),IF($B386="RAB Short",SUMIFS('RAB Prices Short'!P:P,'RAB Prices Short'!$B:$B,'All Prices combined'!$D386,'RAB Prices Short'!$E:$E,'All Prices combined'!$G386),IF($B386="RAB Long",SUMIFS('RAB Prices Long'!P:P,'RAB Prices Long'!$B:$B,'All Prices combined'!$D386,'RAB Prices Long'!$E:$E,'All Prices combined'!$G386)))),2)</f>
        <v>111.94</v>
      </c>
      <c r="N386" s="2">
        <f>ROUND(IF($B386="Annuity",SUMIFS('Annuity Prices'!Q:Q,'Annuity Prices'!$B:$B,$D386,'Annuity Prices'!$E:$E,$G386),IF($B386="RAB Short",SUMIFS('RAB Prices Short'!Q:Q,'RAB Prices Short'!$B:$B,'All Prices combined'!$D386,'RAB Prices Short'!$E:$E,'All Prices combined'!$G386),IF($B386="RAB Long",SUMIFS('RAB Prices Long'!Q:Q,'RAB Prices Long'!$B:$B,'All Prices combined'!$D386,'RAB Prices Long'!$E:$E,'All Prices combined'!$G386)))),2)</f>
        <v>114.73</v>
      </c>
      <c r="O386" s="2">
        <f>ROUND(IF($B386="Annuity",SUMIFS('Annuity Prices'!R:R,'Annuity Prices'!$B:$B,$D386,'Annuity Prices'!$E:$E,$G386),IF($B386="RAB Short",SUMIFS('RAB Prices Short'!R:R,'RAB Prices Short'!$B:$B,'All Prices combined'!$D386,'RAB Prices Short'!$E:$E,'All Prices combined'!$G386),IF($B386="RAB Long",SUMIFS('RAB Prices Long'!R:R,'RAB Prices Long'!$B:$B,'All Prices combined'!$D386,'RAB Prices Long'!$E:$E,'All Prices combined'!$G386)))),2)</f>
        <v>117.6</v>
      </c>
      <c r="P386" s="2">
        <f>ROUND(IF($B386="Annuity",SUMIFS('Annuity Prices'!S:S,'Annuity Prices'!$B:$B,$D386,'Annuity Prices'!$E:$E,$G386),IF($B386="RAB Short",SUMIFS('RAB Prices Short'!S:S,'RAB Prices Short'!$B:$B,'All Prices combined'!$D386,'RAB Prices Short'!$E:$E,'All Prices combined'!$G386),IF($B386="RAB Long",SUMIFS('RAB Prices Long'!S:S,'RAB Prices Long'!$B:$B,'All Prices combined'!$D386,'RAB Prices Long'!$E:$E,'All Prices combined'!$G386)))),2)</f>
        <v>120.54</v>
      </c>
      <c r="Q386" s="2">
        <f>ROUND(IF($B386="Annuity",SUMIFS('Annuity Prices'!T:T,'Annuity Prices'!$B:$B,$D386,'Annuity Prices'!$E:$E,$G386),IF($B386="RAB Short",SUMIFS('RAB Prices Short'!T:T,'RAB Prices Short'!$B:$B,'All Prices combined'!$D386,'RAB Prices Short'!$E:$E,'All Prices combined'!$G386),IF($B386="RAB Long",SUMIFS('RAB Prices Long'!T:T,'RAB Prices Long'!$B:$B,'All Prices combined'!$D386,'RAB Prices Long'!$E:$E,'All Prices combined'!$G386)))),2)</f>
        <v>130.28</v>
      </c>
      <c r="R386" s="2">
        <f>ROUND(IF($B386="Annuity",SUMIFS('Annuity Prices'!U:U,'Annuity Prices'!$B:$B,$D386,'Annuity Prices'!$E:$E,$G386),IF($B386="RAB Short",SUMIFS('RAB Prices Short'!U:U,'RAB Prices Short'!$B:$B,'All Prices combined'!$D386,'RAB Prices Short'!$E:$E,'All Prices combined'!$G386),IF($B386="RAB Long",SUMIFS('RAB Prices Long'!U:U,'RAB Prices Long'!$B:$B,'All Prices combined'!$D386,'RAB Prices Long'!$E:$E,'All Prices combined'!$G386)))),2)</f>
        <v>133.53</v>
      </c>
      <c r="S386" s="2">
        <f>ROUND(IF($B386="Annuity",SUMIFS('Annuity Prices'!V:V,'Annuity Prices'!$B:$B,$D386,'Annuity Prices'!$E:$E,$G386),IF($B386="RAB Short",SUMIFS('RAB Prices Short'!V:V,'RAB Prices Short'!$B:$B,'All Prices combined'!$D386,'RAB Prices Short'!$E:$E,'All Prices combined'!$G386),IF($B386="RAB Long",SUMIFS('RAB Prices Long'!V:V,'RAB Prices Long'!$B:$B,'All Prices combined'!$D386,'RAB Prices Long'!$E:$E,'All Prices combined'!$G386)))),2)</f>
        <v>136.87</v>
      </c>
      <c r="T386" s="2">
        <f>ROUND(IF($B386="Annuity",SUMIFS('Annuity Prices'!W:W,'Annuity Prices'!$B:$B,$D386,'Annuity Prices'!$E:$E,$G386),IF($B386="RAB Short",SUMIFS('RAB Prices Short'!W:W,'RAB Prices Short'!$B:$B,'All Prices combined'!$D386,'RAB Prices Short'!$E:$E,'All Prices combined'!$G386),IF($B386="RAB Long",SUMIFS('RAB Prices Long'!W:W,'RAB Prices Long'!$B:$B,'All Prices combined'!$D386,'RAB Prices Long'!$E:$E,'All Prices combined'!$G386)))),2)</f>
        <v>140.30000000000001</v>
      </c>
      <c r="U386" s="2">
        <f>ROUND(IF($B386="Annuity",SUMIFS('Annuity Prices'!X:X,'Annuity Prices'!$B:$B,$D386,'Annuity Prices'!$E:$E,$G386),IF($B386="RAB Short",SUMIFS('RAB Prices Short'!X:X,'RAB Prices Short'!$B:$B,'All Prices combined'!$D386,'RAB Prices Short'!$E:$E,'All Prices combined'!$G386),IF($B386="RAB Long",SUMIFS('RAB Prices Long'!X:X,'RAB Prices Long'!$B:$B,'All Prices combined'!$D386,'RAB Prices Long'!$E:$E,'All Prices combined'!$G386)))),2)</f>
        <v>151.56</v>
      </c>
      <c r="V386" s="2">
        <f>ROUND(IF($B386="Annuity",SUMIFS('Annuity Prices'!Y:Y,'Annuity Prices'!$B:$B,$D386,'Annuity Prices'!$E:$E,$G386),IF($B386="RAB Short",SUMIFS('RAB Prices Short'!Y:Y,'RAB Prices Short'!$B:$B,'All Prices combined'!$D386,'RAB Prices Short'!$E:$E,'All Prices combined'!$G386),IF($B386="RAB Long",SUMIFS('RAB Prices Long'!Y:Y,'RAB Prices Long'!$B:$B,'All Prices combined'!$D386,'RAB Prices Long'!$E:$E,'All Prices combined'!$G386)))),2)</f>
        <v>155.35</v>
      </c>
      <c r="W386" s="2">
        <f>ROUND(IF($B386="Annuity",SUMIFS('Annuity Prices'!Z:Z,'Annuity Prices'!$B:$B,$D386,'Annuity Prices'!$E:$E,$G386),IF($B386="RAB Short",SUMIFS('RAB Prices Short'!Z:Z,'RAB Prices Short'!$B:$B,'All Prices combined'!$D386,'RAB Prices Short'!$E:$E,'All Prices combined'!$G386),IF($B386="RAB Long",SUMIFS('RAB Prices Long'!Z:Z,'RAB Prices Long'!$B:$B,'All Prices combined'!$D386,'RAB Prices Long'!$E:$E,'All Prices combined'!$G386)))),2)</f>
        <v>159.22999999999999</v>
      </c>
      <c r="X386" s="2">
        <f>ROUND(IF($B386="Annuity",SUMIFS('Annuity Prices'!AA:AA,'Annuity Prices'!$B:$B,$D386,'Annuity Prices'!$E:$E,$G386),IF($B386="RAB Short",SUMIFS('RAB Prices Short'!AA:AA,'RAB Prices Short'!$B:$B,'All Prices combined'!$D386,'RAB Prices Short'!$E:$E,'All Prices combined'!$G386),IF($B386="RAB Long",SUMIFS('RAB Prices Long'!AA:AA,'RAB Prices Long'!$B:$B,'All Prices combined'!$D386,'RAB Prices Long'!$E:$E,'All Prices combined'!$G386)))),2)</f>
        <v>163.22</v>
      </c>
      <c r="Y386" s="2">
        <f>ROUND(IF($B386="Annuity",SUMIFS('Annuity Prices'!AB:AB,'Annuity Prices'!$B:$B,$D386,'Annuity Prices'!$E:$E,$G386),IF($B386="RAB Short",SUMIFS('RAB Prices Short'!AB:AB,'RAB Prices Short'!$B:$B,'All Prices combined'!$D386,'RAB Prices Short'!$E:$E,'All Prices combined'!$G386),IF($B386="RAB Long",SUMIFS('RAB Prices Long'!AB:AB,'RAB Prices Long'!$B:$B,'All Prices combined'!$D386,'RAB Prices Long'!$E:$E,'All Prices combined'!$G386)))),2)</f>
        <v>176.25</v>
      </c>
      <c r="Z386" s="2">
        <f>ROUND(IF($B386="Annuity",SUMIFS('Annuity Prices'!AC:AC,'Annuity Prices'!$B:$B,$D386,'Annuity Prices'!$E:$E,$G386),IF($B386="RAB Short",SUMIFS('RAB Prices Short'!AC:AC,'RAB Prices Short'!$B:$B,'All Prices combined'!$D386,'RAB Prices Short'!$E:$E,'All Prices combined'!$G386),IF($B386="RAB Long",SUMIFS('RAB Prices Long'!AC:AC,'RAB Prices Long'!$B:$B,'All Prices combined'!$D386,'RAB Prices Long'!$E:$E,'All Prices combined'!$G386)))),2)</f>
        <v>180.65</v>
      </c>
      <c r="AA386" s="2">
        <f>ROUND(IF($B386="Annuity",SUMIFS('Annuity Prices'!AD:AD,'Annuity Prices'!$B:$B,$D386,'Annuity Prices'!$E:$E,$G386),IF($B386="RAB Short",SUMIFS('RAB Prices Short'!AD:AD,'RAB Prices Short'!$B:$B,'All Prices combined'!$D386,'RAB Prices Short'!$E:$E,'All Prices combined'!$G386),IF($B386="RAB Long",SUMIFS('RAB Prices Long'!AD:AD,'RAB Prices Long'!$B:$B,'All Prices combined'!$D386,'RAB Prices Long'!$E:$E,'All Prices combined'!$G386)))),2)</f>
        <v>185.18</v>
      </c>
      <c r="AB386" s="2">
        <f>ROUND(IF($B386="Annuity",SUMIFS('Annuity Prices'!AE:AE,'Annuity Prices'!$B:$B,$D386,'Annuity Prices'!$E:$E,$G386),IF($B386="RAB Short",SUMIFS('RAB Prices Short'!AE:AE,'RAB Prices Short'!$B:$B,'All Prices combined'!$D386,'RAB Prices Short'!$E:$E,'All Prices combined'!$G386),IF($B386="RAB Long",SUMIFS('RAB Prices Long'!AE:AE,'RAB Prices Long'!$B:$B,'All Prices combined'!$D386,'RAB Prices Long'!$E:$E,'All Prices combined'!$G386)))),2)</f>
        <v>189.8</v>
      </c>
      <c r="AC386" s="2">
        <f>ROUND(IF($B386="Annuity",SUMIFS('Annuity Prices'!AF:AF,'Annuity Prices'!$B:$B,$D386,'Annuity Prices'!$E:$E,$G386),IF($B386="RAB Short",SUMIFS('RAB Prices Short'!AF:AF,'RAB Prices Short'!$B:$B,'All Prices combined'!$D386,'RAB Prices Short'!$E:$E,'All Prices combined'!$G386),IF($B386="RAB Long",SUMIFS('RAB Prices Long'!AF:AF,'RAB Prices Long'!$B:$B,'All Prices combined'!$D386,'RAB Prices Long'!$E:$E,'All Prices combined'!$G386)))),2)</f>
        <v>204.89</v>
      </c>
      <c r="AD386" s="2">
        <f>ROUND(IF($B386="Annuity",SUMIFS('Annuity Prices'!AG:AG,'Annuity Prices'!$B:$B,$D386,'Annuity Prices'!$E:$E,$G386),IF($B386="RAB Short",SUMIFS('RAB Prices Short'!AG:AG,'RAB Prices Short'!$B:$B,'All Prices combined'!$D386,'RAB Prices Short'!$E:$E,'All Prices combined'!$G386),IF($B386="RAB Long",SUMIFS('RAB Prices Long'!AG:AG,'RAB Prices Long'!$B:$B,'All Prices combined'!$D386,'RAB Prices Long'!$E:$E,'All Prices combined'!$G386)))),2)</f>
        <v>210</v>
      </c>
      <c r="AE386" s="2">
        <f>ROUND(IF($B386="Annuity",SUMIFS('Annuity Prices'!AH:AH,'Annuity Prices'!$B:$B,$D386,'Annuity Prices'!$E:$E,$G386),IF($B386="RAB Short",SUMIFS('RAB Prices Short'!AH:AH,'RAB Prices Short'!$B:$B,'All Prices combined'!$D386,'RAB Prices Short'!$E:$E,'All Prices combined'!$G386),IF($B386="RAB Long",SUMIFS('RAB Prices Long'!AH:AH,'RAB Prices Long'!$B:$B,'All Prices combined'!$D386,'RAB Prices Long'!$E:$E,'All Prices combined'!$G386)))),2)</f>
        <v>215.26</v>
      </c>
      <c r="AF386" s="2">
        <f>ROUND(IF($B386="Annuity",SUMIFS('Annuity Prices'!AI:AI,'Annuity Prices'!$B:$B,$D386,'Annuity Prices'!$E:$E,$G386),IF($B386="RAB Short",SUMIFS('RAB Prices Short'!AI:AI,'RAB Prices Short'!$B:$B,'All Prices combined'!$D386,'RAB Prices Short'!$E:$E,'All Prices combined'!$G386),IF($B386="RAB Long",SUMIFS('RAB Prices Long'!AI:AI,'RAB Prices Long'!$B:$B,'All Prices combined'!$D386,'RAB Prices Long'!$E:$E,'All Prices combined'!$G386)))),2)</f>
        <v>220.64</v>
      </c>
      <c r="AG386" s="2">
        <f>ROUND(IF($B386="Annuity",SUMIFS('Annuity Prices'!AJ:AJ,'Annuity Prices'!$B:$B,$D386,'Annuity Prices'!$E:$E,$G386),IF($B386="RAB Short",SUMIFS('RAB Prices Short'!AJ:AJ,'RAB Prices Short'!$B:$B,'All Prices combined'!$D386,'RAB Prices Short'!$E:$E,'All Prices combined'!$G386),IF($B386="RAB Long",SUMIFS('RAB Prices Long'!AJ:AJ,'RAB Prices Long'!$B:$B,'All Prices combined'!$D386,'RAB Prices Long'!$E:$E,'All Prices combined'!$G386)))),2)</f>
        <v>238.08</v>
      </c>
      <c r="AH386" s="2">
        <f>ROUND(IF($B386="Annuity",SUMIFS('Annuity Prices'!AK:AK,'Annuity Prices'!$B:$B,$D386,'Annuity Prices'!$E:$E,$G386),IF($B386="RAB Short",SUMIFS('RAB Prices Short'!AK:AK,'RAB Prices Short'!$B:$B,'All Prices combined'!$D386,'RAB Prices Short'!$E:$E,'All Prices combined'!$G386),IF($B386="RAB Long",SUMIFS('RAB Prices Long'!AK:AK,'RAB Prices Long'!$B:$B,'All Prices combined'!$D386,'RAB Prices Long'!$E:$E,'All Prices combined'!$G386)))),2)</f>
        <v>244.03</v>
      </c>
      <c r="AI386" s="2">
        <f>ROUND(IF($B386="Annuity",SUMIFS('Annuity Prices'!AL:AL,'Annuity Prices'!$B:$B,$D386,'Annuity Prices'!$E:$E,$G386),IF($B386="RAB Short",SUMIFS('RAB Prices Short'!AL:AL,'RAB Prices Short'!$B:$B,'All Prices combined'!$D386,'RAB Prices Short'!$E:$E,'All Prices combined'!$G386),IF($B386="RAB Long",SUMIFS('RAB Prices Long'!AL:AL,'RAB Prices Long'!$B:$B,'All Prices combined'!$D386,'RAB Prices Long'!$E:$E,'All Prices combined'!$G386)))),2)</f>
        <v>250.14</v>
      </c>
      <c r="AJ386" s="2">
        <f>ROUND(IF($B386="Annuity",SUMIFS('Annuity Prices'!AM:AM,'Annuity Prices'!$B:$B,$D386,'Annuity Prices'!$E:$E,$G386),IF($B386="RAB Short",SUMIFS('RAB Prices Short'!AM:AM,'RAB Prices Short'!$B:$B,'All Prices combined'!$D386,'RAB Prices Short'!$E:$E,'All Prices combined'!$G386),IF($B386="RAB Long",SUMIFS('RAB Prices Long'!AM:AM,'RAB Prices Long'!$B:$B,'All Prices combined'!$D386,'RAB Prices Long'!$E:$E,'All Prices combined'!$G386)))),2)</f>
        <v>256.38</v>
      </c>
      <c r="AK386" s="2">
        <f>ROUND(IF($B386="Annuity",SUMIFS('Annuity Prices'!AN:AN,'Annuity Prices'!$B:$B,$D386,'Annuity Prices'!$E:$E,$G386),IF($B386="RAB Short",SUMIFS('RAB Prices Short'!AN:AN,'RAB Prices Short'!$B:$B,'All Prices combined'!$D386,'RAB Prices Short'!$E:$E,'All Prices combined'!$G386),IF($B386="RAB Long",SUMIFS('RAB Prices Long'!AN:AN,'RAB Prices Long'!$B:$B,'All Prices combined'!$D386,'RAB Prices Long'!$E:$E,'All Prices combined'!$G386)))),2)</f>
        <v>276.57</v>
      </c>
      <c r="AL386" s="2">
        <f>ROUND(IF($B386="Annuity",SUMIFS('Annuity Prices'!AO:AO,'Annuity Prices'!$B:$B,$D386,'Annuity Prices'!$E:$E,$G386),IF($B386="RAB Short",SUMIFS('RAB Prices Short'!AO:AO,'RAB Prices Short'!$B:$B,'All Prices combined'!$D386,'RAB Prices Short'!$E:$E,'All Prices combined'!$G386),IF($B386="RAB Long",SUMIFS('RAB Prices Long'!AO:AO,'RAB Prices Long'!$B:$B,'All Prices combined'!$D386,'RAB Prices Long'!$E:$E,'All Prices combined'!$G386)))),2)</f>
        <v>283.47000000000003</v>
      </c>
      <c r="AM386" s="2">
        <f>ROUND(IF($B386="Annuity",SUMIFS('Annuity Prices'!AP:AP,'Annuity Prices'!$B:$B,$D386,'Annuity Prices'!$E:$E,$G386),IF($B386="RAB Short",SUMIFS('RAB Prices Short'!AP:AP,'RAB Prices Short'!$B:$B,'All Prices combined'!$D386,'RAB Prices Short'!$E:$E,'All Prices combined'!$G386),IF($B386="RAB Long",SUMIFS('RAB Prices Long'!AP:AP,'RAB Prices Long'!$B:$B,'All Prices combined'!$D386,'RAB Prices Long'!$E:$E,'All Prices combined'!$G386)))),2)</f>
        <v>290.56</v>
      </c>
      <c r="AN386" s="2">
        <f>ROUND(IF($B386="Annuity",SUMIFS('Annuity Prices'!AQ:AQ,'Annuity Prices'!$B:$B,$D386,'Annuity Prices'!$E:$E,$G386),IF($B386="RAB Short",SUMIFS('RAB Prices Short'!AQ:AQ,'RAB Prices Short'!$B:$B,'All Prices combined'!$D386,'RAB Prices Short'!$E:$E,'All Prices combined'!$G386),IF($B386="RAB Long",SUMIFS('RAB Prices Long'!AQ:AQ,'RAB Prices Long'!$B:$B,'All Prices combined'!$D386,'RAB Prices Long'!$E:$E,'All Prices combined'!$G386)))),2)</f>
        <v>297.82</v>
      </c>
      <c r="AO386" s="2">
        <f>ROUND(IF($B386="Annuity",SUMIFS('Annuity Prices'!AR:AR,'Annuity Prices'!$B:$B,$D386,'Annuity Prices'!$E:$E,$G386),IF($B386="RAB Short",SUMIFS('RAB Prices Short'!AR:AR,'RAB Prices Short'!$B:$B,'All Prices combined'!$D386,'RAB Prices Short'!$E:$E,'All Prices combined'!$G386),IF($B386="RAB Long",SUMIFS('RAB Prices Long'!AR:AR,'RAB Prices Long'!$B:$B,'All Prices combined'!$D386,'RAB Prices Long'!$E:$E,'All Prices combined'!$G386)))),2)</f>
        <v>0</v>
      </c>
      <c r="AP386" s="2">
        <f>ROUND(IF($B386="Annuity",SUMIFS('Annuity Prices'!AS:AS,'Annuity Prices'!$B:$B,$D386,'Annuity Prices'!$E:$E,$G386),IF($B386="RAB Short",SUMIFS('RAB Prices Short'!AS:AS,'RAB Prices Short'!$B:$B,'All Prices combined'!$D386,'RAB Prices Short'!$E:$E,'All Prices combined'!$G386),IF($B386="RAB Long",SUMIFS('RAB Prices Long'!AS:AS,'RAB Prices Long'!$B:$B,'All Prices combined'!$D386,'RAB Prices Long'!$E:$E,'All Prices combined'!$G386)))),2)</f>
        <v>0</v>
      </c>
      <c r="AQ386" s="2">
        <f>ROUND(IF($B386="Annuity",SUMIFS('Annuity Prices'!AT:AT,'Annuity Prices'!$B:$B,$D386,'Annuity Prices'!$E:$E,$G386),IF($B386="RAB Short",SUMIFS('RAB Prices Short'!AT:AT,'RAB Prices Short'!$B:$B,'All Prices combined'!$D386,'RAB Prices Short'!$E:$E,'All Prices combined'!$G386),IF($B386="RAB Long",SUMIFS('RAB Prices Long'!AT:AT,'RAB Prices Long'!$B:$B,'All Prices combined'!$D386,'RAB Prices Long'!$E:$E,'All Prices combined'!$G386)))),2)</f>
        <v>98.48</v>
      </c>
      <c r="AR386" s="2">
        <f>ROUND(IF($B386="Annuity",SUMIFS('Annuity Prices'!AU:AU,'Annuity Prices'!$B:$B,$D386,'Annuity Prices'!$E:$E,$G386),IF($B386="RAB Short",SUMIFS('RAB Prices Short'!AU:AU,'RAB Prices Short'!$B:$B,'All Prices combined'!$D386,'RAB Prices Short'!$E:$E,'All Prices combined'!$G386),IF($B386="RAB Long",SUMIFS('RAB Prices Long'!AU:AU,'RAB Prices Long'!$B:$B,'All Prices combined'!$D386,'RAB Prices Long'!$E:$E,'All Prices combined'!$G386)))),2)</f>
        <v>101.31</v>
      </c>
      <c r="AS386" s="2">
        <f>ROUND(IF($B386="Annuity",SUMIFS('Annuity Prices'!AV:AV,'Annuity Prices'!$B:$B,$D386,'Annuity Prices'!$E:$E,$G386),IF($B386="RAB Short",SUMIFS('RAB Prices Short'!AV:AV,'RAB Prices Short'!$B:$B,'All Prices combined'!$D386,'RAB Prices Short'!$E:$E,'All Prices combined'!$G386),IF($B386="RAB Long",SUMIFS('RAB Prices Long'!AV:AV,'RAB Prices Long'!$B:$B,'All Prices combined'!$D386,'RAB Prices Long'!$E:$E,'All Prices combined'!$G386)))),2)</f>
        <v>104.22</v>
      </c>
      <c r="AT386" s="2">
        <f>ROUND(IF($B386="Annuity",SUMIFS('Annuity Prices'!AW:AW,'Annuity Prices'!$B:$B,$D386,'Annuity Prices'!$E:$E,$G386),IF($B386="RAB Short",SUMIFS('RAB Prices Short'!AW:AW,'RAB Prices Short'!$B:$B,'All Prices combined'!$D386,'RAB Prices Short'!$E:$E,'All Prices combined'!$G386),IF($B386="RAB Long",SUMIFS('RAB Prices Long'!AW:AW,'RAB Prices Long'!$B:$B,'All Prices combined'!$D386,'RAB Prices Long'!$E:$E,'All Prices combined'!$G386)))),2)</f>
        <v>107.21</v>
      </c>
      <c r="AU386" s="2">
        <f>ROUND(IF($B386="Annuity",SUMIFS('Annuity Prices'!AX:AX,'Annuity Prices'!$B:$B,$D386,'Annuity Prices'!$E:$E,$G386),IF($B386="RAB Short",SUMIFS('RAB Prices Short'!AX:AX,'RAB Prices Short'!$B:$B,'All Prices combined'!$D386,'RAB Prices Short'!$E:$E,'All Prices combined'!$G386),IF($B386="RAB Long",SUMIFS('RAB Prices Long'!AX:AX,'RAB Prices Long'!$B:$B,'All Prices combined'!$D386,'RAB Prices Long'!$E:$E,'All Prices combined'!$G386)))),2)</f>
        <v>110.29</v>
      </c>
      <c r="AV386" s="2">
        <f>ROUND(IF($B386="Annuity",SUMIFS('Annuity Prices'!AY:AY,'Annuity Prices'!$B:$B,$D386,'Annuity Prices'!$E:$E,$G386),IF($B386="RAB Short",SUMIFS('RAB Prices Short'!AY:AY,'RAB Prices Short'!$B:$B,'All Prices combined'!$D386,'RAB Prices Short'!$E:$E,'All Prices combined'!$G386),IF($B386="RAB Long",SUMIFS('RAB Prices Long'!AY:AY,'RAB Prices Long'!$B:$B,'All Prices combined'!$D386,'RAB Prices Long'!$E:$E,'All Prices combined'!$G386)))),2)</f>
        <v>115.3</v>
      </c>
      <c r="AW386" s="2">
        <f>ROUND(IF($B386="Annuity",SUMIFS('Annuity Prices'!AZ:AZ,'Annuity Prices'!$B:$B,$D386,'Annuity Prices'!$E:$E,$G386),IF($B386="RAB Short",SUMIFS('RAB Prices Short'!AZ:AZ,'RAB Prices Short'!$B:$B,'All Prices combined'!$D386,'RAB Prices Short'!$E:$E,'All Prices combined'!$G386),IF($B386="RAB Long",SUMIFS('RAB Prices Long'!AZ:AZ,'RAB Prices Long'!$B:$B,'All Prices combined'!$D386,'RAB Prices Long'!$E:$E,'All Prices combined'!$G386)))),2)</f>
        <v>120.54</v>
      </c>
      <c r="AX386" s="2">
        <f>ROUND(IF($B386="Annuity",SUMIFS('Annuity Prices'!BA:BA,'Annuity Prices'!$B:$B,$D386,'Annuity Prices'!$E:$E,$G386),IF($B386="RAB Short",SUMIFS('RAB Prices Short'!BA:BA,'RAB Prices Short'!$B:$B,'All Prices combined'!$D386,'RAB Prices Short'!$E:$E,'All Prices combined'!$G386),IF($B386="RAB Long",SUMIFS('RAB Prices Long'!BA:BA,'RAB Prices Long'!$B:$B,'All Prices combined'!$D386,'RAB Prices Long'!$E:$E,'All Prices combined'!$G386)))),2)</f>
        <v>125.94</v>
      </c>
      <c r="AY386" s="2">
        <f>ROUND(IF($B386="Annuity",SUMIFS('Annuity Prices'!BB:BB,'Annuity Prices'!$B:$B,$D386,'Annuity Prices'!$E:$E,$G386),IF($B386="RAB Short",SUMIFS('RAB Prices Short'!BB:BB,'RAB Prices Short'!$B:$B,'All Prices combined'!$D386,'RAB Prices Short'!$E:$E,'All Prices combined'!$G386),IF($B386="RAB Long",SUMIFS('RAB Prices Long'!BB:BB,'RAB Prices Long'!$B:$B,'All Prices combined'!$D386,'RAB Prices Long'!$E:$E,'All Prices combined'!$G386)))),2)</f>
        <v>133.28</v>
      </c>
      <c r="AZ386" s="2">
        <f>ROUND(IF($B386="Annuity",SUMIFS('Annuity Prices'!BC:BC,'Annuity Prices'!$B:$B,$D386,'Annuity Prices'!$E:$E,$G386),IF($B386="RAB Short",SUMIFS('RAB Prices Short'!BC:BC,'RAB Prices Short'!$B:$B,'All Prices combined'!$D386,'RAB Prices Short'!$E:$E,'All Prices combined'!$G386),IF($B386="RAB Long",SUMIFS('RAB Prices Long'!BC:BC,'RAB Prices Long'!$B:$B,'All Prices combined'!$D386,'RAB Prices Long'!$E:$E,'All Prices combined'!$G386)))),2)</f>
        <v>136.87</v>
      </c>
      <c r="BA386" s="2">
        <f>ROUND(IF($B386="Annuity",SUMIFS('Annuity Prices'!BD:BD,'Annuity Prices'!$B:$B,$D386,'Annuity Prices'!$E:$E,$G386),IF($B386="RAB Short",SUMIFS('RAB Prices Short'!BD:BD,'RAB Prices Short'!$B:$B,'All Prices combined'!$D386,'RAB Prices Short'!$E:$E,'All Prices combined'!$G386),IF($B386="RAB Long",SUMIFS('RAB Prices Long'!BD:BD,'RAB Prices Long'!$B:$B,'All Prices combined'!$D386,'RAB Prices Long'!$E:$E,'All Prices combined'!$G386)))),2)</f>
        <v>140.30000000000001</v>
      </c>
      <c r="BB386" s="2">
        <f>ROUND(IF($B386="Annuity",SUMIFS('Annuity Prices'!BE:BE,'Annuity Prices'!$B:$B,$D386,'Annuity Prices'!$E:$E,$G386),IF($B386="RAB Short",SUMIFS('RAB Prices Short'!BE:BE,'RAB Prices Short'!$B:$B,'All Prices combined'!$D386,'RAB Prices Short'!$E:$E,'All Prices combined'!$G386),IF($B386="RAB Long",SUMIFS('RAB Prices Long'!BE:BE,'RAB Prices Long'!$B:$B,'All Prices combined'!$D386,'RAB Prices Long'!$E:$E,'All Prices combined'!$G386)))),2)</f>
        <v>146.07</v>
      </c>
      <c r="BC386" s="2">
        <f>ROUND(IF($B386="Annuity",SUMIFS('Annuity Prices'!BF:BF,'Annuity Prices'!$B:$B,$D386,'Annuity Prices'!$E:$E,$G386),IF($B386="RAB Short",SUMIFS('RAB Prices Short'!BF:BF,'RAB Prices Short'!$B:$B,'All Prices combined'!$D386,'RAB Prices Short'!$E:$E,'All Prices combined'!$G386),IF($B386="RAB Long",SUMIFS('RAB Prices Long'!BF:BF,'RAB Prices Long'!$B:$B,'All Prices combined'!$D386,'RAB Prices Long'!$E:$E,'All Prices combined'!$G386)))),2)</f>
        <v>154.44</v>
      </c>
      <c r="BD386" s="2">
        <f>ROUND(IF($B386="Annuity",SUMIFS('Annuity Prices'!BG:BG,'Annuity Prices'!$B:$B,$D386,'Annuity Prices'!$E:$E,$G386),IF($B386="RAB Short",SUMIFS('RAB Prices Short'!BG:BG,'RAB Prices Short'!$B:$B,'All Prices combined'!$D386,'RAB Prices Short'!$E:$E,'All Prices combined'!$G386),IF($B386="RAB Long",SUMIFS('RAB Prices Long'!BG:BG,'RAB Prices Long'!$B:$B,'All Prices combined'!$D386,'RAB Prices Long'!$E:$E,'All Prices combined'!$G386)))),2)</f>
        <v>159.22999999999999</v>
      </c>
      <c r="BE386" s="2">
        <f>ROUND(IF($B386="Annuity",SUMIFS('Annuity Prices'!BH:BH,'Annuity Prices'!$B:$B,$D386,'Annuity Prices'!$E:$E,$G386),IF($B386="RAB Short",SUMIFS('RAB Prices Short'!BH:BH,'RAB Prices Short'!$B:$B,'All Prices combined'!$D386,'RAB Prices Short'!$E:$E,'All Prices combined'!$G386),IF($B386="RAB Long",SUMIFS('RAB Prices Long'!BH:BH,'RAB Prices Long'!$B:$B,'All Prices combined'!$D386,'RAB Prices Long'!$E:$E,'All Prices combined'!$G386)))),2)</f>
        <v>163.22</v>
      </c>
      <c r="BF386" s="2">
        <f>ROUND(IF($B386="Annuity",SUMIFS('Annuity Prices'!BI:BI,'Annuity Prices'!$B:$B,$D386,'Annuity Prices'!$E:$E,$G386),IF($B386="RAB Short",SUMIFS('RAB Prices Short'!BI:BI,'RAB Prices Short'!$B:$B,'All Prices combined'!$D386,'RAB Prices Short'!$E:$E,'All Prices combined'!$G386),IF($B386="RAB Long",SUMIFS('RAB Prices Long'!BI:BI,'RAB Prices Long'!$B:$B,'All Prices combined'!$D386,'RAB Prices Long'!$E:$E,'All Prices combined'!$G386)))),2)</f>
        <v>171.13</v>
      </c>
      <c r="BG386" s="2">
        <f>ROUND(IF($B386="Annuity",SUMIFS('Annuity Prices'!BJ:BJ,'Annuity Prices'!$B:$B,$D386,'Annuity Prices'!$E:$E,$G386),IF($B386="RAB Short",SUMIFS('RAB Prices Short'!BJ:BJ,'RAB Prices Short'!$B:$B,'All Prices combined'!$D386,'RAB Prices Short'!$E:$E,'All Prices combined'!$G386),IF($B386="RAB Long",SUMIFS('RAB Prices Long'!BJ:BJ,'RAB Prices Long'!$B:$B,'All Prices combined'!$D386,'RAB Prices Long'!$E:$E,'All Prices combined'!$G386)))),2)</f>
        <v>180.65</v>
      </c>
      <c r="BH386" s="2">
        <f>ROUND(IF($B386="Annuity",SUMIFS('Annuity Prices'!BK:BK,'Annuity Prices'!$B:$B,$D386,'Annuity Prices'!$E:$E,$G386),IF($B386="RAB Short",SUMIFS('RAB Prices Short'!BK:BK,'RAB Prices Short'!$B:$B,'All Prices combined'!$D386,'RAB Prices Short'!$E:$E,'All Prices combined'!$G386),IF($B386="RAB Long",SUMIFS('RAB Prices Long'!BK:BK,'RAB Prices Long'!$B:$B,'All Prices combined'!$D386,'RAB Prices Long'!$E:$E,'All Prices combined'!$G386)))),2)</f>
        <v>185.18</v>
      </c>
      <c r="BI386" s="2">
        <f>ROUND(IF($B386="Annuity",SUMIFS('Annuity Prices'!BL:BL,'Annuity Prices'!$B:$B,$D386,'Annuity Prices'!$E:$E,$G386),IF($B386="RAB Short",SUMIFS('RAB Prices Short'!BL:BL,'RAB Prices Short'!$B:$B,'All Prices combined'!$D386,'RAB Prices Short'!$E:$E,'All Prices combined'!$G386),IF($B386="RAB Long",SUMIFS('RAB Prices Long'!BL:BL,'RAB Prices Long'!$B:$B,'All Prices combined'!$D386,'RAB Prices Long'!$E:$E,'All Prices combined'!$G386)))),2)</f>
        <v>189.8</v>
      </c>
      <c r="BJ386" s="2">
        <f>ROUND(IF($B386="Annuity",SUMIFS('Annuity Prices'!BM:BM,'Annuity Prices'!$B:$B,$D386,'Annuity Prices'!$E:$E,$G386),IF($B386="RAB Short",SUMIFS('RAB Prices Short'!BM:BM,'RAB Prices Short'!$B:$B,'All Prices combined'!$D386,'RAB Prices Short'!$E:$E,'All Prices combined'!$G386),IF($B386="RAB Long",SUMIFS('RAB Prices Long'!BM:BM,'RAB Prices Long'!$B:$B,'All Prices combined'!$D386,'RAB Prices Long'!$E:$E,'All Prices combined'!$G386)))),2)</f>
        <v>201.93</v>
      </c>
      <c r="BK386" s="2">
        <f>ROUND(IF($B386="Annuity",SUMIFS('Annuity Prices'!BN:BN,'Annuity Prices'!$B:$B,$D386,'Annuity Prices'!$E:$E,$G386),IF($B386="RAB Short",SUMIFS('RAB Prices Short'!BN:BN,'RAB Prices Short'!$B:$B,'All Prices combined'!$D386,'RAB Prices Short'!$E:$E,'All Prices combined'!$G386),IF($B386="RAB Long",SUMIFS('RAB Prices Long'!BN:BN,'RAB Prices Long'!$B:$B,'All Prices combined'!$D386,'RAB Prices Long'!$E:$E,'All Prices combined'!$G386)))),2)</f>
        <v>210</v>
      </c>
      <c r="BL386" s="2">
        <f>ROUND(IF($B386="Annuity",SUMIFS('Annuity Prices'!BO:BO,'Annuity Prices'!$B:$B,$D386,'Annuity Prices'!$E:$E,$G386),IF($B386="RAB Short",SUMIFS('RAB Prices Short'!BO:BO,'RAB Prices Short'!$B:$B,'All Prices combined'!$D386,'RAB Prices Short'!$E:$E,'All Prices combined'!$G386),IF($B386="RAB Long",SUMIFS('RAB Prices Long'!BO:BO,'RAB Prices Long'!$B:$B,'All Prices combined'!$D386,'RAB Prices Long'!$E:$E,'All Prices combined'!$G386)))),2)</f>
        <v>215.26</v>
      </c>
      <c r="BM386" s="2">
        <f>ROUND(IF($B386="Annuity",SUMIFS('Annuity Prices'!BP:BP,'Annuity Prices'!$B:$B,$D386,'Annuity Prices'!$E:$E,$G386),IF($B386="RAB Short",SUMIFS('RAB Prices Short'!BP:BP,'RAB Prices Short'!$B:$B,'All Prices combined'!$D386,'RAB Prices Short'!$E:$E,'All Prices combined'!$G386),IF($B386="RAB Long",SUMIFS('RAB Prices Long'!BP:BP,'RAB Prices Long'!$B:$B,'All Prices combined'!$D386,'RAB Prices Long'!$E:$E,'All Prices combined'!$G386)))),2)</f>
        <v>220.64</v>
      </c>
      <c r="BN386" s="2">
        <f>ROUND(IF($B386="Annuity",SUMIFS('Annuity Prices'!BQ:BQ,'Annuity Prices'!$B:$B,$D386,'Annuity Prices'!$E:$E,$G386),IF($B386="RAB Short",SUMIFS('RAB Prices Short'!BQ:BQ,'RAB Prices Short'!$B:$B,'All Prices combined'!$D386,'RAB Prices Short'!$E:$E,'All Prices combined'!$G386),IF($B386="RAB Long",SUMIFS('RAB Prices Long'!BQ:BQ,'RAB Prices Long'!$B:$B,'All Prices combined'!$D386,'RAB Prices Long'!$E:$E,'All Prices combined'!$G386)))),2)</f>
        <v>232.36</v>
      </c>
      <c r="BO386" s="2">
        <f>ROUND(IF($B386="Annuity",SUMIFS('Annuity Prices'!BR:BR,'Annuity Prices'!$B:$B,$D386,'Annuity Prices'!$E:$E,$G386),IF($B386="RAB Short",SUMIFS('RAB Prices Short'!BR:BR,'RAB Prices Short'!$B:$B,'All Prices combined'!$D386,'RAB Prices Short'!$E:$E,'All Prices combined'!$G386),IF($B386="RAB Long",SUMIFS('RAB Prices Long'!BR:BR,'RAB Prices Long'!$B:$B,'All Prices combined'!$D386,'RAB Prices Long'!$E:$E,'All Prices combined'!$G386)))),2)</f>
        <v>244.03</v>
      </c>
      <c r="BP386" s="2">
        <f>ROUND(IF($B386="Annuity",SUMIFS('Annuity Prices'!BS:BS,'Annuity Prices'!$B:$B,$D386,'Annuity Prices'!$E:$E,$G386),IF($B386="RAB Short",SUMIFS('RAB Prices Short'!BS:BS,'RAB Prices Short'!$B:$B,'All Prices combined'!$D386,'RAB Prices Short'!$E:$E,'All Prices combined'!$G386),IF($B386="RAB Long",SUMIFS('RAB Prices Long'!BS:BS,'RAB Prices Long'!$B:$B,'All Prices combined'!$D386,'RAB Prices Long'!$E:$E,'All Prices combined'!$G386)))),2)</f>
        <v>250.14</v>
      </c>
      <c r="BQ386" s="2">
        <f>ROUND(IF($B386="Annuity",SUMIFS('Annuity Prices'!BT:BT,'Annuity Prices'!$B:$B,$D386,'Annuity Prices'!$E:$E,$G386),IF($B386="RAB Short",SUMIFS('RAB Prices Short'!BT:BT,'RAB Prices Short'!$B:$B,'All Prices combined'!$D386,'RAB Prices Short'!$E:$E,'All Prices combined'!$G386),IF($B386="RAB Long",SUMIFS('RAB Prices Long'!BT:BT,'RAB Prices Long'!$B:$B,'All Prices combined'!$D386,'RAB Prices Long'!$E:$E,'All Prices combined'!$G386)))),2)</f>
        <v>256.38</v>
      </c>
      <c r="BR386" s="2">
        <f>ROUND(IF($B386="Annuity",SUMIFS('Annuity Prices'!BU:BU,'Annuity Prices'!$B:$B,$D386,'Annuity Prices'!$E:$E,$G386),IF($B386="RAB Short",SUMIFS('RAB Prices Short'!BU:BU,'RAB Prices Short'!$B:$B,'All Prices combined'!$D386,'RAB Prices Short'!$E:$E,'All Prices combined'!$G386),IF($B386="RAB Long",SUMIFS('RAB Prices Long'!BU:BU,'RAB Prices Long'!$B:$B,'All Prices combined'!$D386,'RAB Prices Long'!$E:$E,'All Prices combined'!$G386)))),2)</f>
        <v>271.12</v>
      </c>
      <c r="BS386" s="2">
        <f>ROUND(IF($B386="Annuity",SUMIFS('Annuity Prices'!BV:BV,'Annuity Prices'!$B:$B,$D386,'Annuity Prices'!$E:$E,$G386),IF($B386="RAB Short",SUMIFS('RAB Prices Short'!BV:BV,'RAB Prices Short'!$B:$B,'All Prices combined'!$D386,'RAB Prices Short'!$E:$E,'All Prices combined'!$G386),IF($B386="RAB Long",SUMIFS('RAB Prices Long'!BV:BV,'RAB Prices Long'!$B:$B,'All Prices combined'!$D386,'RAB Prices Long'!$E:$E,'All Prices combined'!$G386)))),2)</f>
        <v>283.47000000000003</v>
      </c>
      <c r="BT386" s="2">
        <f>ROUND(IF($B386="Annuity",SUMIFS('Annuity Prices'!BW:BW,'Annuity Prices'!$B:$B,$D386,'Annuity Prices'!$E:$E,$G386),IF($B386="RAB Short",SUMIFS('RAB Prices Short'!BW:BW,'RAB Prices Short'!$B:$B,'All Prices combined'!$D386,'RAB Prices Short'!$E:$E,'All Prices combined'!$G386),IF($B386="RAB Long",SUMIFS('RAB Prices Long'!BW:BW,'RAB Prices Long'!$B:$B,'All Prices combined'!$D386,'RAB Prices Long'!$E:$E,'All Prices combined'!$G386)))),2)</f>
        <v>290.56</v>
      </c>
      <c r="BU386" s="2">
        <f>ROUND(IF($B386="Annuity",SUMIFS('Annuity Prices'!BX:BX,'Annuity Prices'!$B:$B,$D386,'Annuity Prices'!$E:$E,$G386),IF($B386="RAB Short",SUMIFS('RAB Prices Short'!BX:BX,'RAB Prices Short'!$B:$B,'All Prices combined'!$D386,'RAB Prices Short'!$E:$E,'All Prices combined'!$G386),IF($B386="RAB Long",SUMIFS('RAB Prices Long'!BX:BX,'RAB Prices Long'!$B:$B,'All Prices combined'!$D386,'RAB Prices Long'!$E:$E,'All Prices combined'!$G386)))),2)</f>
        <v>297.82</v>
      </c>
    </row>
    <row r="387" spans="2:73" x14ac:dyDescent="0.25">
      <c r="B387" t="s">
        <v>45</v>
      </c>
      <c r="C387">
        <v>1</v>
      </c>
      <c r="E387" t="s">
        <v>126</v>
      </c>
      <c r="F387">
        <v>1</v>
      </c>
      <c r="G387" t="s">
        <v>127</v>
      </c>
      <c r="I387" s="2">
        <f>ROUND(IF($B387="Annuity",SUMIFS('Annuity Prices'!L:L,'Annuity Prices'!$B:$B,$D387,'Annuity Prices'!$E:$E,$G387),IF($B387="RAB Short",SUMIFS('RAB Prices Short'!L:L,'RAB Prices Short'!$B:$B,'All Prices combined'!$D387,'RAB Prices Short'!$E:$E,'All Prices combined'!$G387),IF($B387="RAB Long",SUMIFS('RAB Prices Long'!L:L,'RAB Prices Long'!$B:$B,'All Prices combined'!$D387,'RAB Prices Long'!$E:$E,'All Prices combined'!$G387)))),2)</f>
        <v>0</v>
      </c>
      <c r="J387" s="2">
        <f>ROUND(IF($B387="Annuity",SUMIFS('Annuity Prices'!M:M,'Annuity Prices'!$B:$B,$D387,'Annuity Prices'!$E:$E,$G387),IF($B387="RAB Short",SUMIFS('RAB Prices Short'!M:M,'RAB Prices Short'!$B:$B,'All Prices combined'!$D387,'RAB Prices Short'!$E:$E,'All Prices combined'!$G387),IF($B387="RAB Long",SUMIFS('RAB Prices Long'!M:M,'RAB Prices Long'!$B:$B,'All Prices combined'!$D387,'RAB Prices Long'!$E:$E,'All Prices combined'!$G387)))),2)</f>
        <v>0</v>
      </c>
      <c r="K387" s="2">
        <f>ROUND(IF($B387="Annuity",SUMIFS('Annuity Prices'!N:N,'Annuity Prices'!$B:$B,$D387,'Annuity Prices'!$E:$E,$G387),IF($B387="RAB Short",SUMIFS('RAB Prices Short'!N:N,'RAB Prices Short'!$B:$B,'All Prices combined'!$D387,'RAB Prices Short'!$E:$E,'All Prices combined'!$G387),IF($B387="RAB Long",SUMIFS('RAB Prices Long'!N:N,'RAB Prices Long'!$B:$B,'All Prices combined'!$D387,'RAB Prices Long'!$E:$E,'All Prices combined'!$G387)))),2)</f>
        <v>0</v>
      </c>
      <c r="L387" s="2">
        <f>ROUND(IF($B387="Annuity",SUMIFS('Annuity Prices'!O:O,'Annuity Prices'!$B:$B,$D387,'Annuity Prices'!$E:$E,$G387),IF($B387="RAB Short",SUMIFS('RAB Prices Short'!O:O,'RAB Prices Short'!$B:$B,'All Prices combined'!$D387,'RAB Prices Short'!$E:$E,'All Prices combined'!$G387),IF($B387="RAB Long",SUMIFS('RAB Prices Long'!O:O,'RAB Prices Long'!$B:$B,'All Prices combined'!$D387,'RAB Prices Long'!$E:$E,'All Prices combined'!$G387)))),2)</f>
        <v>0</v>
      </c>
      <c r="M387" s="2">
        <f>ROUND(IF($B387="Annuity",SUMIFS('Annuity Prices'!P:P,'Annuity Prices'!$B:$B,$D387,'Annuity Prices'!$E:$E,$G387),IF($B387="RAB Short",SUMIFS('RAB Prices Short'!P:P,'RAB Prices Short'!$B:$B,'All Prices combined'!$D387,'RAB Prices Short'!$E:$E,'All Prices combined'!$G387),IF($B387="RAB Long",SUMIFS('RAB Prices Long'!P:P,'RAB Prices Long'!$B:$B,'All Prices combined'!$D387,'RAB Prices Long'!$E:$E,'All Prices combined'!$G387)))),2)</f>
        <v>0</v>
      </c>
      <c r="N387" s="2">
        <f>ROUND(IF($B387="Annuity",SUMIFS('Annuity Prices'!Q:Q,'Annuity Prices'!$B:$B,$D387,'Annuity Prices'!$E:$E,$G387),IF($B387="RAB Short",SUMIFS('RAB Prices Short'!Q:Q,'RAB Prices Short'!$B:$B,'All Prices combined'!$D387,'RAB Prices Short'!$E:$E,'All Prices combined'!$G387),IF($B387="RAB Long",SUMIFS('RAB Prices Long'!Q:Q,'RAB Prices Long'!$B:$B,'All Prices combined'!$D387,'RAB Prices Long'!$E:$E,'All Prices combined'!$G387)))),2)</f>
        <v>0</v>
      </c>
      <c r="O387" s="2">
        <f>ROUND(IF($B387="Annuity",SUMIFS('Annuity Prices'!R:R,'Annuity Prices'!$B:$B,$D387,'Annuity Prices'!$E:$E,$G387),IF($B387="RAB Short",SUMIFS('RAB Prices Short'!R:R,'RAB Prices Short'!$B:$B,'All Prices combined'!$D387,'RAB Prices Short'!$E:$E,'All Prices combined'!$G387),IF($B387="RAB Long",SUMIFS('RAB Prices Long'!R:R,'RAB Prices Long'!$B:$B,'All Prices combined'!$D387,'RAB Prices Long'!$E:$E,'All Prices combined'!$G387)))),2)</f>
        <v>0</v>
      </c>
      <c r="P387" s="2">
        <f>ROUND(IF($B387="Annuity",SUMIFS('Annuity Prices'!S:S,'Annuity Prices'!$B:$B,$D387,'Annuity Prices'!$E:$E,$G387),IF($B387="RAB Short",SUMIFS('RAB Prices Short'!S:S,'RAB Prices Short'!$B:$B,'All Prices combined'!$D387,'RAB Prices Short'!$E:$E,'All Prices combined'!$G387),IF($B387="RAB Long",SUMIFS('RAB Prices Long'!S:S,'RAB Prices Long'!$B:$B,'All Prices combined'!$D387,'RAB Prices Long'!$E:$E,'All Prices combined'!$G387)))),2)</f>
        <v>0</v>
      </c>
      <c r="Q387" s="2">
        <f>ROUND(IF($B387="Annuity",SUMIFS('Annuity Prices'!T:T,'Annuity Prices'!$B:$B,$D387,'Annuity Prices'!$E:$E,$G387),IF($B387="RAB Short",SUMIFS('RAB Prices Short'!T:T,'RAB Prices Short'!$B:$B,'All Prices combined'!$D387,'RAB Prices Short'!$E:$E,'All Prices combined'!$G387),IF($B387="RAB Long",SUMIFS('RAB Prices Long'!T:T,'RAB Prices Long'!$B:$B,'All Prices combined'!$D387,'RAB Prices Long'!$E:$E,'All Prices combined'!$G387)))),2)</f>
        <v>0</v>
      </c>
      <c r="R387" s="2">
        <f>ROUND(IF($B387="Annuity",SUMIFS('Annuity Prices'!U:U,'Annuity Prices'!$B:$B,$D387,'Annuity Prices'!$E:$E,$G387),IF($B387="RAB Short",SUMIFS('RAB Prices Short'!U:U,'RAB Prices Short'!$B:$B,'All Prices combined'!$D387,'RAB Prices Short'!$E:$E,'All Prices combined'!$G387),IF($B387="RAB Long",SUMIFS('RAB Prices Long'!U:U,'RAB Prices Long'!$B:$B,'All Prices combined'!$D387,'RAB Prices Long'!$E:$E,'All Prices combined'!$G387)))),2)</f>
        <v>0</v>
      </c>
      <c r="S387" s="2">
        <f>ROUND(IF($B387="Annuity",SUMIFS('Annuity Prices'!V:V,'Annuity Prices'!$B:$B,$D387,'Annuity Prices'!$E:$E,$G387),IF($B387="RAB Short",SUMIFS('RAB Prices Short'!V:V,'RAB Prices Short'!$B:$B,'All Prices combined'!$D387,'RAB Prices Short'!$E:$E,'All Prices combined'!$G387),IF($B387="RAB Long",SUMIFS('RAB Prices Long'!V:V,'RAB Prices Long'!$B:$B,'All Prices combined'!$D387,'RAB Prices Long'!$E:$E,'All Prices combined'!$G387)))),2)</f>
        <v>0</v>
      </c>
      <c r="T387" s="2">
        <f>ROUND(IF($B387="Annuity",SUMIFS('Annuity Prices'!W:W,'Annuity Prices'!$B:$B,$D387,'Annuity Prices'!$E:$E,$G387),IF($B387="RAB Short",SUMIFS('RAB Prices Short'!W:W,'RAB Prices Short'!$B:$B,'All Prices combined'!$D387,'RAB Prices Short'!$E:$E,'All Prices combined'!$G387),IF($B387="RAB Long",SUMIFS('RAB Prices Long'!W:W,'RAB Prices Long'!$B:$B,'All Prices combined'!$D387,'RAB Prices Long'!$E:$E,'All Prices combined'!$G387)))),2)</f>
        <v>0</v>
      </c>
      <c r="U387" s="2">
        <f>ROUND(IF($B387="Annuity",SUMIFS('Annuity Prices'!X:X,'Annuity Prices'!$B:$B,$D387,'Annuity Prices'!$E:$E,$G387),IF($B387="RAB Short",SUMIFS('RAB Prices Short'!X:X,'RAB Prices Short'!$B:$B,'All Prices combined'!$D387,'RAB Prices Short'!$E:$E,'All Prices combined'!$G387),IF($B387="RAB Long",SUMIFS('RAB Prices Long'!X:X,'RAB Prices Long'!$B:$B,'All Prices combined'!$D387,'RAB Prices Long'!$E:$E,'All Prices combined'!$G387)))),2)</f>
        <v>0</v>
      </c>
      <c r="V387" s="2">
        <f>ROUND(IF($B387="Annuity",SUMIFS('Annuity Prices'!Y:Y,'Annuity Prices'!$B:$B,$D387,'Annuity Prices'!$E:$E,$G387),IF($B387="RAB Short",SUMIFS('RAB Prices Short'!Y:Y,'RAB Prices Short'!$B:$B,'All Prices combined'!$D387,'RAB Prices Short'!$E:$E,'All Prices combined'!$G387),IF($B387="RAB Long",SUMIFS('RAB Prices Long'!Y:Y,'RAB Prices Long'!$B:$B,'All Prices combined'!$D387,'RAB Prices Long'!$E:$E,'All Prices combined'!$G387)))),2)</f>
        <v>0</v>
      </c>
      <c r="W387" s="2">
        <f>ROUND(IF($B387="Annuity",SUMIFS('Annuity Prices'!Z:Z,'Annuity Prices'!$B:$B,$D387,'Annuity Prices'!$E:$E,$G387),IF($B387="RAB Short",SUMIFS('RAB Prices Short'!Z:Z,'RAB Prices Short'!$B:$B,'All Prices combined'!$D387,'RAB Prices Short'!$E:$E,'All Prices combined'!$G387),IF($B387="RAB Long",SUMIFS('RAB Prices Long'!Z:Z,'RAB Prices Long'!$B:$B,'All Prices combined'!$D387,'RAB Prices Long'!$E:$E,'All Prices combined'!$G387)))),2)</f>
        <v>0</v>
      </c>
      <c r="X387" s="2">
        <f>ROUND(IF($B387="Annuity",SUMIFS('Annuity Prices'!AA:AA,'Annuity Prices'!$B:$B,$D387,'Annuity Prices'!$E:$E,$G387),IF($B387="RAB Short",SUMIFS('RAB Prices Short'!AA:AA,'RAB Prices Short'!$B:$B,'All Prices combined'!$D387,'RAB Prices Short'!$E:$E,'All Prices combined'!$G387),IF($B387="RAB Long",SUMIFS('RAB Prices Long'!AA:AA,'RAB Prices Long'!$B:$B,'All Prices combined'!$D387,'RAB Prices Long'!$E:$E,'All Prices combined'!$G387)))),2)</f>
        <v>0</v>
      </c>
      <c r="Y387" s="2">
        <f>ROUND(IF($B387="Annuity",SUMIFS('Annuity Prices'!AB:AB,'Annuity Prices'!$B:$B,$D387,'Annuity Prices'!$E:$E,$G387),IF($B387="RAB Short",SUMIFS('RAB Prices Short'!AB:AB,'RAB Prices Short'!$B:$B,'All Prices combined'!$D387,'RAB Prices Short'!$E:$E,'All Prices combined'!$G387),IF($B387="RAB Long",SUMIFS('RAB Prices Long'!AB:AB,'RAB Prices Long'!$B:$B,'All Prices combined'!$D387,'RAB Prices Long'!$E:$E,'All Prices combined'!$G387)))),2)</f>
        <v>0</v>
      </c>
      <c r="Z387" s="2">
        <f>ROUND(IF($B387="Annuity",SUMIFS('Annuity Prices'!AC:AC,'Annuity Prices'!$B:$B,$D387,'Annuity Prices'!$E:$E,$G387),IF($B387="RAB Short",SUMIFS('RAB Prices Short'!AC:AC,'RAB Prices Short'!$B:$B,'All Prices combined'!$D387,'RAB Prices Short'!$E:$E,'All Prices combined'!$G387),IF($B387="RAB Long",SUMIFS('RAB Prices Long'!AC:AC,'RAB Prices Long'!$B:$B,'All Prices combined'!$D387,'RAB Prices Long'!$E:$E,'All Prices combined'!$G387)))),2)</f>
        <v>0</v>
      </c>
      <c r="AA387" s="2">
        <f>ROUND(IF($B387="Annuity",SUMIFS('Annuity Prices'!AD:AD,'Annuity Prices'!$B:$B,$D387,'Annuity Prices'!$E:$E,$G387),IF($B387="RAB Short",SUMIFS('RAB Prices Short'!AD:AD,'RAB Prices Short'!$B:$B,'All Prices combined'!$D387,'RAB Prices Short'!$E:$E,'All Prices combined'!$G387),IF($B387="RAB Long",SUMIFS('RAB Prices Long'!AD:AD,'RAB Prices Long'!$B:$B,'All Prices combined'!$D387,'RAB Prices Long'!$E:$E,'All Prices combined'!$G387)))),2)</f>
        <v>0</v>
      </c>
      <c r="AB387" s="2">
        <f>ROUND(IF($B387="Annuity",SUMIFS('Annuity Prices'!AE:AE,'Annuity Prices'!$B:$B,$D387,'Annuity Prices'!$E:$E,$G387),IF($B387="RAB Short",SUMIFS('RAB Prices Short'!AE:AE,'RAB Prices Short'!$B:$B,'All Prices combined'!$D387,'RAB Prices Short'!$E:$E,'All Prices combined'!$G387),IF($B387="RAB Long",SUMIFS('RAB Prices Long'!AE:AE,'RAB Prices Long'!$B:$B,'All Prices combined'!$D387,'RAB Prices Long'!$E:$E,'All Prices combined'!$G387)))),2)</f>
        <v>0</v>
      </c>
      <c r="AC387" s="2">
        <f>ROUND(IF($B387="Annuity",SUMIFS('Annuity Prices'!AF:AF,'Annuity Prices'!$B:$B,$D387,'Annuity Prices'!$E:$E,$G387),IF($B387="RAB Short",SUMIFS('RAB Prices Short'!AF:AF,'RAB Prices Short'!$B:$B,'All Prices combined'!$D387,'RAB Prices Short'!$E:$E,'All Prices combined'!$G387),IF($B387="RAB Long",SUMIFS('RAB Prices Long'!AF:AF,'RAB Prices Long'!$B:$B,'All Prices combined'!$D387,'RAB Prices Long'!$E:$E,'All Prices combined'!$G387)))),2)</f>
        <v>0</v>
      </c>
      <c r="AD387" s="2">
        <f>ROUND(IF($B387="Annuity",SUMIFS('Annuity Prices'!AG:AG,'Annuity Prices'!$B:$B,$D387,'Annuity Prices'!$E:$E,$G387),IF($B387="RAB Short",SUMIFS('RAB Prices Short'!AG:AG,'RAB Prices Short'!$B:$B,'All Prices combined'!$D387,'RAB Prices Short'!$E:$E,'All Prices combined'!$G387),IF($B387="RAB Long",SUMIFS('RAB Prices Long'!AG:AG,'RAB Prices Long'!$B:$B,'All Prices combined'!$D387,'RAB Prices Long'!$E:$E,'All Prices combined'!$G387)))),2)</f>
        <v>0</v>
      </c>
      <c r="AE387" s="2">
        <f>ROUND(IF($B387="Annuity",SUMIFS('Annuity Prices'!AH:AH,'Annuity Prices'!$B:$B,$D387,'Annuity Prices'!$E:$E,$G387),IF($B387="RAB Short",SUMIFS('RAB Prices Short'!AH:AH,'RAB Prices Short'!$B:$B,'All Prices combined'!$D387,'RAB Prices Short'!$E:$E,'All Prices combined'!$G387),IF($B387="RAB Long",SUMIFS('RAB Prices Long'!AH:AH,'RAB Prices Long'!$B:$B,'All Prices combined'!$D387,'RAB Prices Long'!$E:$E,'All Prices combined'!$G387)))),2)</f>
        <v>0</v>
      </c>
      <c r="AF387" s="2">
        <f>ROUND(IF($B387="Annuity",SUMIFS('Annuity Prices'!AI:AI,'Annuity Prices'!$B:$B,$D387,'Annuity Prices'!$E:$E,$G387),IF($B387="RAB Short",SUMIFS('RAB Prices Short'!AI:AI,'RAB Prices Short'!$B:$B,'All Prices combined'!$D387,'RAB Prices Short'!$E:$E,'All Prices combined'!$G387),IF($B387="RAB Long",SUMIFS('RAB Prices Long'!AI:AI,'RAB Prices Long'!$B:$B,'All Prices combined'!$D387,'RAB Prices Long'!$E:$E,'All Prices combined'!$G387)))),2)</f>
        <v>0</v>
      </c>
      <c r="AG387" s="2">
        <f>ROUND(IF($B387="Annuity",SUMIFS('Annuity Prices'!AJ:AJ,'Annuity Prices'!$B:$B,$D387,'Annuity Prices'!$E:$E,$G387),IF($B387="RAB Short",SUMIFS('RAB Prices Short'!AJ:AJ,'RAB Prices Short'!$B:$B,'All Prices combined'!$D387,'RAB Prices Short'!$E:$E,'All Prices combined'!$G387),IF($B387="RAB Long",SUMIFS('RAB Prices Long'!AJ:AJ,'RAB Prices Long'!$B:$B,'All Prices combined'!$D387,'RAB Prices Long'!$E:$E,'All Prices combined'!$G387)))),2)</f>
        <v>0</v>
      </c>
      <c r="AH387" s="2">
        <f>ROUND(IF($B387="Annuity",SUMIFS('Annuity Prices'!AK:AK,'Annuity Prices'!$B:$B,$D387,'Annuity Prices'!$E:$E,$G387),IF($B387="RAB Short",SUMIFS('RAB Prices Short'!AK:AK,'RAB Prices Short'!$B:$B,'All Prices combined'!$D387,'RAB Prices Short'!$E:$E,'All Prices combined'!$G387),IF($B387="RAB Long",SUMIFS('RAB Prices Long'!AK:AK,'RAB Prices Long'!$B:$B,'All Prices combined'!$D387,'RAB Prices Long'!$E:$E,'All Prices combined'!$G387)))),2)</f>
        <v>0</v>
      </c>
      <c r="AI387" s="2">
        <f>ROUND(IF($B387="Annuity",SUMIFS('Annuity Prices'!AL:AL,'Annuity Prices'!$B:$B,$D387,'Annuity Prices'!$E:$E,$G387),IF($B387="RAB Short",SUMIFS('RAB Prices Short'!AL:AL,'RAB Prices Short'!$B:$B,'All Prices combined'!$D387,'RAB Prices Short'!$E:$E,'All Prices combined'!$G387),IF($B387="RAB Long",SUMIFS('RAB Prices Long'!AL:AL,'RAB Prices Long'!$B:$B,'All Prices combined'!$D387,'RAB Prices Long'!$E:$E,'All Prices combined'!$G387)))),2)</f>
        <v>0</v>
      </c>
      <c r="AJ387" s="2">
        <f>ROUND(IF($B387="Annuity",SUMIFS('Annuity Prices'!AM:AM,'Annuity Prices'!$B:$B,$D387,'Annuity Prices'!$E:$E,$G387),IF($B387="RAB Short",SUMIFS('RAB Prices Short'!AM:AM,'RAB Prices Short'!$B:$B,'All Prices combined'!$D387,'RAB Prices Short'!$E:$E,'All Prices combined'!$G387),IF($B387="RAB Long",SUMIFS('RAB Prices Long'!AM:AM,'RAB Prices Long'!$B:$B,'All Prices combined'!$D387,'RAB Prices Long'!$E:$E,'All Prices combined'!$G387)))),2)</f>
        <v>0</v>
      </c>
      <c r="AK387" s="2">
        <f>ROUND(IF($B387="Annuity",SUMIFS('Annuity Prices'!AN:AN,'Annuity Prices'!$B:$B,$D387,'Annuity Prices'!$E:$E,$G387),IF($B387="RAB Short",SUMIFS('RAB Prices Short'!AN:AN,'RAB Prices Short'!$B:$B,'All Prices combined'!$D387,'RAB Prices Short'!$E:$E,'All Prices combined'!$G387),IF($B387="RAB Long",SUMIFS('RAB Prices Long'!AN:AN,'RAB Prices Long'!$B:$B,'All Prices combined'!$D387,'RAB Prices Long'!$E:$E,'All Prices combined'!$G387)))),2)</f>
        <v>0</v>
      </c>
      <c r="AL387" s="2">
        <f>ROUND(IF($B387="Annuity",SUMIFS('Annuity Prices'!AO:AO,'Annuity Prices'!$B:$B,$D387,'Annuity Prices'!$E:$E,$G387),IF($B387="RAB Short",SUMIFS('RAB Prices Short'!AO:AO,'RAB Prices Short'!$B:$B,'All Prices combined'!$D387,'RAB Prices Short'!$E:$E,'All Prices combined'!$G387),IF($B387="RAB Long",SUMIFS('RAB Prices Long'!AO:AO,'RAB Prices Long'!$B:$B,'All Prices combined'!$D387,'RAB Prices Long'!$E:$E,'All Prices combined'!$G387)))),2)</f>
        <v>0</v>
      </c>
      <c r="AM387" s="2">
        <f>ROUND(IF($B387="Annuity",SUMIFS('Annuity Prices'!AP:AP,'Annuity Prices'!$B:$B,$D387,'Annuity Prices'!$E:$E,$G387),IF($B387="RAB Short",SUMIFS('RAB Prices Short'!AP:AP,'RAB Prices Short'!$B:$B,'All Prices combined'!$D387,'RAB Prices Short'!$E:$E,'All Prices combined'!$G387),IF($B387="RAB Long",SUMIFS('RAB Prices Long'!AP:AP,'RAB Prices Long'!$B:$B,'All Prices combined'!$D387,'RAB Prices Long'!$E:$E,'All Prices combined'!$G387)))),2)</f>
        <v>0</v>
      </c>
      <c r="AN387" s="2">
        <f>ROUND(IF($B387="Annuity",SUMIFS('Annuity Prices'!AQ:AQ,'Annuity Prices'!$B:$B,$D387,'Annuity Prices'!$E:$E,$G387),IF($B387="RAB Short",SUMIFS('RAB Prices Short'!AQ:AQ,'RAB Prices Short'!$B:$B,'All Prices combined'!$D387,'RAB Prices Short'!$E:$E,'All Prices combined'!$G387),IF($B387="RAB Long",SUMIFS('RAB Prices Long'!AQ:AQ,'RAB Prices Long'!$B:$B,'All Prices combined'!$D387,'RAB Prices Long'!$E:$E,'All Prices combined'!$G387)))),2)</f>
        <v>0</v>
      </c>
      <c r="AO387" s="2">
        <f>ROUND(IF($B387="Annuity",SUMIFS('Annuity Prices'!AR:AR,'Annuity Prices'!$B:$B,$D387,'Annuity Prices'!$E:$E,$G387),IF($B387="RAB Short",SUMIFS('RAB Prices Short'!AR:AR,'RAB Prices Short'!$B:$B,'All Prices combined'!$D387,'RAB Prices Short'!$E:$E,'All Prices combined'!$G387),IF($B387="RAB Long",SUMIFS('RAB Prices Long'!AR:AR,'RAB Prices Long'!$B:$B,'All Prices combined'!$D387,'RAB Prices Long'!$E:$E,'All Prices combined'!$G387)))),2)</f>
        <v>0</v>
      </c>
      <c r="AP387" s="2">
        <f>ROUND(IF($B387="Annuity",SUMIFS('Annuity Prices'!AS:AS,'Annuity Prices'!$B:$B,$D387,'Annuity Prices'!$E:$E,$G387),IF($B387="RAB Short",SUMIFS('RAB Prices Short'!AS:AS,'RAB Prices Short'!$B:$B,'All Prices combined'!$D387,'RAB Prices Short'!$E:$E,'All Prices combined'!$G387),IF($B387="RAB Long",SUMIFS('RAB Prices Long'!AS:AS,'RAB Prices Long'!$B:$B,'All Prices combined'!$D387,'RAB Prices Long'!$E:$E,'All Prices combined'!$G387)))),2)</f>
        <v>0</v>
      </c>
      <c r="AQ387" s="2">
        <f>ROUND(IF($B387="Annuity",SUMIFS('Annuity Prices'!AT:AT,'Annuity Prices'!$B:$B,$D387,'Annuity Prices'!$E:$E,$G387),IF($B387="RAB Short",SUMIFS('RAB Prices Short'!AT:AT,'RAB Prices Short'!$B:$B,'All Prices combined'!$D387,'RAB Prices Short'!$E:$E,'All Prices combined'!$G387),IF($B387="RAB Long",SUMIFS('RAB Prices Long'!AT:AT,'RAB Prices Long'!$B:$B,'All Prices combined'!$D387,'RAB Prices Long'!$E:$E,'All Prices combined'!$G387)))),2)</f>
        <v>0</v>
      </c>
      <c r="AR387" s="2">
        <f>ROUND(IF($B387="Annuity",SUMIFS('Annuity Prices'!AU:AU,'Annuity Prices'!$B:$B,$D387,'Annuity Prices'!$E:$E,$G387),IF($B387="RAB Short",SUMIFS('RAB Prices Short'!AU:AU,'RAB Prices Short'!$B:$B,'All Prices combined'!$D387,'RAB Prices Short'!$E:$E,'All Prices combined'!$G387),IF($B387="RAB Long",SUMIFS('RAB Prices Long'!AU:AU,'RAB Prices Long'!$B:$B,'All Prices combined'!$D387,'RAB Prices Long'!$E:$E,'All Prices combined'!$G387)))),2)</f>
        <v>0</v>
      </c>
      <c r="AS387" s="2">
        <f>ROUND(IF($B387="Annuity",SUMIFS('Annuity Prices'!AV:AV,'Annuity Prices'!$B:$B,$D387,'Annuity Prices'!$E:$E,$G387),IF($B387="RAB Short",SUMIFS('RAB Prices Short'!AV:AV,'RAB Prices Short'!$B:$B,'All Prices combined'!$D387,'RAB Prices Short'!$E:$E,'All Prices combined'!$G387),IF($B387="RAB Long",SUMIFS('RAB Prices Long'!AV:AV,'RAB Prices Long'!$B:$B,'All Prices combined'!$D387,'RAB Prices Long'!$E:$E,'All Prices combined'!$G387)))),2)</f>
        <v>0</v>
      </c>
      <c r="AT387" s="2">
        <f>ROUND(IF($B387="Annuity",SUMIFS('Annuity Prices'!AW:AW,'Annuity Prices'!$B:$B,$D387,'Annuity Prices'!$E:$E,$G387),IF($B387="RAB Short",SUMIFS('RAB Prices Short'!AW:AW,'RAB Prices Short'!$B:$B,'All Prices combined'!$D387,'RAB Prices Short'!$E:$E,'All Prices combined'!$G387),IF($B387="RAB Long",SUMIFS('RAB Prices Long'!AW:AW,'RAB Prices Long'!$B:$B,'All Prices combined'!$D387,'RAB Prices Long'!$E:$E,'All Prices combined'!$G387)))),2)</f>
        <v>0</v>
      </c>
      <c r="AU387" s="2">
        <f>ROUND(IF($B387="Annuity",SUMIFS('Annuity Prices'!AX:AX,'Annuity Prices'!$B:$B,$D387,'Annuity Prices'!$E:$E,$G387),IF($B387="RAB Short",SUMIFS('RAB Prices Short'!AX:AX,'RAB Prices Short'!$B:$B,'All Prices combined'!$D387,'RAB Prices Short'!$E:$E,'All Prices combined'!$G387),IF($B387="RAB Long",SUMIFS('RAB Prices Long'!AX:AX,'RAB Prices Long'!$B:$B,'All Prices combined'!$D387,'RAB Prices Long'!$E:$E,'All Prices combined'!$G387)))),2)</f>
        <v>0</v>
      </c>
      <c r="AV387" s="2">
        <f>ROUND(IF($B387="Annuity",SUMIFS('Annuity Prices'!AY:AY,'Annuity Prices'!$B:$B,$D387,'Annuity Prices'!$E:$E,$G387),IF($B387="RAB Short",SUMIFS('RAB Prices Short'!AY:AY,'RAB Prices Short'!$B:$B,'All Prices combined'!$D387,'RAB Prices Short'!$E:$E,'All Prices combined'!$G387),IF($B387="RAB Long",SUMIFS('RAB Prices Long'!AY:AY,'RAB Prices Long'!$B:$B,'All Prices combined'!$D387,'RAB Prices Long'!$E:$E,'All Prices combined'!$G387)))),2)</f>
        <v>0</v>
      </c>
      <c r="AW387" s="2">
        <f>ROUND(IF($B387="Annuity",SUMIFS('Annuity Prices'!AZ:AZ,'Annuity Prices'!$B:$B,$D387,'Annuity Prices'!$E:$E,$G387),IF($B387="RAB Short",SUMIFS('RAB Prices Short'!AZ:AZ,'RAB Prices Short'!$B:$B,'All Prices combined'!$D387,'RAB Prices Short'!$E:$E,'All Prices combined'!$G387),IF($B387="RAB Long",SUMIFS('RAB Prices Long'!AZ:AZ,'RAB Prices Long'!$B:$B,'All Prices combined'!$D387,'RAB Prices Long'!$E:$E,'All Prices combined'!$G387)))),2)</f>
        <v>0</v>
      </c>
      <c r="AX387" s="2">
        <f>ROUND(IF($B387="Annuity",SUMIFS('Annuity Prices'!BA:BA,'Annuity Prices'!$B:$B,$D387,'Annuity Prices'!$E:$E,$G387),IF($B387="RAB Short",SUMIFS('RAB Prices Short'!BA:BA,'RAB Prices Short'!$B:$B,'All Prices combined'!$D387,'RAB Prices Short'!$E:$E,'All Prices combined'!$G387),IF($B387="RAB Long",SUMIFS('RAB Prices Long'!BA:BA,'RAB Prices Long'!$B:$B,'All Prices combined'!$D387,'RAB Prices Long'!$E:$E,'All Prices combined'!$G387)))),2)</f>
        <v>0</v>
      </c>
      <c r="AY387" s="2">
        <f>ROUND(IF($B387="Annuity",SUMIFS('Annuity Prices'!BB:BB,'Annuity Prices'!$B:$B,$D387,'Annuity Prices'!$E:$E,$G387),IF($B387="RAB Short",SUMIFS('RAB Prices Short'!BB:BB,'RAB Prices Short'!$B:$B,'All Prices combined'!$D387,'RAB Prices Short'!$E:$E,'All Prices combined'!$G387),IF($B387="RAB Long",SUMIFS('RAB Prices Long'!BB:BB,'RAB Prices Long'!$B:$B,'All Prices combined'!$D387,'RAB Prices Long'!$E:$E,'All Prices combined'!$G387)))),2)</f>
        <v>0</v>
      </c>
      <c r="AZ387" s="2">
        <f>ROUND(IF($B387="Annuity",SUMIFS('Annuity Prices'!BC:BC,'Annuity Prices'!$B:$B,$D387,'Annuity Prices'!$E:$E,$G387),IF($B387="RAB Short",SUMIFS('RAB Prices Short'!BC:BC,'RAB Prices Short'!$B:$B,'All Prices combined'!$D387,'RAB Prices Short'!$E:$E,'All Prices combined'!$G387),IF($B387="RAB Long",SUMIFS('RAB Prices Long'!BC:BC,'RAB Prices Long'!$B:$B,'All Prices combined'!$D387,'RAB Prices Long'!$E:$E,'All Prices combined'!$G387)))),2)</f>
        <v>0</v>
      </c>
      <c r="BA387" s="2">
        <f>ROUND(IF($B387="Annuity",SUMIFS('Annuity Prices'!BD:BD,'Annuity Prices'!$B:$B,$D387,'Annuity Prices'!$E:$E,$G387),IF($B387="RAB Short",SUMIFS('RAB Prices Short'!BD:BD,'RAB Prices Short'!$B:$B,'All Prices combined'!$D387,'RAB Prices Short'!$E:$E,'All Prices combined'!$G387),IF($B387="RAB Long",SUMIFS('RAB Prices Long'!BD:BD,'RAB Prices Long'!$B:$B,'All Prices combined'!$D387,'RAB Prices Long'!$E:$E,'All Prices combined'!$G387)))),2)</f>
        <v>0</v>
      </c>
      <c r="BB387" s="2">
        <f>ROUND(IF($B387="Annuity",SUMIFS('Annuity Prices'!BE:BE,'Annuity Prices'!$B:$B,$D387,'Annuity Prices'!$E:$E,$G387),IF($B387="RAB Short",SUMIFS('RAB Prices Short'!BE:BE,'RAB Prices Short'!$B:$B,'All Prices combined'!$D387,'RAB Prices Short'!$E:$E,'All Prices combined'!$G387),IF($B387="RAB Long",SUMIFS('RAB Prices Long'!BE:BE,'RAB Prices Long'!$B:$B,'All Prices combined'!$D387,'RAB Prices Long'!$E:$E,'All Prices combined'!$G387)))),2)</f>
        <v>0</v>
      </c>
      <c r="BC387" s="2">
        <f>ROUND(IF($B387="Annuity",SUMIFS('Annuity Prices'!BF:BF,'Annuity Prices'!$B:$B,$D387,'Annuity Prices'!$E:$E,$G387),IF($B387="RAB Short",SUMIFS('RAB Prices Short'!BF:BF,'RAB Prices Short'!$B:$B,'All Prices combined'!$D387,'RAB Prices Short'!$E:$E,'All Prices combined'!$G387),IF($B387="RAB Long",SUMIFS('RAB Prices Long'!BF:BF,'RAB Prices Long'!$B:$B,'All Prices combined'!$D387,'RAB Prices Long'!$E:$E,'All Prices combined'!$G387)))),2)</f>
        <v>0</v>
      </c>
      <c r="BD387" s="2">
        <f>ROUND(IF($B387="Annuity",SUMIFS('Annuity Prices'!BG:BG,'Annuity Prices'!$B:$B,$D387,'Annuity Prices'!$E:$E,$G387),IF($B387="RAB Short",SUMIFS('RAB Prices Short'!BG:BG,'RAB Prices Short'!$B:$B,'All Prices combined'!$D387,'RAB Prices Short'!$E:$E,'All Prices combined'!$G387),IF($B387="RAB Long",SUMIFS('RAB Prices Long'!BG:BG,'RAB Prices Long'!$B:$B,'All Prices combined'!$D387,'RAB Prices Long'!$E:$E,'All Prices combined'!$G387)))),2)</f>
        <v>0</v>
      </c>
      <c r="BE387" s="2">
        <f>ROUND(IF($B387="Annuity",SUMIFS('Annuity Prices'!BH:BH,'Annuity Prices'!$B:$B,$D387,'Annuity Prices'!$E:$E,$G387),IF($B387="RAB Short",SUMIFS('RAB Prices Short'!BH:BH,'RAB Prices Short'!$B:$B,'All Prices combined'!$D387,'RAB Prices Short'!$E:$E,'All Prices combined'!$G387),IF($B387="RAB Long",SUMIFS('RAB Prices Long'!BH:BH,'RAB Prices Long'!$B:$B,'All Prices combined'!$D387,'RAB Prices Long'!$E:$E,'All Prices combined'!$G387)))),2)</f>
        <v>0</v>
      </c>
      <c r="BF387" s="2">
        <f>ROUND(IF($B387="Annuity",SUMIFS('Annuity Prices'!BI:BI,'Annuity Prices'!$B:$B,$D387,'Annuity Prices'!$E:$E,$G387),IF($B387="RAB Short",SUMIFS('RAB Prices Short'!BI:BI,'RAB Prices Short'!$B:$B,'All Prices combined'!$D387,'RAB Prices Short'!$E:$E,'All Prices combined'!$G387),IF($B387="RAB Long",SUMIFS('RAB Prices Long'!BI:BI,'RAB Prices Long'!$B:$B,'All Prices combined'!$D387,'RAB Prices Long'!$E:$E,'All Prices combined'!$G387)))),2)</f>
        <v>0</v>
      </c>
      <c r="BG387" s="2">
        <f>ROUND(IF($B387="Annuity",SUMIFS('Annuity Prices'!BJ:BJ,'Annuity Prices'!$B:$B,$D387,'Annuity Prices'!$E:$E,$G387),IF($B387="RAB Short",SUMIFS('RAB Prices Short'!BJ:BJ,'RAB Prices Short'!$B:$B,'All Prices combined'!$D387,'RAB Prices Short'!$E:$E,'All Prices combined'!$G387),IF($B387="RAB Long",SUMIFS('RAB Prices Long'!BJ:BJ,'RAB Prices Long'!$B:$B,'All Prices combined'!$D387,'RAB Prices Long'!$E:$E,'All Prices combined'!$G387)))),2)</f>
        <v>0</v>
      </c>
      <c r="BH387" s="2">
        <f>ROUND(IF($B387="Annuity",SUMIFS('Annuity Prices'!BK:BK,'Annuity Prices'!$B:$B,$D387,'Annuity Prices'!$E:$E,$G387),IF($B387="RAB Short",SUMIFS('RAB Prices Short'!BK:BK,'RAB Prices Short'!$B:$B,'All Prices combined'!$D387,'RAB Prices Short'!$E:$E,'All Prices combined'!$G387),IF($B387="RAB Long",SUMIFS('RAB Prices Long'!BK:BK,'RAB Prices Long'!$B:$B,'All Prices combined'!$D387,'RAB Prices Long'!$E:$E,'All Prices combined'!$G387)))),2)</f>
        <v>0</v>
      </c>
      <c r="BI387" s="2">
        <f>ROUND(IF($B387="Annuity",SUMIFS('Annuity Prices'!BL:BL,'Annuity Prices'!$B:$B,$D387,'Annuity Prices'!$E:$E,$G387),IF($B387="RAB Short",SUMIFS('RAB Prices Short'!BL:BL,'RAB Prices Short'!$B:$B,'All Prices combined'!$D387,'RAB Prices Short'!$E:$E,'All Prices combined'!$G387),IF($B387="RAB Long",SUMIFS('RAB Prices Long'!BL:BL,'RAB Prices Long'!$B:$B,'All Prices combined'!$D387,'RAB Prices Long'!$E:$E,'All Prices combined'!$G387)))),2)</f>
        <v>0</v>
      </c>
      <c r="BJ387" s="2">
        <f>ROUND(IF($B387="Annuity",SUMIFS('Annuity Prices'!BM:BM,'Annuity Prices'!$B:$B,$D387,'Annuity Prices'!$E:$E,$G387),IF($B387="RAB Short",SUMIFS('RAB Prices Short'!BM:BM,'RAB Prices Short'!$B:$B,'All Prices combined'!$D387,'RAB Prices Short'!$E:$E,'All Prices combined'!$G387),IF($B387="RAB Long",SUMIFS('RAB Prices Long'!BM:BM,'RAB Prices Long'!$B:$B,'All Prices combined'!$D387,'RAB Prices Long'!$E:$E,'All Prices combined'!$G387)))),2)</f>
        <v>0</v>
      </c>
      <c r="BK387" s="2">
        <f>ROUND(IF($B387="Annuity",SUMIFS('Annuity Prices'!BN:BN,'Annuity Prices'!$B:$B,$D387,'Annuity Prices'!$E:$E,$G387),IF($B387="RAB Short",SUMIFS('RAB Prices Short'!BN:BN,'RAB Prices Short'!$B:$B,'All Prices combined'!$D387,'RAB Prices Short'!$E:$E,'All Prices combined'!$G387),IF($B387="RAB Long",SUMIFS('RAB Prices Long'!BN:BN,'RAB Prices Long'!$B:$B,'All Prices combined'!$D387,'RAB Prices Long'!$E:$E,'All Prices combined'!$G387)))),2)</f>
        <v>0</v>
      </c>
      <c r="BL387" s="2">
        <f>ROUND(IF($B387="Annuity",SUMIFS('Annuity Prices'!BO:BO,'Annuity Prices'!$B:$B,$D387,'Annuity Prices'!$E:$E,$G387),IF($B387="RAB Short",SUMIFS('RAB Prices Short'!BO:BO,'RAB Prices Short'!$B:$B,'All Prices combined'!$D387,'RAB Prices Short'!$E:$E,'All Prices combined'!$G387),IF($B387="RAB Long",SUMIFS('RAB Prices Long'!BO:BO,'RAB Prices Long'!$B:$B,'All Prices combined'!$D387,'RAB Prices Long'!$E:$E,'All Prices combined'!$G387)))),2)</f>
        <v>0</v>
      </c>
      <c r="BM387" s="2">
        <f>ROUND(IF($B387="Annuity",SUMIFS('Annuity Prices'!BP:BP,'Annuity Prices'!$B:$B,$D387,'Annuity Prices'!$E:$E,$G387),IF($B387="RAB Short",SUMIFS('RAB Prices Short'!BP:BP,'RAB Prices Short'!$B:$B,'All Prices combined'!$D387,'RAB Prices Short'!$E:$E,'All Prices combined'!$G387),IF($B387="RAB Long",SUMIFS('RAB Prices Long'!BP:BP,'RAB Prices Long'!$B:$B,'All Prices combined'!$D387,'RAB Prices Long'!$E:$E,'All Prices combined'!$G387)))),2)</f>
        <v>0</v>
      </c>
      <c r="BN387" s="2">
        <f>ROUND(IF($B387="Annuity",SUMIFS('Annuity Prices'!BQ:BQ,'Annuity Prices'!$B:$B,$D387,'Annuity Prices'!$E:$E,$G387),IF($B387="RAB Short",SUMIFS('RAB Prices Short'!BQ:BQ,'RAB Prices Short'!$B:$B,'All Prices combined'!$D387,'RAB Prices Short'!$E:$E,'All Prices combined'!$G387),IF($B387="RAB Long",SUMIFS('RAB Prices Long'!BQ:BQ,'RAB Prices Long'!$B:$B,'All Prices combined'!$D387,'RAB Prices Long'!$E:$E,'All Prices combined'!$G387)))),2)</f>
        <v>0</v>
      </c>
      <c r="BO387" s="2">
        <f>ROUND(IF($B387="Annuity",SUMIFS('Annuity Prices'!BR:BR,'Annuity Prices'!$B:$B,$D387,'Annuity Prices'!$E:$E,$G387),IF($B387="RAB Short",SUMIFS('RAB Prices Short'!BR:BR,'RAB Prices Short'!$B:$B,'All Prices combined'!$D387,'RAB Prices Short'!$E:$E,'All Prices combined'!$G387),IF($B387="RAB Long",SUMIFS('RAB Prices Long'!BR:BR,'RAB Prices Long'!$B:$B,'All Prices combined'!$D387,'RAB Prices Long'!$E:$E,'All Prices combined'!$G387)))),2)</f>
        <v>0</v>
      </c>
      <c r="BP387" s="2">
        <f>ROUND(IF($B387="Annuity",SUMIFS('Annuity Prices'!BS:BS,'Annuity Prices'!$B:$B,$D387,'Annuity Prices'!$E:$E,$G387),IF($B387="RAB Short",SUMIFS('RAB Prices Short'!BS:BS,'RAB Prices Short'!$B:$B,'All Prices combined'!$D387,'RAB Prices Short'!$E:$E,'All Prices combined'!$G387),IF($B387="RAB Long",SUMIFS('RAB Prices Long'!BS:BS,'RAB Prices Long'!$B:$B,'All Prices combined'!$D387,'RAB Prices Long'!$E:$E,'All Prices combined'!$G387)))),2)</f>
        <v>0</v>
      </c>
      <c r="BQ387" s="2">
        <f>ROUND(IF($B387="Annuity",SUMIFS('Annuity Prices'!BT:BT,'Annuity Prices'!$B:$B,$D387,'Annuity Prices'!$E:$E,$G387),IF($B387="RAB Short",SUMIFS('RAB Prices Short'!BT:BT,'RAB Prices Short'!$B:$B,'All Prices combined'!$D387,'RAB Prices Short'!$E:$E,'All Prices combined'!$G387),IF($B387="RAB Long",SUMIFS('RAB Prices Long'!BT:BT,'RAB Prices Long'!$B:$B,'All Prices combined'!$D387,'RAB Prices Long'!$E:$E,'All Prices combined'!$G387)))),2)</f>
        <v>0</v>
      </c>
      <c r="BR387" s="2">
        <f>ROUND(IF($B387="Annuity",SUMIFS('Annuity Prices'!BU:BU,'Annuity Prices'!$B:$B,$D387,'Annuity Prices'!$E:$E,$G387),IF($B387="RAB Short",SUMIFS('RAB Prices Short'!BU:BU,'RAB Prices Short'!$B:$B,'All Prices combined'!$D387,'RAB Prices Short'!$E:$E,'All Prices combined'!$G387),IF($B387="RAB Long",SUMIFS('RAB Prices Long'!BU:BU,'RAB Prices Long'!$B:$B,'All Prices combined'!$D387,'RAB Prices Long'!$E:$E,'All Prices combined'!$G387)))),2)</f>
        <v>0</v>
      </c>
      <c r="BS387" s="2">
        <f>ROUND(IF($B387="Annuity",SUMIFS('Annuity Prices'!BV:BV,'Annuity Prices'!$B:$B,$D387,'Annuity Prices'!$E:$E,$G387),IF($B387="RAB Short",SUMIFS('RAB Prices Short'!BV:BV,'RAB Prices Short'!$B:$B,'All Prices combined'!$D387,'RAB Prices Short'!$E:$E,'All Prices combined'!$G387),IF($B387="RAB Long",SUMIFS('RAB Prices Long'!BV:BV,'RAB Prices Long'!$B:$B,'All Prices combined'!$D387,'RAB Prices Long'!$E:$E,'All Prices combined'!$G387)))),2)</f>
        <v>0</v>
      </c>
      <c r="BT387" s="2">
        <f>ROUND(IF($B387="Annuity",SUMIFS('Annuity Prices'!BW:BW,'Annuity Prices'!$B:$B,$D387,'Annuity Prices'!$E:$E,$G387),IF($B387="RAB Short",SUMIFS('RAB Prices Short'!BW:BW,'RAB Prices Short'!$B:$B,'All Prices combined'!$D387,'RAB Prices Short'!$E:$E,'All Prices combined'!$G387),IF($B387="RAB Long",SUMIFS('RAB Prices Long'!BW:BW,'RAB Prices Long'!$B:$B,'All Prices combined'!$D387,'RAB Prices Long'!$E:$E,'All Prices combined'!$G387)))),2)</f>
        <v>0</v>
      </c>
      <c r="BU387" s="2">
        <f>ROUND(IF($B387="Annuity",SUMIFS('Annuity Prices'!BX:BX,'Annuity Prices'!$B:$B,$D387,'Annuity Prices'!$E:$E,$G387),IF($B387="RAB Short",SUMIFS('RAB Prices Short'!BX:BX,'RAB Prices Short'!$B:$B,'All Prices combined'!$D387,'RAB Prices Short'!$E:$E,'All Prices combined'!$G387),IF($B387="RAB Long",SUMIFS('RAB Prices Long'!BX:BX,'RAB Prices Long'!$B:$B,'All Prices combined'!$D387,'RAB Prices Long'!$E:$E,'All Prices combined'!$G387)))),2)</f>
        <v>0</v>
      </c>
    </row>
    <row r="388" spans="2:73" x14ac:dyDescent="0.25">
      <c r="B388" t="s">
        <v>45</v>
      </c>
      <c r="C388">
        <v>1</v>
      </c>
      <c r="D388" t="s">
        <v>127</v>
      </c>
      <c r="E388" t="s">
        <v>126</v>
      </c>
      <c r="F388">
        <v>1</v>
      </c>
      <c r="G388" t="s">
        <v>38</v>
      </c>
      <c r="H388" t="s">
        <v>128</v>
      </c>
      <c r="I388" s="2">
        <f>ROUND(IF($B388="Annuity",SUMIFS('Annuity Prices'!L:L,'Annuity Prices'!$B:$B,$D388,'Annuity Prices'!$E:$E,$G388),IF($B388="RAB Short",SUMIFS('RAB Prices Short'!L:L,'RAB Prices Short'!$B:$B,'All Prices combined'!$D388,'RAB Prices Short'!$E:$E,'All Prices combined'!$G388),IF($B388="RAB Long",SUMIFS('RAB Prices Long'!L:L,'RAB Prices Long'!$B:$B,'All Prices combined'!$D388,'RAB Prices Long'!$E:$E,'All Prices combined'!$G388)))),2)</f>
        <v>0</v>
      </c>
      <c r="J388" s="2">
        <f>ROUND(IF($B388="Annuity",SUMIFS('Annuity Prices'!M:M,'Annuity Prices'!$B:$B,$D388,'Annuity Prices'!$E:$E,$G388),IF($B388="RAB Short",SUMIFS('RAB Prices Short'!M:M,'RAB Prices Short'!$B:$B,'All Prices combined'!$D388,'RAB Prices Short'!$E:$E,'All Prices combined'!$G388),IF($B388="RAB Long",SUMIFS('RAB Prices Long'!M:M,'RAB Prices Long'!$B:$B,'All Prices combined'!$D388,'RAB Prices Long'!$E:$E,'All Prices combined'!$G388)))),2)</f>
        <v>0</v>
      </c>
      <c r="K388" s="2">
        <f>ROUND(IF($B388="Annuity",SUMIFS('Annuity Prices'!N:N,'Annuity Prices'!$B:$B,$D388,'Annuity Prices'!$E:$E,$G388),IF($B388="RAB Short",SUMIFS('RAB Prices Short'!N:N,'RAB Prices Short'!$B:$B,'All Prices combined'!$D388,'RAB Prices Short'!$E:$E,'All Prices combined'!$G388),IF($B388="RAB Long",SUMIFS('RAB Prices Long'!N:N,'RAB Prices Long'!$B:$B,'All Prices combined'!$D388,'RAB Prices Long'!$E:$E,'All Prices combined'!$G388)))),2)</f>
        <v>44.67</v>
      </c>
      <c r="L388" s="2">
        <f>ROUND(IF($B388="Annuity",SUMIFS('Annuity Prices'!O:O,'Annuity Prices'!$B:$B,$D388,'Annuity Prices'!$E:$E,$G388),IF($B388="RAB Short",SUMIFS('RAB Prices Short'!O:O,'RAB Prices Short'!$B:$B,'All Prices combined'!$D388,'RAB Prices Short'!$E:$E,'All Prices combined'!$G388),IF($B388="RAB Long",SUMIFS('RAB Prices Long'!O:O,'RAB Prices Long'!$B:$B,'All Prices combined'!$D388,'RAB Prices Long'!$E:$E,'All Prices combined'!$G388)))),2)</f>
        <v>45.95</v>
      </c>
      <c r="M388" s="2">
        <f>ROUND(IF($B388="Annuity",SUMIFS('Annuity Prices'!P:P,'Annuity Prices'!$B:$B,$D388,'Annuity Prices'!$E:$E,$G388),IF($B388="RAB Short",SUMIFS('RAB Prices Short'!P:P,'RAB Prices Short'!$B:$B,'All Prices combined'!$D388,'RAB Prices Short'!$E:$E,'All Prices combined'!$G388),IF($B388="RAB Long",SUMIFS('RAB Prices Long'!P:P,'RAB Prices Long'!$B:$B,'All Prices combined'!$D388,'RAB Prices Long'!$E:$E,'All Prices combined'!$G388)))),2)</f>
        <v>50.29</v>
      </c>
      <c r="N388" s="2">
        <f>ROUND(IF($B388="Annuity",SUMIFS('Annuity Prices'!Q:Q,'Annuity Prices'!$B:$B,$D388,'Annuity Prices'!$E:$E,$G388),IF($B388="RAB Short",SUMIFS('RAB Prices Short'!Q:Q,'RAB Prices Short'!$B:$B,'All Prices combined'!$D388,'RAB Prices Short'!$E:$E,'All Prices combined'!$G388),IF($B388="RAB Long",SUMIFS('RAB Prices Long'!Q:Q,'RAB Prices Long'!$B:$B,'All Prices combined'!$D388,'RAB Prices Long'!$E:$E,'All Prices combined'!$G388)))),2)</f>
        <v>51.54</v>
      </c>
      <c r="O388" s="2">
        <f>ROUND(IF($B388="Annuity",SUMIFS('Annuity Prices'!R:R,'Annuity Prices'!$B:$B,$D388,'Annuity Prices'!$E:$E,$G388),IF($B388="RAB Short",SUMIFS('RAB Prices Short'!R:R,'RAB Prices Short'!$B:$B,'All Prices combined'!$D388,'RAB Prices Short'!$E:$E,'All Prices combined'!$G388),IF($B388="RAB Long",SUMIFS('RAB Prices Long'!R:R,'RAB Prices Long'!$B:$B,'All Prices combined'!$D388,'RAB Prices Long'!$E:$E,'All Prices combined'!$G388)))),2)</f>
        <v>52.83</v>
      </c>
      <c r="P388" s="2">
        <f>ROUND(IF($B388="Annuity",SUMIFS('Annuity Prices'!S:S,'Annuity Prices'!$B:$B,$D388,'Annuity Prices'!$E:$E,$G388),IF($B388="RAB Short",SUMIFS('RAB Prices Short'!S:S,'RAB Prices Short'!$B:$B,'All Prices combined'!$D388,'RAB Prices Short'!$E:$E,'All Prices combined'!$G388),IF($B388="RAB Long",SUMIFS('RAB Prices Long'!S:S,'RAB Prices Long'!$B:$B,'All Prices combined'!$D388,'RAB Prices Long'!$E:$E,'All Prices combined'!$G388)))),2)</f>
        <v>54.15</v>
      </c>
      <c r="Q388" s="2">
        <f>ROUND(IF($B388="Annuity",SUMIFS('Annuity Prices'!T:T,'Annuity Prices'!$B:$B,$D388,'Annuity Prices'!$E:$E,$G388),IF($B388="RAB Short",SUMIFS('RAB Prices Short'!T:T,'RAB Prices Short'!$B:$B,'All Prices combined'!$D388,'RAB Prices Short'!$E:$E,'All Prices combined'!$G388),IF($B388="RAB Long",SUMIFS('RAB Prices Long'!T:T,'RAB Prices Long'!$B:$B,'All Prices combined'!$D388,'RAB Prices Long'!$E:$E,'All Prices combined'!$G388)))),2)</f>
        <v>59.68</v>
      </c>
      <c r="R388" s="2">
        <f>ROUND(IF($B388="Annuity",SUMIFS('Annuity Prices'!U:U,'Annuity Prices'!$B:$B,$D388,'Annuity Prices'!$E:$E,$G388),IF($B388="RAB Short",SUMIFS('RAB Prices Short'!U:U,'RAB Prices Short'!$B:$B,'All Prices combined'!$D388,'RAB Prices Short'!$E:$E,'All Prices combined'!$G388),IF($B388="RAB Long",SUMIFS('RAB Prices Long'!U:U,'RAB Prices Long'!$B:$B,'All Prices combined'!$D388,'RAB Prices Long'!$E:$E,'All Prices combined'!$G388)))),2)</f>
        <v>61.18</v>
      </c>
      <c r="S388" s="2">
        <f>ROUND(IF($B388="Annuity",SUMIFS('Annuity Prices'!V:V,'Annuity Prices'!$B:$B,$D388,'Annuity Prices'!$E:$E,$G388),IF($B388="RAB Short",SUMIFS('RAB Prices Short'!V:V,'RAB Prices Short'!$B:$B,'All Prices combined'!$D388,'RAB Prices Short'!$E:$E,'All Prices combined'!$G388),IF($B388="RAB Long",SUMIFS('RAB Prices Long'!V:V,'RAB Prices Long'!$B:$B,'All Prices combined'!$D388,'RAB Prices Long'!$E:$E,'All Prices combined'!$G388)))),2)</f>
        <v>62.71</v>
      </c>
      <c r="T388" s="2">
        <f>ROUND(IF($B388="Annuity",SUMIFS('Annuity Prices'!W:W,'Annuity Prices'!$B:$B,$D388,'Annuity Prices'!$E:$E,$G388),IF($B388="RAB Short",SUMIFS('RAB Prices Short'!W:W,'RAB Prices Short'!$B:$B,'All Prices combined'!$D388,'RAB Prices Short'!$E:$E,'All Prices combined'!$G388),IF($B388="RAB Long",SUMIFS('RAB Prices Long'!W:W,'RAB Prices Long'!$B:$B,'All Prices combined'!$D388,'RAB Prices Long'!$E:$E,'All Prices combined'!$G388)))),2)</f>
        <v>64.27</v>
      </c>
      <c r="U388" s="2">
        <f>ROUND(IF($B388="Annuity",SUMIFS('Annuity Prices'!X:X,'Annuity Prices'!$B:$B,$D388,'Annuity Prices'!$E:$E,$G388),IF($B388="RAB Short",SUMIFS('RAB Prices Short'!X:X,'RAB Prices Short'!$B:$B,'All Prices combined'!$D388,'RAB Prices Short'!$E:$E,'All Prices combined'!$G388),IF($B388="RAB Long",SUMIFS('RAB Prices Long'!X:X,'RAB Prices Long'!$B:$B,'All Prices combined'!$D388,'RAB Prices Long'!$E:$E,'All Prices combined'!$G388)))),2)</f>
        <v>65.42</v>
      </c>
      <c r="V388" s="2">
        <f>ROUND(IF($B388="Annuity",SUMIFS('Annuity Prices'!Y:Y,'Annuity Prices'!$B:$B,$D388,'Annuity Prices'!$E:$E,$G388),IF($B388="RAB Short",SUMIFS('RAB Prices Short'!Y:Y,'RAB Prices Short'!$B:$B,'All Prices combined'!$D388,'RAB Prices Short'!$E:$E,'All Prices combined'!$G388),IF($B388="RAB Long",SUMIFS('RAB Prices Long'!Y:Y,'RAB Prices Long'!$B:$B,'All Prices combined'!$D388,'RAB Prices Long'!$E:$E,'All Prices combined'!$G388)))),2)</f>
        <v>67.05</v>
      </c>
      <c r="W388" s="2">
        <f>ROUND(IF($B388="Annuity",SUMIFS('Annuity Prices'!Z:Z,'Annuity Prices'!$B:$B,$D388,'Annuity Prices'!$E:$E,$G388),IF($B388="RAB Short",SUMIFS('RAB Prices Short'!Z:Z,'RAB Prices Short'!$B:$B,'All Prices combined'!$D388,'RAB Prices Short'!$E:$E,'All Prices combined'!$G388),IF($B388="RAB Long",SUMIFS('RAB Prices Long'!Z:Z,'RAB Prices Long'!$B:$B,'All Prices combined'!$D388,'RAB Prices Long'!$E:$E,'All Prices combined'!$G388)))),2)</f>
        <v>68.73</v>
      </c>
      <c r="X388" s="2">
        <f>ROUND(IF($B388="Annuity",SUMIFS('Annuity Prices'!AA:AA,'Annuity Prices'!$B:$B,$D388,'Annuity Prices'!$E:$E,$G388),IF($B388="RAB Short",SUMIFS('RAB Prices Short'!AA:AA,'RAB Prices Short'!$B:$B,'All Prices combined'!$D388,'RAB Prices Short'!$E:$E,'All Prices combined'!$G388),IF($B388="RAB Long",SUMIFS('RAB Prices Long'!AA:AA,'RAB Prices Long'!$B:$B,'All Prices combined'!$D388,'RAB Prices Long'!$E:$E,'All Prices combined'!$G388)))),2)</f>
        <v>70.45</v>
      </c>
      <c r="Y388" s="2">
        <f>ROUND(IF($B388="Annuity",SUMIFS('Annuity Prices'!AB:AB,'Annuity Prices'!$B:$B,$D388,'Annuity Prices'!$E:$E,$G388),IF($B388="RAB Short",SUMIFS('RAB Prices Short'!AB:AB,'RAB Prices Short'!$B:$B,'All Prices combined'!$D388,'RAB Prices Short'!$E:$E,'All Prices combined'!$G388),IF($B388="RAB Long",SUMIFS('RAB Prices Long'!AB:AB,'RAB Prices Long'!$B:$B,'All Prices combined'!$D388,'RAB Prices Long'!$E:$E,'All Prices combined'!$G388)))),2)</f>
        <v>73.87</v>
      </c>
      <c r="Z388" s="2">
        <f>ROUND(IF($B388="Annuity",SUMIFS('Annuity Prices'!AC:AC,'Annuity Prices'!$B:$B,$D388,'Annuity Prices'!$E:$E,$G388),IF($B388="RAB Short",SUMIFS('RAB Prices Short'!AC:AC,'RAB Prices Short'!$B:$B,'All Prices combined'!$D388,'RAB Prices Short'!$E:$E,'All Prices combined'!$G388),IF($B388="RAB Long",SUMIFS('RAB Prices Long'!AC:AC,'RAB Prices Long'!$B:$B,'All Prices combined'!$D388,'RAB Prices Long'!$E:$E,'All Prices combined'!$G388)))),2)</f>
        <v>75.72</v>
      </c>
      <c r="AA388" s="2">
        <f>ROUND(IF($B388="Annuity",SUMIFS('Annuity Prices'!AD:AD,'Annuity Prices'!$B:$B,$D388,'Annuity Prices'!$E:$E,$G388),IF($B388="RAB Short",SUMIFS('RAB Prices Short'!AD:AD,'RAB Prices Short'!$B:$B,'All Prices combined'!$D388,'RAB Prices Short'!$E:$E,'All Prices combined'!$G388),IF($B388="RAB Long",SUMIFS('RAB Prices Long'!AD:AD,'RAB Prices Long'!$B:$B,'All Prices combined'!$D388,'RAB Prices Long'!$E:$E,'All Prices combined'!$G388)))),2)</f>
        <v>77.61</v>
      </c>
      <c r="AB388" s="2">
        <f>ROUND(IF($B388="Annuity",SUMIFS('Annuity Prices'!AE:AE,'Annuity Prices'!$B:$B,$D388,'Annuity Prices'!$E:$E,$G388),IF($B388="RAB Short",SUMIFS('RAB Prices Short'!AE:AE,'RAB Prices Short'!$B:$B,'All Prices combined'!$D388,'RAB Prices Short'!$E:$E,'All Prices combined'!$G388),IF($B388="RAB Long",SUMIFS('RAB Prices Long'!AE:AE,'RAB Prices Long'!$B:$B,'All Prices combined'!$D388,'RAB Prices Long'!$E:$E,'All Prices combined'!$G388)))),2)</f>
        <v>79.55</v>
      </c>
      <c r="AC388" s="2">
        <f>ROUND(IF($B388="Annuity",SUMIFS('Annuity Prices'!AF:AF,'Annuity Prices'!$B:$B,$D388,'Annuity Prices'!$E:$E,$G388),IF($B388="RAB Short",SUMIFS('RAB Prices Short'!AF:AF,'RAB Prices Short'!$B:$B,'All Prices combined'!$D388,'RAB Prices Short'!$E:$E,'All Prices combined'!$G388),IF($B388="RAB Long",SUMIFS('RAB Prices Long'!AF:AF,'RAB Prices Long'!$B:$B,'All Prices combined'!$D388,'RAB Prices Long'!$E:$E,'All Prices combined'!$G388)))),2)</f>
        <v>82.13</v>
      </c>
      <c r="AD388" s="2">
        <f>ROUND(IF($B388="Annuity",SUMIFS('Annuity Prices'!AG:AG,'Annuity Prices'!$B:$B,$D388,'Annuity Prices'!$E:$E,$G388),IF($B388="RAB Short",SUMIFS('RAB Prices Short'!AG:AG,'RAB Prices Short'!$B:$B,'All Prices combined'!$D388,'RAB Prices Short'!$E:$E,'All Prices combined'!$G388),IF($B388="RAB Long",SUMIFS('RAB Prices Long'!AG:AG,'RAB Prices Long'!$B:$B,'All Prices combined'!$D388,'RAB Prices Long'!$E:$E,'All Prices combined'!$G388)))),2)</f>
        <v>84.18</v>
      </c>
      <c r="AE388" s="2">
        <f>ROUND(IF($B388="Annuity",SUMIFS('Annuity Prices'!AH:AH,'Annuity Prices'!$B:$B,$D388,'Annuity Prices'!$E:$E,$G388),IF($B388="RAB Short",SUMIFS('RAB Prices Short'!AH:AH,'RAB Prices Short'!$B:$B,'All Prices combined'!$D388,'RAB Prices Short'!$E:$E,'All Prices combined'!$G388),IF($B388="RAB Long",SUMIFS('RAB Prices Long'!AH:AH,'RAB Prices Long'!$B:$B,'All Prices combined'!$D388,'RAB Prices Long'!$E:$E,'All Prices combined'!$G388)))),2)</f>
        <v>86.28</v>
      </c>
      <c r="AF388" s="2">
        <f>ROUND(IF($B388="Annuity",SUMIFS('Annuity Prices'!AI:AI,'Annuity Prices'!$B:$B,$D388,'Annuity Prices'!$E:$E,$G388),IF($B388="RAB Short",SUMIFS('RAB Prices Short'!AI:AI,'RAB Prices Short'!$B:$B,'All Prices combined'!$D388,'RAB Prices Short'!$E:$E,'All Prices combined'!$G388),IF($B388="RAB Long",SUMIFS('RAB Prices Long'!AI:AI,'RAB Prices Long'!$B:$B,'All Prices combined'!$D388,'RAB Prices Long'!$E:$E,'All Prices combined'!$G388)))),2)</f>
        <v>88.44</v>
      </c>
      <c r="AG388" s="2">
        <f>ROUND(IF($B388="Annuity",SUMIFS('Annuity Prices'!AJ:AJ,'Annuity Prices'!$B:$B,$D388,'Annuity Prices'!$E:$E,$G388),IF($B388="RAB Short",SUMIFS('RAB Prices Short'!AJ:AJ,'RAB Prices Short'!$B:$B,'All Prices combined'!$D388,'RAB Prices Short'!$E:$E,'All Prices combined'!$G388),IF($B388="RAB Long",SUMIFS('RAB Prices Long'!AJ:AJ,'RAB Prices Long'!$B:$B,'All Prices combined'!$D388,'RAB Prices Long'!$E:$E,'All Prices combined'!$G388)))),2)</f>
        <v>92.3</v>
      </c>
      <c r="AH388" s="2">
        <f>ROUND(IF($B388="Annuity",SUMIFS('Annuity Prices'!AK:AK,'Annuity Prices'!$B:$B,$D388,'Annuity Prices'!$E:$E,$G388),IF($B388="RAB Short",SUMIFS('RAB Prices Short'!AK:AK,'RAB Prices Short'!$B:$B,'All Prices combined'!$D388,'RAB Prices Short'!$E:$E,'All Prices combined'!$G388),IF($B388="RAB Long",SUMIFS('RAB Prices Long'!AK:AK,'RAB Prices Long'!$B:$B,'All Prices combined'!$D388,'RAB Prices Long'!$E:$E,'All Prices combined'!$G388)))),2)</f>
        <v>94.61</v>
      </c>
      <c r="AI388" s="2">
        <f>ROUND(IF($B388="Annuity",SUMIFS('Annuity Prices'!AL:AL,'Annuity Prices'!$B:$B,$D388,'Annuity Prices'!$E:$E,$G388),IF($B388="RAB Short",SUMIFS('RAB Prices Short'!AL:AL,'RAB Prices Short'!$B:$B,'All Prices combined'!$D388,'RAB Prices Short'!$E:$E,'All Prices combined'!$G388),IF($B388="RAB Long",SUMIFS('RAB Prices Long'!AL:AL,'RAB Prices Long'!$B:$B,'All Prices combined'!$D388,'RAB Prices Long'!$E:$E,'All Prices combined'!$G388)))),2)</f>
        <v>96.97</v>
      </c>
      <c r="AJ388" s="2">
        <f>ROUND(IF($B388="Annuity",SUMIFS('Annuity Prices'!AM:AM,'Annuity Prices'!$B:$B,$D388,'Annuity Prices'!$E:$E,$G388),IF($B388="RAB Short",SUMIFS('RAB Prices Short'!AM:AM,'RAB Prices Short'!$B:$B,'All Prices combined'!$D388,'RAB Prices Short'!$E:$E,'All Prices combined'!$G388),IF($B388="RAB Long",SUMIFS('RAB Prices Long'!AM:AM,'RAB Prices Long'!$B:$B,'All Prices combined'!$D388,'RAB Prices Long'!$E:$E,'All Prices combined'!$G388)))),2)</f>
        <v>99.4</v>
      </c>
      <c r="AK388" s="2">
        <f>ROUND(IF($B388="Annuity",SUMIFS('Annuity Prices'!AN:AN,'Annuity Prices'!$B:$B,$D388,'Annuity Prices'!$E:$E,$G388),IF($B388="RAB Short",SUMIFS('RAB Prices Short'!AN:AN,'RAB Prices Short'!$B:$B,'All Prices combined'!$D388,'RAB Prices Short'!$E:$E,'All Prices combined'!$G388),IF($B388="RAB Long",SUMIFS('RAB Prices Long'!AN:AN,'RAB Prices Long'!$B:$B,'All Prices combined'!$D388,'RAB Prices Long'!$E:$E,'All Prices combined'!$G388)))),2)</f>
        <v>101.93</v>
      </c>
      <c r="AL388" s="2">
        <f>ROUND(IF($B388="Annuity",SUMIFS('Annuity Prices'!AO:AO,'Annuity Prices'!$B:$B,$D388,'Annuity Prices'!$E:$E,$G388),IF($B388="RAB Short",SUMIFS('RAB Prices Short'!AO:AO,'RAB Prices Short'!$B:$B,'All Prices combined'!$D388,'RAB Prices Short'!$E:$E,'All Prices combined'!$G388),IF($B388="RAB Long",SUMIFS('RAB Prices Long'!AO:AO,'RAB Prices Long'!$B:$B,'All Prices combined'!$D388,'RAB Prices Long'!$E:$E,'All Prices combined'!$G388)))),2)</f>
        <v>104.47</v>
      </c>
      <c r="AM388" s="2">
        <f>ROUND(IF($B388="Annuity",SUMIFS('Annuity Prices'!AP:AP,'Annuity Prices'!$B:$B,$D388,'Annuity Prices'!$E:$E,$G388),IF($B388="RAB Short",SUMIFS('RAB Prices Short'!AP:AP,'RAB Prices Short'!$B:$B,'All Prices combined'!$D388,'RAB Prices Short'!$E:$E,'All Prices combined'!$G388),IF($B388="RAB Long",SUMIFS('RAB Prices Long'!AP:AP,'RAB Prices Long'!$B:$B,'All Prices combined'!$D388,'RAB Prices Long'!$E:$E,'All Prices combined'!$G388)))),2)</f>
        <v>107.09</v>
      </c>
      <c r="AN388" s="2">
        <f>ROUND(IF($B388="Annuity",SUMIFS('Annuity Prices'!AQ:AQ,'Annuity Prices'!$B:$B,$D388,'Annuity Prices'!$E:$E,$G388),IF($B388="RAB Short",SUMIFS('RAB Prices Short'!AQ:AQ,'RAB Prices Short'!$B:$B,'All Prices combined'!$D388,'RAB Prices Short'!$E:$E,'All Prices combined'!$G388),IF($B388="RAB Long",SUMIFS('RAB Prices Long'!AQ:AQ,'RAB Prices Long'!$B:$B,'All Prices combined'!$D388,'RAB Prices Long'!$E:$E,'All Prices combined'!$G388)))),2)</f>
        <v>109.76</v>
      </c>
      <c r="AO388" s="2">
        <f>ROUND(IF($B388="Annuity",SUMIFS('Annuity Prices'!AR:AR,'Annuity Prices'!$B:$B,$D388,'Annuity Prices'!$E:$E,$G388),IF($B388="RAB Short",SUMIFS('RAB Prices Short'!AR:AR,'RAB Prices Short'!$B:$B,'All Prices combined'!$D388,'RAB Prices Short'!$E:$E,'All Prices combined'!$G388),IF($B388="RAB Long",SUMIFS('RAB Prices Long'!AR:AR,'RAB Prices Long'!$B:$B,'All Prices combined'!$D388,'RAB Prices Long'!$E:$E,'All Prices combined'!$G388)))),2)</f>
        <v>0</v>
      </c>
      <c r="AP388" s="2">
        <f>ROUND(IF($B388="Annuity",SUMIFS('Annuity Prices'!AS:AS,'Annuity Prices'!$B:$B,$D388,'Annuity Prices'!$E:$E,$G388),IF($B388="RAB Short",SUMIFS('RAB Prices Short'!AS:AS,'RAB Prices Short'!$B:$B,'All Prices combined'!$D388,'RAB Prices Short'!$E:$E,'All Prices combined'!$G388),IF($B388="RAB Long",SUMIFS('RAB Prices Long'!AS:AS,'RAB Prices Long'!$B:$B,'All Prices combined'!$D388,'RAB Prices Long'!$E:$E,'All Prices combined'!$G388)))),2)</f>
        <v>0</v>
      </c>
      <c r="AQ388" s="2">
        <f>ROUND(IF($B388="Annuity",SUMIFS('Annuity Prices'!AT:AT,'Annuity Prices'!$B:$B,$D388,'Annuity Prices'!$E:$E,$G388),IF($B388="RAB Short",SUMIFS('RAB Prices Short'!AT:AT,'RAB Prices Short'!$B:$B,'All Prices combined'!$D388,'RAB Prices Short'!$E:$E,'All Prices combined'!$G388),IF($B388="RAB Long",SUMIFS('RAB Prices Long'!AT:AT,'RAB Prices Long'!$B:$B,'All Prices combined'!$D388,'RAB Prices Long'!$E:$E,'All Prices combined'!$G388)))),2)</f>
        <v>46.13</v>
      </c>
      <c r="AR388" s="2">
        <f>ROUND(IF($B388="Annuity",SUMIFS('Annuity Prices'!AU:AU,'Annuity Prices'!$B:$B,$D388,'Annuity Prices'!$E:$E,$G388),IF($B388="RAB Short",SUMIFS('RAB Prices Short'!AU:AU,'RAB Prices Short'!$B:$B,'All Prices combined'!$D388,'RAB Prices Short'!$E:$E,'All Prices combined'!$G388),IF($B388="RAB Long",SUMIFS('RAB Prices Long'!AU:AU,'RAB Prices Long'!$B:$B,'All Prices combined'!$D388,'RAB Prices Long'!$E:$E,'All Prices combined'!$G388)))),2)</f>
        <v>44.67</v>
      </c>
      <c r="AS388" s="2">
        <f>ROUND(IF($B388="Annuity",SUMIFS('Annuity Prices'!AV:AV,'Annuity Prices'!$B:$B,$D388,'Annuity Prices'!$E:$E,$G388),IF($B388="RAB Short",SUMIFS('RAB Prices Short'!AV:AV,'RAB Prices Short'!$B:$B,'All Prices combined'!$D388,'RAB Prices Short'!$E:$E,'All Prices combined'!$G388),IF($B388="RAB Long",SUMIFS('RAB Prices Long'!AV:AV,'RAB Prices Long'!$B:$B,'All Prices combined'!$D388,'RAB Prices Long'!$E:$E,'All Prices combined'!$G388)))),2)</f>
        <v>45.95</v>
      </c>
      <c r="AT388" s="2">
        <f>ROUND(IF($B388="Annuity",SUMIFS('Annuity Prices'!AW:AW,'Annuity Prices'!$B:$B,$D388,'Annuity Prices'!$E:$E,$G388),IF($B388="RAB Short",SUMIFS('RAB Prices Short'!AW:AW,'RAB Prices Short'!$B:$B,'All Prices combined'!$D388,'RAB Prices Short'!$E:$E,'All Prices combined'!$G388),IF($B388="RAB Long",SUMIFS('RAB Prices Long'!AW:AW,'RAB Prices Long'!$B:$B,'All Prices combined'!$D388,'RAB Prices Long'!$E:$E,'All Prices combined'!$G388)))),2)</f>
        <v>50.19</v>
      </c>
      <c r="AU388" s="2">
        <f>ROUND(IF($B388="Annuity",SUMIFS('Annuity Prices'!AX:AX,'Annuity Prices'!$B:$B,$D388,'Annuity Prices'!$E:$E,$G388),IF($B388="RAB Short",SUMIFS('RAB Prices Short'!AX:AX,'RAB Prices Short'!$B:$B,'All Prices combined'!$D388,'RAB Prices Short'!$E:$E,'All Prices combined'!$G388),IF($B388="RAB Long",SUMIFS('RAB Prices Long'!AX:AX,'RAB Prices Long'!$B:$B,'All Prices combined'!$D388,'RAB Prices Long'!$E:$E,'All Prices combined'!$G388)))),2)</f>
        <v>51.54</v>
      </c>
      <c r="AV388" s="2">
        <f>ROUND(IF($B388="Annuity",SUMIFS('Annuity Prices'!AY:AY,'Annuity Prices'!$B:$B,$D388,'Annuity Prices'!$E:$E,$G388),IF($B388="RAB Short",SUMIFS('RAB Prices Short'!AY:AY,'RAB Prices Short'!$B:$B,'All Prices combined'!$D388,'RAB Prices Short'!$E:$E,'All Prices combined'!$G388),IF($B388="RAB Long",SUMIFS('RAB Prices Long'!AY:AY,'RAB Prices Long'!$B:$B,'All Prices combined'!$D388,'RAB Prices Long'!$E:$E,'All Prices combined'!$G388)))),2)</f>
        <v>52.83</v>
      </c>
      <c r="AW388" s="2">
        <f>ROUND(IF($B388="Annuity",SUMIFS('Annuity Prices'!AZ:AZ,'Annuity Prices'!$B:$B,$D388,'Annuity Prices'!$E:$E,$G388),IF($B388="RAB Short",SUMIFS('RAB Prices Short'!AZ:AZ,'RAB Prices Short'!$B:$B,'All Prices combined'!$D388,'RAB Prices Short'!$E:$E,'All Prices combined'!$G388),IF($B388="RAB Long",SUMIFS('RAB Prices Long'!AZ:AZ,'RAB Prices Long'!$B:$B,'All Prices combined'!$D388,'RAB Prices Long'!$E:$E,'All Prices combined'!$G388)))),2)</f>
        <v>54.15</v>
      </c>
      <c r="AX388" s="2">
        <f>ROUND(IF($B388="Annuity",SUMIFS('Annuity Prices'!BA:BA,'Annuity Prices'!$B:$B,$D388,'Annuity Prices'!$E:$E,$G388),IF($B388="RAB Short",SUMIFS('RAB Prices Short'!BA:BA,'RAB Prices Short'!$B:$B,'All Prices combined'!$D388,'RAB Prices Short'!$E:$E,'All Prices combined'!$G388),IF($B388="RAB Long",SUMIFS('RAB Prices Long'!BA:BA,'RAB Prices Long'!$B:$B,'All Prices combined'!$D388,'RAB Prices Long'!$E:$E,'All Prices combined'!$G388)))),2)</f>
        <v>58.98</v>
      </c>
      <c r="AY388" s="2">
        <f>ROUND(IF($B388="Annuity",SUMIFS('Annuity Prices'!BB:BB,'Annuity Prices'!$B:$B,$D388,'Annuity Prices'!$E:$E,$G388),IF($B388="RAB Short",SUMIFS('RAB Prices Short'!BB:BB,'RAB Prices Short'!$B:$B,'All Prices combined'!$D388,'RAB Prices Short'!$E:$E,'All Prices combined'!$G388),IF($B388="RAB Long",SUMIFS('RAB Prices Long'!BB:BB,'RAB Prices Long'!$B:$B,'All Prices combined'!$D388,'RAB Prices Long'!$E:$E,'All Prices combined'!$G388)))),2)</f>
        <v>61.18</v>
      </c>
      <c r="AZ388" s="2">
        <f>ROUND(IF($B388="Annuity",SUMIFS('Annuity Prices'!BC:BC,'Annuity Prices'!$B:$B,$D388,'Annuity Prices'!$E:$E,$G388),IF($B388="RAB Short",SUMIFS('RAB Prices Short'!BC:BC,'RAB Prices Short'!$B:$B,'All Prices combined'!$D388,'RAB Prices Short'!$E:$E,'All Prices combined'!$G388),IF($B388="RAB Long",SUMIFS('RAB Prices Long'!BC:BC,'RAB Prices Long'!$B:$B,'All Prices combined'!$D388,'RAB Prices Long'!$E:$E,'All Prices combined'!$G388)))),2)</f>
        <v>62.71</v>
      </c>
      <c r="BA388" s="2">
        <f>ROUND(IF($B388="Annuity",SUMIFS('Annuity Prices'!BD:BD,'Annuity Prices'!$B:$B,$D388,'Annuity Prices'!$E:$E,$G388),IF($B388="RAB Short",SUMIFS('RAB Prices Short'!BD:BD,'RAB Prices Short'!$B:$B,'All Prices combined'!$D388,'RAB Prices Short'!$E:$E,'All Prices combined'!$G388),IF($B388="RAB Long",SUMIFS('RAB Prices Long'!BD:BD,'RAB Prices Long'!$B:$B,'All Prices combined'!$D388,'RAB Prices Long'!$E:$E,'All Prices combined'!$G388)))),2)</f>
        <v>64.27</v>
      </c>
      <c r="BB388" s="2">
        <f>ROUND(IF($B388="Annuity",SUMIFS('Annuity Prices'!BE:BE,'Annuity Prices'!$B:$B,$D388,'Annuity Prices'!$E:$E,$G388),IF($B388="RAB Short",SUMIFS('RAB Prices Short'!BE:BE,'RAB Prices Short'!$B:$B,'All Prices combined'!$D388,'RAB Prices Short'!$E:$E,'All Prices combined'!$G388),IF($B388="RAB Long",SUMIFS('RAB Prices Long'!BE:BE,'RAB Prices Long'!$B:$B,'All Prices combined'!$D388,'RAB Prices Long'!$E:$E,'All Prices combined'!$G388)))),2)</f>
        <v>65.42</v>
      </c>
      <c r="BC388" s="2">
        <f>ROUND(IF($B388="Annuity",SUMIFS('Annuity Prices'!BF:BF,'Annuity Prices'!$B:$B,$D388,'Annuity Prices'!$E:$E,$G388),IF($B388="RAB Short",SUMIFS('RAB Prices Short'!BF:BF,'RAB Prices Short'!$B:$B,'All Prices combined'!$D388,'RAB Prices Short'!$E:$E,'All Prices combined'!$G388),IF($B388="RAB Long",SUMIFS('RAB Prices Long'!BF:BF,'RAB Prices Long'!$B:$B,'All Prices combined'!$D388,'RAB Prices Long'!$E:$E,'All Prices combined'!$G388)))),2)</f>
        <v>67.05</v>
      </c>
      <c r="BD388" s="2">
        <f>ROUND(IF($B388="Annuity",SUMIFS('Annuity Prices'!BG:BG,'Annuity Prices'!$B:$B,$D388,'Annuity Prices'!$E:$E,$G388),IF($B388="RAB Short",SUMIFS('RAB Prices Short'!BG:BG,'RAB Prices Short'!$B:$B,'All Prices combined'!$D388,'RAB Prices Short'!$E:$E,'All Prices combined'!$G388),IF($B388="RAB Long",SUMIFS('RAB Prices Long'!BG:BG,'RAB Prices Long'!$B:$B,'All Prices combined'!$D388,'RAB Prices Long'!$E:$E,'All Prices combined'!$G388)))),2)</f>
        <v>68.73</v>
      </c>
      <c r="BE388" s="2">
        <f>ROUND(IF($B388="Annuity",SUMIFS('Annuity Prices'!BH:BH,'Annuity Prices'!$B:$B,$D388,'Annuity Prices'!$E:$E,$G388),IF($B388="RAB Short",SUMIFS('RAB Prices Short'!BH:BH,'RAB Prices Short'!$B:$B,'All Prices combined'!$D388,'RAB Prices Short'!$E:$E,'All Prices combined'!$G388),IF($B388="RAB Long",SUMIFS('RAB Prices Long'!BH:BH,'RAB Prices Long'!$B:$B,'All Prices combined'!$D388,'RAB Prices Long'!$E:$E,'All Prices combined'!$G388)))),2)</f>
        <v>70.45</v>
      </c>
      <c r="BF388" s="2">
        <f>ROUND(IF($B388="Annuity",SUMIFS('Annuity Prices'!BI:BI,'Annuity Prices'!$B:$B,$D388,'Annuity Prices'!$E:$E,$G388),IF($B388="RAB Short",SUMIFS('RAB Prices Short'!BI:BI,'RAB Prices Short'!$B:$B,'All Prices combined'!$D388,'RAB Prices Short'!$E:$E,'All Prices combined'!$G388),IF($B388="RAB Long",SUMIFS('RAB Prices Long'!BI:BI,'RAB Prices Long'!$B:$B,'All Prices combined'!$D388,'RAB Prices Long'!$E:$E,'All Prices combined'!$G388)))),2)</f>
        <v>73.87</v>
      </c>
      <c r="BG388" s="2">
        <f>ROUND(IF($B388="Annuity",SUMIFS('Annuity Prices'!BJ:BJ,'Annuity Prices'!$B:$B,$D388,'Annuity Prices'!$E:$E,$G388),IF($B388="RAB Short",SUMIFS('RAB Prices Short'!BJ:BJ,'RAB Prices Short'!$B:$B,'All Prices combined'!$D388,'RAB Prices Short'!$E:$E,'All Prices combined'!$G388),IF($B388="RAB Long",SUMIFS('RAB Prices Long'!BJ:BJ,'RAB Prices Long'!$B:$B,'All Prices combined'!$D388,'RAB Prices Long'!$E:$E,'All Prices combined'!$G388)))),2)</f>
        <v>75.72</v>
      </c>
      <c r="BH388" s="2">
        <f>ROUND(IF($B388="Annuity",SUMIFS('Annuity Prices'!BK:BK,'Annuity Prices'!$B:$B,$D388,'Annuity Prices'!$E:$E,$G388),IF($B388="RAB Short",SUMIFS('RAB Prices Short'!BK:BK,'RAB Prices Short'!$B:$B,'All Prices combined'!$D388,'RAB Prices Short'!$E:$E,'All Prices combined'!$G388),IF($B388="RAB Long",SUMIFS('RAB Prices Long'!BK:BK,'RAB Prices Long'!$B:$B,'All Prices combined'!$D388,'RAB Prices Long'!$E:$E,'All Prices combined'!$G388)))),2)</f>
        <v>77.61</v>
      </c>
      <c r="BI388" s="2">
        <f>ROUND(IF($B388="Annuity",SUMIFS('Annuity Prices'!BL:BL,'Annuity Prices'!$B:$B,$D388,'Annuity Prices'!$E:$E,$G388),IF($B388="RAB Short",SUMIFS('RAB Prices Short'!BL:BL,'RAB Prices Short'!$B:$B,'All Prices combined'!$D388,'RAB Prices Short'!$E:$E,'All Prices combined'!$G388),IF($B388="RAB Long",SUMIFS('RAB Prices Long'!BL:BL,'RAB Prices Long'!$B:$B,'All Prices combined'!$D388,'RAB Prices Long'!$E:$E,'All Prices combined'!$G388)))),2)</f>
        <v>79.55</v>
      </c>
      <c r="BJ388" s="2">
        <f>ROUND(IF($B388="Annuity",SUMIFS('Annuity Prices'!BM:BM,'Annuity Prices'!$B:$B,$D388,'Annuity Prices'!$E:$E,$G388),IF($B388="RAB Short",SUMIFS('RAB Prices Short'!BM:BM,'RAB Prices Short'!$B:$B,'All Prices combined'!$D388,'RAB Prices Short'!$E:$E,'All Prices combined'!$G388),IF($B388="RAB Long",SUMIFS('RAB Prices Long'!BM:BM,'RAB Prices Long'!$B:$B,'All Prices combined'!$D388,'RAB Prices Long'!$E:$E,'All Prices combined'!$G388)))),2)</f>
        <v>82.13</v>
      </c>
      <c r="BK388" s="2">
        <f>ROUND(IF($B388="Annuity",SUMIFS('Annuity Prices'!BN:BN,'Annuity Prices'!$B:$B,$D388,'Annuity Prices'!$E:$E,$G388),IF($B388="RAB Short",SUMIFS('RAB Prices Short'!BN:BN,'RAB Prices Short'!$B:$B,'All Prices combined'!$D388,'RAB Prices Short'!$E:$E,'All Prices combined'!$G388),IF($B388="RAB Long",SUMIFS('RAB Prices Long'!BN:BN,'RAB Prices Long'!$B:$B,'All Prices combined'!$D388,'RAB Prices Long'!$E:$E,'All Prices combined'!$G388)))),2)</f>
        <v>84.18</v>
      </c>
      <c r="BL388" s="2">
        <f>ROUND(IF($B388="Annuity",SUMIFS('Annuity Prices'!BO:BO,'Annuity Prices'!$B:$B,$D388,'Annuity Prices'!$E:$E,$G388),IF($B388="RAB Short",SUMIFS('RAB Prices Short'!BO:BO,'RAB Prices Short'!$B:$B,'All Prices combined'!$D388,'RAB Prices Short'!$E:$E,'All Prices combined'!$G388),IF($B388="RAB Long",SUMIFS('RAB Prices Long'!BO:BO,'RAB Prices Long'!$B:$B,'All Prices combined'!$D388,'RAB Prices Long'!$E:$E,'All Prices combined'!$G388)))),2)</f>
        <v>86.28</v>
      </c>
      <c r="BM388" s="2">
        <f>ROUND(IF($B388="Annuity",SUMIFS('Annuity Prices'!BP:BP,'Annuity Prices'!$B:$B,$D388,'Annuity Prices'!$E:$E,$G388),IF($B388="RAB Short",SUMIFS('RAB Prices Short'!BP:BP,'RAB Prices Short'!$B:$B,'All Prices combined'!$D388,'RAB Prices Short'!$E:$E,'All Prices combined'!$G388),IF($B388="RAB Long",SUMIFS('RAB Prices Long'!BP:BP,'RAB Prices Long'!$B:$B,'All Prices combined'!$D388,'RAB Prices Long'!$E:$E,'All Prices combined'!$G388)))),2)</f>
        <v>88.44</v>
      </c>
      <c r="BN388" s="2">
        <f>ROUND(IF($B388="Annuity",SUMIFS('Annuity Prices'!BQ:BQ,'Annuity Prices'!$B:$B,$D388,'Annuity Prices'!$E:$E,$G388),IF($B388="RAB Short",SUMIFS('RAB Prices Short'!BQ:BQ,'RAB Prices Short'!$B:$B,'All Prices combined'!$D388,'RAB Prices Short'!$E:$E,'All Prices combined'!$G388),IF($B388="RAB Long",SUMIFS('RAB Prices Long'!BQ:BQ,'RAB Prices Long'!$B:$B,'All Prices combined'!$D388,'RAB Prices Long'!$E:$E,'All Prices combined'!$G388)))),2)</f>
        <v>92.3</v>
      </c>
      <c r="BO388" s="2">
        <f>ROUND(IF($B388="Annuity",SUMIFS('Annuity Prices'!BR:BR,'Annuity Prices'!$B:$B,$D388,'Annuity Prices'!$E:$E,$G388),IF($B388="RAB Short",SUMIFS('RAB Prices Short'!BR:BR,'RAB Prices Short'!$B:$B,'All Prices combined'!$D388,'RAB Prices Short'!$E:$E,'All Prices combined'!$G388),IF($B388="RAB Long",SUMIFS('RAB Prices Long'!BR:BR,'RAB Prices Long'!$B:$B,'All Prices combined'!$D388,'RAB Prices Long'!$E:$E,'All Prices combined'!$G388)))),2)</f>
        <v>94.61</v>
      </c>
      <c r="BP388" s="2">
        <f>ROUND(IF($B388="Annuity",SUMIFS('Annuity Prices'!BS:BS,'Annuity Prices'!$B:$B,$D388,'Annuity Prices'!$E:$E,$G388),IF($B388="RAB Short",SUMIFS('RAB Prices Short'!BS:BS,'RAB Prices Short'!$B:$B,'All Prices combined'!$D388,'RAB Prices Short'!$E:$E,'All Prices combined'!$G388),IF($B388="RAB Long",SUMIFS('RAB Prices Long'!BS:BS,'RAB Prices Long'!$B:$B,'All Prices combined'!$D388,'RAB Prices Long'!$E:$E,'All Prices combined'!$G388)))),2)</f>
        <v>96.97</v>
      </c>
      <c r="BQ388" s="2">
        <f>ROUND(IF($B388="Annuity",SUMIFS('Annuity Prices'!BT:BT,'Annuity Prices'!$B:$B,$D388,'Annuity Prices'!$E:$E,$G388),IF($B388="RAB Short",SUMIFS('RAB Prices Short'!BT:BT,'RAB Prices Short'!$B:$B,'All Prices combined'!$D388,'RAB Prices Short'!$E:$E,'All Prices combined'!$G388),IF($B388="RAB Long",SUMIFS('RAB Prices Long'!BT:BT,'RAB Prices Long'!$B:$B,'All Prices combined'!$D388,'RAB Prices Long'!$E:$E,'All Prices combined'!$G388)))),2)</f>
        <v>99.4</v>
      </c>
      <c r="BR388" s="2">
        <f>ROUND(IF($B388="Annuity",SUMIFS('Annuity Prices'!BU:BU,'Annuity Prices'!$B:$B,$D388,'Annuity Prices'!$E:$E,$G388),IF($B388="RAB Short",SUMIFS('RAB Prices Short'!BU:BU,'RAB Prices Short'!$B:$B,'All Prices combined'!$D388,'RAB Prices Short'!$E:$E,'All Prices combined'!$G388),IF($B388="RAB Long",SUMIFS('RAB Prices Long'!BU:BU,'RAB Prices Long'!$B:$B,'All Prices combined'!$D388,'RAB Prices Long'!$E:$E,'All Prices combined'!$G388)))),2)</f>
        <v>101.93</v>
      </c>
      <c r="BS388" s="2">
        <f>ROUND(IF($B388="Annuity",SUMIFS('Annuity Prices'!BV:BV,'Annuity Prices'!$B:$B,$D388,'Annuity Prices'!$E:$E,$G388),IF($B388="RAB Short",SUMIFS('RAB Prices Short'!BV:BV,'RAB Prices Short'!$B:$B,'All Prices combined'!$D388,'RAB Prices Short'!$E:$E,'All Prices combined'!$G388),IF($B388="RAB Long",SUMIFS('RAB Prices Long'!BV:BV,'RAB Prices Long'!$B:$B,'All Prices combined'!$D388,'RAB Prices Long'!$E:$E,'All Prices combined'!$G388)))),2)</f>
        <v>104.47</v>
      </c>
      <c r="BT388" s="2">
        <f>ROUND(IF($B388="Annuity",SUMIFS('Annuity Prices'!BW:BW,'Annuity Prices'!$B:$B,$D388,'Annuity Prices'!$E:$E,$G388),IF($B388="RAB Short",SUMIFS('RAB Prices Short'!BW:BW,'RAB Prices Short'!$B:$B,'All Prices combined'!$D388,'RAB Prices Short'!$E:$E,'All Prices combined'!$G388),IF($B388="RAB Long",SUMIFS('RAB Prices Long'!BW:BW,'RAB Prices Long'!$B:$B,'All Prices combined'!$D388,'RAB Prices Long'!$E:$E,'All Prices combined'!$G388)))),2)</f>
        <v>107.09</v>
      </c>
      <c r="BU388" s="2">
        <f>ROUND(IF($B388="Annuity",SUMIFS('Annuity Prices'!BX:BX,'Annuity Prices'!$B:$B,$D388,'Annuity Prices'!$E:$E,$G388),IF($B388="RAB Short",SUMIFS('RAB Prices Short'!BX:BX,'RAB Prices Short'!$B:$B,'All Prices combined'!$D388,'RAB Prices Short'!$E:$E,'All Prices combined'!$G388),IF($B388="RAB Long",SUMIFS('RAB Prices Long'!BX:BX,'RAB Prices Long'!$B:$B,'All Prices combined'!$D388,'RAB Prices Long'!$E:$E,'All Prices combined'!$G388)))),2)</f>
        <v>109.76</v>
      </c>
    </row>
    <row r="389" spans="2:73" x14ac:dyDescent="0.25">
      <c r="B389" t="s">
        <v>45</v>
      </c>
      <c r="C389">
        <v>1</v>
      </c>
      <c r="D389" t="s">
        <v>127</v>
      </c>
      <c r="E389" t="s">
        <v>126</v>
      </c>
      <c r="F389">
        <v>1</v>
      </c>
      <c r="G389" t="s">
        <v>40</v>
      </c>
      <c r="I389" s="2">
        <f>ROUND(IF($B389="Annuity",SUMIFS('Annuity Prices'!L:L,'Annuity Prices'!$B:$B,$D389,'Annuity Prices'!$E:$E,$G389),IF($B389="RAB Short",SUMIFS('RAB Prices Short'!L:L,'RAB Prices Short'!$B:$B,'All Prices combined'!$D389,'RAB Prices Short'!$E:$E,'All Prices combined'!$G389),IF($B389="RAB Long",SUMIFS('RAB Prices Long'!L:L,'RAB Prices Long'!$B:$B,'All Prices combined'!$D389,'RAB Prices Long'!$E:$E,'All Prices combined'!$G389)))),2)</f>
        <v>0</v>
      </c>
      <c r="J389" s="2">
        <f>ROUND(IF($B389="Annuity",SUMIFS('Annuity Prices'!M:M,'Annuity Prices'!$B:$B,$D389,'Annuity Prices'!$E:$E,$G389),IF($B389="RAB Short",SUMIFS('RAB Prices Short'!M:M,'RAB Prices Short'!$B:$B,'All Prices combined'!$D389,'RAB Prices Short'!$E:$E,'All Prices combined'!$G389),IF($B389="RAB Long",SUMIFS('RAB Prices Long'!M:M,'RAB Prices Long'!$B:$B,'All Prices combined'!$D389,'RAB Prices Long'!$E:$E,'All Prices combined'!$G389)))),2)</f>
        <v>0</v>
      </c>
      <c r="K389" s="2">
        <f>ROUND(IF($B389="Annuity",SUMIFS('Annuity Prices'!N:N,'Annuity Prices'!$B:$B,$D389,'Annuity Prices'!$E:$E,$G389),IF($B389="RAB Short",SUMIFS('RAB Prices Short'!N:N,'RAB Prices Short'!$B:$B,'All Prices combined'!$D389,'RAB Prices Short'!$E:$E,'All Prices combined'!$G389),IF($B389="RAB Long",SUMIFS('RAB Prices Long'!N:N,'RAB Prices Long'!$B:$B,'All Prices combined'!$D389,'RAB Prices Long'!$E:$E,'All Prices combined'!$G389)))),2)</f>
        <v>9.2799999999999994</v>
      </c>
      <c r="L389" s="2">
        <f>ROUND(IF($B389="Annuity",SUMIFS('Annuity Prices'!O:O,'Annuity Prices'!$B:$B,$D389,'Annuity Prices'!$E:$E,$G389),IF($B389="RAB Short",SUMIFS('RAB Prices Short'!O:O,'RAB Prices Short'!$B:$B,'All Prices combined'!$D389,'RAB Prices Short'!$E:$E,'All Prices combined'!$G389),IF($B389="RAB Long",SUMIFS('RAB Prices Long'!O:O,'RAB Prices Long'!$B:$B,'All Prices combined'!$D389,'RAB Prices Long'!$E:$E,'All Prices combined'!$G389)))),2)</f>
        <v>9.5399999999999991</v>
      </c>
      <c r="M389" s="2">
        <f>ROUND(IF($B389="Annuity",SUMIFS('Annuity Prices'!P:P,'Annuity Prices'!$B:$B,$D389,'Annuity Prices'!$E:$E,$G389),IF($B389="RAB Short",SUMIFS('RAB Prices Short'!P:P,'RAB Prices Short'!$B:$B,'All Prices combined'!$D389,'RAB Prices Short'!$E:$E,'All Prices combined'!$G389),IF($B389="RAB Long",SUMIFS('RAB Prices Long'!P:P,'RAB Prices Long'!$B:$B,'All Prices combined'!$D389,'RAB Prices Long'!$E:$E,'All Prices combined'!$G389)))),2)</f>
        <v>9.75</v>
      </c>
      <c r="N389" s="2">
        <f>ROUND(IF($B389="Annuity",SUMIFS('Annuity Prices'!Q:Q,'Annuity Prices'!$B:$B,$D389,'Annuity Prices'!$E:$E,$G389),IF($B389="RAB Short",SUMIFS('RAB Prices Short'!Q:Q,'RAB Prices Short'!$B:$B,'All Prices combined'!$D389,'RAB Prices Short'!$E:$E,'All Prices combined'!$G389),IF($B389="RAB Long",SUMIFS('RAB Prices Long'!Q:Q,'RAB Prices Long'!$B:$B,'All Prices combined'!$D389,'RAB Prices Long'!$E:$E,'All Prices combined'!$G389)))),2)</f>
        <v>9.99</v>
      </c>
      <c r="O389" s="2">
        <f>ROUND(IF($B389="Annuity",SUMIFS('Annuity Prices'!R:R,'Annuity Prices'!$B:$B,$D389,'Annuity Prices'!$E:$E,$G389),IF($B389="RAB Short",SUMIFS('RAB Prices Short'!R:R,'RAB Prices Short'!$B:$B,'All Prices combined'!$D389,'RAB Prices Short'!$E:$E,'All Prices combined'!$G389),IF($B389="RAB Long",SUMIFS('RAB Prices Long'!R:R,'RAB Prices Long'!$B:$B,'All Prices combined'!$D389,'RAB Prices Long'!$E:$E,'All Prices combined'!$G389)))),2)</f>
        <v>10.24</v>
      </c>
      <c r="P389" s="2">
        <f>ROUND(IF($B389="Annuity",SUMIFS('Annuity Prices'!S:S,'Annuity Prices'!$B:$B,$D389,'Annuity Prices'!$E:$E,$G389),IF($B389="RAB Short",SUMIFS('RAB Prices Short'!S:S,'RAB Prices Short'!$B:$B,'All Prices combined'!$D389,'RAB Prices Short'!$E:$E,'All Prices combined'!$G389),IF($B389="RAB Long",SUMIFS('RAB Prices Long'!S:S,'RAB Prices Long'!$B:$B,'All Prices combined'!$D389,'RAB Prices Long'!$E:$E,'All Prices combined'!$G389)))),2)</f>
        <v>10.5</v>
      </c>
      <c r="Q389" s="2">
        <f>ROUND(IF($B389="Annuity",SUMIFS('Annuity Prices'!T:T,'Annuity Prices'!$B:$B,$D389,'Annuity Prices'!$E:$E,$G389),IF($B389="RAB Short",SUMIFS('RAB Prices Short'!T:T,'RAB Prices Short'!$B:$B,'All Prices combined'!$D389,'RAB Prices Short'!$E:$E,'All Prices combined'!$G389),IF($B389="RAB Long",SUMIFS('RAB Prices Long'!T:T,'RAB Prices Long'!$B:$B,'All Prices combined'!$D389,'RAB Prices Long'!$E:$E,'All Prices combined'!$G389)))),2)</f>
        <v>10.95</v>
      </c>
      <c r="R389" s="2">
        <f>ROUND(IF($B389="Annuity",SUMIFS('Annuity Prices'!U:U,'Annuity Prices'!$B:$B,$D389,'Annuity Prices'!$E:$E,$G389),IF($B389="RAB Short",SUMIFS('RAB Prices Short'!U:U,'RAB Prices Short'!$B:$B,'All Prices combined'!$D389,'RAB Prices Short'!$E:$E,'All Prices combined'!$G389),IF($B389="RAB Long",SUMIFS('RAB Prices Long'!U:U,'RAB Prices Long'!$B:$B,'All Prices combined'!$D389,'RAB Prices Long'!$E:$E,'All Prices combined'!$G389)))),2)</f>
        <v>11.23</v>
      </c>
      <c r="S389" s="2">
        <f>ROUND(IF($B389="Annuity",SUMIFS('Annuity Prices'!V:V,'Annuity Prices'!$B:$B,$D389,'Annuity Prices'!$E:$E,$G389),IF($B389="RAB Short",SUMIFS('RAB Prices Short'!V:V,'RAB Prices Short'!$B:$B,'All Prices combined'!$D389,'RAB Prices Short'!$E:$E,'All Prices combined'!$G389),IF($B389="RAB Long",SUMIFS('RAB Prices Long'!V:V,'RAB Prices Long'!$B:$B,'All Prices combined'!$D389,'RAB Prices Long'!$E:$E,'All Prices combined'!$G389)))),2)</f>
        <v>11.51</v>
      </c>
      <c r="T389" s="2">
        <f>ROUND(IF($B389="Annuity",SUMIFS('Annuity Prices'!W:W,'Annuity Prices'!$B:$B,$D389,'Annuity Prices'!$E:$E,$G389),IF($B389="RAB Short",SUMIFS('RAB Prices Short'!W:W,'RAB Prices Short'!$B:$B,'All Prices combined'!$D389,'RAB Prices Short'!$E:$E,'All Prices combined'!$G389),IF($B389="RAB Long",SUMIFS('RAB Prices Long'!W:W,'RAB Prices Long'!$B:$B,'All Prices combined'!$D389,'RAB Prices Long'!$E:$E,'All Prices combined'!$G389)))),2)</f>
        <v>11.8</v>
      </c>
      <c r="U389" s="2">
        <f>ROUND(IF($B389="Annuity",SUMIFS('Annuity Prices'!X:X,'Annuity Prices'!$B:$B,$D389,'Annuity Prices'!$E:$E,$G389),IF($B389="RAB Short",SUMIFS('RAB Prices Short'!X:X,'RAB Prices Short'!$B:$B,'All Prices combined'!$D389,'RAB Prices Short'!$E:$E,'All Prices combined'!$G389),IF($B389="RAB Long",SUMIFS('RAB Prices Long'!X:X,'RAB Prices Long'!$B:$B,'All Prices combined'!$D389,'RAB Prices Long'!$E:$E,'All Prices combined'!$G389)))),2)</f>
        <v>11.76</v>
      </c>
      <c r="V389" s="2">
        <f>ROUND(IF($B389="Annuity",SUMIFS('Annuity Prices'!Y:Y,'Annuity Prices'!$B:$B,$D389,'Annuity Prices'!$E:$E,$G389),IF($B389="RAB Short",SUMIFS('RAB Prices Short'!Y:Y,'RAB Prices Short'!$B:$B,'All Prices combined'!$D389,'RAB Prices Short'!$E:$E,'All Prices combined'!$G389),IF($B389="RAB Long",SUMIFS('RAB Prices Long'!Y:Y,'RAB Prices Long'!$B:$B,'All Prices combined'!$D389,'RAB Prices Long'!$E:$E,'All Prices combined'!$G389)))),2)</f>
        <v>12.05</v>
      </c>
      <c r="W389" s="2">
        <f>ROUND(IF($B389="Annuity",SUMIFS('Annuity Prices'!Z:Z,'Annuity Prices'!$B:$B,$D389,'Annuity Prices'!$E:$E,$G389),IF($B389="RAB Short",SUMIFS('RAB Prices Short'!Z:Z,'RAB Prices Short'!$B:$B,'All Prices combined'!$D389,'RAB Prices Short'!$E:$E,'All Prices combined'!$G389),IF($B389="RAB Long",SUMIFS('RAB Prices Long'!Z:Z,'RAB Prices Long'!$B:$B,'All Prices combined'!$D389,'RAB Prices Long'!$E:$E,'All Prices combined'!$G389)))),2)</f>
        <v>12.35</v>
      </c>
      <c r="X389" s="2">
        <f>ROUND(IF($B389="Annuity",SUMIFS('Annuity Prices'!AA:AA,'Annuity Prices'!$B:$B,$D389,'Annuity Prices'!$E:$E,$G389),IF($B389="RAB Short",SUMIFS('RAB Prices Short'!AA:AA,'RAB Prices Short'!$B:$B,'All Prices combined'!$D389,'RAB Prices Short'!$E:$E,'All Prices combined'!$G389),IF($B389="RAB Long",SUMIFS('RAB Prices Long'!AA:AA,'RAB Prices Long'!$B:$B,'All Prices combined'!$D389,'RAB Prices Long'!$E:$E,'All Prices combined'!$G389)))),2)</f>
        <v>12.66</v>
      </c>
      <c r="Y389" s="2">
        <f>ROUND(IF($B389="Annuity",SUMIFS('Annuity Prices'!AB:AB,'Annuity Prices'!$B:$B,$D389,'Annuity Prices'!$E:$E,$G389),IF($B389="RAB Short",SUMIFS('RAB Prices Short'!AB:AB,'RAB Prices Short'!$B:$B,'All Prices combined'!$D389,'RAB Prices Short'!$E:$E,'All Prices combined'!$G389),IF($B389="RAB Long",SUMIFS('RAB Prices Long'!AB:AB,'RAB Prices Long'!$B:$B,'All Prices combined'!$D389,'RAB Prices Long'!$E:$E,'All Prices combined'!$G389)))),2)</f>
        <v>12.91</v>
      </c>
      <c r="Z389" s="2">
        <f>ROUND(IF($B389="Annuity",SUMIFS('Annuity Prices'!AC:AC,'Annuity Prices'!$B:$B,$D389,'Annuity Prices'!$E:$E,$G389),IF($B389="RAB Short",SUMIFS('RAB Prices Short'!AC:AC,'RAB Prices Short'!$B:$B,'All Prices combined'!$D389,'RAB Prices Short'!$E:$E,'All Prices combined'!$G389),IF($B389="RAB Long",SUMIFS('RAB Prices Long'!AC:AC,'RAB Prices Long'!$B:$B,'All Prices combined'!$D389,'RAB Prices Long'!$E:$E,'All Prices combined'!$G389)))),2)</f>
        <v>13.24</v>
      </c>
      <c r="AA389" s="2">
        <f>ROUND(IF($B389="Annuity",SUMIFS('Annuity Prices'!AD:AD,'Annuity Prices'!$B:$B,$D389,'Annuity Prices'!$E:$E,$G389),IF($B389="RAB Short",SUMIFS('RAB Prices Short'!AD:AD,'RAB Prices Short'!$B:$B,'All Prices combined'!$D389,'RAB Prices Short'!$E:$E,'All Prices combined'!$G389),IF($B389="RAB Long",SUMIFS('RAB Prices Long'!AD:AD,'RAB Prices Long'!$B:$B,'All Prices combined'!$D389,'RAB Prices Long'!$E:$E,'All Prices combined'!$G389)))),2)</f>
        <v>13.57</v>
      </c>
      <c r="AB389" s="2">
        <f>ROUND(IF($B389="Annuity",SUMIFS('Annuity Prices'!AE:AE,'Annuity Prices'!$B:$B,$D389,'Annuity Prices'!$E:$E,$G389),IF($B389="RAB Short",SUMIFS('RAB Prices Short'!AE:AE,'RAB Prices Short'!$B:$B,'All Prices combined'!$D389,'RAB Prices Short'!$E:$E,'All Prices combined'!$G389),IF($B389="RAB Long",SUMIFS('RAB Prices Long'!AE:AE,'RAB Prices Long'!$B:$B,'All Prices combined'!$D389,'RAB Prices Long'!$E:$E,'All Prices combined'!$G389)))),2)</f>
        <v>13.91</v>
      </c>
      <c r="AC389" s="2">
        <f>ROUND(IF($B389="Annuity",SUMIFS('Annuity Prices'!AF:AF,'Annuity Prices'!$B:$B,$D389,'Annuity Prices'!$E:$E,$G389),IF($B389="RAB Short",SUMIFS('RAB Prices Short'!AF:AF,'RAB Prices Short'!$B:$B,'All Prices combined'!$D389,'RAB Prices Short'!$E:$E,'All Prices combined'!$G389),IF($B389="RAB Long",SUMIFS('RAB Prices Long'!AF:AF,'RAB Prices Long'!$B:$B,'All Prices combined'!$D389,'RAB Prices Long'!$E:$E,'All Prices combined'!$G389)))),2)</f>
        <v>14.18</v>
      </c>
      <c r="AD389" s="2">
        <f>ROUND(IF($B389="Annuity",SUMIFS('Annuity Prices'!AG:AG,'Annuity Prices'!$B:$B,$D389,'Annuity Prices'!$E:$E,$G389),IF($B389="RAB Short",SUMIFS('RAB Prices Short'!AG:AG,'RAB Prices Short'!$B:$B,'All Prices combined'!$D389,'RAB Prices Short'!$E:$E,'All Prices combined'!$G389),IF($B389="RAB Long",SUMIFS('RAB Prices Long'!AG:AG,'RAB Prices Long'!$B:$B,'All Prices combined'!$D389,'RAB Prices Long'!$E:$E,'All Prices combined'!$G389)))),2)</f>
        <v>14.54</v>
      </c>
      <c r="AE389" s="2">
        <f>ROUND(IF($B389="Annuity",SUMIFS('Annuity Prices'!AH:AH,'Annuity Prices'!$B:$B,$D389,'Annuity Prices'!$E:$E,$G389),IF($B389="RAB Short",SUMIFS('RAB Prices Short'!AH:AH,'RAB Prices Short'!$B:$B,'All Prices combined'!$D389,'RAB Prices Short'!$E:$E,'All Prices combined'!$G389),IF($B389="RAB Long",SUMIFS('RAB Prices Long'!AH:AH,'RAB Prices Long'!$B:$B,'All Prices combined'!$D389,'RAB Prices Long'!$E:$E,'All Prices combined'!$G389)))),2)</f>
        <v>14.9</v>
      </c>
      <c r="AF389" s="2">
        <f>ROUND(IF($B389="Annuity",SUMIFS('Annuity Prices'!AI:AI,'Annuity Prices'!$B:$B,$D389,'Annuity Prices'!$E:$E,$G389),IF($B389="RAB Short",SUMIFS('RAB Prices Short'!AI:AI,'RAB Prices Short'!$B:$B,'All Prices combined'!$D389,'RAB Prices Short'!$E:$E,'All Prices combined'!$G389),IF($B389="RAB Long",SUMIFS('RAB Prices Long'!AI:AI,'RAB Prices Long'!$B:$B,'All Prices combined'!$D389,'RAB Prices Long'!$E:$E,'All Prices combined'!$G389)))),2)</f>
        <v>15.27</v>
      </c>
      <c r="AG389" s="2">
        <f>ROUND(IF($B389="Annuity",SUMIFS('Annuity Prices'!AJ:AJ,'Annuity Prices'!$B:$B,$D389,'Annuity Prices'!$E:$E,$G389),IF($B389="RAB Short",SUMIFS('RAB Prices Short'!AJ:AJ,'RAB Prices Short'!$B:$B,'All Prices combined'!$D389,'RAB Prices Short'!$E:$E,'All Prices combined'!$G389),IF($B389="RAB Long",SUMIFS('RAB Prices Long'!AJ:AJ,'RAB Prices Long'!$B:$B,'All Prices combined'!$D389,'RAB Prices Long'!$E:$E,'All Prices combined'!$G389)))),2)</f>
        <v>15.58</v>
      </c>
      <c r="AH389" s="2">
        <f>ROUND(IF($B389="Annuity",SUMIFS('Annuity Prices'!AK:AK,'Annuity Prices'!$B:$B,$D389,'Annuity Prices'!$E:$E,$G389),IF($B389="RAB Short",SUMIFS('RAB Prices Short'!AK:AK,'RAB Prices Short'!$B:$B,'All Prices combined'!$D389,'RAB Prices Short'!$E:$E,'All Prices combined'!$G389),IF($B389="RAB Long",SUMIFS('RAB Prices Long'!AK:AK,'RAB Prices Long'!$B:$B,'All Prices combined'!$D389,'RAB Prices Long'!$E:$E,'All Prices combined'!$G389)))),2)</f>
        <v>15.97</v>
      </c>
      <c r="AI389" s="2">
        <f>ROUND(IF($B389="Annuity",SUMIFS('Annuity Prices'!AL:AL,'Annuity Prices'!$B:$B,$D389,'Annuity Prices'!$E:$E,$G389),IF($B389="RAB Short",SUMIFS('RAB Prices Short'!AL:AL,'RAB Prices Short'!$B:$B,'All Prices combined'!$D389,'RAB Prices Short'!$E:$E,'All Prices combined'!$G389),IF($B389="RAB Long",SUMIFS('RAB Prices Long'!AL:AL,'RAB Prices Long'!$B:$B,'All Prices combined'!$D389,'RAB Prices Long'!$E:$E,'All Prices combined'!$G389)))),2)</f>
        <v>16.37</v>
      </c>
      <c r="AJ389" s="2">
        <f>ROUND(IF($B389="Annuity",SUMIFS('Annuity Prices'!AM:AM,'Annuity Prices'!$B:$B,$D389,'Annuity Prices'!$E:$E,$G389),IF($B389="RAB Short",SUMIFS('RAB Prices Short'!AM:AM,'RAB Prices Short'!$B:$B,'All Prices combined'!$D389,'RAB Prices Short'!$E:$E,'All Prices combined'!$G389),IF($B389="RAB Long",SUMIFS('RAB Prices Long'!AM:AM,'RAB Prices Long'!$B:$B,'All Prices combined'!$D389,'RAB Prices Long'!$E:$E,'All Prices combined'!$G389)))),2)</f>
        <v>16.78</v>
      </c>
      <c r="AK389" s="2">
        <f>ROUND(IF($B389="Annuity",SUMIFS('Annuity Prices'!AN:AN,'Annuity Prices'!$B:$B,$D389,'Annuity Prices'!$E:$E,$G389),IF($B389="RAB Short",SUMIFS('RAB Prices Short'!AN:AN,'RAB Prices Short'!$B:$B,'All Prices combined'!$D389,'RAB Prices Short'!$E:$E,'All Prices combined'!$G389),IF($B389="RAB Long",SUMIFS('RAB Prices Long'!AN:AN,'RAB Prices Long'!$B:$B,'All Prices combined'!$D389,'RAB Prices Long'!$E:$E,'All Prices combined'!$G389)))),2)</f>
        <v>17.11</v>
      </c>
      <c r="AL389" s="2">
        <f>ROUND(IF($B389="Annuity",SUMIFS('Annuity Prices'!AO:AO,'Annuity Prices'!$B:$B,$D389,'Annuity Prices'!$E:$E,$G389),IF($B389="RAB Short",SUMIFS('RAB Prices Short'!AO:AO,'RAB Prices Short'!$B:$B,'All Prices combined'!$D389,'RAB Prices Short'!$E:$E,'All Prices combined'!$G389),IF($B389="RAB Long",SUMIFS('RAB Prices Long'!AO:AO,'RAB Prices Long'!$B:$B,'All Prices combined'!$D389,'RAB Prices Long'!$E:$E,'All Prices combined'!$G389)))),2)</f>
        <v>17.54</v>
      </c>
      <c r="AM389" s="2">
        <f>ROUND(IF($B389="Annuity",SUMIFS('Annuity Prices'!AP:AP,'Annuity Prices'!$B:$B,$D389,'Annuity Prices'!$E:$E,$G389),IF($B389="RAB Short",SUMIFS('RAB Prices Short'!AP:AP,'RAB Prices Short'!$B:$B,'All Prices combined'!$D389,'RAB Prices Short'!$E:$E,'All Prices combined'!$G389),IF($B389="RAB Long",SUMIFS('RAB Prices Long'!AP:AP,'RAB Prices Long'!$B:$B,'All Prices combined'!$D389,'RAB Prices Long'!$E:$E,'All Prices combined'!$G389)))),2)</f>
        <v>17.98</v>
      </c>
      <c r="AN389" s="2">
        <f>ROUND(IF($B389="Annuity",SUMIFS('Annuity Prices'!AQ:AQ,'Annuity Prices'!$B:$B,$D389,'Annuity Prices'!$E:$E,$G389),IF($B389="RAB Short",SUMIFS('RAB Prices Short'!AQ:AQ,'RAB Prices Short'!$B:$B,'All Prices combined'!$D389,'RAB Prices Short'!$E:$E,'All Prices combined'!$G389),IF($B389="RAB Long",SUMIFS('RAB Prices Long'!AQ:AQ,'RAB Prices Long'!$B:$B,'All Prices combined'!$D389,'RAB Prices Long'!$E:$E,'All Prices combined'!$G389)))),2)</f>
        <v>18.43</v>
      </c>
      <c r="AO389" s="2">
        <f>ROUND(IF($B389="Annuity",SUMIFS('Annuity Prices'!AR:AR,'Annuity Prices'!$B:$B,$D389,'Annuity Prices'!$E:$E,$G389),IF($B389="RAB Short",SUMIFS('RAB Prices Short'!AR:AR,'RAB Prices Short'!$B:$B,'All Prices combined'!$D389,'RAB Prices Short'!$E:$E,'All Prices combined'!$G389),IF($B389="RAB Long",SUMIFS('RAB Prices Long'!AR:AR,'RAB Prices Long'!$B:$B,'All Prices combined'!$D389,'RAB Prices Long'!$E:$E,'All Prices combined'!$G389)))),2)</f>
        <v>0</v>
      </c>
      <c r="AP389" s="2">
        <f>ROUND(IF($B389="Annuity",SUMIFS('Annuity Prices'!AS:AS,'Annuity Prices'!$B:$B,$D389,'Annuity Prices'!$E:$E,$G389),IF($B389="RAB Short",SUMIFS('RAB Prices Short'!AS:AS,'RAB Prices Short'!$B:$B,'All Prices combined'!$D389,'RAB Prices Short'!$E:$E,'All Prices combined'!$G389),IF($B389="RAB Long",SUMIFS('RAB Prices Long'!AS:AS,'RAB Prices Long'!$B:$B,'All Prices combined'!$D389,'RAB Prices Long'!$E:$E,'All Prices combined'!$G389)))),2)</f>
        <v>0</v>
      </c>
      <c r="AQ389" s="2">
        <f>ROUND(IF($B389="Annuity",SUMIFS('Annuity Prices'!AT:AT,'Annuity Prices'!$B:$B,$D389,'Annuity Prices'!$E:$E,$G389),IF($B389="RAB Short",SUMIFS('RAB Prices Short'!AT:AT,'RAB Prices Short'!$B:$B,'All Prices combined'!$D389,'RAB Prices Short'!$E:$E,'All Prices combined'!$G389),IF($B389="RAB Long",SUMIFS('RAB Prices Long'!AT:AT,'RAB Prices Long'!$B:$B,'All Prices combined'!$D389,'RAB Prices Long'!$E:$E,'All Prices combined'!$G389)))),2)</f>
        <v>4.8099999999999996</v>
      </c>
      <c r="AR389" s="2">
        <f>ROUND(IF($B389="Annuity",SUMIFS('Annuity Prices'!AU:AU,'Annuity Prices'!$B:$B,$D389,'Annuity Prices'!$E:$E,$G389),IF($B389="RAB Short",SUMIFS('RAB Prices Short'!AU:AU,'RAB Prices Short'!$B:$B,'All Prices combined'!$D389,'RAB Prices Short'!$E:$E,'All Prices combined'!$G389),IF($B389="RAB Long",SUMIFS('RAB Prices Long'!AU:AU,'RAB Prices Long'!$B:$B,'All Prices combined'!$D389,'RAB Prices Long'!$E:$E,'All Prices combined'!$G389)))),2)</f>
        <v>9.2799999999999994</v>
      </c>
      <c r="AS389" s="2">
        <f>ROUND(IF($B389="Annuity",SUMIFS('Annuity Prices'!AV:AV,'Annuity Prices'!$B:$B,$D389,'Annuity Prices'!$E:$E,$G389),IF($B389="RAB Short",SUMIFS('RAB Prices Short'!AV:AV,'RAB Prices Short'!$B:$B,'All Prices combined'!$D389,'RAB Prices Short'!$E:$E,'All Prices combined'!$G389),IF($B389="RAB Long",SUMIFS('RAB Prices Long'!AV:AV,'RAB Prices Long'!$B:$B,'All Prices combined'!$D389,'RAB Prices Long'!$E:$E,'All Prices combined'!$G389)))),2)</f>
        <v>9.5399999999999991</v>
      </c>
      <c r="AT389" s="2">
        <f>ROUND(IF($B389="Annuity",SUMIFS('Annuity Prices'!AW:AW,'Annuity Prices'!$B:$B,$D389,'Annuity Prices'!$E:$E,$G389),IF($B389="RAB Short",SUMIFS('RAB Prices Short'!AW:AW,'RAB Prices Short'!$B:$B,'All Prices combined'!$D389,'RAB Prices Short'!$E:$E,'All Prices combined'!$G389),IF($B389="RAB Long",SUMIFS('RAB Prices Long'!AW:AW,'RAB Prices Long'!$B:$B,'All Prices combined'!$D389,'RAB Prices Long'!$E:$E,'All Prices combined'!$G389)))),2)</f>
        <v>9.81</v>
      </c>
      <c r="AU389" s="2">
        <f>ROUND(IF($B389="Annuity",SUMIFS('Annuity Prices'!AX:AX,'Annuity Prices'!$B:$B,$D389,'Annuity Prices'!$E:$E,$G389),IF($B389="RAB Short",SUMIFS('RAB Prices Short'!AX:AX,'RAB Prices Short'!$B:$B,'All Prices combined'!$D389,'RAB Prices Short'!$E:$E,'All Prices combined'!$G389),IF($B389="RAB Long",SUMIFS('RAB Prices Long'!AX:AX,'RAB Prices Long'!$B:$B,'All Prices combined'!$D389,'RAB Prices Long'!$E:$E,'All Prices combined'!$G389)))),2)</f>
        <v>9.99</v>
      </c>
      <c r="AV389" s="2">
        <f>ROUND(IF($B389="Annuity",SUMIFS('Annuity Prices'!AY:AY,'Annuity Prices'!$B:$B,$D389,'Annuity Prices'!$E:$E,$G389),IF($B389="RAB Short",SUMIFS('RAB Prices Short'!AY:AY,'RAB Prices Short'!$B:$B,'All Prices combined'!$D389,'RAB Prices Short'!$E:$E,'All Prices combined'!$G389),IF($B389="RAB Long",SUMIFS('RAB Prices Long'!AY:AY,'RAB Prices Long'!$B:$B,'All Prices combined'!$D389,'RAB Prices Long'!$E:$E,'All Prices combined'!$G389)))),2)</f>
        <v>10.24</v>
      </c>
      <c r="AW389" s="2">
        <f>ROUND(IF($B389="Annuity",SUMIFS('Annuity Prices'!AZ:AZ,'Annuity Prices'!$B:$B,$D389,'Annuity Prices'!$E:$E,$G389),IF($B389="RAB Short",SUMIFS('RAB Prices Short'!AZ:AZ,'RAB Prices Short'!$B:$B,'All Prices combined'!$D389,'RAB Prices Short'!$E:$E,'All Prices combined'!$G389),IF($B389="RAB Long",SUMIFS('RAB Prices Long'!AZ:AZ,'RAB Prices Long'!$B:$B,'All Prices combined'!$D389,'RAB Prices Long'!$E:$E,'All Prices combined'!$G389)))),2)</f>
        <v>10.5</v>
      </c>
      <c r="AX389" s="2">
        <f>ROUND(IF($B389="Annuity",SUMIFS('Annuity Prices'!BA:BA,'Annuity Prices'!$B:$B,$D389,'Annuity Prices'!$E:$E,$G389),IF($B389="RAB Short",SUMIFS('RAB Prices Short'!BA:BA,'RAB Prices Short'!$B:$B,'All Prices combined'!$D389,'RAB Prices Short'!$E:$E,'All Prices combined'!$G389),IF($B389="RAB Long",SUMIFS('RAB Prices Long'!BA:BA,'RAB Prices Long'!$B:$B,'All Prices combined'!$D389,'RAB Prices Long'!$E:$E,'All Prices combined'!$G389)))),2)</f>
        <v>10.8</v>
      </c>
      <c r="AY389" s="2">
        <f>ROUND(IF($B389="Annuity",SUMIFS('Annuity Prices'!BB:BB,'Annuity Prices'!$B:$B,$D389,'Annuity Prices'!$E:$E,$G389),IF($B389="RAB Short",SUMIFS('RAB Prices Short'!BB:BB,'RAB Prices Short'!$B:$B,'All Prices combined'!$D389,'RAB Prices Short'!$E:$E,'All Prices combined'!$G389),IF($B389="RAB Long",SUMIFS('RAB Prices Long'!BB:BB,'RAB Prices Long'!$B:$B,'All Prices combined'!$D389,'RAB Prices Long'!$E:$E,'All Prices combined'!$G389)))),2)</f>
        <v>11.23</v>
      </c>
      <c r="AZ389" s="2">
        <f>ROUND(IF($B389="Annuity",SUMIFS('Annuity Prices'!BC:BC,'Annuity Prices'!$B:$B,$D389,'Annuity Prices'!$E:$E,$G389),IF($B389="RAB Short",SUMIFS('RAB Prices Short'!BC:BC,'RAB Prices Short'!$B:$B,'All Prices combined'!$D389,'RAB Prices Short'!$E:$E,'All Prices combined'!$G389),IF($B389="RAB Long",SUMIFS('RAB Prices Long'!BC:BC,'RAB Prices Long'!$B:$B,'All Prices combined'!$D389,'RAB Prices Long'!$E:$E,'All Prices combined'!$G389)))),2)</f>
        <v>11.51</v>
      </c>
      <c r="BA389" s="2">
        <f>ROUND(IF($B389="Annuity",SUMIFS('Annuity Prices'!BD:BD,'Annuity Prices'!$B:$B,$D389,'Annuity Prices'!$E:$E,$G389),IF($B389="RAB Short",SUMIFS('RAB Prices Short'!BD:BD,'RAB Prices Short'!$B:$B,'All Prices combined'!$D389,'RAB Prices Short'!$E:$E,'All Prices combined'!$G389),IF($B389="RAB Long",SUMIFS('RAB Prices Long'!BD:BD,'RAB Prices Long'!$B:$B,'All Prices combined'!$D389,'RAB Prices Long'!$E:$E,'All Prices combined'!$G389)))),2)</f>
        <v>11.8</v>
      </c>
      <c r="BB389" s="2">
        <f>ROUND(IF($B389="Annuity",SUMIFS('Annuity Prices'!BE:BE,'Annuity Prices'!$B:$B,$D389,'Annuity Prices'!$E:$E,$G389),IF($B389="RAB Short",SUMIFS('RAB Prices Short'!BE:BE,'RAB Prices Short'!$B:$B,'All Prices combined'!$D389,'RAB Prices Short'!$E:$E,'All Prices combined'!$G389),IF($B389="RAB Long",SUMIFS('RAB Prices Long'!BE:BE,'RAB Prices Long'!$B:$B,'All Prices combined'!$D389,'RAB Prices Long'!$E:$E,'All Prices combined'!$G389)))),2)</f>
        <v>11.76</v>
      </c>
      <c r="BC389" s="2">
        <f>ROUND(IF($B389="Annuity",SUMIFS('Annuity Prices'!BF:BF,'Annuity Prices'!$B:$B,$D389,'Annuity Prices'!$E:$E,$G389),IF($B389="RAB Short",SUMIFS('RAB Prices Short'!BF:BF,'RAB Prices Short'!$B:$B,'All Prices combined'!$D389,'RAB Prices Short'!$E:$E,'All Prices combined'!$G389),IF($B389="RAB Long",SUMIFS('RAB Prices Long'!BF:BF,'RAB Prices Long'!$B:$B,'All Prices combined'!$D389,'RAB Prices Long'!$E:$E,'All Prices combined'!$G389)))),2)</f>
        <v>12.05</v>
      </c>
      <c r="BD389" s="2">
        <f>ROUND(IF($B389="Annuity",SUMIFS('Annuity Prices'!BG:BG,'Annuity Prices'!$B:$B,$D389,'Annuity Prices'!$E:$E,$G389),IF($B389="RAB Short",SUMIFS('RAB Prices Short'!BG:BG,'RAB Prices Short'!$B:$B,'All Prices combined'!$D389,'RAB Prices Short'!$E:$E,'All Prices combined'!$G389),IF($B389="RAB Long",SUMIFS('RAB Prices Long'!BG:BG,'RAB Prices Long'!$B:$B,'All Prices combined'!$D389,'RAB Prices Long'!$E:$E,'All Prices combined'!$G389)))),2)</f>
        <v>12.35</v>
      </c>
      <c r="BE389" s="2">
        <f>ROUND(IF($B389="Annuity",SUMIFS('Annuity Prices'!BH:BH,'Annuity Prices'!$B:$B,$D389,'Annuity Prices'!$E:$E,$G389),IF($B389="RAB Short",SUMIFS('RAB Prices Short'!BH:BH,'RAB Prices Short'!$B:$B,'All Prices combined'!$D389,'RAB Prices Short'!$E:$E,'All Prices combined'!$G389),IF($B389="RAB Long",SUMIFS('RAB Prices Long'!BH:BH,'RAB Prices Long'!$B:$B,'All Prices combined'!$D389,'RAB Prices Long'!$E:$E,'All Prices combined'!$G389)))),2)</f>
        <v>12.66</v>
      </c>
      <c r="BF389" s="2">
        <f>ROUND(IF($B389="Annuity",SUMIFS('Annuity Prices'!BI:BI,'Annuity Prices'!$B:$B,$D389,'Annuity Prices'!$E:$E,$G389),IF($B389="RAB Short",SUMIFS('RAB Prices Short'!BI:BI,'RAB Prices Short'!$B:$B,'All Prices combined'!$D389,'RAB Prices Short'!$E:$E,'All Prices combined'!$G389),IF($B389="RAB Long",SUMIFS('RAB Prices Long'!BI:BI,'RAB Prices Long'!$B:$B,'All Prices combined'!$D389,'RAB Prices Long'!$E:$E,'All Prices combined'!$G389)))),2)</f>
        <v>12.91</v>
      </c>
      <c r="BG389" s="2">
        <f>ROUND(IF($B389="Annuity",SUMIFS('Annuity Prices'!BJ:BJ,'Annuity Prices'!$B:$B,$D389,'Annuity Prices'!$E:$E,$G389),IF($B389="RAB Short",SUMIFS('RAB Prices Short'!BJ:BJ,'RAB Prices Short'!$B:$B,'All Prices combined'!$D389,'RAB Prices Short'!$E:$E,'All Prices combined'!$G389),IF($B389="RAB Long",SUMIFS('RAB Prices Long'!BJ:BJ,'RAB Prices Long'!$B:$B,'All Prices combined'!$D389,'RAB Prices Long'!$E:$E,'All Prices combined'!$G389)))),2)</f>
        <v>13.24</v>
      </c>
      <c r="BH389" s="2">
        <f>ROUND(IF($B389="Annuity",SUMIFS('Annuity Prices'!BK:BK,'Annuity Prices'!$B:$B,$D389,'Annuity Prices'!$E:$E,$G389),IF($B389="RAB Short",SUMIFS('RAB Prices Short'!BK:BK,'RAB Prices Short'!$B:$B,'All Prices combined'!$D389,'RAB Prices Short'!$E:$E,'All Prices combined'!$G389),IF($B389="RAB Long",SUMIFS('RAB Prices Long'!BK:BK,'RAB Prices Long'!$B:$B,'All Prices combined'!$D389,'RAB Prices Long'!$E:$E,'All Prices combined'!$G389)))),2)</f>
        <v>13.57</v>
      </c>
      <c r="BI389" s="2">
        <f>ROUND(IF($B389="Annuity",SUMIFS('Annuity Prices'!BL:BL,'Annuity Prices'!$B:$B,$D389,'Annuity Prices'!$E:$E,$G389),IF($B389="RAB Short",SUMIFS('RAB Prices Short'!BL:BL,'RAB Prices Short'!$B:$B,'All Prices combined'!$D389,'RAB Prices Short'!$E:$E,'All Prices combined'!$G389),IF($B389="RAB Long",SUMIFS('RAB Prices Long'!BL:BL,'RAB Prices Long'!$B:$B,'All Prices combined'!$D389,'RAB Prices Long'!$E:$E,'All Prices combined'!$G389)))),2)</f>
        <v>13.91</v>
      </c>
      <c r="BJ389" s="2">
        <f>ROUND(IF($B389="Annuity",SUMIFS('Annuity Prices'!BM:BM,'Annuity Prices'!$B:$B,$D389,'Annuity Prices'!$E:$E,$G389),IF($B389="RAB Short",SUMIFS('RAB Prices Short'!BM:BM,'RAB Prices Short'!$B:$B,'All Prices combined'!$D389,'RAB Prices Short'!$E:$E,'All Prices combined'!$G389),IF($B389="RAB Long",SUMIFS('RAB Prices Long'!BM:BM,'RAB Prices Long'!$B:$B,'All Prices combined'!$D389,'RAB Prices Long'!$E:$E,'All Prices combined'!$G389)))),2)</f>
        <v>14.18</v>
      </c>
      <c r="BK389" s="2">
        <f>ROUND(IF($B389="Annuity",SUMIFS('Annuity Prices'!BN:BN,'Annuity Prices'!$B:$B,$D389,'Annuity Prices'!$E:$E,$G389),IF($B389="RAB Short",SUMIFS('RAB Prices Short'!BN:BN,'RAB Prices Short'!$B:$B,'All Prices combined'!$D389,'RAB Prices Short'!$E:$E,'All Prices combined'!$G389),IF($B389="RAB Long",SUMIFS('RAB Prices Long'!BN:BN,'RAB Prices Long'!$B:$B,'All Prices combined'!$D389,'RAB Prices Long'!$E:$E,'All Prices combined'!$G389)))),2)</f>
        <v>14.54</v>
      </c>
      <c r="BL389" s="2">
        <f>ROUND(IF($B389="Annuity",SUMIFS('Annuity Prices'!BO:BO,'Annuity Prices'!$B:$B,$D389,'Annuity Prices'!$E:$E,$G389),IF($B389="RAB Short",SUMIFS('RAB Prices Short'!BO:BO,'RAB Prices Short'!$B:$B,'All Prices combined'!$D389,'RAB Prices Short'!$E:$E,'All Prices combined'!$G389),IF($B389="RAB Long",SUMIFS('RAB Prices Long'!BO:BO,'RAB Prices Long'!$B:$B,'All Prices combined'!$D389,'RAB Prices Long'!$E:$E,'All Prices combined'!$G389)))),2)</f>
        <v>14.9</v>
      </c>
      <c r="BM389" s="2">
        <f>ROUND(IF($B389="Annuity",SUMIFS('Annuity Prices'!BP:BP,'Annuity Prices'!$B:$B,$D389,'Annuity Prices'!$E:$E,$G389),IF($B389="RAB Short",SUMIFS('RAB Prices Short'!BP:BP,'RAB Prices Short'!$B:$B,'All Prices combined'!$D389,'RAB Prices Short'!$E:$E,'All Prices combined'!$G389),IF($B389="RAB Long",SUMIFS('RAB Prices Long'!BP:BP,'RAB Prices Long'!$B:$B,'All Prices combined'!$D389,'RAB Prices Long'!$E:$E,'All Prices combined'!$G389)))),2)</f>
        <v>15.27</v>
      </c>
      <c r="BN389" s="2">
        <f>ROUND(IF($B389="Annuity",SUMIFS('Annuity Prices'!BQ:BQ,'Annuity Prices'!$B:$B,$D389,'Annuity Prices'!$E:$E,$G389),IF($B389="RAB Short",SUMIFS('RAB Prices Short'!BQ:BQ,'RAB Prices Short'!$B:$B,'All Prices combined'!$D389,'RAB Prices Short'!$E:$E,'All Prices combined'!$G389),IF($B389="RAB Long",SUMIFS('RAB Prices Long'!BQ:BQ,'RAB Prices Long'!$B:$B,'All Prices combined'!$D389,'RAB Prices Long'!$E:$E,'All Prices combined'!$G389)))),2)</f>
        <v>15.58</v>
      </c>
      <c r="BO389" s="2">
        <f>ROUND(IF($B389="Annuity",SUMIFS('Annuity Prices'!BR:BR,'Annuity Prices'!$B:$B,$D389,'Annuity Prices'!$E:$E,$G389),IF($B389="RAB Short",SUMIFS('RAB Prices Short'!BR:BR,'RAB Prices Short'!$B:$B,'All Prices combined'!$D389,'RAB Prices Short'!$E:$E,'All Prices combined'!$G389),IF($B389="RAB Long",SUMIFS('RAB Prices Long'!BR:BR,'RAB Prices Long'!$B:$B,'All Prices combined'!$D389,'RAB Prices Long'!$E:$E,'All Prices combined'!$G389)))),2)</f>
        <v>15.97</v>
      </c>
      <c r="BP389" s="2">
        <f>ROUND(IF($B389="Annuity",SUMIFS('Annuity Prices'!BS:BS,'Annuity Prices'!$B:$B,$D389,'Annuity Prices'!$E:$E,$G389),IF($B389="RAB Short",SUMIFS('RAB Prices Short'!BS:BS,'RAB Prices Short'!$B:$B,'All Prices combined'!$D389,'RAB Prices Short'!$E:$E,'All Prices combined'!$G389),IF($B389="RAB Long",SUMIFS('RAB Prices Long'!BS:BS,'RAB Prices Long'!$B:$B,'All Prices combined'!$D389,'RAB Prices Long'!$E:$E,'All Prices combined'!$G389)))),2)</f>
        <v>16.37</v>
      </c>
      <c r="BQ389" s="2">
        <f>ROUND(IF($B389="Annuity",SUMIFS('Annuity Prices'!BT:BT,'Annuity Prices'!$B:$B,$D389,'Annuity Prices'!$E:$E,$G389),IF($B389="RAB Short",SUMIFS('RAB Prices Short'!BT:BT,'RAB Prices Short'!$B:$B,'All Prices combined'!$D389,'RAB Prices Short'!$E:$E,'All Prices combined'!$G389),IF($B389="RAB Long",SUMIFS('RAB Prices Long'!BT:BT,'RAB Prices Long'!$B:$B,'All Prices combined'!$D389,'RAB Prices Long'!$E:$E,'All Prices combined'!$G389)))),2)</f>
        <v>16.78</v>
      </c>
      <c r="BR389" s="2">
        <f>ROUND(IF($B389="Annuity",SUMIFS('Annuity Prices'!BU:BU,'Annuity Prices'!$B:$B,$D389,'Annuity Prices'!$E:$E,$G389),IF($B389="RAB Short",SUMIFS('RAB Prices Short'!BU:BU,'RAB Prices Short'!$B:$B,'All Prices combined'!$D389,'RAB Prices Short'!$E:$E,'All Prices combined'!$G389),IF($B389="RAB Long",SUMIFS('RAB Prices Long'!BU:BU,'RAB Prices Long'!$B:$B,'All Prices combined'!$D389,'RAB Prices Long'!$E:$E,'All Prices combined'!$G389)))),2)</f>
        <v>17.11</v>
      </c>
      <c r="BS389" s="2">
        <f>ROUND(IF($B389="Annuity",SUMIFS('Annuity Prices'!BV:BV,'Annuity Prices'!$B:$B,$D389,'Annuity Prices'!$E:$E,$G389),IF($B389="RAB Short",SUMIFS('RAB Prices Short'!BV:BV,'RAB Prices Short'!$B:$B,'All Prices combined'!$D389,'RAB Prices Short'!$E:$E,'All Prices combined'!$G389),IF($B389="RAB Long",SUMIFS('RAB Prices Long'!BV:BV,'RAB Prices Long'!$B:$B,'All Prices combined'!$D389,'RAB Prices Long'!$E:$E,'All Prices combined'!$G389)))),2)</f>
        <v>17.54</v>
      </c>
      <c r="BT389" s="2">
        <f>ROUND(IF($B389="Annuity",SUMIFS('Annuity Prices'!BW:BW,'Annuity Prices'!$B:$B,$D389,'Annuity Prices'!$E:$E,$G389),IF($B389="RAB Short",SUMIFS('RAB Prices Short'!BW:BW,'RAB Prices Short'!$B:$B,'All Prices combined'!$D389,'RAB Prices Short'!$E:$E,'All Prices combined'!$G389),IF($B389="RAB Long",SUMIFS('RAB Prices Long'!BW:BW,'RAB Prices Long'!$B:$B,'All Prices combined'!$D389,'RAB Prices Long'!$E:$E,'All Prices combined'!$G389)))),2)</f>
        <v>17.98</v>
      </c>
      <c r="BU389" s="2">
        <f>ROUND(IF($B389="Annuity",SUMIFS('Annuity Prices'!BX:BX,'Annuity Prices'!$B:$B,$D389,'Annuity Prices'!$E:$E,$G389),IF($B389="RAB Short",SUMIFS('RAB Prices Short'!BX:BX,'RAB Prices Short'!$B:$B,'All Prices combined'!$D389,'RAB Prices Short'!$E:$E,'All Prices combined'!$G389),IF($B389="RAB Long",SUMIFS('RAB Prices Long'!BX:BX,'RAB Prices Long'!$B:$B,'All Prices combined'!$D389,'RAB Prices Long'!$E:$E,'All Prices combined'!$G389)))),2)</f>
        <v>18.43</v>
      </c>
    </row>
    <row r="390" spans="2:73" x14ac:dyDescent="0.25">
      <c r="B390" t="s">
        <v>45</v>
      </c>
      <c r="C390">
        <v>1</v>
      </c>
      <c r="E390" t="s">
        <v>126</v>
      </c>
      <c r="F390" t="s">
        <v>129</v>
      </c>
      <c r="G390" t="s">
        <v>130</v>
      </c>
      <c r="I390" s="2">
        <f>ROUND(IF($B390="Annuity",SUMIFS('Annuity Prices'!L:L,'Annuity Prices'!$B:$B,$D390,'Annuity Prices'!$E:$E,$G390),IF($B390="RAB Short",SUMIFS('RAB Prices Short'!L:L,'RAB Prices Short'!$B:$B,'All Prices combined'!$D390,'RAB Prices Short'!$E:$E,'All Prices combined'!$G390),IF($B390="RAB Long",SUMIFS('RAB Prices Long'!L:L,'RAB Prices Long'!$B:$B,'All Prices combined'!$D390,'RAB Prices Long'!$E:$E,'All Prices combined'!$G390)))),2)</f>
        <v>0</v>
      </c>
      <c r="J390" s="2">
        <f>ROUND(IF($B390="Annuity",SUMIFS('Annuity Prices'!M:M,'Annuity Prices'!$B:$B,$D390,'Annuity Prices'!$E:$E,$G390),IF($B390="RAB Short",SUMIFS('RAB Prices Short'!M:M,'RAB Prices Short'!$B:$B,'All Prices combined'!$D390,'RAB Prices Short'!$E:$E,'All Prices combined'!$G390),IF($B390="RAB Long",SUMIFS('RAB Prices Long'!M:M,'RAB Prices Long'!$B:$B,'All Prices combined'!$D390,'RAB Prices Long'!$E:$E,'All Prices combined'!$G390)))),2)</f>
        <v>0</v>
      </c>
      <c r="K390" s="2">
        <f>ROUND(IF($B390="Annuity",SUMIFS('Annuity Prices'!N:N,'Annuity Prices'!$B:$B,$D390,'Annuity Prices'!$E:$E,$G390),IF($B390="RAB Short",SUMIFS('RAB Prices Short'!N:N,'RAB Prices Short'!$B:$B,'All Prices combined'!$D390,'RAB Prices Short'!$E:$E,'All Prices combined'!$G390),IF($B390="RAB Long",SUMIFS('RAB Prices Long'!N:N,'RAB Prices Long'!$B:$B,'All Prices combined'!$D390,'RAB Prices Long'!$E:$E,'All Prices combined'!$G390)))),2)</f>
        <v>0</v>
      </c>
      <c r="L390" s="2">
        <f>ROUND(IF($B390="Annuity",SUMIFS('Annuity Prices'!O:O,'Annuity Prices'!$B:$B,$D390,'Annuity Prices'!$E:$E,$G390),IF($B390="RAB Short",SUMIFS('RAB Prices Short'!O:O,'RAB Prices Short'!$B:$B,'All Prices combined'!$D390,'RAB Prices Short'!$E:$E,'All Prices combined'!$G390),IF($B390="RAB Long",SUMIFS('RAB Prices Long'!O:O,'RAB Prices Long'!$B:$B,'All Prices combined'!$D390,'RAB Prices Long'!$E:$E,'All Prices combined'!$G390)))),2)</f>
        <v>0</v>
      </c>
      <c r="M390" s="2">
        <f>ROUND(IF($B390="Annuity",SUMIFS('Annuity Prices'!P:P,'Annuity Prices'!$B:$B,$D390,'Annuity Prices'!$E:$E,$G390),IF($B390="RAB Short",SUMIFS('RAB Prices Short'!P:P,'RAB Prices Short'!$B:$B,'All Prices combined'!$D390,'RAB Prices Short'!$E:$E,'All Prices combined'!$G390),IF($B390="RAB Long",SUMIFS('RAB Prices Long'!P:P,'RAB Prices Long'!$B:$B,'All Prices combined'!$D390,'RAB Prices Long'!$E:$E,'All Prices combined'!$G390)))),2)</f>
        <v>0</v>
      </c>
      <c r="N390" s="2">
        <f>ROUND(IF($B390="Annuity",SUMIFS('Annuity Prices'!Q:Q,'Annuity Prices'!$B:$B,$D390,'Annuity Prices'!$E:$E,$G390),IF($B390="RAB Short",SUMIFS('RAB Prices Short'!Q:Q,'RAB Prices Short'!$B:$B,'All Prices combined'!$D390,'RAB Prices Short'!$E:$E,'All Prices combined'!$G390),IF($B390="RAB Long",SUMIFS('RAB Prices Long'!Q:Q,'RAB Prices Long'!$B:$B,'All Prices combined'!$D390,'RAB Prices Long'!$E:$E,'All Prices combined'!$G390)))),2)</f>
        <v>0</v>
      </c>
      <c r="O390" s="2">
        <f>ROUND(IF($B390="Annuity",SUMIFS('Annuity Prices'!R:R,'Annuity Prices'!$B:$B,$D390,'Annuity Prices'!$E:$E,$G390),IF($B390="RAB Short",SUMIFS('RAB Prices Short'!R:R,'RAB Prices Short'!$B:$B,'All Prices combined'!$D390,'RAB Prices Short'!$E:$E,'All Prices combined'!$G390),IF($B390="RAB Long",SUMIFS('RAB Prices Long'!R:R,'RAB Prices Long'!$B:$B,'All Prices combined'!$D390,'RAB Prices Long'!$E:$E,'All Prices combined'!$G390)))),2)</f>
        <v>0</v>
      </c>
      <c r="P390" s="2">
        <f>ROUND(IF($B390="Annuity",SUMIFS('Annuity Prices'!S:S,'Annuity Prices'!$B:$B,$D390,'Annuity Prices'!$E:$E,$G390),IF($B390="RAB Short",SUMIFS('RAB Prices Short'!S:S,'RAB Prices Short'!$B:$B,'All Prices combined'!$D390,'RAB Prices Short'!$E:$E,'All Prices combined'!$G390),IF($B390="RAB Long",SUMIFS('RAB Prices Long'!S:S,'RAB Prices Long'!$B:$B,'All Prices combined'!$D390,'RAB Prices Long'!$E:$E,'All Prices combined'!$G390)))),2)</f>
        <v>0</v>
      </c>
      <c r="Q390" s="2">
        <f>ROUND(IF($B390="Annuity",SUMIFS('Annuity Prices'!T:T,'Annuity Prices'!$B:$B,$D390,'Annuity Prices'!$E:$E,$G390),IF($B390="RAB Short",SUMIFS('RAB Prices Short'!T:T,'RAB Prices Short'!$B:$B,'All Prices combined'!$D390,'RAB Prices Short'!$E:$E,'All Prices combined'!$G390),IF($B390="RAB Long",SUMIFS('RAB Prices Long'!T:T,'RAB Prices Long'!$B:$B,'All Prices combined'!$D390,'RAB Prices Long'!$E:$E,'All Prices combined'!$G390)))),2)</f>
        <v>0</v>
      </c>
      <c r="R390" s="2">
        <f>ROUND(IF($B390="Annuity",SUMIFS('Annuity Prices'!U:U,'Annuity Prices'!$B:$B,$D390,'Annuity Prices'!$E:$E,$G390),IF($B390="RAB Short",SUMIFS('RAB Prices Short'!U:U,'RAB Prices Short'!$B:$B,'All Prices combined'!$D390,'RAB Prices Short'!$E:$E,'All Prices combined'!$G390),IF($B390="RAB Long",SUMIFS('RAB Prices Long'!U:U,'RAB Prices Long'!$B:$B,'All Prices combined'!$D390,'RAB Prices Long'!$E:$E,'All Prices combined'!$G390)))),2)</f>
        <v>0</v>
      </c>
      <c r="S390" s="2">
        <f>ROUND(IF($B390="Annuity",SUMIFS('Annuity Prices'!V:V,'Annuity Prices'!$B:$B,$D390,'Annuity Prices'!$E:$E,$G390),IF($B390="RAB Short",SUMIFS('RAB Prices Short'!V:V,'RAB Prices Short'!$B:$B,'All Prices combined'!$D390,'RAB Prices Short'!$E:$E,'All Prices combined'!$G390),IF($B390="RAB Long",SUMIFS('RAB Prices Long'!V:V,'RAB Prices Long'!$B:$B,'All Prices combined'!$D390,'RAB Prices Long'!$E:$E,'All Prices combined'!$G390)))),2)</f>
        <v>0</v>
      </c>
      <c r="T390" s="2">
        <f>ROUND(IF($B390="Annuity",SUMIFS('Annuity Prices'!W:W,'Annuity Prices'!$B:$B,$D390,'Annuity Prices'!$E:$E,$G390),IF($B390="RAB Short",SUMIFS('RAB Prices Short'!W:W,'RAB Prices Short'!$B:$B,'All Prices combined'!$D390,'RAB Prices Short'!$E:$E,'All Prices combined'!$G390),IF($B390="RAB Long",SUMIFS('RAB Prices Long'!W:W,'RAB Prices Long'!$B:$B,'All Prices combined'!$D390,'RAB Prices Long'!$E:$E,'All Prices combined'!$G390)))),2)</f>
        <v>0</v>
      </c>
      <c r="U390" s="2">
        <f>ROUND(IF($B390="Annuity",SUMIFS('Annuity Prices'!X:X,'Annuity Prices'!$B:$B,$D390,'Annuity Prices'!$E:$E,$G390),IF($B390="RAB Short",SUMIFS('RAB Prices Short'!X:X,'RAB Prices Short'!$B:$B,'All Prices combined'!$D390,'RAB Prices Short'!$E:$E,'All Prices combined'!$G390),IF($B390="RAB Long",SUMIFS('RAB Prices Long'!X:X,'RAB Prices Long'!$B:$B,'All Prices combined'!$D390,'RAB Prices Long'!$E:$E,'All Prices combined'!$G390)))),2)</f>
        <v>0</v>
      </c>
      <c r="V390" s="2">
        <f>ROUND(IF($B390="Annuity",SUMIFS('Annuity Prices'!Y:Y,'Annuity Prices'!$B:$B,$D390,'Annuity Prices'!$E:$E,$G390),IF($B390="RAB Short",SUMIFS('RAB Prices Short'!Y:Y,'RAB Prices Short'!$B:$B,'All Prices combined'!$D390,'RAB Prices Short'!$E:$E,'All Prices combined'!$G390),IF($B390="RAB Long",SUMIFS('RAB Prices Long'!Y:Y,'RAB Prices Long'!$B:$B,'All Prices combined'!$D390,'RAB Prices Long'!$E:$E,'All Prices combined'!$G390)))),2)</f>
        <v>0</v>
      </c>
      <c r="W390" s="2">
        <f>ROUND(IF($B390="Annuity",SUMIFS('Annuity Prices'!Z:Z,'Annuity Prices'!$B:$B,$D390,'Annuity Prices'!$E:$E,$G390),IF($B390="RAB Short",SUMIFS('RAB Prices Short'!Z:Z,'RAB Prices Short'!$B:$B,'All Prices combined'!$D390,'RAB Prices Short'!$E:$E,'All Prices combined'!$G390),IF($B390="RAB Long",SUMIFS('RAB Prices Long'!Z:Z,'RAB Prices Long'!$B:$B,'All Prices combined'!$D390,'RAB Prices Long'!$E:$E,'All Prices combined'!$G390)))),2)</f>
        <v>0</v>
      </c>
      <c r="X390" s="2">
        <f>ROUND(IF($B390="Annuity",SUMIFS('Annuity Prices'!AA:AA,'Annuity Prices'!$B:$B,$D390,'Annuity Prices'!$E:$E,$G390),IF($B390="RAB Short",SUMIFS('RAB Prices Short'!AA:AA,'RAB Prices Short'!$B:$B,'All Prices combined'!$D390,'RAB Prices Short'!$E:$E,'All Prices combined'!$G390),IF($B390="RAB Long",SUMIFS('RAB Prices Long'!AA:AA,'RAB Prices Long'!$B:$B,'All Prices combined'!$D390,'RAB Prices Long'!$E:$E,'All Prices combined'!$G390)))),2)</f>
        <v>0</v>
      </c>
      <c r="Y390" s="2">
        <f>ROUND(IF($B390="Annuity",SUMIFS('Annuity Prices'!AB:AB,'Annuity Prices'!$B:$B,$D390,'Annuity Prices'!$E:$E,$G390),IF($B390="RAB Short",SUMIFS('RAB Prices Short'!AB:AB,'RAB Prices Short'!$B:$B,'All Prices combined'!$D390,'RAB Prices Short'!$E:$E,'All Prices combined'!$G390),IF($B390="RAB Long",SUMIFS('RAB Prices Long'!AB:AB,'RAB Prices Long'!$B:$B,'All Prices combined'!$D390,'RAB Prices Long'!$E:$E,'All Prices combined'!$G390)))),2)</f>
        <v>0</v>
      </c>
      <c r="Z390" s="2">
        <f>ROUND(IF($B390="Annuity",SUMIFS('Annuity Prices'!AC:AC,'Annuity Prices'!$B:$B,$D390,'Annuity Prices'!$E:$E,$G390),IF($B390="RAB Short",SUMIFS('RAB Prices Short'!AC:AC,'RAB Prices Short'!$B:$B,'All Prices combined'!$D390,'RAB Prices Short'!$E:$E,'All Prices combined'!$G390),IF($B390="RAB Long",SUMIFS('RAB Prices Long'!AC:AC,'RAB Prices Long'!$B:$B,'All Prices combined'!$D390,'RAB Prices Long'!$E:$E,'All Prices combined'!$G390)))),2)</f>
        <v>0</v>
      </c>
      <c r="AA390" s="2">
        <f>ROUND(IF($B390="Annuity",SUMIFS('Annuity Prices'!AD:AD,'Annuity Prices'!$B:$B,$D390,'Annuity Prices'!$E:$E,$G390),IF($B390="RAB Short",SUMIFS('RAB Prices Short'!AD:AD,'RAB Prices Short'!$B:$B,'All Prices combined'!$D390,'RAB Prices Short'!$E:$E,'All Prices combined'!$G390),IF($B390="RAB Long",SUMIFS('RAB Prices Long'!AD:AD,'RAB Prices Long'!$B:$B,'All Prices combined'!$D390,'RAB Prices Long'!$E:$E,'All Prices combined'!$G390)))),2)</f>
        <v>0</v>
      </c>
      <c r="AB390" s="2">
        <f>ROUND(IF($B390="Annuity",SUMIFS('Annuity Prices'!AE:AE,'Annuity Prices'!$B:$B,$D390,'Annuity Prices'!$E:$E,$G390),IF($B390="RAB Short",SUMIFS('RAB Prices Short'!AE:AE,'RAB Prices Short'!$B:$B,'All Prices combined'!$D390,'RAB Prices Short'!$E:$E,'All Prices combined'!$G390),IF($B390="RAB Long",SUMIFS('RAB Prices Long'!AE:AE,'RAB Prices Long'!$B:$B,'All Prices combined'!$D390,'RAB Prices Long'!$E:$E,'All Prices combined'!$G390)))),2)</f>
        <v>0</v>
      </c>
      <c r="AC390" s="2">
        <f>ROUND(IF($B390="Annuity",SUMIFS('Annuity Prices'!AF:AF,'Annuity Prices'!$B:$B,$D390,'Annuity Prices'!$E:$E,$G390),IF($B390="RAB Short",SUMIFS('RAB Prices Short'!AF:AF,'RAB Prices Short'!$B:$B,'All Prices combined'!$D390,'RAB Prices Short'!$E:$E,'All Prices combined'!$G390),IF($B390="RAB Long",SUMIFS('RAB Prices Long'!AF:AF,'RAB Prices Long'!$B:$B,'All Prices combined'!$D390,'RAB Prices Long'!$E:$E,'All Prices combined'!$G390)))),2)</f>
        <v>0</v>
      </c>
      <c r="AD390" s="2">
        <f>ROUND(IF($B390="Annuity",SUMIFS('Annuity Prices'!AG:AG,'Annuity Prices'!$B:$B,$D390,'Annuity Prices'!$E:$E,$G390),IF($B390="RAB Short",SUMIFS('RAB Prices Short'!AG:AG,'RAB Prices Short'!$B:$B,'All Prices combined'!$D390,'RAB Prices Short'!$E:$E,'All Prices combined'!$G390),IF($B390="RAB Long",SUMIFS('RAB Prices Long'!AG:AG,'RAB Prices Long'!$B:$B,'All Prices combined'!$D390,'RAB Prices Long'!$E:$E,'All Prices combined'!$G390)))),2)</f>
        <v>0</v>
      </c>
      <c r="AE390" s="2">
        <f>ROUND(IF($B390="Annuity",SUMIFS('Annuity Prices'!AH:AH,'Annuity Prices'!$B:$B,$D390,'Annuity Prices'!$E:$E,$G390),IF($B390="RAB Short",SUMIFS('RAB Prices Short'!AH:AH,'RAB Prices Short'!$B:$B,'All Prices combined'!$D390,'RAB Prices Short'!$E:$E,'All Prices combined'!$G390),IF($B390="RAB Long",SUMIFS('RAB Prices Long'!AH:AH,'RAB Prices Long'!$B:$B,'All Prices combined'!$D390,'RAB Prices Long'!$E:$E,'All Prices combined'!$G390)))),2)</f>
        <v>0</v>
      </c>
      <c r="AF390" s="2">
        <f>ROUND(IF($B390="Annuity",SUMIFS('Annuity Prices'!AI:AI,'Annuity Prices'!$B:$B,$D390,'Annuity Prices'!$E:$E,$G390),IF($B390="RAB Short",SUMIFS('RAB Prices Short'!AI:AI,'RAB Prices Short'!$B:$B,'All Prices combined'!$D390,'RAB Prices Short'!$E:$E,'All Prices combined'!$G390),IF($B390="RAB Long",SUMIFS('RAB Prices Long'!AI:AI,'RAB Prices Long'!$B:$B,'All Prices combined'!$D390,'RAB Prices Long'!$E:$E,'All Prices combined'!$G390)))),2)</f>
        <v>0</v>
      </c>
      <c r="AG390" s="2">
        <f>ROUND(IF($B390="Annuity",SUMIFS('Annuity Prices'!AJ:AJ,'Annuity Prices'!$B:$B,$D390,'Annuity Prices'!$E:$E,$G390),IF($B390="RAB Short",SUMIFS('RAB Prices Short'!AJ:AJ,'RAB Prices Short'!$B:$B,'All Prices combined'!$D390,'RAB Prices Short'!$E:$E,'All Prices combined'!$G390),IF($B390="RAB Long",SUMIFS('RAB Prices Long'!AJ:AJ,'RAB Prices Long'!$B:$B,'All Prices combined'!$D390,'RAB Prices Long'!$E:$E,'All Prices combined'!$G390)))),2)</f>
        <v>0</v>
      </c>
      <c r="AH390" s="2">
        <f>ROUND(IF($B390="Annuity",SUMIFS('Annuity Prices'!AK:AK,'Annuity Prices'!$B:$B,$D390,'Annuity Prices'!$E:$E,$G390),IF($B390="RAB Short",SUMIFS('RAB Prices Short'!AK:AK,'RAB Prices Short'!$B:$B,'All Prices combined'!$D390,'RAB Prices Short'!$E:$E,'All Prices combined'!$G390),IF($B390="RAB Long",SUMIFS('RAB Prices Long'!AK:AK,'RAB Prices Long'!$B:$B,'All Prices combined'!$D390,'RAB Prices Long'!$E:$E,'All Prices combined'!$G390)))),2)</f>
        <v>0</v>
      </c>
      <c r="AI390" s="2">
        <f>ROUND(IF($B390="Annuity",SUMIFS('Annuity Prices'!AL:AL,'Annuity Prices'!$B:$B,$D390,'Annuity Prices'!$E:$E,$G390),IF($B390="RAB Short",SUMIFS('RAB Prices Short'!AL:AL,'RAB Prices Short'!$B:$B,'All Prices combined'!$D390,'RAB Prices Short'!$E:$E,'All Prices combined'!$G390),IF($B390="RAB Long",SUMIFS('RAB Prices Long'!AL:AL,'RAB Prices Long'!$B:$B,'All Prices combined'!$D390,'RAB Prices Long'!$E:$E,'All Prices combined'!$G390)))),2)</f>
        <v>0</v>
      </c>
      <c r="AJ390" s="2">
        <f>ROUND(IF($B390="Annuity",SUMIFS('Annuity Prices'!AM:AM,'Annuity Prices'!$B:$B,$D390,'Annuity Prices'!$E:$E,$G390),IF($B390="RAB Short",SUMIFS('RAB Prices Short'!AM:AM,'RAB Prices Short'!$B:$B,'All Prices combined'!$D390,'RAB Prices Short'!$E:$E,'All Prices combined'!$G390),IF($B390="RAB Long",SUMIFS('RAB Prices Long'!AM:AM,'RAB Prices Long'!$B:$B,'All Prices combined'!$D390,'RAB Prices Long'!$E:$E,'All Prices combined'!$G390)))),2)</f>
        <v>0</v>
      </c>
      <c r="AK390" s="2">
        <f>ROUND(IF($B390="Annuity",SUMIFS('Annuity Prices'!AN:AN,'Annuity Prices'!$B:$B,$D390,'Annuity Prices'!$E:$E,$G390),IF($B390="RAB Short",SUMIFS('RAB Prices Short'!AN:AN,'RAB Prices Short'!$B:$B,'All Prices combined'!$D390,'RAB Prices Short'!$E:$E,'All Prices combined'!$G390),IF($B390="RAB Long",SUMIFS('RAB Prices Long'!AN:AN,'RAB Prices Long'!$B:$B,'All Prices combined'!$D390,'RAB Prices Long'!$E:$E,'All Prices combined'!$G390)))),2)</f>
        <v>0</v>
      </c>
      <c r="AL390" s="2">
        <f>ROUND(IF($B390="Annuity",SUMIFS('Annuity Prices'!AO:AO,'Annuity Prices'!$B:$B,$D390,'Annuity Prices'!$E:$E,$G390),IF($B390="RAB Short",SUMIFS('RAB Prices Short'!AO:AO,'RAB Prices Short'!$B:$B,'All Prices combined'!$D390,'RAB Prices Short'!$E:$E,'All Prices combined'!$G390),IF($B390="RAB Long",SUMIFS('RAB Prices Long'!AO:AO,'RAB Prices Long'!$B:$B,'All Prices combined'!$D390,'RAB Prices Long'!$E:$E,'All Prices combined'!$G390)))),2)</f>
        <v>0</v>
      </c>
      <c r="AM390" s="2">
        <f>ROUND(IF($B390="Annuity",SUMIFS('Annuity Prices'!AP:AP,'Annuity Prices'!$B:$B,$D390,'Annuity Prices'!$E:$E,$G390),IF($B390="RAB Short",SUMIFS('RAB Prices Short'!AP:AP,'RAB Prices Short'!$B:$B,'All Prices combined'!$D390,'RAB Prices Short'!$E:$E,'All Prices combined'!$G390),IF($B390="RAB Long",SUMIFS('RAB Prices Long'!AP:AP,'RAB Prices Long'!$B:$B,'All Prices combined'!$D390,'RAB Prices Long'!$E:$E,'All Prices combined'!$G390)))),2)</f>
        <v>0</v>
      </c>
      <c r="AN390" s="2">
        <f>ROUND(IF($B390="Annuity",SUMIFS('Annuity Prices'!AQ:AQ,'Annuity Prices'!$B:$B,$D390,'Annuity Prices'!$E:$E,$G390),IF($B390="RAB Short",SUMIFS('RAB Prices Short'!AQ:AQ,'RAB Prices Short'!$B:$B,'All Prices combined'!$D390,'RAB Prices Short'!$E:$E,'All Prices combined'!$G390),IF($B390="RAB Long",SUMIFS('RAB Prices Long'!AQ:AQ,'RAB Prices Long'!$B:$B,'All Prices combined'!$D390,'RAB Prices Long'!$E:$E,'All Prices combined'!$G390)))),2)</f>
        <v>0</v>
      </c>
      <c r="AO390" s="2">
        <f>ROUND(IF($B390="Annuity",SUMIFS('Annuity Prices'!AR:AR,'Annuity Prices'!$B:$B,$D390,'Annuity Prices'!$E:$E,$G390),IF($B390="RAB Short",SUMIFS('RAB Prices Short'!AR:AR,'RAB Prices Short'!$B:$B,'All Prices combined'!$D390,'RAB Prices Short'!$E:$E,'All Prices combined'!$G390),IF($B390="RAB Long",SUMIFS('RAB Prices Long'!AR:AR,'RAB Prices Long'!$B:$B,'All Prices combined'!$D390,'RAB Prices Long'!$E:$E,'All Prices combined'!$G390)))),2)</f>
        <v>0</v>
      </c>
      <c r="AP390" s="2">
        <f>ROUND(IF($B390="Annuity",SUMIFS('Annuity Prices'!AS:AS,'Annuity Prices'!$B:$B,$D390,'Annuity Prices'!$E:$E,$G390),IF($B390="RAB Short",SUMIFS('RAB Prices Short'!AS:AS,'RAB Prices Short'!$B:$B,'All Prices combined'!$D390,'RAB Prices Short'!$E:$E,'All Prices combined'!$G390),IF($B390="RAB Long",SUMIFS('RAB Prices Long'!AS:AS,'RAB Prices Long'!$B:$B,'All Prices combined'!$D390,'RAB Prices Long'!$E:$E,'All Prices combined'!$G390)))),2)</f>
        <v>0</v>
      </c>
      <c r="AQ390" s="2">
        <f>ROUND(IF($B390="Annuity",SUMIFS('Annuity Prices'!AT:AT,'Annuity Prices'!$B:$B,$D390,'Annuity Prices'!$E:$E,$G390),IF($B390="RAB Short",SUMIFS('RAB Prices Short'!AT:AT,'RAB Prices Short'!$B:$B,'All Prices combined'!$D390,'RAB Prices Short'!$E:$E,'All Prices combined'!$G390),IF($B390="RAB Long",SUMIFS('RAB Prices Long'!AT:AT,'RAB Prices Long'!$B:$B,'All Prices combined'!$D390,'RAB Prices Long'!$E:$E,'All Prices combined'!$G390)))),2)</f>
        <v>0</v>
      </c>
      <c r="AR390" s="2">
        <f>ROUND(IF($B390="Annuity",SUMIFS('Annuity Prices'!AU:AU,'Annuity Prices'!$B:$B,$D390,'Annuity Prices'!$E:$E,$G390),IF($B390="RAB Short",SUMIFS('RAB Prices Short'!AU:AU,'RAB Prices Short'!$B:$B,'All Prices combined'!$D390,'RAB Prices Short'!$E:$E,'All Prices combined'!$G390),IF($B390="RAB Long",SUMIFS('RAB Prices Long'!AU:AU,'RAB Prices Long'!$B:$B,'All Prices combined'!$D390,'RAB Prices Long'!$E:$E,'All Prices combined'!$G390)))),2)</f>
        <v>0</v>
      </c>
      <c r="AS390" s="2">
        <f>ROUND(IF($B390="Annuity",SUMIFS('Annuity Prices'!AV:AV,'Annuity Prices'!$B:$B,$D390,'Annuity Prices'!$E:$E,$G390),IF($B390="RAB Short",SUMIFS('RAB Prices Short'!AV:AV,'RAB Prices Short'!$B:$B,'All Prices combined'!$D390,'RAB Prices Short'!$E:$E,'All Prices combined'!$G390),IF($B390="RAB Long",SUMIFS('RAB Prices Long'!AV:AV,'RAB Prices Long'!$B:$B,'All Prices combined'!$D390,'RAB Prices Long'!$E:$E,'All Prices combined'!$G390)))),2)</f>
        <v>0</v>
      </c>
      <c r="AT390" s="2">
        <f>ROUND(IF($B390="Annuity",SUMIFS('Annuity Prices'!AW:AW,'Annuity Prices'!$B:$B,$D390,'Annuity Prices'!$E:$E,$G390),IF($B390="RAB Short",SUMIFS('RAB Prices Short'!AW:AW,'RAB Prices Short'!$B:$B,'All Prices combined'!$D390,'RAB Prices Short'!$E:$E,'All Prices combined'!$G390),IF($B390="RAB Long",SUMIFS('RAB Prices Long'!AW:AW,'RAB Prices Long'!$B:$B,'All Prices combined'!$D390,'RAB Prices Long'!$E:$E,'All Prices combined'!$G390)))),2)</f>
        <v>0</v>
      </c>
      <c r="AU390" s="2">
        <f>ROUND(IF($B390="Annuity",SUMIFS('Annuity Prices'!AX:AX,'Annuity Prices'!$B:$B,$D390,'Annuity Prices'!$E:$E,$G390),IF($B390="RAB Short",SUMIFS('RAB Prices Short'!AX:AX,'RAB Prices Short'!$B:$B,'All Prices combined'!$D390,'RAB Prices Short'!$E:$E,'All Prices combined'!$G390),IF($B390="RAB Long",SUMIFS('RAB Prices Long'!AX:AX,'RAB Prices Long'!$B:$B,'All Prices combined'!$D390,'RAB Prices Long'!$E:$E,'All Prices combined'!$G390)))),2)</f>
        <v>0</v>
      </c>
      <c r="AV390" s="2">
        <f>ROUND(IF($B390="Annuity",SUMIFS('Annuity Prices'!AY:AY,'Annuity Prices'!$B:$B,$D390,'Annuity Prices'!$E:$E,$G390),IF($B390="RAB Short",SUMIFS('RAB Prices Short'!AY:AY,'RAB Prices Short'!$B:$B,'All Prices combined'!$D390,'RAB Prices Short'!$E:$E,'All Prices combined'!$G390),IF($B390="RAB Long",SUMIFS('RAB Prices Long'!AY:AY,'RAB Prices Long'!$B:$B,'All Prices combined'!$D390,'RAB Prices Long'!$E:$E,'All Prices combined'!$G390)))),2)</f>
        <v>0</v>
      </c>
      <c r="AW390" s="2">
        <f>ROUND(IF($B390="Annuity",SUMIFS('Annuity Prices'!AZ:AZ,'Annuity Prices'!$B:$B,$D390,'Annuity Prices'!$E:$E,$G390),IF($B390="RAB Short",SUMIFS('RAB Prices Short'!AZ:AZ,'RAB Prices Short'!$B:$B,'All Prices combined'!$D390,'RAB Prices Short'!$E:$E,'All Prices combined'!$G390),IF($B390="RAB Long",SUMIFS('RAB Prices Long'!AZ:AZ,'RAB Prices Long'!$B:$B,'All Prices combined'!$D390,'RAB Prices Long'!$E:$E,'All Prices combined'!$G390)))),2)</f>
        <v>0</v>
      </c>
      <c r="AX390" s="2">
        <f>ROUND(IF($B390="Annuity",SUMIFS('Annuity Prices'!BA:BA,'Annuity Prices'!$B:$B,$D390,'Annuity Prices'!$E:$E,$G390),IF($B390="RAB Short",SUMIFS('RAB Prices Short'!BA:BA,'RAB Prices Short'!$B:$B,'All Prices combined'!$D390,'RAB Prices Short'!$E:$E,'All Prices combined'!$G390),IF($B390="RAB Long",SUMIFS('RAB Prices Long'!BA:BA,'RAB Prices Long'!$B:$B,'All Prices combined'!$D390,'RAB Prices Long'!$E:$E,'All Prices combined'!$G390)))),2)</f>
        <v>0</v>
      </c>
      <c r="AY390" s="2">
        <f>ROUND(IF($B390="Annuity",SUMIFS('Annuity Prices'!BB:BB,'Annuity Prices'!$B:$B,$D390,'Annuity Prices'!$E:$E,$G390),IF($B390="RAB Short",SUMIFS('RAB Prices Short'!BB:BB,'RAB Prices Short'!$B:$B,'All Prices combined'!$D390,'RAB Prices Short'!$E:$E,'All Prices combined'!$G390),IF($B390="RAB Long",SUMIFS('RAB Prices Long'!BB:BB,'RAB Prices Long'!$B:$B,'All Prices combined'!$D390,'RAB Prices Long'!$E:$E,'All Prices combined'!$G390)))),2)</f>
        <v>0</v>
      </c>
      <c r="AZ390" s="2">
        <f>ROUND(IF($B390="Annuity",SUMIFS('Annuity Prices'!BC:BC,'Annuity Prices'!$B:$B,$D390,'Annuity Prices'!$E:$E,$G390),IF($B390="RAB Short",SUMIFS('RAB Prices Short'!BC:BC,'RAB Prices Short'!$B:$B,'All Prices combined'!$D390,'RAB Prices Short'!$E:$E,'All Prices combined'!$G390),IF($B390="RAB Long",SUMIFS('RAB Prices Long'!BC:BC,'RAB Prices Long'!$B:$B,'All Prices combined'!$D390,'RAB Prices Long'!$E:$E,'All Prices combined'!$G390)))),2)</f>
        <v>0</v>
      </c>
      <c r="BA390" s="2">
        <f>ROUND(IF($B390="Annuity",SUMIFS('Annuity Prices'!BD:BD,'Annuity Prices'!$B:$B,$D390,'Annuity Prices'!$E:$E,$G390),IF($B390="RAB Short",SUMIFS('RAB Prices Short'!BD:BD,'RAB Prices Short'!$B:$B,'All Prices combined'!$D390,'RAB Prices Short'!$E:$E,'All Prices combined'!$G390),IF($B390="RAB Long",SUMIFS('RAB Prices Long'!BD:BD,'RAB Prices Long'!$B:$B,'All Prices combined'!$D390,'RAB Prices Long'!$E:$E,'All Prices combined'!$G390)))),2)</f>
        <v>0</v>
      </c>
      <c r="BB390" s="2">
        <f>ROUND(IF($B390="Annuity",SUMIFS('Annuity Prices'!BE:BE,'Annuity Prices'!$B:$B,$D390,'Annuity Prices'!$E:$E,$G390),IF($B390="RAB Short",SUMIFS('RAB Prices Short'!BE:BE,'RAB Prices Short'!$B:$B,'All Prices combined'!$D390,'RAB Prices Short'!$E:$E,'All Prices combined'!$G390),IF($B390="RAB Long",SUMIFS('RAB Prices Long'!BE:BE,'RAB Prices Long'!$B:$B,'All Prices combined'!$D390,'RAB Prices Long'!$E:$E,'All Prices combined'!$G390)))),2)</f>
        <v>0</v>
      </c>
      <c r="BC390" s="2">
        <f>ROUND(IF($B390="Annuity",SUMIFS('Annuity Prices'!BF:BF,'Annuity Prices'!$B:$B,$D390,'Annuity Prices'!$E:$E,$G390),IF($B390="RAB Short",SUMIFS('RAB Prices Short'!BF:BF,'RAB Prices Short'!$B:$B,'All Prices combined'!$D390,'RAB Prices Short'!$E:$E,'All Prices combined'!$G390),IF($B390="RAB Long",SUMIFS('RAB Prices Long'!BF:BF,'RAB Prices Long'!$B:$B,'All Prices combined'!$D390,'RAB Prices Long'!$E:$E,'All Prices combined'!$G390)))),2)</f>
        <v>0</v>
      </c>
      <c r="BD390" s="2">
        <f>ROUND(IF($B390="Annuity",SUMIFS('Annuity Prices'!BG:BG,'Annuity Prices'!$B:$B,$D390,'Annuity Prices'!$E:$E,$G390),IF($B390="RAB Short",SUMIFS('RAB Prices Short'!BG:BG,'RAB Prices Short'!$B:$B,'All Prices combined'!$D390,'RAB Prices Short'!$E:$E,'All Prices combined'!$G390),IF($B390="RAB Long",SUMIFS('RAB Prices Long'!BG:BG,'RAB Prices Long'!$B:$B,'All Prices combined'!$D390,'RAB Prices Long'!$E:$E,'All Prices combined'!$G390)))),2)</f>
        <v>0</v>
      </c>
      <c r="BE390" s="2">
        <f>ROUND(IF($B390="Annuity",SUMIFS('Annuity Prices'!BH:BH,'Annuity Prices'!$B:$B,$D390,'Annuity Prices'!$E:$E,$G390),IF($B390="RAB Short",SUMIFS('RAB Prices Short'!BH:BH,'RAB Prices Short'!$B:$B,'All Prices combined'!$D390,'RAB Prices Short'!$E:$E,'All Prices combined'!$G390),IF($B390="RAB Long",SUMIFS('RAB Prices Long'!BH:BH,'RAB Prices Long'!$B:$B,'All Prices combined'!$D390,'RAB Prices Long'!$E:$E,'All Prices combined'!$G390)))),2)</f>
        <v>0</v>
      </c>
      <c r="BF390" s="2">
        <f>ROUND(IF($B390="Annuity",SUMIFS('Annuity Prices'!BI:BI,'Annuity Prices'!$B:$B,$D390,'Annuity Prices'!$E:$E,$G390),IF($B390="RAB Short",SUMIFS('RAB Prices Short'!BI:BI,'RAB Prices Short'!$B:$B,'All Prices combined'!$D390,'RAB Prices Short'!$E:$E,'All Prices combined'!$G390),IF($B390="RAB Long",SUMIFS('RAB Prices Long'!BI:BI,'RAB Prices Long'!$B:$B,'All Prices combined'!$D390,'RAB Prices Long'!$E:$E,'All Prices combined'!$G390)))),2)</f>
        <v>0</v>
      </c>
      <c r="BG390" s="2">
        <f>ROUND(IF($B390="Annuity",SUMIFS('Annuity Prices'!BJ:BJ,'Annuity Prices'!$B:$B,$D390,'Annuity Prices'!$E:$E,$G390),IF($B390="RAB Short",SUMIFS('RAB Prices Short'!BJ:BJ,'RAB Prices Short'!$B:$B,'All Prices combined'!$D390,'RAB Prices Short'!$E:$E,'All Prices combined'!$G390),IF($B390="RAB Long",SUMIFS('RAB Prices Long'!BJ:BJ,'RAB Prices Long'!$B:$B,'All Prices combined'!$D390,'RAB Prices Long'!$E:$E,'All Prices combined'!$G390)))),2)</f>
        <v>0</v>
      </c>
      <c r="BH390" s="2">
        <f>ROUND(IF($B390="Annuity",SUMIFS('Annuity Prices'!BK:BK,'Annuity Prices'!$B:$B,$D390,'Annuity Prices'!$E:$E,$G390),IF($B390="RAB Short",SUMIFS('RAB Prices Short'!BK:BK,'RAB Prices Short'!$B:$B,'All Prices combined'!$D390,'RAB Prices Short'!$E:$E,'All Prices combined'!$G390),IF($B390="RAB Long",SUMIFS('RAB Prices Long'!BK:BK,'RAB Prices Long'!$B:$B,'All Prices combined'!$D390,'RAB Prices Long'!$E:$E,'All Prices combined'!$G390)))),2)</f>
        <v>0</v>
      </c>
      <c r="BI390" s="2">
        <f>ROUND(IF($B390="Annuity",SUMIFS('Annuity Prices'!BL:BL,'Annuity Prices'!$B:$B,$D390,'Annuity Prices'!$E:$E,$G390),IF($B390="RAB Short",SUMIFS('RAB Prices Short'!BL:BL,'RAB Prices Short'!$B:$B,'All Prices combined'!$D390,'RAB Prices Short'!$E:$E,'All Prices combined'!$G390),IF($B390="RAB Long",SUMIFS('RAB Prices Long'!BL:BL,'RAB Prices Long'!$B:$B,'All Prices combined'!$D390,'RAB Prices Long'!$E:$E,'All Prices combined'!$G390)))),2)</f>
        <v>0</v>
      </c>
      <c r="BJ390" s="2">
        <f>ROUND(IF($B390="Annuity",SUMIFS('Annuity Prices'!BM:BM,'Annuity Prices'!$B:$B,$D390,'Annuity Prices'!$E:$E,$G390),IF($B390="RAB Short",SUMIFS('RAB Prices Short'!BM:BM,'RAB Prices Short'!$B:$B,'All Prices combined'!$D390,'RAB Prices Short'!$E:$E,'All Prices combined'!$G390),IF($B390="RAB Long",SUMIFS('RAB Prices Long'!BM:BM,'RAB Prices Long'!$B:$B,'All Prices combined'!$D390,'RAB Prices Long'!$E:$E,'All Prices combined'!$G390)))),2)</f>
        <v>0</v>
      </c>
      <c r="BK390" s="2">
        <f>ROUND(IF($B390="Annuity",SUMIFS('Annuity Prices'!BN:BN,'Annuity Prices'!$B:$B,$D390,'Annuity Prices'!$E:$E,$G390),IF($B390="RAB Short",SUMIFS('RAB Prices Short'!BN:BN,'RAB Prices Short'!$B:$B,'All Prices combined'!$D390,'RAB Prices Short'!$E:$E,'All Prices combined'!$G390),IF($B390="RAB Long",SUMIFS('RAB Prices Long'!BN:BN,'RAB Prices Long'!$B:$B,'All Prices combined'!$D390,'RAB Prices Long'!$E:$E,'All Prices combined'!$G390)))),2)</f>
        <v>0</v>
      </c>
      <c r="BL390" s="2">
        <f>ROUND(IF($B390="Annuity",SUMIFS('Annuity Prices'!BO:BO,'Annuity Prices'!$B:$B,$D390,'Annuity Prices'!$E:$E,$G390),IF($B390="RAB Short",SUMIFS('RAB Prices Short'!BO:BO,'RAB Prices Short'!$B:$B,'All Prices combined'!$D390,'RAB Prices Short'!$E:$E,'All Prices combined'!$G390),IF($B390="RAB Long",SUMIFS('RAB Prices Long'!BO:BO,'RAB Prices Long'!$B:$B,'All Prices combined'!$D390,'RAB Prices Long'!$E:$E,'All Prices combined'!$G390)))),2)</f>
        <v>0</v>
      </c>
      <c r="BM390" s="2">
        <f>ROUND(IF($B390="Annuity",SUMIFS('Annuity Prices'!BP:BP,'Annuity Prices'!$B:$B,$D390,'Annuity Prices'!$E:$E,$G390),IF($B390="RAB Short",SUMIFS('RAB Prices Short'!BP:BP,'RAB Prices Short'!$B:$B,'All Prices combined'!$D390,'RAB Prices Short'!$E:$E,'All Prices combined'!$G390),IF($B390="RAB Long",SUMIFS('RAB Prices Long'!BP:BP,'RAB Prices Long'!$B:$B,'All Prices combined'!$D390,'RAB Prices Long'!$E:$E,'All Prices combined'!$G390)))),2)</f>
        <v>0</v>
      </c>
      <c r="BN390" s="2">
        <f>ROUND(IF($B390="Annuity",SUMIFS('Annuity Prices'!BQ:BQ,'Annuity Prices'!$B:$B,$D390,'Annuity Prices'!$E:$E,$G390),IF($B390="RAB Short",SUMIFS('RAB Prices Short'!BQ:BQ,'RAB Prices Short'!$B:$B,'All Prices combined'!$D390,'RAB Prices Short'!$E:$E,'All Prices combined'!$G390),IF($B390="RAB Long",SUMIFS('RAB Prices Long'!BQ:BQ,'RAB Prices Long'!$B:$B,'All Prices combined'!$D390,'RAB Prices Long'!$E:$E,'All Prices combined'!$G390)))),2)</f>
        <v>0</v>
      </c>
      <c r="BO390" s="2">
        <f>ROUND(IF($B390="Annuity",SUMIFS('Annuity Prices'!BR:BR,'Annuity Prices'!$B:$B,$D390,'Annuity Prices'!$E:$E,$G390),IF($B390="RAB Short",SUMIFS('RAB Prices Short'!BR:BR,'RAB Prices Short'!$B:$B,'All Prices combined'!$D390,'RAB Prices Short'!$E:$E,'All Prices combined'!$G390),IF($B390="RAB Long",SUMIFS('RAB Prices Long'!BR:BR,'RAB Prices Long'!$B:$B,'All Prices combined'!$D390,'RAB Prices Long'!$E:$E,'All Prices combined'!$G390)))),2)</f>
        <v>0</v>
      </c>
      <c r="BP390" s="2">
        <f>ROUND(IF($B390="Annuity",SUMIFS('Annuity Prices'!BS:BS,'Annuity Prices'!$B:$B,$D390,'Annuity Prices'!$E:$E,$G390),IF($B390="RAB Short",SUMIFS('RAB Prices Short'!BS:BS,'RAB Prices Short'!$B:$B,'All Prices combined'!$D390,'RAB Prices Short'!$E:$E,'All Prices combined'!$G390),IF($B390="RAB Long",SUMIFS('RAB Prices Long'!BS:BS,'RAB Prices Long'!$B:$B,'All Prices combined'!$D390,'RAB Prices Long'!$E:$E,'All Prices combined'!$G390)))),2)</f>
        <v>0</v>
      </c>
      <c r="BQ390" s="2">
        <f>ROUND(IF($B390="Annuity",SUMIFS('Annuity Prices'!BT:BT,'Annuity Prices'!$B:$B,$D390,'Annuity Prices'!$E:$E,$G390),IF($B390="RAB Short",SUMIFS('RAB Prices Short'!BT:BT,'RAB Prices Short'!$B:$B,'All Prices combined'!$D390,'RAB Prices Short'!$E:$E,'All Prices combined'!$G390),IF($B390="RAB Long",SUMIFS('RAB Prices Long'!BT:BT,'RAB Prices Long'!$B:$B,'All Prices combined'!$D390,'RAB Prices Long'!$E:$E,'All Prices combined'!$G390)))),2)</f>
        <v>0</v>
      </c>
      <c r="BR390" s="2">
        <f>ROUND(IF($B390="Annuity",SUMIFS('Annuity Prices'!BU:BU,'Annuity Prices'!$B:$B,$D390,'Annuity Prices'!$E:$E,$G390),IF($B390="RAB Short",SUMIFS('RAB Prices Short'!BU:BU,'RAB Prices Short'!$B:$B,'All Prices combined'!$D390,'RAB Prices Short'!$E:$E,'All Prices combined'!$G390),IF($B390="RAB Long",SUMIFS('RAB Prices Long'!BU:BU,'RAB Prices Long'!$B:$B,'All Prices combined'!$D390,'RAB Prices Long'!$E:$E,'All Prices combined'!$G390)))),2)</f>
        <v>0</v>
      </c>
      <c r="BS390" s="2">
        <f>ROUND(IF($B390="Annuity",SUMIFS('Annuity Prices'!BV:BV,'Annuity Prices'!$B:$B,$D390,'Annuity Prices'!$E:$E,$G390),IF($B390="RAB Short",SUMIFS('RAB Prices Short'!BV:BV,'RAB Prices Short'!$B:$B,'All Prices combined'!$D390,'RAB Prices Short'!$E:$E,'All Prices combined'!$G390),IF($B390="RAB Long",SUMIFS('RAB Prices Long'!BV:BV,'RAB Prices Long'!$B:$B,'All Prices combined'!$D390,'RAB Prices Long'!$E:$E,'All Prices combined'!$G390)))),2)</f>
        <v>0</v>
      </c>
      <c r="BT390" s="2">
        <f>ROUND(IF($B390="Annuity",SUMIFS('Annuity Prices'!BW:BW,'Annuity Prices'!$B:$B,$D390,'Annuity Prices'!$E:$E,$G390),IF($B390="RAB Short",SUMIFS('RAB Prices Short'!BW:BW,'RAB Prices Short'!$B:$B,'All Prices combined'!$D390,'RAB Prices Short'!$E:$E,'All Prices combined'!$G390),IF($B390="RAB Long",SUMIFS('RAB Prices Long'!BW:BW,'RAB Prices Long'!$B:$B,'All Prices combined'!$D390,'RAB Prices Long'!$E:$E,'All Prices combined'!$G390)))),2)</f>
        <v>0</v>
      </c>
      <c r="BU390" s="2">
        <f>ROUND(IF($B390="Annuity",SUMIFS('Annuity Prices'!BX:BX,'Annuity Prices'!$B:$B,$D390,'Annuity Prices'!$E:$E,$G390),IF($B390="RAB Short",SUMIFS('RAB Prices Short'!BX:BX,'RAB Prices Short'!$B:$B,'All Prices combined'!$D390,'RAB Prices Short'!$E:$E,'All Prices combined'!$G390),IF($B390="RAB Long",SUMIFS('RAB Prices Long'!BX:BX,'RAB Prices Long'!$B:$B,'All Prices combined'!$D390,'RAB Prices Long'!$E:$E,'All Prices combined'!$G390)))),2)</f>
        <v>0</v>
      </c>
    </row>
    <row r="391" spans="2:73" x14ac:dyDescent="0.25">
      <c r="B391" t="s">
        <v>45</v>
      </c>
      <c r="C391">
        <v>1</v>
      </c>
      <c r="D391" t="s">
        <v>130</v>
      </c>
      <c r="E391" t="s">
        <v>126</v>
      </c>
      <c r="F391" t="s">
        <v>129</v>
      </c>
      <c r="G391" t="s">
        <v>38</v>
      </c>
      <c r="H391" t="s">
        <v>128</v>
      </c>
      <c r="I391" s="2">
        <f>ROUND(IF($B391="Annuity",SUMIFS('Annuity Prices'!L:L,'Annuity Prices'!$B:$B,$D391,'Annuity Prices'!$E:$E,$G391),IF($B391="RAB Short",SUMIFS('RAB Prices Short'!L:L,'RAB Prices Short'!$B:$B,'All Prices combined'!$D391,'RAB Prices Short'!$E:$E,'All Prices combined'!$G391),IF($B391="RAB Long",SUMIFS('RAB Prices Long'!L:L,'RAB Prices Long'!$B:$B,'All Prices combined'!$D391,'RAB Prices Long'!$E:$E,'All Prices combined'!$G391)))),2)</f>
        <v>0</v>
      </c>
      <c r="J391" s="2">
        <f>ROUND(IF($B391="Annuity",SUMIFS('Annuity Prices'!M:M,'Annuity Prices'!$B:$B,$D391,'Annuity Prices'!$E:$E,$G391),IF($B391="RAB Short",SUMIFS('RAB Prices Short'!M:M,'RAB Prices Short'!$B:$B,'All Prices combined'!$D391,'RAB Prices Short'!$E:$E,'All Prices combined'!$G391),IF($B391="RAB Long",SUMIFS('RAB Prices Long'!M:M,'RAB Prices Long'!$B:$B,'All Prices combined'!$D391,'RAB Prices Long'!$E:$E,'All Prices combined'!$G391)))),2)</f>
        <v>0</v>
      </c>
      <c r="K391" s="2">
        <f>ROUND(IF($B391="Annuity",SUMIFS('Annuity Prices'!N:N,'Annuity Prices'!$B:$B,$D391,'Annuity Prices'!$E:$E,$G391),IF($B391="RAB Short",SUMIFS('RAB Prices Short'!N:N,'RAB Prices Short'!$B:$B,'All Prices combined'!$D391,'RAB Prices Short'!$E:$E,'All Prices combined'!$G391),IF($B391="RAB Long",SUMIFS('RAB Prices Long'!N:N,'RAB Prices Long'!$B:$B,'All Prices combined'!$D391,'RAB Prices Long'!$E:$E,'All Prices combined'!$G391)))),2)</f>
        <v>45.3</v>
      </c>
      <c r="L391" s="2">
        <f>ROUND(IF($B391="Annuity",SUMIFS('Annuity Prices'!O:O,'Annuity Prices'!$B:$B,$D391,'Annuity Prices'!$E:$E,$G391),IF($B391="RAB Short",SUMIFS('RAB Prices Short'!O:O,'RAB Prices Short'!$B:$B,'All Prices combined'!$D391,'RAB Prices Short'!$E:$E,'All Prices combined'!$G391),IF($B391="RAB Long",SUMIFS('RAB Prices Long'!O:O,'RAB Prices Long'!$B:$B,'All Prices combined'!$D391,'RAB Prices Long'!$E:$E,'All Prices combined'!$G391)))),2)</f>
        <v>46.6</v>
      </c>
      <c r="M391" s="2">
        <f>ROUND(IF($B391="Annuity",SUMIFS('Annuity Prices'!P:P,'Annuity Prices'!$B:$B,$D391,'Annuity Prices'!$E:$E,$G391),IF($B391="RAB Short",SUMIFS('RAB Prices Short'!P:P,'RAB Prices Short'!$B:$B,'All Prices combined'!$D391,'RAB Prices Short'!$E:$E,'All Prices combined'!$G391),IF($B391="RAB Long",SUMIFS('RAB Prices Long'!P:P,'RAB Prices Long'!$B:$B,'All Prices combined'!$D391,'RAB Prices Long'!$E:$E,'All Prices combined'!$G391)))),2)</f>
        <v>50.96</v>
      </c>
      <c r="N391" s="2">
        <f>ROUND(IF($B391="Annuity",SUMIFS('Annuity Prices'!Q:Q,'Annuity Prices'!$B:$B,$D391,'Annuity Prices'!$E:$E,$G391),IF($B391="RAB Short",SUMIFS('RAB Prices Short'!Q:Q,'RAB Prices Short'!$B:$B,'All Prices combined'!$D391,'RAB Prices Short'!$E:$E,'All Prices combined'!$G391),IF($B391="RAB Long",SUMIFS('RAB Prices Long'!Q:Q,'RAB Prices Long'!$B:$B,'All Prices combined'!$D391,'RAB Prices Long'!$E:$E,'All Prices combined'!$G391)))),2)</f>
        <v>52.23</v>
      </c>
      <c r="O391" s="2">
        <f>ROUND(IF($B391="Annuity",SUMIFS('Annuity Prices'!R:R,'Annuity Prices'!$B:$B,$D391,'Annuity Prices'!$E:$E,$G391),IF($B391="RAB Short",SUMIFS('RAB Prices Short'!R:R,'RAB Prices Short'!$B:$B,'All Prices combined'!$D391,'RAB Prices Short'!$E:$E,'All Prices combined'!$G391),IF($B391="RAB Long",SUMIFS('RAB Prices Long'!R:R,'RAB Prices Long'!$B:$B,'All Prices combined'!$D391,'RAB Prices Long'!$E:$E,'All Prices combined'!$G391)))),2)</f>
        <v>53.54</v>
      </c>
      <c r="P391" s="2">
        <f>ROUND(IF($B391="Annuity",SUMIFS('Annuity Prices'!S:S,'Annuity Prices'!$B:$B,$D391,'Annuity Prices'!$E:$E,$G391),IF($B391="RAB Short",SUMIFS('RAB Prices Short'!S:S,'RAB Prices Short'!$B:$B,'All Prices combined'!$D391,'RAB Prices Short'!$E:$E,'All Prices combined'!$G391),IF($B391="RAB Long",SUMIFS('RAB Prices Long'!S:S,'RAB Prices Long'!$B:$B,'All Prices combined'!$D391,'RAB Prices Long'!$E:$E,'All Prices combined'!$G391)))),2)</f>
        <v>54.87</v>
      </c>
      <c r="Q391" s="2">
        <f>ROUND(IF($B391="Annuity",SUMIFS('Annuity Prices'!T:T,'Annuity Prices'!$B:$B,$D391,'Annuity Prices'!$E:$E,$G391),IF($B391="RAB Short",SUMIFS('RAB Prices Short'!T:T,'RAB Prices Short'!$B:$B,'All Prices combined'!$D391,'RAB Prices Short'!$E:$E,'All Prices combined'!$G391),IF($B391="RAB Long",SUMIFS('RAB Prices Long'!T:T,'RAB Prices Long'!$B:$B,'All Prices combined'!$D391,'RAB Prices Long'!$E:$E,'All Prices combined'!$G391)))),2)</f>
        <v>60.42</v>
      </c>
      <c r="R391" s="2">
        <f>ROUND(IF($B391="Annuity",SUMIFS('Annuity Prices'!U:U,'Annuity Prices'!$B:$B,$D391,'Annuity Prices'!$E:$E,$G391),IF($B391="RAB Short",SUMIFS('RAB Prices Short'!U:U,'RAB Prices Short'!$B:$B,'All Prices combined'!$D391,'RAB Prices Short'!$E:$E,'All Prices combined'!$G391),IF($B391="RAB Long",SUMIFS('RAB Prices Long'!U:U,'RAB Prices Long'!$B:$B,'All Prices combined'!$D391,'RAB Prices Long'!$E:$E,'All Prices combined'!$G391)))),2)</f>
        <v>61.93</v>
      </c>
      <c r="S391" s="2">
        <f>ROUND(IF($B391="Annuity",SUMIFS('Annuity Prices'!V:V,'Annuity Prices'!$B:$B,$D391,'Annuity Prices'!$E:$E,$G391),IF($B391="RAB Short",SUMIFS('RAB Prices Short'!V:V,'RAB Prices Short'!$B:$B,'All Prices combined'!$D391,'RAB Prices Short'!$E:$E,'All Prices combined'!$G391),IF($B391="RAB Long",SUMIFS('RAB Prices Long'!V:V,'RAB Prices Long'!$B:$B,'All Prices combined'!$D391,'RAB Prices Long'!$E:$E,'All Prices combined'!$G391)))),2)</f>
        <v>63.48</v>
      </c>
      <c r="T391" s="2">
        <f>ROUND(IF($B391="Annuity",SUMIFS('Annuity Prices'!W:W,'Annuity Prices'!$B:$B,$D391,'Annuity Prices'!$E:$E,$G391),IF($B391="RAB Short",SUMIFS('RAB Prices Short'!W:W,'RAB Prices Short'!$B:$B,'All Prices combined'!$D391,'RAB Prices Short'!$E:$E,'All Prices combined'!$G391),IF($B391="RAB Long",SUMIFS('RAB Prices Long'!W:W,'RAB Prices Long'!$B:$B,'All Prices combined'!$D391,'RAB Prices Long'!$E:$E,'All Prices combined'!$G391)))),2)</f>
        <v>65.069999999999993</v>
      </c>
      <c r="U391" s="2">
        <f>ROUND(IF($B391="Annuity",SUMIFS('Annuity Prices'!X:X,'Annuity Prices'!$B:$B,$D391,'Annuity Prices'!$E:$E,$G391),IF($B391="RAB Short",SUMIFS('RAB Prices Short'!X:X,'RAB Prices Short'!$B:$B,'All Prices combined'!$D391,'RAB Prices Short'!$E:$E,'All Prices combined'!$G391),IF($B391="RAB Long",SUMIFS('RAB Prices Long'!X:X,'RAB Prices Long'!$B:$B,'All Prices combined'!$D391,'RAB Prices Long'!$E:$E,'All Prices combined'!$G391)))),2)</f>
        <v>66.23</v>
      </c>
      <c r="V391" s="2">
        <f>ROUND(IF($B391="Annuity",SUMIFS('Annuity Prices'!Y:Y,'Annuity Prices'!$B:$B,$D391,'Annuity Prices'!$E:$E,$G391),IF($B391="RAB Short",SUMIFS('RAB Prices Short'!Y:Y,'RAB Prices Short'!$B:$B,'All Prices combined'!$D391,'RAB Prices Short'!$E:$E,'All Prices combined'!$G391),IF($B391="RAB Long",SUMIFS('RAB Prices Long'!Y:Y,'RAB Prices Long'!$B:$B,'All Prices combined'!$D391,'RAB Prices Long'!$E:$E,'All Prices combined'!$G391)))),2)</f>
        <v>67.89</v>
      </c>
      <c r="W391" s="2">
        <f>ROUND(IF($B391="Annuity",SUMIFS('Annuity Prices'!Z:Z,'Annuity Prices'!$B:$B,$D391,'Annuity Prices'!$E:$E,$G391),IF($B391="RAB Short",SUMIFS('RAB Prices Short'!Z:Z,'RAB Prices Short'!$B:$B,'All Prices combined'!$D391,'RAB Prices Short'!$E:$E,'All Prices combined'!$G391),IF($B391="RAB Long",SUMIFS('RAB Prices Long'!Z:Z,'RAB Prices Long'!$B:$B,'All Prices combined'!$D391,'RAB Prices Long'!$E:$E,'All Prices combined'!$G391)))),2)</f>
        <v>69.59</v>
      </c>
      <c r="X391" s="2">
        <f>ROUND(IF($B391="Annuity",SUMIFS('Annuity Prices'!AA:AA,'Annuity Prices'!$B:$B,$D391,'Annuity Prices'!$E:$E,$G391),IF($B391="RAB Short",SUMIFS('RAB Prices Short'!AA:AA,'RAB Prices Short'!$B:$B,'All Prices combined'!$D391,'RAB Prices Short'!$E:$E,'All Prices combined'!$G391),IF($B391="RAB Long",SUMIFS('RAB Prices Long'!AA:AA,'RAB Prices Long'!$B:$B,'All Prices combined'!$D391,'RAB Prices Long'!$E:$E,'All Prices combined'!$G391)))),2)</f>
        <v>71.33</v>
      </c>
      <c r="Y391" s="2">
        <f>ROUND(IF($B391="Annuity",SUMIFS('Annuity Prices'!AB:AB,'Annuity Prices'!$B:$B,$D391,'Annuity Prices'!$E:$E,$G391),IF($B391="RAB Short",SUMIFS('RAB Prices Short'!AB:AB,'RAB Prices Short'!$B:$B,'All Prices combined'!$D391,'RAB Prices Short'!$E:$E,'All Prices combined'!$G391),IF($B391="RAB Long",SUMIFS('RAB Prices Long'!AB:AB,'RAB Prices Long'!$B:$B,'All Prices combined'!$D391,'RAB Prices Long'!$E:$E,'All Prices combined'!$G391)))),2)</f>
        <v>74.77</v>
      </c>
      <c r="Z391" s="2">
        <f>ROUND(IF($B391="Annuity",SUMIFS('Annuity Prices'!AC:AC,'Annuity Prices'!$B:$B,$D391,'Annuity Prices'!$E:$E,$G391),IF($B391="RAB Short",SUMIFS('RAB Prices Short'!AC:AC,'RAB Prices Short'!$B:$B,'All Prices combined'!$D391,'RAB Prices Short'!$E:$E,'All Prices combined'!$G391),IF($B391="RAB Long",SUMIFS('RAB Prices Long'!AC:AC,'RAB Prices Long'!$B:$B,'All Prices combined'!$D391,'RAB Prices Long'!$E:$E,'All Prices combined'!$G391)))),2)</f>
        <v>76.64</v>
      </c>
      <c r="AA391" s="2">
        <f>ROUND(IF($B391="Annuity",SUMIFS('Annuity Prices'!AD:AD,'Annuity Prices'!$B:$B,$D391,'Annuity Prices'!$E:$E,$G391),IF($B391="RAB Short",SUMIFS('RAB Prices Short'!AD:AD,'RAB Prices Short'!$B:$B,'All Prices combined'!$D391,'RAB Prices Short'!$E:$E,'All Prices combined'!$G391),IF($B391="RAB Long",SUMIFS('RAB Prices Long'!AD:AD,'RAB Prices Long'!$B:$B,'All Prices combined'!$D391,'RAB Prices Long'!$E:$E,'All Prices combined'!$G391)))),2)</f>
        <v>78.55</v>
      </c>
      <c r="AB391" s="2">
        <f>ROUND(IF($B391="Annuity",SUMIFS('Annuity Prices'!AE:AE,'Annuity Prices'!$B:$B,$D391,'Annuity Prices'!$E:$E,$G391),IF($B391="RAB Short",SUMIFS('RAB Prices Short'!AE:AE,'RAB Prices Short'!$B:$B,'All Prices combined'!$D391,'RAB Prices Short'!$E:$E,'All Prices combined'!$G391),IF($B391="RAB Long",SUMIFS('RAB Prices Long'!AE:AE,'RAB Prices Long'!$B:$B,'All Prices combined'!$D391,'RAB Prices Long'!$E:$E,'All Prices combined'!$G391)))),2)</f>
        <v>80.52</v>
      </c>
      <c r="AC391" s="2">
        <f>ROUND(IF($B391="Annuity",SUMIFS('Annuity Prices'!AF:AF,'Annuity Prices'!$B:$B,$D391,'Annuity Prices'!$E:$E,$G391),IF($B391="RAB Short",SUMIFS('RAB Prices Short'!AF:AF,'RAB Prices Short'!$B:$B,'All Prices combined'!$D391,'RAB Prices Short'!$E:$E,'All Prices combined'!$G391),IF($B391="RAB Long",SUMIFS('RAB Prices Long'!AF:AF,'RAB Prices Long'!$B:$B,'All Prices combined'!$D391,'RAB Prices Long'!$E:$E,'All Prices combined'!$G391)))),2)</f>
        <v>83.12</v>
      </c>
      <c r="AD391" s="2">
        <f>ROUND(IF($B391="Annuity",SUMIFS('Annuity Prices'!AG:AG,'Annuity Prices'!$B:$B,$D391,'Annuity Prices'!$E:$E,$G391),IF($B391="RAB Short",SUMIFS('RAB Prices Short'!AG:AG,'RAB Prices Short'!$B:$B,'All Prices combined'!$D391,'RAB Prices Short'!$E:$E,'All Prices combined'!$G391),IF($B391="RAB Long",SUMIFS('RAB Prices Long'!AG:AG,'RAB Prices Long'!$B:$B,'All Prices combined'!$D391,'RAB Prices Long'!$E:$E,'All Prices combined'!$G391)))),2)</f>
        <v>85.2</v>
      </c>
      <c r="AE391" s="2">
        <f>ROUND(IF($B391="Annuity",SUMIFS('Annuity Prices'!AH:AH,'Annuity Prices'!$B:$B,$D391,'Annuity Prices'!$E:$E,$G391),IF($B391="RAB Short",SUMIFS('RAB Prices Short'!AH:AH,'RAB Prices Short'!$B:$B,'All Prices combined'!$D391,'RAB Prices Short'!$E:$E,'All Prices combined'!$G391),IF($B391="RAB Long",SUMIFS('RAB Prices Long'!AH:AH,'RAB Prices Long'!$B:$B,'All Prices combined'!$D391,'RAB Prices Long'!$E:$E,'All Prices combined'!$G391)))),2)</f>
        <v>87.33</v>
      </c>
      <c r="AF391" s="2">
        <f>ROUND(IF($B391="Annuity",SUMIFS('Annuity Prices'!AI:AI,'Annuity Prices'!$B:$B,$D391,'Annuity Prices'!$E:$E,$G391),IF($B391="RAB Short",SUMIFS('RAB Prices Short'!AI:AI,'RAB Prices Short'!$B:$B,'All Prices combined'!$D391,'RAB Prices Short'!$E:$E,'All Prices combined'!$G391),IF($B391="RAB Long",SUMIFS('RAB Prices Long'!AI:AI,'RAB Prices Long'!$B:$B,'All Prices combined'!$D391,'RAB Prices Long'!$E:$E,'All Prices combined'!$G391)))),2)</f>
        <v>89.51</v>
      </c>
      <c r="AG391" s="2">
        <f>ROUND(IF($B391="Annuity",SUMIFS('Annuity Prices'!AJ:AJ,'Annuity Prices'!$B:$B,$D391,'Annuity Prices'!$E:$E,$G391),IF($B391="RAB Short",SUMIFS('RAB Prices Short'!AJ:AJ,'RAB Prices Short'!$B:$B,'All Prices combined'!$D391,'RAB Prices Short'!$E:$E,'All Prices combined'!$G391),IF($B391="RAB Long",SUMIFS('RAB Prices Long'!AJ:AJ,'RAB Prices Long'!$B:$B,'All Prices combined'!$D391,'RAB Prices Long'!$E:$E,'All Prices combined'!$G391)))),2)</f>
        <v>93.4</v>
      </c>
      <c r="AH391" s="2">
        <f>ROUND(IF($B391="Annuity",SUMIFS('Annuity Prices'!AK:AK,'Annuity Prices'!$B:$B,$D391,'Annuity Prices'!$E:$E,$G391),IF($B391="RAB Short",SUMIFS('RAB Prices Short'!AK:AK,'RAB Prices Short'!$B:$B,'All Prices combined'!$D391,'RAB Prices Short'!$E:$E,'All Prices combined'!$G391),IF($B391="RAB Long",SUMIFS('RAB Prices Long'!AK:AK,'RAB Prices Long'!$B:$B,'All Prices combined'!$D391,'RAB Prices Long'!$E:$E,'All Prices combined'!$G391)))),2)</f>
        <v>95.73</v>
      </c>
      <c r="AI391" s="2">
        <f>ROUND(IF($B391="Annuity",SUMIFS('Annuity Prices'!AL:AL,'Annuity Prices'!$B:$B,$D391,'Annuity Prices'!$E:$E,$G391),IF($B391="RAB Short",SUMIFS('RAB Prices Short'!AL:AL,'RAB Prices Short'!$B:$B,'All Prices combined'!$D391,'RAB Prices Short'!$E:$E,'All Prices combined'!$G391),IF($B391="RAB Long",SUMIFS('RAB Prices Long'!AL:AL,'RAB Prices Long'!$B:$B,'All Prices combined'!$D391,'RAB Prices Long'!$E:$E,'All Prices combined'!$G391)))),2)</f>
        <v>98.13</v>
      </c>
      <c r="AJ391" s="2">
        <f>ROUND(IF($B391="Annuity",SUMIFS('Annuity Prices'!AM:AM,'Annuity Prices'!$B:$B,$D391,'Annuity Prices'!$E:$E,$G391),IF($B391="RAB Short",SUMIFS('RAB Prices Short'!AM:AM,'RAB Prices Short'!$B:$B,'All Prices combined'!$D391,'RAB Prices Short'!$E:$E,'All Prices combined'!$G391),IF($B391="RAB Long",SUMIFS('RAB Prices Long'!AM:AM,'RAB Prices Long'!$B:$B,'All Prices combined'!$D391,'RAB Prices Long'!$E:$E,'All Prices combined'!$G391)))),2)</f>
        <v>100.58</v>
      </c>
      <c r="AK391" s="2">
        <f>ROUND(IF($B391="Annuity",SUMIFS('Annuity Prices'!AN:AN,'Annuity Prices'!$B:$B,$D391,'Annuity Prices'!$E:$E,$G391),IF($B391="RAB Short",SUMIFS('RAB Prices Short'!AN:AN,'RAB Prices Short'!$B:$B,'All Prices combined'!$D391,'RAB Prices Short'!$E:$E,'All Prices combined'!$G391),IF($B391="RAB Long",SUMIFS('RAB Prices Long'!AN:AN,'RAB Prices Long'!$B:$B,'All Prices combined'!$D391,'RAB Prices Long'!$E:$E,'All Prices combined'!$G391)))),2)</f>
        <v>103.14</v>
      </c>
      <c r="AL391" s="2">
        <f>ROUND(IF($B391="Annuity",SUMIFS('Annuity Prices'!AO:AO,'Annuity Prices'!$B:$B,$D391,'Annuity Prices'!$E:$E,$G391),IF($B391="RAB Short",SUMIFS('RAB Prices Short'!AO:AO,'RAB Prices Short'!$B:$B,'All Prices combined'!$D391,'RAB Prices Short'!$E:$E,'All Prices combined'!$G391),IF($B391="RAB Long",SUMIFS('RAB Prices Long'!AO:AO,'RAB Prices Long'!$B:$B,'All Prices combined'!$D391,'RAB Prices Long'!$E:$E,'All Prices combined'!$G391)))),2)</f>
        <v>105.71</v>
      </c>
      <c r="AM391" s="2">
        <f>ROUND(IF($B391="Annuity",SUMIFS('Annuity Prices'!AP:AP,'Annuity Prices'!$B:$B,$D391,'Annuity Prices'!$E:$E,$G391),IF($B391="RAB Short",SUMIFS('RAB Prices Short'!AP:AP,'RAB Prices Short'!$B:$B,'All Prices combined'!$D391,'RAB Prices Short'!$E:$E,'All Prices combined'!$G391),IF($B391="RAB Long",SUMIFS('RAB Prices Long'!AP:AP,'RAB Prices Long'!$B:$B,'All Prices combined'!$D391,'RAB Prices Long'!$E:$E,'All Prices combined'!$G391)))),2)</f>
        <v>108.36</v>
      </c>
      <c r="AN391" s="2">
        <f>ROUND(IF($B391="Annuity",SUMIFS('Annuity Prices'!AQ:AQ,'Annuity Prices'!$B:$B,$D391,'Annuity Prices'!$E:$E,$G391),IF($B391="RAB Short",SUMIFS('RAB Prices Short'!AQ:AQ,'RAB Prices Short'!$B:$B,'All Prices combined'!$D391,'RAB Prices Short'!$E:$E,'All Prices combined'!$G391),IF($B391="RAB Long",SUMIFS('RAB Prices Long'!AQ:AQ,'RAB Prices Long'!$B:$B,'All Prices combined'!$D391,'RAB Prices Long'!$E:$E,'All Prices combined'!$G391)))),2)</f>
        <v>111.07</v>
      </c>
      <c r="AO391" s="2">
        <f>ROUND(IF($B391="Annuity",SUMIFS('Annuity Prices'!AR:AR,'Annuity Prices'!$B:$B,$D391,'Annuity Prices'!$E:$E,$G391),IF($B391="RAB Short",SUMIFS('RAB Prices Short'!AR:AR,'RAB Prices Short'!$B:$B,'All Prices combined'!$D391,'RAB Prices Short'!$E:$E,'All Prices combined'!$G391),IF($B391="RAB Long",SUMIFS('RAB Prices Long'!AR:AR,'RAB Prices Long'!$B:$B,'All Prices combined'!$D391,'RAB Prices Long'!$E:$E,'All Prices combined'!$G391)))),2)</f>
        <v>0</v>
      </c>
      <c r="AP391" s="2">
        <f>ROUND(IF($B391="Annuity",SUMIFS('Annuity Prices'!AS:AS,'Annuity Prices'!$B:$B,$D391,'Annuity Prices'!$E:$E,$G391),IF($B391="RAB Short",SUMIFS('RAB Prices Short'!AS:AS,'RAB Prices Short'!$B:$B,'All Prices combined'!$D391,'RAB Prices Short'!$E:$E,'All Prices combined'!$G391),IF($B391="RAB Long",SUMIFS('RAB Prices Long'!AS:AS,'RAB Prices Long'!$B:$B,'All Prices combined'!$D391,'RAB Prices Long'!$E:$E,'All Prices combined'!$G391)))),2)</f>
        <v>0</v>
      </c>
      <c r="AQ391" s="2">
        <f>ROUND(IF($B391="Annuity",SUMIFS('Annuity Prices'!AT:AT,'Annuity Prices'!$B:$B,$D391,'Annuity Prices'!$E:$E,$G391),IF($B391="RAB Short",SUMIFS('RAB Prices Short'!AT:AT,'RAB Prices Short'!$B:$B,'All Prices combined'!$D391,'RAB Prices Short'!$E:$E,'All Prices combined'!$G391),IF($B391="RAB Long",SUMIFS('RAB Prices Long'!AT:AT,'RAB Prices Long'!$B:$B,'All Prices combined'!$D391,'RAB Prices Long'!$E:$E,'All Prices combined'!$G391)))),2)</f>
        <v>46.13</v>
      </c>
      <c r="AR391" s="2">
        <f>ROUND(IF($B391="Annuity",SUMIFS('Annuity Prices'!AU:AU,'Annuity Prices'!$B:$B,$D391,'Annuity Prices'!$E:$E,$G391),IF($B391="RAB Short",SUMIFS('RAB Prices Short'!AU:AU,'RAB Prices Short'!$B:$B,'All Prices combined'!$D391,'RAB Prices Short'!$E:$E,'All Prices combined'!$G391),IF($B391="RAB Long",SUMIFS('RAB Prices Long'!AU:AU,'RAB Prices Long'!$B:$B,'All Prices combined'!$D391,'RAB Prices Long'!$E:$E,'All Prices combined'!$G391)))),2)</f>
        <v>45.3</v>
      </c>
      <c r="AS391" s="2">
        <f>ROUND(IF($B391="Annuity",SUMIFS('Annuity Prices'!AV:AV,'Annuity Prices'!$B:$B,$D391,'Annuity Prices'!$E:$E,$G391),IF($B391="RAB Short",SUMIFS('RAB Prices Short'!AV:AV,'RAB Prices Short'!$B:$B,'All Prices combined'!$D391,'RAB Prices Short'!$E:$E,'All Prices combined'!$G391),IF($B391="RAB Long",SUMIFS('RAB Prices Long'!AV:AV,'RAB Prices Long'!$B:$B,'All Prices combined'!$D391,'RAB Prices Long'!$E:$E,'All Prices combined'!$G391)))),2)</f>
        <v>46.6</v>
      </c>
      <c r="AT391" s="2">
        <f>ROUND(IF($B391="Annuity",SUMIFS('Annuity Prices'!AW:AW,'Annuity Prices'!$B:$B,$D391,'Annuity Prices'!$E:$E,$G391),IF($B391="RAB Short",SUMIFS('RAB Prices Short'!AW:AW,'RAB Prices Short'!$B:$B,'All Prices combined'!$D391,'RAB Prices Short'!$E:$E,'All Prices combined'!$G391),IF($B391="RAB Long",SUMIFS('RAB Prices Long'!AW:AW,'RAB Prices Long'!$B:$B,'All Prices combined'!$D391,'RAB Prices Long'!$E:$E,'All Prices combined'!$G391)))),2)</f>
        <v>50.86</v>
      </c>
      <c r="AU391" s="2">
        <f>ROUND(IF($B391="Annuity",SUMIFS('Annuity Prices'!AX:AX,'Annuity Prices'!$B:$B,$D391,'Annuity Prices'!$E:$E,$G391),IF($B391="RAB Short",SUMIFS('RAB Prices Short'!AX:AX,'RAB Prices Short'!$B:$B,'All Prices combined'!$D391,'RAB Prices Short'!$E:$E,'All Prices combined'!$G391),IF($B391="RAB Long",SUMIFS('RAB Prices Long'!AX:AX,'RAB Prices Long'!$B:$B,'All Prices combined'!$D391,'RAB Prices Long'!$E:$E,'All Prices combined'!$G391)))),2)</f>
        <v>52.23</v>
      </c>
      <c r="AV391" s="2">
        <f>ROUND(IF($B391="Annuity",SUMIFS('Annuity Prices'!AY:AY,'Annuity Prices'!$B:$B,$D391,'Annuity Prices'!$E:$E,$G391),IF($B391="RAB Short",SUMIFS('RAB Prices Short'!AY:AY,'RAB Prices Short'!$B:$B,'All Prices combined'!$D391,'RAB Prices Short'!$E:$E,'All Prices combined'!$G391),IF($B391="RAB Long",SUMIFS('RAB Prices Long'!AY:AY,'RAB Prices Long'!$B:$B,'All Prices combined'!$D391,'RAB Prices Long'!$E:$E,'All Prices combined'!$G391)))),2)</f>
        <v>53.54</v>
      </c>
      <c r="AW391" s="2">
        <f>ROUND(IF($B391="Annuity",SUMIFS('Annuity Prices'!AZ:AZ,'Annuity Prices'!$B:$B,$D391,'Annuity Prices'!$E:$E,$G391),IF($B391="RAB Short",SUMIFS('RAB Prices Short'!AZ:AZ,'RAB Prices Short'!$B:$B,'All Prices combined'!$D391,'RAB Prices Short'!$E:$E,'All Prices combined'!$G391),IF($B391="RAB Long",SUMIFS('RAB Prices Long'!AZ:AZ,'RAB Prices Long'!$B:$B,'All Prices combined'!$D391,'RAB Prices Long'!$E:$E,'All Prices combined'!$G391)))),2)</f>
        <v>54.87</v>
      </c>
      <c r="AX391" s="2">
        <f>ROUND(IF($B391="Annuity",SUMIFS('Annuity Prices'!BA:BA,'Annuity Prices'!$B:$B,$D391,'Annuity Prices'!$E:$E,$G391),IF($B391="RAB Short",SUMIFS('RAB Prices Short'!BA:BA,'RAB Prices Short'!$B:$B,'All Prices combined'!$D391,'RAB Prices Short'!$E:$E,'All Prices combined'!$G391),IF($B391="RAB Long",SUMIFS('RAB Prices Long'!BA:BA,'RAB Prices Long'!$B:$B,'All Prices combined'!$D391,'RAB Prices Long'!$E:$E,'All Prices combined'!$G391)))),2)</f>
        <v>59.72</v>
      </c>
      <c r="AY391" s="2">
        <f>ROUND(IF($B391="Annuity",SUMIFS('Annuity Prices'!BB:BB,'Annuity Prices'!$B:$B,$D391,'Annuity Prices'!$E:$E,$G391),IF($B391="RAB Short",SUMIFS('RAB Prices Short'!BB:BB,'RAB Prices Short'!$B:$B,'All Prices combined'!$D391,'RAB Prices Short'!$E:$E,'All Prices combined'!$G391),IF($B391="RAB Long",SUMIFS('RAB Prices Long'!BB:BB,'RAB Prices Long'!$B:$B,'All Prices combined'!$D391,'RAB Prices Long'!$E:$E,'All Prices combined'!$G391)))),2)</f>
        <v>61.93</v>
      </c>
      <c r="AZ391" s="2">
        <f>ROUND(IF($B391="Annuity",SUMIFS('Annuity Prices'!BC:BC,'Annuity Prices'!$B:$B,$D391,'Annuity Prices'!$E:$E,$G391),IF($B391="RAB Short",SUMIFS('RAB Prices Short'!BC:BC,'RAB Prices Short'!$B:$B,'All Prices combined'!$D391,'RAB Prices Short'!$E:$E,'All Prices combined'!$G391),IF($B391="RAB Long",SUMIFS('RAB Prices Long'!BC:BC,'RAB Prices Long'!$B:$B,'All Prices combined'!$D391,'RAB Prices Long'!$E:$E,'All Prices combined'!$G391)))),2)</f>
        <v>63.48</v>
      </c>
      <c r="BA391" s="2">
        <f>ROUND(IF($B391="Annuity",SUMIFS('Annuity Prices'!BD:BD,'Annuity Prices'!$B:$B,$D391,'Annuity Prices'!$E:$E,$G391),IF($B391="RAB Short",SUMIFS('RAB Prices Short'!BD:BD,'RAB Prices Short'!$B:$B,'All Prices combined'!$D391,'RAB Prices Short'!$E:$E,'All Prices combined'!$G391),IF($B391="RAB Long",SUMIFS('RAB Prices Long'!BD:BD,'RAB Prices Long'!$B:$B,'All Prices combined'!$D391,'RAB Prices Long'!$E:$E,'All Prices combined'!$G391)))),2)</f>
        <v>65.069999999999993</v>
      </c>
      <c r="BB391" s="2">
        <f>ROUND(IF($B391="Annuity",SUMIFS('Annuity Prices'!BE:BE,'Annuity Prices'!$B:$B,$D391,'Annuity Prices'!$E:$E,$G391),IF($B391="RAB Short",SUMIFS('RAB Prices Short'!BE:BE,'RAB Prices Short'!$B:$B,'All Prices combined'!$D391,'RAB Prices Short'!$E:$E,'All Prices combined'!$G391),IF($B391="RAB Long",SUMIFS('RAB Prices Long'!BE:BE,'RAB Prices Long'!$B:$B,'All Prices combined'!$D391,'RAB Prices Long'!$E:$E,'All Prices combined'!$G391)))),2)</f>
        <v>66.23</v>
      </c>
      <c r="BC391" s="2">
        <f>ROUND(IF($B391="Annuity",SUMIFS('Annuity Prices'!BF:BF,'Annuity Prices'!$B:$B,$D391,'Annuity Prices'!$E:$E,$G391),IF($B391="RAB Short",SUMIFS('RAB Prices Short'!BF:BF,'RAB Prices Short'!$B:$B,'All Prices combined'!$D391,'RAB Prices Short'!$E:$E,'All Prices combined'!$G391),IF($B391="RAB Long",SUMIFS('RAB Prices Long'!BF:BF,'RAB Prices Long'!$B:$B,'All Prices combined'!$D391,'RAB Prices Long'!$E:$E,'All Prices combined'!$G391)))),2)</f>
        <v>67.89</v>
      </c>
      <c r="BD391" s="2">
        <f>ROUND(IF($B391="Annuity",SUMIFS('Annuity Prices'!BG:BG,'Annuity Prices'!$B:$B,$D391,'Annuity Prices'!$E:$E,$G391),IF($B391="RAB Short",SUMIFS('RAB Prices Short'!BG:BG,'RAB Prices Short'!$B:$B,'All Prices combined'!$D391,'RAB Prices Short'!$E:$E,'All Prices combined'!$G391),IF($B391="RAB Long",SUMIFS('RAB Prices Long'!BG:BG,'RAB Prices Long'!$B:$B,'All Prices combined'!$D391,'RAB Prices Long'!$E:$E,'All Prices combined'!$G391)))),2)</f>
        <v>69.59</v>
      </c>
      <c r="BE391" s="2">
        <f>ROUND(IF($B391="Annuity",SUMIFS('Annuity Prices'!BH:BH,'Annuity Prices'!$B:$B,$D391,'Annuity Prices'!$E:$E,$G391),IF($B391="RAB Short",SUMIFS('RAB Prices Short'!BH:BH,'RAB Prices Short'!$B:$B,'All Prices combined'!$D391,'RAB Prices Short'!$E:$E,'All Prices combined'!$G391),IF($B391="RAB Long",SUMIFS('RAB Prices Long'!BH:BH,'RAB Prices Long'!$B:$B,'All Prices combined'!$D391,'RAB Prices Long'!$E:$E,'All Prices combined'!$G391)))),2)</f>
        <v>71.33</v>
      </c>
      <c r="BF391" s="2">
        <f>ROUND(IF($B391="Annuity",SUMIFS('Annuity Prices'!BI:BI,'Annuity Prices'!$B:$B,$D391,'Annuity Prices'!$E:$E,$G391),IF($B391="RAB Short",SUMIFS('RAB Prices Short'!BI:BI,'RAB Prices Short'!$B:$B,'All Prices combined'!$D391,'RAB Prices Short'!$E:$E,'All Prices combined'!$G391),IF($B391="RAB Long",SUMIFS('RAB Prices Long'!BI:BI,'RAB Prices Long'!$B:$B,'All Prices combined'!$D391,'RAB Prices Long'!$E:$E,'All Prices combined'!$G391)))),2)</f>
        <v>74.77</v>
      </c>
      <c r="BG391" s="2">
        <f>ROUND(IF($B391="Annuity",SUMIFS('Annuity Prices'!BJ:BJ,'Annuity Prices'!$B:$B,$D391,'Annuity Prices'!$E:$E,$G391),IF($B391="RAB Short",SUMIFS('RAB Prices Short'!BJ:BJ,'RAB Prices Short'!$B:$B,'All Prices combined'!$D391,'RAB Prices Short'!$E:$E,'All Prices combined'!$G391),IF($B391="RAB Long",SUMIFS('RAB Prices Long'!BJ:BJ,'RAB Prices Long'!$B:$B,'All Prices combined'!$D391,'RAB Prices Long'!$E:$E,'All Prices combined'!$G391)))),2)</f>
        <v>76.64</v>
      </c>
      <c r="BH391" s="2">
        <f>ROUND(IF($B391="Annuity",SUMIFS('Annuity Prices'!BK:BK,'Annuity Prices'!$B:$B,$D391,'Annuity Prices'!$E:$E,$G391),IF($B391="RAB Short",SUMIFS('RAB Prices Short'!BK:BK,'RAB Prices Short'!$B:$B,'All Prices combined'!$D391,'RAB Prices Short'!$E:$E,'All Prices combined'!$G391),IF($B391="RAB Long",SUMIFS('RAB Prices Long'!BK:BK,'RAB Prices Long'!$B:$B,'All Prices combined'!$D391,'RAB Prices Long'!$E:$E,'All Prices combined'!$G391)))),2)</f>
        <v>78.55</v>
      </c>
      <c r="BI391" s="2">
        <f>ROUND(IF($B391="Annuity",SUMIFS('Annuity Prices'!BL:BL,'Annuity Prices'!$B:$B,$D391,'Annuity Prices'!$E:$E,$G391),IF($B391="RAB Short",SUMIFS('RAB Prices Short'!BL:BL,'RAB Prices Short'!$B:$B,'All Prices combined'!$D391,'RAB Prices Short'!$E:$E,'All Prices combined'!$G391),IF($B391="RAB Long",SUMIFS('RAB Prices Long'!BL:BL,'RAB Prices Long'!$B:$B,'All Prices combined'!$D391,'RAB Prices Long'!$E:$E,'All Prices combined'!$G391)))),2)</f>
        <v>80.52</v>
      </c>
      <c r="BJ391" s="2">
        <f>ROUND(IF($B391="Annuity",SUMIFS('Annuity Prices'!BM:BM,'Annuity Prices'!$B:$B,$D391,'Annuity Prices'!$E:$E,$G391),IF($B391="RAB Short",SUMIFS('RAB Prices Short'!BM:BM,'RAB Prices Short'!$B:$B,'All Prices combined'!$D391,'RAB Prices Short'!$E:$E,'All Prices combined'!$G391),IF($B391="RAB Long",SUMIFS('RAB Prices Long'!BM:BM,'RAB Prices Long'!$B:$B,'All Prices combined'!$D391,'RAB Prices Long'!$E:$E,'All Prices combined'!$G391)))),2)</f>
        <v>83.12</v>
      </c>
      <c r="BK391" s="2">
        <f>ROUND(IF($B391="Annuity",SUMIFS('Annuity Prices'!BN:BN,'Annuity Prices'!$B:$B,$D391,'Annuity Prices'!$E:$E,$G391),IF($B391="RAB Short",SUMIFS('RAB Prices Short'!BN:BN,'RAB Prices Short'!$B:$B,'All Prices combined'!$D391,'RAB Prices Short'!$E:$E,'All Prices combined'!$G391),IF($B391="RAB Long",SUMIFS('RAB Prices Long'!BN:BN,'RAB Prices Long'!$B:$B,'All Prices combined'!$D391,'RAB Prices Long'!$E:$E,'All Prices combined'!$G391)))),2)</f>
        <v>85.2</v>
      </c>
      <c r="BL391" s="2">
        <f>ROUND(IF($B391="Annuity",SUMIFS('Annuity Prices'!BO:BO,'Annuity Prices'!$B:$B,$D391,'Annuity Prices'!$E:$E,$G391),IF($B391="RAB Short",SUMIFS('RAB Prices Short'!BO:BO,'RAB Prices Short'!$B:$B,'All Prices combined'!$D391,'RAB Prices Short'!$E:$E,'All Prices combined'!$G391),IF($B391="RAB Long",SUMIFS('RAB Prices Long'!BO:BO,'RAB Prices Long'!$B:$B,'All Prices combined'!$D391,'RAB Prices Long'!$E:$E,'All Prices combined'!$G391)))),2)</f>
        <v>87.33</v>
      </c>
      <c r="BM391" s="2">
        <f>ROUND(IF($B391="Annuity",SUMIFS('Annuity Prices'!BP:BP,'Annuity Prices'!$B:$B,$D391,'Annuity Prices'!$E:$E,$G391),IF($B391="RAB Short",SUMIFS('RAB Prices Short'!BP:BP,'RAB Prices Short'!$B:$B,'All Prices combined'!$D391,'RAB Prices Short'!$E:$E,'All Prices combined'!$G391),IF($B391="RAB Long",SUMIFS('RAB Prices Long'!BP:BP,'RAB Prices Long'!$B:$B,'All Prices combined'!$D391,'RAB Prices Long'!$E:$E,'All Prices combined'!$G391)))),2)</f>
        <v>89.51</v>
      </c>
      <c r="BN391" s="2">
        <f>ROUND(IF($B391="Annuity",SUMIFS('Annuity Prices'!BQ:BQ,'Annuity Prices'!$B:$B,$D391,'Annuity Prices'!$E:$E,$G391),IF($B391="RAB Short",SUMIFS('RAB Prices Short'!BQ:BQ,'RAB Prices Short'!$B:$B,'All Prices combined'!$D391,'RAB Prices Short'!$E:$E,'All Prices combined'!$G391),IF($B391="RAB Long",SUMIFS('RAB Prices Long'!BQ:BQ,'RAB Prices Long'!$B:$B,'All Prices combined'!$D391,'RAB Prices Long'!$E:$E,'All Prices combined'!$G391)))),2)</f>
        <v>93.4</v>
      </c>
      <c r="BO391" s="2">
        <f>ROUND(IF($B391="Annuity",SUMIFS('Annuity Prices'!BR:BR,'Annuity Prices'!$B:$B,$D391,'Annuity Prices'!$E:$E,$G391),IF($B391="RAB Short",SUMIFS('RAB Prices Short'!BR:BR,'RAB Prices Short'!$B:$B,'All Prices combined'!$D391,'RAB Prices Short'!$E:$E,'All Prices combined'!$G391),IF($B391="RAB Long",SUMIFS('RAB Prices Long'!BR:BR,'RAB Prices Long'!$B:$B,'All Prices combined'!$D391,'RAB Prices Long'!$E:$E,'All Prices combined'!$G391)))),2)</f>
        <v>95.73</v>
      </c>
      <c r="BP391" s="2">
        <f>ROUND(IF($B391="Annuity",SUMIFS('Annuity Prices'!BS:BS,'Annuity Prices'!$B:$B,$D391,'Annuity Prices'!$E:$E,$G391),IF($B391="RAB Short",SUMIFS('RAB Prices Short'!BS:BS,'RAB Prices Short'!$B:$B,'All Prices combined'!$D391,'RAB Prices Short'!$E:$E,'All Prices combined'!$G391),IF($B391="RAB Long",SUMIFS('RAB Prices Long'!BS:BS,'RAB Prices Long'!$B:$B,'All Prices combined'!$D391,'RAB Prices Long'!$E:$E,'All Prices combined'!$G391)))),2)</f>
        <v>98.13</v>
      </c>
      <c r="BQ391" s="2">
        <f>ROUND(IF($B391="Annuity",SUMIFS('Annuity Prices'!BT:BT,'Annuity Prices'!$B:$B,$D391,'Annuity Prices'!$E:$E,$G391),IF($B391="RAB Short",SUMIFS('RAB Prices Short'!BT:BT,'RAB Prices Short'!$B:$B,'All Prices combined'!$D391,'RAB Prices Short'!$E:$E,'All Prices combined'!$G391),IF($B391="RAB Long",SUMIFS('RAB Prices Long'!BT:BT,'RAB Prices Long'!$B:$B,'All Prices combined'!$D391,'RAB Prices Long'!$E:$E,'All Prices combined'!$G391)))),2)</f>
        <v>100.58</v>
      </c>
      <c r="BR391" s="2">
        <f>ROUND(IF($B391="Annuity",SUMIFS('Annuity Prices'!BU:BU,'Annuity Prices'!$B:$B,$D391,'Annuity Prices'!$E:$E,$G391),IF($B391="RAB Short",SUMIFS('RAB Prices Short'!BU:BU,'RAB Prices Short'!$B:$B,'All Prices combined'!$D391,'RAB Prices Short'!$E:$E,'All Prices combined'!$G391),IF($B391="RAB Long",SUMIFS('RAB Prices Long'!BU:BU,'RAB Prices Long'!$B:$B,'All Prices combined'!$D391,'RAB Prices Long'!$E:$E,'All Prices combined'!$G391)))),2)</f>
        <v>103.14</v>
      </c>
      <c r="BS391" s="2">
        <f>ROUND(IF($B391="Annuity",SUMIFS('Annuity Prices'!BV:BV,'Annuity Prices'!$B:$B,$D391,'Annuity Prices'!$E:$E,$G391),IF($B391="RAB Short",SUMIFS('RAB Prices Short'!BV:BV,'RAB Prices Short'!$B:$B,'All Prices combined'!$D391,'RAB Prices Short'!$E:$E,'All Prices combined'!$G391),IF($B391="RAB Long",SUMIFS('RAB Prices Long'!BV:BV,'RAB Prices Long'!$B:$B,'All Prices combined'!$D391,'RAB Prices Long'!$E:$E,'All Prices combined'!$G391)))),2)</f>
        <v>105.71</v>
      </c>
      <c r="BT391" s="2">
        <f>ROUND(IF($B391="Annuity",SUMIFS('Annuity Prices'!BW:BW,'Annuity Prices'!$B:$B,$D391,'Annuity Prices'!$E:$E,$G391),IF($B391="RAB Short",SUMIFS('RAB Prices Short'!BW:BW,'RAB Prices Short'!$B:$B,'All Prices combined'!$D391,'RAB Prices Short'!$E:$E,'All Prices combined'!$G391),IF($B391="RAB Long",SUMIFS('RAB Prices Long'!BW:BW,'RAB Prices Long'!$B:$B,'All Prices combined'!$D391,'RAB Prices Long'!$E:$E,'All Prices combined'!$G391)))),2)</f>
        <v>108.36</v>
      </c>
      <c r="BU391" s="2">
        <f>ROUND(IF($B391="Annuity",SUMIFS('Annuity Prices'!BX:BX,'Annuity Prices'!$B:$B,$D391,'Annuity Prices'!$E:$E,$G391),IF($B391="RAB Short",SUMIFS('RAB Prices Short'!BX:BX,'RAB Prices Short'!$B:$B,'All Prices combined'!$D391,'RAB Prices Short'!$E:$E,'All Prices combined'!$G391),IF($B391="RAB Long",SUMIFS('RAB Prices Long'!BX:BX,'RAB Prices Long'!$B:$B,'All Prices combined'!$D391,'RAB Prices Long'!$E:$E,'All Prices combined'!$G391)))),2)</f>
        <v>111.07</v>
      </c>
    </row>
    <row r="392" spans="2:73" x14ac:dyDescent="0.25">
      <c r="B392" t="s">
        <v>45</v>
      </c>
      <c r="C392">
        <v>1</v>
      </c>
      <c r="D392" t="s">
        <v>130</v>
      </c>
      <c r="E392" t="s">
        <v>126</v>
      </c>
      <c r="F392" t="s">
        <v>129</v>
      </c>
      <c r="G392" t="s">
        <v>40</v>
      </c>
      <c r="I392" s="2">
        <f>ROUND(IF($B392="Annuity",SUMIFS('Annuity Prices'!L:L,'Annuity Prices'!$B:$B,$D392,'Annuity Prices'!$E:$E,$G392),IF($B392="RAB Short",SUMIFS('RAB Prices Short'!L:L,'RAB Prices Short'!$B:$B,'All Prices combined'!$D392,'RAB Prices Short'!$E:$E,'All Prices combined'!$G392),IF($B392="RAB Long",SUMIFS('RAB Prices Long'!L:L,'RAB Prices Long'!$B:$B,'All Prices combined'!$D392,'RAB Prices Long'!$E:$E,'All Prices combined'!$G392)))),2)</f>
        <v>0</v>
      </c>
      <c r="J392" s="2">
        <f>ROUND(IF($B392="Annuity",SUMIFS('Annuity Prices'!M:M,'Annuity Prices'!$B:$B,$D392,'Annuity Prices'!$E:$E,$G392),IF($B392="RAB Short",SUMIFS('RAB Prices Short'!M:M,'RAB Prices Short'!$B:$B,'All Prices combined'!$D392,'RAB Prices Short'!$E:$E,'All Prices combined'!$G392),IF($B392="RAB Long",SUMIFS('RAB Prices Long'!M:M,'RAB Prices Long'!$B:$B,'All Prices combined'!$D392,'RAB Prices Long'!$E:$E,'All Prices combined'!$G392)))),2)</f>
        <v>0</v>
      </c>
      <c r="K392" s="2">
        <f>ROUND(IF($B392="Annuity",SUMIFS('Annuity Prices'!N:N,'Annuity Prices'!$B:$B,$D392,'Annuity Prices'!$E:$E,$G392),IF($B392="RAB Short",SUMIFS('RAB Prices Short'!N:N,'RAB Prices Short'!$B:$B,'All Prices combined'!$D392,'RAB Prices Short'!$E:$E,'All Prices combined'!$G392),IF($B392="RAB Long",SUMIFS('RAB Prices Long'!N:N,'RAB Prices Long'!$B:$B,'All Prices combined'!$D392,'RAB Prices Long'!$E:$E,'All Prices combined'!$G392)))),2)</f>
        <v>38</v>
      </c>
      <c r="L392" s="2">
        <f>ROUND(IF($B392="Annuity",SUMIFS('Annuity Prices'!O:O,'Annuity Prices'!$B:$B,$D392,'Annuity Prices'!$E:$E,$G392),IF($B392="RAB Short",SUMIFS('RAB Prices Short'!O:O,'RAB Prices Short'!$B:$B,'All Prices combined'!$D392,'RAB Prices Short'!$E:$E,'All Prices combined'!$G392),IF($B392="RAB Long",SUMIFS('RAB Prices Long'!O:O,'RAB Prices Long'!$B:$B,'All Prices combined'!$D392,'RAB Prices Long'!$E:$E,'All Prices combined'!$G392)))),2)</f>
        <v>39.090000000000003</v>
      </c>
      <c r="M392" s="2">
        <f>ROUND(IF($B392="Annuity",SUMIFS('Annuity Prices'!P:P,'Annuity Prices'!$B:$B,$D392,'Annuity Prices'!$E:$E,$G392),IF($B392="RAB Short",SUMIFS('RAB Prices Short'!P:P,'RAB Prices Short'!$B:$B,'All Prices combined'!$D392,'RAB Prices Short'!$E:$E,'All Prices combined'!$G392),IF($B392="RAB Long",SUMIFS('RAB Prices Long'!P:P,'RAB Prices Long'!$B:$B,'All Prices combined'!$D392,'RAB Prices Long'!$E:$E,'All Prices combined'!$G392)))),2)</f>
        <v>39.99</v>
      </c>
      <c r="N392" s="2">
        <f>ROUND(IF($B392="Annuity",SUMIFS('Annuity Prices'!Q:Q,'Annuity Prices'!$B:$B,$D392,'Annuity Prices'!$E:$E,$G392),IF($B392="RAB Short",SUMIFS('RAB Prices Short'!Q:Q,'RAB Prices Short'!$B:$B,'All Prices combined'!$D392,'RAB Prices Short'!$E:$E,'All Prices combined'!$G392),IF($B392="RAB Long",SUMIFS('RAB Prices Long'!Q:Q,'RAB Prices Long'!$B:$B,'All Prices combined'!$D392,'RAB Prices Long'!$E:$E,'All Prices combined'!$G392)))),2)</f>
        <v>40.99</v>
      </c>
      <c r="O392" s="2">
        <f>ROUND(IF($B392="Annuity",SUMIFS('Annuity Prices'!R:R,'Annuity Prices'!$B:$B,$D392,'Annuity Prices'!$E:$E,$G392),IF($B392="RAB Short",SUMIFS('RAB Prices Short'!R:R,'RAB Prices Short'!$B:$B,'All Prices combined'!$D392,'RAB Prices Short'!$E:$E,'All Prices combined'!$G392),IF($B392="RAB Long",SUMIFS('RAB Prices Long'!R:R,'RAB Prices Long'!$B:$B,'All Prices combined'!$D392,'RAB Prices Long'!$E:$E,'All Prices combined'!$G392)))),2)</f>
        <v>42.01</v>
      </c>
      <c r="P392" s="2">
        <f>ROUND(IF($B392="Annuity",SUMIFS('Annuity Prices'!S:S,'Annuity Prices'!$B:$B,$D392,'Annuity Prices'!$E:$E,$G392),IF($B392="RAB Short",SUMIFS('RAB Prices Short'!S:S,'RAB Prices Short'!$B:$B,'All Prices combined'!$D392,'RAB Prices Short'!$E:$E,'All Prices combined'!$G392),IF($B392="RAB Long",SUMIFS('RAB Prices Long'!S:S,'RAB Prices Long'!$B:$B,'All Prices combined'!$D392,'RAB Prices Long'!$E:$E,'All Prices combined'!$G392)))),2)</f>
        <v>43.06</v>
      </c>
      <c r="Q392" s="2">
        <f>ROUND(IF($B392="Annuity",SUMIFS('Annuity Prices'!T:T,'Annuity Prices'!$B:$B,$D392,'Annuity Prices'!$E:$E,$G392),IF($B392="RAB Short",SUMIFS('RAB Prices Short'!T:T,'RAB Prices Short'!$B:$B,'All Prices combined'!$D392,'RAB Prices Short'!$E:$E,'All Prices combined'!$G392),IF($B392="RAB Long",SUMIFS('RAB Prices Long'!T:T,'RAB Prices Long'!$B:$B,'All Prices combined'!$D392,'RAB Prices Long'!$E:$E,'All Prices combined'!$G392)))),2)</f>
        <v>44.26</v>
      </c>
      <c r="R392" s="2">
        <f>ROUND(IF($B392="Annuity",SUMIFS('Annuity Prices'!U:U,'Annuity Prices'!$B:$B,$D392,'Annuity Prices'!$E:$E,$G392),IF($B392="RAB Short",SUMIFS('RAB Prices Short'!U:U,'RAB Prices Short'!$B:$B,'All Prices combined'!$D392,'RAB Prices Short'!$E:$E,'All Prices combined'!$G392),IF($B392="RAB Long",SUMIFS('RAB Prices Long'!U:U,'RAB Prices Long'!$B:$B,'All Prices combined'!$D392,'RAB Prices Long'!$E:$E,'All Prices combined'!$G392)))),2)</f>
        <v>45.37</v>
      </c>
      <c r="S392" s="2">
        <f>ROUND(IF($B392="Annuity",SUMIFS('Annuity Prices'!V:V,'Annuity Prices'!$B:$B,$D392,'Annuity Prices'!$E:$E,$G392),IF($B392="RAB Short",SUMIFS('RAB Prices Short'!V:V,'RAB Prices Short'!$B:$B,'All Prices combined'!$D392,'RAB Prices Short'!$E:$E,'All Prices combined'!$G392),IF($B392="RAB Long",SUMIFS('RAB Prices Long'!V:V,'RAB Prices Long'!$B:$B,'All Prices combined'!$D392,'RAB Prices Long'!$E:$E,'All Prices combined'!$G392)))),2)</f>
        <v>46.5</v>
      </c>
      <c r="T392" s="2">
        <f>ROUND(IF($B392="Annuity",SUMIFS('Annuity Prices'!W:W,'Annuity Prices'!$B:$B,$D392,'Annuity Prices'!$E:$E,$G392),IF($B392="RAB Short",SUMIFS('RAB Prices Short'!W:W,'RAB Prices Short'!$B:$B,'All Prices combined'!$D392,'RAB Prices Short'!$E:$E,'All Prices combined'!$G392),IF($B392="RAB Long",SUMIFS('RAB Prices Long'!W:W,'RAB Prices Long'!$B:$B,'All Prices combined'!$D392,'RAB Prices Long'!$E:$E,'All Prices combined'!$G392)))),2)</f>
        <v>47.67</v>
      </c>
      <c r="U392" s="2">
        <f>ROUND(IF($B392="Annuity",SUMIFS('Annuity Prices'!X:X,'Annuity Prices'!$B:$B,$D392,'Annuity Prices'!$E:$E,$G392),IF($B392="RAB Short",SUMIFS('RAB Prices Short'!X:X,'RAB Prices Short'!$B:$B,'All Prices combined'!$D392,'RAB Prices Short'!$E:$E,'All Prices combined'!$G392),IF($B392="RAB Long",SUMIFS('RAB Prices Long'!X:X,'RAB Prices Long'!$B:$B,'All Prices combined'!$D392,'RAB Prices Long'!$E:$E,'All Prices combined'!$G392)))),2)</f>
        <v>48.45</v>
      </c>
      <c r="V392" s="2">
        <f>ROUND(IF($B392="Annuity",SUMIFS('Annuity Prices'!Y:Y,'Annuity Prices'!$B:$B,$D392,'Annuity Prices'!$E:$E,$G392),IF($B392="RAB Short",SUMIFS('RAB Prices Short'!Y:Y,'RAB Prices Short'!$B:$B,'All Prices combined'!$D392,'RAB Prices Short'!$E:$E,'All Prices combined'!$G392),IF($B392="RAB Long",SUMIFS('RAB Prices Long'!Y:Y,'RAB Prices Long'!$B:$B,'All Prices combined'!$D392,'RAB Prices Long'!$E:$E,'All Prices combined'!$G392)))),2)</f>
        <v>49.66</v>
      </c>
      <c r="W392" s="2">
        <f>ROUND(IF($B392="Annuity",SUMIFS('Annuity Prices'!Z:Z,'Annuity Prices'!$B:$B,$D392,'Annuity Prices'!$E:$E,$G392),IF($B392="RAB Short",SUMIFS('RAB Prices Short'!Z:Z,'RAB Prices Short'!$B:$B,'All Prices combined'!$D392,'RAB Prices Short'!$E:$E,'All Prices combined'!$G392),IF($B392="RAB Long",SUMIFS('RAB Prices Long'!Z:Z,'RAB Prices Long'!$B:$B,'All Prices combined'!$D392,'RAB Prices Long'!$E:$E,'All Prices combined'!$G392)))),2)</f>
        <v>50.9</v>
      </c>
      <c r="X392" s="2">
        <f>ROUND(IF($B392="Annuity",SUMIFS('Annuity Prices'!AA:AA,'Annuity Prices'!$B:$B,$D392,'Annuity Prices'!$E:$E,$G392),IF($B392="RAB Short",SUMIFS('RAB Prices Short'!AA:AA,'RAB Prices Short'!$B:$B,'All Prices combined'!$D392,'RAB Prices Short'!$E:$E,'All Prices combined'!$G392),IF($B392="RAB Long",SUMIFS('RAB Prices Long'!AA:AA,'RAB Prices Long'!$B:$B,'All Prices combined'!$D392,'RAB Prices Long'!$E:$E,'All Prices combined'!$G392)))),2)</f>
        <v>52.18</v>
      </c>
      <c r="Y392" s="2">
        <f>ROUND(IF($B392="Annuity",SUMIFS('Annuity Prices'!AB:AB,'Annuity Prices'!$B:$B,$D392,'Annuity Prices'!$E:$E,$G392),IF($B392="RAB Short",SUMIFS('RAB Prices Short'!AB:AB,'RAB Prices Short'!$B:$B,'All Prices combined'!$D392,'RAB Prices Short'!$E:$E,'All Prices combined'!$G392),IF($B392="RAB Long",SUMIFS('RAB Prices Long'!AB:AB,'RAB Prices Long'!$B:$B,'All Prices combined'!$D392,'RAB Prices Long'!$E:$E,'All Prices combined'!$G392)))),2)</f>
        <v>53.33</v>
      </c>
      <c r="Z392" s="2">
        <f>ROUND(IF($B392="Annuity",SUMIFS('Annuity Prices'!AC:AC,'Annuity Prices'!$B:$B,$D392,'Annuity Prices'!$E:$E,$G392),IF($B392="RAB Short",SUMIFS('RAB Prices Short'!AC:AC,'RAB Prices Short'!$B:$B,'All Prices combined'!$D392,'RAB Prices Short'!$E:$E,'All Prices combined'!$G392),IF($B392="RAB Long",SUMIFS('RAB Prices Long'!AC:AC,'RAB Prices Long'!$B:$B,'All Prices combined'!$D392,'RAB Prices Long'!$E:$E,'All Prices combined'!$G392)))),2)</f>
        <v>54.67</v>
      </c>
      <c r="AA392" s="2">
        <f>ROUND(IF($B392="Annuity",SUMIFS('Annuity Prices'!AD:AD,'Annuity Prices'!$B:$B,$D392,'Annuity Prices'!$E:$E,$G392),IF($B392="RAB Short",SUMIFS('RAB Prices Short'!AD:AD,'RAB Prices Short'!$B:$B,'All Prices combined'!$D392,'RAB Prices Short'!$E:$E,'All Prices combined'!$G392),IF($B392="RAB Long",SUMIFS('RAB Prices Long'!AD:AD,'RAB Prices Long'!$B:$B,'All Prices combined'!$D392,'RAB Prices Long'!$E:$E,'All Prices combined'!$G392)))),2)</f>
        <v>56.03</v>
      </c>
      <c r="AB392" s="2">
        <f>ROUND(IF($B392="Annuity",SUMIFS('Annuity Prices'!AE:AE,'Annuity Prices'!$B:$B,$D392,'Annuity Prices'!$E:$E,$G392),IF($B392="RAB Short",SUMIFS('RAB Prices Short'!AE:AE,'RAB Prices Short'!$B:$B,'All Prices combined'!$D392,'RAB Prices Short'!$E:$E,'All Prices combined'!$G392),IF($B392="RAB Long",SUMIFS('RAB Prices Long'!AE:AE,'RAB Prices Long'!$B:$B,'All Prices combined'!$D392,'RAB Prices Long'!$E:$E,'All Prices combined'!$G392)))),2)</f>
        <v>57.44</v>
      </c>
      <c r="AC392" s="2">
        <f>ROUND(IF($B392="Annuity",SUMIFS('Annuity Prices'!AF:AF,'Annuity Prices'!$B:$B,$D392,'Annuity Prices'!$E:$E,$G392),IF($B392="RAB Short",SUMIFS('RAB Prices Short'!AF:AF,'RAB Prices Short'!$B:$B,'All Prices combined'!$D392,'RAB Prices Short'!$E:$E,'All Prices combined'!$G392),IF($B392="RAB Long",SUMIFS('RAB Prices Long'!AF:AF,'RAB Prices Long'!$B:$B,'All Prices combined'!$D392,'RAB Prices Long'!$E:$E,'All Prices combined'!$G392)))),2)</f>
        <v>58.71</v>
      </c>
      <c r="AD392" s="2">
        <f>ROUND(IF($B392="Annuity",SUMIFS('Annuity Prices'!AG:AG,'Annuity Prices'!$B:$B,$D392,'Annuity Prices'!$E:$E,$G392),IF($B392="RAB Short",SUMIFS('RAB Prices Short'!AG:AG,'RAB Prices Short'!$B:$B,'All Prices combined'!$D392,'RAB Prices Short'!$E:$E,'All Prices combined'!$G392),IF($B392="RAB Long",SUMIFS('RAB Prices Long'!AG:AG,'RAB Prices Long'!$B:$B,'All Prices combined'!$D392,'RAB Prices Long'!$E:$E,'All Prices combined'!$G392)))),2)</f>
        <v>60.18</v>
      </c>
      <c r="AE392" s="2">
        <f>ROUND(IF($B392="Annuity",SUMIFS('Annuity Prices'!AH:AH,'Annuity Prices'!$B:$B,$D392,'Annuity Prices'!$E:$E,$G392),IF($B392="RAB Short",SUMIFS('RAB Prices Short'!AH:AH,'RAB Prices Short'!$B:$B,'All Prices combined'!$D392,'RAB Prices Short'!$E:$E,'All Prices combined'!$G392),IF($B392="RAB Long",SUMIFS('RAB Prices Long'!AH:AH,'RAB Prices Long'!$B:$B,'All Prices combined'!$D392,'RAB Prices Long'!$E:$E,'All Prices combined'!$G392)))),2)</f>
        <v>61.68</v>
      </c>
      <c r="AF392" s="2">
        <f>ROUND(IF($B392="Annuity",SUMIFS('Annuity Prices'!AI:AI,'Annuity Prices'!$B:$B,$D392,'Annuity Prices'!$E:$E,$G392),IF($B392="RAB Short",SUMIFS('RAB Prices Short'!AI:AI,'RAB Prices Short'!$B:$B,'All Prices combined'!$D392,'RAB Prices Short'!$E:$E,'All Prices combined'!$G392),IF($B392="RAB Long",SUMIFS('RAB Prices Long'!AI:AI,'RAB Prices Long'!$B:$B,'All Prices combined'!$D392,'RAB Prices Long'!$E:$E,'All Prices combined'!$G392)))),2)</f>
        <v>63.22</v>
      </c>
      <c r="AG392" s="2">
        <f>ROUND(IF($B392="Annuity",SUMIFS('Annuity Prices'!AJ:AJ,'Annuity Prices'!$B:$B,$D392,'Annuity Prices'!$E:$E,$G392),IF($B392="RAB Short",SUMIFS('RAB Prices Short'!AJ:AJ,'RAB Prices Short'!$B:$B,'All Prices combined'!$D392,'RAB Prices Short'!$E:$E,'All Prices combined'!$G392),IF($B392="RAB Long",SUMIFS('RAB Prices Long'!AJ:AJ,'RAB Prices Long'!$B:$B,'All Prices combined'!$D392,'RAB Prices Long'!$E:$E,'All Prices combined'!$G392)))),2)</f>
        <v>64.62</v>
      </c>
      <c r="AH392" s="2">
        <f>ROUND(IF($B392="Annuity",SUMIFS('Annuity Prices'!AK:AK,'Annuity Prices'!$B:$B,$D392,'Annuity Prices'!$E:$E,$G392),IF($B392="RAB Short",SUMIFS('RAB Prices Short'!AK:AK,'RAB Prices Short'!$B:$B,'All Prices combined'!$D392,'RAB Prices Short'!$E:$E,'All Prices combined'!$G392),IF($B392="RAB Long",SUMIFS('RAB Prices Long'!AK:AK,'RAB Prices Long'!$B:$B,'All Prices combined'!$D392,'RAB Prices Long'!$E:$E,'All Prices combined'!$G392)))),2)</f>
        <v>66.239999999999995</v>
      </c>
      <c r="AI392" s="2">
        <f>ROUND(IF($B392="Annuity",SUMIFS('Annuity Prices'!AL:AL,'Annuity Prices'!$B:$B,$D392,'Annuity Prices'!$E:$E,$G392),IF($B392="RAB Short",SUMIFS('RAB Prices Short'!AL:AL,'RAB Prices Short'!$B:$B,'All Prices combined'!$D392,'RAB Prices Short'!$E:$E,'All Prices combined'!$G392),IF($B392="RAB Long",SUMIFS('RAB Prices Long'!AL:AL,'RAB Prices Long'!$B:$B,'All Prices combined'!$D392,'RAB Prices Long'!$E:$E,'All Prices combined'!$G392)))),2)</f>
        <v>67.900000000000006</v>
      </c>
      <c r="AJ392" s="2">
        <f>ROUND(IF($B392="Annuity",SUMIFS('Annuity Prices'!AM:AM,'Annuity Prices'!$B:$B,$D392,'Annuity Prices'!$E:$E,$G392),IF($B392="RAB Short",SUMIFS('RAB Prices Short'!AM:AM,'RAB Prices Short'!$B:$B,'All Prices combined'!$D392,'RAB Prices Short'!$E:$E,'All Prices combined'!$G392),IF($B392="RAB Long",SUMIFS('RAB Prices Long'!AM:AM,'RAB Prices Long'!$B:$B,'All Prices combined'!$D392,'RAB Prices Long'!$E:$E,'All Prices combined'!$G392)))),2)</f>
        <v>69.59</v>
      </c>
      <c r="AK392" s="2">
        <f>ROUND(IF($B392="Annuity",SUMIFS('Annuity Prices'!AN:AN,'Annuity Prices'!$B:$B,$D392,'Annuity Prices'!$E:$E,$G392),IF($B392="RAB Short",SUMIFS('RAB Prices Short'!AN:AN,'RAB Prices Short'!$B:$B,'All Prices combined'!$D392,'RAB Prices Short'!$E:$E,'All Prices combined'!$G392),IF($B392="RAB Long",SUMIFS('RAB Prices Long'!AN:AN,'RAB Prices Long'!$B:$B,'All Prices combined'!$D392,'RAB Prices Long'!$E:$E,'All Prices combined'!$G392)))),2)</f>
        <v>71.14</v>
      </c>
      <c r="AL392" s="2">
        <f>ROUND(IF($B392="Annuity",SUMIFS('Annuity Prices'!AO:AO,'Annuity Prices'!$B:$B,$D392,'Annuity Prices'!$E:$E,$G392),IF($B392="RAB Short",SUMIFS('RAB Prices Short'!AO:AO,'RAB Prices Short'!$B:$B,'All Prices combined'!$D392,'RAB Prices Short'!$E:$E,'All Prices combined'!$G392),IF($B392="RAB Long",SUMIFS('RAB Prices Long'!AO:AO,'RAB Prices Long'!$B:$B,'All Prices combined'!$D392,'RAB Prices Long'!$E:$E,'All Prices combined'!$G392)))),2)</f>
        <v>72.91</v>
      </c>
      <c r="AM392" s="2">
        <f>ROUND(IF($B392="Annuity",SUMIFS('Annuity Prices'!AP:AP,'Annuity Prices'!$B:$B,$D392,'Annuity Prices'!$E:$E,$G392),IF($B392="RAB Short",SUMIFS('RAB Prices Short'!AP:AP,'RAB Prices Short'!$B:$B,'All Prices combined'!$D392,'RAB Prices Short'!$E:$E,'All Prices combined'!$G392),IF($B392="RAB Long",SUMIFS('RAB Prices Long'!AP:AP,'RAB Prices Long'!$B:$B,'All Prices combined'!$D392,'RAB Prices Long'!$E:$E,'All Prices combined'!$G392)))),2)</f>
        <v>74.739999999999995</v>
      </c>
      <c r="AN392" s="2">
        <f>ROUND(IF($B392="Annuity",SUMIFS('Annuity Prices'!AQ:AQ,'Annuity Prices'!$B:$B,$D392,'Annuity Prices'!$E:$E,$G392),IF($B392="RAB Short",SUMIFS('RAB Prices Short'!AQ:AQ,'RAB Prices Short'!$B:$B,'All Prices combined'!$D392,'RAB Prices Short'!$E:$E,'All Prices combined'!$G392),IF($B392="RAB Long",SUMIFS('RAB Prices Long'!AQ:AQ,'RAB Prices Long'!$B:$B,'All Prices combined'!$D392,'RAB Prices Long'!$E:$E,'All Prices combined'!$G392)))),2)</f>
        <v>76.61</v>
      </c>
      <c r="AO392" s="2">
        <f>ROUND(IF($B392="Annuity",SUMIFS('Annuity Prices'!AR:AR,'Annuity Prices'!$B:$B,$D392,'Annuity Prices'!$E:$E,$G392),IF($B392="RAB Short",SUMIFS('RAB Prices Short'!AR:AR,'RAB Prices Short'!$B:$B,'All Prices combined'!$D392,'RAB Prices Short'!$E:$E,'All Prices combined'!$G392),IF($B392="RAB Long",SUMIFS('RAB Prices Long'!AR:AR,'RAB Prices Long'!$B:$B,'All Prices combined'!$D392,'RAB Prices Long'!$E:$E,'All Prices combined'!$G392)))),2)</f>
        <v>0</v>
      </c>
      <c r="AP392" s="2">
        <f>ROUND(IF($B392="Annuity",SUMIFS('Annuity Prices'!AS:AS,'Annuity Prices'!$B:$B,$D392,'Annuity Prices'!$E:$E,$G392),IF($B392="RAB Short",SUMIFS('RAB Prices Short'!AS:AS,'RAB Prices Short'!$B:$B,'All Prices combined'!$D392,'RAB Prices Short'!$E:$E,'All Prices combined'!$G392),IF($B392="RAB Long",SUMIFS('RAB Prices Long'!AS:AS,'RAB Prices Long'!$B:$B,'All Prices combined'!$D392,'RAB Prices Long'!$E:$E,'All Prices combined'!$G392)))),2)</f>
        <v>0</v>
      </c>
      <c r="AQ392" s="2">
        <f>ROUND(IF($B392="Annuity",SUMIFS('Annuity Prices'!AT:AT,'Annuity Prices'!$B:$B,$D392,'Annuity Prices'!$E:$E,$G392),IF($B392="RAB Short",SUMIFS('RAB Prices Short'!AT:AT,'RAB Prices Short'!$B:$B,'All Prices combined'!$D392,'RAB Prices Short'!$E:$E,'All Prices combined'!$G392),IF($B392="RAB Long",SUMIFS('RAB Prices Long'!AT:AT,'RAB Prices Long'!$B:$B,'All Prices combined'!$D392,'RAB Prices Long'!$E:$E,'All Prices combined'!$G392)))),2)</f>
        <v>26.09</v>
      </c>
      <c r="AR392" s="2">
        <f>ROUND(IF($B392="Annuity",SUMIFS('Annuity Prices'!AU:AU,'Annuity Prices'!$B:$B,$D392,'Annuity Prices'!$E:$E,$G392),IF($B392="RAB Short",SUMIFS('RAB Prices Short'!AU:AU,'RAB Prices Short'!$B:$B,'All Prices combined'!$D392,'RAB Prices Short'!$E:$E,'All Prices combined'!$G392),IF($B392="RAB Long",SUMIFS('RAB Prices Long'!AU:AU,'RAB Prices Long'!$B:$B,'All Prices combined'!$D392,'RAB Prices Long'!$E:$E,'All Prices combined'!$G392)))),2)</f>
        <v>31.76</v>
      </c>
      <c r="AS392" s="2">
        <f>ROUND(IF($B392="Annuity",SUMIFS('Annuity Prices'!AV:AV,'Annuity Prices'!$B:$B,$D392,'Annuity Prices'!$E:$E,$G392),IF($B392="RAB Short",SUMIFS('RAB Prices Short'!AV:AV,'RAB Prices Short'!$B:$B,'All Prices combined'!$D392,'RAB Prices Short'!$E:$E,'All Prices combined'!$G392),IF($B392="RAB Long",SUMIFS('RAB Prices Long'!AV:AV,'RAB Prices Long'!$B:$B,'All Prices combined'!$D392,'RAB Prices Long'!$E:$E,'All Prices combined'!$G392)))),2)</f>
        <v>35.520000000000003</v>
      </c>
      <c r="AT392" s="2">
        <f>ROUND(IF($B392="Annuity",SUMIFS('Annuity Prices'!AW:AW,'Annuity Prices'!$B:$B,$D392,'Annuity Prices'!$E:$E,$G392),IF($B392="RAB Short",SUMIFS('RAB Prices Short'!AW:AW,'RAB Prices Short'!$B:$B,'All Prices combined'!$D392,'RAB Prices Short'!$E:$E,'All Prices combined'!$G392),IF($B392="RAB Long",SUMIFS('RAB Prices Long'!AW:AW,'RAB Prices Long'!$B:$B,'All Prices combined'!$D392,'RAB Prices Long'!$E:$E,'All Prices combined'!$G392)))),2)</f>
        <v>36.54</v>
      </c>
      <c r="AU392" s="2">
        <f>ROUND(IF($B392="Annuity",SUMIFS('Annuity Prices'!AX:AX,'Annuity Prices'!$B:$B,$D392,'Annuity Prices'!$E:$E,$G392),IF($B392="RAB Short",SUMIFS('RAB Prices Short'!AX:AX,'RAB Prices Short'!$B:$B,'All Prices combined'!$D392,'RAB Prices Short'!$E:$E,'All Prices combined'!$G392),IF($B392="RAB Long",SUMIFS('RAB Prices Long'!AX:AX,'RAB Prices Long'!$B:$B,'All Prices combined'!$D392,'RAB Prices Long'!$E:$E,'All Prices combined'!$G392)))),2)</f>
        <v>40.69</v>
      </c>
      <c r="AV392" s="2">
        <f>ROUND(IF($B392="Annuity",SUMIFS('Annuity Prices'!AY:AY,'Annuity Prices'!$B:$B,$D392,'Annuity Prices'!$E:$E,$G392),IF($B392="RAB Short",SUMIFS('RAB Prices Short'!AY:AY,'RAB Prices Short'!$B:$B,'All Prices combined'!$D392,'RAB Prices Short'!$E:$E,'All Prices combined'!$G392),IF($B392="RAB Long",SUMIFS('RAB Prices Long'!AY:AY,'RAB Prices Long'!$B:$B,'All Prices combined'!$D392,'RAB Prices Long'!$E:$E,'All Prices combined'!$G392)))),2)</f>
        <v>42.01</v>
      </c>
      <c r="AW392" s="2">
        <f>ROUND(IF($B392="Annuity",SUMIFS('Annuity Prices'!AZ:AZ,'Annuity Prices'!$B:$B,$D392,'Annuity Prices'!$E:$E,$G392),IF($B392="RAB Short",SUMIFS('RAB Prices Short'!AZ:AZ,'RAB Prices Short'!$B:$B,'All Prices combined'!$D392,'RAB Prices Short'!$E:$E,'All Prices combined'!$G392),IF($B392="RAB Long",SUMIFS('RAB Prices Long'!AZ:AZ,'RAB Prices Long'!$B:$B,'All Prices combined'!$D392,'RAB Prices Long'!$E:$E,'All Prices combined'!$G392)))),2)</f>
        <v>43.06</v>
      </c>
      <c r="AX392" s="2">
        <f>ROUND(IF($B392="Annuity",SUMIFS('Annuity Prices'!BA:BA,'Annuity Prices'!$B:$B,$D392,'Annuity Prices'!$E:$E,$G392),IF($B392="RAB Short",SUMIFS('RAB Prices Short'!BA:BA,'RAB Prices Short'!$B:$B,'All Prices combined'!$D392,'RAB Prices Short'!$E:$E,'All Prices combined'!$G392),IF($B392="RAB Long",SUMIFS('RAB Prices Long'!BA:BA,'RAB Prices Long'!$B:$B,'All Prices combined'!$D392,'RAB Prices Long'!$E:$E,'All Prices combined'!$G392)))),2)</f>
        <v>44.3</v>
      </c>
      <c r="AY392" s="2">
        <f>ROUND(IF($B392="Annuity",SUMIFS('Annuity Prices'!BB:BB,'Annuity Prices'!$B:$B,$D392,'Annuity Prices'!$E:$E,$G392),IF($B392="RAB Short",SUMIFS('RAB Prices Short'!BB:BB,'RAB Prices Short'!$B:$B,'All Prices combined'!$D392,'RAB Prices Short'!$E:$E,'All Prices combined'!$G392),IF($B392="RAB Long",SUMIFS('RAB Prices Long'!BB:BB,'RAB Prices Long'!$B:$B,'All Prices combined'!$D392,'RAB Prices Long'!$E:$E,'All Prices combined'!$G392)))),2)</f>
        <v>45.37</v>
      </c>
      <c r="AZ392" s="2">
        <f>ROUND(IF($B392="Annuity",SUMIFS('Annuity Prices'!BC:BC,'Annuity Prices'!$B:$B,$D392,'Annuity Prices'!$E:$E,$G392),IF($B392="RAB Short",SUMIFS('RAB Prices Short'!BC:BC,'RAB Prices Short'!$B:$B,'All Prices combined'!$D392,'RAB Prices Short'!$E:$E,'All Prices combined'!$G392),IF($B392="RAB Long",SUMIFS('RAB Prices Long'!BC:BC,'RAB Prices Long'!$B:$B,'All Prices combined'!$D392,'RAB Prices Long'!$E:$E,'All Prices combined'!$G392)))),2)</f>
        <v>46.5</v>
      </c>
      <c r="BA392" s="2">
        <f>ROUND(IF($B392="Annuity",SUMIFS('Annuity Prices'!BD:BD,'Annuity Prices'!$B:$B,$D392,'Annuity Prices'!$E:$E,$G392),IF($B392="RAB Short",SUMIFS('RAB Prices Short'!BD:BD,'RAB Prices Short'!$B:$B,'All Prices combined'!$D392,'RAB Prices Short'!$E:$E,'All Prices combined'!$G392),IF($B392="RAB Long",SUMIFS('RAB Prices Long'!BD:BD,'RAB Prices Long'!$B:$B,'All Prices combined'!$D392,'RAB Prices Long'!$E:$E,'All Prices combined'!$G392)))),2)</f>
        <v>47.67</v>
      </c>
      <c r="BB392" s="2">
        <f>ROUND(IF($B392="Annuity",SUMIFS('Annuity Prices'!BE:BE,'Annuity Prices'!$B:$B,$D392,'Annuity Prices'!$E:$E,$G392),IF($B392="RAB Short",SUMIFS('RAB Prices Short'!BE:BE,'RAB Prices Short'!$B:$B,'All Prices combined'!$D392,'RAB Prices Short'!$E:$E,'All Prices combined'!$G392),IF($B392="RAB Long",SUMIFS('RAB Prices Long'!BE:BE,'RAB Prices Long'!$B:$B,'All Prices combined'!$D392,'RAB Prices Long'!$E:$E,'All Prices combined'!$G392)))),2)</f>
        <v>48.45</v>
      </c>
      <c r="BC392" s="2">
        <f>ROUND(IF($B392="Annuity",SUMIFS('Annuity Prices'!BF:BF,'Annuity Prices'!$B:$B,$D392,'Annuity Prices'!$E:$E,$G392),IF($B392="RAB Short",SUMIFS('RAB Prices Short'!BF:BF,'RAB Prices Short'!$B:$B,'All Prices combined'!$D392,'RAB Prices Short'!$E:$E,'All Prices combined'!$G392),IF($B392="RAB Long",SUMIFS('RAB Prices Long'!BF:BF,'RAB Prices Long'!$B:$B,'All Prices combined'!$D392,'RAB Prices Long'!$E:$E,'All Prices combined'!$G392)))),2)</f>
        <v>49.66</v>
      </c>
      <c r="BD392" s="2">
        <f>ROUND(IF($B392="Annuity",SUMIFS('Annuity Prices'!BG:BG,'Annuity Prices'!$B:$B,$D392,'Annuity Prices'!$E:$E,$G392),IF($B392="RAB Short",SUMIFS('RAB Prices Short'!BG:BG,'RAB Prices Short'!$B:$B,'All Prices combined'!$D392,'RAB Prices Short'!$E:$E,'All Prices combined'!$G392),IF($B392="RAB Long",SUMIFS('RAB Prices Long'!BG:BG,'RAB Prices Long'!$B:$B,'All Prices combined'!$D392,'RAB Prices Long'!$E:$E,'All Prices combined'!$G392)))),2)</f>
        <v>50.9</v>
      </c>
      <c r="BE392" s="2">
        <f>ROUND(IF($B392="Annuity",SUMIFS('Annuity Prices'!BH:BH,'Annuity Prices'!$B:$B,$D392,'Annuity Prices'!$E:$E,$G392),IF($B392="RAB Short",SUMIFS('RAB Prices Short'!BH:BH,'RAB Prices Short'!$B:$B,'All Prices combined'!$D392,'RAB Prices Short'!$E:$E,'All Prices combined'!$G392),IF($B392="RAB Long",SUMIFS('RAB Prices Long'!BH:BH,'RAB Prices Long'!$B:$B,'All Prices combined'!$D392,'RAB Prices Long'!$E:$E,'All Prices combined'!$G392)))),2)</f>
        <v>52.18</v>
      </c>
      <c r="BF392" s="2">
        <f>ROUND(IF($B392="Annuity",SUMIFS('Annuity Prices'!BI:BI,'Annuity Prices'!$B:$B,$D392,'Annuity Prices'!$E:$E,$G392),IF($B392="RAB Short",SUMIFS('RAB Prices Short'!BI:BI,'RAB Prices Short'!$B:$B,'All Prices combined'!$D392,'RAB Prices Short'!$E:$E,'All Prices combined'!$G392),IF($B392="RAB Long",SUMIFS('RAB Prices Long'!BI:BI,'RAB Prices Long'!$B:$B,'All Prices combined'!$D392,'RAB Prices Long'!$E:$E,'All Prices combined'!$G392)))),2)</f>
        <v>53.33</v>
      </c>
      <c r="BG392" s="2">
        <f>ROUND(IF($B392="Annuity",SUMIFS('Annuity Prices'!BJ:BJ,'Annuity Prices'!$B:$B,$D392,'Annuity Prices'!$E:$E,$G392),IF($B392="RAB Short",SUMIFS('RAB Prices Short'!BJ:BJ,'RAB Prices Short'!$B:$B,'All Prices combined'!$D392,'RAB Prices Short'!$E:$E,'All Prices combined'!$G392),IF($B392="RAB Long",SUMIFS('RAB Prices Long'!BJ:BJ,'RAB Prices Long'!$B:$B,'All Prices combined'!$D392,'RAB Prices Long'!$E:$E,'All Prices combined'!$G392)))),2)</f>
        <v>54.67</v>
      </c>
      <c r="BH392" s="2">
        <f>ROUND(IF($B392="Annuity",SUMIFS('Annuity Prices'!BK:BK,'Annuity Prices'!$B:$B,$D392,'Annuity Prices'!$E:$E,$G392),IF($B392="RAB Short",SUMIFS('RAB Prices Short'!BK:BK,'RAB Prices Short'!$B:$B,'All Prices combined'!$D392,'RAB Prices Short'!$E:$E,'All Prices combined'!$G392),IF($B392="RAB Long",SUMIFS('RAB Prices Long'!BK:BK,'RAB Prices Long'!$B:$B,'All Prices combined'!$D392,'RAB Prices Long'!$E:$E,'All Prices combined'!$G392)))),2)</f>
        <v>56.03</v>
      </c>
      <c r="BI392" s="2">
        <f>ROUND(IF($B392="Annuity",SUMIFS('Annuity Prices'!BL:BL,'Annuity Prices'!$B:$B,$D392,'Annuity Prices'!$E:$E,$G392),IF($B392="RAB Short",SUMIFS('RAB Prices Short'!BL:BL,'RAB Prices Short'!$B:$B,'All Prices combined'!$D392,'RAB Prices Short'!$E:$E,'All Prices combined'!$G392),IF($B392="RAB Long",SUMIFS('RAB Prices Long'!BL:BL,'RAB Prices Long'!$B:$B,'All Prices combined'!$D392,'RAB Prices Long'!$E:$E,'All Prices combined'!$G392)))),2)</f>
        <v>57.44</v>
      </c>
      <c r="BJ392" s="2">
        <f>ROUND(IF($B392="Annuity",SUMIFS('Annuity Prices'!BM:BM,'Annuity Prices'!$B:$B,$D392,'Annuity Prices'!$E:$E,$G392),IF($B392="RAB Short",SUMIFS('RAB Prices Short'!BM:BM,'RAB Prices Short'!$B:$B,'All Prices combined'!$D392,'RAB Prices Short'!$E:$E,'All Prices combined'!$G392),IF($B392="RAB Long",SUMIFS('RAB Prices Long'!BM:BM,'RAB Prices Long'!$B:$B,'All Prices combined'!$D392,'RAB Prices Long'!$E:$E,'All Prices combined'!$G392)))),2)</f>
        <v>58.71</v>
      </c>
      <c r="BK392" s="2">
        <f>ROUND(IF($B392="Annuity",SUMIFS('Annuity Prices'!BN:BN,'Annuity Prices'!$B:$B,$D392,'Annuity Prices'!$E:$E,$G392),IF($B392="RAB Short",SUMIFS('RAB Prices Short'!BN:BN,'RAB Prices Short'!$B:$B,'All Prices combined'!$D392,'RAB Prices Short'!$E:$E,'All Prices combined'!$G392),IF($B392="RAB Long",SUMIFS('RAB Prices Long'!BN:BN,'RAB Prices Long'!$B:$B,'All Prices combined'!$D392,'RAB Prices Long'!$E:$E,'All Prices combined'!$G392)))),2)</f>
        <v>60.18</v>
      </c>
      <c r="BL392" s="2">
        <f>ROUND(IF($B392="Annuity",SUMIFS('Annuity Prices'!BO:BO,'Annuity Prices'!$B:$B,$D392,'Annuity Prices'!$E:$E,$G392),IF($B392="RAB Short",SUMIFS('RAB Prices Short'!BO:BO,'RAB Prices Short'!$B:$B,'All Prices combined'!$D392,'RAB Prices Short'!$E:$E,'All Prices combined'!$G392),IF($B392="RAB Long",SUMIFS('RAB Prices Long'!BO:BO,'RAB Prices Long'!$B:$B,'All Prices combined'!$D392,'RAB Prices Long'!$E:$E,'All Prices combined'!$G392)))),2)</f>
        <v>61.68</v>
      </c>
      <c r="BM392" s="2">
        <f>ROUND(IF($B392="Annuity",SUMIFS('Annuity Prices'!BP:BP,'Annuity Prices'!$B:$B,$D392,'Annuity Prices'!$E:$E,$G392),IF($B392="RAB Short",SUMIFS('RAB Prices Short'!BP:BP,'RAB Prices Short'!$B:$B,'All Prices combined'!$D392,'RAB Prices Short'!$E:$E,'All Prices combined'!$G392),IF($B392="RAB Long",SUMIFS('RAB Prices Long'!BP:BP,'RAB Prices Long'!$B:$B,'All Prices combined'!$D392,'RAB Prices Long'!$E:$E,'All Prices combined'!$G392)))),2)</f>
        <v>63.22</v>
      </c>
      <c r="BN392" s="2">
        <f>ROUND(IF($B392="Annuity",SUMIFS('Annuity Prices'!BQ:BQ,'Annuity Prices'!$B:$B,$D392,'Annuity Prices'!$E:$E,$G392),IF($B392="RAB Short",SUMIFS('RAB Prices Short'!BQ:BQ,'RAB Prices Short'!$B:$B,'All Prices combined'!$D392,'RAB Prices Short'!$E:$E,'All Prices combined'!$G392),IF($B392="RAB Long",SUMIFS('RAB Prices Long'!BQ:BQ,'RAB Prices Long'!$B:$B,'All Prices combined'!$D392,'RAB Prices Long'!$E:$E,'All Prices combined'!$G392)))),2)</f>
        <v>64.62</v>
      </c>
      <c r="BO392" s="2">
        <f>ROUND(IF($B392="Annuity",SUMIFS('Annuity Prices'!BR:BR,'Annuity Prices'!$B:$B,$D392,'Annuity Prices'!$E:$E,$G392),IF($B392="RAB Short",SUMIFS('RAB Prices Short'!BR:BR,'RAB Prices Short'!$B:$B,'All Prices combined'!$D392,'RAB Prices Short'!$E:$E,'All Prices combined'!$G392),IF($B392="RAB Long",SUMIFS('RAB Prices Long'!BR:BR,'RAB Prices Long'!$B:$B,'All Prices combined'!$D392,'RAB Prices Long'!$E:$E,'All Prices combined'!$G392)))),2)</f>
        <v>66.239999999999995</v>
      </c>
      <c r="BP392" s="2">
        <f>ROUND(IF($B392="Annuity",SUMIFS('Annuity Prices'!BS:BS,'Annuity Prices'!$B:$B,$D392,'Annuity Prices'!$E:$E,$G392),IF($B392="RAB Short",SUMIFS('RAB Prices Short'!BS:BS,'RAB Prices Short'!$B:$B,'All Prices combined'!$D392,'RAB Prices Short'!$E:$E,'All Prices combined'!$G392),IF($B392="RAB Long",SUMIFS('RAB Prices Long'!BS:BS,'RAB Prices Long'!$B:$B,'All Prices combined'!$D392,'RAB Prices Long'!$E:$E,'All Prices combined'!$G392)))),2)</f>
        <v>67.900000000000006</v>
      </c>
      <c r="BQ392" s="2">
        <f>ROUND(IF($B392="Annuity",SUMIFS('Annuity Prices'!BT:BT,'Annuity Prices'!$B:$B,$D392,'Annuity Prices'!$E:$E,$G392),IF($B392="RAB Short",SUMIFS('RAB Prices Short'!BT:BT,'RAB Prices Short'!$B:$B,'All Prices combined'!$D392,'RAB Prices Short'!$E:$E,'All Prices combined'!$G392),IF($B392="RAB Long",SUMIFS('RAB Prices Long'!BT:BT,'RAB Prices Long'!$B:$B,'All Prices combined'!$D392,'RAB Prices Long'!$E:$E,'All Prices combined'!$G392)))),2)</f>
        <v>69.59</v>
      </c>
      <c r="BR392" s="2">
        <f>ROUND(IF($B392="Annuity",SUMIFS('Annuity Prices'!BU:BU,'Annuity Prices'!$B:$B,$D392,'Annuity Prices'!$E:$E,$G392),IF($B392="RAB Short",SUMIFS('RAB Prices Short'!BU:BU,'RAB Prices Short'!$B:$B,'All Prices combined'!$D392,'RAB Prices Short'!$E:$E,'All Prices combined'!$G392),IF($B392="RAB Long",SUMIFS('RAB Prices Long'!BU:BU,'RAB Prices Long'!$B:$B,'All Prices combined'!$D392,'RAB Prices Long'!$E:$E,'All Prices combined'!$G392)))),2)</f>
        <v>71.14</v>
      </c>
      <c r="BS392" s="2">
        <f>ROUND(IF($B392="Annuity",SUMIFS('Annuity Prices'!BV:BV,'Annuity Prices'!$B:$B,$D392,'Annuity Prices'!$E:$E,$G392),IF($B392="RAB Short",SUMIFS('RAB Prices Short'!BV:BV,'RAB Prices Short'!$B:$B,'All Prices combined'!$D392,'RAB Prices Short'!$E:$E,'All Prices combined'!$G392),IF($B392="RAB Long",SUMIFS('RAB Prices Long'!BV:BV,'RAB Prices Long'!$B:$B,'All Prices combined'!$D392,'RAB Prices Long'!$E:$E,'All Prices combined'!$G392)))),2)</f>
        <v>72.91</v>
      </c>
      <c r="BT392" s="2">
        <f>ROUND(IF($B392="Annuity",SUMIFS('Annuity Prices'!BW:BW,'Annuity Prices'!$B:$B,$D392,'Annuity Prices'!$E:$E,$G392),IF($B392="RAB Short",SUMIFS('RAB Prices Short'!BW:BW,'RAB Prices Short'!$B:$B,'All Prices combined'!$D392,'RAB Prices Short'!$E:$E,'All Prices combined'!$G392),IF($B392="RAB Long",SUMIFS('RAB Prices Long'!BW:BW,'RAB Prices Long'!$B:$B,'All Prices combined'!$D392,'RAB Prices Long'!$E:$E,'All Prices combined'!$G392)))),2)</f>
        <v>74.739999999999995</v>
      </c>
      <c r="BU392" s="2">
        <f>ROUND(IF($B392="Annuity",SUMIFS('Annuity Prices'!BX:BX,'Annuity Prices'!$B:$B,$D392,'Annuity Prices'!$E:$E,$G392),IF($B392="RAB Short",SUMIFS('RAB Prices Short'!BX:BX,'RAB Prices Short'!$B:$B,'All Prices combined'!$D392,'RAB Prices Short'!$E:$E,'All Prices combined'!$G392),IF($B392="RAB Long",SUMIFS('RAB Prices Long'!BX:BX,'RAB Prices Long'!$B:$B,'All Prices combined'!$D392,'RAB Prices Long'!$E:$E,'All Prices combined'!$G392)))),2)</f>
        <v>76.61</v>
      </c>
    </row>
    <row r="393" spans="2:73" x14ac:dyDescent="0.25">
      <c r="B393" t="s">
        <v>45</v>
      </c>
      <c r="C393">
        <v>2</v>
      </c>
      <c r="E393" t="s">
        <v>131</v>
      </c>
      <c r="F393">
        <v>2</v>
      </c>
      <c r="G393" t="s">
        <v>132</v>
      </c>
      <c r="I393" s="2">
        <f>ROUND(IF($B393="Annuity",SUMIFS('Annuity Prices'!L:L,'Annuity Prices'!$B:$B,$D393,'Annuity Prices'!$E:$E,$G393),IF($B393="RAB Short",SUMIFS('RAB Prices Short'!L:L,'RAB Prices Short'!$B:$B,'All Prices combined'!$D393,'RAB Prices Short'!$E:$E,'All Prices combined'!$G393),IF($B393="RAB Long",SUMIFS('RAB Prices Long'!L:L,'RAB Prices Long'!$B:$B,'All Prices combined'!$D393,'RAB Prices Long'!$E:$E,'All Prices combined'!$G393)))),2)</f>
        <v>0</v>
      </c>
      <c r="J393" s="2">
        <f>ROUND(IF($B393="Annuity",SUMIFS('Annuity Prices'!M:M,'Annuity Prices'!$B:$B,$D393,'Annuity Prices'!$E:$E,$G393),IF($B393="RAB Short",SUMIFS('RAB Prices Short'!M:M,'RAB Prices Short'!$B:$B,'All Prices combined'!$D393,'RAB Prices Short'!$E:$E,'All Prices combined'!$G393),IF($B393="RAB Long",SUMIFS('RAB Prices Long'!M:M,'RAB Prices Long'!$B:$B,'All Prices combined'!$D393,'RAB Prices Long'!$E:$E,'All Prices combined'!$G393)))),2)</f>
        <v>0</v>
      </c>
      <c r="K393" s="2">
        <f>ROUND(IF($B393="Annuity",SUMIFS('Annuity Prices'!N:N,'Annuity Prices'!$B:$B,$D393,'Annuity Prices'!$E:$E,$G393),IF($B393="RAB Short",SUMIFS('RAB Prices Short'!N:N,'RAB Prices Short'!$B:$B,'All Prices combined'!$D393,'RAB Prices Short'!$E:$E,'All Prices combined'!$G393),IF($B393="RAB Long",SUMIFS('RAB Prices Long'!N:N,'RAB Prices Long'!$B:$B,'All Prices combined'!$D393,'RAB Prices Long'!$E:$E,'All Prices combined'!$G393)))),2)</f>
        <v>0</v>
      </c>
      <c r="L393" s="2">
        <f>ROUND(IF($B393="Annuity",SUMIFS('Annuity Prices'!O:O,'Annuity Prices'!$B:$B,$D393,'Annuity Prices'!$E:$E,$G393),IF($B393="RAB Short",SUMIFS('RAB Prices Short'!O:O,'RAB Prices Short'!$B:$B,'All Prices combined'!$D393,'RAB Prices Short'!$E:$E,'All Prices combined'!$G393),IF($B393="RAB Long",SUMIFS('RAB Prices Long'!O:O,'RAB Prices Long'!$B:$B,'All Prices combined'!$D393,'RAB Prices Long'!$E:$E,'All Prices combined'!$G393)))),2)</f>
        <v>0</v>
      </c>
      <c r="M393" s="2">
        <f>ROUND(IF($B393="Annuity",SUMIFS('Annuity Prices'!P:P,'Annuity Prices'!$B:$B,$D393,'Annuity Prices'!$E:$E,$G393),IF($B393="RAB Short",SUMIFS('RAB Prices Short'!P:P,'RAB Prices Short'!$B:$B,'All Prices combined'!$D393,'RAB Prices Short'!$E:$E,'All Prices combined'!$G393),IF($B393="RAB Long",SUMIFS('RAB Prices Long'!P:P,'RAB Prices Long'!$B:$B,'All Prices combined'!$D393,'RAB Prices Long'!$E:$E,'All Prices combined'!$G393)))),2)</f>
        <v>0</v>
      </c>
      <c r="N393" s="2">
        <f>ROUND(IF($B393="Annuity",SUMIFS('Annuity Prices'!Q:Q,'Annuity Prices'!$B:$B,$D393,'Annuity Prices'!$E:$E,$G393),IF($B393="RAB Short",SUMIFS('RAB Prices Short'!Q:Q,'RAB Prices Short'!$B:$B,'All Prices combined'!$D393,'RAB Prices Short'!$E:$E,'All Prices combined'!$G393),IF($B393="RAB Long",SUMIFS('RAB Prices Long'!Q:Q,'RAB Prices Long'!$B:$B,'All Prices combined'!$D393,'RAB Prices Long'!$E:$E,'All Prices combined'!$G393)))),2)</f>
        <v>0</v>
      </c>
      <c r="O393" s="2">
        <f>ROUND(IF($B393="Annuity",SUMIFS('Annuity Prices'!R:R,'Annuity Prices'!$B:$B,$D393,'Annuity Prices'!$E:$E,$G393),IF($B393="RAB Short",SUMIFS('RAB Prices Short'!R:R,'RAB Prices Short'!$B:$B,'All Prices combined'!$D393,'RAB Prices Short'!$E:$E,'All Prices combined'!$G393),IF($B393="RAB Long",SUMIFS('RAB Prices Long'!R:R,'RAB Prices Long'!$B:$B,'All Prices combined'!$D393,'RAB Prices Long'!$E:$E,'All Prices combined'!$G393)))),2)</f>
        <v>0</v>
      </c>
      <c r="P393" s="2">
        <f>ROUND(IF($B393="Annuity",SUMIFS('Annuity Prices'!S:S,'Annuity Prices'!$B:$B,$D393,'Annuity Prices'!$E:$E,$G393),IF($B393="RAB Short",SUMIFS('RAB Prices Short'!S:S,'RAB Prices Short'!$B:$B,'All Prices combined'!$D393,'RAB Prices Short'!$E:$E,'All Prices combined'!$G393),IF($B393="RAB Long",SUMIFS('RAB Prices Long'!S:S,'RAB Prices Long'!$B:$B,'All Prices combined'!$D393,'RAB Prices Long'!$E:$E,'All Prices combined'!$G393)))),2)</f>
        <v>0</v>
      </c>
      <c r="Q393" s="2">
        <f>ROUND(IF($B393="Annuity",SUMIFS('Annuity Prices'!T:T,'Annuity Prices'!$B:$B,$D393,'Annuity Prices'!$E:$E,$G393),IF($B393="RAB Short",SUMIFS('RAB Prices Short'!T:T,'RAB Prices Short'!$B:$B,'All Prices combined'!$D393,'RAB Prices Short'!$E:$E,'All Prices combined'!$G393),IF($B393="RAB Long",SUMIFS('RAB Prices Long'!T:T,'RAB Prices Long'!$B:$B,'All Prices combined'!$D393,'RAB Prices Long'!$E:$E,'All Prices combined'!$G393)))),2)</f>
        <v>0</v>
      </c>
      <c r="R393" s="2">
        <f>ROUND(IF($B393="Annuity",SUMIFS('Annuity Prices'!U:U,'Annuity Prices'!$B:$B,$D393,'Annuity Prices'!$E:$E,$G393),IF($B393="RAB Short",SUMIFS('RAB Prices Short'!U:U,'RAB Prices Short'!$B:$B,'All Prices combined'!$D393,'RAB Prices Short'!$E:$E,'All Prices combined'!$G393),IF($B393="RAB Long",SUMIFS('RAB Prices Long'!U:U,'RAB Prices Long'!$B:$B,'All Prices combined'!$D393,'RAB Prices Long'!$E:$E,'All Prices combined'!$G393)))),2)</f>
        <v>0</v>
      </c>
      <c r="S393" s="2">
        <f>ROUND(IF($B393="Annuity",SUMIFS('Annuity Prices'!V:V,'Annuity Prices'!$B:$B,$D393,'Annuity Prices'!$E:$E,$G393),IF($B393="RAB Short",SUMIFS('RAB Prices Short'!V:V,'RAB Prices Short'!$B:$B,'All Prices combined'!$D393,'RAB Prices Short'!$E:$E,'All Prices combined'!$G393),IF($B393="RAB Long",SUMIFS('RAB Prices Long'!V:V,'RAB Prices Long'!$B:$B,'All Prices combined'!$D393,'RAB Prices Long'!$E:$E,'All Prices combined'!$G393)))),2)</f>
        <v>0</v>
      </c>
      <c r="T393" s="2">
        <f>ROUND(IF($B393="Annuity",SUMIFS('Annuity Prices'!W:W,'Annuity Prices'!$B:$B,$D393,'Annuity Prices'!$E:$E,$G393),IF($B393="RAB Short",SUMIFS('RAB Prices Short'!W:W,'RAB Prices Short'!$B:$B,'All Prices combined'!$D393,'RAB Prices Short'!$E:$E,'All Prices combined'!$G393),IF($B393="RAB Long",SUMIFS('RAB Prices Long'!W:W,'RAB Prices Long'!$B:$B,'All Prices combined'!$D393,'RAB Prices Long'!$E:$E,'All Prices combined'!$G393)))),2)</f>
        <v>0</v>
      </c>
      <c r="U393" s="2">
        <f>ROUND(IF($B393="Annuity",SUMIFS('Annuity Prices'!X:X,'Annuity Prices'!$B:$B,$D393,'Annuity Prices'!$E:$E,$G393),IF($B393="RAB Short",SUMIFS('RAB Prices Short'!X:X,'RAB Prices Short'!$B:$B,'All Prices combined'!$D393,'RAB Prices Short'!$E:$E,'All Prices combined'!$G393),IF($B393="RAB Long",SUMIFS('RAB Prices Long'!X:X,'RAB Prices Long'!$B:$B,'All Prices combined'!$D393,'RAB Prices Long'!$E:$E,'All Prices combined'!$G393)))),2)</f>
        <v>0</v>
      </c>
      <c r="V393" s="2">
        <f>ROUND(IF($B393="Annuity",SUMIFS('Annuity Prices'!Y:Y,'Annuity Prices'!$B:$B,$D393,'Annuity Prices'!$E:$E,$G393),IF($B393="RAB Short",SUMIFS('RAB Prices Short'!Y:Y,'RAB Prices Short'!$B:$B,'All Prices combined'!$D393,'RAB Prices Short'!$E:$E,'All Prices combined'!$G393),IF($B393="RAB Long",SUMIFS('RAB Prices Long'!Y:Y,'RAB Prices Long'!$B:$B,'All Prices combined'!$D393,'RAB Prices Long'!$E:$E,'All Prices combined'!$G393)))),2)</f>
        <v>0</v>
      </c>
      <c r="W393" s="2">
        <f>ROUND(IF($B393="Annuity",SUMIFS('Annuity Prices'!Z:Z,'Annuity Prices'!$B:$B,$D393,'Annuity Prices'!$E:$E,$G393),IF($B393="RAB Short",SUMIFS('RAB Prices Short'!Z:Z,'RAB Prices Short'!$B:$B,'All Prices combined'!$D393,'RAB Prices Short'!$E:$E,'All Prices combined'!$G393),IF($B393="RAB Long",SUMIFS('RAB Prices Long'!Z:Z,'RAB Prices Long'!$B:$B,'All Prices combined'!$D393,'RAB Prices Long'!$E:$E,'All Prices combined'!$G393)))),2)</f>
        <v>0</v>
      </c>
      <c r="X393" s="2">
        <f>ROUND(IF($B393="Annuity",SUMIFS('Annuity Prices'!AA:AA,'Annuity Prices'!$B:$B,$D393,'Annuity Prices'!$E:$E,$G393),IF($B393="RAB Short",SUMIFS('RAB Prices Short'!AA:AA,'RAB Prices Short'!$B:$B,'All Prices combined'!$D393,'RAB Prices Short'!$E:$E,'All Prices combined'!$G393),IF($B393="RAB Long",SUMIFS('RAB Prices Long'!AA:AA,'RAB Prices Long'!$B:$B,'All Prices combined'!$D393,'RAB Prices Long'!$E:$E,'All Prices combined'!$G393)))),2)</f>
        <v>0</v>
      </c>
      <c r="Y393" s="2">
        <f>ROUND(IF($B393="Annuity",SUMIFS('Annuity Prices'!AB:AB,'Annuity Prices'!$B:$B,$D393,'Annuity Prices'!$E:$E,$G393),IF($B393="RAB Short",SUMIFS('RAB Prices Short'!AB:AB,'RAB Prices Short'!$B:$B,'All Prices combined'!$D393,'RAB Prices Short'!$E:$E,'All Prices combined'!$G393),IF($B393="RAB Long",SUMIFS('RAB Prices Long'!AB:AB,'RAB Prices Long'!$B:$B,'All Prices combined'!$D393,'RAB Prices Long'!$E:$E,'All Prices combined'!$G393)))),2)</f>
        <v>0</v>
      </c>
      <c r="Z393" s="2">
        <f>ROUND(IF($B393="Annuity",SUMIFS('Annuity Prices'!AC:AC,'Annuity Prices'!$B:$B,$D393,'Annuity Prices'!$E:$E,$G393),IF($B393="RAB Short",SUMIFS('RAB Prices Short'!AC:AC,'RAB Prices Short'!$B:$B,'All Prices combined'!$D393,'RAB Prices Short'!$E:$E,'All Prices combined'!$G393),IF($B393="RAB Long",SUMIFS('RAB Prices Long'!AC:AC,'RAB Prices Long'!$B:$B,'All Prices combined'!$D393,'RAB Prices Long'!$E:$E,'All Prices combined'!$G393)))),2)</f>
        <v>0</v>
      </c>
      <c r="AA393" s="2">
        <f>ROUND(IF($B393="Annuity",SUMIFS('Annuity Prices'!AD:AD,'Annuity Prices'!$B:$B,$D393,'Annuity Prices'!$E:$E,$G393),IF($B393="RAB Short",SUMIFS('RAB Prices Short'!AD:AD,'RAB Prices Short'!$B:$B,'All Prices combined'!$D393,'RAB Prices Short'!$E:$E,'All Prices combined'!$G393),IF($B393="RAB Long",SUMIFS('RAB Prices Long'!AD:AD,'RAB Prices Long'!$B:$B,'All Prices combined'!$D393,'RAB Prices Long'!$E:$E,'All Prices combined'!$G393)))),2)</f>
        <v>0</v>
      </c>
      <c r="AB393" s="2">
        <f>ROUND(IF($B393="Annuity",SUMIFS('Annuity Prices'!AE:AE,'Annuity Prices'!$B:$B,$D393,'Annuity Prices'!$E:$E,$G393),IF($B393="RAB Short",SUMIFS('RAB Prices Short'!AE:AE,'RAB Prices Short'!$B:$B,'All Prices combined'!$D393,'RAB Prices Short'!$E:$E,'All Prices combined'!$G393),IF($B393="RAB Long",SUMIFS('RAB Prices Long'!AE:AE,'RAB Prices Long'!$B:$B,'All Prices combined'!$D393,'RAB Prices Long'!$E:$E,'All Prices combined'!$G393)))),2)</f>
        <v>0</v>
      </c>
      <c r="AC393" s="2">
        <f>ROUND(IF($B393="Annuity",SUMIFS('Annuity Prices'!AF:AF,'Annuity Prices'!$B:$B,$D393,'Annuity Prices'!$E:$E,$G393),IF($B393="RAB Short",SUMIFS('RAB Prices Short'!AF:AF,'RAB Prices Short'!$B:$B,'All Prices combined'!$D393,'RAB Prices Short'!$E:$E,'All Prices combined'!$G393),IF($B393="RAB Long",SUMIFS('RAB Prices Long'!AF:AF,'RAB Prices Long'!$B:$B,'All Prices combined'!$D393,'RAB Prices Long'!$E:$E,'All Prices combined'!$G393)))),2)</f>
        <v>0</v>
      </c>
      <c r="AD393" s="2">
        <f>ROUND(IF($B393="Annuity",SUMIFS('Annuity Prices'!AG:AG,'Annuity Prices'!$B:$B,$D393,'Annuity Prices'!$E:$E,$G393),IF($B393="RAB Short",SUMIFS('RAB Prices Short'!AG:AG,'RAB Prices Short'!$B:$B,'All Prices combined'!$D393,'RAB Prices Short'!$E:$E,'All Prices combined'!$G393),IF($B393="RAB Long",SUMIFS('RAB Prices Long'!AG:AG,'RAB Prices Long'!$B:$B,'All Prices combined'!$D393,'RAB Prices Long'!$E:$E,'All Prices combined'!$G393)))),2)</f>
        <v>0</v>
      </c>
      <c r="AE393" s="2">
        <f>ROUND(IF($B393="Annuity",SUMIFS('Annuity Prices'!AH:AH,'Annuity Prices'!$B:$B,$D393,'Annuity Prices'!$E:$E,$G393),IF($B393="RAB Short",SUMIFS('RAB Prices Short'!AH:AH,'RAB Prices Short'!$B:$B,'All Prices combined'!$D393,'RAB Prices Short'!$E:$E,'All Prices combined'!$G393),IF($B393="RAB Long",SUMIFS('RAB Prices Long'!AH:AH,'RAB Prices Long'!$B:$B,'All Prices combined'!$D393,'RAB Prices Long'!$E:$E,'All Prices combined'!$G393)))),2)</f>
        <v>0</v>
      </c>
      <c r="AF393" s="2">
        <f>ROUND(IF($B393="Annuity",SUMIFS('Annuity Prices'!AI:AI,'Annuity Prices'!$B:$B,$D393,'Annuity Prices'!$E:$E,$G393),IF($B393="RAB Short",SUMIFS('RAB Prices Short'!AI:AI,'RAB Prices Short'!$B:$B,'All Prices combined'!$D393,'RAB Prices Short'!$E:$E,'All Prices combined'!$G393),IF($B393="RAB Long",SUMIFS('RAB Prices Long'!AI:AI,'RAB Prices Long'!$B:$B,'All Prices combined'!$D393,'RAB Prices Long'!$E:$E,'All Prices combined'!$G393)))),2)</f>
        <v>0</v>
      </c>
      <c r="AG393" s="2">
        <f>ROUND(IF($B393="Annuity",SUMIFS('Annuity Prices'!AJ:AJ,'Annuity Prices'!$B:$B,$D393,'Annuity Prices'!$E:$E,$G393),IF($B393="RAB Short",SUMIFS('RAB Prices Short'!AJ:AJ,'RAB Prices Short'!$B:$B,'All Prices combined'!$D393,'RAB Prices Short'!$E:$E,'All Prices combined'!$G393),IF($B393="RAB Long",SUMIFS('RAB Prices Long'!AJ:AJ,'RAB Prices Long'!$B:$B,'All Prices combined'!$D393,'RAB Prices Long'!$E:$E,'All Prices combined'!$G393)))),2)</f>
        <v>0</v>
      </c>
      <c r="AH393" s="2">
        <f>ROUND(IF($B393="Annuity",SUMIFS('Annuity Prices'!AK:AK,'Annuity Prices'!$B:$B,$D393,'Annuity Prices'!$E:$E,$G393),IF($B393="RAB Short",SUMIFS('RAB Prices Short'!AK:AK,'RAB Prices Short'!$B:$B,'All Prices combined'!$D393,'RAB Prices Short'!$E:$E,'All Prices combined'!$G393),IF($B393="RAB Long",SUMIFS('RAB Prices Long'!AK:AK,'RAB Prices Long'!$B:$B,'All Prices combined'!$D393,'RAB Prices Long'!$E:$E,'All Prices combined'!$G393)))),2)</f>
        <v>0</v>
      </c>
      <c r="AI393" s="2">
        <f>ROUND(IF($B393="Annuity",SUMIFS('Annuity Prices'!AL:AL,'Annuity Prices'!$B:$B,$D393,'Annuity Prices'!$E:$E,$G393),IF($B393="RAB Short",SUMIFS('RAB Prices Short'!AL:AL,'RAB Prices Short'!$B:$B,'All Prices combined'!$D393,'RAB Prices Short'!$E:$E,'All Prices combined'!$G393),IF($B393="RAB Long",SUMIFS('RAB Prices Long'!AL:AL,'RAB Prices Long'!$B:$B,'All Prices combined'!$D393,'RAB Prices Long'!$E:$E,'All Prices combined'!$G393)))),2)</f>
        <v>0</v>
      </c>
      <c r="AJ393" s="2">
        <f>ROUND(IF($B393="Annuity",SUMIFS('Annuity Prices'!AM:AM,'Annuity Prices'!$B:$B,$D393,'Annuity Prices'!$E:$E,$G393),IF($B393="RAB Short",SUMIFS('RAB Prices Short'!AM:AM,'RAB Prices Short'!$B:$B,'All Prices combined'!$D393,'RAB Prices Short'!$E:$E,'All Prices combined'!$G393),IF($B393="RAB Long",SUMIFS('RAB Prices Long'!AM:AM,'RAB Prices Long'!$B:$B,'All Prices combined'!$D393,'RAB Prices Long'!$E:$E,'All Prices combined'!$G393)))),2)</f>
        <v>0</v>
      </c>
      <c r="AK393" s="2">
        <f>ROUND(IF($B393="Annuity",SUMIFS('Annuity Prices'!AN:AN,'Annuity Prices'!$B:$B,$D393,'Annuity Prices'!$E:$E,$G393),IF($B393="RAB Short",SUMIFS('RAB Prices Short'!AN:AN,'RAB Prices Short'!$B:$B,'All Prices combined'!$D393,'RAB Prices Short'!$E:$E,'All Prices combined'!$G393),IF($B393="RAB Long",SUMIFS('RAB Prices Long'!AN:AN,'RAB Prices Long'!$B:$B,'All Prices combined'!$D393,'RAB Prices Long'!$E:$E,'All Prices combined'!$G393)))),2)</f>
        <v>0</v>
      </c>
      <c r="AL393" s="2">
        <f>ROUND(IF($B393="Annuity",SUMIFS('Annuity Prices'!AO:AO,'Annuity Prices'!$B:$B,$D393,'Annuity Prices'!$E:$E,$G393),IF($B393="RAB Short",SUMIFS('RAB Prices Short'!AO:AO,'RAB Prices Short'!$B:$B,'All Prices combined'!$D393,'RAB Prices Short'!$E:$E,'All Prices combined'!$G393),IF($B393="RAB Long",SUMIFS('RAB Prices Long'!AO:AO,'RAB Prices Long'!$B:$B,'All Prices combined'!$D393,'RAB Prices Long'!$E:$E,'All Prices combined'!$G393)))),2)</f>
        <v>0</v>
      </c>
      <c r="AM393" s="2">
        <f>ROUND(IF($B393="Annuity",SUMIFS('Annuity Prices'!AP:AP,'Annuity Prices'!$B:$B,$D393,'Annuity Prices'!$E:$E,$G393),IF($B393="RAB Short",SUMIFS('RAB Prices Short'!AP:AP,'RAB Prices Short'!$B:$B,'All Prices combined'!$D393,'RAB Prices Short'!$E:$E,'All Prices combined'!$G393),IF($B393="RAB Long",SUMIFS('RAB Prices Long'!AP:AP,'RAB Prices Long'!$B:$B,'All Prices combined'!$D393,'RAB Prices Long'!$E:$E,'All Prices combined'!$G393)))),2)</f>
        <v>0</v>
      </c>
      <c r="AN393" s="2">
        <f>ROUND(IF($B393="Annuity",SUMIFS('Annuity Prices'!AQ:AQ,'Annuity Prices'!$B:$B,$D393,'Annuity Prices'!$E:$E,$G393),IF($B393="RAB Short",SUMIFS('RAB Prices Short'!AQ:AQ,'RAB Prices Short'!$B:$B,'All Prices combined'!$D393,'RAB Prices Short'!$E:$E,'All Prices combined'!$G393),IF($B393="RAB Long",SUMIFS('RAB Prices Long'!AQ:AQ,'RAB Prices Long'!$B:$B,'All Prices combined'!$D393,'RAB Prices Long'!$E:$E,'All Prices combined'!$G393)))),2)</f>
        <v>0</v>
      </c>
      <c r="AO393" s="2">
        <f>ROUND(IF($B393="Annuity",SUMIFS('Annuity Prices'!AR:AR,'Annuity Prices'!$B:$B,$D393,'Annuity Prices'!$E:$E,$G393),IF($B393="RAB Short",SUMIFS('RAB Prices Short'!AR:AR,'RAB Prices Short'!$B:$B,'All Prices combined'!$D393,'RAB Prices Short'!$E:$E,'All Prices combined'!$G393),IF($B393="RAB Long",SUMIFS('RAB Prices Long'!AR:AR,'RAB Prices Long'!$B:$B,'All Prices combined'!$D393,'RAB Prices Long'!$E:$E,'All Prices combined'!$G393)))),2)</f>
        <v>0</v>
      </c>
      <c r="AP393" s="2">
        <f>ROUND(IF($B393="Annuity",SUMIFS('Annuity Prices'!AS:AS,'Annuity Prices'!$B:$B,$D393,'Annuity Prices'!$E:$E,$G393),IF($B393="RAB Short",SUMIFS('RAB Prices Short'!AS:AS,'RAB Prices Short'!$B:$B,'All Prices combined'!$D393,'RAB Prices Short'!$E:$E,'All Prices combined'!$G393),IF($B393="RAB Long",SUMIFS('RAB Prices Long'!AS:AS,'RAB Prices Long'!$B:$B,'All Prices combined'!$D393,'RAB Prices Long'!$E:$E,'All Prices combined'!$G393)))),2)</f>
        <v>0</v>
      </c>
      <c r="AQ393" s="2">
        <f>ROUND(IF($B393="Annuity",SUMIFS('Annuity Prices'!AT:AT,'Annuity Prices'!$B:$B,$D393,'Annuity Prices'!$E:$E,$G393),IF($B393="RAB Short",SUMIFS('RAB Prices Short'!AT:AT,'RAB Prices Short'!$B:$B,'All Prices combined'!$D393,'RAB Prices Short'!$E:$E,'All Prices combined'!$G393),IF($B393="RAB Long",SUMIFS('RAB Prices Long'!AT:AT,'RAB Prices Long'!$B:$B,'All Prices combined'!$D393,'RAB Prices Long'!$E:$E,'All Prices combined'!$G393)))),2)</f>
        <v>0</v>
      </c>
      <c r="AR393" s="2">
        <f>ROUND(IF($B393="Annuity",SUMIFS('Annuity Prices'!AU:AU,'Annuity Prices'!$B:$B,$D393,'Annuity Prices'!$E:$E,$G393),IF($B393="RAB Short",SUMIFS('RAB Prices Short'!AU:AU,'RAB Prices Short'!$B:$B,'All Prices combined'!$D393,'RAB Prices Short'!$E:$E,'All Prices combined'!$G393),IF($B393="RAB Long",SUMIFS('RAB Prices Long'!AU:AU,'RAB Prices Long'!$B:$B,'All Prices combined'!$D393,'RAB Prices Long'!$E:$E,'All Prices combined'!$G393)))),2)</f>
        <v>0</v>
      </c>
      <c r="AS393" s="2">
        <f>ROUND(IF($B393="Annuity",SUMIFS('Annuity Prices'!AV:AV,'Annuity Prices'!$B:$B,$D393,'Annuity Prices'!$E:$E,$G393),IF($B393="RAB Short",SUMIFS('RAB Prices Short'!AV:AV,'RAB Prices Short'!$B:$B,'All Prices combined'!$D393,'RAB Prices Short'!$E:$E,'All Prices combined'!$G393),IF($B393="RAB Long",SUMIFS('RAB Prices Long'!AV:AV,'RAB Prices Long'!$B:$B,'All Prices combined'!$D393,'RAB Prices Long'!$E:$E,'All Prices combined'!$G393)))),2)</f>
        <v>0</v>
      </c>
      <c r="AT393" s="2">
        <f>ROUND(IF($B393="Annuity",SUMIFS('Annuity Prices'!AW:AW,'Annuity Prices'!$B:$B,$D393,'Annuity Prices'!$E:$E,$G393),IF($B393="RAB Short",SUMIFS('RAB Prices Short'!AW:AW,'RAB Prices Short'!$B:$B,'All Prices combined'!$D393,'RAB Prices Short'!$E:$E,'All Prices combined'!$G393),IF($B393="RAB Long",SUMIFS('RAB Prices Long'!AW:AW,'RAB Prices Long'!$B:$B,'All Prices combined'!$D393,'RAB Prices Long'!$E:$E,'All Prices combined'!$G393)))),2)</f>
        <v>0</v>
      </c>
      <c r="AU393" s="2">
        <f>ROUND(IF($B393="Annuity",SUMIFS('Annuity Prices'!AX:AX,'Annuity Prices'!$B:$B,$D393,'Annuity Prices'!$E:$E,$G393),IF($B393="RAB Short",SUMIFS('RAB Prices Short'!AX:AX,'RAB Prices Short'!$B:$B,'All Prices combined'!$D393,'RAB Prices Short'!$E:$E,'All Prices combined'!$G393),IF($B393="RAB Long",SUMIFS('RAB Prices Long'!AX:AX,'RAB Prices Long'!$B:$B,'All Prices combined'!$D393,'RAB Prices Long'!$E:$E,'All Prices combined'!$G393)))),2)</f>
        <v>0</v>
      </c>
      <c r="AV393" s="2">
        <f>ROUND(IF($B393="Annuity",SUMIFS('Annuity Prices'!AY:AY,'Annuity Prices'!$B:$B,$D393,'Annuity Prices'!$E:$E,$G393),IF($B393="RAB Short",SUMIFS('RAB Prices Short'!AY:AY,'RAB Prices Short'!$B:$B,'All Prices combined'!$D393,'RAB Prices Short'!$E:$E,'All Prices combined'!$G393),IF($B393="RAB Long",SUMIFS('RAB Prices Long'!AY:AY,'RAB Prices Long'!$B:$B,'All Prices combined'!$D393,'RAB Prices Long'!$E:$E,'All Prices combined'!$G393)))),2)</f>
        <v>0</v>
      </c>
      <c r="AW393" s="2">
        <f>ROUND(IF($B393="Annuity",SUMIFS('Annuity Prices'!AZ:AZ,'Annuity Prices'!$B:$B,$D393,'Annuity Prices'!$E:$E,$G393),IF($B393="RAB Short",SUMIFS('RAB Prices Short'!AZ:AZ,'RAB Prices Short'!$B:$B,'All Prices combined'!$D393,'RAB Prices Short'!$E:$E,'All Prices combined'!$G393),IF($B393="RAB Long",SUMIFS('RAB Prices Long'!AZ:AZ,'RAB Prices Long'!$B:$B,'All Prices combined'!$D393,'RAB Prices Long'!$E:$E,'All Prices combined'!$G393)))),2)</f>
        <v>0</v>
      </c>
      <c r="AX393" s="2">
        <f>ROUND(IF($B393="Annuity",SUMIFS('Annuity Prices'!BA:BA,'Annuity Prices'!$B:$B,$D393,'Annuity Prices'!$E:$E,$G393),IF($B393="RAB Short",SUMIFS('RAB Prices Short'!BA:BA,'RAB Prices Short'!$B:$B,'All Prices combined'!$D393,'RAB Prices Short'!$E:$E,'All Prices combined'!$G393),IF($B393="RAB Long",SUMIFS('RAB Prices Long'!BA:BA,'RAB Prices Long'!$B:$B,'All Prices combined'!$D393,'RAB Prices Long'!$E:$E,'All Prices combined'!$G393)))),2)</f>
        <v>0</v>
      </c>
      <c r="AY393" s="2">
        <f>ROUND(IF($B393="Annuity",SUMIFS('Annuity Prices'!BB:BB,'Annuity Prices'!$B:$B,$D393,'Annuity Prices'!$E:$E,$G393),IF($B393="RAB Short",SUMIFS('RAB Prices Short'!BB:BB,'RAB Prices Short'!$B:$B,'All Prices combined'!$D393,'RAB Prices Short'!$E:$E,'All Prices combined'!$G393),IF($B393="RAB Long",SUMIFS('RAB Prices Long'!BB:BB,'RAB Prices Long'!$B:$B,'All Prices combined'!$D393,'RAB Prices Long'!$E:$E,'All Prices combined'!$G393)))),2)</f>
        <v>0</v>
      </c>
      <c r="AZ393" s="2">
        <f>ROUND(IF($B393="Annuity",SUMIFS('Annuity Prices'!BC:BC,'Annuity Prices'!$B:$B,$D393,'Annuity Prices'!$E:$E,$G393),IF($B393="RAB Short",SUMIFS('RAB Prices Short'!BC:BC,'RAB Prices Short'!$B:$B,'All Prices combined'!$D393,'RAB Prices Short'!$E:$E,'All Prices combined'!$G393),IF($B393="RAB Long",SUMIFS('RAB Prices Long'!BC:BC,'RAB Prices Long'!$B:$B,'All Prices combined'!$D393,'RAB Prices Long'!$E:$E,'All Prices combined'!$G393)))),2)</f>
        <v>0</v>
      </c>
      <c r="BA393" s="2">
        <f>ROUND(IF($B393="Annuity",SUMIFS('Annuity Prices'!BD:BD,'Annuity Prices'!$B:$B,$D393,'Annuity Prices'!$E:$E,$G393),IF($B393="RAB Short",SUMIFS('RAB Prices Short'!BD:BD,'RAB Prices Short'!$B:$B,'All Prices combined'!$D393,'RAB Prices Short'!$E:$E,'All Prices combined'!$G393),IF($B393="RAB Long",SUMIFS('RAB Prices Long'!BD:BD,'RAB Prices Long'!$B:$B,'All Prices combined'!$D393,'RAB Prices Long'!$E:$E,'All Prices combined'!$G393)))),2)</f>
        <v>0</v>
      </c>
      <c r="BB393" s="2">
        <f>ROUND(IF($B393="Annuity",SUMIFS('Annuity Prices'!BE:BE,'Annuity Prices'!$B:$B,$D393,'Annuity Prices'!$E:$E,$G393),IF($B393="RAB Short",SUMIFS('RAB Prices Short'!BE:BE,'RAB Prices Short'!$B:$B,'All Prices combined'!$D393,'RAB Prices Short'!$E:$E,'All Prices combined'!$G393),IF($B393="RAB Long",SUMIFS('RAB Prices Long'!BE:BE,'RAB Prices Long'!$B:$B,'All Prices combined'!$D393,'RAB Prices Long'!$E:$E,'All Prices combined'!$G393)))),2)</f>
        <v>0</v>
      </c>
      <c r="BC393" s="2">
        <f>ROUND(IF($B393="Annuity",SUMIFS('Annuity Prices'!BF:BF,'Annuity Prices'!$B:$B,$D393,'Annuity Prices'!$E:$E,$G393),IF($B393="RAB Short",SUMIFS('RAB Prices Short'!BF:BF,'RAB Prices Short'!$B:$B,'All Prices combined'!$D393,'RAB Prices Short'!$E:$E,'All Prices combined'!$G393),IF($B393="RAB Long",SUMIFS('RAB Prices Long'!BF:BF,'RAB Prices Long'!$B:$B,'All Prices combined'!$D393,'RAB Prices Long'!$E:$E,'All Prices combined'!$G393)))),2)</f>
        <v>0</v>
      </c>
      <c r="BD393" s="2">
        <f>ROUND(IF($B393="Annuity",SUMIFS('Annuity Prices'!BG:BG,'Annuity Prices'!$B:$B,$D393,'Annuity Prices'!$E:$E,$G393),IF($B393="RAB Short",SUMIFS('RAB Prices Short'!BG:BG,'RAB Prices Short'!$B:$B,'All Prices combined'!$D393,'RAB Prices Short'!$E:$E,'All Prices combined'!$G393),IF($B393="RAB Long",SUMIFS('RAB Prices Long'!BG:BG,'RAB Prices Long'!$B:$B,'All Prices combined'!$D393,'RAB Prices Long'!$E:$E,'All Prices combined'!$G393)))),2)</f>
        <v>0</v>
      </c>
      <c r="BE393" s="2">
        <f>ROUND(IF($B393="Annuity",SUMIFS('Annuity Prices'!BH:BH,'Annuity Prices'!$B:$B,$D393,'Annuity Prices'!$E:$E,$G393),IF($B393="RAB Short",SUMIFS('RAB Prices Short'!BH:BH,'RAB Prices Short'!$B:$B,'All Prices combined'!$D393,'RAB Prices Short'!$E:$E,'All Prices combined'!$G393),IF($B393="RAB Long",SUMIFS('RAB Prices Long'!BH:BH,'RAB Prices Long'!$B:$B,'All Prices combined'!$D393,'RAB Prices Long'!$E:$E,'All Prices combined'!$G393)))),2)</f>
        <v>0</v>
      </c>
      <c r="BF393" s="2">
        <f>ROUND(IF($B393="Annuity",SUMIFS('Annuity Prices'!BI:BI,'Annuity Prices'!$B:$B,$D393,'Annuity Prices'!$E:$E,$G393),IF($B393="RAB Short",SUMIFS('RAB Prices Short'!BI:BI,'RAB Prices Short'!$B:$B,'All Prices combined'!$D393,'RAB Prices Short'!$E:$E,'All Prices combined'!$G393),IF($B393="RAB Long",SUMIFS('RAB Prices Long'!BI:BI,'RAB Prices Long'!$B:$B,'All Prices combined'!$D393,'RAB Prices Long'!$E:$E,'All Prices combined'!$G393)))),2)</f>
        <v>0</v>
      </c>
      <c r="BG393" s="2">
        <f>ROUND(IF($B393="Annuity",SUMIFS('Annuity Prices'!BJ:BJ,'Annuity Prices'!$B:$B,$D393,'Annuity Prices'!$E:$E,$G393),IF($B393="RAB Short",SUMIFS('RAB Prices Short'!BJ:BJ,'RAB Prices Short'!$B:$B,'All Prices combined'!$D393,'RAB Prices Short'!$E:$E,'All Prices combined'!$G393),IF($B393="RAB Long",SUMIFS('RAB Prices Long'!BJ:BJ,'RAB Prices Long'!$B:$B,'All Prices combined'!$D393,'RAB Prices Long'!$E:$E,'All Prices combined'!$G393)))),2)</f>
        <v>0</v>
      </c>
      <c r="BH393" s="2">
        <f>ROUND(IF($B393="Annuity",SUMIFS('Annuity Prices'!BK:BK,'Annuity Prices'!$B:$B,$D393,'Annuity Prices'!$E:$E,$G393),IF($B393="RAB Short",SUMIFS('RAB Prices Short'!BK:BK,'RAB Prices Short'!$B:$B,'All Prices combined'!$D393,'RAB Prices Short'!$E:$E,'All Prices combined'!$G393),IF($B393="RAB Long",SUMIFS('RAB Prices Long'!BK:BK,'RAB Prices Long'!$B:$B,'All Prices combined'!$D393,'RAB Prices Long'!$E:$E,'All Prices combined'!$G393)))),2)</f>
        <v>0</v>
      </c>
      <c r="BI393" s="2">
        <f>ROUND(IF($B393="Annuity",SUMIFS('Annuity Prices'!BL:BL,'Annuity Prices'!$B:$B,$D393,'Annuity Prices'!$E:$E,$G393),IF($B393="RAB Short",SUMIFS('RAB Prices Short'!BL:BL,'RAB Prices Short'!$B:$B,'All Prices combined'!$D393,'RAB Prices Short'!$E:$E,'All Prices combined'!$G393),IF($B393="RAB Long",SUMIFS('RAB Prices Long'!BL:BL,'RAB Prices Long'!$B:$B,'All Prices combined'!$D393,'RAB Prices Long'!$E:$E,'All Prices combined'!$G393)))),2)</f>
        <v>0</v>
      </c>
      <c r="BJ393" s="2">
        <f>ROUND(IF($B393="Annuity",SUMIFS('Annuity Prices'!BM:BM,'Annuity Prices'!$B:$B,$D393,'Annuity Prices'!$E:$E,$G393),IF($B393="RAB Short",SUMIFS('RAB Prices Short'!BM:BM,'RAB Prices Short'!$B:$B,'All Prices combined'!$D393,'RAB Prices Short'!$E:$E,'All Prices combined'!$G393),IF($B393="RAB Long",SUMIFS('RAB Prices Long'!BM:BM,'RAB Prices Long'!$B:$B,'All Prices combined'!$D393,'RAB Prices Long'!$E:$E,'All Prices combined'!$G393)))),2)</f>
        <v>0</v>
      </c>
      <c r="BK393" s="2">
        <f>ROUND(IF($B393="Annuity",SUMIFS('Annuity Prices'!BN:BN,'Annuity Prices'!$B:$B,$D393,'Annuity Prices'!$E:$E,$G393),IF($B393="RAB Short",SUMIFS('RAB Prices Short'!BN:BN,'RAB Prices Short'!$B:$B,'All Prices combined'!$D393,'RAB Prices Short'!$E:$E,'All Prices combined'!$G393),IF($B393="RAB Long",SUMIFS('RAB Prices Long'!BN:BN,'RAB Prices Long'!$B:$B,'All Prices combined'!$D393,'RAB Prices Long'!$E:$E,'All Prices combined'!$G393)))),2)</f>
        <v>0</v>
      </c>
      <c r="BL393" s="2">
        <f>ROUND(IF($B393="Annuity",SUMIFS('Annuity Prices'!BO:BO,'Annuity Prices'!$B:$B,$D393,'Annuity Prices'!$E:$E,$G393),IF($B393="RAB Short",SUMIFS('RAB Prices Short'!BO:BO,'RAB Prices Short'!$B:$B,'All Prices combined'!$D393,'RAB Prices Short'!$E:$E,'All Prices combined'!$G393),IF($B393="RAB Long",SUMIFS('RAB Prices Long'!BO:BO,'RAB Prices Long'!$B:$B,'All Prices combined'!$D393,'RAB Prices Long'!$E:$E,'All Prices combined'!$G393)))),2)</f>
        <v>0</v>
      </c>
      <c r="BM393" s="2">
        <f>ROUND(IF($B393="Annuity",SUMIFS('Annuity Prices'!BP:BP,'Annuity Prices'!$B:$B,$D393,'Annuity Prices'!$E:$E,$G393),IF($B393="RAB Short",SUMIFS('RAB Prices Short'!BP:BP,'RAB Prices Short'!$B:$B,'All Prices combined'!$D393,'RAB Prices Short'!$E:$E,'All Prices combined'!$G393),IF($B393="RAB Long",SUMIFS('RAB Prices Long'!BP:BP,'RAB Prices Long'!$B:$B,'All Prices combined'!$D393,'RAB Prices Long'!$E:$E,'All Prices combined'!$G393)))),2)</f>
        <v>0</v>
      </c>
      <c r="BN393" s="2">
        <f>ROUND(IF($B393="Annuity",SUMIFS('Annuity Prices'!BQ:BQ,'Annuity Prices'!$B:$B,$D393,'Annuity Prices'!$E:$E,$G393),IF($B393="RAB Short",SUMIFS('RAB Prices Short'!BQ:BQ,'RAB Prices Short'!$B:$B,'All Prices combined'!$D393,'RAB Prices Short'!$E:$E,'All Prices combined'!$G393),IF($B393="RAB Long",SUMIFS('RAB Prices Long'!BQ:BQ,'RAB Prices Long'!$B:$B,'All Prices combined'!$D393,'RAB Prices Long'!$E:$E,'All Prices combined'!$G393)))),2)</f>
        <v>0</v>
      </c>
      <c r="BO393" s="2">
        <f>ROUND(IF($B393="Annuity",SUMIFS('Annuity Prices'!BR:BR,'Annuity Prices'!$B:$B,$D393,'Annuity Prices'!$E:$E,$G393),IF($B393="RAB Short",SUMIFS('RAB Prices Short'!BR:BR,'RAB Prices Short'!$B:$B,'All Prices combined'!$D393,'RAB Prices Short'!$E:$E,'All Prices combined'!$G393),IF($B393="RAB Long",SUMIFS('RAB Prices Long'!BR:BR,'RAB Prices Long'!$B:$B,'All Prices combined'!$D393,'RAB Prices Long'!$E:$E,'All Prices combined'!$G393)))),2)</f>
        <v>0</v>
      </c>
      <c r="BP393" s="2">
        <f>ROUND(IF($B393="Annuity",SUMIFS('Annuity Prices'!BS:BS,'Annuity Prices'!$B:$B,$D393,'Annuity Prices'!$E:$E,$G393),IF($B393="RAB Short",SUMIFS('RAB Prices Short'!BS:BS,'RAB Prices Short'!$B:$B,'All Prices combined'!$D393,'RAB Prices Short'!$E:$E,'All Prices combined'!$G393),IF($B393="RAB Long",SUMIFS('RAB Prices Long'!BS:BS,'RAB Prices Long'!$B:$B,'All Prices combined'!$D393,'RAB Prices Long'!$E:$E,'All Prices combined'!$G393)))),2)</f>
        <v>0</v>
      </c>
      <c r="BQ393" s="2">
        <f>ROUND(IF($B393="Annuity",SUMIFS('Annuity Prices'!BT:BT,'Annuity Prices'!$B:$B,$D393,'Annuity Prices'!$E:$E,$G393),IF($B393="RAB Short",SUMIFS('RAB Prices Short'!BT:BT,'RAB Prices Short'!$B:$B,'All Prices combined'!$D393,'RAB Prices Short'!$E:$E,'All Prices combined'!$G393),IF($B393="RAB Long",SUMIFS('RAB Prices Long'!BT:BT,'RAB Prices Long'!$B:$B,'All Prices combined'!$D393,'RAB Prices Long'!$E:$E,'All Prices combined'!$G393)))),2)</f>
        <v>0</v>
      </c>
      <c r="BR393" s="2">
        <f>ROUND(IF($B393="Annuity",SUMIFS('Annuity Prices'!BU:BU,'Annuity Prices'!$B:$B,$D393,'Annuity Prices'!$E:$E,$G393),IF($B393="RAB Short",SUMIFS('RAB Prices Short'!BU:BU,'RAB Prices Short'!$B:$B,'All Prices combined'!$D393,'RAB Prices Short'!$E:$E,'All Prices combined'!$G393),IF($B393="RAB Long",SUMIFS('RAB Prices Long'!BU:BU,'RAB Prices Long'!$B:$B,'All Prices combined'!$D393,'RAB Prices Long'!$E:$E,'All Prices combined'!$G393)))),2)</f>
        <v>0</v>
      </c>
      <c r="BS393" s="2">
        <f>ROUND(IF($B393="Annuity",SUMIFS('Annuity Prices'!BV:BV,'Annuity Prices'!$B:$B,$D393,'Annuity Prices'!$E:$E,$G393),IF($B393="RAB Short",SUMIFS('RAB Prices Short'!BV:BV,'RAB Prices Short'!$B:$B,'All Prices combined'!$D393,'RAB Prices Short'!$E:$E,'All Prices combined'!$G393),IF($B393="RAB Long",SUMIFS('RAB Prices Long'!BV:BV,'RAB Prices Long'!$B:$B,'All Prices combined'!$D393,'RAB Prices Long'!$E:$E,'All Prices combined'!$G393)))),2)</f>
        <v>0</v>
      </c>
      <c r="BT393" s="2">
        <f>ROUND(IF($B393="Annuity",SUMIFS('Annuity Prices'!BW:BW,'Annuity Prices'!$B:$B,$D393,'Annuity Prices'!$E:$E,$G393),IF($B393="RAB Short",SUMIFS('RAB Prices Short'!BW:BW,'RAB Prices Short'!$B:$B,'All Prices combined'!$D393,'RAB Prices Short'!$E:$E,'All Prices combined'!$G393),IF($B393="RAB Long",SUMIFS('RAB Prices Long'!BW:BW,'RAB Prices Long'!$B:$B,'All Prices combined'!$D393,'RAB Prices Long'!$E:$E,'All Prices combined'!$G393)))),2)</f>
        <v>0</v>
      </c>
      <c r="BU393" s="2">
        <f>ROUND(IF($B393="Annuity",SUMIFS('Annuity Prices'!BX:BX,'Annuity Prices'!$B:$B,$D393,'Annuity Prices'!$E:$E,$G393),IF($B393="RAB Short",SUMIFS('RAB Prices Short'!BX:BX,'RAB Prices Short'!$B:$B,'All Prices combined'!$D393,'RAB Prices Short'!$E:$E,'All Prices combined'!$G393),IF($B393="RAB Long",SUMIFS('RAB Prices Long'!BX:BX,'RAB Prices Long'!$B:$B,'All Prices combined'!$D393,'RAB Prices Long'!$E:$E,'All Prices combined'!$G393)))),2)</f>
        <v>0</v>
      </c>
    </row>
    <row r="394" spans="2:73" x14ac:dyDescent="0.25">
      <c r="B394" t="s">
        <v>45</v>
      </c>
      <c r="C394">
        <v>2</v>
      </c>
      <c r="D394" t="s">
        <v>132</v>
      </c>
      <c r="E394" t="s">
        <v>131</v>
      </c>
      <c r="F394">
        <v>2</v>
      </c>
      <c r="G394" t="s">
        <v>38</v>
      </c>
      <c r="H394" t="s">
        <v>128</v>
      </c>
      <c r="I394" s="2">
        <f>ROUND(IF($B394="Annuity",SUMIFS('Annuity Prices'!L:L,'Annuity Prices'!$B:$B,$D394,'Annuity Prices'!$E:$E,$G394),IF($B394="RAB Short",SUMIFS('RAB Prices Short'!L:L,'RAB Prices Short'!$B:$B,'All Prices combined'!$D394,'RAB Prices Short'!$E:$E,'All Prices combined'!$G394),IF($B394="RAB Long",SUMIFS('RAB Prices Long'!L:L,'RAB Prices Long'!$B:$B,'All Prices combined'!$D394,'RAB Prices Long'!$E:$E,'All Prices combined'!$G394)))),2)</f>
        <v>0</v>
      </c>
      <c r="J394" s="2">
        <f>ROUND(IF($B394="Annuity",SUMIFS('Annuity Prices'!M:M,'Annuity Prices'!$B:$B,$D394,'Annuity Prices'!$E:$E,$G394),IF($B394="RAB Short",SUMIFS('RAB Prices Short'!M:M,'RAB Prices Short'!$B:$B,'All Prices combined'!$D394,'RAB Prices Short'!$E:$E,'All Prices combined'!$G394),IF($B394="RAB Long",SUMIFS('RAB Prices Long'!M:M,'RAB Prices Long'!$B:$B,'All Prices combined'!$D394,'RAB Prices Long'!$E:$E,'All Prices combined'!$G394)))),2)</f>
        <v>0</v>
      </c>
      <c r="K394" s="2">
        <f>ROUND(IF($B394="Annuity",SUMIFS('Annuity Prices'!N:N,'Annuity Prices'!$B:$B,$D394,'Annuity Prices'!$E:$E,$G394),IF($B394="RAB Short",SUMIFS('RAB Prices Short'!N:N,'RAB Prices Short'!$B:$B,'All Prices combined'!$D394,'RAB Prices Short'!$E:$E,'All Prices combined'!$G394),IF($B394="RAB Long",SUMIFS('RAB Prices Long'!N:N,'RAB Prices Long'!$B:$B,'All Prices combined'!$D394,'RAB Prices Long'!$E:$E,'All Prices combined'!$G394)))),2)</f>
        <v>10.1</v>
      </c>
      <c r="L394" s="2">
        <f>ROUND(IF($B394="Annuity",SUMIFS('Annuity Prices'!O:O,'Annuity Prices'!$B:$B,$D394,'Annuity Prices'!$E:$E,$G394),IF($B394="RAB Short",SUMIFS('RAB Prices Short'!O:O,'RAB Prices Short'!$B:$B,'All Prices combined'!$D394,'RAB Prices Short'!$E:$E,'All Prices combined'!$G394),IF($B394="RAB Long",SUMIFS('RAB Prices Long'!O:O,'RAB Prices Long'!$B:$B,'All Prices combined'!$D394,'RAB Prices Long'!$E:$E,'All Prices combined'!$G394)))),2)</f>
        <v>10.39</v>
      </c>
      <c r="M394" s="2">
        <f>ROUND(IF($B394="Annuity",SUMIFS('Annuity Prices'!P:P,'Annuity Prices'!$B:$B,$D394,'Annuity Prices'!$E:$E,$G394),IF($B394="RAB Short",SUMIFS('RAB Prices Short'!P:P,'RAB Prices Short'!$B:$B,'All Prices combined'!$D394,'RAB Prices Short'!$E:$E,'All Prices combined'!$G394),IF($B394="RAB Long",SUMIFS('RAB Prices Long'!P:P,'RAB Prices Long'!$B:$B,'All Prices combined'!$D394,'RAB Prices Long'!$E:$E,'All Prices combined'!$G394)))),2)</f>
        <v>10.62</v>
      </c>
      <c r="N394" s="2">
        <f>ROUND(IF($B394="Annuity",SUMIFS('Annuity Prices'!Q:Q,'Annuity Prices'!$B:$B,$D394,'Annuity Prices'!$E:$E,$G394),IF($B394="RAB Short",SUMIFS('RAB Prices Short'!Q:Q,'RAB Prices Short'!$B:$B,'All Prices combined'!$D394,'RAB Prices Short'!$E:$E,'All Prices combined'!$G394),IF($B394="RAB Long",SUMIFS('RAB Prices Long'!Q:Q,'RAB Prices Long'!$B:$B,'All Prices combined'!$D394,'RAB Prices Long'!$E:$E,'All Prices combined'!$G394)))),2)</f>
        <v>10.88</v>
      </c>
      <c r="O394" s="2">
        <f>ROUND(IF($B394="Annuity",SUMIFS('Annuity Prices'!R:R,'Annuity Prices'!$B:$B,$D394,'Annuity Prices'!$E:$E,$G394),IF($B394="RAB Short",SUMIFS('RAB Prices Short'!R:R,'RAB Prices Short'!$B:$B,'All Prices combined'!$D394,'RAB Prices Short'!$E:$E,'All Prices combined'!$G394),IF($B394="RAB Long",SUMIFS('RAB Prices Long'!R:R,'RAB Prices Long'!$B:$B,'All Prices combined'!$D394,'RAB Prices Long'!$E:$E,'All Prices combined'!$G394)))),2)</f>
        <v>11.15</v>
      </c>
      <c r="P394" s="2">
        <f>ROUND(IF($B394="Annuity",SUMIFS('Annuity Prices'!S:S,'Annuity Prices'!$B:$B,$D394,'Annuity Prices'!$E:$E,$G394),IF($B394="RAB Short",SUMIFS('RAB Prices Short'!S:S,'RAB Prices Short'!$B:$B,'All Prices combined'!$D394,'RAB Prices Short'!$E:$E,'All Prices combined'!$G394),IF($B394="RAB Long",SUMIFS('RAB Prices Long'!S:S,'RAB Prices Long'!$B:$B,'All Prices combined'!$D394,'RAB Prices Long'!$E:$E,'All Prices combined'!$G394)))),2)</f>
        <v>11.43</v>
      </c>
      <c r="Q394" s="2">
        <f>ROUND(IF($B394="Annuity",SUMIFS('Annuity Prices'!T:T,'Annuity Prices'!$B:$B,$D394,'Annuity Prices'!$E:$E,$G394),IF($B394="RAB Short",SUMIFS('RAB Prices Short'!T:T,'RAB Prices Short'!$B:$B,'All Prices combined'!$D394,'RAB Prices Short'!$E:$E,'All Prices combined'!$G394),IF($B394="RAB Long",SUMIFS('RAB Prices Long'!T:T,'RAB Prices Long'!$B:$B,'All Prices combined'!$D394,'RAB Prices Long'!$E:$E,'All Prices combined'!$G394)))),2)</f>
        <v>11.67</v>
      </c>
      <c r="R394" s="2">
        <f>ROUND(IF($B394="Annuity",SUMIFS('Annuity Prices'!U:U,'Annuity Prices'!$B:$B,$D394,'Annuity Prices'!$E:$E,$G394),IF($B394="RAB Short",SUMIFS('RAB Prices Short'!U:U,'RAB Prices Short'!$B:$B,'All Prices combined'!$D394,'RAB Prices Short'!$E:$E,'All Prices combined'!$G394),IF($B394="RAB Long",SUMIFS('RAB Prices Long'!U:U,'RAB Prices Long'!$B:$B,'All Prices combined'!$D394,'RAB Prices Long'!$E:$E,'All Prices combined'!$G394)))),2)</f>
        <v>11.96</v>
      </c>
      <c r="S394" s="2">
        <f>ROUND(IF($B394="Annuity",SUMIFS('Annuity Prices'!V:V,'Annuity Prices'!$B:$B,$D394,'Annuity Prices'!$E:$E,$G394),IF($B394="RAB Short",SUMIFS('RAB Prices Short'!V:V,'RAB Prices Short'!$B:$B,'All Prices combined'!$D394,'RAB Prices Short'!$E:$E,'All Prices combined'!$G394),IF($B394="RAB Long",SUMIFS('RAB Prices Long'!V:V,'RAB Prices Long'!$B:$B,'All Prices combined'!$D394,'RAB Prices Long'!$E:$E,'All Prices combined'!$G394)))),2)</f>
        <v>12.26</v>
      </c>
      <c r="T394" s="2">
        <f>ROUND(IF($B394="Annuity",SUMIFS('Annuity Prices'!W:W,'Annuity Prices'!$B:$B,$D394,'Annuity Prices'!$E:$E,$G394),IF($B394="RAB Short",SUMIFS('RAB Prices Short'!W:W,'RAB Prices Short'!$B:$B,'All Prices combined'!$D394,'RAB Prices Short'!$E:$E,'All Prices combined'!$G394),IF($B394="RAB Long",SUMIFS('RAB Prices Long'!W:W,'RAB Prices Long'!$B:$B,'All Prices combined'!$D394,'RAB Prices Long'!$E:$E,'All Prices combined'!$G394)))),2)</f>
        <v>12.56</v>
      </c>
      <c r="U394" s="2">
        <f>ROUND(IF($B394="Annuity",SUMIFS('Annuity Prices'!X:X,'Annuity Prices'!$B:$B,$D394,'Annuity Prices'!$E:$E,$G394),IF($B394="RAB Short",SUMIFS('RAB Prices Short'!X:X,'RAB Prices Short'!$B:$B,'All Prices combined'!$D394,'RAB Prices Short'!$E:$E,'All Prices combined'!$G394),IF($B394="RAB Long",SUMIFS('RAB Prices Long'!X:X,'RAB Prices Long'!$B:$B,'All Prices combined'!$D394,'RAB Prices Long'!$E:$E,'All Prices combined'!$G394)))),2)</f>
        <v>12.82</v>
      </c>
      <c r="V394" s="2">
        <f>ROUND(IF($B394="Annuity",SUMIFS('Annuity Prices'!Y:Y,'Annuity Prices'!$B:$B,$D394,'Annuity Prices'!$E:$E,$G394),IF($B394="RAB Short",SUMIFS('RAB Prices Short'!Y:Y,'RAB Prices Short'!$B:$B,'All Prices combined'!$D394,'RAB Prices Short'!$E:$E,'All Prices combined'!$G394),IF($B394="RAB Long",SUMIFS('RAB Prices Long'!Y:Y,'RAB Prices Long'!$B:$B,'All Prices combined'!$D394,'RAB Prices Long'!$E:$E,'All Prices combined'!$G394)))),2)</f>
        <v>13.14</v>
      </c>
      <c r="W394" s="2">
        <f>ROUND(IF($B394="Annuity",SUMIFS('Annuity Prices'!Z:Z,'Annuity Prices'!$B:$B,$D394,'Annuity Prices'!$E:$E,$G394),IF($B394="RAB Short",SUMIFS('RAB Prices Short'!Z:Z,'RAB Prices Short'!$B:$B,'All Prices combined'!$D394,'RAB Prices Short'!$E:$E,'All Prices combined'!$G394),IF($B394="RAB Long",SUMIFS('RAB Prices Long'!Z:Z,'RAB Prices Long'!$B:$B,'All Prices combined'!$D394,'RAB Prices Long'!$E:$E,'All Prices combined'!$G394)))),2)</f>
        <v>13.47</v>
      </c>
      <c r="X394" s="2">
        <f>ROUND(IF($B394="Annuity",SUMIFS('Annuity Prices'!AA:AA,'Annuity Prices'!$B:$B,$D394,'Annuity Prices'!$E:$E,$G394),IF($B394="RAB Short",SUMIFS('RAB Prices Short'!AA:AA,'RAB Prices Short'!$B:$B,'All Prices combined'!$D394,'RAB Prices Short'!$E:$E,'All Prices combined'!$G394),IF($B394="RAB Long",SUMIFS('RAB Prices Long'!AA:AA,'RAB Prices Long'!$B:$B,'All Prices combined'!$D394,'RAB Prices Long'!$E:$E,'All Prices combined'!$G394)))),2)</f>
        <v>13.81</v>
      </c>
      <c r="Y394" s="2">
        <f>ROUND(IF($B394="Annuity",SUMIFS('Annuity Prices'!AB:AB,'Annuity Prices'!$B:$B,$D394,'Annuity Prices'!$E:$E,$G394),IF($B394="RAB Short",SUMIFS('RAB Prices Short'!AB:AB,'RAB Prices Short'!$B:$B,'All Prices combined'!$D394,'RAB Prices Short'!$E:$E,'All Prices combined'!$G394),IF($B394="RAB Long",SUMIFS('RAB Prices Long'!AB:AB,'RAB Prices Long'!$B:$B,'All Prices combined'!$D394,'RAB Prices Long'!$E:$E,'All Prices combined'!$G394)))),2)</f>
        <v>14.09</v>
      </c>
      <c r="Z394" s="2">
        <f>ROUND(IF($B394="Annuity",SUMIFS('Annuity Prices'!AC:AC,'Annuity Prices'!$B:$B,$D394,'Annuity Prices'!$E:$E,$G394),IF($B394="RAB Short",SUMIFS('RAB Prices Short'!AC:AC,'RAB Prices Short'!$B:$B,'All Prices combined'!$D394,'RAB Prices Short'!$E:$E,'All Prices combined'!$G394),IF($B394="RAB Long",SUMIFS('RAB Prices Long'!AC:AC,'RAB Prices Long'!$B:$B,'All Prices combined'!$D394,'RAB Prices Long'!$E:$E,'All Prices combined'!$G394)))),2)</f>
        <v>14.44</v>
      </c>
      <c r="AA394" s="2">
        <f>ROUND(IF($B394="Annuity",SUMIFS('Annuity Prices'!AD:AD,'Annuity Prices'!$B:$B,$D394,'Annuity Prices'!$E:$E,$G394),IF($B394="RAB Short",SUMIFS('RAB Prices Short'!AD:AD,'RAB Prices Short'!$B:$B,'All Prices combined'!$D394,'RAB Prices Short'!$E:$E,'All Prices combined'!$G394),IF($B394="RAB Long",SUMIFS('RAB Prices Long'!AD:AD,'RAB Prices Long'!$B:$B,'All Prices combined'!$D394,'RAB Prices Long'!$E:$E,'All Prices combined'!$G394)))),2)</f>
        <v>14.8</v>
      </c>
      <c r="AB394" s="2">
        <f>ROUND(IF($B394="Annuity",SUMIFS('Annuity Prices'!AE:AE,'Annuity Prices'!$B:$B,$D394,'Annuity Prices'!$E:$E,$G394),IF($B394="RAB Short",SUMIFS('RAB Prices Short'!AE:AE,'RAB Prices Short'!$B:$B,'All Prices combined'!$D394,'RAB Prices Short'!$E:$E,'All Prices combined'!$G394),IF($B394="RAB Long",SUMIFS('RAB Prices Long'!AE:AE,'RAB Prices Long'!$B:$B,'All Prices combined'!$D394,'RAB Prices Long'!$E:$E,'All Prices combined'!$G394)))),2)</f>
        <v>15.17</v>
      </c>
      <c r="AC394" s="2">
        <f>ROUND(IF($B394="Annuity",SUMIFS('Annuity Prices'!AF:AF,'Annuity Prices'!$B:$B,$D394,'Annuity Prices'!$E:$E,$G394),IF($B394="RAB Short",SUMIFS('RAB Prices Short'!AF:AF,'RAB Prices Short'!$B:$B,'All Prices combined'!$D394,'RAB Prices Short'!$E:$E,'All Prices combined'!$G394),IF($B394="RAB Long",SUMIFS('RAB Prices Long'!AF:AF,'RAB Prices Long'!$B:$B,'All Prices combined'!$D394,'RAB Prices Long'!$E:$E,'All Prices combined'!$G394)))),2)</f>
        <v>15.48</v>
      </c>
      <c r="AD394" s="2">
        <f>ROUND(IF($B394="Annuity",SUMIFS('Annuity Prices'!AG:AG,'Annuity Prices'!$B:$B,$D394,'Annuity Prices'!$E:$E,$G394),IF($B394="RAB Short",SUMIFS('RAB Prices Short'!AG:AG,'RAB Prices Short'!$B:$B,'All Prices combined'!$D394,'RAB Prices Short'!$E:$E,'All Prices combined'!$G394),IF($B394="RAB Long",SUMIFS('RAB Prices Long'!AG:AG,'RAB Prices Long'!$B:$B,'All Prices combined'!$D394,'RAB Prices Long'!$E:$E,'All Prices combined'!$G394)))),2)</f>
        <v>15.87</v>
      </c>
      <c r="AE394" s="2">
        <f>ROUND(IF($B394="Annuity",SUMIFS('Annuity Prices'!AH:AH,'Annuity Prices'!$B:$B,$D394,'Annuity Prices'!$E:$E,$G394),IF($B394="RAB Short",SUMIFS('RAB Prices Short'!AH:AH,'RAB Prices Short'!$B:$B,'All Prices combined'!$D394,'RAB Prices Short'!$E:$E,'All Prices combined'!$G394),IF($B394="RAB Long",SUMIFS('RAB Prices Long'!AH:AH,'RAB Prices Long'!$B:$B,'All Prices combined'!$D394,'RAB Prices Long'!$E:$E,'All Prices combined'!$G394)))),2)</f>
        <v>16.27</v>
      </c>
      <c r="AF394" s="2">
        <f>ROUND(IF($B394="Annuity",SUMIFS('Annuity Prices'!AI:AI,'Annuity Prices'!$B:$B,$D394,'Annuity Prices'!$E:$E,$G394),IF($B394="RAB Short",SUMIFS('RAB Prices Short'!AI:AI,'RAB Prices Short'!$B:$B,'All Prices combined'!$D394,'RAB Prices Short'!$E:$E,'All Prices combined'!$G394),IF($B394="RAB Long",SUMIFS('RAB Prices Long'!AI:AI,'RAB Prices Long'!$B:$B,'All Prices combined'!$D394,'RAB Prices Long'!$E:$E,'All Prices combined'!$G394)))),2)</f>
        <v>16.670000000000002</v>
      </c>
      <c r="AG394" s="2">
        <f>ROUND(IF($B394="Annuity",SUMIFS('Annuity Prices'!AJ:AJ,'Annuity Prices'!$B:$B,$D394,'Annuity Prices'!$E:$E,$G394),IF($B394="RAB Short",SUMIFS('RAB Prices Short'!AJ:AJ,'RAB Prices Short'!$B:$B,'All Prices combined'!$D394,'RAB Prices Short'!$E:$E,'All Prices combined'!$G394),IF($B394="RAB Long",SUMIFS('RAB Prices Long'!AJ:AJ,'RAB Prices Long'!$B:$B,'All Prices combined'!$D394,'RAB Prices Long'!$E:$E,'All Prices combined'!$G394)))),2)</f>
        <v>17.010000000000002</v>
      </c>
      <c r="AH394" s="2">
        <f>ROUND(IF($B394="Annuity",SUMIFS('Annuity Prices'!AK:AK,'Annuity Prices'!$B:$B,$D394,'Annuity Prices'!$E:$E,$G394),IF($B394="RAB Short",SUMIFS('RAB Prices Short'!AK:AK,'RAB Prices Short'!$B:$B,'All Prices combined'!$D394,'RAB Prices Short'!$E:$E,'All Prices combined'!$G394),IF($B394="RAB Long",SUMIFS('RAB Prices Long'!AK:AK,'RAB Prices Long'!$B:$B,'All Prices combined'!$D394,'RAB Prices Long'!$E:$E,'All Prices combined'!$G394)))),2)</f>
        <v>17.440000000000001</v>
      </c>
      <c r="AI394" s="2">
        <f>ROUND(IF($B394="Annuity",SUMIFS('Annuity Prices'!AL:AL,'Annuity Prices'!$B:$B,$D394,'Annuity Prices'!$E:$E,$G394),IF($B394="RAB Short",SUMIFS('RAB Prices Short'!AL:AL,'RAB Prices Short'!$B:$B,'All Prices combined'!$D394,'RAB Prices Short'!$E:$E,'All Prices combined'!$G394),IF($B394="RAB Long",SUMIFS('RAB Prices Long'!AL:AL,'RAB Prices Long'!$B:$B,'All Prices combined'!$D394,'RAB Prices Long'!$E:$E,'All Prices combined'!$G394)))),2)</f>
        <v>17.88</v>
      </c>
      <c r="AJ394" s="2">
        <f>ROUND(IF($B394="Annuity",SUMIFS('Annuity Prices'!AM:AM,'Annuity Prices'!$B:$B,$D394,'Annuity Prices'!$E:$E,$G394),IF($B394="RAB Short",SUMIFS('RAB Prices Short'!AM:AM,'RAB Prices Short'!$B:$B,'All Prices combined'!$D394,'RAB Prices Short'!$E:$E,'All Prices combined'!$G394),IF($B394="RAB Long",SUMIFS('RAB Prices Long'!AM:AM,'RAB Prices Long'!$B:$B,'All Prices combined'!$D394,'RAB Prices Long'!$E:$E,'All Prices combined'!$G394)))),2)</f>
        <v>18.32</v>
      </c>
      <c r="AK394" s="2">
        <f>ROUND(IF($B394="Annuity",SUMIFS('Annuity Prices'!AN:AN,'Annuity Prices'!$B:$B,$D394,'Annuity Prices'!$E:$E,$G394),IF($B394="RAB Short",SUMIFS('RAB Prices Short'!AN:AN,'RAB Prices Short'!$B:$B,'All Prices combined'!$D394,'RAB Prices Short'!$E:$E,'All Prices combined'!$G394),IF($B394="RAB Long",SUMIFS('RAB Prices Long'!AN:AN,'RAB Prices Long'!$B:$B,'All Prices combined'!$D394,'RAB Prices Long'!$E:$E,'All Prices combined'!$G394)))),2)</f>
        <v>18.7</v>
      </c>
      <c r="AL394" s="2">
        <f>ROUND(IF($B394="Annuity",SUMIFS('Annuity Prices'!AO:AO,'Annuity Prices'!$B:$B,$D394,'Annuity Prices'!$E:$E,$G394),IF($B394="RAB Short",SUMIFS('RAB Prices Short'!AO:AO,'RAB Prices Short'!$B:$B,'All Prices combined'!$D394,'RAB Prices Short'!$E:$E,'All Prices combined'!$G394),IF($B394="RAB Long",SUMIFS('RAB Prices Long'!AO:AO,'RAB Prices Long'!$B:$B,'All Prices combined'!$D394,'RAB Prices Long'!$E:$E,'All Prices combined'!$G394)))),2)</f>
        <v>19.16</v>
      </c>
      <c r="AM394" s="2">
        <f>ROUND(IF($B394="Annuity",SUMIFS('Annuity Prices'!AP:AP,'Annuity Prices'!$B:$B,$D394,'Annuity Prices'!$E:$E,$G394),IF($B394="RAB Short",SUMIFS('RAB Prices Short'!AP:AP,'RAB Prices Short'!$B:$B,'All Prices combined'!$D394,'RAB Prices Short'!$E:$E,'All Prices combined'!$G394),IF($B394="RAB Long",SUMIFS('RAB Prices Long'!AP:AP,'RAB Prices Long'!$B:$B,'All Prices combined'!$D394,'RAB Prices Long'!$E:$E,'All Prices combined'!$G394)))),2)</f>
        <v>19.64</v>
      </c>
      <c r="AN394" s="2">
        <f>ROUND(IF($B394="Annuity",SUMIFS('Annuity Prices'!AQ:AQ,'Annuity Prices'!$B:$B,$D394,'Annuity Prices'!$E:$E,$G394),IF($B394="RAB Short",SUMIFS('RAB Prices Short'!AQ:AQ,'RAB Prices Short'!$B:$B,'All Prices combined'!$D394,'RAB Prices Short'!$E:$E,'All Prices combined'!$G394),IF($B394="RAB Long",SUMIFS('RAB Prices Long'!AQ:AQ,'RAB Prices Long'!$B:$B,'All Prices combined'!$D394,'RAB Prices Long'!$E:$E,'All Prices combined'!$G394)))),2)</f>
        <v>20.13</v>
      </c>
      <c r="AO394" s="2">
        <f>ROUND(IF($B394="Annuity",SUMIFS('Annuity Prices'!AR:AR,'Annuity Prices'!$B:$B,$D394,'Annuity Prices'!$E:$E,$G394),IF($B394="RAB Short",SUMIFS('RAB Prices Short'!AR:AR,'RAB Prices Short'!$B:$B,'All Prices combined'!$D394,'RAB Prices Short'!$E:$E,'All Prices combined'!$G394),IF($B394="RAB Long",SUMIFS('RAB Prices Long'!AR:AR,'RAB Prices Long'!$B:$B,'All Prices combined'!$D394,'RAB Prices Long'!$E:$E,'All Prices combined'!$G394)))),2)</f>
        <v>0</v>
      </c>
      <c r="AP394" s="2">
        <f>ROUND(IF($B394="Annuity",SUMIFS('Annuity Prices'!AS:AS,'Annuity Prices'!$B:$B,$D394,'Annuity Prices'!$E:$E,$G394),IF($B394="RAB Short",SUMIFS('RAB Prices Short'!AS:AS,'RAB Prices Short'!$B:$B,'All Prices combined'!$D394,'RAB Prices Short'!$E:$E,'All Prices combined'!$G394),IF($B394="RAB Long",SUMIFS('RAB Prices Long'!AS:AS,'RAB Prices Long'!$B:$B,'All Prices combined'!$D394,'RAB Prices Long'!$E:$E,'All Prices combined'!$G394)))),2)</f>
        <v>0</v>
      </c>
      <c r="AQ394" s="2">
        <f>ROUND(IF($B394="Annuity",SUMIFS('Annuity Prices'!AT:AT,'Annuity Prices'!$B:$B,$D394,'Annuity Prices'!$E:$E,$G394),IF($B394="RAB Short",SUMIFS('RAB Prices Short'!AT:AT,'RAB Prices Short'!$B:$B,'All Prices combined'!$D394,'RAB Prices Short'!$E:$E,'All Prices combined'!$G394),IF($B394="RAB Long",SUMIFS('RAB Prices Long'!AT:AT,'RAB Prices Long'!$B:$B,'All Prices combined'!$D394,'RAB Prices Long'!$E:$E,'All Prices combined'!$G394)))),2)</f>
        <v>9.86</v>
      </c>
      <c r="AR394" s="2">
        <f>ROUND(IF($B394="Annuity",SUMIFS('Annuity Prices'!AU:AU,'Annuity Prices'!$B:$B,$D394,'Annuity Prices'!$E:$E,$G394),IF($B394="RAB Short",SUMIFS('RAB Prices Short'!AU:AU,'RAB Prices Short'!$B:$B,'All Prices combined'!$D394,'RAB Prices Short'!$E:$E,'All Prices combined'!$G394),IF($B394="RAB Long",SUMIFS('RAB Prices Long'!AU:AU,'RAB Prices Long'!$B:$B,'All Prices combined'!$D394,'RAB Prices Long'!$E:$E,'All Prices combined'!$G394)))),2)</f>
        <v>10.1</v>
      </c>
      <c r="AS394" s="2">
        <f>ROUND(IF($B394="Annuity",SUMIFS('Annuity Prices'!AV:AV,'Annuity Prices'!$B:$B,$D394,'Annuity Prices'!$E:$E,$G394),IF($B394="RAB Short",SUMIFS('RAB Prices Short'!AV:AV,'RAB Prices Short'!$B:$B,'All Prices combined'!$D394,'RAB Prices Short'!$E:$E,'All Prices combined'!$G394),IF($B394="RAB Long",SUMIFS('RAB Prices Long'!AV:AV,'RAB Prices Long'!$B:$B,'All Prices combined'!$D394,'RAB Prices Long'!$E:$E,'All Prices combined'!$G394)))),2)</f>
        <v>10.39</v>
      </c>
      <c r="AT394" s="2">
        <f>ROUND(IF($B394="Annuity",SUMIFS('Annuity Prices'!AW:AW,'Annuity Prices'!$B:$B,$D394,'Annuity Prices'!$E:$E,$G394),IF($B394="RAB Short",SUMIFS('RAB Prices Short'!AW:AW,'RAB Prices Short'!$B:$B,'All Prices combined'!$D394,'RAB Prices Short'!$E:$E,'All Prices combined'!$G394),IF($B394="RAB Long",SUMIFS('RAB Prices Long'!AW:AW,'RAB Prices Long'!$B:$B,'All Prices combined'!$D394,'RAB Prices Long'!$E:$E,'All Prices combined'!$G394)))),2)</f>
        <v>10.62</v>
      </c>
      <c r="AU394" s="2">
        <f>ROUND(IF($B394="Annuity",SUMIFS('Annuity Prices'!AX:AX,'Annuity Prices'!$B:$B,$D394,'Annuity Prices'!$E:$E,$G394),IF($B394="RAB Short",SUMIFS('RAB Prices Short'!AX:AX,'RAB Prices Short'!$B:$B,'All Prices combined'!$D394,'RAB Prices Short'!$E:$E,'All Prices combined'!$G394),IF($B394="RAB Long",SUMIFS('RAB Prices Long'!AX:AX,'RAB Prices Long'!$B:$B,'All Prices combined'!$D394,'RAB Prices Long'!$E:$E,'All Prices combined'!$G394)))),2)</f>
        <v>10.88</v>
      </c>
      <c r="AV394" s="2">
        <f>ROUND(IF($B394="Annuity",SUMIFS('Annuity Prices'!AY:AY,'Annuity Prices'!$B:$B,$D394,'Annuity Prices'!$E:$E,$G394),IF($B394="RAB Short",SUMIFS('RAB Prices Short'!AY:AY,'RAB Prices Short'!$B:$B,'All Prices combined'!$D394,'RAB Prices Short'!$E:$E,'All Prices combined'!$G394),IF($B394="RAB Long",SUMIFS('RAB Prices Long'!AY:AY,'RAB Prices Long'!$B:$B,'All Prices combined'!$D394,'RAB Prices Long'!$E:$E,'All Prices combined'!$G394)))),2)</f>
        <v>11.15</v>
      </c>
      <c r="AW394" s="2">
        <f>ROUND(IF($B394="Annuity",SUMIFS('Annuity Prices'!AZ:AZ,'Annuity Prices'!$B:$B,$D394,'Annuity Prices'!$E:$E,$G394),IF($B394="RAB Short",SUMIFS('RAB Prices Short'!AZ:AZ,'RAB Prices Short'!$B:$B,'All Prices combined'!$D394,'RAB Prices Short'!$E:$E,'All Prices combined'!$G394),IF($B394="RAB Long",SUMIFS('RAB Prices Long'!AZ:AZ,'RAB Prices Long'!$B:$B,'All Prices combined'!$D394,'RAB Prices Long'!$E:$E,'All Prices combined'!$G394)))),2)</f>
        <v>11.43</v>
      </c>
      <c r="AX394" s="2">
        <f>ROUND(IF($B394="Annuity",SUMIFS('Annuity Prices'!BA:BA,'Annuity Prices'!$B:$B,$D394,'Annuity Prices'!$E:$E,$G394),IF($B394="RAB Short",SUMIFS('RAB Prices Short'!BA:BA,'RAB Prices Short'!$B:$B,'All Prices combined'!$D394,'RAB Prices Short'!$E:$E,'All Prices combined'!$G394),IF($B394="RAB Long",SUMIFS('RAB Prices Long'!BA:BA,'RAB Prices Long'!$B:$B,'All Prices combined'!$D394,'RAB Prices Long'!$E:$E,'All Prices combined'!$G394)))),2)</f>
        <v>11.67</v>
      </c>
      <c r="AY394" s="2">
        <f>ROUND(IF($B394="Annuity",SUMIFS('Annuity Prices'!BB:BB,'Annuity Prices'!$B:$B,$D394,'Annuity Prices'!$E:$E,$G394),IF($B394="RAB Short",SUMIFS('RAB Prices Short'!BB:BB,'RAB Prices Short'!$B:$B,'All Prices combined'!$D394,'RAB Prices Short'!$E:$E,'All Prices combined'!$G394),IF($B394="RAB Long",SUMIFS('RAB Prices Long'!BB:BB,'RAB Prices Long'!$B:$B,'All Prices combined'!$D394,'RAB Prices Long'!$E:$E,'All Prices combined'!$G394)))),2)</f>
        <v>11.96</v>
      </c>
      <c r="AZ394" s="2">
        <f>ROUND(IF($B394="Annuity",SUMIFS('Annuity Prices'!BC:BC,'Annuity Prices'!$B:$B,$D394,'Annuity Prices'!$E:$E,$G394),IF($B394="RAB Short",SUMIFS('RAB Prices Short'!BC:BC,'RAB Prices Short'!$B:$B,'All Prices combined'!$D394,'RAB Prices Short'!$E:$E,'All Prices combined'!$G394),IF($B394="RAB Long",SUMIFS('RAB Prices Long'!BC:BC,'RAB Prices Long'!$B:$B,'All Prices combined'!$D394,'RAB Prices Long'!$E:$E,'All Prices combined'!$G394)))),2)</f>
        <v>12.26</v>
      </c>
      <c r="BA394" s="2">
        <f>ROUND(IF($B394="Annuity",SUMIFS('Annuity Prices'!BD:BD,'Annuity Prices'!$B:$B,$D394,'Annuity Prices'!$E:$E,$G394),IF($B394="RAB Short",SUMIFS('RAB Prices Short'!BD:BD,'RAB Prices Short'!$B:$B,'All Prices combined'!$D394,'RAB Prices Short'!$E:$E,'All Prices combined'!$G394),IF($B394="RAB Long",SUMIFS('RAB Prices Long'!BD:BD,'RAB Prices Long'!$B:$B,'All Prices combined'!$D394,'RAB Prices Long'!$E:$E,'All Prices combined'!$G394)))),2)</f>
        <v>12.56</v>
      </c>
      <c r="BB394" s="2">
        <f>ROUND(IF($B394="Annuity",SUMIFS('Annuity Prices'!BE:BE,'Annuity Prices'!$B:$B,$D394,'Annuity Prices'!$E:$E,$G394),IF($B394="RAB Short",SUMIFS('RAB Prices Short'!BE:BE,'RAB Prices Short'!$B:$B,'All Prices combined'!$D394,'RAB Prices Short'!$E:$E,'All Prices combined'!$G394),IF($B394="RAB Long",SUMIFS('RAB Prices Long'!BE:BE,'RAB Prices Long'!$B:$B,'All Prices combined'!$D394,'RAB Prices Long'!$E:$E,'All Prices combined'!$G394)))),2)</f>
        <v>12.82</v>
      </c>
      <c r="BC394" s="2">
        <f>ROUND(IF($B394="Annuity",SUMIFS('Annuity Prices'!BF:BF,'Annuity Prices'!$B:$B,$D394,'Annuity Prices'!$E:$E,$G394),IF($B394="RAB Short",SUMIFS('RAB Prices Short'!BF:BF,'RAB Prices Short'!$B:$B,'All Prices combined'!$D394,'RAB Prices Short'!$E:$E,'All Prices combined'!$G394),IF($B394="RAB Long",SUMIFS('RAB Prices Long'!BF:BF,'RAB Prices Long'!$B:$B,'All Prices combined'!$D394,'RAB Prices Long'!$E:$E,'All Prices combined'!$G394)))),2)</f>
        <v>13.14</v>
      </c>
      <c r="BD394" s="2">
        <f>ROUND(IF($B394="Annuity",SUMIFS('Annuity Prices'!BG:BG,'Annuity Prices'!$B:$B,$D394,'Annuity Prices'!$E:$E,$G394),IF($B394="RAB Short",SUMIFS('RAB Prices Short'!BG:BG,'RAB Prices Short'!$B:$B,'All Prices combined'!$D394,'RAB Prices Short'!$E:$E,'All Prices combined'!$G394),IF($B394="RAB Long",SUMIFS('RAB Prices Long'!BG:BG,'RAB Prices Long'!$B:$B,'All Prices combined'!$D394,'RAB Prices Long'!$E:$E,'All Prices combined'!$G394)))),2)</f>
        <v>13.47</v>
      </c>
      <c r="BE394" s="2">
        <f>ROUND(IF($B394="Annuity",SUMIFS('Annuity Prices'!BH:BH,'Annuity Prices'!$B:$B,$D394,'Annuity Prices'!$E:$E,$G394),IF($B394="RAB Short",SUMIFS('RAB Prices Short'!BH:BH,'RAB Prices Short'!$B:$B,'All Prices combined'!$D394,'RAB Prices Short'!$E:$E,'All Prices combined'!$G394),IF($B394="RAB Long",SUMIFS('RAB Prices Long'!BH:BH,'RAB Prices Long'!$B:$B,'All Prices combined'!$D394,'RAB Prices Long'!$E:$E,'All Prices combined'!$G394)))),2)</f>
        <v>13.81</v>
      </c>
      <c r="BF394" s="2">
        <f>ROUND(IF($B394="Annuity",SUMIFS('Annuity Prices'!BI:BI,'Annuity Prices'!$B:$B,$D394,'Annuity Prices'!$E:$E,$G394),IF($B394="RAB Short",SUMIFS('RAB Prices Short'!BI:BI,'RAB Prices Short'!$B:$B,'All Prices combined'!$D394,'RAB Prices Short'!$E:$E,'All Prices combined'!$G394),IF($B394="RAB Long",SUMIFS('RAB Prices Long'!BI:BI,'RAB Prices Long'!$B:$B,'All Prices combined'!$D394,'RAB Prices Long'!$E:$E,'All Prices combined'!$G394)))),2)</f>
        <v>14.09</v>
      </c>
      <c r="BG394" s="2">
        <f>ROUND(IF($B394="Annuity",SUMIFS('Annuity Prices'!BJ:BJ,'Annuity Prices'!$B:$B,$D394,'Annuity Prices'!$E:$E,$G394),IF($B394="RAB Short",SUMIFS('RAB Prices Short'!BJ:BJ,'RAB Prices Short'!$B:$B,'All Prices combined'!$D394,'RAB Prices Short'!$E:$E,'All Prices combined'!$G394),IF($B394="RAB Long",SUMIFS('RAB Prices Long'!BJ:BJ,'RAB Prices Long'!$B:$B,'All Prices combined'!$D394,'RAB Prices Long'!$E:$E,'All Prices combined'!$G394)))),2)</f>
        <v>14.44</v>
      </c>
      <c r="BH394" s="2">
        <f>ROUND(IF($B394="Annuity",SUMIFS('Annuity Prices'!BK:BK,'Annuity Prices'!$B:$B,$D394,'Annuity Prices'!$E:$E,$G394),IF($B394="RAB Short",SUMIFS('RAB Prices Short'!BK:BK,'RAB Prices Short'!$B:$B,'All Prices combined'!$D394,'RAB Prices Short'!$E:$E,'All Prices combined'!$G394),IF($B394="RAB Long",SUMIFS('RAB Prices Long'!BK:BK,'RAB Prices Long'!$B:$B,'All Prices combined'!$D394,'RAB Prices Long'!$E:$E,'All Prices combined'!$G394)))),2)</f>
        <v>14.8</v>
      </c>
      <c r="BI394" s="2">
        <f>ROUND(IF($B394="Annuity",SUMIFS('Annuity Prices'!BL:BL,'Annuity Prices'!$B:$B,$D394,'Annuity Prices'!$E:$E,$G394),IF($B394="RAB Short",SUMIFS('RAB Prices Short'!BL:BL,'RAB Prices Short'!$B:$B,'All Prices combined'!$D394,'RAB Prices Short'!$E:$E,'All Prices combined'!$G394),IF($B394="RAB Long",SUMIFS('RAB Prices Long'!BL:BL,'RAB Prices Long'!$B:$B,'All Prices combined'!$D394,'RAB Prices Long'!$E:$E,'All Prices combined'!$G394)))),2)</f>
        <v>15.17</v>
      </c>
      <c r="BJ394" s="2">
        <f>ROUND(IF($B394="Annuity",SUMIFS('Annuity Prices'!BM:BM,'Annuity Prices'!$B:$B,$D394,'Annuity Prices'!$E:$E,$G394),IF($B394="RAB Short",SUMIFS('RAB Prices Short'!BM:BM,'RAB Prices Short'!$B:$B,'All Prices combined'!$D394,'RAB Prices Short'!$E:$E,'All Prices combined'!$G394),IF($B394="RAB Long",SUMIFS('RAB Prices Long'!BM:BM,'RAB Prices Long'!$B:$B,'All Prices combined'!$D394,'RAB Prices Long'!$E:$E,'All Prices combined'!$G394)))),2)</f>
        <v>15.48</v>
      </c>
      <c r="BK394" s="2">
        <f>ROUND(IF($B394="Annuity",SUMIFS('Annuity Prices'!BN:BN,'Annuity Prices'!$B:$B,$D394,'Annuity Prices'!$E:$E,$G394),IF($B394="RAB Short",SUMIFS('RAB Prices Short'!BN:BN,'RAB Prices Short'!$B:$B,'All Prices combined'!$D394,'RAB Prices Short'!$E:$E,'All Prices combined'!$G394),IF($B394="RAB Long",SUMIFS('RAB Prices Long'!BN:BN,'RAB Prices Long'!$B:$B,'All Prices combined'!$D394,'RAB Prices Long'!$E:$E,'All Prices combined'!$G394)))),2)</f>
        <v>15.87</v>
      </c>
      <c r="BL394" s="2">
        <f>ROUND(IF($B394="Annuity",SUMIFS('Annuity Prices'!BO:BO,'Annuity Prices'!$B:$B,$D394,'Annuity Prices'!$E:$E,$G394),IF($B394="RAB Short",SUMIFS('RAB Prices Short'!BO:BO,'RAB Prices Short'!$B:$B,'All Prices combined'!$D394,'RAB Prices Short'!$E:$E,'All Prices combined'!$G394),IF($B394="RAB Long",SUMIFS('RAB Prices Long'!BO:BO,'RAB Prices Long'!$B:$B,'All Prices combined'!$D394,'RAB Prices Long'!$E:$E,'All Prices combined'!$G394)))),2)</f>
        <v>16.27</v>
      </c>
      <c r="BM394" s="2">
        <f>ROUND(IF($B394="Annuity",SUMIFS('Annuity Prices'!BP:BP,'Annuity Prices'!$B:$B,$D394,'Annuity Prices'!$E:$E,$G394),IF($B394="RAB Short",SUMIFS('RAB Prices Short'!BP:BP,'RAB Prices Short'!$B:$B,'All Prices combined'!$D394,'RAB Prices Short'!$E:$E,'All Prices combined'!$G394),IF($B394="RAB Long",SUMIFS('RAB Prices Long'!BP:BP,'RAB Prices Long'!$B:$B,'All Prices combined'!$D394,'RAB Prices Long'!$E:$E,'All Prices combined'!$G394)))),2)</f>
        <v>16.670000000000002</v>
      </c>
      <c r="BN394" s="2">
        <f>ROUND(IF($B394="Annuity",SUMIFS('Annuity Prices'!BQ:BQ,'Annuity Prices'!$B:$B,$D394,'Annuity Prices'!$E:$E,$G394),IF($B394="RAB Short",SUMIFS('RAB Prices Short'!BQ:BQ,'RAB Prices Short'!$B:$B,'All Prices combined'!$D394,'RAB Prices Short'!$E:$E,'All Prices combined'!$G394),IF($B394="RAB Long",SUMIFS('RAB Prices Long'!BQ:BQ,'RAB Prices Long'!$B:$B,'All Prices combined'!$D394,'RAB Prices Long'!$E:$E,'All Prices combined'!$G394)))),2)</f>
        <v>17.010000000000002</v>
      </c>
      <c r="BO394" s="2">
        <f>ROUND(IF($B394="Annuity",SUMIFS('Annuity Prices'!BR:BR,'Annuity Prices'!$B:$B,$D394,'Annuity Prices'!$E:$E,$G394),IF($B394="RAB Short",SUMIFS('RAB Prices Short'!BR:BR,'RAB Prices Short'!$B:$B,'All Prices combined'!$D394,'RAB Prices Short'!$E:$E,'All Prices combined'!$G394),IF($B394="RAB Long",SUMIFS('RAB Prices Long'!BR:BR,'RAB Prices Long'!$B:$B,'All Prices combined'!$D394,'RAB Prices Long'!$E:$E,'All Prices combined'!$G394)))),2)</f>
        <v>17.440000000000001</v>
      </c>
      <c r="BP394" s="2">
        <f>ROUND(IF($B394="Annuity",SUMIFS('Annuity Prices'!BS:BS,'Annuity Prices'!$B:$B,$D394,'Annuity Prices'!$E:$E,$G394),IF($B394="RAB Short",SUMIFS('RAB Prices Short'!BS:BS,'RAB Prices Short'!$B:$B,'All Prices combined'!$D394,'RAB Prices Short'!$E:$E,'All Prices combined'!$G394),IF($B394="RAB Long",SUMIFS('RAB Prices Long'!BS:BS,'RAB Prices Long'!$B:$B,'All Prices combined'!$D394,'RAB Prices Long'!$E:$E,'All Prices combined'!$G394)))),2)</f>
        <v>17.88</v>
      </c>
      <c r="BQ394" s="2">
        <f>ROUND(IF($B394="Annuity",SUMIFS('Annuity Prices'!BT:BT,'Annuity Prices'!$B:$B,$D394,'Annuity Prices'!$E:$E,$G394),IF($B394="RAB Short",SUMIFS('RAB Prices Short'!BT:BT,'RAB Prices Short'!$B:$B,'All Prices combined'!$D394,'RAB Prices Short'!$E:$E,'All Prices combined'!$G394),IF($B394="RAB Long",SUMIFS('RAB Prices Long'!BT:BT,'RAB Prices Long'!$B:$B,'All Prices combined'!$D394,'RAB Prices Long'!$E:$E,'All Prices combined'!$G394)))),2)</f>
        <v>18.32</v>
      </c>
      <c r="BR394" s="2">
        <f>ROUND(IF($B394="Annuity",SUMIFS('Annuity Prices'!BU:BU,'Annuity Prices'!$B:$B,$D394,'Annuity Prices'!$E:$E,$G394),IF($B394="RAB Short",SUMIFS('RAB Prices Short'!BU:BU,'RAB Prices Short'!$B:$B,'All Prices combined'!$D394,'RAB Prices Short'!$E:$E,'All Prices combined'!$G394),IF($B394="RAB Long",SUMIFS('RAB Prices Long'!BU:BU,'RAB Prices Long'!$B:$B,'All Prices combined'!$D394,'RAB Prices Long'!$E:$E,'All Prices combined'!$G394)))),2)</f>
        <v>18.7</v>
      </c>
      <c r="BS394" s="2">
        <f>ROUND(IF($B394="Annuity",SUMIFS('Annuity Prices'!BV:BV,'Annuity Prices'!$B:$B,$D394,'Annuity Prices'!$E:$E,$G394),IF($B394="RAB Short",SUMIFS('RAB Prices Short'!BV:BV,'RAB Prices Short'!$B:$B,'All Prices combined'!$D394,'RAB Prices Short'!$E:$E,'All Prices combined'!$G394),IF($B394="RAB Long",SUMIFS('RAB Prices Long'!BV:BV,'RAB Prices Long'!$B:$B,'All Prices combined'!$D394,'RAB Prices Long'!$E:$E,'All Prices combined'!$G394)))),2)</f>
        <v>19.16</v>
      </c>
      <c r="BT394" s="2">
        <f>ROUND(IF($B394="Annuity",SUMIFS('Annuity Prices'!BW:BW,'Annuity Prices'!$B:$B,$D394,'Annuity Prices'!$E:$E,$G394),IF($B394="RAB Short",SUMIFS('RAB Prices Short'!BW:BW,'RAB Prices Short'!$B:$B,'All Prices combined'!$D394,'RAB Prices Short'!$E:$E,'All Prices combined'!$G394),IF($B394="RAB Long",SUMIFS('RAB Prices Long'!BW:BW,'RAB Prices Long'!$B:$B,'All Prices combined'!$D394,'RAB Prices Long'!$E:$E,'All Prices combined'!$G394)))),2)</f>
        <v>19.64</v>
      </c>
      <c r="BU394" s="2">
        <f>ROUND(IF($B394="Annuity",SUMIFS('Annuity Prices'!BX:BX,'Annuity Prices'!$B:$B,$D394,'Annuity Prices'!$E:$E,$G394),IF($B394="RAB Short",SUMIFS('RAB Prices Short'!BX:BX,'RAB Prices Short'!$B:$B,'All Prices combined'!$D394,'RAB Prices Short'!$E:$E,'All Prices combined'!$G394),IF($B394="RAB Long",SUMIFS('RAB Prices Long'!BX:BX,'RAB Prices Long'!$B:$B,'All Prices combined'!$D394,'RAB Prices Long'!$E:$E,'All Prices combined'!$G394)))),2)</f>
        <v>20.13</v>
      </c>
    </row>
    <row r="395" spans="2:73" x14ac:dyDescent="0.25">
      <c r="B395" t="s">
        <v>45</v>
      </c>
      <c r="C395">
        <v>2</v>
      </c>
      <c r="D395" t="s">
        <v>132</v>
      </c>
      <c r="E395" t="s">
        <v>131</v>
      </c>
      <c r="F395">
        <v>2</v>
      </c>
      <c r="G395" t="s">
        <v>40</v>
      </c>
      <c r="I395" s="2">
        <f>ROUND(IF($B395="Annuity",SUMIFS('Annuity Prices'!L:L,'Annuity Prices'!$B:$B,$D395,'Annuity Prices'!$E:$E,$G395),IF($B395="RAB Short",SUMIFS('RAB Prices Short'!L:L,'RAB Prices Short'!$B:$B,'All Prices combined'!$D395,'RAB Prices Short'!$E:$E,'All Prices combined'!$G395),IF($B395="RAB Long",SUMIFS('RAB Prices Long'!L:L,'RAB Prices Long'!$B:$B,'All Prices combined'!$D395,'RAB Prices Long'!$E:$E,'All Prices combined'!$G395)))),2)</f>
        <v>0</v>
      </c>
      <c r="J395" s="2">
        <f>ROUND(IF($B395="Annuity",SUMIFS('Annuity Prices'!M:M,'Annuity Prices'!$B:$B,$D395,'Annuity Prices'!$E:$E,$G395),IF($B395="RAB Short",SUMIFS('RAB Prices Short'!M:M,'RAB Prices Short'!$B:$B,'All Prices combined'!$D395,'RAB Prices Short'!$E:$E,'All Prices combined'!$G395),IF($B395="RAB Long",SUMIFS('RAB Prices Long'!M:M,'RAB Prices Long'!$B:$B,'All Prices combined'!$D395,'RAB Prices Long'!$E:$E,'All Prices combined'!$G395)))),2)</f>
        <v>0</v>
      </c>
      <c r="K395" s="2">
        <f>ROUND(IF($B395="Annuity",SUMIFS('Annuity Prices'!N:N,'Annuity Prices'!$B:$B,$D395,'Annuity Prices'!$E:$E,$G395),IF($B395="RAB Short",SUMIFS('RAB Prices Short'!N:N,'RAB Prices Short'!$B:$B,'All Prices combined'!$D395,'RAB Prices Short'!$E:$E,'All Prices combined'!$G395),IF($B395="RAB Long",SUMIFS('RAB Prices Long'!N:N,'RAB Prices Long'!$B:$B,'All Prices combined'!$D395,'RAB Prices Long'!$E:$E,'All Prices combined'!$G395)))),2)</f>
        <v>7.72</v>
      </c>
      <c r="L395" s="2">
        <f>ROUND(IF($B395="Annuity",SUMIFS('Annuity Prices'!O:O,'Annuity Prices'!$B:$B,$D395,'Annuity Prices'!$E:$E,$G395),IF($B395="RAB Short",SUMIFS('RAB Prices Short'!O:O,'RAB Prices Short'!$B:$B,'All Prices combined'!$D395,'RAB Prices Short'!$E:$E,'All Prices combined'!$G395),IF($B395="RAB Long",SUMIFS('RAB Prices Long'!O:O,'RAB Prices Long'!$B:$B,'All Prices combined'!$D395,'RAB Prices Long'!$E:$E,'All Prices combined'!$G395)))),2)</f>
        <v>7.94</v>
      </c>
      <c r="M395" s="2">
        <f>ROUND(IF($B395="Annuity",SUMIFS('Annuity Prices'!P:P,'Annuity Prices'!$B:$B,$D395,'Annuity Prices'!$E:$E,$G395),IF($B395="RAB Short",SUMIFS('RAB Prices Short'!P:P,'RAB Prices Short'!$B:$B,'All Prices combined'!$D395,'RAB Prices Short'!$E:$E,'All Prices combined'!$G395),IF($B395="RAB Long",SUMIFS('RAB Prices Long'!P:P,'RAB Prices Long'!$B:$B,'All Prices combined'!$D395,'RAB Prices Long'!$E:$E,'All Prices combined'!$G395)))),2)</f>
        <v>8.11</v>
      </c>
      <c r="N395" s="2">
        <f>ROUND(IF($B395="Annuity",SUMIFS('Annuity Prices'!Q:Q,'Annuity Prices'!$B:$B,$D395,'Annuity Prices'!$E:$E,$G395),IF($B395="RAB Short",SUMIFS('RAB Prices Short'!Q:Q,'RAB Prices Short'!$B:$B,'All Prices combined'!$D395,'RAB Prices Short'!$E:$E,'All Prices combined'!$G395),IF($B395="RAB Long",SUMIFS('RAB Prices Long'!Q:Q,'RAB Prices Long'!$B:$B,'All Prices combined'!$D395,'RAB Prices Long'!$E:$E,'All Prices combined'!$G395)))),2)</f>
        <v>8.31</v>
      </c>
      <c r="O395" s="2">
        <f>ROUND(IF($B395="Annuity",SUMIFS('Annuity Prices'!R:R,'Annuity Prices'!$B:$B,$D395,'Annuity Prices'!$E:$E,$G395),IF($B395="RAB Short",SUMIFS('RAB Prices Short'!R:R,'RAB Prices Short'!$B:$B,'All Prices combined'!$D395,'RAB Prices Short'!$E:$E,'All Prices combined'!$G395),IF($B395="RAB Long",SUMIFS('RAB Prices Long'!R:R,'RAB Prices Long'!$B:$B,'All Prices combined'!$D395,'RAB Prices Long'!$E:$E,'All Prices combined'!$G395)))),2)</f>
        <v>8.52</v>
      </c>
      <c r="P395" s="2">
        <f>ROUND(IF($B395="Annuity",SUMIFS('Annuity Prices'!S:S,'Annuity Prices'!$B:$B,$D395,'Annuity Prices'!$E:$E,$G395),IF($B395="RAB Short",SUMIFS('RAB Prices Short'!S:S,'RAB Prices Short'!$B:$B,'All Prices combined'!$D395,'RAB Prices Short'!$E:$E,'All Prices combined'!$G395),IF($B395="RAB Long",SUMIFS('RAB Prices Long'!S:S,'RAB Prices Long'!$B:$B,'All Prices combined'!$D395,'RAB Prices Long'!$E:$E,'All Prices combined'!$G395)))),2)</f>
        <v>8.73</v>
      </c>
      <c r="Q395" s="2">
        <f>ROUND(IF($B395="Annuity",SUMIFS('Annuity Prices'!T:T,'Annuity Prices'!$B:$B,$D395,'Annuity Prices'!$E:$E,$G395),IF($B395="RAB Short",SUMIFS('RAB Prices Short'!T:T,'RAB Prices Short'!$B:$B,'All Prices combined'!$D395,'RAB Prices Short'!$E:$E,'All Prices combined'!$G395),IF($B395="RAB Long",SUMIFS('RAB Prices Long'!T:T,'RAB Prices Long'!$B:$B,'All Prices combined'!$D395,'RAB Prices Long'!$E:$E,'All Prices combined'!$G395)))),2)</f>
        <v>8.91</v>
      </c>
      <c r="R395" s="2">
        <f>ROUND(IF($B395="Annuity",SUMIFS('Annuity Prices'!U:U,'Annuity Prices'!$B:$B,$D395,'Annuity Prices'!$E:$E,$G395),IF($B395="RAB Short",SUMIFS('RAB Prices Short'!U:U,'RAB Prices Short'!$B:$B,'All Prices combined'!$D395,'RAB Prices Short'!$E:$E,'All Prices combined'!$G395),IF($B395="RAB Long",SUMIFS('RAB Prices Long'!U:U,'RAB Prices Long'!$B:$B,'All Prices combined'!$D395,'RAB Prices Long'!$E:$E,'All Prices combined'!$G395)))),2)</f>
        <v>9.1300000000000008</v>
      </c>
      <c r="S395" s="2">
        <f>ROUND(IF($B395="Annuity",SUMIFS('Annuity Prices'!V:V,'Annuity Prices'!$B:$B,$D395,'Annuity Prices'!$E:$E,$G395),IF($B395="RAB Short",SUMIFS('RAB Prices Short'!V:V,'RAB Prices Short'!$B:$B,'All Prices combined'!$D395,'RAB Prices Short'!$E:$E,'All Prices combined'!$G395),IF($B395="RAB Long",SUMIFS('RAB Prices Long'!V:V,'RAB Prices Long'!$B:$B,'All Prices combined'!$D395,'RAB Prices Long'!$E:$E,'All Prices combined'!$G395)))),2)</f>
        <v>9.36</v>
      </c>
      <c r="T395" s="2">
        <f>ROUND(IF($B395="Annuity",SUMIFS('Annuity Prices'!W:W,'Annuity Prices'!$B:$B,$D395,'Annuity Prices'!$E:$E,$G395),IF($B395="RAB Short",SUMIFS('RAB Prices Short'!W:W,'RAB Prices Short'!$B:$B,'All Prices combined'!$D395,'RAB Prices Short'!$E:$E,'All Prices combined'!$G395),IF($B395="RAB Long",SUMIFS('RAB Prices Long'!W:W,'RAB Prices Long'!$B:$B,'All Prices combined'!$D395,'RAB Prices Long'!$E:$E,'All Prices combined'!$G395)))),2)</f>
        <v>9.59</v>
      </c>
      <c r="U395" s="2">
        <f>ROUND(IF($B395="Annuity",SUMIFS('Annuity Prices'!X:X,'Annuity Prices'!$B:$B,$D395,'Annuity Prices'!$E:$E,$G395),IF($B395="RAB Short",SUMIFS('RAB Prices Short'!X:X,'RAB Prices Short'!$B:$B,'All Prices combined'!$D395,'RAB Prices Short'!$E:$E,'All Prices combined'!$G395),IF($B395="RAB Long",SUMIFS('RAB Prices Long'!X:X,'RAB Prices Long'!$B:$B,'All Prices combined'!$D395,'RAB Prices Long'!$E:$E,'All Prices combined'!$G395)))),2)</f>
        <v>9.7799999999999994</v>
      </c>
      <c r="V395" s="2">
        <f>ROUND(IF($B395="Annuity",SUMIFS('Annuity Prices'!Y:Y,'Annuity Prices'!$B:$B,$D395,'Annuity Prices'!$E:$E,$G395),IF($B395="RAB Short",SUMIFS('RAB Prices Short'!Y:Y,'RAB Prices Short'!$B:$B,'All Prices combined'!$D395,'RAB Prices Short'!$E:$E,'All Prices combined'!$G395),IF($B395="RAB Long",SUMIFS('RAB Prices Long'!Y:Y,'RAB Prices Long'!$B:$B,'All Prices combined'!$D395,'RAB Prices Long'!$E:$E,'All Prices combined'!$G395)))),2)</f>
        <v>10.029999999999999</v>
      </c>
      <c r="W395" s="2">
        <f>ROUND(IF($B395="Annuity",SUMIFS('Annuity Prices'!Z:Z,'Annuity Prices'!$B:$B,$D395,'Annuity Prices'!$E:$E,$G395),IF($B395="RAB Short",SUMIFS('RAB Prices Short'!Z:Z,'RAB Prices Short'!$B:$B,'All Prices combined'!$D395,'RAB Prices Short'!$E:$E,'All Prices combined'!$G395),IF($B395="RAB Long",SUMIFS('RAB Prices Long'!Z:Z,'RAB Prices Long'!$B:$B,'All Prices combined'!$D395,'RAB Prices Long'!$E:$E,'All Prices combined'!$G395)))),2)</f>
        <v>10.28</v>
      </c>
      <c r="X395" s="2">
        <f>ROUND(IF($B395="Annuity",SUMIFS('Annuity Prices'!AA:AA,'Annuity Prices'!$B:$B,$D395,'Annuity Prices'!$E:$E,$G395),IF($B395="RAB Short",SUMIFS('RAB Prices Short'!AA:AA,'RAB Prices Short'!$B:$B,'All Prices combined'!$D395,'RAB Prices Short'!$E:$E,'All Prices combined'!$G395),IF($B395="RAB Long",SUMIFS('RAB Prices Long'!AA:AA,'RAB Prices Long'!$B:$B,'All Prices combined'!$D395,'RAB Prices Long'!$E:$E,'All Prices combined'!$G395)))),2)</f>
        <v>10.54</v>
      </c>
      <c r="Y395" s="2">
        <f>ROUND(IF($B395="Annuity",SUMIFS('Annuity Prices'!AB:AB,'Annuity Prices'!$B:$B,$D395,'Annuity Prices'!$E:$E,$G395),IF($B395="RAB Short",SUMIFS('RAB Prices Short'!AB:AB,'RAB Prices Short'!$B:$B,'All Prices combined'!$D395,'RAB Prices Short'!$E:$E,'All Prices combined'!$G395),IF($B395="RAB Long",SUMIFS('RAB Prices Long'!AB:AB,'RAB Prices Long'!$B:$B,'All Prices combined'!$D395,'RAB Prices Long'!$E:$E,'All Prices combined'!$G395)))),2)</f>
        <v>10.75</v>
      </c>
      <c r="Z395" s="2">
        <f>ROUND(IF($B395="Annuity",SUMIFS('Annuity Prices'!AC:AC,'Annuity Prices'!$B:$B,$D395,'Annuity Prices'!$E:$E,$G395),IF($B395="RAB Short",SUMIFS('RAB Prices Short'!AC:AC,'RAB Prices Short'!$B:$B,'All Prices combined'!$D395,'RAB Prices Short'!$E:$E,'All Prices combined'!$G395),IF($B395="RAB Long",SUMIFS('RAB Prices Long'!AC:AC,'RAB Prices Long'!$B:$B,'All Prices combined'!$D395,'RAB Prices Long'!$E:$E,'All Prices combined'!$G395)))),2)</f>
        <v>11.01</v>
      </c>
      <c r="AA395" s="2">
        <f>ROUND(IF($B395="Annuity",SUMIFS('Annuity Prices'!AD:AD,'Annuity Prices'!$B:$B,$D395,'Annuity Prices'!$E:$E,$G395),IF($B395="RAB Short",SUMIFS('RAB Prices Short'!AD:AD,'RAB Prices Short'!$B:$B,'All Prices combined'!$D395,'RAB Prices Short'!$E:$E,'All Prices combined'!$G395),IF($B395="RAB Long",SUMIFS('RAB Prices Long'!AD:AD,'RAB Prices Long'!$B:$B,'All Prices combined'!$D395,'RAB Prices Long'!$E:$E,'All Prices combined'!$G395)))),2)</f>
        <v>11.29</v>
      </c>
      <c r="AB395" s="2">
        <f>ROUND(IF($B395="Annuity",SUMIFS('Annuity Prices'!AE:AE,'Annuity Prices'!$B:$B,$D395,'Annuity Prices'!$E:$E,$G395),IF($B395="RAB Short",SUMIFS('RAB Prices Short'!AE:AE,'RAB Prices Short'!$B:$B,'All Prices combined'!$D395,'RAB Prices Short'!$E:$E,'All Prices combined'!$G395),IF($B395="RAB Long",SUMIFS('RAB Prices Long'!AE:AE,'RAB Prices Long'!$B:$B,'All Prices combined'!$D395,'RAB Prices Long'!$E:$E,'All Prices combined'!$G395)))),2)</f>
        <v>11.57</v>
      </c>
      <c r="AC395" s="2">
        <f>ROUND(IF($B395="Annuity",SUMIFS('Annuity Prices'!AF:AF,'Annuity Prices'!$B:$B,$D395,'Annuity Prices'!$E:$E,$G395),IF($B395="RAB Short",SUMIFS('RAB Prices Short'!AF:AF,'RAB Prices Short'!$B:$B,'All Prices combined'!$D395,'RAB Prices Short'!$E:$E,'All Prices combined'!$G395),IF($B395="RAB Long",SUMIFS('RAB Prices Long'!AF:AF,'RAB Prices Long'!$B:$B,'All Prices combined'!$D395,'RAB Prices Long'!$E:$E,'All Prices combined'!$G395)))),2)</f>
        <v>11.8</v>
      </c>
      <c r="AD395" s="2">
        <f>ROUND(IF($B395="Annuity",SUMIFS('Annuity Prices'!AG:AG,'Annuity Prices'!$B:$B,$D395,'Annuity Prices'!$E:$E,$G395),IF($B395="RAB Short",SUMIFS('RAB Prices Short'!AG:AG,'RAB Prices Short'!$B:$B,'All Prices combined'!$D395,'RAB Prices Short'!$E:$E,'All Prices combined'!$G395),IF($B395="RAB Long",SUMIFS('RAB Prices Long'!AG:AG,'RAB Prices Long'!$B:$B,'All Prices combined'!$D395,'RAB Prices Long'!$E:$E,'All Prices combined'!$G395)))),2)</f>
        <v>12.1</v>
      </c>
      <c r="AE395" s="2">
        <f>ROUND(IF($B395="Annuity",SUMIFS('Annuity Prices'!AH:AH,'Annuity Prices'!$B:$B,$D395,'Annuity Prices'!$E:$E,$G395),IF($B395="RAB Short",SUMIFS('RAB Prices Short'!AH:AH,'RAB Prices Short'!$B:$B,'All Prices combined'!$D395,'RAB Prices Short'!$E:$E,'All Prices combined'!$G395),IF($B395="RAB Long",SUMIFS('RAB Prices Long'!AH:AH,'RAB Prices Long'!$B:$B,'All Prices combined'!$D395,'RAB Prices Long'!$E:$E,'All Prices combined'!$G395)))),2)</f>
        <v>12.4</v>
      </c>
      <c r="AF395" s="2">
        <f>ROUND(IF($B395="Annuity",SUMIFS('Annuity Prices'!AI:AI,'Annuity Prices'!$B:$B,$D395,'Annuity Prices'!$E:$E,$G395),IF($B395="RAB Short",SUMIFS('RAB Prices Short'!AI:AI,'RAB Prices Short'!$B:$B,'All Prices combined'!$D395,'RAB Prices Short'!$E:$E,'All Prices combined'!$G395),IF($B395="RAB Long",SUMIFS('RAB Prices Long'!AI:AI,'RAB Prices Long'!$B:$B,'All Prices combined'!$D395,'RAB Prices Long'!$E:$E,'All Prices combined'!$G395)))),2)</f>
        <v>12.71</v>
      </c>
      <c r="AG395" s="2">
        <f>ROUND(IF($B395="Annuity",SUMIFS('Annuity Prices'!AJ:AJ,'Annuity Prices'!$B:$B,$D395,'Annuity Prices'!$E:$E,$G395),IF($B395="RAB Short",SUMIFS('RAB Prices Short'!AJ:AJ,'RAB Prices Short'!$B:$B,'All Prices combined'!$D395,'RAB Prices Short'!$E:$E,'All Prices combined'!$G395),IF($B395="RAB Long",SUMIFS('RAB Prices Long'!AJ:AJ,'RAB Prices Long'!$B:$B,'All Prices combined'!$D395,'RAB Prices Long'!$E:$E,'All Prices combined'!$G395)))),2)</f>
        <v>12.96</v>
      </c>
      <c r="AH395" s="2">
        <f>ROUND(IF($B395="Annuity",SUMIFS('Annuity Prices'!AK:AK,'Annuity Prices'!$B:$B,$D395,'Annuity Prices'!$E:$E,$G395),IF($B395="RAB Short",SUMIFS('RAB Prices Short'!AK:AK,'RAB Prices Short'!$B:$B,'All Prices combined'!$D395,'RAB Prices Short'!$E:$E,'All Prices combined'!$G395),IF($B395="RAB Long",SUMIFS('RAB Prices Long'!AK:AK,'RAB Prices Long'!$B:$B,'All Prices combined'!$D395,'RAB Prices Long'!$E:$E,'All Prices combined'!$G395)))),2)</f>
        <v>13.29</v>
      </c>
      <c r="AI395" s="2">
        <f>ROUND(IF($B395="Annuity",SUMIFS('Annuity Prices'!AL:AL,'Annuity Prices'!$B:$B,$D395,'Annuity Prices'!$E:$E,$G395),IF($B395="RAB Short",SUMIFS('RAB Prices Short'!AL:AL,'RAB Prices Short'!$B:$B,'All Prices combined'!$D395,'RAB Prices Short'!$E:$E,'All Prices combined'!$G395),IF($B395="RAB Long",SUMIFS('RAB Prices Long'!AL:AL,'RAB Prices Long'!$B:$B,'All Prices combined'!$D395,'RAB Prices Long'!$E:$E,'All Prices combined'!$G395)))),2)</f>
        <v>13.62</v>
      </c>
      <c r="AJ395" s="2">
        <f>ROUND(IF($B395="Annuity",SUMIFS('Annuity Prices'!AM:AM,'Annuity Prices'!$B:$B,$D395,'Annuity Prices'!$E:$E,$G395),IF($B395="RAB Short",SUMIFS('RAB Prices Short'!AM:AM,'RAB Prices Short'!$B:$B,'All Prices combined'!$D395,'RAB Prices Short'!$E:$E,'All Prices combined'!$G395),IF($B395="RAB Long",SUMIFS('RAB Prices Long'!AM:AM,'RAB Prices Long'!$B:$B,'All Prices combined'!$D395,'RAB Prices Long'!$E:$E,'All Prices combined'!$G395)))),2)</f>
        <v>13.96</v>
      </c>
      <c r="AK395" s="2">
        <f>ROUND(IF($B395="Annuity",SUMIFS('Annuity Prices'!AN:AN,'Annuity Prices'!$B:$B,$D395,'Annuity Prices'!$E:$E,$G395),IF($B395="RAB Short",SUMIFS('RAB Prices Short'!AN:AN,'RAB Prices Short'!$B:$B,'All Prices combined'!$D395,'RAB Prices Short'!$E:$E,'All Prices combined'!$G395),IF($B395="RAB Long",SUMIFS('RAB Prices Long'!AN:AN,'RAB Prices Long'!$B:$B,'All Prices combined'!$D395,'RAB Prices Long'!$E:$E,'All Prices combined'!$G395)))),2)</f>
        <v>14.24</v>
      </c>
      <c r="AL395" s="2">
        <f>ROUND(IF($B395="Annuity",SUMIFS('Annuity Prices'!AO:AO,'Annuity Prices'!$B:$B,$D395,'Annuity Prices'!$E:$E,$G395),IF($B395="RAB Short",SUMIFS('RAB Prices Short'!AO:AO,'RAB Prices Short'!$B:$B,'All Prices combined'!$D395,'RAB Prices Short'!$E:$E,'All Prices combined'!$G395),IF($B395="RAB Long",SUMIFS('RAB Prices Long'!AO:AO,'RAB Prices Long'!$B:$B,'All Prices combined'!$D395,'RAB Prices Long'!$E:$E,'All Prices combined'!$G395)))),2)</f>
        <v>14.6</v>
      </c>
      <c r="AM395" s="2">
        <f>ROUND(IF($B395="Annuity",SUMIFS('Annuity Prices'!AP:AP,'Annuity Prices'!$B:$B,$D395,'Annuity Prices'!$E:$E,$G395),IF($B395="RAB Short",SUMIFS('RAB Prices Short'!AP:AP,'RAB Prices Short'!$B:$B,'All Prices combined'!$D395,'RAB Prices Short'!$E:$E,'All Prices combined'!$G395),IF($B395="RAB Long",SUMIFS('RAB Prices Long'!AP:AP,'RAB Prices Long'!$B:$B,'All Prices combined'!$D395,'RAB Prices Long'!$E:$E,'All Prices combined'!$G395)))),2)</f>
        <v>14.96</v>
      </c>
      <c r="AN395" s="2">
        <f>ROUND(IF($B395="Annuity",SUMIFS('Annuity Prices'!AQ:AQ,'Annuity Prices'!$B:$B,$D395,'Annuity Prices'!$E:$E,$G395),IF($B395="RAB Short",SUMIFS('RAB Prices Short'!AQ:AQ,'RAB Prices Short'!$B:$B,'All Prices combined'!$D395,'RAB Prices Short'!$E:$E,'All Prices combined'!$G395),IF($B395="RAB Long",SUMIFS('RAB Prices Long'!AQ:AQ,'RAB Prices Long'!$B:$B,'All Prices combined'!$D395,'RAB Prices Long'!$E:$E,'All Prices combined'!$G395)))),2)</f>
        <v>15.34</v>
      </c>
      <c r="AO395" s="2">
        <f>ROUND(IF($B395="Annuity",SUMIFS('Annuity Prices'!AR:AR,'Annuity Prices'!$B:$B,$D395,'Annuity Prices'!$E:$E,$G395),IF($B395="RAB Short",SUMIFS('RAB Prices Short'!AR:AR,'RAB Prices Short'!$B:$B,'All Prices combined'!$D395,'RAB Prices Short'!$E:$E,'All Prices combined'!$G395),IF($B395="RAB Long",SUMIFS('RAB Prices Long'!AR:AR,'RAB Prices Long'!$B:$B,'All Prices combined'!$D395,'RAB Prices Long'!$E:$E,'All Prices combined'!$G395)))),2)</f>
        <v>0</v>
      </c>
      <c r="AP395" s="2">
        <f>ROUND(IF($B395="Annuity",SUMIFS('Annuity Prices'!AS:AS,'Annuity Prices'!$B:$B,$D395,'Annuity Prices'!$E:$E,$G395),IF($B395="RAB Short",SUMIFS('RAB Prices Short'!AS:AS,'RAB Prices Short'!$B:$B,'All Prices combined'!$D395,'RAB Prices Short'!$E:$E,'All Prices combined'!$G395),IF($B395="RAB Long",SUMIFS('RAB Prices Long'!AS:AS,'RAB Prices Long'!$B:$B,'All Prices combined'!$D395,'RAB Prices Long'!$E:$E,'All Prices combined'!$G395)))),2)</f>
        <v>0</v>
      </c>
      <c r="AQ395" s="2">
        <f>ROUND(IF($B395="Annuity",SUMIFS('Annuity Prices'!AT:AT,'Annuity Prices'!$B:$B,$D395,'Annuity Prices'!$E:$E,$G395),IF($B395="RAB Short",SUMIFS('RAB Prices Short'!AT:AT,'RAB Prices Short'!$B:$B,'All Prices combined'!$D395,'RAB Prices Short'!$E:$E,'All Prices combined'!$G395),IF($B395="RAB Long",SUMIFS('RAB Prices Long'!AT:AT,'RAB Prices Long'!$B:$B,'All Prices combined'!$D395,'RAB Prices Long'!$E:$E,'All Prices combined'!$G395)))),2)</f>
        <v>7.53</v>
      </c>
      <c r="AR395" s="2">
        <f>ROUND(IF($B395="Annuity",SUMIFS('Annuity Prices'!AU:AU,'Annuity Prices'!$B:$B,$D395,'Annuity Prices'!$E:$E,$G395),IF($B395="RAB Short",SUMIFS('RAB Prices Short'!AU:AU,'RAB Prices Short'!$B:$B,'All Prices combined'!$D395,'RAB Prices Short'!$E:$E,'All Prices combined'!$G395),IF($B395="RAB Long",SUMIFS('RAB Prices Long'!AU:AU,'RAB Prices Long'!$B:$B,'All Prices combined'!$D395,'RAB Prices Long'!$E:$E,'All Prices combined'!$G395)))),2)</f>
        <v>7.72</v>
      </c>
      <c r="AS395" s="2">
        <f>ROUND(IF($B395="Annuity",SUMIFS('Annuity Prices'!AV:AV,'Annuity Prices'!$B:$B,$D395,'Annuity Prices'!$E:$E,$G395),IF($B395="RAB Short",SUMIFS('RAB Prices Short'!AV:AV,'RAB Prices Short'!$B:$B,'All Prices combined'!$D395,'RAB Prices Short'!$E:$E,'All Prices combined'!$G395),IF($B395="RAB Long",SUMIFS('RAB Prices Long'!AV:AV,'RAB Prices Long'!$B:$B,'All Prices combined'!$D395,'RAB Prices Long'!$E:$E,'All Prices combined'!$G395)))),2)</f>
        <v>7.94</v>
      </c>
      <c r="AT395" s="2">
        <f>ROUND(IF($B395="Annuity",SUMIFS('Annuity Prices'!AW:AW,'Annuity Prices'!$B:$B,$D395,'Annuity Prices'!$E:$E,$G395),IF($B395="RAB Short",SUMIFS('RAB Prices Short'!AW:AW,'RAB Prices Short'!$B:$B,'All Prices combined'!$D395,'RAB Prices Short'!$E:$E,'All Prices combined'!$G395),IF($B395="RAB Long",SUMIFS('RAB Prices Long'!AW:AW,'RAB Prices Long'!$B:$B,'All Prices combined'!$D395,'RAB Prices Long'!$E:$E,'All Prices combined'!$G395)))),2)</f>
        <v>8.11</v>
      </c>
      <c r="AU395" s="2">
        <f>ROUND(IF($B395="Annuity",SUMIFS('Annuity Prices'!AX:AX,'Annuity Prices'!$B:$B,$D395,'Annuity Prices'!$E:$E,$G395),IF($B395="RAB Short",SUMIFS('RAB Prices Short'!AX:AX,'RAB Prices Short'!$B:$B,'All Prices combined'!$D395,'RAB Prices Short'!$E:$E,'All Prices combined'!$G395),IF($B395="RAB Long",SUMIFS('RAB Prices Long'!AX:AX,'RAB Prices Long'!$B:$B,'All Prices combined'!$D395,'RAB Prices Long'!$E:$E,'All Prices combined'!$G395)))),2)</f>
        <v>8.31</v>
      </c>
      <c r="AV395" s="2">
        <f>ROUND(IF($B395="Annuity",SUMIFS('Annuity Prices'!AY:AY,'Annuity Prices'!$B:$B,$D395,'Annuity Prices'!$E:$E,$G395),IF($B395="RAB Short",SUMIFS('RAB Prices Short'!AY:AY,'RAB Prices Short'!$B:$B,'All Prices combined'!$D395,'RAB Prices Short'!$E:$E,'All Prices combined'!$G395),IF($B395="RAB Long",SUMIFS('RAB Prices Long'!AY:AY,'RAB Prices Long'!$B:$B,'All Prices combined'!$D395,'RAB Prices Long'!$E:$E,'All Prices combined'!$G395)))),2)</f>
        <v>8.52</v>
      </c>
      <c r="AW395" s="2">
        <f>ROUND(IF($B395="Annuity",SUMIFS('Annuity Prices'!AZ:AZ,'Annuity Prices'!$B:$B,$D395,'Annuity Prices'!$E:$E,$G395),IF($B395="RAB Short",SUMIFS('RAB Prices Short'!AZ:AZ,'RAB Prices Short'!$B:$B,'All Prices combined'!$D395,'RAB Prices Short'!$E:$E,'All Prices combined'!$G395),IF($B395="RAB Long",SUMIFS('RAB Prices Long'!AZ:AZ,'RAB Prices Long'!$B:$B,'All Prices combined'!$D395,'RAB Prices Long'!$E:$E,'All Prices combined'!$G395)))),2)</f>
        <v>8.73</v>
      </c>
      <c r="AX395" s="2">
        <f>ROUND(IF($B395="Annuity",SUMIFS('Annuity Prices'!BA:BA,'Annuity Prices'!$B:$B,$D395,'Annuity Prices'!$E:$E,$G395),IF($B395="RAB Short",SUMIFS('RAB Prices Short'!BA:BA,'RAB Prices Short'!$B:$B,'All Prices combined'!$D395,'RAB Prices Short'!$E:$E,'All Prices combined'!$G395),IF($B395="RAB Long",SUMIFS('RAB Prices Long'!BA:BA,'RAB Prices Long'!$B:$B,'All Prices combined'!$D395,'RAB Prices Long'!$E:$E,'All Prices combined'!$G395)))),2)</f>
        <v>8.91</v>
      </c>
      <c r="AY395" s="2">
        <f>ROUND(IF($B395="Annuity",SUMIFS('Annuity Prices'!BB:BB,'Annuity Prices'!$B:$B,$D395,'Annuity Prices'!$E:$E,$G395),IF($B395="RAB Short",SUMIFS('RAB Prices Short'!BB:BB,'RAB Prices Short'!$B:$B,'All Prices combined'!$D395,'RAB Prices Short'!$E:$E,'All Prices combined'!$G395),IF($B395="RAB Long",SUMIFS('RAB Prices Long'!BB:BB,'RAB Prices Long'!$B:$B,'All Prices combined'!$D395,'RAB Prices Long'!$E:$E,'All Prices combined'!$G395)))),2)</f>
        <v>9.1300000000000008</v>
      </c>
      <c r="AZ395" s="2">
        <f>ROUND(IF($B395="Annuity",SUMIFS('Annuity Prices'!BC:BC,'Annuity Prices'!$B:$B,$D395,'Annuity Prices'!$E:$E,$G395),IF($B395="RAB Short",SUMIFS('RAB Prices Short'!BC:BC,'RAB Prices Short'!$B:$B,'All Prices combined'!$D395,'RAB Prices Short'!$E:$E,'All Prices combined'!$G395),IF($B395="RAB Long",SUMIFS('RAB Prices Long'!BC:BC,'RAB Prices Long'!$B:$B,'All Prices combined'!$D395,'RAB Prices Long'!$E:$E,'All Prices combined'!$G395)))),2)</f>
        <v>9.36</v>
      </c>
      <c r="BA395" s="2">
        <f>ROUND(IF($B395="Annuity",SUMIFS('Annuity Prices'!BD:BD,'Annuity Prices'!$B:$B,$D395,'Annuity Prices'!$E:$E,$G395),IF($B395="RAB Short",SUMIFS('RAB Prices Short'!BD:BD,'RAB Prices Short'!$B:$B,'All Prices combined'!$D395,'RAB Prices Short'!$E:$E,'All Prices combined'!$G395),IF($B395="RAB Long",SUMIFS('RAB Prices Long'!BD:BD,'RAB Prices Long'!$B:$B,'All Prices combined'!$D395,'RAB Prices Long'!$E:$E,'All Prices combined'!$G395)))),2)</f>
        <v>9.59</v>
      </c>
      <c r="BB395" s="2">
        <f>ROUND(IF($B395="Annuity",SUMIFS('Annuity Prices'!BE:BE,'Annuity Prices'!$B:$B,$D395,'Annuity Prices'!$E:$E,$G395),IF($B395="RAB Short",SUMIFS('RAB Prices Short'!BE:BE,'RAB Prices Short'!$B:$B,'All Prices combined'!$D395,'RAB Prices Short'!$E:$E,'All Prices combined'!$G395),IF($B395="RAB Long",SUMIFS('RAB Prices Long'!BE:BE,'RAB Prices Long'!$B:$B,'All Prices combined'!$D395,'RAB Prices Long'!$E:$E,'All Prices combined'!$G395)))),2)</f>
        <v>9.7799999999999994</v>
      </c>
      <c r="BC395" s="2">
        <f>ROUND(IF($B395="Annuity",SUMIFS('Annuity Prices'!BF:BF,'Annuity Prices'!$B:$B,$D395,'Annuity Prices'!$E:$E,$G395),IF($B395="RAB Short",SUMIFS('RAB Prices Short'!BF:BF,'RAB Prices Short'!$B:$B,'All Prices combined'!$D395,'RAB Prices Short'!$E:$E,'All Prices combined'!$G395),IF($B395="RAB Long",SUMIFS('RAB Prices Long'!BF:BF,'RAB Prices Long'!$B:$B,'All Prices combined'!$D395,'RAB Prices Long'!$E:$E,'All Prices combined'!$G395)))),2)</f>
        <v>10.029999999999999</v>
      </c>
      <c r="BD395" s="2">
        <f>ROUND(IF($B395="Annuity",SUMIFS('Annuity Prices'!BG:BG,'Annuity Prices'!$B:$B,$D395,'Annuity Prices'!$E:$E,$G395),IF($B395="RAB Short",SUMIFS('RAB Prices Short'!BG:BG,'RAB Prices Short'!$B:$B,'All Prices combined'!$D395,'RAB Prices Short'!$E:$E,'All Prices combined'!$G395),IF($B395="RAB Long",SUMIFS('RAB Prices Long'!BG:BG,'RAB Prices Long'!$B:$B,'All Prices combined'!$D395,'RAB Prices Long'!$E:$E,'All Prices combined'!$G395)))),2)</f>
        <v>10.28</v>
      </c>
      <c r="BE395" s="2">
        <f>ROUND(IF($B395="Annuity",SUMIFS('Annuity Prices'!BH:BH,'Annuity Prices'!$B:$B,$D395,'Annuity Prices'!$E:$E,$G395),IF($B395="RAB Short",SUMIFS('RAB Prices Short'!BH:BH,'RAB Prices Short'!$B:$B,'All Prices combined'!$D395,'RAB Prices Short'!$E:$E,'All Prices combined'!$G395),IF($B395="RAB Long",SUMIFS('RAB Prices Long'!BH:BH,'RAB Prices Long'!$B:$B,'All Prices combined'!$D395,'RAB Prices Long'!$E:$E,'All Prices combined'!$G395)))),2)</f>
        <v>10.54</v>
      </c>
      <c r="BF395" s="2">
        <f>ROUND(IF($B395="Annuity",SUMIFS('Annuity Prices'!BI:BI,'Annuity Prices'!$B:$B,$D395,'Annuity Prices'!$E:$E,$G395),IF($B395="RAB Short",SUMIFS('RAB Prices Short'!BI:BI,'RAB Prices Short'!$B:$B,'All Prices combined'!$D395,'RAB Prices Short'!$E:$E,'All Prices combined'!$G395),IF($B395="RAB Long",SUMIFS('RAB Prices Long'!BI:BI,'RAB Prices Long'!$B:$B,'All Prices combined'!$D395,'RAB Prices Long'!$E:$E,'All Prices combined'!$G395)))),2)</f>
        <v>10.75</v>
      </c>
      <c r="BG395" s="2">
        <f>ROUND(IF($B395="Annuity",SUMIFS('Annuity Prices'!BJ:BJ,'Annuity Prices'!$B:$B,$D395,'Annuity Prices'!$E:$E,$G395),IF($B395="RAB Short",SUMIFS('RAB Prices Short'!BJ:BJ,'RAB Prices Short'!$B:$B,'All Prices combined'!$D395,'RAB Prices Short'!$E:$E,'All Prices combined'!$G395),IF($B395="RAB Long",SUMIFS('RAB Prices Long'!BJ:BJ,'RAB Prices Long'!$B:$B,'All Prices combined'!$D395,'RAB Prices Long'!$E:$E,'All Prices combined'!$G395)))),2)</f>
        <v>11.01</v>
      </c>
      <c r="BH395" s="2">
        <f>ROUND(IF($B395="Annuity",SUMIFS('Annuity Prices'!BK:BK,'Annuity Prices'!$B:$B,$D395,'Annuity Prices'!$E:$E,$G395),IF($B395="RAB Short",SUMIFS('RAB Prices Short'!BK:BK,'RAB Prices Short'!$B:$B,'All Prices combined'!$D395,'RAB Prices Short'!$E:$E,'All Prices combined'!$G395),IF($B395="RAB Long",SUMIFS('RAB Prices Long'!BK:BK,'RAB Prices Long'!$B:$B,'All Prices combined'!$D395,'RAB Prices Long'!$E:$E,'All Prices combined'!$G395)))),2)</f>
        <v>11.29</v>
      </c>
      <c r="BI395" s="2">
        <f>ROUND(IF($B395="Annuity",SUMIFS('Annuity Prices'!BL:BL,'Annuity Prices'!$B:$B,$D395,'Annuity Prices'!$E:$E,$G395),IF($B395="RAB Short",SUMIFS('RAB Prices Short'!BL:BL,'RAB Prices Short'!$B:$B,'All Prices combined'!$D395,'RAB Prices Short'!$E:$E,'All Prices combined'!$G395),IF($B395="RAB Long",SUMIFS('RAB Prices Long'!BL:BL,'RAB Prices Long'!$B:$B,'All Prices combined'!$D395,'RAB Prices Long'!$E:$E,'All Prices combined'!$G395)))),2)</f>
        <v>11.57</v>
      </c>
      <c r="BJ395" s="2">
        <f>ROUND(IF($B395="Annuity",SUMIFS('Annuity Prices'!BM:BM,'Annuity Prices'!$B:$B,$D395,'Annuity Prices'!$E:$E,$G395),IF($B395="RAB Short",SUMIFS('RAB Prices Short'!BM:BM,'RAB Prices Short'!$B:$B,'All Prices combined'!$D395,'RAB Prices Short'!$E:$E,'All Prices combined'!$G395),IF($B395="RAB Long",SUMIFS('RAB Prices Long'!BM:BM,'RAB Prices Long'!$B:$B,'All Prices combined'!$D395,'RAB Prices Long'!$E:$E,'All Prices combined'!$G395)))),2)</f>
        <v>11.8</v>
      </c>
      <c r="BK395" s="2">
        <f>ROUND(IF($B395="Annuity",SUMIFS('Annuity Prices'!BN:BN,'Annuity Prices'!$B:$B,$D395,'Annuity Prices'!$E:$E,$G395),IF($B395="RAB Short",SUMIFS('RAB Prices Short'!BN:BN,'RAB Prices Short'!$B:$B,'All Prices combined'!$D395,'RAB Prices Short'!$E:$E,'All Prices combined'!$G395),IF($B395="RAB Long",SUMIFS('RAB Prices Long'!BN:BN,'RAB Prices Long'!$B:$B,'All Prices combined'!$D395,'RAB Prices Long'!$E:$E,'All Prices combined'!$G395)))),2)</f>
        <v>12.1</v>
      </c>
      <c r="BL395" s="2">
        <f>ROUND(IF($B395="Annuity",SUMIFS('Annuity Prices'!BO:BO,'Annuity Prices'!$B:$B,$D395,'Annuity Prices'!$E:$E,$G395),IF($B395="RAB Short",SUMIFS('RAB Prices Short'!BO:BO,'RAB Prices Short'!$B:$B,'All Prices combined'!$D395,'RAB Prices Short'!$E:$E,'All Prices combined'!$G395),IF($B395="RAB Long",SUMIFS('RAB Prices Long'!BO:BO,'RAB Prices Long'!$B:$B,'All Prices combined'!$D395,'RAB Prices Long'!$E:$E,'All Prices combined'!$G395)))),2)</f>
        <v>12.4</v>
      </c>
      <c r="BM395" s="2">
        <f>ROUND(IF($B395="Annuity",SUMIFS('Annuity Prices'!BP:BP,'Annuity Prices'!$B:$B,$D395,'Annuity Prices'!$E:$E,$G395),IF($B395="RAB Short",SUMIFS('RAB Prices Short'!BP:BP,'RAB Prices Short'!$B:$B,'All Prices combined'!$D395,'RAB Prices Short'!$E:$E,'All Prices combined'!$G395),IF($B395="RAB Long",SUMIFS('RAB Prices Long'!BP:BP,'RAB Prices Long'!$B:$B,'All Prices combined'!$D395,'RAB Prices Long'!$E:$E,'All Prices combined'!$G395)))),2)</f>
        <v>12.71</v>
      </c>
      <c r="BN395" s="2">
        <f>ROUND(IF($B395="Annuity",SUMIFS('Annuity Prices'!BQ:BQ,'Annuity Prices'!$B:$B,$D395,'Annuity Prices'!$E:$E,$G395),IF($B395="RAB Short",SUMIFS('RAB Prices Short'!BQ:BQ,'RAB Prices Short'!$B:$B,'All Prices combined'!$D395,'RAB Prices Short'!$E:$E,'All Prices combined'!$G395),IF($B395="RAB Long",SUMIFS('RAB Prices Long'!BQ:BQ,'RAB Prices Long'!$B:$B,'All Prices combined'!$D395,'RAB Prices Long'!$E:$E,'All Prices combined'!$G395)))),2)</f>
        <v>12.96</v>
      </c>
      <c r="BO395" s="2">
        <f>ROUND(IF($B395="Annuity",SUMIFS('Annuity Prices'!BR:BR,'Annuity Prices'!$B:$B,$D395,'Annuity Prices'!$E:$E,$G395),IF($B395="RAB Short",SUMIFS('RAB Prices Short'!BR:BR,'RAB Prices Short'!$B:$B,'All Prices combined'!$D395,'RAB Prices Short'!$E:$E,'All Prices combined'!$G395),IF($B395="RAB Long",SUMIFS('RAB Prices Long'!BR:BR,'RAB Prices Long'!$B:$B,'All Prices combined'!$D395,'RAB Prices Long'!$E:$E,'All Prices combined'!$G395)))),2)</f>
        <v>13.29</v>
      </c>
      <c r="BP395" s="2">
        <f>ROUND(IF($B395="Annuity",SUMIFS('Annuity Prices'!BS:BS,'Annuity Prices'!$B:$B,$D395,'Annuity Prices'!$E:$E,$G395),IF($B395="RAB Short",SUMIFS('RAB Prices Short'!BS:BS,'RAB Prices Short'!$B:$B,'All Prices combined'!$D395,'RAB Prices Short'!$E:$E,'All Prices combined'!$G395),IF($B395="RAB Long",SUMIFS('RAB Prices Long'!BS:BS,'RAB Prices Long'!$B:$B,'All Prices combined'!$D395,'RAB Prices Long'!$E:$E,'All Prices combined'!$G395)))),2)</f>
        <v>13.62</v>
      </c>
      <c r="BQ395" s="2">
        <f>ROUND(IF($B395="Annuity",SUMIFS('Annuity Prices'!BT:BT,'Annuity Prices'!$B:$B,$D395,'Annuity Prices'!$E:$E,$G395),IF($B395="RAB Short",SUMIFS('RAB Prices Short'!BT:BT,'RAB Prices Short'!$B:$B,'All Prices combined'!$D395,'RAB Prices Short'!$E:$E,'All Prices combined'!$G395),IF($B395="RAB Long",SUMIFS('RAB Prices Long'!BT:BT,'RAB Prices Long'!$B:$B,'All Prices combined'!$D395,'RAB Prices Long'!$E:$E,'All Prices combined'!$G395)))),2)</f>
        <v>13.96</v>
      </c>
      <c r="BR395" s="2">
        <f>ROUND(IF($B395="Annuity",SUMIFS('Annuity Prices'!BU:BU,'Annuity Prices'!$B:$B,$D395,'Annuity Prices'!$E:$E,$G395),IF($B395="RAB Short",SUMIFS('RAB Prices Short'!BU:BU,'RAB Prices Short'!$B:$B,'All Prices combined'!$D395,'RAB Prices Short'!$E:$E,'All Prices combined'!$G395),IF($B395="RAB Long",SUMIFS('RAB Prices Long'!BU:BU,'RAB Prices Long'!$B:$B,'All Prices combined'!$D395,'RAB Prices Long'!$E:$E,'All Prices combined'!$G395)))),2)</f>
        <v>14.24</v>
      </c>
      <c r="BS395" s="2">
        <f>ROUND(IF($B395="Annuity",SUMIFS('Annuity Prices'!BV:BV,'Annuity Prices'!$B:$B,$D395,'Annuity Prices'!$E:$E,$G395),IF($B395="RAB Short",SUMIFS('RAB Prices Short'!BV:BV,'RAB Prices Short'!$B:$B,'All Prices combined'!$D395,'RAB Prices Short'!$E:$E,'All Prices combined'!$G395),IF($B395="RAB Long",SUMIFS('RAB Prices Long'!BV:BV,'RAB Prices Long'!$B:$B,'All Prices combined'!$D395,'RAB Prices Long'!$E:$E,'All Prices combined'!$G395)))),2)</f>
        <v>14.6</v>
      </c>
      <c r="BT395" s="2">
        <f>ROUND(IF($B395="Annuity",SUMIFS('Annuity Prices'!BW:BW,'Annuity Prices'!$B:$B,$D395,'Annuity Prices'!$E:$E,$G395),IF($B395="RAB Short",SUMIFS('RAB Prices Short'!BW:BW,'RAB Prices Short'!$B:$B,'All Prices combined'!$D395,'RAB Prices Short'!$E:$E,'All Prices combined'!$G395),IF($B395="RAB Long",SUMIFS('RAB Prices Long'!BW:BW,'RAB Prices Long'!$B:$B,'All Prices combined'!$D395,'RAB Prices Long'!$E:$E,'All Prices combined'!$G395)))),2)</f>
        <v>14.96</v>
      </c>
      <c r="BU395" s="2">
        <f>ROUND(IF($B395="Annuity",SUMIFS('Annuity Prices'!BX:BX,'Annuity Prices'!$B:$B,$D395,'Annuity Prices'!$E:$E,$G395),IF($B395="RAB Short",SUMIFS('RAB Prices Short'!BX:BX,'RAB Prices Short'!$B:$B,'All Prices combined'!$D395,'RAB Prices Short'!$E:$E,'All Prices combined'!$G395),IF($B395="RAB Long",SUMIFS('RAB Prices Long'!BX:BX,'RAB Prices Long'!$B:$B,'All Prices combined'!$D395,'RAB Prices Long'!$E:$E,'All Prices combined'!$G395)))),2)</f>
        <v>15.34</v>
      </c>
    </row>
    <row r="396" spans="2:73" x14ac:dyDescent="0.25">
      <c r="B396" t="s">
        <v>45</v>
      </c>
      <c r="C396">
        <v>3</v>
      </c>
      <c r="E396" t="s">
        <v>133</v>
      </c>
      <c r="F396">
        <v>3</v>
      </c>
      <c r="G396" t="s">
        <v>134</v>
      </c>
      <c r="I396" s="2">
        <f>ROUND(IF($B396="Annuity",SUMIFS('Annuity Prices'!L:L,'Annuity Prices'!$B:$B,$D396,'Annuity Prices'!$E:$E,$G396),IF($B396="RAB Short",SUMIFS('RAB Prices Short'!L:L,'RAB Prices Short'!$B:$B,'All Prices combined'!$D396,'RAB Prices Short'!$E:$E,'All Prices combined'!$G396),IF($B396="RAB Long",SUMIFS('RAB Prices Long'!L:L,'RAB Prices Long'!$B:$B,'All Prices combined'!$D396,'RAB Prices Long'!$E:$E,'All Prices combined'!$G396)))),2)</f>
        <v>0</v>
      </c>
      <c r="J396" s="2">
        <f>ROUND(IF($B396="Annuity",SUMIFS('Annuity Prices'!M:M,'Annuity Prices'!$B:$B,$D396,'Annuity Prices'!$E:$E,$G396),IF($B396="RAB Short",SUMIFS('RAB Prices Short'!M:M,'RAB Prices Short'!$B:$B,'All Prices combined'!$D396,'RAB Prices Short'!$E:$E,'All Prices combined'!$G396),IF($B396="RAB Long",SUMIFS('RAB Prices Long'!M:M,'RAB Prices Long'!$B:$B,'All Prices combined'!$D396,'RAB Prices Long'!$E:$E,'All Prices combined'!$G396)))),2)</f>
        <v>0</v>
      </c>
      <c r="K396" s="2">
        <f>ROUND(IF($B396="Annuity",SUMIFS('Annuity Prices'!N:N,'Annuity Prices'!$B:$B,$D396,'Annuity Prices'!$E:$E,$G396),IF($B396="RAB Short",SUMIFS('RAB Prices Short'!N:N,'RAB Prices Short'!$B:$B,'All Prices combined'!$D396,'RAB Prices Short'!$E:$E,'All Prices combined'!$G396),IF($B396="RAB Long",SUMIFS('RAB Prices Long'!N:N,'RAB Prices Long'!$B:$B,'All Prices combined'!$D396,'RAB Prices Long'!$E:$E,'All Prices combined'!$G396)))),2)</f>
        <v>0</v>
      </c>
      <c r="L396" s="2">
        <f>ROUND(IF($B396="Annuity",SUMIFS('Annuity Prices'!O:O,'Annuity Prices'!$B:$B,$D396,'Annuity Prices'!$E:$E,$G396),IF($B396="RAB Short",SUMIFS('RAB Prices Short'!O:O,'RAB Prices Short'!$B:$B,'All Prices combined'!$D396,'RAB Prices Short'!$E:$E,'All Prices combined'!$G396),IF($B396="RAB Long",SUMIFS('RAB Prices Long'!O:O,'RAB Prices Long'!$B:$B,'All Prices combined'!$D396,'RAB Prices Long'!$E:$E,'All Prices combined'!$G396)))),2)</f>
        <v>0</v>
      </c>
      <c r="M396" s="2">
        <f>ROUND(IF($B396="Annuity",SUMIFS('Annuity Prices'!P:P,'Annuity Prices'!$B:$B,$D396,'Annuity Prices'!$E:$E,$G396),IF($B396="RAB Short",SUMIFS('RAB Prices Short'!P:P,'RAB Prices Short'!$B:$B,'All Prices combined'!$D396,'RAB Prices Short'!$E:$E,'All Prices combined'!$G396),IF($B396="RAB Long",SUMIFS('RAB Prices Long'!P:P,'RAB Prices Long'!$B:$B,'All Prices combined'!$D396,'RAB Prices Long'!$E:$E,'All Prices combined'!$G396)))),2)</f>
        <v>0</v>
      </c>
      <c r="N396" s="2">
        <f>ROUND(IF($B396="Annuity",SUMIFS('Annuity Prices'!Q:Q,'Annuity Prices'!$B:$B,$D396,'Annuity Prices'!$E:$E,$G396),IF($B396="RAB Short",SUMIFS('RAB Prices Short'!Q:Q,'RAB Prices Short'!$B:$B,'All Prices combined'!$D396,'RAB Prices Short'!$E:$E,'All Prices combined'!$G396),IF($B396="RAB Long",SUMIFS('RAB Prices Long'!Q:Q,'RAB Prices Long'!$B:$B,'All Prices combined'!$D396,'RAB Prices Long'!$E:$E,'All Prices combined'!$G396)))),2)</f>
        <v>0</v>
      </c>
      <c r="O396" s="2">
        <f>ROUND(IF($B396="Annuity",SUMIFS('Annuity Prices'!R:R,'Annuity Prices'!$B:$B,$D396,'Annuity Prices'!$E:$E,$G396),IF($B396="RAB Short",SUMIFS('RAB Prices Short'!R:R,'RAB Prices Short'!$B:$B,'All Prices combined'!$D396,'RAB Prices Short'!$E:$E,'All Prices combined'!$G396),IF($B396="RAB Long",SUMIFS('RAB Prices Long'!R:R,'RAB Prices Long'!$B:$B,'All Prices combined'!$D396,'RAB Prices Long'!$E:$E,'All Prices combined'!$G396)))),2)</f>
        <v>0</v>
      </c>
      <c r="P396" s="2">
        <f>ROUND(IF($B396="Annuity",SUMIFS('Annuity Prices'!S:S,'Annuity Prices'!$B:$B,$D396,'Annuity Prices'!$E:$E,$G396),IF($B396="RAB Short",SUMIFS('RAB Prices Short'!S:S,'RAB Prices Short'!$B:$B,'All Prices combined'!$D396,'RAB Prices Short'!$E:$E,'All Prices combined'!$G396),IF($B396="RAB Long",SUMIFS('RAB Prices Long'!S:S,'RAB Prices Long'!$B:$B,'All Prices combined'!$D396,'RAB Prices Long'!$E:$E,'All Prices combined'!$G396)))),2)</f>
        <v>0</v>
      </c>
      <c r="Q396" s="2">
        <f>ROUND(IF($B396="Annuity",SUMIFS('Annuity Prices'!T:T,'Annuity Prices'!$B:$B,$D396,'Annuity Prices'!$E:$E,$G396),IF($B396="RAB Short",SUMIFS('RAB Prices Short'!T:T,'RAB Prices Short'!$B:$B,'All Prices combined'!$D396,'RAB Prices Short'!$E:$E,'All Prices combined'!$G396),IF($B396="RAB Long",SUMIFS('RAB Prices Long'!T:T,'RAB Prices Long'!$B:$B,'All Prices combined'!$D396,'RAB Prices Long'!$E:$E,'All Prices combined'!$G396)))),2)</f>
        <v>0</v>
      </c>
      <c r="R396" s="2">
        <f>ROUND(IF($B396="Annuity",SUMIFS('Annuity Prices'!U:U,'Annuity Prices'!$B:$B,$D396,'Annuity Prices'!$E:$E,$G396),IF($B396="RAB Short",SUMIFS('RAB Prices Short'!U:U,'RAB Prices Short'!$B:$B,'All Prices combined'!$D396,'RAB Prices Short'!$E:$E,'All Prices combined'!$G396),IF($B396="RAB Long",SUMIFS('RAB Prices Long'!U:U,'RAB Prices Long'!$B:$B,'All Prices combined'!$D396,'RAB Prices Long'!$E:$E,'All Prices combined'!$G396)))),2)</f>
        <v>0</v>
      </c>
      <c r="S396" s="2">
        <f>ROUND(IF($B396="Annuity",SUMIFS('Annuity Prices'!V:V,'Annuity Prices'!$B:$B,$D396,'Annuity Prices'!$E:$E,$G396),IF($B396="RAB Short",SUMIFS('RAB Prices Short'!V:V,'RAB Prices Short'!$B:$B,'All Prices combined'!$D396,'RAB Prices Short'!$E:$E,'All Prices combined'!$G396),IF($B396="RAB Long",SUMIFS('RAB Prices Long'!V:V,'RAB Prices Long'!$B:$B,'All Prices combined'!$D396,'RAB Prices Long'!$E:$E,'All Prices combined'!$G396)))),2)</f>
        <v>0</v>
      </c>
      <c r="T396" s="2">
        <f>ROUND(IF($B396="Annuity",SUMIFS('Annuity Prices'!W:W,'Annuity Prices'!$B:$B,$D396,'Annuity Prices'!$E:$E,$G396),IF($B396="RAB Short",SUMIFS('RAB Prices Short'!W:W,'RAB Prices Short'!$B:$B,'All Prices combined'!$D396,'RAB Prices Short'!$E:$E,'All Prices combined'!$G396),IF($B396="RAB Long",SUMIFS('RAB Prices Long'!W:W,'RAB Prices Long'!$B:$B,'All Prices combined'!$D396,'RAB Prices Long'!$E:$E,'All Prices combined'!$G396)))),2)</f>
        <v>0</v>
      </c>
      <c r="U396" s="2">
        <f>ROUND(IF($B396="Annuity",SUMIFS('Annuity Prices'!X:X,'Annuity Prices'!$B:$B,$D396,'Annuity Prices'!$E:$E,$G396),IF($B396="RAB Short",SUMIFS('RAB Prices Short'!X:X,'RAB Prices Short'!$B:$B,'All Prices combined'!$D396,'RAB Prices Short'!$E:$E,'All Prices combined'!$G396),IF($B396="RAB Long",SUMIFS('RAB Prices Long'!X:X,'RAB Prices Long'!$B:$B,'All Prices combined'!$D396,'RAB Prices Long'!$E:$E,'All Prices combined'!$G396)))),2)</f>
        <v>0</v>
      </c>
      <c r="V396" s="2">
        <f>ROUND(IF($B396="Annuity",SUMIFS('Annuity Prices'!Y:Y,'Annuity Prices'!$B:$B,$D396,'Annuity Prices'!$E:$E,$G396),IF($B396="RAB Short",SUMIFS('RAB Prices Short'!Y:Y,'RAB Prices Short'!$B:$B,'All Prices combined'!$D396,'RAB Prices Short'!$E:$E,'All Prices combined'!$G396),IF($B396="RAB Long",SUMIFS('RAB Prices Long'!Y:Y,'RAB Prices Long'!$B:$B,'All Prices combined'!$D396,'RAB Prices Long'!$E:$E,'All Prices combined'!$G396)))),2)</f>
        <v>0</v>
      </c>
      <c r="W396" s="2">
        <f>ROUND(IF($B396="Annuity",SUMIFS('Annuity Prices'!Z:Z,'Annuity Prices'!$B:$B,$D396,'Annuity Prices'!$E:$E,$G396),IF($B396="RAB Short",SUMIFS('RAB Prices Short'!Z:Z,'RAB Prices Short'!$B:$B,'All Prices combined'!$D396,'RAB Prices Short'!$E:$E,'All Prices combined'!$G396),IF($B396="RAB Long",SUMIFS('RAB Prices Long'!Z:Z,'RAB Prices Long'!$B:$B,'All Prices combined'!$D396,'RAB Prices Long'!$E:$E,'All Prices combined'!$G396)))),2)</f>
        <v>0</v>
      </c>
      <c r="X396" s="2">
        <f>ROUND(IF($B396="Annuity",SUMIFS('Annuity Prices'!AA:AA,'Annuity Prices'!$B:$B,$D396,'Annuity Prices'!$E:$E,$G396),IF($B396="RAB Short",SUMIFS('RAB Prices Short'!AA:AA,'RAB Prices Short'!$B:$B,'All Prices combined'!$D396,'RAB Prices Short'!$E:$E,'All Prices combined'!$G396),IF($B396="RAB Long",SUMIFS('RAB Prices Long'!AA:AA,'RAB Prices Long'!$B:$B,'All Prices combined'!$D396,'RAB Prices Long'!$E:$E,'All Prices combined'!$G396)))),2)</f>
        <v>0</v>
      </c>
      <c r="Y396" s="2">
        <f>ROUND(IF($B396="Annuity",SUMIFS('Annuity Prices'!AB:AB,'Annuity Prices'!$B:$B,$D396,'Annuity Prices'!$E:$E,$G396),IF($B396="RAB Short",SUMIFS('RAB Prices Short'!AB:AB,'RAB Prices Short'!$B:$B,'All Prices combined'!$D396,'RAB Prices Short'!$E:$E,'All Prices combined'!$G396),IF($B396="RAB Long",SUMIFS('RAB Prices Long'!AB:AB,'RAB Prices Long'!$B:$B,'All Prices combined'!$D396,'RAB Prices Long'!$E:$E,'All Prices combined'!$G396)))),2)</f>
        <v>0</v>
      </c>
      <c r="Z396" s="2">
        <f>ROUND(IF($B396="Annuity",SUMIFS('Annuity Prices'!AC:AC,'Annuity Prices'!$B:$B,$D396,'Annuity Prices'!$E:$E,$G396),IF($B396="RAB Short",SUMIFS('RAB Prices Short'!AC:AC,'RAB Prices Short'!$B:$B,'All Prices combined'!$D396,'RAB Prices Short'!$E:$E,'All Prices combined'!$G396),IF($B396="RAB Long",SUMIFS('RAB Prices Long'!AC:AC,'RAB Prices Long'!$B:$B,'All Prices combined'!$D396,'RAB Prices Long'!$E:$E,'All Prices combined'!$G396)))),2)</f>
        <v>0</v>
      </c>
      <c r="AA396" s="2">
        <f>ROUND(IF($B396="Annuity",SUMIFS('Annuity Prices'!AD:AD,'Annuity Prices'!$B:$B,$D396,'Annuity Prices'!$E:$E,$G396),IF($B396="RAB Short",SUMIFS('RAB Prices Short'!AD:AD,'RAB Prices Short'!$B:$B,'All Prices combined'!$D396,'RAB Prices Short'!$E:$E,'All Prices combined'!$G396),IF($B396="RAB Long",SUMIFS('RAB Prices Long'!AD:AD,'RAB Prices Long'!$B:$B,'All Prices combined'!$D396,'RAB Prices Long'!$E:$E,'All Prices combined'!$G396)))),2)</f>
        <v>0</v>
      </c>
      <c r="AB396" s="2">
        <f>ROUND(IF($B396="Annuity",SUMIFS('Annuity Prices'!AE:AE,'Annuity Prices'!$B:$B,$D396,'Annuity Prices'!$E:$E,$G396),IF($B396="RAB Short",SUMIFS('RAB Prices Short'!AE:AE,'RAB Prices Short'!$B:$B,'All Prices combined'!$D396,'RAB Prices Short'!$E:$E,'All Prices combined'!$G396),IF($B396="RAB Long",SUMIFS('RAB Prices Long'!AE:AE,'RAB Prices Long'!$B:$B,'All Prices combined'!$D396,'RAB Prices Long'!$E:$E,'All Prices combined'!$G396)))),2)</f>
        <v>0</v>
      </c>
      <c r="AC396" s="2">
        <f>ROUND(IF($B396="Annuity",SUMIFS('Annuity Prices'!AF:AF,'Annuity Prices'!$B:$B,$D396,'Annuity Prices'!$E:$E,$G396),IF($B396="RAB Short",SUMIFS('RAB Prices Short'!AF:AF,'RAB Prices Short'!$B:$B,'All Prices combined'!$D396,'RAB Prices Short'!$E:$E,'All Prices combined'!$G396),IF($B396="RAB Long",SUMIFS('RAB Prices Long'!AF:AF,'RAB Prices Long'!$B:$B,'All Prices combined'!$D396,'RAB Prices Long'!$E:$E,'All Prices combined'!$G396)))),2)</f>
        <v>0</v>
      </c>
      <c r="AD396" s="2">
        <f>ROUND(IF($B396="Annuity",SUMIFS('Annuity Prices'!AG:AG,'Annuity Prices'!$B:$B,$D396,'Annuity Prices'!$E:$E,$G396),IF($B396="RAB Short",SUMIFS('RAB Prices Short'!AG:AG,'RAB Prices Short'!$B:$B,'All Prices combined'!$D396,'RAB Prices Short'!$E:$E,'All Prices combined'!$G396),IF($B396="RAB Long",SUMIFS('RAB Prices Long'!AG:AG,'RAB Prices Long'!$B:$B,'All Prices combined'!$D396,'RAB Prices Long'!$E:$E,'All Prices combined'!$G396)))),2)</f>
        <v>0</v>
      </c>
      <c r="AE396" s="2">
        <f>ROUND(IF($B396="Annuity",SUMIFS('Annuity Prices'!AH:AH,'Annuity Prices'!$B:$B,$D396,'Annuity Prices'!$E:$E,$G396),IF($B396="RAB Short",SUMIFS('RAB Prices Short'!AH:AH,'RAB Prices Short'!$B:$B,'All Prices combined'!$D396,'RAB Prices Short'!$E:$E,'All Prices combined'!$G396),IF($B396="RAB Long",SUMIFS('RAB Prices Long'!AH:AH,'RAB Prices Long'!$B:$B,'All Prices combined'!$D396,'RAB Prices Long'!$E:$E,'All Prices combined'!$G396)))),2)</f>
        <v>0</v>
      </c>
      <c r="AF396" s="2">
        <f>ROUND(IF($B396="Annuity",SUMIFS('Annuity Prices'!AI:AI,'Annuity Prices'!$B:$B,$D396,'Annuity Prices'!$E:$E,$G396),IF($B396="RAB Short",SUMIFS('RAB Prices Short'!AI:AI,'RAB Prices Short'!$B:$B,'All Prices combined'!$D396,'RAB Prices Short'!$E:$E,'All Prices combined'!$G396),IF($B396="RAB Long",SUMIFS('RAB Prices Long'!AI:AI,'RAB Prices Long'!$B:$B,'All Prices combined'!$D396,'RAB Prices Long'!$E:$E,'All Prices combined'!$G396)))),2)</f>
        <v>0</v>
      </c>
      <c r="AG396" s="2">
        <f>ROUND(IF($B396="Annuity",SUMIFS('Annuity Prices'!AJ:AJ,'Annuity Prices'!$B:$B,$D396,'Annuity Prices'!$E:$E,$G396),IF($B396="RAB Short",SUMIFS('RAB Prices Short'!AJ:AJ,'RAB Prices Short'!$B:$B,'All Prices combined'!$D396,'RAB Prices Short'!$E:$E,'All Prices combined'!$G396),IF($B396="RAB Long",SUMIFS('RAB Prices Long'!AJ:AJ,'RAB Prices Long'!$B:$B,'All Prices combined'!$D396,'RAB Prices Long'!$E:$E,'All Prices combined'!$G396)))),2)</f>
        <v>0</v>
      </c>
      <c r="AH396" s="2">
        <f>ROUND(IF($B396="Annuity",SUMIFS('Annuity Prices'!AK:AK,'Annuity Prices'!$B:$B,$D396,'Annuity Prices'!$E:$E,$G396),IF($B396="RAB Short",SUMIFS('RAB Prices Short'!AK:AK,'RAB Prices Short'!$B:$B,'All Prices combined'!$D396,'RAB Prices Short'!$E:$E,'All Prices combined'!$G396),IF($B396="RAB Long",SUMIFS('RAB Prices Long'!AK:AK,'RAB Prices Long'!$B:$B,'All Prices combined'!$D396,'RAB Prices Long'!$E:$E,'All Prices combined'!$G396)))),2)</f>
        <v>0</v>
      </c>
      <c r="AI396" s="2">
        <f>ROUND(IF($B396="Annuity",SUMIFS('Annuity Prices'!AL:AL,'Annuity Prices'!$B:$B,$D396,'Annuity Prices'!$E:$E,$G396),IF($B396="RAB Short",SUMIFS('RAB Prices Short'!AL:AL,'RAB Prices Short'!$B:$B,'All Prices combined'!$D396,'RAB Prices Short'!$E:$E,'All Prices combined'!$G396),IF($B396="RAB Long",SUMIFS('RAB Prices Long'!AL:AL,'RAB Prices Long'!$B:$B,'All Prices combined'!$D396,'RAB Prices Long'!$E:$E,'All Prices combined'!$G396)))),2)</f>
        <v>0</v>
      </c>
      <c r="AJ396" s="2">
        <f>ROUND(IF($B396="Annuity",SUMIFS('Annuity Prices'!AM:AM,'Annuity Prices'!$B:$B,$D396,'Annuity Prices'!$E:$E,$G396),IF($B396="RAB Short",SUMIFS('RAB Prices Short'!AM:AM,'RAB Prices Short'!$B:$B,'All Prices combined'!$D396,'RAB Prices Short'!$E:$E,'All Prices combined'!$G396),IF($B396="RAB Long",SUMIFS('RAB Prices Long'!AM:AM,'RAB Prices Long'!$B:$B,'All Prices combined'!$D396,'RAB Prices Long'!$E:$E,'All Prices combined'!$G396)))),2)</f>
        <v>0</v>
      </c>
      <c r="AK396" s="2">
        <f>ROUND(IF($B396="Annuity",SUMIFS('Annuity Prices'!AN:AN,'Annuity Prices'!$B:$B,$D396,'Annuity Prices'!$E:$E,$G396),IF($B396="RAB Short",SUMIFS('RAB Prices Short'!AN:AN,'RAB Prices Short'!$B:$B,'All Prices combined'!$D396,'RAB Prices Short'!$E:$E,'All Prices combined'!$G396),IF($B396="RAB Long",SUMIFS('RAB Prices Long'!AN:AN,'RAB Prices Long'!$B:$B,'All Prices combined'!$D396,'RAB Prices Long'!$E:$E,'All Prices combined'!$G396)))),2)</f>
        <v>0</v>
      </c>
      <c r="AL396" s="2">
        <f>ROUND(IF($B396="Annuity",SUMIFS('Annuity Prices'!AO:AO,'Annuity Prices'!$B:$B,$D396,'Annuity Prices'!$E:$E,$G396),IF($B396="RAB Short",SUMIFS('RAB Prices Short'!AO:AO,'RAB Prices Short'!$B:$B,'All Prices combined'!$D396,'RAB Prices Short'!$E:$E,'All Prices combined'!$G396),IF($B396="RAB Long",SUMIFS('RAB Prices Long'!AO:AO,'RAB Prices Long'!$B:$B,'All Prices combined'!$D396,'RAB Prices Long'!$E:$E,'All Prices combined'!$G396)))),2)</f>
        <v>0</v>
      </c>
      <c r="AM396" s="2">
        <f>ROUND(IF($B396="Annuity",SUMIFS('Annuity Prices'!AP:AP,'Annuity Prices'!$B:$B,$D396,'Annuity Prices'!$E:$E,$G396),IF($B396="RAB Short",SUMIFS('RAB Prices Short'!AP:AP,'RAB Prices Short'!$B:$B,'All Prices combined'!$D396,'RAB Prices Short'!$E:$E,'All Prices combined'!$G396),IF($B396="RAB Long",SUMIFS('RAB Prices Long'!AP:AP,'RAB Prices Long'!$B:$B,'All Prices combined'!$D396,'RAB Prices Long'!$E:$E,'All Prices combined'!$G396)))),2)</f>
        <v>0</v>
      </c>
      <c r="AN396" s="2">
        <f>ROUND(IF($B396="Annuity",SUMIFS('Annuity Prices'!AQ:AQ,'Annuity Prices'!$B:$B,$D396,'Annuity Prices'!$E:$E,$G396),IF($B396="RAB Short",SUMIFS('RAB Prices Short'!AQ:AQ,'RAB Prices Short'!$B:$B,'All Prices combined'!$D396,'RAB Prices Short'!$E:$E,'All Prices combined'!$G396),IF($B396="RAB Long",SUMIFS('RAB Prices Long'!AQ:AQ,'RAB Prices Long'!$B:$B,'All Prices combined'!$D396,'RAB Prices Long'!$E:$E,'All Prices combined'!$G396)))),2)</f>
        <v>0</v>
      </c>
      <c r="AO396" s="2">
        <f>ROUND(IF($B396="Annuity",SUMIFS('Annuity Prices'!AR:AR,'Annuity Prices'!$B:$B,$D396,'Annuity Prices'!$E:$E,$G396),IF($B396="RAB Short",SUMIFS('RAB Prices Short'!AR:AR,'RAB Prices Short'!$B:$B,'All Prices combined'!$D396,'RAB Prices Short'!$E:$E,'All Prices combined'!$G396),IF($B396="RAB Long",SUMIFS('RAB Prices Long'!AR:AR,'RAB Prices Long'!$B:$B,'All Prices combined'!$D396,'RAB Prices Long'!$E:$E,'All Prices combined'!$G396)))),2)</f>
        <v>0</v>
      </c>
      <c r="AP396" s="2">
        <f>ROUND(IF($B396="Annuity",SUMIFS('Annuity Prices'!AS:AS,'Annuity Prices'!$B:$B,$D396,'Annuity Prices'!$E:$E,$G396),IF($B396="RAB Short",SUMIFS('RAB Prices Short'!AS:AS,'RAB Prices Short'!$B:$B,'All Prices combined'!$D396,'RAB Prices Short'!$E:$E,'All Prices combined'!$G396),IF($B396="RAB Long",SUMIFS('RAB Prices Long'!AS:AS,'RAB Prices Long'!$B:$B,'All Prices combined'!$D396,'RAB Prices Long'!$E:$E,'All Prices combined'!$G396)))),2)</f>
        <v>0</v>
      </c>
      <c r="AQ396" s="2">
        <f>ROUND(IF($B396="Annuity",SUMIFS('Annuity Prices'!AT:AT,'Annuity Prices'!$B:$B,$D396,'Annuity Prices'!$E:$E,$G396),IF($B396="RAB Short",SUMIFS('RAB Prices Short'!AT:AT,'RAB Prices Short'!$B:$B,'All Prices combined'!$D396,'RAB Prices Short'!$E:$E,'All Prices combined'!$G396),IF($B396="RAB Long",SUMIFS('RAB Prices Long'!AT:AT,'RAB Prices Long'!$B:$B,'All Prices combined'!$D396,'RAB Prices Long'!$E:$E,'All Prices combined'!$G396)))),2)</f>
        <v>0</v>
      </c>
      <c r="AR396" s="2">
        <f>ROUND(IF($B396="Annuity",SUMIFS('Annuity Prices'!AU:AU,'Annuity Prices'!$B:$B,$D396,'Annuity Prices'!$E:$E,$G396),IF($B396="RAB Short",SUMIFS('RAB Prices Short'!AU:AU,'RAB Prices Short'!$B:$B,'All Prices combined'!$D396,'RAB Prices Short'!$E:$E,'All Prices combined'!$G396),IF($B396="RAB Long",SUMIFS('RAB Prices Long'!AU:AU,'RAB Prices Long'!$B:$B,'All Prices combined'!$D396,'RAB Prices Long'!$E:$E,'All Prices combined'!$G396)))),2)</f>
        <v>0</v>
      </c>
      <c r="AS396" s="2">
        <f>ROUND(IF($B396="Annuity",SUMIFS('Annuity Prices'!AV:AV,'Annuity Prices'!$B:$B,$D396,'Annuity Prices'!$E:$E,$G396),IF($B396="RAB Short",SUMIFS('RAB Prices Short'!AV:AV,'RAB Prices Short'!$B:$B,'All Prices combined'!$D396,'RAB Prices Short'!$E:$E,'All Prices combined'!$G396),IF($B396="RAB Long",SUMIFS('RAB Prices Long'!AV:AV,'RAB Prices Long'!$B:$B,'All Prices combined'!$D396,'RAB Prices Long'!$E:$E,'All Prices combined'!$G396)))),2)</f>
        <v>0</v>
      </c>
      <c r="AT396" s="2">
        <f>ROUND(IF($B396="Annuity",SUMIFS('Annuity Prices'!AW:AW,'Annuity Prices'!$B:$B,$D396,'Annuity Prices'!$E:$E,$G396),IF($B396="RAB Short",SUMIFS('RAB Prices Short'!AW:AW,'RAB Prices Short'!$B:$B,'All Prices combined'!$D396,'RAB Prices Short'!$E:$E,'All Prices combined'!$G396),IF($B396="RAB Long",SUMIFS('RAB Prices Long'!AW:AW,'RAB Prices Long'!$B:$B,'All Prices combined'!$D396,'RAB Prices Long'!$E:$E,'All Prices combined'!$G396)))),2)</f>
        <v>0</v>
      </c>
      <c r="AU396" s="2">
        <f>ROUND(IF($B396="Annuity",SUMIFS('Annuity Prices'!AX:AX,'Annuity Prices'!$B:$B,$D396,'Annuity Prices'!$E:$E,$G396),IF($B396="RAB Short",SUMIFS('RAB Prices Short'!AX:AX,'RAB Prices Short'!$B:$B,'All Prices combined'!$D396,'RAB Prices Short'!$E:$E,'All Prices combined'!$G396),IF($B396="RAB Long",SUMIFS('RAB Prices Long'!AX:AX,'RAB Prices Long'!$B:$B,'All Prices combined'!$D396,'RAB Prices Long'!$E:$E,'All Prices combined'!$G396)))),2)</f>
        <v>0</v>
      </c>
      <c r="AV396" s="2">
        <f>ROUND(IF($B396="Annuity",SUMIFS('Annuity Prices'!AY:AY,'Annuity Prices'!$B:$B,$D396,'Annuity Prices'!$E:$E,$G396),IF($B396="RAB Short",SUMIFS('RAB Prices Short'!AY:AY,'RAB Prices Short'!$B:$B,'All Prices combined'!$D396,'RAB Prices Short'!$E:$E,'All Prices combined'!$G396),IF($B396="RAB Long",SUMIFS('RAB Prices Long'!AY:AY,'RAB Prices Long'!$B:$B,'All Prices combined'!$D396,'RAB Prices Long'!$E:$E,'All Prices combined'!$G396)))),2)</f>
        <v>0</v>
      </c>
      <c r="AW396" s="2">
        <f>ROUND(IF($B396="Annuity",SUMIFS('Annuity Prices'!AZ:AZ,'Annuity Prices'!$B:$B,$D396,'Annuity Prices'!$E:$E,$G396),IF($B396="RAB Short",SUMIFS('RAB Prices Short'!AZ:AZ,'RAB Prices Short'!$B:$B,'All Prices combined'!$D396,'RAB Prices Short'!$E:$E,'All Prices combined'!$G396),IF($B396="RAB Long",SUMIFS('RAB Prices Long'!AZ:AZ,'RAB Prices Long'!$B:$B,'All Prices combined'!$D396,'RAB Prices Long'!$E:$E,'All Prices combined'!$G396)))),2)</f>
        <v>0</v>
      </c>
      <c r="AX396" s="2">
        <f>ROUND(IF($B396="Annuity",SUMIFS('Annuity Prices'!BA:BA,'Annuity Prices'!$B:$B,$D396,'Annuity Prices'!$E:$E,$G396),IF($B396="RAB Short",SUMIFS('RAB Prices Short'!BA:BA,'RAB Prices Short'!$B:$B,'All Prices combined'!$D396,'RAB Prices Short'!$E:$E,'All Prices combined'!$G396),IF($B396="RAB Long",SUMIFS('RAB Prices Long'!BA:BA,'RAB Prices Long'!$B:$B,'All Prices combined'!$D396,'RAB Prices Long'!$E:$E,'All Prices combined'!$G396)))),2)</f>
        <v>0</v>
      </c>
      <c r="AY396" s="2">
        <f>ROUND(IF($B396="Annuity",SUMIFS('Annuity Prices'!BB:BB,'Annuity Prices'!$B:$B,$D396,'Annuity Prices'!$E:$E,$G396),IF($B396="RAB Short",SUMIFS('RAB Prices Short'!BB:BB,'RAB Prices Short'!$B:$B,'All Prices combined'!$D396,'RAB Prices Short'!$E:$E,'All Prices combined'!$G396),IF($B396="RAB Long",SUMIFS('RAB Prices Long'!BB:BB,'RAB Prices Long'!$B:$B,'All Prices combined'!$D396,'RAB Prices Long'!$E:$E,'All Prices combined'!$G396)))),2)</f>
        <v>0</v>
      </c>
      <c r="AZ396" s="2">
        <f>ROUND(IF($B396="Annuity",SUMIFS('Annuity Prices'!BC:BC,'Annuity Prices'!$B:$B,$D396,'Annuity Prices'!$E:$E,$G396),IF($B396="RAB Short",SUMIFS('RAB Prices Short'!BC:BC,'RAB Prices Short'!$B:$B,'All Prices combined'!$D396,'RAB Prices Short'!$E:$E,'All Prices combined'!$G396),IF($B396="RAB Long",SUMIFS('RAB Prices Long'!BC:BC,'RAB Prices Long'!$B:$B,'All Prices combined'!$D396,'RAB Prices Long'!$E:$E,'All Prices combined'!$G396)))),2)</f>
        <v>0</v>
      </c>
      <c r="BA396" s="2">
        <f>ROUND(IF($B396="Annuity",SUMIFS('Annuity Prices'!BD:BD,'Annuity Prices'!$B:$B,$D396,'Annuity Prices'!$E:$E,$G396),IF($B396="RAB Short",SUMIFS('RAB Prices Short'!BD:BD,'RAB Prices Short'!$B:$B,'All Prices combined'!$D396,'RAB Prices Short'!$E:$E,'All Prices combined'!$G396),IF($B396="RAB Long",SUMIFS('RAB Prices Long'!BD:BD,'RAB Prices Long'!$B:$B,'All Prices combined'!$D396,'RAB Prices Long'!$E:$E,'All Prices combined'!$G396)))),2)</f>
        <v>0</v>
      </c>
      <c r="BB396" s="2">
        <f>ROUND(IF($B396="Annuity",SUMIFS('Annuity Prices'!BE:BE,'Annuity Prices'!$B:$B,$D396,'Annuity Prices'!$E:$E,$G396),IF($B396="RAB Short",SUMIFS('RAB Prices Short'!BE:BE,'RAB Prices Short'!$B:$B,'All Prices combined'!$D396,'RAB Prices Short'!$E:$E,'All Prices combined'!$G396),IF($B396="RAB Long",SUMIFS('RAB Prices Long'!BE:BE,'RAB Prices Long'!$B:$B,'All Prices combined'!$D396,'RAB Prices Long'!$E:$E,'All Prices combined'!$G396)))),2)</f>
        <v>0</v>
      </c>
      <c r="BC396" s="2">
        <f>ROUND(IF($B396="Annuity",SUMIFS('Annuity Prices'!BF:BF,'Annuity Prices'!$B:$B,$D396,'Annuity Prices'!$E:$E,$G396),IF($B396="RAB Short",SUMIFS('RAB Prices Short'!BF:BF,'RAB Prices Short'!$B:$B,'All Prices combined'!$D396,'RAB Prices Short'!$E:$E,'All Prices combined'!$G396),IF($B396="RAB Long",SUMIFS('RAB Prices Long'!BF:BF,'RAB Prices Long'!$B:$B,'All Prices combined'!$D396,'RAB Prices Long'!$E:$E,'All Prices combined'!$G396)))),2)</f>
        <v>0</v>
      </c>
      <c r="BD396" s="2">
        <f>ROUND(IF($B396="Annuity",SUMIFS('Annuity Prices'!BG:BG,'Annuity Prices'!$B:$B,$D396,'Annuity Prices'!$E:$E,$G396),IF($B396="RAB Short",SUMIFS('RAB Prices Short'!BG:BG,'RAB Prices Short'!$B:$B,'All Prices combined'!$D396,'RAB Prices Short'!$E:$E,'All Prices combined'!$G396),IF($B396="RAB Long",SUMIFS('RAB Prices Long'!BG:BG,'RAB Prices Long'!$B:$B,'All Prices combined'!$D396,'RAB Prices Long'!$E:$E,'All Prices combined'!$G396)))),2)</f>
        <v>0</v>
      </c>
      <c r="BE396" s="2">
        <f>ROUND(IF($B396="Annuity",SUMIFS('Annuity Prices'!BH:BH,'Annuity Prices'!$B:$B,$D396,'Annuity Prices'!$E:$E,$G396),IF($B396="RAB Short",SUMIFS('RAB Prices Short'!BH:BH,'RAB Prices Short'!$B:$B,'All Prices combined'!$D396,'RAB Prices Short'!$E:$E,'All Prices combined'!$G396),IF($B396="RAB Long",SUMIFS('RAB Prices Long'!BH:BH,'RAB Prices Long'!$B:$B,'All Prices combined'!$D396,'RAB Prices Long'!$E:$E,'All Prices combined'!$G396)))),2)</f>
        <v>0</v>
      </c>
      <c r="BF396" s="2">
        <f>ROUND(IF($B396="Annuity",SUMIFS('Annuity Prices'!BI:BI,'Annuity Prices'!$B:$B,$D396,'Annuity Prices'!$E:$E,$G396),IF($B396="RAB Short",SUMIFS('RAB Prices Short'!BI:BI,'RAB Prices Short'!$B:$B,'All Prices combined'!$D396,'RAB Prices Short'!$E:$E,'All Prices combined'!$G396),IF($B396="RAB Long",SUMIFS('RAB Prices Long'!BI:BI,'RAB Prices Long'!$B:$B,'All Prices combined'!$D396,'RAB Prices Long'!$E:$E,'All Prices combined'!$G396)))),2)</f>
        <v>0</v>
      </c>
      <c r="BG396" s="2">
        <f>ROUND(IF($B396="Annuity",SUMIFS('Annuity Prices'!BJ:BJ,'Annuity Prices'!$B:$B,$D396,'Annuity Prices'!$E:$E,$G396),IF($B396="RAB Short",SUMIFS('RAB Prices Short'!BJ:BJ,'RAB Prices Short'!$B:$B,'All Prices combined'!$D396,'RAB Prices Short'!$E:$E,'All Prices combined'!$G396),IF($B396="RAB Long",SUMIFS('RAB Prices Long'!BJ:BJ,'RAB Prices Long'!$B:$B,'All Prices combined'!$D396,'RAB Prices Long'!$E:$E,'All Prices combined'!$G396)))),2)</f>
        <v>0</v>
      </c>
      <c r="BH396" s="2">
        <f>ROUND(IF($B396="Annuity",SUMIFS('Annuity Prices'!BK:BK,'Annuity Prices'!$B:$B,$D396,'Annuity Prices'!$E:$E,$G396),IF($B396="RAB Short",SUMIFS('RAB Prices Short'!BK:BK,'RAB Prices Short'!$B:$B,'All Prices combined'!$D396,'RAB Prices Short'!$E:$E,'All Prices combined'!$G396),IF($B396="RAB Long",SUMIFS('RAB Prices Long'!BK:BK,'RAB Prices Long'!$B:$B,'All Prices combined'!$D396,'RAB Prices Long'!$E:$E,'All Prices combined'!$G396)))),2)</f>
        <v>0</v>
      </c>
      <c r="BI396" s="2">
        <f>ROUND(IF($B396="Annuity",SUMIFS('Annuity Prices'!BL:BL,'Annuity Prices'!$B:$B,$D396,'Annuity Prices'!$E:$E,$G396),IF($B396="RAB Short",SUMIFS('RAB Prices Short'!BL:BL,'RAB Prices Short'!$B:$B,'All Prices combined'!$D396,'RAB Prices Short'!$E:$E,'All Prices combined'!$G396),IF($B396="RAB Long",SUMIFS('RAB Prices Long'!BL:BL,'RAB Prices Long'!$B:$B,'All Prices combined'!$D396,'RAB Prices Long'!$E:$E,'All Prices combined'!$G396)))),2)</f>
        <v>0</v>
      </c>
      <c r="BJ396" s="2">
        <f>ROUND(IF($B396="Annuity",SUMIFS('Annuity Prices'!BM:BM,'Annuity Prices'!$B:$B,$D396,'Annuity Prices'!$E:$E,$G396),IF($B396="RAB Short",SUMIFS('RAB Prices Short'!BM:BM,'RAB Prices Short'!$B:$B,'All Prices combined'!$D396,'RAB Prices Short'!$E:$E,'All Prices combined'!$G396),IF($B396="RAB Long",SUMIFS('RAB Prices Long'!BM:BM,'RAB Prices Long'!$B:$B,'All Prices combined'!$D396,'RAB Prices Long'!$E:$E,'All Prices combined'!$G396)))),2)</f>
        <v>0</v>
      </c>
      <c r="BK396" s="2">
        <f>ROUND(IF($B396="Annuity",SUMIFS('Annuity Prices'!BN:BN,'Annuity Prices'!$B:$B,$D396,'Annuity Prices'!$E:$E,$G396),IF($B396="RAB Short",SUMIFS('RAB Prices Short'!BN:BN,'RAB Prices Short'!$B:$B,'All Prices combined'!$D396,'RAB Prices Short'!$E:$E,'All Prices combined'!$G396),IF($B396="RAB Long",SUMIFS('RAB Prices Long'!BN:BN,'RAB Prices Long'!$B:$B,'All Prices combined'!$D396,'RAB Prices Long'!$E:$E,'All Prices combined'!$G396)))),2)</f>
        <v>0</v>
      </c>
      <c r="BL396" s="2">
        <f>ROUND(IF($B396="Annuity",SUMIFS('Annuity Prices'!BO:BO,'Annuity Prices'!$B:$B,$D396,'Annuity Prices'!$E:$E,$G396),IF($B396="RAB Short",SUMIFS('RAB Prices Short'!BO:BO,'RAB Prices Short'!$B:$B,'All Prices combined'!$D396,'RAB Prices Short'!$E:$E,'All Prices combined'!$G396),IF($B396="RAB Long",SUMIFS('RAB Prices Long'!BO:BO,'RAB Prices Long'!$B:$B,'All Prices combined'!$D396,'RAB Prices Long'!$E:$E,'All Prices combined'!$G396)))),2)</f>
        <v>0</v>
      </c>
      <c r="BM396" s="2">
        <f>ROUND(IF($B396="Annuity",SUMIFS('Annuity Prices'!BP:BP,'Annuity Prices'!$B:$B,$D396,'Annuity Prices'!$E:$E,$G396),IF($B396="RAB Short",SUMIFS('RAB Prices Short'!BP:BP,'RAB Prices Short'!$B:$B,'All Prices combined'!$D396,'RAB Prices Short'!$E:$E,'All Prices combined'!$G396),IF($B396="RAB Long",SUMIFS('RAB Prices Long'!BP:BP,'RAB Prices Long'!$B:$B,'All Prices combined'!$D396,'RAB Prices Long'!$E:$E,'All Prices combined'!$G396)))),2)</f>
        <v>0</v>
      </c>
      <c r="BN396" s="2">
        <f>ROUND(IF($B396="Annuity",SUMIFS('Annuity Prices'!BQ:BQ,'Annuity Prices'!$B:$B,$D396,'Annuity Prices'!$E:$E,$G396),IF($B396="RAB Short",SUMIFS('RAB Prices Short'!BQ:BQ,'RAB Prices Short'!$B:$B,'All Prices combined'!$D396,'RAB Prices Short'!$E:$E,'All Prices combined'!$G396),IF($B396="RAB Long",SUMIFS('RAB Prices Long'!BQ:BQ,'RAB Prices Long'!$B:$B,'All Prices combined'!$D396,'RAB Prices Long'!$E:$E,'All Prices combined'!$G396)))),2)</f>
        <v>0</v>
      </c>
      <c r="BO396" s="2">
        <f>ROUND(IF($B396="Annuity",SUMIFS('Annuity Prices'!BR:BR,'Annuity Prices'!$B:$B,$D396,'Annuity Prices'!$E:$E,$G396),IF($B396="RAB Short",SUMIFS('RAB Prices Short'!BR:BR,'RAB Prices Short'!$B:$B,'All Prices combined'!$D396,'RAB Prices Short'!$E:$E,'All Prices combined'!$G396),IF($B396="RAB Long",SUMIFS('RAB Prices Long'!BR:BR,'RAB Prices Long'!$B:$B,'All Prices combined'!$D396,'RAB Prices Long'!$E:$E,'All Prices combined'!$G396)))),2)</f>
        <v>0</v>
      </c>
      <c r="BP396" s="2">
        <f>ROUND(IF($B396="Annuity",SUMIFS('Annuity Prices'!BS:BS,'Annuity Prices'!$B:$B,$D396,'Annuity Prices'!$E:$E,$G396),IF($B396="RAB Short",SUMIFS('RAB Prices Short'!BS:BS,'RAB Prices Short'!$B:$B,'All Prices combined'!$D396,'RAB Prices Short'!$E:$E,'All Prices combined'!$G396),IF($B396="RAB Long",SUMIFS('RAB Prices Long'!BS:BS,'RAB Prices Long'!$B:$B,'All Prices combined'!$D396,'RAB Prices Long'!$E:$E,'All Prices combined'!$G396)))),2)</f>
        <v>0</v>
      </c>
      <c r="BQ396" s="2">
        <f>ROUND(IF($B396="Annuity",SUMIFS('Annuity Prices'!BT:BT,'Annuity Prices'!$B:$B,$D396,'Annuity Prices'!$E:$E,$G396),IF($B396="RAB Short",SUMIFS('RAB Prices Short'!BT:BT,'RAB Prices Short'!$B:$B,'All Prices combined'!$D396,'RAB Prices Short'!$E:$E,'All Prices combined'!$G396),IF($B396="RAB Long",SUMIFS('RAB Prices Long'!BT:BT,'RAB Prices Long'!$B:$B,'All Prices combined'!$D396,'RAB Prices Long'!$E:$E,'All Prices combined'!$G396)))),2)</f>
        <v>0</v>
      </c>
      <c r="BR396" s="2">
        <f>ROUND(IF($B396="Annuity",SUMIFS('Annuity Prices'!BU:BU,'Annuity Prices'!$B:$B,$D396,'Annuity Prices'!$E:$E,$G396),IF($B396="RAB Short",SUMIFS('RAB Prices Short'!BU:BU,'RAB Prices Short'!$B:$B,'All Prices combined'!$D396,'RAB Prices Short'!$E:$E,'All Prices combined'!$G396),IF($B396="RAB Long",SUMIFS('RAB Prices Long'!BU:BU,'RAB Prices Long'!$B:$B,'All Prices combined'!$D396,'RAB Prices Long'!$E:$E,'All Prices combined'!$G396)))),2)</f>
        <v>0</v>
      </c>
      <c r="BS396" s="2">
        <f>ROUND(IF($B396="Annuity",SUMIFS('Annuity Prices'!BV:BV,'Annuity Prices'!$B:$B,$D396,'Annuity Prices'!$E:$E,$G396),IF($B396="RAB Short",SUMIFS('RAB Prices Short'!BV:BV,'RAB Prices Short'!$B:$B,'All Prices combined'!$D396,'RAB Prices Short'!$E:$E,'All Prices combined'!$G396),IF($B396="RAB Long",SUMIFS('RAB Prices Long'!BV:BV,'RAB Prices Long'!$B:$B,'All Prices combined'!$D396,'RAB Prices Long'!$E:$E,'All Prices combined'!$G396)))),2)</f>
        <v>0</v>
      </c>
      <c r="BT396" s="2">
        <f>ROUND(IF($B396="Annuity",SUMIFS('Annuity Prices'!BW:BW,'Annuity Prices'!$B:$B,$D396,'Annuity Prices'!$E:$E,$G396),IF($B396="RAB Short",SUMIFS('RAB Prices Short'!BW:BW,'RAB Prices Short'!$B:$B,'All Prices combined'!$D396,'RAB Prices Short'!$E:$E,'All Prices combined'!$G396),IF($B396="RAB Long",SUMIFS('RAB Prices Long'!BW:BW,'RAB Prices Long'!$B:$B,'All Prices combined'!$D396,'RAB Prices Long'!$E:$E,'All Prices combined'!$G396)))),2)</f>
        <v>0</v>
      </c>
      <c r="BU396" s="2">
        <f>ROUND(IF($B396="Annuity",SUMIFS('Annuity Prices'!BX:BX,'Annuity Prices'!$B:$B,$D396,'Annuity Prices'!$E:$E,$G396),IF($B396="RAB Short",SUMIFS('RAB Prices Short'!BX:BX,'RAB Prices Short'!$B:$B,'All Prices combined'!$D396,'RAB Prices Short'!$E:$E,'All Prices combined'!$G396),IF($B396="RAB Long",SUMIFS('RAB Prices Long'!BX:BX,'RAB Prices Long'!$B:$B,'All Prices combined'!$D396,'RAB Prices Long'!$E:$E,'All Prices combined'!$G396)))),2)</f>
        <v>0</v>
      </c>
    </row>
    <row r="397" spans="2:73" x14ac:dyDescent="0.25">
      <c r="B397" t="s">
        <v>45</v>
      </c>
      <c r="C397">
        <v>3</v>
      </c>
      <c r="D397" t="s">
        <v>134</v>
      </c>
      <c r="E397" t="s">
        <v>133</v>
      </c>
      <c r="F397">
        <v>3</v>
      </c>
      <c r="G397" t="s">
        <v>38</v>
      </c>
      <c r="H397" t="s">
        <v>128</v>
      </c>
      <c r="I397" s="2">
        <f>ROUND(IF($B397="Annuity",SUMIFS('Annuity Prices'!L:L,'Annuity Prices'!$B:$B,$D397,'Annuity Prices'!$E:$E,$G397),IF($B397="RAB Short",SUMIFS('RAB Prices Short'!L:L,'RAB Prices Short'!$B:$B,'All Prices combined'!$D397,'RAB Prices Short'!$E:$E,'All Prices combined'!$G397),IF($B397="RAB Long",SUMIFS('RAB Prices Long'!L:L,'RAB Prices Long'!$B:$B,'All Prices combined'!$D397,'RAB Prices Long'!$E:$E,'All Prices combined'!$G397)))),2)</f>
        <v>0</v>
      </c>
      <c r="J397" s="2">
        <f>ROUND(IF($B397="Annuity",SUMIFS('Annuity Prices'!M:M,'Annuity Prices'!$B:$B,$D397,'Annuity Prices'!$E:$E,$G397),IF($B397="RAB Short",SUMIFS('RAB Prices Short'!M:M,'RAB Prices Short'!$B:$B,'All Prices combined'!$D397,'RAB Prices Short'!$E:$E,'All Prices combined'!$G397),IF($B397="RAB Long",SUMIFS('RAB Prices Long'!M:M,'RAB Prices Long'!$B:$B,'All Prices combined'!$D397,'RAB Prices Long'!$E:$E,'All Prices combined'!$G397)))),2)</f>
        <v>0</v>
      </c>
      <c r="K397" s="2">
        <f>ROUND(IF($B397="Annuity",SUMIFS('Annuity Prices'!N:N,'Annuity Prices'!$B:$B,$D397,'Annuity Prices'!$E:$E,$G397),IF($B397="RAB Short",SUMIFS('RAB Prices Short'!N:N,'RAB Prices Short'!$B:$B,'All Prices combined'!$D397,'RAB Prices Short'!$E:$E,'All Prices combined'!$G397),IF($B397="RAB Long",SUMIFS('RAB Prices Long'!N:N,'RAB Prices Long'!$B:$B,'All Prices combined'!$D397,'RAB Prices Long'!$E:$E,'All Prices combined'!$G397)))),2)</f>
        <v>15.63</v>
      </c>
      <c r="L397" s="2">
        <f>ROUND(IF($B397="Annuity",SUMIFS('Annuity Prices'!O:O,'Annuity Prices'!$B:$B,$D397,'Annuity Prices'!$E:$E,$G397),IF($B397="RAB Short",SUMIFS('RAB Prices Short'!O:O,'RAB Prices Short'!$B:$B,'All Prices combined'!$D397,'RAB Prices Short'!$E:$E,'All Prices combined'!$G397),IF($B397="RAB Long",SUMIFS('RAB Prices Long'!O:O,'RAB Prices Long'!$B:$B,'All Prices combined'!$D397,'RAB Prices Long'!$E:$E,'All Prices combined'!$G397)))),2)</f>
        <v>16.079999999999998</v>
      </c>
      <c r="M397" s="2">
        <f>ROUND(IF($B397="Annuity",SUMIFS('Annuity Prices'!P:P,'Annuity Prices'!$B:$B,$D397,'Annuity Prices'!$E:$E,$G397),IF($B397="RAB Short",SUMIFS('RAB Prices Short'!P:P,'RAB Prices Short'!$B:$B,'All Prices combined'!$D397,'RAB Prices Short'!$E:$E,'All Prices combined'!$G397),IF($B397="RAB Long",SUMIFS('RAB Prices Long'!P:P,'RAB Prices Long'!$B:$B,'All Prices combined'!$D397,'RAB Prices Long'!$E:$E,'All Prices combined'!$G397)))),2)</f>
        <v>16.73</v>
      </c>
      <c r="N397" s="2">
        <f>ROUND(IF($B397="Annuity",SUMIFS('Annuity Prices'!Q:Q,'Annuity Prices'!$B:$B,$D397,'Annuity Prices'!$E:$E,$G397),IF($B397="RAB Short",SUMIFS('RAB Prices Short'!Q:Q,'RAB Prices Short'!$B:$B,'All Prices combined'!$D397,'RAB Prices Short'!$E:$E,'All Prices combined'!$G397),IF($B397="RAB Long",SUMIFS('RAB Prices Long'!Q:Q,'RAB Prices Long'!$B:$B,'All Prices combined'!$D397,'RAB Prices Long'!$E:$E,'All Prices combined'!$G397)))),2)</f>
        <v>17.149999999999999</v>
      </c>
      <c r="O397" s="2">
        <f>ROUND(IF($B397="Annuity",SUMIFS('Annuity Prices'!R:R,'Annuity Prices'!$B:$B,$D397,'Annuity Prices'!$E:$E,$G397),IF($B397="RAB Short",SUMIFS('RAB Prices Short'!R:R,'RAB Prices Short'!$B:$B,'All Prices combined'!$D397,'RAB Prices Short'!$E:$E,'All Prices combined'!$G397),IF($B397="RAB Long",SUMIFS('RAB Prices Long'!R:R,'RAB Prices Long'!$B:$B,'All Prices combined'!$D397,'RAB Prices Long'!$E:$E,'All Prices combined'!$G397)))),2)</f>
        <v>17.579999999999998</v>
      </c>
      <c r="P397" s="2">
        <f>ROUND(IF($B397="Annuity",SUMIFS('Annuity Prices'!S:S,'Annuity Prices'!$B:$B,$D397,'Annuity Prices'!$E:$E,$G397),IF($B397="RAB Short",SUMIFS('RAB Prices Short'!S:S,'RAB Prices Short'!$B:$B,'All Prices combined'!$D397,'RAB Prices Short'!$E:$E,'All Prices combined'!$G397),IF($B397="RAB Long",SUMIFS('RAB Prices Long'!S:S,'RAB Prices Long'!$B:$B,'All Prices combined'!$D397,'RAB Prices Long'!$E:$E,'All Prices combined'!$G397)))),2)</f>
        <v>18.02</v>
      </c>
      <c r="Q397" s="2">
        <f>ROUND(IF($B397="Annuity",SUMIFS('Annuity Prices'!T:T,'Annuity Prices'!$B:$B,$D397,'Annuity Prices'!$E:$E,$G397),IF($B397="RAB Short",SUMIFS('RAB Prices Short'!T:T,'RAB Prices Short'!$B:$B,'All Prices combined'!$D397,'RAB Prices Short'!$E:$E,'All Prices combined'!$G397),IF($B397="RAB Long",SUMIFS('RAB Prices Long'!T:T,'RAB Prices Long'!$B:$B,'All Prices combined'!$D397,'RAB Prices Long'!$E:$E,'All Prices combined'!$G397)))),2)</f>
        <v>18.84</v>
      </c>
      <c r="R397" s="2">
        <f>ROUND(IF($B397="Annuity",SUMIFS('Annuity Prices'!U:U,'Annuity Prices'!$B:$B,$D397,'Annuity Prices'!$E:$E,$G397),IF($B397="RAB Short",SUMIFS('RAB Prices Short'!U:U,'RAB Prices Short'!$B:$B,'All Prices combined'!$D397,'RAB Prices Short'!$E:$E,'All Prices combined'!$G397),IF($B397="RAB Long",SUMIFS('RAB Prices Long'!U:U,'RAB Prices Long'!$B:$B,'All Prices combined'!$D397,'RAB Prices Long'!$E:$E,'All Prices combined'!$G397)))),2)</f>
        <v>19.309999999999999</v>
      </c>
      <c r="S397" s="2">
        <f>ROUND(IF($B397="Annuity",SUMIFS('Annuity Prices'!V:V,'Annuity Prices'!$B:$B,$D397,'Annuity Prices'!$E:$E,$G397),IF($B397="RAB Short",SUMIFS('RAB Prices Short'!V:V,'RAB Prices Short'!$B:$B,'All Prices combined'!$D397,'RAB Prices Short'!$E:$E,'All Prices combined'!$G397),IF($B397="RAB Long",SUMIFS('RAB Prices Long'!V:V,'RAB Prices Long'!$B:$B,'All Prices combined'!$D397,'RAB Prices Long'!$E:$E,'All Prices combined'!$G397)))),2)</f>
        <v>19.79</v>
      </c>
      <c r="T397" s="2">
        <f>ROUND(IF($B397="Annuity",SUMIFS('Annuity Prices'!W:W,'Annuity Prices'!$B:$B,$D397,'Annuity Prices'!$E:$E,$G397),IF($B397="RAB Short",SUMIFS('RAB Prices Short'!W:W,'RAB Prices Short'!$B:$B,'All Prices combined'!$D397,'RAB Prices Short'!$E:$E,'All Prices combined'!$G397),IF($B397="RAB Long",SUMIFS('RAB Prices Long'!W:W,'RAB Prices Long'!$B:$B,'All Prices combined'!$D397,'RAB Prices Long'!$E:$E,'All Prices combined'!$G397)))),2)</f>
        <v>20.29</v>
      </c>
      <c r="U397" s="2">
        <f>ROUND(IF($B397="Annuity",SUMIFS('Annuity Prices'!X:X,'Annuity Prices'!$B:$B,$D397,'Annuity Prices'!$E:$E,$G397),IF($B397="RAB Short",SUMIFS('RAB Prices Short'!X:X,'RAB Prices Short'!$B:$B,'All Prices combined'!$D397,'RAB Prices Short'!$E:$E,'All Prices combined'!$G397),IF($B397="RAB Long",SUMIFS('RAB Prices Long'!X:X,'RAB Prices Long'!$B:$B,'All Prices combined'!$D397,'RAB Prices Long'!$E:$E,'All Prices combined'!$G397)))),2)</f>
        <v>20.57</v>
      </c>
      <c r="V397" s="2">
        <f>ROUND(IF($B397="Annuity",SUMIFS('Annuity Prices'!Y:Y,'Annuity Prices'!$B:$B,$D397,'Annuity Prices'!$E:$E,$G397),IF($B397="RAB Short",SUMIFS('RAB Prices Short'!Y:Y,'RAB Prices Short'!$B:$B,'All Prices combined'!$D397,'RAB Prices Short'!$E:$E,'All Prices combined'!$G397),IF($B397="RAB Long",SUMIFS('RAB Prices Long'!Y:Y,'RAB Prices Long'!$B:$B,'All Prices combined'!$D397,'RAB Prices Long'!$E:$E,'All Prices combined'!$G397)))),2)</f>
        <v>21.08</v>
      </c>
      <c r="W397" s="2">
        <f>ROUND(IF($B397="Annuity",SUMIFS('Annuity Prices'!Z:Z,'Annuity Prices'!$B:$B,$D397,'Annuity Prices'!$E:$E,$G397),IF($B397="RAB Short",SUMIFS('RAB Prices Short'!Z:Z,'RAB Prices Short'!$B:$B,'All Prices combined'!$D397,'RAB Prices Short'!$E:$E,'All Prices combined'!$G397),IF($B397="RAB Long",SUMIFS('RAB Prices Long'!Z:Z,'RAB Prices Long'!$B:$B,'All Prices combined'!$D397,'RAB Prices Long'!$E:$E,'All Prices combined'!$G397)))),2)</f>
        <v>21.61</v>
      </c>
      <c r="X397" s="2">
        <f>ROUND(IF($B397="Annuity",SUMIFS('Annuity Prices'!AA:AA,'Annuity Prices'!$B:$B,$D397,'Annuity Prices'!$E:$E,$G397),IF($B397="RAB Short",SUMIFS('RAB Prices Short'!AA:AA,'RAB Prices Short'!$B:$B,'All Prices combined'!$D397,'RAB Prices Short'!$E:$E,'All Prices combined'!$G397),IF($B397="RAB Long",SUMIFS('RAB Prices Long'!AA:AA,'RAB Prices Long'!$B:$B,'All Prices combined'!$D397,'RAB Prices Long'!$E:$E,'All Prices combined'!$G397)))),2)</f>
        <v>22.15</v>
      </c>
      <c r="Y397" s="2">
        <f>ROUND(IF($B397="Annuity",SUMIFS('Annuity Prices'!AB:AB,'Annuity Prices'!$B:$B,$D397,'Annuity Prices'!$E:$E,$G397),IF($B397="RAB Short",SUMIFS('RAB Prices Short'!AB:AB,'RAB Prices Short'!$B:$B,'All Prices combined'!$D397,'RAB Prices Short'!$E:$E,'All Prices combined'!$G397),IF($B397="RAB Long",SUMIFS('RAB Prices Long'!AB:AB,'RAB Prices Long'!$B:$B,'All Prices combined'!$D397,'RAB Prices Long'!$E:$E,'All Prices combined'!$G397)))),2)</f>
        <v>22.39</v>
      </c>
      <c r="Z397" s="2">
        <f>ROUND(IF($B397="Annuity",SUMIFS('Annuity Prices'!AC:AC,'Annuity Prices'!$B:$B,$D397,'Annuity Prices'!$E:$E,$G397),IF($B397="RAB Short",SUMIFS('RAB Prices Short'!AC:AC,'RAB Prices Short'!$B:$B,'All Prices combined'!$D397,'RAB Prices Short'!$E:$E,'All Prices combined'!$G397),IF($B397="RAB Long",SUMIFS('RAB Prices Long'!AC:AC,'RAB Prices Long'!$B:$B,'All Prices combined'!$D397,'RAB Prices Long'!$E:$E,'All Prices combined'!$G397)))),2)</f>
        <v>22.94</v>
      </c>
      <c r="AA397" s="2">
        <f>ROUND(IF($B397="Annuity",SUMIFS('Annuity Prices'!AD:AD,'Annuity Prices'!$B:$B,$D397,'Annuity Prices'!$E:$E,$G397),IF($B397="RAB Short",SUMIFS('RAB Prices Short'!AD:AD,'RAB Prices Short'!$B:$B,'All Prices combined'!$D397,'RAB Prices Short'!$E:$E,'All Prices combined'!$G397),IF($B397="RAB Long",SUMIFS('RAB Prices Long'!AD:AD,'RAB Prices Long'!$B:$B,'All Prices combined'!$D397,'RAB Prices Long'!$E:$E,'All Prices combined'!$G397)))),2)</f>
        <v>23.52</v>
      </c>
      <c r="AB397" s="2">
        <f>ROUND(IF($B397="Annuity",SUMIFS('Annuity Prices'!AE:AE,'Annuity Prices'!$B:$B,$D397,'Annuity Prices'!$E:$E,$G397),IF($B397="RAB Short",SUMIFS('RAB Prices Short'!AE:AE,'RAB Prices Short'!$B:$B,'All Prices combined'!$D397,'RAB Prices Short'!$E:$E,'All Prices combined'!$G397),IF($B397="RAB Long",SUMIFS('RAB Prices Long'!AE:AE,'RAB Prices Long'!$B:$B,'All Prices combined'!$D397,'RAB Prices Long'!$E:$E,'All Prices combined'!$G397)))),2)</f>
        <v>24.11</v>
      </c>
      <c r="AC397" s="2">
        <f>ROUND(IF($B397="Annuity",SUMIFS('Annuity Prices'!AF:AF,'Annuity Prices'!$B:$B,$D397,'Annuity Prices'!$E:$E,$G397),IF($B397="RAB Short",SUMIFS('RAB Prices Short'!AF:AF,'RAB Prices Short'!$B:$B,'All Prices combined'!$D397,'RAB Prices Short'!$E:$E,'All Prices combined'!$G397),IF($B397="RAB Long",SUMIFS('RAB Prices Long'!AF:AF,'RAB Prices Long'!$B:$B,'All Prices combined'!$D397,'RAB Prices Long'!$E:$E,'All Prices combined'!$G397)))),2)</f>
        <v>24.34</v>
      </c>
      <c r="AD397" s="2">
        <f>ROUND(IF($B397="Annuity",SUMIFS('Annuity Prices'!AG:AG,'Annuity Prices'!$B:$B,$D397,'Annuity Prices'!$E:$E,$G397),IF($B397="RAB Short",SUMIFS('RAB Prices Short'!AG:AG,'RAB Prices Short'!$B:$B,'All Prices combined'!$D397,'RAB Prices Short'!$E:$E,'All Prices combined'!$G397),IF($B397="RAB Long",SUMIFS('RAB Prices Long'!AG:AG,'RAB Prices Long'!$B:$B,'All Prices combined'!$D397,'RAB Prices Long'!$E:$E,'All Prices combined'!$G397)))),2)</f>
        <v>24.95</v>
      </c>
      <c r="AE397" s="2">
        <f>ROUND(IF($B397="Annuity",SUMIFS('Annuity Prices'!AH:AH,'Annuity Prices'!$B:$B,$D397,'Annuity Prices'!$E:$E,$G397),IF($B397="RAB Short",SUMIFS('RAB Prices Short'!AH:AH,'RAB Prices Short'!$B:$B,'All Prices combined'!$D397,'RAB Prices Short'!$E:$E,'All Prices combined'!$G397),IF($B397="RAB Long",SUMIFS('RAB Prices Long'!AH:AH,'RAB Prices Long'!$B:$B,'All Prices combined'!$D397,'RAB Prices Long'!$E:$E,'All Prices combined'!$G397)))),2)</f>
        <v>25.58</v>
      </c>
      <c r="AF397" s="2">
        <f>ROUND(IF($B397="Annuity",SUMIFS('Annuity Prices'!AI:AI,'Annuity Prices'!$B:$B,$D397,'Annuity Prices'!$E:$E,$G397),IF($B397="RAB Short",SUMIFS('RAB Prices Short'!AI:AI,'RAB Prices Short'!$B:$B,'All Prices combined'!$D397,'RAB Prices Short'!$E:$E,'All Prices combined'!$G397),IF($B397="RAB Long",SUMIFS('RAB Prices Long'!AI:AI,'RAB Prices Long'!$B:$B,'All Prices combined'!$D397,'RAB Prices Long'!$E:$E,'All Prices combined'!$G397)))),2)</f>
        <v>26.22</v>
      </c>
      <c r="AG397" s="2">
        <f>ROUND(IF($B397="Annuity",SUMIFS('Annuity Prices'!AJ:AJ,'Annuity Prices'!$B:$B,$D397,'Annuity Prices'!$E:$E,$G397),IF($B397="RAB Short",SUMIFS('RAB Prices Short'!AJ:AJ,'RAB Prices Short'!$B:$B,'All Prices combined'!$D397,'RAB Prices Short'!$E:$E,'All Prices combined'!$G397),IF($B397="RAB Long",SUMIFS('RAB Prices Long'!AJ:AJ,'RAB Prices Long'!$B:$B,'All Prices combined'!$D397,'RAB Prices Long'!$E:$E,'All Prices combined'!$G397)))),2)</f>
        <v>26.39</v>
      </c>
      <c r="AH397" s="2">
        <f>ROUND(IF($B397="Annuity",SUMIFS('Annuity Prices'!AK:AK,'Annuity Prices'!$B:$B,$D397,'Annuity Prices'!$E:$E,$G397),IF($B397="RAB Short",SUMIFS('RAB Prices Short'!AK:AK,'RAB Prices Short'!$B:$B,'All Prices combined'!$D397,'RAB Prices Short'!$E:$E,'All Prices combined'!$G397),IF($B397="RAB Long",SUMIFS('RAB Prices Long'!AK:AK,'RAB Prices Long'!$B:$B,'All Prices combined'!$D397,'RAB Prices Long'!$E:$E,'All Prices combined'!$G397)))),2)</f>
        <v>27.05</v>
      </c>
      <c r="AI397" s="2">
        <f>ROUND(IF($B397="Annuity",SUMIFS('Annuity Prices'!AL:AL,'Annuity Prices'!$B:$B,$D397,'Annuity Prices'!$E:$E,$G397),IF($B397="RAB Short",SUMIFS('RAB Prices Short'!AL:AL,'RAB Prices Short'!$B:$B,'All Prices combined'!$D397,'RAB Prices Short'!$E:$E,'All Prices combined'!$G397),IF($B397="RAB Long",SUMIFS('RAB Prices Long'!AL:AL,'RAB Prices Long'!$B:$B,'All Prices combined'!$D397,'RAB Prices Long'!$E:$E,'All Prices combined'!$G397)))),2)</f>
        <v>27.72</v>
      </c>
      <c r="AJ397" s="2">
        <f>ROUND(IF($B397="Annuity",SUMIFS('Annuity Prices'!AM:AM,'Annuity Prices'!$B:$B,$D397,'Annuity Prices'!$E:$E,$G397),IF($B397="RAB Short",SUMIFS('RAB Prices Short'!AM:AM,'RAB Prices Short'!$B:$B,'All Prices combined'!$D397,'RAB Prices Short'!$E:$E,'All Prices combined'!$G397),IF($B397="RAB Long",SUMIFS('RAB Prices Long'!AM:AM,'RAB Prices Long'!$B:$B,'All Prices combined'!$D397,'RAB Prices Long'!$E:$E,'All Prices combined'!$G397)))),2)</f>
        <v>28.42</v>
      </c>
      <c r="AK397" s="2">
        <f>ROUND(IF($B397="Annuity",SUMIFS('Annuity Prices'!AN:AN,'Annuity Prices'!$B:$B,$D397,'Annuity Prices'!$E:$E,$G397),IF($B397="RAB Short",SUMIFS('RAB Prices Short'!AN:AN,'RAB Prices Short'!$B:$B,'All Prices combined'!$D397,'RAB Prices Short'!$E:$E,'All Prices combined'!$G397),IF($B397="RAB Long",SUMIFS('RAB Prices Long'!AN:AN,'RAB Prices Long'!$B:$B,'All Prices combined'!$D397,'RAB Prices Long'!$E:$E,'All Prices combined'!$G397)))),2)</f>
        <v>28.67</v>
      </c>
      <c r="AL397" s="2">
        <f>ROUND(IF($B397="Annuity",SUMIFS('Annuity Prices'!AO:AO,'Annuity Prices'!$B:$B,$D397,'Annuity Prices'!$E:$E,$G397),IF($B397="RAB Short",SUMIFS('RAB Prices Short'!AO:AO,'RAB Prices Short'!$B:$B,'All Prices combined'!$D397,'RAB Prices Short'!$E:$E,'All Prices combined'!$G397),IF($B397="RAB Long",SUMIFS('RAB Prices Long'!AO:AO,'RAB Prices Long'!$B:$B,'All Prices combined'!$D397,'RAB Prices Long'!$E:$E,'All Prices combined'!$G397)))),2)</f>
        <v>29.39</v>
      </c>
      <c r="AM397" s="2">
        <f>ROUND(IF($B397="Annuity",SUMIFS('Annuity Prices'!AP:AP,'Annuity Prices'!$B:$B,$D397,'Annuity Prices'!$E:$E,$G397),IF($B397="RAB Short",SUMIFS('RAB Prices Short'!AP:AP,'RAB Prices Short'!$B:$B,'All Prices combined'!$D397,'RAB Prices Short'!$E:$E,'All Prices combined'!$G397),IF($B397="RAB Long",SUMIFS('RAB Prices Long'!AP:AP,'RAB Prices Long'!$B:$B,'All Prices combined'!$D397,'RAB Prices Long'!$E:$E,'All Prices combined'!$G397)))),2)</f>
        <v>30.13</v>
      </c>
      <c r="AN397" s="2">
        <f>ROUND(IF($B397="Annuity",SUMIFS('Annuity Prices'!AQ:AQ,'Annuity Prices'!$B:$B,$D397,'Annuity Prices'!$E:$E,$G397),IF($B397="RAB Short",SUMIFS('RAB Prices Short'!AQ:AQ,'RAB Prices Short'!$B:$B,'All Prices combined'!$D397,'RAB Prices Short'!$E:$E,'All Prices combined'!$G397),IF($B397="RAB Long",SUMIFS('RAB Prices Long'!AQ:AQ,'RAB Prices Long'!$B:$B,'All Prices combined'!$D397,'RAB Prices Long'!$E:$E,'All Prices combined'!$G397)))),2)</f>
        <v>30.88</v>
      </c>
      <c r="AO397" s="2">
        <f>ROUND(IF($B397="Annuity",SUMIFS('Annuity Prices'!AR:AR,'Annuity Prices'!$B:$B,$D397,'Annuity Prices'!$E:$E,$G397),IF($B397="RAB Short",SUMIFS('RAB Prices Short'!AR:AR,'RAB Prices Short'!$B:$B,'All Prices combined'!$D397,'RAB Prices Short'!$E:$E,'All Prices combined'!$G397),IF($B397="RAB Long",SUMIFS('RAB Prices Long'!AR:AR,'RAB Prices Long'!$B:$B,'All Prices combined'!$D397,'RAB Prices Long'!$E:$E,'All Prices combined'!$G397)))),2)</f>
        <v>0</v>
      </c>
      <c r="AP397" s="2">
        <f>ROUND(IF($B397="Annuity",SUMIFS('Annuity Prices'!AS:AS,'Annuity Prices'!$B:$B,$D397,'Annuity Prices'!$E:$E,$G397),IF($B397="RAB Short",SUMIFS('RAB Prices Short'!AS:AS,'RAB Prices Short'!$B:$B,'All Prices combined'!$D397,'RAB Prices Short'!$E:$E,'All Prices combined'!$G397),IF($B397="RAB Long",SUMIFS('RAB Prices Long'!AS:AS,'RAB Prices Long'!$B:$B,'All Prices combined'!$D397,'RAB Prices Long'!$E:$E,'All Prices combined'!$G397)))),2)</f>
        <v>0</v>
      </c>
      <c r="AQ397" s="2">
        <f>ROUND(IF($B397="Annuity",SUMIFS('Annuity Prices'!AT:AT,'Annuity Prices'!$B:$B,$D397,'Annuity Prices'!$E:$E,$G397),IF($B397="RAB Short",SUMIFS('RAB Prices Short'!AT:AT,'RAB Prices Short'!$B:$B,'All Prices combined'!$D397,'RAB Prices Short'!$E:$E,'All Prices combined'!$G397),IF($B397="RAB Long",SUMIFS('RAB Prices Long'!AT:AT,'RAB Prices Long'!$B:$B,'All Prices combined'!$D397,'RAB Prices Long'!$E:$E,'All Prices combined'!$G397)))),2)</f>
        <v>16.28</v>
      </c>
      <c r="AR397" s="2">
        <f>ROUND(IF($B397="Annuity",SUMIFS('Annuity Prices'!AU:AU,'Annuity Prices'!$B:$B,$D397,'Annuity Prices'!$E:$E,$G397),IF($B397="RAB Short",SUMIFS('RAB Prices Short'!AU:AU,'RAB Prices Short'!$B:$B,'All Prices combined'!$D397,'RAB Prices Short'!$E:$E,'All Prices combined'!$G397),IF($B397="RAB Long",SUMIFS('RAB Prices Long'!AU:AU,'RAB Prices Long'!$B:$B,'All Prices combined'!$D397,'RAB Prices Long'!$E:$E,'All Prices combined'!$G397)))),2)</f>
        <v>15.63</v>
      </c>
      <c r="AS397" s="2">
        <f>ROUND(IF($B397="Annuity",SUMIFS('Annuity Prices'!AV:AV,'Annuity Prices'!$B:$B,$D397,'Annuity Prices'!$E:$E,$G397),IF($B397="RAB Short",SUMIFS('RAB Prices Short'!AV:AV,'RAB Prices Short'!$B:$B,'All Prices combined'!$D397,'RAB Prices Short'!$E:$E,'All Prices combined'!$G397),IF($B397="RAB Long",SUMIFS('RAB Prices Long'!AV:AV,'RAB Prices Long'!$B:$B,'All Prices combined'!$D397,'RAB Prices Long'!$E:$E,'All Prices combined'!$G397)))),2)</f>
        <v>16.079999999999998</v>
      </c>
      <c r="AT397" s="2">
        <f>ROUND(IF($B397="Annuity",SUMIFS('Annuity Prices'!AW:AW,'Annuity Prices'!$B:$B,$D397,'Annuity Prices'!$E:$E,$G397),IF($B397="RAB Short",SUMIFS('RAB Prices Short'!AW:AW,'RAB Prices Short'!$B:$B,'All Prices combined'!$D397,'RAB Prices Short'!$E:$E,'All Prices combined'!$G397),IF($B397="RAB Long",SUMIFS('RAB Prices Long'!AW:AW,'RAB Prices Long'!$B:$B,'All Prices combined'!$D397,'RAB Prices Long'!$E:$E,'All Prices combined'!$G397)))),2)</f>
        <v>16.73</v>
      </c>
      <c r="AU397" s="2">
        <f>ROUND(IF($B397="Annuity",SUMIFS('Annuity Prices'!AX:AX,'Annuity Prices'!$B:$B,$D397,'Annuity Prices'!$E:$E,$G397),IF($B397="RAB Short",SUMIFS('RAB Prices Short'!AX:AX,'RAB Prices Short'!$B:$B,'All Prices combined'!$D397,'RAB Prices Short'!$E:$E,'All Prices combined'!$G397),IF($B397="RAB Long",SUMIFS('RAB Prices Long'!AX:AX,'RAB Prices Long'!$B:$B,'All Prices combined'!$D397,'RAB Prices Long'!$E:$E,'All Prices combined'!$G397)))),2)</f>
        <v>17.149999999999999</v>
      </c>
      <c r="AV397" s="2">
        <f>ROUND(IF($B397="Annuity",SUMIFS('Annuity Prices'!AY:AY,'Annuity Prices'!$B:$B,$D397,'Annuity Prices'!$E:$E,$G397),IF($B397="RAB Short",SUMIFS('RAB Prices Short'!AY:AY,'RAB Prices Short'!$B:$B,'All Prices combined'!$D397,'RAB Prices Short'!$E:$E,'All Prices combined'!$G397),IF($B397="RAB Long",SUMIFS('RAB Prices Long'!AY:AY,'RAB Prices Long'!$B:$B,'All Prices combined'!$D397,'RAB Prices Long'!$E:$E,'All Prices combined'!$G397)))),2)</f>
        <v>17.579999999999998</v>
      </c>
      <c r="AW397" s="2">
        <f>ROUND(IF($B397="Annuity",SUMIFS('Annuity Prices'!AZ:AZ,'Annuity Prices'!$B:$B,$D397,'Annuity Prices'!$E:$E,$G397),IF($B397="RAB Short",SUMIFS('RAB Prices Short'!AZ:AZ,'RAB Prices Short'!$B:$B,'All Prices combined'!$D397,'RAB Prices Short'!$E:$E,'All Prices combined'!$G397),IF($B397="RAB Long",SUMIFS('RAB Prices Long'!AZ:AZ,'RAB Prices Long'!$B:$B,'All Prices combined'!$D397,'RAB Prices Long'!$E:$E,'All Prices combined'!$G397)))),2)</f>
        <v>18.02</v>
      </c>
      <c r="AX397" s="2">
        <f>ROUND(IF($B397="Annuity",SUMIFS('Annuity Prices'!BA:BA,'Annuity Prices'!$B:$B,$D397,'Annuity Prices'!$E:$E,$G397),IF($B397="RAB Short",SUMIFS('RAB Prices Short'!BA:BA,'RAB Prices Short'!$B:$B,'All Prices combined'!$D397,'RAB Prices Short'!$E:$E,'All Prices combined'!$G397),IF($B397="RAB Long",SUMIFS('RAB Prices Long'!BA:BA,'RAB Prices Long'!$B:$B,'All Prices combined'!$D397,'RAB Prices Long'!$E:$E,'All Prices combined'!$G397)))),2)</f>
        <v>18.84</v>
      </c>
      <c r="AY397" s="2">
        <f>ROUND(IF($B397="Annuity",SUMIFS('Annuity Prices'!BB:BB,'Annuity Prices'!$B:$B,$D397,'Annuity Prices'!$E:$E,$G397),IF($B397="RAB Short",SUMIFS('RAB Prices Short'!BB:BB,'RAB Prices Short'!$B:$B,'All Prices combined'!$D397,'RAB Prices Short'!$E:$E,'All Prices combined'!$G397),IF($B397="RAB Long",SUMIFS('RAB Prices Long'!BB:BB,'RAB Prices Long'!$B:$B,'All Prices combined'!$D397,'RAB Prices Long'!$E:$E,'All Prices combined'!$G397)))),2)</f>
        <v>19.309999999999999</v>
      </c>
      <c r="AZ397" s="2">
        <f>ROUND(IF($B397="Annuity",SUMIFS('Annuity Prices'!BC:BC,'Annuity Prices'!$B:$B,$D397,'Annuity Prices'!$E:$E,$G397),IF($B397="RAB Short",SUMIFS('RAB Prices Short'!BC:BC,'RAB Prices Short'!$B:$B,'All Prices combined'!$D397,'RAB Prices Short'!$E:$E,'All Prices combined'!$G397),IF($B397="RAB Long",SUMIFS('RAB Prices Long'!BC:BC,'RAB Prices Long'!$B:$B,'All Prices combined'!$D397,'RAB Prices Long'!$E:$E,'All Prices combined'!$G397)))),2)</f>
        <v>19.79</v>
      </c>
      <c r="BA397" s="2">
        <f>ROUND(IF($B397="Annuity",SUMIFS('Annuity Prices'!BD:BD,'Annuity Prices'!$B:$B,$D397,'Annuity Prices'!$E:$E,$G397),IF($B397="RAB Short",SUMIFS('RAB Prices Short'!BD:BD,'RAB Prices Short'!$B:$B,'All Prices combined'!$D397,'RAB Prices Short'!$E:$E,'All Prices combined'!$G397),IF($B397="RAB Long",SUMIFS('RAB Prices Long'!BD:BD,'RAB Prices Long'!$B:$B,'All Prices combined'!$D397,'RAB Prices Long'!$E:$E,'All Prices combined'!$G397)))),2)</f>
        <v>20.29</v>
      </c>
      <c r="BB397" s="2">
        <f>ROUND(IF($B397="Annuity",SUMIFS('Annuity Prices'!BE:BE,'Annuity Prices'!$B:$B,$D397,'Annuity Prices'!$E:$E,$G397),IF($B397="RAB Short",SUMIFS('RAB Prices Short'!BE:BE,'RAB Prices Short'!$B:$B,'All Prices combined'!$D397,'RAB Prices Short'!$E:$E,'All Prices combined'!$G397),IF($B397="RAB Long",SUMIFS('RAB Prices Long'!BE:BE,'RAB Prices Long'!$B:$B,'All Prices combined'!$D397,'RAB Prices Long'!$E:$E,'All Prices combined'!$G397)))),2)</f>
        <v>20.57</v>
      </c>
      <c r="BC397" s="2">
        <f>ROUND(IF($B397="Annuity",SUMIFS('Annuity Prices'!BF:BF,'Annuity Prices'!$B:$B,$D397,'Annuity Prices'!$E:$E,$G397),IF($B397="RAB Short",SUMIFS('RAB Prices Short'!BF:BF,'RAB Prices Short'!$B:$B,'All Prices combined'!$D397,'RAB Prices Short'!$E:$E,'All Prices combined'!$G397),IF($B397="RAB Long",SUMIFS('RAB Prices Long'!BF:BF,'RAB Prices Long'!$B:$B,'All Prices combined'!$D397,'RAB Prices Long'!$E:$E,'All Prices combined'!$G397)))),2)</f>
        <v>21.08</v>
      </c>
      <c r="BD397" s="2">
        <f>ROUND(IF($B397="Annuity",SUMIFS('Annuity Prices'!BG:BG,'Annuity Prices'!$B:$B,$D397,'Annuity Prices'!$E:$E,$G397),IF($B397="RAB Short",SUMIFS('RAB Prices Short'!BG:BG,'RAB Prices Short'!$B:$B,'All Prices combined'!$D397,'RAB Prices Short'!$E:$E,'All Prices combined'!$G397),IF($B397="RAB Long",SUMIFS('RAB Prices Long'!BG:BG,'RAB Prices Long'!$B:$B,'All Prices combined'!$D397,'RAB Prices Long'!$E:$E,'All Prices combined'!$G397)))),2)</f>
        <v>21.61</v>
      </c>
      <c r="BE397" s="2">
        <f>ROUND(IF($B397="Annuity",SUMIFS('Annuity Prices'!BH:BH,'Annuity Prices'!$B:$B,$D397,'Annuity Prices'!$E:$E,$G397),IF($B397="RAB Short",SUMIFS('RAB Prices Short'!BH:BH,'RAB Prices Short'!$B:$B,'All Prices combined'!$D397,'RAB Prices Short'!$E:$E,'All Prices combined'!$G397),IF($B397="RAB Long",SUMIFS('RAB Prices Long'!BH:BH,'RAB Prices Long'!$B:$B,'All Prices combined'!$D397,'RAB Prices Long'!$E:$E,'All Prices combined'!$G397)))),2)</f>
        <v>22.15</v>
      </c>
      <c r="BF397" s="2">
        <f>ROUND(IF($B397="Annuity",SUMIFS('Annuity Prices'!BI:BI,'Annuity Prices'!$B:$B,$D397,'Annuity Prices'!$E:$E,$G397),IF($B397="RAB Short",SUMIFS('RAB Prices Short'!BI:BI,'RAB Prices Short'!$B:$B,'All Prices combined'!$D397,'RAB Prices Short'!$E:$E,'All Prices combined'!$G397),IF($B397="RAB Long",SUMIFS('RAB Prices Long'!BI:BI,'RAB Prices Long'!$B:$B,'All Prices combined'!$D397,'RAB Prices Long'!$E:$E,'All Prices combined'!$G397)))),2)</f>
        <v>22.39</v>
      </c>
      <c r="BG397" s="2">
        <f>ROUND(IF($B397="Annuity",SUMIFS('Annuity Prices'!BJ:BJ,'Annuity Prices'!$B:$B,$D397,'Annuity Prices'!$E:$E,$G397),IF($B397="RAB Short",SUMIFS('RAB Prices Short'!BJ:BJ,'RAB Prices Short'!$B:$B,'All Prices combined'!$D397,'RAB Prices Short'!$E:$E,'All Prices combined'!$G397),IF($B397="RAB Long",SUMIFS('RAB Prices Long'!BJ:BJ,'RAB Prices Long'!$B:$B,'All Prices combined'!$D397,'RAB Prices Long'!$E:$E,'All Prices combined'!$G397)))),2)</f>
        <v>22.94</v>
      </c>
      <c r="BH397" s="2">
        <f>ROUND(IF($B397="Annuity",SUMIFS('Annuity Prices'!BK:BK,'Annuity Prices'!$B:$B,$D397,'Annuity Prices'!$E:$E,$G397),IF($B397="RAB Short",SUMIFS('RAB Prices Short'!BK:BK,'RAB Prices Short'!$B:$B,'All Prices combined'!$D397,'RAB Prices Short'!$E:$E,'All Prices combined'!$G397),IF($B397="RAB Long",SUMIFS('RAB Prices Long'!BK:BK,'RAB Prices Long'!$B:$B,'All Prices combined'!$D397,'RAB Prices Long'!$E:$E,'All Prices combined'!$G397)))),2)</f>
        <v>23.52</v>
      </c>
      <c r="BI397" s="2">
        <f>ROUND(IF($B397="Annuity",SUMIFS('Annuity Prices'!BL:BL,'Annuity Prices'!$B:$B,$D397,'Annuity Prices'!$E:$E,$G397),IF($B397="RAB Short",SUMIFS('RAB Prices Short'!BL:BL,'RAB Prices Short'!$B:$B,'All Prices combined'!$D397,'RAB Prices Short'!$E:$E,'All Prices combined'!$G397),IF($B397="RAB Long",SUMIFS('RAB Prices Long'!BL:BL,'RAB Prices Long'!$B:$B,'All Prices combined'!$D397,'RAB Prices Long'!$E:$E,'All Prices combined'!$G397)))),2)</f>
        <v>24.11</v>
      </c>
      <c r="BJ397" s="2">
        <f>ROUND(IF($B397="Annuity",SUMIFS('Annuity Prices'!BM:BM,'Annuity Prices'!$B:$B,$D397,'Annuity Prices'!$E:$E,$G397),IF($B397="RAB Short",SUMIFS('RAB Prices Short'!BM:BM,'RAB Prices Short'!$B:$B,'All Prices combined'!$D397,'RAB Prices Short'!$E:$E,'All Prices combined'!$G397),IF($B397="RAB Long",SUMIFS('RAB Prices Long'!BM:BM,'RAB Prices Long'!$B:$B,'All Prices combined'!$D397,'RAB Prices Long'!$E:$E,'All Prices combined'!$G397)))),2)</f>
        <v>24.34</v>
      </c>
      <c r="BK397" s="2">
        <f>ROUND(IF($B397="Annuity",SUMIFS('Annuity Prices'!BN:BN,'Annuity Prices'!$B:$B,$D397,'Annuity Prices'!$E:$E,$G397),IF($B397="RAB Short",SUMIFS('RAB Prices Short'!BN:BN,'RAB Prices Short'!$B:$B,'All Prices combined'!$D397,'RAB Prices Short'!$E:$E,'All Prices combined'!$G397),IF($B397="RAB Long",SUMIFS('RAB Prices Long'!BN:BN,'RAB Prices Long'!$B:$B,'All Prices combined'!$D397,'RAB Prices Long'!$E:$E,'All Prices combined'!$G397)))),2)</f>
        <v>24.95</v>
      </c>
      <c r="BL397" s="2">
        <f>ROUND(IF($B397="Annuity",SUMIFS('Annuity Prices'!BO:BO,'Annuity Prices'!$B:$B,$D397,'Annuity Prices'!$E:$E,$G397),IF($B397="RAB Short",SUMIFS('RAB Prices Short'!BO:BO,'RAB Prices Short'!$B:$B,'All Prices combined'!$D397,'RAB Prices Short'!$E:$E,'All Prices combined'!$G397),IF($B397="RAB Long",SUMIFS('RAB Prices Long'!BO:BO,'RAB Prices Long'!$B:$B,'All Prices combined'!$D397,'RAB Prices Long'!$E:$E,'All Prices combined'!$G397)))),2)</f>
        <v>25.58</v>
      </c>
      <c r="BM397" s="2">
        <f>ROUND(IF($B397="Annuity",SUMIFS('Annuity Prices'!BP:BP,'Annuity Prices'!$B:$B,$D397,'Annuity Prices'!$E:$E,$G397),IF($B397="RAB Short",SUMIFS('RAB Prices Short'!BP:BP,'RAB Prices Short'!$B:$B,'All Prices combined'!$D397,'RAB Prices Short'!$E:$E,'All Prices combined'!$G397),IF($B397="RAB Long",SUMIFS('RAB Prices Long'!BP:BP,'RAB Prices Long'!$B:$B,'All Prices combined'!$D397,'RAB Prices Long'!$E:$E,'All Prices combined'!$G397)))),2)</f>
        <v>26.22</v>
      </c>
      <c r="BN397" s="2">
        <f>ROUND(IF($B397="Annuity",SUMIFS('Annuity Prices'!BQ:BQ,'Annuity Prices'!$B:$B,$D397,'Annuity Prices'!$E:$E,$G397),IF($B397="RAB Short",SUMIFS('RAB Prices Short'!BQ:BQ,'RAB Prices Short'!$B:$B,'All Prices combined'!$D397,'RAB Prices Short'!$E:$E,'All Prices combined'!$G397),IF($B397="RAB Long",SUMIFS('RAB Prices Long'!BQ:BQ,'RAB Prices Long'!$B:$B,'All Prices combined'!$D397,'RAB Prices Long'!$E:$E,'All Prices combined'!$G397)))),2)</f>
        <v>26.39</v>
      </c>
      <c r="BO397" s="2">
        <f>ROUND(IF($B397="Annuity",SUMIFS('Annuity Prices'!BR:BR,'Annuity Prices'!$B:$B,$D397,'Annuity Prices'!$E:$E,$G397),IF($B397="RAB Short",SUMIFS('RAB Prices Short'!BR:BR,'RAB Prices Short'!$B:$B,'All Prices combined'!$D397,'RAB Prices Short'!$E:$E,'All Prices combined'!$G397),IF($B397="RAB Long",SUMIFS('RAB Prices Long'!BR:BR,'RAB Prices Long'!$B:$B,'All Prices combined'!$D397,'RAB Prices Long'!$E:$E,'All Prices combined'!$G397)))),2)</f>
        <v>27.05</v>
      </c>
      <c r="BP397" s="2">
        <f>ROUND(IF($B397="Annuity",SUMIFS('Annuity Prices'!BS:BS,'Annuity Prices'!$B:$B,$D397,'Annuity Prices'!$E:$E,$G397),IF($B397="RAB Short",SUMIFS('RAB Prices Short'!BS:BS,'RAB Prices Short'!$B:$B,'All Prices combined'!$D397,'RAB Prices Short'!$E:$E,'All Prices combined'!$G397),IF($B397="RAB Long",SUMIFS('RAB Prices Long'!BS:BS,'RAB Prices Long'!$B:$B,'All Prices combined'!$D397,'RAB Prices Long'!$E:$E,'All Prices combined'!$G397)))),2)</f>
        <v>27.72</v>
      </c>
      <c r="BQ397" s="2">
        <f>ROUND(IF($B397="Annuity",SUMIFS('Annuity Prices'!BT:BT,'Annuity Prices'!$B:$B,$D397,'Annuity Prices'!$E:$E,$G397),IF($B397="RAB Short",SUMIFS('RAB Prices Short'!BT:BT,'RAB Prices Short'!$B:$B,'All Prices combined'!$D397,'RAB Prices Short'!$E:$E,'All Prices combined'!$G397),IF($B397="RAB Long",SUMIFS('RAB Prices Long'!BT:BT,'RAB Prices Long'!$B:$B,'All Prices combined'!$D397,'RAB Prices Long'!$E:$E,'All Prices combined'!$G397)))),2)</f>
        <v>28.42</v>
      </c>
      <c r="BR397" s="2">
        <f>ROUND(IF($B397="Annuity",SUMIFS('Annuity Prices'!BU:BU,'Annuity Prices'!$B:$B,$D397,'Annuity Prices'!$E:$E,$G397),IF($B397="RAB Short",SUMIFS('RAB Prices Short'!BU:BU,'RAB Prices Short'!$B:$B,'All Prices combined'!$D397,'RAB Prices Short'!$E:$E,'All Prices combined'!$G397),IF($B397="RAB Long",SUMIFS('RAB Prices Long'!BU:BU,'RAB Prices Long'!$B:$B,'All Prices combined'!$D397,'RAB Prices Long'!$E:$E,'All Prices combined'!$G397)))),2)</f>
        <v>28.67</v>
      </c>
      <c r="BS397" s="2">
        <f>ROUND(IF($B397="Annuity",SUMIFS('Annuity Prices'!BV:BV,'Annuity Prices'!$B:$B,$D397,'Annuity Prices'!$E:$E,$G397),IF($B397="RAB Short",SUMIFS('RAB Prices Short'!BV:BV,'RAB Prices Short'!$B:$B,'All Prices combined'!$D397,'RAB Prices Short'!$E:$E,'All Prices combined'!$G397),IF($B397="RAB Long",SUMIFS('RAB Prices Long'!BV:BV,'RAB Prices Long'!$B:$B,'All Prices combined'!$D397,'RAB Prices Long'!$E:$E,'All Prices combined'!$G397)))),2)</f>
        <v>29.39</v>
      </c>
      <c r="BT397" s="2">
        <f>ROUND(IF($B397="Annuity",SUMIFS('Annuity Prices'!BW:BW,'Annuity Prices'!$B:$B,$D397,'Annuity Prices'!$E:$E,$G397),IF($B397="RAB Short",SUMIFS('RAB Prices Short'!BW:BW,'RAB Prices Short'!$B:$B,'All Prices combined'!$D397,'RAB Prices Short'!$E:$E,'All Prices combined'!$G397),IF($B397="RAB Long",SUMIFS('RAB Prices Long'!BW:BW,'RAB Prices Long'!$B:$B,'All Prices combined'!$D397,'RAB Prices Long'!$E:$E,'All Prices combined'!$G397)))),2)</f>
        <v>30.13</v>
      </c>
      <c r="BU397" s="2">
        <f>ROUND(IF($B397="Annuity",SUMIFS('Annuity Prices'!BX:BX,'Annuity Prices'!$B:$B,$D397,'Annuity Prices'!$E:$E,$G397),IF($B397="RAB Short",SUMIFS('RAB Prices Short'!BX:BX,'RAB Prices Short'!$B:$B,'All Prices combined'!$D397,'RAB Prices Short'!$E:$E,'All Prices combined'!$G397),IF($B397="RAB Long",SUMIFS('RAB Prices Long'!BX:BX,'RAB Prices Long'!$B:$B,'All Prices combined'!$D397,'RAB Prices Long'!$E:$E,'All Prices combined'!$G397)))),2)</f>
        <v>30.88</v>
      </c>
    </row>
    <row r="398" spans="2:73" x14ac:dyDescent="0.25">
      <c r="B398" t="s">
        <v>45</v>
      </c>
      <c r="C398">
        <v>3</v>
      </c>
      <c r="D398" t="s">
        <v>134</v>
      </c>
      <c r="E398" t="s">
        <v>133</v>
      </c>
      <c r="F398">
        <v>3</v>
      </c>
      <c r="G398" t="s">
        <v>40</v>
      </c>
      <c r="I398" s="2">
        <f>ROUND(IF($B398="Annuity",SUMIFS('Annuity Prices'!L:L,'Annuity Prices'!$B:$B,$D398,'Annuity Prices'!$E:$E,$G398),IF($B398="RAB Short",SUMIFS('RAB Prices Short'!L:L,'RAB Prices Short'!$B:$B,'All Prices combined'!$D398,'RAB Prices Short'!$E:$E,'All Prices combined'!$G398),IF($B398="RAB Long",SUMIFS('RAB Prices Long'!L:L,'RAB Prices Long'!$B:$B,'All Prices combined'!$D398,'RAB Prices Long'!$E:$E,'All Prices combined'!$G398)))),2)</f>
        <v>0</v>
      </c>
      <c r="J398" s="2">
        <f>ROUND(IF($B398="Annuity",SUMIFS('Annuity Prices'!M:M,'Annuity Prices'!$B:$B,$D398,'Annuity Prices'!$E:$E,$G398),IF($B398="RAB Short",SUMIFS('RAB Prices Short'!M:M,'RAB Prices Short'!$B:$B,'All Prices combined'!$D398,'RAB Prices Short'!$E:$E,'All Prices combined'!$G398),IF($B398="RAB Long",SUMIFS('RAB Prices Long'!M:M,'RAB Prices Long'!$B:$B,'All Prices combined'!$D398,'RAB Prices Long'!$E:$E,'All Prices combined'!$G398)))),2)</f>
        <v>0</v>
      </c>
      <c r="K398" s="2">
        <f>ROUND(IF($B398="Annuity",SUMIFS('Annuity Prices'!N:N,'Annuity Prices'!$B:$B,$D398,'Annuity Prices'!$E:$E,$G398),IF($B398="RAB Short",SUMIFS('RAB Prices Short'!N:N,'RAB Prices Short'!$B:$B,'All Prices combined'!$D398,'RAB Prices Short'!$E:$E,'All Prices combined'!$G398),IF($B398="RAB Long",SUMIFS('RAB Prices Long'!N:N,'RAB Prices Long'!$B:$B,'All Prices combined'!$D398,'RAB Prices Long'!$E:$E,'All Prices combined'!$G398)))),2)</f>
        <v>3.38</v>
      </c>
      <c r="L398" s="2">
        <f>ROUND(IF($B398="Annuity",SUMIFS('Annuity Prices'!O:O,'Annuity Prices'!$B:$B,$D398,'Annuity Prices'!$E:$E,$G398),IF($B398="RAB Short",SUMIFS('RAB Prices Short'!O:O,'RAB Prices Short'!$B:$B,'All Prices combined'!$D398,'RAB Prices Short'!$E:$E,'All Prices combined'!$G398),IF($B398="RAB Long",SUMIFS('RAB Prices Long'!O:O,'RAB Prices Long'!$B:$B,'All Prices combined'!$D398,'RAB Prices Long'!$E:$E,'All Prices combined'!$G398)))),2)</f>
        <v>3.48</v>
      </c>
      <c r="M398" s="2">
        <f>ROUND(IF($B398="Annuity",SUMIFS('Annuity Prices'!P:P,'Annuity Prices'!$B:$B,$D398,'Annuity Prices'!$E:$E,$G398),IF($B398="RAB Short",SUMIFS('RAB Prices Short'!P:P,'RAB Prices Short'!$B:$B,'All Prices combined'!$D398,'RAB Prices Short'!$E:$E,'All Prices combined'!$G398),IF($B398="RAB Long",SUMIFS('RAB Prices Long'!P:P,'RAB Prices Long'!$B:$B,'All Prices combined'!$D398,'RAB Prices Long'!$E:$E,'All Prices combined'!$G398)))),2)</f>
        <v>3.55</v>
      </c>
      <c r="N398" s="2">
        <f>ROUND(IF($B398="Annuity",SUMIFS('Annuity Prices'!Q:Q,'Annuity Prices'!$B:$B,$D398,'Annuity Prices'!$E:$E,$G398),IF($B398="RAB Short",SUMIFS('RAB Prices Short'!Q:Q,'RAB Prices Short'!$B:$B,'All Prices combined'!$D398,'RAB Prices Short'!$E:$E,'All Prices combined'!$G398),IF($B398="RAB Long",SUMIFS('RAB Prices Long'!Q:Q,'RAB Prices Long'!$B:$B,'All Prices combined'!$D398,'RAB Prices Long'!$E:$E,'All Prices combined'!$G398)))),2)</f>
        <v>3.64</v>
      </c>
      <c r="O398" s="2">
        <f>ROUND(IF($B398="Annuity",SUMIFS('Annuity Prices'!R:R,'Annuity Prices'!$B:$B,$D398,'Annuity Prices'!$E:$E,$G398),IF($B398="RAB Short",SUMIFS('RAB Prices Short'!R:R,'RAB Prices Short'!$B:$B,'All Prices combined'!$D398,'RAB Prices Short'!$E:$E,'All Prices combined'!$G398),IF($B398="RAB Long",SUMIFS('RAB Prices Long'!R:R,'RAB Prices Long'!$B:$B,'All Prices combined'!$D398,'RAB Prices Long'!$E:$E,'All Prices combined'!$G398)))),2)</f>
        <v>3.73</v>
      </c>
      <c r="P398" s="2">
        <f>ROUND(IF($B398="Annuity",SUMIFS('Annuity Prices'!S:S,'Annuity Prices'!$B:$B,$D398,'Annuity Prices'!$E:$E,$G398),IF($B398="RAB Short",SUMIFS('RAB Prices Short'!S:S,'RAB Prices Short'!$B:$B,'All Prices combined'!$D398,'RAB Prices Short'!$E:$E,'All Prices combined'!$G398),IF($B398="RAB Long",SUMIFS('RAB Prices Long'!S:S,'RAB Prices Long'!$B:$B,'All Prices combined'!$D398,'RAB Prices Long'!$E:$E,'All Prices combined'!$G398)))),2)</f>
        <v>3.83</v>
      </c>
      <c r="Q398" s="2">
        <f>ROUND(IF($B398="Annuity",SUMIFS('Annuity Prices'!T:T,'Annuity Prices'!$B:$B,$D398,'Annuity Prices'!$E:$E,$G398),IF($B398="RAB Short",SUMIFS('RAB Prices Short'!T:T,'RAB Prices Short'!$B:$B,'All Prices combined'!$D398,'RAB Prices Short'!$E:$E,'All Prices combined'!$G398),IF($B398="RAB Long",SUMIFS('RAB Prices Long'!T:T,'RAB Prices Long'!$B:$B,'All Prices combined'!$D398,'RAB Prices Long'!$E:$E,'All Prices combined'!$G398)))),2)</f>
        <v>3.9</v>
      </c>
      <c r="R398" s="2">
        <f>ROUND(IF($B398="Annuity",SUMIFS('Annuity Prices'!U:U,'Annuity Prices'!$B:$B,$D398,'Annuity Prices'!$E:$E,$G398),IF($B398="RAB Short",SUMIFS('RAB Prices Short'!U:U,'RAB Prices Short'!$B:$B,'All Prices combined'!$D398,'RAB Prices Short'!$E:$E,'All Prices combined'!$G398),IF($B398="RAB Long",SUMIFS('RAB Prices Long'!U:U,'RAB Prices Long'!$B:$B,'All Prices combined'!$D398,'RAB Prices Long'!$E:$E,'All Prices combined'!$G398)))),2)</f>
        <v>4</v>
      </c>
      <c r="S398" s="2">
        <f>ROUND(IF($B398="Annuity",SUMIFS('Annuity Prices'!V:V,'Annuity Prices'!$B:$B,$D398,'Annuity Prices'!$E:$E,$G398),IF($B398="RAB Short",SUMIFS('RAB Prices Short'!V:V,'RAB Prices Short'!$B:$B,'All Prices combined'!$D398,'RAB Prices Short'!$E:$E,'All Prices combined'!$G398),IF($B398="RAB Long",SUMIFS('RAB Prices Long'!V:V,'RAB Prices Long'!$B:$B,'All Prices combined'!$D398,'RAB Prices Long'!$E:$E,'All Prices combined'!$G398)))),2)</f>
        <v>4.0999999999999996</v>
      </c>
      <c r="T398" s="2">
        <f>ROUND(IF($B398="Annuity",SUMIFS('Annuity Prices'!W:W,'Annuity Prices'!$B:$B,$D398,'Annuity Prices'!$E:$E,$G398),IF($B398="RAB Short",SUMIFS('RAB Prices Short'!W:W,'RAB Prices Short'!$B:$B,'All Prices combined'!$D398,'RAB Prices Short'!$E:$E,'All Prices combined'!$G398),IF($B398="RAB Long",SUMIFS('RAB Prices Long'!W:W,'RAB Prices Long'!$B:$B,'All Prices combined'!$D398,'RAB Prices Long'!$E:$E,'All Prices combined'!$G398)))),2)</f>
        <v>4.2</v>
      </c>
      <c r="U398" s="2">
        <f>ROUND(IF($B398="Annuity",SUMIFS('Annuity Prices'!X:X,'Annuity Prices'!$B:$B,$D398,'Annuity Prices'!$E:$E,$G398),IF($B398="RAB Short",SUMIFS('RAB Prices Short'!X:X,'RAB Prices Short'!$B:$B,'All Prices combined'!$D398,'RAB Prices Short'!$E:$E,'All Prices combined'!$G398),IF($B398="RAB Long",SUMIFS('RAB Prices Long'!X:X,'RAB Prices Long'!$B:$B,'All Prices combined'!$D398,'RAB Prices Long'!$E:$E,'All Prices combined'!$G398)))),2)</f>
        <v>4.29</v>
      </c>
      <c r="V398" s="2">
        <f>ROUND(IF($B398="Annuity",SUMIFS('Annuity Prices'!Y:Y,'Annuity Prices'!$B:$B,$D398,'Annuity Prices'!$E:$E,$G398),IF($B398="RAB Short",SUMIFS('RAB Prices Short'!Y:Y,'RAB Prices Short'!$B:$B,'All Prices combined'!$D398,'RAB Prices Short'!$E:$E,'All Prices combined'!$G398),IF($B398="RAB Long",SUMIFS('RAB Prices Long'!Y:Y,'RAB Prices Long'!$B:$B,'All Prices combined'!$D398,'RAB Prices Long'!$E:$E,'All Prices combined'!$G398)))),2)</f>
        <v>4.3899999999999997</v>
      </c>
      <c r="W398" s="2">
        <f>ROUND(IF($B398="Annuity",SUMIFS('Annuity Prices'!Z:Z,'Annuity Prices'!$B:$B,$D398,'Annuity Prices'!$E:$E,$G398),IF($B398="RAB Short",SUMIFS('RAB Prices Short'!Z:Z,'RAB Prices Short'!$B:$B,'All Prices combined'!$D398,'RAB Prices Short'!$E:$E,'All Prices combined'!$G398),IF($B398="RAB Long",SUMIFS('RAB Prices Long'!Z:Z,'RAB Prices Long'!$B:$B,'All Prices combined'!$D398,'RAB Prices Long'!$E:$E,'All Prices combined'!$G398)))),2)</f>
        <v>4.5</v>
      </c>
      <c r="X398" s="2">
        <f>ROUND(IF($B398="Annuity",SUMIFS('Annuity Prices'!AA:AA,'Annuity Prices'!$B:$B,$D398,'Annuity Prices'!$E:$E,$G398),IF($B398="RAB Short",SUMIFS('RAB Prices Short'!AA:AA,'RAB Prices Short'!$B:$B,'All Prices combined'!$D398,'RAB Prices Short'!$E:$E,'All Prices combined'!$G398),IF($B398="RAB Long",SUMIFS('RAB Prices Long'!AA:AA,'RAB Prices Long'!$B:$B,'All Prices combined'!$D398,'RAB Prices Long'!$E:$E,'All Prices combined'!$G398)))),2)</f>
        <v>4.62</v>
      </c>
      <c r="Y398" s="2">
        <f>ROUND(IF($B398="Annuity",SUMIFS('Annuity Prices'!AB:AB,'Annuity Prices'!$B:$B,$D398,'Annuity Prices'!$E:$E,$G398),IF($B398="RAB Short",SUMIFS('RAB Prices Short'!AB:AB,'RAB Prices Short'!$B:$B,'All Prices combined'!$D398,'RAB Prices Short'!$E:$E,'All Prices combined'!$G398),IF($B398="RAB Long",SUMIFS('RAB Prices Long'!AB:AB,'RAB Prices Long'!$B:$B,'All Prices combined'!$D398,'RAB Prices Long'!$E:$E,'All Prices combined'!$G398)))),2)</f>
        <v>4.71</v>
      </c>
      <c r="Z398" s="2">
        <f>ROUND(IF($B398="Annuity",SUMIFS('Annuity Prices'!AC:AC,'Annuity Prices'!$B:$B,$D398,'Annuity Prices'!$E:$E,$G398),IF($B398="RAB Short",SUMIFS('RAB Prices Short'!AC:AC,'RAB Prices Short'!$B:$B,'All Prices combined'!$D398,'RAB Prices Short'!$E:$E,'All Prices combined'!$G398),IF($B398="RAB Long",SUMIFS('RAB Prices Long'!AC:AC,'RAB Prices Long'!$B:$B,'All Prices combined'!$D398,'RAB Prices Long'!$E:$E,'All Prices combined'!$G398)))),2)</f>
        <v>4.83</v>
      </c>
      <c r="AA398" s="2">
        <f>ROUND(IF($B398="Annuity",SUMIFS('Annuity Prices'!AD:AD,'Annuity Prices'!$B:$B,$D398,'Annuity Prices'!$E:$E,$G398),IF($B398="RAB Short",SUMIFS('RAB Prices Short'!AD:AD,'RAB Prices Short'!$B:$B,'All Prices combined'!$D398,'RAB Prices Short'!$E:$E,'All Prices combined'!$G398),IF($B398="RAB Long",SUMIFS('RAB Prices Long'!AD:AD,'RAB Prices Long'!$B:$B,'All Prices combined'!$D398,'RAB Prices Long'!$E:$E,'All Prices combined'!$G398)))),2)</f>
        <v>4.95</v>
      </c>
      <c r="AB398" s="2">
        <f>ROUND(IF($B398="Annuity",SUMIFS('Annuity Prices'!AE:AE,'Annuity Prices'!$B:$B,$D398,'Annuity Prices'!$E:$E,$G398),IF($B398="RAB Short",SUMIFS('RAB Prices Short'!AE:AE,'RAB Prices Short'!$B:$B,'All Prices combined'!$D398,'RAB Prices Short'!$E:$E,'All Prices combined'!$G398),IF($B398="RAB Long",SUMIFS('RAB Prices Long'!AE:AE,'RAB Prices Long'!$B:$B,'All Prices combined'!$D398,'RAB Prices Long'!$E:$E,'All Prices combined'!$G398)))),2)</f>
        <v>5.07</v>
      </c>
      <c r="AC398" s="2">
        <f>ROUND(IF($B398="Annuity",SUMIFS('Annuity Prices'!AF:AF,'Annuity Prices'!$B:$B,$D398,'Annuity Prices'!$E:$E,$G398),IF($B398="RAB Short",SUMIFS('RAB Prices Short'!AF:AF,'RAB Prices Short'!$B:$B,'All Prices combined'!$D398,'RAB Prices Short'!$E:$E,'All Prices combined'!$G398),IF($B398="RAB Long",SUMIFS('RAB Prices Long'!AF:AF,'RAB Prices Long'!$B:$B,'All Prices combined'!$D398,'RAB Prices Long'!$E:$E,'All Prices combined'!$G398)))),2)</f>
        <v>5.17</v>
      </c>
      <c r="AD398" s="2">
        <f>ROUND(IF($B398="Annuity",SUMIFS('Annuity Prices'!AG:AG,'Annuity Prices'!$B:$B,$D398,'Annuity Prices'!$E:$E,$G398),IF($B398="RAB Short",SUMIFS('RAB Prices Short'!AG:AG,'RAB Prices Short'!$B:$B,'All Prices combined'!$D398,'RAB Prices Short'!$E:$E,'All Prices combined'!$G398),IF($B398="RAB Long",SUMIFS('RAB Prices Long'!AG:AG,'RAB Prices Long'!$B:$B,'All Prices combined'!$D398,'RAB Prices Long'!$E:$E,'All Prices combined'!$G398)))),2)</f>
        <v>5.3</v>
      </c>
      <c r="AE398" s="2">
        <f>ROUND(IF($B398="Annuity",SUMIFS('Annuity Prices'!AH:AH,'Annuity Prices'!$B:$B,$D398,'Annuity Prices'!$E:$E,$G398),IF($B398="RAB Short",SUMIFS('RAB Prices Short'!AH:AH,'RAB Prices Short'!$B:$B,'All Prices combined'!$D398,'RAB Prices Short'!$E:$E,'All Prices combined'!$G398),IF($B398="RAB Long",SUMIFS('RAB Prices Long'!AH:AH,'RAB Prices Long'!$B:$B,'All Prices combined'!$D398,'RAB Prices Long'!$E:$E,'All Prices combined'!$G398)))),2)</f>
        <v>5.43</v>
      </c>
      <c r="AF398" s="2">
        <f>ROUND(IF($B398="Annuity",SUMIFS('Annuity Prices'!AI:AI,'Annuity Prices'!$B:$B,$D398,'Annuity Prices'!$E:$E,$G398),IF($B398="RAB Short",SUMIFS('RAB Prices Short'!AI:AI,'RAB Prices Short'!$B:$B,'All Prices combined'!$D398,'RAB Prices Short'!$E:$E,'All Prices combined'!$G398),IF($B398="RAB Long",SUMIFS('RAB Prices Long'!AI:AI,'RAB Prices Long'!$B:$B,'All Prices combined'!$D398,'RAB Prices Long'!$E:$E,'All Prices combined'!$G398)))),2)</f>
        <v>5.57</v>
      </c>
      <c r="AG398" s="2">
        <f>ROUND(IF($B398="Annuity",SUMIFS('Annuity Prices'!AJ:AJ,'Annuity Prices'!$B:$B,$D398,'Annuity Prices'!$E:$E,$G398),IF($B398="RAB Short",SUMIFS('RAB Prices Short'!AJ:AJ,'RAB Prices Short'!$B:$B,'All Prices combined'!$D398,'RAB Prices Short'!$E:$E,'All Prices combined'!$G398),IF($B398="RAB Long",SUMIFS('RAB Prices Long'!AJ:AJ,'RAB Prices Long'!$B:$B,'All Prices combined'!$D398,'RAB Prices Long'!$E:$E,'All Prices combined'!$G398)))),2)</f>
        <v>5.68</v>
      </c>
      <c r="AH398" s="2">
        <f>ROUND(IF($B398="Annuity",SUMIFS('Annuity Prices'!AK:AK,'Annuity Prices'!$B:$B,$D398,'Annuity Prices'!$E:$E,$G398),IF($B398="RAB Short",SUMIFS('RAB Prices Short'!AK:AK,'RAB Prices Short'!$B:$B,'All Prices combined'!$D398,'RAB Prices Short'!$E:$E,'All Prices combined'!$G398),IF($B398="RAB Long",SUMIFS('RAB Prices Long'!AK:AK,'RAB Prices Long'!$B:$B,'All Prices combined'!$D398,'RAB Prices Long'!$E:$E,'All Prices combined'!$G398)))),2)</f>
        <v>5.82</v>
      </c>
      <c r="AI398" s="2">
        <f>ROUND(IF($B398="Annuity",SUMIFS('Annuity Prices'!AL:AL,'Annuity Prices'!$B:$B,$D398,'Annuity Prices'!$E:$E,$G398),IF($B398="RAB Short",SUMIFS('RAB Prices Short'!AL:AL,'RAB Prices Short'!$B:$B,'All Prices combined'!$D398,'RAB Prices Short'!$E:$E,'All Prices combined'!$G398),IF($B398="RAB Long",SUMIFS('RAB Prices Long'!AL:AL,'RAB Prices Long'!$B:$B,'All Prices combined'!$D398,'RAB Prices Long'!$E:$E,'All Prices combined'!$G398)))),2)</f>
        <v>5.97</v>
      </c>
      <c r="AJ398" s="2">
        <f>ROUND(IF($B398="Annuity",SUMIFS('Annuity Prices'!AM:AM,'Annuity Prices'!$B:$B,$D398,'Annuity Prices'!$E:$E,$G398),IF($B398="RAB Short",SUMIFS('RAB Prices Short'!AM:AM,'RAB Prices Short'!$B:$B,'All Prices combined'!$D398,'RAB Prices Short'!$E:$E,'All Prices combined'!$G398),IF($B398="RAB Long",SUMIFS('RAB Prices Long'!AM:AM,'RAB Prices Long'!$B:$B,'All Prices combined'!$D398,'RAB Prices Long'!$E:$E,'All Prices combined'!$G398)))),2)</f>
        <v>6.12</v>
      </c>
      <c r="AK398" s="2">
        <f>ROUND(IF($B398="Annuity",SUMIFS('Annuity Prices'!AN:AN,'Annuity Prices'!$B:$B,$D398,'Annuity Prices'!$E:$E,$G398),IF($B398="RAB Short",SUMIFS('RAB Prices Short'!AN:AN,'RAB Prices Short'!$B:$B,'All Prices combined'!$D398,'RAB Prices Short'!$E:$E,'All Prices combined'!$G398),IF($B398="RAB Long",SUMIFS('RAB Prices Long'!AN:AN,'RAB Prices Long'!$B:$B,'All Prices combined'!$D398,'RAB Prices Long'!$E:$E,'All Prices combined'!$G398)))),2)</f>
        <v>6.24</v>
      </c>
      <c r="AL398" s="2">
        <f>ROUND(IF($B398="Annuity",SUMIFS('Annuity Prices'!AO:AO,'Annuity Prices'!$B:$B,$D398,'Annuity Prices'!$E:$E,$G398),IF($B398="RAB Short",SUMIFS('RAB Prices Short'!AO:AO,'RAB Prices Short'!$B:$B,'All Prices combined'!$D398,'RAB Prices Short'!$E:$E,'All Prices combined'!$G398),IF($B398="RAB Long",SUMIFS('RAB Prices Long'!AO:AO,'RAB Prices Long'!$B:$B,'All Prices combined'!$D398,'RAB Prices Long'!$E:$E,'All Prices combined'!$G398)))),2)</f>
        <v>6.39</v>
      </c>
      <c r="AM398" s="2">
        <f>ROUND(IF($B398="Annuity",SUMIFS('Annuity Prices'!AP:AP,'Annuity Prices'!$B:$B,$D398,'Annuity Prices'!$E:$E,$G398),IF($B398="RAB Short",SUMIFS('RAB Prices Short'!AP:AP,'RAB Prices Short'!$B:$B,'All Prices combined'!$D398,'RAB Prices Short'!$E:$E,'All Prices combined'!$G398),IF($B398="RAB Long",SUMIFS('RAB Prices Long'!AP:AP,'RAB Prices Long'!$B:$B,'All Prices combined'!$D398,'RAB Prices Long'!$E:$E,'All Prices combined'!$G398)))),2)</f>
        <v>6.55</v>
      </c>
      <c r="AN398" s="2">
        <f>ROUND(IF($B398="Annuity",SUMIFS('Annuity Prices'!AQ:AQ,'Annuity Prices'!$B:$B,$D398,'Annuity Prices'!$E:$E,$G398),IF($B398="RAB Short",SUMIFS('RAB Prices Short'!AQ:AQ,'RAB Prices Short'!$B:$B,'All Prices combined'!$D398,'RAB Prices Short'!$E:$E,'All Prices combined'!$G398),IF($B398="RAB Long",SUMIFS('RAB Prices Long'!AQ:AQ,'RAB Prices Long'!$B:$B,'All Prices combined'!$D398,'RAB Prices Long'!$E:$E,'All Prices combined'!$G398)))),2)</f>
        <v>6.72</v>
      </c>
      <c r="AO398" s="2">
        <f>ROUND(IF($B398="Annuity",SUMIFS('Annuity Prices'!AR:AR,'Annuity Prices'!$B:$B,$D398,'Annuity Prices'!$E:$E,$G398),IF($B398="RAB Short",SUMIFS('RAB Prices Short'!AR:AR,'RAB Prices Short'!$B:$B,'All Prices combined'!$D398,'RAB Prices Short'!$E:$E,'All Prices combined'!$G398),IF($B398="RAB Long",SUMIFS('RAB Prices Long'!AR:AR,'RAB Prices Long'!$B:$B,'All Prices combined'!$D398,'RAB Prices Long'!$E:$E,'All Prices combined'!$G398)))),2)</f>
        <v>0</v>
      </c>
      <c r="AP398" s="2">
        <f>ROUND(IF($B398="Annuity",SUMIFS('Annuity Prices'!AS:AS,'Annuity Prices'!$B:$B,$D398,'Annuity Prices'!$E:$E,$G398),IF($B398="RAB Short",SUMIFS('RAB Prices Short'!AS:AS,'RAB Prices Short'!$B:$B,'All Prices combined'!$D398,'RAB Prices Short'!$E:$E,'All Prices combined'!$G398),IF($B398="RAB Long",SUMIFS('RAB Prices Long'!AS:AS,'RAB Prices Long'!$B:$B,'All Prices combined'!$D398,'RAB Prices Long'!$E:$E,'All Prices combined'!$G398)))),2)</f>
        <v>0</v>
      </c>
      <c r="AQ398" s="2">
        <f>ROUND(IF($B398="Annuity",SUMIFS('Annuity Prices'!AT:AT,'Annuity Prices'!$B:$B,$D398,'Annuity Prices'!$E:$E,$G398),IF($B398="RAB Short",SUMIFS('RAB Prices Short'!AT:AT,'RAB Prices Short'!$B:$B,'All Prices combined'!$D398,'RAB Prices Short'!$E:$E,'All Prices combined'!$G398),IF($B398="RAB Long",SUMIFS('RAB Prices Long'!AT:AT,'RAB Prices Long'!$B:$B,'All Prices combined'!$D398,'RAB Prices Long'!$E:$E,'All Prices combined'!$G398)))),2)</f>
        <v>3.3</v>
      </c>
      <c r="AR398" s="2">
        <f>ROUND(IF($B398="Annuity",SUMIFS('Annuity Prices'!AU:AU,'Annuity Prices'!$B:$B,$D398,'Annuity Prices'!$E:$E,$G398),IF($B398="RAB Short",SUMIFS('RAB Prices Short'!AU:AU,'RAB Prices Short'!$B:$B,'All Prices combined'!$D398,'RAB Prices Short'!$E:$E,'All Prices combined'!$G398),IF($B398="RAB Long",SUMIFS('RAB Prices Long'!AU:AU,'RAB Prices Long'!$B:$B,'All Prices combined'!$D398,'RAB Prices Long'!$E:$E,'All Prices combined'!$G398)))),2)</f>
        <v>3.38</v>
      </c>
      <c r="AS398" s="2">
        <f>ROUND(IF($B398="Annuity",SUMIFS('Annuity Prices'!AV:AV,'Annuity Prices'!$B:$B,$D398,'Annuity Prices'!$E:$E,$G398),IF($B398="RAB Short",SUMIFS('RAB Prices Short'!AV:AV,'RAB Prices Short'!$B:$B,'All Prices combined'!$D398,'RAB Prices Short'!$E:$E,'All Prices combined'!$G398),IF($B398="RAB Long",SUMIFS('RAB Prices Long'!AV:AV,'RAB Prices Long'!$B:$B,'All Prices combined'!$D398,'RAB Prices Long'!$E:$E,'All Prices combined'!$G398)))),2)</f>
        <v>3.48</v>
      </c>
      <c r="AT398" s="2">
        <f>ROUND(IF($B398="Annuity",SUMIFS('Annuity Prices'!AW:AW,'Annuity Prices'!$B:$B,$D398,'Annuity Prices'!$E:$E,$G398),IF($B398="RAB Short",SUMIFS('RAB Prices Short'!AW:AW,'RAB Prices Short'!$B:$B,'All Prices combined'!$D398,'RAB Prices Short'!$E:$E,'All Prices combined'!$G398),IF($B398="RAB Long",SUMIFS('RAB Prices Long'!AW:AW,'RAB Prices Long'!$B:$B,'All Prices combined'!$D398,'RAB Prices Long'!$E:$E,'All Prices combined'!$G398)))),2)</f>
        <v>3.55</v>
      </c>
      <c r="AU398" s="2">
        <f>ROUND(IF($B398="Annuity",SUMIFS('Annuity Prices'!AX:AX,'Annuity Prices'!$B:$B,$D398,'Annuity Prices'!$E:$E,$G398),IF($B398="RAB Short",SUMIFS('RAB Prices Short'!AX:AX,'RAB Prices Short'!$B:$B,'All Prices combined'!$D398,'RAB Prices Short'!$E:$E,'All Prices combined'!$G398),IF($B398="RAB Long",SUMIFS('RAB Prices Long'!AX:AX,'RAB Prices Long'!$B:$B,'All Prices combined'!$D398,'RAB Prices Long'!$E:$E,'All Prices combined'!$G398)))),2)</f>
        <v>3.64</v>
      </c>
      <c r="AV398" s="2">
        <f>ROUND(IF($B398="Annuity",SUMIFS('Annuity Prices'!AY:AY,'Annuity Prices'!$B:$B,$D398,'Annuity Prices'!$E:$E,$G398),IF($B398="RAB Short",SUMIFS('RAB Prices Short'!AY:AY,'RAB Prices Short'!$B:$B,'All Prices combined'!$D398,'RAB Prices Short'!$E:$E,'All Prices combined'!$G398),IF($B398="RAB Long",SUMIFS('RAB Prices Long'!AY:AY,'RAB Prices Long'!$B:$B,'All Prices combined'!$D398,'RAB Prices Long'!$E:$E,'All Prices combined'!$G398)))),2)</f>
        <v>3.73</v>
      </c>
      <c r="AW398" s="2">
        <f>ROUND(IF($B398="Annuity",SUMIFS('Annuity Prices'!AZ:AZ,'Annuity Prices'!$B:$B,$D398,'Annuity Prices'!$E:$E,$G398),IF($B398="RAB Short",SUMIFS('RAB Prices Short'!AZ:AZ,'RAB Prices Short'!$B:$B,'All Prices combined'!$D398,'RAB Prices Short'!$E:$E,'All Prices combined'!$G398),IF($B398="RAB Long",SUMIFS('RAB Prices Long'!AZ:AZ,'RAB Prices Long'!$B:$B,'All Prices combined'!$D398,'RAB Prices Long'!$E:$E,'All Prices combined'!$G398)))),2)</f>
        <v>3.83</v>
      </c>
      <c r="AX398" s="2">
        <f>ROUND(IF($B398="Annuity",SUMIFS('Annuity Prices'!BA:BA,'Annuity Prices'!$B:$B,$D398,'Annuity Prices'!$E:$E,$G398),IF($B398="RAB Short",SUMIFS('RAB Prices Short'!BA:BA,'RAB Prices Short'!$B:$B,'All Prices combined'!$D398,'RAB Prices Short'!$E:$E,'All Prices combined'!$G398),IF($B398="RAB Long",SUMIFS('RAB Prices Long'!BA:BA,'RAB Prices Long'!$B:$B,'All Prices combined'!$D398,'RAB Prices Long'!$E:$E,'All Prices combined'!$G398)))),2)</f>
        <v>3.9</v>
      </c>
      <c r="AY398" s="2">
        <f>ROUND(IF($B398="Annuity",SUMIFS('Annuity Prices'!BB:BB,'Annuity Prices'!$B:$B,$D398,'Annuity Prices'!$E:$E,$G398),IF($B398="RAB Short",SUMIFS('RAB Prices Short'!BB:BB,'RAB Prices Short'!$B:$B,'All Prices combined'!$D398,'RAB Prices Short'!$E:$E,'All Prices combined'!$G398),IF($B398="RAB Long",SUMIFS('RAB Prices Long'!BB:BB,'RAB Prices Long'!$B:$B,'All Prices combined'!$D398,'RAB Prices Long'!$E:$E,'All Prices combined'!$G398)))),2)</f>
        <v>4</v>
      </c>
      <c r="AZ398" s="2">
        <f>ROUND(IF($B398="Annuity",SUMIFS('Annuity Prices'!BC:BC,'Annuity Prices'!$B:$B,$D398,'Annuity Prices'!$E:$E,$G398),IF($B398="RAB Short",SUMIFS('RAB Prices Short'!BC:BC,'RAB Prices Short'!$B:$B,'All Prices combined'!$D398,'RAB Prices Short'!$E:$E,'All Prices combined'!$G398),IF($B398="RAB Long",SUMIFS('RAB Prices Long'!BC:BC,'RAB Prices Long'!$B:$B,'All Prices combined'!$D398,'RAB Prices Long'!$E:$E,'All Prices combined'!$G398)))),2)</f>
        <v>4.0999999999999996</v>
      </c>
      <c r="BA398" s="2">
        <f>ROUND(IF($B398="Annuity",SUMIFS('Annuity Prices'!BD:BD,'Annuity Prices'!$B:$B,$D398,'Annuity Prices'!$E:$E,$G398),IF($B398="RAB Short",SUMIFS('RAB Prices Short'!BD:BD,'RAB Prices Short'!$B:$B,'All Prices combined'!$D398,'RAB Prices Short'!$E:$E,'All Prices combined'!$G398),IF($B398="RAB Long",SUMIFS('RAB Prices Long'!BD:BD,'RAB Prices Long'!$B:$B,'All Prices combined'!$D398,'RAB Prices Long'!$E:$E,'All Prices combined'!$G398)))),2)</f>
        <v>4.2</v>
      </c>
      <c r="BB398" s="2">
        <f>ROUND(IF($B398="Annuity",SUMIFS('Annuity Prices'!BE:BE,'Annuity Prices'!$B:$B,$D398,'Annuity Prices'!$E:$E,$G398),IF($B398="RAB Short",SUMIFS('RAB Prices Short'!BE:BE,'RAB Prices Short'!$B:$B,'All Prices combined'!$D398,'RAB Prices Short'!$E:$E,'All Prices combined'!$G398),IF($B398="RAB Long",SUMIFS('RAB Prices Long'!BE:BE,'RAB Prices Long'!$B:$B,'All Prices combined'!$D398,'RAB Prices Long'!$E:$E,'All Prices combined'!$G398)))),2)</f>
        <v>4.29</v>
      </c>
      <c r="BC398" s="2">
        <f>ROUND(IF($B398="Annuity",SUMIFS('Annuity Prices'!BF:BF,'Annuity Prices'!$B:$B,$D398,'Annuity Prices'!$E:$E,$G398),IF($B398="RAB Short",SUMIFS('RAB Prices Short'!BF:BF,'RAB Prices Short'!$B:$B,'All Prices combined'!$D398,'RAB Prices Short'!$E:$E,'All Prices combined'!$G398),IF($B398="RAB Long",SUMIFS('RAB Prices Long'!BF:BF,'RAB Prices Long'!$B:$B,'All Prices combined'!$D398,'RAB Prices Long'!$E:$E,'All Prices combined'!$G398)))),2)</f>
        <v>4.3899999999999997</v>
      </c>
      <c r="BD398" s="2">
        <f>ROUND(IF($B398="Annuity",SUMIFS('Annuity Prices'!BG:BG,'Annuity Prices'!$B:$B,$D398,'Annuity Prices'!$E:$E,$G398),IF($B398="RAB Short",SUMIFS('RAB Prices Short'!BG:BG,'RAB Prices Short'!$B:$B,'All Prices combined'!$D398,'RAB Prices Short'!$E:$E,'All Prices combined'!$G398),IF($B398="RAB Long",SUMIFS('RAB Prices Long'!BG:BG,'RAB Prices Long'!$B:$B,'All Prices combined'!$D398,'RAB Prices Long'!$E:$E,'All Prices combined'!$G398)))),2)</f>
        <v>4.5</v>
      </c>
      <c r="BE398" s="2">
        <f>ROUND(IF($B398="Annuity",SUMIFS('Annuity Prices'!BH:BH,'Annuity Prices'!$B:$B,$D398,'Annuity Prices'!$E:$E,$G398),IF($B398="RAB Short",SUMIFS('RAB Prices Short'!BH:BH,'RAB Prices Short'!$B:$B,'All Prices combined'!$D398,'RAB Prices Short'!$E:$E,'All Prices combined'!$G398),IF($B398="RAB Long",SUMIFS('RAB Prices Long'!BH:BH,'RAB Prices Long'!$B:$B,'All Prices combined'!$D398,'RAB Prices Long'!$E:$E,'All Prices combined'!$G398)))),2)</f>
        <v>4.62</v>
      </c>
      <c r="BF398" s="2">
        <f>ROUND(IF($B398="Annuity",SUMIFS('Annuity Prices'!BI:BI,'Annuity Prices'!$B:$B,$D398,'Annuity Prices'!$E:$E,$G398),IF($B398="RAB Short",SUMIFS('RAB Prices Short'!BI:BI,'RAB Prices Short'!$B:$B,'All Prices combined'!$D398,'RAB Prices Short'!$E:$E,'All Prices combined'!$G398),IF($B398="RAB Long",SUMIFS('RAB Prices Long'!BI:BI,'RAB Prices Long'!$B:$B,'All Prices combined'!$D398,'RAB Prices Long'!$E:$E,'All Prices combined'!$G398)))),2)</f>
        <v>4.71</v>
      </c>
      <c r="BG398" s="2">
        <f>ROUND(IF($B398="Annuity",SUMIFS('Annuity Prices'!BJ:BJ,'Annuity Prices'!$B:$B,$D398,'Annuity Prices'!$E:$E,$G398),IF($B398="RAB Short",SUMIFS('RAB Prices Short'!BJ:BJ,'RAB Prices Short'!$B:$B,'All Prices combined'!$D398,'RAB Prices Short'!$E:$E,'All Prices combined'!$G398),IF($B398="RAB Long",SUMIFS('RAB Prices Long'!BJ:BJ,'RAB Prices Long'!$B:$B,'All Prices combined'!$D398,'RAB Prices Long'!$E:$E,'All Prices combined'!$G398)))),2)</f>
        <v>4.83</v>
      </c>
      <c r="BH398" s="2">
        <f>ROUND(IF($B398="Annuity",SUMIFS('Annuity Prices'!BK:BK,'Annuity Prices'!$B:$B,$D398,'Annuity Prices'!$E:$E,$G398),IF($B398="RAB Short",SUMIFS('RAB Prices Short'!BK:BK,'RAB Prices Short'!$B:$B,'All Prices combined'!$D398,'RAB Prices Short'!$E:$E,'All Prices combined'!$G398),IF($B398="RAB Long",SUMIFS('RAB Prices Long'!BK:BK,'RAB Prices Long'!$B:$B,'All Prices combined'!$D398,'RAB Prices Long'!$E:$E,'All Prices combined'!$G398)))),2)</f>
        <v>4.95</v>
      </c>
      <c r="BI398" s="2">
        <f>ROUND(IF($B398="Annuity",SUMIFS('Annuity Prices'!BL:BL,'Annuity Prices'!$B:$B,$D398,'Annuity Prices'!$E:$E,$G398),IF($B398="RAB Short",SUMIFS('RAB Prices Short'!BL:BL,'RAB Prices Short'!$B:$B,'All Prices combined'!$D398,'RAB Prices Short'!$E:$E,'All Prices combined'!$G398),IF($B398="RAB Long",SUMIFS('RAB Prices Long'!BL:BL,'RAB Prices Long'!$B:$B,'All Prices combined'!$D398,'RAB Prices Long'!$E:$E,'All Prices combined'!$G398)))),2)</f>
        <v>5.07</v>
      </c>
      <c r="BJ398" s="2">
        <f>ROUND(IF($B398="Annuity",SUMIFS('Annuity Prices'!BM:BM,'Annuity Prices'!$B:$B,$D398,'Annuity Prices'!$E:$E,$G398),IF($B398="RAB Short",SUMIFS('RAB Prices Short'!BM:BM,'RAB Prices Short'!$B:$B,'All Prices combined'!$D398,'RAB Prices Short'!$E:$E,'All Prices combined'!$G398),IF($B398="RAB Long",SUMIFS('RAB Prices Long'!BM:BM,'RAB Prices Long'!$B:$B,'All Prices combined'!$D398,'RAB Prices Long'!$E:$E,'All Prices combined'!$G398)))),2)</f>
        <v>5.17</v>
      </c>
      <c r="BK398" s="2">
        <f>ROUND(IF($B398="Annuity",SUMIFS('Annuity Prices'!BN:BN,'Annuity Prices'!$B:$B,$D398,'Annuity Prices'!$E:$E,$G398),IF($B398="RAB Short",SUMIFS('RAB Prices Short'!BN:BN,'RAB Prices Short'!$B:$B,'All Prices combined'!$D398,'RAB Prices Short'!$E:$E,'All Prices combined'!$G398),IF($B398="RAB Long",SUMIFS('RAB Prices Long'!BN:BN,'RAB Prices Long'!$B:$B,'All Prices combined'!$D398,'RAB Prices Long'!$E:$E,'All Prices combined'!$G398)))),2)</f>
        <v>5.3</v>
      </c>
      <c r="BL398" s="2">
        <f>ROUND(IF($B398="Annuity",SUMIFS('Annuity Prices'!BO:BO,'Annuity Prices'!$B:$B,$D398,'Annuity Prices'!$E:$E,$G398),IF($B398="RAB Short",SUMIFS('RAB Prices Short'!BO:BO,'RAB Prices Short'!$B:$B,'All Prices combined'!$D398,'RAB Prices Short'!$E:$E,'All Prices combined'!$G398),IF($B398="RAB Long",SUMIFS('RAB Prices Long'!BO:BO,'RAB Prices Long'!$B:$B,'All Prices combined'!$D398,'RAB Prices Long'!$E:$E,'All Prices combined'!$G398)))),2)</f>
        <v>5.43</v>
      </c>
      <c r="BM398" s="2">
        <f>ROUND(IF($B398="Annuity",SUMIFS('Annuity Prices'!BP:BP,'Annuity Prices'!$B:$B,$D398,'Annuity Prices'!$E:$E,$G398),IF($B398="RAB Short",SUMIFS('RAB Prices Short'!BP:BP,'RAB Prices Short'!$B:$B,'All Prices combined'!$D398,'RAB Prices Short'!$E:$E,'All Prices combined'!$G398),IF($B398="RAB Long",SUMIFS('RAB Prices Long'!BP:BP,'RAB Prices Long'!$B:$B,'All Prices combined'!$D398,'RAB Prices Long'!$E:$E,'All Prices combined'!$G398)))),2)</f>
        <v>5.57</v>
      </c>
      <c r="BN398" s="2">
        <f>ROUND(IF($B398="Annuity",SUMIFS('Annuity Prices'!BQ:BQ,'Annuity Prices'!$B:$B,$D398,'Annuity Prices'!$E:$E,$G398),IF($B398="RAB Short",SUMIFS('RAB Prices Short'!BQ:BQ,'RAB Prices Short'!$B:$B,'All Prices combined'!$D398,'RAB Prices Short'!$E:$E,'All Prices combined'!$G398),IF($B398="RAB Long",SUMIFS('RAB Prices Long'!BQ:BQ,'RAB Prices Long'!$B:$B,'All Prices combined'!$D398,'RAB Prices Long'!$E:$E,'All Prices combined'!$G398)))),2)</f>
        <v>5.68</v>
      </c>
      <c r="BO398" s="2">
        <f>ROUND(IF($B398="Annuity",SUMIFS('Annuity Prices'!BR:BR,'Annuity Prices'!$B:$B,$D398,'Annuity Prices'!$E:$E,$G398),IF($B398="RAB Short",SUMIFS('RAB Prices Short'!BR:BR,'RAB Prices Short'!$B:$B,'All Prices combined'!$D398,'RAB Prices Short'!$E:$E,'All Prices combined'!$G398),IF($B398="RAB Long",SUMIFS('RAB Prices Long'!BR:BR,'RAB Prices Long'!$B:$B,'All Prices combined'!$D398,'RAB Prices Long'!$E:$E,'All Prices combined'!$G398)))),2)</f>
        <v>5.82</v>
      </c>
      <c r="BP398" s="2">
        <f>ROUND(IF($B398="Annuity",SUMIFS('Annuity Prices'!BS:BS,'Annuity Prices'!$B:$B,$D398,'Annuity Prices'!$E:$E,$G398),IF($B398="RAB Short",SUMIFS('RAB Prices Short'!BS:BS,'RAB Prices Short'!$B:$B,'All Prices combined'!$D398,'RAB Prices Short'!$E:$E,'All Prices combined'!$G398),IF($B398="RAB Long",SUMIFS('RAB Prices Long'!BS:BS,'RAB Prices Long'!$B:$B,'All Prices combined'!$D398,'RAB Prices Long'!$E:$E,'All Prices combined'!$G398)))),2)</f>
        <v>5.97</v>
      </c>
      <c r="BQ398" s="2">
        <f>ROUND(IF($B398="Annuity",SUMIFS('Annuity Prices'!BT:BT,'Annuity Prices'!$B:$B,$D398,'Annuity Prices'!$E:$E,$G398),IF($B398="RAB Short",SUMIFS('RAB Prices Short'!BT:BT,'RAB Prices Short'!$B:$B,'All Prices combined'!$D398,'RAB Prices Short'!$E:$E,'All Prices combined'!$G398),IF($B398="RAB Long",SUMIFS('RAB Prices Long'!BT:BT,'RAB Prices Long'!$B:$B,'All Prices combined'!$D398,'RAB Prices Long'!$E:$E,'All Prices combined'!$G398)))),2)</f>
        <v>6.12</v>
      </c>
      <c r="BR398" s="2">
        <f>ROUND(IF($B398="Annuity",SUMIFS('Annuity Prices'!BU:BU,'Annuity Prices'!$B:$B,$D398,'Annuity Prices'!$E:$E,$G398),IF($B398="RAB Short",SUMIFS('RAB Prices Short'!BU:BU,'RAB Prices Short'!$B:$B,'All Prices combined'!$D398,'RAB Prices Short'!$E:$E,'All Prices combined'!$G398),IF($B398="RAB Long",SUMIFS('RAB Prices Long'!BU:BU,'RAB Prices Long'!$B:$B,'All Prices combined'!$D398,'RAB Prices Long'!$E:$E,'All Prices combined'!$G398)))),2)</f>
        <v>6.24</v>
      </c>
      <c r="BS398" s="2">
        <f>ROUND(IF($B398="Annuity",SUMIFS('Annuity Prices'!BV:BV,'Annuity Prices'!$B:$B,$D398,'Annuity Prices'!$E:$E,$G398),IF($B398="RAB Short",SUMIFS('RAB Prices Short'!BV:BV,'RAB Prices Short'!$B:$B,'All Prices combined'!$D398,'RAB Prices Short'!$E:$E,'All Prices combined'!$G398),IF($B398="RAB Long",SUMIFS('RAB Prices Long'!BV:BV,'RAB Prices Long'!$B:$B,'All Prices combined'!$D398,'RAB Prices Long'!$E:$E,'All Prices combined'!$G398)))),2)</f>
        <v>6.39</v>
      </c>
      <c r="BT398" s="2">
        <f>ROUND(IF($B398="Annuity",SUMIFS('Annuity Prices'!BW:BW,'Annuity Prices'!$B:$B,$D398,'Annuity Prices'!$E:$E,$G398),IF($B398="RAB Short",SUMIFS('RAB Prices Short'!BW:BW,'RAB Prices Short'!$B:$B,'All Prices combined'!$D398,'RAB Prices Short'!$E:$E,'All Prices combined'!$G398),IF($B398="RAB Long",SUMIFS('RAB Prices Long'!BW:BW,'RAB Prices Long'!$B:$B,'All Prices combined'!$D398,'RAB Prices Long'!$E:$E,'All Prices combined'!$G398)))),2)</f>
        <v>6.55</v>
      </c>
      <c r="BU398" s="2">
        <f>ROUND(IF($B398="Annuity",SUMIFS('Annuity Prices'!BX:BX,'Annuity Prices'!$B:$B,$D398,'Annuity Prices'!$E:$E,$G398),IF($B398="RAB Short",SUMIFS('RAB Prices Short'!BX:BX,'RAB Prices Short'!$B:$B,'All Prices combined'!$D398,'RAB Prices Short'!$E:$E,'All Prices combined'!$G398),IF($B398="RAB Long",SUMIFS('RAB Prices Long'!BX:BX,'RAB Prices Long'!$B:$B,'All Prices combined'!$D398,'RAB Prices Long'!$E:$E,'All Prices combined'!$G398)))),2)</f>
        <v>6.72</v>
      </c>
    </row>
    <row r="399" spans="2:73" x14ac:dyDescent="0.25">
      <c r="B399" t="s">
        <v>45</v>
      </c>
      <c r="C399">
        <v>3</v>
      </c>
      <c r="E399" t="s">
        <v>133</v>
      </c>
      <c r="F399">
        <v>4</v>
      </c>
      <c r="G399" t="s">
        <v>135</v>
      </c>
      <c r="I399" s="2">
        <f>ROUND(IF($B399="Annuity",SUMIFS('Annuity Prices'!L:L,'Annuity Prices'!$B:$B,$D399,'Annuity Prices'!$E:$E,$G399),IF($B399="RAB Short",SUMIFS('RAB Prices Short'!L:L,'RAB Prices Short'!$B:$B,'All Prices combined'!$D399,'RAB Prices Short'!$E:$E,'All Prices combined'!$G399),IF($B399="RAB Long",SUMIFS('RAB Prices Long'!L:L,'RAB Prices Long'!$B:$B,'All Prices combined'!$D399,'RAB Prices Long'!$E:$E,'All Prices combined'!$G399)))),2)</f>
        <v>0</v>
      </c>
      <c r="J399" s="2">
        <f>ROUND(IF($B399="Annuity",SUMIFS('Annuity Prices'!M:M,'Annuity Prices'!$B:$B,$D399,'Annuity Prices'!$E:$E,$G399),IF($B399="RAB Short",SUMIFS('RAB Prices Short'!M:M,'RAB Prices Short'!$B:$B,'All Prices combined'!$D399,'RAB Prices Short'!$E:$E,'All Prices combined'!$G399),IF($B399="RAB Long",SUMIFS('RAB Prices Long'!M:M,'RAB Prices Long'!$B:$B,'All Prices combined'!$D399,'RAB Prices Long'!$E:$E,'All Prices combined'!$G399)))),2)</f>
        <v>0</v>
      </c>
      <c r="K399" s="2">
        <f>ROUND(IF($B399="Annuity",SUMIFS('Annuity Prices'!N:N,'Annuity Prices'!$B:$B,$D399,'Annuity Prices'!$E:$E,$G399),IF($B399="RAB Short",SUMIFS('RAB Prices Short'!N:N,'RAB Prices Short'!$B:$B,'All Prices combined'!$D399,'RAB Prices Short'!$E:$E,'All Prices combined'!$G399),IF($B399="RAB Long",SUMIFS('RAB Prices Long'!N:N,'RAB Prices Long'!$B:$B,'All Prices combined'!$D399,'RAB Prices Long'!$E:$E,'All Prices combined'!$G399)))),2)</f>
        <v>0</v>
      </c>
      <c r="L399" s="2">
        <f>ROUND(IF($B399="Annuity",SUMIFS('Annuity Prices'!O:O,'Annuity Prices'!$B:$B,$D399,'Annuity Prices'!$E:$E,$G399),IF($B399="RAB Short",SUMIFS('RAB Prices Short'!O:O,'RAB Prices Short'!$B:$B,'All Prices combined'!$D399,'RAB Prices Short'!$E:$E,'All Prices combined'!$G399),IF($B399="RAB Long",SUMIFS('RAB Prices Long'!O:O,'RAB Prices Long'!$B:$B,'All Prices combined'!$D399,'RAB Prices Long'!$E:$E,'All Prices combined'!$G399)))),2)</f>
        <v>0</v>
      </c>
      <c r="M399" s="2">
        <f>ROUND(IF($B399="Annuity",SUMIFS('Annuity Prices'!P:P,'Annuity Prices'!$B:$B,$D399,'Annuity Prices'!$E:$E,$G399),IF($B399="RAB Short",SUMIFS('RAB Prices Short'!P:P,'RAB Prices Short'!$B:$B,'All Prices combined'!$D399,'RAB Prices Short'!$E:$E,'All Prices combined'!$G399),IF($B399="RAB Long",SUMIFS('RAB Prices Long'!P:P,'RAB Prices Long'!$B:$B,'All Prices combined'!$D399,'RAB Prices Long'!$E:$E,'All Prices combined'!$G399)))),2)</f>
        <v>0</v>
      </c>
      <c r="N399" s="2">
        <f>ROUND(IF($B399="Annuity",SUMIFS('Annuity Prices'!Q:Q,'Annuity Prices'!$B:$B,$D399,'Annuity Prices'!$E:$E,$G399),IF($B399="RAB Short",SUMIFS('RAB Prices Short'!Q:Q,'RAB Prices Short'!$B:$B,'All Prices combined'!$D399,'RAB Prices Short'!$E:$E,'All Prices combined'!$G399),IF($B399="RAB Long",SUMIFS('RAB Prices Long'!Q:Q,'RAB Prices Long'!$B:$B,'All Prices combined'!$D399,'RAB Prices Long'!$E:$E,'All Prices combined'!$G399)))),2)</f>
        <v>0</v>
      </c>
      <c r="O399" s="2">
        <f>ROUND(IF($B399="Annuity",SUMIFS('Annuity Prices'!R:R,'Annuity Prices'!$B:$B,$D399,'Annuity Prices'!$E:$E,$G399),IF($B399="RAB Short",SUMIFS('RAB Prices Short'!R:R,'RAB Prices Short'!$B:$B,'All Prices combined'!$D399,'RAB Prices Short'!$E:$E,'All Prices combined'!$G399),IF($B399="RAB Long",SUMIFS('RAB Prices Long'!R:R,'RAB Prices Long'!$B:$B,'All Prices combined'!$D399,'RAB Prices Long'!$E:$E,'All Prices combined'!$G399)))),2)</f>
        <v>0</v>
      </c>
      <c r="P399" s="2">
        <f>ROUND(IF($B399="Annuity",SUMIFS('Annuity Prices'!S:S,'Annuity Prices'!$B:$B,$D399,'Annuity Prices'!$E:$E,$G399),IF($B399="RAB Short",SUMIFS('RAB Prices Short'!S:S,'RAB Prices Short'!$B:$B,'All Prices combined'!$D399,'RAB Prices Short'!$E:$E,'All Prices combined'!$G399),IF($B399="RAB Long",SUMIFS('RAB Prices Long'!S:S,'RAB Prices Long'!$B:$B,'All Prices combined'!$D399,'RAB Prices Long'!$E:$E,'All Prices combined'!$G399)))),2)</f>
        <v>0</v>
      </c>
      <c r="Q399" s="2">
        <f>ROUND(IF($B399="Annuity",SUMIFS('Annuity Prices'!T:T,'Annuity Prices'!$B:$B,$D399,'Annuity Prices'!$E:$E,$G399),IF($B399="RAB Short",SUMIFS('RAB Prices Short'!T:T,'RAB Prices Short'!$B:$B,'All Prices combined'!$D399,'RAB Prices Short'!$E:$E,'All Prices combined'!$G399),IF($B399="RAB Long",SUMIFS('RAB Prices Long'!T:T,'RAB Prices Long'!$B:$B,'All Prices combined'!$D399,'RAB Prices Long'!$E:$E,'All Prices combined'!$G399)))),2)</f>
        <v>0</v>
      </c>
      <c r="R399" s="2">
        <f>ROUND(IF($B399="Annuity",SUMIFS('Annuity Prices'!U:U,'Annuity Prices'!$B:$B,$D399,'Annuity Prices'!$E:$E,$G399),IF($B399="RAB Short",SUMIFS('RAB Prices Short'!U:U,'RAB Prices Short'!$B:$B,'All Prices combined'!$D399,'RAB Prices Short'!$E:$E,'All Prices combined'!$G399),IF($B399="RAB Long",SUMIFS('RAB Prices Long'!U:U,'RAB Prices Long'!$B:$B,'All Prices combined'!$D399,'RAB Prices Long'!$E:$E,'All Prices combined'!$G399)))),2)</f>
        <v>0</v>
      </c>
      <c r="S399" s="2">
        <f>ROUND(IF($B399="Annuity",SUMIFS('Annuity Prices'!V:V,'Annuity Prices'!$B:$B,$D399,'Annuity Prices'!$E:$E,$G399),IF($B399="RAB Short",SUMIFS('RAB Prices Short'!V:V,'RAB Prices Short'!$B:$B,'All Prices combined'!$D399,'RAB Prices Short'!$E:$E,'All Prices combined'!$G399),IF($B399="RAB Long",SUMIFS('RAB Prices Long'!V:V,'RAB Prices Long'!$B:$B,'All Prices combined'!$D399,'RAB Prices Long'!$E:$E,'All Prices combined'!$G399)))),2)</f>
        <v>0</v>
      </c>
      <c r="T399" s="2">
        <f>ROUND(IF($B399="Annuity",SUMIFS('Annuity Prices'!W:W,'Annuity Prices'!$B:$B,$D399,'Annuity Prices'!$E:$E,$G399),IF($B399="RAB Short",SUMIFS('RAB Prices Short'!W:W,'RAB Prices Short'!$B:$B,'All Prices combined'!$D399,'RAB Prices Short'!$E:$E,'All Prices combined'!$G399),IF($B399="RAB Long",SUMIFS('RAB Prices Long'!W:W,'RAB Prices Long'!$B:$B,'All Prices combined'!$D399,'RAB Prices Long'!$E:$E,'All Prices combined'!$G399)))),2)</f>
        <v>0</v>
      </c>
      <c r="U399" s="2">
        <f>ROUND(IF($B399="Annuity",SUMIFS('Annuity Prices'!X:X,'Annuity Prices'!$B:$B,$D399,'Annuity Prices'!$E:$E,$G399),IF($B399="RAB Short",SUMIFS('RAB Prices Short'!X:X,'RAB Prices Short'!$B:$B,'All Prices combined'!$D399,'RAB Prices Short'!$E:$E,'All Prices combined'!$G399),IF($B399="RAB Long",SUMIFS('RAB Prices Long'!X:X,'RAB Prices Long'!$B:$B,'All Prices combined'!$D399,'RAB Prices Long'!$E:$E,'All Prices combined'!$G399)))),2)</f>
        <v>0</v>
      </c>
      <c r="V399" s="2">
        <f>ROUND(IF($B399="Annuity",SUMIFS('Annuity Prices'!Y:Y,'Annuity Prices'!$B:$B,$D399,'Annuity Prices'!$E:$E,$G399),IF($B399="RAB Short",SUMIFS('RAB Prices Short'!Y:Y,'RAB Prices Short'!$B:$B,'All Prices combined'!$D399,'RAB Prices Short'!$E:$E,'All Prices combined'!$G399),IF($B399="RAB Long",SUMIFS('RAB Prices Long'!Y:Y,'RAB Prices Long'!$B:$B,'All Prices combined'!$D399,'RAB Prices Long'!$E:$E,'All Prices combined'!$G399)))),2)</f>
        <v>0</v>
      </c>
      <c r="W399" s="2">
        <f>ROUND(IF($B399="Annuity",SUMIFS('Annuity Prices'!Z:Z,'Annuity Prices'!$B:$B,$D399,'Annuity Prices'!$E:$E,$G399),IF($B399="RAB Short",SUMIFS('RAB Prices Short'!Z:Z,'RAB Prices Short'!$B:$B,'All Prices combined'!$D399,'RAB Prices Short'!$E:$E,'All Prices combined'!$G399),IF($B399="RAB Long",SUMIFS('RAB Prices Long'!Z:Z,'RAB Prices Long'!$B:$B,'All Prices combined'!$D399,'RAB Prices Long'!$E:$E,'All Prices combined'!$G399)))),2)</f>
        <v>0</v>
      </c>
      <c r="X399" s="2">
        <f>ROUND(IF($B399="Annuity",SUMIFS('Annuity Prices'!AA:AA,'Annuity Prices'!$B:$B,$D399,'Annuity Prices'!$E:$E,$G399),IF($B399="RAB Short",SUMIFS('RAB Prices Short'!AA:AA,'RAB Prices Short'!$B:$B,'All Prices combined'!$D399,'RAB Prices Short'!$E:$E,'All Prices combined'!$G399),IF($B399="RAB Long",SUMIFS('RAB Prices Long'!AA:AA,'RAB Prices Long'!$B:$B,'All Prices combined'!$D399,'RAB Prices Long'!$E:$E,'All Prices combined'!$G399)))),2)</f>
        <v>0</v>
      </c>
      <c r="Y399" s="2">
        <f>ROUND(IF($B399="Annuity",SUMIFS('Annuity Prices'!AB:AB,'Annuity Prices'!$B:$B,$D399,'Annuity Prices'!$E:$E,$G399),IF($B399="RAB Short",SUMIFS('RAB Prices Short'!AB:AB,'RAB Prices Short'!$B:$B,'All Prices combined'!$D399,'RAB Prices Short'!$E:$E,'All Prices combined'!$G399),IF($B399="RAB Long",SUMIFS('RAB Prices Long'!AB:AB,'RAB Prices Long'!$B:$B,'All Prices combined'!$D399,'RAB Prices Long'!$E:$E,'All Prices combined'!$G399)))),2)</f>
        <v>0</v>
      </c>
      <c r="Z399" s="2">
        <f>ROUND(IF($B399="Annuity",SUMIFS('Annuity Prices'!AC:AC,'Annuity Prices'!$B:$B,$D399,'Annuity Prices'!$E:$E,$G399),IF($B399="RAB Short",SUMIFS('RAB Prices Short'!AC:AC,'RAB Prices Short'!$B:$B,'All Prices combined'!$D399,'RAB Prices Short'!$E:$E,'All Prices combined'!$G399),IF($B399="RAB Long",SUMIFS('RAB Prices Long'!AC:AC,'RAB Prices Long'!$B:$B,'All Prices combined'!$D399,'RAB Prices Long'!$E:$E,'All Prices combined'!$G399)))),2)</f>
        <v>0</v>
      </c>
      <c r="AA399" s="2">
        <f>ROUND(IF($B399="Annuity",SUMIFS('Annuity Prices'!AD:AD,'Annuity Prices'!$B:$B,$D399,'Annuity Prices'!$E:$E,$G399),IF($B399="RAB Short",SUMIFS('RAB Prices Short'!AD:AD,'RAB Prices Short'!$B:$B,'All Prices combined'!$D399,'RAB Prices Short'!$E:$E,'All Prices combined'!$G399),IF($B399="RAB Long",SUMIFS('RAB Prices Long'!AD:AD,'RAB Prices Long'!$B:$B,'All Prices combined'!$D399,'RAB Prices Long'!$E:$E,'All Prices combined'!$G399)))),2)</f>
        <v>0</v>
      </c>
      <c r="AB399" s="2">
        <f>ROUND(IF($B399="Annuity",SUMIFS('Annuity Prices'!AE:AE,'Annuity Prices'!$B:$B,$D399,'Annuity Prices'!$E:$E,$G399),IF($B399="RAB Short",SUMIFS('RAB Prices Short'!AE:AE,'RAB Prices Short'!$B:$B,'All Prices combined'!$D399,'RAB Prices Short'!$E:$E,'All Prices combined'!$G399),IF($B399="RAB Long",SUMIFS('RAB Prices Long'!AE:AE,'RAB Prices Long'!$B:$B,'All Prices combined'!$D399,'RAB Prices Long'!$E:$E,'All Prices combined'!$G399)))),2)</f>
        <v>0</v>
      </c>
      <c r="AC399" s="2">
        <f>ROUND(IF($B399="Annuity",SUMIFS('Annuity Prices'!AF:AF,'Annuity Prices'!$B:$B,$D399,'Annuity Prices'!$E:$E,$G399),IF($B399="RAB Short",SUMIFS('RAB Prices Short'!AF:AF,'RAB Prices Short'!$B:$B,'All Prices combined'!$D399,'RAB Prices Short'!$E:$E,'All Prices combined'!$G399),IF($B399="RAB Long",SUMIFS('RAB Prices Long'!AF:AF,'RAB Prices Long'!$B:$B,'All Prices combined'!$D399,'RAB Prices Long'!$E:$E,'All Prices combined'!$G399)))),2)</f>
        <v>0</v>
      </c>
      <c r="AD399" s="2">
        <f>ROUND(IF($B399="Annuity",SUMIFS('Annuity Prices'!AG:AG,'Annuity Prices'!$B:$B,$D399,'Annuity Prices'!$E:$E,$G399),IF($B399="RAB Short",SUMIFS('RAB Prices Short'!AG:AG,'RAB Prices Short'!$B:$B,'All Prices combined'!$D399,'RAB Prices Short'!$E:$E,'All Prices combined'!$G399),IF($B399="RAB Long",SUMIFS('RAB Prices Long'!AG:AG,'RAB Prices Long'!$B:$B,'All Prices combined'!$D399,'RAB Prices Long'!$E:$E,'All Prices combined'!$G399)))),2)</f>
        <v>0</v>
      </c>
      <c r="AE399" s="2">
        <f>ROUND(IF($B399="Annuity",SUMIFS('Annuity Prices'!AH:AH,'Annuity Prices'!$B:$B,$D399,'Annuity Prices'!$E:$E,$G399),IF($B399="RAB Short",SUMIFS('RAB Prices Short'!AH:AH,'RAB Prices Short'!$B:$B,'All Prices combined'!$D399,'RAB Prices Short'!$E:$E,'All Prices combined'!$G399),IF($B399="RAB Long",SUMIFS('RAB Prices Long'!AH:AH,'RAB Prices Long'!$B:$B,'All Prices combined'!$D399,'RAB Prices Long'!$E:$E,'All Prices combined'!$G399)))),2)</f>
        <v>0</v>
      </c>
      <c r="AF399" s="2">
        <f>ROUND(IF($B399="Annuity",SUMIFS('Annuity Prices'!AI:AI,'Annuity Prices'!$B:$B,$D399,'Annuity Prices'!$E:$E,$G399),IF($B399="RAB Short",SUMIFS('RAB Prices Short'!AI:AI,'RAB Prices Short'!$B:$B,'All Prices combined'!$D399,'RAB Prices Short'!$E:$E,'All Prices combined'!$G399),IF($B399="RAB Long",SUMIFS('RAB Prices Long'!AI:AI,'RAB Prices Long'!$B:$B,'All Prices combined'!$D399,'RAB Prices Long'!$E:$E,'All Prices combined'!$G399)))),2)</f>
        <v>0</v>
      </c>
      <c r="AG399" s="2">
        <f>ROUND(IF($B399="Annuity",SUMIFS('Annuity Prices'!AJ:AJ,'Annuity Prices'!$B:$B,$D399,'Annuity Prices'!$E:$E,$G399),IF($B399="RAB Short",SUMIFS('RAB Prices Short'!AJ:AJ,'RAB Prices Short'!$B:$B,'All Prices combined'!$D399,'RAB Prices Short'!$E:$E,'All Prices combined'!$G399),IF($B399="RAB Long",SUMIFS('RAB Prices Long'!AJ:AJ,'RAB Prices Long'!$B:$B,'All Prices combined'!$D399,'RAB Prices Long'!$E:$E,'All Prices combined'!$G399)))),2)</f>
        <v>0</v>
      </c>
      <c r="AH399" s="2">
        <f>ROUND(IF($B399="Annuity",SUMIFS('Annuity Prices'!AK:AK,'Annuity Prices'!$B:$B,$D399,'Annuity Prices'!$E:$E,$G399),IF($B399="RAB Short",SUMIFS('RAB Prices Short'!AK:AK,'RAB Prices Short'!$B:$B,'All Prices combined'!$D399,'RAB Prices Short'!$E:$E,'All Prices combined'!$G399),IF($B399="RAB Long",SUMIFS('RAB Prices Long'!AK:AK,'RAB Prices Long'!$B:$B,'All Prices combined'!$D399,'RAB Prices Long'!$E:$E,'All Prices combined'!$G399)))),2)</f>
        <v>0</v>
      </c>
      <c r="AI399" s="2">
        <f>ROUND(IF($B399="Annuity",SUMIFS('Annuity Prices'!AL:AL,'Annuity Prices'!$B:$B,$D399,'Annuity Prices'!$E:$E,$G399),IF($B399="RAB Short",SUMIFS('RAB Prices Short'!AL:AL,'RAB Prices Short'!$B:$B,'All Prices combined'!$D399,'RAB Prices Short'!$E:$E,'All Prices combined'!$G399),IF($B399="RAB Long",SUMIFS('RAB Prices Long'!AL:AL,'RAB Prices Long'!$B:$B,'All Prices combined'!$D399,'RAB Prices Long'!$E:$E,'All Prices combined'!$G399)))),2)</f>
        <v>0</v>
      </c>
      <c r="AJ399" s="2">
        <f>ROUND(IF($B399="Annuity",SUMIFS('Annuity Prices'!AM:AM,'Annuity Prices'!$B:$B,$D399,'Annuity Prices'!$E:$E,$G399),IF($B399="RAB Short",SUMIFS('RAB Prices Short'!AM:AM,'RAB Prices Short'!$B:$B,'All Prices combined'!$D399,'RAB Prices Short'!$E:$E,'All Prices combined'!$G399),IF($B399="RAB Long",SUMIFS('RAB Prices Long'!AM:AM,'RAB Prices Long'!$B:$B,'All Prices combined'!$D399,'RAB Prices Long'!$E:$E,'All Prices combined'!$G399)))),2)</f>
        <v>0</v>
      </c>
      <c r="AK399" s="2">
        <f>ROUND(IF($B399="Annuity",SUMIFS('Annuity Prices'!AN:AN,'Annuity Prices'!$B:$B,$D399,'Annuity Prices'!$E:$E,$G399),IF($B399="RAB Short",SUMIFS('RAB Prices Short'!AN:AN,'RAB Prices Short'!$B:$B,'All Prices combined'!$D399,'RAB Prices Short'!$E:$E,'All Prices combined'!$G399),IF($B399="RAB Long",SUMIFS('RAB Prices Long'!AN:AN,'RAB Prices Long'!$B:$B,'All Prices combined'!$D399,'RAB Prices Long'!$E:$E,'All Prices combined'!$G399)))),2)</f>
        <v>0</v>
      </c>
      <c r="AL399" s="2">
        <f>ROUND(IF($B399="Annuity",SUMIFS('Annuity Prices'!AO:AO,'Annuity Prices'!$B:$B,$D399,'Annuity Prices'!$E:$E,$G399),IF($B399="RAB Short",SUMIFS('RAB Prices Short'!AO:AO,'RAB Prices Short'!$B:$B,'All Prices combined'!$D399,'RAB Prices Short'!$E:$E,'All Prices combined'!$G399),IF($B399="RAB Long",SUMIFS('RAB Prices Long'!AO:AO,'RAB Prices Long'!$B:$B,'All Prices combined'!$D399,'RAB Prices Long'!$E:$E,'All Prices combined'!$G399)))),2)</f>
        <v>0</v>
      </c>
      <c r="AM399" s="2">
        <f>ROUND(IF($B399="Annuity",SUMIFS('Annuity Prices'!AP:AP,'Annuity Prices'!$B:$B,$D399,'Annuity Prices'!$E:$E,$G399),IF($B399="RAB Short",SUMIFS('RAB Prices Short'!AP:AP,'RAB Prices Short'!$B:$B,'All Prices combined'!$D399,'RAB Prices Short'!$E:$E,'All Prices combined'!$G399),IF($B399="RAB Long",SUMIFS('RAB Prices Long'!AP:AP,'RAB Prices Long'!$B:$B,'All Prices combined'!$D399,'RAB Prices Long'!$E:$E,'All Prices combined'!$G399)))),2)</f>
        <v>0</v>
      </c>
      <c r="AN399" s="2">
        <f>ROUND(IF($B399="Annuity",SUMIFS('Annuity Prices'!AQ:AQ,'Annuity Prices'!$B:$B,$D399,'Annuity Prices'!$E:$E,$G399),IF($B399="RAB Short",SUMIFS('RAB Prices Short'!AQ:AQ,'RAB Prices Short'!$B:$B,'All Prices combined'!$D399,'RAB Prices Short'!$E:$E,'All Prices combined'!$G399),IF($B399="RAB Long",SUMIFS('RAB Prices Long'!AQ:AQ,'RAB Prices Long'!$B:$B,'All Prices combined'!$D399,'RAB Prices Long'!$E:$E,'All Prices combined'!$G399)))),2)</f>
        <v>0</v>
      </c>
      <c r="AO399" s="2">
        <f>ROUND(IF($B399="Annuity",SUMIFS('Annuity Prices'!AR:AR,'Annuity Prices'!$B:$B,$D399,'Annuity Prices'!$E:$E,$G399),IF($B399="RAB Short",SUMIFS('RAB Prices Short'!AR:AR,'RAB Prices Short'!$B:$B,'All Prices combined'!$D399,'RAB Prices Short'!$E:$E,'All Prices combined'!$G399),IF($B399="RAB Long",SUMIFS('RAB Prices Long'!AR:AR,'RAB Prices Long'!$B:$B,'All Prices combined'!$D399,'RAB Prices Long'!$E:$E,'All Prices combined'!$G399)))),2)</f>
        <v>0</v>
      </c>
      <c r="AP399" s="2">
        <f>ROUND(IF($B399="Annuity",SUMIFS('Annuity Prices'!AS:AS,'Annuity Prices'!$B:$B,$D399,'Annuity Prices'!$E:$E,$G399),IF($B399="RAB Short",SUMIFS('RAB Prices Short'!AS:AS,'RAB Prices Short'!$B:$B,'All Prices combined'!$D399,'RAB Prices Short'!$E:$E,'All Prices combined'!$G399),IF($B399="RAB Long",SUMIFS('RAB Prices Long'!AS:AS,'RAB Prices Long'!$B:$B,'All Prices combined'!$D399,'RAB Prices Long'!$E:$E,'All Prices combined'!$G399)))),2)</f>
        <v>0</v>
      </c>
      <c r="AQ399" s="2">
        <f>ROUND(IF($B399="Annuity",SUMIFS('Annuity Prices'!AT:AT,'Annuity Prices'!$B:$B,$D399,'Annuity Prices'!$E:$E,$G399),IF($B399="RAB Short",SUMIFS('RAB Prices Short'!AT:AT,'RAB Prices Short'!$B:$B,'All Prices combined'!$D399,'RAB Prices Short'!$E:$E,'All Prices combined'!$G399),IF($B399="RAB Long",SUMIFS('RAB Prices Long'!AT:AT,'RAB Prices Long'!$B:$B,'All Prices combined'!$D399,'RAB Prices Long'!$E:$E,'All Prices combined'!$G399)))),2)</f>
        <v>0</v>
      </c>
      <c r="AR399" s="2">
        <f>ROUND(IF($B399="Annuity",SUMIFS('Annuity Prices'!AU:AU,'Annuity Prices'!$B:$B,$D399,'Annuity Prices'!$E:$E,$G399),IF($B399="RAB Short",SUMIFS('RAB Prices Short'!AU:AU,'RAB Prices Short'!$B:$B,'All Prices combined'!$D399,'RAB Prices Short'!$E:$E,'All Prices combined'!$G399),IF($B399="RAB Long",SUMIFS('RAB Prices Long'!AU:AU,'RAB Prices Long'!$B:$B,'All Prices combined'!$D399,'RAB Prices Long'!$E:$E,'All Prices combined'!$G399)))),2)</f>
        <v>0</v>
      </c>
      <c r="AS399" s="2">
        <f>ROUND(IF($B399="Annuity",SUMIFS('Annuity Prices'!AV:AV,'Annuity Prices'!$B:$B,$D399,'Annuity Prices'!$E:$E,$G399),IF($B399="RAB Short",SUMIFS('RAB Prices Short'!AV:AV,'RAB Prices Short'!$B:$B,'All Prices combined'!$D399,'RAB Prices Short'!$E:$E,'All Prices combined'!$G399),IF($B399="RAB Long",SUMIFS('RAB Prices Long'!AV:AV,'RAB Prices Long'!$B:$B,'All Prices combined'!$D399,'RAB Prices Long'!$E:$E,'All Prices combined'!$G399)))),2)</f>
        <v>0</v>
      </c>
      <c r="AT399" s="2">
        <f>ROUND(IF($B399="Annuity",SUMIFS('Annuity Prices'!AW:AW,'Annuity Prices'!$B:$B,$D399,'Annuity Prices'!$E:$E,$G399),IF($B399="RAB Short",SUMIFS('RAB Prices Short'!AW:AW,'RAB Prices Short'!$B:$B,'All Prices combined'!$D399,'RAB Prices Short'!$E:$E,'All Prices combined'!$G399),IF($B399="RAB Long",SUMIFS('RAB Prices Long'!AW:AW,'RAB Prices Long'!$B:$B,'All Prices combined'!$D399,'RAB Prices Long'!$E:$E,'All Prices combined'!$G399)))),2)</f>
        <v>0</v>
      </c>
      <c r="AU399" s="2">
        <f>ROUND(IF($B399="Annuity",SUMIFS('Annuity Prices'!AX:AX,'Annuity Prices'!$B:$B,$D399,'Annuity Prices'!$E:$E,$G399),IF($B399="RAB Short",SUMIFS('RAB Prices Short'!AX:AX,'RAB Prices Short'!$B:$B,'All Prices combined'!$D399,'RAB Prices Short'!$E:$E,'All Prices combined'!$G399),IF($B399="RAB Long",SUMIFS('RAB Prices Long'!AX:AX,'RAB Prices Long'!$B:$B,'All Prices combined'!$D399,'RAB Prices Long'!$E:$E,'All Prices combined'!$G399)))),2)</f>
        <v>0</v>
      </c>
      <c r="AV399" s="2">
        <f>ROUND(IF($B399="Annuity",SUMIFS('Annuity Prices'!AY:AY,'Annuity Prices'!$B:$B,$D399,'Annuity Prices'!$E:$E,$G399),IF($B399="RAB Short",SUMIFS('RAB Prices Short'!AY:AY,'RAB Prices Short'!$B:$B,'All Prices combined'!$D399,'RAB Prices Short'!$E:$E,'All Prices combined'!$G399),IF($B399="RAB Long",SUMIFS('RAB Prices Long'!AY:AY,'RAB Prices Long'!$B:$B,'All Prices combined'!$D399,'RAB Prices Long'!$E:$E,'All Prices combined'!$G399)))),2)</f>
        <v>0</v>
      </c>
      <c r="AW399" s="2">
        <f>ROUND(IF($B399="Annuity",SUMIFS('Annuity Prices'!AZ:AZ,'Annuity Prices'!$B:$B,$D399,'Annuity Prices'!$E:$E,$G399),IF($B399="RAB Short",SUMIFS('RAB Prices Short'!AZ:AZ,'RAB Prices Short'!$B:$B,'All Prices combined'!$D399,'RAB Prices Short'!$E:$E,'All Prices combined'!$G399),IF($B399="RAB Long",SUMIFS('RAB Prices Long'!AZ:AZ,'RAB Prices Long'!$B:$B,'All Prices combined'!$D399,'RAB Prices Long'!$E:$E,'All Prices combined'!$G399)))),2)</f>
        <v>0</v>
      </c>
      <c r="AX399" s="2">
        <f>ROUND(IF($B399="Annuity",SUMIFS('Annuity Prices'!BA:BA,'Annuity Prices'!$B:$B,$D399,'Annuity Prices'!$E:$E,$G399),IF($B399="RAB Short",SUMIFS('RAB Prices Short'!BA:BA,'RAB Prices Short'!$B:$B,'All Prices combined'!$D399,'RAB Prices Short'!$E:$E,'All Prices combined'!$G399),IF($B399="RAB Long",SUMIFS('RAB Prices Long'!BA:BA,'RAB Prices Long'!$B:$B,'All Prices combined'!$D399,'RAB Prices Long'!$E:$E,'All Prices combined'!$G399)))),2)</f>
        <v>0</v>
      </c>
      <c r="AY399" s="2">
        <f>ROUND(IF($B399="Annuity",SUMIFS('Annuity Prices'!BB:BB,'Annuity Prices'!$B:$B,$D399,'Annuity Prices'!$E:$E,$G399),IF($B399="RAB Short",SUMIFS('RAB Prices Short'!BB:BB,'RAB Prices Short'!$B:$B,'All Prices combined'!$D399,'RAB Prices Short'!$E:$E,'All Prices combined'!$G399),IF($B399="RAB Long",SUMIFS('RAB Prices Long'!BB:BB,'RAB Prices Long'!$B:$B,'All Prices combined'!$D399,'RAB Prices Long'!$E:$E,'All Prices combined'!$G399)))),2)</f>
        <v>0</v>
      </c>
      <c r="AZ399" s="2">
        <f>ROUND(IF($B399="Annuity",SUMIFS('Annuity Prices'!BC:BC,'Annuity Prices'!$B:$B,$D399,'Annuity Prices'!$E:$E,$G399),IF($B399="RAB Short",SUMIFS('RAB Prices Short'!BC:BC,'RAB Prices Short'!$B:$B,'All Prices combined'!$D399,'RAB Prices Short'!$E:$E,'All Prices combined'!$G399),IF($B399="RAB Long",SUMIFS('RAB Prices Long'!BC:BC,'RAB Prices Long'!$B:$B,'All Prices combined'!$D399,'RAB Prices Long'!$E:$E,'All Prices combined'!$G399)))),2)</f>
        <v>0</v>
      </c>
      <c r="BA399" s="2">
        <f>ROUND(IF($B399="Annuity",SUMIFS('Annuity Prices'!BD:BD,'Annuity Prices'!$B:$B,$D399,'Annuity Prices'!$E:$E,$G399),IF($B399="RAB Short",SUMIFS('RAB Prices Short'!BD:BD,'RAB Prices Short'!$B:$B,'All Prices combined'!$D399,'RAB Prices Short'!$E:$E,'All Prices combined'!$G399),IF($B399="RAB Long",SUMIFS('RAB Prices Long'!BD:BD,'RAB Prices Long'!$B:$B,'All Prices combined'!$D399,'RAB Prices Long'!$E:$E,'All Prices combined'!$G399)))),2)</f>
        <v>0</v>
      </c>
      <c r="BB399" s="2">
        <f>ROUND(IF($B399="Annuity",SUMIFS('Annuity Prices'!BE:BE,'Annuity Prices'!$B:$B,$D399,'Annuity Prices'!$E:$E,$G399),IF($B399="RAB Short",SUMIFS('RAB Prices Short'!BE:BE,'RAB Prices Short'!$B:$B,'All Prices combined'!$D399,'RAB Prices Short'!$E:$E,'All Prices combined'!$G399),IF($B399="RAB Long",SUMIFS('RAB Prices Long'!BE:BE,'RAB Prices Long'!$B:$B,'All Prices combined'!$D399,'RAB Prices Long'!$E:$E,'All Prices combined'!$G399)))),2)</f>
        <v>0</v>
      </c>
      <c r="BC399" s="2">
        <f>ROUND(IF($B399="Annuity",SUMIFS('Annuity Prices'!BF:BF,'Annuity Prices'!$B:$B,$D399,'Annuity Prices'!$E:$E,$G399),IF($B399="RAB Short",SUMIFS('RAB Prices Short'!BF:BF,'RAB Prices Short'!$B:$B,'All Prices combined'!$D399,'RAB Prices Short'!$E:$E,'All Prices combined'!$G399),IF($B399="RAB Long",SUMIFS('RAB Prices Long'!BF:BF,'RAB Prices Long'!$B:$B,'All Prices combined'!$D399,'RAB Prices Long'!$E:$E,'All Prices combined'!$G399)))),2)</f>
        <v>0</v>
      </c>
      <c r="BD399" s="2">
        <f>ROUND(IF($B399="Annuity",SUMIFS('Annuity Prices'!BG:BG,'Annuity Prices'!$B:$B,$D399,'Annuity Prices'!$E:$E,$G399),IF($B399="RAB Short",SUMIFS('RAB Prices Short'!BG:BG,'RAB Prices Short'!$B:$B,'All Prices combined'!$D399,'RAB Prices Short'!$E:$E,'All Prices combined'!$G399),IF($B399="RAB Long",SUMIFS('RAB Prices Long'!BG:BG,'RAB Prices Long'!$B:$B,'All Prices combined'!$D399,'RAB Prices Long'!$E:$E,'All Prices combined'!$G399)))),2)</f>
        <v>0</v>
      </c>
      <c r="BE399" s="2">
        <f>ROUND(IF($B399="Annuity",SUMIFS('Annuity Prices'!BH:BH,'Annuity Prices'!$B:$B,$D399,'Annuity Prices'!$E:$E,$G399),IF($B399="RAB Short",SUMIFS('RAB Prices Short'!BH:BH,'RAB Prices Short'!$B:$B,'All Prices combined'!$D399,'RAB Prices Short'!$E:$E,'All Prices combined'!$G399),IF($B399="RAB Long",SUMIFS('RAB Prices Long'!BH:BH,'RAB Prices Long'!$B:$B,'All Prices combined'!$D399,'RAB Prices Long'!$E:$E,'All Prices combined'!$G399)))),2)</f>
        <v>0</v>
      </c>
      <c r="BF399" s="2">
        <f>ROUND(IF($B399="Annuity",SUMIFS('Annuity Prices'!BI:BI,'Annuity Prices'!$B:$B,$D399,'Annuity Prices'!$E:$E,$G399),IF($B399="RAB Short",SUMIFS('RAB Prices Short'!BI:BI,'RAB Prices Short'!$B:$B,'All Prices combined'!$D399,'RAB Prices Short'!$E:$E,'All Prices combined'!$G399),IF($B399="RAB Long",SUMIFS('RAB Prices Long'!BI:BI,'RAB Prices Long'!$B:$B,'All Prices combined'!$D399,'RAB Prices Long'!$E:$E,'All Prices combined'!$G399)))),2)</f>
        <v>0</v>
      </c>
      <c r="BG399" s="2">
        <f>ROUND(IF($B399="Annuity",SUMIFS('Annuity Prices'!BJ:BJ,'Annuity Prices'!$B:$B,$D399,'Annuity Prices'!$E:$E,$G399),IF($B399="RAB Short",SUMIFS('RAB Prices Short'!BJ:BJ,'RAB Prices Short'!$B:$B,'All Prices combined'!$D399,'RAB Prices Short'!$E:$E,'All Prices combined'!$G399),IF($B399="RAB Long",SUMIFS('RAB Prices Long'!BJ:BJ,'RAB Prices Long'!$B:$B,'All Prices combined'!$D399,'RAB Prices Long'!$E:$E,'All Prices combined'!$G399)))),2)</f>
        <v>0</v>
      </c>
      <c r="BH399" s="2">
        <f>ROUND(IF($B399="Annuity",SUMIFS('Annuity Prices'!BK:BK,'Annuity Prices'!$B:$B,$D399,'Annuity Prices'!$E:$E,$G399),IF($B399="RAB Short",SUMIFS('RAB Prices Short'!BK:BK,'RAB Prices Short'!$B:$B,'All Prices combined'!$D399,'RAB Prices Short'!$E:$E,'All Prices combined'!$G399),IF($B399="RAB Long",SUMIFS('RAB Prices Long'!BK:BK,'RAB Prices Long'!$B:$B,'All Prices combined'!$D399,'RAB Prices Long'!$E:$E,'All Prices combined'!$G399)))),2)</f>
        <v>0</v>
      </c>
      <c r="BI399" s="2">
        <f>ROUND(IF($B399="Annuity",SUMIFS('Annuity Prices'!BL:BL,'Annuity Prices'!$B:$B,$D399,'Annuity Prices'!$E:$E,$G399),IF($B399="RAB Short",SUMIFS('RAB Prices Short'!BL:BL,'RAB Prices Short'!$B:$B,'All Prices combined'!$D399,'RAB Prices Short'!$E:$E,'All Prices combined'!$G399),IF($B399="RAB Long",SUMIFS('RAB Prices Long'!BL:BL,'RAB Prices Long'!$B:$B,'All Prices combined'!$D399,'RAB Prices Long'!$E:$E,'All Prices combined'!$G399)))),2)</f>
        <v>0</v>
      </c>
      <c r="BJ399" s="2">
        <f>ROUND(IF($B399="Annuity",SUMIFS('Annuity Prices'!BM:BM,'Annuity Prices'!$B:$B,$D399,'Annuity Prices'!$E:$E,$G399),IF($B399="RAB Short",SUMIFS('RAB Prices Short'!BM:BM,'RAB Prices Short'!$B:$B,'All Prices combined'!$D399,'RAB Prices Short'!$E:$E,'All Prices combined'!$G399),IF($B399="RAB Long",SUMIFS('RAB Prices Long'!BM:BM,'RAB Prices Long'!$B:$B,'All Prices combined'!$D399,'RAB Prices Long'!$E:$E,'All Prices combined'!$G399)))),2)</f>
        <v>0</v>
      </c>
      <c r="BK399" s="2">
        <f>ROUND(IF($B399="Annuity",SUMIFS('Annuity Prices'!BN:BN,'Annuity Prices'!$B:$B,$D399,'Annuity Prices'!$E:$E,$G399),IF($B399="RAB Short",SUMIFS('RAB Prices Short'!BN:BN,'RAB Prices Short'!$B:$B,'All Prices combined'!$D399,'RAB Prices Short'!$E:$E,'All Prices combined'!$G399),IF($B399="RAB Long",SUMIFS('RAB Prices Long'!BN:BN,'RAB Prices Long'!$B:$B,'All Prices combined'!$D399,'RAB Prices Long'!$E:$E,'All Prices combined'!$G399)))),2)</f>
        <v>0</v>
      </c>
      <c r="BL399" s="2">
        <f>ROUND(IF($B399="Annuity",SUMIFS('Annuity Prices'!BO:BO,'Annuity Prices'!$B:$B,$D399,'Annuity Prices'!$E:$E,$G399),IF($B399="RAB Short",SUMIFS('RAB Prices Short'!BO:BO,'RAB Prices Short'!$B:$B,'All Prices combined'!$D399,'RAB Prices Short'!$E:$E,'All Prices combined'!$G399),IF($B399="RAB Long",SUMIFS('RAB Prices Long'!BO:BO,'RAB Prices Long'!$B:$B,'All Prices combined'!$D399,'RAB Prices Long'!$E:$E,'All Prices combined'!$G399)))),2)</f>
        <v>0</v>
      </c>
      <c r="BM399" s="2">
        <f>ROUND(IF($B399="Annuity",SUMIFS('Annuity Prices'!BP:BP,'Annuity Prices'!$B:$B,$D399,'Annuity Prices'!$E:$E,$G399),IF($B399="RAB Short",SUMIFS('RAB Prices Short'!BP:BP,'RAB Prices Short'!$B:$B,'All Prices combined'!$D399,'RAB Prices Short'!$E:$E,'All Prices combined'!$G399),IF($B399="RAB Long",SUMIFS('RAB Prices Long'!BP:BP,'RAB Prices Long'!$B:$B,'All Prices combined'!$D399,'RAB Prices Long'!$E:$E,'All Prices combined'!$G399)))),2)</f>
        <v>0</v>
      </c>
      <c r="BN399" s="2">
        <f>ROUND(IF($B399="Annuity",SUMIFS('Annuity Prices'!BQ:BQ,'Annuity Prices'!$B:$B,$D399,'Annuity Prices'!$E:$E,$G399),IF($B399="RAB Short",SUMIFS('RAB Prices Short'!BQ:BQ,'RAB Prices Short'!$B:$B,'All Prices combined'!$D399,'RAB Prices Short'!$E:$E,'All Prices combined'!$G399),IF($B399="RAB Long",SUMIFS('RAB Prices Long'!BQ:BQ,'RAB Prices Long'!$B:$B,'All Prices combined'!$D399,'RAB Prices Long'!$E:$E,'All Prices combined'!$G399)))),2)</f>
        <v>0</v>
      </c>
      <c r="BO399" s="2">
        <f>ROUND(IF($B399="Annuity",SUMIFS('Annuity Prices'!BR:BR,'Annuity Prices'!$B:$B,$D399,'Annuity Prices'!$E:$E,$G399),IF($B399="RAB Short",SUMIFS('RAB Prices Short'!BR:BR,'RAB Prices Short'!$B:$B,'All Prices combined'!$D399,'RAB Prices Short'!$E:$E,'All Prices combined'!$G399),IF($B399="RAB Long",SUMIFS('RAB Prices Long'!BR:BR,'RAB Prices Long'!$B:$B,'All Prices combined'!$D399,'RAB Prices Long'!$E:$E,'All Prices combined'!$G399)))),2)</f>
        <v>0</v>
      </c>
      <c r="BP399" s="2">
        <f>ROUND(IF($B399="Annuity",SUMIFS('Annuity Prices'!BS:BS,'Annuity Prices'!$B:$B,$D399,'Annuity Prices'!$E:$E,$G399),IF($B399="RAB Short",SUMIFS('RAB Prices Short'!BS:BS,'RAB Prices Short'!$B:$B,'All Prices combined'!$D399,'RAB Prices Short'!$E:$E,'All Prices combined'!$G399),IF($B399="RAB Long",SUMIFS('RAB Prices Long'!BS:BS,'RAB Prices Long'!$B:$B,'All Prices combined'!$D399,'RAB Prices Long'!$E:$E,'All Prices combined'!$G399)))),2)</f>
        <v>0</v>
      </c>
      <c r="BQ399" s="2">
        <f>ROUND(IF($B399="Annuity",SUMIFS('Annuity Prices'!BT:BT,'Annuity Prices'!$B:$B,$D399,'Annuity Prices'!$E:$E,$G399),IF($B399="RAB Short",SUMIFS('RAB Prices Short'!BT:BT,'RAB Prices Short'!$B:$B,'All Prices combined'!$D399,'RAB Prices Short'!$E:$E,'All Prices combined'!$G399),IF($B399="RAB Long",SUMIFS('RAB Prices Long'!BT:BT,'RAB Prices Long'!$B:$B,'All Prices combined'!$D399,'RAB Prices Long'!$E:$E,'All Prices combined'!$G399)))),2)</f>
        <v>0</v>
      </c>
      <c r="BR399" s="2">
        <f>ROUND(IF($B399="Annuity",SUMIFS('Annuity Prices'!BU:BU,'Annuity Prices'!$B:$B,$D399,'Annuity Prices'!$E:$E,$G399),IF($B399="RAB Short",SUMIFS('RAB Prices Short'!BU:BU,'RAB Prices Short'!$B:$B,'All Prices combined'!$D399,'RAB Prices Short'!$E:$E,'All Prices combined'!$G399),IF($B399="RAB Long",SUMIFS('RAB Prices Long'!BU:BU,'RAB Prices Long'!$B:$B,'All Prices combined'!$D399,'RAB Prices Long'!$E:$E,'All Prices combined'!$G399)))),2)</f>
        <v>0</v>
      </c>
      <c r="BS399" s="2">
        <f>ROUND(IF($B399="Annuity",SUMIFS('Annuity Prices'!BV:BV,'Annuity Prices'!$B:$B,$D399,'Annuity Prices'!$E:$E,$G399),IF($B399="RAB Short",SUMIFS('RAB Prices Short'!BV:BV,'RAB Prices Short'!$B:$B,'All Prices combined'!$D399,'RAB Prices Short'!$E:$E,'All Prices combined'!$G399),IF($B399="RAB Long",SUMIFS('RAB Prices Long'!BV:BV,'RAB Prices Long'!$B:$B,'All Prices combined'!$D399,'RAB Prices Long'!$E:$E,'All Prices combined'!$G399)))),2)</f>
        <v>0</v>
      </c>
      <c r="BT399" s="2">
        <f>ROUND(IF($B399="Annuity",SUMIFS('Annuity Prices'!BW:BW,'Annuity Prices'!$B:$B,$D399,'Annuity Prices'!$E:$E,$G399),IF($B399="RAB Short",SUMIFS('RAB Prices Short'!BW:BW,'RAB Prices Short'!$B:$B,'All Prices combined'!$D399,'RAB Prices Short'!$E:$E,'All Prices combined'!$G399),IF($B399="RAB Long",SUMIFS('RAB Prices Long'!BW:BW,'RAB Prices Long'!$B:$B,'All Prices combined'!$D399,'RAB Prices Long'!$E:$E,'All Prices combined'!$G399)))),2)</f>
        <v>0</v>
      </c>
      <c r="BU399" s="2">
        <f>ROUND(IF($B399="Annuity",SUMIFS('Annuity Prices'!BX:BX,'Annuity Prices'!$B:$B,$D399,'Annuity Prices'!$E:$E,$G399),IF($B399="RAB Short",SUMIFS('RAB Prices Short'!BX:BX,'RAB Prices Short'!$B:$B,'All Prices combined'!$D399,'RAB Prices Short'!$E:$E,'All Prices combined'!$G399),IF($B399="RAB Long",SUMIFS('RAB Prices Long'!BX:BX,'RAB Prices Long'!$B:$B,'All Prices combined'!$D399,'RAB Prices Long'!$E:$E,'All Prices combined'!$G399)))),2)</f>
        <v>0</v>
      </c>
    </row>
    <row r="400" spans="2:73" x14ac:dyDescent="0.25">
      <c r="B400" t="s">
        <v>45</v>
      </c>
      <c r="C400">
        <v>4</v>
      </c>
      <c r="D400" t="s">
        <v>135</v>
      </c>
      <c r="E400" t="s">
        <v>136</v>
      </c>
      <c r="F400">
        <v>4</v>
      </c>
      <c r="G400" t="s">
        <v>38</v>
      </c>
      <c r="H400" t="s">
        <v>128</v>
      </c>
      <c r="I400" s="2">
        <f>ROUND(IF($B400="Annuity",SUMIFS('Annuity Prices'!L:L,'Annuity Prices'!$B:$B,$D400,'Annuity Prices'!$E:$E,$G400),IF($B400="RAB Short",SUMIFS('RAB Prices Short'!L:L,'RAB Prices Short'!$B:$B,'All Prices combined'!$D400,'RAB Prices Short'!$E:$E,'All Prices combined'!$G400),IF($B400="RAB Long",SUMIFS('RAB Prices Long'!L:L,'RAB Prices Long'!$B:$B,'All Prices combined'!$D400,'RAB Prices Long'!$E:$E,'All Prices combined'!$G400)))),2)</f>
        <v>0</v>
      </c>
      <c r="J400" s="2">
        <f>ROUND(IF($B400="Annuity",SUMIFS('Annuity Prices'!M:M,'Annuity Prices'!$B:$B,$D400,'Annuity Prices'!$E:$E,$G400),IF($B400="RAB Short",SUMIFS('RAB Prices Short'!M:M,'RAB Prices Short'!$B:$B,'All Prices combined'!$D400,'RAB Prices Short'!$E:$E,'All Prices combined'!$G400),IF($B400="RAB Long",SUMIFS('RAB Prices Long'!M:M,'RAB Prices Long'!$B:$B,'All Prices combined'!$D400,'RAB Prices Long'!$E:$E,'All Prices combined'!$G400)))),2)</f>
        <v>0</v>
      </c>
      <c r="K400" s="2">
        <f>ROUND(IF($B400="Annuity",SUMIFS('Annuity Prices'!N:N,'Annuity Prices'!$B:$B,$D400,'Annuity Prices'!$E:$E,$G400),IF($B400="RAB Short",SUMIFS('RAB Prices Short'!N:N,'RAB Prices Short'!$B:$B,'All Prices combined'!$D400,'RAB Prices Short'!$E:$E,'All Prices combined'!$G400),IF($B400="RAB Long",SUMIFS('RAB Prices Long'!N:N,'RAB Prices Long'!$B:$B,'All Prices combined'!$D400,'RAB Prices Long'!$E:$E,'All Prices combined'!$G400)))),2)</f>
        <v>11.7</v>
      </c>
      <c r="L400" s="2">
        <f>ROUND(IF($B400="Annuity",SUMIFS('Annuity Prices'!O:O,'Annuity Prices'!$B:$B,$D400,'Annuity Prices'!$E:$E,$G400),IF($B400="RAB Short",SUMIFS('RAB Prices Short'!O:O,'RAB Prices Short'!$B:$B,'All Prices combined'!$D400,'RAB Prices Short'!$E:$E,'All Prices combined'!$G400),IF($B400="RAB Long",SUMIFS('RAB Prices Long'!O:O,'RAB Prices Long'!$B:$B,'All Prices combined'!$D400,'RAB Prices Long'!$E:$E,'All Prices combined'!$G400)))),2)</f>
        <v>12.03</v>
      </c>
      <c r="M400" s="2">
        <f>ROUND(IF($B400="Annuity",SUMIFS('Annuity Prices'!P:P,'Annuity Prices'!$B:$B,$D400,'Annuity Prices'!$E:$E,$G400),IF($B400="RAB Short",SUMIFS('RAB Prices Short'!P:P,'RAB Prices Short'!$B:$B,'All Prices combined'!$D400,'RAB Prices Short'!$E:$E,'All Prices combined'!$G400),IF($B400="RAB Long",SUMIFS('RAB Prices Long'!P:P,'RAB Prices Long'!$B:$B,'All Prices combined'!$D400,'RAB Prices Long'!$E:$E,'All Prices combined'!$G400)))),2)</f>
        <v>12.79</v>
      </c>
      <c r="N400" s="2">
        <f>ROUND(IF($B400="Annuity",SUMIFS('Annuity Prices'!Q:Q,'Annuity Prices'!$B:$B,$D400,'Annuity Prices'!$E:$E,$G400),IF($B400="RAB Short",SUMIFS('RAB Prices Short'!Q:Q,'RAB Prices Short'!$B:$B,'All Prices combined'!$D400,'RAB Prices Short'!$E:$E,'All Prices combined'!$G400),IF($B400="RAB Long",SUMIFS('RAB Prices Long'!Q:Q,'RAB Prices Long'!$B:$B,'All Prices combined'!$D400,'RAB Prices Long'!$E:$E,'All Prices combined'!$G400)))),2)</f>
        <v>13.11</v>
      </c>
      <c r="O400" s="2">
        <f>ROUND(IF($B400="Annuity",SUMIFS('Annuity Prices'!R:R,'Annuity Prices'!$B:$B,$D400,'Annuity Prices'!$E:$E,$G400),IF($B400="RAB Short",SUMIFS('RAB Prices Short'!R:R,'RAB Prices Short'!$B:$B,'All Prices combined'!$D400,'RAB Prices Short'!$E:$E,'All Prices combined'!$G400),IF($B400="RAB Long",SUMIFS('RAB Prices Long'!R:R,'RAB Prices Long'!$B:$B,'All Prices combined'!$D400,'RAB Prices Long'!$E:$E,'All Prices combined'!$G400)))),2)</f>
        <v>13.44</v>
      </c>
      <c r="P400" s="2">
        <f>ROUND(IF($B400="Annuity",SUMIFS('Annuity Prices'!S:S,'Annuity Prices'!$B:$B,$D400,'Annuity Prices'!$E:$E,$G400),IF($B400="RAB Short",SUMIFS('RAB Prices Short'!S:S,'RAB Prices Short'!$B:$B,'All Prices combined'!$D400,'RAB Prices Short'!$E:$E,'All Prices combined'!$G400),IF($B400="RAB Long",SUMIFS('RAB Prices Long'!S:S,'RAB Prices Long'!$B:$B,'All Prices combined'!$D400,'RAB Prices Long'!$E:$E,'All Prices combined'!$G400)))),2)</f>
        <v>13.77</v>
      </c>
      <c r="Q400" s="2">
        <f>ROUND(IF($B400="Annuity",SUMIFS('Annuity Prices'!T:T,'Annuity Prices'!$B:$B,$D400,'Annuity Prices'!$E:$E,$G400),IF($B400="RAB Short",SUMIFS('RAB Prices Short'!T:T,'RAB Prices Short'!$B:$B,'All Prices combined'!$D400,'RAB Prices Short'!$E:$E,'All Prices combined'!$G400),IF($B400="RAB Long",SUMIFS('RAB Prices Long'!T:T,'RAB Prices Long'!$B:$B,'All Prices combined'!$D400,'RAB Prices Long'!$E:$E,'All Prices combined'!$G400)))),2)</f>
        <v>14.68</v>
      </c>
      <c r="R400" s="2">
        <f>ROUND(IF($B400="Annuity",SUMIFS('Annuity Prices'!U:U,'Annuity Prices'!$B:$B,$D400,'Annuity Prices'!$E:$E,$G400),IF($B400="RAB Short",SUMIFS('RAB Prices Short'!U:U,'RAB Prices Short'!$B:$B,'All Prices combined'!$D400,'RAB Prices Short'!$E:$E,'All Prices combined'!$G400),IF($B400="RAB Long",SUMIFS('RAB Prices Long'!U:U,'RAB Prices Long'!$B:$B,'All Prices combined'!$D400,'RAB Prices Long'!$E:$E,'All Prices combined'!$G400)))),2)</f>
        <v>15.04</v>
      </c>
      <c r="S400" s="2">
        <f>ROUND(IF($B400="Annuity",SUMIFS('Annuity Prices'!V:V,'Annuity Prices'!$B:$B,$D400,'Annuity Prices'!$E:$E,$G400),IF($B400="RAB Short",SUMIFS('RAB Prices Short'!V:V,'RAB Prices Short'!$B:$B,'All Prices combined'!$D400,'RAB Prices Short'!$E:$E,'All Prices combined'!$G400),IF($B400="RAB Long",SUMIFS('RAB Prices Long'!V:V,'RAB Prices Long'!$B:$B,'All Prices combined'!$D400,'RAB Prices Long'!$E:$E,'All Prices combined'!$G400)))),2)</f>
        <v>15.42</v>
      </c>
      <c r="T400" s="2">
        <f>ROUND(IF($B400="Annuity",SUMIFS('Annuity Prices'!W:W,'Annuity Prices'!$B:$B,$D400,'Annuity Prices'!$E:$E,$G400),IF($B400="RAB Short",SUMIFS('RAB Prices Short'!W:W,'RAB Prices Short'!$B:$B,'All Prices combined'!$D400,'RAB Prices Short'!$E:$E,'All Prices combined'!$G400),IF($B400="RAB Long",SUMIFS('RAB Prices Long'!W:W,'RAB Prices Long'!$B:$B,'All Prices combined'!$D400,'RAB Prices Long'!$E:$E,'All Prices combined'!$G400)))),2)</f>
        <v>15.8</v>
      </c>
      <c r="U400" s="2">
        <f>ROUND(IF($B400="Annuity",SUMIFS('Annuity Prices'!X:X,'Annuity Prices'!$B:$B,$D400,'Annuity Prices'!$E:$E,$G400),IF($B400="RAB Short",SUMIFS('RAB Prices Short'!X:X,'RAB Prices Short'!$B:$B,'All Prices combined'!$D400,'RAB Prices Short'!$E:$E,'All Prices combined'!$G400),IF($B400="RAB Long",SUMIFS('RAB Prices Long'!X:X,'RAB Prices Long'!$B:$B,'All Prices combined'!$D400,'RAB Prices Long'!$E:$E,'All Prices combined'!$G400)))),2)</f>
        <v>16.899999999999999</v>
      </c>
      <c r="V400" s="2">
        <f>ROUND(IF($B400="Annuity",SUMIFS('Annuity Prices'!Y:Y,'Annuity Prices'!$B:$B,$D400,'Annuity Prices'!$E:$E,$G400),IF($B400="RAB Short",SUMIFS('RAB Prices Short'!Y:Y,'RAB Prices Short'!$B:$B,'All Prices combined'!$D400,'RAB Prices Short'!$E:$E,'All Prices combined'!$G400),IF($B400="RAB Long",SUMIFS('RAB Prices Long'!Y:Y,'RAB Prices Long'!$B:$B,'All Prices combined'!$D400,'RAB Prices Long'!$E:$E,'All Prices combined'!$G400)))),2)</f>
        <v>17.32</v>
      </c>
      <c r="W400" s="2">
        <f>ROUND(IF($B400="Annuity",SUMIFS('Annuity Prices'!Z:Z,'Annuity Prices'!$B:$B,$D400,'Annuity Prices'!$E:$E,$G400),IF($B400="RAB Short",SUMIFS('RAB Prices Short'!Z:Z,'RAB Prices Short'!$B:$B,'All Prices combined'!$D400,'RAB Prices Short'!$E:$E,'All Prices combined'!$G400),IF($B400="RAB Long",SUMIFS('RAB Prices Long'!Z:Z,'RAB Prices Long'!$B:$B,'All Prices combined'!$D400,'RAB Prices Long'!$E:$E,'All Prices combined'!$G400)))),2)</f>
        <v>17.760000000000002</v>
      </c>
      <c r="X400" s="2">
        <f>ROUND(IF($B400="Annuity",SUMIFS('Annuity Prices'!AA:AA,'Annuity Prices'!$B:$B,$D400,'Annuity Prices'!$E:$E,$G400),IF($B400="RAB Short",SUMIFS('RAB Prices Short'!AA:AA,'RAB Prices Short'!$B:$B,'All Prices combined'!$D400,'RAB Prices Short'!$E:$E,'All Prices combined'!$G400),IF($B400="RAB Long",SUMIFS('RAB Prices Long'!AA:AA,'RAB Prices Long'!$B:$B,'All Prices combined'!$D400,'RAB Prices Long'!$E:$E,'All Prices combined'!$G400)))),2)</f>
        <v>18.2</v>
      </c>
      <c r="Y400" s="2">
        <f>ROUND(IF($B400="Annuity",SUMIFS('Annuity Prices'!AB:AB,'Annuity Prices'!$B:$B,$D400,'Annuity Prices'!$E:$E,$G400),IF($B400="RAB Short",SUMIFS('RAB Prices Short'!AB:AB,'RAB Prices Short'!$B:$B,'All Prices combined'!$D400,'RAB Prices Short'!$E:$E,'All Prices combined'!$G400),IF($B400="RAB Long",SUMIFS('RAB Prices Long'!AB:AB,'RAB Prices Long'!$B:$B,'All Prices combined'!$D400,'RAB Prices Long'!$E:$E,'All Prices combined'!$G400)))),2)</f>
        <v>19.170000000000002</v>
      </c>
      <c r="Z400" s="2">
        <f>ROUND(IF($B400="Annuity",SUMIFS('Annuity Prices'!AC:AC,'Annuity Prices'!$B:$B,$D400,'Annuity Prices'!$E:$E,$G400),IF($B400="RAB Short",SUMIFS('RAB Prices Short'!AC:AC,'RAB Prices Short'!$B:$B,'All Prices combined'!$D400,'RAB Prices Short'!$E:$E,'All Prices combined'!$G400),IF($B400="RAB Long",SUMIFS('RAB Prices Long'!AC:AC,'RAB Prices Long'!$B:$B,'All Prices combined'!$D400,'RAB Prices Long'!$E:$E,'All Prices combined'!$G400)))),2)</f>
        <v>19.649999999999999</v>
      </c>
      <c r="AA400" s="2">
        <f>ROUND(IF($B400="Annuity",SUMIFS('Annuity Prices'!AD:AD,'Annuity Prices'!$B:$B,$D400,'Annuity Prices'!$E:$E,$G400),IF($B400="RAB Short",SUMIFS('RAB Prices Short'!AD:AD,'RAB Prices Short'!$B:$B,'All Prices combined'!$D400,'RAB Prices Short'!$E:$E,'All Prices combined'!$G400),IF($B400="RAB Long",SUMIFS('RAB Prices Long'!AD:AD,'RAB Prices Long'!$B:$B,'All Prices combined'!$D400,'RAB Prices Long'!$E:$E,'All Prices combined'!$G400)))),2)</f>
        <v>20.14</v>
      </c>
      <c r="AB400" s="2">
        <f>ROUND(IF($B400="Annuity",SUMIFS('Annuity Prices'!AE:AE,'Annuity Prices'!$B:$B,$D400,'Annuity Prices'!$E:$E,$G400),IF($B400="RAB Short",SUMIFS('RAB Prices Short'!AE:AE,'RAB Prices Short'!$B:$B,'All Prices combined'!$D400,'RAB Prices Short'!$E:$E,'All Prices combined'!$G400),IF($B400="RAB Long",SUMIFS('RAB Prices Long'!AE:AE,'RAB Prices Long'!$B:$B,'All Prices combined'!$D400,'RAB Prices Long'!$E:$E,'All Prices combined'!$G400)))),2)</f>
        <v>20.64</v>
      </c>
      <c r="AC400" s="2">
        <f>ROUND(IF($B400="Annuity",SUMIFS('Annuity Prices'!AF:AF,'Annuity Prices'!$B:$B,$D400,'Annuity Prices'!$E:$E,$G400),IF($B400="RAB Short",SUMIFS('RAB Prices Short'!AF:AF,'RAB Prices Short'!$B:$B,'All Prices combined'!$D400,'RAB Prices Short'!$E:$E,'All Prices combined'!$G400),IF($B400="RAB Long",SUMIFS('RAB Prices Long'!AF:AF,'RAB Prices Long'!$B:$B,'All Prices combined'!$D400,'RAB Prices Long'!$E:$E,'All Prices combined'!$G400)))),2)</f>
        <v>21.49</v>
      </c>
      <c r="AD400" s="2">
        <f>ROUND(IF($B400="Annuity",SUMIFS('Annuity Prices'!AG:AG,'Annuity Prices'!$B:$B,$D400,'Annuity Prices'!$E:$E,$G400),IF($B400="RAB Short",SUMIFS('RAB Prices Short'!AG:AG,'RAB Prices Short'!$B:$B,'All Prices combined'!$D400,'RAB Prices Short'!$E:$E,'All Prices combined'!$G400),IF($B400="RAB Long",SUMIFS('RAB Prices Long'!AG:AG,'RAB Prices Long'!$B:$B,'All Prices combined'!$D400,'RAB Prices Long'!$E:$E,'All Prices combined'!$G400)))),2)</f>
        <v>22.03</v>
      </c>
      <c r="AE400" s="2">
        <f>ROUND(IF($B400="Annuity",SUMIFS('Annuity Prices'!AH:AH,'Annuity Prices'!$B:$B,$D400,'Annuity Prices'!$E:$E,$G400),IF($B400="RAB Short",SUMIFS('RAB Prices Short'!AH:AH,'RAB Prices Short'!$B:$B,'All Prices combined'!$D400,'RAB Prices Short'!$E:$E,'All Prices combined'!$G400),IF($B400="RAB Long",SUMIFS('RAB Prices Long'!AH:AH,'RAB Prices Long'!$B:$B,'All Prices combined'!$D400,'RAB Prices Long'!$E:$E,'All Prices combined'!$G400)))),2)</f>
        <v>22.58</v>
      </c>
      <c r="AF400" s="2">
        <f>ROUND(IF($B400="Annuity",SUMIFS('Annuity Prices'!AI:AI,'Annuity Prices'!$B:$B,$D400,'Annuity Prices'!$E:$E,$G400),IF($B400="RAB Short",SUMIFS('RAB Prices Short'!AI:AI,'RAB Prices Short'!$B:$B,'All Prices combined'!$D400,'RAB Prices Short'!$E:$E,'All Prices combined'!$G400),IF($B400="RAB Long",SUMIFS('RAB Prices Long'!AI:AI,'RAB Prices Long'!$B:$B,'All Prices combined'!$D400,'RAB Prices Long'!$E:$E,'All Prices combined'!$G400)))),2)</f>
        <v>23.14</v>
      </c>
      <c r="AG400" s="2">
        <f>ROUND(IF($B400="Annuity",SUMIFS('Annuity Prices'!AJ:AJ,'Annuity Prices'!$B:$B,$D400,'Annuity Prices'!$E:$E,$G400),IF($B400="RAB Short",SUMIFS('RAB Prices Short'!AJ:AJ,'RAB Prices Short'!$B:$B,'All Prices combined'!$D400,'RAB Prices Short'!$E:$E,'All Prices combined'!$G400),IF($B400="RAB Long",SUMIFS('RAB Prices Long'!AJ:AJ,'RAB Prices Long'!$B:$B,'All Prices combined'!$D400,'RAB Prices Long'!$E:$E,'All Prices combined'!$G400)))),2)</f>
        <v>24.16</v>
      </c>
      <c r="AH400" s="2">
        <f>ROUND(IF($B400="Annuity",SUMIFS('Annuity Prices'!AK:AK,'Annuity Prices'!$B:$B,$D400,'Annuity Prices'!$E:$E,$G400),IF($B400="RAB Short",SUMIFS('RAB Prices Short'!AK:AK,'RAB Prices Short'!$B:$B,'All Prices combined'!$D400,'RAB Prices Short'!$E:$E,'All Prices combined'!$G400),IF($B400="RAB Long",SUMIFS('RAB Prices Long'!AK:AK,'RAB Prices Long'!$B:$B,'All Prices combined'!$D400,'RAB Prices Long'!$E:$E,'All Prices combined'!$G400)))),2)</f>
        <v>24.76</v>
      </c>
      <c r="AI400" s="2">
        <f>ROUND(IF($B400="Annuity",SUMIFS('Annuity Prices'!AL:AL,'Annuity Prices'!$B:$B,$D400,'Annuity Prices'!$E:$E,$G400),IF($B400="RAB Short",SUMIFS('RAB Prices Short'!AL:AL,'RAB Prices Short'!$B:$B,'All Prices combined'!$D400,'RAB Prices Short'!$E:$E,'All Prices combined'!$G400),IF($B400="RAB Long",SUMIFS('RAB Prices Long'!AL:AL,'RAB Prices Long'!$B:$B,'All Prices combined'!$D400,'RAB Prices Long'!$E:$E,'All Prices combined'!$G400)))),2)</f>
        <v>25.38</v>
      </c>
      <c r="AJ400" s="2">
        <f>ROUND(IF($B400="Annuity",SUMIFS('Annuity Prices'!AM:AM,'Annuity Prices'!$B:$B,$D400,'Annuity Prices'!$E:$E,$G400),IF($B400="RAB Short",SUMIFS('RAB Prices Short'!AM:AM,'RAB Prices Short'!$B:$B,'All Prices combined'!$D400,'RAB Prices Short'!$E:$E,'All Prices combined'!$G400),IF($B400="RAB Long",SUMIFS('RAB Prices Long'!AM:AM,'RAB Prices Long'!$B:$B,'All Prices combined'!$D400,'RAB Prices Long'!$E:$E,'All Prices combined'!$G400)))),2)</f>
        <v>26.01</v>
      </c>
      <c r="AK400" s="2">
        <f>ROUND(IF($B400="Annuity",SUMIFS('Annuity Prices'!AN:AN,'Annuity Prices'!$B:$B,$D400,'Annuity Prices'!$E:$E,$G400),IF($B400="RAB Short",SUMIFS('RAB Prices Short'!AN:AN,'RAB Prices Short'!$B:$B,'All Prices combined'!$D400,'RAB Prices Short'!$E:$E,'All Prices combined'!$G400),IF($B400="RAB Long",SUMIFS('RAB Prices Long'!AN:AN,'RAB Prices Long'!$B:$B,'All Prices combined'!$D400,'RAB Prices Long'!$E:$E,'All Prices combined'!$G400)))),2)</f>
        <v>26.36</v>
      </c>
      <c r="AL400" s="2">
        <f>ROUND(IF($B400="Annuity",SUMIFS('Annuity Prices'!AO:AO,'Annuity Prices'!$B:$B,$D400,'Annuity Prices'!$E:$E,$G400),IF($B400="RAB Short",SUMIFS('RAB Prices Short'!AO:AO,'RAB Prices Short'!$B:$B,'All Prices combined'!$D400,'RAB Prices Short'!$E:$E,'All Prices combined'!$G400),IF($B400="RAB Long",SUMIFS('RAB Prices Long'!AO:AO,'RAB Prices Long'!$B:$B,'All Prices combined'!$D400,'RAB Prices Long'!$E:$E,'All Prices combined'!$G400)))),2)</f>
        <v>27.02</v>
      </c>
      <c r="AM400" s="2">
        <f>ROUND(IF($B400="Annuity",SUMIFS('Annuity Prices'!AP:AP,'Annuity Prices'!$B:$B,$D400,'Annuity Prices'!$E:$E,$G400),IF($B400="RAB Short",SUMIFS('RAB Prices Short'!AP:AP,'RAB Prices Short'!$B:$B,'All Prices combined'!$D400,'RAB Prices Short'!$E:$E,'All Prices combined'!$G400),IF($B400="RAB Long",SUMIFS('RAB Prices Long'!AP:AP,'RAB Prices Long'!$B:$B,'All Prices combined'!$D400,'RAB Prices Long'!$E:$E,'All Prices combined'!$G400)))),2)</f>
        <v>27.7</v>
      </c>
      <c r="AN400" s="2">
        <f>ROUND(IF($B400="Annuity",SUMIFS('Annuity Prices'!AQ:AQ,'Annuity Prices'!$B:$B,$D400,'Annuity Prices'!$E:$E,$G400),IF($B400="RAB Short",SUMIFS('RAB Prices Short'!AQ:AQ,'RAB Prices Short'!$B:$B,'All Prices combined'!$D400,'RAB Prices Short'!$E:$E,'All Prices combined'!$G400),IF($B400="RAB Long",SUMIFS('RAB Prices Long'!AQ:AQ,'RAB Prices Long'!$B:$B,'All Prices combined'!$D400,'RAB Prices Long'!$E:$E,'All Prices combined'!$G400)))),2)</f>
        <v>28.39</v>
      </c>
      <c r="AO400" s="2">
        <f>ROUND(IF($B400="Annuity",SUMIFS('Annuity Prices'!AR:AR,'Annuity Prices'!$B:$B,$D400,'Annuity Prices'!$E:$E,$G400),IF($B400="RAB Short",SUMIFS('RAB Prices Short'!AR:AR,'RAB Prices Short'!$B:$B,'All Prices combined'!$D400,'RAB Prices Short'!$E:$E,'All Prices combined'!$G400),IF($B400="RAB Long",SUMIFS('RAB Prices Long'!AR:AR,'RAB Prices Long'!$B:$B,'All Prices combined'!$D400,'RAB Prices Long'!$E:$E,'All Prices combined'!$G400)))),2)</f>
        <v>0</v>
      </c>
      <c r="AP400" s="2">
        <f>ROUND(IF($B400="Annuity",SUMIFS('Annuity Prices'!AS:AS,'Annuity Prices'!$B:$B,$D400,'Annuity Prices'!$E:$E,$G400),IF($B400="RAB Short",SUMIFS('RAB Prices Short'!AS:AS,'RAB Prices Short'!$B:$B,'All Prices combined'!$D400,'RAB Prices Short'!$E:$E,'All Prices combined'!$G400),IF($B400="RAB Long",SUMIFS('RAB Prices Long'!AS:AS,'RAB Prices Long'!$B:$B,'All Prices combined'!$D400,'RAB Prices Long'!$E:$E,'All Prices combined'!$G400)))),2)</f>
        <v>0</v>
      </c>
      <c r="AQ400" s="2">
        <f>ROUND(IF($B400="Annuity",SUMIFS('Annuity Prices'!AT:AT,'Annuity Prices'!$B:$B,$D400,'Annuity Prices'!$E:$E,$G400),IF($B400="RAB Short",SUMIFS('RAB Prices Short'!AT:AT,'RAB Prices Short'!$B:$B,'All Prices combined'!$D400,'RAB Prices Short'!$E:$E,'All Prices combined'!$G400),IF($B400="RAB Long",SUMIFS('RAB Prices Long'!AT:AT,'RAB Prices Long'!$B:$B,'All Prices combined'!$D400,'RAB Prices Long'!$E:$E,'All Prices combined'!$G400)))),2)</f>
        <v>13.51</v>
      </c>
      <c r="AR400" s="2">
        <f>ROUND(IF($B400="Annuity",SUMIFS('Annuity Prices'!AU:AU,'Annuity Prices'!$B:$B,$D400,'Annuity Prices'!$E:$E,$G400),IF($B400="RAB Short",SUMIFS('RAB Prices Short'!AU:AU,'RAB Prices Short'!$B:$B,'All Prices combined'!$D400,'RAB Prices Short'!$E:$E,'All Prices combined'!$G400),IF($B400="RAB Long",SUMIFS('RAB Prices Long'!AU:AU,'RAB Prices Long'!$B:$B,'All Prices combined'!$D400,'RAB Prices Long'!$E:$E,'All Prices combined'!$G400)))),2)</f>
        <v>11.7</v>
      </c>
      <c r="AS400" s="2">
        <f>ROUND(IF($B400="Annuity",SUMIFS('Annuity Prices'!AV:AV,'Annuity Prices'!$B:$B,$D400,'Annuity Prices'!$E:$E,$G400),IF($B400="RAB Short",SUMIFS('RAB Prices Short'!AV:AV,'RAB Prices Short'!$B:$B,'All Prices combined'!$D400,'RAB Prices Short'!$E:$E,'All Prices combined'!$G400),IF($B400="RAB Long",SUMIFS('RAB Prices Long'!AV:AV,'RAB Prices Long'!$B:$B,'All Prices combined'!$D400,'RAB Prices Long'!$E:$E,'All Prices combined'!$G400)))),2)</f>
        <v>12.03</v>
      </c>
      <c r="AT400" s="2">
        <f>ROUND(IF($B400="Annuity",SUMIFS('Annuity Prices'!AW:AW,'Annuity Prices'!$B:$B,$D400,'Annuity Prices'!$E:$E,$G400),IF($B400="RAB Short",SUMIFS('RAB Prices Short'!AW:AW,'RAB Prices Short'!$B:$B,'All Prices combined'!$D400,'RAB Prices Short'!$E:$E,'All Prices combined'!$G400),IF($B400="RAB Long",SUMIFS('RAB Prices Long'!AW:AW,'RAB Prices Long'!$B:$B,'All Prices combined'!$D400,'RAB Prices Long'!$E:$E,'All Prices combined'!$G400)))),2)</f>
        <v>12.79</v>
      </c>
      <c r="AU400" s="2">
        <f>ROUND(IF($B400="Annuity",SUMIFS('Annuity Prices'!AX:AX,'Annuity Prices'!$B:$B,$D400,'Annuity Prices'!$E:$E,$G400),IF($B400="RAB Short",SUMIFS('RAB Prices Short'!AX:AX,'RAB Prices Short'!$B:$B,'All Prices combined'!$D400,'RAB Prices Short'!$E:$E,'All Prices combined'!$G400),IF($B400="RAB Long",SUMIFS('RAB Prices Long'!AX:AX,'RAB Prices Long'!$B:$B,'All Prices combined'!$D400,'RAB Prices Long'!$E:$E,'All Prices combined'!$G400)))),2)</f>
        <v>13.11</v>
      </c>
      <c r="AV400" s="2">
        <f>ROUND(IF($B400="Annuity",SUMIFS('Annuity Prices'!AY:AY,'Annuity Prices'!$B:$B,$D400,'Annuity Prices'!$E:$E,$G400),IF($B400="RAB Short",SUMIFS('RAB Prices Short'!AY:AY,'RAB Prices Short'!$B:$B,'All Prices combined'!$D400,'RAB Prices Short'!$E:$E,'All Prices combined'!$G400),IF($B400="RAB Long",SUMIFS('RAB Prices Long'!AY:AY,'RAB Prices Long'!$B:$B,'All Prices combined'!$D400,'RAB Prices Long'!$E:$E,'All Prices combined'!$G400)))),2)</f>
        <v>13.44</v>
      </c>
      <c r="AW400" s="2">
        <f>ROUND(IF($B400="Annuity",SUMIFS('Annuity Prices'!AZ:AZ,'Annuity Prices'!$B:$B,$D400,'Annuity Prices'!$E:$E,$G400),IF($B400="RAB Short",SUMIFS('RAB Prices Short'!AZ:AZ,'RAB Prices Short'!$B:$B,'All Prices combined'!$D400,'RAB Prices Short'!$E:$E,'All Prices combined'!$G400),IF($B400="RAB Long",SUMIFS('RAB Prices Long'!AZ:AZ,'RAB Prices Long'!$B:$B,'All Prices combined'!$D400,'RAB Prices Long'!$E:$E,'All Prices combined'!$G400)))),2)</f>
        <v>13.77</v>
      </c>
      <c r="AX400" s="2">
        <f>ROUND(IF($B400="Annuity",SUMIFS('Annuity Prices'!BA:BA,'Annuity Prices'!$B:$B,$D400,'Annuity Prices'!$E:$E,$G400),IF($B400="RAB Short",SUMIFS('RAB Prices Short'!BA:BA,'RAB Prices Short'!$B:$B,'All Prices combined'!$D400,'RAB Prices Short'!$E:$E,'All Prices combined'!$G400),IF($B400="RAB Long",SUMIFS('RAB Prices Long'!BA:BA,'RAB Prices Long'!$B:$B,'All Prices combined'!$D400,'RAB Prices Long'!$E:$E,'All Prices combined'!$G400)))),2)</f>
        <v>14.68</v>
      </c>
      <c r="AY400" s="2">
        <f>ROUND(IF($B400="Annuity",SUMIFS('Annuity Prices'!BB:BB,'Annuity Prices'!$B:$B,$D400,'Annuity Prices'!$E:$E,$G400),IF($B400="RAB Short",SUMIFS('RAB Prices Short'!BB:BB,'RAB Prices Short'!$B:$B,'All Prices combined'!$D400,'RAB Prices Short'!$E:$E,'All Prices combined'!$G400),IF($B400="RAB Long",SUMIFS('RAB Prices Long'!BB:BB,'RAB Prices Long'!$B:$B,'All Prices combined'!$D400,'RAB Prices Long'!$E:$E,'All Prices combined'!$G400)))),2)</f>
        <v>15.04</v>
      </c>
      <c r="AZ400" s="2">
        <f>ROUND(IF($B400="Annuity",SUMIFS('Annuity Prices'!BC:BC,'Annuity Prices'!$B:$B,$D400,'Annuity Prices'!$E:$E,$G400),IF($B400="RAB Short",SUMIFS('RAB Prices Short'!BC:BC,'RAB Prices Short'!$B:$B,'All Prices combined'!$D400,'RAB Prices Short'!$E:$E,'All Prices combined'!$G400),IF($B400="RAB Long",SUMIFS('RAB Prices Long'!BC:BC,'RAB Prices Long'!$B:$B,'All Prices combined'!$D400,'RAB Prices Long'!$E:$E,'All Prices combined'!$G400)))),2)</f>
        <v>15.42</v>
      </c>
      <c r="BA400" s="2">
        <f>ROUND(IF($B400="Annuity",SUMIFS('Annuity Prices'!BD:BD,'Annuity Prices'!$B:$B,$D400,'Annuity Prices'!$E:$E,$G400),IF($B400="RAB Short",SUMIFS('RAB Prices Short'!BD:BD,'RAB Prices Short'!$B:$B,'All Prices combined'!$D400,'RAB Prices Short'!$E:$E,'All Prices combined'!$G400),IF($B400="RAB Long",SUMIFS('RAB Prices Long'!BD:BD,'RAB Prices Long'!$B:$B,'All Prices combined'!$D400,'RAB Prices Long'!$E:$E,'All Prices combined'!$G400)))),2)</f>
        <v>15.8</v>
      </c>
      <c r="BB400" s="2">
        <f>ROUND(IF($B400="Annuity",SUMIFS('Annuity Prices'!BE:BE,'Annuity Prices'!$B:$B,$D400,'Annuity Prices'!$E:$E,$G400),IF($B400="RAB Short",SUMIFS('RAB Prices Short'!BE:BE,'RAB Prices Short'!$B:$B,'All Prices combined'!$D400,'RAB Prices Short'!$E:$E,'All Prices combined'!$G400),IF($B400="RAB Long",SUMIFS('RAB Prices Long'!BE:BE,'RAB Prices Long'!$B:$B,'All Prices combined'!$D400,'RAB Prices Long'!$E:$E,'All Prices combined'!$G400)))),2)</f>
        <v>16.899999999999999</v>
      </c>
      <c r="BC400" s="2">
        <f>ROUND(IF($B400="Annuity",SUMIFS('Annuity Prices'!BF:BF,'Annuity Prices'!$B:$B,$D400,'Annuity Prices'!$E:$E,$G400),IF($B400="RAB Short",SUMIFS('RAB Prices Short'!BF:BF,'RAB Prices Short'!$B:$B,'All Prices combined'!$D400,'RAB Prices Short'!$E:$E,'All Prices combined'!$G400),IF($B400="RAB Long",SUMIFS('RAB Prices Long'!BF:BF,'RAB Prices Long'!$B:$B,'All Prices combined'!$D400,'RAB Prices Long'!$E:$E,'All Prices combined'!$G400)))),2)</f>
        <v>17.32</v>
      </c>
      <c r="BD400" s="2">
        <f>ROUND(IF($B400="Annuity",SUMIFS('Annuity Prices'!BG:BG,'Annuity Prices'!$B:$B,$D400,'Annuity Prices'!$E:$E,$G400),IF($B400="RAB Short",SUMIFS('RAB Prices Short'!BG:BG,'RAB Prices Short'!$B:$B,'All Prices combined'!$D400,'RAB Prices Short'!$E:$E,'All Prices combined'!$G400),IF($B400="RAB Long",SUMIFS('RAB Prices Long'!BG:BG,'RAB Prices Long'!$B:$B,'All Prices combined'!$D400,'RAB Prices Long'!$E:$E,'All Prices combined'!$G400)))),2)</f>
        <v>17.760000000000002</v>
      </c>
      <c r="BE400" s="2">
        <f>ROUND(IF($B400="Annuity",SUMIFS('Annuity Prices'!BH:BH,'Annuity Prices'!$B:$B,$D400,'Annuity Prices'!$E:$E,$G400),IF($B400="RAB Short",SUMIFS('RAB Prices Short'!BH:BH,'RAB Prices Short'!$B:$B,'All Prices combined'!$D400,'RAB Prices Short'!$E:$E,'All Prices combined'!$G400),IF($B400="RAB Long",SUMIFS('RAB Prices Long'!BH:BH,'RAB Prices Long'!$B:$B,'All Prices combined'!$D400,'RAB Prices Long'!$E:$E,'All Prices combined'!$G400)))),2)</f>
        <v>18.2</v>
      </c>
      <c r="BF400" s="2">
        <f>ROUND(IF($B400="Annuity",SUMIFS('Annuity Prices'!BI:BI,'Annuity Prices'!$B:$B,$D400,'Annuity Prices'!$E:$E,$G400),IF($B400="RAB Short",SUMIFS('RAB Prices Short'!BI:BI,'RAB Prices Short'!$B:$B,'All Prices combined'!$D400,'RAB Prices Short'!$E:$E,'All Prices combined'!$G400),IF($B400="RAB Long",SUMIFS('RAB Prices Long'!BI:BI,'RAB Prices Long'!$B:$B,'All Prices combined'!$D400,'RAB Prices Long'!$E:$E,'All Prices combined'!$G400)))),2)</f>
        <v>19.170000000000002</v>
      </c>
      <c r="BG400" s="2">
        <f>ROUND(IF($B400="Annuity",SUMIFS('Annuity Prices'!BJ:BJ,'Annuity Prices'!$B:$B,$D400,'Annuity Prices'!$E:$E,$G400),IF($B400="RAB Short",SUMIFS('RAB Prices Short'!BJ:BJ,'RAB Prices Short'!$B:$B,'All Prices combined'!$D400,'RAB Prices Short'!$E:$E,'All Prices combined'!$G400),IF($B400="RAB Long",SUMIFS('RAB Prices Long'!BJ:BJ,'RAB Prices Long'!$B:$B,'All Prices combined'!$D400,'RAB Prices Long'!$E:$E,'All Prices combined'!$G400)))),2)</f>
        <v>19.649999999999999</v>
      </c>
      <c r="BH400" s="2">
        <f>ROUND(IF($B400="Annuity",SUMIFS('Annuity Prices'!BK:BK,'Annuity Prices'!$B:$B,$D400,'Annuity Prices'!$E:$E,$G400),IF($B400="RAB Short",SUMIFS('RAB Prices Short'!BK:BK,'RAB Prices Short'!$B:$B,'All Prices combined'!$D400,'RAB Prices Short'!$E:$E,'All Prices combined'!$G400),IF($B400="RAB Long",SUMIFS('RAB Prices Long'!BK:BK,'RAB Prices Long'!$B:$B,'All Prices combined'!$D400,'RAB Prices Long'!$E:$E,'All Prices combined'!$G400)))),2)</f>
        <v>20.14</v>
      </c>
      <c r="BI400" s="2">
        <f>ROUND(IF($B400="Annuity",SUMIFS('Annuity Prices'!BL:BL,'Annuity Prices'!$B:$B,$D400,'Annuity Prices'!$E:$E,$G400),IF($B400="RAB Short",SUMIFS('RAB Prices Short'!BL:BL,'RAB Prices Short'!$B:$B,'All Prices combined'!$D400,'RAB Prices Short'!$E:$E,'All Prices combined'!$G400),IF($B400="RAB Long",SUMIFS('RAB Prices Long'!BL:BL,'RAB Prices Long'!$B:$B,'All Prices combined'!$D400,'RAB Prices Long'!$E:$E,'All Prices combined'!$G400)))),2)</f>
        <v>20.64</v>
      </c>
      <c r="BJ400" s="2">
        <f>ROUND(IF($B400="Annuity",SUMIFS('Annuity Prices'!BM:BM,'Annuity Prices'!$B:$B,$D400,'Annuity Prices'!$E:$E,$G400),IF($B400="RAB Short",SUMIFS('RAB Prices Short'!BM:BM,'RAB Prices Short'!$B:$B,'All Prices combined'!$D400,'RAB Prices Short'!$E:$E,'All Prices combined'!$G400),IF($B400="RAB Long",SUMIFS('RAB Prices Long'!BM:BM,'RAB Prices Long'!$B:$B,'All Prices combined'!$D400,'RAB Prices Long'!$E:$E,'All Prices combined'!$G400)))),2)</f>
        <v>21.49</v>
      </c>
      <c r="BK400" s="2">
        <f>ROUND(IF($B400="Annuity",SUMIFS('Annuity Prices'!BN:BN,'Annuity Prices'!$B:$B,$D400,'Annuity Prices'!$E:$E,$G400),IF($B400="RAB Short",SUMIFS('RAB Prices Short'!BN:BN,'RAB Prices Short'!$B:$B,'All Prices combined'!$D400,'RAB Prices Short'!$E:$E,'All Prices combined'!$G400),IF($B400="RAB Long",SUMIFS('RAB Prices Long'!BN:BN,'RAB Prices Long'!$B:$B,'All Prices combined'!$D400,'RAB Prices Long'!$E:$E,'All Prices combined'!$G400)))),2)</f>
        <v>22.03</v>
      </c>
      <c r="BL400" s="2">
        <f>ROUND(IF($B400="Annuity",SUMIFS('Annuity Prices'!BO:BO,'Annuity Prices'!$B:$B,$D400,'Annuity Prices'!$E:$E,$G400),IF($B400="RAB Short",SUMIFS('RAB Prices Short'!BO:BO,'RAB Prices Short'!$B:$B,'All Prices combined'!$D400,'RAB Prices Short'!$E:$E,'All Prices combined'!$G400),IF($B400="RAB Long",SUMIFS('RAB Prices Long'!BO:BO,'RAB Prices Long'!$B:$B,'All Prices combined'!$D400,'RAB Prices Long'!$E:$E,'All Prices combined'!$G400)))),2)</f>
        <v>22.58</v>
      </c>
      <c r="BM400" s="2">
        <f>ROUND(IF($B400="Annuity",SUMIFS('Annuity Prices'!BP:BP,'Annuity Prices'!$B:$B,$D400,'Annuity Prices'!$E:$E,$G400),IF($B400="RAB Short",SUMIFS('RAB Prices Short'!BP:BP,'RAB Prices Short'!$B:$B,'All Prices combined'!$D400,'RAB Prices Short'!$E:$E,'All Prices combined'!$G400),IF($B400="RAB Long",SUMIFS('RAB Prices Long'!BP:BP,'RAB Prices Long'!$B:$B,'All Prices combined'!$D400,'RAB Prices Long'!$E:$E,'All Prices combined'!$G400)))),2)</f>
        <v>23.14</v>
      </c>
      <c r="BN400" s="2">
        <f>ROUND(IF($B400="Annuity",SUMIFS('Annuity Prices'!BQ:BQ,'Annuity Prices'!$B:$B,$D400,'Annuity Prices'!$E:$E,$G400),IF($B400="RAB Short",SUMIFS('RAB Prices Short'!BQ:BQ,'RAB Prices Short'!$B:$B,'All Prices combined'!$D400,'RAB Prices Short'!$E:$E,'All Prices combined'!$G400),IF($B400="RAB Long",SUMIFS('RAB Prices Long'!BQ:BQ,'RAB Prices Long'!$B:$B,'All Prices combined'!$D400,'RAB Prices Long'!$E:$E,'All Prices combined'!$G400)))),2)</f>
        <v>24.16</v>
      </c>
      <c r="BO400" s="2">
        <f>ROUND(IF($B400="Annuity",SUMIFS('Annuity Prices'!BR:BR,'Annuity Prices'!$B:$B,$D400,'Annuity Prices'!$E:$E,$G400),IF($B400="RAB Short",SUMIFS('RAB Prices Short'!BR:BR,'RAB Prices Short'!$B:$B,'All Prices combined'!$D400,'RAB Prices Short'!$E:$E,'All Prices combined'!$G400),IF($B400="RAB Long",SUMIFS('RAB Prices Long'!BR:BR,'RAB Prices Long'!$B:$B,'All Prices combined'!$D400,'RAB Prices Long'!$E:$E,'All Prices combined'!$G400)))),2)</f>
        <v>24.76</v>
      </c>
      <c r="BP400" s="2">
        <f>ROUND(IF($B400="Annuity",SUMIFS('Annuity Prices'!BS:BS,'Annuity Prices'!$B:$B,$D400,'Annuity Prices'!$E:$E,$G400),IF($B400="RAB Short",SUMIFS('RAB Prices Short'!BS:BS,'RAB Prices Short'!$B:$B,'All Prices combined'!$D400,'RAB Prices Short'!$E:$E,'All Prices combined'!$G400),IF($B400="RAB Long",SUMIFS('RAB Prices Long'!BS:BS,'RAB Prices Long'!$B:$B,'All Prices combined'!$D400,'RAB Prices Long'!$E:$E,'All Prices combined'!$G400)))),2)</f>
        <v>25.38</v>
      </c>
      <c r="BQ400" s="2">
        <f>ROUND(IF($B400="Annuity",SUMIFS('Annuity Prices'!BT:BT,'Annuity Prices'!$B:$B,$D400,'Annuity Prices'!$E:$E,$G400),IF($B400="RAB Short",SUMIFS('RAB Prices Short'!BT:BT,'RAB Prices Short'!$B:$B,'All Prices combined'!$D400,'RAB Prices Short'!$E:$E,'All Prices combined'!$G400),IF($B400="RAB Long",SUMIFS('RAB Prices Long'!BT:BT,'RAB Prices Long'!$B:$B,'All Prices combined'!$D400,'RAB Prices Long'!$E:$E,'All Prices combined'!$G400)))),2)</f>
        <v>26.01</v>
      </c>
      <c r="BR400" s="2">
        <f>ROUND(IF($B400="Annuity",SUMIFS('Annuity Prices'!BU:BU,'Annuity Prices'!$B:$B,$D400,'Annuity Prices'!$E:$E,$G400),IF($B400="RAB Short",SUMIFS('RAB Prices Short'!BU:BU,'RAB Prices Short'!$B:$B,'All Prices combined'!$D400,'RAB Prices Short'!$E:$E,'All Prices combined'!$G400),IF($B400="RAB Long",SUMIFS('RAB Prices Long'!BU:BU,'RAB Prices Long'!$B:$B,'All Prices combined'!$D400,'RAB Prices Long'!$E:$E,'All Prices combined'!$G400)))),2)</f>
        <v>26.36</v>
      </c>
      <c r="BS400" s="2">
        <f>ROUND(IF($B400="Annuity",SUMIFS('Annuity Prices'!BV:BV,'Annuity Prices'!$B:$B,$D400,'Annuity Prices'!$E:$E,$G400),IF($B400="RAB Short",SUMIFS('RAB Prices Short'!BV:BV,'RAB Prices Short'!$B:$B,'All Prices combined'!$D400,'RAB Prices Short'!$E:$E,'All Prices combined'!$G400),IF($B400="RAB Long",SUMIFS('RAB Prices Long'!BV:BV,'RAB Prices Long'!$B:$B,'All Prices combined'!$D400,'RAB Prices Long'!$E:$E,'All Prices combined'!$G400)))),2)</f>
        <v>27.02</v>
      </c>
      <c r="BT400" s="2">
        <f>ROUND(IF($B400="Annuity",SUMIFS('Annuity Prices'!BW:BW,'Annuity Prices'!$B:$B,$D400,'Annuity Prices'!$E:$E,$G400),IF($B400="RAB Short",SUMIFS('RAB Prices Short'!BW:BW,'RAB Prices Short'!$B:$B,'All Prices combined'!$D400,'RAB Prices Short'!$E:$E,'All Prices combined'!$G400),IF($B400="RAB Long",SUMIFS('RAB Prices Long'!BW:BW,'RAB Prices Long'!$B:$B,'All Prices combined'!$D400,'RAB Prices Long'!$E:$E,'All Prices combined'!$G400)))),2)</f>
        <v>27.7</v>
      </c>
      <c r="BU400" s="2">
        <f>ROUND(IF($B400="Annuity",SUMIFS('Annuity Prices'!BX:BX,'Annuity Prices'!$B:$B,$D400,'Annuity Prices'!$E:$E,$G400),IF($B400="RAB Short",SUMIFS('RAB Prices Short'!BX:BX,'RAB Prices Short'!$B:$B,'All Prices combined'!$D400,'RAB Prices Short'!$E:$E,'All Prices combined'!$G400),IF($B400="RAB Long",SUMIFS('RAB Prices Long'!BX:BX,'RAB Prices Long'!$B:$B,'All Prices combined'!$D400,'RAB Prices Long'!$E:$E,'All Prices combined'!$G400)))),2)</f>
        <v>28.39</v>
      </c>
    </row>
    <row r="401" spans="2:73" x14ac:dyDescent="0.25">
      <c r="B401" t="s">
        <v>45</v>
      </c>
      <c r="C401">
        <v>4</v>
      </c>
      <c r="D401" t="s">
        <v>135</v>
      </c>
      <c r="E401" t="s">
        <v>136</v>
      </c>
      <c r="F401">
        <v>4</v>
      </c>
      <c r="G401" t="s">
        <v>40</v>
      </c>
      <c r="I401" s="2">
        <f>ROUND(IF($B401="Annuity",SUMIFS('Annuity Prices'!L:L,'Annuity Prices'!$B:$B,$D401,'Annuity Prices'!$E:$E,$G401),IF($B401="RAB Short",SUMIFS('RAB Prices Short'!L:L,'RAB Prices Short'!$B:$B,'All Prices combined'!$D401,'RAB Prices Short'!$E:$E,'All Prices combined'!$G401),IF($B401="RAB Long",SUMIFS('RAB Prices Long'!L:L,'RAB Prices Long'!$B:$B,'All Prices combined'!$D401,'RAB Prices Long'!$E:$E,'All Prices combined'!$G401)))),2)</f>
        <v>0</v>
      </c>
      <c r="J401" s="2">
        <f>ROUND(IF($B401="Annuity",SUMIFS('Annuity Prices'!M:M,'Annuity Prices'!$B:$B,$D401,'Annuity Prices'!$E:$E,$G401),IF($B401="RAB Short",SUMIFS('RAB Prices Short'!M:M,'RAB Prices Short'!$B:$B,'All Prices combined'!$D401,'RAB Prices Short'!$E:$E,'All Prices combined'!$G401),IF($B401="RAB Long",SUMIFS('RAB Prices Long'!M:M,'RAB Prices Long'!$B:$B,'All Prices combined'!$D401,'RAB Prices Long'!$E:$E,'All Prices combined'!$G401)))),2)</f>
        <v>0</v>
      </c>
      <c r="K401" s="2">
        <f>ROUND(IF($B401="Annuity",SUMIFS('Annuity Prices'!N:N,'Annuity Prices'!$B:$B,$D401,'Annuity Prices'!$E:$E,$G401),IF($B401="RAB Short",SUMIFS('RAB Prices Short'!N:N,'RAB Prices Short'!$B:$B,'All Prices combined'!$D401,'RAB Prices Short'!$E:$E,'All Prices combined'!$G401),IF($B401="RAB Long",SUMIFS('RAB Prices Long'!N:N,'RAB Prices Long'!$B:$B,'All Prices combined'!$D401,'RAB Prices Long'!$E:$E,'All Prices combined'!$G401)))),2)</f>
        <v>1.56</v>
      </c>
      <c r="L401" s="2">
        <f>ROUND(IF($B401="Annuity",SUMIFS('Annuity Prices'!O:O,'Annuity Prices'!$B:$B,$D401,'Annuity Prices'!$E:$E,$G401),IF($B401="RAB Short",SUMIFS('RAB Prices Short'!O:O,'RAB Prices Short'!$B:$B,'All Prices combined'!$D401,'RAB Prices Short'!$E:$E,'All Prices combined'!$G401),IF($B401="RAB Long",SUMIFS('RAB Prices Long'!O:O,'RAB Prices Long'!$B:$B,'All Prices combined'!$D401,'RAB Prices Long'!$E:$E,'All Prices combined'!$G401)))),2)</f>
        <v>1.61</v>
      </c>
      <c r="M401" s="2">
        <f>ROUND(IF($B401="Annuity",SUMIFS('Annuity Prices'!P:P,'Annuity Prices'!$B:$B,$D401,'Annuity Prices'!$E:$E,$G401),IF($B401="RAB Short",SUMIFS('RAB Prices Short'!P:P,'RAB Prices Short'!$B:$B,'All Prices combined'!$D401,'RAB Prices Short'!$E:$E,'All Prices combined'!$G401),IF($B401="RAB Long",SUMIFS('RAB Prices Long'!P:P,'RAB Prices Long'!$B:$B,'All Prices combined'!$D401,'RAB Prices Long'!$E:$E,'All Prices combined'!$G401)))),2)</f>
        <v>1.65</v>
      </c>
      <c r="N401" s="2">
        <f>ROUND(IF($B401="Annuity",SUMIFS('Annuity Prices'!Q:Q,'Annuity Prices'!$B:$B,$D401,'Annuity Prices'!$E:$E,$G401),IF($B401="RAB Short",SUMIFS('RAB Prices Short'!Q:Q,'RAB Prices Short'!$B:$B,'All Prices combined'!$D401,'RAB Prices Short'!$E:$E,'All Prices combined'!$G401),IF($B401="RAB Long",SUMIFS('RAB Prices Long'!Q:Q,'RAB Prices Long'!$B:$B,'All Prices combined'!$D401,'RAB Prices Long'!$E:$E,'All Prices combined'!$G401)))),2)</f>
        <v>1.69</v>
      </c>
      <c r="O401" s="2">
        <f>ROUND(IF($B401="Annuity",SUMIFS('Annuity Prices'!R:R,'Annuity Prices'!$B:$B,$D401,'Annuity Prices'!$E:$E,$G401),IF($B401="RAB Short",SUMIFS('RAB Prices Short'!R:R,'RAB Prices Short'!$B:$B,'All Prices combined'!$D401,'RAB Prices Short'!$E:$E,'All Prices combined'!$G401),IF($B401="RAB Long",SUMIFS('RAB Prices Long'!R:R,'RAB Prices Long'!$B:$B,'All Prices combined'!$D401,'RAB Prices Long'!$E:$E,'All Prices combined'!$G401)))),2)</f>
        <v>1.73</v>
      </c>
      <c r="P401" s="2">
        <f>ROUND(IF($B401="Annuity",SUMIFS('Annuity Prices'!S:S,'Annuity Prices'!$B:$B,$D401,'Annuity Prices'!$E:$E,$G401),IF($B401="RAB Short",SUMIFS('RAB Prices Short'!S:S,'RAB Prices Short'!$B:$B,'All Prices combined'!$D401,'RAB Prices Short'!$E:$E,'All Prices combined'!$G401),IF($B401="RAB Long",SUMIFS('RAB Prices Long'!S:S,'RAB Prices Long'!$B:$B,'All Prices combined'!$D401,'RAB Prices Long'!$E:$E,'All Prices combined'!$G401)))),2)</f>
        <v>1.77</v>
      </c>
      <c r="Q401" s="2">
        <f>ROUND(IF($B401="Annuity",SUMIFS('Annuity Prices'!T:T,'Annuity Prices'!$B:$B,$D401,'Annuity Prices'!$E:$E,$G401),IF($B401="RAB Short",SUMIFS('RAB Prices Short'!T:T,'RAB Prices Short'!$B:$B,'All Prices combined'!$D401,'RAB Prices Short'!$E:$E,'All Prices combined'!$G401),IF($B401="RAB Long",SUMIFS('RAB Prices Long'!T:T,'RAB Prices Long'!$B:$B,'All Prices combined'!$D401,'RAB Prices Long'!$E:$E,'All Prices combined'!$G401)))),2)</f>
        <v>1.82</v>
      </c>
      <c r="R401" s="2">
        <f>ROUND(IF($B401="Annuity",SUMIFS('Annuity Prices'!U:U,'Annuity Prices'!$B:$B,$D401,'Annuity Prices'!$E:$E,$G401),IF($B401="RAB Short",SUMIFS('RAB Prices Short'!U:U,'RAB Prices Short'!$B:$B,'All Prices combined'!$D401,'RAB Prices Short'!$E:$E,'All Prices combined'!$G401),IF($B401="RAB Long",SUMIFS('RAB Prices Long'!U:U,'RAB Prices Long'!$B:$B,'All Prices combined'!$D401,'RAB Prices Long'!$E:$E,'All Prices combined'!$G401)))),2)</f>
        <v>1.86</v>
      </c>
      <c r="S401" s="2">
        <f>ROUND(IF($B401="Annuity",SUMIFS('Annuity Prices'!V:V,'Annuity Prices'!$B:$B,$D401,'Annuity Prices'!$E:$E,$G401),IF($B401="RAB Short",SUMIFS('RAB Prices Short'!V:V,'RAB Prices Short'!$B:$B,'All Prices combined'!$D401,'RAB Prices Short'!$E:$E,'All Prices combined'!$G401),IF($B401="RAB Long",SUMIFS('RAB Prices Long'!V:V,'RAB Prices Long'!$B:$B,'All Prices combined'!$D401,'RAB Prices Long'!$E:$E,'All Prices combined'!$G401)))),2)</f>
        <v>1.91</v>
      </c>
      <c r="T401" s="2">
        <f>ROUND(IF($B401="Annuity",SUMIFS('Annuity Prices'!W:W,'Annuity Prices'!$B:$B,$D401,'Annuity Prices'!$E:$E,$G401),IF($B401="RAB Short",SUMIFS('RAB Prices Short'!W:W,'RAB Prices Short'!$B:$B,'All Prices combined'!$D401,'RAB Prices Short'!$E:$E,'All Prices combined'!$G401),IF($B401="RAB Long",SUMIFS('RAB Prices Long'!W:W,'RAB Prices Long'!$B:$B,'All Prices combined'!$D401,'RAB Prices Long'!$E:$E,'All Prices combined'!$G401)))),2)</f>
        <v>1.96</v>
      </c>
      <c r="U401" s="2">
        <f>ROUND(IF($B401="Annuity",SUMIFS('Annuity Prices'!X:X,'Annuity Prices'!$B:$B,$D401,'Annuity Prices'!$E:$E,$G401),IF($B401="RAB Short",SUMIFS('RAB Prices Short'!X:X,'RAB Prices Short'!$B:$B,'All Prices combined'!$D401,'RAB Prices Short'!$E:$E,'All Prices combined'!$G401),IF($B401="RAB Long",SUMIFS('RAB Prices Long'!X:X,'RAB Prices Long'!$B:$B,'All Prices combined'!$D401,'RAB Prices Long'!$E:$E,'All Prices combined'!$G401)))),2)</f>
        <v>2.0099999999999998</v>
      </c>
      <c r="V401" s="2">
        <f>ROUND(IF($B401="Annuity",SUMIFS('Annuity Prices'!Y:Y,'Annuity Prices'!$B:$B,$D401,'Annuity Prices'!$E:$E,$G401),IF($B401="RAB Short",SUMIFS('RAB Prices Short'!Y:Y,'RAB Prices Short'!$B:$B,'All Prices combined'!$D401,'RAB Prices Short'!$E:$E,'All Prices combined'!$G401),IF($B401="RAB Long",SUMIFS('RAB Prices Long'!Y:Y,'RAB Prices Long'!$B:$B,'All Prices combined'!$D401,'RAB Prices Long'!$E:$E,'All Prices combined'!$G401)))),2)</f>
        <v>2.06</v>
      </c>
      <c r="W401" s="2">
        <f>ROUND(IF($B401="Annuity",SUMIFS('Annuity Prices'!Z:Z,'Annuity Prices'!$B:$B,$D401,'Annuity Prices'!$E:$E,$G401),IF($B401="RAB Short",SUMIFS('RAB Prices Short'!Z:Z,'RAB Prices Short'!$B:$B,'All Prices combined'!$D401,'RAB Prices Short'!$E:$E,'All Prices combined'!$G401),IF($B401="RAB Long",SUMIFS('RAB Prices Long'!Z:Z,'RAB Prices Long'!$B:$B,'All Prices combined'!$D401,'RAB Prices Long'!$E:$E,'All Prices combined'!$G401)))),2)</f>
        <v>2.11</v>
      </c>
      <c r="X401" s="2">
        <f>ROUND(IF($B401="Annuity",SUMIFS('Annuity Prices'!AA:AA,'Annuity Prices'!$B:$B,$D401,'Annuity Prices'!$E:$E,$G401),IF($B401="RAB Short",SUMIFS('RAB Prices Short'!AA:AA,'RAB Prices Short'!$B:$B,'All Prices combined'!$D401,'RAB Prices Short'!$E:$E,'All Prices combined'!$G401),IF($B401="RAB Long",SUMIFS('RAB Prices Long'!AA:AA,'RAB Prices Long'!$B:$B,'All Prices combined'!$D401,'RAB Prices Long'!$E:$E,'All Prices combined'!$G401)))),2)</f>
        <v>2.16</v>
      </c>
      <c r="Y401" s="2">
        <f>ROUND(IF($B401="Annuity",SUMIFS('Annuity Prices'!AB:AB,'Annuity Prices'!$B:$B,$D401,'Annuity Prices'!$E:$E,$G401),IF($B401="RAB Short",SUMIFS('RAB Prices Short'!AB:AB,'RAB Prices Short'!$B:$B,'All Prices combined'!$D401,'RAB Prices Short'!$E:$E,'All Prices combined'!$G401),IF($B401="RAB Long",SUMIFS('RAB Prices Long'!AB:AB,'RAB Prices Long'!$B:$B,'All Prices combined'!$D401,'RAB Prices Long'!$E:$E,'All Prices combined'!$G401)))),2)</f>
        <v>2.2200000000000002</v>
      </c>
      <c r="Z401" s="2">
        <f>ROUND(IF($B401="Annuity",SUMIFS('Annuity Prices'!AC:AC,'Annuity Prices'!$B:$B,$D401,'Annuity Prices'!$E:$E,$G401),IF($B401="RAB Short",SUMIFS('RAB Prices Short'!AC:AC,'RAB Prices Short'!$B:$B,'All Prices combined'!$D401,'RAB Prices Short'!$E:$E,'All Prices combined'!$G401),IF($B401="RAB Long",SUMIFS('RAB Prices Long'!AC:AC,'RAB Prices Long'!$B:$B,'All Prices combined'!$D401,'RAB Prices Long'!$E:$E,'All Prices combined'!$G401)))),2)</f>
        <v>2.27</v>
      </c>
      <c r="AA401" s="2">
        <f>ROUND(IF($B401="Annuity",SUMIFS('Annuity Prices'!AD:AD,'Annuity Prices'!$B:$B,$D401,'Annuity Prices'!$E:$E,$G401),IF($B401="RAB Short",SUMIFS('RAB Prices Short'!AD:AD,'RAB Prices Short'!$B:$B,'All Prices combined'!$D401,'RAB Prices Short'!$E:$E,'All Prices combined'!$G401),IF($B401="RAB Long",SUMIFS('RAB Prices Long'!AD:AD,'RAB Prices Long'!$B:$B,'All Prices combined'!$D401,'RAB Prices Long'!$E:$E,'All Prices combined'!$G401)))),2)</f>
        <v>2.33</v>
      </c>
      <c r="AB401" s="2">
        <f>ROUND(IF($B401="Annuity",SUMIFS('Annuity Prices'!AE:AE,'Annuity Prices'!$B:$B,$D401,'Annuity Prices'!$E:$E,$G401),IF($B401="RAB Short",SUMIFS('RAB Prices Short'!AE:AE,'RAB Prices Short'!$B:$B,'All Prices combined'!$D401,'RAB Prices Short'!$E:$E,'All Prices combined'!$G401),IF($B401="RAB Long",SUMIFS('RAB Prices Long'!AE:AE,'RAB Prices Long'!$B:$B,'All Prices combined'!$D401,'RAB Prices Long'!$E:$E,'All Prices combined'!$G401)))),2)</f>
        <v>2.39</v>
      </c>
      <c r="AC401" s="2">
        <f>ROUND(IF($B401="Annuity",SUMIFS('Annuity Prices'!AF:AF,'Annuity Prices'!$B:$B,$D401,'Annuity Prices'!$E:$E,$G401),IF($B401="RAB Short",SUMIFS('RAB Prices Short'!AF:AF,'RAB Prices Short'!$B:$B,'All Prices combined'!$D401,'RAB Prices Short'!$E:$E,'All Prices combined'!$G401),IF($B401="RAB Long",SUMIFS('RAB Prices Long'!AF:AF,'RAB Prices Long'!$B:$B,'All Prices combined'!$D401,'RAB Prices Long'!$E:$E,'All Prices combined'!$G401)))),2)</f>
        <v>2.4500000000000002</v>
      </c>
      <c r="AD401" s="2">
        <f>ROUND(IF($B401="Annuity",SUMIFS('Annuity Prices'!AG:AG,'Annuity Prices'!$B:$B,$D401,'Annuity Prices'!$E:$E,$G401),IF($B401="RAB Short",SUMIFS('RAB Prices Short'!AG:AG,'RAB Prices Short'!$B:$B,'All Prices combined'!$D401,'RAB Prices Short'!$E:$E,'All Prices combined'!$G401),IF($B401="RAB Long",SUMIFS('RAB Prices Long'!AG:AG,'RAB Prices Long'!$B:$B,'All Prices combined'!$D401,'RAB Prices Long'!$E:$E,'All Prices combined'!$G401)))),2)</f>
        <v>2.5099999999999998</v>
      </c>
      <c r="AE401" s="2">
        <f>ROUND(IF($B401="Annuity",SUMIFS('Annuity Prices'!AH:AH,'Annuity Prices'!$B:$B,$D401,'Annuity Prices'!$E:$E,$G401),IF($B401="RAB Short",SUMIFS('RAB Prices Short'!AH:AH,'RAB Prices Short'!$B:$B,'All Prices combined'!$D401,'RAB Prices Short'!$E:$E,'All Prices combined'!$G401),IF($B401="RAB Long",SUMIFS('RAB Prices Long'!AH:AH,'RAB Prices Long'!$B:$B,'All Prices combined'!$D401,'RAB Prices Long'!$E:$E,'All Prices combined'!$G401)))),2)</f>
        <v>2.57</v>
      </c>
      <c r="AF401" s="2">
        <f>ROUND(IF($B401="Annuity",SUMIFS('Annuity Prices'!AI:AI,'Annuity Prices'!$B:$B,$D401,'Annuity Prices'!$E:$E,$G401),IF($B401="RAB Short",SUMIFS('RAB Prices Short'!AI:AI,'RAB Prices Short'!$B:$B,'All Prices combined'!$D401,'RAB Prices Short'!$E:$E,'All Prices combined'!$G401),IF($B401="RAB Long",SUMIFS('RAB Prices Long'!AI:AI,'RAB Prices Long'!$B:$B,'All Prices combined'!$D401,'RAB Prices Long'!$E:$E,'All Prices combined'!$G401)))),2)</f>
        <v>2.64</v>
      </c>
      <c r="AG401" s="2">
        <f>ROUND(IF($B401="Annuity",SUMIFS('Annuity Prices'!AJ:AJ,'Annuity Prices'!$B:$B,$D401,'Annuity Prices'!$E:$E,$G401),IF($B401="RAB Short",SUMIFS('RAB Prices Short'!AJ:AJ,'RAB Prices Short'!$B:$B,'All Prices combined'!$D401,'RAB Prices Short'!$E:$E,'All Prices combined'!$G401),IF($B401="RAB Long",SUMIFS('RAB Prices Long'!AJ:AJ,'RAB Prices Long'!$B:$B,'All Prices combined'!$D401,'RAB Prices Long'!$E:$E,'All Prices combined'!$G401)))),2)</f>
        <v>2.71</v>
      </c>
      <c r="AH401" s="2">
        <f>ROUND(IF($B401="Annuity",SUMIFS('Annuity Prices'!AK:AK,'Annuity Prices'!$B:$B,$D401,'Annuity Prices'!$E:$E,$G401),IF($B401="RAB Short",SUMIFS('RAB Prices Short'!AK:AK,'RAB Prices Short'!$B:$B,'All Prices combined'!$D401,'RAB Prices Short'!$E:$E,'All Prices combined'!$G401),IF($B401="RAB Long",SUMIFS('RAB Prices Long'!AK:AK,'RAB Prices Long'!$B:$B,'All Prices combined'!$D401,'RAB Prices Long'!$E:$E,'All Prices combined'!$G401)))),2)</f>
        <v>2.78</v>
      </c>
      <c r="AI401" s="2">
        <f>ROUND(IF($B401="Annuity",SUMIFS('Annuity Prices'!AL:AL,'Annuity Prices'!$B:$B,$D401,'Annuity Prices'!$E:$E,$G401),IF($B401="RAB Short",SUMIFS('RAB Prices Short'!AL:AL,'RAB Prices Short'!$B:$B,'All Prices combined'!$D401,'RAB Prices Short'!$E:$E,'All Prices combined'!$G401),IF($B401="RAB Long",SUMIFS('RAB Prices Long'!AL:AL,'RAB Prices Long'!$B:$B,'All Prices combined'!$D401,'RAB Prices Long'!$E:$E,'All Prices combined'!$G401)))),2)</f>
        <v>2.84</v>
      </c>
      <c r="AJ401" s="2">
        <f>ROUND(IF($B401="Annuity",SUMIFS('Annuity Prices'!AM:AM,'Annuity Prices'!$B:$B,$D401,'Annuity Prices'!$E:$E,$G401),IF($B401="RAB Short",SUMIFS('RAB Prices Short'!AM:AM,'RAB Prices Short'!$B:$B,'All Prices combined'!$D401,'RAB Prices Short'!$E:$E,'All Prices combined'!$G401),IF($B401="RAB Long",SUMIFS('RAB Prices Long'!AM:AM,'RAB Prices Long'!$B:$B,'All Prices combined'!$D401,'RAB Prices Long'!$E:$E,'All Prices combined'!$G401)))),2)</f>
        <v>2.92</v>
      </c>
      <c r="AK401" s="2">
        <f>ROUND(IF($B401="Annuity",SUMIFS('Annuity Prices'!AN:AN,'Annuity Prices'!$B:$B,$D401,'Annuity Prices'!$E:$E,$G401),IF($B401="RAB Short",SUMIFS('RAB Prices Short'!AN:AN,'RAB Prices Short'!$B:$B,'All Prices combined'!$D401,'RAB Prices Short'!$E:$E,'All Prices combined'!$G401),IF($B401="RAB Long",SUMIFS('RAB Prices Long'!AN:AN,'RAB Prices Long'!$B:$B,'All Prices combined'!$D401,'RAB Prices Long'!$E:$E,'All Prices combined'!$G401)))),2)</f>
        <v>2.99</v>
      </c>
      <c r="AL401" s="2">
        <f>ROUND(IF($B401="Annuity",SUMIFS('Annuity Prices'!AO:AO,'Annuity Prices'!$B:$B,$D401,'Annuity Prices'!$E:$E,$G401),IF($B401="RAB Short",SUMIFS('RAB Prices Short'!AO:AO,'RAB Prices Short'!$B:$B,'All Prices combined'!$D401,'RAB Prices Short'!$E:$E,'All Prices combined'!$G401),IF($B401="RAB Long",SUMIFS('RAB Prices Long'!AO:AO,'RAB Prices Long'!$B:$B,'All Prices combined'!$D401,'RAB Prices Long'!$E:$E,'All Prices combined'!$G401)))),2)</f>
        <v>3.07</v>
      </c>
      <c r="AM401" s="2">
        <f>ROUND(IF($B401="Annuity",SUMIFS('Annuity Prices'!AP:AP,'Annuity Prices'!$B:$B,$D401,'Annuity Prices'!$E:$E,$G401),IF($B401="RAB Short",SUMIFS('RAB Prices Short'!AP:AP,'RAB Prices Short'!$B:$B,'All Prices combined'!$D401,'RAB Prices Short'!$E:$E,'All Prices combined'!$G401),IF($B401="RAB Long",SUMIFS('RAB Prices Long'!AP:AP,'RAB Prices Long'!$B:$B,'All Prices combined'!$D401,'RAB Prices Long'!$E:$E,'All Prices combined'!$G401)))),2)</f>
        <v>3.15</v>
      </c>
      <c r="AN401" s="2">
        <f>ROUND(IF($B401="Annuity",SUMIFS('Annuity Prices'!AQ:AQ,'Annuity Prices'!$B:$B,$D401,'Annuity Prices'!$E:$E,$G401),IF($B401="RAB Short",SUMIFS('RAB Prices Short'!AQ:AQ,'RAB Prices Short'!$B:$B,'All Prices combined'!$D401,'RAB Prices Short'!$E:$E,'All Prices combined'!$G401),IF($B401="RAB Long",SUMIFS('RAB Prices Long'!AQ:AQ,'RAB Prices Long'!$B:$B,'All Prices combined'!$D401,'RAB Prices Long'!$E:$E,'All Prices combined'!$G401)))),2)</f>
        <v>3.22</v>
      </c>
      <c r="AO401" s="2">
        <f>ROUND(IF($B401="Annuity",SUMIFS('Annuity Prices'!AR:AR,'Annuity Prices'!$B:$B,$D401,'Annuity Prices'!$E:$E,$G401),IF($B401="RAB Short",SUMIFS('RAB Prices Short'!AR:AR,'RAB Prices Short'!$B:$B,'All Prices combined'!$D401,'RAB Prices Short'!$E:$E,'All Prices combined'!$G401),IF($B401="RAB Long",SUMIFS('RAB Prices Long'!AR:AR,'RAB Prices Long'!$B:$B,'All Prices combined'!$D401,'RAB Prices Long'!$E:$E,'All Prices combined'!$G401)))),2)</f>
        <v>0</v>
      </c>
      <c r="AP401" s="2">
        <f>ROUND(IF($B401="Annuity",SUMIFS('Annuity Prices'!AS:AS,'Annuity Prices'!$B:$B,$D401,'Annuity Prices'!$E:$E,$G401),IF($B401="RAB Short",SUMIFS('RAB Prices Short'!AS:AS,'RAB Prices Short'!$B:$B,'All Prices combined'!$D401,'RAB Prices Short'!$E:$E,'All Prices combined'!$G401),IF($B401="RAB Long",SUMIFS('RAB Prices Long'!AS:AS,'RAB Prices Long'!$B:$B,'All Prices combined'!$D401,'RAB Prices Long'!$E:$E,'All Prices combined'!$G401)))),2)</f>
        <v>0</v>
      </c>
      <c r="AQ401" s="2">
        <f>ROUND(IF($B401="Annuity",SUMIFS('Annuity Prices'!AT:AT,'Annuity Prices'!$B:$B,$D401,'Annuity Prices'!$E:$E,$G401),IF($B401="RAB Short",SUMIFS('RAB Prices Short'!AT:AT,'RAB Prices Short'!$B:$B,'All Prices combined'!$D401,'RAB Prices Short'!$E:$E,'All Prices combined'!$G401),IF($B401="RAB Long",SUMIFS('RAB Prices Long'!AT:AT,'RAB Prices Long'!$B:$B,'All Prices combined'!$D401,'RAB Prices Long'!$E:$E,'All Prices combined'!$G401)))),2)</f>
        <v>1.52</v>
      </c>
      <c r="AR401" s="2">
        <f>ROUND(IF($B401="Annuity",SUMIFS('Annuity Prices'!AU:AU,'Annuity Prices'!$B:$B,$D401,'Annuity Prices'!$E:$E,$G401),IF($B401="RAB Short",SUMIFS('RAB Prices Short'!AU:AU,'RAB Prices Short'!$B:$B,'All Prices combined'!$D401,'RAB Prices Short'!$E:$E,'All Prices combined'!$G401),IF($B401="RAB Long",SUMIFS('RAB Prices Long'!AU:AU,'RAB Prices Long'!$B:$B,'All Prices combined'!$D401,'RAB Prices Long'!$E:$E,'All Prices combined'!$G401)))),2)</f>
        <v>1.56</v>
      </c>
      <c r="AS401" s="2">
        <f>ROUND(IF($B401="Annuity",SUMIFS('Annuity Prices'!AV:AV,'Annuity Prices'!$B:$B,$D401,'Annuity Prices'!$E:$E,$G401),IF($B401="RAB Short",SUMIFS('RAB Prices Short'!AV:AV,'RAB Prices Short'!$B:$B,'All Prices combined'!$D401,'RAB Prices Short'!$E:$E,'All Prices combined'!$G401),IF($B401="RAB Long",SUMIFS('RAB Prices Long'!AV:AV,'RAB Prices Long'!$B:$B,'All Prices combined'!$D401,'RAB Prices Long'!$E:$E,'All Prices combined'!$G401)))),2)</f>
        <v>1.61</v>
      </c>
      <c r="AT401" s="2">
        <f>ROUND(IF($B401="Annuity",SUMIFS('Annuity Prices'!AW:AW,'Annuity Prices'!$B:$B,$D401,'Annuity Prices'!$E:$E,$G401),IF($B401="RAB Short",SUMIFS('RAB Prices Short'!AW:AW,'RAB Prices Short'!$B:$B,'All Prices combined'!$D401,'RAB Prices Short'!$E:$E,'All Prices combined'!$G401),IF($B401="RAB Long",SUMIFS('RAB Prices Long'!AW:AW,'RAB Prices Long'!$B:$B,'All Prices combined'!$D401,'RAB Prices Long'!$E:$E,'All Prices combined'!$G401)))),2)</f>
        <v>1.65</v>
      </c>
      <c r="AU401" s="2">
        <f>ROUND(IF($B401="Annuity",SUMIFS('Annuity Prices'!AX:AX,'Annuity Prices'!$B:$B,$D401,'Annuity Prices'!$E:$E,$G401),IF($B401="RAB Short",SUMIFS('RAB Prices Short'!AX:AX,'RAB Prices Short'!$B:$B,'All Prices combined'!$D401,'RAB Prices Short'!$E:$E,'All Prices combined'!$G401),IF($B401="RAB Long",SUMIFS('RAB Prices Long'!AX:AX,'RAB Prices Long'!$B:$B,'All Prices combined'!$D401,'RAB Prices Long'!$E:$E,'All Prices combined'!$G401)))),2)</f>
        <v>1.69</v>
      </c>
      <c r="AV401" s="2">
        <f>ROUND(IF($B401="Annuity",SUMIFS('Annuity Prices'!AY:AY,'Annuity Prices'!$B:$B,$D401,'Annuity Prices'!$E:$E,$G401),IF($B401="RAB Short",SUMIFS('RAB Prices Short'!AY:AY,'RAB Prices Short'!$B:$B,'All Prices combined'!$D401,'RAB Prices Short'!$E:$E,'All Prices combined'!$G401),IF($B401="RAB Long",SUMIFS('RAB Prices Long'!AY:AY,'RAB Prices Long'!$B:$B,'All Prices combined'!$D401,'RAB Prices Long'!$E:$E,'All Prices combined'!$G401)))),2)</f>
        <v>1.73</v>
      </c>
      <c r="AW401" s="2">
        <f>ROUND(IF($B401="Annuity",SUMIFS('Annuity Prices'!AZ:AZ,'Annuity Prices'!$B:$B,$D401,'Annuity Prices'!$E:$E,$G401),IF($B401="RAB Short",SUMIFS('RAB Prices Short'!AZ:AZ,'RAB Prices Short'!$B:$B,'All Prices combined'!$D401,'RAB Prices Short'!$E:$E,'All Prices combined'!$G401),IF($B401="RAB Long",SUMIFS('RAB Prices Long'!AZ:AZ,'RAB Prices Long'!$B:$B,'All Prices combined'!$D401,'RAB Prices Long'!$E:$E,'All Prices combined'!$G401)))),2)</f>
        <v>1.77</v>
      </c>
      <c r="AX401" s="2">
        <f>ROUND(IF($B401="Annuity",SUMIFS('Annuity Prices'!BA:BA,'Annuity Prices'!$B:$B,$D401,'Annuity Prices'!$E:$E,$G401),IF($B401="RAB Short",SUMIFS('RAB Prices Short'!BA:BA,'RAB Prices Short'!$B:$B,'All Prices combined'!$D401,'RAB Prices Short'!$E:$E,'All Prices combined'!$G401),IF($B401="RAB Long",SUMIFS('RAB Prices Long'!BA:BA,'RAB Prices Long'!$B:$B,'All Prices combined'!$D401,'RAB Prices Long'!$E:$E,'All Prices combined'!$G401)))),2)</f>
        <v>1.82</v>
      </c>
      <c r="AY401" s="2">
        <f>ROUND(IF($B401="Annuity",SUMIFS('Annuity Prices'!BB:BB,'Annuity Prices'!$B:$B,$D401,'Annuity Prices'!$E:$E,$G401),IF($B401="RAB Short",SUMIFS('RAB Prices Short'!BB:BB,'RAB Prices Short'!$B:$B,'All Prices combined'!$D401,'RAB Prices Short'!$E:$E,'All Prices combined'!$G401),IF($B401="RAB Long",SUMIFS('RAB Prices Long'!BB:BB,'RAB Prices Long'!$B:$B,'All Prices combined'!$D401,'RAB Prices Long'!$E:$E,'All Prices combined'!$G401)))),2)</f>
        <v>1.86</v>
      </c>
      <c r="AZ401" s="2">
        <f>ROUND(IF($B401="Annuity",SUMIFS('Annuity Prices'!BC:BC,'Annuity Prices'!$B:$B,$D401,'Annuity Prices'!$E:$E,$G401),IF($B401="RAB Short",SUMIFS('RAB Prices Short'!BC:BC,'RAB Prices Short'!$B:$B,'All Prices combined'!$D401,'RAB Prices Short'!$E:$E,'All Prices combined'!$G401),IF($B401="RAB Long",SUMIFS('RAB Prices Long'!BC:BC,'RAB Prices Long'!$B:$B,'All Prices combined'!$D401,'RAB Prices Long'!$E:$E,'All Prices combined'!$G401)))),2)</f>
        <v>1.91</v>
      </c>
      <c r="BA401" s="2">
        <f>ROUND(IF($B401="Annuity",SUMIFS('Annuity Prices'!BD:BD,'Annuity Prices'!$B:$B,$D401,'Annuity Prices'!$E:$E,$G401),IF($B401="RAB Short",SUMIFS('RAB Prices Short'!BD:BD,'RAB Prices Short'!$B:$B,'All Prices combined'!$D401,'RAB Prices Short'!$E:$E,'All Prices combined'!$G401),IF($B401="RAB Long",SUMIFS('RAB Prices Long'!BD:BD,'RAB Prices Long'!$B:$B,'All Prices combined'!$D401,'RAB Prices Long'!$E:$E,'All Prices combined'!$G401)))),2)</f>
        <v>1.96</v>
      </c>
      <c r="BB401" s="2">
        <f>ROUND(IF($B401="Annuity",SUMIFS('Annuity Prices'!BE:BE,'Annuity Prices'!$B:$B,$D401,'Annuity Prices'!$E:$E,$G401),IF($B401="RAB Short",SUMIFS('RAB Prices Short'!BE:BE,'RAB Prices Short'!$B:$B,'All Prices combined'!$D401,'RAB Prices Short'!$E:$E,'All Prices combined'!$G401),IF($B401="RAB Long",SUMIFS('RAB Prices Long'!BE:BE,'RAB Prices Long'!$B:$B,'All Prices combined'!$D401,'RAB Prices Long'!$E:$E,'All Prices combined'!$G401)))),2)</f>
        <v>2.0099999999999998</v>
      </c>
      <c r="BC401" s="2">
        <f>ROUND(IF($B401="Annuity",SUMIFS('Annuity Prices'!BF:BF,'Annuity Prices'!$B:$B,$D401,'Annuity Prices'!$E:$E,$G401),IF($B401="RAB Short",SUMIFS('RAB Prices Short'!BF:BF,'RAB Prices Short'!$B:$B,'All Prices combined'!$D401,'RAB Prices Short'!$E:$E,'All Prices combined'!$G401),IF($B401="RAB Long",SUMIFS('RAB Prices Long'!BF:BF,'RAB Prices Long'!$B:$B,'All Prices combined'!$D401,'RAB Prices Long'!$E:$E,'All Prices combined'!$G401)))),2)</f>
        <v>2.06</v>
      </c>
      <c r="BD401" s="2">
        <f>ROUND(IF($B401="Annuity",SUMIFS('Annuity Prices'!BG:BG,'Annuity Prices'!$B:$B,$D401,'Annuity Prices'!$E:$E,$G401),IF($B401="RAB Short",SUMIFS('RAB Prices Short'!BG:BG,'RAB Prices Short'!$B:$B,'All Prices combined'!$D401,'RAB Prices Short'!$E:$E,'All Prices combined'!$G401),IF($B401="RAB Long",SUMIFS('RAB Prices Long'!BG:BG,'RAB Prices Long'!$B:$B,'All Prices combined'!$D401,'RAB Prices Long'!$E:$E,'All Prices combined'!$G401)))),2)</f>
        <v>2.11</v>
      </c>
      <c r="BE401" s="2">
        <f>ROUND(IF($B401="Annuity",SUMIFS('Annuity Prices'!BH:BH,'Annuity Prices'!$B:$B,$D401,'Annuity Prices'!$E:$E,$G401),IF($B401="RAB Short",SUMIFS('RAB Prices Short'!BH:BH,'RAB Prices Short'!$B:$B,'All Prices combined'!$D401,'RAB Prices Short'!$E:$E,'All Prices combined'!$G401),IF($B401="RAB Long",SUMIFS('RAB Prices Long'!BH:BH,'RAB Prices Long'!$B:$B,'All Prices combined'!$D401,'RAB Prices Long'!$E:$E,'All Prices combined'!$G401)))),2)</f>
        <v>2.16</v>
      </c>
      <c r="BF401" s="2">
        <f>ROUND(IF($B401="Annuity",SUMIFS('Annuity Prices'!BI:BI,'Annuity Prices'!$B:$B,$D401,'Annuity Prices'!$E:$E,$G401),IF($B401="RAB Short",SUMIFS('RAB Prices Short'!BI:BI,'RAB Prices Short'!$B:$B,'All Prices combined'!$D401,'RAB Prices Short'!$E:$E,'All Prices combined'!$G401),IF($B401="RAB Long",SUMIFS('RAB Prices Long'!BI:BI,'RAB Prices Long'!$B:$B,'All Prices combined'!$D401,'RAB Prices Long'!$E:$E,'All Prices combined'!$G401)))),2)</f>
        <v>2.2200000000000002</v>
      </c>
      <c r="BG401" s="2">
        <f>ROUND(IF($B401="Annuity",SUMIFS('Annuity Prices'!BJ:BJ,'Annuity Prices'!$B:$B,$D401,'Annuity Prices'!$E:$E,$G401),IF($B401="RAB Short",SUMIFS('RAB Prices Short'!BJ:BJ,'RAB Prices Short'!$B:$B,'All Prices combined'!$D401,'RAB Prices Short'!$E:$E,'All Prices combined'!$G401),IF($B401="RAB Long",SUMIFS('RAB Prices Long'!BJ:BJ,'RAB Prices Long'!$B:$B,'All Prices combined'!$D401,'RAB Prices Long'!$E:$E,'All Prices combined'!$G401)))),2)</f>
        <v>2.27</v>
      </c>
      <c r="BH401" s="2">
        <f>ROUND(IF($B401="Annuity",SUMIFS('Annuity Prices'!BK:BK,'Annuity Prices'!$B:$B,$D401,'Annuity Prices'!$E:$E,$G401),IF($B401="RAB Short",SUMIFS('RAB Prices Short'!BK:BK,'RAB Prices Short'!$B:$B,'All Prices combined'!$D401,'RAB Prices Short'!$E:$E,'All Prices combined'!$G401),IF($B401="RAB Long",SUMIFS('RAB Prices Long'!BK:BK,'RAB Prices Long'!$B:$B,'All Prices combined'!$D401,'RAB Prices Long'!$E:$E,'All Prices combined'!$G401)))),2)</f>
        <v>2.33</v>
      </c>
      <c r="BI401" s="2">
        <f>ROUND(IF($B401="Annuity",SUMIFS('Annuity Prices'!BL:BL,'Annuity Prices'!$B:$B,$D401,'Annuity Prices'!$E:$E,$G401),IF($B401="RAB Short",SUMIFS('RAB Prices Short'!BL:BL,'RAB Prices Short'!$B:$B,'All Prices combined'!$D401,'RAB Prices Short'!$E:$E,'All Prices combined'!$G401),IF($B401="RAB Long",SUMIFS('RAB Prices Long'!BL:BL,'RAB Prices Long'!$B:$B,'All Prices combined'!$D401,'RAB Prices Long'!$E:$E,'All Prices combined'!$G401)))),2)</f>
        <v>2.39</v>
      </c>
      <c r="BJ401" s="2">
        <f>ROUND(IF($B401="Annuity",SUMIFS('Annuity Prices'!BM:BM,'Annuity Prices'!$B:$B,$D401,'Annuity Prices'!$E:$E,$G401),IF($B401="RAB Short",SUMIFS('RAB Prices Short'!BM:BM,'RAB Prices Short'!$B:$B,'All Prices combined'!$D401,'RAB Prices Short'!$E:$E,'All Prices combined'!$G401),IF($B401="RAB Long",SUMIFS('RAB Prices Long'!BM:BM,'RAB Prices Long'!$B:$B,'All Prices combined'!$D401,'RAB Prices Long'!$E:$E,'All Prices combined'!$G401)))),2)</f>
        <v>2.4500000000000002</v>
      </c>
      <c r="BK401" s="2">
        <f>ROUND(IF($B401="Annuity",SUMIFS('Annuity Prices'!BN:BN,'Annuity Prices'!$B:$B,$D401,'Annuity Prices'!$E:$E,$G401),IF($B401="RAB Short",SUMIFS('RAB Prices Short'!BN:BN,'RAB Prices Short'!$B:$B,'All Prices combined'!$D401,'RAB Prices Short'!$E:$E,'All Prices combined'!$G401),IF($B401="RAB Long",SUMIFS('RAB Prices Long'!BN:BN,'RAB Prices Long'!$B:$B,'All Prices combined'!$D401,'RAB Prices Long'!$E:$E,'All Prices combined'!$G401)))),2)</f>
        <v>2.5099999999999998</v>
      </c>
      <c r="BL401" s="2">
        <f>ROUND(IF($B401="Annuity",SUMIFS('Annuity Prices'!BO:BO,'Annuity Prices'!$B:$B,$D401,'Annuity Prices'!$E:$E,$G401),IF($B401="RAB Short",SUMIFS('RAB Prices Short'!BO:BO,'RAB Prices Short'!$B:$B,'All Prices combined'!$D401,'RAB Prices Short'!$E:$E,'All Prices combined'!$G401),IF($B401="RAB Long",SUMIFS('RAB Prices Long'!BO:BO,'RAB Prices Long'!$B:$B,'All Prices combined'!$D401,'RAB Prices Long'!$E:$E,'All Prices combined'!$G401)))),2)</f>
        <v>2.57</v>
      </c>
      <c r="BM401" s="2">
        <f>ROUND(IF($B401="Annuity",SUMIFS('Annuity Prices'!BP:BP,'Annuity Prices'!$B:$B,$D401,'Annuity Prices'!$E:$E,$G401),IF($B401="RAB Short",SUMIFS('RAB Prices Short'!BP:BP,'RAB Prices Short'!$B:$B,'All Prices combined'!$D401,'RAB Prices Short'!$E:$E,'All Prices combined'!$G401),IF($B401="RAB Long",SUMIFS('RAB Prices Long'!BP:BP,'RAB Prices Long'!$B:$B,'All Prices combined'!$D401,'RAB Prices Long'!$E:$E,'All Prices combined'!$G401)))),2)</f>
        <v>2.64</v>
      </c>
      <c r="BN401" s="2">
        <f>ROUND(IF($B401="Annuity",SUMIFS('Annuity Prices'!BQ:BQ,'Annuity Prices'!$B:$B,$D401,'Annuity Prices'!$E:$E,$G401),IF($B401="RAB Short",SUMIFS('RAB Prices Short'!BQ:BQ,'RAB Prices Short'!$B:$B,'All Prices combined'!$D401,'RAB Prices Short'!$E:$E,'All Prices combined'!$G401),IF($B401="RAB Long",SUMIFS('RAB Prices Long'!BQ:BQ,'RAB Prices Long'!$B:$B,'All Prices combined'!$D401,'RAB Prices Long'!$E:$E,'All Prices combined'!$G401)))),2)</f>
        <v>2.71</v>
      </c>
      <c r="BO401" s="2">
        <f>ROUND(IF($B401="Annuity",SUMIFS('Annuity Prices'!BR:BR,'Annuity Prices'!$B:$B,$D401,'Annuity Prices'!$E:$E,$G401),IF($B401="RAB Short",SUMIFS('RAB Prices Short'!BR:BR,'RAB Prices Short'!$B:$B,'All Prices combined'!$D401,'RAB Prices Short'!$E:$E,'All Prices combined'!$G401),IF($B401="RAB Long",SUMIFS('RAB Prices Long'!BR:BR,'RAB Prices Long'!$B:$B,'All Prices combined'!$D401,'RAB Prices Long'!$E:$E,'All Prices combined'!$G401)))),2)</f>
        <v>2.78</v>
      </c>
      <c r="BP401" s="2">
        <f>ROUND(IF($B401="Annuity",SUMIFS('Annuity Prices'!BS:BS,'Annuity Prices'!$B:$B,$D401,'Annuity Prices'!$E:$E,$G401),IF($B401="RAB Short",SUMIFS('RAB Prices Short'!BS:BS,'RAB Prices Short'!$B:$B,'All Prices combined'!$D401,'RAB Prices Short'!$E:$E,'All Prices combined'!$G401),IF($B401="RAB Long",SUMIFS('RAB Prices Long'!BS:BS,'RAB Prices Long'!$B:$B,'All Prices combined'!$D401,'RAB Prices Long'!$E:$E,'All Prices combined'!$G401)))),2)</f>
        <v>2.84</v>
      </c>
      <c r="BQ401" s="2">
        <f>ROUND(IF($B401="Annuity",SUMIFS('Annuity Prices'!BT:BT,'Annuity Prices'!$B:$B,$D401,'Annuity Prices'!$E:$E,$G401),IF($B401="RAB Short",SUMIFS('RAB Prices Short'!BT:BT,'RAB Prices Short'!$B:$B,'All Prices combined'!$D401,'RAB Prices Short'!$E:$E,'All Prices combined'!$G401),IF($B401="RAB Long",SUMIFS('RAB Prices Long'!BT:BT,'RAB Prices Long'!$B:$B,'All Prices combined'!$D401,'RAB Prices Long'!$E:$E,'All Prices combined'!$G401)))),2)</f>
        <v>2.92</v>
      </c>
      <c r="BR401" s="2">
        <f>ROUND(IF($B401="Annuity",SUMIFS('Annuity Prices'!BU:BU,'Annuity Prices'!$B:$B,$D401,'Annuity Prices'!$E:$E,$G401),IF($B401="RAB Short",SUMIFS('RAB Prices Short'!BU:BU,'RAB Prices Short'!$B:$B,'All Prices combined'!$D401,'RAB Prices Short'!$E:$E,'All Prices combined'!$G401),IF($B401="RAB Long",SUMIFS('RAB Prices Long'!BU:BU,'RAB Prices Long'!$B:$B,'All Prices combined'!$D401,'RAB Prices Long'!$E:$E,'All Prices combined'!$G401)))),2)</f>
        <v>2.99</v>
      </c>
      <c r="BS401" s="2">
        <f>ROUND(IF($B401="Annuity",SUMIFS('Annuity Prices'!BV:BV,'Annuity Prices'!$B:$B,$D401,'Annuity Prices'!$E:$E,$G401),IF($B401="RAB Short",SUMIFS('RAB Prices Short'!BV:BV,'RAB Prices Short'!$B:$B,'All Prices combined'!$D401,'RAB Prices Short'!$E:$E,'All Prices combined'!$G401),IF($B401="RAB Long",SUMIFS('RAB Prices Long'!BV:BV,'RAB Prices Long'!$B:$B,'All Prices combined'!$D401,'RAB Prices Long'!$E:$E,'All Prices combined'!$G401)))),2)</f>
        <v>3.07</v>
      </c>
      <c r="BT401" s="2">
        <f>ROUND(IF($B401="Annuity",SUMIFS('Annuity Prices'!BW:BW,'Annuity Prices'!$B:$B,$D401,'Annuity Prices'!$E:$E,$G401),IF($B401="RAB Short",SUMIFS('RAB Prices Short'!BW:BW,'RAB Prices Short'!$B:$B,'All Prices combined'!$D401,'RAB Prices Short'!$E:$E,'All Prices combined'!$G401),IF($B401="RAB Long",SUMIFS('RAB Prices Long'!BW:BW,'RAB Prices Long'!$B:$B,'All Prices combined'!$D401,'RAB Prices Long'!$E:$E,'All Prices combined'!$G401)))),2)</f>
        <v>3.15</v>
      </c>
      <c r="BU401" s="2">
        <f>ROUND(IF($B401="Annuity",SUMIFS('Annuity Prices'!BX:BX,'Annuity Prices'!$B:$B,$D401,'Annuity Prices'!$E:$E,$G401),IF($B401="RAB Short",SUMIFS('RAB Prices Short'!BX:BX,'RAB Prices Short'!$B:$B,'All Prices combined'!$D401,'RAB Prices Short'!$E:$E,'All Prices combined'!$G401),IF($B401="RAB Long",SUMIFS('RAB Prices Long'!BX:BX,'RAB Prices Long'!$B:$B,'All Prices combined'!$D401,'RAB Prices Long'!$E:$E,'All Prices combined'!$G401)))),2)</f>
        <v>3.22</v>
      </c>
    </row>
    <row r="402" spans="2:73" x14ac:dyDescent="0.25">
      <c r="B402" t="s">
        <v>45</v>
      </c>
      <c r="C402">
        <v>5</v>
      </c>
      <c r="E402" t="s">
        <v>137</v>
      </c>
      <c r="F402">
        <v>5</v>
      </c>
      <c r="G402" t="s">
        <v>138</v>
      </c>
      <c r="I402" s="2">
        <f>ROUND(IF($B402="Annuity",SUMIFS('Annuity Prices'!L:L,'Annuity Prices'!$B:$B,$D402,'Annuity Prices'!$E:$E,$G402),IF($B402="RAB Short",SUMIFS('RAB Prices Short'!L:L,'RAB Prices Short'!$B:$B,'All Prices combined'!$D402,'RAB Prices Short'!$E:$E,'All Prices combined'!$G402),IF($B402="RAB Long",SUMIFS('RAB Prices Long'!L:L,'RAB Prices Long'!$B:$B,'All Prices combined'!$D402,'RAB Prices Long'!$E:$E,'All Prices combined'!$G402)))),2)</f>
        <v>0</v>
      </c>
      <c r="J402" s="2">
        <f>ROUND(IF($B402="Annuity",SUMIFS('Annuity Prices'!M:M,'Annuity Prices'!$B:$B,$D402,'Annuity Prices'!$E:$E,$G402),IF($B402="RAB Short",SUMIFS('RAB Prices Short'!M:M,'RAB Prices Short'!$B:$B,'All Prices combined'!$D402,'RAB Prices Short'!$E:$E,'All Prices combined'!$G402),IF($B402="RAB Long",SUMIFS('RAB Prices Long'!M:M,'RAB Prices Long'!$B:$B,'All Prices combined'!$D402,'RAB Prices Long'!$E:$E,'All Prices combined'!$G402)))),2)</f>
        <v>0</v>
      </c>
      <c r="K402" s="2">
        <f>ROUND(IF($B402="Annuity",SUMIFS('Annuity Prices'!N:N,'Annuity Prices'!$B:$B,$D402,'Annuity Prices'!$E:$E,$G402),IF($B402="RAB Short",SUMIFS('RAB Prices Short'!N:N,'RAB Prices Short'!$B:$B,'All Prices combined'!$D402,'RAB Prices Short'!$E:$E,'All Prices combined'!$G402),IF($B402="RAB Long",SUMIFS('RAB Prices Long'!N:N,'RAB Prices Long'!$B:$B,'All Prices combined'!$D402,'RAB Prices Long'!$E:$E,'All Prices combined'!$G402)))),2)</f>
        <v>0</v>
      </c>
      <c r="L402" s="2">
        <f>ROUND(IF($B402="Annuity",SUMIFS('Annuity Prices'!O:O,'Annuity Prices'!$B:$B,$D402,'Annuity Prices'!$E:$E,$G402),IF($B402="RAB Short",SUMIFS('RAB Prices Short'!O:O,'RAB Prices Short'!$B:$B,'All Prices combined'!$D402,'RAB Prices Short'!$E:$E,'All Prices combined'!$G402),IF($B402="RAB Long",SUMIFS('RAB Prices Long'!O:O,'RAB Prices Long'!$B:$B,'All Prices combined'!$D402,'RAB Prices Long'!$E:$E,'All Prices combined'!$G402)))),2)</f>
        <v>0</v>
      </c>
      <c r="M402" s="2">
        <f>ROUND(IF($B402="Annuity",SUMIFS('Annuity Prices'!P:P,'Annuity Prices'!$B:$B,$D402,'Annuity Prices'!$E:$E,$G402),IF($B402="RAB Short",SUMIFS('RAB Prices Short'!P:P,'RAB Prices Short'!$B:$B,'All Prices combined'!$D402,'RAB Prices Short'!$E:$E,'All Prices combined'!$G402),IF($B402="RAB Long",SUMIFS('RAB Prices Long'!P:P,'RAB Prices Long'!$B:$B,'All Prices combined'!$D402,'RAB Prices Long'!$E:$E,'All Prices combined'!$G402)))),2)</f>
        <v>0</v>
      </c>
      <c r="N402" s="2">
        <f>ROUND(IF($B402="Annuity",SUMIFS('Annuity Prices'!Q:Q,'Annuity Prices'!$B:$B,$D402,'Annuity Prices'!$E:$E,$G402),IF($B402="RAB Short",SUMIFS('RAB Prices Short'!Q:Q,'RAB Prices Short'!$B:$B,'All Prices combined'!$D402,'RAB Prices Short'!$E:$E,'All Prices combined'!$G402),IF($B402="RAB Long",SUMIFS('RAB Prices Long'!Q:Q,'RAB Prices Long'!$B:$B,'All Prices combined'!$D402,'RAB Prices Long'!$E:$E,'All Prices combined'!$G402)))),2)</f>
        <v>0</v>
      </c>
      <c r="O402" s="2">
        <f>ROUND(IF($B402="Annuity",SUMIFS('Annuity Prices'!R:R,'Annuity Prices'!$B:$B,$D402,'Annuity Prices'!$E:$E,$G402),IF($B402="RAB Short",SUMIFS('RAB Prices Short'!R:R,'RAB Prices Short'!$B:$B,'All Prices combined'!$D402,'RAB Prices Short'!$E:$E,'All Prices combined'!$G402),IF($B402="RAB Long",SUMIFS('RAB Prices Long'!R:R,'RAB Prices Long'!$B:$B,'All Prices combined'!$D402,'RAB Prices Long'!$E:$E,'All Prices combined'!$G402)))),2)</f>
        <v>0</v>
      </c>
      <c r="P402" s="2">
        <f>ROUND(IF($B402="Annuity",SUMIFS('Annuity Prices'!S:S,'Annuity Prices'!$B:$B,$D402,'Annuity Prices'!$E:$E,$G402),IF($B402="RAB Short",SUMIFS('RAB Prices Short'!S:S,'RAB Prices Short'!$B:$B,'All Prices combined'!$D402,'RAB Prices Short'!$E:$E,'All Prices combined'!$G402),IF($B402="RAB Long",SUMIFS('RAB Prices Long'!S:S,'RAB Prices Long'!$B:$B,'All Prices combined'!$D402,'RAB Prices Long'!$E:$E,'All Prices combined'!$G402)))),2)</f>
        <v>0</v>
      </c>
      <c r="Q402" s="2">
        <f>ROUND(IF($B402="Annuity",SUMIFS('Annuity Prices'!T:T,'Annuity Prices'!$B:$B,$D402,'Annuity Prices'!$E:$E,$G402),IF($B402="RAB Short",SUMIFS('RAB Prices Short'!T:T,'RAB Prices Short'!$B:$B,'All Prices combined'!$D402,'RAB Prices Short'!$E:$E,'All Prices combined'!$G402),IF($B402="RAB Long",SUMIFS('RAB Prices Long'!T:T,'RAB Prices Long'!$B:$B,'All Prices combined'!$D402,'RAB Prices Long'!$E:$E,'All Prices combined'!$G402)))),2)</f>
        <v>0</v>
      </c>
      <c r="R402" s="2">
        <f>ROUND(IF($B402="Annuity",SUMIFS('Annuity Prices'!U:U,'Annuity Prices'!$B:$B,$D402,'Annuity Prices'!$E:$E,$G402),IF($B402="RAB Short",SUMIFS('RAB Prices Short'!U:U,'RAB Prices Short'!$B:$B,'All Prices combined'!$D402,'RAB Prices Short'!$E:$E,'All Prices combined'!$G402),IF($B402="RAB Long",SUMIFS('RAB Prices Long'!U:U,'RAB Prices Long'!$B:$B,'All Prices combined'!$D402,'RAB Prices Long'!$E:$E,'All Prices combined'!$G402)))),2)</f>
        <v>0</v>
      </c>
      <c r="S402" s="2">
        <f>ROUND(IF($B402="Annuity",SUMIFS('Annuity Prices'!V:V,'Annuity Prices'!$B:$B,$D402,'Annuity Prices'!$E:$E,$G402),IF($B402="RAB Short",SUMIFS('RAB Prices Short'!V:V,'RAB Prices Short'!$B:$B,'All Prices combined'!$D402,'RAB Prices Short'!$E:$E,'All Prices combined'!$G402),IF($B402="RAB Long",SUMIFS('RAB Prices Long'!V:V,'RAB Prices Long'!$B:$B,'All Prices combined'!$D402,'RAB Prices Long'!$E:$E,'All Prices combined'!$G402)))),2)</f>
        <v>0</v>
      </c>
      <c r="T402" s="2">
        <f>ROUND(IF($B402="Annuity",SUMIFS('Annuity Prices'!W:W,'Annuity Prices'!$B:$B,$D402,'Annuity Prices'!$E:$E,$G402),IF($B402="RAB Short",SUMIFS('RAB Prices Short'!W:W,'RAB Prices Short'!$B:$B,'All Prices combined'!$D402,'RAB Prices Short'!$E:$E,'All Prices combined'!$G402),IF($B402="RAB Long",SUMIFS('RAB Prices Long'!W:W,'RAB Prices Long'!$B:$B,'All Prices combined'!$D402,'RAB Prices Long'!$E:$E,'All Prices combined'!$G402)))),2)</f>
        <v>0</v>
      </c>
      <c r="U402" s="2">
        <f>ROUND(IF($B402="Annuity",SUMIFS('Annuity Prices'!X:X,'Annuity Prices'!$B:$B,$D402,'Annuity Prices'!$E:$E,$G402),IF($B402="RAB Short",SUMIFS('RAB Prices Short'!X:X,'RAB Prices Short'!$B:$B,'All Prices combined'!$D402,'RAB Prices Short'!$E:$E,'All Prices combined'!$G402),IF($B402="RAB Long",SUMIFS('RAB Prices Long'!X:X,'RAB Prices Long'!$B:$B,'All Prices combined'!$D402,'RAB Prices Long'!$E:$E,'All Prices combined'!$G402)))),2)</f>
        <v>0</v>
      </c>
      <c r="V402" s="2">
        <f>ROUND(IF($B402="Annuity",SUMIFS('Annuity Prices'!Y:Y,'Annuity Prices'!$B:$B,$D402,'Annuity Prices'!$E:$E,$G402),IF($B402="RAB Short",SUMIFS('RAB Prices Short'!Y:Y,'RAB Prices Short'!$B:$B,'All Prices combined'!$D402,'RAB Prices Short'!$E:$E,'All Prices combined'!$G402),IF($B402="RAB Long",SUMIFS('RAB Prices Long'!Y:Y,'RAB Prices Long'!$B:$B,'All Prices combined'!$D402,'RAB Prices Long'!$E:$E,'All Prices combined'!$G402)))),2)</f>
        <v>0</v>
      </c>
      <c r="W402" s="2">
        <f>ROUND(IF($B402="Annuity",SUMIFS('Annuity Prices'!Z:Z,'Annuity Prices'!$B:$B,$D402,'Annuity Prices'!$E:$E,$G402),IF($B402="RAB Short",SUMIFS('RAB Prices Short'!Z:Z,'RAB Prices Short'!$B:$B,'All Prices combined'!$D402,'RAB Prices Short'!$E:$E,'All Prices combined'!$G402),IF($B402="RAB Long",SUMIFS('RAB Prices Long'!Z:Z,'RAB Prices Long'!$B:$B,'All Prices combined'!$D402,'RAB Prices Long'!$E:$E,'All Prices combined'!$G402)))),2)</f>
        <v>0</v>
      </c>
      <c r="X402" s="2">
        <f>ROUND(IF($B402="Annuity",SUMIFS('Annuity Prices'!AA:AA,'Annuity Prices'!$B:$B,$D402,'Annuity Prices'!$E:$E,$G402),IF($B402="RAB Short",SUMIFS('RAB Prices Short'!AA:AA,'RAB Prices Short'!$B:$B,'All Prices combined'!$D402,'RAB Prices Short'!$E:$E,'All Prices combined'!$G402),IF($B402="RAB Long",SUMIFS('RAB Prices Long'!AA:AA,'RAB Prices Long'!$B:$B,'All Prices combined'!$D402,'RAB Prices Long'!$E:$E,'All Prices combined'!$G402)))),2)</f>
        <v>0</v>
      </c>
      <c r="Y402" s="2">
        <f>ROUND(IF($B402="Annuity",SUMIFS('Annuity Prices'!AB:AB,'Annuity Prices'!$B:$B,$D402,'Annuity Prices'!$E:$E,$G402),IF($B402="RAB Short",SUMIFS('RAB Prices Short'!AB:AB,'RAB Prices Short'!$B:$B,'All Prices combined'!$D402,'RAB Prices Short'!$E:$E,'All Prices combined'!$G402),IF($B402="RAB Long",SUMIFS('RAB Prices Long'!AB:AB,'RAB Prices Long'!$B:$B,'All Prices combined'!$D402,'RAB Prices Long'!$E:$E,'All Prices combined'!$G402)))),2)</f>
        <v>0</v>
      </c>
      <c r="Z402" s="2">
        <f>ROUND(IF($B402="Annuity",SUMIFS('Annuity Prices'!AC:AC,'Annuity Prices'!$B:$B,$D402,'Annuity Prices'!$E:$E,$G402),IF($B402="RAB Short",SUMIFS('RAB Prices Short'!AC:AC,'RAB Prices Short'!$B:$B,'All Prices combined'!$D402,'RAB Prices Short'!$E:$E,'All Prices combined'!$G402),IF($B402="RAB Long",SUMIFS('RAB Prices Long'!AC:AC,'RAB Prices Long'!$B:$B,'All Prices combined'!$D402,'RAB Prices Long'!$E:$E,'All Prices combined'!$G402)))),2)</f>
        <v>0</v>
      </c>
      <c r="AA402" s="2">
        <f>ROUND(IF($B402="Annuity",SUMIFS('Annuity Prices'!AD:AD,'Annuity Prices'!$B:$B,$D402,'Annuity Prices'!$E:$E,$G402),IF($B402="RAB Short",SUMIFS('RAB Prices Short'!AD:AD,'RAB Prices Short'!$B:$B,'All Prices combined'!$D402,'RAB Prices Short'!$E:$E,'All Prices combined'!$G402),IF($B402="RAB Long",SUMIFS('RAB Prices Long'!AD:AD,'RAB Prices Long'!$B:$B,'All Prices combined'!$D402,'RAB Prices Long'!$E:$E,'All Prices combined'!$G402)))),2)</f>
        <v>0</v>
      </c>
      <c r="AB402" s="2">
        <f>ROUND(IF($B402="Annuity",SUMIFS('Annuity Prices'!AE:AE,'Annuity Prices'!$B:$B,$D402,'Annuity Prices'!$E:$E,$G402),IF($B402="RAB Short",SUMIFS('RAB Prices Short'!AE:AE,'RAB Prices Short'!$B:$B,'All Prices combined'!$D402,'RAB Prices Short'!$E:$E,'All Prices combined'!$G402),IF($B402="RAB Long",SUMIFS('RAB Prices Long'!AE:AE,'RAB Prices Long'!$B:$B,'All Prices combined'!$D402,'RAB Prices Long'!$E:$E,'All Prices combined'!$G402)))),2)</f>
        <v>0</v>
      </c>
      <c r="AC402" s="2">
        <f>ROUND(IF($B402="Annuity",SUMIFS('Annuity Prices'!AF:AF,'Annuity Prices'!$B:$B,$D402,'Annuity Prices'!$E:$E,$G402),IF($B402="RAB Short",SUMIFS('RAB Prices Short'!AF:AF,'RAB Prices Short'!$B:$B,'All Prices combined'!$D402,'RAB Prices Short'!$E:$E,'All Prices combined'!$G402),IF($B402="RAB Long",SUMIFS('RAB Prices Long'!AF:AF,'RAB Prices Long'!$B:$B,'All Prices combined'!$D402,'RAB Prices Long'!$E:$E,'All Prices combined'!$G402)))),2)</f>
        <v>0</v>
      </c>
      <c r="AD402" s="2">
        <f>ROUND(IF($B402="Annuity",SUMIFS('Annuity Prices'!AG:AG,'Annuity Prices'!$B:$B,$D402,'Annuity Prices'!$E:$E,$G402),IF($B402="RAB Short",SUMIFS('RAB Prices Short'!AG:AG,'RAB Prices Short'!$B:$B,'All Prices combined'!$D402,'RAB Prices Short'!$E:$E,'All Prices combined'!$G402),IF($B402="RAB Long",SUMIFS('RAB Prices Long'!AG:AG,'RAB Prices Long'!$B:$B,'All Prices combined'!$D402,'RAB Prices Long'!$E:$E,'All Prices combined'!$G402)))),2)</f>
        <v>0</v>
      </c>
      <c r="AE402" s="2">
        <f>ROUND(IF($B402="Annuity",SUMIFS('Annuity Prices'!AH:AH,'Annuity Prices'!$B:$B,$D402,'Annuity Prices'!$E:$E,$G402),IF($B402="RAB Short",SUMIFS('RAB Prices Short'!AH:AH,'RAB Prices Short'!$B:$B,'All Prices combined'!$D402,'RAB Prices Short'!$E:$E,'All Prices combined'!$G402),IF($B402="RAB Long",SUMIFS('RAB Prices Long'!AH:AH,'RAB Prices Long'!$B:$B,'All Prices combined'!$D402,'RAB Prices Long'!$E:$E,'All Prices combined'!$G402)))),2)</f>
        <v>0</v>
      </c>
      <c r="AF402" s="2">
        <f>ROUND(IF($B402="Annuity",SUMIFS('Annuity Prices'!AI:AI,'Annuity Prices'!$B:$B,$D402,'Annuity Prices'!$E:$E,$G402),IF($B402="RAB Short",SUMIFS('RAB Prices Short'!AI:AI,'RAB Prices Short'!$B:$B,'All Prices combined'!$D402,'RAB Prices Short'!$E:$E,'All Prices combined'!$G402),IF($B402="RAB Long",SUMIFS('RAB Prices Long'!AI:AI,'RAB Prices Long'!$B:$B,'All Prices combined'!$D402,'RAB Prices Long'!$E:$E,'All Prices combined'!$G402)))),2)</f>
        <v>0</v>
      </c>
      <c r="AG402" s="2">
        <f>ROUND(IF($B402="Annuity",SUMIFS('Annuity Prices'!AJ:AJ,'Annuity Prices'!$B:$B,$D402,'Annuity Prices'!$E:$E,$G402),IF($B402="RAB Short",SUMIFS('RAB Prices Short'!AJ:AJ,'RAB Prices Short'!$B:$B,'All Prices combined'!$D402,'RAB Prices Short'!$E:$E,'All Prices combined'!$G402),IF($B402="RAB Long",SUMIFS('RAB Prices Long'!AJ:AJ,'RAB Prices Long'!$B:$B,'All Prices combined'!$D402,'RAB Prices Long'!$E:$E,'All Prices combined'!$G402)))),2)</f>
        <v>0</v>
      </c>
      <c r="AH402" s="2">
        <f>ROUND(IF($B402="Annuity",SUMIFS('Annuity Prices'!AK:AK,'Annuity Prices'!$B:$B,$D402,'Annuity Prices'!$E:$E,$G402),IF($B402="RAB Short",SUMIFS('RAB Prices Short'!AK:AK,'RAB Prices Short'!$B:$B,'All Prices combined'!$D402,'RAB Prices Short'!$E:$E,'All Prices combined'!$G402),IF($B402="RAB Long",SUMIFS('RAB Prices Long'!AK:AK,'RAB Prices Long'!$B:$B,'All Prices combined'!$D402,'RAB Prices Long'!$E:$E,'All Prices combined'!$G402)))),2)</f>
        <v>0</v>
      </c>
      <c r="AI402" s="2">
        <f>ROUND(IF($B402="Annuity",SUMIFS('Annuity Prices'!AL:AL,'Annuity Prices'!$B:$B,$D402,'Annuity Prices'!$E:$E,$G402),IF($B402="RAB Short",SUMIFS('RAB Prices Short'!AL:AL,'RAB Prices Short'!$B:$B,'All Prices combined'!$D402,'RAB Prices Short'!$E:$E,'All Prices combined'!$G402),IF($B402="RAB Long",SUMIFS('RAB Prices Long'!AL:AL,'RAB Prices Long'!$B:$B,'All Prices combined'!$D402,'RAB Prices Long'!$E:$E,'All Prices combined'!$G402)))),2)</f>
        <v>0</v>
      </c>
      <c r="AJ402" s="2">
        <f>ROUND(IF($B402="Annuity",SUMIFS('Annuity Prices'!AM:AM,'Annuity Prices'!$B:$B,$D402,'Annuity Prices'!$E:$E,$G402),IF($B402="RAB Short",SUMIFS('RAB Prices Short'!AM:AM,'RAB Prices Short'!$B:$B,'All Prices combined'!$D402,'RAB Prices Short'!$E:$E,'All Prices combined'!$G402),IF($B402="RAB Long",SUMIFS('RAB Prices Long'!AM:AM,'RAB Prices Long'!$B:$B,'All Prices combined'!$D402,'RAB Prices Long'!$E:$E,'All Prices combined'!$G402)))),2)</f>
        <v>0</v>
      </c>
      <c r="AK402" s="2">
        <f>ROUND(IF($B402="Annuity",SUMIFS('Annuity Prices'!AN:AN,'Annuity Prices'!$B:$B,$D402,'Annuity Prices'!$E:$E,$G402),IF($B402="RAB Short",SUMIFS('RAB Prices Short'!AN:AN,'RAB Prices Short'!$B:$B,'All Prices combined'!$D402,'RAB Prices Short'!$E:$E,'All Prices combined'!$G402),IF($B402="RAB Long",SUMIFS('RAB Prices Long'!AN:AN,'RAB Prices Long'!$B:$B,'All Prices combined'!$D402,'RAB Prices Long'!$E:$E,'All Prices combined'!$G402)))),2)</f>
        <v>0</v>
      </c>
      <c r="AL402" s="2">
        <f>ROUND(IF($B402="Annuity",SUMIFS('Annuity Prices'!AO:AO,'Annuity Prices'!$B:$B,$D402,'Annuity Prices'!$E:$E,$G402),IF($B402="RAB Short",SUMIFS('RAB Prices Short'!AO:AO,'RAB Prices Short'!$B:$B,'All Prices combined'!$D402,'RAB Prices Short'!$E:$E,'All Prices combined'!$G402),IF($B402="RAB Long",SUMIFS('RAB Prices Long'!AO:AO,'RAB Prices Long'!$B:$B,'All Prices combined'!$D402,'RAB Prices Long'!$E:$E,'All Prices combined'!$G402)))),2)</f>
        <v>0</v>
      </c>
      <c r="AM402" s="2">
        <f>ROUND(IF($B402="Annuity",SUMIFS('Annuity Prices'!AP:AP,'Annuity Prices'!$B:$B,$D402,'Annuity Prices'!$E:$E,$G402),IF($B402="RAB Short",SUMIFS('RAB Prices Short'!AP:AP,'RAB Prices Short'!$B:$B,'All Prices combined'!$D402,'RAB Prices Short'!$E:$E,'All Prices combined'!$G402),IF($B402="RAB Long",SUMIFS('RAB Prices Long'!AP:AP,'RAB Prices Long'!$B:$B,'All Prices combined'!$D402,'RAB Prices Long'!$E:$E,'All Prices combined'!$G402)))),2)</f>
        <v>0</v>
      </c>
      <c r="AN402" s="2">
        <f>ROUND(IF($B402="Annuity",SUMIFS('Annuity Prices'!AQ:AQ,'Annuity Prices'!$B:$B,$D402,'Annuity Prices'!$E:$E,$G402),IF($B402="RAB Short",SUMIFS('RAB Prices Short'!AQ:AQ,'RAB Prices Short'!$B:$B,'All Prices combined'!$D402,'RAB Prices Short'!$E:$E,'All Prices combined'!$G402),IF($B402="RAB Long",SUMIFS('RAB Prices Long'!AQ:AQ,'RAB Prices Long'!$B:$B,'All Prices combined'!$D402,'RAB Prices Long'!$E:$E,'All Prices combined'!$G402)))),2)</f>
        <v>0</v>
      </c>
      <c r="AO402" s="2">
        <f>ROUND(IF($B402="Annuity",SUMIFS('Annuity Prices'!AR:AR,'Annuity Prices'!$B:$B,$D402,'Annuity Prices'!$E:$E,$G402),IF($B402="RAB Short",SUMIFS('RAB Prices Short'!AR:AR,'RAB Prices Short'!$B:$B,'All Prices combined'!$D402,'RAB Prices Short'!$E:$E,'All Prices combined'!$G402),IF($B402="RAB Long",SUMIFS('RAB Prices Long'!AR:AR,'RAB Prices Long'!$B:$B,'All Prices combined'!$D402,'RAB Prices Long'!$E:$E,'All Prices combined'!$G402)))),2)</f>
        <v>0</v>
      </c>
      <c r="AP402" s="2">
        <f>ROUND(IF($B402="Annuity",SUMIFS('Annuity Prices'!AS:AS,'Annuity Prices'!$B:$B,$D402,'Annuity Prices'!$E:$E,$G402),IF($B402="RAB Short",SUMIFS('RAB Prices Short'!AS:AS,'RAB Prices Short'!$B:$B,'All Prices combined'!$D402,'RAB Prices Short'!$E:$E,'All Prices combined'!$G402),IF($B402="RAB Long",SUMIFS('RAB Prices Long'!AS:AS,'RAB Prices Long'!$B:$B,'All Prices combined'!$D402,'RAB Prices Long'!$E:$E,'All Prices combined'!$G402)))),2)</f>
        <v>0</v>
      </c>
      <c r="AQ402" s="2">
        <f>ROUND(IF($B402="Annuity",SUMIFS('Annuity Prices'!AT:AT,'Annuity Prices'!$B:$B,$D402,'Annuity Prices'!$E:$E,$G402),IF($B402="RAB Short",SUMIFS('RAB Prices Short'!AT:AT,'RAB Prices Short'!$B:$B,'All Prices combined'!$D402,'RAB Prices Short'!$E:$E,'All Prices combined'!$G402),IF($B402="RAB Long",SUMIFS('RAB Prices Long'!AT:AT,'RAB Prices Long'!$B:$B,'All Prices combined'!$D402,'RAB Prices Long'!$E:$E,'All Prices combined'!$G402)))),2)</f>
        <v>0</v>
      </c>
      <c r="AR402" s="2">
        <f>ROUND(IF($B402="Annuity",SUMIFS('Annuity Prices'!AU:AU,'Annuity Prices'!$B:$B,$D402,'Annuity Prices'!$E:$E,$G402),IF($B402="RAB Short",SUMIFS('RAB Prices Short'!AU:AU,'RAB Prices Short'!$B:$B,'All Prices combined'!$D402,'RAB Prices Short'!$E:$E,'All Prices combined'!$G402),IF($B402="RAB Long",SUMIFS('RAB Prices Long'!AU:AU,'RAB Prices Long'!$B:$B,'All Prices combined'!$D402,'RAB Prices Long'!$E:$E,'All Prices combined'!$G402)))),2)</f>
        <v>0</v>
      </c>
      <c r="AS402" s="2">
        <f>ROUND(IF($B402="Annuity",SUMIFS('Annuity Prices'!AV:AV,'Annuity Prices'!$B:$B,$D402,'Annuity Prices'!$E:$E,$G402),IF($B402="RAB Short",SUMIFS('RAB Prices Short'!AV:AV,'RAB Prices Short'!$B:$B,'All Prices combined'!$D402,'RAB Prices Short'!$E:$E,'All Prices combined'!$G402),IF($B402="RAB Long",SUMIFS('RAB Prices Long'!AV:AV,'RAB Prices Long'!$B:$B,'All Prices combined'!$D402,'RAB Prices Long'!$E:$E,'All Prices combined'!$G402)))),2)</f>
        <v>0</v>
      </c>
      <c r="AT402" s="2">
        <f>ROUND(IF($B402="Annuity",SUMIFS('Annuity Prices'!AW:AW,'Annuity Prices'!$B:$B,$D402,'Annuity Prices'!$E:$E,$G402),IF($B402="RAB Short",SUMIFS('RAB Prices Short'!AW:AW,'RAB Prices Short'!$B:$B,'All Prices combined'!$D402,'RAB Prices Short'!$E:$E,'All Prices combined'!$G402),IF($B402="RAB Long",SUMIFS('RAB Prices Long'!AW:AW,'RAB Prices Long'!$B:$B,'All Prices combined'!$D402,'RAB Prices Long'!$E:$E,'All Prices combined'!$G402)))),2)</f>
        <v>0</v>
      </c>
      <c r="AU402" s="2">
        <f>ROUND(IF($B402="Annuity",SUMIFS('Annuity Prices'!AX:AX,'Annuity Prices'!$B:$B,$D402,'Annuity Prices'!$E:$E,$G402),IF($B402="RAB Short",SUMIFS('RAB Prices Short'!AX:AX,'RAB Prices Short'!$B:$B,'All Prices combined'!$D402,'RAB Prices Short'!$E:$E,'All Prices combined'!$G402),IF($B402="RAB Long",SUMIFS('RAB Prices Long'!AX:AX,'RAB Prices Long'!$B:$B,'All Prices combined'!$D402,'RAB Prices Long'!$E:$E,'All Prices combined'!$G402)))),2)</f>
        <v>0</v>
      </c>
      <c r="AV402" s="2">
        <f>ROUND(IF($B402="Annuity",SUMIFS('Annuity Prices'!AY:AY,'Annuity Prices'!$B:$B,$D402,'Annuity Prices'!$E:$E,$G402),IF($B402="RAB Short",SUMIFS('RAB Prices Short'!AY:AY,'RAB Prices Short'!$B:$B,'All Prices combined'!$D402,'RAB Prices Short'!$E:$E,'All Prices combined'!$G402),IF($B402="RAB Long",SUMIFS('RAB Prices Long'!AY:AY,'RAB Prices Long'!$B:$B,'All Prices combined'!$D402,'RAB Prices Long'!$E:$E,'All Prices combined'!$G402)))),2)</f>
        <v>0</v>
      </c>
      <c r="AW402" s="2">
        <f>ROUND(IF($B402="Annuity",SUMIFS('Annuity Prices'!AZ:AZ,'Annuity Prices'!$B:$B,$D402,'Annuity Prices'!$E:$E,$G402),IF($B402="RAB Short",SUMIFS('RAB Prices Short'!AZ:AZ,'RAB Prices Short'!$B:$B,'All Prices combined'!$D402,'RAB Prices Short'!$E:$E,'All Prices combined'!$G402),IF($B402="RAB Long",SUMIFS('RAB Prices Long'!AZ:AZ,'RAB Prices Long'!$B:$B,'All Prices combined'!$D402,'RAB Prices Long'!$E:$E,'All Prices combined'!$G402)))),2)</f>
        <v>0</v>
      </c>
      <c r="AX402" s="2">
        <f>ROUND(IF($B402="Annuity",SUMIFS('Annuity Prices'!BA:BA,'Annuity Prices'!$B:$B,$D402,'Annuity Prices'!$E:$E,$G402),IF($B402="RAB Short",SUMIFS('RAB Prices Short'!BA:BA,'RAB Prices Short'!$B:$B,'All Prices combined'!$D402,'RAB Prices Short'!$E:$E,'All Prices combined'!$G402),IF($B402="RAB Long",SUMIFS('RAB Prices Long'!BA:BA,'RAB Prices Long'!$B:$B,'All Prices combined'!$D402,'RAB Prices Long'!$E:$E,'All Prices combined'!$G402)))),2)</f>
        <v>0</v>
      </c>
      <c r="AY402" s="2">
        <f>ROUND(IF($B402="Annuity",SUMIFS('Annuity Prices'!BB:BB,'Annuity Prices'!$B:$B,$D402,'Annuity Prices'!$E:$E,$G402),IF($B402="RAB Short",SUMIFS('RAB Prices Short'!BB:BB,'RAB Prices Short'!$B:$B,'All Prices combined'!$D402,'RAB Prices Short'!$E:$E,'All Prices combined'!$G402),IF($B402="RAB Long",SUMIFS('RAB Prices Long'!BB:BB,'RAB Prices Long'!$B:$B,'All Prices combined'!$D402,'RAB Prices Long'!$E:$E,'All Prices combined'!$G402)))),2)</f>
        <v>0</v>
      </c>
      <c r="AZ402" s="2">
        <f>ROUND(IF($B402="Annuity",SUMIFS('Annuity Prices'!BC:BC,'Annuity Prices'!$B:$B,$D402,'Annuity Prices'!$E:$E,$G402),IF($B402="RAB Short",SUMIFS('RAB Prices Short'!BC:BC,'RAB Prices Short'!$B:$B,'All Prices combined'!$D402,'RAB Prices Short'!$E:$E,'All Prices combined'!$G402),IF($B402="RAB Long",SUMIFS('RAB Prices Long'!BC:BC,'RAB Prices Long'!$B:$B,'All Prices combined'!$D402,'RAB Prices Long'!$E:$E,'All Prices combined'!$G402)))),2)</f>
        <v>0</v>
      </c>
      <c r="BA402" s="2">
        <f>ROUND(IF($B402="Annuity",SUMIFS('Annuity Prices'!BD:BD,'Annuity Prices'!$B:$B,$D402,'Annuity Prices'!$E:$E,$G402),IF($B402="RAB Short",SUMIFS('RAB Prices Short'!BD:BD,'RAB Prices Short'!$B:$B,'All Prices combined'!$D402,'RAB Prices Short'!$E:$E,'All Prices combined'!$G402),IF($B402="RAB Long",SUMIFS('RAB Prices Long'!BD:BD,'RAB Prices Long'!$B:$B,'All Prices combined'!$D402,'RAB Prices Long'!$E:$E,'All Prices combined'!$G402)))),2)</f>
        <v>0</v>
      </c>
      <c r="BB402" s="2">
        <f>ROUND(IF($B402="Annuity",SUMIFS('Annuity Prices'!BE:BE,'Annuity Prices'!$B:$B,$D402,'Annuity Prices'!$E:$E,$G402),IF($B402="RAB Short",SUMIFS('RAB Prices Short'!BE:BE,'RAB Prices Short'!$B:$B,'All Prices combined'!$D402,'RAB Prices Short'!$E:$E,'All Prices combined'!$G402),IF($B402="RAB Long",SUMIFS('RAB Prices Long'!BE:BE,'RAB Prices Long'!$B:$B,'All Prices combined'!$D402,'RAB Prices Long'!$E:$E,'All Prices combined'!$G402)))),2)</f>
        <v>0</v>
      </c>
      <c r="BC402" s="2">
        <f>ROUND(IF($B402="Annuity",SUMIFS('Annuity Prices'!BF:BF,'Annuity Prices'!$B:$B,$D402,'Annuity Prices'!$E:$E,$G402),IF($B402="RAB Short",SUMIFS('RAB Prices Short'!BF:BF,'RAB Prices Short'!$B:$B,'All Prices combined'!$D402,'RAB Prices Short'!$E:$E,'All Prices combined'!$G402),IF($B402="RAB Long",SUMIFS('RAB Prices Long'!BF:BF,'RAB Prices Long'!$B:$B,'All Prices combined'!$D402,'RAB Prices Long'!$E:$E,'All Prices combined'!$G402)))),2)</f>
        <v>0</v>
      </c>
      <c r="BD402" s="2">
        <f>ROUND(IF($B402="Annuity",SUMIFS('Annuity Prices'!BG:BG,'Annuity Prices'!$B:$B,$D402,'Annuity Prices'!$E:$E,$G402),IF($B402="RAB Short",SUMIFS('RAB Prices Short'!BG:BG,'RAB Prices Short'!$B:$B,'All Prices combined'!$D402,'RAB Prices Short'!$E:$E,'All Prices combined'!$G402),IF($B402="RAB Long",SUMIFS('RAB Prices Long'!BG:BG,'RAB Prices Long'!$B:$B,'All Prices combined'!$D402,'RAB Prices Long'!$E:$E,'All Prices combined'!$G402)))),2)</f>
        <v>0</v>
      </c>
      <c r="BE402" s="2">
        <f>ROUND(IF($B402="Annuity",SUMIFS('Annuity Prices'!BH:BH,'Annuity Prices'!$B:$B,$D402,'Annuity Prices'!$E:$E,$G402),IF($B402="RAB Short",SUMIFS('RAB Prices Short'!BH:BH,'RAB Prices Short'!$B:$B,'All Prices combined'!$D402,'RAB Prices Short'!$E:$E,'All Prices combined'!$G402),IF($B402="RAB Long",SUMIFS('RAB Prices Long'!BH:BH,'RAB Prices Long'!$B:$B,'All Prices combined'!$D402,'RAB Prices Long'!$E:$E,'All Prices combined'!$G402)))),2)</f>
        <v>0</v>
      </c>
      <c r="BF402" s="2">
        <f>ROUND(IF($B402="Annuity",SUMIFS('Annuity Prices'!BI:BI,'Annuity Prices'!$B:$B,$D402,'Annuity Prices'!$E:$E,$G402),IF($B402="RAB Short",SUMIFS('RAB Prices Short'!BI:BI,'RAB Prices Short'!$B:$B,'All Prices combined'!$D402,'RAB Prices Short'!$E:$E,'All Prices combined'!$G402),IF($B402="RAB Long",SUMIFS('RAB Prices Long'!BI:BI,'RAB Prices Long'!$B:$B,'All Prices combined'!$D402,'RAB Prices Long'!$E:$E,'All Prices combined'!$G402)))),2)</f>
        <v>0</v>
      </c>
      <c r="BG402" s="2">
        <f>ROUND(IF($B402="Annuity",SUMIFS('Annuity Prices'!BJ:BJ,'Annuity Prices'!$B:$B,$D402,'Annuity Prices'!$E:$E,$G402),IF($B402="RAB Short",SUMIFS('RAB Prices Short'!BJ:BJ,'RAB Prices Short'!$B:$B,'All Prices combined'!$D402,'RAB Prices Short'!$E:$E,'All Prices combined'!$G402),IF($B402="RAB Long",SUMIFS('RAB Prices Long'!BJ:BJ,'RAB Prices Long'!$B:$B,'All Prices combined'!$D402,'RAB Prices Long'!$E:$E,'All Prices combined'!$G402)))),2)</f>
        <v>0</v>
      </c>
      <c r="BH402" s="2">
        <f>ROUND(IF($B402="Annuity",SUMIFS('Annuity Prices'!BK:BK,'Annuity Prices'!$B:$B,$D402,'Annuity Prices'!$E:$E,$G402),IF($B402="RAB Short",SUMIFS('RAB Prices Short'!BK:BK,'RAB Prices Short'!$B:$B,'All Prices combined'!$D402,'RAB Prices Short'!$E:$E,'All Prices combined'!$G402),IF($B402="RAB Long",SUMIFS('RAB Prices Long'!BK:BK,'RAB Prices Long'!$B:$B,'All Prices combined'!$D402,'RAB Prices Long'!$E:$E,'All Prices combined'!$G402)))),2)</f>
        <v>0</v>
      </c>
      <c r="BI402" s="2">
        <f>ROUND(IF($B402="Annuity",SUMIFS('Annuity Prices'!BL:BL,'Annuity Prices'!$B:$B,$D402,'Annuity Prices'!$E:$E,$G402),IF($B402="RAB Short",SUMIFS('RAB Prices Short'!BL:BL,'RAB Prices Short'!$B:$B,'All Prices combined'!$D402,'RAB Prices Short'!$E:$E,'All Prices combined'!$G402),IF($B402="RAB Long",SUMIFS('RAB Prices Long'!BL:BL,'RAB Prices Long'!$B:$B,'All Prices combined'!$D402,'RAB Prices Long'!$E:$E,'All Prices combined'!$G402)))),2)</f>
        <v>0</v>
      </c>
      <c r="BJ402" s="2">
        <f>ROUND(IF($B402="Annuity",SUMIFS('Annuity Prices'!BM:BM,'Annuity Prices'!$B:$B,$D402,'Annuity Prices'!$E:$E,$G402),IF($B402="RAB Short",SUMIFS('RAB Prices Short'!BM:BM,'RAB Prices Short'!$B:$B,'All Prices combined'!$D402,'RAB Prices Short'!$E:$E,'All Prices combined'!$G402),IF($B402="RAB Long",SUMIFS('RAB Prices Long'!BM:BM,'RAB Prices Long'!$B:$B,'All Prices combined'!$D402,'RAB Prices Long'!$E:$E,'All Prices combined'!$G402)))),2)</f>
        <v>0</v>
      </c>
      <c r="BK402" s="2">
        <f>ROUND(IF($B402="Annuity",SUMIFS('Annuity Prices'!BN:BN,'Annuity Prices'!$B:$B,$D402,'Annuity Prices'!$E:$E,$G402),IF($B402="RAB Short",SUMIFS('RAB Prices Short'!BN:BN,'RAB Prices Short'!$B:$B,'All Prices combined'!$D402,'RAB Prices Short'!$E:$E,'All Prices combined'!$G402),IF($B402="RAB Long",SUMIFS('RAB Prices Long'!BN:BN,'RAB Prices Long'!$B:$B,'All Prices combined'!$D402,'RAB Prices Long'!$E:$E,'All Prices combined'!$G402)))),2)</f>
        <v>0</v>
      </c>
      <c r="BL402" s="2">
        <f>ROUND(IF($B402="Annuity",SUMIFS('Annuity Prices'!BO:BO,'Annuity Prices'!$B:$B,$D402,'Annuity Prices'!$E:$E,$G402),IF($B402="RAB Short",SUMIFS('RAB Prices Short'!BO:BO,'RAB Prices Short'!$B:$B,'All Prices combined'!$D402,'RAB Prices Short'!$E:$E,'All Prices combined'!$G402),IF($B402="RAB Long",SUMIFS('RAB Prices Long'!BO:BO,'RAB Prices Long'!$B:$B,'All Prices combined'!$D402,'RAB Prices Long'!$E:$E,'All Prices combined'!$G402)))),2)</f>
        <v>0</v>
      </c>
      <c r="BM402" s="2">
        <f>ROUND(IF($B402="Annuity",SUMIFS('Annuity Prices'!BP:BP,'Annuity Prices'!$B:$B,$D402,'Annuity Prices'!$E:$E,$G402),IF($B402="RAB Short",SUMIFS('RAB Prices Short'!BP:BP,'RAB Prices Short'!$B:$B,'All Prices combined'!$D402,'RAB Prices Short'!$E:$E,'All Prices combined'!$G402),IF($B402="RAB Long",SUMIFS('RAB Prices Long'!BP:BP,'RAB Prices Long'!$B:$B,'All Prices combined'!$D402,'RAB Prices Long'!$E:$E,'All Prices combined'!$G402)))),2)</f>
        <v>0</v>
      </c>
      <c r="BN402" s="2">
        <f>ROUND(IF($B402="Annuity",SUMIFS('Annuity Prices'!BQ:BQ,'Annuity Prices'!$B:$B,$D402,'Annuity Prices'!$E:$E,$G402),IF($B402="RAB Short",SUMIFS('RAB Prices Short'!BQ:BQ,'RAB Prices Short'!$B:$B,'All Prices combined'!$D402,'RAB Prices Short'!$E:$E,'All Prices combined'!$G402),IF($B402="RAB Long",SUMIFS('RAB Prices Long'!BQ:BQ,'RAB Prices Long'!$B:$B,'All Prices combined'!$D402,'RAB Prices Long'!$E:$E,'All Prices combined'!$G402)))),2)</f>
        <v>0</v>
      </c>
      <c r="BO402" s="2">
        <f>ROUND(IF($B402="Annuity",SUMIFS('Annuity Prices'!BR:BR,'Annuity Prices'!$B:$B,$D402,'Annuity Prices'!$E:$E,$G402),IF($B402="RAB Short",SUMIFS('RAB Prices Short'!BR:BR,'RAB Prices Short'!$B:$B,'All Prices combined'!$D402,'RAB Prices Short'!$E:$E,'All Prices combined'!$G402),IF($B402="RAB Long",SUMIFS('RAB Prices Long'!BR:BR,'RAB Prices Long'!$B:$B,'All Prices combined'!$D402,'RAB Prices Long'!$E:$E,'All Prices combined'!$G402)))),2)</f>
        <v>0</v>
      </c>
      <c r="BP402" s="2">
        <f>ROUND(IF($B402="Annuity",SUMIFS('Annuity Prices'!BS:BS,'Annuity Prices'!$B:$B,$D402,'Annuity Prices'!$E:$E,$G402),IF($B402="RAB Short",SUMIFS('RAB Prices Short'!BS:BS,'RAB Prices Short'!$B:$B,'All Prices combined'!$D402,'RAB Prices Short'!$E:$E,'All Prices combined'!$G402),IF($B402="RAB Long",SUMIFS('RAB Prices Long'!BS:BS,'RAB Prices Long'!$B:$B,'All Prices combined'!$D402,'RAB Prices Long'!$E:$E,'All Prices combined'!$G402)))),2)</f>
        <v>0</v>
      </c>
      <c r="BQ402" s="2">
        <f>ROUND(IF($B402="Annuity",SUMIFS('Annuity Prices'!BT:BT,'Annuity Prices'!$B:$B,$D402,'Annuity Prices'!$E:$E,$G402),IF($B402="RAB Short",SUMIFS('RAB Prices Short'!BT:BT,'RAB Prices Short'!$B:$B,'All Prices combined'!$D402,'RAB Prices Short'!$E:$E,'All Prices combined'!$G402),IF($B402="RAB Long",SUMIFS('RAB Prices Long'!BT:BT,'RAB Prices Long'!$B:$B,'All Prices combined'!$D402,'RAB Prices Long'!$E:$E,'All Prices combined'!$G402)))),2)</f>
        <v>0</v>
      </c>
      <c r="BR402" s="2">
        <f>ROUND(IF($B402="Annuity",SUMIFS('Annuity Prices'!BU:BU,'Annuity Prices'!$B:$B,$D402,'Annuity Prices'!$E:$E,$G402),IF($B402="RAB Short",SUMIFS('RAB Prices Short'!BU:BU,'RAB Prices Short'!$B:$B,'All Prices combined'!$D402,'RAB Prices Short'!$E:$E,'All Prices combined'!$G402),IF($B402="RAB Long",SUMIFS('RAB Prices Long'!BU:BU,'RAB Prices Long'!$B:$B,'All Prices combined'!$D402,'RAB Prices Long'!$E:$E,'All Prices combined'!$G402)))),2)</f>
        <v>0</v>
      </c>
      <c r="BS402" s="2">
        <f>ROUND(IF($B402="Annuity",SUMIFS('Annuity Prices'!BV:BV,'Annuity Prices'!$B:$B,$D402,'Annuity Prices'!$E:$E,$G402),IF($B402="RAB Short",SUMIFS('RAB Prices Short'!BV:BV,'RAB Prices Short'!$B:$B,'All Prices combined'!$D402,'RAB Prices Short'!$E:$E,'All Prices combined'!$G402),IF($B402="RAB Long",SUMIFS('RAB Prices Long'!BV:BV,'RAB Prices Long'!$B:$B,'All Prices combined'!$D402,'RAB Prices Long'!$E:$E,'All Prices combined'!$G402)))),2)</f>
        <v>0</v>
      </c>
      <c r="BT402" s="2">
        <f>ROUND(IF($B402="Annuity",SUMIFS('Annuity Prices'!BW:BW,'Annuity Prices'!$B:$B,$D402,'Annuity Prices'!$E:$E,$G402),IF($B402="RAB Short",SUMIFS('RAB Prices Short'!BW:BW,'RAB Prices Short'!$B:$B,'All Prices combined'!$D402,'RAB Prices Short'!$E:$E,'All Prices combined'!$G402),IF($B402="RAB Long",SUMIFS('RAB Prices Long'!BW:BW,'RAB Prices Long'!$B:$B,'All Prices combined'!$D402,'RAB Prices Long'!$E:$E,'All Prices combined'!$G402)))),2)</f>
        <v>0</v>
      </c>
      <c r="BU402" s="2">
        <f>ROUND(IF($B402="Annuity",SUMIFS('Annuity Prices'!BX:BX,'Annuity Prices'!$B:$B,$D402,'Annuity Prices'!$E:$E,$G402),IF($B402="RAB Short",SUMIFS('RAB Prices Short'!BX:BX,'RAB Prices Short'!$B:$B,'All Prices combined'!$D402,'RAB Prices Short'!$E:$E,'All Prices combined'!$G402),IF($B402="RAB Long",SUMIFS('RAB Prices Long'!BX:BX,'RAB Prices Long'!$B:$B,'All Prices combined'!$D402,'RAB Prices Long'!$E:$E,'All Prices combined'!$G402)))),2)</f>
        <v>0</v>
      </c>
    </row>
    <row r="403" spans="2:73" x14ac:dyDescent="0.25">
      <c r="B403" t="s">
        <v>45</v>
      </c>
      <c r="C403">
        <v>5</v>
      </c>
      <c r="D403" t="s">
        <v>138</v>
      </c>
      <c r="E403" t="s">
        <v>137</v>
      </c>
      <c r="F403">
        <v>5</v>
      </c>
      <c r="G403" t="s">
        <v>38</v>
      </c>
      <c r="H403" t="s">
        <v>128</v>
      </c>
      <c r="I403" s="2">
        <f>ROUND(IF($B403="Annuity",SUMIFS('Annuity Prices'!L:L,'Annuity Prices'!$B:$B,$D403,'Annuity Prices'!$E:$E,$G403),IF($B403="RAB Short",SUMIFS('RAB Prices Short'!L:L,'RAB Prices Short'!$B:$B,'All Prices combined'!$D403,'RAB Prices Short'!$E:$E,'All Prices combined'!$G403),IF($B403="RAB Long",SUMIFS('RAB Prices Long'!L:L,'RAB Prices Long'!$B:$B,'All Prices combined'!$D403,'RAB Prices Long'!$E:$E,'All Prices combined'!$G403)))),2)</f>
        <v>0</v>
      </c>
      <c r="J403" s="2">
        <f>ROUND(IF($B403="Annuity",SUMIFS('Annuity Prices'!M:M,'Annuity Prices'!$B:$B,$D403,'Annuity Prices'!$E:$E,$G403),IF($B403="RAB Short",SUMIFS('RAB Prices Short'!M:M,'RAB Prices Short'!$B:$B,'All Prices combined'!$D403,'RAB Prices Short'!$E:$E,'All Prices combined'!$G403),IF($B403="RAB Long",SUMIFS('RAB Prices Long'!M:M,'RAB Prices Long'!$B:$B,'All Prices combined'!$D403,'RAB Prices Long'!$E:$E,'All Prices combined'!$G403)))),2)</f>
        <v>0</v>
      </c>
      <c r="K403" s="2">
        <f>ROUND(IF($B403="Annuity",SUMIFS('Annuity Prices'!N:N,'Annuity Prices'!$B:$B,$D403,'Annuity Prices'!$E:$E,$G403),IF($B403="RAB Short",SUMIFS('RAB Prices Short'!N:N,'RAB Prices Short'!$B:$B,'All Prices combined'!$D403,'RAB Prices Short'!$E:$E,'All Prices combined'!$G403),IF($B403="RAB Long",SUMIFS('RAB Prices Long'!N:N,'RAB Prices Long'!$B:$B,'All Prices combined'!$D403,'RAB Prices Long'!$E:$E,'All Prices combined'!$G403)))),2)</f>
        <v>4.97</v>
      </c>
      <c r="L403" s="2">
        <f>ROUND(IF($B403="Annuity",SUMIFS('Annuity Prices'!O:O,'Annuity Prices'!$B:$B,$D403,'Annuity Prices'!$E:$E,$G403),IF($B403="RAB Short",SUMIFS('RAB Prices Short'!O:O,'RAB Prices Short'!$B:$B,'All Prices combined'!$D403,'RAB Prices Short'!$E:$E,'All Prices combined'!$G403),IF($B403="RAB Long",SUMIFS('RAB Prices Long'!O:O,'RAB Prices Long'!$B:$B,'All Prices combined'!$D403,'RAB Prices Long'!$E:$E,'All Prices combined'!$G403)))),2)</f>
        <v>5.1100000000000003</v>
      </c>
      <c r="M403" s="2">
        <f>ROUND(IF($B403="Annuity",SUMIFS('Annuity Prices'!P:P,'Annuity Prices'!$B:$B,$D403,'Annuity Prices'!$E:$E,$G403),IF($B403="RAB Short",SUMIFS('RAB Prices Short'!P:P,'RAB Prices Short'!$B:$B,'All Prices combined'!$D403,'RAB Prices Short'!$E:$E,'All Prices combined'!$G403),IF($B403="RAB Long",SUMIFS('RAB Prices Long'!P:P,'RAB Prices Long'!$B:$B,'All Prices combined'!$D403,'RAB Prices Long'!$E:$E,'All Prices combined'!$G403)))),2)</f>
        <v>5.19</v>
      </c>
      <c r="N403" s="2">
        <f>ROUND(IF($B403="Annuity",SUMIFS('Annuity Prices'!Q:Q,'Annuity Prices'!$B:$B,$D403,'Annuity Prices'!$E:$E,$G403),IF($B403="RAB Short",SUMIFS('RAB Prices Short'!Q:Q,'RAB Prices Short'!$B:$B,'All Prices combined'!$D403,'RAB Prices Short'!$E:$E,'All Prices combined'!$G403),IF($B403="RAB Long",SUMIFS('RAB Prices Long'!Q:Q,'RAB Prices Long'!$B:$B,'All Prices combined'!$D403,'RAB Prices Long'!$E:$E,'All Prices combined'!$G403)))),2)</f>
        <v>5.32</v>
      </c>
      <c r="O403" s="2">
        <f>ROUND(IF($B403="Annuity",SUMIFS('Annuity Prices'!R:R,'Annuity Prices'!$B:$B,$D403,'Annuity Prices'!$E:$E,$G403),IF($B403="RAB Short",SUMIFS('RAB Prices Short'!R:R,'RAB Prices Short'!$B:$B,'All Prices combined'!$D403,'RAB Prices Short'!$E:$E,'All Prices combined'!$G403),IF($B403="RAB Long",SUMIFS('RAB Prices Long'!R:R,'RAB Prices Long'!$B:$B,'All Prices combined'!$D403,'RAB Prices Long'!$E:$E,'All Prices combined'!$G403)))),2)</f>
        <v>5.45</v>
      </c>
      <c r="P403" s="2">
        <f>ROUND(IF($B403="Annuity",SUMIFS('Annuity Prices'!S:S,'Annuity Prices'!$B:$B,$D403,'Annuity Prices'!$E:$E,$G403),IF($B403="RAB Short",SUMIFS('RAB Prices Short'!S:S,'RAB Prices Short'!$B:$B,'All Prices combined'!$D403,'RAB Prices Short'!$E:$E,'All Prices combined'!$G403),IF($B403="RAB Long",SUMIFS('RAB Prices Long'!S:S,'RAB Prices Long'!$B:$B,'All Prices combined'!$D403,'RAB Prices Long'!$E:$E,'All Prices combined'!$G403)))),2)</f>
        <v>5.59</v>
      </c>
      <c r="Q403" s="2">
        <f>ROUND(IF($B403="Annuity",SUMIFS('Annuity Prices'!T:T,'Annuity Prices'!$B:$B,$D403,'Annuity Prices'!$E:$E,$G403),IF($B403="RAB Short",SUMIFS('RAB Prices Short'!T:T,'RAB Prices Short'!$B:$B,'All Prices combined'!$D403,'RAB Prices Short'!$E:$E,'All Prices combined'!$G403),IF($B403="RAB Long",SUMIFS('RAB Prices Long'!T:T,'RAB Prices Long'!$B:$B,'All Prices combined'!$D403,'RAB Prices Long'!$E:$E,'All Prices combined'!$G403)))),2)</f>
        <v>6.11</v>
      </c>
      <c r="R403" s="2">
        <f>ROUND(IF($B403="Annuity",SUMIFS('Annuity Prices'!U:U,'Annuity Prices'!$B:$B,$D403,'Annuity Prices'!$E:$E,$G403),IF($B403="RAB Short",SUMIFS('RAB Prices Short'!U:U,'RAB Prices Short'!$B:$B,'All Prices combined'!$D403,'RAB Prices Short'!$E:$E,'All Prices combined'!$G403),IF($B403="RAB Long",SUMIFS('RAB Prices Long'!U:U,'RAB Prices Long'!$B:$B,'All Prices combined'!$D403,'RAB Prices Long'!$E:$E,'All Prices combined'!$G403)))),2)</f>
        <v>6.26</v>
      </c>
      <c r="S403" s="2">
        <f>ROUND(IF($B403="Annuity",SUMIFS('Annuity Prices'!V:V,'Annuity Prices'!$B:$B,$D403,'Annuity Prices'!$E:$E,$G403),IF($B403="RAB Short",SUMIFS('RAB Prices Short'!V:V,'RAB Prices Short'!$B:$B,'All Prices combined'!$D403,'RAB Prices Short'!$E:$E,'All Prices combined'!$G403),IF($B403="RAB Long",SUMIFS('RAB Prices Long'!V:V,'RAB Prices Long'!$B:$B,'All Prices combined'!$D403,'RAB Prices Long'!$E:$E,'All Prices combined'!$G403)))),2)</f>
        <v>6.42</v>
      </c>
      <c r="T403" s="2">
        <f>ROUND(IF($B403="Annuity",SUMIFS('Annuity Prices'!W:W,'Annuity Prices'!$B:$B,$D403,'Annuity Prices'!$E:$E,$G403),IF($B403="RAB Short",SUMIFS('RAB Prices Short'!W:W,'RAB Prices Short'!$B:$B,'All Prices combined'!$D403,'RAB Prices Short'!$E:$E,'All Prices combined'!$G403),IF($B403="RAB Long",SUMIFS('RAB Prices Long'!W:W,'RAB Prices Long'!$B:$B,'All Prices combined'!$D403,'RAB Prices Long'!$E:$E,'All Prices combined'!$G403)))),2)</f>
        <v>6.58</v>
      </c>
      <c r="U403" s="2">
        <f>ROUND(IF($B403="Annuity",SUMIFS('Annuity Prices'!X:X,'Annuity Prices'!$B:$B,$D403,'Annuity Prices'!$E:$E,$G403),IF($B403="RAB Short",SUMIFS('RAB Prices Short'!X:X,'RAB Prices Short'!$B:$B,'All Prices combined'!$D403,'RAB Prices Short'!$E:$E,'All Prices combined'!$G403),IF($B403="RAB Long",SUMIFS('RAB Prices Long'!X:X,'RAB Prices Long'!$B:$B,'All Prices combined'!$D403,'RAB Prices Long'!$E:$E,'All Prices combined'!$G403)))),2)</f>
        <v>6.98</v>
      </c>
      <c r="V403" s="2">
        <f>ROUND(IF($B403="Annuity",SUMIFS('Annuity Prices'!Y:Y,'Annuity Prices'!$B:$B,$D403,'Annuity Prices'!$E:$E,$G403),IF($B403="RAB Short",SUMIFS('RAB Prices Short'!Y:Y,'RAB Prices Short'!$B:$B,'All Prices combined'!$D403,'RAB Prices Short'!$E:$E,'All Prices combined'!$G403),IF($B403="RAB Long",SUMIFS('RAB Prices Long'!Y:Y,'RAB Prices Long'!$B:$B,'All Prices combined'!$D403,'RAB Prices Long'!$E:$E,'All Prices combined'!$G403)))),2)</f>
        <v>7.15</v>
      </c>
      <c r="W403" s="2">
        <f>ROUND(IF($B403="Annuity",SUMIFS('Annuity Prices'!Z:Z,'Annuity Prices'!$B:$B,$D403,'Annuity Prices'!$E:$E,$G403),IF($B403="RAB Short",SUMIFS('RAB Prices Short'!Z:Z,'RAB Prices Short'!$B:$B,'All Prices combined'!$D403,'RAB Prices Short'!$E:$E,'All Prices combined'!$G403),IF($B403="RAB Long",SUMIFS('RAB Prices Long'!Z:Z,'RAB Prices Long'!$B:$B,'All Prices combined'!$D403,'RAB Prices Long'!$E:$E,'All Prices combined'!$G403)))),2)</f>
        <v>7.33</v>
      </c>
      <c r="X403" s="2">
        <f>ROUND(IF($B403="Annuity",SUMIFS('Annuity Prices'!AA:AA,'Annuity Prices'!$B:$B,$D403,'Annuity Prices'!$E:$E,$G403),IF($B403="RAB Short",SUMIFS('RAB Prices Short'!AA:AA,'RAB Prices Short'!$B:$B,'All Prices combined'!$D403,'RAB Prices Short'!$E:$E,'All Prices combined'!$G403),IF($B403="RAB Long",SUMIFS('RAB Prices Long'!AA:AA,'RAB Prices Long'!$B:$B,'All Prices combined'!$D403,'RAB Prices Long'!$E:$E,'All Prices combined'!$G403)))),2)</f>
        <v>7.52</v>
      </c>
      <c r="Y403" s="2">
        <f>ROUND(IF($B403="Annuity",SUMIFS('Annuity Prices'!AB:AB,'Annuity Prices'!$B:$B,$D403,'Annuity Prices'!$E:$E,$G403),IF($B403="RAB Short",SUMIFS('RAB Prices Short'!AB:AB,'RAB Prices Short'!$B:$B,'All Prices combined'!$D403,'RAB Prices Short'!$E:$E,'All Prices combined'!$G403),IF($B403="RAB Long",SUMIFS('RAB Prices Long'!AB:AB,'RAB Prices Long'!$B:$B,'All Prices combined'!$D403,'RAB Prices Long'!$E:$E,'All Prices combined'!$G403)))),2)</f>
        <v>7.99</v>
      </c>
      <c r="Z403" s="2">
        <f>ROUND(IF($B403="Annuity",SUMIFS('Annuity Prices'!AC:AC,'Annuity Prices'!$B:$B,$D403,'Annuity Prices'!$E:$E,$G403),IF($B403="RAB Short",SUMIFS('RAB Prices Short'!AC:AC,'RAB Prices Short'!$B:$B,'All Prices combined'!$D403,'RAB Prices Short'!$E:$E,'All Prices combined'!$G403),IF($B403="RAB Long",SUMIFS('RAB Prices Long'!AC:AC,'RAB Prices Long'!$B:$B,'All Prices combined'!$D403,'RAB Prices Long'!$E:$E,'All Prices combined'!$G403)))),2)</f>
        <v>8.19</v>
      </c>
      <c r="AA403" s="2">
        <f>ROUND(IF($B403="Annuity",SUMIFS('Annuity Prices'!AD:AD,'Annuity Prices'!$B:$B,$D403,'Annuity Prices'!$E:$E,$G403),IF($B403="RAB Short",SUMIFS('RAB Prices Short'!AD:AD,'RAB Prices Short'!$B:$B,'All Prices combined'!$D403,'RAB Prices Short'!$E:$E,'All Prices combined'!$G403),IF($B403="RAB Long",SUMIFS('RAB Prices Long'!AD:AD,'RAB Prices Long'!$B:$B,'All Prices combined'!$D403,'RAB Prices Long'!$E:$E,'All Prices combined'!$G403)))),2)</f>
        <v>8.4</v>
      </c>
      <c r="AB403" s="2">
        <f>ROUND(IF($B403="Annuity",SUMIFS('Annuity Prices'!AE:AE,'Annuity Prices'!$B:$B,$D403,'Annuity Prices'!$E:$E,$G403),IF($B403="RAB Short",SUMIFS('RAB Prices Short'!AE:AE,'RAB Prices Short'!$B:$B,'All Prices combined'!$D403,'RAB Prices Short'!$E:$E,'All Prices combined'!$G403),IF($B403="RAB Long",SUMIFS('RAB Prices Long'!AE:AE,'RAB Prices Long'!$B:$B,'All Prices combined'!$D403,'RAB Prices Long'!$E:$E,'All Prices combined'!$G403)))),2)</f>
        <v>8.61</v>
      </c>
      <c r="AC403" s="2">
        <f>ROUND(IF($B403="Annuity",SUMIFS('Annuity Prices'!AF:AF,'Annuity Prices'!$B:$B,$D403,'Annuity Prices'!$E:$E,$G403),IF($B403="RAB Short",SUMIFS('RAB Prices Short'!AF:AF,'RAB Prices Short'!$B:$B,'All Prices combined'!$D403,'RAB Prices Short'!$E:$E,'All Prices combined'!$G403),IF($B403="RAB Long",SUMIFS('RAB Prices Long'!AF:AF,'RAB Prices Long'!$B:$B,'All Prices combined'!$D403,'RAB Prices Long'!$E:$E,'All Prices combined'!$G403)))),2)</f>
        <v>9.1999999999999993</v>
      </c>
      <c r="AD403" s="2">
        <f>ROUND(IF($B403="Annuity",SUMIFS('Annuity Prices'!AG:AG,'Annuity Prices'!$B:$B,$D403,'Annuity Prices'!$E:$E,$G403),IF($B403="RAB Short",SUMIFS('RAB Prices Short'!AG:AG,'RAB Prices Short'!$B:$B,'All Prices combined'!$D403,'RAB Prices Short'!$E:$E,'All Prices combined'!$G403),IF($B403="RAB Long",SUMIFS('RAB Prices Long'!AG:AG,'RAB Prices Long'!$B:$B,'All Prices combined'!$D403,'RAB Prices Long'!$E:$E,'All Prices combined'!$G403)))),2)</f>
        <v>9.43</v>
      </c>
      <c r="AE403" s="2">
        <f>ROUND(IF($B403="Annuity",SUMIFS('Annuity Prices'!AH:AH,'Annuity Prices'!$B:$B,$D403,'Annuity Prices'!$E:$E,$G403),IF($B403="RAB Short",SUMIFS('RAB Prices Short'!AH:AH,'RAB Prices Short'!$B:$B,'All Prices combined'!$D403,'RAB Prices Short'!$E:$E,'All Prices combined'!$G403),IF($B403="RAB Long",SUMIFS('RAB Prices Long'!AH:AH,'RAB Prices Long'!$B:$B,'All Prices combined'!$D403,'RAB Prices Long'!$E:$E,'All Prices combined'!$G403)))),2)</f>
        <v>9.67</v>
      </c>
      <c r="AF403" s="2">
        <f>ROUND(IF($B403="Annuity",SUMIFS('Annuity Prices'!AI:AI,'Annuity Prices'!$B:$B,$D403,'Annuity Prices'!$E:$E,$G403),IF($B403="RAB Short",SUMIFS('RAB Prices Short'!AI:AI,'RAB Prices Short'!$B:$B,'All Prices combined'!$D403,'RAB Prices Short'!$E:$E,'All Prices combined'!$G403),IF($B403="RAB Long",SUMIFS('RAB Prices Long'!AI:AI,'RAB Prices Long'!$B:$B,'All Prices combined'!$D403,'RAB Prices Long'!$E:$E,'All Prices combined'!$G403)))),2)</f>
        <v>9.91</v>
      </c>
      <c r="AG403" s="2">
        <f>ROUND(IF($B403="Annuity",SUMIFS('Annuity Prices'!AJ:AJ,'Annuity Prices'!$B:$B,$D403,'Annuity Prices'!$E:$E,$G403),IF($B403="RAB Short",SUMIFS('RAB Prices Short'!AJ:AJ,'RAB Prices Short'!$B:$B,'All Prices combined'!$D403,'RAB Prices Short'!$E:$E,'All Prices combined'!$G403),IF($B403="RAB Long",SUMIFS('RAB Prices Long'!AJ:AJ,'RAB Prices Long'!$B:$B,'All Prices combined'!$D403,'RAB Prices Long'!$E:$E,'All Prices combined'!$G403)))),2)</f>
        <v>10.56</v>
      </c>
      <c r="AH403" s="2">
        <f>ROUND(IF($B403="Annuity",SUMIFS('Annuity Prices'!AK:AK,'Annuity Prices'!$B:$B,$D403,'Annuity Prices'!$E:$E,$G403),IF($B403="RAB Short",SUMIFS('RAB Prices Short'!AK:AK,'RAB Prices Short'!$B:$B,'All Prices combined'!$D403,'RAB Prices Short'!$E:$E,'All Prices combined'!$G403),IF($B403="RAB Long",SUMIFS('RAB Prices Long'!AK:AK,'RAB Prices Long'!$B:$B,'All Prices combined'!$D403,'RAB Prices Long'!$E:$E,'All Prices combined'!$G403)))),2)</f>
        <v>10.82</v>
      </c>
      <c r="AI403" s="2">
        <f>ROUND(IF($B403="Annuity",SUMIFS('Annuity Prices'!AL:AL,'Annuity Prices'!$B:$B,$D403,'Annuity Prices'!$E:$E,$G403),IF($B403="RAB Short",SUMIFS('RAB Prices Short'!AL:AL,'RAB Prices Short'!$B:$B,'All Prices combined'!$D403,'RAB Prices Short'!$E:$E,'All Prices combined'!$G403),IF($B403="RAB Long",SUMIFS('RAB Prices Long'!AL:AL,'RAB Prices Long'!$B:$B,'All Prices combined'!$D403,'RAB Prices Long'!$E:$E,'All Prices combined'!$G403)))),2)</f>
        <v>11.09</v>
      </c>
      <c r="AJ403" s="2">
        <f>ROUND(IF($B403="Annuity",SUMIFS('Annuity Prices'!AM:AM,'Annuity Prices'!$B:$B,$D403,'Annuity Prices'!$E:$E,$G403),IF($B403="RAB Short",SUMIFS('RAB Prices Short'!AM:AM,'RAB Prices Short'!$B:$B,'All Prices combined'!$D403,'RAB Prices Short'!$E:$E,'All Prices combined'!$G403),IF($B403="RAB Long",SUMIFS('RAB Prices Long'!AM:AM,'RAB Prices Long'!$B:$B,'All Prices combined'!$D403,'RAB Prices Long'!$E:$E,'All Prices combined'!$G403)))),2)</f>
        <v>11.37</v>
      </c>
      <c r="AK403" s="2">
        <f>ROUND(IF($B403="Annuity",SUMIFS('Annuity Prices'!AN:AN,'Annuity Prices'!$B:$B,$D403,'Annuity Prices'!$E:$E,$G403),IF($B403="RAB Short",SUMIFS('RAB Prices Short'!AN:AN,'RAB Prices Short'!$B:$B,'All Prices combined'!$D403,'RAB Prices Short'!$E:$E,'All Prices combined'!$G403),IF($B403="RAB Long",SUMIFS('RAB Prices Long'!AN:AN,'RAB Prices Long'!$B:$B,'All Prices combined'!$D403,'RAB Prices Long'!$E:$E,'All Prices combined'!$G403)))),2)</f>
        <v>12.32</v>
      </c>
      <c r="AL403" s="2">
        <f>ROUND(IF($B403="Annuity",SUMIFS('Annuity Prices'!AO:AO,'Annuity Prices'!$B:$B,$D403,'Annuity Prices'!$E:$E,$G403),IF($B403="RAB Short",SUMIFS('RAB Prices Short'!AO:AO,'RAB Prices Short'!$B:$B,'All Prices combined'!$D403,'RAB Prices Short'!$E:$E,'All Prices combined'!$G403),IF($B403="RAB Long",SUMIFS('RAB Prices Long'!AO:AO,'RAB Prices Long'!$B:$B,'All Prices combined'!$D403,'RAB Prices Long'!$E:$E,'All Prices combined'!$G403)))),2)</f>
        <v>12.63</v>
      </c>
      <c r="AM403" s="2">
        <f>ROUND(IF($B403="Annuity",SUMIFS('Annuity Prices'!AP:AP,'Annuity Prices'!$B:$B,$D403,'Annuity Prices'!$E:$E,$G403),IF($B403="RAB Short",SUMIFS('RAB Prices Short'!AP:AP,'RAB Prices Short'!$B:$B,'All Prices combined'!$D403,'RAB Prices Short'!$E:$E,'All Prices combined'!$G403),IF($B403="RAB Long",SUMIFS('RAB Prices Long'!AP:AP,'RAB Prices Long'!$B:$B,'All Prices combined'!$D403,'RAB Prices Long'!$E:$E,'All Prices combined'!$G403)))),2)</f>
        <v>12.94</v>
      </c>
      <c r="AN403" s="2">
        <f>ROUND(IF($B403="Annuity",SUMIFS('Annuity Prices'!AQ:AQ,'Annuity Prices'!$B:$B,$D403,'Annuity Prices'!$E:$E,$G403),IF($B403="RAB Short",SUMIFS('RAB Prices Short'!AQ:AQ,'RAB Prices Short'!$B:$B,'All Prices combined'!$D403,'RAB Prices Short'!$E:$E,'All Prices combined'!$G403),IF($B403="RAB Long",SUMIFS('RAB Prices Long'!AQ:AQ,'RAB Prices Long'!$B:$B,'All Prices combined'!$D403,'RAB Prices Long'!$E:$E,'All Prices combined'!$G403)))),2)</f>
        <v>13.27</v>
      </c>
      <c r="AO403" s="2">
        <f>ROUND(IF($B403="Annuity",SUMIFS('Annuity Prices'!AR:AR,'Annuity Prices'!$B:$B,$D403,'Annuity Prices'!$E:$E,$G403),IF($B403="RAB Short",SUMIFS('RAB Prices Short'!AR:AR,'RAB Prices Short'!$B:$B,'All Prices combined'!$D403,'RAB Prices Short'!$E:$E,'All Prices combined'!$G403),IF($B403="RAB Long",SUMIFS('RAB Prices Long'!AR:AR,'RAB Prices Long'!$B:$B,'All Prices combined'!$D403,'RAB Prices Long'!$E:$E,'All Prices combined'!$G403)))),2)</f>
        <v>0</v>
      </c>
      <c r="AP403" s="2">
        <f>ROUND(IF($B403="Annuity",SUMIFS('Annuity Prices'!AS:AS,'Annuity Prices'!$B:$B,$D403,'Annuity Prices'!$E:$E,$G403),IF($B403="RAB Short",SUMIFS('RAB Prices Short'!AS:AS,'RAB Prices Short'!$B:$B,'All Prices combined'!$D403,'RAB Prices Short'!$E:$E,'All Prices combined'!$G403),IF($B403="RAB Long",SUMIFS('RAB Prices Long'!AS:AS,'RAB Prices Long'!$B:$B,'All Prices combined'!$D403,'RAB Prices Long'!$E:$E,'All Prices combined'!$G403)))),2)</f>
        <v>0</v>
      </c>
      <c r="AQ403" s="2">
        <f>ROUND(IF($B403="Annuity",SUMIFS('Annuity Prices'!AT:AT,'Annuity Prices'!$B:$B,$D403,'Annuity Prices'!$E:$E,$G403),IF($B403="RAB Short",SUMIFS('RAB Prices Short'!AT:AT,'RAB Prices Short'!$B:$B,'All Prices combined'!$D403,'RAB Prices Short'!$E:$E,'All Prices combined'!$G403),IF($B403="RAB Long",SUMIFS('RAB Prices Long'!AT:AT,'RAB Prices Long'!$B:$B,'All Prices combined'!$D403,'RAB Prices Long'!$E:$E,'All Prices combined'!$G403)))),2)</f>
        <v>5.79</v>
      </c>
      <c r="AR403" s="2">
        <f>ROUND(IF($B403="Annuity",SUMIFS('Annuity Prices'!AU:AU,'Annuity Prices'!$B:$B,$D403,'Annuity Prices'!$E:$E,$G403),IF($B403="RAB Short",SUMIFS('RAB Prices Short'!AU:AU,'RAB Prices Short'!$B:$B,'All Prices combined'!$D403,'RAB Prices Short'!$E:$E,'All Prices combined'!$G403),IF($B403="RAB Long",SUMIFS('RAB Prices Long'!AU:AU,'RAB Prices Long'!$B:$B,'All Prices combined'!$D403,'RAB Prices Long'!$E:$E,'All Prices combined'!$G403)))),2)</f>
        <v>4.97</v>
      </c>
      <c r="AS403" s="2">
        <f>ROUND(IF($B403="Annuity",SUMIFS('Annuity Prices'!AV:AV,'Annuity Prices'!$B:$B,$D403,'Annuity Prices'!$E:$E,$G403),IF($B403="RAB Short",SUMIFS('RAB Prices Short'!AV:AV,'RAB Prices Short'!$B:$B,'All Prices combined'!$D403,'RAB Prices Short'!$E:$E,'All Prices combined'!$G403),IF($B403="RAB Long",SUMIFS('RAB Prices Long'!AV:AV,'RAB Prices Long'!$B:$B,'All Prices combined'!$D403,'RAB Prices Long'!$E:$E,'All Prices combined'!$G403)))),2)</f>
        <v>5.1100000000000003</v>
      </c>
      <c r="AT403" s="2">
        <f>ROUND(IF($B403="Annuity",SUMIFS('Annuity Prices'!AW:AW,'Annuity Prices'!$B:$B,$D403,'Annuity Prices'!$E:$E,$G403),IF($B403="RAB Short",SUMIFS('RAB Prices Short'!AW:AW,'RAB Prices Short'!$B:$B,'All Prices combined'!$D403,'RAB Prices Short'!$E:$E,'All Prices combined'!$G403),IF($B403="RAB Long",SUMIFS('RAB Prices Long'!AW:AW,'RAB Prices Long'!$B:$B,'All Prices combined'!$D403,'RAB Prices Long'!$E:$E,'All Prices combined'!$G403)))),2)</f>
        <v>5.19</v>
      </c>
      <c r="AU403" s="2">
        <f>ROUND(IF($B403="Annuity",SUMIFS('Annuity Prices'!AX:AX,'Annuity Prices'!$B:$B,$D403,'Annuity Prices'!$E:$E,$G403),IF($B403="RAB Short",SUMIFS('RAB Prices Short'!AX:AX,'RAB Prices Short'!$B:$B,'All Prices combined'!$D403,'RAB Prices Short'!$E:$E,'All Prices combined'!$G403),IF($B403="RAB Long",SUMIFS('RAB Prices Long'!AX:AX,'RAB Prices Long'!$B:$B,'All Prices combined'!$D403,'RAB Prices Long'!$E:$E,'All Prices combined'!$G403)))),2)</f>
        <v>5.32</v>
      </c>
      <c r="AV403" s="2">
        <f>ROUND(IF($B403="Annuity",SUMIFS('Annuity Prices'!AY:AY,'Annuity Prices'!$B:$B,$D403,'Annuity Prices'!$E:$E,$G403),IF($B403="RAB Short",SUMIFS('RAB Prices Short'!AY:AY,'RAB Prices Short'!$B:$B,'All Prices combined'!$D403,'RAB Prices Short'!$E:$E,'All Prices combined'!$G403),IF($B403="RAB Long",SUMIFS('RAB Prices Long'!AY:AY,'RAB Prices Long'!$B:$B,'All Prices combined'!$D403,'RAB Prices Long'!$E:$E,'All Prices combined'!$G403)))),2)</f>
        <v>5.45</v>
      </c>
      <c r="AW403" s="2">
        <f>ROUND(IF($B403="Annuity",SUMIFS('Annuity Prices'!AZ:AZ,'Annuity Prices'!$B:$B,$D403,'Annuity Prices'!$E:$E,$G403),IF($B403="RAB Short",SUMIFS('RAB Prices Short'!AZ:AZ,'RAB Prices Short'!$B:$B,'All Prices combined'!$D403,'RAB Prices Short'!$E:$E,'All Prices combined'!$G403),IF($B403="RAB Long",SUMIFS('RAB Prices Long'!AZ:AZ,'RAB Prices Long'!$B:$B,'All Prices combined'!$D403,'RAB Prices Long'!$E:$E,'All Prices combined'!$G403)))),2)</f>
        <v>5.59</v>
      </c>
      <c r="AX403" s="2">
        <f>ROUND(IF($B403="Annuity",SUMIFS('Annuity Prices'!BA:BA,'Annuity Prices'!$B:$B,$D403,'Annuity Prices'!$E:$E,$G403),IF($B403="RAB Short",SUMIFS('RAB Prices Short'!BA:BA,'RAB Prices Short'!$B:$B,'All Prices combined'!$D403,'RAB Prices Short'!$E:$E,'All Prices combined'!$G403),IF($B403="RAB Long",SUMIFS('RAB Prices Long'!BA:BA,'RAB Prices Long'!$B:$B,'All Prices combined'!$D403,'RAB Prices Long'!$E:$E,'All Prices combined'!$G403)))),2)</f>
        <v>6.11</v>
      </c>
      <c r="AY403" s="2">
        <f>ROUND(IF($B403="Annuity",SUMIFS('Annuity Prices'!BB:BB,'Annuity Prices'!$B:$B,$D403,'Annuity Prices'!$E:$E,$G403),IF($B403="RAB Short",SUMIFS('RAB Prices Short'!BB:BB,'RAB Prices Short'!$B:$B,'All Prices combined'!$D403,'RAB Prices Short'!$E:$E,'All Prices combined'!$G403),IF($B403="RAB Long",SUMIFS('RAB Prices Long'!BB:BB,'RAB Prices Long'!$B:$B,'All Prices combined'!$D403,'RAB Prices Long'!$E:$E,'All Prices combined'!$G403)))),2)</f>
        <v>6.26</v>
      </c>
      <c r="AZ403" s="2">
        <f>ROUND(IF($B403="Annuity",SUMIFS('Annuity Prices'!BC:BC,'Annuity Prices'!$B:$B,$D403,'Annuity Prices'!$E:$E,$G403),IF($B403="RAB Short",SUMIFS('RAB Prices Short'!BC:BC,'RAB Prices Short'!$B:$B,'All Prices combined'!$D403,'RAB Prices Short'!$E:$E,'All Prices combined'!$G403),IF($B403="RAB Long",SUMIFS('RAB Prices Long'!BC:BC,'RAB Prices Long'!$B:$B,'All Prices combined'!$D403,'RAB Prices Long'!$E:$E,'All Prices combined'!$G403)))),2)</f>
        <v>6.42</v>
      </c>
      <c r="BA403" s="2">
        <f>ROUND(IF($B403="Annuity",SUMIFS('Annuity Prices'!BD:BD,'Annuity Prices'!$B:$B,$D403,'Annuity Prices'!$E:$E,$G403),IF($B403="RAB Short",SUMIFS('RAB Prices Short'!BD:BD,'RAB Prices Short'!$B:$B,'All Prices combined'!$D403,'RAB Prices Short'!$E:$E,'All Prices combined'!$G403),IF($B403="RAB Long",SUMIFS('RAB Prices Long'!BD:BD,'RAB Prices Long'!$B:$B,'All Prices combined'!$D403,'RAB Prices Long'!$E:$E,'All Prices combined'!$G403)))),2)</f>
        <v>6.58</v>
      </c>
      <c r="BB403" s="2">
        <f>ROUND(IF($B403="Annuity",SUMIFS('Annuity Prices'!BE:BE,'Annuity Prices'!$B:$B,$D403,'Annuity Prices'!$E:$E,$G403),IF($B403="RAB Short",SUMIFS('RAB Prices Short'!BE:BE,'RAB Prices Short'!$B:$B,'All Prices combined'!$D403,'RAB Prices Short'!$E:$E,'All Prices combined'!$G403),IF($B403="RAB Long",SUMIFS('RAB Prices Long'!BE:BE,'RAB Prices Long'!$B:$B,'All Prices combined'!$D403,'RAB Prices Long'!$E:$E,'All Prices combined'!$G403)))),2)</f>
        <v>6.98</v>
      </c>
      <c r="BC403" s="2">
        <f>ROUND(IF($B403="Annuity",SUMIFS('Annuity Prices'!BF:BF,'Annuity Prices'!$B:$B,$D403,'Annuity Prices'!$E:$E,$G403),IF($B403="RAB Short",SUMIFS('RAB Prices Short'!BF:BF,'RAB Prices Short'!$B:$B,'All Prices combined'!$D403,'RAB Prices Short'!$E:$E,'All Prices combined'!$G403),IF($B403="RAB Long",SUMIFS('RAB Prices Long'!BF:BF,'RAB Prices Long'!$B:$B,'All Prices combined'!$D403,'RAB Prices Long'!$E:$E,'All Prices combined'!$G403)))),2)</f>
        <v>7.15</v>
      </c>
      <c r="BD403" s="2">
        <f>ROUND(IF($B403="Annuity",SUMIFS('Annuity Prices'!BG:BG,'Annuity Prices'!$B:$B,$D403,'Annuity Prices'!$E:$E,$G403),IF($B403="RAB Short",SUMIFS('RAB Prices Short'!BG:BG,'RAB Prices Short'!$B:$B,'All Prices combined'!$D403,'RAB Prices Short'!$E:$E,'All Prices combined'!$G403),IF($B403="RAB Long",SUMIFS('RAB Prices Long'!BG:BG,'RAB Prices Long'!$B:$B,'All Prices combined'!$D403,'RAB Prices Long'!$E:$E,'All Prices combined'!$G403)))),2)</f>
        <v>7.33</v>
      </c>
      <c r="BE403" s="2">
        <f>ROUND(IF($B403="Annuity",SUMIFS('Annuity Prices'!BH:BH,'Annuity Prices'!$B:$B,$D403,'Annuity Prices'!$E:$E,$G403),IF($B403="RAB Short",SUMIFS('RAB Prices Short'!BH:BH,'RAB Prices Short'!$B:$B,'All Prices combined'!$D403,'RAB Prices Short'!$E:$E,'All Prices combined'!$G403),IF($B403="RAB Long",SUMIFS('RAB Prices Long'!BH:BH,'RAB Prices Long'!$B:$B,'All Prices combined'!$D403,'RAB Prices Long'!$E:$E,'All Prices combined'!$G403)))),2)</f>
        <v>7.52</v>
      </c>
      <c r="BF403" s="2">
        <f>ROUND(IF($B403="Annuity",SUMIFS('Annuity Prices'!BI:BI,'Annuity Prices'!$B:$B,$D403,'Annuity Prices'!$E:$E,$G403),IF($B403="RAB Short",SUMIFS('RAB Prices Short'!BI:BI,'RAB Prices Short'!$B:$B,'All Prices combined'!$D403,'RAB Prices Short'!$E:$E,'All Prices combined'!$G403),IF($B403="RAB Long",SUMIFS('RAB Prices Long'!BI:BI,'RAB Prices Long'!$B:$B,'All Prices combined'!$D403,'RAB Prices Long'!$E:$E,'All Prices combined'!$G403)))),2)</f>
        <v>7.99</v>
      </c>
      <c r="BG403" s="2">
        <f>ROUND(IF($B403="Annuity",SUMIFS('Annuity Prices'!BJ:BJ,'Annuity Prices'!$B:$B,$D403,'Annuity Prices'!$E:$E,$G403),IF($B403="RAB Short",SUMIFS('RAB Prices Short'!BJ:BJ,'RAB Prices Short'!$B:$B,'All Prices combined'!$D403,'RAB Prices Short'!$E:$E,'All Prices combined'!$G403),IF($B403="RAB Long",SUMIFS('RAB Prices Long'!BJ:BJ,'RAB Prices Long'!$B:$B,'All Prices combined'!$D403,'RAB Prices Long'!$E:$E,'All Prices combined'!$G403)))),2)</f>
        <v>8.19</v>
      </c>
      <c r="BH403" s="2">
        <f>ROUND(IF($B403="Annuity",SUMIFS('Annuity Prices'!BK:BK,'Annuity Prices'!$B:$B,$D403,'Annuity Prices'!$E:$E,$G403),IF($B403="RAB Short",SUMIFS('RAB Prices Short'!BK:BK,'RAB Prices Short'!$B:$B,'All Prices combined'!$D403,'RAB Prices Short'!$E:$E,'All Prices combined'!$G403),IF($B403="RAB Long",SUMIFS('RAB Prices Long'!BK:BK,'RAB Prices Long'!$B:$B,'All Prices combined'!$D403,'RAB Prices Long'!$E:$E,'All Prices combined'!$G403)))),2)</f>
        <v>8.4</v>
      </c>
      <c r="BI403" s="2">
        <f>ROUND(IF($B403="Annuity",SUMIFS('Annuity Prices'!BL:BL,'Annuity Prices'!$B:$B,$D403,'Annuity Prices'!$E:$E,$G403),IF($B403="RAB Short",SUMIFS('RAB Prices Short'!BL:BL,'RAB Prices Short'!$B:$B,'All Prices combined'!$D403,'RAB Prices Short'!$E:$E,'All Prices combined'!$G403),IF($B403="RAB Long",SUMIFS('RAB Prices Long'!BL:BL,'RAB Prices Long'!$B:$B,'All Prices combined'!$D403,'RAB Prices Long'!$E:$E,'All Prices combined'!$G403)))),2)</f>
        <v>8.61</v>
      </c>
      <c r="BJ403" s="2">
        <f>ROUND(IF($B403="Annuity",SUMIFS('Annuity Prices'!BM:BM,'Annuity Prices'!$B:$B,$D403,'Annuity Prices'!$E:$E,$G403),IF($B403="RAB Short",SUMIFS('RAB Prices Short'!BM:BM,'RAB Prices Short'!$B:$B,'All Prices combined'!$D403,'RAB Prices Short'!$E:$E,'All Prices combined'!$G403),IF($B403="RAB Long",SUMIFS('RAB Prices Long'!BM:BM,'RAB Prices Long'!$B:$B,'All Prices combined'!$D403,'RAB Prices Long'!$E:$E,'All Prices combined'!$G403)))),2)</f>
        <v>9.1999999999999993</v>
      </c>
      <c r="BK403" s="2">
        <f>ROUND(IF($B403="Annuity",SUMIFS('Annuity Prices'!BN:BN,'Annuity Prices'!$B:$B,$D403,'Annuity Prices'!$E:$E,$G403),IF($B403="RAB Short",SUMIFS('RAB Prices Short'!BN:BN,'RAB Prices Short'!$B:$B,'All Prices combined'!$D403,'RAB Prices Short'!$E:$E,'All Prices combined'!$G403),IF($B403="RAB Long",SUMIFS('RAB Prices Long'!BN:BN,'RAB Prices Long'!$B:$B,'All Prices combined'!$D403,'RAB Prices Long'!$E:$E,'All Prices combined'!$G403)))),2)</f>
        <v>9.43</v>
      </c>
      <c r="BL403" s="2">
        <f>ROUND(IF($B403="Annuity",SUMIFS('Annuity Prices'!BO:BO,'Annuity Prices'!$B:$B,$D403,'Annuity Prices'!$E:$E,$G403),IF($B403="RAB Short",SUMIFS('RAB Prices Short'!BO:BO,'RAB Prices Short'!$B:$B,'All Prices combined'!$D403,'RAB Prices Short'!$E:$E,'All Prices combined'!$G403),IF($B403="RAB Long",SUMIFS('RAB Prices Long'!BO:BO,'RAB Prices Long'!$B:$B,'All Prices combined'!$D403,'RAB Prices Long'!$E:$E,'All Prices combined'!$G403)))),2)</f>
        <v>9.67</v>
      </c>
      <c r="BM403" s="2">
        <f>ROUND(IF($B403="Annuity",SUMIFS('Annuity Prices'!BP:BP,'Annuity Prices'!$B:$B,$D403,'Annuity Prices'!$E:$E,$G403),IF($B403="RAB Short",SUMIFS('RAB Prices Short'!BP:BP,'RAB Prices Short'!$B:$B,'All Prices combined'!$D403,'RAB Prices Short'!$E:$E,'All Prices combined'!$G403),IF($B403="RAB Long",SUMIFS('RAB Prices Long'!BP:BP,'RAB Prices Long'!$B:$B,'All Prices combined'!$D403,'RAB Prices Long'!$E:$E,'All Prices combined'!$G403)))),2)</f>
        <v>9.91</v>
      </c>
      <c r="BN403" s="2">
        <f>ROUND(IF($B403="Annuity",SUMIFS('Annuity Prices'!BQ:BQ,'Annuity Prices'!$B:$B,$D403,'Annuity Prices'!$E:$E,$G403),IF($B403="RAB Short",SUMIFS('RAB Prices Short'!BQ:BQ,'RAB Prices Short'!$B:$B,'All Prices combined'!$D403,'RAB Prices Short'!$E:$E,'All Prices combined'!$G403),IF($B403="RAB Long",SUMIFS('RAB Prices Long'!BQ:BQ,'RAB Prices Long'!$B:$B,'All Prices combined'!$D403,'RAB Prices Long'!$E:$E,'All Prices combined'!$G403)))),2)</f>
        <v>10.56</v>
      </c>
      <c r="BO403" s="2">
        <f>ROUND(IF($B403="Annuity",SUMIFS('Annuity Prices'!BR:BR,'Annuity Prices'!$B:$B,$D403,'Annuity Prices'!$E:$E,$G403),IF($B403="RAB Short",SUMIFS('RAB Prices Short'!BR:BR,'RAB Prices Short'!$B:$B,'All Prices combined'!$D403,'RAB Prices Short'!$E:$E,'All Prices combined'!$G403),IF($B403="RAB Long",SUMIFS('RAB Prices Long'!BR:BR,'RAB Prices Long'!$B:$B,'All Prices combined'!$D403,'RAB Prices Long'!$E:$E,'All Prices combined'!$G403)))),2)</f>
        <v>10.82</v>
      </c>
      <c r="BP403" s="2">
        <f>ROUND(IF($B403="Annuity",SUMIFS('Annuity Prices'!BS:BS,'Annuity Prices'!$B:$B,$D403,'Annuity Prices'!$E:$E,$G403),IF($B403="RAB Short",SUMIFS('RAB Prices Short'!BS:BS,'RAB Prices Short'!$B:$B,'All Prices combined'!$D403,'RAB Prices Short'!$E:$E,'All Prices combined'!$G403),IF($B403="RAB Long",SUMIFS('RAB Prices Long'!BS:BS,'RAB Prices Long'!$B:$B,'All Prices combined'!$D403,'RAB Prices Long'!$E:$E,'All Prices combined'!$G403)))),2)</f>
        <v>11.09</v>
      </c>
      <c r="BQ403" s="2">
        <f>ROUND(IF($B403="Annuity",SUMIFS('Annuity Prices'!BT:BT,'Annuity Prices'!$B:$B,$D403,'Annuity Prices'!$E:$E,$G403),IF($B403="RAB Short",SUMIFS('RAB Prices Short'!BT:BT,'RAB Prices Short'!$B:$B,'All Prices combined'!$D403,'RAB Prices Short'!$E:$E,'All Prices combined'!$G403),IF($B403="RAB Long",SUMIFS('RAB Prices Long'!BT:BT,'RAB Prices Long'!$B:$B,'All Prices combined'!$D403,'RAB Prices Long'!$E:$E,'All Prices combined'!$G403)))),2)</f>
        <v>11.37</v>
      </c>
      <c r="BR403" s="2">
        <f>ROUND(IF($B403="Annuity",SUMIFS('Annuity Prices'!BU:BU,'Annuity Prices'!$B:$B,$D403,'Annuity Prices'!$E:$E,$G403),IF($B403="RAB Short",SUMIFS('RAB Prices Short'!BU:BU,'RAB Prices Short'!$B:$B,'All Prices combined'!$D403,'RAB Prices Short'!$E:$E,'All Prices combined'!$G403),IF($B403="RAB Long",SUMIFS('RAB Prices Long'!BU:BU,'RAB Prices Long'!$B:$B,'All Prices combined'!$D403,'RAB Prices Long'!$E:$E,'All Prices combined'!$G403)))),2)</f>
        <v>12.32</v>
      </c>
      <c r="BS403" s="2">
        <f>ROUND(IF($B403="Annuity",SUMIFS('Annuity Prices'!BV:BV,'Annuity Prices'!$B:$B,$D403,'Annuity Prices'!$E:$E,$G403),IF($B403="RAB Short",SUMIFS('RAB Prices Short'!BV:BV,'RAB Prices Short'!$B:$B,'All Prices combined'!$D403,'RAB Prices Short'!$E:$E,'All Prices combined'!$G403),IF($B403="RAB Long",SUMIFS('RAB Prices Long'!BV:BV,'RAB Prices Long'!$B:$B,'All Prices combined'!$D403,'RAB Prices Long'!$E:$E,'All Prices combined'!$G403)))),2)</f>
        <v>12.63</v>
      </c>
      <c r="BT403" s="2">
        <f>ROUND(IF($B403="Annuity",SUMIFS('Annuity Prices'!BW:BW,'Annuity Prices'!$B:$B,$D403,'Annuity Prices'!$E:$E,$G403),IF($B403="RAB Short",SUMIFS('RAB Prices Short'!BW:BW,'RAB Prices Short'!$B:$B,'All Prices combined'!$D403,'RAB Prices Short'!$E:$E,'All Prices combined'!$G403),IF($B403="RAB Long",SUMIFS('RAB Prices Long'!BW:BW,'RAB Prices Long'!$B:$B,'All Prices combined'!$D403,'RAB Prices Long'!$E:$E,'All Prices combined'!$G403)))),2)</f>
        <v>12.94</v>
      </c>
      <c r="BU403" s="2">
        <f>ROUND(IF($B403="Annuity",SUMIFS('Annuity Prices'!BX:BX,'Annuity Prices'!$B:$B,$D403,'Annuity Prices'!$E:$E,$G403),IF($B403="RAB Short",SUMIFS('RAB Prices Short'!BX:BX,'RAB Prices Short'!$B:$B,'All Prices combined'!$D403,'RAB Prices Short'!$E:$E,'All Prices combined'!$G403),IF($B403="RAB Long",SUMIFS('RAB Prices Long'!BX:BX,'RAB Prices Long'!$B:$B,'All Prices combined'!$D403,'RAB Prices Long'!$E:$E,'All Prices combined'!$G403)))),2)</f>
        <v>13.27</v>
      </c>
    </row>
    <row r="404" spans="2:73" x14ac:dyDescent="0.25">
      <c r="B404" t="s">
        <v>45</v>
      </c>
      <c r="C404">
        <v>5</v>
      </c>
      <c r="D404" t="s">
        <v>138</v>
      </c>
      <c r="E404" t="s">
        <v>137</v>
      </c>
      <c r="F404">
        <v>5</v>
      </c>
      <c r="G404" t="s">
        <v>40</v>
      </c>
      <c r="I404" s="2">
        <f>ROUND(IF($B404="Annuity",SUMIFS('Annuity Prices'!L:L,'Annuity Prices'!$B:$B,$D404,'Annuity Prices'!$E:$E,$G404),IF($B404="RAB Short",SUMIFS('RAB Prices Short'!L:L,'RAB Prices Short'!$B:$B,'All Prices combined'!$D404,'RAB Prices Short'!$E:$E,'All Prices combined'!$G404),IF($B404="RAB Long",SUMIFS('RAB Prices Long'!L:L,'RAB Prices Long'!$B:$B,'All Prices combined'!$D404,'RAB Prices Long'!$E:$E,'All Prices combined'!$G404)))),2)</f>
        <v>0</v>
      </c>
      <c r="J404" s="2">
        <f>ROUND(IF($B404="Annuity",SUMIFS('Annuity Prices'!M:M,'Annuity Prices'!$B:$B,$D404,'Annuity Prices'!$E:$E,$G404),IF($B404="RAB Short",SUMIFS('RAB Prices Short'!M:M,'RAB Prices Short'!$B:$B,'All Prices combined'!$D404,'RAB Prices Short'!$E:$E,'All Prices combined'!$G404),IF($B404="RAB Long",SUMIFS('RAB Prices Long'!M:M,'RAB Prices Long'!$B:$B,'All Prices combined'!$D404,'RAB Prices Long'!$E:$E,'All Prices combined'!$G404)))),2)</f>
        <v>0</v>
      </c>
      <c r="K404" s="2">
        <f>ROUND(IF($B404="Annuity",SUMIFS('Annuity Prices'!N:N,'Annuity Prices'!$B:$B,$D404,'Annuity Prices'!$E:$E,$G404),IF($B404="RAB Short",SUMIFS('RAB Prices Short'!N:N,'RAB Prices Short'!$B:$B,'All Prices combined'!$D404,'RAB Prices Short'!$E:$E,'All Prices combined'!$G404),IF($B404="RAB Long",SUMIFS('RAB Prices Long'!N:N,'RAB Prices Long'!$B:$B,'All Prices combined'!$D404,'RAB Prices Long'!$E:$E,'All Prices combined'!$G404)))),2)</f>
        <v>0.81</v>
      </c>
      <c r="L404" s="2">
        <f>ROUND(IF($B404="Annuity",SUMIFS('Annuity Prices'!O:O,'Annuity Prices'!$B:$B,$D404,'Annuity Prices'!$E:$E,$G404),IF($B404="RAB Short",SUMIFS('RAB Prices Short'!O:O,'RAB Prices Short'!$B:$B,'All Prices combined'!$D404,'RAB Prices Short'!$E:$E,'All Prices combined'!$G404),IF($B404="RAB Long",SUMIFS('RAB Prices Long'!O:O,'RAB Prices Long'!$B:$B,'All Prices combined'!$D404,'RAB Prices Long'!$E:$E,'All Prices combined'!$G404)))),2)</f>
        <v>0.83</v>
      </c>
      <c r="M404" s="2">
        <f>ROUND(IF($B404="Annuity",SUMIFS('Annuity Prices'!P:P,'Annuity Prices'!$B:$B,$D404,'Annuity Prices'!$E:$E,$G404),IF($B404="RAB Short",SUMIFS('RAB Prices Short'!P:P,'RAB Prices Short'!$B:$B,'All Prices combined'!$D404,'RAB Prices Short'!$E:$E,'All Prices combined'!$G404),IF($B404="RAB Long",SUMIFS('RAB Prices Long'!P:P,'RAB Prices Long'!$B:$B,'All Prices combined'!$D404,'RAB Prices Long'!$E:$E,'All Prices combined'!$G404)))),2)</f>
        <v>0.85</v>
      </c>
      <c r="N404" s="2">
        <f>ROUND(IF($B404="Annuity",SUMIFS('Annuity Prices'!Q:Q,'Annuity Prices'!$B:$B,$D404,'Annuity Prices'!$E:$E,$G404),IF($B404="RAB Short",SUMIFS('RAB Prices Short'!Q:Q,'RAB Prices Short'!$B:$B,'All Prices combined'!$D404,'RAB Prices Short'!$E:$E,'All Prices combined'!$G404),IF($B404="RAB Long",SUMIFS('RAB Prices Long'!Q:Q,'RAB Prices Long'!$B:$B,'All Prices combined'!$D404,'RAB Prices Long'!$E:$E,'All Prices combined'!$G404)))),2)</f>
        <v>0.87</v>
      </c>
      <c r="O404" s="2">
        <f>ROUND(IF($B404="Annuity",SUMIFS('Annuity Prices'!R:R,'Annuity Prices'!$B:$B,$D404,'Annuity Prices'!$E:$E,$G404),IF($B404="RAB Short",SUMIFS('RAB Prices Short'!R:R,'RAB Prices Short'!$B:$B,'All Prices combined'!$D404,'RAB Prices Short'!$E:$E,'All Prices combined'!$G404),IF($B404="RAB Long",SUMIFS('RAB Prices Long'!R:R,'RAB Prices Long'!$B:$B,'All Prices combined'!$D404,'RAB Prices Long'!$E:$E,'All Prices combined'!$G404)))),2)</f>
        <v>0.9</v>
      </c>
      <c r="P404" s="2">
        <f>ROUND(IF($B404="Annuity",SUMIFS('Annuity Prices'!S:S,'Annuity Prices'!$B:$B,$D404,'Annuity Prices'!$E:$E,$G404),IF($B404="RAB Short",SUMIFS('RAB Prices Short'!S:S,'RAB Prices Short'!$B:$B,'All Prices combined'!$D404,'RAB Prices Short'!$E:$E,'All Prices combined'!$G404),IF($B404="RAB Long",SUMIFS('RAB Prices Long'!S:S,'RAB Prices Long'!$B:$B,'All Prices combined'!$D404,'RAB Prices Long'!$E:$E,'All Prices combined'!$G404)))),2)</f>
        <v>0.92</v>
      </c>
      <c r="Q404" s="2">
        <f>ROUND(IF($B404="Annuity",SUMIFS('Annuity Prices'!T:T,'Annuity Prices'!$B:$B,$D404,'Annuity Prices'!$E:$E,$G404),IF($B404="RAB Short",SUMIFS('RAB Prices Short'!T:T,'RAB Prices Short'!$B:$B,'All Prices combined'!$D404,'RAB Prices Short'!$E:$E,'All Prices combined'!$G404),IF($B404="RAB Long",SUMIFS('RAB Prices Long'!T:T,'RAB Prices Long'!$B:$B,'All Prices combined'!$D404,'RAB Prices Long'!$E:$E,'All Prices combined'!$G404)))),2)</f>
        <v>0.94</v>
      </c>
      <c r="R404" s="2">
        <f>ROUND(IF($B404="Annuity",SUMIFS('Annuity Prices'!U:U,'Annuity Prices'!$B:$B,$D404,'Annuity Prices'!$E:$E,$G404),IF($B404="RAB Short",SUMIFS('RAB Prices Short'!U:U,'RAB Prices Short'!$B:$B,'All Prices combined'!$D404,'RAB Prices Short'!$E:$E,'All Prices combined'!$G404),IF($B404="RAB Long",SUMIFS('RAB Prices Long'!U:U,'RAB Prices Long'!$B:$B,'All Prices combined'!$D404,'RAB Prices Long'!$E:$E,'All Prices combined'!$G404)))),2)</f>
        <v>0.96</v>
      </c>
      <c r="S404" s="2">
        <f>ROUND(IF($B404="Annuity",SUMIFS('Annuity Prices'!V:V,'Annuity Prices'!$B:$B,$D404,'Annuity Prices'!$E:$E,$G404),IF($B404="RAB Short",SUMIFS('RAB Prices Short'!V:V,'RAB Prices Short'!$B:$B,'All Prices combined'!$D404,'RAB Prices Short'!$E:$E,'All Prices combined'!$G404),IF($B404="RAB Long",SUMIFS('RAB Prices Long'!V:V,'RAB Prices Long'!$B:$B,'All Prices combined'!$D404,'RAB Prices Long'!$E:$E,'All Prices combined'!$G404)))),2)</f>
        <v>0.98</v>
      </c>
      <c r="T404" s="2">
        <f>ROUND(IF($B404="Annuity",SUMIFS('Annuity Prices'!W:W,'Annuity Prices'!$B:$B,$D404,'Annuity Prices'!$E:$E,$G404),IF($B404="RAB Short",SUMIFS('RAB Prices Short'!W:W,'RAB Prices Short'!$B:$B,'All Prices combined'!$D404,'RAB Prices Short'!$E:$E,'All Prices combined'!$G404),IF($B404="RAB Long",SUMIFS('RAB Prices Long'!W:W,'RAB Prices Long'!$B:$B,'All Prices combined'!$D404,'RAB Prices Long'!$E:$E,'All Prices combined'!$G404)))),2)</f>
        <v>1.01</v>
      </c>
      <c r="U404" s="2">
        <f>ROUND(IF($B404="Annuity",SUMIFS('Annuity Prices'!X:X,'Annuity Prices'!$B:$B,$D404,'Annuity Prices'!$E:$E,$G404),IF($B404="RAB Short",SUMIFS('RAB Prices Short'!X:X,'RAB Prices Short'!$B:$B,'All Prices combined'!$D404,'RAB Prices Short'!$E:$E,'All Prices combined'!$G404),IF($B404="RAB Long",SUMIFS('RAB Prices Long'!X:X,'RAB Prices Long'!$B:$B,'All Prices combined'!$D404,'RAB Prices Long'!$E:$E,'All Prices combined'!$G404)))),2)</f>
        <v>1.03</v>
      </c>
      <c r="V404" s="2">
        <f>ROUND(IF($B404="Annuity",SUMIFS('Annuity Prices'!Y:Y,'Annuity Prices'!$B:$B,$D404,'Annuity Prices'!$E:$E,$G404),IF($B404="RAB Short",SUMIFS('RAB Prices Short'!Y:Y,'RAB Prices Short'!$B:$B,'All Prices combined'!$D404,'RAB Prices Short'!$E:$E,'All Prices combined'!$G404),IF($B404="RAB Long",SUMIFS('RAB Prices Long'!Y:Y,'RAB Prices Long'!$B:$B,'All Prices combined'!$D404,'RAB Prices Long'!$E:$E,'All Prices combined'!$G404)))),2)</f>
        <v>1.05</v>
      </c>
      <c r="W404" s="2">
        <f>ROUND(IF($B404="Annuity",SUMIFS('Annuity Prices'!Z:Z,'Annuity Prices'!$B:$B,$D404,'Annuity Prices'!$E:$E,$G404),IF($B404="RAB Short",SUMIFS('RAB Prices Short'!Z:Z,'RAB Prices Short'!$B:$B,'All Prices combined'!$D404,'RAB Prices Short'!$E:$E,'All Prices combined'!$G404),IF($B404="RAB Long",SUMIFS('RAB Prices Long'!Z:Z,'RAB Prices Long'!$B:$B,'All Prices combined'!$D404,'RAB Prices Long'!$E:$E,'All Prices combined'!$G404)))),2)</f>
        <v>1.08</v>
      </c>
      <c r="X404" s="2">
        <f>ROUND(IF($B404="Annuity",SUMIFS('Annuity Prices'!AA:AA,'Annuity Prices'!$B:$B,$D404,'Annuity Prices'!$E:$E,$G404),IF($B404="RAB Short",SUMIFS('RAB Prices Short'!AA:AA,'RAB Prices Short'!$B:$B,'All Prices combined'!$D404,'RAB Prices Short'!$E:$E,'All Prices combined'!$G404),IF($B404="RAB Long",SUMIFS('RAB Prices Long'!AA:AA,'RAB Prices Long'!$B:$B,'All Prices combined'!$D404,'RAB Prices Long'!$E:$E,'All Prices combined'!$G404)))),2)</f>
        <v>1.1100000000000001</v>
      </c>
      <c r="Y404" s="2">
        <f>ROUND(IF($B404="Annuity",SUMIFS('Annuity Prices'!AB:AB,'Annuity Prices'!$B:$B,$D404,'Annuity Prices'!$E:$E,$G404),IF($B404="RAB Short",SUMIFS('RAB Prices Short'!AB:AB,'RAB Prices Short'!$B:$B,'All Prices combined'!$D404,'RAB Prices Short'!$E:$E,'All Prices combined'!$G404),IF($B404="RAB Long",SUMIFS('RAB Prices Long'!AB:AB,'RAB Prices Long'!$B:$B,'All Prices combined'!$D404,'RAB Prices Long'!$E:$E,'All Prices combined'!$G404)))),2)</f>
        <v>1.1299999999999999</v>
      </c>
      <c r="Z404" s="2">
        <f>ROUND(IF($B404="Annuity",SUMIFS('Annuity Prices'!AC:AC,'Annuity Prices'!$B:$B,$D404,'Annuity Prices'!$E:$E,$G404),IF($B404="RAB Short",SUMIFS('RAB Prices Short'!AC:AC,'RAB Prices Short'!$B:$B,'All Prices combined'!$D404,'RAB Prices Short'!$E:$E,'All Prices combined'!$G404),IF($B404="RAB Long",SUMIFS('RAB Prices Long'!AC:AC,'RAB Prices Long'!$B:$B,'All Prices combined'!$D404,'RAB Prices Long'!$E:$E,'All Prices combined'!$G404)))),2)</f>
        <v>1.1599999999999999</v>
      </c>
      <c r="AA404" s="2">
        <f>ROUND(IF($B404="Annuity",SUMIFS('Annuity Prices'!AD:AD,'Annuity Prices'!$B:$B,$D404,'Annuity Prices'!$E:$E,$G404),IF($B404="RAB Short",SUMIFS('RAB Prices Short'!AD:AD,'RAB Prices Short'!$B:$B,'All Prices combined'!$D404,'RAB Prices Short'!$E:$E,'All Prices combined'!$G404),IF($B404="RAB Long",SUMIFS('RAB Prices Long'!AD:AD,'RAB Prices Long'!$B:$B,'All Prices combined'!$D404,'RAB Prices Long'!$E:$E,'All Prices combined'!$G404)))),2)</f>
        <v>1.19</v>
      </c>
      <c r="AB404" s="2">
        <f>ROUND(IF($B404="Annuity",SUMIFS('Annuity Prices'!AE:AE,'Annuity Prices'!$B:$B,$D404,'Annuity Prices'!$E:$E,$G404),IF($B404="RAB Short",SUMIFS('RAB Prices Short'!AE:AE,'RAB Prices Short'!$B:$B,'All Prices combined'!$D404,'RAB Prices Short'!$E:$E,'All Prices combined'!$G404),IF($B404="RAB Long",SUMIFS('RAB Prices Long'!AE:AE,'RAB Prices Long'!$B:$B,'All Prices combined'!$D404,'RAB Prices Long'!$E:$E,'All Prices combined'!$G404)))),2)</f>
        <v>1.22</v>
      </c>
      <c r="AC404" s="2">
        <f>ROUND(IF($B404="Annuity",SUMIFS('Annuity Prices'!AF:AF,'Annuity Prices'!$B:$B,$D404,'Annuity Prices'!$E:$E,$G404),IF($B404="RAB Short",SUMIFS('RAB Prices Short'!AF:AF,'RAB Prices Short'!$B:$B,'All Prices combined'!$D404,'RAB Prices Short'!$E:$E,'All Prices combined'!$G404),IF($B404="RAB Long",SUMIFS('RAB Prices Long'!AF:AF,'RAB Prices Long'!$B:$B,'All Prices combined'!$D404,'RAB Prices Long'!$E:$E,'All Prices combined'!$G404)))),2)</f>
        <v>1.24</v>
      </c>
      <c r="AD404" s="2">
        <f>ROUND(IF($B404="Annuity",SUMIFS('Annuity Prices'!AG:AG,'Annuity Prices'!$B:$B,$D404,'Annuity Prices'!$E:$E,$G404),IF($B404="RAB Short",SUMIFS('RAB Prices Short'!AG:AG,'RAB Prices Short'!$B:$B,'All Prices combined'!$D404,'RAB Prices Short'!$E:$E,'All Prices combined'!$G404),IF($B404="RAB Long",SUMIFS('RAB Prices Long'!AG:AG,'RAB Prices Long'!$B:$B,'All Prices combined'!$D404,'RAB Prices Long'!$E:$E,'All Prices combined'!$G404)))),2)</f>
        <v>1.27</v>
      </c>
      <c r="AE404" s="2">
        <f>ROUND(IF($B404="Annuity",SUMIFS('Annuity Prices'!AH:AH,'Annuity Prices'!$B:$B,$D404,'Annuity Prices'!$E:$E,$G404),IF($B404="RAB Short",SUMIFS('RAB Prices Short'!AH:AH,'RAB Prices Short'!$B:$B,'All Prices combined'!$D404,'RAB Prices Short'!$E:$E,'All Prices combined'!$G404),IF($B404="RAB Long",SUMIFS('RAB Prices Long'!AH:AH,'RAB Prices Long'!$B:$B,'All Prices combined'!$D404,'RAB Prices Long'!$E:$E,'All Prices combined'!$G404)))),2)</f>
        <v>1.3</v>
      </c>
      <c r="AF404" s="2">
        <f>ROUND(IF($B404="Annuity",SUMIFS('Annuity Prices'!AI:AI,'Annuity Prices'!$B:$B,$D404,'Annuity Prices'!$E:$E,$G404),IF($B404="RAB Short",SUMIFS('RAB Prices Short'!AI:AI,'RAB Prices Short'!$B:$B,'All Prices combined'!$D404,'RAB Prices Short'!$E:$E,'All Prices combined'!$G404),IF($B404="RAB Long",SUMIFS('RAB Prices Long'!AI:AI,'RAB Prices Long'!$B:$B,'All Prices combined'!$D404,'RAB Prices Long'!$E:$E,'All Prices combined'!$G404)))),2)</f>
        <v>1.34</v>
      </c>
      <c r="AG404" s="2">
        <f>ROUND(IF($B404="Annuity",SUMIFS('Annuity Prices'!AJ:AJ,'Annuity Prices'!$B:$B,$D404,'Annuity Prices'!$E:$E,$G404),IF($B404="RAB Short",SUMIFS('RAB Prices Short'!AJ:AJ,'RAB Prices Short'!$B:$B,'All Prices combined'!$D404,'RAB Prices Short'!$E:$E,'All Prices combined'!$G404),IF($B404="RAB Long",SUMIFS('RAB Prices Long'!AJ:AJ,'RAB Prices Long'!$B:$B,'All Prices combined'!$D404,'RAB Prices Long'!$E:$E,'All Prices combined'!$G404)))),2)</f>
        <v>1.36</v>
      </c>
      <c r="AH404" s="2">
        <f>ROUND(IF($B404="Annuity",SUMIFS('Annuity Prices'!AK:AK,'Annuity Prices'!$B:$B,$D404,'Annuity Prices'!$E:$E,$G404),IF($B404="RAB Short",SUMIFS('RAB Prices Short'!AK:AK,'RAB Prices Short'!$B:$B,'All Prices combined'!$D404,'RAB Prices Short'!$E:$E,'All Prices combined'!$G404),IF($B404="RAB Long",SUMIFS('RAB Prices Long'!AK:AK,'RAB Prices Long'!$B:$B,'All Prices combined'!$D404,'RAB Prices Long'!$E:$E,'All Prices combined'!$G404)))),2)</f>
        <v>1.4</v>
      </c>
      <c r="AI404" s="2">
        <f>ROUND(IF($B404="Annuity",SUMIFS('Annuity Prices'!AL:AL,'Annuity Prices'!$B:$B,$D404,'Annuity Prices'!$E:$E,$G404),IF($B404="RAB Short",SUMIFS('RAB Prices Short'!AL:AL,'RAB Prices Short'!$B:$B,'All Prices combined'!$D404,'RAB Prices Short'!$E:$E,'All Prices combined'!$G404),IF($B404="RAB Long",SUMIFS('RAB Prices Long'!AL:AL,'RAB Prices Long'!$B:$B,'All Prices combined'!$D404,'RAB Prices Long'!$E:$E,'All Prices combined'!$G404)))),2)</f>
        <v>1.43</v>
      </c>
      <c r="AJ404" s="2">
        <f>ROUND(IF($B404="Annuity",SUMIFS('Annuity Prices'!AM:AM,'Annuity Prices'!$B:$B,$D404,'Annuity Prices'!$E:$E,$G404),IF($B404="RAB Short",SUMIFS('RAB Prices Short'!AM:AM,'RAB Prices Short'!$B:$B,'All Prices combined'!$D404,'RAB Prices Short'!$E:$E,'All Prices combined'!$G404),IF($B404="RAB Long",SUMIFS('RAB Prices Long'!AM:AM,'RAB Prices Long'!$B:$B,'All Prices combined'!$D404,'RAB Prices Long'!$E:$E,'All Prices combined'!$G404)))),2)</f>
        <v>1.47</v>
      </c>
      <c r="AK404" s="2">
        <f>ROUND(IF($B404="Annuity",SUMIFS('Annuity Prices'!AN:AN,'Annuity Prices'!$B:$B,$D404,'Annuity Prices'!$E:$E,$G404),IF($B404="RAB Short",SUMIFS('RAB Prices Short'!AN:AN,'RAB Prices Short'!$B:$B,'All Prices combined'!$D404,'RAB Prices Short'!$E:$E,'All Prices combined'!$G404),IF($B404="RAB Long",SUMIFS('RAB Prices Long'!AN:AN,'RAB Prices Long'!$B:$B,'All Prices combined'!$D404,'RAB Prices Long'!$E:$E,'All Prices combined'!$G404)))),2)</f>
        <v>1.5</v>
      </c>
      <c r="AL404" s="2">
        <f>ROUND(IF($B404="Annuity",SUMIFS('Annuity Prices'!AO:AO,'Annuity Prices'!$B:$B,$D404,'Annuity Prices'!$E:$E,$G404),IF($B404="RAB Short",SUMIFS('RAB Prices Short'!AO:AO,'RAB Prices Short'!$B:$B,'All Prices combined'!$D404,'RAB Prices Short'!$E:$E,'All Prices combined'!$G404),IF($B404="RAB Long",SUMIFS('RAB Prices Long'!AO:AO,'RAB Prices Long'!$B:$B,'All Prices combined'!$D404,'RAB Prices Long'!$E:$E,'All Prices combined'!$G404)))),2)</f>
        <v>1.53</v>
      </c>
      <c r="AM404" s="2">
        <f>ROUND(IF($B404="Annuity",SUMIFS('Annuity Prices'!AP:AP,'Annuity Prices'!$B:$B,$D404,'Annuity Prices'!$E:$E,$G404),IF($B404="RAB Short",SUMIFS('RAB Prices Short'!AP:AP,'RAB Prices Short'!$B:$B,'All Prices combined'!$D404,'RAB Prices Short'!$E:$E,'All Prices combined'!$G404),IF($B404="RAB Long",SUMIFS('RAB Prices Long'!AP:AP,'RAB Prices Long'!$B:$B,'All Prices combined'!$D404,'RAB Prices Long'!$E:$E,'All Prices combined'!$G404)))),2)</f>
        <v>1.57</v>
      </c>
      <c r="AN404" s="2">
        <f>ROUND(IF($B404="Annuity",SUMIFS('Annuity Prices'!AQ:AQ,'Annuity Prices'!$B:$B,$D404,'Annuity Prices'!$E:$E,$G404),IF($B404="RAB Short",SUMIFS('RAB Prices Short'!AQ:AQ,'RAB Prices Short'!$B:$B,'All Prices combined'!$D404,'RAB Prices Short'!$E:$E,'All Prices combined'!$G404),IF($B404="RAB Long",SUMIFS('RAB Prices Long'!AQ:AQ,'RAB Prices Long'!$B:$B,'All Prices combined'!$D404,'RAB Prices Long'!$E:$E,'All Prices combined'!$G404)))),2)</f>
        <v>1.61</v>
      </c>
      <c r="AO404" s="2">
        <f>ROUND(IF($B404="Annuity",SUMIFS('Annuity Prices'!AR:AR,'Annuity Prices'!$B:$B,$D404,'Annuity Prices'!$E:$E,$G404),IF($B404="RAB Short",SUMIFS('RAB Prices Short'!AR:AR,'RAB Prices Short'!$B:$B,'All Prices combined'!$D404,'RAB Prices Short'!$E:$E,'All Prices combined'!$G404),IF($B404="RAB Long",SUMIFS('RAB Prices Long'!AR:AR,'RAB Prices Long'!$B:$B,'All Prices combined'!$D404,'RAB Prices Long'!$E:$E,'All Prices combined'!$G404)))),2)</f>
        <v>0</v>
      </c>
      <c r="AP404" s="2">
        <f>ROUND(IF($B404="Annuity",SUMIFS('Annuity Prices'!AS:AS,'Annuity Prices'!$B:$B,$D404,'Annuity Prices'!$E:$E,$G404),IF($B404="RAB Short",SUMIFS('RAB Prices Short'!AS:AS,'RAB Prices Short'!$B:$B,'All Prices combined'!$D404,'RAB Prices Short'!$E:$E,'All Prices combined'!$G404),IF($B404="RAB Long",SUMIFS('RAB Prices Long'!AS:AS,'RAB Prices Long'!$B:$B,'All Prices combined'!$D404,'RAB Prices Long'!$E:$E,'All Prices combined'!$G404)))),2)</f>
        <v>0</v>
      </c>
      <c r="AQ404" s="2">
        <f>ROUND(IF($B404="Annuity",SUMIFS('Annuity Prices'!AT:AT,'Annuity Prices'!$B:$B,$D404,'Annuity Prices'!$E:$E,$G404),IF($B404="RAB Short",SUMIFS('RAB Prices Short'!AT:AT,'RAB Prices Short'!$B:$B,'All Prices combined'!$D404,'RAB Prices Short'!$E:$E,'All Prices combined'!$G404),IF($B404="RAB Long",SUMIFS('RAB Prices Long'!AT:AT,'RAB Prices Long'!$B:$B,'All Prices combined'!$D404,'RAB Prices Long'!$E:$E,'All Prices combined'!$G404)))),2)</f>
        <v>0.79</v>
      </c>
      <c r="AR404" s="2">
        <f>ROUND(IF($B404="Annuity",SUMIFS('Annuity Prices'!AU:AU,'Annuity Prices'!$B:$B,$D404,'Annuity Prices'!$E:$E,$G404),IF($B404="RAB Short",SUMIFS('RAB Prices Short'!AU:AU,'RAB Prices Short'!$B:$B,'All Prices combined'!$D404,'RAB Prices Short'!$E:$E,'All Prices combined'!$G404),IF($B404="RAB Long",SUMIFS('RAB Prices Long'!AU:AU,'RAB Prices Long'!$B:$B,'All Prices combined'!$D404,'RAB Prices Long'!$E:$E,'All Prices combined'!$G404)))),2)</f>
        <v>0.81</v>
      </c>
      <c r="AS404" s="2">
        <f>ROUND(IF($B404="Annuity",SUMIFS('Annuity Prices'!AV:AV,'Annuity Prices'!$B:$B,$D404,'Annuity Prices'!$E:$E,$G404),IF($B404="RAB Short",SUMIFS('RAB Prices Short'!AV:AV,'RAB Prices Short'!$B:$B,'All Prices combined'!$D404,'RAB Prices Short'!$E:$E,'All Prices combined'!$G404),IF($B404="RAB Long",SUMIFS('RAB Prices Long'!AV:AV,'RAB Prices Long'!$B:$B,'All Prices combined'!$D404,'RAB Prices Long'!$E:$E,'All Prices combined'!$G404)))),2)</f>
        <v>0.83</v>
      </c>
      <c r="AT404" s="2">
        <f>ROUND(IF($B404="Annuity",SUMIFS('Annuity Prices'!AW:AW,'Annuity Prices'!$B:$B,$D404,'Annuity Prices'!$E:$E,$G404),IF($B404="RAB Short",SUMIFS('RAB Prices Short'!AW:AW,'RAB Prices Short'!$B:$B,'All Prices combined'!$D404,'RAB Prices Short'!$E:$E,'All Prices combined'!$G404),IF($B404="RAB Long",SUMIFS('RAB Prices Long'!AW:AW,'RAB Prices Long'!$B:$B,'All Prices combined'!$D404,'RAB Prices Long'!$E:$E,'All Prices combined'!$G404)))),2)</f>
        <v>0.85</v>
      </c>
      <c r="AU404" s="2">
        <f>ROUND(IF($B404="Annuity",SUMIFS('Annuity Prices'!AX:AX,'Annuity Prices'!$B:$B,$D404,'Annuity Prices'!$E:$E,$G404),IF($B404="RAB Short",SUMIFS('RAB Prices Short'!AX:AX,'RAB Prices Short'!$B:$B,'All Prices combined'!$D404,'RAB Prices Short'!$E:$E,'All Prices combined'!$G404),IF($B404="RAB Long",SUMIFS('RAB Prices Long'!AX:AX,'RAB Prices Long'!$B:$B,'All Prices combined'!$D404,'RAB Prices Long'!$E:$E,'All Prices combined'!$G404)))),2)</f>
        <v>0.87</v>
      </c>
      <c r="AV404" s="2">
        <f>ROUND(IF($B404="Annuity",SUMIFS('Annuity Prices'!AY:AY,'Annuity Prices'!$B:$B,$D404,'Annuity Prices'!$E:$E,$G404),IF($B404="RAB Short",SUMIFS('RAB Prices Short'!AY:AY,'RAB Prices Short'!$B:$B,'All Prices combined'!$D404,'RAB Prices Short'!$E:$E,'All Prices combined'!$G404),IF($B404="RAB Long",SUMIFS('RAB Prices Long'!AY:AY,'RAB Prices Long'!$B:$B,'All Prices combined'!$D404,'RAB Prices Long'!$E:$E,'All Prices combined'!$G404)))),2)</f>
        <v>0.9</v>
      </c>
      <c r="AW404" s="2">
        <f>ROUND(IF($B404="Annuity",SUMIFS('Annuity Prices'!AZ:AZ,'Annuity Prices'!$B:$B,$D404,'Annuity Prices'!$E:$E,$G404),IF($B404="RAB Short",SUMIFS('RAB Prices Short'!AZ:AZ,'RAB Prices Short'!$B:$B,'All Prices combined'!$D404,'RAB Prices Short'!$E:$E,'All Prices combined'!$G404),IF($B404="RAB Long",SUMIFS('RAB Prices Long'!AZ:AZ,'RAB Prices Long'!$B:$B,'All Prices combined'!$D404,'RAB Prices Long'!$E:$E,'All Prices combined'!$G404)))),2)</f>
        <v>0.92</v>
      </c>
      <c r="AX404" s="2">
        <f>ROUND(IF($B404="Annuity",SUMIFS('Annuity Prices'!BA:BA,'Annuity Prices'!$B:$B,$D404,'Annuity Prices'!$E:$E,$G404),IF($B404="RAB Short",SUMIFS('RAB Prices Short'!BA:BA,'RAB Prices Short'!$B:$B,'All Prices combined'!$D404,'RAB Prices Short'!$E:$E,'All Prices combined'!$G404),IF($B404="RAB Long",SUMIFS('RAB Prices Long'!BA:BA,'RAB Prices Long'!$B:$B,'All Prices combined'!$D404,'RAB Prices Long'!$E:$E,'All Prices combined'!$G404)))),2)</f>
        <v>0.94</v>
      </c>
      <c r="AY404" s="2">
        <f>ROUND(IF($B404="Annuity",SUMIFS('Annuity Prices'!BB:BB,'Annuity Prices'!$B:$B,$D404,'Annuity Prices'!$E:$E,$G404),IF($B404="RAB Short",SUMIFS('RAB Prices Short'!BB:BB,'RAB Prices Short'!$B:$B,'All Prices combined'!$D404,'RAB Prices Short'!$E:$E,'All Prices combined'!$G404),IF($B404="RAB Long",SUMIFS('RAB Prices Long'!BB:BB,'RAB Prices Long'!$B:$B,'All Prices combined'!$D404,'RAB Prices Long'!$E:$E,'All Prices combined'!$G404)))),2)</f>
        <v>0.96</v>
      </c>
      <c r="AZ404" s="2">
        <f>ROUND(IF($B404="Annuity",SUMIFS('Annuity Prices'!BC:BC,'Annuity Prices'!$B:$B,$D404,'Annuity Prices'!$E:$E,$G404),IF($B404="RAB Short",SUMIFS('RAB Prices Short'!BC:BC,'RAB Prices Short'!$B:$B,'All Prices combined'!$D404,'RAB Prices Short'!$E:$E,'All Prices combined'!$G404),IF($B404="RAB Long",SUMIFS('RAB Prices Long'!BC:BC,'RAB Prices Long'!$B:$B,'All Prices combined'!$D404,'RAB Prices Long'!$E:$E,'All Prices combined'!$G404)))),2)</f>
        <v>0.98</v>
      </c>
      <c r="BA404" s="2">
        <f>ROUND(IF($B404="Annuity",SUMIFS('Annuity Prices'!BD:BD,'Annuity Prices'!$B:$B,$D404,'Annuity Prices'!$E:$E,$G404),IF($B404="RAB Short",SUMIFS('RAB Prices Short'!BD:BD,'RAB Prices Short'!$B:$B,'All Prices combined'!$D404,'RAB Prices Short'!$E:$E,'All Prices combined'!$G404),IF($B404="RAB Long",SUMIFS('RAB Prices Long'!BD:BD,'RAB Prices Long'!$B:$B,'All Prices combined'!$D404,'RAB Prices Long'!$E:$E,'All Prices combined'!$G404)))),2)</f>
        <v>1.01</v>
      </c>
      <c r="BB404" s="2">
        <f>ROUND(IF($B404="Annuity",SUMIFS('Annuity Prices'!BE:BE,'Annuity Prices'!$B:$B,$D404,'Annuity Prices'!$E:$E,$G404),IF($B404="RAB Short",SUMIFS('RAB Prices Short'!BE:BE,'RAB Prices Short'!$B:$B,'All Prices combined'!$D404,'RAB Prices Short'!$E:$E,'All Prices combined'!$G404),IF($B404="RAB Long",SUMIFS('RAB Prices Long'!BE:BE,'RAB Prices Long'!$B:$B,'All Prices combined'!$D404,'RAB Prices Long'!$E:$E,'All Prices combined'!$G404)))),2)</f>
        <v>1.03</v>
      </c>
      <c r="BC404" s="2">
        <f>ROUND(IF($B404="Annuity",SUMIFS('Annuity Prices'!BF:BF,'Annuity Prices'!$B:$B,$D404,'Annuity Prices'!$E:$E,$G404),IF($B404="RAB Short",SUMIFS('RAB Prices Short'!BF:BF,'RAB Prices Short'!$B:$B,'All Prices combined'!$D404,'RAB Prices Short'!$E:$E,'All Prices combined'!$G404),IF($B404="RAB Long",SUMIFS('RAB Prices Long'!BF:BF,'RAB Prices Long'!$B:$B,'All Prices combined'!$D404,'RAB Prices Long'!$E:$E,'All Prices combined'!$G404)))),2)</f>
        <v>1.05</v>
      </c>
      <c r="BD404" s="2">
        <f>ROUND(IF($B404="Annuity",SUMIFS('Annuity Prices'!BG:BG,'Annuity Prices'!$B:$B,$D404,'Annuity Prices'!$E:$E,$G404),IF($B404="RAB Short",SUMIFS('RAB Prices Short'!BG:BG,'RAB Prices Short'!$B:$B,'All Prices combined'!$D404,'RAB Prices Short'!$E:$E,'All Prices combined'!$G404),IF($B404="RAB Long",SUMIFS('RAB Prices Long'!BG:BG,'RAB Prices Long'!$B:$B,'All Prices combined'!$D404,'RAB Prices Long'!$E:$E,'All Prices combined'!$G404)))),2)</f>
        <v>1.08</v>
      </c>
      <c r="BE404" s="2">
        <f>ROUND(IF($B404="Annuity",SUMIFS('Annuity Prices'!BH:BH,'Annuity Prices'!$B:$B,$D404,'Annuity Prices'!$E:$E,$G404),IF($B404="RAB Short",SUMIFS('RAB Prices Short'!BH:BH,'RAB Prices Short'!$B:$B,'All Prices combined'!$D404,'RAB Prices Short'!$E:$E,'All Prices combined'!$G404),IF($B404="RAB Long",SUMIFS('RAB Prices Long'!BH:BH,'RAB Prices Long'!$B:$B,'All Prices combined'!$D404,'RAB Prices Long'!$E:$E,'All Prices combined'!$G404)))),2)</f>
        <v>1.1100000000000001</v>
      </c>
      <c r="BF404" s="2">
        <f>ROUND(IF($B404="Annuity",SUMIFS('Annuity Prices'!BI:BI,'Annuity Prices'!$B:$B,$D404,'Annuity Prices'!$E:$E,$G404),IF($B404="RAB Short",SUMIFS('RAB Prices Short'!BI:BI,'RAB Prices Short'!$B:$B,'All Prices combined'!$D404,'RAB Prices Short'!$E:$E,'All Prices combined'!$G404),IF($B404="RAB Long",SUMIFS('RAB Prices Long'!BI:BI,'RAB Prices Long'!$B:$B,'All Prices combined'!$D404,'RAB Prices Long'!$E:$E,'All Prices combined'!$G404)))),2)</f>
        <v>1.1299999999999999</v>
      </c>
      <c r="BG404" s="2">
        <f>ROUND(IF($B404="Annuity",SUMIFS('Annuity Prices'!BJ:BJ,'Annuity Prices'!$B:$B,$D404,'Annuity Prices'!$E:$E,$G404),IF($B404="RAB Short",SUMIFS('RAB Prices Short'!BJ:BJ,'RAB Prices Short'!$B:$B,'All Prices combined'!$D404,'RAB Prices Short'!$E:$E,'All Prices combined'!$G404),IF($B404="RAB Long",SUMIFS('RAB Prices Long'!BJ:BJ,'RAB Prices Long'!$B:$B,'All Prices combined'!$D404,'RAB Prices Long'!$E:$E,'All Prices combined'!$G404)))),2)</f>
        <v>1.1599999999999999</v>
      </c>
      <c r="BH404" s="2">
        <f>ROUND(IF($B404="Annuity",SUMIFS('Annuity Prices'!BK:BK,'Annuity Prices'!$B:$B,$D404,'Annuity Prices'!$E:$E,$G404),IF($B404="RAB Short",SUMIFS('RAB Prices Short'!BK:BK,'RAB Prices Short'!$B:$B,'All Prices combined'!$D404,'RAB Prices Short'!$E:$E,'All Prices combined'!$G404),IF($B404="RAB Long",SUMIFS('RAB Prices Long'!BK:BK,'RAB Prices Long'!$B:$B,'All Prices combined'!$D404,'RAB Prices Long'!$E:$E,'All Prices combined'!$G404)))),2)</f>
        <v>1.19</v>
      </c>
      <c r="BI404" s="2">
        <f>ROUND(IF($B404="Annuity",SUMIFS('Annuity Prices'!BL:BL,'Annuity Prices'!$B:$B,$D404,'Annuity Prices'!$E:$E,$G404),IF($B404="RAB Short",SUMIFS('RAB Prices Short'!BL:BL,'RAB Prices Short'!$B:$B,'All Prices combined'!$D404,'RAB Prices Short'!$E:$E,'All Prices combined'!$G404),IF($B404="RAB Long",SUMIFS('RAB Prices Long'!BL:BL,'RAB Prices Long'!$B:$B,'All Prices combined'!$D404,'RAB Prices Long'!$E:$E,'All Prices combined'!$G404)))),2)</f>
        <v>1.22</v>
      </c>
      <c r="BJ404" s="2">
        <f>ROUND(IF($B404="Annuity",SUMIFS('Annuity Prices'!BM:BM,'Annuity Prices'!$B:$B,$D404,'Annuity Prices'!$E:$E,$G404),IF($B404="RAB Short",SUMIFS('RAB Prices Short'!BM:BM,'RAB Prices Short'!$B:$B,'All Prices combined'!$D404,'RAB Prices Short'!$E:$E,'All Prices combined'!$G404),IF($B404="RAB Long",SUMIFS('RAB Prices Long'!BM:BM,'RAB Prices Long'!$B:$B,'All Prices combined'!$D404,'RAB Prices Long'!$E:$E,'All Prices combined'!$G404)))),2)</f>
        <v>1.24</v>
      </c>
      <c r="BK404" s="2">
        <f>ROUND(IF($B404="Annuity",SUMIFS('Annuity Prices'!BN:BN,'Annuity Prices'!$B:$B,$D404,'Annuity Prices'!$E:$E,$G404),IF($B404="RAB Short",SUMIFS('RAB Prices Short'!BN:BN,'RAB Prices Short'!$B:$B,'All Prices combined'!$D404,'RAB Prices Short'!$E:$E,'All Prices combined'!$G404),IF($B404="RAB Long",SUMIFS('RAB Prices Long'!BN:BN,'RAB Prices Long'!$B:$B,'All Prices combined'!$D404,'RAB Prices Long'!$E:$E,'All Prices combined'!$G404)))),2)</f>
        <v>1.27</v>
      </c>
      <c r="BL404" s="2">
        <f>ROUND(IF($B404="Annuity",SUMIFS('Annuity Prices'!BO:BO,'Annuity Prices'!$B:$B,$D404,'Annuity Prices'!$E:$E,$G404),IF($B404="RAB Short",SUMIFS('RAB Prices Short'!BO:BO,'RAB Prices Short'!$B:$B,'All Prices combined'!$D404,'RAB Prices Short'!$E:$E,'All Prices combined'!$G404),IF($B404="RAB Long",SUMIFS('RAB Prices Long'!BO:BO,'RAB Prices Long'!$B:$B,'All Prices combined'!$D404,'RAB Prices Long'!$E:$E,'All Prices combined'!$G404)))),2)</f>
        <v>1.3</v>
      </c>
      <c r="BM404" s="2">
        <f>ROUND(IF($B404="Annuity",SUMIFS('Annuity Prices'!BP:BP,'Annuity Prices'!$B:$B,$D404,'Annuity Prices'!$E:$E,$G404),IF($B404="RAB Short",SUMIFS('RAB Prices Short'!BP:BP,'RAB Prices Short'!$B:$B,'All Prices combined'!$D404,'RAB Prices Short'!$E:$E,'All Prices combined'!$G404),IF($B404="RAB Long",SUMIFS('RAB Prices Long'!BP:BP,'RAB Prices Long'!$B:$B,'All Prices combined'!$D404,'RAB Prices Long'!$E:$E,'All Prices combined'!$G404)))),2)</f>
        <v>1.34</v>
      </c>
      <c r="BN404" s="2">
        <f>ROUND(IF($B404="Annuity",SUMIFS('Annuity Prices'!BQ:BQ,'Annuity Prices'!$B:$B,$D404,'Annuity Prices'!$E:$E,$G404),IF($B404="RAB Short",SUMIFS('RAB Prices Short'!BQ:BQ,'RAB Prices Short'!$B:$B,'All Prices combined'!$D404,'RAB Prices Short'!$E:$E,'All Prices combined'!$G404),IF($B404="RAB Long",SUMIFS('RAB Prices Long'!BQ:BQ,'RAB Prices Long'!$B:$B,'All Prices combined'!$D404,'RAB Prices Long'!$E:$E,'All Prices combined'!$G404)))),2)</f>
        <v>1.36</v>
      </c>
      <c r="BO404" s="2">
        <f>ROUND(IF($B404="Annuity",SUMIFS('Annuity Prices'!BR:BR,'Annuity Prices'!$B:$B,$D404,'Annuity Prices'!$E:$E,$G404),IF($B404="RAB Short",SUMIFS('RAB Prices Short'!BR:BR,'RAB Prices Short'!$B:$B,'All Prices combined'!$D404,'RAB Prices Short'!$E:$E,'All Prices combined'!$G404),IF($B404="RAB Long",SUMIFS('RAB Prices Long'!BR:BR,'RAB Prices Long'!$B:$B,'All Prices combined'!$D404,'RAB Prices Long'!$E:$E,'All Prices combined'!$G404)))),2)</f>
        <v>1.4</v>
      </c>
      <c r="BP404" s="2">
        <f>ROUND(IF($B404="Annuity",SUMIFS('Annuity Prices'!BS:BS,'Annuity Prices'!$B:$B,$D404,'Annuity Prices'!$E:$E,$G404),IF($B404="RAB Short",SUMIFS('RAB Prices Short'!BS:BS,'RAB Prices Short'!$B:$B,'All Prices combined'!$D404,'RAB Prices Short'!$E:$E,'All Prices combined'!$G404),IF($B404="RAB Long",SUMIFS('RAB Prices Long'!BS:BS,'RAB Prices Long'!$B:$B,'All Prices combined'!$D404,'RAB Prices Long'!$E:$E,'All Prices combined'!$G404)))),2)</f>
        <v>1.43</v>
      </c>
      <c r="BQ404" s="2">
        <f>ROUND(IF($B404="Annuity",SUMIFS('Annuity Prices'!BT:BT,'Annuity Prices'!$B:$B,$D404,'Annuity Prices'!$E:$E,$G404),IF($B404="RAB Short",SUMIFS('RAB Prices Short'!BT:BT,'RAB Prices Short'!$B:$B,'All Prices combined'!$D404,'RAB Prices Short'!$E:$E,'All Prices combined'!$G404),IF($B404="RAB Long",SUMIFS('RAB Prices Long'!BT:BT,'RAB Prices Long'!$B:$B,'All Prices combined'!$D404,'RAB Prices Long'!$E:$E,'All Prices combined'!$G404)))),2)</f>
        <v>1.47</v>
      </c>
      <c r="BR404" s="2">
        <f>ROUND(IF($B404="Annuity",SUMIFS('Annuity Prices'!BU:BU,'Annuity Prices'!$B:$B,$D404,'Annuity Prices'!$E:$E,$G404),IF($B404="RAB Short",SUMIFS('RAB Prices Short'!BU:BU,'RAB Prices Short'!$B:$B,'All Prices combined'!$D404,'RAB Prices Short'!$E:$E,'All Prices combined'!$G404),IF($B404="RAB Long",SUMIFS('RAB Prices Long'!BU:BU,'RAB Prices Long'!$B:$B,'All Prices combined'!$D404,'RAB Prices Long'!$E:$E,'All Prices combined'!$G404)))),2)</f>
        <v>1.5</v>
      </c>
      <c r="BS404" s="2">
        <f>ROUND(IF($B404="Annuity",SUMIFS('Annuity Prices'!BV:BV,'Annuity Prices'!$B:$B,$D404,'Annuity Prices'!$E:$E,$G404),IF($B404="RAB Short",SUMIFS('RAB Prices Short'!BV:BV,'RAB Prices Short'!$B:$B,'All Prices combined'!$D404,'RAB Prices Short'!$E:$E,'All Prices combined'!$G404),IF($B404="RAB Long",SUMIFS('RAB Prices Long'!BV:BV,'RAB Prices Long'!$B:$B,'All Prices combined'!$D404,'RAB Prices Long'!$E:$E,'All Prices combined'!$G404)))),2)</f>
        <v>1.53</v>
      </c>
      <c r="BT404" s="2">
        <f>ROUND(IF($B404="Annuity",SUMIFS('Annuity Prices'!BW:BW,'Annuity Prices'!$B:$B,$D404,'Annuity Prices'!$E:$E,$G404),IF($B404="RAB Short",SUMIFS('RAB Prices Short'!BW:BW,'RAB Prices Short'!$B:$B,'All Prices combined'!$D404,'RAB Prices Short'!$E:$E,'All Prices combined'!$G404),IF($B404="RAB Long",SUMIFS('RAB Prices Long'!BW:BW,'RAB Prices Long'!$B:$B,'All Prices combined'!$D404,'RAB Prices Long'!$E:$E,'All Prices combined'!$G404)))),2)</f>
        <v>1.57</v>
      </c>
      <c r="BU404" s="2">
        <f>ROUND(IF($B404="Annuity",SUMIFS('Annuity Prices'!BX:BX,'Annuity Prices'!$B:$B,$D404,'Annuity Prices'!$E:$E,$G404),IF($B404="RAB Short",SUMIFS('RAB Prices Short'!BX:BX,'RAB Prices Short'!$B:$B,'All Prices combined'!$D404,'RAB Prices Short'!$E:$E,'All Prices combined'!$G404),IF($B404="RAB Long",SUMIFS('RAB Prices Long'!BX:BX,'RAB Prices Long'!$B:$B,'All Prices combined'!$D404,'RAB Prices Long'!$E:$E,'All Prices combined'!$G404)))),2)</f>
        <v>1.61</v>
      </c>
    </row>
    <row r="405" spans="2:73" x14ac:dyDescent="0.25">
      <c r="B405" t="s">
        <v>45</v>
      </c>
      <c r="C405">
        <v>6</v>
      </c>
      <c r="E405" t="s">
        <v>139</v>
      </c>
      <c r="F405">
        <v>6</v>
      </c>
      <c r="G405" t="s">
        <v>140</v>
      </c>
      <c r="I405" s="2">
        <f>ROUND(IF($B405="Annuity",SUMIFS('Annuity Prices'!L:L,'Annuity Prices'!$B:$B,$D405,'Annuity Prices'!$E:$E,$G405),IF($B405="RAB Short",SUMIFS('RAB Prices Short'!L:L,'RAB Prices Short'!$B:$B,'All Prices combined'!$D405,'RAB Prices Short'!$E:$E,'All Prices combined'!$G405),IF($B405="RAB Long",SUMIFS('RAB Prices Long'!L:L,'RAB Prices Long'!$B:$B,'All Prices combined'!$D405,'RAB Prices Long'!$E:$E,'All Prices combined'!$G405)))),2)</f>
        <v>0</v>
      </c>
      <c r="J405" s="2">
        <f>ROUND(IF($B405="Annuity",SUMIFS('Annuity Prices'!M:M,'Annuity Prices'!$B:$B,$D405,'Annuity Prices'!$E:$E,$G405),IF($B405="RAB Short",SUMIFS('RAB Prices Short'!M:M,'RAB Prices Short'!$B:$B,'All Prices combined'!$D405,'RAB Prices Short'!$E:$E,'All Prices combined'!$G405),IF($B405="RAB Long",SUMIFS('RAB Prices Long'!M:M,'RAB Prices Long'!$B:$B,'All Prices combined'!$D405,'RAB Prices Long'!$E:$E,'All Prices combined'!$G405)))),2)</f>
        <v>0</v>
      </c>
      <c r="K405" s="2">
        <f>ROUND(IF($B405="Annuity",SUMIFS('Annuity Prices'!N:N,'Annuity Prices'!$B:$B,$D405,'Annuity Prices'!$E:$E,$G405),IF($B405="RAB Short",SUMIFS('RAB Prices Short'!N:N,'RAB Prices Short'!$B:$B,'All Prices combined'!$D405,'RAB Prices Short'!$E:$E,'All Prices combined'!$G405),IF($B405="RAB Long",SUMIFS('RAB Prices Long'!N:N,'RAB Prices Long'!$B:$B,'All Prices combined'!$D405,'RAB Prices Long'!$E:$E,'All Prices combined'!$G405)))),2)</f>
        <v>0</v>
      </c>
      <c r="L405" s="2">
        <f>ROUND(IF($B405="Annuity",SUMIFS('Annuity Prices'!O:O,'Annuity Prices'!$B:$B,$D405,'Annuity Prices'!$E:$E,$G405),IF($B405="RAB Short",SUMIFS('RAB Prices Short'!O:O,'RAB Prices Short'!$B:$B,'All Prices combined'!$D405,'RAB Prices Short'!$E:$E,'All Prices combined'!$G405),IF($B405="RAB Long",SUMIFS('RAB Prices Long'!O:O,'RAB Prices Long'!$B:$B,'All Prices combined'!$D405,'RAB Prices Long'!$E:$E,'All Prices combined'!$G405)))),2)</f>
        <v>0</v>
      </c>
      <c r="M405" s="2">
        <f>ROUND(IF($B405="Annuity",SUMIFS('Annuity Prices'!P:P,'Annuity Prices'!$B:$B,$D405,'Annuity Prices'!$E:$E,$G405),IF($B405="RAB Short",SUMIFS('RAB Prices Short'!P:P,'RAB Prices Short'!$B:$B,'All Prices combined'!$D405,'RAB Prices Short'!$E:$E,'All Prices combined'!$G405),IF($B405="RAB Long",SUMIFS('RAB Prices Long'!P:P,'RAB Prices Long'!$B:$B,'All Prices combined'!$D405,'RAB Prices Long'!$E:$E,'All Prices combined'!$G405)))),2)</f>
        <v>0</v>
      </c>
      <c r="N405" s="2">
        <f>ROUND(IF($B405="Annuity",SUMIFS('Annuity Prices'!Q:Q,'Annuity Prices'!$B:$B,$D405,'Annuity Prices'!$E:$E,$G405),IF($B405="RAB Short",SUMIFS('RAB Prices Short'!Q:Q,'RAB Prices Short'!$B:$B,'All Prices combined'!$D405,'RAB Prices Short'!$E:$E,'All Prices combined'!$G405),IF($B405="RAB Long",SUMIFS('RAB Prices Long'!Q:Q,'RAB Prices Long'!$B:$B,'All Prices combined'!$D405,'RAB Prices Long'!$E:$E,'All Prices combined'!$G405)))),2)</f>
        <v>0</v>
      </c>
      <c r="O405" s="2">
        <f>ROUND(IF($B405="Annuity",SUMIFS('Annuity Prices'!R:R,'Annuity Prices'!$B:$B,$D405,'Annuity Prices'!$E:$E,$G405),IF($B405="RAB Short",SUMIFS('RAB Prices Short'!R:R,'RAB Prices Short'!$B:$B,'All Prices combined'!$D405,'RAB Prices Short'!$E:$E,'All Prices combined'!$G405),IF($B405="RAB Long",SUMIFS('RAB Prices Long'!R:R,'RAB Prices Long'!$B:$B,'All Prices combined'!$D405,'RAB Prices Long'!$E:$E,'All Prices combined'!$G405)))),2)</f>
        <v>0</v>
      </c>
      <c r="P405" s="2">
        <f>ROUND(IF($B405="Annuity",SUMIFS('Annuity Prices'!S:S,'Annuity Prices'!$B:$B,$D405,'Annuity Prices'!$E:$E,$G405),IF($B405="RAB Short",SUMIFS('RAB Prices Short'!S:S,'RAB Prices Short'!$B:$B,'All Prices combined'!$D405,'RAB Prices Short'!$E:$E,'All Prices combined'!$G405),IF($B405="RAB Long",SUMIFS('RAB Prices Long'!S:S,'RAB Prices Long'!$B:$B,'All Prices combined'!$D405,'RAB Prices Long'!$E:$E,'All Prices combined'!$G405)))),2)</f>
        <v>0</v>
      </c>
      <c r="Q405" s="2">
        <f>ROUND(IF($B405="Annuity",SUMIFS('Annuity Prices'!T:T,'Annuity Prices'!$B:$B,$D405,'Annuity Prices'!$E:$E,$G405),IF($B405="RAB Short",SUMIFS('RAB Prices Short'!T:T,'RAB Prices Short'!$B:$B,'All Prices combined'!$D405,'RAB Prices Short'!$E:$E,'All Prices combined'!$G405),IF($B405="RAB Long",SUMIFS('RAB Prices Long'!T:T,'RAB Prices Long'!$B:$B,'All Prices combined'!$D405,'RAB Prices Long'!$E:$E,'All Prices combined'!$G405)))),2)</f>
        <v>0</v>
      </c>
      <c r="R405" s="2">
        <f>ROUND(IF($B405="Annuity",SUMIFS('Annuity Prices'!U:U,'Annuity Prices'!$B:$B,$D405,'Annuity Prices'!$E:$E,$G405),IF($B405="RAB Short",SUMIFS('RAB Prices Short'!U:U,'RAB Prices Short'!$B:$B,'All Prices combined'!$D405,'RAB Prices Short'!$E:$E,'All Prices combined'!$G405),IF($B405="RAB Long",SUMIFS('RAB Prices Long'!U:U,'RAB Prices Long'!$B:$B,'All Prices combined'!$D405,'RAB Prices Long'!$E:$E,'All Prices combined'!$G405)))),2)</f>
        <v>0</v>
      </c>
      <c r="S405" s="2">
        <f>ROUND(IF($B405="Annuity",SUMIFS('Annuity Prices'!V:V,'Annuity Prices'!$B:$B,$D405,'Annuity Prices'!$E:$E,$G405),IF($B405="RAB Short",SUMIFS('RAB Prices Short'!V:V,'RAB Prices Short'!$B:$B,'All Prices combined'!$D405,'RAB Prices Short'!$E:$E,'All Prices combined'!$G405),IF($B405="RAB Long",SUMIFS('RAB Prices Long'!V:V,'RAB Prices Long'!$B:$B,'All Prices combined'!$D405,'RAB Prices Long'!$E:$E,'All Prices combined'!$G405)))),2)</f>
        <v>0</v>
      </c>
      <c r="T405" s="2">
        <f>ROUND(IF($B405="Annuity",SUMIFS('Annuity Prices'!W:W,'Annuity Prices'!$B:$B,$D405,'Annuity Prices'!$E:$E,$G405),IF($B405="RAB Short",SUMIFS('RAB Prices Short'!W:W,'RAB Prices Short'!$B:$B,'All Prices combined'!$D405,'RAB Prices Short'!$E:$E,'All Prices combined'!$G405),IF($B405="RAB Long",SUMIFS('RAB Prices Long'!W:W,'RAB Prices Long'!$B:$B,'All Prices combined'!$D405,'RAB Prices Long'!$E:$E,'All Prices combined'!$G405)))),2)</f>
        <v>0</v>
      </c>
      <c r="U405" s="2">
        <f>ROUND(IF($B405="Annuity",SUMIFS('Annuity Prices'!X:X,'Annuity Prices'!$B:$B,$D405,'Annuity Prices'!$E:$E,$G405),IF($B405="RAB Short",SUMIFS('RAB Prices Short'!X:X,'RAB Prices Short'!$B:$B,'All Prices combined'!$D405,'RAB Prices Short'!$E:$E,'All Prices combined'!$G405),IF($B405="RAB Long",SUMIFS('RAB Prices Long'!X:X,'RAB Prices Long'!$B:$B,'All Prices combined'!$D405,'RAB Prices Long'!$E:$E,'All Prices combined'!$G405)))),2)</f>
        <v>0</v>
      </c>
      <c r="V405" s="2">
        <f>ROUND(IF($B405="Annuity",SUMIFS('Annuity Prices'!Y:Y,'Annuity Prices'!$B:$B,$D405,'Annuity Prices'!$E:$E,$G405),IF($B405="RAB Short",SUMIFS('RAB Prices Short'!Y:Y,'RAB Prices Short'!$B:$B,'All Prices combined'!$D405,'RAB Prices Short'!$E:$E,'All Prices combined'!$G405),IF($B405="RAB Long",SUMIFS('RAB Prices Long'!Y:Y,'RAB Prices Long'!$B:$B,'All Prices combined'!$D405,'RAB Prices Long'!$E:$E,'All Prices combined'!$G405)))),2)</f>
        <v>0</v>
      </c>
      <c r="W405" s="2">
        <f>ROUND(IF($B405="Annuity",SUMIFS('Annuity Prices'!Z:Z,'Annuity Prices'!$B:$B,$D405,'Annuity Prices'!$E:$E,$G405),IF($B405="RAB Short",SUMIFS('RAB Prices Short'!Z:Z,'RAB Prices Short'!$B:$B,'All Prices combined'!$D405,'RAB Prices Short'!$E:$E,'All Prices combined'!$G405),IF($B405="RAB Long",SUMIFS('RAB Prices Long'!Z:Z,'RAB Prices Long'!$B:$B,'All Prices combined'!$D405,'RAB Prices Long'!$E:$E,'All Prices combined'!$G405)))),2)</f>
        <v>0</v>
      </c>
      <c r="X405" s="2">
        <f>ROUND(IF($B405="Annuity",SUMIFS('Annuity Prices'!AA:AA,'Annuity Prices'!$B:$B,$D405,'Annuity Prices'!$E:$E,$G405),IF($B405="RAB Short",SUMIFS('RAB Prices Short'!AA:AA,'RAB Prices Short'!$B:$B,'All Prices combined'!$D405,'RAB Prices Short'!$E:$E,'All Prices combined'!$G405),IF($B405="RAB Long",SUMIFS('RAB Prices Long'!AA:AA,'RAB Prices Long'!$B:$B,'All Prices combined'!$D405,'RAB Prices Long'!$E:$E,'All Prices combined'!$G405)))),2)</f>
        <v>0</v>
      </c>
      <c r="Y405" s="2">
        <f>ROUND(IF($B405="Annuity",SUMIFS('Annuity Prices'!AB:AB,'Annuity Prices'!$B:$B,$D405,'Annuity Prices'!$E:$E,$G405),IF($B405="RAB Short",SUMIFS('RAB Prices Short'!AB:AB,'RAB Prices Short'!$B:$B,'All Prices combined'!$D405,'RAB Prices Short'!$E:$E,'All Prices combined'!$G405),IF($B405="RAB Long",SUMIFS('RAB Prices Long'!AB:AB,'RAB Prices Long'!$B:$B,'All Prices combined'!$D405,'RAB Prices Long'!$E:$E,'All Prices combined'!$G405)))),2)</f>
        <v>0</v>
      </c>
      <c r="Z405" s="2">
        <f>ROUND(IF($B405="Annuity",SUMIFS('Annuity Prices'!AC:AC,'Annuity Prices'!$B:$B,$D405,'Annuity Prices'!$E:$E,$G405),IF($B405="RAB Short",SUMIFS('RAB Prices Short'!AC:AC,'RAB Prices Short'!$B:$B,'All Prices combined'!$D405,'RAB Prices Short'!$E:$E,'All Prices combined'!$G405),IF($B405="RAB Long",SUMIFS('RAB Prices Long'!AC:AC,'RAB Prices Long'!$B:$B,'All Prices combined'!$D405,'RAB Prices Long'!$E:$E,'All Prices combined'!$G405)))),2)</f>
        <v>0</v>
      </c>
      <c r="AA405" s="2">
        <f>ROUND(IF($B405="Annuity",SUMIFS('Annuity Prices'!AD:AD,'Annuity Prices'!$B:$B,$D405,'Annuity Prices'!$E:$E,$G405),IF($B405="RAB Short",SUMIFS('RAB Prices Short'!AD:AD,'RAB Prices Short'!$B:$B,'All Prices combined'!$D405,'RAB Prices Short'!$E:$E,'All Prices combined'!$G405),IF($B405="RAB Long",SUMIFS('RAB Prices Long'!AD:AD,'RAB Prices Long'!$B:$B,'All Prices combined'!$D405,'RAB Prices Long'!$E:$E,'All Prices combined'!$G405)))),2)</f>
        <v>0</v>
      </c>
      <c r="AB405" s="2">
        <f>ROUND(IF($B405="Annuity",SUMIFS('Annuity Prices'!AE:AE,'Annuity Prices'!$B:$B,$D405,'Annuity Prices'!$E:$E,$G405),IF($B405="RAB Short",SUMIFS('RAB Prices Short'!AE:AE,'RAB Prices Short'!$B:$B,'All Prices combined'!$D405,'RAB Prices Short'!$E:$E,'All Prices combined'!$G405),IF($B405="RAB Long",SUMIFS('RAB Prices Long'!AE:AE,'RAB Prices Long'!$B:$B,'All Prices combined'!$D405,'RAB Prices Long'!$E:$E,'All Prices combined'!$G405)))),2)</f>
        <v>0</v>
      </c>
      <c r="AC405" s="2">
        <f>ROUND(IF($B405="Annuity",SUMIFS('Annuity Prices'!AF:AF,'Annuity Prices'!$B:$B,$D405,'Annuity Prices'!$E:$E,$G405),IF($B405="RAB Short",SUMIFS('RAB Prices Short'!AF:AF,'RAB Prices Short'!$B:$B,'All Prices combined'!$D405,'RAB Prices Short'!$E:$E,'All Prices combined'!$G405),IF($B405="RAB Long",SUMIFS('RAB Prices Long'!AF:AF,'RAB Prices Long'!$B:$B,'All Prices combined'!$D405,'RAB Prices Long'!$E:$E,'All Prices combined'!$G405)))),2)</f>
        <v>0</v>
      </c>
      <c r="AD405" s="2">
        <f>ROUND(IF($B405="Annuity",SUMIFS('Annuity Prices'!AG:AG,'Annuity Prices'!$B:$B,$D405,'Annuity Prices'!$E:$E,$G405),IF($B405="RAB Short",SUMIFS('RAB Prices Short'!AG:AG,'RAB Prices Short'!$B:$B,'All Prices combined'!$D405,'RAB Prices Short'!$E:$E,'All Prices combined'!$G405),IF($B405="RAB Long",SUMIFS('RAB Prices Long'!AG:AG,'RAB Prices Long'!$B:$B,'All Prices combined'!$D405,'RAB Prices Long'!$E:$E,'All Prices combined'!$G405)))),2)</f>
        <v>0</v>
      </c>
      <c r="AE405" s="2">
        <f>ROUND(IF($B405="Annuity",SUMIFS('Annuity Prices'!AH:AH,'Annuity Prices'!$B:$B,$D405,'Annuity Prices'!$E:$E,$G405),IF($B405="RAB Short",SUMIFS('RAB Prices Short'!AH:AH,'RAB Prices Short'!$B:$B,'All Prices combined'!$D405,'RAB Prices Short'!$E:$E,'All Prices combined'!$G405),IF($B405="RAB Long",SUMIFS('RAB Prices Long'!AH:AH,'RAB Prices Long'!$B:$B,'All Prices combined'!$D405,'RAB Prices Long'!$E:$E,'All Prices combined'!$G405)))),2)</f>
        <v>0</v>
      </c>
      <c r="AF405" s="2">
        <f>ROUND(IF($B405="Annuity",SUMIFS('Annuity Prices'!AI:AI,'Annuity Prices'!$B:$B,$D405,'Annuity Prices'!$E:$E,$G405),IF($B405="RAB Short",SUMIFS('RAB Prices Short'!AI:AI,'RAB Prices Short'!$B:$B,'All Prices combined'!$D405,'RAB Prices Short'!$E:$E,'All Prices combined'!$G405),IF($B405="RAB Long",SUMIFS('RAB Prices Long'!AI:AI,'RAB Prices Long'!$B:$B,'All Prices combined'!$D405,'RAB Prices Long'!$E:$E,'All Prices combined'!$G405)))),2)</f>
        <v>0</v>
      </c>
      <c r="AG405" s="2">
        <f>ROUND(IF($B405="Annuity",SUMIFS('Annuity Prices'!AJ:AJ,'Annuity Prices'!$B:$B,$D405,'Annuity Prices'!$E:$E,$G405),IF($B405="RAB Short",SUMIFS('RAB Prices Short'!AJ:AJ,'RAB Prices Short'!$B:$B,'All Prices combined'!$D405,'RAB Prices Short'!$E:$E,'All Prices combined'!$G405),IF($B405="RAB Long",SUMIFS('RAB Prices Long'!AJ:AJ,'RAB Prices Long'!$B:$B,'All Prices combined'!$D405,'RAB Prices Long'!$E:$E,'All Prices combined'!$G405)))),2)</f>
        <v>0</v>
      </c>
      <c r="AH405" s="2">
        <f>ROUND(IF($B405="Annuity",SUMIFS('Annuity Prices'!AK:AK,'Annuity Prices'!$B:$B,$D405,'Annuity Prices'!$E:$E,$G405),IF($B405="RAB Short",SUMIFS('RAB Prices Short'!AK:AK,'RAB Prices Short'!$B:$B,'All Prices combined'!$D405,'RAB Prices Short'!$E:$E,'All Prices combined'!$G405),IF($B405="RAB Long",SUMIFS('RAB Prices Long'!AK:AK,'RAB Prices Long'!$B:$B,'All Prices combined'!$D405,'RAB Prices Long'!$E:$E,'All Prices combined'!$G405)))),2)</f>
        <v>0</v>
      </c>
      <c r="AI405" s="2">
        <f>ROUND(IF($B405="Annuity",SUMIFS('Annuity Prices'!AL:AL,'Annuity Prices'!$B:$B,$D405,'Annuity Prices'!$E:$E,$G405),IF($B405="RAB Short",SUMIFS('RAB Prices Short'!AL:AL,'RAB Prices Short'!$B:$B,'All Prices combined'!$D405,'RAB Prices Short'!$E:$E,'All Prices combined'!$G405),IF($B405="RAB Long",SUMIFS('RAB Prices Long'!AL:AL,'RAB Prices Long'!$B:$B,'All Prices combined'!$D405,'RAB Prices Long'!$E:$E,'All Prices combined'!$G405)))),2)</f>
        <v>0</v>
      </c>
      <c r="AJ405" s="2">
        <f>ROUND(IF($B405="Annuity",SUMIFS('Annuity Prices'!AM:AM,'Annuity Prices'!$B:$B,$D405,'Annuity Prices'!$E:$E,$G405),IF($B405="RAB Short",SUMIFS('RAB Prices Short'!AM:AM,'RAB Prices Short'!$B:$B,'All Prices combined'!$D405,'RAB Prices Short'!$E:$E,'All Prices combined'!$G405),IF($B405="RAB Long",SUMIFS('RAB Prices Long'!AM:AM,'RAB Prices Long'!$B:$B,'All Prices combined'!$D405,'RAB Prices Long'!$E:$E,'All Prices combined'!$G405)))),2)</f>
        <v>0</v>
      </c>
      <c r="AK405" s="2">
        <f>ROUND(IF($B405="Annuity",SUMIFS('Annuity Prices'!AN:AN,'Annuity Prices'!$B:$B,$D405,'Annuity Prices'!$E:$E,$G405),IF($B405="RAB Short",SUMIFS('RAB Prices Short'!AN:AN,'RAB Prices Short'!$B:$B,'All Prices combined'!$D405,'RAB Prices Short'!$E:$E,'All Prices combined'!$G405),IF($B405="RAB Long",SUMIFS('RAB Prices Long'!AN:AN,'RAB Prices Long'!$B:$B,'All Prices combined'!$D405,'RAB Prices Long'!$E:$E,'All Prices combined'!$G405)))),2)</f>
        <v>0</v>
      </c>
      <c r="AL405" s="2">
        <f>ROUND(IF($B405="Annuity",SUMIFS('Annuity Prices'!AO:AO,'Annuity Prices'!$B:$B,$D405,'Annuity Prices'!$E:$E,$G405),IF($B405="RAB Short",SUMIFS('RAB Prices Short'!AO:AO,'RAB Prices Short'!$B:$B,'All Prices combined'!$D405,'RAB Prices Short'!$E:$E,'All Prices combined'!$G405),IF($B405="RAB Long",SUMIFS('RAB Prices Long'!AO:AO,'RAB Prices Long'!$B:$B,'All Prices combined'!$D405,'RAB Prices Long'!$E:$E,'All Prices combined'!$G405)))),2)</f>
        <v>0</v>
      </c>
      <c r="AM405" s="2">
        <f>ROUND(IF($B405="Annuity",SUMIFS('Annuity Prices'!AP:AP,'Annuity Prices'!$B:$B,$D405,'Annuity Prices'!$E:$E,$G405),IF($B405="RAB Short",SUMIFS('RAB Prices Short'!AP:AP,'RAB Prices Short'!$B:$B,'All Prices combined'!$D405,'RAB Prices Short'!$E:$E,'All Prices combined'!$G405),IF($B405="RAB Long",SUMIFS('RAB Prices Long'!AP:AP,'RAB Prices Long'!$B:$B,'All Prices combined'!$D405,'RAB Prices Long'!$E:$E,'All Prices combined'!$G405)))),2)</f>
        <v>0</v>
      </c>
      <c r="AN405" s="2">
        <f>ROUND(IF($B405="Annuity",SUMIFS('Annuity Prices'!AQ:AQ,'Annuity Prices'!$B:$B,$D405,'Annuity Prices'!$E:$E,$G405),IF($B405="RAB Short",SUMIFS('RAB Prices Short'!AQ:AQ,'RAB Prices Short'!$B:$B,'All Prices combined'!$D405,'RAB Prices Short'!$E:$E,'All Prices combined'!$G405),IF($B405="RAB Long",SUMIFS('RAB Prices Long'!AQ:AQ,'RAB Prices Long'!$B:$B,'All Prices combined'!$D405,'RAB Prices Long'!$E:$E,'All Prices combined'!$G405)))),2)</f>
        <v>0</v>
      </c>
      <c r="AO405" s="2">
        <f>ROUND(IF($B405="Annuity",SUMIFS('Annuity Prices'!AR:AR,'Annuity Prices'!$B:$B,$D405,'Annuity Prices'!$E:$E,$G405),IF($B405="RAB Short",SUMIFS('RAB Prices Short'!AR:AR,'RAB Prices Short'!$B:$B,'All Prices combined'!$D405,'RAB Prices Short'!$E:$E,'All Prices combined'!$G405),IF($B405="RAB Long",SUMIFS('RAB Prices Long'!AR:AR,'RAB Prices Long'!$B:$B,'All Prices combined'!$D405,'RAB Prices Long'!$E:$E,'All Prices combined'!$G405)))),2)</f>
        <v>0</v>
      </c>
      <c r="AP405" s="2">
        <f>ROUND(IF($B405="Annuity",SUMIFS('Annuity Prices'!AS:AS,'Annuity Prices'!$B:$B,$D405,'Annuity Prices'!$E:$E,$G405),IF($B405="RAB Short",SUMIFS('RAB Prices Short'!AS:AS,'RAB Prices Short'!$B:$B,'All Prices combined'!$D405,'RAB Prices Short'!$E:$E,'All Prices combined'!$G405),IF($B405="RAB Long",SUMIFS('RAB Prices Long'!AS:AS,'RAB Prices Long'!$B:$B,'All Prices combined'!$D405,'RAB Prices Long'!$E:$E,'All Prices combined'!$G405)))),2)</f>
        <v>0</v>
      </c>
      <c r="AQ405" s="2">
        <f>ROUND(IF($B405="Annuity",SUMIFS('Annuity Prices'!AT:AT,'Annuity Prices'!$B:$B,$D405,'Annuity Prices'!$E:$E,$G405),IF($B405="RAB Short",SUMIFS('RAB Prices Short'!AT:AT,'RAB Prices Short'!$B:$B,'All Prices combined'!$D405,'RAB Prices Short'!$E:$E,'All Prices combined'!$G405),IF($B405="RAB Long",SUMIFS('RAB Prices Long'!AT:AT,'RAB Prices Long'!$B:$B,'All Prices combined'!$D405,'RAB Prices Long'!$E:$E,'All Prices combined'!$G405)))),2)</f>
        <v>0</v>
      </c>
      <c r="AR405" s="2">
        <f>ROUND(IF($B405="Annuity",SUMIFS('Annuity Prices'!AU:AU,'Annuity Prices'!$B:$B,$D405,'Annuity Prices'!$E:$E,$G405),IF($B405="RAB Short",SUMIFS('RAB Prices Short'!AU:AU,'RAB Prices Short'!$B:$B,'All Prices combined'!$D405,'RAB Prices Short'!$E:$E,'All Prices combined'!$G405),IF($B405="RAB Long",SUMIFS('RAB Prices Long'!AU:AU,'RAB Prices Long'!$B:$B,'All Prices combined'!$D405,'RAB Prices Long'!$E:$E,'All Prices combined'!$G405)))),2)</f>
        <v>0</v>
      </c>
      <c r="AS405" s="2">
        <f>ROUND(IF($B405="Annuity",SUMIFS('Annuity Prices'!AV:AV,'Annuity Prices'!$B:$B,$D405,'Annuity Prices'!$E:$E,$G405),IF($B405="RAB Short",SUMIFS('RAB Prices Short'!AV:AV,'RAB Prices Short'!$B:$B,'All Prices combined'!$D405,'RAB Prices Short'!$E:$E,'All Prices combined'!$G405),IF($B405="RAB Long",SUMIFS('RAB Prices Long'!AV:AV,'RAB Prices Long'!$B:$B,'All Prices combined'!$D405,'RAB Prices Long'!$E:$E,'All Prices combined'!$G405)))),2)</f>
        <v>0</v>
      </c>
      <c r="AT405" s="2">
        <f>ROUND(IF($B405="Annuity",SUMIFS('Annuity Prices'!AW:AW,'Annuity Prices'!$B:$B,$D405,'Annuity Prices'!$E:$E,$G405),IF($B405="RAB Short",SUMIFS('RAB Prices Short'!AW:AW,'RAB Prices Short'!$B:$B,'All Prices combined'!$D405,'RAB Prices Short'!$E:$E,'All Prices combined'!$G405),IF($B405="RAB Long",SUMIFS('RAB Prices Long'!AW:AW,'RAB Prices Long'!$B:$B,'All Prices combined'!$D405,'RAB Prices Long'!$E:$E,'All Prices combined'!$G405)))),2)</f>
        <v>0</v>
      </c>
      <c r="AU405" s="2">
        <f>ROUND(IF($B405="Annuity",SUMIFS('Annuity Prices'!AX:AX,'Annuity Prices'!$B:$B,$D405,'Annuity Prices'!$E:$E,$G405),IF($B405="RAB Short",SUMIFS('RAB Prices Short'!AX:AX,'RAB Prices Short'!$B:$B,'All Prices combined'!$D405,'RAB Prices Short'!$E:$E,'All Prices combined'!$G405),IF($B405="RAB Long",SUMIFS('RAB Prices Long'!AX:AX,'RAB Prices Long'!$B:$B,'All Prices combined'!$D405,'RAB Prices Long'!$E:$E,'All Prices combined'!$G405)))),2)</f>
        <v>0</v>
      </c>
      <c r="AV405" s="2">
        <f>ROUND(IF($B405="Annuity",SUMIFS('Annuity Prices'!AY:AY,'Annuity Prices'!$B:$B,$D405,'Annuity Prices'!$E:$E,$G405),IF($B405="RAB Short",SUMIFS('RAB Prices Short'!AY:AY,'RAB Prices Short'!$B:$B,'All Prices combined'!$D405,'RAB Prices Short'!$E:$E,'All Prices combined'!$G405),IF($B405="RAB Long",SUMIFS('RAB Prices Long'!AY:AY,'RAB Prices Long'!$B:$B,'All Prices combined'!$D405,'RAB Prices Long'!$E:$E,'All Prices combined'!$G405)))),2)</f>
        <v>0</v>
      </c>
      <c r="AW405" s="2">
        <f>ROUND(IF($B405="Annuity",SUMIFS('Annuity Prices'!AZ:AZ,'Annuity Prices'!$B:$B,$D405,'Annuity Prices'!$E:$E,$G405),IF($B405="RAB Short",SUMIFS('RAB Prices Short'!AZ:AZ,'RAB Prices Short'!$B:$B,'All Prices combined'!$D405,'RAB Prices Short'!$E:$E,'All Prices combined'!$G405),IF($B405="RAB Long",SUMIFS('RAB Prices Long'!AZ:AZ,'RAB Prices Long'!$B:$B,'All Prices combined'!$D405,'RAB Prices Long'!$E:$E,'All Prices combined'!$G405)))),2)</f>
        <v>0</v>
      </c>
      <c r="AX405" s="2">
        <f>ROUND(IF($B405="Annuity",SUMIFS('Annuity Prices'!BA:BA,'Annuity Prices'!$B:$B,$D405,'Annuity Prices'!$E:$E,$G405),IF($B405="RAB Short",SUMIFS('RAB Prices Short'!BA:BA,'RAB Prices Short'!$B:$B,'All Prices combined'!$D405,'RAB Prices Short'!$E:$E,'All Prices combined'!$G405),IF($B405="RAB Long",SUMIFS('RAB Prices Long'!BA:BA,'RAB Prices Long'!$B:$B,'All Prices combined'!$D405,'RAB Prices Long'!$E:$E,'All Prices combined'!$G405)))),2)</f>
        <v>0</v>
      </c>
      <c r="AY405" s="2">
        <f>ROUND(IF($B405="Annuity",SUMIFS('Annuity Prices'!BB:BB,'Annuity Prices'!$B:$B,$D405,'Annuity Prices'!$E:$E,$G405),IF($B405="RAB Short",SUMIFS('RAB Prices Short'!BB:BB,'RAB Prices Short'!$B:$B,'All Prices combined'!$D405,'RAB Prices Short'!$E:$E,'All Prices combined'!$G405),IF($B405="RAB Long",SUMIFS('RAB Prices Long'!BB:BB,'RAB Prices Long'!$B:$B,'All Prices combined'!$D405,'RAB Prices Long'!$E:$E,'All Prices combined'!$G405)))),2)</f>
        <v>0</v>
      </c>
      <c r="AZ405" s="2">
        <f>ROUND(IF($B405="Annuity",SUMIFS('Annuity Prices'!BC:BC,'Annuity Prices'!$B:$B,$D405,'Annuity Prices'!$E:$E,$G405),IF($B405="RAB Short",SUMIFS('RAB Prices Short'!BC:BC,'RAB Prices Short'!$B:$B,'All Prices combined'!$D405,'RAB Prices Short'!$E:$E,'All Prices combined'!$G405),IF($B405="RAB Long",SUMIFS('RAB Prices Long'!BC:BC,'RAB Prices Long'!$B:$B,'All Prices combined'!$D405,'RAB Prices Long'!$E:$E,'All Prices combined'!$G405)))),2)</f>
        <v>0</v>
      </c>
      <c r="BA405" s="2">
        <f>ROUND(IF($B405="Annuity",SUMIFS('Annuity Prices'!BD:BD,'Annuity Prices'!$B:$B,$D405,'Annuity Prices'!$E:$E,$G405),IF($B405="RAB Short",SUMIFS('RAB Prices Short'!BD:BD,'RAB Prices Short'!$B:$B,'All Prices combined'!$D405,'RAB Prices Short'!$E:$E,'All Prices combined'!$G405),IF($B405="RAB Long",SUMIFS('RAB Prices Long'!BD:BD,'RAB Prices Long'!$B:$B,'All Prices combined'!$D405,'RAB Prices Long'!$E:$E,'All Prices combined'!$G405)))),2)</f>
        <v>0</v>
      </c>
      <c r="BB405" s="2">
        <f>ROUND(IF($B405="Annuity",SUMIFS('Annuity Prices'!BE:BE,'Annuity Prices'!$B:$B,$D405,'Annuity Prices'!$E:$E,$G405),IF($B405="RAB Short",SUMIFS('RAB Prices Short'!BE:BE,'RAB Prices Short'!$B:$B,'All Prices combined'!$D405,'RAB Prices Short'!$E:$E,'All Prices combined'!$G405),IF($B405="RAB Long",SUMIFS('RAB Prices Long'!BE:BE,'RAB Prices Long'!$B:$B,'All Prices combined'!$D405,'RAB Prices Long'!$E:$E,'All Prices combined'!$G405)))),2)</f>
        <v>0</v>
      </c>
      <c r="BC405" s="2">
        <f>ROUND(IF($B405="Annuity",SUMIFS('Annuity Prices'!BF:BF,'Annuity Prices'!$B:$B,$D405,'Annuity Prices'!$E:$E,$G405),IF($B405="RAB Short",SUMIFS('RAB Prices Short'!BF:BF,'RAB Prices Short'!$B:$B,'All Prices combined'!$D405,'RAB Prices Short'!$E:$E,'All Prices combined'!$G405),IF($B405="RAB Long",SUMIFS('RAB Prices Long'!BF:BF,'RAB Prices Long'!$B:$B,'All Prices combined'!$D405,'RAB Prices Long'!$E:$E,'All Prices combined'!$G405)))),2)</f>
        <v>0</v>
      </c>
      <c r="BD405" s="2">
        <f>ROUND(IF($B405="Annuity",SUMIFS('Annuity Prices'!BG:BG,'Annuity Prices'!$B:$B,$D405,'Annuity Prices'!$E:$E,$G405),IF($B405="RAB Short",SUMIFS('RAB Prices Short'!BG:BG,'RAB Prices Short'!$B:$B,'All Prices combined'!$D405,'RAB Prices Short'!$E:$E,'All Prices combined'!$G405),IF($B405="RAB Long",SUMIFS('RAB Prices Long'!BG:BG,'RAB Prices Long'!$B:$B,'All Prices combined'!$D405,'RAB Prices Long'!$E:$E,'All Prices combined'!$G405)))),2)</f>
        <v>0</v>
      </c>
      <c r="BE405" s="2">
        <f>ROUND(IF($B405="Annuity",SUMIFS('Annuity Prices'!BH:BH,'Annuity Prices'!$B:$B,$D405,'Annuity Prices'!$E:$E,$G405),IF($B405="RAB Short",SUMIFS('RAB Prices Short'!BH:BH,'RAB Prices Short'!$B:$B,'All Prices combined'!$D405,'RAB Prices Short'!$E:$E,'All Prices combined'!$G405),IF($B405="RAB Long",SUMIFS('RAB Prices Long'!BH:BH,'RAB Prices Long'!$B:$B,'All Prices combined'!$D405,'RAB Prices Long'!$E:$E,'All Prices combined'!$G405)))),2)</f>
        <v>0</v>
      </c>
      <c r="BF405" s="2">
        <f>ROUND(IF($B405="Annuity",SUMIFS('Annuity Prices'!BI:BI,'Annuity Prices'!$B:$B,$D405,'Annuity Prices'!$E:$E,$G405),IF($B405="RAB Short",SUMIFS('RAB Prices Short'!BI:BI,'RAB Prices Short'!$B:$B,'All Prices combined'!$D405,'RAB Prices Short'!$E:$E,'All Prices combined'!$G405),IF($B405="RAB Long",SUMIFS('RAB Prices Long'!BI:BI,'RAB Prices Long'!$B:$B,'All Prices combined'!$D405,'RAB Prices Long'!$E:$E,'All Prices combined'!$G405)))),2)</f>
        <v>0</v>
      </c>
      <c r="BG405" s="2">
        <f>ROUND(IF($B405="Annuity",SUMIFS('Annuity Prices'!BJ:BJ,'Annuity Prices'!$B:$B,$D405,'Annuity Prices'!$E:$E,$G405),IF($B405="RAB Short",SUMIFS('RAB Prices Short'!BJ:BJ,'RAB Prices Short'!$B:$B,'All Prices combined'!$D405,'RAB Prices Short'!$E:$E,'All Prices combined'!$G405),IF($B405="RAB Long",SUMIFS('RAB Prices Long'!BJ:BJ,'RAB Prices Long'!$B:$B,'All Prices combined'!$D405,'RAB Prices Long'!$E:$E,'All Prices combined'!$G405)))),2)</f>
        <v>0</v>
      </c>
      <c r="BH405" s="2">
        <f>ROUND(IF($B405="Annuity",SUMIFS('Annuity Prices'!BK:BK,'Annuity Prices'!$B:$B,$D405,'Annuity Prices'!$E:$E,$G405),IF($B405="RAB Short",SUMIFS('RAB Prices Short'!BK:BK,'RAB Prices Short'!$B:$B,'All Prices combined'!$D405,'RAB Prices Short'!$E:$E,'All Prices combined'!$G405),IF($B405="RAB Long",SUMIFS('RAB Prices Long'!BK:BK,'RAB Prices Long'!$B:$B,'All Prices combined'!$D405,'RAB Prices Long'!$E:$E,'All Prices combined'!$G405)))),2)</f>
        <v>0</v>
      </c>
      <c r="BI405" s="2">
        <f>ROUND(IF($B405="Annuity",SUMIFS('Annuity Prices'!BL:BL,'Annuity Prices'!$B:$B,$D405,'Annuity Prices'!$E:$E,$G405),IF($B405="RAB Short",SUMIFS('RAB Prices Short'!BL:BL,'RAB Prices Short'!$B:$B,'All Prices combined'!$D405,'RAB Prices Short'!$E:$E,'All Prices combined'!$G405),IF($B405="RAB Long",SUMIFS('RAB Prices Long'!BL:BL,'RAB Prices Long'!$B:$B,'All Prices combined'!$D405,'RAB Prices Long'!$E:$E,'All Prices combined'!$G405)))),2)</f>
        <v>0</v>
      </c>
      <c r="BJ405" s="2">
        <f>ROUND(IF($B405="Annuity",SUMIFS('Annuity Prices'!BM:BM,'Annuity Prices'!$B:$B,$D405,'Annuity Prices'!$E:$E,$G405),IF($B405="RAB Short",SUMIFS('RAB Prices Short'!BM:BM,'RAB Prices Short'!$B:$B,'All Prices combined'!$D405,'RAB Prices Short'!$E:$E,'All Prices combined'!$G405),IF($B405="RAB Long",SUMIFS('RAB Prices Long'!BM:BM,'RAB Prices Long'!$B:$B,'All Prices combined'!$D405,'RAB Prices Long'!$E:$E,'All Prices combined'!$G405)))),2)</f>
        <v>0</v>
      </c>
      <c r="BK405" s="2">
        <f>ROUND(IF($B405="Annuity",SUMIFS('Annuity Prices'!BN:BN,'Annuity Prices'!$B:$B,$D405,'Annuity Prices'!$E:$E,$G405),IF($B405="RAB Short",SUMIFS('RAB Prices Short'!BN:BN,'RAB Prices Short'!$B:$B,'All Prices combined'!$D405,'RAB Prices Short'!$E:$E,'All Prices combined'!$G405),IF($B405="RAB Long",SUMIFS('RAB Prices Long'!BN:BN,'RAB Prices Long'!$B:$B,'All Prices combined'!$D405,'RAB Prices Long'!$E:$E,'All Prices combined'!$G405)))),2)</f>
        <v>0</v>
      </c>
      <c r="BL405" s="2">
        <f>ROUND(IF($B405="Annuity",SUMIFS('Annuity Prices'!BO:BO,'Annuity Prices'!$B:$B,$D405,'Annuity Prices'!$E:$E,$G405),IF($B405="RAB Short",SUMIFS('RAB Prices Short'!BO:BO,'RAB Prices Short'!$B:$B,'All Prices combined'!$D405,'RAB Prices Short'!$E:$E,'All Prices combined'!$G405),IF($B405="RAB Long",SUMIFS('RAB Prices Long'!BO:BO,'RAB Prices Long'!$B:$B,'All Prices combined'!$D405,'RAB Prices Long'!$E:$E,'All Prices combined'!$G405)))),2)</f>
        <v>0</v>
      </c>
      <c r="BM405" s="2">
        <f>ROUND(IF($B405="Annuity",SUMIFS('Annuity Prices'!BP:BP,'Annuity Prices'!$B:$B,$D405,'Annuity Prices'!$E:$E,$G405),IF($B405="RAB Short",SUMIFS('RAB Prices Short'!BP:BP,'RAB Prices Short'!$B:$B,'All Prices combined'!$D405,'RAB Prices Short'!$E:$E,'All Prices combined'!$G405),IF($B405="RAB Long",SUMIFS('RAB Prices Long'!BP:BP,'RAB Prices Long'!$B:$B,'All Prices combined'!$D405,'RAB Prices Long'!$E:$E,'All Prices combined'!$G405)))),2)</f>
        <v>0</v>
      </c>
      <c r="BN405" s="2">
        <f>ROUND(IF($B405="Annuity",SUMIFS('Annuity Prices'!BQ:BQ,'Annuity Prices'!$B:$B,$D405,'Annuity Prices'!$E:$E,$G405),IF($B405="RAB Short",SUMIFS('RAB Prices Short'!BQ:BQ,'RAB Prices Short'!$B:$B,'All Prices combined'!$D405,'RAB Prices Short'!$E:$E,'All Prices combined'!$G405),IF($B405="RAB Long",SUMIFS('RAB Prices Long'!BQ:BQ,'RAB Prices Long'!$B:$B,'All Prices combined'!$D405,'RAB Prices Long'!$E:$E,'All Prices combined'!$G405)))),2)</f>
        <v>0</v>
      </c>
      <c r="BO405" s="2">
        <f>ROUND(IF($B405="Annuity",SUMIFS('Annuity Prices'!BR:BR,'Annuity Prices'!$B:$B,$D405,'Annuity Prices'!$E:$E,$G405),IF($B405="RAB Short",SUMIFS('RAB Prices Short'!BR:BR,'RAB Prices Short'!$B:$B,'All Prices combined'!$D405,'RAB Prices Short'!$E:$E,'All Prices combined'!$G405),IF($B405="RAB Long",SUMIFS('RAB Prices Long'!BR:BR,'RAB Prices Long'!$B:$B,'All Prices combined'!$D405,'RAB Prices Long'!$E:$E,'All Prices combined'!$G405)))),2)</f>
        <v>0</v>
      </c>
      <c r="BP405" s="2">
        <f>ROUND(IF($B405="Annuity",SUMIFS('Annuity Prices'!BS:BS,'Annuity Prices'!$B:$B,$D405,'Annuity Prices'!$E:$E,$G405),IF($B405="RAB Short",SUMIFS('RAB Prices Short'!BS:BS,'RAB Prices Short'!$B:$B,'All Prices combined'!$D405,'RAB Prices Short'!$E:$E,'All Prices combined'!$G405),IF($B405="RAB Long",SUMIFS('RAB Prices Long'!BS:BS,'RAB Prices Long'!$B:$B,'All Prices combined'!$D405,'RAB Prices Long'!$E:$E,'All Prices combined'!$G405)))),2)</f>
        <v>0</v>
      </c>
      <c r="BQ405" s="2">
        <f>ROUND(IF($B405="Annuity",SUMIFS('Annuity Prices'!BT:BT,'Annuity Prices'!$B:$B,$D405,'Annuity Prices'!$E:$E,$G405),IF($B405="RAB Short",SUMIFS('RAB Prices Short'!BT:BT,'RAB Prices Short'!$B:$B,'All Prices combined'!$D405,'RAB Prices Short'!$E:$E,'All Prices combined'!$G405),IF($B405="RAB Long",SUMIFS('RAB Prices Long'!BT:BT,'RAB Prices Long'!$B:$B,'All Prices combined'!$D405,'RAB Prices Long'!$E:$E,'All Prices combined'!$G405)))),2)</f>
        <v>0</v>
      </c>
      <c r="BR405" s="2">
        <f>ROUND(IF($B405="Annuity",SUMIFS('Annuity Prices'!BU:BU,'Annuity Prices'!$B:$B,$D405,'Annuity Prices'!$E:$E,$G405),IF($B405="RAB Short",SUMIFS('RAB Prices Short'!BU:BU,'RAB Prices Short'!$B:$B,'All Prices combined'!$D405,'RAB Prices Short'!$E:$E,'All Prices combined'!$G405),IF($B405="RAB Long",SUMIFS('RAB Prices Long'!BU:BU,'RAB Prices Long'!$B:$B,'All Prices combined'!$D405,'RAB Prices Long'!$E:$E,'All Prices combined'!$G405)))),2)</f>
        <v>0</v>
      </c>
      <c r="BS405" s="2">
        <f>ROUND(IF($B405="Annuity",SUMIFS('Annuity Prices'!BV:BV,'Annuity Prices'!$B:$B,$D405,'Annuity Prices'!$E:$E,$G405),IF($B405="RAB Short",SUMIFS('RAB Prices Short'!BV:BV,'RAB Prices Short'!$B:$B,'All Prices combined'!$D405,'RAB Prices Short'!$E:$E,'All Prices combined'!$G405),IF($B405="RAB Long",SUMIFS('RAB Prices Long'!BV:BV,'RAB Prices Long'!$B:$B,'All Prices combined'!$D405,'RAB Prices Long'!$E:$E,'All Prices combined'!$G405)))),2)</f>
        <v>0</v>
      </c>
      <c r="BT405" s="2">
        <f>ROUND(IF($B405="Annuity",SUMIFS('Annuity Prices'!BW:BW,'Annuity Prices'!$B:$B,$D405,'Annuity Prices'!$E:$E,$G405),IF($B405="RAB Short",SUMIFS('RAB Prices Short'!BW:BW,'RAB Prices Short'!$B:$B,'All Prices combined'!$D405,'RAB Prices Short'!$E:$E,'All Prices combined'!$G405),IF($B405="RAB Long",SUMIFS('RAB Prices Long'!BW:BW,'RAB Prices Long'!$B:$B,'All Prices combined'!$D405,'RAB Prices Long'!$E:$E,'All Prices combined'!$G405)))),2)</f>
        <v>0</v>
      </c>
      <c r="BU405" s="2">
        <f>ROUND(IF($B405="Annuity",SUMIFS('Annuity Prices'!BX:BX,'Annuity Prices'!$B:$B,$D405,'Annuity Prices'!$E:$E,$G405),IF($B405="RAB Short",SUMIFS('RAB Prices Short'!BX:BX,'RAB Prices Short'!$B:$B,'All Prices combined'!$D405,'RAB Prices Short'!$E:$E,'All Prices combined'!$G405),IF($B405="RAB Long",SUMIFS('RAB Prices Long'!BX:BX,'RAB Prices Long'!$B:$B,'All Prices combined'!$D405,'RAB Prices Long'!$E:$E,'All Prices combined'!$G405)))),2)</f>
        <v>0</v>
      </c>
    </row>
    <row r="406" spans="2:73" x14ac:dyDescent="0.25">
      <c r="B406" t="s">
        <v>45</v>
      </c>
      <c r="C406">
        <v>6</v>
      </c>
      <c r="D406" t="s">
        <v>140</v>
      </c>
      <c r="E406" t="s">
        <v>139</v>
      </c>
      <c r="F406">
        <v>6</v>
      </c>
      <c r="G406" t="s">
        <v>38</v>
      </c>
      <c r="H406" t="s">
        <v>128</v>
      </c>
      <c r="I406" s="2">
        <f>ROUND(IF($B406="Annuity",SUMIFS('Annuity Prices'!L:L,'Annuity Prices'!$B:$B,$D406,'Annuity Prices'!$E:$E,$G406),IF($B406="RAB Short",SUMIFS('RAB Prices Short'!L:L,'RAB Prices Short'!$B:$B,'All Prices combined'!$D406,'RAB Prices Short'!$E:$E,'All Prices combined'!$G406),IF($B406="RAB Long",SUMIFS('RAB Prices Long'!L:L,'RAB Prices Long'!$B:$B,'All Prices combined'!$D406,'RAB Prices Long'!$E:$E,'All Prices combined'!$G406)))),2)</f>
        <v>0</v>
      </c>
      <c r="J406" s="2">
        <f>ROUND(IF($B406="Annuity",SUMIFS('Annuity Prices'!M:M,'Annuity Prices'!$B:$B,$D406,'Annuity Prices'!$E:$E,$G406),IF($B406="RAB Short",SUMIFS('RAB Prices Short'!M:M,'RAB Prices Short'!$B:$B,'All Prices combined'!$D406,'RAB Prices Short'!$E:$E,'All Prices combined'!$G406),IF($B406="RAB Long",SUMIFS('RAB Prices Long'!M:M,'RAB Prices Long'!$B:$B,'All Prices combined'!$D406,'RAB Prices Long'!$E:$E,'All Prices combined'!$G406)))),2)</f>
        <v>0</v>
      </c>
      <c r="K406" s="2">
        <f>ROUND(IF($B406="Annuity",SUMIFS('Annuity Prices'!N:N,'Annuity Prices'!$B:$B,$D406,'Annuity Prices'!$E:$E,$G406),IF($B406="RAB Short",SUMIFS('RAB Prices Short'!N:N,'RAB Prices Short'!$B:$B,'All Prices combined'!$D406,'RAB Prices Short'!$E:$E,'All Prices combined'!$G406),IF($B406="RAB Long",SUMIFS('RAB Prices Long'!N:N,'RAB Prices Long'!$B:$B,'All Prices combined'!$D406,'RAB Prices Long'!$E:$E,'All Prices combined'!$G406)))),2)</f>
        <v>97.6</v>
      </c>
      <c r="L406" s="2">
        <f>ROUND(IF($B406="Annuity",SUMIFS('Annuity Prices'!O:O,'Annuity Prices'!$B:$B,$D406,'Annuity Prices'!$E:$E,$G406),IF($B406="RAB Short",SUMIFS('RAB Prices Short'!O:O,'RAB Prices Short'!$B:$B,'All Prices combined'!$D406,'RAB Prices Short'!$E:$E,'All Prices combined'!$G406),IF($B406="RAB Long",SUMIFS('RAB Prices Long'!O:O,'RAB Prices Long'!$B:$B,'All Prices combined'!$D406,'RAB Prices Long'!$E:$E,'All Prices combined'!$G406)))),2)</f>
        <v>100.4</v>
      </c>
      <c r="M406" s="2">
        <f>ROUND(IF($B406="Annuity",SUMIFS('Annuity Prices'!P:P,'Annuity Prices'!$B:$B,$D406,'Annuity Prices'!$E:$E,$G406),IF($B406="RAB Short",SUMIFS('RAB Prices Short'!P:P,'RAB Prices Short'!$B:$B,'All Prices combined'!$D406,'RAB Prices Short'!$E:$E,'All Prices combined'!$G406),IF($B406="RAB Long",SUMIFS('RAB Prices Long'!P:P,'RAB Prices Long'!$B:$B,'All Prices combined'!$D406,'RAB Prices Long'!$E:$E,'All Prices combined'!$G406)))),2)</f>
        <v>105.85</v>
      </c>
      <c r="N406" s="2">
        <f>ROUND(IF($B406="Annuity",SUMIFS('Annuity Prices'!Q:Q,'Annuity Prices'!$B:$B,$D406,'Annuity Prices'!$E:$E,$G406),IF($B406="RAB Short",SUMIFS('RAB Prices Short'!Q:Q,'RAB Prices Short'!$B:$B,'All Prices combined'!$D406,'RAB Prices Short'!$E:$E,'All Prices combined'!$G406),IF($B406="RAB Long",SUMIFS('RAB Prices Long'!Q:Q,'RAB Prices Long'!$B:$B,'All Prices combined'!$D406,'RAB Prices Long'!$E:$E,'All Prices combined'!$G406)))),2)</f>
        <v>108.5</v>
      </c>
      <c r="O406" s="2">
        <f>ROUND(IF($B406="Annuity",SUMIFS('Annuity Prices'!R:R,'Annuity Prices'!$B:$B,$D406,'Annuity Prices'!$E:$E,$G406),IF($B406="RAB Short",SUMIFS('RAB Prices Short'!R:R,'RAB Prices Short'!$B:$B,'All Prices combined'!$D406,'RAB Prices Short'!$E:$E,'All Prices combined'!$G406),IF($B406="RAB Long",SUMIFS('RAB Prices Long'!R:R,'RAB Prices Long'!$B:$B,'All Prices combined'!$D406,'RAB Prices Long'!$E:$E,'All Prices combined'!$G406)))),2)</f>
        <v>111.21</v>
      </c>
      <c r="P406" s="2">
        <f>ROUND(IF($B406="Annuity",SUMIFS('Annuity Prices'!S:S,'Annuity Prices'!$B:$B,$D406,'Annuity Prices'!$E:$E,$G406),IF($B406="RAB Short",SUMIFS('RAB Prices Short'!S:S,'RAB Prices Short'!$B:$B,'All Prices combined'!$D406,'RAB Prices Short'!$E:$E,'All Prices combined'!$G406),IF($B406="RAB Long",SUMIFS('RAB Prices Long'!S:S,'RAB Prices Long'!$B:$B,'All Prices combined'!$D406,'RAB Prices Long'!$E:$E,'All Prices combined'!$G406)))),2)</f>
        <v>113.99</v>
      </c>
      <c r="Q406" s="2">
        <f>ROUND(IF($B406="Annuity",SUMIFS('Annuity Prices'!T:T,'Annuity Prices'!$B:$B,$D406,'Annuity Prices'!$E:$E,$G406),IF($B406="RAB Short",SUMIFS('RAB Prices Short'!T:T,'RAB Prices Short'!$B:$B,'All Prices combined'!$D406,'RAB Prices Short'!$E:$E,'All Prices combined'!$G406),IF($B406="RAB Long",SUMIFS('RAB Prices Long'!T:T,'RAB Prices Long'!$B:$B,'All Prices combined'!$D406,'RAB Prices Long'!$E:$E,'All Prices combined'!$G406)))),2)</f>
        <v>118.02</v>
      </c>
      <c r="R406" s="2">
        <f>ROUND(IF($B406="Annuity",SUMIFS('Annuity Prices'!U:U,'Annuity Prices'!$B:$B,$D406,'Annuity Prices'!$E:$E,$G406),IF($B406="RAB Short",SUMIFS('RAB Prices Short'!U:U,'RAB Prices Short'!$B:$B,'All Prices combined'!$D406,'RAB Prices Short'!$E:$E,'All Prices combined'!$G406),IF($B406="RAB Long",SUMIFS('RAB Prices Long'!U:U,'RAB Prices Long'!$B:$B,'All Prices combined'!$D406,'RAB Prices Long'!$E:$E,'All Prices combined'!$G406)))),2)</f>
        <v>120.97</v>
      </c>
      <c r="S406" s="2">
        <f>ROUND(IF($B406="Annuity",SUMIFS('Annuity Prices'!V:V,'Annuity Prices'!$B:$B,$D406,'Annuity Prices'!$E:$E,$G406),IF($B406="RAB Short",SUMIFS('RAB Prices Short'!V:V,'RAB Prices Short'!$B:$B,'All Prices combined'!$D406,'RAB Prices Short'!$E:$E,'All Prices combined'!$G406),IF($B406="RAB Long",SUMIFS('RAB Prices Long'!V:V,'RAB Prices Long'!$B:$B,'All Prices combined'!$D406,'RAB Prices Long'!$E:$E,'All Prices combined'!$G406)))),2)</f>
        <v>124</v>
      </c>
      <c r="T406" s="2">
        <f>ROUND(IF($B406="Annuity",SUMIFS('Annuity Prices'!W:W,'Annuity Prices'!$B:$B,$D406,'Annuity Prices'!$E:$E,$G406),IF($B406="RAB Short",SUMIFS('RAB Prices Short'!W:W,'RAB Prices Short'!$B:$B,'All Prices combined'!$D406,'RAB Prices Short'!$E:$E,'All Prices combined'!$G406),IF($B406="RAB Long",SUMIFS('RAB Prices Long'!W:W,'RAB Prices Long'!$B:$B,'All Prices combined'!$D406,'RAB Prices Long'!$E:$E,'All Prices combined'!$G406)))),2)</f>
        <v>127.1</v>
      </c>
      <c r="U406" s="2">
        <f>ROUND(IF($B406="Annuity",SUMIFS('Annuity Prices'!X:X,'Annuity Prices'!$B:$B,$D406,'Annuity Prices'!$E:$E,$G406),IF($B406="RAB Short",SUMIFS('RAB Prices Short'!X:X,'RAB Prices Short'!$B:$B,'All Prices combined'!$D406,'RAB Prices Short'!$E:$E,'All Prices combined'!$G406),IF($B406="RAB Long",SUMIFS('RAB Prices Long'!X:X,'RAB Prices Long'!$B:$B,'All Prices combined'!$D406,'RAB Prices Long'!$E:$E,'All Prices combined'!$G406)))),2)</f>
        <v>132.83000000000001</v>
      </c>
      <c r="V406" s="2">
        <f>ROUND(IF($B406="Annuity",SUMIFS('Annuity Prices'!Y:Y,'Annuity Prices'!$B:$B,$D406,'Annuity Prices'!$E:$E,$G406),IF($B406="RAB Short",SUMIFS('RAB Prices Short'!Y:Y,'RAB Prices Short'!$B:$B,'All Prices combined'!$D406,'RAB Prices Short'!$E:$E,'All Prices combined'!$G406),IF($B406="RAB Long",SUMIFS('RAB Prices Long'!Y:Y,'RAB Prices Long'!$B:$B,'All Prices combined'!$D406,'RAB Prices Long'!$E:$E,'All Prices combined'!$G406)))),2)</f>
        <v>136.15</v>
      </c>
      <c r="W406" s="2">
        <f>ROUND(IF($B406="Annuity",SUMIFS('Annuity Prices'!Z:Z,'Annuity Prices'!$B:$B,$D406,'Annuity Prices'!$E:$E,$G406),IF($B406="RAB Short",SUMIFS('RAB Prices Short'!Z:Z,'RAB Prices Short'!$B:$B,'All Prices combined'!$D406,'RAB Prices Short'!$E:$E,'All Prices combined'!$G406),IF($B406="RAB Long",SUMIFS('RAB Prices Long'!Z:Z,'RAB Prices Long'!$B:$B,'All Prices combined'!$D406,'RAB Prices Long'!$E:$E,'All Prices combined'!$G406)))),2)</f>
        <v>139.56</v>
      </c>
      <c r="X406" s="2">
        <f>ROUND(IF($B406="Annuity",SUMIFS('Annuity Prices'!AA:AA,'Annuity Prices'!$B:$B,$D406,'Annuity Prices'!$E:$E,$G406),IF($B406="RAB Short",SUMIFS('RAB Prices Short'!AA:AA,'RAB Prices Short'!$B:$B,'All Prices combined'!$D406,'RAB Prices Short'!$E:$E,'All Prices combined'!$G406),IF($B406="RAB Long",SUMIFS('RAB Prices Long'!AA:AA,'RAB Prices Long'!$B:$B,'All Prices combined'!$D406,'RAB Prices Long'!$E:$E,'All Prices combined'!$G406)))),2)</f>
        <v>143.05000000000001</v>
      </c>
      <c r="Y406" s="2">
        <f>ROUND(IF($B406="Annuity",SUMIFS('Annuity Prices'!AB:AB,'Annuity Prices'!$B:$B,$D406,'Annuity Prices'!$E:$E,$G406),IF($B406="RAB Short",SUMIFS('RAB Prices Short'!AB:AB,'RAB Prices Short'!$B:$B,'All Prices combined'!$D406,'RAB Prices Short'!$E:$E,'All Prices combined'!$G406),IF($B406="RAB Long",SUMIFS('RAB Prices Long'!AB:AB,'RAB Prices Long'!$B:$B,'All Prices combined'!$D406,'RAB Prices Long'!$E:$E,'All Prices combined'!$G406)))),2)</f>
        <v>147.85</v>
      </c>
      <c r="Z406" s="2">
        <f>ROUND(IF($B406="Annuity",SUMIFS('Annuity Prices'!AC:AC,'Annuity Prices'!$B:$B,$D406,'Annuity Prices'!$E:$E,$G406),IF($B406="RAB Short",SUMIFS('RAB Prices Short'!AC:AC,'RAB Prices Short'!$B:$B,'All Prices combined'!$D406,'RAB Prices Short'!$E:$E,'All Prices combined'!$G406),IF($B406="RAB Long",SUMIFS('RAB Prices Long'!AC:AC,'RAB Prices Long'!$B:$B,'All Prices combined'!$D406,'RAB Prices Long'!$E:$E,'All Prices combined'!$G406)))),2)</f>
        <v>151.55000000000001</v>
      </c>
      <c r="AA406" s="2">
        <f>ROUND(IF($B406="Annuity",SUMIFS('Annuity Prices'!AD:AD,'Annuity Prices'!$B:$B,$D406,'Annuity Prices'!$E:$E,$G406),IF($B406="RAB Short",SUMIFS('RAB Prices Short'!AD:AD,'RAB Prices Short'!$B:$B,'All Prices combined'!$D406,'RAB Prices Short'!$E:$E,'All Prices combined'!$G406),IF($B406="RAB Long",SUMIFS('RAB Prices Long'!AD:AD,'RAB Prices Long'!$B:$B,'All Prices combined'!$D406,'RAB Prices Long'!$E:$E,'All Prices combined'!$G406)))),2)</f>
        <v>155.34</v>
      </c>
      <c r="AB406" s="2">
        <f>ROUND(IF($B406="Annuity",SUMIFS('Annuity Prices'!AE:AE,'Annuity Prices'!$B:$B,$D406,'Annuity Prices'!$E:$E,$G406),IF($B406="RAB Short",SUMIFS('RAB Prices Short'!AE:AE,'RAB Prices Short'!$B:$B,'All Prices combined'!$D406,'RAB Prices Short'!$E:$E,'All Prices combined'!$G406),IF($B406="RAB Long",SUMIFS('RAB Prices Long'!AE:AE,'RAB Prices Long'!$B:$B,'All Prices combined'!$D406,'RAB Prices Long'!$E:$E,'All Prices combined'!$G406)))),2)</f>
        <v>159.22</v>
      </c>
      <c r="AC406" s="2">
        <f>ROUND(IF($B406="Annuity",SUMIFS('Annuity Prices'!AF:AF,'Annuity Prices'!$B:$B,$D406,'Annuity Prices'!$E:$E,$G406),IF($B406="RAB Short",SUMIFS('RAB Prices Short'!AF:AF,'RAB Prices Short'!$B:$B,'All Prices combined'!$D406,'RAB Prices Short'!$E:$E,'All Prices combined'!$G406),IF($B406="RAB Long",SUMIFS('RAB Prices Long'!AF:AF,'RAB Prices Long'!$B:$B,'All Prices combined'!$D406,'RAB Prices Long'!$E:$E,'All Prices combined'!$G406)))),2)</f>
        <v>166.79</v>
      </c>
      <c r="AD406" s="2">
        <f>ROUND(IF($B406="Annuity",SUMIFS('Annuity Prices'!AG:AG,'Annuity Prices'!$B:$B,$D406,'Annuity Prices'!$E:$E,$G406),IF($B406="RAB Short",SUMIFS('RAB Prices Short'!AG:AG,'RAB Prices Short'!$B:$B,'All Prices combined'!$D406,'RAB Prices Short'!$E:$E,'All Prices combined'!$G406),IF($B406="RAB Long",SUMIFS('RAB Prices Long'!AG:AG,'RAB Prices Long'!$B:$B,'All Prices combined'!$D406,'RAB Prices Long'!$E:$E,'All Prices combined'!$G406)))),2)</f>
        <v>170.96</v>
      </c>
      <c r="AE406" s="2">
        <f>ROUND(IF($B406="Annuity",SUMIFS('Annuity Prices'!AH:AH,'Annuity Prices'!$B:$B,$D406,'Annuity Prices'!$E:$E,$G406),IF($B406="RAB Short",SUMIFS('RAB Prices Short'!AH:AH,'RAB Prices Short'!$B:$B,'All Prices combined'!$D406,'RAB Prices Short'!$E:$E,'All Prices combined'!$G406),IF($B406="RAB Long",SUMIFS('RAB Prices Long'!AH:AH,'RAB Prices Long'!$B:$B,'All Prices combined'!$D406,'RAB Prices Long'!$E:$E,'All Prices combined'!$G406)))),2)</f>
        <v>175.23</v>
      </c>
      <c r="AF406" s="2">
        <f>ROUND(IF($B406="Annuity",SUMIFS('Annuity Prices'!AI:AI,'Annuity Prices'!$B:$B,$D406,'Annuity Prices'!$E:$E,$G406),IF($B406="RAB Short",SUMIFS('RAB Prices Short'!AI:AI,'RAB Prices Short'!$B:$B,'All Prices combined'!$D406,'RAB Prices Short'!$E:$E,'All Prices combined'!$G406),IF($B406="RAB Long",SUMIFS('RAB Prices Long'!AI:AI,'RAB Prices Long'!$B:$B,'All Prices combined'!$D406,'RAB Prices Long'!$E:$E,'All Prices combined'!$G406)))),2)</f>
        <v>179.61</v>
      </c>
      <c r="AG406" s="2">
        <f>ROUND(IF($B406="Annuity",SUMIFS('Annuity Prices'!AJ:AJ,'Annuity Prices'!$B:$B,$D406,'Annuity Prices'!$E:$E,$G406),IF($B406="RAB Short",SUMIFS('RAB Prices Short'!AJ:AJ,'RAB Prices Short'!$B:$B,'All Prices combined'!$D406,'RAB Prices Short'!$E:$E,'All Prices combined'!$G406),IF($B406="RAB Long",SUMIFS('RAB Prices Long'!AJ:AJ,'RAB Prices Long'!$B:$B,'All Prices combined'!$D406,'RAB Prices Long'!$E:$E,'All Prices combined'!$G406)))),2)</f>
        <v>182.54</v>
      </c>
      <c r="AH406" s="2">
        <f>ROUND(IF($B406="Annuity",SUMIFS('Annuity Prices'!AK:AK,'Annuity Prices'!$B:$B,$D406,'Annuity Prices'!$E:$E,$G406),IF($B406="RAB Short",SUMIFS('RAB Prices Short'!AK:AK,'RAB Prices Short'!$B:$B,'All Prices combined'!$D406,'RAB Prices Short'!$E:$E,'All Prices combined'!$G406),IF($B406="RAB Long",SUMIFS('RAB Prices Long'!AK:AK,'RAB Prices Long'!$B:$B,'All Prices combined'!$D406,'RAB Prices Long'!$E:$E,'All Prices combined'!$G406)))),2)</f>
        <v>187.1</v>
      </c>
      <c r="AI406" s="2">
        <f>ROUND(IF($B406="Annuity",SUMIFS('Annuity Prices'!AL:AL,'Annuity Prices'!$B:$B,$D406,'Annuity Prices'!$E:$E,$G406),IF($B406="RAB Short",SUMIFS('RAB Prices Short'!AL:AL,'RAB Prices Short'!$B:$B,'All Prices combined'!$D406,'RAB Prices Short'!$E:$E,'All Prices combined'!$G406),IF($B406="RAB Long",SUMIFS('RAB Prices Long'!AL:AL,'RAB Prices Long'!$B:$B,'All Prices combined'!$D406,'RAB Prices Long'!$E:$E,'All Prices combined'!$G406)))),2)</f>
        <v>191.78</v>
      </c>
      <c r="AJ406" s="2">
        <f>ROUND(IF($B406="Annuity",SUMIFS('Annuity Prices'!AM:AM,'Annuity Prices'!$B:$B,$D406,'Annuity Prices'!$E:$E,$G406),IF($B406="RAB Short",SUMIFS('RAB Prices Short'!AM:AM,'RAB Prices Short'!$B:$B,'All Prices combined'!$D406,'RAB Prices Short'!$E:$E,'All Prices combined'!$G406),IF($B406="RAB Long",SUMIFS('RAB Prices Long'!AM:AM,'RAB Prices Long'!$B:$B,'All Prices combined'!$D406,'RAB Prices Long'!$E:$E,'All Prices combined'!$G406)))),2)</f>
        <v>196.57</v>
      </c>
      <c r="AK406" s="2">
        <f>ROUND(IF($B406="Annuity",SUMIFS('Annuity Prices'!AN:AN,'Annuity Prices'!$B:$B,$D406,'Annuity Prices'!$E:$E,$G406),IF($B406="RAB Short",SUMIFS('RAB Prices Short'!AN:AN,'RAB Prices Short'!$B:$B,'All Prices combined'!$D406,'RAB Prices Short'!$E:$E,'All Prices combined'!$G406),IF($B406="RAB Long",SUMIFS('RAB Prices Long'!AN:AN,'RAB Prices Long'!$B:$B,'All Prices combined'!$D406,'RAB Prices Long'!$E:$E,'All Prices combined'!$G406)))),2)</f>
        <v>201.87</v>
      </c>
      <c r="AL406" s="2">
        <f>ROUND(IF($B406="Annuity",SUMIFS('Annuity Prices'!AO:AO,'Annuity Prices'!$B:$B,$D406,'Annuity Prices'!$E:$E,$G406),IF($B406="RAB Short",SUMIFS('RAB Prices Short'!AO:AO,'RAB Prices Short'!$B:$B,'All Prices combined'!$D406,'RAB Prices Short'!$E:$E,'All Prices combined'!$G406),IF($B406="RAB Long",SUMIFS('RAB Prices Long'!AO:AO,'RAB Prices Long'!$B:$B,'All Prices combined'!$D406,'RAB Prices Long'!$E:$E,'All Prices combined'!$G406)))),2)</f>
        <v>206.92</v>
      </c>
      <c r="AM406" s="2">
        <f>ROUND(IF($B406="Annuity",SUMIFS('Annuity Prices'!AP:AP,'Annuity Prices'!$B:$B,$D406,'Annuity Prices'!$E:$E,$G406),IF($B406="RAB Short",SUMIFS('RAB Prices Short'!AP:AP,'RAB Prices Short'!$B:$B,'All Prices combined'!$D406,'RAB Prices Short'!$E:$E,'All Prices combined'!$G406),IF($B406="RAB Long",SUMIFS('RAB Prices Long'!AP:AP,'RAB Prices Long'!$B:$B,'All Prices combined'!$D406,'RAB Prices Long'!$E:$E,'All Prices combined'!$G406)))),2)</f>
        <v>212.09</v>
      </c>
      <c r="AN406" s="2">
        <f>ROUND(IF($B406="Annuity",SUMIFS('Annuity Prices'!AQ:AQ,'Annuity Prices'!$B:$B,$D406,'Annuity Prices'!$E:$E,$G406),IF($B406="RAB Short",SUMIFS('RAB Prices Short'!AQ:AQ,'RAB Prices Short'!$B:$B,'All Prices combined'!$D406,'RAB Prices Short'!$E:$E,'All Prices combined'!$G406),IF($B406="RAB Long",SUMIFS('RAB Prices Long'!AQ:AQ,'RAB Prices Long'!$B:$B,'All Prices combined'!$D406,'RAB Prices Long'!$E:$E,'All Prices combined'!$G406)))),2)</f>
        <v>217.39</v>
      </c>
      <c r="AO406" s="2">
        <f>ROUND(IF($B406="Annuity",SUMIFS('Annuity Prices'!AR:AR,'Annuity Prices'!$B:$B,$D406,'Annuity Prices'!$E:$E,$G406),IF($B406="RAB Short",SUMIFS('RAB Prices Short'!AR:AR,'RAB Prices Short'!$B:$B,'All Prices combined'!$D406,'RAB Prices Short'!$E:$E,'All Prices combined'!$G406),IF($B406="RAB Long",SUMIFS('RAB Prices Long'!AR:AR,'RAB Prices Long'!$B:$B,'All Prices combined'!$D406,'RAB Prices Long'!$E:$E,'All Prices combined'!$G406)))),2)</f>
        <v>0</v>
      </c>
      <c r="AP406" s="2">
        <f>ROUND(IF($B406="Annuity",SUMIFS('Annuity Prices'!AS:AS,'Annuity Prices'!$B:$B,$D406,'Annuity Prices'!$E:$E,$G406),IF($B406="RAB Short",SUMIFS('RAB Prices Short'!AS:AS,'RAB Prices Short'!$B:$B,'All Prices combined'!$D406,'RAB Prices Short'!$E:$E,'All Prices combined'!$G406),IF($B406="RAB Long",SUMIFS('RAB Prices Long'!AS:AS,'RAB Prices Long'!$B:$B,'All Prices combined'!$D406,'RAB Prices Long'!$E:$E,'All Prices combined'!$G406)))),2)</f>
        <v>0</v>
      </c>
      <c r="AQ406" s="2">
        <f>ROUND(IF($B406="Annuity",SUMIFS('Annuity Prices'!AT:AT,'Annuity Prices'!$B:$B,$D406,'Annuity Prices'!$E:$E,$G406),IF($B406="RAB Short",SUMIFS('RAB Prices Short'!AT:AT,'RAB Prices Short'!$B:$B,'All Prices combined'!$D406,'RAB Prices Short'!$E:$E,'All Prices combined'!$G406),IF($B406="RAB Long",SUMIFS('RAB Prices Long'!AT:AT,'RAB Prices Long'!$B:$B,'All Prices combined'!$D406,'RAB Prices Long'!$E:$E,'All Prices combined'!$G406)))),2)</f>
        <v>37.54</v>
      </c>
      <c r="AR406" s="2">
        <f>ROUND(IF($B406="Annuity",SUMIFS('Annuity Prices'!AU:AU,'Annuity Prices'!$B:$B,$D406,'Annuity Prices'!$E:$E,$G406),IF($B406="RAB Short",SUMIFS('RAB Prices Short'!AU:AU,'RAB Prices Short'!$B:$B,'All Prices combined'!$D406,'RAB Prices Short'!$E:$E,'All Prices combined'!$G406),IF($B406="RAB Long",SUMIFS('RAB Prices Long'!AU:AU,'RAB Prices Long'!$B:$B,'All Prices combined'!$D406,'RAB Prices Long'!$E:$E,'All Prices combined'!$G406)))),2)</f>
        <v>41.38</v>
      </c>
      <c r="AS406" s="2">
        <f>ROUND(IF($B406="Annuity",SUMIFS('Annuity Prices'!AV:AV,'Annuity Prices'!$B:$B,$D406,'Annuity Prices'!$E:$E,$G406),IF($B406="RAB Short",SUMIFS('RAB Prices Short'!AV:AV,'RAB Prices Short'!$B:$B,'All Prices combined'!$D406,'RAB Prices Short'!$E:$E,'All Prices combined'!$G406),IF($B406="RAB Long",SUMIFS('RAB Prices Long'!AV:AV,'RAB Prices Long'!$B:$B,'All Prices combined'!$D406,'RAB Prices Long'!$E:$E,'All Prices combined'!$G406)))),2)</f>
        <v>45.41</v>
      </c>
      <c r="AT406" s="2">
        <f>ROUND(IF($B406="Annuity",SUMIFS('Annuity Prices'!AW:AW,'Annuity Prices'!$B:$B,$D406,'Annuity Prices'!$E:$E,$G406),IF($B406="RAB Short",SUMIFS('RAB Prices Short'!AW:AW,'RAB Prices Short'!$B:$B,'All Prices combined'!$D406,'RAB Prices Short'!$E:$E,'All Prices combined'!$G406),IF($B406="RAB Long",SUMIFS('RAB Prices Long'!AW:AW,'RAB Prices Long'!$B:$B,'All Prices combined'!$D406,'RAB Prices Long'!$E:$E,'All Prices combined'!$G406)))),2)</f>
        <v>49.64</v>
      </c>
      <c r="AU406" s="2">
        <f>ROUND(IF($B406="Annuity",SUMIFS('Annuity Prices'!AX:AX,'Annuity Prices'!$B:$B,$D406,'Annuity Prices'!$E:$E,$G406),IF($B406="RAB Short",SUMIFS('RAB Prices Short'!AX:AX,'RAB Prices Short'!$B:$B,'All Prices combined'!$D406,'RAB Prices Short'!$E:$E,'All Prices combined'!$G406),IF($B406="RAB Long",SUMIFS('RAB Prices Long'!AX:AX,'RAB Prices Long'!$B:$B,'All Prices combined'!$D406,'RAB Prices Long'!$E:$E,'All Prices combined'!$G406)))),2)</f>
        <v>54.07</v>
      </c>
      <c r="AV406" s="2">
        <f>ROUND(IF($B406="Annuity",SUMIFS('Annuity Prices'!AY:AY,'Annuity Prices'!$B:$B,$D406,'Annuity Prices'!$E:$E,$G406),IF($B406="RAB Short",SUMIFS('RAB Prices Short'!AY:AY,'RAB Prices Short'!$B:$B,'All Prices combined'!$D406,'RAB Prices Short'!$E:$E,'All Prices combined'!$G406),IF($B406="RAB Long",SUMIFS('RAB Prices Long'!AY:AY,'RAB Prices Long'!$B:$B,'All Prices combined'!$D406,'RAB Prices Long'!$E:$E,'All Prices combined'!$G406)))),2)</f>
        <v>58.72</v>
      </c>
      <c r="AW406" s="2">
        <f>ROUND(IF($B406="Annuity",SUMIFS('Annuity Prices'!AZ:AZ,'Annuity Prices'!$B:$B,$D406,'Annuity Prices'!$E:$E,$G406),IF($B406="RAB Short",SUMIFS('RAB Prices Short'!AZ:AZ,'RAB Prices Short'!$B:$B,'All Prices combined'!$D406,'RAB Prices Short'!$E:$E,'All Prices combined'!$G406),IF($B406="RAB Long",SUMIFS('RAB Prices Long'!AZ:AZ,'RAB Prices Long'!$B:$B,'All Prices combined'!$D406,'RAB Prices Long'!$E:$E,'All Prices combined'!$G406)))),2)</f>
        <v>63.59</v>
      </c>
      <c r="AX406" s="2">
        <f>ROUND(IF($B406="Annuity",SUMIFS('Annuity Prices'!BA:BA,'Annuity Prices'!$B:$B,$D406,'Annuity Prices'!$E:$E,$G406),IF($B406="RAB Short",SUMIFS('RAB Prices Short'!BA:BA,'RAB Prices Short'!$B:$B,'All Prices combined'!$D406,'RAB Prices Short'!$E:$E,'All Prices combined'!$G406),IF($B406="RAB Long",SUMIFS('RAB Prices Long'!BA:BA,'RAB Prices Long'!$B:$B,'All Prices combined'!$D406,'RAB Prices Long'!$E:$E,'All Prices combined'!$G406)))),2)</f>
        <v>68.69</v>
      </c>
      <c r="AY406" s="2">
        <f>ROUND(IF($B406="Annuity",SUMIFS('Annuity Prices'!BB:BB,'Annuity Prices'!$B:$B,$D406,'Annuity Prices'!$E:$E,$G406),IF($B406="RAB Short",SUMIFS('RAB Prices Short'!BB:BB,'RAB Prices Short'!$B:$B,'All Prices combined'!$D406,'RAB Prices Short'!$E:$E,'All Prices combined'!$G406),IF($B406="RAB Long",SUMIFS('RAB Prices Long'!BB:BB,'RAB Prices Long'!$B:$B,'All Prices combined'!$D406,'RAB Prices Long'!$E:$E,'All Prices combined'!$G406)))),2)</f>
        <v>74.03</v>
      </c>
      <c r="AZ406" s="2">
        <f>ROUND(IF($B406="Annuity",SUMIFS('Annuity Prices'!BC:BC,'Annuity Prices'!$B:$B,$D406,'Annuity Prices'!$E:$E,$G406),IF($B406="RAB Short",SUMIFS('RAB Prices Short'!BC:BC,'RAB Prices Short'!$B:$B,'All Prices combined'!$D406,'RAB Prices Short'!$E:$E,'All Prices combined'!$G406),IF($B406="RAB Long",SUMIFS('RAB Prices Long'!BC:BC,'RAB Prices Long'!$B:$B,'All Prices combined'!$D406,'RAB Prices Long'!$E:$E,'All Prices combined'!$G406)))),2)</f>
        <v>79.62</v>
      </c>
      <c r="BA406" s="2">
        <f>ROUND(IF($B406="Annuity",SUMIFS('Annuity Prices'!BD:BD,'Annuity Prices'!$B:$B,$D406,'Annuity Prices'!$E:$E,$G406),IF($B406="RAB Short",SUMIFS('RAB Prices Short'!BD:BD,'RAB Prices Short'!$B:$B,'All Prices combined'!$D406,'RAB Prices Short'!$E:$E,'All Prices combined'!$G406),IF($B406="RAB Long",SUMIFS('RAB Prices Long'!BD:BD,'RAB Prices Long'!$B:$B,'All Prices combined'!$D406,'RAB Prices Long'!$E:$E,'All Prices combined'!$G406)))),2)</f>
        <v>85.47</v>
      </c>
      <c r="BB406" s="2">
        <f>ROUND(IF($B406="Annuity",SUMIFS('Annuity Prices'!BE:BE,'Annuity Prices'!$B:$B,$D406,'Annuity Prices'!$E:$E,$G406),IF($B406="RAB Short",SUMIFS('RAB Prices Short'!BE:BE,'RAB Prices Short'!$B:$B,'All Prices combined'!$D406,'RAB Prices Short'!$E:$E,'All Prices combined'!$G406),IF($B406="RAB Long",SUMIFS('RAB Prices Long'!BE:BE,'RAB Prices Long'!$B:$B,'All Prices combined'!$D406,'RAB Prices Long'!$E:$E,'All Prices combined'!$G406)))),2)</f>
        <v>91.59</v>
      </c>
      <c r="BC406" s="2">
        <f>ROUND(IF($B406="Annuity",SUMIFS('Annuity Prices'!BF:BF,'Annuity Prices'!$B:$B,$D406,'Annuity Prices'!$E:$E,$G406),IF($B406="RAB Short",SUMIFS('RAB Prices Short'!BF:BF,'RAB Prices Short'!$B:$B,'All Prices combined'!$D406,'RAB Prices Short'!$E:$E,'All Prices combined'!$G406),IF($B406="RAB Long",SUMIFS('RAB Prices Long'!BF:BF,'RAB Prices Long'!$B:$B,'All Prices combined'!$D406,'RAB Prices Long'!$E:$E,'All Prices combined'!$G406)))),2)</f>
        <v>97.99</v>
      </c>
      <c r="BD406" s="2">
        <f>ROUND(IF($B406="Annuity",SUMIFS('Annuity Prices'!BG:BG,'Annuity Prices'!$B:$B,$D406,'Annuity Prices'!$E:$E,$G406),IF($B406="RAB Short",SUMIFS('RAB Prices Short'!BG:BG,'RAB Prices Short'!$B:$B,'All Prices combined'!$D406,'RAB Prices Short'!$E:$E,'All Prices combined'!$G406),IF($B406="RAB Long",SUMIFS('RAB Prices Long'!BG:BG,'RAB Prices Long'!$B:$B,'All Prices combined'!$D406,'RAB Prices Long'!$E:$E,'All Prices combined'!$G406)))),2)</f>
        <v>104.69</v>
      </c>
      <c r="BE406" s="2">
        <f>ROUND(IF($B406="Annuity",SUMIFS('Annuity Prices'!BH:BH,'Annuity Prices'!$B:$B,$D406,'Annuity Prices'!$E:$E,$G406),IF($B406="RAB Short",SUMIFS('RAB Prices Short'!BH:BH,'RAB Prices Short'!$B:$B,'All Prices combined'!$D406,'RAB Prices Short'!$E:$E,'All Prices combined'!$G406),IF($B406="RAB Long",SUMIFS('RAB Prices Long'!BH:BH,'RAB Prices Long'!$B:$B,'All Prices combined'!$D406,'RAB Prices Long'!$E:$E,'All Prices combined'!$G406)))),2)</f>
        <v>111.69</v>
      </c>
      <c r="BF406" s="2">
        <f>ROUND(IF($B406="Annuity",SUMIFS('Annuity Prices'!BI:BI,'Annuity Prices'!$B:$B,$D406,'Annuity Prices'!$E:$E,$G406),IF($B406="RAB Short",SUMIFS('RAB Prices Short'!BI:BI,'RAB Prices Short'!$B:$B,'All Prices combined'!$D406,'RAB Prices Short'!$E:$E,'All Prices combined'!$G406),IF($B406="RAB Long",SUMIFS('RAB Prices Long'!BI:BI,'RAB Prices Long'!$B:$B,'All Prices combined'!$D406,'RAB Prices Long'!$E:$E,'All Prices combined'!$G406)))),2)</f>
        <v>119</v>
      </c>
      <c r="BG406" s="2">
        <f>ROUND(IF($B406="Annuity",SUMIFS('Annuity Prices'!BJ:BJ,'Annuity Prices'!$B:$B,$D406,'Annuity Prices'!$E:$E,$G406),IF($B406="RAB Short",SUMIFS('RAB Prices Short'!BJ:BJ,'RAB Prices Short'!$B:$B,'All Prices combined'!$D406,'RAB Prices Short'!$E:$E,'All Prices combined'!$G406),IF($B406="RAB Long",SUMIFS('RAB Prices Long'!BJ:BJ,'RAB Prices Long'!$B:$B,'All Prices combined'!$D406,'RAB Prices Long'!$E:$E,'All Prices combined'!$G406)))),2)</f>
        <v>126.64</v>
      </c>
      <c r="BH406" s="2">
        <f>ROUND(IF($B406="Annuity",SUMIFS('Annuity Prices'!BK:BK,'Annuity Prices'!$B:$B,$D406,'Annuity Prices'!$E:$E,$G406),IF($B406="RAB Short",SUMIFS('RAB Prices Short'!BK:BK,'RAB Prices Short'!$B:$B,'All Prices combined'!$D406,'RAB Prices Short'!$E:$E,'All Prices combined'!$G406),IF($B406="RAB Long",SUMIFS('RAB Prices Long'!BK:BK,'RAB Prices Long'!$B:$B,'All Prices combined'!$D406,'RAB Prices Long'!$E:$E,'All Prices combined'!$G406)))),2)</f>
        <v>134.62</v>
      </c>
      <c r="BI406" s="2">
        <f>ROUND(IF($B406="Annuity",SUMIFS('Annuity Prices'!BL:BL,'Annuity Prices'!$B:$B,$D406,'Annuity Prices'!$E:$E,$G406),IF($B406="RAB Short",SUMIFS('RAB Prices Short'!BL:BL,'RAB Prices Short'!$B:$B,'All Prices combined'!$D406,'RAB Prices Short'!$E:$E,'All Prices combined'!$G406),IF($B406="RAB Long",SUMIFS('RAB Prices Long'!BL:BL,'RAB Prices Long'!$B:$B,'All Prices combined'!$D406,'RAB Prices Long'!$E:$E,'All Prices combined'!$G406)))),2)</f>
        <v>142.96</v>
      </c>
      <c r="BJ406" s="2">
        <f>ROUND(IF($B406="Annuity",SUMIFS('Annuity Prices'!BM:BM,'Annuity Prices'!$B:$B,$D406,'Annuity Prices'!$E:$E,$G406),IF($B406="RAB Short",SUMIFS('RAB Prices Short'!BM:BM,'RAB Prices Short'!$B:$B,'All Prices combined'!$D406,'RAB Prices Short'!$E:$E,'All Prices combined'!$G406),IF($B406="RAB Long",SUMIFS('RAB Prices Long'!BM:BM,'RAB Prices Long'!$B:$B,'All Prices combined'!$D406,'RAB Prices Long'!$E:$E,'All Prices combined'!$G406)))),2)</f>
        <v>151.66</v>
      </c>
      <c r="BK406" s="2">
        <f>ROUND(IF($B406="Annuity",SUMIFS('Annuity Prices'!BN:BN,'Annuity Prices'!$B:$B,$D406,'Annuity Prices'!$E:$E,$G406),IF($B406="RAB Short",SUMIFS('RAB Prices Short'!BN:BN,'RAB Prices Short'!$B:$B,'All Prices combined'!$D406,'RAB Prices Short'!$E:$E,'All Prices combined'!$G406),IF($B406="RAB Long",SUMIFS('RAB Prices Long'!BN:BN,'RAB Prices Long'!$B:$B,'All Prices combined'!$D406,'RAB Prices Long'!$E:$E,'All Prices combined'!$G406)))),2)</f>
        <v>160.75</v>
      </c>
      <c r="BL406" s="2">
        <f>ROUND(IF($B406="Annuity",SUMIFS('Annuity Prices'!BO:BO,'Annuity Prices'!$B:$B,$D406,'Annuity Prices'!$E:$E,$G406),IF($B406="RAB Short",SUMIFS('RAB Prices Short'!BO:BO,'RAB Prices Short'!$B:$B,'All Prices combined'!$D406,'RAB Prices Short'!$E:$E,'All Prices combined'!$G406),IF($B406="RAB Long",SUMIFS('RAB Prices Long'!BO:BO,'RAB Prices Long'!$B:$B,'All Prices combined'!$D406,'RAB Prices Long'!$E:$E,'All Prices combined'!$G406)))),2)</f>
        <v>170.23</v>
      </c>
      <c r="BM406" s="2">
        <f>ROUND(IF($B406="Annuity",SUMIFS('Annuity Prices'!BP:BP,'Annuity Prices'!$B:$B,$D406,'Annuity Prices'!$E:$E,$G406),IF($B406="RAB Short",SUMIFS('RAB Prices Short'!BP:BP,'RAB Prices Short'!$B:$B,'All Prices combined'!$D406,'RAB Prices Short'!$E:$E,'All Prices combined'!$G406),IF($B406="RAB Long",SUMIFS('RAB Prices Long'!BP:BP,'RAB Prices Long'!$B:$B,'All Prices combined'!$D406,'RAB Prices Long'!$E:$E,'All Prices combined'!$G406)))),2)</f>
        <v>179.61</v>
      </c>
      <c r="BN406" s="2">
        <f>ROUND(IF($B406="Annuity",SUMIFS('Annuity Prices'!BQ:BQ,'Annuity Prices'!$B:$B,$D406,'Annuity Prices'!$E:$E,$G406),IF($B406="RAB Short",SUMIFS('RAB Prices Short'!BQ:BQ,'RAB Prices Short'!$B:$B,'All Prices combined'!$D406,'RAB Prices Short'!$E:$E,'All Prices combined'!$G406),IF($B406="RAB Long",SUMIFS('RAB Prices Long'!BQ:BQ,'RAB Prices Long'!$B:$B,'All Prices combined'!$D406,'RAB Prices Long'!$E:$E,'All Prices combined'!$G406)))),2)</f>
        <v>182.54</v>
      </c>
      <c r="BO406" s="2">
        <f>ROUND(IF($B406="Annuity",SUMIFS('Annuity Prices'!BR:BR,'Annuity Prices'!$B:$B,$D406,'Annuity Prices'!$E:$E,$G406),IF($B406="RAB Short",SUMIFS('RAB Prices Short'!BR:BR,'RAB Prices Short'!$B:$B,'All Prices combined'!$D406,'RAB Prices Short'!$E:$E,'All Prices combined'!$G406),IF($B406="RAB Long",SUMIFS('RAB Prices Long'!BR:BR,'RAB Prices Long'!$B:$B,'All Prices combined'!$D406,'RAB Prices Long'!$E:$E,'All Prices combined'!$G406)))),2)</f>
        <v>187.1</v>
      </c>
      <c r="BP406" s="2">
        <f>ROUND(IF($B406="Annuity",SUMIFS('Annuity Prices'!BS:BS,'Annuity Prices'!$B:$B,$D406,'Annuity Prices'!$E:$E,$G406),IF($B406="RAB Short",SUMIFS('RAB Prices Short'!BS:BS,'RAB Prices Short'!$B:$B,'All Prices combined'!$D406,'RAB Prices Short'!$E:$E,'All Prices combined'!$G406),IF($B406="RAB Long",SUMIFS('RAB Prices Long'!BS:BS,'RAB Prices Long'!$B:$B,'All Prices combined'!$D406,'RAB Prices Long'!$E:$E,'All Prices combined'!$G406)))),2)</f>
        <v>191.78</v>
      </c>
      <c r="BQ406" s="2">
        <f>ROUND(IF($B406="Annuity",SUMIFS('Annuity Prices'!BT:BT,'Annuity Prices'!$B:$B,$D406,'Annuity Prices'!$E:$E,$G406),IF($B406="RAB Short",SUMIFS('RAB Prices Short'!BT:BT,'RAB Prices Short'!$B:$B,'All Prices combined'!$D406,'RAB Prices Short'!$E:$E,'All Prices combined'!$G406),IF($B406="RAB Long",SUMIFS('RAB Prices Long'!BT:BT,'RAB Prices Long'!$B:$B,'All Prices combined'!$D406,'RAB Prices Long'!$E:$E,'All Prices combined'!$G406)))),2)</f>
        <v>196.57</v>
      </c>
      <c r="BR406" s="2">
        <f>ROUND(IF($B406="Annuity",SUMIFS('Annuity Prices'!BU:BU,'Annuity Prices'!$B:$B,$D406,'Annuity Prices'!$E:$E,$G406),IF($B406="RAB Short",SUMIFS('RAB Prices Short'!BU:BU,'RAB Prices Short'!$B:$B,'All Prices combined'!$D406,'RAB Prices Short'!$E:$E,'All Prices combined'!$G406),IF($B406="RAB Long",SUMIFS('RAB Prices Long'!BU:BU,'RAB Prices Long'!$B:$B,'All Prices combined'!$D406,'RAB Prices Long'!$E:$E,'All Prices combined'!$G406)))),2)</f>
        <v>201.87</v>
      </c>
      <c r="BS406" s="2">
        <f>ROUND(IF($B406="Annuity",SUMIFS('Annuity Prices'!BV:BV,'Annuity Prices'!$B:$B,$D406,'Annuity Prices'!$E:$E,$G406),IF($B406="RAB Short",SUMIFS('RAB Prices Short'!BV:BV,'RAB Prices Short'!$B:$B,'All Prices combined'!$D406,'RAB Prices Short'!$E:$E,'All Prices combined'!$G406),IF($B406="RAB Long",SUMIFS('RAB Prices Long'!BV:BV,'RAB Prices Long'!$B:$B,'All Prices combined'!$D406,'RAB Prices Long'!$E:$E,'All Prices combined'!$G406)))),2)</f>
        <v>206.92</v>
      </c>
      <c r="BT406" s="2">
        <f>ROUND(IF($B406="Annuity",SUMIFS('Annuity Prices'!BW:BW,'Annuity Prices'!$B:$B,$D406,'Annuity Prices'!$E:$E,$G406),IF($B406="RAB Short",SUMIFS('RAB Prices Short'!BW:BW,'RAB Prices Short'!$B:$B,'All Prices combined'!$D406,'RAB Prices Short'!$E:$E,'All Prices combined'!$G406),IF($B406="RAB Long",SUMIFS('RAB Prices Long'!BW:BW,'RAB Prices Long'!$B:$B,'All Prices combined'!$D406,'RAB Prices Long'!$E:$E,'All Prices combined'!$G406)))),2)</f>
        <v>212.09</v>
      </c>
      <c r="BU406" s="2">
        <f>ROUND(IF($B406="Annuity",SUMIFS('Annuity Prices'!BX:BX,'Annuity Prices'!$B:$B,$D406,'Annuity Prices'!$E:$E,$G406),IF($B406="RAB Short",SUMIFS('RAB Prices Short'!BX:BX,'RAB Prices Short'!$B:$B,'All Prices combined'!$D406,'RAB Prices Short'!$E:$E,'All Prices combined'!$G406),IF($B406="RAB Long",SUMIFS('RAB Prices Long'!BX:BX,'RAB Prices Long'!$B:$B,'All Prices combined'!$D406,'RAB Prices Long'!$E:$E,'All Prices combined'!$G406)))),2)</f>
        <v>217.39</v>
      </c>
    </row>
    <row r="407" spans="2:73" x14ac:dyDescent="0.25">
      <c r="B407" t="s">
        <v>45</v>
      </c>
      <c r="C407">
        <v>6</v>
      </c>
      <c r="D407" t="s">
        <v>140</v>
      </c>
      <c r="E407" t="s">
        <v>139</v>
      </c>
      <c r="F407">
        <v>6</v>
      </c>
      <c r="G407" t="s">
        <v>40</v>
      </c>
      <c r="I407" s="2">
        <f>ROUND(IF($B407="Annuity",SUMIFS('Annuity Prices'!L:L,'Annuity Prices'!$B:$B,$D407,'Annuity Prices'!$E:$E,$G407),IF($B407="RAB Short",SUMIFS('RAB Prices Short'!L:L,'RAB Prices Short'!$B:$B,'All Prices combined'!$D407,'RAB Prices Short'!$E:$E,'All Prices combined'!$G407),IF($B407="RAB Long",SUMIFS('RAB Prices Long'!L:L,'RAB Prices Long'!$B:$B,'All Prices combined'!$D407,'RAB Prices Long'!$E:$E,'All Prices combined'!$G407)))),2)</f>
        <v>0</v>
      </c>
      <c r="J407" s="2">
        <f>ROUND(IF($B407="Annuity",SUMIFS('Annuity Prices'!M:M,'Annuity Prices'!$B:$B,$D407,'Annuity Prices'!$E:$E,$G407),IF($B407="RAB Short",SUMIFS('RAB Prices Short'!M:M,'RAB Prices Short'!$B:$B,'All Prices combined'!$D407,'RAB Prices Short'!$E:$E,'All Prices combined'!$G407),IF($B407="RAB Long",SUMIFS('RAB Prices Long'!M:M,'RAB Prices Long'!$B:$B,'All Prices combined'!$D407,'RAB Prices Long'!$E:$E,'All Prices combined'!$G407)))),2)</f>
        <v>0</v>
      </c>
      <c r="K407" s="2">
        <f>ROUND(IF($B407="Annuity",SUMIFS('Annuity Prices'!N:N,'Annuity Prices'!$B:$B,$D407,'Annuity Prices'!$E:$E,$G407),IF($B407="RAB Short",SUMIFS('RAB Prices Short'!N:N,'RAB Prices Short'!$B:$B,'All Prices combined'!$D407,'RAB Prices Short'!$E:$E,'All Prices combined'!$G407),IF($B407="RAB Long",SUMIFS('RAB Prices Long'!N:N,'RAB Prices Long'!$B:$B,'All Prices combined'!$D407,'RAB Prices Long'!$E:$E,'All Prices combined'!$G407)))),2)</f>
        <v>13.9</v>
      </c>
      <c r="L407" s="2">
        <f>ROUND(IF($B407="Annuity",SUMIFS('Annuity Prices'!O:O,'Annuity Prices'!$B:$B,$D407,'Annuity Prices'!$E:$E,$G407),IF($B407="RAB Short",SUMIFS('RAB Prices Short'!O:O,'RAB Prices Short'!$B:$B,'All Prices combined'!$D407,'RAB Prices Short'!$E:$E,'All Prices combined'!$G407),IF($B407="RAB Long",SUMIFS('RAB Prices Long'!O:O,'RAB Prices Long'!$B:$B,'All Prices combined'!$D407,'RAB Prices Long'!$E:$E,'All Prices combined'!$G407)))),2)</f>
        <v>14.3</v>
      </c>
      <c r="M407" s="2">
        <f>ROUND(IF($B407="Annuity",SUMIFS('Annuity Prices'!P:P,'Annuity Prices'!$B:$B,$D407,'Annuity Prices'!$E:$E,$G407),IF($B407="RAB Short",SUMIFS('RAB Prices Short'!P:P,'RAB Prices Short'!$B:$B,'All Prices combined'!$D407,'RAB Prices Short'!$E:$E,'All Prices combined'!$G407),IF($B407="RAB Long",SUMIFS('RAB Prices Long'!P:P,'RAB Prices Long'!$B:$B,'All Prices combined'!$D407,'RAB Prices Long'!$E:$E,'All Prices combined'!$G407)))),2)</f>
        <v>14.6</v>
      </c>
      <c r="N407" s="2">
        <f>ROUND(IF($B407="Annuity",SUMIFS('Annuity Prices'!Q:Q,'Annuity Prices'!$B:$B,$D407,'Annuity Prices'!$E:$E,$G407),IF($B407="RAB Short",SUMIFS('RAB Prices Short'!Q:Q,'RAB Prices Short'!$B:$B,'All Prices combined'!$D407,'RAB Prices Short'!$E:$E,'All Prices combined'!$G407),IF($B407="RAB Long",SUMIFS('RAB Prices Long'!Q:Q,'RAB Prices Long'!$B:$B,'All Prices combined'!$D407,'RAB Prices Long'!$E:$E,'All Prices combined'!$G407)))),2)</f>
        <v>14.97</v>
      </c>
      <c r="O407" s="2">
        <f>ROUND(IF($B407="Annuity",SUMIFS('Annuity Prices'!R:R,'Annuity Prices'!$B:$B,$D407,'Annuity Prices'!$E:$E,$G407),IF($B407="RAB Short",SUMIFS('RAB Prices Short'!R:R,'RAB Prices Short'!$B:$B,'All Prices combined'!$D407,'RAB Prices Short'!$E:$E,'All Prices combined'!$G407),IF($B407="RAB Long",SUMIFS('RAB Prices Long'!R:R,'RAB Prices Long'!$B:$B,'All Prices combined'!$D407,'RAB Prices Long'!$E:$E,'All Prices combined'!$G407)))),2)</f>
        <v>15.34</v>
      </c>
      <c r="P407" s="2">
        <f>ROUND(IF($B407="Annuity",SUMIFS('Annuity Prices'!S:S,'Annuity Prices'!$B:$B,$D407,'Annuity Prices'!$E:$E,$G407),IF($B407="RAB Short",SUMIFS('RAB Prices Short'!S:S,'RAB Prices Short'!$B:$B,'All Prices combined'!$D407,'RAB Prices Short'!$E:$E,'All Prices combined'!$G407),IF($B407="RAB Long",SUMIFS('RAB Prices Long'!S:S,'RAB Prices Long'!$B:$B,'All Prices combined'!$D407,'RAB Prices Long'!$E:$E,'All Prices combined'!$G407)))),2)</f>
        <v>15.73</v>
      </c>
      <c r="Q407" s="2">
        <f>ROUND(IF($B407="Annuity",SUMIFS('Annuity Prices'!T:T,'Annuity Prices'!$B:$B,$D407,'Annuity Prices'!$E:$E,$G407),IF($B407="RAB Short",SUMIFS('RAB Prices Short'!T:T,'RAB Prices Short'!$B:$B,'All Prices combined'!$D407,'RAB Prices Short'!$E:$E,'All Prices combined'!$G407),IF($B407="RAB Long",SUMIFS('RAB Prices Long'!T:T,'RAB Prices Long'!$B:$B,'All Prices combined'!$D407,'RAB Prices Long'!$E:$E,'All Prices combined'!$G407)))),2)</f>
        <v>16.04</v>
      </c>
      <c r="R407" s="2">
        <f>ROUND(IF($B407="Annuity",SUMIFS('Annuity Prices'!U:U,'Annuity Prices'!$B:$B,$D407,'Annuity Prices'!$E:$E,$G407),IF($B407="RAB Short",SUMIFS('RAB Prices Short'!U:U,'RAB Prices Short'!$B:$B,'All Prices combined'!$D407,'RAB Prices Short'!$E:$E,'All Prices combined'!$G407),IF($B407="RAB Long",SUMIFS('RAB Prices Long'!U:U,'RAB Prices Long'!$B:$B,'All Prices combined'!$D407,'RAB Prices Long'!$E:$E,'All Prices combined'!$G407)))),2)</f>
        <v>16.440000000000001</v>
      </c>
      <c r="S407" s="2">
        <f>ROUND(IF($B407="Annuity",SUMIFS('Annuity Prices'!V:V,'Annuity Prices'!$B:$B,$D407,'Annuity Prices'!$E:$E,$G407),IF($B407="RAB Short",SUMIFS('RAB Prices Short'!V:V,'RAB Prices Short'!$B:$B,'All Prices combined'!$D407,'RAB Prices Short'!$E:$E,'All Prices combined'!$G407),IF($B407="RAB Long",SUMIFS('RAB Prices Long'!V:V,'RAB Prices Long'!$B:$B,'All Prices combined'!$D407,'RAB Prices Long'!$E:$E,'All Prices combined'!$G407)))),2)</f>
        <v>16.850000000000001</v>
      </c>
      <c r="T407" s="2">
        <f>ROUND(IF($B407="Annuity",SUMIFS('Annuity Prices'!W:W,'Annuity Prices'!$B:$B,$D407,'Annuity Prices'!$E:$E,$G407),IF($B407="RAB Short",SUMIFS('RAB Prices Short'!W:W,'RAB Prices Short'!$B:$B,'All Prices combined'!$D407,'RAB Prices Short'!$E:$E,'All Prices combined'!$G407),IF($B407="RAB Long",SUMIFS('RAB Prices Long'!W:W,'RAB Prices Long'!$B:$B,'All Prices combined'!$D407,'RAB Prices Long'!$E:$E,'All Prices combined'!$G407)))),2)</f>
        <v>17.28</v>
      </c>
      <c r="U407" s="2">
        <f>ROUND(IF($B407="Annuity",SUMIFS('Annuity Prices'!X:X,'Annuity Prices'!$B:$B,$D407,'Annuity Prices'!$E:$E,$G407),IF($B407="RAB Short",SUMIFS('RAB Prices Short'!X:X,'RAB Prices Short'!$B:$B,'All Prices combined'!$D407,'RAB Prices Short'!$E:$E,'All Prices combined'!$G407),IF($B407="RAB Long",SUMIFS('RAB Prices Long'!X:X,'RAB Prices Long'!$B:$B,'All Prices combined'!$D407,'RAB Prices Long'!$E:$E,'All Prices combined'!$G407)))),2)</f>
        <v>17.62</v>
      </c>
      <c r="V407" s="2">
        <f>ROUND(IF($B407="Annuity",SUMIFS('Annuity Prices'!Y:Y,'Annuity Prices'!$B:$B,$D407,'Annuity Prices'!$E:$E,$G407),IF($B407="RAB Short",SUMIFS('RAB Prices Short'!Y:Y,'RAB Prices Short'!$B:$B,'All Prices combined'!$D407,'RAB Prices Short'!$E:$E,'All Prices combined'!$G407),IF($B407="RAB Long",SUMIFS('RAB Prices Long'!Y:Y,'RAB Prices Long'!$B:$B,'All Prices combined'!$D407,'RAB Prices Long'!$E:$E,'All Prices combined'!$G407)))),2)</f>
        <v>18.059999999999999</v>
      </c>
      <c r="W407" s="2">
        <f>ROUND(IF($B407="Annuity",SUMIFS('Annuity Prices'!Z:Z,'Annuity Prices'!$B:$B,$D407,'Annuity Prices'!$E:$E,$G407),IF($B407="RAB Short",SUMIFS('RAB Prices Short'!Z:Z,'RAB Prices Short'!$B:$B,'All Prices combined'!$D407,'RAB Prices Short'!$E:$E,'All Prices combined'!$G407),IF($B407="RAB Long",SUMIFS('RAB Prices Long'!Z:Z,'RAB Prices Long'!$B:$B,'All Prices combined'!$D407,'RAB Prices Long'!$E:$E,'All Prices combined'!$G407)))),2)</f>
        <v>18.52</v>
      </c>
      <c r="X407" s="2">
        <f>ROUND(IF($B407="Annuity",SUMIFS('Annuity Prices'!AA:AA,'Annuity Prices'!$B:$B,$D407,'Annuity Prices'!$E:$E,$G407),IF($B407="RAB Short",SUMIFS('RAB Prices Short'!AA:AA,'RAB Prices Short'!$B:$B,'All Prices combined'!$D407,'RAB Prices Short'!$E:$E,'All Prices combined'!$G407),IF($B407="RAB Long",SUMIFS('RAB Prices Long'!AA:AA,'RAB Prices Long'!$B:$B,'All Prices combined'!$D407,'RAB Prices Long'!$E:$E,'All Prices combined'!$G407)))),2)</f>
        <v>18.98</v>
      </c>
      <c r="Y407" s="2">
        <f>ROUND(IF($B407="Annuity",SUMIFS('Annuity Prices'!AB:AB,'Annuity Prices'!$B:$B,$D407,'Annuity Prices'!$E:$E,$G407),IF($B407="RAB Short",SUMIFS('RAB Prices Short'!AB:AB,'RAB Prices Short'!$B:$B,'All Prices combined'!$D407,'RAB Prices Short'!$E:$E,'All Prices combined'!$G407),IF($B407="RAB Long",SUMIFS('RAB Prices Long'!AB:AB,'RAB Prices Long'!$B:$B,'All Prices combined'!$D407,'RAB Prices Long'!$E:$E,'All Prices combined'!$G407)))),2)</f>
        <v>19.36</v>
      </c>
      <c r="Z407" s="2">
        <f>ROUND(IF($B407="Annuity",SUMIFS('Annuity Prices'!AC:AC,'Annuity Prices'!$B:$B,$D407,'Annuity Prices'!$E:$E,$G407),IF($B407="RAB Short",SUMIFS('RAB Prices Short'!AC:AC,'RAB Prices Short'!$B:$B,'All Prices combined'!$D407,'RAB Prices Short'!$E:$E,'All Prices combined'!$G407),IF($B407="RAB Long",SUMIFS('RAB Prices Long'!AC:AC,'RAB Prices Long'!$B:$B,'All Prices combined'!$D407,'RAB Prices Long'!$E:$E,'All Prices combined'!$G407)))),2)</f>
        <v>19.84</v>
      </c>
      <c r="AA407" s="2">
        <f>ROUND(IF($B407="Annuity",SUMIFS('Annuity Prices'!AD:AD,'Annuity Prices'!$B:$B,$D407,'Annuity Prices'!$E:$E,$G407),IF($B407="RAB Short",SUMIFS('RAB Prices Short'!AD:AD,'RAB Prices Short'!$B:$B,'All Prices combined'!$D407,'RAB Prices Short'!$E:$E,'All Prices combined'!$G407),IF($B407="RAB Long",SUMIFS('RAB Prices Long'!AD:AD,'RAB Prices Long'!$B:$B,'All Prices combined'!$D407,'RAB Prices Long'!$E:$E,'All Prices combined'!$G407)))),2)</f>
        <v>20.34</v>
      </c>
      <c r="AB407" s="2">
        <f>ROUND(IF($B407="Annuity",SUMIFS('Annuity Prices'!AE:AE,'Annuity Prices'!$B:$B,$D407,'Annuity Prices'!$E:$E,$G407),IF($B407="RAB Short",SUMIFS('RAB Prices Short'!AE:AE,'RAB Prices Short'!$B:$B,'All Prices combined'!$D407,'RAB Prices Short'!$E:$E,'All Prices combined'!$G407),IF($B407="RAB Long",SUMIFS('RAB Prices Long'!AE:AE,'RAB Prices Long'!$B:$B,'All Prices combined'!$D407,'RAB Prices Long'!$E:$E,'All Prices combined'!$G407)))),2)</f>
        <v>20.85</v>
      </c>
      <c r="AC407" s="2">
        <f>ROUND(IF($B407="Annuity",SUMIFS('Annuity Prices'!AF:AF,'Annuity Prices'!$B:$B,$D407,'Annuity Prices'!$E:$E,$G407),IF($B407="RAB Short",SUMIFS('RAB Prices Short'!AF:AF,'RAB Prices Short'!$B:$B,'All Prices combined'!$D407,'RAB Prices Short'!$E:$E,'All Prices combined'!$G407),IF($B407="RAB Long",SUMIFS('RAB Prices Long'!AF:AF,'RAB Prices Long'!$B:$B,'All Prices combined'!$D407,'RAB Prices Long'!$E:$E,'All Prices combined'!$G407)))),2)</f>
        <v>21.27</v>
      </c>
      <c r="AD407" s="2">
        <f>ROUND(IF($B407="Annuity",SUMIFS('Annuity Prices'!AG:AG,'Annuity Prices'!$B:$B,$D407,'Annuity Prices'!$E:$E,$G407),IF($B407="RAB Short",SUMIFS('RAB Prices Short'!AG:AG,'RAB Prices Short'!$B:$B,'All Prices combined'!$D407,'RAB Prices Short'!$E:$E,'All Prices combined'!$G407),IF($B407="RAB Long",SUMIFS('RAB Prices Long'!AG:AG,'RAB Prices Long'!$B:$B,'All Prices combined'!$D407,'RAB Prices Long'!$E:$E,'All Prices combined'!$G407)))),2)</f>
        <v>21.8</v>
      </c>
      <c r="AE407" s="2">
        <f>ROUND(IF($B407="Annuity",SUMIFS('Annuity Prices'!AH:AH,'Annuity Prices'!$B:$B,$D407,'Annuity Prices'!$E:$E,$G407),IF($B407="RAB Short",SUMIFS('RAB Prices Short'!AH:AH,'RAB Prices Short'!$B:$B,'All Prices combined'!$D407,'RAB Prices Short'!$E:$E,'All Prices combined'!$G407),IF($B407="RAB Long",SUMIFS('RAB Prices Long'!AH:AH,'RAB Prices Long'!$B:$B,'All Prices combined'!$D407,'RAB Prices Long'!$E:$E,'All Prices combined'!$G407)))),2)</f>
        <v>22.35</v>
      </c>
      <c r="AF407" s="2">
        <f>ROUND(IF($B407="Annuity",SUMIFS('Annuity Prices'!AI:AI,'Annuity Prices'!$B:$B,$D407,'Annuity Prices'!$E:$E,$G407),IF($B407="RAB Short",SUMIFS('RAB Prices Short'!AI:AI,'RAB Prices Short'!$B:$B,'All Prices combined'!$D407,'RAB Prices Short'!$E:$E,'All Prices combined'!$G407),IF($B407="RAB Long",SUMIFS('RAB Prices Long'!AI:AI,'RAB Prices Long'!$B:$B,'All Prices combined'!$D407,'RAB Prices Long'!$E:$E,'All Prices combined'!$G407)))),2)</f>
        <v>22.9</v>
      </c>
      <c r="AG407" s="2">
        <f>ROUND(IF($B407="Annuity",SUMIFS('Annuity Prices'!AJ:AJ,'Annuity Prices'!$B:$B,$D407,'Annuity Prices'!$E:$E,$G407),IF($B407="RAB Short",SUMIFS('RAB Prices Short'!AJ:AJ,'RAB Prices Short'!$B:$B,'All Prices combined'!$D407,'RAB Prices Short'!$E:$E,'All Prices combined'!$G407),IF($B407="RAB Long",SUMIFS('RAB Prices Long'!AJ:AJ,'RAB Prices Long'!$B:$B,'All Prices combined'!$D407,'RAB Prices Long'!$E:$E,'All Prices combined'!$G407)))),2)</f>
        <v>23.36</v>
      </c>
      <c r="AH407" s="2">
        <f>ROUND(IF($B407="Annuity",SUMIFS('Annuity Prices'!AK:AK,'Annuity Prices'!$B:$B,$D407,'Annuity Prices'!$E:$E,$G407),IF($B407="RAB Short",SUMIFS('RAB Prices Short'!AK:AK,'RAB Prices Short'!$B:$B,'All Prices combined'!$D407,'RAB Prices Short'!$E:$E,'All Prices combined'!$G407),IF($B407="RAB Long",SUMIFS('RAB Prices Long'!AK:AK,'RAB Prices Long'!$B:$B,'All Prices combined'!$D407,'RAB Prices Long'!$E:$E,'All Prices combined'!$G407)))),2)</f>
        <v>23.95</v>
      </c>
      <c r="AI407" s="2">
        <f>ROUND(IF($B407="Annuity",SUMIFS('Annuity Prices'!AL:AL,'Annuity Prices'!$B:$B,$D407,'Annuity Prices'!$E:$E,$G407),IF($B407="RAB Short",SUMIFS('RAB Prices Short'!AL:AL,'RAB Prices Short'!$B:$B,'All Prices combined'!$D407,'RAB Prices Short'!$E:$E,'All Prices combined'!$G407),IF($B407="RAB Long",SUMIFS('RAB Prices Long'!AL:AL,'RAB Prices Long'!$B:$B,'All Prices combined'!$D407,'RAB Prices Long'!$E:$E,'All Prices combined'!$G407)))),2)</f>
        <v>24.55</v>
      </c>
      <c r="AJ407" s="2">
        <f>ROUND(IF($B407="Annuity",SUMIFS('Annuity Prices'!AM:AM,'Annuity Prices'!$B:$B,$D407,'Annuity Prices'!$E:$E,$G407),IF($B407="RAB Short",SUMIFS('RAB Prices Short'!AM:AM,'RAB Prices Short'!$B:$B,'All Prices combined'!$D407,'RAB Prices Short'!$E:$E,'All Prices combined'!$G407),IF($B407="RAB Long",SUMIFS('RAB Prices Long'!AM:AM,'RAB Prices Long'!$B:$B,'All Prices combined'!$D407,'RAB Prices Long'!$E:$E,'All Prices combined'!$G407)))),2)</f>
        <v>25.16</v>
      </c>
      <c r="AK407" s="2">
        <f>ROUND(IF($B407="Annuity",SUMIFS('Annuity Prices'!AN:AN,'Annuity Prices'!$B:$B,$D407,'Annuity Prices'!$E:$E,$G407),IF($B407="RAB Short",SUMIFS('RAB Prices Short'!AN:AN,'RAB Prices Short'!$B:$B,'All Prices combined'!$D407,'RAB Prices Short'!$E:$E,'All Prices combined'!$G407),IF($B407="RAB Long",SUMIFS('RAB Prices Long'!AN:AN,'RAB Prices Long'!$B:$B,'All Prices combined'!$D407,'RAB Prices Long'!$E:$E,'All Prices combined'!$G407)))),2)</f>
        <v>25.67</v>
      </c>
      <c r="AL407" s="2">
        <f>ROUND(IF($B407="Annuity",SUMIFS('Annuity Prices'!AO:AO,'Annuity Prices'!$B:$B,$D407,'Annuity Prices'!$E:$E,$G407),IF($B407="RAB Short",SUMIFS('RAB Prices Short'!AO:AO,'RAB Prices Short'!$B:$B,'All Prices combined'!$D407,'RAB Prices Short'!$E:$E,'All Prices combined'!$G407),IF($B407="RAB Long",SUMIFS('RAB Prices Long'!AO:AO,'RAB Prices Long'!$B:$B,'All Prices combined'!$D407,'RAB Prices Long'!$E:$E,'All Prices combined'!$G407)))),2)</f>
        <v>26.31</v>
      </c>
      <c r="AM407" s="2">
        <f>ROUND(IF($B407="Annuity",SUMIFS('Annuity Prices'!AP:AP,'Annuity Prices'!$B:$B,$D407,'Annuity Prices'!$E:$E,$G407),IF($B407="RAB Short",SUMIFS('RAB Prices Short'!AP:AP,'RAB Prices Short'!$B:$B,'All Prices combined'!$D407,'RAB Prices Short'!$E:$E,'All Prices combined'!$G407),IF($B407="RAB Long",SUMIFS('RAB Prices Long'!AP:AP,'RAB Prices Long'!$B:$B,'All Prices combined'!$D407,'RAB Prices Long'!$E:$E,'All Prices combined'!$G407)))),2)</f>
        <v>26.97</v>
      </c>
      <c r="AN407" s="2">
        <f>ROUND(IF($B407="Annuity",SUMIFS('Annuity Prices'!AQ:AQ,'Annuity Prices'!$B:$B,$D407,'Annuity Prices'!$E:$E,$G407),IF($B407="RAB Short",SUMIFS('RAB Prices Short'!AQ:AQ,'RAB Prices Short'!$B:$B,'All Prices combined'!$D407,'RAB Prices Short'!$E:$E,'All Prices combined'!$G407),IF($B407="RAB Long",SUMIFS('RAB Prices Long'!AQ:AQ,'RAB Prices Long'!$B:$B,'All Prices combined'!$D407,'RAB Prices Long'!$E:$E,'All Prices combined'!$G407)))),2)</f>
        <v>27.64</v>
      </c>
      <c r="AO407" s="2">
        <f>ROUND(IF($B407="Annuity",SUMIFS('Annuity Prices'!AR:AR,'Annuity Prices'!$B:$B,$D407,'Annuity Prices'!$E:$E,$G407),IF($B407="RAB Short",SUMIFS('RAB Prices Short'!AR:AR,'RAB Prices Short'!$B:$B,'All Prices combined'!$D407,'RAB Prices Short'!$E:$E,'All Prices combined'!$G407),IF($B407="RAB Long",SUMIFS('RAB Prices Long'!AR:AR,'RAB Prices Long'!$B:$B,'All Prices combined'!$D407,'RAB Prices Long'!$E:$E,'All Prices combined'!$G407)))),2)</f>
        <v>0</v>
      </c>
      <c r="AP407" s="2">
        <f>ROUND(IF($B407="Annuity",SUMIFS('Annuity Prices'!AS:AS,'Annuity Prices'!$B:$B,$D407,'Annuity Prices'!$E:$E,$G407),IF($B407="RAB Short",SUMIFS('RAB Prices Short'!AS:AS,'RAB Prices Short'!$B:$B,'All Prices combined'!$D407,'RAB Prices Short'!$E:$E,'All Prices combined'!$G407),IF($B407="RAB Long",SUMIFS('RAB Prices Long'!AS:AS,'RAB Prices Long'!$B:$B,'All Prices combined'!$D407,'RAB Prices Long'!$E:$E,'All Prices combined'!$G407)))),2)</f>
        <v>0</v>
      </c>
      <c r="AQ407" s="2">
        <f>ROUND(IF($B407="Annuity",SUMIFS('Annuity Prices'!AT:AT,'Annuity Prices'!$B:$B,$D407,'Annuity Prices'!$E:$E,$G407),IF($B407="RAB Short",SUMIFS('RAB Prices Short'!AT:AT,'RAB Prices Short'!$B:$B,'All Prices combined'!$D407,'RAB Prices Short'!$E:$E,'All Prices combined'!$G407),IF($B407="RAB Long",SUMIFS('RAB Prices Long'!AT:AT,'RAB Prices Long'!$B:$B,'All Prices combined'!$D407,'RAB Prices Long'!$E:$E,'All Prices combined'!$G407)))),2)</f>
        <v>10.050000000000001</v>
      </c>
      <c r="AR407" s="2">
        <f>ROUND(IF($B407="Annuity",SUMIFS('Annuity Prices'!AU:AU,'Annuity Prices'!$B:$B,$D407,'Annuity Prices'!$E:$E,$G407),IF($B407="RAB Short",SUMIFS('RAB Prices Short'!AU:AU,'RAB Prices Short'!$B:$B,'All Prices combined'!$D407,'RAB Prices Short'!$E:$E,'All Prices combined'!$G407),IF($B407="RAB Long",SUMIFS('RAB Prices Long'!AU:AU,'RAB Prices Long'!$B:$B,'All Prices combined'!$D407,'RAB Prices Long'!$E:$E,'All Prices combined'!$G407)))),2)</f>
        <v>10.34</v>
      </c>
      <c r="AS407" s="2">
        <f>ROUND(IF($B407="Annuity",SUMIFS('Annuity Prices'!AV:AV,'Annuity Prices'!$B:$B,$D407,'Annuity Prices'!$E:$E,$G407),IF($B407="RAB Short",SUMIFS('RAB Prices Short'!AV:AV,'RAB Prices Short'!$B:$B,'All Prices combined'!$D407,'RAB Prices Short'!$E:$E,'All Prices combined'!$G407),IF($B407="RAB Long",SUMIFS('RAB Prices Long'!AV:AV,'RAB Prices Long'!$B:$B,'All Prices combined'!$D407,'RAB Prices Long'!$E:$E,'All Prices combined'!$G407)))),2)</f>
        <v>10.64</v>
      </c>
      <c r="AT407" s="2">
        <f>ROUND(IF($B407="Annuity",SUMIFS('Annuity Prices'!AW:AW,'Annuity Prices'!$B:$B,$D407,'Annuity Prices'!$E:$E,$G407),IF($B407="RAB Short",SUMIFS('RAB Prices Short'!AW:AW,'RAB Prices Short'!$B:$B,'All Prices combined'!$D407,'RAB Prices Short'!$E:$E,'All Prices combined'!$G407),IF($B407="RAB Long",SUMIFS('RAB Prices Long'!AW:AW,'RAB Prices Long'!$B:$B,'All Prices combined'!$D407,'RAB Prices Long'!$E:$E,'All Prices combined'!$G407)))),2)</f>
        <v>10.95</v>
      </c>
      <c r="AU407" s="2">
        <f>ROUND(IF($B407="Annuity",SUMIFS('Annuity Prices'!AX:AX,'Annuity Prices'!$B:$B,$D407,'Annuity Prices'!$E:$E,$G407),IF($B407="RAB Short",SUMIFS('RAB Prices Short'!AX:AX,'RAB Prices Short'!$B:$B,'All Prices combined'!$D407,'RAB Prices Short'!$E:$E,'All Prices combined'!$G407),IF($B407="RAB Long",SUMIFS('RAB Prices Long'!AX:AX,'RAB Prices Long'!$B:$B,'All Prices combined'!$D407,'RAB Prices Long'!$E:$E,'All Prices combined'!$G407)))),2)</f>
        <v>11.26</v>
      </c>
      <c r="AV407" s="2">
        <f>ROUND(IF($B407="Annuity",SUMIFS('Annuity Prices'!AY:AY,'Annuity Prices'!$B:$B,$D407,'Annuity Prices'!$E:$E,$G407),IF($B407="RAB Short",SUMIFS('RAB Prices Short'!AY:AY,'RAB Prices Short'!$B:$B,'All Prices combined'!$D407,'RAB Prices Short'!$E:$E,'All Prices combined'!$G407),IF($B407="RAB Long",SUMIFS('RAB Prices Long'!AY:AY,'RAB Prices Long'!$B:$B,'All Prices combined'!$D407,'RAB Prices Long'!$E:$E,'All Prices combined'!$G407)))),2)</f>
        <v>11.58</v>
      </c>
      <c r="AW407" s="2">
        <f>ROUND(IF($B407="Annuity",SUMIFS('Annuity Prices'!AZ:AZ,'Annuity Prices'!$B:$B,$D407,'Annuity Prices'!$E:$E,$G407),IF($B407="RAB Short",SUMIFS('RAB Prices Short'!AZ:AZ,'RAB Prices Short'!$B:$B,'All Prices combined'!$D407,'RAB Prices Short'!$E:$E,'All Prices combined'!$G407),IF($B407="RAB Long",SUMIFS('RAB Prices Long'!AZ:AZ,'RAB Prices Long'!$B:$B,'All Prices combined'!$D407,'RAB Prices Long'!$E:$E,'All Prices combined'!$G407)))),2)</f>
        <v>11.91</v>
      </c>
      <c r="AX407" s="2">
        <f>ROUND(IF($B407="Annuity",SUMIFS('Annuity Prices'!BA:BA,'Annuity Prices'!$B:$B,$D407,'Annuity Prices'!$E:$E,$G407),IF($B407="RAB Short",SUMIFS('RAB Prices Short'!BA:BA,'RAB Prices Short'!$B:$B,'All Prices combined'!$D407,'RAB Prices Short'!$E:$E,'All Prices combined'!$G407),IF($B407="RAB Long",SUMIFS('RAB Prices Long'!BA:BA,'RAB Prices Long'!$B:$B,'All Prices combined'!$D407,'RAB Prices Long'!$E:$E,'All Prices combined'!$G407)))),2)</f>
        <v>12.25</v>
      </c>
      <c r="AY407" s="2">
        <f>ROUND(IF($B407="Annuity",SUMIFS('Annuity Prices'!BB:BB,'Annuity Prices'!$B:$B,$D407,'Annuity Prices'!$E:$E,$G407),IF($B407="RAB Short",SUMIFS('RAB Prices Short'!BB:BB,'RAB Prices Short'!$B:$B,'All Prices combined'!$D407,'RAB Prices Short'!$E:$E,'All Prices combined'!$G407),IF($B407="RAB Long",SUMIFS('RAB Prices Long'!BB:BB,'RAB Prices Long'!$B:$B,'All Prices combined'!$D407,'RAB Prices Long'!$E:$E,'All Prices combined'!$G407)))),2)</f>
        <v>12.6</v>
      </c>
      <c r="AZ407" s="2">
        <f>ROUND(IF($B407="Annuity",SUMIFS('Annuity Prices'!BC:BC,'Annuity Prices'!$B:$B,$D407,'Annuity Prices'!$E:$E,$G407),IF($B407="RAB Short",SUMIFS('RAB Prices Short'!BC:BC,'RAB Prices Short'!$B:$B,'All Prices combined'!$D407,'RAB Prices Short'!$E:$E,'All Prices combined'!$G407),IF($B407="RAB Long",SUMIFS('RAB Prices Long'!BC:BC,'RAB Prices Long'!$B:$B,'All Prices combined'!$D407,'RAB Prices Long'!$E:$E,'All Prices combined'!$G407)))),2)</f>
        <v>12.96</v>
      </c>
      <c r="BA407" s="2">
        <f>ROUND(IF($B407="Annuity",SUMIFS('Annuity Prices'!BD:BD,'Annuity Prices'!$B:$B,$D407,'Annuity Prices'!$E:$E,$G407),IF($B407="RAB Short",SUMIFS('RAB Prices Short'!BD:BD,'RAB Prices Short'!$B:$B,'All Prices combined'!$D407,'RAB Prices Short'!$E:$E,'All Prices combined'!$G407),IF($B407="RAB Long",SUMIFS('RAB Prices Long'!BD:BD,'RAB Prices Long'!$B:$B,'All Prices combined'!$D407,'RAB Prices Long'!$E:$E,'All Prices combined'!$G407)))),2)</f>
        <v>13.33</v>
      </c>
      <c r="BB407" s="2">
        <f>ROUND(IF($B407="Annuity",SUMIFS('Annuity Prices'!BE:BE,'Annuity Prices'!$B:$B,$D407,'Annuity Prices'!$E:$E,$G407),IF($B407="RAB Short",SUMIFS('RAB Prices Short'!BE:BE,'RAB Prices Short'!$B:$B,'All Prices combined'!$D407,'RAB Prices Short'!$E:$E,'All Prices combined'!$G407),IF($B407="RAB Long",SUMIFS('RAB Prices Long'!BE:BE,'RAB Prices Long'!$B:$B,'All Prices combined'!$D407,'RAB Prices Long'!$E:$E,'All Prices combined'!$G407)))),2)</f>
        <v>13.71</v>
      </c>
      <c r="BC407" s="2">
        <f>ROUND(IF($B407="Annuity",SUMIFS('Annuity Prices'!BF:BF,'Annuity Prices'!$B:$B,$D407,'Annuity Prices'!$E:$E,$G407),IF($B407="RAB Short",SUMIFS('RAB Prices Short'!BF:BF,'RAB Prices Short'!$B:$B,'All Prices combined'!$D407,'RAB Prices Short'!$E:$E,'All Prices combined'!$G407),IF($B407="RAB Long",SUMIFS('RAB Prices Long'!BF:BF,'RAB Prices Long'!$B:$B,'All Prices combined'!$D407,'RAB Prices Long'!$E:$E,'All Prices combined'!$G407)))),2)</f>
        <v>14.1</v>
      </c>
      <c r="BD407" s="2">
        <f>ROUND(IF($B407="Annuity",SUMIFS('Annuity Prices'!BG:BG,'Annuity Prices'!$B:$B,$D407,'Annuity Prices'!$E:$E,$G407),IF($B407="RAB Short",SUMIFS('RAB Prices Short'!BG:BG,'RAB Prices Short'!$B:$B,'All Prices combined'!$D407,'RAB Prices Short'!$E:$E,'All Prices combined'!$G407),IF($B407="RAB Long",SUMIFS('RAB Prices Long'!BG:BG,'RAB Prices Long'!$B:$B,'All Prices combined'!$D407,'RAB Prices Long'!$E:$E,'All Prices combined'!$G407)))),2)</f>
        <v>14.5</v>
      </c>
      <c r="BE407" s="2">
        <f>ROUND(IF($B407="Annuity",SUMIFS('Annuity Prices'!BH:BH,'Annuity Prices'!$B:$B,$D407,'Annuity Prices'!$E:$E,$G407),IF($B407="RAB Short",SUMIFS('RAB Prices Short'!BH:BH,'RAB Prices Short'!$B:$B,'All Prices combined'!$D407,'RAB Prices Short'!$E:$E,'All Prices combined'!$G407),IF($B407="RAB Long",SUMIFS('RAB Prices Long'!BH:BH,'RAB Prices Long'!$B:$B,'All Prices combined'!$D407,'RAB Prices Long'!$E:$E,'All Prices combined'!$G407)))),2)</f>
        <v>14.92</v>
      </c>
      <c r="BF407" s="2">
        <f>ROUND(IF($B407="Annuity",SUMIFS('Annuity Prices'!BI:BI,'Annuity Prices'!$B:$B,$D407,'Annuity Prices'!$E:$E,$G407),IF($B407="RAB Short",SUMIFS('RAB Prices Short'!BI:BI,'RAB Prices Short'!$B:$B,'All Prices combined'!$D407,'RAB Prices Short'!$E:$E,'All Prices combined'!$G407),IF($B407="RAB Long",SUMIFS('RAB Prices Long'!BI:BI,'RAB Prices Long'!$B:$B,'All Prices combined'!$D407,'RAB Prices Long'!$E:$E,'All Prices combined'!$G407)))),2)</f>
        <v>15.35</v>
      </c>
      <c r="BG407" s="2">
        <f>ROUND(IF($B407="Annuity",SUMIFS('Annuity Prices'!BJ:BJ,'Annuity Prices'!$B:$B,$D407,'Annuity Prices'!$E:$E,$G407),IF($B407="RAB Short",SUMIFS('RAB Prices Short'!BJ:BJ,'RAB Prices Short'!$B:$B,'All Prices combined'!$D407,'RAB Prices Short'!$E:$E,'All Prices combined'!$G407),IF($B407="RAB Long",SUMIFS('RAB Prices Long'!BJ:BJ,'RAB Prices Long'!$B:$B,'All Prices combined'!$D407,'RAB Prices Long'!$E:$E,'All Prices combined'!$G407)))),2)</f>
        <v>15.79</v>
      </c>
      <c r="BH407" s="2">
        <f>ROUND(IF($B407="Annuity",SUMIFS('Annuity Prices'!BK:BK,'Annuity Prices'!$B:$B,$D407,'Annuity Prices'!$E:$E,$G407),IF($B407="RAB Short",SUMIFS('RAB Prices Short'!BK:BK,'RAB Prices Short'!$B:$B,'All Prices combined'!$D407,'RAB Prices Short'!$E:$E,'All Prices combined'!$G407),IF($B407="RAB Long",SUMIFS('RAB Prices Long'!BK:BK,'RAB Prices Long'!$B:$B,'All Prices combined'!$D407,'RAB Prices Long'!$E:$E,'All Prices combined'!$G407)))),2)</f>
        <v>16.239999999999998</v>
      </c>
      <c r="BI407" s="2">
        <f>ROUND(IF($B407="Annuity",SUMIFS('Annuity Prices'!BL:BL,'Annuity Prices'!$B:$B,$D407,'Annuity Prices'!$E:$E,$G407),IF($B407="RAB Short",SUMIFS('RAB Prices Short'!BL:BL,'RAB Prices Short'!$B:$B,'All Prices combined'!$D407,'RAB Prices Short'!$E:$E,'All Prices combined'!$G407),IF($B407="RAB Long",SUMIFS('RAB Prices Long'!BL:BL,'RAB Prices Long'!$B:$B,'All Prices combined'!$D407,'RAB Prices Long'!$E:$E,'All Prices combined'!$G407)))),2)</f>
        <v>16.71</v>
      </c>
      <c r="BJ407" s="2">
        <f>ROUND(IF($B407="Annuity",SUMIFS('Annuity Prices'!BM:BM,'Annuity Prices'!$B:$B,$D407,'Annuity Prices'!$E:$E,$G407),IF($B407="RAB Short",SUMIFS('RAB Prices Short'!BM:BM,'RAB Prices Short'!$B:$B,'All Prices combined'!$D407,'RAB Prices Short'!$E:$E,'All Prices combined'!$G407),IF($B407="RAB Long",SUMIFS('RAB Prices Long'!BM:BM,'RAB Prices Long'!$B:$B,'All Prices combined'!$D407,'RAB Prices Long'!$E:$E,'All Prices combined'!$G407)))),2)</f>
        <v>17.190000000000001</v>
      </c>
      <c r="BK407" s="2">
        <f>ROUND(IF($B407="Annuity",SUMIFS('Annuity Prices'!BN:BN,'Annuity Prices'!$B:$B,$D407,'Annuity Prices'!$E:$E,$G407),IF($B407="RAB Short",SUMIFS('RAB Prices Short'!BN:BN,'RAB Prices Short'!$B:$B,'All Prices combined'!$D407,'RAB Prices Short'!$E:$E,'All Prices combined'!$G407),IF($B407="RAB Long",SUMIFS('RAB Prices Long'!BN:BN,'RAB Prices Long'!$B:$B,'All Prices combined'!$D407,'RAB Prices Long'!$E:$E,'All Prices combined'!$G407)))),2)</f>
        <v>17.68</v>
      </c>
      <c r="BL407" s="2">
        <f>ROUND(IF($B407="Annuity",SUMIFS('Annuity Prices'!BO:BO,'Annuity Prices'!$B:$B,$D407,'Annuity Prices'!$E:$E,$G407),IF($B407="RAB Short",SUMIFS('RAB Prices Short'!BO:BO,'RAB Prices Short'!$B:$B,'All Prices combined'!$D407,'RAB Prices Short'!$E:$E,'All Prices combined'!$G407),IF($B407="RAB Long",SUMIFS('RAB Prices Long'!BO:BO,'RAB Prices Long'!$B:$B,'All Prices combined'!$D407,'RAB Prices Long'!$E:$E,'All Prices combined'!$G407)))),2)</f>
        <v>18.190000000000001</v>
      </c>
      <c r="BM407" s="2">
        <f>ROUND(IF($B407="Annuity",SUMIFS('Annuity Prices'!BP:BP,'Annuity Prices'!$B:$B,$D407,'Annuity Prices'!$E:$E,$G407),IF($B407="RAB Short",SUMIFS('RAB Prices Short'!BP:BP,'RAB Prices Short'!$B:$B,'All Prices combined'!$D407,'RAB Prices Short'!$E:$E,'All Prices combined'!$G407),IF($B407="RAB Long",SUMIFS('RAB Prices Long'!BP:BP,'RAB Prices Long'!$B:$B,'All Prices combined'!$D407,'RAB Prices Long'!$E:$E,'All Prices combined'!$G407)))),2)</f>
        <v>19.23</v>
      </c>
      <c r="BN407" s="2">
        <f>ROUND(IF($B407="Annuity",SUMIFS('Annuity Prices'!BQ:BQ,'Annuity Prices'!$B:$B,$D407,'Annuity Prices'!$E:$E,$G407),IF($B407="RAB Short",SUMIFS('RAB Prices Short'!BQ:BQ,'RAB Prices Short'!$B:$B,'All Prices combined'!$D407,'RAB Prices Short'!$E:$E,'All Prices combined'!$G407),IF($B407="RAB Long",SUMIFS('RAB Prices Long'!BQ:BQ,'RAB Prices Long'!$B:$B,'All Prices combined'!$D407,'RAB Prices Long'!$E:$E,'All Prices combined'!$G407)))),2)</f>
        <v>23.36</v>
      </c>
      <c r="BO407" s="2">
        <f>ROUND(IF($B407="Annuity",SUMIFS('Annuity Prices'!BR:BR,'Annuity Prices'!$B:$B,$D407,'Annuity Prices'!$E:$E,$G407),IF($B407="RAB Short",SUMIFS('RAB Prices Short'!BR:BR,'RAB Prices Short'!$B:$B,'All Prices combined'!$D407,'RAB Prices Short'!$E:$E,'All Prices combined'!$G407),IF($B407="RAB Long",SUMIFS('RAB Prices Long'!BR:BR,'RAB Prices Long'!$B:$B,'All Prices combined'!$D407,'RAB Prices Long'!$E:$E,'All Prices combined'!$G407)))),2)</f>
        <v>23.95</v>
      </c>
      <c r="BP407" s="2">
        <f>ROUND(IF($B407="Annuity",SUMIFS('Annuity Prices'!BS:BS,'Annuity Prices'!$B:$B,$D407,'Annuity Prices'!$E:$E,$G407),IF($B407="RAB Short",SUMIFS('RAB Prices Short'!BS:BS,'RAB Prices Short'!$B:$B,'All Prices combined'!$D407,'RAB Prices Short'!$E:$E,'All Prices combined'!$G407),IF($B407="RAB Long",SUMIFS('RAB Prices Long'!BS:BS,'RAB Prices Long'!$B:$B,'All Prices combined'!$D407,'RAB Prices Long'!$E:$E,'All Prices combined'!$G407)))),2)</f>
        <v>24.55</v>
      </c>
      <c r="BQ407" s="2">
        <f>ROUND(IF($B407="Annuity",SUMIFS('Annuity Prices'!BT:BT,'Annuity Prices'!$B:$B,$D407,'Annuity Prices'!$E:$E,$G407),IF($B407="RAB Short",SUMIFS('RAB Prices Short'!BT:BT,'RAB Prices Short'!$B:$B,'All Prices combined'!$D407,'RAB Prices Short'!$E:$E,'All Prices combined'!$G407),IF($B407="RAB Long",SUMIFS('RAB Prices Long'!BT:BT,'RAB Prices Long'!$B:$B,'All Prices combined'!$D407,'RAB Prices Long'!$E:$E,'All Prices combined'!$G407)))),2)</f>
        <v>25.16</v>
      </c>
      <c r="BR407" s="2">
        <f>ROUND(IF($B407="Annuity",SUMIFS('Annuity Prices'!BU:BU,'Annuity Prices'!$B:$B,$D407,'Annuity Prices'!$E:$E,$G407),IF($B407="RAB Short",SUMIFS('RAB Prices Short'!BU:BU,'RAB Prices Short'!$B:$B,'All Prices combined'!$D407,'RAB Prices Short'!$E:$E,'All Prices combined'!$G407),IF($B407="RAB Long",SUMIFS('RAB Prices Long'!BU:BU,'RAB Prices Long'!$B:$B,'All Prices combined'!$D407,'RAB Prices Long'!$E:$E,'All Prices combined'!$G407)))),2)</f>
        <v>25.67</v>
      </c>
      <c r="BS407" s="2">
        <f>ROUND(IF($B407="Annuity",SUMIFS('Annuity Prices'!BV:BV,'Annuity Prices'!$B:$B,$D407,'Annuity Prices'!$E:$E,$G407),IF($B407="RAB Short",SUMIFS('RAB Prices Short'!BV:BV,'RAB Prices Short'!$B:$B,'All Prices combined'!$D407,'RAB Prices Short'!$E:$E,'All Prices combined'!$G407),IF($B407="RAB Long",SUMIFS('RAB Prices Long'!BV:BV,'RAB Prices Long'!$B:$B,'All Prices combined'!$D407,'RAB Prices Long'!$E:$E,'All Prices combined'!$G407)))),2)</f>
        <v>26.31</v>
      </c>
      <c r="BT407" s="2">
        <f>ROUND(IF($B407="Annuity",SUMIFS('Annuity Prices'!BW:BW,'Annuity Prices'!$B:$B,$D407,'Annuity Prices'!$E:$E,$G407),IF($B407="RAB Short",SUMIFS('RAB Prices Short'!BW:BW,'RAB Prices Short'!$B:$B,'All Prices combined'!$D407,'RAB Prices Short'!$E:$E,'All Prices combined'!$G407),IF($B407="RAB Long",SUMIFS('RAB Prices Long'!BW:BW,'RAB Prices Long'!$B:$B,'All Prices combined'!$D407,'RAB Prices Long'!$E:$E,'All Prices combined'!$G407)))),2)</f>
        <v>26.97</v>
      </c>
      <c r="BU407" s="2">
        <f>ROUND(IF($B407="Annuity",SUMIFS('Annuity Prices'!BX:BX,'Annuity Prices'!$B:$B,$D407,'Annuity Prices'!$E:$E,$G407),IF($B407="RAB Short",SUMIFS('RAB Prices Short'!BX:BX,'RAB Prices Short'!$B:$B,'All Prices combined'!$D407,'RAB Prices Short'!$E:$E,'All Prices combined'!$G407),IF($B407="RAB Long",SUMIFS('RAB Prices Long'!BX:BX,'RAB Prices Long'!$B:$B,'All Prices combined'!$D407,'RAB Prices Long'!$E:$E,'All Prices combined'!$G407)))),2)</f>
        <v>27.64</v>
      </c>
    </row>
    <row r="408" spans="2:73" x14ac:dyDescent="0.25">
      <c r="B408" t="s">
        <v>45</v>
      </c>
      <c r="C408">
        <v>6</v>
      </c>
      <c r="E408" t="s">
        <v>139</v>
      </c>
      <c r="G408" t="s">
        <v>141</v>
      </c>
      <c r="I408" s="2">
        <f>ROUND(IF($B408="Annuity",SUMIFS('Annuity Prices'!L:L,'Annuity Prices'!$B:$B,$D408,'Annuity Prices'!$E:$E,$G408),IF($B408="RAB Short",SUMIFS('RAB Prices Short'!L:L,'RAB Prices Short'!$B:$B,'All Prices combined'!$D408,'RAB Prices Short'!$E:$E,'All Prices combined'!$G408),IF($B408="RAB Long",SUMIFS('RAB Prices Long'!L:L,'RAB Prices Long'!$B:$B,'All Prices combined'!$D408,'RAB Prices Long'!$E:$E,'All Prices combined'!$G408)))),2)</f>
        <v>0</v>
      </c>
      <c r="J408" s="2">
        <f>ROUND(IF($B408="Annuity",SUMIFS('Annuity Prices'!M:M,'Annuity Prices'!$B:$B,$D408,'Annuity Prices'!$E:$E,$G408),IF($B408="RAB Short",SUMIFS('RAB Prices Short'!M:M,'RAB Prices Short'!$B:$B,'All Prices combined'!$D408,'RAB Prices Short'!$E:$E,'All Prices combined'!$G408),IF($B408="RAB Long",SUMIFS('RAB Prices Long'!M:M,'RAB Prices Long'!$B:$B,'All Prices combined'!$D408,'RAB Prices Long'!$E:$E,'All Prices combined'!$G408)))),2)</f>
        <v>0</v>
      </c>
      <c r="K408" s="2">
        <f>ROUND(IF($B408="Annuity",SUMIFS('Annuity Prices'!N:N,'Annuity Prices'!$B:$B,$D408,'Annuity Prices'!$E:$E,$G408),IF($B408="RAB Short",SUMIFS('RAB Prices Short'!N:N,'RAB Prices Short'!$B:$B,'All Prices combined'!$D408,'RAB Prices Short'!$E:$E,'All Prices combined'!$G408),IF($B408="RAB Long",SUMIFS('RAB Prices Long'!N:N,'RAB Prices Long'!$B:$B,'All Prices combined'!$D408,'RAB Prices Long'!$E:$E,'All Prices combined'!$G408)))),2)</f>
        <v>0</v>
      </c>
      <c r="L408" s="2">
        <f>ROUND(IF($B408="Annuity",SUMIFS('Annuity Prices'!O:O,'Annuity Prices'!$B:$B,$D408,'Annuity Prices'!$E:$E,$G408),IF($B408="RAB Short",SUMIFS('RAB Prices Short'!O:O,'RAB Prices Short'!$B:$B,'All Prices combined'!$D408,'RAB Prices Short'!$E:$E,'All Prices combined'!$G408),IF($B408="RAB Long",SUMIFS('RAB Prices Long'!O:O,'RAB Prices Long'!$B:$B,'All Prices combined'!$D408,'RAB Prices Long'!$E:$E,'All Prices combined'!$G408)))),2)</f>
        <v>0</v>
      </c>
      <c r="M408" s="2">
        <f>ROUND(IF($B408="Annuity",SUMIFS('Annuity Prices'!P:P,'Annuity Prices'!$B:$B,$D408,'Annuity Prices'!$E:$E,$G408),IF($B408="RAB Short",SUMIFS('RAB Prices Short'!P:P,'RAB Prices Short'!$B:$B,'All Prices combined'!$D408,'RAB Prices Short'!$E:$E,'All Prices combined'!$G408),IF($B408="RAB Long",SUMIFS('RAB Prices Long'!P:P,'RAB Prices Long'!$B:$B,'All Prices combined'!$D408,'RAB Prices Long'!$E:$E,'All Prices combined'!$G408)))),2)</f>
        <v>0</v>
      </c>
      <c r="N408" s="2">
        <f>ROUND(IF($B408="Annuity",SUMIFS('Annuity Prices'!Q:Q,'Annuity Prices'!$B:$B,$D408,'Annuity Prices'!$E:$E,$G408),IF($B408="RAB Short",SUMIFS('RAB Prices Short'!Q:Q,'RAB Prices Short'!$B:$B,'All Prices combined'!$D408,'RAB Prices Short'!$E:$E,'All Prices combined'!$G408),IF($B408="RAB Long",SUMIFS('RAB Prices Long'!Q:Q,'RAB Prices Long'!$B:$B,'All Prices combined'!$D408,'RAB Prices Long'!$E:$E,'All Prices combined'!$G408)))),2)</f>
        <v>0</v>
      </c>
      <c r="O408" s="2">
        <f>ROUND(IF($B408="Annuity",SUMIFS('Annuity Prices'!R:R,'Annuity Prices'!$B:$B,$D408,'Annuity Prices'!$E:$E,$G408),IF($B408="RAB Short",SUMIFS('RAB Prices Short'!R:R,'RAB Prices Short'!$B:$B,'All Prices combined'!$D408,'RAB Prices Short'!$E:$E,'All Prices combined'!$G408),IF($B408="RAB Long",SUMIFS('RAB Prices Long'!R:R,'RAB Prices Long'!$B:$B,'All Prices combined'!$D408,'RAB Prices Long'!$E:$E,'All Prices combined'!$G408)))),2)</f>
        <v>0</v>
      </c>
      <c r="P408" s="2">
        <f>ROUND(IF($B408="Annuity",SUMIFS('Annuity Prices'!S:S,'Annuity Prices'!$B:$B,$D408,'Annuity Prices'!$E:$E,$G408),IF($B408="RAB Short",SUMIFS('RAB Prices Short'!S:S,'RAB Prices Short'!$B:$B,'All Prices combined'!$D408,'RAB Prices Short'!$E:$E,'All Prices combined'!$G408),IF($B408="RAB Long",SUMIFS('RAB Prices Long'!S:S,'RAB Prices Long'!$B:$B,'All Prices combined'!$D408,'RAB Prices Long'!$E:$E,'All Prices combined'!$G408)))),2)</f>
        <v>0</v>
      </c>
      <c r="Q408" s="2">
        <f>ROUND(IF($B408="Annuity",SUMIFS('Annuity Prices'!T:T,'Annuity Prices'!$B:$B,$D408,'Annuity Prices'!$E:$E,$G408),IF($B408="RAB Short",SUMIFS('RAB Prices Short'!T:T,'RAB Prices Short'!$B:$B,'All Prices combined'!$D408,'RAB Prices Short'!$E:$E,'All Prices combined'!$G408),IF($B408="RAB Long",SUMIFS('RAB Prices Long'!T:T,'RAB Prices Long'!$B:$B,'All Prices combined'!$D408,'RAB Prices Long'!$E:$E,'All Prices combined'!$G408)))),2)</f>
        <v>0</v>
      </c>
      <c r="R408" s="2">
        <f>ROUND(IF($B408="Annuity",SUMIFS('Annuity Prices'!U:U,'Annuity Prices'!$B:$B,$D408,'Annuity Prices'!$E:$E,$G408),IF($B408="RAB Short",SUMIFS('RAB Prices Short'!U:U,'RAB Prices Short'!$B:$B,'All Prices combined'!$D408,'RAB Prices Short'!$E:$E,'All Prices combined'!$G408),IF($B408="RAB Long",SUMIFS('RAB Prices Long'!U:U,'RAB Prices Long'!$B:$B,'All Prices combined'!$D408,'RAB Prices Long'!$E:$E,'All Prices combined'!$G408)))),2)</f>
        <v>0</v>
      </c>
      <c r="S408" s="2">
        <f>ROUND(IF($B408="Annuity",SUMIFS('Annuity Prices'!V:V,'Annuity Prices'!$B:$B,$D408,'Annuity Prices'!$E:$E,$G408),IF($B408="RAB Short",SUMIFS('RAB Prices Short'!V:V,'RAB Prices Short'!$B:$B,'All Prices combined'!$D408,'RAB Prices Short'!$E:$E,'All Prices combined'!$G408),IF($B408="RAB Long",SUMIFS('RAB Prices Long'!V:V,'RAB Prices Long'!$B:$B,'All Prices combined'!$D408,'RAB Prices Long'!$E:$E,'All Prices combined'!$G408)))),2)</f>
        <v>0</v>
      </c>
      <c r="T408" s="2">
        <f>ROUND(IF($B408="Annuity",SUMIFS('Annuity Prices'!W:W,'Annuity Prices'!$B:$B,$D408,'Annuity Prices'!$E:$E,$G408),IF($B408="RAB Short",SUMIFS('RAB Prices Short'!W:W,'RAB Prices Short'!$B:$B,'All Prices combined'!$D408,'RAB Prices Short'!$E:$E,'All Prices combined'!$G408),IF($B408="RAB Long",SUMIFS('RAB Prices Long'!W:W,'RAB Prices Long'!$B:$B,'All Prices combined'!$D408,'RAB Prices Long'!$E:$E,'All Prices combined'!$G408)))),2)</f>
        <v>0</v>
      </c>
      <c r="U408" s="2">
        <f>ROUND(IF($B408="Annuity",SUMIFS('Annuity Prices'!X:X,'Annuity Prices'!$B:$B,$D408,'Annuity Prices'!$E:$E,$G408),IF($B408="RAB Short",SUMIFS('RAB Prices Short'!X:X,'RAB Prices Short'!$B:$B,'All Prices combined'!$D408,'RAB Prices Short'!$E:$E,'All Prices combined'!$G408),IF($B408="RAB Long",SUMIFS('RAB Prices Long'!X:X,'RAB Prices Long'!$B:$B,'All Prices combined'!$D408,'RAB Prices Long'!$E:$E,'All Prices combined'!$G408)))),2)</f>
        <v>0</v>
      </c>
      <c r="V408" s="2">
        <f>ROUND(IF($B408="Annuity",SUMIFS('Annuity Prices'!Y:Y,'Annuity Prices'!$B:$B,$D408,'Annuity Prices'!$E:$E,$G408),IF($B408="RAB Short",SUMIFS('RAB Prices Short'!Y:Y,'RAB Prices Short'!$B:$B,'All Prices combined'!$D408,'RAB Prices Short'!$E:$E,'All Prices combined'!$G408),IF($B408="RAB Long",SUMIFS('RAB Prices Long'!Y:Y,'RAB Prices Long'!$B:$B,'All Prices combined'!$D408,'RAB Prices Long'!$E:$E,'All Prices combined'!$G408)))),2)</f>
        <v>0</v>
      </c>
      <c r="W408" s="2">
        <f>ROUND(IF($B408="Annuity",SUMIFS('Annuity Prices'!Z:Z,'Annuity Prices'!$B:$B,$D408,'Annuity Prices'!$E:$E,$G408),IF($B408="RAB Short",SUMIFS('RAB Prices Short'!Z:Z,'RAB Prices Short'!$B:$B,'All Prices combined'!$D408,'RAB Prices Short'!$E:$E,'All Prices combined'!$G408),IF($B408="RAB Long",SUMIFS('RAB Prices Long'!Z:Z,'RAB Prices Long'!$B:$B,'All Prices combined'!$D408,'RAB Prices Long'!$E:$E,'All Prices combined'!$G408)))),2)</f>
        <v>0</v>
      </c>
      <c r="X408" s="2">
        <f>ROUND(IF($B408="Annuity",SUMIFS('Annuity Prices'!AA:AA,'Annuity Prices'!$B:$B,$D408,'Annuity Prices'!$E:$E,$G408),IF($B408="RAB Short",SUMIFS('RAB Prices Short'!AA:AA,'RAB Prices Short'!$B:$B,'All Prices combined'!$D408,'RAB Prices Short'!$E:$E,'All Prices combined'!$G408),IF($B408="RAB Long",SUMIFS('RAB Prices Long'!AA:AA,'RAB Prices Long'!$B:$B,'All Prices combined'!$D408,'RAB Prices Long'!$E:$E,'All Prices combined'!$G408)))),2)</f>
        <v>0</v>
      </c>
      <c r="Y408" s="2">
        <f>ROUND(IF($B408="Annuity",SUMIFS('Annuity Prices'!AB:AB,'Annuity Prices'!$B:$B,$D408,'Annuity Prices'!$E:$E,$G408),IF($B408="RAB Short",SUMIFS('RAB Prices Short'!AB:AB,'RAB Prices Short'!$B:$B,'All Prices combined'!$D408,'RAB Prices Short'!$E:$E,'All Prices combined'!$G408),IF($B408="RAB Long",SUMIFS('RAB Prices Long'!AB:AB,'RAB Prices Long'!$B:$B,'All Prices combined'!$D408,'RAB Prices Long'!$E:$E,'All Prices combined'!$G408)))),2)</f>
        <v>0</v>
      </c>
      <c r="Z408" s="2">
        <f>ROUND(IF($B408="Annuity",SUMIFS('Annuity Prices'!AC:AC,'Annuity Prices'!$B:$B,$D408,'Annuity Prices'!$E:$E,$G408),IF($B408="RAB Short",SUMIFS('RAB Prices Short'!AC:AC,'RAB Prices Short'!$B:$B,'All Prices combined'!$D408,'RAB Prices Short'!$E:$E,'All Prices combined'!$G408),IF($B408="RAB Long",SUMIFS('RAB Prices Long'!AC:AC,'RAB Prices Long'!$B:$B,'All Prices combined'!$D408,'RAB Prices Long'!$E:$E,'All Prices combined'!$G408)))),2)</f>
        <v>0</v>
      </c>
      <c r="AA408" s="2">
        <f>ROUND(IF($B408="Annuity",SUMIFS('Annuity Prices'!AD:AD,'Annuity Prices'!$B:$B,$D408,'Annuity Prices'!$E:$E,$G408),IF($B408="RAB Short",SUMIFS('RAB Prices Short'!AD:AD,'RAB Prices Short'!$B:$B,'All Prices combined'!$D408,'RAB Prices Short'!$E:$E,'All Prices combined'!$G408),IF($B408="RAB Long",SUMIFS('RAB Prices Long'!AD:AD,'RAB Prices Long'!$B:$B,'All Prices combined'!$D408,'RAB Prices Long'!$E:$E,'All Prices combined'!$G408)))),2)</f>
        <v>0</v>
      </c>
      <c r="AB408" s="2">
        <f>ROUND(IF($B408="Annuity",SUMIFS('Annuity Prices'!AE:AE,'Annuity Prices'!$B:$B,$D408,'Annuity Prices'!$E:$E,$G408),IF($B408="RAB Short",SUMIFS('RAB Prices Short'!AE:AE,'RAB Prices Short'!$B:$B,'All Prices combined'!$D408,'RAB Prices Short'!$E:$E,'All Prices combined'!$G408),IF($B408="RAB Long",SUMIFS('RAB Prices Long'!AE:AE,'RAB Prices Long'!$B:$B,'All Prices combined'!$D408,'RAB Prices Long'!$E:$E,'All Prices combined'!$G408)))),2)</f>
        <v>0</v>
      </c>
      <c r="AC408" s="2">
        <f>ROUND(IF($B408="Annuity",SUMIFS('Annuity Prices'!AF:AF,'Annuity Prices'!$B:$B,$D408,'Annuity Prices'!$E:$E,$G408),IF($B408="RAB Short",SUMIFS('RAB Prices Short'!AF:AF,'RAB Prices Short'!$B:$B,'All Prices combined'!$D408,'RAB Prices Short'!$E:$E,'All Prices combined'!$G408),IF($B408="RAB Long",SUMIFS('RAB Prices Long'!AF:AF,'RAB Prices Long'!$B:$B,'All Prices combined'!$D408,'RAB Prices Long'!$E:$E,'All Prices combined'!$G408)))),2)</f>
        <v>0</v>
      </c>
      <c r="AD408" s="2">
        <f>ROUND(IF($B408="Annuity",SUMIFS('Annuity Prices'!AG:AG,'Annuity Prices'!$B:$B,$D408,'Annuity Prices'!$E:$E,$G408),IF($B408="RAB Short",SUMIFS('RAB Prices Short'!AG:AG,'RAB Prices Short'!$B:$B,'All Prices combined'!$D408,'RAB Prices Short'!$E:$E,'All Prices combined'!$G408),IF($B408="RAB Long",SUMIFS('RAB Prices Long'!AG:AG,'RAB Prices Long'!$B:$B,'All Prices combined'!$D408,'RAB Prices Long'!$E:$E,'All Prices combined'!$G408)))),2)</f>
        <v>0</v>
      </c>
      <c r="AE408" s="2">
        <f>ROUND(IF($B408="Annuity",SUMIFS('Annuity Prices'!AH:AH,'Annuity Prices'!$B:$B,$D408,'Annuity Prices'!$E:$E,$G408),IF($B408="RAB Short",SUMIFS('RAB Prices Short'!AH:AH,'RAB Prices Short'!$B:$B,'All Prices combined'!$D408,'RAB Prices Short'!$E:$E,'All Prices combined'!$G408),IF($B408="RAB Long",SUMIFS('RAB Prices Long'!AH:AH,'RAB Prices Long'!$B:$B,'All Prices combined'!$D408,'RAB Prices Long'!$E:$E,'All Prices combined'!$G408)))),2)</f>
        <v>0</v>
      </c>
      <c r="AF408" s="2">
        <f>ROUND(IF($B408="Annuity",SUMIFS('Annuity Prices'!AI:AI,'Annuity Prices'!$B:$B,$D408,'Annuity Prices'!$E:$E,$G408),IF($B408="RAB Short",SUMIFS('RAB Prices Short'!AI:AI,'RAB Prices Short'!$B:$B,'All Prices combined'!$D408,'RAB Prices Short'!$E:$E,'All Prices combined'!$G408),IF($B408="RAB Long",SUMIFS('RAB Prices Long'!AI:AI,'RAB Prices Long'!$B:$B,'All Prices combined'!$D408,'RAB Prices Long'!$E:$E,'All Prices combined'!$G408)))),2)</f>
        <v>0</v>
      </c>
      <c r="AG408" s="2">
        <f>ROUND(IF($B408="Annuity",SUMIFS('Annuity Prices'!AJ:AJ,'Annuity Prices'!$B:$B,$D408,'Annuity Prices'!$E:$E,$G408),IF($B408="RAB Short",SUMIFS('RAB Prices Short'!AJ:AJ,'RAB Prices Short'!$B:$B,'All Prices combined'!$D408,'RAB Prices Short'!$E:$E,'All Prices combined'!$G408),IF($B408="RAB Long",SUMIFS('RAB Prices Long'!AJ:AJ,'RAB Prices Long'!$B:$B,'All Prices combined'!$D408,'RAB Prices Long'!$E:$E,'All Prices combined'!$G408)))),2)</f>
        <v>0</v>
      </c>
      <c r="AH408" s="2">
        <f>ROUND(IF($B408="Annuity",SUMIFS('Annuity Prices'!AK:AK,'Annuity Prices'!$B:$B,$D408,'Annuity Prices'!$E:$E,$G408),IF($B408="RAB Short",SUMIFS('RAB Prices Short'!AK:AK,'RAB Prices Short'!$B:$B,'All Prices combined'!$D408,'RAB Prices Short'!$E:$E,'All Prices combined'!$G408),IF($B408="RAB Long",SUMIFS('RAB Prices Long'!AK:AK,'RAB Prices Long'!$B:$B,'All Prices combined'!$D408,'RAB Prices Long'!$E:$E,'All Prices combined'!$G408)))),2)</f>
        <v>0</v>
      </c>
      <c r="AI408" s="2">
        <f>ROUND(IF($B408="Annuity",SUMIFS('Annuity Prices'!AL:AL,'Annuity Prices'!$B:$B,$D408,'Annuity Prices'!$E:$E,$G408),IF($B408="RAB Short",SUMIFS('RAB Prices Short'!AL:AL,'RAB Prices Short'!$B:$B,'All Prices combined'!$D408,'RAB Prices Short'!$E:$E,'All Prices combined'!$G408),IF($B408="RAB Long",SUMIFS('RAB Prices Long'!AL:AL,'RAB Prices Long'!$B:$B,'All Prices combined'!$D408,'RAB Prices Long'!$E:$E,'All Prices combined'!$G408)))),2)</f>
        <v>0</v>
      </c>
      <c r="AJ408" s="2">
        <f>ROUND(IF($B408="Annuity",SUMIFS('Annuity Prices'!AM:AM,'Annuity Prices'!$B:$B,$D408,'Annuity Prices'!$E:$E,$G408),IF($B408="RAB Short",SUMIFS('RAB Prices Short'!AM:AM,'RAB Prices Short'!$B:$B,'All Prices combined'!$D408,'RAB Prices Short'!$E:$E,'All Prices combined'!$G408),IF($B408="RAB Long",SUMIFS('RAB Prices Long'!AM:AM,'RAB Prices Long'!$B:$B,'All Prices combined'!$D408,'RAB Prices Long'!$E:$E,'All Prices combined'!$G408)))),2)</f>
        <v>0</v>
      </c>
      <c r="AK408" s="2">
        <f>ROUND(IF($B408="Annuity",SUMIFS('Annuity Prices'!AN:AN,'Annuity Prices'!$B:$B,$D408,'Annuity Prices'!$E:$E,$G408),IF($B408="RAB Short",SUMIFS('RAB Prices Short'!AN:AN,'RAB Prices Short'!$B:$B,'All Prices combined'!$D408,'RAB Prices Short'!$E:$E,'All Prices combined'!$G408),IF($B408="RAB Long",SUMIFS('RAB Prices Long'!AN:AN,'RAB Prices Long'!$B:$B,'All Prices combined'!$D408,'RAB Prices Long'!$E:$E,'All Prices combined'!$G408)))),2)</f>
        <v>0</v>
      </c>
      <c r="AL408" s="2">
        <f>ROUND(IF($B408="Annuity",SUMIFS('Annuity Prices'!AO:AO,'Annuity Prices'!$B:$B,$D408,'Annuity Prices'!$E:$E,$G408),IF($B408="RAB Short",SUMIFS('RAB Prices Short'!AO:AO,'RAB Prices Short'!$B:$B,'All Prices combined'!$D408,'RAB Prices Short'!$E:$E,'All Prices combined'!$G408),IF($B408="RAB Long",SUMIFS('RAB Prices Long'!AO:AO,'RAB Prices Long'!$B:$B,'All Prices combined'!$D408,'RAB Prices Long'!$E:$E,'All Prices combined'!$G408)))),2)</f>
        <v>0</v>
      </c>
      <c r="AM408" s="2">
        <f>ROUND(IF($B408="Annuity",SUMIFS('Annuity Prices'!AP:AP,'Annuity Prices'!$B:$B,$D408,'Annuity Prices'!$E:$E,$G408),IF($B408="RAB Short",SUMIFS('RAB Prices Short'!AP:AP,'RAB Prices Short'!$B:$B,'All Prices combined'!$D408,'RAB Prices Short'!$E:$E,'All Prices combined'!$G408),IF($B408="RAB Long",SUMIFS('RAB Prices Long'!AP:AP,'RAB Prices Long'!$B:$B,'All Prices combined'!$D408,'RAB Prices Long'!$E:$E,'All Prices combined'!$G408)))),2)</f>
        <v>0</v>
      </c>
      <c r="AN408" s="2">
        <f>ROUND(IF($B408="Annuity",SUMIFS('Annuity Prices'!AQ:AQ,'Annuity Prices'!$B:$B,$D408,'Annuity Prices'!$E:$E,$G408),IF($B408="RAB Short",SUMIFS('RAB Prices Short'!AQ:AQ,'RAB Prices Short'!$B:$B,'All Prices combined'!$D408,'RAB Prices Short'!$E:$E,'All Prices combined'!$G408),IF($B408="RAB Long",SUMIFS('RAB Prices Long'!AQ:AQ,'RAB Prices Long'!$B:$B,'All Prices combined'!$D408,'RAB Prices Long'!$E:$E,'All Prices combined'!$G408)))),2)</f>
        <v>0</v>
      </c>
      <c r="AO408" s="2">
        <f>ROUND(IF($B408="Annuity",SUMIFS('Annuity Prices'!AR:AR,'Annuity Prices'!$B:$B,$D408,'Annuity Prices'!$E:$E,$G408),IF($B408="RAB Short",SUMIFS('RAB Prices Short'!AR:AR,'RAB Prices Short'!$B:$B,'All Prices combined'!$D408,'RAB Prices Short'!$E:$E,'All Prices combined'!$G408),IF($B408="RAB Long",SUMIFS('RAB Prices Long'!AR:AR,'RAB Prices Long'!$B:$B,'All Prices combined'!$D408,'RAB Prices Long'!$E:$E,'All Prices combined'!$G408)))),2)</f>
        <v>0</v>
      </c>
      <c r="AP408" s="2">
        <f>ROUND(IF($B408="Annuity",SUMIFS('Annuity Prices'!AS:AS,'Annuity Prices'!$B:$B,$D408,'Annuity Prices'!$E:$E,$G408),IF($B408="RAB Short",SUMIFS('RAB Prices Short'!AS:AS,'RAB Prices Short'!$B:$B,'All Prices combined'!$D408,'RAB Prices Short'!$E:$E,'All Prices combined'!$G408),IF($B408="RAB Long",SUMIFS('RAB Prices Long'!AS:AS,'RAB Prices Long'!$B:$B,'All Prices combined'!$D408,'RAB Prices Long'!$E:$E,'All Prices combined'!$G408)))),2)</f>
        <v>0</v>
      </c>
      <c r="AQ408" s="2">
        <f>ROUND(IF($B408="Annuity",SUMIFS('Annuity Prices'!AT:AT,'Annuity Prices'!$B:$B,$D408,'Annuity Prices'!$E:$E,$G408),IF($B408="RAB Short",SUMIFS('RAB Prices Short'!AT:AT,'RAB Prices Short'!$B:$B,'All Prices combined'!$D408,'RAB Prices Short'!$E:$E,'All Prices combined'!$G408),IF($B408="RAB Long",SUMIFS('RAB Prices Long'!AT:AT,'RAB Prices Long'!$B:$B,'All Prices combined'!$D408,'RAB Prices Long'!$E:$E,'All Prices combined'!$G408)))),2)</f>
        <v>0</v>
      </c>
      <c r="AR408" s="2">
        <f>ROUND(IF($B408="Annuity",SUMIFS('Annuity Prices'!AU:AU,'Annuity Prices'!$B:$B,$D408,'Annuity Prices'!$E:$E,$G408),IF($B408="RAB Short",SUMIFS('RAB Prices Short'!AU:AU,'RAB Prices Short'!$B:$B,'All Prices combined'!$D408,'RAB Prices Short'!$E:$E,'All Prices combined'!$G408),IF($B408="RAB Long",SUMIFS('RAB Prices Long'!AU:AU,'RAB Prices Long'!$B:$B,'All Prices combined'!$D408,'RAB Prices Long'!$E:$E,'All Prices combined'!$G408)))),2)</f>
        <v>0</v>
      </c>
      <c r="AS408" s="2">
        <f>ROUND(IF($B408="Annuity",SUMIFS('Annuity Prices'!AV:AV,'Annuity Prices'!$B:$B,$D408,'Annuity Prices'!$E:$E,$G408),IF($B408="RAB Short",SUMIFS('RAB Prices Short'!AV:AV,'RAB Prices Short'!$B:$B,'All Prices combined'!$D408,'RAB Prices Short'!$E:$E,'All Prices combined'!$G408),IF($B408="RAB Long",SUMIFS('RAB Prices Long'!AV:AV,'RAB Prices Long'!$B:$B,'All Prices combined'!$D408,'RAB Prices Long'!$E:$E,'All Prices combined'!$G408)))),2)</f>
        <v>0</v>
      </c>
      <c r="AT408" s="2">
        <f>ROUND(IF($B408="Annuity",SUMIFS('Annuity Prices'!AW:AW,'Annuity Prices'!$B:$B,$D408,'Annuity Prices'!$E:$E,$G408),IF($B408="RAB Short",SUMIFS('RAB Prices Short'!AW:AW,'RAB Prices Short'!$B:$B,'All Prices combined'!$D408,'RAB Prices Short'!$E:$E,'All Prices combined'!$G408),IF($B408="RAB Long",SUMIFS('RAB Prices Long'!AW:AW,'RAB Prices Long'!$B:$B,'All Prices combined'!$D408,'RAB Prices Long'!$E:$E,'All Prices combined'!$G408)))),2)</f>
        <v>0</v>
      </c>
      <c r="AU408" s="2">
        <f>ROUND(IF($B408="Annuity",SUMIFS('Annuity Prices'!AX:AX,'Annuity Prices'!$B:$B,$D408,'Annuity Prices'!$E:$E,$G408),IF($B408="RAB Short",SUMIFS('RAB Prices Short'!AX:AX,'RAB Prices Short'!$B:$B,'All Prices combined'!$D408,'RAB Prices Short'!$E:$E,'All Prices combined'!$G408),IF($B408="RAB Long",SUMIFS('RAB Prices Long'!AX:AX,'RAB Prices Long'!$B:$B,'All Prices combined'!$D408,'RAB Prices Long'!$E:$E,'All Prices combined'!$G408)))),2)</f>
        <v>0</v>
      </c>
      <c r="AV408" s="2">
        <f>ROUND(IF($B408="Annuity",SUMIFS('Annuity Prices'!AY:AY,'Annuity Prices'!$B:$B,$D408,'Annuity Prices'!$E:$E,$G408),IF($B408="RAB Short",SUMIFS('RAB Prices Short'!AY:AY,'RAB Prices Short'!$B:$B,'All Prices combined'!$D408,'RAB Prices Short'!$E:$E,'All Prices combined'!$G408),IF($B408="RAB Long",SUMIFS('RAB Prices Long'!AY:AY,'RAB Prices Long'!$B:$B,'All Prices combined'!$D408,'RAB Prices Long'!$E:$E,'All Prices combined'!$G408)))),2)</f>
        <v>0</v>
      </c>
      <c r="AW408" s="2">
        <f>ROUND(IF($B408="Annuity",SUMIFS('Annuity Prices'!AZ:AZ,'Annuity Prices'!$B:$B,$D408,'Annuity Prices'!$E:$E,$G408),IF($B408="RAB Short",SUMIFS('RAB Prices Short'!AZ:AZ,'RAB Prices Short'!$B:$B,'All Prices combined'!$D408,'RAB Prices Short'!$E:$E,'All Prices combined'!$G408),IF($B408="RAB Long",SUMIFS('RAB Prices Long'!AZ:AZ,'RAB Prices Long'!$B:$B,'All Prices combined'!$D408,'RAB Prices Long'!$E:$E,'All Prices combined'!$G408)))),2)</f>
        <v>0</v>
      </c>
      <c r="AX408" s="2">
        <f>ROUND(IF($B408="Annuity",SUMIFS('Annuity Prices'!BA:BA,'Annuity Prices'!$B:$B,$D408,'Annuity Prices'!$E:$E,$G408),IF($B408="RAB Short",SUMIFS('RAB Prices Short'!BA:BA,'RAB Prices Short'!$B:$B,'All Prices combined'!$D408,'RAB Prices Short'!$E:$E,'All Prices combined'!$G408),IF($B408="RAB Long",SUMIFS('RAB Prices Long'!BA:BA,'RAB Prices Long'!$B:$B,'All Prices combined'!$D408,'RAB Prices Long'!$E:$E,'All Prices combined'!$G408)))),2)</f>
        <v>0</v>
      </c>
      <c r="AY408" s="2">
        <f>ROUND(IF($B408="Annuity",SUMIFS('Annuity Prices'!BB:BB,'Annuity Prices'!$B:$B,$D408,'Annuity Prices'!$E:$E,$G408),IF($B408="RAB Short",SUMIFS('RAB Prices Short'!BB:BB,'RAB Prices Short'!$B:$B,'All Prices combined'!$D408,'RAB Prices Short'!$E:$E,'All Prices combined'!$G408),IF($B408="RAB Long",SUMIFS('RAB Prices Long'!BB:BB,'RAB Prices Long'!$B:$B,'All Prices combined'!$D408,'RAB Prices Long'!$E:$E,'All Prices combined'!$G408)))),2)</f>
        <v>0</v>
      </c>
      <c r="AZ408" s="2">
        <f>ROUND(IF($B408="Annuity",SUMIFS('Annuity Prices'!BC:BC,'Annuity Prices'!$B:$B,$D408,'Annuity Prices'!$E:$E,$G408),IF($B408="RAB Short",SUMIFS('RAB Prices Short'!BC:BC,'RAB Prices Short'!$B:$B,'All Prices combined'!$D408,'RAB Prices Short'!$E:$E,'All Prices combined'!$G408),IF($B408="RAB Long",SUMIFS('RAB Prices Long'!BC:BC,'RAB Prices Long'!$B:$B,'All Prices combined'!$D408,'RAB Prices Long'!$E:$E,'All Prices combined'!$G408)))),2)</f>
        <v>0</v>
      </c>
      <c r="BA408" s="2">
        <f>ROUND(IF($B408="Annuity",SUMIFS('Annuity Prices'!BD:BD,'Annuity Prices'!$B:$B,$D408,'Annuity Prices'!$E:$E,$G408),IF($B408="RAB Short",SUMIFS('RAB Prices Short'!BD:BD,'RAB Prices Short'!$B:$B,'All Prices combined'!$D408,'RAB Prices Short'!$E:$E,'All Prices combined'!$G408),IF($B408="RAB Long",SUMIFS('RAB Prices Long'!BD:BD,'RAB Prices Long'!$B:$B,'All Prices combined'!$D408,'RAB Prices Long'!$E:$E,'All Prices combined'!$G408)))),2)</f>
        <v>0</v>
      </c>
      <c r="BB408" s="2">
        <f>ROUND(IF($B408="Annuity",SUMIFS('Annuity Prices'!BE:BE,'Annuity Prices'!$B:$B,$D408,'Annuity Prices'!$E:$E,$G408),IF($B408="RAB Short",SUMIFS('RAB Prices Short'!BE:BE,'RAB Prices Short'!$B:$B,'All Prices combined'!$D408,'RAB Prices Short'!$E:$E,'All Prices combined'!$G408),IF($B408="RAB Long",SUMIFS('RAB Prices Long'!BE:BE,'RAB Prices Long'!$B:$B,'All Prices combined'!$D408,'RAB Prices Long'!$E:$E,'All Prices combined'!$G408)))),2)</f>
        <v>0</v>
      </c>
      <c r="BC408" s="2">
        <f>ROUND(IF($B408="Annuity",SUMIFS('Annuity Prices'!BF:BF,'Annuity Prices'!$B:$B,$D408,'Annuity Prices'!$E:$E,$G408),IF($B408="RAB Short",SUMIFS('RAB Prices Short'!BF:BF,'RAB Prices Short'!$B:$B,'All Prices combined'!$D408,'RAB Prices Short'!$E:$E,'All Prices combined'!$G408),IF($B408="RAB Long",SUMIFS('RAB Prices Long'!BF:BF,'RAB Prices Long'!$B:$B,'All Prices combined'!$D408,'RAB Prices Long'!$E:$E,'All Prices combined'!$G408)))),2)</f>
        <v>0</v>
      </c>
      <c r="BD408" s="2">
        <f>ROUND(IF($B408="Annuity",SUMIFS('Annuity Prices'!BG:BG,'Annuity Prices'!$B:$B,$D408,'Annuity Prices'!$E:$E,$G408),IF($B408="RAB Short",SUMIFS('RAB Prices Short'!BG:BG,'RAB Prices Short'!$B:$B,'All Prices combined'!$D408,'RAB Prices Short'!$E:$E,'All Prices combined'!$G408),IF($B408="RAB Long",SUMIFS('RAB Prices Long'!BG:BG,'RAB Prices Long'!$B:$B,'All Prices combined'!$D408,'RAB Prices Long'!$E:$E,'All Prices combined'!$G408)))),2)</f>
        <v>0</v>
      </c>
      <c r="BE408" s="2">
        <f>ROUND(IF($B408="Annuity",SUMIFS('Annuity Prices'!BH:BH,'Annuity Prices'!$B:$B,$D408,'Annuity Prices'!$E:$E,$G408),IF($B408="RAB Short",SUMIFS('RAB Prices Short'!BH:BH,'RAB Prices Short'!$B:$B,'All Prices combined'!$D408,'RAB Prices Short'!$E:$E,'All Prices combined'!$G408),IF($B408="RAB Long",SUMIFS('RAB Prices Long'!BH:BH,'RAB Prices Long'!$B:$B,'All Prices combined'!$D408,'RAB Prices Long'!$E:$E,'All Prices combined'!$G408)))),2)</f>
        <v>0</v>
      </c>
      <c r="BF408" s="2">
        <f>ROUND(IF($B408="Annuity",SUMIFS('Annuity Prices'!BI:BI,'Annuity Prices'!$B:$B,$D408,'Annuity Prices'!$E:$E,$G408),IF($B408="RAB Short",SUMIFS('RAB Prices Short'!BI:BI,'RAB Prices Short'!$B:$B,'All Prices combined'!$D408,'RAB Prices Short'!$E:$E,'All Prices combined'!$G408),IF($B408="RAB Long",SUMIFS('RAB Prices Long'!BI:BI,'RAB Prices Long'!$B:$B,'All Prices combined'!$D408,'RAB Prices Long'!$E:$E,'All Prices combined'!$G408)))),2)</f>
        <v>0</v>
      </c>
      <c r="BG408" s="2">
        <f>ROUND(IF($B408="Annuity",SUMIFS('Annuity Prices'!BJ:BJ,'Annuity Prices'!$B:$B,$D408,'Annuity Prices'!$E:$E,$G408),IF($B408="RAB Short",SUMIFS('RAB Prices Short'!BJ:BJ,'RAB Prices Short'!$B:$B,'All Prices combined'!$D408,'RAB Prices Short'!$E:$E,'All Prices combined'!$G408),IF($B408="RAB Long",SUMIFS('RAB Prices Long'!BJ:BJ,'RAB Prices Long'!$B:$B,'All Prices combined'!$D408,'RAB Prices Long'!$E:$E,'All Prices combined'!$G408)))),2)</f>
        <v>0</v>
      </c>
      <c r="BH408" s="2">
        <f>ROUND(IF($B408="Annuity",SUMIFS('Annuity Prices'!BK:BK,'Annuity Prices'!$B:$B,$D408,'Annuity Prices'!$E:$E,$G408),IF($B408="RAB Short",SUMIFS('RAB Prices Short'!BK:BK,'RAB Prices Short'!$B:$B,'All Prices combined'!$D408,'RAB Prices Short'!$E:$E,'All Prices combined'!$G408),IF($B408="RAB Long",SUMIFS('RAB Prices Long'!BK:BK,'RAB Prices Long'!$B:$B,'All Prices combined'!$D408,'RAB Prices Long'!$E:$E,'All Prices combined'!$G408)))),2)</f>
        <v>0</v>
      </c>
      <c r="BI408" s="2">
        <f>ROUND(IF($B408="Annuity",SUMIFS('Annuity Prices'!BL:BL,'Annuity Prices'!$B:$B,$D408,'Annuity Prices'!$E:$E,$G408),IF($B408="RAB Short",SUMIFS('RAB Prices Short'!BL:BL,'RAB Prices Short'!$B:$B,'All Prices combined'!$D408,'RAB Prices Short'!$E:$E,'All Prices combined'!$G408),IF($B408="RAB Long",SUMIFS('RAB Prices Long'!BL:BL,'RAB Prices Long'!$B:$B,'All Prices combined'!$D408,'RAB Prices Long'!$E:$E,'All Prices combined'!$G408)))),2)</f>
        <v>0</v>
      </c>
      <c r="BJ408" s="2">
        <f>ROUND(IF($B408="Annuity",SUMIFS('Annuity Prices'!BM:BM,'Annuity Prices'!$B:$B,$D408,'Annuity Prices'!$E:$E,$G408),IF($B408="RAB Short",SUMIFS('RAB Prices Short'!BM:BM,'RAB Prices Short'!$B:$B,'All Prices combined'!$D408,'RAB Prices Short'!$E:$E,'All Prices combined'!$G408),IF($B408="RAB Long",SUMIFS('RAB Prices Long'!BM:BM,'RAB Prices Long'!$B:$B,'All Prices combined'!$D408,'RAB Prices Long'!$E:$E,'All Prices combined'!$G408)))),2)</f>
        <v>0</v>
      </c>
      <c r="BK408" s="2">
        <f>ROUND(IF($B408="Annuity",SUMIFS('Annuity Prices'!BN:BN,'Annuity Prices'!$B:$B,$D408,'Annuity Prices'!$E:$E,$G408),IF($B408="RAB Short",SUMIFS('RAB Prices Short'!BN:BN,'RAB Prices Short'!$B:$B,'All Prices combined'!$D408,'RAB Prices Short'!$E:$E,'All Prices combined'!$G408),IF($B408="RAB Long",SUMIFS('RAB Prices Long'!BN:BN,'RAB Prices Long'!$B:$B,'All Prices combined'!$D408,'RAB Prices Long'!$E:$E,'All Prices combined'!$G408)))),2)</f>
        <v>0</v>
      </c>
      <c r="BL408" s="2">
        <f>ROUND(IF($B408="Annuity",SUMIFS('Annuity Prices'!BO:BO,'Annuity Prices'!$B:$B,$D408,'Annuity Prices'!$E:$E,$G408),IF($B408="RAB Short",SUMIFS('RAB Prices Short'!BO:BO,'RAB Prices Short'!$B:$B,'All Prices combined'!$D408,'RAB Prices Short'!$E:$E,'All Prices combined'!$G408),IF($B408="RAB Long",SUMIFS('RAB Prices Long'!BO:BO,'RAB Prices Long'!$B:$B,'All Prices combined'!$D408,'RAB Prices Long'!$E:$E,'All Prices combined'!$G408)))),2)</f>
        <v>0</v>
      </c>
      <c r="BM408" s="2">
        <f>ROUND(IF($B408="Annuity",SUMIFS('Annuity Prices'!BP:BP,'Annuity Prices'!$B:$B,$D408,'Annuity Prices'!$E:$E,$G408),IF($B408="RAB Short",SUMIFS('RAB Prices Short'!BP:BP,'RAB Prices Short'!$B:$B,'All Prices combined'!$D408,'RAB Prices Short'!$E:$E,'All Prices combined'!$G408),IF($B408="RAB Long",SUMIFS('RAB Prices Long'!BP:BP,'RAB Prices Long'!$B:$B,'All Prices combined'!$D408,'RAB Prices Long'!$E:$E,'All Prices combined'!$G408)))),2)</f>
        <v>0</v>
      </c>
      <c r="BN408" s="2">
        <f>ROUND(IF($B408="Annuity",SUMIFS('Annuity Prices'!BQ:BQ,'Annuity Prices'!$B:$B,$D408,'Annuity Prices'!$E:$E,$G408),IF($B408="RAB Short",SUMIFS('RAB Prices Short'!BQ:BQ,'RAB Prices Short'!$B:$B,'All Prices combined'!$D408,'RAB Prices Short'!$E:$E,'All Prices combined'!$G408),IF($B408="RAB Long",SUMIFS('RAB Prices Long'!BQ:BQ,'RAB Prices Long'!$B:$B,'All Prices combined'!$D408,'RAB Prices Long'!$E:$E,'All Prices combined'!$G408)))),2)</f>
        <v>0</v>
      </c>
      <c r="BO408" s="2">
        <f>ROUND(IF($B408="Annuity",SUMIFS('Annuity Prices'!BR:BR,'Annuity Prices'!$B:$B,$D408,'Annuity Prices'!$E:$E,$G408),IF($B408="RAB Short",SUMIFS('RAB Prices Short'!BR:BR,'RAB Prices Short'!$B:$B,'All Prices combined'!$D408,'RAB Prices Short'!$E:$E,'All Prices combined'!$G408),IF($B408="RAB Long",SUMIFS('RAB Prices Long'!BR:BR,'RAB Prices Long'!$B:$B,'All Prices combined'!$D408,'RAB Prices Long'!$E:$E,'All Prices combined'!$G408)))),2)</f>
        <v>0</v>
      </c>
      <c r="BP408" s="2">
        <f>ROUND(IF($B408="Annuity",SUMIFS('Annuity Prices'!BS:BS,'Annuity Prices'!$B:$B,$D408,'Annuity Prices'!$E:$E,$G408),IF($B408="RAB Short",SUMIFS('RAB Prices Short'!BS:BS,'RAB Prices Short'!$B:$B,'All Prices combined'!$D408,'RAB Prices Short'!$E:$E,'All Prices combined'!$G408),IF($B408="RAB Long",SUMIFS('RAB Prices Long'!BS:BS,'RAB Prices Long'!$B:$B,'All Prices combined'!$D408,'RAB Prices Long'!$E:$E,'All Prices combined'!$G408)))),2)</f>
        <v>0</v>
      </c>
      <c r="BQ408" s="2">
        <f>ROUND(IF($B408="Annuity",SUMIFS('Annuity Prices'!BT:BT,'Annuity Prices'!$B:$B,$D408,'Annuity Prices'!$E:$E,$G408),IF($B408="RAB Short",SUMIFS('RAB Prices Short'!BT:BT,'RAB Prices Short'!$B:$B,'All Prices combined'!$D408,'RAB Prices Short'!$E:$E,'All Prices combined'!$G408),IF($B408="RAB Long",SUMIFS('RAB Prices Long'!BT:BT,'RAB Prices Long'!$B:$B,'All Prices combined'!$D408,'RAB Prices Long'!$E:$E,'All Prices combined'!$G408)))),2)</f>
        <v>0</v>
      </c>
      <c r="BR408" s="2">
        <f>ROUND(IF($B408="Annuity",SUMIFS('Annuity Prices'!BU:BU,'Annuity Prices'!$B:$B,$D408,'Annuity Prices'!$E:$E,$G408),IF($B408="RAB Short",SUMIFS('RAB Prices Short'!BU:BU,'RAB Prices Short'!$B:$B,'All Prices combined'!$D408,'RAB Prices Short'!$E:$E,'All Prices combined'!$G408),IF($B408="RAB Long",SUMIFS('RAB Prices Long'!BU:BU,'RAB Prices Long'!$B:$B,'All Prices combined'!$D408,'RAB Prices Long'!$E:$E,'All Prices combined'!$G408)))),2)</f>
        <v>0</v>
      </c>
      <c r="BS408" s="2">
        <f>ROUND(IF($B408="Annuity",SUMIFS('Annuity Prices'!BV:BV,'Annuity Prices'!$B:$B,$D408,'Annuity Prices'!$E:$E,$G408),IF($B408="RAB Short",SUMIFS('RAB Prices Short'!BV:BV,'RAB Prices Short'!$B:$B,'All Prices combined'!$D408,'RAB Prices Short'!$E:$E,'All Prices combined'!$G408),IF($B408="RAB Long",SUMIFS('RAB Prices Long'!BV:BV,'RAB Prices Long'!$B:$B,'All Prices combined'!$D408,'RAB Prices Long'!$E:$E,'All Prices combined'!$G408)))),2)</f>
        <v>0</v>
      </c>
      <c r="BT408" s="2">
        <f>ROUND(IF($B408="Annuity",SUMIFS('Annuity Prices'!BW:BW,'Annuity Prices'!$B:$B,$D408,'Annuity Prices'!$E:$E,$G408),IF($B408="RAB Short",SUMIFS('RAB Prices Short'!BW:BW,'RAB Prices Short'!$B:$B,'All Prices combined'!$D408,'RAB Prices Short'!$E:$E,'All Prices combined'!$G408),IF($B408="RAB Long",SUMIFS('RAB Prices Long'!BW:BW,'RAB Prices Long'!$B:$B,'All Prices combined'!$D408,'RAB Prices Long'!$E:$E,'All Prices combined'!$G408)))),2)</f>
        <v>0</v>
      </c>
      <c r="BU408" s="2">
        <f>ROUND(IF($B408="Annuity",SUMIFS('Annuity Prices'!BX:BX,'Annuity Prices'!$B:$B,$D408,'Annuity Prices'!$E:$E,$G408),IF($B408="RAB Short",SUMIFS('RAB Prices Short'!BX:BX,'RAB Prices Short'!$B:$B,'All Prices combined'!$D408,'RAB Prices Short'!$E:$E,'All Prices combined'!$G408),IF($B408="RAB Long",SUMIFS('RAB Prices Long'!BX:BX,'RAB Prices Long'!$B:$B,'All Prices combined'!$D408,'RAB Prices Long'!$E:$E,'All Prices combined'!$G408)))),2)</f>
        <v>0</v>
      </c>
    </row>
    <row r="409" spans="2:73" x14ac:dyDescent="0.25">
      <c r="B409" t="s">
        <v>45</v>
      </c>
      <c r="C409">
        <v>6</v>
      </c>
      <c r="D409" t="s">
        <v>141</v>
      </c>
      <c r="E409" t="s">
        <v>139</v>
      </c>
      <c r="G409" t="s">
        <v>38</v>
      </c>
      <c r="H409" t="s">
        <v>128</v>
      </c>
      <c r="I409" s="2">
        <f>ROUND(IF($B409="Annuity",SUMIFS('Annuity Prices'!L:L,'Annuity Prices'!$B:$B,$D409,'Annuity Prices'!$E:$E,$G409),IF($B409="RAB Short",SUMIFS('RAB Prices Short'!L:L,'RAB Prices Short'!$B:$B,'All Prices combined'!$D409,'RAB Prices Short'!$E:$E,'All Prices combined'!$G409),IF($B409="RAB Long",SUMIFS('RAB Prices Long'!L:L,'RAB Prices Long'!$B:$B,'All Prices combined'!$D409,'RAB Prices Long'!$E:$E,'All Prices combined'!$G409)))),2)</f>
        <v>0</v>
      </c>
      <c r="J409" s="2">
        <f>ROUND(IF($B409="Annuity",SUMIFS('Annuity Prices'!M:M,'Annuity Prices'!$B:$B,$D409,'Annuity Prices'!$E:$E,$G409),IF($B409="RAB Short",SUMIFS('RAB Prices Short'!M:M,'RAB Prices Short'!$B:$B,'All Prices combined'!$D409,'RAB Prices Short'!$E:$E,'All Prices combined'!$G409),IF($B409="RAB Long",SUMIFS('RAB Prices Long'!M:M,'RAB Prices Long'!$B:$B,'All Prices combined'!$D409,'RAB Prices Long'!$E:$E,'All Prices combined'!$G409)))),2)</f>
        <v>0</v>
      </c>
      <c r="K409" s="2">
        <f>ROUND(IF($B409="Annuity",SUMIFS('Annuity Prices'!N:N,'Annuity Prices'!$B:$B,$D409,'Annuity Prices'!$E:$E,$G409),IF($B409="RAB Short",SUMIFS('RAB Prices Short'!N:N,'RAB Prices Short'!$B:$B,'All Prices combined'!$D409,'RAB Prices Short'!$E:$E,'All Prices combined'!$G409),IF($B409="RAB Long",SUMIFS('RAB Prices Long'!N:N,'RAB Prices Long'!$B:$B,'All Prices combined'!$D409,'RAB Prices Long'!$E:$E,'All Prices combined'!$G409)))),2)</f>
        <v>97.6</v>
      </c>
      <c r="L409" s="2">
        <f>ROUND(IF($B409="Annuity",SUMIFS('Annuity Prices'!O:O,'Annuity Prices'!$B:$B,$D409,'Annuity Prices'!$E:$E,$G409),IF($B409="RAB Short",SUMIFS('RAB Prices Short'!O:O,'RAB Prices Short'!$B:$B,'All Prices combined'!$D409,'RAB Prices Short'!$E:$E,'All Prices combined'!$G409),IF($B409="RAB Long",SUMIFS('RAB Prices Long'!O:O,'RAB Prices Long'!$B:$B,'All Prices combined'!$D409,'RAB Prices Long'!$E:$E,'All Prices combined'!$G409)))),2)</f>
        <v>100.4</v>
      </c>
      <c r="M409" s="2">
        <f>ROUND(IF($B409="Annuity",SUMIFS('Annuity Prices'!P:P,'Annuity Prices'!$B:$B,$D409,'Annuity Prices'!$E:$E,$G409),IF($B409="RAB Short",SUMIFS('RAB Prices Short'!P:P,'RAB Prices Short'!$B:$B,'All Prices combined'!$D409,'RAB Prices Short'!$E:$E,'All Prices combined'!$G409),IF($B409="RAB Long",SUMIFS('RAB Prices Long'!P:P,'RAB Prices Long'!$B:$B,'All Prices combined'!$D409,'RAB Prices Long'!$E:$E,'All Prices combined'!$G409)))),2)</f>
        <v>105.85</v>
      </c>
      <c r="N409" s="2">
        <f>ROUND(IF($B409="Annuity",SUMIFS('Annuity Prices'!Q:Q,'Annuity Prices'!$B:$B,$D409,'Annuity Prices'!$E:$E,$G409),IF($B409="RAB Short",SUMIFS('RAB Prices Short'!Q:Q,'RAB Prices Short'!$B:$B,'All Prices combined'!$D409,'RAB Prices Short'!$E:$E,'All Prices combined'!$G409),IF($B409="RAB Long",SUMIFS('RAB Prices Long'!Q:Q,'RAB Prices Long'!$B:$B,'All Prices combined'!$D409,'RAB Prices Long'!$E:$E,'All Prices combined'!$G409)))),2)</f>
        <v>108.5</v>
      </c>
      <c r="O409" s="2">
        <f>ROUND(IF($B409="Annuity",SUMIFS('Annuity Prices'!R:R,'Annuity Prices'!$B:$B,$D409,'Annuity Prices'!$E:$E,$G409),IF($B409="RAB Short",SUMIFS('RAB Prices Short'!R:R,'RAB Prices Short'!$B:$B,'All Prices combined'!$D409,'RAB Prices Short'!$E:$E,'All Prices combined'!$G409),IF($B409="RAB Long",SUMIFS('RAB Prices Long'!R:R,'RAB Prices Long'!$B:$B,'All Prices combined'!$D409,'RAB Prices Long'!$E:$E,'All Prices combined'!$G409)))),2)</f>
        <v>111.21</v>
      </c>
      <c r="P409" s="2">
        <f>ROUND(IF($B409="Annuity",SUMIFS('Annuity Prices'!S:S,'Annuity Prices'!$B:$B,$D409,'Annuity Prices'!$E:$E,$G409),IF($B409="RAB Short",SUMIFS('RAB Prices Short'!S:S,'RAB Prices Short'!$B:$B,'All Prices combined'!$D409,'RAB Prices Short'!$E:$E,'All Prices combined'!$G409),IF($B409="RAB Long",SUMIFS('RAB Prices Long'!S:S,'RAB Prices Long'!$B:$B,'All Prices combined'!$D409,'RAB Prices Long'!$E:$E,'All Prices combined'!$G409)))),2)</f>
        <v>113.99</v>
      </c>
      <c r="Q409" s="2">
        <f>ROUND(IF($B409="Annuity",SUMIFS('Annuity Prices'!T:T,'Annuity Prices'!$B:$B,$D409,'Annuity Prices'!$E:$E,$G409),IF($B409="RAB Short",SUMIFS('RAB Prices Short'!T:T,'RAB Prices Short'!$B:$B,'All Prices combined'!$D409,'RAB Prices Short'!$E:$E,'All Prices combined'!$G409),IF($B409="RAB Long",SUMIFS('RAB Prices Long'!T:T,'RAB Prices Long'!$B:$B,'All Prices combined'!$D409,'RAB Prices Long'!$E:$E,'All Prices combined'!$G409)))),2)</f>
        <v>118.02</v>
      </c>
      <c r="R409" s="2">
        <f>ROUND(IF($B409="Annuity",SUMIFS('Annuity Prices'!U:U,'Annuity Prices'!$B:$B,$D409,'Annuity Prices'!$E:$E,$G409),IF($B409="RAB Short",SUMIFS('RAB Prices Short'!U:U,'RAB Prices Short'!$B:$B,'All Prices combined'!$D409,'RAB Prices Short'!$E:$E,'All Prices combined'!$G409),IF($B409="RAB Long",SUMIFS('RAB Prices Long'!U:U,'RAB Prices Long'!$B:$B,'All Prices combined'!$D409,'RAB Prices Long'!$E:$E,'All Prices combined'!$G409)))),2)</f>
        <v>120.97</v>
      </c>
      <c r="S409" s="2">
        <f>ROUND(IF($B409="Annuity",SUMIFS('Annuity Prices'!V:V,'Annuity Prices'!$B:$B,$D409,'Annuity Prices'!$E:$E,$G409),IF($B409="RAB Short",SUMIFS('RAB Prices Short'!V:V,'RAB Prices Short'!$B:$B,'All Prices combined'!$D409,'RAB Prices Short'!$E:$E,'All Prices combined'!$G409),IF($B409="RAB Long",SUMIFS('RAB Prices Long'!V:V,'RAB Prices Long'!$B:$B,'All Prices combined'!$D409,'RAB Prices Long'!$E:$E,'All Prices combined'!$G409)))),2)</f>
        <v>124</v>
      </c>
      <c r="T409" s="2">
        <f>ROUND(IF($B409="Annuity",SUMIFS('Annuity Prices'!W:W,'Annuity Prices'!$B:$B,$D409,'Annuity Prices'!$E:$E,$G409),IF($B409="RAB Short",SUMIFS('RAB Prices Short'!W:W,'RAB Prices Short'!$B:$B,'All Prices combined'!$D409,'RAB Prices Short'!$E:$E,'All Prices combined'!$G409),IF($B409="RAB Long",SUMIFS('RAB Prices Long'!W:W,'RAB Prices Long'!$B:$B,'All Prices combined'!$D409,'RAB Prices Long'!$E:$E,'All Prices combined'!$G409)))),2)</f>
        <v>127.1</v>
      </c>
      <c r="U409" s="2">
        <f>ROUND(IF($B409="Annuity",SUMIFS('Annuity Prices'!X:X,'Annuity Prices'!$B:$B,$D409,'Annuity Prices'!$E:$E,$G409),IF($B409="RAB Short",SUMIFS('RAB Prices Short'!X:X,'RAB Prices Short'!$B:$B,'All Prices combined'!$D409,'RAB Prices Short'!$E:$E,'All Prices combined'!$G409),IF($B409="RAB Long",SUMIFS('RAB Prices Long'!X:X,'RAB Prices Long'!$B:$B,'All Prices combined'!$D409,'RAB Prices Long'!$E:$E,'All Prices combined'!$G409)))),2)</f>
        <v>132.83000000000001</v>
      </c>
      <c r="V409" s="2">
        <f>ROUND(IF($B409="Annuity",SUMIFS('Annuity Prices'!Y:Y,'Annuity Prices'!$B:$B,$D409,'Annuity Prices'!$E:$E,$G409),IF($B409="RAB Short",SUMIFS('RAB Prices Short'!Y:Y,'RAB Prices Short'!$B:$B,'All Prices combined'!$D409,'RAB Prices Short'!$E:$E,'All Prices combined'!$G409),IF($B409="RAB Long",SUMIFS('RAB Prices Long'!Y:Y,'RAB Prices Long'!$B:$B,'All Prices combined'!$D409,'RAB Prices Long'!$E:$E,'All Prices combined'!$G409)))),2)</f>
        <v>136.15</v>
      </c>
      <c r="W409" s="2">
        <f>ROUND(IF($B409="Annuity",SUMIFS('Annuity Prices'!Z:Z,'Annuity Prices'!$B:$B,$D409,'Annuity Prices'!$E:$E,$G409),IF($B409="RAB Short",SUMIFS('RAB Prices Short'!Z:Z,'RAB Prices Short'!$B:$B,'All Prices combined'!$D409,'RAB Prices Short'!$E:$E,'All Prices combined'!$G409),IF($B409="RAB Long",SUMIFS('RAB Prices Long'!Z:Z,'RAB Prices Long'!$B:$B,'All Prices combined'!$D409,'RAB Prices Long'!$E:$E,'All Prices combined'!$G409)))),2)</f>
        <v>139.56</v>
      </c>
      <c r="X409" s="2">
        <f>ROUND(IF($B409="Annuity",SUMIFS('Annuity Prices'!AA:AA,'Annuity Prices'!$B:$B,$D409,'Annuity Prices'!$E:$E,$G409),IF($B409="RAB Short",SUMIFS('RAB Prices Short'!AA:AA,'RAB Prices Short'!$B:$B,'All Prices combined'!$D409,'RAB Prices Short'!$E:$E,'All Prices combined'!$G409),IF($B409="RAB Long",SUMIFS('RAB Prices Long'!AA:AA,'RAB Prices Long'!$B:$B,'All Prices combined'!$D409,'RAB Prices Long'!$E:$E,'All Prices combined'!$G409)))),2)</f>
        <v>143.05000000000001</v>
      </c>
      <c r="Y409" s="2">
        <f>ROUND(IF($B409="Annuity",SUMIFS('Annuity Prices'!AB:AB,'Annuity Prices'!$B:$B,$D409,'Annuity Prices'!$E:$E,$G409),IF($B409="RAB Short",SUMIFS('RAB Prices Short'!AB:AB,'RAB Prices Short'!$B:$B,'All Prices combined'!$D409,'RAB Prices Short'!$E:$E,'All Prices combined'!$G409),IF($B409="RAB Long",SUMIFS('RAB Prices Long'!AB:AB,'RAB Prices Long'!$B:$B,'All Prices combined'!$D409,'RAB Prices Long'!$E:$E,'All Prices combined'!$G409)))),2)</f>
        <v>147.85</v>
      </c>
      <c r="Z409" s="2">
        <f>ROUND(IF($B409="Annuity",SUMIFS('Annuity Prices'!AC:AC,'Annuity Prices'!$B:$B,$D409,'Annuity Prices'!$E:$E,$G409),IF($B409="RAB Short",SUMIFS('RAB Prices Short'!AC:AC,'RAB Prices Short'!$B:$B,'All Prices combined'!$D409,'RAB Prices Short'!$E:$E,'All Prices combined'!$G409),IF($B409="RAB Long",SUMIFS('RAB Prices Long'!AC:AC,'RAB Prices Long'!$B:$B,'All Prices combined'!$D409,'RAB Prices Long'!$E:$E,'All Prices combined'!$G409)))),2)</f>
        <v>151.55000000000001</v>
      </c>
      <c r="AA409" s="2">
        <f>ROUND(IF($B409="Annuity",SUMIFS('Annuity Prices'!AD:AD,'Annuity Prices'!$B:$B,$D409,'Annuity Prices'!$E:$E,$G409),IF($B409="RAB Short",SUMIFS('RAB Prices Short'!AD:AD,'RAB Prices Short'!$B:$B,'All Prices combined'!$D409,'RAB Prices Short'!$E:$E,'All Prices combined'!$G409),IF($B409="RAB Long",SUMIFS('RAB Prices Long'!AD:AD,'RAB Prices Long'!$B:$B,'All Prices combined'!$D409,'RAB Prices Long'!$E:$E,'All Prices combined'!$G409)))),2)</f>
        <v>155.34</v>
      </c>
      <c r="AB409" s="2">
        <f>ROUND(IF($B409="Annuity",SUMIFS('Annuity Prices'!AE:AE,'Annuity Prices'!$B:$B,$D409,'Annuity Prices'!$E:$E,$G409),IF($B409="RAB Short",SUMIFS('RAB Prices Short'!AE:AE,'RAB Prices Short'!$B:$B,'All Prices combined'!$D409,'RAB Prices Short'!$E:$E,'All Prices combined'!$G409),IF($B409="RAB Long",SUMIFS('RAB Prices Long'!AE:AE,'RAB Prices Long'!$B:$B,'All Prices combined'!$D409,'RAB Prices Long'!$E:$E,'All Prices combined'!$G409)))),2)</f>
        <v>159.22</v>
      </c>
      <c r="AC409" s="2">
        <f>ROUND(IF($B409="Annuity",SUMIFS('Annuity Prices'!AF:AF,'Annuity Prices'!$B:$B,$D409,'Annuity Prices'!$E:$E,$G409),IF($B409="RAB Short",SUMIFS('RAB Prices Short'!AF:AF,'RAB Prices Short'!$B:$B,'All Prices combined'!$D409,'RAB Prices Short'!$E:$E,'All Prices combined'!$G409),IF($B409="RAB Long",SUMIFS('RAB Prices Long'!AF:AF,'RAB Prices Long'!$B:$B,'All Prices combined'!$D409,'RAB Prices Long'!$E:$E,'All Prices combined'!$G409)))),2)</f>
        <v>166.79</v>
      </c>
      <c r="AD409" s="2">
        <f>ROUND(IF($B409="Annuity",SUMIFS('Annuity Prices'!AG:AG,'Annuity Prices'!$B:$B,$D409,'Annuity Prices'!$E:$E,$G409),IF($B409="RAB Short",SUMIFS('RAB Prices Short'!AG:AG,'RAB Prices Short'!$B:$B,'All Prices combined'!$D409,'RAB Prices Short'!$E:$E,'All Prices combined'!$G409),IF($B409="RAB Long",SUMIFS('RAB Prices Long'!AG:AG,'RAB Prices Long'!$B:$B,'All Prices combined'!$D409,'RAB Prices Long'!$E:$E,'All Prices combined'!$G409)))),2)</f>
        <v>170.96</v>
      </c>
      <c r="AE409" s="2">
        <f>ROUND(IF($B409="Annuity",SUMIFS('Annuity Prices'!AH:AH,'Annuity Prices'!$B:$B,$D409,'Annuity Prices'!$E:$E,$G409),IF($B409="RAB Short",SUMIFS('RAB Prices Short'!AH:AH,'RAB Prices Short'!$B:$B,'All Prices combined'!$D409,'RAB Prices Short'!$E:$E,'All Prices combined'!$G409),IF($B409="RAB Long",SUMIFS('RAB Prices Long'!AH:AH,'RAB Prices Long'!$B:$B,'All Prices combined'!$D409,'RAB Prices Long'!$E:$E,'All Prices combined'!$G409)))),2)</f>
        <v>175.23</v>
      </c>
      <c r="AF409" s="2">
        <f>ROUND(IF($B409="Annuity",SUMIFS('Annuity Prices'!AI:AI,'Annuity Prices'!$B:$B,$D409,'Annuity Prices'!$E:$E,$G409),IF($B409="RAB Short",SUMIFS('RAB Prices Short'!AI:AI,'RAB Prices Short'!$B:$B,'All Prices combined'!$D409,'RAB Prices Short'!$E:$E,'All Prices combined'!$G409),IF($B409="RAB Long",SUMIFS('RAB Prices Long'!AI:AI,'RAB Prices Long'!$B:$B,'All Prices combined'!$D409,'RAB Prices Long'!$E:$E,'All Prices combined'!$G409)))),2)</f>
        <v>179.61</v>
      </c>
      <c r="AG409" s="2">
        <f>ROUND(IF($B409="Annuity",SUMIFS('Annuity Prices'!AJ:AJ,'Annuity Prices'!$B:$B,$D409,'Annuity Prices'!$E:$E,$G409),IF($B409="RAB Short",SUMIFS('RAB Prices Short'!AJ:AJ,'RAB Prices Short'!$B:$B,'All Prices combined'!$D409,'RAB Prices Short'!$E:$E,'All Prices combined'!$G409),IF($B409="RAB Long",SUMIFS('RAB Prices Long'!AJ:AJ,'RAB Prices Long'!$B:$B,'All Prices combined'!$D409,'RAB Prices Long'!$E:$E,'All Prices combined'!$G409)))),2)</f>
        <v>182.54</v>
      </c>
      <c r="AH409" s="2">
        <f>ROUND(IF($B409="Annuity",SUMIFS('Annuity Prices'!AK:AK,'Annuity Prices'!$B:$B,$D409,'Annuity Prices'!$E:$E,$G409),IF($B409="RAB Short",SUMIFS('RAB Prices Short'!AK:AK,'RAB Prices Short'!$B:$B,'All Prices combined'!$D409,'RAB Prices Short'!$E:$E,'All Prices combined'!$G409),IF($B409="RAB Long",SUMIFS('RAB Prices Long'!AK:AK,'RAB Prices Long'!$B:$B,'All Prices combined'!$D409,'RAB Prices Long'!$E:$E,'All Prices combined'!$G409)))),2)</f>
        <v>187.1</v>
      </c>
      <c r="AI409" s="2">
        <f>ROUND(IF($B409="Annuity",SUMIFS('Annuity Prices'!AL:AL,'Annuity Prices'!$B:$B,$D409,'Annuity Prices'!$E:$E,$G409),IF($B409="RAB Short",SUMIFS('RAB Prices Short'!AL:AL,'RAB Prices Short'!$B:$B,'All Prices combined'!$D409,'RAB Prices Short'!$E:$E,'All Prices combined'!$G409),IF($B409="RAB Long",SUMIFS('RAB Prices Long'!AL:AL,'RAB Prices Long'!$B:$B,'All Prices combined'!$D409,'RAB Prices Long'!$E:$E,'All Prices combined'!$G409)))),2)</f>
        <v>191.78</v>
      </c>
      <c r="AJ409" s="2">
        <f>ROUND(IF($B409="Annuity",SUMIFS('Annuity Prices'!AM:AM,'Annuity Prices'!$B:$B,$D409,'Annuity Prices'!$E:$E,$G409),IF($B409="RAB Short",SUMIFS('RAB Prices Short'!AM:AM,'RAB Prices Short'!$B:$B,'All Prices combined'!$D409,'RAB Prices Short'!$E:$E,'All Prices combined'!$G409),IF($B409="RAB Long",SUMIFS('RAB Prices Long'!AM:AM,'RAB Prices Long'!$B:$B,'All Prices combined'!$D409,'RAB Prices Long'!$E:$E,'All Prices combined'!$G409)))),2)</f>
        <v>196.57</v>
      </c>
      <c r="AK409" s="2">
        <f>ROUND(IF($B409="Annuity",SUMIFS('Annuity Prices'!AN:AN,'Annuity Prices'!$B:$B,$D409,'Annuity Prices'!$E:$E,$G409),IF($B409="RAB Short",SUMIFS('RAB Prices Short'!AN:AN,'RAB Prices Short'!$B:$B,'All Prices combined'!$D409,'RAB Prices Short'!$E:$E,'All Prices combined'!$G409),IF($B409="RAB Long",SUMIFS('RAB Prices Long'!AN:AN,'RAB Prices Long'!$B:$B,'All Prices combined'!$D409,'RAB Prices Long'!$E:$E,'All Prices combined'!$G409)))),2)</f>
        <v>201.87</v>
      </c>
      <c r="AL409" s="2">
        <f>ROUND(IF($B409="Annuity",SUMIFS('Annuity Prices'!AO:AO,'Annuity Prices'!$B:$B,$D409,'Annuity Prices'!$E:$E,$G409),IF($B409="RAB Short",SUMIFS('RAB Prices Short'!AO:AO,'RAB Prices Short'!$B:$B,'All Prices combined'!$D409,'RAB Prices Short'!$E:$E,'All Prices combined'!$G409),IF($B409="RAB Long",SUMIFS('RAB Prices Long'!AO:AO,'RAB Prices Long'!$B:$B,'All Prices combined'!$D409,'RAB Prices Long'!$E:$E,'All Prices combined'!$G409)))),2)</f>
        <v>206.92</v>
      </c>
      <c r="AM409" s="2">
        <f>ROUND(IF($B409="Annuity",SUMIFS('Annuity Prices'!AP:AP,'Annuity Prices'!$B:$B,$D409,'Annuity Prices'!$E:$E,$G409),IF($B409="RAB Short",SUMIFS('RAB Prices Short'!AP:AP,'RAB Prices Short'!$B:$B,'All Prices combined'!$D409,'RAB Prices Short'!$E:$E,'All Prices combined'!$G409),IF($B409="RAB Long",SUMIFS('RAB Prices Long'!AP:AP,'RAB Prices Long'!$B:$B,'All Prices combined'!$D409,'RAB Prices Long'!$E:$E,'All Prices combined'!$G409)))),2)</f>
        <v>212.09</v>
      </c>
      <c r="AN409" s="2">
        <f>ROUND(IF($B409="Annuity",SUMIFS('Annuity Prices'!AQ:AQ,'Annuity Prices'!$B:$B,$D409,'Annuity Prices'!$E:$E,$G409),IF($B409="RAB Short",SUMIFS('RAB Prices Short'!AQ:AQ,'RAB Prices Short'!$B:$B,'All Prices combined'!$D409,'RAB Prices Short'!$E:$E,'All Prices combined'!$G409),IF($B409="RAB Long",SUMIFS('RAB Prices Long'!AQ:AQ,'RAB Prices Long'!$B:$B,'All Prices combined'!$D409,'RAB Prices Long'!$E:$E,'All Prices combined'!$G409)))),2)</f>
        <v>217.39</v>
      </c>
      <c r="AO409" s="2">
        <f>ROUND(IF($B409="Annuity",SUMIFS('Annuity Prices'!AR:AR,'Annuity Prices'!$B:$B,$D409,'Annuity Prices'!$E:$E,$G409),IF($B409="RAB Short",SUMIFS('RAB Prices Short'!AR:AR,'RAB Prices Short'!$B:$B,'All Prices combined'!$D409,'RAB Prices Short'!$E:$E,'All Prices combined'!$G409),IF($B409="RAB Long",SUMIFS('RAB Prices Long'!AR:AR,'RAB Prices Long'!$B:$B,'All Prices combined'!$D409,'RAB Prices Long'!$E:$E,'All Prices combined'!$G409)))),2)</f>
        <v>0</v>
      </c>
      <c r="AP409" s="2">
        <f>ROUND(IF($B409="Annuity",SUMIFS('Annuity Prices'!AS:AS,'Annuity Prices'!$B:$B,$D409,'Annuity Prices'!$E:$E,$G409),IF($B409="RAB Short",SUMIFS('RAB Prices Short'!AS:AS,'RAB Prices Short'!$B:$B,'All Prices combined'!$D409,'RAB Prices Short'!$E:$E,'All Prices combined'!$G409),IF($B409="RAB Long",SUMIFS('RAB Prices Long'!AS:AS,'RAB Prices Long'!$B:$B,'All Prices combined'!$D409,'RAB Prices Long'!$E:$E,'All Prices combined'!$G409)))),2)</f>
        <v>0</v>
      </c>
      <c r="AQ409" s="2">
        <f>ROUND(IF($B409="Annuity",SUMIFS('Annuity Prices'!AT:AT,'Annuity Prices'!$B:$B,$D409,'Annuity Prices'!$E:$E,$G409),IF($B409="RAB Short",SUMIFS('RAB Prices Short'!AT:AT,'RAB Prices Short'!$B:$B,'All Prices combined'!$D409,'RAB Prices Short'!$E:$E,'All Prices combined'!$G409),IF($B409="RAB Long",SUMIFS('RAB Prices Long'!AT:AT,'RAB Prices Long'!$B:$B,'All Prices combined'!$D409,'RAB Prices Long'!$E:$E,'All Prices combined'!$G409)))),2)</f>
        <v>37.54</v>
      </c>
      <c r="AR409" s="2">
        <f>ROUND(IF($B409="Annuity",SUMIFS('Annuity Prices'!AU:AU,'Annuity Prices'!$B:$B,$D409,'Annuity Prices'!$E:$E,$G409),IF($B409="RAB Short",SUMIFS('RAB Prices Short'!AU:AU,'RAB Prices Short'!$B:$B,'All Prices combined'!$D409,'RAB Prices Short'!$E:$E,'All Prices combined'!$G409),IF($B409="RAB Long",SUMIFS('RAB Prices Long'!AU:AU,'RAB Prices Long'!$B:$B,'All Prices combined'!$D409,'RAB Prices Long'!$E:$E,'All Prices combined'!$G409)))),2)</f>
        <v>41.38</v>
      </c>
      <c r="AS409" s="2">
        <f>ROUND(IF($B409="Annuity",SUMIFS('Annuity Prices'!AV:AV,'Annuity Prices'!$B:$B,$D409,'Annuity Prices'!$E:$E,$G409),IF($B409="RAB Short",SUMIFS('RAB Prices Short'!AV:AV,'RAB Prices Short'!$B:$B,'All Prices combined'!$D409,'RAB Prices Short'!$E:$E,'All Prices combined'!$G409),IF($B409="RAB Long",SUMIFS('RAB Prices Long'!AV:AV,'RAB Prices Long'!$B:$B,'All Prices combined'!$D409,'RAB Prices Long'!$E:$E,'All Prices combined'!$G409)))),2)</f>
        <v>45.41</v>
      </c>
      <c r="AT409" s="2">
        <f>ROUND(IF($B409="Annuity",SUMIFS('Annuity Prices'!AW:AW,'Annuity Prices'!$B:$B,$D409,'Annuity Prices'!$E:$E,$G409),IF($B409="RAB Short",SUMIFS('RAB Prices Short'!AW:AW,'RAB Prices Short'!$B:$B,'All Prices combined'!$D409,'RAB Prices Short'!$E:$E,'All Prices combined'!$G409),IF($B409="RAB Long",SUMIFS('RAB Prices Long'!AW:AW,'RAB Prices Long'!$B:$B,'All Prices combined'!$D409,'RAB Prices Long'!$E:$E,'All Prices combined'!$G409)))),2)</f>
        <v>49.64</v>
      </c>
      <c r="AU409" s="2">
        <f>ROUND(IF($B409="Annuity",SUMIFS('Annuity Prices'!AX:AX,'Annuity Prices'!$B:$B,$D409,'Annuity Prices'!$E:$E,$G409),IF($B409="RAB Short",SUMIFS('RAB Prices Short'!AX:AX,'RAB Prices Short'!$B:$B,'All Prices combined'!$D409,'RAB Prices Short'!$E:$E,'All Prices combined'!$G409),IF($B409="RAB Long",SUMIFS('RAB Prices Long'!AX:AX,'RAB Prices Long'!$B:$B,'All Prices combined'!$D409,'RAB Prices Long'!$E:$E,'All Prices combined'!$G409)))),2)</f>
        <v>54.07</v>
      </c>
      <c r="AV409" s="2">
        <f>ROUND(IF($B409="Annuity",SUMIFS('Annuity Prices'!AY:AY,'Annuity Prices'!$B:$B,$D409,'Annuity Prices'!$E:$E,$G409),IF($B409="RAB Short",SUMIFS('RAB Prices Short'!AY:AY,'RAB Prices Short'!$B:$B,'All Prices combined'!$D409,'RAB Prices Short'!$E:$E,'All Prices combined'!$G409),IF($B409="RAB Long",SUMIFS('RAB Prices Long'!AY:AY,'RAB Prices Long'!$B:$B,'All Prices combined'!$D409,'RAB Prices Long'!$E:$E,'All Prices combined'!$G409)))),2)</f>
        <v>58.72</v>
      </c>
      <c r="AW409" s="2">
        <f>ROUND(IF($B409="Annuity",SUMIFS('Annuity Prices'!AZ:AZ,'Annuity Prices'!$B:$B,$D409,'Annuity Prices'!$E:$E,$G409),IF($B409="RAB Short",SUMIFS('RAB Prices Short'!AZ:AZ,'RAB Prices Short'!$B:$B,'All Prices combined'!$D409,'RAB Prices Short'!$E:$E,'All Prices combined'!$G409),IF($B409="RAB Long",SUMIFS('RAB Prices Long'!AZ:AZ,'RAB Prices Long'!$B:$B,'All Prices combined'!$D409,'RAB Prices Long'!$E:$E,'All Prices combined'!$G409)))),2)</f>
        <v>63.59</v>
      </c>
      <c r="AX409" s="2">
        <f>ROUND(IF($B409="Annuity",SUMIFS('Annuity Prices'!BA:BA,'Annuity Prices'!$B:$B,$D409,'Annuity Prices'!$E:$E,$G409),IF($B409="RAB Short",SUMIFS('RAB Prices Short'!BA:BA,'RAB Prices Short'!$B:$B,'All Prices combined'!$D409,'RAB Prices Short'!$E:$E,'All Prices combined'!$G409),IF($B409="RAB Long",SUMIFS('RAB Prices Long'!BA:BA,'RAB Prices Long'!$B:$B,'All Prices combined'!$D409,'RAB Prices Long'!$E:$E,'All Prices combined'!$G409)))),2)</f>
        <v>68.69</v>
      </c>
      <c r="AY409" s="2">
        <f>ROUND(IF($B409="Annuity",SUMIFS('Annuity Prices'!BB:BB,'Annuity Prices'!$B:$B,$D409,'Annuity Prices'!$E:$E,$G409),IF($B409="RAB Short",SUMIFS('RAB Prices Short'!BB:BB,'RAB Prices Short'!$B:$B,'All Prices combined'!$D409,'RAB Prices Short'!$E:$E,'All Prices combined'!$G409),IF($B409="RAB Long",SUMIFS('RAB Prices Long'!BB:BB,'RAB Prices Long'!$B:$B,'All Prices combined'!$D409,'RAB Prices Long'!$E:$E,'All Prices combined'!$G409)))),2)</f>
        <v>74.03</v>
      </c>
      <c r="AZ409" s="2">
        <f>ROUND(IF($B409="Annuity",SUMIFS('Annuity Prices'!BC:BC,'Annuity Prices'!$B:$B,$D409,'Annuity Prices'!$E:$E,$G409),IF($B409="RAB Short",SUMIFS('RAB Prices Short'!BC:BC,'RAB Prices Short'!$B:$B,'All Prices combined'!$D409,'RAB Prices Short'!$E:$E,'All Prices combined'!$G409),IF($B409="RAB Long",SUMIFS('RAB Prices Long'!BC:BC,'RAB Prices Long'!$B:$B,'All Prices combined'!$D409,'RAB Prices Long'!$E:$E,'All Prices combined'!$G409)))),2)</f>
        <v>79.62</v>
      </c>
      <c r="BA409" s="2">
        <f>ROUND(IF($B409="Annuity",SUMIFS('Annuity Prices'!BD:BD,'Annuity Prices'!$B:$B,$D409,'Annuity Prices'!$E:$E,$G409),IF($B409="RAB Short",SUMIFS('RAB Prices Short'!BD:BD,'RAB Prices Short'!$B:$B,'All Prices combined'!$D409,'RAB Prices Short'!$E:$E,'All Prices combined'!$G409),IF($B409="RAB Long",SUMIFS('RAB Prices Long'!BD:BD,'RAB Prices Long'!$B:$B,'All Prices combined'!$D409,'RAB Prices Long'!$E:$E,'All Prices combined'!$G409)))),2)</f>
        <v>85.47</v>
      </c>
      <c r="BB409" s="2">
        <f>ROUND(IF($B409="Annuity",SUMIFS('Annuity Prices'!BE:BE,'Annuity Prices'!$B:$B,$D409,'Annuity Prices'!$E:$E,$G409),IF($B409="RAB Short",SUMIFS('RAB Prices Short'!BE:BE,'RAB Prices Short'!$B:$B,'All Prices combined'!$D409,'RAB Prices Short'!$E:$E,'All Prices combined'!$G409),IF($B409="RAB Long",SUMIFS('RAB Prices Long'!BE:BE,'RAB Prices Long'!$B:$B,'All Prices combined'!$D409,'RAB Prices Long'!$E:$E,'All Prices combined'!$G409)))),2)</f>
        <v>91.59</v>
      </c>
      <c r="BC409" s="2">
        <f>ROUND(IF($B409="Annuity",SUMIFS('Annuity Prices'!BF:BF,'Annuity Prices'!$B:$B,$D409,'Annuity Prices'!$E:$E,$G409),IF($B409="RAB Short",SUMIFS('RAB Prices Short'!BF:BF,'RAB Prices Short'!$B:$B,'All Prices combined'!$D409,'RAB Prices Short'!$E:$E,'All Prices combined'!$G409),IF($B409="RAB Long",SUMIFS('RAB Prices Long'!BF:BF,'RAB Prices Long'!$B:$B,'All Prices combined'!$D409,'RAB Prices Long'!$E:$E,'All Prices combined'!$G409)))),2)</f>
        <v>97.99</v>
      </c>
      <c r="BD409" s="2">
        <f>ROUND(IF($B409="Annuity",SUMIFS('Annuity Prices'!BG:BG,'Annuity Prices'!$B:$B,$D409,'Annuity Prices'!$E:$E,$G409),IF($B409="RAB Short",SUMIFS('RAB Prices Short'!BG:BG,'RAB Prices Short'!$B:$B,'All Prices combined'!$D409,'RAB Prices Short'!$E:$E,'All Prices combined'!$G409),IF($B409="RAB Long",SUMIFS('RAB Prices Long'!BG:BG,'RAB Prices Long'!$B:$B,'All Prices combined'!$D409,'RAB Prices Long'!$E:$E,'All Prices combined'!$G409)))),2)</f>
        <v>104.69</v>
      </c>
      <c r="BE409" s="2">
        <f>ROUND(IF($B409="Annuity",SUMIFS('Annuity Prices'!BH:BH,'Annuity Prices'!$B:$B,$D409,'Annuity Prices'!$E:$E,$G409),IF($B409="RAB Short",SUMIFS('RAB Prices Short'!BH:BH,'RAB Prices Short'!$B:$B,'All Prices combined'!$D409,'RAB Prices Short'!$E:$E,'All Prices combined'!$G409),IF($B409="RAB Long",SUMIFS('RAB Prices Long'!BH:BH,'RAB Prices Long'!$B:$B,'All Prices combined'!$D409,'RAB Prices Long'!$E:$E,'All Prices combined'!$G409)))),2)</f>
        <v>111.69</v>
      </c>
      <c r="BF409" s="2">
        <f>ROUND(IF($B409="Annuity",SUMIFS('Annuity Prices'!BI:BI,'Annuity Prices'!$B:$B,$D409,'Annuity Prices'!$E:$E,$G409),IF($B409="RAB Short",SUMIFS('RAB Prices Short'!BI:BI,'RAB Prices Short'!$B:$B,'All Prices combined'!$D409,'RAB Prices Short'!$E:$E,'All Prices combined'!$G409),IF($B409="RAB Long",SUMIFS('RAB Prices Long'!BI:BI,'RAB Prices Long'!$B:$B,'All Prices combined'!$D409,'RAB Prices Long'!$E:$E,'All Prices combined'!$G409)))),2)</f>
        <v>119</v>
      </c>
      <c r="BG409" s="2">
        <f>ROUND(IF($B409="Annuity",SUMIFS('Annuity Prices'!BJ:BJ,'Annuity Prices'!$B:$B,$D409,'Annuity Prices'!$E:$E,$G409),IF($B409="RAB Short",SUMIFS('RAB Prices Short'!BJ:BJ,'RAB Prices Short'!$B:$B,'All Prices combined'!$D409,'RAB Prices Short'!$E:$E,'All Prices combined'!$G409),IF($B409="RAB Long",SUMIFS('RAB Prices Long'!BJ:BJ,'RAB Prices Long'!$B:$B,'All Prices combined'!$D409,'RAB Prices Long'!$E:$E,'All Prices combined'!$G409)))),2)</f>
        <v>126.64</v>
      </c>
      <c r="BH409" s="2">
        <f>ROUND(IF($B409="Annuity",SUMIFS('Annuity Prices'!BK:BK,'Annuity Prices'!$B:$B,$D409,'Annuity Prices'!$E:$E,$G409),IF($B409="RAB Short",SUMIFS('RAB Prices Short'!BK:BK,'RAB Prices Short'!$B:$B,'All Prices combined'!$D409,'RAB Prices Short'!$E:$E,'All Prices combined'!$G409),IF($B409="RAB Long",SUMIFS('RAB Prices Long'!BK:BK,'RAB Prices Long'!$B:$B,'All Prices combined'!$D409,'RAB Prices Long'!$E:$E,'All Prices combined'!$G409)))),2)</f>
        <v>134.62</v>
      </c>
      <c r="BI409" s="2">
        <f>ROUND(IF($B409="Annuity",SUMIFS('Annuity Prices'!BL:BL,'Annuity Prices'!$B:$B,$D409,'Annuity Prices'!$E:$E,$G409),IF($B409="RAB Short",SUMIFS('RAB Prices Short'!BL:BL,'RAB Prices Short'!$B:$B,'All Prices combined'!$D409,'RAB Prices Short'!$E:$E,'All Prices combined'!$G409),IF($B409="RAB Long",SUMIFS('RAB Prices Long'!BL:BL,'RAB Prices Long'!$B:$B,'All Prices combined'!$D409,'RAB Prices Long'!$E:$E,'All Prices combined'!$G409)))),2)</f>
        <v>142.96</v>
      </c>
      <c r="BJ409" s="2">
        <f>ROUND(IF($B409="Annuity",SUMIFS('Annuity Prices'!BM:BM,'Annuity Prices'!$B:$B,$D409,'Annuity Prices'!$E:$E,$G409),IF($B409="RAB Short",SUMIFS('RAB Prices Short'!BM:BM,'RAB Prices Short'!$B:$B,'All Prices combined'!$D409,'RAB Prices Short'!$E:$E,'All Prices combined'!$G409),IF($B409="RAB Long",SUMIFS('RAB Prices Long'!BM:BM,'RAB Prices Long'!$B:$B,'All Prices combined'!$D409,'RAB Prices Long'!$E:$E,'All Prices combined'!$G409)))),2)</f>
        <v>151.66</v>
      </c>
      <c r="BK409" s="2">
        <f>ROUND(IF($B409="Annuity",SUMIFS('Annuity Prices'!BN:BN,'Annuity Prices'!$B:$B,$D409,'Annuity Prices'!$E:$E,$G409),IF($B409="RAB Short",SUMIFS('RAB Prices Short'!BN:BN,'RAB Prices Short'!$B:$B,'All Prices combined'!$D409,'RAB Prices Short'!$E:$E,'All Prices combined'!$G409),IF($B409="RAB Long",SUMIFS('RAB Prices Long'!BN:BN,'RAB Prices Long'!$B:$B,'All Prices combined'!$D409,'RAB Prices Long'!$E:$E,'All Prices combined'!$G409)))),2)</f>
        <v>160.75</v>
      </c>
      <c r="BL409" s="2">
        <f>ROUND(IF($B409="Annuity",SUMIFS('Annuity Prices'!BO:BO,'Annuity Prices'!$B:$B,$D409,'Annuity Prices'!$E:$E,$G409),IF($B409="RAB Short",SUMIFS('RAB Prices Short'!BO:BO,'RAB Prices Short'!$B:$B,'All Prices combined'!$D409,'RAB Prices Short'!$E:$E,'All Prices combined'!$G409),IF($B409="RAB Long",SUMIFS('RAB Prices Long'!BO:BO,'RAB Prices Long'!$B:$B,'All Prices combined'!$D409,'RAB Prices Long'!$E:$E,'All Prices combined'!$G409)))),2)</f>
        <v>170.23</v>
      </c>
      <c r="BM409" s="2">
        <f>ROUND(IF($B409="Annuity",SUMIFS('Annuity Prices'!BP:BP,'Annuity Prices'!$B:$B,$D409,'Annuity Prices'!$E:$E,$G409),IF($B409="RAB Short",SUMIFS('RAB Prices Short'!BP:BP,'RAB Prices Short'!$B:$B,'All Prices combined'!$D409,'RAB Prices Short'!$E:$E,'All Prices combined'!$G409),IF($B409="RAB Long",SUMIFS('RAB Prices Long'!BP:BP,'RAB Prices Long'!$B:$B,'All Prices combined'!$D409,'RAB Prices Long'!$E:$E,'All Prices combined'!$G409)))),2)</f>
        <v>179.61</v>
      </c>
      <c r="BN409" s="2">
        <f>ROUND(IF($B409="Annuity",SUMIFS('Annuity Prices'!BQ:BQ,'Annuity Prices'!$B:$B,$D409,'Annuity Prices'!$E:$E,$G409),IF($B409="RAB Short",SUMIFS('RAB Prices Short'!BQ:BQ,'RAB Prices Short'!$B:$B,'All Prices combined'!$D409,'RAB Prices Short'!$E:$E,'All Prices combined'!$G409),IF($B409="RAB Long",SUMIFS('RAB Prices Long'!BQ:BQ,'RAB Prices Long'!$B:$B,'All Prices combined'!$D409,'RAB Prices Long'!$E:$E,'All Prices combined'!$G409)))),2)</f>
        <v>182.54</v>
      </c>
      <c r="BO409" s="2">
        <f>ROUND(IF($B409="Annuity",SUMIFS('Annuity Prices'!BR:BR,'Annuity Prices'!$B:$B,$D409,'Annuity Prices'!$E:$E,$G409),IF($B409="RAB Short",SUMIFS('RAB Prices Short'!BR:BR,'RAB Prices Short'!$B:$B,'All Prices combined'!$D409,'RAB Prices Short'!$E:$E,'All Prices combined'!$G409),IF($B409="RAB Long",SUMIFS('RAB Prices Long'!BR:BR,'RAB Prices Long'!$B:$B,'All Prices combined'!$D409,'RAB Prices Long'!$E:$E,'All Prices combined'!$G409)))),2)</f>
        <v>187.1</v>
      </c>
      <c r="BP409" s="2">
        <f>ROUND(IF($B409="Annuity",SUMIFS('Annuity Prices'!BS:BS,'Annuity Prices'!$B:$B,$D409,'Annuity Prices'!$E:$E,$G409),IF($B409="RAB Short",SUMIFS('RAB Prices Short'!BS:BS,'RAB Prices Short'!$B:$B,'All Prices combined'!$D409,'RAB Prices Short'!$E:$E,'All Prices combined'!$G409),IF($B409="RAB Long",SUMIFS('RAB Prices Long'!BS:BS,'RAB Prices Long'!$B:$B,'All Prices combined'!$D409,'RAB Prices Long'!$E:$E,'All Prices combined'!$G409)))),2)</f>
        <v>191.78</v>
      </c>
      <c r="BQ409" s="2">
        <f>ROUND(IF($B409="Annuity",SUMIFS('Annuity Prices'!BT:BT,'Annuity Prices'!$B:$B,$D409,'Annuity Prices'!$E:$E,$G409),IF($B409="RAB Short",SUMIFS('RAB Prices Short'!BT:BT,'RAB Prices Short'!$B:$B,'All Prices combined'!$D409,'RAB Prices Short'!$E:$E,'All Prices combined'!$G409),IF($B409="RAB Long",SUMIFS('RAB Prices Long'!BT:BT,'RAB Prices Long'!$B:$B,'All Prices combined'!$D409,'RAB Prices Long'!$E:$E,'All Prices combined'!$G409)))),2)</f>
        <v>196.57</v>
      </c>
      <c r="BR409" s="2">
        <f>ROUND(IF($B409="Annuity",SUMIFS('Annuity Prices'!BU:BU,'Annuity Prices'!$B:$B,$D409,'Annuity Prices'!$E:$E,$G409),IF($B409="RAB Short",SUMIFS('RAB Prices Short'!BU:BU,'RAB Prices Short'!$B:$B,'All Prices combined'!$D409,'RAB Prices Short'!$E:$E,'All Prices combined'!$G409),IF($B409="RAB Long",SUMIFS('RAB Prices Long'!BU:BU,'RAB Prices Long'!$B:$B,'All Prices combined'!$D409,'RAB Prices Long'!$E:$E,'All Prices combined'!$G409)))),2)</f>
        <v>201.87</v>
      </c>
      <c r="BS409" s="2">
        <f>ROUND(IF($B409="Annuity",SUMIFS('Annuity Prices'!BV:BV,'Annuity Prices'!$B:$B,$D409,'Annuity Prices'!$E:$E,$G409),IF($B409="RAB Short",SUMIFS('RAB Prices Short'!BV:BV,'RAB Prices Short'!$B:$B,'All Prices combined'!$D409,'RAB Prices Short'!$E:$E,'All Prices combined'!$G409),IF($B409="RAB Long",SUMIFS('RAB Prices Long'!BV:BV,'RAB Prices Long'!$B:$B,'All Prices combined'!$D409,'RAB Prices Long'!$E:$E,'All Prices combined'!$G409)))),2)</f>
        <v>206.92</v>
      </c>
      <c r="BT409" s="2">
        <f>ROUND(IF($B409="Annuity",SUMIFS('Annuity Prices'!BW:BW,'Annuity Prices'!$B:$B,$D409,'Annuity Prices'!$E:$E,$G409),IF($B409="RAB Short",SUMIFS('RAB Prices Short'!BW:BW,'RAB Prices Short'!$B:$B,'All Prices combined'!$D409,'RAB Prices Short'!$E:$E,'All Prices combined'!$G409),IF($B409="RAB Long",SUMIFS('RAB Prices Long'!BW:BW,'RAB Prices Long'!$B:$B,'All Prices combined'!$D409,'RAB Prices Long'!$E:$E,'All Prices combined'!$G409)))),2)</f>
        <v>212.09</v>
      </c>
      <c r="BU409" s="2">
        <f>ROUND(IF($B409="Annuity",SUMIFS('Annuity Prices'!BX:BX,'Annuity Prices'!$B:$B,$D409,'Annuity Prices'!$E:$E,$G409),IF($B409="RAB Short",SUMIFS('RAB Prices Short'!BX:BX,'RAB Prices Short'!$B:$B,'All Prices combined'!$D409,'RAB Prices Short'!$E:$E,'All Prices combined'!$G409),IF($B409="RAB Long",SUMIFS('RAB Prices Long'!BX:BX,'RAB Prices Long'!$B:$B,'All Prices combined'!$D409,'RAB Prices Long'!$E:$E,'All Prices combined'!$G409)))),2)</f>
        <v>217.39</v>
      </c>
    </row>
    <row r="410" spans="2:73" x14ac:dyDescent="0.25">
      <c r="B410" t="s">
        <v>45</v>
      </c>
      <c r="C410">
        <v>6</v>
      </c>
      <c r="D410" t="s">
        <v>141</v>
      </c>
      <c r="E410" t="s">
        <v>139</v>
      </c>
      <c r="G410" t="s">
        <v>40</v>
      </c>
      <c r="I410" s="2">
        <f>ROUND(IF($B410="Annuity",SUMIFS('Annuity Prices'!L:L,'Annuity Prices'!$B:$B,$D410,'Annuity Prices'!$E:$E,$G410),IF($B410="RAB Short",SUMIFS('RAB Prices Short'!L:L,'RAB Prices Short'!$B:$B,'All Prices combined'!$D410,'RAB Prices Short'!$E:$E,'All Prices combined'!$G410),IF($B410="RAB Long",SUMIFS('RAB Prices Long'!L:L,'RAB Prices Long'!$B:$B,'All Prices combined'!$D410,'RAB Prices Long'!$E:$E,'All Prices combined'!$G410)))),2)</f>
        <v>0</v>
      </c>
      <c r="J410" s="2">
        <f>ROUND(IF($B410="Annuity",SUMIFS('Annuity Prices'!M:M,'Annuity Prices'!$B:$B,$D410,'Annuity Prices'!$E:$E,$G410),IF($B410="RAB Short",SUMIFS('RAB Prices Short'!M:M,'RAB Prices Short'!$B:$B,'All Prices combined'!$D410,'RAB Prices Short'!$E:$E,'All Prices combined'!$G410),IF($B410="RAB Long",SUMIFS('RAB Prices Long'!M:M,'RAB Prices Long'!$B:$B,'All Prices combined'!$D410,'RAB Prices Long'!$E:$E,'All Prices combined'!$G410)))),2)</f>
        <v>0</v>
      </c>
      <c r="K410" s="2">
        <f>ROUND(IF($B410="Annuity",SUMIFS('Annuity Prices'!N:N,'Annuity Prices'!$B:$B,$D410,'Annuity Prices'!$E:$E,$G410),IF($B410="RAB Short",SUMIFS('RAB Prices Short'!N:N,'RAB Prices Short'!$B:$B,'All Prices combined'!$D410,'RAB Prices Short'!$E:$E,'All Prices combined'!$G410),IF($B410="RAB Long",SUMIFS('RAB Prices Long'!N:N,'RAB Prices Long'!$B:$B,'All Prices combined'!$D410,'RAB Prices Long'!$E:$E,'All Prices combined'!$G410)))),2)</f>
        <v>13.9</v>
      </c>
      <c r="L410" s="2">
        <f>ROUND(IF($B410="Annuity",SUMIFS('Annuity Prices'!O:O,'Annuity Prices'!$B:$B,$D410,'Annuity Prices'!$E:$E,$G410),IF($B410="RAB Short",SUMIFS('RAB Prices Short'!O:O,'RAB Prices Short'!$B:$B,'All Prices combined'!$D410,'RAB Prices Short'!$E:$E,'All Prices combined'!$G410),IF($B410="RAB Long",SUMIFS('RAB Prices Long'!O:O,'RAB Prices Long'!$B:$B,'All Prices combined'!$D410,'RAB Prices Long'!$E:$E,'All Prices combined'!$G410)))),2)</f>
        <v>14.3</v>
      </c>
      <c r="M410" s="2">
        <f>ROUND(IF($B410="Annuity",SUMIFS('Annuity Prices'!P:P,'Annuity Prices'!$B:$B,$D410,'Annuity Prices'!$E:$E,$G410),IF($B410="RAB Short",SUMIFS('RAB Prices Short'!P:P,'RAB Prices Short'!$B:$B,'All Prices combined'!$D410,'RAB Prices Short'!$E:$E,'All Prices combined'!$G410),IF($B410="RAB Long",SUMIFS('RAB Prices Long'!P:P,'RAB Prices Long'!$B:$B,'All Prices combined'!$D410,'RAB Prices Long'!$E:$E,'All Prices combined'!$G410)))),2)</f>
        <v>14.6</v>
      </c>
      <c r="N410" s="2">
        <f>ROUND(IF($B410="Annuity",SUMIFS('Annuity Prices'!Q:Q,'Annuity Prices'!$B:$B,$D410,'Annuity Prices'!$E:$E,$G410),IF($B410="RAB Short",SUMIFS('RAB Prices Short'!Q:Q,'RAB Prices Short'!$B:$B,'All Prices combined'!$D410,'RAB Prices Short'!$E:$E,'All Prices combined'!$G410),IF($B410="RAB Long",SUMIFS('RAB Prices Long'!Q:Q,'RAB Prices Long'!$B:$B,'All Prices combined'!$D410,'RAB Prices Long'!$E:$E,'All Prices combined'!$G410)))),2)</f>
        <v>14.97</v>
      </c>
      <c r="O410" s="2">
        <f>ROUND(IF($B410="Annuity",SUMIFS('Annuity Prices'!R:R,'Annuity Prices'!$B:$B,$D410,'Annuity Prices'!$E:$E,$G410),IF($B410="RAB Short",SUMIFS('RAB Prices Short'!R:R,'RAB Prices Short'!$B:$B,'All Prices combined'!$D410,'RAB Prices Short'!$E:$E,'All Prices combined'!$G410),IF($B410="RAB Long",SUMIFS('RAB Prices Long'!R:R,'RAB Prices Long'!$B:$B,'All Prices combined'!$D410,'RAB Prices Long'!$E:$E,'All Prices combined'!$G410)))),2)</f>
        <v>15.34</v>
      </c>
      <c r="P410" s="2">
        <f>ROUND(IF($B410="Annuity",SUMIFS('Annuity Prices'!S:S,'Annuity Prices'!$B:$B,$D410,'Annuity Prices'!$E:$E,$G410),IF($B410="RAB Short",SUMIFS('RAB Prices Short'!S:S,'RAB Prices Short'!$B:$B,'All Prices combined'!$D410,'RAB Prices Short'!$E:$E,'All Prices combined'!$G410),IF($B410="RAB Long",SUMIFS('RAB Prices Long'!S:S,'RAB Prices Long'!$B:$B,'All Prices combined'!$D410,'RAB Prices Long'!$E:$E,'All Prices combined'!$G410)))),2)</f>
        <v>15.73</v>
      </c>
      <c r="Q410" s="2">
        <f>ROUND(IF($B410="Annuity",SUMIFS('Annuity Prices'!T:T,'Annuity Prices'!$B:$B,$D410,'Annuity Prices'!$E:$E,$G410),IF($B410="RAB Short",SUMIFS('RAB Prices Short'!T:T,'RAB Prices Short'!$B:$B,'All Prices combined'!$D410,'RAB Prices Short'!$E:$E,'All Prices combined'!$G410),IF($B410="RAB Long",SUMIFS('RAB Prices Long'!T:T,'RAB Prices Long'!$B:$B,'All Prices combined'!$D410,'RAB Prices Long'!$E:$E,'All Prices combined'!$G410)))),2)</f>
        <v>16.04</v>
      </c>
      <c r="R410" s="2">
        <f>ROUND(IF($B410="Annuity",SUMIFS('Annuity Prices'!U:U,'Annuity Prices'!$B:$B,$D410,'Annuity Prices'!$E:$E,$G410),IF($B410="RAB Short",SUMIFS('RAB Prices Short'!U:U,'RAB Prices Short'!$B:$B,'All Prices combined'!$D410,'RAB Prices Short'!$E:$E,'All Prices combined'!$G410),IF($B410="RAB Long",SUMIFS('RAB Prices Long'!U:U,'RAB Prices Long'!$B:$B,'All Prices combined'!$D410,'RAB Prices Long'!$E:$E,'All Prices combined'!$G410)))),2)</f>
        <v>16.440000000000001</v>
      </c>
      <c r="S410" s="2">
        <f>ROUND(IF($B410="Annuity",SUMIFS('Annuity Prices'!V:V,'Annuity Prices'!$B:$B,$D410,'Annuity Prices'!$E:$E,$G410),IF($B410="RAB Short",SUMIFS('RAB Prices Short'!V:V,'RAB Prices Short'!$B:$B,'All Prices combined'!$D410,'RAB Prices Short'!$E:$E,'All Prices combined'!$G410),IF($B410="RAB Long",SUMIFS('RAB Prices Long'!V:V,'RAB Prices Long'!$B:$B,'All Prices combined'!$D410,'RAB Prices Long'!$E:$E,'All Prices combined'!$G410)))),2)</f>
        <v>16.850000000000001</v>
      </c>
      <c r="T410" s="2">
        <f>ROUND(IF($B410="Annuity",SUMIFS('Annuity Prices'!W:W,'Annuity Prices'!$B:$B,$D410,'Annuity Prices'!$E:$E,$G410),IF($B410="RAB Short",SUMIFS('RAB Prices Short'!W:W,'RAB Prices Short'!$B:$B,'All Prices combined'!$D410,'RAB Prices Short'!$E:$E,'All Prices combined'!$G410),IF($B410="RAB Long",SUMIFS('RAB Prices Long'!W:W,'RAB Prices Long'!$B:$B,'All Prices combined'!$D410,'RAB Prices Long'!$E:$E,'All Prices combined'!$G410)))),2)</f>
        <v>17.28</v>
      </c>
      <c r="U410" s="2">
        <f>ROUND(IF($B410="Annuity",SUMIFS('Annuity Prices'!X:X,'Annuity Prices'!$B:$B,$D410,'Annuity Prices'!$E:$E,$G410),IF($B410="RAB Short",SUMIFS('RAB Prices Short'!X:X,'RAB Prices Short'!$B:$B,'All Prices combined'!$D410,'RAB Prices Short'!$E:$E,'All Prices combined'!$G410),IF($B410="RAB Long",SUMIFS('RAB Prices Long'!X:X,'RAB Prices Long'!$B:$B,'All Prices combined'!$D410,'RAB Prices Long'!$E:$E,'All Prices combined'!$G410)))),2)</f>
        <v>17.62</v>
      </c>
      <c r="V410" s="2">
        <f>ROUND(IF($B410="Annuity",SUMIFS('Annuity Prices'!Y:Y,'Annuity Prices'!$B:$B,$D410,'Annuity Prices'!$E:$E,$G410),IF($B410="RAB Short",SUMIFS('RAB Prices Short'!Y:Y,'RAB Prices Short'!$B:$B,'All Prices combined'!$D410,'RAB Prices Short'!$E:$E,'All Prices combined'!$G410),IF($B410="RAB Long",SUMIFS('RAB Prices Long'!Y:Y,'RAB Prices Long'!$B:$B,'All Prices combined'!$D410,'RAB Prices Long'!$E:$E,'All Prices combined'!$G410)))),2)</f>
        <v>18.059999999999999</v>
      </c>
      <c r="W410" s="2">
        <f>ROUND(IF($B410="Annuity",SUMIFS('Annuity Prices'!Z:Z,'Annuity Prices'!$B:$B,$D410,'Annuity Prices'!$E:$E,$G410),IF($B410="RAB Short",SUMIFS('RAB Prices Short'!Z:Z,'RAB Prices Short'!$B:$B,'All Prices combined'!$D410,'RAB Prices Short'!$E:$E,'All Prices combined'!$G410),IF($B410="RAB Long",SUMIFS('RAB Prices Long'!Z:Z,'RAB Prices Long'!$B:$B,'All Prices combined'!$D410,'RAB Prices Long'!$E:$E,'All Prices combined'!$G410)))),2)</f>
        <v>18.52</v>
      </c>
      <c r="X410" s="2">
        <f>ROUND(IF($B410="Annuity",SUMIFS('Annuity Prices'!AA:AA,'Annuity Prices'!$B:$B,$D410,'Annuity Prices'!$E:$E,$G410),IF($B410="RAB Short",SUMIFS('RAB Prices Short'!AA:AA,'RAB Prices Short'!$B:$B,'All Prices combined'!$D410,'RAB Prices Short'!$E:$E,'All Prices combined'!$G410),IF($B410="RAB Long",SUMIFS('RAB Prices Long'!AA:AA,'RAB Prices Long'!$B:$B,'All Prices combined'!$D410,'RAB Prices Long'!$E:$E,'All Prices combined'!$G410)))),2)</f>
        <v>18.98</v>
      </c>
      <c r="Y410" s="2">
        <f>ROUND(IF($B410="Annuity",SUMIFS('Annuity Prices'!AB:AB,'Annuity Prices'!$B:$B,$D410,'Annuity Prices'!$E:$E,$G410),IF($B410="RAB Short",SUMIFS('RAB Prices Short'!AB:AB,'RAB Prices Short'!$B:$B,'All Prices combined'!$D410,'RAB Prices Short'!$E:$E,'All Prices combined'!$G410),IF($B410="RAB Long",SUMIFS('RAB Prices Long'!AB:AB,'RAB Prices Long'!$B:$B,'All Prices combined'!$D410,'RAB Prices Long'!$E:$E,'All Prices combined'!$G410)))),2)</f>
        <v>19.36</v>
      </c>
      <c r="Z410" s="2">
        <f>ROUND(IF($B410="Annuity",SUMIFS('Annuity Prices'!AC:AC,'Annuity Prices'!$B:$B,$D410,'Annuity Prices'!$E:$E,$G410),IF($B410="RAB Short",SUMIFS('RAB Prices Short'!AC:AC,'RAB Prices Short'!$B:$B,'All Prices combined'!$D410,'RAB Prices Short'!$E:$E,'All Prices combined'!$G410),IF($B410="RAB Long",SUMIFS('RAB Prices Long'!AC:AC,'RAB Prices Long'!$B:$B,'All Prices combined'!$D410,'RAB Prices Long'!$E:$E,'All Prices combined'!$G410)))),2)</f>
        <v>19.84</v>
      </c>
      <c r="AA410" s="2">
        <f>ROUND(IF($B410="Annuity",SUMIFS('Annuity Prices'!AD:AD,'Annuity Prices'!$B:$B,$D410,'Annuity Prices'!$E:$E,$G410),IF($B410="RAB Short",SUMIFS('RAB Prices Short'!AD:AD,'RAB Prices Short'!$B:$B,'All Prices combined'!$D410,'RAB Prices Short'!$E:$E,'All Prices combined'!$G410),IF($B410="RAB Long",SUMIFS('RAB Prices Long'!AD:AD,'RAB Prices Long'!$B:$B,'All Prices combined'!$D410,'RAB Prices Long'!$E:$E,'All Prices combined'!$G410)))),2)</f>
        <v>20.34</v>
      </c>
      <c r="AB410" s="2">
        <f>ROUND(IF($B410="Annuity",SUMIFS('Annuity Prices'!AE:AE,'Annuity Prices'!$B:$B,$D410,'Annuity Prices'!$E:$E,$G410),IF($B410="RAB Short",SUMIFS('RAB Prices Short'!AE:AE,'RAB Prices Short'!$B:$B,'All Prices combined'!$D410,'RAB Prices Short'!$E:$E,'All Prices combined'!$G410),IF($B410="RAB Long",SUMIFS('RAB Prices Long'!AE:AE,'RAB Prices Long'!$B:$B,'All Prices combined'!$D410,'RAB Prices Long'!$E:$E,'All Prices combined'!$G410)))),2)</f>
        <v>20.85</v>
      </c>
      <c r="AC410" s="2">
        <f>ROUND(IF($B410="Annuity",SUMIFS('Annuity Prices'!AF:AF,'Annuity Prices'!$B:$B,$D410,'Annuity Prices'!$E:$E,$G410),IF($B410="RAB Short",SUMIFS('RAB Prices Short'!AF:AF,'RAB Prices Short'!$B:$B,'All Prices combined'!$D410,'RAB Prices Short'!$E:$E,'All Prices combined'!$G410),IF($B410="RAB Long",SUMIFS('RAB Prices Long'!AF:AF,'RAB Prices Long'!$B:$B,'All Prices combined'!$D410,'RAB Prices Long'!$E:$E,'All Prices combined'!$G410)))),2)</f>
        <v>21.27</v>
      </c>
      <c r="AD410" s="2">
        <f>ROUND(IF($B410="Annuity",SUMIFS('Annuity Prices'!AG:AG,'Annuity Prices'!$B:$B,$D410,'Annuity Prices'!$E:$E,$G410),IF($B410="RAB Short",SUMIFS('RAB Prices Short'!AG:AG,'RAB Prices Short'!$B:$B,'All Prices combined'!$D410,'RAB Prices Short'!$E:$E,'All Prices combined'!$G410),IF($B410="RAB Long",SUMIFS('RAB Prices Long'!AG:AG,'RAB Prices Long'!$B:$B,'All Prices combined'!$D410,'RAB Prices Long'!$E:$E,'All Prices combined'!$G410)))),2)</f>
        <v>21.8</v>
      </c>
      <c r="AE410" s="2">
        <f>ROUND(IF($B410="Annuity",SUMIFS('Annuity Prices'!AH:AH,'Annuity Prices'!$B:$B,$D410,'Annuity Prices'!$E:$E,$G410),IF($B410="RAB Short",SUMIFS('RAB Prices Short'!AH:AH,'RAB Prices Short'!$B:$B,'All Prices combined'!$D410,'RAB Prices Short'!$E:$E,'All Prices combined'!$G410),IF($B410="RAB Long",SUMIFS('RAB Prices Long'!AH:AH,'RAB Prices Long'!$B:$B,'All Prices combined'!$D410,'RAB Prices Long'!$E:$E,'All Prices combined'!$G410)))),2)</f>
        <v>22.35</v>
      </c>
      <c r="AF410" s="2">
        <f>ROUND(IF($B410="Annuity",SUMIFS('Annuity Prices'!AI:AI,'Annuity Prices'!$B:$B,$D410,'Annuity Prices'!$E:$E,$G410),IF($B410="RAB Short",SUMIFS('RAB Prices Short'!AI:AI,'RAB Prices Short'!$B:$B,'All Prices combined'!$D410,'RAB Prices Short'!$E:$E,'All Prices combined'!$G410),IF($B410="RAB Long",SUMIFS('RAB Prices Long'!AI:AI,'RAB Prices Long'!$B:$B,'All Prices combined'!$D410,'RAB Prices Long'!$E:$E,'All Prices combined'!$G410)))),2)</f>
        <v>22.9</v>
      </c>
      <c r="AG410" s="2">
        <f>ROUND(IF($B410="Annuity",SUMIFS('Annuity Prices'!AJ:AJ,'Annuity Prices'!$B:$B,$D410,'Annuity Prices'!$E:$E,$G410),IF($B410="RAB Short",SUMIFS('RAB Prices Short'!AJ:AJ,'RAB Prices Short'!$B:$B,'All Prices combined'!$D410,'RAB Prices Short'!$E:$E,'All Prices combined'!$G410),IF($B410="RAB Long",SUMIFS('RAB Prices Long'!AJ:AJ,'RAB Prices Long'!$B:$B,'All Prices combined'!$D410,'RAB Prices Long'!$E:$E,'All Prices combined'!$G410)))),2)</f>
        <v>23.36</v>
      </c>
      <c r="AH410" s="2">
        <f>ROUND(IF($B410="Annuity",SUMIFS('Annuity Prices'!AK:AK,'Annuity Prices'!$B:$B,$D410,'Annuity Prices'!$E:$E,$G410),IF($B410="RAB Short",SUMIFS('RAB Prices Short'!AK:AK,'RAB Prices Short'!$B:$B,'All Prices combined'!$D410,'RAB Prices Short'!$E:$E,'All Prices combined'!$G410),IF($B410="RAB Long",SUMIFS('RAB Prices Long'!AK:AK,'RAB Prices Long'!$B:$B,'All Prices combined'!$D410,'RAB Prices Long'!$E:$E,'All Prices combined'!$G410)))),2)</f>
        <v>23.95</v>
      </c>
      <c r="AI410" s="2">
        <f>ROUND(IF($B410="Annuity",SUMIFS('Annuity Prices'!AL:AL,'Annuity Prices'!$B:$B,$D410,'Annuity Prices'!$E:$E,$G410),IF($B410="RAB Short",SUMIFS('RAB Prices Short'!AL:AL,'RAB Prices Short'!$B:$B,'All Prices combined'!$D410,'RAB Prices Short'!$E:$E,'All Prices combined'!$G410),IF($B410="RAB Long",SUMIFS('RAB Prices Long'!AL:AL,'RAB Prices Long'!$B:$B,'All Prices combined'!$D410,'RAB Prices Long'!$E:$E,'All Prices combined'!$G410)))),2)</f>
        <v>24.55</v>
      </c>
      <c r="AJ410" s="2">
        <f>ROUND(IF($B410="Annuity",SUMIFS('Annuity Prices'!AM:AM,'Annuity Prices'!$B:$B,$D410,'Annuity Prices'!$E:$E,$G410),IF($B410="RAB Short",SUMIFS('RAB Prices Short'!AM:AM,'RAB Prices Short'!$B:$B,'All Prices combined'!$D410,'RAB Prices Short'!$E:$E,'All Prices combined'!$G410),IF($B410="RAB Long",SUMIFS('RAB Prices Long'!AM:AM,'RAB Prices Long'!$B:$B,'All Prices combined'!$D410,'RAB Prices Long'!$E:$E,'All Prices combined'!$G410)))),2)</f>
        <v>25.16</v>
      </c>
      <c r="AK410" s="2">
        <f>ROUND(IF($B410="Annuity",SUMIFS('Annuity Prices'!AN:AN,'Annuity Prices'!$B:$B,$D410,'Annuity Prices'!$E:$E,$G410),IF($B410="RAB Short",SUMIFS('RAB Prices Short'!AN:AN,'RAB Prices Short'!$B:$B,'All Prices combined'!$D410,'RAB Prices Short'!$E:$E,'All Prices combined'!$G410),IF($B410="RAB Long",SUMIFS('RAB Prices Long'!AN:AN,'RAB Prices Long'!$B:$B,'All Prices combined'!$D410,'RAB Prices Long'!$E:$E,'All Prices combined'!$G410)))),2)</f>
        <v>25.67</v>
      </c>
      <c r="AL410" s="2">
        <f>ROUND(IF($B410="Annuity",SUMIFS('Annuity Prices'!AO:AO,'Annuity Prices'!$B:$B,$D410,'Annuity Prices'!$E:$E,$G410),IF($B410="RAB Short",SUMIFS('RAB Prices Short'!AO:AO,'RAB Prices Short'!$B:$B,'All Prices combined'!$D410,'RAB Prices Short'!$E:$E,'All Prices combined'!$G410),IF($B410="RAB Long",SUMIFS('RAB Prices Long'!AO:AO,'RAB Prices Long'!$B:$B,'All Prices combined'!$D410,'RAB Prices Long'!$E:$E,'All Prices combined'!$G410)))),2)</f>
        <v>26.31</v>
      </c>
      <c r="AM410" s="2">
        <f>ROUND(IF($B410="Annuity",SUMIFS('Annuity Prices'!AP:AP,'Annuity Prices'!$B:$B,$D410,'Annuity Prices'!$E:$E,$G410),IF($B410="RAB Short",SUMIFS('RAB Prices Short'!AP:AP,'RAB Prices Short'!$B:$B,'All Prices combined'!$D410,'RAB Prices Short'!$E:$E,'All Prices combined'!$G410),IF($B410="RAB Long",SUMIFS('RAB Prices Long'!AP:AP,'RAB Prices Long'!$B:$B,'All Prices combined'!$D410,'RAB Prices Long'!$E:$E,'All Prices combined'!$G410)))),2)</f>
        <v>26.97</v>
      </c>
      <c r="AN410" s="2">
        <f>ROUND(IF($B410="Annuity",SUMIFS('Annuity Prices'!AQ:AQ,'Annuity Prices'!$B:$B,$D410,'Annuity Prices'!$E:$E,$G410),IF($B410="RAB Short",SUMIFS('RAB Prices Short'!AQ:AQ,'RAB Prices Short'!$B:$B,'All Prices combined'!$D410,'RAB Prices Short'!$E:$E,'All Prices combined'!$G410),IF($B410="RAB Long",SUMIFS('RAB Prices Long'!AQ:AQ,'RAB Prices Long'!$B:$B,'All Prices combined'!$D410,'RAB Prices Long'!$E:$E,'All Prices combined'!$G410)))),2)</f>
        <v>27.64</v>
      </c>
      <c r="AO410" s="2">
        <f>ROUND(IF($B410="Annuity",SUMIFS('Annuity Prices'!AR:AR,'Annuity Prices'!$B:$B,$D410,'Annuity Prices'!$E:$E,$G410),IF($B410="RAB Short",SUMIFS('RAB Prices Short'!AR:AR,'RAB Prices Short'!$B:$B,'All Prices combined'!$D410,'RAB Prices Short'!$E:$E,'All Prices combined'!$G410),IF($B410="RAB Long",SUMIFS('RAB Prices Long'!AR:AR,'RAB Prices Long'!$B:$B,'All Prices combined'!$D410,'RAB Prices Long'!$E:$E,'All Prices combined'!$G410)))),2)</f>
        <v>0</v>
      </c>
      <c r="AP410" s="2">
        <f>ROUND(IF($B410="Annuity",SUMIFS('Annuity Prices'!AS:AS,'Annuity Prices'!$B:$B,$D410,'Annuity Prices'!$E:$E,$G410),IF($B410="RAB Short",SUMIFS('RAB Prices Short'!AS:AS,'RAB Prices Short'!$B:$B,'All Prices combined'!$D410,'RAB Prices Short'!$E:$E,'All Prices combined'!$G410),IF($B410="RAB Long",SUMIFS('RAB Prices Long'!AS:AS,'RAB Prices Long'!$B:$B,'All Prices combined'!$D410,'RAB Prices Long'!$E:$E,'All Prices combined'!$G410)))),2)</f>
        <v>0</v>
      </c>
      <c r="AQ410" s="2">
        <f>ROUND(IF($B410="Annuity",SUMIFS('Annuity Prices'!AT:AT,'Annuity Prices'!$B:$B,$D410,'Annuity Prices'!$E:$E,$G410),IF($B410="RAB Short",SUMIFS('RAB Prices Short'!AT:AT,'RAB Prices Short'!$B:$B,'All Prices combined'!$D410,'RAB Prices Short'!$E:$E,'All Prices combined'!$G410),IF($B410="RAB Long",SUMIFS('RAB Prices Long'!AT:AT,'RAB Prices Long'!$B:$B,'All Prices combined'!$D410,'RAB Prices Long'!$E:$E,'All Prices combined'!$G410)))),2)</f>
        <v>10.050000000000001</v>
      </c>
      <c r="AR410" s="2">
        <f>ROUND(IF($B410="Annuity",SUMIFS('Annuity Prices'!AU:AU,'Annuity Prices'!$B:$B,$D410,'Annuity Prices'!$E:$E,$G410),IF($B410="RAB Short",SUMIFS('RAB Prices Short'!AU:AU,'RAB Prices Short'!$B:$B,'All Prices combined'!$D410,'RAB Prices Short'!$E:$E,'All Prices combined'!$G410),IF($B410="RAB Long",SUMIFS('RAB Prices Long'!AU:AU,'RAB Prices Long'!$B:$B,'All Prices combined'!$D410,'RAB Prices Long'!$E:$E,'All Prices combined'!$G410)))),2)</f>
        <v>10.34</v>
      </c>
      <c r="AS410" s="2">
        <f>ROUND(IF($B410="Annuity",SUMIFS('Annuity Prices'!AV:AV,'Annuity Prices'!$B:$B,$D410,'Annuity Prices'!$E:$E,$G410),IF($B410="RAB Short",SUMIFS('RAB Prices Short'!AV:AV,'RAB Prices Short'!$B:$B,'All Prices combined'!$D410,'RAB Prices Short'!$E:$E,'All Prices combined'!$G410),IF($B410="RAB Long",SUMIFS('RAB Prices Long'!AV:AV,'RAB Prices Long'!$B:$B,'All Prices combined'!$D410,'RAB Prices Long'!$E:$E,'All Prices combined'!$G410)))),2)</f>
        <v>10.64</v>
      </c>
      <c r="AT410" s="2">
        <f>ROUND(IF($B410="Annuity",SUMIFS('Annuity Prices'!AW:AW,'Annuity Prices'!$B:$B,$D410,'Annuity Prices'!$E:$E,$G410),IF($B410="RAB Short",SUMIFS('RAB Prices Short'!AW:AW,'RAB Prices Short'!$B:$B,'All Prices combined'!$D410,'RAB Prices Short'!$E:$E,'All Prices combined'!$G410),IF($B410="RAB Long",SUMIFS('RAB Prices Long'!AW:AW,'RAB Prices Long'!$B:$B,'All Prices combined'!$D410,'RAB Prices Long'!$E:$E,'All Prices combined'!$G410)))),2)</f>
        <v>10.95</v>
      </c>
      <c r="AU410" s="2">
        <f>ROUND(IF($B410="Annuity",SUMIFS('Annuity Prices'!AX:AX,'Annuity Prices'!$B:$B,$D410,'Annuity Prices'!$E:$E,$G410),IF($B410="RAB Short",SUMIFS('RAB Prices Short'!AX:AX,'RAB Prices Short'!$B:$B,'All Prices combined'!$D410,'RAB Prices Short'!$E:$E,'All Prices combined'!$G410),IF($B410="RAB Long",SUMIFS('RAB Prices Long'!AX:AX,'RAB Prices Long'!$B:$B,'All Prices combined'!$D410,'RAB Prices Long'!$E:$E,'All Prices combined'!$G410)))),2)</f>
        <v>11.26</v>
      </c>
      <c r="AV410" s="2">
        <f>ROUND(IF($B410="Annuity",SUMIFS('Annuity Prices'!AY:AY,'Annuity Prices'!$B:$B,$D410,'Annuity Prices'!$E:$E,$G410),IF($B410="RAB Short",SUMIFS('RAB Prices Short'!AY:AY,'RAB Prices Short'!$B:$B,'All Prices combined'!$D410,'RAB Prices Short'!$E:$E,'All Prices combined'!$G410),IF($B410="RAB Long",SUMIFS('RAB Prices Long'!AY:AY,'RAB Prices Long'!$B:$B,'All Prices combined'!$D410,'RAB Prices Long'!$E:$E,'All Prices combined'!$G410)))),2)</f>
        <v>11.58</v>
      </c>
      <c r="AW410" s="2">
        <f>ROUND(IF($B410="Annuity",SUMIFS('Annuity Prices'!AZ:AZ,'Annuity Prices'!$B:$B,$D410,'Annuity Prices'!$E:$E,$G410),IF($B410="RAB Short",SUMIFS('RAB Prices Short'!AZ:AZ,'RAB Prices Short'!$B:$B,'All Prices combined'!$D410,'RAB Prices Short'!$E:$E,'All Prices combined'!$G410),IF($B410="RAB Long",SUMIFS('RAB Prices Long'!AZ:AZ,'RAB Prices Long'!$B:$B,'All Prices combined'!$D410,'RAB Prices Long'!$E:$E,'All Prices combined'!$G410)))),2)</f>
        <v>11.91</v>
      </c>
      <c r="AX410" s="2">
        <f>ROUND(IF($B410="Annuity",SUMIFS('Annuity Prices'!BA:BA,'Annuity Prices'!$B:$B,$D410,'Annuity Prices'!$E:$E,$G410),IF($B410="RAB Short",SUMIFS('RAB Prices Short'!BA:BA,'RAB Prices Short'!$B:$B,'All Prices combined'!$D410,'RAB Prices Short'!$E:$E,'All Prices combined'!$G410),IF($B410="RAB Long",SUMIFS('RAB Prices Long'!BA:BA,'RAB Prices Long'!$B:$B,'All Prices combined'!$D410,'RAB Prices Long'!$E:$E,'All Prices combined'!$G410)))),2)</f>
        <v>12.25</v>
      </c>
      <c r="AY410" s="2">
        <f>ROUND(IF($B410="Annuity",SUMIFS('Annuity Prices'!BB:BB,'Annuity Prices'!$B:$B,$D410,'Annuity Prices'!$E:$E,$G410),IF($B410="RAB Short",SUMIFS('RAB Prices Short'!BB:BB,'RAB Prices Short'!$B:$B,'All Prices combined'!$D410,'RAB Prices Short'!$E:$E,'All Prices combined'!$G410),IF($B410="RAB Long",SUMIFS('RAB Prices Long'!BB:BB,'RAB Prices Long'!$B:$B,'All Prices combined'!$D410,'RAB Prices Long'!$E:$E,'All Prices combined'!$G410)))),2)</f>
        <v>12.6</v>
      </c>
      <c r="AZ410" s="2">
        <f>ROUND(IF($B410="Annuity",SUMIFS('Annuity Prices'!BC:BC,'Annuity Prices'!$B:$B,$D410,'Annuity Prices'!$E:$E,$G410),IF($B410="RAB Short",SUMIFS('RAB Prices Short'!BC:BC,'RAB Prices Short'!$B:$B,'All Prices combined'!$D410,'RAB Prices Short'!$E:$E,'All Prices combined'!$G410),IF($B410="RAB Long",SUMIFS('RAB Prices Long'!BC:BC,'RAB Prices Long'!$B:$B,'All Prices combined'!$D410,'RAB Prices Long'!$E:$E,'All Prices combined'!$G410)))),2)</f>
        <v>12.96</v>
      </c>
      <c r="BA410" s="2">
        <f>ROUND(IF($B410="Annuity",SUMIFS('Annuity Prices'!BD:BD,'Annuity Prices'!$B:$B,$D410,'Annuity Prices'!$E:$E,$G410),IF($B410="RAB Short",SUMIFS('RAB Prices Short'!BD:BD,'RAB Prices Short'!$B:$B,'All Prices combined'!$D410,'RAB Prices Short'!$E:$E,'All Prices combined'!$G410),IF($B410="RAB Long",SUMIFS('RAB Prices Long'!BD:BD,'RAB Prices Long'!$B:$B,'All Prices combined'!$D410,'RAB Prices Long'!$E:$E,'All Prices combined'!$G410)))),2)</f>
        <v>13.33</v>
      </c>
      <c r="BB410" s="2">
        <f>ROUND(IF($B410="Annuity",SUMIFS('Annuity Prices'!BE:BE,'Annuity Prices'!$B:$B,$D410,'Annuity Prices'!$E:$E,$G410),IF($B410="RAB Short",SUMIFS('RAB Prices Short'!BE:BE,'RAB Prices Short'!$B:$B,'All Prices combined'!$D410,'RAB Prices Short'!$E:$E,'All Prices combined'!$G410),IF($B410="RAB Long",SUMIFS('RAB Prices Long'!BE:BE,'RAB Prices Long'!$B:$B,'All Prices combined'!$D410,'RAB Prices Long'!$E:$E,'All Prices combined'!$G410)))),2)</f>
        <v>13.71</v>
      </c>
      <c r="BC410" s="2">
        <f>ROUND(IF($B410="Annuity",SUMIFS('Annuity Prices'!BF:BF,'Annuity Prices'!$B:$B,$D410,'Annuity Prices'!$E:$E,$G410),IF($B410="RAB Short",SUMIFS('RAB Prices Short'!BF:BF,'RAB Prices Short'!$B:$B,'All Prices combined'!$D410,'RAB Prices Short'!$E:$E,'All Prices combined'!$G410),IF($B410="RAB Long",SUMIFS('RAB Prices Long'!BF:BF,'RAB Prices Long'!$B:$B,'All Prices combined'!$D410,'RAB Prices Long'!$E:$E,'All Prices combined'!$G410)))),2)</f>
        <v>14.1</v>
      </c>
      <c r="BD410" s="2">
        <f>ROUND(IF($B410="Annuity",SUMIFS('Annuity Prices'!BG:BG,'Annuity Prices'!$B:$B,$D410,'Annuity Prices'!$E:$E,$G410),IF($B410="RAB Short",SUMIFS('RAB Prices Short'!BG:BG,'RAB Prices Short'!$B:$B,'All Prices combined'!$D410,'RAB Prices Short'!$E:$E,'All Prices combined'!$G410),IF($B410="RAB Long",SUMIFS('RAB Prices Long'!BG:BG,'RAB Prices Long'!$B:$B,'All Prices combined'!$D410,'RAB Prices Long'!$E:$E,'All Prices combined'!$G410)))),2)</f>
        <v>14.5</v>
      </c>
      <c r="BE410" s="2">
        <f>ROUND(IF($B410="Annuity",SUMIFS('Annuity Prices'!BH:BH,'Annuity Prices'!$B:$B,$D410,'Annuity Prices'!$E:$E,$G410),IF($B410="RAB Short",SUMIFS('RAB Prices Short'!BH:BH,'RAB Prices Short'!$B:$B,'All Prices combined'!$D410,'RAB Prices Short'!$E:$E,'All Prices combined'!$G410),IF($B410="RAB Long",SUMIFS('RAB Prices Long'!BH:BH,'RAB Prices Long'!$B:$B,'All Prices combined'!$D410,'RAB Prices Long'!$E:$E,'All Prices combined'!$G410)))),2)</f>
        <v>14.92</v>
      </c>
      <c r="BF410" s="2">
        <f>ROUND(IF($B410="Annuity",SUMIFS('Annuity Prices'!BI:BI,'Annuity Prices'!$B:$B,$D410,'Annuity Prices'!$E:$E,$G410),IF($B410="RAB Short",SUMIFS('RAB Prices Short'!BI:BI,'RAB Prices Short'!$B:$B,'All Prices combined'!$D410,'RAB Prices Short'!$E:$E,'All Prices combined'!$G410),IF($B410="RAB Long",SUMIFS('RAB Prices Long'!BI:BI,'RAB Prices Long'!$B:$B,'All Prices combined'!$D410,'RAB Prices Long'!$E:$E,'All Prices combined'!$G410)))),2)</f>
        <v>15.35</v>
      </c>
      <c r="BG410" s="2">
        <f>ROUND(IF($B410="Annuity",SUMIFS('Annuity Prices'!BJ:BJ,'Annuity Prices'!$B:$B,$D410,'Annuity Prices'!$E:$E,$G410),IF($B410="RAB Short",SUMIFS('RAB Prices Short'!BJ:BJ,'RAB Prices Short'!$B:$B,'All Prices combined'!$D410,'RAB Prices Short'!$E:$E,'All Prices combined'!$G410),IF($B410="RAB Long",SUMIFS('RAB Prices Long'!BJ:BJ,'RAB Prices Long'!$B:$B,'All Prices combined'!$D410,'RAB Prices Long'!$E:$E,'All Prices combined'!$G410)))),2)</f>
        <v>15.79</v>
      </c>
      <c r="BH410" s="2">
        <f>ROUND(IF($B410="Annuity",SUMIFS('Annuity Prices'!BK:BK,'Annuity Prices'!$B:$B,$D410,'Annuity Prices'!$E:$E,$G410),IF($B410="RAB Short",SUMIFS('RAB Prices Short'!BK:BK,'RAB Prices Short'!$B:$B,'All Prices combined'!$D410,'RAB Prices Short'!$E:$E,'All Prices combined'!$G410),IF($B410="RAB Long",SUMIFS('RAB Prices Long'!BK:BK,'RAB Prices Long'!$B:$B,'All Prices combined'!$D410,'RAB Prices Long'!$E:$E,'All Prices combined'!$G410)))),2)</f>
        <v>16.239999999999998</v>
      </c>
      <c r="BI410" s="2">
        <f>ROUND(IF($B410="Annuity",SUMIFS('Annuity Prices'!BL:BL,'Annuity Prices'!$B:$B,$D410,'Annuity Prices'!$E:$E,$G410),IF($B410="RAB Short",SUMIFS('RAB Prices Short'!BL:BL,'RAB Prices Short'!$B:$B,'All Prices combined'!$D410,'RAB Prices Short'!$E:$E,'All Prices combined'!$G410),IF($B410="RAB Long",SUMIFS('RAB Prices Long'!BL:BL,'RAB Prices Long'!$B:$B,'All Prices combined'!$D410,'RAB Prices Long'!$E:$E,'All Prices combined'!$G410)))),2)</f>
        <v>16.71</v>
      </c>
      <c r="BJ410" s="2">
        <f>ROUND(IF($B410="Annuity",SUMIFS('Annuity Prices'!BM:BM,'Annuity Prices'!$B:$B,$D410,'Annuity Prices'!$E:$E,$G410),IF($B410="RAB Short",SUMIFS('RAB Prices Short'!BM:BM,'RAB Prices Short'!$B:$B,'All Prices combined'!$D410,'RAB Prices Short'!$E:$E,'All Prices combined'!$G410),IF($B410="RAB Long",SUMIFS('RAB Prices Long'!BM:BM,'RAB Prices Long'!$B:$B,'All Prices combined'!$D410,'RAB Prices Long'!$E:$E,'All Prices combined'!$G410)))),2)</f>
        <v>17.190000000000001</v>
      </c>
      <c r="BK410" s="2">
        <f>ROUND(IF($B410="Annuity",SUMIFS('Annuity Prices'!BN:BN,'Annuity Prices'!$B:$B,$D410,'Annuity Prices'!$E:$E,$G410),IF($B410="RAB Short",SUMIFS('RAB Prices Short'!BN:BN,'RAB Prices Short'!$B:$B,'All Prices combined'!$D410,'RAB Prices Short'!$E:$E,'All Prices combined'!$G410),IF($B410="RAB Long",SUMIFS('RAB Prices Long'!BN:BN,'RAB Prices Long'!$B:$B,'All Prices combined'!$D410,'RAB Prices Long'!$E:$E,'All Prices combined'!$G410)))),2)</f>
        <v>17.68</v>
      </c>
      <c r="BL410" s="2">
        <f>ROUND(IF($B410="Annuity",SUMIFS('Annuity Prices'!BO:BO,'Annuity Prices'!$B:$B,$D410,'Annuity Prices'!$E:$E,$G410),IF($B410="RAB Short",SUMIFS('RAB Prices Short'!BO:BO,'RAB Prices Short'!$B:$B,'All Prices combined'!$D410,'RAB Prices Short'!$E:$E,'All Prices combined'!$G410),IF($B410="RAB Long",SUMIFS('RAB Prices Long'!BO:BO,'RAB Prices Long'!$B:$B,'All Prices combined'!$D410,'RAB Prices Long'!$E:$E,'All Prices combined'!$G410)))),2)</f>
        <v>18.190000000000001</v>
      </c>
      <c r="BM410" s="2">
        <f>ROUND(IF($B410="Annuity",SUMIFS('Annuity Prices'!BP:BP,'Annuity Prices'!$B:$B,$D410,'Annuity Prices'!$E:$E,$G410),IF($B410="RAB Short",SUMIFS('RAB Prices Short'!BP:BP,'RAB Prices Short'!$B:$B,'All Prices combined'!$D410,'RAB Prices Short'!$E:$E,'All Prices combined'!$G410),IF($B410="RAB Long",SUMIFS('RAB Prices Long'!BP:BP,'RAB Prices Long'!$B:$B,'All Prices combined'!$D410,'RAB Prices Long'!$E:$E,'All Prices combined'!$G410)))),2)</f>
        <v>19.23</v>
      </c>
      <c r="BN410" s="2">
        <f>ROUND(IF($B410="Annuity",SUMIFS('Annuity Prices'!BQ:BQ,'Annuity Prices'!$B:$B,$D410,'Annuity Prices'!$E:$E,$G410),IF($B410="RAB Short",SUMIFS('RAB Prices Short'!BQ:BQ,'RAB Prices Short'!$B:$B,'All Prices combined'!$D410,'RAB Prices Short'!$E:$E,'All Prices combined'!$G410),IF($B410="RAB Long",SUMIFS('RAB Prices Long'!BQ:BQ,'RAB Prices Long'!$B:$B,'All Prices combined'!$D410,'RAB Prices Long'!$E:$E,'All Prices combined'!$G410)))),2)</f>
        <v>23.36</v>
      </c>
      <c r="BO410" s="2">
        <f>ROUND(IF($B410="Annuity",SUMIFS('Annuity Prices'!BR:BR,'Annuity Prices'!$B:$B,$D410,'Annuity Prices'!$E:$E,$G410),IF($B410="RAB Short",SUMIFS('RAB Prices Short'!BR:BR,'RAB Prices Short'!$B:$B,'All Prices combined'!$D410,'RAB Prices Short'!$E:$E,'All Prices combined'!$G410),IF($B410="RAB Long",SUMIFS('RAB Prices Long'!BR:BR,'RAB Prices Long'!$B:$B,'All Prices combined'!$D410,'RAB Prices Long'!$E:$E,'All Prices combined'!$G410)))),2)</f>
        <v>23.95</v>
      </c>
      <c r="BP410" s="2">
        <f>ROUND(IF($B410="Annuity",SUMIFS('Annuity Prices'!BS:BS,'Annuity Prices'!$B:$B,$D410,'Annuity Prices'!$E:$E,$G410),IF($B410="RAB Short",SUMIFS('RAB Prices Short'!BS:BS,'RAB Prices Short'!$B:$B,'All Prices combined'!$D410,'RAB Prices Short'!$E:$E,'All Prices combined'!$G410),IF($B410="RAB Long",SUMIFS('RAB Prices Long'!BS:BS,'RAB Prices Long'!$B:$B,'All Prices combined'!$D410,'RAB Prices Long'!$E:$E,'All Prices combined'!$G410)))),2)</f>
        <v>24.55</v>
      </c>
      <c r="BQ410" s="2">
        <f>ROUND(IF($B410="Annuity",SUMIFS('Annuity Prices'!BT:BT,'Annuity Prices'!$B:$B,$D410,'Annuity Prices'!$E:$E,$G410),IF($B410="RAB Short",SUMIFS('RAB Prices Short'!BT:BT,'RAB Prices Short'!$B:$B,'All Prices combined'!$D410,'RAB Prices Short'!$E:$E,'All Prices combined'!$G410),IF($B410="RAB Long",SUMIFS('RAB Prices Long'!BT:BT,'RAB Prices Long'!$B:$B,'All Prices combined'!$D410,'RAB Prices Long'!$E:$E,'All Prices combined'!$G410)))),2)</f>
        <v>25.16</v>
      </c>
      <c r="BR410" s="2">
        <f>ROUND(IF($B410="Annuity",SUMIFS('Annuity Prices'!BU:BU,'Annuity Prices'!$B:$B,$D410,'Annuity Prices'!$E:$E,$G410),IF($B410="RAB Short",SUMIFS('RAB Prices Short'!BU:BU,'RAB Prices Short'!$B:$B,'All Prices combined'!$D410,'RAB Prices Short'!$E:$E,'All Prices combined'!$G410),IF($B410="RAB Long",SUMIFS('RAB Prices Long'!BU:BU,'RAB Prices Long'!$B:$B,'All Prices combined'!$D410,'RAB Prices Long'!$E:$E,'All Prices combined'!$G410)))),2)</f>
        <v>25.67</v>
      </c>
      <c r="BS410" s="2">
        <f>ROUND(IF($B410="Annuity",SUMIFS('Annuity Prices'!BV:BV,'Annuity Prices'!$B:$B,$D410,'Annuity Prices'!$E:$E,$G410),IF($B410="RAB Short",SUMIFS('RAB Prices Short'!BV:BV,'RAB Prices Short'!$B:$B,'All Prices combined'!$D410,'RAB Prices Short'!$E:$E,'All Prices combined'!$G410),IF($B410="RAB Long",SUMIFS('RAB Prices Long'!BV:BV,'RAB Prices Long'!$B:$B,'All Prices combined'!$D410,'RAB Prices Long'!$E:$E,'All Prices combined'!$G410)))),2)</f>
        <v>26.31</v>
      </c>
      <c r="BT410" s="2">
        <f>ROUND(IF($B410="Annuity",SUMIFS('Annuity Prices'!BW:BW,'Annuity Prices'!$B:$B,$D410,'Annuity Prices'!$E:$E,$G410),IF($B410="RAB Short",SUMIFS('RAB Prices Short'!BW:BW,'RAB Prices Short'!$B:$B,'All Prices combined'!$D410,'RAB Prices Short'!$E:$E,'All Prices combined'!$G410),IF($B410="RAB Long",SUMIFS('RAB Prices Long'!BW:BW,'RAB Prices Long'!$B:$B,'All Prices combined'!$D410,'RAB Prices Long'!$E:$E,'All Prices combined'!$G410)))),2)</f>
        <v>26.97</v>
      </c>
      <c r="BU410" s="2">
        <f>ROUND(IF($B410="Annuity",SUMIFS('Annuity Prices'!BX:BX,'Annuity Prices'!$B:$B,$D410,'Annuity Prices'!$E:$E,$G410),IF($B410="RAB Short",SUMIFS('RAB Prices Short'!BX:BX,'RAB Prices Short'!$B:$B,'All Prices combined'!$D410,'RAB Prices Short'!$E:$E,'All Prices combined'!$G410),IF($B410="RAB Long",SUMIFS('RAB Prices Long'!BX:BX,'RAB Prices Long'!$B:$B,'All Prices combined'!$D410,'RAB Prices Long'!$E:$E,'All Prices combined'!$G410)))),2)</f>
        <v>27.64</v>
      </c>
    </row>
    <row r="411" spans="2:73" x14ac:dyDescent="0.25">
      <c r="B411" t="s">
        <v>45</v>
      </c>
      <c r="C411">
        <v>7</v>
      </c>
      <c r="E411" t="s">
        <v>142</v>
      </c>
      <c r="F411">
        <v>7</v>
      </c>
      <c r="G411" t="s">
        <v>143</v>
      </c>
      <c r="I411" s="2">
        <f>ROUND(IF($B411="Annuity",SUMIFS('Annuity Prices'!L:L,'Annuity Prices'!$B:$B,$D411,'Annuity Prices'!$E:$E,$G411),IF($B411="RAB Short",SUMIFS('RAB Prices Short'!L:L,'RAB Prices Short'!$B:$B,'All Prices combined'!$D411,'RAB Prices Short'!$E:$E,'All Prices combined'!$G411),IF($B411="RAB Long",SUMIFS('RAB Prices Long'!L:L,'RAB Prices Long'!$B:$B,'All Prices combined'!$D411,'RAB Prices Long'!$E:$E,'All Prices combined'!$G411)))),2)</f>
        <v>0</v>
      </c>
      <c r="J411" s="2">
        <f>ROUND(IF($B411="Annuity",SUMIFS('Annuity Prices'!M:M,'Annuity Prices'!$B:$B,$D411,'Annuity Prices'!$E:$E,$G411),IF($B411="RAB Short",SUMIFS('RAB Prices Short'!M:M,'RAB Prices Short'!$B:$B,'All Prices combined'!$D411,'RAB Prices Short'!$E:$E,'All Prices combined'!$G411),IF($B411="RAB Long",SUMIFS('RAB Prices Long'!M:M,'RAB Prices Long'!$B:$B,'All Prices combined'!$D411,'RAB Prices Long'!$E:$E,'All Prices combined'!$G411)))),2)</f>
        <v>0</v>
      </c>
      <c r="K411" s="2">
        <f>ROUND(IF($B411="Annuity",SUMIFS('Annuity Prices'!N:N,'Annuity Prices'!$B:$B,$D411,'Annuity Prices'!$E:$E,$G411),IF($B411="RAB Short",SUMIFS('RAB Prices Short'!N:N,'RAB Prices Short'!$B:$B,'All Prices combined'!$D411,'RAB Prices Short'!$E:$E,'All Prices combined'!$G411),IF($B411="RAB Long",SUMIFS('RAB Prices Long'!N:N,'RAB Prices Long'!$B:$B,'All Prices combined'!$D411,'RAB Prices Long'!$E:$E,'All Prices combined'!$G411)))),2)</f>
        <v>0</v>
      </c>
      <c r="L411" s="2">
        <f>ROUND(IF($B411="Annuity",SUMIFS('Annuity Prices'!O:O,'Annuity Prices'!$B:$B,$D411,'Annuity Prices'!$E:$E,$G411),IF($B411="RAB Short",SUMIFS('RAB Prices Short'!O:O,'RAB Prices Short'!$B:$B,'All Prices combined'!$D411,'RAB Prices Short'!$E:$E,'All Prices combined'!$G411),IF($B411="RAB Long",SUMIFS('RAB Prices Long'!O:O,'RAB Prices Long'!$B:$B,'All Prices combined'!$D411,'RAB Prices Long'!$E:$E,'All Prices combined'!$G411)))),2)</f>
        <v>0</v>
      </c>
      <c r="M411" s="2">
        <f>ROUND(IF($B411="Annuity",SUMIFS('Annuity Prices'!P:P,'Annuity Prices'!$B:$B,$D411,'Annuity Prices'!$E:$E,$G411),IF($B411="RAB Short",SUMIFS('RAB Prices Short'!P:P,'RAB Prices Short'!$B:$B,'All Prices combined'!$D411,'RAB Prices Short'!$E:$E,'All Prices combined'!$G411),IF($B411="RAB Long",SUMIFS('RAB Prices Long'!P:P,'RAB Prices Long'!$B:$B,'All Prices combined'!$D411,'RAB Prices Long'!$E:$E,'All Prices combined'!$G411)))),2)</f>
        <v>0</v>
      </c>
      <c r="N411" s="2">
        <f>ROUND(IF($B411="Annuity",SUMIFS('Annuity Prices'!Q:Q,'Annuity Prices'!$B:$B,$D411,'Annuity Prices'!$E:$E,$G411),IF($B411="RAB Short",SUMIFS('RAB Prices Short'!Q:Q,'RAB Prices Short'!$B:$B,'All Prices combined'!$D411,'RAB Prices Short'!$E:$E,'All Prices combined'!$G411),IF($B411="RAB Long",SUMIFS('RAB Prices Long'!Q:Q,'RAB Prices Long'!$B:$B,'All Prices combined'!$D411,'RAB Prices Long'!$E:$E,'All Prices combined'!$G411)))),2)</f>
        <v>0</v>
      </c>
      <c r="O411" s="2">
        <f>ROUND(IF($B411="Annuity",SUMIFS('Annuity Prices'!R:R,'Annuity Prices'!$B:$B,$D411,'Annuity Prices'!$E:$E,$G411),IF($B411="RAB Short",SUMIFS('RAB Prices Short'!R:R,'RAB Prices Short'!$B:$B,'All Prices combined'!$D411,'RAB Prices Short'!$E:$E,'All Prices combined'!$G411),IF($B411="RAB Long",SUMIFS('RAB Prices Long'!R:R,'RAB Prices Long'!$B:$B,'All Prices combined'!$D411,'RAB Prices Long'!$E:$E,'All Prices combined'!$G411)))),2)</f>
        <v>0</v>
      </c>
      <c r="P411" s="2">
        <f>ROUND(IF($B411="Annuity",SUMIFS('Annuity Prices'!S:S,'Annuity Prices'!$B:$B,$D411,'Annuity Prices'!$E:$E,$G411),IF($B411="RAB Short",SUMIFS('RAB Prices Short'!S:S,'RAB Prices Short'!$B:$B,'All Prices combined'!$D411,'RAB Prices Short'!$E:$E,'All Prices combined'!$G411),IF($B411="RAB Long",SUMIFS('RAB Prices Long'!S:S,'RAB Prices Long'!$B:$B,'All Prices combined'!$D411,'RAB Prices Long'!$E:$E,'All Prices combined'!$G411)))),2)</f>
        <v>0</v>
      </c>
      <c r="Q411" s="2">
        <f>ROUND(IF($B411="Annuity",SUMIFS('Annuity Prices'!T:T,'Annuity Prices'!$B:$B,$D411,'Annuity Prices'!$E:$E,$G411),IF($B411="RAB Short",SUMIFS('RAB Prices Short'!T:T,'RAB Prices Short'!$B:$B,'All Prices combined'!$D411,'RAB Prices Short'!$E:$E,'All Prices combined'!$G411),IF($B411="RAB Long",SUMIFS('RAB Prices Long'!T:T,'RAB Prices Long'!$B:$B,'All Prices combined'!$D411,'RAB Prices Long'!$E:$E,'All Prices combined'!$G411)))),2)</f>
        <v>0</v>
      </c>
      <c r="R411" s="2">
        <f>ROUND(IF($B411="Annuity",SUMIFS('Annuity Prices'!U:U,'Annuity Prices'!$B:$B,$D411,'Annuity Prices'!$E:$E,$G411),IF($B411="RAB Short",SUMIFS('RAB Prices Short'!U:U,'RAB Prices Short'!$B:$B,'All Prices combined'!$D411,'RAB Prices Short'!$E:$E,'All Prices combined'!$G411),IF($B411="RAB Long",SUMIFS('RAB Prices Long'!U:U,'RAB Prices Long'!$B:$B,'All Prices combined'!$D411,'RAB Prices Long'!$E:$E,'All Prices combined'!$G411)))),2)</f>
        <v>0</v>
      </c>
      <c r="S411" s="2">
        <f>ROUND(IF($B411="Annuity",SUMIFS('Annuity Prices'!V:V,'Annuity Prices'!$B:$B,$D411,'Annuity Prices'!$E:$E,$G411),IF($B411="RAB Short",SUMIFS('RAB Prices Short'!V:V,'RAB Prices Short'!$B:$B,'All Prices combined'!$D411,'RAB Prices Short'!$E:$E,'All Prices combined'!$G411),IF($B411="RAB Long",SUMIFS('RAB Prices Long'!V:V,'RAB Prices Long'!$B:$B,'All Prices combined'!$D411,'RAB Prices Long'!$E:$E,'All Prices combined'!$G411)))),2)</f>
        <v>0</v>
      </c>
      <c r="T411" s="2">
        <f>ROUND(IF($B411="Annuity",SUMIFS('Annuity Prices'!W:W,'Annuity Prices'!$B:$B,$D411,'Annuity Prices'!$E:$E,$G411),IF($B411="RAB Short",SUMIFS('RAB Prices Short'!W:W,'RAB Prices Short'!$B:$B,'All Prices combined'!$D411,'RAB Prices Short'!$E:$E,'All Prices combined'!$G411),IF($B411="RAB Long",SUMIFS('RAB Prices Long'!W:W,'RAB Prices Long'!$B:$B,'All Prices combined'!$D411,'RAB Prices Long'!$E:$E,'All Prices combined'!$G411)))),2)</f>
        <v>0</v>
      </c>
      <c r="U411" s="2">
        <f>ROUND(IF($B411="Annuity",SUMIFS('Annuity Prices'!X:X,'Annuity Prices'!$B:$B,$D411,'Annuity Prices'!$E:$E,$G411),IF($B411="RAB Short",SUMIFS('RAB Prices Short'!X:X,'RAB Prices Short'!$B:$B,'All Prices combined'!$D411,'RAB Prices Short'!$E:$E,'All Prices combined'!$G411),IF($B411="RAB Long",SUMIFS('RAB Prices Long'!X:X,'RAB Prices Long'!$B:$B,'All Prices combined'!$D411,'RAB Prices Long'!$E:$E,'All Prices combined'!$G411)))),2)</f>
        <v>0</v>
      </c>
      <c r="V411" s="2">
        <f>ROUND(IF($B411="Annuity",SUMIFS('Annuity Prices'!Y:Y,'Annuity Prices'!$B:$B,$D411,'Annuity Prices'!$E:$E,$G411),IF($B411="RAB Short",SUMIFS('RAB Prices Short'!Y:Y,'RAB Prices Short'!$B:$B,'All Prices combined'!$D411,'RAB Prices Short'!$E:$E,'All Prices combined'!$G411),IF($B411="RAB Long",SUMIFS('RAB Prices Long'!Y:Y,'RAB Prices Long'!$B:$B,'All Prices combined'!$D411,'RAB Prices Long'!$E:$E,'All Prices combined'!$G411)))),2)</f>
        <v>0</v>
      </c>
      <c r="W411" s="2">
        <f>ROUND(IF($B411="Annuity",SUMIFS('Annuity Prices'!Z:Z,'Annuity Prices'!$B:$B,$D411,'Annuity Prices'!$E:$E,$G411),IF($B411="RAB Short",SUMIFS('RAB Prices Short'!Z:Z,'RAB Prices Short'!$B:$B,'All Prices combined'!$D411,'RAB Prices Short'!$E:$E,'All Prices combined'!$G411),IF($B411="RAB Long",SUMIFS('RAB Prices Long'!Z:Z,'RAB Prices Long'!$B:$B,'All Prices combined'!$D411,'RAB Prices Long'!$E:$E,'All Prices combined'!$G411)))),2)</f>
        <v>0</v>
      </c>
      <c r="X411" s="2">
        <f>ROUND(IF($B411="Annuity",SUMIFS('Annuity Prices'!AA:AA,'Annuity Prices'!$B:$B,$D411,'Annuity Prices'!$E:$E,$G411),IF($B411="RAB Short",SUMIFS('RAB Prices Short'!AA:AA,'RAB Prices Short'!$B:$B,'All Prices combined'!$D411,'RAB Prices Short'!$E:$E,'All Prices combined'!$G411),IF($B411="RAB Long",SUMIFS('RAB Prices Long'!AA:AA,'RAB Prices Long'!$B:$B,'All Prices combined'!$D411,'RAB Prices Long'!$E:$E,'All Prices combined'!$G411)))),2)</f>
        <v>0</v>
      </c>
      <c r="Y411" s="2">
        <f>ROUND(IF($B411="Annuity",SUMIFS('Annuity Prices'!AB:AB,'Annuity Prices'!$B:$B,$D411,'Annuity Prices'!$E:$E,$G411),IF($B411="RAB Short",SUMIFS('RAB Prices Short'!AB:AB,'RAB Prices Short'!$B:$B,'All Prices combined'!$D411,'RAB Prices Short'!$E:$E,'All Prices combined'!$G411),IF($B411="RAB Long",SUMIFS('RAB Prices Long'!AB:AB,'RAB Prices Long'!$B:$B,'All Prices combined'!$D411,'RAB Prices Long'!$E:$E,'All Prices combined'!$G411)))),2)</f>
        <v>0</v>
      </c>
      <c r="Z411" s="2">
        <f>ROUND(IF($B411="Annuity",SUMIFS('Annuity Prices'!AC:AC,'Annuity Prices'!$B:$B,$D411,'Annuity Prices'!$E:$E,$G411),IF($B411="RAB Short",SUMIFS('RAB Prices Short'!AC:AC,'RAB Prices Short'!$B:$B,'All Prices combined'!$D411,'RAB Prices Short'!$E:$E,'All Prices combined'!$G411),IF($B411="RAB Long",SUMIFS('RAB Prices Long'!AC:AC,'RAB Prices Long'!$B:$B,'All Prices combined'!$D411,'RAB Prices Long'!$E:$E,'All Prices combined'!$G411)))),2)</f>
        <v>0</v>
      </c>
      <c r="AA411" s="2">
        <f>ROUND(IF($B411="Annuity",SUMIFS('Annuity Prices'!AD:AD,'Annuity Prices'!$B:$B,$D411,'Annuity Prices'!$E:$E,$G411),IF($B411="RAB Short",SUMIFS('RAB Prices Short'!AD:AD,'RAB Prices Short'!$B:$B,'All Prices combined'!$D411,'RAB Prices Short'!$E:$E,'All Prices combined'!$G411),IF($B411="RAB Long",SUMIFS('RAB Prices Long'!AD:AD,'RAB Prices Long'!$B:$B,'All Prices combined'!$D411,'RAB Prices Long'!$E:$E,'All Prices combined'!$G411)))),2)</f>
        <v>0</v>
      </c>
      <c r="AB411" s="2">
        <f>ROUND(IF($B411="Annuity",SUMIFS('Annuity Prices'!AE:AE,'Annuity Prices'!$B:$B,$D411,'Annuity Prices'!$E:$E,$G411),IF($B411="RAB Short",SUMIFS('RAB Prices Short'!AE:AE,'RAB Prices Short'!$B:$B,'All Prices combined'!$D411,'RAB Prices Short'!$E:$E,'All Prices combined'!$G411),IF($B411="RAB Long",SUMIFS('RAB Prices Long'!AE:AE,'RAB Prices Long'!$B:$B,'All Prices combined'!$D411,'RAB Prices Long'!$E:$E,'All Prices combined'!$G411)))),2)</f>
        <v>0</v>
      </c>
      <c r="AC411" s="2">
        <f>ROUND(IF($B411="Annuity",SUMIFS('Annuity Prices'!AF:AF,'Annuity Prices'!$B:$B,$D411,'Annuity Prices'!$E:$E,$G411),IF($B411="RAB Short",SUMIFS('RAB Prices Short'!AF:AF,'RAB Prices Short'!$B:$B,'All Prices combined'!$D411,'RAB Prices Short'!$E:$E,'All Prices combined'!$G411),IF($B411="RAB Long",SUMIFS('RAB Prices Long'!AF:AF,'RAB Prices Long'!$B:$B,'All Prices combined'!$D411,'RAB Prices Long'!$E:$E,'All Prices combined'!$G411)))),2)</f>
        <v>0</v>
      </c>
      <c r="AD411" s="2">
        <f>ROUND(IF($B411="Annuity",SUMIFS('Annuity Prices'!AG:AG,'Annuity Prices'!$B:$B,$D411,'Annuity Prices'!$E:$E,$G411),IF($B411="RAB Short",SUMIFS('RAB Prices Short'!AG:AG,'RAB Prices Short'!$B:$B,'All Prices combined'!$D411,'RAB Prices Short'!$E:$E,'All Prices combined'!$G411),IF($B411="RAB Long",SUMIFS('RAB Prices Long'!AG:AG,'RAB Prices Long'!$B:$B,'All Prices combined'!$D411,'RAB Prices Long'!$E:$E,'All Prices combined'!$G411)))),2)</f>
        <v>0</v>
      </c>
      <c r="AE411" s="2">
        <f>ROUND(IF($B411="Annuity",SUMIFS('Annuity Prices'!AH:AH,'Annuity Prices'!$B:$B,$D411,'Annuity Prices'!$E:$E,$G411),IF($B411="RAB Short",SUMIFS('RAB Prices Short'!AH:AH,'RAB Prices Short'!$B:$B,'All Prices combined'!$D411,'RAB Prices Short'!$E:$E,'All Prices combined'!$G411),IF($B411="RAB Long",SUMIFS('RAB Prices Long'!AH:AH,'RAB Prices Long'!$B:$B,'All Prices combined'!$D411,'RAB Prices Long'!$E:$E,'All Prices combined'!$G411)))),2)</f>
        <v>0</v>
      </c>
      <c r="AF411" s="2">
        <f>ROUND(IF($B411="Annuity",SUMIFS('Annuity Prices'!AI:AI,'Annuity Prices'!$B:$B,$D411,'Annuity Prices'!$E:$E,$G411),IF($B411="RAB Short",SUMIFS('RAB Prices Short'!AI:AI,'RAB Prices Short'!$B:$B,'All Prices combined'!$D411,'RAB Prices Short'!$E:$E,'All Prices combined'!$G411),IF($B411="RAB Long",SUMIFS('RAB Prices Long'!AI:AI,'RAB Prices Long'!$B:$B,'All Prices combined'!$D411,'RAB Prices Long'!$E:$E,'All Prices combined'!$G411)))),2)</f>
        <v>0</v>
      </c>
      <c r="AG411" s="2">
        <f>ROUND(IF($B411="Annuity",SUMIFS('Annuity Prices'!AJ:AJ,'Annuity Prices'!$B:$B,$D411,'Annuity Prices'!$E:$E,$G411),IF($B411="RAB Short",SUMIFS('RAB Prices Short'!AJ:AJ,'RAB Prices Short'!$B:$B,'All Prices combined'!$D411,'RAB Prices Short'!$E:$E,'All Prices combined'!$G411),IF($B411="RAB Long",SUMIFS('RAB Prices Long'!AJ:AJ,'RAB Prices Long'!$B:$B,'All Prices combined'!$D411,'RAB Prices Long'!$E:$E,'All Prices combined'!$G411)))),2)</f>
        <v>0</v>
      </c>
      <c r="AH411" s="2">
        <f>ROUND(IF($B411="Annuity",SUMIFS('Annuity Prices'!AK:AK,'Annuity Prices'!$B:$B,$D411,'Annuity Prices'!$E:$E,$G411),IF($B411="RAB Short",SUMIFS('RAB Prices Short'!AK:AK,'RAB Prices Short'!$B:$B,'All Prices combined'!$D411,'RAB Prices Short'!$E:$E,'All Prices combined'!$G411),IF($B411="RAB Long",SUMIFS('RAB Prices Long'!AK:AK,'RAB Prices Long'!$B:$B,'All Prices combined'!$D411,'RAB Prices Long'!$E:$E,'All Prices combined'!$G411)))),2)</f>
        <v>0</v>
      </c>
      <c r="AI411" s="2">
        <f>ROUND(IF($B411="Annuity",SUMIFS('Annuity Prices'!AL:AL,'Annuity Prices'!$B:$B,$D411,'Annuity Prices'!$E:$E,$G411),IF($B411="RAB Short",SUMIFS('RAB Prices Short'!AL:AL,'RAB Prices Short'!$B:$B,'All Prices combined'!$D411,'RAB Prices Short'!$E:$E,'All Prices combined'!$G411),IF($B411="RAB Long",SUMIFS('RAB Prices Long'!AL:AL,'RAB Prices Long'!$B:$B,'All Prices combined'!$D411,'RAB Prices Long'!$E:$E,'All Prices combined'!$G411)))),2)</f>
        <v>0</v>
      </c>
      <c r="AJ411" s="2">
        <f>ROUND(IF($B411="Annuity",SUMIFS('Annuity Prices'!AM:AM,'Annuity Prices'!$B:$B,$D411,'Annuity Prices'!$E:$E,$G411),IF($B411="RAB Short",SUMIFS('RAB Prices Short'!AM:AM,'RAB Prices Short'!$B:$B,'All Prices combined'!$D411,'RAB Prices Short'!$E:$E,'All Prices combined'!$G411),IF($B411="RAB Long",SUMIFS('RAB Prices Long'!AM:AM,'RAB Prices Long'!$B:$B,'All Prices combined'!$D411,'RAB Prices Long'!$E:$E,'All Prices combined'!$G411)))),2)</f>
        <v>0</v>
      </c>
      <c r="AK411" s="2">
        <f>ROUND(IF($B411="Annuity",SUMIFS('Annuity Prices'!AN:AN,'Annuity Prices'!$B:$B,$D411,'Annuity Prices'!$E:$E,$G411),IF($B411="RAB Short",SUMIFS('RAB Prices Short'!AN:AN,'RAB Prices Short'!$B:$B,'All Prices combined'!$D411,'RAB Prices Short'!$E:$E,'All Prices combined'!$G411),IF($B411="RAB Long",SUMIFS('RAB Prices Long'!AN:AN,'RAB Prices Long'!$B:$B,'All Prices combined'!$D411,'RAB Prices Long'!$E:$E,'All Prices combined'!$G411)))),2)</f>
        <v>0</v>
      </c>
      <c r="AL411" s="2">
        <f>ROUND(IF($B411="Annuity",SUMIFS('Annuity Prices'!AO:AO,'Annuity Prices'!$B:$B,$D411,'Annuity Prices'!$E:$E,$G411),IF($B411="RAB Short",SUMIFS('RAB Prices Short'!AO:AO,'RAB Prices Short'!$B:$B,'All Prices combined'!$D411,'RAB Prices Short'!$E:$E,'All Prices combined'!$G411),IF($B411="RAB Long",SUMIFS('RAB Prices Long'!AO:AO,'RAB Prices Long'!$B:$B,'All Prices combined'!$D411,'RAB Prices Long'!$E:$E,'All Prices combined'!$G411)))),2)</f>
        <v>0</v>
      </c>
      <c r="AM411" s="2">
        <f>ROUND(IF($B411="Annuity",SUMIFS('Annuity Prices'!AP:AP,'Annuity Prices'!$B:$B,$D411,'Annuity Prices'!$E:$E,$G411),IF($B411="RAB Short",SUMIFS('RAB Prices Short'!AP:AP,'RAB Prices Short'!$B:$B,'All Prices combined'!$D411,'RAB Prices Short'!$E:$E,'All Prices combined'!$G411),IF($B411="RAB Long",SUMIFS('RAB Prices Long'!AP:AP,'RAB Prices Long'!$B:$B,'All Prices combined'!$D411,'RAB Prices Long'!$E:$E,'All Prices combined'!$G411)))),2)</f>
        <v>0</v>
      </c>
      <c r="AN411" s="2">
        <f>ROUND(IF($B411="Annuity",SUMIFS('Annuity Prices'!AQ:AQ,'Annuity Prices'!$B:$B,$D411,'Annuity Prices'!$E:$E,$G411),IF($B411="RAB Short",SUMIFS('RAB Prices Short'!AQ:AQ,'RAB Prices Short'!$B:$B,'All Prices combined'!$D411,'RAB Prices Short'!$E:$E,'All Prices combined'!$G411),IF($B411="RAB Long",SUMIFS('RAB Prices Long'!AQ:AQ,'RAB Prices Long'!$B:$B,'All Prices combined'!$D411,'RAB Prices Long'!$E:$E,'All Prices combined'!$G411)))),2)</f>
        <v>0</v>
      </c>
      <c r="AO411" s="2">
        <f>ROUND(IF($B411="Annuity",SUMIFS('Annuity Prices'!AR:AR,'Annuity Prices'!$B:$B,$D411,'Annuity Prices'!$E:$E,$G411),IF($B411="RAB Short",SUMIFS('RAB Prices Short'!AR:AR,'RAB Prices Short'!$B:$B,'All Prices combined'!$D411,'RAB Prices Short'!$E:$E,'All Prices combined'!$G411),IF($B411="RAB Long",SUMIFS('RAB Prices Long'!AR:AR,'RAB Prices Long'!$B:$B,'All Prices combined'!$D411,'RAB Prices Long'!$E:$E,'All Prices combined'!$G411)))),2)</f>
        <v>0</v>
      </c>
      <c r="AP411" s="2">
        <f>ROUND(IF($B411="Annuity",SUMIFS('Annuity Prices'!AS:AS,'Annuity Prices'!$B:$B,$D411,'Annuity Prices'!$E:$E,$G411),IF($B411="RAB Short",SUMIFS('RAB Prices Short'!AS:AS,'RAB Prices Short'!$B:$B,'All Prices combined'!$D411,'RAB Prices Short'!$E:$E,'All Prices combined'!$G411),IF($B411="RAB Long",SUMIFS('RAB Prices Long'!AS:AS,'RAB Prices Long'!$B:$B,'All Prices combined'!$D411,'RAB Prices Long'!$E:$E,'All Prices combined'!$G411)))),2)</f>
        <v>0</v>
      </c>
      <c r="AQ411" s="2">
        <f>ROUND(IF($B411="Annuity",SUMIFS('Annuity Prices'!AT:AT,'Annuity Prices'!$B:$B,$D411,'Annuity Prices'!$E:$E,$G411),IF($B411="RAB Short",SUMIFS('RAB Prices Short'!AT:AT,'RAB Prices Short'!$B:$B,'All Prices combined'!$D411,'RAB Prices Short'!$E:$E,'All Prices combined'!$G411),IF($B411="RAB Long",SUMIFS('RAB Prices Long'!AT:AT,'RAB Prices Long'!$B:$B,'All Prices combined'!$D411,'RAB Prices Long'!$E:$E,'All Prices combined'!$G411)))),2)</f>
        <v>0</v>
      </c>
      <c r="AR411" s="2">
        <f>ROUND(IF($B411="Annuity",SUMIFS('Annuity Prices'!AU:AU,'Annuity Prices'!$B:$B,$D411,'Annuity Prices'!$E:$E,$G411),IF($B411="RAB Short",SUMIFS('RAB Prices Short'!AU:AU,'RAB Prices Short'!$B:$B,'All Prices combined'!$D411,'RAB Prices Short'!$E:$E,'All Prices combined'!$G411),IF($B411="RAB Long",SUMIFS('RAB Prices Long'!AU:AU,'RAB Prices Long'!$B:$B,'All Prices combined'!$D411,'RAB Prices Long'!$E:$E,'All Prices combined'!$G411)))),2)</f>
        <v>0</v>
      </c>
      <c r="AS411" s="2">
        <f>ROUND(IF($B411="Annuity",SUMIFS('Annuity Prices'!AV:AV,'Annuity Prices'!$B:$B,$D411,'Annuity Prices'!$E:$E,$G411),IF($B411="RAB Short",SUMIFS('RAB Prices Short'!AV:AV,'RAB Prices Short'!$B:$B,'All Prices combined'!$D411,'RAB Prices Short'!$E:$E,'All Prices combined'!$G411),IF($B411="RAB Long",SUMIFS('RAB Prices Long'!AV:AV,'RAB Prices Long'!$B:$B,'All Prices combined'!$D411,'RAB Prices Long'!$E:$E,'All Prices combined'!$G411)))),2)</f>
        <v>0</v>
      </c>
      <c r="AT411" s="2">
        <f>ROUND(IF($B411="Annuity",SUMIFS('Annuity Prices'!AW:AW,'Annuity Prices'!$B:$B,$D411,'Annuity Prices'!$E:$E,$G411),IF($B411="RAB Short",SUMIFS('RAB Prices Short'!AW:AW,'RAB Prices Short'!$B:$B,'All Prices combined'!$D411,'RAB Prices Short'!$E:$E,'All Prices combined'!$G411),IF($B411="RAB Long",SUMIFS('RAB Prices Long'!AW:AW,'RAB Prices Long'!$B:$B,'All Prices combined'!$D411,'RAB Prices Long'!$E:$E,'All Prices combined'!$G411)))),2)</f>
        <v>0</v>
      </c>
      <c r="AU411" s="2">
        <f>ROUND(IF($B411="Annuity",SUMIFS('Annuity Prices'!AX:AX,'Annuity Prices'!$B:$B,$D411,'Annuity Prices'!$E:$E,$G411),IF($B411="RAB Short",SUMIFS('RAB Prices Short'!AX:AX,'RAB Prices Short'!$B:$B,'All Prices combined'!$D411,'RAB Prices Short'!$E:$E,'All Prices combined'!$G411),IF($B411="RAB Long",SUMIFS('RAB Prices Long'!AX:AX,'RAB Prices Long'!$B:$B,'All Prices combined'!$D411,'RAB Prices Long'!$E:$E,'All Prices combined'!$G411)))),2)</f>
        <v>0</v>
      </c>
      <c r="AV411" s="2">
        <f>ROUND(IF($B411="Annuity",SUMIFS('Annuity Prices'!AY:AY,'Annuity Prices'!$B:$B,$D411,'Annuity Prices'!$E:$E,$G411),IF($B411="RAB Short",SUMIFS('RAB Prices Short'!AY:AY,'RAB Prices Short'!$B:$B,'All Prices combined'!$D411,'RAB Prices Short'!$E:$E,'All Prices combined'!$G411),IF($B411="RAB Long",SUMIFS('RAB Prices Long'!AY:AY,'RAB Prices Long'!$B:$B,'All Prices combined'!$D411,'RAB Prices Long'!$E:$E,'All Prices combined'!$G411)))),2)</f>
        <v>0</v>
      </c>
      <c r="AW411" s="2">
        <f>ROUND(IF($B411="Annuity",SUMIFS('Annuity Prices'!AZ:AZ,'Annuity Prices'!$B:$B,$D411,'Annuity Prices'!$E:$E,$G411),IF($B411="RAB Short",SUMIFS('RAB Prices Short'!AZ:AZ,'RAB Prices Short'!$B:$B,'All Prices combined'!$D411,'RAB Prices Short'!$E:$E,'All Prices combined'!$G411),IF($B411="RAB Long",SUMIFS('RAB Prices Long'!AZ:AZ,'RAB Prices Long'!$B:$B,'All Prices combined'!$D411,'RAB Prices Long'!$E:$E,'All Prices combined'!$G411)))),2)</f>
        <v>0</v>
      </c>
      <c r="AX411" s="2">
        <f>ROUND(IF($B411="Annuity",SUMIFS('Annuity Prices'!BA:BA,'Annuity Prices'!$B:$B,$D411,'Annuity Prices'!$E:$E,$G411),IF($B411="RAB Short",SUMIFS('RAB Prices Short'!BA:BA,'RAB Prices Short'!$B:$B,'All Prices combined'!$D411,'RAB Prices Short'!$E:$E,'All Prices combined'!$G411),IF($B411="RAB Long",SUMIFS('RAB Prices Long'!BA:BA,'RAB Prices Long'!$B:$B,'All Prices combined'!$D411,'RAB Prices Long'!$E:$E,'All Prices combined'!$G411)))),2)</f>
        <v>0</v>
      </c>
      <c r="AY411" s="2">
        <f>ROUND(IF($B411="Annuity",SUMIFS('Annuity Prices'!BB:BB,'Annuity Prices'!$B:$B,$D411,'Annuity Prices'!$E:$E,$G411),IF($B411="RAB Short",SUMIFS('RAB Prices Short'!BB:BB,'RAB Prices Short'!$B:$B,'All Prices combined'!$D411,'RAB Prices Short'!$E:$E,'All Prices combined'!$G411),IF($B411="RAB Long",SUMIFS('RAB Prices Long'!BB:BB,'RAB Prices Long'!$B:$B,'All Prices combined'!$D411,'RAB Prices Long'!$E:$E,'All Prices combined'!$G411)))),2)</f>
        <v>0</v>
      </c>
      <c r="AZ411" s="2">
        <f>ROUND(IF($B411="Annuity",SUMIFS('Annuity Prices'!BC:BC,'Annuity Prices'!$B:$B,$D411,'Annuity Prices'!$E:$E,$G411),IF($B411="RAB Short",SUMIFS('RAB Prices Short'!BC:BC,'RAB Prices Short'!$B:$B,'All Prices combined'!$D411,'RAB Prices Short'!$E:$E,'All Prices combined'!$G411),IF($B411="RAB Long",SUMIFS('RAB Prices Long'!BC:BC,'RAB Prices Long'!$B:$B,'All Prices combined'!$D411,'RAB Prices Long'!$E:$E,'All Prices combined'!$G411)))),2)</f>
        <v>0</v>
      </c>
      <c r="BA411" s="2">
        <f>ROUND(IF($B411="Annuity",SUMIFS('Annuity Prices'!BD:BD,'Annuity Prices'!$B:$B,$D411,'Annuity Prices'!$E:$E,$G411),IF($B411="RAB Short",SUMIFS('RAB Prices Short'!BD:BD,'RAB Prices Short'!$B:$B,'All Prices combined'!$D411,'RAB Prices Short'!$E:$E,'All Prices combined'!$G411),IF($B411="RAB Long",SUMIFS('RAB Prices Long'!BD:BD,'RAB Prices Long'!$B:$B,'All Prices combined'!$D411,'RAB Prices Long'!$E:$E,'All Prices combined'!$G411)))),2)</f>
        <v>0</v>
      </c>
      <c r="BB411" s="2">
        <f>ROUND(IF($B411="Annuity",SUMIFS('Annuity Prices'!BE:BE,'Annuity Prices'!$B:$B,$D411,'Annuity Prices'!$E:$E,$G411),IF($B411="RAB Short",SUMIFS('RAB Prices Short'!BE:BE,'RAB Prices Short'!$B:$B,'All Prices combined'!$D411,'RAB Prices Short'!$E:$E,'All Prices combined'!$G411),IF($B411="RAB Long",SUMIFS('RAB Prices Long'!BE:BE,'RAB Prices Long'!$B:$B,'All Prices combined'!$D411,'RAB Prices Long'!$E:$E,'All Prices combined'!$G411)))),2)</f>
        <v>0</v>
      </c>
      <c r="BC411" s="2">
        <f>ROUND(IF($B411="Annuity",SUMIFS('Annuity Prices'!BF:BF,'Annuity Prices'!$B:$B,$D411,'Annuity Prices'!$E:$E,$G411),IF($B411="RAB Short",SUMIFS('RAB Prices Short'!BF:BF,'RAB Prices Short'!$B:$B,'All Prices combined'!$D411,'RAB Prices Short'!$E:$E,'All Prices combined'!$G411),IF($B411="RAB Long",SUMIFS('RAB Prices Long'!BF:BF,'RAB Prices Long'!$B:$B,'All Prices combined'!$D411,'RAB Prices Long'!$E:$E,'All Prices combined'!$G411)))),2)</f>
        <v>0</v>
      </c>
      <c r="BD411" s="2">
        <f>ROUND(IF($B411="Annuity",SUMIFS('Annuity Prices'!BG:BG,'Annuity Prices'!$B:$B,$D411,'Annuity Prices'!$E:$E,$G411),IF($B411="RAB Short",SUMIFS('RAB Prices Short'!BG:BG,'RAB Prices Short'!$B:$B,'All Prices combined'!$D411,'RAB Prices Short'!$E:$E,'All Prices combined'!$G411),IF($B411="RAB Long",SUMIFS('RAB Prices Long'!BG:BG,'RAB Prices Long'!$B:$B,'All Prices combined'!$D411,'RAB Prices Long'!$E:$E,'All Prices combined'!$G411)))),2)</f>
        <v>0</v>
      </c>
      <c r="BE411" s="2">
        <f>ROUND(IF($B411="Annuity",SUMIFS('Annuity Prices'!BH:BH,'Annuity Prices'!$B:$B,$D411,'Annuity Prices'!$E:$E,$G411),IF($B411="RAB Short",SUMIFS('RAB Prices Short'!BH:BH,'RAB Prices Short'!$B:$B,'All Prices combined'!$D411,'RAB Prices Short'!$E:$E,'All Prices combined'!$G411),IF($B411="RAB Long",SUMIFS('RAB Prices Long'!BH:BH,'RAB Prices Long'!$B:$B,'All Prices combined'!$D411,'RAB Prices Long'!$E:$E,'All Prices combined'!$G411)))),2)</f>
        <v>0</v>
      </c>
      <c r="BF411" s="2">
        <f>ROUND(IF($B411="Annuity",SUMIFS('Annuity Prices'!BI:BI,'Annuity Prices'!$B:$B,$D411,'Annuity Prices'!$E:$E,$G411),IF($B411="RAB Short",SUMIFS('RAB Prices Short'!BI:BI,'RAB Prices Short'!$B:$B,'All Prices combined'!$D411,'RAB Prices Short'!$E:$E,'All Prices combined'!$G411),IF($B411="RAB Long",SUMIFS('RAB Prices Long'!BI:BI,'RAB Prices Long'!$B:$B,'All Prices combined'!$D411,'RAB Prices Long'!$E:$E,'All Prices combined'!$G411)))),2)</f>
        <v>0</v>
      </c>
      <c r="BG411" s="2">
        <f>ROUND(IF($B411="Annuity",SUMIFS('Annuity Prices'!BJ:BJ,'Annuity Prices'!$B:$B,$D411,'Annuity Prices'!$E:$E,$G411),IF($B411="RAB Short",SUMIFS('RAB Prices Short'!BJ:BJ,'RAB Prices Short'!$B:$B,'All Prices combined'!$D411,'RAB Prices Short'!$E:$E,'All Prices combined'!$G411),IF($B411="RAB Long",SUMIFS('RAB Prices Long'!BJ:BJ,'RAB Prices Long'!$B:$B,'All Prices combined'!$D411,'RAB Prices Long'!$E:$E,'All Prices combined'!$G411)))),2)</f>
        <v>0</v>
      </c>
      <c r="BH411" s="2">
        <f>ROUND(IF($B411="Annuity",SUMIFS('Annuity Prices'!BK:BK,'Annuity Prices'!$B:$B,$D411,'Annuity Prices'!$E:$E,$G411),IF($B411="RAB Short",SUMIFS('RAB Prices Short'!BK:BK,'RAB Prices Short'!$B:$B,'All Prices combined'!$D411,'RAB Prices Short'!$E:$E,'All Prices combined'!$G411),IF($B411="RAB Long",SUMIFS('RAB Prices Long'!BK:BK,'RAB Prices Long'!$B:$B,'All Prices combined'!$D411,'RAB Prices Long'!$E:$E,'All Prices combined'!$G411)))),2)</f>
        <v>0</v>
      </c>
      <c r="BI411" s="2">
        <f>ROUND(IF($B411="Annuity",SUMIFS('Annuity Prices'!BL:BL,'Annuity Prices'!$B:$B,$D411,'Annuity Prices'!$E:$E,$G411),IF($B411="RAB Short",SUMIFS('RAB Prices Short'!BL:BL,'RAB Prices Short'!$B:$B,'All Prices combined'!$D411,'RAB Prices Short'!$E:$E,'All Prices combined'!$G411),IF($B411="RAB Long",SUMIFS('RAB Prices Long'!BL:BL,'RAB Prices Long'!$B:$B,'All Prices combined'!$D411,'RAB Prices Long'!$E:$E,'All Prices combined'!$G411)))),2)</f>
        <v>0</v>
      </c>
      <c r="BJ411" s="2">
        <f>ROUND(IF($B411="Annuity",SUMIFS('Annuity Prices'!BM:BM,'Annuity Prices'!$B:$B,$D411,'Annuity Prices'!$E:$E,$G411),IF($B411="RAB Short",SUMIFS('RAB Prices Short'!BM:BM,'RAB Prices Short'!$B:$B,'All Prices combined'!$D411,'RAB Prices Short'!$E:$E,'All Prices combined'!$G411),IF($B411="RAB Long",SUMIFS('RAB Prices Long'!BM:BM,'RAB Prices Long'!$B:$B,'All Prices combined'!$D411,'RAB Prices Long'!$E:$E,'All Prices combined'!$G411)))),2)</f>
        <v>0</v>
      </c>
      <c r="BK411" s="2">
        <f>ROUND(IF($B411="Annuity",SUMIFS('Annuity Prices'!BN:BN,'Annuity Prices'!$B:$B,$D411,'Annuity Prices'!$E:$E,$G411),IF($B411="RAB Short",SUMIFS('RAB Prices Short'!BN:BN,'RAB Prices Short'!$B:$B,'All Prices combined'!$D411,'RAB Prices Short'!$E:$E,'All Prices combined'!$G411),IF($B411="RAB Long",SUMIFS('RAB Prices Long'!BN:BN,'RAB Prices Long'!$B:$B,'All Prices combined'!$D411,'RAB Prices Long'!$E:$E,'All Prices combined'!$G411)))),2)</f>
        <v>0</v>
      </c>
      <c r="BL411" s="2">
        <f>ROUND(IF($B411="Annuity",SUMIFS('Annuity Prices'!BO:BO,'Annuity Prices'!$B:$B,$D411,'Annuity Prices'!$E:$E,$G411),IF($B411="RAB Short",SUMIFS('RAB Prices Short'!BO:BO,'RAB Prices Short'!$B:$B,'All Prices combined'!$D411,'RAB Prices Short'!$E:$E,'All Prices combined'!$G411),IF($B411="RAB Long",SUMIFS('RAB Prices Long'!BO:BO,'RAB Prices Long'!$B:$B,'All Prices combined'!$D411,'RAB Prices Long'!$E:$E,'All Prices combined'!$G411)))),2)</f>
        <v>0</v>
      </c>
      <c r="BM411" s="2">
        <f>ROUND(IF($B411="Annuity",SUMIFS('Annuity Prices'!BP:BP,'Annuity Prices'!$B:$B,$D411,'Annuity Prices'!$E:$E,$G411),IF($B411="RAB Short",SUMIFS('RAB Prices Short'!BP:BP,'RAB Prices Short'!$B:$B,'All Prices combined'!$D411,'RAB Prices Short'!$E:$E,'All Prices combined'!$G411),IF($B411="RAB Long",SUMIFS('RAB Prices Long'!BP:BP,'RAB Prices Long'!$B:$B,'All Prices combined'!$D411,'RAB Prices Long'!$E:$E,'All Prices combined'!$G411)))),2)</f>
        <v>0</v>
      </c>
      <c r="BN411" s="2">
        <f>ROUND(IF($B411="Annuity",SUMIFS('Annuity Prices'!BQ:BQ,'Annuity Prices'!$B:$B,$D411,'Annuity Prices'!$E:$E,$G411),IF($B411="RAB Short",SUMIFS('RAB Prices Short'!BQ:BQ,'RAB Prices Short'!$B:$B,'All Prices combined'!$D411,'RAB Prices Short'!$E:$E,'All Prices combined'!$G411),IF($B411="RAB Long",SUMIFS('RAB Prices Long'!BQ:BQ,'RAB Prices Long'!$B:$B,'All Prices combined'!$D411,'RAB Prices Long'!$E:$E,'All Prices combined'!$G411)))),2)</f>
        <v>0</v>
      </c>
      <c r="BO411" s="2">
        <f>ROUND(IF($B411="Annuity",SUMIFS('Annuity Prices'!BR:BR,'Annuity Prices'!$B:$B,$D411,'Annuity Prices'!$E:$E,$G411),IF($B411="RAB Short",SUMIFS('RAB Prices Short'!BR:BR,'RAB Prices Short'!$B:$B,'All Prices combined'!$D411,'RAB Prices Short'!$E:$E,'All Prices combined'!$G411),IF($B411="RAB Long",SUMIFS('RAB Prices Long'!BR:BR,'RAB Prices Long'!$B:$B,'All Prices combined'!$D411,'RAB Prices Long'!$E:$E,'All Prices combined'!$G411)))),2)</f>
        <v>0</v>
      </c>
      <c r="BP411" s="2">
        <f>ROUND(IF($B411="Annuity",SUMIFS('Annuity Prices'!BS:BS,'Annuity Prices'!$B:$B,$D411,'Annuity Prices'!$E:$E,$G411),IF($B411="RAB Short",SUMIFS('RAB Prices Short'!BS:BS,'RAB Prices Short'!$B:$B,'All Prices combined'!$D411,'RAB Prices Short'!$E:$E,'All Prices combined'!$G411),IF($B411="RAB Long",SUMIFS('RAB Prices Long'!BS:BS,'RAB Prices Long'!$B:$B,'All Prices combined'!$D411,'RAB Prices Long'!$E:$E,'All Prices combined'!$G411)))),2)</f>
        <v>0</v>
      </c>
      <c r="BQ411" s="2">
        <f>ROUND(IF($B411="Annuity",SUMIFS('Annuity Prices'!BT:BT,'Annuity Prices'!$B:$B,$D411,'Annuity Prices'!$E:$E,$G411),IF($B411="RAB Short",SUMIFS('RAB Prices Short'!BT:BT,'RAB Prices Short'!$B:$B,'All Prices combined'!$D411,'RAB Prices Short'!$E:$E,'All Prices combined'!$G411),IF($B411="RAB Long",SUMIFS('RAB Prices Long'!BT:BT,'RAB Prices Long'!$B:$B,'All Prices combined'!$D411,'RAB Prices Long'!$E:$E,'All Prices combined'!$G411)))),2)</f>
        <v>0</v>
      </c>
      <c r="BR411" s="2">
        <f>ROUND(IF($B411="Annuity",SUMIFS('Annuity Prices'!BU:BU,'Annuity Prices'!$B:$B,$D411,'Annuity Prices'!$E:$E,$G411),IF($B411="RAB Short",SUMIFS('RAB Prices Short'!BU:BU,'RAB Prices Short'!$B:$B,'All Prices combined'!$D411,'RAB Prices Short'!$E:$E,'All Prices combined'!$G411),IF($B411="RAB Long",SUMIFS('RAB Prices Long'!BU:BU,'RAB Prices Long'!$B:$B,'All Prices combined'!$D411,'RAB Prices Long'!$E:$E,'All Prices combined'!$G411)))),2)</f>
        <v>0</v>
      </c>
      <c r="BS411" s="2">
        <f>ROUND(IF($B411="Annuity",SUMIFS('Annuity Prices'!BV:BV,'Annuity Prices'!$B:$B,$D411,'Annuity Prices'!$E:$E,$G411),IF($B411="RAB Short",SUMIFS('RAB Prices Short'!BV:BV,'RAB Prices Short'!$B:$B,'All Prices combined'!$D411,'RAB Prices Short'!$E:$E,'All Prices combined'!$G411),IF($B411="RAB Long",SUMIFS('RAB Prices Long'!BV:BV,'RAB Prices Long'!$B:$B,'All Prices combined'!$D411,'RAB Prices Long'!$E:$E,'All Prices combined'!$G411)))),2)</f>
        <v>0</v>
      </c>
      <c r="BT411" s="2">
        <f>ROUND(IF($B411="Annuity",SUMIFS('Annuity Prices'!BW:BW,'Annuity Prices'!$B:$B,$D411,'Annuity Prices'!$E:$E,$G411),IF($B411="RAB Short",SUMIFS('RAB Prices Short'!BW:BW,'RAB Prices Short'!$B:$B,'All Prices combined'!$D411,'RAB Prices Short'!$E:$E,'All Prices combined'!$G411),IF($B411="RAB Long",SUMIFS('RAB Prices Long'!BW:BW,'RAB Prices Long'!$B:$B,'All Prices combined'!$D411,'RAB Prices Long'!$E:$E,'All Prices combined'!$G411)))),2)</f>
        <v>0</v>
      </c>
      <c r="BU411" s="2">
        <f>ROUND(IF($B411="Annuity",SUMIFS('Annuity Prices'!BX:BX,'Annuity Prices'!$B:$B,$D411,'Annuity Prices'!$E:$E,$G411),IF($B411="RAB Short",SUMIFS('RAB Prices Short'!BX:BX,'RAB Prices Short'!$B:$B,'All Prices combined'!$D411,'RAB Prices Short'!$E:$E,'All Prices combined'!$G411),IF($B411="RAB Long",SUMIFS('RAB Prices Long'!BX:BX,'RAB Prices Long'!$B:$B,'All Prices combined'!$D411,'RAB Prices Long'!$E:$E,'All Prices combined'!$G411)))),2)</f>
        <v>0</v>
      </c>
    </row>
    <row r="412" spans="2:73" x14ac:dyDescent="0.25">
      <c r="B412" t="s">
        <v>45</v>
      </c>
      <c r="C412">
        <v>7</v>
      </c>
      <c r="D412" t="s">
        <v>144</v>
      </c>
      <c r="E412" t="s">
        <v>142</v>
      </c>
      <c r="F412">
        <v>7</v>
      </c>
      <c r="G412" t="s">
        <v>38</v>
      </c>
      <c r="H412" t="s">
        <v>128</v>
      </c>
      <c r="I412" s="2">
        <f>ROUND(IF($B412="Annuity",SUMIFS('Annuity Prices'!L:L,'Annuity Prices'!$B:$B,$D412,'Annuity Prices'!$E:$E,$G412),IF($B412="RAB Short",SUMIFS('RAB Prices Short'!L:L,'RAB Prices Short'!$B:$B,'All Prices combined'!$D412,'RAB Prices Short'!$E:$E,'All Prices combined'!$G412),IF($B412="RAB Long",SUMIFS('RAB Prices Long'!L:L,'RAB Prices Long'!$B:$B,'All Prices combined'!$D412,'RAB Prices Long'!$E:$E,'All Prices combined'!$G412)))),2)</f>
        <v>0</v>
      </c>
      <c r="J412" s="2">
        <f>ROUND(IF($B412="Annuity",SUMIFS('Annuity Prices'!M:M,'Annuity Prices'!$B:$B,$D412,'Annuity Prices'!$E:$E,$G412),IF($B412="RAB Short",SUMIFS('RAB Prices Short'!M:M,'RAB Prices Short'!$B:$B,'All Prices combined'!$D412,'RAB Prices Short'!$E:$E,'All Prices combined'!$G412),IF($B412="RAB Long",SUMIFS('RAB Prices Long'!M:M,'RAB Prices Long'!$B:$B,'All Prices combined'!$D412,'RAB Prices Long'!$E:$E,'All Prices combined'!$G412)))),2)</f>
        <v>0</v>
      </c>
      <c r="K412" s="2">
        <f>ROUND(IF($B412="Annuity",SUMIFS('Annuity Prices'!N:N,'Annuity Prices'!$B:$B,$D412,'Annuity Prices'!$E:$E,$G412),IF($B412="RAB Short",SUMIFS('RAB Prices Short'!N:N,'RAB Prices Short'!$B:$B,'All Prices combined'!$D412,'RAB Prices Short'!$E:$E,'All Prices combined'!$G412),IF($B412="RAB Long",SUMIFS('RAB Prices Long'!N:N,'RAB Prices Long'!$B:$B,'All Prices combined'!$D412,'RAB Prices Long'!$E:$E,'All Prices combined'!$G412)))),2)</f>
        <v>22.22</v>
      </c>
      <c r="L412" s="2">
        <f>ROUND(IF($B412="Annuity",SUMIFS('Annuity Prices'!O:O,'Annuity Prices'!$B:$B,$D412,'Annuity Prices'!$E:$E,$G412),IF($B412="RAB Short",SUMIFS('RAB Prices Short'!O:O,'RAB Prices Short'!$B:$B,'All Prices combined'!$D412,'RAB Prices Short'!$E:$E,'All Prices combined'!$G412),IF($B412="RAB Long",SUMIFS('RAB Prices Long'!O:O,'RAB Prices Long'!$B:$B,'All Prices combined'!$D412,'RAB Prices Long'!$E:$E,'All Prices combined'!$G412)))),2)</f>
        <v>22.86</v>
      </c>
      <c r="M412" s="2">
        <f>ROUND(IF($B412="Annuity",SUMIFS('Annuity Prices'!P:P,'Annuity Prices'!$B:$B,$D412,'Annuity Prices'!$E:$E,$G412),IF($B412="RAB Short",SUMIFS('RAB Prices Short'!P:P,'RAB Prices Short'!$B:$B,'All Prices combined'!$D412,'RAB Prices Short'!$E:$E,'All Prices combined'!$G412),IF($B412="RAB Long",SUMIFS('RAB Prices Long'!P:P,'RAB Prices Long'!$B:$B,'All Prices combined'!$D412,'RAB Prices Long'!$E:$E,'All Prices combined'!$G412)))),2)</f>
        <v>24.77</v>
      </c>
      <c r="N412" s="2">
        <f>ROUND(IF($B412="Annuity",SUMIFS('Annuity Prices'!Q:Q,'Annuity Prices'!$B:$B,$D412,'Annuity Prices'!$E:$E,$G412),IF($B412="RAB Short",SUMIFS('RAB Prices Short'!Q:Q,'RAB Prices Short'!$B:$B,'All Prices combined'!$D412,'RAB Prices Short'!$E:$E,'All Prices combined'!$G412),IF($B412="RAB Long",SUMIFS('RAB Prices Long'!Q:Q,'RAB Prices Long'!$B:$B,'All Prices combined'!$D412,'RAB Prices Long'!$E:$E,'All Prices combined'!$G412)))),2)</f>
        <v>25.39</v>
      </c>
      <c r="O412" s="2">
        <f>ROUND(IF($B412="Annuity",SUMIFS('Annuity Prices'!R:R,'Annuity Prices'!$B:$B,$D412,'Annuity Prices'!$E:$E,$G412),IF($B412="RAB Short",SUMIFS('RAB Prices Short'!R:R,'RAB Prices Short'!$B:$B,'All Prices combined'!$D412,'RAB Prices Short'!$E:$E,'All Prices combined'!$G412),IF($B412="RAB Long",SUMIFS('RAB Prices Long'!R:R,'RAB Prices Long'!$B:$B,'All Prices combined'!$D412,'RAB Prices Long'!$E:$E,'All Prices combined'!$G412)))),2)</f>
        <v>26.03</v>
      </c>
      <c r="P412" s="2">
        <f>ROUND(IF($B412="Annuity",SUMIFS('Annuity Prices'!S:S,'Annuity Prices'!$B:$B,$D412,'Annuity Prices'!$E:$E,$G412),IF($B412="RAB Short",SUMIFS('RAB Prices Short'!S:S,'RAB Prices Short'!$B:$B,'All Prices combined'!$D412,'RAB Prices Short'!$E:$E,'All Prices combined'!$G412),IF($B412="RAB Long",SUMIFS('RAB Prices Long'!S:S,'RAB Prices Long'!$B:$B,'All Prices combined'!$D412,'RAB Prices Long'!$E:$E,'All Prices combined'!$G412)))),2)</f>
        <v>26.68</v>
      </c>
      <c r="Q412" s="2">
        <f>ROUND(IF($B412="Annuity",SUMIFS('Annuity Prices'!T:T,'Annuity Prices'!$B:$B,$D412,'Annuity Prices'!$E:$E,$G412),IF($B412="RAB Short",SUMIFS('RAB Prices Short'!T:T,'RAB Prices Short'!$B:$B,'All Prices combined'!$D412,'RAB Prices Short'!$E:$E,'All Prices combined'!$G412),IF($B412="RAB Long",SUMIFS('RAB Prices Long'!T:T,'RAB Prices Long'!$B:$B,'All Prices combined'!$D412,'RAB Prices Long'!$E:$E,'All Prices combined'!$G412)))),2)</f>
        <v>27.91</v>
      </c>
      <c r="R412" s="2">
        <f>ROUND(IF($B412="Annuity",SUMIFS('Annuity Prices'!U:U,'Annuity Prices'!$B:$B,$D412,'Annuity Prices'!$E:$E,$G412),IF($B412="RAB Short",SUMIFS('RAB Prices Short'!U:U,'RAB Prices Short'!$B:$B,'All Prices combined'!$D412,'RAB Prices Short'!$E:$E,'All Prices combined'!$G412),IF($B412="RAB Long",SUMIFS('RAB Prices Long'!U:U,'RAB Prices Long'!$B:$B,'All Prices combined'!$D412,'RAB Prices Long'!$E:$E,'All Prices combined'!$G412)))),2)</f>
        <v>28.61</v>
      </c>
      <c r="S412" s="2">
        <f>ROUND(IF($B412="Annuity",SUMIFS('Annuity Prices'!V:V,'Annuity Prices'!$B:$B,$D412,'Annuity Prices'!$E:$E,$G412),IF($B412="RAB Short",SUMIFS('RAB Prices Short'!V:V,'RAB Prices Short'!$B:$B,'All Prices combined'!$D412,'RAB Prices Short'!$E:$E,'All Prices combined'!$G412),IF($B412="RAB Long",SUMIFS('RAB Prices Long'!V:V,'RAB Prices Long'!$B:$B,'All Prices combined'!$D412,'RAB Prices Long'!$E:$E,'All Prices combined'!$G412)))),2)</f>
        <v>29.33</v>
      </c>
      <c r="T412" s="2">
        <f>ROUND(IF($B412="Annuity",SUMIFS('Annuity Prices'!W:W,'Annuity Prices'!$B:$B,$D412,'Annuity Prices'!$E:$E,$G412),IF($B412="RAB Short",SUMIFS('RAB Prices Short'!W:W,'RAB Prices Short'!$B:$B,'All Prices combined'!$D412,'RAB Prices Short'!$E:$E,'All Prices combined'!$G412),IF($B412="RAB Long",SUMIFS('RAB Prices Long'!W:W,'RAB Prices Long'!$B:$B,'All Prices combined'!$D412,'RAB Prices Long'!$E:$E,'All Prices combined'!$G412)))),2)</f>
        <v>30.06</v>
      </c>
      <c r="U412" s="2">
        <f>ROUND(IF($B412="Annuity",SUMIFS('Annuity Prices'!X:X,'Annuity Prices'!$B:$B,$D412,'Annuity Prices'!$E:$E,$G412),IF($B412="RAB Short",SUMIFS('RAB Prices Short'!X:X,'RAB Prices Short'!$B:$B,'All Prices combined'!$D412,'RAB Prices Short'!$E:$E,'All Prices combined'!$G412),IF($B412="RAB Long",SUMIFS('RAB Prices Long'!X:X,'RAB Prices Long'!$B:$B,'All Prices combined'!$D412,'RAB Prices Long'!$E:$E,'All Prices combined'!$G412)))),2)</f>
        <v>31.99</v>
      </c>
      <c r="V412" s="2">
        <f>ROUND(IF($B412="Annuity",SUMIFS('Annuity Prices'!Y:Y,'Annuity Prices'!$B:$B,$D412,'Annuity Prices'!$E:$E,$G412),IF($B412="RAB Short",SUMIFS('RAB Prices Short'!Y:Y,'RAB Prices Short'!$B:$B,'All Prices combined'!$D412,'RAB Prices Short'!$E:$E,'All Prices combined'!$G412),IF($B412="RAB Long",SUMIFS('RAB Prices Long'!Y:Y,'RAB Prices Long'!$B:$B,'All Prices combined'!$D412,'RAB Prices Long'!$E:$E,'All Prices combined'!$G412)))),2)</f>
        <v>32.79</v>
      </c>
      <c r="W412" s="2">
        <f>ROUND(IF($B412="Annuity",SUMIFS('Annuity Prices'!Z:Z,'Annuity Prices'!$B:$B,$D412,'Annuity Prices'!$E:$E,$G412),IF($B412="RAB Short",SUMIFS('RAB Prices Short'!Z:Z,'RAB Prices Short'!$B:$B,'All Prices combined'!$D412,'RAB Prices Short'!$E:$E,'All Prices combined'!$G412),IF($B412="RAB Long",SUMIFS('RAB Prices Long'!Z:Z,'RAB Prices Long'!$B:$B,'All Prices combined'!$D412,'RAB Prices Long'!$E:$E,'All Prices combined'!$G412)))),2)</f>
        <v>33.61</v>
      </c>
      <c r="X412" s="2">
        <f>ROUND(IF($B412="Annuity",SUMIFS('Annuity Prices'!AA:AA,'Annuity Prices'!$B:$B,$D412,'Annuity Prices'!$E:$E,$G412),IF($B412="RAB Short",SUMIFS('RAB Prices Short'!AA:AA,'RAB Prices Short'!$B:$B,'All Prices combined'!$D412,'RAB Prices Short'!$E:$E,'All Prices combined'!$G412),IF($B412="RAB Long",SUMIFS('RAB Prices Long'!AA:AA,'RAB Prices Long'!$B:$B,'All Prices combined'!$D412,'RAB Prices Long'!$E:$E,'All Prices combined'!$G412)))),2)</f>
        <v>34.450000000000003</v>
      </c>
      <c r="Y412" s="2">
        <f>ROUND(IF($B412="Annuity",SUMIFS('Annuity Prices'!AB:AB,'Annuity Prices'!$B:$B,$D412,'Annuity Prices'!$E:$E,$G412),IF($B412="RAB Short",SUMIFS('RAB Prices Short'!AB:AB,'RAB Prices Short'!$B:$B,'All Prices combined'!$D412,'RAB Prices Short'!$E:$E,'All Prices combined'!$G412),IF($B412="RAB Long",SUMIFS('RAB Prices Long'!AB:AB,'RAB Prices Long'!$B:$B,'All Prices combined'!$D412,'RAB Prices Long'!$E:$E,'All Prices combined'!$G412)))),2)</f>
        <v>35.619999999999997</v>
      </c>
      <c r="Z412" s="2">
        <f>ROUND(IF($B412="Annuity",SUMIFS('Annuity Prices'!AC:AC,'Annuity Prices'!$B:$B,$D412,'Annuity Prices'!$E:$E,$G412),IF($B412="RAB Short",SUMIFS('RAB Prices Short'!AC:AC,'RAB Prices Short'!$B:$B,'All Prices combined'!$D412,'RAB Prices Short'!$E:$E,'All Prices combined'!$G412),IF($B412="RAB Long",SUMIFS('RAB Prices Long'!AC:AC,'RAB Prices Long'!$B:$B,'All Prices combined'!$D412,'RAB Prices Long'!$E:$E,'All Prices combined'!$G412)))),2)</f>
        <v>36.51</v>
      </c>
      <c r="AA412" s="2">
        <f>ROUND(IF($B412="Annuity",SUMIFS('Annuity Prices'!AD:AD,'Annuity Prices'!$B:$B,$D412,'Annuity Prices'!$E:$E,$G412),IF($B412="RAB Short",SUMIFS('RAB Prices Short'!AD:AD,'RAB Prices Short'!$B:$B,'All Prices combined'!$D412,'RAB Prices Short'!$E:$E,'All Prices combined'!$G412),IF($B412="RAB Long",SUMIFS('RAB Prices Long'!AD:AD,'RAB Prices Long'!$B:$B,'All Prices combined'!$D412,'RAB Prices Long'!$E:$E,'All Prices combined'!$G412)))),2)</f>
        <v>37.42</v>
      </c>
      <c r="AB412" s="2">
        <f>ROUND(IF($B412="Annuity",SUMIFS('Annuity Prices'!AE:AE,'Annuity Prices'!$B:$B,$D412,'Annuity Prices'!$E:$E,$G412),IF($B412="RAB Short",SUMIFS('RAB Prices Short'!AE:AE,'RAB Prices Short'!$B:$B,'All Prices combined'!$D412,'RAB Prices Short'!$E:$E,'All Prices combined'!$G412),IF($B412="RAB Long",SUMIFS('RAB Prices Long'!AE:AE,'RAB Prices Long'!$B:$B,'All Prices combined'!$D412,'RAB Prices Long'!$E:$E,'All Prices combined'!$G412)))),2)</f>
        <v>38.36</v>
      </c>
      <c r="AC412" s="2">
        <f>ROUND(IF($B412="Annuity",SUMIFS('Annuity Prices'!AF:AF,'Annuity Prices'!$B:$B,$D412,'Annuity Prices'!$E:$E,$G412),IF($B412="RAB Short",SUMIFS('RAB Prices Short'!AF:AF,'RAB Prices Short'!$B:$B,'All Prices combined'!$D412,'RAB Prices Short'!$E:$E,'All Prices combined'!$G412),IF($B412="RAB Long",SUMIFS('RAB Prices Long'!AF:AF,'RAB Prices Long'!$B:$B,'All Prices combined'!$D412,'RAB Prices Long'!$E:$E,'All Prices combined'!$G412)))),2)</f>
        <v>40.33</v>
      </c>
      <c r="AD412" s="2">
        <f>ROUND(IF($B412="Annuity",SUMIFS('Annuity Prices'!AG:AG,'Annuity Prices'!$B:$B,$D412,'Annuity Prices'!$E:$E,$G412),IF($B412="RAB Short",SUMIFS('RAB Prices Short'!AG:AG,'RAB Prices Short'!$B:$B,'All Prices combined'!$D412,'RAB Prices Short'!$E:$E,'All Prices combined'!$G412),IF($B412="RAB Long",SUMIFS('RAB Prices Long'!AG:AG,'RAB Prices Long'!$B:$B,'All Prices combined'!$D412,'RAB Prices Long'!$E:$E,'All Prices combined'!$G412)))),2)</f>
        <v>41.34</v>
      </c>
      <c r="AE412" s="2">
        <f>ROUND(IF($B412="Annuity",SUMIFS('Annuity Prices'!AH:AH,'Annuity Prices'!$B:$B,$D412,'Annuity Prices'!$E:$E,$G412),IF($B412="RAB Short",SUMIFS('RAB Prices Short'!AH:AH,'RAB Prices Short'!$B:$B,'All Prices combined'!$D412,'RAB Prices Short'!$E:$E,'All Prices combined'!$G412),IF($B412="RAB Long",SUMIFS('RAB Prices Long'!AH:AH,'RAB Prices Long'!$B:$B,'All Prices combined'!$D412,'RAB Prices Long'!$E:$E,'All Prices combined'!$G412)))),2)</f>
        <v>42.37</v>
      </c>
      <c r="AF412" s="2">
        <f>ROUND(IF($B412="Annuity",SUMIFS('Annuity Prices'!AI:AI,'Annuity Prices'!$B:$B,$D412,'Annuity Prices'!$E:$E,$G412),IF($B412="RAB Short",SUMIFS('RAB Prices Short'!AI:AI,'RAB Prices Short'!$B:$B,'All Prices combined'!$D412,'RAB Prices Short'!$E:$E,'All Prices combined'!$G412),IF($B412="RAB Long",SUMIFS('RAB Prices Long'!AI:AI,'RAB Prices Long'!$B:$B,'All Prices combined'!$D412,'RAB Prices Long'!$E:$E,'All Prices combined'!$G412)))),2)</f>
        <v>43.43</v>
      </c>
      <c r="AG412" s="2">
        <f>ROUND(IF($B412="Annuity",SUMIFS('Annuity Prices'!AJ:AJ,'Annuity Prices'!$B:$B,$D412,'Annuity Prices'!$E:$E,$G412),IF($B412="RAB Short",SUMIFS('RAB Prices Short'!AJ:AJ,'RAB Prices Short'!$B:$B,'All Prices combined'!$D412,'RAB Prices Short'!$E:$E,'All Prices combined'!$G412),IF($B412="RAB Long",SUMIFS('RAB Prices Long'!AJ:AJ,'RAB Prices Long'!$B:$B,'All Prices combined'!$D412,'RAB Prices Long'!$E:$E,'All Prices combined'!$G412)))),2)</f>
        <v>45.13</v>
      </c>
      <c r="AH412" s="2">
        <f>ROUND(IF($B412="Annuity",SUMIFS('Annuity Prices'!AK:AK,'Annuity Prices'!$B:$B,$D412,'Annuity Prices'!$E:$E,$G412),IF($B412="RAB Short",SUMIFS('RAB Prices Short'!AK:AK,'RAB Prices Short'!$B:$B,'All Prices combined'!$D412,'RAB Prices Short'!$E:$E,'All Prices combined'!$G412),IF($B412="RAB Long",SUMIFS('RAB Prices Long'!AK:AK,'RAB Prices Long'!$B:$B,'All Prices combined'!$D412,'RAB Prices Long'!$E:$E,'All Prices combined'!$G412)))),2)</f>
        <v>46.26</v>
      </c>
      <c r="AI412" s="2">
        <f>ROUND(IF($B412="Annuity",SUMIFS('Annuity Prices'!AL:AL,'Annuity Prices'!$B:$B,$D412,'Annuity Prices'!$E:$E,$G412),IF($B412="RAB Short",SUMIFS('RAB Prices Short'!AL:AL,'RAB Prices Short'!$B:$B,'All Prices combined'!$D412,'RAB Prices Short'!$E:$E,'All Prices combined'!$G412),IF($B412="RAB Long",SUMIFS('RAB Prices Long'!AL:AL,'RAB Prices Long'!$B:$B,'All Prices combined'!$D412,'RAB Prices Long'!$E:$E,'All Prices combined'!$G412)))),2)</f>
        <v>47.41</v>
      </c>
      <c r="AJ412" s="2">
        <f>ROUND(IF($B412="Annuity",SUMIFS('Annuity Prices'!AM:AM,'Annuity Prices'!$B:$B,$D412,'Annuity Prices'!$E:$E,$G412),IF($B412="RAB Short",SUMIFS('RAB Prices Short'!AM:AM,'RAB Prices Short'!$B:$B,'All Prices combined'!$D412,'RAB Prices Short'!$E:$E,'All Prices combined'!$G412),IF($B412="RAB Long",SUMIFS('RAB Prices Long'!AM:AM,'RAB Prices Long'!$B:$B,'All Prices combined'!$D412,'RAB Prices Long'!$E:$E,'All Prices combined'!$G412)))),2)</f>
        <v>48.6</v>
      </c>
      <c r="AK412" s="2">
        <f>ROUND(IF($B412="Annuity",SUMIFS('Annuity Prices'!AN:AN,'Annuity Prices'!$B:$B,$D412,'Annuity Prices'!$E:$E,$G412),IF($B412="RAB Short",SUMIFS('RAB Prices Short'!AN:AN,'RAB Prices Short'!$B:$B,'All Prices combined'!$D412,'RAB Prices Short'!$E:$E,'All Prices combined'!$G412),IF($B412="RAB Long",SUMIFS('RAB Prices Long'!AN:AN,'RAB Prices Long'!$B:$B,'All Prices combined'!$D412,'RAB Prices Long'!$E:$E,'All Prices combined'!$G412)))),2)</f>
        <v>49.78</v>
      </c>
      <c r="AL412" s="2">
        <f>ROUND(IF($B412="Annuity",SUMIFS('Annuity Prices'!AO:AO,'Annuity Prices'!$B:$B,$D412,'Annuity Prices'!$E:$E,$G412),IF($B412="RAB Short",SUMIFS('RAB Prices Short'!AO:AO,'RAB Prices Short'!$B:$B,'All Prices combined'!$D412,'RAB Prices Short'!$E:$E,'All Prices combined'!$G412),IF($B412="RAB Long",SUMIFS('RAB Prices Long'!AO:AO,'RAB Prices Long'!$B:$B,'All Prices combined'!$D412,'RAB Prices Long'!$E:$E,'All Prices combined'!$G412)))),2)</f>
        <v>51.03</v>
      </c>
      <c r="AM412" s="2">
        <f>ROUND(IF($B412="Annuity",SUMIFS('Annuity Prices'!AP:AP,'Annuity Prices'!$B:$B,$D412,'Annuity Prices'!$E:$E,$G412),IF($B412="RAB Short",SUMIFS('RAB Prices Short'!AP:AP,'RAB Prices Short'!$B:$B,'All Prices combined'!$D412,'RAB Prices Short'!$E:$E,'All Prices combined'!$G412),IF($B412="RAB Long",SUMIFS('RAB Prices Long'!AP:AP,'RAB Prices Long'!$B:$B,'All Prices combined'!$D412,'RAB Prices Long'!$E:$E,'All Prices combined'!$G412)))),2)</f>
        <v>52.3</v>
      </c>
      <c r="AN412" s="2">
        <f>ROUND(IF($B412="Annuity",SUMIFS('Annuity Prices'!AQ:AQ,'Annuity Prices'!$B:$B,$D412,'Annuity Prices'!$E:$E,$G412),IF($B412="RAB Short",SUMIFS('RAB Prices Short'!AQ:AQ,'RAB Prices Short'!$B:$B,'All Prices combined'!$D412,'RAB Prices Short'!$E:$E,'All Prices combined'!$G412),IF($B412="RAB Long",SUMIFS('RAB Prices Long'!AQ:AQ,'RAB Prices Long'!$B:$B,'All Prices combined'!$D412,'RAB Prices Long'!$E:$E,'All Prices combined'!$G412)))),2)</f>
        <v>53.61</v>
      </c>
      <c r="AO412" s="2">
        <f>ROUND(IF($B412="Annuity",SUMIFS('Annuity Prices'!AR:AR,'Annuity Prices'!$B:$B,$D412,'Annuity Prices'!$E:$E,$G412),IF($B412="RAB Short",SUMIFS('RAB Prices Short'!AR:AR,'RAB Prices Short'!$B:$B,'All Prices combined'!$D412,'RAB Prices Short'!$E:$E,'All Prices combined'!$G412),IF($B412="RAB Long",SUMIFS('RAB Prices Long'!AR:AR,'RAB Prices Long'!$B:$B,'All Prices combined'!$D412,'RAB Prices Long'!$E:$E,'All Prices combined'!$G412)))),2)</f>
        <v>0</v>
      </c>
      <c r="AP412" s="2">
        <f>ROUND(IF($B412="Annuity",SUMIFS('Annuity Prices'!AS:AS,'Annuity Prices'!$B:$B,$D412,'Annuity Prices'!$E:$E,$G412),IF($B412="RAB Short",SUMIFS('RAB Prices Short'!AS:AS,'RAB Prices Short'!$B:$B,'All Prices combined'!$D412,'RAB Prices Short'!$E:$E,'All Prices combined'!$G412),IF($B412="RAB Long",SUMIFS('RAB Prices Long'!AS:AS,'RAB Prices Long'!$B:$B,'All Prices combined'!$D412,'RAB Prices Long'!$E:$E,'All Prices combined'!$G412)))),2)</f>
        <v>0</v>
      </c>
      <c r="AQ412" s="2">
        <f>ROUND(IF($B412="Annuity",SUMIFS('Annuity Prices'!AT:AT,'Annuity Prices'!$B:$B,$D412,'Annuity Prices'!$E:$E,$G412),IF($B412="RAB Short",SUMIFS('RAB Prices Short'!AT:AT,'RAB Prices Short'!$B:$B,'All Prices combined'!$D412,'RAB Prices Short'!$E:$E,'All Prices combined'!$G412),IF($B412="RAB Long",SUMIFS('RAB Prices Long'!AT:AT,'RAB Prices Long'!$B:$B,'All Prices combined'!$D412,'RAB Prices Long'!$E:$E,'All Prices combined'!$G412)))),2)</f>
        <v>26.13</v>
      </c>
      <c r="AR412" s="2">
        <f>ROUND(IF($B412="Annuity",SUMIFS('Annuity Prices'!AU:AU,'Annuity Prices'!$B:$B,$D412,'Annuity Prices'!$E:$E,$G412),IF($B412="RAB Short",SUMIFS('RAB Prices Short'!AU:AU,'RAB Prices Short'!$B:$B,'All Prices combined'!$D412,'RAB Prices Short'!$E:$E,'All Prices combined'!$G412),IF($B412="RAB Long",SUMIFS('RAB Prices Long'!AU:AU,'RAB Prices Long'!$B:$B,'All Prices combined'!$D412,'RAB Prices Long'!$E:$E,'All Prices combined'!$G412)))),2)</f>
        <v>22.22</v>
      </c>
      <c r="AS412" s="2">
        <f>ROUND(IF($B412="Annuity",SUMIFS('Annuity Prices'!AV:AV,'Annuity Prices'!$B:$B,$D412,'Annuity Prices'!$E:$E,$G412),IF($B412="RAB Short",SUMIFS('RAB Prices Short'!AV:AV,'RAB Prices Short'!$B:$B,'All Prices combined'!$D412,'RAB Prices Short'!$E:$E,'All Prices combined'!$G412),IF($B412="RAB Long",SUMIFS('RAB Prices Long'!AV:AV,'RAB Prices Long'!$B:$B,'All Prices combined'!$D412,'RAB Prices Long'!$E:$E,'All Prices combined'!$G412)))),2)</f>
        <v>22.86</v>
      </c>
      <c r="AT412" s="2">
        <f>ROUND(IF($B412="Annuity",SUMIFS('Annuity Prices'!AW:AW,'Annuity Prices'!$B:$B,$D412,'Annuity Prices'!$E:$E,$G412),IF($B412="RAB Short",SUMIFS('RAB Prices Short'!AW:AW,'RAB Prices Short'!$B:$B,'All Prices combined'!$D412,'RAB Prices Short'!$E:$E,'All Prices combined'!$G412),IF($B412="RAB Long",SUMIFS('RAB Prices Long'!AW:AW,'RAB Prices Long'!$B:$B,'All Prices combined'!$D412,'RAB Prices Long'!$E:$E,'All Prices combined'!$G412)))),2)</f>
        <v>24.77</v>
      </c>
      <c r="AU412" s="2">
        <f>ROUND(IF($B412="Annuity",SUMIFS('Annuity Prices'!AX:AX,'Annuity Prices'!$B:$B,$D412,'Annuity Prices'!$E:$E,$G412),IF($B412="RAB Short",SUMIFS('RAB Prices Short'!AX:AX,'RAB Prices Short'!$B:$B,'All Prices combined'!$D412,'RAB Prices Short'!$E:$E,'All Prices combined'!$G412),IF($B412="RAB Long",SUMIFS('RAB Prices Long'!AX:AX,'RAB Prices Long'!$B:$B,'All Prices combined'!$D412,'RAB Prices Long'!$E:$E,'All Prices combined'!$G412)))),2)</f>
        <v>25.39</v>
      </c>
      <c r="AV412" s="2">
        <f>ROUND(IF($B412="Annuity",SUMIFS('Annuity Prices'!AY:AY,'Annuity Prices'!$B:$B,$D412,'Annuity Prices'!$E:$E,$G412),IF($B412="RAB Short",SUMIFS('RAB Prices Short'!AY:AY,'RAB Prices Short'!$B:$B,'All Prices combined'!$D412,'RAB Prices Short'!$E:$E,'All Prices combined'!$G412),IF($B412="RAB Long",SUMIFS('RAB Prices Long'!AY:AY,'RAB Prices Long'!$B:$B,'All Prices combined'!$D412,'RAB Prices Long'!$E:$E,'All Prices combined'!$G412)))),2)</f>
        <v>26.03</v>
      </c>
      <c r="AW412" s="2">
        <f>ROUND(IF($B412="Annuity",SUMIFS('Annuity Prices'!AZ:AZ,'Annuity Prices'!$B:$B,$D412,'Annuity Prices'!$E:$E,$G412),IF($B412="RAB Short",SUMIFS('RAB Prices Short'!AZ:AZ,'RAB Prices Short'!$B:$B,'All Prices combined'!$D412,'RAB Prices Short'!$E:$E,'All Prices combined'!$G412),IF($B412="RAB Long",SUMIFS('RAB Prices Long'!AZ:AZ,'RAB Prices Long'!$B:$B,'All Prices combined'!$D412,'RAB Prices Long'!$E:$E,'All Prices combined'!$G412)))),2)</f>
        <v>26.68</v>
      </c>
      <c r="AX412" s="2">
        <f>ROUND(IF($B412="Annuity",SUMIFS('Annuity Prices'!BA:BA,'Annuity Prices'!$B:$B,$D412,'Annuity Prices'!$E:$E,$G412),IF($B412="RAB Short",SUMIFS('RAB Prices Short'!BA:BA,'RAB Prices Short'!$B:$B,'All Prices combined'!$D412,'RAB Prices Short'!$E:$E,'All Prices combined'!$G412),IF($B412="RAB Long",SUMIFS('RAB Prices Long'!BA:BA,'RAB Prices Long'!$B:$B,'All Prices combined'!$D412,'RAB Prices Long'!$E:$E,'All Prices combined'!$G412)))),2)</f>
        <v>27.91</v>
      </c>
      <c r="AY412" s="2">
        <f>ROUND(IF($B412="Annuity",SUMIFS('Annuity Prices'!BB:BB,'Annuity Prices'!$B:$B,$D412,'Annuity Prices'!$E:$E,$G412),IF($B412="RAB Short",SUMIFS('RAB Prices Short'!BB:BB,'RAB Prices Short'!$B:$B,'All Prices combined'!$D412,'RAB Prices Short'!$E:$E,'All Prices combined'!$G412),IF($B412="RAB Long",SUMIFS('RAB Prices Long'!BB:BB,'RAB Prices Long'!$B:$B,'All Prices combined'!$D412,'RAB Prices Long'!$E:$E,'All Prices combined'!$G412)))),2)</f>
        <v>28.61</v>
      </c>
      <c r="AZ412" s="2">
        <f>ROUND(IF($B412="Annuity",SUMIFS('Annuity Prices'!BC:BC,'Annuity Prices'!$B:$B,$D412,'Annuity Prices'!$E:$E,$G412),IF($B412="RAB Short",SUMIFS('RAB Prices Short'!BC:BC,'RAB Prices Short'!$B:$B,'All Prices combined'!$D412,'RAB Prices Short'!$E:$E,'All Prices combined'!$G412),IF($B412="RAB Long",SUMIFS('RAB Prices Long'!BC:BC,'RAB Prices Long'!$B:$B,'All Prices combined'!$D412,'RAB Prices Long'!$E:$E,'All Prices combined'!$G412)))),2)</f>
        <v>29.33</v>
      </c>
      <c r="BA412" s="2">
        <f>ROUND(IF($B412="Annuity",SUMIFS('Annuity Prices'!BD:BD,'Annuity Prices'!$B:$B,$D412,'Annuity Prices'!$E:$E,$G412),IF($B412="RAB Short",SUMIFS('RAB Prices Short'!BD:BD,'RAB Prices Short'!$B:$B,'All Prices combined'!$D412,'RAB Prices Short'!$E:$E,'All Prices combined'!$G412),IF($B412="RAB Long",SUMIFS('RAB Prices Long'!BD:BD,'RAB Prices Long'!$B:$B,'All Prices combined'!$D412,'RAB Prices Long'!$E:$E,'All Prices combined'!$G412)))),2)</f>
        <v>30.06</v>
      </c>
      <c r="BB412" s="2">
        <f>ROUND(IF($B412="Annuity",SUMIFS('Annuity Prices'!BE:BE,'Annuity Prices'!$B:$B,$D412,'Annuity Prices'!$E:$E,$G412),IF($B412="RAB Short",SUMIFS('RAB Prices Short'!BE:BE,'RAB Prices Short'!$B:$B,'All Prices combined'!$D412,'RAB Prices Short'!$E:$E,'All Prices combined'!$G412),IF($B412="RAB Long",SUMIFS('RAB Prices Long'!BE:BE,'RAB Prices Long'!$B:$B,'All Prices combined'!$D412,'RAB Prices Long'!$E:$E,'All Prices combined'!$G412)))),2)</f>
        <v>31.99</v>
      </c>
      <c r="BC412" s="2">
        <f>ROUND(IF($B412="Annuity",SUMIFS('Annuity Prices'!BF:BF,'Annuity Prices'!$B:$B,$D412,'Annuity Prices'!$E:$E,$G412),IF($B412="RAB Short",SUMIFS('RAB Prices Short'!BF:BF,'RAB Prices Short'!$B:$B,'All Prices combined'!$D412,'RAB Prices Short'!$E:$E,'All Prices combined'!$G412),IF($B412="RAB Long",SUMIFS('RAB Prices Long'!BF:BF,'RAB Prices Long'!$B:$B,'All Prices combined'!$D412,'RAB Prices Long'!$E:$E,'All Prices combined'!$G412)))),2)</f>
        <v>32.79</v>
      </c>
      <c r="BD412" s="2">
        <f>ROUND(IF($B412="Annuity",SUMIFS('Annuity Prices'!BG:BG,'Annuity Prices'!$B:$B,$D412,'Annuity Prices'!$E:$E,$G412),IF($B412="RAB Short",SUMIFS('RAB Prices Short'!BG:BG,'RAB Prices Short'!$B:$B,'All Prices combined'!$D412,'RAB Prices Short'!$E:$E,'All Prices combined'!$G412),IF($B412="RAB Long",SUMIFS('RAB Prices Long'!BG:BG,'RAB Prices Long'!$B:$B,'All Prices combined'!$D412,'RAB Prices Long'!$E:$E,'All Prices combined'!$G412)))),2)</f>
        <v>33.61</v>
      </c>
      <c r="BE412" s="2">
        <f>ROUND(IF($B412="Annuity",SUMIFS('Annuity Prices'!BH:BH,'Annuity Prices'!$B:$B,$D412,'Annuity Prices'!$E:$E,$G412),IF($B412="RAB Short",SUMIFS('RAB Prices Short'!BH:BH,'RAB Prices Short'!$B:$B,'All Prices combined'!$D412,'RAB Prices Short'!$E:$E,'All Prices combined'!$G412),IF($B412="RAB Long",SUMIFS('RAB Prices Long'!BH:BH,'RAB Prices Long'!$B:$B,'All Prices combined'!$D412,'RAB Prices Long'!$E:$E,'All Prices combined'!$G412)))),2)</f>
        <v>34.450000000000003</v>
      </c>
      <c r="BF412" s="2">
        <f>ROUND(IF($B412="Annuity",SUMIFS('Annuity Prices'!BI:BI,'Annuity Prices'!$B:$B,$D412,'Annuity Prices'!$E:$E,$G412),IF($B412="RAB Short",SUMIFS('RAB Prices Short'!BI:BI,'RAB Prices Short'!$B:$B,'All Prices combined'!$D412,'RAB Prices Short'!$E:$E,'All Prices combined'!$G412),IF($B412="RAB Long",SUMIFS('RAB Prices Long'!BI:BI,'RAB Prices Long'!$B:$B,'All Prices combined'!$D412,'RAB Prices Long'!$E:$E,'All Prices combined'!$G412)))),2)</f>
        <v>35.619999999999997</v>
      </c>
      <c r="BG412" s="2">
        <f>ROUND(IF($B412="Annuity",SUMIFS('Annuity Prices'!BJ:BJ,'Annuity Prices'!$B:$B,$D412,'Annuity Prices'!$E:$E,$G412),IF($B412="RAB Short",SUMIFS('RAB Prices Short'!BJ:BJ,'RAB Prices Short'!$B:$B,'All Prices combined'!$D412,'RAB Prices Short'!$E:$E,'All Prices combined'!$G412),IF($B412="RAB Long",SUMIFS('RAB Prices Long'!BJ:BJ,'RAB Prices Long'!$B:$B,'All Prices combined'!$D412,'RAB Prices Long'!$E:$E,'All Prices combined'!$G412)))),2)</f>
        <v>36.51</v>
      </c>
      <c r="BH412" s="2">
        <f>ROUND(IF($B412="Annuity",SUMIFS('Annuity Prices'!BK:BK,'Annuity Prices'!$B:$B,$D412,'Annuity Prices'!$E:$E,$G412),IF($B412="RAB Short",SUMIFS('RAB Prices Short'!BK:BK,'RAB Prices Short'!$B:$B,'All Prices combined'!$D412,'RAB Prices Short'!$E:$E,'All Prices combined'!$G412),IF($B412="RAB Long",SUMIFS('RAB Prices Long'!BK:BK,'RAB Prices Long'!$B:$B,'All Prices combined'!$D412,'RAB Prices Long'!$E:$E,'All Prices combined'!$G412)))),2)</f>
        <v>37.42</v>
      </c>
      <c r="BI412" s="2">
        <f>ROUND(IF($B412="Annuity",SUMIFS('Annuity Prices'!BL:BL,'Annuity Prices'!$B:$B,$D412,'Annuity Prices'!$E:$E,$G412),IF($B412="RAB Short",SUMIFS('RAB Prices Short'!BL:BL,'RAB Prices Short'!$B:$B,'All Prices combined'!$D412,'RAB Prices Short'!$E:$E,'All Prices combined'!$G412),IF($B412="RAB Long",SUMIFS('RAB Prices Long'!BL:BL,'RAB Prices Long'!$B:$B,'All Prices combined'!$D412,'RAB Prices Long'!$E:$E,'All Prices combined'!$G412)))),2)</f>
        <v>38.36</v>
      </c>
      <c r="BJ412" s="2">
        <f>ROUND(IF($B412="Annuity",SUMIFS('Annuity Prices'!BM:BM,'Annuity Prices'!$B:$B,$D412,'Annuity Prices'!$E:$E,$G412),IF($B412="RAB Short",SUMIFS('RAB Prices Short'!BM:BM,'RAB Prices Short'!$B:$B,'All Prices combined'!$D412,'RAB Prices Short'!$E:$E,'All Prices combined'!$G412),IF($B412="RAB Long",SUMIFS('RAB Prices Long'!BM:BM,'RAB Prices Long'!$B:$B,'All Prices combined'!$D412,'RAB Prices Long'!$E:$E,'All Prices combined'!$G412)))),2)</f>
        <v>40.33</v>
      </c>
      <c r="BK412" s="2">
        <f>ROUND(IF($B412="Annuity",SUMIFS('Annuity Prices'!BN:BN,'Annuity Prices'!$B:$B,$D412,'Annuity Prices'!$E:$E,$G412),IF($B412="RAB Short",SUMIFS('RAB Prices Short'!BN:BN,'RAB Prices Short'!$B:$B,'All Prices combined'!$D412,'RAB Prices Short'!$E:$E,'All Prices combined'!$G412),IF($B412="RAB Long",SUMIFS('RAB Prices Long'!BN:BN,'RAB Prices Long'!$B:$B,'All Prices combined'!$D412,'RAB Prices Long'!$E:$E,'All Prices combined'!$G412)))),2)</f>
        <v>41.34</v>
      </c>
      <c r="BL412" s="2">
        <f>ROUND(IF($B412="Annuity",SUMIFS('Annuity Prices'!BO:BO,'Annuity Prices'!$B:$B,$D412,'Annuity Prices'!$E:$E,$G412),IF($B412="RAB Short",SUMIFS('RAB Prices Short'!BO:BO,'RAB Prices Short'!$B:$B,'All Prices combined'!$D412,'RAB Prices Short'!$E:$E,'All Prices combined'!$G412),IF($B412="RAB Long",SUMIFS('RAB Prices Long'!BO:BO,'RAB Prices Long'!$B:$B,'All Prices combined'!$D412,'RAB Prices Long'!$E:$E,'All Prices combined'!$G412)))),2)</f>
        <v>42.37</v>
      </c>
      <c r="BM412" s="2">
        <f>ROUND(IF($B412="Annuity",SUMIFS('Annuity Prices'!BP:BP,'Annuity Prices'!$B:$B,$D412,'Annuity Prices'!$E:$E,$G412),IF($B412="RAB Short",SUMIFS('RAB Prices Short'!BP:BP,'RAB Prices Short'!$B:$B,'All Prices combined'!$D412,'RAB Prices Short'!$E:$E,'All Prices combined'!$G412),IF($B412="RAB Long",SUMIFS('RAB Prices Long'!BP:BP,'RAB Prices Long'!$B:$B,'All Prices combined'!$D412,'RAB Prices Long'!$E:$E,'All Prices combined'!$G412)))),2)</f>
        <v>43.43</v>
      </c>
      <c r="BN412" s="2">
        <f>ROUND(IF($B412="Annuity",SUMIFS('Annuity Prices'!BQ:BQ,'Annuity Prices'!$B:$B,$D412,'Annuity Prices'!$E:$E,$G412),IF($B412="RAB Short",SUMIFS('RAB Prices Short'!BQ:BQ,'RAB Prices Short'!$B:$B,'All Prices combined'!$D412,'RAB Prices Short'!$E:$E,'All Prices combined'!$G412),IF($B412="RAB Long",SUMIFS('RAB Prices Long'!BQ:BQ,'RAB Prices Long'!$B:$B,'All Prices combined'!$D412,'RAB Prices Long'!$E:$E,'All Prices combined'!$G412)))),2)</f>
        <v>45.13</v>
      </c>
      <c r="BO412" s="2">
        <f>ROUND(IF($B412="Annuity",SUMIFS('Annuity Prices'!BR:BR,'Annuity Prices'!$B:$B,$D412,'Annuity Prices'!$E:$E,$G412),IF($B412="RAB Short",SUMIFS('RAB Prices Short'!BR:BR,'RAB Prices Short'!$B:$B,'All Prices combined'!$D412,'RAB Prices Short'!$E:$E,'All Prices combined'!$G412),IF($B412="RAB Long",SUMIFS('RAB Prices Long'!BR:BR,'RAB Prices Long'!$B:$B,'All Prices combined'!$D412,'RAB Prices Long'!$E:$E,'All Prices combined'!$G412)))),2)</f>
        <v>46.26</v>
      </c>
      <c r="BP412" s="2">
        <f>ROUND(IF($B412="Annuity",SUMIFS('Annuity Prices'!BS:BS,'Annuity Prices'!$B:$B,$D412,'Annuity Prices'!$E:$E,$G412),IF($B412="RAB Short",SUMIFS('RAB Prices Short'!BS:BS,'RAB Prices Short'!$B:$B,'All Prices combined'!$D412,'RAB Prices Short'!$E:$E,'All Prices combined'!$G412),IF($B412="RAB Long",SUMIFS('RAB Prices Long'!BS:BS,'RAB Prices Long'!$B:$B,'All Prices combined'!$D412,'RAB Prices Long'!$E:$E,'All Prices combined'!$G412)))),2)</f>
        <v>47.41</v>
      </c>
      <c r="BQ412" s="2">
        <f>ROUND(IF($B412="Annuity",SUMIFS('Annuity Prices'!BT:BT,'Annuity Prices'!$B:$B,$D412,'Annuity Prices'!$E:$E,$G412),IF($B412="RAB Short",SUMIFS('RAB Prices Short'!BT:BT,'RAB Prices Short'!$B:$B,'All Prices combined'!$D412,'RAB Prices Short'!$E:$E,'All Prices combined'!$G412),IF($B412="RAB Long",SUMIFS('RAB Prices Long'!BT:BT,'RAB Prices Long'!$B:$B,'All Prices combined'!$D412,'RAB Prices Long'!$E:$E,'All Prices combined'!$G412)))),2)</f>
        <v>48.6</v>
      </c>
      <c r="BR412" s="2">
        <f>ROUND(IF($B412="Annuity",SUMIFS('Annuity Prices'!BU:BU,'Annuity Prices'!$B:$B,$D412,'Annuity Prices'!$E:$E,$G412),IF($B412="RAB Short",SUMIFS('RAB Prices Short'!BU:BU,'RAB Prices Short'!$B:$B,'All Prices combined'!$D412,'RAB Prices Short'!$E:$E,'All Prices combined'!$G412),IF($B412="RAB Long",SUMIFS('RAB Prices Long'!BU:BU,'RAB Prices Long'!$B:$B,'All Prices combined'!$D412,'RAB Prices Long'!$E:$E,'All Prices combined'!$G412)))),2)</f>
        <v>49.78</v>
      </c>
      <c r="BS412" s="2">
        <f>ROUND(IF($B412="Annuity",SUMIFS('Annuity Prices'!BV:BV,'Annuity Prices'!$B:$B,$D412,'Annuity Prices'!$E:$E,$G412),IF($B412="RAB Short",SUMIFS('RAB Prices Short'!BV:BV,'RAB Prices Short'!$B:$B,'All Prices combined'!$D412,'RAB Prices Short'!$E:$E,'All Prices combined'!$G412),IF($B412="RAB Long",SUMIFS('RAB Prices Long'!BV:BV,'RAB Prices Long'!$B:$B,'All Prices combined'!$D412,'RAB Prices Long'!$E:$E,'All Prices combined'!$G412)))),2)</f>
        <v>51.03</v>
      </c>
      <c r="BT412" s="2">
        <f>ROUND(IF($B412="Annuity",SUMIFS('Annuity Prices'!BW:BW,'Annuity Prices'!$B:$B,$D412,'Annuity Prices'!$E:$E,$G412),IF($B412="RAB Short",SUMIFS('RAB Prices Short'!BW:BW,'RAB Prices Short'!$B:$B,'All Prices combined'!$D412,'RAB Prices Short'!$E:$E,'All Prices combined'!$G412),IF($B412="RAB Long",SUMIFS('RAB Prices Long'!BW:BW,'RAB Prices Long'!$B:$B,'All Prices combined'!$D412,'RAB Prices Long'!$E:$E,'All Prices combined'!$G412)))),2)</f>
        <v>52.3</v>
      </c>
      <c r="BU412" s="2">
        <f>ROUND(IF($B412="Annuity",SUMIFS('Annuity Prices'!BX:BX,'Annuity Prices'!$B:$B,$D412,'Annuity Prices'!$E:$E,$G412),IF($B412="RAB Short",SUMIFS('RAB Prices Short'!BX:BX,'RAB Prices Short'!$B:$B,'All Prices combined'!$D412,'RAB Prices Short'!$E:$E,'All Prices combined'!$G412),IF($B412="RAB Long",SUMIFS('RAB Prices Long'!BX:BX,'RAB Prices Long'!$B:$B,'All Prices combined'!$D412,'RAB Prices Long'!$E:$E,'All Prices combined'!$G412)))),2)</f>
        <v>53.61</v>
      </c>
    </row>
    <row r="413" spans="2:73" x14ac:dyDescent="0.25">
      <c r="B413" t="s">
        <v>45</v>
      </c>
      <c r="C413">
        <v>7</v>
      </c>
      <c r="D413" t="s">
        <v>144</v>
      </c>
      <c r="E413" t="s">
        <v>142</v>
      </c>
      <c r="F413">
        <v>7</v>
      </c>
      <c r="G413" t="s">
        <v>40</v>
      </c>
      <c r="I413" s="2">
        <f>ROUND(IF($B413="Annuity",SUMIFS('Annuity Prices'!L:L,'Annuity Prices'!$B:$B,$D413,'Annuity Prices'!$E:$E,$G413),IF($B413="RAB Short",SUMIFS('RAB Prices Short'!L:L,'RAB Prices Short'!$B:$B,'All Prices combined'!$D413,'RAB Prices Short'!$E:$E,'All Prices combined'!$G413),IF($B413="RAB Long",SUMIFS('RAB Prices Long'!L:L,'RAB Prices Long'!$B:$B,'All Prices combined'!$D413,'RAB Prices Long'!$E:$E,'All Prices combined'!$G413)))),2)</f>
        <v>0</v>
      </c>
      <c r="J413" s="2">
        <f>ROUND(IF($B413="Annuity",SUMIFS('Annuity Prices'!M:M,'Annuity Prices'!$B:$B,$D413,'Annuity Prices'!$E:$E,$G413),IF($B413="RAB Short",SUMIFS('RAB Prices Short'!M:M,'RAB Prices Short'!$B:$B,'All Prices combined'!$D413,'RAB Prices Short'!$E:$E,'All Prices combined'!$G413),IF($B413="RAB Long",SUMIFS('RAB Prices Long'!M:M,'RAB Prices Long'!$B:$B,'All Prices combined'!$D413,'RAB Prices Long'!$E:$E,'All Prices combined'!$G413)))),2)</f>
        <v>0</v>
      </c>
      <c r="K413" s="2">
        <f>ROUND(IF($B413="Annuity",SUMIFS('Annuity Prices'!N:N,'Annuity Prices'!$B:$B,$D413,'Annuity Prices'!$E:$E,$G413),IF($B413="RAB Short",SUMIFS('RAB Prices Short'!N:N,'RAB Prices Short'!$B:$B,'All Prices combined'!$D413,'RAB Prices Short'!$E:$E,'All Prices combined'!$G413),IF($B413="RAB Long",SUMIFS('RAB Prices Long'!N:N,'RAB Prices Long'!$B:$B,'All Prices combined'!$D413,'RAB Prices Long'!$E:$E,'All Prices combined'!$G413)))),2)</f>
        <v>5.72</v>
      </c>
      <c r="L413" s="2">
        <f>ROUND(IF($B413="Annuity",SUMIFS('Annuity Prices'!O:O,'Annuity Prices'!$B:$B,$D413,'Annuity Prices'!$E:$E,$G413),IF($B413="RAB Short",SUMIFS('RAB Prices Short'!O:O,'RAB Prices Short'!$B:$B,'All Prices combined'!$D413,'RAB Prices Short'!$E:$E,'All Prices combined'!$G413),IF($B413="RAB Long",SUMIFS('RAB Prices Long'!O:O,'RAB Prices Long'!$B:$B,'All Prices combined'!$D413,'RAB Prices Long'!$E:$E,'All Prices combined'!$G413)))),2)</f>
        <v>5.88</v>
      </c>
      <c r="M413" s="2">
        <f>ROUND(IF($B413="Annuity",SUMIFS('Annuity Prices'!P:P,'Annuity Prices'!$B:$B,$D413,'Annuity Prices'!$E:$E,$G413),IF($B413="RAB Short",SUMIFS('RAB Prices Short'!P:P,'RAB Prices Short'!$B:$B,'All Prices combined'!$D413,'RAB Prices Short'!$E:$E,'All Prices combined'!$G413),IF($B413="RAB Long",SUMIFS('RAB Prices Long'!P:P,'RAB Prices Long'!$B:$B,'All Prices combined'!$D413,'RAB Prices Long'!$E:$E,'All Prices combined'!$G413)))),2)</f>
        <v>6.01</v>
      </c>
      <c r="N413" s="2">
        <f>ROUND(IF($B413="Annuity",SUMIFS('Annuity Prices'!Q:Q,'Annuity Prices'!$B:$B,$D413,'Annuity Prices'!$E:$E,$G413),IF($B413="RAB Short",SUMIFS('RAB Prices Short'!Q:Q,'RAB Prices Short'!$B:$B,'All Prices combined'!$D413,'RAB Prices Short'!$E:$E,'All Prices combined'!$G413),IF($B413="RAB Long",SUMIFS('RAB Prices Long'!Q:Q,'RAB Prices Long'!$B:$B,'All Prices combined'!$D413,'RAB Prices Long'!$E:$E,'All Prices combined'!$G413)))),2)</f>
        <v>6.16</v>
      </c>
      <c r="O413" s="2">
        <f>ROUND(IF($B413="Annuity",SUMIFS('Annuity Prices'!R:R,'Annuity Prices'!$B:$B,$D413,'Annuity Prices'!$E:$E,$G413),IF($B413="RAB Short",SUMIFS('RAB Prices Short'!R:R,'RAB Prices Short'!$B:$B,'All Prices combined'!$D413,'RAB Prices Short'!$E:$E,'All Prices combined'!$G413),IF($B413="RAB Long",SUMIFS('RAB Prices Long'!R:R,'RAB Prices Long'!$B:$B,'All Prices combined'!$D413,'RAB Prices Long'!$E:$E,'All Prices combined'!$G413)))),2)</f>
        <v>6.31</v>
      </c>
      <c r="P413" s="2">
        <f>ROUND(IF($B413="Annuity",SUMIFS('Annuity Prices'!S:S,'Annuity Prices'!$B:$B,$D413,'Annuity Prices'!$E:$E,$G413),IF($B413="RAB Short",SUMIFS('RAB Prices Short'!S:S,'RAB Prices Short'!$B:$B,'All Prices combined'!$D413,'RAB Prices Short'!$E:$E,'All Prices combined'!$G413),IF($B413="RAB Long",SUMIFS('RAB Prices Long'!S:S,'RAB Prices Long'!$B:$B,'All Prices combined'!$D413,'RAB Prices Long'!$E:$E,'All Prices combined'!$G413)))),2)</f>
        <v>6.47</v>
      </c>
      <c r="Q413" s="2">
        <f>ROUND(IF($B413="Annuity",SUMIFS('Annuity Prices'!T:T,'Annuity Prices'!$B:$B,$D413,'Annuity Prices'!$E:$E,$G413),IF($B413="RAB Short",SUMIFS('RAB Prices Short'!T:T,'RAB Prices Short'!$B:$B,'All Prices combined'!$D413,'RAB Prices Short'!$E:$E,'All Prices combined'!$G413),IF($B413="RAB Long",SUMIFS('RAB Prices Long'!T:T,'RAB Prices Long'!$B:$B,'All Prices combined'!$D413,'RAB Prices Long'!$E:$E,'All Prices combined'!$G413)))),2)</f>
        <v>6.6</v>
      </c>
      <c r="R413" s="2">
        <f>ROUND(IF($B413="Annuity",SUMIFS('Annuity Prices'!U:U,'Annuity Prices'!$B:$B,$D413,'Annuity Prices'!$E:$E,$G413),IF($B413="RAB Short",SUMIFS('RAB Prices Short'!U:U,'RAB Prices Short'!$B:$B,'All Prices combined'!$D413,'RAB Prices Short'!$E:$E,'All Prices combined'!$G413),IF($B413="RAB Long",SUMIFS('RAB Prices Long'!U:U,'RAB Prices Long'!$B:$B,'All Prices combined'!$D413,'RAB Prices Long'!$E:$E,'All Prices combined'!$G413)))),2)</f>
        <v>6.76</v>
      </c>
      <c r="S413" s="2">
        <f>ROUND(IF($B413="Annuity",SUMIFS('Annuity Prices'!V:V,'Annuity Prices'!$B:$B,$D413,'Annuity Prices'!$E:$E,$G413),IF($B413="RAB Short",SUMIFS('RAB Prices Short'!V:V,'RAB Prices Short'!$B:$B,'All Prices combined'!$D413,'RAB Prices Short'!$E:$E,'All Prices combined'!$G413),IF($B413="RAB Long",SUMIFS('RAB Prices Long'!V:V,'RAB Prices Long'!$B:$B,'All Prices combined'!$D413,'RAB Prices Long'!$E:$E,'All Prices combined'!$G413)))),2)</f>
        <v>6.93</v>
      </c>
      <c r="T413" s="2">
        <f>ROUND(IF($B413="Annuity",SUMIFS('Annuity Prices'!W:W,'Annuity Prices'!$B:$B,$D413,'Annuity Prices'!$E:$E,$G413),IF($B413="RAB Short",SUMIFS('RAB Prices Short'!W:W,'RAB Prices Short'!$B:$B,'All Prices combined'!$D413,'RAB Prices Short'!$E:$E,'All Prices combined'!$G413),IF($B413="RAB Long",SUMIFS('RAB Prices Long'!W:W,'RAB Prices Long'!$B:$B,'All Prices combined'!$D413,'RAB Prices Long'!$E:$E,'All Prices combined'!$G413)))),2)</f>
        <v>7.1</v>
      </c>
      <c r="U413" s="2">
        <f>ROUND(IF($B413="Annuity",SUMIFS('Annuity Prices'!X:X,'Annuity Prices'!$B:$B,$D413,'Annuity Prices'!$E:$E,$G413),IF($B413="RAB Short",SUMIFS('RAB Prices Short'!X:X,'RAB Prices Short'!$B:$B,'All Prices combined'!$D413,'RAB Prices Short'!$E:$E,'All Prices combined'!$G413),IF($B413="RAB Long",SUMIFS('RAB Prices Long'!X:X,'RAB Prices Long'!$B:$B,'All Prices combined'!$D413,'RAB Prices Long'!$E:$E,'All Prices combined'!$G413)))),2)</f>
        <v>7.25</v>
      </c>
      <c r="V413" s="2">
        <f>ROUND(IF($B413="Annuity",SUMIFS('Annuity Prices'!Y:Y,'Annuity Prices'!$B:$B,$D413,'Annuity Prices'!$E:$E,$G413),IF($B413="RAB Short",SUMIFS('RAB Prices Short'!Y:Y,'RAB Prices Short'!$B:$B,'All Prices combined'!$D413,'RAB Prices Short'!$E:$E,'All Prices combined'!$G413),IF($B413="RAB Long",SUMIFS('RAB Prices Long'!Y:Y,'RAB Prices Long'!$B:$B,'All Prices combined'!$D413,'RAB Prices Long'!$E:$E,'All Prices combined'!$G413)))),2)</f>
        <v>7.43</v>
      </c>
      <c r="W413" s="2">
        <f>ROUND(IF($B413="Annuity",SUMIFS('Annuity Prices'!Z:Z,'Annuity Prices'!$B:$B,$D413,'Annuity Prices'!$E:$E,$G413),IF($B413="RAB Short",SUMIFS('RAB Prices Short'!Z:Z,'RAB Prices Short'!$B:$B,'All Prices combined'!$D413,'RAB Prices Short'!$E:$E,'All Prices combined'!$G413),IF($B413="RAB Long",SUMIFS('RAB Prices Long'!Z:Z,'RAB Prices Long'!$B:$B,'All Prices combined'!$D413,'RAB Prices Long'!$E:$E,'All Prices combined'!$G413)))),2)</f>
        <v>7.61</v>
      </c>
      <c r="X413" s="2">
        <f>ROUND(IF($B413="Annuity",SUMIFS('Annuity Prices'!AA:AA,'Annuity Prices'!$B:$B,$D413,'Annuity Prices'!$E:$E,$G413),IF($B413="RAB Short",SUMIFS('RAB Prices Short'!AA:AA,'RAB Prices Short'!$B:$B,'All Prices combined'!$D413,'RAB Prices Short'!$E:$E,'All Prices combined'!$G413),IF($B413="RAB Long",SUMIFS('RAB Prices Long'!AA:AA,'RAB Prices Long'!$B:$B,'All Prices combined'!$D413,'RAB Prices Long'!$E:$E,'All Prices combined'!$G413)))),2)</f>
        <v>7.8</v>
      </c>
      <c r="Y413" s="2">
        <f>ROUND(IF($B413="Annuity",SUMIFS('Annuity Prices'!AB:AB,'Annuity Prices'!$B:$B,$D413,'Annuity Prices'!$E:$E,$G413),IF($B413="RAB Short",SUMIFS('RAB Prices Short'!AB:AB,'RAB Prices Short'!$B:$B,'All Prices combined'!$D413,'RAB Prices Short'!$E:$E,'All Prices combined'!$G413),IF($B413="RAB Long",SUMIFS('RAB Prices Long'!AB:AB,'RAB Prices Long'!$B:$B,'All Prices combined'!$D413,'RAB Prices Long'!$E:$E,'All Prices combined'!$G413)))),2)</f>
        <v>7.96</v>
      </c>
      <c r="Z413" s="2">
        <f>ROUND(IF($B413="Annuity",SUMIFS('Annuity Prices'!AC:AC,'Annuity Prices'!$B:$B,$D413,'Annuity Prices'!$E:$E,$G413),IF($B413="RAB Short",SUMIFS('RAB Prices Short'!AC:AC,'RAB Prices Short'!$B:$B,'All Prices combined'!$D413,'RAB Prices Short'!$E:$E,'All Prices combined'!$G413),IF($B413="RAB Long",SUMIFS('RAB Prices Long'!AC:AC,'RAB Prices Long'!$B:$B,'All Prices combined'!$D413,'RAB Prices Long'!$E:$E,'All Prices combined'!$G413)))),2)</f>
        <v>8.16</v>
      </c>
      <c r="AA413" s="2">
        <f>ROUND(IF($B413="Annuity",SUMIFS('Annuity Prices'!AD:AD,'Annuity Prices'!$B:$B,$D413,'Annuity Prices'!$E:$E,$G413),IF($B413="RAB Short",SUMIFS('RAB Prices Short'!AD:AD,'RAB Prices Short'!$B:$B,'All Prices combined'!$D413,'RAB Prices Short'!$E:$E,'All Prices combined'!$G413),IF($B413="RAB Long",SUMIFS('RAB Prices Long'!AD:AD,'RAB Prices Long'!$B:$B,'All Prices combined'!$D413,'RAB Prices Long'!$E:$E,'All Prices combined'!$G413)))),2)</f>
        <v>8.36</v>
      </c>
      <c r="AB413" s="2">
        <f>ROUND(IF($B413="Annuity",SUMIFS('Annuity Prices'!AE:AE,'Annuity Prices'!$B:$B,$D413,'Annuity Prices'!$E:$E,$G413),IF($B413="RAB Short",SUMIFS('RAB Prices Short'!AE:AE,'RAB Prices Short'!$B:$B,'All Prices combined'!$D413,'RAB Prices Short'!$E:$E,'All Prices combined'!$G413),IF($B413="RAB Long",SUMIFS('RAB Prices Long'!AE:AE,'RAB Prices Long'!$B:$B,'All Prices combined'!$D413,'RAB Prices Long'!$E:$E,'All Prices combined'!$G413)))),2)</f>
        <v>8.57</v>
      </c>
      <c r="AC413" s="2">
        <f>ROUND(IF($B413="Annuity",SUMIFS('Annuity Prices'!AF:AF,'Annuity Prices'!$B:$B,$D413,'Annuity Prices'!$E:$E,$G413),IF($B413="RAB Short",SUMIFS('RAB Prices Short'!AF:AF,'RAB Prices Short'!$B:$B,'All Prices combined'!$D413,'RAB Prices Short'!$E:$E,'All Prices combined'!$G413),IF($B413="RAB Long",SUMIFS('RAB Prices Long'!AF:AF,'RAB Prices Long'!$B:$B,'All Prices combined'!$D413,'RAB Prices Long'!$E:$E,'All Prices combined'!$G413)))),2)</f>
        <v>8.74</v>
      </c>
      <c r="AD413" s="2">
        <f>ROUND(IF($B413="Annuity",SUMIFS('Annuity Prices'!AG:AG,'Annuity Prices'!$B:$B,$D413,'Annuity Prices'!$E:$E,$G413),IF($B413="RAB Short",SUMIFS('RAB Prices Short'!AG:AG,'RAB Prices Short'!$B:$B,'All Prices combined'!$D413,'RAB Prices Short'!$E:$E,'All Prices combined'!$G413),IF($B413="RAB Long",SUMIFS('RAB Prices Long'!AG:AG,'RAB Prices Long'!$B:$B,'All Prices combined'!$D413,'RAB Prices Long'!$E:$E,'All Prices combined'!$G413)))),2)</f>
        <v>8.9600000000000009</v>
      </c>
      <c r="AE413" s="2">
        <f>ROUND(IF($B413="Annuity",SUMIFS('Annuity Prices'!AH:AH,'Annuity Prices'!$B:$B,$D413,'Annuity Prices'!$E:$E,$G413),IF($B413="RAB Short",SUMIFS('RAB Prices Short'!AH:AH,'RAB Prices Short'!$B:$B,'All Prices combined'!$D413,'RAB Prices Short'!$E:$E,'All Prices combined'!$G413),IF($B413="RAB Long",SUMIFS('RAB Prices Long'!AH:AH,'RAB Prices Long'!$B:$B,'All Prices combined'!$D413,'RAB Prices Long'!$E:$E,'All Prices combined'!$G413)))),2)</f>
        <v>9.19</v>
      </c>
      <c r="AF413" s="2">
        <f>ROUND(IF($B413="Annuity",SUMIFS('Annuity Prices'!AI:AI,'Annuity Prices'!$B:$B,$D413,'Annuity Prices'!$E:$E,$G413),IF($B413="RAB Short",SUMIFS('RAB Prices Short'!AI:AI,'RAB Prices Short'!$B:$B,'All Prices combined'!$D413,'RAB Prices Short'!$E:$E,'All Prices combined'!$G413),IF($B413="RAB Long",SUMIFS('RAB Prices Long'!AI:AI,'RAB Prices Long'!$B:$B,'All Prices combined'!$D413,'RAB Prices Long'!$E:$E,'All Prices combined'!$G413)))),2)</f>
        <v>9.42</v>
      </c>
      <c r="AG413" s="2">
        <f>ROUND(IF($B413="Annuity",SUMIFS('Annuity Prices'!AJ:AJ,'Annuity Prices'!$B:$B,$D413,'Annuity Prices'!$E:$E,$G413),IF($B413="RAB Short",SUMIFS('RAB Prices Short'!AJ:AJ,'RAB Prices Short'!$B:$B,'All Prices combined'!$D413,'RAB Prices Short'!$E:$E,'All Prices combined'!$G413),IF($B413="RAB Long",SUMIFS('RAB Prices Long'!AJ:AJ,'RAB Prices Long'!$B:$B,'All Prices combined'!$D413,'RAB Prices Long'!$E:$E,'All Prices combined'!$G413)))),2)</f>
        <v>9.61</v>
      </c>
      <c r="AH413" s="2">
        <f>ROUND(IF($B413="Annuity",SUMIFS('Annuity Prices'!AK:AK,'Annuity Prices'!$B:$B,$D413,'Annuity Prices'!$E:$E,$G413),IF($B413="RAB Short",SUMIFS('RAB Prices Short'!AK:AK,'RAB Prices Short'!$B:$B,'All Prices combined'!$D413,'RAB Prices Short'!$E:$E,'All Prices combined'!$G413),IF($B413="RAB Long",SUMIFS('RAB Prices Long'!AK:AK,'RAB Prices Long'!$B:$B,'All Prices combined'!$D413,'RAB Prices Long'!$E:$E,'All Prices combined'!$G413)))),2)</f>
        <v>9.85</v>
      </c>
      <c r="AI413" s="2">
        <f>ROUND(IF($B413="Annuity",SUMIFS('Annuity Prices'!AL:AL,'Annuity Prices'!$B:$B,$D413,'Annuity Prices'!$E:$E,$G413),IF($B413="RAB Short",SUMIFS('RAB Prices Short'!AL:AL,'RAB Prices Short'!$B:$B,'All Prices combined'!$D413,'RAB Prices Short'!$E:$E,'All Prices combined'!$G413),IF($B413="RAB Long",SUMIFS('RAB Prices Long'!AL:AL,'RAB Prices Long'!$B:$B,'All Prices combined'!$D413,'RAB Prices Long'!$E:$E,'All Prices combined'!$G413)))),2)</f>
        <v>10.09</v>
      </c>
      <c r="AJ413" s="2">
        <f>ROUND(IF($B413="Annuity",SUMIFS('Annuity Prices'!AM:AM,'Annuity Prices'!$B:$B,$D413,'Annuity Prices'!$E:$E,$G413),IF($B413="RAB Short",SUMIFS('RAB Prices Short'!AM:AM,'RAB Prices Short'!$B:$B,'All Prices combined'!$D413,'RAB Prices Short'!$E:$E,'All Prices combined'!$G413),IF($B413="RAB Long",SUMIFS('RAB Prices Long'!AM:AM,'RAB Prices Long'!$B:$B,'All Prices combined'!$D413,'RAB Prices Long'!$E:$E,'All Prices combined'!$G413)))),2)</f>
        <v>10.34</v>
      </c>
      <c r="AK413" s="2">
        <f>ROUND(IF($B413="Annuity",SUMIFS('Annuity Prices'!AN:AN,'Annuity Prices'!$B:$B,$D413,'Annuity Prices'!$E:$E,$G413),IF($B413="RAB Short",SUMIFS('RAB Prices Short'!AN:AN,'RAB Prices Short'!$B:$B,'All Prices combined'!$D413,'RAB Prices Short'!$E:$E,'All Prices combined'!$G413),IF($B413="RAB Long",SUMIFS('RAB Prices Long'!AN:AN,'RAB Prices Long'!$B:$B,'All Prices combined'!$D413,'RAB Prices Long'!$E:$E,'All Prices combined'!$G413)))),2)</f>
        <v>10.55</v>
      </c>
      <c r="AL413" s="2">
        <f>ROUND(IF($B413="Annuity",SUMIFS('Annuity Prices'!AO:AO,'Annuity Prices'!$B:$B,$D413,'Annuity Prices'!$E:$E,$G413),IF($B413="RAB Short",SUMIFS('RAB Prices Short'!AO:AO,'RAB Prices Short'!$B:$B,'All Prices combined'!$D413,'RAB Prices Short'!$E:$E,'All Prices combined'!$G413),IF($B413="RAB Long",SUMIFS('RAB Prices Long'!AO:AO,'RAB Prices Long'!$B:$B,'All Prices combined'!$D413,'RAB Prices Long'!$E:$E,'All Prices combined'!$G413)))),2)</f>
        <v>10.81</v>
      </c>
      <c r="AM413" s="2">
        <f>ROUND(IF($B413="Annuity",SUMIFS('Annuity Prices'!AP:AP,'Annuity Prices'!$B:$B,$D413,'Annuity Prices'!$E:$E,$G413),IF($B413="RAB Short",SUMIFS('RAB Prices Short'!AP:AP,'RAB Prices Short'!$B:$B,'All Prices combined'!$D413,'RAB Prices Short'!$E:$E,'All Prices combined'!$G413),IF($B413="RAB Long",SUMIFS('RAB Prices Long'!AP:AP,'RAB Prices Long'!$B:$B,'All Prices combined'!$D413,'RAB Prices Long'!$E:$E,'All Prices combined'!$G413)))),2)</f>
        <v>11.09</v>
      </c>
      <c r="AN413" s="2">
        <f>ROUND(IF($B413="Annuity",SUMIFS('Annuity Prices'!AQ:AQ,'Annuity Prices'!$B:$B,$D413,'Annuity Prices'!$E:$E,$G413),IF($B413="RAB Short",SUMIFS('RAB Prices Short'!AQ:AQ,'RAB Prices Short'!$B:$B,'All Prices combined'!$D413,'RAB Prices Short'!$E:$E,'All Prices combined'!$G413),IF($B413="RAB Long",SUMIFS('RAB Prices Long'!AQ:AQ,'RAB Prices Long'!$B:$B,'All Prices combined'!$D413,'RAB Prices Long'!$E:$E,'All Prices combined'!$G413)))),2)</f>
        <v>11.36</v>
      </c>
      <c r="AO413" s="2">
        <f>ROUND(IF($B413="Annuity",SUMIFS('Annuity Prices'!AR:AR,'Annuity Prices'!$B:$B,$D413,'Annuity Prices'!$E:$E,$G413),IF($B413="RAB Short",SUMIFS('RAB Prices Short'!AR:AR,'RAB Prices Short'!$B:$B,'All Prices combined'!$D413,'RAB Prices Short'!$E:$E,'All Prices combined'!$G413),IF($B413="RAB Long",SUMIFS('RAB Prices Long'!AR:AR,'RAB Prices Long'!$B:$B,'All Prices combined'!$D413,'RAB Prices Long'!$E:$E,'All Prices combined'!$G413)))),2)</f>
        <v>0</v>
      </c>
      <c r="AP413" s="2">
        <f>ROUND(IF($B413="Annuity",SUMIFS('Annuity Prices'!AS:AS,'Annuity Prices'!$B:$B,$D413,'Annuity Prices'!$E:$E,$G413),IF($B413="RAB Short",SUMIFS('RAB Prices Short'!AS:AS,'RAB Prices Short'!$B:$B,'All Prices combined'!$D413,'RAB Prices Short'!$E:$E,'All Prices combined'!$G413),IF($B413="RAB Long",SUMIFS('RAB Prices Long'!AS:AS,'RAB Prices Long'!$B:$B,'All Prices combined'!$D413,'RAB Prices Long'!$E:$E,'All Prices combined'!$G413)))),2)</f>
        <v>0</v>
      </c>
      <c r="AQ413" s="2">
        <f>ROUND(IF($B413="Annuity",SUMIFS('Annuity Prices'!AT:AT,'Annuity Prices'!$B:$B,$D413,'Annuity Prices'!$E:$E,$G413),IF($B413="RAB Short",SUMIFS('RAB Prices Short'!AT:AT,'RAB Prices Short'!$B:$B,'All Prices combined'!$D413,'RAB Prices Short'!$E:$E,'All Prices combined'!$G413),IF($B413="RAB Long",SUMIFS('RAB Prices Long'!AT:AT,'RAB Prices Long'!$B:$B,'All Prices combined'!$D413,'RAB Prices Long'!$E:$E,'All Prices combined'!$G413)))),2)</f>
        <v>5.58</v>
      </c>
      <c r="AR413" s="2">
        <f>ROUND(IF($B413="Annuity",SUMIFS('Annuity Prices'!AU:AU,'Annuity Prices'!$B:$B,$D413,'Annuity Prices'!$E:$E,$G413),IF($B413="RAB Short",SUMIFS('RAB Prices Short'!AU:AU,'RAB Prices Short'!$B:$B,'All Prices combined'!$D413,'RAB Prices Short'!$E:$E,'All Prices combined'!$G413),IF($B413="RAB Long",SUMIFS('RAB Prices Long'!AU:AU,'RAB Prices Long'!$B:$B,'All Prices combined'!$D413,'RAB Prices Long'!$E:$E,'All Prices combined'!$G413)))),2)</f>
        <v>5.72</v>
      </c>
      <c r="AS413" s="2">
        <f>ROUND(IF($B413="Annuity",SUMIFS('Annuity Prices'!AV:AV,'Annuity Prices'!$B:$B,$D413,'Annuity Prices'!$E:$E,$G413),IF($B413="RAB Short",SUMIFS('RAB Prices Short'!AV:AV,'RAB Prices Short'!$B:$B,'All Prices combined'!$D413,'RAB Prices Short'!$E:$E,'All Prices combined'!$G413),IF($B413="RAB Long",SUMIFS('RAB Prices Long'!AV:AV,'RAB Prices Long'!$B:$B,'All Prices combined'!$D413,'RAB Prices Long'!$E:$E,'All Prices combined'!$G413)))),2)</f>
        <v>5.88</v>
      </c>
      <c r="AT413" s="2">
        <f>ROUND(IF($B413="Annuity",SUMIFS('Annuity Prices'!AW:AW,'Annuity Prices'!$B:$B,$D413,'Annuity Prices'!$E:$E,$G413),IF($B413="RAB Short",SUMIFS('RAB Prices Short'!AW:AW,'RAB Prices Short'!$B:$B,'All Prices combined'!$D413,'RAB Prices Short'!$E:$E,'All Prices combined'!$G413),IF($B413="RAB Long",SUMIFS('RAB Prices Long'!AW:AW,'RAB Prices Long'!$B:$B,'All Prices combined'!$D413,'RAB Prices Long'!$E:$E,'All Prices combined'!$G413)))),2)</f>
        <v>6.01</v>
      </c>
      <c r="AU413" s="2">
        <f>ROUND(IF($B413="Annuity",SUMIFS('Annuity Prices'!AX:AX,'Annuity Prices'!$B:$B,$D413,'Annuity Prices'!$E:$E,$G413),IF($B413="RAB Short",SUMIFS('RAB Prices Short'!AX:AX,'RAB Prices Short'!$B:$B,'All Prices combined'!$D413,'RAB Prices Short'!$E:$E,'All Prices combined'!$G413),IF($B413="RAB Long",SUMIFS('RAB Prices Long'!AX:AX,'RAB Prices Long'!$B:$B,'All Prices combined'!$D413,'RAB Prices Long'!$E:$E,'All Prices combined'!$G413)))),2)</f>
        <v>6.16</v>
      </c>
      <c r="AV413" s="2">
        <f>ROUND(IF($B413="Annuity",SUMIFS('Annuity Prices'!AY:AY,'Annuity Prices'!$B:$B,$D413,'Annuity Prices'!$E:$E,$G413),IF($B413="RAB Short",SUMIFS('RAB Prices Short'!AY:AY,'RAB Prices Short'!$B:$B,'All Prices combined'!$D413,'RAB Prices Short'!$E:$E,'All Prices combined'!$G413),IF($B413="RAB Long",SUMIFS('RAB Prices Long'!AY:AY,'RAB Prices Long'!$B:$B,'All Prices combined'!$D413,'RAB Prices Long'!$E:$E,'All Prices combined'!$G413)))),2)</f>
        <v>6.31</v>
      </c>
      <c r="AW413" s="2">
        <f>ROUND(IF($B413="Annuity",SUMIFS('Annuity Prices'!AZ:AZ,'Annuity Prices'!$B:$B,$D413,'Annuity Prices'!$E:$E,$G413),IF($B413="RAB Short",SUMIFS('RAB Prices Short'!AZ:AZ,'RAB Prices Short'!$B:$B,'All Prices combined'!$D413,'RAB Prices Short'!$E:$E,'All Prices combined'!$G413),IF($B413="RAB Long",SUMIFS('RAB Prices Long'!AZ:AZ,'RAB Prices Long'!$B:$B,'All Prices combined'!$D413,'RAB Prices Long'!$E:$E,'All Prices combined'!$G413)))),2)</f>
        <v>6.47</v>
      </c>
      <c r="AX413" s="2">
        <f>ROUND(IF($B413="Annuity",SUMIFS('Annuity Prices'!BA:BA,'Annuity Prices'!$B:$B,$D413,'Annuity Prices'!$E:$E,$G413),IF($B413="RAB Short",SUMIFS('RAB Prices Short'!BA:BA,'RAB Prices Short'!$B:$B,'All Prices combined'!$D413,'RAB Prices Short'!$E:$E,'All Prices combined'!$G413),IF($B413="RAB Long",SUMIFS('RAB Prices Long'!BA:BA,'RAB Prices Long'!$B:$B,'All Prices combined'!$D413,'RAB Prices Long'!$E:$E,'All Prices combined'!$G413)))),2)</f>
        <v>6.6</v>
      </c>
      <c r="AY413" s="2">
        <f>ROUND(IF($B413="Annuity",SUMIFS('Annuity Prices'!BB:BB,'Annuity Prices'!$B:$B,$D413,'Annuity Prices'!$E:$E,$G413),IF($B413="RAB Short",SUMIFS('RAB Prices Short'!BB:BB,'RAB Prices Short'!$B:$B,'All Prices combined'!$D413,'RAB Prices Short'!$E:$E,'All Prices combined'!$G413),IF($B413="RAB Long",SUMIFS('RAB Prices Long'!BB:BB,'RAB Prices Long'!$B:$B,'All Prices combined'!$D413,'RAB Prices Long'!$E:$E,'All Prices combined'!$G413)))),2)</f>
        <v>6.76</v>
      </c>
      <c r="AZ413" s="2">
        <f>ROUND(IF($B413="Annuity",SUMIFS('Annuity Prices'!BC:BC,'Annuity Prices'!$B:$B,$D413,'Annuity Prices'!$E:$E,$G413),IF($B413="RAB Short",SUMIFS('RAB Prices Short'!BC:BC,'RAB Prices Short'!$B:$B,'All Prices combined'!$D413,'RAB Prices Short'!$E:$E,'All Prices combined'!$G413),IF($B413="RAB Long",SUMIFS('RAB Prices Long'!BC:BC,'RAB Prices Long'!$B:$B,'All Prices combined'!$D413,'RAB Prices Long'!$E:$E,'All Prices combined'!$G413)))),2)</f>
        <v>6.93</v>
      </c>
      <c r="BA413" s="2">
        <f>ROUND(IF($B413="Annuity",SUMIFS('Annuity Prices'!BD:BD,'Annuity Prices'!$B:$B,$D413,'Annuity Prices'!$E:$E,$G413),IF($B413="RAB Short",SUMIFS('RAB Prices Short'!BD:BD,'RAB Prices Short'!$B:$B,'All Prices combined'!$D413,'RAB Prices Short'!$E:$E,'All Prices combined'!$G413),IF($B413="RAB Long",SUMIFS('RAB Prices Long'!BD:BD,'RAB Prices Long'!$B:$B,'All Prices combined'!$D413,'RAB Prices Long'!$E:$E,'All Prices combined'!$G413)))),2)</f>
        <v>7.1</v>
      </c>
      <c r="BB413" s="2">
        <f>ROUND(IF($B413="Annuity",SUMIFS('Annuity Prices'!BE:BE,'Annuity Prices'!$B:$B,$D413,'Annuity Prices'!$E:$E,$G413),IF($B413="RAB Short",SUMIFS('RAB Prices Short'!BE:BE,'RAB Prices Short'!$B:$B,'All Prices combined'!$D413,'RAB Prices Short'!$E:$E,'All Prices combined'!$G413),IF($B413="RAB Long",SUMIFS('RAB Prices Long'!BE:BE,'RAB Prices Long'!$B:$B,'All Prices combined'!$D413,'RAB Prices Long'!$E:$E,'All Prices combined'!$G413)))),2)</f>
        <v>7.25</v>
      </c>
      <c r="BC413" s="2">
        <f>ROUND(IF($B413="Annuity",SUMIFS('Annuity Prices'!BF:BF,'Annuity Prices'!$B:$B,$D413,'Annuity Prices'!$E:$E,$G413),IF($B413="RAB Short",SUMIFS('RAB Prices Short'!BF:BF,'RAB Prices Short'!$B:$B,'All Prices combined'!$D413,'RAB Prices Short'!$E:$E,'All Prices combined'!$G413),IF($B413="RAB Long",SUMIFS('RAB Prices Long'!BF:BF,'RAB Prices Long'!$B:$B,'All Prices combined'!$D413,'RAB Prices Long'!$E:$E,'All Prices combined'!$G413)))),2)</f>
        <v>7.43</v>
      </c>
      <c r="BD413" s="2">
        <f>ROUND(IF($B413="Annuity",SUMIFS('Annuity Prices'!BG:BG,'Annuity Prices'!$B:$B,$D413,'Annuity Prices'!$E:$E,$G413),IF($B413="RAB Short",SUMIFS('RAB Prices Short'!BG:BG,'RAB Prices Short'!$B:$B,'All Prices combined'!$D413,'RAB Prices Short'!$E:$E,'All Prices combined'!$G413),IF($B413="RAB Long",SUMIFS('RAB Prices Long'!BG:BG,'RAB Prices Long'!$B:$B,'All Prices combined'!$D413,'RAB Prices Long'!$E:$E,'All Prices combined'!$G413)))),2)</f>
        <v>7.61</v>
      </c>
      <c r="BE413" s="2">
        <f>ROUND(IF($B413="Annuity",SUMIFS('Annuity Prices'!BH:BH,'Annuity Prices'!$B:$B,$D413,'Annuity Prices'!$E:$E,$G413),IF($B413="RAB Short",SUMIFS('RAB Prices Short'!BH:BH,'RAB Prices Short'!$B:$B,'All Prices combined'!$D413,'RAB Prices Short'!$E:$E,'All Prices combined'!$G413),IF($B413="RAB Long",SUMIFS('RAB Prices Long'!BH:BH,'RAB Prices Long'!$B:$B,'All Prices combined'!$D413,'RAB Prices Long'!$E:$E,'All Prices combined'!$G413)))),2)</f>
        <v>7.8</v>
      </c>
      <c r="BF413" s="2">
        <f>ROUND(IF($B413="Annuity",SUMIFS('Annuity Prices'!BI:BI,'Annuity Prices'!$B:$B,$D413,'Annuity Prices'!$E:$E,$G413),IF($B413="RAB Short",SUMIFS('RAB Prices Short'!BI:BI,'RAB Prices Short'!$B:$B,'All Prices combined'!$D413,'RAB Prices Short'!$E:$E,'All Prices combined'!$G413),IF($B413="RAB Long",SUMIFS('RAB Prices Long'!BI:BI,'RAB Prices Long'!$B:$B,'All Prices combined'!$D413,'RAB Prices Long'!$E:$E,'All Prices combined'!$G413)))),2)</f>
        <v>7.96</v>
      </c>
      <c r="BG413" s="2">
        <f>ROUND(IF($B413="Annuity",SUMIFS('Annuity Prices'!BJ:BJ,'Annuity Prices'!$B:$B,$D413,'Annuity Prices'!$E:$E,$G413),IF($B413="RAB Short",SUMIFS('RAB Prices Short'!BJ:BJ,'RAB Prices Short'!$B:$B,'All Prices combined'!$D413,'RAB Prices Short'!$E:$E,'All Prices combined'!$G413),IF($B413="RAB Long",SUMIFS('RAB Prices Long'!BJ:BJ,'RAB Prices Long'!$B:$B,'All Prices combined'!$D413,'RAB Prices Long'!$E:$E,'All Prices combined'!$G413)))),2)</f>
        <v>8.16</v>
      </c>
      <c r="BH413" s="2">
        <f>ROUND(IF($B413="Annuity",SUMIFS('Annuity Prices'!BK:BK,'Annuity Prices'!$B:$B,$D413,'Annuity Prices'!$E:$E,$G413),IF($B413="RAB Short",SUMIFS('RAB Prices Short'!BK:BK,'RAB Prices Short'!$B:$B,'All Prices combined'!$D413,'RAB Prices Short'!$E:$E,'All Prices combined'!$G413),IF($B413="RAB Long",SUMIFS('RAB Prices Long'!BK:BK,'RAB Prices Long'!$B:$B,'All Prices combined'!$D413,'RAB Prices Long'!$E:$E,'All Prices combined'!$G413)))),2)</f>
        <v>8.36</v>
      </c>
      <c r="BI413" s="2">
        <f>ROUND(IF($B413="Annuity",SUMIFS('Annuity Prices'!BL:BL,'Annuity Prices'!$B:$B,$D413,'Annuity Prices'!$E:$E,$G413),IF($B413="RAB Short",SUMIFS('RAB Prices Short'!BL:BL,'RAB Prices Short'!$B:$B,'All Prices combined'!$D413,'RAB Prices Short'!$E:$E,'All Prices combined'!$G413),IF($B413="RAB Long",SUMIFS('RAB Prices Long'!BL:BL,'RAB Prices Long'!$B:$B,'All Prices combined'!$D413,'RAB Prices Long'!$E:$E,'All Prices combined'!$G413)))),2)</f>
        <v>8.57</v>
      </c>
      <c r="BJ413" s="2">
        <f>ROUND(IF($B413="Annuity",SUMIFS('Annuity Prices'!BM:BM,'Annuity Prices'!$B:$B,$D413,'Annuity Prices'!$E:$E,$G413),IF($B413="RAB Short",SUMIFS('RAB Prices Short'!BM:BM,'RAB Prices Short'!$B:$B,'All Prices combined'!$D413,'RAB Prices Short'!$E:$E,'All Prices combined'!$G413),IF($B413="RAB Long",SUMIFS('RAB Prices Long'!BM:BM,'RAB Prices Long'!$B:$B,'All Prices combined'!$D413,'RAB Prices Long'!$E:$E,'All Prices combined'!$G413)))),2)</f>
        <v>8.74</v>
      </c>
      <c r="BK413" s="2">
        <f>ROUND(IF($B413="Annuity",SUMIFS('Annuity Prices'!BN:BN,'Annuity Prices'!$B:$B,$D413,'Annuity Prices'!$E:$E,$G413),IF($B413="RAB Short",SUMIFS('RAB Prices Short'!BN:BN,'RAB Prices Short'!$B:$B,'All Prices combined'!$D413,'RAB Prices Short'!$E:$E,'All Prices combined'!$G413),IF($B413="RAB Long",SUMIFS('RAB Prices Long'!BN:BN,'RAB Prices Long'!$B:$B,'All Prices combined'!$D413,'RAB Prices Long'!$E:$E,'All Prices combined'!$G413)))),2)</f>
        <v>8.9600000000000009</v>
      </c>
      <c r="BL413" s="2">
        <f>ROUND(IF($B413="Annuity",SUMIFS('Annuity Prices'!BO:BO,'Annuity Prices'!$B:$B,$D413,'Annuity Prices'!$E:$E,$G413),IF($B413="RAB Short",SUMIFS('RAB Prices Short'!BO:BO,'RAB Prices Short'!$B:$B,'All Prices combined'!$D413,'RAB Prices Short'!$E:$E,'All Prices combined'!$G413),IF($B413="RAB Long",SUMIFS('RAB Prices Long'!BO:BO,'RAB Prices Long'!$B:$B,'All Prices combined'!$D413,'RAB Prices Long'!$E:$E,'All Prices combined'!$G413)))),2)</f>
        <v>9.19</v>
      </c>
      <c r="BM413" s="2">
        <f>ROUND(IF($B413="Annuity",SUMIFS('Annuity Prices'!BP:BP,'Annuity Prices'!$B:$B,$D413,'Annuity Prices'!$E:$E,$G413),IF($B413="RAB Short",SUMIFS('RAB Prices Short'!BP:BP,'RAB Prices Short'!$B:$B,'All Prices combined'!$D413,'RAB Prices Short'!$E:$E,'All Prices combined'!$G413),IF($B413="RAB Long",SUMIFS('RAB Prices Long'!BP:BP,'RAB Prices Long'!$B:$B,'All Prices combined'!$D413,'RAB Prices Long'!$E:$E,'All Prices combined'!$G413)))),2)</f>
        <v>9.42</v>
      </c>
      <c r="BN413" s="2">
        <f>ROUND(IF($B413="Annuity",SUMIFS('Annuity Prices'!BQ:BQ,'Annuity Prices'!$B:$B,$D413,'Annuity Prices'!$E:$E,$G413),IF($B413="RAB Short",SUMIFS('RAB Prices Short'!BQ:BQ,'RAB Prices Short'!$B:$B,'All Prices combined'!$D413,'RAB Prices Short'!$E:$E,'All Prices combined'!$G413),IF($B413="RAB Long",SUMIFS('RAB Prices Long'!BQ:BQ,'RAB Prices Long'!$B:$B,'All Prices combined'!$D413,'RAB Prices Long'!$E:$E,'All Prices combined'!$G413)))),2)</f>
        <v>9.61</v>
      </c>
      <c r="BO413" s="2">
        <f>ROUND(IF($B413="Annuity",SUMIFS('Annuity Prices'!BR:BR,'Annuity Prices'!$B:$B,$D413,'Annuity Prices'!$E:$E,$G413),IF($B413="RAB Short",SUMIFS('RAB Prices Short'!BR:BR,'RAB Prices Short'!$B:$B,'All Prices combined'!$D413,'RAB Prices Short'!$E:$E,'All Prices combined'!$G413),IF($B413="RAB Long",SUMIFS('RAB Prices Long'!BR:BR,'RAB Prices Long'!$B:$B,'All Prices combined'!$D413,'RAB Prices Long'!$E:$E,'All Prices combined'!$G413)))),2)</f>
        <v>9.85</v>
      </c>
      <c r="BP413" s="2">
        <f>ROUND(IF($B413="Annuity",SUMIFS('Annuity Prices'!BS:BS,'Annuity Prices'!$B:$B,$D413,'Annuity Prices'!$E:$E,$G413),IF($B413="RAB Short",SUMIFS('RAB Prices Short'!BS:BS,'RAB Prices Short'!$B:$B,'All Prices combined'!$D413,'RAB Prices Short'!$E:$E,'All Prices combined'!$G413),IF($B413="RAB Long",SUMIFS('RAB Prices Long'!BS:BS,'RAB Prices Long'!$B:$B,'All Prices combined'!$D413,'RAB Prices Long'!$E:$E,'All Prices combined'!$G413)))),2)</f>
        <v>10.09</v>
      </c>
      <c r="BQ413" s="2">
        <f>ROUND(IF($B413="Annuity",SUMIFS('Annuity Prices'!BT:BT,'Annuity Prices'!$B:$B,$D413,'Annuity Prices'!$E:$E,$G413),IF($B413="RAB Short",SUMIFS('RAB Prices Short'!BT:BT,'RAB Prices Short'!$B:$B,'All Prices combined'!$D413,'RAB Prices Short'!$E:$E,'All Prices combined'!$G413),IF($B413="RAB Long",SUMIFS('RAB Prices Long'!BT:BT,'RAB Prices Long'!$B:$B,'All Prices combined'!$D413,'RAB Prices Long'!$E:$E,'All Prices combined'!$G413)))),2)</f>
        <v>10.34</v>
      </c>
      <c r="BR413" s="2">
        <f>ROUND(IF($B413="Annuity",SUMIFS('Annuity Prices'!BU:BU,'Annuity Prices'!$B:$B,$D413,'Annuity Prices'!$E:$E,$G413),IF($B413="RAB Short",SUMIFS('RAB Prices Short'!BU:BU,'RAB Prices Short'!$B:$B,'All Prices combined'!$D413,'RAB Prices Short'!$E:$E,'All Prices combined'!$G413),IF($B413="RAB Long",SUMIFS('RAB Prices Long'!BU:BU,'RAB Prices Long'!$B:$B,'All Prices combined'!$D413,'RAB Prices Long'!$E:$E,'All Prices combined'!$G413)))),2)</f>
        <v>10.55</v>
      </c>
      <c r="BS413" s="2">
        <f>ROUND(IF($B413="Annuity",SUMIFS('Annuity Prices'!BV:BV,'Annuity Prices'!$B:$B,$D413,'Annuity Prices'!$E:$E,$G413),IF($B413="RAB Short",SUMIFS('RAB Prices Short'!BV:BV,'RAB Prices Short'!$B:$B,'All Prices combined'!$D413,'RAB Prices Short'!$E:$E,'All Prices combined'!$G413),IF($B413="RAB Long",SUMIFS('RAB Prices Long'!BV:BV,'RAB Prices Long'!$B:$B,'All Prices combined'!$D413,'RAB Prices Long'!$E:$E,'All Prices combined'!$G413)))),2)</f>
        <v>10.81</v>
      </c>
      <c r="BT413" s="2">
        <f>ROUND(IF($B413="Annuity",SUMIFS('Annuity Prices'!BW:BW,'Annuity Prices'!$B:$B,$D413,'Annuity Prices'!$E:$E,$G413),IF($B413="RAB Short",SUMIFS('RAB Prices Short'!BW:BW,'RAB Prices Short'!$B:$B,'All Prices combined'!$D413,'RAB Prices Short'!$E:$E,'All Prices combined'!$G413),IF($B413="RAB Long",SUMIFS('RAB Prices Long'!BW:BW,'RAB Prices Long'!$B:$B,'All Prices combined'!$D413,'RAB Prices Long'!$E:$E,'All Prices combined'!$G413)))),2)</f>
        <v>11.09</v>
      </c>
      <c r="BU413" s="2">
        <f>ROUND(IF($B413="Annuity",SUMIFS('Annuity Prices'!BX:BX,'Annuity Prices'!$B:$B,$D413,'Annuity Prices'!$E:$E,$G413),IF($B413="RAB Short",SUMIFS('RAB Prices Short'!BX:BX,'RAB Prices Short'!$B:$B,'All Prices combined'!$D413,'RAB Prices Short'!$E:$E,'All Prices combined'!$G413),IF($B413="RAB Long",SUMIFS('RAB Prices Long'!BX:BX,'RAB Prices Long'!$B:$B,'All Prices combined'!$D413,'RAB Prices Long'!$E:$E,'All Prices combined'!$G413)))),2)</f>
        <v>11.36</v>
      </c>
    </row>
    <row r="414" spans="2:73" x14ac:dyDescent="0.25">
      <c r="B414" t="s">
        <v>45</v>
      </c>
      <c r="C414">
        <v>8</v>
      </c>
      <c r="E414" t="s">
        <v>145</v>
      </c>
      <c r="F414">
        <v>8</v>
      </c>
      <c r="G414" t="s">
        <v>146</v>
      </c>
      <c r="I414" s="2">
        <f>ROUND(IF($B414="Annuity",SUMIFS('Annuity Prices'!L:L,'Annuity Prices'!$B:$B,$D414,'Annuity Prices'!$E:$E,$G414),IF($B414="RAB Short",SUMIFS('RAB Prices Short'!L:L,'RAB Prices Short'!$B:$B,'All Prices combined'!$D414,'RAB Prices Short'!$E:$E,'All Prices combined'!$G414),IF($B414="RAB Long",SUMIFS('RAB Prices Long'!L:L,'RAB Prices Long'!$B:$B,'All Prices combined'!$D414,'RAB Prices Long'!$E:$E,'All Prices combined'!$G414)))),2)</f>
        <v>0</v>
      </c>
      <c r="J414" s="2">
        <f>ROUND(IF($B414="Annuity",SUMIFS('Annuity Prices'!M:M,'Annuity Prices'!$B:$B,$D414,'Annuity Prices'!$E:$E,$G414),IF($B414="RAB Short",SUMIFS('RAB Prices Short'!M:M,'RAB Prices Short'!$B:$B,'All Prices combined'!$D414,'RAB Prices Short'!$E:$E,'All Prices combined'!$G414),IF($B414="RAB Long",SUMIFS('RAB Prices Long'!M:M,'RAB Prices Long'!$B:$B,'All Prices combined'!$D414,'RAB Prices Long'!$E:$E,'All Prices combined'!$G414)))),2)</f>
        <v>0</v>
      </c>
      <c r="K414" s="2">
        <f>ROUND(IF($B414="Annuity",SUMIFS('Annuity Prices'!N:N,'Annuity Prices'!$B:$B,$D414,'Annuity Prices'!$E:$E,$G414),IF($B414="RAB Short",SUMIFS('RAB Prices Short'!N:N,'RAB Prices Short'!$B:$B,'All Prices combined'!$D414,'RAB Prices Short'!$E:$E,'All Prices combined'!$G414),IF($B414="RAB Long",SUMIFS('RAB Prices Long'!N:N,'RAB Prices Long'!$B:$B,'All Prices combined'!$D414,'RAB Prices Long'!$E:$E,'All Prices combined'!$G414)))),2)</f>
        <v>0</v>
      </c>
      <c r="L414" s="2">
        <f>ROUND(IF($B414="Annuity",SUMIFS('Annuity Prices'!O:O,'Annuity Prices'!$B:$B,$D414,'Annuity Prices'!$E:$E,$G414),IF($B414="RAB Short",SUMIFS('RAB Prices Short'!O:O,'RAB Prices Short'!$B:$B,'All Prices combined'!$D414,'RAB Prices Short'!$E:$E,'All Prices combined'!$G414),IF($B414="RAB Long",SUMIFS('RAB Prices Long'!O:O,'RAB Prices Long'!$B:$B,'All Prices combined'!$D414,'RAB Prices Long'!$E:$E,'All Prices combined'!$G414)))),2)</f>
        <v>0</v>
      </c>
      <c r="M414" s="2">
        <f>ROUND(IF($B414="Annuity",SUMIFS('Annuity Prices'!P:P,'Annuity Prices'!$B:$B,$D414,'Annuity Prices'!$E:$E,$G414),IF($B414="RAB Short",SUMIFS('RAB Prices Short'!P:P,'RAB Prices Short'!$B:$B,'All Prices combined'!$D414,'RAB Prices Short'!$E:$E,'All Prices combined'!$G414),IF($B414="RAB Long",SUMIFS('RAB Prices Long'!P:P,'RAB Prices Long'!$B:$B,'All Prices combined'!$D414,'RAB Prices Long'!$E:$E,'All Prices combined'!$G414)))),2)</f>
        <v>0</v>
      </c>
      <c r="N414" s="2">
        <f>ROUND(IF($B414="Annuity",SUMIFS('Annuity Prices'!Q:Q,'Annuity Prices'!$B:$B,$D414,'Annuity Prices'!$E:$E,$G414),IF($B414="RAB Short",SUMIFS('RAB Prices Short'!Q:Q,'RAB Prices Short'!$B:$B,'All Prices combined'!$D414,'RAB Prices Short'!$E:$E,'All Prices combined'!$G414),IF($B414="RAB Long",SUMIFS('RAB Prices Long'!Q:Q,'RAB Prices Long'!$B:$B,'All Prices combined'!$D414,'RAB Prices Long'!$E:$E,'All Prices combined'!$G414)))),2)</f>
        <v>0</v>
      </c>
      <c r="O414" s="2">
        <f>ROUND(IF($B414="Annuity",SUMIFS('Annuity Prices'!R:R,'Annuity Prices'!$B:$B,$D414,'Annuity Prices'!$E:$E,$G414),IF($B414="RAB Short",SUMIFS('RAB Prices Short'!R:R,'RAB Prices Short'!$B:$B,'All Prices combined'!$D414,'RAB Prices Short'!$E:$E,'All Prices combined'!$G414),IF($B414="RAB Long",SUMIFS('RAB Prices Long'!R:R,'RAB Prices Long'!$B:$B,'All Prices combined'!$D414,'RAB Prices Long'!$E:$E,'All Prices combined'!$G414)))),2)</f>
        <v>0</v>
      </c>
      <c r="P414" s="2">
        <f>ROUND(IF($B414="Annuity",SUMIFS('Annuity Prices'!S:S,'Annuity Prices'!$B:$B,$D414,'Annuity Prices'!$E:$E,$G414),IF($B414="RAB Short",SUMIFS('RAB Prices Short'!S:S,'RAB Prices Short'!$B:$B,'All Prices combined'!$D414,'RAB Prices Short'!$E:$E,'All Prices combined'!$G414),IF($B414="RAB Long",SUMIFS('RAB Prices Long'!S:S,'RAB Prices Long'!$B:$B,'All Prices combined'!$D414,'RAB Prices Long'!$E:$E,'All Prices combined'!$G414)))),2)</f>
        <v>0</v>
      </c>
      <c r="Q414" s="2">
        <f>ROUND(IF($B414="Annuity",SUMIFS('Annuity Prices'!T:T,'Annuity Prices'!$B:$B,$D414,'Annuity Prices'!$E:$E,$G414),IF($B414="RAB Short",SUMIFS('RAB Prices Short'!T:T,'RAB Prices Short'!$B:$B,'All Prices combined'!$D414,'RAB Prices Short'!$E:$E,'All Prices combined'!$G414),IF($B414="RAB Long",SUMIFS('RAB Prices Long'!T:T,'RAB Prices Long'!$B:$B,'All Prices combined'!$D414,'RAB Prices Long'!$E:$E,'All Prices combined'!$G414)))),2)</f>
        <v>0</v>
      </c>
      <c r="R414" s="2">
        <f>ROUND(IF($B414="Annuity",SUMIFS('Annuity Prices'!U:U,'Annuity Prices'!$B:$B,$D414,'Annuity Prices'!$E:$E,$G414),IF($B414="RAB Short",SUMIFS('RAB Prices Short'!U:U,'RAB Prices Short'!$B:$B,'All Prices combined'!$D414,'RAB Prices Short'!$E:$E,'All Prices combined'!$G414),IF($B414="RAB Long",SUMIFS('RAB Prices Long'!U:U,'RAB Prices Long'!$B:$B,'All Prices combined'!$D414,'RAB Prices Long'!$E:$E,'All Prices combined'!$G414)))),2)</f>
        <v>0</v>
      </c>
      <c r="S414" s="2">
        <f>ROUND(IF($B414="Annuity",SUMIFS('Annuity Prices'!V:V,'Annuity Prices'!$B:$B,$D414,'Annuity Prices'!$E:$E,$G414),IF($B414="RAB Short",SUMIFS('RAB Prices Short'!V:V,'RAB Prices Short'!$B:$B,'All Prices combined'!$D414,'RAB Prices Short'!$E:$E,'All Prices combined'!$G414),IF($B414="RAB Long",SUMIFS('RAB Prices Long'!V:V,'RAB Prices Long'!$B:$B,'All Prices combined'!$D414,'RAB Prices Long'!$E:$E,'All Prices combined'!$G414)))),2)</f>
        <v>0</v>
      </c>
      <c r="T414" s="2">
        <f>ROUND(IF($B414="Annuity",SUMIFS('Annuity Prices'!W:W,'Annuity Prices'!$B:$B,$D414,'Annuity Prices'!$E:$E,$G414),IF($B414="RAB Short",SUMIFS('RAB Prices Short'!W:W,'RAB Prices Short'!$B:$B,'All Prices combined'!$D414,'RAB Prices Short'!$E:$E,'All Prices combined'!$G414),IF($B414="RAB Long",SUMIFS('RAB Prices Long'!W:W,'RAB Prices Long'!$B:$B,'All Prices combined'!$D414,'RAB Prices Long'!$E:$E,'All Prices combined'!$G414)))),2)</f>
        <v>0</v>
      </c>
      <c r="U414" s="2">
        <f>ROUND(IF($B414="Annuity",SUMIFS('Annuity Prices'!X:X,'Annuity Prices'!$B:$B,$D414,'Annuity Prices'!$E:$E,$G414),IF($B414="RAB Short",SUMIFS('RAB Prices Short'!X:X,'RAB Prices Short'!$B:$B,'All Prices combined'!$D414,'RAB Prices Short'!$E:$E,'All Prices combined'!$G414),IF($B414="RAB Long",SUMIFS('RAB Prices Long'!X:X,'RAB Prices Long'!$B:$B,'All Prices combined'!$D414,'RAB Prices Long'!$E:$E,'All Prices combined'!$G414)))),2)</f>
        <v>0</v>
      </c>
      <c r="V414" s="2">
        <f>ROUND(IF($B414="Annuity",SUMIFS('Annuity Prices'!Y:Y,'Annuity Prices'!$B:$B,$D414,'Annuity Prices'!$E:$E,$G414),IF($B414="RAB Short",SUMIFS('RAB Prices Short'!Y:Y,'RAB Prices Short'!$B:$B,'All Prices combined'!$D414,'RAB Prices Short'!$E:$E,'All Prices combined'!$G414),IF($B414="RAB Long",SUMIFS('RAB Prices Long'!Y:Y,'RAB Prices Long'!$B:$B,'All Prices combined'!$D414,'RAB Prices Long'!$E:$E,'All Prices combined'!$G414)))),2)</f>
        <v>0</v>
      </c>
      <c r="W414" s="2">
        <f>ROUND(IF($B414="Annuity",SUMIFS('Annuity Prices'!Z:Z,'Annuity Prices'!$B:$B,$D414,'Annuity Prices'!$E:$E,$G414),IF($B414="RAB Short",SUMIFS('RAB Prices Short'!Z:Z,'RAB Prices Short'!$B:$B,'All Prices combined'!$D414,'RAB Prices Short'!$E:$E,'All Prices combined'!$G414),IF($B414="RAB Long",SUMIFS('RAB Prices Long'!Z:Z,'RAB Prices Long'!$B:$B,'All Prices combined'!$D414,'RAB Prices Long'!$E:$E,'All Prices combined'!$G414)))),2)</f>
        <v>0</v>
      </c>
      <c r="X414" s="2">
        <f>ROUND(IF($B414="Annuity",SUMIFS('Annuity Prices'!AA:AA,'Annuity Prices'!$B:$B,$D414,'Annuity Prices'!$E:$E,$G414),IF($B414="RAB Short",SUMIFS('RAB Prices Short'!AA:AA,'RAB Prices Short'!$B:$B,'All Prices combined'!$D414,'RAB Prices Short'!$E:$E,'All Prices combined'!$G414),IF($B414="RAB Long",SUMIFS('RAB Prices Long'!AA:AA,'RAB Prices Long'!$B:$B,'All Prices combined'!$D414,'RAB Prices Long'!$E:$E,'All Prices combined'!$G414)))),2)</f>
        <v>0</v>
      </c>
      <c r="Y414" s="2">
        <f>ROUND(IF($B414="Annuity",SUMIFS('Annuity Prices'!AB:AB,'Annuity Prices'!$B:$B,$D414,'Annuity Prices'!$E:$E,$G414),IF($B414="RAB Short",SUMIFS('RAB Prices Short'!AB:AB,'RAB Prices Short'!$B:$B,'All Prices combined'!$D414,'RAB Prices Short'!$E:$E,'All Prices combined'!$G414),IF($B414="RAB Long",SUMIFS('RAB Prices Long'!AB:AB,'RAB Prices Long'!$B:$B,'All Prices combined'!$D414,'RAB Prices Long'!$E:$E,'All Prices combined'!$G414)))),2)</f>
        <v>0</v>
      </c>
      <c r="Z414" s="2">
        <f>ROUND(IF($B414="Annuity",SUMIFS('Annuity Prices'!AC:AC,'Annuity Prices'!$B:$B,$D414,'Annuity Prices'!$E:$E,$G414),IF($B414="RAB Short",SUMIFS('RAB Prices Short'!AC:AC,'RAB Prices Short'!$B:$B,'All Prices combined'!$D414,'RAB Prices Short'!$E:$E,'All Prices combined'!$G414),IF($B414="RAB Long",SUMIFS('RAB Prices Long'!AC:AC,'RAB Prices Long'!$B:$B,'All Prices combined'!$D414,'RAB Prices Long'!$E:$E,'All Prices combined'!$G414)))),2)</f>
        <v>0</v>
      </c>
      <c r="AA414" s="2">
        <f>ROUND(IF($B414="Annuity",SUMIFS('Annuity Prices'!AD:AD,'Annuity Prices'!$B:$B,$D414,'Annuity Prices'!$E:$E,$G414),IF($B414="RAB Short",SUMIFS('RAB Prices Short'!AD:AD,'RAB Prices Short'!$B:$B,'All Prices combined'!$D414,'RAB Prices Short'!$E:$E,'All Prices combined'!$G414),IF($B414="RAB Long",SUMIFS('RAB Prices Long'!AD:AD,'RAB Prices Long'!$B:$B,'All Prices combined'!$D414,'RAB Prices Long'!$E:$E,'All Prices combined'!$G414)))),2)</f>
        <v>0</v>
      </c>
      <c r="AB414" s="2">
        <f>ROUND(IF($B414="Annuity",SUMIFS('Annuity Prices'!AE:AE,'Annuity Prices'!$B:$B,$D414,'Annuity Prices'!$E:$E,$G414),IF($B414="RAB Short",SUMIFS('RAB Prices Short'!AE:AE,'RAB Prices Short'!$B:$B,'All Prices combined'!$D414,'RAB Prices Short'!$E:$E,'All Prices combined'!$G414),IF($B414="RAB Long",SUMIFS('RAB Prices Long'!AE:AE,'RAB Prices Long'!$B:$B,'All Prices combined'!$D414,'RAB Prices Long'!$E:$E,'All Prices combined'!$G414)))),2)</f>
        <v>0</v>
      </c>
      <c r="AC414" s="2">
        <f>ROUND(IF($B414="Annuity",SUMIFS('Annuity Prices'!AF:AF,'Annuity Prices'!$B:$B,$D414,'Annuity Prices'!$E:$E,$G414),IF($B414="RAB Short",SUMIFS('RAB Prices Short'!AF:AF,'RAB Prices Short'!$B:$B,'All Prices combined'!$D414,'RAB Prices Short'!$E:$E,'All Prices combined'!$G414),IF($B414="RAB Long",SUMIFS('RAB Prices Long'!AF:AF,'RAB Prices Long'!$B:$B,'All Prices combined'!$D414,'RAB Prices Long'!$E:$E,'All Prices combined'!$G414)))),2)</f>
        <v>0</v>
      </c>
      <c r="AD414" s="2">
        <f>ROUND(IF($B414="Annuity",SUMIFS('Annuity Prices'!AG:AG,'Annuity Prices'!$B:$B,$D414,'Annuity Prices'!$E:$E,$G414),IF($B414="RAB Short",SUMIFS('RAB Prices Short'!AG:AG,'RAB Prices Short'!$B:$B,'All Prices combined'!$D414,'RAB Prices Short'!$E:$E,'All Prices combined'!$G414),IF($B414="RAB Long",SUMIFS('RAB Prices Long'!AG:AG,'RAB Prices Long'!$B:$B,'All Prices combined'!$D414,'RAB Prices Long'!$E:$E,'All Prices combined'!$G414)))),2)</f>
        <v>0</v>
      </c>
      <c r="AE414" s="2">
        <f>ROUND(IF($B414="Annuity",SUMIFS('Annuity Prices'!AH:AH,'Annuity Prices'!$B:$B,$D414,'Annuity Prices'!$E:$E,$G414),IF($B414="RAB Short",SUMIFS('RAB Prices Short'!AH:AH,'RAB Prices Short'!$B:$B,'All Prices combined'!$D414,'RAB Prices Short'!$E:$E,'All Prices combined'!$G414),IF($B414="RAB Long",SUMIFS('RAB Prices Long'!AH:AH,'RAB Prices Long'!$B:$B,'All Prices combined'!$D414,'RAB Prices Long'!$E:$E,'All Prices combined'!$G414)))),2)</f>
        <v>0</v>
      </c>
      <c r="AF414" s="2">
        <f>ROUND(IF($B414="Annuity",SUMIFS('Annuity Prices'!AI:AI,'Annuity Prices'!$B:$B,$D414,'Annuity Prices'!$E:$E,$G414),IF($B414="RAB Short",SUMIFS('RAB Prices Short'!AI:AI,'RAB Prices Short'!$B:$B,'All Prices combined'!$D414,'RAB Prices Short'!$E:$E,'All Prices combined'!$G414),IF($B414="RAB Long",SUMIFS('RAB Prices Long'!AI:AI,'RAB Prices Long'!$B:$B,'All Prices combined'!$D414,'RAB Prices Long'!$E:$E,'All Prices combined'!$G414)))),2)</f>
        <v>0</v>
      </c>
      <c r="AG414" s="2">
        <f>ROUND(IF($B414="Annuity",SUMIFS('Annuity Prices'!AJ:AJ,'Annuity Prices'!$B:$B,$D414,'Annuity Prices'!$E:$E,$G414),IF($B414="RAB Short",SUMIFS('RAB Prices Short'!AJ:AJ,'RAB Prices Short'!$B:$B,'All Prices combined'!$D414,'RAB Prices Short'!$E:$E,'All Prices combined'!$G414),IF($B414="RAB Long",SUMIFS('RAB Prices Long'!AJ:AJ,'RAB Prices Long'!$B:$B,'All Prices combined'!$D414,'RAB Prices Long'!$E:$E,'All Prices combined'!$G414)))),2)</f>
        <v>0</v>
      </c>
      <c r="AH414" s="2">
        <f>ROUND(IF($B414="Annuity",SUMIFS('Annuity Prices'!AK:AK,'Annuity Prices'!$B:$B,$D414,'Annuity Prices'!$E:$E,$G414),IF($B414="RAB Short",SUMIFS('RAB Prices Short'!AK:AK,'RAB Prices Short'!$B:$B,'All Prices combined'!$D414,'RAB Prices Short'!$E:$E,'All Prices combined'!$G414),IF($B414="RAB Long",SUMIFS('RAB Prices Long'!AK:AK,'RAB Prices Long'!$B:$B,'All Prices combined'!$D414,'RAB Prices Long'!$E:$E,'All Prices combined'!$G414)))),2)</f>
        <v>0</v>
      </c>
      <c r="AI414" s="2">
        <f>ROUND(IF($B414="Annuity",SUMIFS('Annuity Prices'!AL:AL,'Annuity Prices'!$B:$B,$D414,'Annuity Prices'!$E:$E,$G414),IF($B414="RAB Short",SUMIFS('RAB Prices Short'!AL:AL,'RAB Prices Short'!$B:$B,'All Prices combined'!$D414,'RAB Prices Short'!$E:$E,'All Prices combined'!$G414),IF($B414="RAB Long",SUMIFS('RAB Prices Long'!AL:AL,'RAB Prices Long'!$B:$B,'All Prices combined'!$D414,'RAB Prices Long'!$E:$E,'All Prices combined'!$G414)))),2)</f>
        <v>0</v>
      </c>
      <c r="AJ414" s="2">
        <f>ROUND(IF($B414="Annuity",SUMIFS('Annuity Prices'!AM:AM,'Annuity Prices'!$B:$B,$D414,'Annuity Prices'!$E:$E,$G414),IF($B414="RAB Short",SUMIFS('RAB Prices Short'!AM:AM,'RAB Prices Short'!$B:$B,'All Prices combined'!$D414,'RAB Prices Short'!$E:$E,'All Prices combined'!$G414),IF($B414="RAB Long",SUMIFS('RAB Prices Long'!AM:AM,'RAB Prices Long'!$B:$B,'All Prices combined'!$D414,'RAB Prices Long'!$E:$E,'All Prices combined'!$G414)))),2)</f>
        <v>0</v>
      </c>
      <c r="AK414" s="2">
        <f>ROUND(IF($B414="Annuity",SUMIFS('Annuity Prices'!AN:AN,'Annuity Prices'!$B:$B,$D414,'Annuity Prices'!$E:$E,$G414),IF($B414="RAB Short",SUMIFS('RAB Prices Short'!AN:AN,'RAB Prices Short'!$B:$B,'All Prices combined'!$D414,'RAB Prices Short'!$E:$E,'All Prices combined'!$G414),IF($B414="RAB Long",SUMIFS('RAB Prices Long'!AN:AN,'RAB Prices Long'!$B:$B,'All Prices combined'!$D414,'RAB Prices Long'!$E:$E,'All Prices combined'!$G414)))),2)</f>
        <v>0</v>
      </c>
      <c r="AL414" s="2">
        <f>ROUND(IF($B414="Annuity",SUMIFS('Annuity Prices'!AO:AO,'Annuity Prices'!$B:$B,$D414,'Annuity Prices'!$E:$E,$G414),IF($B414="RAB Short",SUMIFS('RAB Prices Short'!AO:AO,'RAB Prices Short'!$B:$B,'All Prices combined'!$D414,'RAB Prices Short'!$E:$E,'All Prices combined'!$G414),IF($B414="RAB Long",SUMIFS('RAB Prices Long'!AO:AO,'RAB Prices Long'!$B:$B,'All Prices combined'!$D414,'RAB Prices Long'!$E:$E,'All Prices combined'!$G414)))),2)</f>
        <v>0</v>
      </c>
      <c r="AM414" s="2">
        <f>ROUND(IF($B414="Annuity",SUMIFS('Annuity Prices'!AP:AP,'Annuity Prices'!$B:$B,$D414,'Annuity Prices'!$E:$E,$G414),IF($B414="RAB Short",SUMIFS('RAB Prices Short'!AP:AP,'RAB Prices Short'!$B:$B,'All Prices combined'!$D414,'RAB Prices Short'!$E:$E,'All Prices combined'!$G414),IF($B414="RAB Long",SUMIFS('RAB Prices Long'!AP:AP,'RAB Prices Long'!$B:$B,'All Prices combined'!$D414,'RAB Prices Long'!$E:$E,'All Prices combined'!$G414)))),2)</f>
        <v>0</v>
      </c>
      <c r="AN414" s="2">
        <f>ROUND(IF($B414="Annuity",SUMIFS('Annuity Prices'!AQ:AQ,'Annuity Prices'!$B:$B,$D414,'Annuity Prices'!$E:$E,$G414),IF($B414="RAB Short",SUMIFS('RAB Prices Short'!AQ:AQ,'RAB Prices Short'!$B:$B,'All Prices combined'!$D414,'RAB Prices Short'!$E:$E,'All Prices combined'!$G414),IF($B414="RAB Long",SUMIFS('RAB Prices Long'!AQ:AQ,'RAB Prices Long'!$B:$B,'All Prices combined'!$D414,'RAB Prices Long'!$E:$E,'All Prices combined'!$G414)))),2)</f>
        <v>0</v>
      </c>
      <c r="AO414" s="2">
        <f>ROUND(IF($B414="Annuity",SUMIFS('Annuity Prices'!AR:AR,'Annuity Prices'!$B:$B,$D414,'Annuity Prices'!$E:$E,$G414),IF($B414="RAB Short",SUMIFS('RAB Prices Short'!AR:AR,'RAB Prices Short'!$B:$B,'All Prices combined'!$D414,'RAB Prices Short'!$E:$E,'All Prices combined'!$G414),IF($B414="RAB Long",SUMIFS('RAB Prices Long'!AR:AR,'RAB Prices Long'!$B:$B,'All Prices combined'!$D414,'RAB Prices Long'!$E:$E,'All Prices combined'!$G414)))),2)</f>
        <v>0</v>
      </c>
      <c r="AP414" s="2">
        <f>ROUND(IF($B414="Annuity",SUMIFS('Annuity Prices'!AS:AS,'Annuity Prices'!$B:$B,$D414,'Annuity Prices'!$E:$E,$G414),IF($B414="RAB Short",SUMIFS('RAB Prices Short'!AS:AS,'RAB Prices Short'!$B:$B,'All Prices combined'!$D414,'RAB Prices Short'!$E:$E,'All Prices combined'!$G414),IF($B414="RAB Long",SUMIFS('RAB Prices Long'!AS:AS,'RAB Prices Long'!$B:$B,'All Prices combined'!$D414,'RAB Prices Long'!$E:$E,'All Prices combined'!$G414)))),2)</f>
        <v>0</v>
      </c>
      <c r="AQ414" s="2">
        <f>ROUND(IF($B414="Annuity",SUMIFS('Annuity Prices'!AT:AT,'Annuity Prices'!$B:$B,$D414,'Annuity Prices'!$E:$E,$G414),IF($B414="RAB Short",SUMIFS('RAB Prices Short'!AT:AT,'RAB Prices Short'!$B:$B,'All Prices combined'!$D414,'RAB Prices Short'!$E:$E,'All Prices combined'!$G414),IF($B414="RAB Long",SUMIFS('RAB Prices Long'!AT:AT,'RAB Prices Long'!$B:$B,'All Prices combined'!$D414,'RAB Prices Long'!$E:$E,'All Prices combined'!$G414)))),2)</f>
        <v>0</v>
      </c>
      <c r="AR414" s="2">
        <f>ROUND(IF($B414="Annuity",SUMIFS('Annuity Prices'!AU:AU,'Annuity Prices'!$B:$B,$D414,'Annuity Prices'!$E:$E,$G414),IF($B414="RAB Short",SUMIFS('RAB Prices Short'!AU:AU,'RAB Prices Short'!$B:$B,'All Prices combined'!$D414,'RAB Prices Short'!$E:$E,'All Prices combined'!$G414),IF($B414="RAB Long",SUMIFS('RAB Prices Long'!AU:AU,'RAB Prices Long'!$B:$B,'All Prices combined'!$D414,'RAB Prices Long'!$E:$E,'All Prices combined'!$G414)))),2)</f>
        <v>0</v>
      </c>
      <c r="AS414" s="2">
        <f>ROUND(IF($B414="Annuity",SUMIFS('Annuity Prices'!AV:AV,'Annuity Prices'!$B:$B,$D414,'Annuity Prices'!$E:$E,$G414),IF($B414="RAB Short",SUMIFS('RAB Prices Short'!AV:AV,'RAB Prices Short'!$B:$B,'All Prices combined'!$D414,'RAB Prices Short'!$E:$E,'All Prices combined'!$G414),IF($B414="RAB Long",SUMIFS('RAB Prices Long'!AV:AV,'RAB Prices Long'!$B:$B,'All Prices combined'!$D414,'RAB Prices Long'!$E:$E,'All Prices combined'!$G414)))),2)</f>
        <v>0</v>
      </c>
      <c r="AT414" s="2">
        <f>ROUND(IF($B414="Annuity",SUMIFS('Annuity Prices'!AW:AW,'Annuity Prices'!$B:$B,$D414,'Annuity Prices'!$E:$E,$G414),IF($B414="RAB Short",SUMIFS('RAB Prices Short'!AW:AW,'RAB Prices Short'!$B:$B,'All Prices combined'!$D414,'RAB Prices Short'!$E:$E,'All Prices combined'!$G414),IF($B414="RAB Long",SUMIFS('RAB Prices Long'!AW:AW,'RAB Prices Long'!$B:$B,'All Prices combined'!$D414,'RAB Prices Long'!$E:$E,'All Prices combined'!$G414)))),2)</f>
        <v>0</v>
      </c>
      <c r="AU414" s="2">
        <f>ROUND(IF($B414="Annuity",SUMIFS('Annuity Prices'!AX:AX,'Annuity Prices'!$B:$B,$D414,'Annuity Prices'!$E:$E,$G414),IF($B414="RAB Short",SUMIFS('RAB Prices Short'!AX:AX,'RAB Prices Short'!$B:$B,'All Prices combined'!$D414,'RAB Prices Short'!$E:$E,'All Prices combined'!$G414),IF($B414="RAB Long",SUMIFS('RAB Prices Long'!AX:AX,'RAB Prices Long'!$B:$B,'All Prices combined'!$D414,'RAB Prices Long'!$E:$E,'All Prices combined'!$G414)))),2)</f>
        <v>0</v>
      </c>
      <c r="AV414" s="2">
        <f>ROUND(IF($B414="Annuity",SUMIFS('Annuity Prices'!AY:AY,'Annuity Prices'!$B:$B,$D414,'Annuity Prices'!$E:$E,$G414),IF($B414="RAB Short",SUMIFS('RAB Prices Short'!AY:AY,'RAB Prices Short'!$B:$B,'All Prices combined'!$D414,'RAB Prices Short'!$E:$E,'All Prices combined'!$G414),IF($B414="RAB Long",SUMIFS('RAB Prices Long'!AY:AY,'RAB Prices Long'!$B:$B,'All Prices combined'!$D414,'RAB Prices Long'!$E:$E,'All Prices combined'!$G414)))),2)</f>
        <v>0</v>
      </c>
      <c r="AW414" s="2">
        <f>ROUND(IF($B414="Annuity",SUMIFS('Annuity Prices'!AZ:AZ,'Annuity Prices'!$B:$B,$D414,'Annuity Prices'!$E:$E,$G414),IF($B414="RAB Short",SUMIFS('RAB Prices Short'!AZ:AZ,'RAB Prices Short'!$B:$B,'All Prices combined'!$D414,'RAB Prices Short'!$E:$E,'All Prices combined'!$G414),IF($B414="RAB Long",SUMIFS('RAB Prices Long'!AZ:AZ,'RAB Prices Long'!$B:$B,'All Prices combined'!$D414,'RAB Prices Long'!$E:$E,'All Prices combined'!$G414)))),2)</f>
        <v>0</v>
      </c>
      <c r="AX414" s="2">
        <f>ROUND(IF($B414="Annuity",SUMIFS('Annuity Prices'!BA:BA,'Annuity Prices'!$B:$B,$D414,'Annuity Prices'!$E:$E,$G414),IF($B414="RAB Short",SUMIFS('RAB Prices Short'!BA:BA,'RAB Prices Short'!$B:$B,'All Prices combined'!$D414,'RAB Prices Short'!$E:$E,'All Prices combined'!$G414),IF($B414="RAB Long",SUMIFS('RAB Prices Long'!BA:BA,'RAB Prices Long'!$B:$B,'All Prices combined'!$D414,'RAB Prices Long'!$E:$E,'All Prices combined'!$G414)))),2)</f>
        <v>0</v>
      </c>
      <c r="AY414" s="2">
        <f>ROUND(IF($B414="Annuity",SUMIFS('Annuity Prices'!BB:BB,'Annuity Prices'!$B:$B,$D414,'Annuity Prices'!$E:$E,$G414),IF($B414="RAB Short",SUMIFS('RAB Prices Short'!BB:BB,'RAB Prices Short'!$B:$B,'All Prices combined'!$D414,'RAB Prices Short'!$E:$E,'All Prices combined'!$G414),IF($B414="RAB Long",SUMIFS('RAB Prices Long'!BB:BB,'RAB Prices Long'!$B:$B,'All Prices combined'!$D414,'RAB Prices Long'!$E:$E,'All Prices combined'!$G414)))),2)</f>
        <v>0</v>
      </c>
      <c r="AZ414" s="2">
        <f>ROUND(IF($B414="Annuity",SUMIFS('Annuity Prices'!BC:BC,'Annuity Prices'!$B:$B,$D414,'Annuity Prices'!$E:$E,$G414),IF($B414="RAB Short",SUMIFS('RAB Prices Short'!BC:BC,'RAB Prices Short'!$B:$B,'All Prices combined'!$D414,'RAB Prices Short'!$E:$E,'All Prices combined'!$G414),IF($B414="RAB Long",SUMIFS('RAB Prices Long'!BC:BC,'RAB Prices Long'!$B:$B,'All Prices combined'!$D414,'RAB Prices Long'!$E:$E,'All Prices combined'!$G414)))),2)</f>
        <v>0</v>
      </c>
      <c r="BA414" s="2">
        <f>ROUND(IF($B414="Annuity",SUMIFS('Annuity Prices'!BD:BD,'Annuity Prices'!$B:$B,$D414,'Annuity Prices'!$E:$E,$G414),IF($B414="RAB Short",SUMIFS('RAB Prices Short'!BD:BD,'RAB Prices Short'!$B:$B,'All Prices combined'!$D414,'RAB Prices Short'!$E:$E,'All Prices combined'!$G414),IF($B414="RAB Long",SUMIFS('RAB Prices Long'!BD:BD,'RAB Prices Long'!$B:$B,'All Prices combined'!$D414,'RAB Prices Long'!$E:$E,'All Prices combined'!$G414)))),2)</f>
        <v>0</v>
      </c>
      <c r="BB414" s="2">
        <f>ROUND(IF($B414="Annuity",SUMIFS('Annuity Prices'!BE:BE,'Annuity Prices'!$B:$B,$D414,'Annuity Prices'!$E:$E,$G414),IF($B414="RAB Short",SUMIFS('RAB Prices Short'!BE:BE,'RAB Prices Short'!$B:$B,'All Prices combined'!$D414,'RAB Prices Short'!$E:$E,'All Prices combined'!$G414),IF($B414="RAB Long",SUMIFS('RAB Prices Long'!BE:BE,'RAB Prices Long'!$B:$B,'All Prices combined'!$D414,'RAB Prices Long'!$E:$E,'All Prices combined'!$G414)))),2)</f>
        <v>0</v>
      </c>
      <c r="BC414" s="2">
        <f>ROUND(IF($B414="Annuity",SUMIFS('Annuity Prices'!BF:BF,'Annuity Prices'!$B:$B,$D414,'Annuity Prices'!$E:$E,$G414),IF($B414="RAB Short",SUMIFS('RAB Prices Short'!BF:BF,'RAB Prices Short'!$B:$B,'All Prices combined'!$D414,'RAB Prices Short'!$E:$E,'All Prices combined'!$G414),IF($B414="RAB Long",SUMIFS('RAB Prices Long'!BF:BF,'RAB Prices Long'!$B:$B,'All Prices combined'!$D414,'RAB Prices Long'!$E:$E,'All Prices combined'!$G414)))),2)</f>
        <v>0</v>
      </c>
      <c r="BD414" s="2">
        <f>ROUND(IF($B414="Annuity",SUMIFS('Annuity Prices'!BG:BG,'Annuity Prices'!$B:$B,$D414,'Annuity Prices'!$E:$E,$G414),IF($B414="RAB Short",SUMIFS('RAB Prices Short'!BG:BG,'RAB Prices Short'!$B:$B,'All Prices combined'!$D414,'RAB Prices Short'!$E:$E,'All Prices combined'!$G414),IF($B414="RAB Long",SUMIFS('RAB Prices Long'!BG:BG,'RAB Prices Long'!$B:$B,'All Prices combined'!$D414,'RAB Prices Long'!$E:$E,'All Prices combined'!$G414)))),2)</f>
        <v>0</v>
      </c>
      <c r="BE414" s="2">
        <f>ROUND(IF($B414="Annuity",SUMIFS('Annuity Prices'!BH:BH,'Annuity Prices'!$B:$B,$D414,'Annuity Prices'!$E:$E,$G414),IF($B414="RAB Short",SUMIFS('RAB Prices Short'!BH:BH,'RAB Prices Short'!$B:$B,'All Prices combined'!$D414,'RAB Prices Short'!$E:$E,'All Prices combined'!$G414),IF($B414="RAB Long",SUMIFS('RAB Prices Long'!BH:BH,'RAB Prices Long'!$B:$B,'All Prices combined'!$D414,'RAB Prices Long'!$E:$E,'All Prices combined'!$G414)))),2)</f>
        <v>0</v>
      </c>
      <c r="BF414" s="2">
        <f>ROUND(IF($B414="Annuity",SUMIFS('Annuity Prices'!BI:BI,'Annuity Prices'!$B:$B,$D414,'Annuity Prices'!$E:$E,$G414),IF($B414="RAB Short",SUMIFS('RAB Prices Short'!BI:BI,'RAB Prices Short'!$B:$B,'All Prices combined'!$D414,'RAB Prices Short'!$E:$E,'All Prices combined'!$G414),IF($B414="RAB Long",SUMIFS('RAB Prices Long'!BI:BI,'RAB Prices Long'!$B:$B,'All Prices combined'!$D414,'RAB Prices Long'!$E:$E,'All Prices combined'!$G414)))),2)</f>
        <v>0</v>
      </c>
      <c r="BG414" s="2">
        <f>ROUND(IF($B414="Annuity",SUMIFS('Annuity Prices'!BJ:BJ,'Annuity Prices'!$B:$B,$D414,'Annuity Prices'!$E:$E,$G414),IF($B414="RAB Short",SUMIFS('RAB Prices Short'!BJ:BJ,'RAB Prices Short'!$B:$B,'All Prices combined'!$D414,'RAB Prices Short'!$E:$E,'All Prices combined'!$G414),IF($B414="RAB Long",SUMIFS('RAB Prices Long'!BJ:BJ,'RAB Prices Long'!$B:$B,'All Prices combined'!$D414,'RAB Prices Long'!$E:$E,'All Prices combined'!$G414)))),2)</f>
        <v>0</v>
      </c>
      <c r="BH414" s="2">
        <f>ROUND(IF($B414="Annuity",SUMIFS('Annuity Prices'!BK:BK,'Annuity Prices'!$B:$B,$D414,'Annuity Prices'!$E:$E,$G414),IF($B414="RAB Short",SUMIFS('RAB Prices Short'!BK:BK,'RAB Prices Short'!$B:$B,'All Prices combined'!$D414,'RAB Prices Short'!$E:$E,'All Prices combined'!$G414),IF($B414="RAB Long",SUMIFS('RAB Prices Long'!BK:BK,'RAB Prices Long'!$B:$B,'All Prices combined'!$D414,'RAB Prices Long'!$E:$E,'All Prices combined'!$G414)))),2)</f>
        <v>0</v>
      </c>
      <c r="BI414" s="2">
        <f>ROUND(IF($B414="Annuity",SUMIFS('Annuity Prices'!BL:BL,'Annuity Prices'!$B:$B,$D414,'Annuity Prices'!$E:$E,$G414),IF($B414="RAB Short",SUMIFS('RAB Prices Short'!BL:BL,'RAB Prices Short'!$B:$B,'All Prices combined'!$D414,'RAB Prices Short'!$E:$E,'All Prices combined'!$G414),IF($B414="RAB Long",SUMIFS('RAB Prices Long'!BL:BL,'RAB Prices Long'!$B:$B,'All Prices combined'!$D414,'RAB Prices Long'!$E:$E,'All Prices combined'!$G414)))),2)</f>
        <v>0</v>
      </c>
      <c r="BJ414" s="2">
        <f>ROUND(IF($B414="Annuity",SUMIFS('Annuity Prices'!BM:BM,'Annuity Prices'!$B:$B,$D414,'Annuity Prices'!$E:$E,$G414),IF($B414="RAB Short",SUMIFS('RAB Prices Short'!BM:BM,'RAB Prices Short'!$B:$B,'All Prices combined'!$D414,'RAB Prices Short'!$E:$E,'All Prices combined'!$G414),IF($B414="RAB Long",SUMIFS('RAB Prices Long'!BM:BM,'RAB Prices Long'!$B:$B,'All Prices combined'!$D414,'RAB Prices Long'!$E:$E,'All Prices combined'!$G414)))),2)</f>
        <v>0</v>
      </c>
      <c r="BK414" s="2">
        <f>ROUND(IF($B414="Annuity",SUMIFS('Annuity Prices'!BN:BN,'Annuity Prices'!$B:$B,$D414,'Annuity Prices'!$E:$E,$G414),IF($B414="RAB Short",SUMIFS('RAB Prices Short'!BN:BN,'RAB Prices Short'!$B:$B,'All Prices combined'!$D414,'RAB Prices Short'!$E:$E,'All Prices combined'!$G414),IF($B414="RAB Long",SUMIFS('RAB Prices Long'!BN:BN,'RAB Prices Long'!$B:$B,'All Prices combined'!$D414,'RAB Prices Long'!$E:$E,'All Prices combined'!$G414)))),2)</f>
        <v>0</v>
      </c>
      <c r="BL414" s="2">
        <f>ROUND(IF($B414="Annuity",SUMIFS('Annuity Prices'!BO:BO,'Annuity Prices'!$B:$B,$D414,'Annuity Prices'!$E:$E,$G414),IF($B414="RAB Short",SUMIFS('RAB Prices Short'!BO:BO,'RAB Prices Short'!$B:$B,'All Prices combined'!$D414,'RAB Prices Short'!$E:$E,'All Prices combined'!$G414),IF($B414="RAB Long",SUMIFS('RAB Prices Long'!BO:BO,'RAB Prices Long'!$B:$B,'All Prices combined'!$D414,'RAB Prices Long'!$E:$E,'All Prices combined'!$G414)))),2)</f>
        <v>0</v>
      </c>
      <c r="BM414" s="2">
        <f>ROUND(IF($B414="Annuity",SUMIFS('Annuity Prices'!BP:BP,'Annuity Prices'!$B:$B,$D414,'Annuity Prices'!$E:$E,$G414),IF($B414="RAB Short",SUMIFS('RAB Prices Short'!BP:BP,'RAB Prices Short'!$B:$B,'All Prices combined'!$D414,'RAB Prices Short'!$E:$E,'All Prices combined'!$G414),IF($B414="RAB Long",SUMIFS('RAB Prices Long'!BP:BP,'RAB Prices Long'!$B:$B,'All Prices combined'!$D414,'RAB Prices Long'!$E:$E,'All Prices combined'!$G414)))),2)</f>
        <v>0</v>
      </c>
      <c r="BN414" s="2">
        <f>ROUND(IF($B414="Annuity",SUMIFS('Annuity Prices'!BQ:BQ,'Annuity Prices'!$B:$B,$D414,'Annuity Prices'!$E:$E,$G414),IF($B414="RAB Short",SUMIFS('RAB Prices Short'!BQ:BQ,'RAB Prices Short'!$B:$B,'All Prices combined'!$D414,'RAB Prices Short'!$E:$E,'All Prices combined'!$G414),IF($B414="RAB Long",SUMIFS('RAB Prices Long'!BQ:BQ,'RAB Prices Long'!$B:$B,'All Prices combined'!$D414,'RAB Prices Long'!$E:$E,'All Prices combined'!$G414)))),2)</f>
        <v>0</v>
      </c>
      <c r="BO414" s="2">
        <f>ROUND(IF($B414="Annuity",SUMIFS('Annuity Prices'!BR:BR,'Annuity Prices'!$B:$B,$D414,'Annuity Prices'!$E:$E,$G414),IF($B414="RAB Short",SUMIFS('RAB Prices Short'!BR:BR,'RAB Prices Short'!$B:$B,'All Prices combined'!$D414,'RAB Prices Short'!$E:$E,'All Prices combined'!$G414),IF($B414="RAB Long",SUMIFS('RAB Prices Long'!BR:BR,'RAB Prices Long'!$B:$B,'All Prices combined'!$D414,'RAB Prices Long'!$E:$E,'All Prices combined'!$G414)))),2)</f>
        <v>0</v>
      </c>
      <c r="BP414" s="2">
        <f>ROUND(IF($B414="Annuity",SUMIFS('Annuity Prices'!BS:BS,'Annuity Prices'!$B:$B,$D414,'Annuity Prices'!$E:$E,$G414),IF($B414="RAB Short",SUMIFS('RAB Prices Short'!BS:BS,'RAB Prices Short'!$B:$B,'All Prices combined'!$D414,'RAB Prices Short'!$E:$E,'All Prices combined'!$G414),IF($B414="RAB Long",SUMIFS('RAB Prices Long'!BS:BS,'RAB Prices Long'!$B:$B,'All Prices combined'!$D414,'RAB Prices Long'!$E:$E,'All Prices combined'!$G414)))),2)</f>
        <v>0</v>
      </c>
      <c r="BQ414" s="2">
        <f>ROUND(IF($B414="Annuity",SUMIFS('Annuity Prices'!BT:BT,'Annuity Prices'!$B:$B,$D414,'Annuity Prices'!$E:$E,$G414),IF($B414="RAB Short",SUMIFS('RAB Prices Short'!BT:BT,'RAB Prices Short'!$B:$B,'All Prices combined'!$D414,'RAB Prices Short'!$E:$E,'All Prices combined'!$G414),IF($B414="RAB Long",SUMIFS('RAB Prices Long'!BT:BT,'RAB Prices Long'!$B:$B,'All Prices combined'!$D414,'RAB Prices Long'!$E:$E,'All Prices combined'!$G414)))),2)</f>
        <v>0</v>
      </c>
      <c r="BR414" s="2">
        <f>ROUND(IF($B414="Annuity",SUMIFS('Annuity Prices'!BU:BU,'Annuity Prices'!$B:$B,$D414,'Annuity Prices'!$E:$E,$G414),IF($B414="RAB Short",SUMIFS('RAB Prices Short'!BU:BU,'RAB Prices Short'!$B:$B,'All Prices combined'!$D414,'RAB Prices Short'!$E:$E,'All Prices combined'!$G414),IF($B414="RAB Long",SUMIFS('RAB Prices Long'!BU:BU,'RAB Prices Long'!$B:$B,'All Prices combined'!$D414,'RAB Prices Long'!$E:$E,'All Prices combined'!$G414)))),2)</f>
        <v>0</v>
      </c>
      <c r="BS414" s="2">
        <f>ROUND(IF($B414="Annuity",SUMIFS('Annuity Prices'!BV:BV,'Annuity Prices'!$B:$B,$D414,'Annuity Prices'!$E:$E,$G414),IF($B414="RAB Short",SUMIFS('RAB Prices Short'!BV:BV,'RAB Prices Short'!$B:$B,'All Prices combined'!$D414,'RAB Prices Short'!$E:$E,'All Prices combined'!$G414),IF($B414="RAB Long",SUMIFS('RAB Prices Long'!BV:BV,'RAB Prices Long'!$B:$B,'All Prices combined'!$D414,'RAB Prices Long'!$E:$E,'All Prices combined'!$G414)))),2)</f>
        <v>0</v>
      </c>
      <c r="BT414" s="2">
        <f>ROUND(IF($B414="Annuity",SUMIFS('Annuity Prices'!BW:BW,'Annuity Prices'!$B:$B,$D414,'Annuity Prices'!$E:$E,$G414),IF($B414="RAB Short",SUMIFS('RAB Prices Short'!BW:BW,'RAB Prices Short'!$B:$B,'All Prices combined'!$D414,'RAB Prices Short'!$E:$E,'All Prices combined'!$G414),IF($B414="RAB Long",SUMIFS('RAB Prices Long'!BW:BW,'RAB Prices Long'!$B:$B,'All Prices combined'!$D414,'RAB Prices Long'!$E:$E,'All Prices combined'!$G414)))),2)</f>
        <v>0</v>
      </c>
      <c r="BU414" s="2">
        <f>ROUND(IF($B414="Annuity",SUMIFS('Annuity Prices'!BX:BX,'Annuity Prices'!$B:$B,$D414,'Annuity Prices'!$E:$E,$G414),IF($B414="RAB Short",SUMIFS('RAB Prices Short'!BX:BX,'RAB Prices Short'!$B:$B,'All Prices combined'!$D414,'RAB Prices Short'!$E:$E,'All Prices combined'!$G414),IF($B414="RAB Long",SUMIFS('RAB Prices Long'!BX:BX,'RAB Prices Long'!$B:$B,'All Prices combined'!$D414,'RAB Prices Long'!$E:$E,'All Prices combined'!$G414)))),2)</f>
        <v>0</v>
      </c>
    </row>
    <row r="415" spans="2:73" x14ac:dyDescent="0.25">
      <c r="B415" t="s">
        <v>45</v>
      </c>
      <c r="C415">
        <v>8</v>
      </c>
      <c r="D415" t="s">
        <v>147</v>
      </c>
      <c r="E415" t="s">
        <v>145</v>
      </c>
      <c r="F415">
        <v>8</v>
      </c>
      <c r="G415" t="s">
        <v>38</v>
      </c>
      <c r="H415" t="s">
        <v>128</v>
      </c>
      <c r="I415" s="2">
        <f>ROUND(IF($B415="Annuity",SUMIFS('Annuity Prices'!L:L,'Annuity Prices'!$B:$B,$D415,'Annuity Prices'!$E:$E,$G415),IF($B415="RAB Short",SUMIFS('RAB Prices Short'!L:L,'RAB Prices Short'!$B:$B,'All Prices combined'!$D415,'RAB Prices Short'!$E:$E,'All Prices combined'!$G415),IF($B415="RAB Long",SUMIFS('RAB Prices Long'!L:L,'RAB Prices Long'!$B:$B,'All Prices combined'!$D415,'RAB Prices Long'!$E:$E,'All Prices combined'!$G415)))),2)</f>
        <v>0</v>
      </c>
      <c r="J415" s="2">
        <f>ROUND(IF($B415="Annuity",SUMIFS('Annuity Prices'!M:M,'Annuity Prices'!$B:$B,$D415,'Annuity Prices'!$E:$E,$G415),IF($B415="RAB Short",SUMIFS('RAB Prices Short'!M:M,'RAB Prices Short'!$B:$B,'All Prices combined'!$D415,'RAB Prices Short'!$E:$E,'All Prices combined'!$G415),IF($B415="RAB Long",SUMIFS('RAB Prices Long'!M:M,'RAB Prices Long'!$B:$B,'All Prices combined'!$D415,'RAB Prices Long'!$E:$E,'All Prices combined'!$G415)))),2)</f>
        <v>0</v>
      </c>
      <c r="K415" s="2">
        <f>ROUND(IF($B415="Annuity",SUMIFS('Annuity Prices'!N:N,'Annuity Prices'!$B:$B,$D415,'Annuity Prices'!$E:$E,$G415),IF($B415="RAB Short",SUMIFS('RAB Prices Short'!N:N,'RAB Prices Short'!$B:$B,'All Prices combined'!$D415,'RAB Prices Short'!$E:$E,'All Prices combined'!$G415),IF($B415="RAB Long",SUMIFS('RAB Prices Long'!N:N,'RAB Prices Long'!$B:$B,'All Prices combined'!$D415,'RAB Prices Long'!$E:$E,'All Prices combined'!$G415)))),2)</f>
        <v>29.2</v>
      </c>
      <c r="L415" s="2">
        <f>ROUND(IF($B415="Annuity",SUMIFS('Annuity Prices'!O:O,'Annuity Prices'!$B:$B,$D415,'Annuity Prices'!$E:$E,$G415),IF($B415="RAB Short",SUMIFS('RAB Prices Short'!O:O,'RAB Prices Short'!$B:$B,'All Prices combined'!$D415,'RAB Prices Short'!$E:$E,'All Prices combined'!$G415),IF($B415="RAB Long",SUMIFS('RAB Prices Long'!O:O,'RAB Prices Long'!$B:$B,'All Prices combined'!$D415,'RAB Prices Long'!$E:$E,'All Prices combined'!$G415)))),2)</f>
        <v>30.04</v>
      </c>
      <c r="M415" s="2">
        <f>ROUND(IF($B415="Annuity",SUMIFS('Annuity Prices'!P:P,'Annuity Prices'!$B:$B,$D415,'Annuity Prices'!$E:$E,$G415),IF($B415="RAB Short",SUMIFS('RAB Prices Short'!P:P,'RAB Prices Short'!$B:$B,'All Prices combined'!$D415,'RAB Prices Short'!$E:$E,'All Prices combined'!$G415),IF($B415="RAB Long",SUMIFS('RAB Prices Long'!P:P,'RAB Prices Long'!$B:$B,'All Prices combined'!$D415,'RAB Prices Long'!$E:$E,'All Prices combined'!$G415)))),2)</f>
        <v>34.43</v>
      </c>
      <c r="N415" s="2">
        <f>ROUND(IF($B415="Annuity",SUMIFS('Annuity Prices'!Q:Q,'Annuity Prices'!$B:$B,$D415,'Annuity Prices'!$E:$E,$G415),IF($B415="RAB Short",SUMIFS('RAB Prices Short'!Q:Q,'RAB Prices Short'!$B:$B,'All Prices combined'!$D415,'RAB Prices Short'!$E:$E,'All Prices combined'!$G415),IF($B415="RAB Long",SUMIFS('RAB Prices Long'!Q:Q,'RAB Prices Long'!$B:$B,'All Prices combined'!$D415,'RAB Prices Long'!$E:$E,'All Prices combined'!$G415)))),2)</f>
        <v>35.29</v>
      </c>
      <c r="O415" s="2">
        <f>ROUND(IF($B415="Annuity",SUMIFS('Annuity Prices'!R:R,'Annuity Prices'!$B:$B,$D415,'Annuity Prices'!$E:$E,$G415),IF($B415="RAB Short",SUMIFS('RAB Prices Short'!R:R,'RAB Prices Short'!$B:$B,'All Prices combined'!$D415,'RAB Prices Short'!$E:$E,'All Prices combined'!$G415),IF($B415="RAB Long",SUMIFS('RAB Prices Long'!R:R,'RAB Prices Long'!$B:$B,'All Prices combined'!$D415,'RAB Prices Long'!$E:$E,'All Prices combined'!$G415)))),2)</f>
        <v>36.18</v>
      </c>
      <c r="P415" s="2">
        <f>ROUND(IF($B415="Annuity",SUMIFS('Annuity Prices'!S:S,'Annuity Prices'!$B:$B,$D415,'Annuity Prices'!$E:$E,$G415),IF($B415="RAB Short",SUMIFS('RAB Prices Short'!S:S,'RAB Prices Short'!$B:$B,'All Prices combined'!$D415,'RAB Prices Short'!$E:$E,'All Prices combined'!$G415),IF($B415="RAB Long",SUMIFS('RAB Prices Long'!S:S,'RAB Prices Long'!$B:$B,'All Prices combined'!$D415,'RAB Prices Long'!$E:$E,'All Prices combined'!$G415)))),2)</f>
        <v>37.08</v>
      </c>
      <c r="Q415" s="2">
        <f>ROUND(IF($B415="Annuity",SUMIFS('Annuity Prices'!T:T,'Annuity Prices'!$B:$B,$D415,'Annuity Prices'!$E:$E,$G415),IF($B415="RAB Short",SUMIFS('RAB Prices Short'!T:T,'RAB Prices Short'!$B:$B,'All Prices combined'!$D415,'RAB Prices Short'!$E:$E,'All Prices combined'!$G415),IF($B415="RAB Long",SUMIFS('RAB Prices Long'!T:T,'RAB Prices Long'!$B:$B,'All Prices combined'!$D415,'RAB Prices Long'!$E:$E,'All Prices combined'!$G415)))),2)</f>
        <v>37.92</v>
      </c>
      <c r="R415" s="2">
        <f>ROUND(IF($B415="Annuity",SUMIFS('Annuity Prices'!U:U,'Annuity Prices'!$B:$B,$D415,'Annuity Prices'!$E:$E,$G415),IF($B415="RAB Short",SUMIFS('RAB Prices Short'!U:U,'RAB Prices Short'!$B:$B,'All Prices combined'!$D415,'RAB Prices Short'!$E:$E,'All Prices combined'!$G415),IF($B415="RAB Long",SUMIFS('RAB Prices Long'!U:U,'RAB Prices Long'!$B:$B,'All Prices combined'!$D415,'RAB Prices Long'!$E:$E,'All Prices combined'!$G415)))),2)</f>
        <v>38.869999999999997</v>
      </c>
      <c r="S415" s="2">
        <f>ROUND(IF($B415="Annuity",SUMIFS('Annuity Prices'!V:V,'Annuity Prices'!$B:$B,$D415,'Annuity Prices'!$E:$E,$G415),IF($B415="RAB Short",SUMIFS('RAB Prices Short'!V:V,'RAB Prices Short'!$B:$B,'All Prices combined'!$D415,'RAB Prices Short'!$E:$E,'All Prices combined'!$G415),IF($B415="RAB Long",SUMIFS('RAB Prices Long'!V:V,'RAB Prices Long'!$B:$B,'All Prices combined'!$D415,'RAB Prices Long'!$E:$E,'All Prices combined'!$G415)))),2)</f>
        <v>39.840000000000003</v>
      </c>
      <c r="T415" s="2">
        <f>ROUND(IF($B415="Annuity",SUMIFS('Annuity Prices'!W:W,'Annuity Prices'!$B:$B,$D415,'Annuity Prices'!$E:$E,$G415),IF($B415="RAB Short",SUMIFS('RAB Prices Short'!W:W,'RAB Prices Short'!$B:$B,'All Prices combined'!$D415,'RAB Prices Short'!$E:$E,'All Prices combined'!$G415),IF($B415="RAB Long",SUMIFS('RAB Prices Long'!W:W,'RAB Prices Long'!$B:$B,'All Prices combined'!$D415,'RAB Prices Long'!$E:$E,'All Prices combined'!$G415)))),2)</f>
        <v>40.840000000000003</v>
      </c>
      <c r="U415" s="2">
        <f>ROUND(IF($B415="Annuity",SUMIFS('Annuity Prices'!X:X,'Annuity Prices'!$B:$B,$D415,'Annuity Prices'!$E:$E,$G415),IF($B415="RAB Short",SUMIFS('RAB Prices Short'!X:X,'RAB Prices Short'!$B:$B,'All Prices combined'!$D415,'RAB Prices Short'!$E:$E,'All Prices combined'!$G415),IF($B415="RAB Long",SUMIFS('RAB Prices Long'!X:X,'RAB Prices Long'!$B:$B,'All Prices combined'!$D415,'RAB Prices Long'!$E:$E,'All Prices combined'!$G415)))),2)</f>
        <v>56.42</v>
      </c>
      <c r="V415" s="2">
        <f>ROUND(IF($B415="Annuity",SUMIFS('Annuity Prices'!Y:Y,'Annuity Prices'!$B:$B,$D415,'Annuity Prices'!$E:$E,$G415),IF($B415="RAB Short",SUMIFS('RAB Prices Short'!Y:Y,'RAB Prices Short'!$B:$B,'All Prices combined'!$D415,'RAB Prices Short'!$E:$E,'All Prices combined'!$G415),IF($B415="RAB Long",SUMIFS('RAB Prices Long'!Y:Y,'RAB Prices Long'!$B:$B,'All Prices combined'!$D415,'RAB Prices Long'!$E:$E,'All Prices combined'!$G415)))),2)</f>
        <v>57.83</v>
      </c>
      <c r="W415" s="2">
        <f>ROUND(IF($B415="Annuity",SUMIFS('Annuity Prices'!Z:Z,'Annuity Prices'!$B:$B,$D415,'Annuity Prices'!$E:$E,$G415),IF($B415="RAB Short",SUMIFS('RAB Prices Short'!Z:Z,'RAB Prices Short'!$B:$B,'All Prices combined'!$D415,'RAB Prices Short'!$E:$E,'All Prices combined'!$G415),IF($B415="RAB Long",SUMIFS('RAB Prices Long'!Z:Z,'RAB Prices Long'!$B:$B,'All Prices combined'!$D415,'RAB Prices Long'!$E:$E,'All Prices combined'!$G415)))),2)</f>
        <v>59.28</v>
      </c>
      <c r="X415" s="2">
        <f>ROUND(IF($B415="Annuity",SUMIFS('Annuity Prices'!AA:AA,'Annuity Prices'!$B:$B,$D415,'Annuity Prices'!$E:$E,$G415),IF($B415="RAB Short",SUMIFS('RAB Prices Short'!AA:AA,'RAB Prices Short'!$B:$B,'All Prices combined'!$D415,'RAB Prices Short'!$E:$E,'All Prices combined'!$G415),IF($B415="RAB Long",SUMIFS('RAB Prices Long'!AA:AA,'RAB Prices Long'!$B:$B,'All Prices combined'!$D415,'RAB Prices Long'!$E:$E,'All Prices combined'!$G415)))),2)</f>
        <v>60.76</v>
      </c>
      <c r="Y415" s="2">
        <f>ROUND(IF($B415="Annuity",SUMIFS('Annuity Prices'!AB:AB,'Annuity Prices'!$B:$B,$D415,'Annuity Prices'!$E:$E,$G415),IF($B415="RAB Short",SUMIFS('RAB Prices Short'!AB:AB,'RAB Prices Short'!$B:$B,'All Prices combined'!$D415,'RAB Prices Short'!$E:$E,'All Prices combined'!$G415),IF($B415="RAB Long",SUMIFS('RAB Prices Long'!AB:AB,'RAB Prices Long'!$B:$B,'All Prices combined'!$D415,'RAB Prices Long'!$E:$E,'All Prices combined'!$G415)))),2)</f>
        <v>50.72</v>
      </c>
      <c r="Z415" s="2">
        <f>ROUND(IF($B415="Annuity",SUMIFS('Annuity Prices'!AC:AC,'Annuity Prices'!$B:$B,$D415,'Annuity Prices'!$E:$E,$G415),IF($B415="RAB Short",SUMIFS('RAB Prices Short'!AC:AC,'RAB Prices Short'!$B:$B,'All Prices combined'!$D415,'RAB Prices Short'!$E:$E,'All Prices combined'!$G415),IF($B415="RAB Long",SUMIFS('RAB Prices Long'!AC:AC,'RAB Prices Long'!$B:$B,'All Prices combined'!$D415,'RAB Prices Long'!$E:$E,'All Prices combined'!$G415)))),2)</f>
        <v>51.99</v>
      </c>
      <c r="AA415" s="2">
        <f>ROUND(IF($B415="Annuity",SUMIFS('Annuity Prices'!AD:AD,'Annuity Prices'!$B:$B,$D415,'Annuity Prices'!$E:$E,$G415),IF($B415="RAB Short",SUMIFS('RAB Prices Short'!AD:AD,'RAB Prices Short'!$B:$B,'All Prices combined'!$D415,'RAB Prices Short'!$E:$E,'All Prices combined'!$G415),IF($B415="RAB Long",SUMIFS('RAB Prices Long'!AD:AD,'RAB Prices Long'!$B:$B,'All Prices combined'!$D415,'RAB Prices Long'!$E:$E,'All Prices combined'!$G415)))),2)</f>
        <v>53.29</v>
      </c>
      <c r="AB415" s="2">
        <f>ROUND(IF($B415="Annuity",SUMIFS('Annuity Prices'!AE:AE,'Annuity Prices'!$B:$B,$D415,'Annuity Prices'!$E:$E,$G415),IF($B415="RAB Short",SUMIFS('RAB Prices Short'!AE:AE,'RAB Prices Short'!$B:$B,'All Prices combined'!$D415,'RAB Prices Short'!$E:$E,'All Prices combined'!$G415),IF($B415="RAB Long",SUMIFS('RAB Prices Long'!AE:AE,'RAB Prices Long'!$B:$B,'All Prices combined'!$D415,'RAB Prices Long'!$E:$E,'All Prices combined'!$G415)))),2)</f>
        <v>54.62</v>
      </c>
      <c r="AC415" s="2">
        <f>ROUND(IF($B415="Annuity",SUMIFS('Annuity Prices'!AF:AF,'Annuity Prices'!$B:$B,$D415,'Annuity Prices'!$E:$E,$G415),IF($B415="RAB Short",SUMIFS('RAB Prices Short'!AF:AF,'RAB Prices Short'!$B:$B,'All Prices combined'!$D415,'RAB Prices Short'!$E:$E,'All Prices combined'!$G415),IF($B415="RAB Long",SUMIFS('RAB Prices Long'!AF:AF,'RAB Prices Long'!$B:$B,'All Prices combined'!$D415,'RAB Prices Long'!$E:$E,'All Prices combined'!$G415)))),2)</f>
        <v>51.15</v>
      </c>
      <c r="AD415" s="2">
        <f>ROUND(IF($B415="Annuity",SUMIFS('Annuity Prices'!AG:AG,'Annuity Prices'!$B:$B,$D415,'Annuity Prices'!$E:$E,$G415),IF($B415="RAB Short",SUMIFS('RAB Prices Short'!AG:AG,'RAB Prices Short'!$B:$B,'All Prices combined'!$D415,'RAB Prices Short'!$E:$E,'All Prices combined'!$G415),IF($B415="RAB Long",SUMIFS('RAB Prices Long'!AG:AG,'RAB Prices Long'!$B:$B,'All Prices combined'!$D415,'RAB Prices Long'!$E:$E,'All Prices combined'!$G415)))),2)</f>
        <v>52.43</v>
      </c>
      <c r="AE415" s="2">
        <f>ROUND(IF($B415="Annuity",SUMIFS('Annuity Prices'!AH:AH,'Annuity Prices'!$B:$B,$D415,'Annuity Prices'!$E:$E,$G415),IF($B415="RAB Short",SUMIFS('RAB Prices Short'!AH:AH,'RAB Prices Short'!$B:$B,'All Prices combined'!$D415,'RAB Prices Short'!$E:$E,'All Prices combined'!$G415),IF($B415="RAB Long",SUMIFS('RAB Prices Long'!AH:AH,'RAB Prices Long'!$B:$B,'All Prices combined'!$D415,'RAB Prices Long'!$E:$E,'All Prices combined'!$G415)))),2)</f>
        <v>53.74</v>
      </c>
      <c r="AF415" s="2">
        <f>ROUND(IF($B415="Annuity",SUMIFS('Annuity Prices'!AI:AI,'Annuity Prices'!$B:$B,$D415,'Annuity Prices'!$E:$E,$G415),IF($B415="RAB Short",SUMIFS('RAB Prices Short'!AI:AI,'RAB Prices Short'!$B:$B,'All Prices combined'!$D415,'RAB Prices Short'!$E:$E,'All Prices combined'!$G415),IF($B415="RAB Long",SUMIFS('RAB Prices Long'!AI:AI,'RAB Prices Long'!$B:$B,'All Prices combined'!$D415,'RAB Prices Long'!$E:$E,'All Prices combined'!$G415)))),2)</f>
        <v>55.09</v>
      </c>
      <c r="AG415" s="2">
        <f>ROUND(IF($B415="Annuity",SUMIFS('Annuity Prices'!AJ:AJ,'Annuity Prices'!$B:$B,$D415,'Annuity Prices'!$E:$E,$G415),IF($B415="RAB Short",SUMIFS('RAB Prices Short'!AJ:AJ,'RAB Prices Short'!$B:$B,'All Prices combined'!$D415,'RAB Prices Short'!$E:$E,'All Prices combined'!$G415),IF($B415="RAB Long",SUMIFS('RAB Prices Long'!AJ:AJ,'RAB Prices Long'!$B:$B,'All Prices combined'!$D415,'RAB Prices Long'!$E:$E,'All Prices combined'!$G415)))),2)</f>
        <v>61</v>
      </c>
      <c r="AH415" s="2">
        <f>ROUND(IF($B415="Annuity",SUMIFS('Annuity Prices'!AK:AK,'Annuity Prices'!$B:$B,$D415,'Annuity Prices'!$E:$E,$G415),IF($B415="RAB Short",SUMIFS('RAB Prices Short'!AK:AK,'RAB Prices Short'!$B:$B,'All Prices combined'!$D415,'RAB Prices Short'!$E:$E,'All Prices combined'!$G415),IF($B415="RAB Long",SUMIFS('RAB Prices Long'!AK:AK,'RAB Prices Long'!$B:$B,'All Prices combined'!$D415,'RAB Prices Long'!$E:$E,'All Prices combined'!$G415)))),2)</f>
        <v>62.52</v>
      </c>
      <c r="AI415" s="2">
        <f>ROUND(IF($B415="Annuity",SUMIFS('Annuity Prices'!AL:AL,'Annuity Prices'!$B:$B,$D415,'Annuity Prices'!$E:$E,$G415),IF($B415="RAB Short",SUMIFS('RAB Prices Short'!AL:AL,'RAB Prices Short'!$B:$B,'All Prices combined'!$D415,'RAB Prices Short'!$E:$E,'All Prices combined'!$G415),IF($B415="RAB Long",SUMIFS('RAB Prices Long'!AL:AL,'RAB Prices Long'!$B:$B,'All Prices combined'!$D415,'RAB Prices Long'!$E:$E,'All Prices combined'!$G415)))),2)</f>
        <v>64.09</v>
      </c>
      <c r="AJ415" s="2">
        <f>ROUND(IF($B415="Annuity",SUMIFS('Annuity Prices'!AM:AM,'Annuity Prices'!$B:$B,$D415,'Annuity Prices'!$E:$E,$G415),IF($B415="RAB Short",SUMIFS('RAB Prices Short'!AM:AM,'RAB Prices Short'!$B:$B,'All Prices combined'!$D415,'RAB Prices Short'!$E:$E,'All Prices combined'!$G415),IF($B415="RAB Long",SUMIFS('RAB Prices Long'!AM:AM,'RAB Prices Long'!$B:$B,'All Prices combined'!$D415,'RAB Prices Long'!$E:$E,'All Prices combined'!$G415)))),2)</f>
        <v>65.69</v>
      </c>
      <c r="AK415" s="2">
        <f>ROUND(IF($B415="Annuity",SUMIFS('Annuity Prices'!AN:AN,'Annuity Prices'!$B:$B,$D415,'Annuity Prices'!$E:$E,$G415),IF($B415="RAB Short",SUMIFS('RAB Prices Short'!AN:AN,'RAB Prices Short'!$B:$B,'All Prices combined'!$D415,'RAB Prices Short'!$E:$E,'All Prices combined'!$G415),IF($B415="RAB Long",SUMIFS('RAB Prices Long'!AN:AN,'RAB Prices Long'!$B:$B,'All Prices combined'!$D415,'RAB Prices Long'!$E:$E,'All Prices combined'!$G415)))),2)</f>
        <v>97.79</v>
      </c>
      <c r="AL415" s="2">
        <f>ROUND(IF($B415="Annuity",SUMIFS('Annuity Prices'!AO:AO,'Annuity Prices'!$B:$B,$D415,'Annuity Prices'!$E:$E,$G415),IF($B415="RAB Short",SUMIFS('RAB Prices Short'!AO:AO,'RAB Prices Short'!$B:$B,'All Prices combined'!$D415,'RAB Prices Short'!$E:$E,'All Prices combined'!$G415),IF($B415="RAB Long",SUMIFS('RAB Prices Long'!AO:AO,'RAB Prices Long'!$B:$B,'All Prices combined'!$D415,'RAB Prices Long'!$E:$E,'All Prices combined'!$G415)))),2)</f>
        <v>100.23</v>
      </c>
      <c r="AM415" s="2">
        <f>ROUND(IF($B415="Annuity",SUMIFS('Annuity Prices'!AP:AP,'Annuity Prices'!$B:$B,$D415,'Annuity Prices'!$E:$E,$G415),IF($B415="RAB Short",SUMIFS('RAB Prices Short'!AP:AP,'RAB Prices Short'!$B:$B,'All Prices combined'!$D415,'RAB Prices Short'!$E:$E,'All Prices combined'!$G415),IF($B415="RAB Long",SUMIFS('RAB Prices Long'!AP:AP,'RAB Prices Long'!$B:$B,'All Prices combined'!$D415,'RAB Prices Long'!$E:$E,'All Prices combined'!$G415)))),2)</f>
        <v>102.74</v>
      </c>
      <c r="AN415" s="2">
        <f>ROUND(IF($B415="Annuity",SUMIFS('Annuity Prices'!AQ:AQ,'Annuity Prices'!$B:$B,$D415,'Annuity Prices'!$E:$E,$G415),IF($B415="RAB Short",SUMIFS('RAB Prices Short'!AQ:AQ,'RAB Prices Short'!$B:$B,'All Prices combined'!$D415,'RAB Prices Short'!$E:$E,'All Prices combined'!$G415),IF($B415="RAB Long",SUMIFS('RAB Prices Long'!AQ:AQ,'RAB Prices Long'!$B:$B,'All Prices combined'!$D415,'RAB Prices Long'!$E:$E,'All Prices combined'!$G415)))),2)</f>
        <v>105.31</v>
      </c>
      <c r="AO415" s="2">
        <f>ROUND(IF($B415="Annuity",SUMIFS('Annuity Prices'!AR:AR,'Annuity Prices'!$B:$B,$D415,'Annuity Prices'!$E:$E,$G415),IF($B415="RAB Short",SUMIFS('RAB Prices Short'!AR:AR,'RAB Prices Short'!$B:$B,'All Prices combined'!$D415,'RAB Prices Short'!$E:$E,'All Prices combined'!$G415),IF($B415="RAB Long",SUMIFS('RAB Prices Long'!AR:AR,'RAB Prices Long'!$B:$B,'All Prices combined'!$D415,'RAB Prices Long'!$E:$E,'All Prices combined'!$G415)))),2)</f>
        <v>0</v>
      </c>
      <c r="AP415" s="2">
        <f>ROUND(IF($B415="Annuity",SUMIFS('Annuity Prices'!AS:AS,'Annuity Prices'!$B:$B,$D415,'Annuity Prices'!$E:$E,$G415),IF($B415="RAB Short",SUMIFS('RAB Prices Short'!AS:AS,'RAB Prices Short'!$B:$B,'All Prices combined'!$D415,'RAB Prices Short'!$E:$E,'All Prices combined'!$G415),IF($B415="RAB Long",SUMIFS('RAB Prices Long'!AS:AS,'RAB Prices Long'!$B:$B,'All Prices combined'!$D415,'RAB Prices Long'!$E:$E,'All Prices combined'!$G415)))),2)</f>
        <v>0</v>
      </c>
      <c r="AQ415" s="2">
        <f>ROUND(IF($B415="Annuity",SUMIFS('Annuity Prices'!AT:AT,'Annuity Prices'!$B:$B,$D415,'Annuity Prices'!$E:$E,$G415),IF($B415="RAB Short",SUMIFS('RAB Prices Short'!AT:AT,'RAB Prices Short'!$B:$B,'All Prices combined'!$D415,'RAB Prices Short'!$E:$E,'All Prices combined'!$G415),IF($B415="RAB Long",SUMIFS('RAB Prices Long'!AT:AT,'RAB Prices Long'!$B:$B,'All Prices combined'!$D415,'RAB Prices Long'!$E:$E,'All Prices combined'!$G415)))),2)</f>
        <v>39.880000000000003</v>
      </c>
      <c r="AR415" s="2">
        <f>ROUND(IF($B415="Annuity",SUMIFS('Annuity Prices'!AU:AU,'Annuity Prices'!$B:$B,$D415,'Annuity Prices'!$E:$E,$G415),IF($B415="RAB Short",SUMIFS('RAB Prices Short'!AU:AU,'RAB Prices Short'!$B:$B,'All Prices combined'!$D415,'RAB Prices Short'!$E:$E,'All Prices combined'!$G415),IF($B415="RAB Long",SUMIFS('RAB Prices Long'!AU:AU,'RAB Prices Long'!$B:$B,'All Prices combined'!$D415,'RAB Prices Long'!$E:$E,'All Prices combined'!$G415)))),2)</f>
        <v>29.2</v>
      </c>
      <c r="AS415" s="2">
        <f>ROUND(IF($B415="Annuity",SUMIFS('Annuity Prices'!AV:AV,'Annuity Prices'!$B:$B,$D415,'Annuity Prices'!$E:$E,$G415),IF($B415="RAB Short",SUMIFS('RAB Prices Short'!AV:AV,'RAB Prices Short'!$B:$B,'All Prices combined'!$D415,'RAB Prices Short'!$E:$E,'All Prices combined'!$G415),IF($B415="RAB Long",SUMIFS('RAB Prices Long'!AV:AV,'RAB Prices Long'!$B:$B,'All Prices combined'!$D415,'RAB Prices Long'!$E:$E,'All Prices combined'!$G415)))),2)</f>
        <v>30.04</v>
      </c>
      <c r="AT415" s="2">
        <f>ROUND(IF($B415="Annuity",SUMIFS('Annuity Prices'!AW:AW,'Annuity Prices'!$B:$B,$D415,'Annuity Prices'!$E:$E,$G415),IF($B415="RAB Short",SUMIFS('RAB Prices Short'!AW:AW,'RAB Prices Short'!$B:$B,'All Prices combined'!$D415,'RAB Prices Short'!$E:$E,'All Prices combined'!$G415),IF($B415="RAB Long",SUMIFS('RAB Prices Long'!AW:AW,'RAB Prices Long'!$B:$B,'All Prices combined'!$D415,'RAB Prices Long'!$E:$E,'All Prices combined'!$G415)))),2)</f>
        <v>33.83</v>
      </c>
      <c r="AU415" s="2">
        <f>ROUND(IF($B415="Annuity",SUMIFS('Annuity Prices'!AX:AX,'Annuity Prices'!$B:$B,$D415,'Annuity Prices'!$E:$E,$G415),IF($B415="RAB Short",SUMIFS('RAB Prices Short'!AX:AX,'RAB Prices Short'!$B:$B,'All Prices combined'!$D415,'RAB Prices Short'!$E:$E,'All Prices combined'!$G415),IF($B415="RAB Long",SUMIFS('RAB Prices Long'!AX:AX,'RAB Prices Long'!$B:$B,'All Prices combined'!$D415,'RAB Prices Long'!$E:$E,'All Prices combined'!$G415)))),2)</f>
        <v>35.29</v>
      </c>
      <c r="AV415" s="2">
        <f>ROUND(IF($B415="Annuity",SUMIFS('Annuity Prices'!AY:AY,'Annuity Prices'!$B:$B,$D415,'Annuity Prices'!$E:$E,$G415),IF($B415="RAB Short",SUMIFS('RAB Prices Short'!AY:AY,'RAB Prices Short'!$B:$B,'All Prices combined'!$D415,'RAB Prices Short'!$E:$E,'All Prices combined'!$G415),IF($B415="RAB Long",SUMIFS('RAB Prices Long'!AY:AY,'RAB Prices Long'!$B:$B,'All Prices combined'!$D415,'RAB Prices Long'!$E:$E,'All Prices combined'!$G415)))),2)</f>
        <v>36.18</v>
      </c>
      <c r="AW415" s="2">
        <f>ROUND(IF($B415="Annuity",SUMIFS('Annuity Prices'!AZ:AZ,'Annuity Prices'!$B:$B,$D415,'Annuity Prices'!$E:$E,$G415),IF($B415="RAB Short",SUMIFS('RAB Prices Short'!AZ:AZ,'RAB Prices Short'!$B:$B,'All Prices combined'!$D415,'RAB Prices Short'!$E:$E,'All Prices combined'!$G415),IF($B415="RAB Long",SUMIFS('RAB Prices Long'!AZ:AZ,'RAB Prices Long'!$B:$B,'All Prices combined'!$D415,'RAB Prices Long'!$E:$E,'All Prices combined'!$G415)))),2)</f>
        <v>37.08</v>
      </c>
      <c r="AX415" s="2">
        <f>ROUND(IF($B415="Annuity",SUMIFS('Annuity Prices'!BA:BA,'Annuity Prices'!$B:$B,$D415,'Annuity Prices'!$E:$E,$G415),IF($B415="RAB Short",SUMIFS('RAB Prices Short'!BA:BA,'RAB Prices Short'!$B:$B,'All Prices combined'!$D415,'RAB Prices Short'!$E:$E,'All Prices combined'!$G415),IF($B415="RAB Long",SUMIFS('RAB Prices Long'!BA:BA,'RAB Prices Long'!$B:$B,'All Prices combined'!$D415,'RAB Prices Long'!$E:$E,'All Prices combined'!$G415)))),2)</f>
        <v>37.92</v>
      </c>
      <c r="AY415" s="2">
        <f>ROUND(IF($B415="Annuity",SUMIFS('Annuity Prices'!BB:BB,'Annuity Prices'!$B:$B,$D415,'Annuity Prices'!$E:$E,$G415),IF($B415="RAB Short",SUMIFS('RAB Prices Short'!BB:BB,'RAB Prices Short'!$B:$B,'All Prices combined'!$D415,'RAB Prices Short'!$E:$E,'All Prices combined'!$G415),IF($B415="RAB Long",SUMIFS('RAB Prices Long'!BB:BB,'RAB Prices Long'!$B:$B,'All Prices combined'!$D415,'RAB Prices Long'!$E:$E,'All Prices combined'!$G415)))),2)</f>
        <v>38.869999999999997</v>
      </c>
      <c r="AZ415" s="2">
        <f>ROUND(IF($B415="Annuity",SUMIFS('Annuity Prices'!BC:BC,'Annuity Prices'!$B:$B,$D415,'Annuity Prices'!$E:$E,$G415),IF($B415="RAB Short",SUMIFS('RAB Prices Short'!BC:BC,'RAB Prices Short'!$B:$B,'All Prices combined'!$D415,'RAB Prices Short'!$E:$E,'All Prices combined'!$G415),IF($B415="RAB Long",SUMIFS('RAB Prices Long'!BC:BC,'RAB Prices Long'!$B:$B,'All Prices combined'!$D415,'RAB Prices Long'!$E:$E,'All Prices combined'!$G415)))),2)</f>
        <v>39.840000000000003</v>
      </c>
      <c r="BA415" s="2">
        <f>ROUND(IF($B415="Annuity",SUMIFS('Annuity Prices'!BD:BD,'Annuity Prices'!$B:$B,$D415,'Annuity Prices'!$E:$E,$G415),IF($B415="RAB Short",SUMIFS('RAB Prices Short'!BD:BD,'RAB Prices Short'!$B:$B,'All Prices combined'!$D415,'RAB Prices Short'!$E:$E,'All Prices combined'!$G415),IF($B415="RAB Long",SUMIFS('RAB Prices Long'!BD:BD,'RAB Prices Long'!$B:$B,'All Prices combined'!$D415,'RAB Prices Long'!$E:$E,'All Prices combined'!$G415)))),2)</f>
        <v>40.840000000000003</v>
      </c>
      <c r="BB415" s="2">
        <f>ROUND(IF($B415="Annuity",SUMIFS('Annuity Prices'!BE:BE,'Annuity Prices'!$B:$B,$D415,'Annuity Prices'!$E:$E,$G415),IF($B415="RAB Short",SUMIFS('RAB Prices Short'!BE:BE,'RAB Prices Short'!$B:$B,'All Prices combined'!$D415,'RAB Prices Short'!$E:$E,'All Prices combined'!$G415),IF($B415="RAB Long",SUMIFS('RAB Prices Long'!BE:BE,'RAB Prices Long'!$B:$B,'All Prices combined'!$D415,'RAB Prices Long'!$E:$E,'All Prices combined'!$G415)))),2)</f>
        <v>45.68</v>
      </c>
      <c r="BC415" s="2">
        <f>ROUND(IF($B415="Annuity",SUMIFS('Annuity Prices'!BF:BF,'Annuity Prices'!$B:$B,$D415,'Annuity Prices'!$E:$E,$G415),IF($B415="RAB Short",SUMIFS('RAB Prices Short'!BF:BF,'RAB Prices Short'!$B:$B,'All Prices combined'!$D415,'RAB Prices Short'!$E:$E,'All Prices combined'!$G415),IF($B415="RAB Long",SUMIFS('RAB Prices Long'!BF:BF,'RAB Prices Long'!$B:$B,'All Prices combined'!$D415,'RAB Prices Long'!$E:$E,'All Prices combined'!$G415)))),2)</f>
        <v>50.77</v>
      </c>
      <c r="BD415" s="2">
        <f>ROUND(IF($B415="Annuity",SUMIFS('Annuity Prices'!BG:BG,'Annuity Prices'!$B:$B,$D415,'Annuity Prices'!$E:$E,$G415),IF($B415="RAB Short",SUMIFS('RAB Prices Short'!BG:BG,'RAB Prices Short'!$B:$B,'All Prices combined'!$D415,'RAB Prices Short'!$E:$E,'All Prices combined'!$G415),IF($B415="RAB Long",SUMIFS('RAB Prices Long'!BG:BG,'RAB Prices Long'!$B:$B,'All Prices combined'!$D415,'RAB Prices Long'!$E:$E,'All Prices combined'!$G415)))),2)</f>
        <v>56.11</v>
      </c>
      <c r="BE415" s="2">
        <f>ROUND(IF($B415="Annuity",SUMIFS('Annuity Prices'!BH:BH,'Annuity Prices'!$B:$B,$D415,'Annuity Prices'!$E:$E,$G415),IF($B415="RAB Short",SUMIFS('RAB Prices Short'!BH:BH,'RAB Prices Short'!$B:$B,'All Prices combined'!$D415,'RAB Prices Short'!$E:$E,'All Prices combined'!$G415),IF($B415="RAB Long",SUMIFS('RAB Prices Long'!BH:BH,'RAB Prices Long'!$B:$B,'All Prices combined'!$D415,'RAB Prices Long'!$E:$E,'All Prices combined'!$G415)))),2)</f>
        <v>60.76</v>
      </c>
      <c r="BF415" s="2">
        <f>ROUND(IF($B415="Annuity",SUMIFS('Annuity Prices'!BI:BI,'Annuity Prices'!$B:$B,$D415,'Annuity Prices'!$E:$E,$G415),IF($B415="RAB Short",SUMIFS('RAB Prices Short'!BI:BI,'RAB Prices Short'!$B:$B,'All Prices combined'!$D415,'RAB Prices Short'!$E:$E,'All Prices combined'!$G415),IF($B415="RAB Long",SUMIFS('RAB Prices Long'!BI:BI,'RAB Prices Long'!$B:$B,'All Prices combined'!$D415,'RAB Prices Long'!$E:$E,'All Prices combined'!$G415)))),2)</f>
        <v>50.72</v>
      </c>
      <c r="BG415" s="2">
        <f>ROUND(IF($B415="Annuity",SUMIFS('Annuity Prices'!BJ:BJ,'Annuity Prices'!$B:$B,$D415,'Annuity Prices'!$E:$E,$G415),IF($B415="RAB Short",SUMIFS('RAB Prices Short'!BJ:BJ,'RAB Prices Short'!$B:$B,'All Prices combined'!$D415,'RAB Prices Short'!$E:$E,'All Prices combined'!$G415),IF($B415="RAB Long",SUMIFS('RAB Prices Long'!BJ:BJ,'RAB Prices Long'!$B:$B,'All Prices combined'!$D415,'RAB Prices Long'!$E:$E,'All Prices combined'!$G415)))),2)</f>
        <v>51.99</v>
      </c>
      <c r="BH415" s="2">
        <f>ROUND(IF($B415="Annuity",SUMIFS('Annuity Prices'!BK:BK,'Annuity Prices'!$B:$B,$D415,'Annuity Prices'!$E:$E,$G415),IF($B415="RAB Short",SUMIFS('RAB Prices Short'!BK:BK,'RAB Prices Short'!$B:$B,'All Prices combined'!$D415,'RAB Prices Short'!$E:$E,'All Prices combined'!$G415),IF($B415="RAB Long",SUMIFS('RAB Prices Long'!BK:BK,'RAB Prices Long'!$B:$B,'All Prices combined'!$D415,'RAB Prices Long'!$E:$E,'All Prices combined'!$G415)))),2)</f>
        <v>53.29</v>
      </c>
      <c r="BI415" s="2">
        <f>ROUND(IF($B415="Annuity",SUMIFS('Annuity Prices'!BL:BL,'Annuity Prices'!$B:$B,$D415,'Annuity Prices'!$E:$E,$G415),IF($B415="RAB Short",SUMIFS('RAB Prices Short'!BL:BL,'RAB Prices Short'!$B:$B,'All Prices combined'!$D415,'RAB Prices Short'!$E:$E,'All Prices combined'!$G415),IF($B415="RAB Long",SUMIFS('RAB Prices Long'!BL:BL,'RAB Prices Long'!$B:$B,'All Prices combined'!$D415,'RAB Prices Long'!$E:$E,'All Prices combined'!$G415)))),2)</f>
        <v>54.62</v>
      </c>
      <c r="BJ415" s="2">
        <f>ROUND(IF($B415="Annuity",SUMIFS('Annuity Prices'!BM:BM,'Annuity Prices'!$B:$B,$D415,'Annuity Prices'!$E:$E,$G415),IF($B415="RAB Short",SUMIFS('RAB Prices Short'!BM:BM,'RAB Prices Short'!$B:$B,'All Prices combined'!$D415,'RAB Prices Short'!$E:$E,'All Prices combined'!$G415),IF($B415="RAB Long",SUMIFS('RAB Prices Long'!BM:BM,'RAB Prices Long'!$B:$B,'All Prices combined'!$D415,'RAB Prices Long'!$E:$E,'All Prices combined'!$G415)))),2)</f>
        <v>51.15</v>
      </c>
      <c r="BK415" s="2">
        <f>ROUND(IF($B415="Annuity",SUMIFS('Annuity Prices'!BN:BN,'Annuity Prices'!$B:$B,$D415,'Annuity Prices'!$E:$E,$G415),IF($B415="RAB Short",SUMIFS('RAB Prices Short'!BN:BN,'RAB Prices Short'!$B:$B,'All Prices combined'!$D415,'RAB Prices Short'!$E:$E,'All Prices combined'!$G415),IF($B415="RAB Long",SUMIFS('RAB Prices Long'!BN:BN,'RAB Prices Long'!$B:$B,'All Prices combined'!$D415,'RAB Prices Long'!$E:$E,'All Prices combined'!$G415)))),2)</f>
        <v>52.43</v>
      </c>
      <c r="BL415" s="2">
        <f>ROUND(IF($B415="Annuity",SUMIFS('Annuity Prices'!BO:BO,'Annuity Prices'!$B:$B,$D415,'Annuity Prices'!$E:$E,$G415),IF($B415="RAB Short",SUMIFS('RAB Prices Short'!BO:BO,'RAB Prices Short'!$B:$B,'All Prices combined'!$D415,'RAB Prices Short'!$E:$E,'All Prices combined'!$G415),IF($B415="RAB Long",SUMIFS('RAB Prices Long'!BO:BO,'RAB Prices Long'!$B:$B,'All Prices combined'!$D415,'RAB Prices Long'!$E:$E,'All Prices combined'!$G415)))),2)</f>
        <v>53.74</v>
      </c>
      <c r="BM415" s="2">
        <f>ROUND(IF($B415="Annuity",SUMIFS('Annuity Prices'!BP:BP,'Annuity Prices'!$B:$B,$D415,'Annuity Prices'!$E:$E,$G415),IF($B415="RAB Short",SUMIFS('RAB Prices Short'!BP:BP,'RAB Prices Short'!$B:$B,'All Prices combined'!$D415,'RAB Prices Short'!$E:$E,'All Prices combined'!$G415),IF($B415="RAB Long",SUMIFS('RAB Prices Long'!BP:BP,'RAB Prices Long'!$B:$B,'All Prices combined'!$D415,'RAB Prices Long'!$E:$E,'All Prices combined'!$G415)))),2)</f>
        <v>55.09</v>
      </c>
      <c r="BN415" s="2">
        <f>ROUND(IF($B415="Annuity",SUMIFS('Annuity Prices'!BQ:BQ,'Annuity Prices'!$B:$B,$D415,'Annuity Prices'!$E:$E,$G415),IF($B415="RAB Short",SUMIFS('RAB Prices Short'!BQ:BQ,'RAB Prices Short'!$B:$B,'All Prices combined'!$D415,'RAB Prices Short'!$E:$E,'All Prices combined'!$G415),IF($B415="RAB Long",SUMIFS('RAB Prices Long'!BQ:BQ,'RAB Prices Long'!$B:$B,'All Prices combined'!$D415,'RAB Prices Long'!$E:$E,'All Prices combined'!$G415)))),2)</f>
        <v>61</v>
      </c>
      <c r="BO415" s="2">
        <f>ROUND(IF($B415="Annuity",SUMIFS('Annuity Prices'!BR:BR,'Annuity Prices'!$B:$B,$D415,'Annuity Prices'!$E:$E,$G415),IF($B415="RAB Short",SUMIFS('RAB Prices Short'!BR:BR,'RAB Prices Short'!$B:$B,'All Prices combined'!$D415,'RAB Prices Short'!$E:$E,'All Prices combined'!$G415),IF($B415="RAB Long",SUMIFS('RAB Prices Long'!BR:BR,'RAB Prices Long'!$B:$B,'All Prices combined'!$D415,'RAB Prices Long'!$E:$E,'All Prices combined'!$G415)))),2)</f>
        <v>62.52</v>
      </c>
      <c r="BP415" s="2">
        <f>ROUND(IF($B415="Annuity",SUMIFS('Annuity Prices'!BS:BS,'Annuity Prices'!$B:$B,$D415,'Annuity Prices'!$E:$E,$G415),IF($B415="RAB Short",SUMIFS('RAB Prices Short'!BS:BS,'RAB Prices Short'!$B:$B,'All Prices combined'!$D415,'RAB Prices Short'!$E:$E,'All Prices combined'!$G415),IF($B415="RAB Long",SUMIFS('RAB Prices Long'!BS:BS,'RAB Prices Long'!$B:$B,'All Prices combined'!$D415,'RAB Prices Long'!$E:$E,'All Prices combined'!$G415)))),2)</f>
        <v>64.09</v>
      </c>
      <c r="BQ415" s="2">
        <f>ROUND(IF($B415="Annuity",SUMIFS('Annuity Prices'!BT:BT,'Annuity Prices'!$B:$B,$D415,'Annuity Prices'!$E:$E,$G415),IF($B415="RAB Short",SUMIFS('RAB Prices Short'!BT:BT,'RAB Prices Short'!$B:$B,'All Prices combined'!$D415,'RAB Prices Short'!$E:$E,'All Prices combined'!$G415),IF($B415="RAB Long",SUMIFS('RAB Prices Long'!BT:BT,'RAB Prices Long'!$B:$B,'All Prices combined'!$D415,'RAB Prices Long'!$E:$E,'All Prices combined'!$G415)))),2)</f>
        <v>65.69</v>
      </c>
      <c r="BR415" s="2">
        <f>ROUND(IF($B415="Annuity",SUMIFS('Annuity Prices'!BU:BU,'Annuity Prices'!$B:$B,$D415,'Annuity Prices'!$E:$E,$G415),IF($B415="RAB Short",SUMIFS('RAB Prices Short'!BU:BU,'RAB Prices Short'!$B:$B,'All Prices combined'!$D415,'RAB Prices Short'!$E:$E,'All Prices combined'!$G415),IF($B415="RAB Long",SUMIFS('RAB Prices Long'!BU:BU,'RAB Prices Long'!$B:$B,'All Prices combined'!$D415,'RAB Prices Long'!$E:$E,'All Prices combined'!$G415)))),2)</f>
        <v>73.349999999999994</v>
      </c>
      <c r="BS415" s="2">
        <f>ROUND(IF($B415="Annuity",SUMIFS('Annuity Prices'!BV:BV,'Annuity Prices'!$B:$B,$D415,'Annuity Prices'!$E:$E,$G415),IF($B415="RAB Short",SUMIFS('RAB Prices Short'!BV:BV,'RAB Prices Short'!$B:$B,'All Prices combined'!$D415,'RAB Prices Short'!$E:$E,'All Prices combined'!$G415),IF($B415="RAB Long",SUMIFS('RAB Prices Long'!BV:BV,'RAB Prices Long'!$B:$B,'All Prices combined'!$D415,'RAB Prices Long'!$E:$E,'All Prices combined'!$G415)))),2)</f>
        <v>81.39</v>
      </c>
      <c r="BT415" s="2">
        <f>ROUND(IF($B415="Annuity",SUMIFS('Annuity Prices'!BW:BW,'Annuity Prices'!$B:$B,$D415,'Annuity Prices'!$E:$E,$G415),IF($B415="RAB Short",SUMIFS('RAB Prices Short'!BW:BW,'RAB Prices Short'!$B:$B,'All Prices combined'!$D415,'RAB Prices Short'!$E:$E,'All Prices combined'!$G415),IF($B415="RAB Long",SUMIFS('RAB Prices Long'!BW:BW,'RAB Prices Long'!$B:$B,'All Prices combined'!$D415,'RAB Prices Long'!$E:$E,'All Prices combined'!$G415)))),2)</f>
        <v>89.83</v>
      </c>
      <c r="BU415" s="2">
        <f>ROUND(IF($B415="Annuity",SUMIFS('Annuity Prices'!BX:BX,'Annuity Prices'!$B:$B,$D415,'Annuity Prices'!$E:$E,$G415),IF($B415="RAB Short",SUMIFS('RAB Prices Short'!BX:BX,'RAB Prices Short'!$B:$B,'All Prices combined'!$D415,'RAB Prices Short'!$E:$E,'All Prices combined'!$G415),IF($B415="RAB Long",SUMIFS('RAB Prices Long'!BX:BX,'RAB Prices Long'!$B:$B,'All Prices combined'!$D415,'RAB Prices Long'!$E:$E,'All Prices combined'!$G415)))),2)</f>
        <v>98.69</v>
      </c>
    </row>
    <row r="416" spans="2:73" x14ac:dyDescent="0.25">
      <c r="B416" t="s">
        <v>45</v>
      </c>
      <c r="C416">
        <v>8</v>
      </c>
      <c r="D416" t="s">
        <v>147</v>
      </c>
      <c r="E416" t="s">
        <v>145</v>
      </c>
      <c r="F416">
        <v>8</v>
      </c>
      <c r="G416" t="s">
        <v>40</v>
      </c>
      <c r="I416" s="2">
        <f>ROUND(IF($B416="Annuity",SUMIFS('Annuity Prices'!L:L,'Annuity Prices'!$B:$B,$D416,'Annuity Prices'!$E:$E,$G416),IF($B416="RAB Short",SUMIFS('RAB Prices Short'!L:L,'RAB Prices Short'!$B:$B,'All Prices combined'!$D416,'RAB Prices Short'!$E:$E,'All Prices combined'!$G416),IF($B416="RAB Long",SUMIFS('RAB Prices Long'!L:L,'RAB Prices Long'!$B:$B,'All Prices combined'!$D416,'RAB Prices Long'!$E:$E,'All Prices combined'!$G416)))),2)</f>
        <v>0</v>
      </c>
      <c r="J416" s="2">
        <f>ROUND(IF($B416="Annuity",SUMIFS('Annuity Prices'!M:M,'Annuity Prices'!$B:$B,$D416,'Annuity Prices'!$E:$E,$G416),IF($B416="RAB Short",SUMIFS('RAB Prices Short'!M:M,'RAB Prices Short'!$B:$B,'All Prices combined'!$D416,'RAB Prices Short'!$E:$E,'All Prices combined'!$G416),IF($B416="RAB Long",SUMIFS('RAB Prices Long'!M:M,'RAB Prices Long'!$B:$B,'All Prices combined'!$D416,'RAB Prices Long'!$E:$E,'All Prices combined'!$G416)))),2)</f>
        <v>0</v>
      </c>
      <c r="K416" s="2">
        <f>ROUND(IF($B416="Annuity",SUMIFS('Annuity Prices'!N:N,'Annuity Prices'!$B:$B,$D416,'Annuity Prices'!$E:$E,$G416),IF($B416="RAB Short",SUMIFS('RAB Prices Short'!N:N,'RAB Prices Short'!$B:$B,'All Prices combined'!$D416,'RAB Prices Short'!$E:$E,'All Prices combined'!$G416),IF($B416="RAB Long",SUMIFS('RAB Prices Long'!N:N,'RAB Prices Long'!$B:$B,'All Prices combined'!$D416,'RAB Prices Long'!$E:$E,'All Prices combined'!$G416)))),2)</f>
        <v>1.51</v>
      </c>
      <c r="L416" s="2">
        <f>ROUND(IF($B416="Annuity",SUMIFS('Annuity Prices'!O:O,'Annuity Prices'!$B:$B,$D416,'Annuity Prices'!$E:$E,$G416),IF($B416="RAB Short",SUMIFS('RAB Prices Short'!O:O,'RAB Prices Short'!$B:$B,'All Prices combined'!$D416,'RAB Prices Short'!$E:$E,'All Prices combined'!$G416),IF($B416="RAB Long",SUMIFS('RAB Prices Long'!O:O,'RAB Prices Long'!$B:$B,'All Prices combined'!$D416,'RAB Prices Long'!$E:$E,'All Prices combined'!$G416)))),2)</f>
        <v>1.55</v>
      </c>
      <c r="M416" s="2">
        <f>ROUND(IF($B416="Annuity",SUMIFS('Annuity Prices'!P:P,'Annuity Prices'!$B:$B,$D416,'Annuity Prices'!$E:$E,$G416),IF($B416="RAB Short",SUMIFS('RAB Prices Short'!P:P,'RAB Prices Short'!$B:$B,'All Prices combined'!$D416,'RAB Prices Short'!$E:$E,'All Prices combined'!$G416),IF($B416="RAB Long",SUMIFS('RAB Prices Long'!P:P,'RAB Prices Long'!$B:$B,'All Prices combined'!$D416,'RAB Prices Long'!$E:$E,'All Prices combined'!$G416)))),2)</f>
        <v>1.58</v>
      </c>
      <c r="N416" s="2">
        <f>ROUND(IF($B416="Annuity",SUMIFS('Annuity Prices'!Q:Q,'Annuity Prices'!$B:$B,$D416,'Annuity Prices'!$E:$E,$G416),IF($B416="RAB Short",SUMIFS('RAB Prices Short'!Q:Q,'RAB Prices Short'!$B:$B,'All Prices combined'!$D416,'RAB Prices Short'!$E:$E,'All Prices combined'!$G416),IF($B416="RAB Long",SUMIFS('RAB Prices Long'!Q:Q,'RAB Prices Long'!$B:$B,'All Prices combined'!$D416,'RAB Prices Long'!$E:$E,'All Prices combined'!$G416)))),2)</f>
        <v>1.62</v>
      </c>
      <c r="O416" s="2">
        <f>ROUND(IF($B416="Annuity",SUMIFS('Annuity Prices'!R:R,'Annuity Prices'!$B:$B,$D416,'Annuity Prices'!$E:$E,$G416),IF($B416="RAB Short",SUMIFS('RAB Prices Short'!R:R,'RAB Prices Short'!$B:$B,'All Prices combined'!$D416,'RAB Prices Short'!$E:$E,'All Prices combined'!$G416),IF($B416="RAB Long",SUMIFS('RAB Prices Long'!R:R,'RAB Prices Long'!$B:$B,'All Prices combined'!$D416,'RAB Prices Long'!$E:$E,'All Prices combined'!$G416)))),2)</f>
        <v>1.66</v>
      </c>
      <c r="P416" s="2">
        <f>ROUND(IF($B416="Annuity",SUMIFS('Annuity Prices'!S:S,'Annuity Prices'!$B:$B,$D416,'Annuity Prices'!$E:$E,$G416),IF($B416="RAB Short",SUMIFS('RAB Prices Short'!S:S,'RAB Prices Short'!$B:$B,'All Prices combined'!$D416,'RAB Prices Short'!$E:$E,'All Prices combined'!$G416),IF($B416="RAB Long",SUMIFS('RAB Prices Long'!S:S,'RAB Prices Long'!$B:$B,'All Prices combined'!$D416,'RAB Prices Long'!$E:$E,'All Prices combined'!$G416)))),2)</f>
        <v>1.7</v>
      </c>
      <c r="Q416" s="2">
        <f>ROUND(IF($B416="Annuity",SUMIFS('Annuity Prices'!T:T,'Annuity Prices'!$B:$B,$D416,'Annuity Prices'!$E:$E,$G416),IF($B416="RAB Short",SUMIFS('RAB Prices Short'!T:T,'RAB Prices Short'!$B:$B,'All Prices combined'!$D416,'RAB Prices Short'!$E:$E,'All Prices combined'!$G416),IF($B416="RAB Long",SUMIFS('RAB Prices Long'!T:T,'RAB Prices Long'!$B:$B,'All Prices combined'!$D416,'RAB Prices Long'!$E:$E,'All Prices combined'!$G416)))),2)</f>
        <v>1.74</v>
      </c>
      <c r="R416" s="2">
        <f>ROUND(IF($B416="Annuity",SUMIFS('Annuity Prices'!U:U,'Annuity Prices'!$B:$B,$D416,'Annuity Prices'!$E:$E,$G416),IF($B416="RAB Short",SUMIFS('RAB Prices Short'!U:U,'RAB Prices Short'!$B:$B,'All Prices combined'!$D416,'RAB Prices Short'!$E:$E,'All Prices combined'!$G416),IF($B416="RAB Long",SUMIFS('RAB Prices Long'!U:U,'RAB Prices Long'!$B:$B,'All Prices combined'!$D416,'RAB Prices Long'!$E:$E,'All Prices combined'!$G416)))),2)</f>
        <v>1.78</v>
      </c>
      <c r="S416" s="2">
        <f>ROUND(IF($B416="Annuity",SUMIFS('Annuity Prices'!V:V,'Annuity Prices'!$B:$B,$D416,'Annuity Prices'!$E:$E,$G416),IF($B416="RAB Short",SUMIFS('RAB Prices Short'!V:V,'RAB Prices Short'!$B:$B,'All Prices combined'!$D416,'RAB Prices Short'!$E:$E,'All Prices combined'!$G416),IF($B416="RAB Long",SUMIFS('RAB Prices Long'!V:V,'RAB Prices Long'!$B:$B,'All Prices combined'!$D416,'RAB Prices Long'!$E:$E,'All Prices combined'!$G416)))),2)</f>
        <v>1.83</v>
      </c>
      <c r="T416" s="2">
        <f>ROUND(IF($B416="Annuity",SUMIFS('Annuity Prices'!W:W,'Annuity Prices'!$B:$B,$D416,'Annuity Prices'!$E:$E,$G416),IF($B416="RAB Short",SUMIFS('RAB Prices Short'!W:W,'RAB Prices Short'!$B:$B,'All Prices combined'!$D416,'RAB Prices Short'!$E:$E,'All Prices combined'!$G416),IF($B416="RAB Long",SUMIFS('RAB Prices Long'!W:W,'RAB Prices Long'!$B:$B,'All Prices combined'!$D416,'RAB Prices Long'!$E:$E,'All Prices combined'!$G416)))),2)</f>
        <v>1.87</v>
      </c>
      <c r="U416" s="2">
        <f>ROUND(IF($B416="Annuity",SUMIFS('Annuity Prices'!X:X,'Annuity Prices'!$B:$B,$D416,'Annuity Prices'!$E:$E,$G416),IF($B416="RAB Short",SUMIFS('RAB Prices Short'!X:X,'RAB Prices Short'!$B:$B,'All Prices combined'!$D416,'RAB Prices Short'!$E:$E,'All Prices combined'!$G416),IF($B416="RAB Long",SUMIFS('RAB Prices Long'!X:X,'RAB Prices Long'!$B:$B,'All Prices combined'!$D416,'RAB Prices Long'!$E:$E,'All Prices combined'!$G416)))),2)</f>
        <v>1.91</v>
      </c>
      <c r="V416" s="2">
        <f>ROUND(IF($B416="Annuity",SUMIFS('Annuity Prices'!Y:Y,'Annuity Prices'!$B:$B,$D416,'Annuity Prices'!$E:$E,$G416),IF($B416="RAB Short",SUMIFS('RAB Prices Short'!Y:Y,'RAB Prices Short'!$B:$B,'All Prices combined'!$D416,'RAB Prices Short'!$E:$E,'All Prices combined'!$G416),IF($B416="RAB Long",SUMIFS('RAB Prices Long'!Y:Y,'RAB Prices Long'!$B:$B,'All Prices combined'!$D416,'RAB Prices Long'!$E:$E,'All Prices combined'!$G416)))),2)</f>
        <v>1.96</v>
      </c>
      <c r="W416" s="2">
        <f>ROUND(IF($B416="Annuity",SUMIFS('Annuity Prices'!Z:Z,'Annuity Prices'!$B:$B,$D416,'Annuity Prices'!$E:$E,$G416),IF($B416="RAB Short",SUMIFS('RAB Prices Short'!Z:Z,'RAB Prices Short'!$B:$B,'All Prices combined'!$D416,'RAB Prices Short'!$E:$E,'All Prices combined'!$G416),IF($B416="RAB Long",SUMIFS('RAB Prices Long'!Z:Z,'RAB Prices Long'!$B:$B,'All Prices combined'!$D416,'RAB Prices Long'!$E:$E,'All Prices combined'!$G416)))),2)</f>
        <v>2</v>
      </c>
      <c r="X416" s="2">
        <f>ROUND(IF($B416="Annuity",SUMIFS('Annuity Prices'!AA:AA,'Annuity Prices'!$B:$B,$D416,'Annuity Prices'!$E:$E,$G416),IF($B416="RAB Short",SUMIFS('RAB Prices Short'!AA:AA,'RAB Prices Short'!$B:$B,'All Prices combined'!$D416,'RAB Prices Short'!$E:$E,'All Prices combined'!$G416),IF($B416="RAB Long",SUMIFS('RAB Prices Long'!AA:AA,'RAB Prices Long'!$B:$B,'All Prices combined'!$D416,'RAB Prices Long'!$E:$E,'All Prices combined'!$G416)))),2)</f>
        <v>2.0499999999999998</v>
      </c>
      <c r="Y416" s="2">
        <f>ROUND(IF($B416="Annuity",SUMIFS('Annuity Prices'!AB:AB,'Annuity Prices'!$B:$B,$D416,'Annuity Prices'!$E:$E,$G416),IF($B416="RAB Short",SUMIFS('RAB Prices Short'!AB:AB,'RAB Prices Short'!$B:$B,'All Prices combined'!$D416,'RAB Prices Short'!$E:$E,'All Prices combined'!$G416),IF($B416="RAB Long",SUMIFS('RAB Prices Long'!AB:AB,'RAB Prices Long'!$B:$B,'All Prices combined'!$D416,'RAB Prices Long'!$E:$E,'All Prices combined'!$G416)))),2)</f>
        <v>2.09</v>
      </c>
      <c r="Z416" s="2">
        <f>ROUND(IF($B416="Annuity",SUMIFS('Annuity Prices'!AC:AC,'Annuity Prices'!$B:$B,$D416,'Annuity Prices'!$E:$E,$G416),IF($B416="RAB Short",SUMIFS('RAB Prices Short'!AC:AC,'RAB Prices Short'!$B:$B,'All Prices combined'!$D416,'RAB Prices Short'!$E:$E,'All Prices combined'!$G416),IF($B416="RAB Long",SUMIFS('RAB Prices Long'!AC:AC,'RAB Prices Long'!$B:$B,'All Prices combined'!$D416,'RAB Prices Long'!$E:$E,'All Prices combined'!$G416)))),2)</f>
        <v>2.15</v>
      </c>
      <c r="AA416" s="2">
        <f>ROUND(IF($B416="Annuity",SUMIFS('Annuity Prices'!AD:AD,'Annuity Prices'!$B:$B,$D416,'Annuity Prices'!$E:$E,$G416),IF($B416="RAB Short",SUMIFS('RAB Prices Short'!AD:AD,'RAB Prices Short'!$B:$B,'All Prices combined'!$D416,'RAB Prices Short'!$E:$E,'All Prices combined'!$G416),IF($B416="RAB Long",SUMIFS('RAB Prices Long'!AD:AD,'RAB Prices Long'!$B:$B,'All Prices combined'!$D416,'RAB Prices Long'!$E:$E,'All Prices combined'!$G416)))),2)</f>
        <v>2.2000000000000002</v>
      </c>
      <c r="AB416" s="2">
        <f>ROUND(IF($B416="Annuity",SUMIFS('Annuity Prices'!AE:AE,'Annuity Prices'!$B:$B,$D416,'Annuity Prices'!$E:$E,$G416),IF($B416="RAB Short",SUMIFS('RAB Prices Short'!AE:AE,'RAB Prices Short'!$B:$B,'All Prices combined'!$D416,'RAB Prices Short'!$E:$E,'All Prices combined'!$G416),IF($B416="RAB Long",SUMIFS('RAB Prices Long'!AE:AE,'RAB Prices Long'!$B:$B,'All Prices combined'!$D416,'RAB Prices Long'!$E:$E,'All Prices combined'!$G416)))),2)</f>
        <v>2.2599999999999998</v>
      </c>
      <c r="AC416" s="2">
        <f>ROUND(IF($B416="Annuity",SUMIFS('Annuity Prices'!AF:AF,'Annuity Prices'!$B:$B,$D416,'Annuity Prices'!$E:$E,$G416),IF($B416="RAB Short",SUMIFS('RAB Prices Short'!AF:AF,'RAB Prices Short'!$B:$B,'All Prices combined'!$D416,'RAB Prices Short'!$E:$E,'All Prices combined'!$G416),IF($B416="RAB Long",SUMIFS('RAB Prices Long'!AF:AF,'RAB Prices Long'!$B:$B,'All Prices combined'!$D416,'RAB Prices Long'!$E:$E,'All Prices combined'!$G416)))),2)</f>
        <v>2.2999999999999998</v>
      </c>
      <c r="AD416" s="2">
        <f>ROUND(IF($B416="Annuity",SUMIFS('Annuity Prices'!AG:AG,'Annuity Prices'!$B:$B,$D416,'Annuity Prices'!$E:$E,$G416),IF($B416="RAB Short",SUMIFS('RAB Prices Short'!AG:AG,'RAB Prices Short'!$B:$B,'All Prices combined'!$D416,'RAB Prices Short'!$E:$E,'All Prices combined'!$G416),IF($B416="RAB Long",SUMIFS('RAB Prices Long'!AG:AG,'RAB Prices Long'!$B:$B,'All Prices combined'!$D416,'RAB Prices Long'!$E:$E,'All Prices combined'!$G416)))),2)</f>
        <v>2.36</v>
      </c>
      <c r="AE416" s="2">
        <f>ROUND(IF($B416="Annuity",SUMIFS('Annuity Prices'!AH:AH,'Annuity Prices'!$B:$B,$D416,'Annuity Prices'!$E:$E,$G416),IF($B416="RAB Short",SUMIFS('RAB Prices Short'!AH:AH,'RAB Prices Short'!$B:$B,'All Prices combined'!$D416,'RAB Prices Short'!$E:$E,'All Prices combined'!$G416),IF($B416="RAB Long",SUMIFS('RAB Prices Long'!AH:AH,'RAB Prices Long'!$B:$B,'All Prices combined'!$D416,'RAB Prices Long'!$E:$E,'All Prices combined'!$G416)))),2)</f>
        <v>2.42</v>
      </c>
      <c r="AF416" s="2">
        <f>ROUND(IF($B416="Annuity",SUMIFS('Annuity Prices'!AI:AI,'Annuity Prices'!$B:$B,$D416,'Annuity Prices'!$E:$E,$G416),IF($B416="RAB Short",SUMIFS('RAB Prices Short'!AI:AI,'RAB Prices Short'!$B:$B,'All Prices combined'!$D416,'RAB Prices Short'!$E:$E,'All Prices combined'!$G416),IF($B416="RAB Long",SUMIFS('RAB Prices Long'!AI:AI,'RAB Prices Long'!$B:$B,'All Prices combined'!$D416,'RAB Prices Long'!$E:$E,'All Prices combined'!$G416)))),2)</f>
        <v>2.48</v>
      </c>
      <c r="AG416" s="2">
        <f>ROUND(IF($B416="Annuity",SUMIFS('Annuity Prices'!AJ:AJ,'Annuity Prices'!$B:$B,$D416,'Annuity Prices'!$E:$E,$G416),IF($B416="RAB Short",SUMIFS('RAB Prices Short'!AJ:AJ,'RAB Prices Short'!$B:$B,'All Prices combined'!$D416,'RAB Prices Short'!$E:$E,'All Prices combined'!$G416),IF($B416="RAB Long",SUMIFS('RAB Prices Long'!AJ:AJ,'RAB Prices Long'!$B:$B,'All Prices combined'!$D416,'RAB Prices Long'!$E:$E,'All Prices combined'!$G416)))),2)</f>
        <v>2.5299999999999998</v>
      </c>
      <c r="AH416" s="2">
        <f>ROUND(IF($B416="Annuity",SUMIFS('Annuity Prices'!AK:AK,'Annuity Prices'!$B:$B,$D416,'Annuity Prices'!$E:$E,$G416),IF($B416="RAB Short",SUMIFS('RAB Prices Short'!AK:AK,'RAB Prices Short'!$B:$B,'All Prices combined'!$D416,'RAB Prices Short'!$E:$E,'All Prices combined'!$G416),IF($B416="RAB Long",SUMIFS('RAB Prices Long'!AK:AK,'RAB Prices Long'!$B:$B,'All Prices combined'!$D416,'RAB Prices Long'!$E:$E,'All Prices combined'!$G416)))),2)</f>
        <v>2.59</v>
      </c>
      <c r="AI416" s="2">
        <f>ROUND(IF($B416="Annuity",SUMIFS('Annuity Prices'!AL:AL,'Annuity Prices'!$B:$B,$D416,'Annuity Prices'!$E:$E,$G416),IF($B416="RAB Short",SUMIFS('RAB Prices Short'!AL:AL,'RAB Prices Short'!$B:$B,'All Prices combined'!$D416,'RAB Prices Short'!$E:$E,'All Prices combined'!$G416),IF($B416="RAB Long",SUMIFS('RAB Prices Long'!AL:AL,'RAB Prices Long'!$B:$B,'All Prices combined'!$D416,'RAB Prices Long'!$E:$E,'All Prices combined'!$G416)))),2)</f>
        <v>2.65</v>
      </c>
      <c r="AJ416" s="2">
        <f>ROUND(IF($B416="Annuity",SUMIFS('Annuity Prices'!AM:AM,'Annuity Prices'!$B:$B,$D416,'Annuity Prices'!$E:$E,$G416),IF($B416="RAB Short",SUMIFS('RAB Prices Short'!AM:AM,'RAB Prices Short'!$B:$B,'All Prices combined'!$D416,'RAB Prices Short'!$E:$E,'All Prices combined'!$G416),IF($B416="RAB Long",SUMIFS('RAB Prices Long'!AM:AM,'RAB Prices Long'!$B:$B,'All Prices combined'!$D416,'RAB Prices Long'!$E:$E,'All Prices combined'!$G416)))),2)</f>
        <v>2.72</v>
      </c>
      <c r="AK416" s="2">
        <f>ROUND(IF($B416="Annuity",SUMIFS('Annuity Prices'!AN:AN,'Annuity Prices'!$B:$B,$D416,'Annuity Prices'!$E:$E,$G416),IF($B416="RAB Short",SUMIFS('RAB Prices Short'!AN:AN,'RAB Prices Short'!$B:$B,'All Prices combined'!$D416,'RAB Prices Short'!$E:$E,'All Prices combined'!$G416),IF($B416="RAB Long",SUMIFS('RAB Prices Long'!AN:AN,'RAB Prices Long'!$B:$B,'All Prices combined'!$D416,'RAB Prices Long'!$E:$E,'All Prices combined'!$G416)))),2)</f>
        <v>2.77</v>
      </c>
      <c r="AL416" s="2">
        <f>ROUND(IF($B416="Annuity",SUMIFS('Annuity Prices'!AO:AO,'Annuity Prices'!$B:$B,$D416,'Annuity Prices'!$E:$E,$G416),IF($B416="RAB Short",SUMIFS('RAB Prices Short'!AO:AO,'RAB Prices Short'!$B:$B,'All Prices combined'!$D416,'RAB Prices Short'!$E:$E,'All Prices combined'!$G416),IF($B416="RAB Long",SUMIFS('RAB Prices Long'!AO:AO,'RAB Prices Long'!$B:$B,'All Prices combined'!$D416,'RAB Prices Long'!$E:$E,'All Prices combined'!$G416)))),2)</f>
        <v>2.84</v>
      </c>
      <c r="AM416" s="2">
        <f>ROUND(IF($B416="Annuity",SUMIFS('Annuity Prices'!AP:AP,'Annuity Prices'!$B:$B,$D416,'Annuity Prices'!$E:$E,$G416),IF($B416="RAB Short",SUMIFS('RAB Prices Short'!AP:AP,'RAB Prices Short'!$B:$B,'All Prices combined'!$D416,'RAB Prices Short'!$E:$E,'All Prices combined'!$G416),IF($B416="RAB Long",SUMIFS('RAB Prices Long'!AP:AP,'RAB Prices Long'!$B:$B,'All Prices combined'!$D416,'RAB Prices Long'!$E:$E,'All Prices combined'!$G416)))),2)</f>
        <v>2.91</v>
      </c>
      <c r="AN416" s="2">
        <f>ROUND(IF($B416="Annuity",SUMIFS('Annuity Prices'!AQ:AQ,'Annuity Prices'!$B:$B,$D416,'Annuity Prices'!$E:$E,$G416),IF($B416="RAB Short",SUMIFS('RAB Prices Short'!AQ:AQ,'RAB Prices Short'!$B:$B,'All Prices combined'!$D416,'RAB Prices Short'!$E:$E,'All Prices combined'!$G416),IF($B416="RAB Long",SUMIFS('RAB Prices Long'!AQ:AQ,'RAB Prices Long'!$B:$B,'All Prices combined'!$D416,'RAB Prices Long'!$E:$E,'All Prices combined'!$G416)))),2)</f>
        <v>2.99</v>
      </c>
      <c r="AO416" s="2">
        <f>ROUND(IF($B416="Annuity",SUMIFS('Annuity Prices'!AR:AR,'Annuity Prices'!$B:$B,$D416,'Annuity Prices'!$E:$E,$G416),IF($B416="RAB Short",SUMIFS('RAB Prices Short'!AR:AR,'RAB Prices Short'!$B:$B,'All Prices combined'!$D416,'RAB Prices Short'!$E:$E,'All Prices combined'!$G416),IF($B416="RAB Long",SUMIFS('RAB Prices Long'!AR:AR,'RAB Prices Long'!$B:$B,'All Prices combined'!$D416,'RAB Prices Long'!$E:$E,'All Prices combined'!$G416)))),2)</f>
        <v>0</v>
      </c>
      <c r="AP416" s="2">
        <f>ROUND(IF($B416="Annuity",SUMIFS('Annuity Prices'!AS:AS,'Annuity Prices'!$B:$B,$D416,'Annuity Prices'!$E:$E,$G416),IF($B416="RAB Short",SUMIFS('RAB Prices Short'!AS:AS,'RAB Prices Short'!$B:$B,'All Prices combined'!$D416,'RAB Prices Short'!$E:$E,'All Prices combined'!$G416),IF($B416="RAB Long",SUMIFS('RAB Prices Long'!AS:AS,'RAB Prices Long'!$B:$B,'All Prices combined'!$D416,'RAB Prices Long'!$E:$E,'All Prices combined'!$G416)))),2)</f>
        <v>0</v>
      </c>
      <c r="AQ416" s="2">
        <f>ROUND(IF($B416="Annuity",SUMIFS('Annuity Prices'!AT:AT,'Annuity Prices'!$B:$B,$D416,'Annuity Prices'!$E:$E,$G416),IF($B416="RAB Short",SUMIFS('RAB Prices Short'!AT:AT,'RAB Prices Short'!$B:$B,'All Prices combined'!$D416,'RAB Prices Short'!$E:$E,'All Prices combined'!$G416),IF($B416="RAB Long",SUMIFS('RAB Prices Long'!AT:AT,'RAB Prices Long'!$B:$B,'All Prices combined'!$D416,'RAB Prices Long'!$E:$E,'All Prices combined'!$G416)))),2)</f>
        <v>1.47</v>
      </c>
      <c r="AR416" s="2">
        <f>ROUND(IF($B416="Annuity",SUMIFS('Annuity Prices'!AU:AU,'Annuity Prices'!$B:$B,$D416,'Annuity Prices'!$E:$E,$G416),IF($B416="RAB Short",SUMIFS('RAB Prices Short'!AU:AU,'RAB Prices Short'!$B:$B,'All Prices combined'!$D416,'RAB Prices Short'!$E:$E,'All Prices combined'!$G416),IF($B416="RAB Long",SUMIFS('RAB Prices Long'!AU:AU,'RAB Prices Long'!$B:$B,'All Prices combined'!$D416,'RAB Prices Long'!$E:$E,'All Prices combined'!$G416)))),2)</f>
        <v>1.51</v>
      </c>
      <c r="AS416" s="2">
        <f>ROUND(IF($B416="Annuity",SUMIFS('Annuity Prices'!AV:AV,'Annuity Prices'!$B:$B,$D416,'Annuity Prices'!$E:$E,$G416),IF($B416="RAB Short",SUMIFS('RAB Prices Short'!AV:AV,'RAB Prices Short'!$B:$B,'All Prices combined'!$D416,'RAB Prices Short'!$E:$E,'All Prices combined'!$G416),IF($B416="RAB Long",SUMIFS('RAB Prices Long'!AV:AV,'RAB Prices Long'!$B:$B,'All Prices combined'!$D416,'RAB Prices Long'!$E:$E,'All Prices combined'!$G416)))),2)</f>
        <v>1.55</v>
      </c>
      <c r="AT416" s="2">
        <f>ROUND(IF($B416="Annuity",SUMIFS('Annuity Prices'!AW:AW,'Annuity Prices'!$B:$B,$D416,'Annuity Prices'!$E:$E,$G416),IF($B416="RAB Short",SUMIFS('RAB Prices Short'!AW:AW,'RAB Prices Short'!$B:$B,'All Prices combined'!$D416,'RAB Prices Short'!$E:$E,'All Prices combined'!$G416),IF($B416="RAB Long",SUMIFS('RAB Prices Long'!AW:AW,'RAB Prices Long'!$B:$B,'All Prices combined'!$D416,'RAB Prices Long'!$E:$E,'All Prices combined'!$G416)))),2)</f>
        <v>1.59</v>
      </c>
      <c r="AU416" s="2">
        <f>ROUND(IF($B416="Annuity",SUMIFS('Annuity Prices'!AX:AX,'Annuity Prices'!$B:$B,$D416,'Annuity Prices'!$E:$E,$G416),IF($B416="RAB Short",SUMIFS('RAB Prices Short'!AX:AX,'RAB Prices Short'!$B:$B,'All Prices combined'!$D416,'RAB Prices Short'!$E:$E,'All Prices combined'!$G416),IF($B416="RAB Long",SUMIFS('RAB Prices Long'!AX:AX,'RAB Prices Long'!$B:$B,'All Prices combined'!$D416,'RAB Prices Long'!$E:$E,'All Prices combined'!$G416)))),2)</f>
        <v>1.62</v>
      </c>
      <c r="AV416" s="2">
        <f>ROUND(IF($B416="Annuity",SUMIFS('Annuity Prices'!AY:AY,'Annuity Prices'!$B:$B,$D416,'Annuity Prices'!$E:$E,$G416),IF($B416="RAB Short",SUMIFS('RAB Prices Short'!AY:AY,'RAB Prices Short'!$B:$B,'All Prices combined'!$D416,'RAB Prices Short'!$E:$E,'All Prices combined'!$G416),IF($B416="RAB Long",SUMIFS('RAB Prices Long'!AY:AY,'RAB Prices Long'!$B:$B,'All Prices combined'!$D416,'RAB Prices Long'!$E:$E,'All Prices combined'!$G416)))),2)</f>
        <v>1.66</v>
      </c>
      <c r="AW416" s="2">
        <f>ROUND(IF($B416="Annuity",SUMIFS('Annuity Prices'!AZ:AZ,'Annuity Prices'!$B:$B,$D416,'Annuity Prices'!$E:$E,$G416),IF($B416="RAB Short",SUMIFS('RAB Prices Short'!AZ:AZ,'RAB Prices Short'!$B:$B,'All Prices combined'!$D416,'RAB Prices Short'!$E:$E,'All Prices combined'!$G416),IF($B416="RAB Long",SUMIFS('RAB Prices Long'!AZ:AZ,'RAB Prices Long'!$B:$B,'All Prices combined'!$D416,'RAB Prices Long'!$E:$E,'All Prices combined'!$G416)))),2)</f>
        <v>1.7</v>
      </c>
      <c r="AX416" s="2">
        <f>ROUND(IF($B416="Annuity",SUMIFS('Annuity Prices'!BA:BA,'Annuity Prices'!$B:$B,$D416,'Annuity Prices'!$E:$E,$G416),IF($B416="RAB Short",SUMIFS('RAB Prices Short'!BA:BA,'RAB Prices Short'!$B:$B,'All Prices combined'!$D416,'RAB Prices Short'!$E:$E,'All Prices combined'!$G416),IF($B416="RAB Long",SUMIFS('RAB Prices Long'!BA:BA,'RAB Prices Long'!$B:$B,'All Prices combined'!$D416,'RAB Prices Long'!$E:$E,'All Prices combined'!$G416)))),2)</f>
        <v>1.74</v>
      </c>
      <c r="AY416" s="2">
        <f>ROUND(IF($B416="Annuity",SUMIFS('Annuity Prices'!BB:BB,'Annuity Prices'!$B:$B,$D416,'Annuity Prices'!$E:$E,$G416),IF($B416="RAB Short",SUMIFS('RAB Prices Short'!BB:BB,'RAB Prices Short'!$B:$B,'All Prices combined'!$D416,'RAB Prices Short'!$E:$E,'All Prices combined'!$G416),IF($B416="RAB Long",SUMIFS('RAB Prices Long'!BB:BB,'RAB Prices Long'!$B:$B,'All Prices combined'!$D416,'RAB Prices Long'!$E:$E,'All Prices combined'!$G416)))),2)</f>
        <v>1.78</v>
      </c>
      <c r="AZ416" s="2">
        <f>ROUND(IF($B416="Annuity",SUMIFS('Annuity Prices'!BC:BC,'Annuity Prices'!$B:$B,$D416,'Annuity Prices'!$E:$E,$G416),IF($B416="RAB Short",SUMIFS('RAB Prices Short'!BC:BC,'RAB Prices Short'!$B:$B,'All Prices combined'!$D416,'RAB Prices Short'!$E:$E,'All Prices combined'!$G416),IF($B416="RAB Long",SUMIFS('RAB Prices Long'!BC:BC,'RAB Prices Long'!$B:$B,'All Prices combined'!$D416,'RAB Prices Long'!$E:$E,'All Prices combined'!$G416)))),2)</f>
        <v>1.83</v>
      </c>
      <c r="BA416" s="2">
        <f>ROUND(IF($B416="Annuity",SUMIFS('Annuity Prices'!BD:BD,'Annuity Prices'!$B:$B,$D416,'Annuity Prices'!$E:$E,$G416),IF($B416="RAB Short",SUMIFS('RAB Prices Short'!BD:BD,'RAB Prices Short'!$B:$B,'All Prices combined'!$D416,'RAB Prices Short'!$E:$E,'All Prices combined'!$G416),IF($B416="RAB Long",SUMIFS('RAB Prices Long'!BD:BD,'RAB Prices Long'!$B:$B,'All Prices combined'!$D416,'RAB Prices Long'!$E:$E,'All Prices combined'!$G416)))),2)</f>
        <v>1.87</v>
      </c>
      <c r="BB416" s="2">
        <f>ROUND(IF($B416="Annuity",SUMIFS('Annuity Prices'!BE:BE,'Annuity Prices'!$B:$B,$D416,'Annuity Prices'!$E:$E,$G416),IF($B416="RAB Short",SUMIFS('RAB Prices Short'!BE:BE,'RAB Prices Short'!$B:$B,'All Prices combined'!$D416,'RAB Prices Short'!$E:$E,'All Prices combined'!$G416),IF($B416="RAB Long",SUMIFS('RAB Prices Long'!BE:BE,'RAB Prices Long'!$B:$B,'All Prices combined'!$D416,'RAB Prices Long'!$E:$E,'All Prices combined'!$G416)))),2)</f>
        <v>1.92</v>
      </c>
      <c r="BC416" s="2">
        <f>ROUND(IF($B416="Annuity",SUMIFS('Annuity Prices'!BF:BF,'Annuity Prices'!$B:$B,$D416,'Annuity Prices'!$E:$E,$G416),IF($B416="RAB Short",SUMIFS('RAB Prices Short'!BF:BF,'RAB Prices Short'!$B:$B,'All Prices combined'!$D416,'RAB Prices Short'!$E:$E,'All Prices combined'!$G416),IF($B416="RAB Long",SUMIFS('RAB Prices Long'!BF:BF,'RAB Prices Long'!$B:$B,'All Prices combined'!$D416,'RAB Prices Long'!$E:$E,'All Prices combined'!$G416)))),2)</f>
        <v>1.98</v>
      </c>
      <c r="BD416" s="2">
        <f>ROUND(IF($B416="Annuity",SUMIFS('Annuity Prices'!BG:BG,'Annuity Prices'!$B:$B,$D416,'Annuity Prices'!$E:$E,$G416),IF($B416="RAB Short",SUMIFS('RAB Prices Short'!BG:BG,'RAB Prices Short'!$B:$B,'All Prices combined'!$D416,'RAB Prices Short'!$E:$E,'All Prices combined'!$G416),IF($B416="RAB Long",SUMIFS('RAB Prices Long'!BG:BG,'RAB Prices Long'!$B:$B,'All Prices combined'!$D416,'RAB Prices Long'!$E:$E,'All Prices combined'!$G416)))),2)</f>
        <v>2.04</v>
      </c>
      <c r="BE416" s="2">
        <f>ROUND(IF($B416="Annuity",SUMIFS('Annuity Prices'!BH:BH,'Annuity Prices'!$B:$B,$D416,'Annuity Prices'!$E:$E,$G416),IF($B416="RAB Short",SUMIFS('RAB Prices Short'!BH:BH,'RAB Prices Short'!$B:$B,'All Prices combined'!$D416,'RAB Prices Short'!$E:$E,'All Prices combined'!$G416),IF($B416="RAB Long",SUMIFS('RAB Prices Long'!BH:BH,'RAB Prices Long'!$B:$B,'All Prices combined'!$D416,'RAB Prices Long'!$E:$E,'All Prices combined'!$G416)))),2)</f>
        <v>2.0499999999999998</v>
      </c>
      <c r="BF416" s="2">
        <f>ROUND(IF($B416="Annuity",SUMIFS('Annuity Prices'!BI:BI,'Annuity Prices'!$B:$B,$D416,'Annuity Prices'!$E:$E,$G416),IF($B416="RAB Short",SUMIFS('RAB Prices Short'!BI:BI,'RAB Prices Short'!$B:$B,'All Prices combined'!$D416,'RAB Prices Short'!$E:$E,'All Prices combined'!$G416),IF($B416="RAB Long",SUMIFS('RAB Prices Long'!BI:BI,'RAB Prices Long'!$B:$B,'All Prices combined'!$D416,'RAB Prices Long'!$E:$E,'All Prices combined'!$G416)))),2)</f>
        <v>2.09</v>
      </c>
      <c r="BG416" s="2">
        <f>ROUND(IF($B416="Annuity",SUMIFS('Annuity Prices'!BJ:BJ,'Annuity Prices'!$B:$B,$D416,'Annuity Prices'!$E:$E,$G416),IF($B416="RAB Short",SUMIFS('RAB Prices Short'!BJ:BJ,'RAB Prices Short'!$B:$B,'All Prices combined'!$D416,'RAB Prices Short'!$E:$E,'All Prices combined'!$G416),IF($B416="RAB Long",SUMIFS('RAB Prices Long'!BJ:BJ,'RAB Prices Long'!$B:$B,'All Prices combined'!$D416,'RAB Prices Long'!$E:$E,'All Prices combined'!$G416)))),2)</f>
        <v>2.15</v>
      </c>
      <c r="BH416" s="2">
        <f>ROUND(IF($B416="Annuity",SUMIFS('Annuity Prices'!BK:BK,'Annuity Prices'!$B:$B,$D416,'Annuity Prices'!$E:$E,$G416),IF($B416="RAB Short",SUMIFS('RAB Prices Short'!BK:BK,'RAB Prices Short'!$B:$B,'All Prices combined'!$D416,'RAB Prices Short'!$E:$E,'All Prices combined'!$G416),IF($B416="RAB Long",SUMIFS('RAB Prices Long'!BK:BK,'RAB Prices Long'!$B:$B,'All Prices combined'!$D416,'RAB Prices Long'!$E:$E,'All Prices combined'!$G416)))),2)</f>
        <v>2.2000000000000002</v>
      </c>
      <c r="BI416" s="2">
        <f>ROUND(IF($B416="Annuity",SUMIFS('Annuity Prices'!BL:BL,'Annuity Prices'!$B:$B,$D416,'Annuity Prices'!$E:$E,$G416),IF($B416="RAB Short",SUMIFS('RAB Prices Short'!BL:BL,'RAB Prices Short'!$B:$B,'All Prices combined'!$D416,'RAB Prices Short'!$E:$E,'All Prices combined'!$G416),IF($B416="RAB Long",SUMIFS('RAB Prices Long'!BL:BL,'RAB Prices Long'!$B:$B,'All Prices combined'!$D416,'RAB Prices Long'!$E:$E,'All Prices combined'!$G416)))),2)</f>
        <v>2.2599999999999998</v>
      </c>
      <c r="BJ416" s="2">
        <f>ROUND(IF($B416="Annuity",SUMIFS('Annuity Prices'!BM:BM,'Annuity Prices'!$B:$B,$D416,'Annuity Prices'!$E:$E,$G416),IF($B416="RAB Short",SUMIFS('RAB Prices Short'!BM:BM,'RAB Prices Short'!$B:$B,'All Prices combined'!$D416,'RAB Prices Short'!$E:$E,'All Prices combined'!$G416),IF($B416="RAB Long",SUMIFS('RAB Prices Long'!BM:BM,'RAB Prices Long'!$B:$B,'All Prices combined'!$D416,'RAB Prices Long'!$E:$E,'All Prices combined'!$G416)))),2)</f>
        <v>2.2999999999999998</v>
      </c>
      <c r="BK416" s="2">
        <f>ROUND(IF($B416="Annuity",SUMIFS('Annuity Prices'!BN:BN,'Annuity Prices'!$B:$B,$D416,'Annuity Prices'!$E:$E,$G416),IF($B416="RAB Short",SUMIFS('RAB Prices Short'!BN:BN,'RAB Prices Short'!$B:$B,'All Prices combined'!$D416,'RAB Prices Short'!$E:$E,'All Prices combined'!$G416),IF($B416="RAB Long",SUMIFS('RAB Prices Long'!BN:BN,'RAB Prices Long'!$B:$B,'All Prices combined'!$D416,'RAB Prices Long'!$E:$E,'All Prices combined'!$G416)))),2)</f>
        <v>2.36</v>
      </c>
      <c r="BL416" s="2">
        <f>ROUND(IF($B416="Annuity",SUMIFS('Annuity Prices'!BO:BO,'Annuity Prices'!$B:$B,$D416,'Annuity Prices'!$E:$E,$G416),IF($B416="RAB Short",SUMIFS('RAB Prices Short'!BO:BO,'RAB Prices Short'!$B:$B,'All Prices combined'!$D416,'RAB Prices Short'!$E:$E,'All Prices combined'!$G416),IF($B416="RAB Long",SUMIFS('RAB Prices Long'!BO:BO,'RAB Prices Long'!$B:$B,'All Prices combined'!$D416,'RAB Prices Long'!$E:$E,'All Prices combined'!$G416)))),2)</f>
        <v>2.42</v>
      </c>
      <c r="BM416" s="2">
        <f>ROUND(IF($B416="Annuity",SUMIFS('Annuity Prices'!BP:BP,'Annuity Prices'!$B:$B,$D416,'Annuity Prices'!$E:$E,$G416),IF($B416="RAB Short",SUMIFS('RAB Prices Short'!BP:BP,'RAB Prices Short'!$B:$B,'All Prices combined'!$D416,'RAB Prices Short'!$E:$E,'All Prices combined'!$G416),IF($B416="RAB Long",SUMIFS('RAB Prices Long'!BP:BP,'RAB Prices Long'!$B:$B,'All Prices combined'!$D416,'RAB Prices Long'!$E:$E,'All Prices combined'!$G416)))),2)</f>
        <v>2.48</v>
      </c>
      <c r="BN416" s="2">
        <f>ROUND(IF($B416="Annuity",SUMIFS('Annuity Prices'!BQ:BQ,'Annuity Prices'!$B:$B,$D416,'Annuity Prices'!$E:$E,$G416),IF($B416="RAB Short",SUMIFS('RAB Prices Short'!BQ:BQ,'RAB Prices Short'!$B:$B,'All Prices combined'!$D416,'RAB Prices Short'!$E:$E,'All Prices combined'!$G416),IF($B416="RAB Long",SUMIFS('RAB Prices Long'!BQ:BQ,'RAB Prices Long'!$B:$B,'All Prices combined'!$D416,'RAB Prices Long'!$E:$E,'All Prices combined'!$G416)))),2)</f>
        <v>2.5299999999999998</v>
      </c>
      <c r="BO416" s="2">
        <f>ROUND(IF($B416="Annuity",SUMIFS('Annuity Prices'!BR:BR,'Annuity Prices'!$B:$B,$D416,'Annuity Prices'!$E:$E,$G416),IF($B416="RAB Short",SUMIFS('RAB Prices Short'!BR:BR,'RAB Prices Short'!$B:$B,'All Prices combined'!$D416,'RAB Prices Short'!$E:$E,'All Prices combined'!$G416),IF($B416="RAB Long",SUMIFS('RAB Prices Long'!BR:BR,'RAB Prices Long'!$B:$B,'All Prices combined'!$D416,'RAB Prices Long'!$E:$E,'All Prices combined'!$G416)))),2)</f>
        <v>2.59</v>
      </c>
      <c r="BP416" s="2">
        <f>ROUND(IF($B416="Annuity",SUMIFS('Annuity Prices'!BS:BS,'Annuity Prices'!$B:$B,$D416,'Annuity Prices'!$E:$E,$G416),IF($B416="RAB Short",SUMIFS('RAB Prices Short'!BS:BS,'RAB Prices Short'!$B:$B,'All Prices combined'!$D416,'RAB Prices Short'!$E:$E,'All Prices combined'!$G416),IF($B416="RAB Long",SUMIFS('RAB Prices Long'!BS:BS,'RAB Prices Long'!$B:$B,'All Prices combined'!$D416,'RAB Prices Long'!$E:$E,'All Prices combined'!$G416)))),2)</f>
        <v>2.65</v>
      </c>
      <c r="BQ416" s="2">
        <f>ROUND(IF($B416="Annuity",SUMIFS('Annuity Prices'!BT:BT,'Annuity Prices'!$B:$B,$D416,'Annuity Prices'!$E:$E,$G416),IF($B416="RAB Short",SUMIFS('RAB Prices Short'!BT:BT,'RAB Prices Short'!$B:$B,'All Prices combined'!$D416,'RAB Prices Short'!$E:$E,'All Prices combined'!$G416),IF($B416="RAB Long",SUMIFS('RAB Prices Long'!BT:BT,'RAB Prices Long'!$B:$B,'All Prices combined'!$D416,'RAB Prices Long'!$E:$E,'All Prices combined'!$G416)))),2)</f>
        <v>2.72</v>
      </c>
      <c r="BR416" s="2">
        <f>ROUND(IF($B416="Annuity",SUMIFS('Annuity Prices'!BU:BU,'Annuity Prices'!$B:$B,$D416,'Annuity Prices'!$E:$E,$G416),IF($B416="RAB Short",SUMIFS('RAB Prices Short'!BU:BU,'RAB Prices Short'!$B:$B,'All Prices combined'!$D416,'RAB Prices Short'!$E:$E,'All Prices combined'!$G416),IF($B416="RAB Long",SUMIFS('RAB Prices Long'!BU:BU,'RAB Prices Long'!$B:$B,'All Prices combined'!$D416,'RAB Prices Long'!$E:$E,'All Prices combined'!$G416)))),2)</f>
        <v>2.8</v>
      </c>
      <c r="BS416" s="2">
        <f>ROUND(IF($B416="Annuity",SUMIFS('Annuity Prices'!BV:BV,'Annuity Prices'!$B:$B,$D416,'Annuity Prices'!$E:$E,$G416),IF($B416="RAB Short",SUMIFS('RAB Prices Short'!BV:BV,'RAB Prices Short'!$B:$B,'All Prices combined'!$D416,'RAB Prices Short'!$E:$E,'All Prices combined'!$G416),IF($B416="RAB Long",SUMIFS('RAB Prices Long'!BV:BV,'RAB Prices Long'!$B:$B,'All Prices combined'!$D416,'RAB Prices Long'!$E:$E,'All Prices combined'!$G416)))),2)</f>
        <v>2.88</v>
      </c>
      <c r="BT416" s="2">
        <f>ROUND(IF($B416="Annuity",SUMIFS('Annuity Prices'!BW:BW,'Annuity Prices'!$B:$B,$D416,'Annuity Prices'!$E:$E,$G416),IF($B416="RAB Short",SUMIFS('RAB Prices Short'!BW:BW,'RAB Prices Short'!$B:$B,'All Prices combined'!$D416,'RAB Prices Short'!$E:$E,'All Prices combined'!$G416),IF($B416="RAB Long",SUMIFS('RAB Prices Long'!BW:BW,'RAB Prices Long'!$B:$B,'All Prices combined'!$D416,'RAB Prices Long'!$E:$E,'All Prices combined'!$G416)))),2)</f>
        <v>2.96</v>
      </c>
      <c r="BU416" s="2">
        <f>ROUND(IF($B416="Annuity",SUMIFS('Annuity Prices'!BX:BX,'Annuity Prices'!$B:$B,$D416,'Annuity Prices'!$E:$E,$G416),IF($B416="RAB Short",SUMIFS('RAB Prices Short'!BX:BX,'RAB Prices Short'!$B:$B,'All Prices combined'!$D416,'RAB Prices Short'!$E:$E,'All Prices combined'!$G416),IF($B416="RAB Long",SUMIFS('RAB Prices Long'!BX:BX,'RAB Prices Long'!$B:$B,'All Prices combined'!$D416,'RAB Prices Long'!$E:$E,'All Prices combined'!$G416)))),2)</f>
        <v>3.04</v>
      </c>
    </row>
    <row r="417" spans="2:73" x14ac:dyDescent="0.25">
      <c r="B417" t="s">
        <v>45</v>
      </c>
      <c r="C417">
        <v>9</v>
      </c>
      <c r="E417" t="s">
        <v>148</v>
      </c>
      <c r="G417" t="s">
        <v>149</v>
      </c>
      <c r="I417" s="2">
        <f>ROUND(IF($B417="Annuity",SUMIFS('Annuity Prices'!L:L,'Annuity Prices'!$B:$B,$D417,'Annuity Prices'!$E:$E,$G417),IF($B417="RAB Short",SUMIFS('RAB Prices Short'!L:L,'RAB Prices Short'!$B:$B,'All Prices combined'!$D417,'RAB Prices Short'!$E:$E,'All Prices combined'!$G417),IF($B417="RAB Long",SUMIFS('RAB Prices Long'!L:L,'RAB Prices Long'!$B:$B,'All Prices combined'!$D417,'RAB Prices Long'!$E:$E,'All Prices combined'!$G417)))),2)</f>
        <v>0</v>
      </c>
      <c r="J417" s="2">
        <f>ROUND(IF($B417="Annuity",SUMIFS('Annuity Prices'!M:M,'Annuity Prices'!$B:$B,$D417,'Annuity Prices'!$E:$E,$G417),IF($B417="RAB Short",SUMIFS('RAB Prices Short'!M:M,'RAB Prices Short'!$B:$B,'All Prices combined'!$D417,'RAB Prices Short'!$E:$E,'All Prices combined'!$G417),IF($B417="RAB Long",SUMIFS('RAB Prices Long'!M:M,'RAB Prices Long'!$B:$B,'All Prices combined'!$D417,'RAB Prices Long'!$E:$E,'All Prices combined'!$G417)))),2)</f>
        <v>0</v>
      </c>
      <c r="K417" s="2">
        <f>ROUND(IF($B417="Annuity",SUMIFS('Annuity Prices'!N:N,'Annuity Prices'!$B:$B,$D417,'Annuity Prices'!$E:$E,$G417),IF($B417="RAB Short",SUMIFS('RAB Prices Short'!N:N,'RAB Prices Short'!$B:$B,'All Prices combined'!$D417,'RAB Prices Short'!$E:$E,'All Prices combined'!$G417),IF($B417="RAB Long",SUMIFS('RAB Prices Long'!N:N,'RAB Prices Long'!$B:$B,'All Prices combined'!$D417,'RAB Prices Long'!$E:$E,'All Prices combined'!$G417)))),2)</f>
        <v>0</v>
      </c>
      <c r="L417" s="2">
        <f>ROUND(IF($B417="Annuity",SUMIFS('Annuity Prices'!O:O,'Annuity Prices'!$B:$B,$D417,'Annuity Prices'!$E:$E,$G417),IF($B417="RAB Short",SUMIFS('RAB Prices Short'!O:O,'RAB Prices Short'!$B:$B,'All Prices combined'!$D417,'RAB Prices Short'!$E:$E,'All Prices combined'!$G417),IF($B417="RAB Long",SUMIFS('RAB Prices Long'!O:O,'RAB Prices Long'!$B:$B,'All Prices combined'!$D417,'RAB Prices Long'!$E:$E,'All Prices combined'!$G417)))),2)</f>
        <v>0</v>
      </c>
      <c r="M417" s="2">
        <f>ROUND(IF($B417="Annuity",SUMIFS('Annuity Prices'!P:P,'Annuity Prices'!$B:$B,$D417,'Annuity Prices'!$E:$E,$G417),IF($B417="RAB Short",SUMIFS('RAB Prices Short'!P:P,'RAB Prices Short'!$B:$B,'All Prices combined'!$D417,'RAB Prices Short'!$E:$E,'All Prices combined'!$G417),IF($B417="RAB Long",SUMIFS('RAB Prices Long'!P:P,'RAB Prices Long'!$B:$B,'All Prices combined'!$D417,'RAB Prices Long'!$E:$E,'All Prices combined'!$G417)))),2)</f>
        <v>0</v>
      </c>
      <c r="N417" s="2">
        <f>ROUND(IF($B417="Annuity",SUMIFS('Annuity Prices'!Q:Q,'Annuity Prices'!$B:$B,$D417,'Annuity Prices'!$E:$E,$G417),IF($B417="RAB Short",SUMIFS('RAB Prices Short'!Q:Q,'RAB Prices Short'!$B:$B,'All Prices combined'!$D417,'RAB Prices Short'!$E:$E,'All Prices combined'!$G417),IF($B417="RAB Long",SUMIFS('RAB Prices Long'!Q:Q,'RAB Prices Long'!$B:$B,'All Prices combined'!$D417,'RAB Prices Long'!$E:$E,'All Prices combined'!$G417)))),2)</f>
        <v>0</v>
      </c>
      <c r="O417" s="2">
        <f>ROUND(IF($B417="Annuity",SUMIFS('Annuity Prices'!R:R,'Annuity Prices'!$B:$B,$D417,'Annuity Prices'!$E:$E,$G417),IF($B417="RAB Short",SUMIFS('RAB Prices Short'!R:R,'RAB Prices Short'!$B:$B,'All Prices combined'!$D417,'RAB Prices Short'!$E:$E,'All Prices combined'!$G417),IF($B417="RAB Long",SUMIFS('RAB Prices Long'!R:R,'RAB Prices Long'!$B:$B,'All Prices combined'!$D417,'RAB Prices Long'!$E:$E,'All Prices combined'!$G417)))),2)</f>
        <v>0</v>
      </c>
      <c r="P417" s="2">
        <f>ROUND(IF($B417="Annuity",SUMIFS('Annuity Prices'!S:S,'Annuity Prices'!$B:$B,$D417,'Annuity Prices'!$E:$E,$G417),IF($B417="RAB Short",SUMIFS('RAB Prices Short'!S:S,'RAB Prices Short'!$B:$B,'All Prices combined'!$D417,'RAB Prices Short'!$E:$E,'All Prices combined'!$G417),IF($B417="RAB Long",SUMIFS('RAB Prices Long'!S:S,'RAB Prices Long'!$B:$B,'All Prices combined'!$D417,'RAB Prices Long'!$E:$E,'All Prices combined'!$G417)))),2)</f>
        <v>0</v>
      </c>
      <c r="Q417" s="2">
        <f>ROUND(IF($B417="Annuity",SUMIFS('Annuity Prices'!T:T,'Annuity Prices'!$B:$B,$D417,'Annuity Prices'!$E:$E,$G417),IF($B417="RAB Short",SUMIFS('RAB Prices Short'!T:T,'RAB Prices Short'!$B:$B,'All Prices combined'!$D417,'RAB Prices Short'!$E:$E,'All Prices combined'!$G417),IF($B417="RAB Long",SUMIFS('RAB Prices Long'!T:T,'RAB Prices Long'!$B:$B,'All Prices combined'!$D417,'RAB Prices Long'!$E:$E,'All Prices combined'!$G417)))),2)</f>
        <v>0</v>
      </c>
      <c r="R417" s="2">
        <f>ROUND(IF($B417="Annuity",SUMIFS('Annuity Prices'!U:U,'Annuity Prices'!$B:$B,$D417,'Annuity Prices'!$E:$E,$G417),IF($B417="RAB Short",SUMIFS('RAB Prices Short'!U:U,'RAB Prices Short'!$B:$B,'All Prices combined'!$D417,'RAB Prices Short'!$E:$E,'All Prices combined'!$G417),IF($B417="RAB Long",SUMIFS('RAB Prices Long'!U:U,'RAB Prices Long'!$B:$B,'All Prices combined'!$D417,'RAB Prices Long'!$E:$E,'All Prices combined'!$G417)))),2)</f>
        <v>0</v>
      </c>
      <c r="S417" s="2">
        <f>ROUND(IF($B417="Annuity",SUMIFS('Annuity Prices'!V:V,'Annuity Prices'!$B:$B,$D417,'Annuity Prices'!$E:$E,$G417),IF($B417="RAB Short",SUMIFS('RAB Prices Short'!V:V,'RAB Prices Short'!$B:$B,'All Prices combined'!$D417,'RAB Prices Short'!$E:$E,'All Prices combined'!$G417),IF($B417="RAB Long",SUMIFS('RAB Prices Long'!V:V,'RAB Prices Long'!$B:$B,'All Prices combined'!$D417,'RAB Prices Long'!$E:$E,'All Prices combined'!$G417)))),2)</f>
        <v>0</v>
      </c>
      <c r="T417" s="2">
        <f>ROUND(IF($B417="Annuity",SUMIFS('Annuity Prices'!W:W,'Annuity Prices'!$B:$B,$D417,'Annuity Prices'!$E:$E,$G417),IF($B417="RAB Short",SUMIFS('RAB Prices Short'!W:W,'RAB Prices Short'!$B:$B,'All Prices combined'!$D417,'RAB Prices Short'!$E:$E,'All Prices combined'!$G417),IF($B417="RAB Long",SUMIFS('RAB Prices Long'!W:W,'RAB Prices Long'!$B:$B,'All Prices combined'!$D417,'RAB Prices Long'!$E:$E,'All Prices combined'!$G417)))),2)</f>
        <v>0</v>
      </c>
      <c r="U417" s="2">
        <f>ROUND(IF($B417="Annuity",SUMIFS('Annuity Prices'!X:X,'Annuity Prices'!$B:$B,$D417,'Annuity Prices'!$E:$E,$G417),IF($B417="RAB Short",SUMIFS('RAB Prices Short'!X:X,'RAB Prices Short'!$B:$B,'All Prices combined'!$D417,'RAB Prices Short'!$E:$E,'All Prices combined'!$G417),IF($B417="RAB Long",SUMIFS('RAB Prices Long'!X:X,'RAB Prices Long'!$B:$B,'All Prices combined'!$D417,'RAB Prices Long'!$E:$E,'All Prices combined'!$G417)))),2)</f>
        <v>0</v>
      </c>
      <c r="V417" s="2">
        <f>ROUND(IF($B417="Annuity",SUMIFS('Annuity Prices'!Y:Y,'Annuity Prices'!$B:$B,$D417,'Annuity Prices'!$E:$E,$G417),IF($B417="RAB Short",SUMIFS('RAB Prices Short'!Y:Y,'RAB Prices Short'!$B:$B,'All Prices combined'!$D417,'RAB Prices Short'!$E:$E,'All Prices combined'!$G417),IF($B417="RAB Long",SUMIFS('RAB Prices Long'!Y:Y,'RAB Prices Long'!$B:$B,'All Prices combined'!$D417,'RAB Prices Long'!$E:$E,'All Prices combined'!$G417)))),2)</f>
        <v>0</v>
      </c>
      <c r="W417" s="2">
        <f>ROUND(IF($B417="Annuity",SUMIFS('Annuity Prices'!Z:Z,'Annuity Prices'!$B:$B,$D417,'Annuity Prices'!$E:$E,$G417),IF($B417="RAB Short",SUMIFS('RAB Prices Short'!Z:Z,'RAB Prices Short'!$B:$B,'All Prices combined'!$D417,'RAB Prices Short'!$E:$E,'All Prices combined'!$G417),IF($B417="RAB Long",SUMIFS('RAB Prices Long'!Z:Z,'RAB Prices Long'!$B:$B,'All Prices combined'!$D417,'RAB Prices Long'!$E:$E,'All Prices combined'!$G417)))),2)</f>
        <v>0</v>
      </c>
      <c r="X417" s="2">
        <f>ROUND(IF($B417="Annuity",SUMIFS('Annuity Prices'!AA:AA,'Annuity Prices'!$B:$B,$D417,'Annuity Prices'!$E:$E,$G417),IF($B417="RAB Short",SUMIFS('RAB Prices Short'!AA:AA,'RAB Prices Short'!$B:$B,'All Prices combined'!$D417,'RAB Prices Short'!$E:$E,'All Prices combined'!$G417),IF($B417="RAB Long",SUMIFS('RAB Prices Long'!AA:AA,'RAB Prices Long'!$B:$B,'All Prices combined'!$D417,'RAB Prices Long'!$E:$E,'All Prices combined'!$G417)))),2)</f>
        <v>0</v>
      </c>
      <c r="Y417" s="2">
        <f>ROUND(IF($B417="Annuity",SUMIFS('Annuity Prices'!AB:AB,'Annuity Prices'!$B:$B,$D417,'Annuity Prices'!$E:$E,$G417),IF($B417="RAB Short",SUMIFS('RAB Prices Short'!AB:AB,'RAB Prices Short'!$B:$B,'All Prices combined'!$D417,'RAB Prices Short'!$E:$E,'All Prices combined'!$G417),IF($B417="RAB Long",SUMIFS('RAB Prices Long'!AB:AB,'RAB Prices Long'!$B:$B,'All Prices combined'!$D417,'RAB Prices Long'!$E:$E,'All Prices combined'!$G417)))),2)</f>
        <v>0</v>
      </c>
      <c r="Z417" s="2">
        <f>ROUND(IF($B417="Annuity",SUMIFS('Annuity Prices'!AC:AC,'Annuity Prices'!$B:$B,$D417,'Annuity Prices'!$E:$E,$G417),IF($B417="RAB Short",SUMIFS('RAB Prices Short'!AC:AC,'RAB Prices Short'!$B:$B,'All Prices combined'!$D417,'RAB Prices Short'!$E:$E,'All Prices combined'!$G417),IF($B417="RAB Long",SUMIFS('RAB Prices Long'!AC:AC,'RAB Prices Long'!$B:$B,'All Prices combined'!$D417,'RAB Prices Long'!$E:$E,'All Prices combined'!$G417)))),2)</f>
        <v>0</v>
      </c>
      <c r="AA417" s="2">
        <f>ROUND(IF($B417="Annuity",SUMIFS('Annuity Prices'!AD:AD,'Annuity Prices'!$B:$B,$D417,'Annuity Prices'!$E:$E,$G417),IF($B417="RAB Short",SUMIFS('RAB Prices Short'!AD:AD,'RAB Prices Short'!$B:$B,'All Prices combined'!$D417,'RAB Prices Short'!$E:$E,'All Prices combined'!$G417),IF($B417="RAB Long",SUMIFS('RAB Prices Long'!AD:AD,'RAB Prices Long'!$B:$B,'All Prices combined'!$D417,'RAB Prices Long'!$E:$E,'All Prices combined'!$G417)))),2)</f>
        <v>0</v>
      </c>
      <c r="AB417" s="2">
        <f>ROUND(IF($B417="Annuity",SUMIFS('Annuity Prices'!AE:AE,'Annuity Prices'!$B:$B,$D417,'Annuity Prices'!$E:$E,$G417),IF($B417="RAB Short",SUMIFS('RAB Prices Short'!AE:AE,'RAB Prices Short'!$B:$B,'All Prices combined'!$D417,'RAB Prices Short'!$E:$E,'All Prices combined'!$G417),IF($B417="RAB Long",SUMIFS('RAB Prices Long'!AE:AE,'RAB Prices Long'!$B:$B,'All Prices combined'!$D417,'RAB Prices Long'!$E:$E,'All Prices combined'!$G417)))),2)</f>
        <v>0</v>
      </c>
      <c r="AC417" s="2">
        <f>ROUND(IF($B417="Annuity",SUMIFS('Annuity Prices'!AF:AF,'Annuity Prices'!$B:$B,$D417,'Annuity Prices'!$E:$E,$G417),IF($B417="RAB Short",SUMIFS('RAB Prices Short'!AF:AF,'RAB Prices Short'!$B:$B,'All Prices combined'!$D417,'RAB Prices Short'!$E:$E,'All Prices combined'!$G417),IF($B417="RAB Long",SUMIFS('RAB Prices Long'!AF:AF,'RAB Prices Long'!$B:$B,'All Prices combined'!$D417,'RAB Prices Long'!$E:$E,'All Prices combined'!$G417)))),2)</f>
        <v>0</v>
      </c>
      <c r="AD417" s="2">
        <f>ROUND(IF($B417="Annuity",SUMIFS('Annuity Prices'!AG:AG,'Annuity Prices'!$B:$B,$D417,'Annuity Prices'!$E:$E,$G417),IF($B417="RAB Short",SUMIFS('RAB Prices Short'!AG:AG,'RAB Prices Short'!$B:$B,'All Prices combined'!$D417,'RAB Prices Short'!$E:$E,'All Prices combined'!$G417),IF($B417="RAB Long",SUMIFS('RAB Prices Long'!AG:AG,'RAB Prices Long'!$B:$B,'All Prices combined'!$D417,'RAB Prices Long'!$E:$E,'All Prices combined'!$G417)))),2)</f>
        <v>0</v>
      </c>
      <c r="AE417" s="2">
        <f>ROUND(IF($B417="Annuity",SUMIFS('Annuity Prices'!AH:AH,'Annuity Prices'!$B:$B,$D417,'Annuity Prices'!$E:$E,$G417),IF($B417="RAB Short",SUMIFS('RAB Prices Short'!AH:AH,'RAB Prices Short'!$B:$B,'All Prices combined'!$D417,'RAB Prices Short'!$E:$E,'All Prices combined'!$G417),IF($B417="RAB Long",SUMIFS('RAB Prices Long'!AH:AH,'RAB Prices Long'!$B:$B,'All Prices combined'!$D417,'RAB Prices Long'!$E:$E,'All Prices combined'!$G417)))),2)</f>
        <v>0</v>
      </c>
      <c r="AF417" s="2">
        <f>ROUND(IF($B417="Annuity",SUMIFS('Annuity Prices'!AI:AI,'Annuity Prices'!$B:$B,$D417,'Annuity Prices'!$E:$E,$G417),IF($B417="RAB Short",SUMIFS('RAB Prices Short'!AI:AI,'RAB Prices Short'!$B:$B,'All Prices combined'!$D417,'RAB Prices Short'!$E:$E,'All Prices combined'!$G417),IF($B417="RAB Long",SUMIFS('RAB Prices Long'!AI:AI,'RAB Prices Long'!$B:$B,'All Prices combined'!$D417,'RAB Prices Long'!$E:$E,'All Prices combined'!$G417)))),2)</f>
        <v>0</v>
      </c>
      <c r="AG417" s="2">
        <f>ROUND(IF($B417="Annuity",SUMIFS('Annuity Prices'!AJ:AJ,'Annuity Prices'!$B:$B,$D417,'Annuity Prices'!$E:$E,$G417),IF($B417="RAB Short",SUMIFS('RAB Prices Short'!AJ:AJ,'RAB Prices Short'!$B:$B,'All Prices combined'!$D417,'RAB Prices Short'!$E:$E,'All Prices combined'!$G417),IF($B417="RAB Long",SUMIFS('RAB Prices Long'!AJ:AJ,'RAB Prices Long'!$B:$B,'All Prices combined'!$D417,'RAB Prices Long'!$E:$E,'All Prices combined'!$G417)))),2)</f>
        <v>0</v>
      </c>
      <c r="AH417" s="2">
        <f>ROUND(IF($B417="Annuity",SUMIFS('Annuity Prices'!AK:AK,'Annuity Prices'!$B:$B,$D417,'Annuity Prices'!$E:$E,$G417),IF($B417="RAB Short",SUMIFS('RAB Prices Short'!AK:AK,'RAB Prices Short'!$B:$B,'All Prices combined'!$D417,'RAB Prices Short'!$E:$E,'All Prices combined'!$G417),IF($B417="RAB Long",SUMIFS('RAB Prices Long'!AK:AK,'RAB Prices Long'!$B:$B,'All Prices combined'!$D417,'RAB Prices Long'!$E:$E,'All Prices combined'!$G417)))),2)</f>
        <v>0</v>
      </c>
      <c r="AI417" s="2">
        <f>ROUND(IF($B417="Annuity",SUMIFS('Annuity Prices'!AL:AL,'Annuity Prices'!$B:$B,$D417,'Annuity Prices'!$E:$E,$G417),IF($B417="RAB Short",SUMIFS('RAB Prices Short'!AL:AL,'RAB Prices Short'!$B:$B,'All Prices combined'!$D417,'RAB Prices Short'!$E:$E,'All Prices combined'!$G417),IF($B417="RAB Long",SUMIFS('RAB Prices Long'!AL:AL,'RAB Prices Long'!$B:$B,'All Prices combined'!$D417,'RAB Prices Long'!$E:$E,'All Prices combined'!$G417)))),2)</f>
        <v>0</v>
      </c>
      <c r="AJ417" s="2">
        <f>ROUND(IF($B417="Annuity",SUMIFS('Annuity Prices'!AM:AM,'Annuity Prices'!$B:$B,$D417,'Annuity Prices'!$E:$E,$G417),IF($B417="RAB Short",SUMIFS('RAB Prices Short'!AM:AM,'RAB Prices Short'!$B:$B,'All Prices combined'!$D417,'RAB Prices Short'!$E:$E,'All Prices combined'!$G417),IF($B417="RAB Long",SUMIFS('RAB Prices Long'!AM:AM,'RAB Prices Long'!$B:$B,'All Prices combined'!$D417,'RAB Prices Long'!$E:$E,'All Prices combined'!$G417)))),2)</f>
        <v>0</v>
      </c>
      <c r="AK417" s="2">
        <f>ROUND(IF($B417="Annuity",SUMIFS('Annuity Prices'!AN:AN,'Annuity Prices'!$B:$B,$D417,'Annuity Prices'!$E:$E,$G417),IF($B417="RAB Short",SUMIFS('RAB Prices Short'!AN:AN,'RAB Prices Short'!$B:$B,'All Prices combined'!$D417,'RAB Prices Short'!$E:$E,'All Prices combined'!$G417),IF($B417="RAB Long",SUMIFS('RAB Prices Long'!AN:AN,'RAB Prices Long'!$B:$B,'All Prices combined'!$D417,'RAB Prices Long'!$E:$E,'All Prices combined'!$G417)))),2)</f>
        <v>0</v>
      </c>
      <c r="AL417" s="2">
        <f>ROUND(IF($B417="Annuity",SUMIFS('Annuity Prices'!AO:AO,'Annuity Prices'!$B:$B,$D417,'Annuity Prices'!$E:$E,$G417),IF($B417="RAB Short",SUMIFS('RAB Prices Short'!AO:AO,'RAB Prices Short'!$B:$B,'All Prices combined'!$D417,'RAB Prices Short'!$E:$E,'All Prices combined'!$G417),IF($B417="RAB Long",SUMIFS('RAB Prices Long'!AO:AO,'RAB Prices Long'!$B:$B,'All Prices combined'!$D417,'RAB Prices Long'!$E:$E,'All Prices combined'!$G417)))),2)</f>
        <v>0</v>
      </c>
      <c r="AM417" s="2">
        <f>ROUND(IF($B417="Annuity",SUMIFS('Annuity Prices'!AP:AP,'Annuity Prices'!$B:$B,$D417,'Annuity Prices'!$E:$E,$G417),IF($B417="RAB Short",SUMIFS('RAB Prices Short'!AP:AP,'RAB Prices Short'!$B:$B,'All Prices combined'!$D417,'RAB Prices Short'!$E:$E,'All Prices combined'!$G417),IF($B417="RAB Long",SUMIFS('RAB Prices Long'!AP:AP,'RAB Prices Long'!$B:$B,'All Prices combined'!$D417,'RAB Prices Long'!$E:$E,'All Prices combined'!$G417)))),2)</f>
        <v>0</v>
      </c>
      <c r="AN417" s="2">
        <f>ROUND(IF($B417="Annuity",SUMIFS('Annuity Prices'!AQ:AQ,'Annuity Prices'!$B:$B,$D417,'Annuity Prices'!$E:$E,$G417),IF($B417="RAB Short",SUMIFS('RAB Prices Short'!AQ:AQ,'RAB Prices Short'!$B:$B,'All Prices combined'!$D417,'RAB Prices Short'!$E:$E,'All Prices combined'!$G417),IF($B417="RAB Long",SUMIFS('RAB Prices Long'!AQ:AQ,'RAB Prices Long'!$B:$B,'All Prices combined'!$D417,'RAB Prices Long'!$E:$E,'All Prices combined'!$G417)))),2)</f>
        <v>0</v>
      </c>
      <c r="AO417" s="2">
        <f>ROUND(IF($B417="Annuity",SUMIFS('Annuity Prices'!AR:AR,'Annuity Prices'!$B:$B,$D417,'Annuity Prices'!$E:$E,$G417),IF($B417="RAB Short",SUMIFS('RAB Prices Short'!AR:AR,'RAB Prices Short'!$B:$B,'All Prices combined'!$D417,'RAB Prices Short'!$E:$E,'All Prices combined'!$G417),IF($B417="RAB Long",SUMIFS('RAB Prices Long'!AR:AR,'RAB Prices Long'!$B:$B,'All Prices combined'!$D417,'RAB Prices Long'!$E:$E,'All Prices combined'!$G417)))),2)</f>
        <v>0</v>
      </c>
      <c r="AP417" s="2">
        <f>ROUND(IF($B417="Annuity",SUMIFS('Annuity Prices'!AS:AS,'Annuity Prices'!$B:$B,$D417,'Annuity Prices'!$E:$E,$G417),IF($B417="RAB Short",SUMIFS('RAB Prices Short'!AS:AS,'RAB Prices Short'!$B:$B,'All Prices combined'!$D417,'RAB Prices Short'!$E:$E,'All Prices combined'!$G417),IF($B417="RAB Long",SUMIFS('RAB Prices Long'!AS:AS,'RAB Prices Long'!$B:$B,'All Prices combined'!$D417,'RAB Prices Long'!$E:$E,'All Prices combined'!$G417)))),2)</f>
        <v>0</v>
      </c>
      <c r="AQ417" s="2">
        <f>ROUND(IF($B417="Annuity",SUMIFS('Annuity Prices'!AT:AT,'Annuity Prices'!$B:$B,$D417,'Annuity Prices'!$E:$E,$G417),IF($B417="RAB Short",SUMIFS('RAB Prices Short'!AT:AT,'RAB Prices Short'!$B:$B,'All Prices combined'!$D417,'RAB Prices Short'!$E:$E,'All Prices combined'!$G417),IF($B417="RAB Long",SUMIFS('RAB Prices Long'!AT:AT,'RAB Prices Long'!$B:$B,'All Prices combined'!$D417,'RAB Prices Long'!$E:$E,'All Prices combined'!$G417)))),2)</f>
        <v>0</v>
      </c>
      <c r="AR417" s="2">
        <f>ROUND(IF($B417="Annuity",SUMIFS('Annuity Prices'!AU:AU,'Annuity Prices'!$B:$B,$D417,'Annuity Prices'!$E:$E,$G417),IF($B417="RAB Short",SUMIFS('RAB Prices Short'!AU:AU,'RAB Prices Short'!$B:$B,'All Prices combined'!$D417,'RAB Prices Short'!$E:$E,'All Prices combined'!$G417),IF($B417="RAB Long",SUMIFS('RAB Prices Long'!AU:AU,'RAB Prices Long'!$B:$B,'All Prices combined'!$D417,'RAB Prices Long'!$E:$E,'All Prices combined'!$G417)))),2)</f>
        <v>0</v>
      </c>
      <c r="AS417" s="2">
        <f>ROUND(IF($B417="Annuity",SUMIFS('Annuity Prices'!AV:AV,'Annuity Prices'!$B:$B,$D417,'Annuity Prices'!$E:$E,$G417),IF($B417="RAB Short",SUMIFS('RAB Prices Short'!AV:AV,'RAB Prices Short'!$B:$B,'All Prices combined'!$D417,'RAB Prices Short'!$E:$E,'All Prices combined'!$G417),IF($B417="RAB Long",SUMIFS('RAB Prices Long'!AV:AV,'RAB Prices Long'!$B:$B,'All Prices combined'!$D417,'RAB Prices Long'!$E:$E,'All Prices combined'!$G417)))),2)</f>
        <v>0</v>
      </c>
      <c r="AT417" s="2">
        <f>ROUND(IF($B417="Annuity",SUMIFS('Annuity Prices'!AW:AW,'Annuity Prices'!$B:$B,$D417,'Annuity Prices'!$E:$E,$G417),IF($B417="RAB Short",SUMIFS('RAB Prices Short'!AW:AW,'RAB Prices Short'!$B:$B,'All Prices combined'!$D417,'RAB Prices Short'!$E:$E,'All Prices combined'!$G417),IF($B417="RAB Long",SUMIFS('RAB Prices Long'!AW:AW,'RAB Prices Long'!$B:$B,'All Prices combined'!$D417,'RAB Prices Long'!$E:$E,'All Prices combined'!$G417)))),2)</f>
        <v>0</v>
      </c>
      <c r="AU417" s="2">
        <f>ROUND(IF($B417="Annuity",SUMIFS('Annuity Prices'!AX:AX,'Annuity Prices'!$B:$B,$D417,'Annuity Prices'!$E:$E,$G417),IF($B417="RAB Short",SUMIFS('RAB Prices Short'!AX:AX,'RAB Prices Short'!$B:$B,'All Prices combined'!$D417,'RAB Prices Short'!$E:$E,'All Prices combined'!$G417),IF($B417="RAB Long",SUMIFS('RAB Prices Long'!AX:AX,'RAB Prices Long'!$B:$B,'All Prices combined'!$D417,'RAB Prices Long'!$E:$E,'All Prices combined'!$G417)))),2)</f>
        <v>0</v>
      </c>
      <c r="AV417" s="2">
        <f>ROUND(IF($B417="Annuity",SUMIFS('Annuity Prices'!AY:AY,'Annuity Prices'!$B:$B,$D417,'Annuity Prices'!$E:$E,$G417),IF($B417="RAB Short",SUMIFS('RAB Prices Short'!AY:AY,'RAB Prices Short'!$B:$B,'All Prices combined'!$D417,'RAB Prices Short'!$E:$E,'All Prices combined'!$G417),IF($B417="RAB Long",SUMIFS('RAB Prices Long'!AY:AY,'RAB Prices Long'!$B:$B,'All Prices combined'!$D417,'RAB Prices Long'!$E:$E,'All Prices combined'!$G417)))),2)</f>
        <v>0</v>
      </c>
      <c r="AW417" s="2">
        <f>ROUND(IF($B417="Annuity",SUMIFS('Annuity Prices'!AZ:AZ,'Annuity Prices'!$B:$B,$D417,'Annuity Prices'!$E:$E,$G417),IF($B417="RAB Short",SUMIFS('RAB Prices Short'!AZ:AZ,'RAB Prices Short'!$B:$B,'All Prices combined'!$D417,'RAB Prices Short'!$E:$E,'All Prices combined'!$G417),IF($B417="RAB Long",SUMIFS('RAB Prices Long'!AZ:AZ,'RAB Prices Long'!$B:$B,'All Prices combined'!$D417,'RAB Prices Long'!$E:$E,'All Prices combined'!$G417)))),2)</f>
        <v>0</v>
      </c>
      <c r="AX417" s="2">
        <f>ROUND(IF($B417="Annuity",SUMIFS('Annuity Prices'!BA:BA,'Annuity Prices'!$B:$B,$D417,'Annuity Prices'!$E:$E,$G417),IF($B417="RAB Short",SUMIFS('RAB Prices Short'!BA:BA,'RAB Prices Short'!$B:$B,'All Prices combined'!$D417,'RAB Prices Short'!$E:$E,'All Prices combined'!$G417),IF($B417="RAB Long",SUMIFS('RAB Prices Long'!BA:BA,'RAB Prices Long'!$B:$B,'All Prices combined'!$D417,'RAB Prices Long'!$E:$E,'All Prices combined'!$G417)))),2)</f>
        <v>0</v>
      </c>
      <c r="AY417" s="2">
        <f>ROUND(IF($B417="Annuity",SUMIFS('Annuity Prices'!BB:BB,'Annuity Prices'!$B:$B,$D417,'Annuity Prices'!$E:$E,$G417),IF($B417="RAB Short",SUMIFS('RAB Prices Short'!BB:BB,'RAB Prices Short'!$B:$B,'All Prices combined'!$D417,'RAB Prices Short'!$E:$E,'All Prices combined'!$G417),IF($B417="RAB Long",SUMIFS('RAB Prices Long'!BB:BB,'RAB Prices Long'!$B:$B,'All Prices combined'!$D417,'RAB Prices Long'!$E:$E,'All Prices combined'!$G417)))),2)</f>
        <v>0</v>
      </c>
      <c r="AZ417" s="2">
        <f>ROUND(IF($B417="Annuity",SUMIFS('Annuity Prices'!BC:BC,'Annuity Prices'!$B:$B,$D417,'Annuity Prices'!$E:$E,$G417),IF($B417="RAB Short",SUMIFS('RAB Prices Short'!BC:BC,'RAB Prices Short'!$B:$B,'All Prices combined'!$D417,'RAB Prices Short'!$E:$E,'All Prices combined'!$G417),IF($B417="RAB Long",SUMIFS('RAB Prices Long'!BC:BC,'RAB Prices Long'!$B:$B,'All Prices combined'!$D417,'RAB Prices Long'!$E:$E,'All Prices combined'!$G417)))),2)</f>
        <v>0</v>
      </c>
      <c r="BA417" s="2">
        <f>ROUND(IF($B417="Annuity",SUMIFS('Annuity Prices'!BD:BD,'Annuity Prices'!$B:$B,$D417,'Annuity Prices'!$E:$E,$G417),IF($B417="RAB Short",SUMIFS('RAB Prices Short'!BD:BD,'RAB Prices Short'!$B:$B,'All Prices combined'!$D417,'RAB Prices Short'!$E:$E,'All Prices combined'!$G417),IF($B417="RAB Long",SUMIFS('RAB Prices Long'!BD:BD,'RAB Prices Long'!$B:$B,'All Prices combined'!$D417,'RAB Prices Long'!$E:$E,'All Prices combined'!$G417)))),2)</f>
        <v>0</v>
      </c>
      <c r="BB417" s="2">
        <f>ROUND(IF($B417="Annuity",SUMIFS('Annuity Prices'!BE:BE,'Annuity Prices'!$B:$B,$D417,'Annuity Prices'!$E:$E,$G417),IF($B417="RAB Short",SUMIFS('RAB Prices Short'!BE:BE,'RAB Prices Short'!$B:$B,'All Prices combined'!$D417,'RAB Prices Short'!$E:$E,'All Prices combined'!$G417),IF($B417="RAB Long",SUMIFS('RAB Prices Long'!BE:BE,'RAB Prices Long'!$B:$B,'All Prices combined'!$D417,'RAB Prices Long'!$E:$E,'All Prices combined'!$G417)))),2)</f>
        <v>0</v>
      </c>
      <c r="BC417" s="2">
        <f>ROUND(IF($B417="Annuity",SUMIFS('Annuity Prices'!BF:BF,'Annuity Prices'!$B:$B,$D417,'Annuity Prices'!$E:$E,$G417),IF($B417="RAB Short",SUMIFS('RAB Prices Short'!BF:BF,'RAB Prices Short'!$B:$B,'All Prices combined'!$D417,'RAB Prices Short'!$E:$E,'All Prices combined'!$G417),IF($B417="RAB Long",SUMIFS('RAB Prices Long'!BF:BF,'RAB Prices Long'!$B:$B,'All Prices combined'!$D417,'RAB Prices Long'!$E:$E,'All Prices combined'!$G417)))),2)</f>
        <v>0</v>
      </c>
      <c r="BD417" s="2">
        <f>ROUND(IF($B417="Annuity",SUMIFS('Annuity Prices'!BG:BG,'Annuity Prices'!$B:$B,$D417,'Annuity Prices'!$E:$E,$G417),IF($B417="RAB Short",SUMIFS('RAB Prices Short'!BG:BG,'RAB Prices Short'!$B:$B,'All Prices combined'!$D417,'RAB Prices Short'!$E:$E,'All Prices combined'!$G417),IF($B417="RAB Long",SUMIFS('RAB Prices Long'!BG:BG,'RAB Prices Long'!$B:$B,'All Prices combined'!$D417,'RAB Prices Long'!$E:$E,'All Prices combined'!$G417)))),2)</f>
        <v>0</v>
      </c>
      <c r="BE417" s="2">
        <f>ROUND(IF($B417="Annuity",SUMIFS('Annuity Prices'!BH:BH,'Annuity Prices'!$B:$B,$D417,'Annuity Prices'!$E:$E,$G417),IF($B417="RAB Short",SUMIFS('RAB Prices Short'!BH:BH,'RAB Prices Short'!$B:$B,'All Prices combined'!$D417,'RAB Prices Short'!$E:$E,'All Prices combined'!$G417),IF($B417="RAB Long",SUMIFS('RAB Prices Long'!BH:BH,'RAB Prices Long'!$B:$B,'All Prices combined'!$D417,'RAB Prices Long'!$E:$E,'All Prices combined'!$G417)))),2)</f>
        <v>0</v>
      </c>
      <c r="BF417" s="2">
        <f>ROUND(IF($B417="Annuity",SUMIFS('Annuity Prices'!BI:BI,'Annuity Prices'!$B:$B,$D417,'Annuity Prices'!$E:$E,$G417),IF($B417="RAB Short",SUMIFS('RAB Prices Short'!BI:BI,'RAB Prices Short'!$B:$B,'All Prices combined'!$D417,'RAB Prices Short'!$E:$E,'All Prices combined'!$G417),IF($B417="RAB Long",SUMIFS('RAB Prices Long'!BI:BI,'RAB Prices Long'!$B:$B,'All Prices combined'!$D417,'RAB Prices Long'!$E:$E,'All Prices combined'!$G417)))),2)</f>
        <v>0</v>
      </c>
      <c r="BG417" s="2">
        <f>ROUND(IF($B417="Annuity",SUMIFS('Annuity Prices'!BJ:BJ,'Annuity Prices'!$B:$B,$D417,'Annuity Prices'!$E:$E,$G417),IF($B417="RAB Short",SUMIFS('RAB Prices Short'!BJ:BJ,'RAB Prices Short'!$B:$B,'All Prices combined'!$D417,'RAB Prices Short'!$E:$E,'All Prices combined'!$G417),IF($B417="RAB Long",SUMIFS('RAB Prices Long'!BJ:BJ,'RAB Prices Long'!$B:$B,'All Prices combined'!$D417,'RAB Prices Long'!$E:$E,'All Prices combined'!$G417)))),2)</f>
        <v>0</v>
      </c>
      <c r="BH417" s="2">
        <f>ROUND(IF($B417="Annuity",SUMIFS('Annuity Prices'!BK:BK,'Annuity Prices'!$B:$B,$D417,'Annuity Prices'!$E:$E,$G417),IF($B417="RAB Short",SUMIFS('RAB Prices Short'!BK:BK,'RAB Prices Short'!$B:$B,'All Prices combined'!$D417,'RAB Prices Short'!$E:$E,'All Prices combined'!$G417),IF($B417="RAB Long",SUMIFS('RAB Prices Long'!BK:BK,'RAB Prices Long'!$B:$B,'All Prices combined'!$D417,'RAB Prices Long'!$E:$E,'All Prices combined'!$G417)))),2)</f>
        <v>0</v>
      </c>
      <c r="BI417" s="2">
        <f>ROUND(IF($B417="Annuity",SUMIFS('Annuity Prices'!BL:BL,'Annuity Prices'!$B:$B,$D417,'Annuity Prices'!$E:$E,$G417),IF($B417="RAB Short",SUMIFS('RAB Prices Short'!BL:BL,'RAB Prices Short'!$B:$B,'All Prices combined'!$D417,'RAB Prices Short'!$E:$E,'All Prices combined'!$G417),IF($B417="RAB Long",SUMIFS('RAB Prices Long'!BL:BL,'RAB Prices Long'!$B:$B,'All Prices combined'!$D417,'RAB Prices Long'!$E:$E,'All Prices combined'!$G417)))),2)</f>
        <v>0</v>
      </c>
      <c r="BJ417" s="2">
        <f>ROUND(IF($B417="Annuity",SUMIFS('Annuity Prices'!BM:BM,'Annuity Prices'!$B:$B,$D417,'Annuity Prices'!$E:$E,$G417),IF($B417="RAB Short",SUMIFS('RAB Prices Short'!BM:BM,'RAB Prices Short'!$B:$B,'All Prices combined'!$D417,'RAB Prices Short'!$E:$E,'All Prices combined'!$G417),IF($B417="RAB Long",SUMIFS('RAB Prices Long'!BM:BM,'RAB Prices Long'!$B:$B,'All Prices combined'!$D417,'RAB Prices Long'!$E:$E,'All Prices combined'!$G417)))),2)</f>
        <v>0</v>
      </c>
      <c r="BK417" s="2">
        <f>ROUND(IF($B417="Annuity",SUMIFS('Annuity Prices'!BN:BN,'Annuity Prices'!$B:$B,$D417,'Annuity Prices'!$E:$E,$G417),IF($B417="RAB Short",SUMIFS('RAB Prices Short'!BN:BN,'RAB Prices Short'!$B:$B,'All Prices combined'!$D417,'RAB Prices Short'!$E:$E,'All Prices combined'!$G417),IF($B417="RAB Long",SUMIFS('RAB Prices Long'!BN:BN,'RAB Prices Long'!$B:$B,'All Prices combined'!$D417,'RAB Prices Long'!$E:$E,'All Prices combined'!$G417)))),2)</f>
        <v>0</v>
      </c>
      <c r="BL417" s="2">
        <f>ROUND(IF($B417="Annuity",SUMIFS('Annuity Prices'!BO:BO,'Annuity Prices'!$B:$B,$D417,'Annuity Prices'!$E:$E,$G417),IF($B417="RAB Short",SUMIFS('RAB Prices Short'!BO:BO,'RAB Prices Short'!$B:$B,'All Prices combined'!$D417,'RAB Prices Short'!$E:$E,'All Prices combined'!$G417),IF($B417="RAB Long",SUMIFS('RAB Prices Long'!BO:BO,'RAB Prices Long'!$B:$B,'All Prices combined'!$D417,'RAB Prices Long'!$E:$E,'All Prices combined'!$G417)))),2)</f>
        <v>0</v>
      </c>
      <c r="BM417" s="2">
        <f>ROUND(IF($B417="Annuity",SUMIFS('Annuity Prices'!BP:BP,'Annuity Prices'!$B:$B,$D417,'Annuity Prices'!$E:$E,$G417),IF($B417="RAB Short",SUMIFS('RAB Prices Short'!BP:BP,'RAB Prices Short'!$B:$B,'All Prices combined'!$D417,'RAB Prices Short'!$E:$E,'All Prices combined'!$G417),IF($B417="RAB Long",SUMIFS('RAB Prices Long'!BP:BP,'RAB Prices Long'!$B:$B,'All Prices combined'!$D417,'RAB Prices Long'!$E:$E,'All Prices combined'!$G417)))),2)</f>
        <v>0</v>
      </c>
      <c r="BN417" s="2">
        <f>ROUND(IF($B417="Annuity",SUMIFS('Annuity Prices'!BQ:BQ,'Annuity Prices'!$B:$B,$D417,'Annuity Prices'!$E:$E,$G417),IF($B417="RAB Short",SUMIFS('RAB Prices Short'!BQ:BQ,'RAB Prices Short'!$B:$B,'All Prices combined'!$D417,'RAB Prices Short'!$E:$E,'All Prices combined'!$G417),IF($B417="RAB Long",SUMIFS('RAB Prices Long'!BQ:BQ,'RAB Prices Long'!$B:$B,'All Prices combined'!$D417,'RAB Prices Long'!$E:$E,'All Prices combined'!$G417)))),2)</f>
        <v>0</v>
      </c>
      <c r="BO417" s="2">
        <f>ROUND(IF($B417="Annuity",SUMIFS('Annuity Prices'!BR:BR,'Annuity Prices'!$B:$B,$D417,'Annuity Prices'!$E:$E,$G417),IF($B417="RAB Short",SUMIFS('RAB Prices Short'!BR:BR,'RAB Prices Short'!$B:$B,'All Prices combined'!$D417,'RAB Prices Short'!$E:$E,'All Prices combined'!$G417),IF($B417="RAB Long",SUMIFS('RAB Prices Long'!BR:BR,'RAB Prices Long'!$B:$B,'All Prices combined'!$D417,'RAB Prices Long'!$E:$E,'All Prices combined'!$G417)))),2)</f>
        <v>0</v>
      </c>
      <c r="BP417" s="2">
        <f>ROUND(IF($B417="Annuity",SUMIFS('Annuity Prices'!BS:BS,'Annuity Prices'!$B:$B,$D417,'Annuity Prices'!$E:$E,$G417),IF($B417="RAB Short",SUMIFS('RAB Prices Short'!BS:BS,'RAB Prices Short'!$B:$B,'All Prices combined'!$D417,'RAB Prices Short'!$E:$E,'All Prices combined'!$G417),IF($B417="RAB Long",SUMIFS('RAB Prices Long'!BS:BS,'RAB Prices Long'!$B:$B,'All Prices combined'!$D417,'RAB Prices Long'!$E:$E,'All Prices combined'!$G417)))),2)</f>
        <v>0</v>
      </c>
      <c r="BQ417" s="2">
        <f>ROUND(IF($B417="Annuity",SUMIFS('Annuity Prices'!BT:BT,'Annuity Prices'!$B:$B,$D417,'Annuity Prices'!$E:$E,$G417),IF($B417="RAB Short",SUMIFS('RAB Prices Short'!BT:BT,'RAB Prices Short'!$B:$B,'All Prices combined'!$D417,'RAB Prices Short'!$E:$E,'All Prices combined'!$G417),IF($B417="RAB Long",SUMIFS('RAB Prices Long'!BT:BT,'RAB Prices Long'!$B:$B,'All Prices combined'!$D417,'RAB Prices Long'!$E:$E,'All Prices combined'!$G417)))),2)</f>
        <v>0</v>
      </c>
      <c r="BR417" s="2">
        <f>ROUND(IF($B417="Annuity",SUMIFS('Annuity Prices'!BU:BU,'Annuity Prices'!$B:$B,$D417,'Annuity Prices'!$E:$E,$G417),IF($B417="RAB Short",SUMIFS('RAB Prices Short'!BU:BU,'RAB Prices Short'!$B:$B,'All Prices combined'!$D417,'RAB Prices Short'!$E:$E,'All Prices combined'!$G417),IF($B417="RAB Long",SUMIFS('RAB Prices Long'!BU:BU,'RAB Prices Long'!$B:$B,'All Prices combined'!$D417,'RAB Prices Long'!$E:$E,'All Prices combined'!$G417)))),2)</f>
        <v>0</v>
      </c>
      <c r="BS417" s="2">
        <f>ROUND(IF($B417="Annuity",SUMIFS('Annuity Prices'!BV:BV,'Annuity Prices'!$B:$B,$D417,'Annuity Prices'!$E:$E,$G417),IF($B417="RAB Short",SUMIFS('RAB Prices Short'!BV:BV,'RAB Prices Short'!$B:$B,'All Prices combined'!$D417,'RAB Prices Short'!$E:$E,'All Prices combined'!$G417),IF($B417="RAB Long",SUMIFS('RAB Prices Long'!BV:BV,'RAB Prices Long'!$B:$B,'All Prices combined'!$D417,'RAB Prices Long'!$E:$E,'All Prices combined'!$G417)))),2)</f>
        <v>0</v>
      </c>
      <c r="BT417" s="2">
        <f>ROUND(IF($B417="Annuity",SUMIFS('Annuity Prices'!BW:BW,'Annuity Prices'!$B:$B,$D417,'Annuity Prices'!$E:$E,$G417),IF($B417="RAB Short",SUMIFS('RAB Prices Short'!BW:BW,'RAB Prices Short'!$B:$B,'All Prices combined'!$D417,'RAB Prices Short'!$E:$E,'All Prices combined'!$G417),IF($B417="RAB Long",SUMIFS('RAB Prices Long'!BW:BW,'RAB Prices Long'!$B:$B,'All Prices combined'!$D417,'RAB Prices Long'!$E:$E,'All Prices combined'!$G417)))),2)</f>
        <v>0</v>
      </c>
      <c r="BU417" s="2">
        <f>ROUND(IF($B417="Annuity",SUMIFS('Annuity Prices'!BX:BX,'Annuity Prices'!$B:$B,$D417,'Annuity Prices'!$E:$E,$G417),IF($B417="RAB Short",SUMIFS('RAB Prices Short'!BX:BX,'RAB Prices Short'!$B:$B,'All Prices combined'!$D417,'RAB Prices Short'!$E:$E,'All Prices combined'!$G417),IF($B417="RAB Long",SUMIFS('RAB Prices Long'!BX:BX,'RAB Prices Long'!$B:$B,'All Prices combined'!$D417,'RAB Prices Long'!$E:$E,'All Prices combined'!$G417)))),2)</f>
        <v>0</v>
      </c>
    </row>
    <row r="418" spans="2:73" x14ac:dyDescent="0.25">
      <c r="B418" t="s">
        <v>45</v>
      </c>
      <c r="C418">
        <v>9</v>
      </c>
      <c r="D418" t="s">
        <v>149</v>
      </c>
      <c r="E418" t="s">
        <v>148</v>
      </c>
      <c r="G418" t="s">
        <v>38</v>
      </c>
      <c r="H418" t="s">
        <v>150</v>
      </c>
      <c r="I418" s="2">
        <f>ROUND(IF($B418="Annuity",SUMIFS('Annuity Prices'!L:L,'Annuity Prices'!$B:$B,$D418,'Annuity Prices'!$E:$E,$G418),IF($B418="RAB Short",SUMIFS('RAB Prices Short'!L:L,'RAB Prices Short'!$B:$B,'All Prices combined'!$D418,'RAB Prices Short'!$E:$E,'All Prices combined'!$G418),IF($B418="RAB Long",SUMIFS('RAB Prices Long'!L:L,'RAB Prices Long'!$B:$B,'All Prices combined'!$D418,'RAB Prices Long'!$E:$E,'All Prices combined'!$G418)))),2)</f>
        <v>0</v>
      </c>
      <c r="J418" s="2">
        <f>ROUND(IF($B418="Annuity",SUMIFS('Annuity Prices'!M:M,'Annuity Prices'!$B:$B,$D418,'Annuity Prices'!$E:$E,$G418),IF($B418="RAB Short",SUMIFS('RAB Prices Short'!M:M,'RAB Prices Short'!$B:$B,'All Prices combined'!$D418,'RAB Prices Short'!$E:$E,'All Prices combined'!$G418),IF($B418="RAB Long",SUMIFS('RAB Prices Long'!M:M,'RAB Prices Long'!$B:$B,'All Prices combined'!$D418,'RAB Prices Long'!$E:$E,'All Prices combined'!$G418)))),2)</f>
        <v>0</v>
      </c>
      <c r="K418" s="2">
        <f>ROUND(IF($B418="Annuity",SUMIFS('Annuity Prices'!N:N,'Annuity Prices'!$B:$B,$D418,'Annuity Prices'!$E:$E,$G418),IF($B418="RAB Short",SUMIFS('RAB Prices Short'!N:N,'RAB Prices Short'!$B:$B,'All Prices combined'!$D418,'RAB Prices Short'!$E:$E,'All Prices combined'!$G418),IF($B418="RAB Long",SUMIFS('RAB Prices Long'!N:N,'RAB Prices Long'!$B:$B,'All Prices combined'!$D418,'RAB Prices Long'!$E:$E,'All Prices combined'!$G418)))),2)</f>
        <v>83.29</v>
      </c>
      <c r="L418" s="2">
        <f>ROUND(IF($B418="Annuity",SUMIFS('Annuity Prices'!O:O,'Annuity Prices'!$B:$B,$D418,'Annuity Prices'!$E:$E,$G418),IF($B418="RAB Short",SUMIFS('RAB Prices Short'!O:O,'RAB Prices Short'!$B:$B,'All Prices combined'!$D418,'RAB Prices Short'!$E:$E,'All Prices combined'!$G418),IF($B418="RAB Long",SUMIFS('RAB Prices Long'!O:O,'RAB Prices Long'!$B:$B,'All Prices combined'!$D418,'RAB Prices Long'!$E:$E,'All Prices combined'!$G418)))),2)</f>
        <v>85.68</v>
      </c>
      <c r="M418" s="2">
        <f>ROUND(IF($B418="Annuity",SUMIFS('Annuity Prices'!P:P,'Annuity Prices'!$B:$B,$D418,'Annuity Prices'!$E:$E,$G418),IF($B418="RAB Short",SUMIFS('RAB Prices Short'!P:P,'RAB Prices Short'!$B:$B,'All Prices combined'!$D418,'RAB Prices Short'!$E:$E,'All Prices combined'!$G418),IF($B418="RAB Long",SUMIFS('RAB Prices Long'!P:P,'RAB Prices Long'!$B:$B,'All Prices combined'!$D418,'RAB Prices Long'!$E:$E,'All Prices combined'!$G418)))),2)</f>
        <v>103.15</v>
      </c>
      <c r="N418" s="2">
        <f>ROUND(IF($B418="Annuity",SUMIFS('Annuity Prices'!Q:Q,'Annuity Prices'!$B:$B,$D418,'Annuity Prices'!$E:$E,$G418),IF($B418="RAB Short",SUMIFS('RAB Prices Short'!Q:Q,'RAB Prices Short'!$B:$B,'All Prices combined'!$D418,'RAB Prices Short'!$E:$E,'All Prices combined'!$G418),IF($B418="RAB Long",SUMIFS('RAB Prices Long'!Q:Q,'RAB Prices Long'!$B:$B,'All Prices combined'!$D418,'RAB Prices Long'!$E:$E,'All Prices combined'!$G418)))),2)</f>
        <v>105.73</v>
      </c>
      <c r="O418" s="2">
        <f>ROUND(IF($B418="Annuity",SUMIFS('Annuity Prices'!R:R,'Annuity Prices'!$B:$B,$D418,'Annuity Prices'!$E:$E,$G418),IF($B418="RAB Short",SUMIFS('RAB Prices Short'!R:R,'RAB Prices Short'!$B:$B,'All Prices combined'!$D418,'RAB Prices Short'!$E:$E,'All Prices combined'!$G418),IF($B418="RAB Long",SUMIFS('RAB Prices Long'!R:R,'RAB Prices Long'!$B:$B,'All Prices combined'!$D418,'RAB Prices Long'!$E:$E,'All Prices combined'!$G418)))),2)</f>
        <v>108.38</v>
      </c>
      <c r="P418" s="2">
        <f>ROUND(IF($B418="Annuity",SUMIFS('Annuity Prices'!S:S,'Annuity Prices'!$B:$B,$D418,'Annuity Prices'!$E:$E,$G418),IF($B418="RAB Short",SUMIFS('RAB Prices Short'!S:S,'RAB Prices Short'!$B:$B,'All Prices combined'!$D418,'RAB Prices Short'!$E:$E,'All Prices combined'!$G418),IF($B418="RAB Long",SUMIFS('RAB Prices Long'!S:S,'RAB Prices Long'!$B:$B,'All Prices combined'!$D418,'RAB Prices Long'!$E:$E,'All Prices combined'!$G418)))),2)</f>
        <v>111.08</v>
      </c>
      <c r="Q418" s="2">
        <f>ROUND(IF($B418="Annuity",SUMIFS('Annuity Prices'!T:T,'Annuity Prices'!$B:$B,$D418,'Annuity Prices'!$E:$E,$G418),IF($B418="RAB Short",SUMIFS('RAB Prices Short'!T:T,'RAB Prices Short'!$B:$B,'All Prices combined'!$D418,'RAB Prices Short'!$E:$E,'All Prices combined'!$G418),IF($B418="RAB Long",SUMIFS('RAB Prices Long'!T:T,'RAB Prices Long'!$B:$B,'All Prices combined'!$D418,'RAB Prices Long'!$E:$E,'All Prices combined'!$G418)))),2)</f>
        <v>126.17</v>
      </c>
      <c r="R418" s="2">
        <f>ROUND(IF($B418="Annuity",SUMIFS('Annuity Prices'!U:U,'Annuity Prices'!$B:$B,$D418,'Annuity Prices'!$E:$E,$G418),IF($B418="RAB Short",SUMIFS('RAB Prices Short'!U:U,'RAB Prices Short'!$B:$B,'All Prices combined'!$D418,'RAB Prices Short'!$E:$E,'All Prices combined'!$G418),IF($B418="RAB Long",SUMIFS('RAB Prices Long'!U:U,'RAB Prices Long'!$B:$B,'All Prices combined'!$D418,'RAB Prices Long'!$E:$E,'All Prices combined'!$G418)))),2)</f>
        <v>129.32</v>
      </c>
      <c r="S418" s="2">
        <f>ROUND(IF($B418="Annuity",SUMIFS('Annuity Prices'!V:V,'Annuity Prices'!$B:$B,$D418,'Annuity Prices'!$E:$E,$G418),IF($B418="RAB Short",SUMIFS('RAB Prices Short'!V:V,'RAB Prices Short'!$B:$B,'All Prices combined'!$D418,'RAB Prices Short'!$E:$E,'All Prices combined'!$G418),IF($B418="RAB Long",SUMIFS('RAB Prices Long'!V:V,'RAB Prices Long'!$B:$B,'All Prices combined'!$D418,'RAB Prices Long'!$E:$E,'All Prices combined'!$G418)))),2)</f>
        <v>132.56</v>
      </c>
      <c r="T418" s="2">
        <f>ROUND(IF($B418="Annuity",SUMIFS('Annuity Prices'!W:W,'Annuity Prices'!$B:$B,$D418,'Annuity Prices'!$E:$E,$G418),IF($B418="RAB Short",SUMIFS('RAB Prices Short'!W:W,'RAB Prices Short'!$B:$B,'All Prices combined'!$D418,'RAB Prices Short'!$E:$E,'All Prices combined'!$G418),IF($B418="RAB Long",SUMIFS('RAB Prices Long'!W:W,'RAB Prices Long'!$B:$B,'All Prices combined'!$D418,'RAB Prices Long'!$E:$E,'All Prices combined'!$G418)))),2)</f>
        <v>135.87</v>
      </c>
      <c r="U418" s="2">
        <f>ROUND(IF($B418="Annuity",SUMIFS('Annuity Prices'!X:X,'Annuity Prices'!$B:$B,$D418,'Annuity Prices'!$E:$E,$G418),IF($B418="RAB Short",SUMIFS('RAB Prices Short'!X:X,'RAB Prices Short'!$B:$B,'All Prices combined'!$D418,'RAB Prices Short'!$E:$E,'All Prices combined'!$G418),IF($B418="RAB Long",SUMIFS('RAB Prices Long'!X:X,'RAB Prices Long'!$B:$B,'All Prices combined'!$D418,'RAB Prices Long'!$E:$E,'All Prices combined'!$G418)))),2)</f>
        <v>147.72999999999999</v>
      </c>
      <c r="V418" s="2">
        <f>ROUND(IF($B418="Annuity",SUMIFS('Annuity Prices'!Y:Y,'Annuity Prices'!$B:$B,$D418,'Annuity Prices'!$E:$E,$G418),IF($B418="RAB Short",SUMIFS('RAB Prices Short'!Y:Y,'RAB Prices Short'!$B:$B,'All Prices combined'!$D418,'RAB Prices Short'!$E:$E,'All Prices combined'!$G418),IF($B418="RAB Long",SUMIFS('RAB Prices Long'!Y:Y,'RAB Prices Long'!$B:$B,'All Prices combined'!$D418,'RAB Prices Long'!$E:$E,'All Prices combined'!$G418)))),2)</f>
        <v>151.41999999999999</v>
      </c>
      <c r="W418" s="2">
        <f>ROUND(IF($B418="Annuity",SUMIFS('Annuity Prices'!Z:Z,'Annuity Prices'!$B:$B,$D418,'Annuity Prices'!$E:$E,$G418),IF($B418="RAB Short",SUMIFS('RAB Prices Short'!Z:Z,'RAB Prices Short'!$B:$B,'All Prices combined'!$D418,'RAB Prices Short'!$E:$E,'All Prices combined'!$G418),IF($B418="RAB Long",SUMIFS('RAB Prices Long'!Z:Z,'RAB Prices Long'!$B:$B,'All Prices combined'!$D418,'RAB Prices Long'!$E:$E,'All Prices combined'!$G418)))),2)</f>
        <v>155.19999999999999</v>
      </c>
      <c r="X418" s="2">
        <f>ROUND(IF($B418="Annuity",SUMIFS('Annuity Prices'!AA:AA,'Annuity Prices'!$B:$B,$D418,'Annuity Prices'!$E:$E,$G418),IF($B418="RAB Short",SUMIFS('RAB Prices Short'!AA:AA,'RAB Prices Short'!$B:$B,'All Prices combined'!$D418,'RAB Prices Short'!$E:$E,'All Prices combined'!$G418),IF($B418="RAB Long",SUMIFS('RAB Prices Long'!AA:AA,'RAB Prices Long'!$B:$B,'All Prices combined'!$D418,'RAB Prices Long'!$E:$E,'All Prices combined'!$G418)))),2)</f>
        <v>159.08000000000001</v>
      </c>
      <c r="Y418" s="2">
        <f>ROUND(IF($B418="Annuity",SUMIFS('Annuity Prices'!AB:AB,'Annuity Prices'!$B:$B,$D418,'Annuity Prices'!$E:$E,$G418),IF($B418="RAB Short",SUMIFS('RAB Prices Short'!AB:AB,'RAB Prices Short'!$B:$B,'All Prices combined'!$D418,'RAB Prices Short'!$E:$E,'All Prices combined'!$G418),IF($B418="RAB Long",SUMIFS('RAB Prices Long'!AB:AB,'RAB Prices Long'!$B:$B,'All Prices combined'!$D418,'RAB Prices Long'!$E:$E,'All Prices combined'!$G418)))),2)</f>
        <v>175.94</v>
      </c>
      <c r="Z418" s="2">
        <f>ROUND(IF($B418="Annuity",SUMIFS('Annuity Prices'!AC:AC,'Annuity Prices'!$B:$B,$D418,'Annuity Prices'!$E:$E,$G418),IF($B418="RAB Short",SUMIFS('RAB Prices Short'!AC:AC,'RAB Prices Short'!$B:$B,'All Prices combined'!$D418,'RAB Prices Short'!$E:$E,'All Prices combined'!$G418),IF($B418="RAB Long",SUMIFS('RAB Prices Long'!AC:AC,'RAB Prices Long'!$B:$B,'All Prices combined'!$D418,'RAB Prices Long'!$E:$E,'All Prices combined'!$G418)))),2)</f>
        <v>180.34</v>
      </c>
      <c r="AA418" s="2">
        <f>ROUND(IF($B418="Annuity",SUMIFS('Annuity Prices'!AD:AD,'Annuity Prices'!$B:$B,$D418,'Annuity Prices'!$E:$E,$G418),IF($B418="RAB Short",SUMIFS('RAB Prices Short'!AD:AD,'RAB Prices Short'!$B:$B,'All Prices combined'!$D418,'RAB Prices Short'!$E:$E,'All Prices combined'!$G418),IF($B418="RAB Long",SUMIFS('RAB Prices Long'!AD:AD,'RAB Prices Long'!$B:$B,'All Prices combined'!$D418,'RAB Prices Long'!$E:$E,'All Prices combined'!$G418)))),2)</f>
        <v>184.85</v>
      </c>
      <c r="AB418" s="2">
        <f>ROUND(IF($B418="Annuity",SUMIFS('Annuity Prices'!AE:AE,'Annuity Prices'!$B:$B,$D418,'Annuity Prices'!$E:$E,$G418),IF($B418="RAB Short",SUMIFS('RAB Prices Short'!AE:AE,'RAB Prices Short'!$B:$B,'All Prices combined'!$D418,'RAB Prices Short'!$E:$E,'All Prices combined'!$G418),IF($B418="RAB Long",SUMIFS('RAB Prices Long'!AE:AE,'RAB Prices Long'!$B:$B,'All Prices combined'!$D418,'RAB Prices Long'!$E:$E,'All Prices combined'!$G418)))),2)</f>
        <v>189.47</v>
      </c>
      <c r="AC418" s="2">
        <f>ROUND(IF($B418="Annuity",SUMIFS('Annuity Prices'!AF:AF,'Annuity Prices'!$B:$B,$D418,'Annuity Prices'!$E:$E,$G418),IF($B418="RAB Short",SUMIFS('RAB Prices Short'!AF:AF,'RAB Prices Short'!$B:$B,'All Prices combined'!$D418,'RAB Prices Short'!$E:$E,'All Prices combined'!$G418),IF($B418="RAB Long",SUMIFS('RAB Prices Long'!AF:AF,'RAB Prices Long'!$B:$B,'All Prices combined'!$D418,'RAB Prices Long'!$E:$E,'All Prices combined'!$G418)))),2)</f>
        <v>204.49</v>
      </c>
      <c r="AD418" s="2">
        <f>ROUND(IF($B418="Annuity",SUMIFS('Annuity Prices'!AG:AG,'Annuity Prices'!$B:$B,$D418,'Annuity Prices'!$E:$E,$G418),IF($B418="RAB Short",SUMIFS('RAB Prices Short'!AG:AG,'RAB Prices Short'!$B:$B,'All Prices combined'!$D418,'RAB Prices Short'!$E:$E,'All Prices combined'!$G418),IF($B418="RAB Long",SUMIFS('RAB Prices Long'!AG:AG,'RAB Prices Long'!$B:$B,'All Prices combined'!$D418,'RAB Prices Long'!$E:$E,'All Prices combined'!$G418)))),2)</f>
        <v>209.6</v>
      </c>
      <c r="AE418" s="2">
        <f>ROUND(IF($B418="Annuity",SUMIFS('Annuity Prices'!AH:AH,'Annuity Prices'!$B:$B,$D418,'Annuity Prices'!$E:$E,$G418),IF($B418="RAB Short",SUMIFS('RAB Prices Short'!AH:AH,'RAB Prices Short'!$B:$B,'All Prices combined'!$D418,'RAB Prices Short'!$E:$E,'All Prices combined'!$G418),IF($B418="RAB Long",SUMIFS('RAB Prices Long'!AH:AH,'RAB Prices Long'!$B:$B,'All Prices combined'!$D418,'RAB Prices Long'!$E:$E,'All Prices combined'!$G418)))),2)</f>
        <v>214.84</v>
      </c>
      <c r="AF418" s="2">
        <f>ROUND(IF($B418="Annuity",SUMIFS('Annuity Prices'!AI:AI,'Annuity Prices'!$B:$B,$D418,'Annuity Prices'!$E:$E,$G418),IF($B418="RAB Short",SUMIFS('RAB Prices Short'!AI:AI,'RAB Prices Short'!$B:$B,'All Prices combined'!$D418,'RAB Prices Short'!$E:$E,'All Prices combined'!$G418),IF($B418="RAB Long",SUMIFS('RAB Prices Long'!AI:AI,'RAB Prices Long'!$B:$B,'All Prices combined'!$D418,'RAB Prices Long'!$E:$E,'All Prices combined'!$G418)))),2)</f>
        <v>220.21</v>
      </c>
      <c r="AG418" s="2">
        <f>ROUND(IF($B418="Annuity",SUMIFS('Annuity Prices'!AJ:AJ,'Annuity Prices'!$B:$B,$D418,'Annuity Prices'!$E:$E,$G418),IF($B418="RAB Short",SUMIFS('RAB Prices Short'!AJ:AJ,'RAB Prices Short'!$B:$B,'All Prices combined'!$D418,'RAB Prices Short'!$E:$E,'All Prices combined'!$G418),IF($B418="RAB Long",SUMIFS('RAB Prices Long'!AJ:AJ,'RAB Prices Long'!$B:$B,'All Prices combined'!$D418,'RAB Prices Long'!$E:$E,'All Prices combined'!$G418)))),2)</f>
        <v>230.09</v>
      </c>
      <c r="AH418" s="2">
        <f>ROUND(IF($B418="Annuity",SUMIFS('Annuity Prices'!AK:AK,'Annuity Prices'!$B:$B,$D418,'Annuity Prices'!$E:$E,$G418),IF($B418="RAB Short",SUMIFS('RAB Prices Short'!AK:AK,'RAB Prices Short'!$B:$B,'All Prices combined'!$D418,'RAB Prices Short'!$E:$E,'All Prices combined'!$G418),IF($B418="RAB Long",SUMIFS('RAB Prices Long'!AK:AK,'RAB Prices Long'!$B:$B,'All Prices combined'!$D418,'RAB Prices Long'!$E:$E,'All Prices combined'!$G418)))),2)</f>
        <v>235.84</v>
      </c>
      <c r="AI418" s="2">
        <f>ROUND(IF($B418="Annuity",SUMIFS('Annuity Prices'!AL:AL,'Annuity Prices'!$B:$B,$D418,'Annuity Prices'!$E:$E,$G418),IF($B418="RAB Short",SUMIFS('RAB Prices Short'!AL:AL,'RAB Prices Short'!$B:$B,'All Prices combined'!$D418,'RAB Prices Short'!$E:$E,'All Prices combined'!$G418),IF($B418="RAB Long",SUMIFS('RAB Prices Long'!AL:AL,'RAB Prices Long'!$B:$B,'All Prices combined'!$D418,'RAB Prices Long'!$E:$E,'All Prices combined'!$G418)))),2)</f>
        <v>241.73</v>
      </c>
      <c r="AJ418" s="2">
        <f>ROUND(IF($B418="Annuity",SUMIFS('Annuity Prices'!AM:AM,'Annuity Prices'!$B:$B,$D418,'Annuity Prices'!$E:$E,$G418),IF($B418="RAB Short",SUMIFS('RAB Prices Short'!AM:AM,'RAB Prices Short'!$B:$B,'All Prices combined'!$D418,'RAB Prices Short'!$E:$E,'All Prices combined'!$G418),IF($B418="RAB Long",SUMIFS('RAB Prices Long'!AM:AM,'RAB Prices Long'!$B:$B,'All Prices combined'!$D418,'RAB Prices Long'!$E:$E,'All Prices combined'!$G418)))),2)</f>
        <v>247.78</v>
      </c>
      <c r="AK418" s="2">
        <f>ROUND(IF($B418="Annuity",SUMIFS('Annuity Prices'!AN:AN,'Annuity Prices'!$B:$B,$D418,'Annuity Prices'!$E:$E,$G418),IF($B418="RAB Short",SUMIFS('RAB Prices Short'!AN:AN,'RAB Prices Short'!$B:$B,'All Prices combined'!$D418,'RAB Prices Short'!$E:$E,'All Prices combined'!$G418),IF($B418="RAB Long",SUMIFS('RAB Prices Long'!AN:AN,'RAB Prices Long'!$B:$B,'All Prices combined'!$D418,'RAB Prices Long'!$E:$E,'All Prices combined'!$G418)))),2)</f>
        <v>228.38</v>
      </c>
      <c r="AL418" s="2">
        <f>ROUND(IF($B418="Annuity",SUMIFS('Annuity Prices'!AO:AO,'Annuity Prices'!$B:$B,$D418,'Annuity Prices'!$E:$E,$G418),IF($B418="RAB Short",SUMIFS('RAB Prices Short'!AO:AO,'RAB Prices Short'!$B:$B,'All Prices combined'!$D418,'RAB Prices Short'!$E:$E,'All Prices combined'!$G418),IF($B418="RAB Long",SUMIFS('RAB Prices Long'!AO:AO,'RAB Prices Long'!$B:$B,'All Prices combined'!$D418,'RAB Prices Long'!$E:$E,'All Prices combined'!$G418)))),2)</f>
        <v>234.09</v>
      </c>
      <c r="AM418" s="2">
        <f>ROUND(IF($B418="Annuity",SUMIFS('Annuity Prices'!AP:AP,'Annuity Prices'!$B:$B,$D418,'Annuity Prices'!$E:$E,$G418),IF($B418="RAB Short",SUMIFS('RAB Prices Short'!AP:AP,'RAB Prices Short'!$B:$B,'All Prices combined'!$D418,'RAB Prices Short'!$E:$E,'All Prices combined'!$G418),IF($B418="RAB Long",SUMIFS('RAB Prices Long'!AP:AP,'RAB Prices Long'!$B:$B,'All Prices combined'!$D418,'RAB Prices Long'!$E:$E,'All Prices combined'!$G418)))),2)</f>
        <v>239.94</v>
      </c>
      <c r="AN418" s="2">
        <f>ROUND(IF($B418="Annuity",SUMIFS('Annuity Prices'!AQ:AQ,'Annuity Prices'!$B:$B,$D418,'Annuity Prices'!$E:$E,$G418),IF($B418="RAB Short",SUMIFS('RAB Prices Short'!AQ:AQ,'RAB Prices Short'!$B:$B,'All Prices combined'!$D418,'RAB Prices Short'!$E:$E,'All Prices combined'!$G418),IF($B418="RAB Long",SUMIFS('RAB Prices Long'!AQ:AQ,'RAB Prices Long'!$B:$B,'All Prices combined'!$D418,'RAB Prices Long'!$E:$E,'All Prices combined'!$G418)))),2)</f>
        <v>245.94</v>
      </c>
      <c r="AO418" s="2">
        <f>ROUND(IF($B418="Annuity",SUMIFS('Annuity Prices'!AR:AR,'Annuity Prices'!$B:$B,$D418,'Annuity Prices'!$E:$E,$G418),IF($B418="RAB Short",SUMIFS('RAB Prices Short'!AR:AR,'RAB Prices Short'!$B:$B,'All Prices combined'!$D418,'RAB Prices Short'!$E:$E,'All Prices combined'!$G418),IF($B418="RAB Long",SUMIFS('RAB Prices Long'!AR:AR,'RAB Prices Long'!$B:$B,'All Prices combined'!$D418,'RAB Prices Long'!$E:$E,'All Prices combined'!$G418)))),2)</f>
        <v>0</v>
      </c>
      <c r="AP418" s="2">
        <f>ROUND(IF($B418="Annuity",SUMIFS('Annuity Prices'!AS:AS,'Annuity Prices'!$B:$B,$D418,'Annuity Prices'!$E:$E,$G418),IF($B418="RAB Short",SUMIFS('RAB Prices Short'!AS:AS,'RAB Prices Short'!$B:$B,'All Prices combined'!$D418,'RAB Prices Short'!$E:$E,'All Prices combined'!$G418),IF($B418="RAB Long",SUMIFS('RAB Prices Long'!AS:AS,'RAB Prices Long'!$B:$B,'All Prices combined'!$D418,'RAB Prices Long'!$E:$E,'All Prices combined'!$G418)))),2)</f>
        <v>0</v>
      </c>
      <c r="AQ418" s="2">
        <f>ROUND(IF($B418="Annuity",SUMIFS('Annuity Prices'!AT:AT,'Annuity Prices'!$B:$B,$D418,'Annuity Prices'!$E:$E,$G418),IF($B418="RAB Short",SUMIFS('RAB Prices Short'!AT:AT,'RAB Prices Short'!$B:$B,'All Prices combined'!$D418,'RAB Prices Short'!$E:$E,'All Prices combined'!$G418),IF($B418="RAB Long",SUMIFS('RAB Prices Long'!AT:AT,'RAB Prices Long'!$B:$B,'All Prices combined'!$D418,'RAB Prices Long'!$E:$E,'All Prices combined'!$G418)))),2)</f>
        <v>65.599999999999994</v>
      </c>
      <c r="AR418" s="2">
        <f>ROUND(IF($B418="Annuity",SUMIFS('Annuity Prices'!AU:AU,'Annuity Prices'!$B:$B,$D418,'Annuity Prices'!$E:$E,$G418),IF($B418="RAB Short",SUMIFS('RAB Prices Short'!AU:AU,'RAB Prices Short'!$B:$B,'All Prices combined'!$D418,'RAB Prices Short'!$E:$E,'All Prices combined'!$G418),IF($B418="RAB Long",SUMIFS('RAB Prices Long'!AU:AU,'RAB Prices Long'!$B:$B,'All Prices combined'!$D418,'RAB Prices Long'!$E:$E,'All Prices combined'!$G418)))),2)</f>
        <v>70.25</v>
      </c>
      <c r="AS418" s="2">
        <f>ROUND(IF($B418="Annuity",SUMIFS('Annuity Prices'!AV:AV,'Annuity Prices'!$B:$B,$D418,'Annuity Prices'!$E:$E,$G418),IF($B418="RAB Short",SUMIFS('RAB Prices Short'!AV:AV,'RAB Prices Short'!$B:$B,'All Prices combined'!$D418,'RAB Prices Short'!$E:$E,'All Prices combined'!$G418),IF($B418="RAB Long",SUMIFS('RAB Prices Long'!AV:AV,'RAB Prices Long'!$B:$B,'All Prices combined'!$D418,'RAB Prices Long'!$E:$E,'All Prices combined'!$G418)))),2)</f>
        <v>75.11</v>
      </c>
      <c r="AT418" s="2">
        <f>ROUND(IF($B418="Annuity",SUMIFS('Annuity Prices'!AW:AW,'Annuity Prices'!$B:$B,$D418,'Annuity Prices'!$E:$E,$G418),IF($B418="RAB Short",SUMIFS('RAB Prices Short'!AW:AW,'RAB Prices Short'!$B:$B,'All Prices combined'!$D418,'RAB Prices Short'!$E:$E,'All Prices combined'!$G418),IF($B418="RAB Long",SUMIFS('RAB Prices Long'!AW:AW,'RAB Prices Long'!$B:$B,'All Prices combined'!$D418,'RAB Prices Long'!$E:$E,'All Prices combined'!$G418)))),2)</f>
        <v>80.19</v>
      </c>
      <c r="AU418" s="2">
        <f>ROUND(IF($B418="Annuity",SUMIFS('Annuity Prices'!AX:AX,'Annuity Prices'!$B:$B,$D418,'Annuity Prices'!$E:$E,$G418),IF($B418="RAB Short",SUMIFS('RAB Prices Short'!AX:AX,'RAB Prices Short'!$B:$B,'All Prices combined'!$D418,'RAB Prices Short'!$E:$E,'All Prices combined'!$G418),IF($B418="RAB Long",SUMIFS('RAB Prices Long'!AX:AX,'RAB Prices Long'!$B:$B,'All Prices combined'!$D418,'RAB Prices Long'!$E:$E,'All Prices combined'!$G418)))),2)</f>
        <v>85.5</v>
      </c>
      <c r="AV418" s="2">
        <f>ROUND(IF($B418="Annuity",SUMIFS('Annuity Prices'!AY:AY,'Annuity Prices'!$B:$B,$D418,'Annuity Prices'!$E:$E,$G418),IF($B418="RAB Short",SUMIFS('RAB Prices Short'!AY:AY,'RAB Prices Short'!$B:$B,'All Prices combined'!$D418,'RAB Prices Short'!$E:$E,'All Prices combined'!$G418),IF($B418="RAB Long",SUMIFS('RAB Prices Long'!AY:AY,'RAB Prices Long'!$B:$B,'All Prices combined'!$D418,'RAB Prices Long'!$E:$E,'All Prices combined'!$G418)))),2)</f>
        <v>91.05</v>
      </c>
      <c r="AW418" s="2">
        <f>ROUND(IF($B418="Annuity",SUMIFS('Annuity Prices'!AZ:AZ,'Annuity Prices'!$B:$B,$D418,'Annuity Prices'!$E:$E,$G418),IF($B418="RAB Short",SUMIFS('RAB Prices Short'!AZ:AZ,'RAB Prices Short'!$B:$B,'All Prices combined'!$D418,'RAB Prices Short'!$E:$E,'All Prices combined'!$G418),IF($B418="RAB Long",SUMIFS('RAB Prices Long'!AZ:AZ,'RAB Prices Long'!$B:$B,'All Prices combined'!$D418,'RAB Prices Long'!$E:$E,'All Prices combined'!$G418)))),2)</f>
        <v>96.85</v>
      </c>
      <c r="AX418" s="2">
        <f>ROUND(IF($B418="Annuity",SUMIFS('Annuity Prices'!BA:BA,'Annuity Prices'!$B:$B,$D418,'Annuity Prices'!$E:$E,$G418),IF($B418="RAB Short",SUMIFS('RAB Prices Short'!BA:BA,'RAB Prices Short'!$B:$B,'All Prices combined'!$D418,'RAB Prices Short'!$E:$E,'All Prices combined'!$G418),IF($B418="RAB Long",SUMIFS('RAB Prices Long'!BA:BA,'RAB Prices Long'!$B:$B,'All Prices combined'!$D418,'RAB Prices Long'!$E:$E,'All Prices combined'!$G418)))),2)</f>
        <v>102.91</v>
      </c>
      <c r="AY418" s="2">
        <f>ROUND(IF($B418="Annuity",SUMIFS('Annuity Prices'!BB:BB,'Annuity Prices'!$B:$B,$D418,'Annuity Prices'!$E:$E,$G418),IF($B418="RAB Short",SUMIFS('RAB Prices Short'!BB:BB,'RAB Prices Short'!$B:$B,'All Prices combined'!$D418,'RAB Prices Short'!$E:$E,'All Prices combined'!$G418),IF($B418="RAB Long",SUMIFS('RAB Prices Long'!BB:BB,'RAB Prices Long'!$B:$B,'All Prices combined'!$D418,'RAB Prices Long'!$E:$E,'All Prices combined'!$G418)))),2)</f>
        <v>109.23</v>
      </c>
      <c r="AZ418" s="2">
        <f>ROUND(IF($B418="Annuity",SUMIFS('Annuity Prices'!BC:BC,'Annuity Prices'!$B:$B,$D418,'Annuity Prices'!$E:$E,$G418),IF($B418="RAB Short",SUMIFS('RAB Prices Short'!BC:BC,'RAB Prices Short'!$B:$B,'All Prices combined'!$D418,'RAB Prices Short'!$E:$E,'All Prices combined'!$G418),IF($B418="RAB Long",SUMIFS('RAB Prices Long'!BC:BC,'RAB Prices Long'!$B:$B,'All Prices combined'!$D418,'RAB Prices Long'!$E:$E,'All Prices combined'!$G418)))),2)</f>
        <v>115.83</v>
      </c>
      <c r="BA418" s="2">
        <f>ROUND(IF($B418="Annuity",SUMIFS('Annuity Prices'!BD:BD,'Annuity Prices'!$B:$B,$D418,'Annuity Prices'!$E:$E,$G418),IF($B418="RAB Short",SUMIFS('RAB Prices Short'!BD:BD,'RAB Prices Short'!$B:$B,'All Prices combined'!$D418,'RAB Prices Short'!$E:$E,'All Prices combined'!$G418),IF($B418="RAB Long",SUMIFS('RAB Prices Long'!BD:BD,'RAB Prices Long'!$B:$B,'All Prices combined'!$D418,'RAB Prices Long'!$E:$E,'All Prices combined'!$G418)))),2)</f>
        <v>122.72</v>
      </c>
      <c r="BB418" s="2">
        <f>ROUND(IF($B418="Annuity",SUMIFS('Annuity Prices'!BE:BE,'Annuity Prices'!$B:$B,$D418,'Annuity Prices'!$E:$E,$G418),IF($B418="RAB Short",SUMIFS('RAB Prices Short'!BE:BE,'RAB Prices Short'!$B:$B,'All Prices combined'!$D418,'RAB Prices Short'!$E:$E,'All Prices combined'!$G418),IF($B418="RAB Long",SUMIFS('RAB Prices Long'!BE:BE,'RAB Prices Long'!$B:$B,'All Prices combined'!$D418,'RAB Prices Long'!$E:$E,'All Prices combined'!$G418)))),2)</f>
        <v>129.91</v>
      </c>
      <c r="BC418" s="2">
        <f>ROUND(IF($B418="Annuity",SUMIFS('Annuity Prices'!BF:BF,'Annuity Prices'!$B:$B,$D418,'Annuity Prices'!$E:$E,$G418),IF($B418="RAB Short",SUMIFS('RAB Prices Short'!BF:BF,'RAB Prices Short'!$B:$B,'All Prices combined'!$D418,'RAB Prices Short'!$E:$E,'All Prices combined'!$G418),IF($B418="RAB Long",SUMIFS('RAB Prices Long'!BF:BF,'RAB Prices Long'!$B:$B,'All Prices combined'!$D418,'RAB Prices Long'!$E:$E,'All Prices combined'!$G418)))),2)</f>
        <v>137.41</v>
      </c>
      <c r="BD418" s="2">
        <f>ROUND(IF($B418="Annuity",SUMIFS('Annuity Prices'!BG:BG,'Annuity Prices'!$B:$B,$D418,'Annuity Prices'!$E:$E,$G418),IF($B418="RAB Short",SUMIFS('RAB Prices Short'!BG:BG,'RAB Prices Short'!$B:$B,'All Prices combined'!$D418,'RAB Prices Short'!$E:$E,'All Prices combined'!$G418),IF($B418="RAB Long",SUMIFS('RAB Prices Long'!BG:BG,'RAB Prices Long'!$B:$B,'All Prices combined'!$D418,'RAB Prices Long'!$E:$E,'All Prices combined'!$G418)))),2)</f>
        <v>145.24</v>
      </c>
      <c r="BE418" s="2">
        <f>ROUND(IF($B418="Annuity",SUMIFS('Annuity Prices'!BH:BH,'Annuity Prices'!$B:$B,$D418,'Annuity Prices'!$E:$E,$G418),IF($B418="RAB Short",SUMIFS('RAB Prices Short'!BH:BH,'RAB Prices Short'!$B:$B,'All Prices combined'!$D418,'RAB Prices Short'!$E:$E,'All Prices combined'!$G418),IF($B418="RAB Long",SUMIFS('RAB Prices Long'!BH:BH,'RAB Prices Long'!$B:$B,'All Prices combined'!$D418,'RAB Prices Long'!$E:$E,'All Prices combined'!$G418)))),2)</f>
        <v>153.4</v>
      </c>
      <c r="BF418" s="2">
        <f>ROUND(IF($B418="Annuity",SUMIFS('Annuity Prices'!BI:BI,'Annuity Prices'!$B:$B,$D418,'Annuity Prices'!$E:$E,$G418),IF($B418="RAB Short",SUMIFS('RAB Prices Short'!BI:BI,'RAB Prices Short'!$B:$B,'All Prices combined'!$D418,'RAB Prices Short'!$E:$E,'All Prices combined'!$G418),IF($B418="RAB Long",SUMIFS('RAB Prices Long'!BI:BI,'RAB Prices Long'!$B:$B,'All Prices combined'!$D418,'RAB Prices Long'!$E:$E,'All Prices combined'!$G418)))),2)</f>
        <v>161.91</v>
      </c>
      <c r="BG418" s="2">
        <f>ROUND(IF($B418="Annuity",SUMIFS('Annuity Prices'!BJ:BJ,'Annuity Prices'!$B:$B,$D418,'Annuity Prices'!$E:$E,$G418),IF($B418="RAB Short",SUMIFS('RAB Prices Short'!BJ:BJ,'RAB Prices Short'!$B:$B,'All Prices combined'!$D418,'RAB Prices Short'!$E:$E,'All Prices combined'!$G418),IF($B418="RAB Long",SUMIFS('RAB Prices Long'!BJ:BJ,'RAB Prices Long'!$B:$B,'All Prices combined'!$D418,'RAB Prices Long'!$E:$E,'All Prices combined'!$G418)))),2)</f>
        <v>170.78</v>
      </c>
      <c r="BH418" s="2">
        <f>ROUND(IF($B418="Annuity",SUMIFS('Annuity Prices'!BK:BK,'Annuity Prices'!$B:$B,$D418,'Annuity Prices'!$E:$E,$G418),IF($B418="RAB Short",SUMIFS('RAB Prices Short'!BK:BK,'RAB Prices Short'!$B:$B,'All Prices combined'!$D418,'RAB Prices Short'!$E:$E,'All Prices combined'!$G418),IF($B418="RAB Long",SUMIFS('RAB Prices Long'!BK:BK,'RAB Prices Long'!$B:$B,'All Prices combined'!$D418,'RAB Prices Long'!$E:$E,'All Prices combined'!$G418)))),2)</f>
        <v>180.03</v>
      </c>
      <c r="BI418" s="2">
        <f>ROUND(IF($B418="Annuity",SUMIFS('Annuity Prices'!BL:BL,'Annuity Prices'!$B:$B,$D418,'Annuity Prices'!$E:$E,$G418),IF($B418="RAB Short",SUMIFS('RAB Prices Short'!BL:BL,'RAB Prices Short'!$B:$B,'All Prices combined'!$D418,'RAB Prices Short'!$E:$E,'All Prices combined'!$G418),IF($B418="RAB Long",SUMIFS('RAB Prices Long'!BL:BL,'RAB Prices Long'!$B:$B,'All Prices combined'!$D418,'RAB Prices Long'!$E:$E,'All Prices combined'!$G418)))),2)</f>
        <v>189.47</v>
      </c>
      <c r="BJ418" s="2">
        <f>ROUND(IF($B418="Annuity",SUMIFS('Annuity Prices'!BM:BM,'Annuity Prices'!$B:$B,$D418,'Annuity Prices'!$E:$E,$G418),IF($B418="RAB Short",SUMIFS('RAB Prices Short'!BM:BM,'RAB Prices Short'!$B:$B,'All Prices combined'!$D418,'RAB Prices Short'!$E:$E,'All Prices combined'!$G418),IF($B418="RAB Long",SUMIFS('RAB Prices Long'!BM:BM,'RAB Prices Long'!$B:$B,'All Prices combined'!$D418,'RAB Prices Long'!$E:$E,'All Prices combined'!$G418)))),2)</f>
        <v>199.51</v>
      </c>
      <c r="BK418" s="2">
        <f>ROUND(IF($B418="Annuity",SUMIFS('Annuity Prices'!BN:BN,'Annuity Prices'!$B:$B,$D418,'Annuity Prices'!$E:$E,$G418),IF($B418="RAB Short",SUMIFS('RAB Prices Short'!BN:BN,'RAB Prices Short'!$B:$B,'All Prices combined'!$D418,'RAB Prices Short'!$E:$E,'All Prices combined'!$G418),IF($B418="RAB Long",SUMIFS('RAB Prices Long'!BN:BN,'RAB Prices Long'!$B:$B,'All Prices combined'!$D418,'RAB Prices Long'!$E:$E,'All Prices combined'!$G418)))),2)</f>
        <v>209.6</v>
      </c>
      <c r="BL418" s="2">
        <f>ROUND(IF($B418="Annuity",SUMIFS('Annuity Prices'!BO:BO,'Annuity Prices'!$B:$B,$D418,'Annuity Prices'!$E:$E,$G418),IF($B418="RAB Short",SUMIFS('RAB Prices Short'!BO:BO,'RAB Prices Short'!$B:$B,'All Prices combined'!$D418,'RAB Prices Short'!$E:$E,'All Prices combined'!$G418),IF($B418="RAB Long",SUMIFS('RAB Prices Long'!BO:BO,'RAB Prices Long'!$B:$B,'All Prices combined'!$D418,'RAB Prices Long'!$E:$E,'All Prices combined'!$G418)))),2)</f>
        <v>214.84</v>
      </c>
      <c r="BM418" s="2">
        <f>ROUND(IF($B418="Annuity",SUMIFS('Annuity Prices'!BP:BP,'Annuity Prices'!$B:$B,$D418,'Annuity Prices'!$E:$E,$G418),IF($B418="RAB Short",SUMIFS('RAB Prices Short'!BP:BP,'RAB Prices Short'!$B:$B,'All Prices combined'!$D418,'RAB Prices Short'!$E:$E,'All Prices combined'!$G418),IF($B418="RAB Long",SUMIFS('RAB Prices Long'!BP:BP,'RAB Prices Long'!$B:$B,'All Prices combined'!$D418,'RAB Prices Long'!$E:$E,'All Prices combined'!$G418)))),2)</f>
        <v>220.21</v>
      </c>
      <c r="BN418" s="2">
        <f>ROUND(IF($B418="Annuity",SUMIFS('Annuity Prices'!BQ:BQ,'Annuity Prices'!$B:$B,$D418,'Annuity Prices'!$E:$E,$G418),IF($B418="RAB Short",SUMIFS('RAB Prices Short'!BQ:BQ,'RAB Prices Short'!$B:$B,'All Prices combined'!$D418,'RAB Prices Short'!$E:$E,'All Prices combined'!$G418),IF($B418="RAB Long",SUMIFS('RAB Prices Long'!BQ:BQ,'RAB Prices Long'!$B:$B,'All Prices combined'!$D418,'RAB Prices Long'!$E:$E,'All Prices combined'!$G418)))),2)</f>
        <v>230.09</v>
      </c>
      <c r="BO418" s="2">
        <f>ROUND(IF($B418="Annuity",SUMIFS('Annuity Prices'!BR:BR,'Annuity Prices'!$B:$B,$D418,'Annuity Prices'!$E:$E,$G418),IF($B418="RAB Short",SUMIFS('RAB Prices Short'!BR:BR,'RAB Prices Short'!$B:$B,'All Prices combined'!$D418,'RAB Prices Short'!$E:$E,'All Prices combined'!$G418),IF($B418="RAB Long",SUMIFS('RAB Prices Long'!BR:BR,'RAB Prices Long'!$B:$B,'All Prices combined'!$D418,'RAB Prices Long'!$E:$E,'All Prices combined'!$G418)))),2)</f>
        <v>235.84</v>
      </c>
      <c r="BP418" s="2">
        <f>ROUND(IF($B418="Annuity",SUMIFS('Annuity Prices'!BS:BS,'Annuity Prices'!$B:$B,$D418,'Annuity Prices'!$E:$E,$G418),IF($B418="RAB Short",SUMIFS('RAB Prices Short'!BS:BS,'RAB Prices Short'!$B:$B,'All Prices combined'!$D418,'RAB Prices Short'!$E:$E,'All Prices combined'!$G418),IF($B418="RAB Long",SUMIFS('RAB Prices Long'!BS:BS,'RAB Prices Long'!$B:$B,'All Prices combined'!$D418,'RAB Prices Long'!$E:$E,'All Prices combined'!$G418)))),2)</f>
        <v>241.73</v>
      </c>
      <c r="BQ418" s="2">
        <f>ROUND(IF($B418="Annuity",SUMIFS('Annuity Prices'!BT:BT,'Annuity Prices'!$B:$B,$D418,'Annuity Prices'!$E:$E,$G418),IF($B418="RAB Short",SUMIFS('RAB Prices Short'!BT:BT,'RAB Prices Short'!$B:$B,'All Prices combined'!$D418,'RAB Prices Short'!$E:$E,'All Prices combined'!$G418),IF($B418="RAB Long",SUMIFS('RAB Prices Long'!BT:BT,'RAB Prices Long'!$B:$B,'All Prices combined'!$D418,'RAB Prices Long'!$E:$E,'All Prices combined'!$G418)))),2)</f>
        <v>247.78</v>
      </c>
      <c r="BR418" s="2">
        <f>ROUND(IF($B418="Annuity",SUMIFS('Annuity Prices'!BU:BU,'Annuity Prices'!$B:$B,$D418,'Annuity Prices'!$E:$E,$G418),IF($B418="RAB Short",SUMIFS('RAB Prices Short'!BU:BU,'RAB Prices Short'!$B:$B,'All Prices combined'!$D418,'RAB Prices Short'!$E:$E,'All Prices combined'!$G418),IF($B418="RAB Long",SUMIFS('RAB Prices Long'!BU:BU,'RAB Prices Long'!$B:$B,'All Prices combined'!$D418,'RAB Prices Long'!$E:$E,'All Prices combined'!$G418)))),2)</f>
        <v>228.38</v>
      </c>
      <c r="BS418" s="2">
        <f>ROUND(IF($B418="Annuity",SUMIFS('Annuity Prices'!BV:BV,'Annuity Prices'!$B:$B,$D418,'Annuity Prices'!$E:$E,$G418),IF($B418="RAB Short",SUMIFS('RAB Prices Short'!BV:BV,'RAB Prices Short'!$B:$B,'All Prices combined'!$D418,'RAB Prices Short'!$E:$E,'All Prices combined'!$G418),IF($B418="RAB Long",SUMIFS('RAB Prices Long'!BV:BV,'RAB Prices Long'!$B:$B,'All Prices combined'!$D418,'RAB Prices Long'!$E:$E,'All Prices combined'!$G418)))),2)</f>
        <v>234.09</v>
      </c>
      <c r="BT418" s="2">
        <f>ROUND(IF($B418="Annuity",SUMIFS('Annuity Prices'!BW:BW,'Annuity Prices'!$B:$B,$D418,'Annuity Prices'!$E:$E,$G418),IF($B418="RAB Short",SUMIFS('RAB Prices Short'!BW:BW,'RAB Prices Short'!$B:$B,'All Prices combined'!$D418,'RAB Prices Short'!$E:$E,'All Prices combined'!$G418),IF($B418="RAB Long",SUMIFS('RAB Prices Long'!BW:BW,'RAB Prices Long'!$B:$B,'All Prices combined'!$D418,'RAB Prices Long'!$E:$E,'All Prices combined'!$G418)))),2)</f>
        <v>239.94</v>
      </c>
      <c r="BU418" s="2">
        <f>ROUND(IF($B418="Annuity",SUMIFS('Annuity Prices'!BX:BX,'Annuity Prices'!$B:$B,$D418,'Annuity Prices'!$E:$E,$G418),IF($B418="RAB Short",SUMIFS('RAB Prices Short'!BX:BX,'RAB Prices Short'!$B:$B,'All Prices combined'!$D418,'RAB Prices Short'!$E:$E,'All Prices combined'!$G418),IF($B418="RAB Long",SUMIFS('RAB Prices Long'!BX:BX,'RAB Prices Long'!$B:$B,'All Prices combined'!$D418,'RAB Prices Long'!$E:$E,'All Prices combined'!$G418)))),2)</f>
        <v>245.94</v>
      </c>
    </row>
    <row r="419" spans="2:73" x14ac:dyDescent="0.25">
      <c r="B419" t="s">
        <v>45</v>
      </c>
      <c r="C419">
        <v>9</v>
      </c>
      <c r="D419" t="s">
        <v>149</v>
      </c>
      <c r="E419" t="s">
        <v>148</v>
      </c>
      <c r="G419" t="s">
        <v>40</v>
      </c>
      <c r="I419" s="2">
        <f>ROUND(IF($B419="Annuity",SUMIFS('Annuity Prices'!L:L,'Annuity Prices'!$B:$B,$D419,'Annuity Prices'!$E:$E,$G419),IF($B419="RAB Short",SUMIFS('RAB Prices Short'!L:L,'RAB Prices Short'!$B:$B,'All Prices combined'!$D419,'RAB Prices Short'!$E:$E,'All Prices combined'!$G419),IF($B419="RAB Long",SUMIFS('RAB Prices Long'!L:L,'RAB Prices Long'!$B:$B,'All Prices combined'!$D419,'RAB Prices Long'!$E:$E,'All Prices combined'!$G419)))),2)</f>
        <v>0</v>
      </c>
      <c r="J419" s="2">
        <f>ROUND(IF($B419="Annuity",SUMIFS('Annuity Prices'!M:M,'Annuity Prices'!$B:$B,$D419,'Annuity Prices'!$E:$E,$G419),IF($B419="RAB Short",SUMIFS('RAB Prices Short'!M:M,'RAB Prices Short'!$B:$B,'All Prices combined'!$D419,'RAB Prices Short'!$E:$E,'All Prices combined'!$G419),IF($B419="RAB Long",SUMIFS('RAB Prices Long'!M:M,'RAB Prices Long'!$B:$B,'All Prices combined'!$D419,'RAB Prices Long'!$E:$E,'All Prices combined'!$G419)))),2)</f>
        <v>0</v>
      </c>
      <c r="K419" s="2">
        <f>ROUND(IF($B419="Annuity",SUMIFS('Annuity Prices'!N:N,'Annuity Prices'!$B:$B,$D419,'Annuity Prices'!$E:$E,$G419),IF($B419="RAB Short",SUMIFS('RAB Prices Short'!N:N,'RAB Prices Short'!$B:$B,'All Prices combined'!$D419,'RAB Prices Short'!$E:$E,'All Prices combined'!$G419),IF($B419="RAB Long",SUMIFS('RAB Prices Long'!N:N,'RAB Prices Long'!$B:$B,'All Prices combined'!$D419,'RAB Prices Long'!$E:$E,'All Prices combined'!$G419)))),2)</f>
        <v>2.06</v>
      </c>
      <c r="L419" s="2">
        <f>ROUND(IF($B419="Annuity",SUMIFS('Annuity Prices'!O:O,'Annuity Prices'!$B:$B,$D419,'Annuity Prices'!$E:$E,$G419),IF($B419="RAB Short",SUMIFS('RAB Prices Short'!O:O,'RAB Prices Short'!$B:$B,'All Prices combined'!$D419,'RAB Prices Short'!$E:$E,'All Prices combined'!$G419),IF($B419="RAB Long",SUMIFS('RAB Prices Long'!O:O,'RAB Prices Long'!$B:$B,'All Prices combined'!$D419,'RAB Prices Long'!$E:$E,'All Prices combined'!$G419)))),2)</f>
        <v>2.12</v>
      </c>
      <c r="M419" s="2">
        <f>ROUND(IF($B419="Annuity",SUMIFS('Annuity Prices'!P:P,'Annuity Prices'!$B:$B,$D419,'Annuity Prices'!$E:$E,$G419),IF($B419="RAB Short",SUMIFS('RAB Prices Short'!P:P,'RAB Prices Short'!$B:$B,'All Prices combined'!$D419,'RAB Prices Short'!$E:$E,'All Prices combined'!$G419),IF($B419="RAB Long",SUMIFS('RAB Prices Long'!P:P,'RAB Prices Long'!$B:$B,'All Prices combined'!$D419,'RAB Prices Long'!$E:$E,'All Prices combined'!$G419)))),2)</f>
        <v>2.16</v>
      </c>
      <c r="N419" s="2">
        <f>ROUND(IF($B419="Annuity",SUMIFS('Annuity Prices'!Q:Q,'Annuity Prices'!$B:$B,$D419,'Annuity Prices'!$E:$E,$G419),IF($B419="RAB Short",SUMIFS('RAB Prices Short'!Q:Q,'RAB Prices Short'!$B:$B,'All Prices combined'!$D419,'RAB Prices Short'!$E:$E,'All Prices combined'!$G419),IF($B419="RAB Long",SUMIFS('RAB Prices Long'!Q:Q,'RAB Prices Long'!$B:$B,'All Prices combined'!$D419,'RAB Prices Long'!$E:$E,'All Prices combined'!$G419)))),2)</f>
        <v>2.2200000000000002</v>
      </c>
      <c r="O419" s="2">
        <f>ROUND(IF($B419="Annuity",SUMIFS('Annuity Prices'!R:R,'Annuity Prices'!$B:$B,$D419,'Annuity Prices'!$E:$E,$G419),IF($B419="RAB Short",SUMIFS('RAB Prices Short'!R:R,'RAB Prices Short'!$B:$B,'All Prices combined'!$D419,'RAB Prices Short'!$E:$E,'All Prices combined'!$G419),IF($B419="RAB Long",SUMIFS('RAB Prices Long'!R:R,'RAB Prices Long'!$B:$B,'All Prices combined'!$D419,'RAB Prices Long'!$E:$E,'All Prices combined'!$G419)))),2)</f>
        <v>2.27</v>
      </c>
      <c r="P419" s="2">
        <f>ROUND(IF($B419="Annuity",SUMIFS('Annuity Prices'!S:S,'Annuity Prices'!$B:$B,$D419,'Annuity Prices'!$E:$E,$G419),IF($B419="RAB Short",SUMIFS('RAB Prices Short'!S:S,'RAB Prices Short'!$B:$B,'All Prices combined'!$D419,'RAB Prices Short'!$E:$E,'All Prices combined'!$G419),IF($B419="RAB Long",SUMIFS('RAB Prices Long'!S:S,'RAB Prices Long'!$B:$B,'All Prices combined'!$D419,'RAB Prices Long'!$E:$E,'All Prices combined'!$G419)))),2)</f>
        <v>2.33</v>
      </c>
      <c r="Q419" s="2">
        <f>ROUND(IF($B419="Annuity",SUMIFS('Annuity Prices'!T:T,'Annuity Prices'!$B:$B,$D419,'Annuity Prices'!$E:$E,$G419),IF($B419="RAB Short",SUMIFS('RAB Prices Short'!T:T,'RAB Prices Short'!$B:$B,'All Prices combined'!$D419,'RAB Prices Short'!$E:$E,'All Prices combined'!$G419),IF($B419="RAB Long",SUMIFS('RAB Prices Long'!T:T,'RAB Prices Long'!$B:$B,'All Prices combined'!$D419,'RAB Prices Long'!$E:$E,'All Prices combined'!$G419)))),2)</f>
        <v>2.37</v>
      </c>
      <c r="R419" s="2">
        <f>ROUND(IF($B419="Annuity",SUMIFS('Annuity Prices'!U:U,'Annuity Prices'!$B:$B,$D419,'Annuity Prices'!$E:$E,$G419),IF($B419="RAB Short",SUMIFS('RAB Prices Short'!U:U,'RAB Prices Short'!$B:$B,'All Prices combined'!$D419,'RAB Prices Short'!$E:$E,'All Prices combined'!$G419),IF($B419="RAB Long",SUMIFS('RAB Prices Long'!U:U,'RAB Prices Long'!$B:$B,'All Prices combined'!$D419,'RAB Prices Long'!$E:$E,'All Prices combined'!$G419)))),2)</f>
        <v>2.4300000000000002</v>
      </c>
      <c r="S419" s="2">
        <f>ROUND(IF($B419="Annuity",SUMIFS('Annuity Prices'!V:V,'Annuity Prices'!$B:$B,$D419,'Annuity Prices'!$E:$E,$G419),IF($B419="RAB Short",SUMIFS('RAB Prices Short'!V:V,'RAB Prices Short'!$B:$B,'All Prices combined'!$D419,'RAB Prices Short'!$E:$E,'All Prices combined'!$G419),IF($B419="RAB Long",SUMIFS('RAB Prices Long'!V:V,'RAB Prices Long'!$B:$B,'All Prices combined'!$D419,'RAB Prices Long'!$E:$E,'All Prices combined'!$G419)))),2)</f>
        <v>2.5</v>
      </c>
      <c r="T419" s="2">
        <f>ROUND(IF($B419="Annuity",SUMIFS('Annuity Prices'!W:W,'Annuity Prices'!$B:$B,$D419,'Annuity Prices'!$E:$E,$G419),IF($B419="RAB Short",SUMIFS('RAB Prices Short'!W:W,'RAB Prices Short'!$B:$B,'All Prices combined'!$D419,'RAB Prices Short'!$E:$E,'All Prices combined'!$G419),IF($B419="RAB Long",SUMIFS('RAB Prices Long'!W:W,'RAB Prices Long'!$B:$B,'All Prices combined'!$D419,'RAB Prices Long'!$E:$E,'All Prices combined'!$G419)))),2)</f>
        <v>2.56</v>
      </c>
      <c r="U419" s="2">
        <f>ROUND(IF($B419="Annuity",SUMIFS('Annuity Prices'!X:X,'Annuity Prices'!$B:$B,$D419,'Annuity Prices'!$E:$E,$G419),IF($B419="RAB Short",SUMIFS('RAB Prices Short'!X:X,'RAB Prices Short'!$B:$B,'All Prices combined'!$D419,'RAB Prices Short'!$E:$E,'All Prices combined'!$G419),IF($B419="RAB Long",SUMIFS('RAB Prices Long'!X:X,'RAB Prices Long'!$B:$B,'All Prices combined'!$D419,'RAB Prices Long'!$E:$E,'All Prices combined'!$G419)))),2)</f>
        <v>2.61</v>
      </c>
      <c r="V419" s="2">
        <f>ROUND(IF($B419="Annuity",SUMIFS('Annuity Prices'!Y:Y,'Annuity Prices'!$B:$B,$D419,'Annuity Prices'!$E:$E,$G419),IF($B419="RAB Short",SUMIFS('RAB Prices Short'!Y:Y,'RAB Prices Short'!$B:$B,'All Prices combined'!$D419,'RAB Prices Short'!$E:$E,'All Prices combined'!$G419),IF($B419="RAB Long",SUMIFS('RAB Prices Long'!Y:Y,'RAB Prices Long'!$B:$B,'All Prices combined'!$D419,'RAB Prices Long'!$E:$E,'All Prices combined'!$G419)))),2)</f>
        <v>2.67</v>
      </c>
      <c r="W419" s="2">
        <f>ROUND(IF($B419="Annuity",SUMIFS('Annuity Prices'!Z:Z,'Annuity Prices'!$B:$B,$D419,'Annuity Prices'!$E:$E,$G419),IF($B419="RAB Short",SUMIFS('RAB Prices Short'!Z:Z,'RAB Prices Short'!$B:$B,'All Prices combined'!$D419,'RAB Prices Short'!$E:$E,'All Prices combined'!$G419),IF($B419="RAB Long",SUMIFS('RAB Prices Long'!Z:Z,'RAB Prices Long'!$B:$B,'All Prices combined'!$D419,'RAB Prices Long'!$E:$E,'All Prices combined'!$G419)))),2)</f>
        <v>2.74</v>
      </c>
      <c r="X419" s="2">
        <f>ROUND(IF($B419="Annuity",SUMIFS('Annuity Prices'!AA:AA,'Annuity Prices'!$B:$B,$D419,'Annuity Prices'!$E:$E,$G419),IF($B419="RAB Short",SUMIFS('RAB Prices Short'!AA:AA,'RAB Prices Short'!$B:$B,'All Prices combined'!$D419,'RAB Prices Short'!$E:$E,'All Prices combined'!$G419),IF($B419="RAB Long",SUMIFS('RAB Prices Long'!AA:AA,'RAB Prices Long'!$B:$B,'All Prices combined'!$D419,'RAB Prices Long'!$E:$E,'All Prices combined'!$G419)))),2)</f>
        <v>2.81</v>
      </c>
      <c r="Y419" s="2">
        <f>ROUND(IF($B419="Annuity",SUMIFS('Annuity Prices'!AB:AB,'Annuity Prices'!$B:$B,$D419,'Annuity Prices'!$E:$E,$G419),IF($B419="RAB Short",SUMIFS('RAB Prices Short'!AB:AB,'RAB Prices Short'!$B:$B,'All Prices combined'!$D419,'RAB Prices Short'!$E:$E,'All Prices combined'!$G419),IF($B419="RAB Long",SUMIFS('RAB Prices Long'!AB:AB,'RAB Prices Long'!$B:$B,'All Prices combined'!$D419,'RAB Prices Long'!$E:$E,'All Prices combined'!$G419)))),2)</f>
        <v>2.86</v>
      </c>
      <c r="Z419" s="2">
        <f>ROUND(IF($B419="Annuity",SUMIFS('Annuity Prices'!AC:AC,'Annuity Prices'!$B:$B,$D419,'Annuity Prices'!$E:$E,$G419),IF($B419="RAB Short",SUMIFS('RAB Prices Short'!AC:AC,'RAB Prices Short'!$B:$B,'All Prices combined'!$D419,'RAB Prices Short'!$E:$E,'All Prices combined'!$G419),IF($B419="RAB Long",SUMIFS('RAB Prices Long'!AC:AC,'RAB Prices Long'!$B:$B,'All Prices combined'!$D419,'RAB Prices Long'!$E:$E,'All Prices combined'!$G419)))),2)</f>
        <v>2.94</v>
      </c>
      <c r="AA419" s="2">
        <f>ROUND(IF($B419="Annuity",SUMIFS('Annuity Prices'!AD:AD,'Annuity Prices'!$B:$B,$D419,'Annuity Prices'!$E:$E,$G419),IF($B419="RAB Short",SUMIFS('RAB Prices Short'!AD:AD,'RAB Prices Short'!$B:$B,'All Prices combined'!$D419,'RAB Prices Short'!$E:$E,'All Prices combined'!$G419),IF($B419="RAB Long",SUMIFS('RAB Prices Long'!AD:AD,'RAB Prices Long'!$B:$B,'All Prices combined'!$D419,'RAB Prices Long'!$E:$E,'All Prices combined'!$G419)))),2)</f>
        <v>3.01</v>
      </c>
      <c r="AB419" s="2">
        <f>ROUND(IF($B419="Annuity",SUMIFS('Annuity Prices'!AE:AE,'Annuity Prices'!$B:$B,$D419,'Annuity Prices'!$E:$E,$G419),IF($B419="RAB Short",SUMIFS('RAB Prices Short'!AE:AE,'RAB Prices Short'!$B:$B,'All Prices combined'!$D419,'RAB Prices Short'!$E:$E,'All Prices combined'!$G419),IF($B419="RAB Long",SUMIFS('RAB Prices Long'!AE:AE,'RAB Prices Long'!$B:$B,'All Prices combined'!$D419,'RAB Prices Long'!$E:$E,'All Prices combined'!$G419)))),2)</f>
        <v>3.08</v>
      </c>
      <c r="AC419" s="2">
        <f>ROUND(IF($B419="Annuity",SUMIFS('Annuity Prices'!AF:AF,'Annuity Prices'!$B:$B,$D419,'Annuity Prices'!$E:$E,$G419),IF($B419="RAB Short",SUMIFS('RAB Prices Short'!AF:AF,'RAB Prices Short'!$B:$B,'All Prices combined'!$D419,'RAB Prices Short'!$E:$E,'All Prices combined'!$G419),IF($B419="RAB Long",SUMIFS('RAB Prices Long'!AF:AF,'RAB Prices Long'!$B:$B,'All Prices combined'!$D419,'RAB Prices Long'!$E:$E,'All Prices combined'!$G419)))),2)</f>
        <v>3.15</v>
      </c>
      <c r="AD419" s="2">
        <f>ROUND(IF($B419="Annuity",SUMIFS('Annuity Prices'!AG:AG,'Annuity Prices'!$B:$B,$D419,'Annuity Prices'!$E:$E,$G419),IF($B419="RAB Short",SUMIFS('RAB Prices Short'!AG:AG,'RAB Prices Short'!$B:$B,'All Prices combined'!$D419,'RAB Prices Short'!$E:$E,'All Prices combined'!$G419),IF($B419="RAB Long",SUMIFS('RAB Prices Long'!AG:AG,'RAB Prices Long'!$B:$B,'All Prices combined'!$D419,'RAB Prices Long'!$E:$E,'All Prices combined'!$G419)))),2)</f>
        <v>3.22</v>
      </c>
      <c r="AE419" s="2">
        <f>ROUND(IF($B419="Annuity",SUMIFS('Annuity Prices'!AH:AH,'Annuity Prices'!$B:$B,$D419,'Annuity Prices'!$E:$E,$G419),IF($B419="RAB Short",SUMIFS('RAB Prices Short'!AH:AH,'RAB Prices Short'!$B:$B,'All Prices combined'!$D419,'RAB Prices Short'!$E:$E,'All Prices combined'!$G419),IF($B419="RAB Long",SUMIFS('RAB Prices Long'!AH:AH,'RAB Prices Long'!$B:$B,'All Prices combined'!$D419,'RAB Prices Long'!$E:$E,'All Prices combined'!$G419)))),2)</f>
        <v>3.31</v>
      </c>
      <c r="AF419" s="2">
        <f>ROUND(IF($B419="Annuity",SUMIFS('Annuity Prices'!AI:AI,'Annuity Prices'!$B:$B,$D419,'Annuity Prices'!$E:$E,$G419),IF($B419="RAB Short",SUMIFS('RAB Prices Short'!AI:AI,'RAB Prices Short'!$B:$B,'All Prices combined'!$D419,'RAB Prices Short'!$E:$E,'All Prices combined'!$G419),IF($B419="RAB Long",SUMIFS('RAB Prices Long'!AI:AI,'RAB Prices Long'!$B:$B,'All Prices combined'!$D419,'RAB Prices Long'!$E:$E,'All Prices combined'!$G419)))),2)</f>
        <v>3.39</v>
      </c>
      <c r="AG419" s="2">
        <f>ROUND(IF($B419="Annuity",SUMIFS('Annuity Prices'!AJ:AJ,'Annuity Prices'!$B:$B,$D419,'Annuity Prices'!$E:$E,$G419),IF($B419="RAB Short",SUMIFS('RAB Prices Short'!AJ:AJ,'RAB Prices Short'!$B:$B,'All Prices combined'!$D419,'RAB Prices Short'!$E:$E,'All Prices combined'!$G419),IF($B419="RAB Long",SUMIFS('RAB Prices Long'!AJ:AJ,'RAB Prices Long'!$B:$B,'All Prices combined'!$D419,'RAB Prices Long'!$E:$E,'All Prices combined'!$G419)))),2)</f>
        <v>3.46</v>
      </c>
      <c r="AH419" s="2">
        <f>ROUND(IF($B419="Annuity",SUMIFS('Annuity Prices'!AK:AK,'Annuity Prices'!$B:$B,$D419,'Annuity Prices'!$E:$E,$G419),IF($B419="RAB Short",SUMIFS('RAB Prices Short'!AK:AK,'RAB Prices Short'!$B:$B,'All Prices combined'!$D419,'RAB Prices Short'!$E:$E,'All Prices combined'!$G419),IF($B419="RAB Long",SUMIFS('RAB Prices Long'!AK:AK,'RAB Prices Long'!$B:$B,'All Prices combined'!$D419,'RAB Prices Long'!$E:$E,'All Prices combined'!$G419)))),2)</f>
        <v>3.54</v>
      </c>
      <c r="AI419" s="2">
        <f>ROUND(IF($B419="Annuity",SUMIFS('Annuity Prices'!AL:AL,'Annuity Prices'!$B:$B,$D419,'Annuity Prices'!$E:$E,$G419),IF($B419="RAB Short",SUMIFS('RAB Prices Short'!AL:AL,'RAB Prices Short'!$B:$B,'All Prices combined'!$D419,'RAB Prices Short'!$E:$E,'All Prices combined'!$G419),IF($B419="RAB Long",SUMIFS('RAB Prices Long'!AL:AL,'RAB Prices Long'!$B:$B,'All Prices combined'!$D419,'RAB Prices Long'!$E:$E,'All Prices combined'!$G419)))),2)</f>
        <v>3.63</v>
      </c>
      <c r="AJ419" s="2">
        <f>ROUND(IF($B419="Annuity",SUMIFS('Annuity Prices'!AM:AM,'Annuity Prices'!$B:$B,$D419,'Annuity Prices'!$E:$E,$G419),IF($B419="RAB Short",SUMIFS('RAB Prices Short'!AM:AM,'RAB Prices Short'!$B:$B,'All Prices combined'!$D419,'RAB Prices Short'!$E:$E,'All Prices combined'!$G419),IF($B419="RAB Long",SUMIFS('RAB Prices Long'!AM:AM,'RAB Prices Long'!$B:$B,'All Prices combined'!$D419,'RAB Prices Long'!$E:$E,'All Prices combined'!$G419)))),2)</f>
        <v>3.72</v>
      </c>
      <c r="AK419" s="2">
        <f>ROUND(IF($B419="Annuity",SUMIFS('Annuity Prices'!AN:AN,'Annuity Prices'!$B:$B,$D419,'Annuity Prices'!$E:$E,$G419),IF($B419="RAB Short",SUMIFS('RAB Prices Short'!AN:AN,'RAB Prices Short'!$B:$B,'All Prices combined'!$D419,'RAB Prices Short'!$E:$E,'All Prices combined'!$G419),IF($B419="RAB Long",SUMIFS('RAB Prices Long'!AN:AN,'RAB Prices Long'!$B:$B,'All Prices combined'!$D419,'RAB Prices Long'!$E:$E,'All Prices combined'!$G419)))),2)</f>
        <v>3.79</v>
      </c>
      <c r="AL419" s="2">
        <f>ROUND(IF($B419="Annuity",SUMIFS('Annuity Prices'!AO:AO,'Annuity Prices'!$B:$B,$D419,'Annuity Prices'!$E:$E,$G419),IF($B419="RAB Short",SUMIFS('RAB Prices Short'!AO:AO,'RAB Prices Short'!$B:$B,'All Prices combined'!$D419,'RAB Prices Short'!$E:$E,'All Prices combined'!$G419),IF($B419="RAB Long",SUMIFS('RAB Prices Long'!AO:AO,'RAB Prices Long'!$B:$B,'All Prices combined'!$D419,'RAB Prices Long'!$E:$E,'All Prices combined'!$G419)))),2)</f>
        <v>3.89</v>
      </c>
      <c r="AM419" s="2">
        <f>ROUND(IF($B419="Annuity",SUMIFS('Annuity Prices'!AP:AP,'Annuity Prices'!$B:$B,$D419,'Annuity Prices'!$E:$E,$G419),IF($B419="RAB Short",SUMIFS('RAB Prices Short'!AP:AP,'RAB Prices Short'!$B:$B,'All Prices combined'!$D419,'RAB Prices Short'!$E:$E,'All Prices combined'!$G419),IF($B419="RAB Long",SUMIFS('RAB Prices Long'!AP:AP,'RAB Prices Long'!$B:$B,'All Prices combined'!$D419,'RAB Prices Long'!$E:$E,'All Prices combined'!$G419)))),2)</f>
        <v>3.99</v>
      </c>
      <c r="AN419" s="2">
        <f>ROUND(IF($B419="Annuity",SUMIFS('Annuity Prices'!AQ:AQ,'Annuity Prices'!$B:$B,$D419,'Annuity Prices'!$E:$E,$G419),IF($B419="RAB Short",SUMIFS('RAB Prices Short'!AQ:AQ,'RAB Prices Short'!$B:$B,'All Prices combined'!$D419,'RAB Prices Short'!$E:$E,'All Prices combined'!$G419),IF($B419="RAB Long",SUMIFS('RAB Prices Long'!AQ:AQ,'RAB Prices Long'!$B:$B,'All Prices combined'!$D419,'RAB Prices Long'!$E:$E,'All Prices combined'!$G419)))),2)</f>
        <v>4.09</v>
      </c>
      <c r="AO419" s="2">
        <f>ROUND(IF($B419="Annuity",SUMIFS('Annuity Prices'!AR:AR,'Annuity Prices'!$B:$B,$D419,'Annuity Prices'!$E:$E,$G419),IF($B419="RAB Short",SUMIFS('RAB Prices Short'!AR:AR,'RAB Prices Short'!$B:$B,'All Prices combined'!$D419,'RAB Prices Short'!$E:$E,'All Prices combined'!$G419),IF($B419="RAB Long",SUMIFS('RAB Prices Long'!AR:AR,'RAB Prices Long'!$B:$B,'All Prices combined'!$D419,'RAB Prices Long'!$E:$E,'All Prices combined'!$G419)))),2)</f>
        <v>0</v>
      </c>
      <c r="AP419" s="2">
        <f>ROUND(IF($B419="Annuity",SUMIFS('Annuity Prices'!AS:AS,'Annuity Prices'!$B:$B,$D419,'Annuity Prices'!$E:$E,$G419),IF($B419="RAB Short",SUMIFS('RAB Prices Short'!AS:AS,'RAB Prices Short'!$B:$B,'All Prices combined'!$D419,'RAB Prices Short'!$E:$E,'All Prices combined'!$G419),IF($B419="RAB Long",SUMIFS('RAB Prices Long'!AS:AS,'RAB Prices Long'!$B:$B,'All Prices combined'!$D419,'RAB Prices Long'!$E:$E,'All Prices combined'!$G419)))),2)</f>
        <v>0</v>
      </c>
      <c r="AQ419" s="2">
        <f>ROUND(IF($B419="Annuity",SUMIFS('Annuity Prices'!AT:AT,'Annuity Prices'!$B:$B,$D419,'Annuity Prices'!$E:$E,$G419),IF($B419="RAB Short",SUMIFS('RAB Prices Short'!AT:AT,'RAB Prices Short'!$B:$B,'All Prices combined'!$D419,'RAB Prices Short'!$E:$E,'All Prices combined'!$G419),IF($B419="RAB Long",SUMIFS('RAB Prices Long'!AT:AT,'RAB Prices Long'!$B:$B,'All Prices combined'!$D419,'RAB Prices Long'!$E:$E,'All Prices combined'!$G419)))),2)</f>
        <v>1.83</v>
      </c>
      <c r="AR419" s="2">
        <f>ROUND(IF($B419="Annuity",SUMIFS('Annuity Prices'!AU:AU,'Annuity Prices'!$B:$B,$D419,'Annuity Prices'!$E:$E,$G419),IF($B419="RAB Short",SUMIFS('RAB Prices Short'!AU:AU,'RAB Prices Short'!$B:$B,'All Prices combined'!$D419,'RAB Prices Short'!$E:$E,'All Prices combined'!$G419),IF($B419="RAB Long",SUMIFS('RAB Prices Long'!AU:AU,'RAB Prices Long'!$B:$B,'All Prices combined'!$D419,'RAB Prices Long'!$E:$E,'All Prices combined'!$G419)))),2)</f>
        <v>1.88</v>
      </c>
      <c r="AS419" s="2">
        <f>ROUND(IF($B419="Annuity",SUMIFS('Annuity Prices'!AV:AV,'Annuity Prices'!$B:$B,$D419,'Annuity Prices'!$E:$E,$G419),IF($B419="RAB Short",SUMIFS('RAB Prices Short'!AV:AV,'RAB Prices Short'!$B:$B,'All Prices combined'!$D419,'RAB Prices Short'!$E:$E,'All Prices combined'!$G419),IF($B419="RAB Long",SUMIFS('RAB Prices Long'!AV:AV,'RAB Prices Long'!$B:$B,'All Prices combined'!$D419,'RAB Prices Long'!$E:$E,'All Prices combined'!$G419)))),2)</f>
        <v>1.93</v>
      </c>
      <c r="AT419" s="2">
        <f>ROUND(IF($B419="Annuity",SUMIFS('Annuity Prices'!AW:AW,'Annuity Prices'!$B:$B,$D419,'Annuity Prices'!$E:$E,$G419),IF($B419="RAB Short",SUMIFS('RAB Prices Short'!AW:AW,'RAB Prices Short'!$B:$B,'All Prices combined'!$D419,'RAB Prices Short'!$E:$E,'All Prices combined'!$G419),IF($B419="RAB Long",SUMIFS('RAB Prices Long'!AW:AW,'RAB Prices Long'!$B:$B,'All Prices combined'!$D419,'RAB Prices Long'!$E:$E,'All Prices combined'!$G419)))),2)</f>
        <v>1.99</v>
      </c>
      <c r="AU419" s="2">
        <f>ROUND(IF($B419="Annuity",SUMIFS('Annuity Prices'!AX:AX,'Annuity Prices'!$B:$B,$D419,'Annuity Prices'!$E:$E,$G419),IF($B419="RAB Short",SUMIFS('RAB Prices Short'!AX:AX,'RAB Prices Short'!$B:$B,'All Prices combined'!$D419,'RAB Prices Short'!$E:$E,'All Prices combined'!$G419),IF($B419="RAB Long",SUMIFS('RAB Prices Long'!AX:AX,'RAB Prices Long'!$B:$B,'All Prices combined'!$D419,'RAB Prices Long'!$E:$E,'All Prices combined'!$G419)))),2)</f>
        <v>2.0499999999999998</v>
      </c>
      <c r="AV419" s="2">
        <f>ROUND(IF($B419="Annuity",SUMIFS('Annuity Prices'!AY:AY,'Annuity Prices'!$B:$B,$D419,'Annuity Prices'!$E:$E,$G419),IF($B419="RAB Short",SUMIFS('RAB Prices Short'!AY:AY,'RAB Prices Short'!$B:$B,'All Prices combined'!$D419,'RAB Prices Short'!$E:$E,'All Prices combined'!$G419),IF($B419="RAB Long",SUMIFS('RAB Prices Long'!AY:AY,'RAB Prices Long'!$B:$B,'All Prices combined'!$D419,'RAB Prices Long'!$E:$E,'All Prices combined'!$G419)))),2)</f>
        <v>2.11</v>
      </c>
      <c r="AW419" s="2">
        <f>ROUND(IF($B419="Annuity",SUMIFS('Annuity Prices'!AZ:AZ,'Annuity Prices'!$B:$B,$D419,'Annuity Prices'!$E:$E,$G419),IF($B419="RAB Short",SUMIFS('RAB Prices Short'!AZ:AZ,'RAB Prices Short'!$B:$B,'All Prices combined'!$D419,'RAB Prices Short'!$E:$E,'All Prices combined'!$G419),IF($B419="RAB Long",SUMIFS('RAB Prices Long'!AZ:AZ,'RAB Prices Long'!$B:$B,'All Prices combined'!$D419,'RAB Prices Long'!$E:$E,'All Prices combined'!$G419)))),2)</f>
        <v>2.17</v>
      </c>
      <c r="AX419" s="2">
        <f>ROUND(IF($B419="Annuity",SUMIFS('Annuity Prices'!BA:BA,'Annuity Prices'!$B:$B,$D419,'Annuity Prices'!$E:$E,$G419),IF($B419="RAB Short",SUMIFS('RAB Prices Short'!BA:BA,'RAB Prices Short'!$B:$B,'All Prices combined'!$D419,'RAB Prices Short'!$E:$E,'All Prices combined'!$G419),IF($B419="RAB Long",SUMIFS('RAB Prices Long'!BA:BA,'RAB Prices Long'!$B:$B,'All Prices combined'!$D419,'RAB Prices Long'!$E:$E,'All Prices combined'!$G419)))),2)</f>
        <v>2.23</v>
      </c>
      <c r="AY419" s="2">
        <f>ROUND(IF($B419="Annuity",SUMIFS('Annuity Prices'!BB:BB,'Annuity Prices'!$B:$B,$D419,'Annuity Prices'!$E:$E,$G419),IF($B419="RAB Short",SUMIFS('RAB Prices Short'!BB:BB,'RAB Prices Short'!$B:$B,'All Prices combined'!$D419,'RAB Prices Short'!$E:$E,'All Prices combined'!$G419),IF($B419="RAB Long",SUMIFS('RAB Prices Long'!BB:BB,'RAB Prices Long'!$B:$B,'All Prices combined'!$D419,'RAB Prices Long'!$E:$E,'All Prices combined'!$G419)))),2)</f>
        <v>2.29</v>
      </c>
      <c r="AZ419" s="2">
        <f>ROUND(IF($B419="Annuity",SUMIFS('Annuity Prices'!BC:BC,'Annuity Prices'!$B:$B,$D419,'Annuity Prices'!$E:$E,$G419),IF($B419="RAB Short",SUMIFS('RAB Prices Short'!BC:BC,'RAB Prices Short'!$B:$B,'All Prices combined'!$D419,'RAB Prices Short'!$E:$E,'All Prices combined'!$G419),IF($B419="RAB Long",SUMIFS('RAB Prices Long'!BC:BC,'RAB Prices Long'!$B:$B,'All Prices combined'!$D419,'RAB Prices Long'!$E:$E,'All Prices combined'!$G419)))),2)</f>
        <v>2.36</v>
      </c>
      <c r="BA419" s="2">
        <f>ROUND(IF($B419="Annuity",SUMIFS('Annuity Prices'!BD:BD,'Annuity Prices'!$B:$B,$D419,'Annuity Prices'!$E:$E,$G419),IF($B419="RAB Short",SUMIFS('RAB Prices Short'!BD:BD,'RAB Prices Short'!$B:$B,'All Prices combined'!$D419,'RAB Prices Short'!$E:$E,'All Prices combined'!$G419),IF($B419="RAB Long",SUMIFS('RAB Prices Long'!BD:BD,'RAB Prices Long'!$B:$B,'All Prices combined'!$D419,'RAB Prices Long'!$E:$E,'All Prices combined'!$G419)))),2)</f>
        <v>2.4300000000000002</v>
      </c>
      <c r="BB419" s="2">
        <f>ROUND(IF($B419="Annuity",SUMIFS('Annuity Prices'!BE:BE,'Annuity Prices'!$B:$B,$D419,'Annuity Prices'!$E:$E,$G419),IF($B419="RAB Short",SUMIFS('RAB Prices Short'!BE:BE,'RAB Prices Short'!$B:$B,'All Prices combined'!$D419,'RAB Prices Short'!$E:$E,'All Prices combined'!$G419),IF($B419="RAB Long",SUMIFS('RAB Prices Long'!BE:BE,'RAB Prices Long'!$B:$B,'All Prices combined'!$D419,'RAB Prices Long'!$E:$E,'All Prices combined'!$G419)))),2)</f>
        <v>2.5</v>
      </c>
      <c r="BC419" s="2">
        <f>ROUND(IF($B419="Annuity",SUMIFS('Annuity Prices'!BF:BF,'Annuity Prices'!$B:$B,$D419,'Annuity Prices'!$E:$E,$G419),IF($B419="RAB Short",SUMIFS('RAB Prices Short'!BF:BF,'RAB Prices Short'!$B:$B,'All Prices combined'!$D419,'RAB Prices Short'!$E:$E,'All Prices combined'!$G419),IF($B419="RAB Long",SUMIFS('RAB Prices Long'!BF:BF,'RAB Prices Long'!$B:$B,'All Prices combined'!$D419,'RAB Prices Long'!$E:$E,'All Prices combined'!$G419)))),2)</f>
        <v>2.57</v>
      </c>
      <c r="BD419" s="2">
        <f>ROUND(IF($B419="Annuity",SUMIFS('Annuity Prices'!BG:BG,'Annuity Prices'!$B:$B,$D419,'Annuity Prices'!$E:$E,$G419),IF($B419="RAB Short",SUMIFS('RAB Prices Short'!BG:BG,'RAB Prices Short'!$B:$B,'All Prices combined'!$D419,'RAB Prices Short'!$E:$E,'All Prices combined'!$G419),IF($B419="RAB Long",SUMIFS('RAB Prices Long'!BG:BG,'RAB Prices Long'!$B:$B,'All Prices combined'!$D419,'RAB Prices Long'!$E:$E,'All Prices combined'!$G419)))),2)</f>
        <v>2.64</v>
      </c>
      <c r="BE419" s="2">
        <f>ROUND(IF($B419="Annuity",SUMIFS('Annuity Prices'!BH:BH,'Annuity Prices'!$B:$B,$D419,'Annuity Prices'!$E:$E,$G419),IF($B419="RAB Short",SUMIFS('RAB Prices Short'!BH:BH,'RAB Prices Short'!$B:$B,'All Prices combined'!$D419,'RAB Prices Short'!$E:$E,'All Prices combined'!$G419),IF($B419="RAB Long",SUMIFS('RAB Prices Long'!BH:BH,'RAB Prices Long'!$B:$B,'All Prices combined'!$D419,'RAB Prices Long'!$E:$E,'All Prices combined'!$G419)))),2)</f>
        <v>2.72</v>
      </c>
      <c r="BF419" s="2">
        <f>ROUND(IF($B419="Annuity",SUMIFS('Annuity Prices'!BI:BI,'Annuity Prices'!$B:$B,$D419,'Annuity Prices'!$E:$E,$G419),IF($B419="RAB Short",SUMIFS('RAB Prices Short'!BI:BI,'RAB Prices Short'!$B:$B,'All Prices combined'!$D419,'RAB Prices Short'!$E:$E,'All Prices combined'!$G419),IF($B419="RAB Long",SUMIFS('RAB Prices Long'!BI:BI,'RAB Prices Long'!$B:$B,'All Prices combined'!$D419,'RAB Prices Long'!$E:$E,'All Prices combined'!$G419)))),2)</f>
        <v>2.8</v>
      </c>
      <c r="BG419" s="2">
        <f>ROUND(IF($B419="Annuity",SUMIFS('Annuity Prices'!BJ:BJ,'Annuity Prices'!$B:$B,$D419,'Annuity Prices'!$E:$E,$G419),IF($B419="RAB Short",SUMIFS('RAB Prices Short'!BJ:BJ,'RAB Prices Short'!$B:$B,'All Prices combined'!$D419,'RAB Prices Short'!$E:$E,'All Prices combined'!$G419),IF($B419="RAB Long",SUMIFS('RAB Prices Long'!BJ:BJ,'RAB Prices Long'!$B:$B,'All Prices combined'!$D419,'RAB Prices Long'!$E:$E,'All Prices combined'!$G419)))),2)</f>
        <v>2.88</v>
      </c>
      <c r="BH419" s="2">
        <f>ROUND(IF($B419="Annuity",SUMIFS('Annuity Prices'!BK:BK,'Annuity Prices'!$B:$B,$D419,'Annuity Prices'!$E:$E,$G419),IF($B419="RAB Short",SUMIFS('RAB Prices Short'!BK:BK,'RAB Prices Short'!$B:$B,'All Prices combined'!$D419,'RAB Prices Short'!$E:$E,'All Prices combined'!$G419),IF($B419="RAB Long",SUMIFS('RAB Prices Long'!BK:BK,'RAB Prices Long'!$B:$B,'All Prices combined'!$D419,'RAB Prices Long'!$E:$E,'All Prices combined'!$G419)))),2)</f>
        <v>2.96</v>
      </c>
      <c r="BI419" s="2">
        <f>ROUND(IF($B419="Annuity",SUMIFS('Annuity Prices'!BL:BL,'Annuity Prices'!$B:$B,$D419,'Annuity Prices'!$E:$E,$G419),IF($B419="RAB Short",SUMIFS('RAB Prices Short'!BL:BL,'RAB Prices Short'!$B:$B,'All Prices combined'!$D419,'RAB Prices Short'!$E:$E,'All Prices combined'!$G419),IF($B419="RAB Long",SUMIFS('RAB Prices Long'!BL:BL,'RAB Prices Long'!$B:$B,'All Prices combined'!$D419,'RAB Prices Long'!$E:$E,'All Prices combined'!$G419)))),2)</f>
        <v>3.08</v>
      </c>
      <c r="BJ419" s="2">
        <f>ROUND(IF($B419="Annuity",SUMIFS('Annuity Prices'!BM:BM,'Annuity Prices'!$B:$B,$D419,'Annuity Prices'!$E:$E,$G419),IF($B419="RAB Short",SUMIFS('RAB Prices Short'!BM:BM,'RAB Prices Short'!$B:$B,'All Prices combined'!$D419,'RAB Prices Short'!$E:$E,'All Prices combined'!$G419),IF($B419="RAB Long",SUMIFS('RAB Prices Long'!BM:BM,'RAB Prices Long'!$B:$B,'All Prices combined'!$D419,'RAB Prices Long'!$E:$E,'All Prices combined'!$G419)))),2)</f>
        <v>3.17</v>
      </c>
      <c r="BK419" s="2">
        <f>ROUND(IF($B419="Annuity",SUMIFS('Annuity Prices'!BN:BN,'Annuity Prices'!$B:$B,$D419,'Annuity Prices'!$E:$E,$G419),IF($B419="RAB Short",SUMIFS('RAB Prices Short'!BN:BN,'RAB Prices Short'!$B:$B,'All Prices combined'!$D419,'RAB Prices Short'!$E:$E,'All Prices combined'!$G419),IF($B419="RAB Long",SUMIFS('RAB Prices Long'!BN:BN,'RAB Prices Long'!$B:$B,'All Prices combined'!$D419,'RAB Prices Long'!$E:$E,'All Prices combined'!$G419)))),2)</f>
        <v>3.22</v>
      </c>
      <c r="BL419" s="2">
        <f>ROUND(IF($B419="Annuity",SUMIFS('Annuity Prices'!BO:BO,'Annuity Prices'!$B:$B,$D419,'Annuity Prices'!$E:$E,$G419),IF($B419="RAB Short",SUMIFS('RAB Prices Short'!BO:BO,'RAB Prices Short'!$B:$B,'All Prices combined'!$D419,'RAB Prices Short'!$E:$E,'All Prices combined'!$G419),IF($B419="RAB Long",SUMIFS('RAB Prices Long'!BO:BO,'RAB Prices Long'!$B:$B,'All Prices combined'!$D419,'RAB Prices Long'!$E:$E,'All Prices combined'!$G419)))),2)</f>
        <v>3.31</v>
      </c>
      <c r="BM419" s="2">
        <f>ROUND(IF($B419="Annuity",SUMIFS('Annuity Prices'!BP:BP,'Annuity Prices'!$B:$B,$D419,'Annuity Prices'!$E:$E,$G419),IF($B419="RAB Short",SUMIFS('RAB Prices Short'!BP:BP,'RAB Prices Short'!$B:$B,'All Prices combined'!$D419,'RAB Prices Short'!$E:$E,'All Prices combined'!$G419),IF($B419="RAB Long",SUMIFS('RAB Prices Long'!BP:BP,'RAB Prices Long'!$B:$B,'All Prices combined'!$D419,'RAB Prices Long'!$E:$E,'All Prices combined'!$G419)))),2)</f>
        <v>3.39</v>
      </c>
      <c r="BN419" s="2">
        <f>ROUND(IF($B419="Annuity",SUMIFS('Annuity Prices'!BQ:BQ,'Annuity Prices'!$B:$B,$D419,'Annuity Prices'!$E:$E,$G419),IF($B419="RAB Short",SUMIFS('RAB Prices Short'!BQ:BQ,'RAB Prices Short'!$B:$B,'All Prices combined'!$D419,'RAB Prices Short'!$E:$E,'All Prices combined'!$G419),IF($B419="RAB Long",SUMIFS('RAB Prices Long'!BQ:BQ,'RAB Prices Long'!$B:$B,'All Prices combined'!$D419,'RAB Prices Long'!$E:$E,'All Prices combined'!$G419)))),2)</f>
        <v>3.46</v>
      </c>
      <c r="BO419" s="2">
        <f>ROUND(IF($B419="Annuity",SUMIFS('Annuity Prices'!BR:BR,'Annuity Prices'!$B:$B,$D419,'Annuity Prices'!$E:$E,$G419),IF($B419="RAB Short",SUMIFS('RAB Prices Short'!BR:BR,'RAB Prices Short'!$B:$B,'All Prices combined'!$D419,'RAB Prices Short'!$E:$E,'All Prices combined'!$G419),IF($B419="RAB Long",SUMIFS('RAB Prices Long'!BR:BR,'RAB Prices Long'!$B:$B,'All Prices combined'!$D419,'RAB Prices Long'!$E:$E,'All Prices combined'!$G419)))),2)</f>
        <v>3.54</v>
      </c>
      <c r="BP419" s="2">
        <f>ROUND(IF($B419="Annuity",SUMIFS('Annuity Prices'!BS:BS,'Annuity Prices'!$B:$B,$D419,'Annuity Prices'!$E:$E,$G419),IF($B419="RAB Short",SUMIFS('RAB Prices Short'!BS:BS,'RAB Prices Short'!$B:$B,'All Prices combined'!$D419,'RAB Prices Short'!$E:$E,'All Prices combined'!$G419),IF($B419="RAB Long",SUMIFS('RAB Prices Long'!BS:BS,'RAB Prices Long'!$B:$B,'All Prices combined'!$D419,'RAB Prices Long'!$E:$E,'All Prices combined'!$G419)))),2)</f>
        <v>3.63</v>
      </c>
      <c r="BQ419" s="2">
        <f>ROUND(IF($B419="Annuity",SUMIFS('Annuity Prices'!BT:BT,'Annuity Prices'!$B:$B,$D419,'Annuity Prices'!$E:$E,$G419),IF($B419="RAB Short",SUMIFS('RAB Prices Short'!BT:BT,'RAB Prices Short'!$B:$B,'All Prices combined'!$D419,'RAB Prices Short'!$E:$E,'All Prices combined'!$G419),IF($B419="RAB Long",SUMIFS('RAB Prices Long'!BT:BT,'RAB Prices Long'!$B:$B,'All Prices combined'!$D419,'RAB Prices Long'!$E:$E,'All Prices combined'!$G419)))),2)</f>
        <v>3.72</v>
      </c>
      <c r="BR419" s="2">
        <f>ROUND(IF($B419="Annuity",SUMIFS('Annuity Prices'!BU:BU,'Annuity Prices'!$B:$B,$D419,'Annuity Prices'!$E:$E,$G419),IF($B419="RAB Short",SUMIFS('RAB Prices Short'!BU:BU,'RAB Prices Short'!$B:$B,'All Prices combined'!$D419,'RAB Prices Short'!$E:$E,'All Prices combined'!$G419),IF($B419="RAB Long",SUMIFS('RAB Prices Long'!BU:BU,'RAB Prices Long'!$B:$B,'All Prices combined'!$D419,'RAB Prices Long'!$E:$E,'All Prices combined'!$G419)))),2)</f>
        <v>3.79</v>
      </c>
      <c r="BS419" s="2">
        <f>ROUND(IF($B419="Annuity",SUMIFS('Annuity Prices'!BV:BV,'Annuity Prices'!$B:$B,$D419,'Annuity Prices'!$E:$E,$G419),IF($B419="RAB Short",SUMIFS('RAB Prices Short'!BV:BV,'RAB Prices Short'!$B:$B,'All Prices combined'!$D419,'RAB Prices Short'!$E:$E,'All Prices combined'!$G419),IF($B419="RAB Long",SUMIFS('RAB Prices Long'!BV:BV,'RAB Prices Long'!$B:$B,'All Prices combined'!$D419,'RAB Prices Long'!$E:$E,'All Prices combined'!$G419)))),2)</f>
        <v>3.89</v>
      </c>
      <c r="BT419" s="2">
        <f>ROUND(IF($B419="Annuity",SUMIFS('Annuity Prices'!BW:BW,'Annuity Prices'!$B:$B,$D419,'Annuity Prices'!$E:$E,$G419),IF($B419="RAB Short",SUMIFS('RAB Prices Short'!BW:BW,'RAB Prices Short'!$B:$B,'All Prices combined'!$D419,'RAB Prices Short'!$E:$E,'All Prices combined'!$G419),IF($B419="RAB Long",SUMIFS('RAB Prices Long'!BW:BW,'RAB Prices Long'!$B:$B,'All Prices combined'!$D419,'RAB Prices Long'!$E:$E,'All Prices combined'!$G419)))),2)</f>
        <v>3.99</v>
      </c>
      <c r="BU419" s="2">
        <f>ROUND(IF($B419="Annuity",SUMIFS('Annuity Prices'!BX:BX,'Annuity Prices'!$B:$B,$D419,'Annuity Prices'!$E:$E,$G419),IF($B419="RAB Short",SUMIFS('RAB Prices Short'!BX:BX,'RAB Prices Short'!$B:$B,'All Prices combined'!$D419,'RAB Prices Short'!$E:$E,'All Prices combined'!$G419),IF($B419="RAB Long",SUMIFS('RAB Prices Long'!BX:BX,'RAB Prices Long'!$B:$B,'All Prices combined'!$D419,'RAB Prices Long'!$E:$E,'All Prices combined'!$G419)))),2)</f>
        <v>4.09</v>
      </c>
    </row>
    <row r="420" spans="2:73" x14ac:dyDescent="0.25">
      <c r="B420" t="s">
        <v>45</v>
      </c>
      <c r="C420">
        <v>9</v>
      </c>
      <c r="E420" t="s">
        <v>148</v>
      </c>
      <c r="F420">
        <v>9</v>
      </c>
      <c r="G420" t="s">
        <v>151</v>
      </c>
      <c r="I420" s="2">
        <f>ROUND(IF($B420="Annuity",SUMIFS('Annuity Prices'!L:L,'Annuity Prices'!$B:$B,$D420,'Annuity Prices'!$E:$E,$G420),IF($B420="RAB Short",SUMIFS('RAB Prices Short'!L:L,'RAB Prices Short'!$B:$B,'All Prices combined'!$D420,'RAB Prices Short'!$E:$E,'All Prices combined'!$G420),IF($B420="RAB Long",SUMIFS('RAB Prices Long'!L:L,'RAB Prices Long'!$B:$B,'All Prices combined'!$D420,'RAB Prices Long'!$E:$E,'All Prices combined'!$G420)))),2)</f>
        <v>0</v>
      </c>
      <c r="J420" s="2">
        <f>ROUND(IF($B420="Annuity",SUMIFS('Annuity Prices'!M:M,'Annuity Prices'!$B:$B,$D420,'Annuity Prices'!$E:$E,$G420),IF($B420="RAB Short",SUMIFS('RAB Prices Short'!M:M,'RAB Prices Short'!$B:$B,'All Prices combined'!$D420,'RAB Prices Short'!$E:$E,'All Prices combined'!$G420),IF($B420="RAB Long",SUMIFS('RAB Prices Long'!M:M,'RAB Prices Long'!$B:$B,'All Prices combined'!$D420,'RAB Prices Long'!$E:$E,'All Prices combined'!$G420)))),2)</f>
        <v>0</v>
      </c>
      <c r="K420" s="2">
        <f>ROUND(IF($B420="Annuity",SUMIFS('Annuity Prices'!N:N,'Annuity Prices'!$B:$B,$D420,'Annuity Prices'!$E:$E,$G420),IF($B420="RAB Short",SUMIFS('RAB Prices Short'!N:N,'RAB Prices Short'!$B:$B,'All Prices combined'!$D420,'RAB Prices Short'!$E:$E,'All Prices combined'!$G420),IF($B420="RAB Long",SUMIFS('RAB Prices Long'!N:N,'RAB Prices Long'!$B:$B,'All Prices combined'!$D420,'RAB Prices Long'!$E:$E,'All Prices combined'!$G420)))),2)</f>
        <v>0</v>
      </c>
      <c r="L420" s="2">
        <f>ROUND(IF($B420="Annuity",SUMIFS('Annuity Prices'!O:O,'Annuity Prices'!$B:$B,$D420,'Annuity Prices'!$E:$E,$G420),IF($B420="RAB Short",SUMIFS('RAB Prices Short'!O:O,'RAB Prices Short'!$B:$B,'All Prices combined'!$D420,'RAB Prices Short'!$E:$E,'All Prices combined'!$G420),IF($B420="RAB Long",SUMIFS('RAB Prices Long'!O:O,'RAB Prices Long'!$B:$B,'All Prices combined'!$D420,'RAB Prices Long'!$E:$E,'All Prices combined'!$G420)))),2)</f>
        <v>0</v>
      </c>
      <c r="M420" s="2">
        <f>ROUND(IF($B420="Annuity",SUMIFS('Annuity Prices'!P:P,'Annuity Prices'!$B:$B,$D420,'Annuity Prices'!$E:$E,$G420),IF($B420="RAB Short",SUMIFS('RAB Prices Short'!P:P,'RAB Prices Short'!$B:$B,'All Prices combined'!$D420,'RAB Prices Short'!$E:$E,'All Prices combined'!$G420),IF($B420="RAB Long",SUMIFS('RAB Prices Long'!P:P,'RAB Prices Long'!$B:$B,'All Prices combined'!$D420,'RAB Prices Long'!$E:$E,'All Prices combined'!$G420)))),2)</f>
        <v>0</v>
      </c>
      <c r="N420" s="2">
        <f>ROUND(IF($B420="Annuity",SUMIFS('Annuity Prices'!Q:Q,'Annuity Prices'!$B:$B,$D420,'Annuity Prices'!$E:$E,$G420),IF($B420="RAB Short",SUMIFS('RAB Prices Short'!Q:Q,'RAB Prices Short'!$B:$B,'All Prices combined'!$D420,'RAB Prices Short'!$E:$E,'All Prices combined'!$G420),IF($B420="RAB Long",SUMIFS('RAB Prices Long'!Q:Q,'RAB Prices Long'!$B:$B,'All Prices combined'!$D420,'RAB Prices Long'!$E:$E,'All Prices combined'!$G420)))),2)</f>
        <v>0</v>
      </c>
      <c r="O420" s="2">
        <f>ROUND(IF($B420="Annuity",SUMIFS('Annuity Prices'!R:R,'Annuity Prices'!$B:$B,$D420,'Annuity Prices'!$E:$E,$G420),IF($B420="RAB Short",SUMIFS('RAB Prices Short'!R:R,'RAB Prices Short'!$B:$B,'All Prices combined'!$D420,'RAB Prices Short'!$E:$E,'All Prices combined'!$G420),IF($B420="RAB Long",SUMIFS('RAB Prices Long'!R:R,'RAB Prices Long'!$B:$B,'All Prices combined'!$D420,'RAB Prices Long'!$E:$E,'All Prices combined'!$G420)))),2)</f>
        <v>0</v>
      </c>
      <c r="P420" s="2">
        <f>ROUND(IF($B420="Annuity",SUMIFS('Annuity Prices'!S:S,'Annuity Prices'!$B:$B,$D420,'Annuity Prices'!$E:$E,$G420),IF($B420="RAB Short",SUMIFS('RAB Prices Short'!S:S,'RAB Prices Short'!$B:$B,'All Prices combined'!$D420,'RAB Prices Short'!$E:$E,'All Prices combined'!$G420),IF($B420="RAB Long",SUMIFS('RAB Prices Long'!S:S,'RAB Prices Long'!$B:$B,'All Prices combined'!$D420,'RAB Prices Long'!$E:$E,'All Prices combined'!$G420)))),2)</f>
        <v>0</v>
      </c>
      <c r="Q420" s="2">
        <f>ROUND(IF($B420="Annuity",SUMIFS('Annuity Prices'!T:T,'Annuity Prices'!$B:$B,$D420,'Annuity Prices'!$E:$E,$G420),IF($B420="RAB Short",SUMIFS('RAB Prices Short'!T:T,'RAB Prices Short'!$B:$B,'All Prices combined'!$D420,'RAB Prices Short'!$E:$E,'All Prices combined'!$G420),IF($B420="RAB Long",SUMIFS('RAB Prices Long'!T:T,'RAB Prices Long'!$B:$B,'All Prices combined'!$D420,'RAB Prices Long'!$E:$E,'All Prices combined'!$G420)))),2)</f>
        <v>0</v>
      </c>
      <c r="R420" s="2">
        <f>ROUND(IF($B420="Annuity",SUMIFS('Annuity Prices'!U:U,'Annuity Prices'!$B:$B,$D420,'Annuity Prices'!$E:$E,$G420),IF($B420="RAB Short",SUMIFS('RAB Prices Short'!U:U,'RAB Prices Short'!$B:$B,'All Prices combined'!$D420,'RAB Prices Short'!$E:$E,'All Prices combined'!$G420),IF($B420="RAB Long",SUMIFS('RAB Prices Long'!U:U,'RAB Prices Long'!$B:$B,'All Prices combined'!$D420,'RAB Prices Long'!$E:$E,'All Prices combined'!$G420)))),2)</f>
        <v>0</v>
      </c>
      <c r="S420" s="2">
        <f>ROUND(IF($B420="Annuity",SUMIFS('Annuity Prices'!V:V,'Annuity Prices'!$B:$B,$D420,'Annuity Prices'!$E:$E,$G420),IF($B420="RAB Short",SUMIFS('RAB Prices Short'!V:V,'RAB Prices Short'!$B:$B,'All Prices combined'!$D420,'RAB Prices Short'!$E:$E,'All Prices combined'!$G420),IF($B420="RAB Long",SUMIFS('RAB Prices Long'!V:V,'RAB Prices Long'!$B:$B,'All Prices combined'!$D420,'RAB Prices Long'!$E:$E,'All Prices combined'!$G420)))),2)</f>
        <v>0</v>
      </c>
      <c r="T420" s="2">
        <f>ROUND(IF($B420="Annuity",SUMIFS('Annuity Prices'!W:W,'Annuity Prices'!$B:$B,$D420,'Annuity Prices'!$E:$E,$G420),IF($B420="RAB Short",SUMIFS('RAB Prices Short'!W:W,'RAB Prices Short'!$B:$B,'All Prices combined'!$D420,'RAB Prices Short'!$E:$E,'All Prices combined'!$G420),IF($B420="RAB Long",SUMIFS('RAB Prices Long'!W:W,'RAB Prices Long'!$B:$B,'All Prices combined'!$D420,'RAB Prices Long'!$E:$E,'All Prices combined'!$G420)))),2)</f>
        <v>0</v>
      </c>
      <c r="U420" s="2">
        <f>ROUND(IF($B420="Annuity",SUMIFS('Annuity Prices'!X:X,'Annuity Prices'!$B:$B,$D420,'Annuity Prices'!$E:$E,$G420),IF($B420="RAB Short",SUMIFS('RAB Prices Short'!X:X,'RAB Prices Short'!$B:$B,'All Prices combined'!$D420,'RAB Prices Short'!$E:$E,'All Prices combined'!$G420),IF($B420="RAB Long",SUMIFS('RAB Prices Long'!X:X,'RAB Prices Long'!$B:$B,'All Prices combined'!$D420,'RAB Prices Long'!$E:$E,'All Prices combined'!$G420)))),2)</f>
        <v>0</v>
      </c>
      <c r="V420" s="2">
        <f>ROUND(IF($B420="Annuity",SUMIFS('Annuity Prices'!Y:Y,'Annuity Prices'!$B:$B,$D420,'Annuity Prices'!$E:$E,$G420),IF($B420="RAB Short",SUMIFS('RAB Prices Short'!Y:Y,'RAB Prices Short'!$B:$B,'All Prices combined'!$D420,'RAB Prices Short'!$E:$E,'All Prices combined'!$G420),IF($B420="RAB Long",SUMIFS('RAB Prices Long'!Y:Y,'RAB Prices Long'!$B:$B,'All Prices combined'!$D420,'RAB Prices Long'!$E:$E,'All Prices combined'!$G420)))),2)</f>
        <v>0</v>
      </c>
      <c r="W420" s="2">
        <f>ROUND(IF($B420="Annuity",SUMIFS('Annuity Prices'!Z:Z,'Annuity Prices'!$B:$B,$D420,'Annuity Prices'!$E:$E,$G420),IF($B420="RAB Short",SUMIFS('RAB Prices Short'!Z:Z,'RAB Prices Short'!$B:$B,'All Prices combined'!$D420,'RAB Prices Short'!$E:$E,'All Prices combined'!$G420),IF($B420="RAB Long",SUMIFS('RAB Prices Long'!Z:Z,'RAB Prices Long'!$B:$B,'All Prices combined'!$D420,'RAB Prices Long'!$E:$E,'All Prices combined'!$G420)))),2)</f>
        <v>0</v>
      </c>
      <c r="X420" s="2">
        <f>ROUND(IF($B420="Annuity",SUMIFS('Annuity Prices'!AA:AA,'Annuity Prices'!$B:$B,$D420,'Annuity Prices'!$E:$E,$G420),IF($B420="RAB Short",SUMIFS('RAB Prices Short'!AA:AA,'RAB Prices Short'!$B:$B,'All Prices combined'!$D420,'RAB Prices Short'!$E:$E,'All Prices combined'!$G420),IF($B420="RAB Long",SUMIFS('RAB Prices Long'!AA:AA,'RAB Prices Long'!$B:$B,'All Prices combined'!$D420,'RAB Prices Long'!$E:$E,'All Prices combined'!$G420)))),2)</f>
        <v>0</v>
      </c>
      <c r="Y420" s="2">
        <f>ROUND(IF($B420="Annuity",SUMIFS('Annuity Prices'!AB:AB,'Annuity Prices'!$B:$B,$D420,'Annuity Prices'!$E:$E,$G420),IF($B420="RAB Short",SUMIFS('RAB Prices Short'!AB:AB,'RAB Prices Short'!$B:$B,'All Prices combined'!$D420,'RAB Prices Short'!$E:$E,'All Prices combined'!$G420),IF($B420="RAB Long",SUMIFS('RAB Prices Long'!AB:AB,'RAB Prices Long'!$B:$B,'All Prices combined'!$D420,'RAB Prices Long'!$E:$E,'All Prices combined'!$G420)))),2)</f>
        <v>0</v>
      </c>
      <c r="Z420" s="2">
        <f>ROUND(IF($B420="Annuity",SUMIFS('Annuity Prices'!AC:AC,'Annuity Prices'!$B:$B,$D420,'Annuity Prices'!$E:$E,$G420),IF($B420="RAB Short",SUMIFS('RAB Prices Short'!AC:AC,'RAB Prices Short'!$B:$B,'All Prices combined'!$D420,'RAB Prices Short'!$E:$E,'All Prices combined'!$G420),IF($B420="RAB Long",SUMIFS('RAB Prices Long'!AC:AC,'RAB Prices Long'!$B:$B,'All Prices combined'!$D420,'RAB Prices Long'!$E:$E,'All Prices combined'!$G420)))),2)</f>
        <v>0</v>
      </c>
      <c r="AA420" s="2">
        <f>ROUND(IF($B420="Annuity",SUMIFS('Annuity Prices'!AD:AD,'Annuity Prices'!$B:$B,$D420,'Annuity Prices'!$E:$E,$G420),IF($B420="RAB Short",SUMIFS('RAB Prices Short'!AD:AD,'RAB Prices Short'!$B:$B,'All Prices combined'!$D420,'RAB Prices Short'!$E:$E,'All Prices combined'!$G420),IF($B420="RAB Long",SUMIFS('RAB Prices Long'!AD:AD,'RAB Prices Long'!$B:$B,'All Prices combined'!$D420,'RAB Prices Long'!$E:$E,'All Prices combined'!$G420)))),2)</f>
        <v>0</v>
      </c>
      <c r="AB420" s="2">
        <f>ROUND(IF($B420="Annuity",SUMIFS('Annuity Prices'!AE:AE,'Annuity Prices'!$B:$B,$D420,'Annuity Prices'!$E:$E,$G420),IF($B420="RAB Short",SUMIFS('RAB Prices Short'!AE:AE,'RAB Prices Short'!$B:$B,'All Prices combined'!$D420,'RAB Prices Short'!$E:$E,'All Prices combined'!$G420),IF($B420="RAB Long",SUMIFS('RAB Prices Long'!AE:AE,'RAB Prices Long'!$B:$B,'All Prices combined'!$D420,'RAB Prices Long'!$E:$E,'All Prices combined'!$G420)))),2)</f>
        <v>0</v>
      </c>
      <c r="AC420" s="2">
        <f>ROUND(IF($B420="Annuity",SUMIFS('Annuity Prices'!AF:AF,'Annuity Prices'!$B:$B,$D420,'Annuity Prices'!$E:$E,$G420),IF($B420="RAB Short",SUMIFS('RAB Prices Short'!AF:AF,'RAB Prices Short'!$B:$B,'All Prices combined'!$D420,'RAB Prices Short'!$E:$E,'All Prices combined'!$G420),IF($B420="RAB Long",SUMIFS('RAB Prices Long'!AF:AF,'RAB Prices Long'!$B:$B,'All Prices combined'!$D420,'RAB Prices Long'!$E:$E,'All Prices combined'!$G420)))),2)</f>
        <v>0</v>
      </c>
      <c r="AD420" s="2">
        <f>ROUND(IF($B420="Annuity",SUMIFS('Annuity Prices'!AG:AG,'Annuity Prices'!$B:$B,$D420,'Annuity Prices'!$E:$E,$G420),IF($B420="RAB Short",SUMIFS('RAB Prices Short'!AG:AG,'RAB Prices Short'!$B:$B,'All Prices combined'!$D420,'RAB Prices Short'!$E:$E,'All Prices combined'!$G420),IF($B420="RAB Long",SUMIFS('RAB Prices Long'!AG:AG,'RAB Prices Long'!$B:$B,'All Prices combined'!$D420,'RAB Prices Long'!$E:$E,'All Prices combined'!$G420)))),2)</f>
        <v>0</v>
      </c>
      <c r="AE420" s="2">
        <f>ROUND(IF($B420="Annuity",SUMIFS('Annuity Prices'!AH:AH,'Annuity Prices'!$B:$B,$D420,'Annuity Prices'!$E:$E,$G420),IF($B420="RAB Short",SUMIFS('RAB Prices Short'!AH:AH,'RAB Prices Short'!$B:$B,'All Prices combined'!$D420,'RAB Prices Short'!$E:$E,'All Prices combined'!$G420),IF($B420="RAB Long",SUMIFS('RAB Prices Long'!AH:AH,'RAB Prices Long'!$B:$B,'All Prices combined'!$D420,'RAB Prices Long'!$E:$E,'All Prices combined'!$G420)))),2)</f>
        <v>0</v>
      </c>
      <c r="AF420" s="2">
        <f>ROUND(IF($B420="Annuity",SUMIFS('Annuity Prices'!AI:AI,'Annuity Prices'!$B:$B,$D420,'Annuity Prices'!$E:$E,$G420),IF($B420="RAB Short",SUMIFS('RAB Prices Short'!AI:AI,'RAB Prices Short'!$B:$B,'All Prices combined'!$D420,'RAB Prices Short'!$E:$E,'All Prices combined'!$G420),IF($B420="RAB Long",SUMIFS('RAB Prices Long'!AI:AI,'RAB Prices Long'!$B:$B,'All Prices combined'!$D420,'RAB Prices Long'!$E:$E,'All Prices combined'!$G420)))),2)</f>
        <v>0</v>
      </c>
      <c r="AG420" s="2">
        <f>ROUND(IF($B420="Annuity",SUMIFS('Annuity Prices'!AJ:AJ,'Annuity Prices'!$B:$B,$D420,'Annuity Prices'!$E:$E,$G420),IF($B420="RAB Short",SUMIFS('RAB Prices Short'!AJ:AJ,'RAB Prices Short'!$B:$B,'All Prices combined'!$D420,'RAB Prices Short'!$E:$E,'All Prices combined'!$G420),IF($B420="RAB Long",SUMIFS('RAB Prices Long'!AJ:AJ,'RAB Prices Long'!$B:$B,'All Prices combined'!$D420,'RAB Prices Long'!$E:$E,'All Prices combined'!$G420)))),2)</f>
        <v>0</v>
      </c>
      <c r="AH420" s="2">
        <f>ROUND(IF($B420="Annuity",SUMIFS('Annuity Prices'!AK:AK,'Annuity Prices'!$B:$B,$D420,'Annuity Prices'!$E:$E,$G420),IF($B420="RAB Short",SUMIFS('RAB Prices Short'!AK:AK,'RAB Prices Short'!$B:$B,'All Prices combined'!$D420,'RAB Prices Short'!$E:$E,'All Prices combined'!$G420),IF($B420="RAB Long",SUMIFS('RAB Prices Long'!AK:AK,'RAB Prices Long'!$B:$B,'All Prices combined'!$D420,'RAB Prices Long'!$E:$E,'All Prices combined'!$G420)))),2)</f>
        <v>0</v>
      </c>
      <c r="AI420" s="2">
        <f>ROUND(IF($B420="Annuity",SUMIFS('Annuity Prices'!AL:AL,'Annuity Prices'!$B:$B,$D420,'Annuity Prices'!$E:$E,$G420),IF($B420="RAB Short",SUMIFS('RAB Prices Short'!AL:AL,'RAB Prices Short'!$B:$B,'All Prices combined'!$D420,'RAB Prices Short'!$E:$E,'All Prices combined'!$G420),IF($B420="RAB Long",SUMIFS('RAB Prices Long'!AL:AL,'RAB Prices Long'!$B:$B,'All Prices combined'!$D420,'RAB Prices Long'!$E:$E,'All Prices combined'!$G420)))),2)</f>
        <v>0</v>
      </c>
      <c r="AJ420" s="2">
        <f>ROUND(IF($B420="Annuity",SUMIFS('Annuity Prices'!AM:AM,'Annuity Prices'!$B:$B,$D420,'Annuity Prices'!$E:$E,$G420),IF($B420="RAB Short",SUMIFS('RAB Prices Short'!AM:AM,'RAB Prices Short'!$B:$B,'All Prices combined'!$D420,'RAB Prices Short'!$E:$E,'All Prices combined'!$G420),IF($B420="RAB Long",SUMIFS('RAB Prices Long'!AM:AM,'RAB Prices Long'!$B:$B,'All Prices combined'!$D420,'RAB Prices Long'!$E:$E,'All Prices combined'!$G420)))),2)</f>
        <v>0</v>
      </c>
      <c r="AK420" s="2">
        <f>ROUND(IF($B420="Annuity",SUMIFS('Annuity Prices'!AN:AN,'Annuity Prices'!$B:$B,$D420,'Annuity Prices'!$E:$E,$G420),IF($B420="RAB Short",SUMIFS('RAB Prices Short'!AN:AN,'RAB Prices Short'!$B:$B,'All Prices combined'!$D420,'RAB Prices Short'!$E:$E,'All Prices combined'!$G420),IF($B420="RAB Long",SUMIFS('RAB Prices Long'!AN:AN,'RAB Prices Long'!$B:$B,'All Prices combined'!$D420,'RAB Prices Long'!$E:$E,'All Prices combined'!$G420)))),2)</f>
        <v>0</v>
      </c>
      <c r="AL420" s="2">
        <f>ROUND(IF($B420="Annuity",SUMIFS('Annuity Prices'!AO:AO,'Annuity Prices'!$B:$B,$D420,'Annuity Prices'!$E:$E,$G420),IF($B420="RAB Short",SUMIFS('RAB Prices Short'!AO:AO,'RAB Prices Short'!$B:$B,'All Prices combined'!$D420,'RAB Prices Short'!$E:$E,'All Prices combined'!$G420),IF($B420="RAB Long",SUMIFS('RAB Prices Long'!AO:AO,'RAB Prices Long'!$B:$B,'All Prices combined'!$D420,'RAB Prices Long'!$E:$E,'All Prices combined'!$G420)))),2)</f>
        <v>0</v>
      </c>
      <c r="AM420" s="2">
        <f>ROUND(IF($B420="Annuity",SUMIFS('Annuity Prices'!AP:AP,'Annuity Prices'!$B:$B,$D420,'Annuity Prices'!$E:$E,$G420),IF($B420="RAB Short",SUMIFS('RAB Prices Short'!AP:AP,'RAB Prices Short'!$B:$B,'All Prices combined'!$D420,'RAB Prices Short'!$E:$E,'All Prices combined'!$G420),IF($B420="RAB Long",SUMIFS('RAB Prices Long'!AP:AP,'RAB Prices Long'!$B:$B,'All Prices combined'!$D420,'RAB Prices Long'!$E:$E,'All Prices combined'!$G420)))),2)</f>
        <v>0</v>
      </c>
      <c r="AN420" s="2">
        <f>ROUND(IF($B420="Annuity",SUMIFS('Annuity Prices'!AQ:AQ,'Annuity Prices'!$B:$B,$D420,'Annuity Prices'!$E:$E,$G420),IF($B420="RAB Short",SUMIFS('RAB Prices Short'!AQ:AQ,'RAB Prices Short'!$B:$B,'All Prices combined'!$D420,'RAB Prices Short'!$E:$E,'All Prices combined'!$G420),IF($B420="RAB Long",SUMIFS('RAB Prices Long'!AQ:AQ,'RAB Prices Long'!$B:$B,'All Prices combined'!$D420,'RAB Prices Long'!$E:$E,'All Prices combined'!$G420)))),2)</f>
        <v>0</v>
      </c>
      <c r="AO420" s="2">
        <f>ROUND(IF($B420="Annuity",SUMIFS('Annuity Prices'!AR:AR,'Annuity Prices'!$B:$B,$D420,'Annuity Prices'!$E:$E,$G420),IF($B420="RAB Short",SUMIFS('RAB Prices Short'!AR:AR,'RAB Prices Short'!$B:$B,'All Prices combined'!$D420,'RAB Prices Short'!$E:$E,'All Prices combined'!$G420),IF($B420="RAB Long",SUMIFS('RAB Prices Long'!AR:AR,'RAB Prices Long'!$B:$B,'All Prices combined'!$D420,'RAB Prices Long'!$E:$E,'All Prices combined'!$G420)))),2)</f>
        <v>0</v>
      </c>
      <c r="AP420" s="2">
        <f>ROUND(IF($B420="Annuity",SUMIFS('Annuity Prices'!AS:AS,'Annuity Prices'!$B:$B,$D420,'Annuity Prices'!$E:$E,$G420),IF($B420="RAB Short",SUMIFS('RAB Prices Short'!AS:AS,'RAB Prices Short'!$B:$B,'All Prices combined'!$D420,'RAB Prices Short'!$E:$E,'All Prices combined'!$G420),IF($B420="RAB Long",SUMIFS('RAB Prices Long'!AS:AS,'RAB Prices Long'!$B:$B,'All Prices combined'!$D420,'RAB Prices Long'!$E:$E,'All Prices combined'!$G420)))),2)</f>
        <v>0</v>
      </c>
      <c r="AQ420" s="2">
        <f>ROUND(IF($B420="Annuity",SUMIFS('Annuity Prices'!AT:AT,'Annuity Prices'!$B:$B,$D420,'Annuity Prices'!$E:$E,$G420),IF($B420="RAB Short",SUMIFS('RAB Prices Short'!AT:AT,'RAB Prices Short'!$B:$B,'All Prices combined'!$D420,'RAB Prices Short'!$E:$E,'All Prices combined'!$G420),IF($B420="RAB Long",SUMIFS('RAB Prices Long'!AT:AT,'RAB Prices Long'!$B:$B,'All Prices combined'!$D420,'RAB Prices Long'!$E:$E,'All Prices combined'!$G420)))),2)</f>
        <v>0</v>
      </c>
      <c r="AR420" s="2">
        <f>ROUND(IF($B420="Annuity",SUMIFS('Annuity Prices'!AU:AU,'Annuity Prices'!$B:$B,$D420,'Annuity Prices'!$E:$E,$G420),IF($B420="RAB Short",SUMIFS('RAB Prices Short'!AU:AU,'RAB Prices Short'!$B:$B,'All Prices combined'!$D420,'RAB Prices Short'!$E:$E,'All Prices combined'!$G420),IF($B420="RAB Long",SUMIFS('RAB Prices Long'!AU:AU,'RAB Prices Long'!$B:$B,'All Prices combined'!$D420,'RAB Prices Long'!$E:$E,'All Prices combined'!$G420)))),2)</f>
        <v>0</v>
      </c>
      <c r="AS420" s="2">
        <f>ROUND(IF($B420="Annuity",SUMIFS('Annuity Prices'!AV:AV,'Annuity Prices'!$B:$B,$D420,'Annuity Prices'!$E:$E,$G420),IF($B420="RAB Short",SUMIFS('RAB Prices Short'!AV:AV,'RAB Prices Short'!$B:$B,'All Prices combined'!$D420,'RAB Prices Short'!$E:$E,'All Prices combined'!$G420),IF($B420="RAB Long",SUMIFS('RAB Prices Long'!AV:AV,'RAB Prices Long'!$B:$B,'All Prices combined'!$D420,'RAB Prices Long'!$E:$E,'All Prices combined'!$G420)))),2)</f>
        <v>0</v>
      </c>
      <c r="AT420" s="2">
        <f>ROUND(IF($B420="Annuity",SUMIFS('Annuity Prices'!AW:AW,'Annuity Prices'!$B:$B,$D420,'Annuity Prices'!$E:$E,$G420),IF($B420="RAB Short",SUMIFS('RAB Prices Short'!AW:AW,'RAB Prices Short'!$B:$B,'All Prices combined'!$D420,'RAB Prices Short'!$E:$E,'All Prices combined'!$G420),IF($B420="RAB Long",SUMIFS('RAB Prices Long'!AW:AW,'RAB Prices Long'!$B:$B,'All Prices combined'!$D420,'RAB Prices Long'!$E:$E,'All Prices combined'!$G420)))),2)</f>
        <v>0</v>
      </c>
      <c r="AU420" s="2">
        <f>ROUND(IF($B420="Annuity",SUMIFS('Annuity Prices'!AX:AX,'Annuity Prices'!$B:$B,$D420,'Annuity Prices'!$E:$E,$G420),IF($B420="RAB Short",SUMIFS('RAB Prices Short'!AX:AX,'RAB Prices Short'!$B:$B,'All Prices combined'!$D420,'RAB Prices Short'!$E:$E,'All Prices combined'!$G420),IF($B420="RAB Long",SUMIFS('RAB Prices Long'!AX:AX,'RAB Prices Long'!$B:$B,'All Prices combined'!$D420,'RAB Prices Long'!$E:$E,'All Prices combined'!$G420)))),2)</f>
        <v>0</v>
      </c>
      <c r="AV420" s="2">
        <f>ROUND(IF($B420="Annuity",SUMIFS('Annuity Prices'!AY:AY,'Annuity Prices'!$B:$B,$D420,'Annuity Prices'!$E:$E,$G420),IF($B420="RAB Short",SUMIFS('RAB Prices Short'!AY:AY,'RAB Prices Short'!$B:$B,'All Prices combined'!$D420,'RAB Prices Short'!$E:$E,'All Prices combined'!$G420),IF($B420="RAB Long",SUMIFS('RAB Prices Long'!AY:AY,'RAB Prices Long'!$B:$B,'All Prices combined'!$D420,'RAB Prices Long'!$E:$E,'All Prices combined'!$G420)))),2)</f>
        <v>0</v>
      </c>
      <c r="AW420" s="2">
        <f>ROUND(IF($B420="Annuity",SUMIFS('Annuity Prices'!AZ:AZ,'Annuity Prices'!$B:$B,$D420,'Annuity Prices'!$E:$E,$G420),IF($B420="RAB Short",SUMIFS('RAB Prices Short'!AZ:AZ,'RAB Prices Short'!$B:$B,'All Prices combined'!$D420,'RAB Prices Short'!$E:$E,'All Prices combined'!$G420),IF($B420="RAB Long",SUMIFS('RAB Prices Long'!AZ:AZ,'RAB Prices Long'!$B:$B,'All Prices combined'!$D420,'RAB Prices Long'!$E:$E,'All Prices combined'!$G420)))),2)</f>
        <v>0</v>
      </c>
      <c r="AX420" s="2">
        <f>ROUND(IF($B420="Annuity",SUMIFS('Annuity Prices'!BA:BA,'Annuity Prices'!$B:$B,$D420,'Annuity Prices'!$E:$E,$G420),IF($B420="RAB Short",SUMIFS('RAB Prices Short'!BA:BA,'RAB Prices Short'!$B:$B,'All Prices combined'!$D420,'RAB Prices Short'!$E:$E,'All Prices combined'!$G420),IF($B420="RAB Long",SUMIFS('RAB Prices Long'!BA:BA,'RAB Prices Long'!$B:$B,'All Prices combined'!$D420,'RAB Prices Long'!$E:$E,'All Prices combined'!$G420)))),2)</f>
        <v>0</v>
      </c>
      <c r="AY420" s="2">
        <f>ROUND(IF($B420="Annuity",SUMIFS('Annuity Prices'!BB:BB,'Annuity Prices'!$B:$B,$D420,'Annuity Prices'!$E:$E,$G420),IF($B420="RAB Short",SUMIFS('RAB Prices Short'!BB:BB,'RAB Prices Short'!$B:$B,'All Prices combined'!$D420,'RAB Prices Short'!$E:$E,'All Prices combined'!$G420),IF($B420="RAB Long",SUMIFS('RAB Prices Long'!BB:BB,'RAB Prices Long'!$B:$B,'All Prices combined'!$D420,'RAB Prices Long'!$E:$E,'All Prices combined'!$G420)))),2)</f>
        <v>0</v>
      </c>
      <c r="AZ420" s="2">
        <f>ROUND(IF($B420="Annuity",SUMIFS('Annuity Prices'!BC:BC,'Annuity Prices'!$B:$B,$D420,'Annuity Prices'!$E:$E,$G420),IF($B420="RAB Short",SUMIFS('RAB Prices Short'!BC:BC,'RAB Prices Short'!$B:$B,'All Prices combined'!$D420,'RAB Prices Short'!$E:$E,'All Prices combined'!$G420),IF($B420="RAB Long",SUMIFS('RAB Prices Long'!BC:BC,'RAB Prices Long'!$B:$B,'All Prices combined'!$D420,'RAB Prices Long'!$E:$E,'All Prices combined'!$G420)))),2)</f>
        <v>0</v>
      </c>
      <c r="BA420" s="2">
        <f>ROUND(IF($B420="Annuity",SUMIFS('Annuity Prices'!BD:BD,'Annuity Prices'!$B:$B,$D420,'Annuity Prices'!$E:$E,$G420),IF($B420="RAB Short",SUMIFS('RAB Prices Short'!BD:BD,'RAB Prices Short'!$B:$B,'All Prices combined'!$D420,'RAB Prices Short'!$E:$E,'All Prices combined'!$G420),IF($B420="RAB Long",SUMIFS('RAB Prices Long'!BD:BD,'RAB Prices Long'!$B:$B,'All Prices combined'!$D420,'RAB Prices Long'!$E:$E,'All Prices combined'!$G420)))),2)</f>
        <v>0</v>
      </c>
      <c r="BB420" s="2">
        <f>ROUND(IF($B420="Annuity",SUMIFS('Annuity Prices'!BE:BE,'Annuity Prices'!$B:$B,$D420,'Annuity Prices'!$E:$E,$G420),IF($B420="RAB Short",SUMIFS('RAB Prices Short'!BE:BE,'RAB Prices Short'!$B:$B,'All Prices combined'!$D420,'RAB Prices Short'!$E:$E,'All Prices combined'!$G420),IF($B420="RAB Long",SUMIFS('RAB Prices Long'!BE:BE,'RAB Prices Long'!$B:$B,'All Prices combined'!$D420,'RAB Prices Long'!$E:$E,'All Prices combined'!$G420)))),2)</f>
        <v>0</v>
      </c>
      <c r="BC420" s="2">
        <f>ROUND(IF($B420="Annuity",SUMIFS('Annuity Prices'!BF:BF,'Annuity Prices'!$B:$B,$D420,'Annuity Prices'!$E:$E,$G420),IF($B420="RAB Short",SUMIFS('RAB Prices Short'!BF:BF,'RAB Prices Short'!$B:$B,'All Prices combined'!$D420,'RAB Prices Short'!$E:$E,'All Prices combined'!$G420),IF($B420="RAB Long",SUMIFS('RAB Prices Long'!BF:BF,'RAB Prices Long'!$B:$B,'All Prices combined'!$D420,'RAB Prices Long'!$E:$E,'All Prices combined'!$G420)))),2)</f>
        <v>0</v>
      </c>
      <c r="BD420" s="2">
        <f>ROUND(IF($B420="Annuity",SUMIFS('Annuity Prices'!BG:BG,'Annuity Prices'!$B:$B,$D420,'Annuity Prices'!$E:$E,$G420),IF($B420="RAB Short",SUMIFS('RAB Prices Short'!BG:BG,'RAB Prices Short'!$B:$B,'All Prices combined'!$D420,'RAB Prices Short'!$E:$E,'All Prices combined'!$G420),IF($B420="RAB Long",SUMIFS('RAB Prices Long'!BG:BG,'RAB Prices Long'!$B:$B,'All Prices combined'!$D420,'RAB Prices Long'!$E:$E,'All Prices combined'!$G420)))),2)</f>
        <v>0</v>
      </c>
      <c r="BE420" s="2">
        <f>ROUND(IF($B420="Annuity",SUMIFS('Annuity Prices'!BH:BH,'Annuity Prices'!$B:$B,$D420,'Annuity Prices'!$E:$E,$G420),IF($B420="RAB Short",SUMIFS('RAB Prices Short'!BH:BH,'RAB Prices Short'!$B:$B,'All Prices combined'!$D420,'RAB Prices Short'!$E:$E,'All Prices combined'!$G420),IF($B420="RAB Long",SUMIFS('RAB Prices Long'!BH:BH,'RAB Prices Long'!$B:$B,'All Prices combined'!$D420,'RAB Prices Long'!$E:$E,'All Prices combined'!$G420)))),2)</f>
        <v>0</v>
      </c>
      <c r="BF420" s="2">
        <f>ROUND(IF($B420="Annuity",SUMIFS('Annuity Prices'!BI:BI,'Annuity Prices'!$B:$B,$D420,'Annuity Prices'!$E:$E,$G420),IF($B420="RAB Short",SUMIFS('RAB Prices Short'!BI:BI,'RAB Prices Short'!$B:$B,'All Prices combined'!$D420,'RAB Prices Short'!$E:$E,'All Prices combined'!$G420),IF($B420="RAB Long",SUMIFS('RAB Prices Long'!BI:BI,'RAB Prices Long'!$B:$B,'All Prices combined'!$D420,'RAB Prices Long'!$E:$E,'All Prices combined'!$G420)))),2)</f>
        <v>0</v>
      </c>
      <c r="BG420" s="2">
        <f>ROUND(IF($B420="Annuity",SUMIFS('Annuity Prices'!BJ:BJ,'Annuity Prices'!$B:$B,$D420,'Annuity Prices'!$E:$E,$G420),IF($B420="RAB Short",SUMIFS('RAB Prices Short'!BJ:BJ,'RAB Prices Short'!$B:$B,'All Prices combined'!$D420,'RAB Prices Short'!$E:$E,'All Prices combined'!$G420),IF($B420="RAB Long",SUMIFS('RAB Prices Long'!BJ:BJ,'RAB Prices Long'!$B:$B,'All Prices combined'!$D420,'RAB Prices Long'!$E:$E,'All Prices combined'!$G420)))),2)</f>
        <v>0</v>
      </c>
      <c r="BH420" s="2">
        <f>ROUND(IF($B420="Annuity",SUMIFS('Annuity Prices'!BK:BK,'Annuity Prices'!$B:$B,$D420,'Annuity Prices'!$E:$E,$G420),IF($B420="RAB Short",SUMIFS('RAB Prices Short'!BK:BK,'RAB Prices Short'!$B:$B,'All Prices combined'!$D420,'RAB Prices Short'!$E:$E,'All Prices combined'!$G420),IF($B420="RAB Long",SUMIFS('RAB Prices Long'!BK:BK,'RAB Prices Long'!$B:$B,'All Prices combined'!$D420,'RAB Prices Long'!$E:$E,'All Prices combined'!$G420)))),2)</f>
        <v>0</v>
      </c>
      <c r="BI420" s="2">
        <f>ROUND(IF($B420="Annuity",SUMIFS('Annuity Prices'!BL:BL,'Annuity Prices'!$B:$B,$D420,'Annuity Prices'!$E:$E,$G420),IF($B420="RAB Short",SUMIFS('RAB Prices Short'!BL:BL,'RAB Prices Short'!$B:$B,'All Prices combined'!$D420,'RAB Prices Short'!$E:$E,'All Prices combined'!$G420),IF($B420="RAB Long",SUMIFS('RAB Prices Long'!BL:BL,'RAB Prices Long'!$B:$B,'All Prices combined'!$D420,'RAB Prices Long'!$E:$E,'All Prices combined'!$G420)))),2)</f>
        <v>0</v>
      </c>
      <c r="BJ420" s="2">
        <f>ROUND(IF($B420="Annuity",SUMIFS('Annuity Prices'!BM:BM,'Annuity Prices'!$B:$B,$D420,'Annuity Prices'!$E:$E,$G420),IF($B420="RAB Short",SUMIFS('RAB Prices Short'!BM:BM,'RAB Prices Short'!$B:$B,'All Prices combined'!$D420,'RAB Prices Short'!$E:$E,'All Prices combined'!$G420),IF($B420="RAB Long",SUMIFS('RAB Prices Long'!BM:BM,'RAB Prices Long'!$B:$B,'All Prices combined'!$D420,'RAB Prices Long'!$E:$E,'All Prices combined'!$G420)))),2)</f>
        <v>0</v>
      </c>
      <c r="BK420" s="2">
        <f>ROUND(IF($B420="Annuity",SUMIFS('Annuity Prices'!BN:BN,'Annuity Prices'!$B:$B,$D420,'Annuity Prices'!$E:$E,$G420),IF($B420="RAB Short",SUMIFS('RAB Prices Short'!BN:BN,'RAB Prices Short'!$B:$B,'All Prices combined'!$D420,'RAB Prices Short'!$E:$E,'All Prices combined'!$G420),IF($B420="RAB Long",SUMIFS('RAB Prices Long'!BN:BN,'RAB Prices Long'!$B:$B,'All Prices combined'!$D420,'RAB Prices Long'!$E:$E,'All Prices combined'!$G420)))),2)</f>
        <v>0</v>
      </c>
      <c r="BL420" s="2">
        <f>ROUND(IF($B420="Annuity",SUMIFS('Annuity Prices'!BO:BO,'Annuity Prices'!$B:$B,$D420,'Annuity Prices'!$E:$E,$G420),IF($B420="RAB Short",SUMIFS('RAB Prices Short'!BO:BO,'RAB Prices Short'!$B:$B,'All Prices combined'!$D420,'RAB Prices Short'!$E:$E,'All Prices combined'!$G420),IF($B420="RAB Long",SUMIFS('RAB Prices Long'!BO:BO,'RAB Prices Long'!$B:$B,'All Prices combined'!$D420,'RAB Prices Long'!$E:$E,'All Prices combined'!$G420)))),2)</f>
        <v>0</v>
      </c>
      <c r="BM420" s="2">
        <f>ROUND(IF($B420="Annuity",SUMIFS('Annuity Prices'!BP:BP,'Annuity Prices'!$B:$B,$D420,'Annuity Prices'!$E:$E,$G420),IF($B420="RAB Short",SUMIFS('RAB Prices Short'!BP:BP,'RAB Prices Short'!$B:$B,'All Prices combined'!$D420,'RAB Prices Short'!$E:$E,'All Prices combined'!$G420),IF($B420="RAB Long",SUMIFS('RAB Prices Long'!BP:BP,'RAB Prices Long'!$B:$B,'All Prices combined'!$D420,'RAB Prices Long'!$E:$E,'All Prices combined'!$G420)))),2)</f>
        <v>0</v>
      </c>
      <c r="BN420" s="2">
        <f>ROUND(IF($B420="Annuity",SUMIFS('Annuity Prices'!BQ:BQ,'Annuity Prices'!$B:$B,$D420,'Annuity Prices'!$E:$E,$G420),IF($B420="RAB Short",SUMIFS('RAB Prices Short'!BQ:BQ,'RAB Prices Short'!$B:$B,'All Prices combined'!$D420,'RAB Prices Short'!$E:$E,'All Prices combined'!$G420),IF($B420="RAB Long",SUMIFS('RAB Prices Long'!BQ:BQ,'RAB Prices Long'!$B:$B,'All Prices combined'!$D420,'RAB Prices Long'!$E:$E,'All Prices combined'!$G420)))),2)</f>
        <v>0</v>
      </c>
      <c r="BO420" s="2">
        <f>ROUND(IF($B420="Annuity",SUMIFS('Annuity Prices'!BR:BR,'Annuity Prices'!$B:$B,$D420,'Annuity Prices'!$E:$E,$G420),IF($B420="RAB Short",SUMIFS('RAB Prices Short'!BR:BR,'RAB Prices Short'!$B:$B,'All Prices combined'!$D420,'RAB Prices Short'!$E:$E,'All Prices combined'!$G420),IF($B420="RAB Long",SUMIFS('RAB Prices Long'!BR:BR,'RAB Prices Long'!$B:$B,'All Prices combined'!$D420,'RAB Prices Long'!$E:$E,'All Prices combined'!$G420)))),2)</f>
        <v>0</v>
      </c>
      <c r="BP420" s="2">
        <f>ROUND(IF($B420="Annuity",SUMIFS('Annuity Prices'!BS:BS,'Annuity Prices'!$B:$B,$D420,'Annuity Prices'!$E:$E,$G420),IF($B420="RAB Short",SUMIFS('RAB Prices Short'!BS:BS,'RAB Prices Short'!$B:$B,'All Prices combined'!$D420,'RAB Prices Short'!$E:$E,'All Prices combined'!$G420),IF($B420="RAB Long",SUMIFS('RAB Prices Long'!BS:BS,'RAB Prices Long'!$B:$B,'All Prices combined'!$D420,'RAB Prices Long'!$E:$E,'All Prices combined'!$G420)))),2)</f>
        <v>0</v>
      </c>
      <c r="BQ420" s="2">
        <f>ROUND(IF($B420="Annuity",SUMIFS('Annuity Prices'!BT:BT,'Annuity Prices'!$B:$B,$D420,'Annuity Prices'!$E:$E,$G420),IF($B420="RAB Short",SUMIFS('RAB Prices Short'!BT:BT,'RAB Prices Short'!$B:$B,'All Prices combined'!$D420,'RAB Prices Short'!$E:$E,'All Prices combined'!$G420),IF($B420="RAB Long",SUMIFS('RAB Prices Long'!BT:BT,'RAB Prices Long'!$B:$B,'All Prices combined'!$D420,'RAB Prices Long'!$E:$E,'All Prices combined'!$G420)))),2)</f>
        <v>0</v>
      </c>
      <c r="BR420" s="2">
        <f>ROUND(IF($B420="Annuity",SUMIFS('Annuity Prices'!BU:BU,'Annuity Prices'!$B:$B,$D420,'Annuity Prices'!$E:$E,$G420),IF($B420="RAB Short",SUMIFS('RAB Prices Short'!BU:BU,'RAB Prices Short'!$B:$B,'All Prices combined'!$D420,'RAB Prices Short'!$E:$E,'All Prices combined'!$G420),IF($B420="RAB Long",SUMIFS('RAB Prices Long'!BU:BU,'RAB Prices Long'!$B:$B,'All Prices combined'!$D420,'RAB Prices Long'!$E:$E,'All Prices combined'!$G420)))),2)</f>
        <v>0</v>
      </c>
      <c r="BS420" s="2">
        <f>ROUND(IF($B420="Annuity",SUMIFS('Annuity Prices'!BV:BV,'Annuity Prices'!$B:$B,$D420,'Annuity Prices'!$E:$E,$G420),IF($B420="RAB Short",SUMIFS('RAB Prices Short'!BV:BV,'RAB Prices Short'!$B:$B,'All Prices combined'!$D420,'RAB Prices Short'!$E:$E,'All Prices combined'!$G420),IF($B420="RAB Long",SUMIFS('RAB Prices Long'!BV:BV,'RAB Prices Long'!$B:$B,'All Prices combined'!$D420,'RAB Prices Long'!$E:$E,'All Prices combined'!$G420)))),2)</f>
        <v>0</v>
      </c>
      <c r="BT420" s="2">
        <f>ROUND(IF($B420="Annuity",SUMIFS('Annuity Prices'!BW:BW,'Annuity Prices'!$B:$B,$D420,'Annuity Prices'!$E:$E,$G420),IF($B420="RAB Short",SUMIFS('RAB Prices Short'!BW:BW,'RAB Prices Short'!$B:$B,'All Prices combined'!$D420,'RAB Prices Short'!$E:$E,'All Prices combined'!$G420),IF($B420="RAB Long",SUMIFS('RAB Prices Long'!BW:BW,'RAB Prices Long'!$B:$B,'All Prices combined'!$D420,'RAB Prices Long'!$E:$E,'All Prices combined'!$G420)))),2)</f>
        <v>0</v>
      </c>
      <c r="BU420" s="2">
        <f>ROUND(IF($B420="Annuity",SUMIFS('Annuity Prices'!BX:BX,'Annuity Prices'!$B:$B,$D420,'Annuity Prices'!$E:$E,$G420),IF($B420="RAB Short",SUMIFS('RAB Prices Short'!BX:BX,'RAB Prices Short'!$B:$B,'All Prices combined'!$D420,'RAB Prices Short'!$E:$E,'All Prices combined'!$G420),IF($B420="RAB Long",SUMIFS('RAB Prices Long'!BX:BX,'RAB Prices Long'!$B:$B,'All Prices combined'!$D420,'RAB Prices Long'!$E:$E,'All Prices combined'!$G420)))),2)</f>
        <v>0</v>
      </c>
    </row>
    <row r="421" spans="2:73" x14ac:dyDescent="0.25">
      <c r="B421" t="s">
        <v>45</v>
      </c>
      <c r="C421">
        <v>9</v>
      </c>
      <c r="D421" t="s">
        <v>151</v>
      </c>
      <c r="E421" t="s">
        <v>148</v>
      </c>
      <c r="F421">
        <v>9</v>
      </c>
      <c r="G421" t="s">
        <v>38</v>
      </c>
      <c r="H421" t="s">
        <v>128</v>
      </c>
      <c r="I421" s="2">
        <f>ROUND(IF($B421="Annuity",SUMIFS('Annuity Prices'!L:L,'Annuity Prices'!$B:$B,$D421,'Annuity Prices'!$E:$E,$G421),IF($B421="RAB Short",SUMIFS('RAB Prices Short'!L:L,'RAB Prices Short'!$B:$B,'All Prices combined'!$D421,'RAB Prices Short'!$E:$E,'All Prices combined'!$G421),IF($B421="RAB Long",SUMIFS('RAB Prices Long'!L:L,'RAB Prices Long'!$B:$B,'All Prices combined'!$D421,'RAB Prices Long'!$E:$E,'All Prices combined'!$G421)))),2)</f>
        <v>0</v>
      </c>
      <c r="J421" s="2">
        <f>ROUND(IF($B421="Annuity",SUMIFS('Annuity Prices'!M:M,'Annuity Prices'!$B:$B,$D421,'Annuity Prices'!$E:$E,$G421),IF($B421="RAB Short",SUMIFS('RAB Prices Short'!M:M,'RAB Prices Short'!$B:$B,'All Prices combined'!$D421,'RAB Prices Short'!$E:$E,'All Prices combined'!$G421),IF($B421="RAB Long",SUMIFS('RAB Prices Long'!M:M,'RAB Prices Long'!$B:$B,'All Prices combined'!$D421,'RAB Prices Long'!$E:$E,'All Prices combined'!$G421)))),2)</f>
        <v>0</v>
      </c>
      <c r="K421" s="2">
        <f>ROUND(IF($B421="Annuity",SUMIFS('Annuity Prices'!N:N,'Annuity Prices'!$B:$B,$D421,'Annuity Prices'!$E:$E,$G421),IF($B421="RAB Short",SUMIFS('RAB Prices Short'!N:N,'RAB Prices Short'!$B:$B,'All Prices combined'!$D421,'RAB Prices Short'!$E:$E,'All Prices combined'!$G421),IF($B421="RAB Long",SUMIFS('RAB Prices Long'!N:N,'RAB Prices Long'!$B:$B,'All Prices combined'!$D421,'RAB Prices Long'!$E:$E,'All Prices combined'!$G421)))),2)</f>
        <v>18.079999999999998</v>
      </c>
      <c r="L421" s="2">
        <f>ROUND(IF($B421="Annuity",SUMIFS('Annuity Prices'!O:O,'Annuity Prices'!$B:$B,$D421,'Annuity Prices'!$E:$E,$G421),IF($B421="RAB Short",SUMIFS('RAB Prices Short'!O:O,'RAB Prices Short'!$B:$B,'All Prices combined'!$D421,'RAB Prices Short'!$E:$E,'All Prices combined'!$G421),IF($B421="RAB Long",SUMIFS('RAB Prices Long'!O:O,'RAB Prices Long'!$B:$B,'All Prices combined'!$D421,'RAB Prices Long'!$E:$E,'All Prices combined'!$G421)))),2)</f>
        <v>18.600000000000001</v>
      </c>
      <c r="M421" s="2">
        <f>ROUND(IF($B421="Annuity",SUMIFS('Annuity Prices'!P:P,'Annuity Prices'!$B:$B,$D421,'Annuity Prices'!$E:$E,$G421),IF($B421="RAB Short",SUMIFS('RAB Prices Short'!P:P,'RAB Prices Short'!$B:$B,'All Prices combined'!$D421,'RAB Prices Short'!$E:$E,'All Prices combined'!$G421),IF($B421="RAB Long",SUMIFS('RAB Prices Long'!P:P,'RAB Prices Long'!$B:$B,'All Prices combined'!$D421,'RAB Prices Long'!$E:$E,'All Prices combined'!$G421)))),2)</f>
        <v>21.47</v>
      </c>
      <c r="N421" s="2">
        <f>ROUND(IF($B421="Annuity",SUMIFS('Annuity Prices'!Q:Q,'Annuity Prices'!$B:$B,$D421,'Annuity Prices'!$E:$E,$G421),IF($B421="RAB Short",SUMIFS('RAB Prices Short'!Q:Q,'RAB Prices Short'!$B:$B,'All Prices combined'!$D421,'RAB Prices Short'!$E:$E,'All Prices combined'!$G421),IF($B421="RAB Long",SUMIFS('RAB Prices Long'!Q:Q,'RAB Prices Long'!$B:$B,'All Prices combined'!$D421,'RAB Prices Long'!$E:$E,'All Prices combined'!$G421)))),2)</f>
        <v>22.01</v>
      </c>
      <c r="O421" s="2">
        <f>ROUND(IF($B421="Annuity",SUMIFS('Annuity Prices'!R:R,'Annuity Prices'!$B:$B,$D421,'Annuity Prices'!$E:$E,$G421),IF($B421="RAB Short",SUMIFS('RAB Prices Short'!R:R,'RAB Prices Short'!$B:$B,'All Prices combined'!$D421,'RAB Prices Short'!$E:$E,'All Prices combined'!$G421),IF($B421="RAB Long",SUMIFS('RAB Prices Long'!R:R,'RAB Prices Long'!$B:$B,'All Prices combined'!$D421,'RAB Prices Long'!$E:$E,'All Prices combined'!$G421)))),2)</f>
        <v>22.56</v>
      </c>
      <c r="P421" s="2">
        <f>ROUND(IF($B421="Annuity",SUMIFS('Annuity Prices'!S:S,'Annuity Prices'!$B:$B,$D421,'Annuity Prices'!$E:$E,$G421),IF($B421="RAB Short",SUMIFS('RAB Prices Short'!S:S,'RAB Prices Short'!$B:$B,'All Prices combined'!$D421,'RAB Prices Short'!$E:$E,'All Prices combined'!$G421),IF($B421="RAB Long",SUMIFS('RAB Prices Long'!S:S,'RAB Prices Long'!$B:$B,'All Prices combined'!$D421,'RAB Prices Long'!$E:$E,'All Prices combined'!$G421)))),2)</f>
        <v>23.13</v>
      </c>
      <c r="Q421" s="2">
        <f>ROUND(IF($B421="Annuity",SUMIFS('Annuity Prices'!T:T,'Annuity Prices'!$B:$B,$D421,'Annuity Prices'!$E:$E,$G421),IF($B421="RAB Short",SUMIFS('RAB Prices Short'!T:T,'RAB Prices Short'!$B:$B,'All Prices combined'!$D421,'RAB Prices Short'!$E:$E,'All Prices combined'!$G421),IF($B421="RAB Long",SUMIFS('RAB Prices Long'!T:T,'RAB Prices Long'!$B:$B,'All Prices combined'!$D421,'RAB Prices Long'!$E:$E,'All Prices combined'!$G421)))),2)</f>
        <v>25.63</v>
      </c>
      <c r="R421" s="2">
        <f>ROUND(IF($B421="Annuity",SUMIFS('Annuity Prices'!U:U,'Annuity Prices'!$B:$B,$D421,'Annuity Prices'!$E:$E,$G421),IF($B421="RAB Short",SUMIFS('RAB Prices Short'!U:U,'RAB Prices Short'!$B:$B,'All Prices combined'!$D421,'RAB Prices Short'!$E:$E,'All Prices combined'!$G421),IF($B421="RAB Long",SUMIFS('RAB Prices Long'!U:U,'RAB Prices Long'!$B:$B,'All Prices combined'!$D421,'RAB Prices Long'!$E:$E,'All Prices combined'!$G421)))),2)</f>
        <v>26.27</v>
      </c>
      <c r="S421" s="2">
        <f>ROUND(IF($B421="Annuity",SUMIFS('Annuity Prices'!V:V,'Annuity Prices'!$B:$B,$D421,'Annuity Prices'!$E:$E,$G421),IF($B421="RAB Short",SUMIFS('RAB Prices Short'!V:V,'RAB Prices Short'!$B:$B,'All Prices combined'!$D421,'RAB Prices Short'!$E:$E,'All Prices combined'!$G421),IF($B421="RAB Long",SUMIFS('RAB Prices Long'!V:V,'RAB Prices Long'!$B:$B,'All Prices combined'!$D421,'RAB Prices Long'!$E:$E,'All Prices combined'!$G421)))),2)</f>
        <v>26.93</v>
      </c>
      <c r="T421" s="2">
        <f>ROUND(IF($B421="Annuity",SUMIFS('Annuity Prices'!W:W,'Annuity Prices'!$B:$B,$D421,'Annuity Prices'!$E:$E,$G421),IF($B421="RAB Short",SUMIFS('RAB Prices Short'!W:W,'RAB Prices Short'!$B:$B,'All Prices combined'!$D421,'RAB Prices Short'!$E:$E,'All Prices combined'!$G421),IF($B421="RAB Long",SUMIFS('RAB Prices Long'!W:W,'RAB Prices Long'!$B:$B,'All Prices combined'!$D421,'RAB Prices Long'!$E:$E,'All Prices combined'!$G421)))),2)</f>
        <v>27.6</v>
      </c>
      <c r="U421" s="2">
        <f>ROUND(IF($B421="Annuity",SUMIFS('Annuity Prices'!X:X,'Annuity Prices'!$B:$B,$D421,'Annuity Prices'!$E:$E,$G421),IF($B421="RAB Short",SUMIFS('RAB Prices Short'!X:X,'RAB Prices Short'!$B:$B,'All Prices combined'!$D421,'RAB Prices Short'!$E:$E,'All Prices combined'!$G421),IF($B421="RAB Long",SUMIFS('RAB Prices Long'!X:X,'RAB Prices Long'!$B:$B,'All Prices combined'!$D421,'RAB Prices Long'!$E:$E,'All Prices combined'!$G421)))),2)</f>
        <v>29.61</v>
      </c>
      <c r="V421" s="2">
        <f>ROUND(IF($B421="Annuity",SUMIFS('Annuity Prices'!Y:Y,'Annuity Prices'!$B:$B,$D421,'Annuity Prices'!$E:$E,$G421),IF($B421="RAB Short",SUMIFS('RAB Prices Short'!Y:Y,'RAB Prices Short'!$B:$B,'All Prices combined'!$D421,'RAB Prices Short'!$E:$E,'All Prices combined'!$G421),IF($B421="RAB Long",SUMIFS('RAB Prices Long'!Y:Y,'RAB Prices Long'!$B:$B,'All Prices combined'!$D421,'RAB Prices Long'!$E:$E,'All Prices combined'!$G421)))),2)</f>
        <v>30.35</v>
      </c>
      <c r="W421" s="2">
        <f>ROUND(IF($B421="Annuity",SUMIFS('Annuity Prices'!Z:Z,'Annuity Prices'!$B:$B,$D421,'Annuity Prices'!$E:$E,$G421),IF($B421="RAB Short",SUMIFS('RAB Prices Short'!Z:Z,'RAB Prices Short'!$B:$B,'All Prices combined'!$D421,'RAB Prices Short'!$E:$E,'All Prices combined'!$G421),IF($B421="RAB Long",SUMIFS('RAB Prices Long'!Z:Z,'RAB Prices Long'!$B:$B,'All Prices combined'!$D421,'RAB Prices Long'!$E:$E,'All Prices combined'!$G421)))),2)</f>
        <v>31.11</v>
      </c>
      <c r="X421" s="2">
        <f>ROUND(IF($B421="Annuity",SUMIFS('Annuity Prices'!AA:AA,'Annuity Prices'!$B:$B,$D421,'Annuity Prices'!$E:$E,$G421),IF($B421="RAB Short",SUMIFS('RAB Prices Short'!AA:AA,'RAB Prices Short'!$B:$B,'All Prices combined'!$D421,'RAB Prices Short'!$E:$E,'All Prices combined'!$G421),IF($B421="RAB Long",SUMIFS('RAB Prices Long'!AA:AA,'RAB Prices Long'!$B:$B,'All Prices combined'!$D421,'RAB Prices Long'!$E:$E,'All Prices combined'!$G421)))),2)</f>
        <v>31.88</v>
      </c>
      <c r="Y421" s="2">
        <f>ROUND(IF($B421="Annuity",SUMIFS('Annuity Prices'!AB:AB,'Annuity Prices'!$B:$B,$D421,'Annuity Prices'!$E:$E,$G421),IF($B421="RAB Short",SUMIFS('RAB Prices Short'!AB:AB,'RAB Prices Short'!$B:$B,'All Prices combined'!$D421,'RAB Prices Short'!$E:$E,'All Prices combined'!$G421),IF($B421="RAB Long",SUMIFS('RAB Prices Long'!AB:AB,'RAB Prices Long'!$B:$B,'All Prices combined'!$D421,'RAB Prices Long'!$E:$E,'All Prices combined'!$G421)))),2)</f>
        <v>34.700000000000003</v>
      </c>
      <c r="Z421" s="2">
        <f>ROUND(IF($B421="Annuity",SUMIFS('Annuity Prices'!AC:AC,'Annuity Prices'!$B:$B,$D421,'Annuity Prices'!$E:$E,$G421),IF($B421="RAB Short",SUMIFS('RAB Prices Short'!AC:AC,'RAB Prices Short'!$B:$B,'All Prices combined'!$D421,'RAB Prices Short'!$E:$E,'All Prices combined'!$G421),IF($B421="RAB Long",SUMIFS('RAB Prices Long'!AC:AC,'RAB Prices Long'!$B:$B,'All Prices combined'!$D421,'RAB Prices Long'!$E:$E,'All Prices combined'!$G421)))),2)</f>
        <v>35.56</v>
      </c>
      <c r="AA421" s="2">
        <f>ROUND(IF($B421="Annuity",SUMIFS('Annuity Prices'!AD:AD,'Annuity Prices'!$B:$B,$D421,'Annuity Prices'!$E:$E,$G421),IF($B421="RAB Short",SUMIFS('RAB Prices Short'!AD:AD,'RAB Prices Short'!$B:$B,'All Prices combined'!$D421,'RAB Prices Short'!$E:$E,'All Prices combined'!$G421),IF($B421="RAB Long",SUMIFS('RAB Prices Long'!AD:AD,'RAB Prices Long'!$B:$B,'All Prices combined'!$D421,'RAB Prices Long'!$E:$E,'All Prices combined'!$G421)))),2)</f>
        <v>36.450000000000003</v>
      </c>
      <c r="AB421" s="2">
        <f>ROUND(IF($B421="Annuity",SUMIFS('Annuity Prices'!AE:AE,'Annuity Prices'!$B:$B,$D421,'Annuity Prices'!$E:$E,$G421),IF($B421="RAB Short",SUMIFS('RAB Prices Short'!AE:AE,'RAB Prices Short'!$B:$B,'All Prices combined'!$D421,'RAB Prices Short'!$E:$E,'All Prices combined'!$G421),IF($B421="RAB Long",SUMIFS('RAB Prices Long'!AE:AE,'RAB Prices Long'!$B:$B,'All Prices combined'!$D421,'RAB Prices Long'!$E:$E,'All Prices combined'!$G421)))),2)</f>
        <v>37.36</v>
      </c>
      <c r="AC421" s="2">
        <f>ROUND(IF($B421="Annuity",SUMIFS('Annuity Prices'!AF:AF,'Annuity Prices'!$B:$B,$D421,'Annuity Prices'!$E:$E,$G421),IF($B421="RAB Short",SUMIFS('RAB Prices Short'!AF:AF,'RAB Prices Short'!$B:$B,'All Prices combined'!$D421,'RAB Prices Short'!$E:$E,'All Prices combined'!$G421),IF($B421="RAB Long",SUMIFS('RAB Prices Long'!AF:AF,'RAB Prices Long'!$B:$B,'All Prices combined'!$D421,'RAB Prices Long'!$E:$E,'All Prices combined'!$G421)))),2)</f>
        <v>39.9</v>
      </c>
      <c r="AD421" s="2">
        <f>ROUND(IF($B421="Annuity",SUMIFS('Annuity Prices'!AG:AG,'Annuity Prices'!$B:$B,$D421,'Annuity Prices'!$E:$E,$G421),IF($B421="RAB Short",SUMIFS('RAB Prices Short'!AG:AG,'RAB Prices Short'!$B:$B,'All Prices combined'!$D421,'RAB Prices Short'!$E:$E,'All Prices combined'!$G421),IF($B421="RAB Long",SUMIFS('RAB Prices Long'!AG:AG,'RAB Prices Long'!$B:$B,'All Prices combined'!$D421,'RAB Prices Long'!$E:$E,'All Prices combined'!$G421)))),2)</f>
        <v>40.89</v>
      </c>
      <c r="AE421" s="2">
        <f>ROUND(IF($B421="Annuity",SUMIFS('Annuity Prices'!AH:AH,'Annuity Prices'!$B:$B,$D421,'Annuity Prices'!$E:$E,$G421),IF($B421="RAB Short",SUMIFS('RAB Prices Short'!AH:AH,'RAB Prices Short'!$B:$B,'All Prices combined'!$D421,'RAB Prices Short'!$E:$E,'All Prices combined'!$G421),IF($B421="RAB Long",SUMIFS('RAB Prices Long'!AH:AH,'RAB Prices Long'!$B:$B,'All Prices combined'!$D421,'RAB Prices Long'!$E:$E,'All Prices combined'!$G421)))),2)</f>
        <v>41.92</v>
      </c>
      <c r="AF421" s="2">
        <f>ROUND(IF($B421="Annuity",SUMIFS('Annuity Prices'!AI:AI,'Annuity Prices'!$B:$B,$D421,'Annuity Prices'!$E:$E,$G421),IF($B421="RAB Short",SUMIFS('RAB Prices Short'!AI:AI,'RAB Prices Short'!$B:$B,'All Prices combined'!$D421,'RAB Prices Short'!$E:$E,'All Prices combined'!$G421),IF($B421="RAB Long",SUMIFS('RAB Prices Long'!AI:AI,'RAB Prices Long'!$B:$B,'All Prices combined'!$D421,'RAB Prices Long'!$E:$E,'All Prices combined'!$G421)))),2)</f>
        <v>42.96</v>
      </c>
      <c r="AG421" s="2">
        <f>ROUND(IF($B421="Annuity",SUMIFS('Annuity Prices'!AJ:AJ,'Annuity Prices'!$B:$B,$D421,'Annuity Prices'!$E:$E,$G421),IF($B421="RAB Short",SUMIFS('RAB Prices Short'!AJ:AJ,'RAB Prices Short'!$B:$B,'All Prices combined'!$D421,'RAB Prices Short'!$E:$E,'All Prices combined'!$G421),IF($B421="RAB Long",SUMIFS('RAB Prices Long'!AJ:AJ,'RAB Prices Long'!$B:$B,'All Prices combined'!$D421,'RAB Prices Long'!$E:$E,'All Prices combined'!$G421)))),2)</f>
        <v>44.7</v>
      </c>
      <c r="AH421" s="2">
        <f>ROUND(IF($B421="Annuity",SUMIFS('Annuity Prices'!AK:AK,'Annuity Prices'!$B:$B,$D421,'Annuity Prices'!$E:$E,$G421),IF($B421="RAB Short",SUMIFS('RAB Prices Short'!AK:AK,'RAB Prices Short'!$B:$B,'All Prices combined'!$D421,'RAB Prices Short'!$E:$E,'All Prices combined'!$G421),IF($B421="RAB Long",SUMIFS('RAB Prices Long'!AK:AK,'RAB Prices Long'!$B:$B,'All Prices combined'!$D421,'RAB Prices Long'!$E:$E,'All Prices combined'!$G421)))),2)</f>
        <v>45.82</v>
      </c>
      <c r="AI421" s="2">
        <f>ROUND(IF($B421="Annuity",SUMIFS('Annuity Prices'!AL:AL,'Annuity Prices'!$B:$B,$D421,'Annuity Prices'!$E:$E,$G421),IF($B421="RAB Short",SUMIFS('RAB Prices Short'!AL:AL,'RAB Prices Short'!$B:$B,'All Prices combined'!$D421,'RAB Prices Short'!$E:$E,'All Prices combined'!$G421),IF($B421="RAB Long",SUMIFS('RAB Prices Long'!AL:AL,'RAB Prices Long'!$B:$B,'All Prices combined'!$D421,'RAB Prices Long'!$E:$E,'All Prices combined'!$G421)))),2)</f>
        <v>46.96</v>
      </c>
      <c r="AJ421" s="2">
        <f>ROUND(IF($B421="Annuity",SUMIFS('Annuity Prices'!AM:AM,'Annuity Prices'!$B:$B,$D421,'Annuity Prices'!$E:$E,$G421),IF($B421="RAB Short",SUMIFS('RAB Prices Short'!AM:AM,'RAB Prices Short'!$B:$B,'All Prices combined'!$D421,'RAB Prices Short'!$E:$E,'All Prices combined'!$G421),IF($B421="RAB Long",SUMIFS('RAB Prices Long'!AM:AM,'RAB Prices Long'!$B:$B,'All Prices combined'!$D421,'RAB Prices Long'!$E:$E,'All Prices combined'!$G421)))),2)</f>
        <v>48.14</v>
      </c>
      <c r="AK421" s="2">
        <f>ROUND(IF($B421="Annuity",SUMIFS('Annuity Prices'!AN:AN,'Annuity Prices'!$B:$B,$D421,'Annuity Prices'!$E:$E,$G421),IF($B421="RAB Short",SUMIFS('RAB Prices Short'!AN:AN,'RAB Prices Short'!$B:$B,'All Prices combined'!$D421,'RAB Prices Short'!$E:$E,'All Prices combined'!$G421),IF($B421="RAB Long",SUMIFS('RAB Prices Long'!AN:AN,'RAB Prices Long'!$B:$B,'All Prices combined'!$D421,'RAB Prices Long'!$E:$E,'All Prices combined'!$G421)))),2)</f>
        <v>45.25</v>
      </c>
      <c r="AL421" s="2">
        <f>ROUND(IF($B421="Annuity",SUMIFS('Annuity Prices'!AO:AO,'Annuity Prices'!$B:$B,$D421,'Annuity Prices'!$E:$E,$G421),IF($B421="RAB Short",SUMIFS('RAB Prices Short'!AO:AO,'RAB Prices Short'!$B:$B,'All Prices combined'!$D421,'RAB Prices Short'!$E:$E,'All Prices combined'!$G421),IF($B421="RAB Long",SUMIFS('RAB Prices Long'!AO:AO,'RAB Prices Long'!$B:$B,'All Prices combined'!$D421,'RAB Prices Long'!$E:$E,'All Prices combined'!$G421)))),2)</f>
        <v>46.38</v>
      </c>
      <c r="AM421" s="2">
        <f>ROUND(IF($B421="Annuity",SUMIFS('Annuity Prices'!AP:AP,'Annuity Prices'!$B:$B,$D421,'Annuity Prices'!$E:$E,$G421),IF($B421="RAB Short",SUMIFS('RAB Prices Short'!AP:AP,'RAB Prices Short'!$B:$B,'All Prices combined'!$D421,'RAB Prices Short'!$E:$E,'All Prices combined'!$G421),IF($B421="RAB Long",SUMIFS('RAB Prices Long'!AP:AP,'RAB Prices Long'!$B:$B,'All Prices combined'!$D421,'RAB Prices Long'!$E:$E,'All Prices combined'!$G421)))),2)</f>
        <v>47.54</v>
      </c>
      <c r="AN421" s="2">
        <f>ROUND(IF($B421="Annuity",SUMIFS('Annuity Prices'!AQ:AQ,'Annuity Prices'!$B:$B,$D421,'Annuity Prices'!$E:$E,$G421),IF($B421="RAB Short",SUMIFS('RAB Prices Short'!AQ:AQ,'RAB Prices Short'!$B:$B,'All Prices combined'!$D421,'RAB Prices Short'!$E:$E,'All Prices combined'!$G421),IF($B421="RAB Long",SUMIFS('RAB Prices Long'!AQ:AQ,'RAB Prices Long'!$B:$B,'All Prices combined'!$D421,'RAB Prices Long'!$E:$E,'All Prices combined'!$G421)))),2)</f>
        <v>48.73</v>
      </c>
      <c r="AO421" s="2">
        <f>ROUND(IF($B421="Annuity",SUMIFS('Annuity Prices'!AR:AR,'Annuity Prices'!$B:$B,$D421,'Annuity Prices'!$E:$E,$G421),IF($B421="RAB Short",SUMIFS('RAB Prices Short'!AR:AR,'RAB Prices Short'!$B:$B,'All Prices combined'!$D421,'RAB Prices Short'!$E:$E,'All Prices combined'!$G421),IF($B421="RAB Long",SUMIFS('RAB Prices Long'!AR:AR,'RAB Prices Long'!$B:$B,'All Prices combined'!$D421,'RAB Prices Long'!$E:$E,'All Prices combined'!$G421)))),2)</f>
        <v>0</v>
      </c>
      <c r="AP421" s="2">
        <f>ROUND(IF($B421="Annuity",SUMIFS('Annuity Prices'!AS:AS,'Annuity Prices'!$B:$B,$D421,'Annuity Prices'!$E:$E,$G421),IF($B421="RAB Short",SUMIFS('RAB Prices Short'!AS:AS,'RAB Prices Short'!$B:$B,'All Prices combined'!$D421,'RAB Prices Short'!$E:$E,'All Prices combined'!$G421),IF($B421="RAB Long",SUMIFS('RAB Prices Long'!AS:AS,'RAB Prices Long'!$B:$B,'All Prices combined'!$D421,'RAB Prices Long'!$E:$E,'All Prices combined'!$G421)))),2)</f>
        <v>0</v>
      </c>
      <c r="AQ421" s="2">
        <f>ROUND(IF($B421="Annuity",SUMIFS('Annuity Prices'!AT:AT,'Annuity Prices'!$B:$B,$D421,'Annuity Prices'!$E:$E,$G421),IF($B421="RAB Short",SUMIFS('RAB Prices Short'!AT:AT,'RAB Prices Short'!$B:$B,'All Prices combined'!$D421,'RAB Prices Short'!$E:$E,'All Prices combined'!$G421),IF($B421="RAB Long",SUMIFS('RAB Prices Long'!AT:AT,'RAB Prices Long'!$B:$B,'All Prices combined'!$D421,'RAB Prices Long'!$E:$E,'All Prices combined'!$G421)))),2)</f>
        <v>21.82</v>
      </c>
      <c r="AR421" s="2">
        <f>ROUND(IF($B421="Annuity",SUMIFS('Annuity Prices'!AU:AU,'Annuity Prices'!$B:$B,$D421,'Annuity Prices'!$E:$E,$G421),IF($B421="RAB Short",SUMIFS('RAB Prices Short'!AU:AU,'RAB Prices Short'!$B:$B,'All Prices combined'!$D421,'RAB Prices Short'!$E:$E,'All Prices combined'!$G421),IF($B421="RAB Long",SUMIFS('RAB Prices Long'!AU:AU,'RAB Prices Long'!$B:$B,'All Prices combined'!$D421,'RAB Prices Long'!$E:$E,'All Prices combined'!$G421)))),2)</f>
        <v>18.079999999999998</v>
      </c>
      <c r="AS421" s="2">
        <f>ROUND(IF($B421="Annuity",SUMIFS('Annuity Prices'!AV:AV,'Annuity Prices'!$B:$B,$D421,'Annuity Prices'!$E:$E,$G421),IF($B421="RAB Short",SUMIFS('RAB Prices Short'!AV:AV,'RAB Prices Short'!$B:$B,'All Prices combined'!$D421,'RAB Prices Short'!$E:$E,'All Prices combined'!$G421),IF($B421="RAB Long",SUMIFS('RAB Prices Long'!AV:AV,'RAB Prices Long'!$B:$B,'All Prices combined'!$D421,'RAB Prices Long'!$E:$E,'All Prices combined'!$G421)))),2)</f>
        <v>18.600000000000001</v>
      </c>
      <c r="AT421" s="2">
        <f>ROUND(IF($B421="Annuity",SUMIFS('Annuity Prices'!AW:AW,'Annuity Prices'!$B:$B,$D421,'Annuity Prices'!$E:$E,$G421),IF($B421="RAB Short",SUMIFS('RAB Prices Short'!AW:AW,'RAB Prices Short'!$B:$B,'All Prices combined'!$D421,'RAB Prices Short'!$E:$E,'All Prices combined'!$G421),IF($B421="RAB Long",SUMIFS('RAB Prices Long'!AW:AW,'RAB Prices Long'!$B:$B,'All Prices combined'!$D421,'RAB Prices Long'!$E:$E,'All Prices combined'!$G421)))),2)</f>
        <v>21.47</v>
      </c>
      <c r="AU421" s="2">
        <f>ROUND(IF($B421="Annuity",SUMIFS('Annuity Prices'!AX:AX,'Annuity Prices'!$B:$B,$D421,'Annuity Prices'!$E:$E,$G421),IF($B421="RAB Short",SUMIFS('RAB Prices Short'!AX:AX,'RAB Prices Short'!$B:$B,'All Prices combined'!$D421,'RAB Prices Short'!$E:$E,'All Prices combined'!$G421),IF($B421="RAB Long",SUMIFS('RAB Prices Long'!AX:AX,'RAB Prices Long'!$B:$B,'All Prices combined'!$D421,'RAB Prices Long'!$E:$E,'All Prices combined'!$G421)))),2)</f>
        <v>22.01</v>
      </c>
      <c r="AV421" s="2">
        <f>ROUND(IF($B421="Annuity",SUMIFS('Annuity Prices'!AY:AY,'Annuity Prices'!$B:$B,$D421,'Annuity Prices'!$E:$E,$G421),IF($B421="RAB Short",SUMIFS('RAB Prices Short'!AY:AY,'RAB Prices Short'!$B:$B,'All Prices combined'!$D421,'RAB Prices Short'!$E:$E,'All Prices combined'!$G421),IF($B421="RAB Long",SUMIFS('RAB Prices Long'!AY:AY,'RAB Prices Long'!$B:$B,'All Prices combined'!$D421,'RAB Prices Long'!$E:$E,'All Prices combined'!$G421)))),2)</f>
        <v>22.56</v>
      </c>
      <c r="AW421" s="2">
        <f>ROUND(IF($B421="Annuity",SUMIFS('Annuity Prices'!AZ:AZ,'Annuity Prices'!$B:$B,$D421,'Annuity Prices'!$E:$E,$G421),IF($B421="RAB Short",SUMIFS('RAB Prices Short'!AZ:AZ,'RAB Prices Short'!$B:$B,'All Prices combined'!$D421,'RAB Prices Short'!$E:$E,'All Prices combined'!$G421),IF($B421="RAB Long",SUMIFS('RAB Prices Long'!AZ:AZ,'RAB Prices Long'!$B:$B,'All Prices combined'!$D421,'RAB Prices Long'!$E:$E,'All Prices combined'!$G421)))),2)</f>
        <v>23.13</v>
      </c>
      <c r="AX421" s="2">
        <f>ROUND(IF($B421="Annuity",SUMIFS('Annuity Prices'!BA:BA,'Annuity Prices'!$B:$B,$D421,'Annuity Prices'!$E:$E,$G421),IF($B421="RAB Short",SUMIFS('RAB Prices Short'!BA:BA,'RAB Prices Short'!$B:$B,'All Prices combined'!$D421,'RAB Prices Short'!$E:$E,'All Prices combined'!$G421),IF($B421="RAB Long",SUMIFS('RAB Prices Long'!BA:BA,'RAB Prices Long'!$B:$B,'All Prices combined'!$D421,'RAB Prices Long'!$E:$E,'All Prices combined'!$G421)))),2)</f>
        <v>25.63</v>
      </c>
      <c r="AY421" s="2">
        <f>ROUND(IF($B421="Annuity",SUMIFS('Annuity Prices'!BB:BB,'Annuity Prices'!$B:$B,$D421,'Annuity Prices'!$E:$E,$G421),IF($B421="RAB Short",SUMIFS('RAB Prices Short'!BB:BB,'RAB Prices Short'!$B:$B,'All Prices combined'!$D421,'RAB Prices Short'!$E:$E,'All Prices combined'!$G421),IF($B421="RAB Long",SUMIFS('RAB Prices Long'!BB:BB,'RAB Prices Long'!$B:$B,'All Prices combined'!$D421,'RAB Prices Long'!$E:$E,'All Prices combined'!$G421)))),2)</f>
        <v>26.27</v>
      </c>
      <c r="AZ421" s="2">
        <f>ROUND(IF($B421="Annuity",SUMIFS('Annuity Prices'!BC:BC,'Annuity Prices'!$B:$B,$D421,'Annuity Prices'!$E:$E,$G421),IF($B421="RAB Short",SUMIFS('RAB Prices Short'!BC:BC,'RAB Prices Short'!$B:$B,'All Prices combined'!$D421,'RAB Prices Short'!$E:$E,'All Prices combined'!$G421),IF($B421="RAB Long",SUMIFS('RAB Prices Long'!BC:BC,'RAB Prices Long'!$B:$B,'All Prices combined'!$D421,'RAB Prices Long'!$E:$E,'All Prices combined'!$G421)))),2)</f>
        <v>26.93</v>
      </c>
      <c r="BA421" s="2">
        <f>ROUND(IF($B421="Annuity",SUMIFS('Annuity Prices'!BD:BD,'Annuity Prices'!$B:$B,$D421,'Annuity Prices'!$E:$E,$G421),IF($B421="RAB Short",SUMIFS('RAB Prices Short'!BD:BD,'RAB Prices Short'!$B:$B,'All Prices combined'!$D421,'RAB Prices Short'!$E:$E,'All Prices combined'!$G421),IF($B421="RAB Long",SUMIFS('RAB Prices Long'!BD:BD,'RAB Prices Long'!$B:$B,'All Prices combined'!$D421,'RAB Prices Long'!$E:$E,'All Prices combined'!$G421)))),2)</f>
        <v>27.6</v>
      </c>
      <c r="BB421" s="2">
        <f>ROUND(IF($B421="Annuity",SUMIFS('Annuity Prices'!BE:BE,'Annuity Prices'!$B:$B,$D421,'Annuity Prices'!$E:$E,$G421),IF($B421="RAB Short",SUMIFS('RAB Prices Short'!BE:BE,'RAB Prices Short'!$B:$B,'All Prices combined'!$D421,'RAB Prices Short'!$E:$E,'All Prices combined'!$G421),IF($B421="RAB Long",SUMIFS('RAB Prices Long'!BE:BE,'RAB Prices Long'!$B:$B,'All Prices combined'!$D421,'RAB Prices Long'!$E:$E,'All Prices combined'!$G421)))),2)</f>
        <v>29.61</v>
      </c>
      <c r="BC421" s="2">
        <f>ROUND(IF($B421="Annuity",SUMIFS('Annuity Prices'!BF:BF,'Annuity Prices'!$B:$B,$D421,'Annuity Prices'!$E:$E,$G421),IF($B421="RAB Short",SUMIFS('RAB Prices Short'!BF:BF,'RAB Prices Short'!$B:$B,'All Prices combined'!$D421,'RAB Prices Short'!$E:$E,'All Prices combined'!$G421),IF($B421="RAB Long",SUMIFS('RAB Prices Long'!BF:BF,'RAB Prices Long'!$B:$B,'All Prices combined'!$D421,'RAB Prices Long'!$E:$E,'All Prices combined'!$G421)))),2)</f>
        <v>30.35</v>
      </c>
      <c r="BD421" s="2">
        <f>ROUND(IF($B421="Annuity",SUMIFS('Annuity Prices'!BG:BG,'Annuity Prices'!$B:$B,$D421,'Annuity Prices'!$E:$E,$G421),IF($B421="RAB Short",SUMIFS('RAB Prices Short'!BG:BG,'RAB Prices Short'!$B:$B,'All Prices combined'!$D421,'RAB Prices Short'!$E:$E,'All Prices combined'!$G421),IF($B421="RAB Long",SUMIFS('RAB Prices Long'!BG:BG,'RAB Prices Long'!$B:$B,'All Prices combined'!$D421,'RAB Prices Long'!$E:$E,'All Prices combined'!$G421)))),2)</f>
        <v>31.11</v>
      </c>
      <c r="BE421" s="2">
        <f>ROUND(IF($B421="Annuity",SUMIFS('Annuity Prices'!BH:BH,'Annuity Prices'!$B:$B,$D421,'Annuity Prices'!$E:$E,$G421),IF($B421="RAB Short",SUMIFS('RAB Prices Short'!BH:BH,'RAB Prices Short'!$B:$B,'All Prices combined'!$D421,'RAB Prices Short'!$E:$E,'All Prices combined'!$G421),IF($B421="RAB Long",SUMIFS('RAB Prices Long'!BH:BH,'RAB Prices Long'!$B:$B,'All Prices combined'!$D421,'RAB Prices Long'!$E:$E,'All Prices combined'!$G421)))),2)</f>
        <v>31.88</v>
      </c>
      <c r="BF421" s="2">
        <f>ROUND(IF($B421="Annuity",SUMIFS('Annuity Prices'!BI:BI,'Annuity Prices'!$B:$B,$D421,'Annuity Prices'!$E:$E,$G421),IF($B421="RAB Short",SUMIFS('RAB Prices Short'!BI:BI,'RAB Prices Short'!$B:$B,'All Prices combined'!$D421,'RAB Prices Short'!$E:$E,'All Prices combined'!$G421),IF($B421="RAB Long",SUMIFS('RAB Prices Long'!BI:BI,'RAB Prices Long'!$B:$B,'All Prices combined'!$D421,'RAB Prices Long'!$E:$E,'All Prices combined'!$G421)))),2)</f>
        <v>34.700000000000003</v>
      </c>
      <c r="BG421" s="2">
        <f>ROUND(IF($B421="Annuity",SUMIFS('Annuity Prices'!BJ:BJ,'Annuity Prices'!$B:$B,$D421,'Annuity Prices'!$E:$E,$G421),IF($B421="RAB Short",SUMIFS('RAB Prices Short'!BJ:BJ,'RAB Prices Short'!$B:$B,'All Prices combined'!$D421,'RAB Prices Short'!$E:$E,'All Prices combined'!$G421),IF($B421="RAB Long",SUMIFS('RAB Prices Long'!BJ:BJ,'RAB Prices Long'!$B:$B,'All Prices combined'!$D421,'RAB Prices Long'!$E:$E,'All Prices combined'!$G421)))),2)</f>
        <v>35.56</v>
      </c>
      <c r="BH421" s="2">
        <f>ROUND(IF($B421="Annuity",SUMIFS('Annuity Prices'!BK:BK,'Annuity Prices'!$B:$B,$D421,'Annuity Prices'!$E:$E,$G421),IF($B421="RAB Short",SUMIFS('RAB Prices Short'!BK:BK,'RAB Prices Short'!$B:$B,'All Prices combined'!$D421,'RAB Prices Short'!$E:$E,'All Prices combined'!$G421),IF($B421="RAB Long",SUMIFS('RAB Prices Long'!BK:BK,'RAB Prices Long'!$B:$B,'All Prices combined'!$D421,'RAB Prices Long'!$E:$E,'All Prices combined'!$G421)))),2)</f>
        <v>36.450000000000003</v>
      </c>
      <c r="BI421" s="2">
        <f>ROUND(IF($B421="Annuity",SUMIFS('Annuity Prices'!BL:BL,'Annuity Prices'!$B:$B,$D421,'Annuity Prices'!$E:$E,$G421),IF($B421="RAB Short",SUMIFS('RAB Prices Short'!BL:BL,'RAB Prices Short'!$B:$B,'All Prices combined'!$D421,'RAB Prices Short'!$E:$E,'All Prices combined'!$G421),IF($B421="RAB Long",SUMIFS('RAB Prices Long'!BL:BL,'RAB Prices Long'!$B:$B,'All Prices combined'!$D421,'RAB Prices Long'!$E:$E,'All Prices combined'!$G421)))),2)</f>
        <v>37.36</v>
      </c>
      <c r="BJ421" s="2">
        <f>ROUND(IF($B421="Annuity",SUMIFS('Annuity Prices'!BM:BM,'Annuity Prices'!$B:$B,$D421,'Annuity Prices'!$E:$E,$G421),IF($B421="RAB Short",SUMIFS('RAB Prices Short'!BM:BM,'RAB Prices Short'!$B:$B,'All Prices combined'!$D421,'RAB Prices Short'!$E:$E,'All Prices combined'!$G421),IF($B421="RAB Long",SUMIFS('RAB Prices Long'!BM:BM,'RAB Prices Long'!$B:$B,'All Prices combined'!$D421,'RAB Prices Long'!$E:$E,'All Prices combined'!$G421)))),2)</f>
        <v>39.9</v>
      </c>
      <c r="BK421" s="2">
        <f>ROUND(IF($B421="Annuity",SUMIFS('Annuity Prices'!BN:BN,'Annuity Prices'!$B:$B,$D421,'Annuity Prices'!$E:$E,$G421),IF($B421="RAB Short",SUMIFS('RAB Prices Short'!BN:BN,'RAB Prices Short'!$B:$B,'All Prices combined'!$D421,'RAB Prices Short'!$E:$E,'All Prices combined'!$G421),IF($B421="RAB Long",SUMIFS('RAB Prices Long'!BN:BN,'RAB Prices Long'!$B:$B,'All Prices combined'!$D421,'RAB Prices Long'!$E:$E,'All Prices combined'!$G421)))),2)</f>
        <v>40.89</v>
      </c>
      <c r="BL421" s="2">
        <f>ROUND(IF($B421="Annuity",SUMIFS('Annuity Prices'!BO:BO,'Annuity Prices'!$B:$B,$D421,'Annuity Prices'!$E:$E,$G421),IF($B421="RAB Short",SUMIFS('RAB Prices Short'!BO:BO,'RAB Prices Short'!$B:$B,'All Prices combined'!$D421,'RAB Prices Short'!$E:$E,'All Prices combined'!$G421),IF($B421="RAB Long",SUMIFS('RAB Prices Long'!BO:BO,'RAB Prices Long'!$B:$B,'All Prices combined'!$D421,'RAB Prices Long'!$E:$E,'All Prices combined'!$G421)))),2)</f>
        <v>41.92</v>
      </c>
      <c r="BM421" s="2">
        <f>ROUND(IF($B421="Annuity",SUMIFS('Annuity Prices'!BP:BP,'Annuity Prices'!$B:$B,$D421,'Annuity Prices'!$E:$E,$G421),IF($B421="RAB Short",SUMIFS('RAB Prices Short'!BP:BP,'RAB Prices Short'!$B:$B,'All Prices combined'!$D421,'RAB Prices Short'!$E:$E,'All Prices combined'!$G421),IF($B421="RAB Long",SUMIFS('RAB Prices Long'!BP:BP,'RAB Prices Long'!$B:$B,'All Prices combined'!$D421,'RAB Prices Long'!$E:$E,'All Prices combined'!$G421)))),2)</f>
        <v>42.96</v>
      </c>
      <c r="BN421" s="2">
        <f>ROUND(IF($B421="Annuity",SUMIFS('Annuity Prices'!BQ:BQ,'Annuity Prices'!$B:$B,$D421,'Annuity Prices'!$E:$E,$G421),IF($B421="RAB Short",SUMIFS('RAB Prices Short'!BQ:BQ,'RAB Prices Short'!$B:$B,'All Prices combined'!$D421,'RAB Prices Short'!$E:$E,'All Prices combined'!$G421),IF($B421="RAB Long",SUMIFS('RAB Prices Long'!BQ:BQ,'RAB Prices Long'!$B:$B,'All Prices combined'!$D421,'RAB Prices Long'!$E:$E,'All Prices combined'!$G421)))),2)</f>
        <v>44.7</v>
      </c>
      <c r="BO421" s="2">
        <f>ROUND(IF($B421="Annuity",SUMIFS('Annuity Prices'!BR:BR,'Annuity Prices'!$B:$B,$D421,'Annuity Prices'!$E:$E,$G421),IF($B421="RAB Short",SUMIFS('RAB Prices Short'!BR:BR,'RAB Prices Short'!$B:$B,'All Prices combined'!$D421,'RAB Prices Short'!$E:$E,'All Prices combined'!$G421),IF($B421="RAB Long",SUMIFS('RAB Prices Long'!BR:BR,'RAB Prices Long'!$B:$B,'All Prices combined'!$D421,'RAB Prices Long'!$E:$E,'All Prices combined'!$G421)))),2)</f>
        <v>45.82</v>
      </c>
      <c r="BP421" s="2">
        <f>ROUND(IF($B421="Annuity",SUMIFS('Annuity Prices'!BS:BS,'Annuity Prices'!$B:$B,$D421,'Annuity Prices'!$E:$E,$G421),IF($B421="RAB Short",SUMIFS('RAB Prices Short'!BS:BS,'RAB Prices Short'!$B:$B,'All Prices combined'!$D421,'RAB Prices Short'!$E:$E,'All Prices combined'!$G421),IF($B421="RAB Long",SUMIFS('RAB Prices Long'!BS:BS,'RAB Prices Long'!$B:$B,'All Prices combined'!$D421,'RAB Prices Long'!$E:$E,'All Prices combined'!$G421)))),2)</f>
        <v>46.96</v>
      </c>
      <c r="BQ421" s="2">
        <f>ROUND(IF($B421="Annuity",SUMIFS('Annuity Prices'!BT:BT,'Annuity Prices'!$B:$B,$D421,'Annuity Prices'!$E:$E,$G421),IF($B421="RAB Short",SUMIFS('RAB Prices Short'!BT:BT,'RAB Prices Short'!$B:$B,'All Prices combined'!$D421,'RAB Prices Short'!$E:$E,'All Prices combined'!$G421),IF($B421="RAB Long",SUMIFS('RAB Prices Long'!BT:BT,'RAB Prices Long'!$B:$B,'All Prices combined'!$D421,'RAB Prices Long'!$E:$E,'All Prices combined'!$G421)))),2)</f>
        <v>48.14</v>
      </c>
      <c r="BR421" s="2">
        <f>ROUND(IF($B421="Annuity",SUMIFS('Annuity Prices'!BU:BU,'Annuity Prices'!$B:$B,$D421,'Annuity Prices'!$E:$E,$G421),IF($B421="RAB Short",SUMIFS('RAB Prices Short'!BU:BU,'RAB Prices Short'!$B:$B,'All Prices combined'!$D421,'RAB Prices Short'!$E:$E,'All Prices combined'!$G421),IF($B421="RAB Long",SUMIFS('RAB Prices Long'!BU:BU,'RAB Prices Long'!$B:$B,'All Prices combined'!$D421,'RAB Prices Long'!$E:$E,'All Prices combined'!$G421)))),2)</f>
        <v>45.25</v>
      </c>
      <c r="BS421" s="2">
        <f>ROUND(IF($B421="Annuity",SUMIFS('Annuity Prices'!BV:BV,'Annuity Prices'!$B:$B,$D421,'Annuity Prices'!$E:$E,$G421),IF($B421="RAB Short",SUMIFS('RAB Prices Short'!BV:BV,'RAB Prices Short'!$B:$B,'All Prices combined'!$D421,'RAB Prices Short'!$E:$E,'All Prices combined'!$G421),IF($B421="RAB Long",SUMIFS('RAB Prices Long'!BV:BV,'RAB Prices Long'!$B:$B,'All Prices combined'!$D421,'RAB Prices Long'!$E:$E,'All Prices combined'!$G421)))),2)</f>
        <v>46.38</v>
      </c>
      <c r="BT421" s="2">
        <f>ROUND(IF($B421="Annuity",SUMIFS('Annuity Prices'!BW:BW,'Annuity Prices'!$B:$B,$D421,'Annuity Prices'!$E:$E,$G421),IF($B421="RAB Short",SUMIFS('RAB Prices Short'!BW:BW,'RAB Prices Short'!$B:$B,'All Prices combined'!$D421,'RAB Prices Short'!$E:$E,'All Prices combined'!$G421),IF($B421="RAB Long",SUMIFS('RAB Prices Long'!BW:BW,'RAB Prices Long'!$B:$B,'All Prices combined'!$D421,'RAB Prices Long'!$E:$E,'All Prices combined'!$G421)))),2)</f>
        <v>47.54</v>
      </c>
      <c r="BU421" s="2">
        <f>ROUND(IF($B421="Annuity",SUMIFS('Annuity Prices'!BX:BX,'Annuity Prices'!$B:$B,$D421,'Annuity Prices'!$E:$E,$G421),IF($B421="RAB Short",SUMIFS('RAB Prices Short'!BX:BX,'RAB Prices Short'!$B:$B,'All Prices combined'!$D421,'RAB Prices Short'!$E:$E,'All Prices combined'!$G421),IF($B421="RAB Long",SUMIFS('RAB Prices Long'!BX:BX,'RAB Prices Long'!$B:$B,'All Prices combined'!$D421,'RAB Prices Long'!$E:$E,'All Prices combined'!$G421)))),2)</f>
        <v>48.73</v>
      </c>
    </row>
    <row r="422" spans="2:73" x14ac:dyDescent="0.25">
      <c r="B422" t="s">
        <v>45</v>
      </c>
      <c r="C422">
        <v>9</v>
      </c>
      <c r="D422" t="s">
        <v>151</v>
      </c>
      <c r="E422" t="s">
        <v>148</v>
      </c>
      <c r="F422">
        <v>9</v>
      </c>
      <c r="G422" t="s">
        <v>40</v>
      </c>
      <c r="I422" s="2">
        <f>ROUND(IF($B422="Annuity",SUMIFS('Annuity Prices'!L:L,'Annuity Prices'!$B:$B,$D422,'Annuity Prices'!$E:$E,$G422),IF($B422="RAB Short",SUMIFS('RAB Prices Short'!L:L,'RAB Prices Short'!$B:$B,'All Prices combined'!$D422,'RAB Prices Short'!$E:$E,'All Prices combined'!$G422),IF($B422="RAB Long",SUMIFS('RAB Prices Long'!L:L,'RAB Prices Long'!$B:$B,'All Prices combined'!$D422,'RAB Prices Long'!$E:$E,'All Prices combined'!$G422)))),2)</f>
        <v>0</v>
      </c>
      <c r="J422" s="2">
        <f>ROUND(IF($B422="Annuity",SUMIFS('Annuity Prices'!M:M,'Annuity Prices'!$B:$B,$D422,'Annuity Prices'!$E:$E,$G422),IF($B422="RAB Short",SUMIFS('RAB Prices Short'!M:M,'RAB Prices Short'!$B:$B,'All Prices combined'!$D422,'RAB Prices Short'!$E:$E,'All Prices combined'!$G422),IF($B422="RAB Long",SUMIFS('RAB Prices Long'!M:M,'RAB Prices Long'!$B:$B,'All Prices combined'!$D422,'RAB Prices Long'!$E:$E,'All Prices combined'!$G422)))),2)</f>
        <v>0</v>
      </c>
      <c r="K422" s="2">
        <f>ROUND(IF($B422="Annuity",SUMIFS('Annuity Prices'!N:N,'Annuity Prices'!$B:$B,$D422,'Annuity Prices'!$E:$E,$G422),IF($B422="RAB Short",SUMIFS('RAB Prices Short'!N:N,'RAB Prices Short'!$B:$B,'All Prices combined'!$D422,'RAB Prices Short'!$E:$E,'All Prices combined'!$G422),IF($B422="RAB Long",SUMIFS('RAB Prices Long'!N:N,'RAB Prices Long'!$B:$B,'All Prices combined'!$D422,'RAB Prices Long'!$E:$E,'All Prices combined'!$G422)))),2)</f>
        <v>2.06</v>
      </c>
      <c r="L422" s="2">
        <f>ROUND(IF($B422="Annuity",SUMIFS('Annuity Prices'!O:O,'Annuity Prices'!$B:$B,$D422,'Annuity Prices'!$E:$E,$G422),IF($B422="RAB Short",SUMIFS('RAB Prices Short'!O:O,'RAB Prices Short'!$B:$B,'All Prices combined'!$D422,'RAB Prices Short'!$E:$E,'All Prices combined'!$G422),IF($B422="RAB Long",SUMIFS('RAB Prices Long'!O:O,'RAB Prices Long'!$B:$B,'All Prices combined'!$D422,'RAB Prices Long'!$E:$E,'All Prices combined'!$G422)))),2)</f>
        <v>2.12</v>
      </c>
      <c r="M422" s="2">
        <f>ROUND(IF($B422="Annuity",SUMIFS('Annuity Prices'!P:P,'Annuity Prices'!$B:$B,$D422,'Annuity Prices'!$E:$E,$G422),IF($B422="RAB Short",SUMIFS('RAB Prices Short'!P:P,'RAB Prices Short'!$B:$B,'All Prices combined'!$D422,'RAB Prices Short'!$E:$E,'All Prices combined'!$G422),IF($B422="RAB Long",SUMIFS('RAB Prices Long'!P:P,'RAB Prices Long'!$B:$B,'All Prices combined'!$D422,'RAB Prices Long'!$E:$E,'All Prices combined'!$G422)))),2)</f>
        <v>2.16</v>
      </c>
      <c r="N422" s="2">
        <f>ROUND(IF($B422="Annuity",SUMIFS('Annuity Prices'!Q:Q,'Annuity Prices'!$B:$B,$D422,'Annuity Prices'!$E:$E,$G422),IF($B422="RAB Short",SUMIFS('RAB Prices Short'!Q:Q,'RAB Prices Short'!$B:$B,'All Prices combined'!$D422,'RAB Prices Short'!$E:$E,'All Prices combined'!$G422),IF($B422="RAB Long",SUMIFS('RAB Prices Long'!Q:Q,'RAB Prices Long'!$B:$B,'All Prices combined'!$D422,'RAB Prices Long'!$E:$E,'All Prices combined'!$G422)))),2)</f>
        <v>2.2200000000000002</v>
      </c>
      <c r="O422" s="2">
        <f>ROUND(IF($B422="Annuity",SUMIFS('Annuity Prices'!R:R,'Annuity Prices'!$B:$B,$D422,'Annuity Prices'!$E:$E,$G422),IF($B422="RAB Short",SUMIFS('RAB Prices Short'!R:R,'RAB Prices Short'!$B:$B,'All Prices combined'!$D422,'RAB Prices Short'!$E:$E,'All Prices combined'!$G422),IF($B422="RAB Long",SUMIFS('RAB Prices Long'!R:R,'RAB Prices Long'!$B:$B,'All Prices combined'!$D422,'RAB Prices Long'!$E:$E,'All Prices combined'!$G422)))),2)</f>
        <v>2.27</v>
      </c>
      <c r="P422" s="2">
        <f>ROUND(IF($B422="Annuity",SUMIFS('Annuity Prices'!S:S,'Annuity Prices'!$B:$B,$D422,'Annuity Prices'!$E:$E,$G422),IF($B422="RAB Short",SUMIFS('RAB Prices Short'!S:S,'RAB Prices Short'!$B:$B,'All Prices combined'!$D422,'RAB Prices Short'!$E:$E,'All Prices combined'!$G422),IF($B422="RAB Long",SUMIFS('RAB Prices Long'!S:S,'RAB Prices Long'!$B:$B,'All Prices combined'!$D422,'RAB Prices Long'!$E:$E,'All Prices combined'!$G422)))),2)</f>
        <v>2.33</v>
      </c>
      <c r="Q422" s="2">
        <f>ROUND(IF($B422="Annuity",SUMIFS('Annuity Prices'!T:T,'Annuity Prices'!$B:$B,$D422,'Annuity Prices'!$E:$E,$G422),IF($B422="RAB Short",SUMIFS('RAB Prices Short'!T:T,'RAB Prices Short'!$B:$B,'All Prices combined'!$D422,'RAB Prices Short'!$E:$E,'All Prices combined'!$G422),IF($B422="RAB Long",SUMIFS('RAB Prices Long'!T:T,'RAB Prices Long'!$B:$B,'All Prices combined'!$D422,'RAB Prices Long'!$E:$E,'All Prices combined'!$G422)))),2)</f>
        <v>2.37</v>
      </c>
      <c r="R422" s="2">
        <f>ROUND(IF($B422="Annuity",SUMIFS('Annuity Prices'!U:U,'Annuity Prices'!$B:$B,$D422,'Annuity Prices'!$E:$E,$G422),IF($B422="RAB Short",SUMIFS('RAB Prices Short'!U:U,'RAB Prices Short'!$B:$B,'All Prices combined'!$D422,'RAB Prices Short'!$E:$E,'All Prices combined'!$G422),IF($B422="RAB Long",SUMIFS('RAB Prices Long'!U:U,'RAB Prices Long'!$B:$B,'All Prices combined'!$D422,'RAB Prices Long'!$E:$E,'All Prices combined'!$G422)))),2)</f>
        <v>2.4300000000000002</v>
      </c>
      <c r="S422" s="2">
        <f>ROUND(IF($B422="Annuity",SUMIFS('Annuity Prices'!V:V,'Annuity Prices'!$B:$B,$D422,'Annuity Prices'!$E:$E,$G422),IF($B422="RAB Short",SUMIFS('RAB Prices Short'!V:V,'RAB Prices Short'!$B:$B,'All Prices combined'!$D422,'RAB Prices Short'!$E:$E,'All Prices combined'!$G422),IF($B422="RAB Long",SUMIFS('RAB Prices Long'!V:V,'RAB Prices Long'!$B:$B,'All Prices combined'!$D422,'RAB Prices Long'!$E:$E,'All Prices combined'!$G422)))),2)</f>
        <v>2.5</v>
      </c>
      <c r="T422" s="2">
        <f>ROUND(IF($B422="Annuity",SUMIFS('Annuity Prices'!W:W,'Annuity Prices'!$B:$B,$D422,'Annuity Prices'!$E:$E,$G422),IF($B422="RAB Short",SUMIFS('RAB Prices Short'!W:W,'RAB Prices Short'!$B:$B,'All Prices combined'!$D422,'RAB Prices Short'!$E:$E,'All Prices combined'!$G422),IF($B422="RAB Long",SUMIFS('RAB Prices Long'!W:W,'RAB Prices Long'!$B:$B,'All Prices combined'!$D422,'RAB Prices Long'!$E:$E,'All Prices combined'!$G422)))),2)</f>
        <v>2.56</v>
      </c>
      <c r="U422" s="2">
        <f>ROUND(IF($B422="Annuity",SUMIFS('Annuity Prices'!X:X,'Annuity Prices'!$B:$B,$D422,'Annuity Prices'!$E:$E,$G422),IF($B422="RAB Short",SUMIFS('RAB Prices Short'!X:X,'RAB Prices Short'!$B:$B,'All Prices combined'!$D422,'RAB Prices Short'!$E:$E,'All Prices combined'!$G422),IF($B422="RAB Long",SUMIFS('RAB Prices Long'!X:X,'RAB Prices Long'!$B:$B,'All Prices combined'!$D422,'RAB Prices Long'!$E:$E,'All Prices combined'!$G422)))),2)</f>
        <v>2.61</v>
      </c>
      <c r="V422" s="2">
        <f>ROUND(IF($B422="Annuity",SUMIFS('Annuity Prices'!Y:Y,'Annuity Prices'!$B:$B,$D422,'Annuity Prices'!$E:$E,$G422),IF($B422="RAB Short",SUMIFS('RAB Prices Short'!Y:Y,'RAB Prices Short'!$B:$B,'All Prices combined'!$D422,'RAB Prices Short'!$E:$E,'All Prices combined'!$G422),IF($B422="RAB Long",SUMIFS('RAB Prices Long'!Y:Y,'RAB Prices Long'!$B:$B,'All Prices combined'!$D422,'RAB Prices Long'!$E:$E,'All Prices combined'!$G422)))),2)</f>
        <v>2.67</v>
      </c>
      <c r="W422" s="2">
        <f>ROUND(IF($B422="Annuity",SUMIFS('Annuity Prices'!Z:Z,'Annuity Prices'!$B:$B,$D422,'Annuity Prices'!$E:$E,$G422),IF($B422="RAB Short",SUMIFS('RAB Prices Short'!Z:Z,'RAB Prices Short'!$B:$B,'All Prices combined'!$D422,'RAB Prices Short'!$E:$E,'All Prices combined'!$G422),IF($B422="RAB Long",SUMIFS('RAB Prices Long'!Z:Z,'RAB Prices Long'!$B:$B,'All Prices combined'!$D422,'RAB Prices Long'!$E:$E,'All Prices combined'!$G422)))),2)</f>
        <v>2.74</v>
      </c>
      <c r="X422" s="2">
        <f>ROUND(IF($B422="Annuity",SUMIFS('Annuity Prices'!AA:AA,'Annuity Prices'!$B:$B,$D422,'Annuity Prices'!$E:$E,$G422),IF($B422="RAB Short",SUMIFS('RAB Prices Short'!AA:AA,'RAB Prices Short'!$B:$B,'All Prices combined'!$D422,'RAB Prices Short'!$E:$E,'All Prices combined'!$G422),IF($B422="RAB Long",SUMIFS('RAB Prices Long'!AA:AA,'RAB Prices Long'!$B:$B,'All Prices combined'!$D422,'RAB Prices Long'!$E:$E,'All Prices combined'!$G422)))),2)</f>
        <v>2.81</v>
      </c>
      <c r="Y422" s="2">
        <f>ROUND(IF($B422="Annuity",SUMIFS('Annuity Prices'!AB:AB,'Annuity Prices'!$B:$B,$D422,'Annuity Prices'!$E:$E,$G422),IF($B422="RAB Short",SUMIFS('RAB Prices Short'!AB:AB,'RAB Prices Short'!$B:$B,'All Prices combined'!$D422,'RAB Prices Short'!$E:$E,'All Prices combined'!$G422),IF($B422="RAB Long",SUMIFS('RAB Prices Long'!AB:AB,'RAB Prices Long'!$B:$B,'All Prices combined'!$D422,'RAB Prices Long'!$E:$E,'All Prices combined'!$G422)))),2)</f>
        <v>2.86</v>
      </c>
      <c r="Z422" s="2">
        <f>ROUND(IF($B422="Annuity",SUMIFS('Annuity Prices'!AC:AC,'Annuity Prices'!$B:$B,$D422,'Annuity Prices'!$E:$E,$G422),IF($B422="RAB Short",SUMIFS('RAB Prices Short'!AC:AC,'RAB Prices Short'!$B:$B,'All Prices combined'!$D422,'RAB Prices Short'!$E:$E,'All Prices combined'!$G422),IF($B422="RAB Long",SUMIFS('RAB Prices Long'!AC:AC,'RAB Prices Long'!$B:$B,'All Prices combined'!$D422,'RAB Prices Long'!$E:$E,'All Prices combined'!$G422)))),2)</f>
        <v>2.94</v>
      </c>
      <c r="AA422" s="2">
        <f>ROUND(IF($B422="Annuity",SUMIFS('Annuity Prices'!AD:AD,'Annuity Prices'!$B:$B,$D422,'Annuity Prices'!$E:$E,$G422),IF($B422="RAB Short",SUMIFS('RAB Prices Short'!AD:AD,'RAB Prices Short'!$B:$B,'All Prices combined'!$D422,'RAB Prices Short'!$E:$E,'All Prices combined'!$G422),IF($B422="RAB Long",SUMIFS('RAB Prices Long'!AD:AD,'RAB Prices Long'!$B:$B,'All Prices combined'!$D422,'RAB Prices Long'!$E:$E,'All Prices combined'!$G422)))),2)</f>
        <v>3.01</v>
      </c>
      <c r="AB422" s="2">
        <f>ROUND(IF($B422="Annuity",SUMIFS('Annuity Prices'!AE:AE,'Annuity Prices'!$B:$B,$D422,'Annuity Prices'!$E:$E,$G422),IF($B422="RAB Short",SUMIFS('RAB Prices Short'!AE:AE,'RAB Prices Short'!$B:$B,'All Prices combined'!$D422,'RAB Prices Short'!$E:$E,'All Prices combined'!$G422),IF($B422="RAB Long",SUMIFS('RAB Prices Long'!AE:AE,'RAB Prices Long'!$B:$B,'All Prices combined'!$D422,'RAB Prices Long'!$E:$E,'All Prices combined'!$G422)))),2)</f>
        <v>3.08</v>
      </c>
      <c r="AC422" s="2">
        <f>ROUND(IF($B422="Annuity",SUMIFS('Annuity Prices'!AF:AF,'Annuity Prices'!$B:$B,$D422,'Annuity Prices'!$E:$E,$G422),IF($B422="RAB Short",SUMIFS('RAB Prices Short'!AF:AF,'RAB Prices Short'!$B:$B,'All Prices combined'!$D422,'RAB Prices Short'!$E:$E,'All Prices combined'!$G422),IF($B422="RAB Long",SUMIFS('RAB Prices Long'!AF:AF,'RAB Prices Long'!$B:$B,'All Prices combined'!$D422,'RAB Prices Long'!$E:$E,'All Prices combined'!$G422)))),2)</f>
        <v>3.15</v>
      </c>
      <c r="AD422" s="2">
        <f>ROUND(IF($B422="Annuity",SUMIFS('Annuity Prices'!AG:AG,'Annuity Prices'!$B:$B,$D422,'Annuity Prices'!$E:$E,$G422),IF($B422="RAB Short",SUMIFS('RAB Prices Short'!AG:AG,'RAB Prices Short'!$B:$B,'All Prices combined'!$D422,'RAB Prices Short'!$E:$E,'All Prices combined'!$G422),IF($B422="RAB Long",SUMIFS('RAB Prices Long'!AG:AG,'RAB Prices Long'!$B:$B,'All Prices combined'!$D422,'RAB Prices Long'!$E:$E,'All Prices combined'!$G422)))),2)</f>
        <v>3.22</v>
      </c>
      <c r="AE422" s="2">
        <f>ROUND(IF($B422="Annuity",SUMIFS('Annuity Prices'!AH:AH,'Annuity Prices'!$B:$B,$D422,'Annuity Prices'!$E:$E,$G422),IF($B422="RAB Short",SUMIFS('RAB Prices Short'!AH:AH,'RAB Prices Short'!$B:$B,'All Prices combined'!$D422,'RAB Prices Short'!$E:$E,'All Prices combined'!$G422),IF($B422="RAB Long",SUMIFS('RAB Prices Long'!AH:AH,'RAB Prices Long'!$B:$B,'All Prices combined'!$D422,'RAB Prices Long'!$E:$E,'All Prices combined'!$G422)))),2)</f>
        <v>3.31</v>
      </c>
      <c r="AF422" s="2">
        <f>ROUND(IF($B422="Annuity",SUMIFS('Annuity Prices'!AI:AI,'Annuity Prices'!$B:$B,$D422,'Annuity Prices'!$E:$E,$G422),IF($B422="RAB Short",SUMIFS('RAB Prices Short'!AI:AI,'RAB Prices Short'!$B:$B,'All Prices combined'!$D422,'RAB Prices Short'!$E:$E,'All Prices combined'!$G422),IF($B422="RAB Long",SUMIFS('RAB Prices Long'!AI:AI,'RAB Prices Long'!$B:$B,'All Prices combined'!$D422,'RAB Prices Long'!$E:$E,'All Prices combined'!$G422)))),2)</f>
        <v>3.39</v>
      </c>
      <c r="AG422" s="2">
        <f>ROUND(IF($B422="Annuity",SUMIFS('Annuity Prices'!AJ:AJ,'Annuity Prices'!$B:$B,$D422,'Annuity Prices'!$E:$E,$G422),IF($B422="RAB Short",SUMIFS('RAB Prices Short'!AJ:AJ,'RAB Prices Short'!$B:$B,'All Prices combined'!$D422,'RAB Prices Short'!$E:$E,'All Prices combined'!$G422),IF($B422="RAB Long",SUMIFS('RAB Prices Long'!AJ:AJ,'RAB Prices Long'!$B:$B,'All Prices combined'!$D422,'RAB Prices Long'!$E:$E,'All Prices combined'!$G422)))),2)</f>
        <v>3.46</v>
      </c>
      <c r="AH422" s="2">
        <f>ROUND(IF($B422="Annuity",SUMIFS('Annuity Prices'!AK:AK,'Annuity Prices'!$B:$B,$D422,'Annuity Prices'!$E:$E,$G422),IF($B422="RAB Short",SUMIFS('RAB Prices Short'!AK:AK,'RAB Prices Short'!$B:$B,'All Prices combined'!$D422,'RAB Prices Short'!$E:$E,'All Prices combined'!$G422),IF($B422="RAB Long",SUMIFS('RAB Prices Long'!AK:AK,'RAB Prices Long'!$B:$B,'All Prices combined'!$D422,'RAB Prices Long'!$E:$E,'All Prices combined'!$G422)))),2)</f>
        <v>3.54</v>
      </c>
      <c r="AI422" s="2">
        <f>ROUND(IF($B422="Annuity",SUMIFS('Annuity Prices'!AL:AL,'Annuity Prices'!$B:$B,$D422,'Annuity Prices'!$E:$E,$G422),IF($B422="RAB Short",SUMIFS('RAB Prices Short'!AL:AL,'RAB Prices Short'!$B:$B,'All Prices combined'!$D422,'RAB Prices Short'!$E:$E,'All Prices combined'!$G422),IF($B422="RAB Long",SUMIFS('RAB Prices Long'!AL:AL,'RAB Prices Long'!$B:$B,'All Prices combined'!$D422,'RAB Prices Long'!$E:$E,'All Prices combined'!$G422)))),2)</f>
        <v>3.63</v>
      </c>
      <c r="AJ422" s="2">
        <f>ROUND(IF($B422="Annuity",SUMIFS('Annuity Prices'!AM:AM,'Annuity Prices'!$B:$B,$D422,'Annuity Prices'!$E:$E,$G422),IF($B422="RAB Short",SUMIFS('RAB Prices Short'!AM:AM,'RAB Prices Short'!$B:$B,'All Prices combined'!$D422,'RAB Prices Short'!$E:$E,'All Prices combined'!$G422),IF($B422="RAB Long",SUMIFS('RAB Prices Long'!AM:AM,'RAB Prices Long'!$B:$B,'All Prices combined'!$D422,'RAB Prices Long'!$E:$E,'All Prices combined'!$G422)))),2)</f>
        <v>3.72</v>
      </c>
      <c r="AK422" s="2">
        <f>ROUND(IF($B422="Annuity",SUMIFS('Annuity Prices'!AN:AN,'Annuity Prices'!$B:$B,$D422,'Annuity Prices'!$E:$E,$G422),IF($B422="RAB Short",SUMIFS('RAB Prices Short'!AN:AN,'RAB Prices Short'!$B:$B,'All Prices combined'!$D422,'RAB Prices Short'!$E:$E,'All Prices combined'!$G422),IF($B422="RAB Long",SUMIFS('RAB Prices Long'!AN:AN,'RAB Prices Long'!$B:$B,'All Prices combined'!$D422,'RAB Prices Long'!$E:$E,'All Prices combined'!$G422)))),2)</f>
        <v>3.79</v>
      </c>
      <c r="AL422" s="2">
        <f>ROUND(IF($B422="Annuity",SUMIFS('Annuity Prices'!AO:AO,'Annuity Prices'!$B:$B,$D422,'Annuity Prices'!$E:$E,$G422),IF($B422="RAB Short",SUMIFS('RAB Prices Short'!AO:AO,'RAB Prices Short'!$B:$B,'All Prices combined'!$D422,'RAB Prices Short'!$E:$E,'All Prices combined'!$G422),IF($B422="RAB Long",SUMIFS('RAB Prices Long'!AO:AO,'RAB Prices Long'!$B:$B,'All Prices combined'!$D422,'RAB Prices Long'!$E:$E,'All Prices combined'!$G422)))),2)</f>
        <v>3.89</v>
      </c>
      <c r="AM422" s="2">
        <f>ROUND(IF($B422="Annuity",SUMIFS('Annuity Prices'!AP:AP,'Annuity Prices'!$B:$B,$D422,'Annuity Prices'!$E:$E,$G422),IF($B422="RAB Short",SUMIFS('RAB Prices Short'!AP:AP,'RAB Prices Short'!$B:$B,'All Prices combined'!$D422,'RAB Prices Short'!$E:$E,'All Prices combined'!$G422),IF($B422="RAB Long",SUMIFS('RAB Prices Long'!AP:AP,'RAB Prices Long'!$B:$B,'All Prices combined'!$D422,'RAB Prices Long'!$E:$E,'All Prices combined'!$G422)))),2)</f>
        <v>3.99</v>
      </c>
      <c r="AN422" s="2">
        <f>ROUND(IF($B422="Annuity",SUMIFS('Annuity Prices'!AQ:AQ,'Annuity Prices'!$B:$B,$D422,'Annuity Prices'!$E:$E,$G422),IF($B422="RAB Short",SUMIFS('RAB Prices Short'!AQ:AQ,'RAB Prices Short'!$B:$B,'All Prices combined'!$D422,'RAB Prices Short'!$E:$E,'All Prices combined'!$G422),IF($B422="RAB Long",SUMIFS('RAB Prices Long'!AQ:AQ,'RAB Prices Long'!$B:$B,'All Prices combined'!$D422,'RAB Prices Long'!$E:$E,'All Prices combined'!$G422)))),2)</f>
        <v>4.09</v>
      </c>
      <c r="AO422" s="2">
        <f>ROUND(IF($B422="Annuity",SUMIFS('Annuity Prices'!AR:AR,'Annuity Prices'!$B:$B,$D422,'Annuity Prices'!$E:$E,$G422),IF($B422="RAB Short",SUMIFS('RAB Prices Short'!AR:AR,'RAB Prices Short'!$B:$B,'All Prices combined'!$D422,'RAB Prices Short'!$E:$E,'All Prices combined'!$G422),IF($B422="RAB Long",SUMIFS('RAB Prices Long'!AR:AR,'RAB Prices Long'!$B:$B,'All Prices combined'!$D422,'RAB Prices Long'!$E:$E,'All Prices combined'!$G422)))),2)</f>
        <v>0</v>
      </c>
      <c r="AP422" s="2">
        <f>ROUND(IF($B422="Annuity",SUMIFS('Annuity Prices'!AS:AS,'Annuity Prices'!$B:$B,$D422,'Annuity Prices'!$E:$E,$G422),IF($B422="RAB Short",SUMIFS('RAB Prices Short'!AS:AS,'RAB Prices Short'!$B:$B,'All Prices combined'!$D422,'RAB Prices Short'!$E:$E,'All Prices combined'!$G422),IF($B422="RAB Long",SUMIFS('RAB Prices Long'!AS:AS,'RAB Prices Long'!$B:$B,'All Prices combined'!$D422,'RAB Prices Long'!$E:$E,'All Prices combined'!$G422)))),2)</f>
        <v>0</v>
      </c>
      <c r="AQ422" s="2">
        <f>ROUND(IF($B422="Annuity",SUMIFS('Annuity Prices'!AT:AT,'Annuity Prices'!$B:$B,$D422,'Annuity Prices'!$E:$E,$G422),IF($B422="RAB Short",SUMIFS('RAB Prices Short'!AT:AT,'RAB Prices Short'!$B:$B,'All Prices combined'!$D422,'RAB Prices Short'!$E:$E,'All Prices combined'!$G422),IF($B422="RAB Long",SUMIFS('RAB Prices Long'!AT:AT,'RAB Prices Long'!$B:$B,'All Prices combined'!$D422,'RAB Prices Long'!$E:$E,'All Prices combined'!$G422)))),2)</f>
        <v>2.0099999999999998</v>
      </c>
      <c r="AR422" s="2">
        <f>ROUND(IF($B422="Annuity",SUMIFS('Annuity Prices'!AU:AU,'Annuity Prices'!$B:$B,$D422,'Annuity Prices'!$E:$E,$G422),IF($B422="RAB Short",SUMIFS('RAB Prices Short'!AU:AU,'RAB Prices Short'!$B:$B,'All Prices combined'!$D422,'RAB Prices Short'!$E:$E,'All Prices combined'!$G422),IF($B422="RAB Long",SUMIFS('RAB Prices Long'!AU:AU,'RAB Prices Long'!$B:$B,'All Prices combined'!$D422,'RAB Prices Long'!$E:$E,'All Prices combined'!$G422)))),2)</f>
        <v>2.06</v>
      </c>
      <c r="AS422" s="2">
        <f>ROUND(IF($B422="Annuity",SUMIFS('Annuity Prices'!AV:AV,'Annuity Prices'!$B:$B,$D422,'Annuity Prices'!$E:$E,$G422),IF($B422="RAB Short",SUMIFS('RAB Prices Short'!AV:AV,'RAB Prices Short'!$B:$B,'All Prices combined'!$D422,'RAB Prices Short'!$E:$E,'All Prices combined'!$G422),IF($B422="RAB Long",SUMIFS('RAB Prices Long'!AV:AV,'RAB Prices Long'!$B:$B,'All Prices combined'!$D422,'RAB Prices Long'!$E:$E,'All Prices combined'!$G422)))),2)</f>
        <v>2.12</v>
      </c>
      <c r="AT422" s="2">
        <f>ROUND(IF($B422="Annuity",SUMIFS('Annuity Prices'!AW:AW,'Annuity Prices'!$B:$B,$D422,'Annuity Prices'!$E:$E,$G422),IF($B422="RAB Short",SUMIFS('RAB Prices Short'!AW:AW,'RAB Prices Short'!$B:$B,'All Prices combined'!$D422,'RAB Prices Short'!$E:$E,'All Prices combined'!$G422),IF($B422="RAB Long",SUMIFS('RAB Prices Long'!AW:AW,'RAB Prices Long'!$B:$B,'All Prices combined'!$D422,'RAB Prices Long'!$E:$E,'All Prices combined'!$G422)))),2)</f>
        <v>2.16</v>
      </c>
      <c r="AU422" s="2">
        <f>ROUND(IF($B422="Annuity",SUMIFS('Annuity Prices'!AX:AX,'Annuity Prices'!$B:$B,$D422,'Annuity Prices'!$E:$E,$G422),IF($B422="RAB Short",SUMIFS('RAB Prices Short'!AX:AX,'RAB Prices Short'!$B:$B,'All Prices combined'!$D422,'RAB Prices Short'!$E:$E,'All Prices combined'!$G422),IF($B422="RAB Long",SUMIFS('RAB Prices Long'!AX:AX,'RAB Prices Long'!$B:$B,'All Prices combined'!$D422,'RAB Prices Long'!$E:$E,'All Prices combined'!$G422)))),2)</f>
        <v>2.2200000000000002</v>
      </c>
      <c r="AV422" s="2">
        <f>ROUND(IF($B422="Annuity",SUMIFS('Annuity Prices'!AY:AY,'Annuity Prices'!$B:$B,$D422,'Annuity Prices'!$E:$E,$G422),IF($B422="RAB Short",SUMIFS('RAB Prices Short'!AY:AY,'RAB Prices Short'!$B:$B,'All Prices combined'!$D422,'RAB Prices Short'!$E:$E,'All Prices combined'!$G422),IF($B422="RAB Long",SUMIFS('RAB Prices Long'!AY:AY,'RAB Prices Long'!$B:$B,'All Prices combined'!$D422,'RAB Prices Long'!$E:$E,'All Prices combined'!$G422)))),2)</f>
        <v>2.27</v>
      </c>
      <c r="AW422" s="2">
        <f>ROUND(IF($B422="Annuity",SUMIFS('Annuity Prices'!AZ:AZ,'Annuity Prices'!$B:$B,$D422,'Annuity Prices'!$E:$E,$G422),IF($B422="RAB Short",SUMIFS('RAB Prices Short'!AZ:AZ,'RAB Prices Short'!$B:$B,'All Prices combined'!$D422,'RAB Prices Short'!$E:$E,'All Prices combined'!$G422),IF($B422="RAB Long",SUMIFS('RAB Prices Long'!AZ:AZ,'RAB Prices Long'!$B:$B,'All Prices combined'!$D422,'RAB Prices Long'!$E:$E,'All Prices combined'!$G422)))),2)</f>
        <v>2.33</v>
      </c>
      <c r="AX422" s="2">
        <f>ROUND(IF($B422="Annuity",SUMIFS('Annuity Prices'!BA:BA,'Annuity Prices'!$B:$B,$D422,'Annuity Prices'!$E:$E,$G422),IF($B422="RAB Short",SUMIFS('RAB Prices Short'!BA:BA,'RAB Prices Short'!$B:$B,'All Prices combined'!$D422,'RAB Prices Short'!$E:$E,'All Prices combined'!$G422),IF($B422="RAB Long",SUMIFS('RAB Prices Long'!BA:BA,'RAB Prices Long'!$B:$B,'All Prices combined'!$D422,'RAB Prices Long'!$E:$E,'All Prices combined'!$G422)))),2)</f>
        <v>2.37</v>
      </c>
      <c r="AY422" s="2">
        <f>ROUND(IF($B422="Annuity",SUMIFS('Annuity Prices'!BB:BB,'Annuity Prices'!$B:$B,$D422,'Annuity Prices'!$E:$E,$G422),IF($B422="RAB Short",SUMIFS('RAB Prices Short'!BB:BB,'RAB Prices Short'!$B:$B,'All Prices combined'!$D422,'RAB Prices Short'!$E:$E,'All Prices combined'!$G422),IF($B422="RAB Long",SUMIFS('RAB Prices Long'!BB:BB,'RAB Prices Long'!$B:$B,'All Prices combined'!$D422,'RAB Prices Long'!$E:$E,'All Prices combined'!$G422)))),2)</f>
        <v>2.4300000000000002</v>
      </c>
      <c r="AZ422" s="2">
        <f>ROUND(IF($B422="Annuity",SUMIFS('Annuity Prices'!BC:BC,'Annuity Prices'!$B:$B,$D422,'Annuity Prices'!$E:$E,$G422),IF($B422="RAB Short",SUMIFS('RAB Prices Short'!BC:BC,'RAB Prices Short'!$B:$B,'All Prices combined'!$D422,'RAB Prices Short'!$E:$E,'All Prices combined'!$G422),IF($B422="RAB Long",SUMIFS('RAB Prices Long'!BC:BC,'RAB Prices Long'!$B:$B,'All Prices combined'!$D422,'RAB Prices Long'!$E:$E,'All Prices combined'!$G422)))),2)</f>
        <v>2.5</v>
      </c>
      <c r="BA422" s="2">
        <f>ROUND(IF($B422="Annuity",SUMIFS('Annuity Prices'!BD:BD,'Annuity Prices'!$B:$B,$D422,'Annuity Prices'!$E:$E,$G422),IF($B422="RAB Short",SUMIFS('RAB Prices Short'!BD:BD,'RAB Prices Short'!$B:$B,'All Prices combined'!$D422,'RAB Prices Short'!$E:$E,'All Prices combined'!$G422),IF($B422="RAB Long",SUMIFS('RAB Prices Long'!BD:BD,'RAB Prices Long'!$B:$B,'All Prices combined'!$D422,'RAB Prices Long'!$E:$E,'All Prices combined'!$G422)))),2)</f>
        <v>2.56</v>
      </c>
      <c r="BB422" s="2">
        <f>ROUND(IF($B422="Annuity",SUMIFS('Annuity Prices'!BE:BE,'Annuity Prices'!$B:$B,$D422,'Annuity Prices'!$E:$E,$G422),IF($B422="RAB Short",SUMIFS('RAB Prices Short'!BE:BE,'RAB Prices Short'!$B:$B,'All Prices combined'!$D422,'RAB Prices Short'!$E:$E,'All Prices combined'!$G422),IF($B422="RAB Long",SUMIFS('RAB Prices Long'!BE:BE,'RAB Prices Long'!$B:$B,'All Prices combined'!$D422,'RAB Prices Long'!$E:$E,'All Prices combined'!$G422)))),2)</f>
        <v>2.61</v>
      </c>
      <c r="BC422" s="2">
        <f>ROUND(IF($B422="Annuity",SUMIFS('Annuity Prices'!BF:BF,'Annuity Prices'!$B:$B,$D422,'Annuity Prices'!$E:$E,$G422),IF($B422="RAB Short",SUMIFS('RAB Prices Short'!BF:BF,'RAB Prices Short'!$B:$B,'All Prices combined'!$D422,'RAB Prices Short'!$E:$E,'All Prices combined'!$G422),IF($B422="RAB Long",SUMIFS('RAB Prices Long'!BF:BF,'RAB Prices Long'!$B:$B,'All Prices combined'!$D422,'RAB Prices Long'!$E:$E,'All Prices combined'!$G422)))),2)</f>
        <v>2.67</v>
      </c>
      <c r="BD422" s="2">
        <f>ROUND(IF($B422="Annuity",SUMIFS('Annuity Prices'!BG:BG,'Annuity Prices'!$B:$B,$D422,'Annuity Prices'!$E:$E,$G422),IF($B422="RAB Short",SUMIFS('RAB Prices Short'!BG:BG,'RAB Prices Short'!$B:$B,'All Prices combined'!$D422,'RAB Prices Short'!$E:$E,'All Prices combined'!$G422),IF($B422="RAB Long",SUMIFS('RAB Prices Long'!BG:BG,'RAB Prices Long'!$B:$B,'All Prices combined'!$D422,'RAB Prices Long'!$E:$E,'All Prices combined'!$G422)))),2)</f>
        <v>2.74</v>
      </c>
      <c r="BE422" s="2">
        <f>ROUND(IF($B422="Annuity",SUMIFS('Annuity Prices'!BH:BH,'Annuity Prices'!$B:$B,$D422,'Annuity Prices'!$E:$E,$G422),IF($B422="RAB Short",SUMIFS('RAB Prices Short'!BH:BH,'RAB Prices Short'!$B:$B,'All Prices combined'!$D422,'RAB Prices Short'!$E:$E,'All Prices combined'!$G422),IF($B422="RAB Long",SUMIFS('RAB Prices Long'!BH:BH,'RAB Prices Long'!$B:$B,'All Prices combined'!$D422,'RAB Prices Long'!$E:$E,'All Prices combined'!$G422)))),2)</f>
        <v>2.81</v>
      </c>
      <c r="BF422" s="2">
        <f>ROUND(IF($B422="Annuity",SUMIFS('Annuity Prices'!BI:BI,'Annuity Prices'!$B:$B,$D422,'Annuity Prices'!$E:$E,$G422),IF($B422="RAB Short",SUMIFS('RAB Prices Short'!BI:BI,'RAB Prices Short'!$B:$B,'All Prices combined'!$D422,'RAB Prices Short'!$E:$E,'All Prices combined'!$G422),IF($B422="RAB Long",SUMIFS('RAB Prices Long'!BI:BI,'RAB Prices Long'!$B:$B,'All Prices combined'!$D422,'RAB Prices Long'!$E:$E,'All Prices combined'!$G422)))),2)</f>
        <v>2.86</v>
      </c>
      <c r="BG422" s="2">
        <f>ROUND(IF($B422="Annuity",SUMIFS('Annuity Prices'!BJ:BJ,'Annuity Prices'!$B:$B,$D422,'Annuity Prices'!$E:$E,$G422),IF($B422="RAB Short",SUMIFS('RAB Prices Short'!BJ:BJ,'RAB Prices Short'!$B:$B,'All Prices combined'!$D422,'RAB Prices Short'!$E:$E,'All Prices combined'!$G422),IF($B422="RAB Long",SUMIFS('RAB Prices Long'!BJ:BJ,'RAB Prices Long'!$B:$B,'All Prices combined'!$D422,'RAB Prices Long'!$E:$E,'All Prices combined'!$G422)))),2)</f>
        <v>2.94</v>
      </c>
      <c r="BH422" s="2">
        <f>ROUND(IF($B422="Annuity",SUMIFS('Annuity Prices'!BK:BK,'Annuity Prices'!$B:$B,$D422,'Annuity Prices'!$E:$E,$G422),IF($B422="RAB Short",SUMIFS('RAB Prices Short'!BK:BK,'RAB Prices Short'!$B:$B,'All Prices combined'!$D422,'RAB Prices Short'!$E:$E,'All Prices combined'!$G422),IF($B422="RAB Long",SUMIFS('RAB Prices Long'!BK:BK,'RAB Prices Long'!$B:$B,'All Prices combined'!$D422,'RAB Prices Long'!$E:$E,'All Prices combined'!$G422)))),2)</f>
        <v>3.01</v>
      </c>
      <c r="BI422" s="2">
        <f>ROUND(IF($B422="Annuity",SUMIFS('Annuity Prices'!BL:BL,'Annuity Prices'!$B:$B,$D422,'Annuity Prices'!$E:$E,$G422),IF($B422="RAB Short",SUMIFS('RAB Prices Short'!BL:BL,'RAB Prices Short'!$B:$B,'All Prices combined'!$D422,'RAB Prices Short'!$E:$E,'All Prices combined'!$G422),IF($B422="RAB Long",SUMIFS('RAB Prices Long'!BL:BL,'RAB Prices Long'!$B:$B,'All Prices combined'!$D422,'RAB Prices Long'!$E:$E,'All Prices combined'!$G422)))),2)</f>
        <v>3.08</v>
      </c>
      <c r="BJ422" s="2">
        <f>ROUND(IF($B422="Annuity",SUMIFS('Annuity Prices'!BM:BM,'Annuity Prices'!$B:$B,$D422,'Annuity Prices'!$E:$E,$G422),IF($B422="RAB Short",SUMIFS('RAB Prices Short'!BM:BM,'RAB Prices Short'!$B:$B,'All Prices combined'!$D422,'RAB Prices Short'!$E:$E,'All Prices combined'!$G422),IF($B422="RAB Long",SUMIFS('RAB Prices Long'!BM:BM,'RAB Prices Long'!$B:$B,'All Prices combined'!$D422,'RAB Prices Long'!$E:$E,'All Prices combined'!$G422)))),2)</f>
        <v>3.15</v>
      </c>
      <c r="BK422" s="2">
        <f>ROUND(IF($B422="Annuity",SUMIFS('Annuity Prices'!BN:BN,'Annuity Prices'!$B:$B,$D422,'Annuity Prices'!$E:$E,$G422),IF($B422="RAB Short",SUMIFS('RAB Prices Short'!BN:BN,'RAB Prices Short'!$B:$B,'All Prices combined'!$D422,'RAB Prices Short'!$E:$E,'All Prices combined'!$G422),IF($B422="RAB Long",SUMIFS('RAB Prices Long'!BN:BN,'RAB Prices Long'!$B:$B,'All Prices combined'!$D422,'RAB Prices Long'!$E:$E,'All Prices combined'!$G422)))),2)</f>
        <v>3.22</v>
      </c>
      <c r="BL422" s="2">
        <f>ROUND(IF($B422="Annuity",SUMIFS('Annuity Prices'!BO:BO,'Annuity Prices'!$B:$B,$D422,'Annuity Prices'!$E:$E,$G422),IF($B422="RAB Short",SUMIFS('RAB Prices Short'!BO:BO,'RAB Prices Short'!$B:$B,'All Prices combined'!$D422,'RAB Prices Short'!$E:$E,'All Prices combined'!$G422),IF($B422="RAB Long",SUMIFS('RAB Prices Long'!BO:BO,'RAB Prices Long'!$B:$B,'All Prices combined'!$D422,'RAB Prices Long'!$E:$E,'All Prices combined'!$G422)))),2)</f>
        <v>3.31</v>
      </c>
      <c r="BM422" s="2">
        <f>ROUND(IF($B422="Annuity",SUMIFS('Annuity Prices'!BP:BP,'Annuity Prices'!$B:$B,$D422,'Annuity Prices'!$E:$E,$G422),IF($B422="RAB Short",SUMIFS('RAB Prices Short'!BP:BP,'RAB Prices Short'!$B:$B,'All Prices combined'!$D422,'RAB Prices Short'!$E:$E,'All Prices combined'!$G422),IF($B422="RAB Long",SUMIFS('RAB Prices Long'!BP:BP,'RAB Prices Long'!$B:$B,'All Prices combined'!$D422,'RAB Prices Long'!$E:$E,'All Prices combined'!$G422)))),2)</f>
        <v>3.39</v>
      </c>
      <c r="BN422" s="2">
        <f>ROUND(IF($B422="Annuity",SUMIFS('Annuity Prices'!BQ:BQ,'Annuity Prices'!$B:$B,$D422,'Annuity Prices'!$E:$E,$G422),IF($B422="RAB Short",SUMIFS('RAB Prices Short'!BQ:BQ,'RAB Prices Short'!$B:$B,'All Prices combined'!$D422,'RAB Prices Short'!$E:$E,'All Prices combined'!$G422),IF($B422="RAB Long",SUMIFS('RAB Prices Long'!BQ:BQ,'RAB Prices Long'!$B:$B,'All Prices combined'!$D422,'RAB Prices Long'!$E:$E,'All Prices combined'!$G422)))),2)</f>
        <v>3.46</v>
      </c>
      <c r="BO422" s="2">
        <f>ROUND(IF($B422="Annuity",SUMIFS('Annuity Prices'!BR:BR,'Annuity Prices'!$B:$B,$D422,'Annuity Prices'!$E:$E,$G422),IF($B422="RAB Short",SUMIFS('RAB Prices Short'!BR:BR,'RAB Prices Short'!$B:$B,'All Prices combined'!$D422,'RAB Prices Short'!$E:$E,'All Prices combined'!$G422),IF($B422="RAB Long",SUMIFS('RAB Prices Long'!BR:BR,'RAB Prices Long'!$B:$B,'All Prices combined'!$D422,'RAB Prices Long'!$E:$E,'All Prices combined'!$G422)))),2)</f>
        <v>3.54</v>
      </c>
      <c r="BP422" s="2">
        <f>ROUND(IF($B422="Annuity",SUMIFS('Annuity Prices'!BS:BS,'Annuity Prices'!$B:$B,$D422,'Annuity Prices'!$E:$E,$G422),IF($B422="RAB Short",SUMIFS('RAB Prices Short'!BS:BS,'RAB Prices Short'!$B:$B,'All Prices combined'!$D422,'RAB Prices Short'!$E:$E,'All Prices combined'!$G422),IF($B422="RAB Long",SUMIFS('RAB Prices Long'!BS:BS,'RAB Prices Long'!$B:$B,'All Prices combined'!$D422,'RAB Prices Long'!$E:$E,'All Prices combined'!$G422)))),2)</f>
        <v>3.63</v>
      </c>
      <c r="BQ422" s="2">
        <f>ROUND(IF($B422="Annuity",SUMIFS('Annuity Prices'!BT:BT,'Annuity Prices'!$B:$B,$D422,'Annuity Prices'!$E:$E,$G422),IF($B422="RAB Short",SUMIFS('RAB Prices Short'!BT:BT,'RAB Prices Short'!$B:$B,'All Prices combined'!$D422,'RAB Prices Short'!$E:$E,'All Prices combined'!$G422),IF($B422="RAB Long",SUMIFS('RAB Prices Long'!BT:BT,'RAB Prices Long'!$B:$B,'All Prices combined'!$D422,'RAB Prices Long'!$E:$E,'All Prices combined'!$G422)))),2)</f>
        <v>3.72</v>
      </c>
      <c r="BR422" s="2">
        <f>ROUND(IF($B422="Annuity",SUMIFS('Annuity Prices'!BU:BU,'Annuity Prices'!$B:$B,$D422,'Annuity Prices'!$E:$E,$G422),IF($B422="RAB Short",SUMIFS('RAB Prices Short'!BU:BU,'RAB Prices Short'!$B:$B,'All Prices combined'!$D422,'RAB Prices Short'!$E:$E,'All Prices combined'!$G422),IF($B422="RAB Long",SUMIFS('RAB Prices Long'!BU:BU,'RAB Prices Long'!$B:$B,'All Prices combined'!$D422,'RAB Prices Long'!$E:$E,'All Prices combined'!$G422)))),2)</f>
        <v>3.79</v>
      </c>
      <c r="BS422" s="2">
        <f>ROUND(IF($B422="Annuity",SUMIFS('Annuity Prices'!BV:BV,'Annuity Prices'!$B:$B,$D422,'Annuity Prices'!$E:$E,$G422),IF($B422="RAB Short",SUMIFS('RAB Prices Short'!BV:BV,'RAB Prices Short'!$B:$B,'All Prices combined'!$D422,'RAB Prices Short'!$E:$E,'All Prices combined'!$G422),IF($B422="RAB Long",SUMIFS('RAB Prices Long'!BV:BV,'RAB Prices Long'!$B:$B,'All Prices combined'!$D422,'RAB Prices Long'!$E:$E,'All Prices combined'!$G422)))),2)</f>
        <v>3.89</v>
      </c>
      <c r="BT422" s="2">
        <f>ROUND(IF($B422="Annuity",SUMIFS('Annuity Prices'!BW:BW,'Annuity Prices'!$B:$B,$D422,'Annuity Prices'!$E:$E,$G422),IF($B422="RAB Short",SUMIFS('RAB Prices Short'!BW:BW,'RAB Prices Short'!$B:$B,'All Prices combined'!$D422,'RAB Prices Short'!$E:$E,'All Prices combined'!$G422),IF($B422="RAB Long",SUMIFS('RAB Prices Long'!BW:BW,'RAB Prices Long'!$B:$B,'All Prices combined'!$D422,'RAB Prices Long'!$E:$E,'All Prices combined'!$G422)))),2)</f>
        <v>3.99</v>
      </c>
      <c r="BU422" s="2">
        <f>ROUND(IF($B422="Annuity",SUMIFS('Annuity Prices'!BX:BX,'Annuity Prices'!$B:$B,$D422,'Annuity Prices'!$E:$E,$G422),IF($B422="RAB Short",SUMIFS('RAB Prices Short'!BX:BX,'RAB Prices Short'!$B:$B,'All Prices combined'!$D422,'RAB Prices Short'!$E:$E,'All Prices combined'!$G422),IF($B422="RAB Long",SUMIFS('RAB Prices Long'!BX:BX,'RAB Prices Long'!$B:$B,'All Prices combined'!$D422,'RAB Prices Long'!$E:$E,'All Prices combined'!$G422)))),2)</f>
        <v>4.09</v>
      </c>
    </row>
    <row r="423" spans="2:73" x14ac:dyDescent="0.25">
      <c r="B423" t="s">
        <v>45</v>
      </c>
      <c r="C423">
        <v>9</v>
      </c>
      <c r="E423" t="s">
        <v>148</v>
      </c>
      <c r="G423" t="s">
        <v>152</v>
      </c>
      <c r="I423" s="2">
        <f>ROUND(IF($B423="Annuity",SUMIFS('Annuity Prices'!L:L,'Annuity Prices'!$B:$B,$D423,'Annuity Prices'!$E:$E,$G423),IF($B423="RAB Short",SUMIFS('RAB Prices Short'!L:L,'RAB Prices Short'!$B:$B,'All Prices combined'!$D423,'RAB Prices Short'!$E:$E,'All Prices combined'!$G423),IF($B423="RAB Long",SUMIFS('RAB Prices Long'!L:L,'RAB Prices Long'!$B:$B,'All Prices combined'!$D423,'RAB Prices Long'!$E:$E,'All Prices combined'!$G423)))),2)</f>
        <v>0</v>
      </c>
      <c r="J423" s="2">
        <f>ROUND(IF($B423="Annuity",SUMIFS('Annuity Prices'!M:M,'Annuity Prices'!$B:$B,$D423,'Annuity Prices'!$E:$E,$G423),IF($B423="RAB Short",SUMIFS('RAB Prices Short'!M:M,'RAB Prices Short'!$B:$B,'All Prices combined'!$D423,'RAB Prices Short'!$E:$E,'All Prices combined'!$G423),IF($B423="RAB Long",SUMIFS('RAB Prices Long'!M:M,'RAB Prices Long'!$B:$B,'All Prices combined'!$D423,'RAB Prices Long'!$E:$E,'All Prices combined'!$G423)))),2)</f>
        <v>0</v>
      </c>
      <c r="K423" s="2">
        <f>ROUND(IF($B423="Annuity",SUMIFS('Annuity Prices'!N:N,'Annuity Prices'!$B:$B,$D423,'Annuity Prices'!$E:$E,$G423),IF($B423="RAB Short",SUMIFS('RAB Prices Short'!N:N,'RAB Prices Short'!$B:$B,'All Prices combined'!$D423,'RAB Prices Short'!$E:$E,'All Prices combined'!$G423),IF($B423="RAB Long",SUMIFS('RAB Prices Long'!N:N,'RAB Prices Long'!$B:$B,'All Prices combined'!$D423,'RAB Prices Long'!$E:$E,'All Prices combined'!$G423)))),2)</f>
        <v>0</v>
      </c>
      <c r="L423" s="2">
        <f>ROUND(IF($B423="Annuity",SUMIFS('Annuity Prices'!O:O,'Annuity Prices'!$B:$B,$D423,'Annuity Prices'!$E:$E,$G423),IF($B423="RAB Short",SUMIFS('RAB Prices Short'!O:O,'RAB Prices Short'!$B:$B,'All Prices combined'!$D423,'RAB Prices Short'!$E:$E,'All Prices combined'!$G423),IF($B423="RAB Long",SUMIFS('RAB Prices Long'!O:O,'RAB Prices Long'!$B:$B,'All Prices combined'!$D423,'RAB Prices Long'!$E:$E,'All Prices combined'!$G423)))),2)</f>
        <v>0</v>
      </c>
      <c r="M423" s="2">
        <f>ROUND(IF($B423="Annuity",SUMIFS('Annuity Prices'!P:P,'Annuity Prices'!$B:$B,$D423,'Annuity Prices'!$E:$E,$G423),IF($B423="RAB Short",SUMIFS('RAB Prices Short'!P:P,'RAB Prices Short'!$B:$B,'All Prices combined'!$D423,'RAB Prices Short'!$E:$E,'All Prices combined'!$G423),IF($B423="RAB Long",SUMIFS('RAB Prices Long'!P:P,'RAB Prices Long'!$B:$B,'All Prices combined'!$D423,'RAB Prices Long'!$E:$E,'All Prices combined'!$G423)))),2)</f>
        <v>0</v>
      </c>
      <c r="N423" s="2">
        <f>ROUND(IF($B423="Annuity",SUMIFS('Annuity Prices'!Q:Q,'Annuity Prices'!$B:$B,$D423,'Annuity Prices'!$E:$E,$G423),IF($B423="RAB Short",SUMIFS('RAB Prices Short'!Q:Q,'RAB Prices Short'!$B:$B,'All Prices combined'!$D423,'RAB Prices Short'!$E:$E,'All Prices combined'!$G423),IF($B423="RAB Long",SUMIFS('RAB Prices Long'!Q:Q,'RAB Prices Long'!$B:$B,'All Prices combined'!$D423,'RAB Prices Long'!$E:$E,'All Prices combined'!$G423)))),2)</f>
        <v>0</v>
      </c>
      <c r="O423" s="2">
        <f>ROUND(IF($B423="Annuity",SUMIFS('Annuity Prices'!R:R,'Annuity Prices'!$B:$B,$D423,'Annuity Prices'!$E:$E,$G423),IF($B423="RAB Short",SUMIFS('RAB Prices Short'!R:R,'RAB Prices Short'!$B:$B,'All Prices combined'!$D423,'RAB Prices Short'!$E:$E,'All Prices combined'!$G423),IF($B423="RAB Long",SUMIFS('RAB Prices Long'!R:R,'RAB Prices Long'!$B:$B,'All Prices combined'!$D423,'RAB Prices Long'!$E:$E,'All Prices combined'!$G423)))),2)</f>
        <v>0</v>
      </c>
      <c r="P423" s="2">
        <f>ROUND(IF($B423="Annuity",SUMIFS('Annuity Prices'!S:S,'Annuity Prices'!$B:$B,$D423,'Annuity Prices'!$E:$E,$G423),IF($B423="RAB Short",SUMIFS('RAB Prices Short'!S:S,'RAB Prices Short'!$B:$B,'All Prices combined'!$D423,'RAB Prices Short'!$E:$E,'All Prices combined'!$G423),IF($B423="RAB Long",SUMIFS('RAB Prices Long'!S:S,'RAB Prices Long'!$B:$B,'All Prices combined'!$D423,'RAB Prices Long'!$E:$E,'All Prices combined'!$G423)))),2)</f>
        <v>0</v>
      </c>
      <c r="Q423" s="2">
        <f>ROUND(IF($B423="Annuity",SUMIFS('Annuity Prices'!T:T,'Annuity Prices'!$B:$B,$D423,'Annuity Prices'!$E:$E,$G423),IF($B423="RAB Short",SUMIFS('RAB Prices Short'!T:T,'RAB Prices Short'!$B:$B,'All Prices combined'!$D423,'RAB Prices Short'!$E:$E,'All Prices combined'!$G423),IF($B423="RAB Long",SUMIFS('RAB Prices Long'!T:T,'RAB Prices Long'!$B:$B,'All Prices combined'!$D423,'RAB Prices Long'!$E:$E,'All Prices combined'!$G423)))),2)</f>
        <v>0</v>
      </c>
      <c r="R423" s="2">
        <f>ROUND(IF($B423="Annuity",SUMIFS('Annuity Prices'!U:U,'Annuity Prices'!$B:$B,$D423,'Annuity Prices'!$E:$E,$G423),IF($B423="RAB Short",SUMIFS('RAB Prices Short'!U:U,'RAB Prices Short'!$B:$B,'All Prices combined'!$D423,'RAB Prices Short'!$E:$E,'All Prices combined'!$G423),IF($B423="RAB Long",SUMIFS('RAB Prices Long'!U:U,'RAB Prices Long'!$B:$B,'All Prices combined'!$D423,'RAB Prices Long'!$E:$E,'All Prices combined'!$G423)))),2)</f>
        <v>0</v>
      </c>
      <c r="S423" s="2">
        <f>ROUND(IF($B423="Annuity",SUMIFS('Annuity Prices'!V:V,'Annuity Prices'!$B:$B,$D423,'Annuity Prices'!$E:$E,$G423),IF($B423="RAB Short",SUMIFS('RAB Prices Short'!V:V,'RAB Prices Short'!$B:$B,'All Prices combined'!$D423,'RAB Prices Short'!$E:$E,'All Prices combined'!$G423),IF($B423="RAB Long",SUMIFS('RAB Prices Long'!V:V,'RAB Prices Long'!$B:$B,'All Prices combined'!$D423,'RAB Prices Long'!$E:$E,'All Prices combined'!$G423)))),2)</f>
        <v>0</v>
      </c>
      <c r="T423" s="2">
        <f>ROUND(IF($B423="Annuity",SUMIFS('Annuity Prices'!W:W,'Annuity Prices'!$B:$B,$D423,'Annuity Prices'!$E:$E,$G423),IF($B423="RAB Short",SUMIFS('RAB Prices Short'!W:W,'RAB Prices Short'!$B:$B,'All Prices combined'!$D423,'RAB Prices Short'!$E:$E,'All Prices combined'!$G423),IF($B423="RAB Long",SUMIFS('RAB Prices Long'!W:W,'RAB Prices Long'!$B:$B,'All Prices combined'!$D423,'RAB Prices Long'!$E:$E,'All Prices combined'!$G423)))),2)</f>
        <v>0</v>
      </c>
      <c r="U423" s="2">
        <f>ROUND(IF($B423="Annuity",SUMIFS('Annuity Prices'!X:X,'Annuity Prices'!$B:$B,$D423,'Annuity Prices'!$E:$E,$G423),IF($B423="RAB Short",SUMIFS('RAB Prices Short'!X:X,'RAB Prices Short'!$B:$B,'All Prices combined'!$D423,'RAB Prices Short'!$E:$E,'All Prices combined'!$G423),IF($B423="RAB Long",SUMIFS('RAB Prices Long'!X:X,'RAB Prices Long'!$B:$B,'All Prices combined'!$D423,'RAB Prices Long'!$E:$E,'All Prices combined'!$G423)))),2)</f>
        <v>0</v>
      </c>
      <c r="V423" s="2">
        <f>ROUND(IF($B423="Annuity",SUMIFS('Annuity Prices'!Y:Y,'Annuity Prices'!$B:$B,$D423,'Annuity Prices'!$E:$E,$G423),IF($B423="RAB Short",SUMIFS('RAB Prices Short'!Y:Y,'RAB Prices Short'!$B:$B,'All Prices combined'!$D423,'RAB Prices Short'!$E:$E,'All Prices combined'!$G423),IF($B423="RAB Long",SUMIFS('RAB Prices Long'!Y:Y,'RAB Prices Long'!$B:$B,'All Prices combined'!$D423,'RAB Prices Long'!$E:$E,'All Prices combined'!$G423)))),2)</f>
        <v>0</v>
      </c>
      <c r="W423" s="2">
        <f>ROUND(IF($B423="Annuity",SUMIFS('Annuity Prices'!Z:Z,'Annuity Prices'!$B:$B,$D423,'Annuity Prices'!$E:$E,$G423),IF($B423="RAB Short",SUMIFS('RAB Prices Short'!Z:Z,'RAB Prices Short'!$B:$B,'All Prices combined'!$D423,'RAB Prices Short'!$E:$E,'All Prices combined'!$G423),IF($B423="RAB Long",SUMIFS('RAB Prices Long'!Z:Z,'RAB Prices Long'!$B:$B,'All Prices combined'!$D423,'RAB Prices Long'!$E:$E,'All Prices combined'!$G423)))),2)</f>
        <v>0</v>
      </c>
      <c r="X423" s="2">
        <f>ROUND(IF($B423="Annuity",SUMIFS('Annuity Prices'!AA:AA,'Annuity Prices'!$B:$B,$D423,'Annuity Prices'!$E:$E,$G423),IF($B423="RAB Short",SUMIFS('RAB Prices Short'!AA:AA,'RAB Prices Short'!$B:$B,'All Prices combined'!$D423,'RAB Prices Short'!$E:$E,'All Prices combined'!$G423),IF($B423="RAB Long",SUMIFS('RAB Prices Long'!AA:AA,'RAB Prices Long'!$B:$B,'All Prices combined'!$D423,'RAB Prices Long'!$E:$E,'All Prices combined'!$G423)))),2)</f>
        <v>0</v>
      </c>
      <c r="Y423" s="2">
        <f>ROUND(IF($B423="Annuity",SUMIFS('Annuity Prices'!AB:AB,'Annuity Prices'!$B:$B,$D423,'Annuity Prices'!$E:$E,$G423),IF($B423="RAB Short",SUMIFS('RAB Prices Short'!AB:AB,'RAB Prices Short'!$B:$B,'All Prices combined'!$D423,'RAB Prices Short'!$E:$E,'All Prices combined'!$G423),IF($B423="RAB Long",SUMIFS('RAB Prices Long'!AB:AB,'RAB Prices Long'!$B:$B,'All Prices combined'!$D423,'RAB Prices Long'!$E:$E,'All Prices combined'!$G423)))),2)</f>
        <v>0</v>
      </c>
      <c r="Z423" s="2">
        <f>ROUND(IF($B423="Annuity",SUMIFS('Annuity Prices'!AC:AC,'Annuity Prices'!$B:$B,$D423,'Annuity Prices'!$E:$E,$G423),IF($B423="RAB Short",SUMIFS('RAB Prices Short'!AC:AC,'RAB Prices Short'!$B:$B,'All Prices combined'!$D423,'RAB Prices Short'!$E:$E,'All Prices combined'!$G423),IF($B423="RAB Long",SUMIFS('RAB Prices Long'!AC:AC,'RAB Prices Long'!$B:$B,'All Prices combined'!$D423,'RAB Prices Long'!$E:$E,'All Prices combined'!$G423)))),2)</f>
        <v>0</v>
      </c>
      <c r="AA423" s="2">
        <f>ROUND(IF($B423="Annuity",SUMIFS('Annuity Prices'!AD:AD,'Annuity Prices'!$B:$B,$D423,'Annuity Prices'!$E:$E,$G423),IF($B423="RAB Short",SUMIFS('RAB Prices Short'!AD:AD,'RAB Prices Short'!$B:$B,'All Prices combined'!$D423,'RAB Prices Short'!$E:$E,'All Prices combined'!$G423),IF($B423="RAB Long",SUMIFS('RAB Prices Long'!AD:AD,'RAB Prices Long'!$B:$B,'All Prices combined'!$D423,'RAB Prices Long'!$E:$E,'All Prices combined'!$G423)))),2)</f>
        <v>0</v>
      </c>
      <c r="AB423" s="2">
        <f>ROUND(IF($B423="Annuity",SUMIFS('Annuity Prices'!AE:AE,'Annuity Prices'!$B:$B,$D423,'Annuity Prices'!$E:$E,$G423),IF($B423="RAB Short",SUMIFS('RAB Prices Short'!AE:AE,'RAB Prices Short'!$B:$B,'All Prices combined'!$D423,'RAB Prices Short'!$E:$E,'All Prices combined'!$G423),IF($B423="RAB Long",SUMIFS('RAB Prices Long'!AE:AE,'RAB Prices Long'!$B:$B,'All Prices combined'!$D423,'RAB Prices Long'!$E:$E,'All Prices combined'!$G423)))),2)</f>
        <v>0</v>
      </c>
      <c r="AC423" s="2">
        <f>ROUND(IF($B423="Annuity",SUMIFS('Annuity Prices'!AF:AF,'Annuity Prices'!$B:$B,$D423,'Annuity Prices'!$E:$E,$G423),IF($B423="RAB Short",SUMIFS('RAB Prices Short'!AF:AF,'RAB Prices Short'!$B:$B,'All Prices combined'!$D423,'RAB Prices Short'!$E:$E,'All Prices combined'!$G423),IF($B423="RAB Long",SUMIFS('RAB Prices Long'!AF:AF,'RAB Prices Long'!$B:$B,'All Prices combined'!$D423,'RAB Prices Long'!$E:$E,'All Prices combined'!$G423)))),2)</f>
        <v>0</v>
      </c>
      <c r="AD423" s="2">
        <f>ROUND(IF($B423="Annuity",SUMIFS('Annuity Prices'!AG:AG,'Annuity Prices'!$B:$B,$D423,'Annuity Prices'!$E:$E,$G423),IF($B423="RAB Short",SUMIFS('RAB Prices Short'!AG:AG,'RAB Prices Short'!$B:$B,'All Prices combined'!$D423,'RAB Prices Short'!$E:$E,'All Prices combined'!$G423),IF($B423="RAB Long",SUMIFS('RAB Prices Long'!AG:AG,'RAB Prices Long'!$B:$B,'All Prices combined'!$D423,'RAB Prices Long'!$E:$E,'All Prices combined'!$G423)))),2)</f>
        <v>0</v>
      </c>
      <c r="AE423" s="2">
        <f>ROUND(IF($B423="Annuity",SUMIFS('Annuity Prices'!AH:AH,'Annuity Prices'!$B:$B,$D423,'Annuity Prices'!$E:$E,$G423),IF($B423="RAB Short",SUMIFS('RAB Prices Short'!AH:AH,'RAB Prices Short'!$B:$B,'All Prices combined'!$D423,'RAB Prices Short'!$E:$E,'All Prices combined'!$G423),IF($B423="RAB Long",SUMIFS('RAB Prices Long'!AH:AH,'RAB Prices Long'!$B:$B,'All Prices combined'!$D423,'RAB Prices Long'!$E:$E,'All Prices combined'!$G423)))),2)</f>
        <v>0</v>
      </c>
      <c r="AF423" s="2">
        <f>ROUND(IF($B423="Annuity",SUMIFS('Annuity Prices'!AI:AI,'Annuity Prices'!$B:$B,$D423,'Annuity Prices'!$E:$E,$G423),IF($B423="RAB Short",SUMIFS('RAB Prices Short'!AI:AI,'RAB Prices Short'!$B:$B,'All Prices combined'!$D423,'RAB Prices Short'!$E:$E,'All Prices combined'!$G423),IF($B423="RAB Long",SUMIFS('RAB Prices Long'!AI:AI,'RAB Prices Long'!$B:$B,'All Prices combined'!$D423,'RAB Prices Long'!$E:$E,'All Prices combined'!$G423)))),2)</f>
        <v>0</v>
      </c>
      <c r="AG423" s="2">
        <f>ROUND(IF($B423="Annuity",SUMIFS('Annuity Prices'!AJ:AJ,'Annuity Prices'!$B:$B,$D423,'Annuity Prices'!$E:$E,$G423),IF($B423="RAB Short",SUMIFS('RAB Prices Short'!AJ:AJ,'RAB Prices Short'!$B:$B,'All Prices combined'!$D423,'RAB Prices Short'!$E:$E,'All Prices combined'!$G423),IF($B423="RAB Long",SUMIFS('RAB Prices Long'!AJ:AJ,'RAB Prices Long'!$B:$B,'All Prices combined'!$D423,'RAB Prices Long'!$E:$E,'All Prices combined'!$G423)))),2)</f>
        <v>0</v>
      </c>
      <c r="AH423" s="2">
        <f>ROUND(IF($B423="Annuity",SUMIFS('Annuity Prices'!AK:AK,'Annuity Prices'!$B:$B,$D423,'Annuity Prices'!$E:$E,$G423),IF($B423="RAB Short",SUMIFS('RAB Prices Short'!AK:AK,'RAB Prices Short'!$B:$B,'All Prices combined'!$D423,'RAB Prices Short'!$E:$E,'All Prices combined'!$G423),IF($B423="RAB Long",SUMIFS('RAB Prices Long'!AK:AK,'RAB Prices Long'!$B:$B,'All Prices combined'!$D423,'RAB Prices Long'!$E:$E,'All Prices combined'!$G423)))),2)</f>
        <v>0</v>
      </c>
      <c r="AI423" s="2">
        <f>ROUND(IF($B423="Annuity",SUMIFS('Annuity Prices'!AL:AL,'Annuity Prices'!$B:$B,$D423,'Annuity Prices'!$E:$E,$G423),IF($B423="RAB Short",SUMIFS('RAB Prices Short'!AL:AL,'RAB Prices Short'!$B:$B,'All Prices combined'!$D423,'RAB Prices Short'!$E:$E,'All Prices combined'!$G423),IF($B423="RAB Long",SUMIFS('RAB Prices Long'!AL:AL,'RAB Prices Long'!$B:$B,'All Prices combined'!$D423,'RAB Prices Long'!$E:$E,'All Prices combined'!$G423)))),2)</f>
        <v>0</v>
      </c>
      <c r="AJ423" s="2">
        <f>ROUND(IF($B423="Annuity",SUMIFS('Annuity Prices'!AM:AM,'Annuity Prices'!$B:$B,$D423,'Annuity Prices'!$E:$E,$G423),IF($B423="RAB Short",SUMIFS('RAB Prices Short'!AM:AM,'RAB Prices Short'!$B:$B,'All Prices combined'!$D423,'RAB Prices Short'!$E:$E,'All Prices combined'!$G423),IF($B423="RAB Long",SUMIFS('RAB Prices Long'!AM:AM,'RAB Prices Long'!$B:$B,'All Prices combined'!$D423,'RAB Prices Long'!$E:$E,'All Prices combined'!$G423)))),2)</f>
        <v>0</v>
      </c>
      <c r="AK423" s="2">
        <f>ROUND(IF($B423="Annuity",SUMIFS('Annuity Prices'!AN:AN,'Annuity Prices'!$B:$B,$D423,'Annuity Prices'!$E:$E,$G423),IF($B423="RAB Short",SUMIFS('RAB Prices Short'!AN:AN,'RAB Prices Short'!$B:$B,'All Prices combined'!$D423,'RAB Prices Short'!$E:$E,'All Prices combined'!$G423),IF($B423="RAB Long",SUMIFS('RAB Prices Long'!AN:AN,'RAB Prices Long'!$B:$B,'All Prices combined'!$D423,'RAB Prices Long'!$E:$E,'All Prices combined'!$G423)))),2)</f>
        <v>0</v>
      </c>
      <c r="AL423" s="2">
        <f>ROUND(IF($B423="Annuity",SUMIFS('Annuity Prices'!AO:AO,'Annuity Prices'!$B:$B,$D423,'Annuity Prices'!$E:$E,$G423),IF($B423="RAB Short",SUMIFS('RAB Prices Short'!AO:AO,'RAB Prices Short'!$B:$B,'All Prices combined'!$D423,'RAB Prices Short'!$E:$E,'All Prices combined'!$G423),IF($B423="RAB Long",SUMIFS('RAB Prices Long'!AO:AO,'RAB Prices Long'!$B:$B,'All Prices combined'!$D423,'RAB Prices Long'!$E:$E,'All Prices combined'!$G423)))),2)</f>
        <v>0</v>
      </c>
      <c r="AM423" s="2">
        <f>ROUND(IF($B423="Annuity",SUMIFS('Annuity Prices'!AP:AP,'Annuity Prices'!$B:$B,$D423,'Annuity Prices'!$E:$E,$G423),IF($B423="RAB Short",SUMIFS('RAB Prices Short'!AP:AP,'RAB Prices Short'!$B:$B,'All Prices combined'!$D423,'RAB Prices Short'!$E:$E,'All Prices combined'!$G423),IF($B423="RAB Long",SUMIFS('RAB Prices Long'!AP:AP,'RAB Prices Long'!$B:$B,'All Prices combined'!$D423,'RAB Prices Long'!$E:$E,'All Prices combined'!$G423)))),2)</f>
        <v>0</v>
      </c>
      <c r="AN423" s="2">
        <f>ROUND(IF($B423="Annuity",SUMIFS('Annuity Prices'!AQ:AQ,'Annuity Prices'!$B:$B,$D423,'Annuity Prices'!$E:$E,$G423),IF($B423="RAB Short",SUMIFS('RAB Prices Short'!AQ:AQ,'RAB Prices Short'!$B:$B,'All Prices combined'!$D423,'RAB Prices Short'!$E:$E,'All Prices combined'!$G423),IF($B423="RAB Long",SUMIFS('RAB Prices Long'!AQ:AQ,'RAB Prices Long'!$B:$B,'All Prices combined'!$D423,'RAB Prices Long'!$E:$E,'All Prices combined'!$G423)))),2)</f>
        <v>0</v>
      </c>
      <c r="AO423" s="2">
        <f>ROUND(IF($B423="Annuity",SUMIFS('Annuity Prices'!AR:AR,'Annuity Prices'!$B:$B,$D423,'Annuity Prices'!$E:$E,$G423),IF($B423="RAB Short",SUMIFS('RAB Prices Short'!AR:AR,'RAB Prices Short'!$B:$B,'All Prices combined'!$D423,'RAB Prices Short'!$E:$E,'All Prices combined'!$G423),IF($B423="RAB Long",SUMIFS('RAB Prices Long'!AR:AR,'RAB Prices Long'!$B:$B,'All Prices combined'!$D423,'RAB Prices Long'!$E:$E,'All Prices combined'!$G423)))),2)</f>
        <v>0</v>
      </c>
      <c r="AP423" s="2">
        <f>ROUND(IF($B423="Annuity",SUMIFS('Annuity Prices'!AS:AS,'Annuity Prices'!$B:$B,$D423,'Annuity Prices'!$E:$E,$G423),IF($B423="RAB Short",SUMIFS('RAB Prices Short'!AS:AS,'RAB Prices Short'!$B:$B,'All Prices combined'!$D423,'RAB Prices Short'!$E:$E,'All Prices combined'!$G423),IF($B423="RAB Long",SUMIFS('RAB Prices Long'!AS:AS,'RAB Prices Long'!$B:$B,'All Prices combined'!$D423,'RAB Prices Long'!$E:$E,'All Prices combined'!$G423)))),2)</f>
        <v>0</v>
      </c>
      <c r="AQ423" s="2">
        <f>ROUND(IF($B423="Annuity",SUMIFS('Annuity Prices'!AT:AT,'Annuity Prices'!$B:$B,$D423,'Annuity Prices'!$E:$E,$G423),IF($B423="RAB Short",SUMIFS('RAB Prices Short'!AT:AT,'RAB Prices Short'!$B:$B,'All Prices combined'!$D423,'RAB Prices Short'!$E:$E,'All Prices combined'!$G423),IF($B423="RAB Long",SUMIFS('RAB Prices Long'!AT:AT,'RAB Prices Long'!$B:$B,'All Prices combined'!$D423,'RAB Prices Long'!$E:$E,'All Prices combined'!$G423)))),2)</f>
        <v>0</v>
      </c>
      <c r="AR423" s="2">
        <f>ROUND(IF($B423="Annuity",SUMIFS('Annuity Prices'!AU:AU,'Annuity Prices'!$B:$B,$D423,'Annuity Prices'!$E:$E,$G423),IF($B423="RAB Short",SUMIFS('RAB Prices Short'!AU:AU,'RAB Prices Short'!$B:$B,'All Prices combined'!$D423,'RAB Prices Short'!$E:$E,'All Prices combined'!$G423),IF($B423="RAB Long",SUMIFS('RAB Prices Long'!AU:AU,'RAB Prices Long'!$B:$B,'All Prices combined'!$D423,'RAB Prices Long'!$E:$E,'All Prices combined'!$G423)))),2)</f>
        <v>0</v>
      </c>
      <c r="AS423" s="2">
        <f>ROUND(IF($B423="Annuity",SUMIFS('Annuity Prices'!AV:AV,'Annuity Prices'!$B:$B,$D423,'Annuity Prices'!$E:$E,$G423),IF($B423="RAB Short",SUMIFS('RAB Prices Short'!AV:AV,'RAB Prices Short'!$B:$B,'All Prices combined'!$D423,'RAB Prices Short'!$E:$E,'All Prices combined'!$G423),IF($B423="RAB Long",SUMIFS('RAB Prices Long'!AV:AV,'RAB Prices Long'!$B:$B,'All Prices combined'!$D423,'RAB Prices Long'!$E:$E,'All Prices combined'!$G423)))),2)</f>
        <v>0</v>
      </c>
      <c r="AT423" s="2">
        <f>ROUND(IF($B423="Annuity",SUMIFS('Annuity Prices'!AW:AW,'Annuity Prices'!$B:$B,$D423,'Annuity Prices'!$E:$E,$G423),IF($B423="RAB Short",SUMIFS('RAB Prices Short'!AW:AW,'RAB Prices Short'!$B:$B,'All Prices combined'!$D423,'RAB Prices Short'!$E:$E,'All Prices combined'!$G423),IF($B423="RAB Long",SUMIFS('RAB Prices Long'!AW:AW,'RAB Prices Long'!$B:$B,'All Prices combined'!$D423,'RAB Prices Long'!$E:$E,'All Prices combined'!$G423)))),2)</f>
        <v>0</v>
      </c>
      <c r="AU423" s="2">
        <f>ROUND(IF($B423="Annuity",SUMIFS('Annuity Prices'!AX:AX,'Annuity Prices'!$B:$B,$D423,'Annuity Prices'!$E:$E,$G423),IF($B423="RAB Short",SUMIFS('RAB Prices Short'!AX:AX,'RAB Prices Short'!$B:$B,'All Prices combined'!$D423,'RAB Prices Short'!$E:$E,'All Prices combined'!$G423),IF($B423="RAB Long",SUMIFS('RAB Prices Long'!AX:AX,'RAB Prices Long'!$B:$B,'All Prices combined'!$D423,'RAB Prices Long'!$E:$E,'All Prices combined'!$G423)))),2)</f>
        <v>0</v>
      </c>
      <c r="AV423" s="2">
        <f>ROUND(IF($B423="Annuity",SUMIFS('Annuity Prices'!AY:AY,'Annuity Prices'!$B:$B,$D423,'Annuity Prices'!$E:$E,$G423),IF($B423="RAB Short",SUMIFS('RAB Prices Short'!AY:AY,'RAB Prices Short'!$B:$B,'All Prices combined'!$D423,'RAB Prices Short'!$E:$E,'All Prices combined'!$G423),IF($B423="RAB Long",SUMIFS('RAB Prices Long'!AY:AY,'RAB Prices Long'!$B:$B,'All Prices combined'!$D423,'RAB Prices Long'!$E:$E,'All Prices combined'!$G423)))),2)</f>
        <v>0</v>
      </c>
      <c r="AW423" s="2">
        <f>ROUND(IF($B423="Annuity",SUMIFS('Annuity Prices'!AZ:AZ,'Annuity Prices'!$B:$B,$D423,'Annuity Prices'!$E:$E,$G423),IF($B423="RAB Short",SUMIFS('RAB Prices Short'!AZ:AZ,'RAB Prices Short'!$B:$B,'All Prices combined'!$D423,'RAB Prices Short'!$E:$E,'All Prices combined'!$G423),IF($B423="RAB Long",SUMIFS('RAB Prices Long'!AZ:AZ,'RAB Prices Long'!$B:$B,'All Prices combined'!$D423,'RAB Prices Long'!$E:$E,'All Prices combined'!$G423)))),2)</f>
        <v>0</v>
      </c>
      <c r="AX423" s="2">
        <f>ROUND(IF($B423="Annuity",SUMIFS('Annuity Prices'!BA:BA,'Annuity Prices'!$B:$B,$D423,'Annuity Prices'!$E:$E,$G423),IF($B423="RAB Short",SUMIFS('RAB Prices Short'!BA:BA,'RAB Prices Short'!$B:$B,'All Prices combined'!$D423,'RAB Prices Short'!$E:$E,'All Prices combined'!$G423),IF($B423="RAB Long",SUMIFS('RAB Prices Long'!BA:BA,'RAB Prices Long'!$B:$B,'All Prices combined'!$D423,'RAB Prices Long'!$E:$E,'All Prices combined'!$G423)))),2)</f>
        <v>0</v>
      </c>
      <c r="AY423" s="2">
        <f>ROUND(IF($B423="Annuity",SUMIFS('Annuity Prices'!BB:BB,'Annuity Prices'!$B:$B,$D423,'Annuity Prices'!$E:$E,$G423),IF($B423="RAB Short",SUMIFS('RAB Prices Short'!BB:BB,'RAB Prices Short'!$B:$B,'All Prices combined'!$D423,'RAB Prices Short'!$E:$E,'All Prices combined'!$G423),IF($B423="RAB Long",SUMIFS('RAB Prices Long'!BB:BB,'RAB Prices Long'!$B:$B,'All Prices combined'!$D423,'RAB Prices Long'!$E:$E,'All Prices combined'!$G423)))),2)</f>
        <v>0</v>
      </c>
      <c r="AZ423" s="2">
        <f>ROUND(IF($B423="Annuity",SUMIFS('Annuity Prices'!BC:BC,'Annuity Prices'!$B:$B,$D423,'Annuity Prices'!$E:$E,$G423),IF($B423="RAB Short",SUMIFS('RAB Prices Short'!BC:BC,'RAB Prices Short'!$B:$B,'All Prices combined'!$D423,'RAB Prices Short'!$E:$E,'All Prices combined'!$G423),IF($B423="RAB Long",SUMIFS('RAB Prices Long'!BC:BC,'RAB Prices Long'!$B:$B,'All Prices combined'!$D423,'RAB Prices Long'!$E:$E,'All Prices combined'!$G423)))),2)</f>
        <v>0</v>
      </c>
      <c r="BA423" s="2">
        <f>ROUND(IF($B423="Annuity",SUMIFS('Annuity Prices'!BD:BD,'Annuity Prices'!$B:$B,$D423,'Annuity Prices'!$E:$E,$G423),IF($B423="RAB Short",SUMIFS('RAB Prices Short'!BD:BD,'RAB Prices Short'!$B:$B,'All Prices combined'!$D423,'RAB Prices Short'!$E:$E,'All Prices combined'!$G423),IF($B423="RAB Long",SUMIFS('RAB Prices Long'!BD:BD,'RAB Prices Long'!$B:$B,'All Prices combined'!$D423,'RAB Prices Long'!$E:$E,'All Prices combined'!$G423)))),2)</f>
        <v>0</v>
      </c>
      <c r="BB423" s="2">
        <f>ROUND(IF($B423="Annuity",SUMIFS('Annuity Prices'!BE:BE,'Annuity Prices'!$B:$B,$D423,'Annuity Prices'!$E:$E,$G423),IF($B423="RAB Short",SUMIFS('RAB Prices Short'!BE:BE,'RAB Prices Short'!$B:$B,'All Prices combined'!$D423,'RAB Prices Short'!$E:$E,'All Prices combined'!$G423),IF($B423="RAB Long",SUMIFS('RAB Prices Long'!BE:BE,'RAB Prices Long'!$B:$B,'All Prices combined'!$D423,'RAB Prices Long'!$E:$E,'All Prices combined'!$G423)))),2)</f>
        <v>0</v>
      </c>
      <c r="BC423" s="2">
        <f>ROUND(IF($B423="Annuity",SUMIFS('Annuity Prices'!BF:BF,'Annuity Prices'!$B:$B,$D423,'Annuity Prices'!$E:$E,$G423),IF($B423="RAB Short",SUMIFS('RAB Prices Short'!BF:BF,'RAB Prices Short'!$B:$B,'All Prices combined'!$D423,'RAB Prices Short'!$E:$E,'All Prices combined'!$G423),IF($B423="RAB Long",SUMIFS('RAB Prices Long'!BF:BF,'RAB Prices Long'!$B:$B,'All Prices combined'!$D423,'RAB Prices Long'!$E:$E,'All Prices combined'!$G423)))),2)</f>
        <v>0</v>
      </c>
      <c r="BD423" s="2">
        <f>ROUND(IF($B423="Annuity",SUMIFS('Annuity Prices'!BG:BG,'Annuity Prices'!$B:$B,$D423,'Annuity Prices'!$E:$E,$G423),IF($B423="RAB Short",SUMIFS('RAB Prices Short'!BG:BG,'RAB Prices Short'!$B:$B,'All Prices combined'!$D423,'RAB Prices Short'!$E:$E,'All Prices combined'!$G423),IF($B423="RAB Long",SUMIFS('RAB Prices Long'!BG:BG,'RAB Prices Long'!$B:$B,'All Prices combined'!$D423,'RAB Prices Long'!$E:$E,'All Prices combined'!$G423)))),2)</f>
        <v>0</v>
      </c>
      <c r="BE423" s="2">
        <f>ROUND(IF($B423="Annuity",SUMIFS('Annuity Prices'!BH:BH,'Annuity Prices'!$B:$B,$D423,'Annuity Prices'!$E:$E,$G423),IF($B423="RAB Short",SUMIFS('RAB Prices Short'!BH:BH,'RAB Prices Short'!$B:$B,'All Prices combined'!$D423,'RAB Prices Short'!$E:$E,'All Prices combined'!$G423),IF($B423="RAB Long",SUMIFS('RAB Prices Long'!BH:BH,'RAB Prices Long'!$B:$B,'All Prices combined'!$D423,'RAB Prices Long'!$E:$E,'All Prices combined'!$G423)))),2)</f>
        <v>0</v>
      </c>
      <c r="BF423" s="2">
        <f>ROUND(IF($B423="Annuity",SUMIFS('Annuity Prices'!BI:BI,'Annuity Prices'!$B:$B,$D423,'Annuity Prices'!$E:$E,$G423),IF($B423="RAB Short",SUMIFS('RAB Prices Short'!BI:BI,'RAB Prices Short'!$B:$B,'All Prices combined'!$D423,'RAB Prices Short'!$E:$E,'All Prices combined'!$G423),IF($B423="RAB Long",SUMIFS('RAB Prices Long'!BI:BI,'RAB Prices Long'!$B:$B,'All Prices combined'!$D423,'RAB Prices Long'!$E:$E,'All Prices combined'!$G423)))),2)</f>
        <v>0</v>
      </c>
      <c r="BG423" s="2">
        <f>ROUND(IF($B423="Annuity",SUMIFS('Annuity Prices'!BJ:BJ,'Annuity Prices'!$B:$B,$D423,'Annuity Prices'!$E:$E,$G423),IF($B423="RAB Short",SUMIFS('RAB Prices Short'!BJ:BJ,'RAB Prices Short'!$B:$B,'All Prices combined'!$D423,'RAB Prices Short'!$E:$E,'All Prices combined'!$G423),IF($B423="RAB Long",SUMIFS('RAB Prices Long'!BJ:BJ,'RAB Prices Long'!$B:$B,'All Prices combined'!$D423,'RAB Prices Long'!$E:$E,'All Prices combined'!$G423)))),2)</f>
        <v>0</v>
      </c>
      <c r="BH423" s="2">
        <f>ROUND(IF($B423="Annuity",SUMIFS('Annuity Prices'!BK:BK,'Annuity Prices'!$B:$B,$D423,'Annuity Prices'!$E:$E,$G423),IF($B423="RAB Short",SUMIFS('RAB Prices Short'!BK:BK,'RAB Prices Short'!$B:$B,'All Prices combined'!$D423,'RAB Prices Short'!$E:$E,'All Prices combined'!$G423),IF($B423="RAB Long",SUMIFS('RAB Prices Long'!BK:BK,'RAB Prices Long'!$B:$B,'All Prices combined'!$D423,'RAB Prices Long'!$E:$E,'All Prices combined'!$G423)))),2)</f>
        <v>0</v>
      </c>
      <c r="BI423" s="2">
        <f>ROUND(IF($B423="Annuity",SUMIFS('Annuity Prices'!BL:BL,'Annuity Prices'!$B:$B,$D423,'Annuity Prices'!$E:$E,$G423),IF($B423="RAB Short",SUMIFS('RAB Prices Short'!BL:BL,'RAB Prices Short'!$B:$B,'All Prices combined'!$D423,'RAB Prices Short'!$E:$E,'All Prices combined'!$G423),IF($B423="RAB Long",SUMIFS('RAB Prices Long'!BL:BL,'RAB Prices Long'!$B:$B,'All Prices combined'!$D423,'RAB Prices Long'!$E:$E,'All Prices combined'!$G423)))),2)</f>
        <v>0</v>
      </c>
      <c r="BJ423" s="2">
        <f>ROUND(IF($B423="Annuity",SUMIFS('Annuity Prices'!BM:BM,'Annuity Prices'!$B:$B,$D423,'Annuity Prices'!$E:$E,$G423),IF($B423="RAB Short",SUMIFS('RAB Prices Short'!BM:BM,'RAB Prices Short'!$B:$B,'All Prices combined'!$D423,'RAB Prices Short'!$E:$E,'All Prices combined'!$G423),IF($B423="RAB Long",SUMIFS('RAB Prices Long'!BM:BM,'RAB Prices Long'!$B:$B,'All Prices combined'!$D423,'RAB Prices Long'!$E:$E,'All Prices combined'!$G423)))),2)</f>
        <v>0</v>
      </c>
      <c r="BK423" s="2">
        <f>ROUND(IF($B423="Annuity",SUMIFS('Annuity Prices'!BN:BN,'Annuity Prices'!$B:$B,$D423,'Annuity Prices'!$E:$E,$G423),IF($B423="RAB Short",SUMIFS('RAB Prices Short'!BN:BN,'RAB Prices Short'!$B:$B,'All Prices combined'!$D423,'RAB Prices Short'!$E:$E,'All Prices combined'!$G423),IF($B423="RAB Long",SUMIFS('RAB Prices Long'!BN:BN,'RAB Prices Long'!$B:$B,'All Prices combined'!$D423,'RAB Prices Long'!$E:$E,'All Prices combined'!$G423)))),2)</f>
        <v>0</v>
      </c>
      <c r="BL423" s="2">
        <f>ROUND(IF($B423="Annuity",SUMIFS('Annuity Prices'!BO:BO,'Annuity Prices'!$B:$B,$D423,'Annuity Prices'!$E:$E,$G423),IF($B423="RAB Short",SUMIFS('RAB Prices Short'!BO:BO,'RAB Prices Short'!$B:$B,'All Prices combined'!$D423,'RAB Prices Short'!$E:$E,'All Prices combined'!$G423),IF($B423="RAB Long",SUMIFS('RAB Prices Long'!BO:BO,'RAB Prices Long'!$B:$B,'All Prices combined'!$D423,'RAB Prices Long'!$E:$E,'All Prices combined'!$G423)))),2)</f>
        <v>0</v>
      </c>
      <c r="BM423" s="2">
        <f>ROUND(IF($B423="Annuity",SUMIFS('Annuity Prices'!BP:BP,'Annuity Prices'!$B:$B,$D423,'Annuity Prices'!$E:$E,$G423),IF($B423="RAB Short",SUMIFS('RAB Prices Short'!BP:BP,'RAB Prices Short'!$B:$B,'All Prices combined'!$D423,'RAB Prices Short'!$E:$E,'All Prices combined'!$G423),IF($B423="RAB Long",SUMIFS('RAB Prices Long'!BP:BP,'RAB Prices Long'!$B:$B,'All Prices combined'!$D423,'RAB Prices Long'!$E:$E,'All Prices combined'!$G423)))),2)</f>
        <v>0</v>
      </c>
      <c r="BN423" s="2">
        <f>ROUND(IF($B423="Annuity",SUMIFS('Annuity Prices'!BQ:BQ,'Annuity Prices'!$B:$B,$D423,'Annuity Prices'!$E:$E,$G423),IF($B423="RAB Short",SUMIFS('RAB Prices Short'!BQ:BQ,'RAB Prices Short'!$B:$B,'All Prices combined'!$D423,'RAB Prices Short'!$E:$E,'All Prices combined'!$G423),IF($B423="RAB Long",SUMIFS('RAB Prices Long'!BQ:BQ,'RAB Prices Long'!$B:$B,'All Prices combined'!$D423,'RAB Prices Long'!$E:$E,'All Prices combined'!$G423)))),2)</f>
        <v>0</v>
      </c>
      <c r="BO423" s="2">
        <f>ROUND(IF($B423="Annuity",SUMIFS('Annuity Prices'!BR:BR,'Annuity Prices'!$B:$B,$D423,'Annuity Prices'!$E:$E,$G423),IF($B423="RAB Short",SUMIFS('RAB Prices Short'!BR:BR,'RAB Prices Short'!$B:$B,'All Prices combined'!$D423,'RAB Prices Short'!$E:$E,'All Prices combined'!$G423),IF($B423="RAB Long",SUMIFS('RAB Prices Long'!BR:BR,'RAB Prices Long'!$B:$B,'All Prices combined'!$D423,'RAB Prices Long'!$E:$E,'All Prices combined'!$G423)))),2)</f>
        <v>0</v>
      </c>
      <c r="BP423" s="2">
        <f>ROUND(IF($B423="Annuity",SUMIFS('Annuity Prices'!BS:BS,'Annuity Prices'!$B:$B,$D423,'Annuity Prices'!$E:$E,$G423),IF($B423="RAB Short",SUMIFS('RAB Prices Short'!BS:BS,'RAB Prices Short'!$B:$B,'All Prices combined'!$D423,'RAB Prices Short'!$E:$E,'All Prices combined'!$G423),IF($B423="RAB Long",SUMIFS('RAB Prices Long'!BS:BS,'RAB Prices Long'!$B:$B,'All Prices combined'!$D423,'RAB Prices Long'!$E:$E,'All Prices combined'!$G423)))),2)</f>
        <v>0</v>
      </c>
      <c r="BQ423" s="2">
        <f>ROUND(IF($B423="Annuity",SUMIFS('Annuity Prices'!BT:BT,'Annuity Prices'!$B:$B,$D423,'Annuity Prices'!$E:$E,$G423),IF($B423="RAB Short",SUMIFS('RAB Prices Short'!BT:BT,'RAB Prices Short'!$B:$B,'All Prices combined'!$D423,'RAB Prices Short'!$E:$E,'All Prices combined'!$G423),IF($B423="RAB Long",SUMIFS('RAB Prices Long'!BT:BT,'RAB Prices Long'!$B:$B,'All Prices combined'!$D423,'RAB Prices Long'!$E:$E,'All Prices combined'!$G423)))),2)</f>
        <v>0</v>
      </c>
      <c r="BR423" s="2">
        <f>ROUND(IF($B423="Annuity",SUMIFS('Annuity Prices'!BU:BU,'Annuity Prices'!$B:$B,$D423,'Annuity Prices'!$E:$E,$G423),IF($B423="RAB Short",SUMIFS('RAB Prices Short'!BU:BU,'RAB Prices Short'!$B:$B,'All Prices combined'!$D423,'RAB Prices Short'!$E:$E,'All Prices combined'!$G423),IF($B423="RAB Long",SUMIFS('RAB Prices Long'!BU:BU,'RAB Prices Long'!$B:$B,'All Prices combined'!$D423,'RAB Prices Long'!$E:$E,'All Prices combined'!$G423)))),2)</f>
        <v>0</v>
      </c>
      <c r="BS423" s="2">
        <f>ROUND(IF($B423="Annuity",SUMIFS('Annuity Prices'!BV:BV,'Annuity Prices'!$B:$B,$D423,'Annuity Prices'!$E:$E,$G423),IF($B423="RAB Short",SUMIFS('RAB Prices Short'!BV:BV,'RAB Prices Short'!$B:$B,'All Prices combined'!$D423,'RAB Prices Short'!$E:$E,'All Prices combined'!$G423),IF($B423="RAB Long",SUMIFS('RAB Prices Long'!BV:BV,'RAB Prices Long'!$B:$B,'All Prices combined'!$D423,'RAB Prices Long'!$E:$E,'All Prices combined'!$G423)))),2)</f>
        <v>0</v>
      </c>
      <c r="BT423" s="2">
        <f>ROUND(IF($B423="Annuity",SUMIFS('Annuity Prices'!BW:BW,'Annuity Prices'!$B:$B,$D423,'Annuity Prices'!$E:$E,$G423),IF($B423="RAB Short",SUMIFS('RAB Prices Short'!BW:BW,'RAB Prices Short'!$B:$B,'All Prices combined'!$D423,'RAB Prices Short'!$E:$E,'All Prices combined'!$G423),IF($B423="RAB Long",SUMIFS('RAB Prices Long'!BW:BW,'RAB Prices Long'!$B:$B,'All Prices combined'!$D423,'RAB Prices Long'!$E:$E,'All Prices combined'!$G423)))),2)</f>
        <v>0</v>
      </c>
      <c r="BU423" s="2">
        <f>ROUND(IF($B423="Annuity",SUMIFS('Annuity Prices'!BX:BX,'Annuity Prices'!$B:$B,$D423,'Annuity Prices'!$E:$E,$G423),IF($B423="RAB Short",SUMIFS('RAB Prices Short'!BX:BX,'RAB Prices Short'!$B:$B,'All Prices combined'!$D423,'RAB Prices Short'!$E:$E,'All Prices combined'!$G423),IF($B423="RAB Long",SUMIFS('RAB Prices Long'!BX:BX,'RAB Prices Long'!$B:$B,'All Prices combined'!$D423,'RAB Prices Long'!$E:$E,'All Prices combined'!$G423)))),2)</f>
        <v>0</v>
      </c>
    </row>
    <row r="424" spans="2:73" x14ac:dyDescent="0.25">
      <c r="B424" t="s">
        <v>45</v>
      </c>
      <c r="C424">
        <v>9</v>
      </c>
      <c r="D424" t="s">
        <v>152</v>
      </c>
      <c r="E424" t="s">
        <v>148</v>
      </c>
      <c r="G424" t="s">
        <v>38</v>
      </c>
      <c r="H424" t="s">
        <v>150</v>
      </c>
      <c r="I424" s="2">
        <f>ROUND(IF($B424="Annuity",SUMIFS('Annuity Prices'!L:L,'Annuity Prices'!$B:$B,$D424,'Annuity Prices'!$E:$E,$G424),IF($B424="RAB Short",SUMIFS('RAB Prices Short'!L:L,'RAB Prices Short'!$B:$B,'All Prices combined'!$D424,'RAB Prices Short'!$E:$E,'All Prices combined'!$G424),IF($B424="RAB Long",SUMIFS('RAB Prices Long'!L:L,'RAB Prices Long'!$B:$B,'All Prices combined'!$D424,'RAB Prices Long'!$E:$E,'All Prices combined'!$G424)))),2)</f>
        <v>0</v>
      </c>
      <c r="J424" s="2">
        <f>ROUND(IF($B424="Annuity",SUMIFS('Annuity Prices'!M:M,'Annuity Prices'!$B:$B,$D424,'Annuity Prices'!$E:$E,$G424),IF($B424="RAB Short",SUMIFS('RAB Prices Short'!M:M,'RAB Prices Short'!$B:$B,'All Prices combined'!$D424,'RAB Prices Short'!$E:$E,'All Prices combined'!$G424),IF($B424="RAB Long",SUMIFS('RAB Prices Long'!M:M,'RAB Prices Long'!$B:$B,'All Prices combined'!$D424,'RAB Prices Long'!$E:$E,'All Prices combined'!$G424)))),2)</f>
        <v>0</v>
      </c>
      <c r="K424" s="2">
        <f>ROUND(IF($B424="Annuity",SUMIFS('Annuity Prices'!N:N,'Annuity Prices'!$B:$B,$D424,'Annuity Prices'!$E:$E,$G424),IF($B424="RAB Short",SUMIFS('RAB Prices Short'!N:N,'RAB Prices Short'!$B:$B,'All Prices combined'!$D424,'RAB Prices Short'!$E:$E,'All Prices combined'!$G424),IF($B424="RAB Long",SUMIFS('RAB Prices Long'!N:N,'RAB Prices Long'!$B:$B,'All Prices combined'!$D424,'RAB Prices Long'!$E:$E,'All Prices combined'!$G424)))),2)</f>
        <v>83.29</v>
      </c>
      <c r="L424" s="2">
        <f>ROUND(IF($B424="Annuity",SUMIFS('Annuity Prices'!O:O,'Annuity Prices'!$B:$B,$D424,'Annuity Prices'!$E:$E,$G424),IF($B424="RAB Short",SUMIFS('RAB Prices Short'!O:O,'RAB Prices Short'!$B:$B,'All Prices combined'!$D424,'RAB Prices Short'!$E:$E,'All Prices combined'!$G424),IF($B424="RAB Long",SUMIFS('RAB Prices Long'!O:O,'RAB Prices Long'!$B:$B,'All Prices combined'!$D424,'RAB Prices Long'!$E:$E,'All Prices combined'!$G424)))),2)</f>
        <v>85.68</v>
      </c>
      <c r="M424" s="2">
        <f>ROUND(IF($B424="Annuity",SUMIFS('Annuity Prices'!P:P,'Annuity Prices'!$B:$B,$D424,'Annuity Prices'!$E:$E,$G424),IF($B424="RAB Short",SUMIFS('RAB Prices Short'!P:P,'RAB Prices Short'!$B:$B,'All Prices combined'!$D424,'RAB Prices Short'!$E:$E,'All Prices combined'!$G424),IF($B424="RAB Long",SUMIFS('RAB Prices Long'!P:P,'RAB Prices Long'!$B:$B,'All Prices combined'!$D424,'RAB Prices Long'!$E:$E,'All Prices combined'!$G424)))),2)</f>
        <v>103.15</v>
      </c>
      <c r="N424" s="2">
        <f>ROUND(IF($B424="Annuity",SUMIFS('Annuity Prices'!Q:Q,'Annuity Prices'!$B:$B,$D424,'Annuity Prices'!$E:$E,$G424),IF($B424="RAB Short",SUMIFS('RAB Prices Short'!Q:Q,'RAB Prices Short'!$B:$B,'All Prices combined'!$D424,'RAB Prices Short'!$E:$E,'All Prices combined'!$G424),IF($B424="RAB Long",SUMIFS('RAB Prices Long'!Q:Q,'RAB Prices Long'!$B:$B,'All Prices combined'!$D424,'RAB Prices Long'!$E:$E,'All Prices combined'!$G424)))),2)</f>
        <v>105.73</v>
      </c>
      <c r="O424" s="2">
        <f>ROUND(IF($B424="Annuity",SUMIFS('Annuity Prices'!R:R,'Annuity Prices'!$B:$B,$D424,'Annuity Prices'!$E:$E,$G424),IF($B424="RAB Short",SUMIFS('RAB Prices Short'!R:R,'RAB Prices Short'!$B:$B,'All Prices combined'!$D424,'RAB Prices Short'!$E:$E,'All Prices combined'!$G424),IF($B424="RAB Long",SUMIFS('RAB Prices Long'!R:R,'RAB Prices Long'!$B:$B,'All Prices combined'!$D424,'RAB Prices Long'!$E:$E,'All Prices combined'!$G424)))),2)</f>
        <v>108.38</v>
      </c>
      <c r="P424" s="2">
        <f>ROUND(IF($B424="Annuity",SUMIFS('Annuity Prices'!S:S,'Annuity Prices'!$B:$B,$D424,'Annuity Prices'!$E:$E,$G424),IF($B424="RAB Short",SUMIFS('RAB Prices Short'!S:S,'RAB Prices Short'!$B:$B,'All Prices combined'!$D424,'RAB Prices Short'!$E:$E,'All Prices combined'!$G424),IF($B424="RAB Long",SUMIFS('RAB Prices Long'!S:S,'RAB Prices Long'!$B:$B,'All Prices combined'!$D424,'RAB Prices Long'!$E:$E,'All Prices combined'!$G424)))),2)</f>
        <v>111.08</v>
      </c>
      <c r="Q424" s="2">
        <f>ROUND(IF($B424="Annuity",SUMIFS('Annuity Prices'!T:T,'Annuity Prices'!$B:$B,$D424,'Annuity Prices'!$E:$E,$G424),IF($B424="RAB Short",SUMIFS('RAB Prices Short'!T:T,'RAB Prices Short'!$B:$B,'All Prices combined'!$D424,'RAB Prices Short'!$E:$E,'All Prices combined'!$G424),IF($B424="RAB Long",SUMIFS('RAB Prices Long'!T:T,'RAB Prices Long'!$B:$B,'All Prices combined'!$D424,'RAB Prices Long'!$E:$E,'All Prices combined'!$G424)))),2)</f>
        <v>126.17</v>
      </c>
      <c r="R424" s="2">
        <f>ROUND(IF($B424="Annuity",SUMIFS('Annuity Prices'!U:U,'Annuity Prices'!$B:$B,$D424,'Annuity Prices'!$E:$E,$G424),IF($B424="RAB Short",SUMIFS('RAB Prices Short'!U:U,'RAB Prices Short'!$B:$B,'All Prices combined'!$D424,'RAB Prices Short'!$E:$E,'All Prices combined'!$G424),IF($B424="RAB Long",SUMIFS('RAB Prices Long'!U:U,'RAB Prices Long'!$B:$B,'All Prices combined'!$D424,'RAB Prices Long'!$E:$E,'All Prices combined'!$G424)))),2)</f>
        <v>129.32</v>
      </c>
      <c r="S424" s="2">
        <f>ROUND(IF($B424="Annuity",SUMIFS('Annuity Prices'!V:V,'Annuity Prices'!$B:$B,$D424,'Annuity Prices'!$E:$E,$G424),IF($B424="RAB Short",SUMIFS('RAB Prices Short'!V:V,'RAB Prices Short'!$B:$B,'All Prices combined'!$D424,'RAB Prices Short'!$E:$E,'All Prices combined'!$G424),IF($B424="RAB Long",SUMIFS('RAB Prices Long'!V:V,'RAB Prices Long'!$B:$B,'All Prices combined'!$D424,'RAB Prices Long'!$E:$E,'All Prices combined'!$G424)))),2)</f>
        <v>132.56</v>
      </c>
      <c r="T424" s="2">
        <f>ROUND(IF($B424="Annuity",SUMIFS('Annuity Prices'!W:W,'Annuity Prices'!$B:$B,$D424,'Annuity Prices'!$E:$E,$G424),IF($B424="RAB Short",SUMIFS('RAB Prices Short'!W:W,'RAB Prices Short'!$B:$B,'All Prices combined'!$D424,'RAB Prices Short'!$E:$E,'All Prices combined'!$G424),IF($B424="RAB Long",SUMIFS('RAB Prices Long'!W:W,'RAB Prices Long'!$B:$B,'All Prices combined'!$D424,'RAB Prices Long'!$E:$E,'All Prices combined'!$G424)))),2)</f>
        <v>135.87</v>
      </c>
      <c r="U424" s="2">
        <f>ROUND(IF($B424="Annuity",SUMIFS('Annuity Prices'!X:X,'Annuity Prices'!$B:$B,$D424,'Annuity Prices'!$E:$E,$G424),IF($B424="RAB Short",SUMIFS('RAB Prices Short'!X:X,'RAB Prices Short'!$B:$B,'All Prices combined'!$D424,'RAB Prices Short'!$E:$E,'All Prices combined'!$G424),IF($B424="RAB Long",SUMIFS('RAB Prices Long'!X:X,'RAB Prices Long'!$B:$B,'All Prices combined'!$D424,'RAB Prices Long'!$E:$E,'All Prices combined'!$G424)))),2)</f>
        <v>147.72999999999999</v>
      </c>
      <c r="V424" s="2">
        <f>ROUND(IF($B424="Annuity",SUMIFS('Annuity Prices'!Y:Y,'Annuity Prices'!$B:$B,$D424,'Annuity Prices'!$E:$E,$G424),IF($B424="RAB Short",SUMIFS('RAB Prices Short'!Y:Y,'RAB Prices Short'!$B:$B,'All Prices combined'!$D424,'RAB Prices Short'!$E:$E,'All Prices combined'!$G424),IF($B424="RAB Long",SUMIFS('RAB Prices Long'!Y:Y,'RAB Prices Long'!$B:$B,'All Prices combined'!$D424,'RAB Prices Long'!$E:$E,'All Prices combined'!$G424)))),2)</f>
        <v>151.41999999999999</v>
      </c>
      <c r="W424" s="2">
        <f>ROUND(IF($B424="Annuity",SUMIFS('Annuity Prices'!Z:Z,'Annuity Prices'!$B:$B,$D424,'Annuity Prices'!$E:$E,$G424),IF($B424="RAB Short",SUMIFS('RAB Prices Short'!Z:Z,'RAB Prices Short'!$B:$B,'All Prices combined'!$D424,'RAB Prices Short'!$E:$E,'All Prices combined'!$G424),IF($B424="RAB Long",SUMIFS('RAB Prices Long'!Z:Z,'RAB Prices Long'!$B:$B,'All Prices combined'!$D424,'RAB Prices Long'!$E:$E,'All Prices combined'!$G424)))),2)</f>
        <v>155.19999999999999</v>
      </c>
      <c r="X424" s="2">
        <f>ROUND(IF($B424="Annuity",SUMIFS('Annuity Prices'!AA:AA,'Annuity Prices'!$B:$B,$D424,'Annuity Prices'!$E:$E,$G424),IF($B424="RAB Short",SUMIFS('RAB Prices Short'!AA:AA,'RAB Prices Short'!$B:$B,'All Prices combined'!$D424,'RAB Prices Short'!$E:$E,'All Prices combined'!$G424),IF($B424="RAB Long",SUMIFS('RAB Prices Long'!AA:AA,'RAB Prices Long'!$B:$B,'All Prices combined'!$D424,'RAB Prices Long'!$E:$E,'All Prices combined'!$G424)))),2)</f>
        <v>159.08000000000001</v>
      </c>
      <c r="Y424" s="2">
        <f>ROUND(IF($B424="Annuity",SUMIFS('Annuity Prices'!AB:AB,'Annuity Prices'!$B:$B,$D424,'Annuity Prices'!$E:$E,$G424),IF($B424="RAB Short",SUMIFS('RAB Prices Short'!AB:AB,'RAB Prices Short'!$B:$B,'All Prices combined'!$D424,'RAB Prices Short'!$E:$E,'All Prices combined'!$G424),IF($B424="RAB Long",SUMIFS('RAB Prices Long'!AB:AB,'RAB Prices Long'!$B:$B,'All Prices combined'!$D424,'RAB Prices Long'!$E:$E,'All Prices combined'!$G424)))),2)</f>
        <v>175.94</v>
      </c>
      <c r="Z424" s="2">
        <f>ROUND(IF($B424="Annuity",SUMIFS('Annuity Prices'!AC:AC,'Annuity Prices'!$B:$B,$D424,'Annuity Prices'!$E:$E,$G424),IF($B424="RAB Short",SUMIFS('RAB Prices Short'!AC:AC,'RAB Prices Short'!$B:$B,'All Prices combined'!$D424,'RAB Prices Short'!$E:$E,'All Prices combined'!$G424),IF($B424="RAB Long",SUMIFS('RAB Prices Long'!AC:AC,'RAB Prices Long'!$B:$B,'All Prices combined'!$D424,'RAB Prices Long'!$E:$E,'All Prices combined'!$G424)))),2)</f>
        <v>180.34</v>
      </c>
      <c r="AA424" s="2">
        <f>ROUND(IF($B424="Annuity",SUMIFS('Annuity Prices'!AD:AD,'Annuity Prices'!$B:$B,$D424,'Annuity Prices'!$E:$E,$G424),IF($B424="RAB Short",SUMIFS('RAB Prices Short'!AD:AD,'RAB Prices Short'!$B:$B,'All Prices combined'!$D424,'RAB Prices Short'!$E:$E,'All Prices combined'!$G424),IF($B424="RAB Long",SUMIFS('RAB Prices Long'!AD:AD,'RAB Prices Long'!$B:$B,'All Prices combined'!$D424,'RAB Prices Long'!$E:$E,'All Prices combined'!$G424)))),2)</f>
        <v>184.85</v>
      </c>
      <c r="AB424" s="2">
        <f>ROUND(IF($B424="Annuity",SUMIFS('Annuity Prices'!AE:AE,'Annuity Prices'!$B:$B,$D424,'Annuity Prices'!$E:$E,$G424),IF($B424="RAB Short",SUMIFS('RAB Prices Short'!AE:AE,'RAB Prices Short'!$B:$B,'All Prices combined'!$D424,'RAB Prices Short'!$E:$E,'All Prices combined'!$G424),IF($B424="RAB Long",SUMIFS('RAB Prices Long'!AE:AE,'RAB Prices Long'!$B:$B,'All Prices combined'!$D424,'RAB Prices Long'!$E:$E,'All Prices combined'!$G424)))),2)</f>
        <v>189.47</v>
      </c>
      <c r="AC424" s="2">
        <f>ROUND(IF($B424="Annuity",SUMIFS('Annuity Prices'!AF:AF,'Annuity Prices'!$B:$B,$D424,'Annuity Prices'!$E:$E,$G424),IF($B424="RAB Short",SUMIFS('RAB Prices Short'!AF:AF,'RAB Prices Short'!$B:$B,'All Prices combined'!$D424,'RAB Prices Short'!$E:$E,'All Prices combined'!$G424),IF($B424="RAB Long",SUMIFS('RAB Prices Long'!AF:AF,'RAB Prices Long'!$B:$B,'All Prices combined'!$D424,'RAB Prices Long'!$E:$E,'All Prices combined'!$G424)))),2)</f>
        <v>204.49</v>
      </c>
      <c r="AD424" s="2">
        <f>ROUND(IF($B424="Annuity",SUMIFS('Annuity Prices'!AG:AG,'Annuity Prices'!$B:$B,$D424,'Annuity Prices'!$E:$E,$G424),IF($B424="RAB Short",SUMIFS('RAB Prices Short'!AG:AG,'RAB Prices Short'!$B:$B,'All Prices combined'!$D424,'RAB Prices Short'!$E:$E,'All Prices combined'!$G424),IF($B424="RAB Long",SUMIFS('RAB Prices Long'!AG:AG,'RAB Prices Long'!$B:$B,'All Prices combined'!$D424,'RAB Prices Long'!$E:$E,'All Prices combined'!$G424)))),2)</f>
        <v>209.6</v>
      </c>
      <c r="AE424" s="2">
        <f>ROUND(IF($B424="Annuity",SUMIFS('Annuity Prices'!AH:AH,'Annuity Prices'!$B:$B,$D424,'Annuity Prices'!$E:$E,$G424),IF($B424="RAB Short",SUMIFS('RAB Prices Short'!AH:AH,'RAB Prices Short'!$B:$B,'All Prices combined'!$D424,'RAB Prices Short'!$E:$E,'All Prices combined'!$G424),IF($B424="RAB Long",SUMIFS('RAB Prices Long'!AH:AH,'RAB Prices Long'!$B:$B,'All Prices combined'!$D424,'RAB Prices Long'!$E:$E,'All Prices combined'!$G424)))),2)</f>
        <v>214.84</v>
      </c>
      <c r="AF424" s="2">
        <f>ROUND(IF($B424="Annuity",SUMIFS('Annuity Prices'!AI:AI,'Annuity Prices'!$B:$B,$D424,'Annuity Prices'!$E:$E,$G424),IF($B424="RAB Short",SUMIFS('RAB Prices Short'!AI:AI,'RAB Prices Short'!$B:$B,'All Prices combined'!$D424,'RAB Prices Short'!$E:$E,'All Prices combined'!$G424),IF($B424="RAB Long",SUMIFS('RAB Prices Long'!AI:AI,'RAB Prices Long'!$B:$B,'All Prices combined'!$D424,'RAB Prices Long'!$E:$E,'All Prices combined'!$G424)))),2)</f>
        <v>220.21</v>
      </c>
      <c r="AG424" s="2">
        <f>ROUND(IF($B424="Annuity",SUMIFS('Annuity Prices'!AJ:AJ,'Annuity Prices'!$B:$B,$D424,'Annuity Prices'!$E:$E,$G424),IF($B424="RAB Short",SUMIFS('RAB Prices Short'!AJ:AJ,'RAB Prices Short'!$B:$B,'All Prices combined'!$D424,'RAB Prices Short'!$E:$E,'All Prices combined'!$G424),IF($B424="RAB Long",SUMIFS('RAB Prices Long'!AJ:AJ,'RAB Prices Long'!$B:$B,'All Prices combined'!$D424,'RAB Prices Long'!$E:$E,'All Prices combined'!$G424)))),2)</f>
        <v>230.09</v>
      </c>
      <c r="AH424" s="2">
        <f>ROUND(IF($B424="Annuity",SUMIFS('Annuity Prices'!AK:AK,'Annuity Prices'!$B:$B,$D424,'Annuity Prices'!$E:$E,$G424),IF($B424="RAB Short",SUMIFS('RAB Prices Short'!AK:AK,'RAB Prices Short'!$B:$B,'All Prices combined'!$D424,'RAB Prices Short'!$E:$E,'All Prices combined'!$G424),IF($B424="RAB Long",SUMIFS('RAB Prices Long'!AK:AK,'RAB Prices Long'!$B:$B,'All Prices combined'!$D424,'RAB Prices Long'!$E:$E,'All Prices combined'!$G424)))),2)</f>
        <v>235.84</v>
      </c>
      <c r="AI424" s="2">
        <f>ROUND(IF($B424="Annuity",SUMIFS('Annuity Prices'!AL:AL,'Annuity Prices'!$B:$B,$D424,'Annuity Prices'!$E:$E,$G424),IF($B424="RAB Short",SUMIFS('RAB Prices Short'!AL:AL,'RAB Prices Short'!$B:$B,'All Prices combined'!$D424,'RAB Prices Short'!$E:$E,'All Prices combined'!$G424),IF($B424="RAB Long",SUMIFS('RAB Prices Long'!AL:AL,'RAB Prices Long'!$B:$B,'All Prices combined'!$D424,'RAB Prices Long'!$E:$E,'All Prices combined'!$G424)))),2)</f>
        <v>241.73</v>
      </c>
      <c r="AJ424" s="2">
        <f>ROUND(IF($B424="Annuity",SUMIFS('Annuity Prices'!AM:AM,'Annuity Prices'!$B:$B,$D424,'Annuity Prices'!$E:$E,$G424),IF($B424="RAB Short",SUMIFS('RAB Prices Short'!AM:AM,'RAB Prices Short'!$B:$B,'All Prices combined'!$D424,'RAB Prices Short'!$E:$E,'All Prices combined'!$G424),IF($B424="RAB Long",SUMIFS('RAB Prices Long'!AM:AM,'RAB Prices Long'!$B:$B,'All Prices combined'!$D424,'RAB Prices Long'!$E:$E,'All Prices combined'!$G424)))),2)</f>
        <v>247.78</v>
      </c>
      <c r="AK424" s="2">
        <f>ROUND(IF($B424="Annuity",SUMIFS('Annuity Prices'!AN:AN,'Annuity Prices'!$B:$B,$D424,'Annuity Prices'!$E:$E,$G424),IF($B424="RAB Short",SUMIFS('RAB Prices Short'!AN:AN,'RAB Prices Short'!$B:$B,'All Prices combined'!$D424,'RAB Prices Short'!$E:$E,'All Prices combined'!$G424),IF($B424="RAB Long",SUMIFS('RAB Prices Long'!AN:AN,'RAB Prices Long'!$B:$B,'All Prices combined'!$D424,'RAB Prices Long'!$E:$E,'All Prices combined'!$G424)))),2)</f>
        <v>228.38</v>
      </c>
      <c r="AL424" s="2">
        <f>ROUND(IF($B424="Annuity",SUMIFS('Annuity Prices'!AO:AO,'Annuity Prices'!$B:$B,$D424,'Annuity Prices'!$E:$E,$G424),IF($B424="RAB Short",SUMIFS('RAB Prices Short'!AO:AO,'RAB Prices Short'!$B:$B,'All Prices combined'!$D424,'RAB Prices Short'!$E:$E,'All Prices combined'!$G424),IF($B424="RAB Long",SUMIFS('RAB Prices Long'!AO:AO,'RAB Prices Long'!$B:$B,'All Prices combined'!$D424,'RAB Prices Long'!$E:$E,'All Prices combined'!$G424)))),2)</f>
        <v>234.09</v>
      </c>
      <c r="AM424" s="2">
        <f>ROUND(IF($B424="Annuity",SUMIFS('Annuity Prices'!AP:AP,'Annuity Prices'!$B:$B,$D424,'Annuity Prices'!$E:$E,$G424),IF($B424="RAB Short",SUMIFS('RAB Prices Short'!AP:AP,'RAB Prices Short'!$B:$B,'All Prices combined'!$D424,'RAB Prices Short'!$E:$E,'All Prices combined'!$G424),IF($B424="RAB Long",SUMIFS('RAB Prices Long'!AP:AP,'RAB Prices Long'!$B:$B,'All Prices combined'!$D424,'RAB Prices Long'!$E:$E,'All Prices combined'!$G424)))),2)</f>
        <v>239.94</v>
      </c>
      <c r="AN424" s="2">
        <f>ROUND(IF($B424="Annuity",SUMIFS('Annuity Prices'!AQ:AQ,'Annuity Prices'!$B:$B,$D424,'Annuity Prices'!$E:$E,$G424),IF($B424="RAB Short",SUMIFS('RAB Prices Short'!AQ:AQ,'RAB Prices Short'!$B:$B,'All Prices combined'!$D424,'RAB Prices Short'!$E:$E,'All Prices combined'!$G424),IF($B424="RAB Long",SUMIFS('RAB Prices Long'!AQ:AQ,'RAB Prices Long'!$B:$B,'All Prices combined'!$D424,'RAB Prices Long'!$E:$E,'All Prices combined'!$G424)))),2)</f>
        <v>245.94</v>
      </c>
      <c r="AO424" s="2">
        <f>ROUND(IF($B424="Annuity",SUMIFS('Annuity Prices'!AR:AR,'Annuity Prices'!$B:$B,$D424,'Annuity Prices'!$E:$E,$G424),IF($B424="RAB Short",SUMIFS('RAB Prices Short'!AR:AR,'RAB Prices Short'!$B:$B,'All Prices combined'!$D424,'RAB Prices Short'!$E:$E,'All Prices combined'!$G424),IF($B424="RAB Long",SUMIFS('RAB Prices Long'!AR:AR,'RAB Prices Long'!$B:$B,'All Prices combined'!$D424,'RAB Prices Long'!$E:$E,'All Prices combined'!$G424)))),2)</f>
        <v>0</v>
      </c>
      <c r="AP424" s="2">
        <f>ROUND(IF($B424="Annuity",SUMIFS('Annuity Prices'!AS:AS,'Annuity Prices'!$B:$B,$D424,'Annuity Prices'!$E:$E,$G424),IF($B424="RAB Short",SUMIFS('RAB Prices Short'!AS:AS,'RAB Prices Short'!$B:$B,'All Prices combined'!$D424,'RAB Prices Short'!$E:$E,'All Prices combined'!$G424),IF($B424="RAB Long",SUMIFS('RAB Prices Long'!AS:AS,'RAB Prices Long'!$B:$B,'All Prices combined'!$D424,'RAB Prices Long'!$E:$E,'All Prices combined'!$G424)))),2)</f>
        <v>0</v>
      </c>
      <c r="AQ424" s="2">
        <f>ROUND(IF($B424="Annuity",SUMIFS('Annuity Prices'!AT:AT,'Annuity Prices'!$B:$B,$D424,'Annuity Prices'!$E:$E,$G424),IF($B424="RAB Short",SUMIFS('RAB Prices Short'!AT:AT,'RAB Prices Short'!$B:$B,'All Prices combined'!$D424,'RAB Prices Short'!$E:$E,'All Prices combined'!$G424),IF($B424="RAB Long",SUMIFS('RAB Prices Long'!AT:AT,'RAB Prices Long'!$B:$B,'All Prices combined'!$D424,'RAB Prices Long'!$E:$E,'All Prices combined'!$G424)))),2)</f>
        <v>65.599999999999994</v>
      </c>
      <c r="AR424" s="2">
        <f>ROUND(IF($B424="Annuity",SUMIFS('Annuity Prices'!AU:AU,'Annuity Prices'!$B:$B,$D424,'Annuity Prices'!$E:$E,$G424),IF($B424="RAB Short",SUMIFS('RAB Prices Short'!AU:AU,'RAB Prices Short'!$B:$B,'All Prices combined'!$D424,'RAB Prices Short'!$E:$E,'All Prices combined'!$G424),IF($B424="RAB Long",SUMIFS('RAB Prices Long'!AU:AU,'RAB Prices Long'!$B:$B,'All Prices combined'!$D424,'RAB Prices Long'!$E:$E,'All Prices combined'!$G424)))),2)</f>
        <v>70.25</v>
      </c>
      <c r="AS424" s="2">
        <f>ROUND(IF($B424="Annuity",SUMIFS('Annuity Prices'!AV:AV,'Annuity Prices'!$B:$B,$D424,'Annuity Prices'!$E:$E,$G424),IF($B424="RAB Short",SUMIFS('RAB Prices Short'!AV:AV,'RAB Prices Short'!$B:$B,'All Prices combined'!$D424,'RAB Prices Short'!$E:$E,'All Prices combined'!$G424),IF($B424="RAB Long",SUMIFS('RAB Prices Long'!AV:AV,'RAB Prices Long'!$B:$B,'All Prices combined'!$D424,'RAB Prices Long'!$E:$E,'All Prices combined'!$G424)))),2)</f>
        <v>75.11</v>
      </c>
      <c r="AT424" s="2">
        <f>ROUND(IF($B424="Annuity",SUMIFS('Annuity Prices'!AW:AW,'Annuity Prices'!$B:$B,$D424,'Annuity Prices'!$E:$E,$G424),IF($B424="RAB Short",SUMIFS('RAB Prices Short'!AW:AW,'RAB Prices Short'!$B:$B,'All Prices combined'!$D424,'RAB Prices Short'!$E:$E,'All Prices combined'!$G424),IF($B424="RAB Long",SUMIFS('RAB Prices Long'!AW:AW,'RAB Prices Long'!$B:$B,'All Prices combined'!$D424,'RAB Prices Long'!$E:$E,'All Prices combined'!$G424)))),2)</f>
        <v>80.19</v>
      </c>
      <c r="AU424" s="2">
        <f>ROUND(IF($B424="Annuity",SUMIFS('Annuity Prices'!AX:AX,'Annuity Prices'!$B:$B,$D424,'Annuity Prices'!$E:$E,$G424),IF($B424="RAB Short",SUMIFS('RAB Prices Short'!AX:AX,'RAB Prices Short'!$B:$B,'All Prices combined'!$D424,'RAB Prices Short'!$E:$E,'All Prices combined'!$G424),IF($B424="RAB Long",SUMIFS('RAB Prices Long'!AX:AX,'RAB Prices Long'!$B:$B,'All Prices combined'!$D424,'RAB Prices Long'!$E:$E,'All Prices combined'!$G424)))),2)</f>
        <v>85.5</v>
      </c>
      <c r="AV424" s="2">
        <f>ROUND(IF($B424="Annuity",SUMIFS('Annuity Prices'!AY:AY,'Annuity Prices'!$B:$B,$D424,'Annuity Prices'!$E:$E,$G424),IF($B424="RAB Short",SUMIFS('RAB Prices Short'!AY:AY,'RAB Prices Short'!$B:$B,'All Prices combined'!$D424,'RAB Prices Short'!$E:$E,'All Prices combined'!$G424),IF($B424="RAB Long",SUMIFS('RAB Prices Long'!AY:AY,'RAB Prices Long'!$B:$B,'All Prices combined'!$D424,'RAB Prices Long'!$E:$E,'All Prices combined'!$G424)))),2)</f>
        <v>91.05</v>
      </c>
      <c r="AW424" s="2">
        <f>ROUND(IF($B424="Annuity",SUMIFS('Annuity Prices'!AZ:AZ,'Annuity Prices'!$B:$B,$D424,'Annuity Prices'!$E:$E,$G424),IF($B424="RAB Short",SUMIFS('RAB Prices Short'!AZ:AZ,'RAB Prices Short'!$B:$B,'All Prices combined'!$D424,'RAB Prices Short'!$E:$E,'All Prices combined'!$G424),IF($B424="RAB Long",SUMIFS('RAB Prices Long'!AZ:AZ,'RAB Prices Long'!$B:$B,'All Prices combined'!$D424,'RAB Prices Long'!$E:$E,'All Prices combined'!$G424)))),2)</f>
        <v>96.85</v>
      </c>
      <c r="AX424" s="2">
        <f>ROUND(IF($B424="Annuity",SUMIFS('Annuity Prices'!BA:BA,'Annuity Prices'!$B:$B,$D424,'Annuity Prices'!$E:$E,$G424),IF($B424="RAB Short",SUMIFS('RAB Prices Short'!BA:BA,'RAB Prices Short'!$B:$B,'All Prices combined'!$D424,'RAB Prices Short'!$E:$E,'All Prices combined'!$G424),IF($B424="RAB Long",SUMIFS('RAB Prices Long'!BA:BA,'RAB Prices Long'!$B:$B,'All Prices combined'!$D424,'RAB Prices Long'!$E:$E,'All Prices combined'!$G424)))),2)</f>
        <v>102.91</v>
      </c>
      <c r="AY424" s="2">
        <f>ROUND(IF($B424="Annuity",SUMIFS('Annuity Prices'!BB:BB,'Annuity Prices'!$B:$B,$D424,'Annuity Prices'!$E:$E,$G424),IF($B424="RAB Short",SUMIFS('RAB Prices Short'!BB:BB,'RAB Prices Short'!$B:$B,'All Prices combined'!$D424,'RAB Prices Short'!$E:$E,'All Prices combined'!$G424),IF($B424="RAB Long",SUMIFS('RAB Prices Long'!BB:BB,'RAB Prices Long'!$B:$B,'All Prices combined'!$D424,'RAB Prices Long'!$E:$E,'All Prices combined'!$G424)))),2)</f>
        <v>109.23</v>
      </c>
      <c r="AZ424" s="2">
        <f>ROUND(IF($B424="Annuity",SUMIFS('Annuity Prices'!BC:BC,'Annuity Prices'!$B:$B,$D424,'Annuity Prices'!$E:$E,$G424),IF($B424="RAB Short",SUMIFS('RAB Prices Short'!BC:BC,'RAB Prices Short'!$B:$B,'All Prices combined'!$D424,'RAB Prices Short'!$E:$E,'All Prices combined'!$G424),IF($B424="RAB Long",SUMIFS('RAB Prices Long'!BC:BC,'RAB Prices Long'!$B:$B,'All Prices combined'!$D424,'RAB Prices Long'!$E:$E,'All Prices combined'!$G424)))),2)</f>
        <v>115.83</v>
      </c>
      <c r="BA424" s="2">
        <f>ROUND(IF($B424="Annuity",SUMIFS('Annuity Prices'!BD:BD,'Annuity Prices'!$B:$B,$D424,'Annuity Prices'!$E:$E,$G424),IF($B424="RAB Short",SUMIFS('RAB Prices Short'!BD:BD,'RAB Prices Short'!$B:$B,'All Prices combined'!$D424,'RAB Prices Short'!$E:$E,'All Prices combined'!$G424),IF($B424="RAB Long",SUMIFS('RAB Prices Long'!BD:BD,'RAB Prices Long'!$B:$B,'All Prices combined'!$D424,'RAB Prices Long'!$E:$E,'All Prices combined'!$G424)))),2)</f>
        <v>122.72</v>
      </c>
      <c r="BB424" s="2">
        <f>ROUND(IF($B424="Annuity",SUMIFS('Annuity Prices'!BE:BE,'Annuity Prices'!$B:$B,$D424,'Annuity Prices'!$E:$E,$G424),IF($B424="RAB Short",SUMIFS('RAB Prices Short'!BE:BE,'RAB Prices Short'!$B:$B,'All Prices combined'!$D424,'RAB Prices Short'!$E:$E,'All Prices combined'!$G424),IF($B424="RAB Long",SUMIFS('RAB Prices Long'!BE:BE,'RAB Prices Long'!$B:$B,'All Prices combined'!$D424,'RAB Prices Long'!$E:$E,'All Prices combined'!$G424)))),2)</f>
        <v>129.91</v>
      </c>
      <c r="BC424" s="2">
        <f>ROUND(IF($B424="Annuity",SUMIFS('Annuity Prices'!BF:BF,'Annuity Prices'!$B:$B,$D424,'Annuity Prices'!$E:$E,$G424),IF($B424="RAB Short",SUMIFS('RAB Prices Short'!BF:BF,'RAB Prices Short'!$B:$B,'All Prices combined'!$D424,'RAB Prices Short'!$E:$E,'All Prices combined'!$G424),IF($B424="RAB Long",SUMIFS('RAB Prices Long'!BF:BF,'RAB Prices Long'!$B:$B,'All Prices combined'!$D424,'RAB Prices Long'!$E:$E,'All Prices combined'!$G424)))),2)</f>
        <v>137.41</v>
      </c>
      <c r="BD424" s="2">
        <f>ROUND(IF($B424="Annuity",SUMIFS('Annuity Prices'!BG:BG,'Annuity Prices'!$B:$B,$D424,'Annuity Prices'!$E:$E,$G424),IF($B424="RAB Short",SUMIFS('RAB Prices Short'!BG:BG,'RAB Prices Short'!$B:$B,'All Prices combined'!$D424,'RAB Prices Short'!$E:$E,'All Prices combined'!$G424),IF($B424="RAB Long",SUMIFS('RAB Prices Long'!BG:BG,'RAB Prices Long'!$B:$B,'All Prices combined'!$D424,'RAB Prices Long'!$E:$E,'All Prices combined'!$G424)))),2)</f>
        <v>145.24</v>
      </c>
      <c r="BE424" s="2">
        <f>ROUND(IF($B424="Annuity",SUMIFS('Annuity Prices'!BH:BH,'Annuity Prices'!$B:$B,$D424,'Annuity Prices'!$E:$E,$G424),IF($B424="RAB Short",SUMIFS('RAB Prices Short'!BH:BH,'RAB Prices Short'!$B:$B,'All Prices combined'!$D424,'RAB Prices Short'!$E:$E,'All Prices combined'!$G424),IF($B424="RAB Long",SUMIFS('RAB Prices Long'!BH:BH,'RAB Prices Long'!$B:$B,'All Prices combined'!$D424,'RAB Prices Long'!$E:$E,'All Prices combined'!$G424)))),2)</f>
        <v>153.4</v>
      </c>
      <c r="BF424" s="2">
        <f>ROUND(IF($B424="Annuity",SUMIFS('Annuity Prices'!BI:BI,'Annuity Prices'!$B:$B,$D424,'Annuity Prices'!$E:$E,$G424),IF($B424="RAB Short",SUMIFS('RAB Prices Short'!BI:BI,'RAB Prices Short'!$B:$B,'All Prices combined'!$D424,'RAB Prices Short'!$E:$E,'All Prices combined'!$G424),IF($B424="RAB Long",SUMIFS('RAB Prices Long'!BI:BI,'RAB Prices Long'!$B:$B,'All Prices combined'!$D424,'RAB Prices Long'!$E:$E,'All Prices combined'!$G424)))),2)</f>
        <v>161.91</v>
      </c>
      <c r="BG424" s="2">
        <f>ROUND(IF($B424="Annuity",SUMIFS('Annuity Prices'!BJ:BJ,'Annuity Prices'!$B:$B,$D424,'Annuity Prices'!$E:$E,$G424),IF($B424="RAB Short",SUMIFS('RAB Prices Short'!BJ:BJ,'RAB Prices Short'!$B:$B,'All Prices combined'!$D424,'RAB Prices Short'!$E:$E,'All Prices combined'!$G424),IF($B424="RAB Long",SUMIFS('RAB Prices Long'!BJ:BJ,'RAB Prices Long'!$B:$B,'All Prices combined'!$D424,'RAB Prices Long'!$E:$E,'All Prices combined'!$G424)))),2)</f>
        <v>170.78</v>
      </c>
      <c r="BH424" s="2">
        <f>ROUND(IF($B424="Annuity",SUMIFS('Annuity Prices'!BK:BK,'Annuity Prices'!$B:$B,$D424,'Annuity Prices'!$E:$E,$G424),IF($B424="RAB Short",SUMIFS('RAB Prices Short'!BK:BK,'RAB Prices Short'!$B:$B,'All Prices combined'!$D424,'RAB Prices Short'!$E:$E,'All Prices combined'!$G424),IF($B424="RAB Long",SUMIFS('RAB Prices Long'!BK:BK,'RAB Prices Long'!$B:$B,'All Prices combined'!$D424,'RAB Prices Long'!$E:$E,'All Prices combined'!$G424)))),2)</f>
        <v>180.03</v>
      </c>
      <c r="BI424" s="2">
        <f>ROUND(IF($B424="Annuity",SUMIFS('Annuity Prices'!BL:BL,'Annuity Prices'!$B:$B,$D424,'Annuity Prices'!$E:$E,$G424),IF($B424="RAB Short",SUMIFS('RAB Prices Short'!BL:BL,'RAB Prices Short'!$B:$B,'All Prices combined'!$D424,'RAB Prices Short'!$E:$E,'All Prices combined'!$G424),IF($B424="RAB Long",SUMIFS('RAB Prices Long'!BL:BL,'RAB Prices Long'!$B:$B,'All Prices combined'!$D424,'RAB Prices Long'!$E:$E,'All Prices combined'!$G424)))),2)</f>
        <v>189.47</v>
      </c>
      <c r="BJ424" s="2">
        <f>ROUND(IF($B424="Annuity",SUMIFS('Annuity Prices'!BM:BM,'Annuity Prices'!$B:$B,$D424,'Annuity Prices'!$E:$E,$G424),IF($B424="RAB Short",SUMIFS('RAB Prices Short'!BM:BM,'RAB Prices Short'!$B:$B,'All Prices combined'!$D424,'RAB Prices Short'!$E:$E,'All Prices combined'!$G424),IF($B424="RAB Long",SUMIFS('RAB Prices Long'!BM:BM,'RAB Prices Long'!$B:$B,'All Prices combined'!$D424,'RAB Prices Long'!$E:$E,'All Prices combined'!$G424)))),2)</f>
        <v>199.51</v>
      </c>
      <c r="BK424" s="2">
        <f>ROUND(IF($B424="Annuity",SUMIFS('Annuity Prices'!BN:BN,'Annuity Prices'!$B:$B,$D424,'Annuity Prices'!$E:$E,$G424),IF($B424="RAB Short",SUMIFS('RAB Prices Short'!BN:BN,'RAB Prices Short'!$B:$B,'All Prices combined'!$D424,'RAB Prices Short'!$E:$E,'All Prices combined'!$G424),IF($B424="RAB Long",SUMIFS('RAB Prices Long'!BN:BN,'RAB Prices Long'!$B:$B,'All Prices combined'!$D424,'RAB Prices Long'!$E:$E,'All Prices combined'!$G424)))),2)</f>
        <v>209.6</v>
      </c>
      <c r="BL424" s="2">
        <f>ROUND(IF($B424="Annuity",SUMIFS('Annuity Prices'!BO:BO,'Annuity Prices'!$B:$B,$D424,'Annuity Prices'!$E:$E,$G424),IF($B424="RAB Short",SUMIFS('RAB Prices Short'!BO:BO,'RAB Prices Short'!$B:$B,'All Prices combined'!$D424,'RAB Prices Short'!$E:$E,'All Prices combined'!$G424),IF($B424="RAB Long",SUMIFS('RAB Prices Long'!BO:BO,'RAB Prices Long'!$B:$B,'All Prices combined'!$D424,'RAB Prices Long'!$E:$E,'All Prices combined'!$G424)))),2)</f>
        <v>214.84</v>
      </c>
      <c r="BM424" s="2">
        <f>ROUND(IF($B424="Annuity",SUMIFS('Annuity Prices'!BP:BP,'Annuity Prices'!$B:$B,$D424,'Annuity Prices'!$E:$E,$G424),IF($B424="RAB Short",SUMIFS('RAB Prices Short'!BP:BP,'RAB Prices Short'!$B:$B,'All Prices combined'!$D424,'RAB Prices Short'!$E:$E,'All Prices combined'!$G424),IF($B424="RAB Long",SUMIFS('RAB Prices Long'!BP:BP,'RAB Prices Long'!$B:$B,'All Prices combined'!$D424,'RAB Prices Long'!$E:$E,'All Prices combined'!$G424)))),2)</f>
        <v>220.21</v>
      </c>
      <c r="BN424" s="2">
        <f>ROUND(IF($B424="Annuity",SUMIFS('Annuity Prices'!BQ:BQ,'Annuity Prices'!$B:$B,$D424,'Annuity Prices'!$E:$E,$G424),IF($B424="RAB Short",SUMIFS('RAB Prices Short'!BQ:BQ,'RAB Prices Short'!$B:$B,'All Prices combined'!$D424,'RAB Prices Short'!$E:$E,'All Prices combined'!$G424),IF($B424="RAB Long",SUMIFS('RAB Prices Long'!BQ:BQ,'RAB Prices Long'!$B:$B,'All Prices combined'!$D424,'RAB Prices Long'!$E:$E,'All Prices combined'!$G424)))),2)</f>
        <v>230.09</v>
      </c>
      <c r="BO424" s="2">
        <f>ROUND(IF($B424="Annuity",SUMIFS('Annuity Prices'!BR:BR,'Annuity Prices'!$B:$B,$D424,'Annuity Prices'!$E:$E,$G424),IF($B424="RAB Short",SUMIFS('RAB Prices Short'!BR:BR,'RAB Prices Short'!$B:$B,'All Prices combined'!$D424,'RAB Prices Short'!$E:$E,'All Prices combined'!$G424),IF($B424="RAB Long",SUMIFS('RAB Prices Long'!BR:BR,'RAB Prices Long'!$B:$B,'All Prices combined'!$D424,'RAB Prices Long'!$E:$E,'All Prices combined'!$G424)))),2)</f>
        <v>235.84</v>
      </c>
      <c r="BP424" s="2">
        <f>ROUND(IF($B424="Annuity",SUMIFS('Annuity Prices'!BS:BS,'Annuity Prices'!$B:$B,$D424,'Annuity Prices'!$E:$E,$G424),IF($B424="RAB Short",SUMIFS('RAB Prices Short'!BS:BS,'RAB Prices Short'!$B:$B,'All Prices combined'!$D424,'RAB Prices Short'!$E:$E,'All Prices combined'!$G424),IF($B424="RAB Long",SUMIFS('RAB Prices Long'!BS:BS,'RAB Prices Long'!$B:$B,'All Prices combined'!$D424,'RAB Prices Long'!$E:$E,'All Prices combined'!$G424)))),2)</f>
        <v>241.73</v>
      </c>
      <c r="BQ424" s="2">
        <f>ROUND(IF($B424="Annuity",SUMIFS('Annuity Prices'!BT:BT,'Annuity Prices'!$B:$B,$D424,'Annuity Prices'!$E:$E,$G424),IF($B424="RAB Short",SUMIFS('RAB Prices Short'!BT:BT,'RAB Prices Short'!$B:$B,'All Prices combined'!$D424,'RAB Prices Short'!$E:$E,'All Prices combined'!$G424),IF($B424="RAB Long",SUMIFS('RAB Prices Long'!BT:BT,'RAB Prices Long'!$B:$B,'All Prices combined'!$D424,'RAB Prices Long'!$E:$E,'All Prices combined'!$G424)))),2)</f>
        <v>247.78</v>
      </c>
      <c r="BR424" s="2">
        <f>ROUND(IF($B424="Annuity",SUMIFS('Annuity Prices'!BU:BU,'Annuity Prices'!$B:$B,$D424,'Annuity Prices'!$E:$E,$G424),IF($B424="RAB Short",SUMIFS('RAB Prices Short'!BU:BU,'RAB Prices Short'!$B:$B,'All Prices combined'!$D424,'RAB Prices Short'!$E:$E,'All Prices combined'!$G424),IF($B424="RAB Long",SUMIFS('RAB Prices Long'!BU:BU,'RAB Prices Long'!$B:$B,'All Prices combined'!$D424,'RAB Prices Long'!$E:$E,'All Prices combined'!$G424)))),2)</f>
        <v>228.38</v>
      </c>
      <c r="BS424" s="2">
        <f>ROUND(IF($B424="Annuity",SUMIFS('Annuity Prices'!BV:BV,'Annuity Prices'!$B:$B,$D424,'Annuity Prices'!$E:$E,$G424),IF($B424="RAB Short",SUMIFS('RAB Prices Short'!BV:BV,'RAB Prices Short'!$B:$B,'All Prices combined'!$D424,'RAB Prices Short'!$E:$E,'All Prices combined'!$G424),IF($B424="RAB Long",SUMIFS('RAB Prices Long'!BV:BV,'RAB Prices Long'!$B:$B,'All Prices combined'!$D424,'RAB Prices Long'!$E:$E,'All Prices combined'!$G424)))),2)</f>
        <v>234.09</v>
      </c>
      <c r="BT424" s="2">
        <f>ROUND(IF($B424="Annuity",SUMIFS('Annuity Prices'!BW:BW,'Annuity Prices'!$B:$B,$D424,'Annuity Prices'!$E:$E,$G424),IF($B424="RAB Short",SUMIFS('RAB Prices Short'!BW:BW,'RAB Prices Short'!$B:$B,'All Prices combined'!$D424,'RAB Prices Short'!$E:$E,'All Prices combined'!$G424),IF($B424="RAB Long",SUMIFS('RAB Prices Long'!BW:BW,'RAB Prices Long'!$B:$B,'All Prices combined'!$D424,'RAB Prices Long'!$E:$E,'All Prices combined'!$G424)))),2)</f>
        <v>239.94</v>
      </c>
      <c r="BU424" s="2">
        <f>ROUND(IF($B424="Annuity",SUMIFS('Annuity Prices'!BX:BX,'Annuity Prices'!$B:$B,$D424,'Annuity Prices'!$E:$E,$G424),IF($B424="RAB Short",SUMIFS('RAB Prices Short'!BX:BX,'RAB Prices Short'!$B:$B,'All Prices combined'!$D424,'RAB Prices Short'!$E:$E,'All Prices combined'!$G424),IF($B424="RAB Long",SUMIFS('RAB Prices Long'!BX:BX,'RAB Prices Long'!$B:$B,'All Prices combined'!$D424,'RAB Prices Long'!$E:$E,'All Prices combined'!$G424)))),2)</f>
        <v>245.94</v>
      </c>
    </row>
    <row r="425" spans="2:73" x14ac:dyDescent="0.25">
      <c r="B425" t="s">
        <v>45</v>
      </c>
      <c r="C425">
        <v>9</v>
      </c>
      <c r="D425" t="s">
        <v>152</v>
      </c>
      <c r="E425" t="s">
        <v>148</v>
      </c>
      <c r="G425" t="s">
        <v>40</v>
      </c>
      <c r="I425" s="2">
        <f>ROUND(IF($B425="Annuity",SUMIFS('Annuity Prices'!L:L,'Annuity Prices'!$B:$B,$D425,'Annuity Prices'!$E:$E,$G425),IF($B425="RAB Short",SUMIFS('RAB Prices Short'!L:L,'RAB Prices Short'!$B:$B,'All Prices combined'!$D425,'RAB Prices Short'!$E:$E,'All Prices combined'!$G425),IF($B425="RAB Long",SUMIFS('RAB Prices Long'!L:L,'RAB Prices Long'!$B:$B,'All Prices combined'!$D425,'RAB Prices Long'!$E:$E,'All Prices combined'!$G425)))),2)</f>
        <v>0</v>
      </c>
      <c r="J425" s="2">
        <f>ROUND(IF($B425="Annuity",SUMIFS('Annuity Prices'!M:M,'Annuity Prices'!$B:$B,$D425,'Annuity Prices'!$E:$E,$G425),IF($B425="RAB Short",SUMIFS('RAB Prices Short'!M:M,'RAB Prices Short'!$B:$B,'All Prices combined'!$D425,'RAB Prices Short'!$E:$E,'All Prices combined'!$G425),IF($B425="RAB Long",SUMIFS('RAB Prices Long'!M:M,'RAB Prices Long'!$B:$B,'All Prices combined'!$D425,'RAB Prices Long'!$E:$E,'All Prices combined'!$G425)))),2)</f>
        <v>0</v>
      </c>
      <c r="K425" s="2">
        <f>ROUND(IF($B425="Annuity",SUMIFS('Annuity Prices'!N:N,'Annuity Prices'!$B:$B,$D425,'Annuity Prices'!$E:$E,$G425),IF($B425="RAB Short",SUMIFS('RAB Prices Short'!N:N,'RAB Prices Short'!$B:$B,'All Prices combined'!$D425,'RAB Prices Short'!$E:$E,'All Prices combined'!$G425),IF($B425="RAB Long",SUMIFS('RAB Prices Long'!N:N,'RAB Prices Long'!$B:$B,'All Prices combined'!$D425,'RAB Prices Long'!$E:$E,'All Prices combined'!$G425)))),2)</f>
        <v>2.06</v>
      </c>
      <c r="L425" s="2">
        <f>ROUND(IF($B425="Annuity",SUMIFS('Annuity Prices'!O:O,'Annuity Prices'!$B:$B,$D425,'Annuity Prices'!$E:$E,$G425),IF($B425="RAB Short",SUMIFS('RAB Prices Short'!O:O,'RAB Prices Short'!$B:$B,'All Prices combined'!$D425,'RAB Prices Short'!$E:$E,'All Prices combined'!$G425),IF($B425="RAB Long",SUMIFS('RAB Prices Long'!O:O,'RAB Prices Long'!$B:$B,'All Prices combined'!$D425,'RAB Prices Long'!$E:$E,'All Prices combined'!$G425)))),2)</f>
        <v>2.12</v>
      </c>
      <c r="M425" s="2">
        <f>ROUND(IF($B425="Annuity",SUMIFS('Annuity Prices'!P:P,'Annuity Prices'!$B:$B,$D425,'Annuity Prices'!$E:$E,$G425),IF($B425="RAB Short",SUMIFS('RAB Prices Short'!P:P,'RAB Prices Short'!$B:$B,'All Prices combined'!$D425,'RAB Prices Short'!$E:$E,'All Prices combined'!$G425),IF($B425="RAB Long",SUMIFS('RAB Prices Long'!P:P,'RAB Prices Long'!$B:$B,'All Prices combined'!$D425,'RAB Prices Long'!$E:$E,'All Prices combined'!$G425)))),2)</f>
        <v>2.16</v>
      </c>
      <c r="N425" s="2">
        <f>ROUND(IF($B425="Annuity",SUMIFS('Annuity Prices'!Q:Q,'Annuity Prices'!$B:$B,$D425,'Annuity Prices'!$E:$E,$G425),IF($B425="RAB Short",SUMIFS('RAB Prices Short'!Q:Q,'RAB Prices Short'!$B:$B,'All Prices combined'!$D425,'RAB Prices Short'!$E:$E,'All Prices combined'!$G425),IF($B425="RAB Long",SUMIFS('RAB Prices Long'!Q:Q,'RAB Prices Long'!$B:$B,'All Prices combined'!$D425,'RAB Prices Long'!$E:$E,'All Prices combined'!$G425)))),2)</f>
        <v>2.2200000000000002</v>
      </c>
      <c r="O425" s="2">
        <f>ROUND(IF($B425="Annuity",SUMIFS('Annuity Prices'!R:R,'Annuity Prices'!$B:$B,$D425,'Annuity Prices'!$E:$E,$G425),IF($B425="RAB Short",SUMIFS('RAB Prices Short'!R:R,'RAB Prices Short'!$B:$B,'All Prices combined'!$D425,'RAB Prices Short'!$E:$E,'All Prices combined'!$G425),IF($B425="RAB Long",SUMIFS('RAB Prices Long'!R:R,'RAB Prices Long'!$B:$B,'All Prices combined'!$D425,'RAB Prices Long'!$E:$E,'All Prices combined'!$G425)))),2)</f>
        <v>2.27</v>
      </c>
      <c r="P425" s="2">
        <f>ROUND(IF($B425="Annuity",SUMIFS('Annuity Prices'!S:S,'Annuity Prices'!$B:$B,$D425,'Annuity Prices'!$E:$E,$G425),IF($B425="RAB Short",SUMIFS('RAB Prices Short'!S:S,'RAB Prices Short'!$B:$B,'All Prices combined'!$D425,'RAB Prices Short'!$E:$E,'All Prices combined'!$G425),IF($B425="RAB Long",SUMIFS('RAB Prices Long'!S:S,'RAB Prices Long'!$B:$B,'All Prices combined'!$D425,'RAB Prices Long'!$E:$E,'All Prices combined'!$G425)))),2)</f>
        <v>2.33</v>
      </c>
      <c r="Q425" s="2">
        <f>ROUND(IF($B425="Annuity",SUMIFS('Annuity Prices'!T:T,'Annuity Prices'!$B:$B,$D425,'Annuity Prices'!$E:$E,$G425),IF($B425="RAB Short",SUMIFS('RAB Prices Short'!T:T,'RAB Prices Short'!$B:$B,'All Prices combined'!$D425,'RAB Prices Short'!$E:$E,'All Prices combined'!$G425),IF($B425="RAB Long",SUMIFS('RAB Prices Long'!T:T,'RAB Prices Long'!$B:$B,'All Prices combined'!$D425,'RAB Prices Long'!$E:$E,'All Prices combined'!$G425)))),2)</f>
        <v>2.37</v>
      </c>
      <c r="R425" s="2">
        <f>ROUND(IF($B425="Annuity",SUMIFS('Annuity Prices'!U:U,'Annuity Prices'!$B:$B,$D425,'Annuity Prices'!$E:$E,$G425),IF($B425="RAB Short",SUMIFS('RAB Prices Short'!U:U,'RAB Prices Short'!$B:$B,'All Prices combined'!$D425,'RAB Prices Short'!$E:$E,'All Prices combined'!$G425),IF($B425="RAB Long",SUMIFS('RAB Prices Long'!U:U,'RAB Prices Long'!$B:$B,'All Prices combined'!$D425,'RAB Prices Long'!$E:$E,'All Prices combined'!$G425)))),2)</f>
        <v>2.4300000000000002</v>
      </c>
      <c r="S425" s="2">
        <f>ROUND(IF($B425="Annuity",SUMIFS('Annuity Prices'!V:V,'Annuity Prices'!$B:$B,$D425,'Annuity Prices'!$E:$E,$G425),IF($B425="RAB Short",SUMIFS('RAB Prices Short'!V:V,'RAB Prices Short'!$B:$B,'All Prices combined'!$D425,'RAB Prices Short'!$E:$E,'All Prices combined'!$G425),IF($B425="RAB Long",SUMIFS('RAB Prices Long'!V:V,'RAB Prices Long'!$B:$B,'All Prices combined'!$D425,'RAB Prices Long'!$E:$E,'All Prices combined'!$G425)))),2)</f>
        <v>2.5</v>
      </c>
      <c r="T425" s="2">
        <f>ROUND(IF($B425="Annuity",SUMIFS('Annuity Prices'!W:W,'Annuity Prices'!$B:$B,$D425,'Annuity Prices'!$E:$E,$G425),IF($B425="RAB Short",SUMIFS('RAB Prices Short'!W:W,'RAB Prices Short'!$B:$B,'All Prices combined'!$D425,'RAB Prices Short'!$E:$E,'All Prices combined'!$G425),IF($B425="RAB Long",SUMIFS('RAB Prices Long'!W:W,'RAB Prices Long'!$B:$B,'All Prices combined'!$D425,'RAB Prices Long'!$E:$E,'All Prices combined'!$G425)))),2)</f>
        <v>2.56</v>
      </c>
      <c r="U425" s="2">
        <f>ROUND(IF($B425="Annuity",SUMIFS('Annuity Prices'!X:X,'Annuity Prices'!$B:$B,$D425,'Annuity Prices'!$E:$E,$G425),IF($B425="RAB Short",SUMIFS('RAB Prices Short'!X:X,'RAB Prices Short'!$B:$B,'All Prices combined'!$D425,'RAB Prices Short'!$E:$E,'All Prices combined'!$G425),IF($B425="RAB Long",SUMIFS('RAB Prices Long'!X:X,'RAB Prices Long'!$B:$B,'All Prices combined'!$D425,'RAB Prices Long'!$E:$E,'All Prices combined'!$G425)))),2)</f>
        <v>2.61</v>
      </c>
      <c r="V425" s="2">
        <f>ROUND(IF($B425="Annuity",SUMIFS('Annuity Prices'!Y:Y,'Annuity Prices'!$B:$B,$D425,'Annuity Prices'!$E:$E,$G425),IF($B425="RAB Short",SUMIFS('RAB Prices Short'!Y:Y,'RAB Prices Short'!$B:$B,'All Prices combined'!$D425,'RAB Prices Short'!$E:$E,'All Prices combined'!$G425),IF($B425="RAB Long",SUMIFS('RAB Prices Long'!Y:Y,'RAB Prices Long'!$B:$B,'All Prices combined'!$D425,'RAB Prices Long'!$E:$E,'All Prices combined'!$G425)))),2)</f>
        <v>2.67</v>
      </c>
      <c r="W425" s="2">
        <f>ROUND(IF($B425="Annuity",SUMIFS('Annuity Prices'!Z:Z,'Annuity Prices'!$B:$B,$D425,'Annuity Prices'!$E:$E,$G425),IF($B425="RAB Short",SUMIFS('RAB Prices Short'!Z:Z,'RAB Prices Short'!$B:$B,'All Prices combined'!$D425,'RAB Prices Short'!$E:$E,'All Prices combined'!$G425),IF($B425="RAB Long",SUMIFS('RAB Prices Long'!Z:Z,'RAB Prices Long'!$B:$B,'All Prices combined'!$D425,'RAB Prices Long'!$E:$E,'All Prices combined'!$G425)))),2)</f>
        <v>2.74</v>
      </c>
      <c r="X425" s="2">
        <f>ROUND(IF($B425="Annuity",SUMIFS('Annuity Prices'!AA:AA,'Annuity Prices'!$B:$B,$D425,'Annuity Prices'!$E:$E,$G425),IF($B425="RAB Short",SUMIFS('RAB Prices Short'!AA:AA,'RAB Prices Short'!$B:$B,'All Prices combined'!$D425,'RAB Prices Short'!$E:$E,'All Prices combined'!$G425),IF($B425="RAB Long",SUMIFS('RAB Prices Long'!AA:AA,'RAB Prices Long'!$B:$B,'All Prices combined'!$D425,'RAB Prices Long'!$E:$E,'All Prices combined'!$G425)))),2)</f>
        <v>2.81</v>
      </c>
      <c r="Y425" s="2">
        <f>ROUND(IF($B425="Annuity",SUMIFS('Annuity Prices'!AB:AB,'Annuity Prices'!$B:$B,$D425,'Annuity Prices'!$E:$E,$G425),IF($B425="RAB Short",SUMIFS('RAB Prices Short'!AB:AB,'RAB Prices Short'!$B:$B,'All Prices combined'!$D425,'RAB Prices Short'!$E:$E,'All Prices combined'!$G425),IF($B425="RAB Long",SUMIFS('RAB Prices Long'!AB:AB,'RAB Prices Long'!$B:$B,'All Prices combined'!$D425,'RAB Prices Long'!$E:$E,'All Prices combined'!$G425)))),2)</f>
        <v>2.86</v>
      </c>
      <c r="Z425" s="2">
        <f>ROUND(IF($B425="Annuity",SUMIFS('Annuity Prices'!AC:AC,'Annuity Prices'!$B:$B,$D425,'Annuity Prices'!$E:$E,$G425),IF($B425="RAB Short",SUMIFS('RAB Prices Short'!AC:AC,'RAB Prices Short'!$B:$B,'All Prices combined'!$D425,'RAB Prices Short'!$E:$E,'All Prices combined'!$G425),IF($B425="RAB Long",SUMIFS('RAB Prices Long'!AC:AC,'RAB Prices Long'!$B:$B,'All Prices combined'!$D425,'RAB Prices Long'!$E:$E,'All Prices combined'!$G425)))),2)</f>
        <v>2.94</v>
      </c>
      <c r="AA425" s="2">
        <f>ROUND(IF($B425="Annuity",SUMIFS('Annuity Prices'!AD:AD,'Annuity Prices'!$B:$B,$D425,'Annuity Prices'!$E:$E,$G425),IF($B425="RAB Short",SUMIFS('RAB Prices Short'!AD:AD,'RAB Prices Short'!$B:$B,'All Prices combined'!$D425,'RAB Prices Short'!$E:$E,'All Prices combined'!$G425),IF($B425="RAB Long",SUMIFS('RAB Prices Long'!AD:AD,'RAB Prices Long'!$B:$B,'All Prices combined'!$D425,'RAB Prices Long'!$E:$E,'All Prices combined'!$G425)))),2)</f>
        <v>3.01</v>
      </c>
      <c r="AB425" s="2">
        <f>ROUND(IF($B425="Annuity",SUMIFS('Annuity Prices'!AE:AE,'Annuity Prices'!$B:$B,$D425,'Annuity Prices'!$E:$E,$G425),IF($B425="RAB Short",SUMIFS('RAB Prices Short'!AE:AE,'RAB Prices Short'!$B:$B,'All Prices combined'!$D425,'RAB Prices Short'!$E:$E,'All Prices combined'!$G425),IF($B425="RAB Long",SUMIFS('RAB Prices Long'!AE:AE,'RAB Prices Long'!$B:$B,'All Prices combined'!$D425,'RAB Prices Long'!$E:$E,'All Prices combined'!$G425)))),2)</f>
        <v>3.08</v>
      </c>
      <c r="AC425" s="2">
        <f>ROUND(IF($B425="Annuity",SUMIFS('Annuity Prices'!AF:AF,'Annuity Prices'!$B:$B,$D425,'Annuity Prices'!$E:$E,$G425),IF($B425="RAB Short",SUMIFS('RAB Prices Short'!AF:AF,'RAB Prices Short'!$B:$B,'All Prices combined'!$D425,'RAB Prices Short'!$E:$E,'All Prices combined'!$G425),IF($B425="RAB Long",SUMIFS('RAB Prices Long'!AF:AF,'RAB Prices Long'!$B:$B,'All Prices combined'!$D425,'RAB Prices Long'!$E:$E,'All Prices combined'!$G425)))),2)</f>
        <v>3.15</v>
      </c>
      <c r="AD425" s="2">
        <f>ROUND(IF($B425="Annuity",SUMIFS('Annuity Prices'!AG:AG,'Annuity Prices'!$B:$B,$D425,'Annuity Prices'!$E:$E,$G425),IF($B425="RAB Short",SUMIFS('RAB Prices Short'!AG:AG,'RAB Prices Short'!$B:$B,'All Prices combined'!$D425,'RAB Prices Short'!$E:$E,'All Prices combined'!$G425),IF($B425="RAB Long",SUMIFS('RAB Prices Long'!AG:AG,'RAB Prices Long'!$B:$B,'All Prices combined'!$D425,'RAB Prices Long'!$E:$E,'All Prices combined'!$G425)))),2)</f>
        <v>3.22</v>
      </c>
      <c r="AE425" s="2">
        <f>ROUND(IF($B425="Annuity",SUMIFS('Annuity Prices'!AH:AH,'Annuity Prices'!$B:$B,$D425,'Annuity Prices'!$E:$E,$G425),IF($B425="RAB Short",SUMIFS('RAB Prices Short'!AH:AH,'RAB Prices Short'!$B:$B,'All Prices combined'!$D425,'RAB Prices Short'!$E:$E,'All Prices combined'!$G425),IF($B425="RAB Long",SUMIFS('RAB Prices Long'!AH:AH,'RAB Prices Long'!$B:$B,'All Prices combined'!$D425,'RAB Prices Long'!$E:$E,'All Prices combined'!$G425)))),2)</f>
        <v>3.31</v>
      </c>
      <c r="AF425" s="2">
        <f>ROUND(IF($B425="Annuity",SUMIFS('Annuity Prices'!AI:AI,'Annuity Prices'!$B:$B,$D425,'Annuity Prices'!$E:$E,$G425),IF($B425="RAB Short",SUMIFS('RAB Prices Short'!AI:AI,'RAB Prices Short'!$B:$B,'All Prices combined'!$D425,'RAB Prices Short'!$E:$E,'All Prices combined'!$G425),IF($B425="RAB Long",SUMIFS('RAB Prices Long'!AI:AI,'RAB Prices Long'!$B:$B,'All Prices combined'!$D425,'RAB Prices Long'!$E:$E,'All Prices combined'!$G425)))),2)</f>
        <v>3.39</v>
      </c>
      <c r="AG425" s="2">
        <f>ROUND(IF($B425="Annuity",SUMIFS('Annuity Prices'!AJ:AJ,'Annuity Prices'!$B:$B,$D425,'Annuity Prices'!$E:$E,$G425),IF($B425="RAB Short",SUMIFS('RAB Prices Short'!AJ:AJ,'RAB Prices Short'!$B:$B,'All Prices combined'!$D425,'RAB Prices Short'!$E:$E,'All Prices combined'!$G425),IF($B425="RAB Long",SUMIFS('RAB Prices Long'!AJ:AJ,'RAB Prices Long'!$B:$B,'All Prices combined'!$D425,'RAB Prices Long'!$E:$E,'All Prices combined'!$G425)))),2)</f>
        <v>3.46</v>
      </c>
      <c r="AH425" s="2">
        <f>ROUND(IF($B425="Annuity",SUMIFS('Annuity Prices'!AK:AK,'Annuity Prices'!$B:$B,$D425,'Annuity Prices'!$E:$E,$G425),IF($B425="RAB Short",SUMIFS('RAB Prices Short'!AK:AK,'RAB Prices Short'!$B:$B,'All Prices combined'!$D425,'RAB Prices Short'!$E:$E,'All Prices combined'!$G425),IF($B425="RAB Long",SUMIFS('RAB Prices Long'!AK:AK,'RAB Prices Long'!$B:$B,'All Prices combined'!$D425,'RAB Prices Long'!$E:$E,'All Prices combined'!$G425)))),2)</f>
        <v>3.54</v>
      </c>
      <c r="AI425" s="2">
        <f>ROUND(IF($B425="Annuity",SUMIFS('Annuity Prices'!AL:AL,'Annuity Prices'!$B:$B,$D425,'Annuity Prices'!$E:$E,$G425),IF($B425="RAB Short",SUMIFS('RAB Prices Short'!AL:AL,'RAB Prices Short'!$B:$B,'All Prices combined'!$D425,'RAB Prices Short'!$E:$E,'All Prices combined'!$G425),IF($B425="RAB Long",SUMIFS('RAB Prices Long'!AL:AL,'RAB Prices Long'!$B:$B,'All Prices combined'!$D425,'RAB Prices Long'!$E:$E,'All Prices combined'!$G425)))),2)</f>
        <v>3.63</v>
      </c>
      <c r="AJ425" s="2">
        <f>ROUND(IF($B425="Annuity",SUMIFS('Annuity Prices'!AM:AM,'Annuity Prices'!$B:$B,$D425,'Annuity Prices'!$E:$E,$G425),IF($B425="RAB Short",SUMIFS('RAB Prices Short'!AM:AM,'RAB Prices Short'!$B:$B,'All Prices combined'!$D425,'RAB Prices Short'!$E:$E,'All Prices combined'!$G425),IF($B425="RAB Long",SUMIFS('RAB Prices Long'!AM:AM,'RAB Prices Long'!$B:$B,'All Prices combined'!$D425,'RAB Prices Long'!$E:$E,'All Prices combined'!$G425)))),2)</f>
        <v>3.72</v>
      </c>
      <c r="AK425" s="2">
        <f>ROUND(IF($B425="Annuity",SUMIFS('Annuity Prices'!AN:AN,'Annuity Prices'!$B:$B,$D425,'Annuity Prices'!$E:$E,$G425),IF($B425="RAB Short",SUMIFS('RAB Prices Short'!AN:AN,'RAB Prices Short'!$B:$B,'All Prices combined'!$D425,'RAB Prices Short'!$E:$E,'All Prices combined'!$G425),IF($B425="RAB Long",SUMIFS('RAB Prices Long'!AN:AN,'RAB Prices Long'!$B:$B,'All Prices combined'!$D425,'RAB Prices Long'!$E:$E,'All Prices combined'!$G425)))),2)</f>
        <v>3.79</v>
      </c>
      <c r="AL425" s="2">
        <f>ROUND(IF($B425="Annuity",SUMIFS('Annuity Prices'!AO:AO,'Annuity Prices'!$B:$B,$D425,'Annuity Prices'!$E:$E,$G425),IF($B425="RAB Short",SUMIFS('RAB Prices Short'!AO:AO,'RAB Prices Short'!$B:$B,'All Prices combined'!$D425,'RAB Prices Short'!$E:$E,'All Prices combined'!$G425),IF($B425="RAB Long",SUMIFS('RAB Prices Long'!AO:AO,'RAB Prices Long'!$B:$B,'All Prices combined'!$D425,'RAB Prices Long'!$E:$E,'All Prices combined'!$G425)))),2)</f>
        <v>3.89</v>
      </c>
      <c r="AM425" s="2">
        <f>ROUND(IF($B425="Annuity",SUMIFS('Annuity Prices'!AP:AP,'Annuity Prices'!$B:$B,$D425,'Annuity Prices'!$E:$E,$G425),IF($B425="RAB Short",SUMIFS('RAB Prices Short'!AP:AP,'RAB Prices Short'!$B:$B,'All Prices combined'!$D425,'RAB Prices Short'!$E:$E,'All Prices combined'!$G425),IF($B425="RAB Long",SUMIFS('RAB Prices Long'!AP:AP,'RAB Prices Long'!$B:$B,'All Prices combined'!$D425,'RAB Prices Long'!$E:$E,'All Prices combined'!$G425)))),2)</f>
        <v>3.99</v>
      </c>
      <c r="AN425" s="2">
        <f>ROUND(IF($B425="Annuity",SUMIFS('Annuity Prices'!AQ:AQ,'Annuity Prices'!$B:$B,$D425,'Annuity Prices'!$E:$E,$G425),IF($B425="RAB Short",SUMIFS('RAB Prices Short'!AQ:AQ,'RAB Prices Short'!$B:$B,'All Prices combined'!$D425,'RAB Prices Short'!$E:$E,'All Prices combined'!$G425),IF($B425="RAB Long",SUMIFS('RAB Prices Long'!AQ:AQ,'RAB Prices Long'!$B:$B,'All Prices combined'!$D425,'RAB Prices Long'!$E:$E,'All Prices combined'!$G425)))),2)</f>
        <v>4.09</v>
      </c>
      <c r="AO425" s="2">
        <f>ROUND(IF($B425="Annuity",SUMIFS('Annuity Prices'!AR:AR,'Annuity Prices'!$B:$B,$D425,'Annuity Prices'!$E:$E,$G425),IF($B425="RAB Short",SUMIFS('RAB Prices Short'!AR:AR,'RAB Prices Short'!$B:$B,'All Prices combined'!$D425,'RAB Prices Short'!$E:$E,'All Prices combined'!$G425),IF($B425="RAB Long",SUMIFS('RAB Prices Long'!AR:AR,'RAB Prices Long'!$B:$B,'All Prices combined'!$D425,'RAB Prices Long'!$E:$E,'All Prices combined'!$G425)))),2)</f>
        <v>0</v>
      </c>
      <c r="AP425" s="2">
        <f>ROUND(IF($B425="Annuity",SUMIFS('Annuity Prices'!AS:AS,'Annuity Prices'!$B:$B,$D425,'Annuity Prices'!$E:$E,$G425),IF($B425="RAB Short",SUMIFS('RAB Prices Short'!AS:AS,'RAB Prices Short'!$B:$B,'All Prices combined'!$D425,'RAB Prices Short'!$E:$E,'All Prices combined'!$G425),IF($B425="RAB Long",SUMIFS('RAB Prices Long'!AS:AS,'RAB Prices Long'!$B:$B,'All Prices combined'!$D425,'RAB Prices Long'!$E:$E,'All Prices combined'!$G425)))),2)</f>
        <v>0</v>
      </c>
      <c r="AQ425" s="2">
        <f>ROUND(IF($B425="Annuity",SUMIFS('Annuity Prices'!AT:AT,'Annuity Prices'!$B:$B,$D425,'Annuity Prices'!$E:$E,$G425),IF($B425="RAB Short",SUMIFS('RAB Prices Short'!AT:AT,'RAB Prices Short'!$B:$B,'All Prices combined'!$D425,'RAB Prices Short'!$E:$E,'All Prices combined'!$G425),IF($B425="RAB Long",SUMIFS('RAB Prices Long'!AT:AT,'RAB Prices Long'!$B:$B,'All Prices combined'!$D425,'RAB Prices Long'!$E:$E,'All Prices combined'!$G425)))),2)</f>
        <v>1.83</v>
      </c>
      <c r="AR425" s="2">
        <f>ROUND(IF($B425="Annuity",SUMIFS('Annuity Prices'!AU:AU,'Annuity Prices'!$B:$B,$D425,'Annuity Prices'!$E:$E,$G425),IF($B425="RAB Short",SUMIFS('RAB Prices Short'!AU:AU,'RAB Prices Short'!$B:$B,'All Prices combined'!$D425,'RAB Prices Short'!$E:$E,'All Prices combined'!$G425),IF($B425="RAB Long",SUMIFS('RAB Prices Long'!AU:AU,'RAB Prices Long'!$B:$B,'All Prices combined'!$D425,'RAB Prices Long'!$E:$E,'All Prices combined'!$G425)))),2)</f>
        <v>1.88</v>
      </c>
      <c r="AS425" s="2">
        <f>ROUND(IF($B425="Annuity",SUMIFS('Annuity Prices'!AV:AV,'Annuity Prices'!$B:$B,$D425,'Annuity Prices'!$E:$E,$G425),IF($B425="RAB Short",SUMIFS('RAB Prices Short'!AV:AV,'RAB Prices Short'!$B:$B,'All Prices combined'!$D425,'RAB Prices Short'!$E:$E,'All Prices combined'!$G425),IF($B425="RAB Long",SUMIFS('RAB Prices Long'!AV:AV,'RAB Prices Long'!$B:$B,'All Prices combined'!$D425,'RAB Prices Long'!$E:$E,'All Prices combined'!$G425)))),2)</f>
        <v>1.93</v>
      </c>
      <c r="AT425" s="2">
        <f>ROUND(IF($B425="Annuity",SUMIFS('Annuity Prices'!AW:AW,'Annuity Prices'!$B:$B,$D425,'Annuity Prices'!$E:$E,$G425),IF($B425="RAB Short",SUMIFS('RAB Prices Short'!AW:AW,'RAB Prices Short'!$B:$B,'All Prices combined'!$D425,'RAB Prices Short'!$E:$E,'All Prices combined'!$G425),IF($B425="RAB Long",SUMIFS('RAB Prices Long'!AW:AW,'RAB Prices Long'!$B:$B,'All Prices combined'!$D425,'RAB Prices Long'!$E:$E,'All Prices combined'!$G425)))),2)</f>
        <v>1.99</v>
      </c>
      <c r="AU425" s="2">
        <f>ROUND(IF($B425="Annuity",SUMIFS('Annuity Prices'!AX:AX,'Annuity Prices'!$B:$B,$D425,'Annuity Prices'!$E:$E,$G425),IF($B425="RAB Short",SUMIFS('RAB Prices Short'!AX:AX,'RAB Prices Short'!$B:$B,'All Prices combined'!$D425,'RAB Prices Short'!$E:$E,'All Prices combined'!$G425),IF($B425="RAB Long",SUMIFS('RAB Prices Long'!AX:AX,'RAB Prices Long'!$B:$B,'All Prices combined'!$D425,'RAB Prices Long'!$E:$E,'All Prices combined'!$G425)))),2)</f>
        <v>2.0499999999999998</v>
      </c>
      <c r="AV425" s="2">
        <f>ROUND(IF($B425="Annuity",SUMIFS('Annuity Prices'!AY:AY,'Annuity Prices'!$B:$B,$D425,'Annuity Prices'!$E:$E,$G425),IF($B425="RAB Short",SUMIFS('RAB Prices Short'!AY:AY,'RAB Prices Short'!$B:$B,'All Prices combined'!$D425,'RAB Prices Short'!$E:$E,'All Prices combined'!$G425),IF($B425="RAB Long",SUMIFS('RAB Prices Long'!AY:AY,'RAB Prices Long'!$B:$B,'All Prices combined'!$D425,'RAB Prices Long'!$E:$E,'All Prices combined'!$G425)))),2)</f>
        <v>2.11</v>
      </c>
      <c r="AW425" s="2">
        <f>ROUND(IF($B425="Annuity",SUMIFS('Annuity Prices'!AZ:AZ,'Annuity Prices'!$B:$B,$D425,'Annuity Prices'!$E:$E,$G425),IF($B425="RAB Short",SUMIFS('RAB Prices Short'!AZ:AZ,'RAB Prices Short'!$B:$B,'All Prices combined'!$D425,'RAB Prices Short'!$E:$E,'All Prices combined'!$G425),IF($B425="RAB Long",SUMIFS('RAB Prices Long'!AZ:AZ,'RAB Prices Long'!$B:$B,'All Prices combined'!$D425,'RAB Prices Long'!$E:$E,'All Prices combined'!$G425)))),2)</f>
        <v>2.17</v>
      </c>
      <c r="AX425" s="2">
        <f>ROUND(IF($B425="Annuity",SUMIFS('Annuity Prices'!BA:BA,'Annuity Prices'!$B:$B,$D425,'Annuity Prices'!$E:$E,$G425),IF($B425="RAB Short",SUMIFS('RAB Prices Short'!BA:BA,'RAB Prices Short'!$B:$B,'All Prices combined'!$D425,'RAB Prices Short'!$E:$E,'All Prices combined'!$G425),IF($B425="RAB Long",SUMIFS('RAB Prices Long'!BA:BA,'RAB Prices Long'!$B:$B,'All Prices combined'!$D425,'RAB Prices Long'!$E:$E,'All Prices combined'!$G425)))),2)</f>
        <v>2.23</v>
      </c>
      <c r="AY425" s="2">
        <f>ROUND(IF($B425="Annuity",SUMIFS('Annuity Prices'!BB:BB,'Annuity Prices'!$B:$B,$D425,'Annuity Prices'!$E:$E,$G425),IF($B425="RAB Short",SUMIFS('RAB Prices Short'!BB:BB,'RAB Prices Short'!$B:$B,'All Prices combined'!$D425,'RAB Prices Short'!$E:$E,'All Prices combined'!$G425),IF($B425="RAB Long",SUMIFS('RAB Prices Long'!BB:BB,'RAB Prices Long'!$B:$B,'All Prices combined'!$D425,'RAB Prices Long'!$E:$E,'All Prices combined'!$G425)))),2)</f>
        <v>2.29</v>
      </c>
      <c r="AZ425" s="2">
        <f>ROUND(IF($B425="Annuity",SUMIFS('Annuity Prices'!BC:BC,'Annuity Prices'!$B:$B,$D425,'Annuity Prices'!$E:$E,$G425),IF($B425="RAB Short",SUMIFS('RAB Prices Short'!BC:BC,'RAB Prices Short'!$B:$B,'All Prices combined'!$D425,'RAB Prices Short'!$E:$E,'All Prices combined'!$G425),IF($B425="RAB Long",SUMIFS('RAB Prices Long'!BC:BC,'RAB Prices Long'!$B:$B,'All Prices combined'!$D425,'RAB Prices Long'!$E:$E,'All Prices combined'!$G425)))),2)</f>
        <v>2.36</v>
      </c>
      <c r="BA425" s="2">
        <f>ROUND(IF($B425="Annuity",SUMIFS('Annuity Prices'!BD:BD,'Annuity Prices'!$B:$B,$D425,'Annuity Prices'!$E:$E,$G425),IF($B425="RAB Short",SUMIFS('RAB Prices Short'!BD:BD,'RAB Prices Short'!$B:$B,'All Prices combined'!$D425,'RAB Prices Short'!$E:$E,'All Prices combined'!$G425),IF($B425="RAB Long",SUMIFS('RAB Prices Long'!BD:BD,'RAB Prices Long'!$B:$B,'All Prices combined'!$D425,'RAB Prices Long'!$E:$E,'All Prices combined'!$G425)))),2)</f>
        <v>2.4300000000000002</v>
      </c>
      <c r="BB425" s="2">
        <f>ROUND(IF($B425="Annuity",SUMIFS('Annuity Prices'!BE:BE,'Annuity Prices'!$B:$B,$D425,'Annuity Prices'!$E:$E,$G425),IF($B425="RAB Short",SUMIFS('RAB Prices Short'!BE:BE,'RAB Prices Short'!$B:$B,'All Prices combined'!$D425,'RAB Prices Short'!$E:$E,'All Prices combined'!$G425),IF($B425="RAB Long",SUMIFS('RAB Prices Long'!BE:BE,'RAB Prices Long'!$B:$B,'All Prices combined'!$D425,'RAB Prices Long'!$E:$E,'All Prices combined'!$G425)))),2)</f>
        <v>2.5</v>
      </c>
      <c r="BC425" s="2">
        <f>ROUND(IF($B425="Annuity",SUMIFS('Annuity Prices'!BF:BF,'Annuity Prices'!$B:$B,$D425,'Annuity Prices'!$E:$E,$G425),IF($B425="RAB Short",SUMIFS('RAB Prices Short'!BF:BF,'RAB Prices Short'!$B:$B,'All Prices combined'!$D425,'RAB Prices Short'!$E:$E,'All Prices combined'!$G425),IF($B425="RAB Long",SUMIFS('RAB Prices Long'!BF:BF,'RAB Prices Long'!$B:$B,'All Prices combined'!$D425,'RAB Prices Long'!$E:$E,'All Prices combined'!$G425)))),2)</f>
        <v>2.57</v>
      </c>
      <c r="BD425" s="2">
        <f>ROUND(IF($B425="Annuity",SUMIFS('Annuity Prices'!BG:BG,'Annuity Prices'!$B:$B,$D425,'Annuity Prices'!$E:$E,$G425),IF($B425="RAB Short",SUMIFS('RAB Prices Short'!BG:BG,'RAB Prices Short'!$B:$B,'All Prices combined'!$D425,'RAB Prices Short'!$E:$E,'All Prices combined'!$G425),IF($B425="RAB Long",SUMIFS('RAB Prices Long'!BG:BG,'RAB Prices Long'!$B:$B,'All Prices combined'!$D425,'RAB Prices Long'!$E:$E,'All Prices combined'!$G425)))),2)</f>
        <v>2.64</v>
      </c>
      <c r="BE425" s="2">
        <f>ROUND(IF($B425="Annuity",SUMIFS('Annuity Prices'!BH:BH,'Annuity Prices'!$B:$B,$D425,'Annuity Prices'!$E:$E,$G425),IF($B425="RAB Short",SUMIFS('RAB Prices Short'!BH:BH,'RAB Prices Short'!$B:$B,'All Prices combined'!$D425,'RAB Prices Short'!$E:$E,'All Prices combined'!$G425),IF($B425="RAB Long",SUMIFS('RAB Prices Long'!BH:BH,'RAB Prices Long'!$B:$B,'All Prices combined'!$D425,'RAB Prices Long'!$E:$E,'All Prices combined'!$G425)))),2)</f>
        <v>2.72</v>
      </c>
      <c r="BF425" s="2">
        <f>ROUND(IF($B425="Annuity",SUMIFS('Annuity Prices'!BI:BI,'Annuity Prices'!$B:$B,$D425,'Annuity Prices'!$E:$E,$G425),IF($B425="RAB Short",SUMIFS('RAB Prices Short'!BI:BI,'RAB Prices Short'!$B:$B,'All Prices combined'!$D425,'RAB Prices Short'!$E:$E,'All Prices combined'!$G425),IF($B425="RAB Long",SUMIFS('RAB Prices Long'!BI:BI,'RAB Prices Long'!$B:$B,'All Prices combined'!$D425,'RAB Prices Long'!$E:$E,'All Prices combined'!$G425)))),2)</f>
        <v>2.8</v>
      </c>
      <c r="BG425" s="2">
        <f>ROUND(IF($B425="Annuity",SUMIFS('Annuity Prices'!BJ:BJ,'Annuity Prices'!$B:$B,$D425,'Annuity Prices'!$E:$E,$G425),IF($B425="RAB Short",SUMIFS('RAB Prices Short'!BJ:BJ,'RAB Prices Short'!$B:$B,'All Prices combined'!$D425,'RAB Prices Short'!$E:$E,'All Prices combined'!$G425),IF($B425="RAB Long",SUMIFS('RAB Prices Long'!BJ:BJ,'RAB Prices Long'!$B:$B,'All Prices combined'!$D425,'RAB Prices Long'!$E:$E,'All Prices combined'!$G425)))),2)</f>
        <v>2.88</v>
      </c>
      <c r="BH425" s="2">
        <f>ROUND(IF($B425="Annuity",SUMIFS('Annuity Prices'!BK:BK,'Annuity Prices'!$B:$B,$D425,'Annuity Prices'!$E:$E,$G425),IF($B425="RAB Short",SUMIFS('RAB Prices Short'!BK:BK,'RAB Prices Short'!$B:$B,'All Prices combined'!$D425,'RAB Prices Short'!$E:$E,'All Prices combined'!$G425),IF($B425="RAB Long",SUMIFS('RAB Prices Long'!BK:BK,'RAB Prices Long'!$B:$B,'All Prices combined'!$D425,'RAB Prices Long'!$E:$E,'All Prices combined'!$G425)))),2)</f>
        <v>2.96</v>
      </c>
      <c r="BI425" s="2">
        <f>ROUND(IF($B425="Annuity",SUMIFS('Annuity Prices'!BL:BL,'Annuity Prices'!$B:$B,$D425,'Annuity Prices'!$E:$E,$G425),IF($B425="RAB Short",SUMIFS('RAB Prices Short'!BL:BL,'RAB Prices Short'!$B:$B,'All Prices combined'!$D425,'RAB Prices Short'!$E:$E,'All Prices combined'!$G425),IF($B425="RAB Long",SUMIFS('RAB Prices Long'!BL:BL,'RAB Prices Long'!$B:$B,'All Prices combined'!$D425,'RAB Prices Long'!$E:$E,'All Prices combined'!$G425)))),2)</f>
        <v>3.08</v>
      </c>
      <c r="BJ425" s="2">
        <f>ROUND(IF($B425="Annuity",SUMIFS('Annuity Prices'!BM:BM,'Annuity Prices'!$B:$B,$D425,'Annuity Prices'!$E:$E,$G425),IF($B425="RAB Short",SUMIFS('RAB Prices Short'!BM:BM,'RAB Prices Short'!$B:$B,'All Prices combined'!$D425,'RAB Prices Short'!$E:$E,'All Prices combined'!$G425),IF($B425="RAB Long",SUMIFS('RAB Prices Long'!BM:BM,'RAB Prices Long'!$B:$B,'All Prices combined'!$D425,'RAB Prices Long'!$E:$E,'All Prices combined'!$G425)))),2)</f>
        <v>3.17</v>
      </c>
      <c r="BK425" s="2">
        <f>ROUND(IF($B425="Annuity",SUMIFS('Annuity Prices'!BN:BN,'Annuity Prices'!$B:$B,$D425,'Annuity Prices'!$E:$E,$G425),IF($B425="RAB Short",SUMIFS('RAB Prices Short'!BN:BN,'RAB Prices Short'!$B:$B,'All Prices combined'!$D425,'RAB Prices Short'!$E:$E,'All Prices combined'!$G425),IF($B425="RAB Long",SUMIFS('RAB Prices Long'!BN:BN,'RAB Prices Long'!$B:$B,'All Prices combined'!$D425,'RAB Prices Long'!$E:$E,'All Prices combined'!$G425)))),2)</f>
        <v>3.22</v>
      </c>
      <c r="BL425" s="2">
        <f>ROUND(IF($B425="Annuity",SUMIFS('Annuity Prices'!BO:BO,'Annuity Prices'!$B:$B,$D425,'Annuity Prices'!$E:$E,$G425),IF($B425="RAB Short",SUMIFS('RAB Prices Short'!BO:BO,'RAB Prices Short'!$B:$B,'All Prices combined'!$D425,'RAB Prices Short'!$E:$E,'All Prices combined'!$G425),IF($B425="RAB Long",SUMIFS('RAB Prices Long'!BO:BO,'RAB Prices Long'!$B:$B,'All Prices combined'!$D425,'RAB Prices Long'!$E:$E,'All Prices combined'!$G425)))),2)</f>
        <v>3.31</v>
      </c>
      <c r="BM425" s="2">
        <f>ROUND(IF($B425="Annuity",SUMIFS('Annuity Prices'!BP:BP,'Annuity Prices'!$B:$B,$D425,'Annuity Prices'!$E:$E,$G425),IF($B425="RAB Short",SUMIFS('RAB Prices Short'!BP:BP,'RAB Prices Short'!$B:$B,'All Prices combined'!$D425,'RAB Prices Short'!$E:$E,'All Prices combined'!$G425),IF($B425="RAB Long",SUMIFS('RAB Prices Long'!BP:BP,'RAB Prices Long'!$B:$B,'All Prices combined'!$D425,'RAB Prices Long'!$E:$E,'All Prices combined'!$G425)))),2)</f>
        <v>3.39</v>
      </c>
      <c r="BN425" s="2">
        <f>ROUND(IF($B425="Annuity",SUMIFS('Annuity Prices'!BQ:BQ,'Annuity Prices'!$B:$B,$D425,'Annuity Prices'!$E:$E,$G425),IF($B425="RAB Short",SUMIFS('RAB Prices Short'!BQ:BQ,'RAB Prices Short'!$B:$B,'All Prices combined'!$D425,'RAB Prices Short'!$E:$E,'All Prices combined'!$G425),IF($B425="RAB Long",SUMIFS('RAB Prices Long'!BQ:BQ,'RAB Prices Long'!$B:$B,'All Prices combined'!$D425,'RAB Prices Long'!$E:$E,'All Prices combined'!$G425)))),2)</f>
        <v>3.46</v>
      </c>
      <c r="BO425" s="2">
        <f>ROUND(IF($B425="Annuity",SUMIFS('Annuity Prices'!BR:BR,'Annuity Prices'!$B:$B,$D425,'Annuity Prices'!$E:$E,$G425),IF($B425="RAB Short",SUMIFS('RAB Prices Short'!BR:BR,'RAB Prices Short'!$B:$B,'All Prices combined'!$D425,'RAB Prices Short'!$E:$E,'All Prices combined'!$G425),IF($B425="RAB Long",SUMIFS('RAB Prices Long'!BR:BR,'RAB Prices Long'!$B:$B,'All Prices combined'!$D425,'RAB Prices Long'!$E:$E,'All Prices combined'!$G425)))),2)</f>
        <v>3.54</v>
      </c>
      <c r="BP425" s="2">
        <f>ROUND(IF($B425="Annuity",SUMIFS('Annuity Prices'!BS:BS,'Annuity Prices'!$B:$B,$D425,'Annuity Prices'!$E:$E,$G425),IF($B425="RAB Short",SUMIFS('RAB Prices Short'!BS:BS,'RAB Prices Short'!$B:$B,'All Prices combined'!$D425,'RAB Prices Short'!$E:$E,'All Prices combined'!$G425),IF($B425="RAB Long",SUMIFS('RAB Prices Long'!BS:BS,'RAB Prices Long'!$B:$B,'All Prices combined'!$D425,'RAB Prices Long'!$E:$E,'All Prices combined'!$G425)))),2)</f>
        <v>3.63</v>
      </c>
      <c r="BQ425" s="2">
        <f>ROUND(IF($B425="Annuity",SUMIFS('Annuity Prices'!BT:BT,'Annuity Prices'!$B:$B,$D425,'Annuity Prices'!$E:$E,$G425),IF($B425="RAB Short",SUMIFS('RAB Prices Short'!BT:BT,'RAB Prices Short'!$B:$B,'All Prices combined'!$D425,'RAB Prices Short'!$E:$E,'All Prices combined'!$G425),IF($B425="RAB Long",SUMIFS('RAB Prices Long'!BT:BT,'RAB Prices Long'!$B:$B,'All Prices combined'!$D425,'RAB Prices Long'!$E:$E,'All Prices combined'!$G425)))),2)</f>
        <v>3.72</v>
      </c>
      <c r="BR425" s="2">
        <f>ROUND(IF($B425="Annuity",SUMIFS('Annuity Prices'!BU:BU,'Annuity Prices'!$B:$B,$D425,'Annuity Prices'!$E:$E,$G425),IF($B425="RAB Short",SUMIFS('RAB Prices Short'!BU:BU,'RAB Prices Short'!$B:$B,'All Prices combined'!$D425,'RAB Prices Short'!$E:$E,'All Prices combined'!$G425),IF($B425="RAB Long",SUMIFS('RAB Prices Long'!BU:BU,'RAB Prices Long'!$B:$B,'All Prices combined'!$D425,'RAB Prices Long'!$E:$E,'All Prices combined'!$G425)))),2)</f>
        <v>3.79</v>
      </c>
      <c r="BS425" s="2">
        <f>ROUND(IF($B425="Annuity",SUMIFS('Annuity Prices'!BV:BV,'Annuity Prices'!$B:$B,$D425,'Annuity Prices'!$E:$E,$G425),IF($B425="RAB Short",SUMIFS('RAB Prices Short'!BV:BV,'RAB Prices Short'!$B:$B,'All Prices combined'!$D425,'RAB Prices Short'!$E:$E,'All Prices combined'!$G425),IF($B425="RAB Long",SUMIFS('RAB Prices Long'!BV:BV,'RAB Prices Long'!$B:$B,'All Prices combined'!$D425,'RAB Prices Long'!$E:$E,'All Prices combined'!$G425)))),2)</f>
        <v>3.89</v>
      </c>
      <c r="BT425" s="2">
        <f>ROUND(IF($B425="Annuity",SUMIFS('Annuity Prices'!BW:BW,'Annuity Prices'!$B:$B,$D425,'Annuity Prices'!$E:$E,$G425),IF($B425="RAB Short",SUMIFS('RAB Prices Short'!BW:BW,'RAB Prices Short'!$B:$B,'All Prices combined'!$D425,'RAB Prices Short'!$E:$E,'All Prices combined'!$G425),IF($B425="RAB Long",SUMIFS('RAB Prices Long'!BW:BW,'RAB Prices Long'!$B:$B,'All Prices combined'!$D425,'RAB Prices Long'!$E:$E,'All Prices combined'!$G425)))),2)</f>
        <v>3.99</v>
      </c>
      <c r="BU425" s="2">
        <f>ROUND(IF($B425="Annuity",SUMIFS('Annuity Prices'!BX:BX,'Annuity Prices'!$B:$B,$D425,'Annuity Prices'!$E:$E,$G425),IF($B425="RAB Short",SUMIFS('RAB Prices Short'!BX:BX,'RAB Prices Short'!$B:$B,'All Prices combined'!$D425,'RAB Prices Short'!$E:$E,'All Prices combined'!$G425),IF($B425="RAB Long",SUMIFS('RAB Prices Long'!BX:BX,'RAB Prices Long'!$B:$B,'All Prices combined'!$D425,'RAB Prices Long'!$E:$E,'All Prices combined'!$G425)))),2)</f>
        <v>4.09</v>
      </c>
    </row>
    <row r="426" spans="2:73" x14ac:dyDescent="0.25">
      <c r="B426" t="s">
        <v>45</v>
      </c>
      <c r="C426">
        <v>9</v>
      </c>
      <c r="E426" t="s">
        <v>148</v>
      </c>
      <c r="F426">
        <v>9</v>
      </c>
      <c r="G426" t="s">
        <v>153</v>
      </c>
      <c r="I426" s="2">
        <f>ROUND(IF($B426="Annuity",SUMIFS('Annuity Prices'!L:L,'Annuity Prices'!$B:$B,$D426,'Annuity Prices'!$E:$E,$G426),IF($B426="RAB Short",SUMIFS('RAB Prices Short'!L:L,'RAB Prices Short'!$B:$B,'All Prices combined'!$D426,'RAB Prices Short'!$E:$E,'All Prices combined'!$G426),IF($B426="RAB Long",SUMIFS('RAB Prices Long'!L:L,'RAB Prices Long'!$B:$B,'All Prices combined'!$D426,'RAB Prices Long'!$E:$E,'All Prices combined'!$G426)))),2)</f>
        <v>0</v>
      </c>
      <c r="J426" s="2">
        <f>ROUND(IF($B426="Annuity",SUMIFS('Annuity Prices'!M:M,'Annuity Prices'!$B:$B,$D426,'Annuity Prices'!$E:$E,$G426),IF($B426="RAB Short",SUMIFS('RAB Prices Short'!M:M,'RAB Prices Short'!$B:$B,'All Prices combined'!$D426,'RAB Prices Short'!$E:$E,'All Prices combined'!$G426),IF($B426="RAB Long",SUMIFS('RAB Prices Long'!M:M,'RAB Prices Long'!$B:$B,'All Prices combined'!$D426,'RAB Prices Long'!$E:$E,'All Prices combined'!$G426)))),2)</f>
        <v>0</v>
      </c>
      <c r="K426" s="2">
        <f>ROUND(IF($B426="Annuity",SUMIFS('Annuity Prices'!N:N,'Annuity Prices'!$B:$B,$D426,'Annuity Prices'!$E:$E,$G426),IF($B426="RAB Short",SUMIFS('RAB Prices Short'!N:N,'RAB Prices Short'!$B:$B,'All Prices combined'!$D426,'RAB Prices Short'!$E:$E,'All Prices combined'!$G426),IF($B426="RAB Long",SUMIFS('RAB Prices Long'!N:N,'RAB Prices Long'!$B:$B,'All Prices combined'!$D426,'RAB Prices Long'!$E:$E,'All Prices combined'!$G426)))),2)</f>
        <v>0</v>
      </c>
      <c r="L426" s="2">
        <f>ROUND(IF($B426="Annuity",SUMIFS('Annuity Prices'!O:O,'Annuity Prices'!$B:$B,$D426,'Annuity Prices'!$E:$E,$G426),IF($B426="RAB Short",SUMIFS('RAB Prices Short'!O:O,'RAB Prices Short'!$B:$B,'All Prices combined'!$D426,'RAB Prices Short'!$E:$E,'All Prices combined'!$G426),IF($B426="RAB Long",SUMIFS('RAB Prices Long'!O:O,'RAB Prices Long'!$B:$B,'All Prices combined'!$D426,'RAB Prices Long'!$E:$E,'All Prices combined'!$G426)))),2)</f>
        <v>0</v>
      </c>
      <c r="M426" s="2">
        <f>ROUND(IF($B426="Annuity",SUMIFS('Annuity Prices'!P:P,'Annuity Prices'!$B:$B,$D426,'Annuity Prices'!$E:$E,$G426),IF($B426="RAB Short",SUMIFS('RAB Prices Short'!P:P,'RAB Prices Short'!$B:$B,'All Prices combined'!$D426,'RAB Prices Short'!$E:$E,'All Prices combined'!$G426),IF($B426="RAB Long",SUMIFS('RAB Prices Long'!P:P,'RAB Prices Long'!$B:$B,'All Prices combined'!$D426,'RAB Prices Long'!$E:$E,'All Prices combined'!$G426)))),2)</f>
        <v>0</v>
      </c>
      <c r="N426" s="2">
        <f>ROUND(IF($B426="Annuity",SUMIFS('Annuity Prices'!Q:Q,'Annuity Prices'!$B:$B,$D426,'Annuity Prices'!$E:$E,$G426),IF($B426="RAB Short",SUMIFS('RAB Prices Short'!Q:Q,'RAB Prices Short'!$B:$B,'All Prices combined'!$D426,'RAB Prices Short'!$E:$E,'All Prices combined'!$G426),IF($B426="RAB Long",SUMIFS('RAB Prices Long'!Q:Q,'RAB Prices Long'!$B:$B,'All Prices combined'!$D426,'RAB Prices Long'!$E:$E,'All Prices combined'!$G426)))),2)</f>
        <v>0</v>
      </c>
      <c r="O426" s="2">
        <f>ROUND(IF($B426="Annuity",SUMIFS('Annuity Prices'!R:R,'Annuity Prices'!$B:$B,$D426,'Annuity Prices'!$E:$E,$G426),IF($B426="RAB Short",SUMIFS('RAB Prices Short'!R:R,'RAB Prices Short'!$B:$B,'All Prices combined'!$D426,'RAB Prices Short'!$E:$E,'All Prices combined'!$G426),IF($B426="RAB Long",SUMIFS('RAB Prices Long'!R:R,'RAB Prices Long'!$B:$B,'All Prices combined'!$D426,'RAB Prices Long'!$E:$E,'All Prices combined'!$G426)))),2)</f>
        <v>0</v>
      </c>
      <c r="P426" s="2">
        <f>ROUND(IF($B426="Annuity",SUMIFS('Annuity Prices'!S:S,'Annuity Prices'!$B:$B,$D426,'Annuity Prices'!$E:$E,$G426),IF($B426="RAB Short",SUMIFS('RAB Prices Short'!S:S,'RAB Prices Short'!$B:$B,'All Prices combined'!$D426,'RAB Prices Short'!$E:$E,'All Prices combined'!$G426),IF($B426="RAB Long",SUMIFS('RAB Prices Long'!S:S,'RAB Prices Long'!$B:$B,'All Prices combined'!$D426,'RAB Prices Long'!$E:$E,'All Prices combined'!$G426)))),2)</f>
        <v>0</v>
      </c>
      <c r="Q426" s="2">
        <f>ROUND(IF($B426="Annuity",SUMIFS('Annuity Prices'!T:T,'Annuity Prices'!$B:$B,$D426,'Annuity Prices'!$E:$E,$G426),IF($B426="RAB Short",SUMIFS('RAB Prices Short'!T:T,'RAB Prices Short'!$B:$B,'All Prices combined'!$D426,'RAB Prices Short'!$E:$E,'All Prices combined'!$G426),IF($B426="RAB Long",SUMIFS('RAB Prices Long'!T:T,'RAB Prices Long'!$B:$B,'All Prices combined'!$D426,'RAB Prices Long'!$E:$E,'All Prices combined'!$G426)))),2)</f>
        <v>0</v>
      </c>
      <c r="R426" s="2">
        <f>ROUND(IF($B426="Annuity",SUMIFS('Annuity Prices'!U:U,'Annuity Prices'!$B:$B,$D426,'Annuity Prices'!$E:$E,$G426),IF($B426="RAB Short",SUMIFS('RAB Prices Short'!U:U,'RAB Prices Short'!$B:$B,'All Prices combined'!$D426,'RAB Prices Short'!$E:$E,'All Prices combined'!$G426),IF($B426="RAB Long",SUMIFS('RAB Prices Long'!U:U,'RAB Prices Long'!$B:$B,'All Prices combined'!$D426,'RAB Prices Long'!$E:$E,'All Prices combined'!$G426)))),2)</f>
        <v>0</v>
      </c>
      <c r="S426" s="2">
        <f>ROUND(IF($B426="Annuity",SUMIFS('Annuity Prices'!V:V,'Annuity Prices'!$B:$B,$D426,'Annuity Prices'!$E:$E,$G426),IF($B426="RAB Short",SUMIFS('RAB Prices Short'!V:V,'RAB Prices Short'!$B:$B,'All Prices combined'!$D426,'RAB Prices Short'!$E:$E,'All Prices combined'!$G426),IF($B426="RAB Long",SUMIFS('RAB Prices Long'!V:V,'RAB Prices Long'!$B:$B,'All Prices combined'!$D426,'RAB Prices Long'!$E:$E,'All Prices combined'!$G426)))),2)</f>
        <v>0</v>
      </c>
      <c r="T426" s="2">
        <f>ROUND(IF($B426="Annuity",SUMIFS('Annuity Prices'!W:W,'Annuity Prices'!$B:$B,$D426,'Annuity Prices'!$E:$E,$G426),IF($B426="RAB Short",SUMIFS('RAB Prices Short'!W:W,'RAB Prices Short'!$B:$B,'All Prices combined'!$D426,'RAB Prices Short'!$E:$E,'All Prices combined'!$G426),IF($B426="RAB Long",SUMIFS('RAB Prices Long'!W:W,'RAB Prices Long'!$B:$B,'All Prices combined'!$D426,'RAB Prices Long'!$E:$E,'All Prices combined'!$G426)))),2)</f>
        <v>0</v>
      </c>
      <c r="U426" s="2">
        <f>ROUND(IF($B426="Annuity",SUMIFS('Annuity Prices'!X:X,'Annuity Prices'!$B:$B,$D426,'Annuity Prices'!$E:$E,$G426),IF($B426="RAB Short",SUMIFS('RAB Prices Short'!X:X,'RAB Prices Short'!$B:$B,'All Prices combined'!$D426,'RAB Prices Short'!$E:$E,'All Prices combined'!$G426),IF($B426="RAB Long",SUMIFS('RAB Prices Long'!X:X,'RAB Prices Long'!$B:$B,'All Prices combined'!$D426,'RAB Prices Long'!$E:$E,'All Prices combined'!$G426)))),2)</f>
        <v>0</v>
      </c>
      <c r="V426" s="2">
        <f>ROUND(IF($B426="Annuity",SUMIFS('Annuity Prices'!Y:Y,'Annuity Prices'!$B:$B,$D426,'Annuity Prices'!$E:$E,$G426),IF($B426="RAB Short",SUMIFS('RAB Prices Short'!Y:Y,'RAB Prices Short'!$B:$B,'All Prices combined'!$D426,'RAB Prices Short'!$E:$E,'All Prices combined'!$G426),IF($B426="RAB Long",SUMIFS('RAB Prices Long'!Y:Y,'RAB Prices Long'!$B:$B,'All Prices combined'!$D426,'RAB Prices Long'!$E:$E,'All Prices combined'!$G426)))),2)</f>
        <v>0</v>
      </c>
      <c r="W426" s="2">
        <f>ROUND(IF($B426="Annuity",SUMIFS('Annuity Prices'!Z:Z,'Annuity Prices'!$B:$B,$D426,'Annuity Prices'!$E:$E,$G426),IF($B426="RAB Short",SUMIFS('RAB Prices Short'!Z:Z,'RAB Prices Short'!$B:$B,'All Prices combined'!$D426,'RAB Prices Short'!$E:$E,'All Prices combined'!$G426),IF($B426="RAB Long",SUMIFS('RAB Prices Long'!Z:Z,'RAB Prices Long'!$B:$B,'All Prices combined'!$D426,'RAB Prices Long'!$E:$E,'All Prices combined'!$G426)))),2)</f>
        <v>0</v>
      </c>
      <c r="X426" s="2">
        <f>ROUND(IF($B426="Annuity",SUMIFS('Annuity Prices'!AA:AA,'Annuity Prices'!$B:$B,$D426,'Annuity Prices'!$E:$E,$G426),IF($B426="RAB Short",SUMIFS('RAB Prices Short'!AA:AA,'RAB Prices Short'!$B:$B,'All Prices combined'!$D426,'RAB Prices Short'!$E:$E,'All Prices combined'!$G426),IF($B426="RAB Long",SUMIFS('RAB Prices Long'!AA:AA,'RAB Prices Long'!$B:$B,'All Prices combined'!$D426,'RAB Prices Long'!$E:$E,'All Prices combined'!$G426)))),2)</f>
        <v>0</v>
      </c>
      <c r="Y426" s="2">
        <f>ROUND(IF($B426="Annuity",SUMIFS('Annuity Prices'!AB:AB,'Annuity Prices'!$B:$B,$D426,'Annuity Prices'!$E:$E,$G426),IF($B426="RAB Short",SUMIFS('RAB Prices Short'!AB:AB,'RAB Prices Short'!$B:$B,'All Prices combined'!$D426,'RAB Prices Short'!$E:$E,'All Prices combined'!$G426),IF($B426="RAB Long",SUMIFS('RAB Prices Long'!AB:AB,'RAB Prices Long'!$B:$B,'All Prices combined'!$D426,'RAB Prices Long'!$E:$E,'All Prices combined'!$G426)))),2)</f>
        <v>0</v>
      </c>
      <c r="Z426" s="2">
        <f>ROUND(IF($B426="Annuity",SUMIFS('Annuity Prices'!AC:AC,'Annuity Prices'!$B:$B,$D426,'Annuity Prices'!$E:$E,$G426),IF($B426="RAB Short",SUMIFS('RAB Prices Short'!AC:AC,'RAB Prices Short'!$B:$B,'All Prices combined'!$D426,'RAB Prices Short'!$E:$E,'All Prices combined'!$G426),IF($B426="RAB Long",SUMIFS('RAB Prices Long'!AC:AC,'RAB Prices Long'!$B:$B,'All Prices combined'!$D426,'RAB Prices Long'!$E:$E,'All Prices combined'!$G426)))),2)</f>
        <v>0</v>
      </c>
      <c r="AA426" s="2">
        <f>ROUND(IF($B426="Annuity",SUMIFS('Annuity Prices'!AD:AD,'Annuity Prices'!$B:$B,$D426,'Annuity Prices'!$E:$E,$G426),IF($B426="RAB Short",SUMIFS('RAB Prices Short'!AD:AD,'RAB Prices Short'!$B:$B,'All Prices combined'!$D426,'RAB Prices Short'!$E:$E,'All Prices combined'!$G426),IF($B426="RAB Long",SUMIFS('RAB Prices Long'!AD:AD,'RAB Prices Long'!$B:$B,'All Prices combined'!$D426,'RAB Prices Long'!$E:$E,'All Prices combined'!$G426)))),2)</f>
        <v>0</v>
      </c>
      <c r="AB426" s="2">
        <f>ROUND(IF($B426="Annuity",SUMIFS('Annuity Prices'!AE:AE,'Annuity Prices'!$B:$B,$D426,'Annuity Prices'!$E:$E,$G426),IF($B426="RAB Short",SUMIFS('RAB Prices Short'!AE:AE,'RAB Prices Short'!$B:$B,'All Prices combined'!$D426,'RAB Prices Short'!$E:$E,'All Prices combined'!$G426),IF($B426="RAB Long",SUMIFS('RAB Prices Long'!AE:AE,'RAB Prices Long'!$B:$B,'All Prices combined'!$D426,'RAB Prices Long'!$E:$E,'All Prices combined'!$G426)))),2)</f>
        <v>0</v>
      </c>
      <c r="AC426" s="2">
        <f>ROUND(IF($B426="Annuity",SUMIFS('Annuity Prices'!AF:AF,'Annuity Prices'!$B:$B,$D426,'Annuity Prices'!$E:$E,$G426),IF($B426="RAB Short",SUMIFS('RAB Prices Short'!AF:AF,'RAB Prices Short'!$B:$B,'All Prices combined'!$D426,'RAB Prices Short'!$E:$E,'All Prices combined'!$G426),IF($B426="RAB Long",SUMIFS('RAB Prices Long'!AF:AF,'RAB Prices Long'!$B:$B,'All Prices combined'!$D426,'RAB Prices Long'!$E:$E,'All Prices combined'!$G426)))),2)</f>
        <v>0</v>
      </c>
      <c r="AD426" s="2">
        <f>ROUND(IF($B426="Annuity",SUMIFS('Annuity Prices'!AG:AG,'Annuity Prices'!$B:$B,$D426,'Annuity Prices'!$E:$E,$G426),IF($B426="RAB Short",SUMIFS('RAB Prices Short'!AG:AG,'RAB Prices Short'!$B:$B,'All Prices combined'!$D426,'RAB Prices Short'!$E:$E,'All Prices combined'!$G426),IF($B426="RAB Long",SUMIFS('RAB Prices Long'!AG:AG,'RAB Prices Long'!$B:$B,'All Prices combined'!$D426,'RAB Prices Long'!$E:$E,'All Prices combined'!$G426)))),2)</f>
        <v>0</v>
      </c>
      <c r="AE426" s="2">
        <f>ROUND(IF($B426="Annuity",SUMIFS('Annuity Prices'!AH:AH,'Annuity Prices'!$B:$B,$D426,'Annuity Prices'!$E:$E,$G426),IF($B426="RAB Short",SUMIFS('RAB Prices Short'!AH:AH,'RAB Prices Short'!$B:$B,'All Prices combined'!$D426,'RAB Prices Short'!$E:$E,'All Prices combined'!$G426),IF($B426="RAB Long",SUMIFS('RAB Prices Long'!AH:AH,'RAB Prices Long'!$B:$B,'All Prices combined'!$D426,'RAB Prices Long'!$E:$E,'All Prices combined'!$G426)))),2)</f>
        <v>0</v>
      </c>
      <c r="AF426" s="2">
        <f>ROUND(IF($B426="Annuity",SUMIFS('Annuity Prices'!AI:AI,'Annuity Prices'!$B:$B,$D426,'Annuity Prices'!$E:$E,$G426),IF($B426="RAB Short",SUMIFS('RAB Prices Short'!AI:AI,'RAB Prices Short'!$B:$B,'All Prices combined'!$D426,'RAB Prices Short'!$E:$E,'All Prices combined'!$G426),IF($B426="RAB Long",SUMIFS('RAB Prices Long'!AI:AI,'RAB Prices Long'!$B:$B,'All Prices combined'!$D426,'RAB Prices Long'!$E:$E,'All Prices combined'!$G426)))),2)</f>
        <v>0</v>
      </c>
      <c r="AG426" s="2">
        <f>ROUND(IF($B426="Annuity",SUMIFS('Annuity Prices'!AJ:AJ,'Annuity Prices'!$B:$B,$D426,'Annuity Prices'!$E:$E,$G426),IF($B426="RAB Short",SUMIFS('RAB Prices Short'!AJ:AJ,'RAB Prices Short'!$B:$B,'All Prices combined'!$D426,'RAB Prices Short'!$E:$E,'All Prices combined'!$G426),IF($B426="RAB Long",SUMIFS('RAB Prices Long'!AJ:AJ,'RAB Prices Long'!$B:$B,'All Prices combined'!$D426,'RAB Prices Long'!$E:$E,'All Prices combined'!$G426)))),2)</f>
        <v>0</v>
      </c>
      <c r="AH426" s="2">
        <f>ROUND(IF($B426="Annuity",SUMIFS('Annuity Prices'!AK:AK,'Annuity Prices'!$B:$B,$D426,'Annuity Prices'!$E:$E,$G426),IF($B426="RAB Short",SUMIFS('RAB Prices Short'!AK:AK,'RAB Prices Short'!$B:$B,'All Prices combined'!$D426,'RAB Prices Short'!$E:$E,'All Prices combined'!$G426),IF($B426="RAB Long",SUMIFS('RAB Prices Long'!AK:AK,'RAB Prices Long'!$B:$B,'All Prices combined'!$D426,'RAB Prices Long'!$E:$E,'All Prices combined'!$G426)))),2)</f>
        <v>0</v>
      </c>
      <c r="AI426" s="2">
        <f>ROUND(IF($B426="Annuity",SUMIFS('Annuity Prices'!AL:AL,'Annuity Prices'!$B:$B,$D426,'Annuity Prices'!$E:$E,$G426),IF($B426="RAB Short",SUMIFS('RAB Prices Short'!AL:AL,'RAB Prices Short'!$B:$B,'All Prices combined'!$D426,'RAB Prices Short'!$E:$E,'All Prices combined'!$G426),IF($B426="RAB Long",SUMIFS('RAB Prices Long'!AL:AL,'RAB Prices Long'!$B:$B,'All Prices combined'!$D426,'RAB Prices Long'!$E:$E,'All Prices combined'!$G426)))),2)</f>
        <v>0</v>
      </c>
      <c r="AJ426" s="2">
        <f>ROUND(IF($B426="Annuity",SUMIFS('Annuity Prices'!AM:AM,'Annuity Prices'!$B:$B,$D426,'Annuity Prices'!$E:$E,$G426),IF($B426="RAB Short",SUMIFS('RAB Prices Short'!AM:AM,'RAB Prices Short'!$B:$B,'All Prices combined'!$D426,'RAB Prices Short'!$E:$E,'All Prices combined'!$G426),IF($B426="RAB Long",SUMIFS('RAB Prices Long'!AM:AM,'RAB Prices Long'!$B:$B,'All Prices combined'!$D426,'RAB Prices Long'!$E:$E,'All Prices combined'!$G426)))),2)</f>
        <v>0</v>
      </c>
      <c r="AK426" s="2">
        <f>ROUND(IF($B426="Annuity",SUMIFS('Annuity Prices'!AN:AN,'Annuity Prices'!$B:$B,$D426,'Annuity Prices'!$E:$E,$G426),IF($B426="RAB Short",SUMIFS('RAB Prices Short'!AN:AN,'RAB Prices Short'!$B:$B,'All Prices combined'!$D426,'RAB Prices Short'!$E:$E,'All Prices combined'!$G426),IF($B426="RAB Long",SUMIFS('RAB Prices Long'!AN:AN,'RAB Prices Long'!$B:$B,'All Prices combined'!$D426,'RAB Prices Long'!$E:$E,'All Prices combined'!$G426)))),2)</f>
        <v>0</v>
      </c>
      <c r="AL426" s="2">
        <f>ROUND(IF($B426="Annuity",SUMIFS('Annuity Prices'!AO:AO,'Annuity Prices'!$B:$B,$D426,'Annuity Prices'!$E:$E,$G426),IF($B426="RAB Short",SUMIFS('RAB Prices Short'!AO:AO,'RAB Prices Short'!$B:$B,'All Prices combined'!$D426,'RAB Prices Short'!$E:$E,'All Prices combined'!$G426),IF($B426="RAB Long",SUMIFS('RAB Prices Long'!AO:AO,'RAB Prices Long'!$B:$B,'All Prices combined'!$D426,'RAB Prices Long'!$E:$E,'All Prices combined'!$G426)))),2)</f>
        <v>0</v>
      </c>
      <c r="AM426" s="2">
        <f>ROUND(IF($B426="Annuity",SUMIFS('Annuity Prices'!AP:AP,'Annuity Prices'!$B:$B,$D426,'Annuity Prices'!$E:$E,$G426),IF($B426="RAB Short",SUMIFS('RAB Prices Short'!AP:AP,'RAB Prices Short'!$B:$B,'All Prices combined'!$D426,'RAB Prices Short'!$E:$E,'All Prices combined'!$G426),IF($B426="RAB Long",SUMIFS('RAB Prices Long'!AP:AP,'RAB Prices Long'!$B:$B,'All Prices combined'!$D426,'RAB Prices Long'!$E:$E,'All Prices combined'!$G426)))),2)</f>
        <v>0</v>
      </c>
      <c r="AN426" s="2">
        <f>ROUND(IF($B426="Annuity",SUMIFS('Annuity Prices'!AQ:AQ,'Annuity Prices'!$B:$B,$D426,'Annuity Prices'!$E:$E,$G426),IF($B426="RAB Short",SUMIFS('RAB Prices Short'!AQ:AQ,'RAB Prices Short'!$B:$B,'All Prices combined'!$D426,'RAB Prices Short'!$E:$E,'All Prices combined'!$G426),IF($B426="RAB Long",SUMIFS('RAB Prices Long'!AQ:AQ,'RAB Prices Long'!$B:$B,'All Prices combined'!$D426,'RAB Prices Long'!$E:$E,'All Prices combined'!$G426)))),2)</f>
        <v>0</v>
      </c>
      <c r="AO426" s="2">
        <f>ROUND(IF($B426="Annuity",SUMIFS('Annuity Prices'!AR:AR,'Annuity Prices'!$B:$B,$D426,'Annuity Prices'!$E:$E,$G426),IF($B426="RAB Short",SUMIFS('RAB Prices Short'!AR:AR,'RAB Prices Short'!$B:$B,'All Prices combined'!$D426,'RAB Prices Short'!$E:$E,'All Prices combined'!$G426),IF($B426="RAB Long",SUMIFS('RAB Prices Long'!AR:AR,'RAB Prices Long'!$B:$B,'All Prices combined'!$D426,'RAB Prices Long'!$E:$E,'All Prices combined'!$G426)))),2)</f>
        <v>0</v>
      </c>
      <c r="AP426" s="2">
        <f>ROUND(IF($B426="Annuity",SUMIFS('Annuity Prices'!AS:AS,'Annuity Prices'!$B:$B,$D426,'Annuity Prices'!$E:$E,$G426),IF($B426="RAB Short",SUMIFS('RAB Prices Short'!AS:AS,'RAB Prices Short'!$B:$B,'All Prices combined'!$D426,'RAB Prices Short'!$E:$E,'All Prices combined'!$G426),IF($B426="RAB Long",SUMIFS('RAB Prices Long'!AS:AS,'RAB Prices Long'!$B:$B,'All Prices combined'!$D426,'RAB Prices Long'!$E:$E,'All Prices combined'!$G426)))),2)</f>
        <v>0</v>
      </c>
      <c r="AQ426" s="2">
        <f>ROUND(IF($B426="Annuity",SUMIFS('Annuity Prices'!AT:AT,'Annuity Prices'!$B:$B,$D426,'Annuity Prices'!$E:$E,$G426),IF($B426="RAB Short",SUMIFS('RAB Prices Short'!AT:AT,'RAB Prices Short'!$B:$B,'All Prices combined'!$D426,'RAB Prices Short'!$E:$E,'All Prices combined'!$G426),IF($B426="RAB Long",SUMIFS('RAB Prices Long'!AT:AT,'RAB Prices Long'!$B:$B,'All Prices combined'!$D426,'RAB Prices Long'!$E:$E,'All Prices combined'!$G426)))),2)</f>
        <v>0</v>
      </c>
      <c r="AR426" s="2">
        <f>ROUND(IF($B426="Annuity",SUMIFS('Annuity Prices'!AU:AU,'Annuity Prices'!$B:$B,$D426,'Annuity Prices'!$E:$E,$G426),IF($B426="RAB Short",SUMIFS('RAB Prices Short'!AU:AU,'RAB Prices Short'!$B:$B,'All Prices combined'!$D426,'RAB Prices Short'!$E:$E,'All Prices combined'!$G426),IF($B426="RAB Long",SUMIFS('RAB Prices Long'!AU:AU,'RAB Prices Long'!$B:$B,'All Prices combined'!$D426,'RAB Prices Long'!$E:$E,'All Prices combined'!$G426)))),2)</f>
        <v>0</v>
      </c>
      <c r="AS426" s="2">
        <f>ROUND(IF($B426="Annuity",SUMIFS('Annuity Prices'!AV:AV,'Annuity Prices'!$B:$B,$D426,'Annuity Prices'!$E:$E,$G426),IF($B426="RAB Short",SUMIFS('RAB Prices Short'!AV:AV,'RAB Prices Short'!$B:$B,'All Prices combined'!$D426,'RAB Prices Short'!$E:$E,'All Prices combined'!$G426),IF($B426="RAB Long",SUMIFS('RAB Prices Long'!AV:AV,'RAB Prices Long'!$B:$B,'All Prices combined'!$D426,'RAB Prices Long'!$E:$E,'All Prices combined'!$G426)))),2)</f>
        <v>0</v>
      </c>
      <c r="AT426" s="2">
        <f>ROUND(IF($B426="Annuity",SUMIFS('Annuity Prices'!AW:AW,'Annuity Prices'!$B:$B,$D426,'Annuity Prices'!$E:$E,$G426),IF($B426="RAB Short",SUMIFS('RAB Prices Short'!AW:AW,'RAB Prices Short'!$B:$B,'All Prices combined'!$D426,'RAB Prices Short'!$E:$E,'All Prices combined'!$G426),IF($B426="RAB Long",SUMIFS('RAB Prices Long'!AW:AW,'RAB Prices Long'!$B:$B,'All Prices combined'!$D426,'RAB Prices Long'!$E:$E,'All Prices combined'!$G426)))),2)</f>
        <v>0</v>
      </c>
      <c r="AU426" s="2">
        <f>ROUND(IF($B426="Annuity",SUMIFS('Annuity Prices'!AX:AX,'Annuity Prices'!$B:$B,$D426,'Annuity Prices'!$E:$E,$G426),IF($B426="RAB Short",SUMIFS('RAB Prices Short'!AX:AX,'RAB Prices Short'!$B:$B,'All Prices combined'!$D426,'RAB Prices Short'!$E:$E,'All Prices combined'!$G426),IF($B426="RAB Long",SUMIFS('RAB Prices Long'!AX:AX,'RAB Prices Long'!$B:$B,'All Prices combined'!$D426,'RAB Prices Long'!$E:$E,'All Prices combined'!$G426)))),2)</f>
        <v>0</v>
      </c>
      <c r="AV426" s="2">
        <f>ROUND(IF($B426="Annuity",SUMIFS('Annuity Prices'!AY:AY,'Annuity Prices'!$B:$B,$D426,'Annuity Prices'!$E:$E,$G426),IF($B426="RAB Short",SUMIFS('RAB Prices Short'!AY:AY,'RAB Prices Short'!$B:$B,'All Prices combined'!$D426,'RAB Prices Short'!$E:$E,'All Prices combined'!$G426),IF($B426="RAB Long",SUMIFS('RAB Prices Long'!AY:AY,'RAB Prices Long'!$B:$B,'All Prices combined'!$D426,'RAB Prices Long'!$E:$E,'All Prices combined'!$G426)))),2)</f>
        <v>0</v>
      </c>
      <c r="AW426" s="2">
        <f>ROUND(IF($B426="Annuity",SUMIFS('Annuity Prices'!AZ:AZ,'Annuity Prices'!$B:$B,$D426,'Annuity Prices'!$E:$E,$G426),IF($B426="RAB Short",SUMIFS('RAB Prices Short'!AZ:AZ,'RAB Prices Short'!$B:$B,'All Prices combined'!$D426,'RAB Prices Short'!$E:$E,'All Prices combined'!$G426),IF($B426="RAB Long",SUMIFS('RAB Prices Long'!AZ:AZ,'RAB Prices Long'!$B:$B,'All Prices combined'!$D426,'RAB Prices Long'!$E:$E,'All Prices combined'!$G426)))),2)</f>
        <v>0</v>
      </c>
      <c r="AX426" s="2">
        <f>ROUND(IF($B426="Annuity",SUMIFS('Annuity Prices'!BA:BA,'Annuity Prices'!$B:$B,$D426,'Annuity Prices'!$E:$E,$G426),IF($B426="RAB Short",SUMIFS('RAB Prices Short'!BA:BA,'RAB Prices Short'!$B:$B,'All Prices combined'!$D426,'RAB Prices Short'!$E:$E,'All Prices combined'!$G426),IF($B426="RAB Long",SUMIFS('RAB Prices Long'!BA:BA,'RAB Prices Long'!$B:$B,'All Prices combined'!$D426,'RAB Prices Long'!$E:$E,'All Prices combined'!$G426)))),2)</f>
        <v>0</v>
      </c>
      <c r="AY426" s="2">
        <f>ROUND(IF($B426="Annuity",SUMIFS('Annuity Prices'!BB:BB,'Annuity Prices'!$B:$B,$D426,'Annuity Prices'!$E:$E,$G426),IF($B426="RAB Short",SUMIFS('RAB Prices Short'!BB:BB,'RAB Prices Short'!$B:$B,'All Prices combined'!$D426,'RAB Prices Short'!$E:$E,'All Prices combined'!$G426),IF($B426="RAB Long",SUMIFS('RAB Prices Long'!BB:BB,'RAB Prices Long'!$B:$B,'All Prices combined'!$D426,'RAB Prices Long'!$E:$E,'All Prices combined'!$G426)))),2)</f>
        <v>0</v>
      </c>
      <c r="AZ426" s="2">
        <f>ROUND(IF($B426="Annuity",SUMIFS('Annuity Prices'!BC:BC,'Annuity Prices'!$B:$B,$D426,'Annuity Prices'!$E:$E,$G426),IF($B426="RAB Short",SUMIFS('RAB Prices Short'!BC:BC,'RAB Prices Short'!$B:$B,'All Prices combined'!$D426,'RAB Prices Short'!$E:$E,'All Prices combined'!$G426),IF($B426="RAB Long",SUMIFS('RAB Prices Long'!BC:BC,'RAB Prices Long'!$B:$B,'All Prices combined'!$D426,'RAB Prices Long'!$E:$E,'All Prices combined'!$G426)))),2)</f>
        <v>0</v>
      </c>
      <c r="BA426" s="2">
        <f>ROUND(IF($B426="Annuity",SUMIFS('Annuity Prices'!BD:BD,'Annuity Prices'!$B:$B,$D426,'Annuity Prices'!$E:$E,$G426),IF($B426="RAB Short",SUMIFS('RAB Prices Short'!BD:BD,'RAB Prices Short'!$B:$B,'All Prices combined'!$D426,'RAB Prices Short'!$E:$E,'All Prices combined'!$G426),IF($B426="RAB Long",SUMIFS('RAB Prices Long'!BD:BD,'RAB Prices Long'!$B:$B,'All Prices combined'!$D426,'RAB Prices Long'!$E:$E,'All Prices combined'!$G426)))),2)</f>
        <v>0</v>
      </c>
      <c r="BB426" s="2">
        <f>ROUND(IF($B426="Annuity",SUMIFS('Annuity Prices'!BE:BE,'Annuity Prices'!$B:$B,$D426,'Annuity Prices'!$E:$E,$G426),IF($B426="RAB Short",SUMIFS('RAB Prices Short'!BE:BE,'RAB Prices Short'!$B:$B,'All Prices combined'!$D426,'RAB Prices Short'!$E:$E,'All Prices combined'!$G426),IF($B426="RAB Long",SUMIFS('RAB Prices Long'!BE:BE,'RAB Prices Long'!$B:$B,'All Prices combined'!$D426,'RAB Prices Long'!$E:$E,'All Prices combined'!$G426)))),2)</f>
        <v>0</v>
      </c>
      <c r="BC426" s="2">
        <f>ROUND(IF($B426="Annuity",SUMIFS('Annuity Prices'!BF:BF,'Annuity Prices'!$B:$B,$D426,'Annuity Prices'!$E:$E,$G426),IF($B426="RAB Short",SUMIFS('RAB Prices Short'!BF:BF,'RAB Prices Short'!$B:$B,'All Prices combined'!$D426,'RAB Prices Short'!$E:$E,'All Prices combined'!$G426),IF($B426="RAB Long",SUMIFS('RAB Prices Long'!BF:BF,'RAB Prices Long'!$B:$B,'All Prices combined'!$D426,'RAB Prices Long'!$E:$E,'All Prices combined'!$G426)))),2)</f>
        <v>0</v>
      </c>
      <c r="BD426" s="2">
        <f>ROUND(IF($B426="Annuity",SUMIFS('Annuity Prices'!BG:BG,'Annuity Prices'!$B:$B,$D426,'Annuity Prices'!$E:$E,$G426),IF($B426="RAB Short",SUMIFS('RAB Prices Short'!BG:BG,'RAB Prices Short'!$B:$B,'All Prices combined'!$D426,'RAB Prices Short'!$E:$E,'All Prices combined'!$G426),IF($B426="RAB Long",SUMIFS('RAB Prices Long'!BG:BG,'RAB Prices Long'!$B:$B,'All Prices combined'!$D426,'RAB Prices Long'!$E:$E,'All Prices combined'!$G426)))),2)</f>
        <v>0</v>
      </c>
      <c r="BE426" s="2">
        <f>ROUND(IF($B426="Annuity",SUMIFS('Annuity Prices'!BH:BH,'Annuity Prices'!$B:$B,$D426,'Annuity Prices'!$E:$E,$G426),IF($B426="RAB Short",SUMIFS('RAB Prices Short'!BH:BH,'RAB Prices Short'!$B:$B,'All Prices combined'!$D426,'RAB Prices Short'!$E:$E,'All Prices combined'!$G426),IF($B426="RAB Long",SUMIFS('RAB Prices Long'!BH:BH,'RAB Prices Long'!$B:$B,'All Prices combined'!$D426,'RAB Prices Long'!$E:$E,'All Prices combined'!$G426)))),2)</f>
        <v>0</v>
      </c>
      <c r="BF426" s="2">
        <f>ROUND(IF($B426="Annuity",SUMIFS('Annuity Prices'!BI:BI,'Annuity Prices'!$B:$B,$D426,'Annuity Prices'!$E:$E,$G426),IF($B426="RAB Short",SUMIFS('RAB Prices Short'!BI:BI,'RAB Prices Short'!$B:$B,'All Prices combined'!$D426,'RAB Prices Short'!$E:$E,'All Prices combined'!$G426),IF($B426="RAB Long",SUMIFS('RAB Prices Long'!BI:BI,'RAB Prices Long'!$B:$B,'All Prices combined'!$D426,'RAB Prices Long'!$E:$E,'All Prices combined'!$G426)))),2)</f>
        <v>0</v>
      </c>
      <c r="BG426" s="2">
        <f>ROUND(IF($B426="Annuity",SUMIFS('Annuity Prices'!BJ:BJ,'Annuity Prices'!$B:$B,$D426,'Annuity Prices'!$E:$E,$G426),IF($B426="RAB Short",SUMIFS('RAB Prices Short'!BJ:BJ,'RAB Prices Short'!$B:$B,'All Prices combined'!$D426,'RAB Prices Short'!$E:$E,'All Prices combined'!$G426),IF($B426="RAB Long",SUMIFS('RAB Prices Long'!BJ:BJ,'RAB Prices Long'!$B:$B,'All Prices combined'!$D426,'RAB Prices Long'!$E:$E,'All Prices combined'!$G426)))),2)</f>
        <v>0</v>
      </c>
      <c r="BH426" s="2">
        <f>ROUND(IF($B426="Annuity",SUMIFS('Annuity Prices'!BK:BK,'Annuity Prices'!$B:$B,$D426,'Annuity Prices'!$E:$E,$G426),IF($B426="RAB Short",SUMIFS('RAB Prices Short'!BK:BK,'RAB Prices Short'!$B:$B,'All Prices combined'!$D426,'RAB Prices Short'!$E:$E,'All Prices combined'!$G426),IF($B426="RAB Long",SUMIFS('RAB Prices Long'!BK:BK,'RAB Prices Long'!$B:$B,'All Prices combined'!$D426,'RAB Prices Long'!$E:$E,'All Prices combined'!$G426)))),2)</f>
        <v>0</v>
      </c>
      <c r="BI426" s="2">
        <f>ROUND(IF($B426="Annuity",SUMIFS('Annuity Prices'!BL:BL,'Annuity Prices'!$B:$B,$D426,'Annuity Prices'!$E:$E,$G426),IF($B426="RAB Short",SUMIFS('RAB Prices Short'!BL:BL,'RAB Prices Short'!$B:$B,'All Prices combined'!$D426,'RAB Prices Short'!$E:$E,'All Prices combined'!$G426),IF($B426="RAB Long",SUMIFS('RAB Prices Long'!BL:BL,'RAB Prices Long'!$B:$B,'All Prices combined'!$D426,'RAB Prices Long'!$E:$E,'All Prices combined'!$G426)))),2)</f>
        <v>0</v>
      </c>
      <c r="BJ426" s="2">
        <f>ROUND(IF($B426="Annuity",SUMIFS('Annuity Prices'!BM:BM,'Annuity Prices'!$B:$B,$D426,'Annuity Prices'!$E:$E,$G426),IF($B426="RAB Short",SUMIFS('RAB Prices Short'!BM:BM,'RAB Prices Short'!$B:$B,'All Prices combined'!$D426,'RAB Prices Short'!$E:$E,'All Prices combined'!$G426),IF($B426="RAB Long",SUMIFS('RAB Prices Long'!BM:BM,'RAB Prices Long'!$B:$B,'All Prices combined'!$D426,'RAB Prices Long'!$E:$E,'All Prices combined'!$G426)))),2)</f>
        <v>0</v>
      </c>
      <c r="BK426" s="2">
        <f>ROUND(IF($B426="Annuity",SUMIFS('Annuity Prices'!BN:BN,'Annuity Prices'!$B:$B,$D426,'Annuity Prices'!$E:$E,$G426),IF($B426="RAB Short",SUMIFS('RAB Prices Short'!BN:BN,'RAB Prices Short'!$B:$B,'All Prices combined'!$D426,'RAB Prices Short'!$E:$E,'All Prices combined'!$G426),IF($B426="RAB Long",SUMIFS('RAB Prices Long'!BN:BN,'RAB Prices Long'!$B:$B,'All Prices combined'!$D426,'RAB Prices Long'!$E:$E,'All Prices combined'!$G426)))),2)</f>
        <v>0</v>
      </c>
      <c r="BL426" s="2">
        <f>ROUND(IF($B426="Annuity",SUMIFS('Annuity Prices'!BO:BO,'Annuity Prices'!$B:$B,$D426,'Annuity Prices'!$E:$E,$G426),IF($B426="RAB Short",SUMIFS('RAB Prices Short'!BO:BO,'RAB Prices Short'!$B:$B,'All Prices combined'!$D426,'RAB Prices Short'!$E:$E,'All Prices combined'!$G426),IF($B426="RAB Long",SUMIFS('RAB Prices Long'!BO:BO,'RAB Prices Long'!$B:$B,'All Prices combined'!$D426,'RAB Prices Long'!$E:$E,'All Prices combined'!$G426)))),2)</f>
        <v>0</v>
      </c>
      <c r="BM426" s="2">
        <f>ROUND(IF($B426="Annuity",SUMIFS('Annuity Prices'!BP:BP,'Annuity Prices'!$B:$B,$D426,'Annuity Prices'!$E:$E,$G426),IF($B426="RAB Short",SUMIFS('RAB Prices Short'!BP:BP,'RAB Prices Short'!$B:$B,'All Prices combined'!$D426,'RAB Prices Short'!$E:$E,'All Prices combined'!$G426),IF($B426="RAB Long",SUMIFS('RAB Prices Long'!BP:BP,'RAB Prices Long'!$B:$B,'All Prices combined'!$D426,'RAB Prices Long'!$E:$E,'All Prices combined'!$G426)))),2)</f>
        <v>0</v>
      </c>
      <c r="BN426" s="2">
        <f>ROUND(IF($B426="Annuity",SUMIFS('Annuity Prices'!BQ:BQ,'Annuity Prices'!$B:$B,$D426,'Annuity Prices'!$E:$E,$G426),IF($B426="RAB Short",SUMIFS('RAB Prices Short'!BQ:BQ,'RAB Prices Short'!$B:$B,'All Prices combined'!$D426,'RAB Prices Short'!$E:$E,'All Prices combined'!$G426),IF($B426="RAB Long",SUMIFS('RAB Prices Long'!BQ:BQ,'RAB Prices Long'!$B:$B,'All Prices combined'!$D426,'RAB Prices Long'!$E:$E,'All Prices combined'!$G426)))),2)</f>
        <v>0</v>
      </c>
      <c r="BO426" s="2">
        <f>ROUND(IF($B426="Annuity",SUMIFS('Annuity Prices'!BR:BR,'Annuity Prices'!$B:$B,$D426,'Annuity Prices'!$E:$E,$G426),IF($B426="RAB Short",SUMIFS('RAB Prices Short'!BR:BR,'RAB Prices Short'!$B:$B,'All Prices combined'!$D426,'RAB Prices Short'!$E:$E,'All Prices combined'!$G426),IF($B426="RAB Long",SUMIFS('RAB Prices Long'!BR:BR,'RAB Prices Long'!$B:$B,'All Prices combined'!$D426,'RAB Prices Long'!$E:$E,'All Prices combined'!$G426)))),2)</f>
        <v>0</v>
      </c>
      <c r="BP426" s="2">
        <f>ROUND(IF($B426="Annuity",SUMIFS('Annuity Prices'!BS:BS,'Annuity Prices'!$B:$B,$D426,'Annuity Prices'!$E:$E,$G426),IF($B426="RAB Short",SUMIFS('RAB Prices Short'!BS:BS,'RAB Prices Short'!$B:$B,'All Prices combined'!$D426,'RAB Prices Short'!$E:$E,'All Prices combined'!$G426),IF($B426="RAB Long",SUMIFS('RAB Prices Long'!BS:BS,'RAB Prices Long'!$B:$B,'All Prices combined'!$D426,'RAB Prices Long'!$E:$E,'All Prices combined'!$G426)))),2)</f>
        <v>0</v>
      </c>
      <c r="BQ426" s="2">
        <f>ROUND(IF($B426="Annuity",SUMIFS('Annuity Prices'!BT:BT,'Annuity Prices'!$B:$B,$D426,'Annuity Prices'!$E:$E,$G426),IF($B426="RAB Short",SUMIFS('RAB Prices Short'!BT:BT,'RAB Prices Short'!$B:$B,'All Prices combined'!$D426,'RAB Prices Short'!$E:$E,'All Prices combined'!$G426),IF($B426="RAB Long",SUMIFS('RAB Prices Long'!BT:BT,'RAB Prices Long'!$B:$B,'All Prices combined'!$D426,'RAB Prices Long'!$E:$E,'All Prices combined'!$G426)))),2)</f>
        <v>0</v>
      </c>
      <c r="BR426" s="2">
        <f>ROUND(IF($B426="Annuity",SUMIFS('Annuity Prices'!BU:BU,'Annuity Prices'!$B:$B,$D426,'Annuity Prices'!$E:$E,$G426),IF($B426="RAB Short",SUMIFS('RAB Prices Short'!BU:BU,'RAB Prices Short'!$B:$B,'All Prices combined'!$D426,'RAB Prices Short'!$E:$E,'All Prices combined'!$G426),IF($B426="RAB Long",SUMIFS('RAB Prices Long'!BU:BU,'RAB Prices Long'!$B:$B,'All Prices combined'!$D426,'RAB Prices Long'!$E:$E,'All Prices combined'!$G426)))),2)</f>
        <v>0</v>
      </c>
      <c r="BS426" s="2">
        <f>ROUND(IF($B426="Annuity",SUMIFS('Annuity Prices'!BV:BV,'Annuity Prices'!$B:$B,$D426,'Annuity Prices'!$E:$E,$G426),IF($B426="RAB Short",SUMIFS('RAB Prices Short'!BV:BV,'RAB Prices Short'!$B:$B,'All Prices combined'!$D426,'RAB Prices Short'!$E:$E,'All Prices combined'!$G426),IF($B426="RAB Long",SUMIFS('RAB Prices Long'!BV:BV,'RAB Prices Long'!$B:$B,'All Prices combined'!$D426,'RAB Prices Long'!$E:$E,'All Prices combined'!$G426)))),2)</f>
        <v>0</v>
      </c>
      <c r="BT426" s="2">
        <f>ROUND(IF($B426="Annuity",SUMIFS('Annuity Prices'!BW:BW,'Annuity Prices'!$B:$B,$D426,'Annuity Prices'!$E:$E,$G426),IF($B426="RAB Short",SUMIFS('RAB Prices Short'!BW:BW,'RAB Prices Short'!$B:$B,'All Prices combined'!$D426,'RAB Prices Short'!$E:$E,'All Prices combined'!$G426),IF($B426="RAB Long",SUMIFS('RAB Prices Long'!BW:BW,'RAB Prices Long'!$B:$B,'All Prices combined'!$D426,'RAB Prices Long'!$E:$E,'All Prices combined'!$G426)))),2)</f>
        <v>0</v>
      </c>
      <c r="BU426" s="2">
        <f>ROUND(IF($B426="Annuity",SUMIFS('Annuity Prices'!BX:BX,'Annuity Prices'!$B:$B,$D426,'Annuity Prices'!$E:$E,$G426),IF($B426="RAB Short",SUMIFS('RAB Prices Short'!BX:BX,'RAB Prices Short'!$B:$B,'All Prices combined'!$D426,'RAB Prices Short'!$E:$E,'All Prices combined'!$G426),IF($B426="RAB Long",SUMIFS('RAB Prices Long'!BX:BX,'RAB Prices Long'!$B:$B,'All Prices combined'!$D426,'RAB Prices Long'!$E:$E,'All Prices combined'!$G426)))),2)</f>
        <v>0</v>
      </c>
    </row>
    <row r="427" spans="2:73" x14ac:dyDescent="0.25">
      <c r="B427" t="s">
        <v>45</v>
      </c>
      <c r="C427">
        <v>9</v>
      </c>
      <c r="D427" t="s">
        <v>153</v>
      </c>
      <c r="E427" t="s">
        <v>148</v>
      </c>
      <c r="F427">
        <v>9</v>
      </c>
      <c r="G427" t="s">
        <v>38</v>
      </c>
      <c r="H427" t="s">
        <v>128</v>
      </c>
      <c r="I427" s="2">
        <f>ROUND(IF($B427="Annuity",SUMIFS('Annuity Prices'!L:L,'Annuity Prices'!$B:$B,$D427,'Annuity Prices'!$E:$E,$G427),IF($B427="RAB Short",SUMIFS('RAB Prices Short'!L:L,'RAB Prices Short'!$B:$B,'All Prices combined'!$D427,'RAB Prices Short'!$E:$E,'All Prices combined'!$G427),IF($B427="RAB Long",SUMIFS('RAB Prices Long'!L:L,'RAB Prices Long'!$B:$B,'All Prices combined'!$D427,'RAB Prices Long'!$E:$E,'All Prices combined'!$G427)))),2)</f>
        <v>0</v>
      </c>
      <c r="J427" s="2">
        <f>ROUND(IF($B427="Annuity",SUMIFS('Annuity Prices'!M:M,'Annuity Prices'!$B:$B,$D427,'Annuity Prices'!$E:$E,$G427),IF($B427="RAB Short",SUMIFS('RAB Prices Short'!M:M,'RAB Prices Short'!$B:$B,'All Prices combined'!$D427,'RAB Prices Short'!$E:$E,'All Prices combined'!$G427),IF($B427="RAB Long",SUMIFS('RAB Prices Long'!M:M,'RAB Prices Long'!$B:$B,'All Prices combined'!$D427,'RAB Prices Long'!$E:$E,'All Prices combined'!$G427)))),2)</f>
        <v>0</v>
      </c>
      <c r="K427" s="2">
        <f>ROUND(IF($B427="Annuity",SUMIFS('Annuity Prices'!N:N,'Annuity Prices'!$B:$B,$D427,'Annuity Prices'!$E:$E,$G427),IF($B427="RAB Short",SUMIFS('RAB Prices Short'!N:N,'RAB Prices Short'!$B:$B,'All Prices combined'!$D427,'RAB Prices Short'!$E:$E,'All Prices combined'!$G427),IF($B427="RAB Long",SUMIFS('RAB Prices Long'!N:N,'RAB Prices Long'!$B:$B,'All Prices combined'!$D427,'RAB Prices Long'!$E:$E,'All Prices combined'!$G427)))),2)</f>
        <v>18.079999999999998</v>
      </c>
      <c r="L427" s="2">
        <f>ROUND(IF($B427="Annuity",SUMIFS('Annuity Prices'!O:O,'Annuity Prices'!$B:$B,$D427,'Annuity Prices'!$E:$E,$G427),IF($B427="RAB Short",SUMIFS('RAB Prices Short'!O:O,'RAB Prices Short'!$B:$B,'All Prices combined'!$D427,'RAB Prices Short'!$E:$E,'All Prices combined'!$G427),IF($B427="RAB Long",SUMIFS('RAB Prices Long'!O:O,'RAB Prices Long'!$B:$B,'All Prices combined'!$D427,'RAB Prices Long'!$E:$E,'All Prices combined'!$G427)))),2)</f>
        <v>18.600000000000001</v>
      </c>
      <c r="M427" s="2">
        <f>ROUND(IF($B427="Annuity",SUMIFS('Annuity Prices'!P:P,'Annuity Prices'!$B:$B,$D427,'Annuity Prices'!$E:$E,$G427),IF($B427="RAB Short",SUMIFS('RAB Prices Short'!P:P,'RAB Prices Short'!$B:$B,'All Prices combined'!$D427,'RAB Prices Short'!$E:$E,'All Prices combined'!$G427),IF($B427="RAB Long",SUMIFS('RAB Prices Long'!P:P,'RAB Prices Long'!$B:$B,'All Prices combined'!$D427,'RAB Prices Long'!$E:$E,'All Prices combined'!$G427)))),2)</f>
        <v>21.47</v>
      </c>
      <c r="N427" s="2">
        <f>ROUND(IF($B427="Annuity",SUMIFS('Annuity Prices'!Q:Q,'Annuity Prices'!$B:$B,$D427,'Annuity Prices'!$E:$E,$G427),IF($B427="RAB Short",SUMIFS('RAB Prices Short'!Q:Q,'RAB Prices Short'!$B:$B,'All Prices combined'!$D427,'RAB Prices Short'!$E:$E,'All Prices combined'!$G427),IF($B427="RAB Long",SUMIFS('RAB Prices Long'!Q:Q,'RAB Prices Long'!$B:$B,'All Prices combined'!$D427,'RAB Prices Long'!$E:$E,'All Prices combined'!$G427)))),2)</f>
        <v>22.01</v>
      </c>
      <c r="O427" s="2">
        <f>ROUND(IF($B427="Annuity",SUMIFS('Annuity Prices'!R:R,'Annuity Prices'!$B:$B,$D427,'Annuity Prices'!$E:$E,$G427),IF($B427="RAB Short",SUMIFS('RAB Prices Short'!R:R,'RAB Prices Short'!$B:$B,'All Prices combined'!$D427,'RAB Prices Short'!$E:$E,'All Prices combined'!$G427),IF($B427="RAB Long",SUMIFS('RAB Prices Long'!R:R,'RAB Prices Long'!$B:$B,'All Prices combined'!$D427,'RAB Prices Long'!$E:$E,'All Prices combined'!$G427)))),2)</f>
        <v>22.56</v>
      </c>
      <c r="P427" s="2">
        <f>ROUND(IF($B427="Annuity",SUMIFS('Annuity Prices'!S:S,'Annuity Prices'!$B:$B,$D427,'Annuity Prices'!$E:$E,$G427),IF($B427="RAB Short",SUMIFS('RAB Prices Short'!S:S,'RAB Prices Short'!$B:$B,'All Prices combined'!$D427,'RAB Prices Short'!$E:$E,'All Prices combined'!$G427),IF($B427="RAB Long",SUMIFS('RAB Prices Long'!S:S,'RAB Prices Long'!$B:$B,'All Prices combined'!$D427,'RAB Prices Long'!$E:$E,'All Prices combined'!$G427)))),2)</f>
        <v>23.13</v>
      </c>
      <c r="Q427" s="2">
        <f>ROUND(IF($B427="Annuity",SUMIFS('Annuity Prices'!T:T,'Annuity Prices'!$B:$B,$D427,'Annuity Prices'!$E:$E,$G427),IF($B427="RAB Short",SUMIFS('RAB Prices Short'!T:T,'RAB Prices Short'!$B:$B,'All Prices combined'!$D427,'RAB Prices Short'!$E:$E,'All Prices combined'!$G427),IF($B427="RAB Long",SUMIFS('RAB Prices Long'!T:T,'RAB Prices Long'!$B:$B,'All Prices combined'!$D427,'RAB Prices Long'!$E:$E,'All Prices combined'!$G427)))),2)</f>
        <v>25.63</v>
      </c>
      <c r="R427" s="2">
        <f>ROUND(IF($B427="Annuity",SUMIFS('Annuity Prices'!U:U,'Annuity Prices'!$B:$B,$D427,'Annuity Prices'!$E:$E,$G427),IF($B427="RAB Short",SUMIFS('RAB Prices Short'!U:U,'RAB Prices Short'!$B:$B,'All Prices combined'!$D427,'RAB Prices Short'!$E:$E,'All Prices combined'!$G427),IF($B427="RAB Long",SUMIFS('RAB Prices Long'!U:U,'RAB Prices Long'!$B:$B,'All Prices combined'!$D427,'RAB Prices Long'!$E:$E,'All Prices combined'!$G427)))),2)</f>
        <v>26.27</v>
      </c>
      <c r="S427" s="2">
        <f>ROUND(IF($B427="Annuity",SUMIFS('Annuity Prices'!V:V,'Annuity Prices'!$B:$B,$D427,'Annuity Prices'!$E:$E,$G427),IF($B427="RAB Short",SUMIFS('RAB Prices Short'!V:V,'RAB Prices Short'!$B:$B,'All Prices combined'!$D427,'RAB Prices Short'!$E:$E,'All Prices combined'!$G427),IF($B427="RAB Long",SUMIFS('RAB Prices Long'!V:V,'RAB Prices Long'!$B:$B,'All Prices combined'!$D427,'RAB Prices Long'!$E:$E,'All Prices combined'!$G427)))),2)</f>
        <v>26.93</v>
      </c>
      <c r="T427" s="2">
        <f>ROUND(IF($B427="Annuity",SUMIFS('Annuity Prices'!W:W,'Annuity Prices'!$B:$B,$D427,'Annuity Prices'!$E:$E,$G427),IF($B427="RAB Short",SUMIFS('RAB Prices Short'!W:W,'RAB Prices Short'!$B:$B,'All Prices combined'!$D427,'RAB Prices Short'!$E:$E,'All Prices combined'!$G427),IF($B427="RAB Long",SUMIFS('RAB Prices Long'!W:W,'RAB Prices Long'!$B:$B,'All Prices combined'!$D427,'RAB Prices Long'!$E:$E,'All Prices combined'!$G427)))),2)</f>
        <v>27.6</v>
      </c>
      <c r="U427" s="2">
        <f>ROUND(IF($B427="Annuity",SUMIFS('Annuity Prices'!X:X,'Annuity Prices'!$B:$B,$D427,'Annuity Prices'!$E:$E,$G427),IF($B427="RAB Short",SUMIFS('RAB Prices Short'!X:X,'RAB Prices Short'!$B:$B,'All Prices combined'!$D427,'RAB Prices Short'!$E:$E,'All Prices combined'!$G427),IF($B427="RAB Long",SUMIFS('RAB Prices Long'!X:X,'RAB Prices Long'!$B:$B,'All Prices combined'!$D427,'RAB Prices Long'!$E:$E,'All Prices combined'!$G427)))),2)</f>
        <v>29.61</v>
      </c>
      <c r="V427" s="2">
        <f>ROUND(IF($B427="Annuity",SUMIFS('Annuity Prices'!Y:Y,'Annuity Prices'!$B:$B,$D427,'Annuity Prices'!$E:$E,$G427),IF($B427="RAB Short",SUMIFS('RAB Prices Short'!Y:Y,'RAB Prices Short'!$B:$B,'All Prices combined'!$D427,'RAB Prices Short'!$E:$E,'All Prices combined'!$G427),IF($B427="RAB Long",SUMIFS('RAB Prices Long'!Y:Y,'RAB Prices Long'!$B:$B,'All Prices combined'!$D427,'RAB Prices Long'!$E:$E,'All Prices combined'!$G427)))),2)</f>
        <v>30.35</v>
      </c>
      <c r="W427" s="2">
        <f>ROUND(IF($B427="Annuity",SUMIFS('Annuity Prices'!Z:Z,'Annuity Prices'!$B:$B,$D427,'Annuity Prices'!$E:$E,$G427),IF($B427="RAB Short",SUMIFS('RAB Prices Short'!Z:Z,'RAB Prices Short'!$B:$B,'All Prices combined'!$D427,'RAB Prices Short'!$E:$E,'All Prices combined'!$G427),IF($B427="RAB Long",SUMIFS('RAB Prices Long'!Z:Z,'RAB Prices Long'!$B:$B,'All Prices combined'!$D427,'RAB Prices Long'!$E:$E,'All Prices combined'!$G427)))),2)</f>
        <v>31.11</v>
      </c>
      <c r="X427" s="2">
        <f>ROUND(IF($B427="Annuity",SUMIFS('Annuity Prices'!AA:AA,'Annuity Prices'!$B:$B,$D427,'Annuity Prices'!$E:$E,$G427),IF($B427="RAB Short",SUMIFS('RAB Prices Short'!AA:AA,'RAB Prices Short'!$B:$B,'All Prices combined'!$D427,'RAB Prices Short'!$E:$E,'All Prices combined'!$G427),IF($B427="RAB Long",SUMIFS('RAB Prices Long'!AA:AA,'RAB Prices Long'!$B:$B,'All Prices combined'!$D427,'RAB Prices Long'!$E:$E,'All Prices combined'!$G427)))),2)</f>
        <v>31.88</v>
      </c>
      <c r="Y427" s="2">
        <f>ROUND(IF($B427="Annuity",SUMIFS('Annuity Prices'!AB:AB,'Annuity Prices'!$B:$B,$D427,'Annuity Prices'!$E:$E,$G427),IF($B427="RAB Short",SUMIFS('RAB Prices Short'!AB:AB,'RAB Prices Short'!$B:$B,'All Prices combined'!$D427,'RAB Prices Short'!$E:$E,'All Prices combined'!$G427),IF($B427="RAB Long",SUMIFS('RAB Prices Long'!AB:AB,'RAB Prices Long'!$B:$B,'All Prices combined'!$D427,'RAB Prices Long'!$E:$E,'All Prices combined'!$G427)))),2)</f>
        <v>34.700000000000003</v>
      </c>
      <c r="Z427" s="2">
        <f>ROUND(IF($B427="Annuity",SUMIFS('Annuity Prices'!AC:AC,'Annuity Prices'!$B:$B,$D427,'Annuity Prices'!$E:$E,$G427),IF($B427="RAB Short",SUMIFS('RAB Prices Short'!AC:AC,'RAB Prices Short'!$B:$B,'All Prices combined'!$D427,'RAB Prices Short'!$E:$E,'All Prices combined'!$G427),IF($B427="RAB Long",SUMIFS('RAB Prices Long'!AC:AC,'RAB Prices Long'!$B:$B,'All Prices combined'!$D427,'RAB Prices Long'!$E:$E,'All Prices combined'!$G427)))),2)</f>
        <v>35.56</v>
      </c>
      <c r="AA427" s="2">
        <f>ROUND(IF($B427="Annuity",SUMIFS('Annuity Prices'!AD:AD,'Annuity Prices'!$B:$B,$D427,'Annuity Prices'!$E:$E,$G427),IF($B427="RAB Short",SUMIFS('RAB Prices Short'!AD:AD,'RAB Prices Short'!$B:$B,'All Prices combined'!$D427,'RAB Prices Short'!$E:$E,'All Prices combined'!$G427),IF($B427="RAB Long",SUMIFS('RAB Prices Long'!AD:AD,'RAB Prices Long'!$B:$B,'All Prices combined'!$D427,'RAB Prices Long'!$E:$E,'All Prices combined'!$G427)))),2)</f>
        <v>36.450000000000003</v>
      </c>
      <c r="AB427" s="2">
        <f>ROUND(IF($B427="Annuity",SUMIFS('Annuity Prices'!AE:AE,'Annuity Prices'!$B:$B,$D427,'Annuity Prices'!$E:$E,$G427),IF($B427="RAB Short",SUMIFS('RAB Prices Short'!AE:AE,'RAB Prices Short'!$B:$B,'All Prices combined'!$D427,'RAB Prices Short'!$E:$E,'All Prices combined'!$G427),IF($B427="RAB Long",SUMIFS('RAB Prices Long'!AE:AE,'RAB Prices Long'!$B:$B,'All Prices combined'!$D427,'RAB Prices Long'!$E:$E,'All Prices combined'!$G427)))),2)</f>
        <v>37.36</v>
      </c>
      <c r="AC427" s="2">
        <f>ROUND(IF($B427="Annuity",SUMIFS('Annuity Prices'!AF:AF,'Annuity Prices'!$B:$B,$D427,'Annuity Prices'!$E:$E,$G427),IF($B427="RAB Short",SUMIFS('RAB Prices Short'!AF:AF,'RAB Prices Short'!$B:$B,'All Prices combined'!$D427,'RAB Prices Short'!$E:$E,'All Prices combined'!$G427),IF($B427="RAB Long",SUMIFS('RAB Prices Long'!AF:AF,'RAB Prices Long'!$B:$B,'All Prices combined'!$D427,'RAB Prices Long'!$E:$E,'All Prices combined'!$G427)))),2)</f>
        <v>39.9</v>
      </c>
      <c r="AD427" s="2">
        <f>ROUND(IF($B427="Annuity",SUMIFS('Annuity Prices'!AG:AG,'Annuity Prices'!$B:$B,$D427,'Annuity Prices'!$E:$E,$G427),IF($B427="RAB Short",SUMIFS('RAB Prices Short'!AG:AG,'RAB Prices Short'!$B:$B,'All Prices combined'!$D427,'RAB Prices Short'!$E:$E,'All Prices combined'!$G427),IF($B427="RAB Long",SUMIFS('RAB Prices Long'!AG:AG,'RAB Prices Long'!$B:$B,'All Prices combined'!$D427,'RAB Prices Long'!$E:$E,'All Prices combined'!$G427)))),2)</f>
        <v>40.89</v>
      </c>
      <c r="AE427" s="2">
        <f>ROUND(IF($B427="Annuity",SUMIFS('Annuity Prices'!AH:AH,'Annuity Prices'!$B:$B,$D427,'Annuity Prices'!$E:$E,$G427),IF($B427="RAB Short",SUMIFS('RAB Prices Short'!AH:AH,'RAB Prices Short'!$B:$B,'All Prices combined'!$D427,'RAB Prices Short'!$E:$E,'All Prices combined'!$G427),IF($B427="RAB Long",SUMIFS('RAB Prices Long'!AH:AH,'RAB Prices Long'!$B:$B,'All Prices combined'!$D427,'RAB Prices Long'!$E:$E,'All Prices combined'!$G427)))),2)</f>
        <v>41.92</v>
      </c>
      <c r="AF427" s="2">
        <f>ROUND(IF($B427="Annuity",SUMIFS('Annuity Prices'!AI:AI,'Annuity Prices'!$B:$B,$D427,'Annuity Prices'!$E:$E,$G427),IF($B427="RAB Short",SUMIFS('RAB Prices Short'!AI:AI,'RAB Prices Short'!$B:$B,'All Prices combined'!$D427,'RAB Prices Short'!$E:$E,'All Prices combined'!$G427),IF($B427="RAB Long",SUMIFS('RAB Prices Long'!AI:AI,'RAB Prices Long'!$B:$B,'All Prices combined'!$D427,'RAB Prices Long'!$E:$E,'All Prices combined'!$G427)))),2)</f>
        <v>42.96</v>
      </c>
      <c r="AG427" s="2">
        <f>ROUND(IF($B427="Annuity",SUMIFS('Annuity Prices'!AJ:AJ,'Annuity Prices'!$B:$B,$D427,'Annuity Prices'!$E:$E,$G427),IF($B427="RAB Short",SUMIFS('RAB Prices Short'!AJ:AJ,'RAB Prices Short'!$B:$B,'All Prices combined'!$D427,'RAB Prices Short'!$E:$E,'All Prices combined'!$G427),IF($B427="RAB Long",SUMIFS('RAB Prices Long'!AJ:AJ,'RAB Prices Long'!$B:$B,'All Prices combined'!$D427,'RAB Prices Long'!$E:$E,'All Prices combined'!$G427)))),2)</f>
        <v>44.7</v>
      </c>
      <c r="AH427" s="2">
        <f>ROUND(IF($B427="Annuity",SUMIFS('Annuity Prices'!AK:AK,'Annuity Prices'!$B:$B,$D427,'Annuity Prices'!$E:$E,$G427),IF($B427="RAB Short",SUMIFS('RAB Prices Short'!AK:AK,'RAB Prices Short'!$B:$B,'All Prices combined'!$D427,'RAB Prices Short'!$E:$E,'All Prices combined'!$G427),IF($B427="RAB Long",SUMIFS('RAB Prices Long'!AK:AK,'RAB Prices Long'!$B:$B,'All Prices combined'!$D427,'RAB Prices Long'!$E:$E,'All Prices combined'!$G427)))),2)</f>
        <v>45.82</v>
      </c>
      <c r="AI427" s="2">
        <f>ROUND(IF($B427="Annuity",SUMIFS('Annuity Prices'!AL:AL,'Annuity Prices'!$B:$B,$D427,'Annuity Prices'!$E:$E,$G427),IF($B427="RAB Short",SUMIFS('RAB Prices Short'!AL:AL,'RAB Prices Short'!$B:$B,'All Prices combined'!$D427,'RAB Prices Short'!$E:$E,'All Prices combined'!$G427),IF($B427="RAB Long",SUMIFS('RAB Prices Long'!AL:AL,'RAB Prices Long'!$B:$B,'All Prices combined'!$D427,'RAB Prices Long'!$E:$E,'All Prices combined'!$G427)))),2)</f>
        <v>46.96</v>
      </c>
      <c r="AJ427" s="2">
        <f>ROUND(IF($B427="Annuity",SUMIFS('Annuity Prices'!AM:AM,'Annuity Prices'!$B:$B,$D427,'Annuity Prices'!$E:$E,$G427),IF($B427="RAB Short",SUMIFS('RAB Prices Short'!AM:AM,'RAB Prices Short'!$B:$B,'All Prices combined'!$D427,'RAB Prices Short'!$E:$E,'All Prices combined'!$G427),IF($B427="RAB Long",SUMIFS('RAB Prices Long'!AM:AM,'RAB Prices Long'!$B:$B,'All Prices combined'!$D427,'RAB Prices Long'!$E:$E,'All Prices combined'!$G427)))),2)</f>
        <v>48.14</v>
      </c>
      <c r="AK427" s="2">
        <f>ROUND(IF($B427="Annuity",SUMIFS('Annuity Prices'!AN:AN,'Annuity Prices'!$B:$B,$D427,'Annuity Prices'!$E:$E,$G427),IF($B427="RAB Short",SUMIFS('RAB Prices Short'!AN:AN,'RAB Prices Short'!$B:$B,'All Prices combined'!$D427,'RAB Prices Short'!$E:$E,'All Prices combined'!$G427),IF($B427="RAB Long",SUMIFS('RAB Prices Long'!AN:AN,'RAB Prices Long'!$B:$B,'All Prices combined'!$D427,'RAB Prices Long'!$E:$E,'All Prices combined'!$G427)))),2)</f>
        <v>45.25</v>
      </c>
      <c r="AL427" s="2">
        <f>ROUND(IF($B427="Annuity",SUMIFS('Annuity Prices'!AO:AO,'Annuity Prices'!$B:$B,$D427,'Annuity Prices'!$E:$E,$G427),IF($B427="RAB Short",SUMIFS('RAB Prices Short'!AO:AO,'RAB Prices Short'!$B:$B,'All Prices combined'!$D427,'RAB Prices Short'!$E:$E,'All Prices combined'!$G427),IF($B427="RAB Long",SUMIFS('RAB Prices Long'!AO:AO,'RAB Prices Long'!$B:$B,'All Prices combined'!$D427,'RAB Prices Long'!$E:$E,'All Prices combined'!$G427)))),2)</f>
        <v>46.38</v>
      </c>
      <c r="AM427" s="2">
        <f>ROUND(IF($B427="Annuity",SUMIFS('Annuity Prices'!AP:AP,'Annuity Prices'!$B:$B,$D427,'Annuity Prices'!$E:$E,$G427),IF($B427="RAB Short",SUMIFS('RAB Prices Short'!AP:AP,'RAB Prices Short'!$B:$B,'All Prices combined'!$D427,'RAB Prices Short'!$E:$E,'All Prices combined'!$G427),IF($B427="RAB Long",SUMIFS('RAB Prices Long'!AP:AP,'RAB Prices Long'!$B:$B,'All Prices combined'!$D427,'RAB Prices Long'!$E:$E,'All Prices combined'!$G427)))),2)</f>
        <v>47.54</v>
      </c>
      <c r="AN427" s="2">
        <f>ROUND(IF($B427="Annuity",SUMIFS('Annuity Prices'!AQ:AQ,'Annuity Prices'!$B:$B,$D427,'Annuity Prices'!$E:$E,$G427),IF($B427="RAB Short",SUMIFS('RAB Prices Short'!AQ:AQ,'RAB Prices Short'!$B:$B,'All Prices combined'!$D427,'RAB Prices Short'!$E:$E,'All Prices combined'!$G427),IF($B427="RAB Long",SUMIFS('RAB Prices Long'!AQ:AQ,'RAB Prices Long'!$B:$B,'All Prices combined'!$D427,'RAB Prices Long'!$E:$E,'All Prices combined'!$G427)))),2)</f>
        <v>48.73</v>
      </c>
      <c r="AO427" s="2">
        <f>ROUND(IF($B427="Annuity",SUMIFS('Annuity Prices'!AR:AR,'Annuity Prices'!$B:$B,$D427,'Annuity Prices'!$E:$E,$G427),IF($B427="RAB Short",SUMIFS('RAB Prices Short'!AR:AR,'RAB Prices Short'!$B:$B,'All Prices combined'!$D427,'RAB Prices Short'!$E:$E,'All Prices combined'!$G427),IF($B427="RAB Long",SUMIFS('RAB Prices Long'!AR:AR,'RAB Prices Long'!$B:$B,'All Prices combined'!$D427,'RAB Prices Long'!$E:$E,'All Prices combined'!$G427)))),2)</f>
        <v>0</v>
      </c>
      <c r="AP427" s="2">
        <f>ROUND(IF($B427="Annuity",SUMIFS('Annuity Prices'!AS:AS,'Annuity Prices'!$B:$B,$D427,'Annuity Prices'!$E:$E,$G427),IF($B427="RAB Short",SUMIFS('RAB Prices Short'!AS:AS,'RAB Prices Short'!$B:$B,'All Prices combined'!$D427,'RAB Prices Short'!$E:$E,'All Prices combined'!$G427),IF($B427="RAB Long",SUMIFS('RAB Prices Long'!AS:AS,'RAB Prices Long'!$B:$B,'All Prices combined'!$D427,'RAB Prices Long'!$E:$E,'All Prices combined'!$G427)))),2)</f>
        <v>0</v>
      </c>
      <c r="AQ427" s="2">
        <f>ROUND(IF($B427="Annuity",SUMIFS('Annuity Prices'!AT:AT,'Annuity Prices'!$B:$B,$D427,'Annuity Prices'!$E:$E,$G427),IF($B427="RAB Short",SUMIFS('RAB Prices Short'!AT:AT,'RAB Prices Short'!$B:$B,'All Prices combined'!$D427,'RAB Prices Short'!$E:$E,'All Prices combined'!$G427),IF($B427="RAB Long",SUMIFS('RAB Prices Long'!AT:AT,'RAB Prices Long'!$B:$B,'All Prices combined'!$D427,'RAB Prices Long'!$E:$E,'All Prices combined'!$G427)))),2)</f>
        <v>21.82</v>
      </c>
      <c r="AR427" s="2">
        <f>ROUND(IF($B427="Annuity",SUMIFS('Annuity Prices'!AU:AU,'Annuity Prices'!$B:$B,$D427,'Annuity Prices'!$E:$E,$G427),IF($B427="RAB Short",SUMIFS('RAB Prices Short'!AU:AU,'RAB Prices Short'!$B:$B,'All Prices combined'!$D427,'RAB Prices Short'!$E:$E,'All Prices combined'!$G427),IF($B427="RAB Long",SUMIFS('RAB Prices Long'!AU:AU,'RAB Prices Long'!$B:$B,'All Prices combined'!$D427,'RAB Prices Long'!$E:$E,'All Prices combined'!$G427)))),2)</f>
        <v>18.079999999999998</v>
      </c>
      <c r="AS427" s="2">
        <f>ROUND(IF($B427="Annuity",SUMIFS('Annuity Prices'!AV:AV,'Annuity Prices'!$B:$B,$D427,'Annuity Prices'!$E:$E,$G427),IF($B427="RAB Short",SUMIFS('RAB Prices Short'!AV:AV,'RAB Prices Short'!$B:$B,'All Prices combined'!$D427,'RAB Prices Short'!$E:$E,'All Prices combined'!$G427),IF($B427="RAB Long",SUMIFS('RAB Prices Long'!AV:AV,'RAB Prices Long'!$B:$B,'All Prices combined'!$D427,'RAB Prices Long'!$E:$E,'All Prices combined'!$G427)))),2)</f>
        <v>18.600000000000001</v>
      </c>
      <c r="AT427" s="2">
        <f>ROUND(IF($B427="Annuity",SUMIFS('Annuity Prices'!AW:AW,'Annuity Prices'!$B:$B,$D427,'Annuity Prices'!$E:$E,$G427),IF($B427="RAB Short",SUMIFS('RAB Prices Short'!AW:AW,'RAB Prices Short'!$B:$B,'All Prices combined'!$D427,'RAB Prices Short'!$E:$E,'All Prices combined'!$G427),IF($B427="RAB Long",SUMIFS('RAB Prices Long'!AW:AW,'RAB Prices Long'!$B:$B,'All Prices combined'!$D427,'RAB Prices Long'!$E:$E,'All Prices combined'!$G427)))),2)</f>
        <v>21.47</v>
      </c>
      <c r="AU427" s="2">
        <f>ROUND(IF($B427="Annuity",SUMIFS('Annuity Prices'!AX:AX,'Annuity Prices'!$B:$B,$D427,'Annuity Prices'!$E:$E,$G427),IF($B427="RAB Short",SUMIFS('RAB Prices Short'!AX:AX,'RAB Prices Short'!$B:$B,'All Prices combined'!$D427,'RAB Prices Short'!$E:$E,'All Prices combined'!$G427),IF($B427="RAB Long",SUMIFS('RAB Prices Long'!AX:AX,'RAB Prices Long'!$B:$B,'All Prices combined'!$D427,'RAB Prices Long'!$E:$E,'All Prices combined'!$G427)))),2)</f>
        <v>22.01</v>
      </c>
      <c r="AV427" s="2">
        <f>ROUND(IF($B427="Annuity",SUMIFS('Annuity Prices'!AY:AY,'Annuity Prices'!$B:$B,$D427,'Annuity Prices'!$E:$E,$G427),IF($B427="RAB Short",SUMIFS('RAB Prices Short'!AY:AY,'RAB Prices Short'!$B:$B,'All Prices combined'!$D427,'RAB Prices Short'!$E:$E,'All Prices combined'!$G427),IF($B427="RAB Long",SUMIFS('RAB Prices Long'!AY:AY,'RAB Prices Long'!$B:$B,'All Prices combined'!$D427,'RAB Prices Long'!$E:$E,'All Prices combined'!$G427)))),2)</f>
        <v>22.56</v>
      </c>
      <c r="AW427" s="2">
        <f>ROUND(IF($B427="Annuity",SUMIFS('Annuity Prices'!AZ:AZ,'Annuity Prices'!$B:$B,$D427,'Annuity Prices'!$E:$E,$G427),IF($B427="RAB Short",SUMIFS('RAB Prices Short'!AZ:AZ,'RAB Prices Short'!$B:$B,'All Prices combined'!$D427,'RAB Prices Short'!$E:$E,'All Prices combined'!$G427),IF($B427="RAB Long",SUMIFS('RAB Prices Long'!AZ:AZ,'RAB Prices Long'!$B:$B,'All Prices combined'!$D427,'RAB Prices Long'!$E:$E,'All Prices combined'!$G427)))),2)</f>
        <v>23.13</v>
      </c>
      <c r="AX427" s="2">
        <f>ROUND(IF($B427="Annuity",SUMIFS('Annuity Prices'!BA:BA,'Annuity Prices'!$B:$B,$D427,'Annuity Prices'!$E:$E,$G427),IF($B427="RAB Short",SUMIFS('RAB Prices Short'!BA:BA,'RAB Prices Short'!$B:$B,'All Prices combined'!$D427,'RAB Prices Short'!$E:$E,'All Prices combined'!$G427),IF($B427="RAB Long",SUMIFS('RAB Prices Long'!BA:BA,'RAB Prices Long'!$B:$B,'All Prices combined'!$D427,'RAB Prices Long'!$E:$E,'All Prices combined'!$G427)))),2)</f>
        <v>25.63</v>
      </c>
      <c r="AY427" s="2">
        <f>ROUND(IF($B427="Annuity",SUMIFS('Annuity Prices'!BB:BB,'Annuity Prices'!$B:$B,$D427,'Annuity Prices'!$E:$E,$G427),IF($B427="RAB Short",SUMIFS('RAB Prices Short'!BB:BB,'RAB Prices Short'!$B:$B,'All Prices combined'!$D427,'RAB Prices Short'!$E:$E,'All Prices combined'!$G427),IF($B427="RAB Long",SUMIFS('RAB Prices Long'!BB:BB,'RAB Prices Long'!$B:$B,'All Prices combined'!$D427,'RAB Prices Long'!$E:$E,'All Prices combined'!$G427)))),2)</f>
        <v>26.27</v>
      </c>
      <c r="AZ427" s="2">
        <f>ROUND(IF($B427="Annuity",SUMIFS('Annuity Prices'!BC:BC,'Annuity Prices'!$B:$B,$D427,'Annuity Prices'!$E:$E,$G427),IF($B427="RAB Short",SUMIFS('RAB Prices Short'!BC:BC,'RAB Prices Short'!$B:$B,'All Prices combined'!$D427,'RAB Prices Short'!$E:$E,'All Prices combined'!$G427),IF($B427="RAB Long",SUMIFS('RAB Prices Long'!BC:BC,'RAB Prices Long'!$B:$B,'All Prices combined'!$D427,'RAB Prices Long'!$E:$E,'All Prices combined'!$G427)))),2)</f>
        <v>26.93</v>
      </c>
      <c r="BA427" s="2">
        <f>ROUND(IF($B427="Annuity",SUMIFS('Annuity Prices'!BD:BD,'Annuity Prices'!$B:$B,$D427,'Annuity Prices'!$E:$E,$G427),IF($B427="RAB Short",SUMIFS('RAB Prices Short'!BD:BD,'RAB Prices Short'!$B:$B,'All Prices combined'!$D427,'RAB Prices Short'!$E:$E,'All Prices combined'!$G427),IF($B427="RAB Long",SUMIFS('RAB Prices Long'!BD:BD,'RAB Prices Long'!$B:$B,'All Prices combined'!$D427,'RAB Prices Long'!$E:$E,'All Prices combined'!$G427)))),2)</f>
        <v>27.6</v>
      </c>
      <c r="BB427" s="2">
        <f>ROUND(IF($B427="Annuity",SUMIFS('Annuity Prices'!BE:BE,'Annuity Prices'!$B:$B,$D427,'Annuity Prices'!$E:$E,$G427),IF($B427="RAB Short",SUMIFS('RAB Prices Short'!BE:BE,'RAB Prices Short'!$B:$B,'All Prices combined'!$D427,'RAB Prices Short'!$E:$E,'All Prices combined'!$G427),IF($B427="RAB Long",SUMIFS('RAB Prices Long'!BE:BE,'RAB Prices Long'!$B:$B,'All Prices combined'!$D427,'RAB Prices Long'!$E:$E,'All Prices combined'!$G427)))),2)</f>
        <v>29.61</v>
      </c>
      <c r="BC427" s="2">
        <f>ROUND(IF($B427="Annuity",SUMIFS('Annuity Prices'!BF:BF,'Annuity Prices'!$B:$B,$D427,'Annuity Prices'!$E:$E,$G427),IF($B427="RAB Short",SUMIFS('RAB Prices Short'!BF:BF,'RAB Prices Short'!$B:$B,'All Prices combined'!$D427,'RAB Prices Short'!$E:$E,'All Prices combined'!$G427),IF($B427="RAB Long",SUMIFS('RAB Prices Long'!BF:BF,'RAB Prices Long'!$B:$B,'All Prices combined'!$D427,'RAB Prices Long'!$E:$E,'All Prices combined'!$G427)))),2)</f>
        <v>30.35</v>
      </c>
      <c r="BD427" s="2">
        <f>ROUND(IF($B427="Annuity",SUMIFS('Annuity Prices'!BG:BG,'Annuity Prices'!$B:$B,$D427,'Annuity Prices'!$E:$E,$G427),IF($B427="RAB Short",SUMIFS('RAB Prices Short'!BG:BG,'RAB Prices Short'!$B:$B,'All Prices combined'!$D427,'RAB Prices Short'!$E:$E,'All Prices combined'!$G427),IF($B427="RAB Long",SUMIFS('RAB Prices Long'!BG:BG,'RAB Prices Long'!$B:$B,'All Prices combined'!$D427,'RAB Prices Long'!$E:$E,'All Prices combined'!$G427)))),2)</f>
        <v>31.11</v>
      </c>
      <c r="BE427" s="2">
        <f>ROUND(IF($B427="Annuity",SUMIFS('Annuity Prices'!BH:BH,'Annuity Prices'!$B:$B,$D427,'Annuity Prices'!$E:$E,$G427),IF($B427="RAB Short",SUMIFS('RAB Prices Short'!BH:BH,'RAB Prices Short'!$B:$B,'All Prices combined'!$D427,'RAB Prices Short'!$E:$E,'All Prices combined'!$G427),IF($B427="RAB Long",SUMIFS('RAB Prices Long'!BH:BH,'RAB Prices Long'!$B:$B,'All Prices combined'!$D427,'RAB Prices Long'!$E:$E,'All Prices combined'!$G427)))),2)</f>
        <v>31.88</v>
      </c>
      <c r="BF427" s="2">
        <f>ROUND(IF($B427="Annuity",SUMIFS('Annuity Prices'!BI:BI,'Annuity Prices'!$B:$B,$D427,'Annuity Prices'!$E:$E,$G427),IF($B427="RAB Short",SUMIFS('RAB Prices Short'!BI:BI,'RAB Prices Short'!$B:$B,'All Prices combined'!$D427,'RAB Prices Short'!$E:$E,'All Prices combined'!$G427),IF($B427="RAB Long",SUMIFS('RAB Prices Long'!BI:BI,'RAB Prices Long'!$B:$B,'All Prices combined'!$D427,'RAB Prices Long'!$E:$E,'All Prices combined'!$G427)))),2)</f>
        <v>34.700000000000003</v>
      </c>
      <c r="BG427" s="2">
        <f>ROUND(IF($B427="Annuity",SUMIFS('Annuity Prices'!BJ:BJ,'Annuity Prices'!$B:$B,$D427,'Annuity Prices'!$E:$E,$G427),IF($B427="RAB Short",SUMIFS('RAB Prices Short'!BJ:BJ,'RAB Prices Short'!$B:$B,'All Prices combined'!$D427,'RAB Prices Short'!$E:$E,'All Prices combined'!$G427),IF($B427="RAB Long",SUMIFS('RAB Prices Long'!BJ:BJ,'RAB Prices Long'!$B:$B,'All Prices combined'!$D427,'RAB Prices Long'!$E:$E,'All Prices combined'!$G427)))),2)</f>
        <v>35.56</v>
      </c>
      <c r="BH427" s="2">
        <f>ROUND(IF($B427="Annuity",SUMIFS('Annuity Prices'!BK:BK,'Annuity Prices'!$B:$B,$D427,'Annuity Prices'!$E:$E,$G427),IF($B427="RAB Short",SUMIFS('RAB Prices Short'!BK:BK,'RAB Prices Short'!$B:$B,'All Prices combined'!$D427,'RAB Prices Short'!$E:$E,'All Prices combined'!$G427),IF($B427="RAB Long",SUMIFS('RAB Prices Long'!BK:BK,'RAB Prices Long'!$B:$B,'All Prices combined'!$D427,'RAB Prices Long'!$E:$E,'All Prices combined'!$G427)))),2)</f>
        <v>36.450000000000003</v>
      </c>
      <c r="BI427" s="2">
        <f>ROUND(IF($B427="Annuity",SUMIFS('Annuity Prices'!BL:BL,'Annuity Prices'!$B:$B,$D427,'Annuity Prices'!$E:$E,$G427),IF($B427="RAB Short",SUMIFS('RAB Prices Short'!BL:BL,'RAB Prices Short'!$B:$B,'All Prices combined'!$D427,'RAB Prices Short'!$E:$E,'All Prices combined'!$G427),IF($B427="RAB Long",SUMIFS('RAB Prices Long'!BL:BL,'RAB Prices Long'!$B:$B,'All Prices combined'!$D427,'RAB Prices Long'!$E:$E,'All Prices combined'!$G427)))),2)</f>
        <v>37.36</v>
      </c>
      <c r="BJ427" s="2">
        <f>ROUND(IF($B427="Annuity",SUMIFS('Annuity Prices'!BM:BM,'Annuity Prices'!$B:$B,$D427,'Annuity Prices'!$E:$E,$G427),IF($B427="RAB Short",SUMIFS('RAB Prices Short'!BM:BM,'RAB Prices Short'!$B:$B,'All Prices combined'!$D427,'RAB Prices Short'!$E:$E,'All Prices combined'!$G427),IF($B427="RAB Long",SUMIFS('RAB Prices Long'!BM:BM,'RAB Prices Long'!$B:$B,'All Prices combined'!$D427,'RAB Prices Long'!$E:$E,'All Prices combined'!$G427)))),2)</f>
        <v>39.9</v>
      </c>
      <c r="BK427" s="2">
        <f>ROUND(IF($B427="Annuity",SUMIFS('Annuity Prices'!BN:BN,'Annuity Prices'!$B:$B,$D427,'Annuity Prices'!$E:$E,$G427),IF($B427="RAB Short",SUMIFS('RAB Prices Short'!BN:BN,'RAB Prices Short'!$B:$B,'All Prices combined'!$D427,'RAB Prices Short'!$E:$E,'All Prices combined'!$G427),IF($B427="RAB Long",SUMIFS('RAB Prices Long'!BN:BN,'RAB Prices Long'!$B:$B,'All Prices combined'!$D427,'RAB Prices Long'!$E:$E,'All Prices combined'!$G427)))),2)</f>
        <v>40.89</v>
      </c>
      <c r="BL427" s="2">
        <f>ROUND(IF($B427="Annuity",SUMIFS('Annuity Prices'!BO:BO,'Annuity Prices'!$B:$B,$D427,'Annuity Prices'!$E:$E,$G427),IF($B427="RAB Short",SUMIFS('RAB Prices Short'!BO:BO,'RAB Prices Short'!$B:$B,'All Prices combined'!$D427,'RAB Prices Short'!$E:$E,'All Prices combined'!$G427),IF($B427="RAB Long",SUMIFS('RAB Prices Long'!BO:BO,'RAB Prices Long'!$B:$B,'All Prices combined'!$D427,'RAB Prices Long'!$E:$E,'All Prices combined'!$G427)))),2)</f>
        <v>41.92</v>
      </c>
      <c r="BM427" s="2">
        <f>ROUND(IF($B427="Annuity",SUMIFS('Annuity Prices'!BP:BP,'Annuity Prices'!$B:$B,$D427,'Annuity Prices'!$E:$E,$G427),IF($B427="RAB Short",SUMIFS('RAB Prices Short'!BP:BP,'RAB Prices Short'!$B:$B,'All Prices combined'!$D427,'RAB Prices Short'!$E:$E,'All Prices combined'!$G427),IF($B427="RAB Long",SUMIFS('RAB Prices Long'!BP:BP,'RAB Prices Long'!$B:$B,'All Prices combined'!$D427,'RAB Prices Long'!$E:$E,'All Prices combined'!$G427)))),2)</f>
        <v>42.96</v>
      </c>
      <c r="BN427" s="2">
        <f>ROUND(IF($B427="Annuity",SUMIFS('Annuity Prices'!BQ:BQ,'Annuity Prices'!$B:$B,$D427,'Annuity Prices'!$E:$E,$G427),IF($B427="RAB Short",SUMIFS('RAB Prices Short'!BQ:BQ,'RAB Prices Short'!$B:$B,'All Prices combined'!$D427,'RAB Prices Short'!$E:$E,'All Prices combined'!$G427),IF($B427="RAB Long",SUMIFS('RAB Prices Long'!BQ:BQ,'RAB Prices Long'!$B:$B,'All Prices combined'!$D427,'RAB Prices Long'!$E:$E,'All Prices combined'!$G427)))),2)</f>
        <v>44.7</v>
      </c>
      <c r="BO427" s="2">
        <f>ROUND(IF($B427="Annuity",SUMIFS('Annuity Prices'!BR:BR,'Annuity Prices'!$B:$B,$D427,'Annuity Prices'!$E:$E,$G427),IF($B427="RAB Short",SUMIFS('RAB Prices Short'!BR:BR,'RAB Prices Short'!$B:$B,'All Prices combined'!$D427,'RAB Prices Short'!$E:$E,'All Prices combined'!$G427),IF($B427="RAB Long",SUMIFS('RAB Prices Long'!BR:BR,'RAB Prices Long'!$B:$B,'All Prices combined'!$D427,'RAB Prices Long'!$E:$E,'All Prices combined'!$G427)))),2)</f>
        <v>45.82</v>
      </c>
      <c r="BP427" s="2">
        <f>ROUND(IF($B427="Annuity",SUMIFS('Annuity Prices'!BS:BS,'Annuity Prices'!$B:$B,$D427,'Annuity Prices'!$E:$E,$G427),IF($B427="RAB Short",SUMIFS('RAB Prices Short'!BS:BS,'RAB Prices Short'!$B:$B,'All Prices combined'!$D427,'RAB Prices Short'!$E:$E,'All Prices combined'!$G427),IF($B427="RAB Long",SUMIFS('RAB Prices Long'!BS:BS,'RAB Prices Long'!$B:$B,'All Prices combined'!$D427,'RAB Prices Long'!$E:$E,'All Prices combined'!$G427)))),2)</f>
        <v>46.96</v>
      </c>
      <c r="BQ427" s="2">
        <f>ROUND(IF($B427="Annuity",SUMIFS('Annuity Prices'!BT:BT,'Annuity Prices'!$B:$B,$D427,'Annuity Prices'!$E:$E,$G427),IF($B427="RAB Short",SUMIFS('RAB Prices Short'!BT:BT,'RAB Prices Short'!$B:$B,'All Prices combined'!$D427,'RAB Prices Short'!$E:$E,'All Prices combined'!$G427),IF($B427="RAB Long",SUMIFS('RAB Prices Long'!BT:BT,'RAB Prices Long'!$B:$B,'All Prices combined'!$D427,'RAB Prices Long'!$E:$E,'All Prices combined'!$G427)))),2)</f>
        <v>48.14</v>
      </c>
      <c r="BR427" s="2">
        <f>ROUND(IF($B427="Annuity",SUMIFS('Annuity Prices'!BU:BU,'Annuity Prices'!$B:$B,$D427,'Annuity Prices'!$E:$E,$G427),IF($B427="RAB Short",SUMIFS('RAB Prices Short'!BU:BU,'RAB Prices Short'!$B:$B,'All Prices combined'!$D427,'RAB Prices Short'!$E:$E,'All Prices combined'!$G427),IF($B427="RAB Long",SUMIFS('RAB Prices Long'!BU:BU,'RAB Prices Long'!$B:$B,'All Prices combined'!$D427,'RAB Prices Long'!$E:$E,'All Prices combined'!$G427)))),2)</f>
        <v>45.25</v>
      </c>
      <c r="BS427" s="2">
        <f>ROUND(IF($B427="Annuity",SUMIFS('Annuity Prices'!BV:BV,'Annuity Prices'!$B:$B,$D427,'Annuity Prices'!$E:$E,$G427),IF($B427="RAB Short",SUMIFS('RAB Prices Short'!BV:BV,'RAB Prices Short'!$B:$B,'All Prices combined'!$D427,'RAB Prices Short'!$E:$E,'All Prices combined'!$G427),IF($B427="RAB Long",SUMIFS('RAB Prices Long'!BV:BV,'RAB Prices Long'!$B:$B,'All Prices combined'!$D427,'RAB Prices Long'!$E:$E,'All Prices combined'!$G427)))),2)</f>
        <v>46.38</v>
      </c>
      <c r="BT427" s="2">
        <f>ROUND(IF($B427="Annuity",SUMIFS('Annuity Prices'!BW:BW,'Annuity Prices'!$B:$B,$D427,'Annuity Prices'!$E:$E,$G427),IF($B427="RAB Short",SUMIFS('RAB Prices Short'!BW:BW,'RAB Prices Short'!$B:$B,'All Prices combined'!$D427,'RAB Prices Short'!$E:$E,'All Prices combined'!$G427),IF($B427="RAB Long",SUMIFS('RAB Prices Long'!BW:BW,'RAB Prices Long'!$B:$B,'All Prices combined'!$D427,'RAB Prices Long'!$E:$E,'All Prices combined'!$G427)))),2)</f>
        <v>47.54</v>
      </c>
      <c r="BU427" s="2">
        <f>ROUND(IF($B427="Annuity",SUMIFS('Annuity Prices'!BX:BX,'Annuity Prices'!$B:$B,$D427,'Annuity Prices'!$E:$E,$G427),IF($B427="RAB Short",SUMIFS('RAB Prices Short'!BX:BX,'RAB Prices Short'!$B:$B,'All Prices combined'!$D427,'RAB Prices Short'!$E:$E,'All Prices combined'!$G427),IF($B427="RAB Long",SUMIFS('RAB Prices Long'!BX:BX,'RAB Prices Long'!$B:$B,'All Prices combined'!$D427,'RAB Prices Long'!$E:$E,'All Prices combined'!$G427)))),2)</f>
        <v>48.73</v>
      </c>
    </row>
    <row r="428" spans="2:73" x14ac:dyDescent="0.25">
      <c r="B428" t="s">
        <v>45</v>
      </c>
      <c r="C428">
        <v>9</v>
      </c>
      <c r="D428" t="s">
        <v>153</v>
      </c>
      <c r="E428" t="s">
        <v>148</v>
      </c>
      <c r="F428">
        <v>9</v>
      </c>
      <c r="G428" t="s">
        <v>40</v>
      </c>
      <c r="I428" s="2">
        <f>ROUND(IF($B428="Annuity",SUMIFS('Annuity Prices'!L:L,'Annuity Prices'!$B:$B,$D428,'Annuity Prices'!$E:$E,$G428),IF($B428="RAB Short",SUMIFS('RAB Prices Short'!L:L,'RAB Prices Short'!$B:$B,'All Prices combined'!$D428,'RAB Prices Short'!$E:$E,'All Prices combined'!$G428),IF($B428="RAB Long",SUMIFS('RAB Prices Long'!L:L,'RAB Prices Long'!$B:$B,'All Prices combined'!$D428,'RAB Prices Long'!$E:$E,'All Prices combined'!$G428)))),2)</f>
        <v>0</v>
      </c>
      <c r="J428" s="2">
        <f>ROUND(IF($B428="Annuity",SUMIFS('Annuity Prices'!M:M,'Annuity Prices'!$B:$B,$D428,'Annuity Prices'!$E:$E,$G428),IF($B428="RAB Short",SUMIFS('RAB Prices Short'!M:M,'RAB Prices Short'!$B:$B,'All Prices combined'!$D428,'RAB Prices Short'!$E:$E,'All Prices combined'!$G428),IF($B428="RAB Long",SUMIFS('RAB Prices Long'!M:M,'RAB Prices Long'!$B:$B,'All Prices combined'!$D428,'RAB Prices Long'!$E:$E,'All Prices combined'!$G428)))),2)</f>
        <v>0</v>
      </c>
      <c r="K428" s="2">
        <f>ROUND(IF($B428="Annuity",SUMIFS('Annuity Prices'!N:N,'Annuity Prices'!$B:$B,$D428,'Annuity Prices'!$E:$E,$G428),IF($B428="RAB Short",SUMIFS('RAB Prices Short'!N:N,'RAB Prices Short'!$B:$B,'All Prices combined'!$D428,'RAB Prices Short'!$E:$E,'All Prices combined'!$G428),IF($B428="RAB Long",SUMIFS('RAB Prices Long'!N:N,'RAB Prices Long'!$B:$B,'All Prices combined'!$D428,'RAB Prices Long'!$E:$E,'All Prices combined'!$G428)))),2)</f>
        <v>2.06</v>
      </c>
      <c r="L428" s="2">
        <f>ROUND(IF($B428="Annuity",SUMIFS('Annuity Prices'!O:O,'Annuity Prices'!$B:$B,$D428,'Annuity Prices'!$E:$E,$G428),IF($B428="RAB Short",SUMIFS('RAB Prices Short'!O:O,'RAB Prices Short'!$B:$B,'All Prices combined'!$D428,'RAB Prices Short'!$E:$E,'All Prices combined'!$G428),IF($B428="RAB Long",SUMIFS('RAB Prices Long'!O:O,'RAB Prices Long'!$B:$B,'All Prices combined'!$D428,'RAB Prices Long'!$E:$E,'All Prices combined'!$G428)))),2)</f>
        <v>2.12</v>
      </c>
      <c r="M428" s="2">
        <f>ROUND(IF($B428="Annuity",SUMIFS('Annuity Prices'!P:P,'Annuity Prices'!$B:$B,$D428,'Annuity Prices'!$E:$E,$G428),IF($B428="RAB Short",SUMIFS('RAB Prices Short'!P:P,'RAB Prices Short'!$B:$B,'All Prices combined'!$D428,'RAB Prices Short'!$E:$E,'All Prices combined'!$G428),IF($B428="RAB Long",SUMIFS('RAB Prices Long'!P:P,'RAB Prices Long'!$B:$B,'All Prices combined'!$D428,'RAB Prices Long'!$E:$E,'All Prices combined'!$G428)))),2)</f>
        <v>2.16</v>
      </c>
      <c r="N428" s="2">
        <f>ROUND(IF($B428="Annuity",SUMIFS('Annuity Prices'!Q:Q,'Annuity Prices'!$B:$B,$D428,'Annuity Prices'!$E:$E,$G428),IF($B428="RAB Short",SUMIFS('RAB Prices Short'!Q:Q,'RAB Prices Short'!$B:$B,'All Prices combined'!$D428,'RAB Prices Short'!$E:$E,'All Prices combined'!$G428),IF($B428="RAB Long",SUMIFS('RAB Prices Long'!Q:Q,'RAB Prices Long'!$B:$B,'All Prices combined'!$D428,'RAB Prices Long'!$E:$E,'All Prices combined'!$G428)))),2)</f>
        <v>2.2200000000000002</v>
      </c>
      <c r="O428" s="2">
        <f>ROUND(IF($B428="Annuity",SUMIFS('Annuity Prices'!R:R,'Annuity Prices'!$B:$B,$D428,'Annuity Prices'!$E:$E,$G428),IF($B428="RAB Short",SUMIFS('RAB Prices Short'!R:R,'RAB Prices Short'!$B:$B,'All Prices combined'!$D428,'RAB Prices Short'!$E:$E,'All Prices combined'!$G428),IF($B428="RAB Long",SUMIFS('RAB Prices Long'!R:R,'RAB Prices Long'!$B:$B,'All Prices combined'!$D428,'RAB Prices Long'!$E:$E,'All Prices combined'!$G428)))),2)</f>
        <v>2.27</v>
      </c>
      <c r="P428" s="2">
        <f>ROUND(IF($B428="Annuity",SUMIFS('Annuity Prices'!S:S,'Annuity Prices'!$B:$B,$D428,'Annuity Prices'!$E:$E,$G428),IF($B428="RAB Short",SUMIFS('RAB Prices Short'!S:S,'RAB Prices Short'!$B:$B,'All Prices combined'!$D428,'RAB Prices Short'!$E:$E,'All Prices combined'!$G428),IF($B428="RAB Long",SUMIFS('RAB Prices Long'!S:S,'RAB Prices Long'!$B:$B,'All Prices combined'!$D428,'RAB Prices Long'!$E:$E,'All Prices combined'!$G428)))),2)</f>
        <v>2.33</v>
      </c>
      <c r="Q428" s="2">
        <f>ROUND(IF($B428="Annuity",SUMIFS('Annuity Prices'!T:T,'Annuity Prices'!$B:$B,$D428,'Annuity Prices'!$E:$E,$G428),IF($B428="RAB Short",SUMIFS('RAB Prices Short'!T:T,'RAB Prices Short'!$B:$B,'All Prices combined'!$D428,'RAB Prices Short'!$E:$E,'All Prices combined'!$G428),IF($B428="RAB Long",SUMIFS('RAB Prices Long'!T:T,'RAB Prices Long'!$B:$B,'All Prices combined'!$D428,'RAB Prices Long'!$E:$E,'All Prices combined'!$G428)))),2)</f>
        <v>2.37</v>
      </c>
      <c r="R428" s="2">
        <f>ROUND(IF($B428="Annuity",SUMIFS('Annuity Prices'!U:U,'Annuity Prices'!$B:$B,$D428,'Annuity Prices'!$E:$E,$G428),IF($B428="RAB Short",SUMIFS('RAB Prices Short'!U:U,'RAB Prices Short'!$B:$B,'All Prices combined'!$D428,'RAB Prices Short'!$E:$E,'All Prices combined'!$G428),IF($B428="RAB Long",SUMIFS('RAB Prices Long'!U:U,'RAB Prices Long'!$B:$B,'All Prices combined'!$D428,'RAB Prices Long'!$E:$E,'All Prices combined'!$G428)))),2)</f>
        <v>2.4300000000000002</v>
      </c>
      <c r="S428" s="2">
        <f>ROUND(IF($B428="Annuity",SUMIFS('Annuity Prices'!V:V,'Annuity Prices'!$B:$B,$D428,'Annuity Prices'!$E:$E,$G428),IF($B428="RAB Short",SUMIFS('RAB Prices Short'!V:V,'RAB Prices Short'!$B:$B,'All Prices combined'!$D428,'RAB Prices Short'!$E:$E,'All Prices combined'!$G428),IF($B428="RAB Long",SUMIFS('RAB Prices Long'!V:V,'RAB Prices Long'!$B:$B,'All Prices combined'!$D428,'RAB Prices Long'!$E:$E,'All Prices combined'!$G428)))),2)</f>
        <v>2.5</v>
      </c>
      <c r="T428" s="2">
        <f>ROUND(IF($B428="Annuity",SUMIFS('Annuity Prices'!W:W,'Annuity Prices'!$B:$B,$D428,'Annuity Prices'!$E:$E,$G428),IF($B428="RAB Short",SUMIFS('RAB Prices Short'!W:W,'RAB Prices Short'!$B:$B,'All Prices combined'!$D428,'RAB Prices Short'!$E:$E,'All Prices combined'!$G428),IF($B428="RAB Long",SUMIFS('RAB Prices Long'!W:W,'RAB Prices Long'!$B:$B,'All Prices combined'!$D428,'RAB Prices Long'!$E:$E,'All Prices combined'!$G428)))),2)</f>
        <v>2.56</v>
      </c>
      <c r="U428" s="2">
        <f>ROUND(IF($B428="Annuity",SUMIFS('Annuity Prices'!X:X,'Annuity Prices'!$B:$B,$D428,'Annuity Prices'!$E:$E,$G428),IF($B428="RAB Short",SUMIFS('RAB Prices Short'!X:X,'RAB Prices Short'!$B:$B,'All Prices combined'!$D428,'RAB Prices Short'!$E:$E,'All Prices combined'!$G428),IF($B428="RAB Long",SUMIFS('RAB Prices Long'!X:X,'RAB Prices Long'!$B:$B,'All Prices combined'!$D428,'RAB Prices Long'!$E:$E,'All Prices combined'!$G428)))),2)</f>
        <v>2.61</v>
      </c>
      <c r="V428" s="2">
        <f>ROUND(IF($B428="Annuity",SUMIFS('Annuity Prices'!Y:Y,'Annuity Prices'!$B:$B,$D428,'Annuity Prices'!$E:$E,$G428),IF($B428="RAB Short",SUMIFS('RAB Prices Short'!Y:Y,'RAB Prices Short'!$B:$B,'All Prices combined'!$D428,'RAB Prices Short'!$E:$E,'All Prices combined'!$G428),IF($B428="RAB Long",SUMIFS('RAB Prices Long'!Y:Y,'RAB Prices Long'!$B:$B,'All Prices combined'!$D428,'RAB Prices Long'!$E:$E,'All Prices combined'!$G428)))),2)</f>
        <v>2.67</v>
      </c>
      <c r="W428" s="2">
        <f>ROUND(IF($B428="Annuity",SUMIFS('Annuity Prices'!Z:Z,'Annuity Prices'!$B:$B,$D428,'Annuity Prices'!$E:$E,$G428),IF($B428="RAB Short",SUMIFS('RAB Prices Short'!Z:Z,'RAB Prices Short'!$B:$B,'All Prices combined'!$D428,'RAB Prices Short'!$E:$E,'All Prices combined'!$G428),IF($B428="RAB Long",SUMIFS('RAB Prices Long'!Z:Z,'RAB Prices Long'!$B:$B,'All Prices combined'!$D428,'RAB Prices Long'!$E:$E,'All Prices combined'!$G428)))),2)</f>
        <v>2.74</v>
      </c>
      <c r="X428" s="2">
        <f>ROUND(IF($B428="Annuity",SUMIFS('Annuity Prices'!AA:AA,'Annuity Prices'!$B:$B,$D428,'Annuity Prices'!$E:$E,$G428),IF($B428="RAB Short",SUMIFS('RAB Prices Short'!AA:AA,'RAB Prices Short'!$B:$B,'All Prices combined'!$D428,'RAB Prices Short'!$E:$E,'All Prices combined'!$G428),IF($B428="RAB Long",SUMIFS('RAB Prices Long'!AA:AA,'RAB Prices Long'!$B:$B,'All Prices combined'!$D428,'RAB Prices Long'!$E:$E,'All Prices combined'!$G428)))),2)</f>
        <v>2.81</v>
      </c>
      <c r="Y428" s="2">
        <f>ROUND(IF($B428="Annuity",SUMIFS('Annuity Prices'!AB:AB,'Annuity Prices'!$B:$B,$D428,'Annuity Prices'!$E:$E,$G428),IF($B428="RAB Short",SUMIFS('RAB Prices Short'!AB:AB,'RAB Prices Short'!$B:$B,'All Prices combined'!$D428,'RAB Prices Short'!$E:$E,'All Prices combined'!$G428),IF($B428="RAB Long",SUMIFS('RAB Prices Long'!AB:AB,'RAB Prices Long'!$B:$B,'All Prices combined'!$D428,'RAB Prices Long'!$E:$E,'All Prices combined'!$G428)))),2)</f>
        <v>2.86</v>
      </c>
      <c r="Z428" s="2">
        <f>ROUND(IF($B428="Annuity",SUMIFS('Annuity Prices'!AC:AC,'Annuity Prices'!$B:$B,$D428,'Annuity Prices'!$E:$E,$G428),IF($B428="RAB Short",SUMIFS('RAB Prices Short'!AC:AC,'RAB Prices Short'!$B:$B,'All Prices combined'!$D428,'RAB Prices Short'!$E:$E,'All Prices combined'!$G428),IF($B428="RAB Long",SUMIFS('RAB Prices Long'!AC:AC,'RAB Prices Long'!$B:$B,'All Prices combined'!$D428,'RAB Prices Long'!$E:$E,'All Prices combined'!$G428)))),2)</f>
        <v>2.94</v>
      </c>
      <c r="AA428" s="2">
        <f>ROUND(IF($B428="Annuity",SUMIFS('Annuity Prices'!AD:AD,'Annuity Prices'!$B:$B,$D428,'Annuity Prices'!$E:$E,$G428),IF($B428="RAB Short",SUMIFS('RAB Prices Short'!AD:AD,'RAB Prices Short'!$B:$B,'All Prices combined'!$D428,'RAB Prices Short'!$E:$E,'All Prices combined'!$G428),IF($B428="RAB Long",SUMIFS('RAB Prices Long'!AD:AD,'RAB Prices Long'!$B:$B,'All Prices combined'!$D428,'RAB Prices Long'!$E:$E,'All Prices combined'!$G428)))),2)</f>
        <v>3.01</v>
      </c>
      <c r="AB428" s="2">
        <f>ROUND(IF($B428="Annuity",SUMIFS('Annuity Prices'!AE:AE,'Annuity Prices'!$B:$B,$D428,'Annuity Prices'!$E:$E,$G428),IF($B428="RAB Short",SUMIFS('RAB Prices Short'!AE:AE,'RAB Prices Short'!$B:$B,'All Prices combined'!$D428,'RAB Prices Short'!$E:$E,'All Prices combined'!$G428),IF($B428="RAB Long",SUMIFS('RAB Prices Long'!AE:AE,'RAB Prices Long'!$B:$B,'All Prices combined'!$D428,'RAB Prices Long'!$E:$E,'All Prices combined'!$G428)))),2)</f>
        <v>3.08</v>
      </c>
      <c r="AC428" s="2">
        <f>ROUND(IF($B428="Annuity",SUMIFS('Annuity Prices'!AF:AF,'Annuity Prices'!$B:$B,$D428,'Annuity Prices'!$E:$E,$G428),IF($B428="RAB Short",SUMIFS('RAB Prices Short'!AF:AF,'RAB Prices Short'!$B:$B,'All Prices combined'!$D428,'RAB Prices Short'!$E:$E,'All Prices combined'!$G428),IF($B428="RAB Long",SUMIFS('RAB Prices Long'!AF:AF,'RAB Prices Long'!$B:$B,'All Prices combined'!$D428,'RAB Prices Long'!$E:$E,'All Prices combined'!$G428)))),2)</f>
        <v>3.15</v>
      </c>
      <c r="AD428" s="2">
        <f>ROUND(IF($B428="Annuity",SUMIFS('Annuity Prices'!AG:AG,'Annuity Prices'!$B:$B,$D428,'Annuity Prices'!$E:$E,$G428),IF($B428="RAB Short",SUMIFS('RAB Prices Short'!AG:AG,'RAB Prices Short'!$B:$B,'All Prices combined'!$D428,'RAB Prices Short'!$E:$E,'All Prices combined'!$G428),IF($B428="RAB Long",SUMIFS('RAB Prices Long'!AG:AG,'RAB Prices Long'!$B:$B,'All Prices combined'!$D428,'RAB Prices Long'!$E:$E,'All Prices combined'!$G428)))),2)</f>
        <v>3.22</v>
      </c>
      <c r="AE428" s="2">
        <f>ROUND(IF($B428="Annuity",SUMIFS('Annuity Prices'!AH:AH,'Annuity Prices'!$B:$B,$D428,'Annuity Prices'!$E:$E,$G428),IF($B428="RAB Short",SUMIFS('RAB Prices Short'!AH:AH,'RAB Prices Short'!$B:$B,'All Prices combined'!$D428,'RAB Prices Short'!$E:$E,'All Prices combined'!$G428),IF($B428="RAB Long",SUMIFS('RAB Prices Long'!AH:AH,'RAB Prices Long'!$B:$B,'All Prices combined'!$D428,'RAB Prices Long'!$E:$E,'All Prices combined'!$G428)))),2)</f>
        <v>3.31</v>
      </c>
      <c r="AF428" s="2">
        <f>ROUND(IF($B428="Annuity",SUMIFS('Annuity Prices'!AI:AI,'Annuity Prices'!$B:$B,$D428,'Annuity Prices'!$E:$E,$G428),IF($B428="RAB Short",SUMIFS('RAB Prices Short'!AI:AI,'RAB Prices Short'!$B:$B,'All Prices combined'!$D428,'RAB Prices Short'!$E:$E,'All Prices combined'!$G428),IF($B428="RAB Long",SUMIFS('RAB Prices Long'!AI:AI,'RAB Prices Long'!$B:$B,'All Prices combined'!$D428,'RAB Prices Long'!$E:$E,'All Prices combined'!$G428)))),2)</f>
        <v>3.39</v>
      </c>
      <c r="AG428" s="2">
        <f>ROUND(IF($B428="Annuity",SUMIFS('Annuity Prices'!AJ:AJ,'Annuity Prices'!$B:$B,$D428,'Annuity Prices'!$E:$E,$G428),IF($B428="RAB Short",SUMIFS('RAB Prices Short'!AJ:AJ,'RAB Prices Short'!$B:$B,'All Prices combined'!$D428,'RAB Prices Short'!$E:$E,'All Prices combined'!$G428),IF($B428="RAB Long",SUMIFS('RAB Prices Long'!AJ:AJ,'RAB Prices Long'!$B:$B,'All Prices combined'!$D428,'RAB Prices Long'!$E:$E,'All Prices combined'!$G428)))),2)</f>
        <v>3.46</v>
      </c>
      <c r="AH428" s="2">
        <f>ROUND(IF($B428="Annuity",SUMIFS('Annuity Prices'!AK:AK,'Annuity Prices'!$B:$B,$D428,'Annuity Prices'!$E:$E,$G428),IF($B428="RAB Short",SUMIFS('RAB Prices Short'!AK:AK,'RAB Prices Short'!$B:$B,'All Prices combined'!$D428,'RAB Prices Short'!$E:$E,'All Prices combined'!$G428),IF($B428="RAB Long",SUMIFS('RAB Prices Long'!AK:AK,'RAB Prices Long'!$B:$B,'All Prices combined'!$D428,'RAB Prices Long'!$E:$E,'All Prices combined'!$G428)))),2)</f>
        <v>3.54</v>
      </c>
      <c r="AI428" s="2">
        <f>ROUND(IF($B428="Annuity",SUMIFS('Annuity Prices'!AL:AL,'Annuity Prices'!$B:$B,$D428,'Annuity Prices'!$E:$E,$G428),IF($B428="RAB Short",SUMIFS('RAB Prices Short'!AL:AL,'RAB Prices Short'!$B:$B,'All Prices combined'!$D428,'RAB Prices Short'!$E:$E,'All Prices combined'!$G428),IF($B428="RAB Long",SUMIFS('RAB Prices Long'!AL:AL,'RAB Prices Long'!$B:$B,'All Prices combined'!$D428,'RAB Prices Long'!$E:$E,'All Prices combined'!$G428)))),2)</f>
        <v>3.63</v>
      </c>
      <c r="AJ428" s="2">
        <f>ROUND(IF($B428="Annuity",SUMIFS('Annuity Prices'!AM:AM,'Annuity Prices'!$B:$B,$D428,'Annuity Prices'!$E:$E,$G428),IF($B428="RAB Short",SUMIFS('RAB Prices Short'!AM:AM,'RAB Prices Short'!$B:$B,'All Prices combined'!$D428,'RAB Prices Short'!$E:$E,'All Prices combined'!$G428),IF($B428="RAB Long",SUMIFS('RAB Prices Long'!AM:AM,'RAB Prices Long'!$B:$B,'All Prices combined'!$D428,'RAB Prices Long'!$E:$E,'All Prices combined'!$G428)))),2)</f>
        <v>3.72</v>
      </c>
      <c r="AK428" s="2">
        <f>ROUND(IF($B428="Annuity",SUMIFS('Annuity Prices'!AN:AN,'Annuity Prices'!$B:$B,$D428,'Annuity Prices'!$E:$E,$G428),IF($B428="RAB Short",SUMIFS('RAB Prices Short'!AN:AN,'RAB Prices Short'!$B:$B,'All Prices combined'!$D428,'RAB Prices Short'!$E:$E,'All Prices combined'!$G428),IF($B428="RAB Long",SUMIFS('RAB Prices Long'!AN:AN,'RAB Prices Long'!$B:$B,'All Prices combined'!$D428,'RAB Prices Long'!$E:$E,'All Prices combined'!$G428)))),2)</f>
        <v>3.79</v>
      </c>
      <c r="AL428" s="2">
        <f>ROUND(IF($B428="Annuity",SUMIFS('Annuity Prices'!AO:AO,'Annuity Prices'!$B:$B,$D428,'Annuity Prices'!$E:$E,$G428),IF($B428="RAB Short",SUMIFS('RAB Prices Short'!AO:AO,'RAB Prices Short'!$B:$B,'All Prices combined'!$D428,'RAB Prices Short'!$E:$E,'All Prices combined'!$G428),IF($B428="RAB Long",SUMIFS('RAB Prices Long'!AO:AO,'RAB Prices Long'!$B:$B,'All Prices combined'!$D428,'RAB Prices Long'!$E:$E,'All Prices combined'!$G428)))),2)</f>
        <v>3.89</v>
      </c>
      <c r="AM428" s="2">
        <f>ROUND(IF($B428="Annuity",SUMIFS('Annuity Prices'!AP:AP,'Annuity Prices'!$B:$B,$D428,'Annuity Prices'!$E:$E,$G428),IF($B428="RAB Short",SUMIFS('RAB Prices Short'!AP:AP,'RAB Prices Short'!$B:$B,'All Prices combined'!$D428,'RAB Prices Short'!$E:$E,'All Prices combined'!$G428),IF($B428="RAB Long",SUMIFS('RAB Prices Long'!AP:AP,'RAB Prices Long'!$B:$B,'All Prices combined'!$D428,'RAB Prices Long'!$E:$E,'All Prices combined'!$G428)))),2)</f>
        <v>3.99</v>
      </c>
      <c r="AN428" s="2">
        <f>ROUND(IF($B428="Annuity",SUMIFS('Annuity Prices'!AQ:AQ,'Annuity Prices'!$B:$B,$D428,'Annuity Prices'!$E:$E,$G428),IF($B428="RAB Short",SUMIFS('RAB Prices Short'!AQ:AQ,'RAB Prices Short'!$B:$B,'All Prices combined'!$D428,'RAB Prices Short'!$E:$E,'All Prices combined'!$G428),IF($B428="RAB Long",SUMIFS('RAB Prices Long'!AQ:AQ,'RAB Prices Long'!$B:$B,'All Prices combined'!$D428,'RAB Prices Long'!$E:$E,'All Prices combined'!$G428)))),2)</f>
        <v>4.09</v>
      </c>
      <c r="AO428" s="2">
        <f>ROUND(IF($B428="Annuity",SUMIFS('Annuity Prices'!AR:AR,'Annuity Prices'!$B:$B,$D428,'Annuity Prices'!$E:$E,$G428),IF($B428="RAB Short",SUMIFS('RAB Prices Short'!AR:AR,'RAB Prices Short'!$B:$B,'All Prices combined'!$D428,'RAB Prices Short'!$E:$E,'All Prices combined'!$G428),IF($B428="RAB Long",SUMIFS('RAB Prices Long'!AR:AR,'RAB Prices Long'!$B:$B,'All Prices combined'!$D428,'RAB Prices Long'!$E:$E,'All Prices combined'!$G428)))),2)</f>
        <v>0</v>
      </c>
      <c r="AP428" s="2">
        <f>ROUND(IF($B428="Annuity",SUMIFS('Annuity Prices'!AS:AS,'Annuity Prices'!$B:$B,$D428,'Annuity Prices'!$E:$E,$G428),IF($B428="RAB Short",SUMIFS('RAB Prices Short'!AS:AS,'RAB Prices Short'!$B:$B,'All Prices combined'!$D428,'RAB Prices Short'!$E:$E,'All Prices combined'!$G428),IF($B428="RAB Long",SUMIFS('RAB Prices Long'!AS:AS,'RAB Prices Long'!$B:$B,'All Prices combined'!$D428,'RAB Prices Long'!$E:$E,'All Prices combined'!$G428)))),2)</f>
        <v>0</v>
      </c>
      <c r="AQ428" s="2">
        <f>ROUND(IF($B428="Annuity",SUMIFS('Annuity Prices'!AT:AT,'Annuity Prices'!$B:$B,$D428,'Annuity Prices'!$E:$E,$G428),IF($B428="RAB Short",SUMIFS('RAB Prices Short'!AT:AT,'RAB Prices Short'!$B:$B,'All Prices combined'!$D428,'RAB Prices Short'!$E:$E,'All Prices combined'!$G428),IF($B428="RAB Long",SUMIFS('RAB Prices Long'!AT:AT,'RAB Prices Long'!$B:$B,'All Prices combined'!$D428,'RAB Prices Long'!$E:$E,'All Prices combined'!$G428)))),2)</f>
        <v>2.0099999999999998</v>
      </c>
      <c r="AR428" s="2">
        <f>ROUND(IF($B428="Annuity",SUMIFS('Annuity Prices'!AU:AU,'Annuity Prices'!$B:$B,$D428,'Annuity Prices'!$E:$E,$G428),IF($B428="RAB Short",SUMIFS('RAB Prices Short'!AU:AU,'RAB Prices Short'!$B:$B,'All Prices combined'!$D428,'RAB Prices Short'!$E:$E,'All Prices combined'!$G428),IF($B428="RAB Long",SUMIFS('RAB Prices Long'!AU:AU,'RAB Prices Long'!$B:$B,'All Prices combined'!$D428,'RAB Prices Long'!$E:$E,'All Prices combined'!$G428)))),2)</f>
        <v>2.06</v>
      </c>
      <c r="AS428" s="2">
        <f>ROUND(IF($B428="Annuity",SUMIFS('Annuity Prices'!AV:AV,'Annuity Prices'!$B:$B,$D428,'Annuity Prices'!$E:$E,$G428),IF($B428="RAB Short",SUMIFS('RAB Prices Short'!AV:AV,'RAB Prices Short'!$B:$B,'All Prices combined'!$D428,'RAB Prices Short'!$E:$E,'All Prices combined'!$G428),IF($B428="RAB Long",SUMIFS('RAB Prices Long'!AV:AV,'RAB Prices Long'!$B:$B,'All Prices combined'!$D428,'RAB Prices Long'!$E:$E,'All Prices combined'!$G428)))),2)</f>
        <v>2.12</v>
      </c>
      <c r="AT428" s="2">
        <f>ROUND(IF($B428="Annuity",SUMIFS('Annuity Prices'!AW:AW,'Annuity Prices'!$B:$B,$D428,'Annuity Prices'!$E:$E,$G428),IF($B428="RAB Short",SUMIFS('RAB Prices Short'!AW:AW,'RAB Prices Short'!$B:$B,'All Prices combined'!$D428,'RAB Prices Short'!$E:$E,'All Prices combined'!$G428),IF($B428="RAB Long",SUMIFS('RAB Prices Long'!AW:AW,'RAB Prices Long'!$B:$B,'All Prices combined'!$D428,'RAB Prices Long'!$E:$E,'All Prices combined'!$G428)))),2)</f>
        <v>2.16</v>
      </c>
      <c r="AU428" s="2">
        <f>ROUND(IF($B428="Annuity",SUMIFS('Annuity Prices'!AX:AX,'Annuity Prices'!$B:$B,$D428,'Annuity Prices'!$E:$E,$G428),IF($B428="RAB Short",SUMIFS('RAB Prices Short'!AX:AX,'RAB Prices Short'!$B:$B,'All Prices combined'!$D428,'RAB Prices Short'!$E:$E,'All Prices combined'!$G428),IF($B428="RAB Long",SUMIFS('RAB Prices Long'!AX:AX,'RAB Prices Long'!$B:$B,'All Prices combined'!$D428,'RAB Prices Long'!$E:$E,'All Prices combined'!$G428)))),2)</f>
        <v>2.2200000000000002</v>
      </c>
      <c r="AV428" s="2">
        <f>ROUND(IF($B428="Annuity",SUMIFS('Annuity Prices'!AY:AY,'Annuity Prices'!$B:$B,$D428,'Annuity Prices'!$E:$E,$G428),IF($B428="RAB Short",SUMIFS('RAB Prices Short'!AY:AY,'RAB Prices Short'!$B:$B,'All Prices combined'!$D428,'RAB Prices Short'!$E:$E,'All Prices combined'!$G428),IF($B428="RAB Long",SUMIFS('RAB Prices Long'!AY:AY,'RAB Prices Long'!$B:$B,'All Prices combined'!$D428,'RAB Prices Long'!$E:$E,'All Prices combined'!$G428)))),2)</f>
        <v>2.27</v>
      </c>
      <c r="AW428" s="2">
        <f>ROUND(IF($B428="Annuity",SUMIFS('Annuity Prices'!AZ:AZ,'Annuity Prices'!$B:$B,$D428,'Annuity Prices'!$E:$E,$G428),IF($B428="RAB Short",SUMIFS('RAB Prices Short'!AZ:AZ,'RAB Prices Short'!$B:$B,'All Prices combined'!$D428,'RAB Prices Short'!$E:$E,'All Prices combined'!$G428),IF($B428="RAB Long",SUMIFS('RAB Prices Long'!AZ:AZ,'RAB Prices Long'!$B:$B,'All Prices combined'!$D428,'RAB Prices Long'!$E:$E,'All Prices combined'!$G428)))),2)</f>
        <v>2.33</v>
      </c>
      <c r="AX428" s="2">
        <f>ROUND(IF($B428="Annuity",SUMIFS('Annuity Prices'!BA:BA,'Annuity Prices'!$B:$B,$D428,'Annuity Prices'!$E:$E,$G428),IF($B428="RAB Short",SUMIFS('RAB Prices Short'!BA:BA,'RAB Prices Short'!$B:$B,'All Prices combined'!$D428,'RAB Prices Short'!$E:$E,'All Prices combined'!$G428),IF($B428="RAB Long",SUMIFS('RAB Prices Long'!BA:BA,'RAB Prices Long'!$B:$B,'All Prices combined'!$D428,'RAB Prices Long'!$E:$E,'All Prices combined'!$G428)))),2)</f>
        <v>2.37</v>
      </c>
      <c r="AY428" s="2">
        <f>ROUND(IF($B428="Annuity",SUMIFS('Annuity Prices'!BB:BB,'Annuity Prices'!$B:$B,$D428,'Annuity Prices'!$E:$E,$G428),IF($B428="RAB Short",SUMIFS('RAB Prices Short'!BB:BB,'RAB Prices Short'!$B:$B,'All Prices combined'!$D428,'RAB Prices Short'!$E:$E,'All Prices combined'!$G428),IF($B428="RAB Long",SUMIFS('RAB Prices Long'!BB:BB,'RAB Prices Long'!$B:$B,'All Prices combined'!$D428,'RAB Prices Long'!$E:$E,'All Prices combined'!$G428)))),2)</f>
        <v>2.4300000000000002</v>
      </c>
      <c r="AZ428" s="2">
        <f>ROUND(IF($B428="Annuity",SUMIFS('Annuity Prices'!BC:BC,'Annuity Prices'!$B:$B,$D428,'Annuity Prices'!$E:$E,$G428),IF($B428="RAB Short",SUMIFS('RAB Prices Short'!BC:BC,'RAB Prices Short'!$B:$B,'All Prices combined'!$D428,'RAB Prices Short'!$E:$E,'All Prices combined'!$G428),IF($B428="RAB Long",SUMIFS('RAB Prices Long'!BC:BC,'RAB Prices Long'!$B:$B,'All Prices combined'!$D428,'RAB Prices Long'!$E:$E,'All Prices combined'!$G428)))),2)</f>
        <v>2.5</v>
      </c>
      <c r="BA428" s="2">
        <f>ROUND(IF($B428="Annuity",SUMIFS('Annuity Prices'!BD:BD,'Annuity Prices'!$B:$B,$D428,'Annuity Prices'!$E:$E,$G428),IF($B428="RAB Short",SUMIFS('RAB Prices Short'!BD:BD,'RAB Prices Short'!$B:$B,'All Prices combined'!$D428,'RAB Prices Short'!$E:$E,'All Prices combined'!$G428),IF($B428="RAB Long",SUMIFS('RAB Prices Long'!BD:BD,'RAB Prices Long'!$B:$B,'All Prices combined'!$D428,'RAB Prices Long'!$E:$E,'All Prices combined'!$G428)))),2)</f>
        <v>2.56</v>
      </c>
      <c r="BB428" s="2">
        <f>ROUND(IF($B428="Annuity",SUMIFS('Annuity Prices'!BE:BE,'Annuity Prices'!$B:$B,$D428,'Annuity Prices'!$E:$E,$G428),IF($B428="RAB Short",SUMIFS('RAB Prices Short'!BE:BE,'RAB Prices Short'!$B:$B,'All Prices combined'!$D428,'RAB Prices Short'!$E:$E,'All Prices combined'!$G428),IF($B428="RAB Long",SUMIFS('RAB Prices Long'!BE:BE,'RAB Prices Long'!$B:$B,'All Prices combined'!$D428,'RAB Prices Long'!$E:$E,'All Prices combined'!$G428)))),2)</f>
        <v>2.61</v>
      </c>
      <c r="BC428" s="2">
        <f>ROUND(IF($B428="Annuity",SUMIFS('Annuity Prices'!BF:BF,'Annuity Prices'!$B:$B,$D428,'Annuity Prices'!$E:$E,$G428),IF($B428="RAB Short",SUMIFS('RAB Prices Short'!BF:BF,'RAB Prices Short'!$B:$B,'All Prices combined'!$D428,'RAB Prices Short'!$E:$E,'All Prices combined'!$G428),IF($B428="RAB Long",SUMIFS('RAB Prices Long'!BF:BF,'RAB Prices Long'!$B:$B,'All Prices combined'!$D428,'RAB Prices Long'!$E:$E,'All Prices combined'!$G428)))),2)</f>
        <v>2.67</v>
      </c>
      <c r="BD428" s="2">
        <f>ROUND(IF($B428="Annuity",SUMIFS('Annuity Prices'!BG:BG,'Annuity Prices'!$B:$B,$D428,'Annuity Prices'!$E:$E,$G428),IF($B428="RAB Short",SUMIFS('RAB Prices Short'!BG:BG,'RAB Prices Short'!$B:$B,'All Prices combined'!$D428,'RAB Prices Short'!$E:$E,'All Prices combined'!$G428),IF($B428="RAB Long",SUMIFS('RAB Prices Long'!BG:BG,'RAB Prices Long'!$B:$B,'All Prices combined'!$D428,'RAB Prices Long'!$E:$E,'All Prices combined'!$G428)))),2)</f>
        <v>2.74</v>
      </c>
      <c r="BE428" s="2">
        <f>ROUND(IF($B428="Annuity",SUMIFS('Annuity Prices'!BH:BH,'Annuity Prices'!$B:$B,$D428,'Annuity Prices'!$E:$E,$G428),IF($B428="RAB Short",SUMIFS('RAB Prices Short'!BH:BH,'RAB Prices Short'!$B:$B,'All Prices combined'!$D428,'RAB Prices Short'!$E:$E,'All Prices combined'!$G428),IF($B428="RAB Long",SUMIFS('RAB Prices Long'!BH:BH,'RAB Prices Long'!$B:$B,'All Prices combined'!$D428,'RAB Prices Long'!$E:$E,'All Prices combined'!$G428)))),2)</f>
        <v>2.81</v>
      </c>
      <c r="BF428" s="2">
        <f>ROUND(IF($B428="Annuity",SUMIFS('Annuity Prices'!BI:BI,'Annuity Prices'!$B:$B,$D428,'Annuity Prices'!$E:$E,$G428),IF($B428="RAB Short",SUMIFS('RAB Prices Short'!BI:BI,'RAB Prices Short'!$B:$B,'All Prices combined'!$D428,'RAB Prices Short'!$E:$E,'All Prices combined'!$G428),IF($B428="RAB Long",SUMIFS('RAB Prices Long'!BI:BI,'RAB Prices Long'!$B:$B,'All Prices combined'!$D428,'RAB Prices Long'!$E:$E,'All Prices combined'!$G428)))),2)</f>
        <v>2.86</v>
      </c>
      <c r="BG428" s="2">
        <f>ROUND(IF($B428="Annuity",SUMIFS('Annuity Prices'!BJ:BJ,'Annuity Prices'!$B:$B,$D428,'Annuity Prices'!$E:$E,$G428),IF($B428="RAB Short",SUMIFS('RAB Prices Short'!BJ:BJ,'RAB Prices Short'!$B:$B,'All Prices combined'!$D428,'RAB Prices Short'!$E:$E,'All Prices combined'!$G428),IF($B428="RAB Long",SUMIFS('RAB Prices Long'!BJ:BJ,'RAB Prices Long'!$B:$B,'All Prices combined'!$D428,'RAB Prices Long'!$E:$E,'All Prices combined'!$G428)))),2)</f>
        <v>2.94</v>
      </c>
      <c r="BH428" s="2">
        <f>ROUND(IF($B428="Annuity",SUMIFS('Annuity Prices'!BK:BK,'Annuity Prices'!$B:$B,$D428,'Annuity Prices'!$E:$E,$G428),IF($B428="RAB Short",SUMIFS('RAB Prices Short'!BK:BK,'RAB Prices Short'!$B:$B,'All Prices combined'!$D428,'RAB Prices Short'!$E:$E,'All Prices combined'!$G428),IF($B428="RAB Long",SUMIFS('RAB Prices Long'!BK:BK,'RAB Prices Long'!$B:$B,'All Prices combined'!$D428,'RAB Prices Long'!$E:$E,'All Prices combined'!$G428)))),2)</f>
        <v>3.01</v>
      </c>
      <c r="BI428" s="2">
        <f>ROUND(IF($B428="Annuity",SUMIFS('Annuity Prices'!BL:BL,'Annuity Prices'!$B:$B,$D428,'Annuity Prices'!$E:$E,$G428),IF($B428="RAB Short",SUMIFS('RAB Prices Short'!BL:BL,'RAB Prices Short'!$B:$B,'All Prices combined'!$D428,'RAB Prices Short'!$E:$E,'All Prices combined'!$G428),IF($B428="RAB Long",SUMIFS('RAB Prices Long'!BL:BL,'RAB Prices Long'!$B:$B,'All Prices combined'!$D428,'RAB Prices Long'!$E:$E,'All Prices combined'!$G428)))),2)</f>
        <v>3.08</v>
      </c>
      <c r="BJ428" s="2">
        <f>ROUND(IF($B428="Annuity",SUMIFS('Annuity Prices'!BM:BM,'Annuity Prices'!$B:$B,$D428,'Annuity Prices'!$E:$E,$G428),IF($B428="RAB Short",SUMIFS('RAB Prices Short'!BM:BM,'RAB Prices Short'!$B:$B,'All Prices combined'!$D428,'RAB Prices Short'!$E:$E,'All Prices combined'!$G428),IF($B428="RAB Long",SUMIFS('RAB Prices Long'!BM:BM,'RAB Prices Long'!$B:$B,'All Prices combined'!$D428,'RAB Prices Long'!$E:$E,'All Prices combined'!$G428)))),2)</f>
        <v>3.15</v>
      </c>
      <c r="BK428" s="2">
        <f>ROUND(IF($B428="Annuity",SUMIFS('Annuity Prices'!BN:BN,'Annuity Prices'!$B:$B,$D428,'Annuity Prices'!$E:$E,$G428),IF($B428="RAB Short",SUMIFS('RAB Prices Short'!BN:BN,'RAB Prices Short'!$B:$B,'All Prices combined'!$D428,'RAB Prices Short'!$E:$E,'All Prices combined'!$G428),IF($B428="RAB Long",SUMIFS('RAB Prices Long'!BN:BN,'RAB Prices Long'!$B:$B,'All Prices combined'!$D428,'RAB Prices Long'!$E:$E,'All Prices combined'!$G428)))),2)</f>
        <v>3.22</v>
      </c>
      <c r="BL428" s="2">
        <f>ROUND(IF($B428="Annuity",SUMIFS('Annuity Prices'!BO:BO,'Annuity Prices'!$B:$B,$D428,'Annuity Prices'!$E:$E,$G428),IF($B428="RAB Short",SUMIFS('RAB Prices Short'!BO:BO,'RAB Prices Short'!$B:$B,'All Prices combined'!$D428,'RAB Prices Short'!$E:$E,'All Prices combined'!$G428),IF($B428="RAB Long",SUMIFS('RAB Prices Long'!BO:BO,'RAB Prices Long'!$B:$B,'All Prices combined'!$D428,'RAB Prices Long'!$E:$E,'All Prices combined'!$G428)))),2)</f>
        <v>3.31</v>
      </c>
      <c r="BM428" s="2">
        <f>ROUND(IF($B428="Annuity",SUMIFS('Annuity Prices'!BP:BP,'Annuity Prices'!$B:$B,$D428,'Annuity Prices'!$E:$E,$G428),IF($B428="RAB Short",SUMIFS('RAB Prices Short'!BP:BP,'RAB Prices Short'!$B:$B,'All Prices combined'!$D428,'RAB Prices Short'!$E:$E,'All Prices combined'!$G428),IF($B428="RAB Long",SUMIFS('RAB Prices Long'!BP:BP,'RAB Prices Long'!$B:$B,'All Prices combined'!$D428,'RAB Prices Long'!$E:$E,'All Prices combined'!$G428)))),2)</f>
        <v>3.39</v>
      </c>
      <c r="BN428" s="2">
        <f>ROUND(IF($B428="Annuity",SUMIFS('Annuity Prices'!BQ:BQ,'Annuity Prices'!$B:$B,$D428,'Annuity Prices'!$E:$E,$G428),IF($B428="RAB Short",SUMIFS('RAB Prices Short'!BQ:BQ,'RAB Prices Short'!$B:$B,'All Prices combined'!$D428,'RAB Prices Short'!$E:$E,'All Prices combined'!$G428),IF($B428="RAB Long",SUMIFS('RAB Prices Long'!BQ:BQ,'RAB Prices Long'!$B:$B,'All Prices combined'!$D428,'RAB Prices Long'!$E:$E,'All Prices combined'!$G428)))),2)</f>
        <v>3.46</v>
      </c>
      <c r="BO428" s="2">
        <f>ROUND(IF($B428="Annuity",SUMIFS('Annuity Prices'!BR:BR,'Annuity Prices'!$B:$B,$D428,'Annuity Prices'!$E:$E,$G428),IF($B428="RAB Short",SUMIFS('RAB Prices Short'!BR:BR,'RAB Prices Short'!$B:$B,'All Prices combined'!$D428,'RAB Prices Short'!$E:$E,'All Prices combined'!$G428),IF($B428="RAB Long",SUMIFS('RAB Prices Long'!BR:BR,'RAB Prices Long'!$B:$B,'All Prices combined'!$D428,'RAB Prices Long'!$E:$E,'All Prices combined'!$G428)))),2)</f>
        <v>3.54</v>
      </c>
      <c r="BP428" s="2">
        <f>ROUND(IF($B428="Annuity",SUMIFS('Annuity Prices'!BS:BS,'Annuity Prices'!$B:$B,$D428,'Annuity Prices'!$E:$E,$G428),IF($B428="RAB Short",SUMIFS('RAB Prices Short'!BS:BS,'RAB Prices Short'!$B:$B,'All Prices combined'!$D428,'RAB Prices Short'!$E:$E,'All Prices combined'!$G428),IF($B428="RAB Long",SUMIFS('RAB Prices Long'!BS:BS,'RAB Prices Long'!$B:$B,'All Prices combined'!$D428,'RAB Prices Long'!$E:$E,'All Prices combined'!$G428)))),2)</f>
        <v>3.63</v>
      </c>
      <c r="BQ428" s="2">
        <f>ROUND(IF($B428="Annuity",SUMIFS('Annuity Prices'!BT:BT,'Annuity Prices'!$B:$B,$D428,'Annuity Prices'!$E:$E,$G428),IF($B428="RAB Short",SUMIFS('RAB Prices Short'!BT:BT,'RAB Prices Short'!$B:$B,'All Prices combined'!$D428,'RAB Prices Short'!$E:$E,'All Prices combined'!$G428),IF($B428="RAB Long",SUMIFS('RAB Prices Long'!BT:BT,'RAB Prices Long'!$B:$B,'All Prices combined'!$D428,'RAB Prices Long'!$E:$E,'All Prices combined'!$G428)))),2)</f>
        <v>3.72</v>
      </c>
      <c r="BR428" s="2">
        <f>ROUND(IF($B428="Annuity",SUMIFS('Annuity Prices'!BU:BU,'Annuity Prices'!$B:$B,$D428,'Annuity Prices'!$E:$E,$G428),IF($B428="RAB Short",SUMIFS('RAB Prices Short'!BU:BU,'RAB Prices Short'!$B:$B,'All Prices combined'!$D428,'RAB Prices Short'!$E:$E,'All Prices combined'!$G428),IF($B428="RAB Long",SUMIFS('RAB Prices Long'!BU:BU,'RAB Prices Long'!$B:$B,'All Prices combined'!$D428,'RAB Prices Long'!$E:$E,'All Prices combined'!$G428)))),2)</f>
        <v>3.79</v>
      </c>
      <c r="BS428" s="2">
        <f>ROUND(IF($B428="Annuity",SUMIFS('Annuity Prices'!BV:BV,'Annuity Prices'!$B:$B,$D428,'Annuity Prices'!$E:$E,$G428),IF($B428="RAB Short",SUMIFS('RAB Prices Short'!BV:BV,'RAB Prices Short'!$B:$B,'All Prices combined'!$D428,'RAB Prices Short'!$E:$E,'All Prices combined'!$G428),IF($B428="RAB Long",SUMIFS('RAB Prices Long'!BV:BV,'RAB Prices Long'!$B:$B,'All Prices combined'!$D428,'RAB Prices Long'!$E:$E,'All Prices combined'!$G428)))),2)</f>
        <v>3.89</v>
      </c>
      <c r="BT428" s="2">
        <f>ROUND(IF($B428="Annuity",SUMIFS('Annuity Prices'!BW:BW,'Annuity Prices'!$B:$B,$D428,'Annuity Prices'!$E:$E,$G428),IF($B428="RAB Short",SUMIFS('RAB Prices Short'!BW:BW,'RAB Prices Short'!$B:$B,'All Prices combined'!$D428,'RAB Prices Short'!$E:$E,'All Prices combined'!$G428),IF($B428="RAB Long",SUMIFS('RAB Prices Long'!BW:BW,'RAB Prices Long'!$B:$B,'All Prices combined'!$D428,'RAB Prices Long'!$E:$E,'All Prices combined'!$G428)))),2)</f>
        <v>3.99</v>
      </c>
      <c r="BU428" s="2">
        <f>ROUND(IF($B428="Annuity",SUMIFS('Annuity Prices'!BX:BX,'Annuity Prices'!$B:$B,$D428,'Annuity Prices'!$E:$E,$G428),IF($B428="RAB Short",SUMIFS('RAB Prices Short'!BX:BX,'RAB Prices Short'!$B:$B,'All Prices combined'!$D428,'RAB Prices Short'!$E:$E,'All Prices combined'!$G428),IF($B428="RAB Long",SUMIFS('RAB Prices Long'!BX:BX,'RAB Prices Long'!$B:$B,'All Prices combined'!$D428,'RAB Prices Long'!$E:$E,'All Prices combined'!$G428)))),2)</f>
        <v>4.09</v>
      </c>
    </row>
    <row r="429" spans="2:73" x14ac:dyDescent="0.25">
      <c r="B429" t="s">
        <v>45</v>
      </c>
      <c r="C429">
        <v>10</v>
      </c>
      <c r="E429" t="s">
        <v>154</v>
      </c>
      <c r="F429">
        <v>10</v>
      </c>
      <c r="G429" t="s">
        <v>155</v>
      </c>
      <c r="I429" s="2">
        <f>ROUND(IF($B429="Annuity",SUMIFS('Annuity Prices'!L:L,'Annuity Prices'!$B:$B,$D429,'Annuity Prices'!$E:$E,$G429),IF($B429="RAB Short",SUMIFS('RAB Prices Short'!L:L,'RAB Prices Short'!$B:$B,'All Prices combined'!$D429,'RAB Prices Short'!$E:$E,'All Prices combined'!$G429),IF($B429="RAB Long",SUMIFS('RAB Prices Long'!L:L,'RAB Prices Long'!$B:$B,'All Prices combined'!$D429,'RAB Prices Long'!$E:$E,'All Prices combined'!$G429)))),2)</f>
        <v>0</v>
      </c>
      <c r="J429" s="2">
        <f>ROUND(IF($B429="Annuity",SUMIFS('Annuity Prices'!M:M,'Annuity Prices'!$B:$B,$D429,'Annuity Prices'!$E:$E,$G429),IF($B429="RAB Short",SUMIFS('RAB Prices Short'!M:M,'RAB Prices Short'!$B:$B,'All Prices combined'!$D429,'RAB Prices Short'!$E:$E,'All Prices combined'!$G429),IF($B429="RAB Long",SUMIFS('RAB Prices Long'!M:M,'RAB Prices Long'!$B:$B,'All Prices combined'!$D429,'RAB Prices Long'!$E:$E,'All Prices combined'!$G429)))),2)</f>
        <v>0</v>
      </c>
      <c r="K429" s="2">
        <f>ROUND(IF($B429="Annuity",SUMIFS('Annuity Prices'!N:N,'Annuity Prices'!$B:$B,$D429,'Annuity Prices'!$E:$E,$G429),IF($B429="RAB Short",SUMIFS('RAB Prices Short'!N:N,'RAB Prices Short'!$B:$B,'All Prices combined'!$D429,'RAB Prices Short'!$E:$E,'All Prices combined'!$G429),IF($B429="RAB Long",SUMIFS('RAB Prices Long'!N:N,'RAB Prices Long'!$B:$B,'All Prices combined'!$D429,'RAB Prices Long'!$E:$E,'All Prices combined'!$G429)))),2)</f>
        <v>0</v>
      </c>
      <c r="L429" s="2">
        <f>ROUND(IF($B429="Annuity",SUMIFS('Annuity Prices'!O:O,'Annuity Prices'!$B:$B,$D429,'Annuity Prices'!$E:$E,$G429),IF($B429="RAB Short",SUMIFS('RAB Prices Short'!O:O,'RAB Prices Short'!$B:$B,'All Prices combined'!$D429,'RAB Prices Short'!$E:$E,'All Prices combined'!$G429),IF($B429="RAB Long",SUMIFS('RAB Prices Long'!O:O,'RAB Prices Long'!$B:$B,'All Prices combined'!$D429,'RAB Prices Long'!$E:$E,'All Prices combined'!$G429)))),2)</f>
        <v>0</v>
      </c>
      <c r="M429" s="2">
        <f>ROUND(IF($B429="Annuity",SUMIFS('Annuity Prices'!P:P,'Annuity Prices'!$B:$B,$D429,'Annuity Prices'!$E:$E,$G429),IF($B429="RAB Short",SUMIFS('RAB Prices Short'!P:P,'RAB Prices Short'!$B:$B,'All Prices combined'!$D429,'RAB Prices Short'!$E:$E,'All Prices combined'!$G429),IF($B429="RAB Long",SUMIFS('RAB Prices Long'!P:P,'RAB Prices Long'!$B:$B,'All Prices combined'!$D429,'RAB Prices Long'!$E:$E,'All Prices combined'!$G429)))),2)</f>
        <v>0</v>
      </c>
      <c r="N429" s="2">
        <f>ROUND(IF($B429="Annuity",SUMIFS('Annuity Prices'!Q:Q,'Annuity Prices'!$B:$B,$D429,'Annuity Prices'!$E:$E,$G429),IF($B429="RAB Short",SUMIFS('RAB Prices Short'!Q:Q,'RAB Prices Short'!$B:$B,'All Prices combined'!$D429,'RAB Prices Short'!$E:$E,'All Prices combined'!$G429),IF($B429="RAB Long",SUMIFS('RAB Prices Long'!Q:Q,'RAB Prices Long'!$B:$B,'All Prices combined'!$D429,'RAB Prices Long'!$E:$E,'All Prices combined'!$G429)))),2)</f>
        <v>0</v>
      </c>
      <c r="O429" s="2">
        <f>ROUND(IF($B429="Annuity",SUMIFS('Annuity Prices'!R:R,'Annuity Prices'!$B:$B,$D429,'Annuity Prices'!$E:$E,$G429),IF($B429="RAB Short",SUMIFS('RAB Prices Short'!R:R,'RAB Prices Short'!$B:$B,'All Prices combined'!$D429,'RAB Prices Short'!$E:$E,'All Prices combined'!$G429),IF($B429="RAB Long",SUMIFS('RAB Prices Long'!R:R,'RAB Prices Long'!$B:$B,'All Prices combined'!$D429,'RAB Prices Long'!$E:$E,'All Prices combined'!$G429)))),2)</f>
        <v>0</v>
      </c>
      <c r="P429" s="2">
        <f>ROUND(IF($B429="Annuity",SUMIFS('Annuity Prices'!S:S,'Annuity Prices'!$B:$B,$D429,'Annuity Prices'!$E:$E,$G429),IF($B429="RAB Short",SUMIFS('RAB Prices Short'!S:S,'RAB Prices Short'!$B:$B,'All Prices combined'!$D429,'RAB Prices Short'!$E:$E,'All Prices combined'!$G429),IF($B429="RAB Long",SUMIFS('RAB Prices Long'!S:S,'RAB Prices Long'!$B:$B,'All Prices combined'!$D429,'RAB Prices Long'!$E:$E,'All Prices combined'!$G429)))),2)</f>
        <v>0</v>
      </c>
      <c r="Q429" s="2">
        <f>ROUND(IF($B429="Annuity",SUMIFS('Annuity Prices'!T:T,'Annuity Prices'!$B:$B,$D429,'Annuity Prices'!$E:$E,$G429),IF($B429="RAB Short",SUMIFS('RAB Prices Short'!T:T,'RAB Prices Short'!$B:$B,'All Prices combined'!$D429,'RAB Prices Short'!$E:$E,'All Prices combined'!$G429),IF($B429="RAB Long",SUMIFS('RAB Prices Long'!T:T,'RAB Prices Long'!$B:$B,'All Prices combined'!$D429,'RAB Prices Long'!$E:$E,'All Prices combined'!$G429)))),2)</f>
        <v>0</v>
      </c>
      <c r="R429" s="2">
        <f>ROUND(IF($B429="Annuity",SUMIFS('Annuity Prices'!U:U,'Annuity Prices'!$B:$B,$D429,'Annuity Prices'!$E:$E,$G429),IF($B429="RAB Short",SUMIFS('RAB Prices Short'!U:U,'RAB Prices Short'!$B:$B,'All Prices combined'!$D429,'RAB Prices Short'!$E:$E,'All Prices combined'!$G429),IF($B429="RAB Long",SUMIFS('RAB Prices Long'!U:U,'RAB Prices Long'!$B:$B,'All Prices combined'!$D429,'RAB Prices Long'!$E:$E,'All Prices combined'!$G429)))),2)</f>
        <v>0</v>
      </c>
      <c r="S429" s="2">
        <f>ROUND(IF($B429="Annuity",SUMIFS('Annuity Prices'!V:V,'Annuity Prices'!$B:$B,$D429,'Annuity Prices'!$E:$E,$G429),IF($B429="RAB Short",SUMIFS('RAB Prices Short'!V:V,'RAB Prices Short'!$B:$B,'All Prices combined'!$D429,'RAB Prices Short'!$E:$E,'All Prices combined'!$G429),IF($B429="RAB Long",SUMIFS('RAB Prices Long'!V:V,'RAB Prices Long'!$B:$B,'All Prices combined'!$D429,'RAB Prices Long'!$E:$E,'All Prices combined'!$G429)))),2)</f>
        <v>0</v>
      </c>
      <c r="T429" s="2">
        <f>ROUND(IF($B429="Annuity",SUMIFS('Annuity Prices'!W:W,'Annuity Prices'!$B:$B,$D429,'Annuity Prices'!$E:$E,$G429),IF($B429="RAB Short",SUMIFS('RAB Prices Short'!W:W,'RAB Prices Short'!$B:$B,'All Prices combined'!$D429,'RAB Prices Short'!$E:$E,'All Prices combined'!$G429),IF($B429="RAB Long",SUMIFS('RAB Prices Long'!W:W,'RAB Prices Long'!$B:$B,'All Prices combined'!$D429,'RAB Prices Long'!$E:$E,'All Prices combined'!$G429)))),2)</f>
        <v>0</v>
      </c>
      <c r="U429" s="2">
        <f>ROUND(IF($B429="Annuity",SUMIFS('Annuity Prices'!X:X,'Annuity Prices'!$B:$B,$D429,'Annuity Prices'!$E:$E,$G429),IF($B429="RAB Short",SUMIFS('RAB Prices Short'!X:X,'RAB Prices Short'!$B:$B,'All Prices combined'!$D429,'RAB Prices Short'!$E:$E,'All Prices combined'!$G429),IF($B429="RAB Long",SUMIFS('RAB Prices Long'!X:X,'RAB Prices Long'!$B:$B,'All Prices combined'!$D429,'RAB Prices Long'!$E:$E,'All Prices combined'!$G429)))),2)</f>
        <v>0</v>
      </c>
      <c r="V429" s="2">
        <f>ROUND(IF($B429="Annuity",SUMIFS('Annuity Prices'!Y:Y,'Annuity Prices'!$B:$B,$D429,'Annuity Prices'!$E:$E,$G429),IF($B429="RAB Short",SUMIFS('RAB Prices Short'!Y:Y,'RAB Prices Short'!$B:$B,'All Prices combined'!$D429,'RAB Prices Short'!$E:$E,'All Prices combined'!$G429),IF($B429="RAB Long",SUMIFS('RAB Prices Long'!Y:Y,'RAB Prices Long'!$B:$B,'All Prices combined'!$D429,'RAB Prices Long'!$E:$E,'All Prices combined'!$G429)))),2)</f>
        <v>0</v>
      </c>
      <c r="W429" s="2">
        <f>ROUND(IF($B429="Annuity",SUMIFS('Annuity Prices'!Z:Z,'Annuity Prices'!$B:$B,$D429,'Annuity Prices'!$E:$E,$G429),IF($B429="RAB Short",SUMIFS('RAB Prices Short'!Z:Z,'RAB Prices Short'!$B:$B,'All Prices combined'!$D429,'RAB Prices Short'!$E:$E,'All Prices combined'!$G429),IF($B429="RAB Long",SUMIFS('RAB Prices Long'!Z:Z,'RAB Prices Long'!$B:$B,'All Prices combined'!$D429,'RAB Prices Long'!$E:$E,'All Prices combined'!$G429)))),2)</f>
        <v>0</v>
      </c>
      <c r="X429" s="2">
        <f>ROUND(IF($B429="Annuity",SUMIFS('Annuity Prices'!AA:AA,'Annuity Prices'!$B:$B,$D429,'Annuity Prices'!$E:$E,$G429),IF($B429="RAB Short",SUMIFS('RAB Prices Short'!AA:AA,'RAB Prices Short'!$B:$B,'All Prices combined'!$D429,'RAB Prices Short'!$E:$E,'All Prices combined'!$G429),IF($B429="RAB Long",SUMIFS('RAB Prices Long'!AA:AA,'RAB Prices Long'!$B:$B,'All Prices combined'!$D429,'RAB Prices Long'!$E:$E,'All Prices combined'!$G429)))),2)</f>
        <v>0</v>
      </c>
      <c r="Y429" s="2">
        <f>ROUND(IF($B429="Annuity",SUMIFS('Annuity Prices'!AB:AB,'Annuity Prices'!$B:$B,$D429,'Annuity Prices'!$E:$E,$G429),IF($B429="RAB Short",SUMIFS('RAB Prices Short'!AB:AB,'RAB Prices Short'!$B:$B,'All Prices combined'!$D429,'RAB Prices Short'!$E:$E,'All Prices combined'!$G429),IF($B429="RAB Long",SUMIFS('RAB Prices Long'!AB:AB,'RAB Prices Long'!$B:$B,'All Prices combined'!$D429,'RAB Prices Long'!$E:$E,'All Prices combined'!$G429)))),2)</f>
        <v>0</v>
      </c>
      <c r="Z429" s="2">
        <f>ROUND(IF($B429="Annuity",SUMIFS('Annuity Prices'!AC:AC,'Annuity Prices'!$B:$B,$D429,'Annuity Prices'!$E:$E,$G429),IF($B429="RAB Short",SUMIFS('RAB Prices Short'!AC:AC,'RAB Prices Short'!$B:$B,'All Prices combined'!$D429,'RAB Prices Short'!$E:$E,'All Prices combined'!$G429),IF($B429="RAB Long",SUMIFS('RAB Prices Long'!AC:AC,'RAB Prices Long'!$B:$B,'All Prices combined'!$D429,'RAB Prices Long'!$E:$E,'All Prices combined'!$G429)))),2)</f>
        <v>0</v>
      </c>
      <c r="AA429" s="2">
        <f>ROUND(IF($B429="Annuity",SUMIFS('Annuity Prices'!AD:AD,'Annuity Prices'!$B:$B,$D429,'Annuity Prices'!$E:$E,$G429),IF($B429="RAB Short",SUMIFS('RAB Prices Short'!AD:AD,'RAB Prices Short'!$B:$B,'All Prices combined'!$D429,'RAB Prices Short'!$E:$E,'All Prices combined'!$G429),IF($B429="RAB Long",SUMIFS('RAB Prices Long'!AD:AD,'RAB Prices Long'!$B:$B,'All Prices combined'!$D429,'RAB Prices Long'!$E:$E,'All Prices combined'!$G429)))),2)</f>
        <v>0</v>
      </c>
      <c r="AB429" s="2">
        <f>ROUND(IF($B429="Annuity",SUMIFS('Annuity Prices'!AE:AE,'Annuity Prices'!$B:$B,$D429,'Annuity Prices'!$E:$E,$G429),IF($B429="RAB Short",SUMIFS('RAB Prices Short'!AE:AE,'RAB Prices Short'!$B:$B,'All Prices combined'!$D429,'RAB Prices Short'!$E:$E,'All Prices combined'!$G429),IF($B429="RAB Long",SUMIFS('RAB Prices Long'!AE:AE,'RAB Prices Long'!$B:$B,'All Prices combined'!$D429,'RAB Prices Long'!$E:$E,'All Prices combined'!$G429)))),2)</f>
        <v>0</v>
      </c>
      <c r="AC429" s="2">
        <f>ROUND(IF($B429="Annuity",SUMIFS('Annuity Prices'!AF:AF,'Annuity Prices'!$B:$B,$D429,'Annuity Prices'!$E:$E,$G429),IF($B429="RAB Short",SUMIFS('RAB Prices Short'!AF:AF,'RAB Prices Short'!$B:$B,'All Prices combined'!$D429,'RAB Prices Short'!$E:$E,'All Prices combined'!$G429),IF($B429="RAB Long",SUMIFS('RAB Prices Long'!AF:AF,'RAB Prices Long'!$B:$B,'All Prices combined'!$D429,'RAB Prices Long'!$E:$E,'All Prices combined'!$G429)))),2)</f>
        <v>0</v>
      </c>
      <c r="AD429" s="2">
        <f>ROUND(IF($B429="Annuity",SUMIFS('Annuity Prices'!AG:AG,'Annuity Prices'!$B:$B,$D429,'Annuity Prices'!$E:$E,$G429),IF($B429="RAB Short",SUMIFS('RAB Prices Short'!AG:AG,'RAB Prices Short'!$B:$B,'All Prices combined'!$D429,'RAB Prices Short'!$E:$E,'All Prices combined'!$G429),IF($B429="RAB Long",SUMIFS('RAB Prices Long'!AG:AG,'RAB Prices Long'!$B:$B,'All Prices combined'!$D429,'RAB Prices Long'!$E:$E,'All Prices combined'!$G429)))),2)</f>
        <v>0</v>
      </c>
      <c r="AE429" s="2">
        <f>ROUND(IF($B429="Annuity",SUMIFS('Annuity Prices'!AH:AH,'Annuity Prices'!$B:$B,$D429,'Annuity Prices'!$E:$E,$G429),IF($B429="RAB Short",SUMIFS('RAB Prices Short'!AH:AH,'RAB Prices Short'!$B:$B,'All Prices combined'!$D429,'RAB Prices Short'!$E:$E,'All Prices combined'!$G429),IF($B429="RAB Long",SUMIFS('RAB Prices Long'!AH:AH,'RAB Prices Long'!$B:$B,'All Prices combined'!$D429,'RAB Prices Long'!$E:$E,'All Prices combined'!$G429)))),2)</f>
        <v>0</v>
      </c>
      <c r="AF429" s="2">
        <f>ROUND(IF($B429="Annuity",SUMIFS('Annuity Prices'!AI:AI,'Annuity Prices'!$B:$B,$D429,'Annuity Prices'!$E:$E,$G429),IF($B429="RAB Short",SUMIFS('RAB Prices Short'!AI:AI,'RAB Prices Short'!$B:$B,'All Prices combined'!$D429,'RAB Prices Short'!$E:$E,'All Prices combined'!$G429),IF($B429="RAB Long",SUMIFS('RAB Prices Long'!AI:AI,'RAB Prices Long'!$B:$B,'All Prices combined'!$D429,'RAB Prices Long'!$E:$E,'All Prices combined'!$G429)))),2)</f>
        <v>0</v>
      </c>
      <c r="AG429" s="2">
        <f>ROUND(IF($B429="Annuity",SUMIFS('Annuity Prices'!AJ:AJ,'Annuity Prices'!$B:$B,$D429,'Annuity Prices'!$E:$E,$G429),IF($B429="RAB Short",SUMIFS('RAB Prices Short'!AJ:AJ,'RAB Prices Short'!$B:$B,'All Prices combined'!$D429,'RAB Prices Short'!$E:$E,'All Prices combined'!$G429),IF($B429="RAB Long",SUMIFS('RAB Prices Long'!AJ:AJ,'RAB Prices Long'!$B:$B,'All Prices combined'!$D429,'RAB Prices Long'!$E:$E,'All Prices combined'!$G429)))),2)</f>
        <v>0</v>
      </c>
      <c r="AH429" s="2">
        <f>ROUND(IF($B429="Annuity",SUMIFS('Annuity Prices'!AK:AK,'Annuity Prices'!$B:$B,$D429,'Annuity Prices'!$E:$E,$G429),IF($B429="RAB Short",SUMIFS('RAB Prices Short'!AK:AK,'RAB Prices Short'!$B:$B,'All Prices combined'!$D429,'RAB Prices Short'!$E:$E,'All Prices combined'!$G429),IF($B429="RAB Long",SUMIFS('RAB Prices Long'!AK:AK,'RAB Prices Long'!$B:$B,'All Prices combined'!$D429,'RAB Prices Long'!$E:$E,'All Prices combined'!$G429)))),2)</f>
        <v>0</v>
      </c>
      <c r="AI429" s="2">
        <f>ROUND(IF($B429="Annuity",SUMIFS('Annuity Prices'!AL:AL,'Annuity Prices'!$B:$B,$D429,'Annuity Prices'!$E:$E,$G429),IF($B429="RAB Short",SUMIFS('RAB Prices Short'!AL:AL,'RAB Prices Short'!$B:$B,'All Prices combined'!$D429,'RAB Prices Short'!$E:$E,'All Prices combined'!$G429),IF($B429="RAB Long",SUMIFS('RAB Prices Long'!AL:AL,'RAB Prices Long'!$B:$B,'All Prices combined'!$D429,'RAB Prices Long'!$E:$E,'All Prices combined'!$G429)))),2)</f>
        <v>0</v>
      </c>
      <c r="AJ429" s="2">
        <f>ROUND(IF($B429="Annuity",SUMIFS('Annuity Prices'!AM:AM,'Annuity Prices'!$B:$B,$D429,'Annuity Prices'!$E:$E,$G429),IF($B429="RAB Short",SUMIFS('RAB Prices Short'!AM:AM,'RAB Prices Short'!$B:$B,'All Prices combined'!$D429,'RAB Prices Short'!$E:$E,'All Prices combined'!$G429),IF($B429="RAB Long",SUMIFS('RAB Prices Long'!AM:AM,'RAB Prices Long'!$B:$B,'All Prices combined'!$D429,'RAB Prices Long'!$E:$E,'All Prices combined'!$G429)))),2)</f>
        <v>0</v>
      </c>
      <c r="AK429" s="2">
        <f>ROUND(IF($B429="Annuity",SUMIFS('Annuity Prices'!AN:AN,'Annuity Prices'!$B:$B,$D429,'Annuity Prices'!$E:$E,$G429),IF($B429="RAB Short",SUMIFS('RAB Prices Short'!AN:AN,'RAB Prices Short'!$B:$B,'All Prices combined'!$D429,'RAB Prices Short'!$E:$E,'All Prices combined'!$G429),IF($B429="RAB Long",SUMIFS('RAB Prices Long'!AN:AN,'RAB Prices Long'!$B:$B,'All Prices combined'!$D429,'RAB Prices Long'!$E:$E,'All Prices combined'!$G429)))),2)</f>
        <v>0</v>
      </c>
      <c r="AL429" s="2">
        <f>ROUND(IF($B429="Annuity",SUMIFS('Annuity Prices'!AO:AO,'Annuity Prices'!$B:$B,$D429,'Annuity Prices'!$E:$E,$G429),IF($B429="RAB Short",SUMIFS('RAB Prices Short'!AO:AO,'RAB Prices Short'!$B:$B,'All Prices combined'!$D429,'RAB Prices Short'!$E:$E,'All Prices combined'!$G429),IF($B429="RAB Long",SUMIFS('RAB Prices Long'!AO:AO,'RAB Prices Long'!$B:$B,'All Prices combined'!$D429,'RAB Prices Long'!$E:$E,'All Prices combined'!$G429)))),2)</f>
        <v>0</v>
      </c>
      <c r="AM429" s="2">
        <f>ROUND(IF($B429="Annuity",SUMIFS('Annuity Prices'!AP:AP,'Annuity Prices'!$B:$B,$D429,'Annuity Prices'!$E:$E,$G429),IF($B429="RAB Short",SUMIFS('RAB Prices Short'!AP:AP,'RAB Prices Short'!$B:$B,'All Prices combined'!$D429,'RAB Prices Short'!$E:$E,'All Prices combined'!$G429),IF($B429="RAB Long",SUMIFS('RAB Prices Long'!AP:AP,'RAB Prices Long'!$B:$B,'All Prices combined'!$D429,'RAB Prices Long'!$E:$E,'All Prices combined'!$G429)))),2)</f>
        <v>0</v>
      </c>
      <c r="AN429" s="2">
        <f>ROUND(IF($B429="Annuity",SUMIFS('Annuity Prices'!AQ:AQ,'Annuity Prices'!$B:$B,$D429,'Annuity Prices'!$E:$E,$G429),IF($B429="RAB Short",SUMIFS('RAB Prices Short'!AQ:AQ,'RAB Prices Short'!$B:$B,'All Prices combined'!$D429,'RAB Prices Short'!$E:$E,'All Prices combined'!$G429),IF($B429="RAB Long",SUMIFS('RAB Prices Long'!AQ:AQ,'RAB Prices Long'!$B:$B,'All Prices combined'!$D429,'RAB Prices Long'!$E:$E,'All Prices combined'!$G429)))),2)</f>
        <v>0</v>
      </c>
      <c r="AO429" s="2">
        <f>ROUND(IF($B429="Annuity",SUMIFS('Annuity Prices'!AR:AR,'Annuity Prices'!$B:$B,$D429,'Annuity Prices'!$E:$E,$G429),IF($B429="RAB Short",SUMIFS('RAB Prices Short'!AR:AR,'RAB Prices Short'!$B:$B,'All Prices combined'!$D429,'RAB Prices Short'!$E:$E,'All Prices combined'!$G429),IF($B429="RAB Long",SUMIFS('RAB Prices Long'!AR:AR,'RAB Prices Long'!$B:$B,'All Prices combined'!$D429,'RAB Prices Long'!$E:$E,'All Prices combined'!$G429)))),2)</f>
        <v>0</v>
      </c>
      <c r="AP429" s="2">
        <f>ROUND(IF($B429="Annuity",SUMIFS('Annuity Prices'!AS:AS,'Annuity Prices'!$B:$B,$D429,'Annuity Prices'!$E:$E,$G429),IF($B429="RAB Short",SUMIFS('RAB Prices Short'!AS:AS,'RAB Prices Short'!$B:$B,'All Prices combined'!$D429,'RAB Prices Short'!$E:$E,'All Prices combined'!$G429),IF($B429="RAB Long",SUMIFS('RAB Prices Long'!AS:AS,'RAB Prices Long'!$B:$B,'All Prices combined'!$D429,'RAB Prices Long'!$E:$E,'All Prices combined'!$G429)))),2)</f>
        <v>0</v>
      </c>
      <c r="AQ429" s="2">
        <f>ROUND(IF($B429="Annuity",SUMIFS('Annuity Prices'!AT:AT,'Annuity Prices'!$B:$B,$D429,'Annuity Prices'!$E:$E,$G429),IF($B429="RAB Short",SUMIFS('RAB Prices Short'!AT:AT,'RAB Prices Short'!$B:$B,'All Prices combined'!$D429,'RAB Prices Short'!$E:$E,'All Prices combined'!$G429),IF($B429="RAB Long",SUMIFS('RAB Prices Long'!AT:AT,'RAB Prices Long'!$B:$B,'All Prices combined'!$D429,'RAB Prices Long'!$E:$E,'All Prices combined'!$G429)))),2)</f>
        <v>0</v>
      </c>
      <c r="AR429" s="2">
        <f>ROUND(IF($B429="Annuity",SUMIFS('Annuity Prices'!AU:AU,'Annuity Prices'!$B:$B,$D429,'Annuity Prices'!$E:$E,$G429),IF($B429="RAB Short",SUMIFS('RAB Prices Short'!AU:AU,'RAB Prices Short'!$B:$B,'All Prices combined'!$D429,'RAB Prices Short'!$E:$E,'All Prices combined'!$G429),IF($B429="RAB Long",SUMIFS('RAB Prices Long'!AU:AU,'RAB Prices Long'!$B:$B,'All Prices combined'!$D429,'RAB Prices Long'!$E:$E,'All Prices combined'!$G429)))),2)</f>
        <v>0</v>
      </c>
      <c r="AS429" s="2">
        <f>ROUND(IF($B429="Annuity",SUMIFS('Annuity Prices'!AV:AV,'Annuity Prices'!$B:$B,$D429,'Annuity Prices'!$E:$E,$G429),IF($B429="RAB Short",SUMIFS('RAB Prices Short'!AV:AV,'RAB Prices Short'!$B:$B,'All Prices combined'!$D429,'RAB Prices Short'!$E:$E,'All Prices combined'!$G429),IF($B429="RAB Long",SUMIFS('RAB Prices Long'!AV:AV,'RAB Prices Long'!$B:$B,'All Prices combined'!$D429,'RAB Prices Long'!$E:$E,'All Prices combined'!$G429)))),2)</f>
        <v>0</v>
      </c>
      <c r="AT429" s="2">
        <f>ROUND(IF($B429="Annuity",SUMIFS('Annuity Prices'!AW:AW,'Annuity Prices'!$B:$B,$D429,'Annuity Prices'!$E:$E,$G429),IF($B429="RAB Short",SUMIFS('RAB Prices Short'!AW:AW,'RAB Prices Short'!$B:$B,'All Prices combined'!$D429,'RAB Prices Short'!$E:$E,'All Prices combined'!$G429),IF($B429="RAB Long",SUMIFS('RAB Prices Long'!AW:AW,'RAB Prices Long'!$B:$B,'All Prices combined'!$D429,'RAB Prices Long'!$E:$E,'All Prices combined'!$G429)))),2)</f>
        <v>0</v>
      </c>
      <c r="AU429" s="2">
        <f>ROUND(IF($B429="Annuity",SUMIFS('Annuity Prices'!AX:AX,'Annuity Prices'!$B:$B,$D429,'Annuity Prices'!$E:$E,$G429),IF($B429="RAB Short",SUMIFS('RAB Prices Short'!AX:AX,'RAB Prices Short'!$B:$B,'All Prices combined'!$D429,'RAB Prices Short'!$E:$E,'All Prices combined'!$G429),IF($B429="RAB Long",SUMIFS('RAB Prices Long'!AX:AX,'RAB Prices Long'!$B:$B,'All Prices combined'!$D429,'RAB Prices Long'!$E:$E,'All Prices combined'!$G429)))),2)</f>
        <v>0</v>
      </c>
      <c r="AV429" s="2">
        <f>ROUND(IF($B429="Annuity",SUMIFS('Annuity Prices'!AY:AY,'Annuity Prices'!$B:$B,$D429,'Annuity Prices'!$E:$E,$G429),IF($B429="RAB Short",SUMIFS('RAB Prices Short'!AY:AY,'RAB Prices Short'!$B:$B,'All Prices combined'!$D429,'RAB Prices Short'!$E:$E,'All Prices combined'!$G429),IF($B429="RAB Long",SUMIFS('RAB Prices Long'!AY:AY,'RAB Prices Long'!$B:$B,'All Prices combined'!$D429,'RAB Prices Long'!$E:$E,'All Prices combined'!$G429)))),2)</f>
        <v>0</v>
      </c>
      <c r="AW429" s="2">
        <f>ROUND(IF($B429="Annuity",SUMIFS('Annuity Prices'!AZ:AZ,'Annuity Prices'!$B:$B,$D429,'Annuity Prices'!$E:$E,$G429),IF($B429="RAB Short",SUMIFS('RAB Prices Short'!AZ:AZ,'RAB Prices Short'!$B:$B,'All Prices combined'!$D429,'RAB Prices Short'!$E:$E,'All Prices combined'!$G429),IF($B429="RAB Long",SUMIFS('RAB Prices Long'!AZ:AZ,'RAB Prices Long'!$B:$B,'All Prices combined'!$D429,'RAB Prices Long'!$E:$E,'All Prices combined'!$G429)))),2)</f>
        <v>0</v>
      </c>
      <c r="AX429" s="2">
        <f>ROUND(IF($B429="Annuity",SUMIFS('Annuity Prices'!BA:BA,'Annuity Prices'!$B:$B,$D429,'Annuity Prices'!$E:$E,$G429),IF($B429="RAB Short",SUMIFS('RAB Prices Short'!BA:BA,'RAB Prices Short'!$B:$B,'All Prices combined'!$D429,'RAB Prices Short'!$E:$E,'All Prices combined'!$G429),IF($B429="RAB Long",SUMIFS('RAB Prices Long'!BA:BA,'RAB Prices Long'!$B:$B,'All Prices combined'!$D429,'RAB Prices Long'!$E:$E,'All Prices combined'!$G429)))),2)</f>
        <v>0</v>
      </c>
      <c r="AY429" s="2">
        <f>ROUND(IF($B429="Annuity",SUMIFS('Annuity Prices'!BB:BB,'Annuity Prices'!$B:$B,$D429,'Annuity Prices'!$E:$E,$G429),IF($B429="RAB Short",SUMIFS('RAB Prices Short'!BB:BB,'RAB Prices Short'!$B:$B,'All Prices combined'!$D429,'RAB Prices Short'!$E:$E,'All Prices combined'!$G429),IF($B429="RAB Long",SUMIFS('RAB Prices Long'!BB:BB,'RAB Prices Long'!$B:$B,'All Prices combined'!$D429,'RAB Prices Long'!$E:$E,'All Prices combined'!$G429)))),2)</f>
        <v>0</v>
      </c>
      <c r="AZ429" s="2">
        <f>ROUND(IF($B429="Annuity",SUMIFS('Annuity Prices'!BC:BC,'Annuity Prices'!$B:$B,$D429,'Annuity Prices'!$E:$E,$G429),IF($B429="RAB Short",SUMIFS('RAB Prices Short'!BC:BC,'RAB Prices Short'!$B:$B,'All Prices combined'!$D429,'RAB Prices Short'!$E:$E,'All Prices combined'!$G429),IF($B429="RAB Long",SUMIFS('RAB Prices Long'!BC:BC,'RAB Prices Long'!$B:$B,'All Prices combined'!$D429,'RAB Prices Long'!$E:$E,'All Prices combined'!$G429)))),2)</f>
        <v>0</v>
      </c>
      <c r="BA429" s="2">
        <f>ROUND(IF($B429="Annuity",SUMIFS('Annuity Prices'!BD:BD,'Annuity Prices'!$B:$B,$D429,'Annuity Prices'!$E:$E,$G429),IF($B429="RAB Short",SUMIFS('RAB Prices Short'!BD:BD,'RAB Prices Short'!$B:$B,'All Prices combined'!$D429,'RAB Prices Short'!$E:$E,'All Prices combined'!$G429),IF($B429="RAB Long",SUMIFS('RAB Prices Long'!BD:BD,'RAB Prices Long'!$B:$B,'All Prices combined'!$D429,'RAB Prices Long'!$E:$E,'All Prices combined'!$G429)))),2)</f>
        <v>0</v>
      </c>
      <c r="BB429" s="2">
        <f>ROUND(IF($B429="Annuity",SUMIFS('Annuity Prices'!BE:BE,'Annuity Prices'!$B:$B,$D429,'Annuity Prices'!$E:$E,$G429),IF($B429="RAB Short",SUMIFS('RAB Prices Short'!BE:BE,'RAB Prices Short'!$B:$B,'All Prices combined'!$D429,'RAB Prices Short'!$E:$E,'All Prices combined'!$G429),IF($B429="RAB Long",SUMIFS('RAB Prices Long'!BE:BE,'RAB Prices Long'!$B:$B,'All Prices combined'!$D429,'RAB Prices Long'!$E:$E,'All Prices combined'!$G429)))),2)</f>
        <v>0</v>
      </c>
      <c r="BC429" s="2">
        <f>ROUND(IF($B429="Annuity",SUMIFS('Annuity Prices'!BF:BF,'Annuity Prices'!$B:$B,$D429,'Annuity Prices'!$E:$E,$G429),IF($B429="RAB Short",SUMIFS('RAB Prices Short'!BF:BF,'RAB Prices Short'!$B:$B,'All Prices combined'!$D429,'RAB Prices Short'!$E:$E,'All Prices combined'!$G429),IF($B429="RAB Long",SUMIFS('RAB Prices Long'!BF:BF,'RAB Prices Long'!$B:$B,'All Prices combined'!$D429,'RAB Prices Long'!$E:$E,'All Prices combined'!$G429)))),2)</f>
        <v>0</v>
      </c>
      <c r="BD429" s="2">
        <f>ROUND(IF($B429="Annuity",SUMIFS('Annuity Prices'!BG:BG,'Annuity Prices'!$B:$B,$D429,'Annuity Prices'!$E:$E,$G429),IF($B429="RAB Short",SUMIFS('RAB Prices Short'!BG:BG,'RAB Prices Short'!$B:$B,'All Prices combined'!$D429,'RAB Prices Short'!$E:$E,'All Prices combined'!$G429),IF($B429="RAB Long",SUMIFS('RAB Prices Long'!BG:BG,'RAB Prices Long'!$B:$B,'All Prices combined'!$D429,'RAB Prices Long'!$E:$E,'All Prices combined'!$G429)))),2)</f>
        <v>0</v>
      </c>
      <c r="BE429" s="2">
        <f>ROUND(IF($B429="Annuity",SUMIFS('Annuity Prices'!BH:BH,'Annuity Prices'!$B:$B,$D429,'Annuity Prices'!$E:$E,$G429),IF($B429="RAB Short",SUMIFS('RAB Prices Short'!BH:BH,'RAB Prices Short'!$B:$B,'All Prices combined'!$D429,'RAB Prices Short'!$E:$E,'All Prices combined'!$G429),IF($B429="RAB Long",SUMIFS('RAB Prices Long'!BH:BH,'RAB Prices Long'!$B:$B,'All Prices combined'!$D429,'RAB Prices Long'!$E:$E,'All Prices combined'!$G429)))),2)</f>
        <v>0</v>
      </c>
      <c r="BF429" s="2">
        <f>ROUND(IF($B429="Annuity",SUMIFS('Annuity Prices'!BI:BI,'Annuity Prices'!$B:$B,$D429,'Annuity Prices'!$E:$E,$G429),IF($B429="RAB Short",SUMIFS('RAB Prices Short'!BI:BI,'RAB Prices Short'!$B:$B,'All Prices combined'!$D429,'RAB Prices Short'!$E:$E,'All Prices combined'!$G429),IF($B429="RAB Long",SUMIFS('RAB Prices Long'!BI:BI,'RAB Prices Long'!$B:$B,'All Prices combined'!$D429,'RAB Prices Long'!$E:$E,'All Prices combined'!$G429)))),2)</f>
        <v>0</v>
      </c>
      <c r="BG429" s="2">
        <f>ROUND(IF($B429="Annuity",SUMIFS('Annuity Prices'!BJ:BJ,'Annuity Prices'!$B:$B,$D429,'Annuity Prices'!$E:$E,$G429),IF($B429="RAB Short",SUMIFS('RAB Prices Short'!BJ:BJ,'RAB Prices Short'!$B:$B,'All Prices combined'!$D429,'RAB Prices Short'!$E:$E,'All Prices combined'!$G429),IF($B429="RAB Long",SUMIFS('RAB Prices Long'!BJ:BJ,'RAB Prices Long'!$B:$B,'All Prices combined'!$D429,'RAB Prices Long'!$E:$E,'All Prices combined'!$G429)))),2)</f>
        <v>0</v>
      </c>
      <c r="BH429" s="2">
        <f>ROUND(IF($B429="Annuity",SUMIFS('Annuity Prices'!BK:BK,'Annuity Prices'!$B:$B,$D429,'Annuity Prices'!$E:$E,$G429),IF($B429="RAB Short",SUMIFS('RAB Prices Short'!BK:BK,'RAB Prices Short'!$B:$B,'All Prices combined'!$D429,'RAB Prices Short'!$E:$E,'All Prices combined'!$G429),IF($B429="RAB Long",SUMIFS('RAB Prices Long'!BK:BK,'RAB Prices Long'!$B:$B,'All Prices combined'!$D429,'RAB Prices Long'!$E:$E,'All Prices combined'!$G429)))),2)</f>
        <v>0</v>
      </c>
      <c r="BI429" s="2">
        <f>ROUND(IF($B429="Annuity",SUMIFS('Annuity Prices'!BL:BL,'Annuity Prices'!$B:$B,$D429,'Annuity Prices'!$E:$E,$G429),IF($B429="RAB Short",SUMIFS('RAB Prices Short'!BL:BL,'RAB Prices Short'!$B:$B,'All Prices combined'!$D429,'RAB Prices Short'!$E:$E,'All Prices combined'!$G429),IF($B429="RAB Long",SUMIFS('RAB Prices Long'!BL:BL,'RAB Prices Long'!$B:$B,'All Prices combined'!$D429,'RAB Prices Long'!$E:$E,'All Prices combined'!$G429)))),2)</f>
        <v>0</v>
      </c>
      <c r="BJ429" s="2">
        <f>ROUND(IF($B429="Annuity",SUMIFS('Annuity Prices'!BM:BM,'Annuity Prices'!$B:$B,$D429,'Annuity Prices'!$E:$E,$G429),IF($B429="RAB Short",SUMIFS('RAB Prices Short'!BM:BM,'RAB Prices Short'!$B:$B,'All Prices combined'!$D429,'RAB Prices Short'!$E:$E,'All Prices combined'!$G429),IF($B429="RAB Long",SUMIFS('RAB Prices Long'!BM:BM,'RAB Prices Long'!$B:$B,'All Prices combined'!$D429,'RAB Prices Long'!$E:$E,'All Prices combined'!$G429)))),2)</f>
        <v>0</v>
      </c>
      <c r="BK429" s="2">
        <f>ROUND(IF($B429="Annuity",SUMIFS('Annuity Prices'!BN:BN,'Annuity Prices'!$B:$B,$D429,'Annuity Prices'!$E:$E,$G429),IF($B429="RAB Short",SUMIFS('RAB Prices Short'!BN:BN,'RAB Prices Short'!$B:$B,'All Prices combined'!$D429,'RAB Prices Short'!$E:$E,'All Prices combined'!$G429),IF($B429="RAB Long",SUMIFS('RAB Prices Long'!BN:BN,'RAB Prices Long'!$B:$B,'All Prices combined'!$D429,'RAB Prices Long'!$E:$E,'All Prices combined'!$G429)))),2)</f>
        <v>0</v>
      </c>
      <c r="BL429" s="2">
        <f>ROUND(IF($B429="Annuity",SUMIFS('Annuity Prices'!BO:BO,'Annuity Prices'!$B:$B,$D429,'Annuity Prices'!$E:$E,$G429),IF($B429="RAB Short",SUMIFS('RAB Prices Short'!BO:BO,'RAB Prices Short'!$B:$B,'All Prices combined'!$D429,'RAB Prices Short'!$E:$E,'All Prices combined'!$G429),IF($B429="RAB Long",SUMIFS('RAB Prices Long'!BO:BO,'RAB Prices Long'!$B:$B,'All Prices combined'!$D429,'RAB Prices Long'!$E:$E,'All Prices combined'!$G429)))),2)</f>
        <v>0</v>
      </c>
      <c r="BM429" s="2">
        <f>ROUND(IF($B429="Annuity",SUMIFS('Annuity Prices'!BP:BP,'Annuity Prices'!$B:$B,$D429,'Annuity Prices'!$E:$E,$G429),IF($B429="RAB Short",SUMIFS('RAB Prices Short'!BP:BP,'RAB Prices Short'!$B:$B,'All Prices combined'!$D429,'RAB Prices Short'!$E:$E,'All Prices combined'!$G429),IF($B429="RAB Long",SUMIFS('RAB Prices Long'!BP:BP,'RAB Prices Long'!$B:$B,'All Prices combined'!$D429,'RAB Prices Long'!$E:$E,'All Prices combined'!$G429)))),2)</f>
        <v>0</v>
      </c>
      <c r="BN429" s="2">
        <f>ROUND(IF($B429="Annuity",SUMIFS('Annuity Prices'!BQ:BQ,'Annuity Prices'!$B:$B,$D429,'Annuity Prices'!$E:$E,$G429),IF($B429="RAB Short",SUMIFS('RAB Prices Short'!BQ:BQ,'RAB Prices Short'!$B:$B,'All Prices combined'!$D429,'RAB Prices Short'!$E:$E,'All Prices combined'!$G429),IF($B429="RAB Long",SUMIFS('RAB Prices Long'!BQ:BQ,'RAB Prices Long'!$B:$B,'All Prices combined'!$D429,'RAB Prices Long'!$E:$E,'All Prices combined'!$G429)))),2)</f>
        <v>0</v>
      </c>
      <c r="BO429" s="2">
        <f>ROUND(IF($B429="Annuity",SUMIFS('Annuity Prices'!BR:BR,'Annuity Prices'!$B:$B,$D429,'Annuity Prices'!$E:$E,$G429),IF($B429="RAB Short",SUMIFS('RAB Prices Short'!BR:BR,'RAB Prices Short'!$B:$B,'All Prices combined'!$D429,'RAB Prices Short'!$E:$E,'All Prices combined'!$G429),IF($B429="RAB Long",SUMIFS('RAB Prices Long'!BR:BR,'RAB Prices Long'!$B:$B,'All Prices combined'!$D429,'RAB Prices Long'!$E:$E,'All Prices combined'!$G429)))),2)</f>
        <v>0</v>
      </c>
      <c r="BP429" s="2">
        <f>ROUND(IF($B429="Annuity",SUMIFS('Annuity Prices'!BS:BS,'Annuity Prices'!$B:$B,$D429,'Annuity Prices'!$E:$E,$G429),IF($B429="RAB Short",SUMIFS('RAB Prices Short'!BS:BS,'RAB Prices Short'!$B:$B,'All Prices combined'!$D429,'RAB Prices Short'!$E:$E,'All Prices combined'!$G429),IF($B429="RAB Long",SUMIFS('RAB Prices Long'!BS:BS,'RAB Prices Long'!$B:$B,'All Prices combined'!$D429,'RAB Prices Long'!$E:$E,'All Prices combined'!$G429)))),2)</f>
        <v>0</v>
      </c>
      <c r="BQ429" s="2">
        <f>ROUND(IF($B429="Annuity",SUMIFS('Annuity Prices'!BT:BT,'Annuity Prices'!$B:$B,$D429,'Annuity Prices'!$E:$E,$G429),IF($B429="RAB Short",SUMIFS('RAB Prices Short'!BT:BT,'RAB Prices Short'!$B:$B,'All Prices combined'!$D429,'RAB Prices Short'!$E:$E,'All Prices combined'!$G429),IF($B429="RAB Long",SUMIFS('RAB Prices Long'!BT:BT,'RAB Prices Long'!$B:$B,'All Prices combined'!$D429,'RAB Prices Long'!$E:$E,'All Prices combined'!$G429)))),2)</f>
        <v>0</v>
      </c>
      <c r="BR429" s="2">
        <f>ROUND(IF($B429="Annuity",SUMIFS('Annuity Prices'!BU:BU,'Annuity Prices'!$B:$B,$D429,'Annuity Prices'!$E:$E,$G429),IF($B429="RAB Short",SUMIFS('RAB Prices Short'!BU:BU,'RAB Prices Short'!$B:$B,'All Prices combined'!$D429,'RAB Prices Short'!$E:$E,'All Prices combined'!$G429),IF($B429="RAB Long",SUMIFS('RAB Prices Long'!BU:BU,'RAB Prices Long'!$B:$B,'All Prices combined'!$D429,'RAB Prices Long'!$E:$E,'All Prices combined'!$G429)))),2)</f>
        <v>0</v>
      </c>
      <c r="BS429" s="2">
        <f>ROUND(IF($B429="Annuity",SUMIFS('Annuity Prices'!BV:BV,'Annuity Prices'!$B:$B,$D429,'Annuity Prices'!$E:$E,$G429),IF($B429="RAB Short",SUMIFS('RAB Prices Short'!BV:BV,'RAB Prices Short'!$B:$B,'All Prices combined'!$D429,'RAB Prices Short'!$E:$E,'All Prices combined'!$G429),IF($B429="RAB Long",SUMIFS('RAB Prices Long'!BV:BV,'RAB Prices Long'!$B:$B,'All Prices combined'!$D429,'RAB Prices Long'!$E:$E,'All Prices combined'!$G429)))),2)</f>
        <v>0</v>
      </c>
      <c r="BT429" s="2">
        <f>ROUND(IF($B429="Annuity",SUMIFS('Annuity Prices'!BW:BW,'Annuity Prices'!$B:$B,$D429,'Annuity Prices'!$E:$E,$G429),IF($B429="RAB Short",SUMIFS('RAB Prices Short'!BW:BW,'RAB Prices Short'!$B:$B,'All Prices combined'!$D429,'RAB Prices Short'!$E:$E,'All Prices combined'!$G429),IF($B429="RAB Long",SUMIFS('RAB Prices Long'!BW:BW,'RAB Prices Long'!$B:$B,'All Prices combined'!$D429,'RAB Prices Long'!$E:$E,'All Prices combined'!$G429)))),2)</f>
        <v>0</v>
      </c>
      <c r="BU429" s="2">
        <f>ROUND(IF($B429="Annuity",SUMIFS('Annuity Prices'!BX:BX,'Annuity Prices'!$B:$B,$D429,'Annuity Prices'!$E:$E,$G429),IF($B429="RAB Short",SUMIFS('RAB Prices Short'!BX:BX,'RAB Prices Short'!$B:$B,'All Prices combined'!$D429,'RAB Prices Short'!$E:$E,'All Prices combined'!$G429),IF($B429="RAB Long",SUMIFS('RAB Prices Long'!BX:BX,'RAB Prices Long'!$B:$B,'All Prices combined'!$D429,'RAB Prices Long'!$E:$E,'All Prices combined'!$G429)))),2)</f>
        <v>0</v>
      </c>
    </row>
    <row r="430" spans="2:73" x14ac:dyDescent="0.25">
      <c r="B430" t="s">
        <v>45</v>
      </c>
      <c r="C430">
        <v>10</v>
      </c>
      <c r="D430" t="s">
        <v>155</v>
      </c>
      <c r="E430" t="s">
        <v>154</v>
      </c>
      <c r="F430">
        <v>10</v>
      </c>
      <c r="G430" t="s">
        <v>38</v>
      </c>
      <c r="H430" t="s">
        <v>128</v>
      </c>
      <c r="I430" s="2">
        <f>ROUND(IF($B430="Annuity",SUMIFS('Annuity Prices'!L:L,'Annuity Prices'!$B:$B,$D430,'Annuity Prices'!$E:$E,$G430),IF($B430="RAB Short",SUMIFS('RAB Prices Short'!L:L,'RAB Prices Short'!$B:$B,'All Prices combined'!$D430,'RAB Prices Short'!$E:$E,'All Prices combined'!$G430),IF($B430="RAB Long",SUMIFS('RAB Prices Long'!L:L,'RAB Prices Long'!$B:$B,'All Prices combined'!$D430,'RAB Prices Long'!$E:$E,'All Prices combined'!$G430)))),2)</f>
        <v>0</v>
      </c>
      <c r="J430" s="2">
        <f>ROUND(IF($B430="Annuity",SUMIFS('Annuity Prices'!M:M,'Annuity Prices'!$B:$B,$D430,'Annuity Prices'!$E:$E,$G430),IF($B430="RAB Short",SUMIFS('RAB Prices Short'!M:M,'RAB Prices Short'!$B:$B,'All Prices combined'!$D430,'RAB Prices Short'!$E:$E,'All Prices combined'!$G430),IF($B430="RAB Long",SUMIFS('RAB Prices Long'!M:M,'RAB Prices Long'!$B:$B,'All Prices combined'!$D430,'RAB Prices Long'!$E:$E,'All Prices combined'!$G430)))),2)</f>
        <v>0</v>
      </c>
      <c r="K430" s="2">
        <f>ROUND(IF($B430="Annuity",SUMIFS('Annuity Prices'!N:N,'Annuity Prices'!$B:$B,$D430,'Annuity Prices'!$E:$E,$G430),IF($B430="RAB Short",SUMIFS('RAB Prices Short'!N:N,'RAB Prices Short'!$B:$B,'All Prices combined'!$D430,'RAB Prices Short'!$E:$E,'All Prices combined'!$G430),IF($B430="RAB Long",SUMIFS('RAB Prices Long'!N:N,'RAB Prices Long'!$B:$B,'All Prices combined'!$D430,'RAB Prices Long'!$E:$E,'All Prices combined'!$G430)))),2)</f>
        <v>28.91</v>
      </c>
      <c r="L430" s="2">
        <f>ROUND(IF($B430="Annuity",SUMIFS('Annuity Prices'!O:O,'Annuity Prices'!$B:$B,$D430,'Annuity Prices'!$E:$E,$G430),IF($B430="RAB Short",SUMIFS('RAB Prices Short'!O:O,'RAB Prices Short'!$B:$B,'All Prices combined'!$D430,'RAB Prices Short'!$E:$E,'All Prices combined'!$G430),IF($B430="RAB Long",SUMIFS('RAB Prices Long'!O:O,'RAB Prices Long'!$B:$B,'All Prices combined'!$D430,'RAB Prices Long'!$E:$E,'All Prices combined'!$G430)))),2)</f>
        <v>29.74</v>
      </c>
      <c r="M430" s="2">
        <f>ROUND(IF($B430="Annuity",SUMIFS('Annuity Prices'!P:P,'Annuity Prices'!$B:$B,$D430,'Annuity Prices'!$E:$E,$G430),IF($B430="RAB Short",SUMIFS('RAB Prices Short'!P:P,'RAB Prices Short'!$B:$B,'All Prices combined'!$D430,'RAB Prices Short'!$E:$E,'All Prices combined'!$G430),IF($B430="RAB Long",SUMIFS('RAB Prices Long'!P:P,'RAB Prices Long'!$B:$B,'All Prices combined'!$D430,'RAB Prices Long'!$E:$E,'All Prices combined'!$G430)))),2)</f>
        <v>34.1</v>
      </c>
      <c r="N430" s="2">
        <f>ROUND(IF($B430="Annuity",SUMIFS('Annuity Prices'!Q:Q,'Annuity Prices'!$B:$B,$D430,'Annuity Prices'!$E:$E,$G430),IF($B430="RAB Short",SUMIFS('RAB Prices Short'!Q:Q,'RAB Prices Short'!$B:$B,'All Prices combined'!$D430,'RAB Prices Short'!$E:$E,'All Prices combined'!$G430),IF($B430="RAB Long",SUMIFS('RAB Prices Long'!Q:Q,'RAB Prices Long'!$B:$B,'All Prices combined'!$D430,'RAB Prices Long'!$E:$E,'All Prices combined'!$G430)))),2)</f>
        <v>34.950000000000003</v>
      </c>
      <c r="O430" s="2">
        <f>ROUND(IF($B430="Annuity",SUMIFS('Annuity Prices'!R:R,'Annuity Prices'!$B:$B,$D430,'Annuity Prices'!$E:$E,$G430),IF($B430="RAB Short",SUMIFS('RAB Prices Short'!R:R,'RAB Prices Short'!$B:$B,'All Prices combined'!$D430,'RAB Prices Short'!$E:$E,'All Prices combined'!$G430),IF($B430="RAB Long",SUMIFS('RAB Prices Long'!R:R,'RAB Prices Long'!$B:$B,'All Prices combined'!$D430,'RAB Prices Long'!$E:$E,'All Prices combined'!$G430)))),2)</f>
        <v>35.83</v>
      </c>
      <c r="P430" s="2">
        <f>ROUND(IF($B430="Annuity",SUMIFS('Annuity Prices'!S:S,'Annuity Prices'!$B:$B,$D430,'Annuity Prices'!$E:$E,$G430),IF($B430="RAB Short",SUMIFS('RAB Prices Short'!S:S,'RAB Prices Short'!$B:$B,'All Prices combined'!$D430,'RAB Prices Short'!$E:$E,'All Prices combined'!$G430),IF($B430="RAB Long",SUMIFS('RAB Prices Long'!S:S,'RAB Prices Long'!$B:$B,'All Prices combined'!$D430,'RAB Prices Long'!$E:$E,'All Prices combined'!$G430)))),2)</f>
        <v>36.72</v>
      </c>
      <c r="Q430" s="2">
        <f>ROUND(IF($B430="Annuity",SUMIFS('Annuity Prices'!T:T,'Annuity Prices'!$B:$B,$D430,'Annuity Prices'!$E:$E,$G430),IF($B430="RAB Short",SUMIFS('RAB Prices Short'!T:T,'RAB Prices Short'!$B:$B,'All Prices combined'!$D430,'RAB Prices Short'!$E:$E,'All Prices combined'!$G430),IF($B430="RAB Long",SUMIFS('RAB Prices Long'!T:T,'RAB Prices Long'!$B:$B,'All Prices combined'!$D430,'RAB Prices Long'!$E:$E,'All Prices combined'!$G430)))),2)</f>
        <v>39.57</v>
      </c>
      <c r="R430" s="2">
        <f>ROUND(IF($B430="Annuity",SUMIFS('Annuity Prices'!U:U,'Annuity Prices'!$B:$B,$D430,'Annuity Prices'!$E:$E,$G430),IF($B430="RAB Short",SUMIFS('RAB Prices Short'!U:U,'RAB Prices Short'!$B:$B,'All Prices combined'!$D430,'RAB Prices Short'!$E:$E,'All Prices combined'!$G430),IF($B430="RAB Long",SUMIFS('RAB Prices Long'!U:U,'RAB Prices Long'!$B:$B,'All Prices combined'!$D430,'RAB Prices Long'!$E:$E,'All Prices combined'!$G430)))),2)</f>
        <v>40.56</v>
      </c>
      <c r="S430" s="2">
        <f>ROUND(IF($B430="Annuity",SUMIFS('Annuity Prices'!V:V,'Annuity Prices'!$B:$B,$D430,'Annuity Prices'!$E:$E,$G430),IF($B430="RAB Short",SUMIFS('RAB Prices Short'!V:V,'RAB Prices Short'!$B:$B,'All Prices combined'!$D430,'RAB Prices Short'!$E:$E,'All Prices combined'!$G430),IF($B430="RAB Long",SUMIFS('RAB Prices Long'!V:V,'RAB Prices Long'!$B:$B,'All Prices combined'!$D430,'RAB Prices Long'!$E:$E,'All Prices combined'!$G430)))),2)</f>
        <v>41.57</v>
      </c>
      <c r="T430" s="2">
        <f>ROUND(IF($B430="Annuity",SUMIFS('Annuity Prices'!W:W,'Annuity Prices'!$B:$B,$D430,'Annuity Prices'!$E:$E,$G430),IF($B430="RAB Short",SUMIFS('RAB Prices Short'!W:W,'RAB Prices Short'!$B:$B,'All Prices combined'!$D430,'RAB Prices Short'!$E:$E,'All Prices combined'!$G430),IF($B430="RAB Long",SUMIFS('RAB Prices Long'!W:W,'RAB Prices Long'!$B:$B,'All Prices combined'!$D430,'RAB Prices Long'!$E:$E,'All Prices combined'!$G430)))),2)</f>
        <v>42.61</v>
      </c>
      <c r="U430" s="2">
        <f>ROUND(IF($B430="Annuity",SUMIFS('Annuity Prices'!X:X,'Annuity Prices'!$B:$B,$D430,'Annuity Prices'!$E:$E,$G430),IF($B430="RAB Short",SUMIFS('RAB Prices Short'!X:X,'RAB Prices Short'!$B:$B,'All Prices combined'!$D430,'RAB Prices Short'!$E:$E,'All Prices combined'!$G430),IF($B430="RAB Long",SUMIFS('RAB Prices Long'!X:X,'RAB Prices Long'!$B:$B,'All Prices combined'!$D430,'RAB Prices Long'!$E:$E,'All Prices combined'!$G430)))),2)</f>
        <v>45.71</v>
      </c>
      <c r="V430" s="2">
        <f>ROUND(IF($B430="Annuity",SUMIFS('Annuity Prices'!Y:Y,'Annuity Prices'!$B:$B,$D430,'Annuity Prices'!$E:$E,$G430),IF($B430="RAB Short",SUMIFS('RAB Prices Short'!Y:Y,'RAB Prices Short'!$B:$B,'All Prices combined'!$D430,'RAB Prices Short'!$E:$E,'All Prices combined'!$G430),IF($B430="RAB Long",SUMIFS('RAB Prices Long'!Y:Y,'RAB Prices Long'!$B:$B,'All Prices combined'!$D430,'RAB Prices Long'!$E:$E,'All Prices combined'!$G430)))),2)</f>
        <v>46.85</v>
      </c>
      <c r="W430" s="2">
        <f>ROUND(IF($B430="Annuity",SUMIFS('Annuity Prices'!Z:Z,'Annuity Prices'!$B:$B,$D430,'Annuity Prices'!$E:$E,$G430),IF($B430="RAB Short",SUMIFS('RAB Prices Short'!Z:Z,'RAB Prices Short'!$B:$B,'All Prices combined'!$D430,'RAB Prices Short'!$E:$E,'All Prices combined'!$G430),IF($B430="RAB Long",SUMIFS('RAB Prices Long'!Z:Z,'RAB Prices Long'!$B:$B,'All Prices combined'!$D430,'RAB Prices Long'!$E:$E,'All Prices combined'!$G430)))),2)</f>
        <v>48.03</v>
      </c>
      <c r="X430" s="2">
        <f>ROUND(IF($B430="Annuity",SUMIFS('Annuity Prices'!AA:AA,'Annuity Prices'!$B:$B,$D430,'Annuity Prices'!$E:$E,$G430),IF($B430="RAB Short",SUMIFS('RAB Prices Short'!AA:AA,'RAB Prices Short'!$B:$B,'All Prices combined'!$D430,'RAB Prices Short'!$E:$E,'All Prices combined'!$G430),IF($B430="RAB Long",SUMIFS('RAB Prices Long'!AA:AA,'RAB Prices Long'!$B:$B,'All Prices combined'!$D430,'RAB Prices Long'!$E:$E,'All Prices combined'!$G430)))),2)</f>
        <v>49.23</v>
      </c>
      <c r="Y430" s="2">
        <f>ROUND(IF($B430="Annuity",SUMIFS('Annuity Prices'!AB:AB,'Annuity Prices'!$B:$B,$D430,'Annuity Prices'!$E:$E,$G430),IF($B430="RAB Short",SUMIFS('RAB Prices Short'!AB:AB,'RAB Prices Short'!$B:$B,'All Prices combined'!$D430,'RAB Prices Short'!$E:$E,'All Prices combined'!$G430),IF($B430="RAB Long",SUMIFS('RAB Prices Long'!AB:AB,'RAB Prices Long'!$B:$B,'All Prices combined'!$D430,'RAB Prices Long'!$E:$E,'All Prices combined'!$G430)))),2)</f>
        <v>53.18</v>
      </c>
      <c r="Z430" s="2">
        <f>ROUND(IF($B430="Annuity",SUMIFS('Annuity Prices'!AC:AC,'Annuity Prices'!$B:$B,$D430,'Annuity Prices'!$E:$E,$G430),IF($B430="RAB Short",SUMIFS('RAB Prices Short'!AC:AC,'RAB Prices Short'!$B:$B,'All Prices combined'!$D430,'RAB Prices Short'!$E:$E,'All Prices combined'!$G430),IF($B430="RAB Long",SUMIFS('RAB Prices Long'!AC:AC,'RAB Prices Long'!$B:$B,'All Prices combined'!$D430,'RAB Prices Long'!$E:$E,'All Prices combined'!$G430)))),2)</f>
        <v>54.51</v>
      </c>
      <c r="AA430" s="2">
        <f>ROUND(IF($B430="Annuity",SUMIFS('Annuity Prices'!AD:AD,'Annuity Prices'!$B:$B,$D430,'Annuity Prices'!$E:$E,$G430),IF($B430="RAB Short",SUMIFS('RAB Prices Short'!AD:AD,'RAB Prices Short'!$B:$B,'All Prices combined'!$D430,'RAB Prices Short'!$E:$E,'All Prices combined'!$G430),IF($B430="RAB Long",SUMIFS('RAB Prices Long'!AD:AD,'RAB Prices Long'!$B:$B,'All Prices combined'!$D430,'RAB Prices Long'!$E:$E,'All Prices combined'!$G430)))),2)</f>
        <v>55.87</v>
      </c>
      <c r="AB430" s="2">
        <f>ROUND(IF($B430="Annuity",SUMIFS('Annuity Prices'!AE:AE,'Annuity Prices'!$B:$B,$D430,'Annuity Prices'!$E:$E,$G430),IF($B430="RAB Short",SUMIFS('RAB Prices Short'!AE:AE,'RAB Prices Short'!$B:$B,'All Prices combined'!$D430,'RAB Prices Short'!$E:$E,'All Prices combined'!$G430),IF($B430="RAB Long",SUMIFS('RAB Prices Long'!AE:AE,'RAB Prices Long'!$B:$B,'All Prices combined'!$D430,'RAB Prices Long'!$E:$E,'All Prices combined'!$G430)))),2)</f>
        <v>57.27</v>
      </c>
      <c r="AC430" s="2">
        <f>ROUND(IF($B430="Annuity",SUMIFS('Annuity Prices'!AF:AF,'Annuity Prices'!$B:$B,$D430,'Annuity Prices'!$E:$E,$G430),IF($B430="RAB Short",SUMIFS('RAB Prices Short'!AF:AF,'RAB Prices Short'!$B:$B,'All Prices combined'!$D430,'RAB Prices Short'!$E:$E,'All Prices combined'!$G430),IF($B430="RAB Long",SUMIFS('RAB Prices Long'!AF:AF,'RAB Prices Long'!$B:$B,'All Prices combined'!$D430,'RAB Prices Long'!$E:$E,'All Prices combined'!$G430)))),2)</f>
        <v>58.8</v>
      </c>
      <c r="AD430" s="2">
        <f>ROUND(IF($B430="Annuity",SUMIFS('Annuity Prices'!AG:AG,'Annuity Prices'!$B:$B,$D430,'Annuity Prices'!$E:$E,$G430),IF($B430="RAB Short",SUMIFS('RAB Prices Short'!AG:AG,'RAB Prices Short'!$B:$B,'All Prices combined'!$D430,'RAB Prices Short'!$E:$E,'All Prices combined'!$G430),IF($B430="RAB Long",SUMIFS('RAB Prices Long'!AG:AG,'RAB Prices Long'!$B:$B,'All Prices combined'!$D430,'RAB Prices Long'!$E:$E,'All Prices combined'!$G430)))),2)</f>
        <v>60.27</v>
      </c>
      <c r="AE430" s="2">
        <f>ROUND(IF($B430="Annuity",SUMIFS('Annuity Prices'!AH:AH,'Annuity Prices'!$B:$B,$D430,'Annuity Prices'!$E:$E,$G430),IF($B430="RAB Short",SUMIFS('RAB Prices Short'!AH:AH,'RAB Prices Short'!$B:$B,'All Prices combined'!$D430,'RAB Prices Short'!$E:$E,'All Prices combined'!$G430),IF($B430="RAB Long",SUMIFS('RAB Prices Long'!AH:AH,'RAB Prices Long'!$B:$B,'All Prices combined'!$D430,'RAB Prices Long'!$E:$E,'All Prices combined'!$G430)))),2)</f>
        <v>61.78</v>
      </c>
      <c r="AF430" s="2">
        <f>ROUND(IF($B430="Annuity",SUMIFS('Annuity Prices'!AI:AI,'Annuity Prices'!$B:$B,$D430,'Annuity Prices'!$E:$E,$G430),IF($B430="RAB Short",SUMIFS('RAB Prices Short'!AI:AI,'RAB Prices Short'!$B:$B,'All Prices combined'!$D430,'RAB Prices Short'!$E:$E,'All Prices combined'!$G430),IF($B430="RAB Long",SUMIFS('RAB Prices Long'!AI:AI,'RAB Prices Long'!$B:$B,'All Prices combined'!$D430,'RAB Prices Long'!$E:$E,'All Prices combined'!$G430)))),2)</f>
        <v>63.32</v>
      </c>
      <c r="AG430" s="2">
        <f>ROUND(IF($B430="Annuity",SUMIFS('Annuity Prices'!AJ:AJ,'Annuity Prices'!$B:$B,$D430,'Annuity Prices'!$E:$E,$G430),IF($B430="RAB Short",SUMIFS('RAB Prices Short'!AJ:AJ,'RAB Prices Short'!$B:$B,'All Prices combined'!$D430,'RAB Prices Short'!$E:$E,'All Prices combined'!$G430),IF($B430="RAB Long",SUMIFS('RAB Prices Long'!AJ:AJ,'RAB Prices Long'!$B:$B,'All Prices combined'!$D430,'RAB Prices Long'!$E:$E,'All Prices combined'!$G430)))),2)</f>
        <v>64.55</v>
      </c>
      <c r="AH430" s="2">
        <f>ROUND(IF($B430="Annuity",SUMIFS('Annuity Prices'!AK:AK,'Annuity Prices'!$B:$B,$D430,'Annuity Prices'!$E:$E,$G430),IF($B430="RAB Short",SUMIFS('RAB Prices Short'!AK:AK,'RAB Prices Short'!$B:$B,'All Prices combined'!$D430,'RAB Prices Short'!$E:$E,'All Prices combined'!$G430),IF($B430="RAB Long",SUMIFS('RAB Prices Long'!AK:AK,'RAB Prices Long'!$B:$B,'All Prices combined'!$D430,'RAB Prices Long'!$E:$E,'All Prices combined'!$G430)))),2)</f>
        <v>66.16</v>
      </c>
      <c r="AI430" s="2">
        <f>ROUND(IF($B430="Annuity",SUMIFS('Annuity Prices'!AL:AL,'Annuity Prices'!$B:$B,$D430,'Annuity Prices'!$E:$E,$G430),IF($B430="RAB Short",SUMIFS('RAB Prices Short'!AL:AL,'RAB Prices Short'!$B:$B,'All Prices combined'!$D430,'RAB Prices Short'!$E:$E,'All Prices combined'!$G430),IF($B430="RAB Long",SUMIFS('RAB Prices Long'!AL:AL,'RAB Prices Long'!$B:$B,'All Prices combined'!$D430,'RAB Prices Long'!$E:$E,'All Prices combined'!$G430)))),2)</f>
        <v>67.81</v>
      </c>
      <c r="AJ430" s="2">
        <f>ROUND(IF($B430="Annuity",SUMIFS('Annuity Prices'!AM:AM,'Annuity Prices'!$B:$B,$D430,'Annuity Prices'!$E:$E,$G430),IF($B430="RAB Short",SUMIFS('RAB Prices Short'!AM:AM,'RAB Prices Short'!$B:$B,'All Prices combined'!$D430,'RAB Prices Short'!$E:$E,'All Prices combined'!$G430),IF($B430="RAB Long",SUMIFS('RAB Prices Long'!AM:AM,'RAB Prices Long'!$B:$B,'All Prices combined'!$D430,'RAB Prices Long'!$E:$E,'All Prices combined'!$G430)))),2)</f>
        <v>69.510000000000005</v>
      </c>
      <c r="AK430" s="2">
        <f>ROUND(IF($B430="Annuity",SUMIFS('Annuity Prices'!AN:AN,'Annuity Prices'!$B:$B,$D430,'Annuity Prices'!$E:$E,$G430),IF($B430="RAB Short",SUMIFS('RAB Prices Short'!AN:AN,'RAB Prices Short'!$B:$B,'All Prices combined'!$D430,'RAB Prices Short'!$E:$E,'All Prices combined'!$G430),IF($B430="RAB Long",SUMIFS('RAB Prices Long'!AN:AN,'RAB Prices Long'!$B:$B,'All Prices combined'!$D430,'RAB Prices Long'!$E:$E,'All Prices combined'!$G430)))),2)</f>
        <v>72.510000000000005</v>
      </c>
      <c r="AL430" s="2">
        <f>ROUND(IF($B430="Annuity",SUMIFS('Annuity Prices'!AO:AO,'Annuity Prices'!$B:$B,$D430,'Annuity Prices'!$E:$E,$G430),IF($B430="RAB Short",SUMIFS('RAB Prices Short'!AO:AO,'RAB Prices Short'!$B:$B,'All Prices combined'!$D430,'RAB Prices Short'!$E:$E,'All Prices combined'!$G430),IF($B430="RAB Long",SUMIFS('RAB Prices Long'!AO:AO,'RAB Prices Long'!$B:$B,'All Prices combined'!$D430,'RAB Prices Long'!$E:$E,'All Prices combined'!$G430)))),2)</f>
        <v>74.319999999999993</v>
      </c>
      <c r="AM430" s="2">
        <f>ROUND(IF($B430="Annuity",SUMIFS('Annuity Prices'!AP:AP,'Annuity Prices'!$B:$B,$D430,'Annuity Prices'!$E:$E,$G430),IF($B430="RAB Short",SUMIFS('RAB Prices Short'!AP:AP,'RAB Prices Short'!$B:$B,'All Prices combined'!$D430,'RAB Prices Short'!$E:$E,'All Prices combined'!$G430),IF($B430="RAB Long",SUMIFS('RAB Prices Long'!AP:AP,'RAB Prices Long'!$B:$B,'All Prices combined'!$D430,'RAB Prices Long'!$E:$E,'All Prices combined'!$G430)))),2)</f>
        <v>76.180000000000007</v>
      </c>
      <c r="AN430" s="2">
        <f>ROUND(IF($B430="Annuity",SUMIFS('Annuity Prices'!AQ:AQ,'Annuity Prices'!$B:$B,$D430,'Annuity Prices'!$E:$E,$G430),IF($B430="RAB Short",SUMIFS('RAB Prices Short'!AQ:AQ,'RAB Prices Short'!$B:$B,'All Prices combined'!$D430,'RAB Prices Short'!$E:$E,'All Prices combined'!$G430),IF($B430="RAB Long",SUMIFS('RAB Prices Long'!AQ:AQ,'RAB Prices Long'!$B:$B,'All Prices combined'!$D430,'RAB Prices Long'!$E:$E,'All Prices combined'!$G430)))),2)</f>
        <v>78.09</v>
      </c>
      <c r="AO430" s="2">
        <f>ROUND(IF($B430="Annuity",SUMIFS('Annuity Prices'!AR:AR,'Annuity Prices'!$B:$B,$D430,'Annuity Prices'!$E:$E,$G430),IF($B430="RAB Short",SUMIFS('RAB Prices Short'!AR:AR,'RAB Prices Short'!$B:$B,'All Prices combined'!$D430,'RAB Prices Short'!$E:$E,'All Prices combined'!$G430),IF($B430="RAB Long",SUMIFS('RAB Prices Long'!AR:AR,'RAB Prices Long'!$B:$B,'All Prices combined'!$D430,'RAB Prices Long'!$E:$E,'All Prices combined'!$G430)))),2)</f>
        <v>0</v>
      </c>
      <c r="AP430" s="2">
        <f>ROUND(IF($B430="Annuity",SUMIFS('Annuity Prices'!AS:AS,'Annuity Prices'!$B:$B,$D430,'Annuity Prices'!$E:$E,$G430),IF($B430="RAB Short",SUMIFS('RAB Prices Short'!AS:AS,'RAB Prices Short'!$B:$B,'All Prices combined'!$D430,'RAB Prices Short'!$E:$E,'All Prices combined'!$G430),IF($B430="RAB Long",SUMIFS('RAB Prices Long'!AS:AS,'RAB Prices Long'!$B:$B,'All Prices combined'!$D430,'RAB Prices Long'!$E:$E,'All Prices combined'!$G430)))),2)</f>
        <v>0</v>
      </c>
      <c r="AQ430" s="2">
        <f>ROUND(IF($B430="Annuity",SUMIFS('Annuity Prices'!AT:AT,'Annuity Prices'!$B:$B,$D430,'Annuity Prices'!$E:$E,$G430),IF($B430="RAB Short",SUMIFS('RAB Prices Short'!AT:AT,'RAB Prices Short'!$B:$B,'All Prices combined'!$D430,'RAB Prices Short'!$E:$E,'All Prices combined'!$G430),IF($B430="RAB Long",SUMIFS('RAB Prices Long'!AT:AT,'RAB Prices Long'!$B:$B,'All Prices combined'!$D430,'RAB Prices Long'!$E:$E,'All Prices combined'!$G430)))),2)</f>
        <v>33.76</v>
      </c>
      <c r="AR430" s="2">
        <f>ROUND(IF($B430="Annuity",SUMIFS('Annuity Prices'!AU:AU,'Annuity Prices'!$B:$B,$D430,'Annuity Prices'!$E:$E,$G430),IF($B430="RAB Short",SUMIFS('RAB Prices Short'!AU:AU,'RAB Prices Short'!$B:$B,'All Prices combined'!$D430,'RAB Prices Short'!$E:$E,'All Prices combined'!$G430),IF($B430="RAB Long",SUMIFS('RAB Prices Long'!AU:AU,'RAB Prices Long'!$B:$B,'All Prices combined'!$D430,'RAB Prices Long'!$E:$E,'All Prices combined'!$G430)))),2)</f>
        <v>28.91</v>
      </c>
      <c r="AS430" s="2">
        <f>ROUND(IF($B430="Annuity",SUMIFS('Annuity Prices'!AV:AV,'Annuity Prices'!$B:$B,$D430,'Annuity Prices'!$E:$E,$G430),IF($B430="RAB Short",SUMIFS('RAB Prices Short'!AV:AV,'RAB Prices Short'!$B:$B,'All Prices combined'!$D430,'RAB Prices Short'!$E:$E,'All Prices combined'!$G430),IF($B430="RAB Long",SUMIFS('RAB Prices Long'!AV:AV,'RAB Prices Long'!$B:$B,'All Prices combined'!$D430,'RAB Prices Long'!$E:$E,'All Prices combined'!$G430)))),2)</f>
        <v>29.74</v>
      </c>
      <c r="AT430" s="2">
        <f>ROUND(IF($B430="Annuity",SUMIFS('Annuity Prices'!AW:AW,'Annuity Prices'!$B:$B,$D430,'Annuity Prices'!$E:$E,$G430),IF($B430="RAB Short",SUMIFS('RAB Prices Short'!AW:AW,'RAB Prices Short'!$B:$B,'All Prices combined'!$D430,'RAB Prices Short'!$E:$E,'All Prices combined'!$G430),IF($B430="RAB Long",SUMIFS('RAB Prices Long'!AW:AW,'RAB Prices Long'!$B:$B,'All Prices combined'!$D430,'RAB Prices Long'!$E:$E,'All Prices combined'!$G430)))),2)</f>
        <v>33.520000000000003</v>
      </c>
      <c r="AU430" s="2">
        <f>ROUND(IF($B430="Annuity",SUMIFS('Annuity Prices'!AX:AX,'Annuity Prices'!$B:$B,$D430,'Annuity Prices'!$E:$E,$G430),IF($B430="RAB Short",SUMIFS('RAB Prices Short'!AX:AX,'RAB Prices Short'!$B:$B,'All Prices combined'!$D430,'RAB Prices Short'!$E:$E,'All Prices combined'!$G430),IF($B430="RAB Long",SUMIFS('RAB Prices Long'!AX:AX,'RAB Prices Long'!$B:$B,'All Prices combined'!$D430,'RAB Prices Long'!$E:$E,'All Prices combined'!$G430)))),2)</f>
        <v>34.950000000000003</v>
      </c>
      <c r="AV430" s="2">
        <f>ROUND(IF($B430="Annuity",SUMIFS('Annuity Prices'!AY:AY,'Annuity Prices'!$B:$B,$D430,'Annuity Prices'!$E:$E,$G430),IF($B430="RAB Short",SUMIFS('RAB Prices Short'!AY:AY,'RAB Prices Short'!$B:$B,'All Prices combined'!$D430,'RAB Prices Short'!$E:$E,'All Prices combined'!$G430),IF($B430="RAB Long",SUMIFS('RAB Prices Long'!AY:AY,'RAB Prices Long'!$B:$B,'All Prices combined'!$D430,'RAB Prices Long'!$E:$E,'All Prices combined'!$G430)))),2)</f>
        <v>35.83</v>
      </c>
      <c r="AW430" s="2">
        <f>ROUND(IF($B430="Annuity",SUMIFS('Annuity Prices'!AZ:AZ,'Annuity Prices'!$B:$B,$D430,'Annuity Prices'!$E:$E,$G430),IF($B430="RAB Short",SUMIFS('RAB Prices Short'!AZ:AZ,'RAB Prices Short'!$B:$B,'All Prices combined'!$D430,'RAB Prices Short'!$E:$E,'All Prices combined'!$G430),IF($B430="RAB Long",SUMIFS('RAB Prices Long'!AZ:AZ,'RAB Prices Long'!$B:$B,'All Prices combined'!$D430,'RAB Prices Long'!$E:$E,'All Prices combined'!$G430)))),2)</f>
        <v>36.72</v>
      </c>
      <c r="AX430" s="2">
        <f>ROUND(IF($B430="Annuity",SUMIFS('Annuity Prices'!BA:BA,'Annuity Prices'!$B:$B,$D430,'Annuity Prices'!$E:$E,$G430),IF($B430="RAB Short",SUMIFS('RAB Prices Short'!BA:BA,'RAB Prices Short'!$B:$B,'All Prices combined'!$D430,'RAB Prices Short'!$E:$E,'All Prices combined'!$G430),IF($B430="RAB Long",SUMIFS('RAB Prices Long'!BA:BA,'RAB Prices Long'!$B:$B,'All Prices combined'!$D430,'RAB Prices Long'!$E:$E,'All Prices combined'!$G430)))),2)</f>
        <v>39.57</v>
      </c>
      <c r="AY430" s="2">
        <f>ROUND(IF($B430="Annuity",SUMIFS('Annuity Prices'!BB:BB,'Annuity Prices'!$B:$B,$D430,'Annuity Prices'!$E:$E,$G430),IF($B430="RAB Short",SUMIFS('RAB Prices Short'!BB:BB,'RAB Prices Short'!$B:$B,'All Prices combined'!$D430,'RAB Prices Short'!$E:$E,'All Prices combined'!$G430),IF($B430="RAB Long",SUMIFS('RAB Prices Long'!BB:BB,'RAB Prices Long'!$B:$B,'All Prices combined'!$D430,'RAB Prices Long'!$E:$E,'All Prices combined'!$G430)))),2)</f>
        <v>40.56</v>
      </c>
      <c r="AZ430" s="2">
        <f>ROUND(IF($B430="Annuity",SUMIFS('Annuity Prices'!BC:BC,'Annuity Prices'!$B:$B,$D430,'Annuity Prices'!$E:$E,$G430),IF($B430="RAB Short",SUMIFS('RAB Prices Short'!BC:BC,'RAB Prices Short'!$B:$B,'All Prices combined'!$D430,'RAB Prices Short'!$E:$E,'All Prices combined'!$G430),IF($B430="RAB Long",SUMIFS('RAB Prices Long'!BC:BC,'RAB Prices Long'!$B:$B,'All Prices combined'!$D430,'RAB Prices Long'!$E:$E,'All Prices combined'!$G430)))),2)</f>
        <v>41.57</v>
      </c>
      <c r="BA430" s="2">
        <f>ROUND(IF($B430="Annuity",SUMIFS('Annuity Prices'!BD:BD,'Annuity Prices'!$B:$B,$D430,'Annuity Prices'!$E:$E,$G430),IF($B430="RAB Short",SUMIFS('RAB Prices Short'!BD:BD,'RAB Prices Short'!$B:$B,'All Prices combined'!$D430,'RAB Prices Short'!$E:$E,'All Prices combined'!$G430),IF($B430="RAB Long",SUMIFS('RAB Prices Long'!BD:BD,'RAB Prices Long'!$B:$B,'All Prices combined'!$D430,'RAB Prices Long'!$E:$E,'All Prices combined'!$G430)))),2)</f>
        <v>42.61</v>
      </c>
      <c r="BB430" s="2">
        <f>ROUND(IF($B430="Annuity",SUMIFS('Annuity Prices'!BE:BE,'Annuity Prices'!$B:$B,$D430,'Annuity Prices'!$E:$E,$G430),IF($B430="RAB Short",SUMIFS('RAB Prices Short'!BE:BE,'RAB Prices Short'!$B:$B,'All Prices combined'!$D430,'RAB Prices Short'!$E:$E,'All Prices combined'!$G430),IF($B430="RAB Long",SUMIFS('RAB Prices Long'!BE:BE,'RAB Prices Long'!$B:$B,'All Prices combined'!$D430,'RAB Prices Long'!$E:$E,'All Prices combined'!$G430)))),2)</f>
        <v>45.71</v>
      </c>
      <c r="BC430" s="2">
        <f>ROUND(IF($B430="Annuity",SUMIFS('Annuity Prices'!BF:BF,'Annuity Prices'!$B:$B,$D430,'Annuity Prices'!$E:$E,$G430),IF($B430="RAB Short",SUMIFS('RAB Prices Short'!BF:BF,'RAB Prices Short'!$B:$B,'All Prices combined'!$D430,'RAB Prices Short'!$E:$E,'All Prices combined'!$G430),IF($B430="RAB Long",SUMIFS('RAB Prices Long'!BF:BF,'RAB Prices Long'!$B:$B,'All Prices combined'!$D430,'RAB Prices Long'!$E:$E,'All Prices combined'!$G430)))),2)</f>
        <v>46.85</v>
      </c>
      <c r="BD430" s="2">
        <f>ROUND(IF($B430="Annuity",SUMIFS('Annuity Prices'!BG:BG,'Annuity Prices'!$B:$B,$D430,'Annuity Prices'!$E:$E,$G430),IF($B430="RAB Short",SUMIFS('RAB Prices Short'!BG:BG,'RAB Prices Short'!$B:$B,'All Prices combined'!$D430,'RAB Prices Short'!$E:$E,'All Prices combined'!$G430),IF($B430="RAB Long",SUMIFS('RAB Prices Long'!BG:BG,'RAB Prices Long'!$B:$B,'All Prices combined'!$D430,'RAB Prices Long'!$E:$E,'All Prices combined'!$G430)))),2)</f>
        <v>48.03</v>
      </c>
      <c r="BE430" s="2">
        <f>ROUND(IF($B430="Annuity",SUMIFS('Annuity Prices'!BH:BH,'Annuity Prices'!$B:$B,$D430,'Annuity Prices'!$E:$E,$G430),IF($B430="RAB Short",SUMIFS('RAB Prices Short'!BH:BH,'RAB Prices Short'!$B:$B,'All Prices combined'!$D430,'RAB Prices Short'!$E:$E,'All Prices combined'!$G430),IF($B430="RAB Long",SUMIFS('RAB Prices Long'!BH:BH,'RAB Prices Long'!$B:$B,'All Prices combined'!$D430,'RAB Prices Long'!$E:$E,'All Prices combined'!$G430)))),2)</f>
        <v>49.23</v>
      </c>
      <c r="BF430" s="2">
        <f>ROUND(IF($B430="Annuity",SUMIFS('Annuity Prices'!BI:BI,'Annuity Prices'!$B:$B,$D430,'Annuity Prices'!$E:$E,$G430),IF($B430="RAB Short",SUMIFS('RAB Prices Short'!BI:BI,'RAB Prices Short'!$B:$B,'All Prices combined'!$D430,'RAB Prices Short'!$E:$E,'All Prices combined'!$G430),IF($B430="RAB Long",SUMIFS('RAB Prices Long'!BI:BI,'RAB Prices Long'!$B:$B,'All Prices combined'!$D430,'RAB Prices Long'!$E:$E,'All Prices combined'!$G430)))),2)</f>
        <v>53.18</v>
      </c>
      <c r="BG430" s="2">
        <f>ROUND(IF($B430="Annuity",SUMIFS('Annuity Prices'!BJ:BJ,'Annuity Prices'!$B:$B,$D430,'Annuity Prices'!$E:$E,$G430),IF($B430="RAB Short",SUMIFS('RAB Prices Short'!BJ:BJ,'RAB Prices Short'!$B:$B,'All Prices combined'!$D430,'RAB Prices Short'!$E:$E,'All Prices combined'!$G430),IF($B430="RAB Long",SUMIFS('RAB Prices Long'!BJ:BJ,'RAB Prices Long'!$B:$B,'All Prices combined'!$D430,'RAB Prices Long'!$E:$E,'All Prices combined'!$G430)))),2)</f>
        <v>54.51</v>
      </c>
      <c r="BH430" s="2">
        <f>ROUND(IF($B430="Annuity",SUMIFS('Annuity Prices'!BK:BK,'Annuity Prices'!$B:$B,$D430,'Annuity Prices'!$E:$E,$G430),IF($B430="RAB Short",SUMIFS('RAB Prices Short'!BK:BK,'RAB Prices Short'!$B:$B,'All Prices combined'!$D430,'RAB Prices Short'!$E:$E,'All Prices combined'!$G430),IF($B430="RAB Long",SUMIFS('RAB Prices Long'!BK:BK,'RAB Prices Long'!$B:$B,'All Prices combined'!$D430,'RAB Prices Long'!$E:$E,'All Prices combined'!$G430)))),2)</f>
        <v>55.87</v>
      </c>
      <c r="BI430" s="2">
        <f>ROUND(IF($B430="Annuity",SUMIFS('Annuity Prices'!BL:BL,'Annuity Prices'!$B:$B,$D430,'Annuity Prices'!$E:$E,$G430),IF($B430="RAB Short",SUMIFS('RAB Prices Short'!BL:BL,'RAB Prices Short'!$B:$B,'All Prices combined'!$D430,'RAB Prices Short'!$E:$E,'All Prices combined'!$G430),IF($B430="RAB Long",SUMIFS('RAB Prices Long'!BL:BL,'RAB Prices Long'!$B:$B,'All Prices combined'!$D430,'RAB Prices Long'!$E:$E,'All Prices combined'!$G430)))),2)</f>
        <v>57.27</v>
      </c>
      <c r="BJ430" s="2">
        <f>ROUND(IF($B430="Annuity",SUMIFS('Annuity Prices'!BM:BM,'Annuity Prices'!$B:$B,$D430,'Annuity Prices'!$E:$E,$G430),IF($B430="RAB Short",SUMIFS('RAB Prices Short'!BM:BM,'RAB Prices Short'!$B:$B,'All Prices combined'!$D430,'RAB Prices Short'!$E:$E,'All Prices combined'!$G430),IF($B430="RAB Long",SUMIFS('RAB Prices Long'!BM:BM,'RAB Prices Long'!$B:$B,'All Prices combined'!$D430,'RAB Prices Long'!$E:$E,'All Prices combined'!$G430)))),2)</f>
        <v>58.8</v>
      </c>
      <c r="BK430" s="2">
        <f>ROUND(IF($B430="Annuity",SUMIFS('Annuity Prices'!BN:BN,'Annuity Prices'!$B:$B,$D430,'Annuity Prices'!$E:$E,$G430),IF($B430="RAB Short",SUMIFS('RAB Prices Short'!BN:BN,'RAB Prices Short'!$B:$B,'All Prices combined'!$D430,'RAB Prices Short'!$E:$E,'All Prices combined'!$G430),IF($B430="RAB Long",SUMIFS('RAB Prices Long'!BN:BN,'RAB Prices Long'!$B:$B,'All Prices combined'!$D430,'RAB Prices Long'!$E:$E,'All Prices combined'!$G430)))),2)</f>
        <v>60.27</v>
      </c>
      <c r="BL430" s="2">
        <f>ROUND(IF($B430="Annuity",SUMIFS('Annuity Prices'!BO:BO,'Annuity Prices'!$B:$B,$D430,'Annuity Prices'!$E:$E,$G430),IF($B430="RAB Short",SUMIFS('RAB Prices Short'!BO:BO,'RAB Prices Short'!$B:$B,'All Prices combined'!$D430,'RAB Prices Short'!$E:$E,'All Prices combined'!$G430),IF($B430="RAB Long",SUMIFS('RAB Prices Long'!BO:BO,'RAB Prices Long'!$B:$B,'All Prices combined'!$D430,'RAB Prices Long'!$E:$E,'All Prices combined'!$G430)))),2)</f>
        <v>61.78</v>
      </c>
      <c r="BM430" s="2">
        <f>ROUND(IF($B430="Annuity",SUMIFS('Annuity Prices'!BP:BP,'Annuity Prices'!$B:$B,$D430,'Annuity Prices'!$E:$E,$G430),IF($B430="RAB Short",SUMIFS('RAB Prices Short'!BP:BP,'RAB Prices Short'!$B:$B,'All Prices combined'!$D430,'RAB Prices Short'!$E:$E,'All Prices combined'!$G430),IF($B430="RAB Long",SUMIFS('RAB Prices Long'!BP:BP,'RAB Prices Long'!$B:$B,'All Prices combined'!$D430,'RAB Prices Long'!$E:$E,'All Prices combined'!$G430)))),2)</f>
        <v>63.32</v>
      </c>
      <c r="BN430" s="2">
        <f>ROUND(IF($B430="Annuity",SUMIFS('Annuity Prices'!BQ:BQ,'Annuity Prices'!$B:$B,$D430,'Annuity Prices'!$E:$E,$G430),IF($B430="RAB Short",SUMIFS('RAB Prices Short'!BQ:BQ,'RAB Prices Short'!$B:$B,'All Prices combined'!$D430,'RAB Prices Short'!$E:$E,'All Prices combined'!$G430),IF($B430="RAB Long",SUMIFS('RAB Prices Long'!BQ:BQ,'RAB Prices Long'!$B:$B,'All Prices combined'!$D430,'RAB Prices Long'!$E:$E,'All Prices combined'!$G430)))),2)</f>
        <v>64.55</v>
      </c>
      <c r="BO430" s="2">
        <f>ROUND(IF($B430="Annuity",SUMIFS('Annuity Prices'!BR:BR,'Annuity Prices'!$B:$B,$D430,'Annuity Prices'!$E:$E,$G430),IF($B430="RAB Short",SUMIFS('RAB Prices Short'!BR:BR,'RAB Prices Short'!$B:$B,'All Prices combined'!$D430,'RAB Prices Short'!$E:$E,'All Prices combined'!$G430),IF($B430="RAB Long",SUMIFS('RAB Prices Long'!BR:BR,'RAB Prices Long'!$B:$B,'All Prices combined'!$D430,'RAB Prices Long'!$E:$E,'All Prices combined'!$G430)))),2)</f>
        <v>66.16</v>
      </c>
      <c r="BP430" s="2">
        <f>ROUND(IF($B430="Annuity",SUMIFS('Annuity Prices'!BS:BS,'Annuity Prices'!$B:$B,$D430,'Annuity Prices'!$E:$E,$G430),IF($B430="RAB Short",SUMIFS('RAB Prices Short'!BS:BS,'RAB Prices Short'!$B:$B,'All Prices combined'!$D430,'RAB Prices Short'!$E:$E,'All Prices combined'!$G430),IF($B430="RAB Long",SUMIFS('RAB Prices Long'!BS:BS,'RAB Prices Long'!$B:$B,'All Prices combined'!$D430,'RAB Prices Long'!$E:$E,'All Prices combined'!$G430)))),2)</f>
        <v>67.81</v>
      </c>
      <c r="BQ430" s="2">
        <f>ROUND(IF($B430="Annuity",SUMIFS('Annuity Prices'!BT:BT,'Annuity Prices'!$B:$B,$D430,'Annuity Prices'!$E:$E,$G430),IF($B430="RAB Short",SUMIFS('RAB Prices Short'!BT:BT,'RAB Prices Short'!$B:$B,'All Prices combined'!$D430,'RAB Prices Short'!$E:$E,'All Prices combined'!$G430),IF($B430="RAB Long",SUMIFS('RAB Prices Long'!BT:BT,'RAB Prices Long'!$B:$B,'All Prices combined'!$D430,'RAB Prices Long'!$E:$E,'All Prices combined'!$G430)))),2)</f>
        <v>69.510000000000005</v>
      </c>
      <c r="BR430" s="2">
        <f>ROUND(IF($B430="Annuity",SUMIFS('Annuity Prices'!BU:BU,'Annuity Prices'!$B:$B,$D430,'Annuity Prices'!$E:$E,$G430),IF($B430="RAB Short",SUMIFS('RAB Prices Short'!BU:BU,'RAB Prices Short'!$B:$B,'All Prices combined'!$D430,'RAB Prices Short'!$E:$E,'All Prices combined'!$G430),IF($B430="RAB Long",SUMIFS('RAB Prices Long'!BU:BU,'RAB Prices Long'!$B:$B,'All Prices combined'!$D430,'RAB Prices Long'!$E:$E,'All Prices combined'!$G430)))),2)</f>
        <v>72.510000000000005</v>
      </c>
      <c r="BS430" s="2">
        <f>ROUND(IF($B430="Annuity",SUMIFS('Annuity Prices'!BV:BV,'Annuity Prices'!$B:$B,$D430,'Annuity Prices'!$E:$E,$G430),IF($B430="RAB Short",SUMIFS('RAB Prices Short'!BV:BV,'RAB Prices Short'!$B:$B,'All Prices combined'!$D430,'RAB Prices Short'!$E:$E,'All Prices combined'!$G430),IF($B430="RAB Long",SUMIFS('RAB Prices Long'!BV:BV,'RAB Prices Long'!$B:$B,'All Prices combined'!$D430,'RAB Prices Long'!$E:$E,'All Prices combined'!$G430)))),2)</f>
        <v>74.319999999999993</v>
      </c>
      <c r="BT430" s="2">
        <f>ROUND(IF($B430="Annuity",SUMIFS('Annuity Prices'!BW:BW,'Annuity Prices'!$B:$B,$D430,'Annuity Prices'!$E:$E,$G430),IF($B430="RAB Short",SUMIFS('RAB Prices Short'!BW:BW,'RAB Prices Short'!$B:$B,'All Prices combined'!$D430,'RAB Prices Short'!$E:$E,'All Prices combined'!$G430),IF($B430="RAB Long",SUMIFS('RAB Prices Long'!BW:BW,'RAB Prices Long'!$B:$B,'All Prices combined'!$D430,'RAB Prices Long'!$E:$E,'All Prices combined'!$G430)))),2)</f>
        <v>76.180000000000007</v>
      </c>
      <c r="BU430" s="2">
        <f>ROUND(IF($B430="Annuity",SUMIFS('Annuity Prices'!BX:BX,'Annuity Prices'!$B:$B,$D430,'Annuity Prices'!$E:$E,$G430),IF($B430="RAB Short",SUMIFS('RAB Prices Short'!BX:BX,'RAB Prices Short'!$B:$B,'All Prices combined'!$D430,'RAB Prices Short'!$E:$E,'All Prices combined'!$G430),IF($B430="RAB Long",SUMIFS('RAB Prices Long'!BX:BX,'RAB Prices Long'!$B:$B,'All Prices combined'!$D430,'RAB Prices Long'!$E:$E,'All Prices combined'!$G430)))),2)</f>
        <v>78.09</v>
      </c>
    </row>
    <row r="431" spans="2:73" x14ac:dyDescent="0.25">
      <c r="B431" t="s">
        <v>45</v>
      </c>
      <c r="C431">
        <v>10</v>
      </c>
      <c r="D431" t="s">
        <v>155</v>
      </c>
      <c r="E431" t="s">
        <v>154</v>
      </c>
      <c r="F431">
        <v>10</v>
      </c>
      <c r="G431" t="s">
        <v>40</v>
      </c>
      <c r="I431" s="2">
        <f>ROUND(IF($B431="Annuity",SUMIFS('Annuity Prices'!L:L,'Annuity Prices'!$B:$B,$D431,'Annuity Prices'!$E:$E,$G431),IF($B431="RAB Short",SUMIFS('RAB Prices Short'!L:L,'RAB Prices Short'!$B:$B,'All Prices combined'!$D431,'RAB Prices Short'!$E:$E,'All Prices combined'!$G431),IF($B431="RAB Long",SUMIFS('RAB Prices Long'!L:L,'RAB Prices Long'!$B:$B,'All Prices combined'!$D431,'RAB Prices Long'!$E:$E,'All Prices combined'!$G431)))),2)</f>
        <v>0</v>
      </c>
      <c r="J431" s="2">
        <f>ROUND(IF($B431="Annuity",SUMIFS('Annuity Prices'!M:M,'Annuity Prices'!$B:$B,$D431,'Annuity Prices'!$E:$E,$G431),IF($B431="RAB Short",SUMIFS('RAB Prices Short'!M:M,'RAB Prices Short'!$B:$B,'All Prices combined'!$D431,'RAB Prices Short'!$E:$E,'All Prices combined'!$G431),IF($B431="RAB Long",SUMIFS('RAB Prices Long'!M:M,'RAB Prices Long'!$B:$B,'All Prices combined'!$D431,'RAB Prices Long'!$E:$E,'All Prices combined'!$G431)))),2)</f>
        <v>0</v>
      </c>
      <c r="K431" s="2">
        <f>ROUND(IF($B431="Annuity",SUMIFS('Annuity Prices'!N:N,'Annuity Prices'!$B:$B,$D431,'Annuity Prices'!$E:$E,$G431),IF($B431="RAB Short",SUMIFS('RAB Prices Short'!N:N,'RAB Prices Short'!$B:$B,'All Prices combined'!$D431,'RAB Prices Short'!$E:$E,'All Prices combined'!$G431),IF($B431="RAB Long",SUMIFS('RAB Prices Long'!N:N,'RAB Prices Long'!$B:$B,'All Prices combined'!$D431,'RAB Prices Long'!$E:$E,'All Prices combined'!$G431)))),2)</f>
        <v>5.89</v>
      </c>
      <c r="L431" s="2">
        <f>ROUND(IF($B431="Annuity",SUMIFS('Annuity Prices'!O:O,'Annuity Prices'!$B:$B,$D431,'Annuity Prices'!$E:$E,$G431),IF($B431="RAB Short",SUMIFS('RAB Prices Short'!O:O,'RAB Prices Short'!$B:$B,'All Prices combined'!$D431,'RAB Prices Short'!$E:$E,'All Prices combined'!$G431),IF($B431="RAB Long",SUMIFS('RAB Prices Long'!O:O,'RAB Prices Long'!$B:$B,'All Prices combined'!$D431,'RAB Prices Long'!$E:$E,'All Prices combined'!$G431)))),2)</f>
        <v>6.06</v>
      </c>
      <c r="M431" s="2">
        <f>ROUND(IF($B431="Annuity",SUMIFS('Annuity Prices'!P:P,'Annuity Prices'!$B:$B,$D431,'Annuity Prices'!$E:$E,$G431),IF($B431="RAB Short",SUMIFS('RAB Prices Short'!P:P,'RAB Prices Short'!$B:$B,'All Prices combined'!$D431,'RAB Prices Short'!$E:$E,'All Prices combined'!$G431),IF($B431="RAB Long",SUMIFS('RAB Prices Long'!P:P,'RAB Prices Long'!$B:$B,'All Prices combined'!$D431,'RAB Prices Long'!$E:$E,'All Prices combined'!$G431)))),2)</f>
        <v>6.19</v>
      </c>
      <c r="N431" s="2">
        <f>ROUND(IF($B431="Annuity",SUMIFS('Annuity Prices'!Q:Q,'Annuity Prices'!$B:$B,$D431,'Annuity Prices'!$E:$E,$G431),IF($B431="RAB Short",SUMIFS('RAB Prices Short'!Q:Q,'RAB Prices Short'!$B:$B,'All Prices combined'!$D431,'RAB Prices Short'!$E:$E,'All Prices combined'!$G431),IF($B431="RAB Long",SUMIFS('RAB Prices Long'!Q:Q,'RAB Prices Long'!$B:$B,'All Prices combined'!$D431,'RAB Prices Long'!$E:$E,'All Prices combined'!$G431)))),2)</f>
        <v>6.35</v>
      </c>
      <c r="O431" s="2">
        <f>ROUND(IF($B431="Annuity",SUMIFS('Annuity Prices'!R:R,'Annuity Prices'!$B:$B,$D431,'Annuity Prices'!$E:$E,$G431),IF($B431="RAB Short",SUMIFS('RAB Prices Short'!R:R,'RAB Prices Short'!$B:$B,'All Prices combined'!$D431,'RAB Prices Short'!$E:$E,'All Prices combined'!$G431),IF($B431="RAB Long",SUMIFS('RAB Prices Long'!R:R,'RAB Prices Long'!$B:$B,'All Prices combined'!$D431,'RAB Prices Long'!$E:$E,'All Prices combined'!$G431)))),2)</f>
        <v>6.5</v>
      </c>
      <c r="P431" s="2">
        <f>ROUND(IF($B431="Annuity",SUMIFS('Annuity Prices'!S:S,'Annuity Prices'!$B:$B,$D431,'Annuity Prices'!$E:$E,$G431),IF($B431="RAB Short",SUMIFS('RAB Prices Short'!S:S,'RAB Prices Short'!$B:$B,'All Prices combined'!$D431,'RAB Prices Short'!$E:$E,'All Prices combined'!$G431),IF($B431="RAB Long",SUMIFS('RAB Prices Long'!S:S,'RAB Prices Long'!$B:$B,'All Prices combined'!$D431,'RAB Prices Long'!$E:$E,'All Prices combined'!$G431)))),2)</f>
        <v>6.67</v>
      </c>
      <c r="Q431" s="2">
        <f>ROUND(IF($B431="Annuity",SUMIFS('Annuity Prices'!T:T,'Annuity Prices'!$B:$B,$D431,'Annuity Prices'!$E:$E,$G431),IF($B431="RAB Short",SUMIFS('RAB Prices Short'!T:T,'RAB Prices Short'!$B:$B,'All Prices combined'!$D431,'RAB Prices Short'!$E:$E,'All Prices combined'!$G431),IF($B431="RAB Long",SUMIFS('RAB Prices Long'!T:T,'RAB Prices Long'!$B:$B,'All Prices combined'!$D431,'RAB Prices Long'!$E:$E,'All Prices combined'!$G431)))),2)</f>
        <v>6.8</v>
      </c>
      <c r="R431" s="2">
        <f>ROUND(IF($B431="Annuity",SUMIFS('Annuity Prices'!U:U,'Annuity Prices'!$B:$B,$D431,'Annuity Prices'!$E:$E,$G431),IF($B431="RAB Short",SUMIFS('RAB Prices Short'!U:U,'RAB Prices Short'!$B:$B,'All Prices combined'!$D431,'RAB Prices Short'!$E:$E,'All Prices combined'!$G431),IF($B431="RAB Long",SUMIFS('RAB Prices Long'!U:U,'RAB Prices Long'!$B:$B,'All Prices combined'!$D431,'RAB Prices Long'!$E:$E,'All Prices combined'!$G431)))),2)</f>
        <v>6.97</v>
      </c>
      <c r="S431" s="2">
        <f>ROUND(IF($B431="Annuity",SUMIFS('Annuity Prices'!V:V,'Annuity Prices'!$B:$B,$D431,'Annuity Prices'!$E:$E,$G431),IF($B431="RAB Short",SUMIFS('RAB Prices Short'!V:V,'RAB Prices Short'!$B:$B,'All Prices combined'!$D431,'RAB Prices Short'!$E:$E,'All Prices combined'!$G431),IF($B431="RAB Long",SUMIFS('RAB Prices Long'!V:V,'RAB Prices Long'!$B:$B,'All Prices combined'!$D431,'RAB Prices Long'!$E:$E,'All Prices combined'!$G431)))),2)</f>
        <v>7.15</v>
      </c>
      <c r="T431" s="2">
        <f>ROUND(IF($B431="Annuity",SUMIFS('Annuity Prices'!W:W,'Annuity Prices'!$B:$B,$D431,'Annuity Prices'!$E:$E,$G431),IF($B431="RAB Short",SUMIFS('RAB Prices Short'!W:W,'RAB Prices Short'!$B:$B,'All Prices combined'!$D431,'RAB Prices Short'!$E:$E,'All Prices combined'!$G431),IF($B431="RAB Long",SUMIFS('RAB Prices Long'!W:W,'RAB Prices Long'!$B:$B,'All Prices combined'!$D431,'RAB Prices Long'!$E:$E,'All Prices combined'!$G431)))),2)</f>
        <v>7.32</v>
      </c>
      <c r="U431" s="2">
        <f>ROUND(IF($B431="Annuity",SUMIFS('Annuity Prices'!X:X,'Annuity Prices'!$B:$B,$D431,'Annuity Prices'!$E:$E,$G431),IF($B431="RAB Short",SUMIFS('RAB Prices Short'!X:X,'RAB Prices Short'!$B:$B,'All Prices combined'!$D431,'RAB Prices Short'!$E:$E,'All Prices combined'!$G431),IF($B431="RAB Long",SUMIFS('RAB Prices Long'!X:X,'RAB Prices Long'!$B:$B,'All Prices combined'!$D431,'RAB Prices Long'!$E:$E,'All Prices combined'!$G431)))),2)</f>
        <v>7.47</v>
      </c>
      <c r="V431" s="2">
        <f>ROUND(IF($B431="Annuity",SUMIFS('Annuity Prices'!Y:Y,'Annuity Prices'!$B:$B,$D431,'Annuity Prices'!$E:$E,$G431),IF($B431="RAB Short",SUMIFS('RAB Prices Short'!Y:Y,'RAB Prices Short'!$B:$B,'All Prices combined'!$D431,'RAB Prices Short'!$E:$E,'All Prices combined'!$G431),IF($B431="RAB Long",SUMIFS('RAB Prices Long'!Y:Y,'RAB Prices Long'!$B:$B,'All Prices combined'!$D431,'RAB Prices Long'!$E:$E,'All Prices combined'!$G431)))),2)</f>
        <v>7.66</v>
      </c>
      <c r="W431" s="2">
        <f>ROUND(IF($B431="Annuity",SUMIFS('Annuity Prices'!Z:Z,'Annuity Prices'!$B:$B,$D431,'Annuity Prices'!$E:$E,$G431),IF($B431="RAB Short",SUMIFS('RAB Prices Short'!Z:Z,'RAB Prices Short'!$B:$B,'All Prices combined'!$D431,'RAB Prices Short'!$E:$E,'All Prices combined'!$G431),IF($B431="RAB Long",SUMIFS('RAB Prices Long'!Z:Z,'RAB Prices Long'!$B:$B,'All Prices combined'!$D431,'RAB Prices Long'!$E:$E,'All Prices combined'!$G431)))),2)</f>
        <v>7.85</v>
      </c>
      <c r="X431" s="2">
        <f>ROUND(IF($B431="Annuity",SUMIFS('Annuity Prices'!AA:AA,'Annuity Prices'!$B:$B,$D431,'Annuity Prices'!$E:$E,$G431),IF($B431="RAB Short",SUMIFS('RAB Prices Short'!AA:AA,'RAB Prices Short'!$B:$B,'All Prices combined'!$D431,'RAB Prices Short'!$E:$E,'All Prices combined'!$G431),IF($B431="RAB Long",SUMIFS('RAB Prices Long'!AA:AA,'RAB Prices Long'!$B:$B,'All Prices combined'!$D431,'RAB Prices Long'!$E:$E,'All Prices combined'!$G431)))),2)</f>
        <v>8.0500000000000007</v>
      </c>
      <c r="Y431" s="2">
        <f>ROUND(IF($B431="Annuity",SUMIFS('Annuity Prices'!AB:AB,'Annuity Prices'!$B:$B,$D431,'Annuity Prices'!$E:$E,$G431),IF($B431="RAB Short",SUMIFS('RAB Prices Short'!AB:AB,'RAB Prices Short'!$B:$B,'All Prices combined'!$D431,'RAB Prices Short'!$E:$E,'All Prices combined'!$G431),IF($B431="RAB Long",SUMIFS('RAB Prices Long'!AB:AB,'RAB Prices Long'!$B:$B,'All Prices combined'!$D431,'RAB Prices Long'!$E:$E,'All Prices combined'!$G431)))),2)</f>
        <v>8.2100000000000009</v>
      </c>
      <c r="Z431" s="2">
        <f>ROUND(IF($B431="Annuity",SUMIFS('Annuity Prices'!AC:AC,'Annuity Prices'!$B:$B,$D431,'Annuity Prices'!$E:$E,$G431),IF($B431="RAB Short",SUMIFS('RAB Prices Short'!AC:AC,'RAB Prices Short'!$B:$B,'All Prices combined'!$D431,'RAB Prices Short'!$E:$E,'All Prices combined'!$G431),IF($B431="RAB Long",SUMIFS('RAB Prices Long'!AC:AC,'RAB Prices Long'!$B:$B,'All Prices combined'!$D431,'RAB Prices Long'!$E:$E,'All Prices combined'!$G431)))),2)</f>
        <v>8.41</v>
      </c>
      <c r="AA431" s="2">
        <f>ROUND(IF($B431="Annuity",SUMIFS('Annuity Prices'!AD:AD,'Annuity Prices'!$B:$B,$D431,'Annuity Prices'!$E:$E,$G431),IF($B431="RAB Short",SUMIFS('RAB Prices Short'!AD:AD,'RAB Prices Short'!$B:$B,'All Prices combined'!$D431,'RAB Prices Short'!$E:$E,'All Prices combined'!$G431),IF($B431="RAB Long",SUMIFS('RAB Prices Long'!AD:AD,'RAB Prices Long'!$B:$B,'All Prices combined'!$D431,'RAB Prices Long'!$E:$E,'All Prices combined'!$G431)))),2)</f>
        <v>8.6199999999999992</v>
      </c>
      <c r="AB431" s="2">
        <f>ROUND(IF($B431="Annuity",SUMIFS('Annuity Prices'!AE:AE,'Annuity Prices'!$B:$B,$D431,'Annuity Prices'!$E:$E,$G431),IF($B431="RAB Short",SUMIFS('RAB Prices Short'!AE:AE,'RAB Prices Short'!$B:$B,'All Prices combined'!$D431,'RAB Prices Short'!$E:$E,'All Prices combined'!$G431),IF($B431="RAB Long",SUMIFS('RAB Prices Long'!AE:AE,'RAB Prices Long'!$B:$B,'All Prices combined'!$D431,'RAB Prices Long'!$E:$E,'All Prices combined'!$G431)))),2)</f>
        <v>8.84</v>
      </c>
      <c r="AC431" s="2">
        <f>ROUND(IF($B431="Annuity",SUMIFS('Annuity Prices'!AF:AF,'Annuity Prices'!$B:$B,$D431,'Annuity Prices'!$E:$E,$G431),IF($B431="RAB Short",SUMIFS('RAB Prices Short'!AF:AF,'RAB Prices Short'!$B:$B,'All Prices combined'!$D431,'RAB Prices Short'!$E:$E,'All Prices combined'!$G431),IF($B431="RAB Long",SUMIFS('RAB Prices Long'!AF:AF,'RAB Prices Long'!$B:$B,'All Prices combined'!$D431,'RAB Prices Long'!$E:$E,'All Prices combined'!$G431)))),2)</f>
        <v>9.01</v>
      </c>
      <c r="AD431" s="2">
        <f>ROUND(IF($B431="Annuity",SUMIFS('Annuity Prices'!AG:AG,'Annuity Prices'!$B:$B,$D431,'Annuity Prices'!$E:$E,$G431),IF($B431="RAB Short",SUMIFS('RAB Prices Short'!AG:AG,'RAB Prices Short'!$B:$B,'All Prices combined'!$D431,'RAB Prices Short'!$E:$E,'All Prices combined'!$G431),IF($B431="RAB Long",SUMIFS('RAB Prices Long'!AG:AG,'RAB Prices Long'!$B:$B,'All Prices combined'!$D431,'RAB Prices Long'!$E:$E,'All Prices combined'!$G431)))),2)</f>
        <v>9.24</v>
      </c>
      <c r="AE431" s="2">
        <f>ROUND(IF($B431="Annuity",SUMIFS('Annuity Prices'!AH:AH,'Annuity Prices'!$B:$B,$D431,'Annuity Prices'!$E:$E,$G431),IF($B431="RAB Short",SUMIFS('RAB Prices Short'!AH:AH,'RAB Prices Short'!$B:$B,'All Prices combined'!$D431,'RAB Prices Short'!$E:$E,'All Prices combined'!$G431),IF($B431="RAB Long",SUMIFS('RAB Prices Long'!AH:AH,'RAB Prices Long'!$B:$B,'All Prices combined'!$D431,'RAB Prices Long'!$E:$E,'All Prices combined'!$G431)))),2)</f>
        <v>9.4700000000000006</v>
      </c>
      <c r="AF431" s="2">
        <f>ROUND(IF($B431="Annuity",SUMIFS('Annuity Prices'!AI:AI,'Annuity Prices'!$B:$B,$D431,'Annuity Prices'!$E:$E,$G431),IF($B431="RAB Short",SUMIFS('RAB Prices Short'!AI:AI,'RAB Prices Short'!$B:$B,'All Prices combined'!$D431,'RAB Prices Short'!$E:$E,'All Prices combined'!$G431),IF($B431="RAB Long",SUMIFS('RAB Prices Long'!AI:AI,'RAB Prices Long'!$B:$B,'All Prices combined'!$D431,'RAB Prices Long'!$E:$E,'All Prices combined'!$G431)))),2)</f>
        <v>9.7100000000000009</v>
      </c>
      <c r="AG431" s="2">
        <f>ROUND(IF($B431="Annuity",SUMIFS('Annuity Prices'!AJ:AJ,'Annuity Prices'!$B:$B,$D431,'Annuity Prices'!$E:$E,$G431),IF($B431="RAB Short",SUMIFS('RAB Prices Short'!AJ:AJ,'RAB Prices Short'!$B:$B,'All Prices combined'!$D431,'RAB Prices Short'!$E:$E,'All Prices combined'!$G431),IF($B431="RAB Long",SUMIFS('RAB Prices Long'!AJ:AJ,'RAB Prices Long'!$B:$B,'All Prices combined'!$D431,'RAB Prices Long'!$E:$E,'All Prices combined'!$G431)))),2)</f>
        <v>9.9</v>
      </c>
      <c r="AH431" s="2">
        <f>ROUND(IF($B431="Annuity",SUMIFS('Annuity Prices'!AK:AK,'Annuity Prices'!$B:$B,$D431,'Annuity Prices'!$E:$E,$G431),IF($B431="RAB Short",SUMIFS('RAB Prices Short'!AK:AK,'RAB Prices Short'!$B:$B,'All Prices combined'!$D431,'RAB Prices Short'!$E:$E,'All Prices combined'!$G431),IF($B431="RAB Long",SUMIFS('RAB Prices Long'!AK:AK,'RAB Prices Long'!$B:$B,'All Prices combined'!$D431,'RAB Prices Long'!$E:$E,'All Prices combined'!$G431)))),2)</f>
        <v>10.15</v>
      </c>
      <c r="AI431" s="2">
        <f>ROUND(IF($B431="Annuity",SUMIFS('Annuity Prices'!AL:AL,'Annuity Prices'!$B:$B,$D431,'Annuity Prices'!$E:$E,$G431),IF($B431="RAB Short",SUMIFS('RAB Prices Short'!AL:AL,'RAB Prices Short'!$B:$B,'All Prices combined'!$D431,'RAB Prices Short'!$E:$E,'All Prices combined'!$G431),IF($B431="RAB Long",SUMIFS('RAB Prices Long'!AL:AL,'RAB Prices Long'!$B:$B,'All Prices combined'!$D431,'RAB Prices Long'!$E:$E,'All Prices combined'!$G431)))),2)</f>
        <v>10.4</v>
      </c>
      <c r="AJ431" s="2">
        <f>ROUND(IF($B431="Annuity",SUMIFS('Annuity Prices'!AM:AM,'Annuity Prices'!$B:$B,$D431,'Annuity Prices'!$E:$E,$G431),IF($B431="RAB Short",SUMIFS('RAB Prices Short'!AM:AM,'RAB Prices Short'!$B:$B,'All Prices combined'!$D431,'RAB Prices Short'!$E:$E,'All Prices combined'!$G431),IF($B431="RAB Long",SUMIFS('RAB Prices Long'!AM:AM,'RAB Prices Long'!$B:$B,'All Prices combined'!$D431,'RAB Prices Long'!$E:$E,'All Prices combined'!$G431)))),2)</f>
        <v>10.66</v>
      </c>
      <c r="AK431" s="2">
        <f>ROUND(IF($B431="Annuity",SUMIFS('Annuity Prices'!AN:AN,'Annuity Prices'!$B:$B,$D431,'Annuity Prices'!$E:$E,$G431),IF($B431="RAB Short",SUMIFS('RAB Prices Short'!AN:AN,'RAB Prices Short'!$B:$B,'All Prices combined'!$D431,'RAB Prices Short'!$E:$E,'All Prices combined'!$G431),IF($B431="RAB Long",SUMIFS('RAB Prices Long'!AN:AN,'RAB Prices Long'!$B:$B,'All Prices combined'!$D431,'RAB Prices Long'!$E:$E,'All Prices combined'!$G431)))),2)</f>
        <v>10.88</v>
      </c>
      <c r="AL431" s="2">
        <f>ROUND(IF($B431="Annuity",SUMIFS('Annuity Prices'!AO:AO,'Annuity Prices'!$B:$B,$D431,'Annuity Prices'!$E:$E,$G431),IF($B431="RAB Short",SUMIFS('RAB Prices Short'!AO:AO,'RAB Prices Short'!$B:$B,'All Prices combined'!$D431,'RAB Prices Short'!$E:$E,'All Prices combined'!$G431),IF($B431="RAB Long",SUMIFS('RAB Prices Long'!AO:AO,'RAB Prices Long'!$B:$B,'All Prices combined'!$D431,'RAB Prices Long'!$E:$E,'All Prices combined'!$G431)))),2)</f>
        <v>11.15</v>
      </c>
      <c r="AM431" s="2">
        <f>ROUND(IF($B431="Annuity",SUMIFS('Annuity Prices'!AP:AP,'Annuity Prices'!$B:$B,$D431,'Annuity Prices'!$E:$E,$G431),IF($B431="RAB Short",SUMIFS('RAB Prices Short'!AP:AP,'RAB Prices Short'!$B:$B,'All Prices combined'!$D431,'RAB Prices Short'!$E:$E,'All Prices combined'!$G431),IF($B431="RAB Long",SUMIFS('RAB Prices Long'!AP:AP,'RAB Prices Long'!$B:$B,'All Prices combined'!$D431,'RAB Prices Long'!$E:$E,'All Prices combined'!$G431)))),2)</f>
        <v>11.43</v>
      </c>
      <c r="AN431" s="2">
        <f>ROUND(IF($B431="Annuity",SUMIFS('Annuity Prices'!AQ:AQ,'Annuity Prices'!$B:$B,$D431,'Annuity Prices'!$E:$E,$G431),IF($B431="RAB Short",SUMIFS('RAB Prices Short'!AQ:AQ,'RAB Prices Short'!$B:$B,'All Prices combined'!$D431,'RAB Prices Short'!$E:$E,'All Prices combined'!$G431),IF($B431="RAB Long",SUMIFS('RAB Prices Long'!AQ:AQ,'RAB Prices Long'!$B:$B,'All Prices combined'!$D431,'RAB Prices Long'!$E:$E,'All Prices combined'!$G431)))),2)</f>
        <v>11.71</v>
      </c>
      <c r="AO431" s="2">
        <f>ROUND(IF($B431="Annuity",SUMIFS('Annuity Prices'!AR:AR,'Annuity Prices'!$B:$B,$D431,'Annuity Prices'!$E:$E,$G431),IF($B431="RAB Short",SUMIFS('RAB Prices Short'!AR:AR,'RAB Prices Short'!$B:$B,'All Prices combined'!$D431,'RAB Prices Short'!$E:$E,'All Prices combined'!$G431),IF($B431="RAB Long",SUMIFS('RAB Prices Long'!AR:AR,'RAB Prices Long'!$B:$B,'All Prices combined'!$D431,'RAB Prices Long'!$E:$E,'All Prices combined'!$G431)))),2)</f>
        <v>0</v>
      </c>
      <c r="AP431" s="2">
        <f>ROUND(IF($B431="Annuity",SUMIFS('Annuity Prices'!AS:AS,'Annuity Prices'!$B:$B,$D431,'Annuity Prices'!$E:$E,$G431),IF($B431="RAB Short",SUMIFS('RAB Prices Short'!AS:AS,'RAB Prices Short'!$B:$B,'All Prices combined'!$D431,'RAB Prices Short'!$E:$E,'All Prices combined'!$G431),IF($B431="RAB Long",SUMIFS('RAB Prices Long'!AS:AS,'RAB Prices Long'!$B:$B,'All Prices combined'!$D431,'RAB Prices Long'!$E:$E,'All Prices combined'!$G431)))),2)</f>
        <v>0</v>
      </c>
      <c r="AQ431" s="2">
        <f>ROUND(IF($B431="Annuity",SUMIFS('Annuity Prices'!AT:AT,'Annuity Prices'!$B:$B,$D431,'Annuity Prices'!$E:$E,$G431),IF($B431="RAB Short",SUMIFS('RAB Prices Short'!AT:AT,'RAB Prices Short'!$B:$B,'All Prices combined'!$D431,'RAB Prices Short'!$E:$E,'All Prices combined'!$G431),IF($B431="RAB Long",SUMIFS('RAB Prices Long'!AT:AT,'RAB Prices Long'!$B:$B,'All Prices combined'!$D431,'RAB Prices Long'!$E:$E,'All Prices combined'!$G431)))),2)</f>
        <v>5.75</v>
      </c>
      <c r="AR431" s="2">
        <f>ROUND(IF($B431="Annuity",SUMIFS('Annuity Prices'!AU:AU,'Annuity Prices'!$B:$B,$D431,'Annuity Prices'!$E:$E,$G431),IF($B431="RAB Short",SUMIFS('RAB Prices Short'!AU:AU,'RAB Prices Short'!$B:$B,'All Prices combined'!$D431,'RAB Prices Short'!$E:$E,'All Prices combined'!$G431),IF($B431="RAB Long",SUMIFS('RAB Prices Long'!AU:AU,'RAB Prices Long'!$B:$B,'All Prices combined'!$D431,'RAB Prices Long'!$E:$E,'All Prices combined'!$G431)))),2)</f>
        <v>5.89</v>
      </c>
      <c r="AS431" s="2">
        <f>ROUND(IF($B431="Annuity",SUMIFS('Annuity Prices'!AV:AV,'Annuity Prices'!$B:$B,$D431,'Annuity Prices'!$E:$E,$G431),IF($B431="RAB Short",SUMIFS('RAB Prices Short'!AV:AV,'RAB Prices Short'!$B:$B,'All Prices combined'!$D431,'RAB Prices Short'!$E:$E,'All Prices combined'!$G431),IF($B431="RAB Long",SUMIFS('RAB Prices Long'!AV:AV,'RAB Prices Long'!$B:$B,'All Prices combined'!$D431,'RAB Prices Long'!$E:$E,'All Prices combined'!$G431)))),2)</f>
        <v>6.06</v>
      </c>
      <c r="AT431" s="2">
        <f>ROUND(IF($B431="Annuity",SUMIFS('Annuity Prices'!AW:AW,'Annuity Prices'!$B:$B,$D431,'Annuity Prices'!$E:$E,$G431),IF($B431="RAB Short",SUMIFS('RAB Prices Short'!AW:AW,'RAB Prices Short'!$B:$B,'All Prices combined'!$D431,'RAB Prices Short'!$E:$E,'All Prices combined'!$G431),IF($B431="RAB Long",SUMIFS('RAB Prices Long'!AW:AW,'RAB Prices Long'!$B:$B,'All Prices combined'!$D431,'RAB Prices Long'!$E:$E,'All Prices combined'!$G431)))),2)</f>
        <v>6.23</v>
      </c>
      <c r="AU431" s="2">
        <f>ROUND(IF($B431="Annuity",SUMIFS('Annuity Prices'!AX:AX,'Annuity Prices'!$B:$B,$D431,'Annuity Prices'!$E:$E,$G431),IF($B431="RAB Short",SUMIFS('RAB Prices Short'!AX:AX,'RAB Prices Short'!$B:$B,'All Prices combined'!$D431,'RAB Prices Short'!$E:$E,'All Prices combined'!$G431),IF($B431="RAB Long",SUMIFS('RAB Prices Long'!AX:AX,'RAB Prices Long'!$B:$B,'All Prices combined'!$D431,'RAB Prices Long'!$E:$E,'All Prices combined'!$G431)))),2)</f>
        <v>6.35</v>
      </c>
      <c r="AV431" s="2">
        <f>ROUND(IF($B431="Annuity",SUMIFS('Annuity Prices'!AY:AY,'Annuity Prices'!$B:$B,$D431,'Annuity Prices'!$E:$E,$G431),IF($B431="RAB Short",SUMIFS('RAB Prices Short'!AY:AY,'RAB Prices Short'!$B:$B,'All Prices combined'!$D431,'RAB Prices Short'!$E:$E,'All Prices combined'!$G431),IF($B431="RAB Long",SUMIFS('RAB Prices Long'!AY:AY,'RAB Prices Long'!$B:$B,'All Prices combined'!$D431,'RAB Prices Long'!$E:$E,'All Prices combined'!$G431)))),2)</f>
        <v>6.5</v>
      </c>
      <c r="AW431" s="2">
        <f>ROUND(IF($B431="Annuity",SUMIFS('Annuity Prices'!AZ:AZ,'Annuity Prices'!$B:$B,$D431,'Annuity Prices'!$E:$E,$G431),IF($B431="RAB Short",SUMIFS('RAB Prices Short'!AZ:AZ,'RAB Prices Short'!$B:$B,'All Prices combined'!$D431,'RAB Prices Short'!$E:$E,'All Prices combined'!$G431),IF($B431="RAB Long",SUMIFS('RAB Prices Long'!AZ:AZ,'RAB Prices Long'!$B:$B,'All Prices combined'!$D431,'RAB Prices Long'!$E:$E,'All Prices combined'!$G431)))),2)</f>
        <v>6.67</v>
      </c>
      <c r="AX431" s="2">
        <f>ROUND(IF($B431="Annuity",SUMIFS('Annuity Prices'!BA:BA,'Annuity Prices'!$B:$B,$D431,'Annuity Prices'!$E:$E,$G431),IF($B431="RAB Short",SUMIFS('RAB Prices Short'!BA:BA,'RAB Prices Short'!$B:$B,'All Prices combined'!$D431,'RAB Prices Short'!$E:$E,'All Prices combined'!$G431),IF($B431="RAB Long",SUMIFS('RAB Prices Long'!BA:BA,'RAB Prices Long'!$B:$B,'All Prices combined'!$D431,'RAB Prices Long'!$E:$E,'All Prices combined'!$G431)))),2)</f>
        <v>6.8</v>
      </c>
      <c r="AY431" s="2">
        <f>ROUND(IF($B431="Annuity",SUMIFS('Annuity Prices'!BB:BB,'Annuity Prices'!$B:$B,$D431,'Annuity Prices'!$E:$E,$G431),IF($B431="RAB Short",SUMIFS('RAB Prices Short'!BB:BB,'RAB Prices Short'!$B:$B,'All Prices combined'!$D431,'RAB Prices Short'!$E:$E,'All Prices combined'!$G431),IF($B431="RAB Long",SUMIFS('RAB Prices Long'!BB:BB,'RAB Prices Long'!$B:$B,'All Prices combined'!$D431,'RAB Prices Long'!$E:$E,'All Prices combined'!$G431)))),2)</f>
        <v>6.97</v>
      </c>
      <c r="AZ431" s="2">
        <f>ROUND(IF($B431="Annuity",SUMIFS('Annuity Prices'!BC:BC,'Annuity Prices'!$B:$B,$D431,'Annuity Prices'!$E:$E,$G431),IF($B431="RAB Short",SUMIFS('RAB Prices Short'!BC:BC,'RAB Prices Short'!$B:$B,'All Prices combined'!$D431,'RAB Prices Short'!$E:$E,'All Prices combined'!$G431),IF($B431="RAB Long",SUMIFS('RAB Prices Long'!BC:BC,'RAB Prices Long'!$B:$B,'All Prices combined'!$D431,'RAB Prices Long'!$E:$E,'All Prices combined'!$G431)))),2)</f>
        <v>7.15</v>
      </c>
      <c r="BA431" s="2">
        <f>ROUND(IF($B431="Annuity",SUMIFS('Annuity Prices'!BD:BD,'Annuity Prices'!$B:$B,$D431,'Annuity Prices'!$E:$E,$G431),IF($B431="RAB Short",SUMIFS('RAB Prices Short'!BD:BD,'RAB Prices Short'!$B:$B,'All Prices combined'!$D431,'RAB Prices Short'!$E:$E,'All Prices combined'!$G431),IF($B431="RAB Long",SUMIFS('RAB Prices Long'!BD:BD,'RAB Prices Long'!$B:$B,'All Prices combined'!$D431,'RAB Prices Long'!$E:$E,'All Prices combined'!$G431)))),2)</f>
        <v>7.32</v>
      </c>
      <c r="BB431" s="2">
        <f>ROUND(IF($B431="Annuity",SUMIFS('Annuity Prices'!BE:BE,'Annuity Prices'!$B:$B,$D431,'Annuity Prices'!$E:$E,$G431),IF($B431="RAB Short",SUMIFS('RAB Prices Short'!BE:BE,'RAB Prices Short'!$B:$B,'All Prices combined'!$D431,'RAB Prices Short'!$E:$E,'All Prices combined'!$G431),IF($B431="RAB Long",SUMIFS('RAB Prices Long'!BE:BE,'RAB Prices Long'!$B:$B,'All Prices combined'!$D431,'RAB Prices Long'!$E:$E,'All Prices combined'!$G431)))),2)</f>
        <v>7.47</v>
      </c>
      <c r="BC431" s="2">
        <f>ROUND(IF($B431="Annuity",SUMIFS('Annuity Prices'!BF:BF,'Annuity Prices'!$B:$B,$D431,'Annuity Prices'!$E:$E,$G431),IF($B431="RAB Short",SUMIFS('RAB Prices Short'!BF:BF,'RAB Prices Short'!$B:$B,'All Prices combined'!$D431,'RAB Prices Short'!$E:$E,'All Prices combined'!$G431),IF($B431="RAB Long",SUMIFS('RAB Prices Long'!BF:BF,'RAB Prices Long'!$B:$B,'All Prices combined'!$D431,'RAB Prices Long'!$E:$E,'All Prices combined'!$G431)))),2)</f>
        <v>7.66</v>
      </c>
      <c r="BD431" s="2">
        <f>ROUND(IF($B431="Annuity",SUMIFS('Annuity Prices'!BG:BG,'Annuity Prices'!$B:$B,$D431,'Annuity Prices'!$E:$E,$G431),IF($B431="RAB Short",SUMIFS('RAB Prices Short'!BG:BG,'RAB Prices Short'!$B:$B,'All Prices combined'!$D431,'RAB Prices Short'!$E:$E,'All Prices combined'!$G431),IF($B431="RAB Long",SUMIFS('RAB Prices Long'!BG:BG,'RAB Prices Long'!$B:$B,'All Prices combined'!$D431,'RAB Prices Long'!$E:$E,'All Prices combined'!$G431)))),2)</f>
        <v>7.85</v>
      </c>
      <c r="BE431" s="2">
        <f>ROUND(IF($B431="Annuity",SUMIFS('Annuity Prices'!BH:BH,'Annuity Prices'!$B:$B,$D431,'Annuity Prices'!$E:$E,$G431),IF($B431="RAB Short",SUMIFS('RAB Prices Short'!BH:BH,'RAB Prices Short'!$B:$B,'All Prices combined'!$D431,'RAB Prices Short'!$E:$E,'All Prices combined'!$G431),IF($B431="RAB Long",SUMIFS('RAB Prices Long'!BH:BH,'RAB Prices Long'!$B:$B,'All Prices combined'!$D431,'RAB Prices Long'!$E:$E,'All Prices combined'!$G431)))),2)</f>
        <v>8.0500000000000007</v>
      </c>
      <c r="BF431" s="2">
        <f>ROUND(IF($B431="Annuity",SUMIFS('Annuity Prices'!BI:BI,'Annuity Prices'!$B:$B,$D431,'Annuity Prices'!$E:$E,$G431),IF($B431="RAB Short",SUMIFS('RAB Prices Short'!BI:BI,'RAB Prices Short'!$B:$B,'All Prices combined'!$D431,'RAB Prices Short'!$E:$E,'All Prices combined'!$G431),IF($B431="RAB Long",SUMIFS('RAB Prices Long'!BI:BI,'RAB Prices Long'!$B:$B,'All Prices combined'!$D431,'RAB Prices Long'!$E:$E,'All Prices combined'!$G431)))),2)</f>
        <v>8.2100000000000009</v>
      </c>
      <c r="BG431" s="2">
        <f>ROUND(IF($B431="Annuity",SUMIFS('Annuity Prices'!BJ:BJ,'Annuity Prices'!$B:$B,$D431,'Annuity Prices'!$E:$E,$G431),IF($B431="RAB Short",SUMIFS('RAB Prices Short'!BJ:BJ,'RAB Prices Short'!$B:$B,'All Prices combined'!$D431,'RAB Prices Short'!$E:$E,'All Prices combined'!$G431),IF($B431="RAB Long",SUMIFS('RAB Prices Long'!BJ:BJ,'RAB Prices Long'!$B:$B,'All Prices combined'!$D431,'RAB Prices Long'!$E:$E,'All Prices combined'!$G431)))),2)</f>
        <v>8.41</v>
      </c>
      <c r="BH431" s="2">
        <f>ROUND(IF($B431="Annuity",SUMIFS('Annuity Prices'!BK:BK,'Annuity Prices'!$B:$B,$D431,'Annuity Prices'!$E:$E,$G431),IF($B431="RAB Short",SUMIFS('RAB Prices Short'!BK:BK,'RAB Prices Short'!$B:$B,'All Prices combined'!$D431,'RAB Prices Short'!$E:$E,'All Prices combined'!$G431),IF($B431="RAB Long",SUMIFS('RAB Prices Long'!BK:BK,'RAB Prices Long'!$B:$B,'All Prices combined'!$D431,'RAB Prices Long'!$E:$E,'All Prices combined'!$G431)))),2)</f>
        <v>8.6199999999999992</v>
      </c>
      <c r="BI431" s="2">
        <f>ROUND(IF($B431="Annuity",SUMIFS('Annuity Prices'!BL:BL,'Annuity Prices'!$B:$B,$D431,'Annuity Prices'!$E:$E,$G431),IF($B431="RAB Short",SUMIFS('RAB Prices Short'!BL:BL,'RAB Prices Short'!$B:$B,'All Prices combined'!$D431,'RAB Prices Short'!$E:$E,'All Prices combined'!$G431),IF($B431="RAB Long",SUMIFS('RAB Prices Long'!BL:BL,'RAB Prices Long'!$B:$B,'All Prices combined'!$D431,'RAB Prices Long'!$E:$E,'All Prices combined'!$G431)))),2)</f>
        <v>8.84</v>
      </c>
      <c r="BJ431" s="2">
        <f>ROUND(IF($B431="Annuity",SUMIFS('Annuity Prices'!BM:BM,'Annuity Prices'!$B:$B,$D431,'Annuity Prices'!$E:$E,$G431),IF($B431="RAB Short",SUMIFS('RAB Prices Short'!BM:BM,'RAB Prices Short'!$B:$B,'All Prices combined'!$D431,'RAB Prices Short'!$E:$E,'All Prices combined'!$G431),IF($B431="RAB Long",SUMIFS('RAB Prices Long'!BM:BM,'RAB Prices Long'!$B:$B,'All Prices combined'!$D431,'RAB Prices Long'!$E:$E,'All Prices combined'!$G431)))),2)</f>
        <v>9.01</v>
      </c>
      <c r="BK431" s="2">
        <f>ROUND(IF($B431="Annuity",SUMIFS('Annuity Prices'!BN:BN,'Annuity Prices'!$B:$B,$D431,'Annuity Prices'!$E:$E,$G431),IF($B431="RAB Short",SUMIFS('RAB Prices Short'!BN:BN,'RAB Prices Short'!$B:$B,'All Prices combined'!$D431,'RAB Prices Short'!$E:$E,'All Prices combined'!$G431),IF($B431="RAB Long",SUMIFS('RAB Prices Long'!BN:BN,'RAB Prices Long'!$B:$B,'All Prices combined'!$D431,'RAB Prices Long'!$E:$E,'All Prices combined'!$G431)))),2)</f>
        <v>9.24</v>
      </c>
      <c r="BL431" s="2">
        <f>ROUND(IF($B431="Annuity",SUMIFS('Annuity Prices'!BO:BO,'Annuity Prices'!$B:$B,$D431,'Annuity Prices'!$E:$E,$G431),IF($B431="RAB Short",SUMIFS('RAB Prices Short'!BO:BO,'RAB Prices Short'!$B:$B,'All Prices combined'!$D431,'RAB Prices Short'!$E:$E,'All Prices combined'!$G431),IF($B431="RAB Long",SUMIFS('RAB Prices Long'!BO:BO,'RAB Prices Long'!$B:$B,'All Prices combined'!$D431,'RAB Prices Long'!$E:$E,'All Prices combined'!$G431)))),2)</f>
        <v>9.4700000000000006</v>
      </c>
      <c r="BM431" s="2">
        <f>ROUND(IF($B431="Annuity",SUMIFS('Annuity Prices'!BP:BP,'Annuity Prices'!$B:$B,$D431,'Annuity Prices'!$E:$E,$G431),IF($B431="RAB Short",SUMIFS('RAB Prices Short'!BP:BP,'RAB Prices Short'!$B:$B,'All Prices combined'!$D431,'RAB Prices Short'!$E:$E,'All Prices combined'!$G431),IF($B431="RAB Long",SUMIFS('RAB Prices Long'!BP:BP,'RAB Prices Long'!$B:$B,'All Prices combined'!$D431,'RAB Prices Long'!$E:$E,'All Prices combined'!$G431)))),2)</f>
        <v>9.7100000000000009</v>
      </c>
      <c r="BN431" s="2">
        <f>ROUND(IF($B431="Annuity",SUMIFS('Annuity Prices'!BQ:BQ,'Annuity Prices'!$B:$B,$D431,'Annuity Prices'!$E:$E,$G431),IF($B431="RAB Short",SUMIFS('RAB Prices Short'!BQ:BQ,'RAB Prices Short'!$B:$B,'All Prices combined'!$D431,'RAB Prices Short'!$E:$E,'All Prices combined'!$G431),IF($B431="RAB Long",SUMIFS('RAB Prices Long'!BQ:BQ,'RAB Prices Long'!$B:$B,'All Prices combined'!$D431,'RAB Prices Long'!$E:$E,'All Prices combined'!$G431)))),2)</f>
        <v>9.9</v>
      </c>
      <c r="BO431" s="2">
        <f>ROUND(IF($B431="Annuity",SUMIFS('Annuity Prices'!BR:BR,'Annuity Prices'!$B:$B,$D431,'Annuity Prices'!$E:$E,$G431),IF($B431="RAB Short",SUMIFS('RAB Prices Short'!BR:BR,'RAB Prices Short'!$B:$B,'All Prices combined'!$D431,'RAB Prices Short'!$E:$E,'All Prices combined'!$G431),IF($B431="RAB Long",SUMIFS('RAB Prices Long'!BR:BR,'RAB Prices Long'!$B:$B,'All Prices combined'!$D431,'RAB Prices Long'!$E:$E,'All Prices combined'!$G431)))),2)</f>
        <v>10.15</v>
      </c>
      <c r="BP431" s="2">
        <f>ROUND(IF($B431="Annuity",SUMIFS('Annuity Prices'!BS:BS,'Annuity Prices'!$B:$B,$D431,'Annuity Prices'!$E:$E,$G431),IF($B431="RAB Short",SUMIFS('RAB Prices Short'!BS:BS,'RAB Prices Short'!$B:$B,'All Prices combined'!$D431,'RAB Prices Short'!$E:$E,'All Prices combined'!$G431),IF($B431="RAB Long",SUMIFS('RAB Prices Long'!BS:BS,'RAB Prices Long'!$B:$B,'All Prices combined'!$D431,'RAB Prices Long'!$E:$E,'All Prices combined'!$G431)))),2)</f>
        <v>10.4</v>
      </c>
      <c r="BQ431" s="2">
        <f>ROUND(IF($B431="Annuity",SUMIFS('Annuity Prices'!BT:BT,'Annuity Prices'!$B:$B,$D431,'Annuity Prices'!$E:$E,$G431),IF($B431="RAB Short",SUMIFS('RAB Prices Short'!BT:BT,'RAB Prices Short'!$B:$B,'All Prices combined'!$D431,'RAB Prices Short'!$E:$E,'All Prices combined'!$G431),IF($B431="RAB Long",SUMIFS('RAB Prices Long'!BT:BT,'RAB Prices Long'!$B:$B,'All Prices combined'!$D431,'RAB Prices Long'!$E:$E,'All Prices combined'!$G431)))),2)</f>
        <v>10.66</v>
      </c>
      <c r="BR431" s="2">
        <f>ROUND(IF($B431="Annuity",SUMIFS('Annuity Prices'!BU:BU,'Annuity Prices'!$B:$B,$D431,'Annuity Prices'!$E:$E,$G431),IF($B431="RAB Short",SUMIFS('RAB Prices Short'!BU:BU,'RAB Prices Short'!$B:$B,'All Prices combined'!$D431,'RAB Prices Short'!$E:$E,'All Prices combined'!$G431),IF($B431="RAB Long",SUMIFS('RAB Prices Long'!BU:BU,'RAB Prices Long'!$B:$B,'All Prices combined'!$D431,'RAB Prices Long'!$E:$E,'All Prices combined'!$G431)))),2)</f>
        <v>10.88</v>
      </c>
      <c r="BS431" s="2">
        <f>ROUND(IF($B431="Annuity",SUMIFS('Annuity Prices'!BV:BV,'Annuity Prices'!$B:$B,$D431,'Annuity Prices'!$E:$E,$G431),IF($B431="RAB Short",SUMIFS('RAB Prices Short'!BV:BV,'RAB Prices Short'!$B:$B,'All Prices combined'!$D431,'RAB Prices Short'!$E:$E,'All Prices combined'!$G431),IF($B431="RAB Long",SUMIFS('RAB Prices Long'!BV:BV,'RAB Prices Long'!$B:$B,'All Prices combined'!$D431,'RAB Prices Long'!$E:$E,'All Prices combined'!$G431)))),2)</f>
        <v>11.15</v>
      </c>
      <c r="BT431" s="2">
        <f>ROUND(IF($B431="Annuity",SUMIFS('Annuity Prices'!BW:BW,'Annuity Prices'!$B:$B,$D431,'Annuity Prices'!$E:$E,$G431),IF($B431="RAB Short",SUMIFS('RAB Prices Short'!BW:BW,'RAB Prices Short'!$B:$B,'All Prices combined'!$D431,'RAB Prices Short'!$E:$E,'All Prices combined'!$G431),IF($B431="RAB Long",SUMIFS('RAB Prices Long'!BW:BW,'RAB Prices Long'!$B:$B,'All Prices combined'!$D431,'RAB Prices Long'!$E:$E,'All Prices combined'!$G431)))),2)</f>
        <v>11.43</v>
      </c>
      <c r="BU431" s="2">
        <f>ROUND(IF($B431="Annuity",SUMIFS('Annuity Prices'!BX:BX,'Annuity Prices'!$B:$B,$D431,'Annuity Prices'!$E:$E,$G431),IF($B431="RAB Short",SUMIFS('RAB Prices Short'!BX:BX,'RAB Prices Short'!$B:$B,'All Prices combined'!$D431,'RAB Prices Short'!$E:$E,'All Prices combined'!$G431),IF($B431="RAB Long",SUMIFS('RAB Prices Long'!BX:BX,'RAB Prices Long'!$B:$B,'All Prices combined'!$D431,'RAB Prices Long'!$E:$E,'All Prices combined'!$G431)))),2)</f>
        <v>11.71</v>
      </c>
    </row>
    <row r="432" spans="2:73" x14ac:dyDescent="0.25">
      <c r="B432" t="s">
        <v>45</v>
      </c>
      <c r="C432">
        <v>10</v>
      </c>
      <c r="F432">
        <v>10</v>
      </c>
      <c r="G432" t="s">
        <v>156</v>
      </c>
      <c r="I432" s="2">
        <f>ROUND(IF($B432="Annuity",SUMIFS('Annuity Prices'!L:L,'Annuity Prices'!$B:$B,$D432,'Annuity Prices'!$E:$E,$G432),IF($B432="RAB Short",SUMIFS('RAB Prices Short'!L:L,'RAB Prices Short'!$B:$B,'All Prices combined'!$D432,'RAB Prices Short'!$E:$E,'All Prices combined'!$G432),IF($B432="RAB Long",SUMIFS('RAB Prices Long'!L:L,'RAB Prices Long'!$B:$B,'All Prices combined'!$D432,'RAB Prices Long'!$E:$E,'All Prices combined'!$G432)))),2)</f>
        <v>0</v>
      </c>
      <c r="J432" s="2">
        <f>ROUND(IF($B432="Annuity",SUMIFS('Annuity Prices'!M:M,'Annuity Prices'!$B:$B,$D432,'Annuity Prices'!$E:$E,$G432),IF($B432="RAB Short",SUMIFS('RAB Prices Short'!M:M,'RAB Prices Short'!$B:$B,'All Prices combined'!$D432,'RAB Prices Short'!$E:$E,'All Prices combined'!$G432),IF($B432="RAB Long",SUMIFS('RAB Prices Long'!M:M,'RAB Prices Long'!$B:$B,'All Prices combined'!$D432,'RAB Prices Long'!$E:$E,'All Prices combined'!$G432)))),2)</f>
        <v>0</v>
      </c>
      <c r="K432" s="2">
        <f>ROUND(IF($B432="Annuity",SUMIFS('Annuity Prices'!N:N,'Annuity Prices'!$B:$B,$D432,'Annuity Prices'!$E:$E,$G432),IF($B432="RAB Short",SUMIFS('RAB Prices Short'!N:N,'RAB Prices Short'!$B:$B,'All Prices combined'!$D432,'RAB Prices Short'!$E:$E,'All Prices combined'!$G432),IF($B432="RAB Long",SUMIFS('RAB Prices Long'!N:N,'RAB Prices Long'!$B:$B,'All Prices combined'!$D432,'RAB Prices Long'!$E:$E,'All Prices combined'!$G432)))),2)</f>
        <v>0</v>
      </c>
      <c r="L432" s="2">
        <f>ROUND(IF($B432="Annuity",SUMIFS('Annuity Prices'!O:O,'Annuity Prices'!$B:$B,$D432,'Annuity Prices'!$E:$E,$G432),IF($B432="RAB Short",SUMIFS('RAB Prices Short'!O:O,'RAB Prices Short'!$B:$B,'All Prices combined'!$D432,'RAB Prices Short'!$E:$E,'All Prices combined'!$G432),IF($B432="RAB Long",SUMIFS('RAB Prices Long'!O:O,'RAB Prices Long'!$B:$B,'All Prices combined'!$D432,'RAB Prices Long'!$E:$E,'All Prices combined'!$G432)))),2)</f>
        <v>0</v>
      </c>
      <c r="M432" s="2">
        <f>ROUND(IF($B432="Annuity",SUMIFS('Annuity Prices'!P:P,'Annuity Prices'!$B:$B,$D432,'Annuity Prices'!$E:$E,$G432),IF($B432="RAB Short",SUMIFS('RAB Prices Short'!P:P,'RAB Prices Short'!$B:$B,'All Prices combined'!$D432,'RAB Prices Short'!$E:$E,'All Prices combined'!$G432),IF($B432="RAB Long",SUMIFS('RAB Prices Long'!P:P,'RAB Prices Long'!$B:$B,'All Prices combined'!$D432,'RAB Prices Long'!$E:$E,'All Prices combined'!$G432)))),2)</f>
        <v>0</v>
      </c>
      <c r="N432" s="2">
        <f>ROUND(IF($B432="Annuity",SUMIFS('Annuity Prices'!Q:Q,'Annuity Prices'!$B:$B,$D432,'Annuity Prices'!$E:$E,$G432),IF($B432="RAB Short",SUMIFS('RAB Prices Short'!Q:Q,'RAB Prices Short'!$B:$B,'All Prices combined'!$D432,'RAB Prices Short'!$E:$E,'All Prices combined'!$G432),IF($B432="RAB Long",SUMIFS('RAB Prices Long'!Q:Q,'RAB Prices Long'!$B:$B,'All Prices combined'!$D432,'RAB Prices Long'!$E:$E,'All Prices combined'!$G432)))),2)</f>
        <v>0</v>
      </c>
      <c r="O432" s="2">
        <f>ROUND(IF($B432="Annuity",SUMIFS('Annuity Prices'!R:R,'Annuity Prices'!$B:$B,$D432,'Annuity Prices'!$E:$E,$G432),IF($B432="RAB Short",SUMIFS('RAB Prices Short'!R:R,'RAB Prices Short'!$B:$B,'All Prices combined'!$D432,'RAB Prices Short'!$E:$E,'All Prices combined'!$G432),IF($B432="RAB Long",SUMIFS('RAB Prices Long'!R:R,'RAB Prices Long'!$B:$B,'All Prices combined'!$D432,'RAB Prices Long'!$E:$E,'All Prices combined'!$G432)))),2)</f>
        <v>0</v>
      </c>
      <c r="P432" s="2">
        <f>ROUND(IF($B432="Annuity",SUMIFS('Annuity Prices'!S:S,'Annuity Prices'!$B:$B,$D432,'Annuity Prices'!$E:$E,$G432),IF($B432="RAB Short",SUMIFS('RAB Prices Short'!S:S,'RAB Prices Short'!$B:$B,'All Prices combined'!$D432,'RAB Prices Short'!$E:$E,'All Prices combined'!$G432),IF($B432="RAB Long",SUMIFS('RAB Prices Long'!S:S,'RAB Prices Long'!$B:$B,'All Prices combined'!$D432,'RAB Prices Long'!$E:$E,'All Prices combined'!$G432)))),2)</f>
        <v>0</v>
      </c>
      <c r="Q432" s="2">
        <f>ROUND(IF($B432="Annuity",SUMIFS('Annuity Prices'!T:T,'Annuity Prices'!$B:$B,$D432,'Annuity Prices'!$E:$E,$G432),IF($B432="RAB Short",SUMIFS('RAB Prices Short'!T:T,'RAB Prices Short'!$B:$B,'All Prices combined'!$D432,'RAB Prices Short'!$E:$E,'All Prices combined'!$G432),IF($B432="RAB Long",SUMIFS('RAB Prices Long'!T:T,'RAB Prices Long'!$B:$B,'All Prices combined'!$D432,'RAB Prices Long'!$E:$E,'All Prices combined'!$G432)))),2)</f>
        <v>0</v>
      </c>
      <c r="R432" s="2">
        <f>ROUND(IF($B432="Annuity",SUMIFS('Annuity Prices'!U:U,'Annuity Prices'!$B:$B,$D432,'Annuity Prices'!$E:$E,$G432),IF($B432="RAB Short",SUMIFS('RAB Prices Short'!U:U,'RAB Prices Short'!$B:$B,'All Prices combined'!$D432,'RAB Prices Short'!$E:$E,'All Prices combined'!$G432),IF($B432="RAB Long",SUMIFS('RAB Prices Long'!U:U,'RAB Prices Long'!$B:$B,'All Prices combined'!$D432,'RAB Prices Long'!$E:$E,'All Prices combined'!$G432)))),2)</f>
        <v>0</v>
      </c>
      <c r="S432" s="2">
        <f>ROUND(IF($B432="Annuity",SUMIFS('Annuity Prices'!V:V,'Annuity Prices'!$B:$B,$D432,'Annuity Prices'!$E:$E,$G432),IF($B432="RAB Short",SUMIFS('RAB Prices Short'!V:V,'RAB Prices Short'!$B:$B,'All Prices combined'!$D432,'RAB Prices Short'!$E:$E,'All Prices combined'!$G432),IF($B432="RAB Long",SUMIFS('RAB Prices Long'!V:V,'RAB Prices Long'!$B:$B,'All Prices combined'!$D432,'RAB Prices Long'!$E:$E,'All Prices combined'!$G432)))),2)</f>
        <v>0</v>
      </c>
      <c r="T432" s="2">
        <f>ROUND(IF($B432="Annuity",SUMIFS('Annuity Prices'!W:W,'Annuity Prices'!$B:$B,$D432,'Annuity Prices'!$E:$E,$G432),IF($B432="RAB Short",SUMIFS('RAB Prices Short'!W:W,'RAB Prices Short'!$B:$B,'All Prices combined'!$D432,'RAB Prices Short'!$E:$E,'All Prices combined'!$G432),IF($B432="RAB Long",SUMIFS('RAB Prices Long'!W:W,'RAB Prices Long'!$B:$B,'All Prices combined'!$D432,'RAB Prices Long'!$E:$E,'All Prices combined'!$G432)))),2)</f>
        <v>0</v>
      </c>
      <c r="U432" s="2">
        <f>ROUND(IF($B432="Annuity",SUMIFS('Annuity Prices'!X:X,'Annuity Prices'!$B:$B,$D432,'Annuity Prices'!$E:$E,$G432),IF($B432="RAB Short",SUMIFS('RAB Prices Short'!X:X,'RAB Prices Short'!$B:$B,'All Prices combined'!$D432,'RAB Prices Short'!$E:$E,'All Prices combined'!$G432),IF($B432="RAB Long",SUMIFS('RAB Prices Long'!X:X,'RAB Prices Long'!$B:$B,'All Prices combined'!$D432,'RAB Prices Long'!$E:$E,'All Prices combined'!$G432)))),2)</f>
        <v>0</v>
      </c>
      <c r="V432" s="2">
        <f>ROUND(IF($B432="Annuity",SUMIFS('Annuity Prices'!Y:Y,'Annuity Prices'!$B:$B,$D432,'Annuity Prices'!$E:$E,$G432),IF($B432="RAB Short",SUMIFS('RAB Prices Short'!Y:Y,'RAB Prices Short'!$B:$B,'All Prices combined'!$D432,'RAB Prices Short'!$E:$E,'All Prices combined'!$G432),IF($B432="RAB Long",SUMIFS('RAB Prices Long'!Y:Y,'RAB Prices Long'!$B:$B,'All Prices combined'!$D432,'RAB Prices Long'!$E:$E,'All Prices combined'!$G432)))),2)</f>
        <v>0</v>
      </c>
      <c r="W432" s="2">
        <f>ROUND(IF($B432="Annuity",SUMIFS('Annuity Prices'!Z:Z,'Annuity Prices'!$B:$B,$D432,'Annuity Prices'!$E:$E,$G432),IF($B432="RAB Short",SUMIFS('RAB Prices Short'!Z:Z,'RAB Prices Short'!$B:$B,'All Prices combined'!$D432,'RAB Prices Short'!$E:$E,'All Prices combined'!$G432),IF($B432="RAB Long",SUMIFS('RAB Prices Long'!Z:Z,'RAB Prices Long'!$B:$B,'All Prices combined'!$D432,'RAB Prices Long'!$E:$E,'All Prices combined'!$G432)))),2)</f>
        <v>0</v>
      </c>
      <c r="X432" s="2">
        <f>ROUND(IF($B432="Annuity",SUMIFS('Annuity Prices'!AA:AA,'Annuity Prices'!$B:$B,$D432,'Annuity Prices'!$E:$E,$G432),IF($B432="RAB Short",SUMIFS('RAB Prices Short'!AA:AA,'RAB Prices Short'!$B:$B,'All Prices combined'!$D432,'RAB Prices Short'!$E:$E,'All Prices combined'!$G432),IF($B432="RAB Long",SUMIFS('RAB Prices Long'!AA:AA,'RAB Prices Long'!$B:$B,'All Prices combined'!$D432,'RAB Prices Long'!$E:$E,'All Prices combined'!$G432)))),2)</f>
        <v>0</v>
      </c>
      <c r="Y432" s="2">
        <f>ROUND(IF($B432="Annuity",SUMIFS('Annuity Prices'!AB:AB,'Annuity Prices'!$B:$B,$D432,'Annuity Prices'!$E:$E,$G432),IF($B432="RAB Short",SUMIFS('RAB Prices Short'!AB:AB,'RAB Prices Short'!$B:$B,'All Prices combined'!$D432,'RAB Prices Short'!$E:$E,'All Prices combined'!$G432),IF($B432="RAB Long",SUMIFS('RAB Prices Long'!AB:AB,'RAB Prices Long'!$B:$B,'All Prices combined'!$D432,'RAB Prices Long'!$E:$E,'All Prices combined'!$G432)))),2)</f>
        <v>0</v>
      </c>
      <c r="Z432" s="2">
        <f>ROUND(IF($B432="Annuity",SUMIFS('Annuity Prices'!AC:AC,'Annuity Prices'!$B:$B,$D432,'Annuity Prices'!$E:$E,$G432),IF($B432="RAB Short",SUMIFS('RAB Prices Short'!AC:AC,'RAB Prices Short'!$B:$B,'All Prices combined'!$D432,'RAB Prices Short'!$E:$E,'All Prices combined'!$G432),IF($B432="RAB Long",SUMIFS('RAB Prices Long'!AC:AC,'RAB Prices Long'!$B:$B,'All Prices combined'!$D432,'RAB Prices Long'!$E:$E,'All Prices combined'!$G432)))),2)</f>
        <v>0</v>
      </c>
      <c r="AA432" s="2">
        <f>ROUND(IF($B432="Annuity",SUMIFS('Annuity Prices'!AD:AD,'Annuity Prices'!$B:$B,$D432,'Annuity Prices'!$E:$E,$G432),IF($B432="RAB Short",SUMIFS('RAB Prices Short'!AD:AD,'RAB Prices Short'!$B:$B,'All Prices combined'!$D432,'RAB Prices Short'!$E:$E,'All Prices combined'!$G432),IF($B432="RAB Long",SUMIFS('RAB Prices Long'!AD:AD,'RAB Prices Long'!$B:$B,'All Prices combined'!$D432,'RAB Prices Long'!$E:$E,'All Prices combined'!$G432)))),2)</f>
        <v>0</v>
      </c>
      <c r="AB432" s="2">
        <f>ROUND(IF($B432="Annuity",SUMIFS('Annuity Prices'!AE:AE,'Annuity Prices'!$B:$B,$D432,'Annuity Prices'!$E:$E,$G432),IF($B432="RAB Short",SUMIFS('RAB Prices Short'!AE:AE,'RAB Prices Short'!$B:$B,'All Prices combined'!$D432,'RAB Prices Short'!$E:$E,'All Prices combined'!$G432),IF($B432="RAB Long",SUMIFS('RAB Prices Long'!AE:AE,'RAB Prices Long'!$B:$B,'All Prices combined'!$D432,'RAB Prices Long'!$E:$E,'All Prices combined'!$G432)))),2)</f>
        <v>0</v>
      </c>
      <c r="AC432" s="2">
        <f>ROUND(IF($B432="Annuity",SUMIFS('Annuity Prices'!AF:AF,'Annuity Prices'!$B:$B,$D432,'Annuity Prices'!$E:$E,$G432),IF($B432="RAB Short",SUMIFS('RAB Prices Short'!AF:AF,'RAB Prices Short'!$B:$B,'All Prices combined'!$D432,'RAB Prices Short'!$E:$E,'All Prices combined'!$G432),IF($B432="RAB Long",SUMIFS('RAB Prices Long'!AF:AF,'RAB Prices Long'!$B:$B,'All Prices combined'!$D432,'RAB Prices Long'!$E:$E,'All Prices combined'!$G432)))),2)</f>
        <v>0</v>
      </c>
      <c r="AD432" s="2">
        <f>ROUND(IF($B432="Annuity",SUMIFS('Annuity Prices'!AG:AG,'Annuity Prices'!$B:$B,$D432,'Annuity Prices'!$E:$E,$G432),IF($B432="RAB Short",SUMIFS('RAB Prices Short'!AG:AG,'RAB Prices Short'!$B:$B,'All Prices combined'!$D432,'RAB Prices Short'!$E:$E,'All Prices combined'!$G432),IF($B432="RAB Long",SUMIFS('RAB Prices Long'!AG:AG,'RAB Prices Long'!$B:$B,'All Prices combined'!$D432,'RAB Prices Long'!$E:$E,'All Prices combined'!$G432)))),2)</f>
        <v>0</v>
      </c>
      <c r="AE432" s="2">
        <f>ROUND(IF($B432="Annuity",SUMIFS('Annuity Prices'!AH:AH,'Annuity Prices'!$B:$B,$D432,'Annuity Prices'!$E:$E,$G432),IF($B432="RAB Short",SUMIFS('RAB Prices Short'!AH:AH,'RAB Prices Short'!$B:$B,'All Prices combined'!$D432,'RAB Prices Short'!$E:$E,'All Prices combined'!$G432),IF($B432="RAB Long",SUMIFS('RAB Prices Long'!AH:AH,'RAB Prices Long'!$B:$B,'All Prices combined'!$D432,'RAB Prices Long'!$E:$E,'All Prices combined'!$G432)))),2)</f>
        <v>0</v>
      </c>
      <c r="AF432" s="2">
        <f>ROUND(IF($B432="Annuity",SUMIFS('Annuity Prices'!AI:AI,'Annuity Prices'!$B:$B,$D432,'Annuity Prices'!$E:$E,$G432),IF($B432="RAB Short",SUMIFS('RAB Prices Short'!AI:AI,'RAB Prices Short'!$B:$B,'All Prices combined'!$D432,'RAB Prices Short'!$E:$E,'All Prices combined'!$G432),IF($B432="RAB Long",SUMIFS('RAB Prices Long'!AI:AI,'RAB Prices Long'!$B:$B,'All Prices combined'!$D432,'RAB Prices Long'!$E:$E,'All Prices combined'!$G432)))),2)</f>
        <v>0</v>
      </c>
      <c r="AG432" s="2">
        <f>ROUND(IF($B432="Annuity",SUMIFS('Annuity Prices'!AJ:AJ,'Annuity Prices'!$B:$B,$D432,'Annuity Prices'!$E:$E,$G432),IF($B432="RAB Short",SUMIFS('RAB Prices Short'!AJ:AJ,'RAB Prices Short'!$B:$B,'All Prices combined'!$D432,'RAB Prices Short'!$E:$E,'All Prices combined'!$G432),IF($B432="RAB Long",SUMIFS('RAB Prices Long'!AJ:AJ,'RAB Prices Long'!$B:$B,'All Prices combined'!$D432,'RAB Prices Long'!$E:$E,'All Prices combined'!$G432)))),2)</f>
        <v>0</v>
      </c>
      <c r="AH432" s="2">
        <f>ROUND(IF($B432="Annuity",SUMIFS('Annuity Prices'!AK:AK,'Annuity Prices'!$B:$B,$D432,'Annuity Prices'!$E:$E,$G432),IF($B432="RAB Short",SUMIFS('RAB Prices Short'!AK:AK,'RAB Prices Short'!$B:$B,'All Prices combined'!$D432,'RAB Prices Short'!$E:$E,'All Prices combined'!$G432),IF($B432="RAB Long",SUMIFS('RAB Prices Long'!AK:AK,'RAB Prices Long'!$B:$B,'All Prices combined'!$D432,'RAB Prices Long'!$E:$E,'All Prices combined'!$G432)))),2)</f>
        <v>0</v>
      </c>
      <c r="AI432" s="2">
        <f>ROUND(IF($B432="Annuity",SUMIFS('Annuity Prices'!AL:AL,'Annuity Prices'!$B:$B,$D432,'Annuity Prices'!$E:$E,$G432),IF($B432="RAB Short",SUMIFS('RAB Prices Short'!AL:AL,'RAB Prices Short'!$B:$B,'All Prices combined'!$D432,'RAB Prices Short'!$E:$E,'All Prices combined'!$G432),IF($B432="RAB Long",SUMIFS('RAB Prices Long'!AL:AL,'RAB Prices Long'!$B:$B,'All Prices combined'!$D432,'RAB Prices Long'!$E:$E,'All Prices combined'!$G432)))),2)</f>
        <v>0</v>
      </c>
      <c r="AJ432" s="2">
        <f>ROUND(IF($B432="Annuity",SUMIFS('Annuity Prices'!AM:AM,'Annuity Prices'!$B:$B,$D432,'Annuity Prices'!$E:$E,$G432),IF($B432="RAB Short",SUMIFS('RAB Prices Short'!AM:AM,'RAB Prices Short'!$B:$B,'All Prices combined'!$D432,'RAB Prices Short'!$E:$E,'All Prices combined'!$G432),IF($B432="RAB Long",SUMIFS('RAB Prices Long'!AM:AM,'RAB Prices Long'!$B:$B,'All Prices combined'!$D432,'RAB Prices Long'!$E:$E,'All Prices combined'!$G432)))),2)</f>
        <v>0</v>
      </c>
      <c r="AK432" s="2">
        <f>ROUND(IF($B432="Annuity",SUMIFS('Annuity Prices'!AN:AN,'Annuity Prices'!$B:$B,$D432,'Annuity Prices'!$E:$E,$G432),IF($B432="RAB Short",SUMIFS('RAB Prices Short'!AN:AN,'RAB Prices Short'!$B:$B,'All Prices combined'!$D432,'RAB Prices Short'!$E:$E,'All Prices combined'!$G432),IF($B432="RAB Long",SUMIFS('RAB Prices Long'!AN:AN,'RAB Prices Long'!$B:$B,'All Prices combined'!$D432,'RAB Prices Long'!$E:$E,'All Prices combined'!$G432)))),2)</f>
        <v>0</v>
      </c>
      <c r="AL432" s="2">
        <f>ROUND(IF($B432="Annuity",SUMIFS('Annuity Prices'!AO:AO,'Annuity Prices'!$B:$B,$D432,'Annuity Prices'!$E:$E,$G432),IF($B432="RAB Short",SUMIFS('RAB Prices Short'!AO:AO,'RAB Prices Short'!$B:$B,'All Prices combined'!$D432,'RAB Prices Short'!$E:$E,'All Prices combined'!$G432),IF($B432="RAB Long",SUMIFS('RAB Prices Long'!AO:AO,'RAB Prices Long'!$B:$B,'All Prices combined'!$D432,'RAB Prices Long'!$E:$E,'All Prices combined'!$G432)))),2)</f>
        <v>0</v>
      </c>
      <c r="AM432" s="2">
        <f>ROUND(IF($B432="Annuity",SUMIFS('Annuity Prices'!AP:AP,'Annuity Prices'!$B:$B,$D432,'Annuity Prices'!$E:$E,$G432),IF($B432="RAB Short",SUMIFS('RAB Prices Short'!AP:AP,'RAB Prices Short'!$B:$B,'All Prices combined'!$D432,'RAB Prices Short'!$E:$E,'All Prices combined'!$G432),IF($B432="RAB Long",SUMIFS('RAB Prices Long'!AP:AP,'RAB Prices Long'!$B:$B,'All Prices combined'!$D432,'RAB Prices Long'!$E:$E,'All Prices combined'!$G432)))),2)</f>
        <v>0</v>
      </c>
      <c r="AN432" s="2">
        <f>ROUND(IF($B432="Annuity",SUMIFS('Annuity Prices'!AQ:AQ,'Annuity Prices'!$B:$B,$D432,'Annuity Prices'!$E:$E,$G432),IF($B432="RAB Short",SUMIFS('RAB Prices Short'!AQ:AQ,'RAB Prices Short'!$B:$B,'All Prices combined'!$D432,'RAB Prices Short'!$E:$E,'All Prices combined'!$G432),IF($B432="RAB Long",SUMIFS('RAB Prices Long'!AQ:AQ,'RAB Prices Long'!$B:$B,'All Prices combined'!$D432,'RAB Prices Long'!$E:$E,'All Prices combined'!$G432)))),2)</f>
        <v>0</v>
      </c>
      <c r="AO432" s="2">
        <f>ROUND(IF($B432="Annuity",SUMIFS('Annuity Prices'!AR:AR,'Annuity Prices'!$B:$B,$D432,'Annuity Prices'!$E:$E,$G432),IF($B432="RAB Short",SUMIFS('RAB Prices Short'!AR:AR,'RAB Prices Short'!$B:$B,'All Prices combined'!$D432,'RAB Prices Short'!$E:$E,'All Prices combined'!$G432),IF($B432="RAB Long",SUMIFS('RAB Prices Long'!AR:AR,'RAB Prices Long'!$B:$B,'All Prices combined'!$D432,'RAB Prices Long'!$E:$E,'All Prices combined'!$G432)))),2)</f>
        <v>0</v>
      </c>
      <c r="AP432" s="2">
        <f>ROUND(IF($B432="Annuity",SUMIFS('Annuity Prices'!AS:AS,'Annuity Prices'!$B:$B,$D432,'Annuity Prices'!$E:$E,$G432),IF($B432="RAB Short",SUMIFS('RAB Prices Short'!AS:AS,'RAB Prices Short'!$B:$B,'All Prices combined'!$D432,'RAB Prices Short'!$E:$E,'All Prices combined'!$G432),IF($B432="RAB Long",SUMIFS('RAB Prices Long'!AS:AS,'RAB Prices Long'!$B:$B,'All Prices combined'!$D432,'RAB Prices Long'!$E:$E,'All Prices combined'!$G432)))),2)</f>
        <v>0</v>
      </c>
      <c r="AQ432" s="2">
        <f>ROUND(IF($B432="Annuity",SUMIFS('Annuity Prices'!AT:AT,'Annuity Prices'!$B:$B,$D432,'Annuity Prices'!$E:$E,$G432),IF($B432="RAB Short",SUMIFS('RAB Prices Short'!AT:AT,'RAB Prices Short'!$B:$B,'All Prices combined'!$D432,'RAB Prices Short'!$E:$E,'All Prices combined'!$G432),IF($B432="RAB Long",SUMIFS('RAB Prices Long'!AT:AT,'RAB Prices Long'!$B:$B,'All Prices combined'!$D432,'RAB Prices Long'!$E:$E,'All Prices combined'!$G432)))),2)</f>
        <v>0</v>
      </c>
      <c r="AR432" s="2">
        <f>ROUND(IF($B432="Annuity",SUMIFS('Annuity Prices'!AU:AU,'Annuity Prices'!$B:$B,$D432,'Annuity Prices'!$E:$E,$G432),IF($B432="RAB Short",SUMIFS('RAB Prices Short'!AU:AU,'RAB Prices Short'!$B:$B,'All Prices combined'!$D432,'RAB Prices Short'!$E:$E,'All Prices combined'!$G432),IF($B432="RAB Long",SUMIFS('RAB Prices Long'!AU:AU,'RAB Prices Long'!$B:$B,'All Prices combined'!$D432,'RAB Prices Long'!$E:$E,'All Prices combined'!$G432)))),2)</f>
        <v>0</v>
      </c>
      <c r="AS432" s="2">
        <f>ROUND(IF($B432="Annuity",SUMIFS('Annuity Prices'!AV:AV,'Annuity Prices'!$B:$B,$D432,'Annuity Prices'!$E:$E,$G432),IF($B432="RAB Short",SUMIFS('RAB Prices Short'!AV:AV,'RAB Prices Short'!$B:$B,'All Prices combined'!$D432,'RAB Prices Short'!$E:$E,'All Prices combined'!$G432),IF($B432="RAB Long",SUMIFS('RAB Prices Long'!AV:AV,'RAB Prices Long'!$B:$B,'All Prices combined'!$D432,'RAB Prices Long'!$E:$E,'All Prices combined'!$G432)))),2)</f>
        <v>0</v>
      </c>
      <c r="AT432" s="2">
        <f>ROUND(IF($B432="Annuity",SUMIFS('Annuity Prices'!AW:AW,'Annuity Prices'!$B:$B,$D432,'Annuity Prices'!$E:$E,$G432),IF($B432="RAB Short",SUMIFS('RAB Prices Short'!AW:AW,'RAB Prices Short'!$B:$B,'All Prices combined'!$D432,'RAB Prices Short'!$E:$E,'All Prices combined'!$G432),IF($B432="RAB Long",SUMIFS('RAB Prices Long'!AW:AW,'RAB Prices Long'!$B:$B,'All Prices combined'!$D432,'RAB Prices Long'!$E:$E,'All Prices combined'!$G432)))),2)</f>
        <v>0</v>
      </c>
      <c r="AU432" s="2">
        <f>ROUND(IF($B432="Annuity",SUMIFS('Annuity Prices'!AX:AX,'Annuity Prices'!$B:$B,$D432,'Annuity Prices'!$E:$E,$G432),IF($B432="RAB Short",SUMIFS('RAB Prices Short'!AX:AX,'RAB Prices Short'!$B:$B,'All Prices combined'!$D432,'RAB Prices Short'!$E:$E,'All Prices combined'!$G432),IF($B432="RAB Long",SUMIFS('RAB Prices Long'!AX:AX,'RAB Prices Long'!$B:$B,'All Prices combined'!$D432,'RAB Prices Long'!$E:$E,'All Prices combined'!$G432)))),2)</f>
        <v>0</v>
      </c>
      <c r="AV432" s="2">
        <f>ROUND(IF($B432="Annuity",SUMIFS('Annuity Prices'!AY:AY,'Annuity Prices'!$B:$B,$D432,'Annuity Prices'!$E:$E,$G432),IF($B432="RAB Short",SUMIFS('RAB Prices Short'!AY:AY,'RAB Prices Short'!$B:$B,'All Prices combined'!$D432,'RAB Prices Short'!$E:$E,'All Prices combined'!$G432),IF($B432="RAB Long",SUMIFS('RAB Prices Long'!AY:AY,'RAB Prices Long'!$B:$B,'All Prices combined'!$D432,'RAB Prices Long'!$E:$E,'All Prices combined'!$G432)))),2)</f>
        <v>0</v>
      </c>
      <c r="AW432" s="2">
        <f>ROUND(IF($B432="Annuity",SUMIFS('Annuity Prices'!AZ:AZ,'Annuity Prices'!$B:$B,$D432,'Annuity Prices'!$E:$E,$G432),IF($B432="RAB Short",SUMIFS('RAB Prices Short'!AZ:AZ,'RAB Prices Short'!$B:$B,'All Prices combined'!$D432,'RAB Prices Short'!$E:$E,'All Prices combined'!$G432),IF($B432="RAB Long",SUMIFS('RAB Prices Long'!AZ:AZ,'RAB Prices Long'!$B:$B,'All Prices combined'!$D432,'RAB Prices Long'!$E:$E,'All Prices combined'!$G432)))),2)</f>
        <v>0</v>
      </c>
      <c r="AX432" s="2">
        <f>ROUND(IF($B432="Annuity",SUMIFS('Annuity Prices'!BA:BA,'Annuity Prices'!$B:$B,$D432,'Annuity Prices'!$E:$E,$G432),IF($B432="RAB Short",SUMIFS('RAB Prices Short'!BA:BA,'RAB Prices Short'!$B:$B,'All Prices combined'!$D432,'RAB Prices Short'!$E:$E,'All Prices combined'!$G432),IF($B432="RAB Long",SUMIFS('RAB Prices Long'!BA:BA,'RAB Prices Long'!$B:$B,'All Prices combined'!$D432,'RAB Prices Long'!$E:$E,'All Prices combined'!$G432)))),2)</f>
        <v>0</v>
      </c>
      <c r="AY432" s="2">
        <f>ROUND(IF($B432="Annuity",SUMIFS('Annuity Prices'!BB:BB,'Annuity Prices'!$B:$B,$D432,'Annuity Prices'!$E:$E,$G432),IF($B432="RAB Short",SUMIFS('RAB Prices Short'!BB:BB,'RAB Prices Short'!$B:$B,'All Prices combined'!$D432,'RAB Prices Short'!$E:$E,'All Prices combined'!$G432),IF($B432="RAB Long",SUMIFS('RAB Prices Long'!BB:BB,'RAB Prices Long'!$B:$B,'All Prices combined'!$D432,'RAB Prices Long'!$E:$E,'All Prices combined'!$G432)))),2)</f>
        <v>0</v>
      </c>
      <c r="AZ432" s="2">
        <f>ROUND(IF($B432="Annuity",SUMIFS('Annuity Prices'!BC:BC,'Annuity Prices'!$B:$B,$D432,'Annuity Prices'!$E:$E,$G432),IF($B432="RAB Short",SUMIFS('RAB Prices Short'!BC:BC,'RAB Prices Short'!$B:$B,'All Prices combined'!$D432,'RAB Prices Short'!$E:$E,'All Prices combined'!$G432),IF($B432="RAB Long",SUMIFS('RAB Prices Long'!BC:BC,'RAB Prices Long'!$B:$B,'All Prices combined'!$D432,'RAB Prices Long'!$E:$E,'All Prices combined'!$G432)))),2)</f>
        <v>0</v>
      </c>
      <c r="BA432" s="2">
        <f>ROUND(IF($B432="Annuity",SUMIFS('Annuity Prices'!BD:BD,'Annuity Prices'!$B:$B,$D432,'Annuity Prices'!$E:$E,$G432),IF($B432="RAB Short",SUMIFS('RAB Prices Short'!BD:BD,'RAB Prices Short'!$B:$B,'All Prices combined'!$D432,'RAB Prices Short'!$E:$E,'All Prices combined'!$G432),IF($B432="RAB Long",SUMIFS('RAB Prices Long'!BD:BD,'RAB Prices Long'!$B:$B,'All Prices combined'!$D432,'RAB Prices Long'!$E:$E,'All Prices combined'!$G432)))),2)</f>
        <v>0</v>
      </c>
      <c r="BB432" s="2">
        <f>ROUND(IF($B432="Annuity",SUMIFS('Annuity Prices'!BE:BE,'Annuity Prices'!$B:$B,$D432,'Annuity Prices'!$E:$E,$G432),IF($B432="RAB Short",SUMIFS('RAB Prices Short'!BE:BE,'RAB Prices Short'!$B:$B,'All Prices combined'!$D432,'RAB Prices Short'!$E:$E,'All Prices combined'!$G432),IF($B432="RAB Long",SUMIFS('RAB Prices Long'!BE:BE,'RAB Prices Long'!$B:$B,'All Prices combined'!$D432,'RAB Prices Long'!$E:$E,'All Prices combined'!$G432)))),2)</f>
        <v>0</v>
      </c>
      <c r="BC432" s="2">
        <f>ROUND(IF($B432="Annuity",SUMIFS('Annuity Prices'!BF:BF,'Annuity Prices'!$B:$B,$D432,'Annuity Prices'!$E:$E,$G432),IF($B432="RAB Short",SUMIFS('RAB Prices Short'!BF:BF,'RAB Prices Short'!$B:$B,'All Prices combined'!$D432,'RAB Prices Short'!$E:$E,'All Prices combined'!$G432),IF($B432="RAB Long",SUMIFS('RAB Prices Long'!BF:BF,'RAB Prices Long'!$B:$B,'All Prices combined'!$D432,'RAB Prices Long'!$E:$E,'All Prices combined'!$G432)))),2)</f>
        <v>0</v>
      </c>
      <c r="BD432" s="2">
        <f>ROUND(IF($B432="Annuity",SUMIFS('Annuity Prices'!BG:BG,'Annuity Prices'!$B:$B,$D432,'Annuity Prices'!$E:$E,$G432),IF($B432="RAB Short",SUMIFS('RAB Prices Short'!BG:BG,'RAB Prices Short'!$B:$B,'All Prices combined'!$D432,'RAB Prices Short'!$E:$E,'All Prices combined'!$G432),IF($B432="RAB Long",SUMIFS('RAB Prices Long'!BG:BG,'RAB Prices Long'!$B:$B,'All Prices combined'!$D432,'RAB Prices Long'!$E:$E,'All Prices combined'!$G432)))),2)</f>
        <v>0</v>
      </c>
      <c r="BE432" s="2">
        <f>ROUND(IF($B432="Annuity",SUMIFS('Annuity Prices'!BH:BH,'Annuity Prices'!$B:$B,$D432,'Annuity Prices'!$E:$E,$G432),IF($B432="RAB Short",SUMIFS('RAB Prices Short'!BH:BH,'RAB Prices Short'!$B:$B,'All Prices combined'!$D432,'RAB Prices Short'!$E:$E,'All Prices combined'!$G432),IF($B432="RAB Long",SUMIFS('RAB Prices Long'!BH:BH,'RAB Prices Long'!$B:$B,'All Prices combined'!$D432,'RAB Prices Long'!$E:$E,'All Prices combined'!$G432)))),2)</f>
        <v>0</v>
      </c>
      <c r="BF432" s="2">
        <f>ROUND(IF($B432="Annuity",SUMIFS('Annuity Prices'!BI:BI,'Annuity Prices'!$B:$B,$D432,'Annuity Prices'!$E:$E,$G432),IF($B432="RAB Short",SUMIFS('RAB Prices Short'!BI:BI,'RAB Prices Short'!$B:$B,'All Prices combined'!$D432,'RAB Prices Short'!$E:$E,'All Prices combined'!$G432),IF($B432="RAB Long",SUMIFS('RAB Prices Long'!BI:BI,'RAB Prices Long'!$B:$B,'All Prices combined'!$D432,'RAB Prices Long'!$E:$E,'All Prices combined'!$G432)))),2)</f>
        <v>0</v>
      </c>
      <c r="BG432" s="2">
        <f>ROUND(IF($B432="Annuity",SUMIFS('Annuity Prices'!BJ:BJ,'Annuity Prices'!$B:$B,$D432,'Annuity Prices'!$E:$E,$G432),IF($B432="RAB Short",SUMIFS('RAB Prices Short'!BJ:BJ,'RAB Prices Short'!$B:$B,'All Prices combined'!$D432,'RAB Prices Short'!$E:$E,'All Prices combined'!$G432),IF($B432="RAB Long",SUMIFS('RAB Prices Long'!BJ:BJ,'RAB Prices Long'!$B:$B,'All Prices combined'!$D432,'RAB Prices Long'!$E:$E,'All Prices combined'!$G432)))),2)</f>
        <v>0</v>
      </c>
      <c r="BH432" s="2">
        <f>ROUND(IF($B432="Annuity",SUMIFS('Annuity Prices'!BK:BK,'Annuity Prices'!$B:$B,$D432,'Annuity Prices'!$E:$E,$G432),IF($B432="RAB Short",SUMIFS('RAB Prices Short'!BK:BK,'RAB Prices Short'!$B:$B,'All Prices combined'!$D432,'RAB Prices Short'!$E:$E,'All Prices combined'!$G432),IF($B432="RAB Long",SUMIFS('RAB Prices Long'!BK:BK,'RAB Prices Long'!$B:$B,'All Prices combined'!$D432,'RAB Prices Long'!$E:$E,'All Prices combined'!$G432)))),2)</f>
        <v>0</v>
      </c>
      <c r="BI432" s="2">
        <f>ROUND(IF($B432="Annuity",SUMIFS('Annuity Prices'!BL:BL,'Annuity Prices'!$B:$B,$D432,'Annuity Prices'!$E:$E,$G432),IF($B432="RAB Short",SUMIFS('RAB Prices Short'!BL:BL,'RAB Prices Short'!$B:$B,'All Prices combined'!$D432,'RAB Prices Short'!$E:$E,'All Prices combined'!$G432),IF($B432="RAB Long",SUMIFS('RAB Prices Long'!BL:BL,'RAB Prices Long'!$B:$B,'All Prices combined'!$D432,'RAB Prices Long'!$E:$E,'All Prices combined'!$G432)))),2)</f>
        <v>0</v>
      </c>
      <c r="BJ432" s="2">
        <f>ROUND(IF($B432="Annuity",SUMIFS('Annuity Prices'!BM:BM,'Annuity Prices'!$B:$B,$D432,'Annuity Prices'!$E:$E,$G432),IF($B432="RAB Short",SUMIFS('RAB Prices Short'!BM:BM,'RAB Prices Short'!$B:$B,'All Prices combined'!$D432,'RAB Prices Short'!$E:$E,'All Prices combined'!$G432),IF($B432="RAB Long",SUMIFS('RAB Prices Long'!BM:BM,'RAB Prices Long'!$B:$B,'All Prices combined'!$D432,'RAB Prices Long'!$E:$E,'All Prices combined'!$G432)))),2)</f>
        <v>0</v>
      </c>
      <c r="BK432" s="2">
        <f>ROUND(IF($B432="Annuity",SUMIFS('Annuity Prices'!BN:BN,'Annuity Prices'!$B:$B,$D432,'Annuity Prices'!$E:$E,$G432),IF($B432="RAB Short",SUMIFS('RAB Prices Short'!BN:BN,'RAB Prices Short'!$B:$B,'All Prices combined'!$D432,'RAB Prices Short'!$E:$E,'All Prices combined'!$G432),IF($B432="RAB Long",SUMIFS('RAB Prices Long'!BN:BN,'RAB Prices Long'!$B:$B,'All Prices combined'!$D432,'RAB Prices Long'!$E:$E,'All Prices combined'!$G432)))),2)</f>
        <v>0</v>
      </c>
      <c r="BL432" s="2">
        <f>ROUND(IF($B432="Annuity",SUMIFS('Annuity Prices'!BO:BO,'Annuity Prices'!$B:$B,$D432,'Annuity Prices'!$E:$E,$G432),IF($B432="RAB Short",SUMIFS('RAB Prices Short'!BO:BO,'RAB Prices Short'!$B:$B,'All Prices combined'!$D432,'RAB Prices Short'!$E:$E,'All Prices combined'!$G432),IF($B432="RAB Long",SUMIFS('RAB Prices Long'!BO:BO,'RAB Prices Long'!$B:$B,'All Prices combined'!$D432,'RAB Prices Long'!$E:$E,'All Prices combined'!$G432)))),2)</f>
        <v>0</v>
      </c>
      <c r="BM432" s="2">
        <f>ROUND(IF($B432="Annuity",SUMIFS('Annuity Prices'!BP:BP,'Annuity Prices'!$B:$B,$D432,'Annuity Prices'!$E:$E,$G432),IF($B432="RAB Short",SUMIFS('RAB Prices Short'!BP:BP,'RAB Prices Short'!$B:$B,'All Prices combined'!$D432,'RAB Prices Short'!$E:$E,'All Prices combined'!$G432),IF($B432="RAB Long",SUMIFS('RAB Prices Long'!BP:BP,'RAB Prices Long'!$B:$B,'All Prices combined'!$D432,'RAB Prices Long'!$E:$E,'All Prices combined'!$G432)))),2)</f>
        <v>0</v>
      </c>
      <c r="BN432" s="2">
        <f>ROUND(IF($B432="Annuity",SUMIFS('Annuity Prices'!BQ:BQ,'Annuity Prices'!$B:$B,$D432,'Annuity Prices'!$E:$E,$G432),IF($B432="RAB Short",SUMIFS('RAB Prices Short'!BQ:BQ,'RAB Prices Short'!$B:$B,'All Prices combined'!$D432,'RAB Prices Short'!$E:$E,'All Prices combined'!$G432),IF($B432="RAB Long",SUMIFS('RAB Prices Long'!BQ:BQ,'RAB Prices Long'!$B:$B,'All Prices combined'!$D432,'RAB Prices Long'!$E:$E,'All Prices combined'!$G432)))),2)</f>
        <v>0</v>
      </c>
      <c r="BO432" s="2">
        <f>ROUND(IF($B432="Annuity",SUMIFS('Annuity Prices'!BR:BR,'Annuity Prices'!$B:$B,$D432,'Annuity Prices'!$E:$E,$G432),IF($B432="RAB Short",SUMIFS('RAB Prices Short'!BR:BR,'RAB Prices Short'!$B:$B,'All Prices combined'!$D432,'RAB Prices Short'!$E:$E,'All Prices combined'!$G432),IF($B432="RAB Long",SUMIFS('RAB Prices Long'!BR:BR,'RAB Prices Long'!$B:$B,'All Prices combined'!$D432,'RAB Prices Long'!$E:$E,'All Prices combined'!$G432)))),2)</f>
        <v>0</v>
      </c>
      <c r="BP432" s="2">
        <f>ROUND(IF($B432="Annuity",SUMIFS('Annuity Prices'!BS:BS,'Annuity Prices'!$B:$B,$D432,'Annuity Prices'!$E:$E,$G432),IF($B432="RAB Short",SUMIFS('RAB Prices Short'!BS:BS,'RAB Prices Short'!$B:$B,'All Prices combined'!$D432,'RAB Prices Short'!$E:$E,'All Prices combined'!$G432),IF($B432="RAB Long",SUMIFS('RAB Prices Long'!BS:BS,'RAB Prices Long'!$B:$B,'All Prices combined'!$D432,'RAB Prices Long'!$E:$E,'All Prices combined'!$G432)))),2)</f>
        <v>0</v>
      </c>
      <c r="BQ432" s="2">
        <f>ROUND(IF($B432="Annuity",SUMIFS('Annuity Prices'!BT:BT,'Annuity Prices'!$B:$B,$D432,'Annuity Prices'!$E:$E,$G432),IF($B432="RAB Short",SUMIFS('RAB Prices Short'!BT:BT,'RAB Prices Short'!$B:$B,'All Prices combined'!$D432,'RAB Prices Short'!$E:$E,'All Prices combined'!$G432),IF($B432="RAB Long",SUMIFS('RAB Prices Long'!BT:BT,'RAB Prices Long'!$B:$B,'All Prices combined'!$D432,'RAB Prices Long'!$E:$E,'All Prices combined'!$G432)))),2)</f>
        <v>0</v>
      </c>
      <c r="BR432" s="2">
        <f>ROUND(IF($B432="Annuity",SUMIFS('Annuity Prices'!BU:BU,'Annuity Prices'!$B:$B,$D432,'Annuity Prices'!$E:$E,$G432),IF($B432="RAB Short",SUMIFS('RAB Prices Short'!BU:BU,'RAB Prices Short'!$B:$B,'All Prices combined'!$D432,'RAB Prices Short'!$E:$E,'All Prices combined'!$G432),IF($B432="RAB Long",SUMIFS('RAB Prices Long'!BU:BU,'RAB Prices Long'!$B:$B,'All Prices combined'!$D432,'RAB Prices Long'!$E:$E,'All Prices combined'!$G432)))),2)</f>
        <v>0</v>
      </c>
      <c r="BS432" s="2">
        <f>ROUND(IF($B432="Annuity",SUMIFS('Annuity Prices'!BV:BV,'Annuity Prices'!$B:$B,$D432,'Annuity Prices'!$E:$E,$G432),IF($B432="RAB Short",SUMIFS('RAB Prices Short'!BV:BV,'RAB Prices Short'!$B:$B,'All Prices combined'!$D432,'RAB Prices Short'!$E:$E,'All Prices combined'!$G432),IF($B432="RAB Long",SUMIFS('RAB Prices Long'!BV:BV,'RAB Prices Long'!$B:$B,'All Prices combined'!$D432,'RAB Prices Long'!$E:$E,'All Prices combined'!$G432)))),2)</f>
        <v>0</v>
      </c>
      <c r="BT432" s="2">
        <f>ROUND(IF($B432="Annuity",SUMIFS('Annuity Prices'!BW:BW,'Annuity Prices'!$B:$B,$D432,'Annuity Prices'!$E:$E,$G432),IF($B432="RAB Short",SUMIFS('RAB Prices Short'!BW:BW,'RAB Prices Short'!$B:$B,'All Prices combined'!$D432,'RAB Prices Short'!$E:$E,'All Prices combined'!$G432),IF($B432="RAB Long",SUMIFS('RAB Prices Long'!BW:BW,'RAB Prices Long'!$B:$B,'All Prices combined'!$D432,'RAB Prices Long'!$E:$E,'All Prices combined'!$G432)))),2)</f>
        <v>0</v>
      </c>
      <c r="BU432" s="2">
        <f>ROUND(IF($B432="Annuity",SUMIFS('Annuity Prices'!BX:BX,'Annuity Prices'!$B:$B,$D432,'Annuity Prices'!$E:$E,$G432),IF($B432="RAB Short",SUMIFS('RAB Prices Short'!BX:BX,'RAB Prices Short'!$B:$B,'All Prices combined'!$D432,'RAB Prices Short'!$E:$E,'All Prices combined'!$G432),IF($B432="RAB Long",SUMIFS('RAB Prices Long'!BX:BX,'RAB Prices Long'!$B:$B,'All Prices combined'!$D432,'RAB Prices Long'!$E:$E,'All Prices combined'!$G432)))),2)</f>
        <v>0</v>
      </c>
    </row>
    <row r="433" spans="2:73" x14ac:dyDescent="0.25">
      <c r="B433" t="s">
        <v>45</v>
      </c>
      <c r="C433">
        <v>10</v>
      </c>
      <c r="D433" t="s">
        <v>156</v>
      </c>
      <c r="F433">
        <v>10</v>
      </c>
      <c r="G433" t="s">
        <v>40</v>
      </c>
      <c r="I433" s="2">
        <f>ROUND(IF($B433="Annuity",SUMIFS('Annuity Prices'!L:L,'Annuity Prices'!$B:$B,$D433,'Annuity Prices'!$E:$E,$G433),IF($B433="RAB Short",SUMIFS('RAB Prices Short'!L:L,'RAB Prices Short'!$B:$B,'All Prices combined'!$D433,'RAB Prices Short'!$E:$E,'All Prices combined'!$G433),IF($B433="RAB Long",SUMIFS('RAB Prices Long'!L:L,'RAB Prices Long'!$B:$B,'All Prices combined'!$D433,'RAB Prices Long'!$E:$E,'All Prices combined'!$G433)))),2)</f>
        <v>0</v>
      </c>
      <c r="J433" s="2">
        <f>ROUND(IF($B433="Annuity",SUMIFS('Annuity Prices'!M:M,'Annuity Prices'!$B:$B,$D433,'Annuity Prices'!$E:$E,$G433),IF($B433="RAB Short",SUMIFS('RAB Prices Short'!M:M,'RAB Prices Short'!$B:$B,'All Prices combined'!$D433,'RAB Prices Short'!$E:$E,'All Prices combined'!$G433),IF($B433="RAB Long",SUMIFS('RAB Prices Long'!M:M,'RAB Prices Long'!$B:$B,'All Prices combined'!$D433,'RAB Prices Long'!$E:$E,'All Prices combined'!$G433)))),2)</f>
        <v>0</v>
      </c>
      <c r="K433" s="2">
        <f>ROUND(IF($B433="Annuity",SUMIFS('Annuity Prices'!N:N,'Annuity Prices'!$B:$B,$D433,'Annuity Prices'!$E:$E,$G433),IF($B433="RAB Short",SUMIFS('RAB Prices Short'!N:N,'RAB Prices Short'!$B:$B,'All Prices combined'!$D433,'RAB Prices Short'!$E:$E,'All Prices combined'!$G433),IF($B433="RAB Long",SUMIFS('RAB Prices Long'!N:N,'RAB Prices Long'!$B:$B,'All Prices combined'!$D433,'RAB Prices Long'!$E:$E,'All Prices combined'!$G433)))),2)</f>
        <v>34.799999999999997</v>
      </c>
      <c r="L433" s="2">
        <f>ROUND(IF($B433="Annuity",SUMIFS('Annuity Prices'!O:O,'Annuity Prices'!$B:$B,$D433,'Annuity Prices'!$E:$E,$G433),IF($B433="RAB Short",SUMIFS('RAB Prices Short'!O:O,'RAB Prices Short'!$B:$B,'All Prices combined'!$D433,'RAB Prices Short'!$E:$E,'All Prices combined'!$G433),IF($B433="RAB Long",SUMIFS('RAB Prices Long'!O:O,'RAB Prices Long'!$B:$B,'All Prices combined'!$D433,'RAB Prices Long'!$E:$E,'All Prices combined'!$G433)))),2)</f>
        <v>35.799999999999997</v>
      </c>
      <c r="M433" s="2">
        <f>ROUND(IF($B433="Annuity",SUMIFS('Annuity Prices'!P:P,'Annuity Prices'!$B:$B,$D433,'Annuity Prices'!$E:$E,$G433),IF($B433="RAB Short",SUMIFS('RAB Prices Short'!P:P,'RAB Prices Short'!$B:$B,'All Prices combined'!$D433,'RAB Prices Short'!$E:$E,'All Prices combined'!$G433),IF($B433="RAB Long",SUMIFS('RAB Prices Long'!P:P,'RAB Prices Long'!$B:$B,'All Prices combined'!$D433,'RAB Prices Long'!$E:$E,'All Prices combined'!$G433)))),2)</f>
        <v>40.29</v>
      </c>
      <c r="N433" s="2">
        <f>ROUND(IF($B433="Annuity",SUMIFS('Annuity Prices'!Q:Q,'Annuity Prices'!$B:$B,$D433,'Annuity Prices'!$E:$E,$G433),IF($B433="RAB Short",SUMIFS('RAB Prices Short'!Q:Q,'RAB Prices Short'!$B:$B,'All Prices combined'!$D433,'RAB Prices Short'!$E:$E,'All Prices combined'!$G433),IF($B433="RAB Long",SUMIFS('RAB Prices Long'!Q:Q,'RAB Prices Long'!$B:$B,'All Prices combined'!$D433,'RAB Prices Long'!$E:$E,'All Prices combined'!$G433)))),2)</f>
        <v>41.3</v>
      </c>
      <c r="O433" s="2">
        <f>ROUND(IF($B433="Annuity",SUMIFS('Annuity Prices'!R:R,'Annuity Prices'!$B:$B,$D433,'Annuity Prices'!$E:$E,$G433),IF($B433="RAB Short",SUMIFS('RAB Prices Short'!R:R,'RAB Prices Short'!$B:$B,'All Prices combined'!$D433,'RAB Prices Short'!$E:$E,'All Prices combined'!$G433),IF($B433="RAB Long",SUMIFS('RAB Prices Long'!R:R,'RAB Prices Long'!$B:$B,'All Prices combined'!$D433,'RAB Prices Long'!$E:$E,'All Prices combined'!$G433)))),2)</f>
        <v>42.33</v>
      </c>
      <c r="P433" s="2">
        <f>ROUND(IF($B433="Annuity",SUMIFS('Annuity Prices'!S:S,'Annuity Prices'!$B:$B,$D433,'Annuity Prices'!$E:$E,$G433),IF($B433="RAB Short",SUMIFS('RAB Prices Short'!S:S,'RAB Prices Short'!$B:$B,'All Prices combined'!$D433,'RAB Prices Short'!$E:$E,'All Prices combined'!$G433),IF($B433="RAB Long",SUMIFS('RAB Prices Long'!S:S,'RAB Prices Long'!$B:$B,'All Prices combined'!$D433,'RAB Prices Long'!$E:$E,'All Prices combined'!$G433)))),2)</f>
        <v>43.39</v>
      </c>
      <c r="Q433" s="2">
        <f>ROUND(IF($B433="Annuity",SUMIFS('Annuity Prices'!T:T,'Annuity Prices'!$B:$B,$D433,'Annuity Prices'!$E:$E,$G433),IF($B433="RAB Short",SUMIFS('RAB Prices Short'!T:T,'RAB Prices Short'!$B:$B,'All Prices combined'!$D433,'RAB Prices Short'!$E:$E,'All Prices combined'!$G433),IF($B433="RAB Long",SUMIFS('RAB Prices Long'!T:T,'RAB Prices Long'!$B:$B,'All Prices combined'!$D433,'RAB Prices Long'!$E:$E,'All Prices combined'!$G433)))),2)</f>
        <v>46.37</v>
      </c>
      <c r="R433" s="2">
        <f>ROUND(IF($B433="Annuity",SUMIFS('Annuity Prices'!U:U,'Annuity Prices'!$B:$B,$D433,'Annuity Prices'!$E:$E,$G433),IF($B433="RAB Short",SUMIFS('RAB Prices Short'!U:U,'RAB Prices Short'!$B:$B,'All Prices combined'!$D433,'RAB Prices Short'!$E:$E,'All Prices combined'!$G433),IF($B433="RAB Long",SUMIFS('RAB Prices Long'!U:U,'RAB Prices Long'!$B:$B,'All Prices combined'!$D433,'RAB Prices Long'!$E:$E,'All Prices combined'!$G433)))),2)</f>
        <v>47.53</v>
      </c>
      <c r="S433" s="2">
        <f>ROUND(IF($B433="Annuity",SUMIFS('Annuity Prices'!V:V,'Annuity Prices'!$B:$B,$D433,'Annuity Prices'!$E:$E,$G433),IF($B433="RAB Short",SUMIFS('RAB Prices Short'!V:V,'RAB Prices Short'!$B:$B,'All Prices combined'!$D433,'RAB Prices Short'!$E:$E,'All Prices combined'!$G433),IF($B433="RAB Long",SUMIFS('RAB Prices Long'!V:V,'RAB Prices Long'!$B:$B,'All Prices combined'!$D433,'RAB Prices Long'!$E:$E,'All Prices combined'!$G433)))),2)</f>
        <v>48.72</v>
      </c>
      <c r="T433" s="2">
        <f>ROUND(IF($B433="Annuity",SUMIFS('Annuity Prices'!W:W,'Annuity Prices'!$B:$B,$D433,'Annuity Prices'!$E:$E,$G433),IF($B433="RAB Short",SUMIFS('RAB Prices Short'!W:W,'RAB Prices Short'!$B:$B,'All Prices combined'!$D433,'RAB Prices Short'!$E:$E,'All Prices combined'!$G433),IF($B433="RAB Long",SUMIFS('RAB Prices Long'!W:W,'RAB Prices Long'!$B:$B,'All Prices combined'!$D433,'RAB Prices Long'!$E:$E,'All Prices combined'!$G433)))),2)</f>
        <v>49.93</v>
      </c>
      <c r="U433" s="2">
        <f>ROUND(IF($B433="Annuity",SUMIFS('Annuity Prices'!X:X,'Annuity Prices'!$B:$B,$D433,'Annuity Prices'!$E:$E,$G433),IF($B433="RAB Short",SUMIFS('RAB Prices Short'!X:X,'RAB Prices Short'!$B:$B,'All Prices combined'!$D433,'RAB Prices Short'!$E:$E,'All Prices combined'!$G433),IF($B433="RAB Long",SUMIFS('RAB Prices Long'!X:X,'RAB Prices Long'!$B:$B,'All Prices combined'!$D433,'RAB Prices Long'!$E:$E,'All Prices combined'!$G433)))),2)</f>
        <v>53.18</v>
      </c>
      <c r="V433" s="2">
        <f>ROUND(IF($B433="Annuity",SUMIFS('Annuity Prices'!Y:Y,'Annuity Prices'!$B:$B,$D433,'Annuity Prices'!$E:$E,$G433),IF($B433="RAB Short",SUMIFS('RAB Prices Short'!Y:Y,'RAB Prices Short'!$B:$B,'All Prices combined'!$D433,'RAB Prices Short'!$E:$E,'All Prices combined'!$G433),IF($B433="RAB Long",SUMIFS('RAB Prices Long'!Y:Y,'RAB Prices Long'!$B:$B,'All Prices combined'!$D433,'RAB Prices Long'!$E:$E,'All Prices combined'!$G433)))),2)</f>
        <v>54.51</v>
      </c>
      <c r="W433" s="2">
        <f>ROUND(IF($B433="Annuity",SUMIFS('Annuity Prices'!Z:Z,'Annuity Prices'!$B:$B,$D433,'Annuity Prices'!$E:$E,$G433),IF($B433="RAB Short",SUMIFS('RAB Prices Short'!Z:Z,'RAB Prices Short'!$B:$B,'All Prices combined'!$D433,'RAB Prices Short'!$E:$E,'All Prices combined'!$G433),IF($B433="RAB Long",SUMIFS('RAB Prices Long'!Z:Z,'RAB Prices Long'!$B:$B,'All Prices combined'!$D433,'RAB Prices Long'!$E:$E,'All Prices combined'!$G433)))),2)</f>
        <v>55.88</v>
      </c>
      <c r="X433" s="2">
        <f>ROUND(IF($B433="Annuity",SUMIFS('Annuity Prices'!AA:AA,'Annuity Prices'!$B:$B,$D433,'Annuity Prices'!$E:$E,$G433),IF($B433="RAB Short",SUMIFS('RAB Prices Short'!AA:AA,'RAB Prices Short'!$B:$B,'All Prices combined'!$D433,'RAB Prices Short'!$E:$E,'All Prices combined'!$G433),IF($B433="RAB Long",SUMIFS('RAB Prices Long'!AA:AA,'RAB Prices Long'!$B:$B,'All Prices combined'!$D433,'RAB Prices Long'!$E:$E,'All Prices combined'!$G433)))),2)</f>
        <v>57.28</v>
      </c>
      <c r="Y433" s="2">
        <f>ROUND(IF($B433="Annuity",SUMIFS('Annuity Prices'!AB:AB,'Annuity Prices'!$B:$B,$D433,'Annuity Prices'!$E:$E,$G433),IF($B433="RAB Short",SUMIFS('RAB Prices Short'!AB:AB,'RAB Prices Short'!$B:$B,'All Prices combined'!$D433,'RAB Prices Short'!$E:$E,'All Prices combined'!$G433),IF($B433="RAB Long",SUMIFS('RAB Prices Long'!AB:AB,'RAB Prices Long'!$B:$B,'All Prices combined'!$D433,'RAB Prices Long'!$E:$E,'All Prices combined'!$G433)))),2)</f>
        <v>61.39</v>
      </c>
      <c r="Z433" s="2">
        <f>ROUND(IF($B433="Annuity",SUMIFS('Annuity Prices'!AC:AC,'Annuity Prices'!$B:$B,$D433,'Annuity Prices'!$E:$E,$G433),IF($B433="RAB Short",SUMIFS('RAB Prices Short'!AC:AC,'RAB Prices Short'!$B:$B,'All Prices combined'!$D433,'RAB Prices Short'!$E:$E,'All Prices combined'!$G433),IF($B433="RAB Long",SUMIFS('RAB Prices Long'!AC:AC,'RAB Prices Long'!$B:$B,'All Prices combined'!$D433,'RAB Prices Long'!$E:$E,'All Prices combined'!$G433)))),2)</f>
        <v>62.92</v>
      </c>
      <c r="AA433" s="2">
        <f>ROUND(IF($B433="Annuity",SUMIFS('Annuity Prices'!AD:AD,'Annuity Prices'!$B:$B,$D433,'Annuity Prices'!$E:$E,$G433),IF($B433="RAB Short",SUMIFS('RAB Prices Short'!AD:AD,'RAB Prices Short'!$B:$B,'All Prices combined'!$D433,'RAB Prices Short'!$E:$E,'All Prices combined'!$G433),IF($B433="RAB Long",SUMIFS('RAB Prices Long'!AD:AD,'RAB Prices Long'!$B:$B,'All Prices combined'!$D433,'RAB Prices Long'!$E:$E,'All Prices combined'!$G433)))),2)</f>
        <v>64.489999999999995</v>
      </c>
      <c r="AB433" s="2">
        <f>ROUND(IF($B433="Annuity",SUMIFS('Annuity Prices'!AE:AE,'Annuity Prices'!$B:$B,$D433,'Annuity Prices'!$E:$E,$G433),IF($B433="RAB Short",SUMIFS('RAB Prices Short'!AE:AE,'RAB Prices Short'!$B:$B,'All Prices combined'!$D433,'RAB Prices Short'!$E:$E,'All Prices combined'!$G433),IF($B433="RAB Long",SUMIFS('RAB Prices Long'!AE:AE,'RAB Prices Long'!$B:$B,'All Prices combined'!$D433,'RAB Prices Long'!$E:$E,'All Prices combined'!$G433)))),2)</f>
        <v>66.11</v>
      </c>
      <c r="AC433" s="2">
        <f>ROUND(IF($B433="Annuity",SUMIFS('Annuity Prices'!AF:AF,'Annuity Prices'!$B:$B,$D433,'Annuity Prices'!$E:$E,$G433),IF($B433="RAB Short",SUMIFS('RAB Prices Short'!AF:AF,'RAB Prices Short'!$B:$B,'All Prices combined'!$D433,'RAB Prices Short'!$E:$E,'All Prices combined'!$G433),IF($B433="RAB Long",SUMIFS('RAB Prices Long'!AF:AF,'RAB Prices Long'!$B:$B,'All Prices combined'!$D433,'RAB Prices Long'!$E:$E,'All Prices combined'!$G433)))),2)</f>
        <v>67.81</v>
      </c>
      <c r="AD433" s="2">
        <f>ROUND(IF($B433="Annuity",SUMIFS('Annuity Prices'!AG:AG,'Annuity Prices'!$B:$B,$D433,'Annuity Prices'!$E:$E,$G433),IF($B433="RAB Short",SUMIFS('RAB Prices Short'!AG:AG,'RAB Prices Short'!$B:$B,'All Prices combined'!$D433,'RAB Prices Short'!$E:$E,'All Prices combined'!$G433),IF($B433="RAB Long",SUMIFS('RAB Prices Long'!AG:AG,'RAB Prices Long'!$B:$B,'All Prices combined'!$D433,'RAB Prices Long'!$E:$E,'All Prices combined'!$G433)))),2)</f>
        <v>69.510000000000005</v>
      </c>
      <c r="AE433" s="2">
        <f>ROUND(IF($B433="Annuity",SUMIFS('Annuity Prices'!AH:AH,'Annuity Prices'!$B:$B,$D433,'Annuity Prices'!$E:$E,$G433),IF($B433="RAB Short",SUMIFS('RAB Prices Short'!AH:AH,'RAB Prices Short'!$B:$B,'All Prices combined'!$D433,'RAB Prices Short'!$E:$E,'All Prices combined'!$G433),IF($B433="RAB Long",SUMIFS('RAB Prices Long'!AH:AH,'RAB Prices Long'!$B:$B,'All Prices combined'!$D433,'RAB Prices Long'!$E:$E,'All Prices combined'!$G433)))),2)</f>
        <v>71.25</v>
      </c>
      <c r="AF433" s="2">
        <f>ROUND(IF($B433="Annuity",SUMIFS('Annuity Prices'!AI:AI,'Annuity Prices'!$B:$B,$D433,'Annuity Prices'!$E:$E,$G433),IF($B433="RAB Short",SUMIFS('RAB Prices Short'!AI:AI,'RAB Prices Short'!$B:$B,'All Prices combined'!$D433,'RAB Prices Short'!$E:$E,'All Prices combined'!$G433),IF($B433="RAB Long",SUMIFS('RAB Prices Long'!AI:AI,'RAB Prices Long'!$B:$B,'All Prices combined'!$D433,'RAB Prices Long'!$E:$E,'All Prices combined'!$G433)))),2)</f>
        <v>73.03</v>
      </c>
      <c r="AG433" s="2">
        <f>ROUND(IF($B433="Annuity",SUMIFS('Annuity Prices'!AJ:AJ,'Annuity Prices'!$B:$B,$D433,'Annuity Prices'!$E:$E,$G433),IF($B433="RAB Short",SUMIFS('RAB Prices Short'!AJ:AJ,'RAB Prices Short'!$B:$B,'All Prices combined'!$D433,'RAB Prices Short'!$E:$E,'All Prices combined'!$G433),IF($B433="RAB Long",SUMIFS('RAB Prices Long'!AJ:AJ,'RAB Prices Long'!$B:$B,'All Prices combined'!$D433,'RAB Prices Long'!$E:$E,'All Prices combined'!$G433)))),2)</f>
        <v>74.45</v>
      </c>
      <c r="AH433" s="2">
        <f>ROUND(IF($B433="Annuity",SUMIFS('Annuity Prices'!AK:AK,'Annuity Prices'!$B:$B,$D433,'Annuity Prices'!$E:$E,$G433),IF($B433="RAB Short",SUMIFS('RAB Prices Short'!AK:AK,'RAB Prices Short'!$B:$B,'All Prices combined'!$D433,'RAB Prices Short'!$E:$E,'All Prices combined'!$G433),IF($B433="RAB Long",SUMIFS('RAB Prices Long'!AK:AK,'RAB Prices Long'!$B:$B,'All Prices combined'!$D433,'RAB Prices Long'!$E:$E,'All Prices combined'!$G433)))),2)</f>
        <v>76.31</v>
      </c>
      <c r="AI433" s="2">
        <f>ROUND(IF($B433="Annuity",SUMIFS('Annuity Prices'!AL:AL,'Annuity Prices'!$B:$B,$D433,'Annuity Prices'!$E:$E,$G433),IF($B433="RAB Short",SUMIFS('RAB Prices Short'!AL:AL,'RAB Prices Short'!$B:$B,'All Prices combined'!$D433,'RAB Prices Short'!$E:$E,'All Prices combined'!$G433),IF($B433="RAB Long",SUMIFS('RAB Prices Long'!AL:AL,'RAB Prices Long'!$B:$B,'All Prices combined'!$D433,'RAB Prices Long'!$E:$E,'All Prices combined'!$G433)))),2)</f>
        <v>78.209999999999994</v>
      </c>
      <c r="AJ433" s="2">
        <f>ROUND(IF($B433="Annuity",SUMIFS('Annuity Prices'!AM:AM,'Annuity Prices'!$B:$B,$D433,'Annuity Prices'!$E:$E,$G433),IF($B433="RAB Short",SUMIFS('RAB Prices Short'!AM:AM,'RAB Prices Short'!$B:$B,'All Prices combined'!$D433,'RAB Prices Short'!$E:$E,'All Prices combined'!$G433),IF($B433="RAB Long",SUMIFS('RAB Prices Long'!AM:AM,'RAB Prices Long'!$B:$B,'All Prices combined'!$D433,'RAB Prices Long'!$E:$E,'All Prices combined'!$G433)))),2)</f>
        <v>80.17</v>
      </c>
      <c r="AK433" s="2">
        <f>ROUND(IF($B433="Annuity",SUMIFS('Annuity Prices'!AN:AN,'Annuity Prices'!$B:$B,$D433,'Annuity Prices'!$E:$E,$G433),IF($B433="RAB Short",SUMIFS('RAB Prices Short'!AN:AN,'RAB Prices Short'!$B:$B,'All Prices combined'!$D433,'RAB Prices Short'!$E:$E,'All Prices combined'!$G433),IF($B433="RAB Long",SUMIFS('RAB Prices Long'!AN:AN,'RAB Prices Long'!$B:$B,'All Prices combined'!$D433,'RAB Prices Long'!$E:$E,'All Prices combined'!$G433)))),2)</f>
        <v>83.39</v>
      </c>
      <c r="AL433" s="2">
        <f>ROUND(IF($B433="Annuity",SUMIFS('Annuity Prices'!AO:AO,'Annuity Prices'!$B:$B,$D433,'Annuity Prices'!$E:$E,$G433),IF($B433="RAB Short",SUMIFS('RAB Prices Short'!AO:AO,'RAB Prices Short'!$B:$B,'All Prices combined'!$D433,'RAB Prices Short'!$E:$E,'All Prices combined'!$G433),IF($B433="RAB Long",SUMIFS('RAB Prices Long'!AO:AO,'RAB Prices Long'!$B:$B,'All Prices combined'!$D433,'RAB Prices Long'!$E:$E,'All Prices combined'!$G433)))),2)</f>
        <v>85.47</v>
      </c>
      <c r="AM433" s="2">
        <f>ROUND(IF($B433="Annuity",SUMIFS('Annuity Prices'!AP:AP,'Annuity Prices'!$B:$B,$D433,'Annuity Prices'!$E:$E,$G433),IF($B433="RAB Short",SUMIFS('RAB Prices Short'!AP:AP,'RAB Prices Short'!$B:$B,'All Prices combined'!$D433,'RAB Prices Short'!$E:$E,'All Prices combined'!$G433),IF($B433="RAB Long",SUMIFS('RAB Prices Long'!AP:AP,'RAB Prices Long'!$B:$B,'All Prices combined'!$D433,'RAB Prices Long'!$E:$E,'All Prices combined'!$G433)))),2)</f>
        <v>87.61</v>
      </c>
      <c r="AN433" s="2">
        <f>ROUND(IF($B433="Annuity",SUMIFS('Annuity Prices'!AQ:AQ,'Annuity Prices'!$B:$B,$D433,'Annuity Prices'!$E:$E,$G433),IF($B433="RAB Short",SUMIFS('RAB Prices Short'!AQ:AQ,'RAB Prices Short'!$B:$B,'All Prices combined'!$D433,'RAB Prices Short'!$E:$E,'All Prices combined'!$G433),IF($B433="RAB Long",SUMIFS('RAB Prices Long'!AQ:AQ,'RAB Prices Long'!$B:$B,'All Prices combined'!$D433,'RAB Prices Long'!$E:$E,'All Prices combined'!$G433)))),2)</f>
        <v>89.8</v>
      </c>
      <c r="AO433" s="2">
        <f>ROUND(IF($B433="Annuity",SUMIFS('Annuity Prices'!AR:AR,'Annuity Prices'!$B:$B,$D433,'Annuity Prices'!$E:$E,$G433),IF($B433="RAB Short",SUMIFS('RAB Prices Short'!AR:AR,'RAB Prices Short'!$B:$B,'All Prices combined'!$D433,'RAB Prices Short'!$E:$E,'All Prices combined'!$G433),IF($B433="RAB Long",SUMIFS('RAB Prices Long'!AR:AR,'RAB Prices Long'!$B:$B,'All Prices combined'!$D433,'RAB Prices Long'!$E:$E,'All Prices combined'!$G433)))),2)</f>
        <v>0</v>
      </c>
      <c r="AP433" s="2">
        <f>ROUND(IF($B433="Annuity",SUMIFS('Annuity Prices'!AS:AS,'Annuity Prices'!$B:$B,$D433,'Annuity Prices'!$E:$E,$G433),IF($B433="RAB Short",SUMIFS('RAB Prices Short'!AS:AS,'RAB Prices Short'!$B:$B,'All Prices combined'!$D433,'RAB Prices Short'!$E:$E,'All Prices combined'!$G433),IF($B433="RAB Long",SUMIFS('RAB Prices Long'!AS:AS,'RAB Prices Long'!$B:$B,'All Prices combined'!$D433,'RAB Prices Long'!$E:$E,'All Prices combined'!$G433)))),2)</f>
        <v>0</v>
      </c>
      <c r="AQ433" s="2">
        <f>ROUND(IF($B433="Annuity",SUMIFS('Annuity Prices'!AT:AT,'Annuity Prices'!$B:$B,$D433,'Annuity Prices'!$E:$E,$G433),IF($B433="RAB Short",SUMIFS('RAB Prices Short'!AT:AT,'RAB Prices Short'!$B:$B,'All Prices combined'!$D433,'RAB Prices Short'!$E:$E,'All Prices combined'!$G433),IF($B433="RAB Long",SUMIFS('RAB Prices Long'!AT:AT,'RAB Prices Long'!$B:$B,'All Prices combined'!$D433,'RAB Prices Long'!$E:$E,'All Prices combined'!$G433)))),2)</f>
        <v>39.51</v>
      </c>
      <c r="AR433" s="2">
        <f>ROUND(IF($B433="Annuity",SUMIFS('Annuity Prices'!AU:AU,'Annuity Prices'!$B:$B,$D433,'Annuity Prices'!$E:$E,$G433),IF($B433="RAB Short",SUMIFS('RAB Prices Short'!AU:AU,'RAB Prices Short'!$B:$B,'All Prices combined'!$D433,'RAB Prices Short'!$E:$E,'All Prices combined'!$G433),IF($B433="RAB Long",SUMIFS('RAB Prices Long'!AU:AU,'RAB Prices Long'!$B:$B,'All Prices combined'!$D433,'RAB Prices Long'!$E:$E,'All Prices combined'!$G433)))),2)</f>
        <v>34.799999999999997</v>
      </c>
      <c r="AS433" s="2">
        <f>ROUND(IF($B433="Annuity",SUMIFS('Annuity Prices'!AV:AV,'Annuity Prices'!$B:$B,$D433,'Annuity Prices'!$E:$E,$G433),IF($B433="RAB Short",SUMIFS('RAB Prices Short'!AV:AV,'RAB Prices Short'!$B:$B,'All Prices combined'!$D433,'RAB Prices Short'!$E:$E,'All Prices combined'!$G433),IF($B433="RAB Long",SUMIFS('RAB Prices Long'!AV:AV,'RAB Prices Long'!$B:$B,'All Prices combined'!$D433,'RAB Prices Long'!$E:$E,'All Prices combined'!$G433)))),2)</f>
        <v>35.799999999999997</v>
      </c>
      <c r="AT433" s="2">
        <f>ROUND(IF($B433="Annuity",SUMIFS('Annuity Prices'!AW:AW,'Annuity Prices'!$B:$B,$D433,'Annuity Prices'!$E:$E,$G433),IF($B433="RAB Short",SUMIFS('RAB Prices Short'!AW:AW,'RAB Prices Short'!$B:$B,'All Prices combined'!$D433,'RAB Prices Short'!$E:$E,'All Prices combined'!$G433),IF($B433="RAB Long",SUMIFS('RAB Prices Long'!AW:AW,'RAB Prices Long'!$B:$B,'All Prices combined'!$D433,'RAB Prices Long'!$E:$E,'All Prices combined'!$G433)))),2)</f>
        <v>39.75</v>
      </c>
      <c r="AU433" s="2">
        <f>ROUND(IF($B433="Annuity",SUMIFS('Annuity Prices'!AX:AX,'Annuity Prices'!$B:$B,$D433,'Annuity Prices'!$E:$E,$G433),IF($B433="RAB Short",SUMIFS('RAB Prices Short'!AX:AX,'RAB Prices Short'!$B:$B,'All Prices combined'!$D433,'RAB Prices Short'!$E:$E,'All Prices combined'!$G433),IF($B433="RAB Long",SUMIFS('RAB Prices Long'!AX:AX,'RAB Prices Long'!$B:$B,'All Prices combined'!$D433,'RAB Prices Long'!$E:$E,'All Prices combined'!$G433)))),2)</f>
        <v>41.3</v>
      </c>
      <c r="AV433" s="2">
        <f>ROUND(IF($B433="Annuity",SUMIFS('Annuity Prices'!AY:AY,'Annuity Prices'!$B:$B,$D433,'Annuity Prices'!$E:$E,$G433),IF($B433="RAB Short",SUMIFS('RAB Prices Short'!AY:AY,'RAB Prices Short'!$B:$B,'All Prices combined'!$D433,'RAB Prices Short'!$E:$E,'All Prices combined'!$G433),IF($B433="RAB Long",SUMIFS('RAB Prices Long'!AY:AY,'RAB Prices Long'!$B:$B,'All Prices combined'!$D433,'RAB Prices Long'!$E:$E,'All Prices combined'!$G433)))),2)</f>
        <v>42.33</v>
      </c>
      <c r="AW433" s="2">
        <f>ROUND(IF($B433="Annuity",SUMIFS('Annuity Prices'!AZ:AZ,'Annuity Prices'!$B:$B,$D433,'Annuity Prices'!$E:$E,$G433),IF($B433="RAB Short",SUMIFS('RAB Prices Short'!AZ:AZ,'RAB Prices Short'!$B:$B,'All Prices combined'!$D433,'RAB Prices Short'!$E:$E,'All Prices combined'!$G433),IF($B433="RAB Long",SUMIFS('RAB Prices Long'!AZ:AZ,'RAB Prices Long'!$B:$B,'All Prices combined'!$D433,'RAB Prices Long'!$E:$E,'All Prices combined'!$G433)))),2)</f>
        <v>43.39</v>
      </c>
      <c r="AX433" s="2">
        <f>ROUND(IF($B433="Annuity",SUMIFS('Annuity Prices'!BA:BA,'Annuity Prices'!$B:$B,$D433,'Annuity Prices'!$E:$E,$G433),IF($B433="RAB Short",SUMIFS('RAB Prices Short'!BA:BA,'RAB Prices Short'!$B:$B,'All Prices combined'!$D433,'RAB Prices Short'!$E:$E,'All Prices combined'!$G433),IF($B433="RAB Long",SUMIFS('RAB Prices Long'!BA:BA,'RAB Prices Long'!$B:$B,'All Prices combined'!$D433,'RAB Prices Long'!$E:$E,'All Prices combined'!$G433)))),2)</f>
        <v>46.37</v>
      </c>
      <c r="AY433" s="2">
        <f>ROUND(IF($B433="Annuity",SUMIFS('Annuity Prices'!BB:BB,'Annuity Prices'!$B:$B,$D433,'Annuity Prices'!$E:$E,$G433),IF($B433="RAB Short",SUMIFS('RAB Prices Short'!BB:BB,'RAB Prices Short'!$B:$B,'All Prices combined'!$D433,'RAB Prices Short'!$E:$E,'All Prices combined'!$G433),IF($B433="RAB Long",SUMIFS('RAB Prices Long'!BB:BB,'RAB Prices Long'!$B:$B,'All Prices combined'!$D433,'RAB Prices Long'!$E:$E,'All Prices combined'!$G433)))),2)</f>
        <v>47.53</v>
      </c>
      <c r="AZ433" s="2">
        <f>ROUND(IF($B433="Annuity",SUMIFS('Annuity Prices'!BC:BC,'Annuity Prices'!$B:$B,$D433,'Annuity Prices'!$E:$E,$G433),IF($B433="RAB Short",SUMIFS('RAB Prices Short'!BC:BC,'RAB Prices Short'!$B:$B,'All Prices combined'!$D433,'RAB Prices Short'!$E:$E,'All Prices combined'!$G433),IF($B433="RAB Long",SUMIFS('RAB Prices Long'!BC:BC,'RAB Prices Long'!$B:$B,'All Prices combined'!$D433,'RAB Prices Long'!$E:$E,'All Prices combined'!$G433)))),2)</f>
        <v>48.72</v>
      </c>
      <c r="BA433" s="2">
        <f>ROUND(IF($B433="Annuity",SUMIFS('Annuity Prices'!BD:BD,'Annuity Prices'!$B:$B,$D433,'Annuity Prices'!$E:$E,$G433),IF($B433="RAB Short",SUMIFS('RAB Prices Short'!BD:BD,'RAB Prices Short'!$B:$B,'All Prices combined'!$D433,'RAB Prices Short'!$E:$E,'All Prices combined'!$G433),IF($B433="RAB Long",SUMIFS('RAB Prices Long'!BD:BD,'RAB Prices Long'!$B:$B,'All Prices combined'!$D433,'RAB Prices Long'!$E:$E,'All Prices combined'!$G433)))),2)</f>
        <v>49.93</v>
      </c>
      <c r="BB433" s="2">
        <f>ROUND(IF($B433="Annuity",SUMIFS('Annuity Prices'!BE:BE,'Annuity Prices'!$B:$B,$D433,'Annuity Prices'!$E:$E,$G433),IF($B433="RAB Short",SUMIFS('RAB Prices Short'!BE:BE,'RAB Prices Short'!$B:$B,'All Prices combined'!$D433,'RAB Prices Short'!$E:$E,'All Prices combined'!$G433),IF($B433="RAB Long",SUMIFS('RAB Prices Long'!BE:BE,'RAB Prices Long'!$B:$B,'All Prices combined'!$D433,'RAB Prices Long'!$E:$E,'All Prices combined'!$G433)))),2)</f>
        <v>53.18</v>
      </c>
      <c r="BC433" s="2">
        <f>ROUND(IF($B433="Annuity",SUMIFS('Annuity Prices'!BF:BF,'Annuity Prices'!$B:$B,$D433,'Annuity Prices'!$E:$E,$G433),IF($B433="RAB Short",SUMIFS('RAB Prices Short'!BF:BF,'RAB Prices Short'!$B:$B,'All Prices combined'!$D433,'RAB Prices Short'!$E:$E,'All Prices combined'!$G433),IF($B433="RAB Long",SUMIFS('RAB Prices Long'!BF:BF,'RAB Prices Long'!$B:$B,'All Prices combined'!$D433,'RAB Prices Long'!$E:$E,'All Prices combined'!$G433)))),2)</f>
        <v>54.51</v>
      </c>
      <c r="BD433" s="2">
        <f>ROUND(IF($B433="Annuity",SUMIFS('Annuity Prices'!BG:BG,'Annuity Prices'!$B:$B,$D433,'Annuity Prices'!$E:$E,$G433),IF($B433="RAB Short",SUMIFS('RAB Prices Short'!BG:BG,'RAB Prices Short'!$B:$B,'All Prices combined'!$D433,'RAB Prices Short'!$E:$E,'All Prices combined'!$G433),IF($B433="RAB Long",SUMIFS('RAB Prices Long'!BG:BG,'RAB Prices Long'!$B:$B,'All Prices combined'!$D433,'RAB Prices Long'!$E:$E,'All Prices combined'!$G433)))),2)</f>
        <v>55.88</v>
      </c>
      <c r="BE433" s="2">
        <f>ROUND(IF($B433="Annuity",SUMIFS('Annuity Prices'!BH:BH,'Annuity Prices'!$B:$B,$D433,'Annuity Prices'!$E:$E,$G433),IF($B433="RAB Short",SUMIFS('RAB Prices Short'!BH:BH,'RAB Prices Short'!$B:$B,'All Prices combined'!$D433,'RAB Prices Short'!$E:$E,'All Prices combined'!$G433),IF($B433="RAB Long",SUMIFS('RAB Prices Long'!BH:BH,'RAB Prices Long'!$B:$B,'All Prices combined'!$D433,'RAB Prices Long'!$E:$E,'All Prices combined'!$G433)))),2)</f>
        <v>57.28</v>
      </c>
      <c r="BF433" s="2">
        <f>ROUND(IF($B433="Annuity",SUMIFS('Annuity Prices'!BI:BI,'Annuity Prices'!$B:$B,$D433,'Annuity Prices'!$E:$E,$G433),IF($B433="RAB Short",SUMIFS('RAB Prices Short'!BI:BI,'RAB Prices Short'!$B:$B,'All Prices combined'!$D433,'RAB Prices Short'!$E:$E,'All Prices combined'!$G433),IF($B433="RAB Long",SUMIFS('RAB Prices Long'!BI:BI,'RAB Prices Long'!$B:$B,'All Prices combined'!$D433,'RAB Prices Long'!$E:$E,'All Prices combined'!$G433)))),2)</f>
        <v>61.39</v>
      </c>
      <c r="BG433" s="2">
        <f>ROUND(IF($B433="Annuity",SUMIFS('Annuity Prices'!BJ:BJ,'Annuity Prices'!$B:$B,$D433,'Annuity Prices'!$E:$E,$G433),IF($B433="RAB Short",SUMIFS('RAB Prices Short'!BJ:BJ,'RAB Prices Short'!$B:$B,'All Prices combined'!$D433,'RAB Prices Short'!$E:$E,'All Prices combined'!$G433),IF($B433="RAB Long",SUMIFS('RAB Prices Long'!BJ:BJ,'RAB Prices Long'!$B:$B,'All Prices combined'!$D433,'RAB Prices Long'!$E:$E,'All Prices combined'!$G433)))),2)</f>
        <v>62.92</v>
      </c>
      <c r="BH433" s="2">
        <f>ROUND(IF($B433="Annuity",SUMIFS('Annuity Prices'!BK:BK,'Annuity Prices'!$B:$B,$D433,'Annuity Prices'!$E:$E,$G433),IF($B433="RAB Short",SUMIFS('RAB Prices Short'!BK:BK,'RAB Prices Short'!$B:$B,'All Prices combined'!$D433,'RAB Prices Short'!$E:$E,'All Prices combined'!$G433),IF($B433="RAB Long",SUMIFS('RAB Prices Long'!BK:BK,'RAB Prices Long'!$B:$B,'All Prices combined'!$D433,'RAB Prices Long'!$E:$E,'All Prices combined'!$G433)))),2)</f>
        <v>64.489999999999995</v>
      </c>
      <c r="BI433" s="2">
        <f>ROUND(IF($B433="Annuity",SUMIFS('Annuity Prices'!BL:BL,'Annuity Prices'!$B:$B,$D433,'Annuity Prices'!$E:$E,$G433),IF($B433="RAB Short",SUMIFS('RAB Prices Short'!BL:BL,'RAB Prices Short'!$B:$B,'All Prices combined'!$D433,'RAB Prices Short'!$E:$E,'All Prices combined'!$G433),IF($B433="RAB Long",SUMIFS('RAB Prices Long'!BL:BL,'RAB Prices Long'!$B:$B,'All Prices combined'!$D433,'RAB Prices Long'!$E:$E,'All Prices combined'!$G433)))),2)</f>
        <v>66.11</v>
      </c>
      <c r="BJ433" s="2">
        <f>ROUND(IF($B433="Annuity",SUMIFS('Annuity Prices'!BM:BM,'Annuity Prices'!$B:$B,$D433,'Annuity Prices'!$E:$E,$G433),IF($B433="RAB Short",SUMIFS('RAB Prices Short'!BM:BM,'RAB Prices Short'!$B:$B,'All Prices combined'!$D433,'RAB Prices Short'!$E:$E,'All Prices combined'!$G433),IF($B433="RAB Long",SUMIFS('RAB Prices Long'!BM:BM,'RAB Prices Long'!$B:$B,'All Prices combined'!$D433,'RAB Prices Long'!$E:$E,'All Prices combined'!$G433)))),2)</f>
        <v>67.81</v>
      </c>
      <c r="BK433" s="2">
        <f>ROUND(IF($B433="Annuity",SUMIFS('Annuity Prices'!BN:BN,'Annuity Prices'!$B:$B,$D433,'Annuity Prices'!$E:$E,$G433),IF($B433="RAB Short",SUMIFS('RAB Prices Short'!BN:BN,'RAB Prices Short'!$B:$B,'All Prices combined'!$D433,'RAB Prices Short'!$E:$E,'All Prices combined'!$G433),IF($B433="RAB Long",SUMIFS('RAB Prices Long'!BN:BN,'RAB Prices Long'!$B:$B,'All Prices combined'!$D433,'RAB Prices Long'!$E:$E,'All Prices combined'!$G433)))),2)</f>
        <v>69.510000000000005</v>
      </c>
      <c r="BL433" s="2">
        <f>ROUND(IF($B433="Annuity",SUMIFS('Annuity Prices'!BO:BO,'Annuity Prices'!$B:$B,$D433,'Annuity Prices'!$E:$E,$G433),IF($B433="RAB Short",SUMIFS('RAB Prices Short'!BO:BO,'RAB Prices Short'!$B:$B,'All Prices combined'!$D433,'RAB Prices Short'!$E:$E,'All Prices combined'!$G433),IF($B433="RAB Long",SUMIFS('RAB Prices Long'!BO:BO,'RAB Prices Long'!$B:$B,'All Prices combined'!$D433,'RAB Prices Long'!$E:$E,'All Prices combined'!$G433)))),2)</f>
        <v>71.25</v>
      </c>
      <c r="BM433" s="2">
        <f>ROUND(IF($B433="Annuity",SUMIFS('Annuity Prices'!BP:BP,'Annuity Prices'!$B:$B,$D433,'Annuity Prices'!$E:$E,$G433),IF($B433="RAB Short",SUMIFS('RAB Prices Short'!BP:BP,'RAB Prices Short'!$B:$B,'All Prices combined'!$D433,'RAB Prices Short'!$E:$E,'All Prices combined'!$G433),IF($B433="RAB Long",SUMIFS('RAB Prices Long'!BP:BP,'RAB Prices Long'!$B:$B,'All Prices combined'!$D433,'RAB Prices Long'!$E:$E,'All Prices combined'!$G433)))),2)</f>
        <v>73.03</v>
      </c>
      <c r="BN433" s="2">
        <f>ROUND(IF($B433="Annuity",SUMIFS('Annuity Prices'!BQ:BQ,'Annuity Prices'!$B:$B,$D433,'Annuity Prices'!$E:$E,$G433),IF($B433="RAB Short",SUMIFS('RAB Prices Short'!BQ:BQ,'RAB Prices Short'!$B:$B,'All Prices combined'!$D433,'RAB Prices Short'!$E:$E,'All Prices combined'!$G433),IF($B433="RAB Long",SUMIFS('RAB Prices Long'!BQ:BQ,'RAB Prices Long'!$B:$B,'All Prices combined'!$D433,'RAB Prices Long'!$E:$E,'All Prices combined'!$G433)))),2)</f>
        <v>74.45</v>
      </c>
      <c r="BO433" s="2">
        <f>ROUND(IF($B433="Annuity",SUMIFS('Annuity Prices'!BR:BR,'Annuity Prices'!$B:$B,$D433,'Annuity Prices'!$E:$E,$G433),IF($B433="RAB Short",SUMIFS('RAB Prices Short'!BR:BR,'RAB Prices Short'!$B:$B,'All Prices combined'!$D433,'RAB Prices Short'!$E:$E,'All Prices combined'!$G433),IF($B433="RAB Long",SUMIFS('RAB Prices Long'!BR:BR,'RAB Prices Long'!$B:$B,'All Prices combined'!$D433,'RAB Prices Long'!$E:$E,'All Prices combined'!$G433)))),2)</f>
        <v>76.31</v>
      </c>
      <c r="BP433" s="2">
        <f>ROUND(IF($B433="Annuity",SUMIFS('Annuity Prices'!BS:BS,'Annuity Prices'!$B:$B,$D433,'Annuity Prices'!$E:$E,$G433),IF($B433="RAB Short",SUMIFS('RAB Prices Short'!BS:BS,'RAB Prices Short'!$B:$B,'All Prices combined'!$D433,'RAB Prices Short'!$E:$E,'All Prices combined'!$G433),IF($B433="RAB Long",SUMIFS('RAB Prices Long'!BS:BS,'RAB Prices Long'!$B:$B,'All Prices combined'!$D433,'RAB Prices Long'!$E:$E,'All Prices combined'!$G433)))),2)</f>
        <v>78.209999999999994</v>
      </c>
      <c r="BQ433" s="2">
        <f>ROUND(IF($B433="Annuity",SUMIFS('Annuity Prices'!BT:BT,'Annuity Prices'!$B:$B,$D433,'Annuity Prices'!$E:$E,$G433),IF($B433="RAB Short",SUMIFS('RAB Prices Short'!BT:BT,'RAB Prices Short'!$B:$B,'All Prices combined'!$D433,'RAB Prices Short'!$E:$E,'All Prices combined'!$G433),IF($B433="RAB Long",SUMIFS('RAB Prices Long'!BT:BT,'RAB Prices Long'!$B:$B,'All Prices combined'!$D433,'RAB Prices Long'!$E:$E,'All Prices combined'!$G433)))),2)</f>
        <v>80.17</v>
      </c>
      <c r="BR433" s="2">
        <f>ROUND(IF($B433="Annuity",SUMIFS('Annuity Prices'!BU:BU,'Annuity Prices'!$B:$B,$D433,'Annuity Prices'!$E:$E,$G433),IF($B433="RAB Short",SUMIFS('RAB Prices Short'!BU:BU,'RAB Prices Short'!$B:$B,'All Prices combined'!$D433,'RAB Prices Short'!$E:$E,'All Prices combined'!$G433),IF($B433="RAB Long",SUMIFS('RAB Prices Long'!BU:BU,'RAB Prices Long'!$B:$B,'All Prices combined'!$D433,'RAB Prices Long'!$E:$E,'All Prices combined'!$G433)))),2)</f>
        <v>83.39</v>
      </c>
      <c r="BS433" s="2">
        <f>ROUND(IF($B433="Annuity",SUMIFS('Annuity Prices'!BV:BV,'Annuity Prices'!$B:$B,$D433,'Annuity Prices'!$E:$E,$G433),IF($B433="RAB Short",SUMIFS('RAB Prices Short'!BV:BV,'RAB Prices Short'!$B:$B,'All Prices combined'!$D433,'RAB Prices Short'!$E:$E,'All Prices combined'!$G433),IF($B433="RAB Long",SUMIFS('RAB Prices Long'!BV:BV,'RAB Prices Long'!$B:$B,'All Prices combined'!$D433,'RAB Prices Long'!$E:$E,'All Prices combined'!$G433)))),2)</f>
        <v>85.47</v>
      </c>
      <c r="BT433" s="2">
        <f>ROUND(IF($B433="Annuity",SUMIFS('Annuity Prices'!BW:BW,'Annuity Prices'!$B:$B,$D433,'Annuity Prices'!$E:$E,$G433),IF($B433="RAB Short",SUMIFS('RAB Prices Short'!BW:BW,'RAB Prices Short'!$B:$B,'All Prices combined'!$D433,'RAB Prices Short'!$E:$E,'All Prices combined'!$G433),IF($B433="RAB Long",SUMIFS('RAB Prices Long'!BW:BW,'RAB Prices Long'!$B:$B,'All Prices combined'!$D433,'RAB Prices Long'!$E:$E,'All Prices combined'!$G433)))),2)</f>
        <v>87.61</v>
      </c>
      <c r="BU433" s="2">
        <f>ROUND(IF($B433="Annuity",SUMIFS('Annuity Prices'!BX:BX,'Annuity Prices'!$B:$B,$D433,'Annuity Prices'!$E:$E,$G433),IF($B433="RAB Short",SUMIFS('RAB Prices Short'!BX:BX,'RAB Prices Short'!$B:$B,'All Prices combined'!$D433,'RAB Prices Short'!$E:$E,'All Prices combined'!$G433),IF($B433="RAB Long",SUMIFS('RAB Prices Long'!BX:BX,'RAB Prices Long'!$B:$B,'All Prices combined'!$D433,'RAB Prices Long'!$E:$E,'All Prices combined'!$G433)))),2)</f>
        <v>89.8</v>
      </c>
    </row>
    <row r="434" spans="2:73" x14ac:dyDescent="0.25">
      <c r="B434" t="s">
        <v>45</v>
      </c>
      <c r="C434">
        <v>10</v>
      </c>
      <c r="E434" t="s">
        <v>154</v>
      </c>
      <c r="F434">
        <v>10</v>
      </c>
      <c r="G434" t="s">
        <v>157</v>
      </c>
      <c r="I434" s="2">
        <f>ROUND(IF($B434="Annuity",SUMIFS('Annuity Prices'!L:L,'Annuity Prices'!$B:$B,$D434,'Annuity Prices'!$E:$E,$G434),IF($B434="RAB Short",SUMIFS('RAB Prices Short'!L:L,'RAB Prices Short'!$B:$B,'All Prices combined'!$D434,'RAB Prices Short'!$E:$E,'All Prices combined'!$G434),IF($B434="RAB Long",SUMIFS('RAB Prices Long'!L:L,'RAB Prices Long'!$B:$B,'All Prices combined'!$D434,'RAB Prices Long'!$E:$E,'All Prices combined'!$G434)))),2)</f>
        <v>0</v>
      </c>
      <c r="J434" s="2">
        <f>ROUND(IF($B434="Annuity",SUMIFS('Annuity Prices'!M:M,'Annuity Prices'!$B:$B,$D434,'Annuity Prices'!$E:$E,$G434),IF($B434="RAB Short",SUMIFS('RAB Prices Short'!M:M,'RAB Prices Short'!$B:$B,'All Prices combined'!$D434,'RAB Prices Short'!$E:$E,'All Prices combined'!$G434),IF($B434="RAB Long",SUMIFS('RAB Prices Long'!M:M,'RAB Prices Long'!$B:$B,'All Prices combined'!$D434,'RAB Prices Long'!$E:$E,'All Prices combined'!$G434)))),2)</f>
        <v>0</v>
      </c>
      <c r="K434" s="2">
        <f>ROUND(IF($B434="Annuity",SUMIFS('Annuity Prices'!N:N,'Annuity Prices'!$B:$B,$D434,'Annuity Prices'!$E:$E,$G434),IF($B434="RAB Short",SUMIFS('RAB Prices Short'!N:N,'RAB Prices Short'!$B:$B,'All Prices combined'!$D434,'RAB Prices Short'!$E:$E,'All Prices combined'!$G434),IF($B434="RAB Long",SUMIFS('RAB Prices Long'!N:N,'RAB Prices Long'!$B:$B,'All Prices combined'!$D434,'RAB Prices Long'!$E:$E,'All Prices combined'!$G434)))),2)</f>
        <v>0</v>
      </c>
      <c r="L434" s="2">
        <f>ROUND(IF($B434="Annuity",SUMIFS('Annuity Prices'!O:O,'Annuity Prices'!$B:$B,$D434,'Annuity Prices'!$E:$E,$G434),IF($B434="RAB Short",SUMIFS('RAB Prices Short'!O:O,'RAB Prices Short'!$B:$B,'All Prices combined'!$D434,'RAB Prices Short'!$E:$E,'All Prices combined'!$G434),IF($B434="RAB Long",SUMIFS('RAB Prices Long'!O:O,'RAB Prices Long'!$B:$B,'All Prices combined'!$D434,'RAB Prices Long'!$E:$E,'All Prices combined'!$G434)))),2)</f>
        <v>0</v>
      </c>
      <c r="M434" s="2">
        <f>ROUND(IF($B434="Annuity",SUMIFS('Annuity Prices'!P:P,'Annuity Prices'!$B:$B,$D434,'Annuity Prices'!$E:$E,$G434),IF($B434="RAB Short",SUMIFS('RAB Prices Short'!P:P,'RAB Prices Short'!$B:$B,'All Prices combined'!$D434,'RAB Prices Short'!$E:$E,'All Prices combined'!$G434),IF($B434="RAB Long",SUMIFS('RAB Prices Long'!P:P,'RAB Prices Long'!$B:$B,'All Prices combined'!$D434,'RAB Prices Long'!$E:$E,'All Prices combined'!$G434)))),2)</f>
        <v>0</v>
      </c>
      <c r="N434" s="2">
        <f>ROUND(IF($B434="Annuity",SUMIFS('Annuity Prices'!Q:Q,'Annuity Prices'!$B:$B,$D434,'Annuity Prices'!$E:$E,$G434),IF($B434="RAB Short",SUMIFS('RAB Prices Short'!Q:Q,'RAB Prices Short'!$B:$B,'All Prices combined'!$D434,'RAB Prices Short'!$E:$E,'All Prices combined'!$G434),IF($B434="RAB Long",SUMIFS('RAB Prices Long'!Q:Q,'RAB Prices Long'!$B:$B,'All Prices combined'!$D434,'RAB Prices Long'!$E:$E,'All Prices combined'!$G434)))),2)</f>
        <v>0</v>
      </c>
      <c r="O434" s="2">
        <f>ROUND(IF($B434="Annuity",SUMIFS('Annuity Prices'!R:R,'Annuity Prices'!$B:$B,$D434,'Annuity Prices'!$E:$E,$G434),IF($B434="RAB Short",SUMIFS('RAB Prices Short'!R:R,'RAB Prices Short'!$B:$B,'All Prices combined'!$D434,'RAB Prices Short'!$E:$E,'All Prices combined'!$G434),IF($B434="RAB Long",SUMIFS('RAB Prices Long'!R:R,'RAB Prices Long'!$B:$B,'All Prices combined'!$D434,'RAB Prices Long'!$E:$E,'All Prices combined'!$G434)))),2)</f>
        <v>0</v>
      </c>
      <c r="P434" s="2">
        <f>ROUND(IF($B434="Annuity",SUMIFS('Annuity Prices'!S:S,'Annuity Prices'!$B:$B,$D434,'Annuity Prices'!$E:$E,$G434),IF($B434="RAB Short",SUMIFS('RAB Prices Short'!S:S,'RAB Prices Short'!$B:$B,'All Prices combined'!$D434,'RAB Prices Short'!$E:$E,'All Prices combined'!$G434),IF($B434="RAB Long",SUMIFS('RAB Prices Long'!S:S,'RAB Prices Long'!$B:$B,'All Prices combined'!$D434,'RAB Prices Long'!$E:$E,'All Prices combined'!$G434)))),2)</f>
        <v>0</v>
      </c>
      <c r="Q434" s="2">
        <f>ROUND(IF($B434="Annuity",SUMIFS('Annuity Prices'!T:T,'Annuity Prices'!$B:$B,$D434,'Annuity Prices'!$E:$E,$G434),IF($B434="RAB Short",SUMIFS('RAB Prices Short'!T:T,'RAB Prices Short'!$B:$B,'All Prices combined'!$D434,'RAB Prices Short'!$E:$E,'All Prices combined'!$G434),IF($B434="RAB Long",SUMIFS('RAB Prices Long'!T:T,'RAB Prices Long'!$B:$B,'All Prices combined'!$D434,'RAB Prices Long'!$E:$E,'All Prices combined'!$G434)))),2)</f>
        <v>0</v>
      </c>
      <c r="R434" s="2">
        <f>ROUND(IF($B434="Annuity",SUMIFS('Annuity Prices'!U:U,'Annuity Prices'!$B:$B,$D434,'Annuity Prices'!$E:$E,$G434),IF($B434="RAB Short",SUMIFS('RAB Prices Short'!U:U,'RAB Prices Short'!$B:$B,'All Prices combined'!$D434,'RAB Prices Short'!$E:$E,'All Prices combined'!$G434),IF($B434="RAB Long",SUMIFS('RAB Prices Long'!U:U,'RAB Prices Long'!$B:$B,'All Prices combined'!$D434,'RAB Prices Long'!$E:$E,'All Prices combined'!$G434)))),2)</f>
        <v>0</v>
      </c>
      <c r="S434" s="2">
        <f>ROUND(IF($B434="Annuity",SUMIFS('Annuity Prices'!V:V,'Annuity Prices'!$B:$B,$D434,'Annuity Prices'!$E:$E,$G434),IF($B434="RAB Short",SUMIFS('RAB Prices Short'!V:V,'RAB Prices Short'!$B:$B,'All Prices combined'!$D434,'RAB Prices Short'!$E:$E,'All Prices combined'!$G434),IF($B434="RAB Long",SUMIFS('RAB Prices Long'!V:V,'RAB Prices Long'!$B:$B,'All Prices combined'!$D434,'RAB Prices Long'!$E:$E,'All Prices combined'!$G434)))),2)</f>
        <v>0</v>
      </c>
      <c r="T434" s="2">
        <f>ROUND(IF($B434="Annuity",SUMIFS('Annuity Prices'!W:W,'Annuity Prices'!$B:$B,$D434,'Annuity Prices'!$E:$E,$G434),IF($B434="RAB Short",SUMIFS('RAB Prices Short'!W:W,'RAB Prices Short'!$B:$B,'All Prices combined'!$D434,'RAB Prices Short'!$E:$E,'All Prices combined'!$G434),IF($B434="RAB Long",SUMIFS('RAB Prices Long'!W:W,'RAB Prices Long'!$B:$B,'All Prices combined'!$D434,'RAB Prices Long'!$E:$E,'All Prices combined'!$G434)))),2)</f>
        <v>0</v>
      </c>
      <c r="U434" s="2">
        <f>ROUND(IF($B434="Annuity",SUMIFS('Annuity Prices'!X:X,'Annuity Prices'!$B:$B,$D434,'Annuity Prices'!$E:$E,$G434),IF($B434="RAB Short",SUMIFS('RAB Prices Short'!X:X,'RAB Prices Short'!$B:$B,'All Prices combined'!$D434,'RAB Prices Short'!$E:$E,'All Prices combined'!$G434),IF($B434="RAB Long",SUMIFS('RAB Prices Long'!X:X,'RAB Prices Long'!$B:$B,'All Prices combined'!$D434,'RAB Prices Long'!$E:$E,'All Prices combined'!$G434)))),2)</f>
        <v>0</v>
      </c>
      <c r="V434" s="2">
        <f>ROUND(IF($B434="Annuity",SUMIFS('Annuity Prices'!Y:Y,'Annuity Prices'!$B:$B,$D434,'Annuity Prices'!$E:$E,$G434),IF($B434="RAB Short",SUMIFS('RAB Prices Short'!Y:Y,'RAB Prices Short'!$B:$B,'All Prices combined'!$D434,'RAB Prices Short'!$E:$E,'All Prices combined'!$G434),IF($B434="RAB Long",SUMIFS('RAB Prices Long'!Y:Y,'RAB Prices Long'!$B:$B,'All Prices combined'!$D434,'RAB Prices Long'!$E:$E,'All Prices combined'!$G434)))),2)</f>
        <v>0</v>
      </c>
      <c r="W434" s="2">
        <f>ROUND(IF($B434="Annuity",SUMIFS('Annuity Prices'!Z:Z,'Annuity Prices'!$B:$B,$D434,'Annuity Prices'!$E:$E,$G434),IF($B434="RAB Short",SUMIFS('RAB Prices Short'!Z:Z,'RAB Prices Short'!$B:$B,'All Prices combined'!$D434,'RAB Prices Short'!$E:$E,'All Prices combined'!$G434),IF($B434="RAB Long",SUMIFS('RAB Prices Long'!Z:Z,'RAB Prices Long'!$B:$B,'All Prices combined'!$D434,'RAB Prices Long'!$E:$E,'All Prices combined'!$G434)))),2)</f>
        <v>0</v>
      </c>
      <c r="X434" s="2">
        <f>ROUND(IF($B434="Annuity",SUMIFS('Annuity Prices'!AA:AA,'Annuity Prices'!$B:$B,$D434,'Annuity Prices'!$E:$E,$G434),IF($B434="RAB Short",SUMIFS('RAB Prices Short'!AA:AA,'RAB Prices Short'!$B:$B,'All Prices combined'!$D434,'RAB Prices Short'!$E:$E,'All Prices combined'!$G434),IF($B434="RAB Long",SUMIFS('RAB Prices Long'!AA:AA,'RAB Prices Long'!$B:$B,'All Prices combined'!$D434,'RAB Prices Long'!$E:$E,'All Prices combined'!$G434)))),2)</f>
        <v>0</v>
      </c>
      <c r="Y434" s="2">
        <f>ROUND(IF($B434="Annuity",SUMIFS('Annuity Prices'!AB:AB,'Annuity Prices'!$B:$B,$D434,'Annuity Prices'!$E:$E,$G434),IF($B434="RAB Short",SUMIFS('RAB Prices Short'!AB:AB,'RAB Prices Short'!$B:$B,'All Prices combined'!$D434,'RAB Prices Short'!$E:$E,'All Prices combined'!$G434),IF($B434="RAB Long",SUMIFS('RAB Prices Long'!AB:AB,'RAB Prices Long'!$B:$B,'All Prices combined'!$D434,'RAB Prices Long'!$E:$E,'All Prices combined'!$G434)))),2)</f>
        <v>0</v>
      </c>
      <c r="Z434" s="2">
        <f>ROUND(IF($B434="Annuity",SUMIFS('Annuity Prices'!AC:AC,'Annuity Prices'!$B:$B,$D434,'Annuity Prices'!$E:$E,$G434),IF($B434="RAB Short",SUMIFS('RAB Prices Short'!AC:AC,'RAB Prices Short'!$B:$B,'All Prices combined'!$D434,'RAB Prices Short'!$E:$E,'All Prices combined'!$G434),IF($B434="RAB Long",SUMIFS('RAB Prices Long'!AC:AC,'RAB Prices Long'!$B:$B,'All Prices combined'!$D434,'RAB Prices Long'!$E:$E,'All Prices combined'!$G434)))),2)</f>
        <v>0</v>
      </c>
      <c r="AA434" s="2">
        <f>ROUND(IF($B434="Annuity",SUMIFS('Annuity Prices'!AD:AD,'Annuity Prices'!$B:$B,$D434,'Annuity Prices'!$E:$E,$G434),IF($B434="RAB Short",SUMIFS('RAB Prices Short'!AD:AD,'RAB Prices Short'!$B:$B,'All Prices combined'!$D434,'RAB Prices Short'!$E:$E,'All Prices combined'!$G434),IF($B434="RAB Long",SUMIFS('RAB Prices Long'!AD:AD,'RAB Prices Long'!$B:$B,'All Prices combined'!$D434,'RAB Prices Long'!$E:$E,'All Prices combined'!$G434)))),2)</f>
        <v>0</v>
      </c>
      <c r="AB434" s="2">
        <f>ROUND(IF($B434="Annuity",SUMIFS('Annuity Prices'!AE:AE,'Annuity Prices'!$B:$B,$D434,'Annuity Prices'!$E:$E,$G434),IF($B434="RAB Short",SUMIFS('RAB Prices Short'!AE:AE,'RAB Prices Short'!$B:$B,'All Prices combined'!$D434,'RAB Prices Short'!$E:$E,'All Prices combined'!$G434),IF($B434="RAB Long",SUMIFS('RAB Prices Long'!AE:AE,'RAB Prices Long'!$B:$B,'All Prices combined'!$D434,'RAB Prices Long'!$E:$E,'All Prices combined'!$G434)))),2)</f>
        <v>0</v>
      </c>
      <c r="AC434" s="2">
        <f>ROUND(IF($B434="Annuity",SUMIFS('Annuity Prices'!AF:AF,'Annuity Prices'!$B:$B,$D434,'Annuity Prices'!$E:$E,$G434),IF($B434="RAB Short",SUMIFS('RAB Prices Short'!AF:AF,'RAB Prices Short'!$B:$B,'All Prices combined'!$D434,'RAB Prices Short'!$E:$E,'All Prices combined'!$G434),IF($B434="RAB Long",SUMIFS('RAB Prices Long'!AF:AF,'RAB Prices Long'!$B:$B,'All Prices combined'!$D434,'RAB Prices Long'!$E:$E,'All Prices combined'!$G434)))),2)</f>
        <v>0</v>
      </c>
      <c r="AD434" s="2">
        <f>ROUND(IF($B434="Annuity",SUMIFS('Annuity Prices'!AG:AG,'Annuity Prices'!$B:$B,$D434,'Annuity Prices'!$E:$E,$G434),IF($B434="RAB Short",SUMIFS('RAB Prices Short'!AG:AG,'RAB Prices Short'!$B:$B,'All Prices combined'!$D434,'RAB Prices Short'!$E:$E,'All Prices combined'!$G434),IF($B434="RAB Long",SUMIFS('RAB Prices Long'!AG:AG,'RAB Prices Long'!$B:$B,'All Prices combined'!$D434,'RAB Prices Long'!$E:$E,'All Prices combined'!$G434)))),2)</f>
        <v>0</v>
      </c>
      <c r="AE434" s="2">
        <f>ROUND(IF($B434="Annuity",SUMIFS('Annuity Prices'!AH:AH,'Annuity Prices'!$B:$B,$D434,'Annuity Prices'!$E:$E,$G434),IF($B434="RAB Short",SUMIFS('RAB Prices Short'!AH:AH,'RAB Prices Short'!$B:$B,'All Prices combined'!$D434,'RAB Prices Short'!$E:$E,'All Prices combined'!$G434),IF($B434="RAB Long",SUMIFS('RAB Prices Long'!AH:AH,'RAB Prices Long'!$B:$B,'All Prices combined'!$D434,'RAB Prices Long'!$E:$E,'All Prices combined'!$G434)))),2)</f>
        <v>0</v>
      </c>
      <c r="AF434" s="2">
        <f>ROUND(IF($B434="Annuity",SUMIFS('Annuity Prices'!AI:AI,'Annuity Prices'!$B:$B,$D434,'Annuity Prices'!$E:$E,$G434),IF($B434="RAB Short",SUMIFS('RAB Prices Short'!AI:AI,'RAB Prices Short'!$B:$B,'All Prices combined'!$D434,'RAB Prices Short'!$E:$E,'All Prices combined'!$G434),IF($B434="RAB Long",SUMIFS('RAB Prices Long'!AI:AI,'RAB Prices Long'!$B:$B,'All Prices combined'!$D434,'RAB Prices Long'!$E:$E,'All Prices combined'!$G434)))),2)</f>
        <v>0</v>
      </c>
      <c r="AG434" s="2">
        <f>ROUND(IF($B434="Annuity",SUMIFS('Annuity Prices'!AJ:AJ,'Annuity Prices'!$B:$B,$D434,'Annuity Prices'!$E:$E,$G434),IF($B434="RAB Short",SUMIFS('RAB Prices Short'!AJ:AJ,'RAB Prices Short'!$B:$B,'All Prices combined'!$D434,'RAB Prices Short'!$E:$E,'All Prices combined'!$G434),IF($B434="RAB Long",SUMIFS('RAB Prices Long'!AJ:AJ,'RAB Prices Long'!$B:$B,'All Prices combined'!$D434,'RAB Prices Long'!$E:$E,'All Prices combined'!$G434)))),2)</f>
        <v>0</v>
      </c>
      <c r="AH434" s="2">
        <f>ROUND(IF($B434="Annuity",SUMIFS('Annuity Prices'!AK:AK,'Annuity Prices'!$B:$B,$D434,'Annuity Prices'!$E:$E,$G434),IF($B434="RAB Short",SUMIFS('RAB Prices Short'!AK:AK,'RAB Prices Short'!$B:$B,'All Prices combined'!$D434,'RAB Prices Short'!$E:$E,'All Prices combined'!$G434),IF($B434="RAB Long",SUMIFS('RAB Prices Long'!AK:AK,'RAB Prices Long'!$B:$B,'All Prices combined'!$D434,'RAB Prices Long'!$E:$E,'All Prices combined'!$G434)))),2)</f>
        <v>0</v>
      </c>
      <c r="AI434" s="2">
        <f>ROUND(IF($B434="Annuity",SUMIFS('Annuity Prices'!AL:AL,'Annuity Prices'!$B:$B,$D434,'Annuity Prices'!$E:$E,$G434),IF($B434="RAB Short",SUMIFS('RAB Prices Short'!AL:AL,'RAB Prices Short'!$B:$B,'All Prices combined'!$D434,'RAB Prices Short'!$E:$E,'All Prices combined'!$G434),IF($B434="RAB Long",SUMIFS('RAB Prices Long'!AL:AL,'RAB Prices Long'!$B:$B,'All Prices combined'!$D434,'RAB Prices Long'!$E:$E,'All Prices combined'!$G434)))),2)</f>
        <v>0</v>
      </c>
      <c r="AJ434" s="2">
        <f>ROUND(IF($B434="Annuity",SUMIFS('Annuity Prices'!AM:AM,'Annuity Prices'!$B:$B,$D434,'Annuity Prices'!$E:$E,$G434),IF($B434="RAB Short",SUMIFS('RAB Prices Short'!AM:AM,'RAB Prices Short'!$B:$B,'All Prices combined'!$D434,'RAB Prices Short'!$E:$E,'All Prices combined'!$G434),IF($B434="RAB Long",SUMIFS('RAB Prices Long'!AM:AM,'RAB Prices Long'!$B:$B,'All Prices combined'!$D434,'RAB Prices Long'!$E:$E,'All Prices combined'!$G434)))),2)</f>
        <v>0</v>
      </c>
      <c r="AK434" s="2">
        <f>ROUND(IF($B434="Annuity",SUMIFS('Annuity Prices'!AN:AN,'Annuity Prices'!$B:$B,$D434,'Annuity Prices'!$E:$E,$G434),IF($B434="RAB Short",SUMIFS('RAB Prices Short'!AN:AN,'RAB Prices Short'!$B:$B,'All Prices combined'!$D434,'RAB Prices Short'!$E:$E,'All Prices combined'!$G434),IF($B434="RAB Long",SUMIFS('RAB Prices Long'!AN:AN,'RAB Prices Long'!$B:$B,'All Prices combined'!$D434,'RAB Prices Long'!$E:$E,'All Prices combined'!$G434)))),2)</f>
        <v>0</v>
      </c>
      <c r="AL434" s="2">
        <f>ROUND(IF($B434="Annuity",SUMIFS('Annuity Prices'!AO:AO,'Annuity Prices'!$B:$B,$D434,'Annuity Prices'!$E:$E,$G434),IF($B434="RAB Short",SUMIFS('RAB Prices Short'!AO:AO,'RAB Prices Short'!$B:$B,'All Prices combined'!$D434,'RAB Prices Short'!$E:$E,'All Prices combined'!$G434),IF($B434="RAB Long",SUMIFS('RAB Prices Long'!AO:AO,'RAB Prices Long'!$B:$B,'All Prices combined'!$D434,'RAB Prices Long'!$E:$E,'All Prices combined'!$G434)))),2)</f>
        <v>0</v>
      </c>
      <c r="AM434" s="2">
        <f>ROUND(IF($B434="Annuity",SUMIFS('Annuity Prices'!AP:AP,'Annuity Prices'!$B:$B,$D434,'Annuity Prices'!$E:$E,$G434),IF($B434="RAB Short",SUMIFS('RAB Prices Short'!AP:AP,'RAB Prices Short'!$B:$B,'All Prices combined'!$D434,'RAB Prices Short'!$E:$E,'All Prices combined'!$G434),IF($B434="RAB Long",SUMIFS('RAB Prices Long'!AP:AP,'RAB Prices Long'!$B:$B,'All Prices combined'!$D434,'RAB Prices Long'!$E:$E,'All Prices combined'!$G434)))),2)</f>
        <v>0</v>
      </c>
      <c r="AN434" s="2">
        <f>ROUND(IF($B434="Annuity",SUMIFS('Annuity Prices'!AQ:AQ,'Annuity Prices'!$B:$B,$D434,'Annuity Prices'!$E:$E,$G434),IF($B434="RAB Short",SUMIFS('RAB Prices Short'!AQ:AQ,'RAB Prices Short'!$B:$B,'All Prices combined'!$D434,'RAB Prices Short'!$E:$E,'All Prices combined'!$G434),IF($B434="RAB Long",SUMIFS('RAB Prices Long'!AQ:AQ,'RAB Prices Long'!$B:$B,'All Prices combined'!$D434,'RAB Prices Long'!$E:$E,'All Prices combined'!$G434)))),2)</f>
        <v>0</v>
      </c>
      <c r="AO434" s="2">
        <f>ROUND(IF($B434="Annuity",SUMIFS('Annuity Prices'!AR:AR,'Annuity Prices'!$B:$B,$D434,'Annuity Prices'!$E:$E,$G434),IF($B434="RAB Short",SUMIFS('RAB Prices Short'!AR:AR,'RAB Prices Short'!$B:$B,'All Prices combined'!$D434,'RAB Prices Short'!$E:$E,'All Prices combined'!$G434),IF($B434="RAB Long",SUMIFS('RAB Prices Long'!AR:AR,'RAB Prices Long'!$B:$B,'All Prices combined'!$D434,'RAB Prices Long'!$E:$E,'All Prices combined'!$G434)))),2)</f>
        <v>0</v>
      </c>
      <c r="AP434" s="2">
        <f>ROUND(IF($B434="Annuity",SUMIFS('Annuity Prices'!AS:AS,'Annuity Prices'!$B:$B,$D434,'Annuity Prices'!$E:$E,$G434),IF($B434="RAB Short",SUMIFS('RAB Prices Short'!AS:AS,'RAB Prices Short'!$B:$B,'All Prices combined'!$D434,'RAB Prices Short'!$E:$E,'All Prices combined'!$G434),IF($B434="RAB Long",SUMIFS('RAB Prices Long'!AS:AS,'RAB Prices Long'!$B:$B,'All Prices combined'!$D434,'RAB Prices Long'!$E:$E,'All Prices combined'!$G434)))),2)</f>
        <v>0</v>
      </c>
      <c r="AQ434" s="2">
        <f>ROUND(IF($B434="Annuity",SUMIFS('Annuity Prices'!AT:AT,'Annuity Prices'!$B:$B,$D434,'Annuity Prices'!$E:$E,$G434),IF($B434="RAB Short",SUMIFS('RAB Prices Short'!AT:AT,'RAB Prices Short'!$B:$B,'All Prices combined'!$D434,'RAB Prices Short'!$E:$E,'All Prices combined'!$G434),IF($B434="RAB Long",SUMIFS('RAB Prices Long'!AT:AT,'RAB Prices Long'!$B:$B,'All Prices combined'!$D434,'RAB Prices Long'!$E:$E,'All Prices combined'!$G434)))),2)</f>
        <v>0</v>
      </c>
      <c r="AR434" s="2">
        <f>ROUND(IF($B434="Annuity",SUMIFS('Annuity Prices'!AU:AU,'Annuity Prices'!$B:$B,$D434,'Annuity Prices'!$E:$E,$G434),IF($B434="RAB Short",SUMIFS('RAB Prices Short'!AU:AU,'RAB Prices Short'!$B:$B,'All Prices combined'!$D434,'RAB Prices Short'!$E:$E,'All Prices combined'!$G434),IF($B434="RAB Long",SUMIFS('RAB Prices Long'!AU:AU,'RAB Prices Long'!$B:$B,'All Prices combined'!$D434,'RAB Prices Long'!$E:$E,'All Prices combined'!$G434)))),2)</f>
        <v>0</v>
      </c>
      <c r="AS434" s="2">
        <f>ROUND(IF($B434="Annuity",SUMIFS('Annuity Prices'!AV:AV,'Annuity Prices'!$B:$B,$D434,'Annuity Prices'!$E:$E,$G434),IF($B434="RAB Short",SUMIFS('RAB Prices Short'!AV:AV,'RAB Prices Short'!$B:$B,'All Prices combined'!$D434,'RAB Prices Short'!$E:$E,'All Prices combined'!$G434),IF($B434="RAB Long",SUMIFS('RAB Prices Long'!AV:AV,'RAB Prices Long'!$B:$B,'All Prices combined'!$D434,'RAB Prices Long'!$E:$E,'All Prices combined'!$G434)))),2)</f>
        <v>0</v>
      </c>
      <c r="AT434" s="2">
        <f>ROUND(IF($B434="Annuity",SUMIFS('Annuity Prices'!AW:AW,'Annuity Prices'!$B:$B,$D434,'Annuity Prices'!$E:$E,$G434),IF($B434="RAB Short",SUMIFS('RAB Prices Short'!AW:AW,'RAB Prices Short'!$B:$B,'All Prices combined'!$D434,'RAB Prices Short'!$E:$E,'All Prices combined'!$G434),IF($B434="RAB Long",SUMIFS('RAB Prices Long'!AW:AW,'RAB Prices Long'!$B:$B,'All Prices combined'!$D434,'RAB Prices Long'!$E:$E,'All Prices combined'!$G434)))),2)</f>
        <v>0</v>
      </c>
      <c r="AU434" s="2">
        <f>ROUND(IF($B434="Annuity",SUMIFS('Annuity Prices'!AX:AX,'Annuity Prices'!$B:$B,$D434,'Annuity Prices'!$E:$E,$G434),IF($B434="RAB Short",SUMIFS('RAB Prices Short'!AX:AX,'RAB Prices Short'!$B:$B,'All Prices combined'!$D434,'RAB Prices Short'!$E:$E,'All Prices combined'!$G434),IF($B434="RAB Long",SUMIFS('RAB Prices Long'!AX:AX,'RAB Prices Long'!$B:$B,'All Prices combined'!$D434,'RAB Prices Long'!$E:$E,'All Prices combined'!$G434)))),2)</f>
        <v>0</v>
      </c>
      <c r="AV434" s="2">
        <f>ROUND(IF($B434="Annuity",SUMIFS('Annuity Prices'!AY:AY,'Annuity Prices'!$B:$B,$D434,'Annuity Prices'!$E:$E,$G434),IF($B434="RAB Short",SUMIFS('RAB Prices Short'!AY:AY,'RAB Prices Short'!$B:$B,'All Prices combined'!$D434,'RAB Prices Short'!$E:$E,'All Prices combined'!$G434),IF($B434="RAB Long",SUMIFS('RAB Prices Long'!AY:AY,'RAB Prices Long'!$B:$B,'All Prices combined'!$D434,'RAB Prices Long'!$E:$E,'All Prices combined'!$G434)))),2)</f>
        <v>0</v>
      </c>
      <c r="AW434" s="2">
        <f>ROUND(IF($B434="Annuity",SUMIFS('Annuity Prices'!AZ:AZ,'Annuity Prices'!$B:$B,$D434,'Annuity Prices'!$E:$E,$G434),IF($B434="RAB Short",SUMIFS('RAB Prices Short'!AZ:AZ,'RAB Prices Short'!$B:$B,'All Prices combined'!$D434,'RAB Prices Short'!$E:$E,'All Prices combined'!$G434),IF($B434="RAB Long",SUMIFS('RAB Prices Long'!AZ:AZ,'RAB Prices Long'!$B:$B,'All Prices combined'!$D434,'RAB Prices Long'!$E:$E,'All Prices combined'!$G434)))),2)</f>
        <v>0</v>
      </c>
      <c r="AX434" s="2">
        <f>ROUND(IF($B434="Annuity",SUMIFS('Annuity Prices'!BA:BA,'Annuity Prices'!$B:$B,$D434,'Annuity Prices'!$E:$E,$G434),IF($B434="RAB Short",SUMIFS('RAB Prices Short'!BA:BA,'RAB Prices Short'!$B:$B,'All Prices combined'!$D434,'RAB Prices Short'!$E:$E,'All Prices combined'!$G434),IF($B434="RAB Long",SUMIFS('RAB Prices Long'!BA:BA,'RAB Prices Long'!$B:$B,'All Prices combined'!$D434,'RAB Prices Long'!$E:$E,'All Prices combined'!$G434)))),2)</f>
        <v>0</v>
      </c>
      <c r="AY434" s="2">
        <f>ROUND(IF($B434="Annuity",SUMIFS('Annuity Prices'!BB:BB,'Annuity Prices'!$B:$B,$D434,'Annuity Prices'!$E:$E,$G434),IF($B434="RAB Short",SUMIFS('RAB Prices Short'!BB:BB,'RAB Prices Short'!$B:$B,'All Prices combined'!$D434,'RAB Prices Short'!$E:$E,'All Prices combined'!$G434),IF($B434="RAB Long",SUMIFS('RAB Prices Long'!BB:BB,'RAB Prices Long'!$B:$B,'All Prices combined'!$D434,'RAB Prices Long'!$E:$E,'All Prices combined'!$G434)))),2)</f>
        <v>0</v>
      </c>
      <c r="AZ434" s="2">
        <f>ROUND(IF($B434="Annuity",SUMIFS('Annuity Prices'!BC:BC,'Annuity Prices'!$B:$B,$D434,'Annuity Prices'!$E:$E,$G434),IF($B434="RAB Short",SUMIFS('RAB Prices Short'!BC:BC,'RAB Prices Short'!$B:$B,'All Prices combined'!$D434,'RAB Prices Short'!$E:$E,'All Prices combined'!$G434),IF($B434="RAB Long",SUMIFS('RAB Prices Long'!BC:BC,'RAB Prices Long'!$B:$B,'All Prices combined'!$D434,'RAB Prices Long'!$E:$E,'All Prices combined'!$G434)))),2)</f>
        <v>0</v>
      </c>
      <c r="BA434" s="2">
        <f>ROUND(IF($B434="Annuity",SUMIFS('Annuity Prices'!BD:BD,'Annuity Prices'!$B:$B,$D434,'Annuity Prices'!$E:$E,$G434),IF($B434="RAB Short",SUMIFS('RAB Prices Short'!BD:BD,'RAB Prices Short'!$B:$B,'All Prices combined'!$D434,'RAB Prices Short'!$E:$E,'All Prices combined'!$G434),IF($B434="RAB Long",SUMIFS('RAB Prices Long'!BD:BD,'RAB Prices Long'!$B:$B,'All Prices combined'!$D434,'RAB Prices Long'!$E:$E,'All Prices combined'!$G434)))),2)</f>
        <v>0</v>
      </c>
      <c r="BB434" s="2">
        <f>ROUND(IF($B434="Annuity",SUMIFS('Annuity Prices'!BE:BE,'Annuity Prices'!$B:$B,$D434,'Annuity Prices'!$E:$E,$G434),IF($B434="RAB Short",SUMIFS('RAB Prices Short'!BE:BE,'RAB Prices Short'!$B:$B,'All Prices combined'!$D434,'RAB Prices Short'!$E:$E,'All Prices combined'!$G434),IF($B434="RAB Long",SUMIFS('RAB Prices Long'!BE:BE,'RAB Prices Long'!$B:$B,'All Prices combined'!$D434,'RAB Prices Long'!$E:$E,'All Prices combined'!$G434)))),2)</f>
        <v>0</v>
      </c>
      <c r="BC434" s="2">
        <f>ROUND(IF($B434="Annuity",SUMIFS('Annuity Prices'!BF:BF,'Annuity Prices'!$B:$B,$D434,'Annuity Prices'!$E:$E,$G434),IF($B434="RAB Short",SUMIFS('RAB Prices Short'!BF:BF,'RAB Prices Short'!$B:$B,'All Prices combined'!$D434,'RAB Prices Short'!$E:$E,'All Prices combined'!$G434),IF($B434="RAB Long",SUMIFS('RAB Prices Long'!BF:BF,'RAB Prices Long'!$B:$B,'All Prices combined'!$D434,'RAB Prices Long'!$E:$E,'All Prices combined'!$G434)))),2)</f>
        <v>0</v>
      </c>
      <c r="BD434" s="2">
        <f>ROUND(IF($B434="Annuity",SUMIFS('Annuity Prices'!BG:BG,'Annuity Prices'!$B:$B,$D434,'Annuity Prices'!$E:$E,$G434),IF($B434="RAB Short",SUMIFS('RAB Prices Short'!BG:BG,'RAB Prices Short'!$B:$B,'All Prices combined'!$D434,'RAB Prices Short'!$E:$E,'All Prices combined'!$G434),IF($B434="RAB Long",SUMIFS('RAB Prices Long'!BG:BG,'RAB Prices Long'!$B:$B,'All Prices combined'!$D434,'RAB Prices Long'!$E:$E,'All Prices combined'!$G434)))),2)</f>
        <v>0</v>
      </c>
      <c r="BE434" s="2">
        <f>ROUND(IF($B434="Annuity",SUMIFS('Annuity Prices'!BH:BH,'Annuity Prices'!$B:$B,$D434,'Annuity Prices'!$E:$E,$G434),IF($B434="RAB Short",SUMIFS('RAB Prices Short'!BH:BH,'RAB Prices Short'!$B:$B,'All Prices combined'!$D434,'RAB Prices Short'!$E:$E,'All Prices combined'!$G434),IF($B434="RAB Long",SUMIFS('RAB Prices Long'!BH:BH,'RAB Prices Long'!$B:$B,'All Prices combined'!$D434,'RAB Prices Long'!$E:$E,'All Prices combined'!$G434)))),2)</f>
        <v>0</v>
      </c>
      <c r="BF434" s="2">
        <f>ROUND(IF($B434="Annuity",SUMIFS('Annuity Prices'!BI:BI,'Annuity Prices'!$B:$B,$D434,'Annuity Prices'!$E:$E,$G434),IF($B434="RAB Short",SUMIFS('RAB Prices Short'!BI:BI,'RAB Prices Short'!$B:$B,'All Prices combined'!$D434,'RAB Prices Short'!$E:$E,'All Prices combined'!$G434),IF($B434="RAB Long",SUMIFS('RAB Prices Long'!BI:BI,'RAB Prices Long'!$B:$B,'All Prices combined'!$D434,'RAB Prices Long'!$E:$E,'All Prices combined'!$G434)))),2)</f>
        <v>0</v>
      </c>
      <c r="BG434" s="2">
        <f>ROUND(IF($B434="Annuity",SUMIFS('Annuity Prices'!BJ:BJ,'Annuity Prices'!$B:$B,$D434,'Annuity Prices'!$E:$E,$G434),IF($B434="RAB Short",SUMIFS('RAB Prices Short'!BJ:BJ,'RAB Prices Short'!$B:$B,'All Prices combined'!$D434,'RAB Prices Short'!$E:$E,'All Prices combined'!$G434),IF($B434="RAB Long",SUMIFS('RAB Prices Long'!BJ:BJ,'RAB Prices Long'!$B:$B,'All Prices combined'!$D434,'RAB Prices Long'!$E:$E,'All Prices combined'!$G434)))),2)</f>
        <v>0</v>
      </c>
      <c r="BH434" s="2">
        <f>ROUND(IF($B434="Annuity",SUMIFS('Annuity Prices'!BK:BK,'Annuity Prices'!$B:$B,$D434,'Annuity Prices'!$E:$E,$G434),IF($B434="RAB Short",SUMIFS('RAB Prices Short'!BK:BK,'RAB Prices Short'!$B:$B,'All Prices combined'!$D434,'RAB Prices Short'!$E:$E,'All Prices combined'!$G434),IF($B434="RAB Long",SUMIFS('RAB Prices Long'!BK:BK,'RAB Prices Long'!$B:$B,'All Prices combined'!$D434,'RAB Prices Long'!$E:$E,'All Prices combined'!$G434)))),2)</f>
        <v>0</v>
      </c>
      <c r="BI434" s="2">
        <f>ROUND(IF($B434="Annuity",SUMIFS('Annuity Prices'!BL:BL,'Annuity Prices'!$B:$B,$D434,'Annuity Prices'!$E:$E,$G434),IF($B434="RAB Short",SUMIFS('RAB Prices Short'!BL:BL,'RAB Prices Short'!$B:$B,'All Prices combined'!$D434,'RAB Prices Short'!$E:$E,'All Prices combined'!$G434),IF($B434="RAB Long",SUMIFS('RAB Prices Long'!BL:BL,'RAB Prices Long'!$B:$B,'All Prices combined'!$D434,'RAB Prices Long'!$E:$E,'All Prices combined'!$G434)))),2)</f>
        <v>0</v>
      </c>
      <c r="BJ434" s="2">
        <f>ROUND(IF($B434="Annuity",SUMIFS('Annuity Prices'!BM:BM,'Annuity Prices'!$B:$B,$D434,'Annuity Prices'!$E:$E,$G434),IF($B434="RAB Short",SUMIFS('RAB Prices Short'!BM:BM,'RAB Prices Short'!$B:$B,'All Prices combined'!$D434,'RAB Prices Short'!$E:$E,'All Prices combined'!$G434),IF($B434="RAB Long",SUMIFS('RAB Prices Long'!BM:BM,'RAB Prices Long'!$B:$B,'All Prices combined'!$D434,'RAB Prices Long'!$E:$E,'All Prices combined'!$G434)))),2)</f>
        <v>0</v>
      </c>
      <c r="BK434" s="2">
        <f>ROUND(IF($B434="Annuity",SUMIFS('Annuity Prices'!BN:BN,'Annuity Prices'!$B:$B,$D434,'Annuity Prices'!$E:$E,$G434),IF($B434="RAB Short",SUMIFS('RAB Prices Short'!BN:BN,'RAB Prices Short'!$B:$B,'All Prices combined'!$D434,'RAB Prices Short'!$E:$E,'All Prices combined'!$G434),IF($B434="RAB Long",SUMIFS('RAB Prices Long'!BN:BN,'RAB Prices Long'!$B:$B,'All Prices combined'!$D434,'RAB Prices Long'!$E:$E,'All Prices combined'!$G434)))),2)</f>
        <v>0</v>
      </c>
      <c r="BL434" s="2">
        <f>ROUND(IF($B434="Annuity",SUMIFS('Annuity Prices'!BO:BO,'Annuity Prices'!$B:$B,$D434,'Annuity Prices'!$E:$E,$G434),IF($B434="RAB Short",SUMIFS('RAB Prices Short'!BO:BO,'RAB Prices Short'!$B:$B,'All Prices combined'!$D434,'RAB Prices Short'!$E:$E,'All Prices combined'!$G434),IF($B434="RAB Long",SUMIFS('RAB Prices Long'!BO:BO,'RAB Prices Long'!$B:$B,'All Prices combined'!$D434,'RAB Prices Long'!$E:$E,'All Prices combined'!$G434)))),2)</f>
        <v>0</v>
      </c>
      <c r="BM434" s="2">
        <f>ROUND(IF($B434="Annuity",SUMIFS('Annuity Prices'!BP:BP,'Annuity Prices'!$B:$B,$D434,'Annuity Prices'!$E:$E,$G434),IF($B434="RAB Short",SUMIFS('RAB Prices Short'!BP:BP,'RAB Prices Short'!$B:$B,'All Prices combined'!$D434,'RAB Prices Short'!$E:$E,'All Prices combined'!$G434),IF($B434="RAB Long",SUMIFS('RAB Prices Long'!BP:BP,'RAB Prices Long'!$B:$B,'All Prices combined'!$D434,'RAB Prices Long'!$E:$E,'All Prices combined'!$G434)))),2)</f>
        <v>0</v>
      </c>
      <c r="BN434" s="2">
        <f>ROUND(IF($B434="Annuity",SUMIFS('Annuity Prices'!BQ:BQ,'Annuity Prices'!$B:$B,$D434,'Annuity Prices'!$E:$E,$G434),IF($B434="RAB Short",SUMIFS('RAB Prices Short'!BQ:BQ,'RAB Prices Short'!$B:$B,'All Prices combined'!$D434,'RAB Prices Short'!$E:$E,'All Prices combined'!$G434),IF($B434="RAB Long",SUMIFS('RAB Prices Long'!BQ:BQ,'RAB Prices Long'!$B:$B,'All Prices combined'!$D434,'RAB Prices Long'!$E:$E,'All Prices combined'!$G434)))),2)</f>
        <v>0</v>
      </c>
      <c r="BO434" s="2">
        <f>ROUND(IF($B434="Annuity",SUMIFS('Annuity Prices'!BR:BR,'Annuity Prices'!$B:$B,$D434,'Annuity Prices'!$E:$E,$G434),IF($B434="RAB Short",SUMIFS('RAB Prices Short'!BR:BR,'RAB Prices Short'!$B:$B,'All Prices combined'!$D434,'RAB Prices Short'!$E:$E,'All Prices combined'!$G434),IF($B434="RAB Long",SUMIFS('RAB Prices Long'!BR:BR,'RAB Prices Long'!$B:$B,'All Prices combined'!$D434,'RAB Prices Long'!$E:$E,'All Prices combined'!$G434)))),2)</f>
        <v>0</v>
      </c>
      <c r="BP434" s="2">
        <f>ROUND(IF($B434="Annuity",SUMIFS('Annuity Prices'!BS:BS,'Annuity Prices'!$B:$B,$D434,'Annuity Prices'!$E:$E,$G434),IF($B434="RAB Short",SUMIFS('RAB Prices Short'!BS:BS,'RAB Prices Short'!$B:$B,'All Prices combined'!$D434,'RAB Prices Short'!$E:$E,'All Prices combined'!$G434),IF($B434="RAB Long",SUMIFS('RAB Prices Long'!BS:BS,'RAB Prices Long'!$B:$B,'All Prices combined'!$D434,'RAB Prices Long'!$E:$E,'All Prices combined'!$G434)))),2)</f>
        <v>0</v>
      </c>
      <c r="BQ434" s="2">
        <f>ROUND(IF($B434="Annuity",SUMIFS('Annuity Prices'!BT:BT,'Annuity Prices'!$B:$B,$D434,'Annuity Prices'!$E:$E,$G434),IF($B434="RAB Short",SUMIFS('RAB Prices Short'!BT:BT,'RAB Prices Short'!$B:$B,'All Prices combined'!$D434,'RAB Prices Short'!$E:$E,'All Prices combined'!$G434),IF($B434="RAB Long",SUMIFS('RAB Prices Long'!BT:BT,'RAB Prices Long'!$B:$B,'All Prices combined'!$D434,'RAB Prices Long'!$E:$E,'All Prices combined'!$G434)))),2)</f>
        <v>0</v>
      </c>
      <c r="BR434" s="2">
        <f>ROUND(IF($B434="Annuity",SUMIFS('Annuity Prices'!BU:BU,'Annuity Prices'!$B:$B,$D434,'Annuity Prices'!$E:$E,$G434),IF($B434="RAB Short",SUMIFS('RAB Prices Short'!BU:BU,'RAB Prices Short'!$B:$B,'All Prices combined'!$D434,'RAB Prices Short'!$E:$E,'All Prices combined'!$G434),IF($B434="RAB Long",SUMIFS('RAB Prices Long'!BU:BU,'RAB Prices Long'!$B:$B,'All Prices combined'!$D434,'RAB Prices Long'!$E:$E,'All Prices combined'!$G434)))),2)</f>
        <v>0</v>
      </c>
      <c r="BS434" s="2">
        <f>ROUND(IF($B434="Annuity",SUMIFS('Annuity Prices'!BV:BV,'Annuity Prices'!$B:$B,$D434,'Annuity Prices'!$E:$E,$G434),IF($B434="RAB Short",SUMIFS('RAB Prices Short'!BV:BV,'RAB Prices Short'!$B:$B,'All Prices combined'!$D434,'RAB Prices Short'!$E:$E,'All Prices combined'!$G434),IF($B434="RAB Long",SUMIFS('RAB Prices Long'!BV:BV,'RAB Prices Long'!$B:$B,'All Prices combined'!$D434,'RAB Prices Long'!$E:$E,'All Prices combined'!$G434)))),2)</f>
        <v>0</v>
      </c>
      <c r="BT434" s="2">
        <f>ROUND(IF($B434="Annuity",SUMIFS('Annuity Prices'!BW:BW,'Annuity Prices'!$B:$B,$D434,'Annuity Prices'!$E:$E,$G434),IF($B434="RAB Short",SUMIFS('RAB Prices Short'!BW:BW,'RAB Prices Short'!$B:$B,'All Prices combined'!$D434,'RAB Prices Short'!$E:$E,'All Prices combined'!$G434),IF($B434="RAB Long",SUMIFS('RAB Prices Long'!BW:BW,'RAB Prices Long'!$B:$B,'All Prices combined'!$D434,'RAB Prices Long'!$E:$E,'All Prices combined'!$G434)))),2)</f>
        <v>0</v>
      </c>
      <c r="BU434" s="2">
        <f>ROUND(IF($B434="Annuity",SUMIFS('Annuity Prices'!BX:BX,'Annuity Prices'!$B:$B,$D434,'Annuity Prices'!$E:$E,$G434),IF($B434="RAB Short",SUMIFS('RAB Prices Short'!BX:BX,'RAB Prices Short'!$B:$B,'All Prices combined'!$D434,'RAB Prices Short'!$E:$E,'All Prices combined'!$G434),IF($B434="RAB Long",SUMIFS('RAB Prices Long'!BX:BX,'RAB Prices Long'!$B:$B,'All Prices combined'!$D434,'RAB Prices Long'!$E:$E,'All Prices combined'!$G434)))),2)</f>
        <v>0</v>
      </c>
    </row>
    <row r="435" spans="2:73" x14ac:dyDescent="0.25">
      <c r="B435" t="s">
        <v>45</v>
      </c>
      <c r="C435">
        <v>10</v>
      </c>
      <c r="D435" t="s">
        <v>157</v>
      </c>
      <c r="E435" t="s">
        <v>154</v>
      </c>
      <c r="F435">
        <v>10</v>
      </c>
      <c r="G435" t="s">
        <v>38</v>
      </c>
      <c r="H435" t="s">
        <v>150</v>
      </c>
      <c r="I435" s="2">
        <f>ROUND(IF($B435="Annuity",SUMIFS('Annuity Prices'!L:L,'Annuity Prices'!$B:$B,$D435,'Annuity Prices'!$E:$E,$G435),IF($B435="RAB Short",SUMIFS('RAB Prices Short'!L:L,'RAB Prices Short'!$B:$B,'All Prices combined'!$D435,'RAB Prices Short'!$E:$E,'All Prices combined'!$G435),IF($B435="RAB Long",SUMIFS('RAB Prices Long'!L:L,'RAB Prices Long'!$B:$B,'All Prices combined'!$D435,'RAB Prices Long'!$E:$E,'All Prices combined'!$G435)))),2)</f>
        <v>0</v>
      </c>
      <c r="J435" s="2">
        <f>ROUND(IF($B435="Annuity",SUMIFS('Annuity Prices'!M:M,'Annuity Prices'!$B:$B,$D435,'Annuity Prices'!$E:$E,$G435),IF($B435="RAB Short",SUMIFS('RAB Prices Short'!M:M,'RAB Prices Short'!$B:$B,'All Prices combined'!$D435,'RAB Prices Short'!$E:$E,'All Prices combined'!$G435),IF($B435="RAB Long",SUMIFS('RAB Prices Long'!M:M,'RAB Prices Long'!$B:$B,'All Prices combined'!$D435,'RAB Prices Long'!$E:$E,'All Prices combined'!$G435)))),2)</f>
        <v>0</v>
      </c>
      <c r="K435" s="2">
        <f>ROUND(IF($B435="Annuity",SUMIFS('Annuity Prices'!N:N,'Annuity Prices'!$B:$B,$D435,'Annuity Prices'!$E:$E,$G435),IF($B435="RAB Short",SUMIFS('RAB Prices Short'!N:N,'RAB Prices Short'!$B:$B,'All Prices combined'!$D435,'RAB Prices Short'!$E:$E,'All Prices combined'!$G435),IF($B435="RAB Long",SUMIFS('RAB Prices Long'!N:N,'RAB Prices Long'!$B:$B,'All Prices combined'!$D435,'RAB Prices Long'!$E:$E,'All Prices combined'!$G435)))),2)</f>
        <v>101.84</v>
      </c>
      <c r="L435" s="2">
        <f>ROUND(IF($B435="Annuity",SUMIFS('Annuity Prices'!O:O,'Annuity Prices'!$B:$B,$D435,'Annuity Prices'!$E:$E,$G435),IF($B435="RAB Short",SUMIFS('RAB Prices Short'!O:O,'RAB Prices Short'!$B:$B,'All Prices combined'!$D435,'RAB Prices Short'!$E:$E,'All Prices combined'!$G435),IF($B435="RAB Long",SUMIFS('RAB Prices Long'!O:O,'RAB Prices Long'!$B:$B,'All Prices combined'!$D435,'RAB Prices Long'!$E:$E,'All Prices combined'!$G435)))),2)</f>
        <v>104.76</v>
      </c>
      <c r="M435" s="2">
        <f>ROUND(IF($B435="Annuity",SUMIFS('Annuity Prices'!P:P,'Annuity Prices'!$B:$B,$D435,'Annuity Prices'!$E:$E,$G435),IF($B435="RAB Short",SUMIFS('RAB Prices Short'!P:P,'RAB Prices Short'!$B:$B,'All Prices combined'!$D435,'RAB Prices Short'!$E:$E,'All Prices combined'!$G435),IF($B435="RAB Long",SUMIFS('RAB Prices Long'!P:P,'RAB Prices Long'!$B:$B,'All Prices combined'!$D435,'RAB Prices Long'!$E:$E,'All Prices combined'!$G435)))),2)</f>
        <v>122.43</v>
      </c>
      <c r="N435" s="2">
        <f>ROUND(IF($B435="Annuity",SUMIFS('Annuity Prices'!Q:Q,'Annuity Prices'!$B:$B,$D435,'Annuity Prices'!$E:$E,$G435),IF($B435="RAB Short",SUMIFS('RAB Prices Short'!Q:Q,'RAB Prices Short'!$B:$B,'All Prices combined'!$D435,'RAB Prices Short'!$E:$E,'All Prices combined'!$G435),IF($B435="RAB Long",SUMIFS('RAB Prices Long'!Q:Q,'RAB Prices Long'!$B:$B,'All Prices combined'!$D435,'RAB Prices Long'!$E:$E,'All Prices combined'!$G435)))),2)</f>
        <v>125.49</v>
      </c>
      <c r="O435" s="2">
        <f>ROUND(IF($B435="Annuity",SUMIFS('Annuity Prices'!R:R,'Annuity Prices'!$B:$B,$D435,'Annuity Prices'!$E:$E,$G435),IF($B435="RAB Short",SUMIFS('RAB Prices Short'!R:R,'RAB Prices Short'!$B:$B,'All Prices combined'!$D435,'RAB Prices Short'!$E:$E,'All Prices combined'!$G435),IF($B435="RAB Long",SUMIFS('RAB Prices Long'!R:R,'RAB Prices Long'!$B:$B,'All Prices combined'!$D435,'RAB Prices Long'!$E:$E,'All Prices combined'!$G435)))),2)</f>
        <v>128.62</v>
      </c>
      <c r="P435" s="2">
        <f>ROUND(IF($B435="Annuity",SUMIFS('Annuity Prices'!S:S,'Annuity Prices'!$B:$B,$D435,'Annuity Prices'!$E:$E,$G435),IF($B435="RAB Short",SUMIFS('RAB Prices Short'!S:S,'RAB Prices Short'!$B:$B,'All Prices combined'!$D435,'RAB Prices Short'!$E:$E,'All Prices combined'!$G435),IF($B435="RAB Long",SUMIFS('RAB Prices Long'!S:S,'RAB Prices Long'!$B:$B,'All Prices combined'!$D435,'RAB Prices Long'!$E:$E,'All Prices combined'!$G435)))),2)</f>
        <v>131.84</v>
      </c>
      <c r="Q435" s="2">
        <f>ROUND(IF($B435="Annuity",SUMIFS('Annuity Prices'!T:T,'Annuity Prices'!$B:$B,$D435,'Annuity Prices'!$E:$E,$G435),IF($B435="RAB Short",SUMIFS('RAB Prices Short'!T:T,'RAB Prices Short'!$B:$B,'All Prices combined'!$D435,'RAB Prices Short'!$E:$E,'All Prices combined'!$G435),IF($B435="RAB Long",SUMIFS('RAB Prices Long'!T:T,'RAB Prices Long'!$B:$B,'All Prices combined'!$D435,'RAB Prices Long'!$E:$E,'All Prices combined'!$G435)))),2)</f>
        <v>143.19</v>
      </c>
      <c r="R435" s="2">
        <f>ROUND(IF($B435="Annuity",SUMIFS('Annuity Prices'!U:U,'Annuity Prices'!$B:$B,$D435,'Annuity Prices'!$E:$E,$G435),IF($B435="RAB Short",SUMIFS('RAB Prices Short'!U:U,'RAB Prices Short'!$B:$B,'All Prices combined'!$D435,'RAB Prices Short'!$E:$E,'All Prices combined'!$G435),IF($B435="RAB Long",SUMIFS('RAB Prices Long'!U:U,'RAB Prices Long'!$B:$B,'All Prices combined'!$D435,'RAB Prices Long'!$E:$E,'All Prices combined'!$G435)))),2)</f>
        <v>146.77000000000001</v>
      </c>
      <c r="S435" s="2">
        <f>ROUND(IF($B435="Annuity",SUMIFS('Annuity Prices'!V:V,'Annuity Prices'!$B:$B,$D435,'Annuity Prices'!$E:$E,$G435),IF($B435="RAB Short",SUMIFS('RAB Prices Short'!V:V,'RAB Prices Short'!$B:$B,'All Prices combined'!$D435,'RAB Prices Short'!$E:$E,'All Prices combined'!$G435),IF($B435="RAB Long",SUMIFS('RAB Prices Long'!V:V,'RAB Prices Long'!$B:$B,'All Prices combined'!$D435,'RAB Prices Long'!$E:$E,'All Prices combined'!$G435)))),2)</f>
        <v>150.44</v>
      </c>
      <c r="T435" s="2">
        <f>ROUND(IF($B435="Annuity",SUMIFS('Annuity Prices'!W:W,'Annuity Prices'!$B:$B,$D435,'Annuity Prices'!$E:$E,$G435),IF($B435="RAB Short",SUMIFS('RAB Prices Short'!W:W,'RAB Prices Short'!$B:$B,'All Prices combined'!$D435,'RAB Prices Short'!$E:$E,'All Prices combined'!$G435),IF($B435="RAB Long",SUMIFS('RAB Prices Long'!W:W,'RAB Prices Long'!$B:$B,'All Prices combined'!$D435,'RAB Prices Long'!$E:$E,'All Prices combined'!$G435)))),2)</f>
        <v>154.19999999999999</v>
      </c>
      <c r="U435" s="2">
        <f>ROUND(IF($B435="Annuity",SUMIFS('Annuity Prices'!X:X,'Annuity Prices'!$B:$B,$D435,'Annuity Prices'!$E:$E,$G435),IF($B435="RAB Short",SUMIFS('RAB Prices Short'!X:X,'RAB Prices Short'!$B:$B,'All Prices combined'!$D435,'RAB Prices Short'!$E:$E,'All Prices combined'!$G435),IF($B435="RAB Long",SUMIFS('RAB Prices Long'!X:X,'RAB Prices Long'!$B:$B,'All Prices combined'!$D435,'RAB Prices Long'!$E:$E,'All Prices combined'!$G435)))),2)</f>
        <v>166.57</v>
      </c>
      <c r="V435" s="2">
        <f>ROUND(IF($B435="Annuity",SUMIFS('Annuity Prices'!Y:Y,'Annuity Prices'!$B:$B,$D435,'Annuity Prices'!$E:$E,$G435),IF($B435="RAB Short",SUMIFS('RAB Prices Short'!Y:Y,'RAB Prices Short'!$B:$B,'All Prices combined'!$D435,'RAB Prices Short'!$E:$E,'All Prices combined'!$G435),IF($B435="RAB Long",SUMIFS('RAB Prices Long'!Y:Y,'RAB Prices Long'!$B:$B,'All Prices combined'!$D435,'RAB Prices Long'!$E:$E,'All Prices combined'!$G435)))),2)</f>
        <v>170.73</v>
      </c>
      <c r="W435" s="2">
        <f>ROUND(IF($B435="Annuity",SUMIFS('Annuity Prices'!Z:Z,'Annuity Prices'!$B:$B,$D435,'Annuity Prices'!$E:$E,$G435),IF($B435="RAB Short",SUMIFS('RAB Prices Short'!Z:Z,'RAB Prices Short'!$B:$B,'All Prices combined'!$D435,'RAB Prices Short'!$E:$E,'All Prices combined'!$G435),IF($B435="RAB Long",SUMIFS('RAB Prices Long'!Z:Z,'RAB Prices Long'!$B:$B,'All Prices combined'!$D435,'RAB Prices Long'!$E:$E,'All Prices combined'!$G435)))),2)</f>
        <v>175</v>
      </c>
      <c r="X435" s="2">
        <f>ROUND(IF($B435="Annuity",SUMIFS('Annuity Prices'!AA:AA,'Annuity Prices'!$B:$B,$D435,'Annuity Prices'!$E:$E,$G435),IF($B435="RAB Short",SUMIFS('RAB Prices Short'!AA:AA,'RAB Prices Short'!$B:$B,'All Prices combined'!$D435,'RAB Prices Short'!$E:$E,'All Prices combined'!$G435),IF($B435="RAB Long",SUMIFS('RAB Prices Long'!AA:AA,'RAB Prices Long'!$B:$B,'All Prices combined'!$D435,'RAB Prices Long'!$E:$E,'All Prices combined'!$G435)))),2)</f>
        <v>179.37</v>
      </c>
      <c r="Y435" s="2">
        <f>ROUND(IF($B435="Annuity",SUMIFS('Annuity Prices'!AB:AB,'Annuity Prices'!$B:$B,$D435,'Annuity Prices'!$E:$E,$G435),IF($B435="RAB Short",SUMIFS('RAB Prices Short'!AB:AB,'RAB Prices Short'!$B:$B,'All Prices combined'!$D435,'RAB Prices Short'!$E:$E,'All Prices combined'!$G435),IF($B435="RAB Long",SUMIFS('RAB Prices Long'!AB:AB,'RAB Prices Long'!$B:$B,'All Prices combined'!$D435,'RAB Prices Long'!$E:$E,'All Prices combined'!$G435)))),2)</f>
        <v>195.23</v>
      </c>
      <c r="Z435" s="2">
        <f>ROUND(IF($B435="Annuity",SUMIFS('Annuity Prices'!AC:AC,'Annuity Prices'!$B:$B,$D435,'Annuity Prices'!$E:$E,$G435),IF($B435="RAB Short",SUMIFS('RAB Prices Short'!AC:AC,'RAB Prices Short'!$B:$B,'All Prices combined'!$D435,'RAB Prices Short'!$E:$E,'All Prices combined'!$G435),IF($B435="RAB Long",SUMIFS('RAB Prices Long'!AC:AC,'RAB Prices Long'!$B:$B,'All Prices combined'!$D435,'RAB Prices Long'!$E:$E,'All Prices combined'!$G435)))),2)</f>
        <v>200.11</v>
      </c>
      <c r="AA435" s="2">
        <f>ROUND(IF($B435="Annuity",SUMIFS('Annuity Prices'!AD:AD,'Annuity Prices'!$B:$B,$D435,'Annuity Prices'!$E:$E,$G435),IF($B435="RAB Short",SUMIFS('RAB Prices Short'!AD:AD,'RAB Prices Short'!$B:$B,'All Prices combined'!$D435,'RAB Prices Short'!$E:$E,'All Prices combined'!$G435),IF($B435="RAB Long",SUMIFS('RAB Prices Long'!AD:AD,'RAB Prices Long'!$B:$B,'All Prices combined'!$D435,'RAB Prices Long'!$E:$E,'All Prices combined'!$G435)))),2)</f>
        <v>205.11</v>
      </c>
      <c r="AB435" s="2">
        <f>ROUND(IF($B435="Annuity",SUMIFS('Annuity Prices'!AE:AE,'Annuity Prices'!$B:$B,$D435,'Annuity Prices'!$E:$E,$G435),IF($B435="RAB Short",SUMIFS('RAB Prices Short'!AE:AE,'RAB Prices Short'!$B:$B,'All Prices combined'!$D435,'RAB Prices Short'!$E:$E,'All Prices combined'!$G435),IF($B435="RAB Long",SUMIFS('RAB Prices Long'!AE:AE,'RAB Prices Long'!$B:$B,'All Prices combined'!$D435,'RAB Prices Long'!$E:$E,'All Prices combined'!$G435)))),2)</f>
        <v>210.24</v>
      </c>
      <c r="AC435" s="2">
        <f>ROUND(IF($B435="Annuity",SUMIFS('Annuity Prices'!AF:AF,'Annuity Prices'!$B:$B,$D435,'Annuity Prices'!$E:$E,$G435),IF($B435="RAB Short",SUMIFS('RAB Prices Short'!AF:AF,'RAB Prices Short'!$B:$B,'All Prices combined'!$D435,'RAB Prices Short'!$E:$E,'All Prices combined'!$G435),IF($B435="RAB Long",SUMIFS('RAB Prices Long'!AF:AF,'RAB Prices Long'!$B:$B,'All Prices combined'!$D435,'RAB Prices Long'!$E:$E,'All Prices combined'!$G435)))),2)</f>
        <v>216.01</v>
      </c>
      <c r="AD435" s="2">
        <f>ROUND(IF($B435="Annuity",SUMIFS('Annuity Prices'!AG:AG,'Annuity Prices'!$B:$B,$D435,'Annuity Prices'!$E:$E,$G435),IF($B435="RAB Short",SUMIFS('RAB Prices Short'!AG:AG,'RAB Prices Short'!$B:$B,'All Prices combined'!$D435,'RAB Prices Short'!$E:$E,'All Prices combined'!$G435),IF($B435="RAB Long",SUMIFS('RAB Prices Long'!AG:AG,'RAB Prices Long'!$B:$B,'All Prices combined'!$D435,'RAB Prices Long'!$E:$E,'All Prices combined'!$G435)))),2)</f>
        <v>221.41</v>
      </c>
      <c r="AE435" s="2">
        <f>ROUND(IF($B435="Annuity",SUMIFS('Annuity Prices'!AH:AH,'Annuity Prices'!$B:$B,$D435,'Annuity Prices'!$E:$E,$G435),IF($B435="RAB Short",SUMIFS('RAB Prices Short'!AH:AH,'RAB Prices Short'!$B:$B,'All Prices combined'!$D435,'RAB Prices Short'!$E:$E,'All Prices combined'!$G435),IF($B435="RAB Long",SUMIFS('RAB Prices Long'!AH:AH,'RAB Prices Long'!$B:$B,'All Prices combined'!$D435,'RAB Prices Long'!$E:$E,'All Prices combined'!$G435)))),2)</f>
        <v>226.95</v>
      </c>
      <c r="AF435" s="2">
        <f>ROUND(IF($B435="Annuity",SUMIFS('Annuity Prices'!AI:AI,'Annuity Prices'!$B:$B,$D435,'Annuity Prices'!$E:$E,$G435),IF($B435="RAB Short",SUMIFS('RAB Prices Short'!AI:AI,'RAB Prices Short'!$B:$B,'All Prices combined'!$D435,'RAB Prices Short'!$E:$E,'All Prices combined'!$G435),IF($B435="RAB Long",SUMIFS('RAB Prices Long'!AI:AI,'RAB Prices Long'!$B:$B,'All Prices combined'!$D435,'RAB Prices Long'!$E:$E,'All Prices combined'!$G435)))),2)</f>
        <v>232.62</v>
      </c>
      <c r="AG435" s="2">
        <f>ROUND(IF($B435="Annuity",SUMIFS('Annuity Prices'!AJ:AJ,'Annuity Prices'!$B:$B,$D435,'Annuity Prices'!$E:$E,$G435),IF($B435="RAB Short",SUMIFS('RAB Prices Short'!AJ:AJ,'RAB Prices Short'!$B:$B,'All Prices combined'!$D435,'RAB Prices Short'!$E:$E,'All Prices combined'!$G435),IF($B435="RAB Long",SUMIFS('RAB Prices Long'!AJ:AJ,'RAB Prices Long'!$B:$B,'All Prices combined'!$D435,'RAB Prices Long'!$E:$E,'All Prices combined'!$G435)))),2)</f>
        <v>237.07</v>
      </c>
      <c r="AH435" s="2">
        <f>ROUND(IF($B435="Annuity",SUMIFS('Annuity Prices'!AK:AK,'Annuity Prices'!$B:$B,$D435,'Annuity Prices'!$E:$E,$G435),IF($B435="RAB Short",SUMIFS('RAB Prices Short'!AK:AK,'RAB Prices Short'!$B:$B,'All Prices combined'!$D435,'RAB Prices Short'!$E:$E,'All Prices combined'!$G435),IF($B435="RAB Long",SUMIFS('RAB Prices Long'!AK:AK,'RAB Prices Long'!$B:$B,'All Prices combined'!$D435,'RAB Prices Long'!$E:$E,'All Prices combined'!$G435)))),2)</f>
        <v>243</v>
      </c>
      <c r="AI435" s="2">
        <f>ROUND(IF($B435="Annuity",SUMIFS('Annuity Prices'!AL:AL,'Annuity Prices'!$B:$B,$D435,'Annuity Prices'!$E:$E,$G435),IF($B435="RAB Short",SUMIFS('RAB Prices Short'!AL:AL,'RAB Prices Short'!$B:$B,'All Prices combined'!$D435,'RAB Prices Short'!$E:$E,'All Prices combined'!$G435),IF($B435="RAB Long",SUMIFS('RAB Prices Long'!AL:AL,'RAB Prices Long'!$B:$B,'All Prices combined'!$D435,'RAB Prices Long'!$E:$E,'All Prices combined'!$G435)))),2)</f>
        <v>249.07</v>
      </c>
      <c r="AJ435" s="2">
        <f>ROUND(IF($B435="Annuity",SUMIFS('Annuity Prices'!AM:AM,'Annuity Prices'!$B:$B,$D435,'Annuity Prices'!$E:$E,$G435),IF($B435="RAB Short",SUMIFS('RAB Prices Short'!AM:AM,'RAB Prices Short'!$B:$B,'All Prices combined'!$D435,'RAB Prices Short'!$E:$E,'All Prices combined'!$G435),IF($B435="RAB Long",SUMIFS('RAB Prices Long'!AM:AM,'RAB Prices Long'!$B:$B,'All Prices combined'!$D435,'RAB Prices Long'!$E:$E,'All Prices combined'!$G435)))),2)</f>
        <v>255.3</v>
      </c>
      <c r="AK435" s="2">
        <f>ROUND(IF($B435="Annuity",SUMIFS('Annuity Prices'!AN:AN,'Annuity Prices'!$B:$B,$D435,'Annuity Prices'!$E:$E,$G435),IF($B435="RAB Short",SUMIFS('RAB Prices Short'!AN:AN,'RAB Prices Short'!$B:$B,'All Prices combined'!$D435,'RAB Prices Short'!$E:$E,'All Prices combined'!$G435),IF($B435="RAB Long",SUMIFS('RAB Prices Long'!AN:AN,'RAB Prices Long'!$B:$B,'All Prices combined'!$D435,'RAB Prices Long'!$E:$E,'All Prices combined'!$G435)))),2)</f>
        <v>267.04000000000002</v>
      </c>
      <c r="AL435" s="2">
        <f>ROUND(IF($B435="Annuity",SUMIFS('Annuity Prices'!AO:AO,'Annuity Prices'!$B:$B,$D435,'Annuity Prices'!$E:$E,$G435),IF($B435="RAB Short",SUMIFS('RAB Prices Short'!AO:AO,'RAB Prices Short'!$B:$B,'All Prices combined'!$D435,'RAB Prices Short'!$E:$E,'All Prices combined'!$G435),IF($B435="RAB Long",SUMIFS('RAB Prices Long'!AO:AO,'RAB Prices Long'!$B:$B,'All Prices combined'!$D435,'RAB Prices Long'!$E:$E,'All Prices combined'!$G435)))),2)</f>
        <v>273.70999999999998</v>
      </c>
      <c r="AM435" s="2">
        <f>ROUND(IF($B435="Annuity",SUMIFS('Annuity Prices'!AP:AP,'Annuity Prices'!$B:$B,$D435,'Annuity Prices'!$E:$E,$G435),IF($B435="RAB Short",SUMIFS('RAB Prices Short'!AP:AP,'RAB Prices Short'!$B:$B,'All Prices combined'!$D435,'RAB Prices Short'!$E:$E,'All Prices combined'!$G435),IF($B435="RAB Long",SUMIFS('RAB Prices Long'!AP:AP,'RAB Prices Long'!$B:$B,'All Prices combined'!$D435,'RAB Prices Long'!$E:$E,'All Prices combined'!$G435)))),2)</f>
        <v>280.56</v>
      </c>
      <c r="AN435" s="2">
        <f>ROUND(IF($B435="Annuity",SUMIFS('Annuity Prices'!AQ:AQ,'Annuity Prices'!$B:$B,$D435,'Annuity Prices'!$E:$E,$G435),IF($B435="RAB Short",SUMIFS('RAB Prices Short'!AQ:AQ,'RAB Prices Short'!$B:$B,'All Prices combined'!$D435,'RAB Prices Short'!$E:$E,'All Prices combined'!$G435),IF($B435="RAB Long",SUMIFS('RAB Prices Long'!AQ:AQ,'RAB Prices Long'!$B:$B,'All Prices combined'!$D435,'RAB Prices Long'!$E:$E,'All Prices combined'!$G435)))),2)</f>
        <v>287.57</v>
      </c>
      <c r="AO435" s="2">
        <f>ROUND(IF($B435="Annuity",SUMIFS('Annuity Prices'!AR:AR,'Annuity Prices'!$B:$B,$D435,'Annuity Prices'!$E:$E,$G435),IF($B435="RAB Short",SUMIFS('RAB Prices Short'!AR:AR,'RAB Prices Short'!$B:$B,'All Prices combined'!$D435,'RAB Prices Short'!$E:$E,'All Prices combined'!$G435),IF($B435="RAB Long",SUMIFS('RAB Prices Long'!AR:AR,'RAB Prices Long'!$B:$B,'All Prices combined'!$D435,'RAB Prices Long'!$E:$E,'All Prices combined'!$G435)))),2)</f>
        <v>0</v>
      </c>
      <c r="AP435" s="2">
        <f>ROUND(IF($B435="Annuity",SUMIFS('Annuity Prices'!AS:AS,'Annuity Prices'!$B:$B,$D435,'Annuity Prices'!$E:$E,$G435),IF($B435="RAB Short",SUMIFS('RAB Prices Short'!AS:AS,'RAB Prices Short'!$B:$B,'All Prices combined'!$D435,'RAB Prices Short'!$E:$E,'All Prices combined'!$G435),IF($B435="RAB Long",SUMIFS('RAB Prices Long'!AS:AS,'RAB Prices Long'!$B:$B,'All Prices combined'!$D435,'RAB Prices Long'!$E:$E,'All Prices combined'!$G435)))),2)</f>
        <v>0</v>
      </c>
      <c r="AQ435" s="2">
        <f>ROUND(IF($B435="Annuity",SUMIFS('Annuity Prices'!AT:AT,'Annuity Prices'!$B:$B,$D435,'Annuity Prices'!$E:$E,$G435),IF($B435="RAB Short",SUMIFS('RAB Prices Short'!AT:AT,'RAB Prices Short'!$B:$B,'All Prices combined'!$D435,'RAB Prices Short'!$E:$E,'All Prices combined'!$G435),IF($B435="RAB Long",SUMIFS('RAB Prices Long'!AT:AT,'RAB Prices Long'!$B:$B,'All Prices combined'!$D435,'RAB Prices Long'!$E:$E,'All Prices combined'!$G435)))),2)</f>
        <v>122.34</v>
      </c>
      <c r="AR435" s="2">
        <f>ROUND(IF($B435="Annuity",SUMIFS('Annuity Prices'!AU:AU,'Annuity Prices'!$B:$B,$D435,'Annuity Prices'!$E:$E,$G435),IF($B435="RAB Short",SUMIFS('RAB Prices Short'!AU:AU,'RAB Prices Short'!$B:$B,'All Prices combined'!$D435,'RAB Prices Short'!$E:$E,'All Prices combined'!$G435),IF($B435="RAB Long",SUMIFS('RAB Prices Long'!AU:AU,'RAB Prices Long'!$B:$B,'All Prices combined'!$D435,'RAB Prices Long'!$E:$E,'All Prices combined'!$G435)))),2)</f>
        <v>101.84</v>
      </c>
      <c r="AS435" s="2">
        <f>ROUND(IF($B435="Annuity",SUMIFS('Annuity Prices'!AV:AV,'Annuity Prices'!$B:$B,$D435,'Annuity Prices'!$E:$E,$G435),IF($B435="RAB Short",SUMIFS('RAB Prices Short'!AV:AV,'RAB Prices Short'!$B:$B,'All Prices combined'!$D435,'RAB Prices Short'!$E:$E,'All Prices combined'!$G435),IF($B435="RAB Long",SUMIFS('RAB Prices Long'!AV:AV,'RAB Prices Long'!$B:$B,'All Prices combined'!$D435,'RAB Prices Long'!$E:$E,'All Prices combined'!$G435)))),2)</f>
        <v>104.76</v>
      </c>
      <c r="AT435" s="2">
        <f>ROUND(IF($B435="Annuity",SUMIFS('Annuity Prices'!AW:AW,'Annuity Prices'!$B:$B,$D435,'Annuity Prices'!$E:$E,$G435),IF($B435="RAB Short",SUMIFS('RAB Prices Short'!AW:AW,'RAB Prices Short'!$B:$B,'All Prices combined'!$D435,'RAB Prices Short'!$E:$E,'All Prices combined'!$G435),IF($B435="RAB Long",SUMIFS('RAB Prices Long'!AW:AW,'RAB Prices Long'!$B:$B,'All Prices combined'!$D435,'RAB Prices Long'!$E:$E,'All Prices combined'!$G435)))),2)</f>
        <v>110.69</v>
      </c>
      <c r="AU435" s="2">
        <f>ROUND(IF($B435="Annuity",SUMIFS('Annuity Prices'!AX:AX,'Annuity Prices'!$B:$B,$D435,'Annuity Prices'!$E:$E,$G435),IF($B435="RAB Short",SUMIFS('RAB Prices Short'!AX:AX,'RAB Prices Short'!$B:$B,'All Prices combined'!$D435,'RAB Prices Short'!$E:$E,'All Prices combined'!$G435),IF($B435="RAB Long",SUMIFS('RAB Prices Long'!AX:AX,'RAB Prices Long'!$B:$B,'All Prices combined'!$D435,'RAB Prices Long'!$E:$E,'All Prices combined'!$G435)))),2)</f>
        <v>116.88</v>
      </c>
      <c r="AV435" s="2">
        <f>ROUND(IF($B435="Annuity",SUMIFS('Annuity Prices'!AY:AY,'Annuity Prices'!$B:$B,$D435,'Annuity Prices'!$E:$E,$G435),IF($B435="RAB Short",SUMIFS('RAB Prices Short'!AY:AY,'RAB Prices Short'!$B:$B,'All Prices combined'!$D435,'RAB Prices Short'!$E:$E,'All Prices combined'!$G435),IF($B435="RAB Long",SUMIFS('RAB Prices Long'!AY:AY,'RAB Prices Long'!$B:$B,'All Prices combined'!$D435,'RAB Prices Long'!$E:$E,'All Prices combined'!$G435)))),2)</f>
        <v>123.33</v>
      </c>
      <c r="AW435" s="2">
        <f>ROUND(IF($B435="Annuity",SUMIFS('Annuity Prices'!AZ:AZ,'Annuity Prices'!$B:$B,$D435,'Annuity Prices'!$E:$E,$G435),IF($B435="RAB Short",SUMIFS('RAB Prices Short'!AZ:AZ,'RAB Prices Short'!$B:$B,'All Prices combined'!$D435,'RAB Prices Short'!$E:$E,'All Prices combined'!$G435),IF($B435="RAB Long",SUMIFS('RAB Prices Long'!AZ:AZ,'RAB Prices Long'!$B:$B,'All Prices combined'!$D435,'RAB Prices Long'!$E:$E,'All Prices combined'!$G435)))),2)</f>
        <v>130.05000000000001</v>
      </c>
      <c r="AX435" s="2">
        <f>ROUND(IF($B435="Annuity",SUMIFS('Annuity Prices'!BA:BA,'Annuity Prices'!$B:$B,$D435,'Annuity Prices'!$E:$E,$G435),IF($B435="RAB Short",SUMIFS('RAB Prices Short'!BA:BA,'RAB Prices Short'!$B:$B,'All Prices combined'!$D435,'RAB Prices Short'!$E:$E,'All Prices combined'!$G435),IF($B435="RAB Long",SUMIFS('RAB Prices Long'!BA:BA,'RAB Prices Long'!$B:$B,'All Prices combined'!$D435,'RAB Prices Long'!$E:$E,'All Prices combined'!$G435)))),2)</f>
        <v>137.06</v>
      </c>
      <c r="AY435" s="2">
        <f>ROUND(IF($B435="Annuity",SUMIFS('Annuity Prices'!BB:BB,'Annuity Prices'!$B:$B,$D435,'Annuity Prices'!$E:$E,$G435),IF($B435="RAB Short",SUMIFS('RAB Prices Short'!BB:BB,'RAB Prices Short'!$B:$B,'All Prices combined'!$D435,'RAB Prices Short'!$E:$E,'All Prices combined'!$G435),IF($B435="RAB Long",SUMIFS('RAB Prices Long'!BB:BB,'RAB Prices Long'!$B:$B,'All Prices combined'!$D435,'RAB Prices Long'!$E:$E,'All Prices combined'!$G435)))),2)</f>
        <v>144.36000000000001</v>
      </c>
      <c r="AZ435" s="2">
        <f>ROUND(IF($B435="Annuity",SUMIFS('Annuity Prices'!BC:BC,'Annuity Prices'!$B:$B,$D435,'Annuity Prices'!$E:$E,$G435),IF($B435="RAB Short",SUMIFS('RAB Prices Short'!BC:BC,'RAB Prices Short'!$B:$B,'All Prices combined'!$D435,'RAB Prices Short'!$E:$E,'All Prices combined'!$G435),IF($B435="RAB Long",SUMIFS('RAB Prices Long'!BC:BC,'RAB Prices Long'!$B:$B,'All Prices combined'!$D435,'RAB Prices Long'!$E:$E,'All Prices combined'!$G435)))),2)</f>
        <v>150.44</v>
      </c>
      <c r="BA435" s="2">
        <f>ROUND(IF($B435="Annuity",SUMIFS('Annuity Prices'!BD:BD,'Annuity Prices'!$B:$B,$D435,'Annuity Prices'!$E:$E,$G435),IF($B435="RAB Short",SUMIFS('RAB Prices Short'!BD:BD,'RAB Prices Short'!$B:$B,'All Prices combined'!$D435,'RAB Prices Short'!$E:$E,'All Prices combined'!$G435),IF($B435="RAB Long",SUMIFS('RAB Prices Long'!BD:BD,'RAB Prices Long'!$B:$B,'All Prices combined'!$D435,'RAB Prices Long'!$E:$E,'All Prices combined'!$G435)))),2)</f>
        <v>154.19999999999999</v>
      </c>
      <c r="BB435" s="2">
        <f>ROUND(IF($B435="Annuity",SUMIFS('Annuity Prices'!BE:BE,'Annuity Prices'!$B:$B,$D435,'Annuity Prices'!$E:$E,$G435),IF($B435="RAB Short",SUMIFS('RAB Prices Short'!BE:BE,'RAB Prices Short'!$B:$B,'All Prices combined'!$D435,'RAB Prices Short'!$E:$E,'All Prices combined'!$G435),IF($B435="RAB Long",SUMIFS('RAB Prices Long'!BE:BE,'RAB Prices Long'!$B:$B,'All Prices combined'!$D435,'RAB Prices Long'!$E:$E,'All Prices combined'!$G435)))),2)</f>
        <v>162.29</v>
      </c>
      <c r="BC435" s="2">
        <f>ROUND(IF($B435="Annuity",SUMIFS('Annuity Prices'!BF:BF,'Annuity Prices'!$B:$B,$D435,'Annuity Prices'!$E:$E,$G435),IF($B435="RAB Short",SUMIFS('RAB Prices Short'!BF:BF,'RAB Prices Short'!$B:$B,'All Prices combined'!$D435,'RAB Prices Short'!$E:$E,'All Prices combined'!$G435),IF($B435="RAB Long",SUMIFS('RAB Prices Long'!BF:BF,'RAB Prices Long'!$B:$B,'All Prices combined'!$D435,'RAB Prices Long'!$E:$E,'All Prices combined'!$G435)))),2)</f>
        <v>170.72</v>
      </c>
      <c r="BD435" s="2">
        <f>ROUND(IF($B435="Annuity",SUMIFS('Annuity Prices'!BG:BG,'Annuity Prices'!$B:$B,$D435,'Annuity Prices'!$E:$E,$G435),IF($B435="RAB Short",SUMIFS('RAB Prices Short'!BG:BG,'RAB Prices Short'!$B:$B,'All Prices combined'!$D435,'RAB Prices Short'!$E:$E,'All Prices combined'!$G435),IF($B435="RAB Long",SUMIFS('RAB Prices Long'!BG:BG,'RAB Prices Long'!$B:$B,'All Prices combined'!$D435,'RAB Prices Long'!$E:$E,'All Prices combined'!$G435)))),2)</f>
        <v>175</v>
      </c>
      <c r="BE435" s="2">
        <f>ROUND(IF($B435="Annuity",SUMIFS('Annuity Prices'!BH:BH,'Annuity Prices'!$B:$B,$D435,'Annuity Prices'!$E:$E,$G435),IF($B435="RAB Short",SUMIFS('RAB Prices Short'!BH:BH,'RAB Prices Short'!$B:$B,'All Prices combined'!$D435,'RAB Prices Short'!$E:$E,'All Prices combined'!$G435),IF($B435="RAB Long",SUMIFS('RAB Prices Long'!BH:BH,'RAB Prices Long'!$B:$B,'All Prices combined'!$D435,'RAB Prices Long'!$E:$E,'All Prices combined'!$G435)))),2)</f>
        <v>179.37</v>
      </c>
      <c r="BF435" s="2">
        <f>ROUND(IF($B435="Annuity",SUMIFS('Annuity Prices'!BI:BI,'Annuity Prices'!$B:$B,$D435,'Annuity Prices'!$E:$E,$G435),IF($B435="RAB Short",SUMIFS('RAB Prices Short'!BI:BI,'RAB Prices Short'!$B:$B,'All Prices combined'!$D435,'RAB Prices Short'!$E:$E,'All Prices combined'!$G435),IF($B435="RAB Long",SUMIFS('RAB Prices Long'!BI:BI,'RAB Prices Long'!$B:$B,'All Prices combined'!$D435,'RAB Prices Long'!$E:$E,'All Prices combined'!$G435)))),2)</f>
        <v>188.63</v>
      </c>
      <c r="BG435" s="2">
        <f>ROUND(IF($B435="Annuity",SUMIFS('Annuity Prices'!BJ:BJ,'Annuity Prices'!$B:$B,$D435,'Annuity Prices'!$E:$E,$G435),IF($B435="RAB Short",SUMIFS('RAB Prices Short'!BJ:BJ,'RAB Prices Short'!$B:$B,'All Prices combined'!$D435,'RAB Prices Short'!$E:$E,'All Prices combined'!$G435),IF($B435="RAB Long",SUMIFS('RAB Prices Long'!BJ:BJ,'RAB Prices Long'!$B:$B,'All Prices combined'!$D435,'RAB Prices Long'!$E:$E,'All Prices combined'!$G435)))),2)</f>
        <v>198.27</v>
      </c>
      <c r="BH435" s="2">
        <f>ROUND(IF($B435="Annuity",SUMIFS('Annuity Prices'!BK:BK,'Annuity Prices'!$B:$B,$D435,'Annuity Prices'!$E:$E,$G435),IF($B435="RAB Short",SUMIFS('RAB Prices Short'!BK:BK,'RAB Prices Short'!$B:$B,'All Prices combined'!$D435,'RAB Prices Short'!$E:$E,'All Prices combined'!$G435),IF($B435="RAB Long",SUMIFS('RAB Prices Long'!BK:BK,'RAB Prices Long'!$B:$B,'All Prices combined'!$D435,'RAB Prices Long'!$E:$E,'All Prices combined'!$G435)))),2)</f>
        <v>205.11</v>
      </c>
      <c r="BI435" s="2">
        <f>ROUND(IF($B435="Annuity",SUMIFS('Annuity Prices'!BL:BL,'Annuity Prices'!$B:$B,$D435,'Annuity Prices'!$E:$E,$G435),IF($B435="RAB Short",SUMIFS('RAB Prices Short'!BL:BL,'RAB Prices Short'!$B:$B,'All Prices combined'!$D435,'RAB Prices Short'!$E:$E,'All Prices combined'!$G435),IF($B435="RAB Long",SUMIFS('RAB Prices Long'!BL:BL,'RAB Prices Long'!$B:$B,'All Prices combined'!$D435,'RAB Prices Long'!$E:$E,'All Prices combined'!$G435)))),2)</f>
        <v>210.24</v>
      </c>
      <c r="BJ435" s="2">
        <f>ROUND(IF($B435="Annuity",SUMIFS('Annuity Prices'!BM:BM,'Annuity Prices'!$B:$B,$D435,'Annuity Prices'!$E:$E,$G435),IF($B435="RAB Short",SUMIFS('RAB Prices Short'!BM:BM,'RAB Prices Short'!$B:$B,'All Prices combined'!$D435,'RAB Prices Short'!$E:$E,'All Prices combined'!$G435),IF($B435="RAB Long",SUMIFS('RAB Prices Long'!BM:BM,'RAB Prices Long'!$B:$B,'All Prices combined'!$D435,'RAB Prices Long'!$E:$E,'All Prices combined'!$G435)))),2)</f>
        <v>216.01</v>
      </c>
      <c r="BK435" s="2">
        <f>ROUND(IF($B435="Annuity",SUMIFS('Annuity Prices'!BN:BN,'Annuity Prices'!$B:$B,$D435,'Annuity Prices'!$E:$E,$G435),IF($B435="RAB Short",SUMIFS('RAB Prices Short'!BN:BN,'RAB Prices Short'!$B:$B,'All Prices combined'!$D435,'RAB Prices Short'!$E:$E,'All Prices combined'!$G435),IF($B435="RAB Long",SUMIFS('RAB Prices Long'!BN:BN,'RAB Prices Long'!$B:$B,'All Prices combined'!$D435,'RAB Prices Long'!$E:$E,'All Prices combined'!$G435)))),2)</f>
        <v>221.41</v>
      </c>
      <c r="BL435" s="2">
        <f>ROUND(IF($B435="Annuity",SUMIFS('Annuity Prices'!BO:BO,'Annuity Prices'!$B:$B,$D435,'Annuity Prices'!$E:$E,$G435),IF($B435="RAB Short",SUMIFS('RAB Prices Short'!BO:BO,'RAB Prices Short'!$B:$B,'All Prices combined'!$D435,'RAB Prices Short'!$E:$E,'All Prices combined'!$G435),IF($B435="RAB Long",SUMIFS('RAB Prices Long'!BO:BO,'RAB Prices Long'!$B:$B,'All Prices combined'!$D435,'RAB Prices Long'!$E:$E,'All Prices combined'!$G435)))),2)</f>
        <v>226.95</v>
      </c>
      <c r="BM435" s="2">
        <f>ROUND(IF($B435="Annuity",SUMIFS('Annuity Prices'!BP:BP,'Annuity Prices'!$B:$B,$D435,'Annuity Prices'!$E:$E,$G435),IF($B435="RAB Short",SUMIFS('RAB Prices Short'!BP:BP,'RAB Prices Short'!$B:$B,'All Prices combined'!$D435,'RAB Prices Short'!$E:$E,'All Prices combined'!$G435),IF($B435="RAB Long",SUMIFS('RAB Prices Long'!BP:BP,'RAB Prices Long'!$B:$B,'All Prices combined'!$D435,'RAB Prices Long'!$E:$E,'All Prices combined'!$G435)))),2)</f>
        <v>232.62</v>
      </c>
      <c r="BN435" s="2">
        <f>ROUND(IF($B435="Annuity",SUMIFS('Annuity Prices'!BQ:BQ,'Annuity Prices'!$B:$B,$D435,'Annuity Prices'!$E:$E,$G435),IF($B435="RAB Short",SUMIFS('RAB Prices Short'!BQ:BQ,'RAB Prices Short'!$B:$B,'All Prices combined'!$D435,'RAB Prices Short'!$E:$E,'All Prices combined'!$G435),IF($B435="RAB Long",SUMIFS('RAB Prices Long'!BQ:BQ,'RAB Prices Long'!$B:$B,'All Prices combined'!$D435,'RAB Prices Long'!$E:$E,'All Prices combined'!$G435)))),2)</f>
        <v>237.07</v>
      </c>
      <c r="BO435" s="2">
        <f>ROUND(IF($B435="Annuity",SUMIFS('Annuity Prices'!BR:BR,'Annuity Prices'!$B:$B,$D435,'Annuity Prices'!$E:$E,$G435),IF($B435="RAB Short",SUMIFS('RAB Prices Short'!BR:BR,'RAB Prices Short'!$B:$B,'All Prices combined'!$D435,'RAB Prices Short'!$E:$E,'All Prices combined'!$G435),IF($B435="RAB Long",SUMIFS('RAB Prices Long'!BR:BR,'RAB Prices Long'!$B:$B,'All Prices combined'!$D435,'RAB Prices Long'!$E:$E,'All Prices combined'!$G435)))),2)</f>
        <v>243</v>
      </c>
      <c r="BP435" s="2">
        <f>ROUND(IF($B435="Annuity",SUMIFS('Annuity Prices'!BS:BS,'Annuity Prices'!$B:$B,$D435,'Annuity Prices'!$E:$E,$G435),IF($B435="RAB Short",SUMIFS('RAB Prices Short'!BS:BS,'RAB Prices Short'!$B:$B,'All Prices combined'!$D435,'RAB Prices Short'!$E:$E,'All Prices combined'!$G435),IF($B435="RAB Long",SUMIFS('RAB Prices Long'!BS:BS,'RAB Prices Long'!$B:$B,'All Prices combined'!$D435,'RAB Prices Long'!$E:$E,'All Prices combined'!$G435)))),2)</f>
        <v>249.07</v>
      </c>
      <c r="BQ435" s="2">
        <f>ROUND(IF($B435="Annuity",SUMIFS('Annuity Prices'!BT:BT,'Annuity Prices'!$B:$B,$D435,'Annuity Prices'!$E:$E,$G435),IF($B435="RAB Short",SUMIFS('RAB Prices Short'!BT:BT,'RAB Prices Short'!$B:$B,'All Prices combined'!$D435,'RAB Prices Short'!$E:$E,'All Prices combined'!$G435),IF($B435="RAB Long",SUMIFS('RAB Prices Long'!BT:BT,'RAB Prices Long'!$B:$B,'All Prices combined'!$D435,'RAB Prices Long'!$E:$E,'All Prices combined'!$G435)))),2)</f>
        <v>255.3</v>
      </c>
      <c r="BR435" s="2">
        <f>ROUND(IF($B435="Annuity",SUMIFS('Annuity Prices'!BU:BU,'Annuity Prices'!$B:$B,$D435,'Annuity Prices'!$E:$E,$G435),IF($B435="RAB Short",SUMIFS('RAB Prices Short'!BU:BU,'RAB Prices Short'!$B:$B,'All Prices combined'!$D435,'RAB Prices Short'!$E:$E,'All Prices combined'!$G435),IF($B435="RAB Long",SUMIFS('RAB Prices Long'!BU:BU,'RAB Prices Long'!$B:$B,'All Prices combined'!$D435,'RAB Prices Long'!$E:$E,'All Prices combined'!$G435)))),2)</f>
        <v>267.04000000000002</v>
      </c>
      <c r="BS435" s="2">
        <f>ROUND(IF($B435="Annuity",SUMIFS('Annuity Prices'!BV:BV,'Annuity Prices'!$B:$B,$D435,'Annuity Prices'!$E:$E,$G435),IF($B435="RAB Short",SUMIFS('RAB Prices Short'!BV:BV,'RAB Prices Short'!$B:$B,'All Prices combined'!$D435,'RAB Prices Short'!$E:$E,'All Prices combined'!$G435),IF($B435="RAB Long",SUMIFS('RAB Prices Long'!BV:BV,'RAB Prices Long'!$B:$B,'All Prices combined'!$D435,'RAB Prices Long'!$E:$E,'All Prices combined'!$G435)))),2)</f>
        <v>273.70999999999998</v>
      </c>
      <c r="BT435" s="2">
        <f>ROUND(IF($B435="Annuity",SUMIFS('Annuity Prices'!BW:BW,'Annuity Prices'!$B:$B,$D435,'Annuity Prices'!$E:$E,$G435),IF($B435="RAB Short",SUMIFS('RAB Prices Short'!BW:BW,'RAB Prices Short'!$B:$B,'All Prices combined'!$D435,'RAB Prices Short'!$E:$E,'All Prices combined'!$G435),IF($B435="RAB Long",SUMIFS('RAB Prices Long'!BW:BW,'RAB Prices Long'!$B:$B,'All Prices combined'!$D435,'RAB Prices Long'!$E:$E,'All Prices combined'!$G435)))),2)</f>
        <v>280.56</v>
      </c>
      <c r="BU435" s="2">
        <f>ROUND(IF($B435="Annuity",SUMIFS('Annuity Prices'!BX:BX,'Annuity Prices'!$B:$B,$D435,'Annuity Prices'!$E:$E,$G435),IF($B435="RAB Short",SUMIFS('RAB Prices Short'!BX:BX,'RAB Prices Short'!$B:$B,'All Prices combined'!$D435,'RAB Prices Short'!$E:$E,'All Prices combined'!$G435),IF($B435="RAB Long",SUMIFS('RAB Prices Long'!BX:BX,'RAB Prices Long'!$B:$B,'All Prices combined'!$D435,'RAB Prices Long'!$E:$E,'All Prices combined'!$G435)))),2)</f>
        <v>287.57</v>
      </c>
    </row>
    <row r="436" spans="2:73" x14ac:dyDescent="0.25">
      <c r="B436" t="s">
        <v>45</v>
      </c>
      <c r="C436">
        <v>10</v>
      </c>
      <c r="D436" t="s">
        <v>157</v>
      </c>
      <c r="E436" t="s">
        <v>154</v>
      </c>
      <c r="F436">
        <v>10</v>
      </c>
      <c r="G436" t="s">
        <v>40</v>
      </c>
      <c r="I436" s="2">
        <f>ROUND(IF($B436="Annuity",SUMIFS('Annuity Prices'!L:L,'Annuity Prices'!$B:$B,$D436,'Annuity Prices'!$E:$E,$G436),IF($B436="RAB Short",SUMIFS('RAB Prices Short'!L:L,'RAB Prices Short'!$B:$B,'All Prices combined'!$D436,'RAB Prices Short'!$E:$E,'All Prices combined'!$G436),IF($B436="RAB Long",SUMIFS('RAB Prices Long'!L:L,'RAB Prices Long'!$B:$B,'All Prices combined'!$D436,'RAB Prices Long'!$E:$E,'All Prices combined'!$G436)))),2)</f>
        <v>0</v>
      </c>
      <c r="J436" s="2">
        <f>ROUND(IF($B436="Annuity",SUMIFS('Annuity Prices'!M:M,'Annuity Prices'!$B:$B,$D436,'Annuity Prices'!$E:$E,$G436),IF($B436="RAB Short",SUMIFS('RAB Prices Short'!M:M,'RAB Prices Short'!$B:$B,'All Prices combined'!$D436,'RAB Prices Short'!$E:$E,'All Prices combined'!$G436),IF($B436="RAB Long",SUMIFS('RAB Prices Long'!M:M,'RAB Prices Long'!$B:$B,'All Prices combined'!$D436,'RAB Prices Long'!$E:$E,'All Prices combined'!$G436)))),2)</f>
        <v>0</v>
      </c>
      <c r="K436" s="2">
        <f>ROUND(IF($B436="Annuity",SUMIFS('Annuity Prices'!N:N,'Annuity Prices'!$B:$B,$D436,'Annuity Prices'!$E:$E,$G436),IF($B436="RAB Short",SUMIFS('RAB Prices Short'!N:N,'RAB Prices Short'!$B:$B,'All Prices combined'!$D436,'RAB Prices Short'!$E:$E,'All Prices combined'!$G436),IF($B436="RAB Long",SUMIFS('RAB Prices Long'!N:N,'RAB Prices Long'!$B:$B,'All Prices combined'!$D436,'RAB Prices Long'!$E:$E,'All Prices combined'!$G436)))),2)</f>
        <v>5.89</v>
      </c>
      <c r="L436" s="2">
        <f>ROUND(IF($B436="Annuity",SUMIFS('Annuity Prices'!O:O,'Annuity Prices'!$B:$B,$D436,'Annuity Prices'!$E:$E,$G436),IF($B436="RAB Short",SUMIFS('RAB Prices Short'!O:O,'RAB Prices Short'!$B:$B,'All Prices combined'!$D436,'RAB Prices Short'!$E:$E,'All Prices combined'!$G436),IF($B436="RAB Long",SUMIFS('RAB Prices Long'!O:O,'RAB Prices Long'!$B:$B,'All Prices combined'!$D436,'RAB Prices Long'!$E:$E,'All Prices combined'!$G436)))),2)</f>
        <v>6.06</v>
      </c>
      <c r="M436" s="2">
        <f>ROUND(IF($B436="Annuity",SUMIFS('Annuity Prices'!P:P,'Annuity Prices'!$B:$B,$D436,'Annuity Prices'!$E:$E,$G436),IF($B436="RAB Short",SUMIFS('RAB Prices Short'!P:P,'RAB Prices Short'!$B:$B,'All Prices combined'!$D436,'RAB Prices Short'!$E:$E,'All Prices combined'!$G436),IF($B436="RAB Long",SUMIFS('RAB Prices Long'!P:P,'RAB Prices Long'!$B:$B,'All Prices combined'!$D436,'RAB Prices Long'!$E:$E,'All Prices combined'!$G436)))),2)</f>
        <v>6.19</v>
      </c>
      <c r="N436" s="2">
        <f>ROUND(IF($B436="Annuity",SUMIFS('Annuity Prices'!Q:Q,'Annuity Prices'!$B:$B,$D436,'Annuity Prices'!$E:$E,$G436),IF($B436="RAB Short",SUMIFS('RAB Prices Short'!Q:Q,'RAB Prices Short'!$B:$B,'All Prices combined'!$D436,'RAB Prices Short'!$E:$E,'All Prices combined'!$G436),IF($B436="RAB Long",SUMIFS('RAB Prices Long'!Q:Q,'RAB Prices Long'!$B:$B,'All Prices combined'!$D436,'RAB Prices Long'!$E:$E,'All Prices combined'!$G436)))),2)</f>
        <v>6.35</v>
      </c>
      <c r="O436" s="2">
        <f>ROUND(IF($B436="Annuity",SUMIFS('Annuity Prices'!R:R,'Annuity Prices'!$B:$B,$D436,'Annuity Prices'!$E:$E,$G436),IF($B436="RAB Short",SUMIFS('RAB Prices Short'!R:R,'RAB Prices Short'!$B:$B,'All Prices combined'!$D436,'RAB Prices Short'!$E:$E,'All Prices combined'!$G436),IF($B436="RAB Long",SUMIFS('RAB Prices Long'!R:R,'RAB Prices Long'!$B:$B,'All Prices combined'!$D436,'RAB Prices Long'!$E:$E,'All Prices combined'!$G436)))),2)</f>
        <v>6.5</v>
      </c>
      <c r="P436" s="2">
        <f>ROUND(IF($B436="Annuity",SUMIFS('Annuity Prices'!S:S,'Annuity Prices'!$B:$B,$D436,'Annuity Prices'!$E:$E,$G436),IF($B436="RAB Short",SUMIFS('RAB Prices Short'!S:S,'RAB Prices Short'!$B:$B,'All Prices combined'!$D436,'RAB Prices Short'!$E:$E,'All Prices combined'!$G436),IF($B436="RAB Long",SUMIFS('RAB Prices Long'!S:S,'RAB Prices Long'!$B:$B,'All Prices combined'!$D436,'RAB Prices Long'!$E:$E,'All Prices combined'!$G436)))),2)</f>
        <v>6.67</v>
      </c>
      <c r="Q436" s="2">
        <f>ROUND(IF($B436="Annuity",SUMIFS('Annuity Prices'!T:T,'Annuity Prices'!$B:$B,$D436,'Annuity Prices'!$E:$E,$G436),IF($B436="RAB Short",SUMIFS('RAB Prices Short'!T:T,'RAB Prices Short'!$B:$B,'All Prices combined'!$D436,'RAB Prices Short'!$E:$E,'All Prices combined'!$G436),IF($B436="RAB Long",SUMIFS('RAB Prices Long'!T:T,'RAB Prices Long'!$B:$B,'All Prices combined'!$D436,'RAB Prices Long'!$E:$E,'All Prices combined'!$G436)))),2)</f>
        <v>6.8</v>
      </c>
      <c r="R436" s="2">
        <f>ROUND(IF($B436="Annuity",SUMIFS('Annuity Prices'!U:U,'Annuity Prices'!$B:$B,$D436,'Annuity Prices'!$E:$E,$G436),IF($B436="RAB Short",SUMIFS('RAB Prices Short'!U:U,'RAB Prices Short'!$B:$B,'All Prices combined'!$D436,'RAB Prices Short'!$E:$E,'All Prices combined'!$G436),IF($B436="RAB Long",SUMIFS('RAB Prices Long'!U:U,'RAB Prices Long'!$B:$B,'All Prices combined'!$D436,'RAB Prices Long'!$E:$E,'All Prices combined'!$G436)))),2)</f>
        <v>6.97</v>
      </c>
      <c r="S436" s="2">
        <f>ROUND(IF($B436="Annuity",SUMIFS('Annuity Prices'!V:V,'Annuity Prices'!$B:$B,$D436,'Annuity Prices'!$E:$E,$G436),IF($B436="RAB Short",SUMIFS('RAB Prices Short'!V:V,'RAB Prices Short'!$B:$B,'All Prices combined'!$D436,'RAB Prices Short'!$E:$E,'All Prices combined'!$G436),IF($B436="RAB Long",SUMIFS('RAB Prices Long'!V:V,'RAB Prices Long'!$B:$B,'All Prices combined'!$D436,'RAB Prices Long'!$E:$E,'All Prices combined'!$G436)))),2)</f>
        <v>7.15</v>
      </c>
      <c r="T436" s="2">
        <f>ROUND(IF($B436="Annuity",SUMIFS('Annuity Prices'!W:W,'Annuity Prices'!$B:$B,$D436,'Annuity Prices'!$E:$E,$G436),IF($B436="RAB Short",SUMIFS('RAB Prices Short'!W:W,'RAB Prices Short'!$B:$B,'All Prices combined'!$D436,'RAB Prices Short'!$E:$E,'All Prices combined'!$G436),IF($B436="RAB Long",SUMIFS('RAB Prices Long'!W:W,'RAB Prices Long'!$B:$B,'All Prices combined'!$D436,'RAB Prices Long'!$E:$E,'All Prices combined'!$G436)))),2)</f>
        <v>7.32</v>
      </c>
      <c r="U436" s="2">
        <f>ROUND(IF($B436="Annuity",SUMIFS('Annuity Prices'!X:X,'Annuity Prices'!$B:$B,$D436,'Annuity Prices'!$E:$E,$G436),IF($B436="RAB Short",SUMIFS('RAB Prices Short'!X:X,'RAB Prices Short'!$B:$B,'All Prices combined'!$D436,'RAB Prices Short'!$E:$E,'All Prices combined'!$G436),IF($B436="RAB Long",SUMIFS('RAB Prices Long'!X:X,'RAB Prices Long'!$B:$B,'All Prices combined'!$D436,'RAB Prices Long'!$E:$E,'All Prices combined'!$G436)))),2)</f>
        <v>7.47</v>
      </c>
      <c r="V436" s="2">
        <f>ROUND(IF($B436="Annuity",SUMIFS('Annuity Prices'!Y:Y,'Annuity Prices'!$B:$B,$D436,'Annuity Prices'!$E:$E,$G436),IF($B436="RAB Short",SUMIFS('RAB Prices Short'!Y:Y,'RAB Prices Short'!$B:$B,'All Prices combined'!$D436,'RAB Prices Short'!$E:$E,'All Prices combined'!$G436),IF($B436="RAB Long",SUMIFS('RAB Prices Long'!Y:Y,'RAB Prices Long'!$B:$B,'All Prices combined'!$D436,'RAB Prices Long'!$E:$E,'All Prices combined'!$G436)))),2)</f>
        <v>7.66</v>
      </c>
      <c r="W436" s="2">
        <f>ROUND(IF($B436="Annuity",SUMIFS('Annuity Prices'!Z:Z,'Annuity Prices'!$B:$B,$D436,'Annuity Prices'!$E:$E,$G436),IF($B436="RAB Short",SUMIFS('RAB Prices Short'!Z:Z,'RAB Prices Short'!$B:$B,'All Prices combined'!$D436,'RAB Prices Short'!$E:$E,'All Prices combined'!$G436),IF($B436="RAB Long",SUMIFS('RAB Prices Long'!Z:Z,'RAB Prices Long'!$B:$B,'All Prices combined'!$D436,'RAB Prices Long'!$E:$E,'All Prices combined'!$G436)))),2)</f>
        <v>7.85</v>
      </c>
      <c r="X436" s="2">
        <f>ROUND(IF($B436="Annuity",SUMIFS('Annuity Prices'!AA:AA,'Annuity Prices'!$B:$B,$D436,'Annuity Prices'!$E:$E,$G436),IF($B436="RAB Short",SUMIFS('RAB Prices Short'!AA:AA,'RAB Prices Short'!$B:$B,'All Prices combined'!$D436,'RAB Prices Short'!$E:$E,'All Prices combined'!$G436),IF($B436="RAB Long",SUMIFS('RAB Prices Long'!AA:AA,'RAB Prices Long'!$B:$B,'All Prices combined'!$D436,'RAB Prices Long'!$E:$E,'All Prices combined'!$G436)))),2)</f>
        <v>8.0500000000000007</v>
      </c>
      <c r="Y436" s="2">
        <f>ROUND(IF($B436="Annuity",SUMIFS('Annuity Prices'!AB:AB,'Annuity Prices'!$B:$B,$D436,'Annuity Prices'!$E:$E,$G436),IF($B436="RAB Short",SUMIFS('RAB Prices Short'!AB:AB,'RAB Prices Short'!$B:$B,'All Prices combined'!$D436,'RAB Prices Short'!$E:$E,'All Prices combined'!$G436),IF($B436="RAB Long",SUMIFS('RAB Prices Long'!AB:AB,'RAB Prices Long'!$B:$B,'All Prices combined'!$D436,'RAB Prices Long'!$E:$E,'All Prices combined'!$G436)))),2)</f>
        <v>8.2100000000000009</v>
      </c>
      <c r="Z436" s="2">
        <f>ROUND(IF($B436="Annuity",SUMIFS('Annuity Prices'!AC:AC,'Annuity Prices'!$B:$B,$D436,'Annuity Prices'!$E:$E,$G436),IF($B436="RAB Short",SUMIFS('RAB Prices Short'!AC:AC,'RAB Prices Short'!$B:$B,'All Prices combined'!$D436,'RAB Prices Short'!$E:$E,'All Prices combined'!$G436),IF($B436="RAB Long",SUMIFS('RAB Prices Long'!AC:AC,'RAB Prices Long'!$B:$B,'All Prices combined'!$D436,'RAB Prices Long'!$E:$E,'All Prices combined'!$G436)))),2)</f>
        <v>8.41</v>
      </c>
      <c r="AA436" s="2">
        <f>ROUND(IF($B436="Annuity",SUMIFS('Annuity Prices'!AD:AD,'Annuity Prices'!$B:$B,$D436,'Annuity Prices'!$E:$E,$G436),IF($B436="RAB Short",SUMIFS('RAB Prices Short'!AD:AD,'RAB Prices Short'!$B:$B,'All Prices combined'!$D436,'RAB Prices Short'!$E:$E,'All Prices combined'!$G436),IF($B436="RAB Long",SUMIFS('RAB Prices Long'!AD:AD,'RAB Prices Long'!$B:$B,'All Prices combined'!$D436,'RAB Prices Long'!$E:$E,'All Prices combined'!$G436)))),2)</f>
        <v>8.6199999999999992</v>
      </c>
      <c r="AB436" s="2">
        <f>ROUND(IF($B436="Annuity",SUMIFS('Annuity Prices'!AE:AE,'Annuity Prices'!$B:$B,$D436,'Annuity Prices'!$E:$E,$G436),IF($B436="RAB Short",SUMIFS('RAB Prices Short'!AE:AE,'RAB Prices Short'!$B:$B,'All Prices combined'!$D436,'RAB Prices Short'!$E:$E,'All Prices combined'!$G436),IF($B436="RAB Long",SUMIFS('RAB Prices Long'!AE:AE,'RAB Prices Long'!$B:$B,'All Prices combined'!$D436,'RAB Prices Long'!$E:$E,'All Prices combined'!$G436)))),2)</f>
        <v>8.84</v>
      </c>
      <c r="AC436" s="2">
        <f>ROUND(IF($B436="Annuity",SUMIFS('Annuity Prices'!AF:AF,'Annuity Prices'!$B:$B,$D436,'Annuity Prices'!$E:$E,$G436),IF($B436="RAB Short",SUMIFS('RAB Prices Short'!AF:AF,'RAB Prices Short'!$B:$B,'All Prices combined'!$D436,'RAB Prices Short'!$E:$E,'All Prices combined'!$G436),IF($B436="RAB Long",SUMIFS('RAB Prices Long'!AF:AF,'RAB Prices Long'!$B:$B,'All Prices combined'!$D436,'RAB Prices Long'!$E:$E,'All Prices combined'!$G436)))),2)</f>
        <v>9.01</v>
      </c>
      <c r="AD436" s="2">
        <f>ROUND(IF($B436="Annuity",SUMIFS('Annuity Prices'!AG:AG,'Annuity Prices'!$B:$B,$D436,'Annuity Prices'!$E:$E,$G436),IF($B436="RAB Short",SUMIFS('RAB Prices Short'!AG:AG,'RAB Prices Short'!$B:$B,'All Prices combined'!$D436,'RAB Prices Short'!$E:$E,'All Prices combined'!$G436),IF($B436="RAB Long",SUMIFS('RAB Prices Long'!AG:AG,'RAB Prices Long'!$B:$B,'All Prices combined'!$D436,'RAB Prices Long'!$E:$E,'All Prices combined'!$G436)))),2)</f>
        <v>9.24</v>
      </c>
      <c r="AE436" s="2">
        <f>ROUND(IF($B436="Annuity",SUMIFS('Annuity Prices'!AH:AH,'Annuity Prices'!$B:$B,$D436,'Annuity Prices'!$E:$E,$G436),IF($B436="RAB Short",SUMIFS('RAB Prices Short'!AH:AH,'RAB Prices Short'!$B:$B,'All Prices combined'!$D436,'RAB Prices Short'!$E:$E,'All Prices combined'!$G436),IF($B436="RAB Long",SUMIFS('RAB Prices Long'!AH:AH,'RAB Prices Long'!$B:$B,'All Prices combined'!$D436,'RAB Prices Long'!$E:$E,'All Prices combined'!$G436)))),2)</f>
        <v>9.4700000000000006</v>
      </c>
      <c r="AF436" s="2">
        <f>ROUND(IF($B436="Annuity",SUMIFS('Annuity Prices'!AI:AI,'Annuity Prices'!$B:$B,$D436,'Annuity Prices'!$E:$E,$G436),IF($B436="RAB Short",SUMIFS('RAB Prices Short'!AI:AI,'RAB Prices Short'!$B:$B,'All Prices combined'!$D436,'RAB Prices Short'!$E:$E,'All Prices combined'!$G436),IF($B436="RAB Long",SUMIFS('RAB Prices Long'!AI:AI,'RAB Prices Long'!$B:$B,'All Prices combined'!$D436,'RAB Prices Long'!$E:$E,'All Prices combined'!$G436)))),2)</f>
        <v>9.7100000000000009</v>
      </c>
      <c r="AG436" s="2">
        <f>ROUND(IF($B436="Annuity",SUMIFS('Annuity Prices'!AJ:AJ,'Annuity Prices'!$B:$B,$D436,'Annuity Prices'!$E:$E,$G436),IF($B436="RAB Short",SUMIFS('RAB Prices Short'!AJ:AJ,'RAB Prices Short'!$B:$B,'All Prices combined'!$D436,'RAB Prices Short'!$E:$E,'All Prices combined'!$G436),IF($B436="RAB Long",SUMIFS('RAB Prices Long'!AJ:AJ,'RAB Prices Long'!$B:$B,'All Prices combined'!$D436,'RAB Prices Long'!$E:$E,'All Prices combined'!$G436)))),2)</f>
        <v>9.9</v>
      </c>
      <c r="AH436" s="2">
        <f>ROUND(IF($B436="Annuity",SUMIFS('Annuity Prices'!AK:AK,'Annuity Prices'!$B:$B,$D436,'Annuity Prices'!$E:$E,$G436),IF($B436="RAB Short",SUMIFS('RAB Prices Short'!AK:AK,'RAB Prices Short'!$B:$B,'All Prices combined'!$D436,'RAB Prices Short'!$E:$E,'All Prices combined'!$G436),IF($B436="RAB Long",SUMIFS('RAB Prices Long'!AK:AK,'RAB Prices Long'!$B:$B,'All Prices combined'!$D436,'RAB Prices Long'!$E:$E,'All Prices combined'!$G436)))),2)</f>
        <v>10.15</v>
      </c>
      <c r="AI436" s="2">
        <f>ROUND(IF($B436="Annuity",SUMIFS('Annuity Prices'!AL:AL,'Annuity Prices'!$B:$B,$D436,'Annuity Prices'!$E:$E,$G436),IF($B436="RAB Short",SUMIFS('RAB Prices Short'!AL:AL,'RAB Prices Short'!$B:$B,'All Prices combined'!$D436,'RAB Prices Short'!$E:$E,'All Prices combined'!$G436),IF($B436="RAB Long",SUMIFS('RAB Prices Long'!AL:AL,'RAB Prices Long'!$B:$B,'All Prices combined'!$D436,'RAB Prices Long'!$E:$E,'All Prices combined'!$G436)))),2)</f>
        <v>10.4</v>
      </c>
      <c r="AJ436" s="2">
        <f>ROUND(IF($B436="Annuity",SUMIFS('Annuity Prices'!AM:AM,'Annuity Prices'!$B:$B,$D436,'Annuity Prices'!$E:$E,$G436),IF($B436="RAB Short",SUMIFS('RAB Prices Short'!AM:AM,'RAB Prices Short'!$B:$B,'All Prices combined'!$D436,'RAB Prices Short'!$E:$E,'All Prices combined'!$G436),IF($B436="RAB Long",SUMIFS('RAB Prices Long'!AM:AM,'RAB Prices Long'!$B:$B,'All Prices combined'!$D436,'RAB Prices Long'!$E:$E,'All Prices combined'!$G436)))),2)</f>
        <v>10.66</v>
      </c>
      <c r="AK436" s="2">
        <f>ROUND(IF($B436="Annuity",SUMIFS('Annuity Prices'!AN:AN,'Annuity Prices'!$B:$B,$D436,'Annuity Prices'!$E:$E,$G436),IF($B436="RAB Short",SUMIFS('RAB Prices Short'!AN:AN,'RAB Prices Short'!$B:$B,'All Prices combined'!$D436,'RAB Prices Short'!$E:$E,'All Prices combined'!$G436),IF($B436="RAB Long",SUMIFS('RAB Prices Long'!AN:AN,'RAB Prices Long'!$B:$B,'All Prices combined'!$D436,'RAB Prices Long'!$E:$E,'All Prices combined'!$G436)))),2)</f>
        <v>10.88</v>
      </c>
      <c r="AL436" s="2">
        <f>ROUND(IF($B436="Annuity",SUMIFS('Annuity Prices'!AO:AO,'Annuity Prices'!$B:$B,$D436,'Annuity Prices'!$E:$E,$G436),IF($B436="RAB Short",SUMIFS('RAB Prices Short'!AO:AO,'RAB Prices Short'!$B:$B,'All Prices combined'!$D436,'RAB Prices Short'!$E:$E,'All Prices combined'!$G436),IF($B436="RAB Long",SUMIFS('RAB Prices Long'!AO:AO,'RAB Prices Long'!$B:$B,'All Prices combined'!$D436,'RAB Prices Long'!$E:$E,'All Prices combined'!$G436)))),2)</f>
        <v>11.15</v>
      </c>
      <c r="AM436" s="2">
        <f>ROUND(IF($B436="Annuity",SUMIFS('Annuity Prices'!AP:AP,'Annuity Prices'!$B:$B,$D436,'Annuity Prices'!$E:$E,$G436),IF($B436="RAB Short",SUMIFS('RAB Prices Short'!AP:AP,'RAB Prices Short'!$B:$B,'All Prices combined'!$D436,'RAB Prices Short'!$E:$E,'All Prices combined'!$G436),IF($B436="RAB Long",SUMIFS('RAB Prices Long'!AP:AP,'RAB Prices Long'!$B:$B,'All Prices combined'!$D436,'RAB Prices Long'!$E:$E,'All Prices combined'!$G436)))),2)</f>
        <v>11.43</v>
      </c>
      <c r="AN436" s="2">
        <f>ROUND(IF($B436="Annuity",SUMIFS('Annuity Prices'!AQ:AQ,'Annuity Prices'!$B:$B,$D436,'Annuity Prices'!$E:$E,$G436),IF($B436="RAB Short",SUMIFS('RAB Prices Short'!AQ:AQ,'RAB Prices Short'!$B:$B,'All Prices combined'!$D436,'RAB Prices Short'!$E:$E,'All Prices combined'!$G436),IF($B436="RAB Long",SUMIFS('RAB Prices Long'!AQ:AQ,'RAB Prices Long'!$B:$B,'All Prices combined'!$D436,'RAB Prices Long'!$E:$E,'All Prices combined'!$G436)))),2)</f>
        <v>11.71</v>
      </c>
      <c r="AO436" s="2">
        <f>ROUND(IF($B436="Annuity",SUMIFS('Annuity Prices'!AR:AR,'Annuity Prices'!$B:$B,$D436,'Annuity Prices'!$E:$E,$G436),IF($B436="RAB Short",SUMIFS('RAB Prices Short'!AR:AR,'RAB Prices Short'!$B:$B,'All Prices combined'!$D436,'RAB Prices Short'!$E:$E,'All Prices combined'!$G436),IF($B436="RAB Long",SUMIFS('RAB Prices Long'!AR:AR,'RAB Prices Long'!$B:$B,'All Prices combined'!$D436,'RAB Prices Long'!$E:$E,'All Prices combined'!$G436)))),2)</f>
        <v>0</v>
      </c>
      <c r="AP436" s="2">
        <f>ROUND(IF($B436="Annuity",SUMIFS('Annuity Prices'!AS:AS,'Annuity Prices'!$B:$B,$D436,'Annuity Prices'!$E:$E,$G436),IF($B436="RAB Short",SUMIFS('RAB Prices Short'!AS:AS,'RAB Prices Short'!$B:$B,'All Prices combined'!$D436,'RAB Prices Short'!$E:$E,'All Prices combined'!$G436),IF($B436="RAB Long",SUMIFS('RAB Prices Long'!AS:AS,'RAB Prices Long'!$B:$B,'All Prices combined'!$D436,'RAB Prices Long'!$E:$E,'All Prices combined'!$G436)))),2)</f>
        <v>0</v>
      </c>
      <c r="AQ436" s="2">
        <f>ROUND(IF($B436="Annuity",SUMIFS('Annuity Prices'!AT:AT,'Annuity Prices'!$B:$B,$D436,'Annuity Prices'!$E:$E,$G436),IF($B436="RAB Short",SUMIFS('RAB Prices Short'!AT:AT,'RAB Prices Short'!$B:$B,'All Prices combined'!$D436,'RAB Prices Short'!$E:$E,'All Prices combined'!$G436),IF($B436="RAB Long",SUMIFS('RAB Prices Long'!AT:AT,'RAB Prices Long'!$B:$B,'All Prices combined'!$D436,'RAB Prices Long'!$E:$E,'All Prices combined'!$G436)))),2)</f>
        <v>5.75</v>
      </c>
      <c r="AR436" s="2">
        <f>ROUND(IF($B436="Annuity",SUMIFS('Annuity Prices'!AU:AU,'Annuity Prices'!$B:$B,$D436,'Annuity Prices'!$E:$E,$G436),IF($B436="RAB Short",SUMIFS('RAB Prices Short'!AU:AU,'RAB Prices Short'!$B:$B,'All Prices combined'!$D436,'RAB Prices Short'!$E:$E,'All Prices combined'!$G436),IF($B436="RAB Long",SUMIFS('RAB Prices Long'!AU:AU,'RAB Prices Long'!$B:$B,'All Prices combined'!$D436,'RAB Prices Long'!$E:$E,'All Prices combined'!$G436)))),2)</f>
        <v>5.89</v>
      </c>
      <c r="AS436" s="2">
        <f>ROUND(IF($B436="Annuity",SUMIFS('Annuity Prices'!AV:AV,'Annuity Prices'!$B:$B,$D436,'Annuity Prices'!$E:$E,$G436),IF($B436="RAB Short",SUMIFS('RAB Prices Short'!AV:AV,'RAB Prices Short'!$B:$B,'All Prices combined'!$D436,'RAB Prices Short'!$E:$E,'All Prices combined'!$G436),IF($B436="RAB Long",SUMIFS('RAB Prices Long'!AV:AV,'RAB Prices Long'!$B:$B,'All Prices combined'!$D436,'RAB Prices Long'!$E:$E,'All Prices combined'!$G436)))),2)</f>
        <v>6.06</v>
      </c>
      <c r="AT436" s="2">
        <f>ROUND(IF($B436="Annuity",SUMIFS('Annuity Prices'!AW:AW,'Annuity Prices'!$B:$B,$D436,'Annuity Prices'!$E:$E,$G436),IF($B436="RAB Short",SUMIFS('RAB Prices Short'!AW:AW,'RAB Prices Short'!$B:$B,'All Prices combined'!$D436,'RAB Prices Short'!$E:$E,'All Prices combined'!$G436),IF($B436="RAB Long",SUMIFS('RAB Prices Long'!AW:AW,'RAB Prices Long'!$B:$B,'All Prices combined'!$D436,'RAB Prices Long'!$E:$E,'All Prices combined'!$G436)))),2)</f>
        <v>6.23</v>
      </c>
      <c r="AU436" s="2">
        <f>ROUND(IF($B436="Annuity",SUMIFS('Annuity Prices'!AX:AX,'Annuity Prices'!$B:$B,$D436,'Annuity Prices'!$E:$E,$G436),IF($B436="RAB Short",SUMIFS('RAB Prices Short'!AX:AX,'RAB Prices Short'!$B:$B,'All Prices combined'!$D436,'RAB Prices Short'!$E:$E,'All Prices combined'!$G436),IF($B436="RAB Long",SUMIFS('RAB Prices Long'!AX:AX,'RAB Prices Long'!$B:$B,'All Prices combined'!$D436,'RAB Prices Long'!$E:$E,'All Prices combined'!$G436)))),2)</f>
        <v>6.41</v>
      </c>
      <c r="AV436" s="2">
        <f>ROUND(IF($B436="Annuity",SUMIFS('Annuity Prices'!AY:AY,'Annuity Prices'!$B:$B,$D436,'Annuity Prices'!$E:$E,$G436),IF($B436="RAB Short",SUMIFS('RAB Prices Short'!AY:AY,'RAB Prices Short'!$B:$B,'All Prices combined'!$D436,'RAB Prices Short'!$E:$E,'All Prices combined'!$G436),IF($B436="RAB Long",SUMIFS('RAB Prices Long'!AY:AY,'RAB Prices Long'!$B:$B,'All Prices combined'!$D436,'RAB Prices Long'!$E:$E,'All Prices combined'!$G436)))),2)</f>
        <v>6.59</v>
      </c>
      <c r="AW436" s="2">
        <f>ROUND(IF($B436="Annuity",SUMIFS('Annuity Prices'!AZ:AZ,'Annuity Prices'!$B:$B,$D436,'Annuity Prices'!$E:$E,$G436),IF($B436="RAB Short",SUMIFS('RAB Prices Short'!AZ:AZ,'RAB Prices Short'!$B:$B,'All Prices combined'!$D436,'RAB Prices Short'!$E:$E,'All Prices combined'!$G436),IF($B436="RAB Long",SUMIFS('RAB Prices Long'!AZ:AZ,'RAB Prices Long'!$B:$B,'All Prices combined'!$D436,'RAB Prices Long'!$E:$E,'All Prices combined'!$G436)))),2)</f>
        <v>6.78</v>
      </c>
      <c r="AX436" s="2">
        <f>ROUND(IF($B436="Annuity",SUMIFS('Annuity Prices'!BA:BA,'Annuity Prices'!$B:$B,$D436,'Annuity Prices'!$E:$E,$G436),IF($B436="RAB Short",SUMIFS('RAB Prices Short'!BA:BA,'RAB Prices Short'!$B:$B,'All Prices combined'!$D436,'RAB Prices Short'!$E:$E,'All Prices combined'!$G436),IF($B436="RAB Long",SUMIFS('RAB Prices Long'!BA:BA,'RAB Prices Long'!$B:$B,'All Prices combined'!$D436,'RAB Prices Long'!$E:$E,'All Prices combined'!$G436)))),2)</f>
        <v>6.97</v>
      </c>
      <c r="AY436" s="2">
        <f>ROUND(IF($B436="Annuity",SUMIFS('Annuity Prices'!BB:BB,'Annuity Prices'!$B:$B,$D436,'Annuity Prices'!$E:$E,$G436),IF($B436="RAB Short",SUMIFS('RAB Prices Short'!BB:BB,'RAB Prices Short'!$B:$B,'All Prices combined'!$D436,'RAB Prices Short'!$E:$E,'All Prices combined'!$G436),IF($B436="RAB Long",SUMIFS('RAB Prices Long'!BB:BB,'RAB Prices Long'!$B:$B,'All Prices combined'!$D436,'RAB Prices Long'!$E:$E,'All Prices combined'!$G436)))),2)</f>
        <v>7.17</v>
      </c>
      <c r="AZ436" s="2">
        <f>ROUND(IF($B436="Annuity",SUMIFS('Annuity Prices'!BC:BC,'Annuity Prices'!$B:$B,$D436,'Annuity Prices'!$E:$E,$G436),IF($B436="RAB Short",SUMIFS('RAB Prices Short'!BC:BC,'RAB Prices Short'!$B:$B,'All Prices combined'!$D436,'RAB Prices Short'!$E:$E,'All Prices combined'!$G436),IF($B436="RAB Long",SUMIFS('RAB Prices Long'!BC:BC,'RAB Prices Long'!$B:$B,'All Prices combined'!$D436,'RAB Prices Long'!$E:$E,'All Prices combined'!$G436)))),2)</f>
        <v>7.15</v>
      </c>
      <c r="BA436" s="2">
        <f>ROUND(IF($B436="Annuity",SUMIFS('Annuity Prices'!BD:BD,'Annuity Prices'!$B:$B,$D436,'Annuity Prices'!$E:$E,$G436),IF($B436="RAB Short",SUMIFS('RAB Prices Short'!BD:BD,'RAB Prices Short'!$B:$B,'All Prices combined'!$D436,'RAB Prices Short'!$E:$E,'All Prices combined'!$G436),IF($B436="RAB Long",SUMIFS('RAB Prices Long'!BD:BD,'RAB Prices Long'!$B:$B,'All Prices combined'!$D436,'RAB Prices Long'!$E:$E,'All Prices combined'!$G436)))),2)</f>
        <v>7.32</v>
      </c>
      <c r="BB436" s="2">
        <f>ROUND(IF($B436="Annuity",SUMIFS('Annuity Prices'!BE:BE,'Annuity Prices'!$B:$B,$D436,'Annuity Prices'!$E:$E,$G436),IF($B436="RAB Short",SUMIFS('RAB Prices Short'!BE:BE,'RAB Prices Short'!$B:$B,'All Prices combined'!$D436,'RAB Prices Short'!$E:$E,'All Prices combined'!$G436),IF($B436="RAB Long",SUMIFS('RAB Prices Long'!BE:BE,'RAB Prices Long'!$B:$B,'All Prices combined'!$D436,'RAB Prices Long'!$E:$E,'All Prices combined'!$G436)))),2)</f>
        <v>7.53</v>
      </c>
      <c r="BC436" s="2">
        <f>ROUND(IF($B436="Annuity",SUMIFS('Annuity Prices'!BF:BF,'Annuity Prices'!$B:$B,$D436,'Annuity Prices'!$E:$E,$G436),IF($B436="RAB Short",SUMIFS('RAB Prices Short'!BF:BF,'RAB Prices Short'!$B:$B,'All Prices combined'!$D436,'RAB Prices Short'!$E:$E,'All Prices combined'!$G436),IF($B436="RAB Long",SUMIFS('RAB Prices Long'!BF:BF,'RAB Prices Long'!$B:$B,'All Prices combined'!$D436,'RAB Prices Long'!$E:$E,'All Prices combined'!$G436)))),2)</f>
        <v>7.75</v>
      </c>
      <c r="BD436" s="2">
        <f>ROUND(IF($B436="Annuity",SUMIFS('Annuity Prices'!BG:BG,'Annuity Prices'!$B:$B,$D436,'Annuity Prices'!$E:$E,$G436),IF($B436="RAB Short",SUMIFS('RAB Prices Short'!BG:BG,'RAB Prices Short'!$B:$B,'All Prices combined'!$D436,'RAB Prices Short'!$E:$E,'All Prices combined'!$G436),IF($B436="RAB Long",SUMIFS('RAB Prices Long'!BG:BG,'RAB Prices Long'!$B:$B,'All Prices combined'!$D436,'RAB Prices Long'!$E:$E,'All Prices combined'!$G436)))),2)</f>
        <v>7.85</v>
      </c>
      <c r="BE436" s="2">
        <f>ROUND(IF($B436="Annuity",SUMIFS('Annuity Prices'!BH:BH,'Annuity Prices'!$B:$B,$D436,'Annuity Prices'!$E:$E,$G436),IF($B436="RAB Short",SUMIFS('RAB Prices Short'!BH:BH,'RAB Prices Short'!$B:$B,'All Prices combined'!$D436,'RAB Prices Short'!$E:$E,'All Prices combined'!$G436),IF($B436="RAB Long",SUMIFS('RAB Prices Long'!BH:BH,'RAB Prices Long'!$B:$B,'All Prices combined'!$D436,'RAB Prices Long'!$E:$E,'All Prices combined'!$G436)))),2)</f>
        <v>8.0500000000000007</v>
      </c>
      <c r="BF436" s="2">
        <f>ROUND(IF($B436="Annuity",SUMIFS('Annuity Prices'!BI:BI,'Annuity Prices'!$B:$B,$D436,'Annuity Prices'!$E:$E,$G436),IF($B436="RAB Short",SUMIFS('RAB Prices Short'!BI:BI,'RAB Prices Short'!$B:$B,'All Prices combined'!$D436,'RAB Prices Short'!$E:$E,'All Prices combined'!$G436),IF($B436="RAB Long",SUMIFS('RAB Prices Long'!BI:BI,'RAB Prices Long'!$B:$B,'All Prices combined'!$D436,'RAB Prices Long'!$E:$E,'All Prices combined'!$G436)))),2)</f>
        <v>8.2799999999999994</v>
      </c>
      <c r="BG436" s="2">
        <f>ROUND(IF($B436="Annuity",SUMIFS('Annuity Prices'!BJ:BJ,'Annuity Prices'!$B:$B,$D436,'Annuity Prices'!$E:$E,$G436),IF($B436="RAB Short",SUMIFS('RAB Prices Short'!BJ:BJ,'RAB Prices Short'!$B:$B,'All Prices combined'!$D436,'RAB Prices Short'!$E:$E,'All Prices combined'!$G436),IF($B436="RAB Long",SUMIFS('RAB Prices Long'!BJ:BJ,'RAB Prices Long'!$B:$B,'All Prices combined'!$D436,'RAB Prices Long'!$E:$E,'All Prices combined'!$G436)))),2)</f>
        <v>8.52</v>
      </c>
      <c r="BH436" s="2">
        <f>ROUND(IF($B436="Annuity",SUMIFS('Annuity Prices'!BK:BK,'Annuity Prices'!$B:$B,$D436,'Annuity Prices'!$E:$E,$G436),IF($B436="RAB Short",SUMIFS('RAB Prices Short'!BK:BK,'RAB Prices Short'!$B:$B,'All Prices combined'!$D436,'RAB Prices Short'!$E:$E,'All Prices combined'!$G436),IF($B436="RAB Long",SUMIFS('RAB Prices Long'!BK:BK,'RAB Prices Long'!$B:$B,'All Prices combined'!$D436,'RAB Prices Long'!$E:$E,'All Prices combined'!$G436)))),2)</f>
        <v>8.6199999999999992</v>
      </c>
      <c r="BI436" s="2">
        <f>ROUND(IF($B436="Annuity",SUMIFS('Annuity Prices'!BL:BL,'Annuity Prices'!$B:$B,$D436,'Annuity Prices'!$E:$E,$G436),IF($B436="RAB Short",SUMIFS('RAB Prices Short'!BL:BL,'RAB Prices Short'!$B:$B,'All Prices combined'!$D436,'RAB Prices Short'!$E:$E,'All Prices combined'!$G436),IF($B436="RAB Long",SUMIFS('RAB Prices Long'!BL:BL,'RAB Prices Long'!$B:$B,'All Prices combined'!$D436,'RAB Prices Long'!$E:$E,'All Prices combined'!$G436)))),2)</f>
        <v>8.84</v>
      </c>
      <c r="BJ436" s="2">
        <f>ROUND(IF($B436="Annuity",SUMIFS('Annuity Prices'!BM:BM,'Annuity Prices'!$B:$B,$D436,'Annuity Prices'!$E:$E,$G436),IF($B436="RAB Short",SUMIFS('RAB Prices Short'!BM:BM,'RAB Prices Short'!$B:$B,'All Prices combined'!$D436,'RAB Prices Short'!$E:$E,'All Prices combined'!$G436),IF($B436="RAB Long",SUMIFS('RAB Prices Long'!BM:BM,'RAB Prices Long'!$B:$B,'All Prices combined'!$D436,'RAB Prices Long'!$E:$E,'All Prices combined'!$G436)))),2)</f>
        <v>9.01</v>
      </c>
      <c r="BK436" s="2">
        <f>ROUND(IF($B436="Annuity",SUMIFS('Annuity Prices'!BN:BN,'Annuity Prices'!$B:$B,$D436,'Annuity Prices'!$E:$E,$G436),IF($B436="RAB Short",SUMIFS('RAB Prices Short'!BN:BN,'RAB Prices Short'!$B:$B,'All Prices combined'!$D436,'RAB Prices Short'!$E:$E,'All Prices combined'!$G436),IF($B436="RAB Long",SUMIFS('RAB Prices Long'!BN:BN,'RAB Prices Long'!$B:$B,'All Prices combined'!$D436,'RAB Prices Long'!$E:$E,'All Prices combined'!$G436)))),2)</f>
        <v>9.24</v>
      </c>
      <c r="BL436" s="2">
        <f>ROUND(IF($B436="Annuity",SUMIFS('Annuity Prices'!BO:BO,'Annuity Prices'!$B:$B,$D436,'Annuity Prices'!$E:$E,$G436),IF($B436="RAB Short",SUMIFS('RAB Prices Short'!BO:BO,'RAB Prices Short'!$B:$B,'All Prices combined'!$D436,'RAB Prices Short'!$E:$E,'All Prices combined'!$G436),IF($B436="RAB Long",SUMIFS('RAB Prices Long'!BO:BO,'RAB Prices Long'!$B:$B,'All Prices combined'!$D436,'RAB Prices Long'!$E:$E,'All Prices combined'!$G436)))),2)</f>
        <v>9.4700000000000006</v>
      </c>
      <c r="BM436" s="2">
        <f>ROUND(IF($B436="Annuity",SUMIFS('Annuity Prices'!BP:BP,'Annuity Prices'!$B:$B,$D436,'Annuity Prices'!$E:$E,$G436),IF($B436="RAB Short",SUMIFS('RAB Prices Short'!BP:BP,'RAB Prices Short'!$B:$B,'All Prices combined'!$D436,'RAB Prices Short'!$E:$E,'All Prices combined'!$G436),IF($B436="RAB Long",SUMIFS('RAB Prices Long'!BP:BP,'RAB Prices Long'!$B:$B,'All Prices combined'!$D436,'RAB Prices Long'!$E:$E,'All Prices combined'!$G436)))),2)</f>
        <v>9.7100000000000009</v>
      </c>
      <c r="BN436" s="2">
        <f>ROUND(IF($B436="Annuity",SUMIFS('Annuity Prices'!BQ:BQ,'Annuity Prices'!$B:$B,$D436,'Annuity Prices'!$E:$E,$G436),IF($B436="RAB Short",SUMIFS('RAB Prices Short'!BQ:BQ,'RAB Prices Short'!$B:$B,'All Prices combined'!$D436,'RAB Prices Short'!$E:$E,'All Prices combined'!$G436),IF($B436="RAB Long",SUMIFS('RAB Prices Long'!BQ:BQ,'RAB Prices Long'!$B:$B,'All Prices combined'!$D436,'RAB Prices Long'!$E:$E,'All Prices combined'!$G436)))),2)</f>
        <v>9.9</v>
      </c>
      <c r="BO436" s="2">
        <f>ROUND(IF($B436="Annuity",SUMIFS('Annuity Prices'!BR:BR,'Annuity Prices'!$B:$B,$D436,'Annuity Prices'!$E:$E,$G436),IF($B436="RAB Short",SUMIFS('RAB Prices Short'!BR:BR,'RAB Prices Short'!$B:$B,'All Prices combined'!$D436,'RAB Prices Short'!$E:$E,'All Prices combined'!$G436),IF($B436="RAB Long",SUMIFS('RAB Prices Long'!BR:BR,'RAB Prices Long'!$B:$B,'All Prices combined'!$D436,'RAB Prices Long'!$E:$E,'All Prices combined'!$G436)))),2)</f>
        <v>10.15</v>
      </c>
      <c r="BP436" s="2">
        <f>ROUND(IF($B436="Annuity",SUMIFS('Annuity Prices'!BS:BS,'Annuity Prices'!$B:$B,$D436,'Annuity Prices'!$E:$E,$G436),IF($B436="RAB Short",SUMIFS('RAB Prices Short'!BS:BS,'RAB Prices Short'!$B:$B,'All Prices combined'!$D436,'RAB Prices Short'!$E:$E,'All Prices combined'!$G436),IF($B436="RAB Long",SUMIFS('RAB Prices Long'!BS:BS,'RAB Prices Long'!$B:$B,'All Prices combined'!$D436,'RAB Prices Long'!$E:$E,'All Prices combined'!$G436)))),2)</f>
        <v>10.4</v>
      </c>
      <c r="BQ436" s="2">
        <f>ROUND(IF($B436="Annuity",SUMIFS('Annuity Prices'!BT:BT,'Annuity Prices'!$B:$B,$D436,'Annuity Prices'!$E:$E,$G436),IF($B436="RAB Short",SUMIFS('RAB Prices Short'!BT:BT,'RAB Prices Short'!$B:$B,'All Prices combined'!$D436,'RAB Prices Short'!$E:$E,'All Prices combined'!$G436),IF($B436="RAB Long",SUMIFS('RAB Prices Long'!BT:BT,'RAB Prices Long'!$B:$B,'All Prices combined'!$D436,'RAB Prices Long'!$E:$E,'All Prices combined'!$G436)))),2)</f>
        <v>10.66</v>
      </c>
      <c r="BR436" s="2">
        <f>ROUND(IF($B436="Annuity",SUMIFS('Annuity Prices'!BU:BU,'Annuity Prices'!$B:$B,$D436,'Annuity Prices'!$E:$E,$G436),IF($B436="RAB Short",SUMIFS('RAB Prices Short'!BU:BU,'RAB Prices Short'!$B:$B,'All Prices combined'!$D436,'RAB Prices Short'!$E:$E,'All Prices combined'!$G436),IF($B436="RAB Long",SUMIFS('RAB Prices Long'!BU:BU,'RAB Prices Long'!$B:$B,'All Prices combined'!$D436,'RAB Prices Long'!$E:$E,'All Prices combined'!$G436)))),2)</f>
        <v>10.88</v>
      </c>
      <c r="BS436" s="2">
        <f>ROUND(IF($B436="Annuity",SUMIFS('Annuity Prices'!BV:BV,'Annuity Prices'!$B:$B,$D436,'Annuity Prices'!$E:$E,$G436),IF($B436="RAB Short",SUMIFS('RAB Prices Short'!BV:BV,'RAB Prices Short'!$B:$B,'All Prices combined'!$D436,'RAB Prices Short'!$E:$E,'All Prices combined'!$G436),IF($B436="RAB Long",SUMIFS('RAB Prices Long'!BV:BV,'RAB Prices Long'!$B:$B,'All Prices combined'!$D436,'RAB Prices Long'!$E:$E,'All Prices combined'!$G436)))),2)</f>
        <v>11.15</v>
      </c>
      <c r="BT436" s="2">
        <f>ROUND(IF($B436="Annuity",SUMIFS('Annuity Prices'!BW:BW,'Annuity Prices'!$B:$B,$D436,'Annuity Prices'!$E:$E,$G436),IF($B436="RAB Short",SUMIFS('RAB Prices Short'!BW:BW,'RAB Prices Short'!$B:$B,'All Prices combined'!$D436,'RAB Prices Short'!$E:$E,'All Prices combined'!$G436),IF($B436="RAB Long",SUMIFS('RAB Prices Long'!BW:BW,'RAB Prices Long'!$B:$B,'All Prices combined'!$D436,'RAB Prices Long'!$E:$E,'All Prices combined'!$G436)))),2)</f>
        <v>11.43</v>
      </c>
      <c r="BU436" s="2">
        <f>ROUND(IF($B436="Annuity",SUMIFS('Annuity Prices'!BX:BX,'Annuity Prices'!$B:$B,$D436,'Annuity Prices'!$E:$E,$G436),IF($B436="RAB Short",SUMIFS('RAB Prices Short'!BX:BX,'RAB Prices Short'!$B:$B,'All Prices combined'!$D436,'RAB Prices Short'!$E:$E,'All Prices combined'!$G436),IF($B436="RAB Long",SUMIFS('RAB Prices Long'!BX:BX,'RAB Prices Long'!$B:$B,'All Prices combined'!$D436,'RAB Prices Long'!$E:$E,'All Prices combined'!$G436)))),2)</f>
        <v>11.71</v>
      </c>
    </row>
    <row r="437" spans="2:73" x14ac:dyDescent="0.25">
      <c r="B437" t="s">
        <v>45</v>
      </c>
      <c r="C437">
        <v>10</v>
      </c>
      <c r="E437" t="s">
        <v>154</v>
      </c>
      <c r="G437" t="s">
        <v>158</v>
      </c>
      <c r="I437" s="2">
        <f>ROUND(IF($B437="Annuity",SUMIFS('Annuity Prices'!L:L,'Annuity Prices'!$B:$B,$D437,'Annuity Prices'!$E:$E,$G437),IF($B437="RAB Short",SUMIFS('RAB Prices Short'!L:L,'RAB Prices Short'!$B:$B,'All Prices combined'!$D437,'RAB Prices Short'!$E:$E,'All Prices combined'!$G437),IF($B437="RAB Long",SUMIFS('RAB Prices Long'!L:L,'RAB Prices Long'!$B:$B,'All Prices combined'!$D437,'RAB Prices Long'!$E:$E,'All Prices combined'!$G437)))),2)</f>
        <v>0</v>
      </c>
      <c r="J437" s="2">
        <f>ROUND(IF($B437="Annuity",SUMIFS('Annuity Prices'!M:M,'Annuity Prices'!$B:$B,$D437,'Annuity Prices'!$E:$E,$G437),IF($B437="RAB Short",SUMIFS('RAB Prices Short'!M:M,'RAB Prices Short'!$B:$B,'All Prices combined'!$D437,'RAB Prices Short'!$E:$E,'All Prices combined'!$G437),IF($B437="RAB Long",SUMIFS('RAB Prices Long'!M:M,'RAB Prices Long'!$B:$B,'All Prices combined'!$D437,'RAB Prices Long'!$E:$E,'All Prices combined'!$G437)))),2)</f>
        <v>0</v>
      </c>
      <c r="K437" s="2">
        <f>ROUND(IF($B437="Annuity",SUMIFS('Annuity Prices'!N:N,'Annuity Prices'!$B:$B,$D437,'Annuity Prices'!$E:$E,$G437),IF($B437="RAB Short",SUMIFS('RAB Prices Short'!N:N,'RAB Prices Short'!$B:$B,'All Prices combined'!$D437,'RAB Prices Short'!$E:$E,'All Prices combined'!$G437),IF($B437="RAB Long",SUMIFS('RAB Prices Long'!N:N,'RAB Prices Long'!$B:$B,'All Prices combined'!$D437,'RAB Prices Long'!$E:$E,'All Prices combined'!$G437)))),2)</f>
        <v>0</v>
      </c>
      <c r="L437" s="2">
        <f>ROUND(IF($B437="Annuity",SUMIFS('Annuity Prices'!O:O,'Annuity Prices'!$B:$B,$D437,'Annuity Prices'!$E:$E,$G437),IF($B437="RAB Short",SUMIFS('RAB Prices Short'!O:O,'RAB Prices Short'!$B:$B,'All Prices combined'!$D437,'RAB Prices Short'!$E:$E,'All Prices combined'!$G437),IF($B437="RAB Long",SUMIFS('RAB Prices Long'!O:O,'RAB Prices Long'!$B:$B,'All Prices combined'!$D437,'RAB Prices Long'!$E:$E,'All Prices combined'!$G437)))),2)</f>
        <v>0</v>
      </c>
      <c r="M437" s="2">
        <f>ROUND(IF($B437="Annuity",SUMIFS('Annuity Prices'!P:P,'Annuity Prices'!$B:$B,$D437,'Annuity Prices'!$E:$E,$G437),IF($B437="RAB Short",SUMIFS('RAB Prices Short'!P:P,'RAB Prices Short'!$B:$B,'All Prices combined'!$D437,'RAB Prices Short'!$E:$E,'All Prices combined'!$G437),IF($B437="RAB Long",SUMIFS('RAB Prices Long'!P:P,'RAB Prices Long'!$B:$B,'All Prices combined'!$D437,'RAB Prices Long'!$E:$E,'All Prices combined'!$G437)))),2)</f>
        <v>0</v>
      </c>
      <c r="N437" s="2">
        <f>ROUND(IF($B437="Annuity",SUMIFS('Annuity Prices'!Q:Q,'Annuity Prices'!$B:$B,$D437,'Annuity Prices'!$E:$E,$G437),IF($B437="RAB Short",SUMIFS('RAB Prices Short'!Q:Q,'RAB Prices Short'!$B:$B,'All Prices combined'!$D437,'RAB Prices Short'!$E:$E,'All Prices combined'!$G437),IF($B437="RAB Long",SUMIFS('RAB Prices Long'!Q:Q,'RAB Prices Long'!$B:$B,'All Prices combined'!$D437,'RAB Prices Long'!$E:$E,'All Prices combined'!$G437)))),2)</f>
        <v>0</v>
      </c>
      <c r="O437" s="2">
        <f>ROUND(IF($B437="Annuity",SUMIFS('Annuity Prices'!R:R,'Annuity Prices'!$B:$B,$D437,'Annuity Prices'!$E:$E,$G437),IF($B437="RAB Short",SUMIFS('RAB Prices Short'!R:R,'RAB Prices Short'!$B:$B,'All Prices combined'!$D437,'RAB Prices Short'!$E:$E,'All Prices combined'!$G437),IF($B437="RAB Long",SUMIFS('RAB Prices Long'!R:R,'RAB Prices Long'!$B:$B,'All Prices combined'!$D437,'RAB Prices Long'!$E:$E,'All Prices combined'!$G437)))),2)</f>
        <v>0</v>
      </c>
      <c r="P437" s="2">
        <f>ROUND(IF($B437="Annuity",SUMIFS('Annuity Prices'!S:S,'Annuity Prices'!$B:$B,$D437,'Annuity Prices'!$E:$E,$G437),IF($B437="RAB Short",SUMIFS('RAB Prices Short'!S:S,'RAB Prices Short'!$B:$B,'All Prices combined'!$D437,'RAB Prices Short'!$E:$E,'All Prices combined'!$G437),IF($B437="RAB Long",SUMIFS('RAB Prices Long'!S:S,'RAB Prices Long'!$B:$B,'All Prices combined'!$D437,'RAB Prices Long'!$E:$E,'All Prices combined'!$G437)))),2)</f>
        <v>0</v>
      </c>
      <c r="Q437" s="2">
        <f>ROUND(IF($B437="Annuity",SUMIFS('Annuity Prices'!T:T,'Annuity Prices'!$B:$B,$D437,'Annuity Prices'!$E:$E,$G437),IF($B437="RAB Short",SUMIFS('RAB Prices Short'!T:T,'RAB Prices Short'!$B:$B,'All Prices combined'!$D437,'RAB Prices Short'!$E:$E,'All Prices combined'!$G437),IF($B437="RAB Long",SUMIFS('RAB Prices Long'!T:T,'RAB Prices Long'!$B:$B,'All Prices combined'!$D437,'RAB Prices Long'!$E:$E,'All Prices combined'!$G437)))),2)</f>
        <v>0</v>
      </c>
      <c r="R437" s="2">
        <f>ROUND(IF($B437="Annuity",SUMIFS('Annuity Prices'!U:U,'Annuity Prices'!$B:$B,$D437,'Annuity Prices'!$E:$E,$G437),IF($B437="RAB Short",SUMIFS('RAB Prices Short'!U:U,'RAB Prices Short'!$B:$B,'All Prices combined'!$D437,'RAB Prices Short'!$E:$E,'All Prices combined'!$G437),IF($B437="RAB Long",SUMIFS('RAB Prices Long'!U:U,'RAB Prices Long'!$B:$B,'All Prices combined'!$D437,'RAB Prices Long'!$E:$E,'All Prices combined'!$G437)))),2)</f>
        <v>0</v>
      </c>
      <c r="S437" s="2">
        <f>ROUND(IF($B437="Annuity",SUMIFS('Annuity Prices'!V:V,'Annuity Prices'!$B:$B,$D437,'Annuity Prices'!$E:$E,$G437),IF($B437="RAB Short",SUMIFS('RAB Prices Short'!V:V,'RAB Prices Short'!$B:$B,'All Prices combined'!$D437,'RAB Prices Short'!$E:$E,'All Prices combined'!$G437),IF($B437="RAB Long",SUMIFS('RAB Prices Long'!V:V,'RAB Prices Long'!$B:$B,'All Prices combined'!$D437,'RAB Prices Long'!$E:$E,'All Prices combined'!$G437)))),2)</f>
        <v>0</v>
      </c>
      <c r="T437" s="2">
        <f>ROUND(IF($B437="Annuity",SUMIFS('Annuity Prices'!W:W,'Annuity Prices'!$B:$B,$D437,'Annuity Prices'!$E:$E,$G437),IF($B437="RAB Short",SUMIFS('RAB Prices Short'!W:W,'RAB Prices Short'!$B:$B,'All Prices combined'!$D437,'RAB Prices Short'!$E:$E,'All Prices combined'!$G437),IF($B437="RAB Long",SUMIFS('RAB Prices Long'!W:W,'RAB Prices Long'!$B:$B,'All Prices combined'!$D437,'RAB Prices Long'!$E:$E,'All Prices combined'!$G437)))),2)</f>
        <v>0</v>
      </c>
      <c r="U437" s="2">
        <f>ROUND(IF($B437="Annuity",SUMIFS('Annuity Prices'!X:X,'Annuity Prices'!$B:$B,$D437,'Annuity Prices'!$E:$E,$G437),IF($B437="RAB Short",SUMIFS('RAB Prices Short'!X:X,'RAB Prices Short'!$B:$B,'All Prices combined'!$D437,'RAB Prices Short'!$E:$E,'All Prices combined'!$G437),IF($B437="RAB Long",SUMIFS('RAB Prices Long'!X:X,'RAB Prices Long'!$B:$B,'All Prices combined'!$D437,'RAB Prices Long'!$E:$E,'All Prices combined'!$G437)))),2)</f>
        <v>0</v>
      </c>
      <c r="V437" s="2">
        <f>ROUND(IF($B437="Annuity",SUMIFS('Annuity Prices'!Y:Y,'Annuity Prices'!$B:$B,$D437,'Annuity Prices'!$E:$E,$G437),IF($B437="RAB Short",SUMIFS('RAB Prices Short'!Y:Y,'RAB Prices Short'!$B:$B,'All Prices combined'!$D437,'RAB Prices Short'!$E:$E,'All Prices combined'!$G437),IF($B437="RAB Long",SUMIFS('RAB Prices Long'!Y:Y,'RAB Prices Long'!$B:$B,'All Prices combined'!$D437,'RAB Prices Long'!$E:$E,'All Prices combined'!$G437)))),2)</f>
        <v>0</v>
      </c>
      <c r="W437" s="2">
        <f>ROUND(IF($B437="Annuity",SUMIFS('Annuity Prices'!Z:Z,'Annuity Prices'!$B:$B,$D437,'Annuity Prices'!$E:$E,$G437),IF($B437="RAB Short",SUMIFS('RAB Prices Short'!Z:Z,'RAB Prices Short'!$B:$B,'All Prices combined'!$D437,'RAB Prices Short'!$E:$E,'All Prices combined'!$G437),IF($B437="RAB Long",SUMIFS('RAB Prices Long'!Z:Z,'RAB Prices Long'!$B:$B,'All Prices combined'!$D437,'RAB Prices Long'!$E:$E,'All Prices combined'!$G437)))),2)</f>
        <v>0</v>
      </c>
      <c r="X437" s="2">
        <f>ROUND(IF($B437="Annuity",SUMIFS('Annuity Prices'!AA:AA,'Annuity Prices'!$B:$B,$D437,'Annuity Prices'!$E:$E,$G437),IF($B437="RAB Short",SUMIFS('RAB Prices Short'!AA:AA,'RAB Prices Short'!$B:$B,'All Prices combined'!$D437,'RAB Prices Short'!$E:$E,'All Prices combined'!$G437),IF($B437="RAB Long",SUMIFS('RAB Prices Long'!AA:AA,'RAB Prices Long'!$B:$B,'All Prices combined'!$D437,'RAB Prices Long'!$E:$E,'All Prices combined'!$G437)))),2)</f>
        <v>0</v>
      </c>
      <c r="Y437" s="2">
        <f>ROUND(IF($B437="Annuity",SUMIFS('Annuity Prices'!AB:AB,'Annuity Prices'!$B:$B,$D437,'Annuity Prices'!$E:$E,$G437),IF($B437="RAB Short",SUMIFS('RAB Prices Short'!AB:AB,'RAB Prices Short'!$B:$B,'All Prices combined'!$D437,'RAB Prices Short'!$E:$E,'All Prices combined'!$G437),IF($B437="RAB Long",SUMIFS('RAB Prices Long'!AB:AB,'RAB Prices Long'!$B:$B,'All Prices combined'!$D437,'RAB Prices Long'!$E:$E,'All Prices combined'!$G437)))),2)</f>
        <v>0</v>
      </c>
      <c r="Z437" s="2">
        <f>ROUND(IF($B437="Annuity",SUMIFS('Annuity Prices'!AC:AC,'Annuity Prices'!$B:$B,$D437,'Annuity Prices'!$E:$E,$G437),IF($B437="RAB Short",SUMIFS('RAB Prices Short'!AC:AC,'RAB Prices Short'!$B:$B,'All Prices combined'!$D437,'RAB Prices Short'!$E:$E,'All Prices combined'!$G437),IF($B437="RAB Long",SUMIFS('RAB Prices Long'!AC:AC,'RAB Prices Long'!$B:$B,'All Prices combined'!$D437,'RAB Prices Long'!$E:$E,'All Prices combined'!$G437)))),2)</f>
        <v>0</v>
      </c>
      <c r="AA437" s="2">
        <f>ROUND(IF($B437="Annuity",SUMIFS('Annuity Prices'!AD:AD,'Annuity Prices'!$B:$B,$D437,'Annuity Prices'!$E:$E,$G437),IF($B437="RAB Short",SUMIFS('RAB Prices Short'!AD:AD,'RAB Prices Short'!$B:$B,'All Prices combined'!$D437,'RAB Prices Short'!$E:$E,'All Prices combined'!$G437),IF($B437="RAB Long",SUMIFS('RAB Prices Long'!AD:AD,'RAB Prices Long'!$B:$B,'All Prices combined'!$D437,'RAB Prices Long'!$E:$E,'All Prices combined'!$G437)))),2)</f>
        <v>0</v>
      </c>
      <c r="AB437" s="2">
        <f>ROUND(IF($B437="Annuity",SUMIFS('Annuity Prices'!AE:AE,'Annuity Prices'!$B:$B,$D437,'Annuity Prices'!$E:$E,$G437),IF($B437="RAB Short",SUMIFS('RAB Prices Short'!AE:AE,'RAB Prices Short'!$B:$B,'All Prices combined'!$D437,'RAB Prices Short'!$E:$E,'All Prices combined'!$G437),IF($B437="RAB Long",SUMIFS('RAB Prices Long'!AE:AE,'RAB Prices Long'!$B:$B,'All Prices combined'!$D437,'RAB Prices Long'!$E:$E,'All Prices combined'!$G437)))),2)</f>
        <v>0</v>
      </c>
      <c r="AC437" s="2">
        <f>ROUND(IF($B437="Annuity",SUMIFS('Annuity Prices'!AF:AF,'Annuity Prices'!$B:$B,$D437,'Annuity Prices'!$E:$E,$G437),IF($B437="RAB Short",SUMIFS('RAB Prices Short'!AF:AF,'RAB Prices Short'!$B:$B,'All Prices combined'!$D437,'RAB Prices Short'!$E:$E,'All Prices combined'!$G437),IF($B437="RAB Long",SUMIFS('RAB Prices Long'!AF:AF,'RAB Prices Long'!$B:$B,'All Prices combined'!$D437,'RAB Prices Long'!$E:$E,'All Prices combined'!$G437)))),2)</f>
        <v>0</v>
      </c>
      <c r="AD437" s="2">
        <f>ROUND(IF($B437="Annuity",SUMIFS('Annuity Prices'!AG:AG,'Annuity Prices'!$B:$B,$D437,'Annuity Prices'!$E:$E,$G437),IF($B437="RAB Short",SUMIFS('RAB Prices Short'!AG:AG,'RAB Prices Short'!$B:$B,'All Prices combined'!$D437,'RAB Prices Short'!$E:$E,'All Prices combined'!$G437),IF($B437="RAB Long",SUMIFS('RAB Prices Long'!AG:AG,'RAB Prices Long'!$B:$B,'All Prices combined'!$D437,'RAB Prices Long'!$E:$E,'All Prices combined'!$G437)))),2)</f>
        <v>0</v>
      </c>
      <c r="AE437" s="2">
        <f>ROUND(IF($B437="Annuity",SUMIFS('Annuity Prices'!AH:AH,'Annuity Prices'!$B:$B,$D437,'Annuity Prices'!$E:$E,$G437),IF($B437="RAB Short",SUMIFS('RAB Prices Short'!AH:AH,'RAB Prices Short'!$B:$B,'All Prices combined'!$D437,'RAB Prices Short'!$E:$E,'All Prices combined'!$G437),IF($B437="RAB Long",SUMIFS('RAB Prices Long'!AH:AH,'RAB Prices Long'!$B:$B,'All Prices combined'!$D437,'RAB Prices Long'!$E:$E,'All Prices combined'!$G437)))),2)</f>
        <v>0</v>
      </c>
      <c r="AF437" s="2">
        <f>ROUND(IF($B437="Annuity",SUMIFS('Annuity Prices'!AI:AI,'Annuity Prices'!$B:$B,$D437,'Annuity Prices'!$E:$E,$G437),IF($B437="RAB Short",SUMIFS('RAB Prices Short'!AI:AI,'RAB Prices Short'!$B:$B,'All Prices combined'!$D437,'RAB Prices Short'!$E:$E,'All Prices combined'!$G437),IF($B437="RAB Long",SUMIFS('RAB Prices Long'!AI:AI,'RAB Prices Long'!$B:$B,'All Prices combined'!$D437,'RAB Prices Long'!$E:$E,'All Prices combined'!$G437)))),2)</f>
        <v>0</v>
      </c>
      <c r="AG437" s="2">
        <f>ROUND(IF($B437="Annuity",SUMIFS('Annuity Prices'!AJ:AJ,'Annuity Prices'!$B:$B,$D437,'Annuity Prices'!$E:$E,$G437),IF($B437="RAB Short",SUMIFS('RAB Prices Short'!AJ:AJ,'RAB Prices Short'!$B:$B,'All Prices combined'!$D437,'RAB Prices Short'!$E:$E,'All Prices combined'!$G437),IF($B437="RAB Long",SUMIFS('RAB Prices Long'!AJ:AJ,'RAB Prices Long'!$B:$B,'All Prices combined'!$D437,'RAB Prices Long'!$E:$E,'All Prices combined'!$G437)))),2)</f>
        <v>0</v>
      </c>
      <c r="AH437" s="2">
        <f>ROUND(IF($B437="Annuity",SUMIFS('Annuity Prices'!AK:AK,'Annuity Prices'!$B:$B,$D437,'Annuity Prices'!$E:$E,$G437),IF($B437="RAB Short",SUMIFS('RAB Prices Short'!AK:AK,'RAB Prices Short'!$B:$B,'All Prices combined'!$D437,'RAB Prices Short'!$E:$E,'All Prices combined'!$G437),IF($B437="RAB Long",SUMIFS('RAB Prices Long'!AK:AK,'RAB Prices Long'!$B:$B,'All Prices combined'!$D437,'RAB Prices Long'!$E:$E,'All Prices combined'!$G437)))),2)</f>
        <v>0</v>
      </c>
      <c r="AI437" s="2">
        <f>ROUND(IF($B437="Annuity",SUMIFS('Annuity Prices'!AL:AL,'Annuity Prices'!$B:$B,$D437,'Annuity Prices'!$E:$E,$G437),IF($B437="RAB Short",SUMIFS('RAB Prices Short'!AL:AL,'RAB Prices Short'!$B:$B,'All Prices combined'!$D437,'RAB Prices Short'!$E:$E,'All Prices combined'!$G437),IF($B437="RAB Long",SUMIFS('RAB Prices Long'!AL:AL,'RAB Prices Long'!$B:$B,'All Prices combined'!$D437,'RAB Prices Long'!$E:$E,'All Prices combined'!$G437)))),2)</f>
        <v>0</v>
      </c>
      <c r="AJ437" s="2">
        <f>ROUND(IF($B437="Annuity",SUMIFS('Annuity Prices'!AM:AM,'Annuity Prices'!$B:$B,$D437,'Annuity Prices'!$E:$E,$G437),IF($B437="RAB Short",SUMIFS('RAB Prices Short'!AM:AM,'RAB Prices Short'!$B:$B,'All Prices combined'!$D437,'RAB Prices Short'!$E:$E,'All Prices combined'!$G437),IF($B437="RAB Long",SUMIFS('RAB Prices Long'!AM:AM,'RAB Prices Long'!$B:$B,'All Prices combined'!$D437,'RAB Prices Long'!$E:$E,'All Prices combined'!$G437)))),2)</f>
        <v>0</v>
      </c>
      <c r="AK437" s="2">
        <f>ROUND(IF($B437="Annuity",SUMIFS('Annuity Prices'!AN:AN,'Annuity Prices'!$B:$B,$D437,'Annuity Prices'!$E:$E,$G437),IF($B437="RAB Short",SUMIFS('RAB Prices Short'!AN:AN,'RAB Prices Short'!$B:$B,'All Prices combined'!$D437,'RAB Prices Short'!$E:$E,'All Prices combined'!$G437),IF($B437="RAB Long",SUMIFS('RAB Prices Long'!AN:AN,'RAB Prices Long'!$B:$B,'All Prices combined'!$D437,'RAB Prices Long'!$E:$E,'All Prices combined'!$G437)))),2)</f>
        <v>0</v>
      </c>
      <c r="AL437" s="2">
        <f>ROUND(IF($B437="Annuity",SUMIFS('Annuity Prices'!AO:AO,'Annuity Prices'!$B:$B,$D437,'Annuity Prices'!$E:$E,$G437),IF($B437="RAB Short",SUMIFS('RAB Prices Short'!AO:AO,'RAB Prices Short'!$B:$B,'All Prices combined'!$D437,'RAB Prices Short'!$E:$E,'All Prices combined'!$G437),IF($B437="RAB Long",SUMIFS('RAB Prices Long'!AO:AO,'RAB Prices Long'!$B:$B,'All Prices combined'!$D437,'RAB Prices Long'!$E:$E,'All Prices combined'!$G437)))),2)</f>
        <v>0</v>
      </c>
      <c r="AM437" s="2">
        <f>ROUND(IF($B437="Annuity",SUMIFS('Annuity Prices'!AP:AP,'Annuity Prices'!$B:$B,$D437,'Annuity Prices'!$E:$E,$G437),IF($B437="RAB Short",SUMIFS('RAB Prices Short'!AP:AP,'RAB Prices Short'!$B:$B,'All Prices combined'!$D437,'RAB Prices Short'!$E:$E,'All Prices combined'!$G437),IF($B437="RAB Long",SUMIFS('RAB Prices Long'!AP:AP,'RAB Prices Long'!$B:$B,'All Prices combined'!$D437,'RAB Prices Long'!$E:$E,'All Prices combined'!$G437)))),2)</f>
        <v>0</v>
      </c>
      <c r="AN437" s="2">
        <f>ROUND(IF($B437="Annuity",SUMIFS('Annuity Prices'!AQ:AQ,'Annuity Prices'!$B:$B,$D437,'Annuity Prices'!$E:$E,$G437),IF($B437="RAB Short",SUMIFS('RAB Prices Short'!AQ:AQ,'RAB Prices Short'!$B:$B,'All Prices combined'!$D437,'RAB Prices Short'!$E:$E,'All Prices combined'!$G437),IF($B437="RAB Long",SUMIFS('RAB Prices Long'!AQ:AQ,'RAB Prices Long'!$B:$B,'All Prices combined'!$D437,'RAB Prices Long'!$E:$E,'All Prices combined'!$G437)))),2)</f>
        <v>0</v>
      </c>
      <c r="AO437" s="2">
        <f>ROUND(IF($B437="Annuity",SUMIFS('Annuity Prices'!AR:AR,'Annuity Prices'!$B:$B,$D437,'Annuity Prices'!$E:$E,$G437),IF($B437="RAB Short",SUMIFS('RAB Prices Short'!AR:AR,'RAB Prices Short'!$B:$B,'All Prices combined'!$D437,'RAB Prices Short'!$E:$E,'All Prices combined'!$G437),IF($B437="RAB Long",SUMIFS('RAB Prices Long'!AR:AR,'RAB Prices Long'!$B:$B,'All Prices combined'!$D437,'RAB Prices Long'!$E:$E,'All Prices combined'!$G437)))),2)</f>
        <v>0</v>
      </c>
      <c r="AP437" s="2">
        <f>ROUND(IF($B437="Annuity",SUMIFS('Annuity Prices'!AS:AS,'Annuity Prices'!$B:$B,$D437,'Annuity Prices'!$E:$E,$G437),IF($B437="RAB Short",SUMIFS('RAB Prices Short'!AS:AS,'RAB Prices Short'!$B:$B,'All Prices combined'!$D437,'RAB Prices Short'!$E:$E,'All Prices combined'!$G437),IF($B437="RAB Long",SUMIFS('RAB Prices Long'!AS:AS,'RAB Prices Long'!$B:$B,'All Prices combined'!$D437,'RAB Prices Long'!$E:$E,'All Prices combined'!$G437)))),2)</f>
        <v>0</v>
      </c>
      <c r="AQ437" s="2">
        <f>ROUND(IF($B437="Annuity",SUMIFS('Annuity Prices'!AT:AT,'Annuity Prices'!$B:$B,$D437,'Annuity Prices'!$E:$E,$G437),IF($B437="RAB Short",SUMIFS('RAB Prices Short'!AT:AT,'RAB Prices Short'!$B:$B,'All Prices combined'!$D437,'RAB Prices Short'!$E:$E,'All Prices combined'!$G437),IF($B437="RAB Long",SUMIFS('RAB Prices Long'!AT:AT,'RAB Prices Long'!$B:$B,'All Prices combined'!$D437,'RAB Prices Long'!$E:$E,'All Prices combined'!$G437)))),2)</f>
        <v>0</v>
      </c>
      <c r="AR437" s="2">
        <f>ROUND(IF($B437="Annuity",SUMIFS('Annuity Prices'!AU:AU,'Annuity Prices'!$B:$B,$D437,'Annuity Prices'!$E:$E,$G437),IF($B437="RAB Short",SUMIFS('RAB Prices Short'!AU:AU,'RAB Prices Short'!$B:$B,'All Prices combined'!$D437,'RAB Prices Short'!$E:$E,'All Prices combined'!$G437),IF($B437="RAB Long",SUMIFS('RAB Prices Long'!AU:AU,'RAB Prices Long'!$B:$B,'All Prices combined'!$D437,'RAB Prices Long'!$E:$E,'All Prices combined'!$G437)))),2)</f>
        <v>0</v>
      </c>
      <c r="AS437" s="2">
        <f>ROUND(IF($B437="Annuity",SUMIFS('Annuity Prices'!AV:AV,'Annuity Prices'!$B:$B,$D437,'Annuity Prices'!$E:$E,$G437),IF($B437="RAB Short",SUMIFS('RAB Prices Short'!AV:AV,'RAB Prices Short'!$B:$B,'All Prices combined'!$D437,'RAB Prices Short'!$E:$E,'All Prices combined'!$G437),IF($B437="RAB Long",SUMIFS('RAB Prices Long'!AV:AV,'RAB Prices Long'!$B:$B,'All Prices combined'!$D437,'RAB Prices Long'!$E:$E,'All Prices combined'!$G437)))),2)</f>
        <v>0</v>
      </c>
      <c r="AT437" s="2">
        <f>ROUND(IF($B437="Annuity",SUMIFS('Annuity Prices'!AW:AW,'Annuity Prices'!$B:$B,$D437,'Annuity Prices'!$E:$E,$G437),IF($B437="RAB Short",SUMIFS('RAB Prices Short'!AW:AW,'RAB Prices Short'!$B:$B,'All Prices combined'!$D437,'RAB Prices Short'!$E:$E,'All Prices combined'!$G437),IF($B437="RAB Long",SUMIFS('RAB Prices Long'!AW:AW,'RAB Prices Long'!$B:$B,'All Prices combined'!$D437,'RAB Prices Long'!$E:$E,'All Prices combined'!$G437)))),2)</f>
        <v>0</v>
      </c>
      <c r="AU437" s="2">
        <f>ROUND(IF($B437="Annuity",SUMIFS('Annuity Prices'!AX:AX,'Annuity Prices'!$B:$B,$D437,'Annuity Prices'!$E:$E,$G437),IF($B437="RAB Short",SUMIFS('RAB Prices Short'!AX:AX,'RAB Prices Short'!$B:$B,'All Prices combined'!$D437,'RAB Prices Short'!$E:$E,'All Prices combined'!$G437),IF($B437="RAB Long",SUMIFS('RAB Prices Long'!AX:AX,'RAB Prices Long'!$B:$B,'All Prices combined'!$D437,'RAB Prices Long'!$E:$E,'All Prices combined'!$G437)))),2)</f>
        <v>0</v>
      </c>
      <c r="AV437" s="2">
        <f>ROUND(IF($B437="Annuity",SUMIFS('Annuity Prices'!AY:AY,'Annuity Prices'!$B:$B,$D437,'Annuity Prices'!$E:$E,$G437),IF($B437="RAB Short",SUMIFS('RAB Prices Short'!AY:AY,'RAB Prices Short'!$B:$B,'All Prices combined'!$D437,'RAB Prices Short'!$E:$E,'All Prices combined'!$G437),IF($B437="RAB Long",SUMIFS('RAB Prices Long'!AY:AY,'RAB Prices Long'!$B:$B,'All Prices combined'!$D437,'RAB Prices Long'!$E:$E,'All Prices combined'!$G437)))),2)</f>
        <v>0</v>
      </c>
      <c r="AW437" s="2">
        <f>ROUND(IF($B437="Annuity",SUMIFS('Annuity Prices'!AZ:AZ,'Annuity Prices'!$B:$B,$D437,'Annuity Prices'!$E:$E,$G437),IF($B437="RAB Short",SUMIFS('RAB Prices Short'!AZ:AZ,'RAB Prices Short'!$B:$B,'All Prices combined'!$D437,'RAB Prices Short'!$E:$E,'All Prices combined'!$G437),IF($B437="RAB Long",SUMIFS('RAB Prices Long'!AZ:AZ,'RAB Prices Long'!$B:$B,'All Prices combined'!$D437,'RAB Prices Long'!$E:$E,'All Prices combined'!$G437)))),2)</f>
        <v>0</v>
      </c>
      <c r="AX437" s="2">
        <f>ROUND(IF($B437="Annuity",SUMIFS('Annuity Prices'!BA:BA,'Annuity Prices'!$B:$B,$D437,'Annuity Prices'!$E:$E,$G437),IF($B437="RAB Short",SUMIFS('RAB Prices Short'!BA:BA,'RAB Prices Short'!$B:$B,'All Prices combined'!$D437,'RAB Prices Short'!$E:$E,'All Prices combined'!$G437),IF($B437="RAB Long",SUMIFS('RAB Prices Long'!BA:BA,'RAB Prices Long'!$B:$B,'All Prices combined'!$D437,'RAB Prices Long'!$E:$E,'All Prices combined'!$G437)))),2)</f>
        <v>0</v>
      </c>
      <c r="AY437" s="2">
        <f>ROUND(IF($B437="Annuity",SUMIFS('Annuity Prices'!BB:BB,'Annuity Prices'!$B:$B,$D437,'Annuity Prices'!$E:$E,$G437),IF($B437="RAB Short",SUMIFS('RAB Prices Short'!BB:BB,'RAB Prices Short'!$B:$B,'All Prices combined'!$D437,'RAB Prices Short'!$E:$E,'All Prices combined'!$G437),IF($B437="RAB Long",SUMIFS('RAB Prices Long'!BB:BB,'RAB Prices Long'!$B:$B,'All Prices combined'!$D437,'RAB Prices Long'!$E:$E,'All Prices combined'!$G437)))),2)</f>
        <v>0</v>
      </c>
      <c r="AZ437" s="2">
        <f>ROUND(IF($B437="Annuity",SUMIFS('Annuity Prices'!BC:BC,'Annuity Prices'!$B:$B,$D437,'Annuity Prices'!$E:$E,$G437),IF($B437="RAB Short",SUMIFS('RAB Prices Short'!BC:BC,'RAB Prices Short'!$B:$B,'All Prices combined'!$D437,'RAB Prices Short'!$E:$E,'All Prices combined'!$G437),IF($B437="RAB Long",SUMIFS('RAB Prices Long'!BC:BC,'RAB Prices Long'!$B:$B,'All Prices combined'!$D437,'RAB Prices Long'!$E:$E,'All Prices combined'!$G437)))),2)</f>
        <v>0</v>
      </c>
      <c r="BA437" s="2">
        <f>ROUND(IF($B437="Annuity",SUMIFS('Annuity Prices'!BD:BD,'Annuity Prices'!$B:$B,$D437,'Annuity Prices'!$E:$E,$G437),IF($B437="RAB Short",SUMIFS('RAB Prices Short'!BD:BD,'RAB Prices Short'!$B:$B,'All Prices combined'!$D437,'RAB Prices Short'!$E:$E,'All Prices combined'!$G437),IF($B437="RAB Long",SUMIFS('RAB Prices Long'!BD:BD,'RAB Prices Long'!$B:$B,'All Prices combined'!$D437,'RAB Prices Long'!$E:$E,'All Prices combined'!$G437)))),2)</f>
        <v>0</v>
      </c>
      <c r="BB437" s="2">
        <f>ROUND(IF($B437="Annuity",SUMIFS('Annuity Prices'!BE:BE,'Annuity Prices'!$B:$B,$D437,'Annuity Prices'!$E:$E,$G437),IF($B437="RAB Short",SUMIFS('RAB Prices Short'!BE:BE,'RAB Prices Short'!$B:$B,'All Prices combined'!$D437,'RAB Prices Short'!$E:$E,'All Prices combined'!$G437),IF($B437="RAB Long",SUMIFS('RAB Prices Long'!BE:BE,'RAB Prices Long'!$B:$B,'All Prices combined'!$D437,'RAB Prices Long'!$E:$E,'All Prices combined'!$G437)))),2)</f>
        <v>0</v>
      </c>
      <c r="BC437" s="2">
        <f>ROUND(IF($B437="Annuity",SUMIFS('Annuity Prices'!BF:BF,'Annuity Prices'!$B:$B,$D437,'Annuity Prices'!$E:$E,$G437),IF($B437="RAB Short",SUMIFS('RAB Prices Short'!BF:BF,'RAB Prices Short'!$B:$B,'All Prices combined'!$D437,'RAB Prices Short'!$E:$E,'All Prices combined'!$G437),IF($B437="RAB Long",SUMIFS('RAB Prices Long'!BF:BF,'RAB Prices Long'!$B:$B,'All Prices combined'!$D437,'RAB Prices Long'!$E:$E,'All Prices combined'!$G437)))),2)</f>
        <v>0</v>
      </c>
      <c r="BD437" s="2">
        <f>ROUND(IF($B437="Annuity",SUMIFS('Annuity Prices'!BG:BG,'Annuity Prices'!$B:$B,$D437,'Annuity Prices'!$E:$E,$G437),IF($B437="RAB Short",SUMIFS('RAB Prices Short'!BG:BG,'RAB Prices Short'!$B:$B,'All Prices combined'!$D437,'RAB Prices Short'!$E:$E,'All Prices combined'!$G437),IF($B437="RAB Long",SUMIFS('RAB Prices Long'!BG:BG,'RAB Prices Long'!$B:$B,'All Prices combined'!$D437,'RAB Prices Long'!$E:$E,'All Prices combined'!$G437)))),2)</f>
        <v>0</v>
      </c>
      <c r="BE437" s="2">
        <f>ROUND(IF($B437="Annuity",SUMIFS('Annuity Prices'!BH:BH,'Annuity Prices'!$B:$B,$D437,'Annuity Prices'!$E:$E,$G437),IF($B437="RAB Short",SUMIFS('RAB Prices Short'!BH:BH,'RAB Prices Short'!$B:$B,'All Prices combined'!$D437,'RAB Prices Short'!$E:$E,'All Prices combined'!$G437),IF($B437="RAB Long",SUMIFS('RAB Prices Long'!BH:BH,'RAB Prices Long'!$B:$B,'All Prices combined'!$D437,'RAB Prices Long'!$E:$E,'All Prices combined'!$G437)))),2)</f>
        <v>0</v>
      </c>
      <c r="BF437" s="2">
        <f>ROUND(IF($B437="Annuity",SUMIFS('Annuity Prices'!BI:BI,'Annuity Prices'!$B:$B,$D437,'Annuity Prices'!$E:$E,$G437),IF($B437="RAB Short",SUMIFS('RAB Prices Short'!BI:BI,'RAB Prices Short'!$B:$B,'All Prices combined'!$D437,'RAB Prices Short'!$E:$E,'All Prices combined'!$G437),IF($B437="RAB Long",SUMIFS('RAB Prices Long'!BI:BI,'RAB Prices Long'!$B:$B,'All Prices combined'!$D437,'RAB Prices Long'!$E:$E,'All Prices combined'!$G437)))),2)</f>
        <v>0</v>
      </c>
      <c r="BG437" s="2">
        <f>ROUND(IF($B437="Annuity",SUMIFS('Annuity Prices'!BJ:BJ,'Annuity Prices'!$B:$B,$D437,'Annuity Prices'!$E:$E,$G437),IF($B437="RAB Short",SUMIFS('RAB Prices Short'!BJ:BJ,'RAB Prices Short'!$B:$B,'All Prices combined'!$D437,'RAB Prices Short'!$E:$E,'All Prices combined'!$G437),IF($B437="RAB Long",SUMIFS('RAB Prices Long'!BJ:BJ,'RAB Prices Long'!$B:$B,'All Prices combined'!$D437,'RAB Prices Long'!$E:$E,'All Prices combined'!$G437)))),2)</f>
        <v>0</v>
      </c>
      <c r="BH437" s="2">
        <f>ROUND(IF($B437="Annuity",SUMIFS('Annuity Prices'!BK:BK,'Annuity Prices'!$B:$B,$D437,'Annuity Prices'!$E:$E,$G437),IF($B437="RAB Short",SUMIFS('RAB Prices Short'!BK:BK,'RAB Prices Short'!$B:$B,'All Prices combined'!$D437,'RAB Prices Short'!$E:$E,'All Prices combined'!$G437),IF($B437="RAB Long",SUMIFS('RAB Prices Long'!BK:BK,'RAB Prices Long'!$B:$B,'All Prices combined'!$D437,'RAB Prices Long'!$E:$E,'All Prices combined'!$G437)))),2)</f>
        <v>0</v>
      </c>
      <c r="BI437" s="2">
        <f>ROUND(IF($B437="Annuity",SUMIFS('Annuity Prices'!BL:BL,'Annuity Prices'!$B:$B,$D437,'Annuity Prices'!$E:$E,$G437),IF($B437="RAB Short",SUMIFS('RAB Prices Short'!BL:BL,'RAB Prices Short'!$B:$B,'All Prices combined'!$D437,'RAB Prices Short'!$E:$E,'All Prices combined'!$G437),IF($B437="RAB Long",SUMIFS('RAB Prices Long'!BL:BL,'RAB Prices Long'!$B:$B,'All Prices combined'!$D437,'RAB Prices Long'!$E:$E,'All Prices combined'!$G437)))),2)</f>
        <v>0</v>
      </c>
      <c r="BJ437" s="2">
        <f>ROUND(IF($B437="Annuity",SUMIFS('Annuity Prices'!BM:BM,'Annuity Prices'!$B:$B,$D437,'Annuity Prices'!$E:$E,$G437),IF($B437="RAB Short",SUMIFS('RAB Prices Short'!BM:BM,'RAB Prices Short'!$B:$B,'All Prices combined'!$D437,'RAB Prices Short'!$E:$E,'All Prices combined'!$G437),IF($B437="RAB Long",SUMIFS('RAB Prices Long'!BM:BM,'RAB Prices Long'!$B:$B,'All Prices combined'!$D437,'RAB Prices Long'!$E:$E,'All Prices combined'!$G437)))),2)</f>
        <v>0</v>
      </c>
      <c r="BK437" s="2">
        <f>ROUND(IF($B437="Annuity",SUMIFS('Annuity Prices'!BN:BN,'Annuity Prices'!$B:$B,$D437,'Annuity Prices'!$E:$E,$G437),IF($B437="RAB Short",SUMIFS('RAB Prices Short'!BN:BN,'RAB Prices Short'!$B:$B,'All Prices combined'!$D437,'RAB Prices Short'!$E:$E,'All Prices combined'!$G437),IF($B437="RAB Long",SUMIFS('RAB Prices Long'!BN:BN,'RAB Prices Long'!$B:$B,'All Prices combined'!$D437,'RAB Prices Long'!$E:$E,'All Prices combined'!$G437)))),2)</f>
        <v>0</v>
      </c>
      <c r="BL437" s="2">
        <f>ROUND(IF($B437="Annuity",SUMIFS('Annuity Prices'!BO:BO,'Annuity Prices'!$B:$B,$D437,'Annuity Prices'!$E:$E,$G437),IF($B437="RAB Short",SUMIFS('RAB Prices Short'!BO:BO,'RAB Prices Short'!$B:$B,'All Prices combined'!$D437,'RAB Prices Short'!$E:$E,'All Prices combined'!$G437),IF($B437="RAB Long",SUMIFS('RAB Prices Long'!BO:BO,'RAB Prices Long'!$B:$B,'All Prices combined'!$D437,'RAB Prices Long'!$E:$E,'All Prices combined'!$G437)))),2)</f>
        <v>0</v>
      </c>
      <c r="BM437" s="2">
        <f>ROUND(IF($B437="Annuity",SUMIFS('Annuity Prices'!BP:BP,'Annuity Prices'!$B:$B,$D437,'Annuity Prices'!$E:$E,$G437),IF($B437="RAB Short",SUMIFS('RAB Prices Short'!BP:BP,'RAB Prices Short'!$B:$B,'All Prices combined'!$D437,'RAB Prices Short'!$E:$E,'All Prices combined'!$G437),IF($B437="RAB Long",SUMIFS('RAB Prices Long'!BP:BP,'RAB Prices Long'!$B:$B,'All Prices combined'!$D437,'RAB Prices Long'!$E:$E,'All Prices combined'!$G437)))),2)</f>
        <v>0</v>
      </c>
      <c r="BN437" s="2">
        <f>ROUND(IF($B437="Annuity",SUMIFS('Annuity Prices'!BQ:BQ,'Annuity Prices'!$B:$B,$D437,'Annuity Prices'!$E:$E,$G437),IF($B437="RAB Short",SUMIFS('RAB Prices Short'!BQ:BQ,'RAB Prices Short'!$B:$B,'All Prices combined'!$D437,'RAB Prices Short'!$E:$E,'All Prices combined'!$G437),IF($B437="RAB Long",SUMIFS('RAB Prices Long'!BQ:BQ,'RAB Prices Long'!$B:$B,'All Prices combined'!$D437,'RAB Prices Long'!$E:$E,'All Prices combined'!$G437)))),2)</f>
        <v>0</v>
      </c>
      <c r="BO437" s="2">
        <f>ROUND(IF($B437="Annuity",SUMIFS('Annuity Prices'!BR:BR,'Annuity Prices'!$B:$B,$D437,'Annuity Prices'!$E:$E,$G437),IF($B437="RAB Short",SUMIFS('RAB Prices Short'!BR:BR,'RAB Prices Short'!$B:$B,'All Prices combined'!$D437,'RAB Prices Short'!$E:$E,'All Prices combined'!$G437),IF($B437="RAB Long",SUMIFS('RAB Prices Long'!BR:BR,'RAB Prices Long'!$B:$B,'All Prices combined'!$D437,'RAB Prices Long'!$E:$E,'All Prices combined'!$G437)))),2)</f>
        <v>0</v>
      </c>
      <c r="BP437" s="2">
        <f>ROUND(IF($B437="Annuity",SUMIFS('Annuity Prices'!BS:BS,'Annuity Prices'!$B:$B,$D437,'Annuity Prices'!$E:$E,$G437),IF($B437="RAB Short",SUMIFS('RAB Prices Short'!BS:BS,'RAB Prices Short'!$B:$B,'All Prices combined'!$D437,'RAB Prices Short'!$E:$E,'All Prices combined'!$G437),IF($B437="RAB Long",SUMIFS('RAB Prices Long'!BS:BS,'RAB Prices Long'!$B:$B,'All Prices combined'!$D437,'RAB Prices Long'!$E:$E,'All Prices combined'!$G437)))),2)</f>
        <v>0</v>
      </c>
      <c r="BQ437" s="2">
        <f>ROUND(IF($B437="Annuity",SUMIFS('Annuity Prices'!BT:BT,'Annuity Prices'!$B:$B,$D437,'Annuity Prices'!$E:$E,$G437),IF($B437="RAB Short",SUMIFS('RAB Prices Short'!BT:BT,'RAB Prices Short'!$B:$B,'All Prices combined'!$D437,'RAB Prices Short'!$E:$E,'All Prices combined'!$G437),IF($B437="RAB Long",SUMIFS('RAB Prices Long'!BT:BT,'RAB Prices Long'!$B:$B,'All Prices combined'!$D437,'RAB Prices Long'!$E:$E,'All Prices combined'!$G437)))),2)</f>
        <v>0</v>
      </c>
      <c r="BR437" s="2">
        <f>ROUND(IF($B437="Annuity",SUMIFS('Annuity Prices'!BU:BU,'Annuity Prices'!$B:$B,$D437,'Annuity Prices'!$E:$E,$G437),IF($B437="RAB Short",SUMIFS('RAB Prices Short'!BU:BU,'RAB Prices Short'!$B:$B,'All Prices combined'!$D437,'RAB Prices Short'!$E:$E,'All Prices combined'!$G437),IF($B437="RAB Long",SUMIFS('RAB Prices Long'!BU:BU,'RAB Prices Long'!$B:$B,'All Prices combined'!$D437,'RAB Prices Long'!$E:$E,'All Prices combined'!$G437)))),2)</f>
        <v>0</v>
      </c>
      <c r="BS437" s="2">
        <f>ROUND(IF($B437="Annuity",SUMIFS('Annuity Prices'!BV:BV,'Annuity Prices'!$B:$B,$D437,'Annuity Prices'!$E:$E,$G437),IF($B437="RAB Short",SUMIFS('RAB Prices Short'!BV:BV,'RAB Prices Short'!$B:$B,'All Prices combined'!$D437,'RAB Prices Short'!$E:$E,'All Prices combined'!$G437),IF($B437="RAB Long",SUMIFS('RAB Prices Long'!BV:BV,'RAB Prices Long'!$B:$B,'All Prices combined'!$D437,'RAB Prices Long'!$E:$E,'All Prices combined'!$G437)))),2)</f>
        <v>0</v>
      </c>
      <c r="BT437" s="2">
        <f>ROUND(IF($B437="Annuity",SUMIFS('Annuity Prices'!BW:BW,'Annuity Prices'!$B:$B,$D437,'Annuity Prices'!$E:$E,$G437),IF($B437="RAB Short",SUMIFS('RAB Prices Short'!BW:BW,'RAB Prices Short'!$B:$B,'All Prices combined'!$D437,'RAB Prices Short'!$E:$E,'All Prices combined'!$G437),IF($B437="RAB Long",SUMIFS('RAB Prices Long'!BW:BW,'RAB Prices Long'!$B:$B,'All Prices combined'!$D437,'RAB Prices Long'!$E:$E,'All Prices combined'!$G437)))),2)</f>
        <v>0</v>
      </c>
      <c r="BU437" s="2">
        <f>ROUND(IF($B437="Annuity",SUMIFS('Annuity Prices'!BX:BX,'Annuity Prices'!$B:$B,$D437,'Annuity Prices'!$E:$E,$G437),IF($B437="RAB Short",SUMIFS('RAB Prices Short'!BX:BX,'RAB Prices Short'!$B:$B,'All Prices combined'!$D437,'RAB Prices Short'!$E:$E,'All Prices combined'!$G437),IF($B437="RAB Long",SUMIFS('RAB Prices Long'!BX:BX,'RAB Prices Long'!$B:$B,'All Prices combined'!$D437,'RAB Prices Long'!$E:$E,'All Prices combined'!$G437)))),2)</f>
        <v>0</v>
      </c>
    </row>
    <row r="438" spans="2:73" x14ac:dyDescent="0.25">
      <c r="B438" t="s">
        <v>45</v>
      </c>
      <c r="C438">
        <v>10</v>
      </c>
      <c r="D438" t="s">
        <v>158</v>
      </c>
      <c r="E438" t="s">
        <v>154</v>
      </c>
      <c r="G438" t="s">
        <v>38</v>
      </c>
      <c r="H438" t="s">
        <v>128</v>
      </c>
      <c r="I438" s="2">
        <f>ROUND(IF($B438="Annuity",SUMIFS('Annuity Prices'!L:L,'Annuity Prices'!$B:$B,$D438,'Annuity Prices'!$E:$E,$G438),IF($B438="RAB Short",SUMIFS('RAB Prices Short'!L:L,'RAB Prices Short'!$B:$B,'All Prices combined'!$D438,'RAB Prices Short'!$E:$E,'All Prices combined'!$G438),IF($B438="RAB Long",SUMIFS('RAB Prices Long'!L:L,'RAB Prices Long'!$B:$B,'All Prices combined'!$D438,'RAB Prices Long'!$E:$E,'All Prices combined'!$G438)))),2)</f>
        <v>0</v>
      </c>
      <c r="J438" s="2">
        <f>ROUND(IF($B438="Annuity",SUMIFS('Annuity Prices'!M:M,'Annuity Prices'!$B:$B,$D438,'Annuity Prices'!$E:$E,$G438),IF($B438="RAB Short",SUMIFS('RAB Prices Short'!M:M,'RAB Prices Short'!$B:$B,'All Prices combined'!$D438,'RAB Prices Short'!$E:$E,'All Prices combined'!$G438),IF($B438="RAB Long",SUMIFS('RAB Prices Long'!M:M,'RAB Prices Long'!$B:$B,'All Prices combined'!$D438,'RAB Prices Long'!$E:$E,'All Prices combined'!$G438)))),2)</f>
        <v>0</v>
      </c>
      <c r="K438" s="2">
        <f>ROUND(IF($B438="Annuity",SUMIFS('Annuity Prices'!N:N,'Annuity Prices'!$B:$B,$D438,'Annuity Prices'!$E:$E,$G438),IF($B438="RAB Short",SUMIFS('RAB Prices Short'!N:N,'RAB Prices Short'!$B:$B,'All Prices combined'!$D438,'RAB Prices Short'!$E:$E,'All Prices combined'!$G438),IF($B438="RAB Long",SUMIFS('RAB Prices Long'!N:N,'RAB Prices Long'!$B:$B,'All Prices combined'!$D438,'RAB Prices Long'!$E:$E,'All Prices combined'!$G438)))),2)</f>
        <v>28.91</v>
      </c>
      <c r="L438" s="2">
        <f>ROUND(IF($B438="Annuity",SUMIFS('Annuity Prices'!O:O,'Annuity Prices'!$B:$B,$D438,'Annuity Prices'!$E:$E,$G438),IF($B438="RAB Short",SUMIFS('RAB Prices Short'!O:O,'RAB Prices Short'!$B:$B,'All Prices combined'!$D438,'RAB Prices Short'!$E:$E,'All Prices combined'!$G438),IF($B438="RAB Long",SUMIFS('RAB Prices Long'!O:O,'RAB Prices Long'!$B:$B,'All Prices combined'!$D438,'RAB Prices Long'!$E:$E,'All Prices combined'!$G438)))),2)</f>
        <v>29.74</v>
      </c>
      <c r="M438" s="2">
        <f>ROUND(IF($B438="Annuity",SUMIFS('Annuity Prices'!P:P,'Annuity Prices'!$B:$B,$D438,'Annuity Prices'!$E:$E,$G438),IF($B438="RAB Short",SUMIFS('RAB Prices Short'!P:P,'RAB Prices Short'!$B:$B,'All Prices combined'!$D438,'RAB Prices Short'!$E:$E,'All Prices combined'!$G438),IF($B438="RAB Long",SUMIFS('RAB Prices Long'!P:P,'RAB Prices Long'!$B:$B,'All Prices combined'!$D438,'RAB Prices Long'!$E:$E,'All Prices combined'!$G438)))),2)</f>
        <v>34.1</v>
      </c>
      <c r="N438" s="2">
        <f>ROUND(IF($B438="Annuity",SUMIFS('Annuity Prices'!Q:Q,'Annuity Prices'!$B:$B,$D438,'Annuity Prices'!$E:$E,$G438),IF($B438="RAB Short",SUMIFS('RAB Prices Short'!Q:Q,'RAB Prices Short'!$B:$B,'All Prices combined'!$D438,'RAB Prices Short'!$E:$E,'All Prices combined'!$G438),IF($B438="RAB Long",SUMIFS('RAB Prices Long'!Q:Q,'RAB Prices Long'!$B:$B,'All Prices combined'!$D438,'RAB Prices Long'!$E:$E,'All Prices combined'!$G438)))),2)</f>
        <v>34.950000000000003</v>
      </c>
      <c r="O438" s="2">
        <f>ROUND(IF($B438="Annuity",SUMIFS('Annuity Prices'!R:R,'Annuity Prices'!$B:$B,$D438,'Annuity Prices'!$E:$E,$G438),IF($B438="RAB Short",SUMIFS('RAB Prices Short'!R:R,'RAB Prices Short'!$B:$B,'All Prices combined'!$D438,'RAB Prices Short'!$E:$E,'All Prices combined'!$G438),IF($B438="RAB Long",SUMIFS('RAB Prices Long'!R:R,'RAB Prices Long'!$B:$B,'All Prices combined'!$D438,'RAB Prices Long'!$E:$E,'All Prices combined'!$G438)))),2)</f>
        <v>35.83</v>
      </c>
      <c r="P438" s="2">
        <f>ROUND(IF($B438="Annuity",SUMIFS('Annuity Prices'!S:S,'Annuity Prices'!$B:$B,$D438,'Annuity Prices'!$E:$E,$G438),IF($B438="RAB Short",SUMIFS('RAB Prices Short'!S:S,'RAB Prices Short'!$B:$B,'All Prices combined'!$D438,'RAB Prices Short'!$E:$E,'All Prices combined'!$G438),IF($B438="RAB Long",SUMIFS('RAB Prices Long'!S:S,'RAB Prices Long'!$B:$B,'All Prices combined'!$D438,'RAB Prices Long'!$E:$E,'All Prices combined'!$G438)))),2)</f>
        <v>36.72</v>
      </c>
      <c r="Q438" s="2">
        <f>ROUND(IF($B438="Annuity",SUMIFS('Annuity Prices'!T:T,'Annuity Prices'!$B:$B,$D438,'Annuity Prices'!$E:$E,$G438),IF($B438="RAB Short",SUMIFS('RAB Prices Short'!T:T,'RAB Prices Short'!$B:$B,'All Prices combined'!$D438,'RAB Prices Short'!$E:$E,'All Prices combined'!$G438),IF($B438="RAB Long",SUMIFS('RAB Prices Long'!T:T,'RAB Prices Long'!$B:$B,'All Prices combined'!$D438,'RAB Prices Long'!$E:$E,'All Prices combined'!$G438)))),2)</f>
        <v>39.57</v>
      </c>
      <c r="R438" s="2">
        <f>ROUND(IF($B438="Annuity",SUMIFS('Annuity Prices'!U:U,'Annuity Prices'!$B:$B,$D438,'Annuity Prices'!$E:$E,$G438),IF($B438="RAB Short",SUMIFS('RAB Prices Short'!U:U,'RAB Prices Short'!$B:$B,'All Prices combined'!$D438,'RAB Prices Short'!$E:$E,'All Prices combined'!$G438),IF($B438="RAB Long",SUMIFS('RAB Prices Long'!U:U,'RAB Prices Long'!$B:$B,'All Prices combined'!$D438,'RAB Prices Long'!$E:$E,'All Prices combined'!$G438)))),2)</f>
        <v>40.56</v>
      </c>
      <c r="S438" s="2">
        <f>ROUND(IF($B438="Annuity",SUMIFS('Annuity Prices'!V:V,'Annuity Prices'!$B:$B,$D438,'Annuity Prices'!$E:$E,$G438),IF($B438="RAB Short",SUMIFS('RAB Prices Short'!V:V,'RAB Prices Short'!$B:$B,'All Prices combined'!$D438,'RAB Prices Short'!$E:$E,'All Prices combined'!$G438),IF($B438="RAB Long",SUMIFS('RAB Prices Long'!V:V,'RAB Prices Long'!$B:$B,'All Prices combined'!$D438,'RAB Prices Long'!$E:$E,'All Prices combined'!$G438)))),2)</f>
        <v>41.57</v>
      </c>
      <c r="T438" s="2">
        <f>ROUND(IF($B438="Annuity",SUMIFS('Annuity Prices'!W:W,'Annuity Prices'!$B:$B,$D438,'Annuity Prices'!$E:$E,$G438),IF($B438="RAB Short",SUMIFS('RAB Prices Short'!W:W,'RAB Prices Short'!$B:$B,'All Prices combined'!$D438,'RAB Prices Short'!$E:$E,'All Prices combined'!$G438),IF($B438="RAB Long",SUMIFS('RAB Prices Long'!W:W,'RAB Prices Long'!$B:$B,'All Prices combined'!$D438,'RAB Prices Long'!$E:$E,'All Prices combined'!$G438)))),2)</f>
        <v>42.61</v>
      </c>
      <c r="U438" s="2">
        <f>ROUND(IF($B438="Annuity",SUMIFS('Annuity Prices'!X:X,'Annuity Prices'!$B:$B,$D438,'Annuity Prices'!$E:$E,$G438),IF($B438="RAB Short",SUMIFS('RAB Prices Short'!X:X,'RAB Prices Short'!$B:$B,'All Prices combined'!$D438,'RAB Prices Short'!$E:$E,'All Prices combined'!$G438),IF($B438="RAB Long",SUMIFS('RAB Prices Long'!X:X,'RAB Prices Long'!$B:$B,'All Prices combined'!$D438,'RAB Prices Long'!$E:$E,'All Prices combined'!$G438)))),2)</f>
        <v>45.71</v>
      </c>
      <c r="V438" s="2">
        <f>ROUND(IF($B438="Annuity",SUMIFS('Annuity Prices'!Y:Y,'Annuity Prices'!$B:$B,$D438,'Annuity Prices'!$E:$E,$G438),IF($B438="RAB Short",SUMIFS('RAB Prices Short'!Y:Y,'RAB Prices Short'!$B:$B,'All Prices combined'!$D438,'RAB Prices Short'!$E:$E,'All Prices combined'!$G438),IF($B438="RAB Long",SUMIFS('RAB Prices Long'!Y:Y,'RAB Prices Long'!$B:$B,'All Prices combined'!$D438,'RAB Prices Long'!$E:$E,'All Prices combined'!$G438)))),2)</f>
        <v>46.85</v>
      </c>
      <c r="W438" s="2">
        <f>ROUND(IF($B438="Annuity",SUMIFS('Annuity Prices'!Z:Z,'Annuity Prices'!$B:$B,$D438,'Annuity Prices'!$E:$E,$G438),IF($B438="RAB Short",SUMIFS('RAB Prices Short'!Z:Z,'RAB Prices Short'!$B:$B,'All Prices combined'!$D438,'RAB Prices Short'!$E:$E,'All Prices combined'!$G438),IF($B438="RAB Long",SUMIFS('RAB Prices Long'!Z:Z,'RAB Prices Long'!$B:$B,'All Prices combined'!$D438,'RAB Prices Long'!$E:$E,'All Prices combined'!$G438)))),2)</f>
        <v>48.03</v>
      </c>
      <c r="X438" s="2">
        <f>ROUND(IF($B438="Annuity",SUMIFS('Annuity Prices'!AA:AA,'Annuity Prices'!$B:$B,$D438,'Annuity Prices'!$E:$E,$G438),IF($B438="RAB Short",SUMIFS('RAB Prices Short'!AA:AA,'RAB Prices Short'!$B:$B,'All Prices combined'!$D438,'RAB Prices Short'!$E:$E,'All Prices combined'!$G438),IF($B438="RAB Long",SUMIFS('RAB Prices Long'!AA:AA,'RAB Prices Long'!$B:$B,'All Prices combined'!$D438,'RAB Prices Long'!$E:$E,'All Prices combined'!$G438)))),2)</f>
        <v>49.23</v>
      </c>
      <c r="Y438" s="2">
        <f>ROUND(IF($B438="Annuity",SUMIFS('Annuity Prices'!AB:AB,'Annuity Prices'!$B:$B,$D438,'Annuity Prices'!$E:$E,$G438),IF($B438="RAB Short",SUMIFS('RAB Prices Short'!AB:AB,'RAB Prices Short'!$B:$B,'All Prices combined'!$D438,'RAB Prices Short'!$E:$E,'All Prices combined'!$G438),IF($B438="RAB Long",SUMIFS('RAB Prices Long'!AB:AB,'RAB Prices Long'!$B:$B,'All Prices combined'!$D438,'RAB Prices Long'!$E:$E,'All Prices combined'!$G438)))),2)</f>
        <v>53.18</v>
      </c>
      <c r="Z438" s="2">
        <f>ROUND(IF($B438="Annuity",SUMIFS('Annuity Prices'!AC:AC,'Annuity Prices'!$B:$B,$D438,'Annuity Prices'!$E:$E,$G438),IF($B438="RAB Short",SUMIFS('RAB Prices Short'!AC:AC,'RAB Prices Short'!$B:$B,'All Prices combined'!$D438,'RAB Prices Short'!$E:$E,'All Prices combined'!$G438),IF($B438="RAB Long",SUMIFS('RAB Prices Long'!AC:AC,'RAB Prices Long'!$B:$B,'All Prices combined'!$D438,'RAB Prices Long'!$E:$E,'All Prices combined'!$G438)))),2)</f>
        <v>54.51</v>
      </c>
      <c r="AA438" s="2">
        <f>ROUND(IF($B438="Annuity",SUMIFS('Annuity Prices'!AD:AD,'Annuity Prices'!$B:$B,$D438,'Annuity Prices'!$E:$E,$G438),IF($B438="RAB Short",SUMIFS('RAB Prices Short'!AD:AD,'RAB Prices Short'!$B:$B,'All Prices combined'!$D438,'RAB Prices Short'!$E:$E,'All Prices combined'!$G438),IF($B438="RAB Long",SUMIFS('RAB Prices Long'!AD:AD,'RAB Prices Long'!$B:$B,'All Prices combined'!$D438,'RAB Prices Long'!$E:$E,'All Prices combined'!$G438)))),2)</f>
        <v>55.87</v>
      </c>
      <c r="AB438" s="2">
        <f>ROUND(IF($B438="Annuity",SUMIFS('Annuity Prices'!AE:AE,'Annuity Prices'!$B:$B,$D438,'Annuity Prices'!$E:$E,$G438),IF($B438="RAB Short",SUMIFS('RAB Prices Short'!AE:AE,'RAB Prices Short'!$B:$B,'All Prices combined'!$D438,'RAB Prices Short'!$E:$E,'All Prices combined'!$G438),IF($B438="RAB Long",SUMIFS('RAB Prices Long'!AE:AE,'RAB Prices Long'!$B:$B,'All Prices combined'!$D438,'RAB Prices Long'!$E:$E,'All Prices combined'!$G438)))),2)</f>
        <v>57.27</v>
      </c>
      <c r="AC438" s="2">
        <f>ROUND(IF($B438="Annuity",SUMIFS('Annuity Prices'!AF:AF,'Annuity Prices'!$B:$B,$D438,'Annuity Prices'!$E:$E,$G438),IF($B438="RAB Short",SUMIFS('RAB Prices Short'!AF:AF,'RAB Prices Short'!$B:$B,'All Prices combined'!$D438,'RAB Prices Short'!$E:$E,'All Prices combined'!$G438),IF($B438="RAB Long",SUMIFS('RAB Prices Long'!AF:AF,'RAB Prices Long'!$B:$B,'All Prices combined'!$D438,'RAB Prices Long'!$E:$E,'All Prices combined'!$G438)))),2)</f>
        <v>58.8</v>
      </c>
      <c r="AD438" s="2">
        <f>ROUND(IF($B438="Annuity",SUMIFS('Annuity Prices'!AG:AG,'Annuity Prices'!$B:$B,$D438,'Annuity Prices'!$E:$E,$G438),IF($B438="RAB Short",SUMIFS('RAB Prices Short'!AG:AG,'RAB Prices Short'!$B:$B,'All Prices combined'!$D438,'RAB Prices Short'!$E:$E,'All Prices combined'!$G438),IF($B438="RAB Long",SUMIFS('RAB Prices Long'!AG:AG,'RAB Prices Long'!$B:$B,'All Prices combined'!$D438,'RAB Prices Long'!$E:$E,'All Prices combined'!$G438)))),2)</f>
        <v>60.27</v>
      </c>
      <c r="AE438" s="2">
        <f>ROUND(IF($B438="Annuity",SUMIFS('Annuity Prices'!AH:AH,'Annuity Prices'!$B:$B,$D438,'Annuity Prices'!$E:$E,$G438),IF($B438="RAB Short",SUMIFS('RAB Prices Short'!AH:AH,'RAB Prices Short'!$B:$B,'All Prices combined'!$D438,'RAB Prices Short'!$E:$E,'All Prices combined'!$G438),IF($B438="RAB Long",SUMIFS('RAB Prices Long'!AH:AH,'RAB Prices Long'!$B:$B,'All Prices combined'!$D438,'RAB Prices Long'!$E:$E,'All Prices combined'!$G438)))),2)</f>
        <v>61.78</v>
      </c>
      <c r="AF438" s="2">
        <f>ROUND(IF($B438="Annuity",SUMIFS('Annuity Prices'!AI:AI,'Annuity Prices'!$B:$B,$D438,'Annuity Prices'!$E:$E,$G438),IF($B438="RAB Short",SUMIFS('RAB Prices Short'!AI:AI,'RAB Prices Short'!$B:$B,'All Prices combined'!$D438,'RAB Prices Short'!$E:$E,'All Prices combined'!$G438),IF($B438="RAB Long",SUMIFS('RAB Prices Long'!AI:AI,'RAB Prices Long'!$B:$B,'All Prices combined'!$D438,'RAB Prices Long'!$E:$E,'All Prices combined'!$G438)))),2)</f>
        <v>63.32</v>
      </c>
      <c r="AG438" s="2">
        <f>ROUND(IF($B438="Annuity",SUMIFS('Annuity Prices'!AJ:AJ,'Annuity Prices'!$B:$B,$D438,'Annuity Prices'!$E:$E,$G438),IF($B438="RAB Short",SUMIFS('RAB Prices Short'!AJ:AJ,'RAB Prices Short'!$B:$B,'All Prices combined'!$D438,'RAB Prices Short'!$E:$E,'All Prices combined'!$G438),IF($B438="RAB Long",SUMIFS('RAB Prices Long'!AJ:AJ,'RAB Prices Long'!$B:$B,'All Prices combined'!$D438,'RAB Prices Long'!$E:$E,'All Prices combined'!$G438)))),2)</f>
        <v>64.55</v>
      </c>
      <c r="AH438" s="2">
        <f>ROUND(IF($B438="Annuity",SUMIFS('Annuity Prices'!AK:AK,'Annuity Prices'!$B:$B,$D438,'Annuity Prices'!$E:$E,$G438),IF($B438="RAB Short",SUMIFS('RAB Prices Short'!AK:AK,'RAB Prices Short'!$B:$B,'All Prices combined'!$D438,'RAB Prices Short'!$E:$E,'All Prices combined'!$G438),IF($B438="RAB Long",SUMIFS('RAB Prices Long'!AK:AK,'RAB Prices Long'!$B:$B,'All Prices combined'!$D438,'RAB Prices Long'!$E:$E,'All Prices combined'!$G438)))),2)</f>
        <v>66.16</v>
      </c>
      <c r="AI438" s="2">
        <f>ROUND(IF($B438="Annuity",SUMIFS('Annuity Prices'!AL:AL,'Annuity Prices'!$B:$B,$D438,'Annuity Prices'!$E:$E,$G438),IF($B438="RAB Short",SUMIFS('RAB Prices Short'!AL:AL,'RAB Prices Short'!$B:$B,'All Prices combined'!$D438,'RAB Prices Short'!$E:$E,'All Prices combined'!$G438),IF($B438="RAB Long",SUMIFS('RAB Prices Long'!AL:AL,'RAB Prices Long'!$B:$B,'All Prices combined'!$D438,'RAB Prices Long'!$E:$E,'All Prices combined'!$G438)))),2)</f>
        <v>67.81</v>
      </c>
      <c r="AJ438" s="2">
        <f>ROUND(IF($B438="Annuity",SUMIFS('Annuity Prices'!AM:AM,'Annuity Prices'!$B:$B,$D438,'Annuity Prices'!$E:$E,$G438),IF($B438="RAB Short",SUMIFS('RAB Prices Short'!AM:AM,'RAB Prices Short'!$B:$B,'All Prices combined'!$D438,'RAB Prices Short'!$E:$E,'All Prices combined'!$G438),IF($B438="RAB Long",SUMIFS('RAB Prices Long'!AM:AM,'RAB Prices Long'!$B:$B,'All Prices combined'!$D438,'RAB Prices Long'!$E:$E,'All Prices combined'!$G438)))),2)</f>
        <v>69.510000000000005</v>
      </c>
      <c r="AK438" s="2">
        <f>ROUND(IF($B438="Annuity",SUMIFS('Annuity Prices'!AN:AN,'Annuity Prices'!$B:$B,$D438,'Annuity Prices'!$E:$E,$G438),IF($B438="RAB Short",SUMIFS('RAB Prices Short'!AN:AN,'RAB Prices Short'!$B:$B,'All Prices combined'!$D438,'RAB Prices Short'!$E:$E,'All Prices combined'!$G438),IF($B438="RAB Long",SUMIFS('RAB Prices Long'!AN:AN,'RAB Prices Long'!$B:$B,'All Prices combined'!$D438,'RAB Prices Long'!$E:$E,'All Prices combined'!$G438)))),2)</f>
        <v>72.510000000000005</v>
      </c>
      <c r="AL438" s="2">
        <f>ROUND(IF($B438="Annuity",SUMIFS('Annuity Prices'!AO:AO,'Annuity Prices'!$B:$B,$D438,'Annuity Prices'!$E:$E,$G438),IF($B438="RAB Short",SUMIFS('RAB Prices Short'!AO:AO,'RAB Prices Short'!$B:$B,'All Prices combined'!$D438,'RAB Prices Short'!$E:$E,'All Prices combined'!$G438),IF($B438="RAB Long",SUMIFS('RAB Prices Long'!AO:AO,'RAB Prices Long'!$B:$B,'All Prices combined'!$D438,'RAB Prices Long'!$E:$E,'All Prices combined'!$G438)))),2)</f>
        <v>74.319999999999993</v>
      </c>
      <c r="AM438" s="2">
        <f>ROUND(IF($B438="Annuity",SUMIFS('Annuity Prices'!AP:AP,'Annuity Prices'!$B:$B,$D438,'Annuity Prices'!$E:$E,$G438),IF($B438="RAB Short",SUMIFS('RAB Prices Short'!AP:AP,'RAB Prices Short'!$B:$B,'All Prices combined'!$D438,'RAB Prices Short'!$E:$E,'All Prices combined'!$G438),IF($B438="RAB Long",SUMIFS('RAB Prices Long'!AP:AP,'RAB Prices Long'!$B:$B,'All Prices combined'!$D438,'RAB Prices Long'!$E:$E,'All Prices combined'!$G438)))),2)</f>
        <v>76.180000000000007</v>
      </c>
      <c r="AN438" s="2">
        <f>ROUND(IF($B438="Annuity",SUMIFS('Annuity Prices'!AQ:AQ,'Annuity Prices'!$B:$B,$D438,'Annuity Prices'!$E:$E,$G438),IF($B438="RAB Short",SUMIFS('RAB Prices Short'!AQ:AQ,'RAB Prices Short'!$B:$B,'All Prices combined'!$D438,'RAB Prices Short'!$E:$E,'All Prices combined'!$G438),IF($B438="RAB Long",SUMIFS('RAB Prices Long'!AQ:AQ,'RAB Prices Long'!$B:$B,'All Prices combined'!$D438,'RAB Prices Long'!$E:$E,'All Prices combined'!$G438)))),2)</f>
        <v>78.09</v>
      </c>
      <c r="AO438" s="2">
        <f>ROUND(IF($B438="Annuity",SUMIFS('Annuity Prices'!AR:AR,'Annuity Prices'!$B:$B,$D438,'Annuity Prices'!$E:$E,$G438),IF($B438="RAB Short",SUMIFS('RAB Prices Short'!AR:AR,'RAB Prices Short'!$B:$B,'All Prices combined'!$D438,'RAB Prices Short'!$E:$E,'All Prices combined'!$G438),IF($B438="RAB Long",SUMIFS('RAB Prices Long'!AR:AR,'RAB Prices Long'!$B:$B,'All Prices combined'!$D438,'RAB Prices Long'!$E:$E,'All Prices combined'!$G438)))),2)</f>
        <v>0</v>
      </c>
      <c r="AP438" s="2">
        <f>ROUND(IF($B438="Annuity",SUMIFS('Annuity Prices'!AS:AS,'Annuity Prices'!$B:$B,$D438,'Annuity Prices'!$E:$E,$G438),IF($B438="RAB Short",SUMIFS('RAB Prices Short'!AS:AS,'RAB Prices Short'!$B:$B,'All Prices combined'!$D438,'RAB Prices Short'!$E:$E,'All Prices combined'!$G438),IF($B438="RAB Long",SUMIFS('RAB Prices Long'!AS:AS,'RAB Prices Long'!$B:$B,'All Prices combined'!$D438,'RAB Prices Long'!$E:$E,'All Prices combined'!$G438)))),2)</f>
        <v>0</v>
      </c>
      <c r="AQ438" s="2">
        <f>ROUND(IF($B438="Annuity",SUMIFS('Annuity Prices'!AT:AT,'Annuity Prices'!$B:$B,$D438,'Annuity Prices'!$E:$E,$G438),IF($B438="RAB Short",SUMIFS('RAB Prices Short'!AT:AT,'RAB Prices Short'!$B:$B,'All Prices combined'!$D438,'RAB Prices Short'!$E:$E,'All Prices combined'!$G438),IF($B438="RAB Long",SUMIFS('RAB Prices Long'!AT:AT,'RAB Prices Long'!$B:$B,'All Prices combined'!$D438,'RAB Prices Long'!$E:$E,'All Prices combined'!$G438)))),2)</f>
        <v>33.76</v>
      </c>
      <c r="AR438" s="2">
        <f>ROUND(IF($B438="Annuity",SUMIFS('Annuity Prices'!AU:AU,'Annuity Prices'!$B:$B,$D438,'Annuity Prices'!$E:$E,$G438),IF($B438="RAB Short",SUMIFS('RAB Prices Short'!AU:AU,'RAB Prices Short'!$B:$B,'All Prices combined'!$D438,'RAB Prices Short'!$E:$E,'All Prices combined'!$G438),IF($B438="RAB Long",SUMIFS('RAB Prices Long'!AU:AU,'RAB Prices Long'!$B:$B,'All Prices combined'!$D438,'RAB Prices Long'!$E:$E,'All Prices combined'!$G438)))),2)</f>
        <v>28.91</v>
      </c>
      <c r="AS438" s="2">
        <f>ROUND(IF($B438="Annuity",SUMIFS('Annuity Prices'!AV:AV,'Annuity Prices'!$B:$B,$D438,'Annuity Prices'!$E:$E,$G438),IF($B438="RAB Short",SUMIFS('RAB Prices Short'!AV:AV,'RAB Prices Short'!$B:$B,'All Prices combined'!$D438,'RAB Prices Short'!$E:$E,'All Prices combined'!$G438),IF($B438="RAB Long",SUMIFS('RAB Prices Long'!AV:AV,'RAB Prices Long'!$B:$B,'All Prices combined'!$D438,'RAB Prices Long'!$E:$E,'All Prices combined'!$G438)))),2)</f>
        <v>29.74</v>
      </c>
      <c r="AT438" s="2">
        <f>ROUND(IF($B438="Annuity",SUMIFS('Annuity Prices'!AW:AW,'Annuity Prices'!$B:$B,$D438,'Annuity Prices'!$E:$E,$G438),IF($B438="RAB Short",SUMIFS('RAB Prices Short'!AW:AW,'RAB Prices Short'!$B:$B,'All Prices combined'!$D438,'RAB Prices Short'!$E:$E,'All Prices combined'!$G438),IF($B438="RAB Long",SUMIFS('RAB Prices Long'!AW:AW,'RAB Prices Long'!$B:$B,'All Prices combined'!$D438,'RAB Prices Long'!$E:$E,'All Prices combined'!$G438)))),2)</f>
        <v>33.520000000000003</v>
      </c>
      <c r="AU438" s="2">
        <f>ROUND(IF($B438="Annuity",SUMIFS('Annuity Prices'!AX:AX,'Annuity Prices'!$B:$B,$D438,'Annuity Prices'!$E:$E,$G438),IF($B438="RAB Short",SUMIFS('RAB Prices Short'!AX:AX,'RAB Prices Short'!$B:$B,'All Prices combined'!$D438,'RAB Prices Short'!$E:$E,'All Prices combined'!$G438),IF($B438="RAB Long",SUMIFS('RAB Prices Long'!AX:AX,'RAB Prices Long'!$B:$B,'All Prices combined'!$D438,'RAB Prices Long'!$E:$E,'All Prices combined'!$G438)))),2)</f>
        <v>34.950000000000003</v>
      </c>
      <c r="AV438" s="2">
        <f>ROUND(IF($B438="Annuity",SUMIFS('Annuity Prices'!AY:AY,'Annuity Prices'!$B:$B,$D438,'Annuity Prices'!$E:$E,$G438),IF($B438="RAB Short",SUMIFS('RAB Prices Short'!AY:AY,'RAB Prices Short'!$B:$B,'All Prices combined'!$D438,'RAB Prices Short'!$E:$E,'All Prices combined'!$G438),IF($B438="RAB Long",SUMIFS('RAB Prices Long'!AY:AY,'RAB Prices Long'!$B:$B,'All Prices combined'!$D438,'RAB Prices Long'!$E:$E,'All Prices combined'!$G438)))),2)</f>
        <v>35.83</v>
      </c>
      <c r="AW438" s="2">
        <f>ROUND(IF($B438="Annuity",SUMIFS('Annuity Prices'!AZ:AZ,'Annuity Prices'!$B:$B,$D438,'Annuity Prices'!$E:$E,$G438),IF($B438="RAB Short",SUMIFS('RAB Prices Short'!AZ:AZ,'RAB Prices Short'!$B:$B,'All Prices combined'!$D438,'RAB Prices Short'!$E:$E,'All Prices combined'!$G438),IF($B438="RAB Long",SUMIFS('RAB Prices Long'!AZ:AZ,'RAB Prices Long'!$B:$B,'All Prices combined'!$D438,'RAB Prices Long'!$E:$E,'All Prices combined'!$G438)))),2)</f>
        <v>36.72</v>
      </c>
      <c r="AX438" s="2">
        <f>ROUND(IF($B438="Annuity",SUMIFS('Annuity Prices'!BA:BA,'Annuity Prices'!$B:$B,$D438,'Annuity Prices'!$E:$E,$G438),IF($B438="RAB Short",SUMIFS('RAB Prices Short'!BA:BA,'RAB Prices Short'!$B:$B,'All Prices combined'!$D438,'RAB Prices Short'!$E:$E,'All Prices combined'!$G438),IF($B438="RAB Long",SUMIFS('RAB Prices Long'!BA:BA,'RAB Prices Long'!$B:$B,'All Prices combined'!$D438,'RAB Prices Long'!$E:$E,'All Prices combined'!$G438)))),2)</f>
        <v>39.57</v>
      </c>
      <c r="AY438" s="2">
        <f>ROUND(IF($B438="Annuity",SUMIFS('Annuity Prices'!BB:BB,'Annuity Prices'!$B:$B,$D438,'Annuity Prices'!$E:$E,$G438),IF($B438="RAB Short",SUMIFS('RAB Prices Short'!BB:BB,'RAB Prices Short'!$B:$B,'All Prices combined'!$D438,'RAB Prices Short'!$E:$E,'All Prices combined'!$G438),IF($B438="RAB Long",SUMIFS('RAB Prices Long'!BB:BB,'RAB Prices Long'!$B:$B,'All Prices combined'!$D438,'RAB Prices Long'!$E:$E,'All Prices combined'!$G438)))),2)</f>
        <v>40.56</v>
      </c>
      <c r="AZ438" s="2">
        <f>ROUND(IF($B438="Annuity",SUMIFS('Annuity Prices'!BC:BC,'Annuity Prices'!$B:$B,$D438,'Annuity Prices'!$E:$E,$G438),IF($B438="RAB Short",SUMIFS('RAB Prices Short'!BC:BC,'RAB Prices Short'!$B:$B,'All Prices combined'!$D438,'RAB Prices Short'!$E:$E,'All Prices combined'!$G438),IF($B438="RAB Long",SUMIFS('RAB Prices Long'!BC:BC,'RAB Prices Long'!$B:$B,'All Prices combined'!$D438,'RAB Prices Long'!$E:$E,'All Prices combined'!$G438)))),2)</f>
        <v>41.57</v>
      </c>
      <c r="BA438" s="2">
        <f>ROUND(IF($B438="Annuity",SUMIFS('Annuity Prices'!BD:BD,'Annuity Prices'!$B:$B,$D438,'Annuity Prices'!$E:$E,$G438),IF($B438="RAB Short",SUMIFS('RAB Prices Short'!BD:BD,'RAB Prices Short'!$B:$B,'All Prices combined'!$D438,'RAB Prices Short'!$E:$E,'All Prices combined'!$G438),IF($B438="RAB Long",SUMIFS('RAB Prices Long'!BD:BD,'RAB Prices Long'!$B:$B,'All Prices combined'!$D438,'RAB Prices Long'!$E:$E,'All Prices combined'!$G438)))),2)</f>
        <v>42.61</v>
      </c>
      <c r="BB438" s="2">
        <f>ROUND(IF($B438="Annuity",SUMIFS('Annuity Prices'!BE:BE,'Annuity Prices'!$B:$B,$D438,'Annuity Prices'!$E:$E,$G438),IF($B438="RAB Short",SUMIFS('RAB Prices Short'!BE:BE,'RAB Prices Short'!$B:$B,'All Prices combined'!$D438,'RAB Prices Short'!$E:$E,'All Prices combined'!$G438),IF($B438="RAB Long",SUMIFS('RAB Prices Long'!BE:BE,'RAB Prices Long'!$B:$B,'All Prices combined'!$D438,'RAB Prices Long'!$E:$E,'All Prices combined'!$G438)))),2)</f>
        <v>45.71</v>
      </c>
      <c r="BC438" s="2">
        <f>ROUND(IF($B438="Annuity",SUMIFS('Annuity Prices'!BF:BF,'Annuity Prices'!$B:$B,$D438,'Annuity Prices'!$E:$E,$G438),IF($B438="RAB Short",SUMIFS('RAB Prices Short'!BF:BF,'RAB Prices Short'!$B:$B,'All Prices combined'!$D438,'RAB Prices Short'!$E:$E,'All Prices combined'!$G438),IF($B438="RAB Long",SUMIFS('RAB Prices Long'!BF:BF,'RAB Prices Long'!$B:$B,'All Prices combined'!$D438,'RAB Prices Long'!$E:$E,'All Prices combined'!$G438)))),2)</f>
        <v>46.85</v>
      </c>
      <c r="BD438" s="2">
        <f>ROUND(IF($B438="Annuity",SUMIFS('Annuity Prices'!BG:BG,'Annuity Prices'!$B:$B,$D438,'Annuity Prices'!$E:$E,$G438),IF($B438="RAB Short",SUMIFS('RAB Prices Short'!BG:BG,'RAB Prices Short'!$B:$B,'All Prices combined'!$D438,'RAB Prices Short'!$E:$E,'All Prices combined'!$G438),IF($B438="RAB Long",SUMIFS('RAB Prices Long'!BG:BG,'RAB Prices Long'!$B:$B,'All Prices combined'!$D438,'RAB Prices Long'!$E:$E,'All Prices combined'!$G438)))),2)</f>
        <v>48.03</v>
      </c>
      <c r="BE438" s="2">
        <f>ROUND(IF($B438="Annuity",SUMIFS('Annuity Prices'!BH:BH,'Annuity Prices'!$B:$B,$D438,'Annuity Prices'!$E:$E,$G438),IF($B438="RAB Short",SUMIFS('RAB Prices Short'!BH:BH,'RAB Prices Short'!$B:$B,'All Prices combined'!$D438,'RAB Prices Short'!$E:$E,'All Prices combined'!$G438),IF($B438="RAB Long",SUMIFS('RAB Prices Long'!BH:BH,'RAB Prices Long'!$B:$B,'All Prices combined'!$D438,'RAB Prices Long'!$E:$E,'All Prices combined'!$G438)))),2)</f>
        <v>49.23</v>
      </c>
      <c r="BF438" s="2">
        <f>ROUND(IF($B438="Annuity",SUMIFS('Annuity Prices'!BI:BI,'Annuity Prices'!$B:$B,$D438,'Annuity Prices'!$E:$E,$G438),IF($B438="RAB Short",SUMIFS('RAB Prices Short'!BI:BI,'RAB Prices Short'!$B:$B,'All Prices combined'!$D438,'RAB Prices Short'!$E:$E,'All Prices combined'!$G438),IF($B438="RAB Long",SUMIFS('RAB Prices Long'!BI:BI,'RAB Prices Long'!$B:$B,'All Prices combined'!$D438,'RAB Prices Long'!$E:$E,'All Prices combined'!$G438)))),2)</f>
        <v>53.18</v>
      </c>
      <c r="BG438" s="2">
        <f>ROUND(IF($B438="Annuity",SUMIFS('Annuity Prices'!BJ:BJ,'Annuity Prices'!$B:$B,$D438,'Annuity Prices'!$E:$E,$G438),IF($B438="RAB Short",SUMIFS('RAB Prices Short'!BJ:BJ,'RAB Prices Short'!$B:$B,'All Prices combined'!$D438,'RAB Prices Short'!$E:$E,'All Prices combined'!$G438),IF($B438="RAB Long",SUMIFS('RAB Prices Long'!BJ:BJ,'RAB Prices Long'!$B:$B,'All Prices combined'!$D438,'RAB Prices Long'!$E:$E,'All Prices combined'!$G438)))),2)</f>
        <v>54.51</v>
      </c>
      <c r="BH438" s="2">
        <f>ROUND(IF($B438="Annuity",SUMIFS('Annuity Prices'!BK:BK,'Annuity Prices'!$B:$B,$D438,'Annuity Prices'!$E:$E,$G438),IF($B438="RAB Short",SUMIFS('RAB Prices Short'!BK:BK,'RAB Prices Short'!$B:$B,'All Prices combined'!$D438,'RAB Prices Short'!$E:$E,'All Prices combined'!$G438),IF($B438="RAB Long",SUMIFS('RAB Prices Long'!BK:BK,'RAB Prices Long'!$B:$B,'All Prices combined'!$D438,'RAB Prices Long'!$E:$E,'All Prices combined'!$G438)))),2)</f>
        <v>55.87</v>
      </c>
      <c r="BI438" s="2">
        <f>ROUND(IF($B438="Annuity",SUMIFS('Annuity Prices'!BL:BL,'Annuity Prices'!$B:$B,$D438,'Annuity Prices'!$E:$E,$G438),IF($B438="RAB Short",SUMIFS('RAB Prices Short'!BL:BL,'RAB Prices Short'!$B:$B,'All Prices combined'!$D438,'RAB Prices Short'!$E:$E,'All Prices combined'!$G438),IF($B438="RAB Long",SUMIFS('RAB Prices Long'!BL:BL,'RAB Prices Long'!$B:$B,'All Prices combined'!$D438,'RAB Prices Long'!$E:$E,'All Prices combined'!$G438)))),2)</f>
        <v>57.27</v>
      </c>
      <c r="BJ438" s="2">
        <f>ROUND(IF($B438="Annuity",SUMIFS('Annuity Prices'!BM:BM,'Annuity Prices'!$B:$B,$D438,'Annuity Prices'!$E:$E,$G438),IF($B438="RAB Short",SUMIFS('RAB Prices Short'!BM:BM,'RAB Prices Short'!$B:$B,'All Prices combined'!$D438,'RAB Prices Short'!$E:$E,'All Prices combined'!$G438),IF($B438="RAB Long",SUMIFS('RAB Prices Long'!BM:BM,'RAB Prices Long'!$B:$B,'All Prices combined'!$D438,'RAB Prices Long'!$E:$E,'All Prices combined'!$G438)))),2)</f>
        <v>58.8</v>
      </c>
      <c r="BK438" s="2">
        <f>ROUND(IF($B438="Annuity",SUMIFS('Annuity Prices'!BN:BN,'Annuity Prices'!$B:$B,$D438,'Annuity Prices'!$E:$E,$G438),IF($B438="RAB Short",SUMIFS('RAB Prices Short'!BN:BN,'RAB Prices Short'!$B:$B,'All Prices combined'!$D438,'RAB Prices Short'!$E:$E,'All Prices combined'!$G438),IF($B438="RAB Long",SUMIFS('RAB Prices Long'!BN:BN,'RAB Prices Long'!$B:$B,'All Prices combined'!$D438,'RAB Prices Long'!$E:$E,'All Prices combined'!$G438)))),2)</f>
        <v>60.27</v>
      </c>
      <c r="BL438" s="2">
        <f>ROUND(IF($B438="Annuity",SUMIFS('Annuity Prices'!BO:BO,'Annuity Prices'!$B:$B,$D438,'Annuity Prices'!$E:$E,$G438),IF($B438="RAB Short",SUMIFS('RAB Prices Short'!BO:BO,'RAB Prices Short'!$B:$B,'All Prices combined'!$D438,'RAB Prices Short'!$E:$E,'All Prices combined'!$G438),IF($B438="RAB Long",SUMIFS('RAB Prices Long'!BO:BO,'RAB Prices Long'!$B:$B,'All Prices combined'!$D438,'RAB Prices Long'!$E:$E,'All Prices combined'!$G438)))),2)</f>
        <v>61.78</v>
      </c>
      <c r="BM438" s="2">
        <f>ROUND(IF($B438="Annuity",SUMIFS('Annuity Prices'!BP:BP,'Annuity Prices'!$B:$B,$D438,'Annuity Prices'!$E:$E,$G438),IF($B438="RAB Short",SUMIFS('RAB Prices Short'!BP:BP,'RAB Prices Short'!$B:$B,'All Prices combined'!$D438,'RAB Prices Short'!$E:$E,'All Prices combined'!$G438),IF($B438="RAB Long",SUMIFS('RAB Prices Long'!BP:BP,'RAB Prices Long'!$B:$B,'All Prices combined'!$D438,'RAB Prices Long'!$E:$E,'All Prices combined'!$G438)))),2)</f>
        <v>63.32</v>
      </c>
      <c r="BN438" s="2">
        <f>ROUND(IF($B438="Annuity",SUMIFS('Annuity Prices'!BQ:BQ,'Annuity Prices'!$B:$B,$D438,'Annuity Prices'!$E:$E,$G438),IF($B438="RAB Short",SUMIFS('RAB Prices Short'!BQ:BQ,'RAB Prices Short'!$B:$B,'All Prices combined'!$D438,'RAB Prices Short'!$E:$E,'All Prices combined'!$G438),IF($B438="RAB Long",SUMIFS('RAB Prices Long'!BQ:BQ,'RAB Prices Long'!$B:$B,'All Prices combined'!$D438,'RAB Prices Long'!$E:$E,'All Prices combined'!$G438)))),2)</f>
        <v>64.55</v>
      </c>
      <c r="BO438" s="2">
        <f>ROUND(IF($B438="Annuity",SUMIFS('Annuity Prices'!BR:BR,'Annuity Prices'!$B:$B,$D438,'Annuity Prices'!$E:$E,$G438),IF($B438="RAB Short",SUMIFS('RAB Prices Short'!BR:BR,'RAB Prices Short'!$B:$B,'All Prices combined'!$D438,'RAB Prices Short'!$E:$E,'All Prices combined'!$G438),IF($B438="RAB Long",SUMIFS('RAB Prices Long'!BR:BR,'RAB Prices Long'!$B:$B,'All Prices combined'!$D438,'RAB Prices Long'!$E:$E,'All Prices combined'!$G438)))),2)</f>
        <v>66.16</v>
      </c>
      <c r="BP438" s="2">
        <f>ROUND(IF($B438="Annuity",SUMIFS('Annuity Prices'!BS:BS,'Annuity Prices'!$B:$B,$D438,'Annuity Prices'!$E:$E,$G438),IF($B438="RAB Short",SUMIFS('RAB Prices Short'!BS:BS,'RAB Prices Short'!$B:$B,'All Prices combined'!$D438,'RAB Prices Short'!$E:$E,'All Prices combined'!$G438),IF($B438="RAB Long",SUMIFS('RAB Prices Long'!BS:BS,'RAB Prices Long'!$B:$B,'All Prices combined'!$D438,'RAB Prices Long'!$E:$E,'All Prices combined'!$G438)))),2)</f>
        <v>67.81</v>
      </c>
      <c r="BQ438" s="2">
        <f>ROUND(IF($B438="Annuity",SUMIFS('Annuity Prices'!BT:BT,'Annuity Prices'!$B:$B,$D438,'Annuity Prices'!$E:$E,$G438),IF($B438="RAB Short",SUMIFS('RAB Prices Short'!BT:BT,'RAB Prices Short'!$B:$B,'All Prices combined'!$D438,'RAB Prices Short'!$E:$E,'All Prices combined'!$G438),IF($B438="RAB Long",SUMIFS('RAB Prices Long'!BT:BT,'RAB Prices Long'!$B:$B,'All Prices combined'!$D438,'RAB Prices Long'!$E:$E,'All Prices combined'!$G438)))),2)</f>
        <v>69.510000000000005</v>
      </c>
      <c r="BR438" s="2">
        <f>ROUND(IF($B438="Annuity",SUMIFS('Annuity Prices'!BU:BU,'Annuity Prices'!$B:$B,$D438,'Annuity Prices'!$E:$E,$G438),IF($B438="RAB Short",SUMIFS('RAB Prices Short'!BU:BU,'RAB Prices Short'!$B:$B,'All Prices combined'!$D438,'RAB Prices Short'!$E:$E,'All Prices combined'!$G438),IF($B438="RAB Long",SUMIFS('RAB Prices Long'!BU:BU,'RAB Prices Long'!$B:$B,'All Prices combined'!$D438,'RAB Prices Long'!$E:$E,'All Prices combined'!$G438)))),2)</f>
        <v>72.510000000000005</v>
      </c>
      <c r="BS438" s="2">
        <f>ROUND(IF($B438="Annuity",SUMIFS('Annuity Prices'!BV:BV,'Annuity Prices'!$B:$B,$D438,'Annuity Prices'!$E:$E,$G438),IF($B438="RAB Short",SUMIFS('RAB Prices Short'!BV:BV,'RAB Prices Short'!$B:$B,'All Prices combined'!$D438,'RAB Prices Short'!$E:$E,'All Prices combined'!$G438),IF($B438="RAB Long",SUMIFS('RAB Prices Long'!BV:BV,'RAB Prices Long'!$B:$B,'All Prices combined'!$D438,'RAB Prices Long'!$E:$E,'All Prices combined'!$G438)))),2)</f>
        <v>74.319999999999993</v>
      </c>
      <c r="BT438" s="2">
        <f>ROUND(IF($B438="Annuity",SUMIFS('Annuity Prices'!BW:BW,'Annuity Prices'!$B:$B,$D438,'Annuity Prices'!$E:$E,$G438),IF($B438="RAB Short",SUMIFS('RAB Prices Short'!BW:BW,'RAB Prices Short'!$B:$B,'All Prices combined'!$D438,'RAB Prices Short'!$E:$E,'All Prices combined'!$G438),IF($B438="RAB Long",SUMIFS('RAB Prices Long'!BW:BW,'RAB Prices Long'!$B:$B,'All Prices combined'!$D438,'RAB Prices Long'!$E:$E,'All Prices combined'!$G438)))),2)</f>
        <v>76.180000000000007</v>
      </c>
      <c r="BU438" s="2">
        <f>ROUND(IF($B438="Annuity",SUMIFS('Annuity Prices'!BX:BX,'Annuity Prices'!$B:$B,$D438,'Annuity Prices'!$E:$E,$G438),IF($B438="RAB Short",SUMIFS('RAB Prices Short'!BX:BX,'RAB Prices Short'!$B:$B,'All Prices combined'!$D438,'RAB Prices Short'!$E:$E,'All Prices combined'!$G438),IF($B438="RAB Long",SUMIFS('RAB Prices Long'!BX:BX,'RAB Prices Long'!$B:$B,'All Prices combined'!$D438,'RAB Prices Long'!$E:$E,'All Prices combined'!$G438)))),2)</f>
        <v>78.09</v>
      </c>
    </row>
    <row r="439" spans="2:73" x14ac:dyDescent="0.25">
      <c r="B439" t="s">
        <v>45</v>
      </c>
      <c r="C439">
        <v>10</v>
      </c>
      <c r="D439" t="s">
        <v>158</v>
      </c>
      <c r="E439" t="s">
        <v>154</v>
      </c>
      <c r="G439" t="s">
        <v>40</v>
      </c>
      <c r="I439" s="2">
        <f>ROUND(IF($B439="Annuity",SUMIFS('Annuity Prices'!L:L,'Annuity Prices'!$B:$B,$D439,'Annuity Prices'!$E:$E,$G439),IF($B439="RAB Short",SUMIFS('RAB Prices Short'!L:L,'RAB Prices Short'!$B:$B,'All Prices combined'!$D439,'RAB Prices Short'!$E:$E,'All Prices combined'!$G439),IF($B439="RAB Long",SUMIFS('RAB Prices Long'!L:L,'RAB Prices Long'!$B:$B,'All Prices combined'!$D439,'RAB Prices Long'!$E:$E,'All Prices combined'!$G439)))),2)</f>
        <v>0</v>
      </c>
      <c r="J439" s="2">
        <f>ROUND(IF($B439="Annuity",SUMIFS('Annuity Prices'!M:M,'Annuity Prices'!$B:$B,$D439,'Annuity Prices'!$E:$E,$G439),IF($B439="RAB Short",SUMIFS('RAB Prices Short'!M:M,'RAB Prices Short'!$B:$B,'All Prices combined'!$D439,'RAB Prices Short'!$E:$E,'All Prices combined'!$G439),IF($B439="RAB Long",SUMIFS('RAB Prices Long'!M:M,'RAB Prices Long'!$B:$B,'All Prices combined'!$D439,'RAB Prices Long'!$E:$E,'All Prices combined'!$G439)))),2)</f>
        <v>0</v>
      </c>
      <c r="K439" s="2">
        <f>ROUND(IF($B439="Annuity",SUMIFS('Annuity Prices'!N:N,'Annuity Prices'!$B:$B,$D439,'Annuity Prices'!$E:$E,$G439),IF($B439="RAB Short",SUMIFS('RAB Prices Short'!N:N,'RAB Prices Short'!$B:$B,'All Prices combined'!$D439,'RAB Prices Short'!$E:$E,'All Prices combined'!$G439),IF($B439="RAB Long",SUMIFS('RAB Prices Long'!N:N,'RAB Prices Long'!$B:$B,'All Prices combined'!$D439,'RAB Prices Long'!$E:$E,'All Prices combined'!$G439)))),2)</f>
        <v>5.89</v>
      </c>
      <c r="L439" s="2">
        <f>ROUND(IF($B439="Annuity",SUMIFS('Annuity Prices'!O:O,'Annuity Prices'!$B:$B,$D439,'Annuity Prices'!$E:$E,$G439),IF($B439="RAB Short",SUMIFS('RAB Prices Short'!O:O,'RAB Prices Short'!$B:$B,'All Prices combined'!$D439,'RAB Prices Short'!$E:$E,'All Prices combined'!$G439),IF($B439="RAB Long",SUMIFS('RAB Prices Long'!O:O,'RAB Prices Long'!$B:$B,'All Prices combined'!$D439,'RAB Prices Long'!$E:$E,'All Prices combined'!$G439)))),2)</f>
        <v>6.06</v>
      </c>
      <c r="M439" s="2">
        <f>ROUND(IF($B439="Annuity",SUMIFS('Annuity Prices'!P:P,'Annuity Prices'!$B:$B,$D439,'Annuity Prices'!$E:$E,$G439),IF($B439="RAB Short",SUMIFS('RAB Prices Short'!P:P,'RAB Prices Short'!$B:$B,'All Prices combined'!$D439,'RAB Prices Short'!$E:$E,'All Prices combined'!$G439),IF($B439="RAB Long",SUMIFS('RAB Prices Long'!P:P,'RAB Prices Long'!$B:$B,'All Prices combined'!$D439,'RAB Prices Long'!$E:$E,'All Prices combined'!$G439)))),2)</f>
        <v>6.19</v>
      </c>
      <c r="N439" s="2">
        <f>ROUND(IF($B439="Annuity",SUMIFS('Annuity Prices'!Q:Q,'Annuity Prices'!$B:$B,$D439,'Annuity Prices'!$E:$E,$G439),IF($B439="RAB Short",SUMIFS('RAB Prices Short'!Q:Q,'RAB Prices Short'!$B:$B,'All Prices combined'!$D439,'RAB Prices Short'!$E:$E,'All Prices combined'!$G439),IF($B439="RAB Long",SUMIFS('RAB Prices Long'!Q:Q,'RAB Prices Long'!$B:$B,'All Prices combined'!$D439,'RAB Prices Long'!$E:$E,'All Prices combined'!$G439)))),2)</f>
        <v>6.35</v>
      </c>
      <c r="O439" s="2">
        <f>ROUND(IF($B439="Annuity",SUMIFS('Annuity Prices'!R:R,'Annuity Prices'!$B:$B,$D439,'Annuity Prices'!$E:$E,$G439),IF($B439="RAB Short",SUMIFS('RAB Prices Short'!R:R,'RAB Prices Short'!$B:$B,'All Prices combined'!$D439,'RAB Prices Short'!$E:$E,'All Prices combined'!$G439),IF($B439="RAB Long",SUMIFS('RAB Prices Long'!R:R,'RAB Prices Long'!$B:$B,'All Prices combined'!$D439,'RAB Prices Long'!$E:$E,'All Prices combined'!$G439)))),2)</f>
        <v>6.5</v>
      </c>
      <c r="P439" s="2">
        <f>ROUND(IF($B439="Annuity",SUMIFS('Annuity Prices'!S:S,'Annuity Prices'!$B:$B,$D439,'Annuity Prices'!$E:$E,$G439),IF($B439="RAB Short",SUMIFS('RAB Prices Short'!S:S,'RAB Prices Short'!$B:$B,'All Prices combined'!$D439,'RAB Prices Short'!$E:$E,'All Prices combined'!$G439),IF($B439="RAB Long",SUMIFS('RAB Prices Long'!S:S,'RAB Prices Long'!$B:$B,'All Prices combined'!$D439,'RAB Prices Long'!$E:$E,'All Prices combined'!$G439)))),2)</f>
        <v>6.67</v>
      </c>
      <c r="Q439" s="2">
        <f>ROUND(IF($B439="Annuity",SUMIFS('Annuity Prices'!T:T,'Annuity Prices'!$B:$B,$D439,'Annuity Prices'!$E:$E,$G439),IF($B439="RAB Short",SUMIFS('RAB Prices Short'!T:T,'RAB Prices Short'!$B:$B,'All Prices combined'!$D439,'RAB Prices Short'!$E:$E,'All Prices combined'!$G439),IF($B439="RAB Long",SUMIFS('RAB Prices Long'!T:T,'RAB Prices Long'!$B:$B,'All Prices combined'!$D439,'RAB Prices Long'!$E:$E,'All Prices combined'!$G439)))),2)</f>
        <v>6.8</v>
      </c>
      <c r="R439" s="2">
        <f>ROUND(IF($B439="Annuity",SUMIFS('Annuity Prices'!U:U,'Annuity Prices'!$B:$B,$D439,'Annuity Prices'!$E:$E,$G439),IF($B439="RAB Short",SUMIFS('RAB Prices Short'!U:U,'RAB Prices Short'!$B:$B,'All Prices combined'!$D439,'RAB Prices Short'!$E:$E,'All Prices combined'!$G439),IF($B439="RAB Long",SUMIFS('RAB Prices Long'!U:U,'RAB Prices Long'!$B:$B,'All Prices combined'!$D439,'RAB Prices Long'!$E:$E,'All Prices combined'!$G439)))),2)</f>
        <v>6.97</v>
      </c>
      <c r="S439" s="2">
        <f>ROUND(IF($B439="Annuity",SUMIFS('Annuity Prices'!V:V,'Annuity Prices'!$B:$B,$D439,'Annuity Prices'!$E:$E,$G439),IF($B439="RAB Short",SUMIFS('RAB Prices Short'!V:V,'RAB Prices Short'!$B:$B,'All Prices combined'!$D439,'RAB Prices Short'!$E:$E,'All Prices combined'!$G439),IF($B439="RAB Long",SUMIFS('RAB Prices Long'!V:V,'RAB Prices Long'!$B:$B,'All Prices combined'!$D439,'RAB Prices Long'!$E:$E,'All Prices combined'!$G439)))),2)</f>
        <v>7.15</v>
      </c>
      <c r="T439" s="2">
        <f>ROUND(IF($B439="Annuity",SUMIFS('Annuity Prices'!W:W,'Annuity Prices'!$B:$B,$D439,'Annuity Prices'!$E:$E,$G439),IF($B439="RAB Short",SUMIFS('RAB Prices Short'!W:W,'RAB Prices Short'!$B:$B,'All Prices combined'!$D439,'RAB Prices Short'!$E:$E,'All Prices combined'!$G439),IF($B439="RAB Long",SUMIFS('RAB Prices Long'!W:W,'RAB Prices Long'!$B:$B,'All Prices combined'!$D439,'RAB Prices Long'!$E:$E,'All Prices combined'!$G439)))),2)</f>
        <v>7.32</v>
      </c>
      <c r="U439" s="2">
        <f>ROUND(IF($B439="Annuity",SUMIFS('Annuity Prices'!X:X,'Annuity Prices'!$B:$B,$D439,'Annuity Prices'!$E:$E,$G439),IF($B439="RAB Short",SUMIFS('RAB Prices Short'!X:X,'RAB Prices Short'!$B:$B,'All Prices combined'!$D439,'RAB Prices Short'!$E:$E,'All Prices combined'!$G439),IF($B439="RAB Long",SUMIFS('RAB Prices Long'!X:X,'RAB Prices Long'!$B:$B,'All Prices combined'!$D439,'RAB Prices Long'!$E:$E,'All Prices combined'!$G439)))),2)</f>
        <v>7.47</v>
      </c>
      <c r="V439" s="2">
        <f>ROUND(IF($B439="Annuity",SUMIFS('Annuity Prices'!Y:Y,'Annuity Prices'!$B:$B,$D439,'Annuity Prices'!$E:$E,$G439),IF($B439="RAB Short",SUMIFS('RAB Prices Short'!Y:Y,'RAB Prices Short'!$B:$B,'All Prices combined'!$D439,'RAB Prices Short'!$E:$E,'All Prices combined'!$G439),IF($B439="RAB Long",SUMIFS('RAB Prices Long'!Y:Y,'RAB Prices Long'!$B:$B,'All Prices combined'!$D439,'RAB Prices Long'!$E:$E,'All Prices combined'!$G439)))),2)</f>
        <v>7.66</v>
      </c>
      <c r="W439" s="2">
        <f>ROUND(IF($B439="Annuity",SUMIFS('Annuity Prices'!Z:Z,'Annuity Prices'!$B:$B,$D439,'Annuity Prices'!$E:$E,$G439),IF($B439="RAB Short",SUMIFS('RAB Prices Short'!Z:Z,'RAB Prices Short'!$B:$B,'All Prices combined'!$D439,'RAB Prices Short'!$E:$E,'All Prices combined'!$G439),IF($B439="RAB Long",SUMIFS('RAB Prices Long'!Z:Z,'RAB Prices Long'!$B:$B,'All Prices combined'!$D439,'RAB Prices Long'!$E:$E,'All Prices combined'!$G439)))),2)</f>
        <v>7.85</v>
      </c>
      <c r="X439" s="2">
        <f>ROUND(IF($B439="Annuity",SUMIFS('Annuity Prices'!AA:AA,'Annuity Prices'!$B:$B,$D439,'Annuity Prices'!$E:$E,$G439),IF($B439="RAB Short",SUMIFS('RAB Prices Short'!AA:AA,'RAB Prices Short'!$B:$B,'All Prices combined'!$D439,'RAB Prices Short'!$E:$E,'All Prices combined'!$G439),IF($B439="RAB Long",SUMIFS('RAB Prices Long'!AA:AA,'RAB Prices Long'!$B:$B,'All Prices combined'!$D439,'RAB Prices Long'!$E:$E,'All Prices combined'!$G439)))),2)</f>
        <v>8.0500000000000007</v>
      </c>
      <c r="Y439" s="2">
        <f>ROUND(IF($B439="Annuity",SUMIFS('Annuity Prices'!AB:AB,'Annuity Prices'!$B:$B,$D439,'Annuity Prices'!$E:$E,$G439),IF($B439="RAB Short",SUMIFS('RAB Prices Short'!AB:AB,'RAB Prices Short'!$B:$B,'All Prices combined'!$D439,'RAB Prices Short'!$E:$E,'All Prices combined'!$G439),IF($B439="RAB Long",SUMIFS('RAB Prices Long'!AB:AB,'RAB Prices Long'!$B:$B,'All Prices combined'!$D439,'RAB Prices Long'!$E:$E,'All Prices combined'!$G439)))),2)</f>
        <v>8.2100000000000009</v>
      </c>
      <c r="Z439" s="2">
        <f>ROUND(IF($B439="Annuity",SUMIFS('Annuity Prices'!AC:AC,'Annuity Prices'!$B:$B,$D439,'Annuity Prices'!$E:$E,$G439),IF($B439="RAB Short",SUMIFS('RAB Prices Short'!AC:AC,'RAB Prices Short'!$B:$B,'All Prices combined'!$D439,'RAB Prices Short'!$E:$E,'All Prices combined'!$G439),IF($B439="RAB Long",SUMIFS('RAB Prices Long'!AC:AC,'RAB Prices Long'!$B:$B,'All Prices combined'!$D439,'RAB Prices Long'!$E:$E,'All Prices combined'!$G439)))),2)</f>
        <v>8.41</v>
      </c>
      <c r="AA439" s="2">
        <f>ROUND(IF($B439="Annuity",SUMIFS('Annuity Prices'!AD:AD,'Annuity Prices'!$B:$B,$D439,'Annuity Prices'!$E:$E,$G439),IF($B439="RAB Short",SUMIFS('RAB Prices Short'!AD:AD,'RAB Prices Short'!$B:$B,'All Prices combined'!$D439,'RAB Prices Short'!$E:$E,'All Prices combined'!$G439),IF($B439="RAB Long",SUMIFS('RAB Prices Long'!AD:AD,'RAB Prices Long'!$B:$B,'All Prices combined'!$D439,'RAB Prices Long'!$E:$E,'All Prices combined'!$G439)))),2)</f>
        <v>8.6199999999999992</v>
      </c>
      <c r="AB439" s="2">
        <f>ROUND(IF($B439="Annuity",SUMIFS('Annuity Prices'!AE:AE,'Annuity Prices'!$B:$B,$D439,'Annuity Prices'!$E:$E,$G439),IF($B439="RAB Short",SUMIFS('RAB Prices Short'!AE:AE,'RAB Prices Short'!$B:$B,'All Prices combined'!$D439,'RAB Prices Short'!$E:$E,'All Prices combined'!$G439),IF($B439="RAB Long",SUMIFS('RAB Prices Long'!AE:AE,'RAB Prices Long'!$B:$B,'All Prices combined'!$D439,'RAB Prices Long'!$E:$E,'All Prices combined'!$G439)))),2)</f>
        <v>8.84</v>
      </c>
      <c r="AC439" s="2">
        <f>ROUND(IF($B439="Annuity",SUMIFS('Annuity Prices'!AF:AF,'Annuity Prices'!$B:$B,$D439,'Annuity Prices'!$E:$E,$G439),IF($B439="RAB Short",SUMIFS('RAB Prices Short'!AF:AF,'RAB Prices Short'!$B:$B,'All Prices combined'!$D439,'RAB Prices Short'!$E:$E,'All Prices combined'!$G439),IF($B439="RAB Long",SUMIFS('RAB Prices Long'!AF:AF,'RAB Prices Long'!$B:$B,'All Prices combined'!$D439,'RAB Prices Long'!$E:$E,'All Prices combined'!$G439)))),2)</f>
        <v>9.01</v>
      </c>
      <c r="AD439" s="2">
        <f>ROUND(IF($B439="Annuity",SUMIFS('Annuity Prices'!AG:AG,'Annuity Prices'!$B:$B,$D439,'Annuity Prices'!$E:$E,$G439),IF($B439="RAB Short",SUMIFS('RAB Prices Short'!AG:AG,'RAB Prices Short'!$B:$B,'All Prices combined'!$D439,'RAB Prices Short'!$E:$E,'All Prices combined'!$G439),IF($B439="RAB Long",SUMIFS('RAB Prices Long'!AG:AG,'RAB Prices Long'!$B:$B,'All Prices combined'!$D439,'RAB Prices Long'!$E:$E,'All Prices combined'!$G439)))),2)</f>
        <v>9.24</v>
      </c>
      <c r="AE439" s="2">
        <f>ROUND(IF($B439="Annuity",SUMIFS('Annuity Prices'!AH:AH,'Annuity Prices'!$B:$B,$D439,'Annuity Prices'!$E:$E,$G439),IF($B439="RAB Short",SUMIFS('RAB Prices Short'!AH:AH,'RAB Prices Short'!$B:$B,'All Prices combined'!$D439,'RAB Prices Short'!$E:$E,'All Prices combined'!$G439),IF($B439="RAB Long",SUMIFS('RAB Prices Long'!AH:AH,'RAB Prices Long'!$B:$B,'All Prices combined'!$D439,'RAB Prices Long'!$E:$E,'All Prices combined'!$G439)))),2)</f>
        <v>9.4700000000000006</v>
      </c>
      <c r="AF439" s="2">
        <f>ROUND(IF($B439="Annuity",SUMIFS('Annuity Prices'!AI:AI,'Annuity Prices'!$B:$B,$D439,'Annuity Prices'!$E:$E,$G439),IF($B439="RAB Short",SUMIFS('RAB Prices Short'!AI:AI,'RAB Prices Short'!$B:$B,'All Prices combined'!$D439,'RAB Prices Short'!$E:$E,'All Prices combined'!$G439),IF($B439="RAB Long",SUMIFS('RAB Prices Long'!AI:AI,'RAB Prices Long'!$B:$B,'All Prices combined'!$D439,'RAB Prices Long'!$E:$E,'All Prices combined'!$G439)))),2)</f>
        <v>9.7100000000000009</v>
      </c>
      <c r="AG439" s="2">
        <f>ROUND(IF($B439="Annuity",SUMIFS('Annuity Prices'!AJ:AJ,'Annuity Prices'!$B:$B,$D439,'Annuity Prices'!$E:$E,$G439),IF($B439="RAB Short",SUMIFS('RAB Prices Short'!AJ:AJ,'RAB Prices Short'!$B:$B,'All Prices combined'!$D439,'RAB Prices Short'!$E:$E,'All Prices combined'!$G439),IF($B439="RAB Long",SUMIFS('RAB Prices Long'!AJ:AJ,'RAB Prices Long'!$B:$B,'All Prices combined'!$D439,'RAB Prices Long'!$E:$E,'All Prices combined'!$G439)))),2)</f>
        <v>9.9</v>
      </c>
      <c r="AH439" s="2">
        <f>ROUND(IF($B439="Annuity",SUMIFS('Annuity Prices'!AK:AK,'Annuity Prices'!$B:$B,$D439,'Annuity Prices'!$E:$E,$G439),IF($B439="RAB Short",SUMIFS('RAB Prices Short'!AK:AK,'RAB Prices Short'!$B:$B,'All Prices combined'!$D439,'RAB Prices Short'!$E:$E,'All Prices combined'!$G439),IF($B439="RAB Long",SUMIFS('RAB Prices Long'!AK:AK,'RAB Prices Long'!$B:$B,'All Prices combined'!$D439,'RAB Prices Long'!$E:$E,'All Prices combined'!$G439)))),2)</f>
        <v>10.15</v>
      </c>
      <c r="AI439" s="2">
        <f>ROUND(IF($B439="Annuity",SUMIFS('Annuity Prices'!AL:AL,'Annuity Prices'!$B:$B,$D439,'Annuity Prices'!$E:$E,$G439),IF($B439="RAB Short",SUMIFS('RAB Prices Short'!AL:AL,'RAB Prices Short'!$B:$B,'All Prices combined'!$D439,'RAB Prices Short'!$E:$E,'All Prices combined'!$G439),IF($B439="RAB Long",SUMIFS('RAB Prices Long'!AL:AL,'RAB Prices Long'!$B:$B,'All Prices combined'!$D439,'RAB Prices Long'!$E:$E,'All Prices combined'!$G439)))),2)</f>
        <v>10.4</v>
      </c>
      <c r="AJ439" s="2">
        <f>ROUND(IF($B439="Annuity",SUMIFS('Annuity Prices'!AM:AM,'Annuity Prices'!$B:$B,$D439,'Annuity Prices'!$E:$E,$G439),IF($B439="RAB Short",SUMIFS('RAB Prices Short'!AM:AM,'RAB Prices Short'!$B:$B,'All Prices combined'!$D439,'RAB Prices Short'!$E:$E,'All Prices combined'!$G439),IF($B439="RAB Long",SUMIFS('RAB Prices Long'!AM:AM,'RAB Prices Long'!$B:$B,'All Prices combined'!$D439,'RAB Prices Long'!$E:$E,'All Prices combined'!$G439)))),2)</f>
        <v>10.66</v>
      </c>
      <c r="AK439" s="2">
        <f>ROUND(IF($B439="Annuity",SUMIFS('Annuity Prices'!AN:AN,'Annuity Prices'!$B:$B,$D439,'Annuity Prices'!$E:$E,$G439),IF($B439="RAB Short",SUMIFS('RAB Prices Short'!AN:AN,'RAB Prices Short'!$B:$B,'All Prices combined'!$D439,'RAB Prices Short'!$E:$E,'All Prices combined'!$G439),IF($B439="RAB Long",SUMIFS('RAB Prices Long'!AN:AN,'RAB Prices Long'!$B:$B,'All Prices combined'!$D439,'RAB Prices Long'!$E:$E,'All Prices combined'!$G439)))),2)</f>
        <v>10.88</v>
      </c>
      <c r="AL439" s="2">
        <f>ROUND(IF($B439="Annuity",SUMIFS('Annuity Prices'!AO:AO,'Annuity Prices'!$B:$B,$D439,'Annuity Prices'!$E:$E,$G439),IF($B439="RAB Short",SUMIFS('RAB Prices Short'!AO:AO,'RAB Prices Short'!$B:$B,'All Prices combined'!$D439,'RAB Prices Short'!$E:$E,'All Prices combined'!$G439),IF($B439="RAB Long",SUMIFS('RAB Prices Long'!AO:AO,'RAB Prices Long'!$B:$B,'All Prices combined'!$D439,'RAB Prices Long'!$E:$E,'All Prices combined'!$G439)))),2)</f>
        <v>11.15</v>
      </c>
      <c r="AM439" s="2">
        <f>ROUND(IF($B439="Annuity",SUMIFS('Annuity Prices'!AP:AP,'Annuity Prices'!$B:$B,$D439,'Annuity Prices'!$E:$E,$G439),IF($B439="RAB Short",SUMIFS('RAB Prices Short'!AP:AP,'RAB Prices Short'!$B:$B,'All Prices combined'!$D439,'RAB Prices Short'!$E:$E,'All Prices combined'!$G439),IF($B439="RAB Long",SUMIFS('RAB Prices Long'!AP:AP,'RAB Prices Long'!$B:$B,'All Prices combined'!$D439,'RAB Prices Long'!$E:$E,'All Prices combined'!$G439)))),2)</f>
        <v>11.43</v>
      </c>
      <c r="AN439" s="2">
        <f>ROUND(IF($B439="Annuity",SUMIFS('Annuity Prices'!AQ:AQ,'Annuity Prices'!$B:$B,$D439,'Annuity Prices'!$E:$E,$G439),IF($B439="RAB Short",SUMIFS('RAB Prices Short'!AQ:AQ,'RAB Prices Short'!$B:$B,'All Prices combined'!$D439,'RAB Prices Short'!$E:$E,'All Prices combined'!$G439),IF($B439="RAB Long",SUMIFS('RAB Prices Long'!AQ:AQ,'RAB Prices Long'!$B:$B,'All Prices combined'!$D439,'RAB Prices Long'!$E:$E,'All Prices combined'!$G439)))),2)</f>
        <v>11.71</v>
      </c>
      <c r="AO439" s="2">
        <f>ROUND(IF($B439="Annuity",SUMIFS('Annuity Prices'!AR:AR,'Annuity Prices'!$B:$B,$D439,'Annuity Prices'!$E:$E,$G439),IF($B439="RAB Short",SUMIFS('RAB Prices Short'!AR:AR,'RAB Prices Short'!$B:$B,'All Prices combined'!$D439,'RAB Prices Short'!$E:$E,'All Prices combined'!$G439),IF($B439="RAB Long",SUMIFS('RAB Prices Long'!AR:AR,'RAB Prices Long'!$B:$B,'All Prices combined'!$D439,'RAB Prices Long'!$E:$E,'All Prices combined'!$G439)))),2)</f>
        <v>0</v>
      </c>
      <c r="AP439" s="2">
        <f>ROUND(IF($B439="Annuity",SUMIFS('Annuity Prices'!AS:AS,'Annuity Prices'!$B:$B,$D439,'Annuity Prices'!$E:$E,$G439),IF($B439="RAB Short",SUMIFS('RAB Prices Short'!AS:AS,'RAB Prices Short'!$B:$B,'All Prices combined'!$D439,'RAB Prices Short'!$E:$E,'All Prices combined'!$G439),IF($B439="RAB Long",SUMIFS('RAB Prices Long'!AS:AS,'RAB Prices Long'!$B:$B,'All Prices combined'!$D439,'RAB Prices Long'!$E:$E,'All Prices combined'!$G439)))),2)</f>
        <v>0</v>
      </c>
      <c r="AQ439" s="2">
        <f>ROUND(IF($B439="Annuity",SUMIFS('Annuity Prices'!AT:AT,'Annuity Prices'!$B:$B,$D439,'Annuity Prices'!$E:$E,$G439),IF($B439="RAB Short",SUMIFS('RAB Prices Short'!AT:AT,'RAB Prices Short'!$B:$B,'All Prices combined'!$D439,'RAB Prices Short'!$E:$E,'All Prices combined'!$G439),IF($B439="RAB Long",SUMIFS('RAB Prices Long'!AT:AT,'RAB Prices Long'!$B:$B,'All Prices combined'!$D439,'RAB Prices Long'!$E:$E,'All Prices combined'!$G439)))),2)</f>
        <v>5.75</v>
      </c>
      <c r="AR439" s="2">
        <f>ROUND(IF($B439="Annuity",SUMIFS('Annuity Prices'!AU:AU,'Annuity Prices'!$B:$B,$D439,'Annuity Prices'!$E:$E,$G439),IF($B439="RAB Short",SUMIFS('RAB Prices Short'!AU:AU,'RAB Prices Short'!$B:$B,'All Prices combined'!$D439,'RAB Prices Short'!$E:$E,'All Prices combined'!$G439),IF($B439="RAB Long",SUMIFS('RAB Prices Long'!AU:AU,'RAB Prices Long'!$B:$B,'All Prices combined'!$D439,'RAB Prices Long'!$E:$E,'All Prices combined'!$G439)))),2)</f>
        <v>5.89</v>
      </c>
      <c r="AS439" s="2">
        <f>ROUND(IF($B439="Annuity",SUMIFS('Annuity Prices'!AV:AV,'Annuity Prices'!$B:$B,$D439,'Annuity Prices'!$E:$E,$G439),IF($B439="RAB Short",SUMIFS('RAB Prices Short'!AV:AV,'RAB Prices Short'!$B:$B,'All Prices combined'!$D439,'RAB Prices Short'!$E:$E,'All Prices combined'!$G439),IF($B439="RAB Long",SUMIFS('RAB Prices Long'!AV:AV,'RAB Prices Long'!$B:$B,'All Prices combined'!$D439,'RAB Prices Long'!$E:$E,'All Prices combined'!$G439)))),2)</f>
        <v>6.06</v>
      </c>
      <c r="AT439" s="2">
        <f>ROUND(IF($B439="Annuity",SUMIFS('Annuity Prices'!AW:AW,'Annuity Prices'!$B:$B,$D439,'Annuity Prices'!$E:$E,$G439),IF($B439="RAB Short",SUMIFS('RAB Prices Short'!AW:AW,'RAB Prices Short'!$B:$B,'All Prices combined'!$D439,'RAB Prices Short'!$E:$E,'All Prices combined'!$G439),IF($B439="RAB Long",SUMIFS('RAB Prices Long'!AW:AW,'RAB Prices Long'!$B:$B,'All Prices combined'!$D439,'RAB Prices Long'!$E:$E,'All Prices combined'!$G439)))),2)</f>
        <v>6.23</v>
      </c>
      <c r="AU439" s="2">
        <f>ROUND(IF($B439="Annuity",SUMIFS('Annuity Prices'!AX:AX,'Annuity Prices'!$B:$B,$D439,'Annuity Prices'!$E:$E,$G439),IF($B439="RAB Short",SUMIFS('RAB Prices Short'!AX:AX,'RAB Prices Short'!$B:$B,'All Prices combined'!$D439,'RAB Prices Short'!$E:$E,'All Prices combined'!$G439),IF($B439="RAB Long",SUMIFS('RAB Prices Long'!AX:AX,'RAB Prices Long'!$B:$B,'All Prices combined'!$D439,'RAB Prices Long'!$E:$E,'All Prices combined'!$G439)))),2)</f>
        <v>6.35</v>
      </c>
      <c r="AV439" s="2">
        <f>ROUND(IF($B439="Annuity",SUMIFS('Annuity Prices'!AY:AY,'Annuity Prices'!$B:$B,$D439,'Annuity Prices'!$E:$E,$G439),IF($B439="RAB Short",SUMIFS('RAB Prices Short'!AY:AY,'RAB Prices Short'!$B:$B,'All Prices combined'!$D439,'RAB Prices Short'!$E:$E,'All Prices combined'!$G439),IF($B439="RAB Long",SUMIFS('RAB Prices Long'!AY:AY,'RAB Prices Long'!$B:$B,'All Prices combined'!$D439,'RAB Prices Long'!$E:$E,'All Prices combined'!$G439)))),2)</f>
        <v>6.5</v>
      </c>
      <c r="AW439" s="2">
        <f>ROUND(IF($B439="Annuity",SUMIFS('Annuity Prices'!AZ:AZ,'Annuity Prices'!$B:$B,$D439,'Annuity Prices'!$E:$E,$G439),IF($B439="RAB Short",SUMIFS('RAB Prices Short'!AZ:AZ,'RAB Prices Short'!$B:$B,'All Prices combined'!$D439,'RAB Prices Short'!$E:$E,'All Prices combined'!$G439),IF($B439="RAB Long",SUMIFS('RAB Prices Long'!AZ:AZ,'RAB Prices Long'!$B:$B,'All Prices combined'!$D439,'RAB Prices Long'!$E:$E,'All Prices combined'!$G439)))),2)</f>
        <v>6.67</v>
      </c>
      <c r="AX439" s="2">
        <f>ROUND(IF($B439="Annuity",SUMIFS('Annuity Prices'!BA:BA,'Annuity Prices'!$B:$B,$D439,'Annuity Prices'!$E:$E,$G439),IF($B439="RAB Short",SUMIFS('RAB Prices Short'!BA:BA,'RAB Prices Short'!$B:$B,'All Prices combined'!$D439,'RAB Prices Short'!$E:$E,'All Prices combined'!$G439),IF($B439="RAB Long",SUMIFS('RAB Prices Long'!BA:BA,'RAB Prices Long'!$B:$B,'All Prices combined'!$D439,'RAB Prices Long'!$E:$E,'All Prices combined'!$G439)))),2)</f>
        <v>6.8</v>
      </c>
      <c r="AY439" s="2">
        <f>ROUND(IF($B439="Annuity",SUMIFS('Annuity Prices'!BB:BB,'Annuity Prices'!$B:$B,$D439,'Annuity Prices'!$E:$E,$G439),IF($B439="RAB Short",SUMIFS('RAB Prices Short'!BB:BB,'RAB Prices Short'!$B:$B,'All Prices combined'!$D439,'RAB Prices Short'!$E:$E,'All Prices combined'!$G439),IF($B439="RAB Long",SUMIFS('RAB Prices Long'!BB:BB,'RAB Prices Long'!$B:$B,'All Prices combined'!$D439,'RAB Prices Long'!$E:$E,'All Prices combined'!$G439)))),2)</f>
        <v>6.97</v>
      </c>
      <c r="AZ439" s="2">
        <f>ROUND(IF($B439="Annuity",SUMIFS('Annuity Prices'!BC:BC,'Annuity Prices'!$B:$B,$D439,'Annuity Prices'!$E:$E,$G439),IF($B439="RAB Short",SUMIFS('RAB Prices Short'!BC:BC,'RAB Prices Short'!$B:$B,'All Prices combined'!$D439,'RAB Prices Short'!$E:$E,'All Prices combined'!$G439),IF($B439="RAB Long",SUMIFS('RAB Prices Long'!BC:BC,'RAB Prices Long'!$B:$B,'All Prices combined'!$D439,'RAB Prices Long'!$E:$E,'All Prices combined'!$G439)))),2)</f>
        <v>7.15</v>
      </c>
      <c r="BA439" s="2">
        <f>ROUND(IF($B439="Annuity",SUMIFS('Annuity Prices'!BD:BD,'Annuity Prices'!$B:$B,$D439,'Annuity Prices'!$E:$E,$G439),IF($B439="RAB Short",SUMIFS('RAB Prices Short'!BD:BD,'RAB Prices Short'!$B:$B,'All Prices combined'!$D439,'RAB Prices Short'!$E:$E,'All Prices combined'!$G439),IF($B439="RAB Long",SUMIFS('RAB Prices Long'!BD:BD,'RAB Prices Long'!$B:$B,'All Prices combined'!$D439,'RAB Prices Long'!$E:$E,'All Prices combined'!$G439)))),2)</f>
        <v>7.32</v>
      </c>
      <c r="BB439" s="2">
        <f>ROUND(IF($B439="Annuity",SUMIFS('Annuity Prices'!BE:BE,'Annuity Prices'!$B:$B,$D439,'Annuity Prices'!$E:$E,$G439),IF($B439="RAB Short",SUMIFS('RAB Prices Short'!BE:BE,'RAB Prices Short'!$B:$B,'All Prices combined'!$D439,'RAB Prices Short'!$E:$E,'All Prices combined'!$G439),IF($B439="RAB Long",SUMIFS('RAB Prices Long'!BE:BE,'RAB Prices Long'!$B:$B,'All Prices combined'!$D439,'RAB Prices Long'!$E:$E,'All Prices combined'!$G439)))),2)</f>
        <v>7.47</v>
      </c>
      <c r="BC439" s="2">
        <f>ROUND(IF($B439="Annuity",SUMIFS('Annuity Prices'!BF:BF,'Annuity Prices'!$B:$B,$D439,'Annuity Prices'!$E:$E,$G439),IF($B439="RAB Short",SUMIFS('RAB Prices Short'!BF:BF,'RAB Prices Short'!$B:$B,'All Prices combined'!$D439,'RAB Prices Short'!$E:$E,'All Prices combined'!$G439),IF($B439="RAB Long",SUMIFS('RAB Prices Long'!BF:BF,'RAB Prices Long'!$B:$B,'All Prices combined'!$D439,'RAB Prices Long'!$E:$E,'All Prices combined'!$G439)))),2)</f>
        <v>7.66</v>
      </c>
      <c r="BD439" s="2">
        <f>ROUND(IF($B439="Annuity",SUMIFS('Annuity Prices'!BG:BG,'Annuity Prices'!$B:$B,$D439,'Annuity Prices'!$E:$E,$G439),IF($B439="RAB Short",SUMIFS('RAB Prices Short'!BG:BG,'RAB Prices Short'!$B:$B,'All Prices combined'!$D439,'RAB Prices Short'!$E:$E,'All Prices combined'!$G439),IF($B439="RAB Long",SUMIFS('RAB Prices Long'!BG:BG,'RAB Prices Long'!$B:$B,'All Prices combined'!$D439,'RAB Prices Long'!$E:$E,'All Prices combined'!$G439)))),2)</f>
        <v>7.85</v>
      </c>
      <c r="BE439" s="2">
        <f>ROUND(IF($B439="Annuity",SUMIFS('Annuity Prices'!BH:BH,'Annuity Prices'!$B:$B,$D439,'Annuity Prices'!$E:$E,$G439),IF($B439="RAB Short",SUMIFS('RAB Prices Short'!BH:BH,'RAB Prices Short'!$B:$B,'All Prices combined'!$D439,'RAB Prices Short'!$E:$E,'All Prices combined'!$G439),IF($B439="RAB Long",SUMIFS('RAB Prices Long'!BH:BH,'RAB Prices Long'!$B:$B,'All Prices combined'!$D439,'RAB Prices Long'!$E:$E,'All Prices combined'!$G439)))),2)</f>
        <v>8.0500000000000007</v>
      </c>
      <c r="BF439" s="2">
        <f>ROUND(IF($B439="Annuity",SUMIFS('Annuity Prices'!BI:BI,'Annuity Prices'!$B:$B,$D439,'Annuity Prices'!$E:$E,$G439),IF($B439="RAB Short",SUMIFS('RAB Prices Short'!BI:BI,'RAB Prices Short'!$B:$B,'All Prices combined'!$D439,'RAB Prices Short'!$E:$E,'All Prices combined'!$G439),IF($B439="RAB Long",SUMIFS('RAB Prices Long'!BI:BI,'RAB Prices Long'!$B:$B,'All Prices combined'!$D439,'RAB Prices Long'!$E:$E,'All Prices combined'!$G439)))),2)</f>
        <v>8.2100000000000009</v>
      </c>
      <c r="BG439" s="2">
        <f>ROUND(IF($B439="Annuity",SUMIFS('Annuity Prices'!BJ:BJ,'Annuity Prices'!$B:$B,$D439,'Annuity Prices'!$E:$E,$G439),IF($B439="RAB Short",SUMIFS('RAB Prices Short'!BJ:BJ,'RAB Prices Short'!$B:$B,'All Prices combined'!$D439,'RAB Prices Short'!$E:$E,'All Prices combined'!$G439),IF($B439="RAB Long",SUMIFS('RAB Prices Long'!BJ:BJ,'RAB Prices Long'!$B:$B,'All Prices combined'!$D439,'RAB Prices Long'!$E:$E,'All Prices combined'!$G439)))),2)</f>
        <v>8.41</v>
      </c>
      <c r="BH439" s="2">
        <f>ROUND(IF($B439="Annuity",SUMIFS('Annuity Prices'!BK:BK,'Annuity Prices'!$B:$B,$D439,'Annuity Prices'!$E:$E,$G439),IF($B439="RAB Short",SUMIFS('RAB Prices Short'!BK:BK,'RAB Prices Short'!$B:$B,'All Prices combined'!$D439,'RAB Prices Short'!$E:$E,'All Prices combined'!$G439),IF($B439="RAB Long",SUMIFS('RAB Prices Long'!BK:BK,'RAB Prices Long'!$B:$B,'All Prices combined'!$D439,'RAB Prices Long'!$E:$E,'All Prices combined'!$G439)))),2)</f>
        <v>8.6199999999999992</v>
      </c>
      <c r="BI439" s="2">
        <f>ROUND(IF($B439="Annuity",SUMIFS('Annuity Prices'!BL:BL,'Annuity Prices'!$B:$B,$D439,'Annuity Prices'!$E:$E,$G439),IF($B439="RAB Short",SUMIFS('RAB Prices Short'!BL:BL,'RAB Prices Short'!$B:$B,'All Prices combined'!$D439,'RAB Prices Short'!$E:$E,'All Prices combined'!$G439),IF($B439="RAB Long",SUMIFS('RAB Prices Long'!BL:BL,'RAB Prices Long'!$B:$B,'All Prices combined'!$D439,'RAB Prices Long'!$E:$E,'All Prices combined'!$G439)))),2)</f>
        <v>8.84</v>
      </c>
      <c r="BJ439" s="2">
        <f>ROUND(IF($B439="Annuity",SUMIFS('Annuity Prices'!BM:BM,'Annuity Prices'!$B:$B,$D439,'Annuity Prices'!$E:$E,$G439),IF($B439="RAB Short",SUMIFS('RAB Prices Short'!BM:BM,'RAB Prices Short'!$B:$B,'All Prices combined'!$D439,'RAB Prices Short'!$E:$E,'All Prices combined'!$G439),IF($B439="RAB Long",SUMIFS('RAB Prices Long'!BM:BM,'RAB Prices Long'!$B:$B,'All Prices combined'!$D439,'RAB Prices Long'!$E:$E,'All Prices combined'!$G439)))),2)</f>
        <v>9.01</v>
      </c>
      <c r="BK439" s="2">
        <f>ROUND(IF($B439="Annuity",SUMIFS('Annuity Prices'!BN:BN,'Annuity Prices'!$B:$B,$D439,'Annuity Prices'!$E:$E,$G439),IF($B439="RAB Short",SUMIFS('RAB Prices Short'!BN:BN,'RAB Prices Short'!$B:$B,'All Prices combined'!$D439,'RAB Prices Short'!$E:$E,'All Prices combined'!$G439),IF($B439="RAB Long",SUMIFS('RAB Prices Long'!BN:BN,'RAB Prices Long'!$B:$B,'All Prices combined'!$D439,'RAB Prices Long'!$E:$E,'All Prices combined'!$G439)))),2)</f>
        <v>9.24</v>
      </c>
      <c r="BL439" s="2">
        <f>ROUND(IF($B439="Annuity",SUMIFS('Annuity Prices'!BO:BO,'Annuity Prices'!$B:$B,$D439,'Annuity Prices'!$E:$E,$G439),IF($B439="RAB Short",SUMIFS('RAB Prices Short'!BO:BO,'RAB Prices Short'!$B:$B,'All Prices combined'!$D439,'RAB Prices Short'!$E:$E,'All Prices combined'!$G439),IF($B439="RAB Long",SUMIFS('RAB Prices Long'!BO:BO,'RAB Prices Long'!$B:$B,'All Prices combined'!$D439,'RAB Prices Long'!$E:$E,'All Prices combined'!$G439)))),2)</f>
        <v>9.4700000000000006</v>
      </c>
      <c r="BM439" s="2">
        <f>ROUND(IF($B439="Annuity",SUMIFS('Annuity Prices'!BP:BP,'Annuity Prices'!$B:$B,$D439,'Annuity Prices'!$E:$E,$G439),IF($B439="RAB Short",SUMIFS('RAB Prices Short'!BP:BP,'RAB Prices Short'!$B:$B,'All Prices combined'!$D439,'RAB Prices Short'!$E:$E,'All Prices combined'!$G439),IF($B439="RAB Long",SUMIFS('RAB Prices Long'!BP:BP,'RAB Prices Long'!$B:$B,'All Prices combined'!$D439,'RAB Prices Long'!$E:$E,'All Prices combined'!$G439)))),2)</f>
        <v>9.7100000000000009</v>
      </c>
      <c r="BN439" s="2">
        <f>ROUND(IF($B439="Annuity",SUMIFS('Annuity Prices'!BQ:BQ,'Annuity Prices'!$B:$B,$D439,'Annuity Prices'!$E:$E,$G439),IF($B439="RAB Short",SUMIFS('RAB Prices Short'!BQ:BQ,'RAB Prices Short'!$B:$B,'All Prices combined'!$D439,'RAB Prices Short'!$E:$E,'All Prices combined'!$G439),IF($B439="RAB Long",SUMIFS('RAB Prices Long'!BQ:BQ,'RAB Prices Long'!$B:$B,'All Prices combined'!$D439,'RAB Prices Long'!$E:$E,'All Prices combined'!$G439)))),2)</f>
        <v>9.9</v>
      </c>
      <c r="BO439" s="2">
        <f>ROUND(IF($B439="Annuity",SUMIFS('Annuity Prices'!BR:BR,'Annuity Prices'!$B:$B,$D439,'Annuity Prices'!$E:$E,$G439),IF($B439="RAB Short",SUMIFS('RAB Prices Short'!BR:BR,'RAB Prices Short'!$B:$B,'All Prices combined'!$D439,'RAB Prices Short'!$E:$E,'All Prices combined'!$G439),IF($B439="RAB Long",SUMIFS('RAB Prices Long'!BR:BR,'RAB Prices Long'!$B:$B,'All Prices combined'!$D439,'RAB Prices Long'!$E:$E,'All Prices combined'!$G439)))),2)</f>
        <v>10.15</v>
      </c>
      <c r="BP439" s="2">
        <f>ROUND(IF($B439="Annuity",SUMIFS('Annuity Prices'!BS:BS,'Annuity Prices'!$B:$B,$D439,'Annuity Prices'!$E:$E,$G439),IF($B439="RAB Short",SUMIFS('RAB Prices Short'!BS:BS,'RAB Prices Short'!$B:$B,'All Prices combined'!$D439,'RAB Prices Short'!$E:$E,'All Prices combined'!$G439),IF($B439="RAB Long",SUMIFS('RAB Prices Long'!BS:BS,'RAB Prices Long'!$B:$B,'All Prices combined'!$D439,'RAB Prices Long'!$E:$E,'All Prices combined'!$G439)))),2)</f>
        <v>10.4</v>
      </c>
      <c r="BQ439" s="2">
        <f>ROUND(IF($B439="Annuity",SUMIFS('Annuity Prices'!BT:BT,'Annuity Prices'!$B:$B,$D439,'Annuity Prices'!$E:$E,$G439),IF($B439="RAB Short",SUMIFS('RAB Prices Short'!BT:BT,'RAB Prices Short'!$B:$B,'All Prices combined'!$D439,'RAB Prices Short'!$E:$E,'All Prices combined'!$G439),IF($B439="RAB Long",SUMIFS('RAB Prices Long'!BT:BT,'RAB Prices Long'!$B:$B,'All Prices combined'!$D439,'RAB Prices Long'!$E:$E,'All Prices combined'!$G439)))),2)</f>
        <v>10.66</v>
      </c>
      <c r="BR439" s="2">
        <f>ROUND(IF($B439="Annuity",SUMIFS('Annuity Prices'!BU:BU,'Annuity Prices'!$B:$B,$D439,'Annuity Prices'!$E:$E,$G439),IF($B439="RAB Short",SUMIFS('RAB Prices Short'!BU:BU,'RAB Prices Short'!$B:$B,'All Prices combined'!$D439,'RAB Prices Short'!$E:$E,'All Prices combined'!$G439),IF($B439="RAB Long",SUMIFS('RAB Prices Long'!BU:BU,'RAB Prices Long'!$B:$B,'All Prices combined'!$D439,'RAB Prices Long'!$E:$E,'All Prices combined'!$G439)))),2)</f>
        <v>10.88</v>
      </c>
      <c r="BS439" s="2">
        <f>ROUND(IF($B439="Annuity",SUMIFS('Annuity Prices'!BV:BV,'Annuity Prices'!$B:$B,$D439,'Annuity Prices'!$E:$E,$G439),IF($B439="RAB Short",SUMIFS('RAB Prices Short'!BV:BV,'RAB Prices Short'!$B:$B,'All Prices combined'!$D439,'RAB Prices Short'!$E:$E,'All Prices combined'!$G439),IF($B439="RAB Long",SUMIFS('RAB Prices Long'!BV:BV,'RAB Prices Long'!$B:$B,'All Prices combined'!$D439,'RAB Prices Long'!$E:$E,'All Prices combined'!$G439)))),2)</f>
        <v>11.15</v>
      </c>
      <c r="BT439" s="2">
        <f>ROUND(IF($B439="Annuity",SUMIFS('Annuity Prices'!BW:BW,'Annuity Prices'!$B:$B,$D439,'Annuity Prices'!$E:$E,$G439),IF($B439="RAB Short",SUMIFS('RAB Prices Short'!BW:BW,'RAB Prices Short'!$B:$B,'All Prices combined'!$D439,'RAB Prices Short'!$E:$E,'All Prices combined'!$G439),IF($B439="RAB Long",SUMIFS('RAB Prices Long'!BW:BW,'RAB Prices Long'!$B:$B,'All Prices combined'!$D439,'RAB Prices Long'!$E:$E,'All Prices combined'!$G439)))),2)</f>
        <v>11.43</v>
      </c>
      <c r="BU439" s="2">
        <f>ROUND(IF($B439="Annuity",SUMIFS('Annuity Prices'!BX:BX,'Annuity Prices'!$B:$B,$D439,'Annuity Prices'!$E:$E,$G439),IF($B439="RAB Short",SUMIFS('RAB Prices Short'!BX:BX,'RAB Prices Short'!$B:$B,'All Prices combined'!$D439,'RAB Prices Short'!$E:$E,'All Prices combined'!$G439),IF($B439="RAB Long",SUMIFS('RAB Prices Long'!BX:BX,'RAB Prices Long'!$B:$B,'All Prices combined'!$D439,'RAB Prices Long'!$E:$E,'All Prices combined'!$G439)))),2)</f>
        <v>11.71</v>
      </c>
    </row>
    <row r="440" spans="2:73" x14ac:dyDescent="0.25">
      <c r="B440" t="s">
        <v>45</v>
      </c>
      <c r="C440">
        <v>11</v>
      </c>
      <c r="E440" t="s">
        <v>159</v>
      </c>
      <c r="F440">
        <v>11</v>
      </c>
      <c r="G440" t="s">
        <v>160</v>
      </c>
      <c r="I440" s="2">
        <f>ROUND(IF($B440="Annuity",SUMIFS('Annuity Prices'!L:L,'Annuity Prices'!$B:$B,$D440,'Annuity Prices'!$E:$E,$G440),IF($B440="RAB Short",SUMIFS('RAB Prices Short'!L:L,'RAB Prices Short'!$B:$B,'All Prices combined'!$D440,'RAB Prices Short'!$E:$E,'All Prices combined'!$G440),IF($B440="RAB Long",SUMIFS('RAB Prices Long'!L:L,'RAB Prices Long'!$B:$B,'All Prices combined'!$D440,'RAB Prices Long'!$E:$E,'All Prices combined'!$G440)))),2)</f>
        <v>0</v>
      </c>
      <c r="J440" s="2">
        <f>ROUND(IF($B440="Annuity",SUMIFS('Annuity Prices'!M:M,'Annuity Prices'!$B:$B,$D440,'Annuity Prices'!$E:$E,$G440),IF($B440="RAB Short",SUMIFS('RAB Prices Short'!M:M,'RAB Prices Short'!$B:$B,'All Prices combined'!$D440,'RAB Prices Short'!$E:$E,'All Prices combined'!$G440),IF($B440="RAB Long",SUMIFS('RAB Prices Long'!M:M,'RAB Prices Long'!$B:$B,'All Prices combined'!$D440,'RAB Prices Long'!$E:$E,'All Prices combined'!$G440)))),2)</f>
        <v>0</v>
      </c>
      <c r="K440" s="2">
        <f>ROUND(IF($B440="Annuity",SUMIFS('Annuity Prices'!N:N,'Annuity Prices'!$B:$B,$D440,'Annuity Prices'!$E:$E,$G440),IF($B440="RAB Short",SUMIFS('RAB Prices Short'!N:N,'RAB Prices Short'!$B:$B,'All Prices combined'!$D440,'RAB Prices Short'!$E:$E,'All Prices combined'!$G440),IF($B440="RAB Long",SUMIFS('RAB Prices Long'!N:N,'RAB Prices Long'!$B:$B,'All Prices combined'!$D440,'RAB Prices Long'!$E:$E,'All Prices combined'!$G440)))),2)</f>
        <v>0</v>
      </c>
      <c r="L440" s="2">
        <f>ROUND(IF($B440="Annuity",SUMIFS('Annuity Prices'!O:O,'Annuity Prices'!$B:$B,$D440,'Annuity Prices'!$E:$E,$G440),IF($B440="RAB Short",SUMIFS('RAB Prices Short'!O:O,'RAB Prices Short'!$B:$B,'All Prices combined'!$D440,'RAB Prices Short'!$E:$E,'All Prices combined'!$G440),IF($B440="RAB Long",SUMIFS('RAB Prices Long'!O:O,'RAB Prices Long'!$B:$B,'All Prices combined'!$D440,'RAB Prices Long'!$E:$E,'All Prices combined'!$G440)))),2)</f>
        <v>0</v>
      </c>
      <c r="M440" s="2">
        <f>ROUND(IF($B440="Annuity",SUMIFS('Annuity Prices'!P:P,'Annuity Prices'!$B:$B,$D440,'Annuity Prices'!$E:$E,$G440),IF($B440="RAB Short",SUMIFS('RAB Prices Short'!P:P,'RAB Prices Short'!$B:$B,'All Prices combined'!$D440,'RAB Prices Short'!$E:$E,'All Prices combined'!$G440),IF($B440="RAB Long",SUMIFS('RAB Prices Long'!P:P,'RAB Prices Long'!$B:$B,'All Prices combined'!$D440,'RAB Prices Long'!$E:$E,'All Prices combined'!$G440)))),2)</f>
        <v>0</v>
      </c>
      <c r="N440" s="2">
        <f>ROUND(IF($B440="Annuity",SUMIFS('Annuity Prices'!Q:Q,'Annuity Prices'!$B:$B,$D440,'Annuity Prices'!$E:$E,$G440),IF($B440="RAB Short",SUMIFS('RAB Prices Short'!Q:Q,'RAB Prices Short'!$B:$B,'All Prices combined'!$D440,'RAB Prices Short'!$E:$E,'All Prices combined'!$G440),IF($B440="RAB Long",SUMIFS('RAB Prices Long'!Q:Q,'RAB Prices Long'!$B:$B,'All Prices combined'!$D440,'RAB Prices Long'!$E:$E,'All Prices combined'!$G440)))),2)</f>
        <v>0</v>
      </c>
      <c r="O440" s="2">
        <f>ROUND(IF($B440="Annuity",SUMIFS('Annuity Prices'!R:R,'Annuity Prices'!$B:$B,$D440,'Annuity Prices'!$E:$E,$G440),IF($B440="RAB Short",SUMIFS('RAB Prices Short'!R:R,'RAB Prices Short'!$B:$B,'All Prices combined'!$D440,'RAB Prices Short'!$E:$E,'All Prices combined'!$G440),IF($B440="RAB Long",SUMIFS('RAB Prices Long'!R:R,'RAB Prices Long'!$B:$B,'All Prices combined'!$D440,'RAB Prices Long'!$E:$E,'All Prices combined'!$G440)))),2)</f>
        <v>0</v>
      </c>
      <c r="P440" s="2">
        <f>ROUND(IF($B440="Annuity",SUMIFS('Annuity Prices'!S:S,'Annuity Prices'!$B:$B,$D440,'Annuity Prices'!$E:$E,$G440),IF($B440="RAB Short",SUMIFS('RAB Prices Short'!S:S,'RAB Prices Short'!$B:$B,'All Prices combined'!$D440,'RAB Prices Short'!$E:$E,'All Prices combined'!$G440),IF($B440="RAB Long",SUMIFS('RAB Prices Long'!S:S,'RAB Prices Long'!$B:$B,'All Prices combined'!$D440,'RAB Prices Long'!$E:$E,'All Prices combined'!$G440)))),2)</f>
        <v>0</v>
      </c>
      <c r="Q440" s="2">
        <f>ROUND(IF($B440="Annuity",SUMIFS('Annuity Prices'!T:T,'Annuity Prices'!$B:$B,$D440,'Annuity Prices'!$E:$E,$G440),IF($B440="RAB Short",SUMIFS('RAB Prices Short'!T:T,'RAB Prices Short'!$B:$B,'All Prices combined'!$D440,'RAB Prices Short'!$E:$E,'All Prices combined'!$G440),IF($B440="RAB Long",SUMIFS('RAB Prices Long'!T:T,'RAB Prices Long'!$B:$B,'All Prices combined'!$D440,'RAB Prices Long'!$E:$E,'All Prices combined'!$G440)))),2)</f>
        <v>0</v>
      </c>
      <c r="R440" s="2">
        <f>ROUND(IF($B440="Annuity",SUMIFS('Annuity Prices'!U:U,'Annuity Prices'!$B:$B,$D440,'Annuity Prices'!$E:$E,$G440),IF($B440="RAB Short",SUMIFS('RAB Prices Short'!U:U,'RAB Prices Short'!$B:$B,'All Prices combined'!$D440,'RAB Prices Short'!$E:$E,'All Prices combined'!$G440),IF($B440="RAB Long",SUMIFS('RAB Prices Long'!U:U,'RAB Prices Long'!$B:$B,'All Prices combined'!$D440,'RAB Prices Long'!$E:$E,'All Prices combined'!$G440)))),2)</f>
        <v>0</v>
      </c>
      <c r="S440" s="2">
        <f>ROUND(IF($B440="Annuity",SUMIFS('Annuity Prices'!V:V,'Annuity Prices'!$B:$B,$D440,'Annuity Prices'!$E:$E,$G440),IF($B440="RAB Short",SUMIFS('RAB Prices Short'!V:V,'RAB Prices Short'!$B:$B,'All Prices combined'!$D440,'RAB Prices Short'!$E:$E,'All Prices combined'!$G440),IF($B440="RAB Long",SUMIFS('RAB Prices Long'!V:V,'RAB Prices Long'!$B:$B,'All Prices combined'!$D440,'RAB Prices Long'!$E:$E,'All Prices combined'!$G440)))),2)</f>
        <v>0</v>
      </c>
      <c r="T440" s="2">
        <f>ROUND(IF($B440="Annuity",SUMIFS('Annuity Prices'!W:W,'Annuity Prices'!$B:$B,$D440,'Annuity Prices'!$E:$E,$G440),IF($B440="RAB Short",SUMIFS('RAB Prices Short'!W:W,'RAB Prices Short'!$B:$B,'All Prices combined'!$D440,'RAB Prices Short'!$E:$E,'All Prices combined'!$G440),IF($B440="RAB Long",SUMIFS('RAB Prices Long'!W:W,'RAB Prices Long'!$B:$B,'All Prices combined'!$D440,'RAB Prices Long'!$E:$E,'All Prices combined'!$G440)))),2)</f>
        <v>0</v>
      </c>
      <c r="U440" s="2">
        <f>ROUND(IF($B440="Annuity",SUMIFS('Annuity Prices'!X:X,'Annuity Prices'!$B:$B,$D440,'Annuity Prices'!$E:$E,$G440),IF($B440="RAB Short",SUMIFS('RAB Prices Short'!X:X,'RAB Prices Short'!$B:$B,'All Prices combined'!$D440,'RAB Prices Short'!$E:$E,'All Prices combined'!$G440),IF($B440="RAB Long",SUMIFS('RAB Prices Long'!X:X,'RAB Prices Long'!$B:$B,'All Prices combined'!$D440,'RAB Prices Long'!$E:$E,'All Prices combined'!$G440)))),2)</f>
        <v>0</v>
      </c>
      <c r="V440" s="2">
        <f>ROUND(IF($B440="Annuity",SUMIFS('Annuity Prices'!Y:Y,'Annuity Prices'!$B:$B,$D440,'Annuity Prices'!$E:$E,$G440),IF($B440="RAB Short",SUMIFS('RAB Prices Short'!Y:Y,'RAB Prices Short'!$B:$B,'All Prices combined'!$D440,'RAB Prices Short'!$E:$E,'All Prices combined'!$G440),IF($B440="RAB Long",SUMIFS('RAB Prices Long'!Y:Y,'RAB Prices Long'!$B:$B,'All Prices combined'!$D440,'RAB Prices Long'!$E:$E,'All Prices combined'!$G440)))),2)</f>
        <v>0</v>
      </c>
      <c r="W440" s="2">
        <f>ROUND(IF($B440="Annuity",SUMIFS('Annuity Prices'!Z:Z,'Annuity Prices'!$B:$B,$D440,'Annuity Prices'!$E:$E,$G440),IF($B440="RAB Short",SUMIFS('RAB Prices Short'!Z:Z,'RAB Prices Short'!$B:$B,'All Prices combined'!$D440,'RAB Prices Short'!$E:$E,'All Prices combined'!$G440),IF($B440="RAB Long",SUMIFS('RAB Prices Long'!Z:Z,'RAB Prices Long'!$B:$B,'All Prices combined'!$D440,'RAB Prices Long'!$E:$E,'All Prices combined'!$G440)))),2)</f>
        <v>0</v>
      </c>
      <c r="X440" s="2">
        <f>ROUND(IF($B440="Annuity",SUMIFS('Annuity Prices'!AA:AA,'Annuity Prices'!$B:$B,$D440,'Annuity Prices'!$E:$E,$G440),IF($B440="RAB Short",SUMIFS('RAB Prices Short'!AA:AA,'RAB Prices Short'!$B:$B,'All Prices combined'!$D440,'RAB Prices Short'!$E:$E,'All Prices combined'!$G440),IF($B440="RAB Long",SUMIFS('RAB Prices Long'!AA:AA,'RAB Prices Long'!$B:$B,'All Prices combined'!$D440,'RAB Prices Long'!$E:$E,'All Prices combined'!$G440)))),2)</f>
        <v>0</v>
      </c>
      <c r="Y440" s="2">
        <f>ROUND(IF($B440="Annuity",SUMIFS('Annuity Prices'!AB:AB,'Annuity Prices'!$B:$B,$D440,'Annuity Prices'!$E:$E,$G440),IF($B440="RAB Short",SUMIFS('RAB Prices Short'!AB:AB,'RAB Prices Short'!$B:$B,'All Prices combined'!$D440,'RAB Prices Short'!$E:$E,'All Prices combined'!$G440),IF($B440="RAB Long",SUMIFS('RAB Prices Long'!AB:AB,'RAB Prices Long'!$B:$B,'All Prices combined'!$D440,'RAB Prices Long'!$E:$E,'All Prices combined'!$G440)))),2)</f>
        <v>0</v>
      </c>
      <c r="Z440" s="2">
        <f>ROUND(IF($B440="Annuity",SUMIFS('Annuity Prices'!AC:AC,'Annuity Prices'!$B:$B,$D440,'Annuity Prices'!$E:$E,$G440),IF($B440="RAB Short",SUMIFS('RAB Prices Short'!AC:AC,'RAB Prices Short'!$B:$B,'All Prices combined'!$D440,'RAB Prices Short'!$E:$E,'All Prices combined'!$G440),IF($B440="RAB Long",SUMIFS('RAB Prices Long'!AC:AC,'RAB Prices Long'!$B:$B,'All Prices combined'!$D440,'RAB Prices Long'!$E:$E,'All Prices combined'!$G440)))),2)</f>
        <v>0</v>
      </c>
      <c r="AA440" s="2">
        <f>ROUND(IF($B440="Annuity",SUMIFS('Annuity Prices'!AD:AD,'Annuity Prices'!$B:$B,$D440,'Annuity Prices'!$E:$E,$G440),IF($B440="RAB Short",SUMIFS('RAB Prices Short'!AD:AD,'RAB Prices Short'!$B:$B,'All Prices combined'!$D440,'RAB Prices Short'!$E:$E,'All Prices combined'!$G440),IF($B440="RAB Long",SUMIFS('RAB Prices Long'!AD:AD,'RAB Prices Long'!$B:$B,'All Prices combined'!$D440,'RAB Prices Long'!$E:$E,'All Prices combined'!$G440)))),2)</f>
        <v>0</v>
      </c>
      <c r="AB440" s="2">
        <f>ROUND(IF($B440="Annuity",SUMIFS('Annuity Prices'!AE:AE,'Annuity Prices'!$B:$B,$D440,'Annuity Prices'!$E:$E,$G440),IF($B440="RAB Short",SUMIFS('RAB Prices Short'!AE:AE,'RAB Prices Short'!$B:$B,'All Prices combined'!$D440,'RAB Prices Short'!$E:$E,'All Prices combined'!$G440),IF($B440="RAB Long",SUMIFS('RAB Prices Long'!AE:AE,'RAB Prices Long'!$B:$B,'All Prices combined'!$D440,'RAB Prices Long'!$E:$E,'All Prices combined'!$G440)))),2)</f>
        <v>0</v>
      </c>
      <c r="AC440" s="2">
        <f>ROUND(IF($B440="Annuity",SUMIFS('Annuity Prices'!AF:AF,'Annuity Prices'!$B:$B,$D440,'Annuity Prices'!$E:$E,$G440),IF($B440="RAB Short",SUMIFS('RAB Prices Short'!AF:AF,'RAB Prices Short'!$B:$B,'All Prices combined'!$D440,'RAB Prices Short'!$E:$E,'All Prices combined'!$G440),IF($B440="RAB Long",SUMIFS('RAB Prices Long'!AF:AF,'RAB Prices Long'!$B:$B,'All Prices combined'!$D440,'RAB Prices Long'!$E:$E,'All Prices combined'!$G440)))),2)</f>
        <v>0</v>
      </c>
      <c r="AD440" s="2">
        <f>ROUND(IF($B440="Annuity",SUMIFS('Annuity Prices'!AG:AG,'Annuity Prices'!$B:$B,$D440,'Annuity Prices'!$E:$E,$G440),IF($B440="RAB Short",SUMIFS('RAB Prices Short'!AG:AG,'RAB Prices Short'!$B:$B,'All Prices combined'!$D440,'RAB Prices Short'!$E:$E,'All Prices combined'!$G440),IF($B440="RAB Long",SUMIFS('RAB Prices Long'!AG:AG,'RAB Prices Long'!$B:$B,'All Prices combined'!$D440,'RAB Prices Long'!$E:$E,'All Prices combined'!$G440)))),2)</f>
        <v>0</v>
      </c>
      <c r="AE440" s="2">
        <f>ROUND(IF($B440="Annuity",SUMIFS('Annuity Prices'!AH:AH,'Annuity Prices'!$B:$B,$D440,'Annuity Prices'!$E:$E,$G440),IF($B440="RAB Short",SUMIFS('RAB Prices Short'!AH:AH,'RAB Prices Short'!$B:$B,'All Prices combined'!$D440,'RAB Prices Short'!$E:$E,'All Prices combined'!$G440),IF($B440="RAB Long",SUMIFS('RAB Prices Long'!AH:AH,'RAB Prices Long'!$B:$B,'All Prices combined'!$D440,'RAB Prices Long'!$E:$E,'All Prices combined'!$G440)))),2)</f>
        <v>0</v>
      </c>
      <c r="AF440" s="2">
        <f>ROUND(IF($B440="Annuity",SUMIFS('Annuity Prices'!AI:AI,'Annuity Prices'!$B:$B,$D440,'Annuity Prices'!$E:$E,$G440),IF($B440="RAB Short",SUMIFS('RAB Prices Short'!AI:AI,'RAB Prices Short'!$B:$B,'All Prices combined'!$D440,'RAB Prices Short'!$E:$E,'All Prices combined'!$G440),IF($B440="RAB Long",SUMIFS('RAB Prices Long'!AI:AI,'RAB Prices Long'!$B:$B,'All Prices combined'!$D440,'RAB Prices Long'!$E:$E,'All Prices combined'!$G440)))),2)</f>
        <v>0</v>
      </c>
      <c r="AG440" s="2">
        <f>ROUND(IF($B440="Annuity",SUMIFS('Annuity Prices'!AJ:AJ,'Annuity Prices'!$B:$B,$D440,'Annuity Prices'!$E:$E,$G440),IF($B440="RAB Short",SUMIFS('RAB Prices Short'!AJ:AJ,'RAB Prices Short'!$B:$B,'All Prices combined'!$D440,'RAB Prices Short'!$E:$E,'All Prices combined'!$G440),IF($B440="RAB Long",SUMIFS('RAB Prices Long'!AJ:AJ,'RAB Prices Long'!$B:$B,'All Prices combined'!$D440,'RAB Prices Long'!$E:$E,'All Prices combined'!$G440)))),2)</f>
        <v>0</v>
      </c>
      <c r="AH440" s="2">
        <f>ROUND(IF($B440="Annuity",SUMIFS('Annuity Prices'!AK:AK,'Annuity Prices'!$B:$B,$D440,'Annuity Prices'!$E:$E,$G440),IF($B440="RAB Short",SUMIFS('RAB Prices Short'!AK:AK,'RAB Prices Short'!$B:$B,'All Prices combined'!$D440,'RAB Prices Short'!$E:$E,'All Prices combined'!$G440),IF($B440="RAB Long",SUMIFS('RAB Prices Long'!AK:AK,'RAB Prices Long'!$B:$B,'All Prices combined'!$D440,'RAB Prices Long'!$E:$E,'All Prices combined'!$G440)))),2)</f>
        <v>0</v>
      </c>
      <c r="AI440" s="2">
        <f>ROUND(IF($B440="Annuity",SUMIFS('Annuity Prices'!AL:AL,'Annuity Prices'!$B:$B,$D440,'Annuity Prices'!$E:$E,$G440),IF($B440="RAB Short",SUMIFS('RAB Prices Short'!AL:AL,'RAB Prices Short'!$B:$B,'All Prices combined'!$D440,'RAB Prices Short'!$E:$E,'All Prices combined'!$G440),IF($B440="RAB Long",SUMIFS('RAB Prices Long'!AL:AL,'RAB Prices Long'!$B:$B,'All Prices combined'!$D440,'RAB Prices Long'!$E:$E,'All Prices combined'!$G440)))),2)</f>
        <v>0</v>
      </c>
      <c r="AJ440" s="2">
        <f>ROUND(IF($B440="Annuity",SUMIFS('Annuity Prices'!AM:AM,'Annuity Prices'!$B:$B,$D440,'Annuity Prices'!$E:$E,$G440),IF($B440="RAB Short",SUMIFS('RAB Prices Short'!AM:AM,'RAB Prices Short'!$B:$B,'All Prices combined'!$D440,'RAB Prices Short'!$E:$E,'All Prices combined'!$G440),IF($B440="RAB Long",SUMIFS('RAB Prices Long'!AM:AM,'RAB Prices Long'!$B:$B,'All Prices combined'!$D440,'RAB Prices Long'!$E:$E,'All Prices combined'!$G440)))),2)</f>
        <v>0</v>
      </c>
      <c r="AK440" s="2">
        <f>ROUND(IF($B440="Annuity",SUMIFS('Annuity Prices'!AN:AN,'Annuity Prices'!$B:$B,$D440,'Annuity Prices'!$E:$E,$G440),IF($B440="RAB Short",SUMIFS('RAB Prices Short'!AN:AN,'RAB Prices Short'!$B:$B,'All Prices combined'!$D440,'RAB Prices Short'!$E:$E,'All Prices combined'!$G440),IF($B440="RAB Long",SUMIFS('RAB Prices Long'!AN:AN,'RAB Prices Long'!$B:$B,'All Prices combined'!$D440,'RAB Prices Long'!$E:$E,'All Prices combined'!$G440)))),2)</f>
        <v>0</v>
      </c>
      <c r="AL440" s="2">
        <f>ROUND(IF($B440="Annuity",SUMIFS('Annuity Prices'!AO:AO,'Annuity Prices'!$B:$B,$D440,'Annuity Prices'!$E:$E,$G440),IF($B440="RAB Short",SUMIFS('RAB Prices Short'!AO:AO,'RAB Prices Short'!$B:$B,'All Prices combined'!$D440,'RAB Prices Short'!$E:$E,'All Prices combined'!$G440),IF($B440="RAB Long",SUMIFS('RAB Prices Long'!AO:AO,'RAB Prices Long'!$B:$B,'All Prices combined'!$D440,'RAB Prices Long'!$E:$E,'All Prices combined'!$G440)))),2)</f>
        <v>0</v>
      </c>
      <c r="AM440" s="2">
        <f>ROUND(IF($B440="Annuity",SUMIFS('Annuity Prices'!AP:AP,'Annuity Prices'!$B:$B,$D440,'Annuity Prices'!$E:$E,$G440),IF($B440="RAB Short",SUMIFS('RAB Prices Short'!AP:AP,'RAB Prices Short'!$B:$B,'All Prices combined'!$D440,'RAB Prices Short'!$E:$E,'All Prices combined'!$G440),IF($B440="RAB Long",SUMIFS('RAB Prices Long'!AP:AP,'RAB Prices Long'!$B:$B,'All Prices combined'!$D440,'RAB Prices Long'!$E:$E,'All Prices combined'!$G440)))),2)</f>
        <v>0</v>
      </c>
      <c r="AN440" s="2">
        <f>ROUND(IF($B440="Annuity",SUMIFS('Annuity Prices'!AQ:AQ,'Annuity Prices'!$B:$B,$D440,'Annuity Prices'!$E:$E,$G440),IF($B440="RAB Short",SUMIFS('RAB Prices Short'!AQ:AQ,'RAB Prices Short'!$B:$B,'All Prices combined'!$D440,'RAB Prices Short'!$E:$E,'All Prices combined'!$G440),IF($B440="RAB Long",SUMIFS('RAB Prices Long'!AQ:AQ,'RAB Prices Long'!$B:$B,'All Prices combined'!$D440,'RAB Prices Long'!$E:$E,'All Prices combined'!$G440)))),2)</f>
        <v>0</v>
      </c>
      <c r="AO440" s="2">
        <f>ROUND(IF($B440="Annuity",SUMIFS('Annuity Prices'!AR:AR,'Annuity Prices'!$B:$B,$D440,'Annuity Prices'!$E:$E,$G440),IF($B440="RAB Short",SUMIFS('RAB Prices Short'!AR:AR,'RAB Prices Short'!$B:$B,'All Prices combined'!$D440,'RAB Prices Short'!$E:$E,'All Prices combined'!$G440),IF($B440="RAB Long",SUMIFS('RAB Prices Long'!AR:AR,'RAB Prices Long'!$B:$B,'All Prices combined'!$D440,'RAB Prices Long'!$E:$E,'All Prices combined'!$G440)))),2)</f>
        <v>0</v>
      </c>
      <c r="AP440" s="2">
        <f>ROUND(IF($B440="Annuity",SUMIFS('Annuity Prices'!AS:AS,'Annuity Prices'!$B:$B,$D440,'Annuity Prices'!$E:$E,$G440),IF($B440="RAB Short",SUMIFS('RAB Prices Short'!AS:AS,'RAB Prices Short'!$B:$B,'All Prices combined'!$D440,'RAB Prices Short'!$E:$E,'All Prices combined'!$G440),IF($B440="RAB Long",SUMIFS('RAB Prices Long'!AS:AS,'RAB Prices Long'!$B:$B,'All Prices combined'!$D440,'RAB Prices Long'!$E:$E,'All Prices combined'!$G440)))),2)</f>
        <v>0</v>
      </c>
      <c r="AQ440" s="2">
        <f>ROUND(IF($B440="Annuity",SUMIFS('Annuity Prices'!AT:AT,'Annuity Prices'!$B:$B,$D440,'Annuity Prices'!$E:$E,$G440),IF($B440="RAB Short",SUMIFS('RAB Prices Short'!AT:AT,'RAB Prices Short'!$B:$B,'All Prices combined'!$D440,'RAB Prices Short'!$E:$E,'All Prices combined'!$G440),IF($B440="RAB Long",SUMIFS('RAB Prices Long'!AT:AT,'RAB Prices Long'!$B:$B,'All Prices combined'!$D440,'RAB Prices Long'!$E:$E,'All Prices combined'!$G440)))),2)</f>
        <v>0</v>
      </c>
      <c r="AR440" s="2">
        <f>ROUND(IF($B440="Annuity",SUMIFS('Annuity Prices'!AU:AU,'Annuity Prices'!$B:$B,$D440,'Annuity Prices'!$E:$E,$G440),IF($B440="RAB Short",SUMIFS('RAB Prices Short'!AU:AU,'RAB Prices Short'!$B:$B,'All Prices combined'!$D440,'RAB Prices Short'!$E:$E,'All Prices combined'!$G440),IF($B440="RAB Long",SUMIFS('RAB Prices Long'!AU:AU,'RAB Prices Long'!$B:$B,'All Prices combined'!$D440,'RAB Prices Long'!$E:$E,'All Prices combined'!$G440)))),2)</f>
        <v>0</v>
      </c>
      <c r="AS440" s="2">
        <f>ROUND(IF($B440="Annuity",SUMIFS('Annuity Prices'!AV:AV,'Annuity Prices'!$B:$B,$D440,'Annuity Prices'!$E:$E,$G440),IF($B440="RAB Short",SUMIFS('RAB Prices Short'!AV:AV,'RAB Prices Short'!$B:$B,'All Prices combined'!$D440,'RAB Prices Short'!$E:$E,'All Prices combined'!$G440),IF($B440="RAB Long",SUMIFS('RAB Prices Long'!AV:AV,'RAB Prices Long'!$B:$B,'All Prices combined'!$D440,'RAB Prices Long'!$E:$E,'All Prices combined'!$G440)))),2)</f>
        <v>0</v>
      </c>
      <c r="AT440" s="2">
        <f>ROUND(IF($B440="Annuity",SUMIFS('Annuity Prices'!AW:AW,'Annuity Prices'!$B:$B,$D440,'Annuity Prices'!$E:$E,$G440),IF($B440="RAB Short",SUMIFS('RAB Prices Short'!AW:AW,'RAB Prices Short'!$B:$B,'All Prices combined'!$D440,'RAB Prices Short'!$E:$E,'All Prices combined'!$G440),IF($B440="RAB Long",SUMIFS('RAB Prices Long'!AW:AW,'RAB Prices Long'!$B:$B,'All Prices combined'!$D440,'RAB Prices Long'!$E:$E,'All Prices combined'!$G440)))),2)</f>
        <v>0</v>
      </c>
      <c r="AU440" s="2">
        <f>ROUND(IF($B440="Annuity",SUMIFS('Annuity Prices'!AX:AX,'Annuity Prices'!$B:$B,$D440,'Annuity Prices'!$E:$E,$G440),IF($B440="RAB Short",SUMIFS('RAB Prices Short'!AX:AX,'RAB Prices Short'!$B:$B,'All Prices combined'!$D440,'RAB Prices Short'!$E:$E,'All Prices combined'!$G440),IF($B440="RAB Long",SUMIFS('RAB Prices Long'!AX:AX,'RAB Prices Long'!$B:$B,'All Prices combined'!$D440,'RAB Prices Long'!$E:$E,'All Prices combined'!$G440)))),2)</f>
        <v>0</v>
      </c>
      <c r="AV440" s="2">
        <f>ROUND(IF($B440="Annuity",SUMIFS('Annuity Prices'!AY:AY,'Annuity Prices'!$B:$B,$D440,'Annuity Prices'!$E:$E,$G440),IF($B440="RAB Short",SUMIFS('RAB Prices Short'!AY:AY,'RAB Prices Short'!$B:$B,'All Prices combined'!$D440,'RAB Prices Short'!$E:$E,'All Prices combined'!$G440),IF($B440="RAB Long",SUMIFS('RAB Prices Long'!AY:AY,'RAB Prices Long'!$B:$B,'All Prices combined'!$D440,'RAB Prices Long'!$E:$E,'All Prices combined'!$G440)))),2)</f>
        <v>0</v>
      </c>
      <c r="AW440" s="2">
        <f>ROUND(IF($B440="Annuity",SUMIFS('Annuity Prices'!AZ:AZ,'Annuity Prices'!$B:$B,$D440,'Annuity Prices'!$E:$E,$G440),IF($B440="RAB Short",SUMIFS('RAB Prices Short'!AZ:AZ,'RAB Prices Short'!$B:$B,'All Prices combined'!$D440,'RAB Prices Short'!$E:$E,'All Prices combined'!$G440),IF($B440="RAB Long",SUMIFS('RAB Prices Long'!AZ:AZ,'RAB Prices Long'!$B:$B,'All Prices combined'!$D440,'RAB Prices Long'!$E:$E,'All Prices combined'!$G440)))),2)</f>
        <v>0</v>
      </c>
      <c r="AX440" s="2">
        <f>ROUND(IF($B440="Annuity",SUMIFS('Annuity Prices'!BA:BA,'Annuity Prices'!$B:$B,$D440,'Annuity Prices'!$E:$E,$G440),IF($B440="RAB Short",SUMIFS('RAB Prices Short'!BA:BA,'RAB Prices Short'!$B:$B,'All Prices combined'!$D440,'RAB Prices Short'!$E:$E,'All Prices combined'!$G440),IF($B440="RAB Long",SUMIFS('RAB Prices Long'!BA:BA,'RAB Prices Long'!$B:$B,'All Prices combined'!$D440,'RAB Prices Long'!$E:$E,'All Prices combined'!$G440)))),2)</f>
        <v>0</v>
      </c>
      <c r="AY440" s="2">
        <f>ROUND(IF($B440="Annuity",SUMIFS('Annuity Prices'!BB:BB,'Annuity Prices'!$B:$B,$D440,'Annuity Prices'!$E:$E,$G440),IF($B440="RAB Short",SUMIFS('RAB Prices Short'!BB:BB,'RAB Prices Short'!$B:$B,'All Prices combined'!$D440,'RAB Prices Short'!$E:$E,'All Prices combined'!$G440),IF($B440="RAB Long",SUMIFS('RAB Prices Long'!BB:BB,'RAB Prices Long'!$B:$B,'All Prices combined'!$D440,'RAB Prices Long'!$E:$E,'All Prices combined'!$G440)))),2)</f>
        <v>0</v>
      </c>
      <c r="AZ440" s="2">
        <f>ROUND(IF($B440="Annuity",SUMIFS('Annuity Prices'!BC:BC,'Annuity Prices'!$B:$B,$D440,'Annuity Prices'!$E:$E,$G440),IF($B440="RAB Short",SUMIFS('RAB Prices Short'!BC:BC,'RAB Prices Short'!$B:$B,'All Prices combined'!$D440,'RAB Prices Short'!$E:$E,'All Prices combined'!$G440),IF($B440="RAB Long",SUMIFS('RAB Prices Long'!BC:BC,'RAB Prices Long'!$B:$B,'All Prices combined'!$D440,'RAB Prices Long'!$E:$E,'All Prices combined'!$G440)))),2)</f>
        <v>0</v>
      </c>
      <c r="BA440" s="2">
        <f>ROUND(IF($B440="Annuity",SUMIFS('Annuity Prices'!BD:BD,'Annuity Prices'!$B:$B,$D440,'Annuity Prices'!$E:$E,$G440),IF($B440="RAB Short",SUMIFS('RAB Prices Short'!BD:BD,'RAB Prices Short'!$B:$B,'All Prices combined'!$D440,'RAB Prices Short'!$E:$E,'All Prices combined'!$G440),IF($B440="RAB Long",SUMIFS('RAB Prices Long'!BD:BD,'RAB Prices Long'!$B:$B,'All Prices combined'!$D440,'RAB Prices Long'!$E:$E,'All Prices combined'!$G440)))),2)</f>
        <v>0</v>
      </c>
      <c r="BB440" s="2">
        <f>ROUND(IF($B440="Annuity",SUMIFS('Annuity Prices'!BE:BE,'Annuity Prices'!$B:$B,$D440,'Annuity Prices'!$E:$E,$G440),IF($B440="RAB Short",SUMIFS('RAB Prices Short'!BE:BE,'RAB Prices Short'!$B:$B,'All Prices combined'!$D440,'RAB Prices Short'!$E:$E,'All Prices combined'!$G440),IF($B440="RAB Long",SUMIFS('RAB Prices Long'!BE:BE,'RAB Prices Long'!$B:$B,'All Prices combined'!$D440,'RAB Prices Long'!$E:$E,'All Prices combined'!$G440)))),2)</f>
        <v>0</v>
      </c>
      <c r="BC440" s="2">
        <f>ROUND(IF($B440="Annuity",SUMIFS('Annuity Prices'!BF:BF,'Annuity Prices'!$B:$B,$D440,'Annuity Prices'!$E:$E,$G440),IF($B440="RAB Short",SUMIFS('RAB Prices Short'!BF:BF,'RAB Prices Short'!$B:$B,'All Prices combined'!$D440,'RAB Prices Short'!$E:$E,'All Prices combined'!$G440),IF($B440="RAB Long",SUMIFS('RAB Prices Long'!BF:BF,'RAB Prices Long'!$B:$B,'All Prices combined'!$D440,'RAB Prices Long'!$E:$E,'All Prices combined'!$G440)))),2)</f>
        <v>0</v>
      </c>
      <c r="BD440" s="2">
        <f>ROUND(IF($B440="Annuity",SUMIFS('Annuity Prices'!BG:BG,'Annuity Prices'!$B:$B,$D440,'Annuity Prices'!$E:$E,$G440),IF($B440="RAB Short",SUMIFS('RAB Prices Short'!BG:BG,'RAB Prices Short'!$B:$B,'All Prices combined'!$D440,'RAB Prices Short'!$E:$E,'All Prices combined'!$G440),IF($B440="RAB Long",SUMIFS('RAB Prices Long'!BG:BG,'RAB Prices Long'!$B:$B,'All Prices combined'!$D440,'RAB Prices Long'!$E:$E,'All Prices combined'!$G440)))),2)</f>
        <v>0</v>
      </c>
      <c r="BE440" s="2">
        <f>ROUND(IF($B440="Annuity",SUMIFS('Annuity Prices'!BH:BH,'Annuity Prices'!$B:$B,$D440,'Annuity Prices'!$E:$E,$G440),IF($B440="RAB Short",SUMIFS('RAB Prices Short'!BH:BH,'RAB Prices Short'!$B:$B,'All Prices combined'!$D440,'RAB Prices Short'!$E:$E,'All Prices combined'!$G440),IF($B440="RAB Long",SUMIFS('RAB Prices Long'!BH:BH,'RAB Prices Long'!$B:$B,'All Prices combined'!$D440,'RAB Prices Long'!$E:$E,'All Prices combined'!$G440)))),2)</f>
        <v>0</v>
      </c>
      <c r="BF440" s="2">
        <f>ROUND(IF($B440="Annuity",SUMIFS('Annuity Prices'!BI:BI,'Annuity Prices'!$B:$B,$D440,'Annuity Prices'!$E:$E,$G440),IF($B440="RAB Short",SUMIFS('RAB Prices Short'!BI:BI,'RAB Prices Short'!$B:$B,'All Prices combined'!$D440,'RAB Prices Short'!$E:$E,'All Prices combined'!$G440),IF($B440="RAB Long",SUMIFS('RAB Prices Long'!BI:BI,'RAB Prices Long'!$B:$B,'All Prices combined'!$D440,'RAB Prices Long'!$E:$E,'All Prices combined'!$G440)))),2)</f>
        <v>0</v>
      </c>
      <c r="BG440" s="2">
        <f>ROUND(IF($B440="Annuity",SUMIFS('Annuity Prices'!BJ:BJ,'Annuity Prices'!$B:$B,$D440,'Annuity Prices'!$E:$E,$G440),IF($B440="RAB Short",SUMIFS('RAB Prices Short'!BJ:BJ,'RAB Prices Short'!$B:$B,'All Prices combined'!$D440,'RAB Prices Short'!$E:$E,'All Prices combined'!$G440),IF($B440="RAB Long",SUMIFS('RAB Prices Long'!BJ:BJ,'RAB Prices Long'!$B:$B,'All Prices combined'!$D440,'RAB Prices Long'!$E:$E,'All Prices combined'!$G440)))),2)</f>
        <v>0</v>
      </c>
      <c r="BH440" s="2">
        <f>ROUND(IF($B440="Annuity",SUMIFS('Annuity Prices'!BK:BK,'Annuity Prices'!$B:$B,$D440,'Annuity Prices'!$E:$E,$G440),IF($B440="RAB Short",SUMIFS('RAB Prices Short'!BK:BK,'RAB Prices Short'!$B:$B,'All Prices combined'!$D440,'RAB Prices Short'!$E:$E,'All Prices combined'!$G440),IF($B440="RAB Long",SUMIFS('RAB Prices Long'!BK:BK,'RAB Prices Long'!$B:$B,'All Prices combined'!$D440,'RAB Prices Long'!$E:$E,'All Prices combined'!$G440)))),2)</f>
        <v>0</v>
      </c>
      <c r="BI440" s="2">
        <f>ROUND(IF($B440="Annuity",SUMIFS('Annuity Prices'!BL:BL,'Annuity Prices'!$B:$B,$D440,'Annuity Prices'!$E:$E,$G440),IF($B440="RAB Short",SUMIFS('RAB Prices Short'!BL:BL,'RAB Prices Short'!$B:$B,'All Prices combined'!$D440,'RAB Prices Short'!$E:$E,'All Prices combined'!$G440),IF($B440="RAB Long",SUMIFS('RAB Prices Long'!BL:BL,'RAB Prices Long'!$B:$B,'All Prices combined'!$D440,'RAB Prices Long'!$E:$E,'All Prices combined'!$G440)))),2)</f>
        <v>0</v>
      </c>
      <c r="BJ440" s="2">
        <f>ROUND(IF($B440="Annuity",SUMIFS('Annuity Prices'!BM:BM,'Annuity Prices'!$B:$B,$D440,'Annuity Prices'!$E:$E,$G440),IF($B440="RAB Short",SUMIFS('RAB Prices Short'!BM:BM,'RAB Prices Short'!$B:$B,'All Prices combined'!$D440,'RAB Prices Short'!$E:$E,'All Prices combined'!$G440),IF($B440="RAB Long",SUMIFS('RAB Prices Long'!BM:BM,'RAB Prices Long'!$B:$B,'All Prices combined'!$D440,'RAB Prices Long'!$E:$E,'All Prices combined'!$G440)))),2)</f>
        <v>0</v>
      </c>
      <c r="BK440" s="2">
        <f>ROUND(IF($B440="Annuity",SUMIFS('Annuity Prices'!BN:BN,'Annuity Prices'!$B:$B,$D440,'Annuity Prices'!$E:$E,$G440),IF($B440="RAB Short",SUMIFS('RAB Prices Short'!BN:BN,'RAB Prices Short'!$B:$B,'All Prices combined'!$D440,'RAB Prices Short'!$E:$E,'All Prices combined'!$G440),IF($B440="RAB Long",SUMIFS('RAB Prices Long'!BN:BN,'RAB Prices Long'!$B:$B,'All Prices combined'!$D440,'RAB Prices Long'!$E:$E,'All Prices combined'!$G440)))),2)</f>
        <v>0</v>
      </c>
      <c r="BL440" s="2">
        <f>ROUND(IF($B440="Annuity",SUMIFS('Annuity Prices'!BO:BO,'Annuity Prices'!$B:$B,$D440,'Annuity Prices'!$E:$E,$G440),IF($B440="RAB Short",SUMIFS('RAB Prices Short'!BO:BO,'RAB Prices Short'!$B:$B,'All Prices combined'!$D440,'RAB Prices Short'!$E:$E,'All Prices combined'!$G440),IF($B440="RAB Long",SUMIFS('RAB Prices Long'!BO:BO,'RAB Prices Long'!$B:$B,'All Prices combined'!$D440,'RAB Prices Long'!$E:$E,'All Prices combined'!$G440)))),2)</f>
        <v>0</v>
      </c>
      <c r="BM440" s="2">
        <f>ROUND(IF($B440="Annuity",SUMIFS('Annuity Prices'!BP:BP,'Annuity Prices'!$B:$B,$D440,'Annuity Prices'!$E:$E,$G440),IF($B440="RAB Short",SUMIFS('RAB Prices Short'!BP:BP,'RAB Prices Short'!$B:$B,'All Prices combined'!$D440,'RAB Prices Short'!$E:$E,'All Prices combined'!$G440),IF($B440="RAB Long",SUMIFS('RAB Prices Long'!BP:BP,'RAB Prices Long'!$B:$B,'All Prices combined'!$D440,'RAB Prices Long'!$E:$E,'All Prices combined'!$G440)))),2)</f>
        <v>0</v>
      </c>
      <c r="BN440" s="2">
        <f>ROUND(IF($B440="Annuity",SUMIFS('Annuity Prices'!BQ:BQ,'Annuity Prices'!$B:$B,$D440,'Annuity Prices'!$E:$E,$G440),IF($B440="RAB Short",SUMIFS('RAB Prices Short'!BQ:BQ,'RAB Prices Short'!$B:$B,'All Prices combined'!$D440,'RAB Prices Short'!$E:$E,'All Prices combined'!$G440),IF($B440="RAB Long",SUMIFS('RAB Prices Long'!BQ:BQ,'RAB Prices Long'!$B:$B,'All Prices combined'!$D440,'RAB Prices Long'!$E:$E,'All Prices combined'!$G440)))),2)</f>
        <v>0</v>
      </c>
      <c r="BO440" s="2">
        <f>ROUND(IF($B440="Annuity",SUMIFS('Annuity Prices'!BR:BR,'Annuity Prices'!$B:$B,$D440,'Annuity Prices'!$E:$E,$G440),IF($B440="RAB Short",SUMIFS('RAB Prices Short'!BR:BR,'RAB Prices Short'!$B:$B,'All Prices combined'!$D440,'RAB Prices Short'!$E:$E,'All Prices combined'!$G440),IF($B440="RAB Long",SUMIFS('RAB Prices Long'!BR:BR,'RAB Prices Long'!$B:$B,'All Prices combined'!$D440,'RAB Prices Long'!$E:$E,'All Prices combined'!$G440)))),2)</f>
        <v>0</v>
      </c>
      <c r="BP440" s="2">
        <f>ROUND(IF($B440="Annuity",SUMIFS('Annuity Prices'!BS:BS,'Annuity Prices'!$B:$B,$D440,'Annuity Prices'!$E:$E,$G440),IF($B440="RAB Short",SUMIFS('RAB Prices Short'!BS:BS,'RAB Prices Short'!$B:$B,'All Prices combined'!$D440,'RAB Prices Short'!$E:$E,'All Prices combined'!$G440),IF($B440="RAB Long",SUMIFS('RAB Prices Long'!BS:BS,'RAB Prices Long'!$B:$B,'All Prices combined'!$D440,'RAB Prices Long'!$E:$E,'All Prices combined'!$G440)))),2)</f>
        <v>0</v>
      </c>
      <c r="BQ440" s="2">
        <f>ROUND(IF($B440="Annuity",SUMIFS('Annuity Prices'!BT:BT,'Annuity Prices'!$B:$B,$D440,'Annuity Prices'!$E:$E,$G440),IF($B440="RAB Short",SUMIFS('RAB Prices Short'!BT:BT,'RAB Prices Short'!$B:$B,'All Prices combined'!$D440,'RAB Prices Short'!$E:$E,'All Prices combined'!$G440),IF($B440="RAB Long",SUMIFS('RAB Prices Long'!BT:BT,'RAB Prices Long'!$B:$B,'All Prices combined'!$D440,'RAB Prices Long'!$E:$E,'All Prices combined'!$G440)))),2)</f>
        <v>0</v>
      </c>
      <c r="BR440" s="2">
        <f>ROUND(IF($B440="Annuity",SUMIFS('Annuity Prices'!BU:BU,'Annuity Prices'!$B:$B,$D440,'Annuity Prices'!$E:$E,$G440),IF($B440="RAB Short",SUMIFS('RAB Prices Short'!BU:BU,'RAB Prices Short'!$B:$B,'All Prices combined'!$D440,'RAB Prices Short'!$E:$E,'All Prices combined'!$G440),IF($B440="RAB Long",SUMIFS('RAB Prices Long'!BU:BU,'RAB Prices Long'!$B:$B,'All Prices combined'!$D440,'RAB Prices Long'!$E:$E,'All Prices combined'!$G440)))),2)</f>
        <v>0</v>
      </c>
      <c r="BS440" s="2">
        <f>ROUND(IF($B440="Annuity",SUMIFS('Annuity Prices'!BV:BV,'Annuity Prices'!$B:$B,$D440,'Annuity Prices'!$E:$E,$G440),IF($B440="RAB Short",SUMIFS('RAB Prices Short'!BV:BV,'RAB Prices Short'!$B:$B,'All Prices combined'!$D440,'RAB Prices Short'!$E:$E,'All Prices combined'!$G440),IF($B440="RAB Long",SUMIFS('RAB Prices Long'!BV:BV,'RAB Prices Long'!$B:$B,'All Prices combined'!$D440,'RAB Prices Long'!$E:$E,'All Prices combined'!$G440)))),2)</f>
        <v>0</v>
      </c>
      <c r="BT440" s="2">
        <f>ROUND(IF($B440="Annuity",SUMIFS('Annuity Prices'!BW:BW,'Annuity Prices'!$B:$B,$D440,'Annuity Prices'!$E:$E,$G440),IF($B440="RAB Short",SUMIFS('RAB Prices Short'!BW:BW,'RAB Prices Short'!$B:$B,'All Prices combined'!$D440,'RAB Prices Short'!$E:$E,'All Prices combined'!$G440),IF($B440="RAB Long",SUMIFS('RAB Prices Long'!BW:BW,'RAB Prices Long'!$B:$B,'All Prices combined'!$D440,'RAB Prices Long'!$E:$E,'All Prices combined'!$G440)))),2)</f>
        <v>0</v>
      </c>
      <c r="BU440" s="2">
        <f>ROUND(IF($B440="Annuity",SUMIFS('Annuity Prices'!BX:BX,'Annuity Prices'!$B:$B,$D440,'Annuity Prices'!$E:$E,$G440),IF($B440="RAB Short",SUMIFS('RAB Prices Short'!BX:BX,'RAB Prices Short'!$B:$B,'All Prices combined'!$D440,'RAB Prices Short'!$E:$E,'All Prices combined'!$G440),IF($B440="RAB Long",SUMIFS('RAB Prices Long'!BX:BX,'RAB Prices Long'!$B:$B,'All Prices combined'!$D440,'RAB Prices Long'!$E:$E,'All Prices combined'!$G440)))),2)</f>
        <v>0</v>
      </c>
    </row>
    <row r="441" spans="2:73" x14ac:dyDescent="0.25">
      <c r="B441" t="s">
        <v>45</v>
      </c>
      <c r="C441">
        <v>11</v>
      </c>
      <c r="D441" t="s">
        <v>160</v>
      </c>
      <c r="E441" t="s">
        <v>159</v>
      </c>
      <c r="F441">
        <v>11</v>
      </c>
      <c r="G441" t="s">
        <v>38</v>
      </c>
      <c r="H441" t="s">
        <v>128</v>
      </c>
      <c r="I441" s="2">
        <f>ROUND(IF($B441="Annuity",SUMIFS('Annuity Prices'!L:L,'Annuity Prices'!$B:$B,$D441,'Annuity Prices'!$E:$E,$G441),IF($B441="RAB Short",SUMIFS('RAB Prices Short'!L:L,'RAB Prices Short'!$B:$B,'All Prices combined'!$D441,'RAB Prices Short'!$E:$E,'All Prices combined'!$G441),IF($B441="RAB Long",SUMIFS('RAB Prices Long'!L:L,'RAB Prices Long'!$B:$B,'All Prices combined'!$D441,'RAB Prices Long'!$E:$E,'All Prices combined'!$G441)))),2)</f>
        <v>0</v>
      </c>
      <c r="J441" s="2">
        <f>ROUND(IF($B441="Annuity",SUMIFS('Annuity Prices'!M:M,'Annuity Prices'!$B:$B,$D441,'Annuity Prices'!$E:$E,$G441),IF($B441="RAB Short",SUMIFS('RAB Prices Short'!M:M,'RAB Prices Short'!$B:$B,'All Prices combined'!$D441,'RAB Prices Short'!$E:$E,'All Prices combined'!$G441),IF($B441="RAB Long",SUMIFS('RAB Prices Long'!M:M,'RAB Prices Long'!$B:$B,'All Prices combined'!$D441,'RAB Prices Long'!$E:$E,'All Prices combined'!$G441)))),2)</f>
        <v>0</v>
      </c>
      <c r="K441" s="2">
        <f>ROUND(IF($B441="Annuity",SUMIFS('Annuity Prices'!N:N,'Annuity Prices'!$B:$B,$D441,'Annuity Prices'!$E:$E,$G441),IF($B441="RAB Short",SUMIFS('RAB Prices Short'!N:N,'RAB Prices Short'!$B:$B,'All Prices combined'!$D441,'RAB Prices Short'!$E:$E,'All Prices combined'!$G441),IF($B441="RAB Long",SUMIFS('RAB Prices Long'!N:N,'RAB Prices Long'!$B:$B,'All Prices combined'!$D441,'RAB Prices Long'!$E:$E,'All Prices combined'!$G441)))),2)</f>
        <v>13.99</v>
      </c>
      <c r="L441" s="2">
        <f>ROUND(IF($B441="Annuity",SUMIFS('Annuity Prices'!O:O,'Annuity Prices'!$B:$B,$D441,'Annuity Prices'!$E:$E,$G441),IF($B441="RAB Short",SUMIFS('RAB Prices Short'!O:O,'RAB Prices Short'!$B:$B,'All Prices combined'!$D441,'RAB Prices Short'!$E:$E,'All Prices combined'!$G441),IF($B441="RAB Long",SUMIFS('RAB Prices Long'!O:O,'RAB Prices Long'!$B:$B,'All Prices combined'!$D441,'RAB Prices Long'!$E:$E,'All Prices combined'!$G441)))),2)</f>
        <v>14.39</v>
      </c>
      <c r="M441" s="2">
        <f>ROUND(IF($B441="Annuity",SUMIFS('Annuity Prices'!P:P,'Annuity Prices'!$B:$B,$D441,'Annuity Prices'!$E:$E,$G441),IF($B441="RAB Short",SUMIFS('RAB Prices Short'!P:P,'RAB Prices Short'!$B:$B,'All Prices combined'!$D441,'RAB Prices Short'!$E:$E,'All Prices combined'!$G441),IF($B441="RAB Long",SUMIFS('RAB Prices Long'!P:P,'RAB Prices Long'!$B:$B,'All Prices combined'!$D441,'RAB Prices Long'!$E:$E,'All Prices combined'!$G441)))),2)</f>
        <v>15.37</v>
      </c>
      <c r="N441" s="2">
        <f>ROUND(IF($B441="Annuity",SUMIFS('Annuity Prices'!Q:Q,'Annuity Prices'!$B:$B,$D441,'Annuity Prices'!$E:$E,$G441),IF($B441="RAB Short",SUMIFS('RAB Prices Short'!Q:Q,'RAB Prices Short'!$B:$B,'All Prices combined'!$D441,'RAB Prices Short'!$E:$E,'All Prices combined'!$G441),IF($B441="RAB Long",SUMIFS('RAB Prices Long'!Q:Q,'RAB Prices Long'!$B:$B,'All Prices combined'!$D441,'RAB Prices Long'!$E:$E,'All Prices combined'!$G441)))),2)</f>
        <v>15.76</v>
      </c>
      <c r="O441" s="2">
        <f>ROUND(IF($B441="Annuity",SUMIFS('Annuity Prices'!R:R,'Annuity Prices'!$B:$B,$D441,'Annuity Prices'!$E:$E,$G441),IF($B441="RAB Short",SUMIFS('RAB Prices Short'!R:R,'RAB Prices Short'!$B:$B,'All Prices combined'!$D441,'RAB Prices Short'!$E:$E,'All Prices combined'!$G441),IF($B441="RAB Long",SUMIFS('RAB Prices Long'!R:R,'RAB Prices Long'!$B:$B,'All Prices combined'!$D441,'RAB Prices Long'!$E:$E,'All Prices combined'!$G441)))),2)</f>
        <v>16.149999999999999</v>
      </c>
      <c r="P441" s="2">
        <f>ROUND(IF($B441="Annuity",SUMIFS('Annuity Prices'!S:S,'Annuity Prices'!$B:$B,$D441,'Annuity Prices'!$E:$E,$G441),IF($B441="RAB Short",SUMIFS('RAB Prices Short'!S:S,'RAB Prices Short'!$B:$B,'All Prices combined'!$D441,'RAB Prices Short'!$E:$E,'All Prices combined'!$G441),IF($B441="RAB Long",SUMIFS('RAB Prices Long'!S:S,'RAB Prices Long'!$B:$B,'All Prices combined'!$D441,'RAB Prices Long'!$E:$E,'All Prices combined'!$G441)))),2)</f>
        <v>16.559999999999999</v>
      </c>
      <c r="Q441" s="2">
        <f>ROUND(IF($B441="Annuity",SUMIFS('Annuity Prices'!T:T,'Annuity Prices'!$B:$B,$D441,'Annuity Prices'!$E:$E,$G441),IF($B441="RAB Short",SUMIFS('RAB Prices Short'!T:T,'RAB Prices Short'!$B:$B,'All Prices combined'!$D441,'RAB Prices Short'!$E:$E,'All Prices combined'!$G441),IF($B441="RAB Long",SUMIFS('RAB Prices Long'!T:T,'RAB Prices Long'!$B:$B,'All Prices combined'!$D441,'RAB Prices Long'!$E:$E,'All Prices combined'!$G441)))),2)</f>
        <v>17.52</v>
      </c>
      <c r="R441" s="2">
        <f>ROUND(IF($B441="Annuity",SUMIFS('Annuity Prices'!U:U,'Annuity Prices'!$B:$B,$D441,'Annuity Prices'!$E:$E,$G441),IF($B441="RAB Short",SUMIFS('RAB Prices Short'!U:U,'RAB Prices Short'!$B:$B,'All Prices combined'!$D441,'RAB Prices Short'!$E:$E,'All Prices combined'!$G441),IF($B441="RAB Long",SUMIFS('RAB Prices Long'!U:U,'RAB Prices Long'!$B:$B,'All Prices combined'!$D441,'RAB Prices Long'!$E:$E,'All Prices combined'!$G441)))),2)</f>
        <v>17.96</v>
      </c>
      <c r="S441" s="2">
        <f>ROUND(IF($B441="Annuity",SUMIFS('Annuity Prices'!V:V,'Annuity Prices'!$B:$B,$D441,'Annuity Prices'!$E:$E,$G441),IF($B441="RAB Short",SUMIFS('RAB Prices Short'!V:V,'RAB Prices Short'!$B:$B,'All Prices combined'!$D441,'RAB Prices Short'!$E:$E,'All Prices combined'!$G441),IF($B441="RAB Long",SUMIFS('RAB Prices Long'!V:V,'RAB Prices Long'!$B:$B,'All Prices combined'!$D441,'RAB Prices Long'!$E:$E,'All Prices combined'!$G441)))),2)</f>
        <v>18.41</v>
      </c>
      <c r="T441" s="2">
        <f>ROUND(IF($B441="Annuity",SUMIFS('Annuity Prices'!W:W,'Annuity Prices'!$B:$B,$D441,'Annuity Prices'!$E:$E,$G441),IF($B441="RAB Short",SUMIFS('RAB Prices Short'!W:W,'RAB Prices Short'!$B:$B,'All Prices combined'!$D441,'RAB Prices Short'!$E:$E,'All Prices combined'!$G441),IF($B441="RAB Long",SUMIFS('RAB Prices Long'!W:W,'RAB Prices Long'!$B:$B,'All Prices combined'!$D441,'RAB Prices Long'!$E:$E,'All Prices combined'!$G441)))),2)</f>
        <v>18.87</v>
      </c>
      <c r="U441" s="2">
        <f>ROUND(IF($B441="Annuity",SUMIFS('Annuity Prices'!X:X,'Annuity Prices'!$B:$B,$D441,'Annuity Prices'!$E:$E,$G441),IF($B441="RAB Short",SUMIFS('RAB Prices Short'!X:X,'RAB Prices Short'!$B:$B,'All Prices combined'!$D441,'RAB Prices Short'!$E:$E,'All Prices combined'!$G441),IF($B441="RAB Long",SUMIFS('RAB Prices Long'!X:X,'RAB Prices Long'!$B:$B,'All Prices combined'!$D441,'RAB Prices Long'!$E:$E,'All Prices combined'!$G441)))),2)</f>
        <v>21.03</v>
      </c>
      <c r="V441" s="2">
        <f>ROUND(IF($B441="Annuity",SUMIFS('Annuity Prices'!Y:Y,'Annuity Prices'!$B:$B,$D441,'Annuity Prices'!$E:$E,$G441),IF($B441="RAB Short",SUMIFS('RAB Prices Short'!Y:Y,'RAB Prices Short'!$B:$B,'All Prices combined'!$D441,'RAB Prices Short'!$E:$E,'All Prices combined'!$G441),IF($B441="RAB Long",SUMIFS('RAB Prices Long'!Y:Y,'RAB Prices Long'!$B:$B,'All Prices combined'!$D441,'RAB Prices Long'!$E:$E,'All Prices combined'!$G441)))),2)</f>
        <v>21.55</v>
      </c>
      <c r="W441" s="2">
        <f>ROUND(IF($B441="Annuity",SUMIFS('Annuity Prices'!Z:Z,'Annuity Prices'!$B:$B,$D441,'Annuity Prices'!$E:$E,$G441),IF($B441="RAB Short",SUMIFS('RAB Prices Short'!Z:Z,'RAB Prices Short'!$B:$B,'All Prices combined'!$D441,'RAB Prices Short'!$E:$E,'All Prices combined'!$G441),IF($B441="RAB Long",SUMIFS('RAB Prices Long'!Z:Z,'RAB Prices Long'!$B:$B,'All Prices combined'!$D441,'RAB Prices Long'!$E:$E,'All Prices combined'!$G441)))),2)</f>
        <v>22.09</v>
      </c>
      <c r="X441" s="2">
        <f>ROUND(IF($B441="Annuity",SUMIFS('Annuity Prices'!AA:AA,'Annuity Prices'!$B:$B,$D441,'Annuity Prices'!$E:$E,$G441),IF($B441="RAB Short",SUMIFS('RAB Prices Short'!AA:AA,'RAB Prices Short'!$B:$B,'All Prices combined'!$D441,'RAB Prices Short'!$E:$E,'All Prices combined'!$G441),IF($B441="RAB Long",SUMIFS('RAB Prices Long'!AA:AA,'RAB Prices Long'!$B:$B,'All Prices combined'!$D441,'RAB Prices Long'!$E:$E,'All Prices combined'!$G441)))),2)</f>
        <v>22.64</v>
      </c>
      <c r="Y441" s="2">
        <f>ROUND(IF($B441="Annuity",SUMIFS('Annuity Prices'!AB:AB,'Annuity Prices'!$B:$B,$D441,'Annuity Prices'!$E:$E,$G441),IF($B441="RAB Short",SUMIFS('RAB Prices Short'!AB:AB,'RAB Prices Short'!$B:$B,'All Prices combined'!$D441,'RAB Prices Short'!$E:$E,'All Prices combined'!$G441),IF($B441="RAB Long",SUMIFS('RAB Prices Long'!AB:AB,'RAB Prices Long'!$B:$B,'All Prices combined'!$D441,'RAB Prices Long'!$E:$E,'All Prices combined'!$G441)))),2)</f>
        <v>23.79</v>
      </c>
      <c r="Z441" s="2">
        <f>ROUND(IF($B441="Annuity",SUMIFS('Annuity Prices'!AC:AC,'Annuity Prices'!$B:$B,$D441,'Annuity Prices'!$E:$E,$G441),IF($B441="RAB Short",SUMIFS('RAB Prices Short'!AC:AC,'RAB Prices Short'!$B:$B,'All Prices combined'!$D441,'RAB Prices Short'!$E:$E,'All Prices combined'!$G441),IF($B441="RAB Long",SUMIFS('RAB Prices Long'!AC:AC,'RAB Prices Long'!$B:$B,'All Prices combined'!$D441,'RAB Prices Long'!$E:$E,'All Prices combined'!$G441)))),2)</f>
        <v>24.38</v>
      </c>
      <c r="AA441" s="2">
        <f>ROUND(IF($B441="Annuity",SUMIFS('Annuity Prices'!AD:AD,'Annuity Prices'!$B:$B,$D441,'Annuity Prices'!$E:$E,$G441),IF($B441="RAB Short",SUMIFS('RAB Prices Short'!AD:AD,'RAB Prices Short'!$B:$B,'All Prices combined'!$D441,'RAB Prices Short'!$E:$E,'All Prices combined'!$G441),IF($B441="RAB Long",SUMIFS('RAB Prices Long'!AD:AD,'RAB Prices Long'!$B:$B,'All Prices combined'!$D441,'RAB Prices Long'!$E:$E,'All Prices combined'!$G441)))),2)</f>
        <v>24.99</v>
      </c>
      <c r="AB441" s="2">
        <f>ROUND(IF($B441="Annuity",SUMIFS('Annuity Prices'!AE:AE,'Annuity Prices'!$B:$B,$D441,'Annuity Prices'!$E:$E,$G441),IF($B441="RAB Short",SUMIFS('RAB Prices Short'!AE:AE,'RAB Prices Short'!$B:$B,'All Prices combined'!$D441,'RAB Prices Short'!$E:$E,'All Prices combined'!$G441),IF($B441="RAB Long",SUMIFS('RAB Prices Long'!AE:AE,'RAB Prices Long'!$B:$B,'All Prices combined'!$D441,'RAB Prices Long'!$E:$E,'All Prices combined'!$G441)))),2)</f>
        <v>25.62</v>
      </c>
      <c r="AC441" s="2">
        <f>ROUND(IF($B441="Annuity",SUMIFS('Annuity Prices'!AF:AF,'Annuity Prices'!$B:$B,$D441,'Annuity Prices'!$E:$E,$G441),IF($B441="RAB Short",SUMIFS('RAB Prices Short'!AF:AF,'RAB Prices Short'!$B:$B,'All Prices combined'!$D441,'RAB Prices Short'!$E:$E,'All Prices combined'!$G441),IF($B441="RAB Long",SUMIFS('RAB Prices Long'!AF:AF,'RAB Prices Long'!$B:$B,'All Prices combined'!$D441,'RAB Prices Long'!$E:$E,'All Prices combined'!$G441)))),2)</f>
        <v>25.93</v>
      </c>
      <c r="AD441" s="2">
        <f>ROUND(IF($B441="Annuity",SUMIFS('Annuity Prices'!AG:AG,'Annuity Prices'!$B:$B,$D441,'Annuity Prices'!$E:$E,$G441),IF($B441="RAB Short",SUMIFS('RAB Prices Short'!AG:AG,'RAB Prices Short'!$B:$B,'All Prices combined'!$D441,'RAB Prices Short'!$E:$E,'All Prices combined'!$G441),IF($B441="RAB Long",SUMIFS('RAB Prices Long'!AG:AG,'RAB Prices Long'!$B:$B,'All Prices combined'!$D441,'RAB Prices Long'!$E:$E,'All Prices combined'!$G441)))),2)</f>
        <v>26.58</v>
      </c>
      <c r="AE441" s="2">
        <f>ROUND(IF($B441="Annuity",SUMIFS('Annuity Prices'!AH:AH,'Annuity Prices'!$B:$B,$D441,'Annuity Prices'!$E:$E,$G441),IF($B441="RAB Short",SUMIFS('RAB Prices Short'!AH:AH,'RAB Prices Short'!$B:$B,'All Prices combined'!$D441,'RAB Prices Short'!$E:$E,'All Prices combined'!$G441),IF($B441="RAB Long",SUMIFS('RAB Prices Long'!AH:AH,'RAB Prices Long'!$B:$B,'All Prices combined'!$D441,'RAB Prices Long'!$E:$E,'All Prices combined'!$G441)))),2)</f>
        <v>27.24</v>
      </c>
      <c r="AF441" s="2">
        <f>ROUND(IF($B441="Annuity",SUMIFS('Annuity Prices'!AI:AI,'Annuity Prices'!$B:$B,$D441,'Annuity Prices'!$E:$E,$G441),IF($B441="RAB Short",SUMIFS('RAB Prices Short'!AI:AI,'RAB Prices Short'!$B:$B,'All Prices combined'!$D441,'RAB Prices Short'!$E:$E,'All Prices combined'!$G441),IF($B441="RAB Long",SUMIFS('RAB Prices Long'!AI:AI,'RAB Prices Long'!$B:$B,'All Prices combined'!$D441,'RAB Prices Long'!$E:$E,'All Prices combined'!$G441)))),2)</f>
        <v>27.92</v>
      </c>
      <c r="AG441" s="2">
        <f>ROUND(IF($B441="Annuity",SUMIFS('Annuity Prices'!AJ:AJ,'Annuity Prices'!$B:$B,$D441,'Annuity Prices'!$E:$E,$G441),IF($B441="RAB Short",SUMIFS('RAB Prices Short'!AJ:AJ,'RAB Prices Short'!$B:$B,'All Prices combined'!$D441,'RAB Prices Short'!$E:$E,'All Prices combined'!$G441),IF($B441="RAB Long",SUMIFS('RAB Prices Long'!AJ:AJ,'RAB Prices Long'!$B:$B,'All Prices combined'!$D441,'RAB Prices Long'!$E:$E,'All Prices combined'!$G441)))),2)</f>
        <v>28.43</v>
      </c>
      <c r="AH441" s="2">
        <f>ROUND(IF($B441="Annuity",SUMIFS('Annuity Prices'!AK:AK,'Annuity Prices'!$B:$B,$D441,'Annuity Prices'!$E:$E,$G441),IF($B441="RAB Short",SUMIFS('RAB Prices Short'!AK:AK,'RAB Prices Short'!$B:$B,'All Prices combined'!$D441,'RAB Prices Short'!$E:$E,'All Prices combined'!$G441),IF($B441="RAB Long",SUMIFS('RAB Prices Long'!AK:AK,'RAB Prices Long'!$B:$B,'All Prices combined'!$D441,'RAB Prices Long'!$E:$E,'All Prices combined'!$G441)))),2)</f>
        <v>29.15</v>
      </c>
      <c r="AI441" s="2">
        <f>ROUND(IF($B441="Annuity",SUMIFS('Annuity Prices'!AL:AL,'Annuity Prices'!$B:$B,$D441,'Annuity Prices'!$E:$E,$G441),IF($B441="RAB Short",SUMIFS('RAB Prices Short'!AL:AL,'RAB Prices Short'!$B:$B,'All Prices combined'!$D441,'RAB Prices Short'!$E:$E,'All Prices combined'!$G441),IF($B441="RAB Long",SUMIFS('RAB Prices Long'!AL:AL,'RAB Prices Long'!$B:$B,'All Prices combined'!$D441,'RAB Prices Long'!$E:$E,'All Prices combined'!$G441)))),2)</f>
        <v>29.87</v>
      </c>
      <c r="AJ441" s="2">
        <f>ROUND(IF($B441="Annuity",SUMIFS('Annuity Prices'!AM:AM,'Annuity Prices'!$B:$B,$D441,'Annuity Prices'!$E:$E,$G441),IF($B441="RAB Short",SUMIFS('RAB Prices Short'!AM:AM,'RAB Prices Short'!$B:$B,'All Prices combined'!$D441,'RAB Prices Short'!$E:$E,'All Prices combined'!$G441),IF($B441="RAB Long",SUMIFS('RAB Prices Long'!AM:AM,'RAB Prices Long'!$B:$B,'All Prices combined'!$D441,'RAB Prices Long'!$E:$E,'All Prices combined'!$G441)))),2)</f>
        <v>30.62</v>
      </c>
      <c r="AK441" s="2">
        <f>ROUND(IF($B441="Annuity",SUMIFS('Annuity Prices'!AN:AN,'Annuity Prices'!$B:$B,$D441,'Annuity Prices'!$E:$E,$G441),IF($B441="RAB Short",SUMIFS('RAB Prices Short'!AN:AN,'RAB Prices Short'!$B:$B,'All Prices combined'!$D441,'RAB Prices Short'!$E:$E,'All Prices combined'!$G441),IF($B441="RAB Long",SUMIFS('RAB Prices Long'!AN:AN,'RAB Prices Long'!$B:$B,'All Prices combined'!$D441,'RAB Prices Long'!$E:$E,'All Prices combined'!$G441)))),2)</f>
        <v>32.01</v>
      </c>
      <c r="AL441" s="2">
        <f>ROUND(IF($B441="Annuity",SUMIFS('Annuity Prices'!AO:AO,'Annuity Prices'!$B:$B,$D441,'Annuity Prices'!$E:$E,$G441),IF($B441="RAB Short",SUMIFS('RAB Prices Short'!AO:AO,'RAB Prices Short'!$B:$B,'All Prices combined'!$D441,'RAB Prices Short'!$E:$E,'All Prices combined'!$G441),IF($B441="RAB Long",SUMIFS('RAB Prices Long'!AO:AO,'RAB Prices Long'!$B:$B,'All Prices combined'!$D441,'RAB Prices Long'!$E:$E,'All Prices combined'!$G441)))),2)</f>
        <v>32.81</v>
      </c>
      <c r="AM441" s="2">
        <f>ROUND(IF($B441="Annuity",SUMIFS('Annuity Prices'!AP:AP,'Annuity Prices'!$B:$B,$D441,'Annuity Prices'!$E:$E,$G441),IF($B441="RAB Short",SUMIFS('RAB Prices Short'!AP:AP,'RAB Prices Short'!$B:$B,'All Prices combined'!$D441,'RAB Prices Short'!$E:$E,'All Prices combined'!$G441),IF($B441="RAB Long",SUMIFS('RAB Prices Long'!AP:AP,'RAB Prices Long'!$B:$B,'All Prices combined'!$D441,'RAB Prices Long'!$E:$E,'All Prices combined'!$G441)))),2)</f>
        <v>33.630000000000003</v>
      </c>
      <c r="AN441" s="2">
        <f>ROUND(IF($B441="Annuity",SUMIFS('Annuity Prices'!AQ:AQ,'Annuity Prices'!$B:$B,$D441,'Annuity Prices'!$E:$E,$G441),IF($B441="RAB Short",SUMIFS('RAB Prices Short'!AQ:AQ,'RAB Prices Short'!$B:$B,'All Prices combined'!$D441,'RAB Prices Short'!$E:$E,'All Prices combined'!$G441),IF($B441="RAB Long",SUMIFS('RAB Prices Long'!AQ:AQ,'RAB Prices Long'!$B:$B,'All Prices combined'!$D441,'RAB Prices Long'!$E:$E,'All Prices combined'!$G441)))),2)</f>
        <v>34.47</v>
      </c>
      <c r="AO441" s="2">
        <f>ROUND(IF($B441="Annuity",SUMIFS('Annuity Prices'!AR:AR,'Annuity Prices'!$B:$B,$D441,'Annuity Prices'!$E:$E,$G441),IF($B441="RAB Short",SUMIFS('RAB Prices Short'!AR:AR,'RAB Prices Short'!$B:$B,'All Prices combined'!$D441,'RAB Prices Short'!$E:$E,'All Prices combined'!$G441),IF($B441="RAB Long",SUMIFS('RAB Prices Long'!AR:AR,'RAB Prices Long'!$B:$B,'All Prices combined'!$D441,'RAB Prices Long'!$E:$E,'All Prices combined'!$G441)))),2)</f>
        <v>0</v>
      </c>
      <c r="AP441" s="2">
        <f>ROUND(IF($B441="Annuity",SUMIFS('Annuity Prices'!AS:AS,'Annuity Prices'!$B:$B,$D441,'Annuity Prices'!$E:$E,$G441),IF($B441="RAB Short",SUMIFS('RAB Prices Short'!AS:AS,'RAB Prices Short'!$B:$B,'All Prices combined'!$D441,'RAB Prices Short'!$E:$E,'All Prices combined'!$G441),IF($B441="RAB Long",SUMIFS('RAB Prices Long'!AS:AS,'RAB Prices Long'!$B:$B,'All Prices combined'!$D441,'RAB Prices Long'!$E:$E,'All Prices combined'!$G441)))),2)</f>
        <v>0</v>
      </c>
      <c r="AQ441" s="2">
        <f>ROUND(IF($B441="Annuity",SUMIFS('Annuity Prices'!AT:AT,'Annuity Prices'!$B:$B,$D441,'Annuity Prices'!$E:$E,$G441),IF($B441="RAB Short",SUMIFS('RAB Prices Short'!AT:AT,'RAB Prices Short'!$B:$B,'All Prices combined'!$D441,'RAB Prices Short'!$E:$E,'All Prices combined'!$G441),IF($B441="RAB Long",SUMIFS('RAB Prices Long'!AT:AT,'RAB Prices Long'!$B:$B,'All Prices combined'!$D441,'RAB Prices Long'!$E:$E,'All Prices combined'!$G441)))),2)</f>
        <v>16.010000000000002</v>
      </c>
      <c r="AR441" s="2">
        <f>ROUND(IF($B441="Annuity",SUMIFS('Annuity Prices'!AU:AU,'Annuity Prices'!$B:$B,$D441,'Annuity Prices'!$E:$E,$G441),IF($B441="RAB Short",SUMIFS('RAB Prices Short'!AU:AU,'RAB Prices Short'!$B:$B,'All Prices combined'!$D441,'RAB Prices Short'!$E:$E,'All Prices combined'!$G441),IF($B441="RAB Long",SUMIFS('RAB Prices Long'!AU:AU,'RAB Prices Long'!$B:$B,'All Prices combined'!$D441,'RAB Prices Long'!$E:$E,'All Prices combined'!$G441)))),2)</f>
        <v>13.99</v>
      </c>
      <c r="AS441" s="2">
        <f>ROUND(IF($B441="Annuity",SUMIFS('Annuity Prices'!AV:AV,'Annuity Prices'!$B:$B,$D441,'Annuity Prices'!$E:$E,$G441),IF($B441="RAB Short",SUMIFS('RAB Prices Short'!AV:AV,'RAB Prices Short'!$B:$B,'All Prices combined'!$D441,'RAB Prices Short'!$E:$E,'All Prices combined'!$G441),IF($B441="RAB Long",SUMIFS('RAB Prices Long'!AV:AV,'RAB Prices Long'!$B:$B,'All Prices combined'!$D441,'RAB Prices Long'!$E:$E,'All Prices combined'!$G441)))),2)</f>
        <v>14.39</v>
      </c>
      <c r="AT441" s="2">
        <f>ROUND(IF($B441="Annuity",SUMIFS('Annuity Prices'!AW:AW,'Annuity Prices'!$B:$B,$D441,'Annuity Prices'!$E:$E,$G441),IF($B441="RAB Short",SUMIFS('RAB Prices Short'!AW:AW,'RAB Prices Short'!$B:$B,'All Prices combined'!$D441,'RAB Prices Short'!$E:$E,'All Prices combined'!$G441),IF($B441="RAB Long",SUMIFS('RAB Prices Long'!AW:AW,'RAB Prices Long'!$B:$B,'All Prices combined'!$D441,'RAB Prices Long'!$E:$E,'All Prices combined'!$G441)))),2)</f>
        <v>15.37</v>
      </c>
      <c r="AU441" s="2">
        <f>ROUND(IF($B441="Annuity",SUMIFS('Annuity Prices'!AX:AX,'Annuity Prices'!$B:$B,$D441,'Annuity Prices'!$E:$E,$G441),IF($B441="RAB Short",SUMIFS('RAB Prices Short'!AX:AX,'RAB Prices Short'!$B:$B,'All Prices combined'!$D441,'RAB Prices Short'!$E:$E,'All Prices combined'!$G441),IF($B441="RAB Long",SUMIFS('RAB Prices Long'!AX:AX,'RAB Prices Long'!$B:$B,'All Prices combined'!$D441,'RAB Prices Long'!$E:$E,'All Prices combined'!$G441)))),2)</f>
        <v>15.76</v>
      </c>
      <c r="AV441" s="2">
        <f>ROUND(IF($B441="Annuity",SUMIFS('Annuity Prices'!AY:AY,'Annuity Prices'!$B:$B,$D441,'Annuity Prices'!$E:$E,$G441),IF($B441="RAB Short",SUMIFS('RAB Prices Short'!AY:AY,'RAB Prices Short'!$B:$B,'All Prices combined'!$D441,'RAB Prices Short'!$E:$E,'All Prices combined'!$G441),IF($B441="RAB Long",SUMIFS('RAB Prices Long'!AY:AY,'RAB Prices Long'!$B:$B,'All Prices combined'!$D441,'RAB Prices Long'!$E:$E,'All Prices combined'!$G441)))),2)</f>
        <v>16.149999999999999</v>
      </c>
      <c r="AW441" s="2">
        <f>ROUND(IF($B441="Annuity",SUMIFS('Annuity Prices'!AZ:AZ,'Annuity Prices'!$B:$B,$D441,'Annuity Prices'!$E:$E,$G441),IF($B441="RAB Short",SUMIFS('RAB Prices Short'!AZ:AZ,'RAB Prices Short'!$B:$B,'All Prices combined'!$D441,'RAB Prices Short'!$E:$E,'All Prices combined'!$G441),IF($B441="RAB Long",SUMIFS('RAB Prices Long'!AZ:AZ,'RAB Prices Long'!$B:$B,'All Prices combined'!$D441,'RAB Prices Long'!$E:$E,'All Prices combined'!$G441)))),2)</f>
        <v>16.559999999999999</v>
      </c>
      <c r="AX441" s="2">
        <f>ROUND(IF($B441="Annuity",SUMIFS('Annuity Prices'!BA:BA,'Annuity Prices'!$B:$B,$D441,'Annuity Prices'!$E:$E,$G441),IF($B441="RAB Short",SUMIFS('RAB Prices Short'!BA:BA,'RAB Prices Short'!$B:$B,'All Prices combined'!$D441,'RAB Prices Short'!$E:$E,'All Prices combined'!$G441),IF($B441="RAB Long",SUMIFS('RAB Prices Long'!BA:BA,'RAB Prices Long'!$B:$B,'All Prices combined'!$D441,'RAB Prices Long'!$E:$E,'All Prices combined'!$G441)))),2)</f>
        <v>17.52</v>
      </c>
      <c r="AY441" s="2">
        <f>ROUND(IF($B441="Annuity",SUMIFS('Annuity Prices'!BB:BB,'Annuity Prices'!$B:$B,$D441,'Annuity Prices'!$E:$E,$G441),IF($B441="RAB Short",SUMIFS('RAB Prices Short'!BB:BB,'RAB Prices Short'!$B:$B,'All Prices combined'!$D441,'RAB Prices Short'!$E:$E,'All Prices combined'!$G441),IF($B441="RAB Long",SUMIFS('RAB Prices Long'!BB:BB,'RAB Prices Long'!$B:$B,'All Prices combined'!$D441,'RAB Prices Long'!$E:$E,'All Prices combined'!$G441)))),2)</f>
        <v>17.96</v>
      </c>
      <c r="AZ441" s="2">
        <f>ROUND(IF($B441="Annuity",SUMIFS('Annuity Prices'!BC:BC,'Annuity Prices'!$B:$B,$D441,'Annuity Prices'!$E:$E,$G441),IF($B441="RAB Short",SUMIFS('RAB Prices Short'!BC:BC,'RAB Prices Short'!$B:$B,'All Prices combined'!$D441,'RAB Prices Short'!$E:$E,'All Prices combined'!$G441),IF($B441="RAB Long",SUMIFS('RAB Prices Long'!BC:BC,'RAB Prices Long'!$B:$B,'All Prices combined'!$D441,'RAB Prices Long'!$E:$E,'All Prices combined'!$G441)))),2)</f>
        <v>18.41</v>
      </c>
      <c r="BA441" s="2">
        <f>ROUND(IF($B441="Annuity",SUMIFS('Annuity Prices'!BD:BD,'Annuity Prices'!$B:$B,$D441,'Annuity Prices'!$E:$E,$G441),IF($B441="RAB Short",SUMIFS('RAB Prices Short'!BD:BD,'RAB Prices Short'!$B:$B,'All Prices combined'!$D441,'RAB Prices Short'!$E:$E,'All Prices combined'!$G441),IF($B441="RAB Long",SUMIFS('RAB Prices Long'!BD:BD,'RAB Prices Long'!$B:$B,'All Prices combined'!$D441,'RAB Prices Long'!$E:$E,'All Prices combined'!$G441)))),2)</f>
        <v>18.87</v>
      </c>
      <c r="BB441" s="2">
        <f>ROUND(IF($B441="Annuity",SUMIFS('Annuity Prices'!BE:BE,'Annuity Prices'!$B:$B,$D441,'Annuity Prices'!$E:$E,$G441),IF($B441="RAB Short",SUMIFS('RAB Prices Short'!BE:BE,'RAB Prices Short'!$B:$B,'All Prices combined'!$D441,'RAB Prices Short'!$E:$E,'All Prices combined'!$G441),IF($B441="RAB Long",SUMIFS('RAB Prices Long'!BE:BE,'RAB Prices Long'!$B:$B,'All Prices combined'!$D441,'RAB Prices Long'!$E:$E,'All Prices combined'!$G441)))),2)</f>
        <v>21.03</v>
      </c>
      <c r="BC441" s="2">
        <f>ROUND(IF($B441="Annuity",SUMIFS('Annuity Prices'!BF:BF,'Annuity Prices'!$B:$B,$D441,'Annuity Prices'!$E:$E,$G441),IF($B441="RAB Short",SUMIFS('RAB Prices Short'!BF:BF,'RAB Prices Short'!$B:$B,'All Prices combined'!$D441,'RAB Prices Short'!$E:$E,'All Prices combined'!$G441),IF($B441="RAB Long",SUMIFS('RAB Prices Long'!BF:BF,'RAB Prices Long'!$B:$B,'All Prices combined'!$D441,'RAB Prices Long'!$E:$E,'All Prices combined'!$G441)))),2)</f>
        <v>21.55</v>
      </c>
      <c r="BD441" s="2">
        <f>ROUND(IF($B441="Annuity",SUMIFS('Annuity Prices'!BG:BG,'Annuity Prices'!$B:$B,$D441,'Annuity Prices'!$E:$E,$G441),IF($B441="RAB Short",SUMIFS('RAB Prices Short'!BG:BG,'RAB Prices Short'!$B:$B,'All Prices combined'!$D441,'RAB Prices Short'!$E:$E,'All Prices combined'!$G441),IF($B441="RAB Long",SUMIFS('RAB Prices Long'!BG:BG,'RAB Prices Long'!$B:$B,'All Prices combined'!$D441,'RAB Prices Long'!$E:$E,'All Prices combined'!$G441)))),2)</f>
        <v>22.09</v>
      </c>
      <c r="BE441" s="2">
        <f>ROUND(IF($B441="Annuity",SUMIFS('Annuity Prices'!BH:BH,'Annuity Prices'!$B:$B,$D441,'Annuity Prices'!$E:$E,$G441),IF($B441="RAB Short",SUMIFS('RAB Prices Short'!BH:BH,'RAB Prices Short'!$B:$B,'All Prices combined'!$D441,'RAB Prices Short'!$E:$E,'All Prices combined'!$G441),IF($B441="RAB Long",SUMIFS('RAB Prices Long'!BH:BH,'RAB Prices Long'!$B:$B,'All Prices combined'!$D441,'RAB Prices Long'!$E:$E,'All Prices combined'!$G441)))),2)</f>
        <v>22.64</v>
      </c>
      <c r="BF441" s="2">
        <f>ROUND(IF($B441="Annuity",SUMIFS('Annuity Prices'!BI:BI,'Annuity Prices'!$B:$B,$D441,'Annuity Prices'!$E:$E,$G441),IF($B441="RAB Short",SUMIFS('RAB Prices Short'!BI:BI,'RAB Prices Short'!$B:$B,'All Prices combined'!$D441,'RAB Prices Short'!$E:$E,'All Prices combined'!$G441),IF($B441="RAB Long",SUMIFS('RAB Prices Long'!BI:BI,'RAB Prices Long'!$B:$B,'All Prices combined'!$D441,'RAB Prices Long'!$E:$E,'All Prices combined'!$G441)))),2)</f>
        <v>23.79</v>
      </c>
      <c r="BG441" s="2">
        <f>ROUND(IF($B441="Annuity",SUMIFS('Annuity Prices'!BJ:BJ,'Annuity Prices'!$B:$B,$D441,'Annuity Prices'!$E:$E,$G441),IF($B441="RAB Short",SUMIFS('RAB Prices Short'!BJ:BJ,'RAB Prices Short'!$B:$B,'All Prices combined'!$D441,'RAB Prices Short'!$E:$E,'All Prices combined'!$G441),IF($B441="RAB Long",SUMIFS('RAB Prices Long'!BJ:BJ,'RAB Prices Long'!$B:$B,'All Prices combined'!$D441,'RAB Prices Long'!$E:$E,'All Prices combined'!$G441)))),2)</f>
        <v>24.38</v>
      </c>
      <c r="BH441" s="2">
        <f>ROUND(IF($B441="Annuity",SUMIFS('Annuity Prices'!BK:BK,'Annuity Prices'!$B:$B,$D441,'Annuity Prices'!$E:$E,$G441),IF($B441="RAB Short",SUMIFS('RAB Prices Short'!BK:BK,'RAB Prices Short'!$B:$B,'All Prices combined'!$D441,'RAB Prices Short'!$E:$E,'All Prices combined'!$G441),IF($B441="RAB Long",SUMIFS('RAB Prices Long'!BK:BK,'RAB Prices Long'!$B:$B,'All Prices combined'!$D441,'RAB Prices Long'!$E:$E,'All Prices combined'!$G441)))),2)</f>
        <v>24.99</v>
      </c>
      <c r="BI441" s="2">
        <f>ROUND(IF($B441="Annuity",SUMIFS('Annuity Prices'!BL:BL,'Annuity Prices'!$B:$B,$D441,'Annuity Prices'!$E:$E,$G441),IF($B441="RAB Short",SUMIFS('RAB Prices Short'!BL:BL,'RAB Prices Short'!$B:$B,'All Prices combined'!$D441,'RAB Prices Short'!$E:$E,'All Prices combined'!$G441),IF($B441="RAB Long",SUMIFS('RAB Prices Long'!BL:BL,'RAB Prices Long'!$B:$B,'All Prices combined'!$D441,'RAB Prices Long'!$E:$E,'All Prices combined'!$G441)))),2)</f>
        <v>25.62</v>
      </c>
      <c r="BJ441" s="2">
        <f>ROUND(IF($B441="Annuity",SUMIFS('Annuity Prices'!BM:BM,'Annuity Prices'!$B:$B,$D441,'Annuity Prices'!$E:$E,$G441),IF($B441="RAB Short",SUMIFS('RAB Prices Short'!BM:BM,'RAB Prices Short'!$B:$B,'All Prices combined'!$D441,'RAB Prices Short'!$E:$E,'All Prices combined'!$G441),IF($B441="RAB Long",SUMIFS('RAB Prices Long'!BM:BM,'RAB Prices Long'!$B:$B,'All Prices combined'!$D441,'RAB Prices Long'!$E:$E,'All Prices combined'!$G441)))),2)</f>
        <v>25.93</v>
      </c>
      <c r="BK441" s="2">
        <f>ROUND(IF($B441="Annuity",SUMIFS('Annuity Prices'!BN:BN,'Annuity Prices'!$B:$B,$D441,'Annuity Prices'!$E:$E,$G441),IF($B441="RAB Short",SUMIFS('RAB Prices Short'!BN:BN,'RAB Prices Short'!$B:$B,'All Prices combined'!$D441,'RAB Prices Short'!$E:$E,'All Prices combined'!$G441),IF($B441="RAB Long",SUMIFS('RAB Prices Long'!BN:BN,'RAB Prices Long'!$B:$B,'All Prices combined'!$D441,'RAB Prices Long'!$E:$E,'All Prices combined'!$G441)))),2)</f>
        <v>26.58</v>
      </c>
      <c r="BL441" s="2">
        <f>ROUND(IF($B441="Annuity",SUMIFS('Annuity Prices'!BO:BO,'Annuity Prices'!$B:$B,$D441,'Annuity Prices'!$E:$E,$G441),IF($B441="RAB Short",SUMIFS('RAB Prices Short'!BO:BO,'RAB Prices Short'!$B:$B,'All Prices combined'!$D441,'RAB Prices Short'!$E:$E,'All Prices combined'!$G441),IF($B441="RAB Long",SUMIFS('RAB Prices Long'!BO:BO,'RAB Prices Long'!$B:$B,'All Prices combined'!$D441,'RAB Prices Long'!$E:$E,'All Prices combined'!$G441)))),2)</f>
        <v>27.24</v>
      </c>
      <c r="BM441" s="2">
        <f>ROUND(IF($B441="Annuity",SUMIFS('Annuity Prices'!BP:BP,'Annuity Prices'!$B:$B,$D441,'Annuity Prices'!$E:$E,$G441),IF($B441="RAB Short",SUMIFS('RAB Prices Short'!BP:BP,'RAB Prices Short'!$B:$B,'All Prices combined'!$D441,'RAB Prices Short'!$E:$E,'All Prices combined'!$G441),IF($B441="RAB Long",SUMIFS('RAB Prices Long'!BP:BP,'RAB Prices Long'!$B:$B,'All Prices combined'!$D441,'RAB Prices Long'!$E:$E,'All Prices combined'!$G441)))),2)</f>
        <v>27.92</v>
      </c>
      <c r="BN441" s="2">
        <f>ROUND(IF($B441="Annuity",SUMIFS('Annuity Prices'!BQ:BQ,'Annuity Prices'!$B:$B,$D441,'Annuity Prices'!$E:$E,$G441),IF($B441="RAB Short",SUMIFS('RAB Prices Short'!BQ:BQ,'RAB Prices Short'!$B:$B,'All Prices combined'!$D441,'RAB Prices Short'!$E:$E,'All Prices combined'!$G441),IF($B441="RAB Long",SUMIFS('RAB Prices Long'!BQ:BQ,'RAB Prices Long'!$B:$B,'All Prices combined'!$D441,'RAB Prices Long'!$E:$E,'All Prices combined'!$G441)))),2)</f>
        <v>28.43</v>
      </c>
      <c r="BO441" s="2">
        <f>ROUND(IF($B441="Annuity",SUMIFS('Annuity Prices'!BR:BR,'Annuity Prices'!$B:$B,$D441,'Annuity Prices'!$E:$E,$G441),IF($B441="RAB Short",SUMIFS('RAB Prices Short'!BR:BR,'RAB Prices Short'!$B:$B,'All Prices combined'!$D441,'RAB Prices Short'!$E:$E,'All Prices combined'!$G441),IF($B441="RAB Long",SUMIFS('RAB Prices Long'!BR:BR,'RAB Prices Long'!$B:$B,'All Prices combined'!$D441,'RAB Prices Long'!$E:$E,'All Prices combined'!$G441)))),2)</f>
        <v>29.15</v>
      </c>
      <c r="BP441" s="2">
        <f>ROUND(IF($B441="Annuity",SUMIFS('Annuity Prices'!BS:BS,'Annuity Prices'!$B:$B,$D441,'Annuity Prices'!$E:$E,$G441),IF($B441="RAB Short",SUMIFS('RAB Prices Short'!BS:BS,'RAB Prices Short'!$B:$B,'All Prices combined'!$D441,'RAB Prices Short'!$E:$E,'All Prices combined'!$G441),IF($B441="RAB Long",SUMIFS('RAB Prices Long'!BS:BS,'RAB Prices Long'!$B:$B,'All Prices combined'!$D441,'RAB Prices Long'!$E:$E,'All Prices combined'!$G441)))),2)</f>
        <v>29.87</v>
      </c>
      <c r="BQ441" s="2">
        <f>ROUND(IF($B441="Annuity",SUMIFS('Annuity Prices'!BT:BT,'Annuity Prices'!$B:$B,$D441,'Annuity Prices'!$E:$E,$G441),IF($B441="RAB Short",SUMIFS('RAB Prices Short'!BT:BT,'RAB Prices Short'!$B:$B,'All Prices combined'!$D441,'RAB Prices Short'!$E:$E,'All Prices combined'!$G441),IF($B441="RAB Long",SUMIFS('RAB Prices Long'!BT:BT,'RAB Prices Long'!$B:$B,'All Prices combined'!$D441,'RAB Prices Long'!$E:$E,'All Prices combined'!$G441)))),2)</f>
        <v>30.62</v>
      </c>
      <c r="BR441" s="2">
        <f>ROUND(IF($B441="Annuity",SUMIFS('Annuity Prices'!BU:BU,'Annuity Prices'!$B:$B,$D441,'Annuity Prices'!$E:$E,$G441),IF($B441="RAB Short",SUMIFS('RAB Prices Short'!BU:BU,'RAB Prices Short'!$B:$B,'All Prices combined'!$D441,'RAB Prices Short'!$E:$E,'All Prices combined'!$G441),IF($B441="RAB Long",SUMIFS('RAB Prices Long'!BU:BU,'RAB Prices Long'!$B:$B,'All Prices combined'!$D441,'RAB Prices Long'!$E:$E,'All Prices combined'!$G441)))),2)</f>
        <v>32.01</v>
      </c>
      <c r="BS441" s="2">
        <f>ROUND(IF($B441="Annuity",SUMIFS('Annuity Prices'!BV:BV,'Annuity Prices'!$B:$B,$D441,'Annuity Prices'!$E:$E,$G441),IF($B441="RAB Short",SUMIFS('RAB Prices Short'!BV:BV,'RAB Prices Short'!$B:$B,'All Prices combined'!$D441,'RAB Prices Short'!$E:$E,'All Prices combined'!$G441),IF($B441="RAB Long",SUMIFS('RAB Prices Long'!BV:BV,'RAB Prices Long'!$B:$B,'All Prices combined'!$D441,'RAB Prices Long'!$E:$E,'All Prices combined'!$G441)))),2)</f>
        <v>32.81</v>
      </c>
      <c r="BT441" s="2">
        <f>ROUND(IF($B441="Annuity",SUMIFS('Annuity Prices'!BW:BW,'Annuity Prices'!$B:$B,$D441,'Annuity Prices'!$E:$E,$G441),IF($B441="RAB Short",SUMIFS('RAB Prices Short'!BW:BW,'RAB Prices Short'!$B:$B,'All Prices combined'!$D441,'RAB Prices Short'!$E:$E,'All Prices combined'!$G441),IF($B441="RAB Long",SUMIFS('RAB Prices Long'!BW:BW,'RAB Prices Long'!$B:$B,'All Prices combined'!$D441,'RAB Prices Long'!$E:$E,'All Prices combined'!$G441)))),2)</f>
        <v>33.630000000000003</v>
      </c>
      <c r="BU441" s="2">
        <f>ROUND(IF($B441="Annuity",SUMIFS('Annuity Prices'!BX:BX,'Annuity Prices'!$B:$B,$D441,'Annuity Prices'!$E:$E,$G441),IF($B441="RAB Short",SUMIFS('RAB Prices Short'!BX:BX,'RAB Prices Short'!$B:$B,'All Prices combined'!$D441,'RAB Prices Short'!$E:$E,'All Prices combined'!$G441),IF($B441="RAB Long",SUMIFS('RAB Prices Long'!BX:BX,'RAB Prices Long'!$B:$B,'All Prices combined'!$D441,'RAB Prices Long'!$E:$E,'All Prices combined'!$G441)))),2)</f>
        <v>34.47</v>
      </c>
    </row>
    <row r="442" spans="2:73" x14ac:dyDescent="0.25">
      <c r="B442" t="s">
        <v>45</v>
      </c>
      <c r="C442">
        <v>11</v>
      </c>
      <c r="D442" t="s">
        <v>160</v>
      </c>
      <c r="E442" t="s">
        <v>159</v>
      </c>
      <c r="F442">
        <v>11</v>
      </c>
      <c r="G442" t="s">
        <v>40</v>
      </c>
      <c r="I442" s="2">
        <f>ROUND(IF($B442="Annuity",SUMIFS('Annuity Prices'!L:L,'Annuity Prices'!$B:$B,$D442,'Annuity Prices'!$E:$E,$G442),IF($B442="RAB Short",SUMIFS('RAB Prices Short'!L:L,'RAB Prices Short'!$B:$B,'All Prices combined'!$D442,'RAB Prices Short'!$E:$E,'All Prices combined'!$G442),IF($B442="RAB Long",SUMIFS('RAB Prices Long'!L:L,'RAB Prices Long'!$B:$B,'All Prices combined'!$D442,'RAB Prices Long'!$E:$E,'All Prices combined'!$G442)))),2)</f>
        <v>0</v>
      </c>
      <c r="J442" s="2">
        <f>ROUND(IF($B442="Annuity",SUMIFS('Annuity Prices'!M:M,'Annuity Prices'!$B:$B,$D442,'Annuity Prices'!$E:$E,$G442),IF($B442="RAB Short",SUMIFS('RAB Prices Short'!M:M,'RAB Prices Short'!$B:$B,'All Prices combined'!$D442,'RAB Prices Short'!$E:$E,'All Prices combined'!$G442),IF($B442="RAB Long",SUMIFS('RAB Prices Long'!M:M,'RAB Prices Long'!$B:$B,'All Prices combined'!$D442,'RAB Prices Long'!$E:$E,'All Prices combined'!$G442)))),2)</f>
        <v>0</v>
      </c>
      <c r="K442" s="2">
        <f>ROUND(IF($B442="Annuity",SUMIFS('Annuity Prices'!N:N,'Annuity Prices'!$B:$B,$D442,'Annuity Prices'!$E:$E,$G442),IF($B442="RAB Short",SUMIFS('RAB Prices Short'!N:N,'RAB Prices Short'!$B:$B,'All Prices combined'!$D442,'RAB Prices Short'!$E:$E,'All Prices combined'!$G442),IF($B442="RAB Long",SUMIFS('RAB Prices Long'!N:N,'RAB Prices Long'!$B:$B,'All Prices combined'!$D442,'RAB Prices Long'!$E:$E,'All Prices combined'!$G442)))),2)</f>
        <v>1.81</v>
      </c>
      <c r="L442" s="2">
        <f>ROUND(IF($B442="Annuity",SUMIFS('Annuity Prices'!O:O,'Annuity Prices'!$B:$B,$D442,'Annuity Prices'!$E:$E,$G442),IF($B442="RAB Short",SUMIFS('RAB Prices Short'!O:O,'RAB Prices Short'!$B:$B,'All Prices combined'!$D442,'RAB Prices Short'!$E:$E,'All Prices combined'!$G442),IF($B442="RAB Long",SUMIFS('RAB Prices Long'!O:O,'RAB Prices Long'!$B:$B,'All Prices combined'!$D442,'RAB Prices Long'!$E:$E,'All Prices combined'!$G442)))),2)</f>
        <v>1.87</v>
      </c>
      <c r="M442" s="2">
        <f>ROUND(IF($B442="Annuity",SUMIFS('Annuity Prices'!P:P,'Annuity Prices'!$B:$B,$D442,'Annuity Prices'!$E:$E,$G442),IF($B442="RAB Short",SUMIFS('RAB Prices Short'!P:P,'RAB Prices Short'!$B:$B,'All Prices combined'!$D442,'RAB Prices Short'!$E:$E,'All Prices combined'!$G442),IF($B442="RAB Long",SUMIFS('RAB Prices Long'!P:P,'RAB Prices Long'!$B:$B,'All Prices combined'!$D442,'RAB Prices Long'!$E:$E,'All Prices combined'!$G442)))),2)</f>
        <v>1.91</v>
      </c>
      <c r="N442" s="2">
        <f>ROUND(IF($B442="Annuity",SUMIFS('Annuity Prices'!Q:Q,'Annuity Prices'!$B:$B,$D442,'Annuity Prices'!$E:$E,$G442),IF($B442="RAB Short",SUMIFS('RAB Prices Short'!Q:Q,'RAB Prices Short'!$B:$B,'All Prices combined'!$D442,'RAB Prices Short'!$E:$E,'All Prices combined'!$G442),IF($B442="RAB Long",SUMIFS('RAB Prices Long'!Q:Q,'RAB Prices Long'!$B:$B,'All Prices combined'!$D442,'RAB Prices Long'!$E:$E,'All Prices combined'!$G442)))),2)</f>
        <v>1.95</v>
      </c>
      <c r="O442" s="2">
        <f>ROUND(IF($B442="Annuity",SUMIFS('Annuity Prices'!R:R,'Annuity Prices'!$B:$B,$D442,'Annuity Prices'!$E:$E,$G442),IF($B442="RAB Short",SUMIFS('RAB Prices Short'!R:R,'RAB Prices Short'!$B:$B,'All Prices combined'!$D442,'RAB Prices Short'!$E:$E,'All Prices combined'!$G442),IF($B442="RAB Long",SUMIFS('RAB Prices Long'!R:R,'RAB Prices Long'!$B:$B,'All Prices combined'!$D442,'RAB Prices Long'!$E:$E,'All Prices combined'!$G442)))),2)</f>
        <v>2</v>
      </c>
      <c r="P442" s="2">
        <f>ROUND(IF($B442="Annuity",SUMIFS('Annuity Prices'!S:S,'Annuity Prices'!$B:$B,$D442,'Annuity Prices'!$E:$E,$G442),IF($B442="RAB Short",SUMIFS('RAB Prices Short'!S:S,'RAB Prices Short'!$B:$B,'All Prices combined'!$D442,'RAB Prices Short'!$E:$E,'All Prices combined'!$G442),IF($B442="RAB Long",SUMIFS('RAB Prices Long'!S:S,'RAB Prices Long'!$B:$B,'All Prices combined'!$D442,'RAB Prices Long'!$E:$E,'All Prices combined'!$G442)))),2)</f>
        <v>2.0499999999999998</v>
      </c>
      <c r="Q442" s="2">
        <f>ROUND(IF($B442="Annuity",SUMIFS('Annuity Prices'!T:T,'Annuity Prices'!$B:$B,$D442,'Annuity Prices'!$E:$E,$G442),IF($B442="RAB Short",SUMIFS('RAB Prices Short'!T:T,'RAB Prices Short'!$B:$B,'All Prices combined'!$D442,'RAB Prices Short'!$E:$E,'All Prices combined'!$G442),IF($B442="RAB Long",SUMIFS('RAB Prices Long'!T:T,'RAB Prices Long'!$B:$B,'All Prices combined'!$D442,'RAB Prices Long'!$E:$E,'All Prices combined'!$G442)))),2)</f>
        <v>2.1</v>
      </c>
      <c r="R442" s="2">
        <f>ROUND(IF($B442="Annuity",SUMIFS('Annuity Prices'!U:U,'Annuity Prices'!$B:$B,$D442,'Annuity Prices'!$E:$E,$G442),IF($B442="RAB Short",SUMIFS('RAB Prices Short'!U:U,'RAB Prices Short'!$B:$B,'All Prices combined'!$D442,'RAB Prices Short'!$E:$E,'All Prices combined'!$G442),IF($B442="RAB Long",SUMIFS('RAB Prices Long'!U:U,'RAB Prices Long'!$B:$B,'All Prices combined'!$D442,'RAB Prices Long'!$E:$E,'All Prices combined'!$G442)))),2)</f>
        <v>2.15</v>
      </c>
      <c r="S442" s="2">
        <f>ROUND(IF($B442="Annuity",SUMIFS('Annuity Prices'!V:V,'Annuity Prices'!$B:$B,$D442,'Annuity Prices'!$E:$E,$G442),IF($B442="RAB Short",SUMIFS('RAB Prices Short'!V:V,'RAB Prices Short'!$B:$B,'All Prices combined'!$D442,'RAB Prices Short'!$E:$E,'All Prices combined'!$G442),IF($B442="RAB Long",SUMIFS('RAB Prices Long'!V:V,'RAB Prices Long'!$B:$B,'All Prices combined'!$D442,'RAB Prices Long'!$E:$E,'All Prices combined'!$G442)))),2)</f>
        <v>2.2000000000000002</v>
      </c>
      <c r="T442" s="2">
        <f>ROUND(IF($B442="Annuity",SUMIFS('Annuity Prices'!W:W,'Annuity Prices'!$B:$B,$D442,'Annuity Prices'!$E:$E,$G442),IF($B442="RAB Short",SUMIFS('RAB Prices Short'!W:W,'RAB Prices Short'!$B:$B,'All Prices combined'!$D442,'RAB Prices Short'!$E:$E,'All Prices combined'!$G442),IF($B442="RAB Long",SUMIFS('RAB Prices Long'!W:W,'RAB Prices Long'!$B:$B,'All Prices combined'!$D442,'RAB Prices Long'!$E:$E,'All Prices combined'!$G442)))),2)</f>
        <v>2.2599999999999998</v>
      </c>
      <c r="U442" s="2">
        <f>ROUND(IF($B442="Annuity",SUMIFS('Annuity Prices'!X:X,'Annuity Prices'!$B:$B,$D442,'Annuity Prices'!$E:$E,$G442),IF($B442="RAB Short",SUMIFS('RAB Prices Short'!X:X,'RAB Prices Short'!$B:$B,'All Prices combined'!$D442,'RAB Prices Short'!$E:$E,'All Prices combined'!$G442),IF($B442="RAB Long",SUMIFS('RAB Prices Long'!X:X,'RAB Prices Long'!$B:$B,'All Prices combined'!$D442,'RAB Prices Long'!$E:$E,'All Prices combined'!$G442)))),2)</f>
        <v>2.2999999999999998</v>
      </c>
      <c r="V442" s="2">
        <f>ROUND(IF($B442="Annuity",SUMIFS('Annuity Prices'!Y:Y,'Annuity Prices'!$B:$B,$D442,'Annuity Prices'!$E:$E,$G442),IF($B442="RAB Short",SUMIFS('RAB Prices Short'!Y:Y,'RAB Prices Short'!$B:$B,'All Prices combined'!$D442,'RAB Prices Short'!$E:$E,'All Prices combined'!$G442),IF($B442="RAB Long",SUMIFS('RAB Prices Long'!Y:Y,'RAB Prices Long'!$B:$B,'All Prices combined'!$D442,'RAB Prices Long'!$E:$E,'All Prices combined'!$G442)))),2)</f>
        <v>2.36</v>
      </c>
      <c r="W442" s="2">
        <f>ROUND(IF($B442="Annuity",SUMIFS('Annuity Prices'!Z:Z,'Annuity Prices'!$B:$B,$D442,'Annuity Prices'!$E:$E,$G442),IF($B442="RAB Short",SUMIFS('RAB Prices Short'!Z:Z,'RAB Prices Short'!$B:$B,'All Prices combined'!$D442,'RAB Prices Short'!$E:$E,'All Prices combined'!$G442),IF($B442="RAB Long",SUMIFS('RAB Prices Long'!Z:Z,'RAB Prices Long'!$B:$B,'All Prices combined'!$D442,'RAB Prices Long'!$E:$E,'All Prices combined'!$G442)))),2)</f>
        <v>2.42</v>
      </c>
      <c r="X442" s="2">
        <f>ROUND(IF($B442="Annuity",SUMIFS('Annuity Prices'!AA:AA,'Annuity Prices'!$B:$B,$D442,'Annuity Prices'!$E:$E,$G442),IF($B442="RAB Short",SUMIFS('RAB Prices Short'!AA:AA,'RAB Prices Short'!$B:$B,'All Prices combined'!$D442,'RAB Prices Short'!$E:$E,'All Prices combined'!$G442),IF($B442="RAB Long",SUMIFS('RAB Prices Long'!AA:AA,'RAB Prices Long'!$B:$B,'All Prices combined'!$D442,'RAB Prices Long'!$E:$E,'All Prices combined'!$G442)))),2)</f>
        <v>2.48</v>
      </c>
      <c r="Y442" s="2">
        <f>ROUND(IF($B442="Annuity",SUMIFS('Annuity Prices'!AB:AB,'Annuity Prices'!$B:$B,$D442,'Annuity Prices'!$E:$E,$G442),IF($B442="RAB Short",SUMIFS('RAB Prices Short'!AB:AB,'RAB Prices Short'!$B:$B,'All Prices combined'!$D442,'RAB Prices Short'!$E:$E,'All Prices combined'!$G442),IF($B442="RAB Long",SUMIFS('RAB Prices Long'!AB:AB,'RAB Prices Long'!$B:$B,'All Prices combined'!$D442,'RAB Prices Long'!$E:$E,'All Prices combined'!$G442)))),2)</f>
        <v>2.5299999999999998</v>
      </c>
      <c r="Z442" s="2">
        <f>ROUND(IF($B442="Annuity",SUMIFS('Annuity Prices'!AC:AC,'Annuity Prices'!$B:$B,$D442,'Annuity Prices'!$E:$E,$G442),IF($B442="RAB Short",SUMIFS('RAB Prices Short'!AC:AC,'RAB Prices Short'!$B:$B,'All Prices combined'!$D442,'RAB Prices Short'!$E:$E,'All Prices combined'!$G442),IF($B442="RAB Long",SUMIFS('RAB Prices Long'!AC:AC,'RAB Prices Long'!$B:$B,'All Prices combined'!$D442,'RAB Prices Long'!$E:$E,'All Prices combined'!$G442)))),2)</f>
        <v>2.59</v>
      </c>
      <c r="AA442" s="2">
        <f>ROUND(IF($B442="Annuity",SUMIFS('Annuity Prices'!AD:AD,'Annuity Prices'!$B:$B,$D442,'Annuity Prices'!$E:$E,$G442),IF($B442="RAB Short",SUMIFS('RAB Prices Short'!AD:AD,'RAB Prices Short'!$B:$B,'All Prices combined'!$D442,'RAB Prices Short'!$E:$E,'All Prices combined'!$G442),IF($B442="RAB Long",SUMIFS('RAB Prices Long'!AD:AD,'RAB Prices Long'!$B:$B,'All Prices combined'!$D442,'RAB Prices Long'!$E:$E,'All Prices combined'!$G442)))),2)</f>
        <v>2.66</v>
      </c>
      <c r="AB442" s="2">
        <f>ROUND(IF($B442="Annuity",SUMIFS('Annuity Prices'!AE:AE,'Annuity Prices'!$B:$B,$D442,'Annuity Prices'!$E:$E,$G442),IF($B442="RAB Short",SUMIFS('RAB Prices Short'!AE:AE,'RAB Prices Short'!$B:$B,'All Prices combined'!$D442,'RAB Prices Short'!$E:$E,'All Prices combined'!$G442),IF($B442="RAB Long",SUMIFS('RAB Prices Long'!AE:AE,'RAB Prices Long'!$B:$B,'All Prices combined'!$D442,'RAB Prices Long'!$E:$E,'All Prices combined'!$G442)))),2)</f>
        <v>2.72</v>
      </c>
      <c r="AC442" s="2">
        <f>ROUND(IF($B442="Annuity",SUMIFS('Annuity Prices'!AF:AF,'Annuity Prices'!$B:$B,$D442,'Annuity Prices'!$E:$E,$G442),IF($B442="RAB Short",SUMIFS('RAB Prices Short'!AF:AF,'RAB Prices Short'!$B:$B,'All Prices combined'!$D442,'RAB Prices Short'!$E:$E,'All Prices combined'!$G442),IF($B442="RAB Long",SUMIFS('RAB Prices Long'!AF:AF,'RAB Prices Long'!$B:$B,'All Prices combined'!$D442,'RAB Prices Long'!$E:$E,'All Prices combined'!$G442)))),2)</f>
        <v>2.78</v>
      </c>
      <c r="AD442" s="2">
        <f>ROUND(IF($B442="Annuity",SUMIFS('Annuity Prices'!AG:AG,'Annuity Prices'!$B:$B,$D442,'Annuity Prices'!$E:$E,$G442),IF($B442="RAB Short",SUMIFS('RAB Prices Short'!AG:AG,'RAB Prices Short'!$B:$B,'All Prices combined'!$D442,'RAB Prices Short'!$E:$E,'All Prices combined'!$G442),IF($B442="RAB Long",SUMIFS('RAB Prices Long'!AG:AG,'RAB Prices Long'!$B:$B,'All Prices combined'!$D442,'RAB Prices Long'!$E:$E,'All Prices combined'!$G442)))),2)</f>
        <v>2.85</v>
      </c>
      <c r="AE442" s="2">
        <f>ROUND(IF($B442="Annuity",SUMIFS('Annuity Prices'!AH:AH,'Annuity Prices'!$B:$B,$D442,'Annuity Prices'!$E:$E,$G442),IF($B442="RAB Short",SUMIFS('RAB Prices Short'!AH:AH,'RAB Prices Short'!$B:$B,'All Prices combined'!$D442,'RAB Prices Short'!$E:$E,'All Prices combined'!$G442),IF($B442="RAB Long",SUMIFS('RAB Prices Long'!AH:AH,'RAB Prices Long'!$B:$B,'All Prices combined'!$D442,'RAB Prices Long'!$E:$E,'All Prices combined'!$G442)))),2)</f>
        <v>2.92</v>
      </c>
      <c r="AF442" s="2">
        <f>ROUND(IF($B442="Annuity",SUMIFS('Annuity Prices'!AI:AI,'Annuity Prices'!$B:$B,$D442,'Annuity Prices'!$E:$E,$G442),IF($B442="RAB Short",SUMIFS('RAB Prices Short'!AI:AI,'RAB Prices Short'!$B:$B,'All Prices combined'!$D442,'RAB Prices Short'!$E:$E,'All Prices combined'!$G442),IF($B442="RAB Long",SUMIFS('RAB Prices Long'!AI:AI,'RAB Prices Long'!$B:$B,'All Prices combined'!$D442,'RAB Prices Long'!$E:$E,'All Prices combined'!$G442)))),2)</f>
        <v>2.99</v>
      </c>
      <c r="AG442" s="2">
        <f>ROUND(IF($B442="Annuity",SUMIFS('Annuity Prices'!AJ:AJ,'Annuity Prices'!$B:$B,$D442,'Annuity Prices'!$E:$E,$G442),IF($B442="RAB Short",SUMIFS('RAB Prices Short'!AJ:AJ,'RAB Prices Short'!$B:$B,'All Prices combined'!$D442,'RAB Prices Short'!$E:$E,'All Prices combined'!$G442),IF($B442="RAB Long",SUMIFS('RAB Prices Long'!AJ:AJ,'RAB Prices Long'!$B:$B,'All Prices combined'!$D442,'RAB Prices Long'!$E:$E,'All Prices combined'!$G442)))),2)</f>
        <v>3.05</v>
      </c>
      <c r="AH442" s="2">
        <f>ROUND(IF($B442="Annuity",SUMIFS('Annuity Prices'!AK:AK,'Annuity Prices'!$B:$B,$D442,'Annuity Prices'!$E:$E,$G442),IF($B442="RAB Short",SUMIFS('RAB Prices Short'!AK:AK,'RAB Prices Short'!$B:$B,'All Prices combined'!$D442,'RAB Prices Short'!$E:$E,'All Prices combined'!$G442),IF($B442="RAB Long",SUMIFS('RAB Prices Long'!AK:AK,'RAB Prices Long'!$B:$B,'All Prices combined'!$D442,'RAB Prices Long'!$E:$E,'All Prices combined'!$G442)))),2)</f>
        <v>3.13</v>
      </c>
      <c r="AI442" s="2">
        <f>ROUND(IF($B442="Annuity",SUMIFS('Annuity Prices'!AL:AL,'Annuity Prices'!$B:$B,$D442,'Annuity Prices'!$E:$E,$G442),IF($B442="RAB Short",SUMIFS('RAB Prices Short'!AL:AL,'RAB Prices Short'!$B:$B,'All Prices combined'!$D442,'RAB Prices Short'!$E:$E,'All Prices combined'!$G442),IF($B442="RAB Long",SUMIFS('RAB Prices Long'!AL:AL,'RAB Prices Long'!$B:$B,'All Prices combined'!$D442,'RAB Prices Long'!$E:$E,'All Prices combined'!$G442)))),2)</f>
        <v>3.21</v>
      </c>
      <c r="AJ442" s="2">
        <f>ROUND(IF($B442="Annuity",SUMIFS('Annuity Prices'!AM:AM,'Annuity Prices'!$B:$B,$D442,'Annuity Prices'!$E:$E,$G442),IF($B442="RAB Short",SUMIFS('RAB Prices Short'!AM:AM,'RAB Prices Short'!$B:$B,'All Prices combined'!$D442,'RAB Prices Short'!$E:$E,'All Prices combined'!$G442),IF($B442="RAB Long",SUMIFS('RAB Prices Long'!AM:AM,'RAB Prices Long'!$B:$B,'All Prices combined'!$D442,'RAB Prices Long'!$E:$E,'All Prices combined'!$G442)))),2)</f>
        <v>3.29</v>
      </c>
      <c r="AK442" s="2">
        <f>ROUND(IF($B442="Annuity",SUMIFS('Annuity Prices'!AN:AN,'Annuity Prices'!$B:$B,$D442,'Annuity Prices'!$E:$E,$G442),IF($B442="RAB Short",SUMIFS('RAB Prices Short'!AN:AN,'RAB Prices Short'!$B:$B,'All Prices combined'!$D442,'RAB Prices Short'!$E:$E,'All Prices combined'!$G442),IF($B442="RAB Long",SUMIFS('RAB Prices Long'!AN:AN,'RAB Prices Long'!$B:$B,'All Prices combined'!$D442,'RAB Prices Long'!$E:$E,'All Prices combined'!$G442)))),2)</f>
        <v>3.35</v>
      </c>
      <c r="AL442" s="2">
        <f>ROUND(IF($B442="Annuity",SUMIFS('Annuity Prices'!AO:AO,'Annuity Prices'!$B:$B,$D442,'Annuity Prices'!$E:$E,$G442),IF($B442="RAB Short",SUMIFS('RAB Prices Short'!AO:AO,'RAB Prices Short'!$B:$B,'All Prices combined'!$D442,'RAB Prices Short'!$E:$E,'All Prices combined'!$G442),IF($B442="RAB Long",SUMIFS('RAB Prices Long'!AO:AO,'RAB Prices Long'!$B:$B,'All Prices combined'!$D442,'RAB Prices Long'!$E:$E,'All Prices combined'!$G442)))),2)</f>
        <v>3.44</v>
      </c>
      <c r="AM442" s="2">
        <f>ROUND(IF($B442="Annuity",SUMIFS('Annuity Prices'!AP:AP,'Annuity Prices'!$B:$B,$D442,'Annuity Prices'!$E:$E,$G442),IF($B442="RAB Short",SUMIFS('RAB Prices Short'!AP:AP,'RAB Prices Short'!$B:$B,'All Prices combined'!$D442,'RAB Prices Short'!$E:$E,'All Prices combined'!$G442),IF($B442="RAB Long",SUMIFS('RAB Prices Long'!AP:AP,'RAB Prices Long'!$B:$B,'All Prices combined'!$D442,'RAB Prices Long'!$E:$E,'All Prices combined'!$G442)))),2)</f>
        <v>3.52</v>
      </c>
      <c r="AN442" s="2">
        <f>ROUND(IF($B442="Annuity",SUMIFS('Annuity Prices'!AQ:AQ,'Annuity Prices'!$B:$B,$D442,'Annuity Prices'!$E:$E,$G442),IF($B442="RAB Short",SUMIFS('RAB Prices Short'!AQ:AQ,'RAB Prices Short'!$B:$B,'All Prices combined'!$D442,'RAB Prices Short'!$E:$E,'All Prices combined'!$G442),IF($B442="RAB Long",SUMIFS('RAB Prices Long'!AQ:AQ,'RAB Prices Long'!$B:$B,'All Prices combined'!$D442,'RAB Prices Long'!$E:$E,'All Prices combined'!$G442)))),2)</f>
        <v>3.61</v>
      </c>
      <c r="AO442" s="2">
        <f>ROUND(IF($B442="Annuity",SUMIFS('Annuity Prices'!AR:AR,'Annuity Prices'!$B:$B,$D442,'Annuity Prices'!$E:$E,$G442),IF($B442="RAB Short",SUMIFS('RAB Prices Short'!AR:AR,'RAB Prices Short'!$B:$B,'All Prices combined'!$D442,'RAB Prices Short'!$E:$E,'All Prices combined'!$G442),IF($B442="RAB Long",SUMIFS('RAB Prices Long'!AR:AR,'RAB Prices Long'!$B:$B,'All Prices combined'!$D442,'RAB Prices Long'!$E:$E,'All Prices combined'!$G442)))),2)</f>
        <v>0</v>
      </c>
      <c r="AP442" s="2">
        <f>ROUND(IF($B442="Annuity",SUMIFS('Annuity Prices'!AS:AS,'Annuity Prices'!$B:$B,$D442,'Annuity Prices'!$E:$E,$G442),IF($B442="RAB Short",SUMIFS('RAB Prices Short'!AS:AS,'RAB Prices Short'!$B:$B,'All Prices combined'!$D442,'RAB Prices Short'!$E:$E,'All Prices combined'!$G442),IF($B442="RAB Long",SUMIFS('RAB Prices Long'!AS:AS,'RAB Prices Long'!$B:$B,'All Prices combined'!$D442,'RAB Prices Long'!$E:$E,'All Prices combined'!$G442)))),2)</f>
        <v>0</v>
      </c>
      <c r="AQ442" s="2">
        <f>ROUND(IF($B442="Annuity",SUMIFS('Annuity Prices'!AT:AT,'Annuity Prices'!$B:$B,$D442,'Annuity Prices'!$E:$E,$G442),IF($B442="RAB Short",SUMIFS('RAB Prices Short'!AT:AT,'RAB Prices Short'!$B:$B,'All Prices combined'!$D442,'RAB Prices Short'!$E:$E,'All Prices combined'!$G442),IF($B442="RAB Long",SUMIFS('RAB Prices Long'!AT:AT,'RAB Prices Long'!$B:$B,'All Prices combined'!$D442,'RAB Prices Long'!$E:$E,'All Prices combined'!$G442)))),2)</f>
        <v>1.77</v>
      </c>
      <c r="AR442" s="2">
        <f>ROUND(IF($B442="Annuity",SUMIFS('Annuity Prices'!AU:AU,'Annuity Prices'!$B:$B,$D442,'Annuity Prices'!$E:$E,$G442),IF($B442="RAB Short",SUMIFS('RAB Prices Short'!AU:AU,'RAB Prices Short'!$B:$B,'All Prices combined'!$D442,'RAB Prices Short'!$E:$E,'All Prices combined'!$G442),IF($B442="RAB Long",SUMIFS('RAB Prices Long'!AU:AU,'RAB Prices Long'!$B:$B,'All Prices combined'!$D442,'RAB Prices Long'!$E:$E,'All Prices combined'!$G442)))),2)</f>
        <v>1.81</v>
      </c>
      <c r="AS442" s="2">
        <f>ROUND(IF($B442="Annuity",SUMIFS('Annuity Prices'!AV:AV,'Annuity Prices'!$B:$B,$D442,'Annuity Prices'!$E:$E,$G442),IF($B442="RAB Short",SUMIFS('RAB Prices Short'!AV:AV,'RAB Prices Short'!$B:$B,'All Prices combined'!$D442,'RAB Prices Short'!$E:$E,'All Prices combined'!$G442),IF($B442="RAB Long",SUMIFS('RAB Prices Long'!AV:AV,'RAB Prices Long'!$B:$B,'All Prices combined'!$D442,'RAB Prices Long'!$E:$E,'All Prices combined'!$G442)))),2)</f>
        <v>1.87</v>
      </c>
      <c r="AT442" s="2">
        <f>ROUND(IF($B442="Annuity",SUMIFS('Annuity Prices'!AW:AW,'Annuity Prices'!$B:$B,$D442,'Annuity Prices'!$E:$E,$G442),IF($B442="RAB Short",SUMIFS('RAB Prices Short'!AW:AW,'RAB Prices Short'!$B:$B,'All Prices combined'!$D442,'RAB Prices Short'!$E:$E,'All Prices combined'!$G442),IF($B442="RAB Long",SUMIFS('RAB Prices Long'!AW:AW,'RAB Prices Long'!$B:$B,'All Prices combined'!$D442,'RAB Prices Long'!$E:$E,'All Prices combined'!$G442)))),2)</f>
        <v>1.91</v>
      </c>
      <c r="AU442" s="2">
        <f>ROUND(IF($B442="Annuity",SUMIFS('Annuity Prices'!AX:AX,'Annuity Prices'!$B:$B,$D442,'Annuity Prices'!$E:$E,$G442),IF($B442="RAB Short",SUMIFS('RAB Prices Short'!AX:AX,'RAB Prices Short'!$B:$B,'All Prices combined'!$D442,'RAB Prices Short'!$E:$E,'All Prices combined'!$G442),IF($B442="RAB Long",SUMIFS('RAB Prices Long'!AX:AX,'RAB Prices Long'!$B:$B,'All Prices combined'!$D442,'RAB Prices Long'!$E:$E,'All Prices combined'!$G442)))),2)</f>
        <v>1.95</v>
      </c>
      <c r="AV442" s="2">
        <f>ROUND(IF($B442="Annuity",SUMIFS('Annuity Prices'!AY:AY,'Annuity Prices'!$B:$B,$D442,'Annuity Prices'!$E:$E,$G442),IF($B442="RAB Short",SUMIFS('RAB Prices Short'!AY:AY,'RAB Prices Short'!$B:$B,'All Prices combined'!$D442,'RAB Prices Short'!$E:$E,'All Prices combined'!$G442),IF($B442="RAB Long",SUMIFS('RAB Prices Long'!AY:AY,'RAB Prices Long'!$B:$B,'All Prices combined'!$D442,'RAB Prices Long'!$E:$E,'All Prices combined'!$G442)))),2)</f>
        <v>2</v>
      </c>
      <c r="AW442" s="2">
        <f>ROUND(IF($B442="Annuity",SUMIFS('Annuity Prices'!AZ:AZ,'Annuity Prices'!$B:$B,$D442,'Annuity Prices'!$E:$E,$G442),IF($B442="RAB Short",SUMIFS('RAB Prices Short'!AZ:AZ,'RAB Prices Short'!$B:$B,'All Prices combined'!$D442,'RAB Prices Short'!$E:$E,'All Prices combined'!$G442),IF($B442="RAB Long",SUMIFS('RAB Prices Long'!AZ:AZ,'RAB Prices Long'!$B:$B,'All Prices combined'!$D442,'RAB Prices Long'!$E:$E,'All Prices combined'!$G442)))),2)</f>
        <v>2.0499999999999998</v>
      </c>
      <c r="AX442" s="2">
        <f>ROUND(IF($B442="Annuity",SUMIFS('Annuity Prices'!BA:BA,'Annuity Prices'!$B:$B,$D442,'Annuity Prices'!$E:$E,$G442),IF($B442="RAB Short",SUMIFS('RAB Prices Short'!BA:BA,'RAB Prices Short'!$B:$B,'All Prices combined'!$D442,'RAB Prices Short'!$E:$E,'All Prices combined'!$G442),IF($B442="RAB Long",SUMIFS('RAB Prices Long'!BA:BA,'RAB Prices Long'!$B:$B,'All Prices combined'!$D442,'RAB Prices Long'!$E:$E,'All Prices combined'!$G442)))),2)</f>
        <v>2.1</v>
      </c>
      <c r="AY442" s="2">
        <f>ROUND(IF($B442="Annuity",SUMIFS('Annuity Prices'!BB:BB,'Annuity Prices'!$B:$B,$D442,'Annuity Prices'!$E:$E,$G442),IF($B442="RAB Short",SUMIFS('RAB Prices Short'!BB:BB,'RAB Prices Short'!$B:$B,'All Prices combined'!$D442,'RAB Prices Short'!$E:$E,'All Prices combined'!$G442),IF($B442="RAB Long",SUMIFS('RAB Prices Long'!BB:BB,'RAB Prices Long'!$B:$B,'All Prices combined'!$D442,'RAB Prices Long'!$E:$E,'All Prices combined'!$G442)))),2)</f>
        <v>2.15</v>
      </c>
      <c r="AZ442" s="2">
        <f>ROUND(IF($B442="Annuity",SUMIFS('Annuity Prices'!BC:BC,'Annuity Prices'!$B:$B,$D442,'Annuity Prices'!$E:$E,$G442),IF($B442="RAB Short",SUMIFS('RAB Prices Short'!BC:BC,'RAB Prices Short'!$B:$B,'All Prices combined'!$D442,'RAB Prices Short'!$E:$E,'All Prices combined'!$G442),IF($B442="RAB Long",SUMIFS('RAB Prices Long'!BC:BC,'RAB Prices Long'!$B:$B,'All Prices combined'!$D442,'RAB Prices Long'!$E:$E,'All Prices combined'!$G442)))),2)</f>
        <v>2.2000000000000002</v>
      </c>
      <c r="BA442" s="2">
        <f>ROUND(IF($B442="Annuity",SUMIFS('Annuity Prices'!BD:BD,'Annuity Prices'!$B:$B,$D442,'Annuity Prices'!$E:$E,$G442),IF($B442="RAB Short",SUMIFS('RAB Prices Short'!BD:BD,'RAB Prices Short'!$B:$B,'All Prices combined'!$D442,'RAB Prices Short'!$E:$E,'All Prices combined'!$G442),IF($B442="RAB Long",SUMIFS('RAB Prices Long'!BD:BD,'RAB Prices Long'!$B:$B,'All Prices combined'!$D442,'RAB Prices Long'!$E:$E,'All Prices combined'!$G442)))),2)</f>
        <v>2.2599999999999998</v>
      </c>
      <c r="BB442" s="2">
        <f>ROUND(IF($B442="Annuity",SUMIFS('Annuity Prices'!BE:BE,'Annuity Prices'!$B:$B,$D442,'Annuity Prices'!$E:$E,$G442),IF($B442="RAB Short",SUMIFS('RAB Prices Short'!BE:BE,'RAB Prices Short'!$B:$B,'All Prices combined'!$D442,'RAB Prices Short'!$E:$E,'All Prices combined'!$G442),IF($B442="RAB Long",SUMIFS('RAB Prices Long'!BE:BE,'RAB Prices Long'!$B:$B,'All Prices combined'!$D442,'RAB Prices Long'!$E:$E,'All Prices combined'!$G442)))),2)</f>
        <v>2.2999999999999998</v>
      </c>
      <c r="BC442" s="2">
        <f>ROUND(IF($B442="Annuity",SUMIFS('Annuity Prices'!BF:BF,'Annuity Prices'!$B:$B,$D442,'Annuity Prices'!$E:$E,$G442),IF($B442="RAB Short",SUMIFS('RAB Prices Short'!BF:BF,'RAB Prices Short'!$B:$B,'All Prices combined'!$D442,'RAB Prices Short'!$E:$E,'All Prices combined'!$G442),IF($B442="RAB Long",SUMIFS('RAB Prices Long'!BF:BF,'RAB Prices Long'!$B:$B,'All Prices combined'!$D442,'RAB Prices Long'!$E:$E,'All Prices combined'!$G442)))),2)</f>
        <v>2.36</v>
      </c>
      <c r="BD442" s="2">
        <f>ROUND(IF($B442="Annuity",SUMIFS('Annuity Prices'!BG:BG,'Annuity Prices'!$B:$B,$D442,'Annuity Prices'!$E:$E,$G442),IF($B442="RAB Short",SUMIFS('RAB Prices Short'!BG:BG,'RAB Prices Short'!$B:$B,'All Prices combined'!$D442,'RAB Prices Short'!$E:$E,'All Prices combined'!$G442),IF($B442="RAB Long",SUMIFS('RAB Prices Long'!BG:BG,'RAB Prices Long'!$B:$B,'All Prices combined'!$D442,'RAB Prices Long'!$E:$E,'All Prices combined'!$G442)))),2)</f>
        <v>2.42</v>
      </c>
      <c r="BE442" s="2">
        <f>ROUND(IF($B442="Annuity",SUMIFS('Annuity Prices'!BH:BH,'Annuity Prices'!$B:$B,$D442,'Annuity Prices'!$E:$E,$G442),IF($B442="RAB Short",SUMIFS('RAB Prices Short'!BH:BH,'RAB Prices Short'!$B:$B,'All Prices combined'!$D442,'RAB Prices Short'!$E:$E,'All Prices combined'!$G442),IF($B442="RAB Long",SUMIFS('RAB Prices Long'!BH:BH,'RAB Prices Long'!$B:$B,'All Prices combined'!$D442,'RAB Prices Long'!$E:$E,'All Prices combined'!$G442)))),2)</f>
        <v>2.48</v>
      </c>
      <c r="BF442" s="2">
        <f>ROUND(IF($B442="Annuity",SUMIFS('Annuity Prices'!BI:BI,'Annuity Prices'!$B:$B,$D442,'Annuity Prices'!$E:$E,$G442),IF($B442="RAB Short",SUMIFS('RAB Prices Short'!BI:BI,'RAB Prices Short'!$B:$B,'All Prices combined'!$D442,'RAB Prices Short'!$E:$E,'All Prices combined'!$G442),IF($B442="RAB Long",SUMIFS('RAB Prices Long'!BI:BI,'RAB Prices Long'!$B:$B,'All Prices combined'!$D442,'RAB Prices Long'!$E:$E,'All Prices combined'!$G442)))),2)</f>
        <v>2.5299999999999998</v>
      </c>
      <c r="BG442" s="2">
        <f>ROUND(IF($B442="Annuity",SUMIFS('Annuity Prices'!BJ:BJ,'Annuity Prices'!$B:$B,$D442,'Annuity Prices'!$E:$E,$G442),IF($B442="RAB Short",SUMIFS('RAB Prices Short'!BJ:BJ,'RAB Prices Short'!$B:$B,'All Prices combined'!$D442,'RAB Prices Short'!$E:$E,'All Prices combined'!$G442),IF($B442="RAB Long",SUMIFS('RAB Prices Long'!BJ:BJ,'RAB Prices Long'!$B:$B,'All Prices combined'!$D442,'RAB Prices Long'!$E:$E,'All Prices combined'!$G442)))),2)</f>
        <v>2.59</v>
      </c>
      <c r="BH442" s="2">
        <f>ROUND(IF($B442="Annuity",SUMIFS('Annuity Prices'!BK:BK,'Annuity Prices'!$B:$B,$D442,'Annuity Prices'!$E:$E,$G442),IF($B442="RAB Short",SUMIFS('RAB Prices Short'!BK:BK,'RAB Prices Short'!$B:$B,'All Prices combined'!$D442,'RAB Prices Short'!$E:$E,'All Prices combined'!$G442),IF($B442="RAB Long",SUMIFS('RAB Prices Long'!BK:BK,'RAB Prices Long'!$B:$B,'All Prices combined'!$D442,'RAB Prices Long'!$E:$E,'All Prices combined'!$G442)))),2)</f>
        <v>2.66</v>
      </c>
      <c r="BI442" s="2">
        <f>ROUND(IF($B442="Annuity",SUMIFS('Annuity Prices'!BL:BL,'Annuity Prices'!$B:$B,$D442,'Annuity Prices'!$E:$E,$G442),IF($B442="RAB Short",SUMIFS('RAB Prices Short'!BL:BL,'RAB Prices Short'!$B:$B,'All Prices combined'!$D442,'RAB Prices Short'!$E:$E,'All Prices combined'!$G442),IF($B442="RAB Long",SUMIFS('RAB Prices Long'!BL:BL,'RAB Prices Long'!$B:$B,'All Prices combined'!$D442,'RAB Prices Long'!$E:$E,'All Prices combined'!$G442)))),2)</f>
        <v>2.72</v>
      </c>
      <c r="BJ442" s="2">
        <f>ROUND(IF($B442="Annuity",SUMIFS('Annuity Prices'!BM:BM,'Annuity Prices'!$B:$B,$D442,'Annuity Prices'!$E:$E,$G442),IF($B442="RAB Short",SUMIFS('RAB Prices Short'!BM:BM,'RAB Prices Short'!$B:$B,'All Prices combined'!$D442,'RAB Prices Short'!$E:$E,'All Prices combined'!$G442),IF($B442="RAB Long",SUMIFS('RAB Prices Long'!BM:BM,'RAB Prices Long'!$B:$B,'All Prices combined'!$D442,'RAB Prices Long'!$E:$E,'All Prices combined'!$G442)))),2)</f>
        <v>2.78</v>
      </c>
      <c r="BK442" s="2">
        <f>ROUND(IF($B442="Annuity",SUMIFS('Annuity Prices'!BN:BN,'Annuity Prices'!$B:$B,$D442,'Annuity Prices'!$E:$E,$G442),IF($B442="RAB Short",SUMIFS('RAB Prices Short'!BN:BN,'RAB Prices Short'!$B:$B,'All Prices combined'!$D442,'RAB Prices Short'!$E:$E,'All Prices combined'!$G442),IF($B442="RAB Long",SUMIFS('RAB Prices Long'!BN:BN,'RAB Prices Long'!$B:$B,'All Prices combined'!$D442,'RAB Prices Long'!$E:$E,'All Prices combined'!$G442)))),2)</f>
        <v>2.85</v>
      </c>
      <c r="BL442" s="2">
        <f>ROUND(IF($B442="Annuity",SUMIFS('Annuity Prices'!BO:BO,'Annuity Prices'!$B:$B,$D442,'Annuity Prices'!$E:$E,$G442),IF($B442="RAB Short",SUMIFS('RAB Prices Short'!BO:BO,'RAB Prices Short'!$B:$B,'All Prices combined'!$D442,'RAB Prices Short'!$E:$E,'All Prices combined'!$G442),IF($B442="RAB Long",SUMIFS('RAB Prices Long'!BO:BO,'RAB Prices Long'!$B:$B,'All Prices combined'!$D442,'RAB Prices Long'!$E:$E,'All Prices combined'!$G442)))),2)</f>
        <v>2.92</v>
      </c>
      <c r="BM442" s="2">
        <f>ROUND(IF($B442="Annuity",SUMIFS('Annuity Prices'!BP:BP,'Annuity Prices'!$B:$B,$D442,'Annuity Prices'!$E:$E,$G442),IF($B442="RAB Short",SUMIFS('RAB Prices Short'!BP:BP,'RAB Prices Short'!$B:$B,'All Prices combined'!$D442,'RAB Prices Short'!$E:$E,'All Prices combined'!$G442),IF($B442="RAB Long",SUMIFS('RAB Prices Long'!BP:BP,'RAB Prices Long'!$B:$B,'All Prices combined'!$D442,'RAB Prices Long'!$E:$E,'All Prices combined'!$G442)))),2)</f>
        <v>2.99</v>
      </c>
      <c r="BN442" s="2">
        <f>ROUND(IF($B442="Annuity",SUMIFS('Annuity Prices'!BQ:BQ,'Annuity Prices'!$B:$B,$D442,'Annuity Prices'!$E:$E,$G442),IF($B442="RAB Short",SUMIFS('RAB Prices Short'!BQ:BQ,'RAB Prices Short'!$B:$B,'All Prices combined'!$D442,'RAB Prices Short'!$E:$E,'All Prices combined'!$G442),IF($B442="RAB Long",SUMIFS('RAB Prices Long'!BQ:BQ,'RAB Prices Long'!$B:$B,'All Prices combined'!$D442,'RAB Prices Long'!$E:$E,'All Prices combined'!$G442)))),2)</f>
        <v>3.05</v>
      </c>
      <c r="BO442" s="2">
        <f>ROUND(IF($B442="Annuity",SUMIFS('Annuity Prices'!BR:BR,'Annuity Prices'!$B:$B,$D442,'Annuity Prices'!$E:$E,$G442),IF($B442="RAB Short",SUMIFS('RAB Prices Short'!BR:BR,'RAB Prices Short'!$B:$B,'All Prices combined'!$D442,'RAB Prices Short'!$E:$E,'All Prices combined'!$G442),IF($B442="RAB Long",SUMIFS('RAB Prices Long'!BR:BR,'RAB Prices Long'!$B:$B,'All Prices combined'!$D442,'RAB Prices Long'!$E:$E,'All Prices combined'!$G442)))),2)</f>
        <v>3.13</v>
      </c>
      <c r="BP442" s="2">
        <f>ROUND(IF($B442="Annuity",SUMIFS('Annuity Prices'!BS:BS,'Annuity Prices'!$B:$B,$D442,'Annuity Prices'!$E:$E,$G442),IF($B442="RAB Short",SUMIFS('RAB Prices Short'!BS:BS,'RAB Prices Short'!$B:$B,'All Prices combined'!$D442,'RAB Prices Short'!$E:$E,'All Prices combined'!$G442),IF($B442="RAB Long",SUMIFS('RAB Prices Long'!BS:BS,'RAB Prices Long'!$B:$B,'All Prices combined'!$D442,'RAB Prices Long'!$E:$E,'All Prices combined'!$G442)))),2)</f>
        <v>3.21</v>
      </c>
      <c r="BQ442" s="2">
        <f>ROUND(IF($B442="Annuity",SUMIFS('Annuity Prices'!BT:BT,'Annuity Prices'!$B:$B,$D442,'Annuity Prices'!$E:$E,$G442),IF($B442="RAB Short",SUMIFS('RAB Prices Short'!BT:BT,'RAB Prices Short'!$B:$B,'All Prices combined'!$D442,'RAB Prices Short'!$E:$E,'All Prices combined'!$G442),IF($B442="RAB Long",SUMIFS('RAB Prices Long'!BT:BT,'RAB Prices Long'!$B:$B,'All Prices combined'!$D442,'RAB Prices Long'!$E:$E,'All Prices combined'!$G442)))),2)</f>
        <v>3.29</v>
      </c>
      <c r="BR442" s="2">
        <f>ROUND(IF($B442="Annuity",SUMIFS('Annuity Prices'!BU:BU,'Annuity Prices'!$B:$B,$D442,'Annuity Prices'!$E:$E,$G442),IF($B442="RAB Short",SUMIFS('RAB Prices Short'!BU:BU,'RAB Prices Short'!$B:$B,'All Prices combined'!$D442,'RAB Prices Short'!$E:$E,'All Prices combined'!$G442),IF($B442="RAB Long",SUMIFS('RAB Prices Long'!BU:BU,'RAB Prices Long'!$B:$B,'All Prices combined'!$D442,'RAB Prices Long'!$E:$E,'All Prices combined'!$G442)))),2)</f>
        <v>3.35</v>
      </c>
      <c r="BS442" s="2">
        <f>ROUND(IF($B442="Annuity",SUMIFS('Annuity Prices'!BV:BV,'Annuity Prices'!$B:$B,$D442,'Annuity Prices'!$E:$E,$G442),IF($B442="RAB Short",SUMIFS('RAB Prices Short'!BV:BV,'RAB Prices Short'!$B:$B,'All Prices combined'!$D442,'RAB Prices Short'!$E:$E,'All Prices combined'!$G442),IF($B442="RAB Long",SUMIFS('RAB Prices Long'!BV:BV,'RAB Prices Long'!$B:$B,'All Prices combined'!$D442,'RAB Prices Long'!$E:$E,'All Prices combined'!$G442)))),2)</f>
        <v>3.44</v>
      </c>
      <c r="BT442" s="2">
        <f>ROUND(IF($B442="Annuity",SUMIFS('Annuity Prices'!BW:BW,'Annuity Prices'!$B:$B,$D442,'Annuity Prices'!$E:$E,$G442),IF($B442="RAB Short",SUMIFS('RAB Prices Short'!BW:BW,'RAB Prices Short'!$B:$B,'All Prices combined'!$D442,'RAB Prices Short'!$E:$E,'All Prices combined'!$G442),IF($B442="RAB Long",SUMIFS('RAB Prices Long'!BW:BW,'RAB Prices Long'!$B:$B,'All Prices combined'!$D442,'RAB Prices Long'!$E:$E,'All Prices combined'!$G442)))),2)</f>
        <v>3.52</v>
      </c>
      <c r="BU442" s="2">
        <f>ROUND(IF($B442="Annuity",SUMIFS('Annuity Prices'!BX:BX,'Annuity Prices'!$B:$B,$D442,'Annuity Prices'!$E:$E,$G442),IF($B442="RAB Short",SUMIFS('RAB Prices Short'!BX:BX,'RAB Prices Short'!$B:$B,'All Prices combined'!$D442,'RAB Prices Short'!$E:$E,'All Prices combined'!$G442),IF($B442="RAB Long",SUMIFS('RAB Prices Long'!BX:BX,'RAB Prices Long'!$B:$B,'All Prices combined'!$D442,'RAB Prices Long'!$E:$E,'All Prices combined'!$G442)))),2)</f>
        <v>3.61</v>
      </c>
    </row>
    <row r="443" spans="2:73" x14ac:dyDescent="0.25">
      <c r="B443" t="s">
        <v>45</v>
      </c>
      <c r="C443">
        <v>12</v>
      </c>
      <c r="E443" t="s">
        <v>161</v>
      </c>
      <c r="F443">
        <v>12</v>
      </c>
      <c r="G443" t="s">
        <v>162</v>
      </c>
      <c r="I443" s="2">
        <f>ROUND(IF($B443="Annuity",SUMIFS('Annuity Prices'!L:L,'Annuity Prices'!$B:$B,$D443,'Annuity Prices'!$E:$E,$G443),IF($B443="RAB Short",SUMIFS('RAB Prices Short'!L:L,'RAB Prices Short'!$B:$B,'All Prices combined'!$D443,'RAB Prices Short'!$E:$E,'All Prices combined'!$G443),IF($B443="RAB Long",SUMIFS('RAB Prices Long'!L:L,'RAB Prices Long'!$B:$B,'All Prices combined'!$D443,'RAB Prices Long'!$E:$E,'All Prices combined'!$G443)))),2)</f>
        <v>0</v>
      </c>
      <c r="J443" s="2">
        <f>ROUND(IF($B443="Annuity",SUMIFS('Annuity Prices'!M:M,'Annuity Prices'!$B:$B,$D443,'Annuity Prices'!$E:$E,$G443),IF($B443="RAB Short",SUMIFS('RAB Prices Short'!M:M,'RAB Prices Short'!$B:$B,'All Prices combined'!$D443,'RAB Prices Short'!$E:$E,'All Prices combined'!$G443),IF($B443="RAB Long",SUMIFS('RAB Prices Long'!M:M,'RAB Prices Long'!$B:$B,'All Prices combined'!$D443,'RAB Prices Long'!$E:$E,'All Prices combined'!$G443)))),2)</f>
        <v>0</v>
      </c>
      <c r="K443" s="2">
        <f>ROUND(IF($B443="Annuity",SUMIFS('Annuity Prices'!N:N,'Annuity Prices'!$B:$B,$D443,'Annuity Prices'!$E:$E,$G443),IF($B443="RAB Short",SUMIFS('RAB Prices Short'!N:N,'RAB Prices Short'!$B:$B,'All Prices combined'!$D443,'RAB Prices Short'!$E:$E,'All Prices combined'!$G443),IF($B443="RAB Long",SUMIFS('RAB Prices Long'!N:N,'RAB Prices Long'!$B:$B,'All Prices combined'!$D443,'RAB Prices Long'!$E:$E,'All Prices combined'!$G443)))),2)</f>
        <v>0</v>
      </c>
      <c r="L443" s="2">
        <f>ROUND(IF($B443="Annuity",SUMIFS('Annuity Prices'!O:O,'Annuity Prices'!$B:$B,$D443,'Annuity Prices'!$E:$E,$G443),IF($B443="RAB Short",SUMIFS('RAB Prices Short'!O:O,'RAB Prices Short'!$B:$B,'All Prices combined'!$D443,'RAB Prices Short'!$E:$E,'All Prices combined'!$G443),IF($B443="RAB Long",SUMIFS('RAB Prices Long'!O:O,'RAB Prices Long'!$B:$B,'All Prices combined'!$D443,'RAB Prices Long'!$E:$E,'All Prices combined'!$G443)))),2)</f>
        <v>0</v>
      </c>
      <c r="M443" s="2">
        <f>ROUND(IF($B443="Annuity",SUMIFS('Annuity Prices'!P:P,'Annuity Prices'!$B:$B,$D443,'Annuity Prices'!$E:$E,$G443),IF($B443="RAB Short",SUMIFS('RAB Prices Short'!P:P,'RAB Prices Short'!$B:$B,'All Prices combined'!$D443,'RAB Prices Short'!$E:$E,'All Prices combined'!$G443),IF($B443="RAB Long",SUMIFS('RAB Prices Long'!P:P,'RAB Prices Long'!$B:$B,'All Prices combined'!$D443,'RAB Prices Long'!$E:$E,'All Prices combined'!$G443)))),2)</f>
        <v>0</v>
      </c>
      <c r="N443" s="2">
        <f>ROUND(IF($B443="Annuity",SUMIFS('Annuity Prices'!Q:Q,'Annuity Prices'!$B:$B,$D443,'Annuity Prices'!$E:$E,$G443),IF($B443="RAB Short",SUMIFS('RAB Prices Short'!Q:Q,'RAB Prices Short'!$B:$B,'All Prices combined'!$D443,'RAB Prices Short'!$E:$E,'All Prices combined'!$G443),IF($B443="RAB Long",SUMIFS('RAB Prices Long'!Q:Q,'RAB Prices Long'!$B:$B,'All Prices combined'!$D443,'RAB Prices Long'!$E:$E,'All Prices combined'!$G443)))),2)</f>
        <v>0</v>
      </c>
      <c r="O443" s="2">
        <f>ROUND(IF($B443="Annuity",SUMIFS('Annuity Prices'!R:R,'Annuity Prices'!$B:$B,$D443,'Annuity Prices'!$E:$E,$G443),IF($B443="RAB Short",SUMIFS('RAB Prices Short'!R:R,'RAB Prices Short'!$B:$B,'All Prices combined'!$D443,'RAB Prices Short'!$E:$E,'All Prices combined'!$G443),IF($B443="RAB Long",SUMIFS('RAB Prices Long'!R:R,'RAB Prices Long'!$B:$B,'All Prices combined'!$D443,'RAB Prices Long'!$E:$E,'All Prices combined'!$G443)))),2)</f>
        <v>0</v>
      </c>
      <c r="P443" s="2">
        <f>ROUND(IF($B443="Annuity",SUMIFS('Annuity Prices'!S:S,'Annuity Prices'!$B:$B,$D443,'Annuity Prices'!$E:$E,$G443),IF($B443="RAB Short",SUMIFS('RAB Prices Short'!S:S,'RAB Prices Short'!$B:$B,'All Prices combined'!$D443,'RAB Prices Short'!$E:$E,'All Prices combined'!$G443),IF($B443="RAB Long",SUMIFS('RAB Prices Long'!S:S,'RAB Prices Long'!$B:$B,'All Prices combined'!$D443,'RAB Prices Long'!$E:$E,'All Prices combined'!$G443)))),2)</f>
        <v>0</v>
      </c>
      <c r="Q443" s="2">
        <f>ROUND(IF($B443="Annuity",SUMIFS('Annuity Prices'!T:T,'Annuity Prices'!$B:$B,$D443,'Annuity Prices'!$E:$E,$G443),IF($B443="RAB Short",SUMIFS('RAB Prices Short'!T:T,'RAB Prices Short'!$B:$B,'All Prices combined'!$D443,'RAB Prices Short'!$E:$E,'All Prices combined'!$G443),IF($B443="RAB Long",SUMIFS('RAB Prices Long'!T:T,'RAB Prices Long'!$B:$B,'All Prices combined'!$D443,'RAB Prices Long'!$E:$E,'All Prices combined'!$G443)))),2)</f>
        <v>0</v>
      </c>
      <c r="R443" s="2">
        <f>ROUND(IF($B443="Annuity",SUMIFS('Annuity Prices'!U:U,'Annuity Prices'!$B:$B,$D443,'Annuity Prices'!$E:$E,$G443),IF($B443="RAB Short",SUMIFS('RAB Prices Short'!U:U,'RAB Prices Short'!$B:$B,'All Prices combined'!$D443,'RAB Prices Short'!$E:$E,'All Prices combined'!$G443),IF($B443="RAB Long",SUMIFS('RAB Prices Long'!U:U,'RAB Prices Long'!$B:$B,'All Prices combined'!$D443,'RAB Prices Long'!$E:$E,'All Prices combined'!$G443)))),2)</f>
        <v>0</v>
      </c>
      <c r="S443" s="2">
        <f>ROUND(IF($B443="Annuity",SUMIFS('Annuity Prices'!V:V,'Annuity Prices'!$B:$B,$D443,'Annuity Prices'!$E:$E,$G443),IF($B443="RAB Short",SUMIFS('RAB Prices Short'!V:V,'RAB Prices Short'!$B:$B,'All Prices combined'!$D443,'RAB Prices Short'!$E:$E,'All Prices combined'!$G443),IF($B443="RAB Long",SUMIFS('RAB Prices Long'!V:V,'RAB Prices Long'!$B:$B,'All Prices combined'!$D443,'RAB Prices Long'!$E:$E,'All Prices combined'!$G443)))),2)</f>
        <v>0</v>
      </c>
      <c r="T443" s="2">
        <f>ROUND(IF($B443="Annuity",SUMIFS('Annuity Prices'!W:W,'Annuity Prices'!$B:$B,$D443,'Annuity Prices'!$E:$E,$G443),IF($B443="RAB Short",SUMIFS('RAB Prices Short'!W:W,'RAB Prices Short'!$B:$B,'All Prices combined'!$D443,'RAB Prices Short'!$E:$E,'All Prices combined'!$G443),IF($B443="RAB Long",SUMIFS('RAB Prices Long'!W:W,'RAB Prices Long'!$B:$B,'All Prices combined'!$D443,'RAB Prices Long'!$E:$E,'All Prices combined'!$G443)))),2)</f>
        <v>0</v>
      </c>
      <c r="U443" s="2">
        <f>ROUND(IF($B443="Annuity",SUMIFS('Annuity Prices'!X:X,'Annuity Prices'!$B:$B,$D443,'Annuity Prices'!$E:$E,$G443),IF($B443="RAB Short",SUMIFS('RAB Prices Short'!X:X,'RAB Prices Short'!$B:$B,'All Prices combined'!$D443,'RAB Prices Short'!$E:$E,'All Prices combined'!$G443),IF($B443="RAB Long",SUMIFS('RAB Prices Long'!X:X,'RAB Prices Long'!$B:$B,'All Prices combined'!$D443,'RAB Prices Long'!$E:$E,'All Prices combined'!$G443)))),2)</f>
        <v>0</v>
      </c>
      <c r="V443" s="2">
        <f>ROUND(IF($B443="Annuity",SUMIFS('Annuity Prices'!Y:Y,'Annuity Prices'!$B:$B,$D443,'Annuity Prices'!$E:$E,$G443),IF($B443="RAB Short",SUMIFS('RAB Prices Short'!Y:Y,'RAB Prices Short'!$B:$B,'All Prices combined'!$D443,'RAB Prices Short'!$E:$E,'All Prices combined'!$G443),IF($B443="RAB Long",SUMIFS('RAB Prices Long'!Y:Y,'RAB Prices Long'!$B:$B,'All Prices combined'!$D443,'RAB Prices Long'!$E:$E,'All Prices combined'!$G443)))),2)</f>
        <v>0</v>
      </c>
      <c r="W443" s="2">
        <f>ROUND(IF($B443="Annuity",SUMIFS('Annuity Prices'!Z:Z,'Annuity Prices'!$B:$B,$D443,'Annuity Prices'!$E:$E,$G443),IF($B443="RAB Short",SUMIFS('RAB Prices Short'!Z:Z,'RAB Prices Short'!$B:$B,'All Prices combined'!$D443,'RAB Prices Short'!$E:$E,'All Prices combined'!$G443),IF($B443="RAB Long",SUMIFS('RAB Prices Long'!Z:Z,'RAB Prices Long'!$B:$B,'All Prices combined'!$D443,'RAB Prices Long'!$E:$E,'All Prices combined'!$G443)))),2)</f>
        <v>0</v>
      </c>
      <c r="X443" s="2">
        <f>ROUND(IF($B443="Annuity",SUMIFS('Annuity Prices'!AA:AA,'Annuity Prices'!$B:$B,$D443,'Annuity Prices'!$E:$E,$G443),IF($B443="RAB Short",SUMIFS('RAB Prices Short'!AA:AA,'RAB Prices Short'!$B:$B,'All Prices combined'!$D443,'RAB Prices Short'!$E:$E,'All Prices combined'!$G443),IF($B443="RAB Long",SUMIFS('RAB Prices Long'!AA:AA,'RAB Prices Long'!$B:$B,'All Prices combined'!$D443,'RAB Prices Long'!$E:$E,'All Prices combined'!$G443)))),2)</f>
        <v>0</v>
      </c>
      <c r="Y443" s="2">
        <f>ROUND(IF($B443="Annuity",SUMIFS('Annuity Prices'!AB:AB,'Annuity Prices'!$B:$B,$D443,'Annuity Prices'!$E:$E,$G443),IF($B443="RAB Short",SUMIFS('RAB Prices Short'!AB:AB,'RAB Prices Short'!$B:$B,'All Prices combined'!$D443,'RAB Prices Short'!$E:$E,'All Prices combined'!$G443),IF($B443="RAB Long",SUMIFS('RAB Prices Long'!AB:AB,'RAB Prices Long'!$B:$B,'All Prices combined'!$D443,'RAB Prices Long'!$E:$E,'All Prices combined'!$G443)))),2)</f>
        <v>0</v>
      </c>
      <c r="Z443" s="2">
        <f>ROUND(IF($B443="Annuity",SUMIFS('Annuity Prices'!AC:AC,'Annuity Prices'!$B:$B,$D443,'Annuity Prices'!$E:$E,$G443),IF($B443="RAB Short",SUMIFS('RAB Prices Short'!AC:AC,'RAB Prices Short'!$B:$B,'All Prices combined'!$D443,'RAB Prices Short'!$E:$E,'All Prices combined'!$G443),IF($B443="RAB Long",SUMIFS('RAB Prices Long'!AC:AC,'RAB Prices Long'!$B:$B,'All Prices combined'!$D443,'RAB Prices Long'!$E:$E,'All Prices combined'!$G443)))),2)</f>
        <v>0</v>
      </c>
      <c r="AA443" s="2">
        <f>ROUND(IF($B443="Annuity",SUMIFS('Annuity Prices'!AD:AD,'Annuity Prices'!$B:$B,$D443,'Annuity Prices'!$E:$E,$G443),IF($B443="RAB Short",SUMIFS('RAB Prices Short'!AD:AD,'RAB Prices Short'!$B:$B,'All Prices combined'!$D443,'RAB Prices Short'!$E:$E,'All Prices combined'!$G443),IF($B443="RAB Long",SUMIFS('RAB Prices Long'!AD:AD,'RAB Prices Long'!$B:$B,'All Prices combined'!$D443,'RAB Prices Long'!$E:$E,'All Prices combined'!$G443)))),2)</f>
        <v>0</v>
      </c>
      <c r="AB443" s="2">
        <f>ROUND(IF($B443="Annuity",SUMIFS('Annuity Prices'!AE:AE,'Annuity Prices'!$B:$B,$D443,'Annuity Prices'!$E:$E,$G443),IF($B443="RAB Short",SUMIFS('RAB Prices Short'!AE:AE,'RAB Prices Short'!$B:$B,'All Prices combined'!$D443,'RAB Prices Short'!$E:$E,'All Prices combined'!$G443),IF($B443="RAB Long",SUMIFS('RAB Prices Long'!AE:AE,'RAB Prices Long'!$B:$B,'All Prices combined'!$D443,'RAB Prices Long'!$E:$E,'All Prices combined'!$G443)))),2)</f>
        <v>0</v>
      </c>
      <c r="AC443" s="2">
        <f>ROUND(IF($B443="Annuity",SUMIFS('Annuity Prices'!AF:AF,'Annuity Prices'!$B:$B,$D443,'Annuity Prices'!$E:$E,$G443),IF($B443="RAB Short",SUMIFS('RAB Prices Short'!AF:AF,'RAB Prices Short'!$B:$B,'All Prices combined'!$D443,'RAB Prices Short'!$E:$E,'All Prices combined'!$G443),IF($B443="RAB Long",SUMIFS('RAB Prices Long'!AF:AF,'RAB Prices Long'!$B:$B,'All Prices combined'!$D443,'RAB Prices Long'!$E:$E,'All Prices combined'!$G443)))),2)</f>
        <v>0</v>
      </c>
      <c r="AD443" s="2">
        <f>ROUND(IF($B443="Annuity",SUMIFS('Annuity Prices'!AG:AG,'Annuity Prices'!$B:$B,$D443,'Annuity Prices'!$E:$E,$G443),IF($B443="RAB Short",SUMIFS('RAB Prices Short'!AG:AG,'RAB Prices Short'!$B:$B,'All Prices combined'!$D443,'RAB Prices Short'!$E:$E,'All Prices combined'!$G443),IF($B443="RAB Long",SUMIFS('RAB Prices Long'!AG:AG,'RAB Prices Long'!$B:$B,'All Prices combined'!$D443,'RAB Prices Long'!$E:$E,'All Prices combined'!$G443)))),2)</f>
        <v>0</v>
      </c>
      <c r="AE443" s="2">
        <f>ROUND(IF($B443="Annuity",SUMIFS('Annuity Prices'!AH:AH,'Annuity Prices'!$B:$B,$D443,'Annuity Prices'!$E:$E,$G443),IF($B443="RAB Short",SUMIFS('RAB Prices Short'!AH:AH,'RAB Prices Short'!$B:$B,'All Prices combined'!$D443,'RAB Prices Short'!$E:$E,'All Prices combined'!$G443),IF($B443="RAB Long",SUMIFS('RAB Prices Long'!AH:AH,'RAB Prices Long'!$B:$B,'All Prices combined'!$D443,'RAB Prices Long'!$E:$E,'All Prices combined'!$G443)))),2)</f>
        <v>0</v>
      </c>
      <c r="AF443" s="2">
        <f>ROUND(IF($B443="Annuity",SUMIFS('Annuity Prices'!AI:AI,'Annuity Prices'!$B:$B,$D443,'Annuity Prices'!$E:$E,$G443),IF($B443="RAB Short",SUMIFS('RAB Prices Short'!AI:AI,'RAB Prices Short'!$B:$B,'All Prices combined'!$D443,'RAB Prices Short'!$E:$E,'All Prices combined'!$G443),IF($B443="RAB Long",SUMIFS('RAB Prices Long'!AI:AI,'RAB Prices Long'!$B:$B,'All Prices combined'!$D443,'RAB Prices Long'!$E:$E,'All Prices combined'!$G443)))),2)</f>
        <v>0</v>
      </c>
      <c r="AG443" s="2">
        <f>ROUND(IF($B443="Annuity",SUMIFS('Annuity Prices'!AJ:AJ,'Annuity Prices'!$B:$B,$D443,'Annuity Prices'!$E:$E,$G443),IF($B443="RAB Short",SUMIFS('RAB Prices Short'!AJ:AJ,'RAB Prices Short'!$B:$B,'All Prices combined'!$D443,'RAB Prices Short'!$E:$E,'All Prices combined'!$G443),IF($B443="RAB Long",SUMIFS('RAB Prices Long'!AJ:AJ,'RAB Prices Long'!$B:$B,'All Prices combined'!$D443,'RAB Prices Long'!$E:$E,'All Prices combined'!$G443)))),2)</f>
        <v>0</v>
      </c>
      <c r="AH443" s="2">
        <f>ROUND(IF($B443="Annuity",SUMIFS('Annuity Prices'!AK:AK,'Annuity Prices'!$B:$B,$D443,'Annuity Prices'!$E:$E,$G443),IF($B443="RAB Short",SUMIFS('RAB Prices Short'!AK:AK,'RAB Prices Short'!$B:$B,'All Prices combined'!$D443,'RAB Prices Short'!$E:$E,'All Prices combined'!$G443),IF($B443="RAB Long",SUMIFS('RAB Prices Long'!AK:AK,'RAB Prices Long'!$B:$B,'All Prices combined'!$D443,'RAB Prices Long'!$E:$E,'All Prices combined'!$G443)))),2)</f>
        <v>0</v>
      </c>
      <c r="AI443" s="2">
        <f>ROUND(IF($B443="Annuity",SUMIFS('Annuity Prices'!AL:AL,'Annuity Prices'!$B:$B,$D443,'Annuity Prices'!$E:$E,$G443),IF($B443="RAB Short",SUMIFS('RAB Prices Short'!AL:AL,'RAB Prices Short'!$B:$B,'All Prices combined'!$D443,'RAB Prices Short'!$E:$E,'All Prices combined'!$G443),IF($B443="RAB Long",SUMIFS('RAB Prices Long'!AL:AL,'RAB Prices Long'!$B:$B,'All Prices combined'!$D443,'RAB Prices Long'!$E:$E,'All Prices combined'!$G443)))),2)</f>
        <v>0</v>
      </c>
      <c r="AJ443" s="2">
        <f>ROUND(IF($B443="Annuity",SUMIFS('Annuity Prices'!AM:AM,'Annuity Prices'!$B:$B,$D443,'Annuity Prices'!$E:$E,$G443),IF($B443="RAB Short",SUMIFS('RAB Prices Short'!AM:AM,'RAB Prices Short'!$B:$B,'All Prices combined'!$D443,'RAB Prices Short'!$E:$E,'All Prices combined'!$G443),IF($B443="RAB Long",SUMIFS('RAB Prices Long'!AM:AM,'RAB Prices Long'!$B:$B,'All Prices combined'!$D443,'RAB Prices Long'!$E:$E,'All Prices combined'!$G443)))),2)</f>
        <v>0</v>
      </c>
      <c r="AK443" s="2">
        <f>ROUND(IF($B443="Annuity",SUMIFS('Annuity Prices'!AN:AN,'Annuity Prices'!$B:$B,$D443,'Annuity Prices'!$E:$E,$G443),IF($B443="RAB Short",SUMIFS('RAB Prices Short'!AN:AN,'RAB Prices Short'!$B:$B,'All Prices combined'!$D443,'RAB Prices Short'!$E:$E,'All Prices combined'!$G443),IF($B443="RAB Long",SUMIFS('RAB Prices Long'!AN:AN,'RAB Prices Long'!$B:$B,'All Prices combined'!$D443,'RAB Prices Long'!$E:$E,'All Prices combined'!$G443)))),2)</f>
        <v>0</v>
      </c>
      <c r="AL443" s="2">
        <f>ROUND(IF($B443="Annuity",SUMIFS('Annuity Prices'!AO:AO,'Annuity Prices'!$B:$B,$D443,'Annuity Prices'!$E:$E,$G443),IF($B443="RAB Short",SUMIFS('RAB Prices Short'!AO:AO,'RAB Prices Short'!$B:$B,'All Prices combined'!$D443,'RAB Prices Short'!$E:$E,'All Prices combined'!$G443),IF($B443="RAB Long",SUMIFS('RAB Prices Long'!AO:AO,'RAB Prices Long'!$B:$B,'All Prices combined'!$D443,'RAB Prices Long'!$E:$E,'All Prices combined'!$G443)))),2)</f>
        <v>0</v>
      </c>
      <c r="AM443" s="2">
        <f>ROUND(IF($B443="Annuity",SUMIFS('Annuity Prices'!AP:AP,'Annuity Prices'!$B:$B,$D443,'Annuity Prices'!$E:$E,$G443),IF($B443="RAB Short",SUMIFS('RAB Prices Short'!AP:AP,'RAB Prices Short'!$B:$B,'All Prices combined'!$D443,'RAB Prices Short'!$E:$E,'All Prices combined'!$G443),IF($B443="RAB Long",SUMIFS('RAB Prices Long'!AP:AP,'RAB Prices Long'!$B:$B,'All Prices combined'!$D443,'RAB Prices Long'!$E:$E,'All Prices combined'!$G443)))),2)</f>
        <v>0</v>
      </c>
      <c r="AN443" s="2">
        <f>ROUND(IF($B443="Annuity",SUMIFS('Annuity Prices'!AQ:AQ,'Annuity Prices'!$B:$B,$D443,'Annuity Prices'!$E:$E,$G443),IF($B443="RAB Short",SUMIFS('RAB Prices Short'!AQ:AQ,'RAB Prices Short'!$B:$B,'All Prices combined'!$D443,'RAB Prices Short'!$E:$E,'All Prices combined'!$G443),IF($B443="RAB Long",SUMIFS('RAB Prices Long'!AQ:AQ,'RAB Prices Long'!$B:$B,'All Prices combined'!$D443,'RAB Prices Long'!$E:$E,'All Prices combined'!$G443)))),2)</f>
        <v>0</v>
      </c>
      <c r="AO443" s="2">
        <f>ROUND(IF($B443="Annuity",SUMIFS('Annuity Prices'!AR:AR,'Annuity Prices'!$B:$B,$D443,'Annuity Prices'!$E:$E,$G443),IF($B443="RAB Short",SUMIFS('RAB Prices Short'!AR:AR,'RAB Prices Short'!$B:$B,'All Prices combined'!$D443,'RAB Prices Short'!$E:$E,'All Prices combined'!$G443),IF($B443="RAB Long",SUMIFS('RAB Prices Long'!AR:AR,'RAB Prices Long'!$B:$B,'All Prices combined'!$D443,'RAB Prices Long'!$E:$E,'All Prices combined'!$G443)))),2)</f>
        <v>0</v>
      </c>
      <c r="AP443" s="2">
        <f>ROUND(IF($B443="Annuity",SUMIFS('Annuity Prices'!AS:AS,'Annuity Prices'!$B:$B,$D443,'Annuity Prices'!$E:$E,$G443),IF($B443="RAB Short",SUMIFS('RAB Prices Short'!AS:AS,'RAB Prices Short'!$B:$B,'All Prices combined'!$D443,'RAB Prices Short'!$E:$E,'All Prices combined'!$G443),IF($B443="RAB Long",SUMIFS('RAB Prices Long'!AS:AS,'RAB Prices Long'!$B:$B,'All Prices combined'!$D443,'RAB Prices Long'!$E:$E,'All Prices combined'!$G443)))),2)</f>
        <v>0</v>
      </c>
      <c r="AQ443" s="2">
        <f>ROUND(IF($B443="Annuity",SUMIFS('Annuity Prices'!AT:AT,'Annuity Prices'!$B:$B,$D443,'Annuity Prices'!$E:$E,$G443),IF($B443="RAB Short",SUMIFS('RAB Prices Short'!AT:AT,'RAB Prices Short'!$B:$B,'All Prices combined'!$D443,'RAB Prices Short'!$E:$E,'All Prices combined'!$G443),IF($B443="RAB Long",SUMIFS('RAB Prices Long'!AT:AT,'RAB Prices Long'!$B:$B,'All Prices combined'!$D443,'RAB Prices Long'!$E:$E,'All Prices combined'!$G443)))),2)</f>
        <v>0</v>
      </c>
      <c r="AR443" s="2">
        <f>ROUND(IF($B443="Annuity",SUMIFS('Annuity Prices'!AU:AU,'Annuity Prices'!$B:$B,$D443,'Annuity Prices'!$E:$E,$G443),IF($B443="RAB Short",SUMIFS('RAB Prices Short'!AU:AU,'RAB Prices Short'!$B:$B,'All Prices combined'!$D443,'RAB Prices Short'!$E:$E,'All Prices combined'!$G443),IF($B443="RAB Long",SUMIFS('RAB Prices Long'!AU:AU,'RAB Prices Long'!$B:$B,'All Prices combined'!$D443,'RAB Prices Long'!$E:$E,'All Prices combined'!$G443)))),2)</f>
        <v>0</v>
      </c>
      <c r="AS443" s="2">
        <f>ROUND(IF($B443="Annuity",SUMIFS('Annuity Prices'!AV:AV,'Annuity Prices'!$B:$B,$D443,'Annuity Prices'!$E:$E,$G443),IF($B443="RAB Short",SUMIFS('RAB Prices Short'!AV:AV,'RAB Prices Short'!$B:$B,'All Prices combined'!$D443,'RAB Prices Short'!$E:$E,'All Prices combined'!$G443),IF($B443="RAB Long",SUMIFS('RAB Prices Long'!AV:AV,'RAB Prices Long'!$B:$B,'All Prices combined'!$D443,'RAB Prices Long'!$E:$E,'All Prices combined'!$G443)))),2)</f>
        <v>0</v>
      </c>
      <c r="AT443" s="2">
        <f>ROUND(IF($B443="Annuity",SUMIFS('Annuity Prices'!AW:AW,'Annuity Prices'!$B:$B,$D443,'Annuity Prices'!$E:$E,$G443),IF($B443="RAB Short",SUMIFS('RAB Prices Short'!AW:AW,'RAB Prices Short'!$B:$B,'All Prices combined'!$D443,'RAB Prices Short'!$E:$E,'All Prices combined'!$G443),IF($B443="RAB Long",SUMIFS('RAB Prices Long'!AW:AW,'RAB Prices Long'!$B:$B,'All Prices combined'!$D443,'RAB Prices Long'!$E:$E,'All Prices combined'!$G443)))),2)</f>
        <v>0</v>
      </c>
      <c r="AU443" s="2">
        <f>ROUND(IF($B443="Annuity",SUMIFS('Annuity Prices'!AX:AX,'Annuity Prices'!$B:$B,$D443,'Annuity Prices'!$E:$E,$G443),IF($B443="RAB Short",SUMIFS('RAB Prices Short'!AX:AX,'RAB Prices Short'!$B:$B,'All Prices combined'!$D443,'RAB Prices Short'!$E:$E,'All Prices combined'!$G443),IF($B443="RAB Long",SUMIFS('RAB Prices Long'!AX:AX,'RAB Prices Long'!$B:$B,'All Prices combined'!$D443,'RAB Prices Long'!$E:$E,'All Prices combined'!$G443)))),2)</f>
        <v>0</v>
      </c>
      <c r="AV443" s="2">
        <f>ROUND(IF($B443="Annuity",SUMIFS('Annuity Prices'!AY:AY,'Annuity Prices'!$B:$B,$D443,'Annuity Prices'!$E:$E,$G443),IF($B443="RAB Short",SUMIFS('RAB Prices Short'!AY:AY,'RAB Prices Short'!$B:$B,'All Prices combined'!$D443,'RAB Prices Short'!$E:$E,'All Prices combined'!$G443),IF($B443="RAB Long",SUMIFS('RAB Prices Long'!AY:AY,'RAB Prices Long'!$B:$B,'All Prices combined'!$D443,'RAB Prices Long'!$E:$E,'All Prices combined'!$G443)))),2)</f>
        <v>0</v>
      </c>
      <c r="AW443" s="2">
        <f>ROUND(IF($B443="Annuity",SUMIFS('Annuity Prices'!AZ:AZ,'Annuity Prices'!$B:$B,$D443,'Annuity Prices'!$E:$E,$G443),IF($B443="RAB Short",SUMIFS('RAB Prices Short'!AZ:AZ,'RAB Prices Short'!$B:$B,'All Prices combined'!$D443,'RAB Prices Short'!$E:$E,'All Prices combined'!$G443),IF($B443="RAB Long",SUMIFS('RAB Prices Long'!AZ:AZ,'RAB Prices Long'!$B:$B,'All Prices combined'!$D443,'RAB Prices Long'!$E:$E,'All Prices combined'!$G443)))),2)</f>
        <v>0</v>
      </c>
      <c r="AX443" s="2">
        <f>ROUND(IF($B443="Annuity",SUMIFS('Annuity Prices'!BA:BA,'Annuity Prices'!$B:$B,$D443,'Annuity Prices'!$E:$E,$G443),IF($B443="RAB Short",SUMIFS('RAB Prices Short'!BA:BA,'RAB Prices Short'!$B:$B,'All Prices combined'!$D443,'RAB Prices Short'!$E:$E,'All Prices combined'!$G443),IF($B443="RAB Long",SUMIFS('RAB Prices Long'!BA:BA,'RAB Prices Long'!$B:$B,'All Prices combined'!$D443,'RAB Prices Long'!$E:$E,'All Prices combined'!$G443)))),2)</f>
        <v>0</v>
      </c>
      <c r="AY443" s="2">
        <f>ROUND(IF($B443="Annuity",SUMIFS('Annuity Prices'!BB:BB,'Annuity Prices'!$B:$B,$D443,'Annuity Prices'!$E:$E,$G443),IF($B443="RAB Short",SUMIFS('RAB Prices Short'!BB:BB,'RAB Prices Short'!$B:$B,'All Prices combined'!$D443,'RAB Prices Short'!$E:$E,'All Prices combined'!$G443),IF($B443="RAB Long",SUMIFS('RAB Prices Long'!BB:BB,'RAB Prices Long'!$B:$B,'All Prices combined'!$D443,'RAB Prices Long'!$E:$E,'All Prices combined'!$G443)))),2)</f>
        <v>0</v>
      </c>
      <c r="AZ443" s="2">
        <f>ROUND(IF($B443="Annuity",SUMIFS('Annuity Prices'!BC:BC,'Annuity Prices'!$B:$B,$D443,'Annuity Prices'!$E:$E,$G443),IF($B443="RAB Short",SUMIFS('RAB Prices Short'!BC:BC,'RAB Prices Short'!$B:$B,'All Prices combined'!$D443,'RAB Prices Short'!$E:$E,'All Prices combined'!$G443),IF($B443="RAB Long",SUMIFS('RAB Prices Long'!BC:BC,'RAB Prices Long'!$B:$B,'All Prices combined'!$D443,'RAB Prices Long'!$E:$E,'All Prices combined'!$G443)))),2)</f>
        <v>0</v>
      </c>
      <c r="BA443" s="2">
        <f>ROUND(IF($B443="Annuity",SUMIFS('Annuity Prices'!BD:BD,'Annuity Prices'!$B:$B,$D443,'Annuity Prices'!$E:$E,$G443),IF($B443="RAB Short",SUMIFS('RAB Prices Short'!BD:BD,'RAB Prices Short'!$B:$B,'All Prices combined'!$D443,'RAB Prices Short'!$E:$E,'All Prices combined'!$G443),IF($B443="RAB Long",SUMIFS('RAB Prices Long'!BD:BD,'RAB Prices Long'!$B:$B,'All Prices combined'!$D443,'RAB Prices Long'!$E:$E,'All Prices combined'!$G443)))),2)</f>
        <v>0</v>
      </c>
      <c r="BB443" s="2">
        <f>ROUND(IF($B443="Annuity",SUMIFS('Annuity Prices'!BE:BE,'Annuity Prices'!$B:$B,$D443,'Annuity Prices'!$E:$E,$G443),IF($B443="RAB Short",SUMIFS('RAB Prices Short'!BE:BE,'RAB Prices Short'!$B:$B,'All Prices combined'!$D443,'RAB Prices Short'!$E:$E,'All Prices combined'!$G443),IF($B443="RAB Long",SUMIFS('RAB Prices Long'!BE:BE,'RAB Prices Long'!$B:$B,'All Prices combined'!$D443,'RAB Prices Long'!$E:$E,'All Prices combined'!$G443)))),2)</f>
        <v>0</v>
      </c>
      <c r="BC443" s="2">
        <f>ROUND(IF($B443="Annuity",SUMIFS('Annuity Prices'!BF:BF,'Annuity Prices'!$B:$B,$D443,'Annuity Prices'!$E:$E,$G443),IF($B443="RAB Short",SUMIFS('RAB Prices Short'!BF:BF,'RAB Prices Short'!$B:$B,'All Prices combined'!$D443,'RAB Prices Short'!$E:$E,'All Prices combined'!$G443),IF($B443="RAB Long",SUMIFS('RAB Prices Long'!BF:BF,'RAB Prices Long'!$B:$B,'All Prices combined'!$D443,'RAB Prices Long'!$E:$E,'All Prices combined'!$G443)))),2)</f>
        <v>0</v>
      </c>
      <c r="BD443" s="2">
        <f>ROUND(IF($B443="Annuity",SUMIFS('Annuity Prices'!BG:BG,'Annuity Prices'!$B:$B,$D443,'Annuity Prices'!$E:$E,$G443),IF($B443="RAB Short",SUMIFS('RAB Prices Short'!BG:BG,'RAB Prices Short'!$B:$B,'All Prices combined'!$D443,'RAB Prices Short'!$E:$E,'All Prices combined'!$G443),IF($B443="RAB Long",SUMIFS('RAB Prices Long'!BG:BG,'RAB Prices Long'!$B:$B,'All Prices combined'!$D443,'RAB Prices Long'!$E:$E,'All Prices combined'!$G443)))),2)</f>
        <v>0</v>
      </c>
      <c r="BE443" s="2">
        <f>ROUND(IF($B443="Annuity",SUMIFS('Annuity Prices'!BH:BH,'Annuity Prices'!$B:$B,$D443,'Annuity Prices'!$E:$E,$G443),IF($B443="RAB Short",SUMIFS('RAB Prices Short'!BH:BH,'RAB Prices Short'!$B:$B,'All Prices combined'!$D443,'RAB Prices Short'!$E:$E,'All Prices combined'!$G443),IF($B443="RAB Long",SUMIFS('RAB Prices Long'!BH:BH,'RAB Prices Long'!$B:$B,'All Prices combined'!$D443,'RAB Prices Long'!$E:$E,'All Prices combined'!$G443)))),2)</f>
        <v>0</v>
      </c>
      <c r="BF443" s="2">
        <f>ROUND(IF($B443="Annuity",SUMIFS('Annuity Prices'!BI:BI,'Annuity Prices'!$B:$B,$D443,'Annuity Prices'!$E:$E,$G443),IF($B443="RAB Short",SUMIFS('RAB Prices Short'!BI:BI,'RAB Prices Short'!$B:$B,'All Prices combined'!$D443,'RAB Prices Short'!$E:$E,'All Prices combined'!$G443),IF($B443="RAB Long",SUMIFS('RAB Prices Long'!BI:BI,'RAB Prices Long'!$B:$B,'All Prices combined'!$D443,'RAB Prices Long'!$E:$E,'All Prices combined'!$G443)))),2)</f>
        <v>0</v>
      </c>
      <c r="BG443" s="2">
        <f>ROUND(IF($B443="Annuity",SUMIFS('Annuity Prices'!BJ:BJ,'Annuity Prices'!$B:$B,$D443,'Annuity Prices'!$E:$E,$G443),IF($B443="RAB Short",SUMIFS('RAB Prices Short'!BJ:BJ,'RAB Prices Short'!$B:$B,'All Prices combined'!$D443,'RAB Prices Short'!$E:$E,'All Prices combined'!$G443),IF($B443="RAB Long",SUMIFS('RAB Prices Long'!BJ:BJ,'RAB Prices Long'!$B:$B,'All Prices combined'!$D443,'RAB Prices Long'!$E:$E,'All Prices combined'!$G443)))),2)</f>
        <v>0</v>
      </c>
      <c r="BH443" s="2">
        <f>ROUND(IF($B443="Annuity",SUMIFS('Annuity Prices'!BK:BK,'Annuity Prices'!$B:$B,$D443,'Annuity Prices'!$E:$E,$G443),IF($B443="RAB Short",SUMIFS('RAB Prices Short'!BK:BK,'RAB Prices Short'!$B:$B,'All Prices combined'!$D443,'RAB Prices Short'!$E:$E,'All Prices combined'!$G443),IF($B443="RAB Long",SUMIFS('RAB Prices Long'!BK:BK,'RAB Prices Long'!$B:$B,'All Prices combined'!$D443,'RAB Prices Long'!$E:$E,'All Prices combined'!$G443)))),2)</f>
        <v>0</v>
      </c>
      <c r="BI443" s="2">
        <f>ROUND(IF($B443="Annuity",SUMIFS('Annuity Prices'!BL:BL,'Annuity Prices'!$B:$B,$D443,'Annuity Prices'!$E:$E,$G443),IF($B443="RAB Short",SUMIFS('RAB Prices Short'!BL:BL,'RAB Prices Short'!$B:$B,'All Prices combined'!$D443,'RAB Prices Short'!$E:$E,'All Prices combined'!$G443),IF($B443="RAB Long",SUMIFS('RAB Prices Long'!BL:BL,'RAB Prices Long'!$B:$B,'All Prices combined'!$D443,'RAB Prices Long'!$E:$E,'All Prices combined'!$G443)))),2)</f>
        <v>0</v>
      </c>
      <c r="BJ443" s="2">
        <f>ROUND(IF($B443="Annuity",SUMIFS('Annuity Prices'!BM:BM,'Annuity Prices'!$B:$B,$D443,'Annuity Prices'!$E:$E,$G443),IF($B443="RAB Short",SUMIFS('RAB Prices Short'!BM:BM,'RAB Prices Short'!$B:$B,'All Prices combined'!$D443,'RAB Prices Short'!$E:$E,'All Prices combined'!$G443),IF($B443="RAB Long",SUMIFS('RAB Prices Long'!BM:BM,'RAB Prices Long'!$B:$B,'All Prices combined'!$D443,'RAB Prices Long'!$E:$E,'All Prices combined'!$G443)))),2)</f>
        <v>0</v>
      </c>
      <c r="BK443" s="2">
        <f>ROUND(IF($B443="Annuity",SUMIFS('Annuity Prices'!BN:BN,'Annuity Prices'!$B:$B,$D443,'Annuity Prices'!$E:$E,$G443),IF($B443="RAB Short",SUMIFS('RAB Prices Short'!BN:BN,'RAB Prices Short'!$B:$B,'All Prices combined'!$D443,'RAB Prices Short'!$E:$E,'All Prices combined'!$G443),IF($B443="RAB Long",SUMIFS('RAB Prices Long'!BN:BN,'RAB Prices Long'!$B:$B,'All Prices combined'!$D443,'RAB Prices Long'!$E:$E,'All Prices combined'!$G443)))),2)</f>
        <v>0</v>
      </c>
      <c r="BL443" s="2">
        <f>ROUND(IF($B443="Annuity",SUMIFS('Annuity Prices'!BO:BO,'Annuity Prices'!$B:$B,$D443,'Annuity Prices'!$E:$E,$G443),IF($B443="RAB Short",SUMIFS('RAB Prices Short'!BO:BO,'RAB Prices Short'!$B:$B,'All Prices combined'!$D443,'RAB Prices Short'!$E:$E,'All Prices combined'!$G443),IF($B443="RAB Long",SUMIFS('RAB Prices Long'!BO:BO,'RAB Prices Long'!$B:$B,'All Prices combined'!$D443,'RAB Prices Long'!$E:$E,'All Prices combined'!$G443)))),2)</f>
        <v>0</v>
      </c>
      <c r="BM443" s="2">
        <f>ROUND(IF($B443="Annuity",SUMIFS('Annuity Prices'!BP:BP,'Annuity Prices'!$B:$B,$D443,'Annuity Prices'!$E:$E,$G443),IF($B443="RAB Short",SUMIFS('RAB Prices Short'!BP:BP,'RAB Prices Short'!$B:$B,'All Prices combined'!$D443,'RAB Prices Short'!$E:$E,'All Prices combined'!$G443),IF($B443="RAB Long",SUMIFS('RAB Prices Long'!BP:BP,'RAB Prices Long'!$B:$B,'All Prices combined'!$D443,'RAB Prices Long'!$E:$E,'All Prices combined'!$G443)))),2)</f>
        <v>0</v>
      </c>
      <c r="BN443" s="2">
        <f>ROUND(IF($B443="Annuity",SUMIFS('Annuity Prices'!BQ:BQ,'Annuity Prices'!$B:$B,$D443,'Annuity Prices'!$E:$E,$G443),IF($B443="RAB Short",SUMIFS('RAB Prices Short'!BQ:BQ,'RAB Prices Short'!$B:$B,'All Prices combined'!$D443,'RAB Prices Short'!$E:$E,'All Prices combined'!$G443),IF($B443="RAB Long",SUMIFS('RAB Prices Long'!BQ:BQ,'RAB Prices Long'!$B:$B,'All Prices combined'!$D443,'RAB Prices Long'!$E:$E,'All Prices combined'!$G443)))),2)</f>
        <v>0</v>
      </c>
      <c r="BO443" s="2">
        <f>ROUND(IF($B443="Annuity",SUMIFS('Annuity Prices'!BR:BR,'Annuity Prices'!$B:$B,$D443,'Annuity Prices'!$E:$E,$G443),IF($B443="RAB Short",SUMIFS('RAB Prices Short'!BR:BR,'RAB Prices Short'!$B:$B,'All Prices combined'!$D443,'RAB Prices Short'!$E:$E,'All Prices combined'!$G443),IF($B443="RAB Long",SUMIFS('RAB Prices Long'!BR:BR,'RAB Prices Long'!$B:$B,'All Prices combined'!$D443,'RAB Prices Long'!$E:$E,'All Prices combined'!$G443)))),2)</f>
        <v>0</v>
      </c>
      <c r="BP443" s="2">
        <f>ROUND(IF($B443="Annuity",SUMIFS('Annuity Prices'!BS:BS,'Annuity Prices'!$B:$B,$D443,'Annuity Prices'!$E:$E,$G443),IF($B443="RAB Short",SUMIFS('RAB Prices Short'!BS:BS,'RAB Prices Short'!$B:$B,'All Prices combined'!$D443,'RAB Prices Short'!$E:$E,'All Prices combined'!$G443),IF($B443="RAB Long",SUMIFS('RAB Prices Long'!BS:BS,'RAB Prices Long'!$B:$B,'All Prices combined'!$D443,'RAB Prices Long'!$E:$E,'All Prices combined'!$G443)))),2)</f>
        <v>0</v>
      </c>
      <c r="BQ443" s="2">
        <f>ROUND(IF($B443="Annuity",SUMIFS('Annuity Prices'!BT:BT,'Annuity Prices'!$B:$B,$D443,'Annuity Prices'!$E:$E,$G443),IF($B443="RAB Short",SUMIFS('RAB Prices Short'!BT:BT,'RAB Prices Short'!$B:$B,'All Prices combined'!$D443,'RAB Prices Short'!$E:$E,'All Prices combined'!$G443),IF($B443="RAB Long",SUMIFS('RAB Prices Long'!BT:BT,'RAB Prices Long'!$B:$B,'All Prices combined'!$D443,'RAB Prices Long'!$E:$E,'All Prices combined'!$G443)))),2)</f>
        <v>0</v>
      </c>
      <c r="BR443" s="2">
        <f>ROUND(IF($B443="Annuity",SUMIFS('Annuity Prices'!BU:BU,'Annuity Prices'!$B:$B,$D443,'Annuity Prices'!$E:$E,$G443),IF($B443="RAB Short",SUMIFS('RAB Prices Short'!BU:BU,'RAB Prices Short'!$B:$B,'All Prices combined'!$D443,'RAB Prices Short'!$E:$E,'All Prices combined'!$G443),IF($B443="RAB Long",SUMIFS('RAB Prices Long'!BU:BU,'RAB Prices Long'!$B:$B,'All Prices combined'!$D443,'RAB Prices Long'!$E:$E,'All Prices combined'!$G443)))),2)</f>
        <v>0</v>
      </c>
      <c r="BS443" s="2">
        <f>ROUND(IF($B443="Annuity",SUMIFS('Annuity Prices'!BV:BV,'Annuity Prices'!$B:$B,$D443,'Annuity Prices'!$E:$E,$G443),IF($B443="RAB Short",SUMIFS('RAB Prices Short'!BV:BV,'RAB Prices Short'!$B:$B,'All Prices combined'!$D443,'RAB Prices Short'!$E:$E,'All Prices combined'!$G443),IF($B443="RAB Long",SUMIFS('RAB Prices Long'!BV:BV,'RAB Prices Long'!$B:$B,'All Prices combined'!$D443,'RAB Prices Long'!$E:$E,'All Prices combined'!$G443)))),2)</f>
        <v>0</v>
      </c>
      <c r="BT443" s="2">
        <f>ROUND(IF($B443="Annuity",SUMIFS('Annuity Prices'!BW:BW,'Annuity Prices'!$B:$B,$D443,'Annuity Prices'!$E:$E,$G443),IF($B443="RAB Short",SUMIFS('RAB Prices Short'!BW:BW,'RAB Prices Short'!$B:$B,'All Prices combined'!$D443,'RAB Prices Short'!$E:$E,'All Prices combined'!$G443),IF($B443="RAB Long",SUMIFS('RAB Prices Long'!BW:BW,'RAB Prices Long'!$B:$B,'All Prices combined'!$D443,'RAB Prices Long'!$E:$E,'All Prices combined'!$G443)))),2)</f>
        <v>0</v>
      </c>
      <c r="BU443" s="2">
        <f>ROUND(IF($B443="Annuity",SUMIFS('Annuity Prices'!BX:BX,'Annuity Prices'!$B:$B,$D443,'Annuity Prices'!$E:$E,$G443),IF($B443="RAB Short",SUMIFS('RAB Prices Short'!BX:BX,'RAB Prices Short'!$B:$B,'All Prices combined'!$D443,'RAB Prices Short'!$E:$E,'All Prices combined'!$G443),IF($B443="RAB Long",SUMIFS('RAB Prices Long'!BX:BX,'RAB Prices Long'!$B:$B,'All Prices combined'!$D443,'RAB Prices Long'!$E:$E,'All Prices combined'!$G443)))),2)</f>
        <v>0</v>
      </c>
    </row>
    <row r="444" spans="2:73" x14ac:dyDescent="0.25">
      <c r="B444" t="s">
        <v>45</v>
      </c>
      <c r="C444">
        <v>12</v>
      </c>
      <c r="D444" t="s">
        <v>162</v>
      </c>
      <c r="E444" t="s">
        <v>161</v>
      </c>
      <c r="F444">
        <v>12</v>
      </c>
      <c r="G444" t="s">
        <v>38</v>
      </c>
      <c r="H444" t="s">
        <v>128</v>
      </c>
      <c r="I444" s="2">
        <f>ROUND(IF($B444="Annuity",SUMIFS('Annuity Prices'!L:L,'Annuity Prices'!$B:$B,$D444,'Annuity Prices'!$E:$E,$G444),IF($B444="RAB Short",SUMIFS('RAB Prices Short'!L:L,'RAB Prices Short'!$B:$B,'All Prices combined'!$D444,'RAB Prices Short'!$E:$E,'All Prices combined'!$G444),IF($B444="RAB Long",SUMIFS('RAB Prices Long'!L:L,'RAB Prices Long'!$B:$B,'All Prices combined'!$D444,'RAB Prices Long'!$E:$E,'All Prices combined'!$G444)))),2)</f>
        <v>0</v>
      </c>
      <c r="J444" s="2">
        <f>ROUND(IF($B444="Annuity",SUMIFS('Annuity Prices'!M:M,'Annuity Prices'!$B:$B,$D444,'Annuity Prices'!$E:$E,$G444),IF($B444="RAB Short",SUMIFS('RAB Prices Short'!M:M,'RAB Prices Short'!$B:$B,'All Prices combined'!$D444,'RAB Prices Short'!$E:$E,'All Prices combined'!$G444),IF($B444="RAB Long",SUMIFS('RAB Prices Long'!M:M,'RAB Prices Long'!$B:$B,'All Prices combined'!$D444,'RAB Prices Long'!$E:$E,'All Prices combined'!$G444)))),2)</f>
        <v>0</v>
      </c>
      <c r="K444" s="2">
        <f>ROUND(IF($B444="Annuity",SUMIFS('Annuity Prices'!N:N,'Annuity Prices'!$B:$B,$D444,'Annuity Prices'!$E:$E,$G444),IF($B444="RAB Short",SUMIFS('RAB Prices Short'!N:N,'RAB Prices Short'!$B:$B,'All Prices combined'!$D444,'RAB Prices Short'!$E:$E,'All Prices combined'!$G444),IF($B444="RAB Long",SUMIFS('RAB Prices Long'!N:N,'RAB Prices Long'!$B:$B,'All Prices combined'!$D444,'RAB Prices Long'!$E:$E,'All Prices combined'!$G444)))),2)</f>
        <v>5.27</v>
      </c>
      <c r="L444" s="2">
        <f>ROUND(IF($B444="Annuity",SUMIFS('Annuity Prices'!O:O,'Annuity Prices'!$B:$B,$D444,'Annuity Prices'!$E:$E,$G444),IF($B444="RAB Short",SUMIFS('RAB Prices Short'!O:O,'RAB Prices Short'!$B:$B,'All Prices combined'!$D444,'RAB Prices Short'!$E:$E,'All Prices combined'!$G444),IF($B444="RAB Long",SUMIFS('RAB Prices Long'!O:O,'RAB Prices Long'!$B:$B,'All Prices combined'!$D444,'RAB Prices Long'!$E:$E,'All Prices combined'!$G444)))),2)</f>
        <v>5.42</v>
      </c>
      <c r="M444" s="2">
        <f>ROUND(IF($B444="Annuity",SUMIFS('Annuity Prices'!P:P,'Annuity Prices'!$B:$B,$D444,'Annuity Prices'!$E:$E,$G444),IF($B444="RAB Short",SUMIFS('RAB Prices Short'!P:P,'RAB Prices Short'!$B:$B,'All Prices combined'!$D444,'RAB Prices Short'!$E:$E,'All Prices combined'!$G444),IF($B444="RAB Long",SUMIFS('RAB Prices Long'!P:P,'RAB Prices Long'!$B:$B,'All Prices combined'!$D444,'RAB Prices Long'!$E:$E,'All Prices combined'!$G444)))),2)</f>
        <v>6.15</v>
      </c>
      <c r="N444" s="2">
        <f>ROUND(IF($B444="Annuity",SUMIFS('Annuity Prices'!Q:Q,'Annuity Prices'!$B:$B,$D444,'Annuity Prices'!$E:$E,$G444),IF($B444="RAB Short",SUMIFS('RAB Prices Short'!Q:Q,'RAB Prices Short'!$B:$B,'All Prices combined'!$D444,'RAB Prices Short'!$E:$E,'All Prices combined'!$G444),IF($B444="RAB Long",SUMIFS('RAB Prices Long'!Q:Q,'RAB Prices Long'!$B:$B,'All Prices combined'!$D444,'RAB Prices Long'!$E:$E,'All Prices combined'!$G444)))),2)</f>
        <v>6.3</v>
      </c>
      <c r="O444" s="2">
        <f>ROUND(IF($B444="Annuity",SUMIFS('Annuity Prices'!R:R,'Annuity Prices'!$B:$B,$D444,'Annuity Prices'!$E:$E,$G444),IF($B444="RAB Short",SUMIFS('RAB Prices Short'!R:R,'RAB Prices Short'!$B:$B,'All Prices combined'!$D444,'RAB Prices Short'!$E:$E,'All Prices combined'!$G444),IF($B444="RAB Long",SUMIFS('RAB Prices Long'!R:R,'RAB Prices Long'!$B:$B,'All Prices combined'!$D444,'RAB Prices Long'!$E:$E,'All Prices combined'!$G444)))),2)</f>
        <v>6.46</v>
      </c>
      <c r="P444" s="2">
        <f>ROUND(IF($B444="Annuity",SUMIFS('Annuity Prices'!S:S,'Annuity Prices'!$B:$B,$D444,'Annuity Prices'!$E:$E,$G444),IF($B444="RAB Short",SUMIFS('RAB Prices Short'!S:S,'RAB Prices Short'!$B:$B,'All Prices combined'!$D444,'RAB Prices Short'!$E:$E,'All Prices combined'!$G444),IF($B444="RAB Long",SUMIFS('RAB Prices Long'!S:S,'RAB Prices Long'!$B:$B,'All Prices combined'!$D444,'RAB Prices Long'!$E:$E,'All Prices combined'!$G444)))),2)</f>
        <v>6.62</v>
      </c>
      <c r="Q444" s="2">
        <f>ROUND(IF($B444="Annuity",SUMIFS('Annuity Prices'!T:T,'Annuity Prices'!$B:$B,$D444,'Annuity Prices'!$E:$E,$G444),IF($B444="RAB Short",SUMIFS('RAB Prices Short'!T:T,'RAB Prices Short'!$B:$B,'All Prices combined'!$D444,'RAB Prices Short'!$E:$E,'All Prices combined'!$G444),IF($B444="RAB Long",SUMIFS('RAB Prices Long'!T:T,'RAB Prices Long'!$B:$B,'All Prices combined'!$D444,'RAB Prices Long'!$E:$E,'All Prices combined'!$G444)))),2)</f>
        <v>7.18</v>
      </c>
      <c r="R444" s="2">
        <f>ROUND(IF($B444="Annuity",SUMIFS('Annuity Prices'!U:U,'Annuity Prices'!$B:$B,$D444,'Annuity Prices'!$E:$E,$G444),IF($B444="RAB Short",SUMIFS('RAB Prices Short'!U:U,'RAB Prices Short'!$B:$B,'All Prices combined'!$D444,'RAB Prices Short'!$E:$E,'All Prices combined'!$G444),IF($B444="RAB Long",SUMIFS('RAB Prices Long'!U:U,'RAB Prices Long'!$B:$B,'All Prices combined'!$D444,'RAB Prices Long'!$E:$E,'All Prices combined'!$G444)))),2)</f>
        <v>7.35</v>
      </c>
      <c r="S444" s="2">
        <f>ROUND(IF($B444="Annuity",SUMIFS('Annuity Prices'!V:V,'Annuity Prices'!$B:$B,$D444,'Annuity Prices'!$E:$E,$G444),IF($B444="RAB Short",SUMIFS('RAB Prices Short'!V:V,'RAB Prices Short'!$B:$B,'All Prices combined'!$D444,'RAB Prices Short'!$E:$E,'All Prices combined'!$G444),IF($B444="RAB Long",SUMIFS('RAB Prices Long'!V:V,'RAB Prices Long'!$B:$B,'All Prices combined'!$D444,'RAB Prices Long'!$E:$E,'All Prices combined'!$G444)))),2)</f>
        <v>7.54</v>
      </c>
      <c r="T444" s="2">
        <f>ROUND(IF($B444="Annuity",SUMIFS('Annuity Prices'!W:W,'Annuity Prices'!$B:$B,$D444,'Annuity Prices'!$E:$E,$G444),IF($B444="RAB Short",SUMIFS('RAB Prices Short'!W:W,'RAB Prices Short'!$B:$B,'All Prices combined'!$D444,'RAB Prices Short'!$E:$E,'All Prices combined'!$G444),IF($B444="RAB Long",SUMIFS('RAB Prices Long'!W:W,'RAB Prices Long'!$B:$B,'All Prices combined'!$D444,'RAB Prices Long'!$E:$E,'All Prices combined'!$G444)))),2)</f>
        <v>7.73</v>
      </c>
      <c r="U444" s="2">
        <f>ROUND(IF($B444="Annuity",SUMIFS('Annuity Prices'!X:X,'Annuity Prices'!$B:$B,$D444,'Annuity Prices'!$E:$E,$G444),IF($B444="RAB Short",SUMIFS('RAB Prices Short'!X:X,'RAB Prices Short'!$B:$B,'All Prices combined'!$D444,'RAB Prices Short'!$E:$E,'All Prices combined'!$G444),IF($B444="RAB Long",SUMIFS('RAB Prices Long'!X:X,'RAB Prices Long'!$B:$B,'All Prices combined'!$D444,'RAB Prices Long'!$E:$E,'All Prices combined'!$G444)))),2)</f>
        <v>8.44</v>
      </c>
      <c r="V444" s="2">
        <f>ROUND(IF($B444="Annuity",SUMIFS('Annuity Prices'!Y:Y,'Annuity Prices'!$B:$B,$D444,'Annuity Prices'!$E:$E,$G444),IF($B444="RAB Short",SUMIFS('RAB Prices Short'!Y:Y,'RAB Prices Short'!$B:$B,'All Prices combined'!$D444,'RAB Prices Short'!$E:$E,'All Prices combined'!$G444),IF($B444="RAB Long",SUMIFS('RAB Prices Long'!Y:Y,'RAB Prices Long'!$B:$B,'All Prices combined'!$D444,'RAB Prices Long'!$E:$E,'All Prices combined'!$G444)))),2)</f>
        <v>8.65</v>
      </c>
      <c r="W444" s="2">
        <f>ROUND(IF($B444="Annuity",SUMIFS('Annuity Prices'!Z:Z,'Annuity Prices'!$B:$B,$D444,'Annuity Prices'!$E:$E,$G444),IF($B444="RAB Short",SUMIFS('RAB Prices Short'!Z:Z,'RAB Prices Short'!$B:$B,'All Prices combined'!$D444,'RAB Prices Short'!$E:$E,'All Prices combined'!$G444),IF($B444="RAB Long",SUMIFS('RAB Prices Long'!Z:Z,'RAB Prices Long'!$B:$B,'All Prices combined'!$D444,'RAB Prices Long'!$E:$E,'All Prices combined'!$G444)))),2)</f>
        <v>8.86</v>
      </c>
      <c r="X444" s="2">
        <f>ROUND(IF($B444="Annuity",SUMIFS('Annuity Prices'!AA:AA,'Annuity Prices'!$B:$B,$D444,'Annuity Prices'!$E:$E,$G444),IF($B444="RAB Short",SUMIFS('RAB Prices Short'!AA:AA,'RAB Prices Short'!$B:$B,'All Prices combined'!$D444,'RAB Prices Short'!$E:$E,'All Prices combined'!$G444),IF($B444="RAB Long",SUMIFS('RAB Prices Long'!AA:AA,'RAB Prices Long'!$B:$B,'All Prices combined'!$D444,'RAB Prices Long'!$E:$E,'All Prices combined'!$G444)))),2)</f>
        <v>9.09</v>
      </c>
      <c r="Y444" s="2">
        <f>ROUND(IF($B444="Annuity",SUMIFS('Annuity Prices'!AB:AB,'Annuity Prices'!$B:$B,$D444,'Annuity Prices'!$E:$E,$G444),IF($B444="RAB Short",SUMIFS('RAB Prices Short'!AB:AB,'RAB Prices Short'!$B:$B,'All Prices combined'!$D444,'RAB Prices Short'!$E:$E,'All Prices combined'!$G444),IF($B444="RAB Long",SUMIFS('RAB Prices Long'!AB:AB,'RAB Prices Long'!$B:$B,'All Prices combined'!$D444,'RAB Prices Long'!$E:$E,'All Prices combined'!$G444)))),2)</f>
        <v>9.7200000000000006</v>
      </c>
      <c r="Z444" s="2">
        <f>ROUND(IF($B444="Annuity",SUMIFS('Annuity Prices'!AC:AC,'Annuity Prices'!$B:$B,$D444,'Annuity Prices'!$E:$E,$G444),IF($B444="RAB Short",SUMIFS('RAB Prices Short'!AC:AC,'RAB Prices Short'!$B:$B,'All Prices combined'!$D444,'RAB Prices Short'!$E:$E,'All Prices combined'!$G444),IF($B444="RAB Long",SUMIFS('RAB Prices Long'!AC:AC,'RAB Prices Long'!$B:$B,'All Prices combined'!$D444,'RAB Prices Long'!$E:$E,'All Prices combined'!$G444)))),2)</f>
        <v>9.9700000000000006</v>
      </c>
      <c r="AA444" s="2">
        <f>ROUND(IF($B444="Annuity",SUMIFS('Annuity Prices'!AD:AD,'Annuity Prices'!$B:$B,$D444,'Annuity Prices'!$E:$E,$G444),IF($B444="RAB Short",SUMIFS('RAB Prices Short'!AD:AD,'RAB Prices Short'!$B:$B,'All Prices combined'!$D444,'RAB Prices Short'!$E:$E,'All Prices combined'!$G444),IF($B444="RAB Long",SUMIFS('RAB Prices Long'!AD:AD,'RAB Prices Long'!$B:$B,'All Prices combined'!$D444,'RAB Prices Long'!$E:$E,'All Prices combined'!$G444)))),2)</f>
        <v>10.220000000000001</v>
      </c>
      <c r="AB444" s="2">
        <f>ROUND(IF($B444="Annuity",SUMIFS('Annuity Prices'!AE:AE,'Annuity Prices'!$B:$B,$D444,'Annuity Prices'!$E:$E,$G444),IF($B444="RAB Short",SUMIFS('RAB Prices Short'!AE:AE,'RAB Prices Short'!$B:$B,'All Prices combined'!$D444,'RAB Prices Short'!$E:$E,'All Prices combined'!$G444),IF($B444="RAB Long",SUMIFS('RAB Prices Long'!AE:AE,'RAB Prices Long'!$B:$B,'All Prices combined'!$D444,'RAB Prices Long'!$E:$E,'All Prices combined'!$G444)))),2)</f>
        <v>10.47</v>
      </c>
      <c r="AC444" s="2">
        <f>ROUND(IF($B444="Annuity",SUMIFS('Annuity Prices'!AF:AF,'Annuity Prices'!$B:$B,$D444,'Annuity Prices'!$E:$E,$G444),IF($B444="RAB Short",SUMIFS('RAB Prices Short'!AF:AF,'RAB Prices Short'!$B:$B,'All Prices combined'!$D444,'RAB Prices Short'!$E:$E,'All Prices combined'!$G444),IF($B444="RAB Long",SUMIFS('RAB Prices Long'!AF:AF,'RAB Prices Long'!$B:$B,'All Prices combined'!$D444,'RAB Prices Long'!$E:$E,'All Prices combined'!$G444)))),2)</f>
        <v>11.1</v>
      </c>
      <c r="AD444" s="2">
        <f>ROUND(IF($B444="Annuity",SUMIFS('Annuity Prices'!AG:AG,'Annuity Prices'!$B:$B,$D444,'Annuity Prices'!$E:$E,$G444),IF($B444="RAB Short",SUMIFS('RAB Prices Short'!AG:AG,'RAB Prices Short'!$B:$B,'All Prices combined'!$D444,'RAB Prices Short'!$E:$E,'All Prices combined'!$G444),IF($B444="RAB Long",SUMIFS('RAB Prices Long'!AG:AG,'RAB Prices Long'!$B:$B,'All Prices combined'!$D444,'RAB Prices Long'!$E:$E,'All Prices combined'!$G444)))),2)</f>
        <v>11.38</v>
      </c>
      <c r="AE444" s="2">
        <f>ROUND(IF($B444="Annuity",SUMIFS('Annuity Prices'!AH:AH,'Annuity Prices'!$B:$B,$D444,'Annuity Prices'!$E:$E,$G444),IF($B444="RAB Short",SUMIFS('RAB Prices Short'!AH:AH,'RAB Prices Short'!$B:$B,'All Prices combined'!$D444,'RAB Prices Short'!$E:$E,'All Prices combined'!$G444),IF($B444="RAB Long",SUMIFS('RAB Prices Long'!AH:AH,'RAB Prices Long'!$B:$B,'All Prices combined'!$D444,'RAB Prices Long'!$E:$E,'All Prices combined'!$G444)))),2)</f>
        <v>11.66</v>
      </c>
      <c r="AF444" s="2">
        <f>ROUND(IF($B444="Annuity",SUMIFS('Annuity Prices'!AI:AI,'Annuity Prices'!$B:$B,$D444,'Annuity Prices'!$E:$E,$G444),IF($B444="RAB Short",SUMIFS('RAB Prices Short'!AI:AI,'RAB Prices Short'!$B:$B,'All Prices combined'!$D444,'RAB Prices Short'!$E:$E,'All Prices combined'!$G444),IF($B444="RAB Long",SUMIFS('RAB Prices Long'!AI:AI,'RAB Prices Long'!$B:$B,'All Prices combined'!$D444,'RAB Prices Long'!$E:$E,'All Prices combined'!$G444)))),2)</f>
        <v>11.95</v>
      </c>
      <c r="AG444" s="2">
        <f>ROUND(IF($B444="Annuity",SUMIFS('Annuity Prices'!AJ:AJ,'Annuity Prices'!$B:$B,$D444,'Annuity Prices'!$E:$E,$G444),IF($B444="RAB Short",SUMIFS('RAB Prices Short'!AJ:AJ,'RAB Prices Short'!$B:$B,'All Prices combined'!$D444,'RAB Prices Short'!$E:$E,'All Prices combined'!$G444),IF($B444="RAB Long",SUMIFS('RAB Prices Long'!AJ:AJ,'RAB Prices Long'!$B:$B,'All Prices combined'!$D444,'RAB Prices Long'!$E:$E,'All Prices combined'!$G444)))),2)</f>
        <v>11.65</v>
      </c>
      <c r="AH444" s="2">
        <f>ROUND(IF($B444="Annuity",SUMIFS('Annuity Prices'!AK:AK,'Annuity Prices'!$B:$B,$D444,'Annuity Prices'!$E:$E,$G444),IF($B444="RAB Short",SUMIFS('RAB Prices Short'!AK:AK,'RAB Prices Short'!$B:$B,'All Prices combined'!$D444,'RAB Prices Short'!$E:$E,'All Prices combined'!$G444),IF($B444="RAB Long",SUMIFS('RAB Prices Long'!AK:AK,'RAB Prices Long'!$B:$B,'All Prices combined'!$D444,'RAB Prices Long'!$E:$E,'All Prices combined'!$G444)))),2)</f>
        <v>11.94</v>
      </c>
      <c r="AI444" s="2">
        <f>ROUND(IF($B444="Annuity",SUMIFS('Annuity Prices'!AL:AL,'Annuity Prices'!$B:$B,$D444,'Annuity Prices'!$E:$E,$G444),IF($B444="RAB Short",SUMIFS('RAB Prices Short'!AL:AL,'RAB Prices Short'!$B:$B,'All Prices combined'!$D444,'RAB Prices Short'!$E:$E,'All Prices combined'!$G444),IF($B444="RAB Long",SUMIFS('RAB Prices Long'!AL:AL,'RAB Prices Long'!$B:$B,'All Prices combined'!$D444,'RAB Prices Long'!$E:$E,'All Prices combined'!$G444)))),2)</f>
        <v>12.24</v>
      </c>
      <c r="AJ444" s="2">
        <f>ROUND(IF($B444="Annuity",SUMIFS('Annuity Prices'!AM:AM,'Annuity Prices'!$B:$B,$D444,'Annuity Prices'!$E:$E,$G444),IF($B444="RAB Short",SUMIFS('RAB Prices Short'!AM:AM,'RAB Prices Short'!$B:$B,'All Prices combined'!$D444,'RAB Prices Short'!$E:$E,'All Prices combined'!$G444),IF($B444="RAB Long",SUMIFS('RAB Prices Long'!AM:AM,'RAB Prices Long'!$B:$B,'All Prices combined'!$D444,'RAB Prices Long'!$E:$E,'All Prices combined'!$G444)))),2)</f>
        <v>12.55</v>
      </c>
      <c r="AK444" s="2">
        <f>ROUND(IF($B444="Annuity",SUMIFS('Annuity Prices'!AN:AN,'Annuity Prices'!$B:$B,$D444,'Annuity Prices'!$E:$E,$G444),IF($B444="RAB Short",SUMIFS('RAB Prices Short'!AN:AN,'RAB Prices Short'!$B:$B,'All Prices combined'!$D444,'RAB Prices Short'!$E:$E,'All Prices combined'!$G444),IF($B444="RAB Long",SUMIFS('RAB Prices Long'!AN:AN,'RAB Prices Long'!$B:$B,'All Prices combined'!$D444,'RAB Prices Long'!$E:$E,'All Prices combined'!$G444)))),2)</f>
        <v>13.11</v>
      </c>
      <c r="AL444" s="2">
        <f>ROUND(IF($B444="Annuity",SUMIFS('Annuity Prices'!AO:AO,'Annuity Prices'!$B:$B,$D444,'Annuity Prices'!$E:$E,$G444),IF($B444="RAB Short",SUMIFS('RAB Prices Short'!AO:AO,'RAB Prices Short'!$B:$B,'All Prices combined'!$D444,'RAB Prices Short'!$E:$E,'All Prices combined'!$G444),IF($B444="RAB Long",SUMIFS('RAB Prices Long'!AO:AO,'RAB Prices Long'!$B:$B,'All Prices combined'!$D444,'RAB Prices Long'!$E:$E,'All Prices combined'!$G444)))),2)</f>
        <v>13.44</v>
      </c>
      <c r="AM444" s="2">
        <f>ROUND(IF($B444="Annuity",SUMIFS('Annuity Prices'!AP:AP,'Annuity Prices'!$B:$B,$D444,'Annuity Prices'!$E:$E,$G444),IF($B444="RAB Short",SUMIFS('RAB Prices Short'!AP:AP,'RAB Prices Short'!$B:$B,'All Prices combined'!$D444,'RAB Prices Short'!$E:$E,'All Prices combined'!$G444),IF($B444="RAB Long",SUMIFS('RAB Prices Long'!AP:AP,'RAB Prices Long'!$B:$B,'All Prices combined'!$D444,'RAB Prices Long'!$E:$E,'All Prices combined'!$G444)))),2)</f>
        <v>13.78</v>
      </c>
      <c r="AN444" s="2">
        <f>ROUND(IF($B444="Annuity",SUMIFS('Annuity Prices'!AQ:AQ,'Annuity Prices'!$B:$B,$D444,'Annuity Prices'!$E:$E,$G444),IF($B444="RAB Short",SUMIFS('RAB Prices Short'!AQ:AQ,'RAB Prices Short'!$B:$B,'All Prices combined'!$D444,'RAB Prices Short'!$E:$E,'All Prices combined'!$G444),IF($B444="RAB Long",SUMIFS('RAB Prices Long'!AQ:AQ,'RAB Prices Long'!$B:$B,'All Prices combined'!$D444,'RAB Prices Long'!$E:$E,'All Prices combined'!$G444)))),2)</f>
        <v>14.12</v>
      </c>
      <c r="AO444" s="2">
        <f>ROUND(IF($B444="Annuity",SUMIFS('Annuity Prices'!AR:AR,'Annuity Prices'!$B:$B,$D444,'Annuity Prices'!$E:$E,$G444),IF($B444="RAB Short",SUMIFS('RAB Prices Short'!AR:AR,'RAB Prices Short'!$B:$B,'All Prices combined'!$D444,'RAB Prices Short'!$E:$E,'All Prices combined'!$G444),IF($B444="RAB Long",SUMIFS('RAB Prices Long'!AR:AR,'RAB Prices Long'!$B:$B,'All Prices combined'!$D444,'RAB Prices Long'!$E:$E,'All Prices combined'!$G444)))),2)</f>
        <v>0</v>
      </c>
      <c r="AP444" s="2">
        <f>ROUND(IF($B444="Annuity",SUMIFS('Annuity Prices'!AS:AS,'Annuity Prices'!$B:$B,$D444,'Annuity Prices'!$E:$E,$G444),IF($B444="RAB Short",SUMIFS('RAB Prices Short'!AS:AS,'RAB Prices Short'!$B:$B,'All Prices combined'!$D444,'RAB Prices Short'!$E:$E,'All Prices combined'!$G444),IF($B444="RAB Long",SUMIFS('RAB Prices Long'!AS:AS,'RAB Prices Long'!$B:$B,'All Prices combined'!$D444,'RAB Prices Long'!$E:$E,'All Prices combined'!$G444)))),2)</f>
        <v>0</v>
      </c>
      <c r="AQ444" s="2">
        <f>ROUND(IF($B444="Annuity",SUMIFS('Annuity Prices'!AT:AT,'Annuity Prices'!$B:$B,$D444,'Annuity Prices'!$E:$E,$G444),IF($B444="RAB Short",SUMIFS('RAB Prices Short'!AT:AT,'RAB Prices Short'!$B:$B,'All Prices combined'!$D444,'RAB Prices Short'!$E:$E,'All Prices combined'!$G444),IF($B444="RAB Long",SUMIFS('RAB Prices Long'!AT:AT,'RAB Prices Long'!$B:$B,'All Prices combined'!$D444,'RAB Prices Long'!$E:$E,'All Prices combined'!$G444)))),2)</f>
        <v>6.58</v>
      </c>
      <c r="AR444" s="2">
        <f>ROUND(IF($B444="Annuity",SUMIFS('Annuity Prices'!AU:AU,'Annuity Prices'!$B:$B,$D444,'Annuity Prices'!$E:$E,$G444),IF($B444="RAB Short",SUMIFS('RAB Prices Short'!AU:AU,'RAB Prices Short'!$B:$B,'All Prices combined'!$D444,'RAB Prices Short'!$E:$E,'All Prices combined'!$G444),IF($B444="RAB Long",SUMIFS('RAB Prices Long'!AU:AU,'RAB Prices Long'!$B:$B,'All Prices combined'!$D444,'RAB Prices Long'!$E:$E,'All Prices combined'!$G444)))),2)</f>
        <v>5.27</v>
      </c>
      <c r="AS444" s="2">
        <f>ROUND(IF($B444="Annuity",SUMIFS('Annuity Prices'!AV:AV,'Annuity Prices'!$B:$B,$D444,'Annuity Prices'!$E:$E,$G444),IF($B444="RAB Short",SUMIFS('RAB Prices Short'!AV:AV,'RAB Prices Short'!$B:$B,'All Prices combined'!$D444,'RAB Prices Short'!$E:$E,'All Prices combined'!$G444),IF($B444="RAB Long",SUMIFS('RAB Prices Long'!AV:AV,'RAB Prices Long'!$B:$B,'All Prices combined'!$D444,'RAB Prices Long'!$E:$E,'All Prices combined'!$G444)))),2)</f>
        <v>5.42</v>
      </c>
      <c r="AT444" s="2">
        <f>ROUND(IF($B444="Annuity",SUMIFS('Annuity Prices'!AW:AW,'Annuity Prices'!$B:$B,$D444,'Annuity Prices'!$E:$E,$G444),IF($B444="RAB Short",SUMIFS('RAB Prices Short'!AW:AW,'RAB Prices Short'!$B:$B,'All Prices combined'!$D444,'RAB Prices Short'!$E:$E,'All Prices combined'!$G444),IF($B444="RAB Long",SUMIFS('RAB Prices Long'!AW:AW,'RAB Prices Long'!$B:$B,'All Prices combined'!$D444,'RAB Prices Long'!$E:$E,'All Prices combined'!$G444)))),2)</f>
        <v>6.15</v>
      </c>
      <c r="AU444" s="2">
        <f>ROUND(IF($B444="Annuity",SUMIFS('Annuity Prices'!AX:AX,'Annuity Prices'!$B:$B,$D444,'Annuity Prices'!$E:$E,$G444),IF($B444="RAB Short",SUMIFS('RAB Prices Short'!AX:AX,'RAB Prices Short'!$B:$B,'All Prices combined'!$D444,'RAB Prices Short'!$E:$E,'All Prices combined'!$G444),IF($B444="RAB Long",SUMIFS('RAB Prices Long'!AX:AX,'RAB Prices Long'!$B:$B,'All Prices combined'!$D444,'RAB Prices Long'!$E:$E,'All Prices combined'!$G444)))),2)</f>
        <v>6.3</v>
      </c>
      <c r="AV444" s="2">
        <f>ROUND(IF($B444="Annuity",SUMIFS('Annuity Prices'!AY:AY,'Annuity Prices'!$B:$B,$D444,'Annuity Prices'!$E:$E,$G444),IF($B444="RAB Short",SUMIFS('RAB Prices Short'!AY:AY,'RAB Prices Short'!$B:$B,'All Prices combined'!$D444,'RAB Prices Short'!$E:$E,'All Prices combined'!$G444),IF($B444="RAB Long",SUMIFS('RAB Prices Long'!AY:AY,'RAB Prices Long'!$B:$B,'All Prices combined'!$D444,'RAB Prices Long'!$E:$E,'All Prices combined'!$G444)))),2)</f>
        <v>6.46</v>
      </c>
      <c r="AW444" s="2">
        <f>ROUND(IF($B444="Annuity",SUMIFS('Annuity Prices'!AZ:AZ,'Annuity Prices'!$B:$B,$D444,'Annuity Prices'!$E:$E,$G444),IF($B444="RAB Short",SUMIFS('RAB Prices Short'!AZ:AZ,'RAB Prices Short'!$B:$B,'All Prices combined'!$D444,'RAB Prices Short'!$E:$E,'All Prices combined'!$G444),IF($B444="RAB Long",SUMIFS('RAB Prices Long'!AZ:AZ,'RAB Prices Long'!$B:$B,'All Prices combined'!$D444,'RAB Prices Long'!$E:$E,'All Prices combined'!$G444)))),2)</f>
        <v>6.62</v>
      </c>
      <c r="AX444" s="2">
        <f>ROUND(IF($B444="Annuity",SUMIFS('Annuity Prices'!BA:BA,'Annuity Prices'!$B:$B,$D444,'Annuity Prices'!$E:$E,$G444),IF($B444="RAB Short",SUMIFS('RAB Prices Short'!BA:BA,'RAB Prices Short'!$B:$B,'All Prices combined'!$D444,'RAB Prices Short'!$E:$E,'All Prices combined'!$G444),IF($B444="RAB Long",SUMIFS('RAB Prices Long'!BA:BA,'RAB Prices Long'!$B:$B,'All Prices combined'!$D444,'RAB Prices Long'!$E:$E,'All Prices combined'!$G444)))),2)</f>
        <v>7.18</v>
      </c>
      <c r="AY444" s="2">
        <f>ROUND(IF($B444="Annuity",SUMIFS('Annuity Prices'!BB:BB,'Annuity Prices'!$B:$B,$D444,'Annuity Prices'!$E:$E,$G444),IF($B444="RAB Short",SUMIFS('RAB Prices Short'!BB:BB,'RAB Prices Short'!$B:$B,'All Prices combined'!$D444,'RAB Prices Short'!$E:$E,'All Prices combined'!$G444),IF($B444="RAB Long",SUMIFS('RAB Prices Long'!BB:BB,'RAB Prices Long'!$B:$B,'All Prices combined'!$D444,'RAB Prices Long'!$E:$E,'All Prices combined'!$G444)))),2)</f>
        <v>7.35</v>
      </c>
      <c r="AZ444" s="2">
        <f>ROUND(IF($B444="Annuity",SUMIFS('Annuity Prices'!BC:BC,'Annuity Prices'!$B:$B,$D444,'Annuity Prices'!$E:$E,$G444),IF($B444="RAB Short",SUMIFS('RAB Prices Short'!BC:BC,'RAB Prices Short'!$B:$B,'All Prices combined'!$D444,'RAB Prices Short'!$E:$E,'All Prices combined'!$G444),IF($B444="RAB Long",SUMIFS('RAB Prices Long'!BC:BC,'RAB Prices Long'!$B:$B,'All Prices combined'!$D444,'RAB Prices Long'!$E:$E,'All Prices combined'!$G444)))),2)</f>
        <v>7.54</v>
      </c>
      <c r="BA444" s="2">
        <f>ROUND(IF($B444="Annuity",SUMIFS('Annuity Prices'!BD:BD,'Annuity Prices'!$B:$B,$D444,'Annuity Prices'!$E:$E,$G444),IF($B444="RAB Short",SUMIFS('RAB Prices Short'!BD:BD,'RAB Prices Short'!$B:$B,'All Prices combined'!$D444,'RAB Prices Short'!$E:$E,'All Prices combined'!$G444),IF($B444="RAB Long",SUMIFS('RAB Prices Long'!BD:BD,'RAB Prices Long'!$B:$B,'All Prices combined'!$D444,'RAB Prices Long'!$E:$E,'All Prices combined'!$G444)))),2)</f>
        <v>7.73</v>
      </c>
      <c r="BB444" s="2">
        <f>ROUND(IF($B444="Annuity",SUMIFS('Annuity Prices'!BE:BE,'Annuity Prices'!$B:$B,$D444,'Annuity Prices'!$E:$E,$G444),IF($B444="RAB Short",SUMIFS('RAB Prices Short'!BE:BE,'RAB Prices Short'!$B:$B,'All Prices combined'!$D444,'RAB Prices Short'!$E:$E,'All Prices combined'!$G444),IF($B444="RAB Long",SUMIFS('RAB Prices Long'!BE:BE,'RAB Prices Long'!$B:$B,'All Prices combined'!$D444,'RAB Prices Long'!$E:$E,'All Prices combined'!$G444)))),2)</f>
        <v>8.44</v>
      </c>
      <c r="BC444" s="2">
        <f>ROUND(IF($B444="Annuity",SUMIFS('Annuity Prices'!BF:BF,'Annuity Prices'!$B:$B,$D444,'Annuity Prices'!$E:$E,$G444),IF($B444="RAB Short",SUMIFS('RAB Prices Short'!BF:BF,'RAB Prices Short'!$B:$B,'All Prices combined'!$D444,'RAB Prices Short'!$E:$E,'All Prices combined'!$G444),IF($B444="RAB Long",SUMIFS('RAB Prices Long'!BF:BF,'RAB Prices Long'!$B:$B,'All Prices combined'!$D444,'RAB Prices Long'!$E:$E,'All Prices combined'!$G444)))),2)</f>
        <v>8.65</v>
      </c>
      <c r="BD444" s="2">
        <f>ROUND(IF($B444="Annuity",SUMIFS('Annuity Prices'!BG:BG,'Annuity Prices'!$B:$B,$D444,'Annuity Prices'!$E:$E,$G444),IF($B444="RAB Short",SUMIFS('RAB Prices Short'!BG:BG,'RAB Prices Short'!$B:$B,'All Prices combined'!$D444,'RAB Prices Short'!$E:$E,'All Prices combined'!$G444),IF($B444="RAB Long",SUMIFS('RAB Prices Long'!BG:BG,'RAB Prices Long'!$B:$B,'All Prices combined'!$D444,'RAB Prices Long'!$E:$E,'All Prices combined'!$G444)))),2)</f>
        <v>8.86</v>
      </c>
      <c r="BE444" s="2">
        <f>ROUND(IF($B444="Annuity",SUMIFS('Annuity Prices'!BH:BH,'Annuity Prices'!$B:$B,$D444,'Annuity Prices'!$E:$E,$G444),IF($B444="RAB Short",SUMIFS('RAB Prices Short'!BH:BH,'RAB Prices Short'!$B:$B,'All Prices combined'!$D444,'RAB Prices Short'!$E:$E,'All Prices combined'!$G444),IF($B444="RAB Long",SUMIFS('RAB Prices Long'!BH:BH,'RAB Prices Long'!$B:$B,'All Prices combined'!$D444,'RAB Prices Long'!$E:$E,'All Prices combined'!$G444)))),2)</f>
        <v>9.09</v>
      </c>
      <c r="BF444" s="2">
        <f>ROUND(IF($B444="Annuity",SUMIFS('Annuity Prices'!BI:BI,'Annuity Prices'!$B:$B,$D444,'Annuity Prices'!$E:$E,$G444),IF($B444="RAB Short",SUMIFS('RAB Prices Short'!BI:BI,'RAB Prices Short'!$B:$B,'All Prices combined'!$D444,'RAB Prices Short'!$E:$E,'All Prices combined'!$G444),IF($B444="RAB Long",SUMIFS('RAB Prices Long'!BI:BI,'RAB Prices Long'!$B:$B,'All Prices combined'!$D444,'RAB Prices Long'!$E:$E,'All Prices combined'!$G444)))),2)</f>
        <v>9.7200000000000006</v>
      </c>
      <c r="BG444" s="2">
        <f>ROUND(IF($B444="Annuity",SUMIFS('Annuity Prices'!BJ:BJ,'Annuity Prices'!$B:$B,$D444,'Annuity Prices'!$E:$E,$G444),IF($B444="RAB Short",SUMIFS('RAB Prices Short'!BJ:BJ,'RAB Prices Short'!$B:$B,'All Prices combined'!$D444,'RAB Prices Short'!$E:$E,'All Prices combined'!$G444),IF($B444="RAB Long",SUMIFS('RAB Prices Long'!BJ:BJ,'RAB Prices Long'!$B:$B,'All Prices combined'!$D444,'RAB Prices Long'!$E:$E,'All Prices combined'!$G444)))),2)</f>
        <v>9.9700000000000006</v>
      </c>
      <c r="BH444" s="2">
        <f>ROUND(IF($B444="Annuity",SUMIFS('Annuity Prices'!BK:BK,'Annuity Prices'!$B:$B,$D444,'Annuity Prices'!$E:$E,$G444),IF($B444="RAB Short",SUMIFS('RAB Prices Short'!BK:BK,'RAB Prices Short'!$B:$B,'All Prices combined'!$D444,'RAB Prices Short'!$E:$E,'All Prices combined'!$G444),IF($B444="RAB Long",SUMIFS('RAB Prices Long'!BK:BK,'RAB Prices Long'!$B:$B,'All Prices combined'!$D444,'RAB Prices Long'!$E:$E,'All Prices combined'!$G444)))),2)</f>
        <v>10.220000000000001</v>
      </c>
      <c r="BI444" s="2">
        <f>ROUND(IF($B444="Annuity",SUMIFS('Annuity Prices'!BL:BL,'Annuity Prices'!$B:$B,$D444,'Annuity Prices'!$E:$E,$G444),IF($B444="RAB Short",SUMIFS('RAB Prices Short'!BL:BL,'RAB Prices Short'!$B:$B,'All Prices combined'!$D444,'RAB Prices Short'!$E:$E,'All Prices combined'!$G444),IF($B444="RAB Long",SUMIFS('RAB Prices Long'!BL:BL,'RAB Prices Long'!$B:$B,'All Prices combined'!$D444,'RAB Prices Long'!$E:$E,'All Prices combined'!$G444)))),2)</f>
        <v>10.47</v>
      </c>
      <c r="BJ444" s="2">
        <f>ROUND(IF($B444="Annuity",SUMIFS('Annuity Prices'!BM:BM,'Annuity Prices'!$B:$B,$D444,'Annuity Prices'!$E:$E,$G444),IF($B444="RAB Short",SUMIFS('RAB Prices Short'!BM:BM,'RAB Prices Short'!$B:$B,'All Prices combined'!$D444,'RAB Prices Short'!$E:$E,'All Prices combined'!$G444),IF($B444="RAB Long",SUMIFS('RAB Prices Long'!BM:BM,'RAB Prices Long'!$B:$B,'All Prices combined'!$D444,'RAB Prices Long'!$E:$E,'All Prices combined'!$G444)))),2)</f>
        <v>11.1</v>
      </c>
      <c r="BK444" s="2">
        <f>ROUND(IF($B444="Annuity",SUMIFS('Annuity Prices'!BN:BN,'Annuity Prices'!$B:$B,$D444,'Annuity Prices'!$E:$E,$G444),IF($B444="RAB Short",SUMIFS('RAB Prices Short'!BN:BN,'RAB Prices Short'!$B:$B,'All Prices combined'!$D444,'RAB Prices Short'!$E:$E,'All Prices combined'!$G444),IF($B444="RAB Long",SUMIFS('RAB Prices Long'!BN:BN,'RAB Prices Long'!$B:$B,'All Prices combined'!$D444,'RAB Prices Long'!$E:$E,'All Prices combined'!$G444)))),2)</f>
        <v>11.38</v>
      </c>
      <c r="BL444" s="2">
        <f>ROUND(IF($B444="Annuity",SUMIFS('Annuity Prices'!BO:BO,'Annuity Prices'!$B:$B,$D444,'Annuity Prices'!$E:$E,$G444),IF($B444="RAB Short",SUMIFS('RAB Prices Short'!BO:BO,'RAB Prices Short'!$B:$B,'All Prices combined'!$D444,'RAB Prices Short'!$E:$E,'All Prices combined'!$G444),IF($B444="RAB Long",SUMIFS('RAB Prices Long'!BO:BO,'RAB Prices Long'!$B:$B,'All Prices combined'!$D444,'RAB Prices Long'!$E:$E,'All Prices combined'!$G444)))),2)</f>
        <v>11.66</v>
      </c>
      <c r="BM444" s="2">
        <f>ROUND(IF($B444="Annuity",SUMIFS('Annuity Prices'!BP:BP,'Annuity Prices'!$B:$B,$D444,'Annuity Prices'!$E:$E,$G444),IF($B444="RAB Short",SUMIFS('RAB Prices Short'!BP:BP,'RAB Prices Short'!$B:$B,'All Prices combined'!$D444,'RAB Prices Short'!$E:$E,'All Prices combined'!$G444),IF($B444="RAB Long",SUMIFS('RAB Prices Long'!BP:BP,'RAB Prices Long'!$B:$B,'All Prices combined'!$D444,'RAB Prices Long'!$E:$E,'All Prices combined'!$G444)))),2)</f>
        <v>11.95</v>
      </c>
      <c r="BN444" s="2">
        <f>ROUND(IF($B444="Annuity",SUMIFS('Annuity Prices'!BQ:BQ,'Annuity Prices'!$B:$B,$D444,'Annuity Prices'!$E:$E,$G444),IF($B444="RAB Short",SUMIFS('RAB Prices Short'!BQ:BQ,'RAB Prices Short'!$B:$B,'All Prices combined'!$D444,'RAB Prices Short'!$E:$E,'All Prices combined'!$G444),IF($B444="RAB Long",SUMIFS('RAB Prices Long'!BQ:BQ,'RAB Prices Long'!$B:$B,'All Prices combined'!$D444,'RAB Prices Long'!$E:$E,'All Prices combined'!$G444)))),2)</f>
        <v>11.65</v>
      </c>
      <c r="BO444" s="2">
        <f>ROUND(IF($B444="Annuity",SUMIFS('Annuity Prices'!BR:BR,'Annuity Prices'!$B:$B,$D444,'Annuity Prices'!$E:$E,$G444),IF($B444="RAB Short",SUMIFS('RAB Prices Short'!BR:BR,'RAB Prices Short'!$B:$B,'All Prices combined'!$D444,'RAB Prices Short'!$E:$E,'All Prices combined'!$G444),IF($B444="RAB Long",SUMIFS('RAB Prices Long'!BR:BR,'RAB Prices Long'!$B:$B,'All Prices combined'!$D444,'RAB Prices Long'!$E:$E,'All Prices combined'!$G444)))),2)</f>
        <v>11.94</v>
      </c>
      <c r="BP444" s="2">
        <f>ROUND(IF($B444="Annuity",SUMIFS('Annuity Prices'!BS:BS,'Annuity Prices'!$B:$B,$D444,'Annuity Prices'!$E:$E,$G444),IF($B444="RAB Short",SUMIFS('RAB Prices Short'!BS:BS,'RAB Prices Short'!$B:$B,'All Prices combined'!$D444,'RAB Prices Short'!$E:$E,'All Prices combined'!$G444),IF($B444="RAB Long",SUMIFS('RAB Prices Long'!BS:BS,'RAB Prices Long'!$B:$B,'All Prices combined'!$D444,'RAB Prices Long'!$E:$E,'All Prices combined'!$G444)))),2)</f>
        <v>12.24</v>
      </c>
      <c r="BQ444" s="2">
        <f>ROUND(IF($B444="Annuity",SUMIFS('Annuity Prices'!BT:BT,'Annuity Prices'!$B:$B,$D444,'Annuity Prices'!$E:$E,$G444),IF($B444="RAB Short",SUMIFS('RAB Prices Short'!BT:BT,'RAB Prices Short'!$B:$B,'All Prices combined'!$D444,'RAB Prices Short'!$E:$E,'All Prices combined'!$G444),IF($B444="RAB Long",SUMIFS('RAB Prices Long'!BT:BT,'RAB Prices Long'!$B:$B,'All Prices combined'!$D444,'RAB Prices Long'!$E:$E,'All Prices combined'!$G444)))),2)</f>
        <v>12.55</v>
      </c>
      <c r="BR444" s="2">
        <f>ROUND(IF($B444="Annuity",SUMIFS('Annuity Prices'!BU:BU,'Annuity Prices'!$B:$B,$D444,'Annuity Prices'!$E:$E,$G444),IF($B444="RAB Short",SUMIFS('RAB Prices Short'!BU:BU,'RAB Prices Short'!$B:$B,'All Prices combined'!$D444,'RAB Prices Short'!$E:$E,'All Prices combined'!$G444),IF($B444="RAB Long",SUMIFS('RAB Prices Long'!BU:BU,'RAB Prices Long'!$B:$B,'All Prices combined'!$D444,'RAB Prices Long'!$E:$E,'All Prices combined'!$G444)))),2)</f>
        <v>13.11</v>
      </c>
      <c r="BS444" s="2">
        <f>ROUND(IF($B444="Annuity",SUMIFS('Annuity Prices'!BV:BV,'Annuity Prices'!$B:$B,$D444,'Annuity Prices'!$E:$E,$G444),IF($B444="RAB Short",SUMIFS('RAB Prices Short'!BV:BV,'RAB Prices Short'!$B:$B,'All Prices combined'!$D444,'RAB Prices Short'!$E:$E,'All Prices combined'!$G444),IF($B444="RAB Long",SUMIFS('RAB Prices Long'!BV:BV,'RAB Prices Long'!$B:$B,'All Prices combined'!$D444,'RAB Prices Long'!$E:$E,'All Prices combined'!$G444)))),2)</f>
        <v>13.44</v>
      </c>
      <c r="BT444" s="2">
        <f>ROUND(IF($B444="Annuity",SUMIFS('Annuity Prices'!BW:BW,'Annuity Prices'!$B:$B,$D444,'Annuity Prices'!$E:$E,$G444),IF($B444="RAB Short",SUMIFS('RAB Prices Short'!BW:BW,'RAB Prices Short'!$B:$B,'All Prices combined'!$D444,'RAB Prices Short'!$E:$E,'All Prices combined'!$G444),IF($B444="RAB Long",SUMIFS('RAB Prices Long'!BW:BW,'RAB Prices Long'!$B:$B,'All Prices combined'!$D444,'RAB Prices Long'!$E:$E,'All Prices combined'!$G444)))),2)</f>
        <v>13.78</v>
      </c>
      <c r="BU444" s="2">
        <f>ROUND(IF($B444="Annuity",SUMIFS('Annuity Prices'!BX:BX,'Annuity Prices'!$B:$B,$D444,'Annuity Prices'!$E:$E,$G444),IF($B444="RAB Short",SUMIFS('RAB Prices Short'!BX:BX,'RAB Prices Short'!$B:$B,'All Prices combined'!$D444,'RAB Prices Short'!$E:$E,'All Prices combined'!$G444),IF($B444="RAB Long",SUMIFS('RAB Prices Long'!BX:BX,'RAB Prices Long'!$B:$B,'All Prices combined'!$D444,'RAB Prices Long'!$E:$E,'All Prices combined'!$G444)))),2)</f>
        <v>14.12</v>
      </c>
    </row>
    <row r="445" spans="2:73" x14ac:dyDescent="0.25">
      <c r="B445" t="s">
        <v>45</v>
      </c>
      <c r="C445">
        <v>12</v>
      </c>
      <c r="D445" t="s">
        <v>162</v>
      </c>
      <c r="E445" t="s">
        <v>161</v>
      </c>
      <c r="F445">
        <v>12</v>
      </c>
      <c r="G445" t="s">
        <v>40</v>
      </c>
      <c r="I445" s="2">
        <f>ROUND(IF($B445="Annuity",SUMIFS('Annuity Prices'!L:L,'Annuity Prices'!$B:$B,$D445,'Annuity Prices'!$E:$E,$G445),IF($B445="RAB Short",SUMIFS('RAB Prices Short'!L:L,'RAB Prices Short'!$B:$B,'All Prices combined'!$D445,'RAB Prices Short'!$E:$E,'All Prices combined'!$G445),IF($B445="RAB Long",SUMIFS('RAB Prices Long'!L:L,'RAB Prices Long'!$B:$B,'All Prices combined'!$D445,'RAB Prices Long'!$E:$E,'All Prices combined'!$G445)))),2)</f>
        <v>0</v>
      </c>
      <c r="J445" s="2">
        <f>ROUND(IF($B445="Annuity",SUMIFS('Annuity Prices'!M:M,'Annuity Prices'!$B:$B,$D445,'Annuity Prices'!$E:$E,$G445),IF($B445="RAB Short",SUMIFS('RAB Prices Short'!M:M,'RAB Prices Short'!$B:$B,'All Prices combined'!$D445,'RAB Prices Short'!$E:$E,'All Prices combined'!$G445),IF($B445="RAB Long",SUMIFS('RAB Prices Long'!M:M,'RAB Prices Long'!$B:$B,'All Prices combined'!$D445,'RAB Prices Long'!$E:$E,'All Prices combined'!$G445)))),2)</f>
        <v>0</v>
      </c>
      <c r="K445" s="2">
        <f>ROUND(IF($B445="Annuity",SUMIFS('Annuity Prices'!N:N,'Annuity Prices'!$B:$B,$D445,'Annuity Prices'!$E:$E,$G445),IF($B445="RAB Short",SUMIFS('RAB Prices Short'!N:N,'RAB Prices Short'!$B:$B,'All Prices combined'!$D445,'RAB Prices Short'!$E:$E,'All Prices combined'!$G445),IF($B445="RAB Long",SUMIFS('RAB Prices Long'!N:N,'RAB Prices Long'!$B:$B,'All Prices combined'!$D445,'RAB Prices Long'!$E:$E,'All Prices combined'!$G445)))),2)</f>
        <v>1.23</v>
      </c>
      <c r="L445" s="2">
        <f>ROUND(IF($B445="Annuity",SUMIFS('Annuity Prices'!O:O,'Annuity Prices'!$B:$B,$D445,'Annuity Prices'!$E:$E,$G445),IF($B445="RAB Short",SUMIFS('RAB Prices Short'!O:O,'RAB Prices Short'!$B:$B,'All Prices combined'!$D445,'RAB Prices Short'!$E:$E,'All Prices combined'!$G445),IF($B445="RAB Long",SUMIFS('RAB Prices Long'!O:O,'RAB Prices Long'!$B:$B,'All Prices combined'!$D445,'RAB Prices Long'!$E:$E,'All Prices combined'!$G445)))),2)</f>
        <v>1.27</v>
      </c>
      <c r="M445" s="2">
        <f>ROUND(IF($B445="Annuity",SUMIFS('Annuity Prices'!P:P,'Annuity Prices'!$B:$B,$D445,'Annuity Prices'!$E:$E,$G445),IF($B445="RAB Short",SUMIFS('RAB Prices Short'!P:P,'RAB Prices Short'!$B:$B,'All Prices combined'!$D445,'RAB Prices Short'!$E:$E,'All Prices combined'!$G445),IF($B445="RAB Long",SUMIFS('RAB Prices Long'!P:P,'RAB Prices Long'!$B:$B,'All Prices combined'!$D445,'RAB Prices Long'!$E:$E,'All Prices combined'!$G445)))),2)</f>
        <v>1.29</v>
      </c>
      <c r="N445" s="2">
        <f>ROUND(IF($B445="Annuity",SUMIFS('Annuity Prices'!Q:Q,'Annuity Prices'!$B:$B,$D445,'Annuity Prices'!$E:$E,$G445),IF($B445="RAB Short",SUMIFS('RAB Prices Short'!Q:Q,'RAB Prices Short'!$B:$B,'All Prices combined'!$D445,'RAB Prices Short'!$E:$E,'All Prices combined'!$G445),IF($B445="RAB Long",SUMIFS('RAB Prices Long'!Q:Q,'RAB Prices Long'!$B:$B,'All Prices combined'!$D445,'RAB Prices Long'!$E:$E,'All Prices combined'!$G445)))),2)</f>
        <v>1.33</v>
      </c>
      <c r="O445" s="2">
        <f>ROUND(IF($B445="Annuity",SUMIFS('Annuity Prices'!R:R,'Annuity Prices'!$B:$B,$D445,'Annuity Prices'!$E:$E,$G445),IF($B445="RAB Short",SUMIFS('RAB Prices Short'!R:R,'RAB Prices Short'!$B:$B,'All Prices combined'!$D445,'RAB Prices Short'!$E:$E,'All Prices combined'!$G445),IF($B445="RAB Long",SUMIFS('RAB Prices Long'!R:R,'RAB Prices Long'!$B:$B,'All Prices combined'!$D445,'RAB Prices Long'!$E:$E,'All Prices combined'!$G445)))),2)</f>
        <v>1.36</v>
      </c>
      <c r="P445" s="2">
        <f>ROUND(IF($B445="Annuity",SUMIFS('Annuity Prices'!S:S,'Annuity Prices'!$B:$B,$D445,'Annuity Prices'!$E:$E,$G445),IF($B445="RAB Short",SUMIFS('RAB Prices Short'!S:S,'RAB Prices Short'!$B:$B,'All Prices combined'!$D445,'RAB Prices Short'!$E:$E,'All Prices combined'!$G445),IF($B445="RAB Long",SUMIFS('RAB Prices Long'!S:S,'RAB Prices Long'!$B:$B,'All Prices combined'!$D445,'RAB Prices Long'!$E:$E,'All Prices combined'!$G445)))),2)</f>
        <v>1.39</v>
      </c>
      <c r="Q445" s="2">
        <f>ROUND(IF($B445="Annuity",SUMIFS('Annuity Prices'!T:T,'Annuity Prices'!$B:$B,$D445,'Annuity Prices'!$E:$E,$G445),IF($B445="RAB Short",SUMIFS('RAB Prices Short'!T:T,'RAB Prices Short'!$B:$B,'All Prices combined'!$D445,'RAB Prices Short'!$E:$E,'All Prices combined'!$G445),IF($B445="RAB Long",SUMIFS('RAB Prices Long'!T:T,'RAB Prices Long'!$B:$B,'All Prices combined'!$D445,'RAB Prices Long'!$E:$E,'All Prices combined'!$G445)))),2)</f>
        <v>1.42</v>
      </c>
      <c r="R445" s="2">
        <f>ROUND(IF($B445="Annuity",SUMIFS('Annuity Prices'!U:U,'Annuity Prices'!$B:$B,$D445,'Annuity Prices'!$E:$E,$G445),IF($B445="RAB Short",SUMIFS('RAB Prices Short'!U:U,'RAB Prices Short'!$B:$B,'All Prices combined'!$D445,'RAB Prices Short'!$E:$E,'All Prices combined'!$G445),IF($B445="RAB Long",SUMIFS('RAB Prices Long'!U:U,'RAB Prices Long'!$B:$B,'All Prices combined'!$D445,'RAB Prices Long'!$E:$E,'All Prices combined'!$G445)))),2)</f>
        <v>1.46</v>
      </c>
      <c r="S445" s="2">
        <f>ROUND(IF($B445="Annuity",SUMIFS('Annuity Prices'!V:V,'Annuity Prices'!$B:$B,$D445,'Annuity Prices'!$E:$E,$G445),IF($B445="RAB Short",SUMIFS('RAB Prices Short'!V:V,'RAB Prices Short'!$B:$B,'All Prices combined'!$D445,'RAB Prices Short'!$E:$E,'All Prices combined'!$G445),IF($B445="RAB Long",SUMIFS('RAB Prices Long'!V:V,'RAB Prices Long'!$B:$B,'All Prices combined'!$D445,'RAB Prices Long'!$E:$E,'All Prices combined'!$G445)))),2)</f>
        <v>1.49</v>
      </c>
      <c r="T445" s="2">
        <f>ROUND(IF($B445="Annuity",SUMIFS('Annuity Prices'!W:W,'Annuity Prices'!$B:$B,$D445,'Annuity Prices'!$E:$E,$G445),IF($B445="RAB Short",SUMIFS('RAB Prices Short'!W:W,'RAB Prices Short'!$B:$B,'All Prices combined'!$D445,'RAB Prices Short'!$E:$E,'All Prices combined'!$G445),IF($B445="RAB Long",SUMIFS('RAB Prices Long'!W:W,'RAB Prices Long'!$B:$B,'All Prices combined'!$D445,'RAB Prices Long'!$E:$E,'All Prices combined'!$G445)))),2)</f>
        <v>1.53</v>
      </c>
      <c r="U445" s="2">
        <f>ROUND(IF($B445="Annuity",SUMIFS('Annuity Prices'!X:X,'Annuity Prices'!$B:$B,$D445,'Annuity Prices'!$E:$E,$G445),IF($B445="RAB Short",SUMIFS('RAB Prices Short'!X:X,'RAB Prices Short'!$B:$B,'All Prices combined'!$D445,'RAB Prices Short'!$E:$E,'All Prices combined'!$G445),IF($B445="RAB Long",SUMIFS('RAB Prices Long'!X:X,'RAB Prices Long'!$B:$B,'All Prices combined'!$D445,'RAB Prices Long'!$E:$E,'All Prices combined'!$G445)))),2)</f>
        <v>1.56</v>
      </c>
      <c r="V445" s="2">
        <f>ROUND(IF($B445="Annuity",SUMIFS('Annuity Prices'!Y:Y,'Annuity Prices'!$B:$B,$D445,'Annuity Prices'!$E:$E,$G445),IF($B445="RAB Short",SUMIFS('RAB Prices Short'!Y:Y,'RAB Prices Short'!$B:$B,'All Prices combined'!$D445,'RAB Prices Short'!$E:$E,'All Prices combined'!$G445),IF($B445="RAB Long",SUMIFS('RAB Prices Long'!Y:Y,'RAB Prices Long'!$B:$B,'All Prices combined'!$D445,'RAB Prices Long'!$E:$E,'All Prices combined'!$G445)))),2)</f>
        <v>1.6</v>
      </c>
      <c r="W445" s="2">
        <f>ROUND(IF($B445="Annuity",SUMIFS('Annuity Prices'!Z:Z,'Annuity Prices'!$B:$B,$D445,'Annuity Prices'!$E:$E,$G445),IF($B445="RAB Short",SUMIFS('RAB Prices Short'!Z:Z,'RAB Prices Short'!$B:$B,'All Prices combined'!$D445,'RAB Prices Short'!$E:$E,'All Prices combined'!$G445),IF($B445="RAB Long",SUMIFS('RAB Prices Long'!Z:Z,'RAB Prices Long'!$B:$B,'All Prices combined'!$D445,'RAB Prices Long'!$E:$E,'All Prices combined'!$G445)))),2)</f>
        <v>1.64</v>
      </c>
      <c r="X445" s="2">
        <f>ROUND(IF($B445="Annuity",SUMIFS('Annuity Prices'!AA:AA,'Annuity Prices'!$B:$B,$D445,'Annuity Prices'!$E:$E,$G445),IF($B445="RAB Short",SUMIFS('RAB Prices Short'!AA:AA,'RAB Prices Short'!$B:$B,'All Prices combined'!$D445,'RAB Prices Short'!$E:$E,'All Prices combined'!$G445),IF($B445="RAB Long",SUMIFS('RAB Prices Long'!AA:AA,'RAB Prices Long'!$B:$B,'All Prices combined'!$D445,'RAB Prices Long'!$E:$E,'All Prices combined'!$G445)))),2)</f>
        <v>1.68</v>
      </c>
      <c r="Y445" s="2">
        <f>ROUND(IF($B445="Annuity",SUMIFS('Annuity Prices'!AB:AB,'Annuity Prices'!$B:$B,$D445,'Annuity Prices'!$E:$E,$G445),IF($B445="RAB Short",SUMIFS('RAB Prices Short'!AB:AB,'RAB Prices Short'!$B:$B,'All Prices combined'!$D445,'RAB Prices Short'!$E:$E,'All Prices combined'!$G445),IF($B445="RAB Long",SUMIFS('RAB Prices Long'!AB:AB,'RAB Prices Long'!$B:$B,'All Prices combined'!$D445,'RAB Prices Long'!$E:$E,'All Prices combined'!$G445)))),2)</f>
        <v>1.71</v>
      </c>
      <c r="Z445" s="2">
        <f>ROUND(IF($B445="Annuity",SUMIFS('Annuity Prices'!AC:AC,'Annuity Prices'!$B:$B,$D445,'Annuity Prices'!$E:$E,$G445),IF($B445="RAB Short",SUMIFS('RAB Prices Short'!AC:AC,'RAB Prices Short'!$B:$B,'All Prices combined'!$D445,'RAB Prices Short'!$E:$E,'All Prices combined'!$G445),IF($B445="RAB Long",SUMIFS('RAB Prices Long'!AC:AC,'RAB Prices Long'!$B:$B,'All Prices combined'!$D445,'RAB Prices Long'!$E:$E,'All Prices combined'!$G445)))),2)</f>
        <v>1.76</v>
      </c>
      <c r="AA445" s="2">
        <f>ROUND(IF($B445="Annuity",SUMIFS('Annuity Prices'!AD:AD,'Annuity Prices'!$B:$B,$D445,'Annuity Prices'!$E:$E,$G445),IF($B445="RAB Short",SUMIFS('RAB Prices Short'!AD:AD,'RAB Prices Short'!$B:$B,'All Prices combined'!$D445,'RAB Prices Short'!$E:$E,'All Prices combined'!$G445),IF($B445="RAB Long",SUMIFS('RAB Prices Long'!AD:AD,'RAB Prices Long'!$B:$B,'All Prices combined'!$D445,'RAB Prices Long'!$E:$E,'All Prices combined'!$G445)))),2)</f>
        <v>1.8</v>
      </c>
      <c r="AB445" s="2">
        <f>ROUND(IF($B445="Annuity",SUMIFS('Annuity Prices'!AE:AE,'Annuity Prices'!$B:$B,$D445,'Annuity Prices'!$E:$E,$G445),IF($B445="RAB Short",SUMIFS('RAB Prices Short'!AE:AE,'RAB Prices Short'!$B:$B,'All Prices combined'!$D445,'RAB Prices Short'!$E:$E,'All Prices combined'!$G445),IF($B445="RAB Long",SUMIFS('RAB Prices Long'!AE:AE,'RAB Prices Long'!$B:$B,'All Prices combined'!$D445,'RAB Prices Long'!$E:$E,'All Prices combined'!$G445)))),2)</f>
        <v>1.85</v>
      </c>
      <c r="AC445" s="2">
        <f>ROUND(IF($B445="Annuity",SUMIFS('Annuity Prices'!AF:AF,'Annuity Prices'!$B:$B,$D445,'Annuity Prices'!$E:$E,$G445),IF($B445="RAB Short",SUMIFS('RAB Prices Short'!AF:AF,'RAB Prices Short'!$B:$B,'All Prices combined'!$D445,'RAB Prices Short'!$E:$E,'All Prices combined'!$G445),IF($B445="RAB Long",SUMIFS('RAB Prices Long'!AF:AF,'RAB Prices Long'!$B:$B,'All Prices combined'!$D445,'RAB Prices Long'!$E:$E,'All Prices combined'!$G445)))),2)</f>
        <v>1.88</v>
      </c>
      <c r="AD445" s="2">
        <f>ROUND(IF($B445="Annuity",SUMIFS('Annuity Prices'!AG:AG,'Annuity Prices'!$B:$B,$D445,'Annuity Prices'!$E:$E,$G445),IF($B445="RAB Short",SUMIFS('RAB Prices Short'!AG:AG,'RAB Prices Short'!$B:$B,'All Prices combined'!$D445,'RAB Prices Short'!$E:$E,'All Prices combined'!$G445),IF($B445="RAB Long",SUMIFS('RAB Prices Long'!AG:AG,'RAB Prices Long'!$B:$B,'All Prices combined'!$D445,'RAB Prices Long'!$E:$E,'All Prices combined'!$G445)))),2)</f>
        <v>1.93</v>
      </c>
      <c r="AE445" s="2">
        <f>ROUND(IF($B445="Annuity",SUMIFS('Annuity Prices'!AH:AH,'Annuity Prices'!$B:$B,$D445,'Annuity Prices'!$E:$E,$G445),IF($B445="RAB Short",SUMIFS('RAB Prices Short'!AH:AH,'RAB Prices Short'!$B:$B,'All Prices combined'!$D445,'RAB Prices Short'!$E:$E,'All Prices combined'!$G445),IF($B445="RAB Long",SUMIFS('RAB Prices Long'!AH:AH,'RAB Prices Long'!$B:$B,'All Prices combined'!$D445,'RAB Prices Long'!$E:$E,'All Prices combined'!$G445)))),2)</f>
        <v>1.98</v>
      </c>
      <c r="AF445" s="2">
        <f>ROUND(IF($B445="Annuity",SUMIFS('Annuity Prices'!AI:AI,'Annuity Prices'!$B:$B,$D445,'Annuity Prices'!$E:$E,$G445),IF($B445="RAB Short",SUMIFS('RAB Prices Short'!AI:AI,'RAB Prices Short'!$B:$B,'All Prices combined'!$D445,'RAB Prices Short'!$E:$E,'All Prices combined'!$G445),IF($B445="RAB Long",SUMIFS('RAB Prices Long'!AI:AI,'RAB Prices Long'!$B:$B,'All Prices combined'!$D445,'RAB Prices Long'!$E:$E,'All Prices combined'!$G445)))),2)</f>
        <v>2.0299999999999998</v>
      </c>
      <c r="AG445" s="2">
        <f>ROUND(IF($B445="Annuity",SUMIFS('Annuity Prices'!AJ:AJ,'Annuity Prices'!$B:$B,$D445,'Annuity Prices'!$E:$E,$G445),IF($B445="RAB Short",SUMIFS('RAB Prices Short'!AJ:AJ,'RAB Prices Short'!$B:$B,'All Prices combined'!$D445,'RAB Prices Short'!$E:$E,'All Prices combined'!$G445),IF($B445="RAB Long",SUMIFS('RAB Prices Long'!AJ:AJ,'RAB Prices Long'!$B:$B,'All Prices combined'!$D445,'RAB Prices Long'!$E:$E,'All Prices combined'!$G445)))),2)</f>
        <v>2.0699999999999998</v>
      </c>
      <c r="AH445" s="2">
        <f>ROUND(IF($B445="Annuity",SUMIFS('Annuity Prices'!AK:AK,'Annuity Prices'!$B:$B,$D445,'Annuity Prices'!$E:$E,$G445),IF($B445="RAB Short",SUMIFS('RAB Prices Short'!AK:AK,'RAB Prices Short'!$B:$B,'All Prices combined'!$D445,'RAB Prices Short'!$E:$E,'All Prices combined'!$G445),IF($B445="RAB Long",SUMIFS('RAB Prices Long'!AK:AK,'RAB Prices Long'!$B:$B,'All Prices combined'!$D445,'RAB Prices Long'!$E:$E,'All Prices combined'!$G445)))),2)</f>
        <v>2.12</v>
      </c>
      <c r="AI445" s="2">
        <f>ROUND(IF($B445="Annuity",SUMIFS('Annuity Prices'!AL:AL,'Annuity Prices'!$B:$B,$D445,'Annuity Prices'!$E:$E,$G445),IF($B445="RAB Short",SUMIFS('RAB Prices Short'!AL:AL,'RAB Prices Short'!$B:$B,'All Prices combined'!$D445,'RAB Prices Short'!$E:$E,'All Prices combined'!$G445),IF($B445="RAB Long",SUMIFS('RAB Prices Long'!AL:AL,'RAB Prices Long'!$B:$B,'All Prices combined'!$D445,'RAB Prices Long'!$E:$E,'All Prices combined'!$G445)))),2)</f>
        <v>2.17</v>
      </c>
      <c r="AJ445" s="2">
        <f>ROUND(IF($B445="Annuity",SUMIFS('Annuity Prices'!AM:AM,'Annuity Prices'!$B:$B,$D445,'Annuity Prices'!$E:$E,$G445),IF($B445="RAB Short",SUMIFS('RAB Prices Short'!AM:AM,'RAB Prices Short'!$B:$B,'All Prices combined'!$D445,'RAB Prices Short'!$E:$E,'All Prices combined'!$G445),IF($B445="RAB Long",SUMIFS('RAB Prices Long'!AM:AM,'RAB Prices Long'!$B:$B,'All Prices combined'!$D445,'RAB Prices Long'!$E:$E,'All Prices combined'!$G445)))),2)</f>
        <v>2.23</v>
      </c>
      <c r="AK445" s="2">
        <f>ROUND(IF($B445="Annuity",SUMIFS('Annuity Prices'!AN:AN,'Annuity Prices'!$B:$B,$D445,'Annuity Prices'!$E:$E,$G445),IF($B445="RAB Short",SUMIFS('RAB Prices Short'!AN:AN,'RAB Prices Short'!$B:$B,'All Prices combined'!$D445,'RAB Prices Short'!$E:$E,'All Prices combined'!$G445),IF($B445="RAB Long",SUMIFS('RAB Prices Long'!AN:AN,'RAB Prices Long'!$B:$B,'All Prices combined'!$D445,'RAB Prices Long'!$E:$E,'All Prices combined'!$G445)))),2)</f>
        <v>2.27</v>
      </c>
      <c r="AL445" s="2">
        <f>ROUND(IF($B445="Annuity",SUMIFS('Annuity Prices'!AO:AO,'Annuity Prices'!$B:$B,$D445,'Annuity Prices'!$E:$E,$G445),IF($B445="RAB Short",SUMIFS('RAB Prices Short'!AO:AO,'RAB Prices Short'!$B:$B,'All Prices combined'!$D445,'RAB Prices Short'!$E:$E,'All Prices combined'!$G445),IF($B445="RAB Long",SUMIFS('RAB Prices Long'!AO:AO,'RAB Prices Long'!$B:$B,'All Prices combined'!$D445,'RAB Prices Long'!$E:$E,'All Prices combined'!$G445)))),2)</f>
        <v>2.33</v>
      </c>
      <c r="AM445" s="2">
        <f>ROUND(IF($B445="Annuity",SUMIFS('Annuity Prices'!AP:AP,'Annuity Prices'!$B:$B,$D445,'Annuity Prices'!$E:$E,$G445),IF($B445="RAB Short",SUMIFS('RAB Prices Short'!AP:AP,'RAB Prices Short'!$B:$B,'All Prices combined'!$D445,'RAB Prices Short'!$E:$E,'All Prices combined'!$G445),IF($B445="RAB Long",SUMIFS('RAB Prices Long'!AP:AP,'RAB Prices Long'!$B:$B,'All Prices combined'!$D445,'RAB Prices Long'!$E:$E,'All Prices combined'!$G445)))),2)</f>
        <v>2.39</v>
      </c>
      <c r="AN445" s="2">
        <f>ROUND(IF($B445="Annuity",SUMIFS('Annuity Prices'!AQ:AQ,'Annuity Prices'!$B:$B,$D445,'Annuity Prices'!$E:$E,$G445),IF($B445="RAB Short",SUMIFS('RAB Prices Short'!AQ:AQ,'RAB Prices Short'!$B:$B,'All Prices combined'!$D445,'RAB Prices Short'!$E:$E,'All Prices combined'!$G445),IF($B445="RAB Long",SUMIFS('RAB Prices Long'!AQ:AQ,'RAB Prices Long'!$B:$B,'All Prices combined'!$D445,'RAB Prices Long'!$E:$E,'All Prices combined'!$G445)))),2)</f>
        <v>2.4500000000000002</v>
      </c>
      <c r="AO445" s="2">
        <f>ROUND(IF($B445="Annuity",SUMIFS('Annuity Prices'!AR:AR,'Annuity Prices'!$B:$B,$D445,'Annuity Prices'!$E:$E,$G445),IF($B445="RAB Short",SUMIFS('RAB Prices Short'!AR:AR,'RAB Prices Short'!$B:$B,'All Prices combined'!$D445,'RAB Prices Short'!$E:$E,'All Prices combined'!$G445),IF($B445="RAB Long",SUMIFS('RAB Prices Long'!AR:AR,'RAB Prices Long'!$B:$B,'All Prices combined'!$D445,'RAB Prices Long'!$E:$E,'All Prices combined'!$G445)))),2)</f>
        <v>0</v>
      </c>
      <c r="AP445" s="2">
        <f>ROUND(IF($B445="Annuity",SUMIFS('Annuity Prices'!AS:AS,'Annuity Prices'!$B:$B,$D445,'Annuity Prices'!$E:$E,$G445),IF($B445="RAB Short",SUMIFS('RAB Prices Short'!AS:AS,'RAB Prices Short'!$B:$B,'All Prices combined'!$D445,'RAB Prices Short'!$E:$E,'All Prices combined'!$G445),IF($B445="RAB Long",SUMIFS('RAB Prices Long'!AS:AS,'RAB Prices Long'!$B:$B,'All Prices combined'!$D445,'RAB Prices Long'!$E:$E,'All Prices combined'!$G445)))),2)</f>
        <v>0</v>
      </c>
      <c r="AQ445" s="2">
        <f>ROUND(IF($B445="Annuity",SUMIFS('Annuity Prices'!AT:AT,'Annuity Prices'!$B:$B,$D445,'Annuity Prices'!$E:$E,$G445),IF($B445="RAB Short",SUMIFS('RAB Prices Short'!AT:AT,'RAB Prices Short'!$B:$B,'All Prices combined'!$D445,'RAB Prices Short'!$E:$E,'All Prices combined'!$G445),IF($B445="RAB Long",SUMIFS('RAB Prices Long'!AT:AT,'RAB Prices Long'!$B:$B,'All Prices combined'!$D445,'RAB Prices Long'!$E:$E,'All Prices combined'!$G445)))),2)</f>
        <v>1.2</v>
      </c>
      <c r="AR445" s="2">
        <f>ROUND(IF($B445="Annuity",SUMIFS('Annuity Prices'!AU:AU,'Annuity Prices'!$B:$B,$D445,'Annuity Prices'!$E:$E,$G445),IF($B445="RAB Short",SUMIFS('RAB Prices Short'!AU:AU,'RAB Prices Short'!$B:$B,'All Prices combined'!$D445,'RAB Prices Short'!$E:$E,'All Prices combined'!$G445),IF($B445="RAB Long",SUMIFS('RAB Prices Long'!AU:AU,'RAB Prices Long'!$B:$B,'All Prices combined'!$D445,'RAB Prices Long'!$E:$E,'All Prices combined'!$G445)))),2)</f>
        <v>1.23</v>
      </c>
      <c r="AS445" s="2">
        <f>ROUND(IF($B445="Annuity",SUMIFS('Annuity Prices'!AV:AV,'Annuity Prices'!$B:$B,$D445,'Annuity Prices'!$E:$E,$G445),IF($B445="RAB Short",SUMIFS('RAB Prices Short'!AV:AV,'RAB Prices Short'!$B:$B,'All Prices combined'!$D445,'RAB Prices Short'!$E:$E,'All Prices combined'!$G445),IF($B445="RAB Long",SUMIFS('RAB Prices Long'!AV:AV,'RAB Prices Long'!$B:$B,'All Prices combined'!$D445,'RAB Prices Long'!$E:$E,'All Prices combined'!$G445)))),2)</f>
        <v>1.27</v>
      </c>
      <c r="AT445" s="2">
        <f>ROUND(IF($B445="Annuity",SUMIFS('Annuity Prices'!AW:AW,'Annuity Prices'!$B:$B,$D445,'Annuity Prices'!$E:$E,$G445),IF($B445="RAB Short",SUMIFS('RAB Prices Short'!AW:AW,'RAB Prices Short'!$B:$B,'All Prices combined'!$D445,'RAB Prices Short'!$E:$E,'All Prices combined'!$G445),IF($B445="RAB Long",SUMIFS('RAB Prices Long'!AW:AW,'RAB Prices Long'!$B:$B,'All Prices combined'!$D445,'RAB Prices Long'!$E:$E,'All Prices combined'!$G445)))),2)</f>
        <v>1.29</v>
      </c>
      <c r="AU445" s="2">
        <f>ROUND(IF($B445="Annuity",SUMIFS('Annuity Prices'!AX:AX,'Annuity Prices'!$B:$B,$D445,'Annuity Prices'!$E:$E,$G445),IF($B445="RAB Short",SUMIFS('RAB Prices Short'!AX:AX,'RAB Prices Short'!$B:$B,'All Prices combined'!$D445,'RAB Prices Short'!$E:$E,'All Prices combined'!$G445),IF($B445="RAB Long",SUMIFS('RAB Prices Long'!AX:AX,'RAB Prices Long'!$B:$B,'All Prices combined'!$D445,'RAB Prices Long'!$E:$E,'All Prices combined'!$G445)))),2)</f>
        <v>1.33</v>
      </c>
      <c r="AV445" s="2">
        <f>ROUND(IF($B445="Annuity",SUMIFS('Annuity Prices'!AY:AY,'Annuity Prices'!$B:$B,$D445,'Annuity Prices'!$E:$E,$G445),IF($B445="RAB Short",SUMIFS('RAB Prices Short'!AY:AY,'RAB Prices Short'!$B:$B,'All Prices combined'!$D445,'RAB Prices Short'!$E:$E,'All Prices combined'!$G445),IF($B445="RAB Long",SUMIFS('RAB Prices Long'!AY:AY,'RAB Prices Long'!$B:$B,'All Prices combined'!$D445,'RAB Prices Long'!$E:$E,'All Prices combined'!$G445)))),2)</f>
        <v>1.36</v>
      </c>
      <c r="AW445" s="2">
        <f>ROUND(IF($B445="Annuity",SUMIFS('Annuity Prices'!AZ:AZ,'Annuity Prices'!$B:$B,$D445,'Annuity Prices'!$E:$E,$G445),IF($B445="RAB Short",SUMIFS('RAB Prices Short'!AZ:AZ,'RAB Prices Short'!$B:$B,'All Prices combined'!$D445,'RAB Prices Short'!$E:$E,'All Prices combined'!$G445),IF($B445="RAB Long",SUMIFS('RAB Prices Long'!AZ:AZ,'RAB Prices Long'!$B:$B,'All Prices combined'!$D445,'RAB Prices Long'!$E:$E,'All Prices combined'!$G445)))),2)</f>
        <v>1.39</v>
      </c>
      <c r="AX445" s="2">
        <f>ROUND(IF($B445="Annuity",SUMIFS('Annuity Prices'!BA:BA,'Annuity Prices'!$B:$B,$D445,'Annuity Prices'!$E:$E,$G445),IF($B445="RAB Short",SUMIFS('RAB Prices Short'!BA:BA,'RAB Prices Short'!$B:$B,'All Prices combined'!$D445,'RAB Prices Short'!$E:$E,'All Prices combined'!$G445),IF($B445="RAB Long",SUMIFS('RAB Prices Long'!BA:BA,'RAB Prices Long'!$B:$B,'All Prices combined'!$D445,'RAB Prices Long'!$E:$E,'All Prices combined'!$G445)))),2)</f>
        <v>1.42</v>
      </c>
      <c r="AY445" s="2">
        <f>ROUND(IF($B445="Annuity",SUMIFS('Annuity Prices'!BB:BB,'Annuity Prices'!$B:$B,$D445,'Annuity Prices'!$E:$E,$G445),IF($B445="RAB Short",SUMIFS('RAB Prices Short'!BB:BB,'RAB Prices Short'!$B:$B,'All Prices combined'!$D445,'RAB Prices Short'!$E:$E,'All Prices combined'!$G445),IF($B445="RAB Long",SUMIFS('RAB Prices Long'!BB:BB,'RAB Prices Long'!$B:$B,'All Prices combined'!$D445,'RAB Prices Long'!$E:$E,'All Prices combined'!$G445)))),2)</f>
        <v>1.46</v>
      </c>
      <c r="AZ445" s="2">
        <f>ROUND(IF($B445="Annuity",SUMIFS('Annuity Prices'!BC:BC,'Annuity Prices'!$B:$B,$D445,'Annuity Prices'!$E:$E,$G445),IF($B445="RAB Short",SUMIFS('RAB Prices Short'!BC:BC,'RAB Prices Short'!$B:$B,'All Prices combined'!$D445,'RAB Prices Short'!$E:$E,'All Prices combined'!$G445),IF($B445="RAB Long",SUMIFS('RAB Prices Long'!BC:BC,'RAB Prices Long'!$B:$B,'All Prices combined'!$D445,'RAB Prices Long'!$E:$E,'All Prices combined'!$G445)))),2)</f>
        <v>1.49</v>
      </c>
      <c r="BA445" s="2">
        <f>ROUND(IF($B445="Annuity",SUMIFS('Annuity Prices'!BD:BD,'Annuity Prices'!$B:$B,$D445,'Annuity Prices'!$E:$E,$G445),IF($B445="RAB Short",SUMIFS('RAB Prices Short'!BD:BD,'RAB Prices Short'!$B:$B,'All Prices combined'!$D445,'RAB Prices Short'!$E:$E,'All Prices combined'!$G445),IF($B445="RAB Long",SUMIFS('RAB Prices Long'!BD:BD,'RAB Prices Long'!$B:$B,'All Prices combined'!$D445,'RAB Prices Long'!$E:$E,'All Prices combined'!$G445)))),2)</f>
        <v>1.53</v>
      </c>
      <c r="BB445" s="2">
        <f>ROUND(IF($B445="Annuity",SUMIFS('Annuity Prices'!BE:BE,'Annuity Prices'!$B:$B,$D445,'Annuity Prices'!$E:$E,$G445),IF($B445="RAB Short",SUMIFS('RAB Prices Short'!BE:BE,'RAB Prices Short'!$B:$B,'All Prices combined'!$D445,'RAB Prices Short'!$E:$E,'All Prices combined'!$G445),IF($B445="RAB Long",SUMIFS('RAB Prices Long'!BE:BE,'RAB Prices Long'!$B:$B,'All Prices combined'!$D445,'RAB Prices Long'!$E:$E,'All Prices combined'!$G445)))),2)</f>
        <v>1.56</v>
      </c>
      <c r="BC445" s="2">
        <f>ROUND(IF($B445="Annuity",SUMIFS('Annuity Prices'!BF:BF,'Annuity Prices'!$B:$B,$D445,'Annuity Prices'!$E:$E,$G445),IF($B445="RAB Short",SUMIFS('RAB Prices Short'!BF:BF,'RAB Prices Short'!$B:$B,'All Prices combined'!$D445,'RAB Prices Short'!$E:$E,'All Prices combined'!$G445),IF($B445="RAB Long",SUMIFS('RAB Prices Long'!BF:BF,'RAB Prices Long'!$B:$B,'All Prices combined'!$D445,'RAB Prices Long'!$E:$E,'All Prices combined'!$G445)))),2)</f>
        <v>1.6</v>
      </c>
      <c r="BD445" s="2">
        <f>ROUND(IF($B445="Annuity",SUMIFS('Annuity Prices'!BG:BG,'Annuity Prices'!$B:$B,$D445,'Annuity Prices'!$E:$E,$G445),IF($B445="RAB Short",SUMIFS('RAB Prices Short'!BG:BG,'RAB Prices Short'!$B:$B,'All Prices combined'!$D445,'RAB Prices Short'!$E:$E,'All Prices combined'!$G445),IF($B445="RAB Long",SUMIFS('RAB Prices Long'!BG:BG,'RAB Prices Long'!$B:$B,'All Prices combined'!$D445,'RAB Prices Long'!$E:$E,'All Prices combined'!$G445)))),2)</f>
        <v>1.64</v>
      </c>
      <c r="BE445" s="2">
        <f>ROUND(IF($B445="Annuity",SUMIFS('Annuity Prices'!BH:BH,'Annuity Prices'!$B:$B,$D445,'Annuity Prices'!$E:$E,$G445),IF($B445="RAB Short",SUMIFS('RAB Prices Short'!BH:BH,'RAB Prices Short'!$B:$B,'All Prices combined'!$D445,'RAB Prices Short'!$E:$E,'All Prices combined'!$G445),IF($B445="RAB Long",SUMIFS('RAB Prices Long'!BH:BH,'RAB Prices Long'!$B:$B,'All Prices combined'!$D445,'RAB Prices Long'!$E:$E,'All Prices combined'!$G445)))),2)</f>
        <v>1.68</v>
      </c>
      <c r="BF445" s="2">
        <f>ROUND(IF($B445="Annuity",SUMIFS('Annuity Prices'!BI:BI,'Annuity Prices'!$B:$B,$D445,'Annuity Prices'!$E:$E,$G445),IF($B445="RAB Short",SUMIFS('RAB Prices Short'!BI:BI,'RAB Prices Short'!$B:$B,'All Prices combined'!$D445,'RAB Prices Short'!$E:$E,'All Prices combined'!$G445),IF($B445="RAB Long",SUMIFS('RAB Prices Long'!BI:BI,'RAB Prices Long'!$B:$B,'All Prices combined'!$D445,'RAB Prices Long'!$E:$E,'All Prices combined'!$G445)))),2)</f>
        <v>1.71</v>
      </c>
      <c r="BG445" s="2">
        <f>ROUND(IF($B445="Annuity",SUMIFS('Annuity Prices'!BJ:BJ,'Annuity Prices'!$B:$B,$D445,'Annuity Prices'!$E:$E,$G445),IF($B445="RAB Short",SUMIFS('RAB Prices Short'!BJ:BJ,'RAB Prices Short'!$B:$B,'All Prices combined'!$D445,'RAB Prices Short'!$E:$E,'All Prices combined'!$G445),IF($B445="RAB Long",SUMIFS('RAB Prices Long'!BJ:BJ,'RAB Prices Long'!$B:$B,'All Prices combined'!$D445,'RAB Prices Long'!$E:$E,'All Prices combined'!$G445)))),2)</f>
        <v>1.76</v>
      </c>
      <c r="BH445" s="2">
        <f>ROUND(IF($B445="Annuity",SUMIFS('Annuity Prices'!BK:BK,'Annuity Prices'!$B:$B,$D445,'Annuity Prices'!$E:$E,$G445),IF($B445="RAB Short",SUMIFS('RAB Prices Short'!BK:BK,'RAB Prices Short'!$B:$B,'All Prices combined'!$D445,'RAB Prices Short'!$E:$E,'All Prices combined'!$G445),IF($B445="RAB Long",SUMIFS('RAB Prices Long'!BK:BK,'RAB Prices Long'!$B:$B,'All Prices combined'!$D445,'RAB Prices Long'!$E:$E,'All Prices combined'!$G445)))),2)</f>
        <v>1.8</v>
      </c>
      <c r="BI445" s="2">
        <f>ROUND(IF($B445="Annuity",SUMIFS('Annuity Prices'!BL:BL,'Annuity Prices'!$B:$B,$D445,'Annuity Prices'!$E:$E,$G445),IF($B445="RAB Short",SUMIFS('RAB Prices Short'!BL:BL,'RAB Prices Short'!$B:$B,'All Prices combined'!$D445,'RAB Prices Short'!$E:$E,'All Prices combined'!$G445),IF($B445="RAB Long",SUMIFS('RAB Prices Long'!BL:BL,'RAB Prices Long'!$B:$B,'All Prices combined'!$D445,'RAB Prices Long'!$E:$E,'All Prices combined'!$G445)))),2)</f>
        <v>1.85</v>
      </c>
      <c r="BJ445" s="2">
        <f>ROUND(IF($B445="Annuity",SUMIFS('Annuity Prices'!BM:BM,'Annuity Prices'!$B:$B,$D445,'Annuity Prices'!$E:$E,$G445),IF($B445="RAB Short",SUMIFS('RAB Prices Short'!BM:BM,'RAB Prices Short'!$B:$B,'All Prices combined'!$D445,'RAB Prices Short'!$E:$E,'All Prices combined'!$G445),IF($B445="RAB Long",SUMIFS('RAB Prices Long'!BM:BM,'RAB Prices Long'!$B:$B,'All Prices combined'!$D445,'RAB Prices Long'!$E:$E,'All Prices combined'!$G445)))),2)</f>
        <v>1.88</v>
      </c>
      <c r="BK445" s="2">
        <f>ROUND(IF($B445="Annuity",SUMIFS('Annuity Prices'!BN:BN,'Annuity Prices'!$B:$B,$D445,'Annuity Prices'!$E:$E,$G445),IF($B445="RAB Short",SUMIFS('RAB Prices Short'!BN:BN,'RAB Prices Short'!$B:$B,'All Prices combined'!$D445,'RAB Prices Short'!$E:$E,'All Prices combined'!$G445),IF($B445="RAB Long",SUMIFS('RAB Prices Long'!BN:BN,'RAB Prices Long'!$B:$B,'All Prices combined'!$D445,'RAB Prices Long'!$E:$E,'All Prices combined'!$G445)))),2)</f>
        <v>1.93</v>
      </c>
      <c r="BL445" s="2">
        <f>ROUND(IF($B445="Annuity",SUMIFS('Annuity Prices'!BO:BO,'Annuity Prices'!$B:$B,$D445,'Annuity Prices'!$E:$E,$G445),IF($B445="RAB Short",SUMIFS('RAB Prices Short'!BO:BO,'RAB Prices Short'!$B:$B,'All Prices combined'!$D445,'RAB Prices Short'!$E:$E,'All Prices combined'!$G445),IF($B445="RAB Long",SUMIFS('RAB Prices Long'!BO:BO,'RAB Prices Long'!$B:$B,'All Prices combined'!$D445,'RAB Prices Long'!$E:$E,'All Prices combined'!$G445)))),2)</f>
        <v>1.98</v>
      </c>
      <c r="BM445" s="2">
        <f>ROUND(IF($B445="Annuity",SUMIFS('Annuity Prices'!BP:BP,'Annuity Prices'!$B:$B,$D445,'Annuity Prices'!$E:$E,$G445),IF($B445="RAB Short",SUMIFS('RAB Prices Short'!BP:BP,'RAB Prices Short'!$B:$B,'All Prices combined'!$D445,'RAB Prices Short'!$E:$E,'All Prices combined'!$G445),IF($B445="RAB Long",SUMIFS('RAB Prices Long'!BP:BP,'RAB Prices Long'!$B:$B,'All Prices combined'!$D445,'RAB Prices Long'!$E:$E,'All Prices combined'!$G445)))),2)</f>
        <v>2.0299999999999998</v>
      </c>
      <c r="BN445" s="2">
        <f>ROUND(IF($B445="Annuity",SUMIFS('Annuity Prices'!BQ:BQ,'Annuity Prices'!$B:$B,$D445,'Annuity Prices'!$E:$E,$G445),IF($B445="RAB Short",SUMIFS('RAB Prices Short'!BQ:BQ,'RAB Prices Short'!$B:$B,'All Prices combined'!$D445,'RAB Prices Short'!$E:$E,'All Prices combined'!$G445),IF($B445="RAB Long",SUMIFS('RAB Prices Long'!BQ:BQ,'RAB Prices Long'!$B:$B,'All Prices combined'!$D445,'RAB Prices Long'!$E:$E,'All Prices combined'!$G445)))),2)</f>
        <v>2.0699999999999998</v>
      </c>
      <c r="BO445" s="2">
        <f>ROUND(IF($B445="Annuity",SUMIFS('Annuity Prices'!BR:BR,'Annuity Prices'!$B:$B,$D445,'Annuity Prices'!$E:$E,$G445),IF($B445="RAB Short",SUMIFS('RAB Prices Short'!BR:BR,'RAB Prices Short'!$B:$B,'All Prices combined'!$D445,'RAB Prices Short'!$E:$E,'All Prices combined'!$G445),IF($B445="RAB Long",SUMIFS('RAB Prices Long'!BR:BR,'RAB Prices Long'!$B:$B,'All Prices combined'!$D445,'RAB Prices Long'!$E:$E,'All Prices combined'!$G445)))),2)</f>
        <v>2.12</v>
      </c>
      <c r="BP445" s="2">
        <f>ROUND(IF($B445="Annuity",SUMIFS('Annuity Prices'!BS:BS,'Annuity Prices'!$B:$B,$D445,'Annuity Prices'!$E:$E,$G445),IF($B445="RAB Short",SUMIFS('RAB Prices Short'!BS:BS,'RAB Prices Short'!$B:$B,'All Prices combined'!$D445,'RAB Prices Short'!$E:$E,'All Prices combined'!$G445),IF($B445="RAB Long",SUMIFS('RAB Prices Long'!BS:BS,'RAB Prices Long'!$B:$B,'All Prices combined'!$D445,'RAB Prices Long'!$E:$E,'All Prices combined'!$G445)))),2)</f>
        <v>2.17</v>
      </c>
      <c r="BQ445" s="2">
        <f>ROUND(IF($B445="Annuity",SUMIFS('Annuity Prices'!BT:BT,'Annuity Prices'!$B:$B,$D445,'Annuity Prices'!$E:$E,$G445),IF($B445="RAB Short",SUMIFS('RAB Prices Short'!BT:BT,'RAB Prices Short'!$B:$B,'All Prices combined'!$D445,'RAB Prices Short'!$E:$E,'All Prices combined'!$G445),IF($B445="RAB Long",SUMIFS('RAB Prices Long'!BT:BT,'RAB Prices Long'!$B:$B,'All Prices combined'!$D445,'RAB Prices Long'!$E:$E,'All Prices combined'!$G445)))),2)</f>
        <v>2.23</v>
      </c>
      <c r="BR445" s="2">
        <f>ROUND(IF($B445="Annuity",SUMIFS('Annuity Prices'!BU:BU,'Annuity Prices'!$B:$B,$D445,'Annuity Prices'!$E:$E,$G445),IF($B445="RAB Short",SUMIFS('RAB Prices Short'!BU:BU,'RAB Prices Short'!$B:$B,'All Prices combined'!$D445,'RAB Prices Short'!$E:$E,'All Prices combined'!$G445),IF($B445="RAB Long",SUMIFS('RAB Prices Long'!BU:BU,'RAB Prices Long'!$B:$B,'All Prices combined'!$D445,'RAB Prices Long'!$E:$E,'All Prices combined'!$G445)))),2)</f>
        <v>2.27</v>
      </c>
      <c r="BS445" s="2">
        <f>ROUND(IF($B445="Annuity",SUMIFS('Annuity Prices'!BV:BV,'Annuity Prices'!$B:$B,$D445,'Annuity Prices'!$E:$E,$G445),IF($B445="RAB Short",SUMIFS('RAB Prices Short'!BV:BV,'RAB Prices Short'!$B:$B,'All Prices combined'!$D445,'RAB Prices Short'!$E:$E,'All Prices combined'!$G445),IF($B445="RAB Long",SUMIFS('RAB Prices Long'!BV:BV,'RAB Prices Long'!$B:$B,'All Prices combined'!$D445,'RAB Prices Long'!$E:$E,'All Prices combined'!$G445)))),2)</f>
        <v>2.33</v>
      </c>
      <c r="BT445" s="2">
        <f>ROUND(IF($B445="Annuity",SUMIFS('Annuity Prices'!BW:BW,'Annuity Prices'!$B:$B,$D445,'Annuity Prices'!$E:$E,$G445),IF($B445="RAB Short",SUMIFS('RAB Prices Short'!BW:BW,'RAB Prices Short'!$B:$B,'All Prices combined'!$D445,'RAB Prices Short'!$E:$E,'All Prices combined'!$G445),IF($B445="RAB Long",SUMIFS('RAB Prices Long'!BW:BW,'RAB Prices Long'!$B:$B,'All Prices combined'!$D445,'RAB Prices Long'!$E:$E,'All Prices combined'!$G445)))),2)</f>
        <v>2.39</v>
      </c>
      <c r="BU445" s="2">
        <f>ROUND(IF($B445="Annuity",SUMIFS('Annuity Prices'!BX:BX,'Annuity Prices'!$B:$B,$D445,'Annuity Prices'!$E:$E,$G445),IF($B445="RAB Short",SUMIFS('RAB Prices Short'!BX:BX,'RAB Prices Short'!$B:$B,'All Prices combined'!$D445,'RAB Prices Short'!$E:$E,'All Prices combined'!$G445),IF($B445="RAB Long",SUMIFS('RAB Prices Long'!BX:BX,'RAB Prices Long'!$B:$B,'All Prices combined'!$D445,'RAB Prices Long'!$E:$E,'All Prices combined'!$G445)))),2)</f>
        <v>2.4500000000000002</v>
      </c>
    </row>
    <row r="446" spans="2:73" x14ac:dyDescent="0.25">
      <c r="B446" t="s">
        <v>45</v>
      </c>
      <c r="C446">
        <v>12</v>
      </c>
      <c r="E446" t="s">
        <v>161</v>
      </c>
      <c r="F446" t="s">
        <v>163</v>
      </c>
      <c r="G446" t="s">
        <v>164</v>
      </c>
      <c r="I446" s="2">
        <f>ROUND(IF($B446="Annuity",SUMIFS('Annuity Prices'!L:L,'Annuity Prices'!$B:$B,$D446,'Annuity Prices'!$E:$E,$G446),IF($B446="RAB Short",SUMIFS('RAB Prices Short'!L:L,'RAB Prices Short'!$B:$B,'All Prices combined'!$D446,'RAB Prices Short'!$E:$E,'All Prices combined'!$G446),IF($B446="RAB Long",SUMIFS('RAB Prices Long'!L:L,'RAB Prices Long'!$B:$B,'All Prices combined'!$D446,'RAB Prices Long'!$E:$E,'All Prices combined'!$G446)))),2)</f>
        <v>0</v>
      </c>
      <c r="J446" s="2">
        <f>ROUND(IF($B446="Annuity",SUMIFS('Annuity Prices'!M:M,'Annuity Prices'!$B:$B,$D446,'Annuity Prices'!$E:$E,$G446),IF($B446="RAB Short",SUMIFS('RAB Prices Short'!M:M,'RAB Prices Short'!$B:$B,'All Prices combined'!$D446,'RAB Prices Short'!$E:$E,'All Prices combined'!$G446),IF($B446="RAB Long",SUMIFS('RAB Prices Long'!M:M,'RAB Prices Long'!$B:$B,'All Prices combined'!$D446,'RAB Prices Long'!$E:$E,'All Prices combined'!$G446)))),2)</f>
        <v>0</v>
      </c>
      <c r="K446" s="2">
        <f>ROUND(IF($B446="Annuity",SUMIFS('Annuity Prices'!N:N,'Annuity Prices'!$B:$B,$D446,'Annuity Prices'!$E:$E,$G446),IF($B446="RAB Short",SUMIFS('RAB Prices Short'!N:N,'RAB Prices Short'!$B:$B,'All Prices combined'!$D446,'RAB Prices Short'!$E:$E,'All Prices combined'!$G446),IF($B446="RAB Long",SUMIFS('RAB Prices Long'!N:N,'RAB Prices Long'!$B:$B,'All Prices combined'!$D446,'RAB Prices Long'!$E:$E,'All Prices combined'!$G446)))),2)</f>
        <v>0</v>
      </c>
      <c r="L446" s="2">
        <f>ROUND(IF($B446="Annuity",SUMIFS('Annuity Prices'!O:O,'Annuity Prices'!$B:$B,$D446,'Annuity Prices'!$E:$E,$G446),IF($B446="RAB Short",SUMIFS('RAB Prices Short'!O:O,'RAB Prices Short'!$B:$B,'All Prices combined'!$D446,'RAB Prices Short'!$E:$E,'All Prices combined'!$G446),IF($B446="RAB Long",SUMIFS('RAB Prices Long'!O:O,'RAB Prices Long'!$B:$B,'All Prices combined'!$D446,'RAB Prices Long'!$E:$E,'All Prices combined'!$G446)))),2)</f>
        <v>0</v>
      </c>
      <c r="M446" s="2">
        <f>ROUND(IF($B446="Annuity",SUMIFS('Annuity Prices'!P:P,'Annuity Prices'!$B:$B,$D446,'Annuity Prices'!$E:$E,$G446),IF($B446="RAB Short",SUMIFS('RAB Prices Short'!P:P,'RAB Prices Short'!$B:$B,'All Prices combined'!$D446,'RAB Prices Short'!$E:$E,'All Prices combined'!$G446),IF($B446="RAB Long",SUMIFS('RAB Prices Long'!P:P,'RAB Prices Long'!$B:$B,'All Prices combined'!$D446,'RAB Prices Long'!$E:$E,'All Prices combined'!$G446)))),2)</f>
        <v>0</v>
      </c>
      <c r="N446" s="2">
        <f>ROUND(IF($B446="Annuity",SUMIFS('Annuity Prices'!Q:Q,'Annuity Prices'!$B:$B,$D446,'Annuity Prices'!$E:$E,$G446),IF($B446="RAB Short",SUMIFS('RAB Prices Short'!Q:Q,'RAB Prices Short'!$B:$B,'All Prices combined'!$D446,'RAB Prices Short'!$E:$E,'All Prices combined'!$G446),IF($B446="RAB Long",SUMIFS('RAB Prices Long'!Q:Q,'RAB Prices Long'!$B:$B,'All Prices combined'!$D446,'RAB Prices Long'!$E:$E,'All Prices combined'!$G446)))),2)</f>
        <v>0</v>
      </c>
      <c r="O446" s="2">
        <f>ROUND(IF($B446="Annuity",SUMIFS('Annuity Prices'!R:R,'Annuity Prices'!$B:$B,$D446,'Annuity Prices'!$E:$E,$G446),IF($B446="RAB Short",SUMIFS('RAB Prices Short'!R:R,'RAB Prices Short'!$B:$B,'All Prices combined'!$D446,'RAB Prices Short'!$E:$E,'All Prices combined'!$G446),IF($B446="RAB Long",SUMIFS('RAB Prices Long'!R:R,'RAB Prices Long'!$B:$B,'All Prices combined'!$D446,'RAB Prices Long'!$E:$E,'All Prices combined'!$G446)))),2)</f>
        <v>0</v>
      </c>
      <c r="P446" s="2">
        <f>ROUND(IF($B446="Annuity",SUMIFS('Annuity Prices'!S:S,'Annuity Prices'!$B:$B,$D446,'Annuity Prices'!$E:$E,$G446),IF($B446="RAB Short",SUMIFS('RAB Prices Short'!S:S,'RAB Prices Short'!$B:$B,'All Prices combined'!$D446,'RAB Prices Short'!$E:$E,'All Prices combined'!$G446),IF($B446="RAB Long",SUMIFS('RAB Prices Long'!S:S,'RAB Prices Long'!$B:$B,'All Prices combined'!$D446,'RAB Prices Long'!$E:$E,'All Prices combined'!$G446)))),2)</f>
        <v>0</v>
      </c>
      <c r="Q446" s="2">
        <f>ROUND(IF($B446="Annuity",SUMIFS('Annuity Prices'!T:T,'Annuity Prices'!$B:$B,$D446,'Annuity Prices'!$E:$E,$G446),IF($B446="RAB Short",SUMIFS('RAB Prices Short'!T:T,'RAB Prices Short'!$B:$B,'All Prices combined'!$D446,'RAB Prices Short'!$E:$E,'All Prices combined'!$G446),IF($B446="RAB Long",SUMIFS('RAB Prices Long'!T:T,'RAB Prices Long'!$B:$B,'All Prices combined'!$D446,'RAB Prices Long'!$E:$E,'All Prices combined'!$G446)))),2)</f>
        <v>0</v>
      </c>
      <c r="R446" s="2">
        <f>ROUND(IF($B446="Annuity",SUMIFS('Annuity Prices'!U:U,'Annuity Prices'!$B:$B,$D446,'Annuity Prices'!$E:$E,$G446),IF($B446="RAB Short",SUMIFS('RAB Prices Short'!U:U,'RAB Prices Short'!$B:$B,'All Prices combined'!$D446,'RAB Prices Short'!$E:$E,'All Prices combined'!$G446),IF($B446="RAB Long",SUMIFS('RAB Prices Long'!U:U,'RAB Prices Long'!$B:$B,'All Prices combined'!$D446,'RAB Prices Long'!$E:$E,'All Prices combined'!$G446)))),2)</f>
        <v>0</v>
      </c>
      <c r="S446" s="2">
        <f>ROUND(IF($B446="Annuity",SUMIFS('Annuity Prices'!V:V,'Annuity Prices'!$B:$B,$D446,'Annuity Prices'!$E:$E,$G446),IF($B446="RAB Short",SUMIFS('RAB Prices Short'!V:V,'RAB Prices Short'!$B:$B,'All Prices combined'!$D446,'RAB Prices Short'!$E:$E,'All Prices combined'!$G446),IF($B446="RAB Long",SUMIFS('RAB Prices Long'!V:V,'RAB Prices Long'!$B:$B,'All Prices combined'!$D446,'RAB Prices Long'!$E:$E,'All Prices combined'!$G446)))),2)</f>
        <v>0</v>
      </c>
      <c r="T446" s="2">
        <f>ROUND(IF($B446="Annuity",SUMIFS('Annuity Prices'!W:W,'Annuity Prices'!$B:$B,$D446,'Annuity Prices'!$E:$E,$G446),IF($B446="RAB Short",SUMIFS('RAB Prices Short'!W:W,'RAB Prices Short'!$B:$B,'All Prices combined'!$D446,'RAB Prices Short'!$E:$E,'All Prices combined'!$G446),IF($B446="RAB Long",SUMIFS('RAB Prices Long'!W:W,'RAB Prices Long'!$B:$B,'All Prices combined'!$D446,'RAB Prices Long'!$E:$E,'All Prices combined'!$G446)))),2)</f>
        <v>0</v>
      </c>
      <c r="U446" s="2">
        <f>ROUND(IF($B446="Annuity",SUMIFS('Annuity Prices'!X:X,'Annuity Prices'!$B:$B,$D446,'Annuity Prices'!$E:$E,$G446),IF($B446="RAB Short",SUMIFS('RAB Prices Short'!X:X,'RAB Prices Short'!$B:$B,'All Prices combined'!$D446,'RAB Prices Short'!$E:$E,'All Prices combined'!$G446),IF($B446="RAB Long",SUMIFS('RAB Prices Long'!X:X,'RAB Prices Long'!$B:$B,'All Prices combined'!$D446,'RAB Prices Long'!$E:$E,'All Prices combined'!$G446)))),2)</f>
        <v>0</v>
      </c>
      <c r="V446" s="2">
        <f>ROUND(IF($B446="Annuity",SUMIFS('Annuity Prices'!Y:Y,'Annuity Prices'!$B:$B,$D446,'Annuity Prices'!$E:$E,$G446),IF($B446="RAB Short",SUMIFS('RAB Prices Short'!Y:Y,'RAB Prices Short'!$B:$B,'All Prices combined'!$D446,'RAB Prices Short'!$E:$E,'All Prices combined'!$G446),IF($B446="RAB Long",SUMIFS('RAB Prices Long'!Y:Y,'RAB Prices Long'!$B:$B,'All Prices combined'!$D446,'RAB Prices Long'!$E:$E,'All Prices combined'!$G446)))),2)</f>
        <v>0</v>
      </c>
      <c r="W446" s="2">
        <f>ROUND(IF($B446="Annuity",SUMIFS('Annuity Prices'!Z:Z,'Annuity Prices'!$B:$B,$D446,'Annuity Prices'!$E:$E,$G446),IF($B446="RAB Short",SUMIFS('RAB Prices Short'!Z:Z,'RAB Prices Short'!$B:$B,'All Prices combined'!$D446,'RAB Prices Short'!$E:$E,'All Prices combined'!$G446),IF($B446="RAB Long",SUMIFS('RAB Prices Long'!Z:Z,'RAB Prices Long'!$B:$B,'All Prices combined'!$D446,'RAB Prices Long'!$E:$E,'All Prices combined'!$G446)))),2)</f>
        <v>0</v>
      </c>
      <c r="X446" s="2">
        <f>ROUND(IF($B446="Annuity",SUMIFS('Annuity Prices'!AA:AA,'Annuity Prices'!$B:$B,$D446,'Annuity Prices'!$E:$E,$G446),IF($B446="RAB Short",SUMIFS('RAB Prices Short'!AA:AA,'RAB Prices Short'!$B:$B,'All Prices combined'!$D446,'RAB Prices Short'!$E:$E,'All Prices combined'!$G446),IF($B446="RAB Long",SUMIFS('RAB Prices Long'!AA:AA,'RAB Prices Long'!$B:$B,'All Prices combined'!$D446,'RAB Prices Long'!$E:$E,'All Prices combined'!$G446)))),2)</f>
        <v>0</v>
      </c>
      <c r="Y446" s="2">
        <f>ROUND(IF($B446="Annuity",SUMIFS('Annuity Prices'!AB:AB,'Annuity Prices'!$B:$B,$D446,'Annuity Prices'!$E:$E,$G446),IF($B446="RAB Short",SUMIFS('RAB Prices Short'!AB:AB,'RAB Prices Short'!$B:$B,'All Prices combined'!$D446,'RAB Prices Short'!$E:$E,'All Prices combined'!$G446),IF($B446="RAB Long",SUMIFS('RAB Prices Long'!AB:AB,'RAB Prices Long'!$B:$B,'All Prices combined'!$D446,'RAB Prices Long'!$E:$E,'All Prices combined'!$G446)))),2)</f>
        <v>0</v>
      </c>
      <c r="Z446" s="2">
        <f>ROUND(IF($B446="Annuity",SUMIFS('Annuity Prices'!AC:AC,'Annuity Prices'!$B:$B,$D446,'Annuity Prices'!$E:$E,$G446),IF($B446="RAB Short",SUMIFS('RAB Prices Short'!AC:AC,'RAB Prices Short'!$B:$B,'All Prices combined'!$D446,'RAB Prices Short'!$E:$E,'All Prices combined'!$G446),IF($B446="RAB Long",SUMIFS('RAB Prices Long'!AC:AC,'RAB Prices Long'!$B:$B,'All Prices combined'!$D446,'RAB Prices Long'!$E:$E,'All Prices combined'!$G446)))),2)</f>
        <v>0</v>
      </c>
      <c r="AA446" s="2">
        <f>ROUND(IF($B446="Annuity",SUMIFS('Annuity Prices'!AD:AD,'Annuity Prices'!$B:$B,$D446,'Annuity Prices'!$E:$E,$G446),IF($B446="RAB Short",SUMIFS('RAB Prices Short'!AD:AD,'RAB Prices Short'!$B:$B,'All Prices combined'!$D446,'RAB Prices Short'!$E:$E,'All Prices combined'!$G446),IF($B446="RAB Long",SUMIFS('RAB Prices Long'!AD:AD,'RAB Prices Long'!$B:$B,'All Prices combined'!$D446,'RAB Prices Long'!$E:$E,'All Prices combined'!$G446)))),2)</f>
        <v>0</v>
      </c>
      <c r="AB446" s="2">
        <f>ROUND(IF($B446="Annuity",SUMIFS('Annuity Prices'!AE:AE,'Annuity Prices'!$B:$B,$D446,'Annuity Prices'!$E:$E,$G446),IF($B446="RAB Short",SUMIFS('RAB Prices Short'!AE:AE,'RAB Prices Short'!$B:$B,'All Prices combined'!$D446,'RAB Prices Short'!$E:$E,'All Prices combined'!$G446),IF($B446="RAB Long",SUMIFS('RAB Prices Long'!AE:AE,'RAB Prices Long'!$B:$B,'All Prices combined'!$D446,'RAB Prices Long'!$E:$E,'All Prices combined'!$G446)))),2)</f>
        <v>0</v>
      </c>
      <c r="AC446" s="2">
        <f>ROUND(IF($B446="Annuity",SUMIFS('Annuity Prices'!AF:AF,'Annuity Prices'!$B:$B,$D446,'Annuity Prices'!$E:$E,$G446),IF($B446="RAB Short",SUMIFS('RAB Prices Short'!AF:AF,'RAB Prices Short'!$B:$B,'All Prices combined'!$D446,'RAB Prices Short'!$E:$E,'All Prices combined'!$G446),IF($B446="RAB Long",SUMIFS('RAB Prices Long'!AF:AF,'RAB Prices Long'!$B:$B,'All Prices combined'!$D446,'RAB Prices Long'!$E:$E,'All Prices combined'!$G446)))),2)</f>
        <v>0</v>
      </c>
      <c r="AD446" s="2">
        <f>ROUND(IF($B446="Annuity",SUMIFS('Annuity Prices'!AG:AG,'Annuity Prices'!$B:$B,$D446,'Annuity Prices'!$E:$E,$G446),IF($B446="RAB Short",SUMIFS('RAB Prices Short'!AG:AG,'RAB Prices Short'!$B:$B,'All Prices combined'!$D446,'RAB Prices Short'!$E:$E,'All Prices combined'!$G446),IF($B446="RAB Long",SUMIFS('RAB Prices Long'!AG:AG,'RAB Prices Long'!$B:$B,'All Prices combined'!$D446,'RAB Prices Long'!$E:$E,'All Prices combined'!$G446)))),2)</f>
        <v>0</v>
      </c>
      <c r="AE446" s="2">
        <f>ROUND(IF($B446="Annuity",SUMIFS('Annuity Prices'!AH:AH,'Annuity Prices'!$B:$B,$D446,'Annuity Prices'!$E:$E,$G446),IF($B446="RAB Short",SUMIFS('RAB Prices Short'!AH:AH,'RAB Prices Short'!$B:$B,'All Prices combined'!$D446,'RAB Prices Short'!$E:$E,'All Prices combined'!$G446),IF($B446="RAB Long",SUMIFS('RAB Prices Long'!AH:AH,'RAB Prices Long'!$B:$B,'All Prices combined'!$D446,'RAB Prices Long'!$E:$E,'All Prices combined'!$G446)))),2)</f>
        <v>0</v>
      </c>
      <c r="AF446" s="2">
        <f>ROUND(IF($B446="Annuity",SUMIFS('Annuity Prices'!AI:AI,'Annuity Prices'!$B:$B,$D446,'Annuity Prices'!$E:$E,$G446),IF($B446="RAB Short",SUMIFS('RAB Prices Short'!AI:AI,'RAB Prices Short'!$B:$B,'All Prices combined'!$D446,'RAB Prices Short'!$E:$E,'All Prices combined'!$G446),IF($B446="RAB Long",SUMIFS('RAB Prices Long'!AI:AI,'RAB Prices Long'!$B:$B,'All Prices combined'!$D446,'RAB Prices Long'!$E:$E,'All Prices combined'!$G446)))),2)</f>
        <v>0</v>
      </c>
      <c r="AG446" s="2">
        <f>ROUND(IF($B446="Annuity",SUMIFS('Annuity Prices'!AJ:AJ,'Annuity Prices'!$B:$B,$D446,'Annuity Prices'!$E:$E,$G446),IF($B446="RAB Short",SUMIFS('RAB Prices Short'!AJ:AJ,'RAB Prices Short'!$B:$B,'All Prices combined'!$D446,'RAB Prices Short'!$E:$E,'All Prices combined'!$G446),IF($B446="RAB Long",SUMIFS('RAB Prices Long'!AJ:AJ,'RAB Prices Long'!$B:$B,'All Prices combined'!$D446,'RAB Prices Long'!$E:$E,'All Prices combined'!$G446)))),2)</f>
        <v>0</v>
      </c>
      <c r="AH446" s="2">
        <f>ROUND(IF($B446="Annuity",SUMIFS('Annuity Prices'!AK:AK,'Annuity Prices'!$B:$B,$D446,'Annuity Prices'!$E:$E,$G446),IF($B446="RAB Short",SUMIFS('RAB Prices Short'!AK:AK,'RAB Prices Short'!$B:$B,'All Prices combined'!$D446,'RAB Prices Short'!$E:$E,'All Prices combined'!$G446),IF($B446="RAB Long",SUMIFS('RAB Prices Long'!AK:AK,'RAB Prices Long'!$B:$B,'All Prices combined'!$D446,'RAB Prices Long'!$E:$E,'All Prices combined'!$G446)))),2)</f>
        <v>0</v>
      </c>
      <c r="AI446" s="2">
        <f>ROUND(IF($B446="Annuity",SUMIFS('Annuity Prices'!AL:AL,'Annuity Prices'!$B:$B,$D446,'Annuity Prices'!$E:$E,$G446),IF($B446="RAB Short",SUMIFS('RAB Prices Short'!AL:AL,'RAB Prices Short'!$B:$B,'All Prices combined'!$D446,'RAB Prices Short'!$E:$E,'All Prices combined'!$G446),IF($B446="RAB Long",SUMIFS('RAB Prices Long'!AL:AL,'RAB Prices Long'!$B:$B,'All Prices combined'!$D446,'RAB Prices Long'!$E:$E,'All Prices combined'!$G446)))),2)</f>
        <v>0</v>
      </c>
      <c r="AJ446" s="2">
        <f>ROUND(IF($B446="Annuity",SUMIFS('Annuity Prices'!AM:AM,'Annuity Prices'!$B:$B,$D446,'Annuity Prices'!$E:$E,$G446),IF($B446="RAB Short",SUMIFS('RAB Prices Short'!AM:AM,'RAB Prices Short'!$B:$B,'All Prices combined'!$D446,'RAB Prices Short'!$E:$E,'All Prices combined'!$G446),IF($B446="RAB Long",SUMIFS('RAB Prices Long'!AM:AM,'RAB Prices Long'!$B:$B,'All Prices combined'!$D446,'RAB Prices Long'!$E:$E,'All Prices combined'!$G446)))),2)</f>
        <v>0</v>
      </c>
      <c r="AK446" s="2">
        <f>ROUND(IF($B446="Annuity",SUMIFS('Annuity Prices'!AN:AN,'Annuity Prices'!$B:$B,$D446,'Annuity Prices'!$E:$E,$G446),IF($B446="RAB Short",SUMIFS('RAB Prices Short'!AN:AN,'RAB Prices Short'!$B:$B,'All Prices combined'!$D446,'RAB Prices Short'!$E:$E,'All Prices combined'!$G446),IF($B446="RAB Long",SUMIFS('RAB Prices Long'!AN:AN,'RAB Prices Long'!$B:$B,'All Prices combined'!$D446,'RAB Prices Long'!$E:$E,'All Prices combined'!$G446)))),2)</f>
        <v>0</v>
      </c>
      <c r="AL446" s="2">
        <f>ROUND(IF($B446="Annuity",SUMIFS('Annuity Prices'!AO:AO,'Annuity Prices'!$B:$B,$D446,'Annuity Prices'!$E:$E,$G446),IF($B446="RAB Short",SUMIFS('RAB Prices Short'!AO:AO,'RAB Prices Short'!$B:$B,'All Prices combined'!$D446,'RAB Prices Short'!$E:$E,'All Prices combined'!$G446),IF($B446="RAB Long",SUMIFS('RAB Prices Long'!AO:AO,'RAB Prices Long'!$B:$B,'All Prices combined'!$D446,'RAB Prices Long'!$E:$E,'All Prices combined'!$G446)))),2)</f>
        <v>0</v>
      </c>
      <c r="AM446" s="2">
        <f>ROUND(IF($B446="Annuity",SUMIFS('Annuity Prices'!AP:AP,'Annuity Prices'!$B:$B,$D446,'Annuity Prices'!$E:$E,$G446),IF($B446="RAB Short",SUMIFS('RAB Prices Short'!AP:AP,'RAB Prices Short'!$B:$B,'All Prices combined'!$D446,'RAB Prices Short'!$E:$E,'All Prices combined'!$G446),IF($B446="RAB Long",SUMIFS('RAB Prices Long'!AP:AP,'RAB Prices Long'!$B:$B,'All Prices combined'!$D446,'RAB Prices Long'!$E:$E,'All Prices combined'!$G446)))),2)</f>
        <v>0</v>
      </c>
      <c r="AN446" s="2">
        <f>ROUND(IF($B446="Annuity",SUMIFS('Annuity Prices'!AQ:AQ,'Annuity Prices'!$B:$B,$D446,'Annuity Prices'!$E:$E,$G446),IF($B446="RAB Short",SUMIFS('RAB Prices Short'!AQ:AQ,'RAB Prices Short'!$B:$B,'All Prices combined'!$D446,'RAB Prices Short'!$E:$E,'All Prices combined'!$G446),IF($B446="RAB Long",SUMIFS('RAB Prices Long'!AQ:AQ,'RAB Prices Long'!$B:$B,'All Prices combined'!$D446,'RAB Prices Long'!$E:$E,'All Prices combined'!$G446)))),2)</f>
        <v>0</v>
      </c>
      <c r="AO446" s="2">
        <f>ROUND(IF($B446="Annuity",SUMIFS('Annuity Prices'!AR:AR,'Annuity Prices'!$B:$B,$D446,'Annuity Prices'!$E:$E,$G446),IF($B446="RAB Short",SUMIFS('RAB Prices Short'!AR:AR,'RAB Prices Short'!$B:$B,'All Prices combined'!$D446,'RAB Prices Short'!$E:$E,'All Prices combined'!$G446),IF($B446="RAB Long",SUMIFS('RAB Prices Long'!AR:AR,'RAB Prices Long'!$B:$B,'All Prices combined'!$D446,'RAB Prices Long'!$E:$E,'All Prices combined'!$G446)))),2)</f>
        <v>0</v>
      </c>
      <c r="AP446" s="2">
        <f>ROUND(IF($B446="Annuity",SUMIFS('Annuity Prices'!AS:AS,'Annuity Prices'!$B:$B,$D446,'Annuity Prices'!$E:$E,$G446),IF($B446="RAB Short",SUMIFS('RAB Prices Short'!AS:AS,'RAB Prices Short'!$B:$B,'All Prices combined'!$D446,'RAB Prices Short'!$E:$E,'All Prices combined'!$G446),IF($B446="RAB Long",SUMIFS('RAB Prices Long'!AS:AS,'RAB Prices Long'!$B:$B,'All Prices combined'!$D446,'RAB Prices Long'!$E:$E,'All Prices combined'!$G446)))),2)</f>
        <v>0</v>
      </c>
      <c r="AQ446" s="2">
        <f>ROUND(IF($B446="Annuity",SUMIFS('Annuity Prices'!AT:AT,'Annuity Prices'!$B:$B,$D446,'Annuity Prices'!$E:$E,$G446),IF($B446="RAB Short",SUMIFS('RAB Prices Short'!AT:AT,'RAB Prices Short'!$B:$B,'All Prices combined'!$D446,'RAB Prices Short'!$E:$E,'All Prices combined'!$G446),IF($B446="RAB Long",SUMIFS('RAB Prices Long'!AT:AT,'RAB Prices Long'!$B:$B,'All Prices combined'!$D446,'RAB Prices Long'!$E:$E,'All Prices combined'!$G446)))),2)</f>
        <v>0</v>
      </c>
      <c r="AR446" s="2">
        <f>ROUND(IF($B446="Annuity",SUMIFS('Annuity Prices'!AU:AU,'Annuity Prices'!$B:$B,$D446,'Annuity Prices'!$E:$E,$G446),IF($B446="RAB Short",SUMIFS('RAB Prices Short'!AU:AU,'RAB Prices Short'!$B:$B,'All Prices combined'!$D446,'RAB Prices Short'!$E:$E,'All Prices combined'!$G446),IF($B446="RAB Long",SUMIFS('RAB Prices Long'!AU:AU,'RAB Prices Long'!$B:$B,'All Prices combined'!$D446,'RAB Prices Long'!$E:$E,'All Prices combined'!$G446)))),2)</f>
        <v>0</v>
      </c>
      <c r="AS446" s="2">
        <f>ROUND(IF($B446="Annuity",SUMIFS('Annuity Prices'!AV:AV,'Annuity Prices'!$B:$B,$D446,'Annuity Prices'!$E:$E,$G446),IF($B446="RAB Short",SUMIFS('RAB Prices Short'!AV:AV,'RAB Prices Short'!$B:$B,'All Prices combined'!$D446,'RAB Prices Short'!$E:$E,'All Prices combined'!$G446),IF($B446="RAB Long",SUMIFS('RAB Prices Long'!AV:AV,'RAB Prices Long'!$B:$B,'All Prices combined'!$D446,'RAB Prices Long'!$E:$E,'All Prices combined'!$G446)))),2)</f>
        <v>0</v>
      </c>
      <c r="AT446" s="2">
        <f>ROUND(IF($B446="Annuity",SUMIFS('Annuity Prices'!AW:AW,'Annuity Prices'!$B:$B,$D446,'Annuity Prices'!$E:$E,$G446),IF($B446="RAB Short",SUMIFS('RAB Prices Short'!AW:AW,'RAB Prices Short'!$B:$B,'All Prices combined'!$D446,'RAB Prices Short'!$E:$E,'All Prices combined'!$G446),IF($B446="RAB Long",SUMIFS('RAB Prices Long'!AW:AW,'RAB Prices Long'!$B:$B,'All Prices combined'!$D446,'RAB Prices Long'!$E:$E,'All Prices combined'!$G446)))),2)</f>
        <v>0</v>
      </c>
      <c r="AU446" s="2">
        <f>ROUND(IF($B446="Annuity",SUMIFS('Annuity Prices'!AX:AX,'Annuity Prices'!$B:$B,$D446,'Annuity Prices'!$E:$E,$G446),IF($B446="RAB Short",SUMIFS('RAB Prices Short'!AX:AX,'RAB Prices Short'!$B:$B,'All Prices combined'!$D446,'RAB Prices Short'!$E:$E,'All Prices combined'!$G446),IF($B446="RAB Long",SUMIFS('RAB Prices Long'!AX:AX,'RAB Prices Long'!$B:$B,'All Prices combined'!$D446,'RAB Prices Long'!$E:$E,'All Prices combined'!$G446)))),2)</f>
        <v>0</v>
      </c>
      <c r="AV446" s="2">
        <f>ROUND(IF($B446="Annuity",SUMIFS('Annuity Prices'!AY:AY,'Annuity Prices'!$B:$B,$D446,'Annuity Prices'!$E:$E,$G446),IF($B446="RAB Short",SUMIFS('RAB Prices Short'!AY:AY,'RAB Prices Short'!$B:$B,'All Prices combined'!$D446,'RAB Prices Short'!$E:$E,'All Prices combined'!$G446),IF($B446="RAB Long",SUMIFS('RAB Prices Long'!AY:AY,'RAB Prices Long'!$B:$B,'All Prices combined'!$D446,'RAB Prices Long'!$E:$E,'All Prices combined'!$G446)))),2)</f>
        <v>0</v>
      </c>
      <c r="AW446" s="2">
        <f>ROUND(IF($B446="Annuity",SUMIFS('Annuity Prices'!AZ:AZ,'Annuity Prices'!$B:$B,$D446,'Annuity Prices'!$E:$E,$G446),IF($B446="RAB Short",SUMIFS('RAB Prices Short'!AZ:AZ,'RAB Prices Short'!$B:$B,'All Prices combined'!$D446,'RAB Prices Short'!$E:$E,'All Prices combined'!$G446),IF($B446="RAB Long",SUMIFS('RAB Prices Long'!AZ:AZ,'RAB Prices Long'!$B:$B,'All Prices combined'!$D446,'RAB Prices Long'!$E:$E,'All Prices combined'!$G446)))),2)</f>
        <v>0</v>
      </c>
      <c r="AX446" s="2">
        <f>ROUND(IF($B446="Annuity",SUMIFS('Annuity Prices'!BA:BA,'Annuity Prices'!$B:$B,$D446,'Annuity Prices'!$E:$E,$G446),IF($B446="RAB Short",SUMIFS('RAB Prices Short'!BA:BA,'RAB Prices Short'!$B:$B,'All Prices combined'!$D446,'RAB Prices Short'!$E:$E,'All Prices combined'!$G446),IF($B446="RAB Long",SUMIFS('RAB Prices Long'!BA:BA,'RAB Prices Long'!$B:$B,'All Prices combined'!$D446,'RAB Prices Long'!$E:$E,'All Prices combined'!$G446)))),2)</f>
        <v>0</v>
      </c>
      <c r="AY446" s="2">
        <f>ROUND(IF($B446="Annuity",SUMIFS('Annuity Prices'!BB:BB,'Annuity Prices'!$B:$B,$D446,'Annuity Prices'!$E:$E,$G446),IF($B446="RAB Short",SUMIFS('RAB Prices Short'!BB:BB,'RAB Prices Short'!$B:$B,'All Prices combined'!$D446,'RAB Prices Short'!$E:$E,'All Prices combined'!$G446),IF($B446="RAB Long",SUMIFS('RAB Prices Long'!BB:BB,'RAB Prices Long'!$B:$B,'All Prices combined'!$D446,'RAB Prices Long'!$E:$E,'All Prices combined'!$G446)))),2)</f>
        <v>0</v>
      </c>
      <c r="AZ446" s="2">
        <f>ROUND(IF($B446="Annuity",SUMIFS('Annuity Prices'!BC:BC,'Annuity Prices'!$B:$B,$D446,'Annuity Prices'!$E:$E,$G446),IF($B446="RAB Short",SUMIFS('RAB Prices Short'!BC:BC,'RAB Prices Short'!$B:$B,'All Prices combined'!$D446,'RAB Prices Short'!$E:$E,'All Prices combined'!$G446),IF($B446="RAB Long",SUMIFS('RAB Prices Long'!BC:BC,'RAB Prices Long'!$B:$B,'All Prices combined'!$D446,'RAB Prices Long'!$E:$E,'All Prices combined'!$G446)))),2)</f>
        <v>0</v>
      </c>
      <c r="BA446" s="2">
        <f>ROUND(IF($B446="Annuity",SUMIFS('Annuity Prices'!BD:BD,'Annuity Prices'!$B:$B,$D446,'Annuity Prices'!$E:$E,$G446),IF($B446="RAB Short",SUMIFS('RAB Prices Short'!BD:BD,'RAB Prices Short'!$B:$B,'All Prices combined'!$D446,'RAB Prices Short'!$E:$E,'All Prices combined'!$G446),IF($B446="RAB Long",SUMIFS('RAB Prices Long'!BD:BD,'RAB Prices Long'!$B:$B,'All Prices combined'!$D446,'RAB Prices Long'!$E:$E,'All Prices combined'!$G446)))),2)</f>
        <v>0</v>
      </c>
      <c r="BB446" s="2">
        <f>ROUND(IF($B446="Annuity",SUMIFS('Annuity Prices'!BE:BE,'Annuity Prices'!$B:$B,$D446,'Annuity Prices'!$E:$E,$G446),IF($B446="RAB Short",SUMIFS('RAB Prices Short'!BE:BE,'RAB Prices Short'!$B:$B,'All Prices combined'!$D446,'RAB Prices Short'!$E:$E,'All Prices combined'!$G446),IF($B446="RAB Long",SUMIFS('RAB Prices Long'!BE:BE,'RAB Prices Long'!$B:$B,'All Prices combined'!$D446,'RAB Prices Long'!$E:$E,'All Prices combined'!$G446)))),2)</f>
        <v>0</v>
      </c>
      <c r="BC446" s="2">
        <f>ROUND(IF($B446="Annuity",SUMIFS('Annuity Prices'!BF:BF,'Annuity Prices'!$B:$B,$D446,'Annuity Prices'!$E:$E,$G446),IF($B446="RAB Short",SUMIFS('RAB Prices Short'!BF:BF,'RAB Prices Short'!$B:$B,'All Prices combined'!$D446,'RAB Prices Short'!$E:$E,'All Prices combined'!$G446),IF($B446="RAB Long",SUMIFS('RAB Prices Long'!BF:BF,'RAB Prices Long'!$B:$B,'All Prices combined'!$D446,'RAB Prices Long'!$E:$E,'All Prices combined'!$G446)))),2)</f>
        <v>0</v>
      </c>
      <c r="BD446" s="2">
        <f>ROUND(IF($B446="Annuity",SUMIFS('Annuity Prices'!BG:BG,'Annuity Prices'!$B:$B,$D446,'Annuity Prices'!$E:$E,$G446),IF($B446="RAB Short",SUMIFS('RAB Prices Short'!BG:BG,'RAB Prices Short'!$B:$B,'All Prices combined'!$D446,'RAB Prices Short'!$E:$E,'All Prices combined'!$G446),IF($B446="RAB Long",SUMIFS('RAB Prices Long'!BG:BG,'RAB Prices Long'!$B:$B,'All Prices combined'!$D446,'RAB Prices Long'!$E:$E,'All Prices combined'!$G446)))),2)</f>
        <v>0</v>
      </c>
      <c r="BE446" s="2">
        <f>ROUND(IF($B446="Annuity",SUMIFS('Annuity Prices'!BH:BH,'Annuity Prices'!$B:$B,$D446,'Annuity Prices'!$E:$E,$G446),IF($B446="RAB Short",SUMIFS('RAB Prices Short'!BH:BH,'RAB Prices Short'!$B:$B,'All Prices combined'!$D446,'RAB Prices Short'!$E:$E,'All Prices combined'!$G446),IF($B446="RAB Long",SUMIFS('RAB Prices Long'!BH:BH,'RAB Prices Long'!$B:$B,'All Prices combined'!$D446,'RAB Prices Long'!$E:$E,'All Prices combined'!$G446)))),2)</f>
        <v>0</v>
      </c>
      <c r="BF446" s="2">
        <f>ROUND(IF($B446="Annuity",SUMIFS('Annuity Prices'!BI:BI,'Annuity Prices'!$B:$B,$D446,'Annuity Prices'!$E:$E,$G446),IF($B446="RAB Short",SUMIFS('RAB Prices Short'!BI:BI,'RAB Prices Short'!$B:$B,'All Prices combined'!$D446,'RAB Prices Short'!$E:$E,'All Prices combined'!$G446),IF($B446="RAB Long",SUMIFS('RAB Prices Long'!BI:BI,'RAB Prices Long'!$B:$B,'All Prices combined'!$D446,'RAB Prices Long'!$E:$E,'All Prices combined'!$G446)))),2)</f>
        <v>0</v>
      </c>
      <c r="BG446" s="2">
        <f>ROUND(IF($B446="Annuity",SUMIFS('Annuity Prices'!BJ:BJ,'Annuity Prices'!$B:$B,$D446,'Annuity Prices'!$E:$E,$G446),IF($B446="RAB Short",SUMIFS('RAB Prices Short'!BJ:BJ,'RAB Prices Short'!$B:$B,'All Prices combined'!$D446,'RAB Prices Short'!$E:$E,'All Prices combined'!$G446),IF($B446="RAB Long",SUMIFS('RAB Prices Long'!BJ:BJ,'RAB Prices Long'!$B:$B,'All Prices combined'!$D446,'RAB Prices Long'!$E:$E,'All Prices combined'!$G446)))),2)</f>
        <v>0</v>
      </c>
      <c r="BH446" s="2">
        <f>ROUND(IF($B446="Annuity",SUMIFS('Annuity Prices'!BK:BK,'Annuity Prices'!$B:$B,$D446,'Annuity Prices'!$E:$E,$G446),IF($B446="RAB Short",SUMIFS('RAB Prices Short'!BK:BK,'RAB Prices Short'!$B:$B,'All Prices combined'!$D446,'RAB Prices Short'!$E:$E,'All Prices combined'!$G446),IF($B446="RAB Long",SUMIFS('RAB Prices Long'!BK:BK,'RAB Prices Long'!$B:$B,'All Prices combined'!$D446,'RAB Prices Long'!$E:$E,'All Prices combined'!$G446)))),2)</f>
        <v>0</v>
      </c>
      <c r="BI446" s="2">
        <f>ROUND(IF($B446="Annuity",SUMIFS('Annuity Prices'!BL:BL,'Annuity Prices'!$B:$B,$D446,'Annuity Prices'!$E:$E,$G446),IF($B446="RAB Short",SUMIFS('RAB Prices Short'!BL:BL,'RAB Prices Short'!$B:$B,'All Prices combined'!$D446,'RAB Prices Short'!$E:$E,'All Prices combined'!$G446),IF($B446="RAB Long",SUMIFS('RAB Prices Long'!BL:BL,'RAB Prices Long'!$B:$B,'All Prices combined'!$D446,'RAB Prices Long'!$E:$E,'All Prices combined'!$G446)))),2)</f>
        <v>0</v>
      </c>
      <c r="BJ446" s="2">
        <f>ROUND(IF($B446="Annuity",SUMIFS('Annuity Prices'!BM:BM,'Annuity Prices'!$B:$B,$D446,'Annuity Prices'!$E:$E,$G446),IF($B446="RAB Short",SUMIFS('RAB Prices Short'!BM:BM,'RAB Prices Short'!$B:$B,'All Prices combined'!$D446,'RAB Prices Short'!$E:$E,'All Prices combined'!$G446),IF($B446="RAB Long",SUMIFS('RAB Prices Long'!BM:BM,'RAB Prices Long'!$B:$B,'All Prices combined'!$D446,'RAB Prices Long'!$E:$E,'All Prices combined'!$G446)))),2)</f>
        <v>0</v>
      </c>
      <c r="BK446" s="2">
        <f>ROUND(IF($B446="Annuity",SUMIFS('Annuity Prices'!BN:BN,'Annuity Prices'!$B:$B,$D446,'Annuity Prices'!$E:$E,$G446),IF($B446="RAB Short",SUMIFS('RAB Prices Short'!BN:BN,'RAB Prices Short'!$B:$B,'All Prices combined'!$D446,'RAB Prices Short'!$E:$E,'All Prices combined'!$G446),IF($B446="RAB Long",SUMIFS('RAB Prices Long'!BN:BN,'RAB Prices Long'!$B:$B,'All Prices combined'!$D446,'RAB Prices Long'!$E:$E,'All Prices combined'!$G446)))),2)</f>
        <v>0</v>
      </c>
      <c r="BL446" s="2">
        <f>ROUND(IF($B446="Annuity",SUMIFS('Annuity Prices'!BO:BO,'Annuity Prices'!$B:$B,$D446,'Annuity Prices'!$E:$E,$G446),IF($B446="RAB Short",SUMIFS('RAB Prices Short'!BO:BO,'RAB Prices Short'!$B:$B,'All Prices combined'!$D446,'RAB Prices Short'!$E:$E,'All Prices combined'!$G446),IF($B446="RAB Long",SUMIFS('RAB Prices Long'!BO:BO,'RAB Prices Long'!$B:$B,'All Prices combined'!$D446,'RAB Prices Long'!$E:$E,'All Prices combined'!$G446)))),2)</f>
        <v>0</v>
      </c>
      <c r="BM446" s="2">
        <f>ROUND(IF($B446="Annuity",SUMIFS('Annuity Prices'!BP:BP,'Annuity Prices'!$B:$B,$D446,'Annuity Prices'!$E:$E,$G446),IF($B446="RAB Short",SUMIFS('RAB Prices Short'!BP:BP,'RAB Prices Short'!$B:$B,'All Prices combined'!$D446,'RAB Prices Short'!$E:$E,'All Prices combined'!$G446),IF($B446="RAB Long",SUMIFS('RAB Prices Long'!BP:BP,'RAB Prices Long'!$B:$B,'All Prices combined'!$D446,'RAB Prices Long'!$E:$E,'All Prices combined'!$G446)))),2)</f>
        <v>0</v>
      </c>
      <c r="BN446" s="2">
        <f>ROUND(IF($B446="Annuity",SUMIFS('Annuity Prices'!BQ:BQ,'Annuity Prices'!$B:$B,$D446,'Annuity Prices'!$E:$E,$G446),IF($B446="RAB Short",SUMIFS('RAB Prices Short'!BQ:BQ,'RAB Prices Short'!$B:$B,'All Prices combined'!$D446,'RAB Prices Short'!$E:$E,'All Prices combined'!$G446),IF($B446="RAB Long",SUMIFS('RAB Prices Long'!BQ:BQ,'RAB Prices Long'!$B:$B,'All Prices combined'!$D446,'RAB Prices Long'!$E:$E,'All Prices combined'!$G446)))),2)</f>
        <v>0</v>
      </c>
      <c r="BO446" s="2">
        <f>ROUND(IF($B446="Annuity",SUMIFS('Annuity Prices'!BR:BR,'Annuity Prices'!$B:$B,$D446,'Annuity Prices'!$E:$E,$G446),IF($B446="RAB Short",SUMIFS('RAB Prices Short'!BR:BR,'RAB Prices Short'!$B:$B,'All Prices combined'!$D446,'RAB Prices Short'!$E:$E,'All Prices combined'!$G446),IF($B446="RAB Long",SUMIFS('RAB Prices Long'!BR:BR,'RAB Prices Long'!$B:$B,'All Prices combined'!$D446,'RAB Prices Long'!$E:$E,'All Prices combined'!$G446)))),2)</f>
        <v>0</v>
      </c>
      <c r="BP446" s="2">
        <f>ROUND(IF($B446="Annuity",SUMIFS('Annuity Prices'!BS:BS,'Annuity Prices'!$B:$B,$D446,'Annuity Prices'!$E:$E,$G446),IF($B446="RAB Short",SUMIFS('RAB Prices Short'!BS:BS,'RAB Prices Short'!$B:$B,'All Prices combined'!$D446,'RAB Prices Short'!$E:$E,'All Prices combined'!$G446),IF($B446="RAB Long",SUMIFS('RAB Prices Long'!BS:BS,'RAB Prices Long'!$B:$B,'All Prices combined'!$D446,'RAB Prices Long'!$E:$E,'All Prices combined'!$G446)))),2)</f>
        <v>0</v>
      </c>
      <c r="BQ446" s="2">
        <f>ROUND(IF($B446="Annuity",SUMIFS('Annuity Prices'!BT:BT,'Annuity Prices'!$B:$B,$D446,'Annuity Prices'!$E:$E,$G446),IF($B446="RAB Short",SUMIFS('RAB Prices Short'!BT:BT,'RAB Prices Short'!$B:$B,'All Prices combined'!$D446,'RAB Prices Short'!$E:$E,'All Prices combined'!$G446),IF($B446="RAB Long",SUMIFS('RAB Prices Long'!BT:BT,'RAB Prices Long'!$B:$B,'All Prices combined'!$D446,'RAB Prices Long'!$E:$E,'All Prices combined'!$G446)))),2)</f>
        <v>0</v>
      </c>
      <c r="BR446" s="2">
        <f>ROUND(IF($B446="Annuity",SUMIFS('Annuity Prices'!BU:BU,'Annuity Prices'!$B:$B,$D446,'Annuity Prices'!$E:$E,$G446),IF($B446="RAB Short",SUMIFS('RAB Prices Short'!BU:BU,'RAB Prices Short'!$B:$B,'All Prices combined'!$D446,'RAB Prices Short'!$E:$E,'All Prices combined'!$G446),IF($B446="RAB Long",SUMIFS('RAB Prices Long'!BU:BU,'RAB Prices Long'!$B:$B,'All Prices combined'!$D446,'RAB Prices Long'!$E:$E,'All Prices combined'!$G446)))),2)</f>
        <v>0</v>
      </c>
      <c r="BS446" s="2">
        <f>ROUND(IF($B446="Annuity",SUMIFS('Annuity Prices'!BV:BV,'Annuity Prices'!$B:$B,$D446,'Annuity Prices'!$E:$E,$G446),IF($B446="RAB Short",SUMIFS('RAB Prices Short'!BV:BV,'RAB Prices Short'!$B:$B,'All Prices combined'!$D446,'RAB Prices Short'!$E:$E,'All Prices combined'!$G446),IF($B446="RAB Long",SUMIFS('RAB Prices Long'!BV:BV,'RAB Prices Long'!$B:$B,'All Prices combined'!$D446,'RAB Prices Long'!$E:$E,'All Prices combined'!$G446)))),2)</f>
        <v>0</v>
      </c>
      <c r="BT446" s="2">
        <f>ROUND(IF($B446="Annuity",SUMIFS('Annuity Prices'!BW:BW,'Annuity Prices'!$B:$B,$D446,'Annuity Prices'!$E:$E,$G446),IF($B446="RAB Short",SUMIFS('RAB Prices Short'!BW:BW,'RAB Prices Short'!$B:$B,'All Prices combined'!$D446,'RAB Prices Short'!$E:$E,'All Prices combined'!$G446),IF($B446="RAB Long",SUMIFS('RAB Prices Long'!BW:BW,'RAB Prices Long'!$B:$B,'All Prices combined'!$D446,'RAB Prices Long'!$E:$E,'All Prices combined'!$G446)))),2)</f>
        <v>0</v>
      </c>
      <c r="BU446" s="2">
        <f>ROUND(IF($B446="Annuity",SUMIFS('Annuity Prices'!BX:BX,'Annuity Prices'!$B:$B,$D446,'Annuity Prices'!$E:$E,$G446),IF($B446="RAB Short",SUMIFS('RAB Prices Short'!BX:BX,'RAB Prices Short'!$B:$B,'All Prices combined'!$D446,'RAB Prices Short'!$E:$E,'All Prices combined'!$G446),IF($B446="RAB Long",SUMIFS('RAB Prices Long'!BX:BX,'RAB Prices Long'!$B:$B,'All Prices combined'!$D446,'RAB Prices Long'!$E:$E,'All Prices combined'!$G446)))),2)</f>
        <v>0</v>
      </c>
    </row>
    <row r="447" spans="2:73" x14ac:dyDescent="0.25">
      <c r="B447" t="s">
        <v>45</v>
      </c>
      <c r="C447">
        <v>12</v>
      </c>
      <c r="D447" t="s">
        <v>164</v>
      </c>
      <c r="E447" t="s">
        <v>161</v>
      </c>
      <c r="F447" t="s">
        <v>163</v>
      </c>
      <c r="G447" t="s">
        <v>38</v>
      </c>
      <c r="H447" t="s">
        <v>128</v>
      </c>
      <c r="I447" s="2">
        <f>ROUND(IF($B447="Annuity",SUMIFS('Annuity Prices'!L:L,'Annuity Prices'!$B:$B,$D447,'Annuity Prices'!$E:$E,$G447),IF($B447="RAB Short",SUMIFS('RAB Prices Short'!L:L,'RAB Prices Short'!$B:$B,'All Prices combined'!$D447,'RAB Prices Short'!$E:$E,'All Prices combined'!$G447),IF($B447="RAB Long",SUMIFS('RAB Prices Long'!L:L,'RAB Prices Long'!$B:$B,'All Prices combined'!$D447,'RAB Prices Long'!$E:$E,'All Prices combined'!$G447)))),2)</f>
        <v>0</v>
      </c>
      <c r="J447" s="2">
        <f>ROUND(IF($B447="Annuity",SUMIFS('Annuity Prices'!M:M,'Annuity Prices'!$B:$B,$D447,'Annuity Prices'!$E:$E,$G447),IF($B447="RAB Short",SUMIFS('RAB Prices Short'!M:M,'RAB Prices Short'!$B:$B,'All Prices combined'!$D447,'RAB Prices Short'!$E:$E,'All Prices combined'!$G447),IF($B447="RAB Long",SUMIFS('RAB Prices Long'!M:M,'RAB Prices Long'!$B:$B,'All Prices combined'!$D447,'RAB Prices Long'!$E:$E,'All Prices combined'!$G447)))),2)</f>
        <v>0</v>
      </c>
      <c r="K447" s="2">
        <f>ROUND(IF($B447="Annuity",SUMIFS('Annuity Prices'!N:N,'Annuity Prices'!$B:$B,$D447,'Annuity Prices'!$E:$E,$G447),IF($B447="RAB Short",SUMIFS('RAB Prices Short'!N:N,'RAB Prices Short'!$B:$B,'All Prices combined'!$D447,'RAB Prices Short'!$E:$E,'All Prices combined'!$G447),IF($B447="RAB Long",SUMIFS('RAB Prices Long'!N:N,'RAB Prices Long'!$B:$B,'All Prices combined'!$D447,'RAB Prices Long'!$E:$E,'All Prices combined'!$G447)))),2)</f>
        <v>16.18</v>
      </c>
      <c r="L447" s="2">
        <f>ROUND(IF($B447="Annuity",SUMIFS('Annuity Prices'!O:O,'Annuity Prices'!$B:$B,$D447,'Annuity Prices'!$E:$E,$G447),IF($B447="RAB Short",SUMIFS('RAB Prices Short'!O:O,'RAB Prices Short'!$B:$B,'All Prices combined'!$D447,'RAB Prices Short'!$E:$E,'All Prices combined'!$G447),IF($B447="RAB Long",SUMIFS('RAB Prices Long'!O:O,'RAB Prices Long'!$B:$B,'All Prices combined'!$D447,'RAB Prices Long'!$E:$E,'All Prices combined'!$G447)))),2)</f>
        <v>16.649999999999999</v>
      </c>
      <c r="M447" s="2">
        <f>ROUND(IF($B447="Annuity",SUMIFS('Annuity Prices'!P:P,'Annuity Prices'!$B:$B,$D447,'Annuity Prices'!$E:$E,$G447),IF($B447="RAB Short",SUMIFS('RAB Prices Short'!P:P,'RAB Prices Short'!$B:$B,'All Prices combined'!$D447,'RAB Prices Short'!$E:$E,'All Prices combined'!$G447),IF($B447="RAB Long",SUMIFS('RAB Prices Long'!P:P,'RAB Prices Long'!$B:$B,'All Prices combined'!$D447,'RAB Prices Long'!$E:$E,'All Prices combined'!$G447)))),2)</f>
        <v>17.260000000000002</v>
      </c>
      <c r="N447" s="2">
        <f>ROUND(IF($B447="Annuity",SUMIFS('Annuity Prices'!Q:Q,'Annuity Prices'!$B:$B,$D447,'Annuity Prices'!$E:$E,$G447),IF($B447="RAB Short",SUMIFS('RAB Prices Short'!Q:Q,'RAB Prices Short'!$B:$B,'All Prices combined'!$D447,'RAB Prices Short'!$E:$E,'All Prices combined'!$G447),IF($B447="RAB Long",SUMIFS('RAB Prices Long'!Q:Q,'RAB Prices Long'!$B:$B,'All Prices combined'!$D447,'RAB Prices Long'!$E:$E,'All Prices combined'!$G447)))),2)</f>
        <v>17.7</v>
      </c>
      <c r="O447" s="2">
        <f>ROUND(IF($B447="Annuity",SUMIFS('Annuity Prices'!R:R,'Annuity Prices'!$B:$B,$D447,'Annuity Prices'!$E:$E,$G447),IF($B447="RAB Short",SUMIFS('RAB Prices Short'!R:R,'RAB Prices Short'!$B:$B,'All Prices combined'!$D447,'RAB Prices Short'!$E:$E,'All Prices combined'!$G447),IF($B447="RAB Long",SUMIFS('RAB Prices Long'!R:R,'RAB Prices Long'!$B:$B,'All Prices combined'!$D447,'RAB Prices Long'!$E:$E,'All Prices combined'!$G447)))),2)</f>
        <v>18.14</v>
      </c>
      <c r="P447" s="2">
        <f>ROUND(IF($B447="Annuity",SUMIFS('Annuity Prices'!S:S,'Annuity Prices'!$B:$B,$D447,'Annuity Prices'!$E:$E,$G447),IF($B447="RAB Short",SUMIFS('RAB Prices Short'!S:S,'RAB Prices Short'!$B:$B,'All Prices combined'!$D447,'RAB Prices Short'!$E:$E,'All Prices combined'!$G447),IF($B447="RAB Long",SUMIFS('RAB Prices Long'!S:S,'RAB Prices Long'!$B:$B,'All Prices combined'!$D447,'RAB Prices Long'!$E:$E,'All Prices combined'!$G447)))),2)</f>
        <v>18.59</v>
      </c>
      <c r="Q447" s="2">
        <f>ROUND(IF($B447="Annuity",SUMIFS('Annuity Prices'!T:T,'Annuity Prices'!$B:$B,$D447,'Annuity Prices'!$E:$E,$G447),IF($B447="RAB Short",SUMIFS('RAB Prices Short'!T:T,'RAB Prices Short'!$B:$B,'All Prices combined'!$D447,'RAB Prices Short'!$E:$E,'All Prices combined'!$G447),IF($B447="RAB Long",SUMIFS('RAB Prices Long'!T:T,'RAB Prices Long'!$B:$B,'All Prices combined'!$D447,'RAB Prices Long'!$E:$E,'All Prices combined'!$G447)))),2)</f>
        <v>19.399999999999999</v>
      </c>
      <c r="R447" s="2">
        <f>ROUND(IF($B447="Annuity",SUMIFS('Annuity Prices'!U:U,'Annuity Prices'!$B:$B,$D447,'Annuity Prices'!$E:$E,$G447),IF($B447="RAB Short",SUMIFS('RAB Prices Short'!U:U,'RAB Prices Short'!$B:$B,'All Prices combined'!$D447,'RAB Prices Short'!$E:$E,'All Prices combined'!$G447),IF($B447="RAB Long",SUMIFS('RAB Prices Long'!U:U,'RAB Prices Long'!$B:$B,'All Prices combined'!$D447,'RAB Prices Long'!$E:$E,'All Prices combined'!$G447)))),2)</f>
        <v>19.88</v>
      </c>
      <c r="S447" s="2">
        <f>ROUND(IF($B447="Annuity",SUMIFS('Annuity Prices'!V:V,'Annuity Prices'!$B:$B,$D447,'Annuity Prices'!$E:$E,$G447),IF($B447="RAB Short",SUMIFS('RAB Prices Short'!V:V,'RAB Prices Short'!$B:$B,'All Prices combined'!$D447,'RAB Prices Short'!$E:$E,'All Prices combined'!$G447),IF($B447="RAB Long",SUMIFS('RAB Prices Long'!V:V,'RAB Prices Long'!$B:$B,'All Prices combined'!$D447,'RAB Prices Long'!$E:$E,'All Prices combined'!$G447)))),2)</f>
        <v>20.38</v>
      </c>
      <c r="T447" s="2">
        <f>ROUND(IF($B447="Annuity",SUMIFS('Annuity Prices'!W:W,'Annuity Prices'!$B:$B,$D447,'Annuity Prices'!$E:$E,$G447),IF($B447="RAB Short",SUMIFS('RAB Prices Short'!W:W,'RAB Prices Short'!$B:$B,'All Prices combined'!$D447,'RAB Prices Short'!$E:$E,'All Prices combined'!$G447),IF($B447="RAB Long",SUMIFS('RAB Prices Long'!W:W,'RAB Prices Long'!$B:$B,'All Prices combined'!$D447,'RAB Prices Long'!$E:$E,'All Prices combined'!$G447)))),2)</f>
        <v>20.89</v>
      </c>
      <c r="U447" s="2">
        <f>ROUND(IF($B447="Annuity",SUMIFS('Annuity Prices'!X:X,'Annuity Prices'!$B:$B,$D447,'Annuity Prices'!$E:$E,$G447),IF($B447="RAB Short",SUMIFS('RAB Prices Short'!X:X,'RAB Prices Short'!$B:$B,'All Prices combined'!$D447,'RAB Prices Short'!$E:$E,'All Prices combined'!$G447),IF($B447="RAB Long",SUMIFS('RAB Prices Long'!X:X,'RAB Prices Long'!$B:$B,'All Prices combined'!$D447,'RAB Prices Long'!$E:$E,'All Prices combined'!$G447)))),2)</f>
        <v>21.88</v>
      </c>
      <c r="V447" s="2">
        <f>ROUND(IF($B447="Annuity",SUMIFS('Annuity Prices'!Y:Y,'Annuity Prices'!$B:$B,$D447,'Annuity Prices'!$E:$E,$G447),IF($B447="RAB Short",SUMIFS('RAB Prices Short'!Y:Y,'RAB Prices Short'!$B:$B,'All Prices combined'!$D447,'RAB Prices Short'!$E:$E,'All Prices combined'!$G447),IF($B447="RAB Long",SUMIFS('RAB Prices Long'!Y:Y,'RAB Prices Long'!$B:$B,'All Prices combined'!$D447,'RAB Prices Long'!$E:$E,'All Prices combined'!$G447)))),2)</f>
        <v>22.43</v>
      </c>
      <c r="W447" s="2">
        <f>ROUND(IF($B447="Annuity",SUMIFS('Annuity Prices'!Z:Z,'Annuity Prices'!$B:$B,$D447,'Annuity Prices'!$E:$E,$G447),IF($B447="RAB Short",SUMIFS('RAB Prices Short'!Z:Z,'RAB Prices Short'!$B:$B,'All Prices combined'!$D447,'RAB Prices Short'!$E:$E,'All Prices combined'!$G447),IF($B447="RAB Long",SUMIFS('RAB Prices Long'!Z:Z,'RAB Prices Long'!$B:$B,'All Prices combined'!$D447,'RAB Prices Long'!$E:$E,'All Prices combined'!$G447)))),2)</f>
        <v>22.99</v>
      </c>
      <c r="X447" s="2">
        <f>ROUND(IF($B447="Annuity",SUMIFS('Annuity Prices'!AA:AA,'Annuity Prices'!$B:$B,$D447,'Annuity Prices'!$E:$E,$G447),IF($B447="RAB Short",SUMIFS('RAB Prices Short'!AA:AA,'RAB Prices Short'!$B:$B,'All Prices combined'!$D447,'RAB Prices Short'!$E:$E,'All Prices combined'!$G447),IF($B447="RAB Long",SUMIFS('RAB Prices Long'!AA:AA,'RAB Prices Long'!$B:$B,'All Prices combined'!$D447,'RAB Prices Long'!$E:$E,'All Prices combined'!$G447)))),2)</f>
        <v>23.56</v>
      </c>
      <c r="Y447" s="2">
        <f>ROUND(IF($B447="Annuity",SUMIFS('Annuity Prices'!AB:AB,'Annuity Prices'!$B:$B,$D447,'Annuity Prices'!$E:$E,$G447),IF($B447="RAB Short",SUMIFS('RAB Prices Short'!AB:AB,'RAB Prices Short'!$B:$B,'All Prices combined'!$D447,'RAB Prices Short'!$E:$E,'All Prices combined'!$G447),IF($B447="RAB Long",SUMIFS('RAB Prices Long'!AB:AB,'RAB Prices Long'!$B:$B,'All Prices combined'!$D447,'RAB Prices Long'!$E:$E,'All Prices combined'!$G447)))),2)</f>
        <v>24.51</v>
      </c>
      <c r="Z447" s="2">
        <f>ROUND(IF($B447="Annuity",SUMIFS('Annuity Prices'!AC:AC,'Annuity Prices'!$B:$B,$D447,'Annuity Prices'!$E:$E,$G447),IF($B447="RAB Short",SUMIFS('RAB Prices Short'!AC:AC,'RAB Prices Short'!$B:$B,'All Prices combined'!$D447,'RAB Prices Short'!$E:$E,'All Prices combined'!$G447),IF($B447="RAB Long",SUMIFS('RAB Prices Long'!AC:AC,'RAB Prices Long'!$B:$B,'All Prices combined'!$D447,'RAB Prices Long'!$E:$E,'All Prices combined'!$G447)))),2)</f>
        <v>25.12</v>
      </c>
      <c r="AA447" s="2">
        <f>ROUND(IF($B447="Annuity",SUMIFS('Annuity Prices'!AD:AD,'Annuity Prices'!$B:$B,$D447,'Annuity Prices'!$E:$E,$G447),IF($B447="RAB Short",SUMIFS('RAB Prices Short'!AD:AD,'RAB Prices Short'!$B:$B,'All Prices combined'!$D447,'RAB Prices Short'!$E:$E,'All Prices combined'!$G447),IF($B447="RAB Long",SUMIFS('RAB Prices Long'!AD:AD,'RAB Prices Long'!$B:$B,'All Prices combined'!$D447,'RAB Prices Long'!$E:$E,'All Prices combined'!$G447)))),2)</f>
        <v>25.75</v>
      </c>
      <c r="AB447" s="2">
        <f>ROUND(IF($B447="Annuity",SUMIFS('Annuity Prices'!AE:AE,'Annuity Prices'!$B:$B,$D447,'Annuity Prices'!$E:$E,$G447),IF($B447="RAB Short",SUMIFS('RAB Prices Short'!AE:AE,'RAB Prices Short'!$B:$B,'All Prices combined'!$D447,'RAB Prices Short'!$E:$E,'All Prices combined'!$G447),IF($B447="RAB Long",SUMIFS('RAB Prices Long'!AE:AE,'RAB Prices Long'!$B:$B,'All Prices combined'!$D447,'RAB Prices Long'!$E:$E,'All Prices combined'!$G447)))),2)</f>
        <v>26.39</v>
      </c>
      <c r="AC447" s="2">
        <f>ROUND(IF($B447="Annuity",SUMIFS('Annuity Prices'!AF:AF,'Annuity Prices'!$B:$B,$D447,'Annuity Prices'!$E:$E,$G447),IF($B447="RAB Short",SUMIFS('RAB Prices Short'!AF:AF,'RAB Prices Short'!$B:$B,'All Prices combined'!$D447,'RAB Prices Short'!$E:$E,'All Prices combined'!$G447),IF($B447="RAB Long",SUMIFS('RAB Prices Long'!AF:AF,'RAB Prices Long'!$B:$B,'All Prices combined'!$D447,'RAB Prices Long'!$E:$E,'All Prices combined'!$G447)))),2)</f>
        <v>27.36</v>
      </c>
      <c r="AD447" s="2">
        <f>ROUND(IF($B447="Annuity",SUMIFS('Annuity Prices'!AG:AG,'Annuity Prices'!$B:$B,$D447,'Annuity Prices'!$E:$E,$G447),IF($B447="RAB Short",SUMIFS('RAB Prices Short'!AG:AG,'RAB Prices Short'!$B:$B,'All Prices combined'!$D447,'RAB Prices Short'!$E:$E,'All Prices combined'!$G447),IF($B447="RAB Long",SUMIFS('RAB Prices Long'!AG:AG,'RAB Prices Long'!$B:$B,'All Prices combined'!$D447,'RAB Prices Long'!$E:$E,'All Prices combined'!$G447)))),2)</f>
        <v>28.04</v>
      </c>
      <c r="AE447" s="2">
        <f>ROUND(IF($B447="Annuity",SUMIFS('Annuity Prices'!AH:AH,'Annuity Prices'!$B:$B,$D447,'Annuity Prices'!$E:$E,$G447),IF($B447="RAB Short",SUMIFS('RAB Prices Short'!AH:AH,'RAB Prices Short'!$B:$B,'All Prices combined'!$D447,'RAB Prices Short'!$E:$E,'All Prices combined'!$G447),IF($B447="RAB Long",SUMIFS('RAB Prices Long'!AH:AH,'RAB Prices Long'!$B:$B,'All Prices combined'!$D447,'RAB Prices Long'!$E:$E,'All Prices combined'!$G447)))),2)</f>
        <v>28.74</v>
      </c>
      <c r="AF447" s="2">
        <f>ROUND(IF($B447="Annuity",SUMIFS('Annuity Prices'!AI:AI,'Annuity Prices'!$B:$B,$D447,'Annuity Prices'!$E:$E,$G447),IF($B447="RAB Short",SUMIFS('RAB Prices Short'!AI:AI,'RAB Prices Short'!$B:$B,'All Prices combined'!$D447,'RAB Prices Short'!$E:$E,'All Prices combined'!$G447),IF($B447="RAB Long",SUMIFS('RAB Prices Long'!AI:AI,'RAB Prices Long'!$B:$B,'All Prices combined'!$D447,'RAB Prices Long'!$E:$E,'All Prices combined'!$G447)))),2)</f>
        <v>29.46</v>
      </c>
      <c r="AG447" s="2">
        <f>ROUND(IF($B447="Annuity",SUMIFS('Annuity Prices'!AJ:AJ,'Annuity Prices'!$B:$B,$D447,'Annuity Prices'!$E:$E,$G447),IF($B447="RAB Short",SUMIFS('RAB Prices Short'!AJ:AJ,'RAB Prices Short'!$B:$B,'All Prices combined'!$D447,'RAB Prices Short'!$E:$E,'All Prices combined'!$G447),IF($B447="RAB Long",SUMIFS('RAB Prices Long'!AJ:AJ,'RAB Prices Long'!$B:$B,'All Prices combined'!$D447,'RAB Prices Long'!$E:$E,'All Prices combined'!$G447)))),2)</f>
        <v>29.53</v>
      </c>
      <c r="AH447" s="2">
        <f>ROUND(IF($B447="Annuity",SUMIFS('Annuity Prices'!AK:AK,'Annuity Prices'!$B:$B,$D447,'Annuity Prices'!$E:$E,$G447),IF($B447="RAB Short",SUMIFS('RAB Prices Short'!AK:AK,'RAB Prices Short'!$B:$B,'All Prices combined'!$D447,'RAB Prices Short'!$E:$E,'All Prices combined'!$G447),IF($B447="RAB Long",SUMIFS('RAB Prices Long'!AK:AK,'RAB Prices Long'!$B:$B,'All Prices combined'!$D447,'RAB Prices Long'!$E:$E,'All Prices combined'!$G447)))),2)</f>
        <v>30.27</v>
      </c>
      <c r="AI447" s="2">
        <f>ROUND(IF($B447="Annuity",SUMIFS('Annuity Prices'!AL:AL,'Annuity Prices'!$B:$B,$D447,'Annuity Prices'!$E:$E,$G447),IF($B447="RAB Short",SUMIFS('RAB Prices Short'!AL:AL,'RAB Prices Short'!$B:$B,'All Prices combined'!$D447,'RAB Prices Short'!$E:$E,'All Prices combined'!$G447),IF($B447="RAB Long",SUMIFS('RAB Prices Long'!AL:AL,'RAB Prices Long'!$B:$B,'All Prices combined'!$D447,'RAB Prices Long'!$E:$E,'All Prices combined'!$G447)))),2)</f>
        <v>31.03</v>
      </c>
      <c r="AJ447" s="2">
        <f>ROUND(IF($B447="Annuity",SUMIFS('Annuity Prices'!AM:AM,'Annuity Prices'!$B:$B,$D447,'Annuity Prices'!$E:$E,$G447),IF($B447="RAB Short",SUMIFS('RAB Prices Short'!AM:AM,'RAB Prices Short'!$B:$B,'All Prices combined'!$D447,'RAB Prices Short'!$E:$E,'All Prices combined'!$G447),IF($B447="RAB Long",SUMIFS('RAB Prices Long'!AM:AM,'RAB Prices Long'!$B:$B,'All Prices combined'!$D447,'RAB Prices Long'!$E:$E,'All Prices combined'!$G447)))),2)</f>
        <v>31.81</v>
      </c>
      <c r="AK447" s="2">
        <f>ROUND(IF($B447="Annuity",SUMIFS('Annuity Prices'!AN:AN,'Annuity Prices'!$B:$B,$D447,'Annuity Prices'!$E:$E,$G447),IF($B447="RAB Short",SUMIFS('RAB Prices Short'!AN:AN,'RAB Prices Short'!$B:$B,'All Prices combined'!$D447,'RAB Prices Short'!$E:$E,'All Prices combined'!$G447),IF($B447="RAB Long",SUMIFS('RAB Prices Long'!AN:AN,'RAB Prices Long'!$B:$B,'All Prices combined'!$D447,'RAB Prices Long'!$E:$E,'All Prices combined'!$G447)))),2)</f>
        <v>32.78</v>
      </c>
      <c r="AL447" s="2">
        <f>ROUND(IF($B447="Annuity",SUMIFS('Annuity Prices'!AO:AO,'Annuity Prices'!$B:$B,$D447,'Annuity Prices'!$E:$E,$G447),IF($B447="RAB Short",SUMIFS('RAB Prices Short'!AO:AO,'RAB Prices Short'!$B:$B,'All Prices combined'!$D447,'RAB Prices Short'!$E:$E,'All Prices combined'!$G447),IF($B447="RAB Long",SUMIFS('RAB Prices Long'!AO:AO,'RAB Prices Long'!$B:$B,'All Prices combined'!$D447,'RAB Prices Long'!$E:$E,'All Prices combined'!$G447)))),2)</f>
        <v>33.6</v>
      </c>
      <c r="AM447" s="2">
        <f>ROUND(IF($B447="Annuity",SUMIFS('Annuity Prices'!AP:AP,'Annuity Prices'!$B:$B,$D447,'Annuity Prices'!$E:$E,$G447),IF($B447="RAB Short",SUMIFS('RAB Prices Short'!AP:AP,'RAB Prices Short'!$B:$B,'All Prices combined'!$D447,'RAB Prices Short'!$E:$E,'All Prices combined'!$G447),IF($B447="RAB Long",SUMIFS('RAB Prices Long'!AP:AP,'RAB Prices Long'!$B:$B,'All Prices combined'!$D447,'RAB Prices Long'!$E:$E,'All Prices combined'!$G447)))),2)</f>
        <v>34.44</v>
      </c>
      <c r="AN447" s="2">
        <f>ROUND(IF($B447="Annuity",SUMIFS('Annuity Prices'!AQ:AQ,'Annuity Prices'!$B:$B,$D447,'Annuity Prices'!$E:$E,$G447),IF($B447="RAB Short",SUMIFS('RAB Prices Short'!AQ:AQ,'RAB Prices Short'!$B:$B,'All Prices combined'!$D447,'RAB Prices Short'!$E:$E,'All Prices combined'!$G447),IF($B447="RAB Long",SUMIFS('RAB Prices Long'!AQ:AQ,'RAB Prices Long'!$B:$B,'All Prices combined'!$D447,'RAB Prices Long'!$E:$E,'All Prices combined'!$G447)))),2)</f>
        <v>35.299999999999997</v>
      </c>
      <c r="AO447" s="2">
        <f>ROUND(IF($B447="Annuity",SUMIFS('Annuity Prices'!AR:AR,'Annuity Prices'!$B:$B,$D447,'Annuity Prices'!$E:$E,$G447),IF($B447="RAB Short",SUMIFS('RAB Prices Short'!AR:AR,'RAB Prices Short'!$B:$B,'All Prices combined'!$D447,'RAB Prices Short'!$E:$E,'All Prices combined'!$G447),IF($B447="RAB Long",SUMIFS('RAB Prices Long'!AR:AR,'RAB Prices Long'!$B:$B,'All Prices combined'!$D447,'RAB Prices Long'!$E:$E,'All Prices combined'!$G447)))),2)</f>
        <v>0</v>
      </c>
      <c r="AP447" s="2">
        <f>ROUND(IF($B447="Annuity",SUMIFS('Annuity Prices'!AS:AS,'Annuity Prices'!$B:$B,$D447,'Annuity Prices'!$E:$E,$G447),IF($B447="RAB Short",SUMIFS('RAB Prices Short'!AS:AS,'RAB Prices Short'!$B:$B,'All Prices combined'!$D447,'RAB Prices Short'!$E:$E,'All Prices combined'!$G447),IF($B447="RAB Long",SUMIFS('RAB Prices Long'!AS:AS,'RAB Prices Long'!$B:$B,'All Prices combined'!$D447,'RAB Prices Long'!$E:$E,'All Prices combined'!$G447)))),2)</f>
        <v>0</v>
      </c>
      <c r="AQ447" s="2">
        <f>ROUND(IF($B447="Annuity",SUMIFS('Annuity Prices'!AT:AT,'Annuity Prices'!$B:$B,$D447,'Annuity Prices'!$E:$E,$G447),IF($B447="RAB Short",SUMIFS('RAB Prices Short'!AT:AT,'RAB Prices Short'!$B:$B,'All Prices combined'!$D447,'RAB Prices Short'!$E:$E,'All Prices combined'!$G447),IF($B447="RAB Long",SUMIFS('RAB Prices Long'!AT:AT,'RAB Prices Long'!$B:$B,'All Prices combined'!$D447,'RAB Prices Long'!$E:$E,'All Prices combined'!$G447)))),2)</f>
        <v>21.7</v>
      </c>
      <c r="AR447" s="2">
        <f>ROUND(IF($B447="Annuity",SUMIFS('Annuity Prices'!AU:AU,'Annuity Prices'!$B:$B,$D447,'Annuity Prices'!$E:$E,$G447),IF($B447="RAB Short",SUMIFS('RAB Prices Short'!AU:AU,'RAB Prices Short'!$B:$B,'All Prices combined'!$D447,'RAB Prices Short'!$E:$E,'All Prices combined'!$G447),IF($B447="RAB Long",SUMIFS('RAB Prices Long'!AU:AU,'RAB Prices Long'!$B:$B,'All Prices combined'!$D447,'RAB Prices Long'!$E:$E,'All Prices combined'!$G447)))),2)</f>
        <v>16.18</v>
      </c>
      <c r="AS447" s="2">
        <f>ROUND(IF($B447="Annuity",SUMIFS('Annuity Prices'!AV:AV,'Annuity Prices'!$B:$B,$D447,'Annuity Prices'!$E:$E,$G447),IF($B447="RAB Short",SUMIFS('RAB Prices Short'!AV:AV,'RAB Prices Short'!$B:$B,'All Prices combined'!$D447,'RAB Prices Short'!$E:$E,'All Prices combined'!$G447),IF($B447="RAB Long",SUMIFS('RAB Prices Long'!AV:AV,'RAB Prices Long'!$B:$B,'All Prices combined'!$D447,'RAB Prices Long'!$E:$E,'All Prices combined'!$G447)))),2)</f>
        <v>16.649999999999999</v>
      </c>
      <c r="AT447" s="2">
        <f>ROUND(IF($B447="Annuity",SUMIFS('Annuity Prices'!AW:AW,'Annuity Prices'!$B:$B,$D447,'Annuity Prices'!$E:$E,$G447),IF($B447="RAB Short",SUMIFS('RAB Prices Short'!AW:AW,'RAB Prices Short'!$B:$B,'All Prices combined'!$D447,'RAB Prices Short'!$E:$E,'All Prices combined'!$G447),IF($B447="RAB Long",SUMIFS('RAB Prices Long'!AW:AW,'RAB Prices Long'!$B:$B,'All Prices combined'!$D447,'RAB Prices Long'!$E:$E,'All Prices combined'!$G447)))),2)</f>
        <v>17.260000000000002</v>
      </c>
      <c r="AU447" s="2">
        <f>ROUND(IF($B447="Annuity",SUMIFS('Annuity Prices'!AX:AX,'Annuity Prices'!$B:$B,$D447,'Annuity Prices'!$E:$E,$G447),IF($B447="RAB Short",SUMIFS('RAB Prices Short'!AX:AX,'RAB Prices Short'!$B:$B,'All Prices combined'!$D447,'RAB Prices Short'!$E:$E,'All Prices combined'!$G447),IF($B447="RAB Long",SUMIFS('RAB Prices Long'!AX:AX,'RAB Prices Long'!$B:$B,'All Prices combined'!$D447,'RAB Prices Long'!$E:$E,'All Prices combined'!$G447)))),2)</f>
        <v>17.7</v>
      </c>
      <c r="AV447" s="2">
        <f>ROUND(IF($B447="Annuity",SUMIFS('Annuity Prices'!AY:AY,'Annuity Prices'!$B:$B,$D447,'Annuity Prices'!$E:$E,$G447),IF($B447="RAB Short",SUMIFS('RAB Prices Short'!AY:AY,'RAB Prices Short'!$B:$B,'All Prices combined'!$D447,'RAB Prices Short'!$E:$E,'All Prices combined'!$G447),IF($B447="RAB Long",SUMIFS('RAB Prices Long'!AY:AY,'RAB Prices Long'!$B:$B,'All Prices combined'!$D447,'RAB Prices Long'!$E:$E,'All Prices combined'!$G447)))),2)</f>
        <v>18.14</v>
      </c>
      <c r="AW447" s="2">
        <f>ROUND(IF($B447="Annuity",SUMIFS('Annuity Prices'!AZ:AZ,'Annuity Prices'!$B:$B,$D447,'Annuity Prices'!$E:$E,$G447),IF($B447="RAB Short",SUMIFS('RAB Prices Short'!AZ:AZ,'RAB Prices Short'!$B:$B,'All Prices combined'!$D447,'RAB Prices Short'!$E:$E,'All Prices combined'!$G447),IF($B447="RAB Long",SUMIFS('RAB Prices Long'!AZ:AZ,'RAB Prices Long'!$B:$B,'All Prices combined'!$D447,'RAB Prices Long'!$E:$E,'All Prices combined'!$G447)))),2)</f>
        <v>18.59</v>
      </c>
      <c r="AX447" s="2">
        <f>ROUND(IF($B447="Annuity",SUMIFS('Annuity Prices'!BA:BA,'Annuity Prices'!$B:$B,$D447,'Annuity Prices'!$E:$E,$G447),IF($B447="RAB Short",SUMIFS('RAB Prices Short'!BA:BA,'RAB Prices Short'!$B:$B,'All Prices combined'!$D447,'RAB Prices Short'!$E:$E,'All Prices combined'!$G447),IF($B447="RAB Long",SUMIFS('RAB Prices Long'!BA:BA,'RAB Prices Long'!$B:$B,'All Prices combined'!$D447,'RAB Prices Long'!$E:$E,'All Prices combined'!$G447)))),2)</f>
        <v>19.399999999999999</v>
      </c>
      <c r="AY447" s="2">
        <f>ROUND(IF($B447="Annuity",SUMIFS('Annuity Prices'!BB:BB,'Annuity Prices'!$B:$B,$D447,'Annuity Prices'!$E:$E,$G447),IF($B447="RAB Short",SUMIFS('RAB Prices Short'!BB:BB,'RAB Prices Short'!$B:$B,'All Prices combined'!$D447,'RAB Prices Short'!$E:$E,'All Prices combined'!$G447),IF($B447="RAB Long",SUMIFS('RAB Prices Long'!BB:BB,'RAB Prices Long'!$B:$B,'All Prices combined'!$D447,'RAB Prices Long'!$E:$E,'All Prices combined'!$G447)))),2)</f>
        <v>19.88</v>
      </c>
      <c r="AZ447" s="2">
        <f>ROUND(IF($B447="Annuity",SUMIFS('Annuity Prices'!BC:BC,'Annuity Prices'!$B:$B,$D447,'Annuity Prices'!$E:$E,$G447),IF($B447="RAB Short",SUMIFS('RAB Prices Short'!BC:BC,'RAB Prices Short'!$B:$B,'All Prices combined'!$D447,'RAB Prices Short'!$E:$E,'All Prices combined'!$G447),IF($B447="RAB Long",SUMIFS('RAB Prices Long'!BC:BC,'RAB Prices Long'!$B:$B,'All Prices combined'!$D447,'RAB Prices Long'!$E:$E,'All Prices combined'!$G447)))),2)</f>
        <v>20.38</v>
      </c>
      <c r="BA447" s="2">
        <f>ROUND(IF($B447="Annuity",SUMIFS('Annuity Prices'!BD:BD,'Annuity Prices'!$B:$B,$D447,'Annuity Prices'!$E:$E,$G447),IF($B447="RAB Short",SUMIFS('RAB Prices Short'!BD:BD,'RAB Prices Short'!$B:$B,'All Prices combined'!$D447,'RAB Prices Short'!$E:$E,'All Prices combined'!$G447),IF($B447="RAB Long",SUMIFS('RAB Prices Long'!BD:BD,'RAB Prices Long'!$B:$B,'All Prices combined'!$D447,'RAB Prices Long'!$E:$E,'All Prices combined'!$G447)))),2)</f>
        <v>20.89</v>
      </c>
      <c r="BB447" s="2">
        <f>ROUND(IF($B447="Annuity",SUMIFS('Annuity Prices'!BE:BE,'Annuity Prices'!$B:$B,$D447,'Annuity Prices'!$E:$E,$G447),IF($B447="RAB Short",SUMIFS('RAB Prices Short'!BE:BE,'RAB Prices Short'!$B:$B,'All Prices combined'!$D447,'RAB Prices Short'!$E:$E,'All Prices combined'!$G447),IF($B447="RAB Long",SUMIFS('RAB Prices Long'!BE:BE,'RAB Prices Long'!$B:$B,'All Prices combined'!$D447,'RAB Prices Long'!$E:$E,'All Prices combined'!$G447)))),2)</f>
        <v>21.88</v>
      </c>
      <c r="BC447" s="2">
        <f>ROUND(IF($B447="Annuity",SUMIFS('Annuity Prices'!BF:BF,'Annuity Prices'!$B:$B,$D447,'Annuity Prices'!$E:$E,$G447),IF($B447="RAB Short",SUMIFS('RAB Prices Short'!BF:BF,'RAB Prices Short'!$B:$B,'All Prices combined'!$D447,'RAB Prices Short'!$E:$E,'All Prices combined'!$G447),IF($B447="RAB Long",SUMIFS('RAB Prices Long'!BF:BF,'RAB Prices Long'!$B:$B,'All Prices combined'!$D447,'RAB Prices Long'!$E:$E,'All Prices combined'!$G447)))),2)</f>
        <v>22.43</v>
      </c>
      <c r="BD447" s="2">
        <f>ROUND(IF($B447="Annuity",SUMIFS('Annuity Prices'!BG:BG,'Annuity Prices'!$B:$B,$D447,'Annuity Prices'!$E:$E,$G447),IF($B447="RAB Short",SUMIFS('RAB Prices Short'!BG:BG,'RAB Prices Short'!$B:$B,'All Prices combined'!$D447,'RAB Prices Short'!$E:$E,'All Prices combined'!$G447),IF($B447="RAB Long",SUMIFS('RAB Prices Long'!BG:BG,'RAB Prices Long'!$B:$B,'All Prices combined'!$D447,'RAB Prices Long'!$E:$E,'All Prices combined'!$G447)))),2)</f>
        <v>22.99</v>
      </c>
      <c r="BE447" s="2">
        <f>ROUND(IF($B447="Annuity",SUMIFS('Annuity Prices'!BH:BH,'Annuity Prices'!$B:$B,$D447,'Annuity Prices'!$E:$E,$G447),IF($B447="RAB Short",SUMIFS('RAB Prices Short'!BH:BH,'RAB Prices Short'!$B:$B,'All Prices combined'!$D447,'RAB Prices Short'!$E:$E,'All Prices combined'!$G447),IF($B447="RAB Long",SUMIFS('RAB Prices Long'!BH:BH,'RAB Prices Long'!$B:$B,'All Prices combined'!$D447,'RAB Prices Long'!$E:$E,'All Prices combined'!$G447)))),2)</f>
        <v>23.56</v>
      </c>
      <c r="BF447" s="2">
        <f>ROUND(IF($B447="Annuity",SUMIFS('Annuity Prices'!BI:BI,'Annuity Prices'!$B:$B,$D447,'Annuity Prices'!$E:$E,$G447),IF($B447="RAB Short",SUMIFS('RAB Prices Short'!BI:BI,'RAB Prices Short'!$B:$B,'All Prices combined'!$D447,'RAB Prices Short'!$E:$E,'All Prices combined'!$G447),IF($B447="RAB Long",SUMIFS('RAB Prices Long'!BI:BI,'RAB Prices Long'!$B:$B,'All Prices combined'!$D447,'RAB Prices Long'!$E:$E,'All Prices combined'!$G447)))),2)</f>
        <v>24.51</v>
      </c>
      <c r="BG447" s="2">
        <f>ROUND(IF($B447="Annuity",SUMIFS('Annuity Prices'!BJ:BJ,'Annuity Prices'!$B:$B,$D447,'Annuity Prices'!$E:$E,$G447),IF($B447="RAB Short",SUMIFS('RAB Prices Short'!BJ:BJ,'RAB Prices Short'!$B:$B,'All Prices combined'!$D447,'RAB Prices Short'!$E:$E,'All Prices combined'!$G447),IF($B447="RAB Long",SUMIFS('RAB Prices Long'!BJ:BJ,'RAB Prices Long'!$B:$B,'All Prices combined'!$D447,'RAB Prices Long'!$E:$E,'All Prices combined'!$G447)))),2)</f>
        <v>25.12</v>
      </c>
      <c r="BH447" s="2">
        <f>ROUND(IF($B447="Annuity",SUMIFS('Annuity Prices'!BK:BK,'Annuity Prices'!$B:$B,$D447,'Annuity Prices'!$E:$E,$G447),IF($B447="RAB Short",SUMIFS('RAB Prices Short'!BK:BK,'RAB Prices Short'!$B:$B,'All Prices combined'!$D447,'RAB Prices Short'!$E:$E,'All Prices combined'!$G447),IF($B447="RAB Long",SUMIFS('RAB Prices Long'!BK:BK,'RAB Prices Long'!$B:$B,'All Prices combined'!$D447,'RAB Prices Long'!$E:$E,'All Prices combined'!$G447)))),2)</f>
        <v>25.75</v>
      </c>
      <c r="BI447" s="2">
        <f>ROUND(IF($B447="Annuity",SUMIFS('Annuity Prices'!BL:BL,'Annuity Prices'!$B:$B,$D447,'Annuity Prices'!$E:$E,$G447),IF($B447="RAB Short",SUMIFS('RAB Prices Short'!BL:BL,'RAB Prices Short'!$B:$B,'All Prices combined'!$D447,'RAB Prices Short'!$E:$E,'All Prices combined'!$G447),IF($B447="RAB Long",SUMIFS('RAB Prices Long'!BL:BL,'RAB Prices Long'!$B:$B,'All Prices combined'!$D447,'RAB Prices Long'!$E:$E,'All Prices combined'!$G447)))),2)</f>
        <v>26.39</v>
      </c>
      <c r="BJ447" s="2">
        <f>ROUND(IF($B447="Annuity",SUMIFS('Annuity Prices'!BM:BM,'Annuity Prices'!$B:$B,$D447,'Annuity Prices'!$E:$E,$G447),IF($B447="RAB Short",SUMIFS('RAB Prices Short'!BM:BM,'RAB Prices Short'!$B:$B,'All Prices combined'!$D447,'RAB Prices Short'!$E:$E,'All Prices combined'!$G447),IF($B447="RAB Long",SUMIFS('RAB Prices Long'!BM:BM,'RAB Prices Long'!$B:$B,'All Prices combined'!$D447,'RAB Prices Long'!$E:$E,'All Prices combined'!$G447)))),2)</f>
        <v>27.36</v>
      </c>
      <c r="BK447" s="2">
        <f>ROUND(IF($B447="Annuity",SUMIFS('Annuity Prices'!BN:BN,'Annuity Prices'!$B:$B,$D447,'Annuity Prices'!$E:$E,$G447),IF($B447="RAB Short",SUMIFS('RAB Prices Short'!BN:BN,'RAB Prices Short'!$B:$B,'All Prices combined'!$D447,'RAB Prices Short'!$E:$E,'All Prices combined'!$G447),IF($B447="RAB Long",SUMIFS('RAB Prices Long'!BN:BN,'RAB Prices Long'!$B:$B,'All Prices combined'!$D447,'RAB Prices Long'!$E:$E,'All Prices combined'!$G447)))),2)</f>
        <v>28.04</v>
      </c>
      <c r="BL447" s="2">
        <f>ROUND(IF($B447="Annuity",SUMIFS('Annuity Prices'!BO:BO,'Annuity Prices'!$B:$B,$D447,'Annuity Prices'!$E:$E,$G447),IF($B447="RAB Short",SUMIFS('RAB Prices Short'!BO:BO,'RAB Prices Short'!$B:$B,'All Prices combined'!$D447,'RAB Prices Short'!$E:$E,'All Prices combined'!$G447),IF($B447="RAB Long",SUMIFS('RAB Prices Long'!BO:BO,'RAB Prices Long'!$B:$B,'All Prices combined'!$D447,'RAB Prices Long'!$E:$E,'All Prices combined'!$G447)))),2)</f>
        <v>28.74</v>
      </c>
      <c r="BM447" s="2">
        <f>ROUND(IF($B447="Annuity",SUMIFS('Annuity Prices'!BP:BP,'Annuity Prices'!$B:$B,$D447,'Annuity Prices'!$E:$E,$G447),IF($B447="RAB Short",SUMIFS('RAB Prices Short'!BP:BP,'RAB Prices Short'!$B:$B,'All Prices combined'!$D447,'RAB Prices Short'!$E:$E,'All Prices combined'!$G447),IF($B447="RAB Long",SUMIFS('RAB Prices Long'!BP:BP,'RAB Prices Long'!$B:$B,'All Prices combined'!$D447,'RAB Prices Long'!$E:$E,'All Prices combined'!$G447)))),2)</f>
        <v>29.46</v>
      </c>
      <c r="BN447" s="2">
        <f>ROUND(IF($B447="Annuity",SUMIFS('Annuity Prices'!BQ:BQ,'Annuity Prices'!$B:$B,$D447,'Annuity Prices'!$E:$E,$G447),IF($B447="RAB Short",SUMIFS('RAB Prices Short'!BQ:BQ,'RAB Prices Short'!$B:$B,'All Prices combined'!$D447,'RAB Prices Short'!$E:$E,'All Prices combined'!$G447),IF($B447="RAB Long",SUMIFS('RAB Prices Long'!BQ:BQ,'RAB Prices Long'!$B:$B,'All Prices combined'!$D447,'RAB Prices Long'!$E:$E,'All Prices combined'!$G447)))),2)</f>
        <v>29.53</v>
      </c>
      <c r="BO447" s="2">
        <f>ROUND(IF($B447="Annuity",SUMIFS('Annuity Prices'!BR:BR,'Annuity Prices'!$B:$B,$D447,'Annuity Prices'!$E:$E,$G447),IF($B447="RAB Short",SUMIFS('RAB Prices Short'!BR:BR,'RAB Prices Short'!$B:$B,'All Prices combined'!$D447,'RAB Prices Short'!$E:$E,'All Prices combined'!$G447),IF($B447="RAB Long",SUMIFS('RAB Prices Long'!BR:BR,'RAB Prices Long'!$B:$B,'All Prices combined'!$D447,'RAB Prices Long'!$E:$E,'All Prices combined'!$G447)))),2)</f>
        <v>30.27</v>
      </c>
      <c r="BP447" s="2">
        <f>ROUND(IF($B447="Annuity",SUMIFS('Annuity Prices'!BS:BS,'Annuity Prices'!$B:$B,$D447,'Annuity Prices'!$E:$E,$G447),IF($B447="RAB Short",SUMIFS('RAB Prices Short'!BS:BS,'RAB Prices Short'!$B:$B,'All Prices combined'!$D447,'RAB Prices Short'!$E:$E,'All Prices combined'!$G447),IF($B447="RAB Long",SUMIFS('RAB Prices Long'!BS:BS,'RAB Prices Long'!$B:$B,'All Prices combined'!$D447,'RAB Prices Long'!$E:$E,'All Prices combined'!$G447)))),2)</f>
        <v>31.03</v>
      </c>
      <c r="BQ447" s="2">
        <f>ROUND(IF($B447="Annuity",SUMIFS('Annuity Prices'!BT:BT,'Annuity Prices'!$B:$B,$D447,'Annuity Prices'!$E:$E,$G447),IF($B447="RAB Short",SUMIFS('RAB Prices Short'!BT:BT,'RAB Prices Short'!$B:$B,'All Prices combined'!$D447,'RAB Prices Short'!$E:$E,'All Prices combined'!$G447),IF($B447="RAB Long",SUMIFS('RAB Prices Long'!BT:BT,'RAB Prices Long'!$B:$B,'All Prices combined'!$D447,'RAB Prices Long'!$E:$E,'All Prices combined'!$G447)))),2)</f>
        <v>31.81</v>
      </c>
      <c r="BR447" s="2">
        <f>ROUND(IF($B447="Annuity",SUMIFS('Annuity Prices'!BU:BU,'Annuity Prices'!$B:$B,$D447,'Annuity Prices'!$E:$E,$G447),IF($B447="RAB Short",SUMIFS('RAB Prices Short'!BU:BU,'RAB Prices Short'!$B:$B,'All Prices combined'!$D447,'RAB Prices Short'!$E:$E,'All Prices combined'!$G447),IF($B447="RAB Long",SUMIFS('RAB Prices Long'!BU:BU,'RAB Prices Long'!$B:$B,'All Prices combined'!$D447,'RAB Prices Long'!$E:$E,'All Prices combined'!$G447)))),2)</f>
        <v>32.78</v>
      </c>
      <c r="BS447" s="2">
        <f>ROUND(IF($B447="Annuity",SUMIFS('Annuity Prices'!BV:BV,'Annuity Prices'!$B:$B,$D447,'Annuity Prices'!$E:$E,$G447),IF($B447="RAB Short",SUMIFS('RAB Prices Short'!BV:BV,'RAB Prices Short'!$B:$B,'All Prices combined'!$D447,'RAB Prices Short'!$E:$E,'All Prices combined'!$G447),IF($B447="RAB Long",SUMIFS('RAB Prices Long'!BV:BV,'RAB Prices Long'!$B:$B,'All Prices combined'!$D447,'RAB Prices Long'!$E:$E,'All Prices combined'!$G447)))),2)</f>
        <v>33.6</v>
      </c>
      <c r="BT447" s="2">
        <f>ROUND(IF($B447="Annuity",SUMIFS('Annuity Prices'!BW:BW,'Annuity Prices'!$B:$B,$D447,'Annuity Prices'!$E:$E,$G447),IF($B447="RAB Short",SUMIFS('RAB Prices Short'!BW:BW,'RAB Prices Short'!$B:$B,'All Prices combined'!$D447,'RAB Prices Short'!$E:$E,'All Prices combined'!$G447),IF($B447="RAB Long",SUMIFS('RAB Prices Long'!BW:BW,'RAB Prices Long'!$B:$B,'All Prices combined'!$D447,'RAB Prices Long'!$E:$E,'All Prices combined'!$G447)))),2)</f>
        <v>34.44</v>
      </c>
      <c r="BU447" s="2">
        <f>ROUND(IF($B447="Annuity",SUMIFS('Annuity Prices'!BX:BX,'Annuity Prices'!$B:$B,$D447,'Annuity Prices'!$E:$E,$G447),IF($B447="RAB Short",SUMIFS('RAB Prices Short'!BX:BX,'RAB Prices Short'!$B:$B,'All Prices combined'!$D447,'RAB Prices Short'!$E:$E,'All Prices combined'!$G447),IF($B447="RAB Long",SUMIFS('RAB Prices Long'!BX:BX,'RAB Prices Long'!$B:$B,'All Prices combined'!$D447,'RAB Prices Long'!$E:$E,'All Prices combined'!$G447)))),2)</f>
        <v>35.299999999999997</v>
      </c>
    </row>
    <row r="448" spans="2:73" x14ac:dyDescent="0.25">
      <c r="B448" t="s">
        <v>45</v>
      </c>
      <c r="C448">
        <v>12</v>
      </c>
      <c r="D448" t="s">
        <v>164</v>
      </c>
      <c r="E448" t="s">
        <v>161</v>
      </c>
      <c r="F448" t="s">
        <v>163</v>
      </c>
      <c r="G448" t="s">
        <v>40</v>
      </c>
      <c r="I448" s="2">
        <f>ROUND(IF($B448="Annuity",SUMIFS('Annuity Prices'!L:L,'Annuity Prices'!$B:$B,$D448,'Annuity Prices'!$E:$E,$G448),IF($B448="RAB Short",SUMIFS('RAB Prices Short'!L:L,'RAB Prices Short'!$B:$B,'All Prices combined'!$D448,'RAB Prices Short'!$E:$E,'All Prices combined'!$G448),IF($B448="RAB Long",SUMIFS('RAB Prices Long'!L:L,'RAB Prices Long'!$B:$B,'All Prices combined'!$D448,'RAB Prices Long'!$E:$E,'All Prices combined'!$G448)))),2)</f>
        <v>0</v>
      </c>
      <c r="J448" s="2">
        <f>ROUND(IF($B448="Annuity",SUMIFS('Annuity Prices'!M:M,'Annuity Prices'!$B:$B,$D448,'Annuity Prices'!$E:$E,$G448),IF($B448="RAB Short",SUMIFS('RAB Prices Short'!M:M,'RAB Prices Short'!$B:$B,'All Prices combined'!$D448,'RAB Prices Short'!$E:$E,'All Prices combined'!$G448),IF($B448="RAB Long",SUMIFS('RAB Prices Long'!M:M,'RAB Prices Long'!$B:$B,'All Prices combined'!$D448,'RAB Prices Long'!$E:$E,'All Prices combined'!$G448)))),2)</f>
        <v>0</v>
      </c>
      <c r="K448" s="2">
        <f>ROUND(IF($B448="Annuity",SUMIFS('Annuity Prices'!N:N,'Annuity Prices'!$B:$B,$D448,'Annuity Prices'!$E:$E,$G448),IF($B448="RAB Short",SUMIFS('RAB Prices Short'!N:N,'RAB Prices Short'!$B:$B,'All Prices combined'!$D448,'RAB Prices Short'!$E:$E,'All Prices combined'!$G448),IF($B448="RAB Long",SUMIFS('RAB Prices Long'!N:N,'RAB Prices Long'!$B:$B,'All Prices combined'!$D448,'RAB Prices Long'!$E:$E,'All Prices combined'!$G448)))),2)</f>
        <v>18.61</v>
      </c>
      <c r="L448" s="2">
        <f>ROUND(IF($B448="Annuity",SUMIFS('Annuity Prices'!O:O,'Annuity Prices'!$B:$B,$D448,'Annuity Prices'!$E:$E,$G448),IF($B448="RAB Short",SUMIFS('RAB Prices Short'!O:O,'RAB Prices Short'!$B:$B,'All Prices combined'!$D448,'RAB Prices Short'!$E:$E,'All Prices combined'!$G448),IF($B448="RAB Long",SUMIFS('RAB Prices Long'!O:O,'RAB Prices Long'!$B:$B,'All Prices combined'!$D448,'RAB Prices Long'!$E:$E,'All Prices combined'!$G448)))),2)</f>
        <v>19.14</v>
      </c>
      <c r="M448" s="2">
        <f>ROUND(IF($B448="Annuity",SUMIFS('Annuity Prices'!P:P,'Annuity Prices'!$B:$B,$D448,'Annuity Prices'!$E:$E,$G448),IF($B448="RAB Short",SUMIFS('RAB Prices Short'!P:P,'RAB Prices Short'!$B:$B,'All Prices combined'!$D448,'RAB Prices Short'!$E:$E,'All Prices combined'!$G448),IF($B448="RAB Long",SUMIFS('RAB Prices Long'!P:P,'RAB Prices Long'!$B:$B,'All Prices combined'!$D448,'RAB Prices Long'!$E:$E,'All Prices combined'!$G448)))),2)</f>
        <v>20.11</v>
      </c>
      <c r="N448" s="2">
        <f>ROUND(IF($B448="Annuity",SUMIFS('Annuity Prices'!Q:Q,'Annuity Prices'!$B:$B,$D448,'Annuity Prices'!$E:$E,$G448),IF($B448="RAB Short",SUMIFS('RAB Prices Short'!Q:Q,'RAB Prices Short'!$B:$B,'All Prices combined'!$D448,'RAB Prices Short'!$E:$E,'All Prices combined'!$G448),IF($B448="RAB Long",SUMIFS('RAB Prices Long'!Q:Q,'RAB Prices Long'!$B:$B,'All Prices combined'!$D448,'RAB Prices Long'!$E:$E,'All Prices combined'!$G448)))),2)</f>
        <v>20.61</v>
      </c>
      <c r="O448" s="2">
        <f>ROUND(IF($B448="Annuity",SUMIFS('Annuity Prices'!R:R,'Annuity Prices'!$B:$B,$D448,'Annuity Prices'!$E:$E,$G448),IF($B448="RAB Short",SUMIFS('RAB Prices Short'!R:R,'RAB Prices Short'!$B:$B,'All Prices combined'!$D448,'RAB Prices Short'!$E:$E,'All Prices combined'!$G448),IF($B448="RAB Long",SUMIFS('RAB Prices Long'!R:R,'RAB Prices Long'!$B:$B,'All Prices combined'!$D448,'RAB Prices Long'!$E:$E,'All Prices combined'!$G448)))),2)</f>
        <v>21.12</v>
      </c>
      <c r="P448" s="2">
        <f>ROUND(IF($B448="Annuity",SUMIFS('Annuity Prices'!S:S,'Annuity Prices'!$B:$B,$D448,'Annuity Prices'!$E:$E,$G448),IF($B448="RAB Short",SUMIFS('RAB Prices Short'!S:S,'RAB Prices Short'!$B:$B,'All Prices combined'!$D448,'RAB Prices Short'!$E:$E,'All Prices combined'!$G448),IF($B448="RAB Long",SUMIFS('RAB Prices Long'!S:S,'RAB Prices Long'!$B:$B,'All Prices combined'!$D448,'RAB Prices Long'!$E:$E,'All Prices combined'!$G448)))),2)</f>
        <v>21.65</v>
      </c>
      <c r="Q448" s="2">
        <f>ROUND(IF($B448="Annuity",SUMIFS('Annuity Prices'!T:T,'Annuity Prices'!$B:$B,$D448,'Annuity Prices'!$E:$E,$G448),IF($B448="RAB Short",SUMIFS('RAB Prices Short'!T:T,'RAB Prices Short'!$B:$B,'All Prices combined'!$D448,'RAB Prices Short'!$E:$E,'All Prices combined'!$G448),IF($B448="RAB Long",SUMIFS('RAB Prices Long'!T:T,'RAB Prices Long'!$B:$B,'All Prices combined'!$D448,'RAB Prices Long'!$E:$E,'All Prices combined'!$G448)))),2)</f>
        <v>23.66</v>
      </c>
      <c r="R448" s="2">
        <f>ROUND(IF($B448="Annuity",SUMIFS('Annuity Prices'!U:U,'Annuity Prices'!$B:$B,$D448,'Annuity Prices'!$E:$E,$G448),IF($B448="RAB Short",SUMIFS('RAB Prices Short'!U:U,'RAB Prices Short'!$B:$B,'All Prices combined'!$D448,'RAB Prices Short'!$E:$E,'All Prices combined'!$G448),IF($B448="RAB Long",SUMIFS('RAB Prices Long'!U:U,'RAB Prices Long'!$B:$B,'All Prices combined'!$D448,'RAB Prices Long'!$E:$E,'All Prices combined'!$G448)))),2)</f>
        <v>24.25</v>
      </c>
      <c r="S448" s="2">
        <f>ROUND(IF($B448="Annuity",SUMIFS('Annuity Prices'!V:V,'Annuity Prices'!$B:$B,$D448,'Annuity Prices'!$E:$E,$G448),IF($B448="RAB Short",SUMIFS('RAB Prices Short'!V:V,'RAB Prices Short'!$B:$B,'All Prices combined'!$D448,'RAB Prices Short'!$E:$E,'All Prices combined'!$G448),IF($B448="RAB Long",SUMIFS('RAB Prices Long'!V:V,'RAB Prices Long'!$B:$B,'All Prices combined'!$D448,'RAB Prices Long'!$E:$E,'All Prices combined'!$G448)))),2)</f>
        <v>24.86</v>
      </c>
      <c r="T448" s="2">
        <f>ROUND(IF($B448="Annuity",SUMIFS('Annuity Prices'!W:W,'Annuity Prices'!$B:$B,$D448,'Annuity Prices'!$E:$E,$G448),IF($B448="RAB Short",SUMIFS('RAB Prices Short'!W:W,'RAB Prices Short'!$B:$B,'All Prices combined'!$D448,'RAB Prices Short'!$E:$E,'All Prices combined'!$G448),IF($B448="RAB Long",SUMIFS('RAB Prices Long'!W:W,'RAB Prices Long'!$B:$B,'All Prices combined'!$D448,'RAB Prices Long'!$E:$E,'All Prices combined'!$G448)))),2)</f>
        <v>25.48</v>
      </c>
      <c r="U448" s="2">
        <f>ROUND(IF($B448="Annuity",SUMIFS('Annuity Prices'!X:X,'Annuity Prices'!$B:$B,$D448,'Annuity Prices'!$E:$E,$G448),IF($B448="RAB Short",SUMIFS('RAB Prices Short'!X:X,'RAB Prices Short'!$B:$B,'All Prices combined'!$D448,'RAB Prices Short'!$E:$E,'All Prices combined'!$G448),IF($B448="RAB Long",SUMIFS('RAB Prices Long'!X:X,'RAB Prices Long'!$B:$B,'All Prices combined'!$D448,'RAB Prices Long'!$E:$E,'All Prices combined'!$G448)))),2)</f>
        <v>27.81</v>
      </c>
      <c r="V448" s="2">
        <f>ROUND(IF($B448="Annuity",SUMIFS('Annuity Prices'!Y:Y,'Annuity Prices'!$B:$B,$D448,'Annuity Prices'!$E:$E,$G448),IF($B448="RAB Short",SUMIFS('RAB Prices Short'!Y:Y,'RAB Prices Short'!$B:$B,'All Prices combined'!$D448,'RAB Prices Short'!$E:$E,'All Prices combined'!$G448),IF($B448="RAB Long",SUMIFS('RAB Prices Long'!Y:Y,'RAB Prices Long'!$B:$B,'All Prices combined'!$D448,'RAB Prices Long'!$E:$E,'All Prices combined'!$G448)))),2)</f>
        <v>28.5</v>
      </c>
      <c r="W448" s="2">
        <f>ROUND(IF($B448="Annuity",SUMIFS('Annuity Prices'!Z:Z,'Annuity Prices'!$B:$B,$D448,'Annuity Prices'!$E:$E,$G448),IF($B448="RAB Short",SUMIFS('RAB Prices Short'!Z:Z,'RAB Prices Short'!$B:$B,'All Prices combined'!$D448,'RAB Prices Short'!$E:$E,'All Prices combined'!$G448),IF($B448="RAB Long",SUMIFS('RAB Prices Long'!Z:Z,'RAB Prices Long'!$B:$B,'All Prices combined'!$D448,'RAB Prices Long'!$E:$E,'All Prices combined'!$G448)))),2)</f>
        <v>29.22</v>
      </c>
      <c r="X448" s="2">
        <f>ROUND(IF($B448="Annuity",SUMIFS('Annuity Prices'!AA:AA,'Annuity Prices'!$B:$B,$D448,'Annuity Prices'!$E:$E,$G448),IF($B448="RAB Short",SUMIFS('RAB Prices Short'!AA:AA,'RAB Prices Short'!$B:$B,'All Prices combined'!$D448,'RAB Prices Short'!$E:$E,'All Prices combined'!$G448),IF($B448="RAB Long",SUMIFS('RAB Prices Long'!AA:AA,'RAB Prices Long'!$B:$B,'All Prices combined'!$D448,'RAB Prices Long'!$E:$E,'All Prices combined'!$G448)))),2)</f>
        <v>29.95</v>
      </c>
      <c r="Y448" s="2">
        <f>ROUND(IF($B448="Annuity",SUMIFS('Annuity Prices'!AB:AB,'Annuity Prices'!$B:$B,$D448,'Annuity Prices'!$E:$E,$G448),IF($B448="RAB Short",SUMIFS('RAB Prices Short'!AB:AB,'RAB Prices Short'!$B:$B,'All Prices combined'!$D448,'RAB Prices Short'!$E:$E,'All Prices combined'!$G448),IF($B448="RAB Long",SUMIFS('RAB Prices Long'!AB:AB,'RAB Prices Long'!$B:$B,'All Prices combined'!$D448,'RAB Prices Long'!$E:$E,'All Prices combined'!$G448)))),2)</f>
        <v>32.64</v>
      </c>
      <c r="Z448" s="2">
        <f>ROUND(IF($B448="Annuity",SUMIFS('Annuity Prices'!AC:AC,'Annuity Prices'!$B:$B,$D448,'Annuity Prices'!$E:$E,$G448),IF($B448="RAB Short",SUMIFS('RAB Prices Short'!AC:AC,'RAB Prices Short'!$B:$B,'All Prices combined'!$D448,'RAB Prices Short'!$E:$E,'All Prices combined'!$G448),IF($B448="RAB Long",SUMIFS('RAB Prices Long'!AC:AC,'RAB Prices Long'!$B:$B,'All Prices combined'!$D448,'RAB Prices Long'!$E:$E,'All Prices combined'!$G448)))),2)</f>
        <v>33.46</v>
      </c>
      <c r="AA448" s="2">
        <f>ROUND(IF($B448="Annuity",SUMIFS('Annuity Prices'!AD:AD,'Annuity Prices'!$B:$B,$D448,'Annuity Prices'!$E:$E,$G448),IF($B448="RAB Short",SUMIFS('RAB Prices Short'!AD:AD,'RAB Prices Short'!$B:$B,'All Prices combined'!$D448,'RAB Prices Short'!$E:$E,'All Prices combined'!$G448),IF($B448="RAB Long",SUMIFS('RAB Prices Long'!AD:AD,'RAB Prices Long'!$B:$B,'All Prices combined'!$D448,'RAB Prices Long'!$E:$E,'All Prices combined'!$G448)))),2)</f>
        <v>34.299999999999997</v>
      </c>
      <c r="AB448" s="2">
        <f>ROUND(IF($B448="Annuity",SUMIFS('Annuity Prices'!AE:AE,'Annuity Prices'!$B:$B,$D448,'Annuity Prices'!$E:$E,$G448),IF($B448="RAB Short",SUMIFS('RAB Prices Short'!AE:AE,'RAB Prices Short'!$B:$B,'All Prices combined'!$D448,'RAB Prices Short'!$E:$E,'All Prices combined'!$G448),IF($B448="RAB Long",SUMIFS('RAB Prices Long'!AE:AE,'RAB Prices Long'!$B:$B,'All Prices combined'!$D448,'RAB Prices Long'!$E:$E,'All Prices combined'!$G448)))),2)</f>
        <v>35.15</v>
      </c>
      <c r="AC448" s="2">
        <f>ROUND(IF($B448="Annuity",SUMIFS('Annuity Prices'!AF:AF,'Annuity Prices'!$B:$B,$D448,'Annuity Prices'!$E:$E,$G448),IF($B448="RAB Short",SUMIFS('RAB Prices Short'!AF:AF,'RAB Prices Short'!$B:$B,'All Prices combined'!$D448,'RAB Prices Short'!$E:$E,'All Prices combined'!$G448),IF($B448="RAB Long",SUMIFS('RAB Prices Long'!AF:AF,'RAB Prices Long'!$B:$B,'All Prices combined'!$D448,'RAB Prices Long'!$E:$E,'All Prices combined'!$G448)))),2)</f>
        <v>38.28</v>
      </c>
      <c r="AD448" s="2">
        <f>ROUND(IF($B448="Annuity",SUMIFS('Annuity Prices'!AG:AG,'Annuity Prices'!$B:$B,$D448,'Annuity Prices'!$E:$E,$G448),IF($B448="RAB Short",SUMIFS('RAB Prices Short'!AG:AG,'RAB Prices Short'!$B:$B,'All Prices combined'!$D448,'RAB Prices Short'!$E:$E,'All Prices combined'!$G448),IF($B448="RAB Long",SUMIFS('RAB Prices Long'!AG:AG,'RAB Prices Long'!$B:$B,'All Prices combined'!$D448,'RAB Prices Long'!$E:$E,'All Prices combined'!$G448)))),2)</f>
        <v>39.24</v>
      </c>
      <c r="AE448" s="2">
        <f>ROUND(IF($B448="Annuity",SUMIFS('Annuity Prices'!AH:AH,'Annuity Prices'!$B:$B,$D448,'Annuity Prices'!$E:$E,$G448),IF($B448="RAB Short",SUMIFS('RAB Prices Short'!AH:AH,'RAB Prices Short'!$B:$B,'All Prices combined'!$D448,'RAB Prices Short'!$E:$E,'All Prices combined'!$G448),IF($B448="RAB Long",SUMIFS('RAB Prices Long'!AH:AH,'RAB Prices Long'!$B:$B,'All Prices combined'!$D448,'RAB Prices Long'!$E:$E,'All Prices combined'!$G448)))),2)</f>
        <v>40.22</v>
      </c>
      <c r="AF448" s="2">
        <f>ROUND(IF($B448="Annuity",SUMIFS('Annuity Prices'!AI:AI,'Annuity Prices'!$B:$B,$D448,'Annuity Prices'!$E:$E,$G448),IF($B448="RAB Short",SUMIFS('RAB Prices Short'!AI:AI,'RAB Prices Short'!$B:$B,'All Prices combined'!$D448,'RAB Prices Short'!$E:$E,'All Prices combined'!$G448),IF($B448="RAB Long",SUMIFS('RAB Prices Long'!AI:AI,'RAB Prices Long'!$B:$B,'All Prices combined'!$D448,'RAB Prices Long'!$E:$E,'All Prices combined'!$G448)))),2)</f>
        <v>41.22</v>
      </c>
      <c r="AG448" s="2">
        <f>ROUND(IF($B448="Annuity",SUMIFS('Annuity Prices'!AJ:AJ,'Annuity Prices'!$B:$B,$D448,'Annuity Prices'!$E:$E,$G448),IF($B448="RAB Short",SUMIFS('RAB Prices Short'!AJ:AJ,'RAB Prices Short'!$B:$B,'All Prices combined'!$D448,'RAB Prices Short'!$E:$E,'All Prices combined'!$G448),IF($B448="RAB Long",SUMIFS('RAB Prices Long'!AJ:AJ,'RAB Prices Long'!$B:$B,'All Prices combined'!$D448,'RAB Prices Long'!$E:$E,'All Prices combined'!$G448)))),2)</f>
        <v>44.85</v>
      </c>
      <c r="AH448" s="2">
        <f>ROUND(IF($B448="Annuity",SUMIFS('Annuity Prices'!AK:AK,'Annuity Prices'!$B:$B,$D448,'Annuity Prices'!$E:$E,$G448),IF($B448="RAB Short",SUMIFS('RAB Prices Short'!AK:AK,'RAB Prices Short'!$B:$B,'All Prices combined'!$D448,'RAB Prices Short'!$E:$E,'All Prices combined'!$G448),IF($B448="RAB Long",SUMIFS('RAB Prices Long'!AK:AK,'RAB Prices Long'!$B:$B,'All Prices combined'!$D448,'RAB Prices Long'!$E:$E,'All Prices combined'!$G448)))),2)</f>
        <v>45.97</v>
      </c>
      <c r="AI448" s="2">
        <f>ROUND(IF($B448="Annuity",SUMIFS('Annuity Prices'!AL:AL,'Annuity Prices'!$B:$B,$D448,'Annuity Prices'!$E:$E,$G448),IF($B448="RAB Short",SUMIFS('RAB Prices Short'!AL:AL,'RAB Prices Short'!$B:$B,'All Prices combined'!$D448,'RAB Prices Short'!$E:$E,'All Prices combined'!$G448),IF($B448="RAB Long",SUMIFS('RAB Prices Long'!AL:AL,'RAB Prices Long'!$B:$B,'All Prices combined'!$D448,'RAB Prices Long'!$E:$E,'All Prices combined'!$G448)))),2)</f>
        <v>47.12</v>
      </c>
      <c r="AJ448" s="2">
        <f>ROUND(IF($B448="Annuity",SUMIFS('Annuity Prices'!AM:AM,'Annuity Prices'!$B:$B,$D448,'Annuity Prices'!$E:$E,$G448),IF($B448="RAB Short",SUMIFS('RAB Prices Short'!AM:AM,'RAB Prices Short'!$B:$B,'All Prices combined'!$D448,'RAB Prices Short'!$E:$E,'All Prices combined'!$G448),IF($B448="RAB Long",SUMIFS('RAB Prices Long'!AM:AM,'RAB Prices Long'!$B:$B,'All Prices combined'!$D448,'RAB Prices Long'!$E:$E,'All Prices combined'!$G448)))),2)</f>
        <v>48.29</v>
      </c>
      <c r="AK448" s="2">
        <f>ROUND(IF($B448="Annuity",SUMIFS('Annuity Prices'!AN:AN,'Annuity Prices'!$B:$B,$D448,'Annuity Prices'!$E:$E,$G448),IF($B448="RAB Short",SUMIFS('RAB Prices Short'!AN:AN,'RAB Prices Short'!$B:$B,'All Prices combined'!$D448,'RAB Prices Short'!$E:$E,'All Prices combined'!$G448),IF($B448="RAB Long",SUMIFS('RAB Prices Long'!AN:AN,'RAB Prices Long'!$B:$B,'All Prices combined'!$D448,'RAB Prices Long'!$E:$E,'All Prices combined'!$G448)))),2)</f>
        <v>52.49</v>
      </c>
      <c r="AL448" s="2">
        <f>ROUND(IF($B448="Annuity",SUMIFS('Annuity Prices'!AO:AO,'Annuity Prices'!$B:$B,$D448,'Annuity Prices'!$E:$E,$G448),IF($B448="RAB Short",SUMIFS('RAB Prices Short'!AO:AO,'RAB Prices Short'!$B:$B,'All Prices combined'!$D448,'RAB Prices Short'!$E:$E,'All Prices combined'!$G448),IF($B448="RAB Long",SUMIFS('RAB Prices Long'!AO:AO,'RAB Prices Long'!$B:$B,'All Prices combined'!$D448,'RAB Prices Long'!$E:$E,'All Prices combined'!$G448)))),2)</f>
        <v>53.8</v>
      </c>
      <c r="AM448" s="2">
        <f>ROUND(IF($B448="Annuity",SUMIFS('Annuity Prices'!AP:AP,'Annuity Prices'!$B:$B,$D448,'Annuity Prices'!$E:$E,$G448),IF($B448="RAB Short",SUMIFS('RAB Prices Short'!AP:AP,'RAB Prices Short'!$B:$B,'All Prices combined'!$D448,'RAB Prices Short'!$E:$E,'All Prices combined'!$G448),IF($B448="RAB Long",SUMIFS('RAB Prices Long'!AP:AP,'RAB Prices Long'!$B:$B,'All Prices combined'!$D448,'RAB Prices Long'!$E:$E,'All Prices combined'!$G448)))),2)</f>
        <v>55.14</v>
      </c>
      <c r="AN448" s="2">
        <f>ROUND(IF($B448="Annuity",SUMIFS('Annuity Prices'!AQ:AQ,'Annuity Prices'!$B:$B,$D448,'Annuity Prices'!$E:$E,$G448),IF($B448="RAB Short",SUMIFS('RAB Prices Short'!AQ:AQ,'RAB Prices Short'!$B:$B,'All Prices combined'!$D448,'RAB Prices Short'!$E:$E,'All Prices combined'!$G448),IF($B448="RAB Long",SUMIFS('RAB Prices Long'!AQ:AQ,'RAB Prices Long'!$B:$B,'All Prices combined'!$D448,'RAB Prices Long'!$E:$E,'All Prices combined'!$G448)))),2)</f>
        <v>56.52</v>
      </c>
      <c r="AO448" s="2">
        <f>ROUND(IF($B448="Annuity",SUMIFS('Annuity Prices'!AR:AR,'Annuity Prices'!$B:$B,$D448,'Annuity Prices'!$E:$E,$G448),IF($B448="RAB Short",SUMIFS('RAB Prices Short'!AR:AR,'RAB Prices Short'!$B:$B,'All Prices combined'!$D448,'RAB Prices Short'!$E:$E,'All Prices combined'!$G448),IF($B448="RAB Long",SUMIFS('RAB Prices Long'!AR:AR,'RAB Prices Long'!$B:$B,'All Prices combined'!$D448,'RAB Prices Long'!$E:$E,'All Prices combined'!$G448)))),2)</f>
        <v>0</v>
      </c>
      <c r="AP448" s="2">
        <f>ROUND(IF($B448="Annuity",SUMIFS('Annuity Prices'!AS:AS,'Annuity Prices'!$B:$B,$D448,'Annuity Prices'!$E:$E,$G448),IF($B448="RAB Short",SUMIFS('RAB Prices Short'!AS:AS,'RAB Prices Short'!$B:$B,'All Prices combined'!$D448,'RAB Prices Short'!$E:$E,'All Prices combined'!$G448),IF($B448="RAB Long",SUMIFS('RAB Prices Long'!AS:AS,'RAB Prices Long'!$B:$B,'All Prices combined'!$D448,'RAB Prices Long'!$E:$E,'All Prices combined'!$G448)))),2)</f>
        <v>0</v>
      </c>
      <c r="AQ448" s="2">
        <f>ROUND(IF($B448="Annuity",SUMIFS('Annuity Prices'!AT:AT,'Annuity Prices'!$B:$B,$D448,'Annuity Prices'!$E:$E,$G448),IF($B448="RAB Short",SUMIFS('RAB Prices Short'!AT:AT,'RAB Prices Short'!$B:$B,'All Prices combined'!$D448,'RAB Prices Short'!$E:$E,'All Prices combined'!$G448),IF($B448="RAB Long",SUMIFS('RAB Prices Long'!AT:AT,'RAB Prices Long'!$B:$B,'All Prices combined'!$D448,'RAB Prices Long'!$E:$E,'All Prices combined'!$G448)))),2)</f>
        <v>17.36</v>
      </c>
      <c r="AR448" s="2">
        <f>ROUND(IF($B448="Annuity",SUMIFS('Annuity Prices'!AU:AU,'Annuity Prices'!$B:$B,$D448,'Annuity Prices'!$E:$E,$G448),IF($B448="RAB Short",SUMIFS('RAB Prices Short'!AU:AU,'RAB Prices Short'!$B:$B,'All Prices combined'!$D448,'RAB Prices Short'!$E:$E,'All Prices combined'!$G448),IF($B448="RAB Long",SUMIFS('RAB Prices Long'!AU:AU,'RAB Prices Long'!$B:$B,'All Prices combined'!$D448,'RAB Prices Long'!$E:$E,'All Prices combined'!$G448)))),2)</f>
        <v>18.61</v>
      </c>
      <c r="AS448" s="2">
        <f>ROUND(IF($B448="Annuity",SUMIFS('Annuity Prices'!AV:AV,'Annuity Prices'!$B:$B,$D448,'Annuity Prices'!$E:$E,$G448),IF($B448="RAB Short",SUMIFS('RAB Prices Short'!AV:AV,'RAB Prices Short'!$B:$B,'All Prices combined'!$D448,'RAB Prices Short'!$E:$E,'All Prices combined'!$G448),IF($B448="RAB Long",SUMIFS('RAB Prices Long'!AV:AV,'RAB Prices Long'!$B:$B,'All Prices combined'!$D448,'RAB Prices Long'!$E:$E,'All Prices combined'!$G448)))),2)</f>
        <v>19.14</v>
      </c>
      <c r="AT448" s="2">
        <f>ROUND(IF($B448="Annuity",SUMIFS('Annuity Prices'!AW:AW,'Annuity Prices'!$B:$B,$D448,'Annuity Prices'!$E:$E,$G448),IF($B448="RAB Short",SUMIFS('RAB Prices Short'!AW:AW,'RAB Prices Short'!$B:$B,'All Prices combined'!$D448,'RAB Prices Short'!$E:$E,'All Prices combined'!$G448),IF($B448="RAB Long",SUMIFS('RAB Prices Long'!AW:AW,'RAB Prices Long'!$B:$B,'All Prices combined'!$D448,'RAB Prices Long'!$E:$E,'All Prices combined'!$G448)))),2)</f>
        <v>20.11</v>
      </c>
      <c r="AU448" s="2">
        <f>ROUND(IF($B448="Annuity",SUMIFS('Annuity Prices'!AX:AX,'Annuity Prices'!$B:$B,$D448,'Annuity Prices'!$E:$E,$G448),IF($B448="RAB Short",SUMIFS('RAB Prices Short'!AX:AX,'RAB Prices Short'!$B:$B,'All Prices combined'!$D448,'RAB Prices Short'!$E:$E,'All Prices combined'!$G448),IF($B448="RAB Long",SUMIFS('RAB Prices Long'!AX:AX,'RAB Prices Long'!$B:$B,'All Prices combined'!$D448,'RAB Prices Long'!$E:$E,'All Prices combined'!$G448)))),2)</f>
        <v>20.61</v>
      </c>
      <c r="AV448" s="2">
        <f>ROUND(IF($B448="Annuity",SUMIFS('Annuity Prices'!AY:AY,'Annuity Prices'!$B:$B,$D448,'Annuity Prices'!$E:$E,$G448),IF($B448="RAB Short",SUMIFS('RAB Prices Short'!AY:AY,'RAB Prices Short'!$B:$B,'All Prices combined'!$D448,'RAB Prices Short'!$E:$E,'All Prices combined'!$G448),IF($B448="RAB Long",SUMIFS('RAB Prices Long'!AY:AY,'RAB Prices Long'!$B:$B,'All Prices combined'!$D448,'RAB Prices Long'!$E:$E,'All Prices combined'!$G448)))),2)</f>
        <v>21.12</v>
      </c>
      <c r="AW448" s="2">
        <f>ROUND(IF($B448="Annuity",SUMIFS('Annuity Prices'!AZ:AZ,'Annuity Prices'!$B:$B,$D448,'Annuity Prices'!$E:$E,$G448),IF($B448="RAB Short",SUMIFS('RAB Prices Short'!AZ:AZ,'RAB Prices Short'!$B:$B,'All Prices combined'!$D448,'RAB Prices Short'!$E:$E,'All Prices combined'!$G448),IF($B448="RAB Long",SUMIFS('RAB Prices Long'!AZ:AZ,'RAB Prices Long'!$B:$B,'All Prices combined'!$D448,'RAB Prices Long'!$E:$E,'All Prices combined'!$G448)))),2)</f>
        <v>21.65</v>
      </c>
      <c r="AX448" s="2">
        <f>ROUND(IF($B448="Annuity",SUMIFS('Annuity Prices'!BA:BA,'Annuity Prices'!$B:$B,$D448,'Annuity Prices'!$E:$E,$G448),IF($B448="RAB Short",SUMIFS('RAB Prices Short'!BA:BA,'RAB Prices Short'!$B:$B,'All Prices combined'!$D448,'RAB Prices Short'!$E:$E,'All Prices combined'!$G448),IF($B448="RAB Long",SUMIFS('RAB Prices Long'!BA:BA,'RAB Prices Long'!$B:$B,'All Prices combined'!$D448,'RAB Prices Long'!$E:$E,'All Prices combined'!$G448)))),2)</f>
        <v>23.66</v>
      </c>
      <c r="AY448" s="2">
        <f>ROUND(IF($B448="Annuity",SUMIFS('Annuity Prices'!BB:BB,'Annuity Prices'!$B:$B,$D448,'Annuity Prices'!$E:$E,$G448),IF($B448="RAB Short",SUMIFS('RAB Prices Short'!BB:BB,'RAB Prices Short'!$B:$B,'All Prices combined'!$D448,'RAB Prices Short'!$E:$E,'All Prices combined'!$G448),IF($B448="RAB Long",SUMIFS('RAB Prices Long'!BB:BB,'RAB Prices Long'!$B:$B,'All Prices combined'!$D448,'RAB Prices Long'!$E:$E,'All Prices combined'!$G448)))),2)</f>
        <v>24.25</v>
      </c>
      <c r="AZ448" s="2">
        <f>ROUND(IF($B448="Annuity",SUMIFS('Annuity Prices'!BC:BC,'Annuity Prices'!$B:$B,$D448,'Annuity Prices'!$E:$E,$G448),IF($B448="RAB Short",SUMIFS('RAB Prices Short'!BC:BC,'RAB Prices Short'!$B:$B,'All Prices combined'!$D448,'RAB Prices Short'!$E:$E,'All Prices combined'!$G448),IF($B448="RAB Long",SUMIFS('RAB Prices Long'!BC:BC,'RAB Prices Long'!$B:$B,'All Prices combined'!$D448,'RAB Prices Long'!$E:$E,'All Prices combined'!$G448)))),2)</f>
        <v>24.86</v>
      </c>
      <c r="BA448" s="2">
        <f>ROUND(IF($B448="Annuity",SUMIFS('Annuity Prices'!BD:BD,'Annuity Prices'!$B:$B,$D448,'Annuity Prices'!$E:$E,$G448),IF($B448="RAB Short",SUMIFS('RAB Prices Short'!BD:BD,'RAB Prices Short'!$B:$B,'All Prices combined'!$D448,'RAB Prices Short'!$E:$E,'All Prices combined'!$G448),IF($B448="RAB Long",SUMIFS('RAB Prices Long'!BD:BD,'RAB Prices Long'!$B:$B,'All Prices combined'!$D448,'RAB Prices Long'!$E:$E,'All Prices combined'!$G448)))),2)</f>
        <v>25.48</v>
      </c>
      <c r="BB448" s="2">
        <f>ROUND(IF($B448="Annuity",SUMIFS('Annuity Prices'!BE:BE,'Annuity Prices'!$B:$B,$D448,'Annuity Prices'!$E:$E,$G448),IF($B448="RAB Short",SUMIFS('RAB Prices Short'!BE:BE,'RAB Prices Short'!$B:$B,'All Prices combined'!$D448,'RAB Prices Short'!$E:$E,'All Prices combined'!$G448),IF($B448="RAB Long",SUMIFS('RAB Prices Long'!BE:BE,'RAB Prices Long'!$B:$B,'All Prices combined'!$D448,'RAB Prices Long'!$E:$E,'All Prices combined'!$G448)))),2)</f>
        <v>27.81</v>
      </c>
      <c r="BC448" s="2">
        <f>ROUND(IF($B448="Annuity",SUMIFS('Annuity Prices'!BF:BF,'Annuity Prices'!$B:$B,$D448,'Annuity Prices'!$E:$E,$G448),IF($B448="RAB Short",SUMIFS('RAB Prices Short'!BF:BF,'RAB Prices Short'!$B:$B,'All Prices combined'!$D448,'RAB Prices Short'!$E:$E,'All Prices combined'!$G448),IF($B448="RAB Long",SUMIFS('RAB Prices Long'!BF:BF,'RAB Prices Long'!$B:$B,'All Prices combined'!$D448,'RAB Prices Long'!$E:$E,'All Prices combined'!$G448)))),2)</f>
        <v>28.5</v>
      </c>
      <c r="BD448" s="2">
        <f>ROUND(IF($B448="Annuity",SUMIFS('Annuity Prices'!BG:BG,'Annuity Prices'!$B:$B,$D448,'Annuity Prices'!$E:$E,$G448),IF($B448="RAB Short",SUMIFS('RAB Prices Short'!BG:BG,'RAB Prices Short'!$B:$B,'All Prices combined'!$D448,'RAB Prices Short'!$E:$E,'All Prices combined'!$G448),IF($B448="RAB Long",SUMIFS('RAB Prices Long'!BG:BG,'RAB Prices Long'!$B:$B,'All Prices combined'!$D448,'RAB Prices Long'!$E:$E,'All Prices combined'!$G448)))),2)</f>
        <v>29.22</v>
      </c>
      <c r="BE448" s="2">
        <f>ROUND(IF($B448="Annuity",SUMIFS('Annuity Prices'!BH:BH,'Annuity Prices'!$B:$B,$D448,'Annuity Prices'!$E:$E,$G448),IF($B448="RAB Short",SUMIFS('RAB Prices Short'!BH:BH,'RAB Prices Short'!$B:$B,'All Prices combined'!$D448,'RAB Prices Short'!$E:$E,'All Prices combined'!$G448),IF($B448="RAB Long",SUMIFS('RAB Prices Long'!BH:BH,'RAB Prices Long'!$B:$B,'All Prices combined'!$D448,'RAB Prices Long'!$E:$E,'All Prices combined'!$G448)))),2)</f>
        <v>29.95</v>
      </c>
      <c r="BF448" s="2">
        <f>ROUND(IF($B448="Annuity",SUMIFS('Annuity Prices'!BI:BI,'Annuity Prices'!$B:$B,$D448,'Annuity Prices'!$E:$E,$G448),IF($B448="RAB Short",SUMIFS('RAB Prices Short'!BI:BI,'RAB Prices Short'!$B:$B,'All Prices combined'!$D448,'RAB Prices Short'!$E:$E,'All Prices combined'!$G448),IF($B448="RAB Long",SUMIFS('RAB Prices Long'!BI:BI,'RAB Prices Long'!$B:$B,'All Prices combined'!$D448,'RAB Prices Long'!$E:$E,'All Prices combined'!$G448)))),2)</f>
        <v>32.64</v>
      </c>
      <c r="BG448" s="2">
        <f>ROUND(IF($B448="Annuity",SUMIFS('Annuity Prices'!BJ:BJ,'Annuity Prices'!$B:$B,$D448,'Annuity Prices'!$E:$E,$G448),IF($B448="RAB Short",SUMIFS('RAB Prices Short'!BJ:BJ,'RAB Prices Short'!$B:$B,'All Prices combined'!$D448,'RAB Prices Short'!$E:$E,'All Prices combined'!$G448),IF($B448="RAB Long",SUMIFS('RAB Prices Long'!BJ:BJ,'RAB Prices Long'!$B:$B,'All Prices combined'!$D448,'RAB Prices Long'!$E:$E,'All Prices combined'!$G448)))),2)</f>
        <v>33.46</v>
      </c>
      <c r="BH448" s="2">
        <f>ROUND(IF($B448="Annuity",SUMIFS('Annuity Prices'!BK:BK,'Annuity Prices'!$B:$B,$D448,'Annuity Prices'!$E:$E,$G448),IF($B448="RAB Short",SUMIFS('RAB Prices Short'!BK:BK,'RAB Prices Short'!$B:$B,'All Prices combined'!$D448,'RAB Prices Short'!$E:$E,'All Prices combined'!$G448),IF($B448="RAB Long",SUMIFS('RAB Prices Long'!BK:BK,'RAB Prices Long'!$B:$B,'All Prices combined'!$D448,'RAB Prices Long'!$E:$E,'All Prices combined'!$G448)))),2)</f>
        <v>34.299999999999997</v>
      </c>
      <c r="BI448" s="2">
        <f>ROUND(IF($B448="Annuity",SUMIFS('Annuity Prices'!BL:BL,'Annuity Prices'!$B:$B,$D448,'Annuity Prices'!$E:$E,$G448),IF($B448="RAB Short",SUMIFS('RAB Prices Short'!BL:BL,'RAB Prices Short'!$B:$B,'All Prices combined'!$D448,'RAB Prices Short'!$E:$E,'All Prices combined'!$G448),IF($B448="RAB Long",SUMIFS('RAB Prices Long'!BL:BL,'RAB Prices Long'!$B:$B,'All Prices combined'!$D448,'RAB Prices Long'!$E:$E,'All Prices combined'!$G448)))),2)</f>
        <v>35.15</v>
      </c>
      <c r="BJ448" s="2">
        <f>ROUND(IF($B448="Annuity",SUMIFS('Annuity Prices'!BM:BM,'Annuity Prices'!$B:$B,$D448,'Annuity Prices'!$E:$E,$G448),IF($B448="RAB Short",SUMIFS('RAB Prices Short'!BM:BM,'RAB Prices Short'!$B:$B,'All Prices combined'!$D448,'RAB Prices Short'!$E:$E,'All Prices combined'!$G448),IF($B448="RAB Long",SUMIFS('RAB Prices Long'!BM:BM,'RAB Prices Long'!$B:$B,'All Prices combined'!$D448,'RAB Prices Long'!$E:$E,'All Prices combined'!$G448)))),2)</f>
        <v>38.28</v>
      </c>
      <c r="BK448" s="2">
        <f>ROUND(IF($B448="Annuity",SUMIFS('Annuity Prices'!BN:BN,'Annuity Prices'!$B:$B,$D448,'Annuity Prices'!$E:$E,$G448),IF($B448="RAB Short",SUMIFS('RAB Prices Short'!BN:BN,'RAB Prices Short'!$B:$B,'All Prices combined'!$D448,'RAB Prices Short'!$E:$E,'All Prices combined'!$G448),IF($B448="RAB Long",SUMIFS('RAB Prices Long'!BN:BN,'RAB Prices Long'!$B:$B,'All Prices combined'!$D448,'RAB Prices Long'!$E:$E,'All Prices combined'!$G448)))),2)</f>
        <v>39.24</v>
      </c>
      <c r="BL448" s="2">
        <f>ROUND(IF($B448="Annuity",SUMIFS('Annuity Prices'!BO:BO,'Annuity Prices'!$B:$B,$D448,'Annuity Prices'!$E:$E,$G448),IF($B448="RAB Short",SUMIFS('RAB Prices Short'!BO:BO,'RAB Prices Short'!$B:$B,'All Prices combined'!$D448,'RAB Prices Short'!$E:$E,'All Prices combined'!$G448),IF($B448="RAB Long",SUMIFS('RAB Prices Long'!BO:BO,'RAB Prices Long'!$B:$B,'All Prices combined'!$D448,'RAB Prices Long'!$E:$E,'All Prices combined'!$G448)))),2)</f>
        <v>40.22</v>
      </c>
      <c r="BM448" s="2">
        <f>ROUND(IF($B448="Annuity",SUMIFS('Annuity Prices'!BP:BP,'Annuity Prices'!$B:$B,$D448,'Annuity Prices'!$E:$E,$G448),IF($B448="RAB Short",SUMIFS('RAB Prices Short'!BP:BP,'RAB Prices Short'!$B:$B,'All Prices combined'!$D448,'RAB Prices Short'!$E:$E,'All Prices combined'!$G448),IF($B448="RAB Long",SUMIFS('RAB Prices Long'!BP:BP,'RAB Prices Long'!$B:$B,'All Prices combined'!$D448,'RAB Prices Long'!$E:$E,'All Prices combined'!$G448)))),2)</f>
        <v>41.22</v>
      </c>
      <c r="BN448" s="2">
        <f>ROUND(IF($B448="Annuity",SUMIFS('Annuity Prices'!BQ:BQ,'Annuity Prices'!$B:$B,$D448,'Annuity Prices'!$E:$E,$G448),IF($B448="RAB Short",SUMIFS('RAB Prices Short'!BQ:BQ,'RAB Prices Short'!$B:$B,'All Prices combined'!$D448,'RAB Prices Short'!$E:$E,'All Prices combined'!$G448),IF($B448="RAB Long",SUMIFS('RAB Prices Long'!BQ:BQ,'RAB Prices Long'!$B:$B,'All Prices combined'!$D448,'RAB Prices Long'!$E:$E,'All Prices combined'!$G448)))),2)</f>
        <v>44.85</v>
      </c>
      <c r="BO448" s="2">
        <f>ROUND(IF($B448="Annuity",SUMIFS('Annuity Prices'!BR:BR,'Annuity Prices'!$B:$B,$D448,'Annuity Prices'!$E:$E,$G448),IF($B448="RAB Short",SUMIFS('RAB Prices Short'!BR:BR,'RAB Prices Short'!$B:$B,'All Prices combined'!$D448,'RAB Prices Short'!$E:$E,'All Prices combined'!$G448),IF($B448="RAB Long",SUMIFS('RAB Prices Long'!BR:BR,'RAB Prices Long'!$B:$B,'All Prices combined'!$D448,'RAB Prices Long'!$E:$E,'All Prices combined'!$G448)))),2)</f>
        <v>45.97</v>
      </c>
      <c r="BP448" s="2">
        <f>ROUND(IF($B448="Annuity",SUMIFS('Annuity Prices'!BS:BS,'Annuity Prices'!$B:$B,$D448,'Annuity Prices'!$E:$E,$G448),IF($B448="RAB Short",SUMIFS('RAB Prices Short'!BS:BS,'RAB Prices Short'!$B:$B,'All Prices combined'!$D448,'RAB Prices Short'!$E:$E,'All Prices combined'!$G448),IF($B448="RAB Long",SUMIFS('RAB Prices Long'!BS:BS,'RAB Prices Long'!$B:$B,'All Prices combined'!$D448,'RAB Prices Long'!$E:$E,'All Prices combined'!$G448)))),2)</f>
        <v>47.12</v>
      </c>
      <c r="BQ448" s="2">
        <f>ROUND(IF($B448="Annuity",SUMIFS('Annuity Prices'!BT:BT,'Annuity Prices'!$B:$B,$D448,'Annuity Prices'!$E:$E,$G448),IF($B448="RAB Short",SUMIFS('RAB Prices Short'!BT:BT,'RAB Prices Short'!$B:$B,'All Prices combined'!$D448,'RAB Prices Short'!$E:$E,'All Prices combined'!$G448),IF($B448="RAB Long",SUMIFS('RAB Prices Long'!BT:BT,'RAB Prices Long'!$B:$B,'All Prices combined'!$D448,'RAB Prices Long'!$E:$E,'All Prices combined'!$G448)))),2)</f>
        <v>48.29</v>
      </c>
      <c r="BR448" s="2">
        <f>ROUND(IF($B448="Annuity",SUMIFS('Annuity Prices'!BU:BU,'Annuity Prices'!$B:$B,$D448,'Annuity Prices'!$E:$E,$G448),IF($B448="RAB Short",SUMIFS('RAB Prices Short'!BU:BU,'RAB Prices Short'!$B:$B,'All Prices combined'!$D448,'RAB Prices Short'!$E:$E,'All Prices combined'!$G448),IF($B448="RAB Long",SUMIFS('RAB Prices Long'!BU:BU,'RAB Prices Long'!$B:$B,'All Prices combined'!$D448,'RAB Prices Long'!$E:$E,'All Prices combined'!$G448)))),2)</f>
        <v>52.49</v>
      </c>
      <c r="BS448" s="2">
        <f>ROUND(IF($B448="Annuity",SUMIFS('Annuity Prices'!BV:BV,'Annuity Prices'!$B:$B,$D448,'Annuity Prices'!$E:$E,$G448),IF($B448="RAB Short",SUMIFS('RAB Prices Short'!BV:BV,'RAB Prices Short'!$B:$B,'All Prices combined'!$D448,'RAB Prices Short'!$E:$E,'All Prices combined'!$G448),IF($B448="RAB Long",SUMIFS('RAB Prices Long'!BV:BV,'RAB Prices Long'!$B:$B,'All Prices combined'!$D448,'RAB Prices Long'!$E:$E,'All Prices combined'!$G448)))),2)</f>
        <v>53.8</v>
      </c>
      <c r="BT448" s="2">
        <f>ROUND(IF($B448="Annuity",SUMIFS('Annuity Prices'!BW:BW,'Annuity Prices'!$B:$B,$D448,'Annuity Prices'!$E:$E,$G448),IF($B448="RAB Short",SUMIFS('RAB Prices Short'!BW:BW,'RAB Prices Short'!$B:$B,'All Prices combined'!$D448,'RAB Prices Short'!$E:$E,'All Prices combined'!$G448),IF($B448="RAB Long",SUMIFS('RAB Prices Long'!BW:BW,'RAB Prices Long'!$B:$B,'All Prices combined'!$D448,'RAB Prices Long'!$E:$E,'All Prices combined'!$G448)))),2)</f>
        <v>55.14</v>
      </c>
      <c r="BU448" s="2">
        <f>ROUND(IF($B448="Annuity",SUMIFS('Annuity Prices'!BX:BX,'Annuity Prices'!$B:$B,$D448,'Annuity Prices'!$E:$E,$G448),IF($B448="RAB Short",SUMIFS('RAB Prices Short'!BX:BX,'RAB Prices Short'!$B:$B,'All Prices combined'!$D448,'RAB Prices Short'!$E:$E,'All Prices combined'!$G448),IF($B448="RAB Long",SUMIFS('RAB Prices Long'!BX:BX,'RAB Prices Long'!$B:$B,'All Prices combined'!$D448,'RAB Prices Long'!$E:$E,'All Prices combined'!$G448)))),2)</f>
        <v>56.52</v>
      </c>
    </row>
    <row r="449" spans="2:73" x14ac:dyDescent="0.25">
      <c r="B449" t="s">
        <v>45</v>
      </c>
      <c r="C449">
        <v>13</v>
      </c>
      <c r="E449" t="s">
        <v>165</v>
      </c>
      <c r="F449">
        <v>13</v>
      </c>
      <c r="G449" t="s">
        <v>166</v>
      </c>
      <c r="I449" s="2">
        <f>ROUND(IF($B449="Annuity",SUMIFS('Annuity Prices'!L:L,'Annuity Prices'!$B:$B,$D449,'Annuity Prices'!$E:$E,$G449),IF($B449="RAB Short",SUMIFS('RAB Prices Short'!L:L,'RAB Prices Short'!$B:$B,'All Prices combined'!$D449,'RAB Prices Short'!$E:$E,'All Prices combined'!$G449),IF($B449="RAB Long",SUMIFS('RAB Prices Long'!L:L,'RAB Prices Long'!$B:$B,'All Prices combined'!$D449,'RAB Prices Long'!$E:$E,'All Prices combined'!$G449)))),2)</f>
        <v>0</v>
      </c>
      <c r="J449" s="2">
        <f>ROUND(IF($B449="Annuity",SUMIFS('Annuity Prices'!M:M,'Annuity Prices'!$B:$B,$D449,'Annuity Prices'!$E:$E,$G449),IF($B449="RAB Short",SUMIFS('RAB Prices Short'!M:M,'RAB Prices Short'!$B:$B,'All Prices combined'!$D449,'RAB Prices Short'!$E:$E,'All Prices combined'!$G449),IF($B449="RAB Long",SUMIFS('RAB Prices Long'!M:M,'RAB Prices Long'!$B:$B,'All Prices combined'!$D449,'RAB Prices Long'!$E:$E,'All Prices combined'!$G449)))),2)</f>
        <v>0</v>
      </c>
      <c r="K449" s="2">
        <f>ROUND(IF($B449="Annuity",SUMIFS('Annuity Prices'!N:N,'Annuity Prices'!$B:$B,$D449,'Annuity Prices'!$E:$E,$G449),IF($B449="RAB Short",SUMIFS('RAB Prices Short'!N:N,'RAB Prices Short'!$B:$B,'All Prices combined'!$D449,'RAB Prices Short'!$E:$E,'All Prices combined'!$G449),IF($B449="RAB Long",SUMIFS('RAB Prices Long'!N:N,'RAB Prices Long'!$B:$B,'All Prices combined'!$D449,'RAB Prices Long'!$E:$E,'All Prices combined'!$G449)))),2)</f>
        <v>0</v>
      </c>
      <c r="L449" s="2">
        <f>ROUND(IF($B449="Annuity",SUMIFS('Annuity Prices'!O:O,'Annuity Prices'!$B:$B,$D449,'Annuity Prices'!$E:$E,$G449),IF($B449="RAB Short",SUMIFS('RAB Prices Short'!O:O,'RAB Prices Short'!$B:$B,'All Prices combined'!$D449,'RAB Prices Short'!$E:$E,'All Prices combined'!$G449),IF($B449="RAB Long",SUMIFS('RAB Prices Long'!O:O,'RAB Prices Long'!$B:$B,'All Prices combined'!$D449,'RAB Prices Long'!$E:$E,'All Prices combined'!$G449)))),2)</f>
        <v>0</v>
      </c>
      <c r="M449" s="2">
        <f>ROUND(IF($B449="Annuity",SUMIFS('Annuity Prices'!P:P,'Annuity Prices'!$B:$B,$D449,'Annuity Prices'!$E:$E,$G449),IF($B449="RAB Short",SUMIFS('RAB Prices Short'!P:P,'RAB Prices Short'!$B:$B,'All Prices combined'!$D449,'RAB Prices Short'!$E:$E,'All Prices combined'!$G449),IF($B449="RAB Long",SUMIFS('RAB Prices Long'!P:P,'RAB Prices Long'!$B:$B,'All Prices combined'!$D449,'RAB Prices Long'!$E:$E,'All Prices combined'!$G449)))),2)</f>
        <v>0</v>
      </c>
      <c r="N449" s="2">
        <f>ROUND(IF($B449="Annuity",SUMIFS('Annuity Prices'!Q:Q,'Annuity Prices'!$B:$B,$D449,'Annuity Prices'!$E:$E,$G449),IF($B449="RAB Short",SUMIFS('RAB Prices Short'!Q:Q,'RAB Prices Short'!$B:$B,'All Prices combined'!$D449,'RAB Prices Short'!$E:$E,'All Prices combined'!$G449),IF($B449="RAB Long",SUMIFS('RAB Prices Long'!Q:Q,'RAB Prices Long'!$B:$B,'All Prices combined'!$D449,'RAB Prices Long'!$E:$E,'All Prices combined'!$G449)))),2)</f>
        <v>0</v>
      </c>
      <c r="O449" s="2">
        <f>ROUND(IF($B449="Annuity",SUMIFS('Annuity Prices'!R:R,'Annuity Prices'!$B:$B,$D449,'Annuity Prices'!$E:$E,$G449),IF($B449="RAB Short",SUMIFS('RAB Prices Short'!R:R,'RAB Prices Short'!$B:$B,'All Prices combined'!$D449,'RAB Prices Short'!$E:$E,'All Prices combined'!$G449),IF($B449="RAB Long",SUMIFS('RAB Prices Long'!R:R,'RAB Prices Long'!$B:$B,'All Prices combined'!$D449,'RAB Prices Long'!$E:$E,'All Prices combined'!$G449)))),2)</f>
        <v>0</v>
      </c>
      <c r="P449" s="2">
        <f>ROUND(IF($B449="Annuity",SUMIFS('Annuity Prices'!S:S,'Annuity Prices'!$B:$B,$D449,'Annuity Prices'!$E:$E,$G449),IF($B449="RAB Short",SUMIFS('RAB Prices Short'!S:S,'RAB Prices Short'!$B:$B,'All Prices combined'!$D449,'RAB Prices Short'!$E:$E,'All Prices combined'!$G449),IF($B449="RAB Long",SUMIFS('RAB Prices Long'!S:S,'RAB Prices Long'!$B:$B,'All Prices combined'!$D449,'RAB Prices Long'!$E:$E,'All Prices combined'!$G449)))),2)</f>
        <v>0</v>
      </c>
      <c r="Q449" s="2">
        <f>ROUND(IF($B449="Annuity",SUMIFS('Annuity Prices'!T:T,'Annuity Prices'!$B:$B,$D449,'Annuity Prices'!$E:$E,$G449),IF($B449="RAB Short",SUMIFS('RAB Prices Short'!T:T,'RAB Prices Short'!$B:$B,'All Prices combined'!$D449,'RAB Prices Short'!$E:$E,'All Prices combined'!$G449),IF($B449="RAB Long",SUMIFS('RAB Prices Long'!T:T,'RAB Prices Long'!$B:$B,'All Prices combined'!$D449,'RAB Prices Long'!$E:$E,'All Prices combined'!$G449)))),2)</f>
        <v>0</v>
      </c>
      <c r="R449" s="2">
        <f>ROUND(IF($B449="Annuity",SUMIFS('Annuity Prices'!U:U,'Annuity Prices'!$B:$B,$D449,'Annuity Prices'!$E:$E,$G449),IF($B449="RAB Short",SUMIFS('RAB Prices Short'!U:U,'RAB Prices Short'!$B:$B,'All Prices combined'!$D449,'RAB Prices Short'!$E:$E,'All Prices combined'!$G449),IF($B449="RAB Long",SUMIFS('RAB Prices Long'!U:U,'RAB Prices Long'!$B:$B,'All Prices combined'!$D449,'RAB Prices Long'!$E:$E,'All Prices combined'!$G449)))),2)</f>
        <v>0</v>
      </c>
      <c r="S449" s="2">
        <f>ROUND(IF($B449="Annuity",SUMIFS('Annuity Prices'!V:V,'Annuity Prices'!$B:$B,$D449,'Annuity Prices'!$E:$E,$G449),IF($B449="RAB Short",SUMIFS('RAB Prices Short'!V:V,'RAB Prices Short'!$B:$B,'All Prices combined'!$D449,'RAB Prices Short'!$E:$E,'All Prices combined'!$G449),IF($B449="RAB Long",SUMIFS('RAB Prices Long'!V:V,'RAB Prices Long'!$B:$B,'All Prices combined'!$D449,'RAB Prices Long'!$E:$E,'All Prices combined'!$G449)))),2)</f>
        <v>0</v>
      </c>
      <c r="T449" s="2">
        <f>ROUND(IF($B449="Annuity",SUMIFS('Annuity Prices'!W:W,'Annuity Prices'!$B:$B,$D449,'Annuity Prices'!$E:$E,$G449),IF($B449="RAB Short",SUMIFS('RAB Prices Short'!W:W,'RAB Prices Short'!$B:$B,'All Prices combined'!$D449,'RAB Prices Short'!$E:$E,'All Prices combined'!$G449),IF($B449="RAB Long",SUMIFS('RAB Prices Long'!W:W,'RAB Prices Long'!$B:$B,'All Prices combined'!$D449,'RAB Prices Long'!$E:$E,'All Prices combined'!$G449)))),2)</f>
        <v>0</v>
      </c>
      <c r="U449" s="2">
        <f>ROUND(IF($B449="Annuity",SUMIFS('Annuity Prices'!X:X,'Annuity Prices'!$B:$B,$D449,'Annuity Prices'!$E:$E,$G449),IF($B449="RAB Short",SUMIFS('RAB Prices Short'!X:X,'RAB Prices Short'!$B:$B,'All Prices combined'!$D449,'RAB Prices Short'!$E:$E,'All Prices combined'!$G449),IF($B449="RAB Long",SUMIFS('RAB Prices Long'!X:X,'RAB Prices Long'!$B:$B,'All Prices combined'!$D449,'RAB Prices Long'!$E:$E,'All Prices combined'!$G449)))),2)</f>
        <v>0</v>
      </c>
      <c r="V449" s="2">
        <f>ROUND(IF($B449="Annuity",SUMIFS('Annuity Prices'!Y:Y,'Annuity Prices'!$B:$B,$D449,'Annuity Prices'!$E:$E,$G449),IF($B449="RAB Short",SUMIFS('RAB Prices Short'!Y:Y,'RAB Prices Short'!$B:$B,'All Prices combined'!$D449,'RAB Prices Short'!$E:$E,'All Prices combined'!$G449),IF($B449="RAB Long",SUMIFS('RAB Prices Long'!Y:Y,'RAB Prices Long'!$B:$B,'All Prices combined'!$D449,'RAB Prices Long'!$E:$E,'All Prices combined'!$G449)))),2)</f>
        <v>0</v>
      </c>
      <c r="W449" s="2">
        <f>ROUND(IF($B449="Annuity",SUMIFS('Annuity Prices'!Z:Z,'Annuity Prices'!$B:$B,$D449,'Annuity Prices'!$E:$E,$G449),IF($B449="RAB Short",SUMIFS('RAB Prices Short'!Z:Z,'RAB Prices Short'!$B:$B,'All Prices combined'!$D449,'RAB Prices Short'!$E:$E,'All Prices combined'!$G449),IF($B449="RAB Long",SUMIFS('RAB Prices Long'!Z:Z,'RAB Prices Long'!$B:$B,'All Prices combined'!$D449,'RAB Prices Long'!$E:$E,'All Prices combined'!$G449)))),2)</f>
        <v>0</v>
      </c>
      <c r="X449" s="2">
        <f>ROUND(IF($B449="Annuity",SUMIFS('Annuity Prices'!AA:AA,'Annuity Prices'!$B:$B,$D449,'Annuity Prices'!$E:$E,$G449),IF($B449="RAB Short",SUMIFS('RAB Prices Short'!AA:AA,'RAB Prices Short'!$B:$B,'All Prices combined'!$D449,'RAB Prices Short'!$E:$E,'All Prices combined'!$G449),IF($B449="RAB Long",SUMIFS('RAB Prices Long'!AA:AA,'RAB Prices Long'!$B:$B,'All Prices combined'!$D449,'RAB Prices Long'!$E:$E,'All Prices combined'!$G449)))),2)</f>
        <v>0</v>
      </c>
      <c r="Y449" s="2">
        <f>ROUND(IF($B449="Annuity",SUMIFS('Annuity Prices'!AB:AB,'Annuity Prices'!$B:$B,$D449,'Annuity Prices'!$E:$E,$G449),IF($B449="RAB Short",SUMIFS('RAB Prices Short'!AB:AB,'RAB Prices Short'!$B:$B,'All Prices combined'!$D449,'RAB Prices Short'!$E:$E,'All Prices combined'!$G449),IF($B449="RAB Long",SUMIFS('RAB Prices Long'!AB:AB,'RAB Prices Long'!$B:$B,'All Prices combined'!$D449,'RAB Prices Long'!$E:$E,'All Prices combined'!$G449)))),2)</f>
        <v>0</v>
      </c>
      <c r="Z449" s="2">
        <f>ROUND(IF($B449="Annuity",SUMIFS('Annuity Prices'!AC:AC,'Annuity Prices'!$B:$B,$D449,'Annuity Prices'!$E:$E,$G449),IF($B449="RAB Short",SUMIFS('RAB Prices Short'!AC:AC,'RAB Prices Short'!$B:$B,'All Prices combined'!$D449,'RAB Prices Short'!$E:$E,'All Prices combined'!$G449),IF($B449="RAB Long",SUMIFS('RAB Prices Long'!AC:AC,'RAB Prices Long'!$B:$B,'All Prices combined'!$D449,'RAB Prices Long'!$E:$E,'All Prices combined'!$G449)))),2)</f>
        <v>0</v>
      </c>
      <c r="AA449" s="2">
        <f>ROUND(IF($B449="Annuity",SUMIFS('Annuity Prices'!AD:AD,'Annuity Prices'!$B:$B,$D449,'Annuity Prices'!$E:$E,$G449),IF($B449="RAB Short",SUMIFS('RAB Prices Short'!AD:AD,'RAB Prices Short'!$B:$B,'All Prices combined'!$D449,'RAB Prices Short'!$E:$E,'All Prices combined'!$G449),IF($B449="RAB Long",SUMIFS('RAB Prices Long'!AD:AD,'RAB Prices Long'!$B:$B,'All Prices combined'!$D449,'RAB Prices Long'!$E:$E,'All Prices combined'!$G449)))),2)</f>
        <v>0</v>
      </c>
      <c r="AB449" s="2">
        <f>ROUND(IF($B449="Annuity",SUMIFS('Annuity Prices'!AE:AE,'Annuity Prices'!$B:$B,$D449,'Annuity Prices'!$E:$E,$G449),IF($B449="RAB Short",SUMIFS('RAB Prices Short'!AE:AE,'RAB Prices Short'!$B:$B,'All Prices combined'!$D449,'RAB Prices Short'!$E:$E,'All Prices combined'!$G449),IF($B449="RAB Long",SUMIFS('RAB Prices Long'!AE:AE,'RAB Prices Long'!$B:$B,'All Prices combined'!$D449,'RAB Prices Long'!$E:$E,'All Prices combined'!$G449)))),2)</f>
        <v>0</v>
      </c>
      <c r="AC449" s="2">
        <f>ROUND(IF($B449="Annuity",SUMIFS('Annuity Prices'!AF:AF,'Annuity Prices'!$B:$B,$D449,'Annuity Prices'!$E:$E,$G449),IF($B449="RAB Short",SUMIFS('RAB Prices Short'!AF:AF,'RAB Prices Short'!$B:$B,'All Prices combined'!$D449,'RAB Prices Short'!$E:$E,'All Prices combined'!$G449),IF($B449="RAB Long",SUMIFS('RAB Prices Long'!AF:AF,'RAB Prices Long'!$B:$B,'All Prices combined'!$D449,'RAB Prices Long'!$E:$E,'All Prices combined'!$G449)))),2)</f>
        <v>0</v>
      </c>
      <c r="AD449" s="2">
        <f>ROUND(IF($B449="Annuity",SUMIFS('Annuity Prices'!AG:AG,'Annuity Prices'!$B:$B,$D449,'Annuity Prices'!$E:$E,$G449),IF($B449="RAB Short",SUMIFS('RAB Prices Short'!AG:AG,'RAB Prices Short'!$B:$B,'All Prices combined'!$D449,'RAB Prices Short'!$E:$E,'All Prices combined'!$G449),IF($B449="RAB Long",SUMIFS('RAB Prices Long'!AG:AG,'RAB Prices Long'!$B:$B,'All Prices combined'!$D449,'RAB Prices Long'!$E:$E,'All Prices combined'!$G449)))),2)</f>
        <v>0</v>
      </c>
      <c r="AE449" s="2">
        <f>ROUND(IF($B449="Annuity",SUMIFS('Annuity Prices'!AH:AH,'Annuity Prices'!$B:$B,$D449,'Annuity Prices'!$E:$E,$G449),IF($B449="RAB Short",SUMIFS('RAB Prices Short'!AH:AH,'RAB Prices Short'!$B:$B,'All Prices combined'!$D449,'RAB Prices Short'!$E:$E,'All Prices combined'!$G449),IF($B449="RAB Long",SUMIFS('RAB Prices Long'!AH:AH,'RAB Prices Long'!$B:$B,'All Prices combined'!$D449,'RAB Prices Long'!$E:$E,'All Prices combined'!$G449)))),2)</f>
        <v>0</v>
      </c>
      <c r="AF449" s="2">
        <f>ROUND(IF($B449="Annuity",SUMIFS('Annuity Prices'!AI:AI,'Annuity Prices'!$B:$B,$D449,'Annuity Prices'!$E:$E,$G449),IF($B449="RAB Short",SUMIFS('RAB Prices Short'!AI:AI,'RAB Prices Short'!$B:$B,'All Prices combined'!$D449,'RAB Prices Short'!$E:$E,'All Prices combined'!$G449),IF($B449="RAB Long",SUMIFS('RAB Prices Long'!AI:AI,'RAB Prices Long'!$B:$B,'All Prices combined'!$D449,'RAB Prices Long'!$E:$E,'All Prices combined'!$G449)))),2)</f>
        <v>0</v>
      </c>
      <c r="AG449" s="2">
        <f>ROUND(IF($B449="Annuity",SUMIFS('Annuity Prices'!AJ:AJ,'Annuity Prices'!$B:$B,$D449,'Annuity Prices'!$E:$E,$G449),IF($B449="RAB Short",SUMIFS('RAB Prices Short'!AJ:AJ,'RAB Prices Short'!$B:$B,'All Prices combined'!$D449,'RAB Prices Short'!$E:$E,'All Prices combined'!$G449),IF($B449="RAB Long",SUMIFS('RAB Prices Long'!AJ:AJ,'RAB Prices Long'!$B:$B,'All Prices combined'!$D449,'RAB Prices Long'!$E:$E,'All Prices combined'!$G449)))),2)</f>
        <v>0</v>
      </c>
      <c r="AH449" s="2">
        <f>ROUND(IF($B449="Annuity",SUMIFS('Annuity Prices'!AK:AK,'Annuity Prices'!$B:$B,$D449,'Annuity Prices'!$E:$E,$G449),IF($B449="RAB Short",SUMIFS('RAB Prices Short'!AK:AK,'RAB Prices Short'!$B:$B,'All Prices combined'!$D449,'RAB Prices Short'!$E:$E,'All Prices combined'!$G449),IF($B449="RAB Long",SUMIFS('RAB Prices Long'!AK:AK,'RAB Prices Long'!$B:$B,'All Prices combined'!$D449,'RAB Prices Long'!$E:$E,'All Prices combined'!$G449)))),2)</f>
        <v>0</v>
      </c>
      <c r="AI449" s="2">
        <f>ROUND(IF($B449="Annuity",SUMIFS('Annuity Prices'!AL:AL,'Annuity Prices'!$B:$B,$D449,'Annuity Prices'!$E:$E,$G449),IF($B449="RAB Short",SUMIFS('RAB Prices Short'!AL:AL,'RAB Prices Short'!$B:$B,'All Prices combined'!$D449,'RAB Prices Short'!$E:$E,'All Prices combined'!$G449),IF($B449="RAB Long",SUMIFS('RAB Prices Long'!AL:AL,'RAB Prices Long'!$B:$B,'All Prices combined'!$D449,'RAB Prices Long'!$E:$E,'All Prices combined'!$G449)))),2)</f>
        <v>0</v>
      </c>
      <c r="AJ449" s="2">
        <f>ROUND(IF($B449="Annuity",SUMIFS('Annuity Prices'!AM:AM,'Annuity Prices'!$B:$B,$D449,'Annuity Prices'!$E:$E,$G449),IF($B449="RAB Short",SUMIFS('RAB Prices Short'!AM:AM,'RAB Prices Short'!$B:$B,'All Prices combined'!$D449,'RAB Prices Short'!$E:$E,'All Prices combined'!$G449),IF($B449="RAB Long",SUMIFS('RAB Prices Long'!AM:AM,'RAB Prices Long'!$B:$B,'All Prices combined'!$D449,'RAB Prices Long'!$E:$E,'All Prices combined'!$G449)))),2)</f>
        <v>0</v>
      </c>
      <c r="AK449" s="2">
        <f>ROUND(IF($B449="Annuity",SUMIFS('Annuity Prices'!AN:AN,'Annuity Prices'!$B:$B,$D449,'Annuity Prices'!$E:$E,$G449),IF($B449="RAB Short",SUMIFS('RAB Prices Short'!AN:AN,'RAB Prices Short'!$B:$B,'All Prices combined'!$D449,'RAB Prices Short'!$E:$E,'All Prices combined'!$G449),IF($B449="RAB Long",SUMIFS('RAB Prices Long'!AN:AN,'RAB Prices Long'!$B:$B,'All Prices combined'!$D449,'RAB Prices Long'!$E:$E,'All Prices combined'!$G449)))),2)</f>
        <v>0</v>
      </c>
      <c r="AL449" s="2">
        <f>ROUND(IF($B449="Annuity",SUMIFS('Annuity Prices'!AO:AO,'Annuity Prices'!$B:$B,$D449,'Annuity Prices'!$E:$E,$G449),IF($B449="RAB Short",SUMIFS('RAB Prices Short'!AO:AO,'RAB Prices Short'!$B:$B,'All Prices combined'!$D449,'RAB Prices Short'!$E:$E,'All Prices combined'!$G449),IF($B449="RAB Long",SUMIFS('RAB Prices Long'!AO:AO,'RAB Prices Long'!$B:$B,'All Prices combined'!$D449,'RAB Prices Long'!$E:$E,'All Prices combined'!$G449)))),2)</f>
        <v>0</v>
      </c>
      <c r="AM449" s="2">
        <f>ROUND(IF($B449="Annuity",SUMIFS('Annuity Prices'!AP:AP,'Annuity Prices'!$B:$B,$D449,'Annuity Prices'!$E:$E,$G449),IF($B449="RAB Short",SUMIFS('RAB Prices Short'!AP:AP,'RAB Prices Short'!$B:$B,'All Prices combined'!$D449,'RAB Prices Short'!$E:$E,'All Prices combined'!$G449),IF($B449="RAB Long",SUMIFS('RAB Prices Long'!AP:AP,'RAB Prices Long'!$B:$B,'All Prices combined'!$D449,'RAB Prices Long'!$E:$E,'All Prices combined'!$G449)))),2)</f>
        <v>0</v>
      </c>
      <c r="AN449" s="2">
        <f>ROUND(IF($B449="Annuity",SUMIFS('Annuity Prices'!AQ:AQ,'Annuity Prices'!$B:$B,$D449,'Annuity Prices'!$E:$E,$G449),IF($B449="RAB Short",SUMIFS('RAB Prices Short'!AQ:AQ,'RAB Prices Short'!$B:$B,'All Prices combined'!$D449,'RAB Prices Short'!$E:$E,'All Prices combined'!$G449),IF($B449="RAB Long",SUMIFS('RAB Prices Long'!AQ:AQ,'RAB Prices Long'!$B:$B,'All Prices combined'!$D449,'RAB Prices Long'!$E:$E,'All Prices combined'!$G449)))),2)</f>
        <v>0</v>
      </c>
      <c r="AO449" s="2">
        <f>ROUND(IF($B449="Annuity",SUMIFS('Annuity Prices'!AR:AR,'Annuity Prices'!$B:$B,$D449,'Annuity Prices'!$E:$E,$G449),IF($B449="RAB Short",SUMIFS('RAB Prices Short'!AR:AR,'RAB Prices Short'!$B:$B,'All Prices combined'!$D449,'RAB Prices Short'!$E:$E,'All Prices combined'!$G449),IF($B449="RAB Long",SUMIFS('RAB Prices Long'!AR:AR,'RAB Prices Long'!$B:$B,'All Prices combined'!$D449,'RAB Prices Long'!$E:$E,'All Prices combined'!$G449)))),2)</f>
        <v>0</v>
      </c>
      <c r="AP449" s="2">
        <f>ROUND(IF($B449="Annuity",SUMIFS('Annuity Prices'!AS:AS,'Annuity Prices'!$B:$B,$D449,'Annuity Prices'!$E:$E,$G449),IF($B449="RAB Short",SUMIFS('RAB Prices Short'!AS:AS,'RAB Prices Short'!$B:$B,'All Prices combined'!$D449,'RAB Prices Short'!$E:$E,'All Prices combined'!$G449),IF($B449="RAB Long",SUMIFS('RAB Prices Long'!AS:AS,'RAB Prices Long'!$B:$B,'All Prices combined'!$D449,'RAB Prices Long'!$E:$E,'All Prices combined'!$G449)))),2)</f>
        <v>0</v>
      </c>
      <c r="AQ449" s="2">
        <f>ROUND(IF($B449="Annuity",SUMIFS('Annuity Prices'!AT:AT,'Annuity Prices'!$B:$B,$D449,'Annuity Prices'!$E:$E,$G449),IF($B449="RAB Short",SUMIFS('RAB Prices Short'!AT:AT,'RAB Prices Short'!$B:$B,'All Prices combined'!$D449,'RAB Prices Short'!$E:$E,'All Prices combined'!$G449),IF($B449="RAB Long",SUMIFS('RAB Prices Long'!AT:AT,'RAB Prices Long'!$B:$B,'All Prices combined'!$D449,'RAB Prices Long'!$E:$E,'All Prices combined'!$G449)))),2)</f>
        <v>0</v>
      </c>
      <c r="AR449" s="2">
        <f>ROUND(IF($B449="Annuity",SUMIFS('Annuity Prices'!AU:AU,'Annuity Prices'!$B:$B,$D449,'Annuity Prices'!$E:$E,$G449),IF($B449="RAB Short",SUMIFS('RAB Prices Short'!AU:AU,'RAB Prices Short'!$B:$B,'All Prices combined'!$D449,'RAB Prices Short'!$E:$E,'All Prices combined'!$G449),IF($B449="RAB Long",SUMIFS('RAB Prices Long'!AU:AU,'RAB Prices Long'!$B:$B,'All Prices combined'!$D449,'RAB Prices Long'!$E:$E,'All Prices combined'!$G449)))),2)</f>
        <v>0</v>
      </c>
      <c r="AS449" s="2">
        <f>ROUND(IF($B449="Annuity",SUMIFS('Annuity Prices'!AV:AV,'Annuity Prices'!$B:$B,$D449,'Annuity Prices'!$E:$E,$G449),IF($B449="RAB Short",SUMIFS('RAB Prices Short'!AV:AV,'RAB Prices Short'!$B:$B,'All Prices combined'!$D449,'RAB Prices Short'!$E:$E,'All Prices combined'!$G449),IF($B449="RAB Long",SUMIFS('RAB Prices Long'!AV:AV,'RAB Prices Long'!$B:$B,'All Prices combined'!$D449,'RAB Prices Long'!$E:$E,'All Prices combined'!$G449)))),2)</f>
        <v>0</v>
      </c>
      <c r="AT449" s="2">
        <f>ROUND(IF($B449="Annuity",SUMIFS('Annuity Prices'!AW:AW,'Annuity Prices'!$B:$B,$D449,'Annuity Prices'!$E:$E,$G449),IF($B449="RAB Short",SUMIFS('RAB Prices Short'!AW:AW,'RAB Prices Short'!$B:$B,'All Prices combined'!$D449,'RAB Prices Short'!$E:$E,'All Prices combined'!$G449),IF($B449="RAB Long",SUMIFS('RAB Prices Long'!AW:AW,'RAB Prices Long'!$B:$B,'All Prices combined'!$D449,'RAB Prices Long'!$E:$E,'All Prices combined'!$G449)))),2)</f>
        <v>0</v>
      </c>
      <c r="AU449" s="2">
        <f>ROUND(IF($B449="Annuity",SUMIFS('Annuity Prices'!AX:AX,'Annuity Prices'!$B:$B,$D449,'Annuity Prices'!$E:$E,$G449),IF($B449="RAB Short",SUMIFS('RAB Prices Short'!AX:AX,'RAB Prices Short'!$B:$B,'All Prices combined'!$D449,'RAB Prices Short'!$E:$E,'All Prices combined'!$G449),IF($B449="RAB Long",SUMIFS('RAB Prices Long'!AX:AX,'RAB Prices Long'!$B:$B,'All Prices combined'!$D449,'RAB Prices Long'!$E:$E,'All Prices combined'!$G449)))),2)</f>
        <v>0</v>
      </c>
      <c r="AV449" s="2">
        <f>ROUND(IF($B449="Annuity",SUMIFS('Annuity Prices'!AY:AY,'Annuity Prices'!$B:$B,$D449,'Annuity Prices'!$E:$E,$G449),IF($B449="RAB Short",SUMIFS('RAB Prices Short'!AY:AY,'RAB Prices Short'!$B:$B,'All Prices combined'!$D449,'RAB Prices Short'!$E:$E,'All Prices combined'!$G449),IF($B449="RAB Long",SUMIFS('RAB Prices Long'!AY:AY,'RAB Prices Long'!$B:$B,'All Prices combined'!$D449,'RAB Prices Long'!$E:$E,'All Prices combined'!$G449)))),2)</f>
        <v>0</v>
      </c>
      <c r="AW449" s="2">
        <f>ROUND(IF($B449="Annuity",SUMIFS('Annuity Prices'!AZ:AZ,'Annuity Prices'!$B:$B,$D449,'Annuity Prices'!$E:$E,$G449),IF($B449="RAB Short",SUMIFS('RAB Prices Short'!AZ:AZ,'RAB Prices Short'!$B:$B,'All Prices combined'!$D449,'RAB Prices Short'!$E:$E,'All Prices combined'!$G449),IF($B449="RAB Long",SUMIFS('RAB Prices Long'!AZ:AZ,'RAB Prices Long'!$B:$B,'All Prices combined'!$D449,'RAB Prices Long'!$E:$E,'All Prices combined'!$G449)))),2)</f>
        <v>0</v>
      </c>
      <c r="AX449" s="2">
        <f>ROUND(IF($B449="Annuity",SUMIFS('Annuity Prices'!BA:BA,'Annuity Prices'!$B:$B,$D449,'Annuity Prices'!$E:$E,$G449),IF($B449="RAB Short",SUMIFS('RAB Prices Short'!BA:BA,'RAB Prices Short'!$B:$B,'All Prices combined'!$D449,'RAB Prices Short'!$E:$E,'All Prices combined'!$G449),IF($B449="RAB Long",SUMIFS('RAB Prices Long'!BA:BA,'RAB Prices Long'!$B:$B,'All Prices combined'!$D449,'RAB Prices Long'!$E:$E,'All Prices combined'!$G449)))),2)</f>
        <v>0</v>
      </c>
      <c r="AY449" s="2">
        <f>ROUND(IF($B449="Annuity",SUMIFS('Annuity Prices'!BB:BB,'Annuity Prices'!$B:$B,$D449,'Annuity Prices'!$E:$E,$G449),IF($B449="RAB Short",SUMIFS('RAB Prices Short'!BB:BB,'RAB Prices Short'!$B:$B,'All Prices combined'!$D449,'RAB Prices Short'!$E:$E,'All Prices combined'!$G449),IF($B449="RAB Long",SUMIFS('RAB Prices Long'!BB:BB,'RAB Prices Long'!$B:$B,'All Prices combined'!$D449,'RAB Prices Long'!$E:$E,'All Prices combined'!$G449)))),2)</f>
        <v>0</v>
      </c>
      <c r="AZ449" s="2">
        <f>ROUND(IF($B449="Annuity",SUMIFS('Annuity Prices'!BC:BC,'Annuity Prices'!$B:$B,$D449,'Annuity Prices'!$E:$E,$G449),IF($B449="RAB Short",SUMIFS('RAB Prices Short'!BC:BC,'RAB Prices Short'!$B:$B,'All Prices combined'!$D449,'RAB Prices Short'!$E:$E,'All Prices combined'!$G449),IF($B449="RAB Long",SUMIFS('RAB Prices Long'!BC:BC,'RAB Prices Long'!$B:$B,'All Prices combined'!$D449,'RAB Prices Long'!$E:$E,'All Prices combined'!$G449)))),2)</f>
        <v>0</v>
      </c>
      <c r="BA449" s="2">
        <f>ROUND(IF($B449="Annuity",SUMIFS('Annuity Prices'!BD:BD,'Annuity Prices'!$B:$B,$D449,'Annuity Prices'!$E:$E,$G449),IF($B449="RAB Short",SUMIFS('RAB Prices Short'!BD:BD,'RAB Prices Short'!$B:$B,'All Prices combined'!$D449,'RAB Prices Short'!$E:$E,'All Prices combined'!$G449),IF($B449="RAB Long",SUMIFS('RAB Prices Long'!BD:BD,'RAB Prices Long'!$B:$B,'All Prices combined'!$D449,'RAB Prices Long'!$E:$E,'All Prices combined'!$G449)))),2)</f>
        <v>0</v>
      </c>
      <c r="BB449" s="2">
        <f>ROUND(IF($B449="Annuity",SUMIFS('Annuity Prices'!BE:BE,'Annuity Prices'!$B:$B,$D449,'Annuity Prices'!$E:$E,$G449),IF($B449="RAB Short",SUMIFS('RAB Prices Short'!BE:BE,'RAB Prices Short'!$B:$B,'All Prices combined'!$D449,'RAB Prices Short'!$E:$E,'All Prices combined'!$G449),IF($B449="RAB Long",SUMIFS('RAB Prices Long'!BE:BE,'RAB Prices Long'!$B:$B,'All Prices combined'!$D449,'RAB Prices Long'!$E:$E,'All Prices combined'!$G449)))),2)</f>
        <v>0</v>
      </c>
      <c r="BC449" s="2">
        <f>ROUND(IF($B449="Annuity",SUMIFS('Annuity Prices'!BF:BF,'Annuity Prices'!$B:$B,$D449,'Annuity Prices'!$E:$E,$G449),IF($B449="RAB Short",SUMIFS('RAB Prices Short'!BF:BF,'RAB Prices Short'!$B:$B,'All Prices combined'!$D449,'RAB Prices Short'!$E:$E,'All Prices combined'!$G449),IF($B449="RAB Long",SUMIFS('RAB Prices Long'!BF:BF,'RAB Prices Long'!$B:$B,'All Prices combined'!$D449,'RAB Prices Long'!$E:$E,'All Prices combined'!$G449)))),2)</f>
        <v>0</v>
      </c>
      <c r="BD449" s="2">
        <f>ROUND(IF($B449="Annuity",SUMIFS('Annuity Prices'!BG:BG,'Annuity Prices'!$B:$B,$D449,'Annuity Prices'!$E:$E,$G449),IF($B449="RAB Short",SUMIFS('RAB Prices Short'!BG:BG,'RAB Prices Short'!$B:$B,'All Prices combined'!$D449,'RAB Prices Short'!$E:$E,'All Prices combined'!$G449),IF($B449="RAB Long",SUMIFS('RAB Prices Long'!BG:BG,'RAB Prices Long'!$B:$B,'All Prices combined'!$D449,'RAB Prices Long'!$E:$E,'All Prices combined'!$G449)))),2)</f>
        <v>0</v>
      </c>
      <c r="BE449" s="2">
        <f>ROUND(IF($B449="Annuity",SUMIFS('Annuity Prices'!BH:BH,'Annuity Prices'!$B:$B,$D449,'Annuity Prices'!$E:$E,$G449),IF($B449="RAB Short",SUMIFS('RAB Prices Short'!BH:BH,'RAB Prices Short'!$B:$B,'All Prices combined'!$D449,'RAB Prices Short'!$E:$E,'All Prices combined'!$G449),IF($B449="RAB Long",SUMIFS('RAB Prices Long'!BH:BH,'RAB Prices Long'!$B:$B,'All Prices combined'!$D449,'RAB Prices Long'!$E:$E,'All Prices combined'!$G449)))),2)</f>
        <v>0</v>
      </c>
      <c r="BF449" s="2">
        <f>ROUND(IF($B449="Annuity",SUMIFS('Annuity Prices'!BI:BI,'Annuity Prices'!$B:$B,$D449,'Annuity Prices'!$E:$E,$G449),IF($B449="RAB Short",SUMIFS('RAB Prices Short'!BI:BI,'RAB Prices Short'!$B:$B,'All Prices combined'!$D449,'RAB Prices Short'!$E:$E,'All Prices combined'!$G449),IF($B449="RAB Long",SUMIFS('RAB Prices Long'!BI:BI,'RAB Prices Long'!$B:$B,'All Prices combined'!$D449,'RAB Prices Long'!$E:$E,'All Prices combined'!$G449)))),2)</f>
        <v>0</v>
      </c>
      <c r="BG449" s="2">
        <f>ROUND(IF($B449="Annuity",SUMIFS('Annuity Prices'!BJ:BJ,'Annuity Prices'!$B:$B,$D449,'Annuity Prices'!$E:$E,$G449),IF($B449="RAB Short",SUMIFS('RAB Prices Short'!BJ:BJ,'RAB Prices Short'!$B:$B,'All Prices combined'!$D449,'RAB Prices Short'!$E:$E,'All Prices combined'!$G449),IF($B449="RAB Long",SUMIFS('RAB Prices Long'!BJ:BJ,'RAB Prices Long'!$B:$B,'All Prices combined'!$D449,'RAB Prices Long'!$E:$E,'All Prices combined'!$G449)))),2)</f>
        <v>0</v>
      </c>
      <c r="BH449" s="2">
        <f>ROUND(IF($B449="Annuity",SUMIFS('Annuity Prices'!BK:BK,'Annuity Prices'!$B:$B,$D449,'Annuity Prices'!$E:$E,$G449),IF($B449="RAB Short",SUMIFS('RAB Prices Short'!BK:BK,'RAB Prices Short'!$B:$B,'All Prices combined'!$D449,'RAB Prices Short'!$E:$E,'All Prices combined'!$G449),IF($B449="RAB Long",SUMIFS('RAB Prices Long'!BK:BK,'RAB Prices Long'!$B:$B,'All Prices combined'!$D449,'RAB Prices Long'!$E:$E,'All Prices combined'!$G449)))),2)</f>
        <v>0</v>
      </c>
      <c r="BI449" s="2">
        <f>ROUND(IF($B449="Annuity",SUMIFS('Annuity Prices'!BL:BL,'Annuity Prices'!$B:$B,$D449,'Annuity Prices'!$E:$E,$G449),IF($B449="RAB Short",SUMIFS('RAB Prices Short'!BL:BL,'RAB Prices Short'!$B:$B,'All Prices combined'!$D449,'RAB Prices Short'!$E:$E,'All Prices combined'!$G449),IF($B449="RAB Long",SUMIFS('RAB Prices Long'!BL:BL,'RAB Prices Long'!$B:$B,'All Prices combined'!$D449,'RAB Prices Long'!$E:$E,'All Prices combined'!$G449)))),2)</f>
        <v>0</v>
      </c>
      <c r="BJ449" s="2">
        <f>ROUND(IF($B449="Annuity",SUMIFS('Annuity Prices'!BM:BM,'Annuity Prices'!$B:$B,$D449,'Annuity Prices'!$E:$E,$G449),IF($B449="RAB Short",SUMIFS('RAB Prices Short'!BM:BM,'RAB Prices Short'!$B:$B,'All Prices combined'!$D449,'RAB Prices Short'!$E:$E,'All Prices combined'!$G449),IF($B449="RAB Long",SUMIFS('RAB Prices Long'!BM:BM,'RAB Prices Long'!$B:$B,'All Prices combined'!$D449,'RAB Prices Long'!$E:$E,'All Prices combined'!$G449)))),2)</f>
        <v>0</v>
      </c>
      <c r="BK449" s="2">
        <f>ROUND(IF($B449="Annuity",SUMIFS('Annuity Prices'!BN:BN,'Annuity Prices'!$B:$B,$D449,'Annuity Prices'!$E:$E,$G449),IF($B449="RAB Short",SUMIFS('RAB Prices Short'!BN:BN,'RAB Prices Short'!$B:$B,'All Prices combined'!$D449,'RAB Prices Short'!$E:$E,'All Prices combined'!$G449),IF($B449="RAB Long",SUMIFS('RAB Prices Long'!BN:BN,'RAB Prices Long'!$B:$B,'All Prices combined'!$D449,'RAB Prices Long'!$E:$E,'All Prices combined'!$G449)))),2)</f>
        <v>0</v>
      </c>
      <c r="BL449" s="2">
        <f>ROUND(IF($B449="Annuity",SUMIFS('Annuity Prices'!BO:BO,'Annuity Prices'!$B:$B,$D449,'Annuity Prices'!$E:$E,$G449),IF($B449="RAB Short",SUMIFS('RAB Prices Short'!BO:BO,'RAB Prices Short'!$B:$B,'All Prices combined'!$D449,'RAB Prices Short'!$E:$E,'All Prices combined'!$G449),IF($B449="RAB Long",SUMIFS('RAB Prices Long'!BO:BO,'RAB Prices Long'!$B:$B,'All Prices combined'!$D449,'RAB Prices Long'!$E:$E,'All Prices combined'!$G449)))),2)</f>
        <v>0</v>
      </c>
      <c r="BM449" s="2">
        <f>ROUND(IF($B449="Annuity",SUMIFS('Annuity Prices'!BP:BP,'Annuity Prices'!$B:$B,$D449,'Annuity Prices'!$E:$E,$G449),IF($B449="RAB Short",SUMIFS('RAB Prices Short'!BP:BP,'RAB Prices Short'!$B:$B,'All Prices combined'!$D449,'RAB Prices Short'!$E:$E,'All Prices combined'!$G449),IF($B449="RAB Long",SUMIFS('RAB Prices Long'!BP:BP,'RAB Prices Long'!$B:$B,'All Prices combined'!$D449,'RAB Prices Long'!$E:$E,'All Prices combined'!$G449)))),2)</f>
        <v>0</v>
      </c>
      <c r="BN449" s="2">
        <f>ROUND(IF($B449="Annuity",SUMIFS('Annuity Prices'!BQ:BQ,'Annuity Prices'!$B:$B,$D449,'Annuity Prices'!$E:$E,$G449),IF($B449="RAB Short",SUMIFS('RAB Prices Short'!BQ:BQ,'RAB Prices Short'!$B:$B,'All Prices combined'!$D449,'RAB Prices Short'!$E:$E,'All Prices combined'!$G449),IF($B449="RAB Long",SUMIFS('RAB Prices Long'!BQ:BQ,'RAB Prices Long'!$B:$B,'All Prices combined'!$D449,'RAB Prices Long'!$E:$E,'All Prices combined'!$G449)))),2)</f>
        <v>0</v>
      </c>
      <c r="BO449" s="2">
        <f>ROUND(IF($B449="Annuity",SUMIFS('Annuity Prices'!BR:BR,'Annuity Prices'!$B:$B,$D449,'Annuity Prices'!$E:$E,$G449),IF($B449="RAB Short",SUMIFS('RAB Prices Short'!BR:BR,'RAB Prices Short'!$B:$B,'All Prices combined'!$D449,'RAB Prices Short'!$E:$E,'All Prices combined'!$G449),IF($B449="RAB Long",SUMIFS('RAB Prices Long'!BR:BR,'RAB Prices Long'!$B:$B,'All Prices combined'!$D449,'RAB Prices Long'!$E:$E,'All Prices combined'!$G449)))),2)</f>
        <v>0</v>
      </c>
      <c r="BP449" s="2">
        <f>ROUND(IF($B449="Annuity",SUMIFS('Annuity Prices'!BS:BS,'Annuity Prices'!$B:$B,$D449,'Annuity Prices'!$E:$E,$G449),IF($B449="RAB Short",SUMIFS('RAB Prices Short'!BS:BS,'RAB Prices Short'!$B:$B,'All Prices combined'!$D449,'RAB Prices Short'!$E:$E,'All Prices combined'!$G449),IF($B449="RAB Long",SUMIFS('RAB Prices Long'!BS:BS,'RAB Prices Long'!$B:$B,'All Prices combined'!$D449,'RAB Prices Long'!$E:$E,'All Prices combined'!$G449)))),2)</f>
        <v>0</v>
      </c>
      <c r="BQ449" s="2">
        <f>ROUND(IF($B449="Annuity",SUMIFS('Annuity Prices'!BT:BT,'Annuity Prices'!$B:$B,$D449,'Annuity Prices'!$E:$E,$G449),IF($B449="RAB Short",SUMIFS('RAB Prices Short'!BT:BT,'RAB Prices Short'!$B:$B,'All Prices combined'!$D449,'RAB Prices Short'!$E:$E,'All Prices combined'!$G449),IF($B449="RAB Long",SUMIFS('RAB Prices Long'!BT:BT,'RAB Prices Long'!$B:$B,'All Prices combined'!$D449,'RAB Prices Long'!$E:$E,'All Prices combined'!$G449)))),2)</f>
        <v>0</v>
      </c>
      <c r="BR449" s="2">
        <f>ROUND(IF($B449="Annuity",SUMIFS('Annuity Prices'!BU:BU,'Annuity Prices'!$B:$B,$D449,'Annuity Prices'!$E:$E,$G449),IF($B449="RAB Short",SUMIFS('RAB Prices Short'!BU:BU,'RAB Prices Short'!$B:$B,'All Prices combined'!$D449,'RAB Prices Short'!$E:$E,'All Prices combined'!$G449),IF($B449="RAB Long",SUMIFS('RAB Prices Long'!BU:BU,'RAB Prices Long'!$B:$B,'All Prices combined'!$D449,'RAB Prices Long'!$E:$E,'All Prices combined'!$G449)))),2)</f>
        <v>0</v>
      </c>
      <c r="BS449" s="2">
        <f>ROUND(IF($B449="Annuity",SUMIFS('Annuity Prices'!BV:BV,'Annuity Prices'!$B:$B,$D449,'Annuity Prices'!$E:$E,$G449),IF($B449="RAB Short",SUMIFS('RAB Prices Short'!BV:BV,'RAB Prices Short'!$B:$B,'All Prices combined'!$D449,'RAB Prices Short'!$E:$E,'All Prices combined'!$G449),IF($B449="RAB Long",SUMIFS('RAB Prices Long'!BV:BV,'RAB Prices Long'!$B:$B,'All Prices combined'!$D449,'RAB Prices Long'!$E:$E,'All Prices combined'!$G449)))),2)</f>
        <v>0</v>
      </c>
      <c r="BT449" s="2">
        <f>ROUND(IF($B449="Annuity",SUMIFS('Annuity Prices'!BW:BW,'Annuity Prices'!$B:$B,$D449,'Annuity Prices'!$E:$E,$G449),IF($B449="RAB Short",SUMIFS('RAB Prices Short'!BW:BW,'RAB Prices Short'!$B:$B,'All Prices combined'!$D449,'RAB Prices Short'!$E:$E,'All Prices combined'!$G449),IF($B449="RAB Long",SUMIFS('RAB Prices Long'!BW:BW,'RAB Prices Long'!$B:$B,'All Prices combined'!$D449,'RAB Prices Long'!$E:$E,'All Prices combined'!$G449)))),2)</f>
        <v>0</v>
      </c>
      <c r="BU449" s="2">
        <f>ROUND(IF($B449="Annuity",SUMIFS('Annuity Prices'!BX:BX,'Annuity Prices'!$B:$B,$D449,'Annuity Prices'!$E:$E,$G449),IF($B449="RAB Short",SUMIFS('RAB Prices Short'!BX:BX,'RAB Prices Short'!$B:$B,'All Prices combined'!$D449,'RAB Prices Short'!$E:$E,'All Prices combined'!$G449),IF($B449="RAB Long",SUMIFS('RAB Prices Long'!BX:BX,'RAB Prices Long'!$B:$B,'All Prices combined'!$D449,'RAB Prices Long'!$E:$E,'All Prices combined'!$G449)))),2)</f>
        <v>0</v>
      </c>
    </row>
    <row r="450" spans="2:73" x14ac:dyDescent="0.25">
      <c r="B450" t="s">
        <v>45</v>
      </c>
      <c r="C450">
        <v>13</v>
      </c>
      <c r="D450" t="s">
        <v>166</v>
      </c>
      <c r="E450" t="s">
        <v>165</v>
      </c>
      <c r="F450">
        <v>13</v>
      </c>
      <c r="G450" t="s">
        <v>38</v>
      </c>
      <c r="H450" t="s">
        <v>128</v>
      </c>
      <c r="I450" s="2">
        <f>ROUND(IF($B450="Annuity",SUMIFS('Annuity Prices'!L:L,'Annuity Prices'!$B:$B,$D450,'Annuity Prices'!$E:$E,$G450),IF($B450="RAB Short",SUMIFS('RAB Prices Short'!L:L,'RAB Prices Short'!$B:$B,'All Prices combined'!$D450,'RAB Prices Short'!$E:$E,'All Prices combined'!$G450),IF($B450="RAB Long",SUMIFS('RAB Prices Long'!L:L,'RAB Prices Long'!$B:$B,'All Prices combined'!$D450,'RAB Prices Long'!$E:$E,'All Prices combined'!$G450)))),2)</f>
        <v>0</v>
      </c>
      <c r="J450" s="2">
        <f>ROUND(IF($B450="Annuity",SUMIFS('Annuity Prices'!M:M,'Annuity Prices'!$B:$B,$D450,'Annuity Prices'!$E:$E,$G450),IF($B450="RAB Short",SUMIFS('RAB Prices Short'!M:M,'RAB Prices Short'!$B:$B,'All Prices combined'!$D450,'RAB Prices Short'!$E:$E,'All Prices combined'!$G450),IF($B450="RAB Long",SUMIFS('RAB Prices Long'!M:M,'RAB Prices Long'!$B:$B,'All Prices combined'!$D450,'RAB Prices Long'!$E:$E,'All Prices combined'!$G450)))),2)</f>
        <v>0</v>
      </c>
      <c r="K450" s="2">
        <f>ROUND(IF($B450="Annuity",SUMIFS('Annuity Prices'!N:N,'Annuity Prices'!$B:$B,$D450,'Annuity Prices'!$E:$E,$G450),IF($B450="RAB Short",SUMIFS('RAB Prices Short'!N:N,'RAB Prices Short'!$B:$B,'All Prices combined'!$D450,'RAB Prices Short'!$E:$E,'All Prices combined'!$G450),IF($B450="RAB Long",SUMIFS('RAB Prices Long'!N:N,'RAB Prices Long'!$B:$B,'All Prices combined'!$D450,'RAB Prices Long'!$E:$E,'All Prices combined'!$G450)))),2)</f>
        <v>111.72</v>
      </c>
      <c r="L450" s="2">
        <f>ROUND(IF($B450="Annuity",SUMIFS('Annuity Prices'!O:O,'Annuity Prices'!$B:$B,$D450,'Annuity Prices'!$E:$E,$G450),IF($B450="RAB Short",SUMIFS('RAB Prices Short'!O:O,'RAB Prices Short'!$B:$B,'All Prices combined'!$D450,'RAB Prices Short'!$E:$E,'All Prices combined'!$G450),IF($B450="RAB Long",SUMIFS('RAB Prices Long'!O:O,'RAB Prices Long'!$B:$B,'All Prices combined'!$D450,'RAB Prices Long'!$E:$E,'All Prices combined'!$G450)))),2)</f>
        <v>114.93</v>
      </c>
      <c r="M450" s="2">
        <f>ROUND(IF($B450="Annuity",SUMIFS('Annuity Prices'!P:P,'Annuity Prices'!$B:$B,$D450,'Annuity Prices'!$E:$E,$G450),IF($B450="RAB Short",SUMIFS('RAB Prices Short'!P:P,'RAB Prices Short'!$B:$B,'All Prices combined'!$D450,'RAB Prices Short'!$E:$E,'All Prices combined'!$G450),IF($B450="RAB Long",SUMIFS('RAB Prices Long'!P:P,'RAB Prices Long'!$B:$B,'All Prices combined'!$D450,'RAB Prices Long'!$E:$E,'All Prices combined'!$G450)))),2)</f>
        <v>123.88</v>
      </c>
      <c r="N450" s="2">
        <f>ROUND(IF($B450="Annuity",SUMIFS('Annuity Prices'!Q:Q,'Annuity Prices'!$B:$B,$D450,'Annuity Prices'!$E:$E,$G450),IF($B450="RAB Short",SUMIFS('RAB Prices Short'!Q:Q,'RAB Prices Short'!$B:$B,'All Prices combined'!$D450,'RAB Prices Short'!$E:$E,'All Prices combined'!$G450),IF($B450="RAB Long",SUMIFS('RAB Prices Long'!Q:Q,'RAB Prices Long'!$B:$B,'All Prices combined'!$D450,'RAB Prices Long'!$E:$E,'All Prices combined'!$G450)))),2)</f>
        <v>126.98</v>
      </c>
      <c r="O450" s="2">
        <f>ROUND(IF($B450="Annuity",SUMIFS('Annuity Prices'!R:R,'Annuity Prices'!$B:$B,$D450,'Annuity Prices'!$E:$E,$G450),IF($B450="RAB Short",SUMIFS('RAB Prices Short'!R:R,'RAB Prices Short'!$B:$B,'All Prices combined'!$D450,'RAB Prices Short'!$E:$E,'All Prices combined'!$G450),IF($B450="RAB Long",SUMIFS('RAB Prices Long'!R:R,'RAB Prices Long'!$B:$B,'All Prices combined'!$D450,'RAB Prices Long'!$E:$E,'All Prices combined'!$G450)))),2)</f>
        <v>130.16</v>
      </c>
      <c r="P450" s="2">
        <f>ROUND(IF($B450="Annuity",SUMIFS('Annuity Prices'!S:S,'Annuity Prices'!$B:$B,$D450,'Annuity Prices'!$E:$E,$G450),IF($B450="RAB Short",SUMIFS('RAB Prices Short'!S:S,'RAB Prices Short'!$B:$B,'All Prices combined'!$D450,'RAB Prices Short'!$E:$E,'All Prices combined'!$G450),IF($B450="RAB Long",SUMIFS('RAB Prices Long'!S:S,'RAB Prices Long'!$B:$B,'All Prices combined'!$D450,'RAB Prices Long'!$E:$E,'All Prices combined'!$G450)))),2)</f>
        <v>133.41</v>
      </c>
      <c r="Q450" s="2">
        <f>ROUND(IF($B450="Annuity",SUMIFS('Annuity Prices'!T:T,'Annuity Prices'!$B:$B,$D450,'Annuity Prices'!$E:$E,$G450),IF($B450="RAB Short",SUMIFS('RAB Prices Short'!T:T,'RAB Prices Short'!$B:$B,'All Prices combined'!$D450,'RAB Prices Short'!$E:$E,'All Prices combined'!$G450),IF($B450="RAB Long",SUMIFS('RAB Prices Long'!T:T,'RAB Prices Long'!$B:$B,'All Prices combined'!$D450,'RAB Prices Long'!$E:$E,'All Prices combined'!$G450)))),2)</f>
        <v>140.03</v>
      </c>
      <c r="R450" s="2">
        <f>ROUND(IF($B450="Annuity",SUMIFS('Annuity Prices'!U:U,'Annuity Prices'!$B:$B,$D450,'Annuity Prices'!$E:$E,$G450),IF($B450="RAB Short",SUMIFS('RAB Prices Short'!U:U,'RAB Prices Short'!$B:$B,'All Prices combined'!$D450,'RAB Prices Short'!$E:$E,'All Prices combined'!$G450),IF($B450="RAB Long",SUMIFS('RAB Prices Long'!U:U,'RAB Prices Long'!$B:$B,'All Prices combined'!$D450,'RAB Prices Long'!$E:$E,'All Prices combined'!$G450)))),2)</f>
        <v>143.53</v>
      </c>
      <c r="S450" s="2">
        <f>ROUND(IF($B450="Annuity",SUMIFS('Annuity Prices'!V:V,'Annuity Prices'!$B:$B,$D450,'Annuity Prices'!$E:$E,$G450),IF($B450="RAB Short",SUMIFS('RAB Prices Short'!V:V,'RAB Prices Short'!$B:$B,'All Prices combined'!$D450,'RAB Prices Short'!$E:$E,'All Prices combined'!$G450),IF($B450="RAB Long",SUMIFS('RAB Prices Long'!V:V,'RAB Prices Long'!$B:$B,'All Prices combined'!$D450,'RAB Prices Long'!$E:$E,'All Prices combined'!$G450)))),2)</f>
        <v>147.12</v>
      </c>
      <c r="T450" s="2">
        <f>ROUND(IF($B450="Annuity",SUMIFS('Annuity Prices'!W:W,'Annuity Prices'!$B:$B,$D450,'Annuity Prices'!$E:$E,$G450),IF($B450="RAB Short",SUMIFS('RAB Prices Short'!W:W,'RAB Prices Short'!$B:$B,'All Prices combined'!$D450,'RAB Prices Short'!$E:$E,'All Prices combined'!$G450),IF($B450="RAB Long",SUMIFS('RAB Prices Long'!W:W,'RAB Prices Long'!$B:$B,'All Prices combined'!$D450,'RAB Prices Long'!$E:$E,'All Prices combined'!$G450)))),2)</f>
        <v>150.80000000000001</v>
      </c>
      <c r="U450" s="2">
        <f>ROUND(IF($B450="Annuity",SUMIFS('Annuity Prices'!X:X,'Annuity Prices'!$B:$B,$D450,'Annuity Prices'!$E:$E,$G450),IF($B450="RAB Short",SUMIFS('RAB Prices Short'!X:X,'RAB Prices Short'!$B:$B,'All Prices combined'!$D450,'RAB Prices Short'!$E:$E,'All Prices combined'!$G450),IF($B450="RAB Long",SUMIFS('RAB Prices Long'!X:X,'RAB Prices Long'!$B:$B,'All Prices combined'!$D450,'RAB Prices Long'!$E:$E,'All Prices combined'!$G450)))),2)</f>
        <v>155.03</v>
      </c>
      <c r="V450" s="2">
        <f>ROUND(IF($B450="Annuity",SUMIFS('Annuity Prices'!Y:Y,'Annuity Prices'!$B:$B,$D450,'Annuity Prices'!$E:$E,$G450),IF($B450="RAB Short",SUMIFS('RAB Prices Short'!Y:Y,'RAB Prices Short'!$B:$B,'All Prices combined'!$D450,'RAB Prices Short'!$E:$E,'All Prices combined'!$G450),IF($B450="RAB Long",SUMIFS('RAB Prices Long'!Y:Y,'RAB Prices Long'!$B:$B,'All Prices combined'!$D450,'RAB Prices Long'!$E:$E,'All Prices combined'!$G450)))),2)</f>
        <v>158.91</v>
      </c>
      <c r="W450" s="2">
        <f>ROUND(IF($B450="Annuity",SUMIFS('Annuity Prices'!Z:Z,'Annuity Prices'!$B:$B,$D450,'Annuity Prices'!$E:$E,$G450),IF($B450="RAB Short",SUMIFS('RAB Prices Short'!Z:Z,'RAB Prices Short'!$B:$B,'All Prices combined'!$D450,'RAB Prices Short'!$E:$E,'All Prices combined'!$G450),IF($B450="RAB Long",SUMIFS('RAB Prices Long'!Z:Z,'RAB Prices Long'!$B:$B,'All Prices combined'!$D450,'RAB Prices Long'!$E:$E,'All Prices combined'!$G450)))),2)</f>
        <v>162.88</v>
      </c>
      <c r="X450" s="2">
        <f>ROUND(IF($B450="Annuity",SUMIFS('Annuity Prices'!AA:AA,'Annuity Prices'!$B:$B,$D450,'Annuity Prices'!$E:$E,$G450),IF($B450="RAB Short",SUMIFS('RAB Prices Short'!AA:AA,'RAB Prices Short'!$B:$B,'All Prices combined'!$D450,'RAB Prices Short'!$E:$E,'All Prices combined'!$G450),IF($B450="RAB Long",SUMIFS('RAB Prices Long'!AA:AA,'RAB Prices Long'!$B:$B,'All Prices combined'!$D450,'RAB Prices Long'!$E:$E,'All Prices combined'!$G450)))),2)</f>
        <v>166.96</v>
      </c>
      <c r="Y450" s="2">
        <f>ROUND(IF($B450="Annuity",SUMIFS('Annuity Prices'!AB:AB,'Annuity Prices'!$B:$B,$D450,'Annuity Prices'!$E:$E,$G450),IF($B450="RAB Short",SUMIFS('RAB Prices Short'!AB:AB,'RAB Prices Short'!$B:$B,'All Prices combined'!$D450,'RAB Prices Short'!$E:$E,'All Prices combined'!$G450),IF($B450="RAB Long",SUMIFS('RAB Prices Long'!AB:AB,'RAB Prices Long'!$B:$B,'All Prices combined'!$D450,'RAB Prices Long'!$E:$E,'All Prices combined'!$G450)))),2)</f>
        <v>168.39</v>
      </c>
      <c r="Z450" s="2">
        <f>ROUND(IF($B450="Annuity",SUMIFS('Annuity Prices'!AC:AC,'Annuity Prices'!$B:$B,$D450,'Annuity Prices'!$E:$E,$G450),IF($B450="RAB Short",SUMIFS('RAB Prices Short'!AC:AC,'RAB Prices Short'!$B:$B,'All Prices combined'!$D450,'RAB Prices Short'!$E:$E,'All Prices combined'!$G450),IF($B450="RAB Long",SUMIFS('RAB Prices Long'!AC:AC,'RAB Prices Long'!$B:$B,'All Prices combined'!$D450,'RAB Prices Long'!$E:$E,'All Prices combined'!$G450)))),2)</f>
        <v>172.6</v>
      </c>
      <c r="AA450" s="2">
        <f>ROUND(IF($B450="Annuity",SUMIFS('Annuity Prices'!AD:AD,'Annuity Prices'!$B:$B,$D450,'Annuity Prices'!$E:$E,$G450),IF($B450="RAB Short",SUMIFS('RAB Prices Short'!AD:AD,'RAB Prices Short'!$B:$B,'All Prices combined'!$D450,'RAB Prices Short'!$E:$E,'All Prices combined'!$G450),IF($B450="RAB Long",SUMIFS('RAB Prices Long'!AD:AD,'RAB Prices Long'!$B:$B,'All Prices combined'!$D450,'RAB Prices Long'!$E:$E,'All Prices combined'!$G450)))),2)</f>
        <v>176.92</v>
      </c>
      <c r="AB450" s="2">
        <f>ROUND(IF($B450="Annuity",SUMIFS('Annuity Prices'!AE:AE,'Annuity Prices'!$B:$B,$D450,'Annuity Prices'!$E:$E,$G450),IF($B450="RAB Short",SUMIFS('RAB Prices Short'!AE:AE,'RAB Prices Short'!$B:$B,'All Prices combined'!$D450,'RAB Prices Short'!$E:$E,'All Prices combined'!$G450),IF($B450="RAB Long",SUMIFS('RAB Prices Long'!AE:AE,'RAB Prices Long'!$B:$B,'All Prices combined'!$D450,'RAB Prices Long'!$E:$E,'All Prices combined'!$G450)))),2)</f>
        <v>181.34</v>
      </c>
      <c r="AC450" s="2">
        <f>ROUND(IF($B450="Annuity",SUMIFS('Annuity Prices'!AF:AF,'Annuity Prices'!$B:$B,$D450,'Annuity Prices'!$E:$E,$G450),IF($B450="RAB Short",SUMIFS('RAB Prices Short'!AF:AF,'RAB Prices Short'!$B:$B,'All Prices combined'!$D450,'RAB Prices Short'!$E:$E,'All Prices combined'!$G450),IF($B450="RAB Long",SUMIFS('RAB Prices Long'!AF:AF,'RAB Prices Long'!$B:$B,'All Prices combined'!$D450,'RAB Prices Long'!$E:$E,'All Prices combined'!$G450)))),2)</f>
        <v>171.14</v>
      </c>
      <c r="AD450" s="2">
        <f>ROUND(IF($B450="Annuity",SUMIFS('Annuity Prices'!AG:AG,'Annuity Prices'!$B:$B,$D450,'Annuity Prices'!$E:$E,$G450),IF($B450="RAB Short",SUMIFS('RAB Prices Short'!AG:AG,'RAB Prices Short'!$B:$B,'All Prices combined'!$D450,'RAB Prices Short'!$E:$E,'All Prices combined'!$G450),IF($B450="RAB Long",SUMIFS('RAB Prices Long'!AG:AG,'RAB Prices Long'!$B:$B,'All Prices combined'!$D450,'RAB Prices Long'!$E:$E,'All Prices combined'!$G450)))),2)</f>
        <v>175.42</v>
      </c>
      <c r="AE450" s="2">
        <f>ROUND(IF($B450="Annuity",SUMIFS('Annuity Prices'!AH:AH,'Annuity Prices'!$B:$B,$D450,'Annuity Prices'!$E:$E,$G450),IF($B450="RAB Short",SUMIFS('RAB Prices Short'!AH:AH,'RAB Prices Short'!$B:$B,'All Prices combined'!$D450,'RAB Prices Short'!$E:$E,'All Prices combined'!$G450),IF($B450="RAB Long",SUMIFS('RAB Prices Long'!AH:AH,'RAB Prices Long'!$B:$B,'All Prices combined'!$D450,'RAB Prices Long'!$E:$E,'All Prices combined'!$G450)))),2)</f>
        <v>179.8</v>
      </c>
      <c r="AF450" s="2">
        <f>ROUND(IF($B450="Annuity",SUMIFS('Annuity Prices'!AI:AI,'Annuity Prices'!$B:$B,$D450,'Annuity Prices'!$E:$E,$G450),IF($B450="RAB Short",SUMIFS('RAB Prices Short'!AI:AI,'RAB Prices Short'!$B:$B,'All Prices combined'!$D450,'RAB Prices Short'!$E:$E,'All Prices combined'!$G450),IF($B450="RAB Long",SUMIFS('RAB Prices Long'!AI:AI,'RAB Prices Long'!$B:$B,'All Prices combined'!$D450,'RAB Prices Long'!$E:$E,'All Prices combined'!$G450)))),2)</f>
        <v>184.3</v>
      </c>
      <c r="AG450" s="2">
        <f>ROUND(IF($B450="Annuity",SUMIFS('Annuity Prices'!AJ:AJ,'Annuity Prices'!$B:$B,$D450,'Annuity Prices'!$E:$E,$G450),IF($B450="RAB Short",SUMIFS('RAB Prices Short'!AJ:AJ,'RAB Prices Short'!$B:$B,'All Prices combined'!$D450,'RAB Prices Short'!$E:$E,'All Prices combined'!$G450),IF($B450="RAB Long",SUMIFS('RAB Prices Long'!AJ:AJ,'RAB Prices Long'!$B:$B,'All Prices combined'!$D450,'RAB Prices Long'!$E:$E,'All Prices combined'!$G450)))),2)</f>
        <v>185.45</v>
      </c>
      <c r="AH450" s="2">
        <f>ROUND(IF($B450="Annuity",SUMIFS('Annuity Prices'!AK:AK,'Annuity Prices'!$B:$B,$D450,'Annuity Prices'!$E:$E,$G450),IF($B450="RAB Short",SUMIFS('RAB Prices Short'!AK:AK,'RAB Prices Short'!$B:$B,'All Prices combined'!$D450,'RAB Prices Short'!$E:$E,'All Prices combined'!$G450),IF($B450="RAB Long",SUMIFS('RAB Prices Long'!AK:AK,'RAB Prices Long'!$B:$B,'All Prices combined'!$D450,'RAB Prices Long'!$E:$E,'All Prices combined'!$G450)))),2)</f>
        <v>190.08</v>
      </c>
      <c r="AI450" s="2">
        <f>ROUND(IF($B450="Annuity",SUMIFS('Annuity Prices'!AL:AL,'Annuity Prices'!$B:$B,$D450,'Annuity Prices'!$E:$E,$G450),IF($B450="RAB Short",SUMIFS('RAB Prices Short'!AL:AL,'RAB Prices Short'!$B:$B,'All Prices combined'!$D450,'RAB Prices Short'!$E:$E,'All Prices combined'!$G450),IF($B450="RAB Long",SUMIFS('RAB Prices Long'!AL:AL,'RAB Prices Long'!$B:$B,'All Prices combined'!$D450,'RAB Prices Long'!$E:$E,'All Prices combined'!$G450)))),2)</f>
        <v>194.83</v>
      </c>
      <c r="AJ450" s="2">
        <f>ROUND(IF($B450="Annuity",SUMIFS('Annuity Prices'!AM:AM,'Annuity Prices'!$B:$B,$D450,'Annuity Prices'!$E:$E,$G450),IF($B450="RAB Short",SUMIFS('RAB Prices Short'!AM:AM,'RAB Prices Short'!$B:$B,'All Prices combined'!$D450,'RAB Prices Short'!$E:$E,'All Prices combined'!$G450),IF($B450="RAB Long",SUMIFS('RAB Prices Long'!AM:AM,'RAB Prices Long'!$B:$B,'All Prices combined'!$D450,'RAB Prices Long'!$E:$E,'All Prices combined'!$G450)))),2)</f>
        <v>199.71</v>
      </c>
      <c r="AK450" s="2">
        <f>ROUND(IF($B450="Annuity",SUMIFS('Annuity Prices'!AN:AN,'Annuity Prices'!$B:$B,$D450,'Annuity Prices'!$E:$E,$G450),IF($B450="RAB Short",SUMIFS('RAB Prices Short'!AN:AN,'RAB Prices Short'!$B:$B,'All Prices combined'!$D450,'RAB Prices Short'!$E:$E,'All Prices combined'!$G450),IF($B450="RAB Long",SUMIFS('RAB Prices Long'!AN:AN,'RAB Prices Long'!$B:$B,'All Prices combined'!$D450,'RAB Prices Long'!$E:$E,'All Prices combined'!$G450)))),2)</f>
        <v>207.31</v>
      </c>
      <c r="AL450" s="2">
        <f>ROUND(IF($B450="Annuity",SUMIFS('Annuity Prices'!AO:AO,'Annuity Prices'!$B:$B,$D450,'Annuity Prices'!$E:$E,$G450),IF($B450="RAB Short",SUMIFS('RAB Prices Short'!AO:AO,'RAB Prices Short'!$B:$B,'All Prices combined'!$D450,'RAB Prices Short'!$E:$E,'All Prices combined'!$G450),IF($B450="RAB Long",SUMIFS('RAB Prices Long'!AO:AO,'RAB Prices Long'!$B:$B,'All Prices combined'!$D450,'RAB Prices Long'!$E:$E,'All Prices combined'!$G450)))),2)</f>
        <v>212.49</v>
      </c>
      <c r="AM450" s="2">
        <f>ROUND(IF($B450="Annuity",SUMIFS('Annuity Prices'!AP:AP,'Annuity Prices'!$B:$B,$D450,'Annuity Prices'!$E:$E,$G450),IF($B450="RAB Short",SUMIFS('RAB Prices Short'!AP:AP,'RAB Prices Short'!$B:$B,'All Prices combined'!$D450,'RAB Prices Short'!$E:$E,'All Prices combined'!$G450),IF($B450="RAB Long",SUMIFS('RAB Prices Long'!AP:AP,'RAB Prices Long'!$B:$B,'All Prices combined'!$D450,'RAB Prices Long'!$E:$E,'All Prices combined'!$G450)))),2)</f>
        <v>217.8</v>
      </c>
      <c r="AN450" s="2">
        <f>ROUND(IF($B450="Annuity",SUMIFS('Annuity Prices'!AQ:AQ,'Annuity Prices'!$B:$B,$D450,'Annuity Prices'!$E:$E,$G450),IF($B450="RAB Short",SUMIFS('RAB Prices Short'!AQ:AQ,'RAB Prices Short'!$B:$B,'All Prices combined'!$D450,'RAB Prices Short'!$E:$E,'All Prices combined'!$G450),IF($B450="RAB Long",SUMIFS('RAB Prices Long'!AQ:AQ,'RAB Prices Long'!$B:$B,'All Prices combined'!$D450,'RAB Prices Long'!$E:$E,'All Prices combined'!$G450)))),2)</f>
        <v>223.25</v>
      </c>
      <c r="AO450" s="2">
        <f>ROUND(IF($B450="Annuity",SUMIFS('Annuity Prices'!AR:AR,'Annuity Prices'!$B:$B,$D450,'Annuity Prices'!$E:$E,$G450),IF($B450="RAB Short",SUMIFS('RAB Prices Short'!AR:AR,'RAB Prices Short'!$B:$B,'All Prices combined'!$D450,'RAB Prices Short'!$E:$E,'All Prices combined'!$G450),IF($B450="RAB Long",SUMIFS('RAB Prices Long'!AR:AR,'RAB Prices Long'!$B:$B,'All Prices combined'!$D450,'RAB Prices Long'!$E:$E,'All Prices combined'!$G450)))),2)</f>
        <v>0</v>
      </c>
      <c r="AP450" s="2">
        <f>ROUND(IF($B450="Annuity",SUMIFS('Annuity Prices'!AS:AS,'Annuity Prices'!$B:$B,$D450,'Annuity Prices'!$E:$E,$G450),IF($B450="RAB Short",SUMIFS('RAB Prices Short'!AS:AS,'RAB Prices Short'!$B:$B,'All Prices combined'!$D450,'RAB Prices Short'!$E:$E,'All Prices combined'!$G450),IF($B450="RAB Long",SUMIFS('RAB Prices Long'!AS:AS,'RAB Prices Long'!$B:$B,'All Prices combined'!$D450,'RAB Prices Long'!$E:$E,'All Prices combined'!$G450)))),2)</f>
        <v>0</v>
      </c>
      <c r="AQ450" s="2">
        <f>ROUND(IF($B450="Annuity",SUMIFS('Annuity Prices'!AT:AT,'Annuity Prices'!$B:$B,$D450,'Annuity Prices'!$E:$E,$G450),IF($B450="RAB Short",SUMIFS('RAB Prices Short'!AT:AT,'RAB Prices Short'!$B:$B,'All Prices combined'!$D450,'RAB Prices Short'!$E:$E,'All Prices combined'!$G450),IF($B450="RAB Long",SUMIFS('RAB Prices Long'!AT:AT,'RAB Prices Long'!$B:$B,'All Prices combined'!$D450,'RAB Prices Long'!$E:$E,'All Prices combined'!$G450)))),2)</f>
        <v>72.36</v>
      </c>
      <c r="AR450" s="2">
        <f>ROUND(IF($B450="Annuity",SUMIFS('Annuity Prices'!AU:AU,'Annuity Prices'!$B:$B,$D450,'Annuity Prices'!$E:$E,$G450),IF($B450="RAB Short",SUMIFS('RAB Prices Short'!AU:AU,'RAB Prices Short'!$B:$B,'All Prices combined'!$D450,'RAB Prices Short'!$E:$E,'All Prices combined'!$G450),IF($B450="RAB Long",SUMIFS('RAB Prices Long'!AU:AU,'RAB Prices Long'!$B:$B,'All Prices combined'!$D450,'RAB Prices Long'!$E:$E,'All Prices combined'!$G450)))),2)</f>
        <v>77.2</v>
      </c>
      <c r="AS450" s="2">
        <f>ROUND(IF($B450="Annuity",SUMIFS('Annuity Prices'!AV:AV,'Annuity Prices'!$B:$B,$D450,'Annuity Prices'!$E:$E,$G450),IF($B450="RAB Short",SUMIFS('RAB Prices Short'!AV:AV,'RAB Prices Short'!$B:$B,'All Prices combined'!$D450,'RAB Prices Short'!$E:$E,'All Prices combined'!$G450),IF($B450="RAB Long",SUMIFS('RAB Prices Long'!AV:AV,'RAB Prices Long'!$B:$B,'All Prices combined'!$D450,'RAB Prices Long'!$E:$E,'All Prices combined'!$G450)))),2)</f>
        <v>82.26</v>
      </c>
      <c r="AT450" s="2">
        <f>ROUND(IF($B450="Annuity",SUMIFS('Annuity Prices'!AW:AW,'Annuity Prices'!$B:$B,$D450,'Annuity Prices'!$E:$E,$G450),IF($B450="RAB Short",SUMIFS('RAB Prices Short'!AW:AW,'RAB Prices Short'!$B:$B,'All Prices combined'!$D450,'RAB Prices Short'!$E:$E,'All Prices combined'!$G450),IF($B450="RAB Long",SUMIFS('RAB Prices Long'!AW:AW,'RAB Prices Long'!$B:$B,'All Prices combined'!$D450,'RAB Prices Long'!$E:$E,'All Prices combined'!$G450)))),2)</f>
        <v>87.55</v>
      </c>
      <c r="AU450" s="2">
        <f>ROUND(IF($B450="Annuity",SUMIFS('Annuity Prices'!AX:AX,'Annuity Prices'!$B:$B,$D450,'Annuity Prices'!$E:$E,$G450),IF($B450="RAB Short",SUMIFS('RAB Prices Short'!AX:AX,'RAB Prices Short'!$B:$B,'All Prices combined'!$D450,'RAB Prices Short'!$E:$E,'All Prices combined'!$G450),IF($B450="RAB Long",SUMIFS('RAB Prices Long'!AX:AX,'RAB Prices Long'!$B:$B,'All Prices combined'!$D450,'RAB Prices Long'!$E:$E,'All Prices combined'!$G450)))),2)</f>
        <v>93.07</v>
      </c>
      <c r="AV450" s="2">
        <f>ROUND(IF($B450="Annuity",SUMIFS('Annuity Prices'!AY:AY,'Annuity Prices'!$B:$B,$D450,'Annuity Prices'!$E:$E,$G450),IF($B450="RAB Short",SUMIFS('RAB Prices Short'!AY:AY,'RAB Prices Short'!$B:$B,'All Prices combined'!$D450,'RAB Prices Short'!$E:$E,'All Prices combined'!$G450),IF($B450="RAB Long",SUMIFS('RAB Prices Long'!AY:AY,'RAB Prices Long'!$B:$B,'All Prices combined'!$D450,'RAB Prices Long'!$E:$E,'All Prices combined'!$G450)))),2)</f>
        <v>98.84</v>
      </c>
      <c r="AW450" s="2">
        <f>ROUND(IF($B450="Annuity",SUMIFS('Annuity Prices'!AZ:AZ,'Annuity Prices'!$B:$B,$D450,'Annuity Prices'!$E:$E,$G450),IF($B450="RAB Short",SUMIFS('RAB Prices Short'!AZ:AZ,'RAB Prices Short'!$B:$B,'All Prices combined'!$D450,'RAB Prices Short'!$E:$E,'All Prices combined'!$G450),IF($B450="RAB Long",SUMIFS('RAB Prices Long'!AZ:AZ,'RAB Prices Long'!$B:$B,'All Prices combined'!$D450,'RAB Prices Long'!$E:$E,'All Prices combined'!$G450)))),2)</f>
        <v>104.86</v>
      </c>
      <c r="AX450" s="2">
        <f>ROUND(IF($B450="Annuity",SUMIFS('Annuity Prices'!BA:BA,'Annuity Prices'!$B:$B,$D450,'Annuity Prices'!$E:$E,$G450),IF($B450="RAB Short",SUMIFS('RAB Prices Short'!BA:BA,'RAB Prices Short'!$B:$B,'All Prices combined'!$D450,'RAB Prices Short'!$E:$E,'All Prices combined'!$G450),IF($B450="RAB Long",SUMIFS('RAB Prices Long'!BA:BA,'RAB Prices Long'!$B:$B,'All Prices combined'!$D450,'RAB Prices Long'!$E:$E,'All Prices combined'!$G450)))),2)</f>
        <v>111.15</v>
      </c>
      <c r="AY450" s="2">
        <f>ROUND(IF($B450="Annuity",SUMIFS('Annuity Prices'!BB:BB,'Annuity Prices'!$B:$B,$D450,'Annuity Prices'!$E:$E,$G450),IF($B450="RAB Short",SUMIFS('RAB Prices Short'!BB:BB,'RAB Prices Short'!$B:$B,'All Prices combined'!$D450,'RAB Prices Short'!$E:$E,'All Prices combined'!$G450),IF($B450="RAB Long",SUMIFS('RAB Prices Long'!BB:BB,'RAB Prices Long'!$B:$B,'All Prices combined'!$D450,'RAB Prices Long'!$E:$E,'All Prices combined'!$G450)))),2)</f>
        <v>117.71</v>
      </c>
      <c r="AZ450" s="2">
        <f>ROUND(IF($B450="Annuity",SUMIFS('Annuity Prices'!BC:BC,'Annuity Prices'!$B:$B,$D450,'Annuity Prices'!$E:$E,$G450),IF($B450="RAB Short",SUMIFS('RAB Prices Short'!BC:BC,'RAB Prices Short'!$B:$B,'All Prices combined'!$D450,'RAB Prices Short'!$E:$E,'All Prices combined'!$G450),IF($B450="RAB Long",SUMIFS('RAB Prices Long'!BC:BC,'RAB Prices Long'!$B:$B,'All Prices combined'!$D450,'RAB Prices Long'!$E:$E,'All Prices combined'!$G450)))),2)</f>
        <v>124.56</v>
      </c>
      <c r="BA450" s="2">
        <f>ROUND(IF($B450="Annuity",SUMIFS('Annuity Prices'!BD:BD,'Annuity Prices'!$B:$B,$D450,'Annuity Prices'!$E:$E,$G450),IF($B450="RAB Short",SUMIFS('RAB Prices Short'!BD:BD,'RAB Prices Short'!$B:$B,'All Prices combined'!$D450,'RAB Prices Short'!$E:$E,'All Prices combined'!$G450),IF($B450="RAB Long",SUMIFS('RAB Prices Long'!BD:BD,'RAB Prices Long'!$B:$B,'All Prices combined'!$D450,'RAB Prices Long'!$E:$E,'All Prices combined'!$G450)))),2)</f>
        <v>131.69999999999999</v>
      </c>
      <c r="BB450" s="2">
        <f>ROUND(IF($B450="Annuity",SUMIFS('Annuity Prices'!BE:BE,'Annuity Prices'!$B:$B,$D450,'Annuity Prices'!$E:$E,$G450),IF($B450="RAB Short",SUMIFS('RAB Prices Short'!BE:BE,'RAB Prices Short'!$B:$B,'All Prices combined'!$D450,'RAB Prices Short'!$E:$E,'All Prices combined'!$G450),IF($B450="RAB Long",SUMIFS('RAB Prices Long'!BE:BE,'RAB Prices Long'!$B:$B,'All Prices combined'!$D450,'RAB Prices Long'!$E:$E,'All Prices combined'!$G450)))),2)</f>
        <v>139.15</v>
      </c>
      <c r="BC450" s="2">
        <f>ROUND(IF($B450="Annuity",SUMIFS('Annuity Prices'!BF:BF,'Annuity Prices'!$B:$B,$D450,'Annuity Prices'!$E:$E,$G450),IF($B450="RAB Short",SUMIFS('RAB Prices Short'!BF:BF,'RAB Prices Short'!$B:$B,'All Prices combined'!$D450,'RAB Prices Short'!$E:$E,'All Prices combined'!$G450),IF($B450="RAB Long",SUMIFS('RAB Prices Long'!BF:BF,'RAB Prices Long'!$B:$B,'All Prices combined'!$D450,'RAB Prices Long'!$E:$E,'All Prices combined'!$G450)))),2)</f>
        <v>146.91999999999999</v>
      </c>
      <c r="BD450" s="2">
        <f>ROUND(IF($B450="Annuity",SUMIFS('Annuity Prices'!BG:BG,'Annuity Prices'!$B:$B,$D450,'Annuity Prices'!$E:$E,$G450),IF($B450="RAB Short",SUMIFS('RAB Prices Short'!BG:BG,'RAB Prices Short'!$B:$B,'All Prices combined'!$D450,'RAB Prices Short'!$E:$E,'All Prices combined'!$G450),IF($B450="RAB Long",SUMIFS('RAB Prices Long'!BG:BG,'RAB Prices Long'!$B:$B,'All Prices combined'!$D450,'RAB Prices Long'!$E:$E,'All Prices combined'!$G450)))),2)</f>
        <v>155.02000000000001</v>
      </c>
      <c r="BE450" s="2">
        <f>ROUND(IF($B450="Annuity",SUMIFS('Annuity Prices'!BH:BH,'Annuity Prices'!$B:$B,$D450,'Annuity Prices'!$E:$E,$G450),IF($B450="RAB Short",SUMIFS('RAB Prices Short'!BH:BH,'RAB Prices Short'!$B:$B,'All Prices combined'!$D450,'RAB Prices Short'!$E:$E,'All Prices combined'!$G450),IF($B450="RAB Long",SUMIFS('RAB Prices Long'!BH:BH,'RAB Prices Long'!$B:$B,'All Prices combined'!$D450,'RAB Prices Long'!$E:$E,'All Prices combined'!$G450)))),2)</f>
        <v>163.46</v>
      </c>
      <c r="BF450" s="2">
        <f>ROUND(IF($B450="Annuity",SUMIFS('Annuity Prices'!BI:BI,'Annuity Prices'!$B:$B,$D450,'Annuity Prices'!$E:$E,$G450),IF($B450="RAB Short",SUMIFS('RAB Prices Short'!BI:BI,'RAB Prices Short'!$B:$B,'All Prices combined'!$D450,'RAB Prices Short'!$E:$E,'All Prices combined'!$G450),IF($B450="RAB Long",SUMIFS('RAB Prices Long'!BI:BI,'RAB Prices Long'!$B:$B,'All Prices combined'!$D450,'RAB Prices Long'!$E:$E,'All Prices combined'!$G450)))),2)</f>
        <v>168.39</v>
      </c>
      <c r="BG450" s="2">
        <f>ROUND(IF($B450="Annuity",SUMIFS('Annuity Prices'!BJ:BJ,'Annuity Prices'!$B:$B,$D450,'Annuity Prices'!$E:$E,$G450),IF($B450="RAB Short",SUMIFS('RAB Prices Short'!BJ:BJ,'RAB Prices Short'!$B:$B,'All Prices combined'!$D450,'RAB Prices Short'!$E:$E,'All Prices combined'!$G450),IF($B450="RAB Long",SUMIFS('RAB Prices Long'!BJ:BJ,'RAB Prices Long'!$B:$B,'All Prices combined'!$D450,'RAB Prices Long'!$E:$E,'All Prices combined'!$G450)))),2)</f>
        <v>172.6</v>
      </c>
      <c r="BH450" s="2">
        <f>ROUND(IF($B450="Annuity",SUMIFS('Annuity Prices'!BK:BK,'Annuity Prices'!$B:$B,$D450,'Annuity Prices'!$E:$E,$G450),IF($B450="RAB Short",SUMIFS('RAB Prices Short'!BK:BK,'RAB Prices Short'!$B:$B,'All Prices combined'!$D450,'RAB Prices Short'!$E:$E,'All Prices combined'!$G450),IF($B450="RAB Long",SUMIFS('RAB Prices Long'!BK:BK,'RAB Prices Long'!$B:$B,'All Prices combined'!$D450,'RAB Prices Long'!$E:$E,'All Prices combined'!$G450)))),2)</f>
        <v>176.92</v>
      </c>
      <c r="BI450" s="2">
        <f>ROUND(IF($B450="Annuity",SUMIFS('Annuity Prices'!BL:BL,'Annuity Prices'!$B:$B,$D450,'Annuity Prices'!$E:$E,$G450),IF($B450="RAB Short",SUMIFS('RAB Prices Short'!BL:BL,'RAB Prices Short'!$B:$B,'All Prices combined'!$D450,'RAB Prices Short'!$E:$E,'All Prices combined'!$G450),IF($B450="RAB Long",SUMIFS('RAB Prices Long'!BL:BL,'RAB Prices Long'!$B:$B,'All Prices combined'!$D450,'RAB Prices Long'!$E:$E,'All Prices combined'!$G450)))),2)</f>
        <v>181.34</v>
      </c>
      <c r="BJ450" s="2">
        <f>ROUND(IF($B450="Annuity",SUMIFS('Annuity Prices'!BM:BM,'Annuity Prices'!$B:$B,$D450,'Annuity Prices'!$E:$E,$G450),IF($B450="RAB Short",SUMIFS('RAB Prices Short'!BM:BM,'RAB Prices Short'!$B:$B,'All Prices combined'!$D450,'RAB Prices Short'!$E:$E,'All Prices combined'!$G450),IF($B450="RAB Long",SUMIFS('RAB Prices Long'!BM:BM,'RAB Prices Long'!$B:$B,'All Prices combined'!$D450,'RAB Prices Long'!$E:$E,'All Prices combined'!$G450)))),2)</f>
        <v>171.14</v>
      </c>
      <c r="BK450" s="2">
        <f>ROUND(IF($B450="Annuity",SUMIFS('Annuity Prices'!BN:BN,'Annuity Prices'!$B:$B,$D450,'Annuity Prices'!$E:$E,$G450),IF($B450="RAB Short",SUMIFS('RAB Prices Short'!BN:BN,'RAB Prices Short'!$B:$B,'All Prices combined'!$D450,'RAB Prices Short'!$E:$E,'All Prices combined'!$G450),IF($B450="RAB Long",SUMIFS('RAB Prices Long'!BN:BN,'RAB Prices Long'!$B:$B,'All Prices combined'!$D450,'RAB Prices Long'!$E:$E,'All Prices combined'!$G450)))),2)</f>
        <v>175.42</v>
      </c>
      <c r="BL450" s="2">
        <f>ROUND(IF($B450="Annuity",SUMIFS('Annuity Prices'!BO:BO,'Annuity Prices'!$B:$B,$D450,'Annuity Prices'!$E:$E,$G450),IF($B450="RAB Short",SUMIFS('RAB Prices Short'!BO:BO,'RAB Prices Short'!$B:$B,'All Prices combined'!$D450,'RAB Prices Short'!$E:$E,'All Prices combined'!$G450),IF($B450="RAB Long",SUMIFS('RAB Prices Long'!BO:BO,'RAB Prices Long'!$B:$B,'All Prices combined'!$D450,'RAB Prices Long'!$E:$E,'All Prices combined'!$G450)))),2)</f>
        <v>179.8</v>
      </c>
      <c r="BM450" s="2">
        <f>ROUND(IF($B450="Annuity",SUMIFS('Annuity Prices'!BP:BP,'Annuity Prices'!$B:$B,$D450,'Annuity Prices'!$E:$E,$G450),IF($B450="RAB Short",SUMIFS('RAB Prices Short'!BP:BP,'RAB Prices Short'!$B:$B,'All Prices combined'!$D450,'RAB Prices Short'!$E:$E,'All Prices combined'!$G450),IF($B450="RAB Long",SUMIFS('RAB Prices Long'!BP:BP,'RAB Prices Long'!$B:$B,'All Prices combined'!$D450,'RAB Prices Long'!$E:$E,'All Prices combined'!$G450)))),2)</f>
        <v>184.3</v>
      </c>
      <c r="BN450" s="2">
        <f>ROUND(IF($B450="Annuity",SUMIFS('Annuity Prices'!BQ:BQ,'Annuity Prices'!$B:$B,$D450,'Annuity Prices'!$E:$E,$G450),IF($B450="RAB Short",SUMIFS('RAB Prices Short'!BQ:BQ,'RAB Prices Short'!$B:$B,'All Prices combined'!$D450,'RAB Prices Short'!$E:$E,'All Prices combined'!$G450),IF($B450="RAB Long",SUMIFS('RAB Prices Long'!BQ:BQ,'RAB Prices Long'!$B:$B,'All Prices combined'!$D450,'RAB Prices Long'!$E:$E,'All Prices combined'!$G450)))),2)</f>
        <v>185.45</v>
      </c>
      <c r="BO450" s="2">
        <f>ROUND(IF($B450="Annuity",SUMIFS('Annuity Prices'!BR:BR,'Annuity Prices'!$B:$B,$D450,'Annuity Prices'!$E:$E,$G450),IF($B450="RAB Short",SUMIFS('RAB Prices Short'!BR:BR,'RAB Prices Short'!$B:$B,'All Prices combined'!$D450,'RAB Prices Short'!$E:$E,'All Prices combined'!$G450),IF($B450="RAB Long",SUMIFS('RAB Prices Long'!BR:BR,'RAB Prices Long'!$B:$B,'All Prices combined'!$D450,'RAB Prices Long'!$E:$E,'All Prices combined'!$G450)))),2)</f>
        <v>190.08</v>
      </c>
      <c r="BP450" s="2">
        <f>ROUND(IF($B450="Annuity",SUMIFS('Annuity Prices'!BS:BS,'Annuity Prices'!$B:$B,$D450,'Annuity Prices'!$E:$E,$G450),IF($B450="RAB Short",SUMIFS('RAB Prices Short'!BS:BS,'RAB Prices Short'!$B:$B,'All Prices combined'!$D450,'RAB Prices Short'!$E:$E,'All Prices combined'!$G450),IF($B450="RAB Long",SUMIFS('RAB Prices Long'!BS:BS,'RAB Prices Long'!$B:$B,'All Prices combined'!$D450,'RAB Prices Long'!$E:$E,'All Prices combined'!$G450)))),2)</f>
        <v>194.83</v>
      </c>
      <c r="BQ450" s="2">
        <f>ROUND(IF($B450="Annuity",SUMIFS('Annuity Prices'!BT:BT,'Annuity Prices'!$B:$B,$D450,'Annuity Prices'!$E:$E,$G450),IF($B450="RAB Short",SUMIFS('RAB Prices Short'!BT:BT,'RAB Prices Short'!$B:$B,'All Prices combined'!$D450,'RAB Prices Short'!$E:$E,'All Prices combined'!$G450),IF($B450="RAB Long",SUMIFS('RAB Prices Long'!BT:BT,'RAB Prices Long'!$B:$B,'All Prices combined'!$D450,'RAB Prices Long'!$E:$E,'All Prices combined'!$G450)))),2)</f>
        <v>199.71</v>
      </c>
      <c r="BR450" s="2">
        <f>ROUND(IF($B450="Annuity",SUMIFS('Annuity Prices'!BU:BU,'Annuity Prices'!$B:$B,$D450,'Annuity Prices'!$E:$E,$G450),IF($B450="RAB Short",SUMIFS('RAB Prices Short'!BU:BU,'RAB Prices Short'!$B:$B,'All Prices combined'!$D450,'RAB Prices Short'!$E:$E,'All Prices combined'!$G450),IF($B450="RAB Long",SUMIFS('RAB Prices Long'!BU:BU,'RAB Prices Long'!$B:$B,'All Prices combined'!$D450,'RAB Prices Long'!$E:$E,'All Prices combined'!$G450)))),2)</f>
        <v>207.31</v>
      </c>
      <c r="BS450" s="2">
        <f>ROUND(IF($B450="Annuity",SUMIFS('Annuity Prices'!BV:BV,'Annuity Prices'!$B:$B,$D450,'Annuity Prices'!$E:$E,$G450),IF($B450="RAB Short",SUMIFS('RAB Prices Short'!BV:BV,'RAB Prices Short'!$B:$B,'All Prices combined'!$D450,'RAB Prices Short'!$E:$E,'All Prices combined'!$G450),IF($B450="RAB Long",SUMIFS('RAB Prices Long'!BV:BV,'RAB Prices Long'!$B:$B,'All Prices combined'!$D450,'RAB Prices Long'!$E:$E,'All Prices combined'!$G450)))),2)</f>
        <v>212.49</v>
      </c>
      <c r="BT450" s="2">
        <f>ROUND(IF($B450="Annuity",SUMIFS('Annuity Prices'!BW:BW,'Annuity Prices'!$B:$B,$D450,'Annuity Prices'!$E:$E,$G450),IF($B450="RAB Short",SUMIFS('RAB Prices Short'!BW:BW,'RAB Prices Short'!$B:$B,'All Prices combined'!$D450,'RAB Prices Short'!$E:$E,'All Prices combined'!$G450),IF($B450="RAB Long",SUMIFS('RAB Prices Long'!BW:BW,'RAB Prices Long'!$B:$B,'All Prices combined'!$D450,'RAB Prices Long'!$E:$E,'All Prices combined'!$G450)))),2)</f>
        <v>217.8</v>
      </c>
      <c r="BU450" s="2">
        <f>ROUND(IF($B450="Annuity",SUMIFS('Annuity Prices'!BX:BX,'Annuity Prices'!$B:$B,$D450,'Annuity Prices'!$E:$E,$G450),IF($B450="RAB Short",SUMIFS('RAB Prices Short'!BX:BX,'RAB Prices Short'!$B:$B,'All Prices combined'!$D450,'RAB Prices Short'!$E:$E,'All Prices combined'!$G450),IF($B450="RAB Long",SUMIFS('RAB Prices Long'!BX:BX,'RAB Prices Long'!$B:$B,'All Prices combined'!$D450,'RAB Prices Long'!$E:$E,'All Prices combined'!$G450)))),2)</f>
        <v>223.25</v>
      </c>
    </row>
    <row r="451" spans="2:73" x14ac:dyDescent="0.25">
      <c r="B451" t="s">
        <v>45</v>
      </c>
      <c r="C451">
        <v>13</v>
      </c>
      <c r="D451" t="s">
        <v>166</v>
      </c>
      <c r="E451" t="s">
        <v>165</v>
      </c>
      <c r="F451">
        <v>13</v>
      </c>
      <c r="G451" t="s">
        <v>40</v>
      </c>
      <c r="I451" s="2">
        <f>ROUND(IF($B451="Annuity",SUMIFS('Annuity Prices'!L:L,'Annuity Prices'!$B:$B,$D451,'Annuity Prices'!$E:$E,$G451),IF($B451="RAB Short",SUMIFS('RAB Prices Short'!L:L,'RAB Prices Short'!$B:$B,'All Prices combined'!$D451,'RAB Prices Short'!$E:$E,'All Prices combined'!$G451),IF($B451="RAB Long",SUMIFS('RAB Prices Long'!L:L,'RAB Prices Long'!$B:$B,'All Prices combined'!$D451,'RAB Prices Long'!$E:$E,'All Prices combined'!$G451)))),2)</f>
        <v>0</v>
      </c>
      <c r="J451" s="2">
        <f>ROUND(IF($B451="Annuity",SUMIFS('Annuity Prices'!M:M,'Annuity Prices'!$B:$B,$D451,'Annuity Prices'!$E:$E,$G451),IF($B451="RAB Short",SUMIFS('RAB Prices Short'!M:M,'RAB Prices Short'!$B:$B,'All Prices combined'!$D451,'RAB Prices Short'!$E:$E,'All Prices combined'!$G451),IF($B451="RAB Long",SUMIFS('RAB Prices Long'!M:M,'RAB Prices Long'!$B:$B,'All Prices combined'!$D451,'RAB Prices Long'!$E:$E,'All Prices combined'!$G451)))),2)</f>
        <v>0</v>
      </c>
      <c r="K451" s="2">
        <f>ROUND(IF($B451="Annuity",SUMIFS('Annuity Prices'!N:N,'Annuity Prices'!$B:$B,$D451,'Annuity Prices'!$E:$E,$G451),IF($B451="RAB Short",SUMIFS('RAB Prices Short'!N:N,'RAB Prices Short'!$B:$B,'All Prices combined'!$D451,'RAB Prices Short'!$E:$E,'All Prices combined'!$G451),IF($B451="RAB Long",SUMIFS('RAB Prices Long'!N:N,'RAB Prices Long'!$B:$B,'All Prices combined'!$D451,'RAB Prices Long'!$E:$E,'All Prices combined'!$G451)))),2)</f>
        <v>8.3000000000000007</v>
      </c>
      <c r="L451" s="2">
        <f>ROUND(IF($B451="Annuity",SUMIFS('Annuity Prices'!O:O,'Annuity Prices'!$B:$B,$D451,'Annuity Prices'!$E:$E,$G451),IF($B451="RAB Short",SUMIFS('RAB Prices Short'!O:O,'RAB Prices Short'!$B:$B,'All Prices combined'!$D451,'RAB Prices Short'!$E:$E,'All Prices combined'!$G451),IF($B451="RAB Long",SUMIFS('RAB Prices Long'!O:O,'RAB Prices Long'!$B:$B,'All Prices combined'!$D451,'RAB Prices Long'!$E:$E,'All Prices combined'!$G451)))),2)</f>
        <v>8.5299999999999994</v>
      </c>
      <c r="M451" s="2">
        <f>ROUND(IF($B451="Annuity",SUMIFS('Annuity Prices'!P:P,'Annuity Prices'!$B:$B,$D451,'Annuity Prices'!$E:$E,$G451),IF($B451="RAB Short",SUMIFS('RAB Prices Short'!P:P,'RAB Prices Short'!$B:$B,'All Prices combined'!$D451,'RAB Prices Short'!$E:$E,'All Prices combined'!$G451),IF($B451="RAB Long",SUMIFS('RAB Prices Long'!P:P,'RAB Prices Long'!$B:$B,'All Prices combined'!$D451,'RAB Prices Long'!$E:$E,'All Prices combined'!$G451)))),2)</f>
        <v>8.7200000000000006</v>
      </c>
      <c r="N451" s="2">
        <f>ROUND(IF($B451="Annuity",SUMIFS('Annuity Prices'!Q:Q,'Annuity Prices'!$B:$B,$D451,'Annuity Prices'!$E:$E,$G451),IF($B451="RAB Short",SUMIFS('RAB Prices Short'!Q:Q,'RAB Prices Short'!$B:$B,'All Prices combined'!$D451,'RAB Prices Short'!$E:$E,'All Prices combined'!$G451),IF($B451="RAB Long",SUMIFS('RAB Prices Long'!Q:Q,'RAB Prices Long'!$B:$B,'All Prices combined'!$D451,'RAB Prices Long'!$E:$E,'All Prices combined'!$G451)))),2)</f>
        <v>8.93</v>
      </c>
      <c r="O451" s="2">
        <f>ROUND(IF($B451="Annuity",SUMIFS('Annuity Prices'!R:R,'Annuity Prices'!$B:$B,$D451,'Annuity Prices'!$E:$E,$G451),IF($B451="RAB Short",SUMIFS('RAB Prices Short'!R:R,'RAB Prices Short'!$B:$B,'All Prices combined'!$D451,'RAB Prices Short'!$E:$E,'All Prices combined'!$G451),IF($B451="RAB Long",SUMIFS('RAB Prices Long'!R:R,'RAB Prices Long'!$B:$B,'All Prices combined'!$D451,'RAB Prices Long'!$E:$E,'All Prices combined'!$G451)))),2)</f>
        <v>9.16</v>
      </c>
      <c r="P451" s="2">
        <f>ROUND(IF($B451="Annuity",SUMIFS('Annuity Prices'!S:S,'Annuity Prices'!$B:$B,$D451,'Annuity Prices'!$E:$E,$G451),IF($B451="RAB Short",SUMIFS('RAB Prices Short'!S:S,'RAB Prices Short'!$B:$B,'All Prices combined'!$D451,'RAB Prices Short'!$E:$E,'All Prices combined'!$G451),IF($B451="RAB Long",SUMIFS('RAB Prices Long'!S:S,'RAB Prices Long'!$B:$B,'All Prices combined'!$D451,'RAB Prices Long'!$E:$E,'All Prices combined'!$G451)))),2)</f>
        <v>9.39</v>
      </c>
      <c r="Q451" s="2">
        <f>ROUND(IF($B451="Annuity",SUMIFS('Annuity Prices'!T:T,'Annuity Prices'!$B:$B,$D451,'Annuity Prices'!$E:$E,$G451),IF($B451="RAB Short",SUMIFS('RAB Prices Short'!T:T,'RAB Prices Short'!$B:$B,'All Prices combined'!$D451,'RAB Prices Short'!$E:$E,'All Prices combined'!$G451),IF($B451="RAB Long",SUMIFS('RAB Prices Long'!T:T,'RAB Prices Long'!$B:$B,'All Prices combined'!$D451,'RAB Prices Long'!$E:$E,'All Prices combined'!$G451)))),2)</f>
        <v>9.57</v>
      </c>
      <c r="R451" s="2">
        <f>ROUND(IF($B451="Annuity",SUMIFS('Annuity Prices'!U:U,'Annuity Prices'!$B:$B,$D451,'Annuity Prices'!$E:$E,$G451),IF($B451="RAB Short",SUMIFS('RAB Prices Short'!U:U,'RAB Prices Short'!$B:$B,'All Prices combined'!$D451,'RAB Prices Short'!$E:$E,'All Prices combined'!$G451),IF($B451="RAB Long",SUMIFS('RAB Prices Long'!U:U,'RAB Prices Long'!$B:$B,'All Prices combined'!$D451,'RAB Prices Long'!$E:$E,'All Prices combined'!$G451)))),2)</f>
        <v>9.81</v>
      </c>
      <c r="S451" s="2">
        <f>ROUND(IF($B451="Annuity",SUMIFS('Annuity Prices'!V:V,'Annuity Prices'!$B:$B,$D451,'Annuity Prices'!$E:$E,$G451),IF($B451="RAB Short",SUMIFS('RAB Prices Short'!V:V,'RAB Prices Short'!$B:$B,'All Prices combined'!$D451,'RAB Prices Short'!$E:$E,'All Prices combined'!$G451),IF($B451="RAB Long",SUMIFS('RAB Prices Long'!V:V,'RAB Prices Long'!$B:$B,'All Prices combined'!$D451,'RAB Prices Long'!$E:$E,'All Prices combined'!$G451)))),2)</f>
        <v>10.06</v>
      </c>
      <c r="T451" s="2">
        <f>ROUND(IF($B451="Annuity",SUMIFS('Annuity Prices'!W:W,'Annuity Prices'!$B:$B,$D451,'Annuity Prices'!$E:$E,$G451),IF($B451="RAB Short",SUMIFS('RAB Prices Short'!W:W,'RAB Prices Short'!$B:$B,'All Prices combined'!$D451,'RAB Prices Short'!$E:$E,'All Prices combined'!$G451),IF($B451="RAB Long",SUMIFS('RAB Prices Long'!W:W,'RAB Prices Long'!$B:$B,'All Prices combined'!$D451,'RAB Prices Long'!$E:$E,'All Prices combined'!$G451)))),2)</f>
        <v>10.31</v>
      </c>
      <c r="U451" s="2">
        <f>ROUND(IF($B451="Annuity",SUMIFS('Annuity Prices'!X:X,'Annuity Prices'!$B:$B,$D451,'Annuity Prices'!$E:$E,$G451),IF($B451="RAB Short",SUMIFS('RAB Prices Short'!X:X,'RAB Prices Short'!$B:$B,'All Prices combined'!$D451,'RAB Prices Short'!$E:$E,'All Prices combined'!$G451),IF($B451="RAB Long",SUMIFS('RAB Prices Long'!X:X,'RAB Prices Long'!$B:$B,'All Prices combined'!$D451,'RAB Prices Long'!$E:$E,'All Prices combined'!$G451)))),2)</f>
        <v>10.51</v>
      </c>
      <c r="V451" s="2">
        <f>ROUND(IF($B451="Annuity",SUMIFS('Annuity Prices'!Y:Y,'Annuity Prices'!$B:$B,$D451,'Annuity Prices'!$E:$E,$G451),IF($B451="RAB Short",SUMIFS('RAB Prices Short'!Y:Y,'RAB Prices Short'!$B:$B,'All Prices combined'!$D451,'RAB Prices Short'!$E:$E,'All Prices combined'!$G451),IF($B451="RAB Long",SUMIFS('RAB Prices Long'!Y:Y,'RAB Prices Long'!$B:$B,'All Prices combined'!$D451,'RAB Prices Long'!$E:$E,'All Prices combined'!$G451)))),2)</f>
        <v>10.77</v>
      </c>
      <c r="W451" s="2">
        <f>ROUND(IF($B451="Annuity",SUMIFS('Annuity Prices'!Z:Z,'Annuity Prices'!$B:$B,$D451,'Annuity Prices'!$E:$E,$G451),IF($B451="RAB Short",SUMIFS('RAB Prices Short'!Z:Z,'RAB Prices Short'!$B:$B,'All Prices combined'!$D451,'RAB Prices Short'!$E:$E,'All Prices combined'!$G451),IF($B451="RAB Long",SUMIFS('RAB Prices Long'!Z:Z,'RAB Prices Long'!$B:$B,'All Prices combined'!$D451,'RAB Prices Long'!$E:$E,'All Prices combined'!$G451)))),2)</f>
        <v>11.04</v>
      </c>
      <c r="X451" s="2">
        <f>ROUND(IF($B451="Annuity",SUMIFS('Annuity Prices'!AA:AA,'Annuity Prices'!$B:$B,$D451,'Annuity Prices'!$E:$E,$G451),IF($B451="RAB Short",SUMIFS('RAB Prices Short'!AA:AA,'RAB Prices Short'!$B:$B,'All Prices combined'!$D451,'RAB Prices Short'!$E:$E,'All Prices combined'!$G451),IF($B451="RAB Long",SUMIFS('RAB Prices Long'!AA:AA,'RAB Prices Long'!$B:$B,'All Prices combined'!$D451,'RAB Prices Long'!$E:$E,'All Prices combined'!$G451)))),2)</f>
        <v>11.32</v>
      </c>
      <c r="Y451" s="2">
        <f>ROUND(IF($B451="Annuity",SUMIFS('Annuity Prices'!AB:AB,'Annuity Prices'!$B:$B,$D451,'Annuity Prices'!$E:$E,$G451),IF($B451="RAB Short",SUMIFS('RAB Prices Short'!AB:AB,'RAB Prices Short'!$B:$B,'All Prices combined'!$D451,'RAB Prices Short'!$E:$E,'All Prices combined'!$G451),IF($B451="RAB Long",SUMIFS('RAB Prices Long'!AB:AB,'RAB Prices Long'!$B:$B,'All Prices combined'!$D451,'RAB Prices Long'!$E:$E,'All Prices combined'!$G451)))),2)</f>
        <v>11.54</v>
      </c>
      <c r="Z451" s="2">
        <f>ROUND(IF($B451="Annuity",SUMIFS('Annuity Prices'!AC:AC,'Annuity Prices'!$B:$B,$D451,'Annuity Prices'!$E:$E,$G451),IF($B451="RAB Short",SUMIFS('RAB Prices Short'!AC:AC,'RAB Prices Short'!$B:$B,'All Prices combined'!$D451,'RAB Prices Short'!$E:$E,'All Prices combined'!$G451),IF($B451="RAB Long",SUMIFS('RAB Prices Long'!AC:AC,'RAB Prices Long'!$B:$B,'All Prices combined'!$D451,'RAB Prices Long'!$E:$E,'All Prices combined'!$G451)))),2)</f>
        <v>11.83</v>
      </c>
      <c r="AA451" s="2">
        <f>ROUND(IF($B451="Annuity",SUMIFS('Annuity Prices'!AD:AD,'Annuity Prices'!$B:$B,$D451,'Annuity Prices'!$E:$E,$G451),IF($B451="RAB Short",SUMIFS('RAB Prices Short'!AD:AD,'RAB Prices Short'!$B:$B,'All Prices combined'!$D451,'RAB Prices Short'!$E:$E,'All Prices combined'!$G451),IF($B451="RAB Long",SUMIFS('RAB Prices Long'!AD:AD,'RAB Prices Long'!$B:$B,'All Prices combined'!$D451,'RAB Prices Long'!$E:$E,'All Prices combined'!$G451)))),2)</f>
        <v>12.13</v>
      </c>
      <c r="AB451" s="2">
        <f>ROUND(IF($B451="Annuity",SUMIFS('Annuity Prices'!AE:AE,'Annuity Prices'!$B:$B,$D451,'Annuity Prices'!$E:$E,$G451),IF($B451="RAB Short",SUMIFS('RAB Prices Short'!AE:AE,'RAB Prices Short'!$B:$B,'All Prices combined'!$D451,'RAB Prices Short'!$E:$E,'All Prices combined'!$G451),IF($B451="RAB Long",SUMIFS('RAB Prices Long'!AE:AE,'RAB Prices Long'!$B:$B,'All Prices combined'!$D451,'RAB Prices Long'!$E:$E,'All Prices combined'!$G451)))),2)</f>
        <v>12.43</v>
      </c>
      <c r="AC451" s="2">
        <f>ROUND(IF($B451="Annuity",SUMIFS('Annuity Prices'!AF:AF,'Annuity Prices'!$B:$B,$D451,'Annuity Prices'!$E:$E,$G451),IF($B451="RAB Short",SUMIFS('RAB Prices Short'!AF:AF,'RAB Prices Short'!$B:$B,'All Prices combined'!$D451,'RAB Prices Short'!$E:$E,'All Prices combined'!$G451),IF($B451="RAB Long",SUMIFS('RAB Prices Long'!AF:AF,'RAB Prices Long'!$B:$B,'All Prices combined'!$D451,'RAB Prices Long'!$E:$E,'All Prices combined'!$G451)))),2)</f>
        <v>12.68</v>
      </c>
      <c r="AD451" s="2">
        <f>ROUND(IF($B451="Annuity",SUMIFS('Annuity Prices'!AG:AG,'Annuity Prices'!$B:$B,$D451,'Annuity Prices'!$E:$E,$G451),IF($B451="RAB Short",SUMIFS('RAB Prices Short'!AG:AG,'RAB Prices Short'!$B:$B,'All Prices combined'!$D451,'RAB Prices Short'!$E:$E,'All Prices combined'!$G451),IF($B451="RAB Long",SUMIFS('RAB Prices Long'!AG:AG,'RAB Prices Long'!$B:$B,'All Prices combined'!$D451,'RAB Prices Long'!$E:$E,'All Prices combined'!$G451)))),2)</f>
        <v>12.99</v>
      </c>
      <c r="AE451" s="2">
        <f>ROUND(IF($B451="Annuity",SUMIFS('Annuity Prices'!AH:AH,'Annuity Prices'!$B:$B,$D451,'Annuity Prices'!$E:$E,$G451),IF($B451="RAB Short",SUMIFS('RAB Prices Short'!AH:AH,'RAB Prices Short'!$B:$B,'All Prices combined'!$D451,'RAB Prices Short'!$E:$E,'All Prices combined'!$G451),IF($B451="RAB Long",SUMIFS('RAB Prices Long'!AH:AH,'RAB Prices Long'!$B:$B,'All Prices combined'!$D451,'RAB Prices Long'!$E:$E,'All Prices combined'!$G451)))),2)</f>
        <v>13.32</v>
      </c>
      <c r="AF451" s="2">
        <f>ROUND(IF($B451="Annuity",SUMIFS('Annuity Prices'!AI:AI,'Annuity Prices'!$B:$B,$D451,'Annuity Prices'!$E:$E,$G451),IF($B451="RAB Short",SUMIFS('RAB Prices Short'!AI:AI,'RAB Prices Short'!$B:$B,'All Prices combined'!$D451,'RAB Prices Short'!$E:$E,'All Prices combined'!$G451),IF($B451="RAB Long",SUMIFS('RAB Prices Long'!AI:AI,'RAB Prices Long'!$B:$B,'All Prices combined'!$D451,'RAB Prices Long'!$E:$E,'All Prices combined'!$G451)))),2)</f>
        <v>13.65</v>
      </c>
      <c r="AG451" s="2">
        <f>ROUND(IF($B451="Annuity",SUMIFS('Annuity Prices'!AJ:AJ,'Annuity Prices'!$B:$B,$D451,'Annuity Prices'!$E:$E,$G451),IF($B451="RAB Short",SUMIFS('RAB Prices Short'!AJ:AJ,'RAB Prices Short'!$B:$B,'All Prices combined'!$D451,'RAB Prices Short'!$E:$E,'All Prices combined'!$G451),IF($B451="RAB Long",SUMIFS('RAB Prices Long'!AJ:AJ,'RAB Prices Long'!$B:$B,'All Prices combined'!$D451,'RAB Prices Long'!$E:$E,'All Prices combined'!$G451)))),2)</f>
        <v>13.92</v>
      </c>
      <c r="AH451" s="2">
        <f>ROUND(IF($B451="Annuity",SUMIFS('Annuity Prices'!AK:AK,'Annuity Prices'!$B:$B,$D451,'Annuity Prices'!$E:$E,$G451),IF($B451="RAB Short",SUMIFS('RAB Prices Short'!AK:AK,'RAB Prices Short'!$B:$B,'All Prices combined'!$D451,'RAB Prices Short'!$E:$E,'All Prices combined'!$G451),IF($B451="RAB Long",SUMIFS('RAB Prices Long'!AK:AK,'RAB Prices Long'!$B:$B,'All Prices combined'!$D451,'RAB Prices Long'!$E:$E,'All Prices combined'!$G451)))),2)</f>
        <v>14.27</v>
      </c>
      <c r="AI451" s="2">
        <f>ROUND(IF($B451="Annuity",SUMIFS('Annuity Prices'!AL:AL,'Annuity Prices'!$B:$B,$D451,'Annuity Prices'!$E:$E,$G451),IF($B451="RAB Short",SUMIFS('RAB Prices Short'!AL:AL,'RAB Prices Short'!$B:$B,'All Prices combined'!$D451,'RAB Prices Short'!$E:$E,'All Prices combined'!$G451),IF($B451="RAB Long",SUMIFS('RAB Prices Long'!AL:AL,'RAB Prices Long'!$B:$B,'All Prices combined'!$D451,'RAB Prices Long'!$E:$E,'All Prices combined'!$G451)))),2)</f>
        <v>14.63</v>
      </c>
      <c r="AJ451" s="2">
        <f>ROUND(IF($B451="Annuity",SUMIFS('Annuity Prices'!AM:AM,'Annuity Prices'!$B:$B,$D451,'Annuity Prices'!$E:$E,$G451),IF($B451="RAB Short",SUMIFS('RAB Prices Short'!AM:AM,'RAB Prices Short'!$B:$B,'All Prices combined'!$D451,'RAB Prices Short'!$E:$E,'All Prices combined'!$G451),IF($B451="RAB Long",SUMIFS('RAB Prices Long'!AM:AM,'RAB Prices Long'!$B:$B,'All Prices combined'!$D451,'RAB Prices Long'!$E:$E,'All Prices combined'!$G451)))),2)</f>
        <v>14.99</v>
      </c>
      <c r="AK451" s="2">
        <f>ROUND(IF($B451="Annuity",SUMIFS('Annuity Prices'!AN:AN,'Annuity Prices'!$B:$B,$D451,'Annuity Prices'!$E:$E,$G451),IF($B451="RAB Short",SUMIFS('RAB Prices Short'!AN:AN,'RAB Prices Short'!$B:$B,'All Prices combined'!$D451,'RAB Prices Short'!$E:$E,'All Prices combined'!$G451),IF($B451="RAB Long",SUMIFS('RAB Prices Long'!AN:AN,'RAB Prices Long'!$B:$B,'All Prices combined'!$D451,'RAB Prices Long'!$E:$E,'All Prices combined'!$G451)))),2)</f>
        <v>15.29</v>
      </c>
      <c r="AL451" s="2">
        <f>ROUND(IF($B451="Annuity",SUMIFS('Annuity Prices'!AO:AO,'Annuity Prices'!$B:$B,$D451,'Annuity Prices'!$E:$E,$G451),IF($B451="RAB Short",SUMIFS('RAB Prices Short'!AO:AO,'RAB Prices Short'!$B:$B,'All Prices combined'!$D451,'RAB Prices Short'!$E:$E,'All Prices combined'!$G451),IF($B451="RAB Long",SUMIFS('RAB Prices Long'!AO:AO,'RAB Prices Long'!$B:$B,'All Prices combined'!$D451,'RAB Prices Long'!$E:$E,'All Prices combined'!$G451)))),2)</f>
        <v>15.67</v>
      </c>
      <c r="AM451" s="2">
        <f>ROUND(IF($B451="Annuity",SUMIFS('Annuity Prices'!AP:AP,'Annuity Prices'!$B:$B,$D451,'Annuity Prices'!$E:$E,$G451),IF($B451="RAB Short",SUMIFS('RAB Prices Short'!AP:AP,'RAB Prices Short'!$B:$B,'All Prices combined'!$D451,'RAB Prices Short'!$E:$E,'All Prices combined'!$G451),IF($B451="RAB Long",SUMIFS('RAB Prices Long'!AP:AP,'RAB Prices Long'!$B:$B,'All Prices combined'!$D451,'RAB Prices Long'!$E:$E,'All Prices combined'!$G451)))),2)</f>
        <v>16.059999999999999</v>
      </c>
      <c r="AN451" s="2">
        <f>ROUND(IF($B451="Annuity",SUMIFS('Annuity Prices'!AQ:AQ,'Annuity Prices'!$B:$B,$D451,'Annuity Prices'!$E:$E,$G451),IF($B451="RAB Short",SUMIFS('RAB Prices Short'!AQ:AQ,'RAB Prices Short'!$B:$B,'All Prices combined'!$D451,'RAB Prices Short'!$E:$E,'All Prices combined'!$G451),IF($B451="RAB Long",SUMIFS('RAB Prices Long'!AQ:AQ,'RAB Prices Long'!$B:$B,'All Prices combined'!$D451,'RAB Prices Long'!$E:$E,'All Prices combined'!$G451)))),2)</f>
        <v>16.46</v>
      </c>
      <c r="AO451" s="2">
        <f>ROUND(IF($B451="Annuity",SUMIFS('Annuity Prices'!AR:AR,'Annuity Prices'!$B:$B,$D451,'Annuity Prices'!$E:$E,$G451),IF($B451="RAB Short",SUMIFS('RAB Prices Short'!AR:AR,'RAB Prices Short'!$B:$B,'All Prices combined'!$D451,'RAB Prices Short'!$E:$E,'All Prices combined'!$G451),IF($B451="RAB Long",SUMIFS('RAB Prices Long'!AR:AR,'RAB Prices Long'!$B:$B,'All Prices combined'!$D451,'RAB Prices Long'!$E:$E,'All Prices combined'!$G451)))),2)</f>
        <v>0</v>
      </c>
      <c r="AP451" s="2">
        <f>ROUND(IF($B451="Annuity",SUMIFS('Annuity Prices'!AS:AS,'Annuity Prices'!$B:$B,$D451,'Annuity Prices'!$E:$E,$G451),IF($B451="RAB Short",SUMIFS('RAB Prices Short'!AS:AS,'RAB Prices Short'!$B:$B,'All Prices combined'!$D451,'RAB Prices Short'!$E:$E,'All Prices combined'!$G451),IF($B451="RAB Long",SUMIFS('RAB Prices Long'!AS:AS,'RAB Prices Long'!$B:$B,'All Prices combined'!$D451,'RAB Prices Long'!$E:$E,'All Prices combined'!$G451)))),2)</f>
        <v>0</v>
      </c>
      <c r="AQ451" s="2">
        <f>ROUND(IF($B451="Annuity",SUMIFS('Annuity Prices'!AT:AT,'Annuity Prices'!$B:$B,$D451,'Annuity Prices'!$E:$E,$G451),IF($B451="RAB Short",SUMIFS('RAB Prices Short'!AT:AT,'RAB Prices Short'!$B:$B,'All Prices combined'!$D451,'RAB Prices Short'!$E:$E,'All Prices combined'!$G451),IF($B451="RAB Long",SUMIFS('RAB Prices Long'!AT:AT,'RAB Prices Long'!$B:$B,'All Prices combined'!$D451,'RAB Prices Long'!$E:$E,'All Prices combined'!$G451)))),2)</f>
        <v>4.6500000000000004</v>
      </c>
      <c r="AR451" s="2">
        <f>ROUND(IF($B451="Annuity",SUMIFS('Annuity Prices'!AU:AU,'Annuity Prices'!$B:$B,$D451,'Annuity Prices'!$E:$E,$G451),IF($B451="RAB Short",SUMIFS('RAB Prices Short'!AU:AU,'RAB Prices Short'!$B:$B,'All Prices combined'!$D451,'RAB Prices Short'!$E:$E,'All Prices combined'!$G451),IF($B451="RAB Long",SUMIFS('RAB Prices Long'!AU:AU,'RAB Prices Long'!$B:$B,'All Prices combined'!$D451,'RAB Prices Long'!$E:$E,'All Prices combined'!$G451)))),2)</f>
        <v>4.78</v>
      </c>
      <c r="AS451" s="2">
        <f>ROUND(IF($B451="Annuity",SUMIFS('Annuity Prices'!AV:AV,'Annuity Prices'!$B:$B,$D451,'Annuity Prices'!$E:$E,$G451),IF($B451="RAB Short",SUMIFS('RAB Prices Short'!AV:AV,'RAB Prices Short'!$B:$B,'All Prices combined'!$D451,'RAB Prices Short'!$E:$E,'All Prices combined'!$G451),IF($B451="RAB Long",SUMIFS('RAB Prices Long'!AV:AV,'RAB Prices Long'!$B:$B,'All Prices combined'!$D451,'RAB Prices Long'!$E:$E,'All Prices combined'!$G451)))),2)</f>
        <v>4.92</v>
      </c>
      <c r="AT451" s="2">
        <f>ROUND(IF($B451="Annuity",SUMIFS('Annuity Prices'!AW:AW,'Annuity Prices'!$B:$B,$D451,'Annuity Prices'!$E:$E,$G451),IF($B451="RAB Short",SUMIFS('RAB Prices Short'!AW:AW,'RAB Prices Short'!$B:$B,'All Prices combined'!$D451,'RAB Prices Short'!$E:$E,'All Prices combined'!$G451),IF($B451="RAB Long",SUMIFS('RAB Prices Long'!AW:AW,'RAB Prices Long'!$B:$B,'All Prices combined'!$D451,'RAB Prices Long'!$E:$E,'All Prices combined'!$G451)))),2)</f>
        <v>5.0599999999999996</v>
      </c>
      <c r="AU451" s="2">
        <f>ROUND(IF($B451="Annuity",SUMIFS('Annuity Prices'!AX:AX,'Annuity Prices'!$B:$B,$D451,'Annuity Prices'!$E:$E,$G451),IF($B451="RAB Short",SUMIFS('RAB Prices Short'!AX:AX,'RAB Prices Short'!$B:$B,'All Prices combined'!$D451,'RAB Prices Short'!$E:$E,'All Prices combined'!$G451),IF($B451="RAB Long",SUMIFS('RAB Prices Long'!AX:AX,'RAB Prices Long'!$B:$B,'All Prices combined'!$D451,'RAB Prices Long'!$E:$E,'All Prices combined'!$G451)))),2)</f>
        <v>5.21</v>
      </c>
      <c r="AV451" s="2">
        <f>ROUND(IF($B451="Annuity",SUMIFS('Annuity Prices'!AY:AY,'Annuity Prices'!$B:$B,$D451,'Annuity Prices'!$E:$E,$G451),IF($B451="RAB Short",SUMIFS('RAB Prices Short'!AY:AY,'RAB Prices Short'!$B:$B,'All Prices combined'!$D451,'RAB Prices Short'!$E:$E,'All Prices combined'!$G451),IF($B451="RAB Long",SUMIFS('RAB Prices Long'!AY:AY,'RAB Prices Long'!$B:$B,'All Prices combined'!$D451,'RAB Prices Long'!$E:$E,'All Prices combined'!$G451)))),2)</f>
        <v>5.36</v>
      </c>
      <c r="AW451" s="2">
        <f>ROUND(IF($B451="Annuity",SUMIFS('Annuity Prices'!AZ:AZ,'Annuity Prices'!$B:$B,$D451,'Annuity Prices'!$E:$E,$G451),IF($B451="RAB Short",SUMIFS('RAB Prices Short'!AZ:AZ,'RAB Prices Short'!$B:$B,'All Prices combined'!$D451,'RAB Prices Short'!$E:$E,'All Prices combined'!$G451),IF($B451="RAB Long",SUMIFS('RAB Prices Long'!AZ:AZ,'RAB Prices Long'!$B:$B,'All Prices combined'!$D451,'RAB Prices Long'!$E:$E,'All Prices combined'!$G451)))),2)</f>
        <v>5.51</v>
      </c>
      <c r="AX451" s="2">
        <f>ROUND(IF($B451="Annuity",SUMIFS('Annuity Prices'!BA:BA,'Annuity Prices'!$B:$B,$D451,'Annuity Prices'!$E:$E,$G451),IF($B451="RAB Short",SUMIFS('RAB Prices Short'!BA:BA,'RAB Prices Short'!$B:$B,'All Prices combined'!$D451,'RAB Prices Short'!$E:$E,'All Prices combined'!$G451),IF($B451="RAB Long",SUMIFS('RAB Prices Long'!BA:BA,'RAB Prices Long'!$B:$B,'All Prices combined'!$D451,'RAB Prices Long'!$E:$E,'All Prices combined'!$G451)))),2)</f>
        <v>5.67</v>
      </c>
      <c r="AY451" s="2">
        <f>ROUND(IF($B451="Annuity",SUMIFS('Annuity Prices'!BB:BB,'Annuity Prices'!$B:$B,$D451,'Annuity Prices'!$E:$E,$G451),IF($B451="RAB Short",SUMIFS('RAB Prices Short'!BB:BB,'RAB Prices Short'!$B:$B,'All Prices combined'!$D451,'RAB Prices Short'!$E:$E,'All Prices combined'!$G451),IF($B451="RAB Long",SUMIFS('RAB Prices Long'!BB:BB,'RAB Prices Long'!$B:$B,'All Prices combined'!$D451,'RAB Prices Long'!$E:$E,'All Prices combined'!$G451)))),2)</f>
        <v>5.83</v>
      </c>
      <c r="AZ451" s="2">
        <f>ROUND(IF($B451="Annuity",SUMIFS('Annuity Prices'!BC:BC,'Annuity Prices'!$B:$B,$D451,'Annuity Prices'!$E:$E,$G451),IF($B451="RAB Short",SUMIFS('RAB Prices Short'!BC:BC,'RAB Prices Short'!$B:$B,'All Prices combined'!$D451,'RAB Prices Short'!$E:$E,'All Prices combined'!$G451),IF($B451="RAB Long",SUMIFS('RAB Prices Long'!BC:BC,'RAB Prices Long'!$B:$B,'All Prices combined'!$D451,'RAB Prices Long'!$E:$E,'All Prices combined'!$G451)))),2)</f>
        <v>6</v>
      </c>
      <c r="BA451" s="2">
        <f>ROUND(IF($B451="Annuity",SUMIFS('Annuity Prices'!BD:BD,'Annuity Prices'!$B:$B,$D451,'Annuity Prices'!$E:$E,$G451),IF($B451="RAB Short",SUMIFS('RAB Prices Short'!BD:BD,'RAB Prices Short'!$B:$B,'All Prices combined'!$D451,'RAB Prices Short'!$E:$E,'All Prices combined'!$G451),IF($B451="RAB Long",SUMIFS('RAB Prices Long'!BD:BD,'RAB Prices Long'!$B:$B,'All Prices combined'!$D451,'RAB Prices Long'!$E:$E,'All Prices combined'!$G451)))),2)</f>
        <v>6.17</v>
      </c>
      <c r="BB451" s="2">
        <f>ROUND(IF($B451="Annuity",SUMIFS('Annuity Prices'!BE:BE,'Annuity Prices'!$B:$B,$D451,'Annuity Prices'!$E:$E,$G451),IF($B451="RAB Short",SUMIFS('RAB Prices Short'!BE:BE,'RAB Prices Short'!$B:$B,'All Prices combined'!$D451,'RAB Prices Short'!$E:$E,'All Prices combined'!$G451),IF($B451="RAB Long",SUMIFS('RAB Prices Long'!BE:BE,'RAB Prices Long'!$B:$B,'All Prices combined'!$D451,'RAB Prices Long'!$E:$E,'All Prices combined'!$G451)))),2)</f>
        <v>6.35</v>
      </c>
      <c r="BC451" s="2">
        <f>ROUND(IF($B451="Annuity",SUMIFS('Annuity Prices'!BF:BF,'Annuity Prices'!$B:$B,$D451,'Annuity Prices'!$E:$E,$G451),IF($B451="RAB Short",SUMIFS('RAB Prices Short'!BF:BF,'RAB Prices Short'!$B:$B,'All Prices combined'!$D451,'RAB Prices Short'!$E:$E,'All Prices combined'!$G451),IF($B451="RAB Long",SUMIFS('RAB Prices Long'!BF:BF,'RAB Prices Long'!$B:$B,'All Prices combined'!$D451,'RAB Prices Long'!$E:$E,'All Prices combined'!$G451)))),2)</f>
        <v>6.53</v>
      </c>
      <c r="BD451" s="2">
        <f>ROUND(IF($B451="Annuity",SUMIFS('Annuity Prices'!BG:BG,'Annuity Prices'!$B:$B,$D451,'Annuity Prices'!$E:$E,$G451),IF($B451="RAB Short",SUMIFS('RAB Prices Short'!BG:BG,'RAB Prices Short'!$B:$B,'All Prices combined'!$D451,'RAB Prices Short'!$E:$E,'All Prices combined'!$G451),IF($B451="RAB Long",SUMIFS('RAB Prices Long'!BG:BG,'RAB Prices Long'!$B:$B,'All Prices combined'!$D451,'RAB Prices Long'!$E:$E,'All Prices combined'!$G451)))),2)</f>
        <v>6.72</v>
      </c>
      <c r="BE451" s="2">
        <f>ROUND(IF($B451="Annuity",SUMIFS('Annuity Prices'!BH:BH,'Annuity Prices'!$B:$B,$D451,'Annuity Prices'!$E:$E,$G451),IF($B451="RAB Short",SUMIFS('RAB Prices Short'!BH:BH,'RAB Prices Short'!$B:$B,'All Prices combined'!$D451,'RAB Prices Short'!$E:$E,'All Prices combined'!$G451),IF($B451="RAB Long",SUMIFS('RAB Prices Long'!BH:BH,'RAB Prices Long'!$B:$B,'All Prices combined'!$D451,'RAB Prices Long'!$E:$E,'All Prices combined'!$G451)))),2)</f>
        <v>6.91</v>
      </c>
      <c r="BF451" s="2">
        <f>ROUND(IF($B451="Annuity",SUMIFS('Annuity Prices'!BI:BI,'Annuity Prices'!$B:$B,$D451,'Annuity Prices'!$E:$E,$G451),IF($B451="RAB Short",SUMIFS('RAB Prices Short'!BI:BI,'RAB Prices Short'!$B:$B,'All Prices combined'!$D451,'RAB Prices Short'!$E:$E,'All Prices combined'!$G451),IF($B451="RAB Long",SUMIFS('RAB Prices Long'!BI:BI,'RAB Prices Long'!$B:$B,'All Prices combined'!$D451,'RAB Prices Long'!$E:$E,'All Prices combined'!$G451)))),2)</f>
        <v>10.98</v>
      </c>
      <c r="BG451" s="2">
        <f>ROUND(IF($B451="Annuity",SUMIFS('Annuity Prices'!BJ:BJ,'Annuity Prices'!$B:$B,$D451,'Annuity Prices'!$E:$E,$G451),IF($B451="RAB Short",SUMIFS('RAB Prices Short'!BJ:BJ,'RAB Prices Short'!$B:$B,'All Prices combined'!$D451,'RAB Prices Short'!$E:$E,'All Prices combined'!$G451),IF($B451="RAB Long",SUMIFS('RAB Prices Long'!BJ:BJ,'RAB Prices Long'!$B:$B,'All Prices combined'!$D451,'RAB Prices Long'!$E:$E,'All Prices combined'!$G451)))),2)</f>
        <v>11.83</v>
      </c>
      <c r="BH451" s="2">
        <f>ROUND(IF($B451="Annuity",SUMIFS('Annuity Prices'!BK:BK,'Annuity Prices'!$B:$B,$D451,'Annuity Prices'!$E:$E,$G451),IF($B451="RAB Short",SUMIFS('RAB Prices Short'!BK:BK,'RAB Prices Short'!$B:$B,'All Prices combined'!$D451,'RAB Prices Short'!$E:$E,'All Prices combined'!$G451),IF($B451="RAB Long",SUMIFS('RAB Prices Long'!BK:BK,'RAB Prices Long'!$B:$B,'All Prices combined'!$D451,'RAB Prices Long'!$E:$E,'All Prices combined'!$G451)))),2)</f>
        <v>12.13</v>
      </c>
      <c r="BI451" s="2">
        <f>ROUND(IF($B451="Annuity",SUMIFS('Annuity Prices'!BL:BL,'Annuity Prices'!$B:$B,$D451,'Annuity Prices'!$E:$E,$G451),IF($B451="RAB Short",SUMIFS('RAB Prices Short'!BL:BL,'RAB Prices Short'!$B:$B,'All Prices combined'!$D451,'RAB Prices Short'!$E:$E,'All Prices combined'!$G451),IF($B451="RAB Long",SUMIFS('RAB Prices Long'!BL:BL,'RAB Prices Long'!$B:$B,'All Prices combined'!$D451,'RAB Prices Long'!$E:$E,'All Prices combined'!$G451)))),2)</f>
        <v>12.43</v>
      </c>
      <c r="BJ451" s="2">
        <f>ROUND(IF($B451="Annuity",SUMIFS('Annuity Prices'!BM:BM,'Annuity Prices'!$B:$B,$D451,'Annuity Prices'!$E:$E,$G451),IF($B451="RAB Short",SUMIFS('RAB Prices Short'!BM:BM,'RAB Prices Short'!$B:$B,'All Prices combined'!$D451,'RAB Prices Short'!$E:$E,'All Prices combined'!$G451),IF($B451="RAB Long",SUMIFS('RAB Prices Long'!BM:BM,'RAB Prices Long'!$B:$B,'All Prices combined'!$D451,'RAB Prices Long'!$E:$E,'All Prices combined'!$G451)))),2)</f>
        <v>12.68</v>
      </c>
      <c r="BK451" s="2">
        <f>ROUND(IF($B451="Annuity",SUMIFS('Annuity Prices'!BN:BN,'Annuity Prices'!$B:$B,$D451,'Annuity Prices'!$E:$E,$G451),IF($B451="RAB Short",SUMIFS('RAB Prices Short'!BN:BN,'RAB Prices Short'!$B:$B,'All Prices combined'!$D451,'RAB Prices Short'!$E:$E,'All Prices combined'!$G451),IF($B451="RAB Long",SUMIFS('RAB Prices Long'!BN:BN,'RAB Prices Long'!$B:$B,'All Prices combined'!$D451,'RAB Prices Long'!$E:$E,'All Prices combined'!$G451)))),2)</f>
        <v>12.99</v>
      </c>
      <c r="BL451" s="2">
        <f>ROUND(IF($B451="Annuity",SUMIFS('Annuity Prices'!BO:BO,'Annuity Prices'!$B:$B,$D451,'Annuity Prices'!$E:$E,$G451),IF($B451="RAB Short",SUMIFS('RAB Prices Short'!BO:BO,'RAB Prices Short'!$B:$B,'All Prices combined'!$D451,'RAB Prices Short'!$E:$E,'All Prices combined'!$G451),IF($B451="RAB Long",SUMIFS('RAB Prices Long'!BO:BO,'RAB Prices Long'!$B:$B,'All Prices combined'!$D451,'RAB Prices Long'!$E:$E,'All Prices combined'!$G451)))),2)</f>
        <v>13.32</v>
      </c>
      <c r="BM451" s="2">
        <f>ROUND(IF($B451="Annuity",SUMIFS('Annuity Prices'!BP:BP,'Annuity Prices'!$B:$B,$D451,'Annuity Prices'!$E:$E,$G451),IF($B451="RAB Short",SUMIFS('RAB Prices Short'!BP:BP,'RAB Prices Short'!$B:$B,'All Prices combined'!$D451,'RAB Prices Short'!$E:$E,'All Prices combined'!$G451),IF($B451="RAB Long",SUMIFS('RAB Prices Long'!BP:BP,'RAB Prices Long'!$B:$B,'All Prices combined'!$D451,'RAB Prices Long'!$E:$E,'All Prices combined'!$G451)))),2)</f>
        <v>13.65</v>
      </c>
      <c r="BN451" s="2">
        <f>ROUND(IF($B451="Annuity",SUMIFS('Annuity Prices'!BQ:BQ,'Annuity Prices'!$B:$B,$D451,'Annuity Prices'!$E:$E,$G451),IF($B451="RAB Short",SUMIFS('RAB Prices Short'!BQ:BQ,'RAB Prices Short'!$B:$B,'All Prices combined'!$D451,'RAB Prices Short'!$E:$E,'All Prices combined'!$G451),IF($B451="RAB Long",SUMIFS('RAB Prices Long'!BQ:BQ,'RAB Prices Long'!$B:$B,'All Prices combined'!$D451,'RAB Prices Long'!$E:$E,'All Prices combined'!$G451)))),2)</f>
        <v>13.92</v>
      </c>
      <c r="BO451" s="2">
        <f>ROUND(IF($B451="Annuity",SUMIFS('Annuity Prices'!BR:BR,'Annuity Prices'!$B:$B,$D451,'Annuity Prices'!$E:$E,$G451),IF($B451="RAB Short",SUMIFS('RAB Prices Short'!BR:BR,'RAB Prices Short'!$B:$B,'All Prices combined'!$D451,'RAB Prices Short'!$E:$E,'All Prices combined'!$G451),IF($B451="RAB Long",SUMIFS('RAB Prices Long'!BR:BR,'RAB Prices Long'!$B:$B,'All Prices combined'!$D451,'RAB Prices Long'!$E:$E,'All Prices combined'!$G451)))),2)</f>
        <v>14.27</v>
      </c>
      <c r="BP451" s="2">
        <f>ROUND(IF($B451="Annuity",SUMIFS('Annuity Prices'!BS:BS,'Annuity Prices'!$B:$B,$D451,'Annuity Prices'!$E:$E,$G451),IF($B451="RAB Short",SUMIFS('RAB Prices Short'!BS:BS,'RAB Prices Short'!$B:$B,'All Prices combined'!$D451,'RAB Prices Short'!$E:$E,'All Prices combined'!$G451),IF($B451="RAB Long",SUMIFS('RAB Prices Long'!BS:BS,'RAB Prices Long'!$B:$B,'All Prices combined'!$D451,'RAB Prices Long'!$E:$E,'All Prices combined'!$G451)))),2)</f>
        <v>14.63</v>
      </c>
      <c r="BQ451" s="2">
        <f>ROUND(IF($B451="Annuity",SUMIFS('Annuity Prices'!BT:BT,'Annuity Prices'!$B:$B,$D451,'Annuity Prices'!$E:$E,$G451),IF($B451="RAB Short",SUMIFS('RAB Prices Short'!BT:BT,'RAB Prices Short'!$B:$B,'All Prices combined'!$D451,'RAB Prices Short'!$E:$E,'All Prices combined'!$G451),IF($B451="RAB Long",SUMIFS('RAB Prices Long'!BT:BT,'RAB Prices Long'!$B:$B,'All Prices combined'!$D451,'RAB Prices Long'!$E:$E,'All Prices combined'!$G451)))),2)</f>
        <v>14.99</v>
      </c>
      <c r="BR451" s="2">
        <f>ROUND(IF($B451="Annuity",SUMIFS('Annuity Prices'!BU:BU,'Annuity Prices'!$B:$B,$D451,'Annuity Prices'!$E:$E,$G451),IF($B451="RAB Short",SUMIFS('RAB Prices Short'!BU:BU,'RAB Prices Short'!$B:$B,'All Prices combined'!$D451,'RAB Prices Short'!$E:$E,'All Prices combined'!$G451),IF($B451="RAB Long",SUMIFS('RAB Prices Long'!BU:BU,'RAB Prices Long'!$B:$B,'All Prices combined'!$D451,'RAB Prices Long'!$E:$E,'All Prices combined'!$G451)))),2)</f>
        <v>15.29</v>
      </c>
      <c r="BS451" s="2">
        <f>ROUND(IF($B451="Annuity",SUMIFS('Annuity Prices'!BV:BV,'Annuity Prices'!$B:$B,$D451,'Annuity Prices'!$E:$E,$G451),IF($B451="RAB Short",SUMIFS('RAB Prices Short'!BV:BV,'RAB Prices Short'!$B:$B,'All Prices combined'!$D451,'RAB Prices Short'!$E:$E,'All Prices combined'!$G451),IF($B451="RAB Long",SUMIFS('RAB Prices Long'!BV:BV,'RAB Prices Long'!$B:$B,'All Prices combined'!$D451,'RAB Prices Long'!$E:$E,'All Prices combined'!$G451)))),2)</f>
        <v>15.67</v>
      </c>
      <c r="BT451" s="2">
        <f>ROUND(IF($B451="Annuity",SUMIFS('Annuity Prices'!BW:BW,'Annuity Prices'!$B:$B,$D451,'Annuity Prices'!$E:$E,$G451),IF($B451="RAB Short",SUMIFS('RAB Prices Short'!BW:BW,'RAB Prices Short'!$B:$B,'All Prices combined'!$D451,'RAB Prices Short'!$E:$E,'All Prices combined'!$G451),IF($B451="RAB Long",SUMIFS('RAB Prices Long'!BW:BW,'RAB Prices Long'!$B:$B,'All Prices combined'!$D451,'RAB Prices Long'!$E:$E,'All Prices combined'!$G451)))),2)</f>
        <v>16.059999999999999</v>
      </c>
      <c r="BU451" s="2">
        <f>ROUND(IF($B451="Annuity",SUMIFS('Annuity Prices'!BX:BX,'Annuity Prices'!$B:$B,$D451,'Annuity Prices'!$E:$E,$G451),IF($B451="RAB Short",SUMIFS('RAB Prices Short'!BX:BX,'RAB Prices Short'!$B:$B,'All Prices combined'!$D451,'RAB Prices Short'!$E:$E,'All Prices combined'!$G451),IF($B451="RAB Long",SUMIFS('RAB Prices Long'!BX:BX,'RAB Prices Long'!$B:$B,'All Prices combined'!$D451,'RAB Prices Long'!$E:$E,'All Prices combined'!$G451)))),2)</f>
        <v>16.46</v>
      </c>
    </row>
    <row r="452" spans="2:73" x14ac:dyDescent="0.25">
      <c r="B452" t="s">
        <v>45</v>
      </c>
      <c r="C452">
        <v>14</v>
      </c>
      <c r="E452" t="s">
        <v>167</v>
      </c>
      <c r="F452">
        <v>14</v>
      </c>
      <c r="G452" t="s">
        <v>168</v>
      </c>
      <c r="I452" s="2">
        <f>ROUND(IF($B452="Annuity",SUMIFS('Annuity Prices'!L:L,'Annuity Prices'!$B:$B,$D452,'Annuity Prices'!$E:$E,$G452),IF($B452="RAB Short",SUMIFS('RAB Prices Short'!L:L,'RAB Prices Short'!$B:$B,'All Prices combined'!$D452,'RAB Prices Short'!$E:$E,'All Prices combined'!$G452),IF($B452="RAB Long",SUMIFS('RAB Prices Long'!L:L,'RAB Prices Long'!$B:$B,'All Prices combined'!$D452,'RAB Prices Long'!$E:$E,'All Prices combined'!$G452)))),2)</f>
        <v>0</v>
      </c>
      <c r="J452" s="2">
        <f>ROUND(IF($B452="Annuity",SUMIFS('Annuity Prices'!M:M,'Annuity Prices'!$B:$B,$D452,'Annuity Prices'!$E:$E,$G452),IF($B452="RAB Short",SUMIFS('RAB Prices Short'!M:M,'RAB Prices Short'!$B:$B,'All Prices combined'!$D452,'RAB Prices Short'!$E:$E,'All Prices combined'!$G452),IF($B452="RAB Long",SUMIFS('RAB Prices Long'!M:M,'RAB Prices Long'!$B:$B,'All Prices combined'!$D452,'RAB Prices Long'!$E:$E,'All Prices combined'!$G452)))),2)</f>
        <v>0</v>
      </c>
      <c r="K452" s="2">
        <f>ROUND(IF($B452="Annuity",SUMIFS('Annuity Prices'!N:N,'Annuity Prices'!$B:$B,$D452,'Annuity Prices'!$E:$E,$G452),IF($B452="RAB Short",SUMIFS('RAB Prices Short'!N:N,'RAB Prices Short'!$B:$B,'All Prices combined'!$D452,'RAB Prices Short'!$E:$E,'All Prices combined'!$G452),IF($B452="RAB Long",SUMIFS('RAB Prices Long'!N:N,'RAB Prices Long'!$B:$B,'All Prices combined'!$D452,'RAB Prices Long'!$E:$E,'All Prices combined'!$G452)))),2)</f>
        <v>0</v>
      </c>
      <c r="L452" s="2">
        <f>ROUND(IF($B452="Annuity",SUMIFS('Annuity Prices'!O:O,'Annuity Prices'!$B:$B,$D452,'Annuity Prices'!$E:$E,$G452),IF($B452="RAB Short",SUMIFS('RAB Prices Short'!O:O,'RAB Prices Short'!$B:$B,'All Prices combined'!$D452,'RAB Prices Short'!$E:$E,'All Prices combined'!$G452),IF($B452="RAB Long",SUMIFS('RAB Prices Long'!O:O,'RAB Prices Long'!$B:$B,'All Prices combined'!$D452,'RAB Prices Long'!$E:$E,'All Prices combined'!$G452)))),2)</f>
        <v>0</v>
      </c>
      <c r="M452" s="2">
        <f>ROUND(IF($B452="Annuity",SUMIFS('Annuity Prices'!P:P,'Annuity Prices'!$B:$B,$D452,'Annuity Prices'!$E:$E,$G452),IF($B452="RAB Short",SUMIFS('RAB Prices Short'!P:P,'RAB Prices Short'!$B:$B,'All Prices combined'!$D452,'RAB Prices Short'!$E:$E,'All Prices combined'!$G452),IF($B452="RAB Long",SUMIFS('RAB Prices Long'!P:P,'RAB Prices Long'!$B:$B,'All Prices combined'!$D452,'RAB Prices Long'!$E:$E,'All Prices combined'!$G452)))),2)</f>
        <v>0</v>
      </c>
      <c r="N452" s="2">
        <f>ROUND(IF($B452="Annuity",SUMIFS('Annuity Prices'!Q:Q,'Annuity Prices'!$B:$B,$D452,'Annuity Prices'!$E:$E,$G452),IF($B452="RAB Short",SUMIFS('RAB Prices Short'!Q:Q,'RAB Prices Short'!$B:$B,'All Prices combined'!$D452,'RAB Prices Short'!$E:$E,'All Prices combined'!$G452),IF($B452="RAB Long",SUMIFS('RAB Prices Long'!Q:Q,'RAB Prices Long'!$B:$B,'All Prices combined'!$D452,'RAB Prices Long'!$E:$E,'All Prices combined'!$G452)))),2)</f>
        <v>0</v>
      </c>
      <c r="O452" s="2">
        <f>ROUND(IF($B452="Annuity",SUMIFS('Annuity Prices'!R:R,'Annuity Prices'!$B:$B,$D452,'Annuity Prices'!$E:$E,$G452),IF($B452="RAB Short",SUMIFS('RAB Prices Short'!R:R,'RAB Prices Short'!$B:$B,'All Prices combined'!$D452,'RAB Prices Short'!$E:$E,'All Prices combined'!$G452),IF($B452="RAB Long",SUMIFS('RAB Prices Long'!R:R,'RAB Prices Long'!$B:$B,'All Prices combined'!$D452,'RAB Prices Long'!$E:$E,'All Prices combined'!$G452)))),2)</f>
        <v>0</v>
      </c>
      <c r="P452" s="2">
        <f>ROUND(IF($B452="Annuity",SUMIFS('Annuity Prices'!S:S,'Annuity Prices'!$B:$B,$D452,'Annuity Prices'!$E:$E,$G452),IF($B452="RAB Short",SUMIFS('RAB Prices Short'!S:S,'RAB Prices Short'!$B:$B,'All Prices combined'!$D452,'RAB Prices Short'!$E:$E,'All Prices combined'!$G452),IF($B452="RAB Long",SUMIFS('RAB Prices Long'!S:S,'RAB Prices Long'!$B:$B,'All Prices combined'!$D452,'RAB Prices Long'!$E:$E,'All Prices combined'!$G452)))),2)</f>
        <v>0</v>
      </c>
      <c r="Q452" s="2">
        <f>ROUND(IF($B452="Annuity",SUMIFS('Annuity Prices'!T:T,'Annuity Prices'!$B:$B,$D452,'Annuity Prices'!$E:$E,$G452),IF($B452="RAB Short",SUMIFS('RAB Prices Short'!T:T,'RAB Prices Short'!$B:$B,'All Prices combined'!$D452,'RAB Prices Short'!$E:$E,'All Prices combined'!$G452),IF($B452="RAB Long",SUMIFS('RAB Prices Long'!T:T,'RAB Prices Long'!$B:$B,'All Prices combined'!$D452,'RAB Prices Long'!$E:$E,'All Prices combined'!$G452)))),2)</f>
        <v>0</v>
      </c>
      <c r="R452" s="2">
        <f>ROUND(IF($B452="Annuity",SUMIFS('Annuity Prices'!U:U,'Annuity Prices'!$B:$B,$D452,'Annuity Prices'!$E:$E,$G452),IF($B452="RAB Short",SUMIFS('RAB Prices Short'!U:U,'RAB Prices Short'!$B:$B,'All Prices combined'!$D452,'RAB Prices Short'!$E:$E,'All Prices combined'!$G452),IF($B452="RAB Long",SUMIFS('RAB Prices Long'!U:U,'RAB Prices Long'!$B:$B,'All Prices combined'!$D452,'RAB Prices Long'!$E:$E,'All Prices combined'!$G452)))),2)</f>
        <v>0</v>
      </c>
      <c r="S452" s="2">
        <f>ROUND(IF($B452="Annuity",SUMIFS('Annuity Prices'!V:V,'Annuity Prices'!$B:$B,$D452,'Annuity Prices'!$E:$E,$G452),IF($B452="RAB Short",SUMIFS('RAB Prices Short'!V:V,'RAB Prices Short'!$B:$B,'All Prices combined'!$D452,'RAB Prices Short'!$E:$E,'All Prices combined'!$G452),IF($B452="RAB Long",SUMIFS('RAB Prices Long'!V:V,'RAB Prices Long'!$B:$B,'All Prices combined'!$D452,'RAB Prices Long'!$E:$E,'All Prices combined'!$G452)))),2)</f>
        <v>0</v>
      </c>
      <c r="T452" s="2">
        <f>ROUND(IF($B452="Annuity",SUMIFS('Annuity Prices'!W:W,'Annuity Prices'!$B:$B,$D452,'Annuity Prices'!$E:$E,$G452),IF($B452="RAB Short",SUMIFS('RAB Prices Short'!W:W,'RAB Prices Short'!$B:$B,'All Prices combined'!$D452,'RAB Prices Short'!$E:$E,'All Prices combined'!$G452),IF($B452="RAB Long",SUMIFS('RAB Prices Long'!W:W,'RAB Prices Long'!$B:$B,'All Prices combined'!$D452,'RAB Prices Long'!$E:$E,'All Prices combined'!$G452)))),2)</f>
        <v>0</v>
      </c>
      <c r="U452" s="2">
        <f>ROUND(IF($B452="Annuity",SUMIFS('Annuity Prices'!X:X,'Annuity Prices'!$B:$B,$D452,'Annuity Prices'!$E:$E,$G452),IF($B452="RAB Short",SUMIFS('RAB Prices Short'!X:X,'RAB Prices Short'!$B:$B,'All Prices combined'!$D452,'RAB Prices Short'!$E:$E,'All Prices combined'!$G452),IF($B452="RAB Long",SUMIFS('RAB Prices Long'!X:X,'RAB Prices Long'!$B:$B,'All Prices combined'!$D452,'RAB Prices Long'!$E:$E,'All Prices combined'!$G452)))),2)</f>
        <v>0</v>
      </c>
      <c r="V452" s="2">
        <f>ROUND(IF($B452="Annuity",SUMIFS('Annuity Prices'!Y:Y,'Annuity Prices'!$B:$B,$D452,'Annuity Prices'!$E:$E,$G452),IF($B452="RAB Short",SUMIFS('RAB Prices Short'!Y:Y,'RAB Prices Short'!$B:$B,'All Prices combined'!$D452,'RAB Prices Short'!$E:$E,'All Prices combined'!$G452),IF($B452="RAB Long",SUMIFS('RAB Prices Long'!Y:Y,'RAB Prices Long'!$B:$B,'All Prices combined'!$D452,'RAB Prices Long'!$E:$E,'All Prices combined'!$G452)))),2)</f>
        <v>0</v>
      </c>
      <c r="W452" s="2">
        <f>ROUND(IF($B452="Annuity",SUMIFS('Annuity Prices'!Z:Z,'Annuity Prices'!$B:$B,$D452,'Annuity Prices'!$E:$E,$G452),IF($B452="RAB Short",SUMIFS('RAB Prices Short'!Z:Z,'RAB Prices Short'!$B:$B,'All Prices combined'!$D452,'RAB Prices Short'!$E:$E,'All Prices combined'!$G452),IF($B452="RAB Long",SUMIFS('RAB Prices Long'!Z:Z,'RAB Prices Long'!$B:$B,'All Prices combined'!$D452,'RAB Prices Long'!$E:$E,'All Prices combined'!$G452)))),2)</f>
        <v>0</v>
      </c>
      <c r="X452" s="2">
        <f>ROUND(IF($B452="Annuity",SUMIFS('Annuity Prices'!AA:AA,'Annuity Prices'!$B:$B,$D452,'Annuity Prices'!$E:$E,$G452),IF($B452="RAB Short",SUMIFS('RAB Prices Short'!AA:AA,'RAB Prices Short'!$B:$B,'All Prices combined'!$D452,'RAB Prices Short'!$E:$E,'All Prices combined'!$G452),IF($B452="RAB Long",SUMIFS('RAB Prices Long'!AA:AA,'RAB Prices Long'!$B:$B,'All Prices combined'!$D452,'RAB Prices Long'!$E:$E,'All Prices combined'!$G452)))),2)</f>
        <v>0</v>
      </c>
      <c r="Y452" s="2">
        <f>ROUND(IF($B452="Annuity",SUMIFS('Annuity Prices'!AB:AB,'Annuity Prices'!$B:$B,$D452,'Annuity Prices'!$E:$E,$G452),IF($B452="RAB Short",SUMIFS('RAB Prices Short'!AB:AB,'RAB Prices Short'!$B:$B,'All Prices combined'!$D452,'RAB Prices Short'!$E:$E,'All Prices combined'!$G452),IF($B452="RAB Long",SUMIFS('RAB Prices Long'!AB:AB,'RAB Prices Long'!$B:$B,'All Prices combined'!$D452,'RAB Prices Long'!$E:$E,'All Prices combined'!$G452)))),2)</f>
        <v>0</v>
      </c>
      <c r="Z452" s="2">
        <f>ROUND(IF($B452="Annuity",SUMIFS('Annuity Prices'!AC:AC,'Annuity Prices'!$B:$B,$D452,'Annuity Prices'!$E:$E,$G452),IF($B452="RAB Short",SUMIFS('RAB Prices Short'!AC:AC,'RAB Prices Short'!$B:$B,'All Prices combined'!$D452,'RAB Prices Short'!$E:$E,'All Prices combined'!$G452),IF($B452="RAB Long",SUMIFS('RAB Prices Long'!AC:AC,'RAB Prices Long'!$B:$B,'All Prices combined'!$D452,'RAB Prices Long'!$E:$E,'All Prices combined'!$G452)))),2)</f>
        <v>0</v>
      </c>
      <c r="AA452" s="2">
        <f>ROUND(IF($B452="Annuity",SUMIFS('Annuity Prices'!AD:AD,'Annuity Prices'!$B:$B,$D452,'Annuity Prices'!$E:$E,$G452),IF($B452="RAB Short",SUMIFS('RAB Prices Short'!AD:AD,'RAB Prices Short'!$B:$B,'All Prices combined'!$D452,'RAB Prices Short'!$E:$E,'All Prices combined'!$G452),IF($B452="RAB Long",SUMIFS('RAB Prices Long'!AD:AD,'RAB Prices Long'!$B:$B,'All Prices combined'!$D452,'RAB Prices Long'!$E:$E,'All Prices combined'!$G452)))),2)</f>
        <v>0</v>
      </c>
      <c r="AB452" s="2">
        <f>ROUND(IF($B452="Annuity",SUMIFS('Annuity Prices'!AE:AE,'Annuity Prices'!$B:$B,$D452,'Annuity Prices'!$E:$E,$G452),IF($B452="RAB Short",SUMIFS('RAB Prices Short'!AE:AE,'RAB Prices Short'!$B:$B,'All Prices combined'!$D452,'RAB Prices Short'!$E:$E,'All Prices combined'!$G452),IF($B452="RAB Long",SUMIFS('RAB Prices Long'!AE:AE,'RAB Prices Long'!$B:$B,'All Prices combined'!$D452,'RAB Prices Long'!$E:$E,'All Prices combined'!$G452)))),2)</f>
        <v>0</v>
      </c>
      <c r="AC452" s="2">
        <f>ROUND(IF($B452="Annuity",SUMIFS('Annuity Prices'!AF:AF,'Annuity Prices'!$B:$B,$D452,'Annuity Prices'!$E:$E,$G452),IF($B452="RAB Short",SUMIFS('RAB Prices Short'!AF:AF,'RAB Prices Short'!$B:$B,'All Prices combined'!$D452,'RAB Prices Short'!$E:$E,'All Prices combined'!$G452),IF($B452="RAB Long",SUMIFS('RAB Prices Long'!AF:AF,'RAB Prices Long'!$B:$B,'All Prices combined'!$D452,'RAB Prices Long'!$E:$E,'All Prices combined'!$G452)))),2)</f>
        <v>0</v>
      </c>
      <c r="AD452" s="2">
        <f>ROUND(IF($B452="Annuity",SUMIFS('Annuity Prices'!AG:AG,'Annuity Prices'!$B:$B,$D452,'Annuity Prices'!$E:$E,$G452),IF($B452="RAB Short",SUMIFS('RAB Prices Short'!AG:AG,'RAB Prices Short'!$B:$B,'All Prices combined'!$D452,'RAB Prices Short'!$E:$E,'All Prices combined'!$G452),IF($B452="RAB Long",SUMIFS('RAB Prices Long'!AG:AG,'RAB Prices Long'!$B:$B,'All Prices combined'!$D452,'RAB Prices Long'!$E:$E,'All Prices combined'!$G452)))),2)</f>
        <v>0</v>
      </c>
      <c r="AE452" s="2">
        <f>ROUND(IF($B452="Annuity",SUMIFS('Annuity Prices'!AH:AH,'Annuity Prices'!$B:$B,$D452,'Annuity Prices'!$E:$E,$G452),IF($B452="RAB Short",SUMIFS('RAB Prices Short'!AH:AH,'RAB Prices Short'!$B:$B,'All Prices combined'!$D452,'RAB Prices Short'!$E:$E,'All Prices combined'!$G452),IF($B452="RAB Long",SUMIFS('RAB Prices Long'!AH:AH,'RAB Prices Long'!$B:$B,'All Prices combined'!$D452,'RAB Prices Long'!$E:$E,'All Prices combined'!$G452)))),2)</f>
        <v>0</v>
      </c>
      <c r="AF452" s="2">
        <f>ROUND(IF($B452="Annuity",SUMIFS('Annuity Prices'!AI:AI,'Annuity Prices'!$B:$B,$D452,'Annuity Prices'!$E:$E,$G452),IF($B452="RAB Short",SUMIFS('RAB Prices Short'!AI:AI,'RAB Prices Short'!$B:$B,'All Prices combined'!$D452,'RAB Prices Short'!$E:$E,'All Prices combined'!$G452),IF($B452="RAB Long",SUMIFS('RAB Prices Long'!AI:AI,'RAB Prices Long'!$B:$B,'All Prices combined'!$D452,'RAB Prices Long'!$E:$E,'All Prices combined'!$G452)))),2)</f>
        <v>0</v>
      </c>
      <c r="AG452" s="2">
        <f>ROUND(IF($B452="Annuity",SUMIFS('Annuity Prices'!AJ:AJ,'Annuity Prices'!$B:$B,$D452,'Annuity Prices'!$E:$E,$G452),IF($B452="RAB Short",SUMIFS('RAB Prices Short'!AJ:AJ,'RAB Prices Short'!$B:$B,'All Prices combined'!$D452,'RAB Prices Short'!$E:$E,'All Prices combined'!$G452),IF($B452="RAB Long",SUMIFS('RAB Prices Long'!AJ:AJ,'RAB Prices Long'!$B:$B,'All Prices combined'!$D452,'RAB Prices Long'!$E:$E,'All Prices combined'!$G452)))),2)</f>
        <v>0</v>
      </c>
      <c r="AH452" s="2">
        <f>ROUND(IF($B452="Annuity",SUMIFS('Annuity Prices'!AK:AK,'Annuity Prices'!$B:$B,$D452,'Annuity Prices'!$E:$E,$G452),IF($B452="RAB Short",SUMIFS('RAB Prices Short'!AK:AK,'RAB Prices Short'!$B:$B,'All Prices combined'!$D452,'RAB Prices Short'!$E:$E,'All Prices combined'!$G452),IF($B452="RAB Long",SUMIFS('RAB Prices Long'!AK:AK,'RAB Prices Long'!$B:$B,'All Prices combined'!$D452,'RAB Prices Long'!$E:$E,'All Prices combined'!$G452)))),2)</f>
        <v>0</v>
      </c>
      <c r="AI452" s="2">
        <f>ROUND(IF($B452="Annuity",SUMIFS('Annuity Prices'!AL:AL,'Annuity Prices'!$B:$B,$D452,'Annuity Prices'!$E:$E,$G452),IF($B452="RAB Short",SUMIFS('RAB Prices Short'!AL:AL,'RAB Prices Short'!$B:$B,'All Prices combined'!$D452,'RAB Prices Short'!$E:$E,'All Prices combined'!$G452),IF($B452="RAB Long",SUMIFS('RAB Prices Long'!AL:AL,'RAB Prices Long'!$B:$B,'All Prices combined'!$D452,'RAB Prices Long'!$E:$E,'All Prices combined'!$G452)))),2)</f>
        <v>0</v>
      </c>
      <c r="AJ452" s="2">
        <f>ROUND(IF($B452="Annuity",SUMIFS('Annuity Prices'!AM:AM,'Annuity Prices'!$B:$B,$D452,'Annuity Prices'!$E:$E,$G452),IF($B452="RAB Short",SUMIFS('RAB Prices Short'!AM:AM,'RAB Prices Short'!$B:$B,'All Prices combined'!$D452,'RAB Prices Short'!$E:$E,'All Prices combined'!$G452),IF($B452="RAB Long",SUMIFS('RAB Prices Long'!AM:AM,'RAB Prices Long'!$B:$B,'All Prices combined'!$D452,'RAB Prices Long'!$E:$E,'All Prices combined'!$G452)))),2)</f>
        <v>0</v>
      </c>
      <c r="AK452" s="2">
        <f>ROUND(IF($B452="Annuity",SUMIFS('Annuity Prices'!AN:AN,'Annuity Prices'!$B:$B,$D452,'Annuity Prices'!$E:$E,$G452),IF($B452="RAB Short",SUMIFS('RAB Prices Short'!AN:AN,'RAB Prices Short'!$B:$B,'All Prices combined'!$D452,'RAB Prices Short'!$E:$E,'All Prices combined'!$G452),IF($B452="RAB Long",SUMIFS('RAB Prices Long'!AN:AN,'RAB Prices Long'!$B:$B,'All Prices combined'!$D452,'RAB Prices Long'!$E:$E,'All Prices combined'!$G452)))),2)</f>
        <v>0</v>
      </c>
      <c r="AL452" s="2">
        <f>ROUND(IF($B452="Annuity",SUMIFS('Annuity Prices'!AO:AO,'Annuity Prices'!$B:$B,$D452,'Annuity Prices'!$E:$E,$G452),IF($B452="RAB Short",SUMIFS('RAB Prices Short'!AO:AO,'RAB Prices Short'!$B:$B,'All Prices combined'!$D452,'RAB Prices Short'!$E:$E,'All Prices combined'!$G452),IF($B452="RAB Long",SUMIFS('RAB Prices Long'!AO:AO,'RAB Prices Long'!$B:$B,'All Prices combined'!$D452,'RAB Prices Long'!$E:$E,'All Prices combined'!$G452)))),2)</f>
        <v>0</v>
      </c>
      <c r="AM452" s="2">
        <f>ROUND(IF($B452="Annuity",SUMIFS('Annuity Prices'!AP:AP,'Annuity Prices'!$B:$B,$D452,'Annuity Prices'!$E:$E,$G452),IF($B452="RAB Short",SUMIFS('RAB Prices Short'!AP:AP,'RAB Prices Short'!$B:$B,'All Prices combined'!$D452,'RAB Prices Short'!$E:$E,'All Prices combined'!$G452),IF($B452="RAB Long",SUMIFS('RAB Prices Long'!AP:AP,'RAB Prices Long'!$B:$B,'All Prices combined'!$D452,'RAB Prices Long'!$E:$E,'All Prices combined'!$G452)))),2)</f>
        <v>0</v>
      </c>
      <c r="AN452" s="2">
        <f>ROUND(IF($B452="Annuity",SUMIFS('Annuity Prices'!AQ:AQ,'Annuity Prices'!$B:$B,$D452,'Annuity Prices'!$E:$E,$G452),IF($B452="RAB Short",SUMIFS('RAB Prices Short'!AQ:AQ,'RAB Prices Short'!$B:$B,'All Prices combined'!$D452,'RAB Prices Short'!$E:$E,'All Prices combined'!$G452),IF($B452="RAB Long",SUMIFS('RAB Prices Long'!AQ:AQ,'RAB Prices Long'!$B:$B,'All Prices combined'!$D452,'RAB Prices Long'!$E:$E,'All Prices combined'!$G452)))),2)</f>
        <v>0</v>
      </c>
      <c r="AO452" s="2">
        <f>ROUND(IF($B452="Annuity",SUMIFS('Annuity Prices'!AR:AR,'Annuity Prices'!$B:$B,$D452,'Annuity Prices'!$E:$E,$G452),IF($B452="RAB Short",SUMIFS('RAB Prices Short'!AR:AR,'RAB Prices Short'!$B:$B,'All Prices combined'!$D452,'RAB Prices Short'!$E:$E,'All Prices combined'!$G452),IF($B452="RAB Long",SUMIFS('RAB Prices Long'!AR:AR,'RAB Prices Long'!$B:$B,'All Prices combined'!$D452,'RAB Prices Long'!$E:$E,'All Prices combined'!$G452)))),2)</f>
        <v>0</v>
      </c>
      <c r="AP452" s="2">
        <f>ROUND(IF($B452="Annuity",SUMIFS('Annuity Prices'!AS:AS,'Annuity Prices'!$B:$B,$D452,'Annuity Prices'!$E:$E,$G452),IF($B452="RAB Short",SUMIFS('RAB Prices Short'!AS:AS,'RAB Prices Short'!$B:$B,'All Prices combined'!$D452,'RAB Prices Short'!$E:$E,'All Prices combined'!$G452),IF($B452="RAB Long",SUMIFS('RAB Prices Long'!AS:AS,'RAB Prices Long'!$B:$B,'All Prices combined'!$D452,'RAB Prices Long'!$E:$E,'All Prices combined'!$G452)))),2)</f>
        <v>0</v>
      </c>
      <c r="AQ452" s="2">
        <f>ROUND(IF($B452="Annuity",SUMIFS('Annuity Prices'!AT:AT,'Annuity Prices'!$B:$B,$D452,'Annuity Prices'!$E:$E,$G452),IF($B452="RAB Short",SUMIFS('RAB Prices Short'!AT:AT,'RAB Prices Short'!$B:$B,'All Prices combined'!$D452,'RAB Prices Short'!$E:$E,'All Prices combined'!$G452),IF($B452="RAB Long",SUMIFS('RAB Prices Long'!AT:AT,'RAB Prices Long'!$B:$B,'All Prices combined'!$D452,'RAB Prices Long'!$E:$E,'All Prices combined'!$G452)))),2)</f>
        <v>0</v>
      </c>
      <c r="AR452" s="2">
        <f>ROUND(IF($B452="Annuity",SUMIFS('Annuity Prices'!AU:AU,'Annuity Prices'!$B:$B,$D452,'Annuity Prices'!$E:$E,$G452),IF($B452="RAB Short",SUMIFS('RAB Prices Short'!AU:AU,'RAB Prices Short'!$B:$B,'All Prices combined'!$D452,'RAB Prices Short'!$E:$E,'All Prices combined'!$G452),IF($B452="RAB Long",SUMIFS('RAB Prices Long'!AU:AU,'RAB Prices Long'!$B:$B,'All Prices combined'!$D452,'RAB Prices Long'!$E:$E,'All Prices combined'!$G452)))),2)</f>
        <v>0</v>
      </c>
      <c r="AS452" s="2">
        <f>ROUND(IF($B452="Annuity",SUMIFS('Annuity Prices'!AV:AV,'Annuity Prices'!$B:$B,$D452,'Annuity Prices'!$E:$E,$G452),IF($B452="RAB Short",SUMIFS('RAB Prices Short'!AV:AV,'RAB Prices Short'!$B:$B,'All Prices combined'!$D452,'RAB Prices Short'!$E:$E,'All Prices combined'!$G452),IF($B452="RAB Long",SUMIFS('RAB Prices Long'!AV:AV,'RAB Prices Long'!$B:$B,'All Prices combined'!$D452,'RAB Prices Long'!$E:$E,'All Prices combined'!$G452)))),2)</f>
        <v>0</v>
      </c>
      <c r="AT452" s="2">
        <f>ROUND(IF($B452="Annuity",SUMIFS('Annuity Prices'!AW:AW,'Annuity Prices'!$B:$B,$D452,'Annuity Prices'!$E:$E,$G452),IF($B452="RAB Short",SUMIFS('RAB Prices Short'!AW:AW,'RAB Prices Short'!$B:$B,'All Prices combined'!$D452,'RAB Prices Short'!$E:$E,'All Prices combined'!$G452),IF($B452="RAB Long",SUMIFS('RAB Prices Long'!AW:AW,'RAB Prices Long'!$B:$B,'All Prices combined'!$D452,'RAB Prices Long'!$E:$E,'All Prices combined'!$G452)))),2)</f>
        <v>0</v>
      </c>
      <c r="AU452" s="2">
        <f>ROUND(IF($B452="Annuity",SUMIFS('Annuity Prices'!AX:AX,'Annuity Prices'!$B:$B,$D452,'Annuity Prices'!$E:$E,$G452),IF($B452="RAB Short",SUMIFS('RAB Prices Short'!AX:AX,'RAB Prices Short'!$B:$B,'All Prices combined'!$D452,'RAB Prices Short'!$E:$E,'All Prices combined'!$G452),IF($B452="RAB Long",SUMIFS('RAB Prices Long'!AX:AX,'RAB Prices Long'!$B:$B,'All Prices combined'!$D452,'RAB Prices Long'!$E:$E,'All Prices combined'!$G452)))),2)</f>
        <v>0</v>
      </c>
      <c r="AV452" s="2">
        <f>ROUND(IF($B452="Annuity",SUMIFS('Annuity Prices'!AY:AY,'Annuity Prices'!$B:$B,$D452,'Annuity Prices'!$E:$E,$G452),IF($B452="RAB Short",SUMIFS('RAB Prices Short'!AY:AY,'RAB Prices Short'!$B:$B,'All Prices combined'!$D452,'RAB Prices Short'!$E:$E,'All Prices combined'!$G452),IF($B452="RAB Long",SUMIFS('RAB Prices Long'!AY:AY,'RAB Prices Long'!$B:$B,'All Prices combined'!$D452,'RAB Prices Long'!$E:$E,'All Prices combined'!$G452)))),2)</f>
        <v>0</v>
      </c>
      <c r="AW452" s="2">
        <f>ROUND(IF($B452="Annuity",SUMIFS('Annuity Prices'!AZ:AZ,'Annuity Prices'!$B:$B,$D452,'Annuity Prices'!$E:$E,$G452),IF($B452="RAB Short",SUMIFS('RAB Prices Short'!AZ:AZ,'RAB Prices Short'!$B:$B,'All Prices combined'!$D452,'RAB Prices Short'!$E:$E,'All Prices combined'!$G452),IF($B452="RAB Long",SUMIFS('RAB Prices Long'!AZ:AZ,'RAB Prices Long'!$B:$B,'All Prices combined'!$D452,'RAB Prices Long'!$E:$E,'All Prices combined'!$G452)))),2)</f>
        <v>0</v>
      </c>
      <c r="AX452" s="2">
        <f>ROUND(IF($B452="Annuity",SUMIFS('Annuity Prices'!BA:BA,'Annuity Prices'!$B:$B,$D452,'Annuity Prices'!$E:$E,$G452),IF($B452="RAB Short",SUMIFS('RAB Prices Short'!BA:BA,'RAB Prices Short'!$B:$B,'All Prices combined'!$D452,'RAB Prices Short'!$E:$E,'All Prices combined'!$G452),IF($B452="RAB Long",SUMIFS('RAB Prices Long'!BA:BA,'RAB Prices Long'!$B:$B,'All Prices combined'!$D452,'RAB Prices Long'!$E:$E,'All Prices combined'!$G452)))),2)</f>
        <v>0</v>
      </c>
      <c r="AY452" s="2">
        <f>ROUND(IF($B452="Annuity",SUMIFS('Annuity Prices'!BB:BB,'Annuity Prices'!$B:$B,$D452,'Annuity Prices'!$E:$E,$G452),IF($B452="RAB Short",SUMIFS('RAB Prices Short'!BB:BB,'RAB Prices Short'!$B:$B,'All Prices combined'!$D452,'RAB Prices Short'!$E:$E,'All Prices combined'!$G452),IF($B452="RAB Long",SUMIFS('RAB Prices Long'!BB:BB,'RAB Prices Long'!$B:$B,'All Prices combined'!$D452,'RAB Prices Long'!$E:$E,'All Prices combined'!$G452)))),2)</f>
        <v>0</v>
      </c>
      <c r="AZ452" s="2">
        <f>ROUND(IF($B452="Annuity",SUMIFS('Annuity Prices'!BC:BC,'Annuity Prices'!$B:$B,$D452,'Annuity Prices'!$E:$E,$G452),IF($B452="RAB Short",SUMIFS('RAB Prices Short'!BC:BC,'RAB Prices Short'!$B:$B,'All Prices combined'!$D452,'RAB Prices Short'!$E:$E,'All Prices combined'!$G452),IF($B452="RAB Long",SUMIFS('RAB Prices Long'!BC:BC,'RAB Prices Long'!$B:$B,'All Prices combined'!$D452,'RAB Prices Long'!$E:$E,'All Prices combined'!$G452)))),2)</f>
        <v>0</v>
      </c>
      <c r="BA452" s="2">
        <f>ROUND(IF($B452="Annuity",SUMIFS('Annuity Prices'!BD:BD,'Annuity Prices'!$B:$B,$D452,'Annuity Prices'!$E:$E,$G452),IF($B452="RAB Short",SUMIFS('RAB Prices Short'!BD:BD,'RAB Prices Short'!$B:$B,'All Prices combined'!$D452,'RAB Prices Short'!$E:$E,'All Prices combined'!$G452),IF($B452="RAB Long",SUMIFS('RAB Prices Long'!BD:BD,'RAB Prices Long'!$B:$B,'All Prices combined'!$D452,'RAB Prices Long'!$E:$E,'All Prices combined'!$G452)))),2)</f>
        <v>0</v>
      </c>
      <c r="BB452" s="2">
        <f>ROUND(IF($B452="Annuity",SUMIFS('Annuity Prices'!BE:BE,'Annuity Prices'!$B:$B,$D452,'Annuity Prices'!$E:$E,$G452),IF($B452="RAB Short",SUMIFS('RAB Prices Short'!BE:BE,'RAB Prices Short'!$B:$B,'All Prices combined'!$D452,'RAB Prices Short'!$E:$E,'All Prices combined'!$G452),IF($B452="RAB Long",SUMIFS('RAB Prices Long'!BE:BE,'RAB Prices Long'!$B:$B,'All Prices combined'!$D452,'RAB Prices Long'!$E:$E,'All Prices combined'!$G452)))),2)</f>
        <v>0</v>
      </c>
      <c r="BC452" s="2">
        <f>ROUND(IF($B452="Annuity",SUMIFS('Annuity Prices'!BF:BF,'Annuity Prices'!$B:$B,$D452,'Annuity Prices'!$E:$E,$G452),IF($B452="RAB Short",SUMIFS('RAB Prices Short'!BF:BF,'RAB Prices Short'!$B:$B,'All Prices combined'!$D452,'RAB Prices Short'!$E:$E,'All Prices combined'!$G452),IF($B452="RAB Long",SUMIFS('RAB Prices Long'!BF:BF,'RAB Prices Long'!$B:$B,'All Prices combined'!$D452,'RAB Prices Long'!$E:$E,'All Prices combined'!$G452)))),2)</f>
        <v>0</v>
      </c>
      <c r="BD452" s="2">
        <f>ROUND(IF($B452="Annuity",SUMIFS('Annuity Prices'!BG:BG,'Annuity Prices'!$B:$B,$D452,'Annuity Prices'!$E:$E,$G452),IF($B452="RAB Short",SUMIFS('RAB Prices Short'!BG:BG,'RAB Prices Short'!$B:$B,'All Prices combined'!$D452,'RAB Prices Short'!$E:$E,'All Prices combined'!$G452),IF($B452="RAB Long",SUMIFS('RAB Prices Long'!BG:BG,'RAB Prices Long'!$B:$B,'All Prices combined'!$D452,'RAB Prices Long'!$E:$E,'All Prices combined'!$G452)))),2)</f>
        <v>0</v>
      </c>
      <c r="BE452" s="2">
        <f>ROUND(IF($B452="Annuity",SUMIFS('Annuity Prices'!BH:BH,'Annuity Prices'!$B:$B,$D452,'Annuity Prices'!$E:$E,$G452),IF($B452="RAB Short",SUMIFS('RAB Prices Short'!BH:BH,'RAB Prices Short'!$B:$B,'All Prices combined'!$D452,'RAB Prices Short'!$E:$E,'All Prices combined'!$G452),IF($B452="RAB Long",SUMIFS('RAB Prices Long'!BH:BH,'RAB Prices Long'!$B:$B,'All Prices combined'!$D452,'RAB Prices Long'!$E:$E,'All Prices combined'!$G452)))),2)</f>
        <v>0</v>
      </c>
      <c r="BF452" s="2">
        <f>ROUND(IF($B452="Annuity",SUMIFS('Annuity Prices'!BI:BI,'Annuity Prices'!$B:$B,$D452,'Annuity Prices'!$E:$E,$G452),IF($B452="RAB Short",SUMIFS('RAB Prices Short'!BI:BI,'RAB Prices Short'!$B:$B,'All Prices combined'!$D452,'RAB Prices Short'!$E:$E,'All Prices combined'!$G452),IF($B452="RAB Long",SUMIFS('RAB Prices Long'!BI:BI,'RAB Prices Long'!$B:$B,'All Prices combined'!$D452,'RAB Prices Long'!$E:$E,'All Prices combined'!$G452)))),2)</f>
        <v>0</v>
      </c>
      <c r="BG452" s="2">
        <f>ROUND(IF($B452="Annuity",SUMIFS('Annuity Prices'!BJ:BJ,'Annuity Prices'!$B:$B,$D452,'Annuity Prices'!$E:$E,$G452),IF($B452="RAB Short",SUMIFS('RAB Prices Short'!BJ:BJ,'RAB Prices Short'!$B:$B,'All Prices combined'!$D452,'RAB Prices Short'!$E:$E,'All Prices combined'!$G452),IF($B452="RAB Long",SUMIFS('RAB Prices Long'!BJ:BJ,'RAB Prices Long'!$B:$B,'All Prices combined'!$D452,'RAB Prices Long'!$E:$E,'All Prices combined'!$G452)))),2)</f>
        <v>0</v>
      </c>
      <c r="BH452" s="2">
        <f>ROUND(IF($B452="Annuity",SUMIFS('Annuity Prices'!BK:BK,'Annuity Prices'!$B:$B,$D452,'Annuity Prices'!$E:$E,$G452),IF($B452="RAB Short",SUMIFS('RAB Prices Short'!BK:BK,'RAB Prices Short'!$B:$B,'All Prices combined'!$D452,'RAB Prices Short'!$E:$E,'All Prices combined'!$G452),IF($B452="RAB Long",SUMIFS('RAB Prices Long'!BK:BK,'RAB Prices Long'!$B:$B,'All Prices combined'!$D452,'RAB Prices Long'!$E:$E,'All Prices combined'!$G452)))),2)</f>
        <v>0</v>
      </c>
      <c r="BI452" s="2">
        <f>ROUND(IF($B452="Annuity",SUMIFS('Annuity Prices'!BL:BL,'Annuity Prices'!$B:$B,$D452,'Annuity Prices'!$E:$E,$G452),IF($B452="RAB Short",SUMIFS('RAB Prices Short'!BL:BL,'RAB Prices Short'!$B:$B,'All Prices combined'!$D452,'RAB Prices Short'!$E:$E,'All Prices combined'!$G452),IF($B452="RAB Long",SUMIFS('RAB Prices Long'!BL:BL,'RAB Prices Long'!$B:$B,'All Prices combined'!$D452,'RAB Prices Long'!$E:$E,'All Prices combined'!$G452)))),2)</f>
        <v>0</v>
      </c>
      <c r="BJ452" s="2">
        <f>ROUND(IF($B452="Annuity",SUMIFS('Annuity Prices'!BM:BM,'Annuity Prices'!$B:$B,$D452,'Annuity Prices'!$E:$E,$G452),IF($B452="RAB Short",SUMIFS('RAB Prices Short'!BM:BM,'RAB Prices Short'!$B:$B,'All Prices combined'!$D452,'RAB Prices Short'!$E:$E,'All Prices combined'!$G452),IF($B452="RAB Long",SUMIFS('RAB Prices Long'!BM:BM,'RAB Prices Long'!$B:$B,'All Prices combined'!$D452,'RAB Prices Long'!$E:$E,'All Prices combined'!$G452)))),2)</f>
        <v>0</v>
      </c>
      <c r="BK452" s="2">
        <f>ROUND(IF($B452="Annuity",SUMIFS('Annuity Prices'!BN:BN,'Annuity Prices'!$B:$B,$D452,'Annuity Prices'!$E:$E,$G452),IF($B452="RAB Short",SUMIFS('RAB Prices Short'!BN:BN,'RAB Prices Short'!$B:$B,'All Prices combined'!$D452,'RAB Prices Short'!$E:$E,'All Prices combined'!$G452),IF($B452="RAB Long",SUMIFS('RAB Prices Long'!BN:BN,'RAB Prices Long'!$B:$B,'All Prices combined'!$D452,'RAB Prices Long'!$E:$E,'All Prices combined'!$G452)))),2)</f>
        <v>0</v>
      </c>
      <c r="BL452" s="2">
        <f>ROUND(IF($B452="Annuity",SUMIFS('Annuity Prices'!BO:BO,'Annuity Prices'!$B:$B,$D452,'Annuity Prices'!$E:$E,$G452),IF($B452="RAB Short",SUMIFS('RAB Prices Short'!BO:BO,'RAB Prices Short'!$B:$B,'All Prices combined'!$D452,'RAB Prices Short'!$E:$E,'All Prices combined'!$G452),IF($B452="RAB Long",SUMIFS('RAB Prices Long'!BO:BO,'RAB Prices Long'!$B:$B,'All Prices combined'!$D452,'RAB Prices Long'!$E:$E,'All Prices combined'!$G452)))),2)</f>
        <v>0</v>
      </c>
      <c r="BM452" s="2">
        <f>ROUND(IF($B452="Annuity",SUMIFS('Annuity Prices'!BP:BP,'Annuity Prices'!$B:$B,$D452,'Annuity Prices'!$E:$E,$G452),IF($B452="RAB Short",SUMIFS('RAB Prices Short'!BP:BP,'RAB Prices Short'!$B:$B,'All Prices combined'!$D452,'RAB Prices Short'!$E:$E,'All Prices combined'!$G452),IF($B452="RAB Long",SUMIFS('RAB Prices Long'!BP:BP,'RAB Prices Long'!$B:$B,'All Prices combined'!$D452,'RAB Prices Long'!$E:$E,'All Prices combined'!$G452)))),2)</f>
        <v>0</v>
      </c>
      <c r="BN452" s="2">
        <f>ROUND(IF($B452="Annuity",SUMIFS('Annuity Prices'!BQ:BQ,'Annuity Prices'!$B:$B,$D452,'Annuity Prices'!$E:$E,$G452),IF($B452="RAB Short",SUMIFS('RAB Prices Short'!BQ:BQ,'RAB Prices Short'!$B:$B,'All Prices combined'!$D452,'RAB Prices Short'!$E:$E,'All Prices combined'!$G452),IF($B452="RAB Long",SUMIFS('RAB Prices Long'!BQ:BQ,'RAB Prices Long'!$B:$B,'All Prices combined'!$D452,'RAB Prices Long'!$E:$E,'All Prices combined'!$G452)))),2)</f>
        <v>0</v>
      </c>
      <c r="BO452" s="2">
        <f>ROUND(IF($B452="Annuity",SUMIFS('Annuity Prices'!BR:BR,'Annuity Prices'!$B:$B,$D452,'Annuity Prices'!$E:$E,$G452),IF($B452="RAB Short",SUMIFS('RAB Prices Short'!BR:BR,'RAB Prices Short'!$B:$B,'All Prices combined'!$D452,'RAB Prices Short'!$E:$E,'All Prices combined'!$G452),IF($B452="RAB Long",SUMIFS('RAB Prices Long'!BR:BR,'RAB Prices Long'!$B:$B,'All Prices combined'!$D452,'RAB Prices Long'!$E:$E,'All Prices combined'!$G452)))),2)</f>
        <v>0</v>
      </c>
      <c r="BP452" s="2">
        <f>ROUND(IF($B452="Annuity",SUMIFS('Annuity Prices'!BS:BS,'Annuity Prices'!$B:$B,$D452,'Annuity Prices'!$E:$E,$G452),IF($B452="RAB Short",SUMIFS('RAB Prices Short'!BS:BS,'RAB Prices Short'!$B:$B,'All Prices combined'!$D452,'RAB Prices Short'!$E:$E,'All Prices combined'!$G452),IF($B452="RAB Long",SUMIFS('RAB Prices Long'!BS:BS,'RAB Prices Long'!$B:$B,'All Prices combined'!$D452,'RAB Prices Long'!$E:$E,'All Prices combined'!$G452)))),2)</f>
        <v>0</v>
      </c>
      <c r="BQ452" s="2">
        <f>ROUND(IF($B452="Annuity",SUMIFS('Annuity Prices'!BT:BT,'Annuity Prices'!$B:$B,$D452,'Annuity Prices'!$E:$E,$G452),IF($B452="RAB Short",SUMIFS('RAB Prices Short'!BT:BT,'RAB Prices Short'!$B:$B,'All Prices combined'!$D452,'RAB Prices Short'!$E:$E,'All Prices combined'!$G452),IF($B452="RAB Long",SUMIFS('RAB Prices Long'!BT:BT,'RAB Prices Long'!$B:$B,'All Prices combined'!$D452,'RAB Prices Long'!$E:$E,'All Prices combined'!$G452)))),2)</f>
        <v>0</v>
      </c>
      <c r="BR452" s="2">
        <f>ROUND(IF($B452="Annuity",SUMIFS('Annuity Prices'!BU:BU,'Annuity Prices'!$B:$B,$D452,'Annuity Prices'!$E:$E,$G452),IF($B452="RAB Short",SUMIFS('RAB Prices Short'!BU:BU,'RAB Prices Short'!$B:$B,'All Prices combined'!$D452,'RAB Prices Short'!$E:$E,'All Prices combined'!$G452),IF($B452="RAB Long",SUMIFS('RAB Prices Long'!BU:BU,'RAB Prices Long'!$B:$B,'All Prices combined'!$D452,'RAB Prices Long'!$E:$E,'All Prices combined'!$G452)))),2)</f>
        <v>0</v>
      </c>
      <c r="BS452" s="2">
        <f>ROUND(IF($B452="Annuity",SUMIFS('Annuity Prices'!BV:BV,'Annuity Prices'!$B:$B,$D452,'Annuity Prices'!$E:$E,$G452),IF($B452="RAB Short",SUMIFS('RAB Prices Short'!BV:BV,'RAB Prices Short'!$B:$B,'All Prices combined'!$D452,'RAB Prices Short'!$E:$E,'All Prices combined'!$G452),IF($B452="RAB Long",SUMIFS('RAB Prices Long'!BV:BV,'RAB Prices Long'!$B:$B,'All Prices combined'!$D452,'RAB Prices Long'!$E:$E,'All Prices combined'!$G452)))),2)</f>
        <v>0</v>
      </c>
      <c r="BT452" s="2">
        <f>ROUND(IF($B452="Annuity",SUMIFS('Annuity Prices'!BW:BW,'Annuity Prices'!$B:$B,$D452,'Annuity Prices'!$E:$E,$G452),IF($B452="RAB Short",SUMIFS('RAB Prices Short'!BW:BW,'RAB Prices Short'!$B:$B,'All Prices combined'!$D452,'RAB Prices Short'!$E:$E,'All Prices combined'!$G452),IF($B452="RAB Long",SUMIFS('RAB Prices Long'!BW:BW,'RAB Prices Long'!$B:$B,'All Prices combined'!$D452,'RAB Prices Long'!$E:$E,'All Prices combined'!$G452)))),2)</f>
        <v>0</v>
      </c>
      <c r="BU452" s="2">
        <f>ROUND(IF($B452="Annuity",SUMIFS('Annuity Prices'!BX:BX,'Annuity Prices'!$B:$B,$D452,'Annuity Prices'!$E:$E,$G452),IF($B452="RAB Short",SUMIFS('RAB Prices Short'!BX:BX,'RAB Prices Short'!$B:$B,'All Prices combined'!$D452,'RAB Prices Short'!$E:$E,'All Prices combined'!$G452),IF($B452="RAB Long",SUMIFS('RAB Prices Long'!BX:BX,'RAB Prices Long'!$B:$B,'All Prices combined'!$D452,'RAB Prices Long'!$E:$E,'All Prices combined'!$G452)))),2)</f>
        <v>0</v>
      </c>
    </row>
    <row r="453" spans="2:73" x14ac:dyDescent="0.25">
      <c r="B453" t="s">
        <v>45</v>
      </c>
      <c r="C453">
        <v>14</v>
      </c>
      <c r="D453" t="s">
        <v>168</v>
      </c>
      <c r="E453" t="s">
        <v>167</v>
      </c>
      <c r="F453">
        <v>14</v>
      </c>
      <c r="G453" t="s">
        <v>38</v>
      </c>
      <c r="H453" t="s">
        <v>128</v>
      </c>
      <c r="I453" s="2">
        <f>ROUND(IF($B453="Annuity",SUMIFS('Annuity Prices'!L:L,'Annuity Prices'!$B:$B,$D453,'Annuity Prices'!$E:$E,$G453),IF($B453="RAB Short",SUMIFS('RAB Prices Short'!L:L,'RAB Prices Short'!$B:$B,'All Prices combined'!$D453,'RAB Prices Short'!$E:$E,'All Prices combined'!$G453),IF($B453="RAB Long",SUMIFS('RAB Prices Long'!L:L,'RAB Prices Long'!$B:$B,'All Prices combined'!$D453,'RAB Prices Long'!$E:$E,'All Prices combined'!$G453)))),2)</f>
        <v>0</v>
      </c>
      <c r="J453" s="2">
        <f>ROUND(IF($B453="Annuity",SUMIFS('Annuity Prices'!M:M,'Annuity Prices'!$B:$B,$D453,'Annuity Prices'!$E:$E,$G453),IF($B453="RAB Short",SUMIFS('RAB Prices Short'!M:M,'RAB Prices Short'!$B:$B,'All Prices combined'!$D453,'RAB Prices Short'!$E:$E,'All Prices combined'!$G453),IF($B453="RAB Long",SUMIFS('RAB Prices Long'!M:M,'RAB Prices Long'!$B:$B,'All Prices combined'!$D453,'RAB Prices Long'!$E:$E,'All Prices combined'!$G453)))),2)</f>
        <v>0</v>
      </c>
      <c r="K453" s="2">
        <f>ROUND(IF($B453="Annuity",SUMIFS('Annuity Prices'!N:N,'Annuity Prices'!$B:$B,$D453,'Annuity Prices'!$E:$E,$G453),IF($B453="RAB Short",SUMIFS('RAB Prices Short'!N:N,'RAB Prices Short'!$B:$B,'All Prices combined'!$D453,'RAB Prices Short'!$E:$E,'All Prices combined'!$G453),IF($B453="RAB Long",SUMIFS('RAB Prices Long'!N:N,'RAB Prices Long'!$B:$B,'All Prices combined'!$D453,'RAB Prices Long'!$E:$E,'All Prices combined'!$G453)))),2)</f>
        <v>67.099999999999994</v>
      </c>
      <c r="L453" s="2">
        <f>ROUND(IF($B453="Annuity",SUMIFS('Annuity Prices'!O:O,'Annuity Prices'!$B:$B,$D453,'Annuity Prices'!$E:$E,$G453),IF($B453="RAB Short",SUMIFS('RAB Prices Short'!O:O,'RAB Prices Short'!$B:$B,'All Prices combined'!$D453,'RAB Prices Short'!$E:$E,'All Prices combined'!$G453),IF($B453="RAB Long",SUMIFS('RAB Prices Long'!O:O,'RAB Prices Long'!$B:$B,'All Prices combined'!$D453,'RAB Prices Long'!$E:$E,'All Prices combined'!$G453)))),2)</f>
        <v>69.02</v>
      </c>
      <c r="M453" s="2">
        <f>ROUND(IF($B453="Annuity",SUMIFS('Annuity Prices'!P:P,'Annuity Prices'!$B:$B,$D453,'Annuity Prices'!$E:$E,$G453),IF($B453="RAB Short",SUMIFS('RAB Prices Short'!P:P,'RAB Prices Short'!$B:$B,'All Prices combined'!$D453,'RAB Prices Short'!$E:$E,'All Prices combined'!$G453),IF($B453="RAB Long",SUMIFS('RAB Prices Long'!P:P,'RAB Prices Long'!$B:$B,'All Prices combined'!$D453,'RAB Prices Long'!$E:$E,'All Prices combined'!$G453)))),2)</f>
        <v>75.099999999999994</v>
      </c>
      <c r="N453" s="2">
        <f>ROUND(IF($B453="Annuity",SUMIFS('Annuity Prices'!Q:Q,'Annuity Prices'!$B:$B,$D453,'Annuity Prices'!$E:$E,$G453),IF($B453="RAB Short",SUMIFS('RAB Prices Short'!Q:Q,'RAB Prices Short'!$B:$B,'All Prices combined'!$D453,'RAB Prices Short'!$E:$E,'All Prices combined'!$G453),IF($B453="RAB Long",SUMIFS('RAB Prices Long'!Q:Q,'RAB Prices Long'!$B:$B,'All Prices combined'!$D453,'RAB Prices Long'!$E:$E,'All Prices combined'!$G453)))),2)</f>
        <v>76.97</v>
      </c>
      <c r="O453" s="2">
        <f>ROUND(IF($B453="Annuity",SUMIFS('Annuity Prices'!R:R,'Annuity Prices'!$B:$B,$D453,'Annuity Prices'!$E:$E,$G453),IF($B453="RAB Short",SUMIFS('RAB Prices Short'!R:R,'RAB Prices Short'!$B:$B,'All Prices combined'!$D453,'RAB Prices Short'!$E:$E,'All Prices combined'!$G453),IF($B453="RAB Long",SUMIFS('RAB Prices Long'!R:R,'RAB Prices Long'!$B:$B,'All Prices combined'!$D453,'RAB Prices Long'!$E:$E,'All Prices combined'!$G453)))),2)</f>
        <v>78.900000000000006</v>
      </c>
      <c r="P453" s="2">
        <f>ROUND(IF($B453="Annuity",SUMIFS('Annuity Prices'!S:S,'Annuity Prices'!$B:$B,$D453,'Annuity Prices'!$E:$E,$G453),IF($B453="RAB Short",SUMIFS('RAB Prices Short'!S:S,'RAB Prices Short'!$B:$B,'All Prices combined'!$D453,'RAB Prices Short'!$E:$E,'All Prices combined'!$G453),IF($B453="RAB Long",SUMIFS('RAB Prices Long'!S:S,'RAB Prices Long'!$B:$B,'All Prices combined'!$D453,'RAB Prices Long'!$E:$E,'All Prices combined'!$G453)))),2)</f>
        <v>80.87</v>
      </c>
      <c r="Q453" s="2">
        <f>ROUND(IF($B453="Annuity",SUMIFS('Annuity Prices'!T:T,'Annuity Prices'!$B:$B,$D453,'Annuity Prices'!$E:$E,$G453),IF($B453="RAB Short",SUMIFS('RAB Prices Short'!T:T,'RAB Prices Short'!$B:$B,'All Prices combined'!$D453,'RAB Prices Short'!$E:$E,'All Prices combined'!$G453),IF($B453="RAB Long",SUMIFS('RAB Prices Long'!T:T,'RAB Prices Long'!$B:$B,'All Prices combined'!$D453,'RAB Prices Long'!$E:$E,'All Prices combined'!$G453)))),2)</f>
        <v>88.49</v>
      </c>
      <c r="R453" s="2">
        <f>ROUND(IF($B453="Annuity",SUMIFS('Annuity Prices'!U:U,'Annuity Prices'!$B:$B,$D453,'Annuity Prices'!$E:$E,$G453),IF($B453="RAB Short",SUMIFS('RAB Prices Short'!U:U,'RAB Prices Short'!$B:$B,'All Prices combined'!$D453,'RAB Prices Short'!$E:$E,'All Prices combined'!$G453),IF($B453="RAB Long",SUMIFS('RAB Prices Long'!U:U,'RAB Prices Long'!$B:$B,'All Prices combined'!$D453,'RAB Prices Long'!$E:$E,'All Prices combined'!$G453)))),2)</f>
        <v>90.71</v>
      </c>
      <c r="S453" s="2">
        <f>ROUND(IF($B453="Annuity",SUMIFS('Annuity Prices'!V:V,'Annuity Prices'!$B:$B,$D453,'Annuity Prices'!$E:$E,$G453),IF($B453="RAB Short",SUMIFS('RAB Prices Short'!V:V,'RAB Prices Short'!$B:$B,'All Prices combined'!$D453,'RAB Prices Short'!$E:$E,'All Prices combined'!$G453),IF($B453="RAB Long",SUMIFS('RAB Prices Long'!V:V,'RAB Prices Long'!$B:$B,'All Prices combined'!$D453,'RAB Prices Long'!$E:$E,'All Prices combined'!$G453)))),2)</f>
        <v>92.97</v>
      </c>
      <c r="T453" s="2">
        <f>ROUND(IF($B453="Annuity",SUMIFS('Annuity Prices'!W:W,'Annuity Prices'!$B:$B,$D453,'Annuity Prices'!$E:$E,$G453),IF($B453="RAB Short",SUMIFS('RAB Prices Short'!W:W,'RAB Prices Short'!$B:$B,'All Prices combined'!$D453,'RAB Prices Short'!$E:$E,'All Prices combined'!$G453),IF($B453="RAB Long",SUMIFS('RAB Prices Long'!W:W,'RAB Prices Long'!$B:$B,'All Prices combined'!$D453,'RAB Prices Long'!$E:$E,'All Prices combined'!$G453)))),2)</f>
        <v>95.3</v>
      </c>
      <c r="U453" s="2">
        <f>ROUND(IF($B453="Annuity",SUMIFS('Annuity Prices'!X:X,'Annuity Prices'!$B:$B,$D453,'Annuity Prices'!$E:$E,$G453),IF($B453="RAB Short",SUMIFS('RAB Prices Short'!X:X,'RAB Prices Short'!$B:$B,'All Prices combined'!$D453,'RAB Prices Short'!$E:$E,'All Prices combined'!$G453),IF($B453="RAB Long",SUMIFS('RAB Prices Long'!X:X,'RAB Prices Long'!$B:$B,'All Prices combined'!$D453,'RAB Prices Long'!$E:$E,'All Prices combined'!$G453)))),2)</f>
        <v>95.52</v>
      </c>
      <c r="V453" s="2">
        <f>ROUND(IF($B453="Annuity",SUMIFS('Annuity Prices'!Y:Y,'Annuity Prices'!$B:$B,$D453,'Annuity Prices'!$E:$E,$G453),IF($B453="RAB Short",SUMIFS('RAB Prices Short'!Y:Y,'RAB Prices Short'!$B:$B,'All Prices combined'!$D453,'RAB Prices Short'!$E:$E,'All Prices combined'!$G453),IF($B453="RAB Long",SUMIFS('RAB Prices Long'!Y:Y,'RAB Prices Long'!$B:$B,'All Prices combined'!$D453,'RAB Prices Long'!$E:$E,'All Prices combined'!$G453)))),2)</f>
        <v>97.91</v>
      </c>
      <c r="W453" s="2">
        <f>ROUND(IF($B453="Annuity",SUMIFS('Annuity Prices'!Z:Z,'Annuity Prices'!$B:$B,$D453,'Annuity Prices'!$E:$E,$G453),IF($B453="RAB Short",SUMIFS('RAB Prices Short'!Z:Z,'RAB Prices Short'!$B:$B,'All Prices combined'!$D453,'RAB Prices Short'!$E:$E,'All Prices combined'!$G453),IF($B453="RAB Long",SUMIFS('RAB Prices Long'!Z:Z,'RAB Prices Long'!$B:$B,'All Prices combined'!$D453,'RAB Prices Long'!$E:$E,'All Prices combined'!$G453)))),2)</f>
        <v>100.36</v>
      </c>
      <c r="X453" s="2">
        <f>ROUND(IF($B453="Annuity",SUMIFS('Annuity Prices'!AA:AA,'Annuity Prices'!$B:$B,$D453,'Annuity Prices'!$E:$E,$G453),IF($B453="RAB Short",SUMIFS('RAB Prices Short'!AA:AA,'RAB Prices Short'!$B:$B,'All Prices combined'!$D453,'RAB Prices Short'!$E:$E,'All Prices combined'!$G453),IF($B453="RAB Long",SUMIFS('RAB Prices Long'!AA:AA,'RAB Prices Long'!$B:$B,'All Prices combined'!$D453,'RAB Prices Long'!$E:$E,'All Prices combined'!$G453)))),2)</f>
        <v>102.87</v>
      </c>
      <c r="Y453" s="2">
        <f>ROUND(IF($B453="Annuity",SUMIFS('Annuity Prices'!AB:AB,'Annuity Prices'!$B:$B,$D453,'Annuity Prices'!$E:$E,$G453),IF($B453="RAB Short",SUMIFS('RAB Prices Short'!AB:AB,'RAB Prices Short'!$B:$B,'All Prices combined'!$D453,'RAB Prices Short'!$E:$E,'All Prices combined'!$G453),IF($B453="RAB Long",SUMIFS('RAB Prices Long'!AB:AB,'RAB Prices Long'!$B:$B,'All Prices combined'!$D453,'RAB Prices Long'!$E:$E,'All Prices combined'!$G453)))),2)</f>
        <v>111.9</v>
      </c>
      <c r="Z453" s="2">
        <f>ROUND(IF($B453="Annuity",SUMIFS('Annuity Prices'!AC:AC,'Annuity Prices'!$B:$B,$D453,'Annuity Prices'!$E:$E,$G453),IF($B453="RAB Short",SUMIFS('RAB Prices Short'!AC:AC,'RAB Prices Short'!$B:$B,'All Prices combined'!$D453,'RAB Prices Short'!$E:$E,'All Prices combined'!$G453),IF($B453="RAB Long",SUMIFS('RAB Prices Long'!AC:AC,'RAB Prices Long'!$B:$B,'All Prices combined'!$D453,'RAB Prices Long'!$E:$E,'All Prices combined'!$G453)))),2)</f>
        <v>114.7</v>
      </c>
      <c r="AA453" s="2">
        <f>ROUND(IF($B453="Annuity",SUMIFS('Annuity Prices'!AD:AD,'Annuity Prices'!$B:$B,$D453,'Annuity Prices'!$E:$E,$G453),IF($B453="RAB Short",SUMIFS('RAB Prices Short'!AD:AD,'RAB Prices Short'!$B:$B,'All Prices combined'!$D453,'RAB Prices Short'!$E:$E,'All Prices combined'!$G453),IF($B453="RAB Long",SUMIFS('RAB Prices Long'!AD:AD,'RAB Prices Long'!$B:$B,'All Prices combined'!$D453,'RAB Prices Long'!$E:$E,'All Prices combined'!$G453)))),2)</f>
        <v>117.57</v>
      </c>
      <c r="AB453" s="2">
        <f>ROUND(IF($B453="Annuity",SUMIFS('Annuity Prices'!AE:AE,'Annuity Prices'!$B:$B,$D453,'Annuity Prices'!$E:$E,$G453),IF($B453="RAB Short",SUMIFS('RAB Prices Short'!AE:AE,'RAB Prices Short'!$B:$B,'All Prices combined'!$D453,'RAB Prices Short'!$E:$E,'All Prices combined'!$G453),IF($B453="RAB Long",SUMIFS('RAB Prices Long'!AE:AE,'RAB Prices Long'!$B:$B,'All Prices combined'!$D453,'RAB Prices Long'!$E:$E,'All Prices combined'!$G453)))),2)</f>
        <v>120.51</v>
      </c>
      <c r="AC453" s="2">
        <f>ROUND(IF($B453="Annuity",SUMIFS('Annuity Prices'!AF:AF,'Annuity Prices'!$B:$B,$D453,'Annuity Prices'!$E:$E,$G453),IF($B453="RAB Short",SUMIFS('RAB Prices Short'!AF:AF,'RAB Prices Short'!$B:$B,'All Prices combined'!$D453,'RAB Prices Short'!$E:$E,'All Prices combined'!$G453),IF($B453="RAB Long",SUMIFS('RAB Prices Long'!AF:AF,'RAB Prices Long'!$B:$B,'All Prices combined'!$D453,'RAB Prices Long'!$E:$E,'All Prices combined'!$G453)))),2)</f>
        <v>137.69999999999999</v>
      </c>
      <c r="AD453" s="2">
        <f>ROUND(IF($B453="Annuity",SUMIFS('Annuity Prices'!AG:AG,'Annuity Prices'!$B:$B,$D453,'Annuity Prices'!$E:$E,$G453),IF($B453="RAB Short",SUMIFS('RAB Prices Short'!AG:AG,'RAB Prices Short'!$B:$B,'All Prices combined'!$D453,'RAB Prices Short'!$E:$E,'All Prices combined'!$G453),IF($B453="RAB Long",SUMIFS('RAB Prices Long'!AG:AG,'RAB Prices Long'!$B:$B,'All Prices combined'!$D453,'RAB Prices Long'!$E:$E,'All Prices combined'!$G453)))),2)</f>
        <v>141.13999999999999</v>
      </c>
      <c r="AE453" s="2">
        <f>ROUND(IF($B453="Annuity",SUMIFS('Annuity Prices'!AH:AH,'Annuity Prices'!$B:$B,$D453,'Annuity Prices'!$E:$E,$G453),IF($B453="RAB Short",SUMIFS('RAB Prices Short'!AH:AH,'RAB Prices Short'!$B:$B,'All Prices combined'!$D453,'RAB Prices Short'!$E:$E,'All Prices combined'!$G453),IF($B453="RAB Long",SUMIFS('RAB Prices Long'!AH:AH,'RAB Prices Long'!$B:$B,'All Prices combined'!$D453,'RAB Prices Long'!$E:$E,'All Prices combined'!$G453)))),2)</f>
        <v>144.66999999999999</v>
      </c>
      <c r="AF453" s="2">
        <f>ROUND(IF($B453="Annuity",SUMIFS('Annuity Prices'!AI:AI,'Annuity Prices'!$B:$B,$D453,'Annuity Prices'!$E:$E,$G453),IF($B453="RAB Short",SUMIFS('RAB Prices Short'!AI:AI,'RAB Prices Short'!$B:$B,'All Prices combined'!$D453,'RAB Prices Short'!$E:$E,'All Prices combined'!$G453),IF($B453="RAB Long",SUMIFS('RAB Prices Long'!AI:AI,'RAB Prices Long'!$B:$B,'All Prices combined'!$D453,'RAB Prices Long'!$E:$E,'All Prices combined'!$G453)))),2)</f>
        <v>148.29</v>
      </c>
      <c r="AG453" s="2">
        <f>ROUND(IF($B453="Annuity",SUMIFS('Annuity Prices'!AJ:AJ,'Annuity Prices'!$B:$B,$D453,'Annuity Prices'!$E:$E,$G453),IF($B453="RAB Short",SUMIFS('RAB Prices Short'!AJ:AJ,'RAB Prices Short'!$B:$B,'All Prices combined'!$D453,'RAB Prices Short'!$E:$E,'All Prices combined'!$G453),IF($B453="RAB Long",SUMIFS('RAB Prices Long'!AJ:AJ,'RAB Prices Long'!$B:$B,'All Prices combined'!$D453,'RAB Prices Long'!$E:$E,'All Prices combined'!$G453)))),2)</f>
        <v>150.25</v>
      </c>
      <c r="AH453" s="2">
        <f>ROUND(IF($B453="Annuity",SUMIFS('Annuity Prices'!AK:AK,'Annuity Prices'!$B:$B,$D453,'Annuity Prices'!$E:$E,$G453),IF($B453="RAB Short",SUMIFS('RAB Prices Short'!AK:AK,'RAB Prices Short'!$B:$B,'All Prices combined'!$D453,'RAB Prices Short'!$E:$E,'All Prices combined'!$G453),IF($B453="RAB Long",SUMIFS('RAB Prices Long'!AK:AK,'RAB Prices Long'!$B:$B,'All Prices combined'!$D453,'RAB Prices Long'!$E:$E,'All Prices combined'!$G453)))),2)</f>
        <v>154.01</v>
      </c>
      <c r="AI453" s="2">
        <f>ROUND(IF($B453="Annuity",SUMIFS('Annuity Prices'!AL:AL,'Annuity Prices'!$B:$B,$D453,'Annuity Prices'!$E:$E,$G453),IF($B453="RAB Short",SUMIFS('RAB Prices Short'!AL:AL,'RAB Prices Short'!$B:$B,'All Prices combined'!$D453,'RAB Prices Short'!$E:$E,'All Prices combined'!$G453),IF($B453="RAB Long",SUMIFS('RAB Prices Long'!AL:AL,'RAB Prices Long'!$B:$B,'All Prices combined'!$D453,'RAB Prices Long'!$E:$E,'All Prices combined'!$G453)))),2)</f>
        <v>157.86000000000001</v>
      </c>
      <c r="AJ453" s="2">
        <f>ROUND(IF($B453="Annuity",SUMIFS('Annuity Prices'!AM:AM,'Annuity Prices'!$B:$B,$D453,'Annuity Prices'!$E:$E,$G453),IF($B453="RAB Short",SUMIFS('RAB Prices Short'!AM:AM,'RAB Prices Short'!$B:$B,'All Prices combined'!$D453,'RAB Prices Short'!$E:$E,'All Prices combined'!$G453),IF($B453="RAB Long",SUMIFS('RAB Prices Long'!AM:AM,'RAB Prices Long'!$B:$B,'All Prices combined'!$D453,'RAB Prices Long'!$E:$E,'All Prices combined'!$G453)))),2)</f>
        <v>161.80000000000001</v>
      </c>
      <c r="AK453" s="2">
        <f>ROUND(IF($B453="Annuity",SUMIFS('Annuity Prices'!AN:AN,'Annuity Prices'!$B:$B,$D453,'Annuity Prices'!$E:$E,$G453),IF($B453="RAB Short",SUMIFS('RAB Prices Short'!AN:AN,'RAB Prices Short'!$B:$B,'All Prices combined'!$D453,'RAB Prices Short'!$E:$E,'All Prices combined'!$G453),IF($B453="RAB Long",SUMIFS('RAB Prices Long'!AN:AN,'RAB Prices Long'!$B:$B,'All Prices combined'!$D453,'RAB Prices Long'!$E:$E,'All Prices combined'!$G453)))),2)</f>
        <v>181.26</v>
      </c>
      <c r="AL453" s="2">
        <f>ROUND(IF($B453="Annuity",SUMIFS('Annuity Prices'!AO:AO,'Annuity Prices'!$B:$B,$D453,'Annuity Prices'!$E:$E,$G453),IF($B453="RAB Short",SUMIFS('RAB Prices Short'!AO:AO,'RAB Prices Short'!$B:$B,'All Prices combined'!$D453,'RAB Prices Short'!$E:$E,'All Prices combined'!$G453),IF($B453="RAB Long",SUMIFS('RAB Prices Long'!AO:AO,'RAB Prices Long'!$B:$B,'All Prices combined'!$D453,'RAB Prices Long'!$E:$E,'All Prices combined'!$G453)))),2)</f>
        <v>185.79</v>
      </c>
      <c r="AM453" s="2">
        <f>ROUND(IF($B453="Annuity",SUMIFS('Annuity Prices'!AP:AP,'Annuity Prices'!$B:$B,$D453,'Annuity Prices'!$E:$E,$G453),IF($B453="RAB Short",SUMIFS('RAB Prices Short'!AP:AP,'RAB Prices Short'!$B:$B,'All Prices combined'!$D453,'RAB Prices Short'!$E:$E,'All Prices combined'!$G453),IF($B453="RAB Long",SUMIFS('RAB Prices Long'!AP:AP,'RAB Prices Long'!$B:$B,'All Prices combined'!$D453,'RAB Prices Long'!$E:$E,'All Prices combined'!$G453)))),2)</f>
        <v>190.43</v>
      </c>
      <c r="AN453" s="2">
        <f>ROUND(IF($B453="Annuity",SUMIFS('Annuity Prices'!AQ:AQ,'Annuity Prices'!$B:$B,$D453,'Annuity Prices'!$E:$E,$G453),IF($B453="RAB Short",SUMIFS('RAB Prices Short'!AQ:AQ,'RAB Prices Short'!$B:$B,'All Prices combined'!$D453,'RAB Prices Short'!$E:$E,'All Prices combined'!$G453),IF($B453="RAB Long",SUMIFS('RAB Prices Long'!AQ:AQ,'RAB Prices Long'!$B:$B,'All Prices combined'!$D453,'RAB Prices Long'!$E:$E,'All Prices combined'!$G453)))),2)</f>
        <v>195.19</v>
      </c>
      <c r="AO453" s="2">
        <f>ROUND(IF($B453="Annuity",SUMIFS('Annuity Prices'!AR:AR,'Annuity Prices'!$B:$B,$D453,'Annuity Prices'!$E:$E,$G453),IF($B453="RAB Short",SUMIFS('RAB Prices Short'!AR:AR,'RAB Prices Short'!$B:$B,'All Prices combined'!$D453,'RAB Prices Short'!$E:$E,'All Prices combined'!$G453),IF($B453="RAB Long",SUMIFS('RAB Prices Long'!AR:AR,'RAB Prices Long'!$B:$B,'All Prices combined'!$D453,'RAB Prices Long'!$E:$E,'All Prices combined'!$G453)))),2)</f>
        <v>0</v>
      </c>
      <c r="AP453" s="2">
        <f>ROUND(IF($B453="Annuity",SUMIFS('Annuity Prices'!AS:AS,'Annuity Prices'!$B:$B,$D453,'Annuity Prices'!$E:$E,$G453),IF($B453="RAB Short",SUMIFS('RAB Prices Short'!AS:AS,'RAB Prices Short'!$B:$B,'All Prices combined'!$D453,'RAB Prices Short'!$E:$E,'All Prices combined'!$G453),IF($B453="RAB Long",SUMIFS('RAB Prices Long'!AS:AS,'RAB Prices Long'!$B:$B,'All Prices combined'!$D453,'RAB Prices Long'!$E:$E,'All Prices combined'!$G453)))),2)</f>
        <v>0</v>
      </c>
      <c r="AQ453" s="2">
        <f>ROUND(IF($B453="Annuity",SUMIFS('Annuity Prices'!AT:AT,'Annuity Prices'!$B:$B,$D453,'Annuity Prices'!$E:$E,$G453),IF($B453="RAB Short",SUMIFS('RAB Prices Short'!AT:AT,'RAB Prices Short'!$B:$B,'All Prices combined'!$D453,'RAB Prices Short'!$E:$E,'All Prices combined'!$G453),IF($B453="RAB Long",SUMIFS('RAB Prices Long'!AT:AT,'RAB Prices Long'!$B:$B,'All Prices combined'!$D453,'RAB Prices Long'!$E:$E,'All Prices combined'!$G453)))),2)</f>
        <v>77.62</v>
      </c>
      <c r="AR453" s="2">
        <f>ROUND(IF($B453="Annuity",SUMIFS('Annuity Prices'!AU:AU,'Annuity Prices'!$B:$B,$D453,'Annuity Prices'!$E:$E,$G453),IF($B453="RAB Short",SUMIFS('RAB Prices Short'!AU:AU,'RAB Prices Short'!$B:$B,'All Prices combined'!$D453,'RAB Prices Short'!$E:$E,'All Prices combined'!$G453),IF($B453="RAB Long",SUMIFS('RAB Prices Long'!AU:AU,'RAB Prices Long'!$B:$B,'All Prices combined'!$D453,'RAB Prices Long'!$E:$E,'All Prices combined'!$G453)))),2)</f>
        <v>67.099999999999994</v>
      </c>
      <c r="AS453" s="2">
        <f>ROUND(IF($B453="Annuity",SUMIFS('Annuity Prices'!AV:AV,'Annuity Prices'!$B:$B,$D453,'Annuity Prices'!$E:$E,$G453),IF($B453="RAB Short",SUMIFS('RAB Prices Short'!AV:AV,'RAB Prices Short'!$B:$B,'All Prices combined'!$D453,'RAB Prices Short'!$E:$E,'All Prices combined'!$G453),IF($B453="RAB Long",SUMIFS('RAB Prices Long'!AV:AV,'RAB Prices Long'!$B:$B,'All Prices combined'!$D453,'RAB Prices Long'!$E:$E,'All Prices combined'!$G453)))),2)</f>
        <v>69.02</v>
      </c>
      <c r="AT453" s="2">
        <f>ROUND(IF($B453="Annuity",SUMIFS('Annuity Prices'!AW:AW,'Annuity Prices'!$B:$B,$D453,'Annuity Prices'!$E:$E,$G453),IF($B453="RAB Short",SUMIFS('RAB Prices Short'!AW:AW,'RAB Prices Short'!$B:$B,'All Prices combined'!$D453,'RAB Prices Short'!$E:$E,'All Prices combined'!$G453),IF($B453="RAB Long",SUMIFS('RAB Prices Long'!AW:AW,'RAB Prices Long'!$B:$B,'All Prices combined'!$D453,'RAB Prices Long'!$E:$E,'All Prices combined'!$G453)))),2)</f>
        <v>73.930000000000007</v>
      </c>
      <c r="AU453" s="2">
        <f>ROUND(IF($B453="Annuity",SUMIFS('Annuity Prices'!AX:AX,'Annuity Prices'!$B:$B,$D453,'Annuity Prices'!$E:$E,$G453),IF($B453="RAB Short",SUMIFS('RAB Prices Short'!AX:AX,'RAB Prices Short'!$B:$B,'All Prices combined'!$D453,'RAB Prices Short'!$E:$E,'All Prices combined'!$G453),IF($B453="RAB Long",SUMIFS('RAB Prices Long'!AX:AX,'RAB Prices Long'!$B:$B,'All Prices combined'!$D453,'RAB Prices Long'!$E:$E,'All Prices combined'!$G453)))),2)</f>
        <v>76.97</v>
      </c>
      <c r="AV453" s="2">
        <f>ROUND(IF($B453="Annuity",SUMIFS('Annuity Prices'!AY:AY,'Annuity Prices'!$B:$B,$D453,'Annuity Prices'!$E:$E,$G453),IF($B453="RAB Short",SUMIFS('RAB Prices Short'!AY:AY,'RAB Prices Short'!$B:$B,'All Prices combined'!$D453,'RAB Prices Short'!$E:$E,'All Prices combined'!$G453),IF($B453="RAB Long",SUMIFS('RAB Prices Long'!AY:AY,'RAB Prices Long'!$B:$B,'All Prices combined'!$D453,'RAB Prices Long'!$E:$E,'All Prices combined'!$G453)))),2)</f>
        <v>78.900000000000006</v>
      </c>
      <c r="AW453" s="2">
        <f>ROUND(IF($B453="Annuity",SUMIFS('Annuity Prices'!AZ:AZ,'Annuity Prices'!$B:$B,$D453,'Annuity Prices'!$E:$E,$G453),IF($B453="RAB Short",SUMIFS('RAB Prices Short'!AZ:AZ,'RAB Prices Short'!$B:$B,'All Prices combined'!$D453,'RAB Prices Short'!$E:$E,'All Prices combined'!$G453),IF($B453="RAB Long",SUMIFS('RAB Prices Long'!AZ:AZ,'RAB Prices Long'!$B:$B,'All Prices combined'!$D453,'RAB Prices Long'!$E:$E,'All Prices combined'!$G453)))),2)</f>
        <v>80.87</v>
      </c>
      <c r="AX453" s="2">
        <f>ROUND(IF($B453="Annuity",SUMIFS('Annuity Prices'!BA:BA,'Annuity Prices'!$B:$B,$D453,'Annuity Prices'!$E:$E,$G453),IF($B453="RAB Short",SUMIFS('RAB Prices Short'!BA:BA,'RAB Prices Short'!$B:$B,'All Prices combined'!$D453,'RAB Prices Short'!$E:$E,'All Prices combined'!$G453),IF($B453="RAB Long",SUMIFS('RAB Prices Long'!BA:BA,'RAB Prices Long'!$B:$B,'All Prices combined'!$D453,'RAB Prices Long'!$E:$E,'All Prices combined'!$G453)))),2)</f>
        <v>86.47</v>
      </c>
      <c r="AY453" s="2">
        <f>ROUND(IF($B453="Annuity",SUMIFS('Annuity Prices'!BB:BB,'Annuity Prices'!$B:$B,$D453,'Annuity Prices'!$E:$E,$G453),IF($B453="RAB Short",SUMIFS('RAB Prices Short'!BB:BB,'RAB Prices Short'!$B:$B,'All Prices combined'!$D453,'RAB Prices Short'!$E:$E,'All Prices combined'!$G453),IF($B453="RAB Long",SUMIFS('RAB Prices Long'!BB:BB,'RAB Prices Long'!$B:$B,'All Prices combined'!$D453,'RAB Prices Long'!$E:$E,'All Prices combined'!$G453)))),2)</f>
        <v>90.71</v>
      </c>
      <c r="AZ453" s="2">
        <f>ROUND(IF($B453="Annuity",SUMIFS('Annuity Prices'!BC:BC,'Annuity Prices'!$B:$B,$D453,'Annuity Prices'!$E:$E,$G453),IF($B453="RAB Short",SUMIFS('RAB Prices Short'!BC:BC,'RAB Prices Short'!$B:$B,'All Prices combined'!$D453,'RAB Prices Short'!$E:$E,'All Prices combined'!$G453),IF($B453="RAB Long",SUMIFS('RAB Prices Long'!BC:BC,'RAB Prices Long'!$B:$B,'All Prices combined'!$D453,'RAB Prices Long'!$E:$E,'All Prices combined'!$G453)))),2)</f>
        <v>92.97</v>
      </c>
      <c r="BA453" s="2">
        <f>ROUND(IF($B453="Annuity",SUMIFS('Annuity Prices'!BD:BD,'Annuity Prices'!$B:$B,$D453,'Annuity Prices'!$E:$E,$G453),IF($B453="RAB Short",SUMIFS('RAB Prices Short'!BD:BD,'RAB Prices Short'!$B:$B,'All Prices combined'!$D453,'RAB Prices Short'!$E:$E,'All Prices combined'!$G453),IF($B453="RAB Long",SUMIFS('RAB Prices Long'!BD:BD,'RAB Prices Long'!$B:$B,'All Prices combined'!$D453,'RAB Prices Long'!$E:$E,'All Prices combined'!$G453)))),2)</f>
        <v>95.3</v>
      </c>
      <c r="BB453" s="2">
        <f>ROUND(IF($B453="Annuity",SUMIFS('Annuity Prices'!BE:BE,'Annuity Prices'!$B:$B,$D453,'Annuity Prices'!$E:$E,$G453),IF($B453="RAB Short",SUMIFS('RAB Prices Short'!BE:BE,'RAB Prices Short'!$B:$B,'All Prices combined'!$D453,'RAB Prices Short'!$E:$E,'All Prices combined'!$G453),IF($B453="RAB Long",SUMIFS('RAB Prices Long'!BE:BE,'RAB Prices Long'!$B:$B,'All Prices combined'!$D453,'RAB Prices Long'!$E:$E,'All Prices combined'!$G453)))),2)</f>
        <v>95.52</v>
      </c>
      <c r="BC453" s="2">
        <f>ROUND(IF($B453="Annuity",SUMIFS('Annuity Prices'!BF:BF,'Annuity Prices'!$B:$B,$D453,'Annuity Prices'!$E:$E,$G453),IF($B453="RAB Short",SUMIFS('RAB Prices Short'!BF:BF,'RAB Prices Short'!$B:$B,'All Prices combined'!$D453,'RAB Prices Short'!$E:$E,'All Prices combined'!$G453),IF($B453="RAB Long",SUMIFS('RAB Prices Long'!BF:BF,'RAB Prices Long'!$B:$B,'All Prices combined'!$D453,'RAB Prices Long'!$E:$E,'All Prices combined'!$G453)))),2)</f>
        <v>97.91</v>
      </c>
      <c r="BD453" s="2">
        <f>ROUND(IF($B453="Annuity",SUMIFS('Annuity Prices'!BG:BG,'Annuity Prices'!$B:$B,$D453,'Annuity Prices'!$E:$E,$G453),IF($B453="RAB Short",SUMIFS('RAB Prices Short'!BG:BG,'RAB Prices Short'!$B:$B,'All Prices combined'!$D453,'RAB Prices Short'!$E:$E,'All Prices combined'!$G453),IF($B453="RAB Long",SUMIFS('RAB Prices Long'!BG:BG,'RAB Prices Long'!$B:$B,'All Prices combined'!$D453,'RAB Prices Long'!$E:$E,'All Prices combined'!$G453)))),2)</f>
        <v>100.36</v>
      </c>
      <c r="BE453" s="2">
        <f>ROUND(IF($B453="Annuity",SUMIFS('Annuity Prices'!BH:BH,'Annuity Prices'!$B:$B,$D453,'Annuity Prices'!$E:$E,$G453),IF($B453="RAB Short",SUMIFS('RAB Prices Short'!BH:BH,'RAB Prices Short'!$B:$B,'All Prices combined'!$D453,'RAB Prices Short'!$E:$E,'All Prices combined'!$G453),IF($B453="RAB Long",SUMIFS('RAB Prices Long'!BH:BH,'RAB Prices Long'!$B:$B,'All Prices combined'!$D453,'RAB Prices Long'!$E:$E,'All Prices combined'!$G453)))),2)</f>
        <v>102.87</v>
      </c>
      <c r="BF453" s="2">
        <f>ROUND(IF($B453="Annuity",SUMIFS('Annuity Prices'!BI:BI,'Annuity Prices'!$B:$B,$D453,'Annuity Prices'!$E:$E,$G453),IF($B453="RAB Short",SUMIFS('RAB Prices Short'!BI:BI,'RAB Prices Short'!$B:$B,'All Prices combined'!$D453,'RAB Prices Short'!$E:$E,'All Prices combined'!$G453),IF($B453="RAB Long",SUMIFS('RAB Prices Long'!BI:BI,'RAB Prices Long'!$B:$B,'All Prices combined'!$D453,'RAB Prices Long'!$E:$E,'All Prices combined'!$G453)))),2)</f>
        <v>109.93</v>
      </c>
      <c r="BG453" s="2">
        <f>ROUND(IF($B453="Annuity",SUMIFS('Annuity Prices'!BJ:BJ,'Annuity Prices'!$B:$B,$D453,'Annuity Prices'!$E:$E,$G453),IF($B453="RAB Short",SUMIFS('RAB Prices Short'!BJ:BJ,'RAB Prices Short'!$B:$B,'All Prices combined'!$D453,'RAB Prices Short'!$E:$E,'All Prices combined'!$G453),IF($B453="RAB Long",SUMIFS('RAB Prices Long'!BJ:BJ,'RAB Prices Long'!$B:$B,'All Prices combined'!$D453,'RAB Prices Long'!$E:$E,'All Prices combined'!$G453)))),2)</f>
        <v>114.7</v>
      </c>
      <c r="BH453" s="2">
        <f>ROUND(IF($B453="Annuity",SUMIFS('Annuity Prices'!BK:BK,'Annuity Prices'!$B:$B,$D453,'Annuity Prices'!$E:$E,$G453),IF($B453="RAB Short",SUMIFS('RAB Prices Short'!BK:BK,'RAB Prices Short'!$B:$B,'All Prices combined'!$D453,'RAB Prices Short'!$E:$E,'All Prices combined'!$G453),IF($B453="RAB Long",SUMIFS('RAB Prices Long'!BK:BK,'RAB Prices Long'!$B:$B,'All Prices combined'!$D453,'RAB Prices Long'!$E:$E,'All Prices combined'!$G453)))),2)</f>
        <v>117.57</v>
      </c>
      <c r="BI453" s="2">
        <f>ROUND(IF($B453="Annuity",SUMIFS('Annuity Prices'!BL:BL,'Annuity Prices'!$B:$B,$D453,'Annuity Prices'!$E:$E,$G453),IF($B453="RAB Short",SUMIFS('RAB Prices Short'!BL:BL,'RAB Prices Short'!$B:$B,'All Prices combined'!$D453,'RAB Prices Short'!$E:$E,'All Prices combined'!$G453),IF($B453="RAB Long",SUMIFS('RAB Prices Long'!BL:BL,'RAB Prices Long'!$B:$B,'All Prices combined'!$D453,'RAB Prices Long'!$E:$E,'All Prices combined'!$G453)))),2)</f>
        <v>120.51</v>
      </c>
      <c r="BJ453" s="2">
        <f>ROUND(IF($B453="Annuity",SUMIFS('Annuity Prices'!BM:BM,'Annuity Prices'!$B:$B,$D453,'Annuity Prices'!$E:$E,$G453),IF($B453="RAB Short",SUMIFS('RAB Prices Short'!BM:BM,'RAB Prices Short'!$B:$B,'All Prices combined'!$D453,'RAB Prices Short'!$E:$E,'All Prices combined'!$G453),IF($B453="RAB Long",SUMIFS('RAB Prices Long'!BM:BM,'RAB Prices Long'!$B:$B,'All Prices combined'!$D453,'RAB Prices Long'!$E:$E,'All Prices combined'!$G453)))),2)</f>
        <v>128.57</v>
      </c>
      <c r="BK453" s="2">
        <f>ROUND(IF($B453="Annuity",SUMIFS('Annuity Prices'!BN:BN,'Annuity Prices'!$B:$B,$D453,'Annuity Prices'!$E:$E,$G453),IF($B453="RAB Short",SUMIFS('RAB Prices Short'!BN:BN,'RAB Prices Short'!$B:$B,'All Prices combined'!$D453,'RAB Prices Short'!$E:$E,'All Prices combined'!$G453),IF($B453="RAB Long",SUMIFS('RAB Prices Long'!BN:BN,'RAB Prices Long'!$B:$B,'All Prices combined'!$D453,'RAB Prices Long'!$E:$E,'All Prices combined'!$G453)))),2)</f>
        <v>136.99</v>
      </c>
      <c r="BL453" s="2">
        <f>ROUND(IF($B453="Annuity",SUMIFS('Annuity Prices'!BO:BO,'Annuity Prices'!$B:$B,$D453,'Annuity Prices'!$E:$E,$G453),IF($B453="RAB Short",SUMIFS('RAB Prices Short'!BO:BO,'RAB Prices Short'!$B:$B,'All Prices combined'!$D453,'RAB Prices Short'!$E:$E,'All Prices combined'!$G453),IF($B453="RAB Long",SUMIFS('RAB Prices Long'!BO:BO,'RAB Prices Long'!$B:$B,'All Prices combined'!$D453,'RAB Prices Long'!$E:$E,'All Prices combined'!$G453)))),2)</f>
        <v>144.66999999999999</v>
      </c>
      <c r="BM453" s="2">
        <f>ROUND(IF($B453="Annuity",SUMIFS('Annuity Prices'!BP:BP,'Annuity Prices'!$B:$B,$D453,'Annuity Prices'!$E:$E,$G453),IF($B453="RAB Short",SUMIFS('RAB Prices Short'!BP:BP,'RAB Prices Short'!$B:$B,'All Prices combined'!$D453,'RAB Prices Short'!$E:$E,'All Prices combined'!$G453),IF($B453="RAB Long",SUMIFS('RAB Prices Long'!BP:BP,'RAB Prices Long'!$B:$B,'All Prices combined'!$D453,'RAB Prices Long'!$E:$E,'All Prices combined'!$G453)))),2)</f>
        <v>148.29</v>
      </c>
      <c r="BN453" s="2">
        <f>ROUND(IF($B453="Annuity",SUMIFS('Annuity Prices'!BQ:BQ,'Annuity Prices'!$B:$B,$D453,'Annuity Prices'!$E:$E,$G453),IF($B453="RAB Short",SUMIFS('RAB Prices Short'!BQ:BQ,'RAB Prices Short'!$B:$B,'All Prices combined'!$D453,'RAB Prices Short'!$E:$E,'All Prices combined'!$G453),IF($B453="RAB Long",SUMIFS('RAB Prices Long'!BQ:BQ,'RAB Prices Long'!$B:$B,'All Prices combined'!$D453,'RAB Prices Long'!$E:$E,'All Prices combined'!$G453)))),2)</f>
        <v>150.25</v>
      </c>
      <c r="BO453" s="2">
        <f>ROUND(IF($B453="Annuity",SUMIFS('Annuity Prices'!BR:BR,'Annuity Prices'!$B:$B,$D453,'Annuity Prices'!$E:$E,$G453),IF($B453="RAB Short",SUMIFS('RAB Prices Short'!BR:BR,'RAB Prices Short'!$B:$B,'All Prices combined'!$D453,'RAB Prices Short'!$E:$E,'All Prices combined'!$G453),IF($B453="RAB Long",SUMIFS('RAB Prices Long'!BR:BR,'RAB Prices Long'!$B:$B,'All Prices combined'!$D453,'RAB Prices Long'!$E:$E,'All Prices combined'!$G453)))),2)</f>
        <v>154.01</v>
      </c>
      <c r="BP453" s="2">
        <f>ROUND(IF($B453="Annuity",SUMIFS('Annuity Prices'!BS:BS,'Annuity Prices'!$B:$B,$D453,'Annuity Prices'!$E:$E,$G453),IF($B453="RAB Short",SUMIFS('RAB Prices Short'!BS:BS,'RAB Prices Short'!$B:$B,'All Prices combined'!$D453,'RAB Prices Short'!$E:$E,'All Prices combined'!$G453),IF($B453="RAB Long",SUMIFS('RAB Prices Long'!BS:BS,'RAB Prices Long'!$B:$B,'All Prices combined'!$D453,'RAB Prices Long'!$E:$E,'All Prices combined'!$G453)))),2)</f>
        <v>157.86000000000001</v>
      </c>
      <c r="BQ453" s="2">
        <f>ROUND(IF($B453="Annuity",SUMIFS('Annuity Prices'!BT:BT,'Annuity Prices'!$B:$B,$D453,'Annuity Prices'!$E:$E,$G453),IF($B453="RAB Short",SUMIFS('RAB Prices Short'!BT:BT,'RAB Prices Short'!$B:$B,'All Prices combined'!$D453,'RAB Prices Short'!$E:$E,'All Prices combined'!$G453),IF($B453="RAB Long",SUMIFS('RAB Prices Long'!BT:BT,'RAB Prices Long'!$B:$B,'All Prices combined'!$D453,'RAB Prices Long'!$E:$E,'All Prices combined'!$G453)))),2)</f>
        <v>161.80000000000001</v>
      </c>
      <c r="BR453" s="2">
        <f>ROUND(IF($B453="Annuity",SUMIFS('Annuity Prices'!BU:BU,'Annuity Prices'!$B:$B,$D453,'Annuity Prices'!$E:$E,$G453),IF($B453="RAB Short",SUMIFS('RAB Prices Short'!BU:BU,'RAB Prices Short'!$B:$B,'All Prices combined'!$D453,'RAB Prices Short'!$E:$E,'All Prices combined'!$G453),IF($B453="RAB Long",SUMIFS('RAB Prices Long'!BU:BU,'RAB Prices Long'!$B:$B,'All Prices combined'!$D453,'RAB Prices Long'!$E:$E,'All Prices combined'!$G453)))),2)</f>
        <v>172.21</v>
      </c>
      <c r="BS453" s="2">
        <f>ROUND(IF($B453="Annuity",SUMIFS('Annuity Prices'!BV:BV,'Annuity Prices'!$B:$B,$D453,'Annuity Prices'!$E:$E,$G453),IF($B453="RAB Short",SUMIFS('RAB Prices Short'!BV:BV,'RAB Prices Short'!$B:$B,'All Prices combined'!$D453,'RAB Prices Short'!$E:$E,'All Prices combined'!$G453),IF($B453="RAB Long",SUMIFS('RAB Prices Long'!BV:BV,'RAB Prices Long'!$B:$B,'All Prices combined'!$D453,'RAB Prices Long'!$E:$E,'All Prices combined'!$G453)))),2)</f>
        <v>183.09</v>
      </c>
      <c r="BT453" s="2">
        <f>ROUND(IF($B453="Annuity",SUMIFS('Annuity Prices'!BW:BW,'Annuity Prices'!$B:$B,$D453,'Annuity Prices'!$E:$E,$G453),IF($B453="RAB Short",SUMIFS('RAB Prices Short'!BW:BW,'RAB Prices Short'!$B:$B,'All Prices combined'!$D453,'RAB Prices Short'!$E:$E,'All Prices combined'!$G453),IF($B453="RAB Long",SUMIFS('RAB Prices Long'!BW:BW,'RAB Prices Long'!$B:$B,'All Prices combined'!$D453,'RAB Prices Long'!$E:$E,'All Prices combined'!$G453)))),2)</f>
        <v>190.43</v>
      </c>
      <c r="BU453" s="2">
        <f>ROUND(IF($B453="Annuity",SUMIFS('Annuity Prices'!BX:BX,'Annuity Prices'!$B:$B,$D453,'Annuity Prices'!$E:$E,$G453),IF($B453="RAB Short",SUMIFS('RAB Prices Short'!BX:BX,'RAB Prices Short'!$B:$B,'All Prices combined'!$D453,'RAB Prices Short'!$E:$E,'All Prices combined'!$G453),IF($B453="RAB Long",SUMIFS('RAB Prices Long'!BX:BX,'RAB Prices Long'!$B:$B,'All Prices combined'!$D453,'RAB Prices Long'!$E:$E,'All Prices combined'!$G453)))),2)</f>
        <v>195.19</v>
      </c>
    </row>
    <row r="454" spans="2:73" x14ac:dyDescent="0.25">
      <c r="B454" t="s">
        <v>45</v>
      </c>
      <c r="C454">
        <v>14</v>
      </c>
      <c r="D454" t="s">
        <v>168</v>
      </c>
      <c r="E454" t="s">
        <v>167</v>
      </c>
      <c r="F454">
        <v>14</v>
      </c>
      <c r="G454" t="s">
        <v>40</v>
      </c>
      <c r="I454" s="2">
        <f>ROUND(IF($B454="Annuity",SUMIFS('Annuity Prices'!L:L,'Annuity Prices'!$B:$B,$D454,'Annuity Prices'!$E:$E,$G454),IF($B454="RAB Short",SUMIFS('RAB Prices Short'!L:L,'RAB Prices Short'!$B:$B,'All Prices combined'!$D454,'RAB Prices Short'!$E:$E,'All Prices combined'!$G454),IF($B454="RAB Long",SUMIFS('RAB Prices Long'!L:L,'RAB Prices Long'!$B:$B,'All Prices combined'!$D454,'RAB Prices Long'!$E:$E,'All Prices combined'!$G454)))),2)</f>
        <v>0</v>
      </c>
      <c r="J454" s="2">
        <f>ROUND(IF($B454="Annuity",SUMIFS('Annuity Prices'!M:M,'Annuity Prices'!$B:$B,$D454,'Annuity Prices'!$E:$E,$G454),IF($B454="RAB Short",SUMIFS('RAB Prices Short'!M:M,'RAB Prices Short'!$B:$B,'All Prices combined'!$D454,'RAB Prices Short'!$E:$E,'All Prices combined'!$G454),IF($B454="RAB Long",SUMIFS('RAB Prices Long'!M:M,'RAB Prices Long'!$B:$B,'All Prices combined'!$D454,'RAB Prices Long'!$E:$E,'All Prices combined'!$G454)))),2)</f>
        <v>0</v>
      </c>
      <c r="K454" s="2">
        <f>ROUND(IF($B454="Annuity",SUMIFS('Annuity Prices'!N:N,'Annuity Prices'!$B:$B,$D454,'Annuity Prices'!$E:$E,$G454),IF($B454="RAB Short",SUMIFS('RAB Prices Short'!N:N,'RAB Prices Short'!$B:$B,'All Prices combined'!$D454,'RAB Prices Short'!$E:$E,'All Prices combined'!$G454),IF($B454="RAB Long",SUMIFS('RAB Prices Long'!N:N,'RAB Prices Long'!$B:$B,'All Prices combined'!$D454,'RAB Prices Long'!$E:$E,'All Prices combined'!$G454)))),2)</f>
        <v>117.05</v>
      </c>
      <c r="L454" s="2">
        <f>ROUND(IF($B454="Annuity",SUMIFS('Annuity Prices'!O:O,'Annuity Prices'!$B:$B,$D454,'Annuity Prices'!$E:$E,$G454),IF($B454="RAB Short",SUMIFS('RAB Prices Short'!O:O,'RAB Prices Short'!$B:$B,'All Prices combined'!$D454,'RAB Prices Short'!$E:$E,'All Prices combined'!$G454),IF($B454="RAB Long",SUMIFS('RAB Prices Long'!O:O,'RAB Prices Long'!$B:$B,'All Prices combined'!$D454,'RAB Prices Long'!$E:$E,'All Prices combined'!$G454)))),2)</f>
        <v>120.41</v>
      </c>
      <c r="M454" s="2">
        <f>ROUND(IF($B454="Annuity",SUMIFS('Annuity Prices'!P:P,'Annuity Prices'!$B:$B,$D454,'Annuity Prices'!$E:$E,$G454),IF($B454="RAB Short",SUMIFS('RAB Prices Short'!P:P,'RAB Prices Short'!$B:$B,'All Prices combined'!$D454,'RAB Prices Short'!$E:$E,'All Prices combined'!$G454),IF($B454="RAB Long",SUMIFS('RAB Prices Long'!P:P,'RAB Prices Long'!$B:$B,'All Prices combined'!$D454,'RAB Prices Long'!$E:$E,'All Prices combined'!$G454)))),2)</f>
        <v>122.96</v>
      </c>
      <c r="N454" s="2">
        <f>ROUND(IF($B454="Annuity",SUMIFS('Annuity Prices'!Q:Q,'Annuity Prices'!$B:$B,$D454,'Annuity Prices'!$E:$E,$G454),IF($B454="RAB Short",SUMIFS('RAB Prices Short'!Q:Q,'RAB Prices Short'!$B:$B,'All Prices combined'!$D454,'RAB Prices Short'!$E:$E,'All Prices combined'!$G454),IF($B454="RAB Long",SUMIFS('RAB Prices Long'!Q:Q,'RAB Prices Long'!$B:$B,'All Prices combined'!$D454,'RAB Prices Long'!$E:$E,'All Prices combined'!$G454)))),2)</f>
        <v>126.04</v>
      </c>
      <c r="O454" s="2">
        <f>ROUND(IF($B454="Annuity",SUMIFS('Annuity Prices'!R:R,'Annuity Prices'!$B:$B,$D454,'Annuity Prices'!$E:$E,$G454),IF($B454="RAB Short",SUMIFS('RAB Prices Short'!R:R,'RAB Prices Short'!$B:$B,'All Prices combined'!$D454,'RAB Prices Short'!$E:$E,'All Prices combined'!$G454),IF($B454="RAB Long",SUMIFS('RAB Prices Long'!R:R,'RAB Prices Long'!$B:$B,'All Prices combined'!$D454,'RAB Prices Long'!$E:$E,'All Prices combined'!$G454)))),2)</f>
        <v>129.19</v>
      </c>
      <c r="P454" s="2">
        <f>ROUND(IF($B454="Annuity",SUMIFS('Annuity Prices'!S:S,'Annuity Prices'!$B:$B,$D454,'Annuity Prices'!$E:$E,$G454),IF($B454="RAB Short",SUMIFS('RAB Prices Short'!S:S,'RAB Prices Short'!$B:$B,'All Prices combined'!$D454,'RAB Prices Short'!$E:$E,'All Prices combined'!$G454),IF($B454="RAB Long",SUMIFS('RAB Prices Long'!S:S,'RAB Prices Long'!$B:$B,'All Prices combined'!$D454,'RAB Prices Long'!$E:$E,'All Prices combined'!$G454)))),2)</f>
        <v>132.41999999999999</v>
      </c>
      <c r="Q454" s="2">
        <f>ROUND(IF($B454="Annuity",SUMIFS('Annuity Prices'!T:T,'Annuity Prices'!$B:$B,$D454,'Annuity Prices'!$E:$E,$G454),IF($B454="RAB Short",SUMIFS('RAB Prices Short'!T:T,'RAB Prices Short'!$B:$B,'All Prices combined'!$D454,'RAB Prices Short'!$E:$E,'All Prices combined'!$G454),IF($B454="RAB Long",SUMIFS('RAB Prices Long'!T:T,'RAB Prices Long'!$B:$B,'All Prices combined'!$D454,'RAB Prices Long'!$E:$E,'All Prices combined'!$G454)))),2)</f>
        <v>135.03</v>
      </c>
      <c r="R454" s="2">
        <f>ROUND(IF($B454="Annuity",SUMIFS('Annuity Prices'!U:U,'Annuity Prices'!$B:$B,$D454,'Annuity Prices'!$E:$E,$G454),IF($B454="RAB Short",SUMIFS('RAB Prices Short'!U:U,'RAB Prices Short'!$B:$B,'All Prices combined'!$D454,'RAB Prices Short'!$E:$E,'All Prices combined'!$G454),IF($B454="RAB Long",SUMIFS('RAB Prices Long'!U:U,'RAB Prices Long'!$B:$B,'All Prices combined'!$D454,'RAB Prices Long'!$E:$E,'All Prices combined'!$G454)))),2)</f>
        <v>138.41</v>
      </c>
      <c r="S454" s="2">
        <f>ROUND(IF($B454="Annuity",SUMIFS('Annuity Prices'!V:V,'Annuity Prices'!$B:$B,$D454,'Annuity Prices'!$E:$E,$G454),IF($B454="RAB Short",SUMIFS('RAB Prices Short'!V:V,'RAB Prices Short'!$B:$B,'All Prices combined'!$D454,'RAB Prices Short'!$E:$E,'All Prices combined'!$G454),IF($B454="RAB Long",SUMIFS('RAB Prices Long'!V:V,'RAB Prices Long'!$B:$B,'All Prices combined'!$D454,'RAB Prices Long'!$E:$E,'All Prices combined'!$G454)))),2)</f>
        <v>141.87</v>
      </c>
      <c r="T454" s="2">
        <f>ROUND(IF($B454="Annuity",SUMIFS('Annuity Prices'!W:W,'Annuity Prices'!$B:$B,$D454,'Annuity Prices'!$E:$E,$G454),IF($B454="RAB Short",SUMIFS('RAB Prices Short'!W:W,'RAB Prices Short'!$B:$B,'All Prices combined'!$D454,'RAB Prices Short'!$E:$E,'All Prices combined'!$G454),IF($B454="RAB Long",SUMIFS('RAB Prices Long'!W:W,'RAB Prices Long'!$B:$B,'All Prices combined'!$D454,'RAB Prices Long'!$E:$E,'All Prices combined'!$G454)))),2)</f>
        <v>145.41</v>
      </c>
      <c r="U454" s="2">
        <f>ROUND(IF($B454="Annuity",SUMIFS('Annuity Prices'!X:X,'Annuity Prices'!$B:$B,$D454,'Annuity Prices'!$E:$E,$G454),IF($B454="RAB Short",SUMIFS('RAB Prices Short'!X:X,'RAB Prices Short'!$B:$B,'All Prices combined'!$D454,'RAB Prices Short'!$E:$E,'All Prices combined'!$G454),IF($B454="RAB Long",SUMIFS('RAB Prices Long'!X:X,'RAB Prices Long'!$B:$B,'All Prices combined'!$D454,'RAB Prices Long'!$E:$E,'All Prices combined'!$G454)))),2)</f>
        <v>148.28</v>
      </c>
      <c r="V454" s="2">
        <f>ROUND(IF($B454="Annuity",SUMIFS('Annuity Prices'!Y:Y,'Annuity Prices'!$B:$B,$D454,'Annuity Prices'!$E:$E,$G454),IF($B454="RAB Short",SUMIFS('RAB Prices Short'!Y:Y,'RAB Prices Short'!$B:$B,'All Prices combined'!$D454,'RAB Prices Short'!$E:$E,'All Prices combined'!$G454),IF($B454="RAB Long",SUMIFS('RAB Prices Long'!Y:Y,'RAB Prices Long'!$B:$B,'All Prices combined'!$D454,'RAB Prices Long'!$E:$E,'All Prices combined'!$G454)))),2)</f>
        <v>151.99</v>
      </c>
      <c r="W454" s="2">
        <f>ROUND(IF($B454="Annuity",SUMIFS('Annuity Prices'!Z:Z,'Annuity Prices'!$B:$B,$D454,'Annuity Prices'!$E:$E,$G454),IF($B454="RAB Short",SUMIFS('RAB Prices Short'!Z:Z,'RAB Prices Short'!$B:$B,'All Prices combined'!$D454,'RAB Prices Short'!$E:$E,'All Prices combined'!$G454),IF($B454="RAB Long",SUMIFS('RAB Prices Long'!Z:Z,'RAB Prices Long'!$B:$B,'All Prices combined'!$D454,'RAB Prices Long'!$E:$E,'All Prices combined'!$G454)))),2)</f>
        <v>155.79</v>
      </c>
      <c r="X454" s="2">
        <f>ROUND(IF($B454="Annuity",SUMIFS('Annuity Prices'!AA:AA,'Annuity Prices'!$B:$B,$D454,'Annuity Prices'!$E:$E,$G454),IF($B454="RAB Short",SUMIFS('RAB Prices Short'!AA:AA,'RAB Prices Short'!$B:$B,'All Prices combined'!$D454,'RAB Prices Short'!$E:$E,'All Prices combined'!$G454),IF($B454="RAB Long",SUMIFS('RAB Prices Long'!AA:AA,'RAB Prices Long'!$B:$B,'All Prices combined'!$D454,'RAB Prices Long'!$E:$E,'All Prices combined'!$G454)))),2)</f>
        <v>159.68</v>
      </c>
      <c r="Y454" s="2">
        <f>ROUND(IF($B454="Annuity",SUMIFS('Annuity Prices'!AB:AB,'Annuity Prices'!$B:$B,$D454,'Annuity Prices'!$E:$E,$G454),IF($B454="RAB Short",SUMIFS('RAB Prices Short'!AB:AB,'RAB Prices Short'!$B:$B,'All Prices combined'!$D454,'RAB Prices Short'!$E:$E,'All Prices combined'!$G454),IF($B454="RAB Long",SUMIFS('RAB Prices Long'!AB:AB,'RAB Prices Long'!$B:$B,'All Prices combined'!$D454,'RAB Prices Long'!$E:$E,'All Prices combined'!$G454)))),2)</f>
        <v>162.84</v>
      </c>
      <c r="Z454" s="2">
        <f>ROUND(IF($B454="Annuity",SUMIFS('Annuity Prices'!AC:AC,'Annuity Prices'!$B:$B,$D454,'Annuity Prices'!$E:$E,$G454),IF($B454="RAB Short",SUMIFS('RAB Prices Short'!AC:AC,'RAB Prices Short'!$B:$B,'All Prices combined'!$D454,'RAB Prices Short'!$E:$E,'All Prices combined'!$G454),IF($B454="RAB Long",SUMIFS('RAB Prices Long'!AC:AC,'RAB Prices Long'!$B:$B,'All Prices combined'!$D454,'RAB Prices Long'!$E:$E,'All Prices combined'!$G454)))),2)</f>
        <v>166.91</v>
      </c>
      <c r="AA454" s="2">
        <f>ROUND(IF($B454="Annuity",SUMIFS('Annuity Prices'!AD:AD,'Annuity Prices'!$B:$B,$D454,'Annuity Prices'!$E:$E,$G454),IF($B454="RAB Short",SUMIFS('RAB Prices Short'!AD:AD,'RAB Prices Short'!$B:$B,'All Prices combined'!$D454,'RAB Prices Short'!$E:$E,'All Prices combined'!$G454),IF($B454="RAB Long",SUMIFS('RAB Prices Long'!AD:AD,'RAB Prices Long'!$B:$B,'All Prices combined'!$D454,'RAB Prices Long'!$E:$E,'All Prices combined'!$G454)))),2)</f>
        <v>171.08</v>
      </c>
      <c r="AB454" s="2">
        <f>ROUND(IF($B454="Annuity",SUMIFS('Annuity Prices'!AE:AE,'Annuity Prices'!$B:$B,$D454,'Annuity Prices'!$E:$E,$G454),IF($B454="RAB Short",SUMIFS('RAB Prices Short'!AE:AE,'RAB Prices Short'!$B:$B,'All Prices combined'!$D454,'RAB Prices Short'!$E:$E,'All Prices combined'!$G454),IF($B454="RAB Long",SUMIFS('RAB Prices Long'!AE:AE,'RAB Prices Long'!$B:$B,'All Prices combined'!$D454,'RAB Prices Long'!$E:$E,'All Prices combined'!$G454)))),2)</f>
        <v>175.36</v>
      </c>
      <c r="AC454" s="2">
        <f>ROUND(IF($B454="Annuity",SUMIFS('Annuity Prices'!AF:AF,'Annuity Prices'!$B:$B,$D454,'Annuity Prices'!$E:$E,$G454),IF($B454="RAB Short",SUMIFS('RAB Prices Short'!AF:AF,'RAB Prices Short'!$B:$B,'All Prices combined'!$D454,'RAB Prices Short'!$E:$E,'All Prices combined'!$G454),IF($B454="RAB Long",SUMIFS('RAB Prices Long'!AF:AF,'RAB Prices Long'!$B:$B,'All Prices combined'!$D454,'RAB Prices Long'!$E:$E,'All Prices combined'!$G454)))),2)</f>
        <v>178.82</v>
      </c>
      <c r="AD454" s="2">
        <f>ROUND(IF($B454="Annuity",SUMIFS('Annuity Prices'!AG:AG,'Annuity Prices'!$B:$B,$D454,'Annuity Prices'!$E:$E,$G454),IF($B454="RAB Short",SUMIFS('RAB Prices Short'!AG:AG,'RAB Prices Short'!$B:$B,'All Prices combined'!$D454,'RAB Prices Short'!$E:$E,'All Prices combined'!$G454),IF($B454="RAB Long",SUMIFS('RAB Prices Long'!AG:AG,'RAB Prices Long'!$B:$B,'All Prices combined'!$D454,'RAB Prices Long'!$E:$E,'All Prices combined'!$G454)))),2)</f>
        <v>183.29</v>
      </c>
      <c r="AE454" s="2">
        <f>ROUND(IF($B454="Annuity",SUMIFS('Annuity Prices'!AH:AH,'Annuity Prices'!$B:$B,$D454,'Annuity Prices'!$E:$E,$G454),IF($B454="RAB Short",SUMIFS('RAB Prices Short'!AH:AH,'RAB Prices Short'!$B:$B,'All Prices combined'!$D454,'RAB Prices Short'!$E:$E,'All Prices combined'!$G454),IF($B454="RAB Long",SUMIFS('RAB Prices Long'!AH:AH,'RAB Prices Long'!$B:$B,'All Prices combined'!$D454,'RAB Prices Long'!$E:$E,'All Prices combined'!$G454)))),2)</f>
        <v>187.87</v>
      </c>
      <c r="AF454" s="2">
        <f>ROUND(IF($B454="Annuity",SUMIFS('Annuity Prices'!AI:AI,'Annuity Prices'!$B:$B,$D454,'Annuity Prices'!$E:$E,$G454),IF($B454="RAB Short",SUMIFS('RAB Prices Short'!AI:AI,'RAB Prices Short'!$B:$B,'All Prices combined'!$D454,'RAB Prices Short'!$E:$E,'All Prices combined'!$G454),IF($B454="RAB Long",SUMIFS('RAB Prices Long'!AI:AI,'RAB Prices Long'!$B:$B,'All Prices combined'!$D454,'RAB Prices Long'!$E:$E,'All Prices combined'!$G454)))),2)</f>
        <v>192.57</v>
      </c>
      <c r="AG454" s="2">
        <f>ROUND(IF($B454="Annuity",SUMIFS('Annuity Prices'!AJ:AJ,'Annuity Prices'!$B:$B,$D454,'Annuity Prices'!$E:$E,$G454),IF($B454="RAB Short",SUMIFS('RAB Prices Short'!AJ:AJ,'RAB Prices Short'!$B:$B,'All Prices combined'!$D454,'RAB Prices Short'!$E:$E,'All Prices combined'!$G454),IF($B454="RAB Long",SUMIFS('RAB Prices Long'!AJ:AJ,'RAB Prices Long'!$B:$B,'All Prices combined'!$D454,'RAB Prices Long'!$E:$E,'All Prices combined'!$G454)))),2)</f>
        <v>196.37</v>
      </c>
      <c r="AH454" s="2">
        <f>ROUND(IF($B454="Annuity",SUMIFS('Annuity Prices'!AK:AK,'Annuity Prices'!$B:$B,$D454,'Annuity Prices'!$E:$E,$G454),IF($B454="RAB Short",SUMIFS('RAB Prices Short'!AK:AK,'RAB Prices Short'!$B:$B,'All Prices combined'!$D454,'RAB Prices Short'!$E:$E,'All Prices combined'!$G454),IF($B454="RAB Long",SUMIFS('RAB Prices Long'!AK:AK,'RAB Prices Long'!$B:$B,'All Prices combined'!$D454,'RAB Prices Long'!$E:$E,'All Prices combined'!$G454)))),2)</f>
        <v>201.28</v>
      </c>
      <c r="AI454" s="2">
        <f>ROUND(IF($B454="Annuity",SUMIFS('Annuity Prices'!AL:AL,'Annuity Prices'!$B:$B,$D454,'Annuity Prices'!$E:$E,$G454),IF($B454="RAB Short",SUMIFS('RAB Prices Short'!AL:AL,'RAB Prices Short'!$B:$B,'All Prices combined'!$D454,'RAB Prices Short'!$E:$E,'All Prices combined'!$G454),IF($B454="RAB Long",SUMIFS('RAB Prices Long'!AL:AL,'RAB Prices Long'!$B:$B,'All Prices combined'!$D454,'RAB Prices Long'!$E:$E,'All Prices combined'!$G454)))),2)</f>
        <v>206.31</v>
      </c>
      <c r="AJ454" s="2">
        <f>ROUND(IF($B454="Annuity",SUMIFS('Annuity Prices'!AM:AM,'Annuity Prices'!$B:$B,$D454,'Annuity Prices'!$E:$E,$G454),IF($B454="RAB Short",SUMIFS('RAB Prices Short'!AM:AM,'RAB Prices Short'!$B:$B,'All Prices combined'!$D454,'RAB Prices Short'!$E:$E,'All Prices combined'!$G454),IF($B454="RAB Long",SUMIFS('RAB Prices Long'!AM:AM,'RAB Prices Long'!$B:$B,'All Prices combined'!$D454,'RAB Prices Long'!$E:$E,'All Prices combined'!$G454)))),2)</f>
        <v>211.47</v>
      </c>
      <c r="AK454" s="2">
        <f>ROUND(IF($B454="Annuity",SUMIFS('Annuity Prices'!AN:AN,'Annuity Prices'!$B:$B,$D454,'Annuity Prices'!$E:$E,$G454),IF($B454="RAB Short",SUMIFS('RAB Prices Short'!AN:AN,'RAB Prices Short'!$B:$B,'All Prices combined'!$D454,'RAB Prices Short'!$E:$E,'All Prices combined'!$G454),IF($B454="RAB Long",SUMIFS('RAB Prices Long'!AN:AN,'RAB Prices Long'!$B:$B,'All Prices combined'!$D454,'RAB Prices Long'!$E:$E,'All Prices combined'!$G454)))),2)</f>
        <v>215.64</v>
      </c>
      <c r="AL454" s="2">
        <f>ROUND(IF($B454="Annuity",SUMIFS('Annuity Prices'!AO:AO,'Annuity Prices'!$B:$B,$D454,'Annuity Prices'!$E:$E,$G454),IF($B454="RAB Short",SUMIFS('RAB Prices Short'!AO:AO,'RAB Prices Short'!$B:$B,'All Prices combined'!$D454,'RAB Prices Short'!$E:$E,'All Prices combined'!$G454),IF($B454="RAB Long",SUMIFS('RAB Prices Long'!AO:AO,'RAB Prices Long'!$B:$B,'All Prices combined'!$D454,'RAB Prices Long'!$E:$E,'All Prices combined'!$G454)))),2)</f>
        <v>221.03</v>
      </c>
      <c r="AM454" s="2">
        <f>ROUND(IF($B454="Annuity",SUMIFS('Annuity Prices'!AP:AP,'Annuity Prices'!$B:$B,$D454,'Annuity Prices'!$E:$E,$G454),IF($B454="RAB Short",SUMIFS('RAB Prices Short'!AP:AP,'RAB Prices Short'!$B:$B,'All Prices combined'!$D454,'RAB Prices Short'!$E:$E,'All Prices combined'!$G454),IF($B454="RAB Long",SUMIFS('RAB Prices Long'!AP:AP,'RAB Prices Long'!$B:$B,'All Prices combined'!$D454,'RAB Prices Long'!$E:$E,'All Prices combined'!$G454)))),2)</f>
        <v>226.56</v>
      </c>
      <c r="AN454" s="2">
        <f>ROUND(IF($B454="Annuity",SUMIFS('Annuity Prices'!AQ:AQ,'Annuity Prices'!$B:$B,$D454,'Annuity Prices'!$E:$E,$G454),IF($B454="RAB Short",SUMIFS('RAB Prices Short'!AQ:AQ,'RAB Prices Short'!$B:$B,'All Prices combined'!$D454,'RAB Prices Short'!$E:$E,'All Prices combined'!$G454),IF($B454="RAB Long",SUMIFS('RAB Prices Long'!AQ:AQ,'RAB Prices Long'!$B:$B,'All Prices combined'!$D454,'RAB Prices Long'!$E:$E,'All Prices combined'!$G454)))),2)</f>
        <v>232.22</v>
      </c>
      <c r="AO454" s="2">
        <f>ROUND(IF($B454="Annuity",SUMIFS('Annuity Prices'!AR:AR,'Annuity Prices'!$B:$B,$D454,'Annuity Prices'!$E:$E,$G454),IF($B454="RAB Short",SUMIFS('RAB Prices Short'!AR:AR,'RAB Prices Short'!$B:$B,'All Prices combined'!$D454,'RAB Prices Short'!$E:$E,'All Prices combined'!$G454),IF($B454="RAB Long",SUMIFS('RAB Prices Long'!AR:AR,'RAB Prices Long'!$B:$B,'All Prices combined'!$D454,'RAB Prices Long'!$E:$E,'All Prices combined'!$G454)))),2)</f>
        <v>0</v>
      </c>
      <c r="AP454" s="2">
        <f>ROUND(IF($B454="Annuity",SUMIFS('Annuity Prices'!AS:AS,'Annuity Prices'!$B:$B,$D454,'Annuity Prices'!$E:$E,$G454),IF($B454="RAB Short",SUMIFS('RAB Prices Short'!AS:AS,'RAB Prices Short'!$B:$B,'All Prices combined'!$D454,'RAB Prices Short'!$E:$E,'All Prices combined'!$G454),IF($B454="RAB Long",SUMIFS('RAB Prices Long'!AS:AS,'RAB Prices Long'!$B:$B,'All Prices combined'!$D454,'RAB Prices Long'!$E:$E,'All Prices combined'!$G454)))),2)</f>
        <v>0</v>
      </c>
      <c r="AQ454" s="2">
        <f>ROUND(IF($B454="Annuity",SUMIFS('Annuity Prices'!AT:AT,'Annuity Prices'!$B:$B,$D454,'Annuity Prices'!$E:$E,$G454),IF($B454="RAB Short",SUMIFS('RAB Prices Short'!AT:AT,'RAB Prices Short'!$B:$B,'All Prices combined'!$D454,'RAB Prices Short'!$E:$E,'All Prices combined'!$G454),IF($B454="RAB Long",SUMIFS('RAB Prices Long'!AT:AT,'RAB Prices Long'!$B:$B,'All Prices combined'!$D454,'RAB Prices Long'!$E:$E,'All Prices combined'!$G454)))),2)</f>
        <v>75.17</v>
      </c>
      <c r="AR454" s="2">
        <f>ROUND(IF($B454="Annuity",SUMIFS('Annuity Prices'!AU:AU,'Annuity Prices'!$B:$B,$D454,'Annuity Prices'!$E:$E,$G454),IF($B454="RAB Short",SUMIFS('RAB Prices Short'!AU:AU,'RAB Prices Short'!$B:$B,'All Prices combined'!$D454,'RAB Prices Short'!$E:$E,'All Prices combined'!$G454),IF($B454="RAB Long",SUMIFS('RAB Prices Long'!AU:AU,'RAB Prices Long'!$B:$B,'All Prices combined'!$D454,'RAB Prices Long'!$E:$E,'All Prices combined'!$G454)))),2)</f>
        <v>92.84</v>
      </c>
      <c r="AS454" s="2">
        <f>ROUND(IF($B454="Annuity",SUMIFS('Annuity Prices'!AV:AV,'Annuity Prices'!$B:$B,$D454,'Annuity Prices'!$E:$E,$G454),IF($B454="RAB Short",SUMIFS('RAB Prices Short'!AV:AV,'RAB Prices Short'!$B:$B,'All Prices combined'!$D454,'RAB Prices Short'!$E:$E,'All Prices combined'!$G454),IF($B454="RAB Long",SUMIFS('RAB Prices Long'!AV:AV,'RAB Prices Long'!$B:$B,'All Prices combined'!$D454,'RAB Prices Long'!$E:$E,'All Prices combined'!$G454)))),2)</f>
        <v>98.35</v>
      </c>
      <c r="AT454" s="2">
        <f>ROUND(IF($B454="Annuity",SUMIFS('Annuity Prices'!AW:AW,'Annuity Prices'!$B:$B,$D454,'Annuity Prices'!$E:$E,$G454),IF($B454="RAB Short",SUMIFS('RAB Prices Short'!AW:AW,'RAB Prices Short'!$B:$B,'All Prices combined'!$D454,'RAB Prices Short'!$E:$E,'All Prices combined'!$G454),IF($B454="RAB Long",SUMIFS('RAB Prices Long'!AW:AW,'RAB Prices Long'!$B:$B,'All Prices combined'!$D454,'RAB Prices Long'!$E:$E,'All Prices combined'!$G454)))),2)</f>
        <v>101.17</v>
      </c>
      <c r="AU454" s="2">
        <f>ROUND(IF($B454="Annuity",SUMIFS('Annuity Prices'!AX:AX,'Annuity Prices'!$B:$B,$D454,'Annuity Prices'!$E:$E,$G454),IF($B454="RAB Short",SUMIFS('RAB Prices Short'!AX:AX,'RAB Prices Short'!$B:$B,'All Prices combined'!$D454,'RAB Prices Short'!$E:$E,'All Prices combined'!$G454),IF($B454="RAB Long",SUMIFS('RAB Prices Long'!AX:AX,'RAB Prices Long'!$B:$B,'All Prices combined'!$D454,'RAB Prices Long'!$E:$E,'All Prices combined'!$G454)))),2)</f>
        <v>106.17</v>
      </c>
      <c r="AV454" s="2">
        <f>ROUND(IF($B454="Annuity",SUMIFS('Annuity Prices'!AY:AY,'Annuity Prices'!$B:$B,$D454,'Annuity Prices'!$E:$E,$G454),IF($B454="RAB Short",SUMIFS('RAB Prices Short'!AY:AY,'RAB Prices Short'!$B:$B,'All Prices combined'!$D454,'RAB Prices Short'!$E:$E,'All Prices combined'!$G454),IF($B454="RAB Long",SUMIFS('RAB Prices Long'!AY:AY,'RAB Prices Long'!$B:$B,'All Prices combined'!$D454,'RAB Prices Long'!$E:$E,'All Prices combined'!$G454)))),2)</f>
        <v>112.59</v>
      </c>
      <c r="AW454" s="2">
        <f>ROUND(IF($B454="Annuity",SUMIFS('Annuity Prices'!AZ:AZ,'Annuity Prices'!$B:$B,$D454,'Annuity Prices'!$E:$E,$G454),IF($B454="RAB Short",SUMIFS('RAB Prices Short'!AZ:AZ,'RAB Prices Short'!$B:$B,'All Prices combined'!$D454,'RAB Prices Short'!$E:$E,'All Prices combined'!$G454),IF($B454="RAB Long",SUMIFS('RAB Prices Long'!AZ:AZ,'RAB Prices Long'!$B:$B,'All Prices combined'!$D454,'RAB Prices Long'!$E:$E,'All Prices combined'!$G454)))),2)</f>
        <v>119.3</v>
      </c>
      <c r="AX454" s="2">
        <f>ROUND(IF($B454="Annuity",SUMIFS('Annuity Prices'!BA:BA,'Annuity Prices'!$B:$B,$D454,'Annuity Prices'!$E:$E,$G454),IF($B454="RAB Short",SUMIFS('RAB Prices Short'!BA:BA,'RAB Prices Short'!$B:$B,'All Prices combined'!$D454,'RAB Prices Short'!$E:$E,'All Prices combined'!$G454),IF($B454="RAB Long",SUMIFS('RAB Prices Long'!BA:BA,'RAB Prices Long'!$B:$B,'All Prices combined'!$D454,'RAB Prices Long'!$E:$E,'All Prices combined'!$G454)))),2)</f>
        <v>122.72</v>
      </c>
      <c r="AY454" s="2">
        <f>ROUND(IF($B454="Annuity",SUMIFS('Annuity Prices'!BB:BB,'Annuity Prices'!$B:$B,$D454,'Annuity Prices'!$E:$E,$G454),IF($B454="RAB Short",SUMIFS('RAB Prices Short'!BB:BB,'RAB Prices Short'!$B:$B,'All Prices combined'!$D454,'RAB Prices Short'!$E:$E,'All Prices combined'!$G454),IF($B454="RAB Long",SUMIFS('RAB Prices Long'!BB:BB,'RAB Prices Long'!$B:$B,'All Prices combined'!$D454,'RAB Prices Long'!$E:$E,'All Prices combined'!$G454)))),2)</f>
        <v>127.85</v>
      </c>
      <c r="AZ454" s="2">
        <f>ROUND(IF($B454="Annuity",SUMIFS('Annuity Prices'!BC:BC,'Annuity Prices'!$B:$B,$D454,'Annuity Prices'!$E:$E,$G454),IF($B454="RAB Short",SUMIFS('RAB Prices Short'!BC:BC,'RAB Prices Short'!$B:$B,'All Prices combined'!$D454,'RAB Prices Short'!$E:$E,'All Prices combined'!$G454),IF($B454="RAB Long",SUMIFS('RAB Prices Long'!BC:BC,'RAB Prices Long'!$B:$B,'All Prices combined'!$D454,'RAB Prices Long'!$E:$E,'All Prices combined'!$G454)))),2)</f>
        <v>135.33000000000001</v>
      </c>
      <c r="BA454" s="2">
        <f>ROUND(IF($B454="Annuity",SUMIFS('Annuity Prices'!BD:BD,'Annuity Prices'!$B:$B,$D454,'Annuity Prices'!$E:$E,$G454),IF($B454="RAB Short",SUMIFS('RAB Prices Short'!BD:BD,'RAB Prices Short'!$B:$B,'All Prices combined'!$D454,'RAB Prices Short'!$E:$E,'All Prices combined'!$G454),IF($B454="RAB Long",SUMIFS('RAB Prices Long'!BD:BD,'RAB Prices Long'!$B:$B,'All Prices combined'!$D454,'RAB Prices Long'!$E:$E,'All Prices combined'!$G454)))),2)</f>
        <v>143.12</v>
      </c>
      <c r="BB454" s="2">
        <f>ROUND(IF($B454="Annuity",SUMIFS('Annuity Prices'!BE:BE,'Annuity Prices'!$B:$B,$D454,'Annuity Prices'!$E:$E,$G454),IF($B454="RAB Short",SUMIFS('RAB Prices Short'!BE:BE,'RAB Prices Short'!$B:$B,'All Prices combined'!$D454,'RAB Prices Short'!$E:$E,'All Prices combined'!$G454),IF($B454="RAB Long",SUMIFS('RAB Prices Long'!BE:BE,'RAB Prices Long'!$B:$B,'All Prices combined'!$D454,'RAB Prices Long'!$E:$E,'All Prices combined'!$G454)))),2)</f>
        <v>148.28</v>
      </c>
      <c r="BC454" s="2">
        <f>ROUND(IF($B454="Annuity",SUMIFS('Annuity Prices'!BF:BF,'Annuity Prices'!$B:$B,$D454,'Annuity Prices'!$E:$E,$G454),IF($B454="RAB Short",SUMIFS('RAB Prices Short'!BF:BF,'RAB Prices Short'!$B:$B,'All Prices combined'!$D454,'RAB Prices Short'!$E:$E,'All Prices combined'!$G454),IF($B454="RAB Long",SUMIFS('RAB Prices Long'!BF:BF,'RAB Prices Long'!$B:$B,'All Prices combined'!$D454,'RAB Prices Long'!$E:$E,'All Prices combined'!$G454)))),2)</f>
        <v>151.99</v>
      </c>
      <c r="BD454" s="2">
        <f>ROUND(IF($B454="Annuity",SUMIFS('Annuity Prices'!BG:BG,'Annuity Prices'!$B:$B,$D454,'Annuity Prices'!$E:$E,$G454),IF($B454="RAB Short",SUMIFS('RAB Prices Short'!BG:BG,'RAB Prices Short'!$B:$B,'All Prices combined'!$D454,'RAB Prices Short'!$E:$E,'All Prices combined'!$G454),IF($B454="RAB Long",SUMIFS('RAB Prices Long'!BG:BG,'RAB Prices Long'!$B:$B,'All Prices combined'!$D454,'RAB Prices Long'!$E:$E,'All Prices combined'!$G454)))),2)</f>
        <v>155.79</v>
      </c>
      <c r="BE454" s="2">
        <f>ROUND(IF($B454="Annuity",SUMIFS('Annuity Prices'!BH:BH,'Annuity Prices'!$B:$B,$D454,'Annuity Prices'!$E:$E,$G454),IF($B454="RAB Short",SUMIFS('RAB Prices Short'!BH:BH,'RAB Prices Short'!$B:$B,'All Prices combined'!$D454,'RAB Prices Short'!$E:$E,'All Prices combined'!$G454),IF($B454="RAB Long",SUMIFS('RAB Prices Long'!BH:BH,'RAB Prices Long'!$B:$B,'All Prices combined'!$D454,'RAB Prices Long'!$E:$E,'All Prices combined'!$G454)))),2)</f>
        <v>159.68</v>
      </c>
      <c r="BF454" s="2">
        <f>ROUND(IF($B454="Annuity",SUMIFS('Annuity Prices'!BI:BI,'Annuity Prices'!$B:$B,$D454,'Annuity Prices'!$E:$E,$G454),IF($B454="RAB Short",SUMIFS('RAB Prices Short'!BI:BI,'RAB Prices Short'!$B:$B,'All Prices combined'!$D454,'RAB Prices Short'!$E:$E,'All Prices combined'!$G454),IF($B454="RAB Long",SUMIFS('RAB Prices Long'!BI:BI,'RAB Prices Long'!$B:$B,'All Prices combined'!$D454,'RAB Prices Long'!$E:$E,'All Prices combined'!$G454)))),2)</f>
        <v>164.26</v>
      </c>
      <c r="BG454" s="2">
        <f>ROUND(IF($B454="Annuity",SUMIFS('Annuity Prices'!BJ:BJ,'Annuity Prices'!$B:$B,$D454,'Annuity Prices'!$E:$E,$G454),IF($B454="RAB Short",SUMIFS('RAB Prices Short'!BJ:BJ,'RAB Prices Short'!$B:$B,'All Prices combined'!$D454,'RAB Prices Short'!$E:$E,'All Prices combined'!$G454),IF($B454="RAB Long",SUMIFS('RAB Prices Long'!BJ:BJ,'RAB Prices Long'!$B:$B,'All Prices combined'!$D454,'RAB Prices Long'!$E:$E,'All Prices combined'!$G454)))),2)</f>
        <v>166.91</v>
      </c>
      <c r="BH454" s="2">
        <f>ROUND(IF($B454="Annuity",SUMIFS('Annuity Prices'!BK:BK,'Annuity Prices'!$B:$B,$D454,'Annuity Prices'!$E:$E,$G454),IF($B454="RAB Short",SUMIFS('RAB Prices Short'!BK:BK,'RAB Prices Short'!$B:$B,'All Prices combined'!$D454,'RAB Prices Short'!$E:$E,'All Prices combined'!$G454),IF($B454="RAB Long",SUMIFS('RAB Prices Long'!BK:BK,'RAB Prices Long'!$B:$B,'All Prices combined'!$D454,'RAB Prices Long'!$E:$E,'All Prices combined'!$G454)))),2)</f>
        <v>171.08</v>
      </c>
      <c r="BI454" s="2">
        <f>ROUND(IF($B454="Annuity",SUMIFS('Annuity Prices'!BL:BL,'Annuity Prices'!$B:$B,$D454,'Annuity Prices'!$E:$E,$G454),IF($B454="RAB Short",SUMIFS('RAB Prices Short'!BL:BL,'RAB Prices Short'!$B:$B,'All Prices combined'!$D454,'RAB Prices Short'!$E:$E,'All Prices combined'!$G454),IF($B454="RAB Long",SUMIFS('RAB Prices Long'!BL:BL,'RAB Prices Long'!$B:$B,'All Prices combined'!$D454,'RAB Prices Long'!$E:$E,'All Prices combined'!$G454)))),2)</f>
        <v>175.36</v>
      </c>
      <c r="BJ454" s="2">
        <f>ROUND(IF($B454="Annuity",SUMIFS('Annuity Prices'!BM:BM,'Annuity Prices'!$B:$B,$D454,'Annuity Prices'!$E:$E,$G454),IF($B454="RAB Short",SUMIFS('RAB Prices Short'!BM:BM,'RAB Prices Short'!$B:$B,'All Prices combined'!$D454,'RAB Prices Short'!$E:$E,'All Prices combined'!$G454),IF($B454="RAB Long",SUMIFS('RAB Prices Long'!BM:BM,'RAB Prices Long'!$B:$B,'All Prices combined'!$D454,'RAB Prices Long'!$E:$E,'All Prices combined'!$G454)))),2)</f>
        <v>180.39</v>
      </c>
      <c r="BK454" s="2">
        <f>ROUND(IF($B454="Annuity",SUMIFS('Annuity Prices'!BN:BN,'Annuity Prices'!$B:$B,$D454,'Annuity Prices'!$E:$E,$G454),IF($B454="RAB Short",SUMIFS('RAB Prices Short'!BN:BN,'RAB Prices Short'!$B:$B,'All Prices combined'!$D454,'RAB Prices Short'!$E:$E,'All Prices combined'!$G454),IF($B454="RAB Long",SUMIFS('RAB Prices Long'!BN:BN,'RAB Prices Long'!$B:$B,'All Prices combined'!$D454,'RAB Prices Long'!$E:$E,'All Prices combined'!$G454)))),2)</f>
        <v>185.57</v>
      </c>
      <c r="BL454" s="2">
        <f>ROUND(IF($B454="Annuity",SUMIFS('Annuity Prices'!BO:BO,'Annuity Prices'!$B:$B,$D454,'Annuity Prices'!$E:$E,$G454),IF($B454="RAB Short",SUMIFS('RAB Prices Short'!BO:BO,'RAB Prices Short'!$B:$B,'All Prices combined'!$D454,'RAB Prices Short'!$E:$E,'All Prices combined'!$G454),IF($B454="RAB Long",SUMIFS('RAB Prices Long'!BO:BO,'RAB Prices Long'!$B:$B,'All Prices combined'!$D454,'RAB Prices Long'!$E:$E,'All Prices combined'!$G454)))),2)</f>
        <v>187.87</v>
      </c>
      <c r="BM454" s="2">
        <f>ROUND(IF($B454="Annuity",SUMIFS('Annuity Prices'!BP:BP,'Annuity Prices'!$B:$B,$D454,'Annuity Prices'!$E:$E,$G454),IF($B454="RAB Short",SUMIFS('RAB Prices Short'!BP:BP,'RAB Prices Short'!$B:$B,'All Prices combined'!$D454,'RAB Prices Short'!$E:$E,'All Prices combined'!$G454),IF($B454="RAB Long",SUMIFS('RAB Prices Long'!BP:BP,'RAB Prices Long'!$B:$B,'All Prices combined'!$D454,'RAB Prices Long'!$E:$E,'All Prices combined'!$G454)))),2)</f>
        <v>192.57</v>
      </c>
      <c r="BN454" s="2">
        <f>ROUND(IF($B454="Annuity",SUMIFS('Annuity Prices'!BQ:BQ,'Annuity Prices'!$B:$B,$D454,'Annuity Prices'!$E:$E,$G454),IF($B454="RAB Short",SUMIFS('RAB Prices Short'!BQ:BQ,'RAB Prices Short'!$B:$B,'All Prices combined'!$D454,'RAB Prices Short'!$E:$E,'All Prices combined'!$G454),IF($B454="RAB Long",SUMIFS('RAB Prices Long'!BQ:BQ,'RAB Prices Long'!$B:$B,'All Prices combined'!$D454,'RAB Prices Long'!$E:$E,'All Prices combined'!$G454)))),2)</f>
        <v>196.37</v>
      </c>
      <c r="BO454" s="2">
        <f>ROUND(IF($B454="Annuity",SUMIFS('Annuity Prices'!BR:BR,'Annuity Prices'!$B:$B,$D454,'Annuity Prices'!$E:$E,$G454),IF($B454="RAB Short",SUMIFS('RAB Prices Short'!BR:BR,'RAB Prices Short'!$B:$B,'All Prices combined'!$D454,'RAB Prices Short'!$E:$E,'All Prices combined'!$G454),IF($B454="RAB Long",SUMIFS('RAB Prices Long'!BR:BR,'RAB Prices Long'!$B:$B,'All Prices combined'!$D454,'RAB Prices Long'!$E:$E,'All Prices combined'!$G454)))),2)</f>
        <v>201.28</v>
      </c>
      <c r="BP454" s="2">
        <f>ROUND(IF($B454="Annuity",SUMIFS('Annuity Prices'!BS:BS,'Annuity Prices'!$B:$B,$D454,'Annuity Prices'!$E:$E,$G454),IF($B454="RAB Short",SUMIFS('RAB Prices Short'!BS:BS,'RAB Prices Short'!$B:$B,'All Prices combined'!$D454,'RAB Prices Short'!$E:$E,'All Prices combined'!$G454),IF($B454="RAB Long",SUMIFS('RAB Prices Long'!BS:BS,'RAB Prices Long'!$B:$B,'All Prices combined'!$D454,'RAB Prices Long'!$E:$E,'All Prices combined'!$G454)))),2)</f>
        <v>206.31</v>
      </c>
      <c r="BQ454" s="2">
        <f>ROUND(IF($B454="Annuity",SUMIFS('Annuity Prices'!BT:BT,'Annuity Prices'!$B:$B,$D454,'Annuity Prices'!$E:$E,$G454),IF($B454="RAB Short",SUMIFS('RAB Prices Short'!BT:BT,'RAB Prices Short'!$B:$B,'All Prices combined'!$D454,'RAB Prices Short'!$E:$E,'All Prices combined'!$G454),IF($B454="RAB Long",SUMIFS('RAB Prices Long'!BT:BT,'RAB Prices Long'!$B:$B,'All Prices combined'!$D454,'RAB Prices Long'!$E:$E,'All Prices combined'!$G454)))),2)</f>
        <v>211.47</v>
      </c>
      <c r="BR454" s="2">
        <f>ROUND(IF($B454="Annuity",SUMIFS('Annuity Prices'!BU:BU,'Annuity Prices'!$B:$B,$D454,'Annuity Prices'!$E:$E,$G454),IF($B454="RAB Short",SUMIFS('RAB Prices Short'!BU:BU,'RAB Prices Short'!$B:$B,'All Prices combined'!$D454,'RAB Prices Short'!$E:$E,'All Prices combined'!$G454),IF($B454="RAB Long",SUMIFS('RAB Prices Long'!BU:BU,'RAB Prices Long'!$B:$B,'All Prices combined'!$D454,'RAB Prices Long'!$E:$E,'All Prices combined'!$G454)))),2)</f>
        <v>217.54</v>
      </c>
      <c r="BS454" s="2">
        <f>ROUND(IF($B454="Annuity",SUMIFS('Annuity Prices'!BV:BV,'Annuity Prices'!$B:$B,$D454,'Annuity Prices'!$E:$E,$G454),IF($B454="RAB Short",SUMIFS('RAB Prices Short'!BV:BV,'RAB Prices Short'!$B:$B,'All Prices combined'!$D454,'RAB Prices Short'!$E:$E,'All Prices combined'!$G454),IF($B454="RAB Long",SUMIFS('RAB Prices Long'!BV:BV,'RAB Prices Long'!$B:$B,'All Prices combined'!$D454,'RAB Prices Long'!$E:$E,'All Prices combined'!$G454)))),2)</f>
        <v>223.78</v>
      </c>
      <c r="BT454" s="2">
        <f>ROUND(IF($B454="Annuity",SUMIFS('Annuity Prices'!BW:BW,'Annuity Prices'!$B:$B,$D454,'Annuity Prices'!$E:$E,$G454),IF($B454="RAB Short",SUMIFS('RAB Prices Short'!BW:BW,'RAB Prices Short'!$B:$B,'All Prices combined'!$D454,'RAB Prices Short'!$E:$E,'All Prices combined'!$G454),IF($B454="RAB Long",SUMIFS('RAB Prices Long'!BW:BW,'RAB Prices Long'!$B:$B,'All Prices combined'!$D454,'RAB Prices Long'!$E:$E,'All Prices combined'!$G454)))),2)</f>
        <v>226.56</v>
      </c>
      <c r="BU454" s="2">
        <f>ROUND(IF($B454="Annuity",SUMIFS('Annuity Prices'!BX:BX,'Annuity Prices'!$B:$B,$D454,'Annuity Prices'!$E:$E,$G454),IF($B454="RAB Short",SUMIFS('RAB Prices Short'!BX:BX,'RAB Prices Short'!$B:$B,'All Prices combined'!$D454,'RAB Prices Short'!$E:$E,'All Prices combined'!$G454),IF($B454="RAB Long",SUMIFS('RAB Prices Long'!BX:BX,'RAB Prices Long'!$B:$B,'All Prices combined'!$D454,'RAB Prices Long'!$E:$E,'All Prices combined'!$G454)))),2)</f>
        <v>232.22</v>
      </c>
    </row>
    <row r="455" spans="2:73" x14ac:dyDescent="0.25">
      <c r="B455" t="s">
        <v>45</v>
      </c>
      <c r="E455" t="s">
        <v>169</v>
      </c>
      <c r="G455" t="s">
        <v>170</v>
      </c>
      <c r="I455" s="2">
        <f>ROUND(IF($B455="Annuity",SUMIFS('Annuity Prices'!L:L,'Annuity Prices'!$B:$B,$D455,'Annuity Prices'!$E:$E,$G455),IF($B455="RAB Short",SUMIFS('RAB Prices Short'!L:L,'RAB Prices Short'!$B:$B,'All Prices combined'!$D455,'RAB Prices Short'!$E:$E,'All Prices combined'!$G455),IF($B455="RAB Long",SUMIFS('RAB Prices Long'!L:L,'RAB Prices Long'!$B:$B,'All Prices combined'!$D455,'RAB Prices Long'!$E:$E,'All Prices combined'!$G455)))),2)</f>
        <v>0</v>
      </c>
      <c r="J455" s="2">
        <f>ROUND(IF($B455="Annuity",SUMIFS('Annuity Prices'!M:M,'Annuity Prices'!$B:$B,$D455,'Annuity Prices'!$E:$E,$G455),IF($B455="RAB Short",SUMIFS('RAB Prices Short'!M:M,'RAB Prices Short'!$B:$B,'All Prices combined'!$D455,'RAB Prices Short'!$E:$E,'All Prices combined'!$G455),IF($B455="RAB Long",SUMIFS('RAB Prices Long'!M:M,'RAB Prices Long'!$B:$B,'All Prices combined'!$D455,'RAB Prices Long'!$E:$E,'All Prices combined'!$G455)))),2)</f>
        <v>0</v>
      </c>
      <c r="K455" s="2">
        <f>ROUND(IF($B455="Annuity",SUMIFS('Annuity Prices'!N:N,'Annuity Prices'!$B:$B,$D455,'Annuity Prices'!$E:$E,$G455),IF($B455="RAB Short",SUMIFS('RAB Prices Short'!N:N,'RAB Prices Short'!$B:$B,'All Prices combined'!$D455,'RAB Prices Short'!$E:$E,'All Prices combined'!$G455),IF($B455="RAB Long",SUMIFS('RAB Prices Long'!N:N,'RAB Prices Long'!$B:$B,'All Prices combined'!$D455,'RAB Prices Long'!$E:$E,'All Prices combined'!$G455)))),2)</f>
        <v>0</v>
      </c>
      <c r="L455" s="2">
        <f>ROUND(IF($B455="Annuity",SUMIFS('Annuity Prices'!O:O,'Annuity Prices'!$B:$B,$D455,'Annuity Prices'!$E:$E,$G455),IF($B455="RAB Short",SUMIFS('RAB Prices Short'!O:O,'RAB Prices Short'!$B:$B,'All Prices combined'!$D455,'RAB Prices Short'!$E:$E,'All Prices combined'!$G455),IF($B455="RAB Long",SUMIFS('RAB Prices Long'!O:O,'RAB Prices Long'!$B:$B,'All Prices combined'!$D455,'RAB Prices Long'!$E:$E,'All Prices combined'!$G455)))),2)</f>
        <v>0</v>
      </c>
      <c r="M455" s="2">
        <f>ROUND(IF($B455="Annuity",SUMIFS('Annuity Prices'!P:P,'Annuity Prices'!$B:$B,$D455,'Annuity Prices'!$E:$E,$G455),IF($B455="RAB Short",SUMIFS('RAB Prices Short'!P:P,'RAB Prices Short'!$B:$B,'All Prices combined'!$D455,'RAB Prices Short'!$E:$E,'All Prices combined'!$G455),IF($B455="RAB Long",SUMIFS('RAB Prices Long'!P:P,'RAB Prices Long'!$B:$B,'All Prices combined'!$D455,'RAB Prices Long'!$E:$E,'All Prices combined'!$G455)))),2)</f>
        <v>0</v>
      </c>
      <c r="N455" s="2">
        <f>ROUND(IF($B455="Annuity",SUMIFS('Annuity Prices'!Q:Q,'Annuity Prices'!$B:$B,$D455,'Annuity Prices'!$E:$E,$G455),IF($B455="RAB Short",SUMIFS('RAB Prices Short'!Q:Q,'RAB Prices Short'!$B:$B,'All Prices combined'!$D455,'RAB Prices Short'!$E:$E,'All Prices combined'!$G455),IF($B455="RAB Long",SUMIFS('RAB Prices Long'!Q:Q,'RAB Prices Long'!$B:$B,'All Prices combined'!$D455,'RAB Prices Long'!$E:$E,'All Prices combined'!$G455)))),2)</f>
        <v>0</v>
      </c>
      <c r="O455" s="2">
        <f>ROUND(IF($B455="Annuity",SUMIFS('Annuity Prices'!R:R,'Annuity Prices'!$B:$B,$D455,'Annuity Prices'!$E:$E,$G455),IF($B455="RAB Short",SUMIFS('RAB Prices Short'!R:R,'RAB Prices Short'!$B:$B,'All Prices combined'!$D455,'RAB Prices Short'!$E:$E,'All Prices combined'!$G455),IF($B455="RAB Long",SUMIFS('RAB Prices Long'!R:R,'RAB Prices Long'!$B:$B,'All Prices combined'!$D455,'RAB Prices Long'!$E:$E,'All Prices combined'!$G455)))),2)</f>
        <v>0</v>
      </c>
      <c r="P455" s="2">
        <f>ROUND(IF($B455="Annuity",SUMIFS('Annuity Prices'!S:S,'Annuity Prices'!$B:$B,$D455,'Annuity Prices'!$E:$E,$G455),IF($B455="RAB Short",SUMIFS('RAB Prices Short'!S:S,'RAB Prices Short'!$B:$B,'All Prices combined'!$D455,'RAB Prices Short'!$E:$E,'All Prices combined'!$G455),IF($B455="RAB Long",SUMIFS('RAB Prices Long'!S:S,'RAB Prices Long'!$B:$B,'All Prices combined'!$D455,'RAB Prices Long'!$E:$E,'All Prices combined'!$G455)))),2)</f>
        <v>0</v>
      </c>
      <c r="Q455" s="2">
        <f>ROUND(IF($B455="Annuity",SUMIFS('Annuity Prices'!T:T,'Annuity Prices'!$B:$B,$D455,'Annuity Prices'!$E:$E,$G455),IF($B455="RAB Short",SUMIFS('RAB Prices Short'!T:T,'RAB Prices Short'!$B:$B,'All Prices combined'!$D455,'RAB Prices Short'!$E:$E,'All Prices combined'!$G455),IF($B455="RAB Long",SUMIFS('RAB Prices Long'!T:T,'RAB Prices Long'!$B:$B,'All Prices combined'!$D455,'RAB Prices Long'!$E:$E,'All Prices combined'!$G455)))),2)</f>
        <v>0</v>
      </c>
      <c r="R455" s="2">
        <f>ROUND(IF($B455="Annuity",SUMIFS('Annuity Prices'!U:U,'Annuity Prices'!$B:$B,$D455,'Annuity Prices'!$E:$E,$G455),IF($B455="RAB Short",SUMIFS('RAB Prices Short'!U:U,'RAB Prices Short'!$B:$B,'All Prices combined'!$D455,'RAB Prices Short'!$E:$E,'All Prices combined'!$G455),IF($B455="RAB Long",SUMIFS('RAB Prices Long'!U:U,'RAB Prices Long'!$B:$B,'All Prices combined'!$D455,'RAB Prices Long'!$E:$E,'All Prices combined'!$G455)))),2)</f>
        <v>0</v>
      </c>
      <c r="S455" s="2">
        <f>ROUND(IF($B455="Annuity",SUMIFS('Annuity Prices'!V:V,'Annuity Prices'!$B:$B,$D455,'Annuity Prices'!$E:$E,$G455),IF($B455="RAB Short",SUMIFS('RAB Prices Short'!V:V,'RAB Prices Short'!$B:$B,'All Prices combined'!$D455,'RAB Prices Short'!$E:$E,'All Prices combined'!$G455),IF($B455="RAB Long",SUMIFS('RAB Prices Long'!V:V,'RAB Prices Long'!$B:$B,'All Prices combined'!$D455,'RAB Prices Long'!$E:$E,'All Prices combined'!$G455)))),2)</f>
        <v>0</v>
      </c>
      <c r="T455" s="2">
        <f>ROUND(IF($B455="Annuity",SUMIFS('Annuity Prices'!W:W,'Annuity Prices'!$B:$B,$D455,'Annuity Prices'!$E:$E,$G455),IF($B455="RAB Short",SUMIFS('RAB Prices Short'!W:W,'RAB Prices Short'!$B:$B,'All Prices combined'!$D455,'RAB Prices Short'!$E:$E,'All Prices combined'!$G455),IF($B455="RAB Long",SUMIFS('RAB Prices Long'!W:W,'RAB Prices Long'!$B:$B,'All Prices combined'!$D455,'RAB Prices Long'!$E:$E,'All Prices combined'!$G455)))),2)</f>
        <v>0</v>
      </c>
      <c r="U455" s="2">
        <f>ROUND(IF($B455="Annuity",SUMIFS('Annuity Prices'!X:X,'Annuity Prices'!$B:$B,$D455,'Annuity Prices'!$E:$E,$G455),IF($B455="RAB Short",SUMIFS('RAB Prices Short'!X:X,'RAB Prices Short'!$B:$B,'All Prices combined'!$D455,'RAB Prices Short'!$E:$E,'All Prices combined'!$G455),IF($B455="RAB Long",SUMIFS('RAB Prices Long'!X:X,'RAB Prices Long'!$B:$B,'All Prices combined'!$D455,'RAB Prices Long'!$E:$E,'All Prices combined'!$G455)))),2)</f>
        <v>0</v>
      </c>
      <c r="V455" s="2">
        <f>ROUND(IF($B455="Annuity",SUMIFS('Annuity Prices'!Y:Y,'Annuity Prices'!$B:$B,$D455,'Annuity Prices'!$E:$E,$G455),IF($B455="RAB Short",SUMIFS('RAB Prices Short'!Y:Y,'RAB Prices Short'!$B:$B,'All Prices combined'!$D455,'RAB Prices Short'!$E:$E,'All Prices combined'!$G455),IF($B455="RAB Long",SUMIFS('RAB Prices Long'!Y:Y,'RAB Prices Long'!$B:$B,'All Prices combined'!$D455,'RAB Prices Long'!$E:$E,'All Prices combined'!$G455)))),2)</f>
        <v>0</v>
      </c>
      <c r="W455" s="2">
        <f>ROUND(IF($B455="Annuity",SUMIFS('Annuity Prices'!Z:Z,'Annuity Prices'!$B:$B,$D455,'Annuity Prices'!$E:$E,$G455),IF($B455="RAB Short",SUMIFS('RAB Prices Short'!Z:Z,'RAB Prices Short'!$B:$B,'All Prices combined'!$D455,'RAB Prices Short'!$E:$E,'All Prices combined'!$G455),IF($B455="RAB Long",SUMIFS('RAB Prices Long'!Z:Z,'RAB Prices Long'!$B:$B,'All Prices combined'!$D455,'RAB Prices Long'!$E:$E,'All Prices combined'!$G455)))),2)</f>
        <v>0</v>
      </c>
      <c r="X455" s="2">
        <f>ROUND(IF($B455="Annuity",SUMIFS('Annuity Prices'!AA:AA,'Annuity Prices'!$B:$B,$D455,'Annuity Prices'!$E:$E,$G455),IF($B455="RAB Short",SUMIFS('RAB Prices Short'!AA:AA,'RAB Prices Short'!$B:$B,'All Prices combined'!$D455,'RAB Prices Short'!$E:$E,'All Prices combined'!$G455),IF($B455="RAB Long",SUMIFS('RAB Prices Long'!AA:AA,'RAB Prices Long'!$B:$B,'All Prices combined'!$D455,'RAB Prices Long'!$E:$E,'All Prices combined'!$G455)))),2)</f>
        <v>0</v>
      </c>
      <c r="Y455" s="2">
        <f>ROUND(IF($B455="Annuity",SUMIFS('Annuity Prices'!AB:AB,'Annuity Prices'!$B:$B,$D455,'Annuity Prices'!$E:$E,$G455),IF($B455="RAB Short",SUMIFS('RAB Prices Short'!AB:AB,'RAB Prices Short'!$B:$B,'All Prices combined'!$D455,'RAB Prices Short'!$E:$E,'All Prices combined'!$G455),IF($B455="RAB Long",SUMIFS('RAB Prices Long'!AB:AB,'RAB Prices Long'!$B:$B,'All Prices combined'!$D455,'RAB Prices Long'!$E:$E,'All Prices combined'!$G455)))),2)</f>
        <v>0</v>
      </c>
      <c r="Z455" s="2">
        <f>ROUND(IF($B455="Annuity",SUMIFS('Annuity Prices'!AC:AC,'Annuity Prices'!$B:$B,$D455,'Annuity Prices'!$E:$E,$G455),IF($B455="RAB Short",SUMIFS('RAB Prices Short'!AC:AC,'RAB Prices Short'!$B:$B,'All Prices combined'!$D455,'RAB Prices Short'!$E:$E,'All Prices combined'!$G455),IF($B455="RAB Long",SUMIFS('RAB Prices Long'!AC:AC,'RAB Prices Long'!$B:$B,'All Prices combined'!$D455,'RAB Prices Long'!$E:$E,'All Prices combined'!$G455)))),2)</f>
        <v>0</v>
      </c>
      <c r="AA455" s="2">
        <f>ROUND(IF($B455="Annuity",SUMIFS('Annuity Prices'!AD:AD,'Annuity Prices'!$B:$B,$D455,'Annuity Prices'!$E:$E,$G455),IF($B455="RAB Short",SUMIFS('RAB Prices Short'!AD:AD,'RAB Prices Short'!$B:$B,'All Prices combined'!$D455,'RAB Prices Short'!$E:$E,'All Prices combined'!$G455),IF($B455="RAB Long",SUMIFS('RAB Prices Long'!AD:AD,'RAB Prices Long'!$B:$B,'All Prices combined'!$D455,'RAB Prices Long'!$E:$E,'All Prices combined'!$G455)))),2)</f>
        <v>0</v>
      </c>
      <c r="AB455" s="2">
        <f>ROUND(IF($B455="Annuity",SUMIFS('Annuity Prices'!AE:AE,'Annuity Prices'!$B:$B,$D455,'Annuity Prices'!$E:$E,$G455),IF($B455="RAB Short",SUMIFS('RAB Prices Short'!AE:AE,'RAB Prices Short'!$B:$B,'All Prices combined'!$D455,'RAB Prices Short'!$E:$E,'All Prices combined'!$G455),IF($B455="RAB Long",SUMIFS('RAB Prices Long'!AE:AE,'RAB Prices Long'!$B:$B,'All Prices combined'!$D455,'RAB Prices Long'!$E:$E,'All Prices combined'!$G455)))),2)</f>
        <v>0</v>
      </c>
      <c r="AC455" s="2">
        <f>ROUND(IF($B455="Annuity",SUMIFS('Annuity Prices'!AF:AF,'Annuity Prices'!$B:$B,$D455,'Annuity Prices'!$E:$E,$G455),IF($B455="RAB Short",SUMIFS('RAB Prices Short'!AF:AF,'RAB Prices Short'!$B:$B,'All Prices combined'!$D455,'RAB Prices Short'!$E:$E,'All Prices combined'!$G455),IF($B455="RAB Long",SUMIFS('RAB Prices Long'!AF:AF,'RAB Prices Long'!$B:$B,'All Prices combined'!$D455,'RAB Prices Long'!$E:$E,'All Prices combined'!$G455)))),2)</f>
        <v>0</v>
      </c>
      <c r="AD455" s="2">
        <f>ROUND(IF($B455="Annuity",SUMIFS('Annuity Prices'!AG:AG,'Annuity Prices'!$B:$B,$D455,'Annuity Prices'!$E:$E,$G455),IF($B455="RAB Short",SUMIFS('RAB Prices Short'!AG:AG,'RAB Prices Short'!$B:$B,'All Prices combined'!$D455,'RAB Prices Short'!$E:$E,'All Prices combined'!$G455),IF($B455="RAB Long",SUMIFS('RAB Prices Long'!AG:AG,'RAB Prices Long'!$B:$B,'All Prices combined'!$D455,'RAB Prices Long'!$E:$E,'All Prices combined'!$G455)))),2)</f>
        <v>0</v>
      </c>
      <c r="AE455" s="2">
        <f>ROUND(IF($B455="Annuity",SUMIFS('Annuity Prices'!AH:AH,'Annuity Prices'!$B:$B,$D455,'Annuity Prices'!$E:$E,$G455),IF($B455="RAB Short",SUMIFS('RAB Prices Short'!AH:AH,'RAB Prices Short'!$B:$B,'All Prices combined'!$D455,'RAB Prices Short'!$E:$E,'All Prices combined'!$G455),IF($B455="RAB Long",SUMIFS('RAB Prices Long'!AH:AH,'RAB Prices Long'!$B:$B,'All Prices combined'!$D455,'RAB Prices Long'!$E:$E,'All Prices combined'!$G455)))),2)</f>
        <v>0</v>
      </c>
      <c r="AF455" s="2">
        <f>ROUND(IF($B455="Annuity",SUMIFS('Annuity Prices'!AI:AI,'Annuity Prices'!$B:$B,$D455,'Annuity Prices'!$E:$E,$G455),IF($B455="RAB Short",SUMIFS('RAB Prices Short'!AI:AI,'RAB Prices Short'!$B:$B,'All Prices combined'!$D455,'RAB Prices Short'!$E:$E,'All Prices combined'!$G455),IF($B455="RAB Long",SUMIFS('RAB Prices Long'!AI:AI,'RAB Prices Long'!$B:$B,'All Prices combined'!$D455,'RAB Prices Long'!$E:$E,'All Prices combined'!$G455)))),2)</f>
        <v>0</v>
      </c>
      <c r="AG455" s="2">
        <f>ROUND(IF($B455="Annuity",SUMIFS('Annuity Prices'!AJ:AJ,'Annuity Prices'!$B:$B,$D455,'Annuity Prices'!$E:$E,$G455),IF($B455="RAB Short",SUMIFS('RAB Prices Short'!AJ:AJ,'RAB Prices Short'!$B:$B,'All Prices combined'!$D455,'RAB Prices Short'!$E:$E,'All Prices combined'!$G455),IF($B455="RAB Long",SUMIFS('RAB Prices Long'!AJ:AJ,'RAB Prices Long'!$B:$B,'All Prices combined'!$D455,'RAB Prices Long'!$E:$E,'All Prices combined'!$G455)))),2)</f>
        <v>0</v>
      </c>
      <c r="AH455" s="2">
        <f>ROUND(IF($B455="Annuity",SUMIFS('Annuity Prices'!AK:AK,'Annuity Prices'!$B:$B,$D455,'Annuity Prices'!$E:$E,$G455),IF($B455="RAB Short",SUMIFS('RAB Prices Short'!AK:AK,'RAB Prices Short'!$B:$B,'All Prices combined'!$D455,'RAB Prices Short'!$E:$E,'All Prices combined'!$G455),IF($B455="RAB Long",SUMIFS('RAB Prices Long'!AK:AK,'RAB Prices Long'!$B:$B,'All Prices combined'!$D455,'RAB Prices Long'!$E:$E,'All Prices combined'!$G455)))),2)</f>
        <v>0</v>
      </c>
      <c r="AI455" s="2">
        <f>ROUND(IF($B455="Annuity",SUMIFS('Annuity Prices'!AL:AL,'Annuity Prices'!$B:$B,$D455,'Annuity Prices'!$E:$E,$G455),IF($B455="RAB Short",SUMIFS('RAB Prices Short'!AL:AL,'RAB Prices Short'!$B:$B,'All Prices combined'!$D455,'RAB Prices Short'!$E:$E,'All Prices combined'!$G455),IF($B455="RAB Long",SUMIFS('RAB Prices Long'!AL:AL,'RAB Prices Long'!$B:$B,'All Prices combined'!$D455,'RAB Prices Long'!$E:$E,'All Prices combined'!$G455)))),2)</f>
        <v>0</v>
      </c>
      <c r="AJ455" s="2">
        <f>ROUND(IF($B455="Annuity",SUMIFS('Annuity Prices'!AM:AM,'Annuity Prices'!$B:$B,$D455,'Annuity Prices'!$E:$E,$G455),IF($B455="RAB Short",SUMIFS('RAB Prices Short'!AM:AM,'RAB Prices Short'!$B:$B,'All Prices combined'!$D455,'RAB Prices Short'!$E:$E,'All Prices combined'!$G455),IF($B455="RAB Long",SUMIFS('RAB Prices Long'!AM:AM,'RAB Prices Long'!$B:$B,'All Prices combined'!$D455,'RAB Prices Long'!$E:$E,'All Prices combined'!$G455)))),2)</f>
        <v>0</v>
      </c>
      <c r="AK455" s="2">
        <f>ROUND(IF($B455="Annuity",SUMIFS('Annuity Prices'!AN:AN,'Annuity Prices'!$B:$B,$D455,'Annuity Prices'!$E:$E,$G455),IF($B455="RAB Short",SUMIFS('RAB Prices Short'!AN:AN,'RAB Prices Short'!$B:$B,'All Prices combined'!$D455,'RAB Prices Short'!$E:$E,'All Prices combined'!$G455),IF($B455="RAB Long",SUMIFS('RAB Prices Long'!AN:AN,'RAB Prices Long'!$B:$B,'All Prices combined'!$D455,'RAB Prices Long'!$E:$E,'All Prices combined'!$G455)))),2)</f>
        <v>0</v>
      </c>
      <c r="AL455" s="2">
        <f>ROUND(IF($B455="Annuity",SUMIFS('Annuity Prices'!AO:AO,'Annuity Prices'!$B:$B,$D455,'Annuity Prices'!$E:$E,$G455),IF($B455="RAB Short",SUMIFS('RAB Prices Short'!AO:AO,'RAB Prices Short'!$B:$B,'All Prices combined'!$D455,'RAB Prices Short'!$E:$E,'All Prices combined'!$G455),IF($B455="RAB Long",SUMIFS('RAB Prices Long'!AO:AO,'RAB Prices Long'!$B:$B,'All Prices combined'!$D455,'RAB Prices Long'!$E:$E,'All Prices combined'!$G455)))),2)</f>
        <v>0</v>
      </c>
      <c r="AM455" s="2">
        <f>ROUND(IF($B455="Annuity",SUMIFS('Annuity Prices'!AP:AP,'Annuity Prices'!$B:$B,$D455,'Annuity Prices'!$E:$E,$G455),IF($B455="RAB Short",SUMIFS('RAB Prices Short'!AP:AP,'RAB Prices Short'!$B:$B,'All Prices combined'!$D455,'RAB Prices Short'!$E:$E,'All Prices combined'!$G455),IF($B455="RAB Long",SUMIFS('RAB Prices Long'!AP:AP,'RAB Prices Long'!$B:$B,'All Prices combined'!$D455,'RAB Prices Long'!$E:$E,'All Prices combined'!$G455)))),2)</f>
        <v>0</v>
      </c>
      <c r="AN455" s="2">
        <f>ROUND(IF($B455="Annuity",SUMIFS('Annuity Prices'!AQ:AQ,'Annuity Prices'!$B:$B,$D455,'Annuity Prices'!$E:$E,$G455),IF($B455="RAB Short",SUMIFS('RAB Prices Short'!AQ:AQ,'RAB Prices Short'!$B:$B,'All Prices combined'!$D455,'RAB Prices Short'!$E:$E,'All Prices combined'!$G455),IF($B455="RAB Long",SUMIFS('RAB Prices Long'!AQ:AQ,'RAB Prices Long'!$B:$B,'All Prices combined'!$D455,'RAB Prices Long'!$E:$E,'All Prices combined'!$G455)))),2)</f>
        <v>0</v>
      </c>
      <c r="AO455" s="2">
        <f>ROUND(IF($B455="Annuity",SUMIFS('Annuity Prices'!AR:AR,'Annuity Prices'!$B:$B,$D455,'Annuity Prices'!$E:$E,$G455),IF($B455="RAB Short",SUMIFS('RAB Prices Short'!AR:AR,'RAB Prices Short'!$B:$B,'All Prices combined'!$D455,'RAB Prices Short'!$E:$E,'All Prices combined'!$G455),IF($B455="RAB Long",SUMIFS('RAB Prices Long'!AR:AR,'RAB Prices Long'!$B:$B,'All Prices combined'!$D455,'RAB Prices Long'!$E:$E,'All Prices combined'!$G455)))),2)</f>
        <v>0</v>
      </c>
      <c r="AP455" s="2">
        <f>ROUND(IF($B455="Annuity",SUMIFS('Annuity Prices'!AS:AS,'Annuity Prices'!$B:$B,$D455,'Annuity Prices'!$E:$E,$G455),IF($B455="RAB Short",SUMIFS('RAB Prices Short'!AS:AS,'RAB Prices Short'!$B:$B,'All Prices combined'!$D455,'RAB Prices Short'!$E:$E,'All Prices combined'!$G455),IF($B455="RAB Long",SUMIFS('RAB Prices Long'!AS:AS,'RAB Prices Long'!$B:$B,'All Prices combined'!$D455,'RAB Prices Long'!$E:$E,'All Prices combined'!$G455)))),2)</f>
        <v>0</v>
      </c>
      <c r="AQ455" s="2">
        <f>ROUND(IF($B455="Annuity",SUMIFS('Annuity Prices'!AT:AT,'Annuity Prices'!$B:$B,$D455,'Annuity Prices'!$E:$E,$G455),IF($B455="RAB Short",SUMIFS('RAB Prices Short'!AT:AT,'RAB Prices Short'!$B:$B,'All Prices combined'!$D455,'RAB Prices Short'!$E:$E,'All Prices combined'!$G455),IF($B455="RAB Long",SUMIFS('RAB Prices Long'!AT:AT,'RAB Prices Long'!$B:$B,'All Prices combined'!$D455,'RAB Prices Long'!$E:$E,'All Prices combined'!$G455)))),2)</f>
        <v>0</v>
      </c>
      <c r="AR455" s="2">
        <f>ROUND(IF($B455="Annuity",SUMIFS('Annuity Prices'!AU:AU,'Annuity Prices'!$B:$B,$D455,'Annuity Prices'!$E:$E,$G455),IF($B455="RAB Short",SUMIFS('RAB Prices Short'!AU:AU,'RAB Prices Short'!$B:$B,'All Prices combined'!$D455,'RAB Prices Short'!$E:$E,'All Prices combined'!$G455),IF($B455="RAB Long",SUMIFS('RAB Prices Long'!AU:AU,'RAB Prices Long'!$B:$B,'All Prices combined'!$D455,'RAB Prices Long'!$E:$E,'All Prices combined'!$G455)))),2)</f>
        <v>0</v>
      </c>
      <c r="AS455" s="2">
        <f>ROUND(IF($B455="Annuity",SUMIFS('Annuity Prices'!AV:AV,'Annuity Prices'!$B:$B,$D455,'Annuity Prices'!$E:$E,$G455),IF($B455="RAB Short",SUMIFS('RAB Prices Short'!AV:AV,'RAB Prices Short'!$B:$B,'All Prices combined'!$D455,'RAB Prices Short'!$E:$E,'All Prices combined'!$G455),IF($B455="RAB Long",SUMIFS('RAB Prices Long'!AV:AV,'RAB Prices Long'!$B:$B,'All Prices combined'!$D455,'RAB Prices Long'!$E:$E,'All Prices combined'!$G455)))),2)</f>
        <v>0</v>
      </c>
      <c r="AT455" s="2">
        <f>ROUND(IF($B455="Annuity",SUMIFS('Annuity Prices'!AW:AW,'Annuity Prices'!$B:$B,$D455,'Annuity Prices'!$E:$E,$G455),IF($B455="RAB Short",SUMIFS('RAB Prices Short'!AW:AW,'RAB Prices Short'!$B:$B,'All Prices combined'!$D455,'RAB Prices Short'!$E:$E,'All Prices combined'!$G455),IF($B455="RAB Long",SUMIFS('RAB Prices Long'!AW:AW,'RAB Prices Long'!$B:$B,'All Prices combined'!$D455,'RAB Prices Long'!$E:$E,'All Prices combined'!$G455)))),2)</f>
        <v>0</v>
      </c>
      <c r="AU455" s="2">
        <f>ROUND(IF($B455="Annuity",SUMIFS('Annuity Prices'!AX:AX,'Annuity Prices'!$B:$B,$D455,'Annuity Prices'!$E:$E,$G455),IF($B455="RAB Short",SUMIFS('RAB Prices Short'!AX:AX,'RAB Prices Short'!$B:$B,'All Prices combined'!$D455,'RAB Prices Short'!$E:$E,'All Prices combined'!$G455),IF($B455="RAB Long",SUMIFS('RAB Prices Long'!AX:AX,'RAB Prices Long'!$B:$B,'All Prices combined'!$D455,'RAB Prices Long'!$E:$E,'All Prices combined'!$G455)))),2)</f>
        <v>0</v>
      </c>
      <c r="AV455" s="2">
        <f>ROUND(IF($B455="Annuity",SUMIFS('Annuity Prices'!AY:AY,'Annuity Prices'!$B:$B,$D455,'Annuity Prices'!$E:$E,$G455),IF($B455="RAB Short",SUMIFS('RAB Prices Short'!AY:AY,'RAB Prices Short'!$B:$B,'All Prices combined'!$D455,'RAB Prices Short'!$E:$E,'All Prices combined'!$G455),IF($B455="RAB Long",SUMIFS('RAB Prices Long'!AY:AY,'RAB Prices Long'!$B:$B,'All Prices combined'!$D455,'RAB Prices Long'!$E:$E,'All Prices combined'!$G455)))),2)</f>
        <v>0</v>
      </c>
      <c r="AW455" s="2">
        <f>ROUND(IF($B455="Annuity",SUMIFS('Annuity Prices'!AZ:AZ,'Annuity Prices'!$B:$B,$D455,'Annuity Prices'!$E:$E,$G455),IF($B455="RAB Short",SUMIFS('RAB Prices Short'!AZ:AZ,'RAB Prices Short'!$B:$B,'All Prices combined'!$D455,'RAB Prices Short'!$E:$E,'All Prices combined'!$G455),IF($B455="RAB Long",SUMIFS('RAB Prices Long'!AZ:AZ,'RAB Prices Long'!$B:$B,'All Prices combined'!$D455,'RAB Prices Long'!$E:$E,'All Prices combined'!$G455)))),2)</f>
        <v>0</v>
      </c>
      <c r="AX455" s="2">
        <f>ROUND(IF($B455="Annuity",SUMIFS('Annuity Prices'!BA:BA,'Annuity Prices'!$B:$B,$D455,'Annuity Prices'!$E:$E,$G455),IF($B455="RAB Short",SUMIFS('RAB Prices Short'!BA:BA,'RAB Prices Short'!$B:$B,'All Prices combined'!$D455,'RAB Prices Short'!$E:$E,'All Prices combined'!$G455),IF($B455="RAB Long",SUMIFS('RAB Prices Long'!BA:BA,'RAB Prices Long'!$B:$B,'All Prices combined'!$D455,'RAB Prices Long'!$E:$E,'All Prices combined'!$G455)))),2)</f>
        <v>0</v>
      </c>
      <c r="AY455" s="2">
        <f>ROUND(IF($B455="Annuity",SUMIFS('Annuity Prices'!BB:BB,'Annuity Prices'!$B:$B,$D455,'Annuity Prices'!$E:$E,$G455),IF($B455="RAB Short",SUMIFS('RAB Prices Short'!BB:BB,'RAB Prices Short'!$B:$B,'All Prices combined'!$D455,'RAB Prices Short'!$E:$E,'All Prices combined'!$G455),IF($B455="RAB Long",SUMIFS('RAB Prices Long'!BB:BB,'RAB Prices Long'!$B:$B,'All Prices combined'!$D455,'RAB Prices Long'!$E:$E,'All Prices combined'!$G455)))),2)</f>
        <v>0</v>
      </c>
      <c r="AZ455" s="2">
        <f>ROUND(IF($B455="Annuity",SUMIFS('Annuity Prices'!BC:BC,'Annuity Prices'!$B:$B,$D455,'Annuity Prices'!$E:$E,$G455),IF($B455="RAB Short",SUMIFS('RAB Prices Short'!BC:BC,'RAB Prices Short'!$B:$B,'All Prices combined'!$D455,'RAB Prices Short'!$E:$E,'All Prices combined'!$G455),IF($B455="RAB Long",SUMIFS('RAB Prices Long'!BC:BC,'RAB Prices Long'!$B:$B,'All Prices combined'!$D455,'RAB Prices Long'!$E:$E,'All Prices combined'!$G455)))),2)</f>
        <v>0</v>
      </c>
      <c r="BA455" s="2">
        <f>ROUND(IF($B455="Annuity",SUMIFS('Annuity Prices'!BD:BD,'Annuity Prices'!$B:$B,$D455,'Annuity Prices'!$E:$E,$G455),IF($B455="RAB Short",SUMIFS('RAB Prices Short'!BD:BD,'RAB Prices Short'!$B:$B,'All Prices combined'!$D455,'RAB Prices Short'!$E:$E,'All Prices combined'!$G455),IF($B455="RAB Long",SUMIFS('RAB Prices Long'!BD:BD,'RAB Prices Long'!$B:$B,'All Prices combined'!$D455,'RAB Prices Long'!$E:$E,'All Prices combined'!$G455)))),2)</f>
        <v>0</v>
      </c>
      <c r="BB455" s="2">
        <f>ROUND(IF($B455="Annuity",SUMIFS('Annuity Prices'!BE:BE,'Annuity Prices'!$B:$B,$D455,'Annuity Prices'!$E:$E,$G455),IF($B455="RAB Short",SUMIFS('RAB Prices Short'!BE:BE,'RAB Prices Short'!$B:$B,'All Prices combined'!$D455,'RAB Prices Short'!$E:$E,'All Prices combined'!$G455),IF($B455="RAB Long",SUMIFS('RAB Prices Long'!BE:BE,'RAB Prices Long'!$B:$B,'All Prices combined'!$D455,'RAB Prices Long'!$E:$E,'All Prices combined'!$G455)))),2)</f>
        <v>0</v>
      </c>
      <c r="BC455" s="2">
        <f>ROUND(IF($B455="Annuity",SUMIFS('Annuity Prices'!BF:BF,'Annuity Prices'!$B:$B,$D455,'Annuity Prices'!$E:$E,$G455),IF($B455="RAB Short",SUMIFS('RAB Prices Short'!BF:BF,'RAB Prices Short'!$B:$B,'All Prices combined'!$D455,'RAB Prices Short'!$E:$E,'All Prices combined'!$G455),IF($B455="RAB Long",SUMIFS('RAB Prices Long'!BF:BF,'RAB Prices Long'!$B:$B,'All Prices combined'!$D455,'RAB Prices Long'!$E:$E,'All Prices combined'!$G455)))),2)</f>
        <v>0</v>
      </c>
      <c r="BD455" s="2">
        <f>ROUND(IF($B455="Annuity",SUMIFS('Annuity Prices'!BG:BG,'Annuity Prices'!$B:$B,$D455,'Annuity Prices'!$E:$E,$G455),IF($B455="RAB Short",SUMIFS('RAB Prices Short'!BG:BG,'RAB Prices Short'!$B:$B,'All Prices combined'!$D455,'RAB Prices Short'!$E:$E,'All Prices combined'!$G455),IF($B455="RAB Long",SUMIFS('RAB Prices Long'!BG:BG,'RAB Prices Long'!$B:$B,'All Prices combined'!$D455,'RAB Prices Long'!$E:$E,'All Prices combined'!$G455)))),2)</f>
        <v>0</v>
      </c>
      <c r="BE455" s="2">
        <f>ROUND(IF($B455="Annuity",SUMIFS('Annuity Prices'!BH:BH,'Annuity Prices'!$B:$B,$D455,'Annuity Prices'!$E:$E,$G455),IF($B455="RAB Short",SUMIFS('RAB Prices Short'!BH:BH,'RAB Prices Short'!$B:$B,'All Prices combined'!$D455,'RAB Prices Short'!$E:$E,'All Prices combined'!$G455),IF($B455="RAB Long",SUMIFS('RAB Prices Long'!BH:BH,'RAB Prices Long'!$B:$B,'All Prices combined'!$D455,'RAB Prices Long'!$E:$E,'All Prices combined'!$G455)))),2)</f>
        <v>0</v>
      </c>
      <c r="BF455" s="2">
        <f>ROUND(IF($B455="Annuity",SUMIFS('Annuity Prices'!BI:BI,'Annuity Prices'!$B:$B,$D455,'Annuity Prices'!$E:$E,$G455),IF($B455="RAB Short",SUMIFS('RAB Prices Short'!BI:BI,'RAB Prices Short'!$B:$B,'All Prices combined'!$D455,'RAB Prices Short'!$E:$E,'All Prices combined'!$G455),IF($B455="RAB Long",SUMIFS('RAB Prices Long'!BI:BI,'RAB Prices Long'!$B:$B,'All Prices combined'!$D455,'RAB Prices Long'!$E:$E,'All Prices combined'!$G455)))),2)</f>
        <v>0</v>
      </c>
      <c r="BG455" s="2">
        <f>ROUND(IF($B455="Annuity",SUMIFS('Annuity Prices'!BJ:BJ,'Annuity Prices'!$B:$B,$D455,'Annuity Prices'!$E:$E,$G455),IF($B455="RAB Short",SUMIFS('RAB Prices Short'!BJ:BJ,'RAB Prices Short'!$B:$B,'All Prices combined'!$D455,'RAB Prices Short'!$E:$E,'All Prices combined'!$G455),IF($B455="RAB Long",SUMIFS('RAB Prices Long'!BJ:BJ,'RAB Prices Long'!$B:$B,'All Prices combined'!$D455,'RAB Prices Long'!$E:$E,'All Prices combined'!$G455)))),2)</f>
        <v>0</v>
      </c>
      <c r="BH455" s="2">
        <f>ROUND(IF($B455="Annuity",SUMIFS('Annuity Prices'!BK:BK,'Annuity Prices'!$B:$B,$D455,'Annuity Prices'!$E:$E,$G455),IF($B455="RAB Short",SUMIFS('RAB Prices Short'!BK:BK,'RAB Prices Short'!$B:$B,'All Prices combined'!$D455,'RAB Prices Short'!$E:$E,'All Prices combined'!$G455),IF($B455="RAB Long",SUMIFS('RAB Prices Long'!BK:BK,'RAB Prices Long'!$B:$B,'All Prices combined'!$D455,'RAB Prices Long'!$E:$E,'All Prices combined'!$G455)))),2)</f>
        <v>0</v>
      </c>
      <c r="BI455" s="2">
        <f>ROUND(IF($B455="Annuity",SUMIFS('Annuity Prices'!BL:BL,'Annuity Prices'!$B:$B,$D455,'Annuity Prices'!$E:$E,$G455),IF($B455="RAB Short",SUMIFS('RAB Prices Short'!BL:BL,'RAB Prices Short'!$B:$B,'All Prices combined'!$D455,'RAB Prices Short'!$E:$E,'All Prices combined'!$G455),IF($B455="RAB Long",SUMIFS('RAB Prices Long'!BL:BL,'RAB Prices Long'!$B:$B,'All Prices combined'!$D455,'RAB Prices Long'!$E:$E,'All Prices combined'!$G455)))),2)</f>
        <v>0</v>
      </c>
      <c r="BJ455" s="2">
        <f>ROUND(IF($B455="Annuity",SUMIFS('Annuity Prices'!BM:BM,'Annuity Prices'!$B:$B,$D455,'Annuity Prices'!$E:$E,$G455),IF($B455="RAB Short",SUMIFS('RAB Prices Short'!BM:BM,'RAB Prices Short'!$B:$B,'All Prices combined'!$D455,'RAB Prices Short'!$E:$E,'All Prices combined'!$G455),IF($B455="RAB Long",SUMIFS('RAB Prices Long'!BM:BM,'RAB Prices Long'!$B:$B,'All Prices combined'!$D455,'RAB Prices Long'!$E:$E,'All Prices combined'!$G455)))),2)</f>
        <v>0</v>
      </c>
      <c r="BK455" s="2">
        <f>ROUND(IF($B455="Annuity",SUMIFS('Annuity Prices'!BN:BN,'Annuity Prices'!$B:$B,$D455,'Annuity Prices'!$E:$E,$G455),IF($B455="RAB Short",SUMIFS('RAB Prices Short'!BN:BN,'RAB Prices Short'!$B:$B,'All Prices combined'!$D455,'RAB Prices Short'!$E:$E,'All Prices combined'!$G455),IF($B455="RAB Long",SUMIFS('RAB Prices Long'!BN:BN,'RAB Prices Long'!$B:$B,'All Prices combined'!$D455,'RAB Prices Long'!$E:$E,'All Prices combined'!$G455)))),2)</f>
        <v>0</v>
      </c>
      <c r="BL455" s="2">
        <f>ROUND(IF($B455="Annuity",SUMIFS('Annuity Prices'!BO:BO,'Annuity Prices'!$B:$B,$D455,'Annuity Prices'!$E:$E,$G455),IF($B455="RAB Short",SUMIFS('RAB Prices Short'!BO:BO,'RAB Prices Short'!$B:$B,'All Prices combined'!$D455,'RAB Prices Short'!$E:$E,'All Prices combined'!$G455),IF($B455="RAB Long",SUMIFS('RAB Prices Long'!BO:BO,'RAB Prices Long'!$B:$B,'All Prices combined'!$D455,'RAB Prices Long'!$E:$E,'All Prices combined'!$G455)))),2)</f>
        <v>0</v>
      </c>
      <c r="BM455" s="2">
        <f>ROUND(IF($B455="Annuity",SUMIFS('Annuity Prices'!BP:BP,'Annuity Prices'!$B:$B,$D455,'Annuity Prices'!$E:$E,$G455),IF($B455="RAB Short",SUMIFS('RAB Prices Short'!BP:BP,'RAB Prices Short'!$B:$B,'All Prices combined'!$D455,'RAB Prices Short'!$E:$E,'All Prices combined'!$G455),IF($B455="RAB Long",SUMIFS('RAB Prices Long'!BP:BP,'RAB Prices Long'!$B:$B,'All Prices combined'!$D455,'RAB Prices Long'!$E:$E,'All Prices combined'!$G455)))),2)</f>
        <v>0</v>
      </c>
      <c r="BN455" s="2">
        <f>ROUND(IF($B455="Annuity",SUMIFS('Annuity Prices'!BQ:BQ,'Annuity Prices'!$B:$B,$D455,'Annuity Prices'!$E:$E,$G455),IF($B455="RAB Short",SUMIFS('RAB Prices Short'!BQ:BQ,'RAB Prices Short'!$B:$B,'All Prices combined'!$D455,'RAB Prices Short'!$E:$E,'All Prices combined'!$G455),IF($B455="RAB Long",SUMIFS('RAB Prices Long'!BQ:BQ,'RAB Prices Long'!$B:$B,'All Prices combined'!$D455,'RAB Prices Long'!$E:$E,'All Prices combined'!$G455)))),2)</f>
        <v>0</v>
      </c>
      <c r="BO455" s="2">
        <f>ROUND(IF($B455="Annuity",SUMIFS('Annuity Prices'!BR:BR,'Annuity Prices'!$B:$B,$D455,'Annuity Prices'!$E:$E,$G455),IF($B455="RAB Short",SUMIFS('RAB Prices Short'!BR:BR,'RAB Prices Short'!$B:$B,'All Prices combined'!$D455,'RAB Prices Short'!$E:$E,'All Prices combined'!$G455),IF($B455="RAB Long",SUMIFS('RAB Prices Long'!BR:BR,'RAB Prices Long'!$B:$B,'All Prices combined'!$D455,'RAB Prices Long'!$E:$E,'All Prices combined'!$G455)))),2)</f>
        <v>0</v>
      </c>
      <c r="BP455" s="2">
        <f>ROUND(IF($B455="Annuity",SUMIFS('Annuity Prices'!BS:BS,'Annuity Prices'!$B:$B,$D455,'Annuity Prices'!$E:$E,$G455),IF($B455="RAB Short",SUMIFS('RAB Prices Short'!BS:BS,'RAB Prices Short'!$B:$B,'All Prices combined'!$D455,'RAB Prices Short'!$E:$E,'All Prices combined'!$G455),IF($B455="RAB Long",SUMIFS('RAB Prices Long'!BS:BS,'RAB Prices Long'!$B:$B,'All Prices combined'!$D455,'RAB Prices Long'!$E:$E,'All Prices combined'!$G455)))),2)</f>
        <v>0</v>
      </c>
      <c r="BQ455" s="2">
        <f>ROUND(IF($B455="Annuity",SUMIFS('Annuity Prices'!BT:BT,'Annuity Prices'!$B:$B,$D455,'Annuity Prices'!$E:$E,$G455),IF($B455="RAB Short",SUMIFS('RAB Prices Short'!BT:BT,'RAB Prices Short'!$B:$B,'All Prices combined'!$D455,'RAB Prices Short'!$E:$E,'All Prices combined'!$G455),IF($B455="RAB Long",SUMIFS('RAB Prices Long'!BT:BT,'RAB Prices Long'!$B:$B,'All Prices combined'!$D455,'RAB Prices Long'!$E:$E,'All Prices combined'!$G455)))),2)</f>
        <v>0</v>
      </c>
      <c r="BR455" s="2">
        <f>ROUND(IF($B455="Annuity",SUMIFS('Annuity Prices'!BU:BU,'Annuity Prices'!$B:$B,$D455,'Annuity Prices'!$E:$E,$G455),IF($B455="RAB Short",SUMIFS('RAB Prices Short'!BU:BU,'RAB Prices Short'!$B:$B,'All Prices combined'!$D455,'RAB Prices Short'!$E:$E,'All Prices combined'!$G455),IF($B455="RAB Long",SUMIFS('RAB Prices Long'!BU:BU,'RAB Prices Long'!$B:$B,'All Prices combined'!$D455,'RAB Prices Long'!$E:$E,'All Prices combined'!$G455)))),2)</f>
        <v>0</v>
      </c>
      <c r="BS455" s="2">
        <f>ROUND(IF($B455="Annuity",SUMIFS('Annuity Prices'!BV:BV,'Annuity Prices'!$B:$B,$D455,'Annuity Prices'!$E:$E,$G455),IF($B455="RAB Short",SUMIFS('RAB Prices Short'!BV:BV,'RAB Prices Short'!$B:$B,'All Prices combined'!$D455,'RAB Prices Short'!$E:$E,'All Prices combined'!$G455),IF($B455="RAB Long",SUMIFS('RAB Prices Long'!BV:BV,'RAB Prices Long'!$B:$B,'All Prices combined'!$D455,'RAB Prices Long'!$E:$E,'All Prices combined'!$G455)))),2)</f>
        <v>0</v>
      </c>
      <c r="BT455" s="2">
        <f>ROUND(IF($B455="Annuity",SUMIFS('Annuity Prices'!BW:BW,'Annuity Prices'!$B:$B,$D455,'Annuity Prices'!$E:$E,$G455),IF($B455="RAB Short",SUMIFS('RAB Prices Short'!BW:BW,'RAB Prices Short'!$B:$B,'All Prices combined'!$D455,'RAB Prices Short'!$E:$E,'All Prices combined'!$G455),IF($B455="RAB Long",SUMIFS('RAB Prices Long'!BW:BW,'RAB Prices Long'!$B:$B,'All Prices combined'!$D455,'RAB Prices Long'!$E:$E,'All Prices combined'!$G455)))),2)</f>
        <v>0</v>
      </c>
      <c r="BU455" s="2">
        <f>ROUND(IF($B455="Annuity",SUMIFS('Annuity Prices'!BX:BX,'Annuity Prices'!$B:$B,$D455,'Annuity Prices'!$E:$E,$G455),IF($B455="RAB Short",SUMIFS('RAB Prices Short'!BX:BX,'RAB Prices Short'!$B:$B,'All Prices combined'!$D455,'RAB Prices Short'!$E:$E,'All Prices combined'!$G455),IF($B455="RAB Long",SUMIFS('RAB Prices Long'!BX:BX,'RAB Prices Long'!$B:$B,'All Prices combined'!$D455,'RAB Prices Long'!$E:$E,'All Prices combined'!$G455)))),2)</f>
        <v>0</v>
      </c>
    </row>
    <row r="456" spans="2:73" x14ac:dyDescent="0.25">
      <c r="B456" t="s">
        <v>45</v>
      </c>
      <c r="E456" t="s">
        <v>169</v>
      </c>
      <c r="G456" t="s">
        <v>171</v>
      </c>
      <c r="I456" s="2">
        <f>ROUND(IF($B456="Annuity",SUMIFS('Annuity Prices'!L:L,'Annuity Prices'!$B:$B,$D456,'Annuity Prices'!$E:$E,$G456),IF($B456="RAB Short",SUMIFS('RAB Prices Short'!L:L,'RAB Prices Short'!$B:$B,'All Prices combined'!$D456,'RAB Prices Short'!$E:$E,'All Prices combined'!$G456),IF($B456="RAB Long",SUMIFS('RAB Prices Long'!L:L,'RAB Prices Long'!$B:$B,'All Prices combined'!$D456,'RAB Prices Long'!$E:$E,'All Prices combined'!$G456)))),2)</f>
        <v>0</v>
      </c>
      <c r="J456" s="2">
        <f>ROUND(IF($B456="Annuity",SUMIFS('Annuity Prices'!M:M,'Annuity Prices'!$B:$B,$D456,'Annuity Prices'!$E:$E,$G456),IF($B456="RAB Short",SUMIFS('RAB Prices Short'!M:M,'RAB Prices Short'!$B:$B,'All Prices combined'!$D456,'RAB Prices Short'!$E:$E,'All Prices combined'!$G456),IF($B456="RAB Long",SUMIFS('RAB Prices Long'!M:M,'RAB Prices Long'!$B:$B,'All Prices combined'!$D456,'RAB Prices Long'!$E:$E,'All Prices combined'!$G456)))),2)</f>
        <v>0</v>
      </c>
      <c r="K456" s="2">
        <f>ROUND(IF($B456="Annuity",SUMIFS('Annuity Prices'!N:N,'Annuity Prices'!$B:$B,$D456,'Annuity Prices'!$E:$E,$G456),IF($B456="RAB Short",SUMIFS('RAB Prices Short'!N:N,'RAB Prices Short'!$B:$B,'All Prices combined'!$D456,'RAB Prices Short'!$E:$E,'All Prices combined'!$G456),IF($B456="RAB Long",SUMIFS('RAB Prices Long'!N:N,'RAB Prices Long'!$B:$B,'All Prices combined'!$D456,'RAB Prices Long'!$E:$E,'All Prices combined'!$G456)))),2)</f>
        <v>0</v>
      </c>
      <c r="L456" s="2">
        <f>ROUND(IF($B456="Annuity",SUMIFS('Annuity Prices'!O:O,'Annuity Prices'!$B:$B,$D456,'Annuity Prices'!$E:$E,$G456),IF($B456="RAB Short",SUMIFS('RAB Prices Short'!O:O,'RAB Prices Short'!$B:$B,'All Prices combined'!$D456,'RAB Prices Short'!$E:$E,'All Prices combined'!$G456),IF($B456="RAB Long",SUMIFS('RAB Prices Long'!O:O,'RAB Prices Long'!$B:$B,'All Prices combined'!$D456,'RAB Prices Long'!$E:$E,'All Prices combined'!$G456)))),2)</f>
        <v>0</v>
      </c>
      <c r="M456" s="2">
        <f>ROUND(IF($B456="Annuity",SUMIFS('Annuity Prices'!P:P,'Annuity Prices'!$B:$B,$D456,'Annuity Prices'!$E:$E,$G456),IF($B456="RAB Short",SUMIFS('RAB Prices Short'!P:P,'RAB Prices Short'!$B:$B,'All Prices combined'!$D456,'RAB Prices Short'!$E:$E,'All Prices combined'!$G456),IF($B456="RAB Long",SUMIFS('RAB Prices Long'!P:P,'RAB Prices Long'!$B:$B,'All Prices combined'!$D456,'RAB Prices Long'!$E:$E,'All Prices combined'!$G456)))),2)</f>
        <v>0</v>
      </c>
      <c r="N456" s="2">
        <f>ROUND(IF($B456="Annuity",SUMIFS('Annuity Prices'!Q:Q,'Annuity Prices'!$B:$B,$D456,'Annuity Prices'!$E:$E,$G456),IF($B456="RAB Short",SUMIFS('RAB Prices Short'!Q:Q,'RAB Prices Short'!$B:$B,'All Prices combined'!$D456,'RAB Prices Short'!$E:$E,'All Prices combined'!$G456),IF($B456="RAB Long",SUMIFS('RAB Prices Long'!Q:Q,'RAB Prices Long'!$B:$B,'All Prices combined'!$D456,'RAB Prices Long'!$E:$E,'All Prices combined'!$G456)))),2)</f>
        <v>0</v>
      </c>
      <c r="O456" s="2">
        <f>ROUND(IF($B456="Annuity",SUMIFS('Annuity Prices'!R:R,'Annuity Prices'!$B:$B,$D456,'Annuity Prices'!$E:$E,$G456),IF($B456="RAB Short",SUMIFS('RAB Prices Short'!R:R,'RAB Prices Short'!$B:$B,'All Prices combined'!$D456,'RAB Prices Short'!$E:$E,'All Prices combined'!$G456),IF($B456="RAB Long",SUMIFS('RAB Prices Long'!R:R,'RAB Prices Long'!$B:$B,'All Prices combined'!$D456,'RAB Prices Long'!$E:$E,'All Prices combined'!$G456)))),2)</f>
        <v>0</v>
      </c>
      <c r="P456" s="2">
        <f>ROUND(IF($B456="Annuity",SUMIFS('Annuity Prices'!S:S,'Annuity Prices'!$B:$B,$D456,'Annuity Prices'!$E:$E,$G456),IF($B456="RAB Short",SUMIFS('RAB Prices Short'!S:S,'RAB Prices Short'!$B:$B,'All Prices combined'!$D456,'RAB Prices Short'!$E:$E,'All Prices combined'!$G456),IF($B456="RAB Long",SUMIFS('RAB Prices Long'!S:S,'RAB Prices Long'!$B:$B,'All Prices combined'!$D456,'RAB Prices Long'!$E:$E,'All Prices combined'!$G456)))),2)</f>
        <v>0</v>
      </c>
      <c r="Q456" s="2">
        <f>ROUND(IF($B456="Annuity",SUMIFS('Annuity Prices'!T:T,'Annuity Prices'!$B:$B,$D456,'Annuity Prices'!$E:$E,$G456),IF($B456="RAB Short",SUMIFS('RAB Prices Short'!T:T,'RAB Prices Short'!$B:$B,'All Prices combined'!$D456,'RAB Prices Short'!$E:$E,'All Prices combined'!$G456),IF($B456="RAB Long",SUMIFS('RAB Prices Long'!T:T,'RAB Prices Long'!$B:$B,'All Prices combined'!$D456,'RAB Prices Long'!$E:$E,'All Prices combined'!$G456)))),2)</f>
        <v>0</v>
      </c>
      <c r="R456" s="2">
        <f>ROUND(IF($B456="Annuity",SUMIFS('Annuity Prices'!U:U,'Annuity Prices'!$B:$B,$D456,'Annuity Prices'!$E:$E,$G456),IF($B456="RAB Short",SUMIFS('RAB Prices Short'!U:U,'RAB Prices Short'!$B:$B,'All Prices combined'!$D456,'RAB Prices Short'!$E:$E,'All Prices combined'!$G456),IF($B456="RAB Long",SUMIFS('RAB Prices Long'!U:U,'RAB Prices Long'!$B:$B,'All Prices combined'!$D456,'RAB Prices Long'!$E:$E,'All Prices combined'!$G456)))),2)</f>
        <v>0</v>
      </c>
      <c r="S456" s="2">
        <f>ROUND(IF($B456="Annuity",SUMIFS('Annuity Prices'!V:V,'Annuity Prices'!$B:$B,$D456,'Annuity Prices'!$E:$E,$G456),IF($B456="RAB Short",SUMIFS('RAB Prices Short'!V:V,'RAB Prices Short'!$B:$B,'All Prices combined'!$D456,'RAB Prices Short'!$E:$E,'All Prices combined'!$G456),IF($B456="RAB Long",SUMIFS('RAB Prices Long'!V:V,'RAB Prices Long'!$B:$B,'All Prices combined'!$D456,'RAB Prices Long'!$E:$E,'All Prices combined'!$G456)))),2)</f>
        <v>0</v>
      </c>
      <c r="T456" s="2">
        <f>ROUND(IF($B456="Annuity",SUMIFS('Annuity Prices'!W:W,'Annuity Prices'!$B:$B,$D456,'Annuity Prices'!$E:$E,$G456),IF($B456="RAB Short",SUMIFS('RAB Prices Short'!W:W,'RAB Prices Short'!$B:$B,'All Prices combined'!$D456,'RAB Prices Short'!$E:$E,'All Prices combined'!$G456),IF($B456="RAB Long",SUMIFS('RAB Prices Long'!W:W,'RAB Prices Long'!$B:$B,'All Prices combined'!$D456,'RAB Prices Long'!$E:$E,'All Prices combined'!$G456)))),2)</f>
        <v>0</v>
      </c>
      <c r="U456" s="2">
        <f>ROUND(IF($B456="Annuity",SUMIFS('Annuity Prices'!X:X,'Annuity Prices'!$B:$B,$D456,'Annuity Prices'!$E:$E,$G456),IF($B456="RAB Short",SUMIFS('RAB Prices Short'!X:X,'RAB Prices Short'!$B:$B,'All Prices combined'!$D456,'RAB Prices Short'!$E:$E,'All Prices combined'!$G456),IF($B456="RAB Long",SUMIFS('RAB Prices Long'!X:X,'RAB Prices Long'!$B:$B,'All Prices combined'!$D456,'RAB Prices Long'!$E:$E,'All Prices combined'!$G456)))),2)</f>
        <v>0</v>
      </c>
      <c r="V456" s="2">
        <f>ROUND(IF($B456="Annuity",SUMIFS('Annuity Prices'!Y:Y,'Annuity Prices'!$B:$B,$D456,'Annuity Prices'!$E:$E,$G456),IF($B456="RAB Short",SUMIFS('RAB Prices Short'!Y:Y,'RAB Prices Short'!$B:$B,'All Prices combined'!$D456,'RAB Prices Short'!$E:$E,'All Prices combined'!$G456),IF($B456="RAB Long",SUMIFS('RAB Prices Long'!Y:Y,'RAB Prices Long'!$B:$B,'All Prices combined'!$D456,'RAB Prices Long'!$E:$E,'All Prices combined'!$G456)))),2)</f>
        <v>0</v>
      </c>
      <c r="W456" s="2">
        <f>ROUND(IF($B456="Annuity",SUMIFS('Annuity Prices'!Z:Z,'Annuity Prices'!$B:$B,$D456,'Annuity Prices'!$E:$E,$G456),IF($B456="RAB Short",SUMIFS('RAB Prices Short'!Z:Z,'RAB Prices Short'!$B:$B,'All Prices combined'!$D456,'RAB Prices Short'!$E:$E,'All Prices combined'!$G456),IF($B456="RAB Long",SUMIFS('RAB Prices Long'!Z:Z,'RAB Prices Long'!$B:$B,'All Prices combined'!$D456,'RAB Prices Long'!$E:$E,'All Prices combined'!$G456)))),2)</f>
        <v>0</v>
      </c>
      <c r="X456" s="2">
        <f>ROUND(IF($B456="Annuity",SUMIFS('Annuity Prices'!AA:AA,'Annuity Prices'!$B:$B,$D456,'Annuity Prices'!$E:$E,$G456),IF($B456="RAB Short",SUMIFS('RAB Prices Short'!AA:AA,'RAB Prices Short'!$B:$B,'All Prices combined'!$D456,'RAB Prices Short'!$E:$E,'All Prices combined'!$G456),IF($B456="RAB Long",SUMIFS('RAB Prices Long'!AA:AA,'RAB Prices Long'!$B:$B,'All Prices combined'!$D456,'RAB Prices Long'!$E:$E,'All Prices combined'!$G456)))),2)</f>
        <v>0</v>
      </c>
      <c r="Y456" s="2">
        <f>ROUND(IF($B456="Annuity",SUMIFS('Annuity Prices'!AB:AB,'Annuity Prices'!$B:$B,$D456,'Annuity Prices'!$E:$E,$G456),IF($B456="RAB Short",SUMIFS('RAB Prices Short'!AB:AB,'RAB Prices Short'!$B:$B,'All Prices combined'!$D456,'RAB Prices Short'!$E:$E,'All Prices combined'!$G456),IF($B456="RAB Long",SUMIFS('RAB Prices Long'!AB:AB,'RAB Prices Long'!$B:$B,'All Prices combined'!$D456,'RAB Prices Long'!$E:$E,'All Prices combined'!$G456)))),2)</f>
        <v>0</v>
      </c>
      <c r="Z456" s="2">
        <f>ROUND(IF($B456="Annuity",SUMIFS('Annuity Prices'!AC:AC,'Annuity Prices'!$B:$B,$D456,'Annuity Prices'!$E:$E,$G456),IF($B456="RAB Short",SUMIFS('RAB Prices Short'!AC:AC,'RAB Prices Short'!$B:$B,'All Prices combined'!$D456,'RAB Prices Short'!$E:$E,'All Prices combined'!$G456),IF($B456="RAB Long",SUMIFS('RAB Prices Long'!AC:AC,'RAB Prices Long'!$B:$B,'All Prices combined'!$D456,'RAB Prices Long'!$E:$E,'All Prices combined'!$G456)))),2)</f>
        <v>0</v>
      </c>
      <c r="AA456" s="2">
        <f>ROUND(IF($B456="Annuity",SUMIFS('Annuity Prices'!AD:AD,'Annuity Prices'!$B:$B,$D456,'Annuity Prices'!$E:$E,$G456),IF($B456="RAB Short",SUMIFS('RAB Prices Short'!AD:AD,'RAB Prices Short'!$B:$B,'All Prices combined'!$D456,'RAB Prices Short'!$E:$E,'All Prices combined'!$G456),IF($B456="RAB Long",SUMIFS('RAB Prices Long'!AD:AD,'RAB Prices Long'!$B:$B,'All Prices combined'!$D456,'RAB Prices Long'!$E:$E,'All Prices combined'!$G456)))),2)</f>
        <v>0</v>
      </c>
      <c r="AB456" s="2">
        <f>ROUND(IF($B456="Annuity",SUMIFS('Annuity Prices'!AE:AE,'Annuity Prices'!$B:$B,$D456,'Annuity Prices'!$E:$E,$G456),IF($B456="RAB Short",SUMIFS('RAB Prices Short'!AE:AE,'RAB Prices Short'!$B:$B,'All Prices combined'!$D456,'RAB Prices Short'!$E:$E,'All Prices combined'!$G456),IF($B456="RAB Long",SUMIFS('RAB Prices Long'!AE:AE,'RAB Prices Long'!$B:$B,'All Prices combined'!$D456,'RAB Prices Long'!$E:$E,'All Prices combined'!$G456)))),2)</f>
        <v>0</v>
      </c>
      <c r="AC456" s="2">
        <f>ROUND(IF($B456="Annuity",SUMIFS('Annuity Prices'!AF:AF,'Annuity Prices'!$B:$B,$D456,'Annuity Prices'!$E:$E,$G456),IF($B456="RAB Short",SUMIFS('RAB Prices Short'!AF:AF,'RAB Prices Short'!$B:$B,'All Prices combined'!$D456,'RAB Prices Short'!$E:$E,'All Prices combined'!$G456),IF($B456="RAB Long",SUMIFS('RAB Prices Long'!AF:AF,'RAB Prices Long'!$B:$B,'All Prices combined'!$D456,'RAB Prices Long'!$E:$E,'All Prices combined'!$G456)))),2)</f>
        <v>0</v>
      </c>
      <c r="AD456" s="2">
        <f>ROUND(IF($B456="Annuity",SUMIFS('Annuity Prices'!AG:AG,'Annuity Prices'!$B:$B,$D456,'Annuity Prices'!$E:$E,$G456),IF($B456="RAB Short",SUMIFS('RAB Prices Short'!AG:AG,'RAB Prices Short'!$B:$B,'All Prices combined'!$D456,'RAB Prices Short'!$E:$E,'All Prices combined'!$G456),IF($B456="RAB Long",SUMIFS('RAB Prices Long'!AG:AG,'RAB Prices Long'!$B:$B,'All Prices combined'!$D456,'RAB Prices Long'!$E:$E,'All Prices combined'!$G456)))),2)</f>
        <v>0</v>
      </c>
      <c r="AE456" s="2">
        <f>ROUND(IF($B456="Annuity",SUMIFS('Annuity Prices'!AH:AH,'Annuity Prices'!$B:$B,$D456,'Annuity Prices'!$E:$E,$G456),IF($B456="RAB Short",SUMIFS('RAB Prices Short'!AH:AH,'RAB Prices Short'!$B:$B,'All Prices combined'!$D456,'RAB Prices Short'!$E:$E,'All Prices combined'!$G456),IF($B456="RAB Long",SUMIFS('RAB Prices Long'!AH:AH,'RAB Prices Long'!$B:$B,'All Prices combined'!$D456,'RAB Prices Long'!$E:$E,'All Prices combined'!$G456)))),2)</f>
        <v>0</v>
      </c>
      <c r="AF456" s="2">
        <f>ROUND(IF($B456="Annuity",SUMIFS('Annuity Prices'!AI:AI,'Annuity Prices'!$B:$B,$D456,'Annuity Prices'!$E:$E,$G456),IF($B456="RAB Short",SUMIFS('RAB Prices Short'!AI:AI,'RAB Prices Short'!$B:$B,'All Prices combined'!$D456,'RAB Prices Short'!$E:$E,'All Prices combined'!$G456),IF($B456="RAB Long",SUMIFS('RAB Prices Long'!AI:AI,'RAB Prices Long'!$B:$B,'All Prices combined'!$D456,'RAB Prices Long'!$E:$E,'All Prices combined'!$G456)))),2)</f>
        <v>0</v>
      </c>
      <c r="AG456" s="2">
        <f>ROUND(IF($B456="Annuity",SUMIFS('Annuity Prices'!AJ:AJ,'Annuity Prices'!$B:$B,$D456,'Annuity Prices'!$E:$E,$G456),IF($B456="RAB Short",SUMIFS('RAB Prices Short'!AJ:AJ,'RAB Prices Short'!$B:$B,'All Prices combined'!$D456,'RAB Prices Short'!$E:$E,'All Prices combined'!$G456),IF($B456="RAB Long",SUMIFS('RAB Prices Long'!AJ:AJ,'RAB Prices Long'!$B:$B,'All Prices combined'!$D456,'RAB Prices Long'!$E:$E,'All Prices combined'!$G456)))),2)</f>
        <v>0</v>
      </c>
      <c r="AH456" s="2">
        <f>ROUND(IF($B456="Annuity",SUMIFS('Annuity Prices'!AK:AK,'Annuity Prices'!$B:$B,$D456,'Annuity Prices'!$E:$E,$G456),IF($B456="RAB Short",SUMIFS('RAB Prices Short'!AK:AK,'RAB Prices Short'!$B:$B,'All Prices combined'!$D456,'RAB Prices Short'!$E:$E,'All Prices combined'!$G456),IF($B456="RAB Long",SUMIFS('RAB Prices Long'!AK:AK,'RAB Prices Long'!$B:$B,'All Prices combined'!$D456,'RAB Prices Long'!$E:$E,'All Prices combined'!$G456)))),2)</f>
        <v>0</v>
      </c>
      <c r="AI456" s="2">
        <f>ROUND(IF($B456="Annuity",SUMIFS('Annuity Prices'!AL:AL,'Annuity Prices'!$B:$B,$D456,'Annuity Prices'!$E:$E,$G456),IF($B456="RAB Short",SUMIFS('RAB Prices Short'!AL:AL,'RAB Prices Short'!$B:$B,'All Prices combined'!$D456,'RAB Prices Short'!$E:$E,'All Prices combined'!$G456),IF($B456="RAB Long",SUMIFS('RAB Prices Long'!AL:AL,'RAB Prices Long'!$B:$B,'All Prices combined'!$D456,'RAB Prices Long'!$E:$E,'All Prices combined'!$G456)))),2)</f>
        <v>0</v>
      </c>
      <c r="AJ456" s="2">
        <f>ROUND(IF($B456="Annuity",SUMIFS('Annuity Prices'!AM:AM,'Annuity Prices'!$B:$B,$D456,'Annuity Prices'!$E:$E,$G456),IF($B456="RAB Short",SUMIFS('RAB Prices Short'!AM:AM,'RAB Prices Short'!$B:$B,'All Prices combined'!$D456,'RAB Prices Short'!$E:$E,'All Prices combined'!$G456),IF($B456="RAB Long",SUMIFS('RAB Prices Long'!AM:AM,'RAB Prices Long'!$B:$B,'All Prices combined'!$D456,'RAB Prices Long'!$E:$E,'All Prices combined'!$G456)))),2)</f>
        <v>0</v>
      </c>
      <c r="AK456" s="2">
        <f>ROUND(IF($B456="Annuity",SUMIFS('Annuity Prices'!AN:AN,'Annuity Prices'!$B:$B,$D456,'Annuity Prices'!$E:$E,$G456),IF($B456="RAB Short",SUMIFS('RAB Prices Short'!AN:AN,'RAB Prices Short'!$B:$B,'All Prices combined'!$D456,'RAB Prices Short'!$E:$E,'All Prices combined'!$G456),IF($B456="RAB Long",SUMIFS('RAB Prices Long'!AN:AN,'RAB Prices Long'!$B:$B,'All Prices combined'!$D456,'RAB Prices Long'!$E:$E,'All Prices combined'!$G456)))),2)</f>
        <v>0</v>
      </c>
      <c r="AL456" s="2">
        <f>ROUND(IF($B456="Annuity",SUMIFS('Annuity Prices'!AO:AO,'Annuity Prices'!$B:$B,$D456,'Annuity Prices'!$E:$E,$G456),IF($B456="RAB Short",SUMIFS('RAB Prices Short'!AO:AO,'RAB Prices Short'!$B:$B,'All Prices combined'!$D456,'RAB Prices Short'!$E:$E,'All Prices combined'!$G456),IF($B456="RAB Long",SUMIFS('RAB Prices Long'!AO:AO,'RAB Prices Long'!$B:$B,'All Prices combined'!$D456,'RAB Prices Long'!$E:$E,'All Prices combined'!$G456)))),2)</f>
        <v>0</v>
      </c>
      <c r="AM456" s="2">
        <f>ROUND(IF($B456="Annuity",SUMIFS('Annuity Prices'!AP:AP,'Annuity Prices'!$B:$B,$D456,'Annuity Prices'!$E:$E,$G456),IF($B456="RAB Short",SUMIFS('RAB Prices Short'!AP:AP,'RAB Prices Short'!$B:$B,'All Prices combined'!$D456,'RAB Prices Short'!$E:$E,'All Prices combined'!$G456),IF($B456="RAB Long",SUMIFS('RAB Prices Long'!AP:AP,'RAB Prices Long'!$B:$B,'All Prices combined'!$D456,'RAB Prices Long'!$E:$E,'All Prices combined'!$G456)))),2)</f>
        <v>0</v>
      </c>
      <c r="AN456" s="2">
        <f>ROUND(IF($B456="Annuity",SUMIFS('Annuity Prices'!AQ:AQ,'Annuity Prices'!$B:$B,$D456,'Annuity Prices'!$E:$E,$G456),IF($B456="RAB Short",SUMIFS('RAB Prices Short'!AQ:AQ,'RAB Prices Short'!$B:$B,'All Prices combined'!$D456,'RAB Prices Short'!$E:$E,'All Prices combined'!$G456),IF($B456="RAB Long",SUMIFS('RAB Prices Long'!AQ:AQ,'RAB Prices Long'!$B:$B,'All Prices combined'!$D456,'RAB Prices Long'!$E:$E,'All Prices combined'!$G456)))),2)</f>
        <v>0</v>
      </c>
      <c r="AO456" s="2">
        <f>ROUND(IF($B456="Annuity",SUMIFS('Annuity Prices'!AR:AR,'Annuity Prices'!$B:$B,$D456,'Annuity Prices'!$E:$E,$G456),IF($B456="RAB Short",SUMIFS('RAB Prices Short'!AR:AR,'RAB Prices Short'!$B:$B,'All Prices combined'!$D456,'RAB Prices Short'!$E:$E,'All Prices combined'!$G456),IF($B456="RAB Long",SUMIFS('RAB Prices Long'!AR:AR,'RAB Prices Long'!$B:$B,'All Prices combined'!$D456,'RAB Prices Long'!$E:$E,'All Prices combined'!$G456)))),2)</f>
        <v>0</v>
      </c>
      <c r="AP456" s="2">
        <f>ROUND(IF($B456="Annuity",SUMIFS('Annuity Prices'!AS:AS,'Annuity Prices'!$B:$B,$D456,'Annuity Prices'!$E:$E,$G456),IF($B456="RAB Short",SUMIFS('RAB Prices Short'!AS:AS,'RAB Prices Short'!$B:$B,'All Prices combined'!$D456,'RAB Prices Short'!$E:$E,'All Prices combined'!$G456),IF($B456="RAB Long",SUMIFS('RAB Prices Long'!AS:AS,'RAB Prices Long'!$B:$B,'All Prices combined'!$D456,'RAB Prices Long'!$E:$E,'All Prices combined'!$G456)))),2)</f>
        <v>0</v>
      </c>
      <c r="AQ456" s="2">
        <f>ROUND(IF($B456="Annuity",SUMIFS('Annuity Prices'!AT:AT,'Annuity Prices'!$B:$B,$D456,'Annuity Prices'!$E:$E,$G456),IF($B456="RAB Short",SUMIFS('RAB Prices Short'!AT:AT,'RAB Prices Short'!$B:$B,'All Prices combined'!$D456,'RAB Prices Short'!$E:$E,'All Prices combined'!$G456),IF($B456="RAB Long",SUMIFS('RAB Prices Long'!AT:AT,'RAB Prices Long'!$B:$B,'All Prices combined'!$D456,'RAB Prices Long'!$E:$E,'All Prices combined'!$G456)))),2)</f>
        <v>0</v>
      </c>
      <c r="AR456" s="2">
        <f>ROUND(IF($B456="Annuity",SUMIFS('Annuity Prices'!AU:AU,'Annuity Prices'!$B:$B,$D456,'Annuity Prices'!$E:$E,$G456),IF($B456="RAB Short",SUMIFS('RAB Prices Short'!AU:AU,'RAB Prices Short'!$B:$B,'All Prices combined'!$D456,'RAB Prices Short'!$E:$E,'All Prices combined'!$G456),IF($B456="RAB Long",SUMIFS('RAB Prices Long'!AU:AU,'RAB Prices Long'!$B:$B,'All Prices combined'!$D456,'RAB Prices Long'!$E:$E,'All Prices combined'!$G456)))),2)</f>
        <v>0</v>
      </c>
      <c r="AS456" s="2">
        <f>ROUND(IF($B456="Annuity",SUMIFS('Annuity Prices'!AV:AV,'Annuity Prices'!$B:$B,$D456,'Annuity Prices'!$E:$E,$G456),IF($B456="RAB Short",SUMIFS('RAB Prices Short'!AV:AV,'RAB Prices Short'!$B:$B,'All Prices combined'!$D456,'RAB Prices Short'!$E:$E,'All Prices combined'!$G456),IF($B456="RAB Long",SUMIFS('RAB Prices Long'!AV:AV,'RAB Prices Long'!$B:$B,'All Prices combined'!$D456,'RAB Prices Long'!$E:$E,'All Prices combined'!$G456)))),2)</f>
        <v>0</v>
      </c>
      <c r="AT456" s="2">
        <f>ROUND(IF($B456="Annuity",SUMIFS('Annuity Prices'!AW:AW,'Annuity Prices'!$B:$B,$D456,'Annuity Prices'!$E:$E,$G456),IF($B456="RAB Short",SUMIFS('RAB Prices Short'!AW:AW,'RAB Prices Short'!$B:$B,'All Prices combined'!$D456,'RAB Prices Short'!$E:$E,'All Prices combined'!$G456),IF($B456="RAB Long",SUMIFS('RAB Prices Long'!AW:AW,'RAB Prices Long'!$B:$B,'All Prices combined'!$D456,'RAB Prices Long'!$E:$E,'All Prices combined'!$G456)))),2)</f>
        <v>0</v>
      </c>
      <c r="AU456" s="2">
        <f>ROUND(IF($B456="Annuity",SUMIFS('Annuity Prices'!AX:AX,'Annuity Prices'!$B:$B,$D456,'Annuity Prices'!$E:$E,$G456),IF($B456="RAB Short",SUMIFS('RAB Prices Short'!AX:AX,'RAB Prices Short'!$B:$B,'All Prices combined'!$D456,'RAB Prices Short'!$E:$E,'All Prices combined'!$G456),IF($B456="RAB Long",SUMIFS('RAB Prices Long'!AX:AX,'RAB Prices Long'!$B:$B,'All Prices combined'!$D456,'RAB Prices Long'!$E:$E,'All Prices combined'!$G456)))),2)</f>
        <v>0</v>
      </c>
      <c r="AV456" s="2">
        <f>ROUND(IF($B456="Annuity",SUMIFS('Annuity Prices'!AY:AY,'Annuity Prices'!$B:$B,$D456,'Annuity Prices'!$E:$E,$G456),IF($B456="RAB Short",SUMIFS('RAB Prices Short'!AY:AY,'RAB Prices Short'!$B:$B,'All Prices combined'!$D456,'RAB Prices Short'!$E:$E,'All Prices combined'!$G456),IF($B456="RAB Long",SUMIFS('RAB Prices Long'!AY:AY,'RAB Prices Long'!$B:$B,'All Prices combined'!$D456,'RAB Prices Long'!$E:$E,'All Prices combined'!$G456)))),2)</f>
        <v>0</v>
      </c>
      <c r="AW456" s="2">
        <f>ROUND(IF($B456="Annuity",SUMIFS('Annuity Prices'!AZ:AZ,'Annuity Prices'!$B:$B,$D456,'Annuity Prices'!$E:$E,$G456),IF($B456="RAB Short",SUMIFS('RAB Prices Short'!AZ:AZ,'RAB Prices Short'!$B:$B,'All Prices combined'!$D456,'RAB Prices Short'!$E:$E,'All Prices combined'!$G456),IF($B456="RAB Long",SUMIFS('RAB Prices Long'!AZ:AZ,'RAB Prices Long'!$B:$B,'All Prices combined'!$D456,'RAB Prices Long'!$E:$E,'All Prices combined'!$G456)))),2)</f>
        <v>0</v>
      </c>
      <c r="AX456" s="2">
        <f>ROUND(IF($B456="Annuity",SUMIFS('Annuity Prices'!BA:BA,'Annuity Prices'!$B:$B,$D456,'Annuity Prices'!$E:$E,$G456),IF($B456="RAB Short",SUMIFS('RAB Prices Short'!BA:BA,'RAB Prices Short'!$B:$B,'All Prices combined'!$D456,'RAB Prices Short'!$E:$E,'All Prices combined'!$G456),IF($B456="RAB Long",SUMIFS('RAB Prices Long'!BA:BA,'RAB Prices Long'!$B:$B,'All Prices combined'!$D456,'RAB Prices Long'!$E:$E,'All Prices combined'!$G456)))),2)</f>
        <v>0</v>
      </c>
      <c r="AY456" s="2">
        <f>ROUND(IF($B456="Annuity",SUMIFS('Annuity Prices'!BB:BB,'Annuity Prices'!$B:$B,$D456,'Annuity Prices'!$E:$E,$G456),IF($B456="RAB Short",SUMIFS('RAB Prices Short'!BB:BB,'RAB Prices Short'!$B:$B,'All Prices combined'!$D456,'RAB Prices Short'!$E:$E,'All Prices combined'!$G456),IF($B456="RAB Long",SUMIFS('RAB Prices Long'!BB:BB,'RAB Prices Long'!$B:$B,'All Prices combined'!$D456,'RAB Prices Long'!$E:$E,'All Prices combined'!$G456)))),2)</f>
        <v>0</v>
      </c>
      <c r="AZ456" s="2">
        <f>ROUND(IF($B456="Annuity",SUMIFS('Annuity Prices'!BC:BC,'Annuity Prices'!$B:$B,$D456,'Annuity Prices'!$E:$E,$G456),IF($B456="RAB Short",SUMIFS('RAB Prices Short'!BC:BC,'RAB Prices Short'!$B:$B,'All Prices combined'!$D456,'RAB Prices Short'!$E:$E,'All Prices combined'!$G456),IF($B456="RAB Long",SUMIFS('RAB Prices Long'!BC:BC,'RAB Prices Long'!$B:$B,'All Prices combined'!$D456,'RAB Prices Long'!$E:$E,'All Prices combined'!$G456)))),2)</f>
        <v>0</v>
      </c>
      <c r="BA456" s="2">
        <f>ROUND(IF($B456="Annuity",SUMIFS('Annuity Prices'!BD:BD,'Annuity Prices'!$B:$B,$D456,'Annuity Prices'!$E:$E,$G456),IF($B456="RAB Short",SUMIFS('RAB Prices Short'!BD:BD,'RAB Prices Short'!$B:$B,'All Prices combined'!$D456,'RAB Prices Short'!$E:$E,'All Prices combined'!$G456),IF($B456="RAB Long",SUMIFS('RAB Prices Long'!BD:BD,'RAB Prices Long'!$B:$B,'All Prices combined'!$D456,'RAB Prices Long'!$E:$E,'All Prices combined'!$G456)))),2)</f>
        <v>0</v>
      </c>
      <c r="BB456" s="2">
        <f>ROUND(IF($B456="Annuity",SUMIFS('Annuity Prices'!BE:BE,'Annuity Prices'!$B:$B,$D456,'Annuity Prices'!$E:$E,$G456),IF($B456="RAB Short",SUMIFS('RAB Prices Short'!BE:BE,'RAB Prices Short'!$B:$B,'All Prices combined'!$D456,'RAB Prices Short'!$E:$E,'All Prices combined'!$G456),IF($B456="RAB Long",SUMIFS('RAB Prices Long'!BE:BE,'RAB Prices Long'!$B:$B,'All Prices combined'!$D456,'RAB Prices Long'!$E:$E,'All Prices combined'!$G456)))),2)</f>
        <v>0</v>
      </c>
      <c r="BC456" s="2">
        <f>ROUND(IF($B456="Annuity",SUMIFS('Annuity Prices'!BF:BF,'Annuity Prices'!$B:$B,$D456,'Annuity Prices'!$E:$E,$G456),IF($B456="RAB Short",SUMIFS('RAB Prices Short'!BF:BF,'RAB Prices Short'!$B:$B,'All Prices combined'!$D456,'RAB Prices Short'!$E:$E,'All Prices combined'!$G456),IF($B456="RAB Long",SUMIFS('RAB Prices Long'!BF:BF,'RAB Prices Long'!$B:$B,'All Prices combined'!$D456,'RAB Prices Long'!$E:$E,'All Prices combined'!$G456)))),2)</f>
        <v>0</v>
      </c>
      <c r="BD456" s="2">
        <f>ROUND(IF($B456="Annuity",SUMIFS('Annuity Prices'!BG:BG,'Annuity Prices'!$B:$B,$D456,'Annuity Prices'!$E:$E,$G456),IF($B456="RAB Short",SUMIFS('RAB Prices Short'!BG:BG,'RAB Prices Short'!$B:$B,'All Prices combined'!$D456,'RAB Prices Short'!$E:$E,'All Prices combined'!$G456),IF($B456="RAB Long",SUMIFS('RAB Prices Long'!BG:BG,'RAB Prices Long'!$B:$B,'All Prices combined'!$D456,'RAB Prices Long'!$E:$E,'All Prices combined'!$G456)))),2)</f>
        <v>0</v>
      </c>
      <c r="BE456" s="2">
        <f>ROUND(IF($B456="Annuity",SUMIFS('Annuity Prices'!BH:BH,'Annuity Prices'!$B:$B,$D456,'Annuity Prices'!$E:$E,$G456),IF($B456="RAB Short",SUMIFS('RAB Prices Short'!BH:BH,'RAB Prices Short'!$B:$B,'All Prices combined'!$D456,'RAB Prices Short'!$E:$E,'All Prices combined'!$G456),IF($B456="RAB Long",SUMIFS('RAB Prices Long'!BH:BH,'RAB Prices Long'!$B:$B,'All Prices combined'!$D456,'RAB Prices Long'!$E:$E,'All Prices combined'!$G456)))),2)</f>
        <v>0</v>
      </c>
      <c r="BF456" s="2">
        <f>ROUND(IF($B456="Annuity",SUMIFS('Annuity Prices'!BI:BI,'Annuity Prices'!$B:$B,$D456,'Annuity Prices'!$E:$E,$G456),IF($B456="RAB Short",SUMIFS('RAB Prices Short'!BI:BI,'RAB Prices Short'!$B:$B,'All Prices combined'!$D456,'RAB Prices Short'!$E:$E,'All Prices combined'!$G456),IF($B456="RAB Long",SUMIFS('RAB Prices Long'!BI:BI,'RAB Prices Long'!$B:$B,'All Prices combined'!$D456,'RAB Prices Long'!$E:$E,'All Prices combined'!$G456)))),2)</f>
        <v>0</v>
      </c>
      <c r="BG456" s="2">
        <f>ROUND(IF($B456="Annuity",SUMIFS('Annuity Prices'!BJ:BJ,'Annuity Prices'!$B:$B,$D456,'Annuity Prices'!$E:$E,$G456),IF($B456="RAB Short",SUMIFS('RAB Prices Short'!BJ:BJ,'RAB Prices Short'!$B:$B,'All Prices combined'!$D456,'RAB Prices Short'!$E:$E,'All Prices combined'!$G456),IF($B456="RAB Long",SUMIFS('RAB Prices Long'!BJ:BJ,'RAB Prices Long'!$B:$B,'All Prices combined'!$D456,'RAB Prices Long'!$E:$E,'All Prices combined'!$G456)))),2)</f>
        <v>0</v>
      </c>
      <c r="BH456" s="2">
        <f>ROUND(IF($B456="Annuity",SUMIFS('Annuity Prices'!BK:BK,'Annuity Prices'!$B:$B,$D456,'Annuity Prices'!$E:$E,$G456),IF($B456="RAB Short",SUMIFS('RAB Prices Short'!BK:BK,'RAB Prices Short'!$B:$B,'All Prices combined'!$D456,'RAB Prices Short'!$E:$E,'All Prices combined'!$G456),IF($B456="RAB Long",SUMIFS('RAB Prices Long'!BK:BK,'RAB Prices Long'!$B:$B,'All Prices combined'!$D456,'RAB Prices Long'!$E:$E,'All Prices combined'!$G456)))),2)</f>
        <v>0</v>
      </c>
      <c r="BI456" s="2">
        <f>ROUND(IF($B456="Annuity",SUMIFS('Annuity Prices'!BL:BL,'Annuity Prices'!$B:$B,$D456,'Annuity Prices'!$E:$E,$G456),IF($B456="RAB Short",SUMIFS('RAB Prices Short'!BL:BL,'RAB Prices Short'!$B:$B,'All Prices combined'!$D456,'RAB Prices Short'!$E:$E,'All Prices combined'!$G456),IF($B456="RAB Long",SUMIFS('RAB Prices Long'!BL:BL,'RAB Prices Long'!$B:$B,'All Prices combined'!$D456,'RAB Prices Long'!$E:$E,'All Prices combined'!$G456)))),2)</f>
        <v>0</v>
      </c>
      <c r="BJ456" s="2">
        <f>ROUND(IF($B456="Annuity",SUMIFS('Annuity Prices'!BM:BM,'Annuity Prices'!$B:$B,$D456,'Annuity Prices'!$E:$E,$G456),IF($B456="RAB Short",SUMIFS('RAB Prices Short'!BM:BM,'RAB Prices Short'!$B:$B,'All Prices combined'!$D456,'RAB Prices Short'!$E:$E,'All Prices combined'!$G456),IF($B456="RAB Long",SUMIFS('RAB Prices Long'!BM:BM,'RAB Prices Long'!$B:$B,'All Prices combined'!$D456,'RAB Prices Long'!$E:$E,'All Prices combined'!$G456)))),2)</f>
        <v>0</v>
      </c>
      <c r="BK456" s="2">
        <f>ROUND(IF($B456="Annuity",SUMIFS('Annuity Prices'!BN:BN,'Annuity Prices'!$B:$B,$D456,'Annuity Prices'!$E:$E,$G456),IF($B456="RAB Short",SUMIFS('RAB Prices Short'!BN:BN,'RAB Prices Short'!$B:$B,'All Prices combined'!$D456,'RAB Prices Short'!$E:$E,'All Prices combined'!$G456),IF($B456="RAB Long",SUMIFS('RAB Prices Long'!BN:BN,'RAB Prices Long'!$B:$B,'All Prices combined'!$D456,'RAB Prices Long'!$E:$E,'All Prices combined'!$G456)))),2)</f>
        <v>0</v>
      </c>
      <c r="BL456" s="2">
        <f>ROUND(IF($B456="Annuity",SUMIFS('Annuity Prices'!BO:BO,'Annuity Prices'!$B:$B,$D456,'Annuity Prices'!$E:$E,$G456),IF($B456="RAB Short",SUMIFS('RAB Prices Short'!BO:BO,'RAB Prices Short'!$B:$B,'All Prices combined'!$D456,'RAB Prices Short'!$E:$E,'All Prices combined'!$G456),IF($B456="RAB Long",SUMIFS('RAB Prices Long'!BO:BO,'RAB Prices Long'!$B:$B,'All Prices combined'!$D456,'RAB Prices Long'!$E:$E,'All Prices combined'!$G456)))),2)</f>
        <v>0</v>
      </c>
      <c r="BM456" s="2">
        <f>ROUND(IF($B456="Annuity",SUMIFS('Annuity Prices'!BP:BP,'Annuity Prices'!$B:$B,$D456,'Annuity Prices'!$E:$E,$G456),IF($B456="RAB Short",SUMIFS('RAB Prices Short'!BP:BP,'RAB Prices Short'!$B:$B,'All Prices combined'!$D456,'RAB Prices Short'!$E:$E,'All Prices combined'!$G456),IF($B456="RAB Long",SUMIFS('RAB Prices Long'!BP:BP,'RAB Prices Long'!$B:$B,'All Prices combined'!$D456,'RAB Prices Long'!$E:$E,'All Prices combined'!$G456)))),2)</f>
        <v>0</v>
      </c>
      <c r="BN456" s="2">
        <f>ROUND(IF($B456="Annuity",SUMIFS('Annuity Prices'!BQ:BQ,'Annuity Prices'!$B:$B,$D456,'Annuity Prices'!$E:$E,$G456),IF($B456="RAB Short",SUMIFS('RAB Prices Short'!BQ:BQ,'RAB Prices Short'!$B:$B,'All Prices combined'!$D456,'RAB Prices Short'!$E:$E,'All Prices combined'!$G456),IF($B456="RAB Long",SUMIFS('RAB Prices Long'!BQ:BQ,'RAB Prices Long'!$B:$B,'All Prices combined'!$D456,'RAB Prices Long'!$E:$E,'All Prices combined'!$G456)))),2)</f>
        <v>0</v>
      </c>
      <c r="BO456" s="2">
        <f>ROUND(IF($B456="Annuity",SUMIFS('Annuity Prices'!BR:BR,'Annuity Prices'!$B:$B,$D456,'Annuity Prices'!$E:$E,$G456),IF($B456="RAB Short",SUMIFS('RAB Prices Short'!BR:BR,'RAB Prices Short'!$B:$B,'All Prices combined'!$D456,'RAB Prices Short'!$E:$E,'All Prices combined'!$G456),IF($B456="RAB Long",SUMIFS('RAB Prices Long'!BR:BR,'RAB Prices Long'!$B:$B,'All Prices combined'!$D456,'RAB Prices Long'!$E:$E,'All Prices combined'!$G456)))),2)</f>
        <v>0</v>
      </c>
      <c r="BP456" s="2">
        <f>ROUND(IF($B456="Annuity",SUMIFS('Annuity Prices'!BS:BS,'Annuity Prices'!$B:$B,$D456,'Annuity Prices'!$E:$E,$G456),IF($B456="RAB Short",SUMIFS('RAB Prices Short'!BS:BS,'RAB Prices Short'!$B:$B,'All Prices combined'!$D456,'RAB Prices Short'!$E:$E,'All Prices combined'!$G456),IF($B456="RAB Long",SUMIFS('RAB Prices Long'!BS:BS,'RAB Prices Long'!$B:$B,'All Prices combined'!$D456,'RAB Prices Long'!$E:$E,'All Prices combined'!$G456)))),2)</f>
        <v>0</v>
      </c>
      <c r="BQ456" s="2">
        <f>ROUND(IF($B456="Annuity",SUMIFS('Annuity Prices'!BT:BT,'Annuity Prices'!$B:$B,$D456,'Annuity Prices'!$E:$E,$G456),IF($B456="RAB Short",SUMIFS('RAB Prices Short'!BT:BT,'RAB Prices Short'!$B:$B,'All Prices combined'!$D456,'RAB Prices Short'!$E:$E,'All Prices combined'!$G456),IF($B456="RAB Long",SUMIFS('RAB Prices Long'!BT:BT,'RAB Prices Long'!$B:$B,'All Prices combined'!$D456,'RAB Prices Long'!$E:$E,'All Prices combined'!$G456)))),2)</f>
        <v>0</v>
      </c>
      <c r="BR456" s="2">
        <f>ROUND(IF($B456="Annuity",SUMIFS('Annuity Prices'!BU:BU,'Annuity Prices'!$B:$B,$D456,'Annuity Prices'!$E:$E,$G456),IF($B456="RAB Short",SUMIFS('RAB Prices Short'!BU:BU,'RAB Prices Short'!$B:$B,'All Prices combined'!$D456,'RAB Prices Short'!$E:$E,'All Prices combined'!$G456),IF($B456="RAB Long",SUMIFS('RAB Prices Long'!BU:BU,'RAB Prices Long'!$B:$B,'All Prices combined'!$D456,'RAB Prices Long'!$E:$E,'All Prices combined'!$G456)))),2)</f>
        <v>0</v>
      </c>
      <c r="BS456" s="2">
        <f>ROUND(IF($B456="Annuity",SUMIFS('Annuity Prices'!BV:BV,'Annuity Prices'!$B:$B,$D456,'Annuity Prices'!$E:$E,$G456),IF($B456="RAB Short",SUMIFS('RAB Prices Short'!BV:BV,'RAB Prices Short'!$B:$B,'All Prices combined'!$D456,'RAB Prices Short'!$E:$E,'All Prices combined'!$G456),IF($B456="RAB Long",SUMIFS('RAB Prices Long'!BV:BV,'RAB Prices Long'!$B:$B,'All Prices combined'!$D456,'RAB Prices Long'!$E:$E,'All Prices combined'!$G456)))),2)</f>
        <v>0</v>
      </c>
      <c r="BT456" s="2">
        <f>ROUND(IF($B456="Annuity",SUMIFS('Annuity Prices'!BW:BW,'Annuity Prices'!$B:$B,$D456,'Annuity Prices'!$E:$E,$G456),IF($B456="RAB Short",SUMIFS('RAB Prices Short'!BW:BW,'RAB Prices Short'!$B:$B,'All Prices combined'!$D456,'RAB Prices Short'!$E:$E,'All Prices combined'!$G456),IF($B456="RAB Long",SUMIFS('RAB Prices Long'!BW:BW,'RAB Prices Long'!$B:$B,'All Prices combined'!$D456,'RAB Prices Long'!$E:$E,'All Prices combined'!$G456)))),2)</f>
        <v>0</v>
      </c>
      <c r="BU456" s="2">
        <f>ROUND(IF($B456="Annuity",SUMIFS('Annuity Prices'!BX:BX,'Annuity Prices'!$B:$B,$D456,'Annuity Prices'!$E:$E,$G456),IF($B456="RAB Short",SUMIFS('RAB Prices Short'!BX:BX,'RAB Prices Short'!$B:$B,'All Prices combined'!$D456,'RAB Prices Short'!$E:$E,'All Prices combined'!$G456),IF($B456="RAB Long",SUMIFS('RAB Prices Long'!BX:BX,'RAB Prices Long'!$B:$B,'All Prices combined'!$D456,'RAB Prices Long'!$E:$E,'All Prices combined'!$G456)))),2)</f>
        <v>0</v>
      </c>
    </row>
    <row r="457" spans="2:73" x14ac:dyDescent="0.25">
      <c r="B457" t="s">
        <v>45</v>
      </c>
      <c r="C457">
        <v>15</v>
      </c>
      <c r="E457" t="s">
        <v>169</v>
      </c>
      <c r="F457">
        <v>15</v>
      </c>
      <c r="G457" t="s">
        <v>172</v>
      </c>
      <c r="I457" s="2">
        <f>ROUND(IF($B457="Annuity",SUMIFS('Annuity Prices'!L:L,'Annuity Prices'!$B:$B,$D457,'Annuity Prices'!$E:$E,$G457),IF($B457="RAB Short",SUMIFS('RAB Prices Short'!L:L,'RAB Prices Short'!$B:$B,'All Prices combined'!$D457,'RAB Prices Short'!$E:$E,'All Prices combined'!$G457),IF($B457="RAB Long",SUMIFS('RAB Prices Long'!L:L,'RAB Prices Long'!$B:$B,'All Prices combined'!$D457,'RAB Prices Long'!$E:$E,'All Prices combined'!$G457)))),2)</f>
        <v>0</v>
      </c>
      <c r="J457" s="2">
        <f>ROUND(IF($B457="Annuity",SUMIFS('Annuity Prices'!M:M,'Annuity Prices'!$B:$B,$D457,'Annuity Prices'!$E:$E,$G457),IF($B457="RAB Short",SUMIFS('RAB Prices Short'!M:M,'RAB Prices Short'!$B:$B,'All Prices combined'!$D457,'RAB Prices Short'!$E:$E,'All Prices combined'!$G457),IF($B457="RAB Long",SUMIFS('RAB Prices Long'!M:M,'RAB Prices Long'!$B:$B,'All Prices combined'!$D457,'RAB Prices Long'!$E:$E,'All Prices combined'!$G457)))),2)</f>
        <v>0</v>
      </c>
      <c r="K457" s="2">
        <f>ROUND(IF($B457="Annuity",SUMIFS('Annuity Prices'!N:N,'Annuity Prices'!$B:$B,$D457,'Annuity Prices'!$E:$E,$G457),IF($B457="RAB Short",SUMIFS('RAB Prices Short'!N:N,'RAB Prices Short'!$B:$B,'All Prices combined'!$D457,'RAB Prices Short'!$E:$E,'All Prices combined'!$G457),IF($B457="RAB Long",SUMIFS('RAB Prices Long'!N:N,'RAB Prices Long'!$B:$B,'All Prices combined'!$D457,'RAB Prices Long'!$E:$E,'All Prices combined'!$G457)))),2)</f>
        <v>0</v>
      </c>
      <c r="L457" s="2">
        <f>ROUND(IF($B457="Annuity",SUMIFS('Annuity Prices'!O:O,'Annuity Prices'!$B:$B,$D457,'Annuity Prices'!$E:$E,$G457),IF($B457="RAB Short",SUMIFS('RAB Prices Short'!O:O,'RAB Prices Short'!$B:$B,'All Prices combined'!$D457,'RAB Prices Short'!$E:$E,'All Prices combined'!$G457),IF($B457="RAB Long",SUMIFS('RAB Prices Long'!O:O,'RAB Prices Long'!$B:$B,'All Prices combined'!$D457,'RAB Prices Long'!$E:$E,'All Prices combined'!$G457)))),2)</f>
        <v>0</v>
      </c>
      <c r="M457" s="2">
        <f>ROUND(IF($B457="Annuity",SUMIFS('Annuity Prices'!P:P,'Annuity Prices'!$B:$B,$D457,'Annuity Prices'!$E:$E,$G457),IF($B457="RAB Short",SUMIFS('RAB Prices Short'!P:P,'RAB Prices Short'!$B:$B,'All Prices combined'!$D457,'RAB Prices Short'!$E:$E,'All Prices combined'!$G457),IF($B457="RAB Long",SUMIFS('RAB Prices Long'!P:P,'RAB Prices Long'!$B:$B,'All Prices combined'!$D457,'RAB Prices Long'!$E:$E,'All Prices combined'!$G457)))),2)</f>
        <v>0</v>
      </c>
      <c r="N457" s="2">
        <f>ROUND(IF($B457="Annuity",SUMIFS('Annuity Prices'!Q:Q,'Annuity Prices'!$B:$B,$D457,'Annuity Prices'!$E:$E,$G457),IF($B457="RAB Short",SUMIFS('RAB Prices Short'!Q:Q,'RAB Prices Short'!$B:$B,'All Prices combined'!$D457,'RAB Prices Short'!$E:$E,'All Prices combined'!$G457),IF($B457="RAB Long",SUMIFS('RAB Prices Long'!Q:Q,'RAB Prices Long'!$B:$B,'All Prices combined'!$D457,'RAB Prices Long'!$E:$E,'All Prices combined'!$G457)))),2)</f>
        <v>0</v>
      </c>
      <c r="O457" s="2">
        <f>ROUND(IF($B457="Annuity",SUMIFS('Annuity Prices'!R:R,'Annuity Prices'!$B:$B,$D457,'Annuity Prices'!$E:$E,$G457),IF($B457="RAB Short",SUMIFS('RAB Prices Short'!R:R,'RAB Prices Short'!$B:$B,'All Prices combined'!$D457,'RAB Prices Short'!$E:$E,'All Prices combined'!$G457),IF($B457="RAB Long",SUMIFS('RAB Prices Long'!R:R,'RAB Prices Long'!$B:$B,'All Prices combined'!$D457,'RAB Prices Long'!$E:$E,'All Prices combined'!$G457)))),2)</f>
        <v>0</v>
      </c>
      <c r="P457" s="2">
        <f>ROUND(IF($B457="Annuity",SUMIFS('Annuity Prices'!S:S,'Annuity Prices'!$B:$B,$D457,'Annuity Prices'!$E:$E,$G457),IF($B457="RAB Short",SUMIFS('RAB Prices Short'!S:S,'RAB Prices Short'!$B:$B,'All Prices combined'!$D457,'RAB Prices Short'!$E:$E,'All Prices combined'!$G457),IF($B457="RAB Long",SUMIFS('RAB Prices Long'!S:S,'RAB Prices Long'!$B:$B,'All Prices combined'!$D457,'RAB Prices Long'!$E:$E,'All Prices combined'!$G457)))),2)</f>
        <v>0</v>
      </c>
      <c r="Q457" s="2">
        <f>ROUND(IF($B457="Annuity",SUMIFS('Annuity Prices'!T:T,'Annuity Prices'!$B:$B,$D457,'Annuity Prices'!$E:$E,$G457),IF($B457="RAB Short",SUMIFS('RAB Prices Short'!T:T,'RAB Prices Short'!$B:$B,'All Prices combined'!$D457,'RAB Prices Short'!$E:$E,'All Prices combined'!$G457),IF($B457="RAB Long",SUMIFS('RAB Prices Long'!T:T,'RAB Prices Long'!$B:$B,'All Prices combined'!$D457,'RAB Prices Long'!$E:$E,'All Prices combined'!$G457)))),2)</f>
        <v>0</v>
      </c>
      <c r="R457" s="2">
        <f>ROUND(IF($B457="Annuity",SUMIFS('Annuity Prices'!U:U,'Annuity Prices'!$B:$B,$D457,'Annuity Prices'!$E:$E,$G457),IF($B457="RAB Short",SUMIFS('RAB Prices Short'!U:U,'RAB Prices Short'!$B:$B,'All Prices combined'!$D457,'RAB Prices Short'!$E:$E,'All Prices combined'!$G457),IF($B457="RAB Long",SUMIFS('RAB Prices Long'!U:U,'RAB Prices Long'!$B:$B,'All Prices combined'!$D457,'RAB Prices Long'!$E:$E,'All Prices combined'!$G457)))),2)</f>
        <v>0</v>
      </c>
      <c r="S457" s="2">
        <f>ROUND(IF($B457="Annuity",SUMIFS('Annuity Prices'!V:V,'Annuity Prices'!$B:$B,$D457,'Annuity Prices'!$E:$E,$G457),IF($B457="RAB Short",SUMIFS('RAB Prices Short'!V:V,'RAB Prices Short'!$B:$B,'All Prices combined'!$D457,'RAB Prices Short'!$E:$E,'All Prices combined'!$G457),IF($B457="RAB Long",SUMIFS('RAB Prices Long'!V:V,'RAB Prices Long'!$B:$B,'All Prices combined'!$D457,'RAB Prices Long'!$E:$E,'All Prices combined'!$G457)))),2)</f>
        <v>0</v>
      </c>
      <c r="T457" s="2">
        <f>ROUND(IF($B457="Annuity",SUMIFS('Annuity Prices'!W:W,'Annuity Prices'!$B:$B,$D457,'Annuity Prices'!$E:$E,$G457),IF($B457="RAB Short",SUMIFS('RAB Prices Short'!W:W,'RAB Prices Short'!$B:$B,'All Prices combined'!$D457,'RAB Prices Short'!$E:$E,'All Prices combined'!$G457),IF($B457="RAB Long",SUMIFS('RAB Prices Long'!W:W,'RAB Prices Long'!$B:$B,'All Prices combined'!$D457,'RAB Prices Long'!$E:$E,'All Prices combined'!$G457)))),2)</f>
        <v>0</v>
      </c>
      <c r="U457" s="2">
        <f>ROUND(IF($B457="Annuity",SUMIFS('Annuity Prices'!X:X,'Annuity Prices'!$B:$B,$D457,'Annuity Prices'!$E:$E,$G457),IF($B457="RAB Short",SUMIFS('RAB Prices Short'!X:X,'RAB Prices Short'!$B:$B,'All Prices combined'!$D457,'RAB Prices Short'!$E:$E,'All Prices combined'!$G457),IF($B457="RAB Long",SUMIFS('RAB Prices Long'!X:X,'RAB Prices Long'!$B:$B,'All Prices combined'!$D457,'RAB Prices Long'!$E:$E,'All Prices combined'!$G457)))),2)</f>
        <v>0</v>
      </c>
      <c r="V457" s="2">
        <f>ROUND(IF($B457="Annuity",SUMIFS('Annuity Prices'!Y:Y,'Annuity Prices'!$B:$B,$D457,'Annuity Prices'!$E:$E,$G457),IF($B457="RAB Short",SUMIFS('RAB Prices Short'!Y:Y,'RAB Prices Short'!$B:$B,'All Prices combined'!$D457,'RAB Prices Short'!$E:$E,'All Prices combined'!$G457),IF($B457="RAB Long",SUMIFS('RAB Prices Long'!Y:Y,'RAB Prices Long'!$B:$B,'All Prices combined'!$D457,'RAB Prices Long'!$E:$E,'All Prices combined'!$G457)))),2)</f>
        <v>0</v>
      </c>
      <c r="W457" s="2">
        <f>ROUND(IF($B457="Annuity",SUMIFS('Annuity Prices'!Z:Z,'Annuity Prices'!$B:$B,$D457,'Annuity Prices'!$E:$E,$G457),IF($B457="RAB Short",SUMIFS('RAB Prices Short'!Z:Z,'RAB Prices Short'!$B:$B,'All Prices combined'!$D457,'RAB Prices Short'!$E:$E,'All Prices combined'!$G457),IF($B457="RAB Long",SUMIFS('RAB Prices Long'!Z:Z,'RAB Prices Long'!$B:$B,'All Prices combined'!$D457,'RAB Prices Long'!$E:$E,'All Prices combined'!$G457)))),2)</f>
        <v>0</v>
      </c>
      <c r="X457" s="2">
        <f>ROUND(IF($B457="Annuity",SUMIFS('Annuity Prices'!AA:AA,'Annuity Prices'!$B:$B,$D457,'Annuity Prices'!$E:$E,$G457),IF($B457="RAB Short",SUMIFS('RAB Prices Short'!AA:AA,'RAB Prices Short'!$B:$B,'All Prices combined'!$D457,'RAB Prices Short'!$E:$E,'All Prices combined'!$G457),IF($B457="RAB Long",SUMIFS('RAB Prices Long'!AA:AA,'RAB Prices Long'!$B:$B,'All Prices combined'!$D457,'RAB Prices Long'!$E:$E,'All Prices combined'!$G457)))),2)</f>
        <v>0</v>
      </c>
      <c r="Y457" s="2">
        <f>ROUND(IF($B457="Annuity",SUMIFS('Annuity Prices'!AB:AB,'Annuity Prices'!$B:$B,$D457,'Annuity Prices'!$E:$E,$G457),IF($B457="RAB Short",SUMIFS('RAB Prices Short'!AB:AB,'RAB Prices Short'!$B:$B,'All Prices combined'!$D457,'RAB Prices Short'!$E:$E,'All Prices combined'!$G457),IF($B457="RAB Long",SUMIFS('RAB Prices Long'!AB:AB,'RAB Prices Long'!$B:$B,'All Prices combined'!$D457,'RAB Prices Long'!$E:$E,'All Prices combined'!$G457)))),2)</f>
        <v>0</v>
      </c>
      <c r="Z457" s="2">
        <f>ROUND(IF($B457="Annuity",SUMIFS('Annuity Prices'!AC:AC,'Annuity Prices'!$B:$B,$D457,'Annuity Prices'!$E:$E,$G457),IF($B457="RAB Short",SUMIFS('RAB Prices Short'!AC:AC,'RAB Prices Short'!$B:$B,'All Prices combined'!$D457,'RAB Prices Short'!$E:$E,'All Prices combined'!$G457),IF($B457="RAB Long",SUMIFS('RAB Prices Long'!AC:AC,'RAB Prices Long'!$B:$B,'All Prices combined'!$D457,'RAB Prices Long'!$E:$E,'All Prices combined'!$G457)))),2)</f>
        <v>0</v>
      </c>
      <c r="AA457" s="2">
        <f>ROUND(IF($B457="Annuity",SUMIFS('Annuity Prices'!AD:AD,'Annuity Prices'!$B:$B,$D457,'Annuity Prices'!$E:$E,$G457),IF($B457="RAB Short",SUMIFS('RAB Prices Short'!AD:AD,'RAB Prices Short'!$B:$B,'All Prices combined'!$D457,'RAB Prices Short'!$E:$E,'All Prices combined'!$G457),IF($B457="RAB Long",SUMIFS('RAB Prices Long'!AD:AD,'RAB Prices Long'!$B:$B,'All Prices combined'!$D457,'RAB Prices Long'!$E:$E,'All Prices combined'!$G457)))),2)</f>
        <v>0</v>
      </c>
      <c r="AB457" s="2">
        <f>ROUND(IF($B457="Annuity",SUMIFS('Annuity Prices'!AE:AE,'Annuity Prices'!$B:$B,$D457,'Annuity Prices'!$E:$E,$G457),IF($B457="RAB Short",SUMIFS('RAB Prices Short'!AE:AE,'RAB Prices Short'!$B:$B,'All Prices combined'!$D457,'RAB Prices Short'!$E:$E,'All Prices combined'!$G457),IF($B457="RAB Long",SUMIFS('RAB Prices Long'!AE:AE,'RAB Prices Long'!$B:$B,'All Prices combined'!$D457,'RAB Prices Long'!$E:$E,'All Prices combined'!$G457)))),2)</f>
        <v>0</v>
      </c>
      <c r="AC457" s="2">
        <f>ROUND(IF($B457="Annuity",SUMIFS('Annuity Prices'!AF:AF,'Annuity Prices'!$B:$B,$D457,'Annuity Prices'!$E:$E,$G457),IF($B457="RAB Short",SUMIFS('RAB Prices Short'!AF:AF,'RAB Prices Short'!$B:$B,'All Prices combined'!$D457,'RAB Prices Short'!$E:$E,'All Prices combined'!$G457),IF($B457="RAB Long",SUMIFS('RAB Prices Long'!AF:AF,'RAB Prices Long'!$B:$B,'All Prices combined'!$D457,'RAB Prices Long'!$E:$E,'All Prices combined'!$G457)))),2)</f>
        <v>0</v>
      </c>
      <c r="AD457" s="2">
        <f>ROUND(IF($B457="Annuity",SUMIFS('Annuity Prices'!AG:AG,'Annuity Prices'!$B:$B,$D457,'Annuity Prices'!$E:$E,$G457),IF($B457="RAB Short",SUMIFS('RAB Prices Short'!AG:AG,'RAB Prices Short'!$B:$B,'All Prices combined'!$D457,'RAB Prices Short'!$E:$E,'All Prices combined'!$G457),IF($B457="RAB Long",SUMIFS('RAB Prices Long'!AG:AG,'RAB Prices Long'!$B:$B,'All Prices combined'!$D457,'RAB Prices Long'!$E:$E,'All Prices combined'!$G457)))),2)</f>
        <v>0</v>
      </c>
      <c r="AE457" s="2">
        <f>ROUND(IF($B457="Annuity",SUMIFS('Annuity Prices'!AH:AH,'Annuity Prices'!$B:$B,$D457,'Annuity Prices'!$E:$E,$G457),IF($B457="RAB Short",SUMIFS('RAB Prices Short'!AH:AH,'RAB Prices Short'!$B:$B,'All Prices combined'!$D457,'RAB Prices Short'!$E:$E,'All Prices combined'!$G457),IF($B457="RAB Long",SUMIFS('RAB Prices Long'!AH:AH,'RAB Prices Long'!$B:$B,'All Prices combined'!$D457,'RAB Prices Long'!$E:$E,'All Prices combined'!$G457)))),2)</f>
        <v>0</v>
      </c>
      <c r="AF457" s="2">
        <f>ROUND(IF($B457="Annuity",SUMIFS('Annuity Prices'!AI:AI,'Annuity Prices'!$B:$B,$D457,'Annuity Prices'!$E:$E,$G457),IF($B457="RAB Short",SUMIFS('RAB Prices Short'!AI:AI,'RAB Prices Short'!$B:$B,'All Prices combined'!$D457,'RAB Prices Short'!$E:$E,'All Prices combined'!$G457),IF($B457="RAB Long",SUMIFS('RAB Prices Long'!AI:AI,'RAB Prices Long'!$B:$B,'All Prices combined'!$D457,'RAB Prices Long'!$E:$E,'All Prices combined'!$G457)))),2)</f>
        <v>0</v>
      </c>
      <c r="AG457" s="2">
        <f>ROUND(IF($B457="Annuity",SUMIFS('Annuity Prices'!AJ:AJ,'Annuity Prices'!$B:$B,$D457,'Annuity Prices'!$E:$E,$G457),IF($B457="RAB Short",SUMIFS('RAB Prices Short'!AJ:AJ,'RAB Prices Short'!$B:$B,'All Prices combined'!$D457,'RAB Prices Short'!$E:$E,'All Prices combined'!$G457),IF($B457="RAB Long",SUMIFS('RAB Prices Long'!AJ:AJ,'RAB Prices Long'!$B:$B,'All Prices combined'!$D457,'RAB Prices Long'!$E:$E,'All Prices combined'!$G457)))),2)</f>
        <v>0</v>
      </c>
      <c r="AH457" s="2">
        <f>ROUND(IF($B457="Annuity",SUMIFS('Annuity Prices'!AK:AK,'Annuity Prices'!$B:$B,$D457,'Annuity Prices'!$E:$E,$G457),IF($B457="RAB Short",SUMIFS('RAB Prices Short'!AK:AK,'RAB Prices Short'!$B:$B,'All Prices combined'!$D457,'RAB Prices Short'!$E:$E,'All Prices combined'!$G457),IF($B457="RAB Long",SUMIFS('RAB Prices Long'!AK:AK,'RAB Prices Long'!$B:$B,'All Prices combined'!$D457,'RAB Prices Long'!$E:$E,'All Prices combined'!$G457)))),2)</f>
        <v>0</v>
      </c>
      <c r="AI457" s="2">
        <f>ROUND(IF($B457="Annuity",SUMIFS('Annuity Prices'!AL:AL,'Annuity Prices'!$B:$B,$D457,'Annuity Prices'!$E:$E,$G457),IF($B457="RAB Short",SUMIFS('RAB Prices Short'!AL:AL,'RAB Prices Short'!$B:$B,'All Prices combined'!$D457,'RAB Prices Short'!$E:$E,'All Prices combined'!$G457),IF($B457="RAB Long",SUMIFS('RAB Prices Long'!AL:AL,'RAB Prices Long'!$B:$B,'All Prices combined'!$D457,'RAB Prices Long'!$E:$E,'All Prices combined'!$G457)))),2)</f>
        <v>0</v>
      </c>
      <c r="AJ457" s="2">
        <f>ROUND(IF($B457="Annuity",SUMIFS('Annuity Prices'!AM:AM,'Annuity Prices'!$B:$B,$D457,'Annuity Prices'!$E:$E,$G457),IF($B457="RAB Short",SUMIFS('RAB Prices Short'!AM:AM,'RAB Prices Short'!$B:$B,'All Prices combined'!$D457,'RAB Prices Short'!$E:$E,'All Prices combined'!$G457),IF($B457="RAB Long",SUMIFS('RAB Prices Long'!AM:AM,'RAB Prices Long'!$B:$B,'All Prices combined'!$D457,'RAB Prices Long'!$E:$E,'All Prices combined'!$G457)))),2)</f>
        <v>0</v>
      </c>
      <c r="AK457" s="2">
        <f>ROUND(IF($B457="Annuity",SUMIFS('Annuity Prices'!AN:AN,'Annuity Prices'!$B:$B,$D457,'Annuity Prices'!$E:$E,$G457),IF($B457="RAB Short",SUMIFS('RAB Prices Short'!AN:AN,'RAB Prices Short'!$B:$B,'All Prices combined'!$D457,'RAB Prices Short'!$E:$E,'All Prices combined'!$G457),IF($B457="RAB Long",SUMIFS('RAB Prices Long'!AN:AN,'RAB Prices Long'!$B:$B,'All Prices combined'!$D457,'RAB Prices Long'!$E:$E,'All Prices combined'!$G457)))),2)</f>
        <v>0</v>
      </c>
      <c r="AL457" s="2">
        <f>ROUND(IF($B457="Annuity",SUMIFS('Annuity Prices'!AO:AO,'Annuity Prices'!$B:$B,$D457,'Annuity Prices'!$E:$E,$G457),IF($B457="RAB Short",SUMIFS('RAB Prices Short'!AO:AO,'RAB Prices Short'!$B:$B,'All Prices combined'!$D457,'RAB Prices Short'!$E:$E,'All Prices combined'!$G457),IF($B457="RAB Long",SUMIFS('RAB Prices Long'!AO:AO,'RAB Prices Long'!$B:$B,'All Prices combined'!$D457,'RAB Prices Long'!$E:$E,'All Prices combined'!$G457)))),2)</f>
        <v>0</v>
      </c>
      <c r="AM457" s="2">
        <f>ROUND(IF($B457="Annuity",SUMIFS('Annuity Prices'!AP:AP,'Annuity Prices'!$B:$B,$D457,'Annuity Prices'!$E:$E,$G457),IF($B457="RAB Short",SUMIFS('RAB Prices Short'!AP:AP,'RAB Prices Short'!$B:$B,'All Prices combined'!$D457,'RAB Prices Short'!$E:$E,'All Prices combined'!$G457),IF($B457="RAB Long",SUMIFS('RAB Prices Long'!AP:AP,'RAB Prices Long'!$B:$B,'All Prices combined'!$D457,'RAB Prices Long'!$E:$E,'All Prices combined'!$G457)))),2)</f>
        <v>0</v>
      </c>
      <c r="AN457" s="2">
        <f>ROUND(IF($B457="Annuity",SUMIFS('Annuity Prices'!AQ:AQ,'Annuity Prices'!$B:$B,$D457,'Annuity Prices'!$E:$E,$G457),IF($B457="RAB Short",SUMIFS('RAB Prices Short'!AQ:AQ,'RAB Prices Short'!$B:$B,'All Prices combined'!$D457,'RAB Prices Short'!$E:$E,'All Prices combined'!$G457),IF($B457="RAB Long",SUMIFS('RAB Prices Long'!AQ:AQ,'RAB Prices Long'!$B:$B,'All Prices combined'!$D457,'RAB Prices Long'!$E:$E,'All Prices combined'!$G457)))),2)</f>
        <v>0</v>
      </c>
      <c r="AO457" s="2">
        <f>ROUND(IF($B457="Annuity",SUMIFS('Annuity Prices'!AR:AR,'Annuity Prices'!$B:$B,$D457,'Annuity Prices'!$E:$E,$G457),IF($B457="RAB Short",SUMIFS('RAB Prices Short'!AR:AR,'RAB Prices Short'!$B:$B,'All Prices combined'!$D457,'RAB Prices Short'!$E:$E,'All Prices combined'!$G457),IF($B457="RAB Long",SUMIFS('RAB Prices Long'!AR:AR,'RAB Prices Long'!$B:$B,'All Prices combined'!$D457,'RAB Prices Long'!$E:$E,'All Prices combined'!$G457)))),2)</f>
        <v>0</v>
      </c>
      <c r="AP457" s="2">
        <f>ROUND(IF($B457="Annuity",SUMIFS('Annuity Prices'!AS:AS,'Annuity Prices'!$B:$B,$D457,'Annuity Prices'!$E:$E,$G457),IF($B457="RAB Short",SUMIFS('RAB Prices Short'!AS:AS,'RAB Prices Short'!$B:$B,'All Prices combined'!$D457,'RAB Prices Short'!$E:$E,'All Prices combined'!$G457),IF($B457="RAB Long",SUMIFS('RAB Prices Long'!AS:AS,'RAB Prices Long'!$B:$B,'All Prices combined'!$D457,'RAB Prices Long'!$E:$E,'All Prices combined'!$G457)))),2)</f>
        <v>0</v>
      </c>
      <c r="AQ457" s="2">
        <f>ROUND(IF($B457="Annuity",SUMIFS('Annuity Prices'!AT:AT,'Annuity Prices'!$B:$B,$D457,'Annuity Prices'!$E:$E,$G457),IF($B457="RAB Short",SUMIFS('RAB Prices Short'!AT:AT,'RAB Prices Short'!$B:$B,'All Prices combined'!$D457,'RAB Prices Short'!$E:$E,'All Prices combined'!$G457),IF($B457="RAB Long",SUMIFS('RAB Prices Long'!AT:AT,'RAB Prices Long'!$B:$B,'All Prices combined'!$D457,'RAB Prices Long'!$E:$E,'All Prices combined'!$G457)))),2)</f>
        <v>0</v>
      </c>
      <c r="AR457" s="2">
        <f>ROUND(IF($B457="Annuity",SUMIFS('Annuity Prices'!AU:AU,'Annuity Prices'!$B:$B,$D457,'Annuity Prices'!$E:$E,$G457),IF($B457="RAB Short",SUMIFS('RAB Prices Short'!AU:AU,'RAB Prices Short'!$B:$B,'All Prices combined'!$D457,'RAB Prices Short'!$E:$E,'All Prices combined'!$G457),IF($B457="RAB Long",SUMIFS('RAB Prices Long'!AU:AU,'RAB Prices Long'!$B:$B,'All Prices combined'!$D457,'RAB Prices Long'!$E:$E,'All Prices combined'!$G457)))),2)</f>
        <v>0</v>
      </c>
      <c r="AS457" s="2">
        <f>ROUND(IF($B457="Annuity",SUMIFS('Annuity Prices'!AV:AV,'Annuity Prices'!$B:$B,$D457,'Annuity Prices'!$E:$E,$G457),IF($B457="RAB Short",SUMIFS('RAB Prices Short'!AV:AV,'RAB Prices Short'!$B:$B,'All Prices combined'!$D457,'RAB Prices Short'!$E:$E,'All Prices combined'!$G457),IF($B457="RAB Long",SUMIFS('RAB Prices Long'!AV:AV,'RAB Prices Long'!$B:$B,'All Prices combined'!$D457,'RAB Prices Long'!$E:$E,'All Prices combined'!$G457)))),2)</f>
        <v>0</v>
      </c>
      <c r="AT457" s="2">
        <f>ROUND(IF($B457="Annuity",SUMIFS('Annuity Prices'!AW:AW,'Annuity Prices'!$B:$B,$D457,'Annuity Prices'!$E:$E,$G457),IF($B457="RAB Short",SUMIFS('RAB Prices Short'!AW:AW,'RAB Prices Short'!$B:$B,'All Prices combined'!$D457,'RAB Prices Short'!$E:$E,'All Prices combined'!$G457),IF($B457="RAB Long",SUMIFS('RAB Prices Long'!AW:AW,'RAB Prices Long'!$B:$B,'All Prices combined'!$D457,'RAB Prices Long'!$E:$E,'All Prices combined'!$G457)))),2)</f>
        <v>0</v>
      </c>
      <c r="AU457" s="2">
        <f>ROUND(IF($B457="Annuity",SUMIFS('Annuity Prices'!AX:AX,'Annuity Prices'!$B:$B,$D457,'Annuity Prices'!$E:$E,$G457),IF($B457="RAB Short",SUMIFS('RAB Prices Short'!AX:AX,'RAB Prices Short'!$B:$B,'All Prices combined'!$D457,'RAB Prices Short'!$E:$E,'All Prices combined'!$G457),IF($B457="RAB Long",SUMIFS('RAB Prices Long'!AX:AX,'RAB Prices Long'!$B:$B,'All Prices combined'!$D457,'RAB Prices Long'!$E:$E,'All Prices combined'!$G457)))),2)</f>
        <v>0</v>
      </c>
      <c r="AV457" s="2">
        <f>ROUND(IF($B457="Annuity",SUMIFS('Annuity Prices'!AY:AY,'Annuity Prices'!$B:$B,$D457,'Annuity Prices'!$E:$E,$G457),IF($B457="RAB Short",SUMIFS('RAB Prices Short'!AY:AY,'RAB Prices Short'!$B:$B,'All Prices combined'!$D457,'RAB Prices Short'!$E:$E,'All Prices combined'!$G457),IF($B457="RAB Long",SUMIFS('RAB Prices Long'!AY:AY,'RAB Prices Long'!$B:$B,'All Prices combined'!$D457,'RAB Prices Long'!$E:$E,'All Prices combined'!$G457)))),2)</f>
        <v>0</v>
      </c>
      <c r="AW457" s="2">
        <f>ROUND(IF($B457="Annuity",SUMIFS('Annuity Prices'!AZ:AZ,'Annuity Prices'!$B:$B,$D457,'Annuity Prices'!$E:$E,$G457),IF($B457="RAB Short",SUMIFS('RAB Prices Short'!AZ:AZ,'RAB Prices Short'!$B:$B,'All Prices combined'!$D457,'RAB Prices Short'!$E:$E,'All Prices combined'!$G457),IF($B457="RAB Long",SUMIFS('RAB Prices Long'!AZ:AZ,'RAB Prices Long'!$B:$B,'All Prices combined'!$D457,'RAB Prices Long'!$E:$E,'All Prices combined'!$G457)))),2)</f>
        <v>0</v>
      </c>
      <c r="AX457" s="2">
        <f>ROUND(IF($B457="Annuity",SUMIFS('Annuity Prices'!BA:BA,'Annuity Prices'!$B:$B,$D457,'Annuity Prices'!$E:$E,$G457),IF($B457="RAB Short",SUMIFS('RAB Prices Short'!BA:BA,'RAB Prices Short'!$B:$B,'All Prices combined'!$D457,'RAB Prices Short'!$E:$E,'All Prices combined'!$G457),IF($B457="RAB Long",SUMIFS('RAB Prices Long'!BA:BA,'RAB Prices Long'!$B:$B,'All Prices combined'!$D457,'RAB Prices Long'!$E:$E,'All Prices combined'!$G457)))),2)</f>
        <v>0</v>
      </c>
      <c r="AY457" s="2">
        <f>ROUND(IF($B457="Annuity",SUMIFS('Annuity Prices'!BB:BB,'Annuity Prices'!$B:$B,$D457,'Annuity Prices'!$E:$E,$G457),IF($B457="RAB Short",SUMIFS('RAB Prices Short'!BB:BB,'RAB Prices Short'!$B:$B,'All Prices combined'!$D457,'RAB Prices Short'!$E:$E,'All Prices combined'!$G457),IF($B457="RAB Long",SUMIFS('RAB Prices Long'!BB:BB,'RAB Prices Long'!$B:$B,'All Prices combined'!$D457,'RAB Prices Long'!$E:$E,'All Prices combined'!$G457)))),2)</f>
        <v>0</v>
      </c>
      <c r="AZ457" s="2">
        <f>ROUND(IF($B457="Annuity",SUMIFS('Annuity Prices'!BC:BC,'Annuity Prices'!$B:$B,$D457,'Annuity Prices'!$E:$E,$G457),IF($B457="RAB Short",SUMIFS('RAB Prices Short'!BC:BC,'RAB Prices Short'!$B:$B,'All Prices combined'!$D457,'RAB Prices Short'!$E:$E,'All Prices combined'!$G457),IF($B457="RAB Long",SUMIFS('RAB Prices Long'!BC:BC,'RAB Prices Long'!$B:$B,'All Prices combined'!$D457,'RAB Prices Long'!$E:$E,'All Prices combined'!$G457)))),2)</f>
        <v>0</v>
      </c>
      <c r="BA457" s="2">
        <f>ROUND(IF($B457="Annuity",SUMIFS('Annuity Prices'!BD:BD,'Annuity Prices'!$B:$B,$D457,'Annuity Prices'!$E:$E,$G457),IF($B457="RAB Short",SUMIFS('RAB Prices Short'!BD:BD,'RAB Prices Short'!$B:$B,'All Prices combined'!$D457,'RAB Prices Short'!$E:$E,'All Prices combined'!$G457),IF($B457="RAB Long",SUMIFS('RAB Prices Long'!BD:BD,'RAB Prices Long'!$B:$B,'All Prices combined'!$D457,'RAB Prices Long'!$E:$E,'All Prices combined'!$G457)))),2)</f>
        <v>0</v>
      </c>
      <c r="BB457" s="2">
        <f>ROUND(IF($B457="Annuity",SUMIFS('Annuity Prices'!BE:BE,'Annuity Prices'!$B:$B,$D457,'Annuity Prices'!$E:$E,$G457),IF($B457="RAB Short",SUMIFS('RAB Prices Short'!BE:BE,'RAB Prices Short'!$B:$B,'All Prices combined'!$D457,'RAB Prices Short'!$E:$E,'All Prices combined'!$G457),IF($B457="RAB Long",SUMIFS('RAB Prices Long'!BE:BE,'RAB Prices Long'!$B:$B,'All Prices combined'!$D457,'RAB Prices Long'!$E:$E,'All Prices combined'!$G457)))),2)</f>
        <v>0</v>
      </c>
      <c r="BC457" s="2">
        <f>ROUND(IF($B457="Annuity",SUMIFS('Annuity Prices'!BF:BF,'Annuity Prices'!$B:$B,$D457,'Annuity Prices'!$E:$E,$G457),IF($B457="RAB Short",SUMIFS('RAB Prices Short'!BF:BF,'RAB Prices Short'!$B:$B,'All Prices combined'!$D457,'RAB Prices Short'!$E:$E,'All Prices combined'!$G457),IF($B457="RAB Long",SUMIFS('RAB Prices Long'!BF:BF,'RAB Prices Long'!$B:$B,'All Prices combined'!$D457,'RAB Prices Long'!$E:$E,'All Prices combined'!$G457)))),2)</f>
        <v>0</v>
      </c>
      <c r="BD457" s="2">
        <f>ROUND(IF($B457="Annuity",SUMIFS('Annuity Prices'!BG:BG,'Annuity Prices'!$B:$B,$D457,'Annuity Prices'!$E:$E,$G457),IF($B457="RAB Short",SUMIFS('RAB Prices Short'!BG:BG,'RAB Prices Short'!$B:$B,'All Prices combined'!$D457,'RAB Prices Short'!$E:$E,'All Prices combined'!$G457),IF($B457="RAB Long",SUMIFS('RAB Prices Long'!BG:BG,'RAB Prices Long'!$B:$B,'All Prices combined'!$D457,'RAB Prices Long'!$E:$E,'All Prices combined'!$G457)))),2)</f>
        <v>0</v>
      </c>
      <c r="BE457" s="2">
        <f>ROUND(IF($B457="Annuity",SUMIFS('Annuity Prices'!BH:BH,'Annuity Prices'!$B:$B,$D457,'Annuity Prices'!$E:$E,$G457),IF($B457="RAB Short",SUMIFS('RAB Prices Short'!BH:BH,'RAB Prices Short'!$B:$B,'All Prices combined'!$D457,'RAB Prices Short'!$E:$E,'All Prices combined'!$G457),IF($B457="RAB Long",SUMIFS('RAB Prices Long'!BH:BH,'RAB Prices Long'!$B:$B,'All Prices combined'!$D457,'RAB Prices Long'!$E:$E,'All Prices combined'!$G457)))),2)</f>
        <v>0</v>
      </c>
      <c r="BF457" s="2">
        <f>ROUND(IF($B457="Annuity",SUMIFS('Annuity Prices'!BI:BI,'Annuity Prices'!$B:$B,$D457,'Annuity Prices'!$E:$E,$G457),IF($B457="RAB Short",SUMIFS('RAB Prices Short'!BI:BI,'RAB Prices Short'!$B:$B,'All Prices combined'!$D457,'RAB Prices Short'!$E:$E,'All Prices combined'!$G457),IF($B457="RAB Long",SUMIFS('RAB Prices Long'!BI:BI,'RAB Prices Long'!$B:$B,'All Prices combined'!$D457,'RAB Prices Long'!$E:$E,'All Prices combined'!$G457)))),2)</f>
        <v>0</v>
      </c>
      <c r="BG457" s="2">
        <f>ROUND(IF($B457="Annuity",SUMIFS('Annuity Prices'!BJ:BJ,'Annuity Prices'!$B:$B,$D457,'Annuity Prices'!$E:$E,$G457),IF($B457="RAB Short",SUMIFS('RAB Prices Short'!BJ:BJ,'RAB Prices Short'!$B:$B,'All Prices combined'!$D457,'RAB Prices Short'!$E:$E,'All Prices combined'!$G457),IF($B457="RAB Long",SUMIFS('RAB Prices Long'!BJ:BJ,'RAB Prices Long'!$B:$B,'All Prices combined'!$D457,'RAB Prices Long'!$E:$E,'All Prices combined'!$G457)))),2)</f>
        <v>0</v>
      </c>
      <c r="BH457" s="2">
        <f>ROUND(IF($B457="Annuity",SUMIFS('Annuity Prices'!BK:BK,'Annuity Prices'!$B:$B,$D457,'Annuity Prices'!$E:$E,$G457),IF($B457="RAB Short",SUMIFS('RAB Prices Short'!BK:BK,'RAB Prices Short'!$B:$B,'All Prices combined'!$D457,'RAB Prices Short'!$E:$E,'All Prices combined'!$G457),IF($B457="RAB Long",SUMIFS('RAB Prices Long'!BK:BK,'RAB Prices Long'!$B:$B,'All Prices combined'!$D457,'RAB Prices Long'!$E:$E,'All Prices combined'!$G457)))),2)</f>
        <v>0</v>
      </c>
      <c r="BI457" s="2">
        <f>ROUND(IF($B457="Annuity",SUMIFS('Annuity Prices'!BL:BL,'Annuity Prices'!$B:$B,$D457,'Annuity Prices'!$E:$E,$G457),IF($B457="RAB Short",SUMIFS('RAB Prices Short'!BL:BL,'RAB Prices Short'!$B:$B,'All Prices combined'!$D457,'RAB Prices Short'!$E:$E,'All Prices combined'!$G457),IF($B457="RAB Long",SUMIFS('RAB Prices Long'!BL:BL,'RAB Prices Long'!$B:$B,'All Prices combined'!$D457,'RAB Prices Long'!$E:$E,'All Prices combined'!$G457)))),2)</f>
        <v>0</v>
      </c>
      <c r="BJ457" s="2">
        <f>ROUND(IF($B457="Annuity",SUMIFS('Annuity Prices'!BM:BM,'Annuity Prices'!$B:$B,$D457,'Annuity Prices'!$E:$E,$G457),IF($B457="RAB Short",SUMIFS('RAB Prices Short'!BM:BM,'RAB Prices Short'!$B:$B,'All Prices combined'!$D457,'RAB Prices Short'!$E:$E,'All Prices combined'!$G457),IF($B457="RAB Long",SUMIFS('RAB Prices Long'!BM:BM,'RAB Prices Long'!$B:$B,'All Prices combined'!$D457,'RAB Prices Long'!$E:$E,'All Prices combined'!$G457)))),2)</f>
        <v>0</v>
      </c>
      <c r="BK457" s="2">
        <f>ROUND(IF($B457="Annuity",SUMIFS('Annuity Prices'!BN:BN,'Annuity Prices'!$B:$B,$D457,'Annuity Prices'!$E:$E,$G457),IF($B457="RAB Short",SUMIFS('RAB Prices Short'!BN:BN,'RAB Prices Short'!$B:$B,'All Prices combined'!$D457,'RAB Prices Short'!$E:$E,'All Prices combined'!$G457),IF($B457="RAB Long",SUMIFS('RAB Prices Long'!BN:BN,'RAB Prices Long'!$B:$B,'All Prices combined'!$D457,'RAB Prices Long'!$E:$E,'All Prices combined'!$G457)))),2)</f>
        <v>0</v>
      </c>
      <c r="BL457" s="2">
        <f>ROUND(IF($B457="Annuity",SUMIFS('Annuity Prices'!BO:BO,'Annuity Prices'!$B:$B,$D457,'Annuity Prices'!$E:$E,$G457),IF($B457="RAB Short",SUMIFS('RAB Prices Short'!BO:BO,'RAB Prices Short'!$B:$B,'All Prices combined'!$D457,'RAB Prices Short'!$E:$E,'All Prices combined'!$G457),IF($B457="RAB Long",SUMIFS('RAB Prices Long'!BO:BO,'RAB Prices Long'!$B:$B,'All Prices combined'!$D457,'RAB Prices Long'!$E:$E,'All Prices combined'!$G457)))),2)</f>
        <v>0</v>
      </c>
      <c r="BM457" s="2">
        <f>ROUND(IF($B457="Annuity",SUMIFS('Annuity Prices'!BP:BP,'Annuity Prices'!$B:$B,$D457,'Annuity Prices'!$E:$E,$G457),IF($B457="RAB Short",SUMIFS('RAB Prices Short'!BP:BP,'RAB Prices Short'!$B:$B,'All Prices combined'!$D457,'RAB Prices Short'!$E:$E,'All Prices combined'!$G457),IF($B457="RAB Long",SUMIFS('RAB Prices Long'!BP:BP,'RAB Prices Long'!$B:$B,'All Prices combined'!$D457,'RAB Prices Long'!$E:$E,'All Prices combined'!$G457)))),2)</f>
        <v>0</v>
      </c>
      <c r="BN457" s="2">
        <f>ROUND(IF($B457="Annuity",SUMIFS('Annuity Prices'!BQ:BQ,'Annuity Prices'!$B:$B,$D457,'Annuity Prices'!$E:$E,$G457),IF($B457="RAB Short",SUMIFS('RAB Prices Short'!BQ:BQ,'RAB Prices Short'!$B:$B,'All Prices combined'!$D457,'RAB Prices Short'!$E:$E,'All Prices combined'!$G457),IF($B457="RAB Long",SUMIFS('RAB Prices Long'!BQ:BQ,'RAB Prices Long'!$B:$B,'All Prices combined'!$D457,'RAB Prices Long'!$E:$E,'All Prices combined'!$G457)))),2)</f>
        <v>0</v>
      </c>
      <c r="BO457" s="2">
        <f>ROUND(IF($B457="Annuity",SUMIFS('Annuity Prices'!BR:BR,'Annuity Prices'!$B:$B,$D457,'Annuity Prices'!$E:$E,$G457),IF($B457="RAB Short",SUMIFS('RAB Prices Short'!BR:BR,'RAB Prices Short'!$B:$B,'All Prices combined'!$D457,'RAB Prices Short'!$E:$E,'All Prices combined'!$G457),IF($B457="RAB Long",SUMIFS('RAB Prices Long'!BR:BR,'RAB Prices Long'!$B:$B,'All Prices combined'!$D457,'RAB Prices Long'!$E:$E,'All Prices combined'!$G457)))),2)</f>
        <v>0</v>
      </c>
      <c r="BP457" s="2">
        <f>ROUND(IF($B457="Annuity",SUMIFS('Annuity Prices'!BS:BS,'Annuity Prices'!$B:$B,$D457,'Annuity Prices'!$E:$E,$G457),IF($B457="RAB Short",SUMIFS('RAB Prices Short'!BS:BS,'RAB Prices Short'!$B:$B,'All Prices combined'!$D457,'RAB Prices Short'!$E:$E,'All Prices combined'!$G457),IF($B457="RAB Long",SUMIFS('RAB Prices Long'!BS:BS,'RAB Prices Long'!$B:$B,'All Prices combined'!$D457,'RAB Prices Long'!$E:$E,'All Prices combined'!$G457)))),2)</f>
        <v>0</v>
      </c>
      <c r="BQ457" s="2">
        <f>ROUND(IF($B457="Annuity",SUMIFS('Annuity Prices'!BT:BT,'Annuity Prices'!$B:$B,$D457,'Annuity Prices'!$E:$E,$G457),IF($B457="RAB Short",SUMIFS('RAB Prices Short'!BT:BT,'RAB Prices Short'!$B:$B,'All Prices combined'!$D457,'RAB Prices Short'!$E:$E,'All Prices combined'!$G457),IF($B457="RAB Long",SUMIFS('RAB Prices Long'!BT:BT,'RAB Prices Long'!$B:$B,'All Prices combined'!$D457,'RAB Prices Long'!$E:$E,'All Prices combined'!$G457)))),2)</f>
        <v>0</v>
      </c>
      <c r="BR457" s="2">
        <f>ROUND(IF($B457="Annuity",SUMIFS('Annuity Prices'!BU:BU,'Annuity Prices'!$B:$B,$D457,'Annuity Prices'!$E:$E,$G457),IF($B457="RAB Short",SUMIFS('RAB Prices Short'!BU:BU,'RAB Prices Short'!$B:$B,'All Prices combined'!$D457,'RAB Prices Short'!$E:$E,'All Prices combined'!$G457),IF($B457="RAB Long",SUMIFS('RAB Prices Long'!BU:BU,'RAB Prices Long'!$B:$B,'All Prices combined'!$D457,'RAB Prices Long'!$E:$E,'All Prices combined'!$G457)))),2)</f>
        <v>0</v>
      </c>
      <c r="BS457" s="2">
        <f>ROUND(IF($B457="Annuity",SUMIFS('Annuity Prices'!BV:BV,'Annuity Prices'!$B:$B,$D457,'Annuity Prices'!$E:$E,$G457),IF($B457="RAB Short",SUMIFS('RAB Prices Short'!BV:BV,'RAB Prices Short'!$B:$B,'All Prices combined'!$D457,'RAB Prices Short'!$E:$E,'All Prices combined'!$G457),IF($B457="RAB Long",SUMIFS('RAB Prices Long'!BV:BV,'RAB Prices Long'!$B:$B,'All Prices combined'!$D457,'RAB Prices Long'!$E:$E,'All Prices combined'!$G457)))),2)</f>
        <v>0</v>
      </c>
      <c r="BT457" s="2">
        <f>ROUND(IF($B457="Annuity",SUMIFS('Annuity Prices'!BW:BW,'Annuity Prices'!$B:$B,$D457,'Annuity Prices'!$E:$E,$G457),IF($B457="RAB Short",SUMIFS('RAB Prices Short'!BW:BW,'RAB Prices Short'!$B:$B,'All Prices combined'!$D457,'RAB Prices Short'!$E:$E,'All Prices combined'!$G457),IF($B457="RAB Long",SUMIFS('RAB Prices Long'!BW:BW,'RAB Prices Long'!$B:$B,'All Prices combined'!$D457,'RAB Prices Long'!$E:$E,'All Prices combined'!$G457)))),2)</f>
        <v>0</v>
      </c>
      <c r="BU457" s="2">
        <f>ROUND(IF($B457="Annuity",SUMIFS('Annuity Prices'!BX:BX,'Annuity Prices'!$B:$B,$D457,'Annuity Prices'!$E:$E,$G457),IF($B457="RAB Short",SUMIFS('RAB Prices Short'!BX:BX,'RAB Prices Short'!$B:$B,'All Prices combined'!$D457,'RAB Prices Short'!$E:$E,'All Prices combined'!$G457),IF($B457="RAB Long",SUMIFS('RAB Prices Long'!BX:BX,'RAB Prices Long'!$B:$B,'All Prices combined'!$D457,'RAB Prices Long'!$E:$E,'All Prices combined'!$G457)))),2)</f>
        <v>0</v>
      </c>
    </row>
    <row r="458" spans="2:73" x14ac:dyDescent="0.25">
      <c r="B458" t="s">
        <v>45</v>
      </c>
      <c r="C458">
        <v>15</v>
      </c>
      <c r="D458" t="s">
        <v>172</v>
      </c>
      <c r="E458" t="s">
        <v>169</v>
      </c>
      <c r="F458">
        <v>15</v>
      </c>
      <c r="G458" t="s">
        <v>38</v>
      </c>
      <c r="H458" t="s">
        <v>128</v>
      </c>
      <c r="I458" s="2">
        <f>ROUND(IF($B458="Annuity",SUMIFS('Annuity Prices'!L:L,'Annuity Prices'!$B:$B,$D458,'Annuity Prices'!$E:$E,$G458),IF($B458="RAB Short",SUMIFS('RAB Prices Short'!L:L,'RAB Prices Short'!$B:$B,'All Prices combined'!$D458,'RAB Prices Short'!$E:$E,'All Prices combined'!$G458),IF($B458="RAB Long",SUMIFS('RAB Prices Long'!L:L,'RAB Prices Long'!$B:$B,'All Prices combined'!$D458,'RAB Prices Long'!$E:$E,'All Prices combined'!$G458)))),2)</f>
        <v>0</v>
      </c>
      <c r="J458" s="2">
        <f>ROUND(IF($B458="Annuity",SUMIFS('Annuity Prices'!M:M,'Annuity Prices'!$B:$B,$D458,'Annuity Prices'!$E:$E,$G458),IF($B458="RAB Short",SUMIFS('RAB Prices Short'!M:M,'RAB Prices Short'!$B:$B,'All Prices combined'!$D458,'RAB Prices Short'!$E:$E,'All Prices combined'!$G458),IF($B458="RAB Long",SUMIFS('RAB Prices Long'!M:M,'RAB Prices Long'!$B:$B,'All Prices combined'!$D458,'RAB Prices Long'!$E:$E,'All Prices combined'!$G458)))),2)</f>
        <v>0</v>
      </c>
      <c r="K458" s="2">
        <f>ROUND(IF($B458="Annuity",SUMIFS('Annuity Prices'!N:N,'Annuity Prices'!$B:$B,$D458,'Annuity Prices'!$E:$E,$G458),IF($B458="RAB Short",SUMIFS('RAB Prices Short'!N:N,'RAB Prices Short'!$B:$B,'All Prices combined'!$D458,'RAB Prices Short'!$E:$E,'All Prices combined'!$G458),IF($B458="RAB Long",SUMIFS('RAB Prices Long'!N:N,'RAB Prices Long'!$B:$B,'All Prices combined'!$D458,'RAB Prices Long'!$E:$E,'All Prices combined'!$G458)))),2)</f>
        <v>2.64</v>
      </c>
      <c r="L458" s="2">
        <f>ROUND(IF($B458="Annuity",SUMIFS('Annuity Prices'!O:O,'Annuity Prices'!$B:$B,$D458,'Annuity Prices'!$E:$E,$G458),IF($B458="RAB Short",SUMIFS('RAB Prices Short'!O:O,'RAB Prices Short'!$B:$B,'All Prices combined'!$D458,'RAB Prices Short'!$E:$E,'All Prices combined'!$G458),IF($B458="RAB Long",SUMIFS('RAB Prices Long'!O:O,'RAB Prices Long'!$B:$B,'All Prices combined'!$D458,'RAB Prices Long'!$E:$E,'All Prices combined'!$G458)))),2)</f>
        <v>2.71</v>
      </c>
      <c r="M458" s="2">
        <f>ROUND(IF($B458="Annuity",SUMIFS('Annuity Prices'!P:P,'Annuity Prices'!$B:$B,$D458,'Annuity Prices'!$E:$E,$G458),IF($B458="RAB Short",SUMIFS('RAB Prices Short'!P:P,'RAB Prices Short'!$B:$B,'All Prices combined'!$D458,'RAB Prices Short'!$E:$E,'All Prices combined'!$G458),IF($B458="RAB Long",SUMIFS('RAB Prices Long'!P:P,'RAB Prices Long'!$B:$B,'All Prices combined'!$D458,'RAB Prices Long'!$E:$E,'All Prices combined'!$G458)))),2)</f>
        <v>3.05</v>
      </c>
      <c r="N458" s="2">
        <f>ROUND(IF($B458="Annuity",SUMIFS('Annuity Prices'!Q:Q,'Annuity Prices'!$B:$B,$D458,'Annuity Prices'!$E:$E,$G458),IF($B458="RAB Short",SUMIFS('RAB Prices Short'!Q:Q,'RAB Prices Short'!$B:$B,'All Prices combined'!$D458,'RAB Prices Short'!$E:$E,'All Prices combined'!$G458),IF($B458="RAB Long",SUMIFS('RAB Prices Long'!Q:Q,'RAB Prices Long'!$B:$B,'All Prices combined'!$D458,'RAB Prices Long'!$E:$E,'All Prices combined'!$G458)))),2)</f>
        <v>3.13</v>
      </c>
      <c r="O458" s="2">
        <f>ROUND(IF($B458="Annuity",SUMIFS('Annuity Prices'!R:R,'Annuity Prices'!$B:$B,$D458,'Annuity Prices'!$E:$E,$G458),IF($B458="RAB Short",SUMIFS('RAB Prices Short'!R:R,'RAB Prices Short'!$B:$B,'All Prices combined'!$D458,'RAB Prices Short'!$E:$E,'All Prices combined'!$G458),IF($B458="RAB Long",SUMIFS('RAB Prices Long'!R:R,'RAB Prices Long'!$B:$B,'All Prices combined'!$D458,'RAB Prices Long'!$E:$E,'All Prices combined'!$G458)))),2)</f>
        <v>3.21</v>
      </c>
      <c r="P458" s="2">
        <f>ROUND(IF($B458="Annuity",SUMIFS('Annuity Prices'!S:S,'Annuity Prices'!$B:$B,$D458,'Annuity Prices'!$E:$E,$G458),IF($B458="RAB Short",SUMIFS('RAB Prices Short'!S:S,'RAB Prices Short'!$B:$B,'All Prices combined'!$D458,'RAB Prices Short'!$E:$E,'All Prices combined'!$G458),IF($B458="RAB Long",SUMIFS('RAB Prices Long'!S:S,'RAB Prices Long'!$B:$B,'All Prices combined'!$D458,'RAB Prices Long'!$E:$E,'All Prices combined'!$G458)))),2)</f>
        <v>3.29</v>
      </c>
      <c r="Q458" s="2">
        <f>ROUND(IF($B458="Annuity",SUMIFS('Annuity Prices'!T:T,'Annuity Prices'!$B:$B,$D458,'Annuity Prices'!$E:$E,$G458),IF($B458="RAB Short",SUMIFS('RAB Prices Short'!T:T,'RAB Prices Short'!$B:$B,'All Prices combined'!$D458,'RAB Prices Short'!$E:$E,'All Prices combined'!$G458),IF($B458="RAB Long",SUMIFS('RAB Prices Long'!T:T,'RAB Prices Long'!$B:$B,'All Prices combined'!$D458,'RAB Prices Long'!$E:$E,'All Prices combined'!$G458)))),2)</f>
        <v>3.5</v>
      </c>
      <c r="R458" s="2">
        <f>ROUND(IF($B458="Annuity",SUMIFS('Annuity Prices'!U:U,'Annuity Prices'!$B:$B,$D458,'Annuity Prices'!$E:$E,$G458),IF($B458="RAB Short",SUMIFS('RAB Prices Short'!U:U,'RAB Prices Short'!$B:$B,'All Prices combined'!$D458,'RAB Prices Short'!$E:$E,'All Prices combined'!$G458),IF($B458="RAB Long",SUMIFS('RAB Prices Long'!U:U,'RAB Prices Long'!$B:$B,'All Prices combined'!$D458,'RAB Prices Long'!$E:$E,'All Prices combined'!$G458)))),2)</f>
        <v>3.59</v>
      </c>
      <c r="S458" s="2">
        <f>ROUND(IF($B458="Annuity",SUMIFS('Annuity Prices'!V:V,'Annuity Prices'!$B:$B,$D458,'Annuity Prices'!$E:$E,$G458),IF($B458="RAB Short",SUMIFS('RAB Prices Short'!V:V,'RAB Prices Short'!$B:$B,'All Prices combined'!$D458,'RAB Prices Short'!$E:$E,'All Prices combined'!$G458),IF($B458="RAB Long",SUMIFS('RAB Prices Long'!V:V,'RAB Prices Long'!$B:$B,'All Prices combined'!$D458,'RAB Prices Long'!$E:$E,'All Prices combined'!$G458)))),2)</f>
        <v>3.68</v>
      </c>
      <c r="T458" s="2">
        <f>ROUND(IF($B458="Annuity",SUMIFS('Annuity Prices'!W:W,'Annuity Prices'!$B:$B,$D458,'Annuity Prices'!$E:$E,$G458),IF($B458="RAB Short",SUMIFS('RAB Prices Short'!W:W,'RAB Prices Short'!$B:$B,'All Prices combined'!$D458,'RAB Prices Short'!$E:$E,'All Prices combined'!$G458),IF($B458="RAB Long",SUMIFS('RAB Prices Long'!W:W,'RAB Prices Long'!$B:$B,'All Prices combined'!$D458,'RAB Prices Long'!$E:$E,'All Prices combined'!$G458)))),2)</f>
        <v>3.77</v>
      </c>
      <c r="U458" s="2">
        <f>ROUND(IF($B458="Annuity",SUMIFS('Annuity Prices'!X:X,'Annuity Prices'!$B:$B,$D458,'Annuity Prices'!$E:$E,$G458),IF($B458="RAB Short",SUMIFS('RAB Prices Short'!X:X,'RAB Prices Short'!$B:$B,'All Prices combined'!$D458,'RAB Prices Short'!$E:$E,'All Prices combined'!$G458),IF($B458="RAB Long",SUMIFS('RAB Prices Long'!X:X,'RAB Prices Long'!$B:$B,'All Prices combined'!$D458,'RAB Prices Long'!$E:$E,'All Prices combined'!$G458)))),2)</f>
        <v>4.16</v>
      </c>
      <c r="V458" s="2">
        <f>ROUND(IF($B458="Annuity",SUMIFS('Annuity Prices'!Y:Y,'Annuity Prices'!$B:$B,$D458,'Annuity Prices'!$E:$E,$G458),IF($B458="RAB Short",SUMIFS('RAB Prices Short'!Y:Y,'RAB Prices Short'!$B:$B,'All Prices combined'!$D458,'RAB Prices Short'!$E:$E,'All Prices combined'!$G458),IF($B458="RAB Long",SUMIFS('RAB Prices Long'!Y:Y,'RAB Prices Long'!$B:$B,'All Prices combined'!$D458,'RAB Prices Long'!$E:$E,'All Prices combined'!$G458)))),2)</f>
        <v>4.26</v>
      </c>
      <c r="W458" s="2">
        <f>ROUND(IF($B458="Annuity",SUMIFS('Annuity Prices'!Z:Z,'Annuity Prices'!$B:$B,$D458,'Annuity Prices'!$E:$E,$G458),IF($B458="RAB Short",SUMIFS('RAB Prices Short'!Z:Z,'RAB Prices Short'!$B:$B,'All Prices combined'!$D458,'RAB Prices Short'!$E:$E,'All Prices combined'!$G458),IF($B458="RAB Long",SUMIFS('RAB Prices Long'!Z:Z,'RAB Prices Long'!$B:$B,'All Prices combined'!$D458,'RAB Prices Long'!$E:$E,'All Prices combined'!$G458)))),2)</f>
        <v>4.37</v>
      </c>
      <c r="X458" s="2">
        <f>ROUND(IF($B458="Annuity",SUMIFS('Annuity Prices'!AA:AA,'Annuity Prices'!$B:$B,$D458,'Annuity Prices'!$E:$E,$G458),IF($B458="RAB Short",SUMIFS('RAB Prices Short'!AA:AA,'RAB Prices Short'!$B:$B,'All Prices combined'!$D458,'RAB Prices Short'!$E:$E,'All Prices combined'!$G458),IF($B458="RAB Long",SUMIFS('RAB Prices Long'!AA:AA,'RAB Prices Long'!$B:$B,'All Prices combined'!$D458,'RAB Prices Long'!$E:$E,'All Prices combined'!$G458)))),2)</f>
        <v>4.4800000000000004</v>
      </c>
      <c r="Y458" s="2">
        <f>ROUND(IF($B458="Annuity",SUMIFS('Annuity Prices'!AB:AB,'Annuity Prices'!$B:$B,$D458,'Annuity Prices'!$E:$E,$G458),IF($B458="RAB Short",SUMIFS('RAB Prices Short'!AB:AB,'RAB Prices Short'!$B:$B,'All Prices combined'!$D458,'RAB Prices Short'!$E:$E,'All Prices combined'!$G458),IF($B458="RAB Long",SUMIFS('RAB Prices Long'!AB:AB,'RAB Prices Long'!$B:$B,'All Prices combined'!$D458,'RAB Prices Long'!$E:$E,'All Prices combined'!$G458)))),2)</f>
        <v>4.66</v>
      </c>
      <c r="Z458" s="2">
        <f>ROUND(IF($B458="Annuity",SUMIFS('Annuity Prices'!AC:AC,'Annuity Prices'!$B:$B,$D458,'Annuity Prices'!$E:$E,$G458),IF($B458="RAB Short",SUMIFS('RAB Prices Short'!AC:AC,'RAB Prices Short'!$B:$B,'All Prices combined'!$D458,'RAB Prices Short'!$E:$E,'All Prices combined'!$G458),IF($B458="RAB Long",SUMIFS('RAB Prices Long'!AC:AC,'RAB Prices Long'!$B:$B,'All Prices combined'!$D458,'RAB Prices Long'!$E:$E,'All Prices combined'!$G458)))),2)</f>
        <v>4.78</v>
      </c>
      <c r="AA458" s="2">
        <f>ROUND(IF($B458="Annuity",SUMIFS('Annuity Prices'!AD:AD,'Annuity Prices'!$B:$B,$D458,'Annuity Prices'!$E:$E,$G458),IF($B458="RAB Short",SUMIFS('RAB Prices Short'!AD:AD,'RAB Prices Short'!$B:$B,'All Prices combined'!$D458,'RAB Prices Short'!$E:$E,'All Prices combined'!$G458),IF($B458="RAB Long",SUMIFS('RAB Prices Long'!AD:AD,'RAB Prices Long'!$B:$B,'All Prices combined'!$D458,'RAB Prices Long'!$E:$E,'All Prices combined'!$G458)))),2)</f>
        <v>4.8899999999999997</v>
      </c>
      <c r="AB458" s="2">
        <f>ROUND(IF($B458="Annuity",SUMIFS('Annuity Prices'!AE:AE,'Annuity Prices'!$B:$B,$D458,'Annuity Prices'!$E:$E,$G458),IF($B458="RAB Short",SUMIFS('RAB Prices Short'!AE:AE,'RAB Prices Short'!$B:$B,'All Prices combined'!$D458,'RAB Prices Short'!$E:$E,'All Prices combined'!$G458),IF($B458="RAB Long",SUMIFS('RAB Prices Long'!AE:AE,'RAB Prices Long'!$B:$B,'All Prices combined'!$D458,'RAB Prices Long'!$E:$E,'All Prices combined'!$G458)))),2)</f>
        <v>5.0199999999999996</v>
      </c>
      <c r="AC458" s="2">
        <f>ROUND(IF($B458="Annuity",SUMIFS('Annuity Prices'!AF:AF,'Annuity Prices'!$B:$B,$D458,'Annuity Prices'!$E:$E,$G458),IF($B458="RAB Short",SUMIFS('RAB Prices Short'!AF:AF,'RAB Prices Short'!$B:$B,'All Prices combined'!$D458,'RAB Prices Short'!$E:$E,'All Prices combined'!$G458),IF($B458="RAB Long",SUMIFS('RAB Prices Long'!AF:AF,'RAB Prices Long'!$B:$B,'All Prices combined'!$D458,'RAB Prices Long'!$E:$E,'All Prices combined'!$G458)))),2)</f>
        <v>4.93</v>
      </c>
      <c r="AD458" s="2">
        <f>ROUND(IF($B458="Annuity",SUMIFS('Annuity Prices'!AG:AG,'Annuity Prices'!$B:$B,$D458,'Annuity Prices'!$E:$E,$G458),IF($B458="RAB Short",SUMIFS('RAB Prices Short'!AG:AG,'RAB Prices Short'!$B:$B,'All Prices combined'!$D458,'RAB Prices Short'!$E:$E,'All Prices combined'!$G458),IF($B458="RAB Long",SUMIFS('RAB Prices Long'!AG:AG,'RAB Prices Long'!$B:$B,'All Prices combined'!$D458,'RAB Prices Long'!$E:$E,'All Prices combined'!$G458)))),2)</f>
        <v>5.0599999999999996</v>
      </c>
      <c r="AE458" s="2">
        <f>ROUND(IF($B458="Annuity",SUMIFS('Annuity Prices'!AH:AH,'Annuity Prices'!$B:$B,$D458,'Annuity Prices'!$E:$E,$G458),IF($B458="RAB Short",SUMIFS('RAB Prices Short'!AH:AH,'RAB Prices Short'!$B:$B,'All Prices combined'!$D458,'RAB Prices Short'!$E:$E,'All Prices combined'!$G458),IF($B458="RAB Long",SUMIFS('RAB Prices Long'!AH:AH,'RAB Prices Long'!$B:$B,'All Prices combined'!$D458,'RAB Prices Long'!$E:$E,'All Prices combined'!$G458)))),2)</f>
        <v>5.18</v>
      </c>
      <c r="AF458" s="2">
        <f>ROUND(IF($B458="Annuity",SUMIFS('Annuity Prices'!AI:AI,'Annuity Prices'!$B:$B,$D458,'Annuity Prices'!$E:$E,$G458),IF($B458="RAB Short",SUMIFS('RAB Prices Short'!AI:AI,'RAB Prices Short'!$B:$B,'All Prices combined'!$D458,'RAB Prices Short'!$E:$E,'All Prices combined'!$G458),IF($B458="RAB Long",SUMIFS('RAB Prices Long'!AI:AI,'RAB Prices Long'!$B:$B,'All Prices combined'!$D458,'RAB Prices Long'!$E:$E,'All Prices combined'!$G458)))),2)</f>
        <v>5.31</v>
      </c>
      <c r="AG458" s="2">
        <f>ROUND(IF($B458="Annuity",SUMIFS('Annuity Prices'!AJ:AJ,'Annuity Prices'!$B:$B,$D458,'Annuity Prices'!$E:$E,$G458),IF($B458="RAB Short",SUMIFS('RAB Prices Short'!AJ:AJ,'RAB Prices Short'!$B:$B,'All Prices combined'!$D458,'RAB Prices Short'!$E:$E,'All Prices combined'!$G458),IF($B458="RAB Long",SUMIFS('RAB Prices Long'!AJ:AJ,'RAB Prices Long'!$B:$B,'All Prices combined'!$D458,'RAB Prices Long'!$E:$E,'All Prices combined'!$G458)))),2)</f>
        <v>5.48</v>
      </c>
      <c r="AH458" s="2">
        <f>ROUND(IF($B458="Annuity",SUMIFS('Annuity Prices'!AK:AK,'Annuity Prices'!$B:$B,$D458,'Annuity Prices'!$E:$E,$G458),IF($B458="RAB Short",SUMIFS('RAB Prices Short'!AK:AK,'RAB Prices Short'!$B:$B,'All Prices combined'!$D458,'RAB Prices Short'!$E:$E,'All Prices combined'!$G458),IF($B458="RAB Long",SUMIFS('RAB Prices Long'!AK:AK,'RAB Prices Long'!$B:$B,'All Prices combined'!$D458,'RAB Prices Long'!$E:$E,'All Prices combined'!$G458)))),2)</f>
        <v>5.62</v>
      </c>
      <c r="AI458" s="2">
        <f>ROUND(IF($B458="Annuity",SUMIFS('Annuity Prices'!AL:AL,'Annuity Prices'!$B:$B,$D458,'Annuity Prices'!$E:$E,$G458),IF($B458="RAB Short",SUMIFS('RAB Prices Short'!AL:AL,'RAB Prices Short'!$B:$B,'All Prices combined'!$D458,'RAB Prices Short'!$E:$E,'All Prices combined'!$G458),IF($B458="RAB Long",SUMIFS('RAB Prices Long'!AL:AL,'RAB Prices Long'!$B:$B,'All Prices combined'!$D458,'RAB Prices Long'!$E:$E,'All Prices combined'!$G458)))),2)</f>
        <v>5.76</v>
      </c>
      <c r="AJ458" s="2">
        <f>ROUND(IF($B458="Annuity",SUMIFS('Annuity Prices'!AM:AM,'Annuity Prices'!$B:$B,$D458,'Annuity Prices'!$E:$E,$G458),IF($B458="RAB Short",SUMIFS('RAB Prices Short'!AM:AM,'RAB Prices Short'!$B:$B,'All Prices combined'!$D458,'RAB Prices Short'!$E:$E,'All Prices combined'!$G458),IF($B458="RAB Long",SUMIFS('RAB Prices Long'!AM:AM,'RAB Prices Long'!$B:$B,'All Prices combined'!$D458,'RAB Prices Long'!$E:$E,'All Prices combined'!$G458)))),2)</f>
        <v>5.91</v>
      </c>
      <c r="AK458" s="2">
        <f>ROUND(IF($B458="Annuity",SUMIFS('Annuity Prices'!AN:AN,'Annuity Prices'!$B:$B,$D458,'Annuity Prices'!$E:$E,$G458),IF($B458="RAB Short",SUMIFS('RAB Prices Short'!AN:AN,'RAB Prices Short'!$B:$B,'All Prices combined'!$D458,'RAB Prices Short'!$E:$E,'All Prices combined'!$G458),IF($B458="RAB Long",SUMIFS('RAB Prices Long'!AN:AN,'RAB Prices Long'!$B:$B,'All Prices combined'!$D458,'RAB Prices Long'!$E:$E,'All Prices combined'!$G458)))),2)</f>
        <v>5.93</v>
      </c>
      <c r="AL458" s="2">
        <f>ROUND(IF($B458="Annuity",SUMIFS('Annuity Prices'!AO:AO,'Annuity Prices'!$B:$B,$D458,'Annuity Prices'!$E:$E,$G458),IF($B458="RAB Short",SUMIFS('RAB Prices Short'!AO:AO,'RAB Prices Short'!$B:$B,'All Prices combined'!$D458,'RAB Prices Short'!$E:$E,'All Prices combined'!$G458),IF($B458="RAB Long",SUMIFS('RAB Prices Long'!AO:AO,'RAB Prices Long'!$B:$B,'All Prices combined'!$D458,'RAB Prices Long'!$E:$E,'All Prices combined'!$G458)))),2)</f>
        <v>6.08</v>
      </c>
      <c r="AM458" s="2">
        <f>ROUND(IF($B458="Annuity",SUMIFS('Annuity Prices'!AP:AP,'Annuity Prices'!$B:$B,$D458,'Annuity Prices'!$E:$E,$G458),IF($B458="RAB Short",SUMIFS('RAB Prices Short'!AP:AP,'RAB Prices Short'!$B:$B,'All Prices combined'!$D458,'RAB Prices Short'!$E:$E,'All Prices combined'!$G458),IF($B458="RAB Long",SUMIFS('RAB Prices Long'!AP:AP,'RAB Prices Long'!$B:$B,'All Prices combined'!$D458,'RAB Prices Long'!$E:$E,'All Prices combined'!$G458)))),2)</f>
        <v>6.23</v>
      </c>
      <c r="AN458" s="2">
        <f>ROUND(IF($B458="Annuity",SUMIFS('Annuity Prices'!AQ:AQ,'Annuity Prices'!$B:$B,$D458,'Annuity Prices'!$E:$E,$G458),IF($B458="RAB Short",SUMIFS('RAB Prices Short'!AQ:AQ,'RAB Prices Short'!$B:$B,'All Prices combined'!$D458,'RAB Prices Short'!$E:$E,'All Prices combined'!$G458),IF($B458="RAB Long",SUMIFS('RAB Prices Long'!AQ:AQ,'RAB Prices Long'!$B:$B,'All Prices combined'!$D458,'RAB Prices Long'!$E:$E,'All Prices combined'!$G458)))),2)</f>
        <v>6.38</v>
      </c>
      <c r="AO458" s="2">
        <f>ROUND(IF($B458="Annuity",SUMIFS('Annuity Prices'!AR:AR,'Annuity Prices'!$B:$B,$D458,'Annuity Prices'!$E:$E,$G458),IF($B458="RAB Short",SUMIFS('RAB Prices Short'!AR:AR,'RAB Prices Short'!$B:$B,'All Prices combined'!$D458,'RAB Prices Short'!$E:$E,'All Prices combined'!$G458),IF($B458="RAB Long",SUMIFS('RAB Prices Long'!AR:AR,'RAB Prices Long'!$B:$B,'All Prices combined'!$D458,'RAB Prices Long'!$E:$E,'All Prices combined'!$G458)))),2)</f>
        <v>0</v>
      </c>
      <c r="AP458" s="2">
        <f>ROUND(IF($B458="Annuity",SUMIFS('Annuity Prices'!AS:AS,'Annuity Prices'!$B:$B,$D458,'Annuity Prices'!$E:$E,$G458),IF($B458="RAB Short",SUMIFS('RAB Prices Short'!AS:AS,'RAB Prices Short'!$B:$B,'All Prices combined'!$D458,'RAB Prices Short'!$E:$E,'All Prices combined'!$G458),IF($B458="RAB Long",SUMIFS('RAB Prices Long'!AS:AS,'RAB Prices Long'!$B:$B,'All Prices combined'!$D458,'RAB Prices Long'!$E:$E,'All Prices combined'!$G458)))),2)</f>
        <v>0</v>
      </c>
      <c r="AQ458" s="2">
        <f>ROUND(IF($B458="Annuity",SUMIFS('Annuity Prices'!AT:AT,'Annuity Prices'!$B:$B,$D458,'Annuity Prices'!$E:$E,$G458),IF($B458="RAB Short",SUMIFS('RAB Prices Short'!AT:AT,'RAB Prices Short'!$B:$B,'All Prices combined'!$D458,'RAB Prices Short'!$E:$E,'All Prices combined'!$G458),IF($B458="RAB Long",SUMIFS('RAB Prices Long'!AT:AT,'RAB Prices Long'!$B:$B,'All Prices combined'!$D458,'RAB Prices Long'!$E:$E,'All Prices combined'!$G458)))),2)</f>
        <v>3.21</v>
      </c>
      <c r="AR458" s="2">
        <f>ROUND(IF($B458="Annuity",SUMIFS('Annuity Prices'!AU:AU,'Annuity Prices'!$B:$B,$D458,'Annuity Prices'!$E:$E,$G458),IF($B458="RAB Short",SUMIFS('RAB Prices Short'!AU:AU,'RAB Prices Short'!$B:$B,'All Prices combined'!$D458,'RAB Prices Short'!$E:$E,'All Prices combined'!$G458),IF($B458="RAB Long",SUMIFS('RAB Prices Long'!AU:AU,'RAB Prices Long'!$B:$B,'All Prices combined'!$D458,'RAB Prices Long'!$E:$E,'All Prices combined'!$G458)))),2)</f>
        <v>2.64</v>
      </c>
      <c r="AS458" s="2">
        <f>ROUND(IF($B458="Annuity",SUMIFS('Annuity Prices'!AV:AV,'Annuity Prices'!$B:$B,$D458,'Annuity Prices'!$E:$E,$G458),IF($B458="RAB Short",SUMIFS('RAB Prices Short'!AV:AV,'RAB Prices Short'!$B:$B,'All Prices combined'!$D458,'RAB Prices Short'!$E:$E,'All Prices combined'!$G458),IF($B458="RAB Long",SUMIFS('RAB Prices Long'!AV:AV,'RAB Prices Long'!$B:$B,'All Prices combined'!$D458,'RAB Prices Long'!$E:$E,'All Prices combined'!$G458)))),2)</f>
        <v>2.71</v>
      </c>
      <c r="AT458" s="2">
        <f>ROUND(IF($B458="Annuity",SUMIFS('Annuity Prices'!AW:AW,'Annuity Prices'!$B:$B,$D458,'Annuity Prices'!$E:$E,$G458),IF($B458="RAB Short",SUMIFS('RAB Prices Short'!AW:AW,'RAB Prices Short'!$B:$B,'All Prices combined'!$D458,'RAB Prices Short'!$E:$E,'All Prices combined'!$G458),IF($B458="RAB Long",SUMIFS('RAB Prices Long'!AW:AW,'RAB Prices Long'!$B:$B,'All Prices combined'!$D458,'RAB Prices Long'!$E:$E,'All Prices combined'!$G458)))),2)</f>
        <v>3.05</v>
      </c>
      <c r="AU458" s="2">
        <f>ROUND(IF($B458="Annuity",SUMIFS('Annuity Prices'!AX:AX,'Annuity Prices'!$B:$B,$D458,'Annuity Prices'!$E:$E,$G458),IF($B458="RAB Short",SUMIFS('RAB Prices Short'!AX:AX,'RAB Prices Short'!$B:$B,'All Prices combined'!$D458,'RAB Prices Short'!$E:$E,'All Prices combined'!$G458),IF($B458="RAB Long",SUMIFS('RAB Prices Long'!AX:AX,'RAB Prices Long'!$B:$B,'All Prices combined'!$D458,'RAB Prices Long'!$E:$E,'All Prices combined'!$G458)))),2)</f>
        <v>3.13</v>
      </c>
      <c r="AV458" s="2">
        <f>ROUND(IF($B458="Annuity",SUMIFS('Annuity Prices'!AY:AY,'Annuity Prices'!$B:$B,$D458,'Annuity Prices'!$E:$E,$G458),IF($B458="RAB Short",SUMIFS('RAB Prices Short'!AY:AY,'RAB Prices Short'!$B:$B,'All Prices combined'!$D458,'RAB Prices Short'!$E:$E,'All Prices combined'!$G458),IF($B458="RAB Long",SUMIFS('RAB Prices Long'!AY:AY,'RAB Prices Long'!$B:$B,'All Prices combined'!$D458,'RAB Prices Long'!$E:$E,'All Prices combined'!$G458)))),2)</f>
        <v>3.21</v>
      </c>
      <c r="AW458" s="2">
        <f>ROUND(IF($B458="Annuity",SUMIFS('Annuity Prices'!AZ:AZ,'Annuity Prices'!$B:$B,$D458,'Annuity Prices'!$E:$E,$G458),IF($B458="RAB Short",SUMIFS('RAB Prices Short'!AZ:AZ,'RAB Prices Short'!$B:$B,'All Prices combined'!$D458,'RAB Prices Short'!$E:$E,'All Prices combined'!$G458),IF($B458="RAB Long",SUMIFS('RAB Prices Long'!AZ:AZ,'RAB Prices Long'!$B:$B,'All Prices combined'!$D458,'RAB Prices Long'!$E:$E,'All Prices combined'!$G458)))),2)</f>
        <v>3.29</v>
      </c>
      <c r="AX458" s="2">
        <f>ROUND(IF($B458="Annuity",SUMIFS('Annuity Prices'!BA:BA,'Annuity Prices'!$B:$B,$D458,'Annuity Prices'!$E:$E,$G458),IF($B458="RAB Short",SUMIFS('RAB Prices Short'!BA:BA,'RAB Prices Short'!$B:$B,'All Prices combined'!$D458,'RAB Prices Short'!$E:$E,'All Prices combined'!$G458),IF($B458="RAB Long",SUMIFS('RAB Prices Long'!BA:BA,'RAB Prices Long'!$B:$B,'All Prices combined'!$D458,'RAB Prices Long'!$E:$E,'All Prices combined'!$G458)))),2)</f>
        <v>3.5</v>
      </c>
      <c r="AY458" s="2">
        <f>ROUND(IF($B458="Annuity",SUMIFS('Annuity Prices'!BB:BB,'Annuity Prices'!$B:$B,$D458,'Annuity Prices'!$E:$E,$G458),IF($B458="RAB Short",SUMIFS('RAB Prices Short'!BB:BB,'RAB Prices Short'!$B:$B,'All Prices combined'!$D458,'RAB Prices Short'!$E:$E,'All Prices combined'!$G458),IF($B458="RAB Long",SUMIFS('RAB Prices Long'!BB:BB,'RAB Prices Long'!$B:$B,'All Prices combined'!$D458,'RAB Prices Long'!$E:$E,'All Prices combined'!$G458)))),2)</f>
        <v>3.59</v>
      </c>
      <c r="AZ458" s="2">
        <f>ROUND(IF($B458="Annuity",SUMIFS('Annuity Prices'!BC:BC,'Annuity Prices'!$B:$B,$D458,'Annuity Prices'!$E:$E,$G458),IF($B458="RAB Short",SUMIFS('RAB Prices Short'!BC:BC,'RAB Prices Short'!$B:$B,'All Prices combined'!$D458,'RAB Prices Short'!$E:$E,'All Prices combined'!$G458),IF($B458="RAB Long",SUMIFS('RAB Prices Long'!BC:BC,'RAB Prices Long'!$B:$B,'All Prices combined'!$D458,'RAB Prices Long'!$E:$E,'All Prices combined'!$G458)))),2)</f>
        <v>3.68</v>
      </c>
      <c r="BA458" s="2">
        <f>ROUND(IF($B458="Annuity",SUMIFS('Annuity Prices'!BD:BD,'Annuity Prices'!$B:$B,$D458,'Annuity Prices'!$E:$E,$G458),IF($B458="RAB Short",SUMIFS('RAB Prices Short'!BD:BD,'RAB Prices Short'!$B:$B,'All Prices combined'!$D458,'RAB Prices Short'!$E:$E,'All Prices combined'!$G458),IF($B458="RAB Long",SUMIFS('RAB Prices Long'!BD:BD,'RAB Prices Long'!$B:$B,'All Prices combined'!$D458,'RAB Prices Long'!$E:$E,'All Prices combined'!$G458)))),2)</f>
        <v>3.77</v>
      </c>
      <c r="BB458" s="2">
        <f>ROUND(IF($B458="Annuity",SUMIFS('Annuity Prices'!BE:BE,'Annuity Prices'!$B:$B,$D458,'Annuity Prices'!$E:$E,$G458),IF($B458="RAB Short",SUMIFS('RAB Prices Short'!BE:BE,'RAB Prices Short'!$B:$B,'All Prices combined'!$D458,'RAB Prices Short'!$E:$E,'All Prices combined'!$G458),IF($B458="RAB Long",SUMIFS('RAB Prices Long'!BE:BE,'RAB Prices Long'!$B:$B,'All Prices combined'!$D458,'RAB Prices Long'!$E:$E,'All Prices combined'!$G458)))),2)</f>
        <v>4.16</v>
      </c>
      <c r="BC458" s="2">
        <f>ROUND(IF($B458="Annuity",SUMIFS('Annuity Prices'!BF:BF,'Annuity Prices'!$B:$B,$D458,'Annuity Prices'!$E:$E,$G458),IF($B458="RAB Short",SUMIFS('RAB Prices Short'!BF:BF,'RAB Prices Short'!$B:$B,'All Prices combined'!$D458,'RAB Prices Short'!$E:$E,'All Prices combined'!$G458),IF($B458="RAB Long",SUMIFS('RAB Prices Long'!BF:BF,'RAB Prices Long'!$B:$B,'All Prices combined'!$D458,'RAB Prices Long'!$E:$E,'All Prices combined'!$G458)))),2)</f>
        <v>4.26</v>
      </c>
      <c r="BD458" s="2">
        <f>ROUND(IF($B458="Annuity",SUMIFS('Annuity Prices'!BG:BG,'Annuity Prices'!$B:$B,$D458,'Annuity Prices'!$E:$E,$G458),IF($B458="RAB Short",SUMIFS('RAB Prices Short'!BG:BG,'RAB Prices Short'!$B:$B,'All Prices combined'!$D458,'RAB Prices Short'!$E:$E,'All Prices combined'!$G458),IF($B458="RAB Long",SUMIFS('RAB Prices Long'!BG:BG,'RAB Prices Long'!$B:$B,'All Prices combined'!$D458,'RAB Prices Long'!$E:$E,'All Prices combined'!$G458)))),2)</f>
        <v>4.37</v>
      </c>
      <c r="BE458" s="2">
        <f>ROUND(IF($B458="Annuity",SUMIFS('Annuity Prices'!BH:BH,'Annuity Prices'!$B:$B,$D458,'Annuity Prices'!$E:$E,$G458),IF($B458="RAB Short",SUMIFS('RAB Prices Short'!BH:BH,'RAB Prices Short'!$B:$B,'All Prices combined'!$D458,'RAB Prices Short'!$E:$E,'All Prices combined'!$G458),IF($B458="RAB Long",SUMIFS('RAB Prices Long'!BH:BH,'RAB Prices Long'!$B:$B,'All Prices combined'!$D458,'RAB Prices Long'!$E:$E,'All Prices combined'!$G458)))),2)</f>
        <v>4.4800000000000004</v>
      </c>
      <c r="BF458" s="2">
        <f>ROUND(IF($B458="Annuity",SUMIFS('Annuity Prices'!BI:BI,'Annuity Prices'!$B:$B,$D458,'Annuity Prices'!$E:$E,$G458),IF($B458="RAB Short",SUMIFS('RAB Prices Short'!BI:BI,'RAB Prices Short'!$B:$B,'All Prices combined'!$D458,'RAB Prices Short'!$E:$E,'All Prices combined'!$G458),IF($B458="RAB Long",SUMIFS('RAB Prices Long'!BI:BI,'RAB Prices Long'!$B:$B,'All Prices combined'!$D458,'RAB Prices Long'!$E:$E,'All Prices combined'!$G458)))),2)</f>
        <v>4.66</v>
      </c>
      <c r="BG458" s="2">
        <f>ROUND(IF($B458="Annuity",SUMIFS('Annuity Prices'!BJ:BJ,'Annuity Prices'!$B:$B,$D458,'Annuity Prices'!$E:$E,$G458),IF($B458="RAB Short",SUMIFS('RAB Prices Short'!BJ:BJ,'RAB Prices Short'!$B:$B,'All Prices combined'!$D458,'RAB Prices Short'!$E:$E,'All Prices combined'!$G458),IF($B458="RAB Long",SUMIFS('RAB Prices Long'!BJ:BJ,'RAB Prices Long'!$B:$B,'All Prices combined'!$D458,'RAB Prices Long'!$E:$E,'All Prices combined'!$G458)))),2)</f>
        <v>4.78</v>
      </c>
      <c r="BH458" s="2">
        <f>ROUND(IF($B458="Annuity",SUMIFS('Annuity Prices'!BK:BK,'Annuity Prices'!$B:$B,$D458,'Annuity Prices'!$E:$E,$G458),IF($B458="RAB Short",SUMIFS('RAB Prices Short'!BK:BK,'RAB Prices Short'!$B:$B,'All Prices combined'!$D458,'RAB Prices Short'!$E:$E,'All Prices combined'!$G458),IF($B458="RAB Long",SUMIFS('RAB Prices Long'!BK:BK,'RAB Prices Long'!$B:$B,'All Prices combined'!$D458,'RAB Prices Long'!$E:$E,'All Prices combined'!$G458)))),2)</f>
        <v>4.8899999999999997</v>
      </c>
      <c r="BI458" s="2">
        <f>ROUND(IF($B458="Annuity",SUMIFS('Annuity Prices'!BL:BL,'Annuity Prices'!$B:$B,$D458,'Annuity Prices'!$E:$E,$G458),IF($B458="RAB Short",SUMIFS('RAB Prices Short'!BL:BL,'RAB Prices Short'!$B:$B,'All Prices combined'!$D458,'RAB Prices Short'!$E:$E,'All Prices combined'!$G458),IF($B458="RAB Long",SUMIFS('RAB Prices Long'!BL:BL,'RAB Prices Long'!$B:$B,'All Prices combined'!$D458,'RAB Prices Long'!$E:$E,'All Prices combined'!$G458)))),2)</f>
        <v>5.0199999999999996</v>
      </c>
      <c r="BJ458" s="2">
        <f>ROUND(IF($B458="Annuity",SUMIFS('Annuity Prices'!BM:BM,'Annuity Prices'!$B:$B,$D458,'Annuity Prices'!$E:$E,$G458),IF($B458="RAB Short",SUMIFS('RAB Prices Short'!BM:BM,'RAB Prices Short'!$B:$B,'All Prices combined'!$D458,'RAB Prices Short'!$E:$E,'All Prices combined'!$G458),IF($B458="RAB Long",SUMIFS('RAB Prices Long'!BM:BM,'RAB Prices Long'!$B:$B,'All Prices combined'!$D458,'RAB Prices Long'!$E:$E,'All Prices combined'!$G458)))),2)</f>
        <v>4.93</v>
      </c>
      <c r="BK458" s="2">
        <f>ROUND(IF($B458="Annuity",SUMIFS('Annuity Prices'!BN:BN,'Annuity Prices'!$B:$B,$D458,'Annuity Prices'!$E:$E,$G458),IF($B458="RAB Short",SUMIFS('RAB Prices Short'!BN:BN,'RAB Prices Short'!$B:$B,'All Prices combined'!$D458,'RAB Prices Short'!$E:$E,'All Prices combined'!$G458),IF($B458="RAB Long",SUMIFS('RAB Prices Long'!BN:BN,'RAB Prices Long'!$B:$B,'All Prices combined'!$D458,'RAB Prices Long'!$E:$E,'All Prices combined'!$G458)))),2)</f>
        <v>5.0599999999999996</v>
      </c>
      <c r="BL458" s="2">
        <f>ROUND(IF($B458="Annuity",SUMIFS('Annuity Prices'!BO:BO,'Annuity Prices'!$B:$B,$D458,'Annuity Prices'!$E:$E,$G458),IF($B458="RAB Short",SUMIFS('RAB Prices Short'!BO:BO,'RAB Prices Short'!$B:$B,'All Prices combined'!$D458,'RAB Prices Short'!$E:$E,'All Prices combined'!$G458),IF($B458="RAB Long",SUMIFS('RAB Prices Long'!BO:BO,'RAB Prices Long'!$B:$B,'All Prices combined'!$D458,'RAB Prices Long'!$E:$E,'All Prices combined'!$G458)))),2)</f>
        <v>5.18</v>
      </c>
      <c r="BM458" s="2">
        <f>ROUND(IF($B458="Annuity",SUMIFS('Annuity Prices'!BP:BP,'Annuity Prices'!$B:$B,$D458,'Annuity Prices'!$E:$E,$G458),IF($B458="RAB Short",SUMIFS('RAB Prices Short'!BP:BP,'RAB Prices Short'!$B:$B,'All Prices combined'!$D458,'RAB Prices Short'!$E:$E,'All Prices combined'!$G458),IF($B458="RAB Long",SUMIFS('RAB Prices Long'!BP:BP,'RAB Prices Long'!$B:$B,'All Prices combined'!$D458,'RAB Prices Long'!$E:$E,'All Prices combined'!$G458)))),2)</f>
        <v>5.31</v>
      </c>
      <c r="BN458" s="2">
        <f>ROUND(IF($B458="Annuity",SUMIFS('Annuity Prices'!BQ:BQ,'Annuity Prices'!$B:$B,$D458,'Annuity Prices'!$E:$E,$G458),IF($B458="RAB Short",SUMIFS('RAB Prices Short'!BQ:BQ,'RAB Prices Short'!$B:$B,'All Prices combined'!$D458,'RAB Prices Short'!$E:$E,'All Prices combined'!$G458),IF($B458="RAB Long",SUMIFS('RAB Prices Long'!BQ:BQ,'RAB Prices Long'!$B:$B,'All Prices combined'!$D458,'RAB Prices Long'!$E:$E,'All Prices combined'!$G458)))),2)</f>
        <v>5.48</v>
      </c>
      <c r="BO458" s="2">
        <f>ROUND(IF($B458="Annuity",SUMIFS('Annuity Prices'!BR:BR,'Annuity Prices'!$B:$B,$D458,'Annuity Prices'!$E:$E,$G458),IF($B458="RAB Short",SUMIFS('RAB Prices Short'!BR:BR,'RAB Prices Short'!$B:$B,'All Prices combined'!$D458,'RAB Prices Short'!$E:$E,'All Prices combined'!$G458),IF($B458="RAB Long",SUMIFS('RAB Prices Long'!BR:BR,'RAB Prices Long'!$B:$B,'All Prices combined'!$D458,'RAB Prices Long'!$E:$E,'All Prices combined'!$G458)))),2)</f>
        <v>5.62</v>
      </c>
      <c r="BP458" s="2">
        <f>ROUND(IF($B458="Annuity",SUMIFS('Annuity Prices'!BS:BS,'Annuity Prices'!$B:$B,$D458,'Annuity Prices'!$E:$E,$G458),IF($B458="RAB Short",SUMIFS('RAB Prices Short'!BS:BS,'RAB Prices Short'!$B:$B,'All Prices combined'!$D458,'RAB Prices Short'!$E:$E,'All Prices combined'!$G458),IF($B458="RAB Long",SUMIFS('RAB Prices Long'!BS:BS,'RAB Prices Long'!$B:$B,'All Prices combined'!$D458,'RAB Prices Long'!$E:$E,'All Prices combined'!$G458)))),2)</f>
        <v>5.76</v>
      </c>
      <c r="BQ458" s="2">
        <f>ROUND(IF($B458="Annuity",SUMIFS('Annuity Prices'!BT:BT,'Annuity Prices'!$B:$B,$D458,'Annuity Prices'!$E:$E,$G458),IF($B458="RAB Short",SUMIFS('RAB Prices Short'!BT:BT,'RAB Prices Short'!$B:$B,'All Prices combined'!$D458,'RAB Prices Short'!$E:$E,'All Prices combined'!$G458),IF($B458="RAB Long",SUMIFS('RAB Prices Long'!BT:BT,'RAB Prices Long'!$B:$B,'All Prices combined'!$D458,'RAB Prices Long'!$E:$E,'All Prices combined'!$G458)))),2)</f>
        <v>5.91</v>
      </c>
      <c r="BR458" s="2">
        <f>ROUND(IF($B458="Annuity",SUMIFS('Annuity Prices'!BU:BU,'Annuity Prices'!$B:$B,$D458,'Annuity Prices'!$E:$E,$G458),IF($B458="RAB Short",SUMIFS('RAB Prices Short'!BU:BU,'RAB Prices Short'!$B:$B,'All Prices combined'!$D458,'RAB Prices Short'!$E:$E,'All Prices combined'!$G458),IF($B458="RAB Long",SUMIFS('RAB Prices Long'!BU:BU,'RAB Prices Long'!$B:$B,'All Prices combined'!$D458,'RAB Prices Long'!$E:$E,'All Prices combined'!$G458)))),2)</f>
        <v>5.93</v>
      </c>
      <c r="BS458" s="2">
        <f>ROUND(IF($B458="Annuity",SUMIFS('Annuity Prices'!BV:BV,'Annuity Prices'!$B:$B,$D458,'Annuity Prices'!$E:$E,$G458),IF($B458="RAB Short",SUMIFS('RAB Prices Short'!BV:BV,'RAB Prices Short'!$B:$B,'All Prices combined'!$D458,'RAB Prices Short'!$E:$E,'All Prices combined'!$G458),IF($B458="RAB Long",SUMIFS('RAB Prices Long'!BV:BV,'RAB Prices Long'!$B:$B,'All Prices combined'!$D458,'RAB Prices Long'!$E:$E,'All Prices combined'!$G458)))),2)</f>
        <v>6.08</v>
      </c>
      <c r="BT458" s="2">
        <f>ROUND(IF($B458="Annuity",SUMIFS('Annuity Prices'!BW:BW,'Annuity Prices'!$B:$B,$D458,'Annuity Prices'!$E:$E,$G458),IF($B458="RAB Short",SUMIFS('RAB Prices Short'!BW:BW,'RAB Prices Short'!$B:$B,'All Prices combined'!$D458,'RAB Prices Short'!$E:$E,'All Prices combined'!$G458),IF($B458="RAB Long",SUMIFS('RAB Prices Long'!BW:BW,'RAB Prices Long'!$B:$B,'All Prices combined'!$D458,'RAB Prices Long'!$E:$E,'All Prices combined'!$G458)))),2)</f>
        <v>6.23</v>
      </c>
      <c r="BU458" s="2">
        <f>ROUND(IF($B458="Annuity",SUMIFS('Annuity Prices'!BX:BX,'Annuity Prices'!$B:$B,$D458,'Annuity Prices'!$E:$E,$G458),IF($B458="RAB Short",SUMIFS('RAB Prices Short'!BX:BX,'RAB Prices Short'!$B:$B,'All Prices combined'!$D458,'RAB Prices Short'!$E:$E,'All Prices combined'!$G458),IF($B458="RAB Long",SUMIFS('RAB Prices Long'!BX:BX,'RAB Prices Long'!$B:$B,'All Prices combined'!$D458,'RAB Prices Long'!$E:$E,'All Prices combined'!$G458)))),2)</f>
        <v>6.38</v>
      </c>
    </row>
    <row r="459" spans="2:73" x14ac:dyDescent="0.25">
      <c r="B459" t="s">
        <v>45</v>
      </c>
      <c r="C459">
        <v>15</v>
      </c>
      <c r="D459" t="s">
        <v>172</v>
      </c>
      <c r="E459" t="s">
        <v>169</v>
      </c>
      <c r="F459">
        <v>15</v>
      </c>
      <c r="G459" t="s">
        <v>40</v>
      </c>
      <c r="I459" s="2">
        <f>ROUND(IF($B459="Annuity",SUMIFS('Annuity Prices'!L:L,'Annuity Prices'!$B:$B,$D459,'Annuity Prices'!$E:$E,$G459),IF($B459="RAB Short",SUMIFS('RAB Prices Short'!L:L,'RAB Prices Short'!$B:$B,'All Prices combined'!$D459,'RAB Prices Short'!$E:$E,'All Prices combined'!$G459),IF($B459="RAB Long",SUMIFS('RAB Prices Long'!L:L,'RAB Prices Long'!$B:$B,'All Prices combined'!$D459,'RAB Prices Long'!$E:$E,'All Prices combined'!$G459)))),2)</f>
        <v>0</v>
      </c>
      <c r="J459" s="2">
        <f>ROUND(IF($B459="Annuity",SUMIFS('Annuity Prices'!M:M,'Annuity Prices'!$B:$B,$D459,'Annuity Prices'!$E:$E,$G459),IF($B459="RAB Short",SUMIFS('RAB Prices Short'!M:M,'RAB Prices Short'!$B:$B,'All Prices combined'!$D459,'RAB Prices Short'!$E:$E,'All Prices combined'!$G459),IF($B459="RAB Long",SUMIFS('RAB Prices Long'!M:M,'RAB Prices Long'!$B:$B,'All Prices combined'!$D459,'RAB Prices Long'!$E:$E,'All Prices combined'!$G459)))),2)</f>
        <v>0</v>
      </c>
      <c r="K459" s="2">
        <f>ROUND(IF($B459="Annuity",SUMIFS('Annuity Prices'!N:N,'Annuity Prices'!$B:$B,$D459,'Annuity Prices'!$E:$E,$G459),IF($B459="RAB Short",SUMIFS('RAB Prices Short'!N:N,'RAB Prices Short'!$B:$B,'All Prices combined'!$D459,'RAB Prices Short'!$E:$E,'All Prices combined'!$G459),IF($B459="RAB Long",SUMIFS('RAB Prices Long'!N:N,'RAB Prices Long'!$B:$B,'All Prices combined'!$D459,'RAB Prices Long'!$E:$E,'All Prices combined'!$G459)))),2)</f>
        <v>0.63</v>
      </c>
      <c r="L459" s="2">
        <f>ROUND(IF($B459="Annuity",SUMIFS('Annuity Prices'!O:O,'Annuity Prices'!$B:$B,$D459,'Annuity Prices'!$E:$E,$G459),IF($B459="RAB Short",SUMIFS('RAB Prices Short'!O:O,'RAB Prices Short'!$B:$B,'All Prices combined'!$D459,'RAB Prices Short'!$E:$E,'All Prices combined'!$G459),IF($B459="RAB Long",SUMIFS('RAB Prices Long'!O:O,'RAB Prices Long'!$B:$B,'All Prices combined'!$D459,'RAB Prices Long'!$E:$E,'All Prices combined'!$G459)))),2)</f>
        <v>0.64</v>
      </c>
      <c r="M459" s="2">
        <f>ROUND(IF($B459="Annuity",SUMIFS('Annuity Prices'!P:P,'Annuity Prices'!$B:$B,$D459,'Annuity Prices'!$E:$E,$G459),IF($B459="RAB Short",SUMIFS('RAB Prices Short'!P:P,'RAB Prices Short'!$B:$B,'All Prices combined'!$D459,'RAB Prices Short'!$E:$E,'All Prices combined'!$G459),IF($B459="RAB Long",SUMIFS('RAB Prices Long'!P:P,'RAB Prices Long'!$B:$B,'All Prices combined'!$D459,'RAB Prices Long'!$E:$E,'All Prices combined'!$G459)))),2)</f>
        <v>0.66</v>
      </c>
      <c r="N459" s="2">
        <f>ROUND(IF($B459="Annuity",SUMIFS('Annuity Prices'!Q:Q,'Annuity Prices'!$B:$B,$D459,'Annuity Prices'!$E:$E,$G459),IF($B459="RAB Short",SUMIFS('RAB Prices Short'!Q:Q,'RAB Prices Short'!$B:$B,'All Prices combined'!$D459,'RAB Prices Short'!$E:$E,'All Prices combined'!$G459),IF($B459="RAB Long",SUMIFS('RAB Prices Long'!Q:Q,'RAB Prices Long'!$B:$B,'All Prices combined'!$D459,'RAB Prices Long'!$E:$E,'All Prices combined'!$G459)))),2)</f>
        <v>0.67</v>
      </c>
      <c r="O459" s="2">
        <f>ROUND(IF($B459="Annuity",SUMIFS('Annuity Prices'!R:R,'Annuity Prices'!$B:$B,$D459,'Annuity Prices'!$E:$E,$G459),IF($B459="RAB Short",SUMIFS('RAB Prices Short'!R:R,'RAB Prices Short'!$B:$B,'All Prices combined'!$D459,'RAB Prices Short'!$E:$E,'All Prices combined'!$G459),IF($B459="RAB Long",SUMIFS('RAB Prices Long'!R:R,'RAB Prices Long'!$B:$B,'All Prices combined'!$D459,'RAB Prices Long'!$E:$E,'All Prices combined'!$G459)))),2)</f>
        <v>0.69</v>
      </c>
      <c r="P459" s="2">
        <f>ROUND(IF($B459="Annuity",SUMIFS('Annuity Prices'!S:S,'Annuity Prices'!$B:$B,$D459,'Annuity Prices'!$E:$E,$G459),IF($B459="RAB Short",SUMIFS('RAB Prices Short'!S:S,'RAB Prices Short'!$B:$B,'All Prices combined'!$D459,'RAB Prices Short'!$E:$E,'All Prices combined'!$G459),IF($B459="RAB Long",SUMIFS('RAB Prices Long'!S:S,'RAB Prices Long'!$B:$B,'All Prices combined'!$D459,'RAB Prices Long'!$E:$E,'All Prices combined'!$G459)))),2)</f>
        <v>0.71</v>
      </c>
      <c r="Q459" s="2">
        <f>ROUND(IF($B459="Annuity",SUMIFS('Annuity Prices'!T:T,'Annuity Prices'!$B:$B,$D459,'Annuity Prices'!$E:$E,$G459),IF($B459="RAB Short",SUMIFS('RAB Prices Short'!T:T,'RAB Prices Short'!$B:$B,'All Prices combined'!$D459,'RAB Prices Short'!$E:$E,'All Prices combined'!$G459),IF($B459="RAB Long",SUMIFS('RAB Prices Long'!T:T,'RAB Prices Long'!$B:$B,'All Prices combined'!$D459,'RAB Prices Long'!$E:$E,'All Prices combined'!$G459)))),2)</f>
        <v>0.72</v>
      </c>
      <c r="R459" s="2">
        <f>ROUND(IF($B459="Annuity",SUMIFS('Annuity Prices'!U:U,'Annuity Prices'!$B:$B,$D459,'Annuity Prices'!$E:$E,$G459),IF($B459="RAB Short",SUMIFS('RAB Prices Short'!U:U,'RAB Prices Short'!$B:$B,'All Prices combined'!$D459,'RAB Prices Short'!$E:$E,'All Prices combined'!$G459),IF($B459="RAB Long",SUMIFS('RAB Prices Long'!U:U,'RAB Prices Long'!$B:$B,'All Prices combined'!$D459,'RAB Prices Long'!$E:$E,'All Prices combined'!$G459)))),2)</f>
        <v>0.74</v>
      </c>
      <c r="S459" s="2">
        <f>ROUND(IF($B459="Annuity",SUMIFS('Annuity Prices'!V:V,'Annuity Prices'!$B:$B,$D459,'Annuity Prices'!$E:$E,$G459),IF($B459="RAB Short",SUMIFS('RAB Prices Short'!V:V,'RAB Prices Short'!$B:$B,'All Prices combined'!$D459,'RAB Prices Short'!$E:$E,'All Prices combined'!$G459),IF($B459="RAB Long",SUMIFS('RAB Prices Long'!V:V,'RAB Prices Long'!$B:$B,'All Prices combined'!$D459,'RAB Prices Long'!$E:$E,'All Prices combined'!$G459)))),2)</f>
        <v>0.76</v>
      </c>
      <c r="T459" s="2">
        <f>ROUND(IF($B459="Annuity",SUMIFS('Annuity Prices'!W:W,'Annuity Prices'!$B:$B,$D459,'Annuity Prices'!$E:$E,$G459),IF($B459="RAB Short",SUMIFS('RAB Prices Short'!W:W,'RAB Prices Short'!$B:$B,'All Prices combined'!$D459,'RAB Prices Short'!$E:$E,'All Prices combined'!$G459),IF($B459="RAB Long",SUMIFS('RAB Prices Long'!W:W,'RAB Prices Long'!$B:$B,'All Prices combined'!$D459,'RAB Prices Long'!$E:$E,'All Prices combined'!$G459)))),2)</f>
        <v>0.78</v>
      </c>
      <c r="U459" s="2">
        <f>ROUND(IF($B459="Annuity",SUMIFS('Annuity Prices'!X:X,'Annuity Prices'!$B:$B,$D459,'Annuity Prices'!$E:$E,$G459),IF($B459="RAB Short",SUMIFS('RAB Prices Short'!X:X,'RAB Prices Short'!$B:$B,'All Prices combined'!$D459,'RAB Prices Short'!$E:$E,'All Prices combined'!$G459),IF($B459="RAB Long",SUMIFS('RAB Prices Long'!X:X,'RAB Prices Long'!$B:$B,'All Prices combined'!$D459,'RAB Prices Long'!$E:$E,'All Prices combined'!$G459)))),2)</f>
        <v>0.79</v>
      </c>
      <c r="V459" s="2">
        <f>ROUND(IF($B459="Annuity",SUMIFS('Annuity Prices'!Y:Y,'Annuity Prices'!$B:$B,$D459,'Annuity Prices'!$E:$E,$G459),IF($B459="RAB Short",SUMIFS('RAB Prices Short'!Y:Y,'RAB Prices Short'!$B:$B,'All Prices combined'!$D459,'RAB Prices Short'!$E:$E,'All Prices combined'!$G459),IF($B459="RAB Long",SUMIFS('RAB Prices Long'!Y:Y,'RAB Prices Long'!$B:$B,'All Prices combined'!$D459,'RAB Prices Long'!$E:$E,'All Prices combined'!$G459)))),2)</f>
        <v>0.81</v>
      </c>
      <c r="W459" s="2">
        <f>ROUND(IF($B459="Annuity",SUMIFS('Annuity Prices'!Z:Z,'Annuity Prices'!$B:$B,$D459,'Annuity Prices'!$E:$E,$G459),IF($B459="RAB Short",SUMIFS('RAB Prices Short'!Z:Z,'RAB Prices Short'!$B:$B,'All Prices combined'!$D459,'RAB Prices Short'!$E:$E,'All Prices combined'!$G459),IF($B459="RAB Long",SUMIFS('RAB Prices Long'!Z:Z,'RAB Prices Long'!$B:$B,'All Prices combined'!$D459,'RAB Prices Long'!$E:$E,'All Prices combined'!$G459)))),2)</f>
        <v>0.83</v>
      </c>
      <c r="X459" s="2">
        <f>ROUND(IF($B459="Annuity",SUMIFS('Annuity Prices'!AA:AA,'Annuity Prices'!$B:$B,$D459,'Annuity Prices'!$E:$E,$G459),IF($B459="RAB Short",SUMIFS('RAB Prices Short'!AA:AA,'RAB Prices Short'!$B:$B,'All Prices combined'!$D459,'RAB Prices Short'!$E:$E,'All Prices combined'!$G459),IF($B459="RAB Long",SUMIFS('RAB Prices Long'!AA:AA,'RAB Prices Long'!$B:$B,'All Prices combined'!$D459,'RAB Prices Long'!$E:$E,'All Prices combined'!$G459)))),2)</f>
        <v>0.86</v>
      </c>
      <c r="Y459" s="2">
        <f>ROUND(IF($B459="Annuity",SUMIFS('Annuity Prices'!AB:AB,'Annuity Prices'!$B:$B,$D459,'Annuity Prices'!$E:$E,$G459),IF($B459="RAB Short",SUMIFS('RAB Prices Short'!AB:AB,'RAB Prices Short'!$B:$B,'All Prices combined'!$D459,'RAB Prices Short'!$E:$E,'All Prices combined'!$G459),IF($B459="RAB Long",SUMIFS('RAB Prices Long'!AB:AB,'RAB Prices Long'!$B:$B,'All Prices combined'!$D459,'RAB Prices Long'!$E:$E,'All Prices combined'!$G459)))),2)</f>
        <v>0.87</v>
      </c>
      <c r="Z459" s="2">
        <f>ROUND(IF($B459="Annuity",SUMIFS('Annuity Prices'!AC:AC,'Annuity Prices'!$B:$B,$D459,'Annuity Prices'!$E:$E,$G459),IF($B459="RAB Short",SUMIFS('RAB Prices Short'!AC:AC,'RAB Prices Short'!$B:$B,'All Prices combined'!$D459,'RAB Prices Short'!$E:$E,'All Prices combined'!$G459),IF($B459="RAB Long",SUMIFS('RAB Prices Long'!AC:AC,'RAB Prices Long'!$B:$B,'All Prices combined'!$D459,'RAB Prices Long'!$E:$E,'All Prices combined'!$G459)))),2)</f>
        <v>0.89</v>
      </c>
      <c r="AA459" s="2">
        <f>ROUND(IF($B459="Annuity",SUMIFS('Annuity Prices'!AD:AD,'Annuity Prices'!$B:$B,$D459,'Annuity Prices'!$E:$E,$G459),IF($B459="RAB Short",SUMIFS('RAB Prices Short'!AD:AD,'RAB Prices Short'!$B:$B,'All Prices combined'!$D459,'RAB Prices Short'!$E:$E,'All Prices combined'!$G459),IF($B459="RAB Long",SUMIFS('RAB Prices Long'!AD:AD,'RAB Prices Long'!$B:$B,'All Prices combined'!$D459,'RAB Prices Long'!$E:$E,'All Prices combined'!$G459)))),2)</f>
        <v>0.92</v>
      </c>
      <c r="AB459" s="2">
        <f>ROUND(IF($B459="Annuity",SUMIFS('Annuity Prices'!AE:AE,'Annuity Prices'!$B:$B,$D459,'Annuity Prices'!$E:$E,$G459),IF($B459="RAB Short",SUMIFS('RAB Prices Short'!AE:AE,'RAB Prices Short'!$B:$B,'All Prices combined'!$D459,'RAB Prices Short'!$E:$E,'All Prices combined'!$G459),IF($B459="RAB Long",SUMIFS('RAB Prices Long'!AE:AE,'RAB Prices Long'!$B:$B,'All Prices combined'!$D459,'RAB Prices Long'!$E:$E,'All Prices combined'!$G459)))),2)</f>
        <v>0.94</v>
      </c>
      <c r="AC459" s="2">
        <f>ROUND(IF($B459="Annuity",SUMIFS('Annuity Prices'!AF:AF,'Annuity Prices'!$B:$B,$D459,'Annuity Prices'!$E:$E,$G459),IF($B459="RAB Short",SUMIFS('RAB Prices Short'!AF:AF,'RAB Prices Short'!$B:$B,'All Prices combined'!$D459,'RAB Prices Short'!$E:$E,'All Prices combined'!$G459),IF($B459="RAB Long",SUMIFS('RAB Prices Long'!AF:AF,'RAB Prices Long'!$B:$B,'All Prices combined'!$D459,'RAB Prices Long'!$E:$E,'All Prices combined'!$G459)))),2)</f>
        <v>0.96</v>
      </c>
      <c r="AD459" s="2">
        <f>ROUND(IF($B459="Annuity",SUMIFS('Annuity Prices'!AG:AG,'Annuity Prices'!$B:$B,$D459,'Annuity Prices'!$E:$E,$G459),IF($B459="RAB Short",SUMIFS('RAB Prices Short'!AG:AG,'RAB Prices Short'!$B:$B,'All Prices combined'!$D459,'RAB Prices Short'!$E:$E,'All Prices combined'!$G459),IF($B459="RAB Long",SUMIFS('RAB Prices Long'!AG:AG,'RAB Prices Long'!$B:$B,'All Prices combined'!$D459,'RAB Prices Long'!$E:$E,'All Prices combined'!$G459)))),2)</f>
        <v>0.98</v>
      </c>
      <c r="AE459" s="2">
        <f>ROUND(IF($B459="Annuity",SUMIFS('Annuity Prices'!AH:AH,'Annuity Prices'!$B:$B,$D459,'Annuity Prices'!$E:$E,$G459),IF($B459="RAB Short",SUMIFS('RAB Prices Short'!AH:AH,'RAB Prices Short'!$B:$B,'All Prices combined'!$D459,'RAB Prices Short'!$E:$E,'All Prices combined'!$G459),IF($B459="RAB Long",SUMIFS('RAB Prices Long'!AH:AH,'RAB Prices Long'!$B:$B,'All Prices combined'!$D459,'RAB Prices Long'!$E:$E,'All Prices combined'!$G459)))),2)</f>
        <v>1.01</v>
      </c>
      <c r="AF459" s="2">
        <f>ROUND(IF($B459="Annuity",SUMIFS('Annuity Prices'!AI:AI,'Annuity Prices'!$B:$B,$D459,'Annuity Prices'!$E:$E,$G459),IF($B459="RAB Short",SUMIFS('RAB Prices Short'!AI:AI,'RAB Prices Short'!$B:$B,'All Prices combined'!$D459,'RAB Prices Short'!$E:$E,'All Prices combined'!$G459),IF($B459="RAB Long",SUMIFS('RAB Prices Long'!AI:AI,'RAB Prices Long'!$B:$B,'All Prices combined'!$D459,'RAB Prices Long'!$E:$E,'All Prices combined'!$G459)))),2)</f>
        <v>1.03</v>
      </c>
      <c r="AG459" s="2">
        <f>ROUND(IF($B459="Annuity",SUMIFS('Annuity Prices'!AJ:AJ,'Annuity Prices'!$B:$B,$D459,'Annuity Prices'!$E:$E,$G459),IF($B459="RAB Short",SUMIFS('RAB Prices Short'!AJ:AJ,'RAB Prices Short'!$B:$B,'All Prices combined'!$D459,'RAB Prices Short'!$E:$E,'All Prices combined'!$G459),IF($B459="RAB Long",SUMIFS('RAB Prices Long'!AJ:AJ,'RAB Prices Long'!$B:$B,'All Prices combined'!$D459,'RAB Prices Long'!$E:$E,'All Prices combined'!$G459)))),2)</f>
        <v>1.05</v>
      </c>
      <c r="AH459" s="2">
        <f>ROUND(IF($B459="Annuity",SUMIFS('Annuity Prices'!AK:AK,'Annuity Prices'!$B:$B,$D459,'Annuity Prices'!$E:$E,$G459),IF($B459="RAB Short",SUMIFS('RAB Prices Short'!AK:AK,'RAB Prices Short'!$B:$B,'All Prices combined'!$D459,'RAB Prices Short'!$E:$E,'All Prices combined'!$G459),IF($B459="RAB Long",SUMIFS('RAB Prices Long'!AK:AK,'RAB Prices Long'!$B:$B,'All Prices combined'!$D459,'RAB Prices Long'!$E:$E,'All Prices combined'!$G459)))),2)</f>
        <v>1.08</v>
      </c>
      <c r="AI459" s="2">
        <f>ROUND(IF($B459="Annuity",SUMIFS('Annuity Prices'!AL:AL,'Annuity Prices'!$B:$B,$D459,'Annuity Prices'!$E:$E,$G459),IF($B459="RAB Short",SUMIFS('RAB Prices Short'!AL:AL,'RAB Prices Short'!$B:$B,'All Prices combined'!$D459,'RAB Prices Short'!$E:$E,'All Prices combined'!$G459),IF($B459="RAB Long",SUMIFS('RAB Prices Long'!AL:AL,'RAB Prices Long'!$B:$B,'All Prices combined'!$D459,'RAB Prices Long'!$E:$E,'All Prices combined'!$G459)))),2)</f>
        <v>1.1100000000000001</v>
      </c>
      <c r="AJ459" s="2">
        <f>ROUND(IF($B459="Annuity",SUMIFS('Annuity Prices'!AM:AM,'Annuity Prices'!$B:$B,$D459,'Annuity Prices'!$E:$E,$G459),IF($B459="RAB Short",SUMIFS('RAB Prices Short'!AM:AM,'RAB Prices Short'!$B:$B,'All Prices combined'!$D459,'RAB Prices Short'!$E:$E,'All Prices combined'!$G459),IF($B459="RAB Long",SUMIFS('RAB Prices Long'!AM:AM,'RAB Prices Long'!$B:$B,'All Prices combined'!$D459,'RAB Prices Long'!$E:$E,'All Prices combined'!$G459)))),2)</f>
        <v>1.1299999999999999</v>
      </c>
      <c r="AK459" s="2">
        <f>ROUND(IF($B459="Annuity",SUMIFS('Annuity Prices'!AN:AN,'Annuity Prices'!$B:$B,$D459,'Annuity Prices'!$E:$E,$G459),IF($B459="RAB Short",SUMIFS('RAB Prices Short'!AN:AN,'RAB Prices Short'!$B:$B,'All Prices combined'!$D459,'RAB Prices Short'!$E:$E,'All Prices combined'!$G459),IF($B459="RAB Long",SUMIFS('RAB Prices Long'!AN:AN,'RAB Prices Long'!$B:$B,'All Prices combined'!$D459,'RAB Prices Long'!$E:$E,'All Prices combined'!$G459)))),2)</f>
        <v>1.1599999999999999</v>
      </c>
      <c r="AL459" s="2">
        <f>ROUND(IF($B459="Annuity",SUMIFS('Annuity Prices'!AO:AO,'Annuity Prices'!$B:$B,$D459,'Annuity Prices'!$E:$E,$G459),IF($B459="RAB Short",SUMIFS('RAB Prices Short'!AO:AO,'RAB Prices Short'!$B:$B,'All Prices combined'!$D459,'RAB Prices Short'!$E:$E,'All Prices combined'!$G459),IF($B459="RAB Long",SUMIFS('RAB Prices Long'!AO:AO,'RAB Prices Long'!$B:$B,'All Prices combined'!$D459,'RAB Prices Long'!$E:$E,'All Prices combined'!$G459)))),2)</f>
        <v>1.18</v>
      </c>
      <c r="AM459" s="2">
        <f>ROUND(IF($B459="Annuity",SUMIFS('Annuity Prices'!AP:AP,'Annuity Prices'!$B:$B,$D459,'Annuity Prices'!$E:$E,$G459),IF($B459="RAB Short",SUMIFS('RAB Prices Short'!AP:AP,'RAB Prices Short'!$B:$B,'All Prices combined'!$D459,'RAB Prices Short'!$E:$E,'All Prices combined'!$G459),IF($B459="RAB Long",SUMIFS('RAB Prices Long'!AP:AP,'RAB Prices Long'!$B:$B,'All Prices combined'!$D459,'RAB Prices Long'!$E:$E,'All Prices combined'!$G459)))),2)</f>
        <v>1.21</v>
      </c>
      <c r="AN459" s="2">
        <f>ROUND(IF($B459="Annuity",SUMIFS('Annuity Prices'!AQ:AQ,'Annuity Prices'!$B:$B,$D459,'Annuity Prices'!$E:$E,$G459),IF($B459="RAB Short",SUMIFS('RAB Prices Short'!AQ:AQ,'RAB Prices Short'!$B:$B,'All Prices combined'!$D459,'RAB Prices Short'!$E:$E,'All Prices combined'!$G459),IF($B459="RAB Long",SUMIFS('RAB Prices Long'!AQ:AQ,'RAB Prices Long'!$B:$B,'All Prices combined'!$D459,'RAB Prices Long'!$E:$E,'All Prices combined'!$G459)))),2)</f>
        <v>1.24</v>
      </c>
      <c r="AO459" s="2">
        <f>ROUND(IF($B459="Annuity",SUMIFS('Annuity Prices'!AR:AR,'Annuity Prices'!$B:$B,$D459,'Annuity Prices'!$E:$E,$G459),IF($B459="RAB Short",SUMIFS('RAB Prices Short'!AR:AR,'RAB Prices Short'!$B:$B,'All Prices combined'!$D459,'RAB Prices Short'!$E:$E,'All Prices combined'!$G459),IF($B459="RAB Long",SUMIFS('RAB Prices Long'!AR:AR,'RAB Prices Long'!$B:$B,'All Prices combined'!$D459,'RAB Prices Long'!$E:$E,'All Prices combined'!$G459)))),2)</f>
        <v>0</v>
      </c>
      <c r="AP459" s="2">
        <f>ROUND(IF($B459="Annuity",SUMIFS('Annuity Prices'!AS:AS,'Annuity Prices'!$B:$B,$D459,'Annuity Prices'!$E:$E,$G459),IF($B459="RAB Short",SUMIFS('RAB Prices Short'!AS:AS,'RAB Prices Short'!$B:$B,'All Prices combined'!$D459,'RAB Prices Short'!$E:$E,'All Prices combined'!$G459),IF($B459="RAB Long",SUMIFS('RAB Prices Long'!AS:AS,'RAB Prices Long'!$B:$B,'All Prices combined'!$D459,'RAB Prices Long'!$E:$E,'All Prices combined'!$G459)))),2)</f>
        <v>0</v>
      </c>
      <c r="AQ459" s="2">
        <f>ROUND(IF($B459="Annuity",SUMIFS('Annuity Prices'!AT:AT,'Annuity Prices'!$B:$B,$D459,'Annuity Prices'!$E:$E,$G459),IF($B459="RAB Short",SUMIFS('RAB Prices Short'!AT:AT,'RAB Prices Short'!$B:$B,'All Prices combined'!$D459,'RAB Prices Short'!$E:$E,'All Prices combined'!$G459),IF($B459="RAB Long",SUMIFS('RAB Prices Long'!AT:AT,'RAB Prices Long'!$B:$B,'All Prices combined'!$D459,'RAB Prices Long'!$E:$E,'All Prices combined'!$G459)))),2)</f>
        <v>0.61</v>
      </c>
      <c r="AR459" s="2">
        <f>ROUND(IF($B459="Annuity",SUMIFS('Annuity Prices'!AU:AU,'Annuity Prices'!$B:$B,$D459,'Annuity Prices'!$E:$E,$G459),IF($B459="RAB Short",SUMIFS('RAB Prices Short'!AU:AU,'RAB Prices Short'!$B:$B,'All Prices combined'!$D459,'RAB Prices Short'!$E:$E,'All Prices combined'!$G459),IF($B459="RAB Long",SUMIFS('RAB Prices Long'!AU:AU,'RAB Prices Long'!$B:$B,'All Prices combined'!$D459,'RAB Prices Long'!$E:$E,'All Prices combined'!$G459)))),2)</f>
        <v>0.63</v>
      </c>
      <c r="AS459" s="2">
        <f>ROUND(IF($B459="Annuity",SUMIFS('Annuity Prices'!AV:AV,'Annuity Prices'!$B:$B,$D459,'Annuity Prices'!$E:$E,$G459),IF($B459="RAB Short",SUMIFS('RAB Prices Short'!AV:AV,'RAB Prices Short'!$B:$B,'All Prices combined'!$D459,'RAB Prices Short'!$E:$E,'All Prices combined'!$G459),IF($B459="RAB Long",SUMIFS('RAB Prices Long'!AV:AV,'RAB Prices Long'!$B:$B,'All Prices combined'!$D459,'RAB Prices Long'!$E:$E,'All Prices combined'!$G459)))),2)</f>
        <v>0.64</v>
      </c>
      <c r="AT459" s="2">
        <f>ROUND(IF($B459="Annuity",SUMIFS('Annuity Prices'!AW:AW,'Annuity Prices'!$B:$B,$D459,'Annuity Prices'!$E:$E,$G459),IF($B459="RAB Short",SUMIFS('RAB Prices Short'!AW:AW,'RAB Prices Short'!$B:$B,'All Prices combined'!$D459,'RAB Prices Short'!$E:$E,'All Prices combined'!$G459),IF($B459="RAB Long",SUMIFS('RAB Prices Long'!AW:AW,'RAB Prices Long'!$B:$B,'All Prices combined'!$D459,'RAB Prices Long'!$E:$E,'All Prices combined'!$G459)))),2)</f>
        <v>0.66</v>
      </c>
      <c r="AU459" s="2">
        <f>ROUND(IF($B459="Annuity",SUMIFS('Annuity Prices'!AX:AX,'Annuity Prices'!$B:$B,$D459,'Annuity Prices'!$E:$E,$G459),IF($B459="RAB Short",SUMIFS('RAB Prices Short'!AX:AX,'RAB Prices Short'!$B:$B,'All Prices combined'!$D459,'RAB Prices Short'!$E:$E,'All Prices combined'!$G459),IF($B459="RAB Long",SUMIFS('RAB Prices Long'!AX:AX,'RAB Prices Long'!$B:$B,'All Prices combined'!$D459,'RAB Prices Long'!$E:$E,'All Prices combined'!$G459)))),2)</f>
        <v>0.67</v>
      </c>
      <c r="AV459" s="2">
        <f>ROUND(IF($B459="Annuity",SUMIFS('Annuity Prices'!AY:AY,'Annuity Prices'!$B:$B,$D459,'Annuity Prices'!$E:$E,$G459),IF($B459="RAB Short",SUMIFS('RAB Prices Short'!AY:AY,'RAB Prices Short'!$B:$B,'All Prices combined'!$D459,'RAB Prices Short'!$E:$E,'All Prices combined'!$G459),IF($B459="RAB Long",SUMIFS('RAB Prices Long'!AY:AY,'RAB Prices Long'!$B:$B,'All Prices combined'!$D459,'RAB Prices Long'!$E:$E,'All Prices combined'!$G459)))),2)</f>
        <v>0.69</v>
      </c>
      <c r="AW459" s="2">
        <f>ROUND(IF($B459="Annuity",SUMIFS('Annuity Prices'!AZ:AZ,'Annuity Prices'!$B:$B,$D459,'Annuity Prices'!$E:$E,$G459),IF($B459="RAB Short",SUMIFS('RAB Prices Short'!AZ:AZ,'RAB Prices Short'!$B:$B,'All Prices combined'!$D459,'RAB Prices Short'!$E:$E,'All Prices combined'!$G459),IF($B459="RAB Long",SUMIFS('RAB Prices Long'!AZ:AZ,'RAB Prices Long'!$B:$B,'All Prices combined'!$D459,'RAB Prices Long'!$E:$E,'All Prices combined'!$G459)))),2)</f>
        <v>0.71</v>
      </c>
      <c r="AX459" s="2">
        <f>ROUND(IF($B459="Annuity",SUMIFS('Annuity Prices'!BA:BA,'Annuity Prices'!$B:$B,$D459,'Annuity Prices'!$E:$E,$G459),IF($B459="RAB Short",SUMIFS('RAB Prices Short'!BA:BA,'RAB Prices Short'!$B:$B,'All Prices combined'!$D459,'RAB Prices Short'!$E:$E,'All Prices combined'!$G459),IF($B459="RAB Long",SUMIFS('RAB Prices Long'!BA:BA,'RAB Prices Long'!$B:$B,'All Prices combined'!$D459,'RAB Prices Long'!$E:$E,'All Prices combined'!$G459)))),2)</f>
        <v>0.72</v>
      </c>
      <c r="AY459" s="2">
        <f>ROUND(IF($B459="Annuity",SUMIFS('Annuity Prices'!BB:BB,'Annuity Prices'!$B:$B,$D459,'Annuity Prices'!$E:$E,$G459),IF($B459="RAB Short",SUMIFS('RAB Prices Short'!BB:BB,'RAB Prices Short'!$B:$B,'All Prices combined'!$D459,'RAB Prices Short'!$E:$E,'All Prices combined'!$G459),IF($B459="RAB Long",SUMIFS('RAB Prices Long'!BB:BB,'RAB Prices Long'!$B:$B,'All Prices combined'!$D459,'RAB Prices Long'!$E:$E,'All Prices combined'!$G459)))),2)</f>
        <v>0.74</v>
      </c>
      <c r="AZ459" s="2">
        <f>ROUND(IF($B459="Annuity",SUMIFS('Annuity Prices'!BC:BC,'Annuity Prices'!$B:$B,$D459,'Annuity Prices'!$E:$E,$G459),IF($B459="RAB Short",SUMIFS('RAB Prices Short'!BC:BC,'RAB Prices Short'!$B:$B,'All Prices combined'!$D459,'RAB Prices Short'!$E:$E,'All Prices combined'!$G459),IF($B459="RAB Long",SUMIFS('RAB Prices Long'!BC:BC,'RAB Prices Long'!$B:$B,'All Prices combined'!$D459,'RAB Prices Long'!$E:$E,'All Prices combined'!$G459)))),2)</f>
        <v>0.76</v>
      </c>
      <c r="BA459" s="2">
        <f>ROUND(IF($B459="Annuity",SUMIFS('Annuity Prices'!BD:BD,'Annuity Prices'!$B:$B,$D459,'Annuity Prices'!$E:$E,$G459),IF($B459="RAB Short",SUMIFS('RAB Prices Short'!BD:BD,'RAB Prices Short'!$B:$B,'All Prices combined'!$D459,'RAB Prices Short'!$E:$E,'All Prices combined'!$G459),IF($B459="RAB Long",SUMIFS('RAB Prices Long'!BD:BD,'RAB Prices Long'!$B:$B,'All Prices combined'!$D459,'RAB Prices Long'!$E:$E,'All Prices combined'!$G459)))),2)</f>
        <v>0.78</v>
      </c>
      <c r="BB459" s="2">
        <f>ROUND(IF($B459="Annuity",SUMIFS('Annuity Prices'!BE:BE,'Annuity Prices'!$B:$B,$D459,'Annuity Prices'!$E:$E,$G459),IF($B459="RAB Short",SUMIFS('RAB Prices Short'!BE:BE,'RAB Prices Short'!$B:$B,'All Prices combined'!$D459,'RAB Prices Short'!$E:$E,'All Prices combined'!$G459),IF($B459="RAB Long",SUMIFS('RAB Prices Long'!BE:BE,'RAB Prices Long'!$B:$B,'All Prices combined'!$D459,'RAB Prices Long'!$E:$E,'All Prices combined'!$G459)))),2)</f>
        <v>0.79</v>
      </c>
      <c r="BC459" s="2">
        <f>ROUND(IF($B459="Annuity",SUMIFS('Annuity Prices'!BF:BF,'Annuity Prices'!$B:$B,$D459,'Annuity Prices'!$E:$E,$G459),IF($B459="RAB Short",SUMIFS('RAB Prices Short'!BF:BF,'RAB Prices Short'!$B:$B,'All Prices combined'!$D459,'RAB Prices Short'!$E:$E,'All Prices combined'!$G459),IF($B459="RAB Long",SUMIFS('RAB Prices Long'!BF:BF,'RAB Prices Long'!$B:$B,'All Prices combined'!$D459,'RAB Prices Long'!$E:$E,'All Prices combined'!$G459)))),2)</f>
        <v>0.81</v>
      </c>
      <c r="BD459" s="2">
        <f>ROUND(IF($B459="Annuity",SUMIFS('Annuity Prices'!BG:BG,'Annuity Prices'!$B:$B,$D459,'Annuity Prices'!$E:$E,$G459),IF($B459="RAB Short",SUMIFS('RAB Prices Short'!BG:BG,'RAB Prices Short'!$B:$B,'All Prices combined'!$D459,'RAB Prices Short'!$E:$E,'All Prices combined'!$G459),IF($B459="RAB Long",SUMIFS('RAB Prices Long'!BG:BG,'RAB Prices Long'!$B:$B,'All Prices combined'!$D459,'RAB Prices Long'!$E:$E,'All Prices combined'!$G459)))),2)</f>
        <v>0.83</v>
      </c>
      <c r="BE459" s="2">
        <f>ROUND(IF($B459="Annuity",SUMIFS('Annuity Prices'!BH:BH,'Annuity Prices'!$B:$B,$D459,'Annuity Prices'!$E:$E,$G459),IF($B459="RAB Short",SUMIFS('RAB Prices Short'!BH:BH,'RAB Prices Short'!$B:$B,'All Prices combined'!$D459,'RAB Prices Short'!$E:$E,'All Prices combined'!$G459),IF($B459="RAB Long",SUMIFS('RAB Prices Long'!BH:BH,'RAB Prices Long'!$B:$B,'All Prices combined'!$D459,'RAB Prices Long'!$E:$E,'All Prices combined'!$G459)))),2)</f>
        <v>0.86</v>
      </c>
      <c r="BF459" s="2">
        <f>ROUND(IF($B459="Annuity",SUMIFS('Annuity Prices'!BI:BI,'Annuity Prices'!$B:$B,$D459,'Annuity Prices'!$E:$E,$G459),IF($B459="RAB Short",SUMIFS('RAB Prices Short'!BI:BI,'RAB Prices Short'!$B:$B,'All Prices combined'!$D459,'RAB Prices Short'!$E:$E,'All Prices combined'!$G459),IF($B459="RAB Long",SUMIFS('RAB Prices Long'!BI:BI,'RAB Prices Long'!$B:$B,'All Prices combined'!$D459,'RAB Prices Long'!$E:$E,'All Prices combined'!$G459)))),2)</f>
        <v>0.87</v>
      </c>
      <c r="BG459" s="2">
        <f>ROUND(IF($B459="Annuity",SUMIFS('Annuity Prices'!BJ:BJ,'Annuity Prices'!$B:$B,$D459,'Annuity Prices'!$E:$E,$G459),IF($B459="RAB Short",SUMIFS('RAB Prices Short'!BJ:BJ,'RAB Prices Short'!$B:$B,'All Prices combined'!$D459,'RAB Prices Short'!$E:$E,'All Prices combined'!$G459),IF($B459="RAB Long",SUMIFS('RAB Prices Long'!BJ:BJ,'RAB Prices Long'!$B:$B,'All Prices combined'!$D459,'RAB Prices Long'!$E:$E,'All Prices combined'!$G459)))),2)</f>
        <v>0.89</v>
      </c>
      <c r="BH459" s="2">
        <f>ROUND(IF($B459="Annuity",SUMIFS('Annuity Prices'!BK:BK,'Annuity Prices'!$B:$B,$D459,'Annuity Prices'!$E:$E,$G459),IF($B459="RAB Short",SUMIFS('RAB Prices Short'!BK:BK,'RAB Prices Short'!$B:$B,'All Prices combined'!$D459,'RAB Prices Short'!$E:$E,'All Prices combined'!$G459),IF($B459="RAB Long",SUMIFS('RAB Prices Long'!BK:BK,'RAB Prices Long'!$B:$B,'All Prices combined'!$D459,'RAB Prices Long'!$E:$E,'All Prices combined'!$G459)))),2)</f>
        <v>0.92</v>
      </c>
      <c r="BI459" s="2">
        <f>ROUND(IF($B459="Annuity",SUMIFS('Annuity Prices'!BL:BL,'Annuity Prices'!$B:$B,$D459,'Annuity Prices'!$E:$E,$G459),IF($B459="RAB Short",SUMIFS('RAB Prices Short'!BL:BL,'RAB Prices Short'!$B:$B,'All Prices combined'!$D459,'RAB Prices Short'!$E:$E,'All Prices combined'!$G459),IF($B459="RAB Long",SUMIFS('RAB Prices Long'!BL:BL,'RAB Prices Long'!$B:$B,'All Prices combined'!$D459,'RAB Prices Long'!$E:$E,'All Prices combined'!$G459)))),2)</f>
        <v>0.94</v>
      </c>
      <c r="BJ459" s="2">
        <f>ROUND(IF($B459="Annuity",SUMIFS('Annuity Prices'!BM:BM,'Annuity Prices'!$B:$B,$D459,'Annuity Prices'!$E:$E,$G459),IF($B459="RAB Short",SUMIFS('RAB Prices Short'!BM:BM,'RAB Prices Short'!$B:$B,'All Prices combined'!$D459,'RAB Prices Short'!$E:$E,'All Prices combined'!$G459),IF($B459="RAB Long",SUMIFS('RAB Prices Long'!BM:BM,'RAB Prices Long'!$B:$B,'All Prices combined'!$D459,'RAB Prices Long'!$E:$E,'All Prices combined'!$G459)))),2)</f>
        <v>0.96</v>
      </c>
      <c r="BK459" s="2">
        <f>ROUND(IF($B459="Annuity",SUMIFS('Annuity Prices'!BN:BN,'Annuity Prices'!$B:$B,$D459,'Annuity Prices'!$E:$E,$G459),IF($B459="RAB Short",SUMIFS('RAB Prices Short'!BN:BN,'RAB Prices Short'!$B:$B,'All Prices combined'!$D459,'RAB Prices Short'!$E:$E,'All Prices combined'!$G459),IF($B459="RAB Long",SUMIFS('RAB Prices Long'!BN:BN,'RAB Prices Long'!$B:$B,'All Prices combined'!$D459,'RAB Prices Long'!$E:$E,'All Prices combined'!$G459)))),2)</f>
        <v>0.98</v>
      </c>
      <c r="BL459" s="2">
        <f>ROUND(IF($B459="Annuity",SUMIFS('Annuity Prices'!BO:BO,'Annuity Prices'!$B:$B,$D459,'Annuity Prices'!$E:$E,$G459),IF($B459="RAB Short",SUMIFS('RAB Prices Short'!BO:BO,'RAB Prices Short'!$B:$B,'All Prices combined'!$D459,'RAB Prices Short'!$E:$E,'All Prices combined'!$G459),IF($B459="RAB Long",SUMIFS('RAB Prices Long'!BO:BO,'RAB Prices Long'!$B:$B,'All Prices combined'!$D459,'RAB Prices Long'!$E:$E,'All Prices combined'!$G459)))),2)</f>
        <v>1.01</v>
      </c>
      <c r="BM459" s="2">
        <f>ROUND(IF($B459="Annuity",SUMIFS('Annuity Prices'!BP:BP,'Annuity Prices'!$B:$B,$D459,'Annuity Prices'!$E:$E,$G459),IF($B459="RAB Short",SUMIFS('RAB Prices Short'!BP:BP,'RAB Prices Short'!$B:$B,'All Prices combined'!$D459,'RAB Prices Short'!$E:$E,'All Prices combined'!$G459),IF($B459="RAB Long",SUMIFS('RAB Prices Long'!BP:BP,'RAB Prices Long'!$B:$B,'All Prices combined'!$D459,'RAB Prices Long'!$E:$E,'All Prices combined'!$G459)))),2)</f>
        <v>1.03</v>
      </c>
      <c r="BN459" s="2">
        <f>ROUND(IF($B459="Annuity",SUMIFS('Annuity Prices'!BQ:BQ,'Annuity Prices'!$B:$B,$D459,'Annuity Prices'!$E:$E,$G459),IF($B459="RAB Short",SUMIFS('RAB Prices Short'!BQ:BQ,'RAB Prices Short'!$B:$B,'All Prices combined'!$D459,'RAB Prices Short'!$E:$E,'All Prices combined'!$G459),IF($B459="RAB Long",SUMIFS('RAB Prices Long'!BQ:BQ,'RAB Prices Long'!$B:$B,'All Prices combined'!$D459,'RAB Prices Long'!$E:$E,'All Prices combined'!$G459)))),2)</f>
        <v>1.05</v>
      </c>
      <c r="BO459" s="2">
        <f>ROUND(IF($B459="Annuity",SUMIFS('Annuity Prices'!BR:BR,'Annuity Prices'!$B:$B,$D459,'Annuity Prices'!$E:$E,$G459),IF($B459="RAB Short",SUMIFS('RAB Prices Short'!BR:BR,'RAB Prices Short'!$B:$B,'All Prices combined'!$D459,'RAB Prices Short'!$E:$E,'All Prices combined'!$G459),IF($B459="RAB Long",SUMIFS('RAB Prices Long'!BR:BR,'RAB Prices Long'!$B:$B,'All Prices combined'!$D459,'RAB Prices Long'!$E:$E,'All Prices combined'!$G459)))),2)</f>
        <v>1.08</v>
      </c>
      <c r="BP459" s="2">
        <f>ROUND(IF($B459="Annuity",SUMIFS('Annuity Prices'!BS:BS,'Annuity Prices'!$B:$B,$D459,'Annuity Prices'!$E:$E,$G459),IF($B459="RAB Short",SUMIFS('RAB Prices Short'!BS:BS,'RAB Prices Short'!$B:$B,'All Prices combined'!$D459,'RAB Prices Short'!$E:$E,'All Prices combined'!$G459),IF($B459="RAB Long",SUMIFS('RAB Prices Long'!BS:BS,'RAB Prices Long'!$B:$B,'All Prices combined'!$D459,'RAB Prices Long'!$E:$E,'All Prices combined'!$G459)))),2)</f>
        <v>1.1100000000000001</v>
      </c>
      <c r="BQ459" s="2">
        <f>ROUND(IF($B459="Annuity",SUMIFS('Annuity Prices'!BT:BT,'Annuity Prices'!$B:$B,$D459,'Annuity Prices'!$E:$E,$G459),IF($B459="RAB Short",SUMIFS('RAB Prices Short'!BT:BT,'RAB Prices Short'!$B:$B,'All Prices combined'!$D459,'RAB Prices Short'!$E:$E,'All Prices combined'!$G459),IF($B459="RAB Long",SUMIFS('RAB Prices Long'!BT:BT,'RAB Prices Long'!$B:$B,'All Prices combined'!$D459,'RAB Prices Long'!$E:$E,'All Prices combined'!$G459)))),2)</f>
        <v>1.1299999999999999</v>
      </c>
      <c r="BR459" s="2">
        <f>ROUND(IF($B459="Annuity",SUMIFS('Annuity Prices'!BU:BU,'Annuity Prices'!$B:$B,$D459,'Annuity Prices'!$E:$E,$G459),IF($B459="RAB Short",SUMIFS('RAB Prices Short'!BU:BU,'RAB Prices Short'!$B:$B,'All Prices combined'!$D459,'RAB Prices Short'!$E:$E,'All Prices combined'!$G459),IF($B459="RAB Long",SUMIFS('RAB Prices Long'!BU:BU,'RAB Prices Long'!$B:$B,'All Prices combined'!$D459,'RAB Prices Long'!$E:$E,'All Prices combined'!$G459)))),2)</f>
        <v>1.1599999999999999</v>
      </c>
      <c r="BS459" s="2">
        <f>ROUND(IF($B459="Annuity",SUMIFS('Annuity Prices'!BV:BV,'Annuity Prices'!$B:$B,$D459,'Annuity Prices'!$E:$E,$G459),IF($B459="RAB Short",SUMIFS('RAB Prices Short'!BV:BV,'RAB Prices Short'!$B:$B,'All Prices combined'!$D459,'RAB Prices Short'!$E:$E,'All Prices combined'!$G459),IF($B459="RAB Long",SUMIFS('RAB Prices Long'!BV:BV,'RAB Prices Long'!$B:$B,'All Prices combined'!$D459,'RAB Prices Long'!$E:$E,'All Prices combined'!$G459)))),2)</f>
        <v>1.18</v>
      </c>
      <c r="BT459" s="2">
        <f>ROUND(IF($B459="Annuity",SUMIFS('Annuity Prices'!BW:BW,'Annuity Prices'!$B:$B,$D459,'Annuity Prices'!$E:$E,$G459),IF($B459="RAB Short",SUMIFS('RAB Prices Short'!BW:BW,'RAB Prices Short'!$B:$B,'All Prices combined'!$D459,'RAB Prices Short'!$E:$E,'All Prices combined'!$G459),IF($B459="RAB Long",SUMIFS('RAB Prices Long'!BW:BW,'RAB Prices Long'!$B:$B,'All Prices combined'!$D459,'RAB Prices Long'!$E:$E,'All Prices combined'!$G459)))),2)</f>
        <v>1.21</v>
      </c>
      <c r="BU459" s="2">
        <f>ROUND(IF($B459="Annuity",SUMIFS('Annuity Prices'!BX:BX,'Annuity Prices'!$B:$B,$D459,'Annuity Prices'!$E:$E,$G459),IF($B459="RAB Short",SUMIFS('RAB Prices Short'!BX:BX,'RAB Prices Short'!$B:$B,'All Prices combined'!$D459,'RAB Prices Short'!$E:$E,'All Prices combined'!$G459),IF($B459="RAB Long",SUMIFS('RAB Prices Long'!BX:BX,'RAB Prices Long'!$B:$B,'All Prices combined'!$D459,'RAB Prices Long'!$E:$E,'All Prices combined'!$G459)))),2)</f>
        <v>1.24</v>
      </c>
    </row>
    <row r="460" spans="2:73" x14ac:dyDescent="0.25">
      <c r="B460" t="s">
        <v>45</v>
      </c>
      <c r="C460">
        <v>16</v>
      </c>
      <c r="E460" t="s">
        <v>173</v>
      </c>
      <c r="G460" t="s">
        <v>174</v>
      </c>
      <c r="I460" s="2">
        <f>ROUND(IF($B460="Annuity",SUMIFS('Annuity Prices'!L:L,'Annuity Prices'!$B:$B,$D460,'Annuity Prices'!$E:$E,$G460),IF($B460="RAB Short",SUMIFS('RAB Prices Short'!L:L,'RAB Prices Short'!$B:$B,'All Prices combined'!$D460,'RAB Prices Short'!$E:$E,'All Prices combined'!$G460),IF($B460="RAB Long",SUMIFS('RAB Prices Long'!L:L,'RAB Prices Long'!$B:$B,'All Prices combined'!$D460,'RAB Prices Long'!$E:$E,'All Prices combined'!$G460)))),2)</f>
        <v>0</v>
      </c>
      <c r="J460" s="2">
        <f>ROUND(IF($B460="Annuity",SUMIFS('Annuity Prices'!M:M,'Annuity Prices'!$B:$B,$D460,'Annuity Prices'!$E:$E,$G460),IF($B460="RAB Short",SUMIFS('RAB Prices Short'!M:M,'RAB Prices Short'!$B:$B,'All Prices combined'!$D460,'RAB Prices Short'!$E:$E,'All Prices combined'!$G460),IF($B460="RAB Long",SUMIFS('RAB Prices Long'!M:M,'RAB Prices Long'!$B:$B,'All Prices combined'!$D460,'RAB Prices Long'!$E:$E,'All Prices combined'!$G460)))),2)</f>
        <v>0</v>
      </c>
      <c r="K460" s="2">
        <f>ROUND(IF($B460="Annuity",SUMIFS('Annuity Prices'!N:N,'Annuity Prices'!$B:$B,$D460,'Annuity Prices'!$E:$E,$G460),IF($B460="RAB Short",SUMIFS('RAB Prices Short'!N:N,'RAB Prices Short'!$B:$B,'All Prices combined'!$D460,'RAB Prices Short'!$E:$E,'All Prices combined'!$G460),IF($B460="RAB Long",SUMIFS('RAB Prices Long'!N:N,'RAB Prices Long'!$B:$B,'All Prices combined'!$D460,'RAB Prices Long'!$E:$E,'All Prices combined'!$G460)))),2)</f>
        <v>0</v>
      </c>
      <c r="L460" s="2">
        <f>ROUND(IF($B460="Annuity",SUMIFS('Annuity Prices'!O:O,'Annuity Prices'!$B:$B,$D460,'Annuity Prices'!$E:$E,$G460),IF($B460="RAB Short",SUMIFS('RAB Prices Short'!O:O,'RAB Prices Short'!$B:$B,'All Prices combined'!$D460,'RAB Prices Short'!$E:$E,'All Prices combined'!$G460),IF($B460="RAB Long",SUMIFS('RAB Prices Long'!O:O,'RAB Prices Long'!$B:$B,'All Prices combined'!$D460,'RAB Prices Long'!$E:$E,'All Prices combined'!$G460)))),2)</f>
        <v>0</v>
      </c>
      <c r="M460" s="2">
        <f>ROUND(IF($B460="Annuity",SUMIFS('Annuity Prices'!P:P,'Annuity Prices'!$B:$B,$D460,'Annuity Prices'!$E:$E,$G460),IF($B460="RAB Short",SUMIFS('RAB Prices Short'!P:P,'RAB Prices Short'!$B:$B,'All Prices combined'!$D460,'RAB Prices Short'!$E:$E,'All Prices combined'!$G460),IF($B460="RAB Long",SUMIFS('RAB Prices Long'!P:P,'RAB Prices Long'!$B:$B,'All Prices combined'!$D460,'RAB Prices Long'!$E:$E,'All Prices combined'!$G460)))),2)</f>
        <v>0</v>
      </c>
      <c r="N460" s="2">
        <f>ROUND(IF($B460="Annuity",SUMIFS('Annuity Prices'!Q:Q,'Annuity Prices'!$B:$B,$D460,'Annuity Prices'!$E:$E,$G460),IF($B460="RAB Short",SUMIFS('RAB Prices Short'!Q:Q,'RAB Prices Short'!$B:$B,'All Prices combined'!$D460,'RAB Prices Short'!$E:$E,'All Prices combined'!$G460),IF($B460="RAB Long",SUMIFS('RAB Prices Long'!Q:Q,'RAB Prices Long'!$B:$B,'All Prices combined'!$D460,'RAB Prices Long'!$E:$E,'All Prices combined'!$G460)))),2)</f>
        <v>0</v>
      </c>
      <c r="O460" s="2">
        <f>ROUND(IF($B460="Annuity",SUMIFS('Annuity Prices'!R:R,'Annuity Prices'!$B:$B,$D460,'Annuity Prices'!$E:$E,$G460),IF($B460="RAB Short",SUMIFS('RAB Prices Short'!R:R,'RAB Prices Short'!$B:$B,'All Prices combined'!$D460,'RAB Prices Short'!$E:$E,'All Prices combined'!$G460),IF($B460="RAB Long",SUMIFS('RAB Prices Long'!R:R,'RAB Prices Long'!$B:$B,'All Prices combined'!$D460,'RAB Prices Long'!$E:$E,'All Prices combined'!$G460)))),2)</f>
        <v>0</v>
      </c>
      <c r="P460" s="2">
        <f>ROUND(IF($B460="Annuity",SUMIFS('Annuity Prices'!S:S,'Annuity Prices'!$B:$B,$D460,'Annuity Prices'!$E:$E,$G460),IF($B460="RAB Short",SUMIFS('RAB Prices Short'!S:S,'RAB Prices Short'!$B:$B,'All Prices combined'!$D460,'RAB Prices Short'!$E:$E,'All Prices combined'!$G460),IF($B460="RAB Long",SUMIFS('RAB Prices Long'!S:S,'RAB Prices Long'!$B:$B,'All Prices combined'!$D460,'RAB Prices Long'!$E:$E,'All Prices combined'!$G460)))),2)</f>
        <v>0</v>
      </c>
      <c r="Q460" s="2">
        <f>ROUND(IF($B460="Annuity",SUMIFS('Annuity Prices'!T:T,'Annuity Prices'!$B:$B,$D460,'Annuity Prices'!$E:$E,$G460),IF($B460="RAB Short",SUMIFS('RAB Prices Short'!T:T,'RAB Prices Short'!$B:$B,'All Prices combined'!$D460,'RAB Prices Short'!$E:$E,'All Prices combined'!$G460),IF($B460="RAB Long",SUMIFS('RAB Prices Long'!T:T,'RAB Prices Long'!$B:$B,'All Prices combined'!$D460,'RAB Prices Long'!$E:$E,'All Prices combined'!$G460)))),2)</f>
        <v>0</v>
      </c>
      <c r="R460" s="2">
        <f>ROUND(IF($B460="Annuity",SUMIFS('Annuity Prices'!U:U,'Annuity Prices'!$B:$B,$D460,'Annuity Prices'!$E:$E,$G460),IF($B460="RAB Short",SUMIFS('RAB Prices Short'!U:U,'RAB Prices Short'!$B:$B,'All Prices combined'!$D460,'RAB Prices Short'!$E:$E,'All Prices combined'!$G460),IF($B460="RAB Long",SUMIFS('RAB Prices Long'!U:U,'RAB Prices Long'!$B:$B,'All Prices combined'!$D460,'RAB Prices Long'!$E:$E,'All Prices combined'!$G460)))),2)</f>
        <v>0</v>
      </c>
      <c r="S460" s="2">
        <f>ROUND(IF($B460="Annuity",SUMIFS('Annuity Prices'!V:V,'Annuity Prices'!$B:$B,$D460,'Annuity Prices'!$E:$E,$G460),IF($B460="RAB Short",SUMIFS('RAB Prices Short'!V:V,'RAB Prices Short'!$B:$B,'All Prices combined'!$D460,'RAB Prices Short'!$E:$E,'All Prices combined'!$G460),IF($B460="RAB Long",SUMIFS('RAB Prices Long'!V:V,'RAB Prices Long'!$B:$B,'All Prices combined'!$D460,'RAB Prices Long'!$E:$E,'All Prices combined'!$G460)))),2)</f>
        <v>0</v>
      </c>
      <c r="T460" s="2">
        <f>ROUND(IF($B460="Annuity",SUMIFS('Annuity Prices'!W:W,'Annuity Prices'!$B:$B,$D460,'Annuity Prices'!$E:$E,$G460),IF($B460="RAB Short",SUMIFS('RAB Prices Short'!W:W,'RAB Prices Short'!$B:$B,'All Prices combined'!$D460,'RAB Prices Short'!$E:$E,'All Prices combined'!$G460),IF($B460="RAB Long",SUMIFS('RAB Prices Long'!W:W,'RAB Prices Long'!$B:$B,'All Prices combined'!$D460,'RAB Prices Long'!$E:$E,'All Prices combined'!$G460)))),2)</f>
        <v>0</v>
      </c>
      <c r="U460" s="2">
        <f>ROUND(IF($B460="Annuity",SUMIFS('Annuity Prices'!X:X,'Annuity Prices'!$B:$B,$D460,'Annuity Prices'!$E:$E,$G460),IF($B460="RAB Short",SUMIFS('RAB Prices Short'!X:X,'RAB Prices Short'!$B:$B,'All Prices combined'!$D460,'RAB Prices Short'!$E:$E,'All Prices combined'!$G460),IF($B460="RAB Long",SUMIFS('RAB Prices Long'!X:X,'RAB Prices Long'!$B:$B,'All Prices combined'!$D460,'RAB Prices Long'!$E:$E,'All Prices combined'!$G460)))),2)</f>
        <v>0</v>
      </c>
      <c r="V460" s="2">
        <f>ROUND(IF($B460="Annuity",SUMIFS('Annuity Prices'!Y:Y,'Annuity Prices'!$B:$B,$D460,'Annuity Prices'!$E:$E,$G460),IF($B460="RAB Short",SUMIFS('RAB Prices Short'!Y:Y,'RAB Prices Short'!$B:$B,'All Prices combined'!$D460,'RAB Prices Short'!$E:$E,'All Prices combined'!$G460),IF($B460="RAB Long",SUMIFS('RAB Prices Long'!Y:Y,'RAB Prices Long'!$B:$B,'All Prices combined'!$D460,'RAB Prices Long'!$E:$E,'All Prices combined'!$G460)))),2)</f>
        <v>0</v>
      </c>
      <c r="W460" s="2">
        <f>ROUND(IF($B460="Annuity",SUMIFS('Annuity Prices'!Z:Z,'Annuity Prices'!$B:$B,$D460,'Annuity Prices'!$E:$E,$G460),IF($B460="RAB Short",SUMIFS('RAB Prices Short'!Z:Z,'RAB Prices Short'!$B:$B,'All Prices combined'!$D460,'RAB Prices Short'!$E:$E,'All Prices combined'!$G460),IF($B460="RAB Long",SUMIFS('RAB Prices Long'!Z:Z,'RAB Prices Long'!$B:$B,'All Prices combined'!$D460,'RAB Prices Long'!$E:$E,'All Prices combined'!$G460)))),2)</f>
        <v>0</v>
      </c>
      <c r="X460" s="2">
        <f>ROUND(IF($B460="Annuity",SUMIFS('Annuity Prices'!AA:AA,'Annuity Prices'!$B:$B,$D460,'Annuity Prices'!$E:$E,$G460),IF($B460="RAB Short",SUMIFS('RAB Prices Short'!AA:AA,'RAB Prices Short'!$B:$B,'All Prices combined'!$D460,'RAB Prices Short'!$E:$E,'All Prices combined'!$G460),IF($B460="RAB Long",SUMIFS('RAB Prices Long'!AA:AA,'RAB Prices Long'!$B:$B,'All Prices combined'!$D460,'RAB Prices Long'!$E:$E,'All Prices combined'!$G460)))),2)</f>
        <v>0</v>
      </c>
      <c r="Y460" s="2">
        <f>ROUND(IF($B460="Annuity",SUMIFS('Annuity Prices'!AB:AB,'Annuity Prices'!$B:$B,$D460,'Annuity Prices'!$E:$E,$G460),IF($B460="RAB Short",SUMIFS('RAB Prices Short'!AB:AB,'RAB Prices Short'!$B:$B,'All Prices combined'!$D460,'RAB Prices Short'!$E:$E,'All Prices combined'!$G460),IF($B460="RAB Long",SUMIFS('RAB Prices Long'!AB:AB,'RAB Prices Long'!$B:$B,'All Prices combined'!$D460,'RAB Prices Long'!$E:$E,'All Prices combined'!$G460)))),2)</f>
        <v>0</v>
      </c>
      <c r="Z460" s="2">
        <f>ROUND(IF($B460="Annuity",SUMIFS('Annuity Prices'!AC:AC,'Annuity Prices'!$B:$B,$D460,'Annuity Prices'!$E:$E,$G460),IF($B460="RAB Short",SUMIFS('RAB Prices Short'!AC:AC,'RAB Prices Short'!$B:$B,'All Prices combined'!$D460,'RAB Prices Short'!$E:$E,'All Prices combined'!$G460),IF($B460="RAB Long",SUMIFS('RAB Prices Long'!AC:AC,'RAB Prices Long'!$B:$B,'All Prices combined'!$D460,'RAB Prices Long'!$E:$E,'All Prices combined'!$G460)))),2)</f>
        <v>0</v>
      </c>
      <c r="AA460" s="2">
        <f>ROUND(IF($B460="Annuity",SUMIFS('Annuity Prices'!AD:AD,'Annuity Prices'!$B:$B,$D460,'Annuity Prices'!$E:$E,$G460),IF($B460="RAB Short",SUMIFS('RAB Prices Short'!AD:AD,'RAB Prices Short'!$B:$B,'All Prices combined'!$D460,'RAB Prices Short'!$E:$E,'All Prices combined'!$G460),IF($B460="RAB Long",SUMIFS('RAB Prices Long'!AD:AD,'RAB Prices Long'!$B:$B,'All Prices combined'!$D460,'RAB Prices Long'!$E:$E,'All Prices combined'!$G460)))),2)</f>
        <v>0</v>
      </c>
      <c r="AB460" s="2">
        <f>ROUND(IF($B460="Annuity",SUMIFS('Annuity Prices'!AE:AE,'Annuity Prices'!$B:$B,$D460,'Annuity Prices'!$E:$E,$G460),IF($B460="RAB Short",SUMIFS('RAB Prices Short'!AE:AE,'RAB Prices Short'!$B:$B,'All Prices combined'!$D460,'RAB Prices Short'!$E:$E,'All Prices combined'!$G460),IF($B460="RAB Long",SUMIFS('RAB Prices Long'!AE:AE,'RAB Prices Long'!$B:$B,'All Prices combined'!$D460,'RAB Prices Long'!$E:$E,'All Prices combined'!$G460)))),2)</f>
        <v>0</v>
      </c>
      <c r="AC460" s="2">
        <f>ROUND(IF($B460="Annuity",SUMIFS('Annuity Prices'!AF:AF,'Annuity Prices'!$B:$B,$D460,'Annuity Prices'!$E:$E,$G460),IF($B460="RAB Short",SUMIFS('RAB Prices Short'!AF:AF,'RAB Prices Short'!$B:$B,'All Prices combined'!$D460,'RAB Prices Short'!$E:$E,'All Prices combined'!$G460),IF($B460="RAB Long",SUMIFS('RAB Prices Long'!AF:AF,'RAB Prices Long'!$B:$B,'All Prices combined'!$D460,'RAB Prices Long'!$E:$E,'All Prices combined'!$G460)))),2)</f>
        <v>0</v>
      </c>
      <c r="AD460" s="2">
        <f>ROUND(IF($B460="Annuity",SUMIFS('Annuity Prices'!AG:AG,'Annuity Prices'!$B:$B,$D460,'Annuity Prices'!$E:$E,$G460),IF($B460="RAB Short",SUMIFS('RAB Prices Short'!AG:AG,'RAB Prices Short'!$B:$B,'All Prices combined'!$D460,'RAB Prices Short'!$E:$E,'All Prices combined'!$G460),IF($B460="RAB Long",SUMIFS('RAB Prices Long'!AG:AG,'RAB Prices Long'!$B:$B,'All Prices combined'!$D460,'RAB Prices Long'!$E:$E,'All Prices combined'!$G460)))),2)</f>
        <v>0</v>
      </c>
      <c r="AE460" s="2">
        <f>ROUND(IF($B460="Annuity",SUMIFS('Annuity Prices'!AH:AH,'Annuity Prices'!$B:$B,$D460,'Annuity Prices'!$E:$E,$G460),IF($B460="RAB Short",SUMIFS('RAB Prices Short'!AH:AH,'RAB Prices Short'!$B:$B,'All Prices combined'!$D460,'RAB Prices Short'!$E:$E,'All Prices combined'!$G460),IF($B460="RAB Long",SUMIFS('RAB Prices Long'!AH:AH,'RAB Prices Long'!$B:$B,'All Prices combined'!$D460,'RAB Prices Long'!$E:$E,'All Prices combined'!$G460)))),2)</f>
        <v>0</v>
      </c>
      <c r="AF460" s="2">
        <f>ROUND(IF($B460="Annuity",SUMIFS('Annuity Prices'!AI:AI,'Annuity Prices'!$B:$B,$D460,'Annuity Prices'!$E:$E,$G460),IF($B460="RAB Short",SUMIFS('RAB Prices Short'!AI:AI,'RAB Prices Short'!$B:$B,'All Prices combined'!$D460,'RAB Prices Short'!$E:$E,'All Prices combined'!$G460),IF($B460="RAB Long",SUMIFS('RAB Prices Long'!AI:AI,'RAB Prices Long'!$B:$B,'All Prices combined'!$D460,'RAB Prices Long'!$E:$E,'All Prices combined'!$G460)))),2)</f>
        <v>0</v>
      </c>
      <c r="AG460" s="2">
        <f>ROUND(IF($B460="Annuity",SUMIFS('Annuity Prices'!AJ:AJ,'Annuity Prices'!$B:$B,$D460,'Annuity Prices'!$E:$E,$G460),IF($B460="RAB Short",SUMIFS('RAB Prices Short'!AJ:AJ,'RAB Prices Short'!$B:$B,'All Prices combined'!$D460,'RAB Prices Short'!$E:$E,'All Prices combined'!$G460),IF($B460="RAB Long",SUMIFS('RAB Prices Long'!AJ:AJ,'RAB Prices Long'!$B:$B,'All Prices combined'!$D460,'RAB Prices Long'!$E:$E,'All Prices combined'!$G460)))),2)</f>
        <v>0</v>
      </c>
      <c r="AH460" s="2">
        <f>ROUND(IF($B460="Annuity",SUMIFS('Annuity Prices'!AK:AK,'Annuity Prices'!$B:$B,$D460,'Annuity Prices'!$E:$E,$G460),IF($B460="RAB Short",SUMIFS('RAB Prices Short'!AK:AK,'RAB Prices Short'!$B:$B,'All Prices combined'!$D460,'RAB Prices Short'!$E:$E,'All Prices combined'!$G460),IF($B460="RAB Long",SUMIFS('RAB Prices Long'!AK:AK,'RAB Prices Long'!$B:$B,'All Prices combined'!$D460,'RAB Prices Long'!$E:$E,'All Prices combined'!$G460)))),2)</f>
        <v>0</v>
      </c>
      <c r="AI460" s="2">
        <f>ROUND(IF($B460="Annuity",SUMIFS('Annuity Prices'!AL:AL,'Annuity Prices'!$B:$B,$D460,'Annuity Prices'!$E:$E,$G460),IF($B460="RAB Short",SUMIFS('RAB Prices Short'!AL:AL,'RAB Prices Short'!$B:$B,'All Prices combined'!$D460,'RAB Prices Short'!$E:$E,'All Prices combined'!$G460),IF($B460="RAB Long",SUMIFS('RAB Prices Long'!AL:AL,'RAB Prices Long'!$B:$B,'All Prices combined'!$D460,'RAB Prices Long'!$E:$E,'All Prices combined'!$G460)))),2)</f>
        <v>0</v>
      </c>
      <c r="AJ460" s="2">
        <f>ROUND(IF($B460="Annuity",SUMIFS('Annuity Prices'!AM:AM,'Annuity Prices'!$B:$B,$D460,'Annuity Prices'!$E:$E,$G460),IF($B460="RAB Short",SUMIFS('RAB Prices Short'!AM:AM,'RAB Prices Short'!$B:$B,'All Prices combined'!$D460,'RAB Prices Short'!$E:$E,'All Prices combined'!$G460),IF($B460="RAB Long",SUMIFS('RAB Prices Long'!AM:AM,'RAB Prices Long'!$B:$B,'All Prices combined'!$D460,'RAB Prices Long'!$E:$E,'All Prices combined'!$G460)))),2)</f>
        <v>0</v>
      </c>
      <c r="AK460" s="2">
        <f>ROUND(IF($B460="Annuity",SUMIFS('Annuity Prices'!AN:AN,'Annuity Prices'!$B:$B,$D460,'Annuity Prices'!$E:$E,$G460),IF($B460="RAB Short",SUMIFS('RAB Prices Short'!AN:AN,'RAB Prices Short'!$B:$B,'All Prices combined'!$D460,'RAB Prices Short'!$E:$E,'All Prices combined'!$G460),IF($B460="RAB Long",SUMIFS('RAB Prices Long'!AN:AN,'RAB Prices Long'!$B:$B,'All Prices combined'!$D460,'RAB Prices Long'!$E:$E,'All Prices combined'!$G460)))),2)</f>
        <v>0</v>
      </c>
      <c r="AL460" s="2">
        <f>ROUND(IF($B460="Annuity",SUMIFS('Annuity Prices'!AO:AO,'Annuity Prices'!$B:$B,$D460,'Annuity Prices'!$E:$E,$G460),IF($B460="RAB Short",SUMIFS('RAB Prices Short'!AO:AO,'RAB Prices Short'!$B:$B,'All Prices combined'!$D460,'RAB Prices Short'!$E:$E,'All Prices combined'!$G460),IF($B460="RAB Long",SUMIFS('RAB Prices Long'!AO:AO,'RAB Prices Long'!$B:$B,'All Prices combined'!$D460,'RAB Prices Long'!$E:$E,'All Prices combined'!$G460)))),2)</f>
        <v>0</v>
      </c>
      <c r="AM460" s="2">
        <f>ROUND(IF($B460="Annuity",SUMIFS('Annuity Prices'!AP:AP,'Annuity Prices'!$B:$B,$D460,'Annuity Prices'!$E:$E,$G460),IF($B460="RAB Short",SUMIFS('RAB Prices Short'!AP:AP,'RAB Prices Short'!$B:$B,'All Prices combined'!$D460,'RAB Prices Short'!$E:$E,'All Prices combined'!$G460),IF($B460="RAB Long",SUMIFS('RAB Prices Long'!AP:AP,'RAB Prices Long'!$B:$B,'All Prices combined'!$D460,'RAB Prices Long'!$E:$E,'All Prices combined'!$G460)))),2)</f>
        <v>0</v>
      </c>
      <c r="AN460" s="2">
        <f>ROUND(IF($B460="Annuity",SUMIFS('Annuity Prices'!AQ:AQ,'Annuity Prices'!$B:$B,$D460,'Annuity Prices'!$E:$E,$G460),IF($B460="RAB Short",SUMIFS('RAB Prices Short'!AQ:AQ,'RAB Prices Short'!$B:$B,'All Prices combined'!$D460,'RAB Prices Short'!$E:$E,'All Prices combined'!$G460),IF($B460="RAB Long",SUMIFS('RAB Prices Long'!AQ:AQ,'RAB Prices Long'!$B:$B,'All Prices combined'!$D460,'RAB Prices Long'!$E:$E,'All Prices combined'!$G460)))),2)</f>
        <v>0</v>
      </c>
      <c r="AO460" s="2">
        <f>ROUND(IF($B460="Annuity",SUMIFS('Annuity Prices'!AR:AR,'Annuity Prices'!$B:$B,$D460,'Annuity Prices'!$E:$E,$G460),IF($B460="RAB Short",SUMIFS('RAB Prices Short'!AR:AR,'RAB Prices Short'!$B:$B,'All Prices combined'!$D460,'RAB Prices Short'!$E:$E,'All Prices combined'!$G460),IF($B460="RAB Long",SUMIFS('RAB Prices Long'!AR:AR,'RAB Prices Long'!$B:$B,'All Prices combined'!$D460,'RAB Prices Long'!$E:$E,'All Prices combined'!$G460)))),2)</f>
        <v>0</v>
      </c>
      <c r="AP460" s="2">
        <f>ROUND(IF($B460="Annuity",SUMIFS('Annuity Prices'!AS:AS,'Annuity Prices'!$B:$B,$D460,'Annuity Prices'!$E:$E,$G460),IF($B460="RAB Short",SUMIFS('RAB Prices Short'!AS:AS,'RAB Prices Short'!$B:$B,'All Prices combined'!$D460,'RAB Prices Short'!$E:$E,'All Prices combined'!$G460),IF($B460="RAB Long",SUMIFS('RAB Prices Long'!AS:AS,'RAB Prices Long'!$B:$B,'All Prices combined'!$D460,'RAB Prices Long'!$E:$E,'All Prices combined'!$G460)))),2)</f>
        <v>0</v>
      </c>
      <c r="AQ460" s="2">
        <f>ROUND(IF($B460="Annuity",SUMIFS('Annuity Prices'!AT:AT,'Annuity Prices'!$B:$B,$D460,'Annuity Prices'!$E:$E,$G460),IF($B460="RAB Short",SUMIFS('RAB Prices Short'!AT:AT,'RAB Prices Short'!$B:$B,'All Prices combined'!$D460,'RAB Prices Short'!$E:$E,'All Prices combined'!$G460),IF($B460="RAB Long",SUMIFS('RAB Prices Long'!AT:AT,'RAB Prices Long'!$B:$B,'All Prices combined'!$D460,'RAB Prices Long'!$E:$E,'All Prices combined'!$G460)))),2)</f>
        <v>0</v>
      </c>
      <c r="AR460" s="2">
        <f>ROUND(IF($B460="Annuity",SUMIFS('Annuity Prices'!AU:AU,'Annuity Prices'!$B:$B,$D460,'Annuity Prices'!$E:$E,$G460),IF($B460="RAB Short",SUMIFS('RAB Prices Short'!AU:AU,'RAB Prices Short'!$B:$B,'All Prices combined'!$D460,'RAB Prices Short'!$E:$E,'All Prices combined'!$G460),IF($B460="RAB Long",SUMIFS('RAB Prices Long'!AU:AU,'RAB Prices Long'!$B:$B,'All Prices combined'!$D460,'RAB Prices Long'!$E:$E,'All Prices combined'!$G460)))),2)</f>
        <v>0</v>
      </c>
      <c r="AS460" s="2">
        <f>ROUND(IF($B460="Annuity",SUMIFS('Annuity Prices'!AV:AV,'Annuity Prices'!$B:$B,$D460,'Annuity Prices'!$E:$E,$G460),IF($B460="RAB Short",SUMIFS('RAB Prices Short'!AV:AV,'RAB Prices Short'!$B:$B,'All Prices combined'!$D460,'RAB Prices Short'!$E:$E,'All Prices combined'!$G460),IF($B460="RAB Long",SUMIFS('RAB Prices Long'!AV:AV,'RAB Prices Long'!$B:$B,'All Prices combined'!$D460,'RAB Prices Long'!$E:$E,'All Prices combined'!$G460)))),2)</f>
        <v>0</v>
      </c>
      <c r="AT460" s="2">
        <f>ROUND(IF($B460="Annuity",SUMIFS('Annuity Prices'!AW:AW,'Annuity Prices'!$B:$B,$D460,'Annuity Prices'!$E:$E,$G460),IF($B460="RAB Short",SUMIFS('RAB Prices Short'!AW:AW,'RAB Prices Short'!$B:$B,'All Prices combined'!$D460,'RAB Prices Short'!$E:$E,'All Prices combined'!$G460),IF($B460="RAB Long",SUMIFS('RAB Prices Long'!AW:AW,'RAB Prices Long'!$B:$B,'All Prices combined'!$D460,'RAB Prices Long'!$E:$E,'All Prices combined'!$G460)))),2)</f>
        <v>0</v>
      </c>
      <c r="AU460" s="2">
        <f>ROUND(IF($B460="Annuity",SUMIFS('Annuity Prices'!AX:AX,'Annuity Prices'!$B:$B,$D460,'Annuity Prices'!$E:$E,$G460),IF($B460="RAB Short",SUMIFS('RAB Prices Short'!AX:AX,'RAB Prices Short'!$B:$B,'All Prices combined'!$D460,'RAB Prices Short'!$E:$E,'All Prices combined'!$G460),IF($B460="RAB Long",SUMIFS('RAB Prices Long'!AX:AX,'RAB Prices Long'!$B:$B,'All Prices combined'!$D460,'RAB Prices Long'!$E:$E,'All Prices combined'!$G460)))),2)</f>
        <v>0</v>
      </c>
      <c r="AV460" s="2">
        <f>ROUND(IF($B460="Annuity",SUMIFS('Annuity Prices'!AY:AY,'Annuity Prices'!$B:$B,$D460,'Annuity Prices'!$E:$E,$G460),IF($B460="RAB Short",SUMIFS('RAB Prices Short'!AY:AY,'RAB Prices Short'!$B:$B,'All Prices combined'!$D460,'RAB Prices Short'!$E:$E,'All Prices combined'!$G460),IF($B460="RAB Long",SUMIFS('RAB Prices Long'!AY:AY,'RAB Prices Long'!$B:$B,'All Prices combined'!$D460,'RAB Prices Long'!$E:$E,'All Prices combined'!$G460)))),2)</f>
        <v>0</v>
      </c>
      <c r="AW460" s="2">
        <f>ROUND(IF($B460="Annuity",SUMIFS('Annuity Prices'!AZ:AZ,'Annuity Prices'!$B:$B,$D460,'Annuity Prices'!$E:$E,$G460),IF($B460="RAB Short",SUMIFS('RAB Prices Short'!AZ:AZ,'RAB Prices Short'!$B:$B,'All Prices combined'!$D460,'RAB Prices Short'!$E:$E,'All Prices combined'!$G460),IF($B460="RAB Long",SUMIFS('RAB Prices Long'!AZ:AZ,'RAB Prices Long'!$B:$B,'All Prices combined'!$D460,'RAB Prices Long'!$E:$E,'All Prices combined'!$G460)))),2)</f>
        <v>0</v>
      </c>
      <c r="AX460" s="2">
        <f>ROUND(IF($B460="Annuity",SUMIFS('Annuity Prices'!BA:BA,'Annuity Prices'!$B:$B,$D460,'Annuity Prices'!$E:$E,$G460),IF($B460="RAB Short",SUMIFS('RAB Prices Short'!BA:BA,'RAB Prices Short'!$B:$B,'All Prices combined'!$D460,'RAB Prices Short'!$E:$E,'All Prices combined'!$G460),IF($B460="RAB Long",SUMIFS('RAB Prices Long'!BA:BA,'RAB Prices Long'!$B:$B,'All Prices combined'!$D460,'RAB Prices Long'!$E:$E,'All Prices combined'!$G460)))),2)</f>
        <v>0</v>
      </c>
      <c r="AY460" s="2">
        <f>ROUND(IF($B460="Annuity",SUMIFS('Annuity Prices'!BB:BB,'Annuity Prices'!$B:$B,$D460,'Annuity Prices'!$E:$E,$G460),IF($B460="RAB Short",SUMIFS('RAB Prices Short'!BB:BB,'RAB Prices Short'!$B:$B,'All Prices combined'!$D460,'RAB Prices Short'!$E:$E,'All Prices combined'!$G460),IF($B460="RAB Long",SUMIFS('RAB Prices Long'!BB:BB,'RAB Prices Long'!$B:$B,'All Prices combined'!$D460,'RAB Prices Long'!$E:$E,'All Prices combined'!$G460)))),2)</f>
        <v>0</v>
      </c>
      <c r="AZ460" s="2">
        <f>ROUND(IF($B460="Annuity",SUMIFS('Annuity Prices'!BC:BC,'Annuity Prices'!$B:$B,$D460,'Annuity Prices'!$E:$E,$G460),IF($B460="RAB Short",SUMIFS('RAB Prices Short'!BC:BC,'RAB Prices Short'!$B:$B,'All Prices combined'!$D460,'RAB Prices Short'!$E:$E,'All Prices combined'!$G460),IF($B460="RAB Long",SUMIFS('RAB Prices Long'!BC:BC,'RAB Prices Long'!$B:$B,'All Prices combined'!$D460,'RAB Prices Long'!$E:$E,'All Prices combined'!$G460)))),2)</f>
        <v>0</v>
      </c>
      <c r="BA460" s="2">
        <f>ROUND(IF($B460="Annuity",SUMIFS('Annuity Prices'!BD:BD,'Annuity Prices'!$B:$B,$D460,'Annuity Prices'!$E:$E,$G460),IF($B460="RAB Short",SUMIFS('RAB Prices Short'!BD:BD,'RAB Prices Short'!$B:$B,'All Prices combined'!$D460,'RAB Prices Short'!$E:$E,'All Prices combined'!$G460),IF($B460="RAB Long",SUMIFS('RAB Prices Long'!BD:BD,'RAB Prices Long'!$B:$B,'All Prices combined'!$D460,'RAB Prices Long'!$E:$E,'All Prices combined'!$G460)))),2)</f>
        <v>0</v>
      </c>
      <c r="BB460" s="2">
        <f>ROUND(IF($B460="Annuity",SUMIFS('Annuity Prices'!BE:BE,'Annuity Prices'!$B:$B,$D460,'Annuity Prices'!$E:$E,$G460),IF($B460="RAB Short",SUMIFS('RAB Prices Short'!BE:BE,'RAB Prices Short'!$B:$B,'All Prices combined'!$D460,'RAB Prices Short'!$E:$E,'All Prices combined'!$G460),IF($B460="RAB Long",SUMIFS('RAB Prices Long'!BE:BE,'RAB Prices Long'!$B:$B,'All Prices combined'!$D460,'RAB Prices Long'!$E:$E,'All Prices combined'!$G460)))),2)</f>
        <v>0</v>
      </c>
      <c r="BC460" s="2">
        <f>ROUND(IF($B460="Annuity",SUMIFS('Annuity Prices'!BF:BF,'Annuity Prices'!$B:$B,$D460,'Annuity Prices'!$E:$E,$G460),IF($B460="RAB Short",SUMIFS('RAB Prices Short'!BF:BF,'RAB Prices Short'!$B:$B,'All Prices combined'!$D460,'RAB Prices Short'!$E:$E,'All Prices combined'!$G460),IF($B460="RAB Long",SUMIFS('RAB Prices Long'!BF:BF,'RAB Prices Long'!$B:$B,'All Prices combined'!$D460,'RAB Prices Long'!$E:$E,'All Prices combined'!$G460)))),2)</f>
        <v>0</v>
      </c>
      <c r="BD460" s="2">
        <f>ROUND(IF($B460="Annuity",SUMIFS('Annuity Prices'!BG:BG,'Annuity Prices'!$B:$B,$D460,'Annuity Prices'!$E:$E,$G460),IF($B460="RAB Short",SUMIFS('RAB Prices Short'!BG:BG,'RAB Prices Short'!$B:$B,'All Prices combined'!$D460,'RAB Prices Short'!$E:$E,'All Prices combined'!$G460),IF($B460="RAB Long",SUMIFS('RAB Prices Long'!BG:BG,'RAB Prices Long'!$B:$B,'All Prices combined'!$D460,'RAB Prices Long'!$E:$E,'All Prices combined'!$G460)))),2)</f>
        <v>0</v>
      </c>
      <c r="BE460" s="2">
        <f>ROUND(IF($B460="Annuity",SUMIFS('Annuity Prices'!BH:BH,'Annuity Prices'!$B:$B,$D460,'Annuity Prices'!$E:$E,$G460),IF($B460="RAB Short",SUMIFS('RAB Prices Short'!BH:BH,'RAB Prices Short'!$B:$B,'All Prices combined'!$D460,'RAB Prices Short'!$E:$E,'All Prices combined'!$G460),IF($B460="RAB Long",SUMIFS('RAB Prices Long'!BH:BH,'RAB Prices Long'!$B:$B,'All Prices combined'!$D460,'RAB Prices Long'!$E:$E,'All Prices combined'!$G460)))),2)</f>
        <v>0</v>
      </c>
      <c r="BF460" s="2">
        <f>ROUND(IF($B460="Annuity",SUMIFS('Annuity Prices'!BI:BI,'Annuity Prices'!$B:$B,$D460,'Annuity Prices'!$E:$E,$G460),IF($B460="RAB Short",SUMIFS('RAB Prices Short'!BI:BI,'RAB Prices Short'!$B:$B,'All Prices combined'!$D460,'RAB Prices Short'!$E:$E,'All Prices combined'!$G460),IF($B460="RAB Long",SUMIFS('RAB Prices Long'!BI:BI,'RAB Prices Long'!$B:$B,'All Prices combined'!$D460,'RAB Prices Long'!$E:$E,'All Prices combined'!$G460)))),2)</f>
        <v>0</v>
      </c>
      <c r="BG460" s="2">
        <f>ROUND(IF($B460="Annuity",SUMIFS('Annuity Prices'!BJ:BJ,'Annuity Prices'!$B:$B,$D460,'Annuity Prices'!$E:$E,$G460),IF($B460="RAB Short",SUMIFS('RAB Prices Short'!BJ:BJ,'RAB Prices Short'!$B:$B,'All Prices combined'!$D460,'RAB Prices Short'!$E:$E,'All Prices combined'!$G460),IF($B460="RAB Long",SUMIFS('RAB Prices Long'!BJ:BJ,'RAB Prices Long'!$B:$B,'All Prices combined'!$D460,'RAB Prices Long'!$E:$E,'All Prices combined'!$G460)))),2)</f>
        <v>0</v>
      </c>
      <c r="BH460" s="2">
        <f>ROUND(IF($B460="Annuity",SUMIFS('Annuity Prices'!BK:BK,'Annuity Prices'!$B:$B,$D460,'Annuity Prices'!$E:$E,$G460),IF($B460="RAB Short",SUMIFS('RAB Prices Short'!BK:BK,'RAB Prices Short'!$B:$B,'All Prices combined'!$D460,'RAB Prices Short'!$E:$E,'All Prices combined'!$G460),IF($B460="RAB Long",SUMIFS('RAB Prices Long'!BK:BK,'RAB Prices Long'!$B:$B,'All Prices combined'!$D460,'RAB Prices Long'!$E:$E,'All Prices combined'!$G460)))),2)</f>
        <v>0</v>
      </c>
      <c r="BI460" s="2">
        <f>ROUND(IF($B460="Annuity",SUMIFS('Annuity Prices'!BL:BL,'Annuity Prices'!$B:$B,$D460,'Annuity Prices'!$E:$E,$G460),IF($B460="RAB Short",SUMIFS('RAB Prices Short'!BL:BL,'RAB Prices Short'!$B:$B,'All Prices combined'!$D460,'RAB Prices Short'!$E:$E,'All Prices combined'!$G460),IF($B460="RAB Long",SUMIFS('RAB Prices Long'!BL:BL,'RAB Prices Long'!$B:$B,'All Prices combined'!$D460,'RAB Prices Long'!$E:$E,'All Prices combined'!$G460)))),2)</f>
        <v>0</v>
      </c>
      <c r="BJ460" s="2">
        <f>ROUND(IF($B460="Annuity",SUMIFS('Annuity Prices'!BM:BM,'Annuity Prices'!$B:$B,$D460,'Annuity Prices'!$E:$E,$G460),IF($B460="RAB Short",SUMIFS('RAB Prices Short'!BM:BM,'RAB Prices Short'!$B:$B,'All Prices combined'!$D460,'RAB Prices Short'!$E:$E,'All Prices combined'!$G460),IF($B460="RAB Long",SUMIFS('RAB Prices Long'!BM:BM,'RAB Prices Long'!$B:$B,'All Prices combined'!$D460,'RAB Prices Long'!$E:$E,'All Prices combined'!$G460)))),2)</f>
        <v>0</v>
      </c>
      <c r="BK460" s="2">
        <f>ROUND(IF($B460="Annuity",SUMIFS('Annuity Prices'!BN:BN,'Annuity Prices'!$B:$B,$D460,'Annuity Prices'!$E:$E,$G460),IF($B460="RAB Short",SUMIFS('RAB Prices Short'!BN:BN,'RAB Prices Short'!$B:$B,'All Prices combined'!$D460,'RAB Prices Short'!$E:$E,'All Prices combined'!$G460),IF($B460="RAB Long",SUMIFS('RAB Prices Long'!BN:BN,'RAB Prices Long'!$B:$B,'All Prices combined'!$D460,'RAB Prices Long'!$E:$E,'All Prices combined'!$G460)))),2)</f>
        <v>0</v>
      </c>
      <c r="BL460" s="2">
        <f>ROUND(IF($B460="Annuity",SUMIFS('Annuity Prices'!BO:BO,'Annuity Prices'!$B:$B,$D460,'Annuity Prices'!$E:$E,$G460),IF($B460="RAB Short",SUMIFS('RAB Prices Short'!BO:BO,'RAB Prices Short'!$B:$B,'All Prices combined'!$D460,'RAB Prices Short'!$E:$E,'All Prices combined'!$G460),IF($B460="RAB Long",SUMIFS('RAB Prices Long'!BO:BO,'RAB Prices Long'!$B:$B,'All Prices combined'!$D460,'RAB Prices Long'!$E:$E,'All Prices combined'!$G460)))),2)</f>
        <v>0</v>
      </c>
      <c r="BM460" s="2">
        <f>ROUND(IF($B460="Annuity",SUMIFS('Annuity Prices'!BP:BP,'Annuity Prices'!$B:$B,$D460,'Annuity Prices'!$E:$E,$G460),IF($B460="RAB Short",SUMIFS('RAB Prices Short'!BP:BP,'RAB Prices Short'!$B:$B,'All Prices combined'!$D460,'RAB Prices Short'!$E:$E,'All Prices combined'!$G460),IF($B460="RAB Long",SUMIFS('RAB Prices Long'!BP:BP,'RAB Prices Long'!$B:$B,'All Prices combined'!$D460,'RAB Prices Long'!$E:$E,'All Prices combined'!$G460)))),2)</f>
        <v>0</v>
      </c>
      <c r="BN460" s="2">
        <f>ROUND(IF($B460="Annuity",SUMIFS('Annuity Prices'!BQ:BQ,'Annuity Prices'!$B:$B,$D460,'Annuity Prices'!$E:$E,$G460),IF($B460="RAB Short",SUMIFS('RAB Prices Short'!BQ:BQ,'RAB Prices Short'!$B:$B,'All Prices combined'!$D460,'RAB Prices Short'!$E:$E,'All Prices combined'!$G460),IF($B460="RAB Long",SUMIFS('RAB Prices Long'!BQ:BQ,'RAB Prices Long'!$B:$B,'All Prices combined'!$D460,'RAB Prices Long'!$E:$E,'All Prices combined'!$G460)))),2)</f>
        <v>0</v>
      </c>
      <c r="BO460" s="2">
        <f>ROUND(IF($B460="Annuity",SUMIFS('Annuity Prices'!BR:BR,'Annuity Prices'!$B:$B,$D460,'Annuity Prices'!$E:$E,$G460),IF($B460="RAB Short",SUMIFS('RAB Prices Short'!BR:BR,'RAB Prices Short'!$B:$B,'All Prices combined'!$D460,'RAB Prices Short'!$E:$E,'All Prices combined'!$G460),IF($B460="RAB Long",SUMIFS('RAB Prices Long'!BR:BR,'RAB Prices Long'!$B:$B,'All Prices combined'!$D460,'RAB Prices Long'!$E:$E,'All Prices combined'!$G460)))),2)</f>
        <v>0</v>
      </c>
      <c r="BP460" s="2">
        <f>ROUND(IF($B460="Annuity",SUMIFS('Annuity Prices'!BS:BS,'Annuity Prices'!$B:$B,$D460,'Annuity Prices'!$E:$E,$G460),IF($B460="RAB Short",SUMIFS('RAB Prices Short'!BS:BS,'RAB Prices Short'!$B:$B,'All Prices combined'!$D460,'RAB Prices Short'!$E:$E,'All Prices combined'!$G460),IF($B460="RAB Long",SUMIFS('RAB Prices Long'!BS:BS,'RAB Prices Long'!$B:$B,'All Prices combined'!$D460,'RAB Prices Long'!$E:$E,'All Prices combined'!$G460)))),2)</f>
        <v>0</v>
      </c>
      <c r="BQ460" s="2">
        <f>ROUND(IF($B460="Annuity",SUMIFS('Annuity Prices'!BT:BT,'Annuity Prices'!$B:$B,$D460,'Annuity Prices'!$E:$E,$G460),IF($B460="RAB Short",SUMIFS('RAB Prices Short'!BT:BT,'RAB Prices Short'!$B:$B,'All Prices combined'!$D460,'RAB Prices Short'!$E:$E,'All Prices combined'!$G460),IF($B460="RAB Long",SUMIFS('RAB Prices Long'!BT:BT,'RAB Prices Long'!$B:$B,'All Prices combined'!$D460,'RAB Prices Long'!$E:$E,'All Prices combined'!$G460)))),2)</f>
        <v>0</v>
      </c>
      <c r="BR460" s="2">
        <f>ROUND(IF($B460="Annuity",SUMIFS('Annuity Prices'!BU:BU,'Annuity Prices'!$B:$B,$D460,'Annuity Prices'!$E:$E,$G460),IF($B460="RAB Short",SUMIFS('RAB Prices Short'!BU:BU,'RAB Prices Short'!$B:$B,'All Prices combined'!$D460,'RAB Prices Short'!$E:$E,'All Prices combined'!$G460),IF($B460="RAB Long",SUMIFS('RAB Prices Long'!BU:BU,'RAB Prices Long'!$B:$B,'All Prices combined'!$D460,'RAB Prices Long'!$E:$E,'All Prices combined'!$G460)))),2)</f>
        <v>0</v>
      </c>
      <c r="BS460" s="2">
        <f>ROUND(IF($B460="Annuity",SUMIFS('Annuity Prices'!BV:BV,'Annuity Prices'!$B:$B,$D460,'Annuity Prices'!$E:$E,$G460),IF($B460="RAB Short",SUMIFS('RAB Prices Short'!BV:BV,'RAB Prices Short'!$B:$B,'All Prices combined'!$D460,'RAB Prices Short'!$E:$E,'All Prices combined'!$G460),IF($B460="RAB Long",SUMIFS('RAB Prices Long'!BV:BV,'RAB Prices Long'!$B:$B,'All Prices combined'!$D460,'RAB Prices Long'!$E:$E,'All Prices combined'!$G460)))),2)</f>
        <v>0</v>
      </c>
      <c r="BT460" s="2">
        <f>ROUND(IF($B460="Annuity",SUMIFS('Annuity Prices'!BW:BW,'Annuity Prices'!$B:$B,$D460,'Annuity Prices'!$E:$E,$G460),IF($B460="RAB Short",SUMIFS('RAB Prices Short'!BW:BW,'RAB Prices Short'!$B:$B,'All Prices combined'!$D460,'RAB Prices Short'!$E:$E,'All Prices combined'!$G460),IF($B460="RAB Long",SUMIFS('RAB Prices Long'!BW:BW,'RAB Prices Long'!$B:$B,'All Prices combined'!$D460,'RAB Prices Long'!$E:$E,'All Prices combined'!$G460)))),2)</f>
        <v>0</v>
      </c>
      <c r="BU460" s="2">
        <f>ROUND(IF($B460="Annuity",SUMIFS('Annuity Prices'!BX:BX,'Annuity Prices'!$B:$B,$D460,'Annuity Prices'!$E:$E,$G460),IF($B460="RAB Short",SUMIFS('RAB Prices Short'!BX:BX,'RAB Prices Short'!$B:$B,'All Prices combined'!$D460,'RAB Prices Short'!$E:$E,'All Prices combined'!$G460),IF($B460="RAB Long",SUMIFS('RAB Prices Long'!BX:BX,'RAB Prices Long'!$B:$B,'All Prices combined'!$D460,'RAB Prices Long'!$E:$E,'All Prices combined'!$G460)))),2)</f>
        <v>0</v>
      </c>
    </row>
    <row r="461" spans="2:73" x14ac:dyDescent="0.25">
      <c r="B461" t="s">
        <v>45</v>
      </c>
      <c r="C461">
        <v>16</v>
      </c>
      <c r="D461" t="s">
        <v>174</v>
      </c>
      <c r="E461" t="s">
        <v>173</v>
      </c>
      <c r="G461" t="s">
        <v>38</v>
      </c>
      <c r="H461" t="s">
        <v>150</v>
      </c>
      <c r="I461" s="2">
        <f>ROUND(IF($B461="Annuity",SUMIFS('Annuity Prices'!L:L,'Annuity Prices'!$B:$B,$D461,'Annuity Prices'!$E:$E,$G461),IF($B461="RAB Short",SUMIFS('RAB Prices Short'!L:L,'RAB Prices Short'!$B:$B,'All Prices combined'!$D461,'RAB Prices Short'!$E:$E,'All Prices combined'!$G461),IF($B461="RAB Long",SUMIFS('RAB Prices Long'!L:L,'RAB Prices Long'!$B:$B,'All Prices combined'!$D461,'RAB Prices Long'!$E:$E,'All Prices combined'!$G461)))),2)</f>
        <v>0</v>
      </c>
      <c r="J461" s="2">
        <f>ROUND(IF($B461="Annuity",SUMIFS('Annuity Prices'!M:M,'Annuity Prices'!$B:$B,$D461,'Annuity Prices'!$E:$E,$G461),IF($B461="RAB Short",SUMIFS('RAB Prices Short'!M:M,'RAB Prices Short'!$B:$B,'All Prices combined'!$D461,'RAB Prices Short'!$E:$E,'All Prices combined'!$G461),IF($B461="RAB Long",SUMIFS('RAB Prices Long'!M:M,'RAB Prices Long'!$B:$B,'All Prices combined'!$D461,'RAB Prices Long'!$E:$E,'All Prices combined'!$G461)))),2)</f>
        <v>0</v>
      </c>
      <c r="K461" s="2">
        <f>ROUND(IF($B461="Annuity",SUMIFS('Annuity Prices'!N:N,'Annuity Prices'!$B:$B,$D461,'Annuity Prices'!$E:$E,$G461),IF($B461="RAB Short",SUMIFS('RAB Prices Short'!N:N,'RAB Prices Short'!$B:$B,'All Prices combined'!$D461,'RAB Prices Short'!$E:$E,'All Prices combined'!$G461),IF($B461="RAB Long",SUMIFS('RAB Prices Long'!N:N,'RAB Prices Long'!$B:$B,'All Prices combined'!$D461,'RAB Prices Long'!$E:$E,'All Prices combined'!$G461)))),2)</f>
        <v>59.12</v>
      </c>
      <c r="L461" s="2">
        <f>ROUND(IF($B461="Annuity",SUMIFS('Annuity Prices'!O:O,'Annuity Prices'!$B:$B,$D461,'Annuity Prices'!$E:$E,$G461),IF($B461="RAB Short",SUMIFS('RAB Prices Short'!O:O,'RAB Prices Short'!$B:$B,'All Prices combined'!$D461,'RAB Prices Short'!$E:$E,'All Prices combined'!$G461),IF($B461="RAB Long",SUMIFS('RAB Prices Long'!O:O,'RAB Prices Long'!$B:$B,'All Prices combined'!$D461,'RAB Prices Long'!$E:$E,'All Prices combined'!$G461)))),2)</f>
        <v>60.82</v>
      </c>
      <c r="M461" s="2">
        <f>ROUND(IF($B461="Annuity",SUMIFS('Annuity Prices'!P:P,'Annuity Prices'!$B:$B,$D461,'Annuity Prices'!$E:$E,$G461),IF($B461="RAB Short",SUMIFS('RAB Prices Short'!P:P,'RAB Prices Short'!$B:$B,'All Prices combined'!$D461,'RAB Prices Short'!$E:$E,'All Prices combined'!$G461),IF($B461="RAB Long",SUMIFS('RAB Prices Long'!P:P,'RAB Prices Long'!$B:$B,'All Prices combined'!$D461,'RAB Prices Long'!$E:$E,'All Prices combined'!$G461)))),2)</f>
        <v>63.85</v>
      </c>
      <c r="N461" s="2">
        <f>ROUND(IF($B461="Annuity",SUMIFS('Annuity Prices'!Q:Q,'Annuity Prices'!$B:$B,$D461,'Annuity Prices'!$E:$E,$G461),IF($B461="RAB Short",SUMIFS('RAB Prices Short'!Q:Q,'RAB Prices Short'!$B:$B,'All Prices combined'!$D461,'RAB Prices Short'!$E:$E,'All Prices combined'!$G461),IF($B461="RAB Long",SUMIFS('RAB Prices Long'!Q:Q,'RAB Prices Long'!$B:$B,'All Prices combined'!$D461,'RAB Prices Long'!$E:$E,'All Prices combined'!$G461)))),2)</f>
        <v>65.44</v>
      </c>
      <c r="O461" s="2">
        <f>ROUND(IF($B461="Annuity",SUMIFS('Annuity Prices'!R:R,'Annuity Prices'!$B:$B,$D461,'Annuity Prices'!$E:$E,$G461),IF($B461="RAB Short",SUMIFS('RAB Prices Short'!R:R,'RAB Prices Short'!$B:$B,'All Prices combined'!$D461,'RAB Prices Short'!$E:$E,'All Prices combined'!$G461),IF($B461="RAB Long",SUMIFS('RAB Prices Long'!R:R,'RAB Prices Long'!$B:$B,'All Prices combined'!$D461,'RAB Prices Long'!$E:$E,'All Prices combined'!$G461)))),2)</f>
        <v>67.08</v>
      </c>
      <c r="P461" s="2">
        <f>ROUND(IF($B461="Annuity",SUMIFS('Annuity Prices'!S:S,'Annuity Prices'!$B:$B,$D461,'Annuity Prices'!$E:$E,$G461),IF($B461="RAB Short",SUMIFS('RAB Prices Short'!S:S,'RAB Prices Short'!$B:$B,'All Prices combined'!$D461,'RAB Prices Short'!$E:$E,'All Prices combined'!$G461),IF($B461="RAB Long",SUMIFS('RAB Prices Long'!S:S,'RAB Prices Long'!$B:$B,'All Prices combined'!$D461,'RAB Prices Long'!$E:$E,'All Prices combined'!$G461)))),2)</f>
        <v>68.760000000000005</v>
      </c>
      <c r="Q461" s="2">
        <f>ROUND(IF($B461="Annuity",SUMIFS('Annuity Prices'!T:T,'Annuity Prices'!$B:$B,$D461,'Annuity Prices'!$E:$E,$G461),IF($B461="RAB Short",SUMIFS('RAB Prices Short'!T:T,'RAB Prices Short'!$B:$B,'All Prices combined'!$D461,'RAB Prices Short'!$E:$E,'All Prices combined'!$G461),IF($B461="RAB Long",SUMIFS('RAB Prices Long'!T:T,'RAB Prices Long'!$B:$B,'All Prices combined'!$D461,'RAB Prices Long'!$E:$E,'All Prices combined'!$G461)))),2)</f>
        <v>74.03</v>
      </c>
      <c r="R461" s="2">
        <f>ROUND(IF($B461="Annuity",SUMIFS('Annuity Prices'!U:U,'Annuity Prices'!$B:$B,$D461,'Annuity Prices'!$E:$E,$G461),IF($B461="RAB Short",SUMIFS('RAB Prices Short'!U:U,'RAB Prices Short'!$B:$B,'All Prices combined'!$D461,'RAB Prices Short'!$E:$E,'All Prices combined'!$G461),IF($B461="RAB Long",SUMIFS('RAB Prices Long'!U:U,'RAB Prices Long'!$B:$B,'All Prices combined'!$D461,'RAB Prices Long'!$E:$E,'All Prices combined'!$G461)))),2)</f>
        <v>75.88</v>
      </c>
      <c r="S461" s="2">
        <f>ROUND(IF($B461="Annuity",SUMIFS('Annuity Prices'!V:V,'Annuity Prices'!$B:$B,$D461,'Annuity Prices'!$E:$E,$G461),IF($B461="RAB Short",SUMIFS('RAB Prices Short'!V:V,'RAB Prices Short'!$B:$B,'All Prices combined'!$D461,'RAB Prices Short'!$E:$E,'All Prices combined'!$G461),IF($B461="RAB Long",SUMIFS('RAB Prices Long'!V:V,'RAB Prices Long'!$B:$B,'All Prices combined'!$D461,'RAB Prices Long'!$E:$E,'All Prices combined'!$G461)))),2)</f>
        <v>77.78</v>
      </c>
      <c r="T461" s="2">
        <f>ROUND(IF($B461="Annuity",SUMIFS('Annuity Prices'!W:W,'Annuity Prices'!$B:$B,$D461,'Annuity Prices'!$E:$E,$G461),IF($B461="RAB Short",SUMIFS('RAB Prices Short'!W:W,'RAB Prices Short'!$B:$B,'All Prices combined'!$D461,'RAB Prices Short'!$E:$E,'All Prices combined'!$G461),IF($B461="RAB Long",SUMIFS('RAB Prices Long'!W:W,'RAB Prices Long'!$B:$B,'All Prices combined'!$D461,'RAB Prices Long'!$E:$E,'All Prices combined'!$G461)))),2)</f>
        <v>79.72</v>
      </c>
      <c r="U461" s="2">
        <f>ROUND(IF($B461="Annuity",SUMIFS('Annuity Prices'!X:X,'Annuity Prices'!$B:$B,$D461,'Annuity Prices'!$E:$E,$G461),IF($B461="RAB Short",SUMIFS('RAB Prices Short'!X:X,'RAB Prices Short'!$B:$B,'All Prices combined'!$D461,'RAB Prices Short'!$E:$E,'All Prices combined'!$G461),IF($B461="RAB Long",SUMIFS('RAB Prices Long'!X:X,'RAB Prices Long'!$B:$B,'All Prices combined'!$D461,'RAB Prices Long'!$E:$E,'All Prices combined'!$G461)))),2)</f>
        <v>91.49</v>
      </c>
      <c r="V461" s="2">
        <f>ROUND(IF($B461="Annuity",SUMIFS('Annuity Prices'!Y:Y,'Annuity Prices'!$B:$B,$D461,'Annuity Prices'!$E:$E,$G461),IF($B461="RAB Short",SUMIFS('RAB Prices Short'!Y:Y,'RAB Prices Short'!$B:$B,'All Prices combined'!$D461,'RAB Prices Short'!$E:$E,'All Prices combined'!$G461),IF($B461="RAB Long",SUMIFS('RAB Prices Long'!Y:Y,'RAB Prices Long'!$B:$B,'All Prices combined'!$D461,'RAB Prices Long'!$E:$E,'All Prices combined'!$G461)))),2)</f>
        <v>93.77</v>
      </c>
      <c r="W461" s="2">
        <f>ROUND(IF($B461="Annuity",SUMIFS('Annuity Prices'!Z:Z,'Annuity Prices'!$B:$B,$D461,'Annuity Prices'!$E:$E,$G461),IF($B461="RAB Short",SUMIFS('RAB Prices Short'!Z:Z,'RAB Prices Short'!$B:$B,'All Prices combined'!$D461,'RAB Prices Short'!$E:$E,'All Prices combined'!$G461),IF($B461="RAB Long",SUMIFS('RAB Prices Long'!Z:Z,'RAB Prices Long'!$B:$B,'All Prices combined'!$D461,'RAB Prices Long'!$E:$E,'All Prices combined'!$G461)))),2)</f>
        <v>96.12</v>
      </c>
      <c r="X461" s="2">
        <f>ROUND(IF($B461="Annuity",SUMIFS('Annuity Prices'!AA:AA,'Annuity Prices'!$B:$B,$D461,'Annuity Prices'!$E:$E,$G461),IF($B461="RAB Short",SUMIFS('RAB Prices Short'!AA:AA,'RAB Prices Short'!$B:$B,'All Prices combined'!$D461,'RAB Prices Short'!$E:$E,'All Prices combined'!$G461),IF($B461="RAB Long",SUMIFS('RAB Prices Long'!AA:AA,'RAB Prices Long'!$B:$B,'All Prices combined'!$D461,'RAB Prices Long'!$E:$E,'All Prices combined'!$G461)))),2)</f>
        <v>98.52</v>
      </c>
      <c r="Y461" s="2">
        <f>ROUND(IF($B461="Annuity",SUMIFS('Annuity Prices'!AB:AB,'Annuity Prices'!$B:$B,$D461,'Annuity Prices'!$E:$E,$G461),IF($B461="RAB Short",SUMIFS('RAB Prices Short'!AB:AB,'RAB Prices Short'!$B:$B,'All Prices combined'!$D461,'RAB Prices Short'!$E:$E,'All Prices combined'!$G461),IF($B461="RAB Long",SUMIFS('RAB Prices Long'!AB:AB,'RAB Prices Long'!$B:$B,'All Prices combined'!$D461,'RAB Prices Long'!$E:$E,'All Prices combined'!$G461)))),2)</f>
        <v>99.79</v>
      </c>
      <c r="Z461" s="2">
        <f>ROUND(IF($B461="Annuity",SUMIFS('Annuity Prices'!AC:AC,'Annuity Prices'!$B:$B,$D461,'Annuity Prices'!$E:$E,$G461),IF($B461="RAB Short",SUMIFS('RAB Prices Short'!AC:AC,'RAB Prices Short'!$B:$B,'All Prices combined'!$D461,'RAB Prices Short'!$E:$E,'All Prices combined'!$G461),IF($B461="RAB Long",SUMIFS('RAB Prices Long'!AC:AC,'RAB Prices Long'!$B:$B,'All Prices combined'!$D461,'RAB Prices Long'!$E:$E,'All Prices combined'!$G461)))),2)</f>
        <v>102.29</v>
      </c>
      <c r="AA461" s="2">
        <f>ROUND(IF($B461="Annuity",SUMIFS('Annuity Prices'!AD:AD,'Annuity Prices'!$B:$B,$D461,'Annuity Prices'!$E:$E,$G461),IF($B461="RAB Short",SUMIFS('RAB Prices Short'!AD:AD,'RAB Prices Short'!$B:$B,'All Prices combined'!$D461,'RAB Prices Short'!$E:$E,'All Prices combined'!$G461),IF($B461="RAB Long",SUMIFS('RAB Prices Long'!AD:AD,'RAB Prices Long'!$B:$B,'All Prices combined'!$D461,'RAB Prices Long'!$E:$E,'All Prices combined'!$G461)))),2)</f>
        <v>104.84</v>
      </c>
      <c r="AB461" s="2">
        <f>ROUND(IF($B461="Annuity",SUMIFS('Annuity Prices'!AE:AE,'Annuity Prices'!$B:$B,$D461,'Annuity Prices'!$E:$E,$G461),IF($B461="RAB Short",SUMIFS('RAB Prices Short'!AE:AE,'RAB Prices Short'!$B:$B,'All Prices combined'!$D461,'RAB Prices Short'!$E:$E,'All Prices combined'!$G461),IF($B461="RAB Long",SUMIFS('RAB Prices Long'!AE:AE,'RAB Prices Long'!$B:$B,'All Prices combined'!$D461,'RAB Prices Long'!$E:$E,'All Prices combined'!$G461)))),2)</f>
        <v>107.46</v>
      </c>
      <c r="AC461" s="2">
        <f>ROUND(IF($B461="Annuity",SUMIFS('Annuity Prices'!AF:AF,'Annuity Prices'!$B:$B,$D461,'Annuity Prices'!$E:$E,$G461),IF($B461="RAB Short",SUMIFS('RAB Prices Short'!AF:AF,'RAB Prices Short'!$B:$B,'All Prices combined'!$D461,'RAB Prices Short'!$E:$E,'All Prices combined'!$G461),IF($B461="RAB Long",SUMIFS('RAB Prices Long'!AF:AF,'RAB Prices Long'!$B:$B,'All Prices combined'!$D461,'RAB Prices Long'!$E:$E,'All Prices combined'!$G461)))),2)</f>
        <v>108.11</v>
      </c>
      <c r="AD461" s="2">
        <f>ROUND(IF($B461="Annuity",SUMIFS('Annuity Prices'!AG:AG,'Annuity Prices'!$B:$B,$D461,'Annuity Prices'!$E:$E,$G461),IF($B461="RAB Short",SUMIFS('RAB Prices Short'!AG:AG,'RAB Prices Short'!$B:$B,'All Prices combined'!$D461,'RAB Prices Short'!$E:$E,'All Prices combined'!$G461),IF($B461="RAB Long",SUMIFS('RAB Prices Long'!AG:AG,'RAB Prices Long'!$B:$B,'All Prices combined'!$D461,'RAB Prices Long'!$E:$E,'All Prices combined'!$G461)))),2)</f>
        <v>110.81</v>
      </c>
      <c r="AE461" s="2">
        <f>ROUND(IF($B461="Annuity",SUMIFS('Annuity Prices'!AH:AH,'Annuity Prices'!$B:$B,$D461,'Annuity Prices'!$E:$E,$G461),IF($B461="RAB Short",SUMIFS('RAB Prices Short'!AH:AH,'RAB Prices Short'!$B:$B,'All Prices combined'!$D461,'RAB Prices Short'!$E:$E,'All Prices combined'!$G461),IF($B461="RAB Long",SUMIFS('RAB Prices Long'!AH:AH,'RAB Prices Long'!$B:$B,'All Prices combined'!$D461,'RAB Prices Long'!$E:$E,'All Prices combined'!$G461)))),2)</f>
        <v>113.58</v>
      </c>
      <c r="AF461" s="2">
        <f>ROUND(IF($B461="Annuity",SUMIFS('Annuity Prices'!AI:AI,'Annuity Prices'!$B:$B,$D461,'Annuity Prices'!$E:$E,$G461),IF($B461="RAB Short",SUMIFS('RAB Prices Short'!AI:AI,'RAB Prices Short'!$B:$B,'All Prices combined'!$D461,'RAB Prices Short'!$E:$E,'All Prices combined'!$G461),IF($B461="RAB Long",SUMIFS('RAB Prices Long'!AI:AI,'RAB Prices Long'!$B:$B,'All Prices combined'!$D461,'RAB Prices Long'!$E:$E,'All Prices combined'!$G461)))),2)</f>
        <v>116.42</v>
      </c>
      <c r="AG461" s="2">
        <f>ROUND(IF($B461="Annuity",SUMIFS('Annuity Prices'!AJ:AJ,'Annuity Prices'!$B:$B,$D461,'Annuity Prices'!$E:$E,$G461),IF($B461="RAB Short",SUMIFS('RAB Prices Short'!AJ:AJ,'RAB Prices Short'!$B:$B,'All Prices combined'!$D461,'RAB Prices Short'!$E:$E,'All Prices combined'!$G461),IF($B461="RAB Long",SUMIFS('RAB Prices Long'!AJ:AJ,'RAB Prices Long'!$B:$B,'All Prices combined'!$D461,'RAB Prices Long'!$E:$E,'All Prices combined'!$G461)))),2)</f>
        <v>117.37</v>
      </c>
      <c r="AH461" s="2">
        <f>ROUND(IF($B461="Annuity",SUMIFS('Annuity Prices'!AK:AK,'Annuity Prices'!$B:$B,$D461,'Annuity Prices'!$E:$E,$G461),IF($B461="RAB Short",SUMIFS('RAB Prices Short'!AK:AK,'RAB Prices Short'!$B:$B,'All Prices combined'!$D461,'RAB Prices Short'!$E:$E,'All Prices combined'!$G461),IF($B461="RAB Long",SUMIFS('RAB Prices Long'!AK:AK,'RAB Prices Long'!$B:$B,'All Prices combined'!$D461,'RAB Prices Long'!$E:$E,'All Prices combined'!$G461)))),2)</f>
        <v>120.31</v>
      </c>
      <c r="AI461" s="2">
        <f>ROUND(IF($B461="Annuity",SUMIFS('Annuity Prices'!AL:AL,'Annuity Prices'!$B:$B,$D461,'Annuity Prices'!$E:$E,$G461),IF($B461="RAB Short",SUMIFS('RAB Prices Short'!AL:AL,'RAB Prices Short'!$B:$B,'All Prices combined'!$D461,'RAB Prices Short'!$E:$E,'All Prices combined'!$G461),IF($B461="RAB Long",SUMIFS('RAB Prices Long'!AL:AL,'RAB Prices Long'!$B:$B,'All Prices combined'!$D461,'RAB Prices Long'!$E:$E,'All Prices combined'!$G461)))),2)</f>
        <v>123.32</v>
      </c>
      <c r="AJ461" s="2">
        <f>ROUND(IF($B461="Annuity",SUMIFS('Annuity Prices'!AM:AM,'Annuity Prices'!$B:$B,$D461,'Annuity Prices'!$E:$E,$G461),IF($B461="RAB Short",SUMIFS('RAB Prices Short'!AM:AM,'RAB Prices Short'!$B:$B,'All Prices combined'!$D461,'RAB Prices Short'!$E:$E,'All Prices combined'!$G461),IF($B461="RAB Long",SUMIFS('RAB Prices Long'!AM:AM,'RAB Prices Long'!$B:$B,'All Prices combined'!$D461,'RAB Prices Long'!$E:$E,'All Prices combined'!$G461)))),2)</f>
        <v>126.4</v>
      </c>
      <c r="AK461" s="2">
        <f>ROUND(IF($B461="Annuity",SUMIFS('Annuity Prices'!AN:AN,'Annuity Prices'!$B:$B,$D461,'Annuity Prices'!$E:$E,$G461),IF($B461="RAB Short",SUMIFS('RAB Prices Short'!AN:AN,'RAB Prices Short'!$B:$B,'All Prices combined'!$D461,'RAB Prices Short'!$E:$E,'All Prices combined'!$G461),IF($B461="RAB Long",SUMIFS('RAB Prices Long'!AN:AN,'RAB Prices Long'!$B:$B,'All Prices combined'!$D461,'RAB Prices Long'!$E:$E,'All Prices combined'!$G461)))),2)</f>
        <v>130.84</v>
      </c>
      <c r="AL461" s="2">
        <f>ROUND(IF($B461="Annuity",SUMIFS('Annuity Prices'!AO:AO,'Annuity Prices'!$B:$B,$D461,'Annuity Prices'!$E:$E,$G461),IF($B461="RAB Short",SUMIFS('RAB Prices Short'!AO:AO,'RAB Prices Short'!$B:$B,'All Prices combined'!$D461,'RAB Prices Short'!$E:$E,'All Prices combined'!$G461),IF($B461="RAB Long",SUMIFS('RAB Prices Long'!AO:AO,'RAB Prices Long'!$B:$B,'All Prices combined'!$D461,'RAB Prices Long'!$E:$E,'All Prices combined'!$G461)))),2)</f>
        <v>134.12</v>
      </c>
      <c r="AM461" s="2">
        <f>ROUND(IF($B461="Annuity",SUMIFS('Annuity Prices'!AP:AP,'Annuity Prices'!$B:$B,$D461,'Annuity Prices'!$E:$E,$G461),IF($B461="RAB Short",SUMIFS('RAB Prices Short'!AP:AP,'RAB Prices Short'!$B:$B,'All Prices combined'!$D461,'RAB Prices Short'!$E:$E,'All Prices combined'!$G461),IF($B461="RAB Long",SUMIFS('RAB Prices Long'!AP:AP,'RAB Prices Long'!$B:$B,'All Prices combined'!$D461,'RAB Prices Long'!$E:$E,'All Prices combined'!$G461)))),2)</f>
        <v>137.47</v>
      </c>
      <c r="AN461" s="2">
        <f>ROUND(IF($B461="Annuity",SUMIFS('Annuity Prices'!AQ:AQ,'Annuity Prices'!$B:$B,$D461,'Annuity Prices'!$E:$E,$G461),IF($B461="RAB Short",SUMIFS('RAB Prices Short'!AQ:AQ,'RAB Prices Short'!$B:$B,'All Prices combined'!$D461,'RAB Prices Short'!$E:$E,'All Prices combined'!$G461),IF($B461="RAB Long",SUMIFS('RAB Prices Long'!AQ:AQ,'RAB Prices Long'!$B:$B,'All Prices combined'!$D461,'RAB Prices Long'!$E:$E,'All Prices combined'!$G461)))),2)</f>
        <v>140.9</v>
      </c>
      <c r="AO461" s="2">
        <f>ROUND(IF($B461="Annuity",SUMIFS('Annuity Prices'!AR:AR,'Annuity Prices'!$B:$B,$D461,'Annuity Prices'!$E:$E,$G461),IF($B461="RAB Short",SUMIFS('RAB Prices Short'!AR:AR,'RAB Prices Short'!$B:$B,'All Prices combined'!$D461,'RAB Prices Short'!$E:$E,'All Prices combined'!$G461),IF($B461="RAB Long",SUMIFS('RAB Prices Long'!AR:AR,'RAB Prices Long'!$B:$B,'All Prices combined'!$D461,'RAB Prices Long'!$E:$E,'All Prices combined'!$G461)))),2)</f>
        <v>0</v>
      </c>
      <c r="AP461" s="2">
        <f>ROUND(IF($B461="Annuity",SUMIFS('Annuity Prices'!AS:AS,'Annuity Prices'!$B:$B,$D461,'Annuity Prices'!$E:$E,$G461),IF($B461="RAB Short",SUMIFS('RAB Prices Short'!AS:AS,'RAB Prices Short'!$B:$B,'All Prices combined'!$D461,'RAB Prices Short'!$E:$E,'All Prices combined'!$G461),IF($B461="RAB Long",SUMIFS('RAB Prices Long'!AS:AS,'RAB Prices Long'!$B:$B,'All Prices combined'!$D461,'RAB Prices Long'!$E:$E,'All Prices combined'!$G461)))),2)</f>
        <v>0</v>
      </c>
      <c r="AQ461" s="2">
        <f>ROUND(IF($B461="Annuity",SUMIFS('Annuity Prices'!AT:AT,'Annuity Prices'!$B:$B,$D461,'Annuity Prices'!$E:$E,$G461),IF($B461="RAB Short",SUMIFS('RAB Prices Short'!AT:AT,'RAB Prices Short'!$B:$B,'All Prices combined'!$D461,'RAB Prices Short'!$E:$E,'All Prices combined'!$G461),IF($B461="RAB Long",SUMIFS('RAB Prices Long'!AT:AT,'RAB Prices Long'!$B:$B,'All Prices combined'!$D461,'RAB Prices Long'!$E:$E,'All Prices combined'!$G461)))),2)</f>
        <v>49.53</v>
      </c>
      <c r="AR461" s="2">
        <f>ROUND(IF($B461="Annuity",SUMIFS('Annuity Prices'!AU:AU,'Annuity Prices'!$B:$B,$D461,'Annuity Prices'!$E:$E,$G461),IF($B461="RAB Short",SUMIFS('RAB Prices Short'!AU:AU,'RAB Prices Short'!$B:$B,'All Prices combined'!$D461,'RAB Prices Short'!$E:$E,'All Prices combined'!$G461),IF($B461="RAB Long",SUMIFS('RAB Prices Long'!AU:AU,'RAB Prices Long'!$B:$B,'All Prices combined'!$D461,'RAB Prices Long'!$E:$E,'All Prices combined'!$G461)))),2)</f>
        <v>53.72</v>
      </c>
      <c r="AS461" s="2">
        <f>ROUND(IF($B461="Annuity",SUMIFS('Annuity Prices'!AV:AV,'Annuity Prices'!$B:$B,$D461,'Annuity Prices'!$E:$E,$G461),IF($B461="RAB Short",SUMIFS('RAB Prices Short'!AV:AV,'RAB Prices Short'!$B:$B,'All Prices combined'!$D461,'RAB Prices Short'!$E:$E,'All Prices combined'!$G461),IF($B461="RAB Long",SUMIFS('RAB Prices Long'!AV:AV,'RAB Prices Long'!$B:$B,'All Prices combined'!$D461,'RAB Prices Long'!$E:$E,'All Prices combined'!$G461)))),2)</f>
        <v>58.11</v>
      </c>
      <c r="AT461" s="2">
        <f>ROUND(IF($B461="Annuity",SUMIFS('Annuity Prices'!AW:AW,'Annuity Prices'!$B:$B,$D461,'Annuity Prices'!$E:$E,$G461),IF($B461="RAB Short",SUMIFS('RAB Prices Short'!AW:AW,'RAB Prices Short'!$B:$B,'All Prices combined'!$D461,'RAB Prices Short'!$E:$E,'All Prices combined'!$G461),IF($B461="RAB Long",SUMIFS('RAB Prices Long'!AW:AW,'RAB Prices Long'!$B:$B,'All Prices combined'!$D461,'RAB Prices Long'!$E:$E,'All Prices combined'!$G461)))),2)</f>
        <v>62.7</v>
      </c>
      <c r="AU461" s="2">
        <f>ROUND(IF($B461="Annuity",SUMIFS('Annuity Prices'!AX:AX,'Annuity Prices'!$B:$B,$D461,'Annuity Prices'!$E:$E,$G461),IF($B461="RAB Short",SUMIFS('RAB Prices Short'!AX:AX,'RAB Prices Short'!$B:$B,'All Prices combined'!$D461,'RAB Prices Short'!$E:$E,'All Prices combined'!$G461),IF($B461="RAB Long",SUMIFS('RAB Prices Long'!AX:AX,'RAB Prices Long'!$B:$B,'All Prices combined'!$D461,'RAB Prices Long'!$E:$E,'All Prices combined'!$G461)))),2)</f>
        <v>65.44</v>
      </c>
      <c r="AV461" s="2">
        <f>ROUND(IF($B461="Annuity",SUMIFS('Annuity Prices'!AY:AY,'Annuity Prices'!$B:$B,$D461,'Annuity Prices'!$E:$E,$G461),IF($B461="RAB Short",SUMIFS('RAB Prices Short'!AY:AY,'RAB Prices Short'!$B:$B,'All Prices combined'!$D461,'RAB Prices Short'!$E:$E,'All Prices combined'!$G461),IF($B461="RAB Long",SUMIFS('RAB Prices Long'!AY:AY,'RAB Prices Long'!$B:$B,'All Prices combined'!$D461,'RAB Prices Long'!$E:$E,'All Prices combined'!$G461)))),2)</f>
        <v>67.08</v>
      </c>
      <c r="AW461" s="2">
        <f>ROUND(IF($B461="Annuity",SUMIFS('Annuity Prices'!AZ:AZ,'Annuity Prices'!$B:$B,$D461,'Annuity Prices'!$E:$E,$G461),IF($B461="RAB Short",SUMIFS('RAB Prices Short'!AZ:AZ,'RAB Prices Short'!$B:$B,'All Prices combined'!$D461,'RAB Prices Short'!$E:$E,'All Prices combined'!$G461),IF($B461="RAB Long",SUMIFS('RAB Prices Long'!AZ:AZ,'RAB Prices Long'!$B:$B,'All Prices combined'!$D461,'RAB Prices Long'!$E:$E,'All Prices combined'!$G461)))),2)</f>
        <v>68.760000000000005</v>
      </c>
      <c r="AX461" s="2">
        <f>ROUND(IF($B461="Annuity",SUMIFS('Annuity Prices'!BA:BA,'Annuity Prices'!$B:$B,$D461,'Annuity Prices'!$E:$E,$G461),IF($B461="RAB Short",SUMIFS('RAB Prices Short'!BA:BA,'RAB Prices Short'!$B:$B,'All Prices combined'!$D461,'RAB Prices Short'!$E:$E,'All Prices combined'!$G461),IF($B461="RAB Long",SUMIFS('RAB Prices Long'!BA:BA,'RAB Prices Long'!$B:$B,'All Prices combined'!$D461,'RAB Prices Long'!$E:$E,'All Prices combined'!$G461)))),2)</f>
        <v>74.010000000000005</v>
      </c>
      <c r="AY461" s="2">
        <f>ROUND(IF($B461="Annuity",SUMIFS('Annuity Prices'!BB:BB,'Annuity Prices'!$B:$B,$D461,'Annuity Prices'!$E:$E,$G461),IF($B461="RAB Short",SUMIFS('RAB Prices Short'!BB:BB,'RAB Prices Short'!$B:$B,'All Prices combined'!$D461,'RAB Prices Short'!$E:$E,'All Prices combined'!$G461),IF($B461="RAB Long",SUMIFS('RAB Prices Long'!BB:BB,'RAB Prices Long'!$B:$B,'All Prices combined'!$D461,'RAB Prices Long'!$E:$E,'All Prices combined'!$G461)))),2)</f>
        <v>75.88</v>
      </c>
      <c r="AZ461" s="2">
        <f>ROUND(IF($B461="Annuity",SUMIFS('Annuity Prices'!BC:BC,'Annuity Prices'!$B:$B,$D461,'Annuity Prices'!$E:$E,$G461),IF($B461="RAB Short",SUMIFS('RAB Prices Short'!BC:BC,'RAB Prices Short'!$B:$B,'All Prices combined'!$D461,'RAB Prices Short'!$E:$E,'All Prices combined'!$G461),IF($B461="RAB Long",SUMIFS('RAB Prices Long'!BC:BC,'RAB Prices Long'!$B:$B,'All Prices combined'!$D461,'RAB Prices Long'!$E:$E,'All Prices combined'!$G461)))),2)</f>
        <v>77.78</v>
      </c>
      <c r="BA461" s="2">
        <f>ROUND(IF($B461="Annuity",SUMIFS('Annuity Prices'!BD:BD,'Annuity Prices'!$B:$B,$D461,'Annuity Prices'!$E:$E,$G461),IF($B461="RAB Short",SUMIFS('RAB Prices Short'!BD:BD,'RAB Prices Short'!$B:$B,'All Prices combined'!$D461,'RAB Prices Short'!$E:$E,'All Prices combined'!$G461),IF($B461="RAB Long",SUMIFS('RAB Prices Long'!BD:BD,'RAB Prices Long'!$B:$B,'All Prices combined'!$D461,'RAB Prices Long'!$E:$E,'All Prices combined'!$G461)))),2)</f>
        <v>79.72</v>
      </c>
      <c r="BB461" s="2">
        <f>ROUND(IF($B461="Annuity",SUMIFS('Annuity Prices'!BE:BE,'Annuity Prices'!$B:$B,$D461,'Annuity Prices'!$E:$E,$G461),IF($B461="RAB Short",SUMIFS('RAB Prices Short'!BE:BE,'RAB Prices Short'!$B:$B,'All Prices combined'!$D461,'RAB Prices Short'!$E:$E,'All Prices combined'!$G461),IF($B461="RAB Long",SUMIFS('RAB Prices Long'!BE:BE,'RAB Prices Long'!$B:$B,'All Prices combined'!$D461,'RAB Prices Long'!$E:$E,'All Prices combined'!$G461)))),2)</f>
        <v>85.68</v>
      </c>
      <c r="BC461" s="2">
        <f>ROUND(IF($B461="Annuity",SUMIFS('Annuity Prices'!BF:BF,'Annuity Prices'!$B:$B,$D461,'Annuity Prices'!$E:$E,$G461),IF($B461="RAB Short",SUMIFS('RAB Prices Short'!BF:BF,'RAB Prices Short'!$B:$B,'All Prices combined'!$D461,'RAB Prices Short'!$E:$E,'All Prices combined'!$G461),IF($B461="RAB Long",SUMIFS('RAB Prices Long'!BF:BF,'RAB Prices Long'!$B:$B,'All Prices combined'!$D461,'RAB Prices Long'!$E:$E,'All Prices combined'!$G461)))),2)</f>
        <v>91.91</v>
      </c>
      <c r="BD461" s="2">
        <f>ROUND(IF($B461="Annuity",SUMIFS('Annuity Prices'!BG:BG,'Annuity Prices'!$B:$B,$D461,'Annuity Prices'!$E:$E,$G461),IF($B461="RAB Short",SUMIFS('RAB Prices Short'!BG:BG,'RAB Prices Short'!$B:$B,'All Prices combined'!$D461,'RAB Prices Short'!$E:$E,'All Prices combined'!$G461),IF($B461="RAB Long",SUMIFS('RAB Prices Long'!BG:BG,'RAB Prices Long'!$B:$B,'All Prices combined'!$D461,'RAB Prices Long'!$E:$E,'All Prices combined'!$G461)))),2)</f>
        <v>96.12</v>
      </c>
      <c r="BE461" s="2">
        <f>ROUND(IF($B461="Annuity",SUMIFS('Annuity Prices'!BH:BH,'Annuity Prices'!$B:$B,$D461,'Annuity Prices'!$E:$E,$G461),IF($B461="RAB Short",SUMIFS('RAB Prices Short'!BH:BH,'RAB Prices Short'!$B:$B,'All Prices combined'!$D461,'RAB Prices Short'!$E:$E,'All Prices combined'!$G461),IF($B461="RAB Long",SUMIFS('RAB Prices Long'!BH:BH,'RAB Prices Long'!$B:$B,'All Prices combined'!$D461,'RAB Prices Long'!$E:$E,'All Prices combined'!$G461)))),2)</f>
        <v>98.52</v>
      </c>
      <c r="BF461" s="2">
        <f>ROUND(IF($B461="Annuity",SUMIFS('Annuity Prices'!BI:BI,'Annuity Prices'!$B:$B,$D461,'Annuity Prices'!$E:$E,$G461),IF($B461="RAB Short",SUMIFS('RAB Prices Short'!BI:BI,'RAB Prices Short'!$B:$B,'All Prices combined'!$D461,'RAB Prices Short'!$E:$E,'All Prices combined'!$G461),IF($B461="RAB Long",SUMIFS('RAB Prices Long'!BI:BI,'RAB Prices Long'!$B:$B,'All Prices combined'!$D461,'RAB Prices Long'!$E:$E,'All Prices combined'!$G461)))),2)</f>
        <v>99.79</v>
      </c>
      <c r="BG461" s="2">
        <f>ROUND(IF($B461="Annuity",SUMIFS('Annuity Prices'!BJ:BJ,'Annuity Prices'!$B:$B,$D461,'Annuity Prices'!$E:$E,$G461),IF($B461="RAB Short",SUMIFS('RAB Prices Short'!BJ:BJ,'RAB Prices Short'!$B:$B,'All Prices combined'!$D461,'RAB Prices Short'!$E:$E,'All Prices combined'!$G461),IF($B461="RAB Long",SUMIFS('RAB Prices Long'!BJ:BJ,'RAB Prices Long'!$B:$B,'All Prices combined'!$D461,'RAB Prices Long'!$E:$E,'All Prices combined'!$G461)))),2)</f>
        <v>102.29</v>
      </c>
      <c r="BH461" s="2">
        <f>ROUND(IF($B461="Annuity",SUMIFS('Annuity Prices'!BK:BK,'Annuity Prices'!$B:$B,$D461,'Annuity Prices'!$E:$E,$G461),IF($B461="RAB Short",SUMIFS('RAB Prices Short'!BK:BK,'RAB Prices Short'!$B:$B,'All Prices combined'!$D461,'RAB Prices Short'!$E:$E,'All Prices combined'!$G461),IF($B461="RAB Long",SUMIFS('RAB Prices Long'!BK:BK,'RAB Prices Long'!$B:$B,'All Prices combined'!$D461,'RAB Prices Long'!$E:$E,'All Prices combined'!$G461)))),2)</f>
        <v>104.84</v>
      </c>
      <c r="BI461" s="2">
        <f>ROUND(IF($B461="Annuity",SUMIFS('Annuity Prices'!BL:BL,'Annuity Prices'!$B:$B,$D461,'Annuity Prices'!$E:$E,$G461),IF($B461="RAB Short",SUMIFS('RAB Prices Short'!BL:BL,'RAB Prices Short'!$B:$B,'All Prices combined'!$D461,'RAB Prices Short'!$E:$E,'All Prices combined'!$G461),IF($B461="RAB Long",SUMIFS('RAB Prices Long'!BL:BL,'RAB Prices Long'!$B:$B,'All Prices combined'!$D461,'RAB Prices Long'!$E:$E,'All Prices combined'!$G461)))),2)</f>
        <v>107.46</v>
      </c>
      <c r="BJ461" s="2">
        <f>ROUND(IF($B461="Annuity",SUMIFS('Annuity Prices'!BM:BM,'Annuity Prices'!$B:$B,$D461,'Annuity Prices'!$E:$E,$G461),IF($B461="RAB Short",SUMIFS('RAB Prices Short'!BM:BM,'RAB Prices Short'!$B:$B,'All Prices combined'!$D461,'RAB Prices Short'!$E:$E,'All Prices combined'!$G461),IF($B461="RAB Long",SUMIFS('RAB Prices Long'!BM:BM,'RAB Prices Long'!$B:$B,'All Prices combined'!$D461,'RAB Prices Long'!$E:$E,'All Prices combined'!$G461)))),2)</f>
        <v>108.11</v>
      </c>
      <c r="BK461" s="2">
        <f>ROUND(IF($B461="Annuity",SUMIFS('Annuity Prices'!BN:BN,'Annuity Prices'!$B:$B,$D461,'Annuity Prices'!$E:$E,$G461),IF($B461="RAB Short",SUMIFS('RAB Prices Short'!BN:BN,'RAB Prices Short'!$B:$B,'All Prices combined'!$D461,'RAB Prices Short'!$E:$E,'All Prices combined'!$G461),IF($B461="RAB Long",SUMIFS('RAB Prices Long'!BN:BN,'RAB Prices Long'!$B:$B,'All Prices combined'!$D461,'RAB Prices Long'!$E:$E,'All Prices combined'!$G461)))),2)</f>
        <v>110.81</v>
      </c>
      <c r="BL461" s="2">
        <f>ROUND(IF($B461="Annuity",SUMIFS('Annuity Prices'!BO:BO,'Annuity Prices'!$B:$B,$D461,'Annuity Prices'!$E:$E,$G461),IF($B461="RAB Short",SUMIFS('RAB Prices Short'!BO:BO,'RAB Prices Short'!$B:$B,'All Prices combined'!$D461,'RAB Prices Short'!$E:$E,'All Prices combined'!$G461),IF($B461="RAB Long",SUMIFS('RAB Prices Long'!BO:BO,'RAB Prices Long'!$B:$B,'All Prices combined'!$D461,'RAB Prices Long'!$E:$E,'All Prices combined'!$G461)))),2)</f>
        <v>113.58</v>
      </c>
      <c r="BM461" s="2">
        <f>ROUND(IF($B461="Annuity",SUMIFS('Annuity Prices'!BP:BP,'Annuity Prices'!$B:$B,$D461,'Annuity Prices'!$E:$E,$G461),IF($B461="RAB Short",SUMIFS('RAB Prices Short'!BP:BP,'RAB Prices Short'!$B:$B,'All Prices combined'!$D461,'RAB Prices Short'!$E:$E,'All Prices combined'!$G461),IF($B461="RAB Long",SUMIFS('RAB Prices Long'!BP:BP,'RAB Prices Long'!$B:$B,'All Prices combined'!$D461,'RAB Prices Long'!$E:$E,'All Prices combined'!$G461)))),2)</f>
        <v>116.42</v>
      </c>
      <c r="BN461" s="2">
        <f>ROUND(IF($B461="Annuity",SUMIFS('Annuity Prices'!BQ:BQ,'Annuity Prices'!$B:$B,$D461,'Annuity Prices'!$E:$E,$G461),IF($B461="RAB Short",SUMIFS('RAB Prices Short'!BQ:BQ,'RAB Prices Short'!$B:$B,'All Prices combined'!$D461,'RAB Prices Short'!$E:$E,'All Prices combined'!$G461),IF($B461="RAB Long",SUMIFS('RAB Prices Long'!BQ:BQ,'RAB Prices Long'!$B:$B,'All Prices combined'!$D461,'RAB Prices Long'!$E:$E,'All Prices combined'!$G461)))),2)</f>
        <v>117.37</v>
      </c>
      <c r="BO461" s="2">
        <f>ROUND(IF($B461="Annuity",SUMIFS('Annuity Prices'!BR:BR,'Annuity Prices'!$B:$B,$D461,'Annuity Prices'!$E:$E,$G461),IF($B461="RAB Short",SUMIFS('RAB Prices Short'!BR:BR,'RAB Prices Short'!$B:$B,'All Prices combined'!$D461,'RAB Prices Short'!$E:$E,'All Prices combined'!$G461),IF($B461="RAB Long",SUMIFS('RAB Prices Long'!BR:BR,'RAB Prices Long'!$B:$B,'All Prices combined'!$D461,'RAB Prices Long'!$E:$E,'All Prices combined'!$G461)))),2)</f>
        <v>120.31</v>
      </c>
      <c r="BP461" s="2">
        <f>ROUND(IF($B461="Annuity",SUMIFS('Annuity Prices'!BS:BS,'Annuity Prices'!$B:$B,$D461,'Annuity Prices'!$E:$E,$G461),IF($B461="RAB Short",SUMIFS('RAB Prices Short'!BS:BS,'RAB Prices Short'!$B:$B,'All Prices combined'!$D461,'RAB Prices Short'!$E:$E,'All Prices combined'!$G461),IF($B461="RAB Long",SUMIFS('RAB Prices Long'!BS:BS,'RAB Prices Long'!$B:$B,'All Prices combined'!$D461,'RAB Prices Long'!$E:$E,'All Prices combined'!$G461)))),2)</f>
        <v>123.32</v>
      </c>
      <c r="BQ461" s="2">
        <f>ROUND(IF($B461="Annuity",SUMIFS('Annuity Prices'!BT:BT,'Annuity Prices'!$B:$B,$D461,'Annuity Prices'!$E:$E,$G461),IF($B461="RAB Short",SUMIFS('RAB Prices Short'!BT:BT,'RAB Prices Short'!$B:$B,'All Prices combined'!$D461,'RAB Prices Short'!$E:$E,'All Prices combined'!$G461),IF($B461="RAB Long",SUMIFS('RAB Prices Long'!BT:BT,'RAB Prices Long'!$B:$B,'All Prices combined'!$D461,'RAB Prices Long'!$E:$E,'All Prices combined'!$G461)))),2)</f>
        <v>126.4</v>
      </c>
      <c r="BR461" s="2">
        <f>ROUND(IF($B461="Annuity",SUMIFS('Annuity Prices'!BU:BU,'Annuity Prices'!$B:$B,$D461,'Annuity Prices'!$E:$E,$G461),IF($B461="RAB Short",SUMIFS('RAB Prices Short'!BU:BU,'RAB Prices Short'!$B:$B,'All Prices combined'!$D461,'RAB Prices Short'!$E:$E,'All Prices combined'!$G461),IF($B461="RAB Long",SUMIFS('RAB Prices Long'!BU:BU,'RAB Prices Long'!$B:$B,'All Prices combined'!$D461,'RAB Prices Long'!$E:$E,'All Prices combined'!$G461)))),2)</f>
        <v>130.84</v>
      </c>
      <c r="BS461" s="2">
        <f>ROUND(IF($B461="Annuity",SUMIFS('Annuity Prices'!BV:BV,'Annuity Prices'!$B:$B,$D461,'Annuity Prices'!$E:$E,$G461),IF($B461="RAB Short",SUMIFS('RAB Prices Short'!BV:BV,'RAB Prices Short'!$B:$B,'All Prices combined'!$D461,'RAB Prices Short'!$E:$E,'All Prices combined'!$G461),IF($B461="RAB Long",SUMIFS('RAB Prices Long'!BV:BV,'RAB Prices Long'!$B:$B,'All Prices combined'!$D461,'RAB Prices Long'!$E:$E,'All Prices combined'!$G461)))),2)</f>
        <v>134.12</v>
      </c>
      <c r="BT461" s="2">
        <f>ROUND(IF($B461="Annuity",SUMIFS('Annuity Prices'!BW:BW,'Annuity Prices'!$B:$B,$D461,'Annuity Prices'!$E:$E,$G461),IF($B461="RAB Short",SUMIFS('RAB Prices Short'!BW:BW,'RAB Prices Short'!$B:$B,'All Prices combined'!$D461,'RAB Prices Short'!$E:$E,'All Prices combined'!$G461),IF($B461="RAB Long",SUMIFS('RAB Prices Long'!BW:BW,'RAB Prices Long'!$B:$B,'All Prices combined'!$D461,'RAB Prices Long'!$E:$E,'All Prices combined'!$G461)))),2)</f>
        <v>137.47</v>
      </c>
      <c r="BU461" s="2">
        <f>ROUND(IF($B461="Annuity",SUMIFS('Annuity Prices'!BX:BX,'Annuity Prices'!$B:$B,$D461,'Annuity Prices'!$E:$E,$G461),IF($B461="RAB Short",SUMIFS('RAB Prices Short'!BX:BX,'RAB Prices Short'!$B:$B,'All Prices combined'!$D461,'RAB Prices Short'!$E:$E,'All Prices combined'!$G461),IF($B461="RAB Long",SUMIFS('RAB Prices Long'!BX:BX,'RAB Prices Long'!$B:$B,'All Prices combined'!$D461,'RAB Prices Long'!$E:$E,'All Prices combined'!$G461)))),2)</f>
        <v>140.9</v>
      </c>
    </row>
    <row r="462" spans="2:73" x14ac:dyDescent="0.25">
      <c r="B462" t="s">
        <v>45</v>
      </c>
      <c r="C462">
        <v>16</v>
      </c>
      <c r="D462" t="s">
        <v>174</v>
      </c>
      <c r="E462" t="s">
        <v>173</v>
      </c>
      <c r="G462" t="s">
        <v>40</v>
      </c>
      <c r="I462" s="2">
        <f>ROUND(IF($B462="Annuity",SUMIFS('Annuity Prices'!L:L,'Annuity Prices'!$B:$B,$D462,'Annuity Prices'!$E:$E,$G462),IF($B462="RAB Short",SUMIFS('RAB Prices Short'!L:L,'RAB Prices Short'!$B:$B,'All Prices combined'!$D462,'RAB Prices Short'!$E:$E,'All Prices combined'!$G462),IF($B462="RAB Long",SUMIFS('RAB Prices Long'!L:L,'RAB Prices Long'!$B:$B,'All Prices combined'!$D462,'RAB Prices Long'!$E:$E,'All Prices combined'!$G462)))),2)</f>
        <v>0</v>
      </c>
      <c r="J462" s="2">
        <f>ROUND(IF($B462="Annuity",SUMIFS('Annuity Prices'!M:M,'Annuity Prices'!$B:$B,$D462,'Annuity Prices'!$E:$E,$G462),IF($B462="RAB Short",SUMIFS('RAB Prices Short'!M:M,'RAB Prices Short'!$B:$B,'All Prices combined'!$D462,'RAB Prices Short'!$E:$E,'All Prices combined'!$G462),IF($B462="RAB Long",SUMIFS('RAB Prices Long'!M:M,'RAB Prices Long'!$B:$B,'All Prices combined'!$D462,'RAB Prices Long'!$E:$E,'All Prices combined'!$G462)))),2)</f>
        <v>0</v>
      </c>
      <c r="K462" s="2">
        <f>ROUND(IF($B462="Annuity",SUMIFS('Annuity Prices'!N:N,'Annuity Prices'!$B:$B,$D462,'Annuity Prices'!$E:$E,$G462),IF($B462="RAB Short",SUMIFS('RAB Prices Short'!N:N,'RAB Prices Short'!$B:$B,'All Prices combined'!$D462,'RAB Prices Short'!$E:$E,'All Prices combined'!$G462),IF($B462="RAB Long",SUMIFS('RAB Prices Long'!N:N,'RAB Prices Long'!$B:$B,'All Prices combined'!$D462,'RAB Prices Long'!$E:$E,'All Prices combined'!$G462)))),2)</f>
        <v>2.04</v>
      </c>
      <c r="L462" s="2">
        <f>ROUND(IF($B462="Annuity",SUMIFS('Annuity Prices'!O:O,'Annuity Prices'!$B:$B,$D462,'Annuity Prices'!$E:$E,$G462),IF($B462="RAB Short",SUMIFS('RAB Prices Short'!O:O,'RAB Prices Short'!$B:$B,'All Prices combined'!$D462,'RAB Prices Short'!$E:$E,'All Prices combined'!$G462),IF($B462="RAB Long",SUMIFS('RAB Prices Long'!O:O,'RAB Prices Long'!$B:$B,'All Prices combined'!$D462,'RAB Prices Long'!$E:$E,'All Prices combined'!$G462)))),2)</f>
        <v>2.1</v>
      </c>
      <c r="M462" s="2">
        <f>ROUND(IF($B462="Annuity",SUMIFS('Annuity Prices'!P:P,'Annuity Prices'!$B:$B,$D462,'Annuity Prices'!$E:$E,$G462),IF($B462="RAB Short",SUMIFS('RAB Prices Short'!P:P,'RAB Prices Short'!$B:$B,'All Prices combined'!$D462,'RAB Prices Short'!$E:$E,'All Prices combined'!$G462),IF($B462="RAB Long",SUMIFS('RAB Prices Long'!P:P,'RAB Prices Long'!$B:$B,'All Prices combined'!$D462,'RAB Prices Long'!$E:$E,'All Prices combined'!$G462)))),2)</f>
        <v>2.15</v>
      </c>
      <c r="N462" s="2">
        <f>ROUND(IF($B462="Annuity",SUMIFS('Annuity Prices'!Q:Q,'Annuity Prices'!$B:$B,$D462,'Annuity Prices'!$E:$E,$G462),IF($B462="RAB Short",SUMIFS('RAB Prices Short'!Q:Q,'RAB Prices Short'!$B:$B,'All Prices combined'!$D462,'RAB Prices Short'!$E:$E,'All Prices combined'!$G462),IF($B462="RAB Long",SUMIFS('RAB Prices Long'!Q:Q,'RAB Prices Long'!$B:$B,'All Prices combined'!$D462,'RAB Prices Long'!$E:$E,'All Prices combined'!$G462)))),2)</f>
        <v>2.2000000000000002</v>
      </c>
      <c r="O462" s="2">
        <f>ROUND(IF($B462="Annuity",SUMIFS('Annuity Prices'!R:R,'Annuity Prices'!$B:$B,$D462,'Annuity Prices'!$E:$E,$G462),IF($B462="RAB Short",SUMIFS('RAB Prices Short'!R:R,'RAB Prices Short'!$B:$B,'All Prices combined'!$D462,'RAB Prices Short'!$E:$E,'All Prices combined'!$G462),IF($B462="RAB Long",SUMIFS('RAB Prices Long'!R:R,'RAB Prices Long'!$B:$B,'All Prices combined'!$D462,'RAB Prices Long'!$E:$E,'All Prices combined'!$G462)))),2)</f>
        <v>2.2599999999999998</v>
      </c>
      <c r="P462" s="2">
        <f>ROUND(IF($B462="Annuity",SUMIFS('Annuity Prices'!S:S,'Annuity Prices'!$B:$B,$D462,'Annuity Prices'!$E:$E,$G462),IF($B462="RAB Short",SUMIFS('RAB Prices Short'!S:S,'RAB Prices Short'!$B:$B,'All Prices combined'!$D462,'RAB Prices Short'!$E:$E,'All Prices combined'!$G462),IF($B462="RAB Long",SUMIFS('RAB Prices Long'!S:S,'RAB Prices Long'!$B:$B,'All Prices combined'!$D462,'RAB Prices Long'!$E:$E,'All Prices combined'!$G462)))),2)</f>
        <v>2.31</v>
      </c>
      <c r="Q462" s="2">
        <f>ROUND(IF($B462="Annuity",SUMIFS('Annuity Prices'!T:T,'Annuity Prices'!$B:$B,$D462,'Annuity Prices'!$E:$E,$G462),IF($B462="RAB Short",SUMIFS('RAB Prices Short'!T:T,'RAB Prices Short'!$B:$B,'All Prices combined'!$D462,'RAB Prices Short'!$E:$E,'All Prices combined'!$G462),IF($B462="RAB Long",SUMIFS('RAB Prices Long'!T:T,'RAB Prices Long'!$B:$B,'All Prices combined'!$D462,'RAB Prices Long'!$E:$E,'All Prices combined'!$G462)))),2)</f>
        <v>2.36</v>
      </c>
      <c r="R462" s="2">
        <f>ROUND(IF($B462="Annuity",SUMIFS('Annuity Prices'!U:U,'Annuity Prices'!$B:$B,$D462,'Annuity Prices'!$E:$E,$G462),IF($B462="RAB Short",SUMIFS('RAB Prices Short'!U:U,'RAB Prices Short'!$B:$B,'All Prices combined'!$D462,'RAB Prices Short'!$E:$E,'All Prices combined'!$G462),IF($B462="RAB Long",SUMIFS('RAB Prices Long'!U:U,'RAB Prices Long'!$B:$B,'All Prices combined'!$D462,'RAB Prices Long'!$E:$E,'All Prices combined'!$G462)))),2)</f>
        <v>2.42</v>
      </c>
      <c r="S462" s="2">
        <f>ROUND(IF($B462="Annuity",SUMIFS('Annuity Prices'!V:V,'Annuity Prices'!$B:$B,$D462,'Annuity Prices'!$E:$E,$G462),IF($B462="RAB Short",SUMIFS('RAB Prices Short'!V:V,'RAB Prices Short'!$B:$B,'All Prices combined'!$D462,'RAB Prices Short'!$E:$E,'All Prices combined'!$G462),IF($B462="RAB Long",SUMIFS('RAB Prices Long'!V:V,'RAB Prices Long'!$B:$B,'All Prices combined'!$D462,'RAB Prices Long'!$E:$E,'All Prices combined'!$G462)))),2)</f>
        <v>2.48</v>
      </c>
      <c r="T462" s="2">
        <f>ROUND(IF($B462="Annuity",SUMIFS('Annuity Prices'!W:W,'Annuity Prices'!$B:$B,$D462,'Annuity Prices'!$E:$E,$G462),IF($B462="RAB Short",SUMIFS('RAB Prices Short'!W:W,'RAB Prices Short'!$B:$B,'All Prices combined'!$D462,'RAB Prices Short'!$E:$E,'All Prices combined'!$G462),IF($B462="RAB Long",SUMIFS('RAB Prices Long'!W:W,'RAB Prices Long'!$B:$B,'All Prices combined'!$D462,'RAB Prices Long'!$E:$E,'All Prices combined'!$G462)))),2)</f>
        <v>2.54</v>
      </c>
      <c r="U462" s="2">
        <f>ROUND(IF($B462="Annuity",SUMIFS('Annuity Prices'!X:X,'Annuity Prices'!$B:$B,$D462,'Annuity Prices'!$E:$E,$G462),IF($B462="RAB Short",SUMIFS('RAB Prices Short'!X:X,'RAB Prices Short'!$B:$B,'All Prices combined'!$D462,'RAB Prices Short'!$E:$E,'All Prices combined'!$G462),IF($B462="RAB Long",SUMIFS('RAB Prices Long'!X:X,'RAB Prices Long'!$B:$B,'All Prices combined'!$D462,'RAB Prices Long'!$E:$E,'All Prices combined'!$G462)))),2)</f>
        <v>2.59</v>
      </c>
      <c r="V462" s="2">
        <f>ROUND(IF($B462="Annuity",SUMIFS('Annuity Prices'!Y:Y,'Annuity Prices'!$B:$B,$D462,'Annuity Prices'!$E:$E,$G462),IF($B462="RAB Short",SUMIFS('RAB Prices Short'!Y:Y,'RAB Prices Short'!$B:$B,'All Prices combined'!$D462,'RAB Prices Short'!$E:$E,'All Prices combined'!$G462),IF($B462="RAB Long",SUMIFS('RAB Prices Long'!Y:Y,'RAB Prices Long'!$B:$B,'All Prices combined'!$D462,'RAB Prices Long'!$E:$E,'All Prices combined'!$G462)))),2)</f>
        <v>2.66</v>
      </c>
      <c r="W462" s="2">
        <f>ROUND(IF($B462="Annuity",SUMIFS('Annuity Prices'!Z:Z,'Annuity Prices'!$B:$B,$D462,'Annuity Prices'!$E:$E,$G462),IF($B462="RAB Short",SUMIFS('RAB Prices Short'!Z:Z,'RAB Prices Short'!$B:$B,'All Prices combined'!$D462,'RAB Prices Short'!$E:$E,'All Prices combined'!$G462),IF($B462="RAB Long",SUMIFS('RAB Prices Long'!Z:Z,'RAB Prices Long'!$B:$B,'All Prices combined'!$D462,'RAB Prices Long'!$E:$E,'All Prices combined'!$G462)))),2)</f>
        <v>2.72</v>
      </c>
      <c r="X462" s="2">
        <f>ROUND(IF($B462="Annuity",SUMIFS('Annuity Prices'!AA:AA,'Annuity Prices'!$B:$B,$D462,'Annuity Prices'!$E:$E,$G462),IF($B462="RAB Short",SUMIFS('RAB Prices Short'!AA:AA,'RAB Prices Short'!$B:$B,'All Prices combined'!$D462,'RAB Prices Short'!$E:$E,'All Prices combined'!$G462),IF($B462="RAB Long",SUMIFS('RAB Prices Long'!AA:AA,'RAB Prices Long'!$B:$B,'All Prices combined'!$D462,'RAB Prices Long'!$E:$E,'All Prices combined'!$G462)))),2)</f>
        <v>2.79</v>
      </c>
      <c r="Y462" s="2">
        <f>ROUND(IF($B462="Annuity",SUMIFS('Annuity Prices'!AB:AB,'Annuity Prices'!$B:$B,$D462,'Annuity Prices'!$E:$E,$G462),IF($B462="RAB Short",SUMIFS('RAB Prices Short'!AB:AB,'RAB Prices Short'!$B:$B,'All Prices combined'!$D462,'RAB Prices Short'!$E:$E,'All Prices combined'!$G462),IF($B462="RAB Long",SUMIFS('RAB Prices Long'!AB:AB,'RAB Prices Long'!$B:$B,'All Prices combined'!$D462,'RAB Prices Long'!$E:$E,'All Prices combined'!$G462)))),2)</f>
        <v>2.85</v>
      </c>
      <c r="Z462" s="2">
        <f>ROUND(IF($B462="Annuity",SUMIFS('Annuity Prices'!AC:AC,'Annuity Prices'!$B:$B,$D462,'Annuity Prices'!$E:$E,$G462),IF($B462="RAB Short",SUMIFS('RAB Prices Short'!AC:AC,'RAB Prices Short'!$B:$B,'All Prices combined'!$D462,'RAB Prices Short'!$E:$E,'All Prices combined'!$G462),IF($B462="RAB Long",SUMIFS('RAB Prices Long'!AC:AC,'RAB Prices Long'!$B:$B,'All Prices combined'!$D462,'RAB Prices Long'!$E:$E,'All Prices combined'!$G462)))),2)</f>
        <v>2.92</v>
      </c>
      <c r="AA462" s="2">
        <f>ROUND(IF($B462="Annuity",SUMIFS('Annuity Prices'!AD:AD,'Annuity Prices'!$B:$B,$D462,'Annuity Prices'!$E:$E,$G462),IF($B462="RAB Short",SUMIFS('RAB Prices Short'!AD:AD,'RAB Prices Short'!$B:$B,'All Prices combined'!$D462,'RAB Prices Short'!$E:$E,'All Prices combined'!$G462),IF($B462="RAB Long",SUMIFS('RAB Prices Long'!AD:AD,'RAB Prices Long'!$B:$B,'All Prices combined'!$D462,'RAB Prices Long'!$E:$E,'All Prices combined'!$G462)))),2)</f>
        <v>2.99</v>
      </c>
      <c r="AB462" s="2">
        <f>ROUND(IF($B462="Annuity",SUMIFS('Annuity Prices'!AE:AE,'Annuity Prices'!$B:$B,$D462,'Annuity Prices'!$E:$E,$G462),IF($B462="RAB Short",SUMIFS('RAB Prices Short'!AE:AE,'RAB Prices Short'!$B:$B,'All Prices combined'!$D462,'RAB Prices Short'!$E:$E,'All Prices combined'!$G462),IF($B462="RAB Long",SUMIFS('RAB Prices Long'!AE:AE,'RAB Prices Long'!$B:$B,'All Prices combined'!$D462,'RAB Prices Long'!$E:$E,'All Prices combined'!$G462)))),2)</f>
        <v>3.07</v>
      </c>
      <c r="AC462" s="2">
        <f>ROUND(IF($B462="Annuity",SUMIFS('Annuity Prices'!AF:AF,'Annuity Prices'!$B:$B,$D462,'Annuity Prices'!$E:$E,$G462),IF($B462="RAB Short",SUMIFS('RAB Prices Short'!AF:AF,'RAB Prices Short'!$B:$B,'All Prices combined'!$D462,'RAB Prices Short'!$E:$E,'All Prices combined'!$G462),IF($B462="RAB Long",SUMIFS('RAB Prices Long'!AF:AF,'RAB Prices Long'!$B:$B,'All Prices combined'!$D462,'RAB Prices Long'!$E:$E,'All Prices combined'!$G462)))),2)</f>
        <v>3.13</v>
      </c>
      <c r="AD462" s="2">
        <f>ROUND(IF($B462="Annuity",SUMIFS('Annuity Prices'!AG:AG,'Annuity Prices'!$B:$B,$D462,'Annuity Prices'!$E:$E,$G462),IF($B462="RAB Short",SUMIFS('RAB Prices Short'!AG:AG,'RAB Prices Short'!$B:$B,'All Prices combined'!$D462,'RAB Prices Short'!$E:$E,'All Prices combined'!$G462),IF($B462="RAB Long",SUMIFS('RAB Prices Long'!AG:AG,'RAB Prices Long'!$B:$B,'All Prices combined'!$D462,'RAB Prices Long'!$E:$E,'All Prices combined'!$G462)))),2)</f>
        <v>3.21</v>
      </c>
      <c r="AE462" s="2">
        <f>ROUND(IF($B462="Annuity",SUMIFS('Annuity Prices'!AH:AH,'Annuity Prices'!$B:$B,$D462,'Annuity Prices'!$E:$E,$G462),IF($B462="RAB Short",SUMIFS('RAB Prices Short'!AH:AH,'RAB Prices Short'!$B:$B,'All Prices combined'!$D462,'RAB Prices Short'!$E:$E,'All Prices combined'!$G462),IF($B462="RAB Long",SUMIFS('RAB Prices Long'!AH:AH,'RAB Prices Long'!$B:$B,'All Prices combined'!$D462,'RAB Prices Long'!$E:$E,'All Prices combined'!$G462)))),2)</f>
        <v>3.29</v>
      </c>
      <c r="AF462" s="2">
        <f>ROUND(IF($B462="Annuity",SUMIFS('Annuity Prices'!AI:AI,'Annuity Prices'!$B:$B,$D462,'Annuity Prices'!$E:$E,$G462),IF($B462="RAB Short",SUMIFS('RAB Prices Short'!AI:AI,'RAB Prices Short'!$B:$B,'All Prices combined'!$D462,'RAB Prices Short'!$E:$E,'All Prices combined'!$G462),IF($B462="RAB Long",SUMIFS('RAB Prices Long'!AI:AI,'RAB Prices Long'!$B:$B,'All Prices combined'!$D462,'RAB Prices Long'!$E:$E,'All Prices combined'!$G462)))),2)</f>
        <v>3.37</v>
      </c>
      <c r="AG462" s="2">
        <f>ROUND(IF($B462="Annuity",SUMIFS('Annuity Prices'!AJ:AJ,'Annuity Prices'!$B:$B,$D462,'Annuity Prices'!$E:$E,$G462),IF($B462="RAB Short",SUMIFS('RAB Prices Short'!AJ:AJ,'RAB Prices Short'!$B:$B,'All Prices combined'!$D462,'RAB Prices Short'!$E:$E,'All Prices combined'!$G462),IF($B462="RAB Long",SUMIFS('RAB Prices Long'!AJ:AJ,'RAB Prices Long'!$B:$B,'All Prices combined'!$D462,'RAB Prices Long'!$E:$E,'All Prices combined'!$G462)))),2)</f>
        <v>3.44</v>
      </c>
      <c r="AH462" s="2">
        <f>ROUND(IF($B462="Annuity",SUMIFS('Annuity Prices'!AK:AK,'Annuity Prices'!$B:$B,$D462,'Annuity Prices'!$E:$E,$G462),IF($B462="RAB Short",SUMIFS('RAB Prices Short'!AK:AK,'RAB Prices Short'!$B:$B,'All Prices combined'!$D462,'RAB Prices Short'!$E:$E,'All Prices combined'!$G462),IF($B462="RAB Long",SUMIFS('RAB Prices Long'!AK:AK,'RAB Prices Long'!$B:$B,'All Prices combined'!$D462,'RAB Prices Long'!$E:$E,'All Prices combined'!$G462)))),2)</f>
        <v>3.52</v>
      </c>
      <c r="AI462" s="2">
        <f>ROUND(IF($B462="Annuity",SUMIFS('Annuity Prices'!AL:AL,'Annuity Prices'!$B:$B,$D462,'Annuity Prices'!$E:$E,$G462),IF($B462="RAB Short",SUMIFS('RAB Prices Short'!AL:AL,'RAB Prices Short'!$B:$B,'All Prices combined'!$D462,'RAB Prices Short'!$E:$E,'All Prices combined'!$G462),IF($B462="RAB Long",SUMIFS('RAB Prices Long'!AL:AL,'RAB Prices Long'!$B:$B,'All Prices combined'!$D462,'RAB Prices Long'!$E:$E,'All Prices combined'!$G462)))),2)</f>
        <v>3.61</v>
      </c>
      <c r="AJ462" s="2">
        <f>ROUND(IF($B462="Annuity",SUMIFS('Annuity Prices'!AM:AM,'Annuity Prices'!$B:$B,$D462,'Annuity Prices'!$E:$E,$G462),IF($B462="RAB Short",SUMIFS('RAB Prices Short'!AM:AM,'RAB Prices Short'!$B:$B,'All Prices combined'!$D462,'RAB Prices Short'!$E:$E,'All Prices combined'!$G462),IF($B462="RAB Long",SUMIFS('RAB Prices Long'!AM:AM,'RAB Prices Long'!$B:$B,'All Prices combined'!$D462,'RAB Prices Long'!$E:$E,'All Prices combined'!$G462)))),2)</f>
        <v>3.7</v>
      </c>
      <c r="AK462" s="2">
        <f>ROUND(IF($B462="Annuity",SUMIFS('Annuity Prices'!AN:AN,'Annuity Prices'!$B:$B,$D462,'Annuity Prices'!$E:$E,$G462),IF($B462="RAB Short",SUMIFS('RAB Prices Short'!AN:AN,'RAB Prices Short'!$B:$B,'All Prices combined'!$D462,'RAB Prices Short'!$E:$E,'All Prices combined'!$G462),IF($B462="RAB Long",SUMIFS('RAB Prices Long'!AN:AN,'RAB Prices Long'!$B:$B,'All Prices combined'!$D462,'RAB Prices Long'!$E:$E,'All Prices combined'!$G462)))),2)</f>
        <v>3.77</v>
      </c>
      <c r="AL462" s="2">
        <f>ROUND(IF($B462="Annuity",SUMIFS('Annuity Prices'!AO:AO,'Annuity Prices'!$B:$B,$D462,'Annuity Prices'!$E:$E,$G462),IF($B462="RAB Short",SUMIFS('RAB Prices Short'!AO:AO,'RAB Prices Short'!$B:$B,'All Prices combined'!$D462,'RAB Prices Short'!$E:$E,'All Prices combined'!$G462),IF($B462="RAB Long",SUMIFS('RAB Prices Long'!AO:AO,'RAB Prices Long'!$B:$B,'All Prices combined'!$D462,'RAB Prices Long'!$E:$E,'All Prices combined'!$G462)))),2)</f>
        <v>3.87</v>
      </c>
      <c r="AM462" s="2">
        <f>ROUND(IF($B462="Annuity",SUMIFS('Annuity Prices'!AP:AP,'Annuity Prices'!$B:$B,$D462,'Annuity Prices'!$E:$E,$G462),IF($B462="RAB Short",SUMIFS('RAB Prices Short'!AP:AP,'RAB Prices Short'!$B:$B,'All Prices combined'!$D462,'RAB Prices Short'!$E:$E,'All Prices combined'!$G462),IF($B462="RAB Long",SUMIFS('RAB Prices Long'!AP:AP,'RAB Prices Long'!$B:$B,'All Prices combined'!$D462,'RAB Prices Long'!$E:$E,'All Prices combined'!$G462)))),2)</f>
        <v>3.96</v>
      </c>
      <c r="AN462" s="2">
        <f>ROUND(IF($B462="Annuity",SUMIFS('Annuity Prices'!AQ:AQ,'Annuity Prices'!$B:$B,$D462,'Annuity Prices'!$E:$E,$G462),IF($B462="RAB Short",SUMIFS('RAB Prices Short'!AQ:AQ,'RAB Prices Short'!$B:$B,'All Prices combined'!$D462,'RAB Prices Short'!$E:$E,'All Prices combined'!$G462),IF($B462="RAB Long",SUMIFS('RAB Prices Long'!AQ:AQ,'RAB Prices Long'!$B:$B,'All Prices combined'!$D462,'RAB Prices Long'!$E:$E,'All Prices combined'!$G462)))),2)</f>
        <v>4.0599999999999996</v>
      </c>
      <c r="AO462" s="2">
        <f>ROUND(IF($B462="Annuity",SUMIFS('Annuity Prices'!AR:AR,'Annuity Prices'!$B:$B,$D462,'Annuity Prices'!$E:$E,$G462),IF($B462="RAB Short",SUMIFS('RAB Prices Short'!AR:AR,'RAB Prices Short'!$B:$B,'All Prices combined'!$D462,'RAB Prices Short'!$E:$E,'All Prices combined'!$G462),IF($B462="RAB Long",SUMIFS('RAB Prices Long'!AR:AR,'RAB Prices Long'!$B:$B,'All Prices combined'!$D462,'RAB Prices Long'!$E:$E,'All Prices combined'!$G462)))),2)</f>
        <v>0</v>
      </c>
      <c r="AP462" s="2">
        <f>ROUND(IF($B462="Annuity",SUMIFS('Annuity Prices'!AS:AS,'Annuity Prices'!$B:$B,$D462,'Annuity Prices'!$E:$E,$G462),IF($B462="RAB Short",SUMIFS('RAB Prices Short'!AS:AS,'RAB Prices Short'!$B:$B,'All Prices combined'!$D462,'RAB Prices Short'!$E:$E,'All Prices combined'!$G462),IF($B462="RAB Long",SUMIFS('RAB Prices Long'!AS:AS,'RAB Prices Long'!$B:$B,'All Prices combined'!$D462,'RAB Prices Long'!$E:$E,'All Prices combined'!$G462)))),2)</f>
        <v>0</v>
      </c>
      <c r="AQ462" s="2">
        <f>ROUND(IF($B462="Annuity",SUMIFS('Annuity Prices'!AT:AT,'Annuity Prices'!$B:$B,$D462,'Annuity Prices'!$E:$E,$G462),IF($B462="RAB Short",SUMIFS('RAB Prices Short'!AT:AT,'RAB Prices Short'!$B:$B,'All Prices combined'!$D462,'RAB Prices Short'!$E:$E,'All Prices combined'!$G462),IF($B462="RAB Long",SUMIFS('RAB Prices Long'!AT:AT,'RAB Prices Long'!$B:$B,'All Prices combined'!$D462,'RAB Prices Long'!$E:$E,'All Prices combined'!$G462)))),2)</f>
        <v>0.96</v>
      </c>
      <c r="AR462" s="2">
        <f>ROUND(IF($B462="Annuity",SUMIFS('Annuity Prices'!AU:AU,'Annuity Prices'!$B:$B,$D462,'Annuity Prices'!$E:$E,$G462),IF($B462="RAB Short",SUMIFS('RAB Prices Short'!AU:AU,'RAB Prices Short'!$B:$B,'All Prices combined'!$D462,'RAB Prices Short'!$E:$E,'All Prices combined'!$G462),IF($B462="RAB Long",SUMIFS('RAB Prices Long'!AU:AU,'RAB Prices Long'!$B:$B,'All Prices combined'!$D462,'RAB Prices Long'!$E:$E,'All Prices combined'!$G462)))),2)</f>
        <v>0.99</v>
      </c>
      <c r="AS462" s="2">
        <f>ROUND(IF($B462="Annuity",SUMIFS('Annuity Prices'!AV:AV,'Annuity Prices'!$B:$B,$D462,'Annuity Prices'!$E:$E,$G462),IF($B462="RAB Short",SUMIFS('RAB Prices Short'!AV:AV,'RAB Prices Short'!$B:$B,'All Prices combined'!$D462,'RAB Prices Short'!$E:$E,'All Prices combined'!$G462),IF($B462="RAB Long",SUMIFS('RAB Prices Long'!AV:AV,'RAB Prices Long'!$B:$B,'All Prices combined'!$D462,'RAB Prices Long'!$E:$E,'All Prices combined'!$G462)))),2)</f>
        <v>1.02</v>
      </c>
      <c r="AT462" s="2">
        <f>ROUND(IF($B462="Annuity",SUMIFS('Annuity Prices'!AW:AW,'Annuity Prices'!$B:$B,$D462,'Annuity Prices'!$E:$E,$G462),IF($B462="RAB Short",SUMIFS('RAB Prices Short'!AW:AW,'RAB Prices Short'!$B:$B,'All Prices combined'!$D462,'RAB Prices Short'!$E:$E,'All Prices combined'!$G462),IF($B462="RAB Long",SUMIFS('RAB Prices Long'!AW:AW,'RAB Prices Long'!$B:$B,'All Prices combined'!$D462,'RAB Prices Long'!$E:$E,'All Prices combined'!$G462)))),2)</f>
        <v>1.05</v>
      </c>
      <c r="AU462" s="2">
        <f>ROUND(IF($B462="Annuity",SUMIFS('Annuity Prices'!AX:AX,'Annuity Prices'!$B:$B,$D462,'Annuity Prices'!$E:$E,$G462),IF($B462="RAB Short",SUMIFS('RAB Prices Short'!AX:AX,'RAB Prices Short'!$B:$B,'All Prices combined'!$D462,'RAB Prices Short'!$E:$E,'All Prices combined'!$G462),IF($B462="RAB Long",SUMIFS('RAB Prices Long'!AX:AX,'RAB Prices Long'!$B:$B,'All Prices combined'!$D462,'RAB Prices Long'!$E:$E,'All Prices combined'!$G462)))),2)</f>
        <v>2.2000000000000002</v>
      </c>
      <c r="AV462" s="2">
        <f>ROUND(IF($B462="Annuity",SUMIFS('Annuity Prices'!AY:AY,'Annuity Prices'!$B:$B,$D462,'Annuity Prices'!$E:$E,$G462),IF($B462="RAB Short",SUMIFS('RAB Prices Short'!AY:AY,'RAB Prices Short'!$B:$B,'All Prices combined'!$D462,'RAB Prices Short'!$E:$E,'All Prices combined'!$G462),IF($B462="RAB Long",SUMIFS('RAB Prices Long'!AY:AY,'RAB Prices Long'!$B:$B,'All Prices combined'!$D462,'RAB Prices Long'!$E:$E,'All Prices combined'!$G462)))),2)</f>
        <v>2.2599999999999998</v>
      </c>
      <c r="AW462" s="2">
        <f>ROUND(IF($B462="Annuity",SUMIFS('Annuity Prices'!AZ:AZ,'Annuity Prices'!$B:$B,$D462,'Annuity Prices'!$E:$E,$G462),IF($B462="RAB Short",SUMIFS('RAB Prices Short'!AZ:AZ,'RAB Prices Short'!$B:$B,'All Prices combined'!$D462,'RAB Prices Short'!$E:$E,'All Prices combined'!$G462),IF($B462="RAB Long",SUMIFS('RAB Prices Long'!AZ:AZ,'RAB Prices Long'!$B:$B,'All Prices combined'!$D462,'RAB Prices Long'!$E:$E,'All Prices combined'!$G462)))),2)</f>
        <v>2.31</v>
      </c>
      <c r="AX462" s="2">
        <f>ROUND(IF($B462="Annuity",SUMIFS('Annuity Prices'!BA:BA,'Annuity Prices'!$B:$B,$D462,'Annuity Prices'!$E:$E,$G462),IF($B462="RAB Short",SUMIFS('RAB Prices Short'!BA:BA,'RAB Prices Short'!$B:$B,'All Prices combined'!$D462,'RAB Prices Short'!$E:$E,'All Prices combined'!$G462),IF($B462="RAB Long",SUMIFS('RAB Prices Long'!BA:BA,'RAB Prices Long'!$B:$B,'All Prices combined'!$D462,'RAB Prices Long'!$E:$E,'All Prices combined'!$G462)))),2)</f>
        <v>2.38</v>
      </c>
      <c r="AY462" s="2">
        <f>ROUND(IF($B462="Annuity",SUMIFS('Annuity Prices'!BB:BB,'Annuity Prices'!$B:$B,$D462,'Annuity Prices'!$E:$E,$G462),IF($B462="RAB Short",SUMIFS('RAB Prices Short'!BB:BB,'RAB Prices Short'!$B:$B,'All Prices combined'!$D462,'RAB Prices Short'!$E:$E,'All Prices combined'!$G462),IF($B462="RAB Long",SUMIFS('RAB Prices Long'!BB:BB,'RAB Prices Long'!$B:$B,'All Prices combined'!$D462,'RAB Prices Long'!$E:$E,'All Prices combined'!$G462)))),2)</f>
        <v>2.42</v>
      </c>
      <c r="AZ462" s="2">
        <f>ROUND(IF($B462="Annuity",SUMIFS('Annuity Prices'!BC:BC,'Annuity Prices'!$B:$B,$D462,'Annuity Prices'!$E:$E,$G462),IF($B462="RAB Short",SUMIFS('RAB Prices Short'!BC:BC,'RAB Prices Short'!$B:$B,'All Prices combined'!$D462,'RAB Prices Short'!$E:$E,'All Prices combined'!$G462),IF($B462="RAB Long",SUMIFS('RAB Prices Long'!BC:BC,'RAB Prices Long'!$B:$B,'All Prices combined'!$D462,'RAB Prices Long'!$E:$E,'All Prices combined'!$G462)))),2)</f>
        <v>2.48</v>
      </c>
      <c r="BA462" s="2">
        <f>ROUND(IF($B462="Annuity",SUMIFS('Annuity Prices'!BD:BD,'Annuity Prices'!$B:$B,$D462,'Annuity Prices'!$E:$E,$G462),IF($B462="RAB Short",SUMIFS('RAB Prices Short'!BD:BD,'RAB Prices Short'!$B:$B,'All Prices combined'!$D462,'RAB Prices Short'!$E:$E,'All Prices combined'!$G462),IF($B462="RAB Long",SUMIFS('RAB Prices Long'!BD:BD,'RAB Prices Long'!$B:$B,'All Prices combined'!$D462,'RAB Prices Long'!$E:$E,'All Prices combined'!$G462)))),2)</f>
        <v>2.54</v>
      </c>
      <c r="BB462" s="2">
        <f>ROUND(IF($B462="Annuity",SUMIFS('Annuity Prices'!BE:BE,'Annuity Prices'!$B:$B,$D462,'Annuity Prices'!$E:$E,$G462),IF($B462="RAB Short",SUMIFS('RAB Prices Short'!BE:BE,'RAB Prices Short'!$B:$B,'All Prices combined'!$D462,'RAB Prices Short'!$E:$E,'All Prices combined'!$G462),IF($B462="RAB Long",SUMIFS('RAB Prices Long'!BE:BE,'RAB Prices Long'!$B:$B,'All Prices combined'!$D462,'RAB Prices Long'!$E:$E,'All Prices combined'!$G462)))),2)</f>
        <v>2.61</v>
      </c>
      <c r="BC462" s="2">
        <f>ROUND(IF($B462="Annuity",SUMIFS('Annuity Prices'!BF:BF,'Annuity Prices'!$B:$B,$D462,'Annuity Prices'!$E:$E,$G462),IF($B462="RAB Short",SUMIFS('RAB Prices Short'!BF:BF,'RAB Prices Short'!$B:$B,'All Prices combined'!$D462,'RAB Prices Short'!$E:$E,'All Prices combined'!$G462),IF($B462="RAB Long",SUMIFS('RAB Prices Long'!BF:BF,'RAB Prices Long'!$B:$B,'All Prices combined'!$D462,'RAB Prices Long'!$E:$E,'All Prices combined'!$G462)))),2)</f>
        <v>2.68</v>
      </c>
      <c r="BD462" s="2">
        <f>ROUND(IF($B462="Annuity",SUMIFS('Annuity Prices'!BG:BG,'Annuity Prices'!$B:$B,$D462,'Annuity Prices'!$E:$E,$G462),IF($B462="RAB Short",SUMIFS('RAB Prices Short'!BG:BG,'RAB Prices Short'!$B:$B,'All Prices combined'!$D462,'RAB Prices Short'!$E:$E,'All Prices combined'!$G462),IF($B462="RAB Long",SUMIFS('RAB Prices Long'!BG:BG,'RAB Prices Long'!$B:$B,'All Prices combined'!$D462,'RAB Prices Long'!$E:$E,'All Prices combined'!$G462)))),2)</f>
        <v>2.72</v>
      </c>
      <c r="BE462" s="2">
        <f>ROUND(IF($B462="Annuity",SUMIFS('Annuity Prices'!BH:BH,'Annuity Prices'!$B:$B,$D462,'Annuity Prices'!$E:$E,$G462),IF($B462="RAB Short",SUMIFS('RAB Prices Short'!BH:BH,'RAB Prices Short'!$B:$B,'All Prices combined'!$D462,'RAB Prices Short'!$E:$E,'All Prices combined'!$G462),IF($B462="RAB Long",SUMIFS('RAB Prices Long'!BH:BH,'RAB Prices Long'!$B:$B,'All Prices combined'!$D462,'RAB Prices Long'!$E:$E,'All Prices combined'!$G462)))),2)</f>
        <v>2.79</v>
      </c>
      <c r="BF462" s="2">
        <f>ROUND(IF($B462="Annuity",SUMIFS('Annuity Prices'!BI:BI,'Annuity Prices'!$B:$B,$D462,'Annuity Prices'!$E:$E,$G462),IF($B462="RAB Short",SUMIFS('RAB Prices Short'!BI:BI,'RAB Prices Short'!$B:$B,'All Prices combined'!$D462,'RAB Prices Short'!$E:$E,'All Prices combined'!$G462),IF($B462="RAB Long",SUMIFS('RAB Prices Long'!BI:BI,'RAB Prices Long'!$B:$B,'All Prices combined'!$D462,'RAB Prices Long'!$E:$E,'All Prices combined'!$G462)))),2)</f>
        <v>2.85</v>
      </c>
      <c r="BG462" s="2">
        <f>ROUND(IF($B462="Annuity",SUMIFS('Annuity Prices'!BJ:BJ,'Annuity Prices'!$B:$B,$D462,'Annuity Prices'!$E:$E,$G462),IF($B462="RAB Short",SUMIFS('RAB Prices Short'!BJ:BJ,'RAB Prices Short'!$B:$B,'All Prices combined'!$D462,'RAB Prices Short'!$E:$E,'All Prices combined'!$G462),IF($B462="RAB Long",SUMIFS('RAB Prices Long'!BJ:BJ,'RAB Prices Long'!$B:$B,'All Prices combined'!$D462,'RAB Prices Long'!$E:$E,'All Prices combined'!$G462)))),2)</f>
        <v>2.92</v>
      </c>
      <c r="BH462" s="2">
        <f>ROUND(IF($B462="Annuity",SUMIFS('Annuity Prices'!BK:BK,'Annuity Prices'!$B:$B,$D462,'Annuity Prices'!$E:$E,$G462),IF($B462="RAB Short",SUMIFS('RAB Prices Short'!BK:BK,'RAB Prices Short'!$B:$B,'All Prices combined'!$D462,'RAB Prices Short'!$E:$E,'All Prices combined'!$G462),IF($B462="RAB Long",SUMIFS('RAB Prices Long'!BK:BK,'RAB Prices Long'!$B:$B,'All Prices combined'!$D462,'RAB Prices Long'!$E:$E,'All Prices combined'!$G462)))),2)</f>
        <v>2.99</v>
      </c>
      <c r="BI462" s="2">
        <f>ROUND(IF($B462="Annuity",SUMIFS('Annuity Prices'!BL:BL,'Annuity Prices'!$B:$B,$D462,'Annuity Prices'!$E:$E,$G462),IF($B462="RAB Short",SUMIFS('RAB Prices Short'!BL:BL,'RAB Prices Short'!$B:$B,'All Prices combined'!$D462,'RAB Prices Short'!$E:$E,'All Prices combined'!$G462),IF($B462="RAB Long",SUMIFS('RAB Prices Long'!BL:BL,'RAB Prices Long'!$B:$B,'All Prices combined'!$D462,'RAB Prices Long'!$E:$E,'All Prices combined'!$G462)))),2)</f>
        <v>3.07</v>
      </c>
      <c r="BJ462" s="2">
        <f>ROUND(IF($B462="Annuity",SUMIFS('Annuity Prices'!BM:BM,'Annuity Prices'!$B:$B,$D462,'Annuity Prices'!$E:$E,$G462),IF($B462="RAB Short",SUMIFS('RAB Prices Short'!BM:BM,'RAB Prices Short'!$B:$B,'All Prices combined'!$D462,'RAB Prices Short'!$E:$E,'All Prices combined'!$G462),IF($B462="RAB Long",SUMIFS('RAB Prices Long'!BM:BM,'RAB Prices Long'!$B:$B,'All Prices combined'!$D462,'RAB Prices Long'!$E:$E,'All Prices combined'!$G462)))),2)</f>
        <v>3.13</v>
      </c>
      <c r="BK462" s="2">
        <f>ROUND(IF($B462="Annuity",SUMIFS('Annuity Prices'!BN:BN,'Annuity Prices'!$B:$B,$D462,'Annuity Prices'!$E:$E,$G462),IF($B462="RAB Short",SUMIFS('RAB Prices Short'!BN:BN,'RAB Prices Short'!$B:$B,'All Prices combined'!$D462,'RAB Prices Short'!$E:$E,'All Prices combined'!$G462),IF($B462="RAB Long",SUMIFS('RAB Prices Long'!BN:BN,'RAB Prices Long'!$B:$B,'All Prices combined'!$D462,'RAB Prices Long'!$E:$E,'All Prices combined'!$G462)))),2)</f>
        <v>3.21</v>
      </c>
      <c r="BL462" s="2">
        <f>ROUND(IF($B462="Annuity",SUMIFS('Annuity Prices'!BO:BO,'Annuity Prices'!$B:$B,$D462,'Annuity Prices'!$E:$E,$G462),IF($B462="RAB Short",SUMIFS('RAB Prices Short'!BO:BO,'RAB Prices Short'!$B:$B,'All Prices combined'!$D462,'RAB Prices Short'!$E:$E,'All Prices combined'!$G462),IF($B462="RAB Long",SUMIFS('RAB Prices Long'!BO:BO,'RAB Prices Long'!$B:$B,'All Prices combined'!$D462,'RAB Prices Long'!$E:$E,'All Prices combined'!$G462)))),2)</f>
        <v>3.29</v>
      </c>
      <c r="BM462" s="2">
        <f>ROUND(IF($B462="Annuity",SUMIFS('Annuity Prices'!BP:BP,'Annuity Prices'!$B:$B,$D462,'Annuity Prices'!$E:$E,$G462),IF($B462="RAB Short",SUMIFS('RAB Prices Short'!BP:BP,'RAB Prices Short'!$B:$B,'All Prices combined'!$D462,'RAB Prices Short'!$E:$E,'All Prices combined'!$G462),IF($B462="RAB Long",SUMIFS('RAB Prices Long'!BP:BP,'RAB Prices Long'!$B:$B,'All Prices combined'!$D462,'RAB Prices Long'!$E:$E,'All Prices combined'!$G462)))),2)</f>
        <v>3.37</v>
      </c>
      <c r="BN462" s="2">
        <f>ROUND(IF($B462="Annuity",SUMIFS('Annuity Prices'!BQ:BQ,'Annuity Prices'!$B:$B,$D462,'Annuity Prices'!$E:$E,$G462),IF($B462="RAB Short",SUMIFS('RAB Prices Short'!BQ:BQ,'RAB Prices Short'!$B:$B,'All Prices combined'!$D462,'RAB Prices Short'!$E:$E,'All Prices combined'!$G462),IF($B462="RAB Long",SUMIFS('RAB Prices Long'!BQ:BQ,'RAB Prices Long'!$B:$B,'All Prices combined'!$D462,'RAB Prices Long'!$E:$E,'All Prices combined'!$G462)))),2)</f>
        <v>3.44</v>
      </c>
      <c r="BO462" s="2">
        <f>ROUND(IF($B462="Annuity",SUMIFS('Annuity Prices'!BR:BR,'Annuity Prices'!$B:$B,$D462,'Annuity Prices'!$E:$E,$G462),IF($B462="RAB Short",SUMIFS('RAB Prices Short'!BR:BR,'RAB Prices Short'!$B:$B,'All Prices combined'!$D462,'RAB Prices Short'!$E:$E,'All Prices combined'!$G462),IF($B462="RAB Long",SUMIFS('RAB Prices Long'!BR:BR,'RAB Prices Long'!$B:$B,'All Prices combined'!$D462,'RAB Prices Long'!$E:$E,'All Prices combined'!$G462)))),2)</f>
        <v>3.52</v>
      </c>
      <c r="BP462" s="2">
        <f>ROUND(IF($B462="Annuity",SUMIFS('Annuity Prices'!BS:BS,'Annuity Prices'!$B:$B,$D462,'Annuity Prices'!$E:$E,$G462),IF($B462="RAB Short",SUMIFS('RAB Prices Short'!BS:BS,'RAB Prices Short'!$B:$B,'All Prices combined'!$D462,'RAB Prices Short'!$E:$E,'All Prices combined'!$G462),IF($B462="RAB Long",SUMIFS('RAB Prices Long'!BS:BS,'RAB Prices Long'!$B:$B,'All Prices combined'!$D462,'RAB Prices Long'!$E:$E,'All Prices combined'!$G462)))),2)</f>
        <v>3.61</v>
      </c>
      <c r="BQ462" s="2">
        <f>ROUND(IF($B462="Annuity",SUMIFS('Annuity Prices'!BT:BT,'Annuity Prices'!$B:$B,$D462,'Annuity Prices'!$E:$E,$G462),IF($B462="RAB Short",SUMIFS('RAB Prices Short'!BT:BT,'RAB Prices Short'!$B:$B,'All Prices combined'!$D462,'RAB Prices Short'!$E:$E,'All Prices combined'!$G462),IF($B462="RAB Long",SUMIFS('RAB Prices Long'!BT:BT,'RAB Prices Long'!$B:$B,'All Prices combined'!$D462,'RAB Prices Long'!$E:$E,'All Prices combined'!$G462)))),2)</f>
        <v>3.7</v>
      </c>
      <c r="BR462" s="2">
        <f>ROUND(IF($B462="Annuity",SUMIFS('Annuity Prices'!BU:BU,'Annuity Prices'!$B:$B,$D462,'Annuity Prices'!$E:$E,$G462),IF($B462="RAB Short",SUMIFS('RAB Prices Short'!BU:BU,'RAB Prices Short'!$B:$B,'All Prices combined'!$D462,'RAB Prices Short'!$E:$E,'All Prices combined'!$G462),IF($B462="RAB Long",SUMIFS('RAB Prices Long'!BU:BU,'RAB Prices Long'!$B:$B,'All Prices combined'!$D462,'RAB Prices Long'!$E:$E,'All Prices combined'!$G462)))),2)</f>
        <v>3.77</v>
      </c>
      <c r="BS462" s="2">
        <f>ROUND(IF($B462="Annuity",SUMIFS('Annuity Prices'!BV:BV,'Annuity Prices'!$B:$B,$D462,'Annuity Prices'!$E:$E,$G462),IF($B462="RAB Short",SUMIFS('RAB Prices Short'!BV:BV,'RAB Prices Short'!$B:$B,'All Prices combined'!$D462,'RAB Prices Short'!$E:$E,'All Prices combined'!$G462),IF($B462="RAB Long",SUMIFS('RAB Prices Long'!BV:BV,'RAB Prices Long'!$B:$B,'All Prices combined'!$D462,'RAB Prices Long'!$E:$E,'All Prices combined'!$G462)))),2)</f>
        <v>3.87</v>
      </c>
      <c r="BT462" s="2">
        <f>ROUND(IF($B462="Annuity",SUMIFS('Annuity Prices'!BW:BW,'Annuity Prices'!$B:$B,$D462,'Annuity Prices'!$E:$E,$G462),IF($B462="RAB Short",SUMIFS('RAB Prices Short'!BW:BW,'RAB Prices Short'!$B:$B,'All Prices combined'!$D462,'RAB Prices Short'!$E:$E,'All Prices combined'!$G462),IF($B462="RAB Long",SUMIFS('RAB Prices Long'!BW:BW,'RAB Prices Long'!$B:$B,'All Prices combined'!$D462,'RAB Prices Long'!$E:$E,'All Prices combined'!$G462)))),2)</f>
        <v>3.96</v>
      </c>
      <c r="BU462" s="2">
        <f>ROUND(IF($B462="Annuity",SUMIFS('Annuity Prices'!BX:BX,'Annuity Prices'!$B:$B,$D462,'Annuity Prices'!$E:$E,$G462),IF($B462="RAB Short",SUMIFS('RAB Prices Short'!BX:BX,'RAB Prices Short'!$B:$B,'All Prices combined'!$D462,'RAB Prices Short'!$E:$E,'All Prices combined'!$G462),IF($B462="RAB Long",SUMIFS('RAB Prices Long'!BX:BX,'RAB Prices Long'!$B:$B,'All Prices combined'!$D462,'RAB Prices Long'!$E:$E,'All Prices combined'!$G462)))),2)</f>
        <v>4.0599999999999996</v>
      </c>
    </row>
    <row r="463" spans="2:73" x14ac:dyDescent="0.25">
      <c r="B463" t="s">
        <v>45</v>
      </c>
      <c r="C463">
        <v>16</v>
      </c>
      <c r="E463" t="s">
        <v>173</v>
      </c>
      <c r="G463" t="s">
        <v>175</v>
      </c>
      <c r="I463" s="2">
        <f>ROUND(IF($B463="Annuity",SUMIFS('Annuity Prices'!L:L,'Annuity Prices'!$B:$B,$D463,'Annuity Prices'!$E:$E,$G463),IF($B463="RAB Short",SUMIFS('RAB Prices Short'!L:L,'RAB Prices Short'!$B:$B,'All Prices combined'!$D463,'RAB Prices Short'!$E:$E,'All Prices combined'!$G463),IF($B463="RAB Long",SUMIFS('RAB Prices Long'!L:L,'RAB Prices Long'!$B:$B,'All Prices combined'!$D463,'RAB Prices Long'!$E:$E,'All Prices combined'!$G463)))),2)</f>
        <v>0</v>
      </c>
      <c r="J463" s="2">
        <f>ROUND(IF($B463="Annuity",SUMIFS('Annuity Prices'!M:M,'Annuity Prices'!$B:$B,$D463,'Annuity Prices'!$E:$E,$G463),IF($B463="RAB Short",SUMIFS('RAB Prices Short'!M:M,'RAB Prices Short'!$B:$B,'All Prices combined'!$D463,'RAB Prices Short'!$E:$E,'All Prices combined'!$G463),IF($B463="RAB Long",SUMIFS('RAB Prices Long'!M:M,'RAB Prices Long'!$B:$B,'All Prices combined'!$D463,'RAB Prices Long'!$E:$E,'All Prices combined'!$G463)))),2)</f>
        <v>0</v>
      </c>
      <c r="K463" s="2">
        <f>ROUND(IF($B463="Annuity",SUMIFS('Annuity Prices'!N:N,'Annuity Prices'!$B:$B,$D463,'Annuity Prices'!$E:$E,$G463),IF($B463="RAB Short",SUMIFS('RAB Prices Short'!N:N,'RAB Prices Short'!$B:$B,'All Prices combined'!$D463,'RAB Prices Short'!$E:$E,'All Prices combined'!$G463),IF($B463="RAB Long",SUMIFS('RAB Prices Long'!N:N,'RAB Prices Long'!$B:$B,'All Prices combined'!$D463,'RAB Prices Long'!$E:$E,'All Prices combined'!$G463)))),2)</f>
        <v>0</v>
      </c>
      <c r="L463" s="2">
        <f>ROUND(IF($B463="Annuity",SUMIFS('Annuity Prices'!O:O,'Annuity Prices'!$B:$B,$D463,'Annuity Prices'!$E:$E,$G463),IF($B463="RAB Short",SUMIFS('RAB Prices Short'!O:O,'RAB Prices Short'!$B:$B,'All Prices combined'!$D463,'RAB Prices Short'!$E:$E,'All Prices combined'!$G463),IF($B463="RAB Long",SUMIFS('RAB Prices Long'!O:O,'RAB Prices Long'!$B:$B,'All Prices combined'!$D463,'RAB Prices Long'!$E:$E,'All Prices combined'!$G463)))),2)</f>
        <v>0</v>
      </c>
      <c r="M463" s="2">
        <f>ROUND(IF($B463="Annuity",SUMIFS('Annuity Prices'!P:P,'Annuity Prices'!$B:$B,$D463,'Annuity Prices'!$E:$E,$G463),IF($B463="RAB Short",SUMIFS('RAB Prices Short'!P:P,'RAB Prices Short'!$B:$B,'All Prices combined'!$D463,'RAB Prices Short'!$E:$E,'All Prices combined'!$G463),IF($B463="RAB Long",SUMIFS('RAB Prices Long'!P:P,'RAB Prices Long'!$B:$B,'All Prices combined'!$D463,'RAB Prices Long'!$E:$E,'All Prices combined'!$G463)))),2)</f>
        <v>0</v>
      </c>
      <c r="N463" s="2">
        <f>ROUND(IF($B463="Annuity",SUMIFS('Annuity Prices'!Q:Q,'Annuity Prices'!$B:$B,$D463,'Annuity Prices'!$E:$E,$G463),IF($B463="RAB Short",SUMIFS('RAB Prices Short'!Q:Q,'RAB Prices Short'!$B:$B,'All Prices combined'!$D463,'RAB Prices Short'!$E:$E,'All Prices combined'!$G463),IF($B463="RAB Long",SUMIFS('RAB Prices Long'!Q:Q,'RAB Prices Long'!$B:$B,'All Prices combined'!$D463,'RAB Prices Long'!$E:$E,'All Prices combined'!$G463)))),2)</f>
        <v>0</v>
      </c>
      <c r="O463" s="2">
        <f>ROUND(IF($B463="Annuity",SUMIFS('Annuity Prices'!R:R,'Annuity Prices'!$B:$B,$D463,'Annuity Prices'!$E:$E,$G463),IF($B463="RAB Short",SUMIFS('RAB Prices Short'!R:R,'RAB Prices Short'!$B:$B,'All Prices combined'!$D463,'RAB Prices Short'!$E:$E,'All Prices combined'!$G463),IF($B463="RAB Long",SUMIFS('RAB Prices Long'!R:R,'RAB Prices Long'!$B:$B,'All Prices combined'!$D463,'RAB Prices Long'!$E:$E,'All Prices combined'!$G463)))),2)</f>
        <v>0</v>
      </c>
      <c r="P463" s="2">
        <f>ROUND(IF($B463="Annuity",SUMIFS('Annuity Prices'!S:S,'Annuity Prices'!$B:$B,$D463,'Annuity Prices'!$E:$E,$G463),IF($B463="RAB Short",SUMIFS('RAB Prices Short'!S:S,'RAB Prices Short'!$B:$B,'All Prices combined'!$D463,'RAB Prices Short'!$E:$E,'All Prices combined'!$G463),IF($B463="RAB Long",SUMIFS('RAB Prices Long'!S:S,'RAB Prices Long'!$B:$B,'All Prices combined'!$D463,'RAB Prices Long'!$E:$E,'All Prices combined'!$G463)))),2)</f>
        <v>0</v>
      </c>
      <c r="Q463" s="2">
        <f>ROUND(IF($B463="Annuity",SUMIFS('Annuity Prices'!T:T,'Annuity Prices'!$B:$B,$D463,'Annuity Prices'!$E:$E,$G463),IF($B463="RAB Short",SUMIFS('RAB Prices Short'!T:T,'RAB Prices Short'!$B:$B,'All Prices combined'!$D463,'RAB Prices Short'!$E:$E,'All Prices combined'!$G463),IF($B463="RAB Long",SUMIFS('RAB Prices Long'!T:T,'RAB Prices Long'!$B:$B,'All Prices combined'!$D463,'RAB Prices Long'!$E:$E,'All Prices combined'!$G463)))),2)</f>
        <v>0</v>
      </c>
      <c r="R463" s="2">
        <f>ROUND(IF($B463="Annuity",SUMIFS('Annuity Prices'!U:U,'Annuity Prices'!$B:$B,$D463,'Annuity Prices'!$E:$E,$G463),IF($B463="RAB Short",SUMIFS('RAB Prices Short'!U:U,'RAB Prices Short'!$B:$B,'All Prices combined'!$D463,'RAB Prices Short'!$E:$E,'All Prices combined'!$G463),IF($B463="RAB Long",SUMIFS('RAB Prices Long'!U:U,'RAB Prices Long'!$B:$B,'All Prices combined'!$D463,'RAB Prices Long'!$E:$E,'All Prices combined'!$G463)))),2)</f>
        <v>0</v>
      </c>
      <c r="S463" s="2">
        <f>ROUND(IF($B463="Annuity",SUMIFS('Annuity Prices'!V:V,'Annuity Prices'!$B:$B,$D463,'Annuity Prices'!$E:$E,$G463),IF($B463="RAB Short",SUMIFS('RAB Prices Short'!V:V,'RAB Prices Short'!$B:$B,'All Prices combined'!$D463,'RAB Prices Short'!$E:$E,'All Prices combined'!$G463),IF($B463="RAB Long",SUMIFS('RAB Prices Long'!V:V,'RAB Prices Long'!$B:$B,'All Prices combined'!$D463,'RAB Prices Long'!$E:$E,'All Prices combined'!$G463)))),2)</f>
        <v>0</v>
      </c>
      <c r="T463" s="2">
        <f>ROUND(IF($B463="Annuity",SUMIFS('Annuity Prices'!W:W,'Annuity Prices'!$B:$B,$D463,'Annuity Prices'!$E:$E,$G463),IF($B463="RAB Short",SUMIFS('RAB Prices Short'!W:W,'RAB Prices Short'!$B:$B,'All Prices combined'!$D463,'RAB Prices Short'!$E:$E,'All Prices combined'!$G463),IF($B463="RAB Long",SUMIFS('RAB Prices Long'!W:W,'RAB Prices Long'!$B:$B,'All Prices combined'!$D463,'RAB Prices Long'!$E:$E,'All Prices combined'!$G463)))),2)</f>
        <v>0</v>
      </c>
      <c r="U463" s="2">
        <f>ROUND(IF($B463="Annuity",SUMIFS('Annuity Prices'!X:X,'Annuity Prices'!$B:$B,$D463,'Annuity Prices'!$E:$E,$G463),IF($B463="RAB Short",SUMIFS('RAB Prices Short'!X:X,'RAB Prices Short'!$B:$B,'All Prices combined'!$D463,'RAB Prices Short'!$E:$E,'All Prices combined'!$G463),IF($B463="RAB Long",SUMIFS('RAB Prices Long'!X:X,'RAB Prices Long'!$B:$B,'All Prices combined'!$D463,'RAB Prices Long'!$E:$E,'All Prices combined'!$G463)))),2)</f>
        <v>0</v>
      </c>
      <c r="V463" s="2">
        <f>ROUND(IF($B463="Annuity",SUMIFS('Annuity Prices'!Y:Y,'Annuity Prices'!$B:$B,$D463,'Annuity Prices'!$E:$E,$G463),IF($B463="RAB Short",SUMIFS('RAB Prices Short'!Y:Y,'RAB Prices Short'!$B:$B,'All Prices combined'!$D463,'RAB Prices Short'!$E:$E,'All Prices combined'!$G463),IF($B463="RAB Long",SUMIFS('RAB Prices Long'!Y:Y,'RAB Prices Long'!$B:$B,'All Prices combined'!$D463,'RAB Prices Long'!$E:$E,'All Prices combined'!$G463)))),2)</f>
        <v>0</v>
      </c>
      <c r="W463" s="2">
        <f>ROUND(IF($B463="Annuity",SUMIFS('Annuity Prices'!Z:Z,'Annuity Prices'!$B:$B,$D463,'Annuity Prices'!$E:$E,$G463),IF($B463="RAB Short",SUMIFS('RAB Prices Short'!Z:Z,'RAB Prices Short'!$B:$B,'All Prices combined'!$D463,'RAB Prices Short'!$E:$E,'All Prices combined'!$G463),IF($B463="RAB Long",SUMIFS('RAB Prices Long'!Z:Z,'RAB Prices Long'!$B:$B,'All Prices combined'!$D463,'RAB Prices Long'!$E:$E,'All Prices combined'!$G463)))),2)</f>
        <v>0</v>
      </c>
      <c r="X463" s="2">
        <f>ROUND(IF($B463="Annuity",SUMIFS('Annuity Prices'!AA:AA,'Annuity Prices'!$B:$B,$D463,'Annuity Prices'!$E:$E,$G463),IF($B463="RAB Short",SUMIFS('RAB Prices Short'!AA:AA,'RAB Prices Short'!$B:$B,'All Prices combined'!$D463,'RAB Prices Short'!$E:$E,'All Prices combined'!$G463),IF($B463="RAB Long",SUMIFS('RAB Prices Long'!AA:AA,'RAB Prices Long'!$B:$B,'All Prices combined'!$D463,'RAB Prices Long'!$E:$E,'All Prices combined'!$G463)))),2)</f>
        <v>0</v>
      </c>
      <c r="Y463" s="2">
        <f>ROUND(IF($B463="Annuity",SUMIFS('Annuity Prices'!AB:AB,'Annuity Prices'!$B:$B,$D463,'Annuity Prices'!$E:$E,$G463),IF($B463="RAB Short",SUMIFS('RAB Prices Short'!AB:AB,'RAB Prices Short'!$B:$B,'All Prices combined'!$D463,'RAB Prices Short'!$E:$E,'All Prices combined'!$G463),IF($B463="RAB Long",SUMIFS('RAB Prices Long'!AB:AB,'RAB Prices Long'!$B:$B,'All Prices combined'!$D463,'RAB Prices Long'!$E:$E,'All Prices combined'!$G463)))),2)</f>
        <v>0</v>
      </c>
      <c r="Z463" s="2">
        <f>ROUND(IF($B463="Annuity",SUMIFS('Annuity Prices'!AC:AC,'Annuity Prices'!$B:$B,$D463,'Annuity Prices'!$E:$E,$G463),IF($B463="RAB Short",SUMIFS('RAB Prices Short'!AC:AC,'RAB Prices Short'!$B:$B,'All Prices combined'!$D463,'RAB Prices Short'!$E:$E,'All Prices combined'!$G463),IF($B463="RAB Long",SUMIFS('RAB Prices Long'!AC:AC,'RAB Prices Long'!$B:$B,'All Prices combined'!$D463,'RAB Prices Long'!$E:$E,'All Prices combined'!$G463)))),2)</f>
        <v>0</v>
      </c>
      <c r="AA463" s="2">
        <f>ROUND(IF($B463="Annuity",SUMIFS('Annuity Prices'!AD:AD,'Annuity Prices'!$B:$B,$D463,'Annuity Prices'!$E:$E,$G463),IF($B463="RAB Short",SUMIFS('RAB Prices Short'!AD:AD,'RAB Prices Short'!$B:$B,'All Prices combined'!$D463,'RAB Prices Short'!$E:$E,'All Prices combined'!$G463),IF($B463="RAB Long",SUMIFS('RAB Prices Long'!AD:AD,'RAB Prices Long'!$B:$B,'All Prices combined'!$D463,'RAB Prices Long'!$E:$E,'All Prices combined'!$G463)))),2)</f>
        <v>0</v>
      </c>
      <c r="AB463" s="2">
        <f>ROUND(IF($B463="Annuity",SUMIFS('Annuity Prices'!AE:AE,'Annuity Prices'!$B:$B,$D463,'Annuity Prices'!$E:$E,$G463),IF($B463="RAB Short",SUMIFS('RAB Prices Short'!AE:AE,'RAB Prices Short'!$B:$B,'All Prices combined'!$D463,'RAB Prices Short'!$E:$E,'All Prices combined'!$G463),IF($B463="RAB Long",SUMIFS('RAB Prices Long'!AE:AE,'RAB Prices Long'!$B:$B,'All Prices combined'!$D463,'RAB Prices Long'!$E:$E,'All Prices combined'!$G463)))),2)</f>
        <v>0</v>
      </c>
      <c r="AC463" s="2">
        <f>ROUND(IF($B463="Annuity",SUMIFS('Annuity Prices'!AF:AF,'Annuity Prices'!$B:$B,$D463,'Annuity Prices'!$E:$E,$G463),IF($B463="RAB Short",SUMIFS('RAB Prices Short'!AF:AF,'RAB Prices Short'!$B:$B,'All Prices combined'!$D463,'RAB Prices Short'!$E:$E,'All Prices combined'!$G463),IF($B463="RAB Long",SUMIFS('RAB Prices Long'!AF:AF,'RAB Prices Long'!$B:$B,'All Prices combined'!$D463,'RAB Prices Long'!$E:$E,'All Prices combined'!$G463)))),2)</f>
        <v>0</v>
      </c>
      <c r="AD463" s="2">
        <f>ROUND(IF($B463="Annuity",SUMIFS('Annuity Prices'!AG:AG,'Annuity Prices'!$B:$B,$D463,'Annuity Prices'!$E:$E,$G463),IF($B463="RAB Short",SUMIFS('RAB Prices Short'!AG:AG,'RAB Prices Short'!$B:$B,'All Prices combined'!$D463,'RAB Prices Short'!$E:$E,'All Prices combined'!$G463),IF($B463="RAB Long",SUMIFS('RAB Prices Long'!AG:AG,'RAB Prices Long'!$B:$B,'All Prices combined'!$D463,'RAB Prices Long'!$E:$E,'All Prices combined'!$G463)))),2)</f>
        <v>0</v>
      </c>
      <c r="AE463" s="2">
        <f>ROUND(IF($B463="Annuity",SUMIFS('Annuity Prices'!AH:AH,'Annuity Prices'!$B:$B,$D463,'Annuity Prices'!$E:$E,$G463),IF($B463="RAB Short",SUMIFS('RAB Prices Short'!AH:AH,'RAB Prices Short'!$B:$B,'All Prices combined'!$D463,'RAB Prices Short'!$E:$E,'All Prices combined'!$G463),IF($B463="RAB Long",SUMIFS('RAB Prices Long'!AH:AH,'RAB Prices Long'!$B:$B,'All Prices combined'!$D463,'RAB Prices Long'!$E:$E,'All Prices combined'!$G463)))),2)</f>
        <v>0</v>
      </c>
      <c r="AF463" s="2">
        <f>ROUND(IF($B463="Annuity",SUMIFS('Annuity Prices'!AI:AI,'Annuity Prices'!$B:$B,$D463,'Annuity Prices'!$E:$E,$G463),IF($B463="RAB Short",SUMIFS('RAB Prices Short'!AI:AI,'RAB Prices Short'!$B:$B,'All Prices combined'!$D463,'RAB Prices Short'!$E:$E,'All Prices combined'!$G463),IF($B463="RAB Long",SUMIFS('RAB Prices Long'!AI:AI,'RAB Prices Long'!$B:$B,'All Prices combined'!$D463,'RAB Prices Long'!$E:$E,'All Prices combined'!$G463)))),2)</f>
        <v>0</v>
      </c>
      <c r="AG463" s="2">
        <f>ROUND(IF($B463="Annuity",SUMIFS('Annuity Prices'!AJ:AJ,'Annuity Prices'!$B:$B,$D463,'Annuity Prices'!$E:$E,$G463),IF($B463="RAB Short",SUMIFS('RAB Prices Short'!AJ:AJ,'RAB Prices Short'!$B:$B,'All Prices combined'!$D463,'RAB Prices Short'!$E:$E,'All Prices combined'!$G463),IF($B463="RAB Long",SUMIFS('RAB Prices Long'!AJ:AJ,'RAB Prices Long'!$B:$B,'All Prices combined'!$D463,'RAB Prices Long'!$E:$E,'All Prices combined'!$G463)))),2)</f>
        <v>0</v>
      </c>
      <c r="AH463" s="2">
        <f>ROUND(IF($B463="Annuity",SUMIFS('Annuity Prices'!AK:AK,'Annuity Prices'!$B:$B,$D463,'Annuity Prices'!$E:$E,$G463),IF($B463="RAB Short",SUMIFS('RAB Prices Short'!AK:AK,'RAB Prices Short'!$B:$B,'All Prices combined'!$D463,'RAB Prices Short'!$E:$E,'All Prices combined'!$G463),IF($B463="RAB Long",SUMIFS('RAB Prices Long'!AK:AK,'RAB Prices Long'!$B:$B,'All Prices combined'!$D463,'RAB Prices Long'!$E:$E,'All Prices combined'!$G463)))),2)</f>
        <v>0</v>
      </c>
      <c r="AI463" s="2">
        <f>ROUND(IF($B463="Annuity",SUMIFS('Annuity Prices'!AL:AL,'Annuity Prices'!$B:$B,$D463,'Annuity Prices'!$E:$E,$G463),IF($B463="RAB Short",SUMIFS('RAB Prices Short'!AL:AL,'RAB Prices Short'!$B:$B,'All Prices combined'!$D463,'RAB Prices Short'!$E:$E,'All Prices combined'!$G463),IF($B463="RAB Long",SUMIFS('RAB Prices Long'!AL:AL,'RAB Prices Long'!$B:$B,'All Prices combined'!$D463,'RAB Prices Long'!$E:$E,'All Prices combined'!$G463)))),2)</f>
        <v>0</v>
      </c>
      <c r="AJ463" s="2">
        <f>ROUND(IF($B463="Annuity",SUMIFS('Annuity Prices'!AM:AM,'Annuity Prices'!$B:$B,$D463,'Annuity Prices'!$E:$E,$G463),IF($B463="RAB Short",SUMIFS('RAB Prices Short'!AM:AM,'RAB Prices Short'!$B:$B,'All Prices combined'!$D463,'RAB Prices Short'!$E:$E,'All Prices combined'!$G463),IF($B463="RAB Long",SUMIFS('RAB Prices Long'!AM:AM,'RAB Prices Long'!$B:$B,'All Prices combined'!$D463,'RAB Prices Long'!$E:$E,'All Prices combined'!$G463)))),2)</f>
        <v>0</v>
      </c>
      <c r="AK463" s="2">
        <f>ROUND(IF($B463="Annuity",SUMIFS('Annuity Prices'!AN:AN,'Annuity Prices'!$B:$B,$D463,'Annuity Prices'!$E:$E,$G463),IF($B463="RAB Short",SUMIFS('RAB Prices Short'!AN:AN,'RAB Prices Short'!$B:$B,'All Prices combined'!$D463,'RAB Prices Short'!$E:$E,'All Prices combined'!$G463),IF($B463="RAB Long",SUMIFS('RAB Prices Long'!AN:AN,'RAB Prices Long'!$B:$B,'All Prices combined'!$D463,'RAB Prices Long'!$E:$E,'All Prices combined'!$G463)))),2)</f>
        <v>0</v>
      </c>
      <c r="AL463" s="2">
        <f>ROUND(IF($B463="Annuity",SUMIFS('Annuity Prices'!AO:AO,'Annuity Prices'!$B:$B,$D463,'Annuity Prices'!$E:$E,$G463),IF($B463="RAB Short",SUMIFS('RAB Prices Short'!AO:AO,'RAB Prices Short'!$B:$B,'All Prices combined'!$D463,'RAB Prices Short'!$E:$E,'All Prices combined'!$G463),IF($B463="RAB Long",SUMIFS('RAB Prices Long'!AO:AO,'RAB Prices Long'!$B:$B,'All Prices combined'!$D463,'RAB Prices Long'!$E:$E,'All Prices combined'!$G463)))),2)</f>
        <v>0</v>
      </c>
      <c r="AM463" s="2">
        <f>ROUND(IF($B463="Annuity",SUMIFS('Annuity Prices'!AP:AP,'Annuity Prices'!$B:$B,$D463,'Annuity Prices'!$E:$E,$G463),IF($B463="RAB Short",SUMIFS('RAB Prices Short'!AP:AP,'RAB Prices Short'!$B:$B,'All Prices combined'!$D463,'RAB Prices Short'!$E:$E,'All Prices combined'!$G463),IF($B463="RAB Long",SUMIFS('RAB Prices Long'!AP:AP,'RAB Prices Long'!$B:$B,'All Prices combined'!$D463,'RAB Prices Long'!$E:$E,'All Prices combined'!$G463)))),2)</f>
        <v>0</v>
      </c>
      <c r="AN463" s="2">
        <f>ROUND(IF($B463="Annuity",SUMIFS('Annuity Prices'!AQ:AQ,'Annuity Prices'!$B:$B,$D463,'Annuity Prices'!$E:$E,$G463),IF($B463="RAB Short",SUMIFS('RAB Prices Short'!AQ:AQ,'RAB Prices Short'!$B:$B,'All Prices combined'!$D463,'RAB Prices Short'!$E:$E,'All Prices combined'!$G463),IF($B463="RAB Long",SUMIFS('RAB Prices Long'!AQ:AQ,'RAB Prices Long'!$B:$B,'All Prices combined'!$D463,'RAB Prices Long'!$E:$E,'All Prices combined'!$G463)))),2)</f>
        <v>0</v>
      </c>
      <c r="AO463" s="2">
        <f>ROUND(IF($B463="Annuity",SUMIFS('Annuity Prices'!AR:AR,'Annuity Prices'!$B:$B,$D463,'Annuity Prices'!$E:$E,$G463),IF($B463="RAB Short",SUMIFS('RAB Prices Short'!AR:AR,'RAB Prices Short'!$B:$B,'All Prices combined'!$D463,'RAB Prices Short'!$E:$E,'All Prices combined'!$G463),IF($B463="RAB Long",SUMIFS('RAB Prices Long'!AR:AR,'RAB Prices Long'!$B:$B,'All Prices combined'!$D463,'RAB Prices Long'!$E:$E,'All Prices combined'!$G463)))),2)</f>
        <v>0</v>
      </c>
      <c r="AP463" s="2">
        <f>ROUND(IF($B463="Annuity",SUMIFS('Annuity Prices'!AS:AS,'Annuity Prices'!$B:$B,$D463,'Annuity Prices'!$E:$E,$G463),IF($B463="RAB Short",SUMIFS('RAB Prices Short'!AS:AS,'RAB Prices Short'!$B:$B,'All Prices combined'!$D463,'RAB Prices Short'!$E:$E,'All Prices combined'!$G463),IF($B463="RAB Long",SUMIFS('RAB Prices Long'!AS:AS,'RAB Prices Long'!$B:$B,'All Prices combined'!$D463,'RAB Prices Long'!$E:$E,'All Prices combined'!$G463)))),2)</f>
        <v>0</v>
      </c>
      <c r="AQ463" s="2">
        <f>ROUND(IF($B463="Annuity",SUMIFS('Annuity Prices'!AT:AT,'Annuity Prices'!$B:$B,$D463,'Annuity Prices'!$E:$E,$G463),IF($B463="RAB Short",SUMIFS('RAB Prices Short'!AT:AT,'RAB Prices Short'!$B:$B,'All Prices combined'!$D463,'RAB Prices Short'!$E:$E,'All Prices combined'!$G463),IF($B463="RAB Long",SUMIFS('RAB Prices Long'!AT:AT,'RAB Prices Long'!$B:$B,'All Prices combined'!$D463,'RAB Prices Long'!$E:$E,'All Prices combined'!$G463)))),2)</f>
        <v>0</v>
      </c>
      <c r="AR463" s="2">
        <f>ROUND(IF($B463="Annuity",SUMIFS('Annuity Prices'!AU:AU,'Annuity Prices'!$B:$B,$D463,'Annuity Prices'!$E:$E,$G463),IF($B463="RAB Short",SUMIFS('RAB Prices Short'!AU:AU,'RAB Prices Short'!$B:$B,'All Prices combined'!$D463,'RAB Prices Short'!$E:$E,'All Prices combined'!$G463),IF($B463="RAB Long",SUMIFS('RAB Prices Long'!AU:AU,'RAB Prices Long'!$B:$B,'All Prices combined'!$D463,'RAB Prices Long'!$E:$E,'All Prices combined'!$G463)))),2)</f>
        <v>0</v>
      </c>
      <c r="AS463" s="2">
        <f>ROUND(IF($B463="Annuity",SUMIFS('Annuity Prices'!AV:AV,'Annuity Prices'!$B:$B,$D463,'Annuity Prices'!$E:$E,$G463),IF($B463="RAB Short",SUMIFS('RAB Prices Short'!AV:AV,'RAB Prices Short'!$B:$B,'All Prices combined'!$D463,'RAB Prices Short'!$E:$E,'All Prices combined'!$G463),IF($B463="RAB Long",SUMIFS('RAB Prices Long'!AV:AV,'RAB Prices Long'!$B:$B,'All Prices combined'!$D463,'RAB Prices Long'!$E:$E,'All Prices combined'!$G463)))),2)</f>
        <v>0</v>
      </c>
      <c r="AT463" s="2">
        <f>ROUND(IF($B463="Annuity",SUMIFS('Annuity Prices'!AW:AW,'Annuity Prices'!$B:$B,$D463,'Annuity Prices'!$E:$E,$G463),IF($B463="RAB Short",SUMIFS('RAB Prices Short'!AW:AW,'RAB Prices Short'!$B:$B,'All Prices combined'!$D463,'RAB Prices Short'!$E:$E,'All Prices combined'!$G463),IF($B463="RAB Long",SUMIFS('RAB Prices Long'!AW:AW,'RAB Prices Long'!$B:$B,'All Prices combined'!$D463,'RAB Prices Long'!$E:$E,'All Prices combined'!$G463)))),2)</f>
        <v>0</v>
      </c>
      <c r="AU463" s="2">
        <f>ROUND(IF($B463="Annuity",SUMIFS('Annuity Prices'!AX:AX,'Annuity Prices'!$B:$B,$D463,'Annuity Prices'!$E:$E,$G463),IF($B463="RAB Short",SUMIFS('RAB Prices Short'!AX:AX,'RAB Prices Short'!$B:$B,'All Prices combined'!$D463,'RAB Prices Short'!$E:$E,'All Prices combined'!$G463),IF($B463="RAB Long",SUMIFS('RAB Prices Long'!AX:AX,'RAB Prices Long'!$B:$B,'All Prices combined'!$D463,'RAB Prices Long'!$E:$E,'All Prices combined'!$G463)))),2)</f>
        <v>0</v>
      </c>
      <c r="AV463" s="2">
        <f>ROUND(IF($B463="Annuity",SUMIFS('Annuity Prices'!AY:AY,'Annuity Prices'!$B:$B,$D463,'Annuity Prices'!$E:$E,$G463),IF($B463="RAB Short",SUMIFS('RAB Prices Short'!AY:AY,'RAB Prices Short'!$B:$B,'All Prices combined'!$D463,'RAB Prices Short'!$E:$E,'All Prices combined'!$G463),IF($B463="RAB Long",SUMIFS('RAB Prices Long'!AY:AY,'RAB Prices Long'!$B:$B,'All Prices combined'!$D463,'RAB Prices Long'!$E:$E,'All Prices combined'!$G463)))),2)</f>
        <v>0</v>
      </c>
      <c r="AW463" s="2">
        <f>ROUND(IF($B463="Annuity",SUMIFS('Annuity Prices'!AZ:AZ,'Annuity Prices'!$B:$B,$D463,'Annuity Prices'!$E:$E,$G463),IF($B463="RAB Short",SUMIFS('RAB Prices Short'!AZ:AZ,'RAB Prices Short'!$B:$B,'All Prices combined'!$D463,'RAB Prices Short'!$E:$E,'All Prices combined'!$G463),IF($B463="RAB Long",SUMIFS('RAB Prices Long'!AZ:AZ,'RAB Prices Long'!$B:$B,'All Prices combined'!$D463,'RAB Prices Long'!$E:$E,'All Prices combined'!$G463)))),2)</f>
        <v>0</v>
      </c>
      <c r="AX463" s="2">
        <f>ROUND(IF($B463="Annuity",SUMIFS('Annuity Prices'!BA:BA,'Annuity Prices'!$B:$B,$D463,'Annuity Prices'!$E:$E,$G463),IF($B463="RAB Short",SUMIFS('RAB Prices Short'!BA:BA,'RAB Prices Short'!$B:$B,'All Prices combined'!$D463,'RAB Prices Short'!$E:$E,'All Prices combined'!$G463),IF($B463="RAB Long",SUMIFS('RAB Prices Long'!BA:BA,'RAB Prices Long'!$B:$B,'All Prices combined'!$D463,'RAB Prices Long'!$E:$E,'All Prices combined'!$G463)))),2)</f>
        <v>0</v>
      </c>
      <c r="AY463" s="2">
        <f>ROUND(IF($B463="Annuity",SUMIFS('Annuity Prices'!BB:BB,'Annuity Prices'!$B:$B,$D463,'Annuity Prices'!$E:$E,$G463),IF($B463="RAB Short",SUMIFS('RAB Prices Short'!BB:BB,'RAB Prices Short'!$B:$B,'All Prices combined'!$D463,'RAB Prices Short'!$E:$E,'All Prices combined'!$G463),IF($B463="RAB Long",SUMIFS('RAB Prices Long'!BB:BB,'RAB Prices Long'!$B:$B,'All Prices combined'!$D463,'RAB Prices Long'!$E:$E,'All Prices combined'!$G463)))),2)</f>
        <v>0</v>
      </c>
      <c r="AZ463" s="2">
        <f>ROUND(IF($B463="Annuity",SUMIFS('Annuity Prices'!BC:BC,'Annuity Prices'!$B:$B,$D463,'Annuity Prices'!$E:$E,$G463),IF($B463="RAB Short",SUMIFS('RAB Prices Short'!BC:BC,'RAB Prices Short'!$B:$B,'All Prices combined'!$D463,'RAB Prices Short'!$E:$E,'All Prices combined'!$G463),IF($B463="RAB Long",SUMIFS('RAB Prices Long'!BC:BC,'RAB Prices Long'!$B:$B,'All Prices combined'!$D463,'RAB Prices Long'!$E:$E,'All Prices combined'!$G463)))),2)</f>
        <v>0</v>
      </c>
      <c r="BA463" s="2">
        <f>ROUND(IF($B463="Annuity",SUMIFS('Annuity Prices'!BD:BD,'Annuity Prices'!$B:$B,$D463,'Annuity Prices'!$E:$E,$G463),IF($B463="RAB Short",SUMIFS('RAB Prices Short'!BD:BD,'RAB Prices Short'!$B:$B,'All Prices combined'!$D463,'RAB Prices Short'!$E:$E,'All Prices combined'!$G463),IF($B463="RAB Long",SUMIFS('RAB Prices Long'!BD:BD,'RAB Prices Long'!$B:$B,'All Prices combined'!$D463,'RAB Prices Long'!$E:$E,'All Prices combined'!$G463)))),2)</f>
        <v>0</v>
      </c>
      <c r="BB463" s="2">
        <f>ROUND(IF($B463="Annuity",SUMIFS('Annuity Prices'!BE:BE,'Annuity Prices'!$B:$B,$D463,'Annuity Prices'!$E:$E,$G463),IF($B463="RAB Short",SUMIFS('RAB Prices Short'!BE:BE,'RAB Prices Short'!$B:$B,'All Prices combined'!$D463,'RAB Prices Short'!$E:$E,'All Prices combined'!$G463),IF($B463="RAB Long",SUMIFS('RAB Prices Long'!BE:BE,'RAB Prices Long'!$B:$B,'All Prices combined'!$D463,'RAB Prices Long'!$E:$E,'All Prices combined'!$G463)))),2)</f>
        <v>0</v>
      </c>
      <c r="BC463" s="2">
        <f>ROUND(IF($B463="Annuity",SUMIFS('Annuity Prices'!BF:BF,'Annuity Prices'!$B:$B,$D463,'Annuity Prices'!$E:$E,$G463),IF($B463="RAB Short",SUMIFS('RAB Prices Short'!BF:BF,'RAB Prices Short'!$B:$B,'All Prices combined'!$D463,'RAB Prices Short'!$E:$E,'All Prices combined'!$G463),IF($B463="RAB Long",SUMIFS('RAB Prices Long'!BF:BF,'RAB Prices Long'!$B:$B,'All Prices combined'!$D463,'RAB Prices Long'!$E:$E,'All Prices combined'!$G463)))),2)</f>
        <v>0</v>
      </c>
      <c r="BD463" s="2">
        <f>ROUND(IF($B463="Annuity",SUMIFS('Annuity Prices'!BG:BG,'Annuity Prices'!$B:$B,$D463,'Annuity Prices'!$E:$E,$G463),IF($B463="RAB Short",SUMIFS('RAB Prices Short'!BG:BG,'RAB Prices Short'!$B:$B,'All Prices combined'!$D463,'RAB Prices Short'!$E:$E,'All Prices combined'!$G463),IF($B463="RAB Long",SUMIFS('RAB Prices Long'!BG:BG,'RAB Prices Long'!$B:$B,'All Prices combined'!$D463,'RAB Prices Long'!$E:$E,'All Prices combined'!$G463)))),2)</f>
        <v>0</v>
      </c>
      <c r="BE463" s="2">
        <f>ROUND(IF($B463="Annuity",SUMIFS('Annuity Prices'!BH:BH,'Annuity Prices'!$B:$B,$D463,'Annuity Prices'!$E:$E,$G463),IF($B463="RAB Short",SUMIFS('RAB Prices Short'!BH:BH,'RAB Prices Short'!$B:$B,'All Prices combined'!$D463,'RAB Prices Short'!$E:$E,'All Prices combined'!$G463),IF($B463="RAB Long",SUMIFS('RAB Prices Long'!BH:BH,'RAB Prices Long'!$B:$B,'All Prices combined'!$D463,'RAB Prices Long'!$E:$E,'All Prices combined'!$G463)))),2)</f>
        <v>0</v>
      </c>
      <c r="BF463" s="2">
        <f>ROUND(IF($B463="Annuity",SUMIFS('Annuity Prices'!BI:BI,'Annuity Prices'!$B:$B,$D463,'Annuity Prices'!$E:$E,$G463),IF($B463="RAB Short",SUMIFS('RAB Prices Short'!BI:BI,'RAB Prices Short'!$B:$B,'All Prices combined'!$D463,'RAB Prices Short'!$E:$E,'All Prices combined'!$G463),IF($B463="RAB Long",SUMIFS('RAB Prices Long'!BI:BI,'RAB Prices Long'!$B:$B,'All Prices combined'!$D463,'RAB Prices Long'!$E:$E,'All Prices combined'!$G463)))),2)</f>
        <v>0</v>
      </c>
      <c r="BG463" s="2">
        <f>ROUND(IF($B463="Annuity",SUMIFS('Annuity Prices'!BJ:BJ,'Annuity Prices'!$B:$B,$D463,'Annuity Prices'!$E:$E,$G463),IF($B463="RAB Short",SUMIFS('RAB Prices Short'!BJ:BJ,'RAB Prices Short'!$B:$B,'All Prices combined'!$D463,'RAB Prices Short'!$E:$E,'All Prices combined'!$G463),IF($B463="RAB Long",SUMIFS('RAB Prices Long'!BJ:BJ,'RAB Prices Long'!$B:$B,'All Prices combined'!$D463,'RAB Prices Long'!$E:$E,'All Prices combined'!$G463)))),2)</f>
        <v>0</v>
      </c>
      <c r="BH463" s="2">
        <f>ROUND(IF($B463="Annuity",SUMIFS('Annuity Prices'!BK:BK,'Annuity Prices'!$B:$B,$D463,'Annuity Prices'!$E:$E,$G463),IF($B463="RAB Short",SUMIFS('RAB Prices Short'!BK:BK,'RAB Prices Short'!$B:$B,'All Prices combined'!$D463,'RAB Prices Short'!$E:$E,'All Prices combined'!$G463),IF($B463="RAB Long",SUMIFS('RAB Prices Long'!BK:BK,'RAB Prices Long'!$B:$B,'All Prices combined'!$D463,'RAB Prices Long'!$E:$E,'All Prices combined'!$G463)))),2)</f>
        <v>0</v>
      </c>
      <c r="BI463" s="2">
        <f>ROUND(IF($B463="Annuity",SUMIFS('Annuity Prices'!BL:BL,'Annuity Prices'!$B:$B,$D463,'Annuity Prices'!$E:$E,$G463),IF($B463="RAB Short",SUMIFS('RAB Prices Short'!BL:BL,'RAB Prices Short'!$B:$B,'All Prices combined'!$D463,'RAB Prices Short'!$E:$E,'All Prices combined'!$G463),IF($B463="RAB Long",SUMIFS('RAB Prices Long'!BL:BL,'RAB Prices Long'!$B:$B,'All Prices combined'!$D463,'RAB Prices Long'!$E:$E,'All Prices combined'!$G463)))),2)</f>
        <v>0</v>
      </c>
      <c r="BJ463" s="2">
        <f>ROUND(IF($B463="Annuity",SUMIFS('Annuity Prices'!BM:BM,'Annuity Prices'!$B:$B,$D463,'Annuity Prices'!$E:$E,$G463),IF($B463="RAB Short",SUMIFS('RAB Prices Short'!BM:BM,'RAB Prices Short'!$B:$B,'All Prices combined'!$D463,'RAB Prices Short'!$E:$E,'All Prices combined'!$G463),IF($B463="RAB Long",SUMIFS('RAB Prices Long'!BM:BM,'RAB Prices Long'!$B:$B,'All Prices combined'!$D463,'RAB Prices Long'!$E:$E,'All Prices combined'!$G463)))),2)</f>
        <v>0</v>
      </c>
      <c r="BK463" s="2">
        <f>ROUND(IF($B463="Annuity",SUMIFS('Annuity Prices'!BN:BN,'Annuity Prices'!$B:$B,$D463,'Annuity Prices'!$E:$E,$G463),IF($B463="RAB Short",SUMIFS('RAB Prices Short'!BN:BN,'RAB Prices Short'!$B:$B,'All Prices combined'!$D463,'RAB Prices Short'!$E:$E,'All Prices combined'!$G463),IF($B463="RAB Long",SUMIFS('RAB Prices Long'!BN:BN,'RAB Prices Long'!$B:$B,'All Prices combined'!$D463,'RAB Prices Long'!$E:$E,'All Prices combined'!$G463)))),2)</f>
        <v>0</v>
      </c>
      <c r="BL463" s="2">
        <f>ROUND(IF($B463="Annuity",SUMIFS('Annuity Prices'!BO:BO,'Annuity Prices'!$B:$B,$D463,'Annuity Prices'!$E:$E,$G463),IF($B463="RAB Short",SUMIFS('RAB Prices Short'!BO:BO,'RAB Prices Short'!$B:$B,'All Prices combined'!$D463,'RAB Prices Short'!$E:$E,'All Prices combined'!$G463),IF($B463="RAB Long",SUMIFS('RAB Prices Long'!BO:BO,'RAB Prices Long'!$B:$B,'All Prices combined'!$D463,'RAB Prices Long'!$E:$E,'All Prices combined'!$G463)))),2)</f>
        <v>0</v>
      </c>
      <c r="BM463" s="2">
        <f>ROUND(IF($B463="Annuity",SUMIFS('Annuity Prices'!BP:BP,'Annuity Prices'!$B:$B,$D463,'Annuity Prices'!$E:$E,$G463),IF($B463="RAB Short",SUMIFS('RAB Prices Short'!BP:BP,'RAB Prices Short'!$B:$B,'All Prices combined'!$D463,'RAB Prices Short'!$E:$E,'All Prices combined'!$G463),IF($B463="RAB Long",SUMIFS('RAB Prices Long'!BP:BP,'RAB Prices Long'!$B:$B,'All Prices combined'!$D463,'RAB Prices Long'!$E:$E,'All Prices combined'!$G463)))),2)</f>
        <v>0</v>
      </c>
      <c r="BN463" s="2">
        <f>ROUND(IF($B463="Annuity",SUMIFS('Annuity Prices'!BQ:BQ,'Annuity Prices'!$B:$B,$D463,'Annuity Prices'!$E:$E,$G463),IF($B463="RAB Short",SUMIFS('RAB Prices Short'!BQ:BQ,'RAB Prices Short'!$B:$B,'All Prices combined'!$D463,'RAB Prices Short'!$E:$E,'All Prices combined'!$G463),IF($B463="RAB Long",SUMIFS('RAB Prices Long'!BQ:BQ,'RAB Prices Long'!$B:$B,'All Prices combined'!$D463,'RAB Prices Long'!$E:$E,'All Prices combined'!$G463)))),2)</f>
        <v>0</v>
      </c>
      <c r="BO463" s="2">
        <f>ROUND(IF($B463="Annuity",SUMIFS('Annuity Prices'!BR:BR,'Annuity Prices'!$B:$B,$D463,'Annuity Prices'!$E:$E,$G463),IF($B463="RAB Short",SUMIFS('RAB Prices Short'!BR:BR,'RAB Prices Short'!$B:$B,'All Prices combined'!$D463,'RAB Prices Short'!$E:$E,'All Prices combined'!$G463),IF($B463="RAB Long",SUMIFS('RAB Prices Long'!BR:BR,'RAB Prices Long'!$B:$B,'All Prices combined'!$D463,'RAB Prices Long'!$E:$E,'All Prices combined'!$G463)))),2)</f>
        <v>0</v>
      </c>
      <c r="BP463" s="2">
        <f>ROUND(IF($B463="Annuity",SUMIFS('Annuity Prices'!BS:BS,'Annuity Prices'!$B:$B,$D463,'Annuity Prices'!$E:$E,$G463),IF($B463="RAB Short",SUMIFS('RAB Prices Short'!BS:BS,'RAB Prices Short'!$B:$B,'All Prices combined'!$D463,'RAB Prices Short'!$E:$E,'All Prices combined'!$G463),IF($B463="RAB Long",SUMIFS('RAB Prices Long'!BS:BS,'RAB Prices Long'!$B:$B,'All Prices combined'!$D463,'RAB Prices Long'!$E:$E,'All Prices combined'!$G463)))),2)</f>
        <v>0</v>
      </c>
      <c r="BQ463" s="2">
        <f>ROUND(IF($B463="Annuity",SUMIFS('Annuity Prices'!BT:BT,'Annuity Prices'!$B:$B,$D463,'Annuity Prices'!$E:$E,$G463),IF($B463="RAB Short",SUMIFS('RAB Prices Short'!BT:BT,'RAB Prices Short'!$B:$B,'All Prices combined'!$D463,'RAB Prices Short'!$E:$E,'All Prices combined'!$G463),IF($B463="RAB Long",SUMIFS('RAB Prices Long'!BT:BT,'RAB Prices Long'!$B:$B,'All Prices combined'!$D463,'RAB Prices Long'!$E:$E,'All Prices combined'!$G463)))),2)</f>
        <v>0</v>
      </c>
      <c r="BR463" s="2">
        <f>ROUND(IF($B463="Annuity",SUMIFS('Annuity Prices'!BU:BU,'Annuity Prices'!$B:$B,$D463,'Annuity Prices'!$E:$E,$G463),IF($B463="RAB Short",SUMIFS('RAB Prices Short'!BU:BU,'RAB Prices Short'!$B:$B,'All Prices combined'!$D463,'RAB Prices Short'!$E:$E,'All Prices combined'!$G463),IF($B463="RAB Long",SUMIFS('RAB Prices Long'!BU:BU,'RAB Prices Long'!$B:$B,'All Prices combined'!$D463,'RAB Prices Long'!$E:$E,'All Prices combined'!$G463)))),2)</f>
        <v>0</v>
      </c>
      <c r="BS463" s="2">
        <f>ROUND(IF($B463="Annuity",SUMIFS('Annuity Prices'!BV:BV,'Annuity Prices'!$B:$B,$D463,'Annuity Prices'!$E:$E,$G463),IF($B463="RAB Short",SUMIFS('RAB Prices Short'!BV:BV,'RAB Prices Short'!$B:$B,'All Prices combined'!$D463,'RAB Prices Short'!$E:$E,'All Prices combined'!$G463),IF($B463="RAB Long",SUMIFS('RAB Prices Long'!BV:BV,'RAB Prices Long'!$B:$B,'All Prices combined'!$D463,'RAB Prices Long'!$E:$E,'All Prices combined'!$G463)))),2)</f>
        <v>0</v>
      </c>
      <c r="BT463" s="2">
        <f>ROUND(IF($B463="Annuity",SUMIFS('Annuity Prices'!BW:BW,'Annuity Prices'!$B:$B,$D463,'Annuity Prices'!$E:$E,$G463),IF($B463="RAB Short",SUMIFS('RAB Prices Short'!BW:BW,'RAB Prices Short'!$B:$B,'All Prices combined'!$D463,'RAB Prices Short'!$E:$E,'All Prices combined'!$G463),IF($B463="RAB Long",SUMIFS('RAB Prices Long'!BW:BW,'RAB Prices Long'!$B:$B,'All Prices combined'!$D463,'RAB Prices Long'!$E:$E,'All Prices combined'!$G463)))),2)</f>
        <v>0</v>
      </c>
      <c r="BU463" s="2">
        <f>ROUND(IF($B463="Annuity",SUMIFS('Annuity Prices'!BX:BX,'Annuity Prices'!$B:$B,$D463,'Annuity Prices'!$E:$E,$G463),IF($B463="RAB Short",SUMIFS('RAB Prices Short'!BX:BX,'RAB Prices Short'!$B:$B,'All Prices combined'!$D463,'RAB Prices Short'!$E:$E,'All Prices combined'!$G463),IF($B463="RAB Long",SUMIFS('RAB Prices Long'!BX:BX,'RAB Prices Long'!$B:$B,'All Prices combined'!$D463,'RAB Prices Long'!$E:$E,'All Prices combined'!$G463)))),2)</f>
        <v>0</v>
      </c>
    </row>
    <row r="464" spans="2:73" x14ac:dyDescent="0.25">
      <c r="B464" t="s">
        <v>45</v>
      </c>
      <c r="C464">
        <v>16</v>
      </c>
      <c r="D464" t="s">
        <v>175</v>
      </c>
      <c r="E464" t="s">
        <v>173</v>
      </c>
      <c r="G464" t="s">
        <v>38</v>
      </c>
      <c r="H464" t="s">
        <v>128</v>
      </c>
      <c r="I464" s="2">
        <f>ROUND(IF($B464="Annuity",SUMIFS('Annuity Prices'!L:L,'Annuity Prices'!$B:$B,$D464,'Annuity Prices'!$E:$E,$G464),IF($B464="RAB Short",SUMIFS('RAB Prices Short'!L:L,'RAB Prices Short'!$B:$B,'All Prices combined'!$D464,'RAB Prices Short'!$E:$E,'All Prices combined'!$G464),IF($B464="RAB Long",SUMIFS('RAB Prices Long'!L:L,'RAB Prices Long'!$B:$B,'All Prices combined'!$D464,'RAB Prices Long'!$E:$E,'All Prices combined'!$G464)))),2)</f>
        <v>0</v>
      </c>
      <c r="J464" s="2">
        <f>ROUND(IF($B464="Annuity",SUMIFS('Annuity Prices'!M:M,'Annuity Prices'!$B:$B,$D464,'Annuity Prices'!$E:$E,$G464),IF($B464="RAB Short",SUMIFS('RAB Prices Short'!M:M,'RAB Prices Short'!$B:$B,'All Prices combined'!$D464,'RAB Prices Short'!$E:$E,'All Prices combined'!$G464),IF($B464="RAB Long",SUMIFS('RAB Prices Long'!M:M,'RAB Prices Long'!$B:$B,'All Prices combined'!$D464,'RAB Prices Long'!$E:$E,'All Prices combined'!$G464)))),2)</f>
        <v>0</v>
      </c>
      <c r="K464" s="2">
        <f>ROUND(IF($B464="Annuity",SUMIFS('Annuity Prices'!N:N,'Annuity Prices'!$B:$B,$D464,'Annuity Prices'!$E:$E,$G464),IF($B464="RAB Short",SUMIFS('RAB Prices Short'!N:N,'RAB Prices Short'!$B:$B,'All Prices combined'!$D464,'RAB Prices Short'!$E:$E,'All Prices combined'!$G464),IF($B464="RAB Long",SUMIFS('RAB Prices Long'!N:N,'RAB Prices Long'!$B:$B,'All Prices combined'!$D464,'RAB Prices Long'!$E:$E,'All Prices combined'!$G464)))),2)</f>
        <v>9.93</v>
      </c>
      <c r="L464" s="2">
        <f>ROUND(IF($B464="Annuity",SUMIFS('Annuity Prices'!O:O,'Annuity Prices'!$B:$B,$D464,'Annuity Prices'!$E:$E,$G464),IF($B464="RAB Short",SUMIFS('RAB Prices Short'!O:O,'RAB Prices Short'!$B:$B,'All Prices combined'!$D464,'RAB Prices Short'!$E:$E,'All Prices combined'!$G464),IF($B464="RAB Long",SUMIFS('RAB Prices Long'!O:O,'RAB Prices Long'!$B:$B,'All Prices combined'!$D464,'RAB Prices Long'!$E:$E,'All Prices combined'!$G464)))),2)</f>
        <v>10.220000000000001</v>
      </c>
      <c r="M464" s="2">
        <f>ROUND(IF($B464="Annuity",SUMIFS('Annuity Prices'!P:P,'Annuity Prices'!$B:$B,$D464,'Annuity Prices'!$E:$E,$G464),IF($B464="RAB Short",SUMIFS('RAB Prices Short'!P:P,'RAB Prices Short'!$B:$B,'All Prices combined'!$D464,'RAB Prices Short'!$E:$E,'All Prices combined'!$G464),IF($B464="RAB Long",SUMIFS('RAB Prices Long'!P:P,'RAB Prices Long'!$B:$B,'All Prices combined'!$D464,'RAB Prices Long'!$E:$E,'All Prices combined'!$G464)))),2)</f>
        <v>10.6</v>
      </c>
      <c r="N464" s="2">
        <f>ROUND(IF($B464="Annuity",SUMIFS('Annuity Prices'!Q:Q,'Annuity Prices'!$B:$B,$D464,'Annuity Prices'!$E:$E,$G464),IF($B464="RAB Short",SUMIFS('RAB Prices Short'!Q:Q,'RAB Prices Short'!$B:$B,'All Prices combined'!$D464,'RAB Prices Short'!$E:$E,'All Prices combined'!$G464),IF($B464="RAB Long",SUMIFS('RAB Prices Long'!Q:Q,'RAB Prices Long'!$B:$B,'All Prices combined'!$D464,'RAB Prices Long'!$E:$E,'All Prices combined'!$G464)))),2)</f>
        <v>10.87</v>
      </c>
      <c r="O464" s="2">
        <f>ROUND(IF($B464="Annuity",SUMIFS('Annuity Prices'!R:R,'Annuity Prices'!$B:$B,$D464,'Annuity Prices'!$E:$E,$G464),IF($B464="RAB Short",SUMIFS('RAB Prices Short'!R:R,'RAB Prices Short'!$B:$B,'All Prices combined'!$D464,'RAB Prices Short'!$E:$E,'All Prices combined'!$G464),IF($B464="RAB Long",SUMIFS('RAB Prices Long'!R:R,'RAB Prices Long'!$B:$B,'All Prices combined'!$D464,'RAB Prices Long'!$E:$E,'All Prices combined'!$G464)))),2)</f>
        <v>11.14</v>
      </c>
      <c r="P464" s="2">
        <f>ROUND(IF($B464="Annuity",SUMIFS('Annuity Prices'!S:S,'Annuity Prices'!$B:$B,$D464,'Annuity Prices'!$E:$E,$G464),IF($B464="RAB Short",SUMIFS('RAB Prices Short'!S:S,'RAB Prices Short'!$B:$B,'All Prices combined'!$D464,'RAB Prices Short'!$E:$E,'All Prices combined'!$G464),IF($B464="RAB Long",SUMIFS('RAB Prices Long'!S:S,'RAB Prices Long'!$B:$B,'All Prices combined'!$D464,'RAB Prices Long'!$E:$E,'All Prices combined'!$G464)))),2)</f>
        <v>11.42</v>
      </c>
      <c r="Q464" s="2">
        <f>ROUND(IF($B464="Annuity",SUMIFS('Annuity Prices'!T:T,'Annuity Prices'!$B:$B,$D464,'Annuity Prices'!$E:$E,$G464),IF($B464="RAB Short",SUMIFS('RAB Prices Short'!T:T,'RAB Prices Short'!$B:$B,'All Prices combined'!$D464,'RAB Prices Short'!$E:$E,'All Prices combined'!$G464),IF($B464="RAB Long",SUMIFS('RAB Prices Long'!T:T,'RAB Prices Long'!$B:$B,'All Prices combined'!$D464,'RAB Prices Long'!$E:$E,'All Prices combined'!$G464)))),2)</f>
        <v>12.03</v>
      </c>
      <c r="R464" s="2">
        <f>ROUND(IF($B464="Annuity",SUMIFS('Annuity Prices'!U:U,'Annuity Prices'!$B:$B,$D464,'Annuity Prices'!$E:$E,$G464),IF($B464="RAB Short",SUMIFS('RAB Prices Short'!U:U,'RAB Prices Short'!$B:$B,'All Prices combined'!$D464,'RAB Prices Short'!$E:$E,'All Prices combined'!$G464),IF($B464="RAB Long",SUMIFS('RAB Prices Long'!U:U,'RAB Prices Long'!$B:$B,'All Prices combined'!$D464,'RAB Prices Long'!$E:$E,'All Prices combined'!$G464)))),2)</f>
        <v>12.33</v>
      </c>
      <c r="S464" s="2">
        <f>ROUND(IF($B464="Annuity",SUMIFS('Annuity Prices'!V:V,'Annuity Prices'!$B:$B,$D464,'Annuity Prices'!$E:$E,$G464),IF($B464="RAB Short",SUMIFS('RAB Prices Short'!V:V,'RAB Prices Short'!$B:$B,'All Prices combined'!$D464,'RAB Prices Short'!$E:$E,'All Prices combined'!$G464),IF($B464="RAB Long",SUMIFS('RAB Prices Long'!V:V,'RAB Prices Long'!$B:$B,'All Prices combined'!$D464,'RAB Prices Long'!$E:$E,'All Prices combined'!$G464)))),2)</f>
        <v>12.64</v>
      </c>
      <c r="T464" s="2">
        <f>ROUND(IF($B464="Annuity",SUMIFS('Annuity Prices'!W:W,'Annuity Prices'!$B:$B,$D464,'Annuity Prices'!$E:$E,$G464),IF($B464="RAB Short",SUMIFS('RAB Prices Short'!W:W,'RAB Prices Short'!$B:$B,'All Prices combined'!$D464,'RAB Prices Short'!$E:$E,'All Prices combined'!$G464),IF($B464="RAB Long",SUMIFS('RAB Prices Long'!W:W,'RAB Prices Long'!$B:$B,'All Prices combined'!$D464,'RAB Prices Long'!$E:$E,'All Prices combined'!$G464)))),2)</f>
        <v>12.95</v>
      </c>
      <c r="U464" s="2">
        <f>ROUND(IF($B464="Annuity",SUMIFS('Annuity Prices'!X:X,'Annuity Prices'!$B:$B,$D464,'Annuity Prices'!$E:$E,$G464),IF($B464="RAB Short",SUMIFS('RAB Prices Short'!X:X,'RAB Prices Short'!$B:$B,'All Prices combined'!$D464,'RAB Prices Short'!$E:$E,'All Prices combined'!$G464),IF($B464="RAB Long",SUMIFS('RAB Prices Long'!X:X,'RAB Prices Long'!$B:$B,'All Prices combined'!$D464,'RAB Prices Long'!$E:$E,'All Prices combined'!$G464)))),2)</f>
        <v>14.2</v>
      </c>
      <c r="V464" s="2">
        <f>ROUND(IF($B464="Annuity",SUMIFS('Annuity Prices'!Y:Y,'Annuity Prices'!$B:$B,$D464,'Annuity Prices'!$E:$E,$G464),IF($B464="RAB Short",SUMIFS('RAB Prices Short'!Y:Y,'RAB Prices Short'!$B:$B,'All Prices combined'!$D464,'RAB Prices Short'!$E:$E,'All Prices combined'!$G464),IF($B464="RAB Long",SUMIFS('RAB Prices Long'!Y:Y,'RAB Prices Long'!$B:$B,'All Prices combined'!$D464,'RAB Prices Long'!$E:$E,'All Prices combined'!$G464)))),2)</f>
        <v>14.56</v>
      </c>
      <c r="W464" s="2">
        <f>ROUND(IF($B464="Annuity",SUMIFS('Annuity Prices'!Z:Z,'Annuity Prices'!$B:$B,$D464,'Annuity Prices'!$E:$E,$G464),IF($B464="RAB Short",SUMIFS('RAB Prices Short'!Z:Z,'RAB Prices Short'!$B:$B,'All Prices combined'!$D464,'RAB Prices Short'!$E:$E,'All Prices combined'!$G464),IF($B464="RAB Long",SUMIFS('RAB Prices Long'!Z:Z,'RAB Prices Long'!$B:$B,'All Prices combined'!$D464,'RAB Prices Long'!$E:$E,'All Prices combined'!$G464)))),2)</f>
        <v>14.92</v>
      </c>
      <c r="X464" s="2">
        <f>ROUND(IF($B464="Annuity",SUMIFS('Annuity Prices'!AA:AA,'Annuity Prices'!$B:$B,$D464,'Annuity Prices'!$E:$E,$G464),IF($B464="RAB Short",SUMIFS('RAB Prices Short'!AA:AA,'RAB Prices Short'!$B:$B,'All Prices combined'!$D464,'RAB Prices Short'!$E:$E,'All Prices combined'!$G464),IF($B464="RAB Long",SUMIFS('RAB Prices Long'!AA:AA,'RAB Prices Long'!$B:$B,'All Prices combined'!$D464,'RAB Prices Long'!$E:$E,'All Prices combined'!$G464)))),2)</f>
        <v>15.29</v>
      </c>
      <c r="Y464" s="2">
        <f>ROUND(IF($B464="Annuity",SUMIFS('Annuity Prices'!AB:AB,'Annuity Prices'!$B:$B,$D464,'Annuity Prices'!$E:$E,$G464),IF($B464="RAB Short",SUMIFS('RAB Prices Short'!AB:AB,'RAB Prices Short'!$B:$B,'All Prices combined'!$D464,'RAB Prices Short'!$E:$E,'All Prices combined'!$G464),IF($B464="RAB Long",SUMIFS('RAB Prices Long'!AB:AB,'RAB Prices Long'!$B:$B,'All Prices combined'!$D464,'RAB Prices Long'!$E:$E,'All Prices combined'!$G464)))),2)</f>
        <v>15.54</v>
      </c>
      <c r="Z464" s="2">
        <f>ROUND(IF($B464="Annuity",SUMIFS('Annuity Prices'!AC:AC,'Annuity Prices'!$B:$B,$D464,'Annuity Prices'!$E:$E,$G464),IF($B464="RAB Short",SUMIFS('RAB Prices Short'!AC:AC,'RAB Prices Short'!$B:$B,'All Prices combined'!$D464,'RAB Prices Short'!$E:$E,'All Prices combined'!$G464),IF($B464="RAB Long",SUMIFS('RAB Prices Long'!AC:AC,'RAB Prices Long'!$B:$B,'All Prices combined'!$D464,'RAB Prices Long'!$E:$E,'All Prices combined'!$G464)))),2)</f>
        <v>15.93</v>
      </c>
      <c r="AA464" s="2">
        <f>ROUND(IF($B464="Annuity",SUMIFS('Annuity Prices'!AD:AD,'Annuity Prices'!$B:$B,$D464,'Annuity Prices'!$E:$E,$G464),IF($B464="RAB Short",SUMIFS('RAB Prices Short'!AD:AD,'RAB Prices Short'!$B:$B,'All Prices combined'!$D464,'RAB Prices Short'!$E:$E,'All Prices combined'!$G464),IF($B464="RAB Long",SUMIFS('RAB Prices Long'!AD:AD,'RAB Prices Long'!$B:$B,'All Prices combined'!$D464,'RAB Prices Long'!$E:$E,'All Prices combined'!$G464)))),2)</f>
        <v>16.32</v>
      </c>
      <c r="AB464" s="2">
        <f>ROUND(IF($B464="Annuity",SUMIFS('Annuity Prices'!AE:AE,'Annuity Prices'!$B:$B,$D464,'Annuity Prices'!$E:$E,$G464),IF($B464="RAB Short",SUMIFS('RAB Prices Short'!AE:AE,'RAB Prices Short'!$B:$B,'All Prices combined'!$D464,'RAB Prices Short'!$E:$E,'All Prices combined'!$G464),IF($B464="RAB Long",SUMIFS('RAB Prices Long'!AE:AE,'RAB Prices Long'!$B:$B,'All Prices combined'!$D464,'RAB Prices Long'!$E:$E,'All Prices combined'!$G464)))),2)</f>
        <v>16.73</v>
      </c>
      <c r="AC464" s="2">
        <f>ROUND(IF($B464="Annuity",SUMIFS('Annuity Prices'!AF:AF,'Annuity Prices'!$B:$B,$D464,'Annuity Prices'!$E:$E,$G464),IF($B464="RAB Short",SUMIFS('RAB Prices Short'!AF:AF,'RAB Prices Short'!$B:$B,'All Prices combined'!$D464,'RAB Prices Short'!$E:$E,'All Prices combined'!$G464),IF($B464="RAB Long",SUMIFS('RAB Prices Long'!AF:AF,'RAB Prices Long'!$B:$B,'All Prices combined'!$D464,'RAB Prices Long'!$E:$E,'All Prices combined'!$G464)))),2)</f>
        <v>16.93</v>
      </c>
      <c r="AD464" s="2">
        <f>ROUND(IF($B464="Annuity",SUMIFS('Annuity Prices'!AG:AG,'Annuity Prices'!$B:$B,$D464,'Annuity Prices'!$E:$E,$G464),IF($B464="RAB Short",SUMIFS('RAB Prices Short'!AG:AG,'RAB Prices Short'!$B:$B,'All Prices combined'!$D464,'RAB Prices Short'!$E:$E,'All Prices combined'!$G464),IF($B464="RAB Long",SUMIFS('RAB Prices Long'!AG:AG,'RAB Prices Long'!$B:$B,'All Prices combined'!$D464,'RAB Prices Long'!$E:$E,'All Prices combined'!$G464)))),2)</f>
        <v>17.350000000000001</v>
      </c>
      <c r="AE464" s="2">
        <f>ROUND(IF($B464="Annuity",SUMIFS('Annuity Prices'!AH:AH,'Annuity Prices'!$B:$B,$D464,'Annuity Prices'!$E:$E,$G464),IF($B464="RAB Short",SUMIFS('RAB Prices Short'!AH:AH,'RAB Prices Short'!$B:$B,'All Prices combined'!$D464,'RAB Prices Short'!$E:$E,'All Prices combined'!$G464),IF($B464="RAB Long",SUMIFS('RAB Prices Long'!AH:AH,'RAB Prices Long'!$B:$B,'All Prices combined'!$D464,'RAB Prices Long'!$E:$E,'All Prices combined'!$G464)))),2)</f>
        <v>17.78</v>
      </c>
      <c r="AF464" s="2">
        <f>ROUND(IF($B464="Annuity",SUMIFS('Annuity Prices'!AI:AI,'Annuity Prices'!$B:$B,$D464,'Annuity Prices'!$E:$E,$G464),IF($B464="RAB Short",SUMIFS('RAB Prices Short'!AI:AI,'RAB Prices Short'!$B:$B,'All Prices combined'!$D464,'RAB Prices Short'!$E:$E,'All Prices combined'!$G464),IF($B464="RAB Long",SUMIFS('RAB Prices Long'!AI:AI,'RAB Prices Long'!$B:$B,'All Prices combined'!$D464,'RAB Prices Long'!$E:$E,'All Prices combined'!$G464)))),2)</f>
        <v>18.23</v>
      </c>
      <c r="AG464" s="2">
        <f>ROUND(IF($B464="Annuity",SUMIFS('Annuity Prices'!AJ:AJ,'Annuity Prices'!$B:$B,$D464,'Annuity Prices'!$E:$E,$G464),IF($B464="RAB Short",SUMIFS('RAB Prices Short'!AJ:AJ,'RAB Prices Short'!$B:$B,'All Prices combined'!$D464,'RAB Prices Short'!$E:$E,'All Prices combined'!$G464),IF($B464="RAB Long",SUMIFS('RAB Prices Long'!AJ:AJ,'RAB Prices Long'!$B:$B,'All Prices combined'!$D464,'RAB Prices Long'!$E:$E,'All Prices combined'!$G464)))),2)</f>
        <v>18.47</v>
      </c>
      <c r="AH464" s="2">
        <f>ROUND(IF($B464="Annuity",SUMIFS('Annuity Prices'!AK:AK,'Annuity Prices'!$B:$B,$D464,'Annuity Prices'!$E:$E,$G464),IF($B464="RAB Short",SUMIFS('RAB Prices Short'!AK:AK,'RAB Prices Short'!$B:$B,'All Prices combined'!$D464,'RAB Prices Short'!$E:$E,'All Prices combined'!$G464),IF($B464="RAB Long",SUMIFS('RAB Prices Long'!AK:AK,'RAB Prices Long'!$B:$B,'All Prices combined'!$D464,'RAB Prices Long'!$E:$E,'All Prices combined'!$G464)))),2)</f>
        <v>18.93</v>
      </c>
      <c r="AI464" s="2">
        <f>ROUND(IF($B464="Annuity",SUMIFS('Annuity Prices'!AL:AL,'Annuity Prices'!$B:$B,$D464,'Annuity Prices'!$E:$E,$G464),IF($B464="RAB Short",SUMIFS('RAB Prices Short'!AL:AL,'RAB Prices Short'!$B:$B,'All Prices combined'!$D464,'RAB Prices Short'!$E:$E,'All Prices combined'!$G464),IF($B464="RAB Long",SUMIFS('RAB Prices Long'!AL:AL,'RAB Prices Long'!$B:$B,'All Prices combined'!$D464,'RAB Prices Long'!$E:$E,'All Prices combined'!$G464)))),2)</f>
        <v>19.399999999999999</v>
      </c>
      <c r="AJ464" s="2">
        <f>ROUND(IF($B464="Annuity",SUMIFS('Annuity Prices'!AM:AM,'Annuity Prices'!$B:$B,$D464,'Annuity Prices'!$E:$E,$G464),IF($B464="RAB Short",SUMIFS('RAB Prices Short'!AM:AM,'RAB Prices Short'!$B:$B,'All Prices combined'!$D464,'RAB Prices Short'!$E:$E,'All Prices combined'!$G464),IF($B464="RAB Long",SUMIFS('RAB Prices Long'!AM:AM,'RAB Prices Long'!$B:$B,'All Prices combined'!$D464,'RAB Prices Long'!$E:$E,'All Prices combined'!$G464)))),2)</f>
        <v>19.89</v>
      </c>
      <c r="AK464" s="2">
        <f>ROUND(IF($B464="Annuity",SUMIFS('Annuity Prices'!AN:AN,'Annuity Prices'!$B:$B,$D464,'Annuity Prices'!$E:$E,$G464),IF($B464="RAB Short",SUMIFS('RAB Prices Short'!AN:AN,'RAB Prices Short'!$B:$B,'All Prices combined'!$D464,'RAB Prices Short'!$E:$E,'All Prices combined'!$G464),IF($B464="RAB Long",SUMIFS('RAB Prices Long'!AN:AN,'RAB Prices Long'!$B:$B,'All Prices combined'!$D464,'RAB Prices Long'!$E:$E,'All Prices combined'!$G464)))),2)</f>
        <v>20.48</v>
      </c>
      <c r="AL464" s="2">
        <f>ROUND(IF($B464="Annuity",SUMIFS('Annuity Prices'!AO:AO,'Annuity Prices'!$B:$B,$D464,'Annuity Prices'!$E:$E,$G464),IF($B464="RAB Short",SUMIFS('RAB Prices Short'!AO:AO,'RAB Prices Short'!$B:$B,'All Prices combined'!$D464,'RAB Prices Short'!$E:$E,'All Prices combined'!$G464),IF($B464="RAB Long",SUMIFS('RAB Prices Long'!AO:AO,'RAB Prices Long'!$B:$B,'All Prices combined'!$D464,'RAB Prices Long'!$E:$E,'All Prices combined'!$G464)))),2)</f>
        <v>20.99</v>
      </c>
      <c r="AM464" s="2">
        <f>ROUND(IF($B464="Annuity",SUMIFS('Annuity Prices'!AP:AP,'Annuity Prices'!$B:$B,$D464,'Annuity Prices'!$E:$E,$G464),IF($B464="RAB Short",SUMIFS('RAB Prices Short'!AP:AP,'RAB Prices Short'!$B:$B,'All Prices combined'!$D464,'RAB Prices Short'!$E:$E,'All Prices combined'!$G464),IF($B464="RAB Long",SUMIFS('RAB Prices Long'!AP:AP,'RAB Prices Long'!$B:$B,'All Prices combined'!$D464,'RAB Prices Long'!$E:$E,'All Prices combined'!$G464)))),2)</f>
        <v>21.51</v>
      </c>
      <c r="AN464" s="2">
        <f>ROUND(IF($B464="Annuity",SUMIFS('Annuity Prices'!AQ:AQ,'Annuity Prices'!$B:$B,$D464,'Annuity Prices'!$E:$E,$G464),IF($B464="RAB Short",SUMIFS('RAB Prices Short'!AQ:AQ,'RAB Prices Short'!$B:$B,'All Prices combined'!$D464,'RAB Prices Short'!$E:$E,'All Prices combined'!$G464),IF($B464="RAB Long",SUMIFS('RAB Prices Long'!AQ:AQ,'RAB Prices Long'!$B:$B,'All Prices combined'!$D464,'RAB Prices Long'!$E:$E,'All Prices combined'!$G464)))),2)</f>
        <v>22.05</v>
      </c>
      <c r="AO464" s="2">
        <f>ROUND(IF($B464="Annuity",SUMIFS('Annuity Prices'!AR:AR,'Annuity Prices'!$B:$B,$D464,'Annuity Prices'!$E:$E,$G464),IF($B464="RAB Short",SUMIFS('RAB Prices Short'!AR:AR,'RAB Prices Short'!$B:$B,'All Prices combined'!$D464,'RAB Prices Short'!$E:$E,'All Prices combined'!$G464),IF($B464="RAB Long",SUMIFS('RAB Prices Long'!AR:AR,'RAB Prices Long'!$B:$B,'All Prices combined'!$D464,'RAB Prices Long'!$E:$E,'All Prices combined'!$G464)))),2)</f>
        <v>0</v>
      </c>
      <c r="AP464" s="2">
        <f>ROUND(IF($B464="Annuity",SUMIFS('Annuity Prices'!AS:AS,'Annuity Prices'!$B:$B,$D464,'Annuity Prices'!$E:$E,$G464),IF($B464="RAB Short",SUMIFS('RAB Prices Short'!AS:AS,'RAB Prices Short'!$B:$B,'All Prices combined'!$D464,'RAB Prices Short'!$E:$E,'All Prices combined'!$G464),IF($B464="RAB Long",SUMIFS('RAB Prices Long'!AS:AS,'RAB Prices Long'!$B:$B,'All Prices combined'!$D464,'RAB Prices Long'!$E:$E,'All Prices combined'!$G464)))),2)</f>
        <v>0</v>
      </c>
      <c r="AQ464" s="2">
        <f>ROUND(IF($B464="Annuity",SUMIFS('Annuity Prices'!AT:AT,'Annuity Prices'!$B:$B,$D464,'Annuity Prices'!$E:$E,$G464),IF($B464="RAB Short",SUMIFS('RAB Prices Short'!AT:AT,'RAB Prices Short'!$B:$B,'All Prices combined'!$D464,'RAB Prices Short'!$E:$E,'All Prices combined'!$G464),IF($B464="RAB Long",SUMIFS('RAB Prices Long'!AT:AT,'RAB Prices Long'!$B:$B,'All Prices combined'!$D464,'RAB Prices Long'!$E:$E,'All Prices combined'!$G464)))),2)</f>
        <v>11.13</v>
      </c>
      <c r="AR464" s="2">
        <f>ROUND(IF($B464="Annuity",SUMIFS('Annuity Prices'!AU:AU,'Annuity Prices'!$B:$B,$D464,'Annuity Prices'!$E:$E,$G464),IF($B464="RAB Short",SUMIFS('RAB Prices Short'!AU:AU,'RAB Prices Short'!$B:$B,'All Prices combined'!$D464,'RAB Prices Short'!$E:$E,'All Prices combined'!$G464),IF($B464="RAB Long",SUMIFS('RAB Prices Long'!AU:AU,'RAB Prices Long'!$B:$B,'All Prices combined'!$D464,'RAB Prices Long'!$E:$E,'All Prices combined'!$G464)))),2)</f>
        <v>9.93</v>
      </c>
      <c r="AS464" s="2">
        <f>ROUND(IF($B464="Annuity",SUMIFS('Annuity Prices'!AV:AV,'Annuity Prices'!$B:$B,$D464,'Annuity Prices'!$E:$E,$G464),IF($B464="RAB Short",SUMIFS('RAB Prices Short'!AV:AV,'RAB Prices Short'!$B:$B,'All Prices combined'!$D464,'RAB Prices Short'!$E:$E,'All Prices combined'!$G464),IF($B464="RAB Long",SUMIFS('RAB Prices Long'!AV:AV,'RAB Prices Long'!$B:$B,'All Prices combined'!$D464,'RAB Prices Long'!$E:$E,'All Prices combined'!$G464)))),2)</f>
        <v>10.220000000000001</v>
      </c>
      <c r="AT464" s="2">
        <f>ROUND(IF($B464="Annuity",SUMIFS('Annuity Prices'!AW:AW,'Annuity Prices'!$B:$B,$D464,'Annuity Prices'!$E:$E,$G464),IF($B464="RAB Short",SUMIFS('RAB Prices Short'!AW:AW,'RAB Prices Short'!$B:$B,'All Prices combined'!$D464,'RAB Prices Short'!$E:$E,'All Prices combined'!$G464),IF($B464="RAB Long",SUMIFS('RAB Prices Long'!AW:AW,'RAB Prices Long'!$B:$B,'All Prices combined'!$D464,'RAB Prices Long'!$E:$E,'All Prices combined'!$G464)))),2)</f>
        <v>10.6</v>
      </c>
      <c r="AU464" s="2">
        <f>ROUND(IF($B464="Annuity",SUMIFS('Annuity Prices'!AX:AX,'Annuity Prices'!$B:$B,$D464,'Annuity Prices'!$E:$E,$G464),IF($B464="RAB Short",SUMIFS('RAB Prices Short'!AX:AX,'RAB Prices Short'!$B:$B,'All Prices combined'!$D464,'RAB Prices Short'!$E:$E,'All Prices combined'!$G464),IF($B464="RAB Long",SUMIFS('RAB Prices Long'!AX:AX,'RAB Prices Long'!$B:$B,'All Prices combined'!$D464,'RAB Prices Long'!$E:$E,'All Prices combined'!$G464)))),2)</f>
        <v>10.87</v>
      </c>
      <c r="AV464" s="2">
        <f>ROUND(IF($B464="Annuity",SUMIFS('Annuity Prices'!AY:AY,'Annuity Prices'!$B:$B,$D464,'Annuity Prices'!$E:$E,$G464),IF($B464="RAB Short",SUMIFS('RAB Prices Short'!AY:AY,'RAB Prices Short'!$B:$B,'All Prices combined'!$D464,'RAB Prices Short'!$E:$E,'All Prices combined'!$G464),IF($B464="RAB Long",SUMIFS('RAB Prices Long'!AY:AY,'RAB Prices Long'!$B:$B,'All Prices combined'!$D464,'RAB Prices Long'!$E:$E,'All Prices combined'!$G464)))),2)</f>
        <v>11.14</v>
      </c>
      <c r="AW464" s="2">
        <f>ROUND(IF($B464="Annuity",SUMIFS('Annuity Prices'!AZ:AZ,'Annuity Prices'!$B:$B,$D464,'Annuity Prices'!$E:$E,$G464),IF($B464="RAB Short",SUMIFS('RAB Prices Short'!AZ:AZ,'RAB Prices Short'!$B:$B,'All Prices combined'!$D464,'RAB Prices Short'!$E:$E,'All Prices combined'!$G464),IF($B464="RAB Long",SUMIFS('RAB Prices Long'!AZ:AZ,'RAB Prices Long'!$B:$B,'All Prices combined'!$D464,'RAB Prices Long'!$E:$E,'All Prices combined'!$G464)))),2)</f>
        <v>11.42</v>
      </c>
      <c r="AX464" s="2">
        <f>ROUND(IF($B464="Annuity",SUMIFS('Annuity Prices'!BA:BA,'Annuity Prices'!$B:$B,$D464,'Annuity Prices'!$E:$E,$G464),IF($B464="RAB Short",SUMIFS('RAB Prices Short'!BA:BA,'RAB Prices Short'!$B:$B,'All Prices combined'!$D464,'RAB Prices Short'!$E:$E,'All Prices combined'!$G464),IF($B464="RAB Long",SUMIFS('RAB Prices Long'!BA:BA,'RAB Prices Long'!$B:$B,'All Prices combined'!$D464,'RAB Prices Long'!$E:$E,'All Prices combined'!$G464)))),2)</f>
        <v>12.03</v>
      </c>
      <c r="AY464" s="2">
        <f>ROUND(IF($B464="Annuity",SUMIFS('Annuity Prices'!BB:BB,'Annuity Prices'!$B:$B,$D464,'Annuity Prices'!$E:$E,$G464),IF($B464="RAB Short",SUMIFS('RAB Prices Short'!BB:BB,'RAB Prices Short'!$B:$B,'All Prices combined'!$D464,'RAB Prices Short'!$E:$E,'All Prices combined'!$G464),IF($B464="RAB Long",SUMIFS('RAB Prices Long'!BB:BB,'RAB Prices Long'!$B:$B,'All Prices combined'!$D464,'RAB Prices Long'!$E:$E,'All Prices combined'!$G464)))),2)</f>
        <v>12.33</v>
      </c>
      <c r="AZ464" s="2">
        <f>ROUND(IF($B464="Annuity",SUMIFS('Annuity Prices'!BC:BC,'Annuity Prices'!$B:$B,$D464,'Annuity Prices'!$E:$E,$G464),IF($B464="RAB Short",SUMIFS('RAB Prices Short'!BC:BC,'RAB Prices Short'!$B:$B,'All Prices combined'!$D464,'RAB Prices Short'!$E:$E,'All Prices combined'!$G464),IF($B464="RAB Long",SUMIFS('RAB Prices Long'!BC:BC,'RAB Prices Long'!$B:$B,'All Prices combined'!$D464,'RAB Prices Long'!$E:$E,'All Prices combined'!$G464)))),2)</f>
        <v>12.64</v>
      </c>
      <c r="BA464" s="2">
        <f>ROUND(IF($B464="Annuity",SUMIFS('Annuity Prices'!BD:BD,'Annuity Prices'!$B:$B,$D464,'Annuity Prices'!$E:$E,$G464),IF($B464="RAB Short",SUMIFS('RAB Prices Short'!BD:BD,'RAB Prices Short'!$B:$B,'All Prices combined'!$D464,'RAB Prices Short'!$E:$E,'All Prices combined'!$G464),IF($B464="RAB Long",SUMIFS('RAB Prices Long'!BD:BD,'RAB Prices Long'!$B:$B,'All Prices combined'!$D464,'RAB Prices Long'!$E:$E,'All Prices combined'!$G464)))),2)</f>
        <v>12.95</v>
      </c>
      <c r="BB464" s="2">
        <f>ROUND(IF($B464="Annuity",SUMIFS('Annuity Prices'!BE:BE,'Annuity Prices'!$B:$B,$D464,'Annuity Prices'!$E:$E,$G464),IF($B464="RAB Short",SUMIFS('RAB Prices Short'!BE:BE,'RAB Prices Short'!$B:$B,'All Prices combined'!$D464,'RAB Prices Short'!$E:$E,'All Prices combined'!$G464),IF($B464="RAB Long",SUMIFS('RAB Prices Long'!BE:BE,'RAB Prices Long'!$B:$B,'All Prices combined'!$D464,'RAB Prices Long'!$E:$E,'All Prices combined'!$G464)))),2)</f>
        <v>14.2</v>
      </c>
      <c r="BC464" s="2">
        <f>ROUND(IF($B464="Annuity",SUMIFS('Annuity Prices'!BF:BF,'Annuity Prices'!$B:$B,$D464,'Annuity Prices'!$E:$E,$G464),IF($B464="RAB Short",SUMIFS('RAB Prices Short'!BF:BF,'RAB Prices Short'!$B:$B,'All Prices combined'!$D464,'RAB Prices Short'!$E:$E,'All Prices combined'!$G464),IF($B464="RAB Long",SUMIFS('RAB Prices Long'!BF:BF,'RAB Prices Long'!$B:$B,'All Prices combined'!$D464,'RAB Prices Long'!$E:$E,'All Prices combined'!$G464)))),2)</f>
        <v>14.56</v>
      </c>
      <c r="BD464" s="2">
        <f>ROUND(IF($B464="Annuity",SUMIFS('Annuity Prices'!BG:BG,'Annuity Prices'!$B:$B,$D464,'Annuity Prices'!$E:$E,$G464),IF($B464="RAB Short",SUMIFS('RAB Prices Short'!BG:BG,'RAB Prices Short'!$B:$B,'All Prices combined'!$D464,'RAB Prices Short'!$E:$E,'All Prices combined'!$G464),IF($B464="RAB Long",SUMIFS('RAB Prices Long'!BG:BG,'RAB Prices Long'!$B:$B,'All Prices combined'!$D464,'RAB Prices Long'!$E:$E,'All Prices combined'!$G464)))),2)</f>
        <v>14.92</v>
      </c>
      <c r="BE464" s="2">
        <f>ROUND(IF($B464="Annuity",SUMIFS('Annuity Prices'!BH:BH,'Annuity Prices'!$B:$B,$D464,'Annuity Prices'!$E:$E,$G464),IF($B464="RAB Short",SUMIFS('RAB Prices Short'!BH:BH,'RAB Prices Short'!$B:$B,'All Prices combined'!$D464,'RAB Prices Short'!$E:$E,'All Prices combined'!$G464),IF($B464="RAB Long",SUMIFS('RAB Prices Long'!BH:BH,'RAB Prices Long'!$B:$B,'All Prices combined'!$D464,'RAB Prices Long'!$E:$E,'All Prices combined'!$G464)))),2)</f>
        <v>15.29</v>
      </c>
      <c r="BF464" s="2">
        <f>ROUND(IF($B464="Annuity",SUMIFS('Annuity Prices'!BI:BI,'Annuity Prices'!$B:$B,$D464,'Annuity Prices'!$E:$E,$G464),IF($B464="RAB Short",SUMIFS('RAB Prices Short'!BI:BI,'RAB Prices Short'!$B:$B,'All Prices combined'!$D464,'RAB Prices Short'!$E:$E,'All Prices combined'!$G464),IF($B464="RAB Long",SUMIFS('RAB Prices Long'!BI:BI,'RAB Prices Long'!$B:$B,'All Prices combined'!$D464,'RAB Prices Long'!$E:$E,'All Prices combined'!$G464)))),2)</f>
        <v>15.54</v>
      </c>
      <c r="BG464" s="2">
        <f>ROUND(IF($B464="Annuity",SUMIFS('Annuity Prices'!BJ:BJ,'Annuity Prices'!$B:$B,$D464,'Annuity Prices'!$E:$E,$G464),IF($B464="RAB Short",SUMIFS('RAB Prices Short'!BJ:BJ,'RAB Prices Short'!$B:$B,'All Prices combined'!$D464,'RAB Prices Short'!$E:$E,'All Prices combined'!$G464),IF($B464="RAB Long",SUMIFS('RAB Prices Long'!BJ:BJ,'RAB Prices Long'!$B:$B,'All Prices combined'!$D464,'RAB Prices Long'!$E:$E,'All Prices combined'!$G464)))),2)</f>
        <v>15.93</v>
      </c>
      <c r="BH464" s="2">
        <f>ROUND(IF($B464="Annuity",SUMIFS('Annuity Prices'!BK:BK,'Annuity Prices'!$B:$B,$D464,'Annuity Prices'!$E:$E,$G464),IF($B464="RAB Short",SUMIFS('RAB Prices Short'!BK:BK,'RAB Prices Short'!$B:$B,'All Prices combined'!$D464,'RAB Prices Short'!$E:$E,'All Prices combined'!$G464),IF($B464="RAB Long",SUMIFS('RAB Prices Long'!BK:BK,'RAB Prices Long'!$B:$B,'All Prices combined'!$D464,'RAB Prices Long'!$E:$E,'All Prices combined'!$G464)))),2)</f>
        <v>16.32</v>
      </c>
      <c r="BI464" s="2">
        <f>ROUND(IF($B464="Annuity",SUMIFS('Annuity Prices'!BL:BL,'Annuity Prices'!$B:$B,$D464,'Annuity Prices'!$E:$E,$G464),IF($B464="RAB Short",SUMIFS('RAB Prices Short'!BL:BL,'RAB Prices Short'!$B:$B,'All Prices combined'!$D464,'RAB Prices Short'!$E:$E,'All Prices combined'!$G464),IF($B464="RAB Long",SUMIFS('RAB Prices Long'!BL:BL,'RAB Prices Long'!$B:$B,'All Prices combined'!$D464,'RAB Prices Long'!$E:$E,'All Prices combined'!$G464)))),2)</f>
        <v>16.73</v>
      </c>
      <c r="BJ464" s="2">
        <f>ROUND(IF($B464="Annuity",SUMIFS('Annuity Prices'!BM:BM,'Annuity Prices'!$B:$B,$D464,'Annuity Prices'!$E:$E,$G464),IF($B464="RAB Short",SUMIFS('RAB Prices Short'!BM:BM,'RAB Prices Short'!$B:$B,'All Prices combined'!$D464,'RAB Prices Short'!$E:$E,'All Prices combined'!$G464),IF($B464="RAB Long",SUMIFS('RAB Prices Long'!BM:BM,'RAB Prices Long'!$B:$B,'All Prices combined'!$D464,'RAB Prices Long'!$E:$E,'All Prices combined'!$G464)))),2)</f>
        <v>16.93</v>
      </c>
      <c r="BK464" s="2">
        <f>ROUND(IF($B464="Annuity",SUMIFS('Annuity Prices'!BN:BN,'Annuity Prices'!$B:$B,$D464,'Annuity Prices'!$E:$E,$G464),IF($B464="RAB Short",SUMIFS('RAB Prices Short'!BN:BN,'RAB Prices Short'!$B:$B,'All Prices combined'!$D464,'RAB Prices Short'!$E:$E,'All Prices combined'!$G464),IF($B464="RAB Long",SUMIFS('RAB Prices Long'!BN:BN,'RAB Prices Long'!$B:$B,'All Prices combined'!$D464,'RAB Prices Long'!$E:$E,'All Prices combined'!$G464)))),2)</f>
        <v>17.350000000000001</v>
      </c>
      <c r="BL464" s="2">
        <f>ROUND(IF($B464="Annuity",SUMIFS('Annuity Prices'!BO:BO,'Annuity Prices'!$B:$B,$D464,'Annuity Prices'!$E:$E,$G464),IF($B464="RAB Short",SUMIFS('RAB Prices Short'!BO:BO,'RAB Prices Short'!$B:$B,'All Prices combined'!$D464,'RAB Prices Short'!$E:$E,'All Prices combined'!$G464),IF($B464="RAB Long",SUMIFS('RAB Prices Long'!BO:BO,'RAB Prices Long'!$B:$B,'All Prices combined'!$D464,'RAB Prices Long'!$E:$E,'All Prices combined'!$G464)))),2)</f>
        <v>17.78</v>
      </c>
      <c r="BM464" s="2">
        <f>ROUND(IF($B464="Annuity",SUMIFS('Annuity Prices'!BP:BP,'Annuity Prices'!$B:$B,$D464,'Annuity Prices'!$E:$E,$G464),IF($B464="RAB Short",SUMIFS('RAB Prices Short'!BP:BP,'RAB Prices Short'!$B:$B,'All Prices combined'!$D464,'RAB Prices Short'!$E:$E,'All Prices combined'!$G464),IF($B464="RAB Long",SUMIFS('RAB Prices Long'!BP:BP,'RAB Prices Long'!$B:$B,'All Prices combined'!$D464,'RAB Prices Long'!$E:$E,'All Prices combined'!$G464)))),2)</f>
        <v>18.23</v>
      </c>
      <c r="BN464" s="2">
        <f>ROUND(IF($B464="Annuity",SUMIFS('Annuity Prices'!BQ:BQ,'Annuity Prices'!$B:$B,$D464,'Annuity Prices'!$E:$E,$G464),IF($B464="RAB Short",SUMIFS('RAB Prices Short'!BQ:BQ,'RAB Prices Short'!$B:$B,'All Prices combined'!$D464,'RAB Prices Short'!$E:$E,'All Prices combined'!$G464),IF($B464="RAB Long",SUMIFS('RAB Prices Long'!BQ:BQ,'RAB Prices Long'!$B:$B,'All Prices combined'!$D464,'RAB Prices Long'!$E:$E,'All Prices combined'!$G464)))),2)</f>
        <v>18.47</v>
      </c>
      <c r="BO464" s="2">
        <f>ROUND(IF($B464="Annuity",SUMIFS('Annuity Prices'!BR:BR,'Annuity Prices'!$B:$B,$D464,'Annuity Prices'!$E:$E,$G464),IF($B464="RAB Short",SUMIFS('RAB Prices Short'!BR:BR,'RAB Prices Short'!$B:$B,'All Prices combined'!$D464,'RAB Prices Short'!$E:$E,'All Prices combined'!$G464),IF($B464="RAB Long",SUMIFS('RAB Prices Long'!BR:BR,'RAB Prices Long'!$B:$B,'All Prices combined'!$D464,'RAB Prices Long'!$E:$E,'All Prices combined'!$G464)))),2)</f>
        <v>18.93</v>
      </c>
      <c r="BP464" s="2">
        <f>ROUND(IF($B464="Annuity",SUMIFS('Annuity Prices'!BS:BS,'Annuity Prices'!$B:$B,$D464,'Annuity Prices'!$E:$E,$G464),IF($B464="RAB Short",SUMIFS('RAB Prices Short'!BS:BS,'RAB Prices Short'!$B:$B,'All Prices combined'!$D464,'RAB Prices Short'!$E:$E,'All Prices combined'!$G464),IF($B464="RAB Long",SUMIFS('RAB Prices Long'!BS:BS,'RAB Prices Long'!$B:$B,'All Prices combined'!$D464,'RAB Prices Long'!$E:$E,'All Prices combined'!$G464)))),2)</f>
        <v>19.399999999999999</v>
      </c>
      <c r="BQ464" s="2">
        <f>ROUND(IF($B464="Annuity",SUMIFS('Annuity Prices'!BT:BT,'Annuity Prices'!$B:$B,$D464,'Annuity Prices'!$E:$E,$G464),IF($B464="RAB Short",SUMIFS('RAB Prices Short'!BT:BT,'RAB Prices Short'!$B:$B,'All Prices combined'!$D464,'RAB Prices Short'!$E:$E,'All Prices combined'!$G464),IF($B464="RAB Long",SUMIFS('RAB Prices Long'!BT:BT,'RAB Prices Long'!$B:$B,'All Prices combined'!$D464,'RAB Prices Long'!$E:$E,'All Prices combined'!$G464)))),2)</f>
        <v>19.89</v>
      </c>
      <c r="BR464" s="2">
        <f>ROUND(IF($B464="Annuity",SUMIFS('Annuity Prices'!BU:BU,'Annuity Prices'!$B:$B,$D464,'Annuity Prices'!$E:$E,$G464),IF($B464="RAB Short",SUMIFS('RAB Prices Short'!BU:BU,'RAB Prices Short'!$B:$B,'All Prices combined'!$D464,'RAB Prices Short'!$E:$E,'All Prices combined'!$G464),IF($B464="RAB Long",SUMIFS('RAB Prices Long'!BU:BU,'RAB Prices Long'!$B:$B,'All Prices combined'!$D464,'RAB Prices Long'!$E:$E,'All Prices combined'!$G464)))),2)</f>
        <v>20.48</v>
      </c>
      <c r="BS464" s="2">
        <f>ROUND(IF($B464="Annuity",SUMIFS('Annuity Prices'!BV:BV,'Annuity Prices'!$B:$B,$D464,'Annuity Prices'!$E:$E,$G464),IF($B464="RAB Short",SUMIFS('RAB Prices Short'!BV:BV,'RAB Prices Short'!$B:$B,'All Prices combined'!$D464,'RAB Prices Short'!$E:$E,'All Prices combined'!$G464),IF($B464="RAB Long",SUMIFS('RAB Prices Long'!BV:BV,'RAB Prices Long'!$B:$B,'All Prices combined'!$D464,'RAB Prices Long'!$E:$E,'All Prices combined'!$G464)))),2)</f>
        <v>20.99</v>
      </c>
      <c r="BT464" s="2">
        <f>ROUND(IF($B464="Annuity",SUMIFS('Annuity Prices'!BW:BW,'Annuity Prices'!$B:$B,$D464,'Annuity Prices'!$E:$E,$G464),IF($B464="RAB Short",SUMIFS('RAB Prices Short'!BW:BW,'RAB Prices Short'!$B:$B,'All Prices combined'!$D464,'RAB Prices Short'!$E:$E,'All Prices combined'!$G464),IF($B464="RAB Long",SUMIFS('RAB Prices Long'!BW:BW,'RAB Prices Long'!$B:$B,'All Prices combined'!$D464,'RAB Prices Long'!$E:$E,'All Prices combined'!$G464)))),2)</f>
        <v>21.51</v>
      </c>
      <c r="BU464" s="2">
        <f>ROUND(IF($B464="Annuity",SUMIFS('Annuity Prices'!BX:BX,'Annuity Prices'!$B:$B,$D464,'Annuity Prices'!$E:$E,$G464),IF($B464="RAB Short",SUMIFS('RAB Prices Short'!BX:BX,'RAB Prices Short'!$B:$B,'All Prices combined'!$D464,'RAB Prices Short'!$E:$E,'All Prices combined'!$G464),IF($B464="RAB Long",SUMIFS('RAB Prices Long'!BX:BX,'RAB Prices Long'!$B:$B,'All Prices combined'!$D464,'RAB Prices Long'!$E:$E,'All Prices combined'!$G464)))),2)</f>
        <v>22.05</v>
      </c>
    </row>
    <row r="465" spans="2:73" x14ac:dyDescent="0.25">
      <c r="B465" t="s">
        <v>45</v>
      </c>
      <c r="C465">
        <v>16</v>
      </c>
      <c r="D465" t="s">
        <v>175</v>
      </c>
      <c r="E465" t="s">
        <v>173</v>
      </c>
      <c r="G465" t="s">
        <v>40</v>
      </c>
      <c r="I465" s="2">
        <f>ROUND(IF($B465="Annuity",SUMIFS('Annuity Prices'!L:L,'Annuity Prices'!$B:$B,$D465,'Annuity Prices'!$E:$E,$G465),IF($B465="RAB Short",SUMIFS('RAB Prices Short'!L:L,'RAB Prices Short'!$B:$B,'All Prices combined'!$D465,'RAB Prices Short'!$E:$E,'All Prices combined'!$G465),IF($B465="RAB Long",SUMIFS('RAB Prices Long'!L:L,'RAB Prices Long'!$B:$B,'All Prices combined'!$D465,'RAB Prices Long'!$E:$E,'All Prices combined'!$G465)))),2)</f>
        <v>0</v>
      </c>
      <c r="J465" s="2">
        <f>ROUND(IF($B465="Annuity",SUMIFS('Annuity Prices'!M:M,'Annuity Prices'!$B:$B,$D465,'Annuity Prices'!$E:$E,$G465),IF($B465="RAB Short",SUMIFS('RAB Prices Short'!M:M,'RAB Prices Short'!$B:$B,'All Prices combined'!$D465,'RAB Prices Short'!$E:$E,'All Prices combined'!$G465),IF($B465="RAB Long",SUMIFS('RAB Prices Long'!M:M,'RAB Prices Long'!$B:$B,'All Prices combined'!$D465,'RAB Prices Long'!$E:$E,'All Prices combined'!$G465)))),2)</f>
        <v>0</v>
      </c>
      <c r="K465" s="2">
        <f>ROUND(IF($B465="Annuity",SUMIFS('Annuity Prices'!N:N,'Annuity Prices'!$B:$B,$D465,'Annuity Prices'!$E:$E,$G465),IF($B465="RAB Short",SUMIFS('RAB Prices Short'!N:N,'RAB Prices Short'!$B:$B,'All Prices combined'!$D465,'RAB Prices Short'!$E:$E,'All Prices combined'!$G465),IF($B465="RAB Long",SUMIFS('RAB Prices Long'!N:N,'RAB Prices Long'!$B:$B,'All Prices combined'!$D465,'RAB Prices Long'!$E:$E,'All Prices combined'!$G465)))),2)</f>
        <v>2.04</v>
      </c>
      <c r="L465" s="2">
        <f>ROUND(IF($B465="Annuity",SUMIFS('Annuity Prices'!O:O,'Annuity Prices'!$B:$B,$D465,'Annuity Prices'!$E:$E,$G465),IF($B465="RAB Short",SUMIFS('RAB Prices Short'!O:O,'RAB Prices Short'!$B:$B,'All Prices combined'!$D465,'RAB Prices Short'!$E:$E,'All Prices combined'!$G465),IF($B465="RAB Long",SUMIFS('RAB Prices Long'!O:O,'RAB Prices Long'!$B:$B,'All Prices combined'!$D465,'RAB Prices Long'!$E:$E,'All Prices combined'!$G465)))),2)</f>
        <v>2.1</v>
      </c>
      <c r="M465" s="2">
        <f>ROUND(IF($B465="Annuity",SUMIFS('Annuity Prices'!P:P,'Annuity Prices'!$B:$B,$D465,'Annuity Prices'!$E:$E,$G465),IF($B465="RAB Short",SUMIFS('RAB Prices Short'!P:P,'RAB Prices Short'!$B:$B,'All Prices combined'!$D465,'RAB Prices Short'!$E:$E,'All Prices combined'!$G465),IF($B465="RAB Long",SUMIFS('RAB Prices Long'!P:P,'RAB Prices Long'!$B:$B,'All Prices combined'!$D465,'RAB Prices Long'!$E:$E,'All Prices combined'!$G465)))),2)</f>
        <v>2.15</v>
      </c>
      <c r="N465" s="2">
        <f>ROUND(IF($B465="Annuity",SUMIFS('Annuity Prices'!Q:Q,'Annuity Prices'!$B:$B,$D465,'Annuity Prices'!$E:$E,$G465),IF($B465="RAB Short",SUMIFS('RAB Prices Short'!Q:Q,'RAB Prices Short'!$B:$B,'All Prices combined'!$D465,'RAB Prices Short'!$E:$E,'All Prices combined'!$G465),IF($B465="RAB Long",SUMIFS('RAB Prices Long'!Q:Q,'RAB Prices Long'!$B:$B,'All Prices combined'!$D465,'RAB Prices Long'!$E:$E,'All Prices combined'!$G465)))),2)</f>
        <v>2.2000000000000002</v>
      </c>
      <c r="O465" s="2">
        <f>ROUND(IF($B465="Annuity",SUMIFS('Annuity Prices'!R:R,'Annuity Prices'!$B:$B,$D465,'Annuity Prices'!$E:$E,$G465),IF($B465="RAB Short",SUMIFS('RAB Prices Short'!R:R,'RAB Prices Short'!$B:$B,'All Prices combined'!$D465,'RAB Prices Short'!$E:$E,'All Prices combined'!$G465),IF($B465="RAB Long",SUMIFS('RAB Prices Long'!R:R,'RAB Prices Long'!$B:$B,'All Prices combined'!$D465,'RAB Prices Long'!$E:$E,'All Prices combined'!$G465)))),2)</f>
        <v>2.2599999999999998</v>
      </c>
      <c r="P465" s="2">
        <f>ROUND(IF($B465="Annuity",SUMIFS('Annuity Prices'!S:S,'Annuity Prices'!$B:$B,$D465,'Annuity Prices'!$E:$E,$G465),IF($B465="RAB Short",SUMIFS('RAB Prices Short'!S:S,'RAB Prices Short'!$B:$B,'All Prices combined'!$D465,'RAB Prices Short'!$E:$E,'All Prices combined'!$G465),IF($B465="RAB Long",SUMIFS('RAB Prices Long'!S:S,'RAB Prices Long'!$B:$B,'All Prices combined'!$D465,'RAB Prices Long'!$E:$E,'All Prices combined'!$G465)))),2)</f>
        <v>2.31</v>
      </c>
      <c r="Q465" s="2">
        <f>ROUND(IF($B465="Annuity",SUMIFS('Annuity Prices'!T:T,'Annuity Prices'!$B:$B,$D465,'Annuity Prices'!$E:$E,$G465),IF($B465="RAB Short",SUMIFS('RAB Prices Short'!T:T,'RAB Prices Short'!$B:$B,'All Prices combined'!$D465,'RAB Prices Short'!$E:$E,'All Prices combined'!$G465),IF($B465="RAB Long",SUMIFS('RAB Prices Long'!T:T,'RAB Prices Long'!$B:$B,'All Prices combined'!$D465,'RAB Prices Long'!$E:$E,'All Prices combined'!$G465)))),2)</f>
        <v>2.36</v>
      </c>
      <c r="R465" s="2">
        <f>ROUND(IF($B465="Annuity",SUMIFS('Annuity Prices'!U:U,'Annuity Prices'!$B:$B,$D465,'Annuity Prices'!$E:$E,$G465),IF($B465="RAB Short",SUMIFS('RAB Prices Short'!U:U,'RAB Prices Short'!$B:$B,'All Prices combined'!$D465,'RAB Prices Short'!$E:$E,'All Prices combined'!$G465),IF($B465="RAB Long",SUMIFS('RAB Prices Long'!U:U,'RAB Prices Long'!$B:$B,'All Prices combined'!$D465,'RAB Prices Long'!$E:$E,'All Prices combined'!$G465)))),2)</f>
        <v>2.42</v>
      </c>
      <c r="S465" s="2">
        <f>ROUND(IF($B465="Annuity",SUMIFS('Annuity Prices'!V:V,'Annuity Prices'!$B:$B,$D465,'Annuity Prices'!$E:$E,$G465),IF($B465="RAB Short",SUMIFS('RAB Prices Short'!V:V,'RAB Prices Short'!$B:$B,'All Prices combined'!$D465,'RAB Prices Short'!$E:$E,'All Prices combined'!$G465),IF($B465="RAB Long",SUMIFS('RAB Prices Long'!V:V,'RAB Prices Long'!$B:$B,'All Prices combined'!$D465,'RAB Prices Long'!$E:$E,'All Prices combined'!$G465)))),2)</f>
        <v>2.48</v>
      </c>
      <c r="T465" s="2">
        <f>ROUND(IF($B465="Annuity",SUMIFS('Annuity Prices'!W:W,'Annuity Prices'!$B:$B,$D465,'Annuity Prices'!$E:$E,$G465),IF($B465="RAB Short",SUMIFS('RAB Prices Short'!W:W,'RAB Prices Short'!$B:$B,'All Prices combined'!$D465,'RAB Prices Short'!$E:$E,'All Prices combined'!$G465),IF($B465="RAB Long",SUMIFS('RAB Prices Long'!W:W,'RAB Prices Long'!$B:$B,'All Prices combined'!$D465,'RAB Prices Long'!$E:$E,'All Prices combined'!$G465)))),2)</f>
        <v>2.54</v>
      </c>
      <c r="U465" s="2">
        <f>ROUND(IF($B465="Annuity",SUMIFS('Annuity Prices'!X:X,'Annuity Prices'!$B:$B,$D465,'Annuity Prices'!$E:$E,$G465),IF($B465="RAB Short",SUMIFS('RAB Prices Short'!X:X,'RAB Prices Short'!$B:$B,'All Prices combined'!$D465,'RAB Prices Short'!$E:$E,'All Prices combined'!$G465),IF($B465="RAB Long",SUMIFS('RAB Prices Long'!X:X,'RAB Prices Long'!$B:$B,'All Prices combined'!$D465,'RAB Prices Long'!$E:$E,'All Prices combined'!$G465)))),2)</f>
        <v>2.59</v>
      </c>
      <c r="V465" s="2">
        <f>ROUND(IF($B465="Annuity",SUMIFS('Annuity Prices'!Y:Y,'Annuity Prices'!$B:$B,$D465,'Annuity Prices'!$E:$E,$G465),IF($B465="RAB Short",SUMIFS('RAB Prices Short'!Y:Y,'RAB Prices Short'!$B:$B,'All Prices combined'!$D465,'RAB Prices Short'!$E:$E,'All Prices combined'!$G465),IF($B465="RAB Long",SUMIFS('RAB Prices Long'!Y:Y,'RAB Prices Long'!$B:$B,'All Prices combined'!$D465,'RAB Prices Long'!$E:$E,'All Prices combined'!$G465)))),2)</f>
        <v>2.66</v>
      </c>
      <c r="W465" s="2">
        <f>ROUND(IF($B465="Annuity",SUMIFS('Annuity Prices'!Z:Z,'Annuity Prices'!$B:$B,$D465,'Annuity Prices'!$E:$E,$G465),IF($B465="RAB Short",SUMIFS('RAB Prices Short'!Z:Z,'RAB Prices Short'!$B:$B,'All Prices combined'!$D465,'RAB Prices Short'!$E:$E,'All Prices combined'!$G465),IF($B465="RAB Long",SUMIFS('RAB Prices Long'!Z:Z,'RAB Prices Long'!$B:$B,'All Prices combined'!$D465,'RAB Prices Long'!$E:$E,'All Prices combined'!$G465)))),2)</f>
        <v>2.72</v>
      </c>
      <c r="X465" s="2">
        <f>ROUND(IF($B465="Annuity",SUMIFS('Annuity Prices'!AA:AA,'Annuity Prices'!$B:$B,$D465,'Annuity Prices'!$E:$E,$G465),IF($B465="RAB Short",SUMIFS('RAB Prices Short'!AA:AA,'RAB Prices Short'!$B:$B,'All Prices combined'!$D465,'RAB Prices Short'!$E:$E,'All Prices combined'!$G465),IF($B465="RAB Long",SUMIFS('RAB Prices Long'!AA:AA,'RAB Prices Long'!$B:$B,'All Prices combined'!$D465,'RAB Prices Long'!$E:$E,'All Prices combined'!$G465)))),2)</f>
        <v>2.79</v>
      </c>
      <c r="Y465" s="2">
        <f>ROUND(IF($B465="Annuity",SUMIFS('Annuity Prices'!AB:AB,'Annuity Prices'!$B:$B,$D465,'Annuity Prices'!$E:$E,$G465),IF($B465="RAB Short",SUMIFS('RAB Prices Short'!AB:AB,'RAB Prices Short'!$B:$B,'All Prices combined'!$D465,'RAB Prices Short'!$E:$E,'All Prices combined'!$G465),IF($B465="RAB Long",SUMIFS('RAB Prices Long'!AB:AB,'RAB Prices Long'!$B:$B,'All Prices combined'!$D465,'RAB Prices Long'!$E:$E,'All Prices combined'!$G465)))),2)</f>
        <v>2.85</v>
      </c>
      <c r="Z465" s="2">
        <f>ROUND(IF($B465="Annuity",SUMIFS('Annuity Prices'!AC:AC,'Annuity Prices'!$B:$B,$D465,'Annuity Prices'!$E:$E,$G465),IF($B465="RAB Short",SUMIFS('RAB Prices Short'!AC:AC,'RAB Prices Short'!$B:$B,'All Prices combined'!$D465,'RAB Prices Short'!$E:$E,'All Prices combined'!$G465),IF($B465="RAB Long",SUMIFS('RAB Prices Long'!AC:AC,'RAB Prices Long'!$B:$B,'All Prices combined'!$D465,'RAB Prices Long'!$E:$E,'All Prices combined'!$G465)))),2)</f>
        <v>2.92</v>
      </c>
      <c r="AA465" s="2">
        <f>ROUND(IF($B465="Annuity",SUMIFS('Annuity Prices'!AD:AD,'Annuity Prices'!$B:$B,$D465,'Annuity Prices'!$E:$E,$G465),IF($B465="RAB Short",SUMIFS('RAB Prices Short'!AD:AD,'RAB Prices Short'!$B:$B,'All Prices combined'!$D465,'RAB Prices Short'!$E:$E,'All Prices combined'!$G465),IF($B465="RAB Long",SUMIFS('RAB Prices Long'!AD:AD,'RAB Prices Long'!$B:$B,'All Prices combined'!$D465,'RAB Prices Long'!$E:$E,'All Prices combined'!$G465)))),2)</f>
        <v>2.99</v>
      </c>
      <c r="AB465" s="2">
        <f>ROUND(IF($B465="Annuity",SUMIFS('Annuity Prices'!AE:AE,'Annuity Prices'!$B:$B,$D465,'Annuity Prices'!$E:$E,$G465),IF($B465="RAB Short",SUMIFS('RAB Prices Short'!AE:AE,'RAB Prices Short'!$B:$B,'All Prices combined'!$D465,'RAB Prices Short'!$E:$E,'All Prices combined'!$G465),IF($B465="RAB Long",SUMIFS('RAB Prices Long'!AE:AE,'RAB Prices Long'!$B:$B,'All Prices combined'!$D465,'RAB Prices Long'!$E:$E,'All Prices combined'!$G465)))),2)</f>
        <v>3.07</v>
      </c>
      <c r="AC465" s="2">
        <f>ROUND(IF($B465="Annuity",SUMIFS('Annuity Prices'!AF:AF,'Annuity Prices'!$B:$B,$D465,'Annuity Prices'!$E:$E,$G465),IF($B465="RAB Short",SUMIFS('RAB Prices Short'!AF:AF,'RAB Prices Short'!$B:$B,'All Prices combined'!$D465,'RAB Prices Short'!$E:$E,'All Prices combined'!$G465),IF($B465="RAB Long",SUMIFS('RAB Prices Long'!AF:AF,'RAB Prices Long'!$B:$B,'All Prices combined'!$D465,'RAB Prices Long'!$E:$E,'All Prices combined'!$G465)))),2)</f>
        <v>3.13</v>
      </c>
      <c r="AD465" s="2">
        <f>ROUND(IF($B465="Annuity",SUMIFS('Annuity Prices'!AG:AG,'Annuity Prices'!$B:$B,$D465,'Annuity Prices'!$E:$E,$G465),IF($B465="RAB Short",SUMIFS('RAB Prices Short'!AG:AG,'RAB Prices Short'!$B:$B,'All Prices combined'!$D465,'RAB Prices Short'!$E:$E,'All Prices combined'!$G465),IF($B465="RAB Long",SUMIFS('RAB Prices Long'!AG:AG,'RAB Prices Long'!$B:$B,'All Prices combined'!$D465,'RAB Prices Long'!$E:$E,'All Prices combined'!$G465)))),2)</f>
        <v>3.21</v>
      </c>
      <c r="AE465" s="2">
        <f>ROUND(IF($B465="Annuity",SUMIFS('Annuity Prices'!AH:AH,'Annuity Prices'!$B:$B,$D465,'Annuity Prices'!$E:$E,$G465),IF($B465="RAB Short",SUMIFS('RAB Prices Short'!AH:AH,'RAB Prices Short'!$B:$B,'All Prices combined'!$D465,'RAB Prices Short'!$E:$E,'All Prices combined'!$G465),IF($B465="RAB Long",SUMIFS('RAB Prices Long'!AH:AH,'RAB Prices Long'!$B:$B,'All Prices combined'!$D465,'RAB Prices Long'!$E:$E,'All Prices combined'!$G465)))),2)</f>
        <v>3.29</v>
      </c>
      <c r="AF465" s="2">
        <f>ROUND(IF($B465="Annuity",SUMIFS('Annuity Prices'!AI:AI,'Annuity Prices'!$B:$B,$D465,'Annuity Prices'!$E:$E,$G465),IF($B465="RAB Short",SUMIFS('RAB Prices Short'!AI:AI,'RAB Prices Short'!$B:$B,'All Prices combined'!$D465,'RAB Prices Short'!$E:$E,'All Prices combined'!$G465),IF($B465="RAB Long",SUMIFS('RAB Prices Long'!AI:AI,'RAB Prices Long'!$B:$B,'All Prices combined'!$D465,'RAB Prices Long'!$E:$E,'All Prices combined'!$G465)))),2)</f>
        <v>3.37</v>
      </c>
      <c r="AG465" s="2">
        <f>ROUND(IF($B465="Annuity",SUMIFS('Annuity Prices'!AJ:AJ,'Annuity Prices'!$B:$B,$D465,'Annuity Prices'!$E:$E,$G465),IF($B465="RAB Short",SUMIFS('RAB Prices Short'!AJ:AJ,'RAB Prices Short'!$B:$B,'All Prices combined'!$D465,'RAB Prices Short'!$E:$E,'All Prices combined'!$G465),IF($B465="RAB Long",SUMIFS('RAB Prices Long'!AJ:AJ,'RAB Prices Long'!$B:$B,'All Prices combined'!$D465,'RAB Prices Long'!$E:$E,'All Prices combined'!$G465)))),2)</f>
        <v>3.44</v>
      </c>
      <c r="AH465" s="2">
        <f>ROUND(IF($B465="Annuity",SUMIFS('Annuity Prices'!AK:AK,'Annuity Prices'!$B:$B,$D465,'Annuity Prices'!$E:$E,$G465),IF($B465="RAB Short",SUMIFS('RAB Prices Short'!AK:AK,'RAB Prices Short'!$B:$B,'All Prices combined'!$D465,'RAB Prices Short'!$E:$E,'All Prices combined'!$G465),IF($B465="RAB Long",SUMIFS('RAB Prices Long'!AK:AK,'RAB Prices Long'!$B:$B,'All Prices combined'!$D465,'RAB Prices Long'!$E:$E,'All Prices combined'!$G465)))),2)</f>
        <v>3.52</v>
      </c>
      <c r="AI465" s="2">
        <f>ROUND(IF($B465="Annuity",SUMIFS('Annuity Prices'!AL:AL,'Annuity Prices'!$B:$B,$D465,'Annuity Prices'!$E:$E,$G465),IF($B465="RAB Short",SUMIFS('RAB Prices Short'!AL:AL,'RAB Prices Short'!$B:$B,'All Prices combined'!$D465,'RAB Prices Short'!$E:$E,'All Prices combined'!$G465),IF($B465="RAB Long",SUMIFS('RAB Prices Long'!AL:AL,'RAB Prices Long'!$B:$B,'All Prices combined'!$D465,'RAB Prices Long'!$E:$E,'All Prices combined'!$G465)))),2)</f>
        <v>3.61</v>
      </c>
      <c r="AJ465" s="2">
        <f>ROUND(IF($B465="Annuity",SUMIFS('Annuity Prices'!AM:AM,'Annuity Prices'!$B:$B,$D465,'Annuity Prices'!$E:$E,$G465),IF($B465="RAB Short",SUMIFS('RAB Prices Short'!AM:AM,'RAB Prices Short'!$B:$B,'All Prices combined'!$D465,'RAB Prices Short'!$E:$E,'All Prices combined'!$G465),IF($B465="RAB Long",SUMIFS('RAB Prices Long'!AM:AM,'RAB Prices Long'!$B:$B,'All Prices combined'!$D465,'RAB Prices Long'!$E:$E,'All Prices combined'!$G465)))),2)</f>
        <v>3.7</v>
      </c>
      <c r="AK465" s="2">
        <f>ROUND(IF($B465="Annuity",SUMIFS('Annuity Prices'!AN:AN,'Annuity Prices'!$B:$B,$D465,'Annuity Prices'!$E:$E,$G465),IF($B465="RAB Short",SUMIFS('RAB Prices Short'!AN:AN,'RAB Prices Short'!$B:$B,'All Prices combined'!$D465,'RAB Prices Short'!$E:$E,'All Prices combined'!$G465),IF($B465="RAB Long",SUMIFS('RAB Prices Long'!AN:AN,'RAB Prices Long'!$B:$B,'All Prices combined'!$D465,'RAB Prices Long'!$E:$E,'All Prices combined'!$G465)))),2)</f>
        <v>3.77</v>
      </c>
      <c r="AL465" s="2">
        <f>ROUND(IF($B465="Annuity",SUMIFS('Annuity Prices'!AO:AO,'Annuity Prices'!$B:$B,$D465,'Annuity Prices'!$E:$E,$G465),IF($B465="RAB Short",SUMIFS('RAB Prices Short'!AO:AO,'RAB Prices Short'!$B:$B,'All Prices combined'!$D465,'RAB Prices Short'!$E:$E,'All Prices combined'!$G465),IF($B465="RAB Long",SUMIFS('RAB Prices Long'!AO:AO,'RAB Prices Long'!$B:$B,'All Prices combined'!$D465,'RAB Prices Long'!$E:$E,'All Prices combined'!$G465)))),2)</f>
        <v>3.87</v>
      </c>
      <c r="AM465" s="2">
        <f>ROUND(IF($B465="Annuity",SUMIFS('Annuity Prices'!AP:AP,'Annuity Prices'!$B:$B,$D465,'Annuity Prices'!$E:$E,$G465),IF($B465="RAB Short",SUMIFS('RAB Prices Short'!AP:AP,'RAB Prices Short'!$B:$B,'All Prices combined'!$D465,'RAB Prices Short'!$E:$E,'All Prices combined'!$G465),IF($B465="RAB Long",SUMIFS('RAB Prices Long'!AP:AP,'RAB Prices Long'!$B:$B,'All Prices combined'!$D465,'RAB Prices Long'!$E:$E,'All Prices combined'!$G465)))),2)</f>
        <v>3.96</v>
      </c>
      <c r="AN465" s="2">
        <f>ROUND(IF($B465="Annuity",SUMIFS('Annuity Prices'!AQ:AQ,'Annuity Prices'!$B:$B,$D465,'Annuity Prices'!$E:$E,$G465),IF($B465="RAB Short",SUMIFS('RAB Prices Short'!AQ:AQ,'RAB Prices Short'!$B:$B,'All Prices combined'!$D465,'RAB Prices Short'!$E:$E,'All Prices combined'!$G465),IF($B465="RAB Long",SUMIFS('RAB Prices Long'!AQ:AQ,'RAB Prices Long'!$B:$B,'All Prices combined'!$D465,'RAB Prices Long'!$E:$E,'All Prices combined'!$G465)))),2)</f>
        <v>4.0599999999999996</v>
      </c>
      <c r="AO465" s="2">
        <f>ROUND(IF($B465="Annuity",SUMIFS('Annuity Prices'!AR:AR,'Annuity Prices'!$B:$B,$D465,'Annuity Prices'!$E:$E,$G465),IF($B465="RAB Short",SUMIFS('RAB Prices Short'!AR:AR,'RAB Prices Short'!$B:$B,'All Prices combined'!$D465,'RAB Prices Short'!$E:$E,'All Prices combined'!$G465),IF($B465="RAB Long",SUMIFS('RAB Prices Long'!AR:AR,'RAB Prices Long'!$B:$B,'All Prices combined'!$D465,'RAB Prices Long'!$E:$E,'All Prices combined'!$G465)))),2)</f>
        <v>0</v>
      </c>
      <c r="AP465" s="2">
        <f>ROUND(IF($B465="Annuity",SUMIFS('Annuity Prices'!AS:AS,'Annuity Prices'!$B:$B,$D465,'Annuity Prices'!$E:$E,$G465),IF($B465="RAB Short",SUMIFS('RAB Prices Short'!AS:AS,'RAB Prices Short'!$B:$B,'All Prices combined'!$D465,'RAB Prices Short'!$E:$E,'All Prices combined'!$G465),IF($B465="RAB Long",SUMIFS('RAB Prices Long'!AS:AS,'RAB Prices Long'!$B:$B,'All Prices combined'!$D465,'RAB Prices Long'!$E:$E,'All Prices combined'!$G465)))),2)</f>
        <v>0</v>
      </c>
      <c r="AQ465" s="2">
        <f>ROUND(IF($B465="Annuity",SUMIFS('Annuity Prices'!AT:AT,'Annuity Prices'!$B:$B,$D465,'Annuity Prices'!$E:$E,$G465),IF($B465="RAB Short",SUMIFS('RAB Prices Short'!AT:AT,'RAB Prices Short'!$B:$B,'All Prices combined'!$D465,'RAB Prices Short'!$E:$E,'All Prices combined'!$G465),IF($B465="RAB Long",SUMIFS('RAB Prices Long'!AT:AT,'RAB Prices Long'!$B:$B,'All Prices combined'!$D465,'RAB Prices Long'!$E:$E,'All Prices combined'!$G465)))),2)</f>
        <v>2</v>
      </c>
      <c r="AR465" s="2">
        <f>ROUND(IF($B465="Annuity",SUMIFS('Annuity Prices'!AU:AU,'Annuity Prices'!$B:$B,$D465,'Annuity Prices'!$E:$E,$G465),IF($B465="RAB Short",SUMIFS('RAB Prices Short'!AU:AU,'RAB Prices Short'!$B:$B,'All Prices combined'!$D465,'RAB Prices Short'!$E:$E,'All Prices combined'!$G465),IF($B465="RAB Long",SUMIFS('RAB Prices Long'!AU:AU,'RAB Prices Long'!$B:$B,'All Prices combined'!$D465,'RAB Prices Long'!$E:$E,'All Prices combined'!$G465)))),2)</f>
        <v>2.04</v>
      </c>
      <c r="AS465" s="2">
        <f>ROUND(IF($B465="Annuity",SUMIFS('Annuity Prices'!AV:AV,'Annuity Prices'!$B:$B,$D465,'Annuity Prices'!$E:$E,$G465),IF($B465="RAB Short",SUMIFS('RAB Prices Short'!AV:AV,'RAB Prices Short'!$B:$B,'All Prices combined'!$D465,'RAB Prices Short'!$E:$E,'All Prices combined'!$G465),IF($B465="RAB Long",SUMIFS('RAB Prices Long'!AV:AV,'RAB Prices Long'!$B:$B,'All Prices combined'!$D465,'RAB Prices Long'!$E:$E,'All Prices combined'!$G465)))),2)</f>
        <v>2.1</v>
      </c>
      <c r="AT465" s="2">
        <f>ROUND(IF($B465="Annuity",SUMIFS('Annuity Prices'!AW:AW,'Annuity Prices'!$B:$B,$D465,'Annuity Prices'!$E:$E,$G465),IF($B465="RAB Short",SUMIFS('RAB Prices Short'!AW:AW,'RAB Prices Short'!$B:$B,'All Prices combined'!$D465,'RAB Prices Short'!$E:$E,'All Prices combined'!$G465),IF($B465="RAB Long",SUMIFS('RAB Prices Long'!AW:AW,'RAB Prices Long'!$B:$B,'All Prices combined'!$D465,'RAB Prices Long'!$E:$E,'All Prices combined'!$G465)))),2)</f>
        <v>2.15</v>
      </c>
      <c r="AU465" s="2">
        <f>ROUND(IF($B465="Annuity",SUMIFS('Annuity Prices'!AX:AX,'Annuity Prices'!$B:$B,$D465,'Annuity Prices'!$E:$E,$G465),IF($B465="RAB Short",SUMIFS('RAB Prices Short'!AX:AX,'RAB Prices Short'!$B:$B,'All Prices combined'!$D465,'RAB Prices Short'!$E:$E,'All Prices combined'!$G465),IF($B465="RAB Long",SUMIFS('RAB Prices Long'!AX:AX,'RAB Prices Long'!$B:$B,'All Prices combined'!$D465,'RAB Prices Long'!$E:$E,'All Prices combined'!$G465)))),2)</f>
        <v>2.2000000000000002</v>
      </c>
      <c r="AV465" s="2">
        <f>ROUND(IF($B465="Annuity",SUMIFS('Annuity Prices'!AY:AY,'Annuity Prices'!$B:$B,$D465,'Annuity Prices'!$E:$E,$G465),IF($B465="RAB Short",SUMIFS('RAB Prices Short'!AY:AY,'RAB Prices Short'!$B:$B,'All Prices combined'!$D465,'RAB Prices Short'!$E:$E,'All Prices combined'!$G465),IF($B465="RAB Long",SUMIFS('RAB Prices Long'!AY:AY,'RAB Prices Long'!$B:$B,'All Prices combined'!$D465,'RAB Prices Long'!$E:$E,'All Prices combined'!$G465)))),2)</f>
        <v>2.2599999999999998</v>
      </c>
      <c r="AW465" s="2">
        <f>ROUND(IF($B465="Annuity",SUMIFS('Annuity Prices'!AZ:AZ,'Annuity Prices'!$B:$B,$D465,'Annuity Prices'!$E:$E,$G465),IF($B465="RAB Short",SUMIFS('RAB Prices Short'!AZ:AZ,'RAB Prices Short'!$B:$B,'All Prices combined'!$D465,'RAB Prices Short'!$E:$E,'All Prices combined'!$G465),IF($B465="RAB Long",SUMIFS('RAB Prices Long'!AZ:AZ,'RAB Prices Long'!$B:$B,'All Prices combined'!$D465,'RAB Prices Long'!$E:$E,'All Prices combined'!$G465)))),2)</f>
        <v>2.31</v>
      </c>
      <c r="AX465" s="2">
        <f>ROUND(IF($B465="Annuity",SUMIFS('Annuity Prices'!BA:BA,'Annuity Prices'!$B:$B,$D465,'Annuity Prices'!$E:$E,$G465),IF($B465="RAB Short",SUMIFS('RAB Prices Short'!BA:BA,'RAB Prices Short'!$B:$B,'All Prices combined'!$D465,'RAB Prices Short'!$E:$E,'All Prices combined'!$G465),IF($B465="RAB Long",SUMIFS('RAB Prices Long'!BA:BA,'RAB Prices Long'!$B:$B,'All Prices combined'!$D465,'RAB Prices Long'!$E:$E,'All Prices combined'!$G465)))),2)</f>
        <v>2.36</v>
      </c>
      <c r="AY465" s="2">
        <f>ROUND(IF($B465="Annuity",SUMIFS('Annuity Prices'!BB:BB,'Annuity Prices'!$B:$B,$D465,'Annuity Prices'!$E:$E,$G465),IF($B465="RAB Short",SUMIFS('RAB Prices Short'!BB:BB,'RAB Prices Short'!$B:$B,'All Prices combined'!$D465,'RAB Prices Short'!$E:$E,'All Prices combined'!$G465),IF($B465="RAB Long",SUMIFS('RAB Prices Long'!BB:BB,'RAB Prices Long'!$B:$B,'All Prices combined'!$D465,'RAB Prices Long'!$E:$E,'All Prices combined'!$G465)))),2)</f>
        <v>2.42</v>
      </c>
      <c r="AZ465" s="2">
        <f>ROUND(IF($B465="Annuity",SUMIFS('Annuity Prices'!BC:BC,'Annuity Prices'!$B:$B,$D465,'Annuity Prices'!$E:$E,$G465),IF($B465="RAB Short",SUMIFS('RAB Prices Short'!BC:BC,'RAB Prices Short'!$B:$B,'All Prices combined'!$D465,'RAB Prices Short'!$E:$E,'All Prices combined'!$G465),IF($B465="RAB Long",SUMIFS('RAB Prices Long'!BC:BC,'RAB Prices Long'!$B:$B,'All Prices combined'!$D465,'RAB Prices Long'!$E:$E,'All Prices combined'!$G465)))),2)</f>
        <v>2.48</v>
      </c>
      <c r="BA465" s="2">
        <f>ROUND(IF($B465="Annuity",SUMIFS('Annuity Prices'!BD:BD,'Annuity Prices'!$B:$B,$D465,'Annuity Prices'!$E:$E,$G465),IF($B465="RAB Short",SUMIFS('RAB Prices Short'!BD:BD,'RAB Prices Short'!$B:$B,'All Prices combined'!$D465,'RAB Prices Short'!$E:$E,'All Prices combined'!$G465),IF($B465="RAB Long",SUMIFS('RAB Prices Long'!BD:BD,'RAB Prices Long'!$B:$B,'All Prices combined'!$D465,'RAB Prices Long'!$E:$E,'All Prices combined'!$G465)))),2)</f>
        <v>2.54</v>
      </c>
      <c r="BB465" s="2">
        <f>ROUND(IF($B465="Annuity",SUMIFS('Annuity Prices'!BE:BE,'Annuity Prices'!$B:$B,$D465,'Annuity Prices'!$E:$E,$G465),IF($B465="RAB Short",SUMIFS('RAB Prices Short'!BE:BE,'RAB Prices Short'!$B:$B,'All Prices combined'!$D465,'RAB Prices Short'!$E:$E,'All Prices combined'!$G465),IF($B465="RAB Long",SUMIFS('RAB Prices Long'!BE:BE,'RAB Prices Long'!$B:$B,'All Prices combined'!$D465,'RAB Prices Long'!$E:$E,'All Prices combined'!$G465)))),2)</f>
        <v>2.59</v>
      </c>
      <c r="BC465" s="2">
        <f>ROUND(IF($B465="Annuity",SUMIFS('Annuity Prices'!BF:BF,'Annuity Prices'!$B:$B,$D465,'Annuity Prices'!$E:$E,$G465),IF($B465="RAB Short",SUMIFS('RAB Prices Short'!BF:BF,'RAB Prices Short'!$B:$B,'All Prices combined'!$D465,'RAB Prices Short'!$E:$E,'All Prices combined'!$G465),IF($B465="RAB Long",SUMIFS('RAB Prices Long'!BF:BF,'RAB Prices Long'!$B:$B,'All Prices combined'!$D465,'RAB Prices Long'!$E:$E,'All Prices combined'!$G465)))),2)</f>
        <v>2.66</v>
      </c>
      <c r="BD465" s="2">
        <f>ROUND(IF($B465="Annuity",SUMIFS('Annuity Prices'!BG:BG,'Annuity Prices'!$B:$B,$D465,'Annuity Prices'!$E:$E,$G465),IF($B465="RAB Short",SUMIFS('RAB Prices Short'!BG:BG,'RAB Prices Short'!$B:$B,'All Prices combined'!$D465,'RAB Prices Short'!$E:$E,'All Prices combined'!$G465),IF($B465="RAB Long",SUMIFS('RAB Prices Long'!BG:BG,'RAB Prices Long'!$B:$B,'All Prices combined'!$D465,'RAB Prices Long'!$E:$E,'All Prices combined'!$G465)))),2)</f>
        <v>2.72</v>
      </c>
      <c r="BE465" s="2">
        <f>ROUND(IF($B465="Annuity",SUMIFS('Annuity Prices'!BH:BH,'Annuity Prices'!$B:$B,$D465,'Annuity Prices'!$E:$E,$G465),IF($B465="RAB Short",SUMIFS('RAB Prices Short'!BH:BH,'RAB Prices Short'!$B:$B,'All Prices combined'!$D465,'RAB Prices Short'!$E:$E,'All Prices combined'!$G465),IF($B465="RAB Long",SUMIFS('RAB Prices Long'!BH:BH,'RAB Prices Long'!$B:$B,'All Prices combined'!$D465,'RAB Prices Long'!$E:$E,'All Prices combined'!$G465)))),2)</f>
        <v>2.79</v>
      </c>
      <c r="BF465" s="2">
        <f>ROUND(IF($B465="Annuity",SUMIFS('Annuity Prices'!BI:BI,'Annuity Prices'!$B:$B,$D465,'Annuity Prices'!$E:$E,$G465),IF($B465="RAB Short",SUMIFS('RAB Prices Short'!BI:BI,'RAB Prices Short'!$B:$B,'All Prices combined'!$D465,'RAB Prices Short'!$E:$E,'All Prices combined'!$G465),IF($B465="RAB Long",SUMIFS('RAB Prices Long'!BI:BI,'RAB Prices Long'!$B:$B,'All Prices combined'!$D465,'RAB Prices Long'!$E:$E,'All Prices combined'!$G465)))),2)</f>
        <v>2.85</v>
      </c>
      <c r="BG465" s="2">
        <f>ROUND(IF($B465="Annuity",SUMIFS('Annuity Prices'!BJ:BJ,'Annuity Prices'!$B:$B,$D465,'Annuity Prices'!$E:$E,$G465),IF($B465="RAB Short",SUMIFS('RAB Prices Short'!BJ:BJ,'RAB Prices Short'!$B:$B,'All Prices combined'!$D465,'RAB Prices Short'!$E:$E,'All Prices combined'!$G465),IF($B465="RAB Long",SUMIFS('RAB Prices Long'!BJ:BJ,'RAB Prices Long'!$B:$B,'All Prices combined'!$D465,'RAB Prices Long'!$E:$E,'All Prices combined'!$G465)))),2)</f>
        <v>2.92</v>
      </c>
      <c r="BH465" s="2">
        <f>ROUND(IF($B465="Annuity",SUMIFS('Annuity Prices'!BK:BK,'Annuity Prices'!$B:$B,$D465,'Annuity Prices'!$E:$E,$G465),IF($B465="RAB Short",SUMIFS('RAB Prices Short'!BK:BK,'RAB Prices Short'!$B:$B,'All Prices combined'!$D465,'RAB Prices Short'!$E:$E,'All Prices combined'!$G465),IF($B465="RAB Long",SUMIFS('RAB Prices Long'!BK:BK,'RAB Prices Long'!$B:$B,'All Prices combined'!$D465,'RAB Prices Long'!$E:$E,'All Prices combined'!$G465)))),2)</f>
        <v>2.99</v>
      </c>
      <c r="BI465" s="2">
        <f>ROUND(IF($B465="Annuity",SUMIFS('Annuity Prices'!BL:BL,'Annuity Prices'!$B:$B,$D465,'Annuity Prices'!$E:$E,$G465),IF($B465="RAB Short",SUMIFS('RAB Prices Short'!BL:BL,'RAB Prices Short'!$B:$B,'All Prices combined'!$D465,'RAB Prices Short'!$E:$E,'All Prices combined'!$G465),IF($B465="RAB Long",SUMIFS('RAB Prices Long'!BL:BL,'RAB Prices Long'!$B:$B,'All Prices combined'!$D465,'RAB Prices Long'!$E:$E,'All Prices combined'!$G465)))),2)</f>
        <v>3.07</v>
      </c>
      <c r="BJ465" s="2">
        <f>ROUND(IF($B465="Annuity",SUMIFS('Annuity Prices'!BM:BM,'Annuity Prices'!$B:$B,$D465,'Annuity Prices'!$E:$E,$G465),IF($B465="RAB Short",SUMIFS('RAB Prices Short'!BM:BM,'RAB Prices Short'!$B:$B,'All Prices combined'!$D465,'RAB Prices Short'!$E:$E,'All Prices combined'!$G465),IF($B465="RAB Long",SUMIFS('RAB Prices Long'!BM:BM,'RAB Prices Long'!$B:$B,'All Prices combined'!$D465,'RAB Prices Long'!$E:$E,'All Prices combined'!$G465)))),2)</f>
        <v>3.13</v>
      </c>
      <c r="BK465" s="2">
        <f>ROUND(IF($B465="Annuity",SUMIFS('Annuity Prices'!BN:BN,'Annuity Prices'!$B:$B,$D465,'Annuity Prices'!$E:$E,$G465),IF($B465="RAB Short",SUMIFS('RAB Prices Short'!BN:BN,'RAB Prices Short'!$B:$B,'All Prices combined'!$D465,'RAB Prices Short'!$E:$E,'All Prices combined'!$G465),IF($B465="RAB Long",SUMIFS('RAB Prices Long'!BN:BN,'RAB Prices Long'!$B:$B,'All Prices combined'!$D465,'RAB Prices Long'!$E:$E,'All Prices combined'!$G465)))),2)</f>
        <v>3.21</v>
      </c>
      <c r="BL465" s="2">
        <f>ROUND(IF($B465="Annuity",SUMIFS('Annuity Prices'!BO:BO,'Annuity Prices'!$B:$B,$D465,'Annuity Prices'!$E:$E,$G465),IF($B465="RAB Short",SUMIFS('RAB Prices Short'!BO:BO,'RAB Prices Short'!$B:$B,'All Prices combined'!$D465,'RAB Prices Short'!$E:$E,'All Prices combined'!$G465),IF($B465="RAB Long",SUMIFS('RAB Prices Long'!BO:BO,'RAB Prices Long'!$B:$B,'All Prices combined'!$D465,'RAB Prices Long'!$E:$E,'All Prices combined'!$G465)))),2)</f>
        <v>3.29</v>
      </c>
      <c r="BM465" s="2">
        <f>ROUND(IF($B465="Annuity",SUMIFS('Annuity Prices'!BP:BP,'Annuity Prices'!$B:$B,$D465,'Annuity Prices'!$E:$E,$G465),IF($B465="RAB Short",SUMIFS('RAB Prices Short'!BP:BP,'RAB Prices Short'!$B:$B,'All Prices combined'!$D465,'RAB Prices Short'!$E:$E,'All Prices combined'!$G465),IF($B465="RAB Long",SUMIFS('RAB Prices Long'!BP:BP,'RAB Prices Long'!$B:$B,'All Prices combined'!$D465,'RAB Prices Long'!$E:$E,'All Prices combined'!$G465)))),2)</f>
        <v>3.37</v>
      </c>
      <c r="BN465" s="2">
        <f>ROUND(IF($B465="Annuity",SUMIFS('Annuity Prices'!BQ:BQ,'Annuity Prices'!$B:$B,$D465,'Annuity Prices'!$E:$E,$G465),IF($B465="RAB Short",SUMIFS('RAB Prices Short'!BQ:BQ,'RAB Prices Short'!$B:$B,'All Prices combined'!$D465,'RAB Prices Short'!$E:$E,'All Prices combined'!$G465),IF($B465="RAB Long",SUMIFS('RAB Prices Long'!BQ:BQ,'RAB Prices Long'!$B:$B,'All Prices combined'!$D465,'RAB Prices Long'!$E:$E,'All Prices combined'!$G465)))),2)</f>
        <v>3.44</v>
      </c>
      <c r="BO465" s="2">
        <f>ROUND(IF($B465="Annuity",SUMIFS('Annuity Prices'!BR:BR,'Annuity Prices'!$B:$B,$D465,'Annuity Prices'!$E:$E,$G465),IF($B465="RAB Short",SUMIFS('RAB Prices Short'!BR:BR,'RAB Prices Short'!$B:$B,'All Prices combined'!$D465,'RAB Prices Short'!$E:$E,'All Prices combined'!$G465),IF($B465="RAB Long",SUMIFS('RAB Prices Long'!BR:BR,'RAB Prices Long'!$B:$B,'All Prices combined'!$D465,'RAB Prices Long'!$E:$E,'All Prices combined'!$G465)))),2)</f>
        <v>3.52</v>
      </c>
      <c r="BP465" s="2">
        <f>ROUND(IF($B465="Annuity",SUMIFS('Annuity Prices'!BS:BS,'Annuity Prices'!$B:$B,$D465,'Annuity Prices'!$E:$E,$G465),IF($B465="RAB Short",SUMIFS('RAB Prices Short'!BS:BS,'RAB Prices Short'!$B:$B,'All Prices combined'!$D465,'RAB Prices Short'!$E:$E,'All Prices combined'!$G465),IF($B465="RAB Long",SUMIFS('RAB Prices Long'!BS:BS,'RAB Prices Long'!$B:$B,'All Prices combined'!$D465,'RAB Prices Long'!$E:$E,'All Prices combined'!$G465)))),2)</f>
        <v>3.61</v>
      </c>
      <c r="BQ465" s="2">
        <f>ROUND(IF($B465="Annuity",SUMIFS('Annuity Prices'!BT:BT,'Annuity Prices'!$B:$B,$D465,'Annuity Prices'!$E:$E,$G465),IF($B465="RAB Short",SUMIFS('RAB Prices Short'!BT:BT,'RAB Prices Short'!$B:$B,'All Prices combined'!$D465,'RAB Prices Short'!$E:$E,'All Prices combined'!$G465),IF($B465="RAB Long",SUMIFS('RAB Prices Long'!BT:BT,'RAB Prices Long'!$B:$B,'All Prices combined'!$D465,'RAB Prices Long'!$E:$E,'All Prices combined'!$G465)))),2)</f>
        <v>3.7</v>
      </c>
      <c r="BR465" s="2">
        <f>ROUND(IF($B465="Annuity",SUMIFS('Annuity Prices'!BU:BU,'Annuity Prices'!$B:$B,$D465,'Annuity Prices'!$E:$E,$G465),IF($B465="RAB Short",SUMIFS('RAB Prices Short'!BU:BU,'RAB Prices Short'!$B:$B,'All Prices combined'!$D465,'RAB Prices Short'!$E:$E,'All Prices combined'!$G465),IF($B465="RAB Long",SUMIFS('RAB Prices Long'!BU:BU,'RAB Prices Long'!$B:$B,'All Prices combined'!$D465,'RAB Prices Long'!$E:$E,'All Prices combined'!$G465)))),2)</f>
        <v>3.77</v>
      </c>
      <c r="BS465" s="2">
        <f>ROUND(IF($B465="Annuity",SUMIFS('Annuity Prices'!BV:BV,'Annuity Prices'!$B:$B,$D465,'Annuity Prices'!$E:$E,$G465),IF($B465="RAB Short",SUMIFS('RAB Prices Short'!BV:BV,'RAB Prices Short'!$B:$B,'All Prices combined'!$D465,'RAB Prices Short'!$E:$E,'All Prices combined'!$G465),IF($B465="RAB Long",SUMIFS('RAB Prices Long'!BV:BV,'RAB Prices Long'!$B:$B,'All Prices combined'!$D465,'RAB Prices Long'!$E:$E,'All Prices combined'!$G465)))),2)</f>
        <v>3.87</v>
      </c>
      <c r="BT465" s="2">
        <f>ROUND(IF($B465="Annuity",SUMIFS('Annuity Prices'!BW:BW,'Annuity Prices'!$B:$B,$D465,'Annuity Prices'!$E:$E,$G465),IF($B465="RAB Short",SUMIFS('RAB Prices Short'!BW:BW,'RAB Prices Short'!$B:$B,'All Prices combined'!$D465,'RAB Prices Short'!$E:$E,'All Prices combined'!$G465),IF($B465="RAB Long",SUMIFS('RAB Prices Long'!BW:BW,'RAB Prices Long'!$B:$B,'All Prices combined'!$D465,'RAB Prices Long'!$E:$E,'All Prices combined'!$G465)))),2)</f>
        <v>3.96</v>
      </c>
      <c r="BU465" s="2">
        <f>ROUND(IF($B465="Annuity",SUMIFS('Annuity Prices'!BX:BX,'Annuity Prices'!$B:$B,$D465,'Annuity Prices'!$E:$E,$G465),IF($B465="RAB Short",SUMIFS('RAB Prices Short'!BX:BX,'RAB Prices Short'!$B:$B,'All Prices combined'!$D465,'RAB Prices Short'!$E:$E,'All Prices combined'!$G465),IF($B465="RAB Long",SUMIFS('RAB Prices Long'!BX:BX,'RAB Prices Long'!$B:$B,'All Prices combined'!$D465,'RAB Prices Long'!$E:$E,'All Prices combined'!$G465)))),2)</f>
        <v>4.0599999999999996</v>
      </c>
    </row>
    <row r="466" spans="2:73" x14ac:dyDescent="0.25">
      <c r="B466" t="s">
        <v>45</v>
      </c>
      <c r="C466">
        <v>16</v>
      </c>
      <c r="E466" t="s">
        <v>173</v>
      </c>
      <c r="G466" t="s">
        <v>176</v>
      </c>
      <c r="I466" s="2">
        <f>ROUND(IF($B466="Annuity",SUMIFS('Annuity Prices'!L:L,'Annuity Prices'!$B:$B,$D466,'Annuity Prices'!$E:$E,$G466),IF($B466="RAB Short",SUMIFS('RAB Prices Short'!L:L,'RAB Prices Short'!$B:$B,'All Prices combined'!$D466,'RAB Prices Short'!$E:$E,'All Prices combined'!$G466),IF($B466="RAB Long",SUMIFS('RAB Prices Long'!L:L,'RAB Prices Long'!$B:$B,'All Prices combined'!$D466,'RAB Prices Long'!$E:$E,'All Prices combined'!$G466)))),2)</f>
        <v>0</v>
      </c>
      <c r="J466" s="2">
        <f>ROUND(IF($B466="Annuity",SUMIFS('Annuity Prices'!M:M,'Annuity Prices'!$B:$B,$D466,'Annuity Prices'!$E:$E,$G466),IF($B466="RAB Short",SUMIFS('RAB Prices Short'!M:M,'RAB Prices Short'!$B:$B,'All Prices combined'!$D466,'RAB Prices Short'!$E:$E,'All Prices combined'!$G466),IF($B466="RAB Long",SUMIFS('RAB Prices Long'!M:M,'RAB Prices Long'!$B:$B,'All Prices combined'!$D466,'RAB Prices Long'!$E:$E,'All Prices combined'!$G466)))),2)</f>
        <v>0</v>
      </c>
      <c r="K466" s="2">
        <f>ROUND(IF($B466="Annuity",SUMIFS('Annuity Prices'!N:N,'Annuity Prices'!$B:$B,$D466,'Annuity Prices'!$E:$E,$G466),IF($B466="RAB Short",SUMIFS('RAB Prices Short'!N:N,'RAB Prices Short'!$B:$B,'All Prices combined'!$D466,'RAB Prices Short'!$E:$E,'All Prices combined'!$G466),IF($B466="RAB Long",SUMIFS('RAB Prices Long'!N:N,'RAB Prices Long'!$B:$B,'All Prices combined'!$D466,'RAB Prices Long'!$E:$E,'All Prices combined'!$G466)))),2)</f>
        <v>0</v>
      </c>
      <c r="L466" s="2">
        <f>ROUND(IF($B466="Annuity",SUMIFS('Annuity Prices'!O:O,'Annuity Prices'!$B:$B,$D466,'Annuity Prices'!$E:$E,$G466),IF($B466="RAB Short",SUMIFS('RAB Prices Short'!O:O,'RAB Prices Short'!$B:$B,'All Prices combined'!$D466,'RAB Prices Short'!$E:$E,'All Prices combined'!$G466),IF($B466="RAB Long",SUMIFS('RAB Prices Long'!O:O,'RAB Prices Long'!$B:$B,'All Prices combined'!$D466,'RAB Prices Long'!$E:$E,'All Prices combined'!$G466)))),2)</f>
        <v>0</v>
      </c>
      <c r="M466" s="2">
        <f>ROUND(IF($B466="Annuity",SUMIFS('Annuity Prices'!P:P,'Annuity Prices'!$B:$B,$D466,'Annuity Prices'!$E:$E,$G466),IF($B466="RAB Short",SUMIFS('RAB Prices Short'!P:P,'RAB Prices Short'!$B:$B,'All Prices combined'!$D466,'RAB Prices Short'!$E:$E,'All Prices combined'!$G466),IF($B466="RAB Long",SUMIFS('RAB Prices Long'!P:P,'RAB Prices Long'!$B:$B,'All Prices combined'!$D466,'RAB Prices Long'!$E:$E,'All Prices combined'!$G466)))),2)</f>
        <v>0</v>
      </c>
      <c r="N466" s="2">
        <f>ROUND(IF($B466="Annuity",SUMIFS('Annuity Prices'!Q:Q,'Annuity Prices'!$B:$B,$D466,'Annuity Prices'!$E:$E,$G466),IF($B466="RAB Short",SUMIFS('RAB Prices Short'!Q:Q,'RAB Prices Short'!$B:$B,'All Prices combined'!$D466,'RAB Prices Short'!$E:$E,'All Prices combined'!$G466),IF($B466="RAB Long",SUMIFS('RAB Prices Long'!Q:Q,'RAB Prices Long'!$B:$B,'All Prices combined'!$D466,'RAB Prices Long'!$E:$E,'All Prices combined'!$G466)))),2)</f>
        <v>0</v>
      </c>
      <c r="O466" s="2">
        <f>ROUND(IF($B466="Annuity",SUMIFS('Annuity Prices'!R:R,'Annuity Prices'!$B:$B,$D466,'Annuity Prices'!$E:$E,$G466),IF($B466="RAB Short",SUMIFS('RAB Prices Short'!R:R,'RAB Prices Short'!$B:$B,'All Prices combined'!$D466,'RAB Prices Short'!$E:$E,'All Prices combined'!$G466),IF($B466="RAB Long",SUMIFS('RAB Prices Long'!R:R,'RAB Prices Long'!$B:$B,'All Prices combined'!$D466,'RAB Prices Long'!$E:$E,'All Prices combined'!$G466)))),2)</f>
        <v>0</v>
      </c>
      <c r="P466" s="2">
        <f>ROUND(IF($B466="Annuity",SUMIFS('Annuity Prices'!S:S,'Annuity Prices'!$B:$B,$D466,'Annuity Prices'!$E:$E,$G466),IF($B466="RAB Short",SUMIFS('RAB Prices Short'!S:S,'RAB Prices Short'!$B:$B,'All Prices combined'!$D466,'RAB Prices Short'!$E:$E,'All Prices combined'!$G466),IF($B466="RAB Long",SUMIFS('RAB Prices Long'!S:S,'RAB Prices Long'!$B:$B,'All Prices combined'!$D466,'RAB Prices Long'!$E:$E,'All Prices combined'!$G466)))),2)</f>
        <v>0</v>
      </c>
      <c r="Q466" s="2">
        <f>ROUND(IF($B466="Annuity",SUMIFS('Annuity Prices'!T:T,'Annuity Prices'!$B:$B,$D466,'Annuity Prices'!$E:$E,$G466),IF($B466="RAB Short",SUMIFS('RAB Prices Short'!T:T,'RAB Prices Short'!$B:$B,'All Prices combined'!$D466,'RAB Prices Short'!$E:$E,'All Prices combined'!$G466),IF($B466="RAB Long",SUMIFS('RAB Prices Long'!T:T,'RAB Prices Long'!$B:$B,'All Prices combined'!$D466,'RAB Prices Long'!$E:$E,'All Prices combined'!$G466)))),2)</f>
        <v>0</v>
      </c>
      <c r="R466" s="2">
        <f>ROUND(IF($B466="Annuity",SUMIFS('Annuity Prices'!U:U,'Annuity Prices'!$B:$B,$D466,'Annuity Prices'!$E:$E,$G466),IF($B466="RAB Short",SUMIFS('RAB Prices Short'!U:U,'RAB Prices Short'!$B:$B,'All Prices combined'!$D466,'RAB Prices Short'!$E:$E,'All Prices combined'!$G466),IF($B466="RAB Long",SUMIFS('RAB Prices Long'!U:U,'RAB Prices Long'!$B:$B,'All Prices combined'!$D466,'RAB Prices Long'!$E:$E,'All Prices combined'!$G466)))),2)</f>
        <v>0</v>
      </c>
      <c r="S466" s="2">
        <f>ROUND(IF($B466="Annuity",SUMIFS('Annuity Prices'!V:V,'Annuity Prices'!$B:$B,$D466,'Annuity Prices'!$E:$E,$G466),IF($B466="RAB Short",SUMIFS('RAB Prices Short'!V:V,'RAB Prices Short'!$B:$B,'All Prices combined'!$D466,'RAB Prices Short'!$E:$E,'All Prices combined'!$G466),IF($B466="RAB Long",SUMIFS('RAB Prices Long'!V:V,'RAB Prices Long'!$B:$B,'All Prices combined'!$D466,'RAB Prices Long'!$E:$E,'All Prices combined'!$G466)))),2)</f>
        <v>0</v>
      </c>
      <c r="T466" s="2">
        <f>ROUND(IF($B466="Annuity",SUMIFS('Annuity Prices'!W:W,'Annuity Prices'!$B:$B,$D466,'Annuity Prices'!$E:$E,$G466),IF($B466="RAB Short",SUMIFS('RAB Prices Short'!W:W,'RAB Prices Short'!$B:$B,'All Prices combined'!$D466,'RAB Prices Short'!$E:$E,'All Prices combined'!$G466),IF($B466="RAB Long",SUMIFS('RAB Prices Long'!W:W,'RAB Prices Long'!$B:$B,'All Prices combined'!$D466,'RAB Prices Long'!$E:$E,'All Prices combined'!$G466)))),2)</f>
        <v>0</v>
      </c>
      <c r="U466" s="2">
        <f>ROUND(IF($B466="Annuity",SUMIFS('Annuity Prices'!X:X,'Annuity Prices'!$B:$B,$D466,'Annuity Prices'!$E:$E,$G466),IF($B466="RAB Short",SUMIFS('RAB Prices Short'!X:X,'RAB Prices Short'!$B:$B,'All Prices combined'!$D466,'RAB Prices Short'!$E:$E,'All Prices combined'!$G466),IF($B466="RAB Long",SUMIFS('RAB Prices Long'!X:X,'RAB Prices Long'!$B:$B,'All Prices combined'!$D466,'RAB Prices Long'!$E:$E,'All Prices combined'!$G466)))),2)</f>
        <v>0</v>
      </c>
      <c r="V466" s="2">
        <f>ROUND(IF($B466="Annuity",SUMIFS('Annuity Prices'!Y:Y,'Annuity Prices'!$B:$B,$D466,'Annuity Prices'!$E:$E,$G466),IF($B466="RAB Short",SUMIFS('RAB Prices Short'!Y:Y,'RAB Prices Short'!$B:$B,'All Prices combined'!$D466,'RAB Prices Short'!$E:$E,'All Prices combined'!$G466),IF($B466="RAB Long",SUMIFS('RAB Prices Long'!Y:Y,'RAB Prices Long'!$B:$B,'All Prices combined'!$D466,'RAB Prices Long'!$E:$E,'All Prices combined'!$G466)))),2)</f>
        <v>0</v>
      </c>
      <c r="W466" s="2">
        <f>ROUND(IF($B466="Annuity",SUMIFS('Annuity Prices'!Z:Z,'Annuity Prices'!$B:$B,$D466,'Annuity Prices'!$E:$E,$G466),IF($B466="RAB Short",SUMIFS('RAB Prices Short'!Z:Z,'RAB Prices Short'!$B:$B,'All Prices combined'!$D466,'RAB Prices Short'!$E:$E,'All Prices combined'!$G466),IF($B466="RAB Long",SUMIFS('RAB Prices Long'!Z:Z,'RAB Prices Long'!$B:$B,'All Prices combined'!$D466,'RAB Prices Long'!$E:$E,'All Prices combined'!$G466)))),2)</f>
        <v>0</v>
      </c>
      <c r="X466" s="2">
        <f>ROUND(IF($B466="Annuity",SUMIFS('Annuity Prices'!AA:AA,'Annuity Prices'!$B:$B,$D466,'Annuity Prices'!$E:$E,$G466),IF($B466="RAB Short",SUMIFS('RAB Prices Short'!AA:AA,'RAB Prices Short'!$B:$B,'All Prices combined'!$D466,'RAB Prices Short'!$E:$E,'All Prices combined'!$G466),IF($B466="RAB Long",SUMIFS('RAB Prices Long'!AA:AA,'RAB Prices Long'!$B:$B,'All Prices combined'!$D466,'RAB Prices Long'!$E:$E,'All Prices combined'!$G466)))),2)</f>
        <v>0</v>
      </c>
      <c r="Y466" s="2">
        <f>ROUND(IF($B466="Annuity",SUMIFS('Annuity Prices'!AB:AB,'Annuity Prices'!$B:$B,$D466,'Annuity Prices'!$E:$E,$G466),IF($B466="RAB Short",SUMIFS('RAB Prices Short'!AB:AB,'RAB Prices Short'!$B:$B,'All Prices combined'!$D466,'RAB Prices Short'!$E:$E,'All Prices combined'!$G466),IF($B466="RAB Long",SUMIFS('RAB Prices Long'!AB:AB,'RAB Prices Long'!$B:$B,'All Prices combined'!$D466,'RAB Prices Long'!$E:$E,'All Prices combined'!$G466)))),2)</f>
        <v>0</v>
      </c>
      <c r="Z466" s="2">
        <f>ROUND(IF($B466="Annuity",SUMIFS('Annuity Prices'!AC:AC,'Annuity Prices'!$B:$B,$D466,'Annuity Prices'!$E:$E,$G466),IF($B466="RAB Short",SUMIFS('RAB Prices Short'!AC:AC,'RAB Prices Short'!$B:$B,'All Prices combined'!$D466,'RAB Prices Short'!$E:$E,'All Prices combined'!$G466),IF($B466="RAB Long",SUMIFS('RAB Prices Long'!AC:AC,'RAB Prices Long'!$B:$B,'All Prices combined'!$D466,'RAB Prices Long'!$E:$E,'All Prices combined'!$G466)))),2)</f>
        <v>0</v>
      </c>
      <c r="AA466" s="2">
        <f>ROUND(IF($B466="Annuity",SUMIFS('Annuity Prices'!AD:AD,'Annuity Prices'!$B:$B,$D466,'Annuity Prices'!$E:$E,$G466),IF($B466="RAB Short",SUMIFS('RAB Prices Short'!AD:AD,'RAB Prices Short'!$B:$B,'All Prices combined'!$D466,'RAB Prices Short'!$E:$E,'All Prices combined'!$G466),IF($B466="RAB Long",SUMIFS('RAB Prices Long'!AD:AD,'RAB Prices Long'!$B:$B,'All Prices combined'!$D466,'RAB Prices Long'!$E:$E,'All Prices combined'!$G466)))),2)</f>
        <v>0</v>
      </c>
      <c r="AB466" s="2">
        <f>ROUND(IF($B466="Annuity",SUMIFS('Annuity Prices'!AE:AE,'Annuity Prices'!$B:$B,$D466,'Annuity Prices'!$E:$E,$G466),IF($B466="RAB Short",SUMIFS('RAB Prices Short'!AE:AE,'RAB Prices Short'!$B:$B,'All Prices combined'!$D466,'RAB Prices Short'!$E:$E,'All Prices combined'!$G466),IF($B466="RAB Long",SUMIFS('RAB Prices Long'!AE:AE,'RAB Prices Long'!$B:$B,'All Prices combined'!$D466,'RAB Prices Long'!$E:$E,'All Prices combined'!$G466)))),2)</f>
        <v>0</v>
      </c>
      <c r="AC466" s="2">
        <f>ROUND(IF($B466="Annuity",SUMIFS('Annuity Prices'!AF:AF,'Annuity Prices'!$B:$B,$D466,'Annuity Prices'!$E:$E,$G466),IF($B466="RAB Short",SUMIFS('RAB Prices Short'!AF:AF,'RAB Prices Short'!$B:$B,'All Prices combined'!$D466,'RAB Prices Short'!$E:$E,'All Prices combined'!$G466),IF($B466="RAB Long",SUMIFS('RAB Prices Long'!AF:AF,'RAB Prices Long'!$B:$B,'All Prices combined'!$D466,'RAB Prices Long'!$E:$E,'All Prices combined'!$G466)))),2)</f>
        <v>0</v>
      </c>
      <c r="AD466" s="2">
        <f>ROUND(IF($B466="Annuity",SUMIFS('Annuity Prices'!AG:AG,'Annuity Prices'!$B:$B,$D466,'Annuity Prices'!$E:$E,$G466),IF($B466="RAB Short",SUMIFS('RAB Prices Short'!AG:AG,'RAB Prices Short'!$B:$B,'All Prices combined'!$D466,'RAB Prices Short'!$E:$E,'All Prices combined'!$G466),IF($B466="RAB Long",SUMIFS('RAB Prices Long'!AG:AG,'RAB Prices Long'!$B:$B,'All Prices combined'!$D466,'RAB Prices Long'!$E:$E,'All Prices combined'!$G466)))),2)</f>
        <v>0</v>
      </c>
      <c r="AE466" s="2">
        <f>ROUND(IF($B466="Annuity",SUMIFS('Annuity Prices'!AH:AH,'Annuity Prices'!$B:$B,$D466,'Annuity Prices'!$E:$E,$G466),IF($B466="RAB Short",SUMIFS('RAB Prices Short'!AH:AH,'RAB Prices Short'!$B:$B,'All Prices combined'!$D466,'RAB Prices Short'!$E:$E,'All Prices combined'!$G466),IF($B466="RAB Long",SUMIFS('RAB Prices Long'!AH:AH,'RAB Prices Long'!$B:$B,'All Prices combined'!$D466,'RAB Prices Long'!$E:$E,'All Prices combined'!$G466)))),2)</f>
        <v>0</v>
      </c>
      <c r="AF466" s="2">
        <f>ROUND(IF($B466="Annuity",SUMIFS('Annuity Prices'!AI:AI,'Annuity Prices'!$B:$B,$D466,'Annuity Prices'!$E:$E,$G466),IF($B466="RAB Short",SUMIFS('RAB Prices Short'!AI:AI,'RAB Prices Short'!$B:$B,'All Prices combined'!$D466,'RAB Prices Short'!$E:$E,'All Prices combined'!$G466),IF($B466="RAB Long",SUMIFS('RAB Prices Long'!AI:AI,'RAB Prices Long'!$B:$B,'All Prices combined'!$D466,'RAB Prices Long'!$E:$E,'All Prices combined'!$G466)))),2)</f>
        <v>0</v>
      </c>
      <c r="AG466" s="2">
        <f>ROUND(IF($B466="Annuity",SUMIFS('Annuity Prices'!AJ:AJ,'Annuity Prices'!$B:$B,$D466,'Annuity Prices'!$E:$E,$G466),IF($B466="RAB Short",SUMIFS('RAB Prices Short'!AJ:AJ,'RAB Prices Short'!$B:$B,'All Prices combined'!$D466,'RAB Prices Short'!$E:$E,'All Prices combined'!$G466),IF($B466="RAB Long",SUMIFS('RAB Prices Long'!AJ:AJ,'RAB Prices Long'!$B:$B,'All Prices combined'!$D466,'RAB Prices Long'!$E:$E,'All Prices combined'!$G466)))),2)</f>
        <v>0</v>
      </c>
      <c r="AH466" s="2">
        <f>ROUND(IF($B466="Annuity",SUMIFS('Annuity Prices'!AK:AK,'Annuity Prices'!$B:$B,$D466,'Annuity Prices'!$E:$E,$G466),IF($B466="RAB Short",SUMIFS('RAB Prices Short'!AK:AK,'RAB Prices Short'!$B:$B,'All Prices combined'!$D466,'RAB Prices Short'!$E:$E,'All Prices combined'!$G466),IF($B466="RAB Long",SUMIFS('RAB Prices Long'!AK:AK,'RAB Prices Long'!$B:$B,'All Prices combined'!$D466,'RAB Prices Long'!$E:$E,'All Prices combined'!$G466)))),2)</f>
        <v>0</v>
      </c>
      <c r="AI466" s="2">
        <f>ROUND(IF($B466="Annuity",SUMIFS('Annuity Prices'!AL:AL,'Annuity Prices'!$B:$B,$D466,'Annuity Prices'!$E:$E,$G466),IF($B466="RAB Short",SUMIFS('RAB Prices Short'!AL:AL,'RAB Prices Short'!$B:$B,'All Prices combined'!$D466,'RAB Prices Short'!$E:$E,'All Prices combined'!$G466),IF($B466="RAB Long",SUMIFS('RAB Prices Long'!AL:AL,'RAB Prices Long'!$B:$B,'All Prices combined'!$D466,'RAB Prices Long'!$E:$E,'All Prices combined'!$G466)))),2)</f>
        <v>0</v>
      </c>
      <c r="AJ466" s="2">
        <f>ROUND(IF($B466="Annuity",SUMIFS('Annuity Prices'!AM:AM,'Annuity Prices'!$B:$B,$D466,'Annuity Prices'!$E:$E,$G466),IF($B466="RAB Short",SUMIFS('RAB Prices Short'!AM:AM,'RAB Prices Short'!$B:$B,'All Prices combined'!$D466,'RAB Prices Short'!$E:$E,'All Prices combined'!$G466),IF($B466="RAB Long",SUMIFS('RAB Prices Long'!AM:AM,'RAB Prices Long'!$B:$B,'All Prices combined'!$D466,'RAB Prices Long'!$E:$E,'All Prices combined'!$G466)))),2)</f>
        <v>0</v>
      </c>
      <c r="AK466" s="2">
        <f>ROUND(IF($B466="Annuity",SUMIFS('Annuity Prices'!AN:AN,'Annuity Prices'!$B:$B,$D466,'Annuity Prices'!$E:$E,$G466),IF($B466="RAB Short",SUMIFS('RAB Prices Short'!AN:AN,'RAB Prices Short'!$B:$B,'All Prices combined'!$D466,'RAB Prices Short'!$E:$E,'All Prices combined'!$G466),IF($B466="RAB Long",SUMIFS('RAB Prices Long'!AN:AN,'RAB Prices Long'!$B:$B,'All Prices combined'!$D466,'RAB Prices Long'!$E:$E,'All Prices combined'!$G466)))),2)</f>
        <v>0</v>
      </c>
      <c r="AL466" s="2">
        <f>ROUND(IF($B466="Annuity",SUMIFS('Annuity Prices'!AO:AO,'Annuity Prices'!$B:$B,$D466,'Annuity Prices'!$E:$E,$G466),IF($B466="RAB Short",SUMIFS('RAB Prices Short'!AO:AO,'RAB Prices Short'!$B:$B,'All Prices combined'!$D466,'RAB Prices Short'!$E:$E,'All Prices combined'!$G466),IF($B466="RAB Long",SUMIFS('RAB Prices Long'!AO:AO,'RAB Prices Long'!$B:$B,'All Prices combined'!$D466,'RAB Prices Long'!$E:$E,'All Prices combined'!$G466)))),2)</f>
        <v>0</v>
      </c>
      <c r="AM466" s="2">
        <f>ROUND(IF($B466="Annuity",SUMIFS('Annuity Prices'!AP:AP,'Annuity Prices'!$B:$B,$D466,'Annuity Prices'!$E:$E,$G466),IF($B466="RAB Short",SUMIFS('RAB Prices Short'!AP:AP,'RAB Prices Short'!$B:$B,'All Prices combined'!$D466,'RAB Prices Short'!$E:$E,'All Prices combined'!$G466),IF($B466="RAB Long",SUMIFS('RAB Prices Long'!AP:AP,'RAB Prices Long'!$B:$B,'All Prices combined'!$D466,'RAB Prices Long'!$E:$E,'All Prices combined'!$G466)))),2)</f>
        <v>0</v>
      </c>
      <c r="AN466" s="2">
        <f>ROUND(IF($B466="Annuity",SUMIFS('Annuity Prices'!AQ:AQ,'Annuity Prices'!$B:$B,$D466,'Annuity Prices'!$E:$E,$G466),IF($B466="RAB Short",SUMIFS('RAB Prices Short'!AQ:AQ,'RAB Prices Short'!$B:$B,'All Prices combined'!$D466,'RAB Prices Short'!$E:$E,'All Prices combined'!$G466),IF($B466="RAB Long",SUMIFS('RAB Prices Long'!AQ:AQ,'RAB Prices Long'!$B:$B,'All Prices combined'!$D466,'RAB Prices Long'!$E:$E,'All Prices combined'!$G466)))),2)</f>
        <v>0</v>
      </c>
      <c r="AO466" s="2">
        <f>ROUND(IF($B466="Annuity",SUMIFS('Annuity Prices'!AR:AR,'Annuity Prices'!$B:$B,$D466,'Annuity Prices'!$E:$E,$G466),IF($B466="RAB Short",SUMIFS('RAB Prices Short'!AR:AR,'RAB Prices Short'!$B:$B,'All Prices combined'!$D466,'RAB Prices Short'!$E:$E,'All Prices combined'!$G466),IF($B466="RAB Long",SUMIFS('RAB Prices Long'!AR:AR,'RAB Prices Long'!$B:$B,'All Prices combined'!$D466,'RAB Prices Long'!$E:$E,'All Prices combined'!$G466)))),2)</f>
        <v>0</v>
      </c>
      <c r="AP466" s="2">
        <f>ROUND(IF($B466="Annuity",SUMIFS('Annuity Prices'!AS:AS,'Annuity Prices'!$B:$B,$D466,'Annuity Prices'!$E:$E,$G466),IF($B466="RAB Short",SUMIFS('RAB Prices Short'!AS:AS,'RAB Prices Short'!$B:$B,'All Prices combined'!$D466,'RAB Prices Short'!$E:$E,'All Prices combined'!$G466),IF($B466="RAB Long",SUMIFS('RAB Prices Long'!AS:AS,'RAB Prices Long'!$B:$B,'All Prices combined'!$D466,'RAB Prices Long'!$E:$E,'All Prices combined'!$G466)))),2)</f>
        <v>0</v>
      </c>
      <c r="AQ466" s="2">
        <f>ROUND(IF($B466="Annuity",SUMIFS('Annuity Prices'!AT:AT,'Annuity Prices'!$B:$B,$D466,'Annuity Prices'!$E:$E,$G466),IF($B466="RAB Short",SUMIFS('RAB Prices Short'!AT:AT,'RAB Prices Short'!$B:$B,'All Prices combined'!$D466,'RAB Prices Short'!$E:$E,'All Prices combined'!$G466),IF($B466="RAB Long",SUMIFS('RAB Prices Long'!AT:AT,'RAB Prices Long'!$B:$B,'All Prices combined'!$D466,'RAB Prices Long'!$E:$E,'All Prices combined'!$G466)))),2)</f>
        <v>0</v>
      </c>
      <c r="AR466" s="2">
        <f>ROUND(IF($B466="Annuity",SUMIFS('Annuity Prices'!AU:AU,'Annuity Prices'!$B:$B,$D466,'Annuity Prices'!$E:$E,$G466),IF($B466="RAB Short",SUMIFS('RAB Prices Short'!AU:AU,'RAB Prices Short'!$B:$B,'All Prices combined'!$D466,'RAB Prices Short'!$E:$E,'All Prices combined'!$G466),IF($B466="RAB Long",SUMIFS('RAB Prices Long'!AU:AU,'RAB Prices Long'!$B:$B,'All Prices combined'!$D466,'RAB Prices Long'!$E:$E,'All Prices combined'!$G466)))),2)</f>
        <v>0</v>
      </c>
      <c r="AS466" s="2">
        <f>ROUND(IF($B466="Annuity",SUMIFS('Annuity Prices'!AV:AV,'Annuity Prices'!$B:$B,$D466,'Annuity Prices'!$E:$E,$G466),IF($B466="RAB Short",SUMIFS('RAB Prices Short'!AV:AV,'RAB Prices Short'!$B:$B,'All Prices combined'!$D466,'RAB Prices Short'!$E:$E,'All Prices combined'!$G466),IF($B466="RAB Long",SUMIFS('RAB Prices Long'!AV:AV,'RAB Prices Long'!$B:$B,'All Prices combined'!$D466,'RAB Prices Long'!$E:$E,'All Prices combined'!$G466)))),2)</f>
        <v>0</v>
      </c>
      <c r="AT466" s="2">
        <f>ROUND(IF($B466="Annuity",SUMIFS('Annuity Prices'!AW:AW,'Annuity Prices'!$B:$B,$D466,'Annuity Prices'!$E:$E,$G466),IF($B466="RAB Short",SUMIFS('RAB Prices Short'!AW:AW,'RAB Prices Short'!$B:$B,'All Prices combined'!$D466,'RAB Prices Short'!$E:$E,'All Prices combined'!$G466),IF($B466="RAB Long",SUMIFS('RAB Prices Long'!AW:AW,'RAB Prices Long'!$B:$B,'All Prices combined'!$D466,'RAB Prices Long'!$E:$E,'All Prices combined'!$G466)))),2)</f>
        <v>0</v>
      </c>
      <c r="AU466" s="2">
        <f>ROUND(IF($B466="Annuity",SUMIFS('Annuity Prices'!AX:AX,'Annuity Prices'!$B:$B,$D466,'Annuity Prices'!$E:$E,$G466),IF($B466="RAB Short",SUMIFS('RAB Prices Short'!AX:AX,'RAB Prices Short'!$B:$B,'All Prices combined'!$D466,'RAB Prices Short'!$E:$E,'All Prices combined'!$G466),IF($B466="RAB Long",SUMIFS('RAB Prices Long'!AX:AX,'RAB Prices Long'!$B:$B,'All Prices combined'!$D466,'RAB Prices Long'!$E:$E,'All Prices combined'!$G466)))),2)</f>
        <v>0</v>
      </c>
      <c r="AV466" s="2">
        <f>ROUND(IF($B466="Annuity",SUMIFS('Annuity Prices'!AY:AY,'Annuity Prices'!$B:$B,$D466,'Annuity Prices'!$E:$E,$G466),IF($B466="RAB Short",SUMIFS('RAB Prices Short'!AY:AY,'RAB Prices Short'!$B:$B,'All Prices combined'!$D466,'RAB Prices Short'!$E:$E,'All Prices combined'!$G466),IF($B466="RAB Long",SUMIFS('RAB Prices Long'!AY:AY,'RAB Prices Long'!$B:$B,'All Prices combined'!$D466,'RAB Prices Long'!$E:$E,'All Prices combined'!$G466)))),2)</f>
        <v>0</v>
      </c>
      <c r="AW466" s="2">
        <f>ROUND(IF($B466="Annuity",SUMIFS('Annuity Prices'!AZ:AZ,'Annuity Prices'!$B:$B,$D466,'Annuity Prices'!$E:$E,$G466),IF($B466="RAB Short",SUMIFS('RAB Prices Short'!AZ:AZ,'RAB Prices Short'!$B:$B,'All Prices combined'!$D466,'RAB Prices Short'!$E:$E,'All Prices combined'!$G466),IF($B466="RAB Long",SUMIFS('RAB Prices Long'!AZ:AZ,'RAB Prices Long'!$B:$B,'All Prices combined'!$D466,'RAB Prices Long'!$E:$E,'All Prices combined'!$G466)))),2)</f>
        <v>0</v>
      </c>
      <c r="AX466" s="2">
        <f>ROUND(IF($B466="Annuity",SUMIFS('Annuity Prices'!BA:BA,'Annuity Prices'!$B:$B,$D466,'Annuity Prices'!$E:$E,$G466),IF($B466="RAB Short",SUMIFS('RAB Prices Short'!BA:BA,'RAB Prices Short'!$B:$B,'All Prices combined'!$D466,'RAB Prices Short'!$E:$E,'All Prices combined'!$G466),IF($B466="RAB Long",SUMIFS('RAB Prices Long'!BA:BA,'RAB Prices Long'!$B:$B,'All Prices combined'!$D466,'RAB Prices Long'!$E:$E,'All Prices combined'!$G466)))),2)</f>
        <v>0</v>
      </c>
      <c r="AY466" s="2">
        <f>ROUND(IF($B466="Annuity",SUMIFS('Annuity Prices'!BB:BB,'Annuity Prices'!$B:$B,$D466,'Annuity Prices'!$E:$E,$G466),IF($B466="RAB Short",SUMIFS('RAB Prices Short'!BB:BB,'RAB Prices Short'!$B:$B,'All Prices combined'!$D466,'RAB Prices Short'!$E:$E,'All Prices combined'!$G466),IF($B466="RAB Long",SUMIFS('RAB Prices Long'!BB:BB,'RAB Prices Long'!$B:$B,'All Prices combined'!$D466,'RAB Prices Long'!$E:$E,'All Prices combined'!$G466)))),2)</f>
        <v>0</v>
      </c>
      <c r="AZ466" s="2">
        <f>ROUND(IF($B466="Annuity",SUMIFS('Annuity Prices'!BC:BC,'Annuity Prices'!$B:$B,$D466,'Annuity Prices'!$E:$E,$G466),IF($B466="RAB Short",SUMIFS('RAB Prices Short'!BC:BC,'RAB Prices Short'!$B:$B,'All Prices combined'!$D466,'RAB Prices Short'!$E:$E,'All Prices combined'!$G466),IF($B466="RAB Long",SUMIFS('RAB Prices Long'!BC:BC,'RAB Prices Long'!$B:$B,'All Prices combined'!$D466,'RAB Prices Long'!$E:$E,'All Prices combined'!$G466)))),2)</f>
        <v>0</v>
      </c>
      <c r="BA466" s="2">
        <f>ROUND(IF($B466="Annuity",SUMIFS('Annuity Prices'!BD:BD,'Annuity Prices'!$B:$B,$D466,'Annuity Prices'!$E:$E,$G466),IF($B466="RAB Short",SUMIFS('RAB Prices Short'!BD:BD,'RAB Prices Short'!$B:$B,'All Prices combined'!$D466,'RAB Prices Short'!$E:$E,'All Prices combined'!$G466),IF($B466="RAB Long",SUMIFS('RAB Prices Long'!BD:BD,'RAB Prices Long'!$B:$B,'All Prices combined'!$D466,'RAB Prices Long'!$E:$E,'All Prices combined'!$G466)))),2)</f>
        <v>0</v>
      </c>
      <c r="BB466" s="2">
        <f>ROUND(IF($B466="Annuity",SUMIFS('Annuity Prices'!BE:BE,'Annuity Prices'!$B:$B,$D466,'Annuity Prices'!$E:$E,$G466),IF($B466="RAB Short",SUMIFS('RAB Prices Short'!BE:BE,'RAB Prices Short'!$B:$B,'All Prices combined'!$D466,'RAB Prices Short'!$E:$E,'All Prices combined'!$G466),IF($B466="RAB Long",SUMIFS('RAB Prices Long'!BE:BE,'RAB Prices Long'!$B:$B,'All Prices combined'!$D466,'RAB Prices Long'!$E:$E,'All Prices combined'!$G466)))),2)</f>
        <v>0</v>
      </c>
      <c r="BC466" s="2">
        <f>ROUND(IF($B466="Annuity",SUMIFS('Annuity Prices'!BF:BF,'Annuity Prices'!$B:$B,$D466,'Annuity Prices'!$E:$E,$G466),IF($B466="RAB Short",SUMIFS('RAB Prices Short'!BF:BF,'RAB Prices Short'!$B:$B,'All Prices combined'!$D466,'RAB Prices Short'!$E:$E,'All Prices combined'!$G466),IF($B466="RAB Long",SUMIFS('RAB Prices Long'!BF:BF,'RAB Prices Long'!$B:$B,'All Prices combined'!$D466,'RAB Prices Long'!$E:$E,'All Prices combined'!$G466)))),2)</f>
        <v>0</v>
      </c>
      <c r="BD466" s="2">
        <f>ROUND(IF($B466="Annuity",SUMIFS('Annuity Prices'!BG:BG,'Annuity Prices'!$B:$B,$D466,'Annuity Prices'!$E:$E,$G466),IF($B466="RAB Short",SUMIFS('RAB Prices Short'!BG:BG,'RAB Prices Short'!$B:$B,'All Prices combined'!$D466,'RAB Prices Short'!$E:$E,'All Prices combined'!$G466),IF($B466="RAB Long",SUMIFS('RAB Prices Long'!BG:BG,'RAB Prices Long'!$B:$B,'All Prices combined'!$D466,'RAB Prices Long'!$E:$E,'All Prices combined'!$G466)))),2)</f>
        <v>0</v>
      </c>
      <c r="BE466" s="2">
        <f>ROUND(IF($B466="Annuity",SUMIFS('Annuity Prices'!BH:BH,'Annuity Prices'!$B:$B,$D466,'Annuity Prices'!$E:$E,$G466),IF($B466="RAB Short",SUMIFS('RAB Prices Short'!BH:BH,'RAB Prices Short'!$B:$B,'All Prices combined'!$D466,'RAB Prices Short'!$E:$E,'All Prices combined'!$G466),IF($B466="RAB Long",SUMIFS('RAB Prices Long'!BH:BH,'RAB Prices Long'!$B:$B,'All Prices combined'!$D466,'RAB Prices Long'!$E:$E,'All Prices combined'!$G466)))),2)</f>
        <v>0</v>
      </c>
      <c r="BF466" s="2">
        <f>ROUND(IF($B466="Annuity",SUMIFS('Annuity Prices'!BI:BI,'Annuity Prices'!$B:$B,$D466,'Annuity Prices'!$E:$E,$G466),IF($B466="RAB Short",SUMIFS('RAB Prices Short'!BI:BI,'RAB Prices Short'!$B:$B,'All Prices combined'!$D466,'RAB Prices Short'!$E:$E,'All Prices combined'!$G466),IF($B466="RAB Long",SUMIFS('RAB Prices Long'!BI:BI,'RAB Prices Long'!$B:$B,'All Prices combined'!$D466,'RAB Prices Long'!$E:$E,'All Prices combined'!$G466)))),2)</f>
        <v>0</v>
      </c>
      <c r="BG466" s="2">
        <f>ROUND(IF($B466="Annuity",SUMIFS('Annuity Prices'!BJ:BJ,'Annuity Prices'!$B:$B,$D466,'Annuity Prices'!$E:$E,$G466),IF($B466="RAB Short",SUMIFS('RAB Prices Short'!BJ:BJ,'RAB Prices Short'!$B:$B,'All Prices combined'!$D466,'RAB Prices Short'!$E:$E,'All Prices combined'!$G466),IF($B466="RAB Long",SUMIFS('RAB Prices Long'!BJ:BJ,'RAB Prices Long'!$B:$B,'All Prices combined'!$D466,'RAB Prices Long'!$E:$E,'All Prices combined'!$G466)))),2)</f>
        <v>0</v>
      </c>
      <c r="BH466" s="2">
        <f>ROUND(IF($B466="Annuity",SUMIFS('Annuity Prices'!BK:BK,'Annuity Prices'!$B:$B,$D466,'Annuity Prices'!$E:$E,$G466),IF($B466="RAB Short",SUMIFS('RAB Prices Short'!BK:BK,'RAB Prices Short'!$B:$B,'All Prices combined'!$D466,'RAB Prices Short'!$E:$E,'All Prices combined'!$G466),IF($B466="RAB Long",SUMIFS('RAB Prices Long'!BK:BK,'RAB Prices Long'!$B:$B,'All Prices combined'!$D466,'RAB Prices Long'!$E:$E,'All Prices combined'!$G466)))),2)</f>
        <v>0</v>
      </c>
      <c r="BI466" s="2">
        <f>ROUND(IF($B466="Annuity",SUMIFS('Annuity Prices'!BL:BL,'Annuity Prices'!$B:$B,$D466,'Annuity Prices'!$E:$E,$G466),IF($B466="RAB Short",SUMIFS('RAB Prices Short'!BL:BL,'RAB Prices Short'!$B:$B,'All Prices combined'!$D466,'RAB Prices Short'!$E:$E,'All Prices combined'!$G466),IF($B466="RAB Long",SUMIFS('RAB Prices Long'!BL:BL,'RAB Prices Long'!$B:$B,'All Prices combined'!$D466,'RAB Prices Long'!$E:$E,'All Prices combined'!$G466)))),2)</f>
        <v>0</v>
      </c>
      <c r="BJ466" s="2">
        <f>ROUND(IF($B466="Annuity",SUMIFS('Annuity Prices'!BM:BM,'Annuity Prices'!$B:$B,$D466,'Annuity Prices'!$E:$E,$G466),IF($B466="RAB Short",SUMIFS('RAB Prices Short'!BM:BM,'RAB Prices Short'!$B:$B,'All Prices combined'!$D466,'RAB Prices Short'!$E:$E,'All Prices combined'!$G466),IF($B466="RAB Long",SUMIFS('RAB Prices Long'!BM:BM,'RAB Prices Long'!$B:$B,'All Prices combined'!$D466,'RAB Prices Long'!$E:$E,'All Prices combined'!$G466)))),2)</f>
        <v>0</v>
      </c>
      <c r="BK466" s="2">
        <f>ROUND(IF($B466="Annuity",SUMIFS('Annuity Prices'!BN:BN,'Annuity Prices'!$B:$B,$D466,'Annuity Prices'!$E:$E,$G466),IF($B466="RAB Short",SUMIFS('RAB Prices Short'!BN:BN,'RAB Prices Short'!$B:$B,'All Prices combined'!$D466,'RAB Prices Short'!$E:$E,'All Prices combined'!$G466),IF($B466="RAB Long",SUMIFS('RAB Prices Long'!BN:BN,'RAB Prices Long'!$B:$B,'All Prices combined'!$D466,'RAB Prices Long'!$E:$E,'All Prices combined'!$G466)))),2)</f>
        <v>0</v>
      </c>
      <c r="BL466" s="2">
        <f>ROUND(IF($B466="Annuity",SUMIFS('Annuity Prices'!BO:BO,'Annuity Prices'!$B:$B,$D466,'Annuity Prices'!$E:$E,$G466),IF($B466="RAB Short",SUMIFS('RAB Prices Short'!BO:BO,'RAB Prices Short'!$B:$B,'All Prices combined'!$D466,'RAB Prices Short'!$E:$E,'All Prices combined'!$G466),IF($B466="RAB Long",SUMIFS('RAB Prices Long'!BO:BO,'RAB Prices Long'!$B:$B,'All Prices combined'!$D466,'RAB Prices Long'!$E:$E,'All Prices combined'!$G466)))),2)</f>
        <v>0</v>
      </c>
      <c r="BM466" s="2">
        <f>ROUND(IF($B466="Annuity",SUMIFS('Annuity Prices'!BP:BP,'Annuity Prices'!$B:$B,$D466,'Annuity Prices'!$E:$E,$G466),IF($B466="RAB Short",SUMIFS('RAB Prices Short'!BP:BP,'RAB Prices Short'!$B:$B,'All Prices combined'!$D466,'RAB Prices Short'!$E:$E,'All Prices combined'!$G466),IF($B466="RAB Long",SUMIFS('RAB Prices Long'!BP:BP,'RAB Prices Long'!$B:$B,'All Prices combined'!$D466,'RAB Prices Long'!$E:$E,'All Prices combined'!$G466)))),2)</f>
        <v>0</v>
      </c>
      <c r="BN466" s="2">
        <f>ROUND(IF($B466="Annuity",SUMIFS('Annuity Prices'!BQ:BQ,'Annuity Prices'!$B:$B,$D466,'Annuity Prices'!$E:$E,$G466),IF($B466="RAB Short",SUMIFS('RAB Prices Short'!BQ:BQ,'RAB Prices Short'!$B:$B,'All Prices combined'!$D466,'RAB Prices Short'!$E:$E,'All Prices combined'!$G466),IF($B466="RAB Long",SUMIFS('RAB Prices Long'!BQ:BQ,'RAB Prices Long'!$B:$B,'All Prices combined'!$D466,'RAB Prices Long'!$E:$E,'All Prices combined'!$G466)))),2)</f>
        <v>0</v>
      </c>
      <c r="BO466" s="2">
        <f>ROUND(IF($B466="Annuity",SUMIFS('Annuity Prices'!BR:BR,'Annuity Prices'!$B:$B,$D466,'Annuity Prices'!$E:$E,$G466),IF($B466="RAB Short",SUMIFS('RAB Prices Short'!BR:BR,'RAB Prices Short'!$B:$B,'All Prices combined'!$D466,'RAB Prices Short'!$E:$E,'All Prices combined'!$G466),IF($B466="RAB Long",SUMIFS('RAB Prices Long'!BR:BR,'RAB Prices Long'!$B:$B,'All Prices combined'!$D466,'RAB Prices Long'!$E:$E,'All Prices combined'!$G466)))),2)</f>
        <v>0</v>
      </c>
      <c r="BP466" s="2">
        <f>ROUND(IF($B466="Annuity",SUMIFS('Annuity Prices'!BS:BS,'Annuity Prices'!$B:$B,$D466,'Annuity Prices'!$E:$E,$G466),IF($B466="RAB Short",SUMIFS('RAB Prices Short'!BS:BS,'RAB Prices Short'!$B:$B,'All Prices combined'!$D466,'RAB Prices Short'!$E:$E,'All Prices combined'!$G466),IF($B466="RAB Long",SUMIFS('RAB Prices Long'!BS:BS,'RAB Prices Long'!$B:$B,'All Prices combined'!$D466,'RAB Prices Long'!$E:$E,'All Prices combined'!$G466)))),2)</f>
        <v>0</v>
      </c>
      <c r="BQ466" s="2">
        <f>ROUND(IF($B466="Annuity",SUMIFS('Annuity Prices'!BT:BT,'Annuity Prices'!$B:$B,$D466,'Annuity Prices'!$E:$E,$G466),IF($B466="RAB Short",SUMIFS('RAB Prices Short'!BT:BT,'RAB Prices Short'!$B:$B,'All Prices combined'!$D466,'RAB Prices Short'!$E:$E,'All Prices combined'!$G466),IF($B466="RAB Long",SUMIFS('RAB Prices Long'!BT:BT,'RAB Prices Long'!$B:$B,'All Prices combined'!$D466,'RAB Prices Long'!$E:$E,'All Prices combined'!$G466)))),2)</f>
        <v>0</v>
      </c>
      <c r="BR466" s="2">
        <f>ROUND(IF($B466="Annuity",SUMIFS('Annuity Prices'!BU:BU,'Annuity Prices'!$B:$B,$D466,'Annuity Prices'!$E:$E,$G466),IF($B466="RAB Short",SUMIFS('RAB Prices Short'!BU:BU,'RAB Prices Short'!$B:$B,'All Prices combined'!$D466,'RAB Prices Short'!$E:$E,'All Prices combined'!$G466),IF($B466="RAB Long",SUMIFS('RAB Prices Long'!BU:BU,'RAB Prices Long'!$B:$B,'All Prices combined'!$D466,'RAB Prices Long'!$E:$E,'All Prices combined'!$G466)))),2)</f>
        <v>0</v>
      </c>
      <c r="BS466" s="2">
        <f>ROUND(IF($B466="Annuity",SUMIFS('Annuity Prices'!BV:BV,'Annuity Prices'!$B:$B,$D466,'Annuity Prices'!$E:$E,$G466),IF($B466="RAB Short",SUMIFS('RAB Prices Short'!BV:BV,'RAB Prices Short'!$B:$B,'All Prices combined'!$D466,'RAB Prices Short'!$E:$E,'All Prices combined'!$G466),IF($B466="RAB Long",SUMIFS('RAB Prices Long'!BV:BV,'RAB Prices Long'!$B:$B,'All Prices combined'!$D466,'RAB Prices Long'!$E:$E,'All Prices combined'!$G466)))),2)</f>
        <v>0</v>
      </c>
      <c r="BT466" s="2">
        <f>ROUND(IF($B466="Annuity",SUMIFS('Annuity Prices'!BW:BW,'Annuity Prices'!$B:$B,$D466,'Annuity Prices'!$E:$E,$G466),IF($B466="RAB Short",SUMIFS('RAB Prices Short'!BW:BW,'RAB Prices Short'!$B:$B,'All Prices combined'!$D466,'RAB Prices Short'!$E:$E,'All Prices combined'!$G466),IF($B466="RAB Long",SUMIFS('RAB Prices Long'!BW:BW,'RAB Prices Long'!$B:$B,'All Prices combined'!$D466,'RAB Prices Long'!$E:$E,'All Prices combined'!$G466)))),2)</f>
        <v>0</v>
      </c>
      <c r="BU466" s="2">
        <f>ROUND(IF($B466="Annuity",SUMIFS('Annuity Prices'!BX:BX,'Annuity Prices'!$B:$B,$D466,'Annuity Prices'!$E:$E,$G466),IF($B466="RAB Short",SUMIFS('RAB Prices Short'!BX:BX,'RAB Prices Short'!$B:$B,'All Prices combined'!$D466,'RAB Prices Short'!$E:$E,'All Prices combined'!$G466),IF($B466="RAB Long",SUMIFS('RAB Prices Long'!BX:BX,'RAB Prices Long'!$B:$B,'All Prices combined'!$D466,'RAB Prices Long'!$E:$E,'All Prices combined'!$G466)))),2)</f>
        <v>0</v>
      </c>
    </row>
    <row r="467" spans="2:73" x14ac:dyDescent="0.25">
      <c r="B467" t="s">
        <v>45</v>
      </c>
      <c r="C467">
        <v>16</v>
      </c>
      <c r="D467" t="s">
        <v>176</v>
      </c>
      <c r="E467" t="s">
        <v>173</v>
      </c>
      <c r="G467" t="s">
        <v>38</v>
      </c>
      <c r="H467" t="s">
        <v>150</v>
      </c>
      <c r="I467" s="2">
        <f>ROUND(IF($B467="Annuity",SUMIFS('Annuity Prices'!L:L,'Annuity Prices'!$B:$B,$D467,'Annuity Prices'!$E:$E,$G467),IF($B467="RAB Short",SUMIFS('RAB Prices Short'!L:L,'RAB Prices Short'!$B:$B,'All Prices combined'!$D467,'RAB Prices Short'!$E:$E,'All Prices combined'!$G467),IF($B467="RAB Long",SUMIFS('RAB Prices Long'!L:L,'RAB Prices Long'!$B:$B,'All Prices combined'!$D467,'RAB Prices Long'!$E:$E,'All Prices combined'!$G467)))),2)</f>
        <v>0</v>
      </c>
      <c r="J467" s="2">
        <f>ROUND(IF($B467="Annuity",SUMIFS('Annuity Prices'!M:M,'Annuity Prices'!$B:$B,$D467,'Annuity Prices'!$E:$E,$G467),IF($B467="RAB Short",SUMIFS('RAB Prices Short'!M:M,'RAB Prices Short'!$B:$B,'All Prices combined'!$D467,'RAB Prices Short'!$E:$E,'All Prices combined'!$G467),IF($B467="RAB Long",SUMIFS('RAB Prices Long'!M:M,'RAB Prices Long'!$B:$B,'All Prices combined'!$D467,'RAB Prices Long'!$E:$E,'All Prices combined'!$G467)))),2)</f>
        <v>0</v>
      </c>
      <c r="K467" s="2">
        <f>ROUND(IF($B467="Annuity",SUMIFS('Annuity Prices'!N:N,'Annuity Prices'!$B:$B,$D467,'Annuity Prices'!$E:$E,$G467),IF($B467="RAB Short",SUMIFS('RAB Prices Short'!N:N,'RAB Prices Short'!$B:$B,'All Prices combined'!$D467,'RAB Prices Short'!$E:$E,'All Prices combined'!$G467),IF($B467="RAB Long",SUMIFS('RAB Prices Long'!N:N,'RAB Prices Long'!$B:$B,'All Prices combined'!$D467,'RAB Prices Long'!$E:$E,'All Prices combined'!$G467)))),2)</f>
        <v>59.12</v>
      </c>
      <c r="L467" s="2">
        <f>ROUND(IF($B467="Annuity",SUMIFS('Annuity Prices'!O:O,'Annuity Prices'!$B:$B,$D467,'Annuity Prices'!$E:$E,$G467),IF($B467="RAB Short",SUMIFS('RAB Prices Short'!O:O,'RAB Prices Short'!$B:$B,'All Prices combined'!$D467,'RAB Prices Short'!$E:$E,'All Prices combined'!$G467),IF($B467="RAB Long",SUMIFS('RAB Prices Long'!O:O,'RAB Prices Long'!$B:$B,'All Prices combined'!$D467,'RAB Prices Long'!$E:$E,'All Prices combined'!$G467)))),2)</f>
        <v>60.82</v>
      </c>
      <c r="M467" s="2">
        <f>ROUND(IF($B467="Annuity",SUMIFS('Annuity Prices'!P:P,'Annuity Prices'!$B:$B,$D467,'Annuity Prices'!$E:$E,$G467),IF($B467="RAB Short",SUMIFS('RAB Prices Short'!P:P,'RAB Prices Short'!$B:$B,'All Prices combined'!$D467,'RAB Prices Short'!$E:$E,'All Prices combined'!$G467),IF($B467="RAB Long",SUMIFS('RAB Prices Long'!P:P,'RAB Prices Long'!$B:$B,'All Prices combined'!$D467,'RAB Prices Long'!$E:$E,'All Prices combined'!$G467)))),2)</f>
        <v>63.85</v>
      </c>
      <c r="N467" s="2">
        <f>ROUND(IF($B467="Annuity",SUMIFS('Annuity Prices'!Q:Q,'Annuity Prices'!$B:$B,$D467,'Annuity Prices'!$E:$E,$G467),IF($B467="RAB Short",SUMIFS('RAB Prices Short'!Q:Q,'RAB Prices Short'!$B:$B,'All Prices combined'!$D467,'RAB Prices Short'!$E:$E,'All Prices combined'!$G467),IF($B467="RAB Long",SUMIFS('RAB Prices Long'!Q:Q,'RAB Prices Long'!$B:$B,'All Prices combined'!$D467,'RAB Prices Long'!$E:$E,'All Prices combined'!$G467)))),2)</f>
        <v>65.44</v>
      </c>
      <c r="O467" s="2">
        <f>ROUND(IF($B467="Annuity",SUMIFS('Annuity Prices'!R:R,'Annuity Prices'!$B:$B,$D467,'Annuity Prices'!$E:$E,$G467),IF($B467="RAB Short",SUMIFS('RAB Prices Short'!R:R,'RAB Prices Short'!$B:$B,'All Prices combined'!$D467,'RAB Prices Short'!$E:$E,'All Prices combined'!$G467),IF($B467="RAB Long",SUMIFS('RAB Prices Long'!R:R,'RAB Prices Long'!$B:$B,'All Prices combined'!$D467,'RAB Prices Long'!$E:$E,'All Prices combined'!$G467)))),2)</f>
        <v>67.08</v>
      </c>
      <c r="P467" s="2">
        <f>ROUND(IF($B467="Annuity",SUMIFS('Annuity Prices'!S:S,'Annuity Prices'!$B:$B,$D467,'Annuity Prices'!$E:$E,$G467),IF($B467="RAB Short",SUMIFS('RAB Prices Short'!S:S,'RAB Prices Short'!$B:$B,'All Prices combined'!$D467,'RAB Prices Short'!$E:$E,'All Prices combined'!$G467),IF($B467="RAB Long",SUMIFS('RAB Prices Long'!S:S,'RAB Prices Long'!$B:$B,'All Prices combined'!$D467,'RAB Prices Long'!$E:$E,'All Prices combined'!$G467)))),2)</f>
        <v>68.760000000000005</v>
      </c>
      <c r="Q467" s="2">
        <f>ROUND(IF($B467="Annuity",SUMIFS('Annuity Prices'!T:T,'Annuity Prices'!$B:$B,$D467,'Annuity Prices'!$E:$E,$G467),IF($B467="RAB Short",SUMIFS('RAB Prices Short'!T:T,'RAB Prices Short'!$B:$B,'All Prices combined'!$D467,'RAB Prices Short'!$E:$E,'All Prices combined'!$G467),IF($B467="RAB Long",SUMIFS('RAB Prices Long'!T:T,'RAB Prices Long'!$B:$B,'All Prices combined'!$D467,'RAB Prices Long'!$E:$E,'All Prices combined'!$G467)))),2)</f>
        <v>74.03</v>
      </c>
      <c r="R467" s="2">
        <f>ROUND(IF($B467="Annuity",SUMIFS('Annuity Prices'!U:U,'Annuity Prices'!$B:$B,$D467,'Annuity Prices'!$E:$E,$G467),IF($B467="RAB Short",SUMIFS('RAB Prices Short'!U:U,'RAB Prices Short'!$B:$B,'All Prices combined'!$D467,'RAB Prices Short'!$E:$E,'All Prices combined'!$G467),IF($B467="RAB Long",SUMIFS('RAB Prices Long'!U:U,'RAB Prices Long'!$B:$B,'All Prices combined'!$D467,'RAB Prices Long'!$E:$E,'All Prices combined'!$G467)))),2)</f>
        <v>75.88</v>
      </c>
      <c r="S467" s="2">
        <f>ROUND(IF($B467="Annuity",SUMIFS('Annuity Prices'!V:V,'Annuity Prices'!$B:$B,$D467,'Annuity Prices'!$E:$E,$G467),IF($B467="RAB Short",SUMIFS('RAB Prices Short'!V:V,'RAB Prices Short'!$B:$B,'All Prices combined'!$D467,'RAB Prices Short'!$E:$E,'All Prices combined'!$G467),IF($B467="RAB Long",SUMIFS('RAB Prices Long'!V:V,'RAB Prices Long'!$B:$B,'All Prices combined'!$D467,'RAB Prices Long'!$E:$E,'All Prices combined'!$G467)))),2)</f>
        <v>77.78</v>
      </c>
      <c r="T467" s="2">
        <f>ROUND(IF($B467="Annuity",SUMIFS('Annuity Prices'!W:W,'Annuity Prices'!$B:$B,$D467,'Annuity Prices'!$E:$E,$G467),IF($B467="RAB Short",SUMIFS('RAB Prices Short'!W:W,'RAB Prices Short'!$B:$B,'All Prices combined'!$D467,'RAB Prices Short'!$E:$E,'All Prices combined'!$G467),IF($B467="RAB Long",SUMIFS('RAB Prices Long'!W:W,'RAB Prices Long'!$B:$B,'All Prices combined'!$D467,'RAB Prices Long'!$E:$E,'All Prices combined'!$G467)))),2)</f>
        <v>79.72</v>
      </c>
      <c r="U467" s="2">
        <f>ROUND(IF($B467="Annuity",SUMIFS('Annuity Prices'!X:X,'Annuity Prices'!$B:$B,$D467,'Annuity Prices'!$E:$E,$G467),IF($B467="RAB Short",SUMIFS('RAB Prices Short'!X:X,'RAB Prices Short'!$B:$B,'All Prices combined'!$D467,'RAB Prices Short'!$E:$E,'All Prices combined'!$G467),IF($B467="RAB Long",SUMIFS('RAB Prices Long'!X:X,'RAB Prices Long'!$B:$B,'All Prices combined'!$D467,'RAB Prices Long'!$E:$E,'All Prices combined'!$G467)))),2)</f>
        <v>91.49</v>
      </c>
      <c r="V467" s="2">
        <f>ROUND(IF($B467="Annuity",SUMIFS('Annuity Prices'!Y:Y,'Annuity Prices'!$B:$B,$D467,'Annuity Prices'!$E:$E,$G467),IF($B467="RAB Short",SUMIFS('RAB Prices Short'!Y:Y,'RAB Prices Short'!$B:$B,'All Prices combined'!$D467,'RAB Prices Short'!$E:$E,'All Prices combined'!$G467),IF($B467="RAB Long",SUMIFS('RAB Prices Long'!Y:Y,'RAB Prices Long'!$B:$B,'All Prices combined'!$D467,'RAB Prices Long'!$E:$E,'All Prices combined'!$G467)))),2)</f>
        <v>93.77</v>
      </c>
      <c r="W467" s="2">
        <f>ROUND(IF($B467="Annuity",SUMIFS('Annuity Prices'!Z:Z,'Annuity Prices'!$B:$B,$D467,'Annuity Prices'!$E:$E,$G467),IF($B467="RAB Short",SUMIFS('RAB Prices Short'!Z:Z,'RAB Prices Short'!$B:$B,'All Prices combined'!$D467,'RAB Prices Short'!$E:$E,'All Prices combined'!$G467),IF($B467="RAB Long",SUMIFS('RAB Prices Long'!Z:Z,'RAB Prices Long'!$B:$B,'All Prices combined'!$D467,'RAB Prices Long'!$E:$E,'All Prices combined'!$G467)))),2)</f>
        <v>96.12</v>
      </c>
      <c r="X467" s="2">
        <f>ROUND(IF($B467="Annuity",SUMIFS('Annuity Prices'!AA:AA,'Annuity Prices'!$B:$B,$D467,'Annuity Prices'!$E:$E,$G467),IF($B467="RAB Short",SUMIFS('RAB Prices Short'!AA:AA,'RAB Prices Short'!$B:$B,'All Prices combined'!$D467,'RAB Prices Short'!$E:$E,'All Prices combined'!$G467),IF($B467="RAB Long",SUMIFS('RAB Prices Long'!AA:AA,'RAB Prices Long'!$B:$B,'All Prices combined'!$D467,'RAB Prices Long'!$E:$E,'All Prices combined'!$G467)))),2)</f>
        <v>98.52</v>
      </c>
      <c r="Y467" s="2">
        <f>ROUND(IF($B467="Annuity",SUMIFS('Annuity Prices'!AB:AB,'Annuity Prices'!$B:$B,$D467,'Annuity Prices'!$E:$E,$G467),IF($B467="RAB Short",SUMIFS('RAB Prices Short'!AB:AB,'RAB Prices Short'!$B:$B,'All Prices combined'!$D467,'RAB Prices Short'!$E:$E,'All Prices combined'!$G467),IF($B467="RAB Long",SUMIFS('RAB Prices Long'!AB:AB,'RAB Prices Long'!$B:$B,'All Prices combined'!$D467,'RAB Prices Long'!$E:$E,'All Prices combined'!$G467)))),2)</f>
        <v>99.79</v>
      </c>
      <c r="Z467" s="2">
        <f>ROUND(IF($B467="Annuity",SUMIFS('Annuity Prices'!AC:AC,'Annuity Prices'!$B:$B,$D467,'Annuity Prices'!$E:$E,$G467),IF($B467="RAB Short",SUMIFS('RAB Prices Short'!AC:AC,'RAB Prices Short'!$B:$B,'All Prices combined'!$D467,'RAB Prices Short'!$E:$E,'All Prices combined'!$G467),IF($B467="RAB Long",SUMIFS('RAB Prices Long'!AC:AC,'RAB Prices Long'!$B:$B,'All Prices combined'!$D467,'RAB Prices Long'!$E:$E,'All Prices combined'!$G467)))),2)</f>
        <v>102.29</v>
      </c>
      <c r="AA467" s="2">
        <f>ROUND(IF($B467="Annuity",SUMIFS('Annuity Prices'!AD:AD,'Annuity Prices'!$B:$B,$D467,'Annuity Prices'!$E:$E,$G467),IF($B467="RAB Short",SUMIFS('RAB Prices Short'!AD:AD,'RAB Prices Short'!$B:$B,'All Prices combined'!$D467,'RAB Prices Short'!$E:$E,'All Prices combined'!$G467),IF($B467="RAB Long",SUMIFS('RAB Prices Long'!AD:AD,'RAB Prices Long'!$B:$B,'All Prices combined'!$D467,'RAB Prices Long'!$E:$E,'All Prices combined'!$G467)))),2)</f>
        <v>104.84</v>
      </c>
      <c r="AB467" s="2">
        <f>ROUND(IF($B467="Annuity",SUMIFS('Annuity Prices'!AE:AE,'Annuity Prices'!$B:$B,$D467,'Annuity Prices'!$E:$E,$G467),IF($B467="RAB Short",SUMIFS('RAB Prices Short'!AE:AE,'RAB Prices Short'!$B:$B,'All Prices combined'!$D467,'RAB Prices Short'!$E:$E,'All Prices combined'!$G467),IF($B467="RAB Long",SUMIFS('RAB Prices Long'!AE:AE,'RAB Prices Long'!$B:$B,'All Prices combined'!$D467,'RAB Prices Long'!$E:$E,'All Prices combined'!$G467)))),2)</f>
        <v>107.46</v>
      </c>
      <c r="AC467" s="2">
        <f>ROUND(IF($B467="Annuity",SUMIFS('Annuity Prices'!AF:AF,'Annuity Prices'!$B:$B,$D467,'Annuity Prices'!$E:$E,$G467),IF($B467="RAB Short",SUMIFS('RAB Prices Short'!AF:AF,'RAB Prices Short'!$B:$B,'All Prices combined'!$D467,'RAB Prices Short'!$E:$E,'All Prices combined'!$G467),IF($B467="RAB Long",SUMIFS('RAB Prices Long'!AF:AF,'RAB Prices Long'!$B:$B,'All Prices combined'!$D467,'RAB Prices Long'!$E:$E,'All Prices combined'!$G467)))),2)</f>
        <v>108.11</v>
      </c>
      <c r="AD467" s="2">
        <f>ROUND(IF($B467="Annuity",SUMIFS('Annuity Prices'!AG:AG,'Annuity Prices'!$B:$B,$D467,'Annuity Prices'!$E:$E,$G467),IF($B467="RAB Short",SUMIFS('RAB Prices Short'!AG:AG,'RAB Prices Short'!$B:$B,'All Prices combined'!$D467,'RAB Prices Short'!$E:$E,'All Prices combined'!$G467),IF($B467="RAB Long",SUMIFS('RAB Prices Long'!AG:AG,'RAB Prices Long'!$B:$B,'All Prices combined'!$D467,'RAB Prices Long'!$E:$E,'All Prices combined'!$G467)))),2)</f>
        <v>110.81</v>
      </c>
      <c r="AE467" s="2">
        <f>ROUND(IF($B467="Annuity",SUMIFS('Annuity Prices'!AH:AH,'Annuity Prices'!$B:$B,$D467,'Annuity Prices'!$E:$E,$G467),IF($B467="RAB Short",SUMIFS('RAB Prices Short'!AH:AH,'RAB Prices Short'!$B:$B,'All Prices combined'!$D467,'RAB Prices Short'!$E:$E,'All Prices combined'!$G467),IF($B467="RAB Long",SUMIFS('RAB Prices Long'!AH:AH,'RAB Prices Long'!$B:$B,'All Prices combined'!$D467,'RAB Prices Long'!$E:$E,'All Prices combined'!$G467)))),2)</f>
        <v>113.58</v>
      </c>
      <c r="AF467" s="2">
        <f>ROUND(IF($B467="Annuity",SUMIFS('Annuity Prices'!AI:AI,'Annuity Prices'!$B:$B,$D467,'Annuity Prices'!$E:$E,$G467),IF($B467="RAB Short",SUMIFS('RAB Prices Short'!AI:AI,'RAB Prices Short'!$B:$B,'All Prices combined'!$D467,'RAB Prices Short'!$E:$E,'All Prices combined'!$G467),IF($B467="RAB Long",SUMIFS('RAB Prices Long'!AI:AI,'RAB Prices Long'!$B:$B,'All Prices combined'!$D467,'RAB Prices Long'!$E:$E,'All Prices combined'!$G467)))),2)</f>
        <v>116.42</v>
      </c>
      <c r="AG467" s="2">
        <f>ROUND(IF($B467="Annuity",SUMIFS('Annuity Prices'!AJ:AJ,'Annuity Prices'!$B:$B,$D467,'Annuity Prices'!$E:$E,$G467),IF($B467="RAB Short",SUMIFS('RAB Prices Short'!AJ:AJ,'RAB Prices Short'!$B:$B,'All Prices combined'!$D467,'RAB Prices Short'!$E:$E,'All Prices combined'!$G467),IF($B467="RAB Long",SUMIFS('RAB Prices Long'!AJ:AJ,'RAB Prices Long'!$B:$B,'All Prices combined'!$D467,'RAB Prices Long'!$E:$E,'All Prices combined'!$G467)))),2)</f>
        <v>117.37</v>
      </c>
      <c r="AH467" s="2">
        <f>ROUND(IF($B467="Annuity",SUMIFS('Annuity Prices'!AK:AK,'Annuity Prices'!$B:$B,$D467,'Annuity Prices'!$E:$E,$G467),IF($B467="RAB Short",SUMIFS('RAB Prices Short'!AK:AK,'RAB Prices Short'!$B:$B,'All Prices combined'!$D467,'RAB Prices Short'!$E:$E,'All Prices combined'!$G467),IF($B467="RAB Long",SUMIFS('RAB Prices Long'!AK:AK,'RAB Prices Long'!$B:$B,'All Prices combined'!$D467,'RAB Prices Long'!$E:$E,'All Prices combined'!$G467)))),2)</f>
        <v>120.31</v>
      </c>
      <c r="AI467" s="2">
        <f>ROUND(IF($B467="Annuity",SUMIFS('Annuity Prices'!AL:AL,'Annuity Prices'!$B:$B,$D467,'Annuity Prices'!$E:$E,$G467),IF($B467="RAB Short",SUMIFS('RAB Prices Short'!AL:AL,'RAB Prices Short'!$B:$B,'All Prices combined'!$D467,'RAB Prices Short'!$E:$E,'All Prices combined'!$G467),IF($B467="RAB Long",SUMIFS('RAB Prices Long'!AL:AL,'RAB Prices Long'!$B:$B,'All Prices combined'!$D467,'RAB Prices Long'!$E:$E,'All Prices combined'!$G467)))),2)</f>
        <v>123.32</v>
      </c>
      <c r="AJ467" s="2">
        <f>ROUND(IF($B467="Annuity",SUMIFS('Annuity Prices'!AM:AM,'Annuity Prices'!$B:$B,$D467,'Annuity Prices'!$E:$E,$G467),IF($B467="RAB Short",SUMIFS('RAB Prices Short'!AM:AM,'RAB Prices Short'!$B:$B,'All Prices combined'!$D467,'RAB Prices Short'!$E:$E,'All Prices combined'!$G467),IF($B467="RAB Long",SUMIFS('RAB Prices Long'!AM:AM,'RAB Prices Long'!$B:$B,'All Prices combined'!$D467,'RAB Prices Long'!$E:$E,'All Prices combined'!$G467)))),2)</f>
        <v>126.4</v>
      </c>
      <c r="AK467" s="2">
        <f>ROUND(IF($B467="Annuity",SUMIFS('Annuity Prices'!AN:AN,'Annuity Prices'!$B:$B,$D467,'Annuity Prices'!$E:$E,$G467),IF($B467="RAB Short",SUMIFS('RAB Prices Short'!AN:AN,'RAB Prices Short'!$B:$B,'All Prices combined'!$D467,'RAB Prices Short'!$E:$E,'All Prices combined'!$G467),IF($B467="RAB Long",SUMIFS('RAB Prices Long'!AN:AN,'RAB Prices Long'!$B:$B,'All Prices combined'!$D467,'RAB Prices Long'!$E:$E,'All Prices combined'!$G467)))),2)</f>
        <v>130.84</v>
      </c>
      <c r="AL467" s="2">
        <f>ROUND(IF($B467="Annuity",SUMIFS('Annuity Prices'!AO:AO,'Annuity Prices'!$B:$B,$D467,'Annuity Prices'!$E:$E,$G467),IF($B467="RAB Short",SUMIFS('RAB Prices Short'!AO:AO,'RAB Prices Short'!$B:$B,'All Prices combined'!$D467,'RAB Prices Short'!$E:$E,'All Prices combined'!$G467),IF($B467="RAB Long",SUMIFS('RAB Prices Long'!AO:AO,'RAB Prices Long'!$B:$B,'All Prices combined'!$D467,'RAB Prices Long'!$E:$E,'All Prices combined'!$G467)))),2)</f>
        <v>134.12</v>
      </c>
      <c r="AM467" s="2">
        <f>ROUND(IF($B467="Annuity",SUMIFS('Annuity Prices'!AP:AP,'Annuity Prices'!$B:$B,$D467,'Annuity Prices'!$E:$E,$G467),IF($B467="RAB Short",SUMIFS('RAB Prices Short'!AP:AP,'RAB Prices Short'!$B:$B,'All Prices combined'!$D467,'RAB Prices Short'!$E:$E,'All Prices combined'!$G467),IF($B467="RAB Long",SUMIFS('RAB Prices Long'!AP:AP,'RAB Prices Long'!$B:$B,'All Prices combined'!$D467,'RAB Prices Long'!$E:$E,'All Prices combined'!$G467)))),2)</f>
        <v>137.47</v>
      </c>
      <c r="AN467" s="2">
        <f>ROUND(IF($B467="Annuity",SUMIFS('Annuity Prices'!AQ:AQ,'Annuity Prices'!$B:$B,$D467,'Annuity Prices'!$E:$E,$G467),IF($B467="RAB Short",SUMIFS('RAB Prices Short'!AQ:AQ,'RAB Prices Short'!$B:$B,'All Prices combined'!$D467,'RAB Prices Short'!$E:$E,'All Prices combined'!$G467),IF($B467="RAB Long",SUMIFS('RAB Prices Long'!AQ:AQ,'RAB Prices Long'!$B:$B,'All Prices combined'!$D467,'RAB Prices Long'!$E:$E,'All Prices combined'!$G467)))),2)</f>
        <v>140.9</v>
      </c>
      <c r="AO467" s="2">
        <f>ROUND(IF($B467="Annuity",SUMIFS('Annuity Prices'!AR:AR,'Annuity Prices'!$B:$B,$D467,'Annuity Prices'!$E:$E,$G467),IF($B467="RAB Short",SUMIFS('RAB Prices Short'!AR:AR,'RAB Prices Short'!$B:$B,'All Prices combined'!$D467,'RAB Prices Short'!$E:$E,'All Prices combined'!$G467),IF($B467="RAB Long",SUMIFS('RAB Prices Long'!AR:AR,'RAB Prices Long'!$B:$B,'All Prices combined'!$D467,'RAB Prices Long'!$E:$E,'All Prices combined'!$G467)))),2)</f>
        <v>0</v>
      </c>
      <c r="AP467" s="2">
        <f>ROUND(IF($B467="Annuity",SUMIFS('Annuity Prices'!AS:AS,'Annuity Prices'!$B:$B,$D467,'Annuity Prices'!$E:$E,$G467),IF($B467="RAB Short",SUMIFS('RAB Prices Short'!AS:AS,'RAB Prices Short'!$B:$B,'All Prices combined'!$D467,'RAB Prices Short'!$E:$E,'All Prices combined'!$G467),IF($B467="RAB Long",SUMIFS('RAB Prices Long'!AS:AS,'RAB Prices Long'!$B:$B,'All Prices combined'!$D467,'RAB Prices Long'!$E:$E,'All Prices combined'!$G467)))),2)</f>
        <v>0</v>
      </c>
      <c r="AQ467" s="2">
        <f>ROUND(IF($B467="Annuity",SUMIFS('Annuity Prices'!AT:AT,'Annuity Prices'!$B:$B,$D467,'Annuity Prices'!$E:$E,$G467),IF($B467="RAB Short",SUMIFS('RAB Prices Short'!AT:AT,'RAB Prices Short'!$B:$B,'All Prices combined'!$D467,'RAB Prices Short'!$E:$E,'All Prices combined'!$G467),IF($B467="RAB Long",SUMIFS('RAB Prices Long'!AT:AT,'RAB Prices Long'!$B:$B,'All Prices combined'!$D467,'RAB Prices Long'!$E:$E,'All Prices combined'!$G467)))),2)</f>
        <v>49.53</v>
      </c>
      <c r="AR467" s="2">
        <f>ROUND(IF($B467="Annuity",SUMIFS('Annuity Prices'!AU:AU,'Annuity Prices'!$B:$B,$D467,'Annuity Prices'!$E:$E,$G467),IF($B467="RAB Short",SUMIFS('RAB Prices Short'!AU:AU,'RAB Prices Short'!$B:$B,'All Prices combined'!$D467,'RAB Prices Short'!$E:$E,'All Prices combined'!$G467),IF($B467="RAB Long",SUMIFS('RAB Prices Long'!AU:AU,'RAB Prices Long'!$B:$B,'All Prices combined'!$D467,'RAB Prices Long'!$E:$E,'All Prices combined'!$G467)))),2)</f>
        <v>53.72</v>
      </c>
      <c r="AS467" s="2">
        <f>ROUND(IF($B467="Annuity",SUMIFS('Annuity Prices'!AV:AV,'Annuity Prices'!$B:$B,$D467,'Annuity Prices'!$E:$E,$G467),IF($B467="RAB Short",SUMIFS('RAB Prices Short'!AV:AV,'RAB Prices Short'!$B:$B,'All Prices combined'!$D467,'RAB Prices Short'!$E:$E,'All Prices combined'!$G467),IF($B467="RAB Long",SUMIFS('RAB Prices Long'!AV:AV,'RAB Prices Long'!$B:$B,'All Prices combined'!$D467,'RAB Prices Long'!$E:$E,'All Prices combined'!$G467)))),2)</f>
        <v>58.11</v>
      </c>
      <c r="AT467" s="2">
        <f>ROUND(IF($B467="Annuity",SUMIFS('Annuity Prices'!AW:AW,'Annuity Prices'!$B:$B,$D467,'Annuity Prices'!$E:$E,$G467),IF($B467="RAB Short",SUMIFS('RAB Prices Short'!AW:AW,'RAB Prices Short'!$B:$B,'All Prices combined'!$D467,'RAB Prices Short'!$E:$E,'All Prices combined'!$G467),IF($B467="RAB Long",SUMIFS('RAB Prices Long'!AW:AW,'RAB Prices Long'!$B:$B,'All Prices combined'!$D467,'RAB Prices Long'!$E:$E,'All Prices combined'!$G467)))),2)</f>
        <v>62.7</v>
      </c>
      <c r="AU467" s="2">
        <f>ROUND(IF($B467="Annuity",SUMIFS('Annuity Prices'!AX:AX,'Annuity Prices'!$B:$B,$D467,'Annuity Prices'!$E:$E,$G467),IF($B467="RAB Short",SUMIFS('RAB Prices Short'!AX:AX,'RAB Prices Short'!$B:$B,'All Prices combined'!$D467,'RAB Prices Short'!$E:$E,'All Prices combined'!$G467),IF($B467="RAB Long",SUMIFS('RAB Prices Long'!AX:AX,'RAB Prices Long'!$B:$B,'All Prices combined'!$D467,'RAB Prices Long'!$E:$E,'All Prices combined'!$G467)))),2)</f>
        <v>65.44</v>
      </c>
      <c r="AV467" s="2">
        <f>ROUND(IF($B467="Annuity",SUMIFS('Annuity Prices'!AY:AY,'Annuity Prices'!$B:$B,$D467,'Annuity Prices'!$E:$E,$G467),IF($B467="RAB Short",SUMIFS('RAB Prices Short'!AY:AY,'RAB Prices Short'!$B:$B,'All Prices combined'!$D467,'RAB Prices Short'!$E:$E,'All Prices combined'!$G467),IF($B467="RAB Long",SUMIFS('RAB Prices Long'!AY:AY,'RAB Prices Long'!$B:$B,'All Prices combined'!$D467,'RAB Prices Long'!$E:$E,'All Prices combined'!$G467)))),2)</f>
        <v>67.08</v>
      </c>
      <c r="AW467" s="2">
        <f>ROUND(IF($B467="Annuity",SUMIFS('Annuity Prices'!AZ:AZ,'Annuity Prices'!$B:$B,$D467,'Annuity Prices'!$E:$E,$G467),IF($B467="RAB Short",SUMIFS('RAB Prices Short'!AZ:AZ,'RAB Prices Short'!$B:$B,'All Prices combined'!$D467,'RAB Prices Short'!$E:$E,'All Prices combined'!$G467),IF($B467="RAB Long",SUMIFS('RAB Prices Long'!AZ:AZ,'RAB Prices Long'!$B:$B,'All Prices combined'!$D467,'RAB Prices Long'!$E:$E,'All Prices combined'!$G467)))),2)</f>
        <v>68.760000000000005</v>
      </c>
      <c r="AX467" s="2">
        <f>ROUND(IF($B467="Annuity",SUMIFS('Annuity Prices'!BA:BA,'Annuity Prices'!$B:$B,$D467,'Annuity Prices'!$E:$E,$G467),IF($B467="RAB Short",SUMIFS('RAB Prices Short'!BA:BA,'RAB Prices Short'!$B:$B,'All Prices combined'!$D467,'RAB Prices Short'!$E:$E,'All Prices combined'!$G467),IF($B467="RAB Long",SUMIFS('RAB Prices Long'!BA:BA,'RAB Prices Long'!$B:$B,'All Prices combined'!$D467,'RAB Prices Long'!$E:$E,'All Prices combined'!$G467)))),2)</f>
        <v>74.010000000000005</v>
      </c>
      <c r="AY467" s="2">
        <f>ROUND(IF($B467="Annuity",SUMIFS('Annuity Prices'!BB:BB,'Annuity Prices'!$B:$B,$D467,'Annuity Prices'!$E:$E,$G467),IF($B467="RAB Short",SUMIFS('RAB Prices Short'!BB:BB,'RAB Prices Short'!$B:$B,'All Prices combined'!$D467,'RAB Prices Short'!$E:$E,'All Prices combined'!$G467),IF($B467="RAB Long",SUMIFS('RAB Prices Long'!BB:BB,'RAB Prices Long'!$B:$B,'All Prices combined'!$D467,'RAB Prices Long'!$E:$E,'All Prices combined'!$G467)))),2)</f>
        <v>75.88</v>
      </c>
      <c r="AZ467" s="2">
        <f>ROUND(IF($B467="Annuity",SUMIFS('Annuity Prices'!BC:BC,'Annuity Prices'!$B:$B,$D467,'Annuity Prices'!$E:$E,$G467),IF($B467="RAB Short",SUMIFS('RAB Prices Short'!BC:BC,'RAB Prices Short'!$B:$B,'All Prices combined'!$D467,'RAB Prices Short'!$E:$E,'All Prices combined'!$G467),IF($B467="RAB Long",SUMIFS('RAB Prices Long'!BC:BC,'RAB Prices Long'!$B:$B,'All Prices combined'!$D467,'RAB Prices Long'!$E:$E,'All Prices combined'!$G467)))),2)</f>
        <v>77.78</v>
      </c>
      <c r="BA467" s="2">
        <f>ROUND(IF($B467="Annuity",SUMIFS('Annuity Prices'!BD:BD,'Annuity Prices'!$B:$B,$D467,'Annuity Prices'!$E:$E,$G467),IF($B467="RAB Short",SUMIFS('RAB Prices Short'!BD:BD,'RAB Prices Short'!$B:$B,'All Prices combined'!$D467,'RAB Prices Short'!$E:$E,'All Prices combined'!$G467),IF($B467="RAB Long",SUMIFS('RAB Prices Long'!BD:BD,'RAB Prices Long'!$B:$B,'All Prices combined'!$D467,'RAB Prices Long'!$E:$E,'All Prices combined'!$G467)))),2)</f>
        <v>79.72</v>
      </c>
      <c r="BB467" s="2">
        <f>ROUND(IF($B467="Annuity",SUMIFS('Annuity Prices'!BE:BE,'Annuity Prices'!$B:$B,$D467,'Annuity Prices'!$E:$E,$G467),IF($B467="RAB Short",SUMIFS('RAB Prices Short'!BE:BE,'RAB Prices Short'!$B:$B,'All Prices combined'!$D467,'RAB Prices Short'!$E:$E,'All Prices combined'!$G467),IF($B467="RAB Long",SUMIFS('RAB Prices Long'!BE:BE,'RAB Prices Long'!$B:$B,'All Prices combined'!$D467,'RAB Prices Long'!$E:$E,'All Prices combined'!$G467)))),2)</f>
        <v>85.68</v>
      </c>
      <c r="BC467" s="2">
        <f>ROUND(IF($B467="Annuity",SUMIFS('Annuity Prices'!BF:BF,'Annuity Prices'!$B:$B,$D467,'Annuity Prices'!$E:$E,$G467),IF($B467="RAB Short",SUMIFS('RAB Prices Short'!BF:BF,'RAB Prices Short'!$B:$B,'All Prices combined'!$D467,'RAB Prices Short'!$E:$E,'All Prices combined'!$G467),IF($B467="RAB Long",SUMIFS('RAB Prices Long'!BF:BF,'RAB Prices Long'!$B:$B,'All Prices combined'!$D467,'RAB Prices Long'!$E:$E,'All Prices combined'!$G467)))),2)</f>
        <v>91.91</v>
      </c>
      <c r="BD467" s="2">
        <f>ROUND(IF($B467="Annuity",SUMIFS('Annuity Prices'!BG:BG,'Annuity Prices'!$B:$B,$D467,'Annuity Prices'!$E:$E,$G467),IF($B467="RAB Short",SUMIFS('RAB Prices Short'!BG:BG,'RAB Prices Short'!$B:$B,'All Prices combined'!$D467,'RAB Prices Short'!$E:$E,'All Prices combined'!$G467),IF($B467="RAB Long",SUMIFS('RAB Prices Long'!BG:BG,'RAB Prices Long'!$B:$B,'All Prices combined'!$D467,'RAB Prices Long'!$E:$E,'All Prices combined'!$G467)))),2)</f>
        <v>96.12</v>
      </c>
      <c r="BE467" s="2">
        <f>ROUND(IF($B467="Annuity",SUMIFS('Annuity Prices'!BH:BH,'Annuity Prices'!$B:$B,$D467,'Annuity Prices'!$E:$E,$G467),IF($B467="RAB Short",SUMIFS('RAB Prices Short'!BH:BH,'RAB Prices Short'!$B:$B,'All Prices combined'!$D467,'RAB Prices Short'!$E:$E,'All Prices combined'!$G467),IF($B467="RAB Long",SUMIFS('RAB Prices Long'!BH:BH,'RAB Prices Long'!$B:$B,'All Prices combined'!$D467,'RAB Prices Long'!$E:$E,'All Prices combined'!$G467)))),2)</f>
        <v>98.52</v>
      </c>
      <c r="BF467" s="2">
        <f>ROUND(IF($B467="Annuity",SUMIFS('Annuity Prices'!BI:BI,'Annuity Prices'!$B:$B,$D467,'Annuity Prices'!$E:$E,$G467),IF($B467="RAB Short",SUMIFS('RAB Prices Short'!BI:BI,'RAB Prices Short'!$B:$B,'All Prices combined'!$D467,'RAB Prices Short'!$E:$E,'All Prices combined'!$G467),IF($B467="RAB Long",SUMIFS('RAB Prices Long'!BI:BI,'RAB Prices Long'!$B:$B,'All Prices combined'!$D467,'RAB Prices Long'!$E:$E,'All Prices combined'!$G467)))),2)</f>
        <v>99.79</v>
      </c>
      <c r="BG467" s="2">
        <f>ROUND(IF($B467="Annuity",SUMIFS('Annuity Prices'!BJ:BJ,'Annuity Prices'!$B:$B,$D467,'Annuity Prices'!$E:$E,$G467),IF($B467="RAB Short",SUMIFS('RAB Prices Short'!BJ:BJ,'RAB Prices Short'!$B:$B,'All Prices combined'!$D467,'RAB Prices Short'!$E:$E,'All Prices combined'!$G467),IF($B467="RAB Long",SUMIFS('RAB Prices Long'!BJ:BJ,'RAB Prices Long'!$B:$B,'All Prices combined'!$D467,'RAB Prices Long'!$E:$E,'All Prices combined'!$G467)))),2)</f>
        <v>102.29</v>
      </c>
      <c r="BH467" s="2">
        <f>ROUND(IF($B467="Annuity",SUMIFS('Annuity Prices'!BK:BK,'Annuity Prices'!$B:$B,$D467,'Annuity Prices'!$E:$E,$G467),IF($B467="RAB Short",SUMIFS('RAB Prices Short'!BK:BK,'RAB Prices Short'!$B:$B,'All Prices combined'!$D467,'RAB Prices Short'!$E:$E,'All Prices combined'!$G467),IF($B467="RAB Long",SUMIFS('RAB Prices Long'!BK:BK,'RAB Prices Long'!$B:$B,'All Prices combined'!$D467,'RAB Prices Long'!$E:$E,'All Prices combined'!$G467)))),2)</f>
        <v>104.84</v>
      </c>
      <c r="BI467" s="2">
        <f>ROUND(IF($B467="Annuity",SUMIFS('Annuity Prices'!BL:BL,'Annuity Prices'!$B:$B,$D467,'Annuity Prices'!$E:$E,$G467),IF($B467="RAB Short",SUMIFS('RAB Prices Short'!BL:BL,'RAB Prices Short'!$B:$B,'All Prices combined'!$D467,'RAB Prices Short'!$E:$E,'All Prices combined'!$G467),IF($B467="RAB Long",SUMIFS('RAB Prices Long'!BL:BL,'RAB Prices Long'!$B:$B,'All Prices combined'!$D467,'RAB Prices Long'!$E:$E,'All Prices combined'!$G467)))),2)</f>
        <v>107.46</v>
      </c>
      <c r="BJ467" s="2">
        <f>ROUND(IF($B467="Annuity",SUMIFS('Annuity Prices'!BM:BM,'Annuity Prices'!$B:$B,$D467,'Annuity Prices'!$E:$E,$G467),IF($B467="RAB Short",SUMIFS('RAB Prices Short'!BM:BM,'RAB Prices Short'!$B:$B,'All Prices combined'!$D467,'RAB Prices Short'!$E:$E,'All Prices combined'!$G467),IF($B467="RAB Long",SUMIFS('RAB Prices Long'!BM:BM,'RAB Prices Long'!$B:$B,'All Prices combined'!$D467,'RAB Prices Long'!$E:$E,'All Prices combined'!$G467)))),2)</f>
        <v>108.11</v>
      </c>
      <c r="BK467" s="2">
        <f>ROUND(IF($B467="Annuity",SUMIFS('Annuity Prices'!BN:BN,'Annuity Prices'!$B:$B,$D467,'Annuity Prices'!$E:$E,$G467),IF($B467="RAB Short",SUMIFS('RAB Prices Short'!BN:BN,'RAB Prices Short'!$B:$B,'All Prices combined'!$D467,'RAB Prices Short'!$E:$E,'All Prices combined'!$G467),IF($B467="RAB Long",SUMIFS('RAB Prices Long'!BN:BN,'RAB Prices Long'!$B:$B,'All Prices combined'!$D467,'RAB Prices Long'!$E:$E,'All Prices combined'!$G467)))),2)</f>
        <v>110.81</v>
      </c>
      <c r="BL467" s="2">
        <f>ROUND(IF($B467="Annuity",SUMIFS('Annuity Prices'!BO:BO,'Annuity Prices'!$B:$B,$D467,'Annuity Prices'!$E:$E,$G467),IF($B467="RAB Short",SUMIFS('RAB Prices Short'!BO:BO,'RAB Prices Short'!$B:$B,'All Prices combined'!$D467,'RAB Prices Short'!$E:$E,'All Prices combined'!$G467),IF($B467="RAB Long",SUMIFS('RAB Prices Long'!BO:BO,'RAB Prices Long'!$B:$B,'All Prices combined'!$D467,'RAB Prices Long'!$E:$E,'All Prices combined'!$G467)))),2)</f>
        <v>113.58</v>
      </c>
      <c r="BM467" s="2">
        <f>ROUND(IF($B467="Annuity",SUMIFS('Annuity Prices'!BP:BP,'Annuity Prices'!$B:$B,$D467,'Annuity Prices'!$E:$E,$G467),IF($B467="RAB Short",SUMIFS('RAB Prices Short'!BP:BP,'RAB Prices Short'!$B:$B,'All Prices combined'!$D467,'RAB Prices Short'!$E:$E,'All Prices combined'!$G467),IF($B467="RAB Long",SUMIFS('RAB Prices Long'!BP:BP,'RAB Prices Long'!$B:$B,'All Prices combined'!$D467,'RAB Prices Long'!$E:$E,'All Prices combined'!$G467)))),2)</f>
        <v>116.42</v>
      </c>
      <c r="BN467" s="2">
        <f>ROUND(IF($B467="Annuity",SUMIFS('Annuity Prices'!BQ:BQ,'Annuity Prices'!$B:$B,$D467,'Annuity Prices'!$E:$E,$G467),IF($B467="RAB Short",SUMIFS('RAB Prices Short'!BQ:BQ,'RAB Prices Short'!$B:$B,'All Prices combined'!$D467,'RAB Prices Short'!$E:$E,'All Prices combined'!$G467),IF($B467="RAB Long",SUMIFS('RAB Prices Long'!BQ:BQ,'RAB Prices Long'!$B:$B,'All Prices combined'!$D467,'RAB Prices Long'!$E:$E,'All Prices combined'!$G467)))),2)</f>
        <v>117.37</v>
      </c>
      <c r="BO467" s="2">
        <f>ROUND(IF($B467="Annuity",SUMIFS('Annuity Prices'!BR:BR,'Annuity Prices'!$B:$B,$D467,'Annuity Prices'!$E:$E,$G467),IF($B467="RAB Short",SUMIFS('RAB Prices Short'!BR:BR,'RAB Prices Short'!$B:$B,'All Prices combined'!$D467,'RAB Prices Short'!$E:$E,'All Prices combined'!$G467),IF($B467="RAB Long",SUMIFS('RAB Prices Long'!BR:BR,'RAB Prices Long'!$B:$B,'All Prices combined'!$D467,'RAB Prices Long'!$E:$E,'All Prices combined'!$G467)))),2)</f>
        <v>120.31</v>
      </c>
      <c r="BP467" s="2">
        <f>ROUND(IF($B467="Annuity",SUMIFS('Annuity Prices'!BS:BS,'Annuity Prices'!$B:$B,$D467,'Annuity Prices'!$E:$E,$G467),IF($B467="RAB Short",SUMIFS('RAB Prices Short'!BS:BS,'RAB Prices Short'!$B:$B,'All Prices combined'!$D467,'RAB Prices Short'!$E:$E,'All Prices combined'!$G467),IF($B467="RAB Long",SUMIFS('RAB Prices Long'!BS:BS,'RAB Prices Long'!$B:$B,'All Prices combined'!$D467,'RAB Prices Long'!$E:$E,'All Prices combined'!$G467)))),2)</f>
        <v>123.32</v>
      </c>
      <c r="BQ467" s="2">
        <f>ROUND(IF($B467="Annuity",SUMIFS('Annuity Prices'!BT:BT,'Annuity Prices'!$B:$B,$D467,'Annuity Prices'!$E:$E,$G467),IF($B467="RAB Short",SUMIFS('RAB Prices Short'!BT:BT,'RAB Prices Short'!$B:$B,'All Prices combined'!$D467,'RAB Prices Short'!$E:$E,'All Prices combined'!$G467),IF($B467="RAB Long",SUMIFS('RAB Prices Long'!BT:BT,'RAB Prices Long'!$B:$B,'All Prices combined'!$D467,'RAB Prices Long'!$E:$E,'All Prices combined'!$G467)))),2)</f>
        <v>126.4</v>
      </c>
      <c r="BR467" s="2">
        <f>ROUND(IF($B467="Annuity",SUMIFS('Annuity Prices'!BU:BU,'Annuity Prices'!$B:$B,$D467,'Annuity Prices'!$E:$E,$G467),IF($B467="RAB Short",SUMIFS('RAB Prices Short'!BU:BU,'RAB Prices Short'!$B:$B,'All Prices combined'!$D467,'RAB Prices Short'!$E:$E,'All Prices combined'!$G467),IF($B467="RAB Long",SUMIFS('RAB Prices Long'!BU:BU,'RAB Prices Long'!$B:$B,'All Prices combined'!$D467,'RAB Prices Long'!$E:$E,'All Prices combined'!$G467)))),2)</f>
        <v>130.84</v>
      </c>
      <c r="BS467" s="2">
        <f>ROUND(IF($B467="Annuity",SUMIFS('Annuity Prices'!BV:BV,'Annuity Prices'!$B:$B,$D467,'Annuity Prices'!$E:$E,$G467),IF($B467="RAB Short",SUMIFS('RAB Prices Short'!BV:BV,'RAB Prices Short'!$B:$B,'All Prices combined'!$D467,'RAB Prices Short'!$E:$E,'All Prices combined'!$G467),IF($B467="RAB Long",SUMIFS('RAB Prices Long'!BV:BV,'RAB Prices Long'!$B:$B,'All Prices combined'!$D467,'RAB Prices Long'!$E:$E,'All Prices combined'!$G467)))),2)</f>
        <v>134.12</v>
      </c>
      <c r="BT467" s="2">
        <f>ROUND(IF($B467="Annuity",SUMIFS('Annuity Prices'!BW:BW,'Annuity Prices'!$B:$B,$D467,'Annuity Prices'!$E:$E,$G467),IF($B467="RAB Short",SUMIFS('RAB Prices Short'!BW:BW,'RAB Prices Short'!$B:$B,'All Prices combined'!$D467,'RAB Prices Short'!$E:$E,'All Prices combined'!$G467),IF($B467="RAB Long",SUMIFS('RAB Prices Long'!BW:BW,'RAB Prices Long'!$B:$B,'All Prices combined'!$D467,'RAB Prices Long'!$E:$E,'All Prices combined'!$G467)))),2)</f>
        <v>137.47</v>
      </c>
      <c r="BU467" s="2">
        <f>ROUND(IF($B467="Annuity",SUMIFS('Annuity Prices'!BX:BX,'Annuity Prices'!$B:$B,$D467,'Annuity Prices'!$E:$E,$G467),IF($B467="RAB Short",SUMIFS('RAB Prices Short'!BX:BX,'RAB Prices Short'!$B:$B,'All Prices combined'!$D467,'RAB Prices Short'!$E:$E,'All Prices combined'!$G467),IF($B467="RAB Long",SUMIFS('RAB Prices Long'!BX:BX,'RAB Prices Long'!$B:$B,'All Prices combined'!$D467,'RAB Prices Long'!$E:$E,'All Prices combined'!$G467)))),2)</f>
        <v>140.9</v>
      </c>
    </row>
    <row r="468" spans="2:73" x14ac:dyDescent="0.25">
      <c r="B468" t="s">
        <v>45</v>
      </c>
      <c r="C468">
        <v>16</v>
      </c>
      <c r="D468" t="s">
        <v>176</v>
      </c>
      <c r="E468" t="s">
        <v>173</v>
      </c>
      <c r="G468" t="s">
        <v>40</v>
      </c>
      <c r="I468" s="2">
        <f>ROUND(IF($B468="Annuity",SUMIFS('Annuity Prices'!L:L,'Annuity Prices'!$B:$B,$D468,'Annuity Prices'!$E:$E,$G468),IF($B468="RAB Short",SUMIFS('RAB Prices Short'!L:L,'RAB Prices Short'!$B:$B,'All Prices combined'!$D468,'RAB Prices Short'!$E:$E,'All Prices combined'!$G468),IF($B468="RAB Long",SUMIFS('RAB Prices Long'!L:L,'RAB Prices Long'!$B:$B,'All Prices combined'!$D468,'RAB Prices Long'!$E:$E,'All Prices combined'!$G468)))),2)</f>
        <v>0</v>
      </c>
      <c r="J468" s="2">
        <f>ROUND(IF($B468="Annuity",SUMIFS('Annuity Prices'!M:M,'Annuity Prices'!$B:$B,$D468,'Annuity Prices'!$E:$E,$G468),IF($B468="RAB Short",SUMIFS('RAB Prices Short'!M:M,'RAB Prices Short'!$B:$B,'All Prices combined'!$D468,'RAB Prices Short'!$E:$E,'All Prices combined'!$G468),IF($B468="RAB Long",SUMIFS('RAB Prices Long'!M:M,'RAB Prices Long'!$B:$B,'All Prices combined'!$D468,'RAB Prices Long'!$E:$E,'All Prices combined'!$G468)))),2)</f>
        <v>0</v>
      </c>
      <c r="K468" s="2">
        <f>ROUND(IF($B468="Annuity",SUMIFS('Annuity Prices'!N:N,'Annuity Prices'!$B:$B,$D468,'Annuity Prices'!$E:$E,$G468),IF($B468="RAB Short",SUMIFS('RAB Prices Short'!N:N,'RAB Prices Short'!$B:$B,'All Prices combined'!$D468,'RAB Prices Short'!$E:$E,'All Prices combined'!$G468),IF($B468="RAB Long",SUMIFS('RAB Prices Long'!N:N,'RAB Prices Long'!$B:$B,'All Prices combined'!$D468,'RAB Prices Long'!$E:$E,'All Prices combined'!$G468)))),2)</f>
        <v>2.04</v>
      </c>
      <c r="L468" s="2">
        <f>ROUND(IF($B468="Annuity",SUMIFS('Annuity Prices'!O:O,'Annuity Prices'!$B:$B,$D468,'Annuity Prices'!$E:$E,$G468),IF($B468="RAB Short",SUMIFS('RAB Prices Short'!O:O,'RAB Prices Short'!$B:$B,'All Prices combined'!$D468,'RAB Prices Short'!$E:$E,'All Prices combined'!$G468),IF($B468="RAB Long",SUMIFS('RAB Prices Long'!O:O,'RAB Prices Long'!$B:$B,'All Prices combined'!$D468,'RAB Prices Long'!$E:$E,'All Prices combined'!$G468)))),2)</f>
        <v>2.1</v>
      </c>
      <c r="M468" s="2">
        <f>ROUND(IF($B468="Annuity",SUMIFS('Annuity Prices'!P:P,'Annuity Prices'!$B:$B,$D468,'Annuity Prices'!$E:$E,$G468),IF($B468="RAB Short",SUMIFS('RAB Prices Short'!P:P,'RAB Prices Short'!$B:$B,'All Prices combined'!$D468,'RAB Prices Short'!$E:$E,'All Prices combined'!$G468),IF($B468="RAB Long",SUMIFS('RAB Prices Long'!P:P,'RAB Prices Long'!$B:$B,'All Prices combined'!$D468,'RAB Prices Long'!$E:$E,'All Prices combined'!$G468)))),2)</f>
        <v>2.15</v>
      </c>
      <c r="N468" s="2">
        <f>ROUND(IF($B468="Annuity",SUMIFS('Annuity Prices'!Q:Q,'Annuity Prices'!$B:$B,$D468,'Annuity Prices'!$E:$E,$G468),IF($B468="RAB Short",SUMIFS('RAB Prices Short'!Q:Q,'RAB Prices Short'!$B:$B,'All Prices combined'!$D468,'RAB Prices Short'!$E:$E,'All Prices combined'!$G468),IF($B468="RAB Long",SUMIFS('RAB Prices Long'!Q:Q,'RAB Prices Long'!$B:$B,'All Prices combined'!$D468,'RAB Prices Long'!$E:$E,'All Prices combined'!$G468)))),2)</f>
        <v>2.2000000000000002</v>
      </c>
      <c r="O468" s="2">
        <f>ROUND(IF($B468="Annuity",SUMIFS('Annuity Prices'!R:R,'Annuity Prices'!$B:$B,$D468,'Annuity Prices'!$E:$E,$G468),IF($B468="RAB Short",SUMIFS('RAB Prices Short'!R:R,'RAB Prices Short'!$B:$B,'All Prices combined'!$D468,'RAB Prices Short'!$E:$E,'All Prices combined'!$G468),IF($B468="RAB Long",SUMIFS('RAB Prices Long'!R:R,'RAB Prices Long'!$B:$B,'All Prices combined'!$D468,'RAB Prices Long'!$E:$E,'All Prices combined'!$G468)))),2)</f>
        <v>2.2599999999999998</v>
      </c>
      <c r="P468" s="2">
        <f>ROUND(IF($B468="Annuity",SUMIFS('Annuity Prices'!S:S,'Annuity Prices'!$B:$B,$D468,'Annuity Prices'!$E:$E,$G468),IF($B468="RAB Short",SUMIFS('RAB Prices Short'!S:S,'RAB Prices Short'!$B:$B,'All Prices combined'!$D468,'RAB Prices Short'!$E:$E,'All Prices combined'!$G468),IF($B468="RAB Long",SUMIFS('RAB Prices Long'!S:S,'RAB Prices Long'!$B:$B,'All Prices combined'!$D468,'RAB Prices Long'!$E:$E,'All Prices combined'!$G468)))),2)</f>
        <v>2.31</v>
      </c>
      <c r="Q468" s="2">
        <f>ROUND(IF($B468="Annuity",SUMIFS('Annuity Prices'!T:T,'Annuity Prices'!$B:$B,$D468,'Annuity Prices'!$E:$E,$G468),IF($B468="RAB Short",SUMIFS('RAB Prices Short'!T:T,'RAB Prices Short'!$B:$B,'All Prices combined'!$D468,'RAB Prices Short'!$E:$E,'All Prices combined'!$G468),IF($B468="RAB Long",SUMIFS('RAB Prices Long'!T:T,'RAB Prices Long'!$B:$B,'All Prices combined'!$D468,'RAB Prices Long'!$E:$E,'All Prices combined'!$G468)))),2)</f>
        <v>2.36</v>
      </c>
      <c r="R468" s="2">
        <f>ROUND(IF($B468="Annuity",SUMIFS('Annuity Prices'!U:U,'Annuity Prices'!$B:$B,$D468,'Annuity Prices'!$E:$E,$G468),IF($B468="RAB Short",SUMIFS('RAB Prices Short'!U:U,'RAB Prices Short'!$B:$B,'All Prices combined'!$D468,'RAB Prices Short'!$E:$E,'All Prices combined'!$G468),IF($B468="RAB Long",SUMIFS('RAB Prices Long'!U:U,'RAB Prices Long'!$B:$B,'All Prices combined'!$D468,'RAB Prices Long'!$E:$E,'All Prices combined'!$G468)))),2)</f>
        <v>2.42</v>
      </c>
      <c r="S468" s="2">
        <f>ROUND(IF($B468="Annuity",SUMIFS('Annuity Prices'!V:V,'Annuity Prices'!$B:$B,$D468,'Annuity Prices'!$E:$E,$G468),IF($B468="RAB Short",SUMIFS('RAB Prices Short'!V:V,'RAB Prices Short'!$B:$B,'All Prices combined'!$D468,'RAB Prices Short'!$E:$E,'All Prices combined'!$G468),IF($B468="RAB Long",SUMIFS('RAB Prices Long'!V:V,'RAB Prices Long'!$B:$B,'All Prices combined'!$D468,'RAB Prices Long'!$E:$E,'All Prices combined'!$G468)))),2)</f>
        <v>2.48</v>
      </c>
      <c r="T468" s="2">
        <f>ROUND(IF($B468="Annuity",SUMIFS('Annuity Prices'!W:W,'Annuity Prices'!$B:$B,$D468,'Annuity Prices'!$E:$E,$G468),IF($B468="RAB Short",SUMIFS('RAB Prices Short'!W:W,'RAB Prices Short'!$B:$B,'All Prices combined'!$D468,'RAB Prices Short'!$E:$E,'All Prices combined'!$G468),IF($B468="RAB Long",SUMIFS('RAB Prices Long'!W:W,'RAB Prices Long'!$B:$B,'All Prices combined'!$D468,'RAB Prices Long'!$E:$E,'All Prices combined'!$G468)))),2)</f>
        <v>2.54</v>
      </c>
      <c r="U468" s="2">
        <f>ROUND(IF($B468="Annuity",SUMIFS('Annuity Prices'!X:X,'Annuity Prices'!$B:$B,$D468,'Annuity Prices'!$E:$E,$G468),IF($B468="RAB Short",SUMIFS('RAB Prices Short'!X:X,'RAB Prices Short'!$B:$B,'All Prices combined'!$D468,'RAB Prices Short'!$E:$E,'All Prices combined'!$G468),IF($B468="RAB Long",SUMIFS('RAB Prices Long'!X:X,'RAB Prices Long'!$B:$B,'All Prices combined'!$D468,'RAB Prices Long'!$E:$E,'All Prices combined'!$G468)))),2)</f>
        <v>2.59</v>
      </c>
      <c r="V468" s="2">
        <f>ROUND(IF($B468="Annuity",SUMIFS('Annuity Prices'!Y:Y,'Annuity Prices'!$B:$B,$D468,'Annuity Prices'!$E:$E,$G468),IF($B468="RAB Short",SUMIFS('RAB Prices Short'!Y:Y,'RAB Prices Short'!$B:$B,'All Prices combined'!$D468,'RAB Prices Short'!$E:$E,'All Prices combined'!$G468),IF($B468="RAB Long",SUMIFS('RAB Prices Long'!Y:Y,'RAB Prices Long'!$B:$B,'All Prices combined'!$D468,'RAB Prices Long'!$E:$E,'All Prices combined'!$G468)))),2)</f>
        <v>2.66</v>
      </c>
      <c r="W468" s="2">
        <f>ROUND(IF($B468="Annuity",SUMIFS('Annuity Prices'!Z:Z,'Annuity Prices'!$B:$B,$D468,'Annuity Prices'!$E:$E,$G468),IF($B468="RAB Short",SUMIFS('RAB Prices Short'!Z:Z,'RAB Prices Short'!$B:$B,'All Prices combined'!$D468,'RAB Prices Short'!$E:$E,'All Prices combined'!$G468),IF($B468="RAB Long",SUMIFS('RAB Prices Long'!Z:Z,'RAB Prices Long'!$B:$B,'All Prices combined'!$D468,'RAB Prices Long'!$E:$E,'All Prices combined'!$G468)))),2)</f>
        <v>2.72</v>
      </c>
      <c r="X468" s="2">
        <f>ROUND(IF($B468="Annuity",SUMIFS('Annuity Prices'!AA:AA,'Annuity Prices'!$B:$B,$D468,'Annuity Prices'!$E:$E,$G468),IF($B468="RAB Short",SUMIFS('RAB Prices Short'!AA:AA,'RAB Prices Short'!$B:$B,'All Prices combined'!$D468,'RAB Prices Short'!$E:$E,'All Prices combined'!$G468),IF($B468="RAB Long",SUMIFS('RAB Prices Long'!AA:AA,'RAB Prices Long'!$B:$B,'All Prices combined'!$D468,'RAB Prices Long'!$E:$E,'All Prices combined'!$G468)))),2)</f>
        <v>2.79</v>
      </c>
      <c r="Y468" s="2">
        <f>ROUND(IF($B468="Annuity",SUMIFS('Annuity Prices'!AB:AB,'Annuity Prices'!$B:$B,$D468,'Annuity Prices'!$E:$E,$G468),IF($B468="RAB Short",SUMIFS('RAB Prices Short'!AB:AB,'RAB Prices Short'!$B:$B,'All Prices combined'!$D468,'RAB Prices Short'!$E:$E,'All Prices combined'!$G468),IF($B468="RAB Long",SUMIFS('RAB Prices Long'!AB:AB,'RAB Prices Long'!$B:$B,'All Prices combined'!$D468,'RAB Prices Long'!$E:$E,'All Prices combined'!$G468)))),2)</f>
        <v>2.85</v>
      </c>
      <c r="Z468" s="2">
        <f>ROUND(IF($B468="Annuity",SUMIFS('Annuity Prices'!AC:AC,'Annuity Prices'!$B:$B,$D468,'Annuity Prices'!$E:$E,$G468),IF($B468="RAB Short",SUMIFS('RAB Prices Short'!AC:AC,'RAB Prices Short'!$B:$B,'All Prices combined'!$D468,'RAB Prices Short'!$E:$E,'All Prices combined'!$G468),IF($B468="RAB Long",SUMIFS('RAB Prices Long'!AC:AC,'RAB Prices Long'!$B:$B,'All Prices combined'!$D468,'RAB Prices Long'!$E:$E,'All Prices combined'!$G468)))),2)</f>
        <v>2.92</v>
      </c>
      <c r="AA468" s="2">
        <f>ROUND(IF($B468="Annuity",SUMIFS('Annuity Prices'!AD:AD,'Annuity Prices'!$B:$B,$D468,'Annuity Prices'!$E:$E,$G468),IF($B468="RAB Short",SUMIFS('RAB Prices Short'!AD:AD,'RAB Prices Short'!$B:$B,'All Prices combined'!$D468,'RAB Prices Short'!$E:$E,'All Prices combined'!$G468),IF($B468="RAB Long",SUMIFS('RAB Prices Long'!AD:AD,'RAB Prices Long'!$B:$B,'All Prices combined'!$D468,'RAB Prices Long'!$E:$E,'All Prices combined'!$G468)))),2)</f>
        <v>2.99</v>
      </c>
      <c r="AB468" s="2">
        <f>ROUND(IF($B468="Annuity",SUMIFS('Annuity Prices'!AE:AE,'Annuity Prices'!$B:$B,$D468,'Annuity Prices'!$E:$E,$G468),IF($B468="RAB Short",SUMIFS('RAB Prices Short'!AE:AE,'RAB Prices Short'!$B:$B,'All Prices combined'!$D468,'RAB Prices Short'!$E:$E,'All Prices combined'!$G468),IF($B468="RAB Long",SUMIFS('RAB Prices Long'!AE:AE,'RAB Prices Long'!$B:$B,'All Prices combined'!$D468,'RAB Prices Long'!$E:$E,'All Prices combined'!$G468)))),2)</f>
        <v>3.07</v>
      </c>
      <c r="AC468" s="2">
        <f>ROUND(IF($B468="Annuity",SUMIFS('Annuity Prices'!AF:AF,'Annuity Prices'!$B:$B,$D468,'Annuity Prices'!$E:$E,$G468),IF($B468="RAB Short",SUMIFS('RAB Prices Short'!AF:AF,'RAB Prices Short'!$B:$B,'All Prices combined'!$D468,'RAB Prices Short'!$E:$E,'All Prices combined'!$G468),IF($B468="RAB Long",SUMIFS('RAB Prices Long'!AF:AF,'RAB Prices Long'!$B:$B,'All Prices combined'!$D468,'RAB Prices Long'!$E:$E,'All Prices combined'!$G468)))),2)</f>
        <v>3.13</v>
      </c>
      <c r="AD468" s="2">
        <f>ROUND(IF($B468="Annuity",SUMIFS('Annuity Prices'!AG:AG,'Annuity Prices'!$B:$B,$D468,'Annuity Prices'!$E:$E,$G468),IF($B468="RAB Short",SUMIFS('RAB Prices Short'!AG:AG,'RAB Prices Short'!$B:$B,'All Prices combined'!$D468,'RAB Prices Short'!$E:$E,'All Prices combined'!$G468),IF($B468="RAB Long",SUMIFS('RAB Prices Long'!AG:AG,'RAB Prices Long'!$B:$B,'All Prices combined'!$D468,'RAB Prices Long'!$E:$E,'All Prices combined'!$G468)))),2)</f>
        <v>3.21</v>
      </c>
      <c r="AE468" s="2">
        <f>ROUND(IF($B468="Annuity",SUMIFS('Annuity Prices'!AH:AH,'Annuity Prices'!$B:$B,$D468,'Annuity Prices'!$E:$E,$G468),IF($B468="RAB Short",SUMIFS('RAB Prices Short'!AH:AH,'RAB Prices Short'!$B:$B,'All Prices combined'!$D468,'RAB Prices Short'!$E:$E,'All Prices combined'!$G468),IF($B468="RAB Long",SUMIFS('RAB Prices Long'!AH:AH,'RAB Prices Long'!$B:$B,'All Prices combined'!$D468,'RAB Prices Long'!$E:$E,'All Prices combined'!$G468)))),2)</f>
        <v>3.29</v>
      </c>
      <c r="AF468" s="2">
        <f>ROUND(IF($B468="Annuity",SUMIFS('Annuity Prices'!AI:AI,'Annuity Prices'!$B:$B,$D468,'Annuity Prices'!$E:$E,$G468),IF($B468="RAB Short",SUMIFS('RAB Prices Short'!AI:AI,'RAB Prices Short'!$B:$B,'All Prices combined'!$D468,'RAB Prices Short'!$E:$E,'All Prices combined'!$G468),IF($B468="RAB Long",SUMIFS('RAB Prices Long'!AI:AI,'RAB Prices Long'!$B:$B,'All Prices combined'!$D468,'RAB Prices Long'!$E:$E,'All Prices combined'!$G468)))),2)</f>
        <v>3.37</v>
      </c>
      <c r="AG468" s="2">
        <f>ROUND(IF($B468="Annuity",SUMIFS('Annuity Prices'!AJ:AJ,'Annuity Prices'!$B:$B,$D468,'Annuity Prices'!$E:$E,$G468),IF($B468="RAB Short",SUMIFS('RAB Prices Short'!AJ:AJ,'RAB Prices Short'!$B:$B,'All Prices combined'!$D468,'RAB Prices Short'!$E:$E,'All Prices combined'!$G468),IF($B468="RAB Long",SUMIFS('RAB Prices Long'!AJ:AJ,'RAB Prices Long'!$B:$B,'All Prices combined'!$D468,'RAB Prices Long'!$E:$E,'All Prices combined'!$G468)))),2)</f>
        <v>3.44</v>
      </c>
      <c r="AH468" s="2">
        <f>ROUND(IF($B468="Annuity",SUMIFS('Annuity Prices'!AK:AK,'Annuity Prices'!$B:$B,$D468,'Annuity Prices'!$E:$E,$G468),IF($B468="RAB Short",SUMIFS('RAB Prices Short'!AK:AK,'RAB Prices Short'!$B:$B,'All Prices combined'!$D468,'RAB Prices Short'!$E:$E,'All Prices combined'!$G468),IF($B468="RAB Long",SUMIFS('RAB Prices Long'!AK:AK,'RAB Prices Long'!$B:$B,'All Prices combined'!$D468,'RAB Prices Long'!$E:$E,'All Prices combined'!$G468)))),2)</f>
        <v>3.52</v>
      </c>
      <c r="AI468" s="2">
        <f>ROUND(IF($B468="Annuity",SUMIFS('Annuity Prices'!AL:AL,'Annuity Prices'!$B:$B,$D468,'Annuity Prices'!$E:$E,$G468),IF($B468="RAB Short",SUMIFS('RAB Prices Short'!AL:AL,'RAB Prices Short'!$B:$B,'All Prices combined'!$D468,'RAB Prices Short'!$E:$E,'All Prices combined'!$G468),IF($B468="RAB Long",SUMIFS('RAB Prices Long'!AL:AL,'RAB Prices Long'!$B:$B,'All Prices combined'!$D468,'RAB Prices Long'!$E:$E,'All Prices combined'!$G468)))),2)</f>
        <v>3.61</v>
      </c>
      <c r="AJ468" s="2">
        <f>ROUND(IF($B468="Annuity",SUMIFS('Annuity Prices'!AM:AM,'Annuity Prices'!$B:$B,$D468,'Annuity Prices'!$E:$E,$G468),IF($B468="RAB Short",SUMIFS('RAB Prices Short'!AM:AM,'RAB Prices Short'!$B:$B,'All Prices combined'!$D468,'RAB Prices Short'!$E:$E,'All Prices combined'!$G468),IF($B468="RAB Long",SUMIFS('RAB Prices Long'!AM:AM,'RAB Prices Long'!$B:$B,'All Prices combined'!$D468,'RAB Prices Long'!$E:$E,'All Prices combined'!$G468)))),2)</f>
        <v>3.7</v>
      </c>
      <c r="AK468" s="2">
        <f>ROUND(IF($B468="Annuity",SUMIFS('Annuity Prices'!AN:AN,'Annuity Prices'!$B:$B,$D468,'Annuity Prices'!$E:$E,$G468),IF($B468="RAB Short",SUMIFS('RAB Prices Short'!AN:AN,'RAB Prices Short'!$B:$B,'All Prices combined'!$D468,'RAB Prices Short'!$E:$E,'All Prices combined'!$G468),IF($B468="RAB Long",SUMIFS('RAB Prices Long'!AN:AN,'RAB Prices Long'!$B:$B,'All Prices combined'!$D468,'RAB Prices Long'!$E:$E,'All Prices combined'!$G468)))),2)</f>
        <v>3.77</v>
      </c>
      <c r="AL468" s="2">
        <f>ROUND(IF($B468="Annuity",SUMIFS('Annuity Prices'!AO:AO,'Annuity Prices'!$B:$B,$D468,'Annuity Prices'!$E:$E,$G468),IF($B468="RAB Short",SUMIFS('RAB Prices Short'!AO:AO,'RAB Prices Short'!$B:$B,'All Prices combined'!$D468,'RAB Prices Short'!$E:$E,'All Prices combined'!$G468),IF($B468="RAB Long",SUMIFS('RAB Prices Long'!AO:AO,'RAB Prices Long'!$B:$B,'All Prices combined'!$D468,'RAB Prices Long'!$E:$E,'All Prices combined'!$G468)))),2)</f>
        <v>3.87</v>
      </c>
      <c r="AM468" s="2">
        <f>ROUND(IF($B468="Annuity",SUMIFS('Annuity Prices'!AP:AP,'Annuity Prices'!$B:$B,$D468,'Annuity Prices'!$E:$E,$G468),IF($B468="RAB Short",SUMIFS('RAB Prices Short'!AP:AP,'RAB Prices Short'!$B:$B,'All Prices combined'!$D468,'RAB Prices Short'!$E:$E,'All Prices combined'!$G468),IF($B468="RAB Long",SUMIFS('RAB Prices Long'!AP:AP,'RAB Prices Long'!$B:$B,'All Prices combined'!$D468,'RAB Prices Long'!$E:$E,'All Prices combined'!$G468)))),2)</f>
        <v>3.96</v>
      </c>
      <c r="AN468" s="2">
        <f>ROUND(IF($B468="Annuity",SUMIFS('Annuity Prices'!AQ:AQ,'Annuity Prices'!$B:$B,$D468,'Annuity Prices'!$E:$E,$G468),IF($B468="RAB Short",SUMIFS('RAB Prices Short'!AQ:AQ,'RAB Prices Short'!$B:$B,'All Prices combined'!$D468,'RAB Prices Short'!$E:$E,'All Prices combined'!$G468),IF($B468="RAB Long",SUMIFS('RAB Prices Long'!AQ:AQ,'RAB Prices Long'!$B:$B,'All Prices combined'!$D468,'RAB Prices Long'!$E:$E,'All Prices combined'!$G468)))),2)</f>
        <v>4.0599999999999996</v>
      </c>
      <c r="AO468" s="2">
        <f>ROUND(IF($B468="Annuity",SUMIFS('Annuity Prices'!AR:AR,'Annuity Prices'!$B:$B,$D468,'Annuity Prices'!$E:$E,$G468),IF($B468="RAB Short",SUMIFS('RAB Prices Short'!AR:AR,'RAB Prices Short'!$B:$B,'All Prices combined'!$D468,'RAB Prices Short'!$E:$E,'All Prices combined'!$G468),IF($B468="RAB Long",SUMIFS('RAB Prices Long'!AR:AR,'RAB Prices Long'!$B:$B,'All Prices combined'!$D468,'RAB Prices Long'!$E:$E,'All Prices combined'!$G468)))),2)</f>
        <v>0</v>
      </c>
      <c r="AP468" s="2">
        <f>ROUND(IF($B468="Annuity",SUMIFS('Annuity Prices'!AS:AS,'Annuity Prices'!$B:$B,$D468,'Annuity Prices'!$E:$E,$G468),IF($B468="RAB Short",SUMIFS('RAB Prices Short'!AS:AS,'RAB Prices Short'!$B:$B,'All Prices combined'!$D468,'RAB Prices Short'!$E:$E,'All Prices combined'!$G468),IF($B468="RAB Long",SUMIFS('RAB Prices Long'!AS:AS,'RAB Prices Long'!$B:$B,'All Prices combined'!$D468,'RAB Prices Long'!$E:$E,'All Prices combined'!$G468)))),2)</f>
        <v>0</v>
      </c>
      <c r="AQ468" s="2">
        <f>ROUND(IF($B468="Annuity",SUMIFS('Annuity Prices'!AT:AT,'Annuity Prices'!$B:$B,$D468,'Annuity Prices'!$E:$E,$G468),IF($B468="RAB Short",SUMIFS('RAB Prices Short'!AT:AT,'RAB Prices Short'!$B:$B,'All Prices combined'!$D468,'RAB Prices Short'!$E:$E,'All Prices combined'!$G468),IF($B468="RAB Long",SUMIFS('RAB Prices Long'!AT:AT,'RAB Prices Long'!$B:$B,'All Prices combined'!$D468,'RAB Prices Long'!$E:$E,'All Prices combined'!$G468)))),2)</f>
        <v>0.96</v>
      </c>
      <c r="AR468" s="2">
        <f>ROUND(IF($B468="Annuity",SUMIFS('Annuity Prices'!AU:AU,'Annuity Prices'!$B:$B,$D468,'Annuity Prices'!$E:$E,$G468),IF($B468="RAB Short",SUMIFS('RAB Prices Short'!AU:AU,'RAB Prices Short'!$B:$B,'All Prices combined'!$D468,'RAB Prices Short'!$E:$E,'All Prices combined'!$G468),IF($B468="RAB Long",SUMIFS('RAB Prices Long'!AU:AU,'RAB Prices Long'!$B:$B,'All Prices combined'!$D468,'RAB Prices Long'!$E:$E,'All Prices combined'!$G468)))),2)</f>
        <v>0.99</v>
      </c>
      <c r="AS468" s="2">
        <f>ROUND(IF($B468="Annuity",SUMIFS('Annuity Prices'!AV:AV,'Annuity Prices'!$B:$B,$D468,'Annuity Prices'!$E:$E,$G468),IF($B468="RAB Short",SUMIFS('RAB Prices Short'!AV:AV,'RAB Prices Short'!$B:$B,'All Prices combined'!$D468,'RAB Prices Short'!$E:$E,'All Prices combined'!$G468),IF($B468="RAB Long",SUMIFS('RAB Prices Long'!AV:AV,'RAB Prices Long'!$B:$B,'All Prices combined'!$D468,'RAB Prices Long'!$E:$E,'All Prices combined'!$G468)))),2)</f>
        <v>1.02</v>
      </c>
      <c r="AT468" s="2">
        <f>ROUND(IF($B468="Annuity",SUMIFS('Annuity Prices'!AW:AW,'Annuity Prices'!$B:$B,$D468,'Annuity Prices'!$E:$E,$G468),IF($B468="RAB Short",SUMIFS('RAB Prices Short'!AW:AW,'RAB Prices Short'!$B:$B,'All Prices combined'!$D468,'RAB Prices Short'!$E:$E,'All Prices combined'!$G468),IF($B468="RAB Long",SUMIFS('RAB Prices Long'!AW:AW,'RAB Prices Long'!$B:$B,'All Prices combined'!$D468,'RAB Prices Long'!$E:$E,'All Prices combined'!$G468)))),2)</f>
        <v>1.05</v>
      </c>
      <c r="AU468" s="2">
        <f>ROUND(IF($B468="Annuity",SUMIFS('Annuity Prices'!AX:AX,'Annuity Prices'!$B:$B,$D468,'Annuity Prices'!$E:$E,$G468),IF($B468="RAB Short",SUMIFS('RAB Prices Short'!AX:AX,'RAB Prices Short'!$B:$B,'All Prices combined'!$D468,'RAB Prices Short'!$E:$E,'All Prices combined'!$G468),IF($B468="RAB Long",SUMIFS('RAB Prices Long'!AX:AX,'RAB Prices Long'!$B:$B,'All Prices combined'!$D468,'RAB Prices Long'!$E:$E,'All Prices combined'!$G468)))),2)</f>
        <v>2.2000000000000002</v>
      </c>
      <c r="AV468" s="2">
        <f>ROUND(IF($B468="Annuity",SUMIFS('Annuity Prices'!AY:AY,'Annuity Prices'!$B:$B,$D468,'Annuity Prices'!$E:$E,$G468),IF($B468="RAB Short",SUMIFS('RAB Prices Short'!AY:AY,'RAB Prices Short'!$B:$B,'All Prices combined'!$D468,'RAB Prices Short'!$E:$E,'All Prices combined'!$G468),IF($B468="RAB Long",SUMIFS('RAB Prices Long'!AY:AY,'RAB Prices Long'!$B:$B,'All Prices combined'!$D468,'RAB Prices Long'!$E:$E,'All Prices combined'!$G468)))),2)</f>
        <v>2.2599999999999998</v>
      </c>
      <c r="AW468" s="2">
        <f>ROUND(IF($B468="Annuity",SUMIFS('Annuity Prices'!AZ:AZ,'Annuity Prices'!$B:$B,$D468,'Annuity Prices'!$E:$E,$G468),IF($B468="RAB Short",SUMIFS('RAB Prices Short'!AZ:AZ,'RAB Prices Short'!$B:$B,'All Prices combined'!$D468,'RAB Prices Short'!$E:$E,'All Prices combined'!$G468),IF($B468="RAB Long",SUMIFS('RAB Prices Long'!AZ:AZ,'RAB Prices Long'!$B:$B,'All Prices combined'!$D468,'RAB Prices Long'!$E:$E,'All Prices combined'!$G468)))),2)</f>
        <v>2.31</v>
      </c>
      <c r="AX468" s="2">
        <f>ROUND(IF($B468="Annuity",SUMIFS('Annuity Prices'!BA:BA,'Annuity Prices'!$B:$B,$D468,'Annuity Prices'!$E:$E,$G468),IF($B468="RAB Short",SUMIFS('RAB Prices Short'!BA:BA,'RAB Prices Short'!$B:$B,'All Prices combined'!$D468,'RAB Prices Short'!$E:$E,'All Prices combined'!$G468),IF($B468="RAB Long",SUMIFS('RAB Prices Long'!BA:BA,'RAB Prices Long'!$B:$B,'All Prices combined'!$D468,'RAB Prices Long'!$E:$E,'All Prices combined'!$G468)))),2)</f>
        <v>2.38</v>
      </c>
      <c r="AY468" s="2">
        <f>ROUND(IF($B468="Annuity",SUMIFS('Annuity Prices'!BB:BB,'Annuity Prices'!$B:$B,$D468,'Annuity Prices'!$E:$E,$G468),IF($B468="RAB Short",SUMIFS('RAB Prices Short'!BB:BB,'RAB Prices Short'!$B:$B,'All Prices combined'!$D468,'RAB Prices Short'!$E:$E,'All Prices combined'!$G468),IF($B468="RAB Long",SUMIFS('RAB Prices Long'!BB:BB,'RAB Prices Long'!$B:$B,'All Prices combined'!$D468,'RAB Prices Long'!$E:$E,'All Prices combined'!$G468)))),2)</f>
        <v>2.42</v>
      </c>
      <c r="AZ468" s="2">
        <f>ROUND(IF($B468="Annuity",SUMIFS('Annuity Prices'!BC:BC,'Annuity Prices'!$B:$B,$D468,'Annuity Prices'!$E:$E,$G468),IF($B468="RAB Short",SUMIFS('RAB Prices Short'!BC:BC,'RAB Prices Short'!$B:$B,'All Prices combined'!$D468,'RAB Prices Short'!$E:$E,'All Prices combined'!$G468),IF($B468="RAB Long",SUMIFS('RAB Prices Long'!BC:BC,'RAB Prices Long'!$B:$B,'All Prices combined'!$D468,'RAB Prices Long'!$E:$E,'All Prices combined'!$G468)))),2)</f>
        <v>2.48</v>
      </c>
      <c r="BA468" s="2">
        <f>ROUND(IF($B468="Annuity",SUMIFS('Annuity Prices'!BD:BD,'Annuity Prices'!$B:$B,$D468,'Annuity Prices'!$E:$E,$G468),IF($B468="RAB Short",SUMIFS('RAB Prices Short'!BD:BD,'RAB Prices Short'!$B:$B,'All Prices combined'!$D468,'RAB Prices Short'!$E:$E,'All Prices combined'!$G468),IF($B468="RAB Long",SUMIFS('RAB Prices Long'!BD:BD,'RAB Prices Long'!$B:$B,'All Prices combined'!$D468,'RAB Prices Long'!$E:$E,'All Prices combined'!$G468)))),2)</f>
        <v>2.54</v>
      </c>
      <c r="BB468" s="2">
        <f>ROUND(IF($B468="Annuity",SUMIFS('Annuity Prices'!BE:BE,'Annuity Prices'!$B:$B,$D468,'Annuity Prices'!$E:$E,$G468),IF($B468="RAB Short",SUMIFS('RAB Prices Short'!BE:BE,'RAB Prices Short'!$B:$B,'All Prices combined'!$D468,'RAB Prices Short'!$E:$E,'All Prices combined'!$G468),IF($B468="RAB Long",SUMIFS('RAB Prices Long'!BE:BE,'RAB Prices Long'!$B:$B,'All Prices combined'!$D468,'RAB Prices Long'!$E:$E,'All Prices combined'!$G468)))),2)</f>
        <v>2.61</v>
      </c>
      <c r="BC468" s="2">
        <f>ROUND(IF($B468="Annuity",SUMIFS('Annuity Prices'!BF:BF,'Annuity Prices'!$B:$B,$D468,'Annuity Prices'!$E:$E,$G468),IF($B468="RAB Short",SUMIFS('RAB Prices Short'!BF:BF,'RAB Prices Short'!$B:$B,'All Prices combined'!$D468,'RAB Prices Short'!$E:$E,'All Prices combined'!$G468),IF($B468="RAB Long",SUMIFS('RAB Prices Long'!BF:BF,'RAB Prices Long'!$B:$B,'All Prices combined'!$D468,'RAB Prices Long'!$E:$E,'All Prices combined'!$G468)))),2)</f>
        <v>2.68</v>
      </c>
      <c r="BD468" s="2">
        <f>ROUND(IF($B468="Annuity",SUMIFS('Annuity Prices'!BG:BG,'Annuity Prices'!$B:$B,$D468,'Annuity Prices'!$E:$E,$G468),IF($B468="RAB Short",SUMIFS('RAB Prices Short'!BG:BG,'RAB Prices Short'!$B:$B,'All Prices combined'!$D468,'RAB Prices Short'!$E:$E,'All Prices combined'!$G468),IF($B468="RAB Long",SUMIFS('RAB Prices Long'!BG:BG,'RAB Prices Long'!$B:$B,'All Prices combined'!$D468,'RAB Prices Long'!$E:$E,'All Prices combined'!$G468)))),2)</f>
        <v>2.72</v>
      </c>
      <c r="BE468" s="2">
        <f>ROUND(IF($B468="Annuity",SUMIFS('Annuity Prices'!BH:BH,'Annuity Prices'!$B:$B,$D468,'Annuity Prices'!$E:$E,$G468),IF($B468="RAB Short",SUMIFS('RAB Prices Short'!BH:BH,'RAB Prices Short'!$B:$B,'All Prices combined'!$D468,'RAB Prices Short'!$E:$E,'All Prices combined'!$G468),IF($B468="RAB Long",SUMIFS('RAB Prices Long'!BH:BH,'RAB Prices Long'!$B:$B,'All Prices combined'!$D468,'RAB Prices Long'!$E:$E,'All Prices combined'!$G468)))),2)</f>
        <v>2.79</v>
      </c>
      <c r="BF468" s="2">
        <f>ROUND(IF($B468="Annuity",SUMIFS('Annuity Prices'!BI:BI,'Annuity Prices'!$B:$B,$D468,'Annuity Prices'!$E:$E,$G468),IF($B468="RAB Short",SUMIFS('RAB Prices Short'!BI:BI,'RAB Prices Short'!$B:$B,'All Prices combined'!$D468,'RAB Prices Short'!$E:$E,'All Prices combined'!$G468),IF($B468="RAB Long",SUMIFS('RAB Prices Long'!BI:BI,'RAB Prices Long'!$B:$B,'All Prices combined'!$D468,'RAB Prices Long'!$E:$E,'All Prices combined'!$G468)))),2)</f>
        <v>2.85</v>
      </c>
      <c r="BG468" s="2">
        <f>ROUND(IF($B468="Annuity",SUMIFS('Annuity Prices'!BJ:BJ,'Annuity Prices'!$B:$B,$D468,'Annuity Prices'!$E:$E,$G468),IF($B468="RAB Short",SUMIFS('RAB Prices Short'!BJ:BJ,'RAB Prices Short'!$B:$B,'All Prices combined'!$D468,'RAB Prices Short'!$E:$E,'All Prices combined'!$G468),IF($B468="RAB Long",SUMIFS('RAB Prices Long'!BJ:BJ,'RAB Prices Long'!$B:$B,'All Prices combined'!$D468,'RAB Prices Long'!$E:$E,'All Prices combined'!$G468)))),2)</f>
        <v>2.92</v>
      </c>
      <c r="BH468" s="2">
        <f>ROUND(IF($B468="Annuity",SUMIFS('Annuity Prices'!BK:BK,'Annuity Prices'!$B:$B,$D468,'Annuity Prices'!$E:$E,$G468),IF($B468="RAB Short",SUMIFS('RAB Prices Short'!BK:BK,'RAB Prices Short'!$B:$B,'All Prices combined'!$D468,'RAB Prices Short'!$E:$E,'All Prices combined'!$G468),IF($B468="RAB Long",SUMIFS('RAB Prices Long'!BK:BK,'RAB Prices Long'!$B:$B,'All Prices combined'!$D468,'RAB Prices Long'!$E:$E,'All Prices combined'!$G468)))),2)</f>
        <v>2.99</v>
      </c>
      <c r="BI468" s="2">
        <f>ROUND(IF($B468="Annuity",SUMIFS('Annuity Prices'!BL:BL,'Annuity Prices'!$B:$B,$D468,'Annuity Prices'!$E:$E,$G468),IF($B468="RAB Short",SUMIFS('RAB Prices Short'!BL:BL,'RAB Prices Short'!$B:$B,'All Prices combined'!$D468,'RAB Prices Short'!$E:$E,'All Prices combined'!$G468),IF($B468="RAB Long",SUMIFS('RAB Prices Long'!BL:BL,'RAB Prices Long'!$B:$B,'All Prices combined'!$D468,'RAB Prices Long'!$E:$E,'All Prices combined'!$G468)))),2)</f>
        <v>3.07</v>
      </c>
      <c r="BJ468" s="2">
        <f>ROUND(IF($B468="Annuity",SUMIFS('Annuity Prices'!BM:BM,'Annuity Prices'!$B:$B,$D468,'Annuity Prices'!$E:$E,$G468),IF($B468="RAB Short",SUMIFS('RAB Prices Short'!BM:BM,'RAB Prices Short'!$B:$B,'All Prices combined'!$D468,'RAB Prices Short'!$E:$E,'All Prices combined'!$G468),IF($B468="RAB Long",SUMIFS('RAB Prices Long'!BM:BM,'RAB Prices Long'!$B:$B,'All Prices combined'!$D468,'RAB Prices Long'!$E:$E,'All Prices combined'!$G468)))),2)</f>
        <v>3.13</v>
      </c>
      <c r="BK468" s="2">
        <f>ROUND(IF($B468="Annuity",SUMIFS('Annuity Prices'!BN:BN,'Annuity Prices'!$B:$B,$D468,'Annuity Prices'!$E:$E,$G468),IF($B468="RAB Short",SUMIFS('RAB Prices Short'!BN:BN,'RAB Prices Short'!$B:$B,'All Prices combined'!$D468,'RAB Prices Short'!$E:$E,'All Prices combined'!$G468),IF($B468="RAB Long",SUMIFS('RAB Prices Long'!BN:BN,'RAB Prices Long'!$B:$B,'All Prices combined'!$D468,'RAB Prices Long'!$E:$E,'All Prices combined'!$G468)))),2)</f>
        <v>3.21</v>
      </c>
      <c r="BL468" s="2">
        <f>ROUND(IF($B468="Annuity",SUMIFS('Annuity Prices'!BO:BO,'Annuity Prices'!$B:$B,$D468,'Annuity Prices'!$E:$E,$G468),IF($B468="RAB Short",SUMIFS('RAB Prices Short'!BO:BO,'RAB Prices Short'!$B:$B,'All Prices combined'!$D468,'RAB Prices Short'!$E:$E,'All Prices combined'!$G468),IF($B468="RAB Long",SUMIFS('RAB Prices Long'!BO:BO,'RAB Prices Long'!$B:$B,'All Prices combined'!$D468,'RAB Prices Long'!$E:$E,'All Prices combined'!$G468)))),2)</f>
        <v>3.29</v>
      </c>
      <c r="BM468" s="2">
        <f>ROUND(IF($B468="Annuity",SUMIFS('Annuity Prices'!BP:BP,'Annuity Prices'!$B:$B,$D468,'Annuity Prices'!$E:$E,$G468),IF($B468="RAB Short",SUMIFS('RAB Prices Short'!BP:BP,'RAB Prices Short'!$B:$B,'All Prices combined'!$D468,'RAB Prices Short'!$E:$E,'All Prices combined'!$G468),IF($B468="RAB Long",SUMIFS('RAB Prices Long'!BP:BP,'RAB Prices Long'!$B:$B,'All Prices combined'!$D468,'RAB Prices Long'!$E:$E,'All Prices combined'!$G468)))),2)</f>
        <v>3.37</v>
      </c>
      <c r="BN468" s="2">
        <f>ROUND(IF($B468="Annuity",SUMIFS('Annuity Prices'!BQ:BQ,'Annuity Prices'!$B:$B,$D468,'Annuity Prices'!$E:$E,$G468),IF($B468="RAB Short",SUMIFS('RAB Prices Short'!BQ:BQ,'RAB Prices Short'!$B:$B,'All Prices combined'!$D468,'RAB Prices Short'!$E:$E,'All Prices combined'!$G468),IF($B468="RAB Long",SUMIFS('RAB Prices Long'!BQ:BQ,'RAB Prices Long'!$B:$B,'All Prices combined'!$D468,'RAB Prices Long'!$E:$E,'All Prices combined'!$G468)))),2)</f>
        <v>3.44</v>
      </c>
      <c r="BO468" s="2">
        <f>ROUND(IF($B468="Annuity",SUMIFS('Annuity Prices'!BR:BR,'Annuity Prices'!$B:$B,$D468,'Annuity Prices'!$E:$E,$G468),IF($B468="RAB Short",SUMIFS('RAB Prices Short'!BR:BR,'RAB Prices Short'!$B:$B,'All Prices combined'!$D468,'RAB Prices Short'!$E:$E,'All Prices combined'!$G468),IF($B468="RAB Long",SUMIFS('RAB Prices Long'!BR:BR,'RAB Prices Long'!$B:$B,'All Prices combined'!$D468,'RAB Prices Long'!$E:$E,'All Prices combined'!$G468)))),2)</f>
        <v>3.52</v>
      </c>
      <c r="BP468" s="2">
        <f>ROUND(IF($B468="Annuity",SUMIFS('Annuity Prices'!BS:BS,'Annuity Prices'!$B:$B,$D468,'Annuity Prices'!$E:$E,$G468),IF($B468="RAB Short",SUMIFS('RAB Prices Short'!BS:BS,'RAB Prices Short'!$B:$B,'All Prices combined'!$D468,'RAB Prices Short'!$E:$E,'All Prices combined'!$G468),IF($B468="RAB Long",SUMIFS('RAB Prices Long'!BS:BS,'RAB Prices Long'!$B:$B,'All Prices combined'!$D468,'RAB Prices Long'!$E:$E,'All Prices combined'!$G468)))),2)</f>
        <v>3.61</v>
      </c>
      <c r="BQ468" s="2">
        <f>ROUND(IF($B468="Annuity",SUMIFS('Annuity Prices'!BT:BT,'Annuity Prices'!$B:$B,$D468,'Annuity Prices'!$E:$E,$G468),IF($B468="RAB Short",SUMIFS('RAB Prices Short'!BT:BT,'RAB Prices Short'!$B:$B,'All Prices combined'!$D468,'RAB Prices Short'!$E:$E,'All Prices combined'!$G468),IF($B468="RAB Long",SUMIFS('RAB Prices Long'!BT:BT,'RAB Prices Long'!$B:$B,'All Prices combined'!$D468,'RAB Prices Long'!$E:$E,'All Prices combined'!$G468)))),2)</f>
        <v>3.7</v>
      </c>
      <c r="BR468" s="2">
        <f>ROUND(IF($B468="Annuity",SUMIFS('Annuity Prices'!BU:BU,'Annuity Prices'!$B:$B,$D468,'Annuity Prices'!$E:$E,$G468),IF($B468="RAB Short",SUMIFS('RAB Prices Short'!BU:BU,'RAB Prices Short'!$B:$B,'All Prices combined'!$D468,'RAB Prices Short'!$E:$E,'All Prices combined'!$G468),IF($B468="RAB Long",SUMIFS('RAB Prices Long'!BU:BU,'RAB Prices Long'!$B:$B,'All Prices combined'!$D468,'RAB Prices Long'!$E:$E,'All Prices combined'!$G468)))),2)</f>
        <v>3.77</v>
      </c>
      <c r="BS468" s="2">
        <f>ROUND(IF($B468="Annuity",SUMIFS('Annuity Prices'!BV:BV,'Annuity Prices'!$B:$B,$D468,'Annuity Prices'!$E:$E,$G468),IF($B468="RAB Short",SUMIFS('RAB Prices Short'!BV:BV,'RAB Prices Short'!$B:$B,'All Prices combined'!$D468,'RAB Prices Short'!$E:$E,'All Prices combined'!$G468),IF($B468="RAB Long",SUMIFS('RAB Prices Long'!BV:BV,'RAB Prices Long'!$B:$B,'All Prices combined'!$D468,'RAB Prices Long'!$E:$E,'All Prices combined'!$G468)))),2)</f>
        <v>3.87</v>
      </c>
      <c r="BT468" s="2">
        <f>ROUND(IF($B468="Annuity",SUMIFS('Annuity Prices'!BW:BW,'Annuity Prices'!$B:$B,$D468,'Annuity Prices'!$E:$E,$G468),IF($B468="RAB Short",SUMIFS('RAB Prices Short'!BW:BW,'RAB Prices Short'!$B:$B,'All Prices combined'!$D468,'RAB Prices Short'!$E:$E,'All Prices combined'!$G468),IF($B468="RAB Long",SUMIFS('RAB Prices Long'!BW:BW,'RAB Prices Long'!$B:$B,'All Prices combined'!$D468,'RAB Prices Long'!$E:$E,'All Prices combined'!$G468)))),2)</f>
        <v>3.96</v>
      </c>
      <c r="BU468" s="2">
        <f>ROUND(IF($B468="Annuity",SUMIFS('Annuity Prices'!BX:BX,'Annuity Prices'!$B:$B,$D468,'Annuity Prices'!$E:$E,$G468),IF($B468="RAB Short",SUMIFS('RAB Prices Short'!BX:BX,'RAB Prices Short'!$B:$B,'All Prices combined'!$D468,'RAB Prices Short'!$E:$E,'All Prices combined'!$G468),IF($B468="RAB Long",SUMIFS('RAB Prices Long'!BX:BX,'RAB Prices Long'!$B:$B,'All Prices combined'!$D468,'RAB Prices Long'!$E:$E,'All Prices combined'!$G468)))),2)</f>
        <v>4.0599999999999996</v>
      </c>
    </row>
    <row r="469" spans="2:73" x14ac:dyDescent="0.25">
      <c r="B469" t="s">
        <v>45</v>
      </c>
      <c r="C469">
        <v>16</v>
      </c>
      <c r="E469" t="s">
        <v>173</v>
      </c>
      <c r="G469" t="s">
        <v>177</v>
      </c>
      <c r="I469" s="2">
        <f>ROUND(IF($B469="Annuity",SUMIFS('Annuity Prices'!L:L,'Annuity Prices'!$B:$B,$D469,'Annuity Prices'!$E:$E,$G469),IF($B469="RAB Short",SUMIFS('RAB Prices Short'!L:L,'RAB Prices Short'!$B:$B,'All Prices combined'!$D469,'RAB Prices Short'!$E:$E,'All Prices combined'!$G469),IF($B469="RAB Long",SUMIFS('RAB Prices Long'!L:L,'RAB Prices Long'!$B:$B,'All Prices combined'!$D469,'RAB Prices Long'!$E:$E,'All Prices combined'!$G469)))),2)</f>
        <v>0</v>
      </c>
      <c r="J469" s="2">
        <f>ROUND(IF($B469="Annuity",SUMIFS('Annuity Prices'!M:M,'Annuity Prices'!$B:$B,$D469,'Annuity Prices'!$E:$E,$G469),IF($B469="RAB Short",SUMIFS('RAB Prices Short'!M:M,'RAB Prices Short'!$B:$B,'All Prices combined'!$D469,'RAB Prices Short'!$E:$E,'All Prices combined'!$G469),IF($B469="RAB Long",SUMIFS('RAB Prices Long'!M:M,'RAB Prices Long'!$B:$B,'All Prices combined'!$D469,'RAB Prices Long'!$E:$E,'All Prices combined'!$G469)))),2)</f>
        <v>0</v>
      </c>
      <c r="K469" s="2">
        <f>ROUND(IF($B469="Annuity",SUMIFS('Annuity Prices'!N:N,'Annuity Prices'!$B:$B,$D469,'Annuity Prices'!$E:$E,$G469),IF($B469="RAB Short",SUMIFS('RAB Prices Short'!N:N,'RAB Prices Short'!$B:$B,'All Prices combined'!$D469,'RAB Prices Short'!$E:$E,'All Prices combined'!$G469),IF($B469="RAB Long",SUMIFS('RAB Prices Long'!N:N,'RAB Prices Long'!$B:$B,'All Prices combined'!$D469,'RAB Prices Long'!$E:$E,'All Prices combined'!$G469)))),2)</f>
        <v>0</v>
      </c>
      <c r="L469" s="2">
        <f>ROUND(IF($B469="Annuity",SUMIFS('Annuity Prices'!O:O,'Annuity Prices'!$B:$B,$D469,'Annuity Prices'!$E:$E,$G469),IF($B469="RAB Short",SUMIFS('RAB Prices Short'!O:O,'RAB Prices Short'!$B:$B,'All Prices combined'!$D469,'RAB Prices Short'!$E:$E,'All Prices combined'!$G469),IF($B469="RAB Long",SUMIFS('RAB Prices Long'!O:O,'RAB Prices Long'!$B:$B,'All Prices combined'!$D469,'RAB Prices Long'!$E:$E,'All Prices combined'!$G469)))),2)</f>
        <v>0</v>
      </c>
      <c r="M469" s="2">
        <f>ROUND(IF($B469="Annuity",SUMIFS('Annuity Prices'!P:P,'Annuity Prices'!$B:$B,$D469,'Annuity Prices'!$E:$E,$G469),IF($B469="RAB Short",SUMIFS('RAB Prices Short'!P:P,'RAB Prices Short'!$B:$B,'All Prices combined'!$D469,'RAB Prices Short'!$E:$E,'All Prices combined'!$G469),IF($B469="RAB Long",SUMIFS('RAB Prices Long'!P:P,'RAB Prices Long'!$B:$B,'All Prices combined'!$D469,'RAB Prices Long'!$E:$E,'All Prices combined'!$G469)))),2)</f>
        <v>0</v>
      </c>
      <c r="N469" s="2">
        <f>ROUND(IF($B469="Annuity",SUMIFS('Annuity Prices'!Q:Q,'Annuity Prices'!$B:$B,$D469,'Annuity Prices'!$E:$E,$G469),IF($B469="RAB Short",SUMIFS('RAB Prices Short'!Q:Q,'RAB Prices Short'!$B:$B,'All Prices combined'!$D469,'RAB Prices Short'!$E:$E,'All Prices combined'!$G469),IF($B469="RAB Long",SUMIFS('RAB Prices Long'!Q:Q,'RAB Prices Long'!$B:$B,'All Prices combined'!$D469,'RAB Prices Long'!$E:$E,'All Prices combined'!$G469)))),2)</f>
        <v>0</v>
      </c>
      <c r="O469" s="2">
        <f>ROUND(IF($B469="Annuity",SUMIFS('Annuity Prices'!R:R,'Annuity Prices'!$B:$B,$D469,'Annuity Prices'!$E:$E,$G469),IF($B469="RAB Short",SUMIFS('RAB Prices Short'!R:R,'RAB Prices Short'!$B:$B,'All Prices combined'!$D469,'RAB Prices Short'!$E:$E,'All Prices combined'!$G469),IF($B469="RAB Long",SUMIFS('RAB Prices Long'!R:R,'RAB Prices Long'!$B:$B,'All Prices combined'!$D469,'RAB Prices Long'!$E:$E,'All Prices combined'!$G469)))),2)</f>
        <v>0</v>
      </c>
      <c r="P469" s="2">
        <f>ROUND(IF($B469="Annuity",SUMIFS('Annuity Prices'!S:S,'Annuity Prices'!$B:$B,$D469,'Annuity Prices'!$E:$E,$G469),IF($B469="RAB Short",SUMIFS('RAB Prices Short'!S:S,'RAB Prices Short'!$B:$B,'All Prices combined'!$D469,'RAB Prices Short'!$E:$E,'All Prices combined'!$G469),IF($B469="RAB Long",SUMIFS('RAB Prices Long'!S:S,'RAB Prices Long'!$B:$B,'All Prices combined'!$D469,'RAB Prices Long'!$E:$E,'All Prices combined'!$G469)))),2)</f>
        <v>0</v>
      </c>
      <c r="Q469" s="2">
        <f>ROUND(IF($B469="Annuity",SUMIFS('Annuity Prices'!T:T,'Annuity Prices'!$B:$B,$D469,'Annuity Prices'!$E:$E,$G469),IF($B469="RAB Short",SUMIFS('RAB Prices Short'!T:T,'RAB Prices Short'!$B:$B,'All Prices combined'!$D469,'RAB Prices Short'!$E:$E,'All Prices combined'!$G469),IF($B469="RAB Long",SUMIFS('RAB Prices Long'!T:T,'RAB Prices Long'!$B:$B,'All Prices combined'!$D469,'RAB Prices Long'!$E:$E,'All Prices combined'!$G469)))),2)</f>
        <v>0</v>
      </c>
      <c r="R469" s="2">
        <f>ROUND(IF($B469="Annuity",SUMIFS('Annuity Prices'!U:U,'Annuity Prices'!$B:$B,$D469,'Annuity Prices'!$E:$E,$G469),IF($B469="RAB Short",SUMIFS('RAB Prices Short'!U:U,'RAB Prices Short'!$B:$B,'All Prices combined'!$D469,'RAB Prices Short'!$E:$E,'All Prices combined'!$G469),IF($B469="RAB Long",SUMIFS('RAB Prices Long'!U:U,'RAB Prices Long'!$B:$B,'All Prices combined'!$D469,'RAB Prices Long'!$E:$E,'All Prices combined'!$G469)))),2)</f>
        <v>0</v>
      </c>
      <c r="S469" s="2">
        <f>ROUND(IF($B469="Annuity",SUMIFS('Annuity Prices'!V:V,'Annuity Prices'!$B:$B,$D469,'Annuity Prices'!$E:$E,$G469),IF($B469="RAB Short",SUMIFS('RAB Prices Short'!V:V,'RAB Prices Short'!$B:$B,'All Prices combined'!$D469,'RAB Prices Short'!$E:$E,'All Prices combined'!$G469),IF($B469="RAB Long",SUMIFS('RAB Prices Long'!V:V,'RAB Prices Long'!$B:$B,'All Prices combined'!$D469,'RAB Prices Long'!$E:$E,'All Prices combined'!$G469)))),2)</f>
        <v>0</v>
      </c>
      <c r="T469" s="2">
        <f>ROUND(IF($B469="Annuity",SUMIFS('Annuity Prices'!W:W,'Annuity Prices'!$B:$B,$D469,'Annuity Prices'!$E:$E,$G469),IF($B469="RAB Short",SUMIFS('RAB Prices Short'!W:W,'RAB Prices Short'!$B:$B,'All Prices combined'!$D469,'RAB Prices Short'!$E:$E,'All Prices combined'!$G469),IF($B469="RAB Long",SUMIFS('RAB Prices Long'!W:W,'RAB Prices Long'!$B:$B,'All Prices combined'!$D469,'RAB Prices Long'!$E:$E,'All Prices combined'!$G469)))),2)</f>
        <v>0</v>
      </c>
      <c r="U469" s="2">
        <f>ROUND(IF($B469="Annuity",SUMIFS('Annuity Prices'!X:X,'Annuity Prices'!$B:$B,$D469,'Annuity Prices'!$E:$E,$G469),IF($B469="RAB Short",SUMIFS('RAB Prices Short'!X:X,'RAB Prices Short'!$B:$B,'All Prices combined'!$D469,'RAB Prices Short'!$E:$E,'All Prices combined'!$G469),IF($B469="RAB Long",SUMIFS('RAB Prices Long'!X:X,'RAB Prices Long'!$B:$B,'All Prices combined'!$D469,'RAB Prices Long'!$E:$E,'All Prices combined'!$G469)))),2)</f>
        <v>0</v>
      </c>
      <c r="V469" s="2">
        <f>ROUND(IF($B469="Annuity",SUMIFS('Annuity Prices'!Y:Y,'Annuity Prices'!$B:$B,$D469,'Annuity Prices'!$E:$E,$G469),IF($B469="RAB Short",SUMIFS('RAB Prices Short'!Y:Y,'RAB Prices Short'!$B:$B,'All Prices combined'!$D469,'RAB Prices Short'!$E:$E,'All Prices combined'!$G469),IF($B469="RAB Long",SUMIFS('RAB Prices Long'!Y:Y,'RAB Prices Long'!$B:$B,'All Prices combined'!$D469,'RAB Prices Long'!$E:$E,'All Prices combined'!$G469)))),2)</f>
        <v>0</v>
      </c>
      <c r="W469" s="2">
        <f>ROUND(IF($B469="Annuity",SUMIFS('Annuity Prices'!Z:Z,'Annuity Prices'!$B:$B,$D469,'Annuity Prices'!$E:$E,$G469),IF($B469="RAB Short",SUMIFS('RAB Prices Short'!Z:Z,'RAB Prices Short'!$B:$B,'All Prices combined'!$D469,'RAB Prices Short'!$E:$E,'All Prices combined'!$G469),IF($B469="RAB Long",SUMIFS('RAB Prices Long'!Z:Z,'RAB Prices Long'!$B:$B,'All Prices combined'!$D469,'RAB Prices Long'!$E:$E,'All Prices combined'!$G469)))),2)</f>
        <v>0</v>
      </c>
      <c r="X469" s="2">
        <f>ROUND(IF($B469="Annuity",SUMIFS('Annuity Prices'!AA:AA,'Annuity Prices'!$B:$B,$D469,'Annuity Prices'!$E:$E,$G469),IF($B469="RAB Short",SUMIFS('RAB Prices Short'!AA:AA,'RAB Prices Short'!$B:$B,'All Prices combined'!$D469,'RAB Prices Short'!$E:$E,'All Prices combined'!$G469),IF($B469="RAB Long",SUMIFS('RAB Prices Long'!AA:AA,'RAB Prices Long'!$B:$B,'All Prices combined'!$D469,'RAB Prices Long'!$E:$E,'All Prices combined'!$G469)))),2)</f>
        <v>0</v>
      </c>
      <c r="Y469" s="2">
        <f>ROUND(IF($B469="Annuity",SUMIFS('Annuity Prices'!AB:AB,'Annuity Prices'!$B:$B,$D469,'Annuity Prices'!$E:$E,$G469),IF($B469="RAB Short",SUMIFS('RAB Prices Short'!AB:AB,'RAB Prices Short'!$B:$B,'All Prices combined'!$D469,'RAB Prices Short'!$E:$E,'All Prices combined'!$G469),IF($B469="RAB Long",SUMIFS('RAB Prices Long'!AB:AB,'RAB Prices Long'!$B:$B,'All Prices combined'!$D469,'RAB Prices Long'!$E:$E,'All Prices combined'!$G469)))),2)</f>
        <v>0</v>
      </c>
      <c r="Z469" s="2">
        <f>ROUND(IF($B469="Annuity",SUMIFS('Annuity Prices'!AC:AC,'Annuity Prices'!$B:$B,$D469,'Annuity Prices'!$E:$E,$G469),IF($B469="RAB Short",SUMIFS('RAB Prices Short'!AC:AC,'RAB Prices Short'!$B:$B,'All Prices combined'!$D469,'RAB Prices Short'!$E:$E,'All Prices combined'!$G469),IF($B469="RAB Long",SUMIFS('RAB Prices Long'!AC:AC,'RAB Prices Long'!$B:$B,'All Prices combined'!$D469,'RAB Prices Long'!$E:$E,'All Prices combined'!$G469)))),2)</f>
        <v>0</v>
      </c>
      <c r="AA469" s="2">
        <f>ROUND(IF($B469="Annuity",SUMIFS('Annuity Prices'!AD:AD,'Annuity Prices'!$B:$B,$D469,'Annuity Prices'!$E:$E,$G469),IF($B469="RAB Short",SUMIFS('RAB Prices Short'!AD:AD,'RAB Prices Short'!$B:$B,'All Prices combined'!$D469,'RAB Prices Short'!$E:$E,'All Prices combined'!$G469),IF($B469="RAB Long",SUMIFS('RAB Prices Long'!AD:AD,'RAB Prices Long'!$B:$B,'All Prices combined'!$D469,'RAB Prices Long'!$E:$E,'All Prices combined'!$G469)))),2)</f>
        <v>0</v>
      </c>
      <c r="AB469" s="2">
        <f>ROUND(IF($B469="Annuity",SUMIFS('Annuity Prices'!AE:AE,'Annuity Prices'!$B:$B,$D469,'Annuity Prices'!$E:$E,$G469),IF($B469="RAB Short",SUMIFS('RAB Prices Short'!AE:AE,'RAB Prices Short'!$B:$B,'All Prices combined'!$D469,'RAB Prices Short'!$E:$E,'All Prices combined'!$G469),IF($B469="RAB Long",SUMIFS('RAB Prices Long'!AE:AE,'RAB Prices Long'!$B:$B,'All Prices combined'!$D469,'RAB Prices Long'!$E:$E,'All Prices combined'!$G469)))),2)</f>
        <v>0</v>
      </c>
      <c r="AC469" s="2">
        <f>ROUND(IF($B469="Annuity",SUMIFS('Annuity Prices'!AF:AF,'Annuity Prices'!$B:$B,$D469,'Annuity Prices'!$E:$E,$G469),IF($B469="RAB Short",SUMIFS('RAB Prices Short'!AF:AF,'RAB Prices Short'!$B:$B,'All Prices combined'!$D469,'RAB Prices Short'!$E:$E,'All Prices combined'!$G469),IF($B469="RAB Long",SUMIFS('RAB Prices Long'!AF:AF,'RAB Prices Long'!$B:$B,'All Prices combined'!$D469,'RAB Prices Long'!$E:$E,'All Prices combined'!$G469)))),2)</f>
        <v>0</v>
      </c>
      <c r="AD469" s="2">
        <f>ROUND(IF($B469="Annuity",SUMIFS('Annuity Prices'!AG:AG,'Annuity Prices'!$B:$B,$D469,'Annuity Prices'!$E:$E,$G469),IF($B469="RAB Short",SUMIFS('RAB Prices Short'!AG:AG,'RAB Prices Short'!$B:$B,'All Prices combined'!$D469,'RAB Prices Short'!$E:$E,'All Prices combined'!$G469),IF($B469="RAB Long",SUMIFS('RAB Prices Long'!AG:AG,'RAB Prices Long'!$B:$B,'All Prices combined'!$D469,'RAB Prices Long'!$E:$E,'All Prices combined'!$G469)))),2)</f>
        <v>0</v>
      </c>
      <c r="AE469" s="2">
        <f>ROUND(IF($B469="Annuity",SUMIFS('Annuity Prices'!AH:AH,'Annuity Prices'!$B:$B,$D469,'Annuity Prices'!$E:$E,$G469),IF($B469="RAB Short",SUMIFS('RAB Prices Short'!AH:AH,'RAB Prices Short'!$B:$B,'All Prices combined'!$D469,'RAB Prices Short'!$E:$E,'All Prices combined'!$G469),IF($B469="RAB Long",SUMIFS('RAB Prices Long'!AH:AH,'RAB Prices Long'!$B:$B,'All Prices combined'!$D469,'RAB Prices Long'!$E:$E,'All Prices combined'!$G469)))),2)</f>
        <v>0</v>
      </c>
      <c r="AF469" s="2">
        <f>ROUND(IF($B469="Annuity",SUMIFS('Annuity Prices'!AI:AI,'Annuity Prices'!$B:$B,$D469,'Annuity Prices'!$E:$E,$G469),IF($B469="RAB Short",SUMIFS('RAB Prices Short'!AI:AI,'RAB Prices Short'!$B:$B,'All Prices combined'!$D469,'RAB Prices Short'!$E:$E,'All Prices combined'!$G469),IF($B469="RAB Long",SUMIFS('RAB Prices Long'!AI:AI,'RAB Prices Long'!$B:$B,'All Prices combined'!$D469,'RAB Prices Long'!$E:$E,'All Prices combined'!$G469)))),2)</f>
        <v>0</v>
      </c>
      <c r="AG469" s="2">
        <f>ROUND(IF($B469="Annuity",SUMIFS('Annuity Prices'!AJ:AJ,'Annuity Prices'!$B:$B,$D469,'Annuity Prices'!$E:$E,$G469),IF($B469="RAB Short",SUMIFS('RAB Prices Short'!AJ:AJ,'RAB Prices Short'!$B:$B,'All Prices combined'!$D469,'RAB Prices Short'!$E:$E,'All Prices combined'!$G469),IF($B469="RAB Long",SUMIFS('RAB Prices Long'!AJ:AJ,'RAB Prices Long'!$B:$B,'All Prices combined'!$D469,'RAB Prices Long'!$E:$E,'All Prices combined'!$G469)))),2)</f>
        <v>0</v>
      </c>
      <c r="AH469" s="2">
        <f>ROUND(IF($B469="Annuity",SUMIFS('Annuity Prices'!AK:AK,'Annuity Prices'!$B:$B,$D469,'Annuity Prices'!$E:$E,$G469),IF($B469="RAB Short",SUMIFS('RAB Prices Short'!AK:AK,'RAB Prices Short'!$B:$B,'All Prices combined'!$D469,'RAB Prices Short'!$E:$E,'All Prices combined'!$G469),IF($B469="RAB Long",SUMIFS('RAB Prices Long'!AK:AK,'RAB Prices Long'!$B:$B,'All Prices combined'!$D469,'RAB Prices Long'!$E:$E,'All Prices combined'!$G469)))),2)</f>
        <v>0</v>
      </c>
      <c r="AI469" s="2">
        <f>ROUND(IF($B469="Annuity",SUMIFS('Annuity Prices'!AL:AL,'Annuity Prices'!$B:$B,$D469,'Annuity Prices'!$E:$E,$G469),IF($B469="RAB Short",SUMIFS('RAB Prices Short'!AL:AL,'RAB Prices Short'!$B:$B,'All Prices combined'!$D469,'RAB Prices Short'!$E:$E,'All Prices combined'!$G469),IF($B469="RAB Long",SUMIFS('RAB Prices Long'!AL:AL,'RAB Prices Long'!$B:$B,'All Prices combined'!$D469,'RAB Prices Long'!$E:$E,'All Prices combined'!$G469)))),2)</f>
        <v>0</v>
      </c>
      <c r="AJ469" s="2">
        <f>ROUND(IF($B469="Annuity",SUMIFS('Annuity Prices'!AM:AM,'Annuity Prices'!$B:$B,$D469,'Annuity Prices'!$E:$E,$G469),IF($B469="RAB Short",SUMIFS('RAB Prices Short'!AM:AM,'RAB Prices Short'!$B:$B,'All Prices combined'!$D469,'RAB Prices Short'!$E:$E,'All Prices combined'!$G469),IF($B469="RAB Long",SUMIFS('RAB Prices Long'!AM:AM,'RAB Prices Long'!$B:$B,'All Prices combined'!$D469,'RAB Prices Long'!$E:$E,'All Prices combined'!$G469)))),2)</f>
        <v>0</v>
      </c>
      <c r="AK469" s="2">
        <f>ROUND(IF($B469="Annuity",SUMIFS('Annuity Prices'!AN:AN,'Annuity Prices'!$B:$B,$D469,'Annuity Prices'!$E:$E,$G469),IF($B469="RAB Short",SUMIFS('RAB Prices Short'!AN:AN,'RAB Prices Short'!$B:$B,'All Prices combined'!$D469,'RAB Prices Short'!$E:$E,'All Prices combined'!$G469),IF($B469="RAB Long",SUMIFS('RAB Prices Long'!AN:AN,'RAB Prices Long'!$B:$B,'All Prices combined'!$D469,'RAB Prices Long'!$E:$E,'All Prices combined'!$G469)))),2)</f>
        <v>0</v>
      </c>
      <c r="AL469" s="2">
        <f>ROUND(IF($B469="Annuity",SUMIFS('Annuity Prices'!AO:AO,'Annuity Prices'!$B:$B,$D469,'Annuity Prices'!$E:$E,$G469),IF($B469="RAB Short",SUMIFS('RAB Prices Short'!AO:AO,'RAB Prices Short'!$B:$B,'All Prices combined'!$D469,'RAB Prices Short'!$E:$E,'All Prices combined'!$G469),IF($B469="RAB Long",SUMIFS('RAB Prices Long'!AO:AO,'RAB Prices Long'!$B:$B,'All Prices combined'!$D469,'RAB Prices Long'!$E:$E,'All Prices combined'!$G469)))),2)</f>
        <v>0</v>
      </c>
      <c r="AM469" s="2">
        <f>ROUND(IF($B469="Annuity",SUMIFS('Annuity Prices'!AP:AP,'Annuity Prices'!$B:$B,$D469,'Annuity Prices'!$E:$E,$G469),IF($B469="RAB Short",SUMIFS('RAB Prices Short'!AP:AP,'RAB Prices Short'!$B:$B,'All Prices combined'!$D469,'RAB Prices Short'!$E:$E,'All Prices combined'!$G469),IF($B469="RAB Long",SUMIFS('RAB Prices Long'!AP:AP,'RAB Prices Long'!$B:$B,'All Prices combined'!$D469,'RAB Prices Long'!$E:$E,'All Prices combined'!$G469)))),2)</f>
        <v>0</v>
      </c>
      <c r="AN469" s="2">
        <f>ROUND(IF($B469="Annuity",SUMIFS('Annuity Prices'!AQ:AQ,'Annuity Prices'!$B:$B,$D469,'Annuity Prices'!$E:$E,$G469),IF($B469="RAB Short",SUMIFS('RAB Prices Short'!AQ:AQ,'RAB Prices Short'!$B:$B,'All Prices combined'!$D469,'RAB Prices Short'!$E:$E,'All Prices combined'!$G469),IF($B469="RAB Long",SUMIFS('RAB Prices Long'!AQ:AQ,'RAB Prices Long'!$B:$B,'All Prices combined'!$D469,'RAB Prices Long'!$E:$E,'All Prices combined'!$G469)))),2)</f>
        <v>0</v>
      </c>
      <c r="AO469" s="2">
        <f>ROUND(IF($B469="Annuity",SUMIFS('Annuity Prices'!AR:AR,'Annuity Prices'!$B:$B,$D469,'Annuity Prices'!$E:$E,$G469),IF($B469="RAB Short",SUMIFS('RAB Prices Short'!AR:AR,'RAB Prices Short'!$B:$B,'All Prices combined'!$D469,'RAB Prices Short'!$E:$E,'All Prices combined'!$G469),IF($B469="RAB Long",SUMIFS('RAB Prices Long'!AR:AR,'RAB Prices Long'!$B:$B,'All Prices combined'!$D469,'RAB Prices Long'!$E:$E,'All Prices combined'!$G469)))),2)</f>
        <v>0</v>
      </c>
      <c r="AP469" s="2">
        <f>ROUND(IF($B469="Annuity",SUMIFS('Annuity Prices'!AS:AS,'Annuity Prices'!$B:$B,$D469,'Annuity Prices'!$E:$E,$G469),IF($B469="RAB Short",SUMIFS('RAB Prices Short'!AS:AS,'RAB Prices Short'!$B:$B,'All Prices combined'!$D469,'RAB Prices Short'!$E:$E,'All Prices combined'!$G469),IF($B469="RAB Long",SUMIFS('RAB Prices Long'!AS:AS,'RAB Prices Long'!$B:$B,'All Prices combined'!$D469,'RAB Prices Long'!$E:$E,'All Prices combined'!$G469)))),2)</f>
        <v>0</v>
      </c>
      <c r="AQ469" s="2">
        <f>ROUND(IF($B469="Annuity",SUMIFS('Annuity Prices'!AT:AT,'Annuity Prices'!$B:$B,$D469,'Annuity Prices'!$E:$E,$G469),IF($B469="RAB Short",SUMIFS('RAB Prices Short'!AT:AT,'RAB Prices Short'!$B:$B,'All Prices combined'!$D469,'RAB Prices Short'!$E:$E,'All Prices combined'!$G469),IF($B469="RAB Long",SUMIFS('RAB Prices Long'!AT:AT,'RAB Prices Long'!$B:$B,'All Prices combined'!$D469,'RAB Prices Long'!$E:$E,'All Prices combined'!$G469)))),2)</f>
        <v>0</v>
      </c>
      <c r="AR469" s="2">
        <f>ROUND(IF($B469="Annuity",SUMIFS('Annuity Prices'!AU:AU,'Annuity Prices'!$B:$B,$D469,'Annuity Prices'!$E:$E,$G469),IF($B469="RAB Short",SUMIFS('RAB Prices Short'!AU:AU,'RAB Prices Short'!$B:$B,'All Prices combined'!$D469,'RAB Prices Short'!$E:$E,'All Prices combined'!$G469),IF($B469="RAB Long",SUMIFS('RAB Prices Long'!AU:AU,'RAB Prices Long'!$B:$B,'All Prices combined'!$D469,'RAB Prices Long'!$E:$E,'All Prices combined'!$G469)))),2)</f>
        <v>0</v>
      </c>
      <c r="AS469" s="2">
        <f>ROUND(IF($B469="Annuity",SUMIFS('Annuity Prices'!AV:AV,'Annuity Prices'!$B:$B,$D469,'Annuity Prices'!$E:$E,$G469),IF($B469="RAB Short",SUMIFS('RAB Prices Short'!AV:AV,'RAB Prices Short'!$B:$B,'All Prices combined'!$D469,'RAB Prices Short'!$E:$E,'All Prices combined'!$G469),IF($B469="RAB Long",SUMIFS('RAB Prices Long'!AV:AV,'RAB Prices Long'!$B:$B,'All Prices combined'!$D469,'RAB Prices Long'!$E:$E,'All Prices combined'!$G469)))),2)</f>
        <v>0</v>
      </c>
      <c r="AT469" s="2">
        <f>ROUND(IF($B469="Annuity",SUMIFS('Annuity Prices'!AW:AW,'Annuity Prices'!$B:$B,$D469,'Annuity Prices'!$E:$E,$G469),IF($B469="RAB Short",SUMIFS('RAB Prices Short'!AW:AW,'RAB Prices Short'!$B:$B,'All Prices combined'!$D469,'RAB Prices Short'!$E:$E,'All Prices combined'!$G469),IF($B469="RAB Long",SUMIFS('RAB Prices Long'!AW:AW,'RAB Prices Long'!$B:$B,'All Prices combined'!$D469,'RAB Prices Long'!$E:$E,'All Prices combined'!$G469)))),2)</f>
        <v>0</v>
      </c>
      <c r="AU469" s="2">
        <f>ROUND(IF($B469="Annuity",SUMIFS('Annuity Prices'!AX:AX,'Annuity Prices'!$B:$B,$D469,'Annuity Prices'!$E:$E,$G469),IF($B469="RAB Short",SUMIFS('RAB Prices Short'!AX:AX,'RAB Prices Short'!$B:$B,'All Prices combined'!$D469,'RAB Prices Short'!$E:$E,'All Prices combined'!$G469),IF($B469="RAB Long",SUMIFS('RAB Prices Long'!AX:AX,'RAB Prices Long'!$B:$B,'All Prices combined'!$D469,'RAB Prices Long'!$E:$E,'All Prices combined'!$G469)))),2)</f>
        <v>0</v>
      </c>
      <c r="AV469" s="2">
        <f>ROUND(IF($B469="Annuity",SUMIFS('Annuity Prices'!AY:AY,'Annuity Prices'!$B:$B,$D469,'Annuity Prices'!$E:$E,$G469),IF($B469="RAB Short",SUMIFS('RAB Prices Short'!AY:AY,'RAB Prices Short'!$B:$B,'All Prices combined'!$D469,'RAB Prices Short'!$E:$E,'All Prices combined'!$G469),IF($B469="RAB Long",SUMIFS('RAB Prices Long'!AY:AY,'RAB Prices Long'!$B:$B,'All Prices combined'!$D469,'RAB Prices Long'!$E:$E,'All Prices combined'!$G469)))),2)</f>
        <v>0</v>
      </c>
      <c r="AW469" s="2">
        <f>ROUND(IF($B469="Annuity",SUMIFS('Annuity Prices'!AZ:AZ,'Annuity Prices'!$B:$B,$D469,'Annuity Prices'!$E:$E,$G469),IF($B469="RAB Short",SUMIFS('RAB Prices Short'!AZ:AZ,'RAB Prices Short'!$B:$B,'All Prices combined'!$D469,'RAB Prices Short'!$E:$E,'All Prices combined'!$G469),IF($B469="RAB Long",SUMIFS('RAB Prices Long'!AZ:AZ,'RAB Prices Long'!$B:$B,'All Prices combined'!$D469,'RAB Prices Long'!$E:$E,'All Prices combined'!$G469)))),2)</f>
        <v>0</v>
      </c>
      <c r="AX469" s="2">
        <f>ROUND(IF($B469="Annuity",SUMIFS('Annuity Prices'!BA:BA,'Annuity Prices'!$B:$B,$D469,'Annuity Prices'!$E:$E,$G469),IF($B469="RAB Short",SUMIFS('RAB Prices Short'!BA:BA,'RAB Prices Short'!$B:$B,'All Prices combined'!$D469,'RAB Prices Short'!$E:$E,'All Prices combined'!$G469),IF($B469="RAB Long",SUMIFS('RAB Prices Long'!BA:BA,'RAB Prices Long'!$B:$B,'All Prices combined'!$D469,'RAB Prices Long'!$E:$E,'All Prices combined'!$G469)))),2)</f>
        <v>0</v>
      </c>
      <c r="AY469" s="2">
        <f>ROUND(IF($B469="Annuity",SUMIFS('Annuity Prices'!BB:BB,'Annuity Prices'!$B:$B,$D469,'Annuity Prices'!$E:$E,$G469),IF($B469="RAB Short",SUMIFS('RAB Prices Short'!BB:BB,'RAB Prices Short'!$B:$B,'All Prices combined'!$D469,'RAB Prices Short'!$E:$E,'All Prices combined'!$G469),IF($B469="RAB Long",SUMIFS('RAB Prices Long'!BB:BB,'RAB Prices Long'!$B:$B,'All Prices combined'!$D469,'RAB Prices Long'!$E:$E,'All Prices combined'!$G469)))),2)</f>
        <v>0</v>
      </c>
      <c r="AZ469" s="2">
        <f>ROUND(IF($B469="Annuity",SUMIFS('Annuity Prices'!BC:BC,'Annuity Prices'!$B:$B,$D469,'Annuity Prices'!$E:$E,$G469),IF($B469="RAB Short",SUMIFS('RAB Prices Short'!BC:BC,'RAB Prices Short'!$B:$B,'All Prices combined'!$D469,'RAB Prices Short'!$E:$E,'All Prices combined'!$G469),IF($B469="RAB Long",SUMIFS('RAB Prices Long'!BC:BC,'RAB Prices Long'!$B:$B,'All Prices combined'!$D469,'RAB Prices Long'!$E:$E,'All Prices combined'!$G469)))),2)</f>
        <v>0</v>
      </c>
      <c r="BA469" s="2">
        <f>ROUND(IF($B469="Annuity",SUMIFS('Annuity Prices'!BD:BD,'Annuity Prices'!$B:$B,$D469,'Annuity Prices'!$E:$E,$G469),IF($B469="RAB Short",SUMIFS('RAB Prices Short'!BD:BD,'RAB Prices Short'!$B:$B,'All Prices combined'!$D469,'RAB Prices Short'!$E:$E,'All Prices combined'!$G469),IF($B469="RAB Long",SUMIFS('RAB Prices Long'!BD:BD,'RAB Prices Long'!$B:$B,'All Prices combined'!$D469,'RAB Prices Long'!$E:$E,'All Prices combined'!$G469)))),2)</f>
        <v>0</v>
      </c>
      <c r="BB469" s="2">
        <f>ROUND(IF($B469="Annuity",SUMIFS('Annuity Prices'!BE:BE,'Annuity Prices'!$B:$B,$D469,'Annuity Prices'!$E:$E,$G469),IF($B469="RAB Short",SUMIFS('RAB Prices Short'!BE:BE,'RAB Prices Short'!$B:$B,'All Prices combined'!$D469,'RAB Prices Short'!$E:$E,'All Prices combined'!$G469),IF($B469="RAB Long",SUMIFS('RAB Prices Long'!BE:BE,'RAB Prices Long'!$B:$B,'All Prices combined'!$D469,'RAB Prices Long'!$E:$E,'All Prices combined'!$G469)))),2)</f>
        <v>0</v>
      </c>
      <c r="BC469" s="2">
        <f>ROUND(IF($B469="Annuity",SUMIFS('Annuity Prices'!BF:BF,'Annuity Prices'!$B:$B,$D469,'Annuity Prices'!$E:$E,$G469),IF($B469="RAB Short",SUMIFS('RAB Prices Short'!BF:BF,'RAB Prices Short'!$B:$B,'All Prices combined'!$D469,'RAB Prices Short'!$E:$E,'All Prices combined'!$G469),IF($B469="RAB Long",SUMIFS('RAB Prices Long'!BF:BF,'RAB Prices Long'!$B:$B,'All Prices combined'!$D469,'RAB Prices Long'!$E:$E,'All Prices combined'!$G469)))),2)</f>
        <v>0</v>
      </c>
      <c r="BD469" s="2">
        <f>ROUND(IF($B469="Annuity",SUMIFS('Annuity Prices'!BG:BG,'Annuity Prices'!$B:$B,$D469,'Annuity Prices'!$E:$E,$G469),IF($B469="RAB Short",SUMIFS('RAB Prices Short'!BG:BG,'RAB Prices Short'!$B:$B,'All Prices combined'!$D469,'RAB Prices Short'!$E:$E,'All Prices combined'!$G469),IF($B469="RAB Long",SUMIFS('RAB Prices Long'!BG:BG,'RAB Prices Long'!$B:$B,'All Prices combined'!$D469,'RAB Prices Long'!$E:$E,'All Prices combined'!$G469)))),2)</f>
        <v>0</v>
      </c>
      <c r="BE469" s="2">
        <f>ROUND(IF($B469="Annuity",SUMIFS('Annuity Prices'!BH:BH,'Annuity Prices'!$B:$B,$D469,'Annuity Prices'!$E:$E,$G469),IF($B469="RAB Short",SUMIFS('RAB Prices Short'!BH:BH,'RAB Prices Short'!$B:$B,'All Prices combined'!$D469,'RAB Prices Short'!$E:$E,'All Prices combined'!$G469),IF($B469="RAB Long",SUMIFS('RAB Prices Long'!BH:BH,'RAB Prices Long'!$B:$B,'All Prices combined'!$D469,'RAB Prices Long'!$E:$E,'All Prices combined'!$G469)))),2)</f>
        <v>0</v>
      </c>
      <c r="BF469" s="2">
        <f>ROUND(IF($B469="Annuity",SUMIFS('Annuity Prices'!BI:BI,'Annuity Prices'!$B:$B,$D469,'Annuity Prices'!$E:$E,$G469),IF($B469="RAB Short",SUMIFS('RAB Prices Short'!BI:BI,'RAB Prices Short'!$B:$B,'All Prices combined'!$D469,'RAB Prices Short'!$E:$E,'All Prices combined'!$G469),IF($B469="RAB Long",SUMIFS('RAB Prices Long'!BI:BI,'RAB Prices Long'!$B:$B,'All Prices combined'!$D469,'RAB Prices Long'!$E:$E,'All Prices combined'!$G469)))),2)</f>
        <v>0</v>
      </c>
      <c r="BG469" s="2">
        <f>ROUND(IF($B469="Annuity",SUMIFS('Annuity Prices'!BJ:BJ,'Annuity Prices'!$B:$B,$D469,'Annuity Prices'!$E:$E,$G469),IF($B469="RAB Short",SUMIFS('RAB Prices Short'!BJ:BJ,'RAB Prices Short'!$B:$B,'All Prices combined'!$D469,'RAB Prices Short'!$E:$E,'All Prices combined'!$G469),IF($B469="RAB Long",SUMIFS('RAB Prices Long'!BJ:BJ,'RAB Prices Long'!$B:$B,'All Prices combined'!$D469,'RAB Prices Long'!$E:$E,'All Prices combined'!$G469)))),2)</f>
        <v>0</v>
      </c>
      <c r="BH469" s="2">
        <f>ROUND(IF($B469="Annuity",SUMIFS('Annuity Prices'!BK:BK,'Annuity Prices'!$B:$B,$D469,'Annuity Prices'!$E:$E,$G469),IF($B469="RAB Short",SUMIFS('RAB Prices Short'!BK:BK,'RAB Prices Short'!$B:$B,'All Prices combined'!$D469,'RAB Prices Short'!$E:$E,'All Prices combined'!$G469),IF($B469="RAB Long",SUMIFS('RAB Prices Long'!BK:BK,'RAB Prices Long'!$B:$B,'All Prices combined'!$D469,'RAB Prices Long'!$E:$E,'All Prices combined'!$G469)))),2)</f>
        <v>0</v>
      </c>
      <c r="BI469" s="2">
        <f>ROUND(IF($B469="Annuity",SUMIFS('Annuity Prices'!BL:BL,'Annuity Prices'!$B:$B,$D469,'Annuity Prices'!$E:$E,$G469),IF($B469="RAB Short",SUMIFS('RAB Prices Short'!BL:BL,'RAB Prices Short'!$B:$B,'All Prices combined'!$D469,'RAB Prices Short'!$E:$E,'All Prices combined'!$G469),IF($B469="RAB Long",SUMIFS('RAB Prices Long'!BL:BL,'RAB Prices Long'!$B:$B,'All Prices combined'!$D469,'RAB Prices Long'!$E:$E,'All Prices combined'!$G469)))),2)</f>
        <v>0</v>
      </c>
      <c r="BJ469" s="2">
        <f>ROUND(IF($B469="Annuity",SUMIFS('Annuity Prices'!BM:BM,'Annuity Prices'!$B:$B,$D469,'Annuity Prices'!$E:$E,$G469),IF($B469="RAB Short",SUMIFS('RAB Prices Short'!BM:BM,'RAB Prices Short'!$B:$B,'All Prices combined'!$D469,'RAB Prices Short'!$E:$E,'All Prices combined'!$G469),IF($B469="RAB Long",SUMIFS('RAB Prices Long'!BM:BM,'RAB Prices Long'!$B:$B,'All Prices combined'!$D469,'RAB Prices Long'!$E:$E,'All Prices combined'!$G469)))),2)</f>
        <v>0</v>
      </c>
      <c r="BK469" s="2">
        <f>ROUND(IF($B469="Annuity",SUMIFS('Annuity Prices'!BN:BN,'Annuity Prices'!$B:$B,$D469,'Annuity Prices'!$E:$E,$G469),IF($B469="RAB Short",SUMIFS('RAB Prices Short'!BN:BN,'RAB Prices Short'!$B:$B,'All Prices combined'!$D469,'RAB Prices Short'!$E:$E,'All Prices combined'!$G469),IF($B469="RAB Long",SUMIFS('RAB Prices Long'!BN:BN,'RAB Prices Long'!$B:$B,'All Prices combined'!$D469,'RAB Prices Long'!$E:$E,'All Prices combined'!$G469)))),2)</f>
        <v>0</v>
      </c>
      <c r="BL469" s="2">
        <f>ROUND(IF($B469="Annuity",SUMIFS('Annuity Prices'!BO:BO,'Annuity Prices'!$B:$B,$D469,'Annuity Prices'!$E:$E,$G469),IF($B469="RAB Short",SUMIFS('RAB Prices Short'!BO:BO,'RAB Prices Short'!$B:$B,'All Prices combined'!$D469,'RAB Prices Short'!$E:$E,'All Prices combined'!$G469),IF($B469="RAB Long",SUMIFS('RAB Prices Long'!BO:BO,'RAB Prices Long'!$B:$B,'All Prices combined'!$D469,'RAB Prices Long'!$E:$E,'All Prices combined'!$G469)))),2)</f>
        <v>0</v>
      </c>
      <c r="BM469" s="2">
        <f>ROUND(IF($B469="Annuity",SUMIFS('Annuity Prices'!BP:BP,'Annuity Prices'!$B:$B,$D469,'Annuity Prices'!$E:$E,$G469),IF($B469="RAB Short",SUMIFS('RAB Prices Short'!BP:BP,'RAB Prices Short'!$B:$B,'All Prices combined'!$D469,'RAB Prices Short'!$E:$E,'All Prices combined'!$G469),IF($B469="RAB Long",SUMIFS('RAB Prices Long'!BP:BP,'RAB Prices Long'!$B:$B,'All Prices combined'!$D469,'RAB Prices Long'!$E:$E,'All Prices combined'!$G469)))),2)</f>
        <v>0</v>
      </c>
      <c r="BN469" s="2">
        <f>ROUND(IF($B469="Annuity",SUMIFS('Annuity Prices'!BQ:BQ,'Annuity Prices'!$B:$B,$D469,'Annuity Prices'!$E:$E,$G469),IF($B469="RAB Short",SUMIFS('RAB Prices Short'!BQ:BQ,'RAB Prices Short'!$B:$B,'All Prices combined'!$D469,'RAB Prices Short'!$E:$E,'All Prices combined'!$G469),IF($B469="RAB Long",SUMIFS('RAB Prices Long'!BQ:BQ,'RAB Prices Long'!$B:$B,'All Prices combined'!$D469,'RAB Prices Long'!$E:$E,'All Prices combined'!$G469)))),2)</f>
        <v>0</v>
      </c>
      <c r="BO469" s="2">
        <f>ROUND(IF($B469="Annuity",SUMIFS('Annuity Prices'!BR:BR,'Annuity Prices'!$B:$B,$D469,'Annuity Prices'!$E:$E,$G469),IF($B469="RAB Short",SUMIFS('RAB Prices Short'!BR:BR,'RAB Prices Short'!$B:$B,'All Prices combined'!$D469,'RAB Prices Short'!$E:$E,'All Prices combined'!$G469),IF($B469="RAB Long",SUMIFS('RAB Prices Long'!BR:BR,'RAB Prices Long'!$B:$B,'All Prices combined'!$D469,'RAB Prices Long'!$E:$E,'All Prices combined'!$G469)))),2)</f>
        <v>0</v>
      </c>
      <c r="BP469" s="2">
        <f>ROUND(IF($B469="Annuity",SUMIFS('Annuity Prices'!BS:BS,'Annuity Prices'!$B:$B,$D469,'Annuity Prices'!$E:$E,$G469),IF($B469="RAB Short",SUMIFS('RAB Prices Short'!BS:BS,'RAB Prices Short'!$B:$B,'All Prices combined'!$D469,'RAB Prices Short'!$E:$E,'All Prices combined'!$G469),IF($B469="RAB Long",SUMIFS('RAB Prices Long'!BS:BS,'RAB Prices Long'!$B:$B,'All Prices combined'!$D469,'RAB Prices Long'!$E:$E,'All Prices combined'!$G469)))),2)</f>
        <v>0</v>
      </c>
      <c r="BQ469" s="2">
        <f>ROUND(IF($B469="Annuity",SUMIFS('Annuity Prices'!BT:BT,'Annuity Prices'!$B:$B,$D469,'Annuity Prices'!$E:$E,$G469),IF($B469="RAB Short",SUMIFS('RAB Prices Short'!BT:BT,'RAB Prices Short'!$B:$B,'All Prices combined'!$D469,'RAB Prices Short'!$E:$E,'All Prices combined'!$G469),IF($B469="RAB Long",SUMIFS('RAB Prices Long'!BT:BT,'RAB Prices Long'!$B:$B,'All Prices combined'!$D469,'RAB Prices Long'!$E:$E,'All Prices combined'!$G469)))),2)</f>
        <v>0</v>
      </c>
      <c r="BR469" s="2">
        <f>ROUND(IF($B469="Annuity",SUMIFS('Annuity Prices'!BU:BU,'Annuity Prices'!$B:$B,$D469,'Annuity Prices'!$E:$E,$G469),IF($B469="RAB Short",SUMIFS('RAB Prices Short'!BU:BU,'RAB Prices Short'!$B:$B,'All Prices combined'!$D469,'RAB Prices Short'!$E:$E,'All Prices combined'!$G469),IF($B469="RAB Long",SUMIFS('RAB Prices Long'!BU:BU,'RAB Prices Long'!$B:$B,'All Prices combined'!$D469,'RAB Prices Long'!$E:$E,'All Prices combined'!$G469)))),2)</f>
        <v>0</v>
      </c>
      <c r="BS469" s="2">
        <f>ROUND(IF($B469="Annuity",SUMIFS('Annuity Prices'!BV:BV,'Annuity Prices'!$B:$B,$D469,'Annuity Prices'!$E:$E,$G469),IF($B469="RAB Short",SUMIFS('RAB Prices Short'!BV:BV,'RAB Prices Short'!$B:$B,'All Prices combined'!$D469,'RAB Prices Short'!$E:$E,'All Prices combined'!$G469),IF($B469="RAB Long",SUMIFS('RAB Prices Long'!BV:BV,'RAB Prices Long'!$B:$B,'All Prices combined'!$D469,'RAB Prices Long'!$E:$E,'All Prices combined'!$G469)))),2)</f>
        <v>0</v>
      </c>
      <c r="BT469" s="2">
        <f>ROUND(IF($B469="Annuity",SUMIFS('Annuity Prices'!BW:BW,'Annuity Prices'!$B:$B,$D469,'Annuity Prices'!$E:$E,$G469),IF($B469="RAB Short",SUMIFS('RAB Prices Short'!BW:BW,'RAB Prices Short'!$B:$B,'All Prices combined'!$D469,'RAB Prices Short'!$E:$E,'All Prices combined'!$G469),IF($B469="RAB Long",SUMIFS('RAB Prices Long'!BW:BW,'RAB Prices Long'!$B:$B,'All Prices combined'!$D469,'RAB Prices Long'!$E:$E,'All Prices combined'!$G469)))),2)</f>
        <v>0</v>
      </c>
      <c r="BU469" s="2">
        <f>ROUND(IF($B469="Annuity",SUMIFS('Annuity Prices'!BX:BX,'Annuity Prices'!$B:$B,$D469,'Annuity Prices'!$E:$E,$G469),IF($B469="RAB Short",SUMIFS('RAB Prices Short'!BX:BX,'RAB Prices Short'!$B:$B,'All Prices combined'!$D469,'RAB Prices Short'!$E:$E,'All Prices combined'!$G469),IF($B469="RAB Long",SUMIFS('RAB Prices Long'!BX:BX,'RAB Prices Long'!$B:$B,'All Prices combined'!$D469,'RAB Prices Long'!$E:$E,'All Prices combined'!$G469)))),2)</f>
        <v>0</v>
      </c>
    </row>
    <row r="470" spans="2:73" x14ac:dyDescent="0.25">
      <c r="B470" t="s">
        <v>45</v>
      </c>
      <c r="C470">
        <v>16</v>
      </c>
      <c r="D470" t="s">
        <v>177</v>
      </c>
      <c r="E470" t="s">
        <v>173</v>
      </c>
      <c r="F470">
        <v>16</v>
      </c>
      <c r="G470" t="s">
        <v>38</v>
      </c>
      <c r="H470" t="s">
        <v>128</v>
      </c>
      <c r="I470" s="2">
        <f>ROUND(IF($B470="Annuity",SUMIFS('Annuity Prices'!L:L,'Annuity Prices'!$B:$B,$D470,'Annuity Prices'!$E:$E,$G470),IF($B470="RAB Short",SUMIFS('RAB Prices Short'!L:L,'RAB Prices Short'!$B:$B,'All Prices combined'!$D470,'RAB Prices Short'!$E:$E,'All Prices combined'!$G470),IF($B470="RAB Long",SUMIFS('RAB Prices Long'!L:L,'RAB Prices Long'!$B:$B,'All Prices combined'!$D470,'RAB Prices Long'!$E:$E,'All Prices combined'!$G470)))),2)</f>
        <v>0</v>
      </c>
      <c r="J470" s="2">
        <f>ROUND(IF($B470="Annuity",SUMIFS('Annuity Prices'!M:M,'Annuity Prices'!$B:$B,$D470,'Annuity Prices'!$E:$E,$G470),IF($B470="RAB Short",SUMIFS('RAB Prices Short'!M:M,'RAB Prices Short'!$B:$B,'All Prices combined'!$D470,'RAB Prices Short'!$E:$E,'All Prices combined'!$G470),IF($B470="RAB Long",SUMIFS('RAB Prices Long'!M:M,'RAB Prices Long'!$B:$B,'All Prices combined'!$D470,'RAB Prices Long'!$E:$E,'All Prices combined'!$G470)))),2)</f>
        <v>0</v>
      </c>
      <c r="K470" s="2">
        <f>ROUND(IF($B470="Annuity",SUMIFS('Annuity Prices'!N:N,'Annuity Prices'!$B:$B,$D470,'Annuity Prices'!$E:$E,$G470),IF($B470="RAB Short",SUMIFS('RAB Prices Short'!N:N,'RAB Prices Short'!$B:$B,'All Prices combined'!$D470,'RAB Prices Short'!$E:$E,'All Prices combined'!$G470),IF($B470="RAB Long",SUMIFS('RAB Prices Long'!N:N,'RAB Prices Long'!$B:$B,'All Prices combined'!$D470,'RAB Prices Long'!$E:$E,'All Prices combined'!$G470)))),2)</f>
        <v>9.93</v>
      </c>
      <c r="L470" s="2">
        <f>ROUND(IF($B470="Annuity",SUMIFS('Annuity Prices'!O:O,'Annuity Prices'!$B:$B,$D470,'Annuity Prices'!$E:$E,$G470),IF($B470="RAB Short",SUMIFS('RAB Prices Short'!O:O,'RAB Prices Short'!$B:$B,'All Prices combined'!$D470,'RAB Prices Short'!$E:$E,'All Prices combined'!$G470),IF($B470="RAB Long",SUMIFS('RAB Prices Long'!O:O,'RAB Prices Long'!$B:$B,'All Prices combined'!$D470,'RAB Prices Long'!$E:$E,'All Prices combined'!$G470)))),2)</f>
        <v>10.220000000000001</v>
      </c>
      <c r="M470" s="2">
        <f>ROUND(IF($B470="Annuity",SUMIFS('Annuity Prices'!P:P,'Annuity Prices'!$B:$B,$D470,'Annuity Prices'!$E:$E,$G470),IF($B470="RAB Short",SUMIFS('RAB Prices Short'!P:P,'RAB Prices Short'!$B:$B,'All Prices combined'!$D470,'RAB Prices Short'!$E:$E,'All Prices combined'!$G470),IF($B470="RAB Long",SUMIFS('RAB Prices Long'!P:P,'RAB Prices Long'!$B:$B,'All Prices combined'!$D470,'RAB Prices Long'!$E:$E,'All Prices combined'!$G470)))),2)</f>
        <v>10.6</v>
      </c>
      <c r="N470" s="2">
        <f>ROUND(IF($B470="Annuity",SUMIFS('Annuity Prices'!Q:Q,'Annuity Prices'!$B:$B,$D470,'Annuity Prices'!$E:$E,$G470),IF($B470="RAB Short",SUMIFS('RAB Prices Short'!Q:Q,'RAB Prices Short'!$B:$B,'All Prices combined'!$D470,'RAB Prices Short'!$E:$E,'All Prices combined'!$G470),IF($B470="RAB Long",SUMIFS('RAB Prices Long'!Q:Q,'RAB Prices Long'!$B:$B,'All Prices combined'!$D470,'RAB Prices Long'!$E:$E,'All Prices combined'!$G470)))),2)</f>
        <v>10.87</v>
      </c>
      <c r="O470" s="2">
        <f>ROUND(IF($B470="Annuity",SUMIFS('Annuity Prices'!R:R,'Annuity Prices'!$B:$B,$D470,'Annuity Prices'!$E:$E,$G470),IF($B470="RAB Short",SUMIFS('RAB Prices Short'!R:R,'RAB Prices Short'!$B:$B,'All Prices combined'!$D470,'RAB Prices Short'!$E:$E,'All Prices combined'!$G470),IF($B470="RAB Long",SUMIFS('RAB Prices Long'!R:R,'RAB Prices Long'!$B:$B,'All Prices combined'!$D470,'RAB Prices Long'!$E:$E,'All Prices combined'!$G470)))),2)</f>
        <v>11.14</v>
      </c>
      <c r="P470" s="2">
        <f>ROUND(IF($B470="Annuity",SUMIFS('Annuity Prices'!S:S,'Annuity Prices'!$B:$B,$D470,'Annuity Prices'!$E:$E,$G470),IF($B470="RAB Short",SUMIFS('RAB Prices Short'!S:S,'RAB Prices Short'!$B:$B,'All Prices combined'!$D470,'RAB Prices Short'!$E:$E,'All Prices combined'!$G470),IF($B470="RAB Long",SUMIFS('RAB Prices Long'!S:S,'RAB Prices Long'!$B:$B,'All Prices combined'!$D470,'RAB Prices Long'!$E:$E,'All Prices combined'!$G470)))),2)</f>
        <v>11.42</v>
      </c>
      <c r="Q470" s="2">
        <f>ROUND(IF($B470="Annuity",SUMIFS('Annuity Prices'!T:T,'Annuity Prices'!$B:$B,$D470,'Annuity Prices'!$E:$E,$G470),IF($B470="RAB Short",SUMIFS('RAB Prices Short'!T:T,'RAB Prices Short'!$B:$B,'All Prices combined'!$D470,'RAB Prices Short'!$E:$E,'All Prices combined'!$G470),IF($B470="RAB Long",SUMIFS('RAB Prices Long'!T:T,'RAB Prices Long'!$B:$B,'All Prices combined'!$D470,'RAB Prices Long'!$E:$E,'All Prices combined'!$G470)))),2)</f>
        <v>12.03</v>
      </c>
      <c r="R470" s="2">
        <f>ROUND(IF($B470="Annuity",SUMIFS('Annuity Prices'!U:U,'Annuity Prices'!$B:$B,$D470,'Annuity Prices'!$E:$E,$G470),IF($B470="RAB Short",SUMIFS('RAB Prices Short'!U:U,'RAB Prices Short'!$B:$B,'All Prices combined'!$D470,'RAB Prices Short'!$E:$E,'All Prices combined'!$G470),IF($B470="RAB Long",SUMIFS('RAB Prices Long'!U:U,'RAB Prices Long'!$B:$B,'All Prices combined'!$D470,'RAB Prices Long'!$E:$E,'All Prices combined'!$G470)))),2)</f>
        <v>12.33</v>
      </c>
      <c r="S470" s="2">
        <f>ROUND(IF($B470="Annuity",SUMIFS('Annuity Prices'!V:V,'Annuity Prices'!$B:$B,$D470,'Annuity Prices'!$E:$E,$G470),IF($B470="RAB Short",SUMIFS('RAB Prices Short'!V:V,'RAB Prices Short'!$B:$B,'All Prices combined'!$D470,'RAB Prices Short'!$E:$E,'All Prices combined'!$G470),IF($B470="RAB Long",SUMIFS('RAB Prices Long'!V:V,'RAB Prices Long'!$B:$B,'All Prices combined'!$D470,'RAB Prices Long'!$E:$E,'All Prices combined'!$G470)))),2)</f>
        <v>12.64</v>
      </c>
      <c r="T470" s="2">
        <f>ROUND(IF($B470="Annuity",SUMIFS('Annuity Prices'!W:W,'Annuity Prices'!$B:$B,$D470,'Annuity Prices'!$E:$E,$G470),IF($B470="RAB Short",SUMIFS('RAB Prices Short'!W:W,'RAB Prices Short'!$B:$B,'All Prices combined'!$D470,'RAB Prices Short'!$E:$E,'All Prices combined'!$G470),IF($B470="RAB Long",SUMIFS('RAB Prices Long'!W:W,'RAB Prices Long'!$B:$B,'All Prices combined'!$D470,'RAB Prices Long'!$E:$E,'All Prices combined'!$G470)))),2)</f>
        <v>12.95</v>
      </c>
      <c r="U470" s="2">
        <f>ROUND(IF($B470="Annuity",SUMIFS('Annuity Prices'!X:X,'Annuity Prices'!$B:$B,$D470,'Annuity Prices'!$E:$E,$G470),IF($B470="RAB Short",SUMIFS('RAB Prices Short'!X:X,'RAB Prices Short'!$B:$B,'All Prices combined'!$D470,'RAB Prices Short'!$E:$E,'All Prices combined'!$G470),IF($B470="RAB Long",SUMIFS('RAB Prices Long'!X:X,'RAB Prices Long'!$B:$B,'All Prices combined'!$D470,'RAB Prices Long'!$E:$E,'All Prices combined'!$G470)))),2)</f>
        <v>14.2</v>
      </c>
      <c r="V470" s="2">
        <f>ROUND(IF($B470="Annuity",SUMIFS('Annuity Prices'!Y:Y,'Annuity Prices'!$B:$B,$D470,'Annuity Prices'!$E:$E,$G470),IF($B470="RAB Short",SUMIFS('RAB Prices Short'!Y:Y,'RAB Prices Short'!$B:$B,'All Prices combined'!$D470,'RAB Prices Short'!$E:$E,'All Prices combined'!$G470),IF($B470="RAB Long",SUMIFS('RAB Prices Long'!Y:Y,'RAB Prices Long'!$B:$B,'All Prices combined'!$D470,'RAB Prices Long'!$E:$E,'All Prices combined'!$G470)))),2)</f>
        <v>14.56</v>
      </c>
      <c r="W470" s="2">
        <f>ROUND(IF($B470="Annuity",SUMIFS('Annuity Prices'!Z:Z,'Annuity Prices'!$B:$B,$D470,'Annuity Prices'!$E:$E,$G470),IF($B470="RAB Short",SUMIFS('RAB Prices Short'!Z:Z,'RAB Prices Short'!$B:$B,'All Prices combined'!$D470,'RAB Prices Short'!$E:$E,'All Prices combined'!$G470),IF($B470="RAB Long",SUMIFS('RAB Prices Long'!Z:Z,'RAB Prices Long'!$B:$B,'All Prices combined'!$D470,'RAB Prices Long'!$E:$E,'All Prices combined'!$G470)))),2)</f>
        <v>14.92</v>
      </c>
      <c r="X470" s="2">
        <f>ROUND(IF($B470="Annuity",SUMIFS('Annuity Prices'!AA:AA,'Annuity Prices'!$B:$B,$D470,'Annuity Prices'!$E:$E,$G470),IF($B470="RAB Short",SUMIFS('RAB Prices Short'!AA:AA,'RAB Prices Short'!$B:$B,'All Prices combined'!$D470,'RAB Prices Short'!$E:$E,'All Prices combined'!$G470),IF($B470="RAB Long",SUMIFS('RAB Prices Long'!AA:AA,'RAB Prices Long'!$B:$B,'All Prices combined'!$D470,'RAB Prices Long'!$E:$E,'All Prices combined'!$G470)))),2)</f>
        <v>15.29</v>
      </c>
      <c r="Y470" s="2">
        <f>ROUND(IF($B470="Annuity",SUMIFS('Annuity Prices'!AB:AB,'Annuity Prices'!$B:$B,$D470,'Annuity Prices'!$E:$E,$G470),IF($B470="RAB Short",SUMIFS('RAB Prices Short'!AB:AB,'RAB Prices Short'!$B:$B,'All Prices combined'!$D470,'RAB Prices Short'!$E:$E,'All Prices combined'!$G470),IF($B470="RAB Long",SUMIFS('RAB Prices Long'!AB:AB,'RAB Prices Long'!$B:$B,'All Prices combined'!$D470,'RAB Prices Long'!$E:$E,'All Prices combined'!$G470)))),2)</f>
        <v>15.54</v>
      </c>
      <c r="Z470" s="2">
        <f>ROUND(IF($B470="Annuity",SUMIFS('Annuity Prices'!AC:AC,'Annuity Prices'!$B:$B,$D470,'Annuity Prices'!$E:$E,$G470),IF($B470="RAB Short",SUMIFS('RAB Prices Short'!AC:AC,'RAB Prices Short'!$B:$B,'All Prices combined'!$D470,'RAB Prices Short'!$E:$E,'All Prices combined'!$G470),IF($B470="RAB Long",SUMIFS('RAB Prices Long'!AC:AC,'RAB Prices Long'!$B:$B,'All Prices combined'!$D470,'RAB Prices Long'!$E:$E,'All Prices combined'!$G470)))),2)</f>
        <v>15.93</v>
      </c>
      <c r="AA470" s="2">
        <f>ROUND(IF($B470="Annuity",SUMIFS('Annuity Prices'!AD:AD,'Annuity Prices'!$B:$B,$D470,'Annuity Prices'!$E:$E,$G470),IF($B470="RAB Short",SUMIFS('RAB Prices Short'!AD:AD,'RAB Prices Short'!$B:$B,'All Prices combined'!$D470,'RAB Prices Short'!$E:$E,'All Prices combined'!$G470),IF($B470="RAB Long",SUMIFS('RAB Prices Long'!AD:AD,'RAB Prices Long'!$B:$B,'All Prices combined'!$D470,'RAB Prices Long'!$E:$E,'All Prices combined'!$G470)))),2)</f>
        <v>16.32</v>
      </c>
      <c r="AB470" s="2">
        <f>ROUND(IF($B470="Annuity",SUMIFS('Annuity Prices'!AE:AE,'Annuity Prices'!$B:$B,$D470,'Annuity Prices'!$E:$E,$G470),IF($B470="RAB Short",SUMIFS('RAB Prices Short'!AE:AE,'RAB Prices Short'!$B:$B,'All Prices combined'!$D470,'RAB Prices Short'!$E:$E,'All Prices combined'!$G470),IF($B470="RAB Long",SUMIFS('RAB Prices Long'!AE:AE,'RAB Prices Long'!$B:$B,'All Prices combined'!$D470,'RAB Prices Long'!$E:$E,'All Prices combined'!$G470)))),2)</f>
        <v>16.73</v>
      </c>
      <c r="AC470" s="2">
        <f>ROUND(IF($B470="Annuity",SUMIFS('Annuity Prices'!AF:AF,'Annuity Prices'!$B:$B,$D470,'Annuity Prices'!$E:$E,$G470),IF($B470="RAB Short",SUMIFS('RAB Prices Short'!AF:AF,'RAB Prices Short'!$B:$B,'All Prices combined'!$D470,'RAB Prices Short'!$E:$E,'All Prices combined'!$G470),IF($B470="RAB Long",SUMIFS('RAB Prices Long'!AF:AF,'RAB Prices Long'!$B:$B,'All Prices combined'!$D470,'RAB Prices Long'!$E:$E,'All Prices combined'!$G470)))),2)</f>
        <v>16.93</v>
      </c>
      <c r="AD470" s="2">
        <f>ROUND(IF($B470="Annuity",SUMIFS('Annuity Prices'!AG:AG,'Annuity Prices'!$B:$B,$D470,'Annuity Prices'!$E:$E,$G470),IF($B470="RAB Short",SUMIFS('RAB Prices Short'!AG:AG,'RAB Prices Short'!$B:$B,'All Prices combined'!$D470,'RAB Prices Short'!$E:$E,'All Prices combined'!$G470),IF($B470="RAB Long",SUMIFS('RAB Prices Long'!AG:AG,'RAB Prices Long'!$B:$B,'All Prices combined'!$D470,'RAB Prices Long'!$E:$E,'All Prices combined'!$G470)))),2)</f>
        <v>17.350000000000001</v>
      </c>
      <c r="AE470" s="2">
        <f>ROUND(IF($B470="Annuity",SUMIFS('Annuity Prices'!AH:AH,'Annuity Prices'!$B:$B,$D470,'Annuity Prices'!$E:$E,$G470),IF($B470="RAB Short",SUMIFS('RAB Prices Short'!AH:AH,'RAB Prices Short'!$B:$B,'All Prices combined'!$D470,'RAB Prices Short'!$E:$E,'All Prices combined'!$G470),IF($B470="RAB Long",SUMIFS('RAB Prices Long'!AH:AH,'RAB Prices Long'!$B:$B,'All Prices combined'!$D470,'RAB Prices Long'!$E:$E,'All Prices combined'!$G470)))),2)</f>
        <v>17.78</v>
      </c>
      <c r="AF470" s="2">
        <f>ROUND(IF($B470="Annuity",SUMIFS('Annuity Prices'!AI:AI,'Annuity Prices'!$B:$B,$D470,'Annuity Prices'!$E:$E,$G470),IF($B470="RAB Short",SUMIFS('RAB Prices Short'!AI:AI,'RAB Prices Short'!$B:$B,'All Prices combined'!$D470,'RAB Prices Short'!$E:$E,'All Prices combined'!$G470),IF($B470="RAB Long",SUMIFS('RAB Prices Long'!AI:AI,'RAB Prices Long'!$B:$B,'All Prices combined'!$D470,'RAB Prices Long'!$E:$E,'All Prices combined'!$G470)))),2)</f>
        <v>18.23</v>
      </c>
      <c r="AG470" s="2">
        <f>ROUND(IF($B470="Annuity",SUMIFS('Annuity Prices'!AJ:AJ,'Annuity Prices'!$B:$B,$D470,'Annuity Prices'!$E:$E,$G470),IF($B470="RAB Short",SUMIFS('RAB Prices Short'!AJ:AJ,'RAB Prices Short'!$B:$B,'All Prices combined'!$D470,'RAB Prices Short'!$E:$E,'All Prices combined'!$G470),IF($B470="RAB Long",SUMIFS('RAB Prices Long'!AJ:AJ,'RAB Prices Long'!$B:$B,'All Prices combined'!$D470,'RAB Prices Long'!$E:$E,'All Prices combined'!$G470)))),2)</f>
        <v>18.47</v>
      </c>
      <c r="AH470" s="2">
        <f>ROUND(IF($B470="Annuity",SUMIFS('Annuity Prices'!AK:AK,'Annuity Prices'!$B:$B,$D470,'Annuity Prices'!$E:$E,$G470),IF($B470="RAB Short",SUMIFS('RAB Prices Short'!AK:AK,'RAB Prices Short'!$B:$B,'All Prices combined'!$D470,'RAB Prices Short'!$E:$E,'All Prices combined'!$G470),IF($B470="RAB Long",SUMIFS('RAB Prices Long'!AK:AK,'RAB Prices Long'!$B:$B,'All Prices combined'!$D470,'RAB Prices Long'!$E:$E,'All Prices combined'!$G470)))),2)</f>
        <v>18.93</v>
      </c>
      <c r="AI470" s="2">
        <f>ROUND(IF($B470="Annuity",SUMIFS('Annuity Prices'!AL:AL,'Annuity Prices'!$B:$B,$D470,'Annuity Prices'!$E:$E,$G470),IF($B470="RAB Short",SUMIFS('RAB Prices Short'!AL:AL,'RAB Prices Short'!$B:$B,'All Prices combined'!$D470,'RAB Prices Short'!$E:$E,'All Prices combined'!$G470),IF($B470="RAB Long",SUMIFS('RAB Prices Long'!AL:AL,'RAB Prices Long'!$B:$B,'All Prices combined'!$D470,'RAB Prices Long'!$E:$E,'All Prices combined'!$G470)))),2)</f>
        <v>19.399999999999999</v>
      </c>
      <c r="AJ470" s="2">
        <f>ROUND(IF($B470="Annuity",SUMIFS('Annuity Prices'!AM:AM,'Annuity Prices'!$B:$B,$D470,'Annuity Prices'!$E:$E,$G470),IF($B470="RAB Short",SUMIFS('RAB Prices Short'!AM:AM,'RAB Prices Short'!$B:$B,'All Prices combined'!$D470,'RAB Prices Short'!$E:$E,'All Prices combined'!$G470),IF($B470="RAB Long",SUMIFS('RAB Prices Long'!AM:AM,'RAB Prices Long'!$B:$B,'All Prices combined'!$D470,'RAB Prices Long'!$E:$E,'All Prices combined'!$G470)))),2)</f>
        <v>19.89</v>
      </c>
      <c r="AK470" s="2">
        <f>ROUND(IF($B470="Annuity",SUMIFS('Annuity Prices'!AN:AN,'Annuity Prices'!$B:$B,$D470,'Annuity Prices'!$E:$E,$G470),IF($B470="RAB Short",SUMIFS('RAB Prices Short'!AN:AN,'RAB Prices Short'!$B:$B,'All Prices combined'!$D470,'RAB Prices Short'!$E:$E,'All Prices combined'!$G470),IF($B470="RAB Long",SUMIFS('RAB Prices Long'!AN:AN,'RAB Prices Long'!$B:$B,'All Prices combined'!$D470,'RAB Prices Long'!$E:$E,'All Prices combined'!$G470)))),2)</f>
        <v>20.48</v>
      </c>
      <c r="AL470" s="2">
        <f>ROUND(IF($B470="Annuity",SUMIFS('Annuity Prices'!AO:AO,'Annuity Prices'!$B:$B,$D470,'Annuity Prices'!$E:$E,$G470),IF($B470="RAB Short",SUMIFS('RAB Prices Short'!AO:AO,'RAB Prices Short'!$B:$B,'All Prices combined'!$D470,'RAB Prices Short'!$E:$E,'All Prices combined'!$G470),IF($B470="RAB Long",SUMIFS('RAB Prices Long'!AO:AO,'RAB Prices Long'!$B:$B,'All Prices combined'!$D470,'RAB Prices Long'!$E:$E,'All Prices combined'!$G470)))),2)</f>
        <v>20.99</v>
      </c>
      <c r="AM470" s="2">
        <f>ROUND(IF($B470="Annuity",SUMIFS('Annuity Prices'!AP:AP,'Annuity Prices'!$B:$B,$D470,'Annuity Prices'!$E:$E,$G470),IF($B470="RAB Short",SUMIFS('RAB Prices Short'!AP:AP,'RAB Prices Short'!$B:$B,'All Prices combined'!$D470,'RAB Prices Short'!$E:$E,'All Prices combined'!$G470),IF($B470="RAB Long",SUMIFS('RAB Prices Long'!AP:AP,'RAB Prices Long'!$B:$B,'All Prices combined'!$D470,'RAB Prices Long'!$E:$E,'All Prices combined'!$G470)))),2)</f>
        <v>21.51</v>
      </c>
      <c r="AN470" s="2">
        <f>ROUND(IF($B470="Annuity",SUMIFS('Annuity Prices'!AQ:AQ,'Annuity Prices'!$B:$B,$D470,'Annuity Prices'!$E:$E,$G470),IF($B470="RAB Short",SUMIFS('RAB Prices Short'!AQ:AQ,'RAB Prices Short'!$B:$B,'All Prices combined'!$D470,'RAB Prices Short'!$E:$E,'All Prices combined'!$G470),IF($B470="RAB Long",SUMIFS('RAB Prices Long'!AQ:AQ,'RAB Prices Long'!$B:$B,'All Prices combined'!$D470,'RAB Prices Long'!$E:$E,'All Prices combined'!$G470)))),2)</f>
        <v>22.05</v>
      </c>
      <c r="AO470" s="2">
        <f>ROUND(IF($B470="Annuity",SUMIFS('Annuity Prices'!AR:AR,'Annuity Prices'!$B:$B,$D470,'Annuity Prices'!$E:$E,$G470),IF($B470="RAB Short",SUMIFS('RAB Prices Short'!AR:AR,'RAB Prices Short'!$B:$B,'All Prices combined'!$D470,'RAB Prices Short'!$E:$E,'All Prices combined'!$G470),IF($B470="RAB Long",SUMIFS('RAB Prices Long'!AR:AR,'RAB Prices Long'!$B:$B,'All Prices combined'!$D470,'RAB Prices Long'!$E:$E,'All Prices combined'!$G470)))),2)</f>
        <v>0</v>
      </c>
      <c r="AP470" s="2">
        <f>ROUND(IF($B470="Annuity",SUMIFS('Annuity Prices'!AS:AS,'Annuity Prices'!$B:$B,$D470,'Annuity Prices'!$E:$E,$G470),IF($B470="RAB Short",SUMIFS('RAB Prices Short'!AS:AS,'RAB Prices Short'!$B:$B,'All Prices combined'!$D470,'RAB Prices Short'!$E:$E,'All Prices combined'!$G470),IF($B470="RAB Long",SUMIFS('RAB Prices Long'!AS:AS,'RAB Prices Long'!$B:$B,'All Prices combined'!$D470,'RAB Prices Long'!$E:$E,'All Prices combined'!$G470)))),2)</f>
        <v>0</v>
      </c>
      <c r="AQ470" s="2">
        <f>ROUND(IF($B470="Annuity",SUMIFS('Annuity Prices'!AT:AT,'Annuity Prices'!$B:$B,$D470,'Annuity Prices'!$E:$E,$G470),IF($B470="RAB Short",SUMIFS('RAB Prices Short'!AT:AT,'RAB Prices Short'!$B:$B,'All Prices combined'!$D470,'RAB Prices Short'!$E:$E,'All Prices combined'!$G470),IF($B470="RAB Long",SUMIFS('RAB Prices Long'!AT:AT,'RAB Prices Long'!$B:$B,'All Prices combined'!$D470,'RAB Prices Long'!$E:$E,'All Prices combined'!$G470)))),2)</f>
        <v>11.13</v>
      </c>
      <c r="AR470" s="2">
        <f>ROUND(IF($B470="Annuity",SUMIFS('Annuity Prices'!AU:AU,'Annuity Prices'!$B:$B,$D470,'Annuity Prices'!$E:$E,$G470),IF($B470="RAB Short",SUMIFS('RAB Prices Short'!AU:AU,'RAB Prices Short'!$B:$B,'All Prices combined'!$D470,'RAB Prices Short'!$E:$E,'All Prices combined'!$G470),IF($B470="RAB Long",SUMIFS('RAB Prices Long'!AU:AU,'RAB Prices Long'!$B:$B,'All Prices combined'!$D470,'RAB Prices Long'!$E:$E,'All Prices combined'!$G470)))),2)</f>
        <v>9.93</v>
      </c>
      <c r="AS470" s="2">
        <f>ROUND(IF($B470="Annuity",SUMIFS('Annuity Prices'!AV:AV,'Annuity Prices'!$B:$B,$D470,'Annuity Prices'!$E:$E,$G470),IF($B470="RAB Short",SUMIFS('RAB Prices Short'!AV:AV,'RAB Prices Short'!$B:$B,'All Prices combined'!$D470,'RAB Prices Short'!$E:$E,'All Prices combined'!$G470),IF($B470="RAB Long",SUMIFS('RAB Prices Long'!AV:AV,'RAB Prices Long'!$B:$B,'All Prices combined'!$D470,'RAB Prices Long'!$E:$E,'All Prices combined'!$G470)))),2)</f>
        <v>10.220000000000001</v>
      </c>
      <c r="AT470" s="2">
        <f>ROUND(IF($B470="Annuity",SUMIFS('Annuity Prices'!AW:AW,'Annuity Prices'!$B:$B,$D470,'Annuity Prices'!$E:$E,$G470),IF($B470="RAB Short",SUMIFS('RAB Prices Short'!AW:AW,'RAB Prices Short'!$B:$B,'All Prices combined'!$D470,'RAB Prices Short'!$E:$E,'All Prices combined'!$G470),IF($B470="RAB Long",SUMIFS('RAB Prices Long'!AW:AW,'RAB Prices Long'!$B:$B,'All Prices combined'!$D470,'RAB Prices Long'!$E:$E,'All Prices combined'!$G470)))),2)</f>
        <v>10.6</v>
      </c>
      <c r="AU470" s="2">
        <f>ROUND(IF($B470="Annuity",SUMIFS('Annuity Prices'!AX:AX,'Annuity Prices'!$B:$B,$D470,'Annuity Prices'!$E:$E,$G470),IF($B470="RAB Short",SUMIFS('RAB Prices Short'!AX:AX,'RAB Prices Short'!$B:$B,'All Prices combined'!$D470,'RAB Prices Short'!$E:$E,'All Prices combined'!$G470),IF($B470="RAB Long",SUMIFS('RAB Prices Long'!AX:AX,'RAB Prices Long'!$B:$B,'All Prices combined'!$D470,'RAB Prices Long'!$E:$E,'All Prices combined'!$G470)))),2)</f>
        <v>10.87</v>
      </c>
      <c r="AV470" s="2">
        <f>ROUND(IF($B470="Annuity",SUMIFS('Annuity Prices'!AY:AY,'Annuity Prices'!$B:$B,$D470,'Annuity Prices'!$E:$E,$G470),IF($B470="RAB Short",SUMIFS('RAB Prices Short'!AY:AY,'RAB Prices Short'!$B:$B,'All Prices combined'!$D470,'RAB Prices Short'!$E:$E,'All Prices combined'!$G470),IF($B470="RAB Long",SUMIFS('RAB Prices Long'!AY:AY,'RAB Prices Long'!$B:$B,'All Prices combined'!$D470,'RAB Prices Long'!$E:$E,'All Prices combined'!$G470)))),2)</f>
        <v>11.14</v>
      </c>
      <c r="AW470" s="2">
        <f>ROUND(IF($B470="Annuity",SUMIFS('Annuity Prices'!AZ:AZ,'Annuity Prices'!$B:$B,$D470,'Annuity Prices'!$E:$E,$G470),IF($B470="RAB Short",SUMIFS('RAB Prices Short'!AZ:AZ,'RAB Prices Short'!$B:$B,'All Prices combined'!$D470,'RAB Prices Short'!$E:$E,'All Prices combined'!$G470),IF($B470="RAB Long",SUMIFS('RAB Prices Long'!AZ:AZ,'RAB Prices Long'!$B:$B,'All Prices combined'!$D470,'RAB Prices Long'!$E:$E,'All Prices combined'!$G470)))),2)</f>
        <v>11.42</v>
      </c>
      <c r="AX470" s="2">
        <f>ROUND(IF($B470="Annuity",SUMIFS('Annuity Prices'!BA:BA,'Annuity Prices'!$B:$B,$D470,'Annuity Prices'!$E:$E,$G470),IF($B470="RAB Short",SUMIFS('RAB Prices Short'!BA:BA,'RAB Prices Short'!$B:$B,'All Prices combined'!$D470,'RAB Prices Short'!$E:$E,'All Prices combined'!$G470),IF($B470="RAB Long",SUMIFS('RAB Prices Long'!BA:BA,'RAB Prices Long'!$B:$B,'All Prices combined'!$D470,'RAB Prices Long'!$E:$E,'All Prices combined'!$G470)))),2)</f>
        <v>12.03</v>
      </c>
      <c r="AY470" s="2">
        <f>ROUND(IF($B470="Annuity",SUMIFS('Annuity Prices'!BB:BB,'Annuity Prices'!$B:$B,$D470,'Annuity Prices'!$E:$E,$G470),IF($B470="RAB Short",SUMIFS('RAB Prices Short'!BB:BB,'RAB Prices Short'!$B:$B,'All Prices combined'!$D470,'RAB Prices Short'!$E:$E,'All Prices combined'!$G470),IF($B470="RAB Long",SUMIFS('RAB Prices Long'!BB:BB,'RAB Prices Long'!$B:$B,'All Prices combined'!$D470,'RAB Prices Long'!$E:$E,'All Prices combined'!$G470)))),2)</f>
        <v>12.33</v>
      </c>
      <c r="AZ470" s="2">
        <f>ROUND(IF($B470="Annuity",SUMIFS('Annuity Prices'!BC:BC,'Annuity Prices'!$B:$B,$D470,'Annuity Prices'!$E:$E,$G470),IF($B470="RAB Short",SUMIFS('RAB Prices Short'!BC:BC,'RAB Prices Short'!$B:$B,'All Prices combined'!$D470,'RAB Prices Short'!$E:$E,'All Prices combined'!$G470),IF($B470="RAB Long",SUMIFS('RAB Prices Long'!BC:BC,'RAB Prices Long'!$B:$B,'All Prices combined'!$D470,'RAB Prices Long'!$E:$E,'All Prices combined'!$G470)))),2)</f>
        <v>12.64</v>
      </c>
      <c r="BA470" s="2">
        <f>ROUND(IF($B470="Annuity",SUMIFS('Annuity Prices'!BD:BD,'Annuity Prices'!$B:$B,$D470,'Annuity Prices'!$E:$E,$G470),IF($B470="RAB Short",SUMIFS('RAB Prices Short'!BD:BD,'RAB Prices Short'!$B:$B,'All Prices combined'!$D470,'RAB Prices Short'!$E:$E,'All Prices combined'!$G470),IF($B470="RAB Long",SUMIFS('RAB Prices Long'!BD:BD,'RAB Prices Long'!$B:$B,'All Prices combined'!$D470,'RAB Prices Long'!$E:$E,'All Prices combined'!$G470)))),2)</f>
        <v>12.95</v>
      </c>
      <c r="BB470" s="2">
        <f>ROUND(IF($B470="Annuity",SUMIFS('Annuity Prices'!BE:BE,'Annuity Prices'!$B:$B,$D470,'Annuity Prices'!$E:$E,$G470),IF($B470="RAB Short",SUMIFS('RAB Prices Short'!BE:BE,'RAB Prices Short'!$B:$B,'All Prices combined'!$D470,'RAB Prices Short'!$E:$E,'All Prices combined'!$G470),IF($B470="RAB Long",SUMIFS('RAB Prices Long'!BE:BE,'RAB Prices Long'!$B:$B,'All Prices combined'!$D470,'RAB Prices Long'!$E:$E,'All Prices combined'!$G470)))),2)</f>
        <v>14.2</v>
      </c>
      <c r="BC470" s="2">
        <f>ROUND(IF($B470="Annuity",SUMIFS('Annuity Prices'!BF:BF,'Annuity Prices'!$B:$B,$D470,'Annuity Prices'!$E:$E,$G470),IF($B470="RAB Short",SUMIFS('RAB Prices Short'!BF:BF,'RAB Prices Short'!$B:$B,'All Prices combined'!$D470,'RAB Prices Short'!$E:$E,'All Prices combined'!$G470),IF($B470="RAB Long",SUMIFS('RAB Prices Long'!BF:BF,'RAB Prices Long'!$B:$B,'All Prices combined'!$D470,'RAB Prices Long'!$E:$E,'All Prices combined'!$G470)))),2)</f>
        <v>14.56</v>
      </c>
      <c r="BD470" s="2">
        <f>ROUND(IF($B470="Annuity",SUMIFS('Annuity Prices'!BG:BG,'Annuity Prices'!$B:$B,$D470,'Annuity Prices'!$E:$E,$G470),IF($B470="RAB Short",SUMIFS('RAB Prices Short'!BG:BG,'RAB Prices Short'!$B:$B,'All Prices combined'!$D470,'RAB Prices Short'!$E:$E,'All Prices combined'!$G470),IF($B470="RAB Long",SUMIFS('RAB Prices Long'!BG:BG,'RAB Prices Long'!$B:$B,'All Prices combined'!$D470,'RAB Prices Long'!$E:$E,'All Prices combined'!$G470)))),2)</f>
        <v>14.92</v>
      </c>
      <c r="BE470" s="2">
        <f>ROUND(IF($B470="Annuity",SUMIFS('Annuity Prices'!BH:BH,'Annuity Prices'!$B:$B,$D470,'Annuity Prices'!$E:$E,$G470),IF($B470="RAB Short",SUMIFS('RAB Prices Short'!BH:BH,'RAB Prices Short'!$B:$B,'All Prices combined'!$D470,'RAB Prices Short'!$E:$E,'All Prices combined'!$G470),IF($B470="RAB Long",SUMIFS('RAB Prices Long'!BH:BH,'RAB Prices Long'!$B:$B,'All Prices combined'!$D470,'RAB Prices Long'!$E:$E,'All Prices combined'!$G470)))),2)</f>
        <v>15.29</v>
      </c>
      <c r="BF470" s="2">
        <f>ROUND(IF($B470="Annuity",SUMIFS('Annuity Prices'!BI:BI,'Annuity Prices'!$B:$B,$D470,'Annuity Prices'!$E:$E,$G470),IF($B470="RAB Short",SUMIFS('RAB Prices Short'!BI:BI,'RAB Prices Short'!$B:$B,'All Prices combined'!$D470,'RAB Prices Short'!$E:$E,'All Prices combined'!$G470),IF($B470="RAB Long",SUMIFS('RAB Prices Long'!BI:BI,'RAB Prices Long'!$B:$B,'All Prices combined'!$D470,'RAB Prices Long'!$E:$E,'All Prices combined'!$G470)))),2)</f>
        <v>15.54</v>
      </c>
      <c r="BG470" s="2">
        <f>ROUND(IF($B470="Annuity",SUMIFS('Annuity Prices'!BJ:BJ,'Annuity Prices'!$B:$B,$D470,'Annuity Prices'!$E:$E,$G470),IF($B470="RAB Short",SUMIFS('RAB Prices Short'!BJ:BJ,'RAB Prices Short'!$B:$B,'All Prices combined'!$D470,'RAB Prices Short'!$E:$E,'All Prices combined'!$G470),IF($B470="RAB Long",SUMIFS('RAB Prices Long'!BJ:BJ,'RAB Prices Long'!$B:$B,'All Prices combined'!$D470,'RAB Prices Long'!$E:$E,'All Prices combined'!$G470)))),2)</f>
        <v>15.93</v>
      </c>
      <c r="BH470" s="2">
        <f>ROUND(IF($B470="Annuity",SUMIFS('Annuity Prices'!BK:BK,'Annuity Prices'!$B:$B,$D470,'Annuity Prices'!$E:$E,$G470),IF($B470="RAB Short",SUMIFS('RAB Prices Short'!BK:BK,'RAB Prices Short'!$B:$B,'All Prices combined'!$D470,'RAB Prices Short'!$E:$E,'All Prices combined'!$G470),IF($B470="RAB Long",SUMIFS('RAB Prices Long'!BK:BK,'RAB Prices Long'!$B:$B,'All Prices combined'!$D470,'RAB Prices Long'!$E:$E,'All Prices combined'!$G470)))),2)</f>
        <v>16.32</v>
      </c>
      <c r="BI470" s="2">
        <f>ROUND(IF($B470="Annuity",SUMIFS('Annuity Prices'!BL:BL,'Annuity Prices'!$B:$B,$D470,'Annuity Prices'!$E:$E,$G470),IF($B470="RAB Short",SUMIFS('RAB Prices Short'!BL:BL,'RAB Prices Short'!$B:$B,'All Prices combined'!$D470,'RAB Prices Short'!$E:$E,'All Prices combined'!$G470),IF($B470="RAB Long",SUMIFS('RAB Prices Long'!BL:BL,'RAB Prices Long'!$B:$B,'All Prices combined'!$D470,'RAB Prices Long'!$E:$E,'All Prices combined'!$G470)))),2)</f>
        <v>16.73</v>
      </c>
      <c r="BJ470" s="2">
        <f>ROUND(IF($B470="Annuity",SUMIFS('Annuity Prices'!BM:BM,'Annuity Prices'!$B:$B,$D470,'Annuity Prices'!$E:$E,$G470),IF($B470="RAB Short",SUMIFS('RAB Prices Short'!BM:BM,'RAB Prices Short'!$B:$B,'All Prices combined'!$D470,'RAB Prices Short'!$E:$E,'All Prices combined'!$G470),IF($B470="RAB Long",SUMIFS('RAB Prices Long'!BM:BM,'RAB Prices Long'!$B:$B,'All Prices combined'!$D470,'RAB Prices Long'!$E:$E,'All Prices combined'!$G470)))),2)</f>
        <v>16.93</v>
      </c>
      <c r="BK470" s="2">
        <f>ROUND(IF($B470="Annuity",SUMIFS('Annuity Prices'!BN:BN,'Annuity Prices'!$B:$B,$D470,'Annuity Prices'!$E:$E,$G470),IF($B470="RAB Short",SUMIFS('RAB Prices Short'!BN:BN,'RAB Prices Short'!$B:$B,'All Prices combined'!$D470,'RAB Prices Short'!$E:$E,'All Prices combined'!$G470),IF($B470="RAB Long",SUMIFS('RAB Prices Long'!BN:BN,'RAB Prices Long'!$B:$B,'All Prices combined'!$D470,'RAB Prices Long'!$E:$E,'All Prices combined'!$G470)))),2)</f>
        <v>17.350000000000001</v>
      </c>
      <c r="BL470" s="2">
        <f>ROUND(IF($B470="Annuity",SUMIFS('Annuity Prices'!BO:BO,'Annuity Prices'!$B:$B,$D470,'Annuity Prices'!$E:$E,$G470),IF($B470="RAB Short",SUMIFS('RAB Prices Short'!BO:BO,'RAB Prices Short'!$B:$B,'All Prices combined'!$D470,'RAB Prices Short'!$E:$E,'All Prices combined'!$G470),IF($B470="RAB Long",SUMIFS('RAB Prices Long'!BO:BO,'RAB Prices Long'!$B:$B,'All Prices combined'!$D470,'RAB Prices Long'!$E:$E,'All Prices combined'!$G470)))),2)</f>
        <v>17.78</v>
      </c>
      <c r="BM470" s="2">
        <f>ROUND(IF($B470="Annuity",SUMIFS('Annuity Prices'!BP:BP,'Annuity Prices'!$B:$B,$D470,'Annuity Prices'!$E:$E,$G470),IF($B470="RAB Short",SUMIFS('RAB Prices Short'!BP:BP,'RAB Prices Short'!$B:$B,'All Prices combined'!$D470,'RAB Prices Short'!$E:$E,'All Prices combined'!$G470),IF($B470="RAB Long",SUMIFS('RAB Prices Long'!BP:BP,'RAB Prices Long'!$B:$B,'All Prices combined'!$D470,'RAB Prices Long'!$E:$E,'All Prices combined'!$G470)))),2)</f>
        <v>18.23</v>
      </c>
      <c r="BN470" s="2">
        <f>ROUND(IF($B470="Annuity",SUMIFS('Annuity Prices'!BQ:BQ,'Annuity Prices'!$B:$B,$D470,'Annuity Prices'!$E:$E,$G470),IF($B470="RAB Short",SUMIFS('RAB Prices Short'!BQ:BQ,'RAB Prices Short'!$B:$B,'All Prices combined'!$D470,'RAB Prices Short'!$E:$E,'All Prices combined'!$G470),IF($B470="RAB Long",SUMIFS('RAB Prices Long'!BQ:BQ,'RAB Prices Long'!$B:$B,'All Prices combined'!$D470,'RAB Prices Long'!$E:$E,'All Prices combined'!$G470)))),2)</f>
        <v>18.47</v>
      </c>
      <c r="BO470" s="2">
        <f>ROUND(IF($B470="Annuity",SUMIFS('Annuity Prices'!BR:BR,'Annuity Prices'!$B:$B,$D470,'Annuity Prices'!$E:$E,$G470),IF($B470="RAB Short",SUMIFS('RAB Prices Short'!BR:BR,'RAB Prices Short'!$B:$B,'All Prices combined'!$D470,'RAB Prices Short'!$E:$E,'All Prices combined'!$G470),IF($B470="RAB Long",SUMIFS('RAB Prices Long'!BR:BR,'RAB Prices Long'!$B:$B,'All Prices combined'!$D470,'RAB Prices Long'!$E:$E,'All Prices combined'!$G470)))),2)</f>
        <v>18.93</v>
      </c>
      <c r="BP470" s="2">
        <f>ROUND(IF($B470="Annuity",SUMIFS('Annuity Prices'!BS:BS,'Annuity Prices'!$B:$B,$D470,'Annuity Prices'!$E:$E,$G470),IF($B470="RAB Short",SUMIFS('RAB Prices Short'!BS:BS,'RAB Prices Short'!$B:$B,'All Prices combined'!$D470,'RAB Prices Short'!$E:$E,'All Prices combined'!$G470),IF($B470="RAB Long",SUMIFS('RAB Prices Long'!BS:BS,'RAB Prices Long'!$B:$B,'All Prices combined'!$D470,'RAB Prices Long'!$E:$E,'All Prices combined'!$G470)))),2)</f>
        <v>19.399999999999999</v>
      </c>
      <c r="BQ470" s="2">
        <f>ROUND(IF($B470="Annuity",SUMIFS('Annuity Prices'!BT:BT,'Annuity Prices'!$B:$B,$D470,'Annuity Prices'!$E:$E,$G470),IF($B470="RAB Short",SUMIFS('RAB Prices Short'!BT:BT,'RAB Prices Short'!$B:$B,'All Prices combined'!$D470,'RAB Prices Short'!$E:$E,'All Prices combined'!$G470),IF($B470="RAB Long",SUMIFS('RAB Prices Long'!BT:BT,'RAB Prices Long'!$B:$B,'All Prices combined'!$D470,'RAB Prices Long'!$E:$E,'All Prices combined'!$G470)))),2)</f>
        <v>19.89</v>
      </c>
      <c r="BR470" s="2">
        <f>ROUND(IF($B470="Annuity",SUMIFS('Annuity Prices'!BU:BU,'Annuity Prices'!$B:$B,$D470,'Annuity Prices'!$E:$E,$G470),IF($B470="RAB Short",SUMIFS('RAB Prices Short'!BU:BU,'RAB Prices Short'!$B:$B,'All Prices combined'!$D470,'RAB Prices Short'!$E:$E,'All Prices combined'!$G470),IF($B470="RAB Long",SUMIFS('RAB Prices Long'!BU:BU,'RAB Prices Long'!$B:$B,'All Prices combined'!$D470,'RAB Prices Long'!$E:$E,'All Prices combined'!$G470)))),2)</f>
        <v>20.48</v>
      </c>
      <c r="BS470" s="2">
        <f>ROUND(IF($B470="Annuity",SUMIFS('Annuity Prices'!BV:BV,'Annuity Prices'!$B:$B,$D470,'Annuity Prices'!$E:$E,$G470),IF($B470="RAB Short",SUMIFS('RAB Prices Short'!BV:BV,'RAB Prices Short'!$B:$B,'All Prices combined'!$D470,'RAB Prices Short'!$E:$E,'All Prices combined'!$G470),IF($B470="RAB Long",SUMIFS('RAB Prices Long'!BV:BV,'RAB Prices Long'!$B:$B,'All Prices combined'!$D470,'RAB Prices Long'!$E:$E,'All Prices combined'!$G470)))),2)</f>
        <v>20.99</v>
      </c>
      <c r="BT470" s="2">
        <f>ROUND(IF($B470="Annuity",SUMIFS('Annuity Prices'!BW:BW,'Annuity Prices'!$B:$B,$D470,'Annuity Prices'!$E:$E,$G470),IF($B470="RAB Short",SUMIFS('RAB Prices Short'!BW:BW,'RAB Prices Short'!$B:$B,'All Prices combined'!$D470,'RAB Prices Short'!$E:$E,'All Prices combined'!$G470),IF($B470="RAB Long",SUMIFS('RAB Prices Long'!BW:BW,'RAB Prices Long'!$B:$B,'All Prices combined'!$D470,'RAB Prices Long'!$E:$E,'All Prices combined'!$G470)))),2)</f>
        <v>21.51</v>
      </c>
      <c r="BU470" s="2">
        <f>ROUND(IF($B470="Annuity",SUMIFS('Annuity Prices'!BX:BX,'Annuity Prices'!$B:$B,$D470,'Annuity Prices'!$E:$E,$G470),IF($B470="RAB Short",SUMIFS('RAB Prices Short'!BX:BX,'RAB Prices Short'!$B:$B,'All Prices combined'!$D470,'RAB Prices Short'!$E:$E,'All Prices combined'!$G470),IF($B470="RAB Long",SUMIFS('RAB Prices Long'!BX:BX,'RAB Prices Long'!$B:$B,'All Prices combined'!$D470,'RAB Prices Long'!$E:$E,'All Prices combined'!$G470)))),2)</f>
        <v>22.05</v>
      </c>
    </row>
    <row r="471" spans="2:73" x14ac:dyDescent="0.25">
      <c r="B471" t="s">
        <v>45</v>
      </c>
      <c r="C471">
        <v>16</v>
      </c>
      <c r="D471" t="s">
        <v>177</v>
      </c>
      <c r="E471" t="s">
        <v>173</v>
      </c>
      <c r="F471">
        <v>16</v>
      </c>
      <c r="G471" t="s">
        <v>40</v>
      </c>
      <c r="I471" s="2">
        <f>ROUND(IF($B471="Annuity",SUMIFS('Annuity Prices'!L:L,'Annuity Prices'!$B:$B,$D471,'Annuity Prices'!$E:$E,$G471),IF($B471="RAB Short",SUMIFS('RAB Prices Short'!L:L,'RAB Prices Short'!$B:$B,'All Prices combined'!$D471,'RAB Prices Short'!$E:$E,'All Prices combined'!$G471),IF($B471="RAB Long",SUMIFS('RAB Prices Long'!L:L,'RAB Prices Long'!$B:$B,'All Prices combined'!$D471,'RAB Prices Long'!$E:$E,'All Prices combined'!$G471)))),2)</f>
        <v>0</v>
      </c>
      <c r="J471" s="2">
        <f>ROUND(IF($B471="Annuity",SUMIFS('Annuity Prices'!M:M,'Annuity Prices'!$B:$B,$D471,'Annuity Prices'!$E:$E,$G471),IF($B471="RAB Short",SUMIFS('RAB Prices Short'!M:M,'RAB Prices Short'!$B:$B,'All Prices combined'!$D471,'RAB Prices Short'!$E:$E,'All Prices combined'!$G471),IF($B471="RAB Long",SUMIFS('RAB Prices Long'!M:M,'RAB Prices Long'!$B:$B,'All Prices combined'!$D471,'RAB Prices Long'!$E:$E,'All Prices combined'!$G471)))),2)</f>
        <v>0</v>
      </c>
      <c r="K471" s="2">
        <f>ROUND(IF($B471="Annuity",SUMIFS('Annuity Prices'!N:N,'Annuity Prices'!$B:$B,$D471,'Annuity Prices'!$E:$E,$G471),IF($B471="RAB Short",SUMIFS('RAB Prices Short'!N:N,'RAB Prices Short'!$B:$B,'All Prices combined'!$D471,'RAB Prices Short'!$E:$E,'All Prices combined'!$G471),IF($B471="RAB Long",SUMIFS('RAB Prices Long'!N:N,'RAB Prices Long'!$B:$B,'All Prices combined'!$D471,'RAB Prices Long'!$E:$E,'All Prices combined'!$G471)))),2)</f>
        <v>2.04</v>
      </c>
      <c r="L471" s="2">
        <f>ROUND(IF($B471="Annuity",SUMIFS('Annuity Prices'!O:O,'Annuity Prices'!$B:$B,$D471,'Annuity Prices'!$E:$E,$G471),IF($B471="RAB Short",SUMIFS('RAB Prices Short'!O:O,'RAB Prices Short'!$B:$B,'All Prices combined'!$D471,'RAB Prices Short'!$E:$E,'All Prices combined'!$G471),IF($B471="RAB Long",SUMIFS('RAB Prices Long'!O:O,'RAB Prices Long'!$B:$B,'All Prices combined'!$D471,'RAB Prices Long'!$E:$E,'All Prices combined'!$G471)))),2)</f>
        <v>2.1</v>
      </c>
      <c r="M471" s="2">
        <f>ROUND(IF($B471="Annuity",SUMIFS('Annuity Prices'!P:P,'Annuity Prices'!$B:$B,$D471,'Annuity Prices'!$E:$E,$G471),IF($B471="RAB Short",SUMIFS('RAB Prices Short'!P:P,'RAB Prices Short'!$B:$B,'All Prices combined'!$D471,'RAB Prices Short'!$E:$E,'All Prices combined'!$G471),IF($B471="RAB Long",SUMIFS('RAB Prices Long'!P:P,'RAB Prices Long'!$B:$B,'All Prices combined'!$D471,'RAB Prices Long'!$E:$E,'All Prices combined'!$G471)))),2)</f>
        <v>2.15</v>
      </c>
      <c r="N471" s="2">
        <f>ROUND(IF($B471="Annuity",SUMIFS('Annuity Prices'!Q:Q,'Annuity Prices'!$B:$B,$D471,'Annuity Prices'!$E:$E,$G471),IF($B471="RAB Short",SUMIFS('RAB Prices Short'!Q:Q,'RAB Prices Short'!$B:$B,'All Prices combined'!$D471,'RAB Prices Short'!$E:$E,'All Prices combined'!$G471),IF($B471="RAB Long",SUMIFS('RAB Prices Long'!Q:Q,'RAB Prices Long'!$B:$B,'All Prices combined'!$D471,'RAB Prices Long'!$E:$E,'All Prices combined'!$G471)))),2)</f>
        <v>2.2000000000000002</v>
      </c>
      <c r="O471" s="2">
        <f>ROUND(IF($B471="Annuity",SUMIFS('Annuity Prices'!R:R,'Annuity Prices'!$B:$B,$D471,'Annuity Prices'!$E:$E,$G471),IF($B471="RAB Short",SUMIFS('RAB Prices Short'!R:R,'RAB Prices Short'!$B:$B,'All Prices combined'!$D471,'RAB Prices Short'!$E:$E,'All Prices combined'!$G471),IF($B471="RAB Long",SUMIFS('RAB Prices Long'!R:R,'RAB Prices Long'!$B:$B,'All Prices combined'!$D471,'RAB Prices Long'!$E:$E,'All Prices combined'!$G471)))),2)</f>
        <v>2.2599999999999998</v>
      </c>
      <c r="P471" s="2">
        <f>ROUND(IF($B471="Annuity",SUMIFS('Annuity Prices'!S:S,'Annuity Prices'!$B:$B,$D471,'Annuity Prices'!$E:$E,$G471),IF($B471="RAB Short",SUMIFS('RAB Prices Short'!S:S,'RAB Prices Short'!$B:$B,'All Prices combined'!$D471,'RAB Prices Short'!$E:$E,'All Prices combined'!$G471),IF($B471="RAB Long",SUMIFS('RAB Prices Long'!S:S,'RAB Prices Long'!$B:$B,'All Prices combined'!$D471,'RAB Prices Long'!$E:$E,'All Prices combined'!$G471)))),2)</f>
        <v>2.31</v>
      </c>
      <c r="Q471" s="2">
        <f>ROUND(IF($B471="Annuity",SUMIFS('Annuity Prices'!T:T,'Annuity Prices'!$B:$B,$D471,'Annuity Prices'!$E:$E,$G471),IF($B471="RAB Short",SUMIFS('RAB Prices Short'!T:T,'RAB Prices Short'!$B:$B,'All Prices combined'!$D471,'RAB Prices Short'!$E:$E,'All Prices combined'!$G471),IF($B471="RAB Long",SUMIFS('RAB Prices Long'!T:T,'RAB Prices Long'!$B:$B,'All Prices combined'!$D471,'RAB Prices Long'!$E:$E,'All Prices combined'!$G471)))),2)</f>
        <v>2.36</v>
      </c>
      <c r="R471" s="2">
        <f>ROUND(IF($B471="Annuity",SUMIFS('Annuity Prices'!U:U,'Annuity Prices'!$B:$B,$D471,'Annuity Prices'!$E:$E,$G471),IF($B471="RAB Short",SUMIFS('RAB Prices Short'!U:U,'RAB Prices Short'!$B:$B,'All Prices combined'!$D471,'RAB Prices Short'!$E:$E,'All Prices combined'!$G471),IF($B471="RAB Long",SUMIFS('RAB Prices Long'!U:U,'RAB Prices Long'!$B:$B,'All Prices combined'!$D471,'RAB Prices Long'!$E:$E,'All Prices combined'!$G471)))),2)</f>
        <v>2.42</v>
      </c>
      <c r="S471" s="2">
        <f>ROUND(IF($B471="Annuity",SUMIFS('Annuity Prices'!V:V,'Annuity Prices'!$B:$B,$D471,'Annuity Prices'!$E:$E,$G471),IF($B471="RAB Short",SUMIFS('RAB Prices Short'!V:V,'RAB Prices Short'!$B:$B,'All Prices combined'!$D471,'RAB Prices Short'!$E:$E,'All Prices combined'!$G471),IF($B471="RAB Long",SUMIFS('RAB Prices Long'!V:V,'RAB Prices Long'!$B:$B,'All Prices combined'!$D471,'RAB Prices Long'!$E:$E,'All Prices combined'!$G471)))),2)</f>
        <v>2.48</v>
      </c>
      <c r="T471" s="2">
        <f>ROUND(IF($B471="Annuity",SUMIFS('Annuity Prices'!W:W,'Annuity Prices'!$B:$B,$D471,'Annuity Prices'!$E:$E,$G471),IF($B471="RAB Short",SUMIFS('RAB Prices Short'!W:W,'RAB Prices Short'!$B:$B,'All Prices combined'!$D471,'RAB Prices Short'!$E:$E,'All Prices combined'!$G471),IF($B471="RAB Long",SUMIFS('RAB Prices Long'!W:W,'RAB Prices Long'!$B:$B,'All Prices combined'!$D471,'RAB Prices Long'!$E:$E,'All Prices combined'!$G471)))),2)</f>
        <v>2.54</v>
      </c>
      <c r="U471" s="2">
        <f>ROUND(IF($B471="Annuity",SUMIFS('Annuity Prices'!X:X,'Annuity Prices'!$B:$B,$D471,'Annuity Prices'!$E:$E,$G471),IF($B471="RAB Short",SUMIFS('RAB Prices Short'!X:X,'RAB Prices Short'!$B:$B,'All Prices combined'!$D471,'RAB Prices Short'!$E:$E,'All Prices combined'!$G471),IF($B471="RAB Long",SUMIFS('RAB Prices Long'!X:X,'RAB Prices Long'!$B:$B,'All Prices combined'!$D471,'RAB Prices Long'!$E:$E,'All Prices combined'!$G471)))),2)</f>
        <v>2.59</v>
      </c>
      <c r="V471" s="2">
        <f>ROUND(IF($B471="Annuity",SUMIFS('Annuity Prices'!Y:Y,'Annuity Prices'!$B:$B,$D471,'Annuity Prices'!$E:$E,$G471),IF($B471="RAB Short",SUMIFS('RAB Prices Short'!Y:Y,'RAB Prices Short'!$B:$B,'All Prices combined'!$D471,'RAB Prices Short'!$E:$E,'All Prices combined'!$G471),IF($B471="RAB Long",SUMIFS('RAB Prices Long'!Y:Y,'RAB Prices Long'!$B:$B,'All Prices combined'!$D471,'RAB Prices Long'!$E:$E,'All Prices combined'!$G471)))),2)</f>
        <v>2.66</v>
      </c>
      <c r="W471" s="2">
        <f>ROUND(IF($B471="Annuity",SUMIFS('Annuity Prices'!Z:Z,'Annuity Prices'!$B:$B,$D471,'Annuity Prices'!$E:$E,$G471),IF($B471="RAB Short",SUMIFS('RAB Prices Short'!Z:Z,'RAB Prices Short'!$B:$B,'All Prices combined'!$D471,'RAB Prices Short'!$E:$E,'All Prices combined'!$G471),IF($B471="RAB Long",SUMIFS('RAB Prices Long'!Z:Z,'RAB Prices Long'!$B:$B,'All Prices combined'!$D471,'RAB Prices Long'!$E:$E,'All Prices combined'!$G471)))),2)</f>
        <v>2.72</v>
      </c>
      <c r="X471" s="2">
        <f>ROUND(IF($B471="Annuity",SUMIFS('Annuity Prices'!AA:AA,'Annuity Prices'!$B:$B,$D471,'Annuity Prices'!$E:$E,$G471),IF($B471="RAB Short",SUMIFS('RAB Prices Short'!AA:AA,'RAB Prices Short'!$B:$B,'All Prices combined'!$D471,'RAB Prices Short'!$E:$E,'All Prices combined'!$G471),IF($B471="RAB Long",SUMIFS('RAB Prices Long'!AA:AA,'RAB Prices Long'!$B:$B,'All Prices combined'!$D471,'RAB Prices Long'!$E:$E,'All Prices combined'!$G471)))),2)</f>
        <v>2.79</v>
      </c>
      <c r="Y471" s="2">
        <f>ROUND(IF($B471="Annuity",SUMIFS('Annuity Prices'!AB:AB,'Annuity Prices'!$B:$B,$D471,'Annuity Prices'!$E:$E,$G471),IF($B471="RAB Short",SUMIFS('RAB Prices Short'!AB:AB,'RAB Prices Short'!$B:$B,'All Prices combined'!$D471,'RAB Prices Short'!$E:$E,'All Prices combined'!$G471),IF($B471="RAB Long",SUMIFS('RAB Prices Long'!AB:AB,'RAB Prices Long'!$B:$B,'All Prices combined'!$D471,'RAB Prices Long'!$E:$E,'All Prices combined'!$G471)))),2)</f>
        <v>2.85</v>
      </c>
      <c r="Z471" s="2">
        <f>ROUND(IF($B471="Annuity",SUMIFS('Annuity Prices'!AC:AC,'Annuity Prices'!$B:$B,$D471,'Annuity Prices'!$E:$E,$G471),IF($B471="RAB Short",SUMIFS('RAB Prices Short'!AC:AC,'RAB Prices Short'!$B:$B,'All Prices combined'!$D471,'RAB Prices Short'!$E:$E,'All Prices combined'!$G471),IF($B471="RAB Long",SUMIFS('RAB Prices Long'!AC:AC,'RAB Prices Long'!$B:$B,'All Prices combined'!$D471,'RAB Prices Long'!$E:$E,'All Prices combined'!$G471)))),2)</f>
        <v>2.92</v>
      </c>
      <c r="AA471" s="2">
        <f>ROUND(IF($B471="Annuity",SUMIFS('Annuity Prices'!AD:AD,'Annuity Prices'!$B:$B,$D471,'Annuity Prices'!$E:$E,$G471),IF($B471="RAB Short",SUMIFS('RAB Prices Short'!AD:AD,'RAB Prices Short'!$B:$B,'All Prices combined'!$D471,'RAB Prices Short'!$E:$E,'All Prices combined'!$G471),IF($B471="RAB Long",SUMIFS('RAB Prices Long'!AD:AD,'RAB Prices Long'!$B:$B,'All Prices combined'!$D471,'RAB Prices Long'!$E:$E,'All Prices combined'!$G471)))),2)</f>
        <v>2.99</v>
      </c>
      <c r="AB471" s="2">
        <f>ROUND(IF($B471="Annuity",SUMIFS('Annuity Prices'!AE:AE,'Annuity Prices'!$B:$B,$D471,'Annuity Prices'!$E:$E,$G471),IF($B471="RAB Short",SUMIFS('RAB Prices Short'!AE:AE,'RAB Prices Short'!$B:$B,'All Prices combined'!$D471,'RAB Prices Short'!$E:$E,'All Prices combined'!$G471),IF($B471="RAB Long",SUMIFS('RAB Prices Long'!AE:AE,'RAB Prices Long'!$B:$B,'All Prices combined'!$D471,'RAB Prices Long'!$E:$E,'All Prices combined'!$G471)))),2)</f>
        <v>3.07</v>
      </c>
      <c r="AC471" s="2">
        <f>ROUND(IF($B471="Annuity",SUMIFS('Annuity Prices'!AF:AF,'Annuity Prices'!$B:$B,$D471,'Annuity Prices'!$E:$E,$G471),IF($B471="RAB Short",SUMIFS('RAB Prices Short'!AF:AF,'RAB Prices Short'!$B:$B,'All Prices combined'!$D471,'RAB Prices Short'!$E:$E,'All Prices combined'!$G471),IF($B471="RAB Long",SUMIFS('RAB Prices Long'!AF:AF,'RAB Prices Long'!$B:$B,'All Prices combined'!$D471,'RAB Prices Long'!$E:$E,'All Prices combined'!$G471)))),2)</f>
        <v>3.13</v>
      </c>
      <c r="AD471" s="2">
        <f>ROUND(IF($B471="Annuity",SUMIFS('Annuity Prices'!AG:AG,'Annuity Prices'!$B:$B,$D471,'Annuity Prices'!$E:$E,$G471),IF($B471="RAB Short",SUMIFS('RAB Prices Short'!AG:AG,'RAB Prices Short'!$B:$B,'All Prices combined'!$D471,'RAB Prices Short'!$E:$E,'All Prices combined'!$G471),IF($B471="RAB Long",SUMIFS('RAB Prices Long'!AG:AG,'RAB Prices Long'!$B:$B,'All Prices combined'!$D471,'RAB Prices Long'!$E:$E,'All Prices combined'!$G471)))),2)</f>
        <v>3.21</v>
      </c>
      <c r="AE471" s="2">
        <f>ROUND(IF($B471="Annuity",SUMIFS('Annuity Prices'!AH:AH,'Annuity Prices'!$B:$B,$D471,'Annuity Prices'!$E:$E,$G471),IF($B471="RAB Short",SUMIFS('RAB Prices Short'!AH:AH,'RAB Prices Short'!$B:$B,'All Prices combined'!$D471,'RAB Prices Short'!$E:$E,'All Prices combined'!$G471),IF($B471="RAB Long",SUMIFS('RAB Prices Long'!AH:AH,'RAB Prices Long'!$B:$B,'All Prices combined'!$D471,'RAB Prices Long'!$E:$E,'All Prices combined'!$G471)))),2)</f>
        <v>3.29</v>
      </c>
      <c r="AF471" s="2">
        <f>ROUND(IF($B471="Annuity",SUMIFS('Annuity Prices'!AI:AI,'Annuity Prices'!$B:$B,$D471,'Annuity Prices'!$E:$E,$G471),IF($B471="RAB Short",SUMIFS('RAB Prices Short'!AI:AI,'RAB Prices Short'!$B:$B,'All Prices combined'!$D471,'RAB Prices Short'!$E:$E,'All Prices combined'!$G471),IF($B471="RAB Long",SUMIFS('RAB Prices Long'!AI:AI,'RAB Prices Long'!$B:$B,'All Prices combined'!$D471,'RAB Prices Long'!$E:$E,'All Prices combined'!$G471)))),2)</f>
        <v>3.37</v>
      </c>
      <c r="AG471" s="2">
        <f>ROUND(IF($B471="Annuity",SUMIFS('Annuity Prices'!AJ:AJ,'Annuity Prices'!$B:$B,$D471,'Annuity Prices'!$E:$E,$G471),IF($B471="RAB Short",SUMIFS('RAB Prices Short'!AJ:AJ,'RAB Prices Short'!$B:$B,'All Prices combined'!$D471,'RAB Prices Short'!$E:$E,'All Prices combined'!$G471),IF($B471="RAB Long",SUMIFS('RAB Prices Long'!AJ:AJ,'RAB Prices Long'!$B:$B,'All Prices combined'!$D471,'RAB Prices Long'!$E:$E,'All Prices combined'!$G471)))),2)</f>
        <v>3.44</v>
      </c>
      <c r="AH471" s="2">
        <f>ROUND(IF($B471="Annuity",SUMIFS('Annuity Prices'!AK:AK,'Annuity Prices'!$B:$B,$D471,'Annuity Prices'!$E:$E,$G471),IF($B471="RAB Short",SUMIFS('RAB Prices Short'!AK:AK,'RAB Prices Short'!$B:$B,'All Prices combined'!$D471,'RAB Prices Short'!$E:$E,'All Prices combined'!$G471),IF($B471="RAB Long",SUMIFS('RAB Prices Long'!AK:AK,'RAB Prices Long'!$B:$B,'All Prices combined'!$D471,'RAB Prices Long'!$E:$E,'All Prices combined'!$G471)))),2)</f>
        <v>3.52</v>
      </c>
      <c r="AI471" s="2">
        <f>ROUND(IF($B471="Annuity",SUMIFS('Annuity Prices'!AL:AL,'Annuity Prices'!$B:$B,$D471,'Annuity Prices'!$E:$E,$G471),IF($B471="RAB Short",SUMIFS('RAB Prices Short'!AL:AL,'RAB Prices Short'!$B:$B,'All Prices combined'!$D471,'RAB Prices Short'!$E:$E,'All Prices combined'!$G471),IF($B471="RAB Long",SUMIFS('RAB Prices Long'!AL:AL,'RAB Prices Long'!$B:$B,'All Prices combined'!$D471,'RAB Prices Long'!$E:$E,'All Prices combined'!$G471)))),2)</f>
        <v>3.61</v>
      </c>
      <c r="AJ471" s="2">
        <f>ROUND(IF($B471="Annuity",SUMIFS('Annuity Prices'!AM:AM,'Annuity Prices'!$B:$B,$D471,'Annuity Prices'!$E:$E,$G471),IF($B471="RAB Short",SUMIFS('RAB Prices Short'!AM:AM,'RAB Prices Short'!$B:$B,'All Prices combined'!$D471,'RAB Prices Short'!$E:$E,'All Prices combined'!$G471),IF($B471="RAB Long",SUMIFS('RAB Prices Long'!AM:AM,'RAB Prices Long'!$B:$B,'All Prices combined'!$D471,'RAB Prices Long'!$E:$E,'All Prices combined'!$G471)))),2)</f>
        <v>3.7</v>
      </c>
      <c r="AK471" s="2">
        <f>ROUND(IF($B471="Annuity",SUMIFS('Annuity Prices'!AN:AN,'Annuity Prices'!$B:$B,$D471,'Annuity Prices'!$E:$E,$G471),IF($B471="RAB Short",SUMIFS('RAB Prices Short'!AN:AN,'RAB Prices Short'!$B:$B,'All Prices combined'!$D471,'RAB Prices Short'!$E:$E,'All Prices combined'!$G471),IF($B471="RAB Long",SUMIFS('RAB Prices Long'!AN:AN,'RAB Prices Long'!$B:$B,'All Prices combined'!$D471,'RAB Prices Long'!$E:$E,'All Prices combined'!$G471)))),2)</f>
        <v>3.77</v>
      </c>
      <c r="AL471" s="2">
        <f>ROUND(IF($B471="Annuity",SUMIFS('Annuity Prices'!AO:AO,'Annuity Prices'!$B:$B,$D471,'Annuity Prices'!$E:$E,$G471),IF($B471="RAB Short",SUMIFS('RAB Prices Short'!AO:AO,'RAB Prices Short'!$B:$B,'All Prices combined'!$D471,'RAB Prices Short'!$E:$E,'All Prices combined'!$G471),IF($B471="RAB Long",SUMIFS('RAB Prices Long'!AO:AO,'RAB Prices Long'!$B:$B,'All Prices combined'!$D471,'RAB Prices Long'!$E:$E,'All Prices combined'!$G471)))),2)</f>
        <v>3.87</v>
      </c>
      <c r="AM471" s="2">
        <f>ROUND(IF($B471="Annuity",SUMIFS('Annuity Prices'!AP:AP,'Annuity Prices'!$B:$B,$D471,'Annuity Prices'!$E:$E,$G471),IF($B471="RAB Short",SUMIFS('RAB Prices Short'!AP:AP,'RAB Prices Short'!$B:$B,'All Prices combined'!$D471,'RAB Prices Short'!$E:$E,'All Prices combined'!$G471),IF($B471="RAB Long",SUMIFS('RAB Prices Long'!AP:AP,'RAB Prices Long'!$B:$B,'All Prices combined'!$D471,'RAB Prices Long'!$E:$E,'All Prices combined'!$G471)))),2)</f>
        <v>3.96</v>
      </c>
      <c r="AN471" s="2">
        <f>ROUND(IF($B471="Annuity",SUMIFS('Annuity Prices'!AQ:AQ,'Annuity Prices'!$B:$B,$D471,'Annuity Prices'!$E:$E,$G471),IF($B471="RAB Short",SUMIFS('RAB Prices Short'!AQ:AQ,'RAB Prices Short'!$B:$B,'All Prices combined'!$D471,'RAB Prices Short'!$E:$E,'All Prices combined'!$G471),IF($B471="RAB Long",SUMIFS('RAB Prices Long'!AQ:AQ,'RAB Prices Long'!$B:$B,'All Prices combined'!$D471,'RAB Prices Long'!$E:$E,'All Prices combined'!$G471)))),2)</f>
        <v>4.0599999999999996</v>
      </c>
      <c r="AO471" s="2">
        <f>ROUND(IF($B471="Annuity",SUMIFS('Annuity Prices'!AR:AR,'Annuity Prices'!$B:$B,$D471,'Annuity Prices'!$E:$E,$G471),IF($B471="RAB Short",SUMIFS('RAB Prices Short'!AR:AR,'RAB Prices Short'!$B:$B,'All Prices combined'!$D471,'RAB Prices Short'!$E:$E,'All Prices combined'!$G471),IF($B471="RAB Long",SUMIFS('RAB Prices Long'!AR:AR,'RAB Prices Long'!$B:$B,'All Prices combined'!$D471,'RAB Prices Long'!$E:$E,'All Prices combined'!$G471)))),2)</f>
        <v>0</v>
      </c>
      <c r="AP471" s="2">
        <f>ROUND(IF($B471="Annuity",SUMIFS('Annuity Prices'!AS:AS,'Annuity Prices'!$B:$B,$D471,'Annuity Prices'!$E:$E,$G471),IF($B471="RAB Short",SUMIFS('RAB Prices Short'!AS:AS,'RAB Prices Short'!$B:$B,'All Prices combined'!$D471,'RAB Prices Short'!$E:$E,'All Prices combined'!$G471),IF($B471="RAB Long",SUMIFS('RAB Prices Long'!AS:AS,'RAB Prices Long'!$B:$B,'All Prices combined'!$D471,'RAB Prices Long'!$E:$E,'All Prices combined'!$G471)))),2)</f>
        <v>0</v>
      </c>
      <c r="AQ471" s="2">
        <f>ROUND(IF($B471="Annuity",SUMIFS('Annuity Prices'!AT:AT,'Annuity Prices'!$B:$B,$D471,'Annuity Prices'!$E:$E,$G471),IF($B471="RAB Short",SUMIFS('RAB Prices Short'!AT:AT,'RAB Prices Short'!$B:$B,'All Prices combined'!$D471,'RAB Prices Short'!$E:$E,'All Prices combined'!$G471),IF($B471="RAB Long",SUMIFS('RAB Prices Long'!AT:AT,'RAB Prices Long'!$B:$B,'All Prices combined'!$D471,'RAB Prices Long'!$E:$E,'All Prices combined'!$G471)))),2)</f>
        <v>2</v>
      </c>
      <c r="AR471" s="2">
        <f>ROUND(IF($B471="Annuity",SUMIFS('Annuity Prices'!AU:AU,'Annuity Prices'!$B:$B,$D471,'Annuity Prices'!$E:$E,$G471),IF($B471="RAB Short",SUMIFS('RAB Prices Short'!AU:AU,'RAB Prices Short'!$B:$B,'All Prices combined'!$D471,'RAB Prices Short'!$E:$E,'All Prices combined'!$G471),IF($B471="RAB Long",SUMIFS('RAB Prices Long'!AU:AU,'RAB Prices Long'!$B:$B,'All Prices combined'!$D471,'RAB Prices Long'!$E:$E,'All Prices combined'!$G471)))),2)</f>
        <v>2.04</v>
      </c>
      <c r="AS471" s="2">
        <f>ROUND(IF($B471="Annuity",SUMIFS('Annuity Prices'!AV:AV,'Annuity Prices'!$B:$B,$D471,'Annuity Prices'!$E:$E,$G471),IF($B471="RAB Short",SUMIFS('RAB Prices Short'!AV:AV,'RAB Prices Short'!$B:$B,'All Prices combined'!$D471,'RAB Prices Short'!$E:$E,'All Prices combined'!$G471),IF($B471="RAB Long",SUMIFS('RAB Prices Long'!AV:AV,'RAB Prices Long'!$B:$B,'All Prices combined'!$D471,'RAB Prices Long'!$E:$E,'All Prices combined'!$G471)))),2)</f>
        <v>2.1</v>
      </c>
      <c r="AT471" s="2">
        <f>ROUND(IF($B471="Annuity",SUMIFS('Annuity Prices'!AW:AW,'Annuity Prices'!$B:$B,$D471,'Annuity Prices'!$E:$E,$G471),IF($B471="RAB Short",SUMIFS('RAB Prices Short'!AW:AW,'RAB Prices Short'!$B:$B,'All Prices combined'!$D471,'RAB Prices Short'!$E:$E,'All Prices combined'!$G471),IF($B471="RAB Long",SUMIFS('RAB Prices Long'!AW:AW,'RAB Prices Long'!$B:$B,'All Prices combined'!$D471,'RAB Prices Long'!$E:$E,'All Prices combined'!$G471)))),2)</f>
        <v>2.15</v>
      </c>
      <c r="AU471" s="2">
        <f>ROUND(IF($B471="Annuity",SUMIFS('Annuity Prices'!AX:AX,'Annuity Prices'!$B:$B,$D471,'Annuity Prices'!$E:$E,$G471),IF($B471="RAB Short",SUMIFS('RAB Prices Short'!AX:AX,'RAB Prices Short'!$B:$B,'All Prices combined'!$D471,'RAB Prices Short'!$E:$E,'All Prices combined'!$G471),IF($B471="RAB Long",SUMIFS('RAB Prices Long'!AX:AX,'RAB Prices Long'!$B:$B,'All Prices combined'!$D471,'RAB Prices Long'!$E:$E,'All Prices combined'!$G471)))),2)</f>
        <v>2.2000000000000002</v>
      </c>
      <c r="AV471" s="2">
        <f>ROUND(IF($B471="Annuity",SUMIFS('Annuity Prices'!AY:AY,'Annuity Prices'!$B:$B,$D471,'Annuity Prices'!$E:$E,$G471),IF($B471="RAB Short",SUMIFS('RAB Prices Short'!AY:AY,'RAB Prices Short'!$B:$B,'All Prices combined'!$D471,'RAB Prices Short'!$E:$E,'All Prices combined'!$G471),IF($B471="RAB Long",SUMIFS('RAB Prices Long'!AY:AY,'RAB Prices Long'!$B:$B,'All Prices combined'!$D471,'RAB Prices Long'!$E:$E,'All Prices combined'!$G471)))),2)</f>
        <v>2.2599999999999998</v>
      </c>
      <c r="AW471" s="2">
        <f>ROUND(IF($B471="Annuity",SUMIFS('Annuity Prices'!AZ:AZ,'Annuity Prices'!$B:$B,$D471,'Annuity Prices'!$E:$E,$G471),IF($B471="RAB Short",SUMIFS('RAB Prices Short'!AZ:AZ,'RAB Prices Short'!$B:$B,'All Prices combined'!$D471,'RAB Prices Short'!$E:$E,'All Prices combined'!$G471),IF($B471="RAB Long",SUMIFS('RAB Prices Long'!AZ:AZ,'RAB Prices Long'!$B:$B,'All Prices combined'!$D471,'RAB Prices Long'!$E:$E,'All Prices combined'!$G471)))),2)</f>
        <v>2.31</v>
      </c>
      <c r="AX471" s="2">
        <f>ROUND(IF($B471="Annuity",SUMIFS('Annuity Prices'!BA:BA,'Annuity Prices'!$B:$B,$D471,'Annuity Prices'!$E:$E,$G471),IF($B471="RAB Short",SUMIFS('RAB Prices Short'!BA:BA,'RAB Prices Short'!$B:$B,'All Prices combined'!$D471,'RAB Prices Short'!$E:$E,'All Prices combined'!$G471),IF($B471="RAB Long",SUMIFS('RAB Prices Long'!BA:BA,'RAB Prices Long'!$B:$B,'All Prices combined'!$D471,'RAB Prices Long'!$E:$E,'All Prices combined'!$G471)))),2)</f>
        <v>2.36</v>
      </c>
      <c r="AY471" s="2">
        <f>ROUND(IF($B471="Annuity",SUMIFS('Annuity Prices'!BB:BB,'Annuity Prices'!$B:$B,$D471,'Annuity Prices'!$E:$E,$G471),IF($B471="RAB Short",SUMIFS('RAB Prices Short'!BB:BB,'RAB Prices Short'!$B:$B,'All Prices combined'!$D471,'RAB Prices Short'!$E:$E,'All Prices combined'!$G471),IF($B471="RAB Long",SUMIFS('RAB Prices Long'!BB:BB,'RAB Prices Long'!$B:$B,'All Prices combined'!$D471,'RAB Prices Long'!$E:$E,'All Prices combined'!$G471)))),2)</f>
        <v>2.42</v>
      </c>
      <c r="AZ471" s="2">
        <f>ROUND(IF($B471="Annuity",SUMIFS('Annuity Prices'!BC:BC,'Annuity Prices'!$B:$B,$D471,'Annuity Prices'!$E:$E,$G471),IF($B471="RAB Short",SUMIFS('RAB Prices Short'!BC:BC,'RAB Prices Short'!$B:$B,'All Prices combined'!$D471,'RAB Prices Short'!$E:$E,'All Prices combined'!$G471),IF($B471="RAB Long",SUMIFS('RAB Prices Long'!BC:BC,'RAB Prices Long'!$B:$B,'All Prices combined'!$D471,'RAB Prices Long'!$E:$E,'All Prices combined'!$G471)))),2)</f>
        <v>2.48</v>
      </c>
      <c r="BA471" s="2">
        <f>ROUND(IF($B471="Annuity",SUMIFS('Annuity Prices'!BD:BD,'Annuity Prices'!$B:$B,$D471,'Annuity Prices'!$E:$E,$G471),IF($B471="RAB Short",SUMIFS('RAB Prices Short'!BD:BD,'RAB Prices Short'!$B:$B,'All Prices combined'!$D471,'RAB Prices Short'!$E:$E,'All Prices combined'!$G471),IF($B471="RAB Long",SUMIFS('RAB Prices Long'!BD:BD,'RAB Prices Long'!$B:$B,'All Prices combined'!$D471,'RAB Prices Long'!$E:$E,'All Prices combined'!$G471)))),2)</f>
        <v>2.54</v>
      </c>
      <c r="BB471" s="2">
        <f>ROUND(IF($B471="Annuity",SUMIFS('Annuity Prices'!BE:BE,'Annuity Prices'!$B:$B,$D471,'Annuity Prices'!$E:$E,$G471),IF($B471="RAB Short",SUMIFS('RAB Prices Short'!BE:BE,'RAB Prices Short'!$B:$B,'All Prices combined'!$D471,'RAB Prices Short'!$E:$E,'All Prices combined'!$G471),IF($B471="RAB Long",SUMIFS('RAB Prices Long'!BE:BE,'RAB Prices Long'!$B:$B,'All Prices combined'!$D471,'RAB Prices Long'!$E:$E,'All Prices combined'!$G471)))),2)</f>
        <v>2.59</v>
      </c>
      <c r="BC471" s="2">
        <f>ROUND(IF($B471="Annuity",SUMIFS('Annuity Prices'!BF:BF,'Annuity Prices'!$B:$B,$D471,'Annuity Prices'!$E:$E,$G471),IF($B471="RAB Short",SUMIFS('RAB Prices Short'!BF:BF,'RAB Prices Short'!$B:$B,'All Prices combined'!$D471,'RAB Prices Short'!$E:$E,'All Prices combined'!$G471),IF($B471="RAB Long",SUMIFS('RAB Prices Long'!BF:BF,'RAB Prices Long'!$B:$B,'All Prices combined'!$D471,'RAB Prices Long'!$E:$E,'All Prices combined'!$G471)))),2)</f>
        <v>2.66</v>
      </c>
      <c r="BD471" s="2">
        <f>ROUND(IF($B471="Annuity",SUMIFS('Annuity Prices'!BG:BG,'Annuity Prices'!$B:$B,$D471,'Annuity Prices'!$E:$E,$G471),IF($B471="RAB Short",SUMIFS('RAB Prices Short'!BG:BG,'RAB Prices Short'!$B:$B,'All Prices combined'!$D471,'RAB Prices Short'!$E:$E,'All Prices combined'!$G471),IF($B471="RAB Long",SUMIFS('RAB Prices Long'!BG:BG,'RAB Prices Long'!$B:$B,'All Prices combined'!$D471,'RAB Prices Long'!$E:$E,'All Prices combined'!$G471)))),2)</f>
        <v>2.72</v>
      </c>
      <c r="BE471" s="2">
        <f>ROUND(IF($B471="Annuity",SUMIFS('Annuity Prices'!BH:BH,'Annuity Prices'!$B:$B,$D471,'Annuity Prices'!$E:$E,$G471),IF($B471="RAB Short",SUMIFS('RAB Prices Short'!BH:BH,'RAB Prices Short'!$B:$B,'All Prices combined'!$D471,'RAB Prices Short'!$E:$E,'All Prices combined'!$G471),IF($B471="RAB Long",SUMIFS('RAB Prices Long'!BH:BH,'RAB Prices Long'!$B:$B,'All Prices combined'!$D471,'RAB Prices Long'!$E:$E,'All Prices combined'!$G471)))),2)</f>
        <v>2.79</v>
      </c>
      <c r="BF471" s="2">
        <f>ROUND(IF($B471="Annuity",SUMIFS('Annuity Prices'!BI:BI,'Annuity Prices'!$B:$B,$D471,'Annuity Prices'!$E:$E,$G471),IF($B471="RAB Short",SUMIFS('RAB Prices Short'!BI:BI,'RAB Prices Short'!$B:$B,'All Prices combined'!$D471,'RAB Prices Short'!$E:$E,'All Prices combined'!$G471),IF($B471="RAB Long",SUMIFS('RAB Prices Long'!BI:BI,'RAB Prices Long'!$B:$B,'All Prices combined'!$D471,'RAB Prices Long'!$E:$E,'All Prices combined'!$G471)))),2)</f>
        <v>2.85</v>
      </c>
      <c r="BG471" s="2">
        <f>ROUND(IF($B471="Annuity",SUMIFS('Annuity Prices'!BJ:BJ,'Annuity Prices'!$B:$B,$D471,'Annuity Prices'!$E:$E,$G471),IF($B471="RAB Short",SUMIFS('RAB Prices Short'!BJ:BJ,'RAB Prices Short'!$B:$B,'All Prices combined'!$D471,'RAB Prices Short'!$E:$E,'All Prices combined'!$G471),IF($B471="RAB Long",SUMIFS('RAB Prices Long'!BJ:BJ,'RAB Prices Long'!$B:$B,'All Prices combined'!$D471,'RAB Prices Long'!$E:$E,'All Prices combined'!$G471)))),2)</f>
        <v>2.92</v>
      </c>
      <c r="BH471" s="2">
        <f>ROUND(IF($B471="Annuity",SUMIFS('Annuity Prices'!BK:BK,'Annuity Prices'!$B:$B,$D471,'Annuity Prices'!$E:$E,$G471),IF($B471="RAB Short",SUMIFS('RAB Prices Short'!BK:BK,'RAB Prices Short'!$B:$B,'All Prices combined'!$D471,'RAB Prices Short'!$E:$E,'All Prices combined'!$G471),IF($B471="RAB Long",SUMIFS('RAB Prices Long'!BK:BK,'RAB Prices Long'!$B:$B,'All Prices combined'!$D471,'RAB Prices Long'!$E:$E,'All Prices combined'!$G471)))),2)</f>
        <v>2.99</v>
      </c>
      <c r="BI471" s="2">
        <f>ROUND(IF($B471="Annuity",SUMIFS('Annuity Prices'!BL:BL,'Annuity Prices'!$B:$B,$D471,'Annuity Prices'!$E:$E,$G471),IF($B471="RAB Short",SUMIFS('RAB Prices Short'!BL:BL,'RAB Prices Short'!$B:$B,'All Prices combined'!$D471,'RAB Prices Short'!$E:$E,'All Prices combined'!$G471),IF($B471="RAB Long",SUMIFS('RAB Prices Long'!BL:BL,'RAB Prices Long'!$B:$B,'All Prices combined'!$D471,'RAB Prices Long'!$E:$E,'All Prices combined'!$G471)))),2)</f>
        <v>3.07</v>
      </c>
      <c r="BJ471" s="2">
        <f>ROUND(IF($B471="Annuity",SUMIFS('Annuity Prices'!BM:BM,'Annuity Prices'!$B:$B,$D471,'Annuity Prices'!$E:$E,$G471),IF($B471="RAB Short",SUMIFS('RAB Prices Short'!BM:BM,'RAB Prices Short'!$B:$B,'All Prices combined'!$D471,'RAB Prices Short'!$E:$E,'All Prices combined'!$G471),IF($B471="RAB Long",SUMIFS('RAB Prices Long'!BM:BM,'RAB Prices Long'!$B:$B,'All Prices combined'!$D471,'RAB Prices Long'!$E:$E,'All Prices combined'!$G471)))),2)</f>
        <v>3.13</v>
      </c>
      <c r="BK471" s="2">
        <f>ROUND(IF($B471="Annuity",SUMIFS('Annuity Prices'!BN:BN,'Annuity Prices'!$B:$B,$D471,'Annuity Prices'!$E:$E,$G471),IF($B471="RAB Short",SUMIFS('RAB Prices Short'!BN:BN,'RAB Prices Short'!$B:$B,'All Prices combined'!$D471,'RAB Prices Short'!$E:$E,'All Prices combined'!$G471),IF($B471="RAB Long",SUMIFS('RAB Prices Long'!BN:BN,'RAB Prices Long'!$B:$B,'All Prices combined'!$D471,'RAB Prices Long'!$E:$E,'All Prices combined'!$G471)))),2)</f>
        <v>3.21</v>
      </c>
      <c r="BL471" s="2">
        <f>ROUND(IF($B471="Annuity",SUMIFS('Annuity Prices'!BO:BO,'Annuity Prices'!$B:$B,$D471,'Annuity Prices'!$E:$E,$G471),IF($B471="RAB Short",SUMIFS('RAB Prices Short'!BO:BO,'RAB Prices Short'!$B:$B,'All Prices combined'!$D471,'RAB Prices Short'!$E:$E,'All Prices combined'!$G471),IF($B471="RAB Long",SUMIFS('RAB Prices Long'!BO:BO,'RAB Prices Long'!$B:$B,'All Prices combined'!$D471,'RAB Prices Long'!$E:$E,'All Prices combined'!$G471)))),2)</f>
        <v>3.29</v>
      </c>
      <c r="BM471" s="2">
        <f>ROUND(IF($B471="Annuity",SUMIFS('Annuity Prices'!BP:BP,'Annuity Prices'!$B:$B,$D471,'Annuity Prices'!$E:$E,$G471),IF($B471="RAB Short",SUMIFS('RAB Prices Short'!BP:BP,'RAB Prices Short'!$B:$B,'All Prices combined'!$D471,'RAB Prices Short'!$E:$E,'All Prices combined'!$G471),IF($B471="RAB Long",SUMIFS('RAB Prices Long'!BP:BP,'RAB Prices Long'!$B:$B,'All Prices combined'!$D471,'RAB Prices Long'!$E:$E,'All Prices combined'!$G471)))),2)</f>
        <v>3.37</v>
      </c>
      <c r="BN471" s="2">
        <f>ROUND(IF($B471="Annuity",SUMIFS('Annuity Prices'!BQ:BQ,'Annuity Prices'!$B:$B,$D471,'Annuity Prices'!$E:$E,$G471),IF($B471="RAB Short",SUMIFS('RAB Prices Short'!BQ:BQ,'RAB Prices Short'!$B:$B,'All Prices combined'!$D471,'RAB Prices Short'!$E:$E,'All Prices combined'!$G471),IF($B471="RAB Long",SUMIFS('RAB Prices Long'!BQ:BQ,'RAB Prices Long'!$B:$B,'All Prices combined'!$D471,'RAB Prices Long'!$E:$E,'All Prices combined'!$G471)))),2)</f>
        <v>3.44</v>
      </c>
      <c r="BO471" s="2">
        <f>ROUND(IF($B471="Annuity",SUMIFS('Annuity Prices'!BR:BR,'Annuity Prices'!$B:$B,$D471,'Annuity Prices'!$E:$E,$G471),IF($B471="RAB Short",SUMIFS('RAB Prices Short'!BR:BR,'RAB Prices Short'!$B:$B,'All Prices combined'!$D471,'RAB Prices Short'!$E:$E,'All Prices combined'!$G471),IF($B471="RAB Long",SUMIFS('RAB Prices Long'!BR:BR,'RAB Prices Long'!$B:$B,'All Prices combined'!$D471,'RAB Prices Long'!$E:$E,'All Prices combined'!$G471)))),2)</f>
        <v>3.52</v>
      </c>
      <c r="BP471" s="2">
        <f>ROUND(IF($B471="Annuity",SUMIFS('Annuity Prices'!BS:BS,'Annuity Prices'!$B:$B,$D471,'Annuity Prices'!$E:$E,$G471),IF($B471="RAB Short",SUMIFS('RAB Prices Short'!BS:BS,'RAB Prices Short'!$B:$B,'All Prices combined'!$D471,'RAB Prices Short'!$E:$E,'All Prices combined'!$G471),IF($B471="RAB Long",SUMIFS('RAB Prices Long'!BS:BS,'RAB Prices Long'!$B:$B,'All Prices combined'!$D471,'RAB Prices Long'!$E:$E,'All Prices combined'!$G471)))),2)</f>
        <v>3.61</v>
      </c>
      <c r="BQ471" s="2">
        <f>ROUND(IF($B471="Annuity",SUMIFS('Annuity Prices'!BT:BT,'Annuity Prices'!$B:$B,$D471,'Annuity Prices'!$E:$E,$G471),IF($B471="RAB Short",SUMIFS('RAB Prices Short'!BT:BT,'RAB Prices Short'!$B:$B,'All Prices combined'!$D471,'RAB Prices Short'!$E:$E,'All Prices combined'!$G471),IF($B471="RAB Long",SUMIFS('RAB Prices Long'!BT:BT,'RAB Prices Long'!$B:$B,'All Prices combined'!$D471,'RAB Prices Long'!$E:$E,'All Prices combined'!$G471)))),2)</f>
        <v>3.7</v>
      </c>
      <c r="BR471" s="2">
        <f>ROUND(IF($B471="Annuity",SUMIFS('Annuity Prices'!BU:BU,'Annuity Prices'!$B:$B,$D471,'Annuity Prices'!$E:$E,$G471),IF($B471="RAB Short",SUMIFS('RAB Prices Short'!BU:BU,'RAB Prices Short'!$B:$B,'All Prices combined'!$D471,'RAB Prices Short'!$E:$E,'All Prices combined'!$G471),IF($B471="RAB Long",SUMIFS('RAB Prices Long'!BU:BU,'RAB Prices Long'!$B:$B,'All Prices combined'!$D471,'RAB Prices Long'!$E:$E,'All Prices combined'!$G471)))),2)</f>
        <v>3.77</v>
      </c>
      <c r="BS471" s="2">
        <f>ROUND(IF($B471="Annuity",SUMIFS('Annuity Prices'!BV:BV,'Annuity Prices'!$B:$B,$D471,'Annuity Prices'!$E:$E,$G471),IF($B471="RAB Short",SUMIFS('RAB Prices Short'!BV:BV,'RAB Prices Short'!$B:$B,'All Prices combined'!$D471,'RAB Prices Short'!$E:$E,'All Prices combined'!$G471),IF($B471="RAB Long",SUMIFS('RAB Prices Long'!BV:BV,'RAB Prices Long'!$B:$B,'All Prices combined'!$D471,'RAB Prices Long'!$E:$E,'All Prices combined'!$G471)))),2)</f>
        <v>3.87</v>
      </c>
      <c r="BT471" s="2">
        <f>ROUND(IF($B471="Annuity",SUMIFS('Annuity Prices'!BW:BW,'Annuity Prices'!$B:$B,$D471,'Annuity Prices'!$E:$E,$G471),IF($B471="RAB Short",SUMIFS('RAB Prices Short'!BW:BW,'RAB Prices Short'!$B:$B,'All Prices combined'!$D471,'RAB Prices Short'!$E:$E,'All Prices combined'!$G471),IF($B471="RAB Long",SUMIFS('RAB Prices Long'!BW:BW,'RAB Prices Long'!$B:$B,'All Prices combined'!$D471,'RAB Prices Long'!$E:$E,'All Prices combined'!$G471)))),2)</f>
        <v>3.96</v>
      </c>
      <c r="BU471" s="2">
        <f>ROUND(IF($B471="Annuity",SUMIFS('Annuity Prices'!BX:BX,'Annuity Prices'!$B:$B,$D471,'Annuity Prices'!$E:$E,$G471),IF($B471="RAB Short",SUMIFS('RAB Prices Short'!BX:BX,'RAB Prices Short'!$B:$B,'All Prices combined'!$D471,'RAB Prices Short'!$E:$E,'All Prices combined'!$G471),IF($B471="RAB Long",SUMIFS('RAB Prices Long'!BX:BX,'RAB Prices Long'!$B:$B,'All Prices combined'!$D471,'RAB Prices Long'!$E:$E,'All Prices combined'!$G471)))),2)</f>
        <v>4.0599999999999996</v>
      </c>
    </row>
    <row r="472" spans="2:73" x14ac:dyDescent="0.25">
      <c r="B472" t="s">
        <v>45</v>
      </c>
      <c r="C472">
        <v>17</v>
      </c>
      <c r="E472" t="s">
        <v>178</v>
      </c>
      <c r="F472">
        <v>17</v>
      </c>
      <c r="G472" t="s">
        <v>179</v>
      </c>
      <c r="I472" s="2">
        <f>ROUND(IF($B472="Annuity",SUMIFS('Annuity Prices'!L:L,'Annuity Prices'!$B:$B,$D472,'Annuity Prices'!$E:$E,$G472),IF($B472="RAB Short",SUMIFS('RAB Prices Short'!L:L,'RAB Prices Short'!$B:$B,'All Prices combined'!$D472,'RAB Prices Short'!$E:$E,'All Prices combined'!$G472),IF($B472="RAB Long",SUMIFS('RAB Prices Long'!L:L,'RAB Prices Long'!$B:$B,'All Prices combined'!$D472,'RAB Prices Long'!$E:$E,'All Prices combined'!$G472)))),2)</f>
        <v>0</v>
      </c>
      <c r="J472" s="2">
        <f>ROUND(IF($B472="Annuity",SUMIFS('Annuity Prices'!M:M,'Annuity Prices'!$B:$B,$D472,'Annuity Prices'!$E:$E,$G472),IF($B472="RAB Short",SUMIFS('RAB Prices Short'!M:M,'RAB Prices Short'!$B:$B,'All Prices combined'!$D472,'RAB Prices Short'!$E:$E,'All Prices combined'!$G472),IF($B472="RAB Long",SUMIFS('RAB Prices Long'!M:M,'RAB Prices Long'!$B:$B,'All Prices combined'!$D472,'RAB Prices Long'!$E:$E,'All Prices combined'!$G472)))),2)</f>
        <v>0</v>
      </c>
      <c r="K472" s="2">
        <f>ROUND(IF($B472="Annuity",SUMIFS('Annuity Prices'!N:N,'Annuity Prices'!$B:$B,$D472,'Annuity Prices'!$E:$E,$G472),IF($B472="RAB Short",SUMIFS('RAB Prices Short'!N:N,'RAB Prices Short'!$B:$B,'All Prices combined'!$D472,'RAB Prices Short'!$E:$E,'All Prices combined'!$G472),IF($B472="RAB Long",SUMIFS('RAB Prices Long'!N:N,'RAB Prices Long'!$B:$B,'All Prices combined'!$D472,'RAB Prices Long'!$E:$E,'All Prices combined'!$G472)))),2)</f>
        <v>0</v>
      </c>
      <c r="L472" s="2">
        <f>ROUND(IF($B472="Annuity",SUMIFS('Annuity Prices'!O:O,'Annuity Prices'!$B:$B,$D472,'Annuity Prices'!$E:$E,$G472),IF($B472="RAB Short",SUMIFS('RAB Prices Short'!O:O,'RAB Prices Short'!$B:$B,'All Prices combined'!$D472,'RAB Prices Short'!$E:$E,'All Prices combined'!$G472),IF($B472="RAB Long",SUMIFS('RAB Prices Long'!O:O,'RAB Prices Long'!$B:$B,'All Prices combined'!$D472,'RAB Prices Long'!$E:$E,'All Prices combined'!$G472)))),2)</f>
        <v>0</v>
      </c>
      <c r="M472" s="2">
        <f>ROUND(IF($B472="Annuity",SUMIFS('Annuity Prices'!P:P,'Annuity Prices'!$B:$B,$D472,'Annuity Prices'!$E:$E,$G472),IF($B472="RAB Short",SUMIFS('RAB Prices Short'!P:P,'RAB Prices Short'!$B:$B,'All Prices combined'!$D472,'RAB Prices Short'!$E:$E,'All Prices combined'!$G472),IF($B472="RAB Long",SUMIFS('RAB Prices Long'!P:P,'RAB Prices Long'!$B:$B,'All Prices combined'!$D472,'RAB Prices Long'!$E:$E,'All Prices combined'!$G472)))),2)</f>
        <v>0</v>
      </c>
      <c r="N472" s="2">
        <f>ROUND(IF($B472="Annuity",SUMIFS('Annuity Prices'!Q:Q,'Annuity Prices'!$B:$B,$D472,'Annuity Prices'!$E:$E,$G472),IF($B472="RAB Short",SUMIFS('RAB Prices Short'!Q:Q,'RAB Prices Short'!$B:$B,'All Prices combined'!$D472,'RAB Prices Short'!$E:$E,'All Prices combined'!$G472),IF($B472="RAB Long",SUMIFS('RAB Prices Long'!Q:Q,'RAB Prices Long'!$B:$B,'All Prices combined'!$D472,'RAB Prices Long'!$E:$E,'All Prices combined'!$G472)))),2)</f>
        <v>0</v>
      </c>
      <c r="O472" s="2">
        <f>ROUND(IF($B472="Annuity",SUMIFS('Annuity Prices'!R:R,'Annuity Prices'!$B:$B,$D472,'Annuity Prices'!$E:$E,$G472),IF($B472="RAB Short",SUMIFS('RAB Prices Short'!R:R,'RAB Prices Short'!$B:$B,'All Prices combined'!$D472,'RAB Prices Short'!$E:$E,'All Prices combined'!$G472),IF($B472="RAB Long",SUMIFS('RAB Prices Long'!R:R,'RAB Prices Long'!$B:$B,'All Prices combined'!$D472,'RAB Prices Long'!$E:$E,'All Prices combined'!$G472)))),2)</f>
        <v>0</v>
      </c>
      <c r="P472" s="2">
        <f>ROUND(IF($B472="Annuity",SUMIFS('Annuity Prices'!S:S,'Annuity Prices'!$B:$B,$D472,'Annuity Prices'!$E:$E,$G472),IF($B472="RAB Short",SUMIFS('RAB Prices Short'!S:S,'RAB Prices Short'!$B:$B,'All Prices combined'!$D472,'RAB Prices Short'!$E:$E,'All Prices combined'!$G472),IF($B472="RAB Long",SUMIFS('RAB Prices Long'!S:S,'RAB Prices Long'!$B:$B,'All Prices combined'!$D472,'RAB Prices Long'!$E:$E,'All Prices combined'!$G472)))),2)</f>
        <v>0</v>
      </c>
      <c r="Q472" s="2">
        <f>ROUND(IF($B472="Annuity",SUMIFS('Annuity Prices'!T:T,'Annuity Prices'!$B:$B,$D472,'Annuity Prices'!$E:$E,$G472),IF($B472="RAB Short",SUMIFS('RAB Prices Short'!T:T,'RAB Prices Short'!$B:$B,'All Prices combined'!$D472,'RAB Prices Short'!$E:$E,'All Prices combined'!$G472),IF($B472="RAB Long",SUMIFS('RAB Prices Long'!T:T,'RAB Prices Long'!$B:$B,'All Prices combined'!$D472,'RAB Prices Long'!$E:$E,'All Prices combined'!$G472)))),2)</f>
        <v>0</v>
      </c>
      <c r="R472" s="2">
        <f>ROUND(IF($B472="Annuity",SUMIFS('Annuity Prices'!U:U,'Annuity Prices'!$B:$B,$D472,'Annuity Prices'!$E:$E,$G472),IF($B472="RAB Short",SUMIFS('RAB Prices Short'!U:U,'RAB Prices Short'!$B:$B,'All Prices combined'!$D472,'RAB Prices Short'!$E:$E,'All Prices combined'!$G472),IF($B472="RAB Long",SUMIFS('RAB Prices Long'!U:U,'RAB Prices Long'!$B:$B,'All Prices combined'!$D472,'RAB Prices Long'!$E:$E,'All Prices combined'!$G472)))),2)</f>
        <v>0</v>
      </c>
      <c r="S472" s="2">
        <f>ROUND(IF($B472="Annuity",SUMIFS('Annuity Prices'!V:V,'Annuity Prices'!$B:$B,$D472,'Annuity Prices'!$E:$E,$G472),IF($B472="RAB Short",SUMIFS('RAB Prices Short'!V:V,'RAB Prices Short'!$B:$B,'All Prices combined'!$D472,'RAB Prices Short'!$E:$E,'All Prices combined'!$G472),IF($B472="RAB Long",SUMIFS('RAB Prices Long'!V:V,'RAB Prices Long'!$B:$B,'All Prices combined'!$D472,'RAB Prices Long'!$E:$E,'All Prices combined'!$G472)))),2)</f>
        <v>0</v>
      </c>
      <c r="T472" s="2">
        <f>ROUND(IF($B472="Annuity",SUMIFS('Annuity Prices'!W:W,'Annuity Prices'!$B:$B,$D472,'Annuity Prices'!$E:$E,$G472),IF($B472="RAB Short",SUMIFS('RAB Prices Short'!W:W,'RAB Prices Short'!$B:$B,'All Prices combined'!$D472,'RAB Prices Short'!$E:$E,'All Prices combined'!$G472),IF($B472="RAB Long",SUMIFS('RAB Prices Long'!W:W,'RAB Prices Long'!$B:$B,'All Prices combined'!$D472,'RAB Prices Long'!$E:$E,'All Prices combined'!$G472)))),2)</f>
        <v>0</v>
      </c>
      <c r="U472" s="2">
        <f>ROUND(IF($B472="Annuity",SUMIFS('Annuity Prices'!X:X,'Annuity Prices'!$B:$B,$D472,'Annuity Prices'!$E:$E,$G472),IF($B472="RAB Short",SUMIFS('RAB Prices Short'!X:X,'RAB Prices Short'!$B:$B,'All Prices combined'!$D472,'RAB Prices Short'!$E:$E,'All Prices combined'!$G472),IF($B472="RAB Long",SUMIFS('RAB Prices Long'!X:X,'RAB Prices Long'!$B:$B,'All Prices combined'!$D472,'RAB Prices Long'!$E:$E,'All Prices combined'!$G472)))),2)</f>
        <v>0</v>
      </c>
      <c r="V472" s="2">
        <f>ROUND(IF($B472="Annuity",SUMIFS('Annuity Prices'!Y:Y,'Annuity Prices'!$B:$B,$D472,'Annuity Prices'!$E:$E,$G472),IF($B472="RAB Short",SUMIFS('RAB Prices Short'!Y:Y,'RAB Prices Short'!$B:$B,'All Prices combined'!$D472,'RAB Prices Short'!$E:$E,'All Prices combined'!$G472),IF($B472="RAB Long",SUMIFS('RAB Prices Long'!Y:Y,'RAB Prices Long'!$B:$B,'All Prices combined'!$D472,'RAB Prices Long'!$E:$E,'All Prices combined'!$G472)))),2)</f>
        <v>0</v>
      </c>
      <c r="W472" s="2">
        <f>ROUND(IF($B472="Annuity",SUMIFS('Annuity Prices'!Z:Z,'Annuity Prices'!$B:$B,$D472,'Annuity Prices'!$E:$E,$G472),IF($B472="RAB Short",SUMIFS('RAB Prices Short'!Z:Z,'RAB Prices Short'!$B:$B,'All Prices combined'!$D472,'RAB Prices Short'!$E:$E,'All Prices combined'!$G472),IF($B472="RAB Long",SUMIFS('RAB Prices Long'!Z:Z,'RAB Prices Long'!$B:$B,'All Prices combined'!$D472,'RAB Prices Long'!$E:$E,'All Prices combined'!$G472)))),2)</f>
        <v>0</v>
      </c>
      <c r="X472" s="2">
        <f>ROUND(IF($B472="Annuity",SUMIFS('Annuity Prices'!AA:AA,'Annuity Prices'!$B:$B,$D472,'Annuity Prices'!$E:$E,$G472),IF($B472="RAB Short",SUMIFS('RAB Prices Short'!AA:AA,'RAB Prices Short'!$B:$B,'All Prices combined'!$D472,'RAB Prices Short'!$E:$E,'All Prices combined'!$G472),IF($B472="RAB Long",SUMIFS('RAB Prices Long'!AA:AA,'RAB Prices Long'!$B:$B,'All Prices combined'!$D472,'RAB Prices Long'!$E:$E,'All Prices combined'!$G472)))),2)</f>
        <v>0</v>
      </c>
      <c r="Y472" s="2">
        <f>ROUND(IF($B472="Annuity",SUMIFS('Annuity Prices'!AB:AB,'Annuity Prices'!$B:$B,$D472,'Annuity Prices'!$E:$E,$G472),IF($B472="RAB Short",SUMIFS('RAB Prices Short'!AB:AB,'RAB Prices Short'!$B:$B,'All Prices combined'!$D472,'RAB Prices Short'!$E:$E,'All Prices combined'!$G472),IF($B472="RAB Long",SUMIFS('RAB Prices Long'!AB:AB,'RAB Prices Long'!$B:$B,'All Prices combined'!$D472,'RAB Prices Long'!$E:$E,'All Prices combined'!$G472)))),2)</f>
        <v>0</v>
      </c>
      <c r="Z472" s="2">
        <f>ROUND(IF($B472="Annuity",SUMIFS('Annuity Prices'!AC:AC,'Annuity Prices'!$B:$B,$D472,'Annuity Prices'!$E:$E,$G472),IF($B472="RAB Short",SUMIFS('RAB Prices Short'!AC:AC,'RAB Prices Short'!$B:$B,'All Prices combined'!$D472,'RAB Prices Short'!$E:$E,'All Prices combined'!$G472),IF($B472="RAB Long",SUMIFS('RAB Prices Long'!AC:AC,'RAB Prices Long'!$B:$B,'All Prices combined'!$D472,'RAB Prices Long'!$E:$E,'All Prices combined'!$G472)))),2)</f>
        <v>0</v>
      </c>
      <c r="AA472" s="2">
        <f>ROUND(IF($B472="Annuity",SUMIFS('Annuity Prices'!AD:AD,'Annuity Prices'!$B:$B,$D472,'Annuity Prices'!$E:$E,$G472),IF($B472="RAB Short",SUMIFS('RAB Prices Short'!AD:AD,'RAB Prices Short'!$B:$B,'All Prices combined'!$D472,'RAB Prices Short'!$E:$E,'All Prices combined'!$G472),IF($B472="RAB Long",SUMIFS('RAB Prices Long'!AD:AD,'RAB Prices Long'!$B:$B,'All Prices combined'!$D472,'RAB Prices Long'!$E:$E,'All Prices combined'!$G472)))),2)</f>
        <v>0</v>
      </c>
      <c r="AB472" s="2">
        <f>ROUND(IF($B472="Annuity",SUMIFS('Annuity Prices'!AE:AE,'Annuity Prices'!$B:$B,$D472,'Annuity Prices'!$E:$E,$G472),IF($B472="RAB Short",SUMIFS('RAB Prices Short'!AE:AE,'RAB Prices Short'!$B:$B,'All Prices combined'!$D472,'RAB Prices Short'!$E:$E,'All Prices combined'!$G472),IF($B472="RAB Long",SUMIFS('RAB Prices Long'!AE:AE,'RAB Prices Long'!$B:$B,'All Prices combined'!$D472,'RAB Prices Long'!$E:$E,'All Prices combined'!$G472)))),2)</f>
        <v>0</v>
      </c>
      <c r="AC472" s="2">
        <f>ROUND(IF($B472="Annuity",SUMIFS('Annuity Prices'!AF:AF,'Annuity Prices'!$B:$B,$D472,'Annuity Prices'!$E:$E,$G472),IF($B472="RAB Short",SUMIFS('RAB Prices Short'!AF:AF,'RAB Prices Short'!$B:$B,'All Prices combined'!$D472,'RAB Prices Short'!$E:$E,'All Prices combined'!$G472),IF($B472="RAB Long",SUMIFS('RAB Prices Long'!AF:AF,'RAB Prices Long'!$B:$B,'All Prices combined'!$D472,'RAB Prices Long'!$E:$E,'All Prices combined'!$G472)))),2)</f>
        <v>0</v>
      </c>
      <c r="AD472" s="2">
        <f>ROUND(IF($B472="Annuity",SUMIFS('Annuity Prices'!AG:AG,'Annuity Prices'!$B:$B,$D472,'Annuity Prices'!$E:$E,$G472),IF($B472="RAB Short",SUMIFS('RAB Prices Short'!AG:AG,'RAB Prices Short'!$B:$B,'All Prices combined'!$D472,'RAB Prices Short'!$E:$E,'All Prices combined'!$G472),IF($B472="RAB Long",SUMIFS('RAB Prices Long'!AG:AG,'RAB Prices Long'!$B:$B,'All Prices combined'!$D472,'RAB Prices Long'!$E:$E,'All Prices combined'!$G472)))),2)</f>
        <v>0</v>
      </c>
      <c r="AE472" s="2">
        <f>ROUND(IF($B472="Annuity",SUMIFS('Annuity Prices'!AH:AH,'Annuity Prices'!$B:$B,$D472,'Annuity Prices'!$E:$E,$G472),IF($B472="RAB Short",SUMIFS('RAB Prices Short'!AH:AH,'RAB Prices Short'!$B:$B,'All Prices combined'!$D472,'RAB Prices Short'!$E:$E,'All Prices combined'!$G472),IF($B472="RAB Long",SUMIFS('RAB Prices Long'!AH:AH,'RAB Prices Long'!$B:$B,'All Prices combined'!$D472,'RAB Prices Long'!$E:$E,'All Prices combined'!$G472)))),2)</f>
        <v>0</v>
      </c>
      <c r="AF472" s="2">
        <f>ROUND(IF($B472="Annuity",SUMIFS('Annuity Prices'!AI:AI,'Annuity Prices'!$B:$B,$D472,'Annuity Prices'!$E:$E,$G472),IF($B472="RAB Short",SUMIFS('RAB Prices Short'!AI:AI,'RAB Prices Short'!$B:$B,'All Prices combined'!$D472,'RAB Prices Short'!$E:$E,'All Prices combined'!$G472),IF($B472="RAB Long",SUMIFS('RAB Prices Long'!AI:AI,'RAB Prices Long'!$B:$B,'All Prices combined'!$D472,'RAB Prices Long'!$E:$E,'All Prices combined'!$G472)))),2)</f>
        <v>0</v>
      </c>
      <c r="AG472" s="2">
        <f>ROUND(IF($B472="Annuity",SUMIFS('Annuity Prices'!AJ:AJ,'Annuity Prices'!$B:$B,$D472,'Annuity Prices'!$E:$E,$G472),IF($B472="RAB Short",SUMIFS('RAB Prices Short'!AJ:AJ,'RAB Prices Short'!$B:$B,'All Prices combined'!$D472,'RAB Prices Short'!$E:$E,'All Prices combined'!$G472),IF($B472="RAB Long",SUMIFS('RAB Prices Long'!AJ:AJ,'RAB Prices Long'!$B:$B,'All Prices combined'!$D472,'RAB Prices Long'!$E:$E,'All Prices combined'!$G472)))),2)</f>
        <v>0</v>
      </c>
      <c r="AH472" s="2">
        <f>ROUND(IF($B472="Annuity",SUMIFS('Annuity Prices'!AK:AK,'Annuity Prices'!$B:$B,$D472,'Annuity Prices'!$E:$E,$G472),IF($B472="RAB Short",SUMIFS('RAB Prices Short'!AK:AK,'RAB Prices Short'!$B:$B,'All Prices combined'!$D472,'RAB Prices Short'!$E:$E,'All Prices combined'!$G472),IF($B472="RAB Long",SUMIFS('RAB Prices Long'!AK:AK,'RAB Prices Long'!$B:$B,'All Prices combined'!$D472,'RAB Prices Long'!$E:$E,'All Prices combined'!$G472)))),2)</f>
        <v>0</v>
      </c>
      <c r="AI472" s="2">
        <f>ROUND(IF($B472="Annuity",SUMIFS('Annuity Prices'!AL:AL,'Annuity Prices'!$B:$B,$D472,'Annuity Prices'!$E:$E,$G472),IF($B472="RAB Short",SUMIFS('RAB Prices Short'!AL:AL,'RAB Prices Short'!$B:$B,'All Prices combined'!$D472,'RAB Prices Short'!$E:$E,'All Prices combined'!$G472),IF($B472="RAB Long",SUMIFS('RAB Prices Long'!AL:AL,'RAB Prices Long'!$B:$B,'All Prices combined'!$D472,'RAB Prices Long'!$E:$E,'All Prices combined'!$G472)))),2)</f>
        <v>0</v>
      </c>
      <c r="AJ472" s="2">
        <f>ROUND(IF($B472="Annuity",SUMIFS('Annuity Prices'!AM:AM,'Annuity Prices'!$B:$B,$D472,'Annuity Prices'!$E:$E,$G472),IF($B472="RAB Short",SUMIFS('RAB Prices Short'!AM:AM,'RAB Prices Short'!$B:$B,'All Prices combined'!$D472,'RAB Prices Short'!$E:$E,'All Prices combined'!$G472),IF($B472="RAB Long",SUMIFS('RAB Prices Long'!AM:AM,'RAB Prices Long'!$B:$B,'All Prices combined'!$D472,'RAB Prices Long'!$E:$E,'All Prices combined'!$G472)))),2)</f>
        <v>0</v>
      </c>
      <c r="AK472" s="2">
        <f>ROUND(IF($B472="Annuity",SUMIFS('Annuity Prices'!AN:AN,'Annuity Prices'!$B:$B,$D472,'Annuity Prices'!$E:$E,$G472),IF($B472="RAB Short",SUMIFS('RAB Prices Short'!AN:AN,'RAB Prices Short'!$B:$B,'All Prices combined'!$D472,'RAB Prices Short'!$E:$E,'All Prices combined'!$G472),IF($B472="RAB Long",SUMIFS('RAB Prices Long'!AN:AN,'RAB Prices Long'!$B:$B,'All Prices combined'!$D472,'RAB Prices Long'!$E:$E,'All Prices combined'!$G472)))),2)</f>
        <v>0</v>
      </c>
      <c r="AL472" s="2">
        <f>ROUND(IF($B472="Annuity",SUMIFS('Annuity Prices'!AO:AO,'Annuity Prices'!$B:$B,$D472,'Annuity Prices'!$E:$E,$G472),IF($B472="RAB Short",SUMIFS('RAB Prices Short'!AO:AO,'RAB Prices Short'!$B:$B,'All Prices combined'!$D472,'RAB Prices Short'!$E:$E,'All Prices combined'!$G472),IF($B472="RAB Long",SUMIFS('RAB Prices Long'!AO:AO,'RAB Prices Long'!$B:$B,'All Prices combined'!$D472,'RAB Prices Long'!$E:$E,'All Prices combined'!$G472)))),2)</f>
        <v>0</v>
      </c>
      <c r="AM472" s="2">
        <f>ROUND(IF($B472="Annuity",SUMIFS('Annuity Prices'!AP:AP,'Annuity Prices'!$B:$B,$D472,'Annuity Prices'!$E:$E,$G472),IF($B472="RAB Short",SUMIFS('RAB Prices Short'!AP:AP,'RAB Prices Short'!$B:$B,'All Prices combined'!$D472,'RAB Prices Short'!$E:$E,'All Prices combined'!$G472),IF($B472="RAB Long",SUMIFS('RAB Prices Long'!AP:AP,'RAB Prices Long'!$B:$B,'All Prices combined'!$D472,'RAB Prices Long'!$E:$E,'All Prices combined'!$G472)))),2)</f>
        <v>0</v>
      </c>
      <c r="AN472" s="2">
        <f>ROUND(IF($B472="Annuity",SUMIFS('Annuity Prices'!AQ:AQ,'Annuity Prices'!$B:$B,$D472,'Annuity Prices'!$E:$E,$G472),IF($B472="RAB Short",SUMIFS('RAB Prices Short'!AQ:AQ,'RAB Prices Short'!$B:$B,'All Prices combined'!$D472,'RAB Prices Short'!$E:$E,'All Prices combined'!$G472),IF($B472="RAB Long",SUMIFS('RAB Prices Long'!AQ:AQ,'RAB Prices Long'!$B:$B,'All Prices combined'!$D472,'RAB Prices Long'!$E:$E,'All Prices combined'!$G472)))),2)</f>
        <v>0</v>
      </c>
      <c r="AO472" s="2">
        <f>ROUND(IF($B472="Annuity",SUMIFS('Annuity Prices'!AR:AR,'Annuity Prices'!$B:$B,$D472,'Annuity Prices'!$E:$E,$G472),IF($B472="RAB Short",SUMIFS('RAB Prices Short'!AR:AR,'RAB Prices Short'!$B:$B,'All Prices combined'!$D472,'RAB Prices Short'!$E:$E,'All Prices combined'!$G472),IF($B472="RAB Long",SUMIFS('RAB Prices Long'!AR:AR,'RAB Prices Long'!$B:$B,'All Prices combined'!$D472,'RAB Prices Long'!$E:$E,'All Prices combined'!$G472)))),2)</f>
        <v>0</v>
      </c>
      <c r="AP472" s="2">
        <f>ROUND(IF($B472="Annuity",SUMIFS('Annuity Prices'!AS:AS,'Annuity Prices'!$B:$B,$D472,'Annuity Prices'!$E:$E,$G472),IF($B472="RAB Short",SUMIFS('RAB Prices Short'!AS:AS,'RAB Prices Short'!$B:$B,'All Prices combined'!$D472,'RAB Prices Short'!$E:$E,'All Prices combined'!$G472),IF($B472="RAB Long",SUMIFS('RAB Prices Long'!AS:AS,'RAB Prices Long'!$B:$B,'All Prices combined'!$D472,'RAB Prices Long'!$E:$E,'All Prices combined'!$G472)))),2)</f>
        <v>0</v>
      </c>
      <c r="AQ472" s="2">
        <f>ROUND(IF($B472="Annuity",SUMIFS('Annuity Prices'!AT:AT,'Annuity Prices'!$B:$B,$D472,'Annuity Prices'!$E:$E,$G472),IF($B472="RAB Short",SUMIFS('RAB Prices Short'!AT:AT,'RAB Prices Short'!$B:$B,'All Prices combined'!$D472,'RAB Prices Short'!$E:$E,'All Prices combined'!$G472),IF($B472="RAB Long",SUMIFS('RAB Prices Long'!AT:AT,'RAB Prices Long'!$B:$B,'All Prices combined'!$D472,'RAB Prices Long'!$E:$E,'All Prices combined'!$G472)))),2)</f>
        <v>0</v>
      </c>
      <c r="AR472" s="2">
        <f>ROUND(IF($B472="Annuity",SUMIFS('Annuity Prices'!AU:AU,'Annuity Prices'!$B:$B,$D472,'Annuity Prices'!$E:$E,$G472),IF($B472="RAB Short",SUMIFS('RAB Prices Short'!AU:AU,'RAB Prices Short'!$B:$B,'All Prices combined'!$D472,'RAB Prices Short'!$E:$E,'All Prices combined'!$G472),IF($B472="RAB Long",SUMIFS('RAB Prices Long'!AU:AU,'RAB Prices Long'!$B:$B,'All Prices combined'!$D472,'RAB Prices Long'!$E:$E,'All Prices combined'!$G472)))),2)</f>
        <v>0</v>
      </c>
      <c r="AS472" s="2">
        <f>ROUND(IF($B472="Annuity",SUMIFS('Annuity Prices'!AV:AV,'Annuity Prices'!$B:$B,$D472,'Annuity Prices'!$E:$E,$G472),IF($B472="RAB Short",SUMIFS('RAB Prices Short'!AV:AV,'RAB Prices Short'!$B:$B,'All Prices combined'!$D472,'RAB Prices Short'!$E:$E,'All Prices combined'!$G472),IF($B472="RAB Long",SUMIFS('RAB Prices Long'!AV:AV,'RAB Prices Long'!$B:$B,'All Prices combined'!$D472,'RAB Prices Long'!$E:$E,'All Prices combined'!$G472)))),2)</f>
        <v>0</v>
      </c>
      <c r="AT472" s="2">
        <f>ROUND(IF($B472="Annuity",SUMIFS('Annuity Prices'!AW:AW,'Annuity Prices'!$B:$B,$D472,'Annuity Prices'!$E:$E,$G472),IF($B472="RAB Short",SUMIFS('RAB Prices Short'!AW:AW,'RAB Prices Short'!$B:$B,'All Prices combined'!$D472,'RAB Prices Short'!$E:$E,'All Prices combined'!$G472),IF($B472="RAB Long",SUMIFS('RAB Prices Long'!AW:AW,'RAB Prices Long'!$B:$B,'All Prices combined'!$D472,'RAB Prices Long'!$E:$E,'All Prices combined'!$G472)))),2)</f>
        <v>0</v>
      </c>
      <c r="AU472" s="2">
        <f>ROUND(IF($B472="Annuity",SUMIFS('Annuity Prices'!AX:AX,'Annuity Prices'!$B:$B,$D472,'Annuity Prices'!$E:$E,$G472),IF($B472="RAB Short",SUMIFS('RAB Prices Short'!AX:AX,'RAB Prices Short'!$B:$B,'All Prices combined'!$D472,'RAB Prices Short'!$E:$E,'All Prices combined'!$G472),IF($B472="RAB Long",SUMIFS('RAB Prices Long'!AX:AX,'RAB Prices Long'!$B:$B,'All Prices combined'!$D472,'RAB Prices Long'!$E:$E,'All Prices combined'!$G472)))),2)</f>
        <v>0</v>
      </c>
      <c r="AV472" s="2">
        <f>ROUND(IF($B472="Annuity",SUMIFS('Annuity Prices'!AY:AY,'Annuity Prices'!$B:$B,$D472,'Annuity Prices'!$E:$E,$G472),IF($B472="RAB Short",SUMIFS('RAB Prices Short'!AY:AY,'RAB Prices Short'!$B:$B,'All Prices combined'!$D472,'RAB Prices Short'!$E:$E,'All Prices combined'!$G472),IF($B472="RAB Long",SUMIFS('RAB Prices Long'!AY:AY,'RAB Prices Long'!$B:$B,'All Prices combined'!$D472,'RAB Prices Long'!$E:$E,'All Prices combined'!$G472)))),2)</f>
        <v>0</v>
      </c>
      <c r="AW472" s="2">
        <f>ROUND(IF($B472="Annuity",SUMIFS('Annuity Prices'!AZ:AZ,'Annuity Prices'!$B:$B,$D472,'Annuity Prices'!$E:$E,$G472),IF($B472="RAB Short",SUMIFS('RAB Prices Short'!AZ:AZ,'RAB Prices Short'!$B:$B,'All Prices combined'!$D472,'RAB Prices Short'!$E:$E,'All Prices combined'!$G472),IF($B472="RAB Long",SUMIFS('RAB Prices Long'!AZ:AZ,'RAB Prices Long'!$B:$B,'All Prices combined'!$D472,'RAB Prices Long'!$E:$E,'All Prices combined'!$G472)))),2)</f>
        <v>0</v>
      </c>
      <c r="AX472" s="2">
        <f>ROUND(IF($B472="Annuity",SUMIFS('Annuity Prices'!BA:BA,'Annuity Prices'!$B:$B,$D472,'Annuity Prices'!$E:$E,$G472),IF($B472="RAB Short",SUMIFS('RAB Prices Short'!BA:BA,'RAB Prices Short'!$B:$B,'All Prices combined'!$D472,'RAB Prices Short'!$E:$E,'All Prices combined'!$G472),IF($B472="RAB Long",SUMIFS('RAB Prices Long'!BA:BA,'RAB Prices Long'!$B:$B,'All Prices combined'!$D472,'RAB Prices Long'!$E:$E,'All Prices combined'!$G472)))),2)</f>
        <v>0</v>
      </c>
      <c r="AY472" s="2">
        <f>ROUND(IF($B472="Annuity",SUMIFS('Annuity Prices'!BB:BB,'Annuity Prices'!$B:$B,$D472,'Annuity Prices'!$E:$E,$G472),IF($B472="RAB Short",SUMIFS('RAB Prices Short'!BB:BB,'RAB Prices Short'!$B:$B,'All Prices combined'!$D472,'RAB Prices Short'!$E:$E,'All Prices combined'!$G472),IF($B472="RAB Long",SUMIFS('RAB Prices Long'!BB:BB,'RAB Prices Long'!$B:$B,'All Prices combined'!$D472,'RAB Prices Long'!$E:$E,'All Prices combined'!$G472)))),2)</f>
        <v>0</v>
      </c>
      <c r="AZ472" s="2">
        <f>ROUND(IF($B472="Annuity",SUMIFS('Annuity Prices'!BC:BC,'Annuity Prices'!$B:$B,$D472,'Annuity Prices'!$E:$E,$G472),IF($B472="RAB Short",SUMIFS('RAB Prices Short'!BC:BC,'RAB Prices Short'!$B:$B,'All Prices combined'!$D472,'RAB Prices Short'!$E:$E,'All Prices combined'!$G472),IF($B472="RAB Long",SUMIFS('RAB Prices Long'!BC:BC,'RAB Prices Long'!$B:$B,'All Prices combined'!$D472,'RAB Prices Long'!$E:$E,'All Prices combined'!$G472)))),2)</f>
        <v>0</v>
      </c>
      <c r="BA472" s="2">
        <f>ROUND(IF($B472="Annuity",SUMIFS('Annuity Prices'!BD:BD,'Annuity Prices'!$B:$B,$D472,'Annuity Prices'!$E:$E,$G472),IF($B472="RAB Short",SUMIFS('RAB Prices Short'!BD:BD,'RAB Prices Short'!$B:$B,'All Prices combined'!$D472,'RAB Prices Short'!$E:$E,'All Prices combined'!$G472),IF($B472="RAB Long",SUMIFS('RAB Prices Long'!BD:BD,'RAB Prices Long'!$B:$B,'All Prices combined'!$D472,'RAB Prices Long'!$E:$E,'All Prices combined'!$G472)))),2)</f>
        <v>0</v>
      </c>
      <c r="BB472" s="2">
        <f>ROUND(IF($B472="Annuity",SUMIFS('Annuity Prices'!BE:BE,'Annuity Prices'!$B:$B,$D472,'Annuity Prices'!$E:$E,$G472),IF($B472="RAB Short",SUMIFS('RAB Prices Short'!BE:BE,'RAB Prices Short'!$B:$B,'All Prices combined'!$D472,'RAB Prices Short'!$E:$E,'All Prices combined'!$G472),IF($B472="RAB Long",SUMIFS('RAB Prices Long'!BE:BE,'RAB Prices Long'!$B:$B,'All Prices combined'!$D472,'RAB Prices Long'!$E:$E,'All Prices combined'!$G472)))),2)</f>
        <v>0</v>
      </c>
      <c r="BC472" s="2">
        <f>ROUND(IF($B472="Annuity",SUMIFS('Annuity Prices'!BF:BF,'Annuity Prices'!$B:$B,$D472,'Annuity Prices'!$E:$E,$G472),IF($B472="RAB Short",SUMIFS('RAB Prices Short'!BF:BF,'RAB Prices Short'!$B:$B,'All Prices combined'!$D472,'RAB Prices Short'!$E:$E,'All Prices combined'!$G472),IF($B472="RAB Long",SUMIFS('RAB Prices Long'!BF:BF,'RAB Prices Long'!$B:$B,'All Prices combined'!$D472,'RAB Prices Long'!$E:$E,'All Prices combined'!$G472)))),2)</f>
        <v>0</v>
      </c>
      <c r="BD472" s="2">
        <f>ROUND(IF($B472="Annuity",SUMIFS('Annuity Prices'!BG:BG,'Annuity Prices'!$B:$B,$D472,'Annuity Prices'!$E:$E,$G472),IF($B472="RAB Short",SUMIFS('RAB Prices Short'!BG:BG,'RAB Prices Short'!$B:$B,'All Prices combined'!$D472,'RAB Prices Short'!$E:$E,'All Prices combined'!$G472),IF($B472="RAB Long",SUMIFS('RAB Prices Long'!BG:BG,'RAB Prices Long'!$B:$B,'All Prices combined'!$D472,'RAB Prices Long'!$E:$E,'All Prices combined'!$G472)))),2)</f>
        <v>0</v>
      </c>
      <c r="BE472" s="2">
        <f>ROUND(IF($B472="Annuity",SUMIFS('Annuity Prices'!BH:BH,'Annuity Prices'!$B:$B,$D472,'Annuity Prices'!$E:$E,$G472),IF($B472="RAB Short",SUMIFS('RAB Prices Short'!BH:BH,'RAB Prices Short'!$B:$B,'All Prices combined'!$D472,'RAB Prices Short'!$E:$E,'All Prices combined'!$G472),IF($B472="RAB Long",SUMIFS('RAB Prices Long'!BH:BH,'RAB Prices Long'!$B:$B,'All Prices combined'!$D472,'RAB Prices Long'!$E:$E,'All Prices combined'!$G472)))),2)</f>
        <v>0</v>
      </c>
      <c r="BF472" s="2">
        <f>ROUND(IF($B472="Annuity",SUMIFS('Annuity Prices'!BI:BI,'Annuity Prices'!$B:$B,$D472,'Annuity Prices'!$E:$E,$G472),IF($B472="RAB Short",SUMIFS('RAB Prices Short'!BI:BI,'RAB Prices Short'!$B:$B,'All Prices combined'!$D472,'RAB Prices Short'!$E:$E,'All Prices combined'!$G472),IF($B472="RAB Long",SUMIFS('RAB Prices Long'!BI:BI,'RAB Prices Long'!$B:$B,'All Prices combined'!$D472,'RAB Prices Long'!$E:$E,'All Prices combined'!$G472)))),2)</f>
        <v>0</v>
      </c>
      <c r="BG472" s="2">
        <f>ROUND(IF($B472="Annuity",SUMIFS('Annuity Prices'!BJ:BJ,'Annuity Prices'!$B:$B,$D472,'Annuity Prices'!$E:$E,$G472),IF($B472="RAB Short",SUMIFS('RAB Prices Short'!BJ:BJ,'RAB Prices Short'!$B:$B,'All Prices combined'!$D472,'RAB Prices Short'!$E:$E,'All Prices combined'!$G472),IF($B472="RAB Long",SUMIFS('RAB Prices Long'!BJ:BJ,'RAB Prices Long'!$B:$B,'All Prices combined'!$D472,'RAB Prices Long'!$E:$E,'All Prices combined'!$G472)))),2)</f>
        <v>0</v>
      </c>
      <c r="BH472" s="2">
        <f>ROUND(IF($B472="Annuity",SUMIFS('Annuity Prices'!BK:BK,'Annuity Prices'!$B:$B,$D472,'Annuity Prices'!$E:$E,$G472),IF($B472="RAB Short",SUMIFS('RAB Prices Short'!BK:BK,'RAB Prices Short'!$B:$B,'All Prices combined'!$D472,'RAB Prices Short'!$E:$E,'All Prices combined'!$G472),IF($B472="RAB Long",SUMIFS('RAB Prices Long'!BK:BK,'RAB Prices Long'!$B:$B,'All Prices combined'!$D472,'RAB Prices Long'!$E:$E,'All Prices combined'!$G472)))),2)</f>
        <v>0</v>
      </c>
      <c r="BI472" s="2">
        <f>ROUND(IF($B472="Annuity",SUMIFS('Annuity Prices'!BL:BL,'Annuity Prices'!$B:$B,$D472,'Annuity Prices'!$E:$E,$G472),IF($B472="RAB Short",SUMIFS('RAB Prices Short'!BL:BL,'RAB Prices Short'!$B:$B,'All Prices combined'!$D472,'RAB Prices Short'!$E:$E,'All Prices combined'!$G472),IF($B472="RAB Long",SUMIFS('RAB Prices Long'!BL:BL,'RAB Prices Long'!$B:$B,'All Prices combined'!$D472,'RAB Prices Long'!$E:$E,'All Prices combined'!$G472)))),2)</f>
        <v>0</v>
      </c>
      <c r="BJ472" s="2">
        <f>ROUND(IF($B472="Annuity",SUMIFS('Annuity Prices'!BM:BM,'Annuity Prices'!$B:$B,$D472,'Annuity Prices'!$E:$E,$G472),IF($B472="RAB Short",SUMIFS('RAB Prices Short'!BM:BM,'RAB Prices Short'!$B:$B,'All Prices combined'!$D472,'RAB Prices Short'!$E:$E,'All Prices combined'!$G472),IF($B472="RAB Long",SUMIFS('RAB Prices Long'!BM:BM,'RAB Prices Long'!$B:$B,'All Prices combined'!$D472,'RAB Prices Long'!$E:$E,'All Prices combined'!$G472)))),2)</f>
        <v>0</v>
      </c>
      <c r="BK472" s="2">
        <f>ROUND(IF($B472="Annuity",SUMIFS('Annuity Prices'!BN:BN,'Annuity Prices'!$B:$B,$D472,'Annuity Prices'!$E:$E,$G472),IF($B472="RAB Short",SUMIFS('RAB Prices Short'!BN:BN,'RAB Prices Short'!$B:$B,'All Prices combined'!$D472,'RAB Prices Short'!$E:$E,'All Prices combined'!$G472),IF($B472="RAB Long",SUMIFS('RAB Prices Long'!BN:BN,'RAB Prices Long'!$B:$B,'All Prices combined'!$D472,'RAB Prices Long'!$E:$E,'All Prices combined'!$G472)))),2)</f>
        <v>0</v>
      </c>
      <c r="BL472" s="2">
        <f>ROUND(IF($B472="Annuity",SUMIFS('Annuity Prices'!BO:BO,'Annuity Prices'!$B:$B,$D472,'Annuity Prices'!$E:$E,$G472),IF($B472="RAB Short",SUMIFS('RAB Prices Short'!BO:BO,'RAB Prices Short'!$B:$B,'All Prices combined'!$D472,'RAB Prices Short'!$E:$E,'All Prices combined'!$G472),IF($B472="RAB Long",SUMIFS('RAB Prices Long'!BO:BO,'RAB Prices Long'!$B:$B,'All Prices combined'!$D472,'RAB Prices Long'!$E:$E,'All Prices combined'!$G472)))),2)</f>
        <v>0</v>
      </c>
      <c r="BM472" s="2">
        <f>ROUND(IF($B472="Annuity",SUMIFS('Annuity Prices'!BP:BP,'Annuity Prices'!$B:$B,$D472,'Annuity Prices'!$E:$E,$G472),IF($B472="RAB Short",SUMIFS('RAB Prices Short'!BP:BP,'RAB Prices Short'!$B:$B,'All Prices combined'!$D472,'RAB Prices Short'!$E:$E,'All Prices combined'!$G472),IF($B472="RAB Long",SUMIFS('RAB Prices Long'!BP:BP,'RAB Prices Long'!$B:$B,'All Prices combined'!$D472,'RAB Prices Long'!$E:$E,'All Prices combined'!$G472)))),2)</f>
        <v>0</v>
      </c>
      <c r="BN472" s="2">
        <f>ROUND(IF($B472="Annuity",SUMIFS('Annuity Prices'!BQ:BQ,'Annuity Prices'!$B:$B,$D472,'Annuity Prices'!$E:$E,$G472),IF($B472="RAB Short",SUMIFS('RAB Prices Short'!BQ:BQ,'RAB Prices Short'!$B:$B,'All Prices combined'!$D472,'RAB Prices Short'!$E:$E,'All Prices combined'!$G472),IF($B472="RAB Long",SUMIFS('RAB Prices Long'!BQ:BQ,'RAB Prices Long'!$B:$B,'All Prices combined'!$D472,'RAB Prices Long'!$E:$E,'All Prices combined'!$G472)))),2)</f>
        <v>0</v>
      </c>
      <c r="BO472" s="2">
        <f>ROUND(IF($B472="Annuity",SUMIFS('Annuity Prices'!BR:BR,'Annuity Prices'!$B:$B,$D472,'Annuity Prices'!$E:$E,$G472),IF($B472="RAB Short",SUMIFS('RAB Prices Short'!BR:BR,'RAB Prices Short'!$B:$B,'All Prices combined'!$D472,'RAB Prices Short'!$E:$E,'All Prices combined'!$G472),IF($B472="RAB Long",SUMIFS('RAB Prices Long'!BR:BR,'RAB Prices Long'!$B:$B,'All Prices combined'!$D472,'RAB Prices Long'!$E:$E,'All Prices combined'!$G472)))),2)</f>
        <v>0</v>
      </c>
      <c r="BP472" s="2">
        <f>ROUND(IF($B472="Annuity",SUMIFS('Annuity Prices'!BS:BS,'Annuity Prices'!$B:$B,$D472,'Annuity Prices'!$E:$E,$G472),IF($B472="RAB Short",SUMIFS('RAB Prices Short'!BS:BS,'RAB Prices Short'!$B:$B,'All Prices combined'!$D472,'RAB Prices Short'!$E:$E,'All Prices combined'!$G472),IF($B472="RAB Long",SUMIFS('RAB Prices Long'!BS:BS,'RAB Prices Long'!$B:$B,'All Prices combined'!$D472,'RAB Prices Long'!$E:$E,'All Prices combined'!$G472)))),2)</f>
        <v>0</v>
      </c>
      <c r="BQ472" s="2">
        <f>ROUND(IF($B472="Annuity",SUMIFS('Annuity Prices'!BT:BT,'Annuity Prices'!$B:$B,$D472,'Annuity Prices'!$E:$E,$G472),IF($B472="RAB Short",SUMIFS('RAB Prices Short'!BT:BT,'RAB Prices Short'!$B:$B,'All Prices combined'!$D472,'RAB Prices Short'!$E:$E,'All Prices combined'!$G472),IF($B472="RAB Long",SUMIFS('RAB Prices Long'!BT:BT,'RAB Prices Long'!$B:$B,'All Prices combined'!$D472,'RAB Prices Long'!$E:$E,'All Prices combined'!$G472)))),2)</f>
        <v>0</v>
      </c>
      <c r="BR472" s="2">
        <f>ROUND(IF($B472="Annuity",SUMIFS('Annuity Prices'!BU:BU,'Annuity Prices'!$B:$B,$D472,'Annuity Prices'!$E:$E,$G472),IF($B472="RAB Short",SUMIFS('RAB Prices Short'!BU:BU,'RAB Prices Short'!$B:$B,'All Prices combined'!$D472,'RAB Prices Short'!$E:$E,'All Prices combined'!$G472),IF($B472="RAB Long",SUMIFS('RAB Prices Long'!BU:BU,'RAB Prices Long'!$B:$B,'All Prices combined'!$D472,'RAB Prices Long'!$E:$E,'All Prices combined'!$G472)))),2)</f>
        <v>0</v>
      </c>
      <c r="BS472" s="2">
        <f>ROUND(IF($B472="Annuity",SUMIFS('Annuity Prices'!BV:BV,'Annuity Prices'!$B:$B,$D472,'Annuity Prices'!$E:$E,$G472),IF($B472="RAB Short",SUMIFS('RAB Prices Short'!BV:BV,'RAB Prices Short'!$B:$B,'All Prices combined'!$D472,'RAB Prices Short'!$E:$E,'All Prices combined'!$G472),IF($B472="RAB Long",SUMIFS('RAB Prices Long'!BV:BV,'RAB Prices Long'!$B:$B,'All Prices combined'!$D472,'RAB Prices Long'!$E:$E,'All Prices combined'!$G472)))),2)</f>
        <v>0</v>
      </c>
      <c r="BT472" s="2">
        <f>ROUND(IF($B472="Annuity",SUMIFS('Annuity Prices'!BW:BW,'Annuity Prices'!$B:$B,$D472,'Annuity Prices'!$E:$E,$G472),IF($B472="RAB Short",SUMIFS('RAB Prices Short'!BW:BW,'RAB Prices Short'!$B:$B,'All Prices combined'!$D472,'RAB Prices Short'!$E:$E,'All Prices combined'!$G472),IF($B472="RAB Long",SUMIFS('RAB Prices Long'!BW:BW,'RAB Prices Long'!$B:$B,'All Prices combined'!$D472,'RAB Prices Long'!$E:$E,'All Prices combined'!$G472)))),2)</f>
        <v>0</v>
      </c>
      <c r="BU472" s="2">
        <f>ROUND(IF($B472="Annuity",SUMIFS('Annuity Prices'!BX:BX,'Annuity Prices'!$B:$B,$D472,'Annuity Prices'!$E:$E,$G472),IF($B472="RAB Short",SUMIFS('RAB Prices Short'!BX:BX,'RAB Prices Short'!$B:$B,'All Prices combined'!$D472,'RAB Prices Short'!$E:$E,'All Prices combined'!$G472),IF($B472="RAB Long",SUMIFS('RAB Prices Long'!BX:BX,'RAB Prices Long'!$B:$B,'All Prices combined'!$D472,'RAB Prices Long'!$E:$E,'All Prices combined'!$G472)))),2)</f>
        <v>0</v>
      </c>
    </row>
    <row r="473" spans="2:73" x14ac:dyDescent="0.25">
      <c r="B473" t="s">
        <v>45</v>
      </c>
      <c r="C473">
        <v>17</v>
      </c>
      <c r="D473" t="s">
        <v>179</v>
      </c>
      <c r="E473" t="s">
        <v>178</v>
      </c>
      <c r="F473">
        <v>17</v>
      </c>
      <c r="G473" t="s">
        <v>38</v>
      </c>
      <c r="H473" t="s">
        <v>128</v>
      </c>
      <c r="I473" s="2">
        <f>ROUND(IF($B473="Annuity",SUMIFS('Annuity Prices'!L:L,'Annuity Prices'!$B:$B,$D473,'Annuity Prices'!$E:$E,$G473),IF($B473="RAB Short",SUMIFS('RAB Prices Short'!L:L,'RAB Prices Short'!$B:$B,'All Prices combined'!$D473,'RAB Prices Short'!$E:$E,'All Prices combined'!$G473),IF($B473="RAB Long",SUMIFS('RAB Prices Long'!L:L,'RAB Prices Long'!$B:$B,'All Prices combined'!$D473,'RAB Prices Long'!$E:$E,'All Prices combined'!$G473)))),2)</f>
        <v>0</v>
      </c>
      <c r="J473" s="2">
        <f>ROUND(IF($B473="Annuity",SUMIFS('Annuity Prices'!M:M,'Annuity Prices'!$B:$B,$D473,'Annuity Prices'!$E:$E,$G473),IF($B473="RAB Short",SUMIFS('RAB Prices Short'!M:M,'RAB Prices Short'!$B:$B,'All Prices combined'!$D473,'RAB Prices Short'!$E:$E,'All Prices combined'!$G473),IF($B473="RAB Long",SUMIFS('RAB Prices Long'!M:M,'RAB Prices Long'!$B:$B,'All Prices combined'!$D473,'RAB Prices Long'!$E:$E,'All Prices combined'!$G473)))),2)</f>
        <v>0</v>
      </c>
      <c r="K473" s="2">
        <f>ROUND(IF($B473="Annuity",SUMIFS('Annuity Prices'!N:N,'Annuity Prices'!$B:$B,$D473,'Annuity Prices'!$E:$E,$G473),IF($B473="RAB Short",SUMIFS('RAB Prices Short'!N:N,'RAB Prices Short'!$B:$B,'All Prices combined'!$D473,'RAB Prices Short'!$E:$E,'All Prices combined'!$G473),IF($B473="RAB Long",SUMIFS('RAB Prices Long'!N:N,'RAB Prices Long'!$B:$B,'All Prices combined'!$D473,'RAB Prices Long'!$E:$E,'All Prices combined'!$G473)))),2)</f>
        <v>19.2</v>
      </c>
      <c r="L473" s="2">
        <f>ROUND(IF($B473="Annuity",SUMIFS('Annuity Prices'!O:O,'Annuity Prices'!$B:$B,$D473,'Annuity Prices'!$E:$E,$G473),IF($B473="RAB Short",SUMIFS('RAB Prices Short'!O:O,'RAB Prices Short'!$B:$B,'All Prices combined'!$D473,'RAB Prices Short'!$E:$E,'All Prices combined'!$G473),IF($B473="RAB Long",SUMIFS('RAB Prices Long'!O:O,'RAB Prices Long'!$B:$B,'All Prices combined'!$D473,'RAB Prices Long'!$E:$E,'All Prices combined'!$G473)))),2)</f>
        <v>19.75</v>
      </c>
      <c r="M473" s="2">
        <f>ROUND(IF($B473="Annuity",SUMIFS('Annuity Prices'!P:P,'Annuity Prices'!$B:$B,$D473,'Annuity Prices'!$E:$E,$G473),IF($B473="RAB Short",SUMIFS('RAB Prices Short'!P:P,'RAB Prices Short'!$B:$B,'All Prices combined'!$D473,'RAB Prices Short'!$E:$E,'All Prices combined'!$G473),IF($B473="RAB Long",SUMIFS('RAB Prices Long'!P:P,'RAB Prices Long'!$B:$B,'All Prices combined'!$D473,'RAB Prices Long'!$E:$E,'All Prices combined'!$G473)))),2)</f>
        <v>20.170000000000002</v>
      </c>
      <c r="N473" s="2">
        <f>ROUND(IF($B473="Annuity",SUMIFS('Annuity Prices'!Q:Q,'Annuity Prices'!$B:$B,$D473,'Annuity Prices'!$E:$E,$G473),IF($B473="RAB Short",SUMIFS('RAB Prices Short'!Q:Q,'RAB Prices Short'!$B:$B,'All Prices combined'!$D473,'RAB Prices Short'!$E:$E,'All Prices combined'!$G473),IF($B473="RAB Long",SUMIFS('RAB Prices Long'!Q:Q,'RAB Prices Long'!$B:$B,'All Prices combined'!$D473,'RAB Prices Long'!$E:$E,'All Prices combined'!$G473)))),2)</f>
        <v>20.68</v>
      </c>
      <c r="O473" s="2">
        <f>ROUND(IF($B473="Annuity",SUMIFS('Annuity Prices'!R:R,'Annuity Prices'!$B:$B,$D473,'Annuity Prices'!$E:$E,$G473),IF($B473="RAB Short",SUMIFS('RAB Prices Short'!R:R,'RAB Prices Short'!$B:$B,'All Prices combined'!$D473,'RAB Prices Short'!$E:$E,'All Prices combined'!$G473),IF($B473="RAB Long",SUMIFS('RAB Prices Long'!R:R,'RAB Prices Long'!$B:$B,'All Prices combined'!$D473,'RAB Prices Long'!$E:$E,'All Prices combined'!$G473)))),2)</f>
        <v>21.19</v>
      </c>
      <c r="P473" s="2">
        <f>ROUND(IF($B473="Annuity",SUMIFS('Annuity Prices'!S:S,'Annuity Prices'!$B:$B,$D473,'Annuity Prices'!$E:$E,$G473),IF($B473="RAB Short",SUMIFS('RAB Prices Short'!S:S,'RAB Prices Short'!$B:$B,'All Prices combined'!$D473,'RAB Prices Short'!$E:$E,'All Prices combined'!$G473),IF($B473="RAB Long",SUMIFS('RAB Prices Long'!S:S,'RAB Prices Long'!$B:$B,'All Prices combined'!$D473,'RAB Prices Long'!$E:$E,'All Prices combined'!$G473)))),2)</f>
        <v>21.72</v>
      </c>
      <c r="Q473" s="2">
        <f>ROUND(IF($B473="Annuity",SUMIFS('Annuity Prices'!T:T,'Annuity Prices'!$B:$B,$D473,'Annuity Prices'!$E:$E,$G473),IF($B473="RAB Short",SUMIFS('RAB Prices Short'!T:T,'RAB Prices Short'!$B:$B,'All Prices combined'!$D473,'RAB Prices Short'!$E:$E,'All Prices combined'!$G473),IF($B473="RAB Long",SUMIFS('RAB Prices Long'!T:T,'RAB Prices Long'!$B:$B,'All Prices combined'!$D473,'RAB Prices Long'!$E:$E,'All Prices combined'!$G473)))),2)</f>
        <v>22.96</v>
      </c>
      <c r="R473" s="2">
        <f>ROUND(IF($B473="Annuity",SUMIFS('Annuity Prices'!U:U,'Annuity Prices'!$B:$B,$D473,'Annuity Prices'!$E:$E,$G473),IF($B473="RAB Short",SUMIFS('RAB Prices Short'!U:U,'RAB Prices Short'!$B:$B,'All Prices combined'!$D473,'RAB Prices Short'!$E:$E,'All Prices combined'!$G473),IF($B473="RAB Long",SUMIFS('RAB Prices Long'!U:U,'RAB Prices Long'!$B:$B,'All Prices combined'!$D473,'RAB Prices Long'!$E:$E,'All Prices combined'!$G473)))),2)</f>
        <v>23.54</v>
      </c>
      <c r="S473" s="2">
        <f>ROUND(IF($B473="Annuity",SUMIFS('Annuity Prices'!V:V,'Annuity Prices'!$B:$B,$D473,'Annuity Prices'!$E:$E,$G473),IF($B473="RAB Short",SUMIFS('RAB Prices Short'!V:V,'RAB Prices Short'!$B:$B,'All Prices combined'!$D473,'RAB Prices Short'!$E:$E,'All Prices combined'!$G473),IF($B473="RAB Long",SUMIFS('RAB Prices Long'!V:V,'RAB Prices Long'!$B:$B,'All Prices combined'!$D473,'RAB Prices Long'!$E:$E,'All Prices combined'!$G473)))),2)</f>
        <v>24.13</v>
      </c>
      <c r="T473" s="2">
        <f>ROUND(IF($B473="Annuity",SUMIFS('Annuity Prices'!W:W,'Annuity Prices'!$B:$B,$D473,'Annuity Prices'!$E:$E,$G473),IF($B473="RAB Short",SUMIFS('RAB Prices Short'!W:W,'RAB Prices Short'!$B:$B,'All Prices combined'!$D473,'RAB Prices Short'!$E:$E,'All Prices combined'!$G473),IF($B473="RAB Long",SUMIFS('RAB Prices Long'!W:W,'RAB Prices Long'!$B:$B,'All Prices combined'!$D473,'RAB Prices Long'!$E:$E,'All Prices combined'!$G473)))),2)</f>
        <v>24.73</v>
      </c>
      <c r="U473" s="2">
        <f>ROUND(IF($B473="Annuity",SUMIFS('Annuity Prices'!X:X,'Annuity Prices'!$B:$B,$D473,'Annuity Prices'!$E:$E,$G473),IF($B473="RAB Short",SUMIFS('RAB Prices Short'!X:X,'RAB Prices Short'!$B:$B,'All Prices combined'!$D473,'RAB Prices Short'!$E:$E,'All Prices combined'!$G473),IF($B473="RAB Long",SUMIFS('RAB Prices Long'!X:X,'RAB Prices Long'!$B:$B,'All Prices combined'!$D473,'RAB Prices Long'!$E:$E,'All Prices combined'!$G473)))),2)</f>
        <v>26.62</v>
      </c>
      <c r="V473" s="2">
        <f>ROUND(IF($B473="Annuity",SUMIFS('Annuity Prices'!Y:Y,'Annuity Prices'!$B:$B,$D473,'Annuity Prices'!$E:$E,$G473),IF($B473="RAB Short",SUMIFS('RAB Prices Short'!Y:Y,'RAB Prices Short'!$B:$B,'All Prices combined'!$D473,'RAB Prices Short'!$E:$E,'All Prices combined'!$G473),IF($B473="RAB Long",SUMIFS('RAB Prices Long'!Y:Y,'RAB Prices Long'!$B:$B,'All Prices combined'!$D473,'RAB Prices Long'!$E:$E,'All Prices combined'!$G473)))),2)</f>
        <v>27.29</v>
      </c>
      <c r="W473" s="2">
        <f>ROUND(IF($B473="Annuity",SUMIFS('Annuity Prices'!Z:Z,'Annuity Prices'!$B:$B,$D473,'Annuity Prices'!$E:$E,$G473),IF($B473="RAB Short",SUMIFS('RAB Prices Short'!Z:Z,'RAB Prices Short'!$B:$B,'All Prices combined'!$D473,'RAB Prices Short'!$E:$E,'All Prices combined'!$G473),IF($B473="RAB Long",SUMIFS('RAB Prices Long'!Z:Z,'RAB Prices Long'!$B:$B,'All Prices combined'!$D473,'RAB Prices Long'!$E:$E,'All Prices combined'!$G473)))),2)</f>
        <v>27.97</v>
      </c>
      <c r="X473" s="2">
        <f>ROUND(IF($B473="Annuity",SUMIFS('Annuity Prices'!AA:AA,'Annuity Prices'!$B:$B,$D473,'Annuity Prices'!$E:$E,$G473),IF($B473="RAB Short",SUMIFS('RAB Prices Short'!AA:AA,'RAB Prices Short'!$B:$B,'All Prices combined'!$D473,'RAB Prices Short'!$E:$E,'All Prices combined'!$G473),IF($B473="RAB Long",SUMIFS('RAB Prices Long'!AA:AA,'RAB Prices Long'!$B:$B,'All Prices combined'!$D473,'RAB Prices Long'!$E:$E,'All Prices combined'!$G473)))),2)</f>
        <v>28.67</v>
      </c>
      <c r="Y473" s="2">
        <f>ROUND(IF($B473="Annuity",SUMIFS('Annuity Prices'!AB:AB,'Annuity Prices'!$B:$B,$D473,'Annuity Prices'!$E:$E,$G473),IF($B473="RAB Short",SUMIFS('RAB Prices Short'!AB:AB,'RAB Prices Short'!$B:$B,'All Prices combined'!$D473,'RAB Prices Short'!$E:$E,'All Prices combined'!$G473),IF($B473="RAB Long",SUMIFS('RAB Prices Long'!AB:AB,'RAB Prices Long'!$B:$B,'All Prices combined'!$D473,'RAB Prices Long'!$E:$E,'All Prices combined'!$G473)))),2)</f>
        <v>30.94</v>
      </c>
      <c r="Z473" s="2">
        <f>ROUND(IF($B473="Annuity",SUMIFS('Annuity Prices'!AC:AC,'Annuity Prices'!$B:$B,$D473,'Annuity Prices'!$E:$E,$G473),IF($B473="RAB Short",SUMIFS('RAB Prices Short'!AC:AC,'RAB Prices Short'!$B:$B,'All Prices combined'!$D473,'RAB Prices Short'!$E:$E,'All Prices combined'!$G473),IF($B473="RAB Long",SUMIFS('RAB Prices Long'!AC:AC,'RAB Prices Long'!$B:$B,'All Prices combined'!$D473,'RAB Prices Long'!$E:$E,'All Prices combined'!$G473)))),2)</f>
        <v>31.72</v>
      </c>
      <c r="AA473" s="2">
        <f>ROUND(IF($B473="Annuity",SUMIFS('Annuity Prices'!AD:AD,'Annuity Prices'!$B:$B,$D473,'Annuity Prices'!$E:$E,$G473),IF($B473="RAB Short",SUMIFS('RAB Prices Short'!AD:AD,'RAB Prices Short'!$B:$B,'All Prices combined'!$D473,'RAB Prices Short'!$E:$E,'All Prices combined'!$G473),IF($B473="RAB Long",SUMIFS('RAB Prices Long'!AD:AD,'RAB Prices Long'!$B:$B,'All Prices combined'!$D473,'RAB Prices Long'!$E:$E,'All Prices combined'!$G473)))),2)</f>
        <v>32.51</v>
      </c>
      <c r="AB473" s="2">
        <f>ROUND(IF($B473="Annuity",SUMIFS('Annuity Prices'!AE:AE,'Annuity Prices'!$B:$B,$D473,'Annuity Prices'!$E:$E,$G473),IF($B473="RAB Short",SUMIFS('RAB Prices Short'!AE:AE,'RAB Prices Short'!$B:$B,'All Prices combined'!$D473,'RAB Prices Short'!$E:$E,'All Prices combined'!$G473),IF($B473="RAB Long",SUMIFS('RAB Prices Long'!AE:AE,'RAB Prices Long'!$B:$B,'All Prices combined'!$D473,'RAB Prices Long'!$E:$E,'All Prices combined'!$G473)))),2)</f>
        <v>33.32</v>
      </c>
      <c r="AC473" s="2">
        <f>ROUND(IF($B473="Annuity",SUMIFS('Annuity Prices'!AF:AF,'Annuity Prices'!$B:$B,$D473,'Annuity Prices'!$E:$E,$G473),IF($B473="RAB Short",SUMIFS('RAB Prices Short'!AF:AF,'RAB Prices Short'!$B:$B,'All Prices combined'!$D473,'RAB Prices Short'!$E:$E,'All Prices combined'!$G473),IF($B473="RAB Long",SUMIFS('RAB Prices Long'!AF:AF,'RAB Prices Long'!$B:$B,'All Prices combined'!$D473,'RAB Prices Long'!$E:$E,'All Prices combined'!$G473)))),2)</f>
        <v>34.159999999999997</v>
      </c>
      <c r="AD473" s="2">
        <f>ROUND(IF($B473="Annuity",SUMIFS('Annuity Prices'!AG:AG,'Annuity Prices'!$B:$B,$D473,'Annuity Prices'!$E:$E,$G473),IF($B473="RAB Short",SUMIFS('RAB Prices Short'!AG:AG,'RAB Prices Short'!$B:$B,'All Prices combined'!$D473,'RAB Prices Short'!$E:$E,'All Prices combined'!$G473),IF($B473="RAB Long",SUMIFS('RAB Prices Long'!AG:AG,'RAB Prices Long'!$B:$B,'All Prices combined'!$D473,'RAB Prices Long'!$E:$E,'All Prices combined'!$G473)))),2)</f>
        <v>35.020000000000003</v>
      </c>
      <c r="AE473" s="2">
        <f>ROUND(IF($B473="Annuity",SUMIFS('Annuity Prices'!AH:AH,'Annuity Prices'!$B:$B,$D473,'Annuity Prices'!$E:$E,$G473),IF($B473="RAB Short",SUMIFS('RAB Prices Short'!AH:AH,'RAB Prices Short'!$B:$B,'All Prices combined'!$D473,'RAB Prices Short'!$E:$E,'All Prices combined'!$G473),IF($B473="RAB Long",SUMIFS('RAB Prices Long'!AH:AH,'RAB Prices Long'!$B:$B,'All Prices combined'!$D473,'RAB Prices Long'!$E:$E,'All Prices combined'!$G473)))),2)</f>
        <v>35.89</v>
      </c>
      <c r="AF473" s="2">
        <f>ROUND(IF($B473="Annuity",SUMIFS('Annuity Prices'!AI:AI,'Annuity Prices'!$B:$B,$D473,'Annuity Prices'!$E:$E,$G473),IF($B473="RAB Short",SUMIFS('RAB Prices Short'!AI:AI,'RAB Prices Short'!$B:$B,'All Prices combined'!$D473,'RAB Prices Short'!$E:$E,'All Prices combined'!$G473),IF($B473="RAB Long",SUMIFS('RAB Prices Long'!AI:AI,'RAB Prices Long'!$B:$B,'All Prices combined'!$D473,'RAB Prices Long'!$E:$E,'All Prices combined'!$G473)))),2)</f>
        <v>36.79</v>
      </c>
      <c r="AG473" s="2">
        <f>ROUND(IF($B473="Annuity",SUMIFS('Annuity Prices'!AJ:AJ,'Annuity Prices'!$B:$B,$D473,'Annuity Prices'!$E:$E,$G473),IF($B473="RAB Short",SUMIFS('RAB Prices Short'!AJ:AJ,'RAB Prices Short'!$B:$B,'All Prices combined'!$D473,'RAB Prices Short'!$E:$E,'All Prices combined'!$G473),IF($B473="RAB Long",SUMIFS('RAB Prices Long'!AJ:AJ,'RAB Prices Long'!$B:$B,'All Prices combined'!$D473,'RAB Prices Long'!$E:$E,'All Prices combined'!$G473)))),2)</f>
        <v>38.25</v>
      </c>
      <c r="AH473" s="2">
        <f>ROUND(IF($B473="Annuity",SUMIFS('Annuity Prices'!AK:AK,'Annuity Prices'!$B:$B,$D473,'Annuity Prices'!$E:$E,$G473),IF($B473="RAB Short",SUMIFS('RAB Prices Short'!AK:AK,'RAB Prices Short'!$B:$B,'All Prices combined'!$D473,'RAB Prices Short'!$E:$E,'All Prices combined'!$G473),IF($B473="RAB Long",SUMIFS('RAB Prices Long'!AK:AK,'RAB Prices Long'!$B:$B,'All Prices combined'!$D473,'RAB Prices Long'!$E:$E,'All Prices combined'!$G473)))),2)</f>
        <v>39.21</v>
      </c>
      <c r="AI473" s="2">
        <f>ROUND(IF($B473="Annuity",SUMIFS('Annuity Prices'!AL:AL,'Annuity Prices'!$B:$B,$D473,'Annuity Prices'!$E:$E,$G473),IF($B473="RAB Short",SUMIFS('RAB Prices Short'!AL:AL,'RAB Prices Short'!$B:$B,'All Prices combined'!$D473,'RAB Prices Short'!$E:$E,'All Prices combined'!$G473),IF($B473="RAB Long",SUMIFS('RAB Prices Long'!AL:AL,'RAB Prices Long'!$B:$B,'All Prices combined'!$D473,'RAB Prices Long'!$E:$E,'All Prices combined'!$G473)))),2)</f>
        <v>40.19</v>
      </c>
      <c r="AJ473" s="2">
        <f>ROUND(IF($B473="Annuity",SUMIFS('Annuity Prices'!AM:AM,'Annuity Prices'!$B:$B,$D473,'Annuity Prices'!$E:$E,$G473),IF($B473="RAB Short",SUMIFS('RAB Prices Short'!AM:AM,'RAB Prices Short'!$B:$B,'All Prices combined'!$D473,'RAB Prices Short'!$E:$E,'All Prices combined'!$G473),IF($B473="RAB Long",SUMIFS('RAB Prices Long'!AM:AM,'RAB Prices Long'!$B:$B,'All Prices combined'!$D473,'RAB Prices Long'!$E:$E,'All Prices combined'!$G473)))),2)</f>
        <v>41.19</v>
      </c>
      <c r="AK473" s="2">
        <f>ROUND(IF($B473="Annuity",SUMIFS('Annuity Prices'!AN:AN,'Annuity Prices'!$B:$B,$D473,'Annuity Prices'!$E:$E,$G473),IF($B473="RAB Short",SUMIFS('RAB Prices Short'!AN:AN,'RAB Prices Short'!$B:$B,'All Prices combined'!$D473,'RAB Prices Short'!$E:$E,'All Prices combined'!$G473),IF($B473="RAB Long",SUMIFS('RAB Prices Long'!AN:AN,'RAB Prices Long'!$B:$B,'All Prices combined'!$D473,'RAB Prices Long'!$E:$E,'All Prices combined'!$G473)))),2)</f>
        <v>42.36</v>
      </c>
      <c r="AL473" s="2">
        <f>ROUND(IF($B473="Annuity",SUMIFS('Annuity Prices'!AO:AO,'Annuity Prices'!$B:$B,$D473,'Annuity Prices'!$E:$E,$G473),IF($B473="RAB Short",SUMIFS('RAB Prices Short'!AO:AO,'RAB Prices Short'!$B:$B,'All Prices combined'!$D473,'RAB Prices Short'!$E:$E,'All Prices combined'!$G473),IF($B473="RAB Long",SUMIFS('RAB Prices Long'!AO:AO,'RAB Prices Long'!$B:$B,'All Prices combined'!$D473,'RAB Prices Long'!$E:$E,'All Prices combined'!$G473)))),2)</f>
        <v>43.42</v>
      </c>
      <c r="AM473" s="2">
        <f>ROUND(IF($B473="Annuity",SUMIFS('Annuity Prices'!AP:AP,'Annuity Prices'!$B:$B,$D473,'Annuity Prices'!$E:$E,$G473),IF($B473="RAB Short",SUMIFS('RAB Prices Short'!AP:AP,'RAB Prices Short'!$B:$B,'All Prices combined'!$D473,'RAB Prices Short'!$E:$E,'All Prices combined'!$G473),IF($B473="RAB Long",SUMIFS('RAB Prices Long'!AP:AP,'RAB Prices Long'!$B:$B,'All Prices combined'!$D473,'RAB Prices Long'!$E:$E,'All Prices combined'!$G473)))),2)</f>
        <v>44.5</v>
      </c>
      <c r="AN473" s="2">
        <f>ROUND(IF($B473="Annuity",SUMIFS('Annuity Prices'!AQ:AQ,'Annuity Prices'!$B:$B,$D473,'Annuity Prices'!$E:$E,$G473),IF($B473="RAB Short",SUMIFS('RAB Prices Short'!AQ:AQ,'RAB Prices Short'!$B:$B,'All Prices combined'!$D473,'RAB Prices Short'!$E:$E,'All Prices combined'!$G473),IF($B473="RAB Long",SUMIFS('RAB Prices Long'!AQ:AQ,'RAB Prices Long'!$B:$B,'All Prices combined'!$D473,'RAB Prices Long'!$E:$E,'All Prices combined'!$G473)))),2)</f>
        <v>45.62</v>
      </c>
      <c r="AO473" s="2">
        <f>ROUND(IF($B473="Annuity",SUMIFS('Annuity Prices'!AR:AR,'Annuity Prices'!$B:$B,$D473,'Annuity Prices'!$E:$E,$G473),IF($B473="RAB Short",SUMIFS('RAB Prices Short'!AR:AR,'RAB Prices Short'!$B:$B,'All Prices combined'!$D473,'RAB Prices Short'!$E:$E,'All Prices combined'!$G473),IF($B473="RAB Long",SUMIFS('RAB Prices Long'!AR:AR,'RAB Prices Long'!$B:$B,'All Prices combined'!$D473,'RAB Prices Long'!$E:$E,'All Prices combined'!$G473)))),2)</f>
        <v>0</v>
      </c>
      <c r="AP473" s="2">
        <f>ROUND(IF($B473="Annuity",SUMIFS('Annuity Prices'!AS:AS,'Annuity Prices'!$B:$B,$D473,'Annuity Prices'!$E:$E,$G473),IF($B473="RAB Short",SUMIFS('RAB Prices Short'!AS:AS,'RAB Prices Short'!$B:$B,'All Prices combined'!$D473,'RAB Prices Short'!$E:$E,'All Prices combined'!$G473),IF($B473="RAB Long",SUMIFS('RAB Prices Long'!AS:AS,'RAB Prices Long'!$B:$B,'All Prices combined'!$D473,'RAB Prices Long'!$E:$E,'All Prices combined'!$G473)))),2)</f>
        <v>0</v>
      </c>
      <c r="AQ473" s="2">
        <f>ROUND(IF($B473="Annuity",SUMIFS('Annuity Prices'!AT:AT,'Annuity Prices'!$B:$B,$D473,'Annuity Prices'!$E:$E,$G473),IF($B473="RAB Short",SUMIFS('RAB Prices Short'!AT:AT,'RAB Prices Short'!$B:$B,'All Prices combined'!$D473,'RAB Prices Short'!$E:$E,'All Prices combined'!$G473),IF($B473="RAB Long",SUMIFS('RAB Prices Long'!AT:AT,'RAB Prices Long'!$B:$B,'All Prices combined'!$D473,'RAB Prices Long'!$E:$E,'All Prices combined'!$G473)))),2)</f>
        <v>21.92</v>
      </c>
      <c r="AR473" s="2">
        <f>ROUND(IF($B473="Annuity",SUMIFS('Annuity Prices'!AU:AU,'Annuity Prices'!$B:$B,$D473,'Annuity Prices'!$E:$E,$G473),IF($B473="RAB Short",SUMIFS('RAB Prices Short'!AU:AU,'RAB Prices Short'!$B:$B,'All Prices combined'!$D473,'RAB Prices Short'!$E:$E,'All Prices combined'!$G473),IF($B473="RAB Long",SUMIFS('RAB Prices Long'!AU:AU,'RAB Prices Long'!$B:$B,'All Prices combined'!$D473,'RAB Prices Long'!$E:$E,'All Prices combined'!$G473)))),2)</f>
        <v>19.2</v>
      </c>
      <c r="AS473" s="2">
        <f>ROUND(IF($B473="Annuity",SUMIFS('Annuity Prices'!AV:AV,'Annuity Prices'!$B:$B,$D473,'Annuity Prices'!$E:$E,$G473),IF($B473="RAB Short",SUMIFS('RAB Prices Short'!AV:AV,'RAB Prices Short'!$B:$B,'All Prices combined'!$D473,'RAB Prices Short'!$E:$E,'All Prices combined'!$G473),IF($B473="RAB Long",SUMIFS('RAB Prices Long'!AV:AV,'RAB Prices Long'!$B:$B,'All Prices combined'!$D473,'RAB Prices Long'!$E:$E,'All Prices combined'!$G473)))),2)</f>
        <v>19.75</v>
      </c>
      <c r="AT473" s="2">
        <f>ROUND(IF($B473="Annuity",SUMIFS('Annuity Prices'!AW:AW,'Annuity Prices'!$B:$B,$D473,'Annuity Prices'!$E:$E,$G473),IF($B473="RAB Short",SUMIFS('RAB Prices Short'!AW:AW,'RAB Prices Short'!$B:$B,'All Prices combined'!$D473,'RAB Prices Short'!$E:$E,'All Prices combined'!$G473),IF($B473="RAB Long",SUMIFS('RAB Prices Long'!AW:AW,'RAB Prices Long'!$B:$B,'All Prices combined'!$D473,'RAB Prices Long'!$E:$E,'All Prices combined'!$G473)))),2)</f>
        <v>20.170000000000002</v>
      </c>
      <c r="AU473" s="2">
        <f>ROUND(IF($B473="Annuity",SUMIFS('Annuity Prices'!AX:AX,'Annuity Prices'!$B:$B,$D473,'Annuity Prices'!$E:$E,$G473),IF($B473="RAB Short",SUMIFS('RAB Prices Short'!AX:AX,'RAB Prices Short'!$B:$B,'All Prices combined'!$D473,'RAB Prices Short'!$E:$E,'All Prices combined'!$G473),IF($B473="RAB Long",SUMIFS('RAB Prices Long'!AX:AX,'RAB Prices Long'!$B:$B,'All Prices combined'!$D473,'RAB Prices Long'!$E:$E,'All Prices combined'!$G473)))),2)</f>
        <v>20.68</v>
      </c>
      <c r="AV473" s="2">
        <f>ROUND(IF($B473="Annuity",SUMIFS('Annuity Prices'!AY:AY,'Annuity Prices'!$B:$B,$D473,'Annuity Prices'!$E:$E,$G473),IF($B473="RAB Short",SUMIFS('RAB Prices Short'!AY:AY,'RAB Prices Short'!$B:$B,'All Prices combined'!$D473,'RAB Prices Short'!$E:$E,'All Prices combined'!$G473),IF($B473="RAB Long",SUMIFS('RAB Prices Long'!AY:AY,'RAB Prices Long'!$B:$B,'All Prices combined'!$D473,'RAB Prices Long'!$E:$E,'All Prices combined'!$G473)))),2)</f>
        <v>21.19</v>
      </c>
      <c r="AW473" s="2">
        <f>ROUND(IF($B473="Annuity",SUMIFS('Annuity Prices'!AZ:AZ,'Annuity Prices'!$B:$B,$D473,'Annuity Prices'!$E:$E,$G473),IF($B473="RAB Short",SUMIFS('RAB Prices Short'!AZ:AZ,'RAB Prices Short'!$B:$B,'All Prices combined'!$D473,'RAB Prices Short'!$E:$E,'All Prices combined'!$G473),IF($B473="RAB Long",SUMIFS('RAB Prices Long'!AZ:AZ,'RAB Prices Long'!$B:$B,'All Prices combined'!$D473,'RAB Prices Long'!$E:$E,'All Prices combined'!$G473)))),2)</f>
        <v>21.72</v>
      </c>
      <c r="AX473" s="2">
        <f>ROUND(IF($B473="Annuity",SUMIFS('Annuity Prices'!BA:BA,'Annuity Prices'!$B:$B,$D473,'Annuity Prices'!$E:$E,$G473),IF($B473="RAB Short",SUMIFS('RAB Prices Short'!BA:BA,'RAB Prices Short'!$B:$B,'All Prices combined'!$D473,'RAB Prices Short'!$E:$E,'All Prices combined'!$G473),IF($B473="RAB Long",SUMIFS('RAB Prices Long'!BA:BA,'RAB Prices Long'!$B:$B,'All Prices combined'!$D473,'RAB Prices Long'!$E:$E,'All Prices combined'!$G473)))),2)</f>
        <v>22.96</v>
      </c>
      <c r="AY473" s="2">
        <f>ROUND(IF($B473="Annuity",SUMIFS('Annuity Prices'!BB:BB,'Annuity Prices'!$B:$B,$D473,'Annuity Prices'!$E:$E,$G473),IF($B473="RAB Short",SUMIFS('RAB Prices Short'!BB:BB,'RAB Prices Short'!$B:$B,'All Prices combined'!$D473,'RAB Prices Short'!$E:$E,'All Prices combined'!$G473),IF($B473="RAB Long",SUMIFS('RAB Prices Long'!BB:BB,'RAB Prices Long'!$B:$B,'All Prices combined'!$D473,'RAB Prices Long'!$E:$E,'All Prices combined'!$G473)))),2)</f>
        <v>23.54</v>
      </c>
      <c r="AZ473" s="2">
        <f>ROUND(IF($B473="Annuity",SUMIFS('Annuity Prices'!BC:BC,'Annuity Prices'!$B:$B,$D473,'Annuity Prices'!$E:$E,$G473),IF($B473="RAB Short",SUMIFS('RAB Prices Short'!BC:BC,'RAB Prices Short'!$B:$B,'All Prices combined'!$D473,'RAB Prices Short'!$E:$E,'All Prices combined'!$G473),IF($B473="RAB Long",SUMIFS('RAB Prices Long'!BC:BC,'RAB Prices Long'!$B:$B,'All Prices combined'!$D473,'RAB Prices Long'!$E:$E,'All Prices combined'!$G473)))),2)</f>
        <v>24.13</v>
      </c>
      <c r="BA473" s="2">
        <f>ROUND(IF($B473="Annuity",SUMIFS('Annuity Prices'!BD:BD,'Annuity Prices'!$B:$B,$D473,'Annuity Prices'!$E:$E,$G473),IF($B473="RAB Short",SUMIFS('RAB Prices Short'!BD:BD,'RAB Prices Short'!$B:$B,'All Prices combined'!$D473,'RAB Prices Short'!$E:$E,'All Prices combined'!$G473),IF($B473="RAB Long",SUMIFS('RAB Prices Long'!BD:BD,'RAB Prices Long'!$B:$B,'All Prices combined'!$D473,'RAB Prices Long'!$E:$E,'All Prices combined'!$G473)))),2)</f>
        <v>24.73</v>
      </c>
      <c r="BB473" s="2">
        <f>ROUND(IF($B473="Annuity",SUMIFS('Annuity Prices'!BE:BE,'Annuity Prices'!$B:$B,$D473,'Annuity Prices'!$E:$E,$G473),IF($B473="RAB Short",SUMIFS('RAB Prices Short'!BE:BE,'RAB Prices Short'!$B:$B,'All Prices combined'!$D473,'RAB Prices Short'!$E:$E,'All Prices combined'!$G473),IF($B473="RAB Long",SUMIFS('RAB Prices Long'!BE:BE,'RAB Prices Long'!$B:$B,'All Prices combined'!$D473,'RAB Prices Long'!$E:$E,'All Prices combined'!$G473)))),2)</f>
        <v>26.62</v>
      </c>
      <c r="BC473" s="2">
        <f>ROUND(IF($B473="Annuity",SUMIFS('Annuity Prices'!BF:BF,'Annuity Prices'!$B:$B,$D473,'Annuity Prices'!$E:$E,$G473),IF($B473="RAB Short",SUMIFS('RAB Prices Short'!BF:BF,'RAB Prices Short'!$B:$B,'All Prices combined'!$D473,'RAB Prices Short'!$E:$E,'All Prices combined'!$G473),IF($B473="RAB Long",SUMIFS('RAB Prices Long'!BF:BF,'RAB Prices Long'!$B:$B,'All Prices combined'!$D473,'RAB Prices Long'!$E:$E,'All Prices combined'!$G473)))),2)</f>
        <v>27.29</v>
      </c>
      <c r="BD473" s="2">
        <f>ROUND(IF($B473="Annuity",SUMIFS('Annuity Prices'!BG:BG,'Annuity Prices'!$B:$B,$D473,'Annuity Prices'!$E:$E,$G473),IF($B473="RAB Short",SUMIFS('RAB Prices Short'!BG:BG,'RAB Prices Short'!$B:$B,'All Prices combined'!$D473,'RAB Prices Short'!$E:$E,'All Prices combined'!$G473),IF($B473="RAB Long",SUMIFS('RAB Prices Long'!BG:BG,'RAB Prices Long'!$B:$B,'All Prices combined'!$D473,'RAB Prices Long'!$E:$E,'All Prices combined'!$G473)))),2)</f>
        <v>27.97</v>
      </c>
      <c r="BE473" s="2">
        <f>ROUND(IF($B473="Annuity",SUMIFS('Annuity Prices'!BH:BH,'Annuity Prices'!$B:$B,$D473,'Annuity Prices'!$E:$E,$G473),IF($B473="RAB Short",SUMIFS('RAB Prices Short'!BH:BH,'RAB Prices Short'!$B:$B,'All Prices combined'!$D473,'RAB Prices Short'!$E:$E,'All Prices combined'!$G473),IF($B473="RAB Long",SUMIFS('RAB Prices Long'!BH:BH,'RAB Prices Long'!$B:$B,'All Prices combined'!$D473,'RAB Prices Long'!$E:$E,'All Prices combined'!$G473)))),2)</f>
        <v>28.67</v>
      </c>
      <c r="BF473" s="2">
        <f>ROUND(IF($B473="Annuity",SUMIFS('Annuity Prices'!BI:BI,'Annuity Prices'!$B:$B,$D473,'Annuity Prices'!$E:$E,$G473),IF($B473="RAB Short",SUMIFS('RAB Prices Short'!BI:BI,'RAB Prices Short'!$B:$B,'All Prices combined'!$D473,'RAB Prices Short'!$E:$E,'All Prices combined'!$G473),IF($B473="RAB Long",SUMIFS('RAB Prices Long'!BI:BI,'RAB Prices Long'!$B:$B,'All Prices combined'!$D473,'RAB Prices Long'!$E:$E,'All Prices combined'!$G473)))),2)</f>
        <v>30.94</v>
      </c>
      <c r="BG473" s="2">
        <f>ROUND(IF($B473="Annuity",SUMIFS('Annuity Prices'!BJ:BJ,'Annuity Prices'!$B:$B,$D473,'Annuity Prices'!$E:$E,$G473),IF($B473="RAB Short",SUMIFS('RAB Prices Short'!BJ:BJ,'RAB Prices Short'!$B:$B,'All Prices combined'!$D473,'RAB Prices Short'!$E:$E,'All Prices combined'!$G473),IF($B473="RAB Long",SUMIFS('RAB Prices Long'!BJ:BJ,'RAB Prices Long'!$B:$B,'All Prices combined'!$D473,'RAB Prices Long'!$E:$E,'All Prices combined'!$G473)))),2)</f>
        <v>31.72</v>
      </c>
      <c r="BH473" s="2">
        <f>ROUND(IF($B473="Annuity",SUMIFS('Annuity Prices'!BK:BK,'Annuity Prices'!$B:$B,$D473,'Annuity Prices'!$E:$E,$G473),IF($B473="RAB Short",SUMIFS('RAB Prices Short'!BK:BK,'RAB Prices Short'!$B:$B,'All Prices combined'!$D473,'RAB Prices Short'!$E:$E,'All Prices combined'!$G473),IF($B473="RAB Long",SUMIFS('RAB Prices Long'!BK:BK,'RAB Prices Long'!$B:$B,'All Prices combined'!$D473,'RAB Prices Long'!$E:$E,'All Prices combined'!$G473)))),2)</f>
        <v>32.51</v>
      </c>
      <c r="BI473" s="2">
        <f>ROUND(IF($B473="Annuity",SUMIFS('Annuity Prices'!BL:BL,'Annuity Prices'!$B:$B,$D473,'Annuity Prices'!$E:$E,$G473),IF($B473="RAB Short",SUMIFS('RAB Prices Short'!BL:BL,'RAB Prices Short'!$B:$B,'All Prices combined'!$D473,'RAB Prices Short'!$E:$E,'All Prices combined'!$G473),IF($B473="RAB Long",SUMIFS('RAB Prices Long'!BL:BL,'RAB Prices Long'!$B:$B,'All Prices combined'!$D473,'RAB Prices Long'!$E:$E,'All Prices combined'!$G473)))),2)</f>
        <v>33.32</v>
      </c>
      <c r="BJ473" s="2">
        <f>ROUND(IF($B473="Annuity",SUMIFS('Annuity Prices'!BM:BM,'Annuity Prices'!$B:$B,$D473,'Annuity Prices'!$E:$E,$G473),IF($B473="RAB Short",SUMIFS('RAB Prices Short'!BM:BM,'RAB Prices Short'!$B:$B,'All Prices combined'!$D473,'RAB Prices Short'!$E:$E,'All Prices combined'!$G473),IF($B473="RAB Long",SUMIFS('RAB Prices Long'!BM:BM,'RAB Prices Long'!$B:$B,'All Prices combined'!$D473,'RAB Prices Long'!$E:$E,'All Prices combined'!$G473)))),2)</f>
        <v>34.159999999999997</v>
      </c>
      <c r="BK473" s="2">
        <f>ROUND(IF($B473="Annuity",SUMIFS('Annuity Prices'!BN:BN,'Annuity Prices'!$B:$B,$D473,'Annuity Prices'!$E:$E,$G473),IF($B473="RAB Short",SUMIFS('RAB Prices Short'!BN:BN,'RAB Prices Short'!$B:$B,'All Prices combined'!$D473,'RAB Prices Short'!$E:$E,'All Prices combined'!$G473),IF($B473="RAB Long",SUMIFS('RAB Prices Long'!BN:BN,'RAB Prices Long'!$B:$B,'All Prices combined'!$D473,'RAB Prices Long'!$E:$E,'All Prices combined'!$G473)))),2)</f>
        <v>35.020000000000003</v>
      </c>
      <c r="BL473" s="2">
        <f>ROUND(IF($B473="Annuity",SUMIFS('Annuity Prices'!BO:BO,'Annuity Prices'!$B:$B,$D473,'Annuity Prices'!$E:$E,$G473),IF($B473="RAB Short",SUMIFS('RAB Prices Short'!BO:BO,'RAB Prices Short'!$B:$B,'All Prices combined'!$D473,'RAB Prices Short'!$E:$E,'All Prices combined'!$G473),IF($B473="RAB Long",SUMIFS('RAB Prices Long'!BO:BO,'RAB Prices Long'!$B:$B,'All Prices combined'!$D473,'RAB Prices Long'!$E:$E,'All Prices combined'!$G473)))),2)</f>
        <v>35.89</v>
      </c>
      <c r="BM473" s="2">
        <f>ROUND(IF($B473="Annuity",SUMIFS('Annuity Prices'!BP:BP,'Annuity Prices'!$B:$B,$D473,'Annuity Prices'!$E:$E,$G473),IF($B473="RAB Short",SUMIFS('RAB Prices Short'!BP:BP,'RAB Prices Short'!$B:$B,'All Prices combined'!$D473,'RAB Prices Short'!$E:$E,'All Prices combined'!$G473),IF($B473="RAB Long",SUMIFS('RAB Prices Long'!BP:BP,'RAB Prices Long'!$B:$B,'All Prices combined'!$D473,'RAB Prices Long'!$E:$E,'All Prices combined'!$G473)))),2)</f>
        <v>36.79</v>
      </c>
      <c r="BN473" s="2">
        <f>ROUND(IF($B473="Annuity",SUMIFS('Annuity Prices'!BQ:BQ,'Annuity Prices'!$B:$B,$D473,'Annuity Prices'!$E:$E,$G473),IF($B473="RAB Short",SUMIFS('RAB Prices Short'!BQ:BQ,'RAB Prices Short'!$B:$B,'All Prices combined'!$D473,'RAB Prices Short'!$E:$E,'All Prices combined'!$G473),IF($B473="RAB Long",SUMIFS('RAB Prices Long'!BQ:BQ,'RAB Prices Long'!$B:$B,'All Prices combined'!$D473,'RAB Prices Long'!$E:$E,'All Prices combined'!$G473)))),2)</f>
        <v>38.25</v>
      </c>
      <c r="BO473" s="2">
        <f>ROUND(IF($B473="Annuity",SUMIFS('Annuity Prices'!BR:BR,'Annuity Prices'!$B:$B,$D473,'Annuity Prices'!$E:$E,$G473),IF($B473="RAB Short",SUMIFS('RAB Prices Short'!BR:BR,'RAB Prices Short'!$B:$B,'All Prices combined'!$D473,'RAB Prices Short'!$E:$E,'All Prices combined'!$G473),IF($B473="RAB Long",SUMIFS('RAB Prices Long'!BR:BR,'RAB Prices Long'!$B:$B,'All Prices combined'!$D473,'RAB Prices Long'!$E:$E,'All Prices combined'!$G473)))),2)</f>
        <v>39.21</v>
      </c>
      <c r="BP473" s="2">
        <f>ROUND(IF($B473="Annuity",SUMIFS('Annuity Prices'!BS:BS,'Annuity Prices'!$B:$B,$D473,'Annuity Prices'!$E:$E,$G473),IF($B473="RAB Short",SUMIFS('RAB Prices Short'!BS:BS,'RAB Prices Short'!$B:$B,'All Prices combined'!$D473,'RAB Prices Short'!$E:$E,'All Prices combined'!$G473),IF($B473="RAB Long",SUMIFS('RAB Prices Long'!BS:BS,'RAB Prices Long'!$B:$B,'All Prices combined'!$D473,'RAB Prices Long'!$E:$E,'All Prices combined'!$G473)))),2)</f>
        <v>40.19</v>
      </c>
      <c r="BQ473" s="2">
        <f>ROUND(IF($B473="Annuity",SUMIFS('Annuity Prices'!BT:BT,'Annuity Prices'!$B:$B,$D473,'Annuity Prices'!$E:$E,$G473),IF($B473="RAB Short",SUMIFS('RAB Prices Short'!BT:BT,'RAB Prices Short'!$B:$B,'All Prices combined'!$D473,'RAB Prices Short'!$E:$E,'All Prices combined'!$G473),IF($B473="RAB Long",SUMIFS('RAB Prices Long'!BT:BT,'RAB Prices Long'!$B:$B,'All Prices combined'!$D473,'RAB Prices Long'!$E:$E,'All Prices combined'!$G473)))),2)</f>
        <v>41.19</v>
      </c>
      <c r="BR473" s="2">
        <f>ROUND(IF($B473="Annuity",SUMIFS('Annuity Prices'!BU:BU,'Annuity Prices'!$B:$B,$D473,'Annuity Prices'!$E:$E,$G473),IF($B473="RAB Short",SUMIFS('RAB Prices Short'!BU:BU,'RAB Prices Short'!$B:$B,'All Prices combined'!$D473,'RAB Prices Short'!$E:$E,'All Prices combined'!$G473),IF($B473="RAB Long",SUMIFS('RAB Prices Long'!BU:BU,'RAB Prices Long'!$B:$B,'All Prices combined'!$D473,'RAB Prices Long'!$E:$E,'All Prices combined'!$G473)))),2)</f>
        <v>42.36</v>
      </c>
      <c r="BS473" s="2">
        <f>ROUND(IF($B473="Annuity",SUMIFS('Annuity Prices'!BV:BV,'Annuity Prices'!$B:$B,$D473,'Annuity Prices'!$E:$E,$G473),IF($B473="RAB Short",SUMIFS('RAB Prices Short'!BV:BV,'RAB Prices Short'!$B:$B,'All Prices combined'!$D473,'RAB Prices Short'!$E:$E,'All Prices combined'!$G473),IF($B473="RAB Long",SUMIFS('RAB Prices Long'!BV:BV,'RAB Prices Long'!$B:$B,'All Prices combined'!$D473,'RAB Prices Long'!$E:$E,'All Prices combined'!$G473)))),2)</f>
        <v>43.42</v>
      </c>
      <c r="BT473" s="2">
        <f>ROUND(IF($B473="Annuity",SUMIFS('Annuity Prices'!BW:BW,'Annuity Prices'!$B:$B,$D473,'Annuity Prices'!$E:$E,$G473),IF($B473="RAB Short",SUMIFS('RAB Prices Short'!BW:BW,'RAB Prices Short'!$B:$B,'All Prices combined'!$D473,'RAB Prices Short'!$E:$E,'All Prices combined'!$G473),IF($B473="RAB Long",SUMIFS('RAB Prices Long'!BW:BW,'RAB Prices Long'!$B:$B,'All Prices combined'!$D473,'RAB Prices Long'!$E:$E,'All Prices combined'!$G473)))),2)</f>
        <v>44.5</v>
      </c>
      <c r="BU473" s="2">
        <f>ROUND(IF($B473="Annuity",SUMIFS('Annuity Prices'!BX:BX,'Annuity Prices'!$B:$B,$D473,'Annuity Prices'!$E:$E,$G473),IF($B473="RAB Short",SUMIFS('RAB Prices Short'!BX:BX,'RAB Prices Short'!$B:$B,'All Prices combined'!$D473,'RAB Prices Short'!$E:$E,'All Prices combined'!$G473),IF($B473="RAB Long",SUMIFS('RAB Prices Long'!BX:BX,'RAB Prices Long'!$B:$B,'All Prices combined'!$D473,'RAB Prices Long'!$E:$E,'All Prices combined'!$G473)))),2)</f>
        <v>45.62</v>
      </c>
    </row>
    <row r="474" spans="2:73" x14ac:dyDescent="0.25">
      <c r="B474" t="s">
        <v>45</v>
      </c>
      <c r="C474">
        <v>17</v>
      </c>
      <c r="D474" t="s">
        <v>179</v>
      </c>
      <c r="E474" t="s">
        <v>178</v>
      </c>
      <c r="F474">
        <v>17</v>
      </c>
      <c r="G474" t="s">
        <v>40</v>
      </c>
      <c r="I474" s="2">
        <f>ROUND(IF($B474="Annuity",SUMIFS('Annuity Prices'!L:L,'Annuity Prices'!$B:$B,$D474,'Annuity Prices'!$E:$E,$G474),IF($B474="RAB Short",SUMIFS('RAB Prices Short'!L:L,'RAB Prices Short'!$B:$B,'All Prices combined'!$D474,'RAB Prices Short'!$E:$E,'All Prices combined'!$G474),IF($B474="RAB Long",SUMIFS('RAB Prices Long'!L:L,'RAB Prices Long'!$B:$B,'All Prices combined'!$D474,'RAB Prices Long'!$E:$E,'All Prices combined'!$G474)))),2)</f>
        <v>0</v>
      </c>
      <c r="J474" s="2">
        <f>ROUND(IF($B474="Annuity",SUMIFS('Annuity Prices'!M:M,'Annuity Prices'!$B:$B,$D474,'Annuity Prices'!$E:$E,$G474),IF($B474="RAB Short",SUMIFS('RAB Prices Short'!M:M,'RAB Prices Short'!$B:$B,'All Prices combined'!$D474,'RAB Prices Short'!$E:$E,'All Prices combined'!$G474),IF($B474="RAB Long",SUMIFS('RAB Prices Long'!M:M,'RAB Prices Long'!$B:$B,'All Prices combined'!$D474,'RAB Prices Long'!$E:$E,'All Prices combined'!$G474)))),2)</f>
        <v>0</v>
      </c>
      <c r="K474" s="2">
        <f>ROUND(IF($B474="Annuity",SUMIFS('Annuity Prices'!N:N,'Annuity Prices'!$B:$B,$D474,'Annuity Prices'!$E:$E,$G474),IF($B474="RAB Short",SUMIFS('RAB Prices Short'!N:N,'RAB Prices Short'!$B:$B,'All Prices combined'!$D474,'RAB Prices Short'!$E:$E,'All Prices combined'!$G474),IF($B474="RAB Long",SUMIFS('RAB Prices Long'!N:N,'RAB Prices Long'!$B:$B,'All Prices combined'!$D474,'RAB Prices Long'!$E:$E,'All Prices combined'!$G474)))),2)</f>
        <v>4.59</v>
      </c>
      <c r="L474" s="2">
        <f>ROUND(IF($B474="Annuity",SUMIFS('Annuity Prices'!O:O,'Annuity Prices'!$B:$B,$D474,'Annuity Prices'!$E:$E,$G474),IF($B474="RAB Short",SUMIFS('RAB Prices Short'!O:O,'RAB Prices Short'!$B:$B,'All Prices combined'!$D474,'RAB Prices Short'!$E:$E,'All Prices combined'!$G474),IF($B474="RAB Long",SUMIFS('RAB Prices Long'!O:O,'RAB Prices Long'!$B:$B,'All Prices combined'!$D474,'RAB Prices Long'!$E:$E,'All Prices combined'!$G474)))),2)</f>
        <v>4.72</v>
      </c>
      <c r="M474" s="2">
        <f>ROUND(IF($B474="Annuity",SUMIFS('Annuity Prices'!P:P,'Annuity Prices'!$B:$B,$D474,'Annuity Prices'!$E:$E,$G474),IF($B474="RAB Short",SUMIFS('RAB Prices Short'!P:P,'RAB Prices Short'!$B:$B,'All Prices combined'!$D474,'RAB Prices Short'!$E:$E,'All Prices combined'!$G474),IF($B474="RAB Long",SUMIFS('RAB Prices Long'!P:P,'RAB Prices Long'!$B:$B,'All Prices combined'!$D474,'RAB Prices Long'!$E:$E,'All Prices combined'!$G474)))),2)</f>
        <v>4.82</v>
      </c>
      <c r="N474" s="2">
        <f>ROUND(IF($B474="Annuity",SUMIFS('Annuity Prices'!Q:Q,'Annuity Prices'!$B:$B,$D474,'Annuity Prices'!$E:$E,$G474),IF($B474="RAB Short",SUMIFS('RAB Prices Short'!Q:Q,'RAB Prices Short'!$B:$B,'All Prices combined'!$D474,'RAB Prices Short'!$E:$E,'All Prices combined'!$G474),IF($B474="RAB Long",SUMIFS('RAB Prices Long'!Q:Q,'RAB Prices Long'!$B:$B,'All Prices combined'!$D474,'RAB Prices Long'!$E:$E,'All Prices combined'!$G474)))),2)</f>
        <v>4.9400000000000004</v>
      </c>
      <c r="O474" s="2">
        <f>ROUND(IF($B474="Annuity",SUMIFS('Annuity Prices'!R:R,'Annuity Prices'!$B:$B,$D474,'Annuity Prices'!$E:$E,$G474),IF($B474="RAB Short",SUMIFS('RAB Prices Short'!R:R,'RAB Prices Short'!$B:$B,'All Prices combined'!$D474,'RAB Prices Short'!$E:$E,'All Prices combined'!$G474),IF($B474="RAB Long",SUMIFS('RAB Prices Long'!R:R,'RAB Prices Long'!$B:$B,'All Prices combined'!$D474,'RAB Prices Long'!$E:$E,'All Prices combined'!$G474)))),2)</f>
        <v>5.07</v>
      </c>
      <c r="P474" s="2">
        <f>ROUND(IF($B474="Annuity",SUMIFS('Annuity Prices'!S:S,'Annuity Prices'!$B:$B,$D474,'Annuity Prices'!$E:$E,$G474),IF($B474="RAB Short",SUMIFS('RAB Prices Short'!S:S,'RAB Prices Short'!$B:$B,'All Prices combined'!$D474,'RAB Prices Short'!$E:$E,'All Prices combined'!$G474),IF($B474="RAB Long",SUMIFS('RAB Prices Long'!S:S,'RAB Prices Long'!$B:$B,'All Prices combined'!$D474,'RAB Prices Long'!$E:$E,'All Prices combined'!$G474)))),2)</f>
        <v>5.19</v>
      </c>
      <c r="Q474" s="2">
        <f>ROUND(IF($B474="Annuity",SUMIFS('Annuity Prices'!T:T,'Annuity Prices'!$B:$B,$D474,'Annuity Prices'!$E:$E,$G474),IF($B474="RAB Short",SUMIFS('RAB Prices Short'!T:T,'RAB Prices Short'!$B:$B,'All Prices combined'!$D474,'RAB Prices Short'!$E:$E,'All Prices combined'!$G474),IF($B474="RAB Long",SUMIFS('RAB Prices Long'!T:T,'RAB Prices Long'!$B:$B,'All Prices combined'!$D474,'RAB Prices Long'!$E:$E,'All Prices combined'!$G474)))),2)</f>
        <v>5.3</v>
      </c>
      <c r="R474" s="2">
        <f>ROUND(IF($B474="Annuity",SUMIFS('Annuity Prices'!U:U,'Annuity Prices'!$B:$B,$D474,'Annuity Prices'!$E:$E,$G474),IF($B474="RAB Short",SUMIFS('RAB Prices Short'!U:U,'RAB Prices Short'!$B:$B,'All Prices combined'!$D474,'RAB Prices Short'!$E:$E,'All Prices combined'!$G474),IF($B474="RAB Long",SUMIFS('RAB Prices Long'!U:U,'RAB Prices Long'!$B:$B,'All Prices combined'!$D474,'RAB Prices Long'!$E:$E,'All Prices combined'!$G474)))),2)</f>
        <v>5.43</v>
      </c>
      <c r="S474" s="2">
        <f>ROUND(IF($B474="Annuity",SUMIFS('Annuity Prices'!V:V,'Annuity Prices'!$B:$B,$D474,'Annuity Prices'!$E:$E,$G474),IF($B474="RAB Short",SUMIFS('RAB Prices Short'!V:V,'RAB Prices Short'!$B:$B,'All Prices combined'!$D474,'RAB Prices Short'!$E:$E,'All Prices combined'!$G474),IF($B474="RAB Long",SUMIFS('RAB Prices Long'!V:V,'RAB Prices Long'!$B:$B,'All Prices combined'!$D474,'RAB Prices Long'!$E:$E,'All Prices combined'!$G474)))),2)</f>
        <v>5.57</v>
      </c>
      <c r="T474" s="2">
        <f>ROUND(IF($B474="Annuity",SUMIFS('Annuity Prices'!W:W,'Annuity Prices'!$B:$B,$D474,'Annuity Prices'!$E:$E,$G474),IF($B474="RAB Short",SUMIFS('RAB Prices Short'!W:W,'RAB Prices Short'!$B:$B,'All Prices combined'!$D474,'RAB Prices Short'!$E:$E,'All Prices combined'!$G474),IF($B474="RAB Long",SUMIFS('RAB Prices Long'!W:W,'RAB Prices Long'!$B:$B,'All Prices combined'!$D474,'RAB Prices Long'!$E:$E,'All Prices combined'!$G474)))),2)</f>
        <v>5.7</v>
      </c>
      <c r="U474" s="2">
        <f>ROUND(IF($B474="Annuity",SUMIFS('Annuity Prices'!X:X,'Annuity Prices'!$B:$B,$D474,'Annuity Prices'!$E:$E,$G474),IF($B474="RAB Short",SUMIFS('RAB Prices Short'!X:X,'RAB Prices Short'!$B:$B,'All Prices combined'!$D474,'RAB Prices Short'!$E:$E,'All Prices combined'!$G474),IF($B474="RAB Long",SUMIFS('RAB Prices Long'!X:X,'RAB Prices Long'!$B:$B,'All Prices combined'!$D474,'RAB Prices Long'!$E:$E,'All Prices combined'!$G474)))),2)</f>
        <v>5.82</v>
      </c>
      <c r="V474" s="2">
        <f>ROUND(IF($B474="Annuity",SUMIFS('Annuity Prices'!Y:Y,'Annuity Prices'!$B:$B,$D474,'Annuity Prices'!$E:$E,$G474),IF($B474="RAB Short",SUMIFS('RAB Prices Short'!Y:Y,'RAB Prices Short'!$B:$B,'All Prices combined'!$D474,'RAB Prices Short'!$E:$E,'All Prices combined'!$G474),IF($B474="RAB Long",SUMIFS('RAB Prices Long'!Y:Y,'RAB Prices Long'!$B:$B,'All Prices combined'!$D474,'RAB Prices Long'!$E:$E,'All Prices combined'!$G474)))),2)</f>
        <v>5.96</v>
      </c>
      <c r="W474" s="2">
        <f>ROUND(IF($B474="Annuity",SUMIFS('Annuity Prices'!Z:Z,'Annuity Prices'!$B:$B,$D474,'Annuity Prices'!$E:$E,$G474),IF($B474="RAB Short",SUMIFS('RAB Prices Short'!Z:Z,'RAB Prices Short'!$B:$B,'All Prices combined'!$D474,'RAB Prices Short'!$E:$E,'All Prices combined'!$G474),IF($B474="RAB Long",SUMIFS('RAB Prices Long'!Z:Z,'RAB Prices Long'!$B:$B,'All Prices combined'!$D474,'RAB Prices Long'!$E:$E,'All Prices combined'!$G474)))),2)</f>
        <v>6.11</v>
      </c>
      <c r="X474" s="2">
        <f>ROUND(IF($B474="Annuity",SUMIFS('Annuity Prices'!AA:AA,'Annuity Prices'!$B:$B,$D474,'Annuity Prices'!$E:$E,$G474),IF($B474="RAB Short",SUMIFS('RAB Prices Short'!AA:AA,'RAB Prices Short'!$B:$B,'All Prices combined'!$D474,'RAB Prices Short'!$E:$E,'All Prices combined'!$G474),IF($B474="RAB Long",SUMIFS('RAB Prices Long'!AA:AA,'RAB Prices Long'!$B:$B,'All Prices combined'!$D474,'RAB Prices Long'!$E:$E,'All Prices combined'!$G474)))),2)</f>
        <v>6.27</v>
      </c>
      <c r="Y474" s="2">
        <f>ROUND(IF($B474="Annuity",SUMIFS('Annuity Prices'!AB:AB,'Annuity Prices'!$B:$B,$D474,'Annuity Prices'!$E:$E,$G474),IF($B474="RAB Short",SUMIFS('RAB Prices Short'!AB:AB,'RAB Prices Short'!$B:$B,'All Prices combined'!$D474,'RAB Prices Short'!$E:$E,'All Prices combined'!$G474),IF($B474="RAB Long",SUMIFS('RAB Prices Long'!AB:AB,'RAB Prices Long'!$B:$B,'All Prices combined'!$D474,'RAB Prices Long'!$E:$E,'All Prices combined'!$G474)))),2)</f>
        <v>6.39</v>
      </c>
      <c r="Z474" s="2">
        <f>ROUND(IF($B474="Annuity",SUMIFS('Annuity Prices'!AC:AC,'Annuity Prices'!$B:$B,$D474,'Annuity Prices'!$E:$E,$G474),IF($B474="RAB Short",SUMIFS('RAB Prices Short'!AC:AC,'RAB Prices Short'!$B:$B,'All Prices combined'!$D474,'RAB Prices Short'!$E:$E,'All Prices combined'!$G474),IF($B474="RAB Long",SUMIFS('RAB Prices Long'!AC:AC,'RAB Prices Long'!$B:$B,'All Prices combined'!$D474,'RAB Prices Long'!$E:$E,'All Prices combined'!$G474)))),2)</f>
        <v>6.55</v>
      </c>
      <c r="AA474" s="2">
        <f>ROUND(IF($B474="Annuity",SUMIFS('Annuity Prices'!AD:AD,'Annuity Prices'!$B:$B,$D474,'Annuity Prices'!$E:$E,$G474),IF($B474="RAB Short",SUMIFS('RAB Prices Short'!AD:AD,'RAB Prices Short'!$B:$B,'All Prices combined'!$D474,'RAB Prices Short'!$E:$E,'All Prices combined'!$G474),IF($B474="RAB Long",SUMIFS('RAB Prices Long'!AD:AD,'RAB Prices Long'!$B:$B,'All Prices combined'!$D474,'RAB Prices Long'!$E:$E,'All Prices combined'!$G474)))),2)</f>
        <v>6.72</v>
      </c>
      <c r="AB474" s="2">
        <f>ROUND(IF($B474="Annuity",SUMIFS('Annuity Prices'!AE:AE,'Annuity Prices'!$B:$B,$D474,'Annuity Prices'!$E:$E,$G474),IF($B474="RAB Short",SUMIFS('RAB Prices Short'!AE:AE,'RAB Prices Short'!$B:$B,'All Prices combined'!$D474,'RAB Prices Short'!$E:$E,'All Prices combined'!$G474),IF($B474="RAB Long",SUMIFS('RAB Prices Long'!AE:AE,'RAB Prices Long'!$B:$B,'All Prices combined'!$D474,'RAB Prices Long'!$E:$E,'All Prices combined'!$G474)))),2)</f>
        <v>6.88</v>
      </c>
      <c r="AC474" s="2">
        <f>ROUND(IF($B474="Annuity",SUMIFS('Annuity Prices'!AF:AF,'Annuity Prices'!$B:$B,$D474,'Annuity Prices'!$E:$E,$G474),IF($B474="RAB Short",SUMIFS('RAB Prices Short'!AF:AF,'RAB Prices Short'!$B:$B,'All Prices combined'!$D474,'RAB Prices Short'!$E:$E,'All Prices combined'!$G474),IF($B474="RAB Long",SUMIFS('RAB Prices Long'!AF:AF,'RAB Prices Long'!$B:$B,'All Prices combined'!$D474,'RAB Prices Long'!$E:$E,'All Prices combined'!$G474)))),2)</f>
        <v>7.02</v>
      </c>
      <c r="AD474" s="2">
        <f>ROUND(IF($B474="Annuity",SUMIFS('Annuity Prices'!AG:AG,'Annuity Prices'!$B:$B,$D474,'Annuity Prices'!$E:$E,$G474),IF($B474="RAB Short",SUMIFS('RAB Prices Short'!AG:AG,'RAB Prices Short'!$B:$B,'All Prices combined'!$D474,'RAB Prices Short'!$E:$E,'All Prices combined'!$G474),IF($B474="RAB Long",SUMIFS('RAB Prices Long'!AG:AG,'RAB Prices Long'!$B:$B,'All Prices combined'!$D474,'RAB Prices Long'!$E:$E,'All Prices combined'!$G474)))),2)</f>
        <v>7.2</v>
      </c>
      <c r="AE474" s="2">
        <f>ROUND(IF($B474="Annuity",SUMIFS('Annuity Prices'!AH:AH,'Annuity Prices'!$B:$B,$D474,'Annuity Prices'!$E:$E,$G474),IF($B474="RAB Short",SUMIFS('RAB Prices Short'!AH:AH,'RAB Prices Short'!$B:$B,'All Prices combined'!$D474,'RAB Prices Short'!$E:$E,'All Prices combined'!$G474),IF($B474="RAB Long",SUMIFS('RAB Prices Long'!AH:AH,'RAB Prices Long'!$B:$B,'All Prices combined'!$D474,'RAB Prices Long'!$E:$E,'All Prices combined'!$G474)))),2)</f>
        <v>7.38</v>
      </c>
      <c r="AF474" s="2">
        <f>ROUND(IF($B474="Annuity",SUMIFS('Annuity Prices'!AI:AI,'Annuity Prices'!$B:$B,$D474,'Annuity Prices'!$E:$E,$G474),IF($B474="RAB Short",SUMIFS('RAB Prices Short'!AI:AI,'RAB Prices Short'!$B:$B,'All Prices combined'!$D474,'RAB Prices Short'!$E:$E,'All Prices combined'!$G474),IF($B474="RAB Long",SUMIFS('RAB Prices Long'!AI:AI,'RAB Prices Long'!$B:$B,'All Prices combined'!$D474,'RAB Prices Long'!$E:$E,'All Prices combined'!$G474)))),2)</f>
        <v>7.56</v>
      </c>
      <c r="AG474" s="2">
        <f>ROUND(IF($B474="Annuity",SUMIFS('Annuity Prices'!AJ:AJ,'Annuity Prices'!$B:$B,$D474,'Annuity Prices'!$E:$E,$G474),IF($B474="RAB Short",SUMIFS('RAB Prices Short'!AJ:AJ,'RAB Prices Short'!$B:$B,'All Prices combined'!$D474,'RAB Prices Short'!$E:$E,'All Prices combined'!$G474),IF($B474="RAB Long",SUMIFS('RAB Prices Long'!AJ:AJ,'RAB Prices Long'!$B:$B,'All Prices combined'!$D474,'RAB Prices Long'!$E:$E,'All Prices combined'!$G474)))),2)</f>
        <v>7.71</v>
      </c>
      <c r="AH474" s="2">
        <f>ROUND(IF($B474="Annuity",SUMIFS('Annuity Prices'!AK:AK,'Annuity Prices'!$B:$B,$D474,'Annuity Prices'!$E:$E,$G474),IF($B474="RAB Short",SUMIFS('RAB Prices Short'!AK:AK,'RAB Prices Short'!$B:$B,'All Prices combined'!$D474,'RAB Prices Short'!$E:$E,'All Prices combined'!$G474),IF($B474="RAB Long",SUMIFS('RAB Prices Long'!AK:AK,'RAB Prices Long'!$B:$B,'All Prices combined'!$D474,'RAB Prices Long'!$E:$E,'All Prices combined'!$G474)))),2)</f>
        <v>7.91</v>
      </c>
      <c r="AI474" s="2">
        <f>ROUND(IF($B474="Annuity",SUMIFS('Annuity Prices'!AL:AL,'Annuity Prices'!$B:$B,$D474,'Annuity Prices'!$E:$E,$G474),IF($B474="RAB Short",SUMIFS('RAB Prices Short'!AL:AL,'RAB Prices Short'!$B:$B,'All Prices combined'!$D474,'RAB Prices Short'!$E:$E,'All Prices combined'!$G474),IF($B474="RAB Long",SUMIFS('RAB Prices Long'!AL:AL,'RAB Prices Long'!$B:$B,'All Prices combined'!$D474,'RAB Prices Long'!$E:$E,'All Prices combined'!$G474)))),2)</f>
        <v>8.11</v>
      </c>
      <c r="AJ474" s="2">
        <f>ROUND(IF($B474="Annuity",SUMIFS('Annuity Prices'!AM:AM,'Annuity Prices'!$B:$B,$D474,'Annuity Prices'!$E:$E,$G474),IF($B474="RAB Short",SUMIFS('RAB Prices Short'!AM:AM,'RAB Prices Short'!$B:$B,'All Prices combined'!$D474,'RAB Prices Short'!$E:$E,'All Prices combined'!$G474),IF($B474="RAB Long",SUMIFS('RAB Prices Long'!AM:AM,'RAB Prices Long'!$B:$B,'All Prices combined'!$D474,'RAB Prices Long'!$E:$E,'All Prices combined'!$G474)))),2)</f>
        <v>8.31</v>
      </c>
      <c r="AK474" s="2">
        <f>ROUND(IF($B474="Annuity",SUMIFS('Annuity Prices'!AN:AN,'Annuity Prices'!$B:$B,$D474,'Annuity Prices'!$E:$E,$G474),IF($B474="RAB Short",SUMIFS('RAB Prices Short'!AN:AN,'RAB Prices Short'!$B:$B,'All Prices combined'!$D474,'RAB Prices Short'!$E:$E,'All Prices combined'!$G474),IF($B474="RAB Long",SUMIFS('RAB Prices Long'!AN:AN,'RAB Prices Long'!$B:$B,'All Prices combined'!$D474,'RAB Prices Long'!$E:$E,'All Prices combined'!$G474)))),2)</f>
        <v>8.4700000000000006</v>
      </c>
      <c r="AL474" s="2">
        <f>ROUND(IF($B474="Annuity",SUMIFS('Annuity Prices'!AO:AO,'Annuity Prices'!$B:$B,$D474,'Annuity Prices'!$E:$E,$G474),IF($B474="RAB Short",SUMIFS('RAB Prices Short'!AO:AO,'RAB Prices Short'!$B:$B,'All Prices combined'!$D474,'RAB Prices Short'!$E:$E,'All Prices combined'!$G474),IF($B474="RAB Long",SUMIFS('RAB Prices Long'!AO:AO,'RAB Prices Long'!$B:$B,'All Prices combined'!$D474,'RAB Prices Long'!$E:$E,'All Prices combined'!$G474)))),2)</f>
        <v>8.69</v>
      </c>
      <c r="AM474" s="2">
        <f>ROUND(IF($B474="Annuity",SUMIFS('Annuity Prices'!AP:AP,'Annuity Prices'!$B:$B,$D474,'Annuity Prices'!$E:$E,$G474),IF($B474="RAB Short",SUMIFS('RAB Prices Short'!AP:AP,'RAB Prices Short'!$B:$B,'All Prices combined'!$D474,'RAB Prices Short'!$E:$E,'All Prices combined'!$G474),IF($B474="RAB Long",SUMIFS('RAB Prices Long'!AP:AP,'RAB Prices Long'!$B:$B,'All Prices combined'!$D474,'RAB Prices Long'!$E:$E,'All Prices combined'!$G474)))),2)</f>
        <v>8.9</v>
      </c>
      <c r="AN474" s="2">
        <f>ROUND(IF($B474="Annuity",SUMIFS('Annuity Prices'!AQ:AQ,'Annuity Prices'!$B:$B,$D474,'Annuity Prices'!$E:$E,$G474),IF($B474="RAB Short",SUMIFS('RAB Prices Short'!AQ:AQ,'RAB Prices Short'!$B:$B,'All Prices combined'!$D474,'RAB Prices Short'!$E:$E,'All Prices combined'!$G474),IF($B474="RAB Long",SUMIFS('RAB Prices Long'!AQ:AQ,'RAB Prices Long'!$B:$B,'All Prices combined'!$D474,'RAB Prices Long'!$E:$E,'All Prices combined'!$G474)))),2)</f>
        <v>9.1300000000000008</v>
      </c>
      <c r="AO474" s="2">
        <f>ROUND(IF($B474="Annuity",SUMIFS('Annuity Prices'!AR:AR,'Annuity Prices'!$B:$B,$D474,'Annuity Prices'!$E:$E,$G474),IF($B474="RAB Short",SUMIFS('RAB Prices Short'!AR:AR,'RAB Prices Short'!$B:$B,'All Prices combined'!$D474,'RAB Prices Short'!$E:$E,'All Prices combined'!$G474),IF($B474="RAB Long",SUMIFS('RAB Prices Long'!AR:AR,'RAB Prices Long'!$B:$B,'All Prices combined'!$D474,'RAB Prices Long'!$E:$E,'All Prices combined'!$G474)))),2)</f>
        <v>0</v>
      </c>
      <c r="AP474" s="2">
        <f>ROUND(IF($B474="Annuity",SUMIFS('Annuity Prices'!AS:AS,'Annuity Prices'!$B:$B,$D474,'Annuity Prices'!$E:$E,$G474),IF($B474="RAB Short",SUMIFS('RAB Prices Short'!AS:AS,'RAB Prices Short'!$B:$B,'All Prices combined'!$D474,'RAB Prices Short'!$E:$E,'All Prices combined'!$G474),IF($B474="RAB Long",SUMIFS('RAB Prices Long'!AS:AS,'RAB Prices Long'!$B:$B,'All Prices combined'!$D474,'RAB Prices Long'!$E:$E,'All Prices combined'!$G474)))),2)</f>
        <v>0</v>
      </c>
      <c r="AQ474" s="2">
        <f>ROUND(IF($B474="Annuity",SUMIFS('Annuity Prices'!AT:AT,'Annuity Prices'!$B:$B,$D474,'Annuity Prices'!$E:$E,$G474),IF($B474="RAB Short",SUMIFS('RAB Prices Short'!AT:AT,'RAB Prices Short'!$B:$B,'All Prices combined'!$D474,'RAB Prices Short'!$E:$E,'All Prices combined'!$G474),IF($B474="RAB Long",SUMIFS('RAB Prices Long'!AT:AT,'RAB Prices Long'!$B:$B,'All Prices combined'!$D474,'RAB Prices Long'!$E:$E,'All Prices combined'!$G474)))),2)</f>
        <v>4.4800000000000004</v>
      </c>
      <c r="AR474" s="2">
        <f>ROUND(IF($B474="Annuity",SUMIFS('Annuity Prices'!AU:AU,'Annuity Prices'!$B:$B,$D474,'Annuity Prices'!$E:$E,$G474),IF($B474="RAB Short",SUMIFS('RAB Prices Short'!AU:AU,'RAB Prices Short'!$B:$B,'All Prices combined'!$D474,'RAB Prices Short'!$E:$E,'All Prices combined'!$G474),IF($B474="RAB Long",SUMIFS('RAB Prices Long'!AU:AU,'RAB Prices Long'!$B:$B,'All Prices combined'!$D474,'RAB Prices Long'!$E:$E,'All Prices combined'!$G474)))),2)</f>
        <v>4.59</v>
      </c>
      <c r="AS474" s="2">
        <f>ROUND(IF($B474="Annuity",SUMIFS('Annuity Prices'!AV:AV,'Annuity Prices'!$B:$B,$D474,'Annuity Prices'!$E:$E,$G474),IF($B474="RAB Short",SUMIFS('RAB Prices Short'!AV:AV,'RAB Prices Short'!$B:$B,'All Prices combined'!$D474,'RAB Prices Short'!$E:$E,'All Prices combined'!$G474),IF($B474="RAB Long",SUMIFS('RAB Prices Long'!AV:AV,'RAB Prices Long'!$B:$B,'All Prices combined'!$D474,'RAB Prices Long'!$E:$E,'All Prices combined'!$G474)))),2)</f>
        <v>4.72</v>
      </c>
      <c r="AT474" s="2">
        <f>ROUND(IF($B474="Annuity",SUMIFS('Annuity Prices'!AW:AW,'Annuity Prices'!$B:$B,$D474,'Annuity Prices'!$E:$E,$G474),IF($B474="RAB Short",SUMIFS('RAB Prices Short'!AW:AW,'RAB Prices Short'!$B:$B,'All Prices combined'!$D474,'RAB Prices Short'!$E:$E,'All Prices combined'!$G474),IF($B474="RAB Long",SUMIFS('RAB Prices Long'!AW:AW,'RAB Prices Long'!$B:$B,'All Prices combined'!$D474,'RAB Prices Long'!$E:$E,'All Prices combined'!$G474)))),2)</f>
        <v>4.82</v>
      </c>
      <c r="AU474" s="2">
        <f>ROUND(IF($B474="Annuity",SUMIFS('Annuity Prices'!AX:AX,'Annuity Prices'!$B:$B,$D474,'Annuity Prices'!$E:$E,$G474),IF($B474="RAB Short",SUMIFS('RAB Prices Short'!AX:AX,'RAB Prices Short'!$B:$B,'All Prices combined'!$D474,'RAB Prices Short'!$E:$E,'All Prices combined'!$G474),IF($B474="RAB Long",SUMIFS('RAB Prices Long'!AX:AX,'RAB Prices Long'!$B:$B,'All Prices combined'!$D474,'RAB Prices Long'!$E:$E,'All Prices combined'!$G474)))),2)</f>
        <v>4.9400000000000004</v>
      </c>
      <c r="AV474" s="2">
        <f>ROUND(IF($B474="Annuity",SUMIFS('Annuity Prices'!AY:AY,'Annuity Prices'!$B:$B,$D474,'Annuity Prices'!$E:$E,$G474),IF($B474="RAB Short",SUMIFS('RAB Prices Short'!AY:AY,'RAB Prices Short'!$B:$B,'All Prices combined'!$D474,'RAB Prices Short'!$E:$E,'All Prices combined'!$G474),IF($B474="RAB Long",SUMIFS('RAB Prices Long'!AY:AY,'RAB Prices Long'!$B:$B,'All Prices combined'!$D474,'RAB Prices Long'!$E:$E,'All Prices combined'!$G474)))),2)</f>
        <v>5.07</v>
      </c>
      <c r="AW474" s="2">
        <f>ROUND(IF($B474="Annuity",SUMIFS('Annuity Prices'!AZ:AZ,'Annuity Prices'!$B:$B,$D474,'Annuity Prices'!$E:$E,$G474),IF($B474="RAB Short",SUMIFS('RAB Prices Short'!AZ:AZ,'RAB Prices Short'!$B:$B,'All Prices combined'!$D474,'RAB Prices Short'!$E:$E,'All Prices combined'!$G474),IF($B474="RAB Long",SUMIFS('RAB Prices Long'!AZ:AZ,'RAB Prices Long'!$B:$B,'All Prices combined'!$D474,'RAB Prices Long'!$E:$E,'All Prices combined'!$G474)))),2)</f>
        <v>5.19</v>
      </c>
      <c r="AX474" s="2">
        <f>ROUND(IF($B474="Annuity",SUMIFS('Annuity Prices'!BA:BA,'Annuity Prices'!$B:$B,$D474,'Annuity Prices'!$E:$E,$G474),IF($B474="RAB Short",SUMIFS('RAB Prices Short'!BA:BA,'RAB Prices Short'!$B:$B,'All Prices combined'!$D474,'RAB Prices Short'!$E:$E,'All Prices combined'!$G474),IF($B474="RAB Long",SUMIFS('RAB Prices Long'!BA:BA,'RAB Prices Long'!$B:$B,'All Prices combined'!$D474,'RAB Prices Long'!$E:$E,'All Prices combined'!$G474)))),2)</f>
        <v>5.3</v>
      </c>
      <c r="AY474" s="2">
        <f>ROUND(IF($B474="Annuity",SUMIFS('Annuity Prices'!BB:BB,'Annuity Prices'!$B:$B,$D474,'Annuity Prices'!$E:$E,$G474),IF($B474="RAB Short",SUMIFS('RAB Prices Short'!BB:BB,'RAB Prices Short'!$B:$B,'All Prices combined'!$D474,'RAB Prices Short'!$E:$E,'All Prices combined'!$G474),IF($B474="RAB Long",SUMIFS('RAB Prices Long'!BB:BB,'RAB Prices Long'!$B:$B,'All Prices combined'!$D474,'RAB Prices Long'!$E:$E,'All Prices combined'!$G474)))),2)</f>
        <v>5.43</v>
      </c>
      <c r="AZ474" s="2">
        <f>ROUND(IF($B474="Annuity",SUMIFS('Annuity Prices'!BC:BC,'Annuity Prices'!$B:$B,$D474,'Annuity Prices'!$E:$E,$G474),IF($B474="RAB Short",SUMIFS('RAB Prices Short'!BC:BC,'RAB Prices Short'!$B:$B,'All Prices combined'!$D474,'RAB Prices Short'!$E:$E,'All Prices combined'!$G474),IF($B474="RAB Long",SUMIFS('RAB Prices Long'!BC:BC,'RAB Prices Long'!$B:$B,'All Prices combined'!$D474,'RAB Prices Long'!$E:$E,'All Prices combined'!$G474)))),2)</f>
        <v>5.57</v>
      </c>
      <c r="BA474" s="2">
        <f>ROUND(IF($B474="Annuity",SUMIFS('Annuity Prices'!BD:BD,'Annuity Prices'!$B:$B,$D474,'Annuity Prices'!$E:$E,$G474),IF($B474="RAB Short",SUMIFS('RAB Prices Short'!BD:BD,'RAB Prices Short'!$B:$B,'All Prices combined'!$D474,'RAB Prices Short'!$E:$E,'All Prices combined'!$G474),IF($B474="RAB Long",SUMIFS('RAB Prices Long'!BD:BD,'RAB Prices Long'!$B:$B,'All Prices combined'!$D474,'RAB Prices Long'!$E:$E,'All Prices combined'!$G474)))),2)</f>
        <v>5.7</v>
      </c>
      <c r="BB474" s="2">
        <f>ROUND(IF($B474="Annuity",SUMIFS('Annuity Prices'!BE:BE,'Annuity Prices'!$B:$B,$D474,'Annuity Prices'!$E:$E,$G474),IF($B474="RAB Short",SUMIFS('RAB Prices Short'!BE:BE,'RAB Prices Short'!$B:$B,'All Prices combined'!$D474,'RAB Prices Short'!$E:$E,'All Prices combined'!$G474),IF($B474="RAB Long",SUMIFS('RAB Prices Long'!BE:BE,'RAB Prices Long'!$B:$B,'All Prices combined'!$D474,'RAB Prices Long'!$E:$E,'All Prices combined'!$G474)))),2)</f>
        <v>5.82</v>
      </c>
      <c r="BC474" s="2">
        <f>ROUND(IF($B474="Annuity",SUMIFS('Annuity Prices'!BF:BF,'Annuity Prices'!$B:$B,$D474,'Annuity Prices'!$E:$E,$G474),IF($B474="RAB Short",SUMIFS('RAB Prices Short'!BF:BF,'RAB Prices Short'!$B:$B,'All Prices combined'!$D474,'RAB Prices Short'!$E:$E,'All Prices combined'!$G474),IF($B474="RAB Long",SUMIFS('RAB Prices Long'!BF:BF,'RAB Prices Long'!$B:$B,'All Prices combined'!$D474,'RAB Prices Long'!$E:$E,'All Prices combined'!$G474)))),2)</f>
        <v>5.96</v>
      </c>
      <c r="BD474" s="2">
        <f>ROUND(IF($B474="Annuity",SUMIFS('Annuity Prices'!BG:BG,'Annuity Prices'!$B:$B,$D474,'Annuity Prices'!$E:$E,$G474),IF($B474="RAB Short",SUMIFS('RAB Prices Short'!BG:BG,'RAB Prices Short'!$B:$B,'All Prices combined'!$D474,'RAB Prices Short'!$E:$E,'All Prices combined'!$G474),IF($B474="RAB Long",SUMIFS('RAB Prices Long'!BG:BG,'RAB Prices Long'!$B:$B,'All Prices combined'!$D474,'RAB Prices Long'!$E:$E,'All Prices combined'!$G474)))),2)</f>
        <v>6.11</v>
      </c>
      <c r="BE474" s="2">
        <f>ROUND(IF($B474="Annuity",SUMIFS('Annuity Prices'!BH:BH,'Annuity Prices'!$B:$B,$D474,'Annuity Prices'!$E:$E,$G474),IF($B474="RAB Short",SUMIFS('RAB Prices Short'!BH:BH,'RAB Prices Short'!$B:$B,'All Prices combined'!$D474,'RAB Prices Short'!$E:$E,'All Prices combined'!$G474),IF($B474="RAB Long",SUMIFS('RAB Prices Long'!BH:BH,'RAB Prices Long'!$B:$B,'All Prices combined'!$D474,'RAB Prices Long'!$E:$E,'All Prices combined'!$G474)))),2)</f>
        <v>6.27</v>
      </c>
      <c r="BF474" s="2">
        <f>ROUND(IF($B474="Annuity",SUMIFS('Annuity Prices'!BI:BI,'Annuity Prices'!$B:$B,$D474,'Annuity Prices'!$E:$E,$G474),IF($B474="RAB Short",SUMIFS('RAB Prices Short'!BI:BI,'RAB Prices Short'!$B:$B,'All Prices combined'!$D474,'RAB Prices Short'!$E:$E,'All Prices combined'!$G474),IF($B474="RAB Long",SUMIFS('RAB Prices Long'!BI:BI,'RAB Prices Long'!$B:$B,'All Prices combined'!$D474,'RAB Prices Long'!$E:$E,'All Prices combined'!$G474)))),2)</f>
        <v>6.39</v>
      </c>
      <c r="BG474" s="2">
        <f>ROUND(IF($B474="Annuity",SUMIFS('Annuity Prices'!BJ:BJ,'Annuity Prices'!$B:$B,$D474,'Annuity Prices'!$E:$E,$G474),IF($B474="RAB Short",SUMIFS('RAB Prices Short'!BJ:BJ,'RAB Prices Short'!$B:$B,'All Prices combined'!$D474,'RAB Prices Short'!$E:$E,'All Prices combined'!$G474),IF($B474="RAB Long",SUMIFS('RAB Prices Long'!BJ:BJ,'RAB Prices Long'!$B:$B,'All Prices combined'!$D474,'RAB Prices Long'!$E:$E,'All Prices combined'!$G474)))),2)</f>
        <v>6.55</v>
      </c>
      <c r="BH474" s="2">
        <f>ROUND(IF($B474="Annuity",SUMIFS('Annuity Prices'!BK:BK,'Annuity Prices'!$B:$B,$D474,'Annuity Prices'!$E:$E,$G474),IF($B474="RAB Short",SUMIFS('RAB Prices Short'!BK:BK,'RAB Prices Short'!$B:$B,'All Prices combined'!$D474,'RAB Prices Short'!$E:$E,'All Prices combined'!$G474),IF($B474="RAB Long",SUMIFS('RAB Prices Long'!BK:BK,'RAB Prices Long'!$B:$B,'All Prices combined'!$D474,'RAB Prices Long'!$E:$E,'All Prices combined'!$G474)))),2)</f>
        <v>6.72</v>
      </c>
      <c r="BI474" s="2">
        <f>ROUND(IF($B474="Annuity",SUMIFS('Annuity Prices'!BL:BL,'Annuity Prices'!$B:$B,$D474,'Annuity Prices'!$E:$E,$G474),IF($B474="RAB Short",SUMIFS('RAB Prices Short'!BL:BL,'RAB Prices Short'!$B:$B,'All Prices combined'!$D474,'RAB Prices Short'!$E:$E,'All Prices combined'!$G474),IF($B474="RAB Long",SUMIFS('RAB Prices Long'!BL:BL,'RAB Prices Long'!$B:$B,'All Prices combined'!$D474,'RAB Prices Long'!$E:$E,'All Prices combined'!$G474)))),2)</f>
        <v>6.88</v>
      </c>
      <c r="BJ474" s="2">
        <f>ROUND(IF($B474="Annuity",SUMIFS('Annuity Prices'!BM:BM,'Annuity Prices'!$B:$B,$D474,'Annuity Prices'!$E:$E,$G474),IF($B474="RAB Short",SUMIFS('RAB Prices Short'!BM:BM,'RAB Prices Short'!$B:$B,'All Prices combined'!$D474,'RAB Prices Short'!$E:$E,'All Prices combined'!$G474),IF($B474="RAB Long",SUMIFS('RAB Prices Long'!BM:BM,'RAB Prices Long'!$B:$B,'All Prices combined'!$D474,'RAB Prices Long'!$E:$E,'All Prices combined'!$G474)))),2)</f>
        <v>7.02</v>
      </c>
      <c r="BK474" s="2">
        <f>ROUND(IF($B474="Annuity",SUMIFS('Annuity Prices'!BN:BN,'Annuity Prices'!$B:$B,$D474,'Annuity Prices'!$E:$E,$G474),IF($B474="RAB Short",SUMIFS('RAB Prices Short'!BN:BN,'RAB Prices Short'!$B:$B,'All Prices combined'!$D474,'RAB Prices Short'!$E:$E,'All Prices combined'!$G474),IF($B474="RAB Long",SUMIFS('RAB Prices Long'!BN:BN,'RAB Prices Long'!$B:$B,'All Prices combined'!$D474,'RAB Prices Long'!$E:$E,'All Prices combined'!$G474)))),2)</f>
        <v>7.2</v>
      </c>
      <c r="BL474" s="2">
        <f>ROUND(IF($B474="Annuity",SUMIFS('Annuity Prices'!BO:BO,'Annuity Prices'!$B:$B,$D474,'Annuity Prices'!$E:$E,$G474),IF($B474="RAB Short",SUMIFS('RAB Prices Short'!BO:BO,'RAB Prices Short'!$B:$B,'All Prices combined'!$D474,'RAB Prices Short'!$E:$E,'All Prices combined'!$G474),IF($B474="RAB Long",SUMIFS('RAB Prices Long'!BO:BO,'RAB Prices Long'!$B:$B,'All Prices combined'!$D474,'RAB Prices Long'!$E:$E,'All Prices combined'!$G474)))),2)</f>
        <v>7.38</v>
      </c>
      <c r="BM474" s="2">
        <f>ROUND(IF($B474="Annuity",SUMIFS('Annuity Prices'!BP:BP,'Annuity Prices'!$B:$B,$D474,'Annuity Prices'!$E:$E,$G474),IF($B474="RAB Short",SUMIFS('RAB Prices Short'!BP:BP,'RAB Prices Short'!$B:$B,'All Prices combined'!$D474,'RAB Prices Short'!$E:$E,'All Prices combined'!$G474),IF($B474="RAB Long",SUMIFS('RAB Prices Long'!BP:BP,'RAB Prices Long'!$B:$B,'All Prices combined'!$D474,'RAB Prices Long'!$E:$E,'All Prices combined'!$G474)))),2)</f>
        <v>7.56</v>
      </c>
      <c r="BN474" s="2">
        <f>ROUND(IF($B474="Annuity",SUMIFS('Annuity Prices'!BQ:BQ,'Annuity Prices'!$B:$B,$D474,'Annuity Prices'!$E:$E,$G474),IF($B474="RAB Short",SUMIFS('RAB Prices Short'!BQ:BQ,'RAB Prices Short'!$B:$B,'All Prices combined'!$D474,'RAB Prices Short'!$E:$E,'All Prices combined'!$G474),IF($B474="RAB Long",SUMIFS('RAB Prices Long'!BQ:BQ,'RAB Prices Long'!$B:$B,'All Prices combined'!$D474,'RAB Prices Long'!$E:$E,'All Prices combined'!$G474)))),2)</f>
        <v>7.71</v>
      </c>
      <c r="BO474" s="2">
        <f>ROUND(IF($B474="Annuity",SUMIFS('Annuity Prices'!BR:BR,'Annuity Prices'!$B:$B,$D474,'Annuity Prices'!$E:$E,$G474),IF($B474="RAB Short",SUMIFS('RAB Prices Short'!BR:BR,'RAB Prices Short'!$B:$B,'All Prices combined'!$D474,'RAB Prices Short'!$E:$E,'All Prices combined'!$G474),IF($B474="RAB Long",SUMIFS('RAB Prices Long'!BR:BR,'RAB Prices Long'!$B:$B,'All Prices combined'!$D474,'RAB Prices Long'!$E:$E,'All Prices combined'!$G474)))),2)</f>
        <v>7.91</v>
      </c>
      <c r="BP474" s="2">
        <f>ROUND(IF($B474="Annuity",SUMIFS('Annuity Prices'!BS:BS,'Annuity Prices'!$B:$B,$D474,'Annuity Prices'!$E:$E,$G474),IF($B474="RAB Short",SUMIFS('RAB Prices Short'!BS:BS,'RAB Prices Short'!$B:$B,'All Prices combined'!$D474,'RAB Prices Short'!$E:$E,'All Prices combined'!$G474),IF($B474="RAB Long",SUMIFS('RAB Prices Long'!BS:BS,'RAB Prices Long'!$B:$B,'All Prices combined'!$D474,'RAB Prices Long'!$E:$E,'All Prices combined'!$G474)))),2)</f>
        <v>8.11</v>
      </c>
      <c r="BQ474" s="2">
        <f>ROUND(IF($B474="Annuity",SUMIFS('Annuity Prices'!BT:BT,'Annuity Prices'!$B:$B,$D474,'Annuity Prices'!$E:$E,$G474),IF($B474="RAB Short",SUMIFS('RAB Prices Short'!BT:BT,'RAB Prices Short'!$B:$B,'All Prices combined'!$D474,'RAB Prices Short'!$E:$E,'All Prices combined'!$G474),IF($B474="RAB Long",SUMIFS('RAB Prices Long'!BT:BT,'RAB Prices Long'!$B:$B,'All Prices combined'!$D474,'RAB Prices Long'!$E:$E,'All Prices combined'!$G474)))),2)</f>
        <v>8.31</v>
      </c>
      <c r="BR474" s="2">
        <f>ROUND(IF($B474="Annuity",SUMIFS('Annuity Prices'!BU:BU,'Annuity Prices'!$B:$B,$D474,'Annuity Prices'!$E:$E,$G474),IF($B474="RAB Short",SUMIFS('RAB Prices Short'!BU:BU,'RAB Prices Short'!$B:$B,'All Prices combined'!$D474,'RAB Prices Short'!$E:$E,'All Prices combined'!$G474),IF($B474="RAB Long",SUMIFS('RAB Prices Long'!BU:BU,'RAB Prices Long'!$B:$B,'All Prices combined'!$D474,'RAB Prices Long'!$E:$E,'All Prices combined'!$G474)))),2)</f>
        <v>8.4700000000000006</v>
      </c>
      <c r="BS474" s="2">
        <f>ROUND(IF($B474="Annuity",SUMIFS('Annuity Prices'!BV:BV,'Annuity Prices'!$B:$B,$D474,'Annuity Prices'!$E:$E,$G474),IF($B474="RAB Short",SUMIFS('RAB Prices Short'!BV:BV,'RAB Prices Short'!$B:$B,'All Prices combined'!$D474,'RAB Prices Short'!$E:$E,'All Prices combined'!$G474),IF($B474="RAB Long",SUMIFS('RAB Prices Long'!BV:BV,'RAB Prices Long'!$B:$B,'All Prices combined'!$D474,'RAB Prices Long'!$E:$E,'All Prices combined'!$G474)))),2)</f>
        <v>8.69</v>
      </c>
      <c r="BT474" s="2">
        <f>ROUND(IF($B474="Annuity",SUMIFS('Annuity Prices'!BW:BW,'Annuity Prices'!$B:$B,$D474,'Annuity Prices'!$E:$E,$G474),IF($B474="RAB Short",SUMIFS('RAB Prices Short'!BW:BW,'RAB Prices Short'!$B:$B,'All Prices combined'!$D474,'RAB Prices Short'!$E:$E,'All Prices combined'!$G474),IF($B474="RAB Long",SUMIFS('RAB Prices Long'!BW:BW,'RAB Prices Long'!$B:$B,'All Prices combined'!$D474,'RAB Prices Long'!$E:$E,'All Prices combined'!$G474)))),2)</f>
        <v>8.9</v>
      </c>
      <c r="BU474" s="2">
        <f>ROUND(IF($B474="Annuity",SUMIFS('Annuity Prices'!BX:BX,'Annuity Prices'!$B:$B,$D474,'Annuity Prices'!$E:$E,$G474),IF($B474="RAB Short",SUMIFS('RAB Prices Short'!BX:BX,'RAB Prices Short'!$B:$B,'All Prices combined'!$D474,'RAB Prices Short'!$E:$E,'All Prices combined'!$G474),IF($B474="RAB Long",SUMIFS('RAB Prices Long'!BX:BX,'RAB Prices Long'!$B:$B,'All Prices combined'!$D474,'RAB Prices Long'!$E:$E,'All Prices combined'!$G474)))),2)</f>
        <v>9.1300000000000008</v>
      </c>
    </row>
    <row r="475" spans="2:73" x14ac:dyDescent="0.25">
      <c r="B475" t="s">
        <v>45</v>
      </c>
      <c r="C475">
        <v>18</v>
      </c>
      <c r="E475" t="s">
        <v>180</v>
      </c>
      <c r="F475">
        <v>18</v>
      </c>
      <c r="G475" t="s">
        <v>181</v>
      </c>
      <c r="I475" s="2">
        <f>ROUND(IF($B475="Annuity",SUMIFS('Annuity Prices'!L:L,'Annuity Prices'!$B:$B,$D475,'Annuity Prices'!$E:$E,$G475),IF($B475="RAB Short",SUMIFS('RAB Prices Short'!L:L,'RAB Prices Short'!$B:$B,'All Prices combined'!$D475,'RAB Prices Short'!$E:$E,'All Prices combined'!$G475),IF($B475="RAB Long",SUMIFS('RAB Prices Long'!L:L,'RAB Prices Long'!$B:$B,'All Prices combined'!$D475,'RAB Prices Long'!$E:$E,'All Prices combined'!$G475)))),2)</f>
        <v>0</v>
      </c>
      <c r="J475" s="2">
        <f>ROUND(IF($B475="Annuity",SUMIFS('Annuity Prices'!M:M,'Annuity Prices'!$B:$B,$D475,'Annuity Prices'!$E:$E,$G475),IF($B475="RAB Short",SUMIFS('RAB Prices Short'!M:M,'RAB Prices Short'!$B:$B,'All Prices combined'!$D475,'RAB Prices Short'!$E:$E,'All Prices combined'!$G475),IF($B475="RAB Long",SUMIFS('RAB Prices Long'!M:M,'RAB Prices Long'!$B:$B,'All Prices combined'!$D475,'RAB Prices Long'!$E:$E,'All Prices combined'!$G475)))),2)</f>
        <v>0</v>
      </c>
      <c r="K475" s="2">
        <f>ROUND(IF($B475="Annuity",SUMIFS('Annuity Prices'!N:N,'Annuity Prices'!$B:$B,$D475,'Annuity Prices'!$E:$E,$G475),IF($B475="RAB Short",SUMIFS('RAB Prices Short'!N:N,'RAB Prices Short'!$B:$B,'All Prices combined'!$D475,'RAB Prices Short'!$E:$E,'All Prices combined'!$G475),IF($B475="RAB Long",SUMIFS('RAB Prices Long'!N:N,'RAB Prices Long'!$B:$B,'All Prices combined'!$D475,'RAB Prices Long'!$E:$E,'All Prices combined'!$G475)))),2)</f>
        <v>0</v>
      </c>
      <c r="L475" s="2">
        <f>ROUND(IF($B475="Annuity",SUMIFS('Annuity Prices'!O:O,'Annuity Prices'!$B:$B,$D475,'Annuity Prices'!$E:$E,$G475),IF($B475="RAB Short",SUMIFS('RAB Prices Short'!O:O,'RAB Prices Short'!$B:$B,'All Prices combined'!$D475,'RAB Prices Short'!$E:$E,'All Prices combined'!$G475),IF($B475="RAB Long",SUMIFS('RAB Prices Long'!O:O,'RAB Prices Long'!$B:$B,'All Prices combined'!$D475,'RAB Prices Long'!$E:$E,'All Prices combined'!$G475)))),2)</f>
        <v>0</v>
      </c>
      <c r="M475" s="2">
        <f>ROUND(IF($B475="Annuity",SUMIFS('Annuity Prices'!P:P,'Annuity Prices'!$B:$B,$D475,'Annuity Prices'!$E:$E,$G475),IF($B475="RAB Short",SUMIFS('RAB Prices Short'!P:P,'RAB Prices Short'!$B:$B,'All Prices combined'!$D475,'RAB Prices Short'!$E:$E,'All Prices combined'!$G475),IF($B475="RAB Long",SUMIFS('RAB Prices Long'!P:P,'RAB Prices Long'!$B:$B,'All Prices combined'!$D475,'RAB Prices Long'!$E:$E,'All Prices combined'!$G475)))),2)</f>
        <v>0</v>
      </c>
      <c r="N475" s="2">
        <f>ROUND(IF($B475="Annuity",SUMIFS('Annuity Prices'!Q:Q,'Annuity Prices'!$B:$B,$D475,'Annuity Prices'!$E:$E,$G475),IF($B475="RAB Short",SUMIFS('RAB Prices Short'!Q:Q,'RAB Prices Short'!$B:$B,'All Prices combined'!$D475,'RAB Prices Short'!$E:$E,'All Prices combined'!$G475),IF($B475="RAB Long",SUMIFS('RAB Prices Long'!Q:Q,'RAB Prices Long'!$B:$B,'All Prices combined'!$D475,'RAB Prices Long'!$E:$E,'All Prices combined'!$G475)))),2)</f>
        <v>0</v>
      </c>
      <c r="O475" s="2">
        <f>ROUND(IF($B475="Annuity",SUMIFS('Annuity Prices'!R:R,'Annuity Prices'!$B:$B,$D475,'Annuity Prices'!$E:$E,$G475),IF($B475="RAB Short",SUMIFS('RAB Prices Short'!R:R,'RAB Prices Short'!$B:$B,'All Prices combined'!$D475,'RAB Prices Short'!$E:$E,'All Prices combined'!$G475),IF($B475="RAB Long",SUMIFS('RAB Prices Long'!R:R,'RAB Prices Long'!$B:$B,'All Prices combined'!$D475,'RAB Prices Long'!$E:$E,'All Prices combined'!$G475)))),2)</f>
        <v>0</v>
      </c>
      <c r="P475" s="2">
        <f>ROUND(IF($B475="Annuity",SUMIFS('Annuity Prices'!S:S,'Annuity Prices'!$B:$B,$D475,'Annuity Prices'!$E:$E,$G475),IF($B475="RAB Short",SUMIFS('RAB Prices Short'!S:S,'RAB Prices Short'!$B:$B,'All Prices combined'!$D475,'RAB Prices Short'!$E:$E,'All Prices combined'!$G475),IF($B475="RAB Long",SUMIFS('RAB Prices Long'!S:S,'RAB Prices Long'!$B:$B,'All Prices combined'!$D475,'RAB Prices Long'!$E:$E,'All Prices combined'!$G475)))),2)</f>
        <v>0</v>
      </c>
      <c r="Q475" s="2">
        <f>ROUND(IF($B475="Annuity",SUMIFS('Annuity Prices'!T:T,'Annuity Prices'!$B:$B,$D475,'Annuity Prices'!$E:$E,$G475),IF($B475="RAB Short",SUMIFS('RAB Prices Short'!T:T,'RAB Prices Short'!$B:$B,'All Prices combined'!$D475,'RAB Prices Short'!$E:$E,'All Prices combined'!$G475),IF($B475="RAB Long",SUMIFS('RAB Prices Long'!T:T,'RAB Prices Long'!$B:$B,'All Prices combined'!$D475,'RAB Prices Long'!$E:$E,'All Prices combined'!$G475)))),2)</f>
        <v>0</v>
      </c>
      <c r="R475" s="2">
        <f>ROUND(IF($B475="Annuity",SUMIFS('Annuity Prices'!U:U,'Annuity Prices'!$B:$B,$D475,'Annuity Prices'!$E:$E,$G475),IF($B475="RAB Short",SUMIFS('RAB Prices Short'!U:U,'RAB Prices Short'!$B:$B,'All Prices combined'!$D475,'RAB Prices Short'!$E:$E,'All Prices combined'!$G475),IF($B475="RAB Long",SUMIFS('RAB Prices Long'!U:U,'RAB Prices Long'!$B:$B,'All Prices combined'!$D475,'RAB Prices Long'!$E:$E,'All Prices combined'!$G475)))),2)</f>
        <v>0</v>
      </c>
      <c r="S475" s="2">
        <f>ROUND(IF($B475="Annuity",SUMIFS('Annuity Prices'!V:V,'Annuity Prices'!$B:$B,$D475,'Annuity Prices'!$E:$E,$G475),IF($B475="RAB Short",SUMIFS('RAB Prices Short'!V:V,'RAB Prices Short'!$B:$B,'All Prices combined'!$D475,'RAB Prices Short'!$E:$E,'All Prices combined'!$G475),IF($B475="RAB Long",SUMIFS('RAB Prices Long'!V:V,'RAB Prices Long'!$B:$B,'All Prices combined'!$D475,'RAB Prices Long'!$E:$E,'All Prices combined'!$G475)))),2)</f>
        <v>0</v>
      </c>
      <c r="T475" s="2">
        <f>ROUND(IF($B475="Annuity",SUMIFS('Annuity Prices'!W:W,'Annuity Prices'!$B:$B,$D475,'Annuity Prices'!$E:$E,$G475),IF($B475="RAB Short",SUMIFS('RAB Prices Short'!W:W,'RAB Prices Short'!$B:$B,'All Prices combined'!$D475,'RAB Prices Short'!$E:$E,'All Prices combined'!$G475),IF($B475="RAB Long",SUMIFS('RAB Prices Long'!W:W,'RAB Prices Long'!$B:$B,'All Prices combined'!$D475,'RAB Prices Long'!$E:$E,'All Prices combined'!$G475)))),2)</f>
        <v>0</v>
      </c>
      <c r="U475" s="2">
        <f>ROUND(IF($B475="Annuity",SUMIFS('Annuity Prices'!X:X,'Annuity Prices'!$B:$B,$D475,'Annuity Prices'!$E:$E,$G475),IF($B475="RAB Short",SUMIFS('RAB Prices Short'!X:X,'RAB Prices Short'!$B:$B,'All Prices combined'!$D475,'RAB Prices Short'!$E:$E,'All Prices combined'!$G475),IF($B475="RAB Long",SUMIFS('RAB Prices Long'!X:X,'RAB Prices Long'!$B:$B,'All Prices combined'!$D475,'RAB Prices Long'!$E:$E,'All Prices combined'!$G475)))),2)</f>
        <v>0</v>
      </c>
      <c r="V475" s="2">
        <f>ROUND(IF($B475="Annuity",SUMIFS('Annuity Prices'!Y:Y,'Annuity Prices'!$B:$B,$D475,'Annuity Prices'!$E:$E,$G475),IF($B475="RAB Short",SUMIFS('RAB Prices Short'!Y:Y,'RAB Prices Short'!$B:$B,'All Prices combined'!$D475,'RAB Prices Short'!$E:$E,'All Prices combined'!$G475),IF($B475="RAB Long",SUMIFS('RAB Prices Long'!Y:Y,'RAB Prices Long'!$B:$B,'All Prices combined'!$D475,'RAB Prices Long'!$E:$E,'All Prices combined'!$G475)))),2)</f>
        <v>0</v>
      </c>
      <c r="W475" s="2">
        <f>ROUND(IF($B475="Annuity",SUMIFS('Annuity Prices'!Z:Z,'Annuity Prices'!$B:$B,$D475,'Annuity Prices'!$E:$E,$G475),IF($B475="RAB Short",SUMIFS('RAB Prices Short'!Z:Z,'RAB Prices Short'!$B:$B,'All Prices combined'!$D475,'RAB Prices Short'!$E:$E,'All Prices combined'!$G475),IF($B475="RAB Long",SUMIFS('RAB Prices Long'!Z:Z,'RAB Prices Long'!$B:$B,'All Prices combined'!$D475,'RAB Prices Long'!$E:$E,'All Prices combined'!$G475)))),2)</f>
        <v>0</v>
      </c>
      <c r="X475" s="2">
        <f>ROUND(IF($B475="Annuity",SUMIFS('Annuity Prices'!AA:AA,'Annuity Prices'!$B:$B,$D475,'Annuity Prices'!$E:$E,$G475),IF($B475="RAB Short",SUMIFS('RAB Prices Short'!AA:AA,'RAB Prices Short'!$B:$B,'All Prices combined'!$D475,'RAB Prices Short'!$E:$E,'All Prices combined'!$G475),IF($B475="RAB Long",SUMIFS('RAB Prices Long'!AA:AA,'RAB Prices Long'!$B:$B,'All Prices combined'!$D475,'RAB Prices Long'!$E:$E,'All Prices combined'!$G475)))),2)</f>
        <v>0</v>
      </c>
      <c r="Y475" s="2">
        <f>ROUND(IF($B475="Annuity",SUMIFS('Annuity Prices'!AB:AB,'Annuity Prices'!$B:$B,$D475,'Annuity Prices'!$E:$E,$G475),IF($B475="RAB Short",SUMIFS('RAB Prices Short'!AB:AB,'RAB Prices Short'!$B:$B,'All Prices combined'!$D475,'RAB Prices Short'!$E:$E,'All Prices combined'!$G475),IF($B475="RAB Long",SUMIFS('RAB Prices Long'!AB:AB,'RAB Prices Long'!$B:$B,'All Prices combined'!$D475,'RAB Prices Long'!$E:$E,'All Prices combined'!$G475)))),2)</f>
        <v>0</v>
      </c>
      <c r="Z475" s="2">
        <f>ROUND(IF($B475="Annuity",SUMIFS('Annuity Prices'!AC:AC,'Annuity Prices'!$B:$B,$D475,'Annuity Prices'!$E:$E,$G475),IF($B475="RAB Short",SUMIFS('RAB Prices Short'!AC:AC,'RAB Prices Short'!$B:$B,'All Prices combined'!$D475,'RAB Prices Short'!$E:$E,'All Prices combined'!$G475),IF($B475="RAB Long",SUMIFS('RAB Prices Long'!AC:AC,'RAB Prices Long'!$B:$B,'All Prices combined'!$D475,'RAB Prices Long'!$E:$E,'All Prices combined'!$G475)))),2)</f>
        <v>0</v>
      </c>
      <c r="AA475" s="2">
        <f>ROUND(IF($B475="Annuity",SUMIFS('Annuity Prices'!AD:AD,'Annuity Prices'!$B:$B,$D475,'Annuity Prices'!$E:$E,$G475),IF($B475="RAB Short",SUMIFS('RAB Prices Short'!AD:AD,'RAB Prices Short'!$B:$B,'All Prices combined'!$D475,'RAB Prices Short'!$E:$E,'All Prices combined'!$G475),IF($B475="RAB Long",SUMIFS('RAB Prices Long'!AD:AD,'RAB Prices Long'!$B:$B,'All Prices combined'!$D475,'RAB Prices Long'!$E:$E,'All Prices combined'!$G475)))),2)</f>
        <v>0</v>
      </c>
      <c r="AB475" s="2">
        <f>ROUND(IF($B475="Annuity",SUMIFS('Annuity Prices'!AE:AE,'Annuity Prices'!$B:$B,$D475,'Annuity Prices'!$E:$E,$G475),IF($B475="RAB Short",SUMIFS('RAB Prices Short'!AE:AE,'RAB Prices Short'!$B:$B,'All Prices combined'!$D475,'RAB Prices Short'!$E:$E,'All Prices combined'!$G475),IF($B475="RAB Long",SUMIFS('RAB Prices Long'!AE:AE,'RAB Prices Long'!$B:$B,'All Prices combined'!$D475,'RAB Prices Long'!$E:$E,'All Prices combined'!$G475)))),2)</f>
        <v>0</v>
      </c>
      <c r="AC475" s="2">
        <f>ROUND(IF($B475="Annuity",SUMIFS('Annuity Prices'!AF:AF,'Annuity Prices'!$B:$B,$D475,'Annuity Prices'!$E:$E,$G475),IF($B475="RAB Short",SUMIFS('RAB Prices Short'!AF:AF,'RAB Prices Short'!$B:$B,'All Prices combined'!$D475,'RAB Prices Short'!$E:$E,'All Prices combined'!$G475),IF($B475="RAB Long",SUMIFS('RAB Prices Long'!AF:AF,'RAB Prices Long'!$B:$B,'All Prices combined'!$D475,'RAB Prices Long'!$E:$E,'All Prices combined'!$G475)))),2)</f>
        <v>0</v>
      </c>
      <c r="AD475" s="2">
        <f>ROUND(IF($B475="Annuity",SUMIFS('Annuity Prices'!AG:AG,'Annuity Prices'!$B:$B,$D475,'Annuity Prices'!$E:$E,$G475),IF($B475="RAB Short",SUMIFS('RAB Prices Short'!AG:AG,'RAB Prices Short'!$B:$B,'All Prices combined'!$D475,'RAB Prices Short'!$E:$E,'All Prices combined'!$G475),IF($B475="RAB Long",SUMIFS('RAB Prices Long'!AG:AG,'RAB Prices Long'!$B:$B,'All Prices combined'!$D475,'RAB Prices Long'!$E:$E,'All Prices combined'!$G475)))),2)</f>
        <v>0</v>
      </c>
      <c r="AE475" s="2">
        <f>ROUND(IF($B475="Annuity",SUMIFS('Annuity Prices'!AH:AH,'Annuity Prices'!$B:$B,$D475,'Annuity Prices'!$E:$E,$G475),IF($B475="RAB Short",SUMIFS('RAB Prices Short'!AH:AH,'RAB Prices Short'!$B:$B,'All Prices combined'!$D475,'RAB Prices Short'!$E:$E,'All Prices combined'!$G475),IF($B475="RAB Long",SUMIFS('RAB Prices Long'!AH:AH,'RAB Prices Long'!$B:$B,'All Prices combined'!$D475,'RAB Prices Long'!$E:$E,'All Prices combined'!$G475)))),2)</f>
        <v>0</v>
      </c>
      <c r="AF475" s="2">
        <f>ROUND(IF($B475="Annuity",SUMIFS('Annuity Prices'!AI:AI,'Annuity Prices'!$B:$B,$D475,'Annuity Prices'!$E:$E,$G475),IF($B475="RAB Short",SUMIFS('RAB Prices Short'!AI:AI,'RAB Prices Short'!$B:$B,'All Prices combined'!$D475,'RAB Prices Short'!$E:$E,'All Prices combined'!$G475),IF($B475="RAB Long",SUMIFS('RAB Prices Long'!AI:AI,'RAB Prices Long'!$B:$B,'All Prices combined'!$D475,'RAB Prices Long'!$E:$E,'All Prices combined'!$G475)))),2)</f>
        <v>0</v>
      </c>
      <c r="AG475" s="2">
        <f>ROUND(IF($B475="Annuity",SUMIFS('Annuity Prices'!AJ:AJ,'Annuity Prices'!$B:$B,$D475,'Annuity Prices'!$E:$E,$G475),IF($B475="RAB Short",SUMIFS('RAB Prices Short'!AJ:AJ,'RAB Prices Short'!$B:$B,'All Prices combined'!$D475,'RAB Prices Short'!$E:$E,'All Prices combined'!$G475),IF($B475="RAB Long",SUMIFS('RAB Prices Long'!AJ:AJ,'RAB Prices Long'!$B:$B,'All Prices combined'!$D475,'RAB Prices Long'!$E:$E,'All Prices combined'!$G475)))),2)</f>
        <v>0</v>
      </c>
      <c r="AH475" s="2">
        <f>ROUND(IF($B475="Annuity",SUMIFS('Annuity Prices'!AK:AK,'Annuity Prices'!$B:$B,$D475,'Annuity Prices'!$E:$E,$G475),IF($B475="RAB Short",SUMIFS('RAB Prices Short'!AK:AK,'RAB Prices Short'!$B:$B,'All Prices combined'!$D475,'RAB Prices Short'!$E:$E,'All Prices combined'!$G475),IF($B475="RAB Long",SUMIFS('RAB Prices Long'!AK:AK,'RAB Prices Long'!$B:$B,'All Prices combined'!$D475,'RAB Prices Long'!$E:$E,'All Prices combined'!$G475)))),2)</f>
        <v>0</v>
      </c>
      <c r="AI475" s="2">
        <f>ROUND(IF($B475="Annuity",SUMIFS('Annuity Prices'!AL:AL,'Annuity Prices'!$B:$B,$D475,'Annuity Prices'!$E:$E,$G475),IF($B475="RAB Short",SUMIFS('RAB Prices Short'!AL:AL,'RAB Prices Short'!$B:$B,'All Prices combined'!$D475,'RAB Prices Short'!$E:$E,'All Prices combined'!$G475),IF($B475="RAB Long",SUMIFS('RAB Prices Long'!AL:AL,'RAB Prices Long'!$B:$B,'All Prices combined'!$D475,'RAB Prices Long'!$E:$E,'All Prices combined'!$G475)))),2)</f>
        <v>0</v>
      </c>
      <c r="AJ475" s="2">
        <f>ROUND(IF($B475="Annuity",SUMIFS('Annuity Prices'!AM:AM,'Annuity Prices'!$B:$B,$D475,'Annuity Prices'!$E:$E,$G475),IF($B475="RAB Short",SUMIFS('RAB Prices Short'!AM:AM,'RAB Prices Short'!$B:$B,'All Prices combined'!$D475,'RAB Prices Short'!$E:$E,'All Prices combined'!$G475),IF($B475="RAB Long",SUMIFS('RAB Prices Long'!AM:AM,'RAB Prices Long'!$B:$B,'All Prices combined'!$D475,'RAB Prices Long'!$E:$E,'All Prices combined'!$G475)))),2)</f>
        <v>0</v>
      </c>
      <c r="AK475" s="2">
        <f>ROUND(IF($B475="Annuity",SUMIFS('Annuity Prices'!AN:AN,'Annuity Prices'!$B:$B,$D475,'Annuity Prices'!$E:$E,$G475),IF($B475="RAB Short",SUMIFS('RAB Prices Short'!AN:AN,'RAB Prices Short'!$B:$B,'All Prices combined'!$D475,'RAB Prices Short'!$E:$E,'All Prices combined'!$G475),IF($B475="RAB Long",SUMIFS('RAB Prices Long'!AN:AN,'RAB Prices Long'!$B:$B,'All Prices combined'!$D475,'RAB Prices Long'!$E:$E,'All Prices combined'!$G475)))),2)</f>
        <v>0</v>
      </c>
      <c r="AL475" s="2">
        <f>ROUND(IF($B475="Annuity",SUMIFS('Annuity Prices'!AO:AO,'Annuity Prices'!$B:$B,$D475,'Annuity Prices'!$E:$E,$G475),IF($B475="RAB Short",SUMIFS('RAB Prices Short'!AO:AO,'RAB Prices Short'!$B:$B,'All Prices combined'!$D475,'RAB Prices Short'!$E:$E,'All Prices combined'!$G475),IF($B475="RAB Long",SUMIFS('RAB Prices Long'!AO:AO,'RAB Prices Long'!$B:$B,'All Prices combined'!$D475,'RAB Prices Long'!$E:$E,'All Prices combined'!$G475)))),2)</f>
        <v>0</v>
      </c>
      <c r="AM475" s="2">
        <f>ROUND(IF($B475="Annuity",SUMIFS('Annuity Prices'!AP:AP,'Annuity Prices'!$B:$B,$D475,'Annuity Prices'!$E:$E,$G475),IF($B475="RAB Short",SUMIFS('RAB Prices Short'!AP:AP,'RAB Prices Short'!$B:$B,'All Prices combined'!$D475,'RAB Prices Short'!$E:$E,'All Prices combined'!$G475),IF($B475="RAB Long",SUMIFS('RAB Prices Long'!AP:AP,'RAB Prices Long'!$B:$B,'All Prices combined'!$D475,'RAB Prices Long'!$E:$E,'All Prices combined'!$G475)))),2)</f>
        <v>0</v>
      </c>
      <c r="AN475" s="2">
        <f>ROUND(IF($B475="Annuity",SUMIFS('Annuity Prices'!AQ:AQ,'Annuity Prices'!$B:$B,$D475,'Annuity Prices'!$E:$E,$G475),IF($B475="RAB Short",SUMIFS('RAB Prices Short'!AQ:AQ,'RAB Prices Short'!$B:$B,'All Prices combined'!$D475,'RAB Prices Short'!$E:$E,'All Prices combined'!$G475),IF($B475="RAB Long",SUMIFS('RAB Prices Long'!AQ:AQ,'RAB Prices Long'!$B:$B,'All Prices combined'!$D475,'RAB Prices Long'!$E:$E,'All Prices combined'!$G475)))),2)</f>
        <v>0</v>
      </c>
      <c r="AO475" s="2">
        <f>ROUND(IF($B475="Annuity",SUMIFS('Annuity Prices'!AR:AR,'Annuity Prices'!$B:$B,$D475,'Annuity Prices'!$E:$E,$G475),IF($B475="RAB Short",SUMIFS('RAB Prices Short'!AR:AR,'RAB Prices Short'!$B:$B,'All Prices combined'!$D475,'RAB Prices Short'!$E:$E,'All Prices combined'!$G475),IF($B475="RAB Long",SUMIFS('RAB Prices Long'!AR:AR,'RAB Prices Long'!$B:$B,'All Prices combined'!$D475,'RAB Prices Long'!$E:$E,'All Prices combined'!$G475)))),2)</f>
        <v>0</v>
      </c>
      <c r="AP475" s="2">
        <f>ROUND(IF($B475="Annuity",SUMIFS('Annuity Prices'!AS:AS,'Annuity Prices'!$B:$B,$D475,'Annuity Prices'!$E:$E,$G475),IF($B475="RAB Short",SUMIFS('RAB Prices Short'!AS:AS,'RAB Prices Short'!$B:$B,'All Prices combined'!$D475,'RAB Prices Short'!$E:$E,'All Prices combined'!$G475),IF($B475="RAB Long",SUMIFS('RAB Prices Long'!AS:AS,'RAB Prices Long'!$B:$B,'All Prices combined'!$D475,'RAB Prices Long'!$E:$E,'All Prices combined'!$G475)))),2)</f>
        <v>0</v>
      </c>
      <c r="AQ475" s="2">
        <f>ROUND(IF($B475="Annuity",SUMIFS('Annuity Prices'!AT:AT,'Annuity Prices'!$B:$B,$D475,'Annuity Prices'!$E:$E,$G475),IF($B475="RAB Short",SUMIFS('RAB Prices Short'!AT:AT,'RAB Prices Short'!$B:$B,'All Prices combined'!$D475,'RAB Prices Short'!$E:$E,'All Prices combined'!$G475),IF($B475="RAB Long",SUMIFS('RAB Prices Long'!AT:AT,'RAB Prices Long'!$B:$B,'All Prices combined'!$D475,'RAB Prices Long'!$E:$E,'All Prices combined'!$G475)))),2)</f>
        <v>0</v>
      </c>
      <c r="AR475" s="2">
        <f>ROUND(IF($B475="Annuity",SUMIFS('Annuity Prices'!AU:AU,'Annuity Prices'!$B:$B,$D475,'Annuity Prices'!$E:$E,$G475),IF($B475="RAB Short",SUMIFS('RAB Prices Short'!AU:AU,'RAB Prices Short'!$B:$B,'All Prices combined'!$D475,'RAB Prices Short'!$E:$E,'All Prices combined'!$G475),IF($B475="RAB Long",SUMIFS('RAB Prices Long'!AU:AU,'RAB Prices Long'!$B:$B,'All Prices combined'!$D475,'RAB Prices Long'!$E:$E,'All Prices combined'!$G475)))),2)</f>
        <v>0</v>
      </c>
      <c r="AS475" s="2">
        <f>ROUND(IF($B475="Annuity",SUMIFS('Annuity Prices'!AV:AV,'Annuity Prices'!$B:$B,$D475,'Annuity Prices'!$E:$E,$G475),IF($B475="RAB Short",SUMIFS('RAB Prices Short'!AV:AV,'RAB Prices Short'!$B:$B,'All Prices combined'!$D475,'RAB Prices Short'!$E:$E,'All Prices combined'!$G475),IF($B475="RAB Long",SUMIFS('RAB Prices Long'!AV:AV,'RAB Prices Long'!$B:$B,'All Prices combined'!$D475,'RAB Prices Long'!$E:$E,'All Prices combined'!$G475)))),2)</f>
        <v>0</v>
      </c>
      <c r="AT475" s="2">
        <f>ROUND(IF($B475="Annuity",SUMIFS('Annuity Prices'!AW:AW,'Annuity Prices'!$B:$B,$D475,'Annuity Prices'!$E:$E,$G475),IF($B475="RAB Short",SUMIFS('RAB Prices Short'!AW:AW,'RAB Prices Short'!$B:$B,'All Prices combined'!$D475,'RAB Prices Short'!$E:$E,'All Prices combined'!$G475),IF($B475="RAB Long",SUMIFS('RAB Prices Long'!AW:AW,'RAB Prices Long'!$B:$B,'All Prices combined'!$D475,'RAB Prices Long'!$E:$E,'All Prices combined'!$G475)))),2)</f>
        <v>0</v>
      </c>
      <c r="AU475" s="2">
        <f>ROUND(IF($B475="Annuity",SUMIFS('Annuity Prices'!AX:AX,'Annuity Prices'!$B:$B,$D475,'Annuity Prices'!$E:$E,$G475),IF($B475="RAB Short",SUMIFS('RAB Prices Short'!AX:AX,'RAB Prices Short'!$B:$B,'All Prices combined'!$D475,'RAB Prices Short'!$E:$E,'All Prices combined'!$G475),IF($B475="RAB Long",SUMIFS('RAB Prices Long'!AX:AX,'RAB Prices Long'!$B:$B,'All Prices combined'!$D475,'RAB Prices Long'!$E:$E,'All Prices combined'!$G475)))),2)</f>
        <v>0</v>
      </c>
      <c r="AV475" s="2">
        <f>ROUND(IF($B475="Annuity",SUMIFS('Annuity Prices'!AY:AY,'Annuity Prices'!$B:$B,$D475,'Annuity Prices'!$E:$E,$G475),IF($B475="RAB Short",SUMIFS('RAB Prices Short'!AY:AY,'RAB Prices Short'!$B:$B,'All Prices combined'!$D475,'RAB Prices Short'!$E:$E,'All Prices combined'!$G475),IF($B475="RAB Long",SUMIFS('RAB Prices Long'!AY:AY,'RAB Prices Long'!$B:$B,'All Prices combined'!$D475,'RAB Prices Long'!$E:$E,'All Prices combined'!$G475)))),2)</f>
        <v>0</v>
      </c>
      <c r="AW475" s="2">
        <f>ROUND(IF($B475="Annuity",SUMIFS('Annuity Prices'!AZ:AZ,'Annuity Prices'!$B:$B,$D475,'Annuity Prices'!$E:$E,$G475),IF($B475="RAB Short",SUMIFS('RAB Prices Short'!AZ:AZ,'RAB Prices Short'!$B:$B,'All Prices combined'!$D475,'RAB Prices Short'!$E:$E,'All Prices combined'!$G475),IF($B475="RAB Long",SUMIFS('RAB Prices Long'!AZ:AZ,'RAB Prices Long'!$B:$B,'All Prices combined'!$D475,'RAB Prices Long'!$E:$E,'All Prices combined'!$G475)))),2)</f>
        <v>0</v>
      </c>
      <c r="AX475" s="2">
        <f>ROUND(IF($B475="Annuity",SUMIFS('Annuity Prices'!BA:BA,'Annuity Prices'!$B:$B,$D475,'Annuity Prices'!$E:$E,$G475),IF($B475="RAB Short",SUMIFS('RAB Prices Short'!BA:BA,'RAB Prices Short'!$B:$B,'All Prices combined'!$D475,'RAB Prices Short'!$E:$E,'All Prices combined'!$G475),IF($B475="RAB Long",SUMIFS('RAB Prices Long'!BA:BA,'RAB Prices Long'!$B:$B,'All Prices combined'!$D475,'RAB Prices Long'!$E:$E,'All Prices combined'!$G475)))),2)</f>
        <v>0</v>
      </c>
      <c r="AY475" s="2">
        <f>ROUND(IF($B475="Annuity",SUMIFS('Annuity Prices'!BB:BB,'Annuity Prices'!$B:$B,$D475,'Annuity Prices'!$E:$E,$G475),IF($B475="RAB Short",SUMIFS('RAB Prices Short'!BB:BB,'RAB Prices Short'!$B:$B,'All Prices combined'!$D475,'RAB Prices Short'!$E:$E,'All Prices combined'!$G475),IF($B475="RAB Long",SUMIFS('RAB Prices Long'!BB:BB,'RAB Prices Long'!$B:$B,'All Prices combined'!$D475,'RAB Prices Long'!$E:$E,'All Prices combined'!$G475)))),2)</f>
        <v>0</v>
      </c>
      <c r="AZ475" s="2">
        <f>ROUND(IF($B475="Annuity",SUMIFS('Annuity Prices'!BC:BC,'Annuity Prices'!$B:$B,$D475,'Annuity Prices'!$E:$E,$G475),IF($B475="RAB Short",SUMIFS('RAB Prices Short'!BC:BC,'RAB Prices Short'!$B:$B,'All Prices combined'!$D475,'RAB Prices Short'!$E:$E,'All Prices combined'!$G475),IF($B475="RAB Long",SUMIFS('RAB Prices Long'!BC:BC,'RAB Prices Long'!$B:$B,'All Prices combined'!$D475,'RAB Prices Long'!$E:$E,'All Prices combined'!$G475)))),2)</f>
        <v>0</v>
      </c>
      <c r="BA475" s="2">
        <f>ROUND(IF($B475="Annuity",SUMIFS('Annuity Prices'!BD:BD,'Annuity Prices'!$B:$B,$D475,'Annuity Prices'!$E:$E,$G475),IF($B475="RAB Short",SUMIFS('RAB Prices Short'!BD:BD,'RAB Prices Short'!$B:$B,'All Prices combined'!$D475,'RAB Prices Short'!$E:$E,'All Prices combined'!$G475),IF($B475="RAB Long",SUMIFS('RAB Prices Long'!BD:BD,'RAB Prices Long'!$B:$B,'All Prices combined'!$D475,'RAB Prices Long'!$E:$E,'All Prices combined'!$G475)))),2)</f>
        <v>0</v>
      </c>
      <c r="BB475" s="2">
        <f>ROUND(IF($B475="Annuity",SUMIFS('Annuity Prices'!BE:BE,'Annuity Prices'!$B:$B,$D475,'Annuity Prices'!$E:$E,$G475),IF($B475="RAB Short",SUMIFS('RAB Prices Short'!BE:BE,'RAB Prices Short'!$B:$B,'All Prices combined'!$D475,'RAB Prices Short'!$E:$E,'All Prices combined'!$G475),IF($B475="RAB Long",SUMIFS('RAB Prices Long'!BE:BE,'RAB Prices Long'!$B:$B,'All Prices combined'!$D475,'RAB Prices Long'!$E:$E,'All Prices combined'!$G475)))),2)</f>
        <v>0</v>
      </c>
      <c r="BC475" s="2">
        <f>ROUND(IF($B475="Annuity",SUMIFS('Annuity Prices'!BF:BF,'Annuity Prices'!$B:$B,$D475,'Annuity Prices'!$E:$E,$G475),IF($B475="RAB Short",SUMIFS('RAB Prices Short'!BF:BF,'RAB Prices Short'!$B:$B,'All Prices combined'!$D475,'RAB Prices Short'!$E:$E,'All Prices combined'!$G475),IF($B475="RAB Long",SUMIFS('RAB Prices Long'!BF:BF,'RAB Prices Long'!$B:$B,'All Prices combined'!$D475,'RAB Prices Long'!$E:$E,'All Prices combined'!$G475)))),2)</f>
        <v>0</v>
      </c>
      <c r="BD475" s="2">
        <f>ROUND(IF($B475="Annuity",SUMIFS('Annuity Prices'!BG:BG,'Annuity Prices'!$B:$B,$D475,'Annuity Prices'!$E:$E,$G475),IF($B475="RAB Short",SUMIFS('RAB Prices Short'!BG:BG,'RAB Prices Short'!$B:$B,'All Prices combined'!$D475,'RAB Prices Short'!$E:$E,'All Prices combined'!$G475),IF($B475="RAB Long",SUMIFS('RAB Prices Long'!BG:BG,'RAB Prices Long'!$B:$B,'All Prices combined'!$D475,'RAB Prices Long'!$E:$E,'All Prices combined'!$G475)))),2)</f>
        <v>0</v>
      </c>
      <c r="BE475" s="2">
        <f>ROUND(IF($B475="Annuity",SUMIFS('Annuity Prices'!BH:BH,'Annuity Prices'!$B:$B,$D475,'Annuity Prices'!$E:$E,$G475),IF($B475="RAB Short",SUMIFS('RAB Prices Short'!BH:BH,'RAB Prices Short'!$B:$B,'All Prices combined'!$D475,'RAB Prices Short'!$E:$E,'All Prices combined'!$G475),IF($B475="RAB Long",SUMIFS('RAB Prices Long'!BH:BH,'RAB Prices Long'!$B:$B,'All Prices combined'!$D475,'RAB Prices Long'!$E:$E,'All Prices combined'!$G475)))),2)</f>
        <v>0</v>
      </c>
      <c r="BF475" s="2">
        <f>ROUND(IF($B475="Annuity",SUMIFS('Annuity Prices'!BI:BI,'Annuity Prices'!$B:$B,$D475,'Annuity Prices'!$E:$E,$G475),IF($B475="RAB Short",SUMIFS('RAB Prices Short'!BI:BI,'RAB Prices Short'!$B:$B,'All Prices combined'!$D475,'RAB Prices Short'!$E:$E,'All Prices combined'!$G475),IF($B475="RAB Long",SUMIFS('RAB Prices Long'!BI:BI,'RAB Prices Long'!$B:$B,'All Prices combined'!$D475,'RAB Prices Long'!$E:$E,'All Prices combined'!$G475)))),2)</f>
        <v>0</v>
      </c>
      <c r="BG475" s="2">
        <f>ROUND(IF($B475="Annuity",SUMIFS('Annuity Prices'!BJ:BJ,'Annuity Prices'!$B:$B,$D475,'Annuity Prices'!$E:$E,$G475),IF($B475="RAB Short",SUMIFS('RAB Prices Short'!BJ:BJ,'RAB Prices Short'!$B:$B,'All Prices combined'!$D475,'RAB Prices Short'!$E:$E,'All Prices combined'!$G475),IF($B475="RAB Long",SUMIFS('RAB Prices Long'!BJ:BJ,'RAB Prices Long'!$B:$B,'All Prices combined'!$D475,'RAB Prices Long'!$E:$E,'All Prices combined'!$G475)))),2)</f>
        <v>0</v>
      </c>
      <c r="BH475" s="2">
        <f>ROUND(IF($B475="Annuity",SUMIFS('Annuity Prices'!BK:BK,'Annuity Prices'!$B:$B,$D475,'Annuity Prices'!$E:$E,$G475),IF($B475="RAB Short",SUMIFS('RAB Prices Short'!BK:BK,'RAB Prices Short'!$B:$B,'All Prices combined'!$D475,'RAB Prices Short'!$E:$E,'All Prices combined'!$G475),IF($B475="RAB Long",SUMIFS('RAB Prices Long'!BK:BK,'RAB Prices Long'!$B:$B,'All Prices combined'!$D475,'RAB Prices Long'!$E:$E,'All Prices combined'!$G475)))),2)</f>
        <v>0</v>
      </c>
      <c r="BI475" s="2">
        <f>ROUND(IF($B475="Annuity",SUMIFS('Annuity Prices'!BL:BL,'Annuity Prices'!$B:$B,$D475,'Annuity Prices'!$E:$E,$G475),IF($B475="RAB Short",SUMIFS('RAB Prices Short'!BL:BL,'RAB Prices Short'!$B:$B,'All Prices combined'!$D475,'RAB Prices Short'!$E:$E,'All Prices combined'!$G475),IF($B475="RAB Long",SUMIFS('RAB Prices Long'!BL:BL,'RAB Prices Long'!$B:$B,'All Prices combined'!$D475,'RAB Prices Long'!$E:$E,'All Prices combined'!$G475)))),2)</f>
        <v>0</v>
      </c>
      <c r="BJ475" s="2">
        <f>ROUND(IF($B475="Annuity",SUMIFS('Annuity Prices'!BM:BM,'Annuity Prices'!$B:$B,$D475,'Annuity Prices'!$E:$E,$G475),IF($B475="RAB Short",SUMIFS('RAB Prices Short'!BM:BM,'RAB Prices Short'!$B:$B,'All Prices combined'!$D475,'RAB Prices Short'!$E:$E,'All Prices combined'!$G475),IF($B475="RAB Long",SUMIFS('RAB Prices Long'!BM:BM,'RAB Prices Long'!$B:$B,'All Prices combined'!$D475,'RAB Prices Long'!$E:$E,'All Prices combined'!$G475)))),2)</f>
        <v>0</v>
      </c>
      <c r="BK475" s="2">
        <f>ROUND(IF($B475="Annuity",SUMIFS('Annuity Prices'!BN:BN,'Annuity Prices'!$B:$B,$D475,'Annuity Prices'!$E:$E,$G475),IF($B475="RAB Short",SUMIFS('RAB Prices Short'!BN:BN,'RAB Prices Short'!$B:$B,'All Prices combined'!$D475,'RAB Prices Short'!$E:$E,'All Prices combined'!$G475),IF($B475="RAB Long",SUMIFS('RAB Prices Long'!BN:BN,'RAB Prices Long'!$B:$B,'All Prices combined'!$D475,'RAB Prices Long'!$E:$E,'All Prices combined'!$G475)))),2)</f>
        <v>0</v>
      </c>
      <c r="BL475" s="2">
        <f>ROUND(IF($B475="Annuity",SUMIFS('Annuity Prices'!BO:BO,'Annuity Prices'!$B:$B,$D475,'Annuity Prices'!$E:$E,$G475),IF($B475="RAB Short",SUMIFS('RAB Prices Short'!BO:BO,'RAB Prices Short'!$B:$B,'All Prices combined'!$D475,'RAB Prices Short'!$E:$E,'All Prices combined'!$G475),IF($B475="RAB Long",SUMIFS('RAB Prices Long'!BO:BO,'RAB Prices Long'!$B:$B,'All Prices combined'!$D475,'RAB Prices Long'!$E:$E,'All Prices combined'!$G475)))),2)</f>
        <v>0</v>
      </c>
      <c r="BM475" s="2">
        <f>ROUND(IF($B475="Annuity",SUMIFS('Annuity Prices'!BP:BP,'Annuity Prices'!$B:$B,$D475,'Annuity Prices'!$E:$E,$G475),IF($B475="RAB Short",SUMIFS('RAB Prices Short'!BP:BP,'RAB Prices Short'!$B:$B,'All Prices combined'!$D475,'RAB Prices Short'!$E:$E,'All Prices combined'!$G475),IF($B475="RAB Long",SUMIFS('RAB Prices Long'!BP:BP,'RAB Prices Long'!$B:$B,'All Prices combined'!$D475,'RAB Prices Long'!$E:$E,'All Prices combined'!$G475)))),2)</f>
        <v>0</v>
      </c>
      <c r="BN475" s="2">
        <f>ROUND(IF($B475="Annuity",SUMIFS('Annuity Prices'!BQ:BQ,'Annuity Prices'!$B:$B,$D475,'Annuity Prices'!$E:$E,$G475),IF($B475="RAB Short",SUMIFS('RAB Prices Short'!BQ:BQ,'RAB Prices Short'!$B:$B,'All Prices combined'!$D475,'RAB Prices Short'!$E:$E,'All Prices combined'!$G475),IF($B475="RAB Long",SUMIFS('RAB Prices Long'!BQ:BQ,'RAB Prices Long'!$B:$B,'All Prices combined'!$D475,'RAB Prices Long'!$E:$E,'All Prices combined'!$G475)))),2)</f>
        <v>0</v>
      </c>
      <c r="BO475" s="2">
        <f>ROUND(IF($B475="Annuity",SUMIFS('Annuity Prices'!BR:BR,'Annuity Prices'!$B:$B,$D475,'Annuity Prices'!$E:$E,$G475),IF($B475="RAB Short",SUMIFS('RAB Prices Short'!BR:BR,'RAB Prices Short'!$B:$B,'All Prices combined'!$D475,'RAB Prices Short'!$E:$E,'All Prices combined'!$G475),IF($B475="RAB Long",SUMIFS('RAB Prices Long'!BR:BR,'RAB Prices Long'!$B:$B,'All Prices combined'!$D475,'RAB Prices Long'!$E:$E,'All Prices combined'!$G475)))),2)</f>
        <v>0</v>
      </c>
      <c r="BP475" s="2">
        <f>ROUND(IF($B475="Annuity",SUMIFS('Annuity Prices'!BS:BS,'Annuity Prices'!$B:$B,$D475,'Annuity Prices'!$E:$E,$G475),IF($B475="RAB Short",SUMIFS('RAB Prices Short'!BS:BS,'RAB Prices Short'!$B:$B,'All Prices combined'!$D475,'RAB Prices Short'!$E:$E,'All Prices combined'!$G475),IF($B475="RAB Long",SUMIFS('RAB Prices Long'!BS:BS,'RAB Prices Long'!$B:$B,'All Prices combined'!$D475,'RAB Prices Long'!$E:$E,'All Prices combined'!$G475)))),2)</f>
        <v>0</v>
      </c>
      <c r="BQ475" s="2">
        <f>ROUND(IF($B475="Annuity",SUMIFS('Annuity Prices'!BT:BT,'Annuity Prices'!$B:$B,$D475,'Annuity Prices'!$E:$E,$G475),IF($B475="RAB Short",SUMIFS('RAB Prices Short'!BT:BT,'RAB Prices Short'!$B:$B,'All Prices combined'!$D475,'RAB Prices Short'!$E:$E,'All Prices combined'!$G475),IF($B475="RAB Long",SUMIFS('RAB Prices Long'!BT:BT,'RAB Prices Long'!$B:$B,'All Prices combined'!$D475,'RAB Prices Long'!$E:$E,'All Prices combined'!$G475)))),2)</f>
        <v>0</v>
      </c>
      <c r="BR475" s="2">
        <f>ROUND(IF($B475="Annuity",SUMIFS('Annuity Prices'!BU:BU,'Annuity Prices'!$B:$B,$D475,'Annuity Prices'!$E:$E,$G475),IF($B475="RAB Short",SUMIFS('RAB Prices Short'!BU:BU,'RAB Prices Short'!$B:$B,'All Prices combined'!$D475,'RAB Prices Short'!$E:$E,'All Prices combined'!$G475),IF($B475="RAB Long",SUMIFS('RAB Prices Long'!BU:BU,'RAB Prices Long'!$B:$B,'All Prices combined'!$D475,'RAB Prices Long'!$E:$E,'All Prices combined'!$G475)))),2)</f>
        <v>0</v>
      </c>
      <c r="BS475" s="2">
        <f>ROUND(IF($B475="Annuity",SUMIFS('Annuity Prices'!BV:BV,'Annuity Prices'!$B:$B,$D475,'Annuity Prices'!$E:$E,$G475),IF($B475="RAB Short",SUMIFS('RAB Prices Short'!BV:BV,'RAB Prices Short'!$B:$B,'All Prices combined'!$D475,'RAB Prices Short'!$E:$E,'All Prices combined'!$G475),IF($B475="RAB Long",SUMIFS('RAB Prices Long'!BV:BV,'RAB Prices Long'!$B:$B,'All Prices combined'!$D475,'RAB Prices Long'!$E:$E,'All Prices combined'!$G475)))),2)</f>
        <v>0</v>
      </c>
      <c r="BT475" s="2">
        <f>ROUND(IF($B475="Annuity",SUMIFS('Annuity Prices'!BW:BW,'Annuity Prices'!$B:$B,$D475,'Annuity Prices'!$E:$E,$G475),IF($B475="RAB Short",SUMIFS('RAB Prices Short'!BW:BW,'RAB Prices Short'!$B:$B,'All Prices combined'!$D475,'RAB Prices Short'!$E:$E,'All Prices combined'!$G475),IF($B475="RAB Long",SUMIFS('RAB Prices Long'!BW:BW,'RAB Prices Long'!$B:$B,'All Prices combined'!$D475,'RAB Prices Long'!$E:$E,'All Prices combined'!$G475)))),2)</f>
        <v>0</v>
      </c>
      <c r="BU475" s="2">
        <f>ROUND(IF($B475="Annuity",SUMIFS('Annuity Prices'!BX:BX,'Annuity Prices'!$B:$B,$D475,'Annuity Prices'!$E:$E,$G475),IF($B475="RAB Short",SUMIFS('RAB Prices Short'!BX:BX,'RAB Prices Short'!$B:$B,'All Prices combined'!$D475,'RAB Prices Short'!$E:$E,'All Prices combined'!$G475),IF($B475="RAB Long",SUMIFS('RAB Prices Long'!BX:BX,'RAB Prices Long'!$B:$B,'All Prices combined'!$D475,'RAB Prices Long'!$E:$E,'All Prices combined'!$G475)))),2)</f>
        <v>0</v>
      </c>
    </row>
    <row r="476" spans="2:73" x14ac:dyDescent="0.25">
      <c r="B476" t="s">
        <v>45</v>
      </c>
      <c r="C476">
        <v>18</v>
      </c>
      <c r="D476" t="s">
        <v>181</v>
      </c>
      <c r="E476" t="s">
        <v>180</v>
      </c>
      <c r="F476">
        <v>18</v>
      </c>
      <c r="G476" t="s">
        <v>38</v>
      </c>
      <c r="H476" t="s">
        <v>128</v>
      </c>
      <c r="I476" s="2">
        <f>ROUND(IF($B476="Annuity",SUMIFS('Annuity Prices'!L:L,'Annuity Prices'!$B:$B,$D476,'Annuity Prices'!$E:$E,$G476),IF($B476="RAB Short",SUMIFS('RAB Prices Short'!L:L,'RAB Prices Short'!$B:$B,'All Prices combined'!$D476,'RAB Prices Short'!$E:$E,'All Prices combined'!$G476),IF($B476="RAB Long",SUMIFS('RAB Prices Long'!L:L,'RAB Prices Long'!$B:$B,'All Prices combined'!$D476,'RAB Prices Long'!$E:$E,'All Prices combined'!$G476)))),2)</f>
        <v>0</v>
      </c>
      <c r="J476" s="2">
        <f>ROUND(IF($B476="Annuity",SUMIFS('Annuity Prices'!M:M,'Annuity Prices'!$B:$B,$D476,'Annuity Prices'!$E:$E,$G476),IF($B476="RAB Short",SUMIFS('RAB Prices Short'!M:M,'RAB Prices Short'!$B:$B,'All Prices combined'!$D476,'RAB Prices Short'!$E:$E,'All Prices combined'!$G476),IF($B476="RAB Long",SUMIFS('RAB Prices Long'!M:M,'RAB Prices Long'!$B:$B,'All Prices combined'!$D476,'RAB Prices Long'!$E:$E,'All Prices combined'!$G476)))),2)</f>
        <v>0</v>
      </c>
      <c r="K476" s="2">
        <f>ROUND(IF($B476="Annuity",SUMIFS('Annuity Prices'!N:N,'Annuity Prices'!$B:$B,$D476,'Annuity Prices'!$E:$E,$G476),IF($B476="RAB Short",SUMIFS('RAB Prices Short'!N:N,'RAB Prices Short'!$B:$B,'All Prices combined'!$D476,'RAB Prices Short'!$E:$E,'All Prices combined'!$G476),IF($B476="RAB Long",SUMIFS('RAB Prices Long'!N:N,'RAB Prices Long'!$B:$B,'All Prices combined'!$D476,'RAB Prices Long'!$E:$E,'All Prices combined'!$G476)))),2)</f>
        <v>15.65</v>
      </c>
      <c r="L476" s="2">
        <f>ROUND(IF($B476="Annuity",SUMIFS('Annuity Prices'!O:O,'Annuity Prices'!$B:$B,$D476,'Annuity Prices'!$E:$E,$G476),IF($B476="RAB Short",SUMIFS('RAB Prices Short'!O:O,'RAB Prices Short'!$B:$B,'All Prices combined'!$D476,'RAB Prices Short'!$E:$E,'All Prices combined'!$G476),IF($B476="RAB Long",SUMIFS('RAB Prices Long'!O:O,'RAB Prices Long'!$B:$B,'All Prices combined'!$D476,'RAB Prices Long'!$E:$E,'All Prices combined'!$G476)))),2)</f>
        <v>16.100000000000001</v>
      </c>
      <c r="M476" s="2">
        <f>ROUND(IF($B476="Annuity",SUMIFS('Annuity Prices'!P:P,'Annuity Prices'!$B:$B,$D476,'Annuity Prices'!$E:$E,$G476),IF($B476="RAB Short",SUMIFS('RAB Prices Short'!P:P,'RAB Prices Short'!$B:$B,'All Prices combined'!$D476,'RAB Prices Short'!$E:$E,'All Prices combined'!$G476),IF($B476="RAB Long",SUMIFS('RAB Prices Long'!P:P,'RAB Prices Long'!$B:$B,'All Prices combined'!$D476,'RAB Prices Long'!$E:$E,'All Prices combined'!$G476)))),2)</f>
        <v>16.61</v>
      </c>
      <c r="N476" s="2">
        <f>ROUND(IF($B476="Annuity",SUMIFS('Annuity Prices'!Q:Q,'Annuity Prices'!$B:$B,$D476,'Annuity Prices'!$E:$E,$G476),IF($B476="RAB Short",SUMIFS('RAB Prices Short'!Q:Q,'RAB Prices Short'!$B:$B,'All Prices combined'!$D476,'RAB Prices Short'!$E:$E,'All Prices combined'!$G476),IF($B476="RAB Long",SUMIFS('RAB Prices Long'!Q:Q,'RAB Prices Long'!$B:$B,'All Prices combined'!$D476,'RAB Prices Long'!$E:$E,'All Prices combined'!$G476)))),2)</f>
        <v>17.03</v>
      </c>
      <c r="O476" s="2">
        <f>ROUND(IF($B476="Annuity",SUMIFS('Annuity Prices'!R:R,'Annuity Prices'!$B:$B,$D476,'Annuity Prices'!$E:$E,$G476),IF($B476="RAB Short",SUMIFS('RAB Prices Short'!R:R,'RAB Prices Short'!$B:$B,'All Prices combined'!$D476,'RAB Prices Short'!$E:$E,'All Prices combined'!$G476),IF($B476="RAB Long",SUMIFS('RAB Prices Long'!R:R,'RAB Prices Long'!$B:$B,'All Prices combined'!$D476,'RAB Prices Long'!$E:$E,'All Prices combined'!$G476)))),2)</f>
        <v>17.45</v>
      </c>
      <c r="P476" s="2">
        <f>ROUND(IF($B476="Annuity",SUMIFS('Annuity Prices'!S:S,'Annuity Prices'!$B:$B,$D476,'Annuity Prices'!$E:$E,$G476),IF($B476="RAB Short",SUMIFS('RAB Prices Short'!S:S,'RAB Prices Short'!$B:$B,'All Prices combined'!$D476,'RAB Prices Short'!$E:$E,'All Prices combined'!$G476),IF($B476="RAB Long",SUMIFS('RAB Prices Long'!S:S,'RAB Prices Long'!$B:$B,'All Prices combined'!$D476,'RAB Prices Long'!$E:$E,'All Prices combined'!$G476)))),2)</f>
        <v>17.89</v>
      </c>
      <c r="Q476" s="2">
        <f>ROUND(IF($B476="Annuity",SUMIFS('Annuity Prices'!T:T,'Annuity Prices'!$B:$B,$D476,'Annuity Prices'!$E:$E,$G476),IF($B476="RAB Short",SUMIFS('RAB Prices Short'!T:T,'RAB Prices Short'!$B:$B,'All Prices combined'!$D476,'RAB Prices Short'!$E:$E,'All Prices combined'!$G476),IF($B476="RAB Long",SUMIFS('RAB Prices Long'!T:T,'RAB Prices Long'!$B:$B,'All Prices combined'!$D476,'RAB Prices Long'!$E:$E,'All Prices combined'!$G476)))),2)</f>
        <v>18.690000000000001</v>
      </c>
      <c r="R476" s="2">
        <f>ROUND(IF($B476="Annuity",SUMIFS('Annuity Prices'!U:U,'Annuity Prices'!$B:$B,$D476,'Annuity Prices'!$E:$E,$G476),IF($B476="RAB Short",SUMIFS('RAB Prices Short'!U:U,'RAB Prices Short'!$B:$B,'All Prices combined'!$D476,'RAB Prices Short'!$E:$E,'All Prices combined'!$G476),IF($B476="RAB Long",SUMIFS('RAB Prices Long'!U:U,'RAB Prices Long'!$B:$B,'All Prices combined'!$D476,'RAB Prices Long'!$E:$E,'All Prices combined'!$G476)))),2)</f>
        <v>19.16</v>
      </c>
      <c r="S476" s="2">
        <f>ROUND(IF($B476="Annuity",SUMIFS('Annuity Prices'!V:V,'Annuity Prices'!$B:$B,$D476,'Annuity Prices'!$E:$E,$G476),IF($B476="RAB Short",SUMIFS('RAB Prices Short'!V:V,'RAB Prices Short'!$B:$B,'All Prices combined'!$D476,'RAB Prices Short'!$E:$E,'All Prices combined'!$G476),IF($B476="RAB Long",SUMIFS('RAB Prices Long'!V:V,'RAB Prices Long'!$B:$B,'All Prices combined'!$D476,'RAB Prices Long'!$E:$E,'All Prices combined'!$G476)))),2)</f>
        <v>19.64</v>
      </c>
      <c r="T476" s="2">
        <f>ROUND(IF($B476="Annuity",SUMIFS('Annuity Prices'!W:W,'Annuity Prices'!$B:$B,$D476,'Annuity Prices'!$E:$E,$G476),IF($B476="RAB Short",SUMIFS('RAB Prices Short'!W:W,'RAB Prices Short'!$B:$B,'All Prices combined'!$D476,'RAB Prices Short'!$E:$E,'All Prices combined'!$G476),IF($B476="RAB Long",SUMIFS('RAB Prices Long'!W:W,'RAB Prices Long'!$B:$B,'All Prices combined'!$D476,'RAB Prices Long'!$E:$E,'All Prices combined'!$G476)))),2)</f>
        <v>20.13</v>
      </c>
      <c r="U476" s="2">
        <f>ROUND(IF($B476="Annuity",SUMIFS('Annuity Prices'!X:X,'Annuity Prices'!$B:$B,$D476,'Annuity Prices'!$E:$E,$G476),IF($B476="RAB Short",SUMIFS('RAB Prices Short'!X:X,'RAB Prices Short'!$B:$B,'All Prices combined'!$D476,'RAB Prices Short'!$E:$E,'All Prices combined'!$G476),IF($B476="RAB Long",SUMIFS('RAB Prices Long'!X:X,'RAB Prices Long'!$B:$B,'All Prices combined'!$D476,'RAB Prices Long'!$E:$E,'All Prices combined'!$G476)))),2)</f>
        <v>21.22</v>
      </c>
      <c r="V476" s="2">
        <f>ROUND(IF($B476="Annuity",SUMIFS('Annuity Prices'!Y:Y,'Annuity Prices'!$B:$B,$D476,'Annuity Prices'!$E:$E,$G476),IF($B476="RAB Short",SUMIFS('RAB Prices Short'!Y:Y,'RAB Prices Short'!$B:$B,'All Prices combined'!$D476,'RAB Prices Short'!$E:$E,'All Prices combined'!$G476),IF($B476="RAB Long",SUMIFS('RAB Prices Long'!Y:Y,'RAB Prices Long'!$B:$B,'All Prices combined'!$D476,'RAB Prices Long'!$E:$E,'All Prices combined'!$G476)))),2)</f>
        <v>21.75</v>
      </c>
      <c r="W476" s="2">
        <f>ROUND(IF($B476="Annuity",SUMIFS('Annuity Prices'!Z:Z,'Annuity Prices'!$B:$B,$D476,'Annuity Prices'!$E:$E,$G476),IF($B476="RAB Short",SUMIFS('RAB Prices Short'!Z:Z,'RAB Prices Short'!$B:$B,'All Prices combined'!$D476,'RAB Prices Short'!$E:$E,'All Prices combined'!$G476),IF($B476="RAB Long",SUMIFS('RAB Prices Long'!Z:Z,'RAB Prices Long'!$B:$B,'All Prices combined'!$D476,'RAB Prices Long'!$E:$E,'All Prices combined'!$G476)))),2)</f>
        <v>22.29</v>
      </c>
      <c r="X476" s="2">
        <f>ROUND(IF($B476="Annuity",SUMIFS('Annuity Prices'!AA:AA,'Annuity Prices'!$B:$B,$D476,'Annuity Prices'!$E:$E,$G476),IF($B476="RAB Short",SUMIFS('RAB Prices Short'!AA:AA,'RAB Prices Short'!$B:$B,'All Prices combined'!$D476,'RAB Prices Short'!$E:$E,'All Prices combined'!$G476),IF($B476="RAB Long",SUMIFS('RAB Prices Long'!AA:AA,'RAB Prices Long'!$B:$B,'All Prices combined'!$D476,'RAB Prices Long'!$E:$E,'All Prices combined'!$G476)))),2)</f>
        <v>22.85</v>
      </c>
      <c r="Y476" s="2">
        <f>ROUND(IF($B476="Annuity",SUMIFS('Annuity Prices'!AB:AB,'Annuity Prices'!$B:$B,$D476,'Annuity Prices'!$E:$E,$G476),IF($B476="RAB Short",SUMIFS('RAB Prices Short'!AB:AB,'RAB Prices Short'!$B:$B,'All Prices combined'!$D476,'RAB Prices Short'!$E:$E,'All Prices combined'!$G476),IF($B476="RAB Long",SUMIFS('RAB Prices Long'!AB:AB,'RAB Prices Long'!$B:$B,'All Prices combined'!$D476,'RAB Prices Long'!$E:$E,'All Prices combined'!$G476)))),2)</f>
        <v>23.94</v>
      </c>
      <c r="Z476" s="2">
        <f>ROUND(IF($B476="Annuity",SUMIFS('Annuity Prices'!AC:AC,'Annuity Prices'!$B:$B,$D476,'Annuity Prices'!$E:$E,$G476),IF($B476="RAB Short",SUMIFS('RAB Prices Short'!AC:AC,'RAB Prices Short'!$B:$B,'All Prices combined'!$D476,'RAB Prices Short'!$E:$E,'All Prices combined'!$G476),IF($B476="RAB Long",SUMIFS('RAB Prices Long'!AC:AC,'RAB Prices Long'!$B:$B,'All Prices combined'!$D476,'RAB Prices Long'!$E:$E,'All Prices combined'!$G476)))),2)</f>
        <v>24.54</v>
      </c>
      <c r="AA476" s="2">
        <f>ROUND(IF($B476="Annuity",SUMIFS('Annuity Prices'!AD:AD,'Annuity Prices'!$B:$B,$D476,'Annuity Prices'!$E:$E,$G476),IF($B476="RAB Short",SUMIFS('RAB Prices Short'!AD:AD,'RAB Prices Short'!$B:$B,'All Prices combined'!$D476,'RAB Prices Short'!$E:$E,'All Prices combined'!$G476),IF($B476="RAB Long",SUMIFS('RAB Prices Long'!AD:AD,'RAB Prices Long'!$B:$B,'All Prices combined'!$D476,'RAB Prices Long'!$E:$E,'All Prices combined'!$G476)))),2)</f>
        <v>25.15</v>
      </c>
      <c r="AB476" s="2">
        <f>ROUND(IF($B476="Annuity",SUMIFS('Annuity Prices'!AE:AE,'Annuity Prices'!$B:$B,$D476,'Annuity Prices'!$E:$E,$G476),IF($B476="RAB Short",SUMIFS('RAB Prices Short'!AE:AE,'RAB Prices Short'!$B:$B,'All Prices combined'!$D476,'RAB Prices Short'!$E:$E,'All Prices combined'!$G476),IF($B476="RAB Long",SUMIFS('RAB Prices Long'!AE:AE,'RAB Prices Long'!$B:$B,'All Prices combined'!$D476,'RAB Prices Long'!$E:$E,'All Prices combined'!$G476)))),2)</f>
        <v>25.78</v>
      </c>
      <c r="AC476" s="2">
        <f>ROUND(IF($B476="Annuity",SUMIFS('Annuity Prices'!AF:AF,'Annuity Prices'!$B:$B,$D476,'Annuity Prices'!$E:$E,$G476),IF($B476="RAB Short",SUMIFS('RAB Prices Short'!AF:AF,'RAB Prices Short'!$B:$B,'All Prices combined'!$D476,'RAB Prices Short'!$E:$E,'All Prices combined'!$G476),IF($B476="RAB Long",SUMIFS('RAB Prices Long'!AF:AF,'RAB Prices Long'!$B:$B,'All Prices combined'!$D476,'RAB Prices Long'!$E:$E,'All Prices combined'!$G476)))),2)</f>
        <v>27.51</v>
      </c>
      <c r="AD476" s="2">
        <f>ROUND(IF($B476="Annuity",SUMIFS('Annuity Prices'!AG:AG,'Annuity Prices'!$B:$B,$D476,'Annuity Prices'!$E:$E,$G476),IF($B476="RAB Short",SUMIFS('RAB Prices Short'!AG:AG,'RAB Prices Short'!$B:$B,'All Prices combined'!$D476,'RAB Prices Short'!$E:$E,'All Prices combined'!$G476),IF($B476="RAB Long",SUMIFS('RAB Prices Long'!AG:AG,'RAB Prices Long'!$B:$B,'All Prices combined'!$D476,'RAB Prices Long'!$E:$E,'All Prices combined'!$G476)))),2)</f>
        <v>28.2</v>
      </c>
      <c r="AE476" s="2">
        <f>ROUND(IF($B476="Annuity",SUMIFS('Annuity Prices'!AH:AH,'Annuity Prices'!$B:$B,$D476,'Annuity Prices'!$E:$E,$G476),IF($B476="RAB Short",SUMIFS('RAB Prices Short'!AH:AH,'RAB Prices Short'!$B:$B,'All Prices combined'!$D476,'RAB Prices Short'!$E:$E,'All Prices combined'!$G476),IF($B476="RAB Long",SUMIFS('RAB Prices Long'!AH:AH,'RAB Prices Long'!$B:$B,'All Prices combined'!$D476,'RAB Prices Long'!$E:$E,'All Prices combined'!$G476)))),2)</f>
        <v>28.91</v>
      </c>
      <c r="AF476" s="2">
        <f>ROUND(IF($B476="Annuity",SUMIFS('Annuity Prices'!AI:AI,'Annuity Prices'!$B:$B,$D476,'Annuity Prices'!$E:$E,$G476),IF($B476="RAB Short",SUMIFS('RAB Prices Short'!AI:AI,'RAB Prices Short'!$B:$B,'All Prices combined'!$D476,'RAB Prices Short'!$E:$E,'All Prices combined'!$G476),IF($B476="RAB Long",SUMIFS('RAB Prices Long'!AI:AI,'RAB Prices Long'!$B:$B,'All Prices combined'!$D476,'RAB Prices Long'!$E:$E,'All Prices combined'!$G476)))),2)</f>
        <v>29.63</v>
      </c>
      <c r="AG476" s="2">
        <f>ROUND(IF($B476="Annuity",SUMIFS('Annuity Prices'!AJ:AJ,'Annuity Prices'!$B:$B,$D476,'Annuity Prices'!$E:$E,$G476),IF($B476="RAB Short",SUMIFS('RAB Prices Short'!AJ:AJ,'RAB Prices Short'!$B:$B,'All Prices combined'!$D476,'RAB Prices Short'!$E:$E,'All Prices combined'!$G476),IF($B476="RAB Long",SUMIFS('RAB Prices Long'!AJ:AJ,'RAB Prices Long'!$B:$B,'All Prices combined'!$D476,'RAB Prices Long'!$E:$E,'All Prices combined'!$G476)))),2)</f>
        <v>31.08</v>
      </c>
      <c r="AH476" s="2">
        <f>ROUND(IF($B476="Annuity",SUMIFS('Annuity Prices'!AK:AK,'Annuity Prices'!$B:$B,$D476,'Annuity Prices'!$E:$E,$G476),IF($B476="RAB Short",SUMIFS('RAB Prices Short'!AK:AK,'RAB Prices Short'!$B:$B,'All Prices combined'!$D476,'RAB Prices Short'!$E:$E,'All Prices combined'!$G476),IF($B476="RAB Long",SUMIFS('RAB Prices Long'!AK:AK,'RAB Prices Long'!$B:$B,'All Prices combined'!$D476,'RAB Prices Long'!$E:$E,'All Prices combined'!$G476)))),2)</f>
        <v>31.86</v>
      </c>
      <c r="AI476" s="2">
        <f>ROUND(IF($B476="Annuity",SUMIFS('Annuity Prices'!AL:AL,'Annuity Prices'!$B:$B,$D476,'Annuity Prices'!$E:$E,$G476),IF($B476="RAB Short",SUMIFS('RAB Prices Short'!AL:AL,'RAB Prices Short'!$B:$B,'All Prices combined'!$D476,'RAB Prices Short'!$E:$E,'All Prices combined'!$G476),IF($B476="RAB Long",SUMIFS('RAB Prices Long'!AL:AL,'RAB Prices Long'!$B:$B,'All Prices combined'!$D476,'RAB Prices Long'!$E:$E,'All Prices combined'!$G476)))),2)</f>
        <v>32.659999999999997</v>
      </c>
      <c r="AJ476" s="2">
        <f>ROUND(IF($B476="Annuity",SUMIFS('Annuity Prices'!AM:AM,'Annuity Prices'!$B:$B,$D476,'Annuity Prices'!$E:$E,$G476),IF($B476="RAB Short",SUMIFS('RAB Prices Short'!AM:AM,'RAB Prices Short'!$B:$B,'All Prices combined'!$D476,'RAB Prices Short'!$E:$E,'All Prices combined'!$G476),IF($B476="RAB Long",SUMIFS('RAB Prices Long'!AM:AM,'RAB Prices Long'!$B:$B,'All Prices combined'!$D476,'RAB Prices Long'!$E:$E,'All Prices combined'!$G476)))),2)</f>
        <v>33.47</v>
      </c>
      <c r="AK476" s="2">
        <f>ROUND(IF($B476="Annuity",SUMIFS('Annuity Prices'!AN:AN,'Annuity Prices'!$B:$B,$D476,'Annuity Prices'!$E:$E,$G476),IF($B476="RAB Short",SUMIFS('RAB Prices Short'!AN:AN,'RAB Prices Short'!$B:$B,'All Prices combined'!$D476,'RAB Prices Short'!$E:$E,'All Prices combined'!$G476),IF($B476="RAB Long",SUMIFS('RAB Prices Long'!AN:AN,'RAB Prices Long'!$B:$B,'All Prices combined'!$D476,'RAB Prices Long'!$E:$E,'All Prices combined'!$G476)))),2)</f>
        <v>33.74</v>
      </c>
      <c r="AL476" s="2">
        <f>ROUND(IF($B476="Annuity",SUMIFS('Annuity Prices'!AO:AO,'Annuity Prices'!$B:$B,$D476,'Annuity Prices'!$E:$E,$G476),IF($B476="RAB Short",SUMIFS('RAB Prices Short'!AO:AO,'RAB Prices Short'!$B:$B,'All Prices combined'!$D476,'RAB Prices Short'!$E:$E,'All Prices combined'!$G476),IF($B476="RAB Long",SUMIFS('RAB Prices Long'!AO:AO,'RAB Prices Long'!$B:$B,'All Prices combined'!$D476,'RAB Prices Long'!$E:$E,'All Prices combined'!$G476)))),2)</f>
        <v>34.58</v>
      </c>
      <c r="AM476" s="2">
        <f>ROUND(IF($B476="Annuity",SUMIFS('Annuity Prices'!AP:AP,'Annuity Prices'!$B:$B,$D476,'Annuity Prices'!$E:$E,$G476),IF($B476="RAB Short",SUMIFS('RAB Prices Short'!AP:AP,'RAB Prices Short'!$B:$B,'All Prices combined'!$D476,'RAB Prices Short'!$E:$E,'All Prices combined'!$G476),IF($B476="RAB Long",SUMIFS('RAB Prices Long'!AP:AP,'RAB Prices Long'!$B:$B,'All Prices combined'!$D476,'RAB Prices Long'!$E:$E,'All Prices combined'!$G476)))),2)</f>
        <v>35.450000000000003</v>
      </c>
      <c r="AN476" s="2">
        <f>ROUND(IF($B476="Annuity",SUMIFS('Annuity Prices'!AQ:AQ,'Annuity Prices'!$B:$B,$D476,'Annuity Prices'!$E:$E,$G476),IF($B476="RAB Short",SUMIFS('RAB Prices Short'!AQ:AQ,'RAB Prices Short'!$B:$B,'All Prices combined'!$D476,'RAB Prices Short'!$E:$E,'All Prices combined'!$G476),IF($B476="RAB Long",SUMIFS('RAB Prices Long'!AQ:AQ,'RAB Prices Long'!$B:$B,'All Prices combined'!$D476,'RAB Prices Long'!$E:$E,'All Prices combined'!$G476)))),2)</f>
        <v>36.33</v>
      </c>
      <c r="AO476" s="2">
        <f>ROUND(IF($B476="Annuity",SUMIFS('Annuity Prices'!AR:AR,'Annuity Prices'!$B:$B,$D476,'Annuity Prices'!$E:$E,$G476),IF($B476="RAB Short",SUMIFS('RAB Prices Short'!AR:AR,'RAB Prices Short'!$B:$B,'All Prices combined'!$D476,'RAB Prices Short'!$E:$E,'All Prices combined'!$G476),IF($B476="RAB Long",SUMIFS('RAB Prices Long'!AR:AR,'RAB Prices Long'!$B:$B,'All Prices combined'!$D476,'RAB Prices Long'!$E:$E,'All Prices combined'!$G476)))),2)</f>
        <v>0</v>
      </c>
      <c r="AP476" s="2">
        <f>ROUND(IF($B476="Annuity",SUMIFS('Annuity Prices'!AS:AS,'Annuity Prices'!$B:$B,$D476,'Annuity Prices'!$E:$E,$G476),IF($B476="RAB Short",SUMIFS('RAB Prices Short'!AS:AS,'RAB Prices Short'!$B:$B,'All Prices combined'!$D476,'RAB Prices Short'!$E:$E,'All Prices combined'!$G476),IF($B476="RAB Long",SUMIFS('RAB Prices Long'!AS:AS,'RAB Prices Long'!$B:$B,'All Prices combined'!$D476,'RAB Prices Long'!$E:$E,'All Prices combined'!$G476)))),2)</f>
        <v>0</v>
      </c>
      <c r="AQ476" s="2">
        <f>ROUND(IF($B476="Annuity",SUMIFS('Annuity Prices'!AT:AT,'Annuity Prices'!$B:$B,$D476,'Annuity Prices'!$E:$E,$G476),IF($B476="RAB Short",SUMIFS('RAB Prices Short'!AT:AT,'RAB Prices Short'!$B:$B,'All Prices combined'!$D476,'RAB Prices Short'!$E:$E,'All Prices combined'!$G476),IF($B476="RAB Long",SUMIFS('RAB Prices Long'!AT:AT,'RAB Prices Long'!$B:$B,'All Prices combined'!$D476,'RAB Prices Long'!$E:$E,'All Prices combined'!$G476)))),2)</f>
        <v>17.16</v>
      </c>
      <c r="AR476" s="2">
        <f>ROUND(IF($B476="Annuity",SUMIFS('Annuity Prices'!AU:AU,'Annuity Prices'!$B:$B,$D476,'Annuity Prices'!$E:$E,$G476),IF($B476="RAB Short",SUMIFS('RAB Prices Short'!AU:AU,'RAB Prices Short'!$B:$B,'All Prices combined'!$D476,'RAB Prices Short'!$E:$E,'All Prices combined'!$G476),IF($B476="RAB Long",SUMIFS('RAB Prices Long'!AU:AU,'RAB Prices Long'!$B:$B,'All Prices combined'!$D476,'RAB Prices Long'!$E:$E,'All Prices combined'!$G476)))),2)</f>
        <v>15.65</v>
      </c>
      <c r="AS476" s="2">
        <f>ROUND(IF($B476="Annuity",SUMIFS('Annuity Prices'!AV:AV,'Annuity Prices'!$B:$B,$D476,'Annuity Prices'!$E:$E,$G476),IF($B476="RAB Short",SUMIFS('RAB Prices Short'!AV:AV,'RAB Prices Short'!$B:$B,'All Prices combined'!$D476,'RAB Prices Short'!$E:$E,'All Prices combined'!$G476),IF($B476="RAB Long",SUMIFS('RAB Prices Long'!AV:AV,'RAB Prices Long'!$B:$B,'All Prices combined'!$D476,'RAB Prices Long'!$E:$E,'All Prices combined'!$G476)))),2)</f>
        <v>16.100000000000001</v>
      </c>
      <c r="AT476" s="2">
        <f>ROUND(IF($B476="Annuity",SUMIFS('Annuity Prices'!AW:AW,'Annuity Prices'!$B:$B,$D476,'Annuity Prices'!$E:$E,$G476),IF($B476="RAB Short",SUMIFS('RAB Prices Short'!AW:AW,'RAB Prices Short'!$B:$B,'All Prices combined'!$D476,'RAB Prices Short'!$E:$E,'All Prices combined'!$G476),IF($B476="RAB Long",SUMIFS('RAB Prices Long'!AW:AW,'RAB Prices Long'!$B:$B,'All Prices combined'!$D476,'RAB Prices Long'!$E:$E,'All Prices combined'!$G476)))),2)</f>
        <v>16.61</v>
      </c>
      <c r="AU476" s="2">
        <f>ROUND(IF($B476="Annuity",SUMIFS('Annuity Prices'!AX:AX,'Annuity Prices'!$B:$B,$D476,'Annuity Prices'!$E:$E,$G476),IF($B476="RAB Short",SUMIFS('RAB Prices Short'!AX:AX,'RAB Prices Short'!$B:$B,'All Prices combined'!$D476,'RAB Prices Short'!$E:$E,'All Prices combined'!$G476),IF($B476="RAB Long",SUMIFS('RAB Prices Long'!AX:AX,'RAB Prices Long'!$B:$B,'All Prices combined'!$D476,'RAB Prices Long'!$E:$E,'All Prices combined'!$G476)))),2)</f>
        <v>17.03</v>
      </c>
      <c r="AV476" s="2">
        <f>ROUND(IF($B476="Annuity",SUMIFS('Annuity Prices'!AY:AY,'Annuity Prices'!$B:$B,$D476,'Annuity Prices'!$E:$E,$G476),IF($B476="RAB Short",SUMIFS('RAB Prices Short'!AY:AY,'RAB Prices Short'!$B:$B,'All Prices combined'!$D476,'RAB Prices Short'!$E:$E,'All Prices combined'!$G476),IF($B476="RAB Long",SUMIFS('RAB Prices Long'!AY:AY,'RAB Prices Long'!$B:$B,'All Prices combined'!$D476,'RAB Prices Long'!$E:$E,'All Prices combined'!$G476)))),2)</f>
        <v>17.45</v>
      </c>
      <c r="AW476" s="2">
        <f>ROUND(IF($B476="Annuity",SUMIFS('Annuity Prices'!AZ:AZ,'Annuity Prices'!$B:$B,$D476,'Annuity Prices'!$E:$E,$G476),IF($B476="RAB Short",SUMIFS('RAB Prices Short'!AZ:AZ,'RAB Prices Short'!$B:$B,'All Prices combined'!$D476,'RAB Prices Short'!$E:$E,'All Prices combined'!$G476),IF($B476="RAB Long",SUMIFS('RAB Prices Long'!AZ:AZ,'RAB Prices Long'!$B:$B,'All Prices combined'!$D476,'RAB Prices Long'!$E:$E,'All Prices combined'!$G476)))),2)</f>
        <v>17.89</v>
      </c>
      <c r="AX476" s="2">
        <f>ROUND(IF($B476="Annuity",SUMIFS('Annuity Prices'!BA:BA,'Annuity Prices'!$B:$B,$D476,'Annuity Prices'!$E:$E,$G476),IF($B476="RAB Short",SUMIFS('RAB Prices Short'!BA:BA,'RAB Prices Short'!$B:$B,'All Prices combined'!$D476,'RAB Prices Short'!$E:$E,'All Prices combined'!$G476),IF($B476="RAB Long",SUMIFS('RAB Prices Long'!BA:BA,'RAB Prices Long'!$B:$B,'All Prices combined'!$D476,'RAB Prices Long'!$E:$E,'All Prices combined'!$G476)))),2)</f>
        <v>18.690000000000001</v>
      </c>
      <c r="AY476" s="2">
        <f>ROUND(IF($B476="Annuity",SUMIFS('Annuity Prices'!BB:BB,'Annuity Prices'!$B:$B,$D476,'Annuity Prices'!$E:$E,$G476),IF($B476="RAB Short",SUMIFS('RAB Prices Short'!BB:BB,'RAB Prices Short'!$B:$B,'All Prices combined'!$D476,'RAB Prices Short'!$E:$E,'All Prices combined'!$G476),IF($B476="RAB Long",SUMIFS('RAB Prices Long'!BB:BB,'RAB Prices Long'!$B:$B,'All Prices combined'!$D476,'RAB Prices Long'!$E:$E,'All Prices combined'!$G476)))),2)</f>
        <v>19.16</v>
      </c>
      <c r="AZ476" s="2">
        <f>ROUND(IF($B476="Annuity",SUMIFS('Annuity Prices'!BC:BC,'Annuity Prices'!$B:$B,$D476,'Annuity Prices'!$E:$E,$G476),IF($B476="RAB Short",SUMIFS('RAB Prices Short'!BC:BC,'RAB Prices Short'!$B:$B,'All Prices combined'!$D476,'RAB Prices Short'!$E:$E,'All Prices combined'!$G476),IF($B476="RAB Long",SUMIFS('RAB Prices Long'!BC:BC,'RAB Prices Long'!$B:$B,'All Prices combined'!$D476,'RAB Prices Long'!$E:$E,'All Prices combined'!$G476)))),2)</f>
        <v>19.64</v>
      </c>
      <c r="BA476" s="2">
        <f>ROUND(IF($B476="Annuity",SUMIFS('Annuity Prices'!BD:BD,'Annuity Prices'!$B:$B,$D476,'Annuity Prices'!$E:$E,$G476),IF($B476="RAB Short",SUMIFS('RAB Prices Short'!BD:BD,'RAB Prices Short'!$B:$B,'All Prices combined'!$D476,'RAB Prices Short'!$E:$E,'All Prices combined'!$G476),IF($B476="RAB Long",SUMIFS('RAB Prices Long'!BD:BD,'RAB Prices Long'!$B:$B,'All Prices combined'!$D476,'RAB Prices Long'!$E:$E,'All Prices combined'!$G476)))),2)</f>
        <v>20.13</v>
      </c>
      <c r="BB476" s="2">
        <f>ROUND(IF($B476="Annuity",SUMIFS('Annuity Prices'!BE:BE,'Annuity Prices'!$B:$B,$D476,'Annuity Prices'!$E:$E,$G476),IF($B476="RAB Short",SUMIFS('RAB Prices Short'!BE:BE,'RAB Prices Short'!$B:$B,'All Prices combined'!$D476,'RAB Prices Short'!$E:$E,'All Prices combined'!$G476),IF($B476="RAB Long",SUMIFS('RAB Prices Long'!BE:BE,'RAB Prices Long'!$B:$B,'All Prices combined'!$D476,'RAB Prices Long'!$E:$E,'All Prices combined'!$G476)))),2)</f>
        <v>21.22</v>
      </c>
      <c r="BC476" s="2">
        <f>ROUND(IF($B476="Annuity",SUMIFS('Annuity Prices'!BF:BF,'Annuity Prices'!$B:$B,$D476,'Annuity Prices'!$E:$E,$G476),IF($B476="RAB Short",SUMIFS('RAB Prices Short'!BF:BF,'RAB Prices Short'!$B:$B,'All Prices combined'!$D476,'RAB Prices Short'!$E:$E,'All Prices combined'!$G476),IF($B476="RAB Long",SUMIFS('RAB Prices Long'!BF:BF,'RAB Prices Long'!$B:$B,'All Prices combined'!$D476,'RAB Prices Long'!$E:$E,'All Prices combined'!$G476)))),2)</f>
        <v>21.75</v>
      </c>
      <c r="BD476" s="2">
        <f>ROUND(IF($B476="Annuity",SUMIFS('Annuity Prices'!BG:BG,'Annuity Prices'!$B:$B,$D476,'Annuity Prices'!$E:$E,$G476),IF($B476="RAB Short",SUMIFS('RAB Prices Short'!BG:BG,'RAB Prices Short'!$B:$B,'All Prices combined'!$D476,'RAB Prices Short'!$E:$E,'All Prices combined'!$G476),IF($B476="RAB Long",SUMIFS('RAB Prices Long'!BG:BG,'RAB Prices Long'!$B:$B,'All Prices combined'!$D476,'RAB Prices Long'!$E:$E,'All Prices combined'!$G476)))),2)</f>
        <v>22.29</v>
      </c>
      <c r="BE476" s="2">
        <f>ROUND(IF($B476="Annuity",SUMIFS('Annuity Prices'!BH:BH,'Annuity Prices'!$B:$B,$D476,'Annuity Prices'!$E:$E,$G476),IF($B476="RAB Short",SUMIFS('RAB Prices Short'!BH:BH,'RAB Prices Short'!$B:$B,'All Prices combined'!$D476,'RAB Prices Short'!$E:$E,'All Prices combined'!$G476),IF($B476="RAB Long",SUMIFS('RAB Prices Long'!BH:BH,'RAB Prices Long'!$B:$B,'All Prices combined'!$D476,'RAB Prices Long'!$E:$E,'All Prices combined'!$G476)))),2)</f>
        <v>22.85</v>
      </c>
      <c r="BF476" s="2">
        <f>ROUND(IF($B476="Annuity",SUMIFS('Annuity Prices'!BI:BI,'Annuity Prices'!$B:$B,$D476,'Annuity Prices'!$E:$E,$G476),IF($B476="RAB Short",SUMIFS('RAB Prices Short'!BI:BI,'RAB Prices Short'!$B:$B,'All Prices combined'!$D476,'RAB Prices Short'!$E:$E,'All Prices combined'!$G476),IF($B476="RAB Long",SUMIFS('RAB Prices Long'!BI:BI,'RAB Prices Long'!$B:$B,'All Prices combined'!$D476,'RAB Prices Long'!$E:$E,'All Prices combined'!$G476)))),2)</f>
        <v>23.94</v>
      </c>
      <c r="BG476" s="2">
        <f>ROUND(IF($B476="Annuity",SUMIFS('Annuity Prices'!BJ:BJ,'Annuity Prices'!$B:$B,$D476,'Annuity Prices'!$E:$E,$G476),IF($B476="RAB Short",SUMIFS('RAB Prices Short'!BJ:BJ,'RAB Prices Short'!$B:$B,'All Prices combined'!$D476,'RAB Prices Short'!$E:$E,'All Prices combined'!$G476),IF($B476="RAB Long",SUMIFS('RAB Prices Long'!BJ:BJ,'RAB Prices Long'!$B:$B,'All Prices combined'!$D476,'RAB Prices Long'!$E:$E,'All Prices combined'!$G476)))),2)</f>
        <v>24.54</v>
      </c>
      <c r="BH476" s="2">
        <f>ROUND(IF($B476="Annuity",SUMIFS('Annuity Prices'!BK:BK,'Annuity Prices'!$B:$B,$D476,'Annuity Prices'!$E:$E,$G476),IF($B476="RAB Short",SUMIFS('RAB Prices Short'!BK:BK,'RAB Prices Short'!$B:$B,'All Prices combined'!$D476,'RAB Prices Short'!$E:$E,'All Prices combined'!$G476),IF($B476="RAB Long",SUMIFS('RAB Prices Long'!BK:BK,'RAB Prices Long'!$B:$B,'All Prices combined'!$D476,'RAB Prices Long'!$E:$E,'All Prices combined'!$G476)))),2)</f>
        <v>25.15</v>
      </c>
      <c r="BI476" s="2">
        <f>ROUND(IF($B476="Annuity",SUMIFS('Annuity Prices'!BL:BL,'Annuity Prices'!$B:$B,$D476,'Annuity Prices'!$E:$E,$G476),IF($B476="RAB Short",SUMIFS('RAB Prices Short'!BL:BL,'RAB Prices Short'!$B:$B,'All Prices combined'!$D476,'RAB Prices Short'!$E:$E,'All Prices combined'!$G476),IF($B476="RAB Long",SUMIFS('RAB Prices Long'!BL:BL,'RAB Prices Long'!$B:$B,'All Prices combined'!$D476,'RAB Prices Long'!$E:$E,'All Prices combined'!$G476)))),2)</f>
        <v>25.78</v>
      </c>
      <c r="BJ476" s="2">
        <f>ROUND(IF($B476="Annuity",SUMIFS('Annuity Prices'!BM:BM,'Annuity Prices'!$B:$B,$D476,'Annuity Prices'!$E:$E,$G476),IF($B476="RAB Short",SUMIFS('RAB Prices Short'!BM:BM,'RAB Prices Short'!$B:$B,'All Prices combined'!$D476,'RAB Prices Short'!$E:$E,'All Prices combined'!$G476),IF($B476="RAB Long",SUMIFS('RAB Prices Long'!BM:BM,'RAB Prices Long'!$B:$B,'All Prices combined'!$D476,'RAB Prices Long'!$E:$E,'All Prices combined'!$G476)))),2)</f>
        <v>27.51</v>
      </c>
      <c r="BK476" s="2">
        <f>ROUND(IF($B476="Annuity",SUMIFS('Annuity Prices'!BN:BN,'Annuity Prices'!$B:$B,$D476,'Annuity Prices'!$E:$E,$G476),IF($B476="RAB Short",SUMIFS('RAB Prices Short'!BN:BN,'RAB Prices Short'!$B:$B,'All Prices combined'!$D476,'RAB Prices Short'!$E:$E,'All Prices combined'!$G476),IF($B476="RAB Long",SUMIFS('RAB Prices Long'!BN:BN,'RAB Prices Long'!$B:$B,'All Prices combined'!$D476,'RAB Prices Long'!$E:$E,'All Prices combined'!$G476)))),2)</f>
        <v>28.2</v>
      </c>
      <c r="BL476" s="2">
        <f>ROUND(IF($B476="Annuity",SUMIFS('Annuity Prices'!BO:BO,'Annuity Prices'!$B:$B,$D476,'Annuity Prices'!$E:$E,$G476),IF($B476="RAB Short",SUMIFS('RAB Prices Short'!BO:BO,'RAB Prices Short'!$B:$B,'All Prices combined'!$D476,'RAB Prices Short'!$E:$E,'All Prices combined'!$G476),IF($B476="RAB Long",SUMIFS('RAB Prices Long'!BO:BO,'RAB Prices Long'!$B:$B,'All Prices combined'!$D476,'RAB Prices Long'!$E:$E,'All Prices combined'!$G476)))),2)</f>
        <v>28.91</v>
      </c>
      <c r="BM476" s="2">
        <f>ROUND(IF($B476="Annuity",SUMIFS('Annuity Prices'!BP:BP,'Annuity Prices'!$B:$B,$D476,'Annuity Prices'!$E:$E,$G476),IF($B476="RAB Short",SUMIFS('RAB Prices Short'!BP:BP,'RAB Prices Short'!$B:$B,'All Prices combined'!$D476,'RAB Prices Short'!$E:$E,'All Prices combined'!$G476),IF($B476="RAB Long",SUMIFS('RAB Prices Long'!BP:BP,'RAB Prices Long'!$B:$B,'All Prices combined'!$D476,'RAB Prices Long'!$E:$E,'All Prices combined'!$G476)))),2)</f>
        <v>29.63</v>
      </c>
      <c r="BN476" s="2">
        <f>ROUND(IF($B476="Annuity",SUMIFS('Annuity Prices'!BQ:BQ,'Annuity Prices'!$B:$B,$D476,'Annuity Prices'!$E:$E,$G476),IF($B476="RAB Short",SUMIFS('RAB Prices Short'!BQ:BQ,'RAB Prices Short'!$B:$B,'All Prices combined'!$D476,'RAB Prices Short'!$E:$E,'All Prices combined'!$G476),IF($B476="RAB Long",SUMIFS('RAB Prices Long'!BQ:BQ,'RAB Prices Long'!$B:$B,'All Prices combined'!$D476,'RAB Prices Long'!$E:$E,'All Prices combined'!$G476)))),2)</f>
        <v>31.08</v>
      </c>
      <c r="BO476" s="2">
        <f>ROUND(IF($B476="Annuity",SUMIFS('Annuity Prices'!BR:BR,'Annuity Prices'!$B:$B,$D476,'Annuity Prices'!$E:$E,$G476),IF($B476="RAB Short",SUMIFS('RAB Prices Short'!BR:BR,'RAB Prices Short'!$B:$B,'All Prices combined'!$D476,'RAB Prices Short'!$E:$E,'All Prices combined'!$G476),IF($B476="RAB Long",SUMIFS('RAB Prices Long'!BR:BR,'RAB Prices Long'!$B:$B,'All Prices combined'!$D476,'RAB Prices Long'!$E:$E,'All Prices combined'!$G476)))),2)</f>
        <v>31.86</v>
      </c>
      <c r="BP476" s="2">
        <f>ROUND(IF($B476="Annuity",SUMIFS('Annuity Prices'!BS:BS,'Annuity Prices'!$B:$B,$D476,'Annuity Prices'!$E:$E,$G476),IF($B476="RAB Short",SUMIFS('RAB Prices Short'!BS:BS,'RAB Prices Short'!$B:$B,'All Prices combined'!$D476,'RAB Prices Short'!$E:$E,'All Prices combined'!$G476),IF($B476="RAB Long",SUMIFS('RAB Prices Long'!BS:BS,'RAB Prices Long'!$B:$B,'All Prices combined'!$D476,'RAB Prices Long'!$E:$E,'All Prices combined'!$G476)))),2)</f>
        <v>32.659999999999997</v>
      </c>
      <c r="BQ476" s="2">
        <f>ROUND(IF($B476="Annuity",SUMIFS('Annuity Prices'!BT:BT,'Annuity Prices'!$B:$B,$D476,'Annuity Prices'!$E:$E,$G476),IF($B476="RAB Short",SUMIFS('RAB Prices Short'!BT:BT,'RAB Prices Short'!$B:$B,'All Prices combined'!$D476,'RAB Prices Short'!$E:$E,'All Prices combined'!$G476),IF($B476="RAB Long",SUMIFS('RAB Prices Long'!BT:BT,'RAB Prices Long'!$B:$B,'All Prices combined'!$D476,'RAB Prices Long'!$E:$E,'All Prices combined'!$G476)))),2)</f>
        <v>33.47</v>
      </c>
      <c r="BR476" s="2">
        <f>ROUND(IF($B476="Annuity",SUMIFS('Annuity Prices'!BU:BU,'Annuity Prices'!$B:$B,$D476,'Annuity Prices'!$E:$E,$G476),IF($B476="RAB Short",SUMIFS('RAB Prices Short'!BU:BU,'RAB Prices Short'!$B:$B,'All Prices combined'!$D476,'RAB Prices Short'!$E:$E,'All Prices combined'!$G476),IF($B476="RAB Long",SUMIFS('RAB Prices Long'!BU:BU,'RAB Prices Long'!$B:$B,'All Prices combined'!$D476,'RAB Prices Long'!$E:$E,'All Prices combined'!$G476)))),2)</f>
        <v>33.74</v>
      </c>
      <c r="BS476" s="2">
        <f>ROUND(IF($B476="Annuity",SUMIFS('Annuity Prices'!BV:BV,'Annuity Prices'!$B:$B,$D476,'Annuity Prices'!$E:$E,$G476),IF($B476="RAB Short",SUMIFS('RAB Prices Short'!BV:BV,'RAB Prices Short'!$B:$B,'All Prices combined'!$D476,'RAB Prices Short'!$E:$E,'All Prices combined'!$G476),IF($B476="RAB Long",SUMIFS('RAB Prices Long'!BV:BV,'RAB Prices Long'!$B:$B,'All Prices combined'!$D476,'RAB Prices Long'!$E:$E,'All Prices combined'!$G476)))),2)</f>
        <v>34.58</v>
      </c>
      <c r="BT476" s="2">
        <f>ROUND(IF($B476="Annuity",SUMIFS('Annuity Prices'!BW:BW,'Annuity Prices'!$B:$B,$D476,'Annuity Prices'!$E:$E,$G476),IF($B476="RAB Short",SUMIFS('RAB Prices Short'!BW:BW,'RAB Prices Short'!$B:$B,'All Prices combined'!$D476,'RAB Prices Short'!$E:$E,'All Prices combined'!$G476),IF($B476="RAB Long",SUMIFS('RAB Prices Long'!BW:BW,'RAB Prices Long'!$B:$B,'All Prices combined'!$D476,'RAB Prices Long'!$E:$E,'All Prices combined'!$G476)))),2)</f>
        <v>35.450000000000003</v>
      </c>
      <c r="BU476" s="2">
        <f>ROUND(IF($B476="Annuity",SUMIFS('Annuity Prices'!BX:BX,'Annuity Prices'!$B:$B,$D476,'Annuity Prices'!$E:$E,$G476),IF($B476="RAB Short",SUMIFS('RAB Prices Short'!BX:BX,'RAB Prices Short'!$B:$B,'All Prices combined'!$D476,'RAB Prices Short'!$E:$E,'All Prices combined'!$G476),IF($B476="RAB Long",SUMIFS('RAB Prices Long'!BX:BX,'RAB Prices Long'!$B:$B,'All Prices combined'!$D476,'RAB Prices Long'!$E:$E,'All Prices combined'!$G476)))),2)</f>
        <v>36.33</v>
      </c>
    </row>
    <row r="477" spans="2:73" x14ac:dyDescent="0.25">
      <c r="B477" t="s">
        <v>45</v>
      </c>
      <c r="C477">
        <v>18</v>
      </c>
      <c r="D477" t="s">
        <v>181</v>
      </c>
      <c r="E477" t="s">
        <v>180</v>
      </c>
      <c r="F477">
        <v>18</v>
      </c>
      <c r="G477" t="s">
        <v>40</v>
      </c>
      <c r="I477" s="2">
        <f>ROUND(IF($B477="Annuity",SUMIFS('Annuity Prices'!L:L,'Annuity Prices'!$B:$B,$D477,'Annuity Prices'!$E:$E,$G477),IF($B477="RAB Short",SUMIFS('RAB Prices Short'!L:L,'RAB Prices Short'!$B:$B,'All Prices combined'!$D477,'RAB Prices Short'!$E:$E,'All Prices combined'!$G477),IF($B477="RAB Long",SUMIFS('RAB Prices Long'!L:L,'RAB Prices Long'!$B:$B,'All Prices combined'!$D477,'RAB Prices Long'!$E:$E,'All Prices combined'!$G477)))),2)</f>
        <v>0</v>
      </c>
      <c r="J477" s="2">
        <f>ROUND(IF($B477="Annuity",SUMIFS('Annuity Prices'!M:M,'Annuity Prices'!$B:$B,$D477,'Annuity Prices'!$E:$E,$G477),IF($B477="RAB Short",SUMIFS('RAB Prices Short'!M:M,'RAB Prices Short'!$B:$B,'All Prices combined'!$D477,'RAB Prices Short'!$E:$E,'All Prices combined'!$G477),IF($B477="RAB Long",SUMIFS('RAB Prices Long'!M:M,'RAB Prices Long'!$B:$B,'All Prices combined'!$D477,'RAB Prices Long'!$E:$E,'All Prices combined'!$G477)))),2)</f>
        <v>0</v>
      </c>
      <c r="K477" s="2">
        <f>ROUND(IF($B477="Annuity",SUMIFS('Annuity Prices'!N:N,'Annuity Prices'!$B:$B,$D477,'Annuity Prices'!$E:$E,$G477),IF($B477="RAB Short",SUMIFS('RAB Prices Short'!N:N,'RAB Prices Short'!$B:$B,'All Prices combined'!$D477,'RAB Prices Short'!$E:$E,'All Prices combined'!$G477),IF($B477="RAB Long",SUMIFS('RAB Prices Long'!N:N,'RAB Prices Long'!$B:$B,'All Prices combined'!$D477,'RAB Prices Long'!$E:$E,'All Prices combined'!$G477)))),2)</f>
        <v>5.14</v>
      </c>
      <c r="L477" s="2">
        <f>ROUND(IF($B477="Annuity",SUMIFS('Annuity Prices'!O:O,'Annuity Prices'!$B:$B,$D477,'Annuity Prices'!$E:$E,$G477),IF($B477="RAB Short",SUMIFS('RAB Prices Short'!O:O,'RAB Prices Short'!$B:$B,'All Prices combined'!$D477,'RAB Prices Short'!$E:$E,'All Prices combined'!$G477),IF($B477="RAB Long",SUMIFS('RAB Prices Long'!O:O,'RAB Prices Long'!$B:$B,'All Prices combined'!$D477,'RAB Prices Long'!$E:$E,'All Prices combined'!$G477)))),2)</f>
        <v>5.29</v>
      </c>
      <c r="M477" s="2">
        <f>ROUND(IF($B477="Annuity",SUMIFS('Annuity Prices'!P:P,'Annuity Prices'!$B:$B,$D477,'Annuity Prices'!$E:$E,$G477),IF($B477="RAB Short",SUMIFS('RAB Prices Short'!P:P,'RAB Prices Short'!$B:$B,'All Prices combined'!$D477,'RAB Prices Short'!$E:$E,'All Prices combined'!$G477),IF($B477="RAB Long",SUMIFS('RAB Prices Long'!P:P,'RAB Prices Long'!$B:$B,'All Prices combined'!$D477,'RAB Prices Long'!$E:$E,'All Prices combined'!$G477)))),2)</f>
        <v>5.4</v>
      </c>
      <c r="N477" s="2">
        <f>ROUND(IF($B477="Annuity",SUMIFS('Annuity Prices'!Q:Q,'Annuity Prices'!$B:$B,$D477,'Annuity Prices'!$E:$E,$G477),IF($B477="RAB Short",SUMIFS('RAB Prices Short'!Q:Q,'RAB Prices Short'!$B:$B,'All Prices combined'!$D477,'RAB Prices Short'!$E:$E,'All Prices combined'!$G477),IF($B477="RAB Long",SUMIFS('RAB Prices Long'!Q:Q,'RAB Prices Long'!$B:$B,'All Prices combined'!$D477,'RAB Prices Long'!$E:$E,'All Prices combined'!$G477)))),2)</f>
        <v>5.53</v>
      </c>
      <c r="O477" s="2">
        <f>ROUND(IF($B477="Annuity",SUMIFS('Annuity Prices'!R:R,'Annuity Prices'!$B:$B,$D477,'Annuity Prices'!$E:$E,$G477),IF($B477="RAB Short",SUMIFS('RAB Prices Short'!R:R,'RAB Prices Short'!$B:$B,'All Prices combined'!$D477,'RAB Prices Short'!$E:$E,'All Prices combined'!$G477),IF($B477="RAB Long",SUMIFS('RAB Prices Long'!R:R,'RAB Prices Long'!$B:$B,'All Prices combined'!$D477,'RAB Prices Long'!$E:$E,'All Prices combined'!$G477)))),2)</f>
        <v>5.67</v>
      </c>
      <c r="P477" s="2">
        <f>ROUND(IF($B477="Annuity",SUMIFS('Annuity Prices'!S:S,'Annuity Prices'!$B:$B,$D477,'Annuity Prices'!$E:$E,$G477),IF($B477="RAB Short",SUMIFS('RAB Prices Short'!S:S,'RAB Prices Short'!$B:$B,'All Prices combined'!$D477,'RAB Prices Short'!$E:$E,'All Prices combined'!$G477),IF($B477="RAB Long",SUMIFS('RAB Prices Long'!S:S,'RAB Prices Long'!$B:$B,'All Prices combined'!$D477,'RAB Prices Long'!$E:$E,'All Prices combined'!$G477)))),2)</f>
        <v>5.81</v>
      </c>
      <c r="Q477" s="2">
        <f>ROUND(IF($B477="Annuity",SUMIFS('Annuity Prices'!T:T,'Annuity Prices'!$B:$B,$D477,'Annuity Prices'!$E:$E,$G477),IF($B477="RAB Short",SUMIFS('RAB Prices Short'!T:T,'RAB Prices Short'!$B:$B,'All Prices combined'!$D477,'RAB Prices Short'!$E:$E,'All Prices combined'!$G477),IF($B477="RAB Long",SUMIFS('RAB Prices Long'!T:T,'RAB Prices Long'!$B:$B,'All Prices combined'!$D477,'RAB Prices Long'!$E:$E,'All Prices combined'!$G477)))),2)</f>
        <v>5.93</v>
      </c>
      <c r="R477" s="2">
        <f>ROUND(IF($B477="Annuity",SUMIFS('Annuity Prices'!U:U,'Annuity Prices'!$B:$B,$D477,'Annuity Prices'!$E:$E,$G477),IF($B477="RAB Short",SUMIFS('RAB Prices Short'!U:U,'RAB Prices Short'!$B:$B,'All Prices combined'!$D477,'RAB Prices Short'!$E:$E,'All Prices combined'!$G477),IF($B477="RAB Long",SUMIFS('RAB Prices Long'!U:U,'RAB Prices Long'!$B:$B,'All Prices combined'!$D477,'RAB Prices Long'!$E:$E,'All Prices combined'!$G477)))),2)</f>
        <v>6.08</v>
      </c>
      <c r="S477" s="2">
        <f>ROUND(IF($B477="Annuity",SUMIFS('Annuity Prices'!V:V,'Annuity Prices'!$B:$B,$D477,'Annuity Prices'!$E:$E,$G477),IF($B477="RAB Short",SUMIFS('RAB Prices Short'!V:V,'RAB Prices Short'!$B:$B,'All Prices combined'!$D477,'RAB Prices Short'!$E:$E,'All Prices combined'!$G477),IF($B477="RAB Long",SUMIFS('RAB Prices Long'!V:V,'RAB Prices Long'!$B:$B,'All Prices combined'!$D477,'RAB Prices Long'!$E:$E,'All Prices combined'!$G477)))),2)</f>
        <v>6.23</v>
      </c>
      <c r="T477" s="2">
        <f>ROUND(IF($B477="Annuity",SUMIFS('Annuity Prices'!W:W,'Annuity Prices'!$B:$B,$D477,'Annuity Prices'!$E:$E,$G477),IF($B477="RAB Short",SUMIFS('RAB Prices Short'!W:W,'RAB Prices Short'!$B:$B,'All Prices combined'!$D477,'RAB Prices Short'!$E:$E,'All Prices combined'!$G477),IF($B477="RAB Long",SUMIFS('RAB Prices Long'!W:W,'RAB Prices Long'!$B:$B,'All Prices combined'!$D477,'RAB Prices Long'!$E:$E,'All Prices combined'!$G477)))),2)</f>
        <v>6.38</v>
      </c>
      <c r="U477" s="2">
        <f>ROUND(IF($B477="Annuity",SUMIFS('Annuity Prices'!X:X,'Annuity Prices'!$B:$B,$D477,'Annuity Prices'!$E:$E,$G477),IF($B477="RAB Short",SUMIFS('RAB Prices Short'!X:X,'RAB Prices Short'!$B:$B,'All Prices combined'!$D477,'RAB Prices Short'!$E:$E,'All Prices combined'!$G477),IF($B477="RAB Long",SUMIFS('RAB Prices Long'!X:X,'RAB Prices Long'!$B:$B,'All Prices combined'!$D477,'RAB Prices Long'!$E:$E,'All Prices combined'!$G477)))),2)</f>
        <v>6.51</v>
      </c>
      <c r="V477" s="2">
        <f>ROUND(IF($B477="Annuity",SUMIFS('Annuity Prices'!Y:Y,'Annuity Prices'!$B:$B,$D477,'Annuity Prices'!$E:$E,$G477),IF($B477="RAB Short",SUMIFS('RAB Prices Short'!Y:Y,'RAB Prices Short'!$B:$B,'All Prices combined'!$D477,'RAB Prices Short'!$E:$E,'All Prices combined'!$G477),IF($B477="RAB Long",SUMIFS('RAB Prices Long'!Y:Y,'RAB Prices Long'!$B:$B,'All Prices combined'!$D477,'RAB Prices Long'!$E:$E,'All Prices combined'!$G477)))),2)</f>
        <v>6.67</v>
      </c>
      <c r="W477" s="2">
        <f>ROUND(IF($B477="Annuity",SUMIFS('Annuity Prices'!Z:Z,'Annuity Prices'!$B:$B,$D477,'Annuity Prices'!$E:$E,$G477),IF($B477="RAB Short",SUMIFS('RAB Prices Short'!Z:Z,'RAB Prices Short'!$B:$B,'All Prices combined'!$D477,'RAB Prices Short'!$E:$E,'All Prices combined'!$G477),IF($B477="RAB Long",SUMIFS('RAB Prices Long'!Z:Z,'RAB Prices Long'!$B:$B,'All Prices combined'!$D477,'RAB Prices Long'!$E:$E,'All Prices combined'!$G477)))),2)</f>
        <v>6.84</v>
      </c>
      <c r="X477" s="2">
        <f>ROUND(IF($B477="Annuity",SUMIFS('Annuity Prices'!AA:AA,'Annuity Prices'!$B:$B,$D477,'Annuity Prices'!$E:$E,$G477),IF($B477="RAB Short",SUMIFS('RAB Prices Short'!AA:AA,'RAB Prices Short'!$B:$B,'All Prices combined'!$D477,'RAB Prices Short'!$E:$E,'All Prices combined'!$G477),IF($B477="RAB Long",SUMIFS('RAB Prices Long'!AA:AA,'RAB Prices Long'!$B:$B,'All Prices combined'!$D477,'RAB Prices Long'!$E:$E,'All Prices combined'!$G477)))),2)</f>
        <v>7.01</v>
      </c>
      <c r="Y477" s="2">
        <f>ROUND(IF($B477="Annuity",SUMIFS('Annuity Prices'!AB:AB,'Annuity Prices'!$B:$B,$D477,'Annuity Prices'!$E:$E,$G477),IF($B477="RAB Short",SUMIFS('RAB Prices Short'!AB:AB,'RAB Prices Short'!$B:$B,'All Prices combined'!$D477,'RAB Prices Short'!$E:$E,'All Prices combined'!$G477),IF($B477="RAB Long",SUMIFS('RAB Prices Long'!AB:AB,'RAB Prices Long'!$B:$B,'All Prices combined'!$D477,'RAB Prices Long'!$E:$E,'All Prices combined'!$G477)))),2)</f>
        <v>7.15</v>
      </c>
      <c r="Z477" s="2">
        <f>ROUND(IF($B477="Annuity",SUMIFS('Annuity Prices'!AC:AC,'Annuity Prices'!$B:$B,$D477,'Annuity Prices'!$E:$E,$G477),IF($B477="RAB Short",SUMIFS('RAB Prices Short'!AC:AC,'RAB Prices Short'!$B:$B,'All Prices combined'!$D477,'RAB Prices Short'!$E:$E,'All Prices combined'!$G477),IF($B477="RAB Long",SUMIFS('RAB Prices Long'!AC:AC,'RAB Prices Long'!$B:$B,'All Prices combined'!$D477,'RAB Prices Long'!$E:$E,'All Prices combined'!$G477)))),2)</f>
        <v>7.33</v>
      </c>
      <c r="AA477" s="2">
        <f>ROUND(IF($B477="Annuity",SUMIFS('Annuity Prices'!AD:AD,'Annuity Prices'!$B:$B,$D477,'Annuity Prices'!$E:$E,$G477),IF($B477="RAB Short",SUMIFS('RAB Prices Short'!AD:AD,'RAB Prices Short'!$B:$B,'All Prices combined'!$D477,'RAB Prices Short'!$E:$E,'All Prices combined'!$G477),IF($B477="RAB Long",SUMIFS('RAB Prices Long'!AD:AD,'RAB Prices Long'!$B:$B,'All Prices combined'!$D477,'RAB Prices Long'!$E:$E,'All Prices combined'!$G477)))),2)</f>
        <v>7.51</v>
      </c>
      <c r="AB477" s="2">
        <f>ROUND(IF($B477="Annuity",SUMIFS('Annuity Prices'!AE:AE,'Annuity Prices'!$B:$B,$D477,'Annuity Prices'!$E:$E,$G477),IF($B477="RAB Short",SUMIFS('RAB Prices Short'!AE:AE,'RAB Prices Short'!$B:$B,'All Prices combined'!$D477,'RAB Prices Short'!$E:$E,'All Prices combined'!$G477),IF($B477="RAB Long",SUMIFS('RAB Prices Long'!AE:AE,'RAB Prices Long'!$B:$B,'All Prices combined'!$D477,'RAB Prices Long'!$E:$E,'All Prices combined'!$G477)))),2)</f>
        <v>7.7</v>
      </c>
      <c r="AC477" s="2">
        <f>ROUND(IF($B477="Annuity",SUMIFS('Annuity Prices'!AF:AF,'Annuity Prices'!$B:$B,$D477,'Annuity Prices'!$E:$E,$G477),IF($B477="RAB Short",SUMIFS('RAB Prices Short'!AF:AF,'RAB Prices Short'!$B:$B,'All Prices combined'!$D477,'RAB Prices Short'!$E:$E,'All Prices combined'!$G477),IF($B477="RAB Long",SUMIFS('RAB Prices Long'!AF:AF,'RAB Prices Long'!$B:$B,'All Prices combined'!$D477,'RAB Prices Long'!$E:$E,'All Prices combined'!$G477)))),2)</f>
        <v>7.85</v>
      </c>
      <c r="AD477" s="2">
        <f>ROUND(IF($B477="Annuity",SUMIFS('Annuity Prices'!AG:AG,'Annuity Prices'!$B:$B,$D477,'Annuity Prices'!$E:$E,$G477),IF($B477="RAB Short",SUMIFS('RAB Prices Short'!AG:AG,'RAB Prices Short'!$B:$B,'All Prices combined'!$D477,'RAB Prices Short'!$E:$E,'All Prices combined'!$G477),IF($B477="RAB Long",SUMIFS('RAB Prices Long'!AG:AG,'RAB Prices Long'!$B:$B,'All Prices combined'!$D477,'RAB Prices Long'!$E:$E,'All Prices combined'!$G477)))),2)</f>
        <v>8.0500000000000007</v>
      </c>
      <c r="AE477" s="2">
        <f>ROUND(IF($B477="Annuity",SUMIFS('Annuity Prices'!AH:AH,'Annuity Prices'!$B:$B,$D477,'Annuity Prices'!$E:$E,$G477),IF($B477="RAB Short",SUMIFS('RAB Prices Short'!AH:AH,'RAB Prices Short'!$B:$B,'All Prices combined'!$D477,'RAB Prices Short'!$E:$E,'All Prices combined'!$G477),IF($B477="RAB Long",SUMIFS('RAB Prices Long'!AH:AH,'RAB Prices Long'!$B:$B,'All Prices combined'!$D477,'RAB Prices Long'!$E:$E,'All Prices combined'!$G477)))),2)</f>
        <v>8.25</v>
      </c>
      <c r="AF477" s="2">
        <f>ROUND(IF($B477="Annuity",SUMIFS('Annuity Prices'!AI:AI,'Annuity Prices'!$B:$B,$D477,'Annuity Prices'!$E:$E,$G477),IF($B477="RAB Short",SUMIFS('RAB Prices Short'!AI:AI,'RAB Prices Short'!$B:$B,'All Prices combined'!$D477,'RAB Prices Short'!$E:$E,'All Prices combined'!$G477),IF($B477="RAB Long",SUMIFS('RAB Prices Long'!AI:AI,'RAB Prices Long'!$B:$B,'All Prices combined'!$D477,'RAB Prices Long'!$E:$E,'All Prices combined'!$G477)))),2)</f>
        <v>8.4600000000000009</v>
      </c>
      <c r="AG477" s="2">
        <f>ROUND(IF($B477="Annuity",SUMIFS('Annuity Prices'!AJ:AJ,'Annuity Prices'!$B:$B,$D477,'Annuity Prices'!$E:$E,$G477),IF($B477="RAB Short",SUMIFS('RAB Prices Short'!AJ:AJ,'RAB Prices Short'!$B:$B,'All Prices combined'!$D477,'RAB Prices Short'!$E:$E,'All Prices combined'!$G477),IF($B477="RAB Long",SUMIFS('RAB Prices Long'!AJ:AJ,'RAB Prices Long'!$B:$B,'All Prices combined'!$D477,'RAB Prices Long'!$E:$E,'All Prices combined'!$G477)))),2)</f>
        <v>8.6199999999999992</v>
      </c>
      <c r="AH477" s="2">
        <f>ROUND(IF($B477="Annuity",SUMIFS('Annuity Prices'!AK:AK,'Annuity Prices'!$B:$B,$D477,'Annuity Prices'!$E:$E,$G477),IF($B477="RAB Short",SUMIFS('RAB Prices Short'!AK:AK,'RAB Prices Short'!$B:$B,'All Prices combined'!$D477,'RAB Prices Short'!$E:$E,'All Prices combined'!$G477),IF($B477="RAB Long",SUMIFS('RAB Prices Long'!AK:AK,'RAB Prices Long'!$B:$B,'All Prices combined'!$D477,'RAB Prices Long'!$E:$E,'All Prices combined'!$G477)))),2)</f>
        <v>8.84</v>
      </c>
      <c r="AI477" s="2">
        <f>ROUND(IF($B477="Annuity",SUMIFS('Annuity Prices'!AL:AL,'Annuity Prices'!$B:$B,$D477,'Annuity Prices'!$E:$E,$G477),IF($B477="RAB Short",SUMIFS('RAB Prices Short'!AL:AL,'RAB Prices Short'!$B:$B,'All Prices combined'!$D477,'RAB Prices Short'!$E:$E,'All Prices combined'!$G477),IF($B477="RAB Long",SUMIFS('RAB Prices Long'!AL:AL,'RAB Prices Long'!$B:$B,'All Prices combined'!$D477,'RAB Prices Long'!$E:$E,'All Prices combined'!$G477)))),2)</f>
        <v>9.06</v>
      </c>
      <c r="AJ477" s="2">
        <f>ROUND(IF($B477="Annuity",SUMIFS('Annuity Prices'!AM:AM,'Annuity Prices'!$B:$B,$D477,'Annuity Prices'!$E:$E,$G477),IF($B477="RAB Short",SUMIFS('RAB Prices Short'!AM:AM,'RAB Prices Short'!$B:$B,'All Prices combined'!$D477,'RAB Prices Short'!$E:$E,'All Prices combined'!$G477),IF($B477="RAB Long",SUMIFS('RAB Prices Long'!AM:AM,'RAB Prices Long'!$B:$B,'All Prices combined'!$D477,'RAB Prices Long'!$E:$E,'All Prices combined'!$G477)))),2)</f>
        <v>9.2899999999999991</v>
      </c>
      <c r="AK477" s="2">
        <f>ROUND(IF($B477="Annuity",SUMIFS('Annuity Prices'!AN:AN,'Annuity Prices'!$B:$B,$D477,'Annuity Prices'!$E:$E,$G477),IF($B477="RAB Short",SUMIFS('RAB Prices Short'!AN:AN,'RAB Prices Short'!$B:$B,'All Prices combined'!$D477,'RAB Prices Short'!$E:$E,'All Prices combined'!$G477),IF($B477="RAB Long",SUMIFS('RAB Prices Long'!AN:AN,'RAB Prices Long'!$B:$B,'All Prices combined'!$D477,'RAB Prices Long'!$E:$E,'All Prices combined'!$G477)))),2)</f>
        <v>9.4700000000000006</v>
      </c>
      <c r="AL477" s="2">
        <f>ROUND(IF($B477="Annuity",SUMIFS('Annuity Prices'!AO:AO,'Annuity Prices'!$B:$B,$D477,'Annuity Prices'!$E:$E,$G477),IF($B477="RAB Short",SUMIFS('RAB Prices Short'!AO:AO,'RAB Prices Short'!$B:$B,'All Prices combined'!$D477,'RAB Prices Short'!$E:$E,'All Prices combined'!$G477),IF($B477="RAB Long",SUMIFS('RAB Prices Long'!AO:AO,'RAB Prices Long'!$B:$B,'All Prices combined'!$D477,'RAB Prices Long'!$E:$E,'All Prices combined'!$G477)))),2)</f>
        <v>9.7100000000000009</v>
      </c>
      <c r="AM477" s="2">
        <f>ROUND(IF($B477="Annuity",SUMIFS('Annuity Prices'!AP:AP,'Annuity Prices'!$B:$B,$D477,'Annuity Prices'!$E:$E,$G477),IF($B477="RAB Short",SUMIFS('RAB Prices Short'!AP:AP,'RAB Prices Short'!$B:$B,'All Prices combined'!$D477,'RAB Prices Short'!$E:$E,'All Prices combined'!$G477),IF($B477="RAB Long",SUMIFS('RAB Prices Long'!AP:AP,'RAB Prices Long'!$B:$B,'All Prices combined'!$D477,'RAB Prices Long'!$E:$E,'All Prices combined'!$G477)))),2)</f>
        <v>9.9499999999999993</v>
      </c>
      <c r="AN477" s="2">
        <f>ROUND(IF($B477="Annuity",SUMIFS('Annuity Prices'!AQ:AQ,'Annuity Prices'!$B:$B,$D477,'Annuity Prices'!$E:$E,$G477),IF($B477="RAB Short",SUMIFS('RAB Prices Short'!AQ:AQ,'RAB Prices Short'!$B:$B,'All Prices combined'!$D477,'RAB Prices Short'!$E:$E,'All Prices combined'!$G477),IF($B477="RAB Long",SUMIFS('RAB Prices Long'!AQ:AQ,'RAB Prices Long'!$B:$B,'All Prices combined'!$D477,'RAB Prices Long'!$E:$E,'All Prices combined'!$G477)))),2)</f>
        <v>10.199999999999999</v>
      </c>
      <c r="AO477" s="2">
        <f>ROUND(IF($B477="Annuity",SUMIFS('Annuity Prices'!AR:AR,'Annuity Prices'!$B:$B,$D477,'Annuity Prices'!$E:$E,$G477),IF($B477="RAB Short",SUMIFS('RAB Prices Short'!AR:AR,'RAB Prices Short'!$B:$B,'All Prices combined'!$D477,'RAB Prices Short'!$E:$E,'All Prices combined'!$G477),IF($B477="RAB Long",SUMIFS('RAB Prices Long'!AR:AR,'RAB Prices Long'!$B:$B,'All Prices combined'!$D477,'RAB Prices Long'!$E:$E,'All Prices combined'!$G477)))),2)</f>
        <v>0</v>
      </c>
      <c r="AP477" s="2">
        <f>ROUND(IF($B477="Annuity",SUMIFS('Annuity Prices'!AS:AS,'Annuity Prices'!$B:$B,$D477,'Annuity Prices'!$E:$E,$G477),IF($B477="RAB Short",SUMIFS('RAB Prices Short'!AS:AS,'RAB Prices Short'!$B:$B,'All Prices combined'!$D477,'RAB Prices Short'!$E:$E,'All Prices combined'!$G477),IF($B477="RAB Long",SUMIFS('RAB Prices Long'!AS:AS,'RAB Prices Long'!$B:$B,'All Prices combined'!$D477,'RAB Prices Long'!$E:$E,'All Prices combined'!$G477)))),2)</f>
        <v>0</v>
      </c>
      <c r="AQ477" s="2">
        <f>ROUND(IF($B477="Annuity",SUMIFS('Annuity Prices'!AT:AT,'Annuity Prices'!$B:$B,$D477,'Annuity Prices'!$E:$E,$G477),IF($B477="RAB Short",SUMIFS('RAB Prices Short'!AT:AT,'RAB Prices Short'!$B:$B,'All Prices combined'!$D477,'RAB Prices Short'!$E:$E,'All Prices combined'!$G477),IF($B477="RAB Long",SUMIFS('RAB Prices Long'!AT:AT,'RAB Prices Long'!$B:$B,'All Prices combined'!$D477,'RAB Prices Long'!$E:$E,'All Prices combined'!$G477)))),2)</f>
        <v>5.01</v>
      </c>
      <c r="AR477" s="2">
        <f>ROUND(IF($B477="Annuity",SUMIFS('Annuity Prices'!AU:AU,'Annuity Prices'!$B:$B,$D477,'Annuity Prices'!$E:$E,$G477),IF($B477="RAB Short",SUMIFS('RAB Prices Short'!AU:AU,'RAB Prices Short'!$B:$B,'All Prices combined'!$D477,'RAB Prices Short'!$E:$E,'All Prices combined'!$G477),IF($B477="RAB Long",SUMIFS('RAB Prices Long'!AU:AU,'RAB Prices Long'!$B:$B,'All Prices combined'!$D477,'RAB Prices Long'!$E:$E,'All Prices combined'!$G477)))),2)</f>
        <v>5.14</v>
      </c>
      <c r="AS477" s="2">
        <f>ROUND(IF($B477="Annuity",SUMIFS('Annuity Prices'!AV:AV,'Annuity Prices'!$B:$B,$D477,'Annuity Prices'!$E:$E,$G477),IF($B477="RAB Short",SUMIFS('RAB Prices Short'!AV:AV,'RAB Prices Short'!$B:$B,'All Prices combined'!$D477,'RAB Prices Short'!$E:$E,'All Prices combined'!$G477),IF($B477="RAB Long",SUMIFS('RAB Prices Long'!AV:AV,'RAB Prices Long'!$B:$B,'All Prices combined'!$D477,'RAB Prices Long'!$E:$E,'All Prices combined'!$G477)))),2)</f>
        <v>5.29</v>
      </c>
      <c r="AT477" s="2">
        <f>ROUND(IF($B477="Annuity",SUMIFS('Annuity Prices'!AW:AW,'Annuity Prices'!$B:$B,$D477,'Annuity Prices'!$E:$E,$G477),IF($B477="RAB Short",SUMIFS('RAB Prices Short'!AW:AW,'RAB Prices Short'!$B:$B,'All Prices combined'!$D477,'RAB Prices Short'!$E:$E,'All Prices combined'!$G477),IF($B477="RAB Long",SUMIFS('RAB Prices Long'!AW:AW,'RAB Prices Long'!$B:$B,'All Prices combined'!$D477,'RAB Prices Long'!$E:$E,'All Prices combined'!$G477)))),2)</f>
        <v>5.4</v>
      </c>
      <c r="AU477" s="2">
        <f>ROUND(IF($B477="Annuity",SUMIFS('Annuity Prices'!AX:AX,'Annuity Prices'!$B:$B,$D477,'Annuity Prices'!$E:$E,$G477),IF($B477="RAB Short",SUMIFS('RAB Prices Short'!AX:AX,'RAB Prices Short'!$B:$B,'All Prices combined'!$D477,'RAB Prices Short'!$E:$E,'All Prices combined'!$G477),IF($B477="RAB Long",SUMIFS('RAB Prices Long'!AX:AX,'RAB Prices Long'!$B:$B,'All Prices combined'!$D477,'RAB Prices Long'!$E:$E,'All Prices combined'!$G477)))),2)</f>
        <v>5.53</v>
      </c>
      <c r="AV477" s="2">
        <f>ROUND(IF($B477="Annuity",SUMIFS('Annuity Prices'!AY:AY,'Annuity Prices'!$B:$B,$D477,'Annuity Prices'!$E:$E,$G477),IF($B477="RAB Short",SUMIFS('RAB Prices Short'!AY:AY,'RAB Prices Short'!$B:$B,'All Prices combined'!$D477,'RAB Prices Short'!$E:$E,'All Prices combined'!$G477),IF($B477="RAB Long",SUMIFS('RAB Prices Long'!AY:AY,'RAB Prices Long'!$B:$B,'All Prices combined'!$D477,'RAB Prices Long'!$E:$E,'All Prices combined'!$G477)))),2)</f>
        <v>5.67</v>
      </c>
      <c r="AW477" s="2">
        <f>ROUND(IF($B477="Annuity",SUMIFS('Annuity Prices'!AZ:AZ,'Annuity Prices'!$B:$B,$D477,'Annuity Prices'!$E:$E,$G477),IF($B477="RAB Short",SUMIFS('RAB Prices Short'!AZ:AZ,'RAB Prices Short'!$B:$B,'All Prices combined'!$D477,'RAB Prices Short'!$E:$E,'All Prices combined'!$G477),IF($B477="RAB Long",SUMIFS('RAB Prices Long'!AZ:AZ,'RAB Prices Long'!$B:$B,'All Prices combined'!$D477,'RAB Prices Long'!$E:$E,'All Prices combined'!$G477)))),2)</f>
        <v>5.81</v>
      </c>
      <c r="AX477" s="2">
        <f>ROUND(IF($B477="Annuity",SUMIFS('Annuity Prices'!BA:BA,'Annuity Prices'!$B:$B,$D477,'Annuity Prices'!$E:$E,$G477),IF($B477="RAB Short",SUMIFS('RAB Prices Short'!BA:BA,'RAB Prices Short'!$B:$B,'All Prices combined'!$D477,'RAB Prices Short'!$E:$E,'All Prices combined'!$G477),IF($B477="RAB Long",SUMIFS('RAB Prices Long'!BA:BA,'RAB Prices Long'!$B:$B,'All Prices combined'!$D477,'RAB Prices Long'!$E:$E,'All Prices combined'!$G477)))),2)</f>
        <v>5.93</v>
      </c>
      <c r="AY477" s="2">
        <f>ROUND(IF($B477="Annuity",SUMIFS('Annuity Prices'!BB:BB,'Annuity Prices'!$B:$B,$D477,'Annuity Prices'!$E:$E,$G477),IF($B477="RAB Short",SUMIFS('RAB Prices Short'!BB:BB,'RAB Prices Short'!$B:$B,'All Prices combined'!$D477,'RAB Prices Short'!$E:$E,'All Prices combined'!$G477),IF($B477="RAB Long",SUMIFS('RAB Prices Long'!BB:BB,'RAB Prices Long'!$B:$B,'All Prices combined'!$D477,'RAB Prices Long'!$E:$E,'All Prices combined'!$G477)))),2)</f>
        <v>6.08</v>
      </c>
      <c r="AZ477" s="2">
        <f>ROUND(IF($B477="Annuity",SUMIFS('Annuity Prices'!BC:BC,'Annuity Prices'!$B:$B,$D477,'Annuity Prices'!$E:$E,$G477),IF($B477="RAB Short",SUMIFS('RAB Prices Short'!BC:BC,'RAB Prices Short'!$B:$B,'All Prices combined'!$D477,'RAB Prices Short'!$E:$E,'All Prices combined'!$G477),IF($B477="RAB Long",SUMIFS('RAB Prices Long'!BC:BC,'RAB Prices Long'!$B:$B,'All Prices combined'!$D477,'RAB Prices Long'!$E:$E,'All Prices combined'!$G477)))),2)</f>
        <v>6.23</v>
      </c>
      <c r="BA477" s="2">
        <f>ROUND(IF($B477="Annuity",SUMIFS('Annuity Prices'!BD:BD,'Annuity Prices'!$B:$B,$D477,'Annuity Prices'!$E:$E,$G477),IF($B477="RAB Short",SUMIFS('RAB Prices Short'!BD:BD,'RAB Prices Short'!$B:$B,'All Prices combined'!$D477,'RAB Prices Short'!$E:$E,'All Prices combined'!$G477),IF($B477="RAB Long",SUMIFS('RAB Prices Long'!BD:BD,'RAB Prices Long'!$B:$B,'All Prices combined'!$D477,'RAB Prices Long'!$E:$E,'All Prices combined'!$G477)))),2)</f>
        <v>6.38</v>
      </c>
      <c r="BB477" s="2">
        <f>ROUND(IF($B477="Annuity",SUMIFS('Annuity Prices'!BE:BE,'Annuity Prices'!$B:$B,$D477,'Annuity Prices'!$E:$E,$G477),IF($B477="RAB Short",SUMIFS('RAB Prices Short'!BE:BE,'RAB Prices Short'!$B:$B,'All Prices combined'!$D477,'RAB Prices Short'!$E:$E,'All Prices combined'!$G477),IF($B477="RAB Long",SUMIFS('RAB Prices Long'!BE:BE,'RAB Prices Long'!$B:$B,'All Prices combined'!$D477,'RAB Prices Long'!$E:$E,'All Prices combined'!$G477)))),2)</f>
        <v>6.51</v>
      </c>
      <c r="BC477" s="2">
        <f>ROUND(IF($B477="Annuity",SUMIFS('Annuity Prices'!BF:BF,'Annuity Prices'!$B:$B,$D477,'Annuity Prices'!$E:$E,$G477),IF($B477="RAB Short",SUMIFS('RAB Prices Short'!BF:BF,'RAB Prices Short'!$B:$B,'All Prices combined'!$D477,'RAB Prices Short'!$E:$E,'All Prices combined'!$G477),IF($B477="RAB Long",SUMIFS('RAB Prices Long'!BF:BF,'RAB Prices Long'!$B:$B,'All Prices combined'!$D477,'RAB Prices Long'!$E:$E,'All Prices combined'!$G477)))),2)</f>
        <v>6.67</v>
      </c>
      <c r="BD477" s="2">
        <f>ROUND(IF($B477="Annuity",SUMIFS('Annuity Prices'!BG:BG,'Annuity Prices'!$B:$B,$D477,'Annuity Prices'!$E:$E,$G477),IF($B477="RAB Short",SUMIFS('RAB Prices Short'!BG:BG,'RAB Prices Short'!$B:$B,'All Prices combined'!$D477,'RAB Prices Short'!$E:$E,'All Prices combined'!$G477),IF($B477="RAB Long",SUMIFS('RAB Prices Long'!BG:BG,'RAB Prices Long'!$B:$B,'All Prices combined'!$D477,'RAB Prices Long'!$E:$E,'All Prices combined'!$G477)))),2)</f>
        <v>6.84</v>
      </c>
      <c r="BE477" s="2">
        <f>ROUND(IF($B477="Annuity",SUMIFS('Annuity Prices'!BH:BH,'Annuity Prices'!$B:$B,$D477,'Annuity Prices'!$E:$E,$G477),IF($B477="RAB Short",SUMIFS('RAB Prices Short'!BH:BH,'RAB Prices Short'!$B:$B,'All Prices combined'!$D477,'RAB Prices Short'!$E:$E,'All Prices combined'!$G477),IF($B477="RAB Long",SUMIFS('RAB Prices Long'!BH:BH,'RAB Prices Long'!$B:$B,'All Prices combined'!$D477,'RAB Prices Long'!$E:$E,'All Prices combined'!$G477)))),2)</f>
        <v>7.01</v>
      </c>
      <c r="BF477" s="2">
        <f>ROUND(IF($B477="Annuity",SUMIFS('Annuity Prices'!BI:BI,'Annuity Prices'!$B:$B,$D477,'Annuity Prices'!$E:$E,$G477),IF($B477="RAB Short",SUMIFS('RAB Prices Short'!BI:BI,'RAB Prices Short'!$B:$B,'All Prices combined'!$D477,'RAB Prices Short'!$E:$E,'All Prices combined'!$G477),IF($B477="RAB Long",SUMIFS('RAB Prices Long'!BI:BI,'RAB Prices Long'!$B:$B,'All Prices combined'!$D477,'RAB Prices Long'!$E:$E,'All Prices combined'!$G477)))),2)</f>
        <v>7.15</v>
      </c>
      <c r="BG477" s="2">
        <f>ROUND(IF($B477="Annuity",SUMIFS('Annuity Prices'!BJ:BJ,'Annuity Prices'!$B:$B,$D477,'Annuity Prices'!$E:$E,$G477),IF($B477="RAB Short",SUMIFS('RAB Prices Short'!BJ:BJ,'RAB Prices Short'!$B:$B,'All Prices combined'!$D477,'RAB Prices Short'!$E:$E,'All Prices combined'!$G477),IF($B477="RAB Long",SUMIFS('RAB Prices Long'!BJ:BJ,'RAB Prices Long'!$B:$B,'All Prices combined'!$D477,'RAB Prices Long'!$E:$E,'All Prices combined'!$G477)))),2)</f>
        <v>7.33</v>
      </c>
      <c r="BH477" s="2">
        <f>ROUND(IF($B477="Annuity",SUMIFS('Annuity Prices'!BK:BK,'Annuity Prices'!$B:$B,$D477,'Annuity Prices'!$E:$E,$G477),IF($B477="RAB Short",SUMIFS('RAB Prices Short'!BK:BK,'RAB Prices Short'!$B:$B,'All Prices combined'!$D477,'RAB Prices Short'!$E:$E,'All Prices combined'!$G477),IF($B477="RAB Long",SUMIFS('RAB Prices Long'!BK:BK,'RAB Prices Long'!$B:$B,'All Prices combined'!$D477,'RAB Prices Long'!$E:$E,'All Prices combined'!$G477)))),2)</f>
        <v>7.51</v>
      </c>
      <c r="BI477" s="2">
        <f>ROUND(IF($B477="Annuity",SUMIFS('Annuity Prices'!BL:BL,'Annuity Prices'!$B:$B,$D477,'Annuity Prices'!$E:$E,$G477),IF($B477="RAB Short",SUMIFS('RAB Prices Short'!BL:BL,'RAB Prices Short'!$B:$B,'All Prices combined'!$D477,'RAB Prices Short'!$E:$E,'All Prices combined'!$G477),IF($B477="RAB Long",SUMIFS('RAB Prices Long'!BL:BL,'RAB Prices Long'!$B:$B,'All Prices combined'!$D477,'RAB Prices Long'!$E:$E,'All Prices combined'!$G477)))),2)</f>
        <v>7.7</v>
      </c>
      <c r="BJ477" s="2">
        <f>ROUND(IF($B477="Annuity",SUMIFS('Annuity Prices'!BM:BM,'Annuity Prices'!$B:$B,$D477,'Annuity Prices'!$E:$E,$G477),IF($B477="RAB Short",SUMIFS('RAB Prices Short'!BM:BM,'RAB Prices Short'!$B:$B,'All Prices combined'!$D477,'RAB Prices Short'!$E:$E,'All Prices combined'!$G477),IF($B477="RAB Long",SUMIFS('RAB Prices Long'!BM:BM,'RAB Prices Long'!$B:$B,'All Prices combined'!$D477,'RAB Prices Long'!$E:$E,'All Prices combined'!$G477)))),2)</f>
        <v>7.85</v>
      </c>
      <c r="BK477" s="2">
        <f>ROUND(IF($B477="Annuity",SUMIFS('Annuity Prices'!BN:BN,'Annuity Prices'!$B:$B,$D477,'Annuity Prices'!$E:$E,$G477),IF($B477="RAB Short",SUMIFS('RAB Prices Short'!BN:BN,'RAB Prices Short'!$B:$B,'All Prices combined'!$D477,'RAB Prices Short'!$E:$E,'All Prices combined'!$G477),IF($B477="RAB Long",SUMIFS('RAB Prices Long'!BN:BN,'RAB Prices Long'!$B:$B,'All Prices combined'!$D477,'RAB Prices Long'!$E:$E,'All Prices combined'!$G477)))),2)</f>
        <v>8.0500000000000007</v>
      </c>
      <c r="BL477" s="2">
        <f>ROUND(IF($B477="Annuity",SUMIFS('Annuity Prices'!BO:BO,'Annuity Prices'!$B:$B,$D477,'Annuity Prices'!$E:$E,$G477),IF($B477="RAB Short",SUMIFS('RAB Prices Short'!BO:BO,'RAB Prices Short'!$B:$B,'All Prices combined'!$D477,'RAB Prices Short'!$E:$E,'All Prices combined'!$G477),IF($B477="RAB Long",SUMIFS('RAB Prices Long'!BO:BO,'RAB Prices Long'!$B:$B,'All Prices combined'!$D477,'RAB Prices Long'!$E:$E,'All Prices combined'!$G477)))),2)</f>
        <v>8.25</v>
      </c>
      <c r="BM477" s="2">
        <f>ROUND(IF($B477="Annuity",SUMIFS('Annuity Prices'!BP:BP,'Annuity Prices'!$B:$B,$D477,'Annuity Prices'!$E:$E,$G477),IF($B477="RAB Short",SUMIFS('RAB Prices Short'!BP:BP,'RAB Prices Short'!$B:$B,'All Prices combined'!$D477,'RAB Prices Short'!$E:$E,'All Prices combined'!$G477),IF($B477="RAB Long",SUMIFS('RAB Prices Long'!BP:BP,'RAB Prices Long'!$B:$B,'All Prices combined'!$D477,'RAB Prices Long'!$E:$E,'All Prices combined'!$G477)))),2)</f>
        <v>8.4600000000000009</v>
      </c>
      <c r="BN477" s="2">
        <f>ROUND(IF($B477="Annuity",SUMIFS('Annuity Prices'!BQ:BQ,'Annuity Prices'!$B:$B,$D477,'Annuity Prices'!$E:$E,$G477),IF($B477="RAB Short",SUMIFS('RAB Prices Short'!BQ:BQ,'RAB Prices Short'!$B:$B,'All Prices combined'!$D477,'RAB Prices Short'!$E:$E,'All Prices combined'!$G477),IF($B477="RAB Long",SUMIFS('RAB Prices Long'!BQ:BQ,'RAB Prices Long'!$B:$B,'All Prices combined'!$D477,'RAB Prices Long'!$E:$E,'All Prices combined'!$G477)))),2)</f>
        <v>8.6199999999999992</v>
      </c>
      <c r="BO477" s="2">
        <f>ROUND(IF($B477="Annuity",SUMIFS('Annuity Prices'!BR:BR,'Annuity Prices'!$B:$B,$D477,'Annuity Prices'!$E:$E,$G477),IF($B477="RAB Short",SUMIFS('RAB Prices Short'!BR:BR,'RAB Prices Short'!$B:$B,'All Prices combined'!$D477,'RAB Prices Short'!$E:$E,'All Prices combined'!$G477),IF($B477="RAB Long",SUMIFS('RAB Prices Long'!BR:BR,'RAB Prices Long'!$B:$B,'All Prices combined'!$D477,'RAB Prices Long'!$E:$E,'All Prices combined'!$G477)))),2)</f>
        <v>8.84</v>
      </c>
      <c r="BP477" s="2">
        <f>ROUND(IF($B477="Annuity",SUMIFS('Annuity Prices'!BS:BS,'Annuity Prices'!$B:$B,$D477,'Annuity Prices'!$E:$E,$G477),IF($B477="RAB Short",SUMIFS('RAB Prices Short'!BS:BS,'RAB Prices Short'!$B:$B,'All Prices combined'!$D477,'RAB Prices Short'!$E:$E,'All Prices combined'!$G477),IF($B477="RAB Long",SUMIFS('RAB Prices Long'!BS:BS,'RAB Prices Long'!$B:$B,'All Prices combined'!$D477,'RAB Prices Long'!$E:$E,'All Prices combined'!$G477)))),2)</f>
        <v>9.06</v>
      </c>
      <c r="BQ477" s="2">
        <f>ROUND(IF($B477="Annuity",SUMIFS('Annuity Prices'!BT:BT,'Annuity Prices'!$B:$B,$D477,'Annuity Prices'!$E:$E,$G477),IF($B477="RAB Short",SUMIFS('RAB Prices Short'!BT:BT,'RAB Prices Short'!$B:$B,'All Prices combined'!$D477,'RAB Prices Short'!$E:$E,'All Prices combined'!$G477),IF($B477="RAB Long",SUMIFS('RAB Prices Long'!BT:BT,'RAB Prices Long'!$B:$B,'All Prices combined'!$D477,'RAB Prices Long'!$E:$E,'All Prices combined'!$G477)))),2)</f>
        <v>9.2899999999999991</v>
      </c>
      <c r="BR477" s="2">
        <f>ROUND(IF($B477="Annuity",SUMIFS('Annuity Prices'!BU:BU,'Annuity Prices'!$B:$B,$D477,'Annuity Prices'!$E:$E,$G477),IF($B477="RAB Short",SUMIFS('RAB Prices Short'!BU:BU,'RAB Prices Short'!$B:$B,'All Prices combined'!$D477,'RAB Prices Short'!$E:$E,'All Prices combined'!$G477),IF($B477="RAB Long",SUMIFS('RAB Prices Long'!BU:BU,'RAB Prices Long'!$B:$B,'All Prices combined'!$D477,'RAB Prices Long'!$E:$E,'All Prices combined'!$G477)))),2)</f>
        <v>9.4700000000000006</v>
      </c>
      <c r="BS477" s="2">
        <f>ROUND(IF($B477="Annuity",SUMIFS('Annuity Prices'!BV:BV,'Annuity Prices'!$B:$B,$D477,'Annuity Prices'!$E:$E,$G477),IF($B477="RAB Short",SUMIFS('RAB Prices Short'!BV:BV,'RAB Prices Short'!$B:$B,'All Prices combined'!$D477,'RAB Prices Short'!$E:$E,'All Prices combined'!$G477),IF($B477="RAB Long",SUMIFS('RAB Prices Long'!BV:BV,'RAB Prices Long'!$B:$B,'All Prices combined'!$D477,'RAB Prices Long'!$E:$E,'All Prices combined'!$G477)))),2)</f>
        <v>9.7100000000000009</v>
      </c>
      <c r="BT477" s="2">
        <f>ROUND(IF($B477="Annuity",SUMIFS('Annuity Prices'!BW:BW,'Annuity Prices'!$B:$B,$D477,'Annuity Prices'!$E:$E,$G477),IF($B477="RAB Short",SUMIFS('RAB Prices Short'!BW:BW,'RAB Prices Short'!$B:$B,'All Prices combined'!$D477,'RAB Prices Short'!$E:$E,'All Prices combined'!$G477),IF($B477="RAB Long",SUMIFS('RAB Prices Long'!BW:BW,'RAB Prices Long'!$B:$B,'All Prices combined'!$D477,'RAB Prices Long'!$E:$E,'All Prices combined'!$G477)))),2)</f>
        <v>9.9499999999999993</v>
      </c>
      <c r="BU477" s="2">
        <f>ROUND(IF($B477="Annuity",SUMIFS('Annuity Prices'!BX:BX,'Annuity Prices'!$B:$B,$D477,'Annuity Prices'!$E:$E,$G477),IF($B477="RAB Short",SUMIFS('RAB Prices Short'!BX:BX,'RAB Prices Short'!$B:$B,'All Prices combined'!$D477,'RAB Prices Short'!$E:$E,'All Prices combined'!$G477),IF($B477="RAB Long",SUMIFS('RAB Prices Long'!BX:BX,'RAB Prices Long'!$B:$B,'All Prices combined'!$D477,'RAB Prices Long'!$E:$E,'All Prices combined'!$G477)))),2)</f>
        <v>10.199999999999999</v>
      </c>
    </row>
    <row r="478" spans="2:73" x14ac:dyDescent="0.25">
      <c r="B478" t="s">
        <v>45</v>
      </c>
      <c r="C478">
        <v>18</v>
      </c>
      <c r="E478" t="s">
        <v>180</v>
      </c>
      <c r="F478">
        <v>18</v>
      </c>
      <c r="G478" t="s">
        <v>182</v>
      </c>
      <c r="I478" s="2">
        <f>ROUND(IF($B478="Annuity",SUMIFS('Annuity Prices'!L:L,'Annuity Prices'!$B:$B,$D478,'Annuity Prices'!$E:$E,$G478),IF($B478="RAB Short",SUMIFS('RAB Prices Short'!L:L,'RAB Prices Short'!$B:$B,'All Prices combined'!$D478,'RAB Prices Short'!$E:$E,'All Prices combined'!$G478),IF($B478="RAB Long",SUMIFS('RAB Prices Long'!L:L,'RAB Prices Long'!$B:$B,'All Prices combined'!$D478,'RAB Prices Long'!$E:$E,'All Prices combined'!$G478)))),2)</f>
        <v>0</v>
      </c>
      <c r="J478" s="2">
        <f>ROUND(IF($B478="Annuity",SUMIFS('Annuity Prices'!M:M,'Annuity Prices'!$B:$B,$D478,'Annuity Prices'!$E:$E,$G478),IF($B478="RAB Short",SUMIFS('RAB Prices Short'!M:M,'RAB Prices Short'!$B:$B,'All Prices combined'!$D478,'RAB Prices Short'!$E:$E,'All Prices combined'!$G478),IF($B478="RAB Long",SUMIFS('RAB Prices Long'!M:M,'RAB Prices Long'!$B:$B,'All Prices combined'!$D478,'RAB Prices Long'!$E:$E,'All Prices combined'!$G478)))),2)</f>
        <v>0</v>
      </c>
      <c r="K478" s="2">
        <f>ROUND(IF($B478="Annuity",SUMIFS('Annuity Prices'!N:N,'Annuity Prices'!$B:$B,$D478,'Annuity Prices'!$E:$E,$G478),IF($B478="RAB Short",SUMIFS('RAB Prices Short'!N:N,'RAB Prices Short'!$B:$B,'All Prices combined'!$D478,'RAB Prices Short'!$E:$E,'All Prices combined'!$G478),IF($B478="RAB Long",SUMIFS('RAB Prices Long'!N:N,'RAB Prices Long'!$B:$B,'All Prices combined'!$D478,'RAB Prices Long'!$E:$E,'All Prices combined'!$G478)))),2)</f>
        <v>0</v>
      </c>
      <c r="L478" s="2">
        <f>ROUND(IF($B478="Annuity",SUMIFS('Annuity Prices'!O:O,'Annuity Prices'!$B:$B,$D478,'Annuity Prices'!$E:$E,$G478),IF($B478="RAB Short",SUMIFS('RAB Prices Short'!O:O,'RAB Prices Short'!$B:$B,'All Prices combined'!$D478,'RAB Prices Short'!$E:$E,'All Prices combined'!$G478),IF($B478="RAB Long",SUMIFS('RAB Prices Long'!O:O,'RAB Prices Long'!$B:$B,'All Prices combined'!$D478,'RAB Prices Long'!$E:$E,'All Prices combined'!$G478)))),2)</f>
        <v>0</v>
      </c>
      <c r="M478" s="2">
        <f>ROUND(IF($B478="Annuity",SUMIFS('Annuity Prices'!P:P,'Annuity Prices'!$B:$B,$D478,'Annuity Prices'!$E:$E,$G478),IF($B478="RAB Short",SUMIFS('RAB Prices Short'!P:P,'RAB Prices Short'!$B:$B,'All Prices combined'!$D478,'RAB Prices Short'!$E:$E,'All Prices combined'!$G478),IF($B478="RAB Long",SUMIFS('RAB Prices Long'!P:P,'RAB Prices Long'!$B:$B,'All Prices combined'!$D478,'RAB Prices Long'!$E:$E,'All Prices combined'!$G478)))),2)</f>
        <v>0</v>
      </c>
      <c r="N478" s="2">
        <f>ROUND(IF($B478="Annuity",SUMIFS('Annuity Prices'!Q:Q,'Annuity Prices'!$B:$B,$D478,'Annuity Prices'!$E:$E,$G478),IF($B478="RAB Short",SUMIFS('RAB Prices Short'!Q:Q,'RAB Prices Short'!$B:$B,'All Prices combined'!$D478,'RAB Prices Short'!$E:$E,'All Prices combined'!$G478),IF($B478="RAB Long",SUMIFS('RAB Prices Long'!Q:Q,'RAB Prices Long'!$B:$B,'All Prices combined'!$D478,'RAB Prices Long'!$E:$E,'All Prices combined'!$G478)))),2)</f>
        <v>0</v>
      </c>
      <c r="O478" s="2">
        <f>ROUND(IF($B478="Annuity",SUMIFS('Annuity Prices'!R:R,'Annuity Prices'!$B:$B,$D478,'Annuity Prices'!$E:$E,$G478),IF($B478="RAB Short",SUMIFS('RAB Prices Short'!R:R,'RAB Prices Short'!$B:$B,'All Prices combined'!$D478,'RAB Prices Short'!$E:$E,'All Prices combined'!$G478),IF($B478="RAB Long",SUMIFS('RAB Prices Long'!R:R,'RAB Prices Long'!$B:$B,'All Prices combined'!$D478,'RAB Prices Long'!$E:$E,'All Prices combined'!$G478)))),2)</f>
        <v>0</v>
      </c>
      <c r="P478" s="2">
        <f>ROUND(IF($B478="Annuity",SUMIFS('Annuity Prices'!S:S,'Annuity Prices'!$B:$B,$D478,'Annuity Prices'!$E:$E,$G478),IF($B478="RAB Short",SUMIFS('RAB Prices Short'!S:S,'RAB Prices Short'!$B:$B,'All Prices combined'!$D478,'RAB Prices Short'!$E:$E,'All Prices combined'!$G478),IF($B478="RAB Long",SUMIFS('RAB Prices Long'!S:S,'RAB Prices Long'!$B:$B,'All Prices combined'!$D478,'RAB Prices Long'!$E:$E,'All Prices combined'!$G478)))),2)</f>
        <v>0</v>
      </c>
      <c r="Q478" s="2">
        <f>ROUND(IF($B478="Annuity",SUMIFS('Annuity Prices'!T:T,'Annuity Prices'!$B:$B,$D478,'Annuity Prices'!$E:$E,$G478),IF($B478="RAB Short",SUMIFS('RAB Prices Short'!T:T,'RAB Prices Short'!$B:$B,'All Prices combined'!$D478,'RAB Prices Short'!$E:$E,'All Prices combined'!$G478),IF($B478="RAB Long",SUMIFS('RAB Prices Long'!T:T,'RAB Prices Long'!$B:$B,'All Prices combined'!$D478,'RAB Prices Long'!$E:$E,'All Prices combined'!$G478)))),2)</f>
        <v>0</v>
      </c>
      <c r="R478" s="2">
        <f>ROUND(IF($B478="Annuity",SUMIFS('Annuity Prices'!U:U,'Annuity Prices'!$B:$B,$D478,'Annuity Prices'!$E:$E,$G478),IF($B478="RAB Short",SUMIFS('RAB Prices Short'!U:U,'RAB Prices Short'!$B:$B,'All Prices combined'!$D478,'RAB Prices Short'!$E:$E,'All Prices combined'!$G478),IF($B478="RAB Long",SUMIFS('RAB Prices Long'!U:U,'RAB Prices Long'!$B:$B,'All Prices combined'!$D478,'RAB Prices Long'!$E:$E,'All Prices combined'!$G478)))),2)</f>
        <v>0</v>
      </c>
      <c r="S478" s="2">
        <f>ROUND(IF($B478="Annuity",SUMIFS('Annuity Prices'!V:V,'Annuity Prices'!$B:$B,$D478,'Annuity Prices'!$E:$E,$G478),IF($B478="RAB Short",SUMIFS('RAB Prices Short'!V:V,'RAB Prices Short'!$B:$B,'All Prices combined'!$D478,'RAB Prices Short'!$E:$E,'All Prices combined'!$G478),IF($B478="RAB Long",SUMIFS('RAB Prices Long'!V:V,'RAB Prices Long'!$B:$B,'All Prices combined'!$D478,'RAB Prices Long'!$E:$E,'All Prices combined'!$G478)))),2)</f>
        <v>0</v>
      </c>
      <c r="T478" s="2">
        <f>ROUND(IF($B478="Annuity",SUMIFS('Annuity Prices'!W:W,'Annuity Prices'!$B:$B,$D478,'Annuity Prices'!$E:$E,$G478),IF($B478="RAB Short",SUMIFS('RAB Prices Short'!W:W,'RAB Prices Short'!$B:$B,'All Prices combined'!$D478,'RAB Prices Short'!$E:$E,'All Prices combined'!$G478),IF($B478="RAB Long",SUMIFS('RAB Prices Long'!W:W,'RAB Prices Long'!$B:$B,'All Prices combined'!$D478,'RAB Prices Long'!$E:$E,'All Prices combined'!$G478)))),2)</f>
        <v>0</v>
      </c>
      <c r="U478" s="2">
        <f>ROUND(IF($B478="Annuity",SUMIFS('Annuity Prices'!X:X,'Annuity Prices'!$B:$B,$D478,'Annuity Prices'!$E:$E,$G478),IF($B478="RAB Short",SUMIFS('RAB Prices Short'!X:X,'RAB Prices Short'!$B:$B,'All Prices combined'!$D478,'RAB Prices Short'!$E:$E,'All Prices combined'!$G478),IF($B478="RAB Long",SUMIFS('RAB Prices Long'!X:X,'RAB Prices Long'!$B:$B,'All Prices combined'!$D478,'RAB Prices Long'!$E:$E,'All Prices combined'!$G478)))),2)</f>
        <v>0</v>
      </c>
      <c r="V478" s="2">
        <f>ROUND(IF($B478="Annuity",SUMIFS('Annuity Prices'!Y:Y,'Annuity Prices'!$B:$B,$D478,'Annuity Prices'!$E:$E,$G478),IF($B478="RAB Short",SUMIFS('RAB Prices Short'!Y:Y,'RAB Prices Short'!$B:$B,'All Prices combined'!$D478,'RAB Prices Short'!$E:$E,'All Prices combined'!$G478),IF($B478="RAB Long",SUMIFS('RAB Prices Long'!Y:Y,'RAB Prices Long'!$B:$B,'All Prices combined'!$D478,'RAB Prices Long'!$E:$E,'All Prices combined'!$G478)))),2)</f>
        <v>0</v>
      </c>
      <c r="W478" s="2">
        <f>ROUND(IF($B478="Annuity",SUMIFS('Annuity Prices'!Z:Z,'Annuity Prices'!$B:$B,$D478,'Annuity Prices'!$E:$E,$G478),IF($B478="RAB Short",SUMIFS('RAB Prices Short'!Z:Z,'RAB Prices Short'!$B:$B,'All Prices combined'!$D478,'RAB Prices Short'!$E:$E,'All Prices combined'!$G478),IF($B478="RAB Long",SUMIFS('RAB Prices Long'!Z:Z,'RAB Prices Long'!$B:$B,'All Prices combined'!$D478,'RAB Prices Long'!$E:$E,'All Prices combined'!$G478)))),2)</f>
        <v>0</v>
      </c>
      <c r="X478" s="2">
        <f>ROUND(IF($B478="Annuity",SUMIFS('Annuity Prices'!AA:AA,'Annuity Prices'!$B:$B,$D478,'Annuity Prices'!$E:$E,$G478),IF($B478="RAB Short",SUMIFS('RAB Prices Short'!AA:AA,'RAB Prices Short'!$B:$B,'All Prices combined'!$D478,'RAB Prices Short'!$E:$E,'All Prices combined'!$G478),IF($B478="RAB Long",SUMIFS('RAB Prices Long'!AA:AA,'RAB Prices Long'!$B:$B,'All Prices combined'!$D478,'RAB Prices Long'!$E:$E,'All Prices combined'!$G478)))),2)</f>
        <v>0</v>
      </c>
      <c r="Y478" s="2">
        <f>ROUND(IF($B478="Annuity",SUMIFS('Annuity Prices'!AB:AB,'Annuity Prices'!$B:$B,$D478,'Annuity Prices'!$E:$E,$G478),IF($B478="RAB Short",SUMIFS('RAB Prices Short'!AB:AB,'RAB Prices Short'!$B:$B,'All Prices combined'!$D478,'RAB Prices Short'!$E:$E,'All Prices combined'!$G478),IF($B478="RAB Long",SUMIFS('RAB Prices Long'!AB:AB,'RAB Prices Long'!$B:$B,'All Prices combined'!$D478,'RAB Prices Long'!$E:$E,'All Prices combined'!$G478)))),2)</f>
        <v>0</v>
      </c>
      <c r="Z478" s="2">
        <f>ROUND(IF($B478="Annuity",SUMIFS('Annuity Prices'!AC:AC,'Annuity Prices'!$B:$B,$D478,'Annuity Prices'!$E:$E,$G478),IF($B478="RAB Short",SUMIFS('RAB Prices Short'!AC:AC,'RAB Prices Short'!$B:$B,'All Prices combined'!$D478,'RAB Prices Short'!$E:$E,'All Prices combined'!$G478),IF($B478="RAB Long",SUMIFS('RAB Prices Long'!AC:AC,'RAB Prices Long'!$B:$B,'All Prices combined'!$D478,'RAB Prices Long'!$E:$E,'All Prices combined'!$G478)))),2)</f>
        <v>0</v>
      </c>
      <c r="AA478" s="2">
        <f>ROUND(IF($B478="Annuity",SUMIFS('Annuity Prices'!AD:AD,'Annuity Prices'!$B:$B,$D478,'Annuity Prices'!$E:$E,$G478),IF($B478="RAB Short",SUMIFS('RAB Prices Short'!AD:AD,'RAB Prices Short'!$B:$B,'All Prices combined'!$D478,'RAB Prices Short'!$E:$E,'All Prices combined'!$G478),IF($B478="RAB Long",SUMIFS('RAB Prices Long'!AD:AD,'RAB Prices Long'!$B:$B,'All Prices combined'!$D478,'RAB Prices Long'!$E:$E,'All Prices combined'!$G478)))),2)</f>
        <v>0</v>
      </c>
      <c r="AB478" s="2">
        <f>ROUND(IF($B478="Annuity",SUMIFS('Annuity Prices'!AE:AE,'Annuity Prices'!$B:$B,$D478,'Annuity Prices'!$E:$E,$G478),IF($B478="RAB Short",SUMIFS('RAB Prices Short'!AE:AE,'RAB Prices Short'!$B:$B,'All Prices combined'!$D478,'RAB Prices Short'!$E:$E,'All Prices combined'!$G478),IF($B478="RAB Long",SUMIFS('RAB Prices Long'!AE:AE,'RAB Prices Long'!$B:$B,'All Prices combined'!$D478,'RAB Prices Long'!$E:$E,'All Prices combined'!$G478)))),2)</f>
        <v>0</v>
      </c>
      <c r="AC478" s="2">
        <f>ROUND(IF($B478="Annuity",SUMIFS('Annuity Prices'!AF:AF,'Annuity Prices'!$B:$B,$D478,'Annuity Prices'!$E:$E,$G478),IF($B478="RAB Short",SUMIFS('RAB Prices Short'!AF:AF,'RAB Prices Short'!$B:$B,'All Prices combined'!$D478,'RAB Prices Short'!$E:$E,'All Prices combined'!$G478),IF($B478="RAB Long",SUMIFS('RAB Prices Long'!AF:AF,'RAB Prices Long'!$B:$B,'All Prices combined'!$D478,'RAB Prices Long'!$E:$E,'All Prices combined'!$G478)))),2)</f>
        <v>0</v>
      </c>
      <c r="AD478" s="2">
        <f>ROUND(IF($B478="Annuity",SUMIFS('Annuity Prices'!AG:AG,'Annuity Prices'!$B:$B,$D478,'Annuity Prices'!$E:$E,$G478),IF($B478="RAB Short",SUMIFS('RAB Prices Short'!AG:AG,'RAB Prices Short'!$B:$B,'All Prices combined'!$D478,'RAB Prices Short'!$E:$E,'All Prices combined'!$G478),IF($B478="RAB Long",SUMIFS('RAB Prices Long'!AG:AG,'RAB Prices Long'!$B:$B,'All Prices combined'!$D478,'RAB Prices Long'!$E:$E,'All Prices combined'!$G478)))),2)</f>
        <v>0</v>
      </c>
      <c r="AE478" s="2">
        <f>ROUND(IF($B478="Annuity",SUMIFS('Annuity Prices'!AH:AH,'Annuity Prices'!$B:$B,$D478,'Annuity Prices'!$E:$E,$G478),IF($B478="RAB Short",SUMIFS('RAB Prices Short'!AH:AH,'RAB Prices Short'!$B:$B,'All Prices combined'!$D478,'RAB Prices Short'!$E:$E,'All Prices combined'!$G478),IF($B478="RAB Long",SUMIFS('RAB Prices Long'!AH:AH,'RAB Prices Long'!$B:$B,'All Prices combined'!$D478,'RAB Prices Long'!$E:$E,'All Prices combined'!$G478)))),2)</f>
        <v>0</v>
      </c>
      <c r="AF478" s="2">
        <f>ROUND(IF($B478="Annuity",SUMIFS('Annuity Prices'!AI:AI,'Annuity Prices'!$B:$B,$D478,'Annuity Prices'!$E:$E,$G478),IF($B478="RAB Short",SUMIFS('RAB Prices Short'!AI:AI,'RAB Prices Short'!$B:$B,'All Prices combined'!$D478,'RAB Prices Short'!$E:$E,'All Prices combined'!$G478),IF($B478="RAB Long",SUMIFS('RAB Prices Long'!AI:AI,'RAB Prices Long'!$B:$B,'All Prices combined'!$D478,'RAB Prices Long'!$E:$E,'All Prices combined'!$G478)))),2)</f>
        <v>0</v>
      </c>
      <c r="AG478" s="2">
        <f>ROUND(IF($B478="Annuity",SUMIFS('Annuity Prices'!AJ:AJ,'Annuity Prices'!$B:$B,$D478,'Annuity Prices'!$E:$E,$G478),IF($B478="RAB Short",SUMIFS('RAB Prices Short'!AJ:AJ,'RAB Prices Short'!$B:$B,'All Prices combined'!$D478,'RAB Prices Short'!$E:$E,'All Prices combined'!$G478),IF($B478="RAB Long",SUMIFS('RAB Prices Long'!AJ:AJ,'RAB Prices Long'!$B:$B,'All Prices combined'!$D478,'RAB Prices Long'!$E:$E,'All Prices combined'!$G478)))),2)</f>
        <v>0</v>
      </c>
      <c r="AH478" s="2">
        <f>ROUND(IF($B478="Annuity",SUMIFS('Annuity Prices'!AK:AK,'Annuity Prices'!$B:$B,$D478,'Annuity Prices'!$E:$E,$G478),IF($B478="RAB Short",SUMIFS('RAB Prices Short'!AK:AK,'RAB Prices Short'!$B:$B,'All Prices combined'!$D478,'RAB Prices Short'!$E:$E,'All Prices combined'!$G478),IF($B478="RAB Long",SUMIFS('RAB Prices Long'!AK:AK,'RAB Prices Long'!$B:$B,'All Prices combined'!$D478,'RAB Prices Long'!$E:$E,'All Prices combined'!$G478)))),2)</f>
        <v>0</v>
      </c>
      <c r="AI478" s="2">
        <f>ROUND(IF($B478="Annuity",SUMIFS('Annuity Prices'!AL:AL,'Annuity Prices'!$B:$B,$D478,'Annuity Prices'!$E:$E,$G478),IF($B478="RAB Short",SUMIFS('RAB Prices Short'!AL:AL,'RAB Prices Short'!$B:$B,'All Prices combined'!$D478,'RAB Prices Short'!$E:$E,'All Prices combined'!$G478),IF($B478="RAB Long",SUMIFS('RAB Prices Long'!AL:AL,'RAB Prices Long'!$B:$B,'All Prices combined'!$D478,'RAB Prices Long'!$E:$E,'All Prices combined'!$G478)))),2)</f>
        <v>0</v>
      </c>
      <c r="AJ478" s="2">
        <f>ROUND(IF($B478="Annuity",SUMIFS('Annuity Prices'!AM:AM,'Annuity Prices'!$B:$B,$D478,'Annuity Prices'!$E:$E,$G478),IF($B478="RAB Short",SUMIFS('RAB Prices Short'!AM:AM,'RAB Prices Short'!$B:$B,'All Prices combined'!$D478,'RAB Prices Short'!$E:$E,'All Prices combined'!$G478),IF($B478="RAB Long",SUMIFS('RAB Prices Long'!AM:AM,'RAB Prices Long'!$B:$B,'All Prices combined'!$D478,'RAB Prices Long'!$E:$E,'All Prices combined'!$G478)))),2)</f>
        <v>0</v>
      </c>
      <c r="AK478" s="2">
        <f>ROUND(IF($B478="Annuity",SUMIFS('Annuity Prices'!AN:AN,'Annuity Prices'!$B:$B,$D478,'Annuity Prices'!$E:$E,$G478),IF($B478="RAB Short",SUMIFS('RAB Prices Short'!AN:AN,'RAB Prices Short'!$B:$B,'All Prices combined'!$D478,'RAB Prices Short'!$E:$E,'All Prices combined'!$G478),IF($B478="RAB Long",SUMIFS('RAB Prices Long'!AN:AN,'RAB Prices Long'!$B:$B,'All Prices combined'!$D478,'RAB Prices Long'!$E:$E,'All Prices combined'!$G478)))),2)</f>
        <v>0</v>
      </c>
      <c r="AL478" s="2">
        <f>ROUND(IF($B478="Annuity",SUMIFS('Annuity Prices'!AO:AO,'Annuity Prices'!$B:$B,$D478,'Annuity Prices'!$E:$E,$G478),IF($B478="RAB Short",SUMIFS('RAB Prices Short'!AO:AO,'RAB Prices Short'!$B:$B,'All Prices combined'!$D478,'RAB Prices Short'!$E:$E,'All Prices combined'!$G478),IF($B478="RAB Long",SUMIFS('RAB Prices Long'!AO:AO,'RAB Prices Long'!$B:$B,'All Prices combined'!$D478,'RAB Prices Long'!$E:$E,'All Prices combined'!$G478)))),2)</f>
        <v>0</v>
      </c>
      <c r="AM478" s="2">
        <f>ROUND(IF($B478="Annuity",SUMIFS('Annuity Prices'!AP:AP,'Annuity Prices'!$B:$B,$D478,'Annuity Prices'!$E:$E,$G478),IF($B478="RAB Short",SUMIFS('RAB Prices Short'!AP:AP,'RAB Prices Short'!$B:$B,'All Prices combined'!$D478,'RAB Prices Short'!$E:$E,'All Prices combined'!$G478),IF($B478="RAB Long",SUMIFS('RAB Prices Long'!AP:AP,'RAB Prices Long'!$B:$B,'All Prices combined'!$D478,'RAB Prices Long'!$E:$E,'All Prices combined'!$G478)))),2)</f>
        <v>0</v>
      </c>
      <c r="AN478" s="2">
        <f>ROUND(IF($B478="Annuity",SUMIFS('Annuity Prices'!AQ:AQ,'Annuity Prices'!$B:$B,$D478,'Annuity Prices'!$E:$E,$G478),IF($B478="RAB Short",SUMIFS('RAB Prices Short'!AQ:AQ,'RAB Prices Short'!$B:$B,'All Prices combined'!$D478,'RAB Prices Short'!$E:$E,'All Prices combined'!$G478),IF($B478="RAB Long",SUMIFS('RAB Prices Long'!AQ:AQ,'RAB Prices Long'!$B:$B,'All Prices combined'!$D478,'RAB Prices Long'!$E:$E,'All Prices combined'!$G478)))),2)</f>
        <v>0</v>
      </c>
      <c r="AO478" s="2">
        <f>ROUND(IF($B478="Annuity",SUMIFS('Annuity Prices'!AR:AR,'Annuity Prices'!$B:$B,$D478,'Annuity Prices'!$E:$E,$G478),IF($B478="RAB Short",SUMIFS('RAB Prices Short'!AR:AR,'RAB Prices Short'!$B:$B,'All Prices combined'!$D478,'RAB Prices Short'!$E:$E,'All Prices combined'!$G478),IF($B478="RAB Long",SUMIFS('RAB Prices Long'!AR:AR,'RAB Prices Long'!$B:$B,'All Prices combined'!$D478,'RAB Prices Long'!$E:$E,'All Prices combined'!$G478)))),2)</f>
        <v>0</v>
      </c>
      <c r="AP478" s="2">
        <f>ROUND(IF($B478="Annuity",SUMIFS('Annuity Prices'!AS:AS,'Annuity Prices'!$B:$B,$D478,'Annuity Prices'!$E:$E,$G478),IF($B478="RAB Short",SUMIFS('RAB Prices Short'!AS:AS,'RAB Prices Short'!$B:$B,'All Prices combined'!$D478,'RAB Prices Short'!$E:$E,'All Prices combined'!$G478),IF($B478="RAB Long",SUMIFS('RAB Prices Long'!AS:AS,'RAB Prices Long'!$B:$B,'All Prices combined'!$D478,'RAB Prices Long'!$E:$E,'All Prices combined'!$G478)))),2)</f>
        <v>0</v>
      </c>
      <c r="AQ478" s="2">
        <f>ROUND(IF($B478="Annuity",SUMIFS('Annuity Prices'!AT:AT,'Annuity Prices'!$B:$B,$D478,'Annuity Prices'!$E:$E,$G478),IF($B478="RAB Short",SUMIFS('RAB Prices Short'!AT:AT,'RAB Prices Short'!$B:$B,'All Prices combined'!$D478,'RAB Prices Short'!$E:$E,'All Prices combined'!$G478),IF($B478="RAB Long",SUMIFS('RAB Prices Long'!AT:AT,'RAB Prices Long'!$B:$B,'All Prices combined'!$D478,'RAB Prices Long'!$E:$E,'All Prices combined'!$G478)))),2)</f>
        <v>0</v>
      </c>
      <c r="AR478" s="2">
        <f>ROUND(IF($B478="Annuity",SUMIFS('Annuity Prices'!AU:AU,'Annuity Prices'!$B:$B,$D478,'Annuity Prices'!$E:$E,$G478),IF($B478="RAB Short",SUMIFS('RAB Prices Short'!AU:AU,'RAB Prices Short'!$B:$B,'All Prices combined'!$D478,'RAB Prices Short'!$E:$E,'All Prices combined'!$G478),IF($B478="RAB Long",SUMIFS('RAB Prices Long'!AU:AU,'RAB Prices Long'!$B:$B,'All Prices combined'!$D478,'RAB Prices Long'!$E:$E,'All Prices combined'!$G478)))),2)</f>
        <v>0</v>
      </c>
      <c r="AS478" s="2">
        <f>ROUND(IF($B478="Annuity",SUMIFS('Annuity Prices'!AV:AV,'Annuity Prices'!$B:$B,$D478,'Annuity Prices'!$E:$E,$G478),IF($B478="RAB Short",SUMIFS('RAB Prices Short'!AV:AV,'RAB Prices Short'!$B:$B,'All Prices combined'!$D478,'RAB Prices Short'!$E:$E,'All Prices combined'!$G478),IF($B478="RAB Long",SUMIFS('RAB Prices Long'!AV:AV,'RAB Prices Long'!$B:$B,'All Prices combined'!$D478,'RAB Prices Long'!$E:$E,'All Prices combined'!$G478)))),2)</f>
        <v>0</v>
      </c>
      <c r="AT478" s="2">
        <f>ROUND(IF($B478="Annuity",SUMIFS('Annuity Prices'!AW:AW,'Annuity Prices'!$B:$B,$D478,'Annuity Prices'!$E:$E,$G478),IF($B478="RAB Short",SUMIFS('RAB Prices Short'!AW:AW,'RAB Prices Short'!$B:$B,'All Prices combined'!$D478,'RAB Prices Short'!$E:$E,'All Prices combined'!$G478),IF($B478="RAB Long",SUMIFS('RAB Prices Long'!AW:AW,'RAB Prices Long'!$B:$B,'All Prices combined'!$D478,'RAB Prices Long'!$E:$E,'All Prices combined'!$G478)))),2)</f>
        <v>0</v>
      </c>
      <c r="AU478" s="2">
        <f>ROUND(IF($B478="Annuity",SUMIFS('Annuity Prices'!AX:AX,'Annuity Prices'!$B:$B,$D478,'Annuity Prices'!$E:$E,$G478),IF($B478="RAB Short",SUMIFS('RAB Prices Short'!AX:AX,'RAB Prices Short'!$B:$B,'All Prices combined'!$D478,'RAB Prices Short'!$E:$E,'All Prices combined'!$G478),IF($B478="RAB Long",SUMIFS('RAB Prices Long'!AX:AX,'RAB Prices Long'!$B:$B,'All Prices combined'!$D478,'RAB Prices Long'!$E:$E,'All Prices combined'!$G478)))),2)</f>
        <v>0</v>
      </c>
      <c r="AV478" s="2">
        <f>ROUND(IF($B478="Annuity",SUMIFS('Annuity Prices'!AY:AY,'Annuity Prices'!$B:$B,$D478,'Annuity Prices'!$E:$E,$G478),IF($B478="RAB Short",SUMIFS('RAB Prices Short'!AY:AY,'RAB Prices Short'!$B:$B,'All Prices combined'!$D478,'RAB Prices Short'!$E:$E,'All Prices combined'!$G478),IF($B478="RAB Long",SUMIFS('RAB Prices Long'!AY:AY,'RAB Prices Long'!$B:$B,'All Prices combined'!$D478,'RAB Prices Long'!$E:$E,'All Prices combined'!$G478)))),2)</f>
        <v>0</v>
      </c>
      <c r="AW478" s="2">
        <f>ROUND(IF($B478="Annuity",SUMIFS('Annuity Prices'!AZ:AZ,'Annuity Prices'!$B:$B,$D478,'Annuity Prices'!$E:$E,$G478),IF($B478="RAB Short",SUMIFS('RAB Prices Short'!AZ:AZ,'RAB Prices Short'!$B:$B,'All Prices combined'!$D478,'RAB Prices Short'!$E:$E,'All Prices combined'!$G478),IF($B478="RAB Long",SUMIFS('RAB Prices Long'!AZ:AZ,'RAB Prices Long'!$B:$B,'All Prices combined'!$D478,'RAB Prices Long'!$E:$E,'All Prices combined'!$G478)))),2)</f>
        <v>0</v>
      </c>
      <c r="AX478" s="2">
        <f>ROUND(IF($B478="Annuity",SUMIFS('Annuity Prices'!BA:BA,'Annuity Prices'!$B:$B,$D478,'Annuity Prices'!$E:$E,$G478),IF($B478="RAB Short",SUMIFS('RAB Prices Short'!BA:BA,'RAB Prices Short'!$B:$B,'All Prices combined'!$D478,'RAB Prices Short'!$E:$E,'All Prices combined'!$G478),IF($B478="RAB Long",SUMIFS('RAB Prices Long'!BA:BA,'RAB Prices Long'!$B:$B,'All Prices combined'!$D478,'RAB Prices Long'!$E:$E,'All Prices combined'!$G478)))),2)</f>
        <v>0</v>
      </c>
      <c r="AY478" s="2">
        <f>ROUND(IF($B478="Annuity",SUMIFS('Annuity Prices'!BB:BB,'Annuity Prices'!$B:$B,$D478,'Annuity Prices'!$E:$E,$G478),IF($B478="RAB Short",SUMIFS('RAB Prices Short'!BB:BB,'RAB Prices Short'!$B:$B,'All Prices combined'!$D478,'RAB Prices Short'!$E:$E,'All Prices combined'!$G478),IF($B478="RAB Long",SUMIFS('RAB Prices Long'!BB:BB,'RAB Prices Long'!$B:$B,'All Prices combined'!$D478,'RAB Prices Long'!$E:$E,'All Prices combined'!$G478)))),2)</f>
        <v>0</v>
      </c>
      <c r="AZ478" s="2">
        <f>ROUND(IF($B478="Annuity",SUMIFS('Annuity Prices'!BC:BC,'Annuity Prices'!$B:$B,$D478,'Annuity Prices'!$E:$E,$G478),IF($B478="RAB Short",SUMIFS('RAB Prices Short'!BC:BC,'RAB Prices Short'!$B:$B,'All Prices combined'!$D478,'RAB Prices Short'!$E:$E,'All Prices combined'!$G478),IF($B478="RAB Long",SUMIFS('RAB Prices Long'!BC:BC,'RAB Prices Long'!$B:$B,'All Prices combined'!$D478,'RAB Prices Long'!$E:$E,'All Prices combined'!$G478)))),2)</f>
        <v>0</v>
      </c>
      <c r="BA478" s="2">
        <f>ROUND(IF($B478="Annuity",SUMIFS('Annuity Prices'!BD:BD,'Annuity Prices'!$B:$B,$D478,'Annuity Prices'!$E:$E,$G478),IF($B478="RAB Short",SUMIFS('RAB Prices Short'!BD:BD,'RAB Prices Short'!$B:$B,'All Prices combined'!$D478,'RAB Prices Short'!$E:$E,'All Prices combined'!$G478),IF($B478="RAB Long",SUMIFS('RAB Prices Long'!BD:BD,'RAB Prices Long'!$B:$B,'All Prices combined'!$D478,'RAB Prices Long'!$E:$E,'All Prices combined'!$G478)))),2)</f>
        <v>0</v>
      </c>
      <c r="BB478" s="2">
        <f>ROUND(IF($B478="Annuity",SUMIFS('Annuity Prices'!BE:BE,'Annuity Prices'!$B:$B,$D478,'Annuity Prices'!$E:$E,$G478),IF($B478="RAB Short",SUMIFS('RAB Prices Short'!BE:BE,'RAB Prices Short'!$B:$B,'All Prices combined'!$D478,'RAB Prices Short'!$E:$E,'All Prices combined'!$G478),IF($B478="RAB Long",SUMIFS('RAB Prices Long'!BE:BE,'RAB Prices Long'!$B:$B,'All Prices combined'!$D478,'RAB Prices Long'!$E:$E,'All Prices combined'!$G478)))),2)</f>
        <v>0</v>
      </c>
      <c r="BC478" s="2">
        <f>ROUND(IF($B478="Annuity",SUMIFS('Annuity Prices'!BF:BF,'Annuity Prices'!$B:$B,$D478,'Annuity Prices'!$E:$E,$G478),IF($B478="RAB Short",SUMIFS('RAB Prices Short'!BF:BF,'RAB Prices Short'!$B:$B,'All Prices combined'!$D478,'RAB Prices Short'!$E:$E,'All Prices combined'!$G478),IF($B478="RAB Long",SUMIFS('RAB Prices Long'!BF:BF,'RAB Prices Long'!$B:$B,'All Prices combined'!$D478,'RAB Prices Long'!$E:$E,'All Prices combined'!$G478)))),2)</f>
        <v>0</v>
      </c>
      <c r="BD478" s="2">
        <f>ROUND(IF($B478="Annuity",SUMIFS('Annuity Prices'!BG:BG,'Annuity Prices'!$B:$B,$D478,'Annuity Prices'!$E:$E,$G478),IF($B478="RAB Short",SUMIFS('RAB Prices Short'!BG:BG,'RAB Prices Short'!$B:$B,'All Prices combined'!$D478,'RAB Prices Short'!$E:$E,'All Prices combined'!$G478),IF($B478="RAB Long",SUMIFS('RAB Prices Long'!BG:BG,'RAB Prices Long'!$B:$B,'All Prices combined'!$D478,'RAB Prices Long'!$E:$E,'All Prices combined'!$G478)))),2)</f>
        <v>0</v>
      </c>
      <c r="BE478" s="2">
        <f>ROUND(IF($B478="Annuity",SUMIFS('Annuity Prices'!BH:BH,'Annuity Prices'!$B:$B,$D478,'Annuity Prices'!$E:$E,$G478),IF($B478="RAB Short",SUMIFS('RAB Prices Short'!BH:BH,'RAB Prices Short'!$B:$B,'All Prices combined'!$D478,'RAB Prices Short'!$E:$E,'All Prices combined'!$G478),IF($B478="RAB Long",SUMIFS('RAB Prices Long'!BH:BH,'RAB Prices Long'!$B:$B,'All Prices combined'!$D478,'RAB Prices Long'!$E:$E,'All Prices combined'!$G478)))),2)</f>
        <v>0</v>
      </c>
      <c r="BF478" s="2">
        <f>ROUND(IF($B478="Annuity",SUMIFS('Annuity Prices'!BI:BI,'Annuity Prices'!$B:$B,$D478,'Annuity Prices'!$E:$E,$G478),IF($B478="RAB Short",SUMIFS('RAB Prices Short'!BI:BI,'RAB Prices Short'!$B:$B,'All Prices combined'!$D478,'RAB Prices Short'!$E:$E,'All Prices combined'!$G478),IF($B478="RAB Long",SUMIFS('RAB Prices Long'!BI:BI,'RAB Prices Long'!$B:$B,'All Prices combined'!$D478,'RAB Prices Long'!$E:$E,'All Prices combined'!$G478)))),2)</f>
        <v>0</v>
      </c>
      <c r="BG478" s="2">
        <f>ROUND(IF($B478="Annuity",SUMIFS('Annuity Prices'!BJ:BJ,'Annuity Prices'!$B:$B,$D478,'Annuity Prices'!$E:$E,$G478),IF($B478="RAB Short",SUMIFS('RAB Prices Short'!BJ:BJ,'RAB Prices Short'!$B:$B,'All Prices combined'!$D478,'RAB Prices Short'!$E:$E,'All Prices combined'!$G478),IF($B478="RAB Long",SUMIFS('RAB Prices Long'!BJ:BJ,'RAB Prices Long'!$B:$B,'All Prices combined'!$D478,'RAB Prices Long'!$E:$E,'All Prices combined'!$G478)))),2)</f>
        <v>0</v>
      </c>
      <c r="BH478" s="2">
        <f>ROUND(IF($B478="Annuity",SUMIFS('Annuity Prices'!BK:BK,'Annuity Prices'!$B:$B,$D478,'Annuity Prices'!$E:$E,$G478),IF($B478="RAB Short",SUMIFS('RAB Prices Short'!BK:BK,'RAB Prices Short'!$B:$B,'All Prices combined'!$D478,'RAB Prices Short'!$E:$E,'All Prices combined'!$G478),IF($B478="RAB Long",SUMIFS('RAB Prices Long'!BK:BK,'RAB Prices Long'!$B:$B,'All Prices combined'!$D478,'RAB Prices Long'!$E:$E,'All Prices combined'!$G478)))),2)</f>
        <v>0</v>
      </c>
      <c r="BI478" s="2">
        <f>ROUND(IF($B478="Annuity",SUMIFS('Annuity Prices'!BL:BL,'Annuity Prices'!$B:$B,$D478,'Annuity Prices'!$E:$E,$G478),IF($B478="RAB Short",SUMIFS('RAB Prices Short'!BL:BL,'RAB Prices Short'!$B:$B,'All Prices combined'!$D478,'RAB Prices Short'!$E:$E,'All Prices combined'!$G478),IF($B478="RAB Long",SUMIFS('RAB Prices Long'!BL:BL,'RAB Prices Long'!$B:$B,'All Prices combined'!$D478,'RAB Prices Long'!$E:$E,'All Prices combined'!$G478)))),2)</f>
        <v>0</v>
      </c>
      <c r="BJ478" s="2">
        <f>ROUND(IF($B478="Annuity",SUMIFS('Annuity Prices'!BM:BM,'Annuity Prices'!$B:$B,$D478,'Annuity Prices'!$E:$E,$G478),IF($B478="RAB Short",SUMIFS('RAB Prices Short'!BM:BM,'RAB Prices Short'!$B:$B,'All Prices combined'!$D478,'RAB Prices Short'!$E:$E,'All Prices combined'!$G478),IF($B478="RAB Long",SUMIFS('RAB Prices Long'!BM:BM,'RAB Prices Long'!$B:$B,'All Prices combined'!$D478,'RAB Prices Long'!$E:$E,'All Prices combined'!$G478)))),2)</f>
        <v>0</v>
      </c>
      <c r="BK478" s="2">
        <f>ROUND(IF($B478="Annuity",SUMIFS('Annuity Prices'!BN:BN,'Annuity Prices'!$B:$B,$D478,'Annuity Prices'!$E:$E,$G478),IF($B478="RAB Short",SUMIFS('RAB Prices Short'!BN:BN,'RAB Prices Short'!$B:$B,'All Prices combined'!$D478,'RAB Prices Short'!$E:$E,'All Prices combined'!$G478),IF($B478="RAB Long",SUMIFS('RAB Prices Long'!BN:BN,'RAB Prices Long'!$B:$B,'All Prices combined'!$D478,'RAB Prices Long'!$E:$E,'All Prices combined'!$G478)))),2)</f>
        <v>0</v>
      </c>
      <c r="BL478" s="2">
        <f>ROUND(IF($B478="Annuity",SUMIFS('Annuity Prices'!BO:BO,'Annuity Prices'!$B:$B,$D478,'Annuity Prices'!$E:$E,$G478),IF($B478="RAB Short",SUMIFS('RAB Prices Short'!BO:BO,'RAB Prices Short'!$B:$B,'All Prices combined'!$D478,'RAB Prices Short'!$E:$E,'All Prices combined'!$G478),IF($B478="RAB Long",SUMIFS('RAB Prices Long'!BO:BO,'RAB Prices Long'!$B:$B,'All Prices combined'!$D478,'RAB Prices Long'!$E:$E,'All Prices combined'!$G478)))),2)</f>
        <v>0</v>
      </c>
      <c r="BM478" s="2">
        <f>ROUND(IF($B478="Annuity",SUMIFS('Annuity Prices'!BP:BP,'Annuity Prices'!$B:$B,$D478,'Annuity Prices'!$E:$E,$G478),IF($B478="RAB Short",SUMIFS('RAB Prices Short'!BP:BP,'RAB Prices Short'!$B:$B,'All Prices combined'!$D478,'RAB Prices Short'!$E:$E,'All Prices combined'!$G478),IF($B478="RAB Long",SUMIFS('RAB Prices Long'!BP:BP,'RAB Prices Long'!$B:$B,'All Prices combined'!$D478,'RAB Prices Long'!$E:$E,'All Prices combined'!$G478)))),2)</f>
        <v>0</v>
      </c>
      <c r="BN478" s="2">
        <f>ROUND(IF($B478="Annuity",SUMIFS('Annuity Prices'!BQ:BQ,'Annuity Prices'!$B:$B,$D478,'Annuity Prices'!$E:$E,$G478),IF($B478="RAB Short",SUMIFS('RAB Prices Short'!BQ:BQ,'RAB Prices Short'!$B:$B,'All Prices combined'!$D478,'RAB Prices Short'!$E:$E,'All Prices combined'!$G478),IF($B478="RAB Long",SUMIFS('RAB Prices Long'!BQ:BQ,'RAB Prices Long'!$B:$B,'All Prices combined'!$D478,'RAB Prices Long'!$E:$E,'All Prices combined'!$G478)))),2)</f>
        <v>0</v>
      </c>
      <c r="BO478" s="2">
        <f>ROUND(IF($B478="Annuity",SUMIFS('Annuity Prices'!BR:BR,'Annuity Prices'!$B:$B,$D478,'Annuity Prices'!$E:$E,$G478),IF($B478="RAB Short",SUMIFS('RAB Prices Short'!BR:BR,'RAB Prices Short'!$B:$B,'All Prices combined'!$D478,'RAB Prices Short'!$E:$E,'All Prices combined'!$G478),IF($B478="RAB Long",SUMIFS('RAB Prices Long'!BR:BR,'RAB Prices Long'!$B:$B,'All Prices combined'!$D478,'RAB Prices Long'!$E:$E,'All Prices combined'!$G478)))),2)</f>
        <v>0</v>
      </c>
      <c r="BP478" s="2">
        <f>ROUND(IF($B478="Annuity",SUMIFS('Annuity Prices'!BS:BS,'Annuity Prices'!$B:$B,$D478,'Annuity Prices'!$E:$E,$G478),IF($B478="RAB Short",SUMIFS('RAB Prices Short'!BS:BS,'RAB Prices Short'!$B:$B,'All Prices combined'!$D478,'RAB Prices Short'!$E:$E,'All Prices combined'!$G478),IF($B478="RAB Long",SUMIFS('RAB Prices Long'!BS:BS,'RAB Prices Long'!$B:$B,'All Prices combined'!$D478,'RAB Prices Long'!$E:$E,'All Prices combined'!$G478)))),2)</f>
        <v>0</v>
      </c>
      <c r="BQ478" s="2">
        <f>ROUND(IF($B478="Annuity",SUMIFS('Annuity Prices'!BT:BT,'Annuity Prices'!$B:$B,$D478,'Annuity Prices'!$E:$E,$G478),IF($B478="RAB Short",SUMIFS('RAB Prices Short'!BT:BT,'RAB Prices Short'!$B:$B,'All Prices combined'!$D478,'RAB Prices Short'!$E:$E,'All Prices combined'!$G478),IF($B478="RAB Long",SUMIFS('RAB Prices Long'!BT:BT,'RAB Prices Long'!$B:$B,'All Prices combined'!$D478,'RAB Prices Long'!$E:$E,'All Prices combined'!$G478)))),2)</f>
        <v>0</v>
      </c>
      <c r="BR478" s="2">
        <f>ROUND(IF($B478="Annuity",SUMIFS('Annuity Prices'!BU:BU,'Annuity Prices'!$B:$B,$D478,'Annuity Prices'!$E:$E,$G478),IF($B478="RAB Short",SUMIFS('RAB Prices Short'!BU:BU,'RAB Prices Short'!$B:$B,'All Prices combined'!$D478,'RAB Prices Short'!$E:$E,'All Prices combined'!$G478),IF($B478="RAB Long",SUMIFS('RAB Prices Long'!BU:BU,'RAB Prices Long'!$B:$B,'All Prices combined'!$D478,'RAB Prices Long'!$E:$E,'All Prices combined'!$G478)))),2)</f>
        <v>0</v>
      </c>
      <c r="BS478" s="2">
        <f>ROUND(IF($B478="Annuity",SUMIFS('Annuity Prices'!BV:BV,'Annuity Prices'!$B:$B,$D478,'Annuity Prices'!$E:$E,$G478),IF($B478="RAB Short",SUMIFS('RAB Prices Short'!BV:BV,'RAB Prices Short'!$B:$B,'All Prices combined'!$D478,'RAB Prices Short'!$E:$E,'All Prices combined'!$G478),IF($B478="RAB Long",SUMIFS('RAB Prices Long'!BV:BV,'RAB Prices Long'!$B:$B,'All Prices combined'!$D478,'RAB Prices Long'!$E:$E,'All Prices combined'!$G478)))),2)</f>
        <v>0</v>
      </c>
      <c r="BT478" s="2">
        <f>ROUND(IF($B478="Annuity",SUMIFS('Annuity Prices'!BW:BW,'Annuity Prices'!$B:$B,$D478,'Annuity Prices'!$E:$E,$G478),IF($B478="RAB Short",SUMIFS('RAB Prices Short'!BW:BW,'RAB Prices Short'!$B:$B,'All Prices combined'!$D478,'RAB Prices Short'!$E:$E,'All Prices combined'!$G478),IF($B478="RAB Long",SUMIFS('RAB Prices Long'!BW:BW,'RAB Prices Long'!$B:$B,'All Prices combined'!$D478,'RAB Prices Long'!$E:$E,'All Prices combined'!$G478)))),2)</f>
        <v>0</v>
      </c>
      <c r="BU478" s="2">
        <f>ROUND(IF($B478="Annuity",SUMIFS('Annuity Prices'!BX:BX,'Annuity Prices'!$B:$B,$D478,'Annuity Prices'!$E:$E,$G478),IF($B478="RAB Short",SUMIFS('RAB Prices Short'!BX:BX,'RAB Prices Short'!$B:$B,'All Prices combined'!$D478,'RAB Prices Short'!$E:$E,'All Prices combined'!$G478),IF($B478="RAB Long",SUMIFS('RAB Prices Long'!BX:BX,'RAB Prices Long'!$B:$B,'All Prices combined'!$D478,'RAB Prices Long'!$E:$E,'All Prices combined'!$G478)))),2)</f>
        <v>0</v>
      </c>
    </row>
    <row r="479" spans="2:73" x14ac:dyDescent="0.25">
      <c r="B479" t="s">
        <v>45</v>
      </c>
      <c r="C479">
        <v>18</v>
      </c>
      <c r="D479" t="s">
        <v>182</v>
      </c>
      <c r="E479" t="s">
        <v>180</v>
      </c>
      <c r="F479">
        <v>18</v>
      </c>
      <c r="G479" t="s">
        <v>38</v>
      </c>
      <c r="H479" t="s">
        <v>128</v>
      </c>
      <c r="I479" s="2">
        <f>ROUND(IF($B479="Annuity",SUMIFS('Annuity Prices'!L:L,'Annuity Prices'!$B:$B,$D479,'Annuity Prices'!$E:$E,$G479),IF($B479="RAB Short",SUMIFS('RAB Prices Short'!L:L,'RAB Prices Short'!$B:$B,'All Prices combined'!$D479,'RAB Prices Short'!$E:$E,'All Prices combined'!$G479),IF($B479="RAB Long",SUMIFS('RAB Prices Long'!L:L,'RAB Prices Long'!$B:$B,'All Prices combined'!$D479,'RAB Prices Long'!$E:$E,'All Prices combined'!$G479)))),2)</f>
        <v>0</v>
      </c>
      <c r="J479" s="2">
        <f>ROUND(IF($B479="Annuity",SUMIFS('Annuity Prices'!M:M,'Annuity Prices'!$B:$B,$D479,'Annuity Prices'!$E:$E,$G479),IF($B479="RAB Short",SUMIFS('RAB Prices Short'!M:M,'RAB Prices Short'!$B:$B,'All Prices combined'!$D479,'RAB Prices Short'!$E:$E,'All Prices combined'!$G479),IF($B479="RAB Long",SUMIFS('RAB Prices Long'!M:M,'RAB Prices Long'!$B:$B,'All Prices combined'!$D479,'RAB Prices Long'!$E:$E,'All Prices combined'!$G479)))),2)</f>
        <v>0</v>
      </c>
      <c r="K479" s="2">
        <f>ROUND(IF($B479="Annuity",SUMIFS('Annuity Prices'!N:N,'Annuity Prices'!$B:$B,$D479,'Annuity Prices'!$E:$E,$G479),IF($B479="RAB Short",SUMIFS('RAB Prices Short'!N:N,'RAB Prices Short'!$B:$B,'All Prices combined'!$D479,'RAB Prices Short'!$E:$E,'All Prices combined'!$G479),IF($B479="RAB Long",SUMIFS('RAB Prices Long'!N:N,'RAB Prices Long'!$B:$B,'All Prices combined'!$D479,'RAB Prices Long'!$E:$E,'All Prices combined'!$G479)))),2)</f>
        <v>15.65</v>
      </c>
      <c r="L479" s="2">
        <f>ROUND(IF($B479="Annuity",SUMIFS('Annuity Prices'!O:O,'Annuity Prices'!$B:$B,$D479,'Annuity Prices'!$E:$E,$G479),IF($B479="RAB Short",SUMIFS('RAB Prices Short'!O:O,'RAB Prices Short'!$B:$B,'All Prices combined'!$D479,'RAB Prices Short'!$E:$E,'All Prices combined'!$G479),IF($B479="RAB Long",SUMIFS('RAB Prices Long'!O:O,'RAB Prices Long'!$B:$B,'All Prices combined'!$D479,'RAB Prices Long'!$E:$E,'All Prices combined'!$G479)))),2)</f>
        <v>16.100000000000001</v>
      </c>
      <c r="M479" s="2">
        <f>ROUND(IF($B479="Annuity",SUMIFS('Annuity Prices'!P:P,'Annuity Prices'!$B:$B,$D479,'Annuity Prices'!$E:$E,$G479),IF($B479="RAB Short",SUMIFS('RAB Prices Short'!P:P,'RAB Prices Short'!$B:$B,'All Prices combined'!$D479,'RAB Prices Short'!$E:$E,'All Prices combined'!$G479),IF($B479="RAB Long",SUMIFS('RAB Prices Long'!P:P,'RAB Prices Long'!$B:$B,'All Prices combined'!$D479,'RAB Prices Long'!$E:$E,'All Prices combined'!$G479)))),2)</f>
        <v>16.61</v>
      </c>
      <c r="N479" s="2">
        <f>ROUND(IF($B479="Annuity",SUMIFS('Annuity Prices'!Q:Q,'Annuity Prices'!$B:$B,$D479,'Annuity Prices'!$E:$E,$G479),IF($B479="RAB Short",SUMIFS('RAB Prices Short'!Q:Q,'RAB Prices Short'!$B:$B,'All Prices combined'!$D479,'RAB Prices Short'!$E:$E,'All Prices combined'!$G479),IF($B479="RAB Long",SUMIFS('RAB Prices Long'!Q:Q,'RAB Prices Long'!$B:$B,'All Prices combined'!$D479,'RAB Prices Long'!$E:$E,'All Prices combined'!$G479)))),2)</f>
        <v>17.03</v>
      </c>
      <c r="O479" s="2">
        <f>ROUND(IF($B479="Annuity",SUMIFS('Annuity Prices'!R:R,'Annuity Prices'!$B:$B,$D479,'Annuity Prices'!$E:$E,$G479),IF($B479="RAB Short",SUMIFS('RAB Prices Short'!R:R,'RAB Prices Short'!$B:$B,'All Prices combined'!$D479,'RAB Prices Short'!$E:$E,'All Prices combined'!$G479),IF($B479="RAB Long",SUMIFS('RAB Prices Long'!R:R,'RAB Prices Long'!$B:$B,'All Prices combined'!$D479,'RAB Prices Long'!$E:$E,'All Prices combined'!$G479)))),2)</f>
        <v>17.45</v>
      </c>
      <c r="P479" s="2">
        <f>ROUND(IF($B479="Annuity",SUMIFS('Annuity Prices'!S:S,'Annuity Prices'!$B:$B,$D479,'Annuity Prices'!$E:$E,$G479),IF($B479="RAB Short",SUMIFS('RAB Prices Short'!S:S,'RAB Prices Short'!$B:$B,'All Prices combined'!$D479,'RAB Prices Short'!$E:$E,'All Prices combined'!$G479),IF($B479="RAB Long",SUMIFS('RAB Prices Long'!S:S,'RAB Prices Long'!$B:$B,'All Prices combined'!$D479,'RAB Prices Long'!$E:$E,'All Prices combined'!$G479)))),2)</f>
        <v>17.89</v>
      </c>
      <c r="Q479" s="2">
        <f>ROUND(IF($B479="Annuity",SUMIFS('Annuity Prices'!T:T,'Annuity Prices'!$B:$B,$D479,'Annuity Prices'!$E:$E,$G479),IF($B479="RAB Short",SUMIFS('RAB Prices Short'!T:T,'RAB Prices Short'!$B:$B,'All Prices combined'!$D479,'RAB Prices Short'!$E:$E,'All Prices combined'!$G479),IF($B479="RAB Long",SUMIFS('RAB Prices Long'!T:T,'RAB Prices Long'!$B:$B,'All Prices combined'!$D479,'RAB Prices Long'!$E:$E,'All Prices combined'!$G479)))),2)</f>
        <v>18.690000000000001</v>
      </c>
      <c r="R479" s="2">
        <f>ROUND(IF($B479="Annuity",SUMIFS('Annuity Prices'!U:U,'Annuity Prices'!$B:$B,$D479,'Annuity Prices'!$E:$E,$G479),IF($B479="RAB Short",SUMIFS('RAB Prices Short'!U:U,'RAB Prices Short'!$B:$B,'All Prices combined'!$D479,'RAB Prices Short'!$E:$E,'All Prices combined'!$G479),IF($B479="RAB Long",SUMIFS('RAB Prices Long'!U:U,'RAB Prices Long'!$B:$B,'All Prices combined'!$D479,'RAB Prices Long'!$E:$E,'All Prices combined'!$G479)))),2)</f>
        <v>19.16</v>
      </c>
      <c r="S479" s="2">
        <f>ROUND(IF($B479="Annuity",SUMIFS('Annuity Prices'!V:V,'Annuity Prices'!$B:$B,$D479,'Annuity Prices'!$E:$E,$G479),IF($B479="RAB Short",SUMIFS('RAB Prices Short'!V:V,'RAB Prices Short'!$B:$B,'All Prices combined'!$D479,'RAB Prices Short'!$E:$E,'All Prices combined'!$G479),IF($B479="RAB Long",SUMIFS('RAB Prices Long'!V:V,'RAB Prices Long'!$B:$B,'All Prices combined'!$D479,'RAB Prices Long'!$E:$E,'All Prices combined'!$G479)))),2)</f>
        <v>19.64</v>
      </c>
      <c r="T479" s="2">
        <f>ROUND(IF($B479="Annuity",SUMIFS('Annuity Prices'!W:W,'Annuity Prices'!$B:$B,$D479,'Annuity Prices'!$E:$E,$G479),IF($B479="RAB Short",SUMIFS('RAB Prices Short'!W:W,'RAB Prices Short'!$B:$B,'All Prices combined'!$D479,'RAB Prices Short'!$E:$E,'All Prices combined'!$G479),IF($B479="RAB Long",SUMIFS('RAB Prices Long'!W:W,'RAB Prices Long'!$B:$B,'All Prices combined'!$D479,'RAB Prices Long'!$E:$E,'All Prices combined'!$G479)))),2)</f>
        <v>20.13</v>
      </c>
      <c r="U479" s="2">
        <f>ROUND(IF($B479="Annuity",SUMIFS('Annuity Prices'!X:X,'Annuity Prices'!$B:$B,$D479,'Annuity Prices'!$E:$E,$G479),IF($B479="RAB Short",SUMIFS('RAB Prices Short'!X:X,'RAB Prices Short'!$B:$B,'All Prices combined'!$D479,'RAB Prices Short'!$E:$E,'All Prices combined'!$G479),IF($B479="RAB Long",SUMIFS('RAB Prices Long'!X:X,'RAB Prices Long'!$B:$B,'All Prices combined'!$D479,'RAB Prices Long'!$E:$E,'All Prices combined'!$G479)))),2)</f>
        <v>21.22</v>
      </c>
      <c r="V479" s="2">
        <f>ROUND(IF($B479="Annuity",SUMIFS('Annuity Prices'!Y:Y,'Annuity Prices'!$B:$B,$D479,'Annuity Prices'!$E:$E,$G479),IF($B479="RAB Short",SUMIFS('RAB Prices Short'!Y:Y,'RAB Prices Short'!$B:$B,'All Prices combined'!$D479,'RAB Prices Short'!$E:$E,'All Prices combined'!$G479),IF($B479="RAB Long",SUMIFS('RAB Prices Long'!Y:Y,'RAB Prices Long'!$B:$B,'All Prices combined'!$D479,'RAB Prices Long'!$E:$E,'All Prices combined'!$G479)))),2)</f>
        <v>21.75</v>
      </c>
      <c r="W479" s="2">
        <f>ROUND(IF($B479="Annuity",SUMIFS('Annuity Prices'!Z:Z,'Annuity Prices'!$B:$B,$D479,'Annuity Prices'!$E:$E,$G479),IF($B479="RAB Short",SUMIFS('RAB Prices Short'!Z:Z,'RAB Prices Short'!$B:$B,'All Prices combined'!$D479,'RAB Prices Short'!$E:$E,'All Prices combined'!$G479),IF($B479="RAB Long",SUMIFS('RAB Prices Long'!Z:Z,'RAB Prices Long'!$B:$B,'All Prices combined'!$D479,'RAB Prices Long'!$E:$E,'All Prices combined'!$G479)))),2)</f>
        <v>22.29</v>
      </c>
      <c r="X479" s="2">
        <f>ROUND(IF($B479="Annuity",SUMIFS('Annuity Prices'!AA:AA,'Annuity Prices'!$B:$B,$D479,'Annuity Prices'!$E:$E,$G479),IF($B479="RAB Short",SUMIFS('RAB Prices Short'!AA:AA,'RAB Prices Short'!$B:$B,'All Prices combined'!$D479,'RAB Prices Short'!$E:$E,'All Prices combined'!$G479),IF($B479="RAB Long",SUMIFS('RAB Prices Long'!AA:AA,'RAB Prices Long'!$B:$B,'All Prices combined'!$D479,'RAB Prices Long'!$E:$E,'All Prices combined'!$G479)))),2)</f>
        <v>22.85</v>
      </c>
      <c r="Y479" s="2">
        <f>ROUND(IF($B479="Annuity",SUMIFS('Annuity Prices'!AB:AB,'Annuity Prices'!$B:$B,$D479,'Annuity Prices'!$E:$E,$G479),IF($B479="RAB Short",SUMIFS('RAB Prices Short'!AB:AB,'RAB Prices Short'!$B:$B,'All Prices combined'!$D479,'RAB Prices Short'!$E:$E,'All Prices combined'!$G479),IF($B479="RAB Long",SUMIFS('RAB Prices Long'!AB:AB,'RAB Prices Long'!$B:$B,'All Prices combined'!$D479,'RAB Prices Long'!$E:$E,'All Prices combined'!$G479)))),2)</f>
        <v>23.94</v>
      </c>
      <c r="Z479" s="2">
        <f>ROUND(IF($B479="Annuity",SUMIFS('Annuity Prices'!AC:AC,'Annuity Prices'!$B:$B,$D479,'Annuity Prices'!$E:$E,$G479),IF($B479="RAB Short",SUMIFS('RAB Prices Short'!AC:AC,'RAB Prices Short'!$B:$B,'All Prices combined'!$D479,'RAB Prices Short'!$E:$E,'All Prices combined'!$G479),IF($B479="RAB Long",SUMIFS('RAB Prices Long'!AC:AC,'RAB Prices Long'!$B:$B,'All Prices combined'!$D479,'RAB Prices Long'!$E:$E,'All Prices combined'!$G479)))),2)</f>
        <v>24.54</v>
      </c>
      <c r="AA479" s="2">
        <f>ROUND(IF($B479="Annuity",SUMIFS('Annuity Prices'!AD:AD,'Annuity Prices'!$B:$B,$D479,'Annuity Prices'!$E:$E,$G479),IF($B479="RAB Short",SUMIFS('RAB Prices Short'!AD:AD,'RAB Prices Short'!$B:$B,'All Prices combined'!$D479,'RAB Prices Short'!$E:$E,'All Prices combined'!$G479),IF($B479="RAB Long",SUMIFS('RAB Prices Long'!AD:AD,'RAB Prices Long'!$B:$B,'All Prices combined'!$D479,'RAB Prices Long'!$E:$E,'All Prices combined'!$G479)))),2)</f>
        <v>25.15</v>
      </c>
      <c r="AB479" s="2">
        <f>ROUND(IF($B479="Annuity",SUMIFS('Annuity Prices'!AE:AE,'Annuity Prices'!$B:$B,$D479,'Annuity Prices'!$E:$E,$G479),IF($B479="RAB Short",SUMIFS('RAB Prices Short'!AE:AE,'RAB Prices Short'!$B:$B,'All Prices combined'!$D479,'RAB Prices Short'!$E:$E,'All Prices combined'!$G479),IF($B479="RAB Long",SUMIFS('RAB Prices Long'!AE:AE,'RAB Prices Long'!$B:$B,'All Prices combined'!$D479,'RAB Prices Long'!$E:$E,'All Prices combined'!$G479)))),2)</f>
        <v>25.78</v>
      </c>
      <c r="AC479" s="2">
        <f>ROUND(IF($B479="Annuity",SUMIFS('Annuity Prices'!AF:AF,'Annuity Prices'!$B:$B,$D479,'Annuity Prices'!$E:$E,$G479),IF($B479="RAB Short",SUMIFS('RAB Prices Short'!AF:AF,'RAB Prices Short'!$B:$B,'All Prices combined'!$D479,'RAB Prices Short'!$E:$E,'All Prices combined'!$G479),IF($B479="RAB Long",SUMIFS('RAB Prices Long'!AF:AF,'RAB Prices Long'!$B:$B,'All Prices combined'!$D479,'RAB Prices Long'!$E:$E,'All Prices combined'!$G479)))),2)</f>
        <v>27.51</v>
      </c>
      <c r="AD479" s="2">
        <f>ROUND(IF($B479="Annuity",SUMIFS('Annuity Prices'!AG:AG,'Annuity Prices'!$B:$B,$D479,'Annuity Prices'!$E:$E,$G479),IF($B479="RAB Short",SUMIFS('RAB Prices Short'!AG:AG,'RAB Prices Short'!$B:$B,'All Prices combined'!$D479,'RAB Prices Short'!$E:$E,'All Prices combined'!$G479),IF($B479="RAB Long",SUMIFS('RAB Prices Long'!AG:AG,'RAB Prices Long'!$B:$B,'All Prices combined'!$D479,'RAB Prices Long'!$E:$E,'All Prices combined'!$G479)))),2)</f>
        <v>28.2</v>
      </c>
      <c r="AE479" s="2">
        <f>ROUND(IF($B479="Annuity",SUMIFS('Annuity Prices'!AH:AH,'Annuity Prices'!$B:$B,$D479,'Annuity Prices'!$E:$E,$G479),IF($B479="RAB Short",SUMIFS('RAB Prices Short'!AH:AH,'RAB Prices Short'!$B:$B,'All Prices combined'!$D479,'RAB Prices Short'!$E:$E,'All Prices combined'!$G479),IF($B479="RAB Long",SUMIFS('RAB Prices Long'!AH:AH,'RAB Prices Long'!$B:$B,'All Prices combined'!$D479,'RAB Prices Long'!$E:$E,'All Prices combined'!$G479)))),2)</f>
        <v>28.91</v>
      </c>
      <c r="AF479" s="2">
        <f>ROUND(IF($B479="Annuity",SUMIFS('Annuity Prices'!AI:AI,'Annuity Prices'!$B:$B,$D479,'Annuity Prices'!$E:$E,$G479),IF($B479="RAB Short",SUMIFS('RAB Prices Short'!AI:AI,'RAB Prices Short'!$B:$B,'All Prices combined'!$D479,'RAB Prices Short'!$E:$E,'All Prices combined'!$G479),IF($B479="RAB Long",SUMIFS('RAB Prices Long'!AI:AI,'RAB Prices Long'!$B:$B,'All Prices combined'!$D479,'RAB Prices Long'!$E:$E,'All Prices combined'!$G479)))),2)</f>
        <v>29.63</v>
      </c>
      <c r="AG479" s="2">
        <f>ROUND(IF($B479="Annuity",SUMIFS('Annuity Prices'!AJ:AJ,'Annuity Prices'!$B:$B,$D479,'Annuity Prices'!$E:$E,$G479),IF($B479="RAB Short",SUMIFS('RAB Prices Short'!AJ:AJ,'RAB Prices Short'!$B:$B,'All Prices combined'!$D479,'RAB Prices Short'!$E:$E,'All Prices combined'!$G479),IF($B479="RAB Long",SUMIFS('RAB Prices Long'!AJ:AJ,'RAB Prices Long'!$B:$B,'All Prices combined'!$D479,'RAB Prices Long'!$E:$E,'All Prices combined'!$G479)))),2)</f>
        <v>31.08</v>
      </c>
      <c r="AH479" s="2">
        <f>ROUND(IF($B479="Annuity",SUMIFS('Annuity Prices'!AK:AK,'Annuity Prices'!$B:$B,$D479,'Annuity Prices'!$E:$E,$G479),IF($B479="RAB Short",SUMIFS('RAB Prices Short'!AK:AK,'RAB Prices Short'!$B:$B,'All Prices combined'!$D479,'RAB Prices Short'!$E:$E,'All Prices combined'!$G479),IF($B479="RAB Long",SUMIFS('RAB Prices Long'!AK:AK,'RAB Prices Long'!$B:$B,'All Prices combined'!$D479,'RAB Prices Long'!$E:$E,'All Prices combined'!$G479)))),2)</f>
        <v>31.86</v>
      </c>
      <c r="AI479" s="2">
        <f>ROUND(IF($B479="Annuity",SUMIFS('Annuity Prices'!AL:AL,'Annuity Prices'!$B:$B,$D479,'Annuity Prices'!$E:$E,$G479),IF($B479="RAB Short",SUMIFS('RAB Prices Short'!AL:AL,'RAB Prices Short'!$B:$B,'All Prices combined'!$D479,'RAB Prices Short'!$E:$E,'All Prices combined'!$G479),IF($B479="RAB Long",SUMIFS('RAB Prices Long'!AL:AL,'RAB Prices Long'!$B:$B,'All Prices combined'!$D479,'RAB Prices Long'!$E:$E,'All Prices combined'!$G479)))),2)</f>
        <v>32.659999999999997</v>
      </c>
      <c r="AJ479" s="2">
        <f>ROUND(IF($B479="Annuity",SUMIFS('Annuity Prices'!AM:AM,'Annuity Prices'!$B:$B,$D479,'Annuity Prices'!$E:$E,$G479),IF($B479="RAB Short",SUMIFS('RAB Prices Short'!AM:AM,'RAB Prices Short'!$B:$B,'All Prices combined'!$D479,'RAB Prices Short'!$E:$E,'All Prices combined'!$G479),IF($B479="RAB Long",SUMIFS('RAB Prices Long'!AM:AM,'RAB Prices Long'!$B:$B,'All Prices combined'!$D479,'RAB Prices Long'!$E:$E,'All Prices combined'!$G479)))),2)</f>
        <v>33.47</v>
      </c>
      <c r="AK479" s="2">
        <f>ROUND(IF($B479="Annuity",SUMIFS('Annuity Prices'!AN:AN,'Annuity Prices'!$B:$B,$D479,'Annuity Prices'!$E:$E,$G479),IF($B479="RAB Short",SUMIFS('RAB Prices Short'!AN:AN,'RAB Prices Short'!$B:$B,'All Prices combined'!$D479,'RAB Prices Short'!$E:$E,'All Prices combined'!$G479),IF($B479="RAB Long",SUMIFS('RAB Prices Long'!AN:AN,'RAB Prices Long'!$B:$B,'All Prices combined'!$D479,'RAB Prices Long'!$E:$E,'All Prices combined'!$G479)))),2)</f>
        <v>33.74</v>
      </c>
      <c r="AL479" s="2">
        <f>ROUND(IF($B479="Annuity",SUMIFS('Annuity Prices'!AO:AO,'Annuity Prices'!$B:$B,$D479,'Annuity Prices'!$E:$E,$G479),IF($B479="RAB Short",SUMIFS('RAB Prices Short'!AO:AO,'RAB Prices Short'!$B:$B,'All Prices combined'!$D479,'RAB Prices Short'!$E:$E,'All Prices combined'!$G479),IF($B479="RAB Long",SUMIFS('RAB Prices Long'!AO:AO,'RAB Prices Long'!$B:$B,'All Prices combined'!$D479,'RAB Prices Long'!$E:$E,'All Prices combined'!$G479)))),2)</f>
        <v>34.58</v>
      </c>
      <c r="AM479" s="2">
        <f>ROUND(IF($B479="Annuity",SUMIFS('Annuity Prices'!AP:AP,'Annuity Prices'!$B:$B,$D479,'Annuity Prices'!$E:$E,$G479),IF($B479="RAB Short",SUMIFS('RAB Prices Short'!AP:AP,'RAB Prices Short'!$B:$B,'All Prices combined'!$D479,'RAB Prices Short'!$E:$E,'All Prices combined'!$G479),IF($B479="RAB Long",SUMIFS('RAB Prices Long'!AP:AP,'RAB Prices Long'!$B:$B,'All Prices combined'!$D479,'RAB Prices Long'!$E:$E,'All Prices combined'!$G479)))),2)</f>
        <v>35.450000000000003</v>
      </c>
      <c r="AN479" s="2">
        <f>ROUND(IF($B479="Annuity",SUMIFS('Annuity Prices'!AQ:AQ,'Annuity Prices'!$B:$B,$D479,'Annuity Prices'!$E:$E,$G479),IF($B479="RAB Short",SUMIFS('RAB Prices Short'!AQ:AQ,'RAB Prices Short'!$B:$B,'All Prices combined'!$D479,'RAB Prices Short'!$E:$E,'All Prices combined'!$G479),IF($B479="RAB Long",SUMIFS('RAB Prices Long'!AQ:AQ,'RAB Prices Long'!$B:$B,'All Prices combined'!$D479,'RAB Prices Long'!$E:$E,'All Prices combined'!$G479)))),2)</f>
        <v>36.33</v>
      </c>
      <c r="AO479" s="2">
        <f>ROUND(IF($B479="Annuity",SUMIFS('Annuity Prices'!AR:AR,'Annuity Prices'!$B:$B,$D479,'Annuity Prices'!$E:$E,$G479),IF($B479="RAB Short",SUMIFS('RAB Prices Short'!AR:AR,'RAB Prices Short'!$B:$B,'All Prices combined'!$D479,'RAB Prices Short'!$E:$E,'All Prices combined'!$G479),IF($B479="RAB Long",SUMIFS('RAB Prices Long'!AR:AR,'RAB Prices Long'!$B:$B,'All Prices combined'!$D479,'RAB Prices Long'!$E:$E,'All Prices combined'!$G479)))),2)</f>
        <v>0</v>
      </c>
      <c r="AP479" s="2">
        <f>ROUND(IF($B479="Annuity",SUMIFS('Annuity Prices'!AS:AS,'Annuity Prices'!$B:$B,$D479,'Annuity Prices'!$E:$E,$G479),IF($B479="RAB Short",SUMIFS('RAB Prices Short'!AS:AS,'RAB Prices Short'!$B:$B,'All Prices combined'!$D479,'RAB Prices Short'!$E:$E,'All Prices combined'!$G479),IF($B479="RAB Long",SUMIFS('RAB Prices Long'!AS:AS,'RAB Prices Long'!$B:$B,'All Prices combined'!$D479,'RAB Prices Long'!$E:$E,'All Prices combined'!$G479)))),2)</f>
        <v>0</v>
      </c>
      <c r="AQ479" s="2">
        <f>ROUND(IF($B479="Annuity",SUMIFS('Annuity Prices'!AT:AT,'Annuity Prices'!$B:$B,$D479,'Annuity Prices'!$E:$E,$G479),IF($B479="RAB Short",SUMIFS('RAB Prices Short'!AT:AT,'RAB Prices Short'!$B:$B,'All Prices combined'!$D479,'RAB Prices Short'!$E:$E,'All Prices combined'!$G479),IF($B479="RAB Long",SUMIFS('RAB Prices Long'!AT:AT,'RAB Prices Long'!$B:$B,'All Prices combined'!$D479,'RAB Prices Long'!$E:$E,'All Prices combined'!$G479)))),2)</f>
        <v>17.16</v>
      </c>
      <c r="AR479" s="2">
        <f>ROUND(IF($B479="Annuity",SUMIFS('Annuity Prices'!AU:AU,'Annuity Prices'!$B:$B,$D479,'Annuity Prices'!$E:$E,$G479),IF($B479="RAB Short",SUMIFS('RAB Prices Short'!AU:AU,'RAB Prices Short'!$B:$B,'All Prices combined'!$D479,'RAB Prices Short'!$E:$E,'All Prices combined'!$G479),IF($B479="RAB Long",SUMIFS('RAB Prices Long'!AU:AU,'RAB Prices Long'!$B:$B,'All Prices combined'!$D479,'RAB Prices Long'!$E:$E,'All Prices combined'!$G479)))),2)</f>
        <v>15.65</v>
      </c>
      <c r="AS479" s="2">
        <f>ROUND(IF($B479="Annuity",SUMIFS('Annuity Prices'!AV:AV,'Annuity Prices'!$B:$B,$D479,'Annuity Prices'!$E:$E,$G479),IF($B479="RAB Short",SUMIFS('RAB Prices Short'!AV:AV,'RAB Prices Short'!$B:$B,'All Prices combined'!$D479,'RAB Prices Short'!$E:$E,'All Prices combined'!$G479),IF($B479="RAB Long",SUMIFS('RAB Prices Long'!AV:AV,'RAB Prices Long'!$B:$B,'All Prices combined'!$D479,'RAB Prices Long'!$E:$E,'All Prices combined'!$G479)))),2)</f>
        <v>16.100000000000001</v>
      </c>
      <c r="AT479" s="2">
        <f>ROUND(IF($B479="Annuity",SUMIFS('Annuity Prices'!AW:AW,'Annuity Prices'!$B:$B,$D479,'Annuity Prices'!$E:$E,$G479),IF($B479="RAB Short",SUMIFS('RAB Prices Short'!AW:AW,'RAB Prices Short'!$B:$B,'All Prices combined'!$D479,'RAB Prices Short'!$E:$E,'All Prices combined'!$G479),IF($B479="RAB Long",SUMIFS('RAB Prices Long'!AW:AW,'RAB Prices Long'!$B:$B,'All Prices combined'!$D479,'RAB Prices Long'!$E:$E,'All Prices combined'!$G479)))),2)</f>
        <v>16.61</v>
      </c>
      <c r="AU479" s="2">
        <f>ROUND(IF($B479="Annuity",SUMIFS('Annuity Prices'!AX:AX,'Annuity Prices'!$B:$B,$D479,'Annuity Prices'!$E:$E,$G479),IF($B479="RAB Short",SUMIFS('RAB Prices Short'!AX:AX,'RAB Prices Short'!$B:$B,'All Prices combined'!$D479,'RAB Prices Short'!$E:$E,'All Prices combined'!$G479),IF($B479="RAB Long",SUMIFS('RAB Prices Long'!AX:AX,'RAB Prices Long'!$B:$B,'All Prices combined'!$D479,'RAB Prices Long'!$E:$E,'All Prices combined'!$G479)))),2)</f>
        <v>17.03</v>
      </c>
      <c r="AV479" s="2">
        <f>ROUND(IF($B479="Annuity",SUMIFS('Annuity Prices'!AY:AY,'Annuity Prices'!$B:$B,$D479,'Annuity Prices'!$E:$E,$G479),IF($B479="RAB Short",SUMIFS('RAB Prices Short'!AY:AY,'RAB Prices Short'!$B:$B,'All Prices combined'!$D479,'RAB Prices Short'!$E:$E,'All Prices combined'!$G479),IF($B479="RAB Long",SUMIFS('RAB Prices Long'!AY:AY,'RAB Prices Long'!$B:$B,'All Prices combined'!$D479,'RAB Prices Long'!$E:$E,'All Prices combined'!$G479)))),2)</f>
        <v>17.45</v>
      </c>
      <c r="AW479" s="2">
        <f>ROUND(IF($B479="Annuity",SUMIFS('Annuity Prices'!AZ:AZ,'Annuity Prices'!$B:$B,$D479,'Annuity Prices'!$E:$E,$G479),IF($B479="RAB Short",SUMIFS('RAB Prices Short'!AZ:AZ,'RAB Prices Short'!$B:$B,'All Prices combined'!$D479,'RAB Prices Short'!$E:$E,'All Prices combined'!$G479),IF($B479="RAB Long",SUMIFS('RAB Prices Long'!AZ:AZ,'RAB Prices Long'!$B:$B,'All Prices combined'!$D479,'RAB Prices Long'!$E:$E,'All Prices combined'!$G479)))),2)</f>
        <v>17.89</v>
      </c>
      <c r="AX479" s="2">
        <f>ROUND(IF($B479="Annuity",SUMIFS('Annuity Prices'!BA:BA,'Annuity Prices'!$B:$B,$D479,'Annuity Prices'!$E:$E,$G479),IF($B479="RAB Short",SUMIFS('RAB Prices Short'!BA:BA,'RAB Prices Short'!$B:$B,'All Prices combined'!$D479,'RAB Prices Short'!$E:$E,'All Prices combined'!$G479),IF($B479="RAB Long",SUMIFS('RAB Prices Long'!BA:BA,'RAB Prices Long'!$B:$B,'All Prices combined'!$D479,'RAB Prices Long'!$E:$E,'All Prices combined'!$G479)))),2)</f>
        <v>18.690000000000001</v>
      </c>
      <c r="AY479" s="2">
        <f>ROUND(IF($B479="Annuity",SUMIFS('Annuity Prices'!BB:BB,'Annuity Prices'!$B:$B,$D479,'Annuity Prices'!$E:$E,$G479),IF($B479="RAB Short",SUMIFS('RAB Prices Short'!BB:BB,'RAB Prices Short'!$B:$B,'All Prices combined'!$D479,'RAB Prices Short'!$E:$E,'All Prices combined'!$G479),IF($B479="RAB Long",SUMIFS('RAB Prices Long'!BB:BB,'RAB Prices Long'!$B:$B,'All Prices combined'!$D479,'RAB Prices Long'!$E:$E,'All Prices combined'!$G479)))),2)</f>
        <v>19.16</v>
      </c>
      <c r="AZ479" s="2">
        <f>ROUND(IF($B479="Annuity",SUMIFS('Annuity Prices'!BC:BC,'Annuity Prices'!$B:$B,$D479,'Annuity Prices'!$E:$E,$G479),IF($B479="RAB Short",SUMIFS('RAB Prices Short'!BC:BC,'RAB Prices Short'!$B:$B,'All Prices combined'!$D479,'RAB Prices Short'!$E:$E,'All Prices combined'!$G479),IF($B479="RAB Long",SUMIFS('RAB Prices Long'!BC:BC,'RAB Prices Long'!$B:$B,'All Prices combined'!$D479,'RAB Prices Long'!$E:$E,'All Prices combined'!$G479)))),2)</f>
        <v>19.64</v>
      </c>
      <c r="BA479" s="2">
        <f>ROUND(IF($B479="Annuity",SUMIFS('Annuity Prices'!BD:BD,'Annuity Prices'!$B:$B,$D479,'Annuity Prices'!$E:$E,$G479),IF($B479="RAB Short",SUMIFS('RAB Prices Short'!BD:BD,'RAB Prices Short'!$B:$B,'All Prices combined'!$D479,'RAB Prices Short'!$E:$E,'All Prices combined'!$G479),IF($B479="RAB Long",SUMIFS('RAB Prices Long'!BD:BD,'RAB Prices Long'!$B:$B,'All Prices combined'!$D479,'RAB Prices Long'!$E:$E,'All Prices combined'!$G479)))),2)</f>
        <v>20.13</v>
      </c>
      <c r="BB479" s="2">
        <f>ROUND(IF($B479="Annuity",SUMIFS('Annuity Prices'!BE:BE,'Annuity Prices'!$B:$B,$D479,'Annuity Prices'!$E:$E,$G479),IF($B479="RAB Short",SUMIFS('RAB Prices Short'!BE:BE,'RAB Prices Short'!$B:$B,'All Prices combined'!$D479,'RAB Prices Short'!$E:$E,'All Prices combined'!$G479),IF($B479="RAB Long",SUMIFS('RAB Prices Long'!BE:BE,'RAB Prices Long'!$B:$B,'All Prices combined'!$D479,'RAB Prices Long'!$E:$E,'All Prices combined'!$G479)))),2)</f>
        <v>21.22</v>
      </c>
      <c r="BC479" s="2">
        <f>ROUND(IF($B479="Annuity",SUMIFS('Annuity Prices'!BF:BF,'Annuity Prices'!$B:$B,$D479,'Annuity Prices'!$E:$E,$G479),IF($B479="RAB Short",SUMIFS('RAB Prices Short'!BF:BF,'RAB Prices Short'!$B:$B,'All Prices combined'!$D479,'RAB Prices Short'!$E:$E,'All Prices combined'!$G479),IF($B479="RAB Long",SUMIFS('RAB Prices Long'!BF:BF,'RAB Prices Long'!$B:$B,'All Prices combined'!$D479,'RAB Prices Long'!$E:$E,'All Prices combined'!$G479)))),2)</f>
        <v>21.75</v>
      </c>
      <c r="BD479" s="2">
        <f>ROUND(IF($B479="Annuity",SUMIFS('Annuity Prices'!BG:BG,'Annuity Prices'!$B:$B,$D479,'Annuity Prices'!$E:$E,$G479),IF($B479="RAB Short",SUMIFS('RAB Prices Short'!BG:BG,'RAB Prices Short'!$B:$B,'All Prices combined'!$D479,'RAB Prices Short'!$E:$E,'All Prices combined'!$G479),IF($B479="RAB Long",SUMIFS('RAB Prices Long'!BG:BG,'RAB Prices Long'!$B:$B,'All Prices combined'!$D479,'RAB Prices Long'!$E:$E,'All Prices combined'!$G479)))),2)</f>
        <v>22.29</v>
      </c>
      <c r="BE479" s="2">
        <f>ROUND(IF($B479="Annuity",SUMIFS('Annuity Prices'!BH:BH,'Annuity Prices'!$B:$B,$D479,'Annuity Prices'!$E:$E,$G479),IF($B479="RAB Short",SUMIFS('RAB Prices Short'!BH:BH,'RAB Prices Short'!$B:$B,'All Prices combined'!$D479,'RAB Prices Short'!$E:$E,'All Prices combined'!$G479),IF($B479="RAB Long",SUMIFS('RAB Prices Long'!BH:BH,'RAB Prices Long'!$B:$B,'All Prices combined'!$D479,'RAB Prices Long'!$E:$E,'All Prices combined'!$G479)))),2)</f>
        <v>22.85</v>
      </c>
      <c r="BF479" s="2">
        <f>ROUND(IF($B479="Annuity",SUMIFS('Annuity Prices'!BI:BI,'Annuity Prices'!$B:$B,$D479,'Annuity Prices'!$E:$E,$G479),IF($B479="RAB Short",SUMIFS('RAB Prices Short'!BI:BI,'RAB Prices Short'!$B:$B,'All Prices combined'!$D479,'RAB Prices Short'!$E:$E,'All Prices combined'!$G479),IF($B479="RAB Long",SUMIFS('RAB Prices Long'!BI:BI,'RAB Prices Long'!$B:$B,'All Prices combined'!$D479,'RAB Prices Long'!$E:$E,'All Prices combined'!$G479)))),2)</f>
        <v>23.94</v>
      </c>
      <c r="BG479" s="2">
        <f>ROUND(IF($B479="Annuity",SUMIFS('Annuity Prices'!BJ:BJ,'Annuity Prices'!$B:$B,$D479,'Annuity Prices'!$E:$E,$G479),IF($B479="RAB Short",SUMIFS('RAB Prices Short'!BJ:BJ,'RAB Prices Short'!$B:$B,'All Prices combined'!$D479,'RAB Prices Short'!$E:$E,'All Prices combined'!$G479),IF($B479="RAB Long",SUMIFS('RAB Prices Long'!BJ:BJ,'RAB Prices Long'!$B:$B,'All Prices combined'!$D479,'RAB Prices Long'!$E:$E,'All Prices combined'!$G479)))),2)</f>
        <v>24.54</v>
      </c>
      <c r="BH479" s="2">
        <f>ROUND(IF($B479="Annuity",SUMIFS('Annuity Prices'!BK:BK,'Annuity Prices'!$B:$B,$D479,'Annuity Prices'!$E:$E,$G479),IF($B479="RAB Short",SUMIFS('RAB Prices Short'!BK:BK,'RAB Prices Short'!$B:$B,'All Prices combined'!$D479,'RAB Prices Short'!$E:$E,'All Prices combined'!$G479),IF($B479="RAB Long",SUMIFS('RAB Prices Long'!BK:BK,'RAB Prices Long'!$B:$B,'All Prices combined'!$D479,'RAB Prices Long'!$E:$E,'All Prices combined'!$G479)))),2)</f>
        <v>25.15</v>
      </c>
      <c r="BI479" s="2">
        <f>ROUND(IF($B479="Annuity",SUMIFS('Annuity Prices'!BL:BL,'Annuity Prices'!$B:$B,$D479,'Annuity Prices'!$E:$E,$G479),IF($B479="RAB Short",SUMIFS('RAB Prices Short'!BL:BL,'RAB Prices Short'!$B:$B,'All Prices combined'!$D479,'RAB Prices Short'!$E:$E,'All Prices combined'!$G479),IF($B479="RAB Long",SUMIFS('RAB Prices Long'!BL:BL,'RAB Prices Long'!$B:$B,'All Prices combined'!$D479,'RAB Prices Long'!$E:$E,'All Prices combined'!$G479)))),2)</f>
        <v>25.78</v>
      </c>
      <c r="BJ479" s="2">
        <f>ROUND(IF($B479="Annuity",SUMIFS('Annuity Prices'!BM:BM,'Annuity Prices'!$B:$B,$D479,'Annuity Prices'!$E:$E,$G479),IF($B479="RAB Short",SUMIFS('RAB Prices Short'!BM:BM,'RAB Prices Short'!$B:$B,'All Prices combined'!$D479,'RAB Prices Short'!$E:$E,'All Prices combined'!$G479),IF($B479="RAB Long",SUMIFS('RAB Prices Long'!BM:BM,'RAB Prices Long'!$B:$B,'All Prices combined'!$D479,'RAB Prices Long'!$E:$E,'All Prices combined'!$G479)))),2)</f>
        <v>27.51</v>
      </c>
      <c r="BK479" s="2">
        <f>ROUND(IF($B479="Annuity",SUMIFS('Annuity Prices'!BN:BN,'Annuity Prices'!$B:$B,$D479,'Annuity Prices'!$E:$E,$G479),IF($B479="RAB Short",SUMIFS('RAB Prices Short'!BN:BN,'RAB Prices Short'!$B:$B,'All Prices combined'!$D479,'RAB Prices Short'!$E:$E,'All Prices combined'!$G479),IF($B479="RAB Long",SUMIFS('RAB Prices Long'!BN:BN,'RAB Prices Long'!$B:$B,'All Prices combined'!$D479,'RAB Prices Long'!$E:$E,'All Prices combined'!$G479)))),2)</f>
        <v>28.2</v>
      </c>
      <c r="BL479" s="2">
        <f>ROUND(IF($B479="Annuity",SUMIFS('Annuity Prices'!BO:BO,'Annuity Prices'!$B:$B,$D479,'Annuity Prices'!$E:$E,$G479),IF($B479="RAB Short",SUMIFS('RAB Prices Short'!BO:BO,'RAB Prices Short'!$B:$B,'All Prices combined'!$D479,'RAB Prices Short'!$E:$E,'All Prices combined'!$G479),IF($B479="RAB Long",SUMIFS('RAB Prices Long'!BO:BO,'RAB Prices Long'!$B:$B,'All Prices combined'!$D479,'RAB Prices Long'!$E:$E,'All Prices combined'!$G479)))),2)</f>
        <v>28.91</v>
      </c>
      <c r="BM479" s="2">
        <f>ROUND(IF($B479="Annuity",SUMIFS('Annuity Prices'!BP:BP,'Annuity Prices'!$B:$B,$D479,'Annuity Prices'!$E:$E,$G479),IF($B479="RAB Short",SUMIFS('RAB Prices Short'!BP:BP,'RAB Prices Short'!$B:$B,'All Prices combined'!$D479,'RAB Prices Short'!$E:$E,'All Prices combined'!$G479),IF($B479="RAB Long",SUMIFS('RAB Prices Long'!BP:BP,'RAB Prices Long'!$B:$B,'All Prices combined'!$D479,'RAB Prices Long'!$E:$E,'All Prices combined'!$G479)))),2)</f>
        <v>29.63</v>
      </c>
      <c r="BN479" s="2">
        <f>ROUND(IF($B479="Annuity",SUMIFS('Annuity Prices'!BQ:BQ,'Annuity Prices'!$B:$B,$D479,'Annuity Prices'!$E:$E,$G479),IF($B479="RAB Short",SUMIFS('RAB Prices Short'!BQ:BQ,'RAB Prices Short'!$B:$B,'All Prices combined'!$D479,'RAB Prices Short'!$E:$E,'All Prices combined'!$G479),IF($B479="RAB Long",SUMIFS('RAB Prices Long'!BQ:BQ,'RAB Prices Long'!$B:$B,'All Prices combined'!$D479,'RAB Prices Long'!$E:$E,'All Prices combined'!$G479)))),2)</f>
        <v>31.08</v>
      </c>
      <c r="BO479" s="2">
        <f>ROUND(IF($B479="Annuity",SUMIFS('Annuity Prices'!BR:BR,'Annuity Prices'!$B:$B,$D479,'Annuity Prices'!$E:$E,$G479),IF($B479="RAB Short",SUMIFS('RAB Prices Short'!BR:BR,'RAB Prices Short'!$B:$B,'All Prices combined'!$D479,'RAB Prices Short'!$E:$E,'All Prices combined'!$G479),IF($B479="RAB Long",SUMIFS('RAB Prices Long'!BR:BR,'RAB Prices Long'!$B:$B,'All Prices combined'!$D479,'RAB Prices Long'!$E:$E,'All Prices combined'!$G479)))),2)</f>
        <v>31.86</v>
      </c>
      <c r="BP479" s="2">
        <f>ROUND(IF($B479="Annuity",SUMIFS('Annuity Prices'!BS:BS,'Annuity Prices'!$B:$B,$D479,'Annuity Prices'!$E:$E,$G479),IF($B479="RAB Short",SUMIFS('RAB Prices Short'!BS:BS,'RAB Prices Short'!$B:$B,'All Prices combined'!$D479,'RAB Prices Short'!$E:$E,'All Prices combined'!$G479),IF($B479="RAB Long",SUMIFS('RAB Prices Long'!BS:BS,'RAB Prices Long'!$B:$B,'All Prices combined'!$D479,'RAB Prices Long'!$E:$E,'All Prices combined'!$G479)))),2)</f>
        <v>32.659999999999997</v>
      </c>
      <c r="BQ479" s="2">
        <f>ROUND(IF($B479="Annuity",SUMIFS('Annuity Prices'!BT:BT,'Annuity Prices'!$B:$B,$D479,'Annuity Prices'!$E:$E,$G479),IF($B479="RAB Short",SUMIFS('RAB Prices Short'!BT:BT,'RAB Prices Short'!$B:$B,'All Prices combined'!$D479,'RAB Prices Short'!$E:$E,'All Prices combined'!$G479),IF($B479="RAB Long",SUMIFS('RAB Prices Long'!BT:BT,'RAB Prices Long'!$B:$B,'All Prices combined'!$D479,'RAB Prices Long'!$E:$E,'All Prices combined'!$G479)))),2)</f>
        <v>33.47</v>
      </c>
      <c r="BR479" s="2">
        <f>ROUND(IF($B479="Annuity",SUMIFS('Annuity Prices'!BU:BU,'Annuity Prices'!$B:$B,$D479,'Annuity Prices'!$E:$E,$G479),IF($B479="RAB Short",SUMIFS('RAB Prices Short'!BU:BU,'RAB Prices Short'!$B:$B,'All Prices combined'!$D479,'RAB Prices Short'!$E:$E,'All Prices combined'!$G479),IF($B479="RAB Long",SUMIFS('RAB Prices Long'!BU:BU,'RAB Prices Long'!$B:$B,'All Prices combined'!$D479,'RAB Prices Long'!$E:$E,'All Prices combined'!$G479)))),2)</f>
        <v>33.74</v>
      </c>
      <c r="BS479" s="2">
        <f>ROUND(IF($B479="Annuity",SUMIFS('Annuity Prices'!BV:BV,'Annuity Prices'!$B:$B,$D479,'Annuity Prices'!$E:$E,$G479),IF($B479="RAB Short",SUMIFS('RAB Prices Short'!BV:BV,'RAB Prices Short'!$B:$B,'All Prices combined'!$D479,'RAB Prices Short'!$E:$E,'All Prices combined'!$G479),IF($B479="RAB Long",SUMIFS('RAB Prices Long'!BV:BV,'RAB Prices Long'!$B:$B,'All Prices combined'!$D479,'RAB Prices Long'!$E:$E,'All Prices combined'!$G479)))),2)</f>
        <v>34.58</v>
      </c>
      <c r="BT479" s="2">
        <f>ROUND(IF($B479="Annuity",SUMIFS('Annuity Prices'!BW:BW,'Annuity Prices'!$B:$B,$D479,'Annuity Prices'!$E:$E,$G479),IF($B479="RAB Short",SUMIFS('RAB Prices Short'!BW:BW,'RAB Prices Short'!$B:$B,'All Prices combined'!$D479,'RAB Prices Short'!$E:$E,'All Prices combined'!$G479),IF($B479="RAB Long",SUMIFS('RAB Prices Long'!BW:BW,'RAB Prices Long'!$B:$B,'All Prices combined'!$D479,'RAB Prices Long'!$E:$E,'All Prices combined'!$G479)))),2)</f>
        <v>35.450000000000003</v>
      </c>
      <c r="BU479" s="2">
        <f>ROUND(IF($B479="Annuity",SUMIFS('Annuity Prices'!BX:BX,'Annuity Prices'!$B:$B,$D479,'Annuity Prices'!$E:$E,$G479),IF($B479="RAB Short",SUMIFS('RAB Prices Short'!BX:BX,'RAB Prices Short'!$B:$B,'All Prices combined'!$D479,'RAB Prices Short'!$E:$E,'All Prices combined'!$G479),IF($B479="RAB Long",SUMIFS('RAB Prices Long'!BX:BX,'RAB Prices Long'!$B:$B,'All Prices combined'!$D479,'RAB Prices Long'!$E:$E,'All Prices combined'!$G479)))),2)</f>
        <v>36.33</v>
      </c>
    </row>
    <row r="480" spans="2:73" x14ac:dyDescent="0.25">
      <c r="B480" t="s">
        <v>45</v>
      </c>
      <c r="C480">
        <v>18</v>
      </c>
      <c r="D480" t="s">
        <v>182</v>
      </c>
      <c r="E480" t="s">
        <v>180</v>
      </c>
      <c r="F480">
        <v>18</v>
      </c>
      <c r="G480" t="s">
        <v>40</v>
      </c>
      <c r="I480" s="2">
        <f>ROUND(IF($B480="Annuity",SUMIFS('Annuity Prices'!L:L,'Annuity Prices'!$B:$B,$D480,'Annuity Prices'!$E:$E,$G480),IF($B480="RAB Short",SUMIFS('RAB Prices Short'!L:L,'RAB Prices Short'!$B:$B,'All Prices combined'!$D480,'RAB Prices Short'!$E:$E,'All Prices combined'!$G480),IF($B480="RAB Long",SUMIFS('RAB Prices Long'!L:L,'RAB Prices Long'!$B:$B,'All Prices combined'!$D480,'RAB Prices Long'!$E:$E,'All Prices combined'!$G480)))),2)</f>
        <v>0</v>
      </c>
      <c r="J480" s="2">
        <f>ROUND(IF($B480="Annuity",SUMIFS('Annuity Prices'!M:M,'Annuity Prices'!$B:$B,$D480,'Annuity Prices'!$E:$E,$G480),IF($B480="RAB Short",SUMIFS('RAB Prices Short'!M:M,'RAB Prices Short'!$B:$B,'All Prices combined'!$D480,'RAB Prices Short'!$E:$E,'All Prices combined'!$G480),IF($B480="RAB Long",SUMIFS('RAB Prices Long'!M:M,'RAB Prices Long'!$B:$B,'All Prices combined'!$D480,'RAB Prices Long'!$E:$E,'All Prices combined'!$G480)))),2)</f>
        <v>0</v>
      </c>
      <c r="K480" s="2">
        <f>ROUND(IF($B480="Annuity",SUMIFS('Annuity Prices'!N:N,'Annuity Prices'!$B:$B,$D480,'Annuity Prices'!$E:$E,$G480),IF($B480="RAB Short",SUMIFS('RAB Prices Short'!N:N,'RAB Prices Short'!$B:$B,'All Prices combined'!$D480,'RAB Prices Short'!$E:$E,'All Prices combined'!$G480),IF($B480="RAB Long",SUMIFS('RAB Prices Long'!N:N,'RAB Prices Long'!$B:$B,'All Prices combined'!$D480,'RAB Prices Long'!$E:$E,'All Prices combined'!$G480)))),2)</f>
        <v>5.14</v>
      </c>
      <c r="L480" s="2">
        <f>ROUND(IF($B480="Annuity",SUMIFS('Annuity Prices'!O:O,'Annuity Prices'!$B:$B,$D480,'Annuity Prices'!$E:$E,$G480),IF($B480="RAB Short",SUMIFS('RAB Prices Short'!O:O,'RAB Prices Short'!$B:$B,'All Prices combined'!$D480,'RAB Prices Short'!$E:$E,'All Prices combined'!$G480),IF($B480="RAB Long",SUMIFS('RAB Prices Long'!O:O,'RAB Prices Long'!$B:$B,'All Prices combined'!$D480,'RAB Prices Long'!$E:$E,'All Prices combined'!$G480)))),2)</f>
        <v>5.29</v>
      </c>
      <c r="M480" s="2">
        <f>ROUND(IF($B480="Annuity",SUMIFS('Annuity Prices'!P:P,'Annuity Prices'!$B:$B,$D480,'Annuity Prices'!$E:$E,$G480),IF($B480="RAB Short",SUMIFS('RAB Prices Short'!P:P,'RAB Prices Short'!$B:$B,'All Prices combined'!$D480,'RAB Prices Short'!$E:$E,'All Prices combined'!$G480),IF($B480="RAB Long",SUMIFS('RAB Prices Long'!P:P,'RAB Prices Long'!$B:$B,'All Prices combined'!$D480,'RAB Prices Long'!$E:$E,'All Prices combined'!$G480)))),2)</f>
        <v>5.4</v>
      </c>
      <c r="N480" s="2">
        <f>ROUND(IF($B480="Annuity",SUMIFS('Annuity Prices'!Q:Q,'Annuity Prices'!$B:$B,$D480,'Annuity Prices'!$E:$E,$G480),IF($B480="RAB Short",SUMIFS('RAB Prices Short'!Q:Q,'RAB Prices Short'!$B:$B,'All Prices combined'!$D480,'RAB Prices Short'!$E:$E,'All Prices combined'!$G480),IF($B480="RAB Long",SUMIFS('RAB Prices Long'!Q:Q,'RAB Prices Long'!$B:$B,'All Prices combined'!$D480,'RAB Prices Long'!$E:$E,'All Prices combined'!$G480)))),2)</f>
        <v>5.53</v>
      </c>
      <c r="O480" s="2">
        <f>ROUND(IF($B480="Annuity",SUMIFS('Annuity Prices'!R:R,'Annuity Prices'!$B:$B,$D480,'Annuity Prices'!$E:$E,$G480),IF($B480="RAB Short",SUMIFS('RAB Prices Short'!R:R,'RAB Prices Short'!$B:$B,'All Prices combined'!$D480,'RAB Prices Short'!$E:$E,'All Prices combined'!$G480),IF($B480="RAB Long",SUMIFS('RAB Prices Long'!R:R,'RAB Prices Long'!$B:$B,'All Prices combined'!$D480,'RAB Prices Long'!$E:$E,'All Prices combined'!$G480)))),2)</f>
        <v>5.67</v>
      </c>
      <c r="P480" s="2">
        <f>ROUND(IF($B480="Annuity",SUMIFS('Annuity Prices'!S:S,'Annuity Prices'!$B:$B,$D480,'Annuity Prices'!$E:$E,$G480),IF($B480="RAB Short",SUMIFS('RAB Prices Short'!S:S,'RAB Prices Short'!$B:$B,'All Prices combined'!$D480,'RAB Prices Short'!$E:$E,'All Prices combined'!$G480),IF($B480="RAB Long",SUMIFS('RAB Prices Long'!S:S,'RAB Prices Long'!$B:$B,'All Prices combined'!$D480,'RAB Prices Long'!$E:$E,'All Prices combined'!$G480)))),2)</f>
        <v>5.81</v>
      </c>
      <c r="Q480" s="2">
        <f>ROUND(IF($B480="Annuity",SUMIFS('Annuity Prices'!T:T,'Annuity Prices'!$B:$B,$D480,'Annuity Prices'!$E:$E,$G480),IF($B480="RAB Short",SUMIFS('RAB Prices Short'!T:T,'RAB Prices Short'!$B:$B,'All Prices combined'!$D480,'RAB Prices Short'!$E:$E,'All Prices combined'!$G480),IF($B480="RAB Long",SUMIFS('RAB Prices Long'!T:T,'RAB Prices Long'!$B:$B,'All Prices combined'!$D480,'RAB Prices Long'!$E:$E,'All Prices combined'!$G480)))),2)</f>
        <v>5.93</v>
      </c>
      <c r="R480" s="2">
        <f>ROUND(IF($B480="Annuity",SUMIFS('Annuity Prices'!U:U,'Annuity Prices'!$B:$B,$D480,'Annuity Prices'!$E:$E,$G480),IF($B480="RAB Short",SUMIFS('RAB Prices Short'!U:U,'RAB Prices Short'!$B:$B,'All Prices combined'!$D480,'RAB Prices Short'!$E:$E,'All Prices combined'!$G480),IF($B480="RAB Long",SUMIFS('RAB Prices Long'!U:U,'RAB Prices Long'!$B:$B,'All Prices combined'!$D480,'RAB Prices Long'!$E:$E,'All Prices combined'!$G480)))),2)</f>
        <v>6.08</v>
      </c>
      <c r="S480" s="2">
        <f>ROUND(IF($B480="Annuity",SUMIFS('Annuity Prices'!V:V,'Annuity Prices'!$B:$B,$D480,'Annuity Prices'!$E:$E,$G480),IF($B480="RAB Short",SUMIFS('RAB Prices Short'!V:V,'RAB Prices Short'!$B:$B,'All Prices combined'!$D480,'RAB Prices Short'!$E:$E,'All Prices combined'!$G480),IF($B480="RAB Long",SUMIFS('RAB Prices Long'!V:V,'RAB Prices Long'!$B:$B,'All Prices combined'!$D480,'RAB Prices Long'!$E:$E,'All Prices combined'!$G480)))),2)</f>
        <v>6.23</v>
      </c>
      <c r="T480" s="2">
        <f>ROUND(IF($B480="Annuity",SUMIFS('Annuity Prices'!W:W,'Annuity Prices'!$B:$B,$D480,'Annuity Prices'!$E:$E,$G480),IF($B480="RAB Short",SUMIFS('RAB Prices Short'!W:W,'RAB Prices Short'!$B:$B,'All Prices combined'!$D480,'RAB Prices Short'!$E:$E,'All Prices combined'!$G480),IF($B480="RAB Long",SUMIFS('RAB Prices Long'!W:W,'RAB Prices Long'!$B:$B,'All Prices combined'!$D480,'RAB Prices Long'!$E:$E,'All Prices combined'!$G480)))),2)</f>
        <v>6.38</v>
      </c>
      <c r="U480" s="2">
        <f>ROUND(IF($B480="Annuity",SUMIFS('Annuity Prices'!X:X,'Annuity Prices'!$B:$B,$D480,'Annuity Prices'!$E:$E,$G480),IF($B480="RAB Short",SUMIFS('RAB Prices Short'!X:X,'RAB Prices Short'!$B:$B,'All Prices combined'!$D480,'RAB Prices Short'!$E:$E,'All Prices combined'!$G480),IF($B480="RAB Long",SUMIFS('RAB Prices Long'!X:X,'RAB Prices Long'!$B:$B,'All Prices combined'!$D480,'RAB Prices Long'!$E:$E,'All Prices combined'!$G480)))),2)</f>
        <v>6.51</v>
      </c>
      <c r="V480" s="2">
        <f>ROUND(IF($B480="Annuity",SUMIFS('Annuity Prices'!Y:Y,'Annuity Prices'!$B:$B,$D480,'Annuity Prices'!$E:$E,$G480),IF($B480="RAB Short",SUMIFS('RAB Prices Short'!Y:Y,'RAB Prices Short'!$B:$B,'All Prices combined'!$D480,'RAB Prices Short'!$E:$E,'All Prices combined'!$G480),IF($B480="RAB Long",SUMIFS('RAB Prices Long'!Y:Y,'RAB Prices Long'!$B:$B,'All Prices combined'!$D480,'RAB Prices Long'!$E:$E,'All Prices combined'!$G480)))),2)</f>
        <v>6.67</v>
      </c>
      <c r="W480" s="2">
        <f>ROUND(IF($B480="Annuity",SUMIFS('Annuity Prices'!Z:Z,'Annuity Prices'!$B:$B,$D480,'Annuity Prices'!$E:$E,$G480),IF($B480="RAB Short",SUMIFS('RAB Prices Short'!Z:Z,'RAB Prices Short'!$B:$B,'All Prices combined'!$D480,'RAB Prices Short'!$E:$E,'All Prices combined'!$G480),IF($B480="RAB Long",SUMIFS('RAB Prices Long'!Z:Z,'RAB Prices Long'!$B:$B,'All Prices combined'!$D480,'RAB Prices Long'!$E:$E,'All Prices combined'!$G480)))),2)</f>
        <v>6.84</v>
      </c>
      <c r="X480" s="2">
        <f>ROUND(IF($B480="Annuity",SUMIFS('Annuity Prices'!AA:AA,'Annuity Prices'!$B:$B,$D480,'Annuity Prices'!$E:$E,$G480),IF($B480="RAB Short",SUMIFS('RAB Prices Short'!AA:AA,'RAB Prices Short'!$B:$B,'All Prices combined'!$D480,'RAB Prices Short'!$E:$E,'All Prices combined'!$G480),IF($B480="RAB Long",SUMIFS('RAB Prices Long'!AA:AA,'RAB Prices Long'!$B:$B,'All Prices combined'!$D480,'RAB Prices Long'!$E:$E,'All Prices combined'!$G480)))),2)</f>
        <v>7.01</v>
      </c>
      <c r="Y480" s="2">
        <f>ROUND(IF($B480="Annuity",SUMIFS('Annuity Prices'!AB:AB,'Annuity Prices'!$B:$B,$D480,'Annuity Prices'!$E:$E,$G480),IF($B480="RAB Short",SUMIFS('RAB Prices Short'!AB:AB,'RAB Prices Short'!$B:$B,'All Prices combined'!$D480,'RAB Prices Short'!$E:$E,'All Prices combined'!$G480),IF($B480="RAB Long",SUMIFS('RAB Prices Long'!AB:AB,'RAB Prices Long'!$B:$B,'All Prices combined'!$D480,'RAB Prices Long'!$E:$E,'All Prices combined'!$G480)))),2)</f>
        <v>7.15</v>
      </c>
      <c r="Z480" s="2">
        <f>ROUND(IF($B480="Annuity",SUMIFS('Annuity Prices'!AC:AC,'Annuity Prices'!$B:$B,$D480,'Annuity Prices'!$E:$E,$G480),IF($B480="RAB Short",SUMIFS('RAB Prices Short'!AC:AC,'RAB Prices Short'!$B:$B,'All Prices combined'!$D480,'RAB Prices Short'!$E:$E,'All Prices combined'!$G480),IF($B480="RAB Long",SUMIFS('RAB Prices Long'!AC:AC,'RAB Prices Long'!$B:$B,'All Prices combined'!$D480,'RAB Prices Long'!$E:$E,'All Prices combined'!$G480)))),2)</f>
        <v>7.33</v>
      </c>
      <c r="AA480" s="2">
        <f>ROUND(IF($B480="Annuity",SUMIFS('Annuity Prices'!AD:AD,'Annuity Prices'!$B:$B,$D480,'Annuity Prices'!$E:$E,$G480),IF($B480="RAB Short",SUMIFS('RAB Prices Short'!AD:AD,'RAB Prices Short'!$B:$B,'All Prices combined'!$D480,'RAB Prices Short'!$E:$E,'All Prices combined'!$G480),IF($B480="RAB Long",SUMIFS('RAB Prices Long'!AD:AD,'RAB Prices Long'!$B:$B,'All Prices combined'!$D480,'RAB Prices Long'!$E:$E,'All Prices combined'!$G480)))),2)</f>
        <v>7.51</v>
      </c>
      <c r="AB480" s="2">
        <f>ROUND(IF($B480="Annuity",SUMIFS('Annuity Prices'!AE:AE,'Annuity Prices'!$B:$B,$D480,'Annuity Prices'!$E:$E,$G480),IF($B480="RAB Short",SUMIFS('RAB Prices Short'!AE:AE,'RAB Prices Short'!$B:$B,'All Prices combined'!$D480,'RAB Prices Short'!$E:$E,'All Prices combined'!$G480),IF($B480="RAB Long",SUMIFS('RAB Prices Long'!AE:AE,'RAB Prices Long'!$B:$B,'All Prices combined'!$D480,'RAB Prices Long'!$E:$E,'All Prices combined'!$G480)))),2)</f>
        <v>7.7</v>
      </c>
      <c r="AC480" s="2">
        <f>ROUND(IF($B480="Annuity",SUMIFS('Annuity Prices'!AF:AF,'Annuity Prices'!$B:$B,$D480,'Annuity Prices'!$E:$E,$G480),IF($B480="RAB Short",SUMIFS('RAB Prices Short'!AF:AF,'RAB Prices Short'!$B:$B,'All Prices combined'!$D480,'RAB Prices Short'!$E:$E,'All Prices combined'!$G480),IF($B480="RAB Long",SUMIFS('RAB Prices Long'!AF:AF,'RAB Prices Long'!$B:$B,'All Prices combined'!$D480,'RAB Prices Long'!$E:$E,'All Prices combined'!$G480)))),2)</f>
        <v>7.85</v>
      </c>
      <c r="AD480" s="2">
        <f>ROUND(IF($B480="Annuity",SUMIFS('Annuity Prices'!AG:AG,'Annuity Prices'!$B:$B,$D480,'Annuity Prices'!$E:$E,$G480),IF($B480="RAB Short",SUMIFS('RAB Prices Short'!AG:AG,'RAB Prices Short'!$B:$B,'All Prices combined'!$D480,'RAB Prices Short'!$E:$E,'All Prices combined'!$G480),IF($B480="RAB Long",SUMIFS('RAB Prices Long'!AG:AG,'RAB Prices Long'!$B:$B,'All Prices combined'!$D480,'RAB Prices Long'!$E:$E,'All Prices combined'!$G480)))),2)</f>
        <v>8.0500000000000007</v>
      </c>
      <c r="AE480" s="2">
        <f>ROUND(IF($B480="Annuity",SUMIFS('Annuity Prices'!AH:AH,'Annuity Prices'!$B:$B,$D480,'Annuity Prices'!$E:$E,$G480),IF($B480="RAB Short",SUMIFS('RAB Prices Short'!AH:AH,'RAB Prices Short'!$B:$B,'All Prices combined'!$D480,'RAB Prices Short'!$E:$E,'All Prices combined'!$G480),IF($B480="RAB Long",SUMIFS('RAB Prices Long'!AH:AH,'RAB Prices Long'!$B:$B,'All Prices combined'!$D480,'RAB Prices Long'!$E:$E,'All Prices combined'!$G480)))),2)</f>
        <v>8.25</v>
      </c>
      <c r="AF480" s="2">
        <f>ROUND(IF($B480="Annuity",SUMIFS('Annuity Prices'!AI:AI,'Annuity Prices'!$B:$B,$D480,'Annuity Prices'!$E:$E,$G480),IF($B480="RAB Short",SUMIFS('RAB Prices Short'!AI:AI,'RAB Prices Short'!$B:$B,'All Prices combined'!$D480,'RAB Prices Short'!$E:$E,'All Prices combined'!$G480),IF($B480="RAB Long",SUMIFS('RAB Prices Long'!AI:AI,'RAB Prices Long'!$B:$B,'All Prices combined'!$D480,'RAB Prices Long'!$E:$E,'All Prices combined'!$G480)))),2)</f>
        <v>8.4600000000000009</v>
      </c>
      <c r="AG480" s="2">
        <f>ROUND(IF($B480="Annuity",SUMIFS('Annuity Prices'!AJ:AJ,'Annuity Prices'!$B:$B,$D480,'Annuity Prices'!$E:$E,$G480),IF($B480="RAB Short",SUMIFS('RAB Prices Short'!AJ:AJ,'RAB Prices Short'!$B:$B,'All Prices combined'!$D480,'RAB Prices Short'!$E:$E,'All Prices combined'!$G480),IF($B480="RAB Long",SUMIFS('RAB Prices Long'!AJ:AJ,'RAB Prices Long'!$B:$B,'All Prices combined'!$D480,'RAB Prices Long'!$E:$E,'All Prices combined'!$G480)))),2)</f>
        <v>8.6199999999999992</v>
      </c>
      <c r="AH480" s="2">
        <f>ROUND(IF($B480="Annuity",SUMIFS('Annuity Prices'!AK:AK,'Annuity Prices'!$B:$B,$D480,'Annuity Prices'!$E:$E,$G480),IF($B480="RAB Short",SUMIFS('RAB Prices Short'!AK:AK,'RAB Prices Short'!$B:$B,'All Prices combined'!$D480,'RAB Prices Short'!$E:$E,'All Prices combined'!$G480),IF($B480="RAB Long",SUMIFS('RAB Prices Long'!AK:AK,'RAB Prices Long'!$B:$B,'All Prices combined'!$D480,'RAB Prices Long'!$E:$E,'All Prices combined'!$G480)))),2)</f>
        <v>8.84</v>
      </c>
      <c r="AI480" s="2">
        <f>ROUND(IF($B480="Annuity",SUMIFS('Annuity Prices'!AL:AL,'Annuity Prices'!$B:$B,$D480,'Annuity Prices'!$E:$E,$G480),IF($B480="RAB Short",SUMIFS('RAB Prices Short'!AL:AL,'RAB Prices Short'!$B:$B,'All Prices combined'!$D480,'RAB Prices Short'!$E:$E,'All Prices combined'!$G480),IF($B480="RAB Long",SUMIFS('RAB Prices Long'!AL:AL,'RAB Prices Long'!$B:$B,'All Prices combined'!$D480,'RAB Prices Long'!$E:$E,'All Prices combined'!$G480)))),2)</f>
        <v>9.06</v>
      </c>
      <c r="AJ480" s="2">
        <f>ROUND(IF($B480="Annuity",SUMIFS('Annuity Prices'!AM:AM,'Annuity Prices'!$B:$B,$D480,'Annuity Prices'!$E:$E,$G480),IF($B480="RAB Short",SUMIFS('RAB Prices Short'!AM:AM,'RAB Prices Short'!$B:$B,'All Prices combined'!$D480,'RAB Prices Short'!$E:$E,'All Prices combined'!$G480),IF($B480="RAB Long",SUMIFS('RAB Prices Long'!AM:AM,'RAB Prices Long'!$B:$B,'All Prices combined'!$D480,'RAB Prices Long'!$E:$E,'All Prices combined'!$G480)))),2)</f>
        <v>9.2899999999999991</v>
      </c>
      <c r="AK480" s="2">
        <f>ROUND(IF($B480="Annuity",SUMIFS('Annuity Prices'!AN:AN,'Annuity Prices'!$B:$B,$D480,'Annuity Prices'!$E:$E,$G480),IF($B480="RAB Short",SUMIFS('RAB Prices Short'!AN:AN,'RAB Prices Short'!$B:$B,'All Prices combined'!$D480,'RAB Prices Short'!$E:$E,'All Prices combined'!$G480),IF($B480="RAB Long",SUMIFS('RAB Prices Long'!AN:AN,'RAB Prices Long'!$B:$B,'All Prices combined'!$D480,'RAB Prices Long'!$E:$E,'All Prices combined'!$G480)))),2)</f>
        <v>9.4700000000000006</v>
      </c>
      <c r="AL480" s="2">
        <f>ROUND(IF($B480="Annuity",SUMIFS('Annuity Prices'!AO:AO,'Annuity Prices'!$B:$B,$D480,'Annuity Prices'!$E:$E,$G480),IF($B480="RAB Short",SUMIFS('RAB Prices Short'!AO:AO,'RAB Prices Short'!$B:$B,'All Prices combined'!$D480,'RAB Prices Short'!$E:$E,'All Prices combined'!$G480),IF($B480="RAB Long",SUMIFS('RAB Prices Long'!AO:AO,'RAB Prices Long'!$B:$B,'All Prices combined'!$D480,'RAB Prices Long'!$E:$E,'All Prices combined'!$G480)))),2)</f>
        <v>9.7100000000000009</v>
      </c>
      <c r="AM480" s="2">
        <f>ROUND(IF($B480="Annuity",SUMIFS('Annuity Prices'!AP:AP,'Annuity Prices'!$B:$B,$D480,'Annuity Prices'!$E:$E,$G480),IF($B480="RAB Short",SUMIFS('RAB Prices Short'!AP:AP,'RAB Prices Short'!$B:$B,'All Prices combined'!$D480,'RAB Prices Short'!$E:$E,'All Prices combined'!$G480),IF($B480="RAB Long",SUMIFS('RAB Prices Long'!AP:AP,'RAB Prices Long'!$B:$B,'All Prices combined'!$D480,'RAB Prices Long'!$E:$E,'All Prices combined'!$G480)))),2)</f>
        <v>9.9499999999999993</v>
      </c>
      <c r="AN480" s="2">
        <f>ROUND(IF($B480="Annuity",SUMIFS('Annuity Prices'!AQ:AQ,'Annuity Prices'!$B:$B,$D480,'Annuity Prices'!$E:$E,$G480),IF($B480="RAB Short",SUMIFS('RAB Prices Short'!AQ:AQ,'RAB Prices Short'!$B:$B,'All Prices combined'!$D480,'RAB Prices Short'!$E:$E,'All Prices combined'!$G480),IF($B480="RAB Long",SUMIFS('RAB Prices Long'!AQ:AQ,'RAB Prices Long'!$B:$B,'All Prices combined'!$D480,'RAB Prices Long'!$E:$E,'All Prices combined'!$G480)))),2)</f>
        <v>10.199999999999999</v>
      </c>
      <c r="AO480" s="2">
        <f>ROUND(IF($B480="Annuity",SUMIFS('Annuity Prices'!AR:AR,'Annuity Prices'!$B:$B,$D480,'Annuity Prices'!$E:$E,$G480),IF($B480="RAB Short",SUMIFS('RAB Prices Short'!AR:AR,'RAB Prices Short'!$B:$B,'All Prices combined'!$D480,'RAB Prices Short'!$E:$E,'All Prices combined'!$G480),IF($B480="RAB Long",SUMIFS('RAB Prices Long'!AR:AR,'RAB Prices Long'!$B:$B,'All Prices combined'!$D480,'RAB Prices Long'!$E:$E,'All Prices combined'!$G480)))),2)</f>
        <v>0</v>
      </c>
      <c r="AP480" s="2">
        <f>ROUND(IF($B480="Annuity",SUMIFS('Annuity Prices'!AS:AS,'Annuity Prices'!$B:$B,$D480,'Annuity Prices'!$E:$E,$G480),IF($B480="RAB Short",SUMIFS('RAB Prices Short'!AS:AS,'RAB Prices Short'!$B:$B,'All Prices combined'!$D480,'RAB Prices Short'!$E:$E,'All Prices combined'!$G480),IF($B480="RAB Long",SUMIFS('RAB Prices Long'!AS:AS,'RAB Prices Long'!$B:$B,'All Prices combined'!$D480,'RAB Prices Long'!$E:$E,'All Prices combined'!$G480)))),2)</f>
        <v>0</v>
      </c>
      <c r="AQ480" s="2">
        <f>ROUND(IF($B480="Annuity",SUMIFS('Annuity Prices'!AT:AT,'Annuity Prices'!$B:$B,$D480,'Annuity Prices'!$E:$E,$G480),IF($B480="RAB Short",SUMIFS('RAB Prices Short'!AT:AT,'RAB Prices Short'!$B:$B,'All Prices combined'!$D480,'RAB Prices Short'!$E:$E,'All Prices combined'!$G480),IF($B480="RAB Long",SUMIFS('RAB Prices Long'!AT:AT,'RAB Prices Long'!$B:$B,'All Prices combined'!$D480,'RAB Prices Long'!$E:$E,'All Prices combined'!$G480)))),2)</f>
        <v>5.01</v>
      </c>
      <c r="AR480" s="2">
        <f>ROUND(IF($B480="Annuity",SUMIFS('Annuity Prices'!AU:AU,'Annuity Prices'!$B:$B,$D480,'Annuity Prices'!$E:$E,$G480),IF($B480="RAB Short",SUMIFS('RAB Prices Short'!AU:AU,'RAB Prices Short'!$B:$B,'All Prices combined'!$D480,'RAB Prices Short'!$E:$E,'All Prices combined'!$G480),IF($B480="RAB Long",SUMIFS('RAB Prices Long'!AU:AU,'RAB Prices Long'!$B:$B,'All Prices combined'!$D480,'RAB Prices Long'!$E:$E,'All Prices combined'!$G480)))),2)</f>
        <v>5.14</v>
      </c>
      <c r="AS480" s="2">
        <f>ROUND(IF($B480="Annuity",SUMIFS('Annuity Prices'!AV:AV,'Annuity Prices'!$B:$B,$D480,'Annuity Prices'!$E:$E,$G480),IF($B480="RAB Short",SUMIFS('RAB Prices Short'!AV:AV,'RAB Prices Short'!$B:$B,'All Prices combined'!$D480,'RAB Prices Short'!$E:$E,'All Prices combined'!$G480),IF($B480="RAB Long",SUMIFS('RAB Prices Long'!AV:AV,'RAB Prices Long'!$B:$B,'All Prices combined'!$D480,'RAB Prices Long'!$E:$E,'All Prices combined'!$G480)))),2)</f>
        <v>5.29</v>
      </c>
      <c r="AT480" s="2">
        <f>ROUND(IF($B480="Annuity",SUMIFS('Annuity Prices'!AW:AW,'Annuity Prices'!$B:$B,$D480,'Annuity Prices'!$E:$E,$G480),IF($B480="RAB Short",SUMIFS('RAB Prices Short'!AW:AW,'RAB Prices Short'!$B:$B,'All Prices combined'!$D480,'RAB Prices Short'!$E:$E,'All Prices combined'!$G480),IF($B480="RAB Long",SUMIFS('RAB Prices Long'!AW:AW,'RAB Prices Long'!$B:$B,'All Prices combined'!$D480,'RAB Prices Long'!$E:$E,'All Prices combined'!$G480)))),2)</f>
        <v>5.4</v>
      </c>
      <c r="AU480" s="2">
        <f>ROUND(IF($B480="Annuity",SUMIFS('Annuity Prices'!AX:AX,'Annuity Prices'!$B:$B,$D480,'Annuity Prices'!$E:$E,$G480),IF($B480="RAB Short",SUMIFS('RAB Prices Short'!AX:AX,'RAB Prices Short'!$B:$B,'All Prices combined'!$D480,'RAB Prices Short'!$E:$E,'All Prices combined'!$G480),IF($B480="RAB Long",SUMIFS('RAB Prices Long'!AX:AX,'RAB Prices Long'!$B:$B,'All Prices combined'!$D480,'RAB Prices Long'!$E:$E,'All Prices combined'!$G480)))),2)</f>
        <v>5.53</v>
      </c>
      <c r="AV480" s="2">
        <f>ROUND(IF($B480="Annuity",SUMIFS('Annuity Prices'!AY:AY,'Annuity Prices'!$B:$B,$D480,'Annuity Prices'!$E:$E,$G480),IF($B480="RAB Short",SUMIFS('RAB Prices Short'!AY:AY,'RAB Prices Short'!$B:$B,'All Prices combined'!$D480,'RAB Prices Short'!$E:$E,'All Prices combined'!$G480),IF($B480="RAB Long",SUMIFS('RAB Prices Long'!AY:AY,'RAB Prices Long'!$B:$B,'All Prices combined'!$D480,'RAB Prices Long'!$E:$E,'All Prices combined'!$G480)))),2)</f>
        <v>5.67</v>
      </c>
      <c r="AW480" s="2">
        <f>ROUND(IF($B480="Annuity",SUMIFS('Annuity Prices'!AZ:AZ,'Annuity Prices'!$B:$B,$D480,'Annuity Prices'!$E:$E,$G480),IF($B480="RAB Short",SUMIFS('RAB Prices Short'!AZ:AZ,'RAB Prices Short'!$B:$B,'All Prices combined'!$D480,'RAB Prices Short'!$E:$E,'All Prices combined'!$G480),IF($B480="RAB Long",SUMIFS('RAB Prices Long'!AZ:AZ,'RAB Prices Long'!$B:$B,'All Prices combined'!$D480,'RAB Prices Long'!$E:$E,'All Prices combined'!$G480)))),2)</f>
        <v>5.81</v>
      </c>
      <c r="AX480" s="2">
        <f>ROUND(IF($B480="Annuity",SUMIFS('Annuity Prices'!BA:BA,'Annuity Prices'!$B:$B,$D480,'Annuity Prices'!$E:$E,$G480),IF($B480="RAB Short",SUMIFS('RAB Prices Short'!BA:BA,'RAB Prices Short'!$B:$B,'All Prices combined'!$D480,'RAB Prices Short'!$E:$E,'All Prices combined'!$G480),IF($B480="RAB Long",SUMIFS('RAB Prices Long'!BA:BA,'RAB Prices Long'!$B:$B,'All Prices combined'!$D480,'RAB Prices Long'!$E:$E,'All Prices combined'!$G480)))),2)</f>
        <v>5.93</v>
      </c>
      <c r="AY480" s="2">
        <f>ROUND(IF($B480="Annuity",SUMIFS('Annuity Prices'!BB:BB,'Annuity Prices'!$B:$B,$D480,'Annuity Prices'!$E:$E,$G480),IF($B480="RAB Short",SUMIFS('RAB Prices Short'!BB:BB,'RAB Prices Short'!$B:$B,'All Prices combined'!$D480,'RAB Prices Short'!$E:$E,'All Prices combined'!$G480),IF($B480="RAB Long",SUMIFS('RAB Prices Long'!BB:BB,'RAB Prices Long'!$B:$B,'All Prices combined'!$D480,'RAB Prices Long'!$E:$E,'All Prices combined'!$G480)))),2)</f>
        <v>6.08</v>
      </c>
      <c r="AZ480" s="2">
        <f>ROUND(IF($B480="Annuity",SUMIFS('Annuity Prices'!BC:BC,'Annuity Prices'!$B:$B,$D480,'Annuity Prices'!$E:$E,$G480),IF($B480="RAB Short",SUMIFS('RAB Prices Short'!BC:BC,'RAB Prices Short'!$B:$B,'All Prices combined'!$D480,'RAB Prices Short'!$E:$E,'All Prices combined'!$G480),IF($B480="RAB Long",SUMIFS('RAB Prices Long'!BC:BC,'RAB Prices Long'!$B:$B,'All Prices combined'!$D480,'RAB Prices Long'!$E:$E,'All Prices combined'!$G480)))),2)</f>
        <v>6.23</v>
      </c>
      <c r="BA480" s="2">
        <f>ROUND(IF($B480="Annuity",SUMIFS('Annuity Prices'!BD:BD,'Annuity Prices'!$B:$B,$D480,'Annuity Prices'!$E:$E,$G480),IF($B480="RAB Short",SUMIFS('RAB Prices Short'!BD:BD,'RAB Prices Short'!$B:$B,'All Prices combined'!$D480,'RAB Prices Short'!$E:$E,'All Prices combined'!$G480),IF($B480="RAB Long",SUMIFS('RAB Prices Long'!BD:BD,'RAB Prices Long'!$B:$B,'All Prices combined'!$D480,'RAB Prices Long'!$E:$E,'All Prices combined'!$G480)))),2)</f>
        <v>6.38</v>
      </c>
      <c r="BB480" s="2">
        <f>ROUND(IF($B480="Annuity",SUMIFS('Annuity Prices'!BE:BE,'Annuity Prices'!$B:$B,$D480,'Annuity Prices'!$E:$E,$G480),IF($B480="RAB Short",SUMIFS('RAB Prices Short'!BE:BE,'RAB Prices Short'!$B:$B,'All Prices combined'!$D480,'RAB Prices Short'!$E:$E,'All Prices combined'!$G480),IF($B480="RAB Long",SUMIFS('RAB Prices Long'!BE:BE,'RAB Prices Long'!$B:$B,'All Prices combined'!$D480,'RAB Prices Long'!$E:$E,'All Prices combined'!$G480)))),2)</f>
        <v>6.51</v>
      </c>
      <c r="BC480" s="2">
        <f>ROUND(IF($B480="Annuity",SUMIFS('Annuity Prices'!BF:BF,'Annuity Prices'!$B:$B,$D480,'Annuity Prices'!$E:$E,$G480),IF($B480="RAB Short",SUMIFS('RAB Prices Short'!BF:BF,'RAB Prices Short'!$B:$B,'All Prices combined'!$D480,'RAB Prices Short'!$E:$E,'All Prices combined'!$G480),IF($B480="RAB Long",SUMIFS('RAB Prices Long'!BF:BF,'RAB Prices Long'!$B:$B,'All Prices combined'!$D480,'RAB Prices Long'!$E:$E,'All Prices combined'!$G480)))),2)</f>
        <v>6.67</v>
      </c>
      <c r="BD480" s="2">
        <f>ROUND(IF($B480="Annuity",SUMIFS('Annuity Prices'!BG:BG,'Annuity Prices'!$B:$B,$D480,'Annuity Prices'!$E:$E,$G480),IF($B480="RAB Short",SUMIFS('RAB Prices Short'!BG:BG,'RAB Prices Short'!$B:$B,'All Prices combined'!$D480,'RAB Prices Short'!$E:$E,'All Prices combined'!$G480),IF($B480="RAB Long",SUMIFS('RAB Prices Long'!BG:BG,'RAB Prices Long'!$B:$B,'All Prices combined'!$D480,'RAB Prices Long'!$E:$E,'All Prices combined'!$G480)))),2)</f>
        <v>6.84</v>
      </c>
      <c r="BE480" s="2">
        <f>ROUND(IF($B480="Annuity",SUMIFS('Annuity Prices'!BH:BH,'Annuity Prices'!$B:$B,$D480,'Annuity Prices'!$E:$E,$G480),IF($B480="RAB Short",SUMIFS('RAB Prices Short'!BH:BH,'RAB Prices Short'!$B:$B,'All Prices combined'!$D480,'RAB Prices Short'!$E:$E,'All Prices combined'!$G480),IF($B480="RAB Long",SUMIFS('RAB Prices Long'!BH:BH,'RAB Prices Long'!$B:$B,'All Prices combined'!$D480,'RAB Prices Long'!$E:$E,'All Prices combined'!$G480)))),2)</f>
        <v>7.01</v>
      </c>
      <c r="BF480" s="2">
        <f>ROUND(IF($B480="Annuity",SUMIFS('Annuity Prices'!BI:BI,'Annuity Prices'!$B:$B,$D480,'Annuity Prices'!$E:$E,$G480),IF($B480="RAB Short",SUMIFS('RAB Prices Short'!BI:BI,'RAB Prices Short'!$B:$B,'All Prices combined'!$D480,'RAB Prices Short'!$E:$E,'All Prices combined'!$G480),IF($B480="RAB Long",SUMIFS('RAB Prices Long'!BI:BI,'RAB Prices Long'!$B:$B,'All Prices combined'!$D480,'RAB Prices Long'!$E:$E,'All Prices combined'!$G480)))),2)</f>
        <v>7.15</v>
      </c>
      <c r="BG480" s="2">
        <f>ROUND(IF($B480="Annuity",SUMIFS('Annuity Prices'!BJ:BJ,'Annuity Prices'!$B:$B,$D480,'Annuity Prices'!$E:$E,$G480),IF($B480="RAB Short",SUMIFS('RAB Prices Short'!BJ:BJ,'RAB Prices Short'!$B:$B,'All Prices combined'!$D480,'RAB Prices Short'!$E:$E,'All Prices combined'!$G480),IF($B480="RAB Long",SUMIFS('RAB Prices Long'!BJ:BJ,'RAB Prices Long'!$B:$B,'All Prices combined'!$D480,'RAB Prices Long'!$E:$E,'All Prices combined'!$G480)))),2)</f>
        <v>7.33</v>
      </c>
      <c r="BH480" s="2">
        <f>ROUND(IF($B480="Annuity",SUMIFS('Annuity Prices'!BK:BK,'Annuity Prices'!$B:$B,$D480,'Annuity Prices'!$E:$E,$G480),IF($B480="RAB Short",SUMIFS('RAB Prices Short'!BK:BK,'RAB Prices Short'!$B:$B,'All Prices combined'!$D480,'RAB Prices Short'!$E:$E,'All Prices combined'!$G480),IF($B480="RAB Long",SUMIFS('RAB Prices Long'!BK:BK,'RAB Prices Long'!$B:$B,'All Prices combined'!$D480,'RAB Prices Long'!$E:$E,'All Prices combined'!$G480)))),2)</f>
        <v>7.51</v>
      </c>
      <c r="BI480" s="2">
        <f>ROUND(IF($B480="Annuity",SUMIFS('Annuity Prices'!BL:BL,'Annuity Prices'!$B:$B,$D480,'Annuity Prices'!$E:$E,$G480),IF($B480="RAB Short",SUMIFS('RAB Prices Short'!BL:BL,'RAB Prices Short'!$B:$B,'All Prices combined'!$D480,'RAB Prices Short'!$E:$E,'All Prices combined'!$G480),IF($B480="RAB Long",SUMIFS('RAB Prices Long'!BL:BL,'RAB Prices Long'!$B:$B,'All Prices combined'!$D480,'RAB Prices Long'!$E:$E,'All Prices combined'!$G480)))),2)</f>
        <v>7.7</v>
      </c>
      <c r="BJ480" s="2">
        <f>ROUND(IF($B480="Annuity",SUMIFS('Annuity Prices'!BM:BM,'Annuity Prices'!$B:$B,$D480,'Annuity Prices'!$E:$E,$G480),IF($B480="RAB Short",SUMIFS('RAB Prices Short'!BM:BM,'RAB Prices Short'!$B:$B,'All Prices combined'!$D480,'RAB Prices Short'!$E:$E,'All Prices combined'!$G480),IF($B480="RAB Long",SUMIFS('RAB Prices Long'!BM:BM,'RAB Prices Long'!$B:$B,'All Prices combined'!$D480,'RAB Prices Long'!$E:$E,'All Prices combined'!$G480)))),2)</f>
        <v>7.85</v>
      </c>
      <c r="BK480" s="2">
        <f>ROUND(IF($B480="Annuity",SUMIFS('Annuity Prices'!BN:BN,'Annuity Prices'!$B:$B,$D480,'Annuity Prices'!$E:$E,$G480),IF($B480="RAB Short",SUMIFS('RAB Prices Short'!BN:BN,'RAB Prices Short'!$B:$B,'All Prices combined'!$D480,'RAB Prices Short'!$E:$E,'All Prices combined'!$G480),IF($B480="RAB Long",SUMIFS('RAB Prices Long'!BN:BN,'RAB Prices Long'!$B:$B,'All Prices combined'!$D480,'RAB Prices Long'!$E:$E,'All Prices combined'!$G480)))),2)</f>
        <v>8.0500000000000007</v>
      </c>
      <c r="BL480" s="2">
        <f>ROUND(IF($B480="Annuity",SUMIFS('Annuity Prices'!BO:BO,'Annuity Prices'!$B:$B,$D480,'Annuity Prices'!$E:$E,$G480),IF($B480="RAB Short",SUMIFS('RAB Prices Short'!BO:BO,'RAB Prices Short'!$B:$B,'All Prices combined'!$D480,'RAB Prices Short'!$E:$E,'All Prices combined'!$G480),IF($B480="RAB Long",SUMIFS('RAB Prices Long'!BO:BO,'RAB Prices Long'!$B:$B,'All Prices combined'!$D480,'RAB Prices Long'!$E:$E,'All Prices combined'!$G480)))),2)</f>
        <v>8.25</v>
      </c>
      <c r="BM480" s="2">
        <f>ROUND(IF($B480="Annuity",SUMIFS('Annuity Prices'!BP:BP,'Annuity Prices'!$B:$B,$D480,'Annuity Prices'!$E:$E,$G480),IF($B480="RAB Short",SUMIFS('RAB Prices Short'!BP:BP,'RAB Prices Short'!$B:$B,'All Prices combined'!$D480,'RAB Prices Short'!$E:$E,'All Prices combined'!$G480),IF($B480="RAB Long",SUMIFS('RAB Prices Long'!BP:BP,'RAB Prices Long'!$B:$B,'All Prices combined'!$D480,'RAB Prices Long'!$E:$E,'All Prices combined'!$G480)))),2)</f>
        <v>8.4600000000000009</v>
      </c>
      <c r="BN480" s="2">
        <f>ROUND(IF($B480="Annuity",SUMIFS('Annuity Prices'!BQ:BQ,'Annuity Prices'!$B:$B,$D480,'Annuity Prices'!$E:$E,$G480),IF($B480="RAB Short",SUMIFS('RAB Prices Short'!BQ:BQ,'RAB Prices Short'!$B:$B,'All Prices combined'!$D480,'RAB Prices Short'!$E:$E,'All Prices combined'!$G480),IF($B480="RAB Long",SUMIFS('RAB Prices Long'!BQ:BQ,'RAB Prices Long'!$B:$B,'All Prices combined'!$D480,'RAB Prices Long'!$E:$E,'All Prices combined'!$G480)))),2)</f>
        <v>8.6199999999999992</v>
      </c>
      <c r="BO480" s="2">
        <f>ROUND(IF($B480="Annuity",SUMIFS('Annuity Prices'!BR:BR,'Annuity Prices'!$B:$B,$D480,'Annuity Prices'!$E:$E,$G480),IF($B480="RAB Short",SUMIFS('RAB Prices Short'!BR:BR,'RAB Prices Short'!$B:$B,'All Prices combined'!$D480,'RAB Prices Short'!$E:$E,'All Prices combined'!$G480),IF($B480="RAB Long",SUMIFS('RAB Prices Long'!BR:BR,'RAB Prices Long'!$B:$B,'All Prices combined'!$D480,'RAB Prices Long'!$E:$E,'All Prices combined'!$G480)))),2)</f>
        <v>8.84</v>
      </c>
      <c r="BP480" s="2">
        <f>ROUND(IF($B480="Annuity",SUMIFS('Annuity Prices'!BS:BS,'Annuity Prices'!$B:$B,$D480,'Annuity Prices'!$E:$E,$G480),IF($B480="RAB Short",SUMIFS('RAB Prices Short'!BS:BS,'RAB Prices Short'!$B:$B,'All Prices combined'!$D480,'RAB Prices Short'!$E:$E,'All Prices combined'!$G480),IF($B480="RAB Long",SUMIFS('RAB Prices Long'!BS:BS,'RAB Prices Long'!$B:$B,'All Prices combined'!$D480,'RAB Prices Long'!$E:$E,'All Prices combined'!$G480)))),2)</f>
        <v>9.06</v>
      </c>
      <c r="BQ480" s="2">
        <f>ROUND(IF($B480="Annuity",SUMIFS('Annuity Prices'!BT:BT,'Annuity Prices'!$B:$B,$D480,'Annuity Prices'!$E:$E,$G480),IF($B480="RAB Short",SUMIFS('RAB Prices Short'!BT:BT,'RAB Prices Short'!$B:$B,'All Prices combined'!$D480,'RAB Prices Short'!$E:$E,'All Prices combined'!$G480),IF($B480="RAB Long",SUMIFS('RAB Prices Long'!BT:BT,'RAB Prices Long'!$B:$B,'All Prices combined'!$D480,'RAB Prices Long'!$E:$E,'All Prices combined'!$G480)))),2)</f>
        <v>9.2899999999999991</v>
      </c>
      <c r="BR480" s="2">
        <f>ROUND(IF($B480="Annuity",SUMIFS('Annuity Prices'!BU:BU,'Annuity Prices'!$B:$B,$D480,'Annuity Prices'!$E:$E,$G480),IF($B480="RAB Short",SUMIFS('RAB Prices Short'!BU:BU,'RAB Prices Short'!$B:$B,'All Prices combined'!$D480,'RAB Prices Short'!$E:$E,'All Prices combined'!$G480),IF($B480="RAB Long",SUMIFS('RAB Prices Long'!BU:BU,'RAB Prices Long'!$B:$B,'All Prices combined'!$D480,'RAB Prices Long'!$E:$E,'All Prices combined'!$G480)))),2)</f>
        <v>9.4700000000000006</v>
      </c>
      <c r="BS480" s="2">
        <f>ROUND(IF($B480="Annuity",SUMIFS('Annuity Prices'!BV:BV,'Annuity Prices'!$B:$B,$D480,'Annuity Prices'!$E:$E,$G480),IF($B480="RAB Short",SUMIFS('RAB Prices Short'!BV:BV,'RAB Prices Short'!$B:$B,'All Prices combined'!$D480,'RAB Prices Short'!$E:$E,'All Prices combined'!$G480),IF($B480="RAB Long",SUMIFS('RAB Prices Long'!BV:BV,'RAB Prices Long'!$B:$B,'All Prices combined'!$D480,'RAB Prices Long'!$E:$E,'All Prices combined'!$G480)))),2)</f>
        <v>9.7100000000000009</v>
      </c>
      <c r="BT480" s="2">
        <f>ROUND(IF($B480="Annuity",SUMIFS('Annuity Prices'!BW:BW,'Annuity Prices'!$B:$B,$D480,'Annuity Prices'!$E:$E,$G480),IF($B480="RAB Short",SUMIFS('RAB Prices Short'!BW:BW,'RAB Prices Short'!$B:$B,'All Prices combined'!$D480,'RAB Prices Short'!$E:$E,'All Prices combined'!$G480),IF($B480="RAB Long",SUMIFS('RAB Prices Long'!BW:BW,'RAB Prices Long'!$B:$B,'All Prices combined'!$D480,'RAB Prices Long'!$E:$E,'All Prices combined'!$G480)))),2)</f>
        <v>9.9499999999999993</v>
      </c>
      <c r="BU480" s="2">
        <f>ROUND(IF($B480="Annuity",SUMIFS('Annuity Prices'!BX:BX,'Annuity Prices'!$B:$B,$D480,'Annuity Prices'!$E:$E,$G480),IF($B480="RAB Short",SUMIFS('RAB Prices Short'!BX:BX,'RAB Prices Short'!$B:$B,'All Prices combined'!$D480,'RAB Prices Short'!$E:$E,'All Prices combined'!$G480),IF($B480="RAB Long",SUMIFS('RAB Prices Long'!BX:BX,'RAB Prices Long'!$B:$B,'All Prices combined'!$D480,'RAB Prices Long'!$E:$E,'All Prices combined'!$G480)))),2)</f>
        <v>10.199999999999999</v>
      </c>
    </row>
    <row r="481" spans="2:73" x14ac:dyDescent="0.25">
      <c r="B481" t="s">
        <v>45</v>
      </c>
      <c r="C481">
        <v>19</v>
      </c>
      <c r="E481" t="s">
        <v>183</v>
      </c>
      <c r="F481">
        <v>19</v>
      </c>
      <c r="G481" t="s">
        <v>184</v>
      </c>
      <c r="I481" s="2">
        <f>ROUND(IF($B481="Annuity",SUMIFS('Annuity Prices'!L:L,'Annuity Prices'!$B:$B,$D481,'Annuity Prices'!$E:$E,$G481),IF($B481="RAB Short",SUMIFS('RAB Prices Short'!L:L,'RAB Prices Short'!$B:$B,'All Prices combined'!$D481,'RAB Prices Short'!$E:$E,'All Prices combined'!$G481),IF($B481="RAB Long",SUMIFS('RAB Prices Long'!L:L,'RAB Prices Long'!$B:$B,'All Prices combined'!$D481,'RAB Prices Long'!$E:$E,'All Prices combined'!$G481)))),2)</f>
        <v>0</v>
      </c>
      <c r="J481" s="2">
        <f>ROUND(IF($B481="Annuity",SUMIFS('Annuity Prices'!M:M,'Annuity Prices'!$B:$B,$D481,'Annuity Prices'!$E:$E,$G481),IF($B481="RAB Short",SUMIFS('RAB Prices Short'!M:M,'RAB Prices Short'!$B:$B,'All Prices combined'!$D481,'RAB Prices Short'!$E:$E,'All Prices combined'!$G481),IF($B481="RAB Long",SUMIFS('RAB Prices Long'!M:M,'RAB Prices Long'!$B:$B,'All Prices combined'!$D481,'RAB Prices Long'!$E:$E,'All Prices combined'!$G481)))),2)</f>
        <v>0</v>
      </c>
      <c r="K481" s="2">
        <f>ROUND(IF($B481="Annuity",SUMIFS('Annuity Prices'!N:N,'Annuity Prices'!$B:$B,$D481,'Annuity Prices'!$E:$E,$G481),IF($B481="RAB Short",SUMIFS('RAB Prices Short'!N:N,'RAB Prices Short'!$B:$B,'All Prices combined'!$D481,'RAB Prices Short'!$E:$E,'All Prices combined'!$G481),IF($B481="RAB Long",SUMIFS('RAB Prices Long'!N:N,'RAB Prices Long'!$B:$B,'All Prices combined'!$D481,'RAB Prices Long'!$E:$E,'All Prices combined'!$G481)))),2)</f>
        <v>0</v>
      </c>
      <c r="L481" s="2">
        <f>ROUND(IF($B481="Annuity",SUMIFS('Annuity Prices'!O:O,'Annuity Prices'!$B:$B,$D481,'Annuity Prices'!$E:$E,$G481),IF($B481="RAB Short",SUMIFS('RAB Prices Short'!O:O,'RAB Prices Short'!$B:$B,'All Prices combined'!$D481,'RAB Prices Short'!$E:$E,'All Prices combined'!$G481),IF($B481="RAB Long",SUMIFS('RAB Prices Long'!O:O,'RAB Prices Long'!$B:$B,'All Prices combined'!$D481,'RAB Prices Long'!$E:$E,'All Prices combined'!$G481)))),2)</f>
        <v>0</v>
      </c>
      <c r="M481" s="2">
        <f>ROUND(IF($B481="Annuity",SUMIFS('Annuity Prices'!P:P,'Annuity Prices'!$B:$B,$D481,'Annuity Prices'!$E:$E,$G481),IF($B481="RAB Short",SUMIFS('RAB Prices Short'!P:P,'RAB Prices Short'!$B:$B,'All Prices combined'!$D481,'RAB Prices Short'!$E:$E,'All Prices combined'!$G481),IF($B481="RAB Long",SUMIFS('RAB Prices Long'!P:P,'RAB Prices Long'!$B:$B,'All Prices combined'!$D481,'RAB Prices Long'!$E:$E,'All Prices combined'!$G481)))),2)</f>
        <v>0</v>
      </c>
      <c r="N481" s="2">
        <f>ROUND(IF($B481="Annuity",SUMIFS('Annuity Prices'!Q:Q,'Annuity Prices'!$B:$B,$D481,'Annuity Prices'!$E:$E,$G481),IF($B481="RAB Short",SUMIFS('RAB Prices Short'!Q:Q,'RAB Prices Short'!$B:$B,'All Prices combined'!$D481,'RAB Prices Short'!$E:$E,'All Prices combined'!$G481),IF($B481="RAB Long",SUMIFS('RAB Prices Long'!Q:Q,'RAB Prices Long'!$B:$B,'All Prices combined'!$D481,'RAB Prices Long'!$E:$E,'All Prices combined'!$G481)))),2)</f>
        <v>0</v>
      </c>
      <c r="O481" s="2">
        <f>ROUND(IF($B481="Annuity",SUMIFS('Annuity Prices'!R:R,'Annuity Prices'!$B:$B,$D481,'Annuity Prices'!$E:$E,$G481),IF($B481="RAB Short",SUMIFS('RAB Prices Short'!R:R,'RAB Prices Short'!$B:$B,'All Prices combined'!$D481,'RAB Prices Short'!$E:$E,'All Prices combined'!$G481),IF($B481="RAB Long",SUMIFS('RAB Prices Long'!R:R,'RAB Prices Long'!$B:$B,'All Prices combined'!$D481,'RAB Prices Long'!$E:$E,'All Prices combined'!$G481)))),2)</f>
        <v>0</v>
      </c>
      <c r="P481" s="2">
        <f>ROUND(IF($B481="Annuity",SUMIFS('Annuity Prices'!S:S,'Annuity Prices'!$B:$B,$D481,'Annuity Prices'!$E:$E,$G481),IF($B481="RAB Short",SUMIFS('RAB Prices Short'!S:S,'RAB Prices Short'!$B:$B,'All Prices combined'!$D481,'RAB Prices Short'!$E:$E,'All Prices combined'!$G481),IF($B481="RAB Long",SUMIFS('RAB Prices Long'!S:S,'RAB Prices Long'!$B:$B,'All Prices combined'!$D481,'RAB Prices Long'!$E:$E,'All Prices combined'!$G481)))),2)</f>
        <v>0</v>
      </c>
      <c r="Q481" s="2">
        <f>ROUND(IF($B481="Annuity",SUMIFS('Annuity Prices'!T:T,'Annuity Prices'!$B:$B,$D481,'Annuity Prices'!$E:$E,$G481),IF($B481="RAB Short",SUMIFS('RAB Prices Short'!T:T,'RAB Prices Short'!$B:$B,'All Prices combined'!$D481,'RAB Prices Short'!$E:$E,'All Prices combined'!$G481),IF($B481="RAB Long",SUMIFS('RAB Prices Long'!T:T,'RAB Prices Long'!$B:$B,'All Prices combined'!$D481,'RAB Prices Long'!$E:$E,'All Prices combined'!$G481)))),2)</f>
        <v>0</v>
      </c>
      <c r="R481" s="2">
        <f>ROUND(IF($B481="Annuity",SUMIFS('Annuity Prices'!U:U,'Annuity Prices'!$B:$B,$D481,'Annuity Prices'!$E:$E,$G481),IF($B481="RAB Short",SUMIFS('RAB Prices Short'!U:U,'RAB Prices Short'!$B:$B,'All Prices combined'!$D481,'RAB Prices Short'!$E:$E,'All Prices combined'!$G481),IF($B481="RAB Long",SUMIFS('RAB Prices Long'!U:U,'RAB Prices Long'!$B:$B,'All Prices combined'!$D481,'RAB Prices Long'!$E:$E,'All Prices combined'!$G481)))),2)</f>
        <v>0</v>
      </c>
      <c r="S481" s="2">
        <f>ROUND(IF($B481="Annuity",SUMIFS('Annuity Prices'!V:V,'Annuity Prices'!$B:$B,$D481,'Annuity Prices'!$E:$E,$G481),IF($B481="RAB Short",SUMIFS('RAB Prices Short'!V:V,'RAB Prices Short'!$B:$B,'All Prices combined'!$D481,'RAB Prices Short'!$E:$E,'All Prices combined'!$G481),IF($B481="RAB Long",SUMIFS('RAB Prices Long'!V:V,'RAB Prices Long'!$B:$B,'All Prices combined'!$D481,'RAB Prices Long'!$E:$E,'All Prices combined'!$G481)))),2)</f>
        <v>0</v>
      </c>
      <c r="T481" s="2">
        <f>ROUND(IF($B481="Annuity",SUMIFS('Annuity Prices'!W:W,'Annuity Prices'!$B:$B,$D481,'Annuity Prices'!$E:$E,$G481),IF($B481="RAB Short",SUMIFS('RAB Prices Short'!W:W,'RAB Prices Short'!$B:$B,'All Prices combined'!$D481,'RAB Prices Short'!$E:$E,'All Prices combined'!$G481),IF($B481="RAB Long",SUMIFS('RAB Prices Long'!W:W,'RAB Prices Long'!$B:$B,'All Prices combined'!$D481,'RAB Prices Long'!$E:$E,'All Prices combined'!$G481)))),2)</f>
        <v>0</v>
      </c>
      <c r="U481" s="2">
        <f>ROUND(IF($B481="Annuity",SUMIFS('Annuity Prices'!X:X,'Annuity Prices'!$B:$B,$D481,'Annuity Prices'!$E:$E,$G481),IF($B481="RAB Short",SUMIFS('RAB Prices Short'!X:X,'RAB Prices Short'!$B:$B,'All Prices combined'!$D481,'RAB Prices Short'!$E:$E,'All Prices combined'!$G481),IF($B481="RAB Long",SUMIFS('RAB Prices Long'!X:X,'RAB Prices Long'!$B:$B,'All Prices combined'!$D481,'RAB Prices Long'!$E:$E,'All Prices combined'!$G481)))),2)</f>
        <v>0</v>
      </c>
      <c r="V481" s="2">
        <f>ROUND(IF($B481="Annuity",SUMIFS('Annuity Prices'!Y:Y,'Annuity Prices'!$B:$B,$D481,'Annuity Prices'!$E:$E,$G481),IF($B481="RAB Short",SUMIFS('RAB Prices Short'!Y:Y,'RAB Prices Short'!$B:$B,'All Prices combined'!$D481,'RAB Prices Short'!$E:$E,'All Prices combined'!$G481),IF($B481="RAB Long",SUMIFS('RAB Prices Long'!Y:Y,'RAB Prices Long'!$B:$B,'All Prices combined'!$D481,'RAB Prices Long'!$E:$E,'All Prices combined'!$G481)))),2)</f>
        <v>0</v>
      </c>
      <c r="W481" s="2">
        <f>ROUND(IF($B481="Annuity",SUMIFS('Annuity Prices'!Z:Z,'Annuity Prices'!$B:$B,$D481,'Annuity Prices'!$E:$E,$G481),IF($B481="RAB Short",SUMIFS('RAB Prices Short'!Z:Z,'RAB Prices Short'!$B:$B,'All Prices combined'!$D481,'RAB Prices Short'!$E:$E,'All Prices combined'!$G481),IF($B481="RAB Long",SUMIFS('RAB Prices Long'!Z:Z,'RAB Prices Long'!$B:$B,'All Prices combined'!$D481,'RAB Prices Long'!$E:$E,'All Prices combined'!$G481)))),2)</f>
        <v>0</v>
      </c>
      <c r="X481" s="2">
        <f>ROUND(IF($B481="Annuity",SUMIFS('Annuity Prices'!AA:AA,'Annuity Prices'!$B:$B,$D481,'Annuity Prices'!$E:$E,$G481),IF($B481="RAB Short",SUMIFS('RAB Prices Short'!AA:AA,'RAB Prices Short'!$B:$B,'All Prices combined'!$D481,'RAB Prices Short'!$E:$E,'All Prices combined'!$G481),IF($B481="RAB Long",SUMIFS('RAB Prices Long'!AA:AA,'RAB Prices Long'!$B:$B,'All Prices combined'!$D481,'RAB Prices Long'!$E:$E,'All Prices combined'!$G481)))),2)</f>
        <v>0</v>
      </c>
      <c r="Y481" s="2">
        <f>ROUND(IF($B481="Annuity",SUMIFS('Annuity Prices'!AB:AB,'Annuity Prices'!$B:$B,$D481,'Annuity Prices'!$E:$E,$G481),IF($B481="RAB Short",SUMIFS('RAB Prices Short'!AB:AB,'RAB Prices Short'!$B:$B,'All Prices combined'!$D481,'RAB Prices Short'!$E:$E,'All Prices combined'!$G481),IF($B481="RAB Long",SUMIFS('RAB Prices Long'!AB:AB,'RAB Prices Long'!$B:$B,'All Prices combined'!$D481,'RAB Prices Long'!$E:$E,'All Prices combined'!$G481)))),2)</f>
        <v>0</v>
      </c>
      <c r="Z481" s="2">
        <f>ROUND(IF($B481="Annuity",SUMIFS('Annuity Prices'!AC:AC,'Annuity Prices'!$B:$B,$D481,'Annuity Prices'!$E:$E,$G481),IF($B481="RAB Short",SUMIFS('RAB Prices Short'!AC:AC,'RAB Prices Short'!$B:$B,'All Prices combined'!$D481,'RAB Prices Short'!$E:$E,'All Prices combined'!$G481),IF($B481="RAB Long",SUMIFS('RAB Prices Long'!AC:AC,'RAB Prices Long'!$B:$B,'All Prices combined'!$D481,'RAB Prices Long'!$E:$E,'All Prices combined'!$G481)))),2)</f>
        <v>0</v>
      </c>
      <c r="AA481" s="2">
        <f>ROUND(IF($B481="Annuity",SUMIFS('Annuity Prices'!AD:AD,'Annuity Prices'!$B:$B,$D481,'Annuity Prices'!$E:$E,$G481),IF($B481="RAB Short",SUMIFS('RAB Prices Short'!AD:AD,'RAB Prices Short'!$B:$B,'All Prices combined'!$D481,'RAB Prices Short'!$E:$E,'All Prices combined'!$G481),IF($B481="RAB Long",SUMIFS('RAB Prices Long'!AD:AD,'RAB Prices Long'!$B:$B,'All Prices combined'!$D481,'RAB Prices Long'!$E:$E,'All Prices combined'!$G481)))),2)</f>
        <v>0</v>
      </c>
      <c r="AB481" s="2">
        <f>ROUND(IF($B481="Annuity",SUMIFS('Annuity Prices'!AE:AE,'Annuity Prices'!$B:$B,$D481,'Annuity Prices'!$E:$E,$G481),IF($B481="RAB Short",SUMIFS('RAB Prices Short'!AE:AE,'RAB Prices Short'!$B:$B,'All Prices combined'!$D481,'RAB Prices Short'!$E:$E,'All Prices combined'!$G481),IF($B481="RAB Long",SUMIFS('RAB Prices Long'!AE:AE,'RAB Prices Long'!$B:$B,'All Prices combined'!$D481,'RAB Prices Long'!$E:$E,'All Prices combined'!$G481)))),2)</f>
        <v>0</v>
      </c>
      <c r="AC481" s="2">
        <f>ROUND(IF($B481="Annuity",SUMIFS('Annuity Prices'!AF:AF,'Annuity Prices'!$B:$B,$D481,'Annuity Prices'!$E:$E,$G481),IF($B481="RAB Short",SUMIFS('RAB Prices Short'!AF:AF,'RAB Prices Short'!$B:$B,'All Prices combined'!$D481,'RAB Prices Short'!$E:$E,'All Prices combined'!$G481),IF($B481="RAB Long",SUMIFS('RAB Prices Long'!AF:AF,'RAB Prices Long'!$B:$B,'All Prices combined'!$D481,'RAB Prices Long'!$E:$E,'All Prices combined'!$G481)))),2)</f>
        <v>0</v>
      </c>
      <c r="AD481" s="2">
        <f>ROUND(IF($B481="Annuity",SUMIFS('Annuity Prices'!AG:AG,'Annuity Prices'!$B:$B,$D481,'Annuity Prices'!$E:$E,$G481),IF($B481="RAB Short",SUMIFS('RAB Prices Short'!AG:AG,'RAB Prices Short'!$B:$B,'All Prices combined'!$D481,'RAB Prices Short'!$E:$E,'All Prices combined'!$G481),IF($B481="RAB Long",SUMIFS('RAB Prices Long'!AG:AG,'RAB Prices Long'!$B:$B,'All Prices combined'!$D481,'RAB Prices Long'!$E:$E,'All Prices combined'!$G481)))),2)</f>
        <v>0</v>
      </c>
      <c r="AE481" s="2">
        <f>ROUND(IF($B481="Annuity",SUMIFS('Annuity Prices'!AH:AH,'Annuity Prices'!$B:$B,$D481,'Annuity Prices'!$E:$E,$G481),IF($B481="RAB Short",SUMIFS('RAB Prices Short'!AH:AH,'RAB Prices Short'!$B:$B,'All Prices combined'!$D481,'RAB Prices Short'!$E:$E,'All Prices combined'!$G481),IF($B481="RAB Long",SUMIFS('RAB Prices Long'!AH:AH,'RAB Prices Long'!$B:$B,'All Prices combined'!$D481,'RAB Prices Long'!$E:$E,'All Prices combined'!$G481)))),2)</f>
        <v>0</v>
      </c>
      <c r="AF481" s="2">
        <f>ROUND(IF($B481="Annuity",SUMIFS('Annuity Prices'!AI:AI,'Annuity Prices'!$B:$B,$D481,'Annuity Prices'!$E:$E,$G481),IF($B481="RAB Short",SUMIFS('RAB Prices Short'!AI:AI,'RAB Prices Short'!$B:$B,'All Prices combined'!$D481,'RAB Prices Short'!$E:$E,'All Prices combined'!$G481),IF($B481="RAB Long",SUMIFS('RAB Prices Long'!AI:AI,'RAB Prices Long'!$B:$B,'All Prices combined'!$D481,'RAB Prices Long'!$E:$E,'All Prices combined'!$G481)))),2)</f>
        <v>0</v>
      </c>
      <c r="AG481" s="2">
        <f>ROUND(IF($B481="Annuity",SUMIFS('Annuity Prices'!AJ:AJ,'Annuity Prices'!$B:$B,$D481,'Annuity Prices'!$E:$E,$G481),IF($B481="RAB Short",SUMIFS('RAB Prices Short'!AJ:AJ,'RAB Prices Short'!$B:$B,'All Prices combined'!$D481,'RAB Prices Short'!$E:$E,'All Prices combined'!$G481),IF($B481="RAB Long",SUMIFS('RAB Prices Long'!AJ:AJ,'RAB Prices Long'!$B:$B,'All Prices combined'!$D481,'RAB Prices Long'!$E:$E,'All Prices combined'!$G481)))),2)</f>
        <v>0</v>
      </c>
      <c r="AH481" s="2">
        <f>ROUND(IF($B481="Annuity",SUMIFS('Annuity Prices'!AK:AK,'Annuity Prices'!$B:$B,$D481,'Annuity Prices'!$E:$E,$G481),IF($B481="RAB Short",SUMIFS('RAB Prices Short'!AK:AK,'RAB Prices Short'!$B:$B,'All Prices combined'!$D481,'RAB Prices Short'!$E:$E,'All Prices combined'!$G481),IF($B481="RAB Long",SUMIFS('RAB Prices Long'!AK:AK,'RAB Prices Long'!$B:$B,'All Prices combined'!$D481,'RAB Prices Long'!$E:$E,'All Prices combined'!$G481)))),2)</f>
        <v>0</v>
      </c>
      <c r="AI481" s="2">
        <f>ROUND(IF($B481="Annuity",SUMIFS('Annuity Prices'!AL:AL,'Annuity Prices'!$B:$B,$D481,'Annuity Prices'!$E:$E,$G481),IF($B481="RAB Short",SUMIFS('RAB Prices Short'!AL:AL,'RAB Prices Short'!$B:$B,'All Prices combined'!$D481,'RAB Prices Short'!$E:$E,'All Prices combined'!$G481),IF($B481="RAB Long",SUMIFS('RAB Prices Long'!AL:AL,'RAB Prices Long'!$B:$B,'All Prices combined'!$D481,'RAB Prices Long'!$E:$E,'All Prices combined'!$G481)))),2)</f>
        <v>0</v>
      </c>
      <c r="AJ481" s="2">
        <f>ROUND(IF($B481="Annuity",SUMIFS('Annuity Prices'!AM:AM,'Annuity Prices'!$B:$B,$D481,'Annuity Prices'!$E:$E,$G481),IF($B481="RAB Short",SUMIFS('RAB Prices Short'!AM:AM,'RAB Prices Short'!$B:$B,'All Prices combined'!$D481,'RAB Prices Short'!$E:$E,'All Prices combined'!$G481),IF($B481="RAB Long",SUMIFS('RAB Prices Long'!AM:AM,'RAB Prices Long'!$B:$B,'All Prices combined'!$D481,'RAB Prices Long'!$E:$E,'All Prices combined'!$G481)))),2)</f>
        <v>0</v>
      </c>
      <c r="AK481" s="2">
        <f>ROUND(IF($B481="Annuity",SUMIFS('Annuity Prices'!AN:AN,'Annuity Prices'!$B:$B,$D481,'Annuity Prices'!$E:$E,$G481),IF($B481="RAB Short",SUMIFS('RAB Prices Short'!AN:AN,'RAB Prices Short'!$B:$B,'All Prices combined'!$D481,'RAB Prices Short'!$E:$E,'All Prices combined'!$G481),IF($B481="RAB Long",SUMIFS('RAB Prices Long'!AN:AN,'RAB Prices Long'!$B:$B,'All Prices combined'!$D481,'RAB Prices Long'!$E:$E,'All Prices combined'!$G481)))),2)</f>
        <v>0</v>
      </c>
      <c r="AL481" s="2">
        <f>ROUND(IF($B481="Annuity",SUMIFS('Annuity Prices'!AO:AO,'Annuity Prices'!$B:$B,$D481,'Annuity Prices'!$E:$E,$G481),IF($B481="RAB Short",SUMIFS('RAB Prices Short'!AO:AO,'RAB Prices Short'!$B:$B,'All Prices combined'!$D481,'RAB Prices Short'!$E:$E,'All Prices combined'!$G481),IF($B481="RAB Long",SUMIFS('RAB Prices Long'!AO:AO,'RAB Prices Long'!$B:$B,'All Prices combined'!$D481,'RAB Prices Long'!$E:$E,'All Prices combined'!$G481)))),2)</f>
        <v>0</v>
      </c>
      <c r="AM481" s="2">
        <f>ROUND(IF($B481="Annuity",SUMIFS('Annuity Prices'!AP:AP,'Annuity Prices'!$B:$B,$D481,'Annuity Prices'!$E:$E,$G481),IF($B481="RAB Short",SUMIFS('RAB Prices Short'!AP:AP,'RAB Prices Short'!$B:$B,'All Prices combined'!$D481,'RAB Prices Short'!$E:$E,'All Prices combined'!$G481),IF($B481="RAB Long",SUMIFS('RAB Prices Long'!AP:AP,'RAB Prices Long'!$B:$B,'All Prices combined'!$D481,'RAB Prices Long'!$E:$E,'All Prices combined'!$G481)))),2)</f>
        <v>0</v>
      </c>
      <c r="AN481" s="2">
        <f>ROUND(IF($B481="Annuity",SUMIFS('Annuity Prices'!AQ:AQ,'Annuity Prices'!$B:$B,$D481,'Annuity Prices'!$E:$E,$G481),IF($B481="RAB Short",SUMIFS('RAB Prices Short'!AQ:AQ,'RAB Prices Short'!$B:$B,'All Prices combined'!$D481,'RAB Prices Short'!$E:$E,'All Prices combined'!$G481),IF($B481="RAB Long",SUMIFS('RAB Prices Long'!AQ:AQ,'RAB Prices Long'!$B:$B,'All Prices combined'!$D481,'RAB Prices Long'!$E:$E,'All Prices combined'!$G481)))),2)</f>
        <v>0</v>
      </c>
      <c r="AO481" s="2">
        <f>ROUND(IF($B481="Annuity",SUMIFS('Annuity Prices'!AR:AR,'Annuity Prices'!$B:$B,$D481,'Annuity Prices'!$E:$E,$G481),IF($B481="RAB Short",SUMIFS('RAB Prices Short'!AR:AR,'RAB Prices Short'!$B:$B,'All Prices combined'!$D481,'RAB Prices Short'!$E:$E,'All Prices combined'!$G481),IF($B481="RAB Long",SUMIFS('RAB Prices Long'!AR:AR,'RAB Prices Long'!$B:$B,'All Prices combined'!$D481,'RAB Prices Long'!$E:$E,'All Prices combined'!$G481)))),2)</f>
        <v>0</v>
      </c>
      <c r="AP481" s="2">
        <f>ROUND(IF($B481="Annuity",SUMIFS('Annuity Prices'!AS:AS,'Annuity Prices'!$B:$B,$D481,'Annuity Prices'!$E:$E,$G481),IF($B481="RAB Short",SUMIFS('RAB Prices Short'!AS:AS,'RAB Prices Short'!$B:$B,'All Prices combined'!$D481,'RAB Prices Short'!$E:$E,'All Prices combined'!$G481),IF($B481="RAB Long",SUMIFS('RAB Prices Long'!AS:AS,'RAB Prices Long'!$B:$B,'All Prices combined'!$D481,'RAB Prices Long'!$E:$E,'All Prices combined'!$G481)))),2)</f>
        <v>0</v>
      </c>
      <c r="AQ481" s="2">
        <f>ROUND(IF($B481="Annuity",SUMIFS('Annuity Prices'!AT:AT,'Annuity Prices'!$B:$B,$D481,'Annuity Prices'!$E:$E,$G481),IF($B481="RAB Short",SUMIFS('RAB Prices Short'!AT:AT,'RAB Prices Short'!$B:$B,'All Prices combined'!$D481,'RAB Prices Short'!$E:$E,'All Prices combined'!$G481),IF($B481="RAB Long",SUMIFS('RAB Prices Long'!AT:AT,'RAB Prices Long'!$B:$B,'All Prices combined'!$D481,'RAB Prices Long'!$E:$E,'All Prices combined'!$G481)))),2)</f>
        <v>0</v>
      </c>
      <c r="AR481" s="2">
        <f>ROUND(IF($B481="Annuity",SUMIFS('Annuity Prices'!AU:AU,'Annuity Prices'!$B:$B,$D481,'Annuity Prices'!$E:$E,$G481),IF($B481="RAB Short",SUMIFS('RAB Prices Short'!AU:AU,'RAB Prices Short'!$B:$B,'All Prices combined'!$D481,'RAB Prices Short'!$E:$E,'All Prices combined'!$G481),IF($B481="RAB Long",SUMIFS('RAB Prices Long'!AU:AU,'RAB Prices Long'!$B:$B,'All Prices combined'!$D481,'RAB Prices Long'!$E:$E,'All Prices combined'!$G481)))),2)</f>
        <v>0</v>
      </c>
      <c r="AS481" s="2">
        <f>ROUND(IF($B481="Annuity",SUMIFS('Annuity Prices'!AV:AV,'Annuity Prices'!$B:$B,$D481,'Annuity Prices'!$E:$E,$G481),IF($B481="RAB Short",SUMIFS('RAB Prices Short'!AV:AV,'RAB Prices Short'!$B:$B,'All Prices combined'!$D481,'RAB Prices Short'!$E:$E,'All Prices combined'!$G481),IF($B481="RAB Long",SUMIFS('RAB Prices Long'!AV:AV,'RAB Prices Long'!$B:$B,'All Prices combined'!$D481,'RAB Prices Long'!$E:$E,'All Prices combined'!$G481)))),2)</f>
        <v>0</v>
      </c>
      <c r="AT481" s="2">
        <f>ROUND(IF($B481="Annuity",SUMIFS('Annuity Prices'!AW:AW,'Annuity Prices'!$B:$B,$D481,'Annuity Prices'!$E:$E,$G481),IF($B481="RAB Short",SUMIFS('RAB Prices Short'!AW:AW,'RAB Prices Short'!$B:$B,'All Prices combined'!$D481,'RAB Prices Short'!$E:$E,'All Prices combined'!$G481),IF($B481="RAB Long",SUMIFS('RAB Prices Long'!AW:AW,'RAB Prices Long'!$B:$B,'All Prices combined'!$D481,'RAB Prices Long'!$E:$E,'All Prices combined'!$G481)))),2)</f>
        <v>0</v>
      </c>
      <c r="AU481" s="2">
        <f>ROUND(IF($B481="Annuity",SUMIFS('Annuity Prices'!AX:AX,'Annuity Prices'!$B:$B,$D481,'Annuity Prices'!$E:$E,$G481),IF($B481="RAB Short",SUMIFS('RAB Prices Short'!AX:AX,'RAB Prices Short'!$B:$B,'All Prices combined'!$D481,'RAB Prices Short'!$E:$E,'All Prices combined'!$G481),IF($B481="RAB Long",SUMIFS('RAB Prices Long'!AX:AX,'RAB Prices Long'!$B:$B,'All Prices combined'!$D481,'RAB Prices Long'!$E:$E,'All Prices combined'!$G481)))),2)</f>
        <v>0</v>
      </c>
      <c r="AV481" s="2">
        <f>ROUND(IF($B481="Annuity",SUMIFS('Annuity Prices'!AY:AY,'Annuity Prices'!$B:$B,$D481,'Annuity Prices'!$E:$E,$G481),IF($B481="RAB Short",SUMIFS('RAB Prices Short'!AY:AY,'RAB Prices Short'!$B:$B,'All Prices combined'!$D481,'RAB Prices Short'!$E:$E,'All Prices combined'!$G481),IF($B481="RAB Long",SUMIFS('RAB Prices Long'!AY:AY,'RAB Prices Long'!$B:$B,'All Prices combined'!$D481,'RAB Prices Long'!$E:$E,'All Prices combined'!$G481)))),2)</f>
        <v>0</v>
      </c>
      <c r="AW481" s="2">
        <f>ROUND(IF($B481="Annuity",SUMIFS('Annuity Prices'!AZ:AZ,'Annuity Prices'!$B:$B,$D481,'Annuity Prices'!$E:$E,$G481),IF($B481="RAB Short",SUMIFS('RAB Prices Short'!AZ:AZ,'RAB Prices Short'!$B:$B,'All Prices combined'!$D481,'RAB Prices Short'!$E:$E,'All Prices combined'!$G481),IF($B481="RAB Long",SUMIFS('RAB Prices Long'!AZ:AZ,'RAB Prices Long'!$B:$B,'All Prices combined'!$D481,'RAB Prices Long'!$E:$E,'All Prices combined'!$G481)))),2)</f>
        <v>0</v>
      </c>
      <c r="AX481" s="2">
        <f>ROUND(IF($B481="Annuity",SUMIFS('Annuity Prices'!BA:BA,'Annuity Prices'!$B:$B,$D481,'Annuity Prices'!$E:$E,$G481),IF($B481="RAB Short",SUMIFS('RAB Prices Short'!BA:BA,'RAB Prices Short'!$B:$B,'All Prices combined'!$D481,'RAB Prices Short'!$E:$E,'All Prices combined'!$G481),IF($B481="RAB Long",SUMIFS('RAB Prices Long'!BA:BA,'RAB Prices Long'!$B:$B,'All Prices combined'!$D481,'RAB Prices Long'!$E:$E,'All Prices combined'!$G481)))),2)</f>
        <v>0</v>
      </c>
      <c r="AY481" s="2">
        <f>ROUND(IF($B481="Annuity",SUMIFS('Annuity Prices'!BB:BB,'Annuity Prices'!$B:$B,$D481,'Annuity Prices'!$E:$E,$G481),IF($B481="RAB Short",SUMIFS('RAB Prices Short'!BB:BB,'RAB Prices Short'!$B:$B,'All Prices combined'!$D481,'RAB Prices Short'!$E:$E,'All Prices combined'!$G481),IF($B481="RAB Long",SUMIFS('RAB Prices Long'!BB:BB,'RAB Prices Long'!$B:$B,'All Prices combined'!$D481,'RAB Prices Long'!$E:$E,'All Prices combined'!$G481)))),2)</f>
        <v>0</v>
      </c>
      <c r="AZ481" s="2">
        <f>ROUND(IF($B481="Annuity",SUMIFS('Annuity Prices'!BC:BC,'Annuity Prices'!$B:$B,$D481,'Annuity Prices'!$E:$E,$G481),IF($B481="RAB Short",SUMIFS('RAB Prices Short'!BC:BC,'RAB Prices Short'!$B:$B,'All Prices combined'!$D481,'RAB Prices Short'!$E:$E,'All Prices combined'!$G481),IF($B481="RAB Long",SUMIFS('RAB Prices Long'!BC:BC,'RAB Prices Long'!$B:$B,'All Prices combined'!$D481,'RAB Prices Long'!$E:$E,'All Prices combined'!$G481)))),2)</f>
        <v>0</v>
      </c>
      <c r="BA481" s="2">
        <f>ROUND(IF($B481="Annuity",SUMIFS('Annuity Prices'!BD:BD,'Annuity Prices'!$B:$B,$D481,'Annuity Prices'!$E:$E,$G481),IF($B481="RAB Short",SUMIFS('RAB Prices Short'!BD:BD,'RAB Prices Short'!$B:$B,'All Prices combined'!$D481,'RAB Prices Short'!$E:$E,'All Prices combined'!$G481),IF($B481="RAB Long",SUMIFS('RAB Prices Long'!BD:BD,'RAB Prices Long'!$B:$B,'All Prices combined'!$D481,'RAB Prices Long'!$E:$E,'All Prices combined'!$G481)))),2)</f>
        <v>0</v>
      </c>
      <c r="BB481" s="2">
        <f>ROUND(IF($B481="Annuity",SUMIFS('Annuity Prices'!BE:BE,'Annuity Prices'!$B:$B,$D481,'Annuity Prices'!$E:$E,$G481),IF($B481="RAB Short",SUMIFS('RAB Prices Short'!BE:BE,'RAB Prices Short'!$B:$B,'All Prices combined'!$D481,'RAB Prices Short'!$E:$E,'All Prices combined'!$G481),IF($B481="RAB Long",SUMIFS('RAB Prices Long'!BE:BE,'RAB Prices Long'!$B:$B,'All Prices combined'!$D481,'RAB Prices Long'!$E:$E,'All Prices combined'!$G481)))),2)</f>
        <v>0</v>
      </c>
      <c r="BC481" s="2">
        <f>ROUND(IF($B481="Annuity",SUMIFS('Annuity Prices'!BF:BF,'Annuity Prices'!$B:$B,$D481,'Annuity Prices'!$E:$E,$G481),IF($B481="RAB Short",SUMIFS('RAB Prices Short'!BF:BF,'RAB Prices Short'!$B:$B,'All Prices combined'!$D481,'RAB Prices Short'!$E:$E,'All Prices combined'!$G481),IF($B481="RAB Long",SUMIFS('RAB Prices Long'!BF:BF,'RAB Prices Long'!$B:$B,'All Prices combined'!$D481,'RAB Prices Long'!$E:$E,'All Prices combined'!$G481)))),2)</f>
        <v>0</v>
      </c>
      <c r="BD481" s="2">
        <f>ROUND(IF($B481="Annuity",SUMIFS('Annuity Prices'!BG:BG,'Annuity Prices'!$B:$B,$D481,'Annuity Prices'!$E:$E,$G481),IF($B481="RAB Short",SUMIFS('RAB Prices Short'!BG:BG,'RAB Prices Short'!$B:$B,'All Prices combined'!$D481,'RAB Prices Short'!$E:$E,'All Prices combined'!$G481),IF($B481="RAB Long",SUMIFS('RAB Prices Long'!BG:BG,'RAB Prices Long'!$B:$B,'All Prices combined'!$D481,'RAB Prices Long'!$E:$E,'All Prices combined'!$G481)))),2)</f>
        <v>0</v>
      </c>
      <c r="BE481" s="2">
        <f>ROUND(IF($B481="Annuity",SUMIFS('Annuity Prices'!BH:BH,'Annuity Prices'!$B:$B,$D481,'Annuity Prices'!$E:$E,$G481),IF($B481="RAB Short",SUMIFS('RAB Prices Short'!BH:BH,'RAB Prices Short'!$B:$B,'All Prices combined'!$D481,'RAB Prices Short'!$E:$E,'All Prices combined'!$G481),IF($B481="RAB Long",SUMIFS('RAB Prices Long'!BH:BH,'RAB Prices Long'!$B:$B,'All Prices combined'!$D481,'RAB Prices Long'!$E:$E,'All Prices combined'!$G481)))),2)</f>
        <v>0</v>
      </c>
      <c r="BF481" s="2">
        <f>ROUND(IF($B481="Annuity",SUMIFS('Annuity Prices'!BI:BI,'Annuity Prices'!$B:$B,$D481,'Annuity Prices'!$E:$E,$G481),IF($B481="RAB Short",SUMIFS('RAB Prices Short'!BI:BI,'RAB Prices Short'!$B:$B,'All Prices combined'!$D481,'RAB Prices Short'!$E:$E,'All Prices combined'!$G481),IF($B481="RAB Long",SUMIFS('RAB Prices Long'!BI:BI,'RAB Prices Long'!$B:$B,'All Prices combined'!$D481,'RAB Prices Long'!$E:$E,'All Prices combined'!$G481)))),2)</f>
        <v>0</v>
      </c>
      <c r="BG481" s="2">
        <f>ROUND(IF($B481="Annuity",SUMIFS('Annuity Prices'!BJ:BJ,'Annuity Prices'!$B:$B,$D481,'Annuity Prices'!$E:$E,$G481),IF($B481="RAB Short",SUMIFS('RAB Prices Short'!BJ:BJ,'RAB Prices Short'!$B:$B,'All Prices combined'!$D481,'RAB Prices Short'!$E:$E,'All Prices combined'!$G481),IF($B481="RAB Long",SUMIFS('RAB Prices Long'!BJ:BJ,'RAB Prices Long'!$B:$B,'All Prices combined'!$D481,'RAB Prices Long'!$E:$E,'All Prices combined'!$G481)))),2)</f>
        <v>0</v>
      </c>
      <c r="BH481" s="2">
        <f>ROUND(IF($B481="Annuity",SUMIFS('Annuity Prices'!BK:BK,'Annuity Prices'!$B:$B,$D481,'Annuity Prices'!$E:$E,$G481),IF($B481="RAB Short",SUMIFS('RAB Prices Short'!BK:BK,'RAB Prices Short'!$B:$B,'All Prices combined'!$D481,'RAB Prices Short'!$E:$E,'All Prices combined'!$G481),IF($B481="RAB Long",SUMIFS('RAB Prices Long'!BK:BK,'RAB Prices Long'!$B:$B,'All Prices combined'!$D481,'RAB Prices Long'!$E:$E,'All Prices combined'!$G481)))),2)</f>
        <v>0</v>
      </c>
      <c r="BI481" s="2">
        <f>ROUND(IF($B481="Annuity",SUMIFS('Annuity Prices'!BL:BL,'Annuity Prices'!$B:$B,$D481,'Annuity Prices'!$E:$E,$G481),IF($B481="RAB Short",SUMIFS('RAB Prices Short'!BL:BL,'RAB Prices Short'!$B:$B,'All Prices combined'!$D481,'RAB Prices Short'!$E:$E,'All Prices combined'!$G481),IF($B481="RAB Long",SUMIFS('RAB Prices Long'!BL:BL,'RAB Prices Long'!$B:$B,'All Prices combined'!$D481,'RAB Prices Long'!$E:$E,'All Prices combined'!$G481)))),2)</f>
        <v>0</v>
      </c>
      <c r="BJ481" s="2">
        <f>ROUND(IF($B481="Annuity",SUMIFS('Annuity Prices'!BM:BM,'Annuity Prices'!$B:$B,$D481,'Annuity Prices'!$E:$E,$G481),IF($B481="RAB Short",SUMIFS('RAB Prices Short'!BM:BM,'RAB Prices Short'!$B:$B,'All Prices combined'!$D481,'RAB Prices Short'!$E:$E,'All Prices combined'!$G481),IF($B481="RAB Long",SUMIFS('RAB Prices Long'!BM:BM,'RAB Prices Long'!$B:$B,'All Prices combined'!$D481,'RAB Prices Long'!$E:$E,'All Prices combined'!$G481)))),2)</f>
        <v>0</v>
      </c>
      <c r="BK481" s="2">
        <f>ROUND(IF($B481="Annuity",SUMIFS('Annuity Prices'!BN:BN,'Annuity Prices'!$B:$B,$D481,'Annuity Prices'!$E:$E,$G481),IF($B481="RAB Short",SUMIFS('RAB Prices Short'!BN:BN,'RAB Prices Short'!$B:$B,'All Prices combined'!$D481,'RAB Prices Short'!$E:$E,'All Prices combined'!$G481),IF($B481="RAB Long",SUMIFS('RAB Prices Long'!BN:BN,'RAB Prices Long'!$B:$B,'All Prices combined'!$D481,'RAB Prices Long'!$E:$E,'All Prices combined'!$G481)))),2)</f>
        <v>0</v>
      </c>
      <c r="BL481" s="2">
        <f>ROUND(IF($B481="Annuity",SUMIFS('Annuity Prices'!BO:BO,'Annuity Prices'!$B:$B,$D481,'Annuity Prices'!$E:$E,$G481),IF($B481="RAB Short",SUMIFS('RAB Prices Short'!BO:BO,'RAB Prices Short'!$B:$B,'All Prices combined'!$D481,'RAB Prices Short'!$E:$E,'All Prices combined'!$G481),IF($B481="RAB Long",SUMIFS('RAB Prices Long'!BO:BO,'RAB Prices Long'!$B:$B,'All Prices combined'!$D481,'RAB Prices Long'!$E:$E,'All Prices combined'!$G481)))),2)</f>
        <v>0</v>
      </c>
      <c r="BM481" s="2">
        <f>ROUND(IF($B481="Annuity",SUMIFS('Annuity Prices'!BP:BP,'Annuity Prices'!$B:$B,$D481,'Annuity Prices'!$E:$E,$G481),IF($B481="RAB Short",SUMIFS('RAB Prices Short'!BP:BP,'RAB Prices Short'!$B:$B,'All Prices combined'!$D481,'RAB Prices Short'!$E:$E,'All Prices combined'!$G481),IF($B481="RAB Long",SUMIFS('RAB Prices Long'!BP:BP,'RAB Prices Long'!$B:$B,'All Prices combined'!$D481,'RAB Prices Long'!$E:$E,'All Prices combined'!$G481)))),2)</f>
        <v>0</v>
      </c>
      <c r="BN481" s="2">
        <f>ROUND(IF($B481="Annuity",SUMIFS('Annuity Prices'!BQ:BQ,'Annuity Prices'!$B:$B,$D481,'Annuity Prices'!$E:$E,$G481),IF($B481="RAB Short",SUMIFS('RAB Prices Short'!BQ:BQ,'RAB Prices Short'!$B:$B,'All Prices combined'!$D481,'RAB Prices Short'!$E:$E,'All Prices combined'!$G481),IF($B481="RAB Long",SUMIFS('RAB Prices Long'!BQ:BQ,'RAB Prices Long'!$B:$B,'All Prices combined'!$D481,'RAB Prices Long'!$E:$E,'All Prices combined'!$G481)))),2)</f>
        <v>0</v>
      </c>
      <c r="BO481" s="2">
        <f>ROUND(IF($B481="Annuity",SUMIFS('Annuity Prices'!BR:BR,'Annuity Prices'!$B:$B,$D481,'Annuity Prices'!$E:$E,$G481),IF($B481="RAB Short",SUMIFS('RAB Prices Short'!BR:BR,'RAB Prices Short'!$B:$B,'All Prices combined'!$D481,'RAB Prices Short'!$E:$E,'All Prices combined'!$G481),IF($B481="RAB Long",SUMIFS('RAB Prices Long'!BR:BR,'RAB Prices Long'!$B:$B,'All Prices combined'!$D481,'RAB Prices Long'!$E:$E,'All Prices combined'!$G481)))),2)</f>
        <v>0</v>
      </c>
      <c r="BP481" s="2">
        <f>ROUND(IF($B481="Annuity",SUMIFS('Annuity Prices'!BS:BS,'Annuity Prices'!$B:$B,$D481,'Annuity Prices'!$E:$E,$G481),IF($B481="RAB Short",SUMIFS('RAB Prices Short'!BS:BS,'RAB Prices Short'!$B:$B,'All Prices combined'!$D481,'RAB Prices Short'!$E:$E,'All Prices combined'!$G481),IF($B481="RAB Long",SUMIFS('RAB Prices Long'!BS:BS,'RAB Prices Long'!$B:$B,'All Prices combined'!$D481,'RAB Prices Long'!$E:$E,'All Prices combined'!$G481)))),2)</f>
        <v>0</v>
      </c>
      <c r="BQ481" s="2">
        <f>ROUND(IF($B481="Annuity",SUMIFS('Annuity Prices'!BT:BT,'Annuity Prices'!$B:$B,$D481,'Annuity Prices'!$E:$E,$G481),IF($B481="RAB Short",SUMIFS('RAB Prices Short'!BT:BT,'RAB Prices Short'!$B:$B,'All Prices combined'!$D481,'RAB Prices Short'!$E:$E,'All Prices combined'!$G481),IF($B481="RAB Long",SUMIFS('RAB Prices Long'!BT:BT,'RAB Prices Long'!$B:$B,'All Prices combined'!$D481,'RAB Prices Long'!$E:$E,'All Prices combined'!$G481)))),2)</f>
        <v>0</v>
      </c>
      <c r="BR481" s="2">
        <f>ROUND(IF($B481="Annuity",SUMIFS('Annuity Prices'!BU:BU,'Annuity Prices'!$B:$B,$D481,'Annuity Prices'!$E:$E,$G481),IF($B481="RAB Short",SUMIFS('RAB Prices Short'!BU:BU,'RAB Prices Short'!$B:$B,'All Prices combined'!$D481,'RAB Prices Short'!$E:$E,'All Prices combined'!$G481),IF($B481="RAB Long",SUMIFS('RAB Prices Long'!BU:BU,'RAB Prices Long'!$B:$B,'All Prices combined'!$D481,'RAB Prices Long'!$E:$E,'All Prices combined'!$G481)))),2)</f>
        <v>0</v>
      </c>
      <c r="BS481" s="2">
        <f>ROUND(IF($B481="Annuity",SUMIFS('Annuity Prices'!BV:BV,'Annuity Prices'!$B:$B,$D481,'Annuity Prices'!$E:$E,$G481),IF($B481="RAB Short",SUMIFS('RAB Prices Short'!BV:BV,'RAB Prices Short'!$B:$B,'All Prices combined'!$D481,'RAB Prices Short'!$E:$E,'All Prices combined'!$G481),IF($B481="RAB Long",SUMIFS('RAB Prices Long'!BV:BV,'RAB Prices Long'!$B:$B,'All Prices combined'!$D481,'RAB Prices Long'!$E:$E,'All Prices combined'!$G481)))),2)</f>
        <v>0</v>
      </c>
      <c r="BT481" s="2">
        <f>ROUND(IF($B481="Annuity",SUMIFS('Annuity Prices'!BW:BW,'Annuity Prices'!$B:$B,$D481,'Annuity Prices'!$E:$E,$G481),IF($B481="RAB Short",SUMIFS('RAB Prices Short'!BW:BW,'RAB Prices Short'!$B:$B,'All Prices combined'!$D481,'RAB Prices Short'!$E:$E,'All Prices combined'!$G481),IF($B481="RAB Long",SUMIFS('RAB Prices Long'!BW:BW,'RAB Prices Long'!$B:$B,'All Prices combined'!$D481,'RAB Prices Long'!$E:$E,'All Prices combined'!$G481)))),2)</f>
        <v>0</v>
      </c>
      <c r="BU481" s="2">
        <f>ROUND(IF($B481="Annuity",SUMIFS('Annuity Prices'!BX:BX,'Annuity Prices'!$B:$B,$D481,'Annuity Prices'!$E:$E,$G481),IF($B481="RAB Short",SUMIFS('RAB Prices Short'!BX:BX,'RAB Prices Short'!$B:$B,'All Prices combined'!$D481,'RAB Prices Short'!$E:$E,'All Prices combined'!$G481),IF($B481="RAB Long",SUMIFS('RAB Prices Long'!BX:BX,'RAB Prices Long'!$B:$B,'All Prices combined'!$D481,'RAB Prices Long'!$E:$E,'All Prices combined'!$G481)))),2)</f>
        <v>0</v>
      </c>
    </row>
    <row r="482" spans="2:73" x14ac:dyDescent="0.25">
      <c r="B482" t="s">
        <v>45</v>
      </c>
      <c r="C482">
        <v>19</v>
      </c>
      <c r="D482" t="s">
        <v>184</v>
      </c>
      <c r="E482" t="s">
        <v>183</v>
      </c>
      <c r="F482">
        <v>19</v>
      </c>
      <c r="G482" t="s">
        <v>38</v>
      </c>
      <c r="H482" t="s">
        <v>128</v>
      </c>
      <c r="I482" s="2">
        <f>ROUND(IF($B482="Annuity",SUMIFS('Annuity Prices'!L:L,'Annuity Prices'!$B:$B,$D482,'Annuity Prices'!$E:$E,$G482),IF($B482="RAB Short",SUMIFS('RAB Prices Short'!L:L,'RAB Prices Short'!$B:$B,'All Prices combined'!$D482,'RAB Prices Short'!$E:$E,'All Prices combined'!$G482),IF($B482="RAB Long",SUMIFS('RAB Prices Long'!L:L,'RAB Prices Long'!$B:$B,'All Prices combined'!$D482,'RAB Prices Long'!$E:$E,'All Prices combined'!$G482)))),2)</f>
        <v>0</v>
      </c>
      <c r="J482" s="2">
        <f>ROUND(IF($B482="Annuity",SUMIFS('Annuity Prices'!M:M,'Annuity Prices'!$B:$B,$D482,'Annuity Prices'!$E:$E,$G482),IF($B482="RAB Short",SUMIFS('RAB Prices Short'!M:M,'RAB Prices Short'!$B:$B,'All Prices combined'!$D482,'RAB Prices Short'!$E:$E,'All Prices combined'!$G482),IF($B482="RAB Long",SUMIFS('RAB Prices Long'!M:M,'RAB Prices Long'!$B:$B,'All Prices combined'!$D482,'RAB Prices Long'!$E:$E,'All Prices combined'!$G482)))),2)</f>
        <v>0</v>
      </c>
      <c r="K482" s="2">
        <f>ROUND(IF($B482="Annuity",SUMIFS('Annuity Prices'!N:N,'Annuity Prices'!$B:$B,$D482,'Annuity Prices'!$E:$E,$G482),IF($B482="RAB Short",SUMIFS('RAB Prices Short'!N:N,'RAB Prices Short'!$B:$B,'All Prices combined'!$D482,'RAB Prices Short'!$E:$E,'All Prices combined'!$G482),IF($B482="RAB Long",SUMIFS('RAB Prices Long'!N:N,'RAB Prices Long'!$B:$B,'All Prices combined'!$D482,'RAB Prices Long'!$E:$E,'All Prices combined'!$G482)))),2)</f>
        <v>27.39</v>
      </c>
      <c r="L482" s="2">
        <f>ROUND(IF($B482="Annuity",SUMIFS('Annuity Prices'!O:O,'Annuity Prices'!$B:$B,$D482,'Annuity Prices'!$E:$E,$G482),IF($B482="RAB Short",SUMIFS('RAB Prices Short'!O:O,'RAB Prices Short'!$B:$B,'All Prices combined'!$D482,'RAB Prices Short'!$E:$E,'All Prices combined'!$G482),IF($B482="RAB Long",SUMIFS('RAB Prices Long'!O:O,'RAB Prices Long'!$B:$B,'All Prices combined'!$D482,'RAB Prices Long'!$E:$E,'All Prices combined'!$G482)))),2)</f>
        <v>28.18</v>
      </c>
      <c r="M482" s="2">
        <f>ROUND(IF($B482="Annuity",SUMIFS('Annuity Prices'!P:P,'Annuity Prices'!$B:$B,$D482,'Annuity Prices'!$E:$E,$G482),IF($B482="RAB Short",SUMIFS('RAB Prices Short'!P:P,'RAB Prices Short'!$B:$B,'All Prices combined'!$D482,'RAB Prices Short'!$E:$E,'All Prices combined'!$G482),IF($B482="RAB Long",SUMIFS('RAB Prices Long'!P:P,'RAB Prices Long'!$B:$B,'All Prices combined'!$D482,'RAB Prices Long'!$E:$E,'All Prices combined'!$G482)))),2)</f>
        <v>30.43</v>
      </c>
      <c r="N482" s="2">
        <f>ROUND(IF($B482="Annuity",SUMIFS('Annuity Prices'!Q:Q,'Annuity Prices'!$B:$B,$D482,'Annuity Prices'!$E:$E,$G482),IF($B482="RAB Short",SUMIFS('RAB Prices Short'!Q:Q,'RAB Prices Short'!$B:$B,'All Prices combined'!$D482,'RAB Prices Short'!$E:$E,'All Prices combined'!$G482),IF($B482="RAB Long",SUMIFS('RAB Prices Long'!Q:Q,'RAB Prices Long'!$B:$B,'All Prices combined'!$D482,'RAB Prices Long'!$E:$E,'All Prices combined'!$G482)))),2)</f>
        <v>31.19</v>
      </c>
      <c r="O482" s="2">
        <f>ROUND(IF($B482="Annuity",SUMIFS('Annuity Prices'!R:R,'Annuity Prices'!$B:$B,$D482,'Annuity Prices'!$E:$E,$G482),IF($B482="RAB Short",SUMIFS('RAB Prices Short'!R:R,'RAB Prices Short'!$B:$B,'All Prices combined'!$D482,'RAB Prices Short'!$E:$E,'All Prices combined'!$G482),IF($B482="RAB Long",SUMIFS('RAB Prices Long'!R:R,'RAB Prices Long'!$B:$B,'All Prices combined'!$D482,'RAB Prices Long'!$E:$E,'All Prices combined'!$G482)))),2)</f>
        <v>31.97</v>
      </c>
      <c r="P482" s="2">
        <f>ROUND(IF($B482="Annuity",SUMIFS('Annuity Prices'!S:S,'Annuity Prices'!$B:$B,$D482,'Annuity Prices'!$E:$E,$G482),IF($B482="RAB Short",SUMIFS('RAB Prices Short'!S:S,'RAB Prices Short'!$B:$B,'All Prices combined'!$D482,'RAB Prices Short'!$E:$E,'All Prices combined'!$G482),IF($B482="RAB Long",SUMIFS('RAB Prices Long'!S:S,'RAB Prices Long'!$B:$B,'All Prices combined'!$D482,'RAB Prices Long'!$E:$E,'All Prices combined'!$G482)))),2)</f>
        <v>32.770000000000003</v>
      </c>
      <c r="Q482" s="2">
        <f>ROUND(IF($B482="Annuity",SUMIFS('Annuity Prices'!T:T,'Annuity Prices'!$B:$B,$D482,'Annuity Prices'!$E:$E,$G482),IF($B482="RAB Short",SUMIFS('RAB Prices Short'!T:T,'RAB Prices Short'!$B:$B,'All Prices combined'!$D482,'RAB Prices Short'!$E:$E,'All Prices combined'!$G482),IF($B482="RAB Long",SUMIFS('RAB Prices Long'!T:T,'RAB Prices Long'!$B:$B,'All Prices combined'!$D482,'RAB Prices Long'!$E:$E,'All Prices combined'!$G482)))),2)</f>
        <v>35.46</v>
      </c>
      <c r="R482" s="2">
        <f>ROUND(IF($B482="Annuity",SUMIFS('Annuity Prices'!U:U,'Annuity Prices'!$B:$B,$D482,'Annuity Prices'!$E:$E,$G482),IF($B482="RAB Short",SUMIFS('RAB Prices Short'!U:U,'RAB Prices Short'!$B:$B,'All Prices combined'!$D482,'RAB Prices Short'!$E:$E,'All Prices combined'!$G482),IF($B482="RAB Long",SUMIFS('RAB Prices Long'!U:U,'RAB Prices Long'!$B:$B,'All Prices combined'!$D482,'RAB Prices Long'!$E:$E,'All Prices combined'!$G482)))),2)</f>
        <v>36.340000000000003</v>
      </c>
      <c r="S482" s="2">
        <f>ROUND(IF($B482="Annuity",SUMIFS('Annuity Prices'!V:V,'Annuity Prices'!$B:$B,$D482,'Annuity Prices'!$E:$E,$G482),IF($B482="RAB Short",SUMIFS('RAB Prices Short'!V:V,'RAB Prices Short'!$B:$B,'All Prices combined'!$D482,'RAB Prices Short'!$E:$E,'All Prices combined'!$G482),IF($B482="RAB Long",SUMIFS('RAB Prices Long'!V:V,'RAB Prices Long'!$B:$B,'All Prices combined'!$D482,'RAB Prices Long'!$E:$E,'All Prices combined'!$G482)))),2)</f>
        <v>37.25</v>
      </c>
      <c r="T482" s="2">
        <f>ROUND(IF($B482="Annuity",SUMIFS('Annuity Prices'!W:W,'Annuity Prices'!$B:$B,$D482,'Annuity Prices'!$E:$E,$G482),IF($B482="RAB Short",SUMIFS('RAB Prices Short'!W:W,'RAB Prices Short'!$B:$B,'All Prices combined'!$D482,'RAB Prices Short'!$E:$E,'All Prices combined'!$G482),IF($B482="RAB Long",SUMIFS('RAB Prices Long'!W:W,'RAB Prices Long'!$B:$B,'All Prices combined'!$D482,'RAB Prices Long'!$E:$E,'All Prices combined'!$G482)))),2)</f>
        <v>38.18</v>
      </c>
      <c r="U482" s="2">
        <f>ROUND(IF($B482="Annuity",SUMIFS('Annuity Prices'!X:X,'Annuity Prices'!$B:$B,$D482,'Annuity Prices'!$E:$E,$G482),IF($B482="RAB Short",SUMIFS('RAB Prices Short'!X:X,'RAB Prices Short'!$B:$B,'All Prices combined'!$D482,'RAB Prices Short'!$E:$E,'All Prices combined'!$G482),IF($B482="RAB Long",SUMIFS('RAB Prices Long'!X:X,'RAB Prices Long'!$B:$B,'All Prices combined'!$D482,'RAB Prices Long'!$E:$E,'All Prices combined'!$G482)))),2)</f>
        <v>39.869999999999997</v>
      </c>
      <c r="V482" s="2">
        <f>ROUND(IF($B482="Annuity",SUMIFS('Annuity Prices'!Y:Y,'Annuity Prices'!$B:$B,$D482,'Annuity Prices'!$E:$E,$G482),IF($B482="RAB Short",SUMIFS('RAB Prices Short'!Y:Y,'RAB Prices Short'!$B:$B,'All Prices combined'!$D482,'RAB Prices Short'!$E:$E,'All Prices combined'!$G482),IF($B482="RAB Long",SUMIFS('RAB Prices Long'!Y:Y,'RAB Prices Long'!$B:$B,'All Prices combined'!$D482,'RAB Prices Long'!$E:$E,'All Prices combined'!$G482)))),2)</f>
        <v>40.869999999999997</v>
      </c>
      <c r="W482" s="2">
        <f>ROUND(IF($B482="Annuity",SUMIFS('Annuity Prices'!Z:Z,'Annuity Prices'!$B:$B,$D482,'Annuity Prices'!$E:$E,$G482),IF($B482="RAB Short",SUMIFS('RAB Prices Short'!Z:Z,'RAB Prices Short'!$B:$B,'All Prices combined'!$D482,'RAB Prices Short'!$E:$E,'All Prices combined'!$G482),IF($B482="RAB Long",SUMIFS('RAB Prices Long'!Z:Z,'RAB Prices Long'!$B:$B,'All Prices combined'!$D482,'RAB Prices Long'!$E:$E,'All Prices combined'!$G482)))),2)</f>
        <v>41.89</v>
      </c>
      <c r="X482" s="2">
        <f>ROUND(IF($B482="Annuity",SUMIFS('Annuity Prices'!AA:AA,'Annuity Prices'!$B:$B,$D482,'Annuity Prices'!$E:$E,$G482),IF($B482="RAB Short",SUMIFS('RAB Prices Short'!AA:AA,'RAB Prices Short'!$B:$B,'All Prices combined'!$D482,'RAB Prices Short'!$E:$E,'All Prices combined'!$G482),IF($B482="RAB Long",SUMIFS('RAB Prices Long'!AA:AA,'RAB Prices Long'!$B:$B,'All Prices combined'!$D482,'RAB Prices Long'!$E:$E,'All Prices combined'!$G482)))),2)</f>
        <v>42.94</v>
      </c>
      <c r="Y482" s="2">
        <f>ROUND(IF($B482="Annuity",SUMIFS('Annuity Prices'!AB:AB,'Annuity Prices'!$B:$B,$D482,'Annuity Prices'!$E:$E,$G482),IF($B482="RAB Short",SUMIFS('RAB Prices Short'!AB:AB,'RAB Prices Short'!$B:$B,'All Prices combined'!$D482,'RAB Prices Short'!$E:$E,'All Prices combined'!$G482),IF($B482="RAB Long",SUMIFS('RAB Prices Long'!AB:AB,'RAB Prices Long'!$B:$B,'All Prices combined'!$D482,'RAB Prices Long'!$E:$E,'All Prices combined'!$G482)))),2)</f>
        <v>43.32</v>
      </c>
      <c r="Z482" s="2">
        <f>ROUND(IF($B482="Annuity",SUMIFS('Annuity Prices'!AC:AC,'Annuity Prices'!$B:$B,$D482,'Annuity Prices'!$E:$E,$G482),IF($B482="RAB Short",SUMIFS('RAB Prices Short'!AC:AC,'RAB Prices Short'!$B:$B,'All Prices combined'!$D482,'RAB Prices Short'!$E:$E,'All Prices combined'!$G482),IF($B482="RAB Long",SUMIFS('RAB Prices Long'!AC:AC,'RAB Prices Long'!$B:$B,'All Prices combined'!$D482,'RAB Prices Long'!$E:$E,'All Prices combined'!$G482)))),2)</f>
        <v>44.41</v>
      </c>
      <c r="AA482" s="2">
        <f>ROUND(IF($B482="Annuity",SUMIFS('Annuity Prices'!AD:AD,'Annuity Prices'!$B:$B,$D482,'Annuity Prices'!$E:$E,$G482),IF($B482="RAB Short",SUMIFS('RAB Prices Short'!AD:AD,'RAB Prices Short'!$B:$B,'All Prices combined'!$D482,'RAB Prices Short'!$E:$E,'All Prices combined'!$G482),IF($B482="RAB Long",SUMIFS('RAB Prices Long'!AD:AD,'RAB Prices Long'!$B:$B,'All Prices combined'!$D482,'RAB Prices Long'!$E:$E,'All Prices combined'!$G482)))),2)</f>
        <v>45.52</v>
      </c>
      <c r="AB482" s="2">
        <f>ROUND(IF($B482="Annuity",SUMIFS('Annuity Prices'!AE:AE,'Annuity Prices'!$B:$B,$D482,'Annuity Prices'!$E:$E,$G482),IF($B482="RAB Short",SUMIFS('RAB Prices Short'!AE:AE,'RAB Prices Short'!$B:$B,'All Prices combined'!$D482,'RAB Prices Short'!$E:$E,'All Prices combined'!$G482),IF($B482="RAB Long",SUMIFS('RAB Prices Long'!AE:AE,'RAB Prices Long'!$B:$B,'All Prices combined'!$D482,'RAB Prices Long'!$E:$E,'All Prices combined'!$G482)))),2)</f>
        <v>46.66</v>
      </c>
      <c r="AC482" s="2">
        <f>ROUND(IF($B482="Annuity",SUMIFS('Annuity Prices'!AF:AF,'Annuity Prices'!$B:$B,$D482,'Annuity Prices'!$E:$E,$G482),IF($B482="RAB Short",SUMIFS('RAB Prices Short'!AF:AF,'RAB Prices Short'!$B:$B,'All Prices combined'!$D482,'RAB Prices Short'!$E:$E,'All Prices combined'!$G482),IF($B482="RAB Long",SUMIFS('RAB Prices Long'!AF:AF,'RAB Prices Long'!$B:$B,'All Prices combined'!$D482,'RAB Prices Long'!$E:$E,'All Prices combined'!$G482)))),2)</f>
        <v>48.4</v>
      </c>
      <c r="AD482" s="2">
        <f>ROUND(IF($B482="Annuity",SUMIFS('Annuity Prices'!AG:AG,'Annuity Prices'!$B:$B,$D482,'Annuity Prices'!$E:$E,$G482),IF($B482="RAB Short",SUMIFS('RAB Prices Short'!AG:AG,'RAB Prices Short'!$B:$B,'All Prices combined'!$D482,'RAB Prices Short'!$E:$E,'All Prices combined'!$G482),IF($B482="RAB Long",SUMIFS('RAB Prices Long'!AG:AG,'RAB Prices Long'!$B:$B,'All Prices combined'!$D482,'RAB Prices Long'!$E:$E,'All Prices combined'!$G482)))),2)</f>
        <v>49.61</v>
      </c>
      <c r="AE482" s="2">
        <f>ROUND(IF($B482="Annuity",SUMIFS('Annuity Prices'!AH:AH,'Annuity Prices'!$B:$B,$D482,'Annuity Prices'!$E:$E,$G482),IF($B482="RAB Short",SUMIFS('RAB Prices Short'!AH:AH,'RAB Prices Short'!$B:$B,'All Prices combined'!$D482,'RAB Prices Short'!$E:$E,'All Prices combined'!$G482),IF($B482="RAB Long",SUMIFS('RAB Prices Long'!AH:AH,'RAB Prices Long'!$B:$B,'All Prices combined'!$D482,'RAB Prices Long'!$E:$E,'All Prices combined'!$G482)))),2)</f>
        <v>50.85</v>
      </c>
      <c r="AF482" s="2">
        <f>ROUND(IF($B482="Annuity",SUMIFS('Annuity Prices'!AI:AI,'Annuity Prices'!$B:$B,$D482,'Annuity Prices'!$E:$E,$G482),IF($B482="RAB Short",SUMIFS('RAB Prices Short'!AI:AI,'RAB Prices Short'!$B:$B,'All Prices combined'!$D482,'RAB Prices Short'!$E:$E,'All Prices combined'!$G482),IF($B482="RAB Long",SUMIFS('RAB Prices Long'!AI:AI,'RAB Prices Long'!$B:$B,'All Prices combined'!$D482,'RAB Prices Long'!$E:$E,'All Prices combined'!$G482)))),2)</f>
        <v>52.12</v>
      </c>
      <c r="AG482" s="2">
        <f>ROUND(IF($B482="Annuity",SUMIFS('Annuity Prices'!AJ:AJ,'Annuity Prices'!$B:$B,$D482,'Annuity Prices'!$E:$E,$G482),IF($B482="RAB Short",SUMIFS('RAB Prices Short'!AJ:AJ,'RAB Prices Short'!$B:$B,'All Prices combined'!$D482,'RAB Prices Short'!$E:$E,'All Prices combined'!$G482),IF($B482="RAB Long",SUMIFS('RAB Prices Long'!AJ:AJ,'RAB Prices Long'!$B:$B,'All Prices combined'!$D482,'RAB Prices Long'!$E:$E,'All Prices combined'!$G482)))),2)</f>
        <v>54.35</v>
      </c>
      <c r="AH482" s="2">
        <f>ROUND(IF($B482="Annuity",SUMIFS('Annuity Prices'!AK:AK,'Annuity Prices'!$B:$B,$D482,'Annuity Prices'!$E:$E,$G482),IF($B482="RAB Short",SUMIFS('RAB Prices Short'!AK:AK,'RAB Prices Short'!$B:$B,'All Prices combined'!$D482,'RAB Prices Short'!$E:$E,'All Prices combined'!$G482),IF($B482="RAB Long",SUMIFS('RAB Prices Long'!AK:AK,'RAB Prices Long'!$B:$B,'All Prices combined'!$D482,'RAB Prices Long'!$E:$E,'All Prices combined'!$G482)))),2)</f>
        <v>55.71</v>
      </c>
      <c r="AI482" s="2">
        <f>ROUND(IF($B482="Annuity",SUMIFS('Annuity Prices'!AL:AL,'Annuity Prices'!$B:$B,$D482,'Annuity Prices'!$E:$E,$G482),IF($B482="RAB Short",SUMIFS('RAB Prices Short'!AL:AL,'RAB Prices Short'!$B:$B,'All Prices combined'!$D482,'RAB Prices Short'!$E:$E,'All Prices combined'!$G482),IF($B482="RAB Long",SUMIFS('RAB Prices Long'!AL:AL,'RAB Prices Long'!$B:$B,'All Prices combined'!$D482,'RAB Prices Long'!$E:$E,'All Prices combined'!$G482)))),2)</f>
        <v>57.1</v>
      </c>
      <c r="AJ482" s="2">
        <f>ROUND(IF($B482="Annuity",SUMIFS('Annuity Prices'!AM:AM,'Annuity Prices'!$B:$B,$D482,'Annuity Prices'!$E:$E,$G482),IF($B482="RAB Short",SUMIFS('RAB Prices Short'!AM:AM,'RAB Prices Short'!$B:$B,'All Prices combined'!$D482,'RAB Prices Short'!$E:$E,'All Prices combined'!$G482),IF($B482="RAB Long",SUMIFS('RAB Prices Long'!AM:AM,'RAB Prices Long'!$B:$B,'All Prices combined'!$D482,'RAB Prices Long'!$E:$E,'All Prices combined'!$G482)))),2)</f>
        <v>58.53</v>
      </c>
      <c r="AK482" s="2">
        <f>ROUND(IF($B482="Annuity",SUMIFS('Annuity Prices'!AN:AN,'Annuity Prices'!$B:$B,$D482,'Annuity Prices'!$E:$E,$G482),IF($B482="RAB Short",SUMIFS('RAB Prices Short'!AN:AN,'RAB Prices Short'!$B:$B,'All Prices combined'!$D482,'RAB Prices Short'!$E:$E,'All Prices combined'!$G482),IF($B482="RAB Long",SUMIFS('RAB Prices Long'!AN:AN,'RAB Prices Long'!$B:$B,'All Prices combined'!$D482,'RAB Prices Long'!$E:$E,'All Prices combined'!$G482)))),2)</f>
        <v>62.06</v>
      </c>
      <c r="AL482" s="2">
        <f>ROUND(IF($B482="Annuity",SUMIFS('Annuity Prices'!AO:AO,'Annuity Prices'!$B:$B,$D482,'Annuity Prices'!$E:$E,$G482),IF($B482="RAB Short",SUMIFS('RAB Prices Short'!AO:AO,'RAB Prices Short'!$B:$B,'All Prices combined'!$D482,'RAB Prices Short'!$E:$E,'All Prices combined'!$G482),IF($B482="RAB Long",SUMIFS('RAB Prices Long'!AO:AO,'RAB Prices Long'!$B:$B,'All Prices combined'!$D482,'RAB Prices Long'!$E:$E,'All Prices combined'!$G482)))),2)</f>
        <v>63.62</v>
      </c>
      <c r="AM482" s="2">
        <f>ROUND(IF($B482="Annuity",SUMIFS('Annuity Prices'!AP:AP,'Annuity Prices'!$B:$B,$D482,'Annuity Prices'!$E:$E,$G482),IF($B482="RAB Short",SUMIFS('RAB Prices Short'!AP:AP,'RAB Prices Short'!$B:$B,'All Prices combined'!$D482,'RAB Prices Short'!$E:$E,'All Prices combined'!$G482),IF($B482="RAB Long",SUMIFS('RAB Prices Long'!AP:AP,'RAB Prices Long'!$B:$B,'All Prices combined'!$D482,'RAB Prices Long'!$E:$E,'All Prices combined'!$G482)))),2)</f>
        <v>65.209999999999994</v>
      </c>
      <c r="AN482" s="2">
        <f>ROUND(IF($B482="Annuity",SUMIFS('Annuity Prices'!AQ:AQ,'Annuity Prices'!$B:$B,$D482,'Annuity Prices'!$E:$E,$G482),IF($B482="RAB Short",SUMIFS('RAB Prices Short'!AQ:AQ,'RAB Prices Short'!$B:$B,'All Prices combined'!$D482,'RAB Prices Short'!$E:$E,'All Prices combined'!$G482),IF($B482="RAB Long",SUMIFS('RAB Prices Long'!AQ:AQ,'RAB Prices Long'!$B:$B,'All Prices combined'!$D482,'RAB Prices Long'!$E:$E,'All Prices combined'!$G482)))),2)</f>
        <v>66.84</v>
      </c>
      <c r="AO482" s="2">
        <f>ROUND(IF($B482="Annuity",SUMIFS('Annuity Prices'!AR:AR,'Annuity Prices'!$B:$B,$D482,'Annuity Prices'!$E:$E,$G482),IF($B482="RAB Short",SUMIFS('RAB Prices Short'!AR:AR,'RAB Prices Short'!$B:$B,'All Prices combined'!$D482,'RAB Prices Short'!$E:$E,'All Prices combined'!$G482),IF($B482="RAB Long",SUMIFS('RAB Prices Long'!AR:AR,'RAB Prices Long'!$B:$B,'All Prices combined'!$D482,'RAB Prices Long'!$E:$E,'All Prices combined'!$G482)))),2)</f>
        <v>0</v>
      </c>
      <c r="AP482" s="2">
        <f>ROUND(IF($B482="Annuity",SUMIFS('Annuity Prices'!AS:AS,'Annuity Prices'!$B:$B,$D482,'Annuity Prices'!$E:$E,$G482),IF($B482="RAB Short",SUMIFS('RAB Prices Short'!AS:AS,'RAB Prices Short'!$B:$B,'All Prices combined'!$D482,'RAB Prices Short'!$E:$E,'All Prices combined'!$G482),IF($B482="RAB Long",SUMIFS('RAB Prices Long'!AS:AS,'RAB Prices Long'!$B:$B,'All Prices combined'!$D482,'RAB Prices Long'!$E:$E,'All Prices combined'!$G482)))),2)</f>
        <v>0</v>
      </c>
      <c r="AQ482" s="2">
        <f>ROUND(IF($B482="Annuity",SUMIFS('Annuity Prices'!AT:AT,'Annuity Prices'!$B:$B,$D482,'Annuity Prices'!$E:$E,$G482),IF($B482="RAB Short",SUMIFS('RAB Prices Short'!AT:AT,'RAB Prices Short'!$B:$B,'All Prices combined'!$D482,'RAB Prices Short'!$E:$E,'All Prices combined'!$G482),IF($B482="RAB Long",SUMIFS('RAB Prices Long'!AT:AT,'RAB Prices Long'!$B:$B,'All Prices combined'!$D482,'RAB Prices Long'!$E:$E,'All Prices combined'!$G482)))),2)</f>
        <v>31.29</v>
      </c>
      <c r="AR482" s="2">
        <f>ROUND(IF($B482="Annuity",SUMIFS('Annuity Prices'!AU:AU,'Annuity Prices'!$B:$B,$D482,'Annuity Prices'!$E:$E,$G482),IF($B482="RAB Short",SUMIFS('RAB Prices Short'!AU:AU,'RAB Prices Short'!$B:$B,'All Prices combined'!$D482,'RAB Prices Short'!$E:$E,'All Prices combined'!$G482),IF($B482="RAB Long",SUMIFS('RAB Prices Long'!AU:AU,'RAB Prices Long'!$B:$B,'All Prices combined'!$D482,'RAB Prices Long'!$E:$E,'All Prices combined'!$G482)))),2)</f>
        <v>27.39</v>
      </c>
      <c r="AS482" s="2">
        <f>ROUND(IF($B482="Annuity",SUMIFS('Annuity Prices'!AV:AV,'Annuity Prices'!$B:$B,$D482,'Annuity Prices'!$E:$E,$G482),IF($B482="RAB Short",SUMIFS('RAB Prices Short'!AV:AV,'RAB Prices Short'!$B:$B,'All Prices combined'!$D482,'RAB Prices Short'!$E:$E,'All Prices combined'!$G482),IF($B482="RAB Long",SUMIFS('RAB Prices Long'!AV:AV,'RAB Prices Long'!$B:$B,'All Prices combined'!$D482,'RAB Prices Long'!$E:$E,'All Prices combined'!$G482)))),2)</f>
        <v>28.18</v>
      </c>
      <c r="AT482" s="2">
        <f>ROUND(IF($B482="Annuity",SUMIFS('Annuity Prices'!AW:AW,'Annuity Prices'!$B:$B,$D482,'Annuity Prices'!$E:$E,$G482),IF($B482="RAB Short",SUMIFS('RAB Prices Short'!AW:AW,'RAB Prices Short'!$B:$B,'All Prices combined'!$D482,'RAB Prices Short'!$E:$E,'All Prices combined'!$G482),IF($B482="RAB Long",SUMIFS('RAB Prices Long'!AW:AW,'RAB Prices Long'!$B:$B,'All Prices combined'!$D482,'RAB Prices Long'!$E:$E,'All Prices combined'!$G482)))),2)</f>
        <v>30.43</v>
      </c>
      <c r="AU482" s="2">
        <f>ROUND(IF($B482="Annuity",SUMIFS('Annuity Prices'!AX:AX,'Annuity Prices'!$B:$B,$D482,'Annuity Prices'!$E:$E,$G482),IF($B482="RAB Short",SUMIFS('RAB Prices Short'!AX:AX,'RAB Prices Short'!$B:$B,'All Prices combined'!$D482,'RAB Prices Short'!$E:$E,'All Prices combined'!$G482),IF($B482="RAB Long",SUMIFS('RAB Prices Long'!AX:AX,'RAB Prices Long'!$B:$B,'All Prices combined'!$D482,'RAB Prices Long'!$E:$E,'All Prices combined'!$G482)))),2)</f>
        <v>31.19</v>
      </c>
      <c r="AV482" s="2">
        <f>ROUND(IF($B482="Annuity",SUMIFS('Annuity Prices'!AY:AY,'Annuity Prices'!$B:$B,$D482,'Annuity Prices'!$E:$E,$G482),IF($B482="RAB Short",SUMIFS('RAB Prices Short'!AY:AY,'RAB Prices Short'!$B:$B,'All Prices combined'!$D482,'RAB Prices Short'!$E:$E,'All Prices combined'!$G482),IF($B482="RAB Long",SUMIFS('RAB Prices Long'!AY:AY,'RAB Prices Long'!$B:$B,'All Prices combined'!$D482,'RAB Prices Long'!$E:$E,'All Prices combined'!$G482)))),2)</f>
        <v>31.97</v>
      </c>
      <c r="AW482" s="2">
        <f>ROUND(IF($B482="Annuity",SUMIFS('Annuity Prices'!AZ:AZ,'Annuity Prices'!$B:$B,$D482,'Annuity Prices'!$E:$E,$G482),IF($B482="RAB Short",SUMIFS('RAB Prices Short'!AZ:AZ,'RAB Prices Short'!$B:$B,'All Prices combined'!$D482,'RAB Prices Short'!$E:$E,'All Prices combined'!$G482),IF($B482="RAB Long",SUMIFS('RAB Prices Long'!AZ:AZ,'RAB Prices Long'!$B:$B,'All Prices combined'!$D482,'RAB Prices Long'!$E:$E,'All Prices combined'!$G482)))),2)</f>
        <v>32.770000000000003</v>
      </c>
      <c r="AX482" s="2">
        <f>ROUND(IF($B482="Annuity",SUMIFS('Annuity Prices'!BA:BA,'Annuity Prices'!$B:$B,$D482,'Annuity Prices'!$E:$E,$G482),IF($B482="RAB Short",SUMIFS('RAB Prices Short'!BA:BA,'RAB Prices Short'!$B:$B,'All Prices combined'!$D482,'RAB Prices Short'!$E:$E,'All Prices combined'!$G482),IF($B482="RAB Long",SUMIFS('RAB Prices Long'!BA:BA,'RAB Prices Long'!$B:$B,'All Prices combined'!$D482,'RAB Prices Long'!$E:$E,'All Prices combined'!$G482)))),2)</f>
        <v>35.46</v>
      </c>
      <c r="AY482" s="2">
        <f>ROUND(IF($B482="Annuity",SUMIFS('Annuity Prices'!BB:BB,'Annuity Prices'!$B:$B,$D482,'Annuity Prices'!$E:$E,$G482),IF($B482="RAB Short",SUMIFS('RAB Prices Short'!BB:BB,'RAB Prices Short'!$B:$B,'All Prices combined'!$D482,'RAB Prices Short'!$E:$E,'All Prices combined'!$G482),IF($B482="RAB Long",SUMIFS('RAB Prices Long'!BB:BB,'RAB Prices Long'!$B:$B,'All Prices combined'!$D482,'RAB Prices Long'!$E:$E,'All Prices combined'!$G482)))),2)</f>
        <v>36.340000000000003</v>
      </c>
      <c r="AZ482" s="2">
        <f>ROUND(IF($B482="Annuity",SUMIFS('Annuity Prices'!BC:BC,'Annuity Prices'!$B:$B,$D482,'Annuity Prices'!$E:$E,$G482),IF($B482="RAB Short",SUMIFS('RAB Prices Short'!BC:BC,'RAB Prices Short'!$B:$B,'All Prices combined'!$D482,'RAB Prices Short'!$E:$E,'All Prices combined'!$G482),IF($B482="RAB Long",SUMIFS('RAB Prices Long'!BC:BC,'RAB Prices Long'!$B:$B,'All Prices combined'!$D482,'RAB Prices Long'!$E:$E,'All Prices combined'!$G482)))),2)</f>
        <v>37.25</v>
      </c>
      <c r="BA482" s="2">
        <f>ROUND(IF($B482="Annuity",SUMIFS('Annuity Prices'!BD:BD,'Annuity Prices'!$B:$B,$D482,'Annuity Prices'!$E:$E,$G482),IF($B482="RAB Short",SUMIFS('RAB Prices Short'!BD:BD,'RAB Prices Short'!$B:$B,'All Prices combined'!$D482,'RAB Prices Short'!$E:$E,'All Prices combined'!$G482),IF($B482="RAB Long",SUMIFS('RAB Prices Long'!BD:BD,'RAB Prices Long'!$B:$B,'All Prices combined'!$D482,'RAB Prices Long'!$E:$E,'All Prices combined'!$G482)))),2)</f>
        <v>38.18</v>
      </c>
      <c r="BB482" s="2">
        <f>ROUND(IF($B482="Annuity",SUMIFS('Annuity Prices'!BE:BE,'Annuity Prices'!$B:$B,$D482,'Annuity Prices'!$E:$E,$G482),IF($B482="RAB Short",SUMIFS('RAB Prices Short'!BE:BE,'RAB Prices Short'!$B:$B,'All Prices combined'!$D482,'RAB Prices Short'!$E:$E,'All Prices combined'!$G482),IF($B482="RAB Long",SUMIFS('RAB Prices Long'!BE:BE,'RAB Prices Long'!$B:$B,'All Prices combined'!$D482,'RAB Prices Long'!$E:$E,'All Prices combined'!$G482)))),2)</f>
        <v>39.869999999999997</v>
      </c>
      <c r="BC482" s="2">
        <f>ROUND(IF($B482="Annuity",SUMIFS('Annuity Prices'!BF:BF,'Annuity Prices'!$B:$B,$D482,'Annuity Prices'!$E:$E,$G482),IF($B482="RAB Short",SUMIFS('RAB Prices Short'!BF:BF,'RAB Prices Short'!$B:$B,'All Prices combined'!$D482,'RAB Prices Short'!$E:$E,'All Prices combined'!$G482),IF($B482="RAB Long",SUMIFS('RAB Prices Long'!BF:BF,'RAB Prices Long'!$B:$B,'All Prices combined'!$D482,'RAB Prices Long'!$E:$E,'All Prices combined'!$G482)))),2)</f>
        <v>40.869999999999997</v>
      </c>
      <c r="BD482" s="2">
        <f>ROUND(IF($B482="Annuity",SUMIFS('Annuity Prices'!BG:BG,'Annuity Prices'!$B:$B,$D482,'Annuity Prices'!$E:$E,$G482),IF($B482="RAB Short",SUMIFS('RAB Prices Short'!BG:BG,'RAB Prices Short'!$B:$B,'All Prices combined'!$D482,'RAB Prices Short'!$E:$E,'All Prices combined'!$G482),IF($B482="RAB Long",SUMIFS('RAB Prices Long'!BG:BG,'RAB Prices Long'!$B:$B,'All Prices combined'!$D482,'RAB Prices Long'!$E:$E,'All Prices combined'!$G482)))),2)</f>
        <v>41.89</v>
      </c>
      <c r="BE482" s="2">
        <f>ROUND(IF($B482="Annuity",SUMIFS('Annuity Prices'!BH:BH,'Annuity Prices'!$B:$B,$D482,'Annuity Prices'!$E:$E,$G482),IF($B482="RAB Short",SUMIFS('RAB Prices Short'!BH:BH,'RAB Prices Short'!$B:$B,'All Prices combined'!$D482,'RAB Prices Short'!$E:$E,'All Prices combined'!$G482),IF($B482="RAB Long",SUMIFS('RAB Prices Long'!BH:BH,'RAB Prices Long'!$B:$B,'All Prices combined'!$D482,'RAB Prices Long'!$E:$E,'All Prices combined'!$G482)))),2)</f>
        <v>42.94</v>
      </c>
      <c r="BF482" s="2">
        <f>ROUND(IF($B482="Annuity",SUMIFS('Annuity Prices'!BI:BI,'Annuity Prices'!$B:$B,$D482,'Annuity Prices'!$E:$E,$G482),IF($B482="RAB Short",SUMIFS('RAB Prices Short'!BI:BI,'RAB Prices Short'!$B:$B,'All Prices combined'!$D482,'RAB Prices Short'!$E:$E,'All Prices combined'!$G482),IF($B482="RAB Long",SUMIFS('RAB Prices Long'!BI:BI,'RAB Prices Long'!$B:$B,'All Prices combined'!$D482,'RAB Prices Long'!$E:$E,'All Prices combined'!$G482)))),2)</f>
        <v>43.32</v>
      </c>
      <c r="BG482" s="2">
        <f>ROUND(IF($B482="Annuity",SUMIFS('Annuity Prices'!BJ:BJ,'Annuity Prices'!$B:$B,$D482,'Annuity Prices'!$E:$E,$G482),IF($B482="RAB Short",SUMIFS('RAB Prices Short'!BJ:BJ,'RAB Prices Short'!$B:$B,'All Prices combined'!$D482,'RAB Prices Short'!$E:$E,'All Prices combined'!$G482),IF($B482="RAB Long",SUMIFS('RAB Prices Long'!BJ:BJ,'RAB Prices Long'!$B:$B,'All Prices combined'!$D482,'RAB Prices Long'!$E:$E,'All Prices combined'!$G482)))),2)</f>
        <v>44.41</v>
      </c>
      <c r="BH482" s="2">
        <f>ROUND(IF($B482="Annuity",SUMIFS('Annuity Prices'!BK:BK,'Annuity Prices'!$B:$B,$D482,'Annuity Prices'!$E:$E,$G482),IF($B482="RAB Short",SUMIFS('RAB Prices Short'!BK:BK,'RAB Prices Short'!$B:$B,'All Prices combined'!$D482,'RAB Prices Short'!$E:$E,'All Prices combined'!$G482),IF($B482="RAB Long",SUMIFS('RAB Prices Long'!BK:BK,'RAB Prices Long'!$B:$B,'All Prices combined'!$D482,'RAB Prices Long'!$E:$E,'All Prices combined'!$G482)))),2)</f>
        <v>45.52</v>
      </c>
      <c r="BI482" s="2">
        <f>ROUND(IF($B482="Annuity",SUMIFS('Annuity Prices'!BL:BL,'Annuity Prices'!$B:$B,$D482,'Annuity Prices'!$E:$E,$G482),IF($B482="RAB Short",SUMIFS('RAB Prices Short'!BL:BL,'RAB Prices Short'!$B:$B,'All Prices combined'!$D482,'RAB Prices Short'!$E:$E,'All Prices combined'!$G482),IF($B482="RAB Long",SUMIFS('RAB Prices Long'!BL:BL,'RAB Prices Long'!$B:$B,'All Prices combined'!$D482,'RAB Prices Long'!$E:$E,'All Prices combined'!$G482)))),2)</f>
        <v>46.66</v>
      </c>
      <c r="BJ482" s="2">
        <f>ROUND(IF($B482="Annuity",SUMIFS('Annuity Prices'!BM:BM,'Annuity Prices'!$B:$B,$D482,'Annuity Prices'!$E:$E,$G482),IF($B482="RAB Short",SUMIFS('RAB Prices Short'!BM:BM,'RAB Prices Short'!$B:$B,'All Prices combined'!$D482,'RAB Prices Short'!$E:$E,'All Prices combined'!$G482),IF($B482="RAB Long",SUMIFS('RAB Prices Long'!BM:BM,'RAB Prices Long'!$B:$B,'All Prices combined'!$D482,'RAB Prices Long'!$E:$E,'All Prices combined'!$G482)))),2)</f>
        <v>48.4</v>
      </c>
      <c r="BK482" s="2">
        <f>ROUND(IF($B482="Annuity",SUMIFS('Annuity Prices'!BN:BN,'Annuity Prices'!$B:$B,$D482,'Annuity Prices'!$E:$E,$G482),IF($B482="RAB Short",SUMIFS('RAB Prices Short'!BN:BN,'RAB Prices Short'!$B:$B,'All Prices combined'!$D482,'RAB Prices Short'!$E:$E,'All Prices combined'!$G482),IF($B482="RAB Long",SUMIFS('RAB Prices Long'!BN:BN,'RAB Prices Long'!$B:$B,'All Prices combined'!$D482,'RAB Prices Long'!$E:$E,'All Prices combined'!$G482)))),2)</f>
        <v>49.61</v>
      </c>
      <c r="BL482" s="2">
        <f>ROUND(IF($B482="Annuity",SUMIFS('Annuity Prices'!BO:BO,'Annuity Prices'!$B:$B,$D482,'Annuity Prices'!$E:$E,$G482),IF($B482="RAB Short",SUMIFS('RAB Prices Short'!BO:BO,'RAB Prices Short'!$B:$B,'All Prices combined'!$D482,'RAB Prices Short'!$E:$E,'All Prices combined'!$G482),IF($B482="RAB Long",SUMIFS('RAB Prices Long'!BO:BO,'RAB Prices Long'!$B:$B,'All Prices combined'!$D482,'RAB Prices Long'!$E:$E,'All Prices combined'!$G482)))),2)</f>
        <v>50.85</v>
      </c>
      <c r="BM482" s="2">
        <f>ROUND(IF($B482="Annuity",SUMIFS('Annuity Prices'!BP:BP,'Annuity Prices'!$B:$B,$D482,'Annuity Prices'!$E:$E,$G482),IF($B482="RAB Short",SUMIFS('RAB Prices Short'!BP:BP,'RAB Prices Short'!$B:$B,'All Prices combined'!$D482,'RAB Prices Short'!$E:$E,'All Prices combined'!$G482),IF($B482="RAB Long",SUMIFS('RAB Prices Long'!BP:BP,'RAB Prices Long'!$B:$B,'All Prices combined'!$D482,'RAB Prices Long'!$E:$E,'All Prices combined'!$G482)))),2)</f>
        <v>52.12</v>
      </c>
      <c r="BN482" s="2">
        <f>ROUND(IF($B482="Annuity",SUMIFS('Annuity Prices'!BQ:BQ,'Annuity Prices'!$B:$B,$D482,'Annuity Prices'!$E:$E,$G482),IF($B482="RAB Short",SUMIFS('RAB Prices Short'!BQ:BQ,'RAB Prices Short'!$B:$B,'All Prices combined'!$D482,'RAB Prices Short'!$E:$E,'All Prices combined'!$G482),IF($B482="RAB Long",SUMIFS('RAB Prices Long'!BQ:BQ,'RAB Prices Long'!$B:$B,'All Prices combined'!$D482,'RAB Prices Long'!$E:$E,'All Prices combined'!$G482)))),2)</f>
        <v>54.35</v>
      </c>
      <c r="BO482" s="2">
        <f>ROUND(IF($B482="Annuity",SUMIFS('Annuity Prices'!BR:BR,'Annuity Prices'!$B:$B,$D482,'Annuity Prices'!$E:$E,$G482),IF($B482="RAB Short",SUMIFS('RAB Prices Short'!BR:BR,'RAB Prices Short'!$B:$B,'All Prices combined'!$D482,'RAB Prices Short'!$E:$E,'All Prices combined'!$G482),IF($B482="RAB Long",SUMIFS('RAB Prices Long'!BR:BR,'RAB Prices Long'!$B:$B,'All Prices combined'!$D482,'RAB Prices Long'!$E:$E,'All Prices combined'!$G482)))),2)</f>
        <v>55.71</v>
      </c>
      <c r="BP482" s="2">
        <f>ROUND(IF($B482="Annuity",SUMIFS('Annuity Prices'!BS:BS,'Annuity Prices'!$B:$B,$D482,'Annuity Prices'!$E:$E,$G482),IF($B482="RAB Short",SUMIFS('RAB Prices Short'!BS:BS,'RAB Prices Short'!$B:$B,'All Prices combined'!$D482,'RAB Prices Short'!$E:$E,'All Prices combined'!$G482),IF($B482="RAB Long",SUMIFS('RAB Prices Long'!BS:BS,'RAB Prices Long'!$B:$B,'All Prices combined'!$D482,'RAB Prices Long'!$E:$E,'All Prices combined'!$G482)))),2)</f>
        <v>57.1</v>
      </c>
      <c r="BQ482" s="2">
        <f>ROUND(IF($B482="Annuity",SUMIFS('Annuity Prices'!BT:BT,'Annuity Prices'!$B:$B,$D482,'Annuity Prices'!$E:$E,$G482),IF($B482="RAB Short",SUMIFS('RAB Prices Short'!BT:BT,'RAB Prices Short'!$B:$B,'All Prices combined'!$D482,'RAB Prices Short'!$E:$E,'All Prices combined'!$G482),IF($B482="RAB Long",SUMIFS('RAB Prices Long'!BT:BT,'RAB Prices Long'!$B:$B,'All Prices combined'!$D482,'RAB Prices Long'!$E:$E,'All Prices combined'!$G482)))),2)</f>
        <v>58.53</v>
      </c>
      <c r="BR482" s="2">
        <f>ROUND(IF($B482="Annuity",SUMIFS('Annuity Prices'!BU:BU,'Annuity Prices'!$B:$B,$D482,'Annuity Prices'!$E:$E,$G482),IF($B482="RAB Short",SUMIFS('RAB Prices Short'!BU:BU,'RAB Prices Short'!$B:$B,'All Prices combined'!$D482,'RAB Prices Short'!$E:$E,'All Prices combined'!$G482),IF($B482="RAB Long",SUMIFS('RAB Prices Long'!BU:BU,'RAB Prices Long'!$B:$B,'All Prices combined'!$D482,'RAB Prices Long'!$E:$E,'All Prices combined'!$G482)))),2)</f>
        <v>62.06</v>
      </c>
      <c r="BS482" s="2">
        <f>ROUND(IF($B482="Annuity",SUMIFS('Annuity Prices'!BV:BV,'Annuity Prices'!$B:$B,$D482,'Annuity Prices'!$E:$E,$G482),IF($B482="RAB Short",SUMIFS('RAB Prices Short'!BV:BV,'RAB Prices Short'!$B:$B,'All Prices combined'!$D482,'RAB Prices Short'!$E:$E,'All Prices combined'!$G482),IF($B482="RAB Long",SUMIFS('RAB Prices Long'!BV:BV,'RAB Prices Long'!$B:$B,'All Prices combined'!$D482,'RAB Prices Long'!$E:$E,'All Prices combined'!$G482)))),2)</f>
        <v>63.62</v>
      </c>
      <c r="BT482" s="2">
        <f>ROUND(IF($B482="Annuity",SUMIFS('Annuity Prices'!BW:BW,'Annuity Prices'!$B:$B,$D482,'Annuity Prices'!$E:$E,$G482),IF($B482="RAB Short",SUMIFS('RAB Prices Short'!BW:BW,'RAB Prices Short'!$B:$B,'All Prices combined'!$D482,'RAB Prices Short'!$E:$E,'All Prices combined'!$G482),IF($B482="RAB Long",SUMIFS('RAB Prices Long'!BW:BW,'RAB Prices Long'!$B:$B,'All Prices combined'!$D482,'RAB Prices Long'!$E:$E,'All Prices combined'!$G482)))),2)</f>
        <v>65.209999999999994</v>
      </c>
      <c r="BU482" s="2">
        <f>ROUND(IF($B482="Annuity",SUMIFS('Annuity Prices'!BX:BX,'Annuity Prices'!$B:$B,$D482,'Annuity Prices'!$E:$E,$G482),IF($B482="RAB Short",SUMIFS('RAB Prices Short'!BX:BX,'RAB Prices Short'!$B:$B,'All Prices combined'!$D482,'RAB Prices Short'!$E:$E,'All Prices combined'!$G482),IF($B482="RAB Long",SUMIFS('RAB Prices Long'!BX:BX,'RAB Prices Long'!$B:$B,'All Prices combined'!$D482,'RAB Prices Long'!$E:$E,'All Prices combined'!$G482)))),2)</f>
        <v>66.84</v>
      </c>
    </row>
    <row r="483" spans="2:73" x14ac:dyDescent="0.25">
      <c r="B483" t="s">
        <v>45</v>
      </c>
      <c r="C483">
        <v>19</v>
      </c>
      <c r="D483" t="s">
        <v>184</v>
      </c>
      <c r="E483" t="s">
        <v>183</v>
      </c>
      <c r="F483">
        <v>19</v>
      </c>
      <c r="G483" t="s">
        <v>40</v>
      </c>
      <c r="I483" s="2">
        <f>ROUND(IF($B483="Annuity",SUMIFS('Annuity Prices'!L:L,'Annuity Prices'!$B:$B,$D483,'Annuity Prices'!$E:$E,$G483),IF($B483="RAB Short",SUMIFS('RAB Prices Short'!L:L,'RAB Prices Short'!$B:$B,'All Prices combined'!$D483,'RAB Prices Short'!$E:$E,'All Prices combined'!$G483),IF($B483="RAB Long",SUMIFS('RAB Prices Long'!L:L,'RAB Prices Long'!$B:$B,'All Prices combined'!$D483,'RAB Prices Long'!$E:$E,'All Prices combined'!$G483)))),2)</f>
        <v>0</v>
      </c>
      <c r="J483" s="2">
        <f>ROUND(IF($B483="Annuity",SUMIFS('Annuity Prices'!M:M,'Annuity Prices'!$B:$B,$D483,'Annuity Prices'!$E:$E,$G483),IF($B483="RAB Short",SUMIFS('RAB Prices Short'!M:M,'RAB Prices Short'!$B:$B,'All Prices combined'!$D483,'RAB Prices Short'!$E:$E,'All Prices combined'!$G483),IF($B483="RAB Long",SUMIFS('RAB Prices Long'!M:M,'RAB Prices Long'!$B:$B,'All Prices combined'!$D483,'RAB Prices Long'!$E:$E,'All Prices combined'!$G483)))),2)</f>
        <v>0</v>
      </c>
      <c r="K483" s="2">
        <f>ROUND(IF($B483="Annuity",SUMIFS('Annuity Prices'!N:N,'Annuity Prices'!$B:$B,$D483,'Annuity Prices'!$E:$E,$G483),IF($B483="RAB Short",SUMIFS('RAB Prices Short'!N:N,'RAB Prices Short'!$B:$B,'All Prices combined'!$D483,'RAB Prices Short'!$E:$E,'All Prices combined'!$G483),IF($B483="RAB Long",SUMIFS('RAB Prices Long'!N:N,'RAB Prices Long'!$B:$B,'All Prices combined'!$D483,'RAB Prices Long'!$E:$E,'All Prices combined'!$G483)))),2)</f>
        <v>1.72</v>
      </c>
      <c r="L483" s="2">
        <f>ROUND(IF($B483="Annuity",SUMIFS('Annuity Prices'!O:O,'Annuity Prices'!$B:$B,$D483,'Annuity Prices'!$E:$E,$G483),IF($B483="RAB Short",SUMIFS('RAB Prices Short'!O:O,'RAB Prices Short'!$B:$B,'All Prices combined'!$D483,'RAB Prices Short'!$E:$E,'All Prices combined'!$G483),IF($B483="RAB Long",SUMIFS('RAB Prices Long'!O:O,'RAB Prices Long'!$B:$B,'All Prices combined'!$D483,'RAB Prices Long'!$E:$E,'All Prices combined'!$G483)))),2)</f>
        <v>1.77</v>
      </c>
      <c r="M483" s="2">
        <f>ROUND(IF($B483="Annuity",SUMIFS('Annuity Prices'!P:P,'Annuity Prices'!$B:$B,$D483,'Annuity Prices'!$E:$E,$G483),IF($B483="RAB Short",SUMIFS('RAB Prices Short'!P:P,'RAB Prices Short'!$B:$B,'All Prices combined'!$D483,'RAB Prices Short'!$E:$E,'All Prices combined'!$G483),IF($B483="RAB Long",SUMIFS('RAB Prices Long'!P:P,'RAB Prices Long'!$B:$B,'All Prices combined'!$D483,'RAB Prices Long'!$E:$E,'All Prices combined'!$G483)))),2)</f>
        <v>1.81</v>
      </c>
      <c r="N483" s="2">
        <f>ROUND(IF($B483="Annuity",SUMIFS('Annuity Prices'!Q:Q,'Annuity Prices'!$B:$B,$D483,'Annuity Prices'!$E:$E,$G483),IF($B483="RAB Short",SUMIFS('RAB Prices Short'!Q:Q,'RAB Prices Short'!$B:$B,'All Prices combined'!$D483,'RAB Prices Short'!$E:$E,'All Prices combined'!$G483),IF($B483="RAB Long",SUMIFS('RAB Prices Long'!Q:Q,'RAB Prices Long'!$B:$B,'All Prices combined'!$D483,'RAB Prices Long'!$E:$E,'All Prices combined'!$G483)))),2)</f>
        <v>1.85</v>
      </c>
      <c r="O483" s="2">
        <f>ROUND(IF($B483="Annuity",SUMIFS('Annuity Prices'!R:R,'Annuity Prices'!$B:$B,$D483,'Annuity Prices'!$E:$E,$G483),IF($B483="RAB Short",SUMIFS('RAB Prices Short'!R:R,'RAB Prices Short'!$B:$B,'All Prices combined'!$D483,'RAB Prices Short'!$E:$E,'All Prices combined'!$G483),IF($B483="RAB Long",SUMIFS('RAB Prices Long'!R:R,'RAB Prices Long'!$B:$B,'All Prices combined'!$D483,'RAB Prices Long'!$E:$E,'All Prices combined'!$G483)))),2)</f>
        <v>1.9</v>
      </c>
      <c r="P483" s="2">
        <f>ROUND(IF($B483="Annuity",SUMIFS('Annuity Prices'!S:S,'Annuity Prices'!$B:$B,$D483,'Annuity Prices'!$E:$E,$G483),IF($B483="RAB Short",SUMIFS('RAB Prices Short'!S:S,'RAB Prices Short'!$B:$B,'All Prices combined'!$D483,'RAB Prices Short'!$E:$E,'All Prices combined'!$G483),IF($B483="RAB Long",SUMIFS('RAB Prices Long'!S:S,'RAB Prices Long'!$B:$B,'All Prices combined'!$D483,'RAB Prices Long'!$E:$E,'All Prices combined'!$G483)))),2)</f>
        <v>1.95</v>
      </c>
      <c r="Q483" s="2">
        <f>ROUND(IF($B483="Annuity",SUMIFS('Annuity Prices'!T:T,'Annuity Prices'!$B:$B,$D483,'Annuity Prices'!$E:$E,$G483),IF($B483="RAB Short",SUMIFS('RAB Prices Short'!T:T,'RAB Prices Short'!$B:$B,'All Prices combined'!$D483,'RAB Prices Short'!$E:$E,'All Prices combined'!$G483),IF($B483="RAB Long",SUMIFS('RAB Prices Long'!T:T,'RAB Prices Long'!$B:$B,'All Prices combined'!$D483,'RAB Prices Long'!$E:$E,'All Prices combined'!$G483)))),2)</f>
        <v>1.99</v>
      </c>
      <c r="R483" s="2">
        <f>ROUND(IF($B483="Annuity",SUMIFS('Annuity Prices'!U:U,'Annuity Prices'!$B:$B,$D483,'Annuity Prices'!$E:$E,$G483),IF($B483="RAB Short",SUMIFS('RAB Prices Short'!U:U,'RAB Prices Short'!$B:$B,'All Prices combined'!$D483,'RAB Prices Short'!$E:$E,'All Prices combined'!$G483),IF($B483="RAB Long",SUMIFS('RAB Prices Long'!U:U,'RAB Prices Long'!$B:$B,'All Prices combined'!$D483,'RAB Prices Long'!$E:$E,'All Prices combined'!$G483)))),2)</f>
        <v>2.0299999999999998</v>
      </c>
      <c r="S483" s="2">
        <f>ROUND(IF($B483="Annuity",SUMIFS('Annuity Prices'!V:V,'Annuity Prices'!$B:$B,$D483,'Annuity Prices'!$E:$E,$G483),IF($B483="RAB Short",SUMIFS('RAB Prices Short'!V:V,'RAB Prices Short'!$B:$B,'All Prices combined'!$D483,'RAB Prices Short'!$E:$E,'All Prices combined'!$G483),IF($B483="RAB Long",SUMIFS('RAB Prices Long'!V:V,'RAB Prices Long'!$B:$B,'All Prices combined'!$D483,'RAB Prices Long'!$E:$E,'All Prices combined'!$G483)))),2)</f>
        <v>2.09</v>
      </c>
      <c r="T483" s="2">
        <f>ROUND(IF($B483="Annuity",SUMIFS('Annuity Prices'!W:W,'Annuity Prices'!$B:$B,$D483,'Annuity Prices'!$E:$E,$G483),IF($B483="RAB Short",SUMIFS('RAB Prices Short'!W:W,'RAB Prices Short'!$B:$B,'All Prices combined'!$D483,'RAB Prices Short'!$E:$E,'All Prices combined'!$G483),IF($B483="RAB Long",SUMIFS('RAB Prices Long'!W:W,'RAB Prices Long'!$B:$B,'All Prices combined'!$D483,'RAB Prices Long'!$E:$E,'All Prices combined'!$G483)))),2)</f>
        <v>2.14</v>
      </c>
      <c r="U483" s="2">
        <f>ROUND(IF($B483="Annuity",SUMIFS('Annuity Prices'!X:X,'Annuity Prices'!$B:$B,$D483,'Annuity Prices'!$E:$E,$G483),IF($B483="RAB Short",SUMIFS('RAB Prices Short'!X:X,'RAB Prices Short'!$B:$B,'All Prices combined'!$D483,'RAB Prices Short'!$E:$E,'All Prices combined'!$G483),IF($B483="RAB Long",SUMIFS('RAB Prices Long'!X:X,'RAB Prices Long'!$B:$B,'All Prices combined'!$D483,'RAB Prices Long'!$E:$E,'All Prices combined'!$G483)))),2)</f>
        <v>2.1800000000000002</v>
      </c>
      <c r="V483" s="2">
        <f>ROUND(IF($B483="Annuity",SUMIFS('Annuity Prices'!Y:Y,'Annuity Prices'!$B:$B,$D483,'Annuity Prices'!$E:$E,$G483),IF($B483="RAB Short",SUMIFS('RAB Prices Short'!Y:Y,'RAB Prices Short'!$B:$B,'All Prices combined'!$D483,'RAB Prices Short'!$E:$E,'All Prices combined'!$G483),IF($B483="RAB Long",SUMIFS('RAB Prices Long'!Y:Y,'RAB Prices Long'!$B:$B,'All Prices combined'!$D483,'RAB Prices Long'!$E:$E,'All Prices combined'!$G483)))),2)</f>
        <v>2.23</v>
      </c>
      <c r="W483" s="2">
        <f>ROUND(IF($B483="Annuity",SUMIFS('Annuity Prices'!Z:Z,'Annuity Prices'!$B:$B,$D483,'Annuity Prices'!$E:$E,$G483),IF($B483="RAB Short",SUMIFS('RAB Prices Short'!Z:Z,'RAB Prices Short'!$B:$B,'All Prices combined'!$D483,'RAB Prices Short'!$E:$E,'All Prices combined'!$G483),IF($B483="RAB Long",SUMIFS('RAB Prices Long'!Z:Z,'RAB Prices Long'!$B:$B,'All Prices combined'!$D483,'RAB Prices Long'!$E:$E,'All Prices combined'!$G483)))),2)</f>
        <v>2.29</v>
      </c>
      <c r="X483" s="2">
        <f>ROUND(IF($B483="Annuity",SUMIFS('Annuity Prices'!AA:AA,'Annuity Prices'!$B:$B,$D483,'Annuity Prices'!$E:$E,$G483),IF($B483="RAB Short",SUMIFS('RAB Prices Short'!AA:AA,'RAB Prices Short'!$B:$B,'All Prices combined'!$D483,'RAB Prices Short'!$E:$E,'All Prices combined'!$G483),IF($B483="RAB Long",SUMIFS('RAB Prices Long'!AA:AA,'RAB Prices Long'!$B:$B,'All Prices combined'!$D483,'RAB Prices Long'!$E:$E,'All Prices combined'!$G483)))),2)</f>
        <v>2.35</v>
      </c>
      <c r="Y483" s="2">
        <f>ROUND(IF($B483="Annuity",SUMIFS('Annuity Prices'!AB:AB,'Annuity Prices'!$B:$B,$D483,'Annuity Prices'!$E:$E,$G483),IF($B483="RAB Short",SUMIFS('RAB Prices Short'!AB:AB,'RAB Prices Short'!$B:$B,'All Prices combined'!$D483,'RAB Prices Short'!$E:$E,'All Prices combined'!$G483),IF($B483="RAB Long",SUMIFS('RAB Prices Long'!AB:AB,'RAB Prices Long'!$B:$B,'All Prices combined'!$D483,'RAB Prices Long'!$E:$E,'All Prices combined'!$G483)))),2)</f>
        <v>2.39</v>
      </c>
      <c r="Z483" s="2">
        <f>ROUND(IF($B483="Annuity",SUMIFS('Annuity Prices'!AC:AC,'Annuity Prices'!$B:$B,$D483,'Annuity Prices'!$E:$E,$G483),IF($B483="RAB Short",SUMIFS('RAB Prices Short'!AC:AC,'RAB Prices Short'!$B:$B,'All Prices combined'!$D483,'RAB Prices Short'!$E:$E,'All Prices combined'!$G483),IF($B483="RAB Long",SUMIFS('RAB Prices Long'!AC:AC,'RAB Prices Long'!$B:$B,'All Prices combined'!$D483,'RAB Prices Long'!$E:$E,'All Prices combined'!$G483)))),2)</f>
        <v>2.4500000000000002</v>
      </c>
      <c r="AA483" s="2">
        <f>ROUND(IF($B483="Annuity",SUMIFS('Annuity Prices'!AD:AD,'Annuity Prices'!$B:$B,$D483,'Annuity Prices'!$E:$E,$G483),IF($B483="RAB Short",SUMIFS('RAB Prices Short'!AD:AD,'RAB Prices Short'!$B:$B,'All Prices combined'!$D483,'RAB Prices Short'!$E:$E,'All Prices combined'!$G483),IF($B483="RAB Long",SUMIFS('RAB Prices Long'!AD:AD,'RAB Prices Long'!$B:$B,'All Prices combined'!$D483,'RAB Prices Long'!$E:$E,'All Prices combined'!$G483)))),2)</f>
        <v>2.52</v>
      </c>
      <c r="AB483" s="2">
        <f>ROUND(IF($B483="Annuity",SUMIFS('Annuity Prices'!AE:AE,'Annuity Prices'!$B:$B,$D483,'Annuity Prices'!$E:$E,$G483),IF($B483="RAB Short",SUMIFS('RAB Prices Short'!AE:AE,'RAB Prices Short'!$B:$B,'All Prices combined'!$D483,'RAB Prices Short'!$E:$E,'All Prices combined'!$G483),IF($B483="RAB Long",SUMIFS('RAB Prices Long'!AE:AE,'RAB Prices Long'!$B:$B,'All Prices combined'!$D483,'RAB Prices Long'!$E:$E,'All Prices combined'!$G483)))),2)</f>
        <v>2.58</v>
      </c>
      <c r="AC483" s="2">
        <f>ROUND(IF($B483="Annuity",SUMIFS('Annuity Prices'!AF:AF,'Annuity Prices'!$B:$B,$D483,'Annuity Prices'!$E:$E,$G483),IF($B483="RAB Short",SUMIFS('RAB Prices Short'!AF:AF,'RAB Prices Short'!$B:$B,'All Prices combined'!$D483,'RAB Prices Short'!$E:$E,'All Prices combined'!$G483),IF($B483="RAB Long",SUMIFS('RAB Prices Long'!AF:AF,'RAB Prices Long'!$B:$B,'All Prices combined'!$D483,'RAB Prices Long'!$E:$E,'All Prices combined'!$G483)))),2)</f>
        <v>2.63</v>
      </c>
      <c r="AD483" s="2">
        <f>ROUND(IF($B483="Annuity",SUMIFS('Annuity Prices'!AG:AG,'Annuity Prices'!$B:$B,$D483,'Annuity Prices'!$E:$E,$G483),IF($B483="RAB Short",SUMIFS('RAB Prices Short'!AG:AG,'RAB Prices Short'!$B:$B,'All Prices combined'!$D483,'RAB Prices Short'!$E:$E,'All Prices combined'!$G483),IF($B483="RAB Long",SUMIFS('RAB Prices Long'!AG:AG,'RAB Prices Long'!$B:$B,'All Prices combined'!$D483,'RAB Prices Long'!$E:$E,'All Prices combined'!$G483)))),2)</f>
        <v>2.69</v>
      </c>
      <c r="AE483" s="2">
        <f>ROUND(IF($B483="Annuity",SUMIFS('Annuity Prices'!AH:AH,'Annuity Prices'!$B:$B,$D483,'Annuity Prices'!$E:$E,$G483),IF($B483="RAB Short",SUMIFS('RAB Prices Short'!AH:AH,'RAB Prices Short'!$B:$B,'All Prices combined'!$D483,'RAB Prices Short'!$E:$E,'All Prices combined'!$G483),IF($B483="RAB Long",SUMIFS('RAB Prices Long'!AH:AH,'RAB Prices Long'!$B:$B,'All Prices combined'!$D483,'RAB Prices Long'!$E:$E,'All Prices combined'!$G483)))),2)</f>
        <v>2.76</v>
      </c>
      <c r="AF483" s="2">
        <f>ROUND(IF($B483="Annuity",SUMIFS('Annuity Prices'!AI:AI,'Annuity Prices'!$B:$B,$D483,'Annuity Prices'!$E:$E,$G483),IF($B483="RAB Short",SUMIFS('RAB Prices Short'!AI:AI,'RAB Prices Short'!$B:$B,'All Prices combined'!$D483,'RAB Prices Short'!$E:$E,'All Prices combined'!$G483),IF($B483="RAB Long",SUMIFS('RAB Prices Long'!AI:AI,'RAB Prices Long'!$B:$B,'All Prices combined'!$D483,'RAB Prices Long'!$E:$E,'All Prices combined'!$G483)))),2)</f>
        <v>2.83</v>
      </c>
      <c r="AG483" s="2">
        <f>ROUND(IF($B483="Annuity",SUMIFS('Annuity Prices'!AJ:AJ,'Annuity Prices'!$B:$B,$D483,'Annuity Prices'!$E:$E,$G483),IF($B483="RAB Short",SUMIFS('RAB Prices Short'!AJ:AJ,'RAB Prices Short'!$B:$B,'All Prices combined'!$D483,'RAB Prices Short'!$E:$E,'All Prices combined'!$G483),IF($B483="RAB Long",SUMIFS('RAB Prices Long'!AJ:AJ,'RAB Prices Long'!$B:$B,'All Prices combined'!$D483,'RAB Prices Long'!$E:$E,'All Prices combined'!$G483)))),2)</f>
        <v>2.89</v>
      </c>
      <c r="AH483" s="2">
        <f>ROUND(IF($B483="Annuity",SUMIFS('Annuity Prices'!AK:AK,'Annuity Prices'!$B:$B,$D483,'Annuity Prices'!$E:$E,$G483),IF($B483="RAB Short",SUMIFS('RAB Prices Short'!AK:AK,'RAB Prices Short'!$B:$B,'All Prices combined'!$D483,'RAB Prices Short'!$E:$E,'All Prices combined'!$G483),IF($B483="RAB Long",SUMIFS('RAB Prices Long'!AK:AK,'RAB Prices Long'!$B:$B,'All Prices combined'!$D483,'RAB Prices Long'!$E:$E,'All Prices combined'!$G483)))),2)</f>
        <v>2.96</v>
      </c>
      <c r="AI483" s="2">
        <f>ROUND(IF($B483="Annuity",SUMIFS('Annuity Prices'!AL:AL,'Annuity Prices'!$B:$B,$D483,'Annuity Prices'!$E:$E,$G483),IF($B483="RAB Short",SUMIFS('RAB Prices Short'!AL:AL,'RAB Prices Short'!$B:$B,'All Prices combined'!$D483,'RAB Prices Short'!$E:$E,'All Prices combined'!$G483),IF($B483="RAB Long",SUMIFS('RAB Prices Long'!AL:AL,'RAB Prices Long'!$B:$B,'All Prices combined'!$D483,'RAB Prices Long'!$E:$E,'All Prices combined'!$G483)))),2)</f>
        <v>3.03</v>
      </c>
      <c r="AJ483" s="2">
        <f>ROUND(IF($B483="Annuity",SUMIFS('Annuity Prices'!AM:AM,'Annuity Prices'!$B:$B,$D483,'Annuity Prices'!$E:$E,$G483),IF($B483="RAB Short",SUMIFS('RAB Prices Short'!AM:AM,'RAB Prices Short'!$B:$B,'All Prices combined'!$D483,'RAB Prices Short'!$E:$E,'All Prices combined'!$G483),IF($B483="RAB Long",SUMIFS('RAB Prices Long'!AM:AM,'RAB Prices Long'!$B:$B,'All Prices combined'!$D483,'RAB Prices Long'!$E:$E,'All Prices combined'!$G483)))),2)</f>
        <v>3.11</v>
      </c>
      <c r="AK483" s="2">
        <f>ROUND(IF($B483="Annuity",SUMIFS('Annuity Prices'!AN:AN,'Annuity Prices'!$B:$B,$D483,'Annuity Prices'!$E:$E,$G483),IF($B483="RAB Short",SUMIFS('RAB Prices Short'!AN:AN,'RAB Prices Short'!$B:$B,'All Prices combined'!$D483,'RAB Prices Short'!$E:$E,'All Prices combined'!$G483),IF($B483="RAB Long",SUMIFS('RAB Prices Long'!AN:AN,'RAB Prices Long'!$B:$B,'All Prices combined'!$D483,'RAB Prices Long'!$E:$E,'All Prices combined'!$G483)))),2)</f>
        <v>3.17</v>
      </c>
      <c r="AL483" s="2">
        <f>ROUND(IF($B483="Annuity",SUMIFS('Annuity Prices'!AO:AO,'Annuity Prices'!$B:$B,$D483,'Annuity Prices'!$E:$E,$G483),IF($B483="RAB Short",SUMIFS('RAB Prices Short'!AO:AO,'RAB Prices Short'!$B:$B,'All Prices combined'!$D483,'RAB Prices Short'!$E:$E,'All Prices combined'!$G483),IF($B483="RAB Long",SUMIFS('RAB Prices Long'!AO:AO,'RAB Prices Long'!$B:$B,'All Prices combined'!$D483,'RAB Prices Long'!$E:$E,'All Prices combined'!$G483)))),2)</f>
        <v>3.25</v>
      </c>
      <c r="AM483" s="2">
        <f>ROUND(IF($B483="Annuity",SUMIFS('Annuity Prices'!AP:AP,'Annuity Prices'!$B:$B,$D483,'Annuity Prices'!$E:$E,$G483),IF($B483="RAB Short",SUMIFS('RAB Prices Short'!AP:AP,'RAB Prices Short'!$B:$B,'All Prices combined'!$D483,'RAB Prices Short'!$E:$E,'All Prices combined'!$G483),IF($B483="RAB Long",SUMIFS('RAB Prices Long'!AP:AP,'RAB Prices Long'!$B:$B,'All Prices combined'!$D483,'RAB Prices Long'!$E:$E,'All Prices combined'!$G483)))),2)</f>
        <v>3.33</v>
      </c>
      <c r="AN483" s="2">
        <f>ROUND(IF($B483="Annuity",SUMIFS('Annuity Prices'!AQ:AQ,'Annuity Prices'!$B:$B,$D483,'Annuity Prices'!$E:$E,$G483),IF($B483="RAB Short",SUMIFS('RAB Prices Short'!AQ:AQ,'RAB Prices Short'!$B:$B,'All Prices combined'!$D483,'RAB Prices Short'!$E:$E,'All Prices combined'!$G483),IF($B483="RAB Long",SUMIFS('RAB Prices Long'!AQ:AQ,'RAB Prices Long'!$B:$B,'All Prices combined'!$D483,'RAB Prices Long'!$E:$E,'All Prices combined'!$G483)))),2)</f>
        <v>3.41</v>
      </c>
      <c r="AO483" s="2">
        <f>ROUND(IF($B483="Annuity",SUMIFS('Annuity Prices'!AR:AR,'Annuity Prices'!$B:$B,$D483,'Annuity Prices'!$E:$E,$G483),IF($B483="RAB Short",SUMIFS('RAB Prices Short'!AR:AR,'RAB Prices Short'!$B:$B,'All Prices combined'!$D483,'RAB Prices Short'!$E:$E,'All Prices combined'!$G483),IF($B483="RAB Long",SUMIFS('RAB Prices Long'!AR:AR,'RAB Prices Long'!$B:$B,'All Prices combined'!$D483,'RAB Prices Long'!$E:$E,'All Prices combined'!$G483)))),2)</f>
        <v>0</v>
      </c>
      <c r="AP483" s="2">
        <f>ROUND(IF($B483="Annuity",SUMIFS('Annuity Prices'!AS:AS,'Annuity Prices'!$B:$B,$D483,'Annuity Prices'!$E:$E,$G483),IF($B483="RAB Short",SUMIFS('RAB Prices Short'!AS:AS,'RAB Prices Short'!$B:$B,'All Prices combined'!$D483,'RAB Prices Short'!$E:$E,'All Prices combined'!$G483),IF($B483="RAB Long",SUMIFS('RAB Prices Long'!AS:AS,'RAB Prices Long'!$B:$B,'All Prices combined'!$D483,'RAB Prices Long'!$E:$E,'All Prices combined'!$G483)))),2)</f>
        <v>0</v>
      </c>
      <c r="AQ483" s="2">
        <f>ROUND(IF($B483="Annuity",SUMIFS('Annuity Prices'!AT:AT,'Annuity Prices'!$B:$B,$D483,'Annuity Prices'!$E:$E,$G483),IF($B483="RAB Short",SUMIFS('RAB Prices Short'!AT:AT,'RAB Prices Short'!$B:$B,'All Prices combined'!$D483,'RAB Prices Short'!$E:$E,'All Prices combined'!$G483),IF($B483="RAB Long",SUMIFS('RAB Prices Long'!AT:AT,'RAB Prices Long'!$B:$B,'All Prices combined'!$D483,'RAB Prices Long'!$E:$E,'All Prices combined'!$G483)))),2)</f>
        <v>1.22</v>
      </c>
      <c r="AR483" s="2">
        <f>ROUND(IF($B483="Annuity",SUMIFS('Annuity Prices'!AU:AU,'Annuity Prices'!$B:$B,$D483,'Annuity Prices'!$E:$E,$G483),IF($B483="RAB Short",SUMIFS('RAB Prices Short'!AU:AU,'RAB Prices Short'!$B:$B,'All Prices combined'!$D483,'RAB Prices Short'!$E:$E,'All Prices combined'!$G483),IF($B483="RAB Long",SUMIFS('RAB Prices Long'!AU:AU,'RAB Prices Long'!$B:$B,'All Prices combined'!$D483,'RAB Prices Long'!$E:$E,'All Prices combined'!$G483)))),2)</f>
        <v>1.72</v>
      </c>
      <c r="AS483" s="2">
        <f>ROUND(IF($B483="Annuity",SUMIFS('Annuity Prices'!AV:AV,'Annuity Prices'!$B:$B,$D483,'Annuity Prices'!$E:$E,$G483),IF($B483="RAB Short",SUMIFS('RAB Prices Short'!AV:AV,'RAB Prices Short'!$B:$B,'All Prices combined'!$D483,'RAB Prices Short'!$E:$E,'All Prices combined'!$G483),IF($B483="RAB Long",SUMIFS('RAB Prices Long'!AV:AV,'RAB Prices Long'!$B:$B,'All Prices combined'!$D483,'RAB Prices Long'!$E:$E,'All Prices combined'!$G483)))),2)</f>
        <v>1.77</v>
      </c>
      <c r="AT483" s="2">
        <f>ROUND(IF($B483="Annuity",SUMIFS('Annuity Prices'!AW:AW,'Annuity Prices'!$B:$B,$D483,'Annuity Prices'!$E:$E,$G483),IF($B483="RAB Short",SUMIFS('RAB Prices Short'!AW:AW,'RAB Prices Short'!$B:$B,'All Prices combined'!$D483,'RAB Prices Short'!$E:$E,'All Prices combined'!$G483),IF($B483="RAB Long",SUMIFS('RAB Prices Long'!AW:AW,'RAB Prices Long'!$B:$B,'All Prices combined'!$D483,'RAB Prices Long'!$E:$E,'All Prices combined'!$G483)))),2)</f>
        <v>1.81</v>
      </c>
      <c r="AU483" s="2">
        <f>ROUND(IF($B483="Annuity",SUMIFS('Annuity Prices'!AX:AX,'Annuity Prices'!$B:$B,$D483,'Annuity Prices'!$E:$E,$G483),IF($B483="RAB Short",SUMIFS('RAB Prices Short'!AX:AX,'RAB Prices Short'!$B:$B,'All Prices combined'!$D483,'RAB Prices Short'!$E:$E,'All Prices combined'!$G483),IF($B483="RAB Long",SUMIFS('RAB Prices Long'!AX:AX,'RAB Prices Long'!$B:$B,'All Prices combined'!$D483,'RAB Prices Long'!$E:$E,'All Prices combined'!$G483)))),2)</f>
        <v>1.85</v>
      </c>
      <c r="AV483" s="2">
        <f>ROUND(IF($B483="Annuity",SUMIFS('Annuity Prices'!AY:AY,'Annuity Prices'!$B:$B,$D483,'Annuity Prices'!$E:$E,$G483),IF($B483="RAB Short",SUMIFS('RAB Prices Short'!AY:AY,'RAB Prices Short'!$B:$B,'All Prices combined'!$D483,'RAB Prices Short'!$E:$E,'All Prices combined'!$G483),IF($B483="RAB Long",SUMIFS('RAB Prices Long'!AY:AY,'RAB Prices Long'!$B:$B,'All Prices combined'!$D483,'RAB Prices Long'!$E:$E,'All Prices combined'!$G483)))),2)</f>
        <v>1.9</v>
      </c>
      <c r="AW483" s="2">
        <f>ROUND(IF($B483="Annuity",SUMIFS('Annuity Prices'!AZ:AZ,'Annuity Prices'!$B:$B,$D483,'Annuity Prices'!$E:$E,$G483),IF($B483="RAB Short",SUMIFS('RAB Prices Short'!AZ:AZ,'RAB Prices Short'!$B:$B,'All Prices combined'!$D483,'RAB Prices Short'!$E:$E,'All Prices combined'!$G483),IF($B483="RAB Long",SUMIFS('RAB Prices Long'!AZ:AZ,'RAB Prices Long'!$B:$B,'All Prices combined'!$D483,'RAB Prices Long'!$E:$E,'All Prices combined'!$G483)))),2)</f>
        <v>1.95</v>
      </c>
      <c r="AX483" s="2">
        <f>ROUND(IF($B483="Annuity",SUMIFS('Annuity Prices'!BA:BA,'Annuity Prices'!$B:$B,$D483,'Annuity Prices'!$E:$E,$G483),IF($B483="RAB Short",SUMIFS('RAB Prices Short'!BA:BA,'RAB Prices Short'!$B:$B,'All Prices combined'!$D483,'RAB Prices Short'!$E:$E,'All Prices combined'!$G483),IF($B483="RAB Long",SUMIFS('RAB Prices Long'!BA:BA,'RAB Prices Long'!$B:$B,'All Prices combined'!$D483,'RAB Prices Long'!$E:$E,'All Prices combined'!$G483)))),2)</f>
        <v>1.99</v>
      </c>
      <c r="AY483" s="2">
        <f>ROUND(IF($B483="Annuity",SUMIFS('Annuity Prices'!BB:BB,'Annuity Prices'!$B:$B,$D483,'Annuity Prices'!$E:$E,$G483),IF($B483="RAB Short",SUMIFS('RAB Prices Short'!BB:BB,'RAB Prices Short'!$B:$B,'All Prices combined'!$D483,'RAB Prices Short'!$E:$E,'All Prices combined'!$G483),IF($B483="RAB Long",SUMIFS('RAB Prices Long'!BB:BB,'RAB Prices Long'!$B:$B,'All Prices combined'!$D483,'RAB Prices Long'!$E:$E,'All Prices combined'!$G483)))),2)</f>
        <v>2.0299999999999998</v>
      </c>
      <c r="AZ483" s="2">
        <f>ROUND(IF($B483="Annuity",SUMIFS('Annuity Prices'!BC:BC,'Annuity Prices'!$B:$B,$D483,'Annuity Prices'!$E:$E,$G483),IF($B483="RAB Short",SUMIFS('RAB Prices Short'!BC:BC,'RAB Prices Short'!$B:$B,'All Prices combined'!$D483,'RAB Prices Short'!$E:$E,'All Prices combined'!$G483),IF($B483="RAB Long",SUMIFS('RAB Prices Long'!BC:BC,'RAB Prices Long'!$B:$B,'All Prices combined'!$D483,'RAB Prices Long'!$E:$E,'All Prices combined'!$G483)))),2)</f>
        <v>2.09</v>
      </c>
      <c r="BA483" s="2">
        <f>ROUND(IF($B483="Annuity",SUMIFS('Annuity Prices'!BD:BD,'Annuity Prices'!$B:$B,$D483,'Annuity Prices'!$E:$E,$G483),IF($B483="RAB Short",SUMIFS('RAB Prices Short'!BD:BD,'RAB Prices Short'!$B:$B,'All Prices combined'!$D483,'RAB Prices Short'!$E:$E,'All Prices combined'!$G483),IF($B483="RAB Long",SUMIFS('RAB Prices Long'!BD:BD,'RAB Prices Long'!$B:$B,'All Prices combined'!$D483,'RAB Prices Long'!$E:$E,'All Prices combined'!$G483)))),2)</f>
        <v>2.14</v>
      </c>
      <c r="BB483" s="2">
        <f>ROUND(IF($B483="Annuity",SUMIFS('Annuity Prices'!BE:BE,'Annuity Prices'!$B:$B,$D483,'Annuity Prices'!$E:$E,$G483),IF($B483="RAB Short",SUMIFS('RAB Prices Short'!BE:BE,'RAB Prices Short'!$B:$B,'All Prices combined'!$D483,'RAB Prices Short'!$E:$E,'All Prices combined'!$G483),IF($B483="RAB Long",SUMIFS('RAB Prices Long'!BE:BE,'RAB Prices Long'!$B:$B,'All Prices combined'!$D483,'RAB Prices Long'!$E:$E,'All Prices combined'!$G483)))),2)</f>
        <v>2.1800000000000002</v>
      </c>
      <c r="BC483" s="2">
        <f>ROUND(IF($B483="Annuity",SUMIFS('Annuity Prices'!BF:BF,'Annuity Prices'!$B:$B,$D483,'Annuity Prices'!$E:$E,$G483),IF($B483="RAB Short",SUMIFS('RAB Prices Short'!BF:BF,'RAB Prices Short'!$B:$B,'All Prices combined'!$D483,'RAB Prices Short'!$E:$E,'All Prices combined'!$G483),IF($B483="RAB Long",SUMIFS('RAB Prices Long'!BF:BF,'RAB Prices Long'!$B:$B,'All Prices combined'!$D483,'RAB Prices Long'!$E:$E,'All Prices combined'!$G483)))),2)</f>
        <v>2.23</v>
      </c>
      <c r="BD483" s="2">
        <f>ROUND(IF($B483="Annuity",SUMIFS('Annuity Prices'!BG:BG,'Annuity Prices'!$B:$B,$D483,'Annuity Prices'!$E:$E,$G483),IF($B483="RAB Short",SUMIFS('RAB Prices Short'!BG:BG,'RAB Prices Short'!$B:$B,'All Prices combined'!$D483,'RAB Prices Short'!$E:$E,'All Prices combined'!$G483),IF($B483="RAB Long",SUMIFS('RAB Prices Long'!BG:BG,'RAB Prices Long'!$B:$B,'All Prices combined'!$D483,'RAB Prices Long'!$E:$E,'All Prices combined'!$G483)))),2)</f>
        <v>2.29</v>
      </c>
      <c r="BE483" s="2">
        <f>ROUND(IF($B483="Annuity",SUMIFS('Annuity Prices'!BH:BH,'Annuity Prices'!$B:$B,$D483,'Annuity Prices'!$E:$E,$G483),IF($B483="RAB Short",SUMIFS('RAB Prices Short'!BH:BH,'RAB Prices Short'!$B:$B,'All Prices combined'!$D483,'RAB Prices Short'!$E:$E,'All Prices combined'!$G483),IF($B483="RAB Long",SUMIFS('RAB Prices Long'!BH:BH,'RAB Prices Long'!$B:$B,'All Prices combined'!$D483,'RAB Prices Long'!$E:$E,'All Prices combined'!$G483)))),2)</f>
        <v>2.35</v>
      </c>
      <c r="BF483" s="2">
        <f>ROUND(IF($B483="Annuity",SUMIFS('Annuity Prices'!BI:BI,'Annuity Prices'!$B:$B,$D483,'Annuity Prices'!$E:$E,$G483),IF($B483="RAB Short",SUMIFS('RAB Prices Short'!BI:BI,'RAB Prices Short'!$B:$B,'All Prices combined'!$D483,'RAB Prices Short'!$E:$E,'All Prices combined'!$G483),IF($B483="RAB Long",SUMIFS('RAB Prices Long'!BI:BI,'RAB Prices Long'!$B:$B,'All Prices combined'!$D483,'RAB Prices Long'!$E:$E,'All Prices combined'!$G483)))),2)</f>
        <v>2.39</v>
      </c>
      <c r="BG483" s="2">
        <f>ROUND(IF($B483="Annuity",SUMIFS('Annuity Prices'!BJ:BJ,'Annuity Prices'!$B:$B,$D483,'Annuity Prices'!$E:$E,$G483),IF($B483="RAB Short",SUMIFS('RAB Prices Short'!BJ:BJ,'RAB Prices Short'!$B:$B,'All Prices combined'!$D483,'RAB Prices Short'!$E:$E,'All Prices combined'!$G483),IF($B483="RAB Long",SUMIFS('RAB Prices Long'!BJ:BJ,'RAB Prices Long'!$B:$B,'All Prices combined'!$D483,'RAB Prices Long'!$E:$E,'All Prices combined'!$G483)))),2)</f>
        <v>2.4500000000000002</v>
      </c>
      <c r="BH483" s="2">
        <f>ROUND(IF($B483="Annuity",SUMIFS('Annuity Prices'!BK:BK,'Annuity Prices'!$B:$B,$D483,'Annuity Prices'!$E:$E,$G483),IF($B483="RAB Short",SUMIFS('RAB Prices Short'!BK:BK,'RAB Prices Short'!$B:$B,'All Prices combined'!$D483,'RAB Prices Short'!$E:$E,'All Prices combined'!$G483),IF($B483="RAB Long",SUMIFS('RAB Prices Long'!BK:BK,'RAB Prices Long'!$B:$B,'All Prices combined'!$D483,'RAB Prices Long'!$E:$E,'All Prices combined'!$G483)))),2)</f>
        <v>2.52</v>
      </c>
      <c r="BI483" s="2">
        <f>ROUND(IF($B483="Annuity",SUMIFS('Annuity Prices'!BL:BL,'Annuity Prices'!$B:$B,$D483,'Annuity Prices'!$E:$E,$G483),IF($B483="RAB Short",SUMIFS('RAB Prices Short'!BL:BL,'RAB Prices Short'!$B:$B,'All Prices combined'!$D483,'RAB Prices Short'!$E:$E,'All Prices combined'!$G483),IF($B483="RAB Long",SUMIFS('RAB Prices Long'!BL:BL,'RAB Prices Long'!$B:$B,'All Prices combined'!$D483,'RAB Prices Long'!$E:$E,'All Prices combined'!$G483)))),2)</f>
        <v>2.58</v>
      </c>
      <c r="BJ483" s="2">
        <f>ROUND(IF($B483="Annuity",SUMIFS('Annuity Prices'!BM:BM,'Annuity Prices'!$B:$B,$D483,'Annuity Prices'!$E:$E,$G483),IF($B483="RAB Short",SUMIFS('RAB Prices Short'!BM:BM,'RAB Prices Short'!$B:$B,'All Prices combined'!$D483,'RAB Prices Short'!$E:$E,'All Prices combined'!$G483),IF($B483="RAB Long",SUMIFS('RAB Prices Long'!BM:BM,'RAB Prices Long'!$B:$B,'All Prices combined'!$D483,'RAB Prices Long'!$E:$E,'All Prices combined'!$G483)))),2)</f>
        <v>2.63</v>
      </c>
      <c r="BK483" s="2">
        <f>ROUND(IF($B483="Annuity",SUMIFS('Annuity Prices'!BN:BN,'Annuity Prices'!$B:$B,$D483,'Annuity Prices'!$E:$E,$G483),IF($B483="RAB Short",SUMIFS('RAB Prices Short'!BN:BN,'RAB Prices Short'!$B:$B,'All Prices combined'!$D483,'RAB Prices Short'!$E:$E,'All Prices combined'!$G483),IF($B483="RAB Long",SUMIFS('RAB Prices Long'!BN:BN,'RAB Prices Long'!$B:$B,'All Prices combined'!$D483,'RAB Prices Long'!$E:$E,'All Prices combined'!$G483)))),2)</f>
        <v>2.69</v>
      </c>
      <c r="BL483" s="2">
        <f>ROUND(IF($B483="Annuity",SUMIFS('Annuity Prices'!BO:BO,'Annuity Prices'!$B:$B,$D483,'Annuity Prices'!$E:$E,$G483),IF($B483="RAB Short",SUMIFS('RAB Prices Short'!BO:BO,'RAB Prices Short'!$B:$B,'All Prices combined'!$D483,'RAB Prices Short'!$E:$E,'All Prices combined'!$G483),IF($B483="RAB Long",SUMIFS('RAB Prices Long'!BO:BO,'RAB Prices Long'!$B:$B,'All Prices combined'!$D483,'RAB Prices Long'!$E:$E,'All Prices combined'!$G483)))),2)</f>
        <v>2.76</v>
      </c>
      <c r="BM483" s="2">
        <f>ROUND(IF($B483="Annuity",SUMIFS('Annuity Prices'!BP:BP,'Annuity Prices'!$B:$B,$D483,'Annuity Prices'!$E:$E,$G483),IF($B483="RAB Short",SUMIFS('RAB Prices Short'!BP:BP,'RAB Prices Short'!$B:$B,'All Prices combined'!$D483,'RAB Prices Short'!$E:$E,'All Prices combined'!$G483),IF($B483="RAB Long",SUMIFS('RAB Prices Long'!BP:BP,'RAB Prices Long'!$B:$B,'All Prices combined'!$D483,'RAB Prices Long'!$E:$E,'All Prices combined'!$G483)))),2)</f>
        <v>2.83</v>
      </c>
      <c r="BN483" s="2">
        <f>ROUND(IF($B483="Annuity",SUMIFS('Annuity Prices'!BQ:BQ,'Annuity Prices'!$B:$B,$D483,'Annuity Prices'!$E:$E,$G483),IF($B483="RAB Short",SUMIFS('RAB Prices Short'!BQ:BQ,'RAB Prices Short'!$B:$B,'All Prices combined'!$D483,'RAB Prices Short'!$E:$E,'All Prices combined'!$G483),IF($B483="RAB Long",SUMIFS('RAB Prices Long'!BQ:BQ,'RAB Prices Long'!$B:$B,'All Prices combined'!$D483,'RAB Prices Long'!$E:$E,'All Prices combined'!$G483)))),2)</f>
        <v>2.89</v>
      </c>
      <c r="BO483" s="2">
        <f>ROUND(IF($B483="Annuity",SUMIFS('Annuity Prices'!BR:BR,'Annuity Prices'!$B:$B,$D483,'Annuity Prices'!$E:$E,$G483),IF($B483="RAB Short",SUMIFS('RAB Prices Short'!BR:BR,'RAB Prices Short'!$B:$B,'All Prices combined'!$D483,'RAB Prices Short'!$E:$E,'All Prices combined'!$G483),IF($B483="RAB Long",SUMIFS('RAB Prices Long'!BR:BR,'RAB Prices Long'!$B:$B,'All Prices combined'!$D483,'RAB Prices Long'!$E:$E,'All Prices combined'!$G483)))),2)</f>
        <v>2.96</v>
      </c>
      <c r="BP483" s="2">
        <f>ROUND(IF($B483="Annuity",SUMIFS('Annuity Prices'!BS:BS,'Annuity Prices'!$B:$B,$D483,'Annuity Prices'!$E:$E,$G483),IF($B483="RAB Short",SUMIFS('RAB Prices Short'!BS:BS,'RAB Prices Short'!$B:$B,'All Prices combined'!$D483,'RAB Prices Short'!$E:$E,'All Prices combined'!$G483),IF($B483="RAB Long",SUMIFS('RAB Prices Long'!BS:BS,'RAB Prices Long'!$B:$B,'All Prices combined'!$D483,'RAB Prices Long'!$E:$E,'All Prices combined'!$G483)))),2)</f>
        <v>3.03</v>
      </c>
      <c r="BQ483" s="2">
        <f>ROUND(IF($B483="Annuity",SUMIFS('Annuity Prices'!BT:BT,'Annuity Prices'!$B:$B,$D483,'Annuity Prices'!$E:$E,$G483),IF($B483="RAB Short",SUMIFS('RAB Prices Short'!BT:BT,'RAB Prices Short'!$B:$B,'All Prices combined'!$D483,'RAB Prices Short'!$E:$E,'All Prices combined'!$G483),IF($B483="RAB Long",SUMIFS('RAB Prices Long'!BT:BT,'RAB Prices Long'!$B:$B,'All Prices combined'!$D483,'RAB Prices Long'!$E:$E,'All Prices combined'!$G483)))),2)</f>
        <v>3.11</v>
      </c>
      <c r="BR483" s="2">
        <f>ROUND(IF($B483="Annuity",SUMIFS('Annuity Prices'!BU:BU,'Annuity Prices'!$B:$B,$D483,'Annuity Prices'!$E:$E,$G483),IF($B483="RAB Short",SUMIFS('RAB Prices Short'!BU:BU,'RAB Prices Short'!$B:$B,'All Prices combined'!$D483,'RAB Prices Short'!$E:$E,'All Prices combined'!$G483),IF($B483="RAB Long",SUMIFS('RAB Prices Long'!BU:BU,'RAB Prices Long'!$B:$B,'All Prices combined'!$D483,'RAB Prices Long'!$E:$E,'All Prices combined'!$G483)))),2)</f>
        <v>3.17</v>
      </c>
      <c r="BS483" s="2">
        <f>ROUND(IF($B483="Annuity",SUMIFS('Annuity Prices'!BV:BV,'Annuity Prices'!$B:$B,$D483,'Annuity Prices'!$E:$E,$G483),IF($B483="RAB Short",SUMIFS('RAB Prices Short'!BV:BV,'RAB Prices Short'!$B:$B,'All Prices combined'!$D483,'RAB Prices Short'!$E:$E,'All Prices combined'!$G483),IF($B483="RAB Long",SUMIFS('RAB Prices Long'!BV:BV,'RAB Prices Long'!$B:$B,'All Prices combined'!$D483,'RAB Prices Long'!$E:$E,'All Prices combined'!$G483)))),2)</f>
        <v>3.25</v>
      </c>
      <c r="BT483" s="2">
        <f>ROUND(IF($B483="Annuity",SUMIFS('Annuity Prices'!BW:BW,'Annuity Prices'!$B:$B,$D483,'Annuity Prices'!$E:$E,$G483),IF($B483="RAB Short",SUMIFS('RAB Prices Short'!BW:BW,'RAB Prices Short'!$B:$B,'All Prices combined'!$D483,'RAB Prices Short'!$E:$E,'All Prices combined'!$G483),IF($B483="RAB Long",SUMIFS('RAB Prices Long'!BW:BW,'RAB Prices Long'!$B:$B,'All Prices combined'!$D483,'RAB Prices Long'!$E:$E,'All Prices combined'!$G483)))),2)</f>
        <v>3.33</v>
      </c>
      <c r="BU483" s="2">
        <f>ROUND(IF($B483="Annuity",SUMIFS('Annuity Prices'!BX:BX,'Annuity Prices'!$B:$B,$D483,'Annuity Prices'!$E:$E,$G483),IF($B483="RAB Short",SUMIFS('RAB Prices Short'!BX:BX,'RAB Prices Short'!$B:$B,'All Prices combined'!$D483,'RAB Prices Short'!$E:$E,'All Prices combined'!$G483),IF($B483="RAB Long",SUMIFS('RAB Prices Long'!BX:BX,'RAB Prices Long'!$B:$B,'All Prices combined'!$D483,'RAB Prices Long'!$E:$E,'All Prices combined'!$G483)))),2)</f>
        <v>3.41</v>
      </c>
    </row>
    <row r="484" spans="2:73" x14ac:dyDescent="0.25">
      <c r="B484" t="s">
        <v>45</v>
      </c>
      <c r="C484">
        <v>19</v>
      </c>
      <c r="E484" t="s">
        <v>183</v>
      </c>
      <c r="F484">
        <v>19</v>
      </c>
      <c r="G484" t="s">
        <v>185</v>
      </c>
      <c r="I484" s="2">
        <f>ROUND(IF($B484="Annuity",SUMIFS('Annuity Prices'!L:L,'Annuity Prices'!$B:$B,$D484,'Annuity Prices'!$E:$E,$G484),IF($B484="RAB Short",SUMIFS('RAB Prices Short'!L:L,'RAB Prices Short'!$B:$B,'All Prices combined'!$D484,'RAB Prices Short'!$E:$E,'All Prices combined'!$G484),IF($B484="RAB Long",SUMIFS('RAB Prices Long'!L:L,'RAB Prices Long'!$B:$B,'All Prices combined'!$D484,'RAB Prices Long'!$E:$E,'All Prices combined'!$G484)))),2)</f>
        <v>0</v>
      </c>
      <c r="J484" s="2">
        <f>ROUND(IF($B484="Annuity",SUMIFS('Annuity Prices'!M:M,'Annuity Prices'!$B:$B,$D484,'Annuity Prices'!$E:$E,$G484),IF($B484="RAB Short",SUMIFS('RAB Prices Short'!M:M,'RAB Prices Short'!$B:$B,'All Prices combined'!$D484,'RAB Prices Short'!$E:$E,'All Prices combined'!$G484),IF($B484="RAB Long",SUMIFS('RAB Prices Long'!M:M,'RAB Prices Long'!$B:$B,'All Prices combined'!$D484,'RAB Prices Long'!$E:$E,'All Prices combined'!$G484)))),2)</f>
        <v>0</v>
      </c>
      <c r="K484" s="2">
        <f>ROUND(IF($B484="Annuity",SUMIFS('Annuity Prices'!N:N,'Annuity Prices'!$B:$B,$D484,'Annuity Prices'!$E:$E,$G484),IF($B484="RAB Short",SUMIFS('RAB Prices Short'!N:N,'RAB Prices Short'!$B:$B,'All Prices combined'!$D484,'RAB Prices Short'!$E:$E,'All Prices combined'!$G484),IF($B484="RAB Long",SUMIFS('RAB Prices Long'!N:N,'RAB Prices Long'!$B:$B,'All Prices combined'!$D484,'RAB Prices Long'!$E:$E,'All Prices combined'!$G484)))),2)</f>
        <v>0</v>
      </c>
      <c r="L484" s="2">
        <f>ROUND(IF($B484="Annuity",SUMIFS('Annuity Prices'!O:O,'Annuity Prices'!$B:$B,$D484,'Annuity Prices'!$E:$E,$G484),IF($B484="RAB Short",SUMIFS('RAB Prices Short'!O:O,'RAB Prices Short'!$B:$B,'All Prices combined'!$D484,'RAB Prices Short'!$E:$E,'All Prices combined'!$G484),IF($B484="RAB Long",SUMIFS('RAB Prices Long'!O:O,'RAB Prices Long'!$B:$B,'All Prices combined'!$D484,'RAB Prices Long'!$E:$E,'All Prices combined'!$G484)))),2)</f>
        <v>0</v>
      </c>
      <c r="M484" s="2">
        <f>ROUND(IF($B484="Annuity",SUMIFS('Annuity Prices'!P:P,'Annuity Prices'!$B:$B,$D484,'Annuity Prices'!$E:$E,$G484),IF($B484="RAB Short",SUMIFS('RAB Prices Short'!P:P,'RAB Prices Short'!$B:$B,'All Prices combined'!$D484,'RAB Prices Short'!$E:$E,'All Prices combined'!$G484),IF($B484="RAB Long",SUMIFS('RAB Prices Long'!P:P,'RAB Prices Long'!$B:$B,'All Prices combined'!$D484,'RAB Prices Long'!$E:$E,'All Prices combined'!$G484)))),2)</f>
        <v>0</v>
      </c>
      <c r="N484" s="2">
        <f>ROUND(IF($B484="Annuity",SUMIFS('Annuity Prices'!Q:Q,'Annuity Prices'!$B:$B,$D484,'Annuity Prices'!$E:$E,$G484),IF($B484="RAB Short",SUMIFS('RAB Prices Short'!Q:Q,'RAB Prices Short'!$B:$B,'All Prices combined'!$D484,'RAB Prices Short'!$E:$E,'All Prices combined'!$G484),IF($B484="RAB Long",SUMIFS('RAB Prices Long'!Q:Q,'RAB Prices Long'!$B:$B,'All Prices combined'!$D484,'RAB Prices Long'!$E:$E,'All Prices combined'!$G484)))),2)</f>
        <v>0</v>
      </c>
      <c r="O484" s="2">
        <f>ROUND(IF($B484="Annuity",SUMIFS('Annuity Prices'!R:R,'Annuity Prices'!$B:$B,$D484,'Annuity Prices'!$E:$E,$G484),IF($B484="RAB Short",SUMIFS('RAB Prices Short'!R:R,'RAB Prices Short'!$B:$B,'All Prices combined'!$D484,'RAB Prices Short'!$E:$E,'All Prices combined'!$G484),IF($B484="RAB Long",SUMIFS('RAB Prices Long'!R:R,'RAB Prices Long'!$B:$B,'All Prices combined'!$D484,'RAB Prices Long'!$E:$E,'All Prices combined'!$G484)))),2)</f>
        <v>0</v>
      </c>
      <c r="P484" s="2">
        <f>ROUND(IF($B484="Annuity",SUMIFS('Annuity Prices'!S:S,'Annuity Prices'!$B:$B,$D484,'Annuity Prices'!$E:$E,$G484),IF($B484="RAB Short",SUMIFS('RAB Prices Short'!S:S,'RAB Prices Short'!$B:$B,'All Prices combined'!$D484,'RAB Prices Short'!$E:$E,'All Prices combined'!$G484),IF($B484="RAB Long",SUMIFS('RAB Prices Long'!S:S,'RAB Prices Long'!$B:$B,'All Prices combined'!$D484,'RAB Prices Long'!$E:$E,'All Prices combined'!$G484)))),2)</f>
        <v>0</v>
      </c>
      <c r="Q484" s="2">
        <f>ROUND(IF($B484="Annuity",SUMIFS('Annuity Prices'!T:T,'Annuity Prices'!$B:$B,$D484,'Annuity Prices'!$E:$E,$G484),IF($B484="RAB Short",SUMIFS('RAB Prices Short'!T:T,'RAB Prices Short'!$B:$B,'All Prices combined'!$D484,'RAB Prices Short'!$E:$E,'All Prices combined'!$G484),IF($B484="RAB Long",SUMIFS('RAB Prices Long'!T:T,'RAB Prices Long'!$B:$B,'All Prices combined'!$D484,'RAB Prices Long'!$E:$E,'All Prices combined'!$G484)))),2)</f>
        <v>0</v>
      </c>
      <c r="R484" s="2">
        <f>ROUND(IF($B484="Annuity",SUMIFS('Annuity Prices'!U:U,'Annuity Prices'!$B:$B,$D484,'Annuity Prices'!$E:$E,$G484),IF($B484="RAB Short",SUMIFS('RAB Prices Short'!U:U,'RAB Prices Short'!$B:$B,'All Prices combined'!$D484,'RAB Prices Short'!$E:$E,'All Prices combined'!$G484),IF($B484="RAB Long",SUMIFS('RAB Prices Long'!U:U,'RAB Prices Long'!$B:$B,'All Prices combined'!$D484,'RAB Prices Long'!$E:$E,'All Prices combined'!$G484)))),2)</f>
        <v>0</v>
      </c>
      <c r="S484" s="2">
        <f>ROUND(IF($B484="Annuity",SUMIFS('Annuity Prices'!V:V,'Annuity Prices'!$B:$B,$D484,'Annuity Prices'!$E:$E,$G484),IF($B484="RAB Short",SUMIFS('RAB Prices Short'!V:V,'RAB Prices Short'!$B:$B,'All Prices combined'!$D484,'RAB Prices Short'!$E:$E,'All Prices combined'!$G484),IF($B484="RAB Long",SUMIFS('RAB Prices Long'!V:V,'RAB Prices Long'!$B:$B,'All Prices combined'!$D484,'RAB Prices Long'!$E:$E,'All Prices combined'!$G484)))),2)</f>
        <v>0</v>
      </c>
      <c r="T484" s="2">
        <f>ROUND(IF($B484="Annuity",SUMIFS('Annuity Prices'!W:W,'Annuity Prices'!$B:$B,$D484,'Annuity Prices'!$E:$E,$G484),IF($B484="RAB Short",SUMIFS('RAB Prices Short'!W:W,'RAB Prices Short'!$B:$B,'All Prices combined'!$D484,'RAB Prices Short'!$E:$E,'All Prices combined'!$G484),IF($B484="RAB Long",SUMIFS('RAB Prices Long'!W:W,'RAB Prices Long'!$B:$B,'All Prices combined'!$D484,'RAB Prices Long'!$E:$E,'All Prices combined'!$G484)))),2)</f>
        <v>0</v>
      </c>
      <c r="U484" s="2">
        <f>ROUND(IF($B484="Annuity",SUMIFS('Annuity Prices'!X:X,'Annuity Prices'!$B:$B,$D484,'Annuity Prices'!$E:$E,$G484),IF($B484="RAB Short",SUMIFS('RAB Prices Short'!X:X,'RAB Prices Short'!$B:$B,'All Prices combined'!$D484,'RAB Prices Short'!$E:$E,'All Prices combined'!$G484),IF($B484="RAB Long",SUMIFS('RAB Prices Long'!X:X,'RAB Prices Long'!$B:$B,'All Prices combined'!$D484,'RAB Prices Long'!$E:$E,'All Prices combined'!$G484)))),2)</f>
        <v>0</v>
      </c>
      <c r="V484" s="2">
        <f>ROUND(IF($B484="Annuity",SUMIFS('Annuity Prices'!Y:Y,'Annuity Prices'!$B:$B,$D484,'Annuity Prices'!$E:$E,$G484),IF($B484="RAB Short",SUMIFS('RAB Prices Short'!Y:Y,'RAB Prices Short'!$B:$B,'All Prices combined'!$D484,'RAB Prices Short'!$E:$E,'All Prices combined'!$G484),IF($B484="RAB Long",SUMIFS('RAB Prices Long'!Y:Y,'RAB Prices Long'!$B:$B,'All Prices combined'!$D484,'RAB Prices Long'!$E:$E,'All Prices combined'!$G484)))),2)</f>
        <v>0</v>
      </c>
      <c r="W484" s="2">
        <f>ROUND(IF($B484="Annuity",SUMIFS('Annuity Prices'!Z:Z,'Annuity Prices'!$B:$B,$D484,'Annuity Prices'!$E:$E,$G484),IF($B484="RAB Short",SUMIFS('RAB Prices Short'!Z:Z,'RAB Prices Short'!$B:$B,'All Prices combined'!$D484,'RAB Prices Short'!$E:$E,'All Prices combined'!$G484),IF($B484="RAB Long",SUMIFS('RAB Prices Long'!Z:Z,'RAB Prices Long'!$B:$B,'All Prices combined'!$D484,'RAB Prices Long'!$E:$E,'All Prices combined'!$G484)))),2)</f>
        <v>0</v>
      </c>
      <c r="X484" s="2">
        <f>ROUND(IF($B484="Annuity",SUMIFS('Annuity Prices'!AA:AA,'Annuity Prices'!$B:$B,$D484,'Annuity Prices'!$E:$E,$G484),IF($B484="RAB Short",SUMIFS('RAB Prices Short'!AA:AA,'RAB Prices Short'!$B:$B,'All Prices combined'!$D484,'RAB Prices Short'!$E:$E,'All Prices combined'!$G484),IF($B484="RAB Long",SUMIFS('RAB Prices Long'!AA:AA,'RAB Prices Long'!$B:$B,'All Prices combined'!$D484,'RAB Prices Long'!$E:$E,'All Prices combined'!$G484)))),2)</f>
        <v>0</v>
      </c>
      <c r="Y484" s="2">
        <f>ROUND(IF($B484="Annuity",SUMIFS('Annuity Prices'!AB:AB,'Annuity Prices'!$B:$B,$D484,'Annuity Prices'!$E:$E,$G484),IF($B484="RAB Short",SUMIFS('RAB Prices Short'!AB:AB,'RAB Prices Short'!$B:$B,'All Prices combined'!$D484,'RAB Prices Short'!$E:$E,'All Prices combined'!$G484),IF($B484="RAB Long",SUMIFS('RAB Prices Long'!AB:AB,'RAB Prices Long'!$B:$B,'All Prices combined'!$D484,'RAB Prices Long'!$E:$E,'All Prices combined'!$G484)))),2)</f>
        <v>0</v>
      </c>
      <c r="Z484" s="2">
        <f>ROUND(IF($B484="Annuity",SUMIFS('Annuity Prices'!AC:AC,'Annuity Prices'!$B:$B,$D484,'Annuity Prices'!$E:$E,$G484),IF($B484="RAB Short",SUMIFS('RAB Prices Short'!AC:AC,'RAB Prices Short'!$B:$B,'All Prices combined'!$D484,'RAB Prices Short'!$E:$E,'All Prices combined'!$G484),IF($B484="RAB Long",SUMIFS('RAB Prices Long'!AC:AC,'RAB Prices Long'!$B:$B,'All Prices combined'!$D484,'RAB Prices Long'!$E:$E,'All Prices combined'!$G484)))),2)</f>
        <v>0</v>
      </c>
      <c r="AA484" s="2">
        <f>ROUND(IF($B484="Annuity",SUMIFS('Annuity Prices'!AD:AD,'Annuity Prices'!$B:$B,$D484,'Annuity Prices'!$E:$E,$G484),IF($B484="RAB Short",SUMIFS('RAB Prices Short'!AD:AD,'RAB Prices Short'!$B:$B,'All Prices combined'!$D484,'RAB Prices Short'!$E:$E,'All Prices combined'!$G484),IF($B484="RAB Long",SUMIFS('RAB Prices Long'!AD:AD,'RAB Prices Long'!$B:$B,'All Prices combined'!$D484,'RAB Prices Long'!$E:$E,'All Prices combined'!$G484)))),2)</f>
        <v>0</v>
      </c>
      <c r="AB484" s="2">
        <f>ROUND(IF($B484="Annuity",SUMIFS('Annuity Prices'!AE:AE,'Annuity Prices'!$B:$B,$D484,'Annuity Prices'!$E:$E,$G484),IF($B484="RAB Short",SUMIFS('RAB Prices Short'!AE:AE,'RAB Prices Short'!$B:$B,'All Prices combined'!$D484,'RAB Prices Short'!$E:$E,'All Prices combined'!$G484),IF($B484="RAB Long",SUMIFS('RAB Prices Long'!AE:AE,'RAB Prices Long'!$B:$B,'All Prices combined'!$D484,'RAB Prices Long'!$E:$E,'All Prices combined'!$G484)))),2)</f>
        <v>0</v>
      </c>
      <c r="AC484" s="2">
        <f>ROUND(IF($B484="Annuity",SUMIFS('Annuity Prices'!AF:AF,'Annuity Prices'!$B:$B,$D484,'Annuity Prices'!$E:$E,$G484),IF($B484="RAB Short",SUMIFS('RAB Prices Short'!AF:AF,'RAB Prices Short'!$B:$B,'All Prices combined'!$D484,'RAB Prices Short'!$E:$E,'All Prices combined'!$G484),IF($B484="RAB Long",SUMIFS('RAB Prices Long'!AF:AF,'RAB Prices Long'!$B:$B,'All Prices combined'!$D484,'RAB Prices Long'!$E:$E,'All Prices combined'!$G484)))),2)</f>
        <v>0</v>
      </c>
      <c r="AD484" s="2">
        <f>ROUND(IF($B484="Annuity",SUMIFS('Annuity Prices'!AG:AG,'Annuity Prices'!$B:$B,$D484,'Annuity Prices'!$E:$E,$G484),IF($B484="RAB Short",SUMIFS('RAB Prices Short'!AG:AG,'RAB Prices Short'!$B:$B,'All Prices combined'!$D484,'RAB Prices Short'!$E:$E,'All Prices combined'!$G484),IF($B484="RAB Long",SUMIFS('RAB Prices Long'!AG:AG,'RAB Prices Long'!$B:$B,'All Prices combined'!$D484,'RAB Prices Long'!$E:$E,'All Prices combined'!$G484)))),2)</f>
        <v>0</v>
      </c>
      <c r="AE484" s="2">
        <f>ROUND(IF($B484="Annuity",SUMIFS('Annuity Prices'!AH:AH,'Annuity Prices'!$B:$B,$D484,'Annuity Prices'!$E:$E,$G484),IF($B484="RAB Short",SUMIFS('RAB Prices Short'!AH:AH,'RAB Prices Short'!$B:$B,'All Prices combined'!$D484,'RAB Prices Short'!$E:$E,'All Prices combined'!$G484),IF($B484="RAB Long",SUMIFS('RAB Prices Long'!AH:AH,'RAB Prices Long'!$B:$B,'All Prices combined'!$D484,'RAB Prices Long'!$E:$E,'All Prices combined'!$G484)))),2)</f>
        <v>0</v>
      </c>
      <c r="AF484" s="2">
        <f>ROUND(IF($B484="Annuity",SUMIFS('Annuity Prices'!AI:AI,'Annuity Prices'!$B:$B,$D484,'Annuity Prices'!$E:$E,$G484),IF($B484="RAB Short",SUMIFS('RAB Prices Short'!AI:AI,'RAB Prices Short'!$B:$B,'All Prices combined'!$D484,'RAB Prices Short'!$E:$E,'All Prices combined'!$G484),IF($B484="RAB Long",SUMIFS('RAB Prices Long'!AI:AI,'RAB Prices Long'!$B:$B,'All Prices combined'!$D484,'RAB Prices Long'!$E:$E,'All Prices combined'!$G484)))),2)</f>
        <v>0</v>
      </c>
      <c r="AG484" s="2">
        <f>ROUND(IF($B484="Annuity",SUMIFS('Annuity Prices'!AJ:AJ,'Annuity Prices'!$B:$B,$D484,'Annuity Prices'!$E:$E,$G484),IF($B484="RAB Short",SUMIFS('RAB Prices Short'!AJ:AJ,'RAB Prices Short'!$B:$B,'All Prices combined'!$D484,'RAB Prices Short'!$E:$E,'All Prices combined'!$G484),IF($B484="RAB Long",SUMIFS('RAB Prices Long'!AJ:AJ,'RAB Prices Long'!$B:$B,'All Prices combined'!$D484,'RAB Prices Long'!$E:$E,'All Prices combined'!$G484)))),2)</f>
        <v>0</v>
      </c>
      <c r="AH484" s="2">
        <f>ROUND(IF($B484="Annuity",SUMIFS('Annuity Prices'!AK:AK,'Annuity Prices'!$B:$B,$D484,'Annuity Prices'!$E:$E,$G484),IF($B484="RAB Short",SUMIFS('RAB Prices Short'!AK:AK,'RAB Prices Short'!$B:$B,'All Prices combined'!$D484,'RAB Prices Short'!$E:$E,'All Prices combined'!$G484),IF($B484="RAB Long",SUMIFS('RAB Prices Long'!AK:AK,'RAB Prices Long'!$B:$B,'All Prices combined'!$D484,'RAB Prices Long'!$E:$E,'All Prices combined'!$G484)))),2)</f>
        <v>0</v>
      </c>
      <c r="AI484" s="2">
        <f>ROUND(IF($B484="Annuity",SUMIFS('Annuity Prices'!AL:AL,'Annuity Prices'!$B:$B,$D484,'Annuity Prices'!$E:$E,$G484),IF($B484="RAB Short",SUMIFS('RAB Prices Short'!AL:AL,'RAB Prices Short'!$B:$B,'All Prices combined'!$D484,'RAB Prices Short'!$E:$E,'All Prices combined'!$G484),IF($B484="RAB Long",SUMIFS('RAB Prices Long'!AL:AL,'RAB Prices Long'!$B:$B,'All Prices combined'!$D484,'RAB Prices Long'!$E:$E,'All Prices combined'!$G484)))),2)</f>
        <v>0</v>
      </c>
      <c r="AJ484" s="2">
        <f>ROUND(IF($B484="Annuity",SUMIFS('Annuity Prices'!AM:AM,'Annuity Prices'!$B:$B,$D484,'Annuity Prices'!$E:$E,$G484),IF($B484="RAB Short",SUMIFS('RAB Prices Short'!AM:AM,'RAB Prices Short'!$B:$B,'All Prices combined'!$D484,'RAB Prices Short'!$E:$E,'All Prices combined'!$G484),IF($B484="RAB Long",SUMIFS('RAB Prices Long'!AM:AM,'RAB Prices Long'!$B:$B,'All Prices combined'!$D484,'RAB Prices Long'!$E:$E,'All Prices combined'!$G484)))),2)</f>
        <v>0</v>
      </c>
      <c r="AK484" s="2">
        <f>ROUND(IF($B484="Annuity",SUMIFS('Annuity Prices'!AN:AN,'Annuity Prices'!$B:$B,$D484,'Annuity Prices'!$E:$E,$G484),IF($B484="RAB Short",SUMIFS('RAB Prices Short'!AN:AN,'RAB Prices Short'!$B:$B,'All Prices combined'!$D484,'RAB Prices Short'!$E:$E,'All Prices combined'!$G484),IF($B484="RAB Long",SUMIFS('RAB Prices Long'!AN:AN,'RAB Prices Long'!$B:$B,'All Prices combined'!$D484,'RAB Prices Long'!$E:$E,'All Prices combined'!$G484)))),2)</f>
        <v>0</v>
      </c>
      <c r="AL484" s="2">
        <f>ROUND(IF($B484="Annuity",SUMIFS('Annuity Prices'!AO:AO,'Annuity Prices'!$B:$B,$D484,'Annuity Prices'!$E:$E,$G484),IF($B484="RAB Short",SUMIFS('RAB Prices Short'!AO:AO,'RAB Prices Short'!$B:$B,'All Prices combined'!$D484,'RAB Prices Short'!$E:$E,'All Prices combined'!$G484),IF($B484="RAB Long",SUMIFS('RAB Prices Long'!AO:AO,'RAB Prices Long'!$B:$B,'All Prices combined'!$D484,'RAB Prices Long'!$E:$E,'All Prices combined'!$G484)))),2)</f>
        <v>0</v>
      </c>
      <c r="AM484" s="2">
        <f>ROUND(IF($B484="Annuity",SUMIFS('Annuity Prices'!AP:AP,'Annuity Prices'!$B:$B,$D484,'Annuity Prices'!$E:$E,$G484),IF($B484="RAB Short",SUMIFS('RAB Prices Short'!AP:AP,'RAB Prices Short'!$B:$B,'All Prices combined'!$D484,'RAB Prices Short'!$E:$E,'All Prices combined'!$G484),IF($B484="RAB Long",SUMIFS('RAB Prices Long'!AP:AP,'RAB Prices Long'!$B:$B,'All Prices combined'!$D484,'RAB Prices Long'!$E:$E,'All Prices combined'!$G484)))),2)</f>
        <v>0</v>
      </c>
      <c r="AN484" s="2">
        <f>ROUND(IF($B484="Annuity",SUMIFS('Annuity Prices'!AQ:AQ,'Annuity Prices'!$B:$B,$D484,'Annuity Prices'!$E:$E,$G484),IF($B484="RAB Short",SUMIFS('RAB Prices Short'!AQ:AQ,'RAB Prices Short'!$B:$B,'All Prices combined'!$D484,'RAB Prices Short'!$E:$E,'All Prices combined'!$G484),IF($B484="RAB Long",SUMIFS('RAB Prices Long'!AQ:AQ,'RAB Prices Long'!$B:$B,'All Prices combined'!$D484,'RAB Prices Long'!$E:$E,'All Prices combined'!$G484)))),2)</f>
        <v>0</v>
      </c>
      <c r="AO484" s="2">
        <f>ROUND(IF($B484="Annuity",SUMIFS('Annuity Prices'!AR:AR,'Annuity Prices'!$B:$B,$D484,'Annuity Prices'!$E:$E,$G484),IF($B484="RAB Short",SUMIFS('RAB Prices Short'!AR:AR,'RAB Prices Short'!$B:$B,'All Prices combined'!$D484,'RAB Prices Short'!$E:$E,'All Prices combined'!$G484),IF($B484="RAB Long",SUMIFS('RAB Prices Long'!AR:AR,'RAB Prices Long'!$B:$B,'All Prices combined'!$D484,'RAB Prices Long'!$E:$E,'All Prices combined'!$G484)))),2)</f>
        <v>0</v>
      </c>
      <c r="AP484" s="2">
        <f>ROUND(IF($B484="Annuity",SUMIFS('Annuity Prices'!AS:AS,'Annuity Prices'!$B:$B,$D484,'Annuity Prices'!$E:$E,$G484),IF($B484="RAB Short",SUMIFS('RAB Prices Short'!AS:AS,'RAB Prices Short'!$B:$B,'All Prices combined'!$D484,'RAB Prices Short'!$E:$E,'All Prices combined'!$G484),IF($B484="RAB Long",SUMIFS('RAB Prices Long'!AS:AS,'RAB Prices Long'!$B:$B,'All Prices combined'!$D484,'RAB Prices Long'!$E:$E,'All Prices combined'!$G484)))),2)</f>
        <v>0</v>
      </c>
      <c r="AQ484" s="2">
        <f>ROUND(IF($B484="Annuity",SUMIFS('Annuity Prices'!AT:AT,'Annuity Prices'!$B:$B,$D484,'Annuity Prices'!$E:$E,$G484),IF($B484="RAB Short",SUMIFS('RAB Prices Short'!AT:AT,'RAB Prices Short'!$B:$B,'All Prices combined'!$D484,'RAB Prices Short'!$E:$E,'All Prices combined'!$G484),IF($B484="RAB Long",SUMIFS('RAB Prices Long'!AT:AT,'RAB Prices Long'!$B:$B,'All Prices combined'!$D484,'RAB Prices Long'!$E:$E,'All Prices combined'!$G484)))),2)</f>
        <v>0</v>
      </c>
      <c r="AR484" s="2">
        <f>ROUND(IF($B484="Annuity",SUMIFS('Annuity Prices'!AU:AU,'Annuity Prices'!$B:$B,$D484,'Annuity Prices'!$E:$E,$G484),IF($B484="RAB Short",SUMIFS('RAB Prices Short'!AU:AU,'RAB Prices Short'!$B:$B,'All Prices combined'!$D484,'RAB Prices Short'!$E:$E,'All Prices combined'!$G484),IF($B484="RAB Long",SUMIFS('RAB Prices Long'!AU:AU,'RAB Prices Long'!$B:$B,'All Prices combined'!$D484,'RAB Prices Long'!$E:$E,'All Prices combined'!$G484)))),2)</f>
        <v>0</v>
      </c>
      <c r="AS484" s="2">
        <f>ROUND(IF($B484="Annuity",SUMIFS('Annuity Prices'!AV:AV,'Annuity Prices'!$B:$B,$D484,'Annuity Prices'!$E:$E,$G484),IF($B484="RAB Short",SUMIFS('RAB Prices Short'!AV:AV,'RAB Prices Short'!$B:$B,'All Prices combined'!$D484,'RAB Prices Short'!$E:$E,'All Prices combined'!$G484),IF($B484="RAB Long",SUMIFS('RAB Prices Long'!AV:AV,'RAB Prices Long'!$B:$B,'All Prices combined'!$D484,'RAB Prices Long'!$E:$E,'All Prices combined'!$G484)))),2)</f>
        <v>0</v>
      </c>
      <c r="AT484" s="2">
        <f>ROUND(IF($B484="Annuity",SUMIFS('Annuity Prices'!AW:AW,'Annuity Prices'!$B:$B,$D484,'Annuity Prices'!$E:$E,$G484),IF($B484="RAB Short",SUMIFS('RAB Prices Short'!AW:AW,'RAB Prices Short'!$B:$B,'All Prices combined'!$D484,'RAB Prices Short'!$E:$E,'All Prices combined'!$G484),IF($B484="RAB Long",SUMIFS('RAB Prices Long'!AW:AW,'RAB Prices Long'!$B:$B,'All Prices combined'!$D484,'RAB Prices Long'!$E:$E,'All Prices combined'!$G484)))),2)</f>
        <v>0</v>
      </c>
      <c r="AU484" s="2">
        <f>ROUND(IF($B484="Annuity",SUMIFS('Annuity Prices'!AX:AX,'Annuity Prices'!$B:$B,$D484,'Annuity Prices'!$E:$E,$G484),IF($B484="RAB Short",SUMIFS('RAB Prices Short'!AX:AX,'RAB Prices Short'!$B:$B,'All Prices combined'!$D484,'RAB Prices Short'!$E:$E,'All Prices combined'!$G484),IF($B484="RAB Long",SUMIFS('RAB Prices Long'!AX:AX,'RAB Prices Long'!$B:$B,'All Prices combined'!$D484,'RAB Prices Long'!$E:$E,'All Prices combined'!$G484)))),2)</f>
        <v>0</v>
      </c>
      <c r="AV484" s="2">
        <f>ROUND(IF($B484="Annuity",SUMIFS('Annuity Prices'!AY:AY,'Annuity Prices'!$B:$B,$D484,'Annuity Prices'!$E:$E,$G484),IF($B484="RAB Short",SUMIFS('RAB Prices Short'!AY:AY,'RAB Prices Short'!$B:$B,'All Prices combined'!$D484,'RAB Prices Short'!$E:$E,'All Prices combined'!$G484),IF($B484="RAB Long",SUMIFS('RAB Prices Long'!AY:AY,'RAB Prices Long'!$B:$B,'All Prices combined'!$D484,'RAB Prices Long'!$E:$E,'All Prices combined'!$G484)))),2)</f>
        <v>0</v>
      </c>
      <c r="AW484" s="2">
        <f>ROUND(IF($B484="Annuity",SUMIFS('Annuity Prices'!AZ:AZ,'Annuity Prices'!$B:$B,$D484,'Annuity Prices'!$E:$E,$G484),IF($B484="RAB Short",SUMIFS('RAB Prices Short'!AZ:AZ,'RAB Prices Short'!$B:$B,'All Prices combined'!$D484,'RAB Prices Short'!$E:$E,'All Prices combined'!$G484),IF($B484="RAB Long",SUMIFS('RAB Prices Long'!AZ:AZ,'RAB Prices Long'!$B:$B,'All Prices combined'!$D484,'RAB Prices Long'!$E:$E,'All Prices combined'!$G484)))),2)</f>
        <v>0</v>
      </c>
      <c r="AX484" s="2">
        <f>ROUND(IF($B484="Annuity",SUMIFS('Annuity Prices'!BA:BA,'Annuity Prices'!$B:$B,$D484,'Annuity Prices'!$E:$E,$G484),IF($B484="RAB Short",SUMIFS('RAB Prices Short'!BA:BA,'RAB Prices Short'!$B:$B,'All Prices combined'!$D484,'RAB Prices Short'!$E:$E,'All Prices combined'!$G484),IF($B484="RAB Long",SUMIFS('RAB Prices Long'!BA:BA,'RAB Prices Long'!$B:$B,'All Prices combined'!$D484,'RAB Prices Long'!$E:$E,'All Prices combined'!$G484)))),2)</f>
        <v>0</v>
      </c>
      <c r="AY484" s="2">
        <f>ROUND(IF($B484="Annuity",SUMIFS('Annuity Prices'!BB:BB,'Annuity Prices'!$B:$B,$D484,'Annuity Prices'!$E:$E,$G484),IF($B484="RAB Short",SUMIFS('RAB Prices Short'!BB:BB,'RAB Prices Short'!$B:$B,'All Prices combined'!$D484,'RAB Prices Short'!$E:$E,'All Prices combined'!$G484),IF($B484="RAB Long",SUMIFS('RAB Prices Long'!BB:BB,'RAB Prices Long'!$B:$B,'All Prices combined'!$D484,'RAB Prices Long'!$E:$E,'All Prices combined'!$G484)))),2)</f>
        <v>0</v>
      </c>
      <c r="AZ484" s="2">
        <f>ROUND(IF($B484="Annuity",SUMIFS('Annuity Prices'!BC:BC,'Annuity Prices'!$B:$B,$D484,'Annuity Prices'!$E:$E,$G484),IF($B484="RAB Short",SUMIFS('RAB Prices Short'!BC:BC,'RAB Prices Short'!$B:$B,'All Prices combined'!$D484,'RAB Prices Short'!$E:$E,'All Prices combined'!$G484),IF($B484="RAB Long",SUMIFS('RAB Prices Long'!BC:BC,'RAB Prices Long'!$B:$B,'All Prices combined'!$D484,'RAB Prices Long'!$E:$E,'All Prices combined'!$G484)))),2)</f>
        <v>0</v>
      </c>
      <c r="BA484" s="2">
        <f>ROUND(IF($B484="Annuity",SUMIFS('Annuity Prices'!BD:BD,'Annuity Prices'!$B:$B,$D484,'Annuity Prices'!$E:$E,$G484),IF($B484="RAB Short",SUMIFS('RAB Prices Short'!BD:BD,'RAB Prices Short'!$B:$B,'All Prices combined'!$D484,'RAB Prices Short'!$E:$E,'All Prices combined'!$G484),IF($B484="RAB Long",SUMIFS('RAB Prices Long'!BD:BD,'RAB Prices Long'!$B:$B,'All Prices combined'!$D484,'RAB Prices Long'!$E:$E,'All Prices combined'!$G484)))),2)</f>
        <v>0</v>
      </c>
      <c r="BB484" s="2">
        <f>ROUND(IF($B484="Annuity",SUMIFS('Annuity Prices'!BE:BE,'Annuity Prices'!$B:$B,$D484,'Annuity Prices'!$E:$E,$G484),IF($B484="RAB Short",SUMIFS('RAB Prices Short'!BE:BE,'RAB Prices Short'!$B:$B,'All Prices combined'!$D484,'RAB Prices Short'!$E:$E,'All Prices combined'!$G484),IF($B484="RAB Long",SUMIFS('RAB Prices Long'!BE:BE,'RAB Prices Long'!$B:$B,'All Prices combined'!$D484,'RAB Prices Long'!$E:$E,'All Prices combined'!$G484)))),2)</f>
        <v>0</v>
      </c>
      <c r="BC484" s="2">
        <f>ROUND(IF($B484="Annuity",SUMIFS('Annuity Prices'!BF:BF,'Annuity Prices'!$B:$B,$D484,'Annuity Prices'!$E:$E,$G484),IF($B484="RAB Short",SUMIFS('RAB Prices Short'!BF:BF,'RAB Prices Short'!$B:$B,'All Prices combined'!$D484,'RAB Prices Short'!$E:$E,'All Prices combined'!$G484),IF($B484="RAB Long",SUMIFS('RAB Prices Long'!BF:BF,'RAB Prices Long'!$B:$B,'All Prices combined'!$D484,'RAB Prices Long'!$E:$E,'All Prices combined'!$G484)))),2)</f>
        <v>0</v>
      </c>
      <c r="BD484" s="2">
        <f>ROUND(IF($B484="Annuity",SUMIFS('Annuity Prices'!BG:BG,'Annuity Prices'!$B:$B,$D484,'Annuity Prices'!$E:$E,$G484),IF($B484="RAB Short",SUMIFS('RAB Prices Short'!BG:BG,'RAB Prices Short'!$B:$B,'All Prices combined'!$D484,'RAB Prices Short'!$E:$E,'All Prices combined'!$G484),IF($B484="RAB Long",SUMIFS('RAB Prices Long'!BG:BG,'RAB Prices Long'!$B:$B,'All Prices combined'!$D484,'RAB Prices Long'!$E:$E,'All Prices combined'!$G484)))),2)</f>
        <v>0</v>
      </c>
      <c r="BE484" s="2">
        <f>ROUND(IF($B484="Annuity",SUMIFS('Annuity Prices'!BH:BH,'Annuity Prices'!$B:$B,$D484,'Annuity Prices'!$E:$E,$G484),IF($B484="RAB Short",SUMIFS('RAB Prices Short'!BH:BH,'RAB Prices Short'!$B:$B,'All Prices combined'!$D484,'RAB Prices Short'!$E:$E,'All Prices combined'!$G484),IF($B484="RAB Long",SUMIFS('RAB Prices Long'!BH:BH,'RAB Prices Long'!$B:$B,'All Prices combined'!$D484,'RAB Prices Long'!$E:$E,'All Prices combined'!$G484)))),2)</f>
        <v>0</v>
      </c>
      <c r="BF484" s="2">
        <f>ROUND(IF($B484="Annuity",SUMIFS('Annuity Prices'!BI:BI,'Annuity Prices'!$B:$B,$D484,'Annuity Prices'!$E:$E,$G484),IF($B484="RAB Short",SUMIFS('RAB Prices Short'!BI:BI,'RAB Prices Short'!$B:$B,'All Prices combined'!$D484,'RAB Prices Short'!$E:$E,'All Prices combined'!$G484),IF($B484="RAB Long",SUMIFS('RAB Prices Long'!BI:BI,'RAB Prices Long'!$B:$B,'All Prices combined'!$D484,'RAB Prices Long'!$E:$E,'All Prices combined'!$G484)))),2)</f>
        <v>0</v>
      </c>
      <c r="BG484" s="2">
        <f>ROUND(IF($B484="Annuity",SUMIFS('Annuity Prices'!BJ:BJ,'Annuity Prices'!$B:$B,$D484,'Annuity Prices'!$E:$E,$G484),IF($B484="RAB Short",SUMIFS('RAB Prices Short'!BJ:BJ,'RAB Prices Short'!$B:$B,'All Prices combined'!$D484,'RAB Prices Short'!$E:$E,'All Prices combined'!$G484),IF($B484="RAB Long",SUMIFS('RAB Prices Long'!BJ:BJ,'RAB Prices Long'!$B:$B,'All Prices combined'!$D484,'RAB Prices Long'!$E:$E,'All Prices combined'!$G484)))),2)</f>
        <v>0</v>
      </c>
      <c r="BH484" s="2">
        <f>ROUND(IF($B484="Annuity",SUMIFS('Annuity Prices'!BK:BK,'Annuity Prices'!$B:$B,$D484,'Annuity Prices'!$E:$E,$G484),IF($B484="RAB Short",SUMIFS('RAB Prices Short'!BK:BK,'RAB Prices Short'!$B:$B,'All Prices combined'!$D484,'RAB Prices Short'!$E:$E,'All Prices combined'!$G484),IF($B484="RAB Long",SUMIFS('RAB Prices Long'!BK:BK,'RAB Prices Long'!$B:$B,'All Prices combined'!$D484,'RAB Prices Long'!$E:$E,'All Prices combined'!$G484)))),2)</f>
        <v>0</v>
      </c>
      <c r="BI484" s="2">
        <f>ROUND(IF($B484="Annuity",SUMIFS('Annuity Prices'!BL:BL,'Annuity Prices'!$B:$B,$D484,'Annuity Prices'!$E:$E,$G484),IF($B484="RAB Short",SUMIFS('RAB Prices Short'!BL:BL,'RAB Prices Short'!$B:$B,'All Prices combined'!$D484,'RAB Prices Short'!$E:$E,'All Prices combined'!$G484),IF($B484="RAB Long",SUMIFS('RAB Prices Long'!BL:BL,'RAB Prices Long'!$B:$B,'All Prices combined'!$D484,'RAB Prices Long'!$E:$E,'All Prices combined'!$G484)))),2)</f>
        <v>0</v>
      </c>
      <c r="BJ484" s="2">
        <f>ROUND(IF($B484="Annuity",SUMIFS('Annuity Prices'!BM:BM,'Annuity Prices'!$B:$B,$D484,'Annuity Prices'!$E:$E,$G484),IF($B484="RAB Short",SUMIFS('RAB Prices Short'!BM:BM,'RAB Prices Short'!$B:$B,'All Prices combined'!$D484,'RAB Prices Short'!$E:$E,'All Prices combined'!$G484),IF($B484="RAB Long",SUMIFS('RAB Prices Long'!BM:BM,'RAB Prices Long'!$B:$B,'All Prices combined'!$D484,'RAB Prices Long'!$E:$E,'All Prices combined'!$G484)))),2)</f>
        <v>0</v>
      </c>
      <c r="BK484" s="2">
        <f>ROUND(IF($B484="Annuity",SUMIFS('Annuity Prices'!BN:BN,'Annuity Prices'!$B:$B,$D484,'Annuity Prices'!$E:$E,$G484),IF($B484="RAB Short",SUMIFS('RAB Prices Short'!BN:BN,'RAB Prices Short'!$B:$B,'All Prices combined'!$D484,'RAB Prices Short'!$E:$E,'All Prices combined'!$G484),IF($B484="RAB Long",SUMIFS('RAB Prices Long'!BN:BN,'RAB Prices Long'!$B:$B,'All Prices combined'!$D484,'RAB Prices Long'!$E:$E,'All Prices combined'!$G484)))),2)</f>
        <v>0</v>
      </c>
      <c r="BL484" s="2">
        <f>ROUND(IF($B484="Annuity",SUMIFS('Annuity Prices'!BO:BO,'Annuity Prices'!$B:$B,$D484,'Annuity Prices'!$E:$E,$G484),IF($B484="RAB Short",SUMIFS('RAB Prices Short'!BO:BO,'RAB Prices Short'!$B:$B,'All Prices combined'!$D484,'RAB Prices Short'!$E:$E,'All Prices combined'!$G484),IF($B484="RAB Long",SUMIFS('RAB Prices Long'!BO:BO,'RAB Prices Long'!$B:$B,'All Prices combined'!$D484,'RAB Prices Long'!$E:$E,'All Prices combined'!$G484)))),2)</f>
        <v>0</v>
      </c>
      <c r="BM484" s="2">
        <f>ROUND(IF($B484="Annuity",SUMIFS('Annuity Prices'!BP:BP,'Annuity Prices'!$B:$B,$D484,'Annuity Prices'!$E:$E,$G484),IF($B484="RAB Short",SUMIFS('RAB Prices Short'!BP:BP,'RAB Prices Short'!$B:$B,'All Prices combined'!$D484,'RAB Prices Short'!$E:$E,'All Prices combined'!$G484),IF($B484="RAB Long",SUMIFS('RAB Prices Long'!BP:BP,'RAB Prices Long'!$B:$B,'All Prices combined'!$D484,'RAB Prices Long'!$E:$E,'All Prices combined'!$G484)))),2)</f>
        <v>0</v>
      </c>
      <c r="BN484" s="2">
        <f>ROUND(IF($B484="Annuity",SUMIFS('Annuity Prices'!BQ:BQ,'Annuity Prices'!$B:$B,$D484,'Annuity Prices'!$E:$E,$G484),IF($B484="RAB Short",SUMIFS('RAB Prices Short'!BQ:BQ,'RAB Prices Short'!$B:$B,'All Prices combined'!$D484,'RAB Prices Short'!$E:$E,'All Prices combined'!$G484),IF($B484="RAB Long",SUMIFS('RAB Prices Long'!BQ:BQ,'RAB Prices Long'!$B:$B,'All Prices combined'!$D484,'RAB Prices Long'!$E:$E,'All Prices combined'!$G484)))),2)</f>
        <v>0</v>
      </c>
      <c r="BO484" s="2">
        <f>ROUND(IF($B484="Annuity",SUMIFS('Annuity Prices'!BR:BR,'Annuity Prices'!$B:$B,$D484,'Annuity Prices'!$E:$E,$G484),IF($B484="RAB Short",SUMIFS('RAB Prices Short'!BR:BR,'RAB Prices Short'!$B:$B,'All Prices combined'!$D484,'RAB Prices Short'!$E:$E,'All Prices combined'!$G484),IF($B484="RAB Long",SUMIFS('RAB Prices Long'!BR:BR,'RAB Prices Long'!$B:$B,'All Prices combined'!$D484,'RAB Prices Long'!$E:$E,'All Prices combined'!$G484)))),2)</f>
        <v>0</v>
      </c>
      <c r="BP484" s="2">
        <f>ROUND(IF($B484="Annuity",SUMIFS('Annuity Prices'!BS:BS,'Annuity Prices'!$B:$B,$D484,'Annuity Prices'!$E:$E,$G484),IF($B484="RAB Short",SUMIFS('RAB Prices Short'!BS:BS,'RAB Prices Short'!$B:$B,'All Prices combined'!$D484,'RAB Prices Short'!$E:$E,'All Prices combined'!$G484),IF($B484="RAB Long",SUMIFS('RAB Prices Long'!BS:BS,'RAB Prices Long'!$B:$B,'All Prices combined'!$D484,'RAB Prices Long'!$E:$E,'All Prices combined'!$G484)))),2)</f>
        <v>0</v>
      </c>
      <c r="BQ484" s="2">
        <f>ROUND(IF($B484="Annuity",SUMIFS('Annuity Prices'!BT:BT,'Annuity Prices'!$B:$B,$D484,'Annuity Prices'!$E:$E,$G484),IF($B484="RAB Short",SUMIFS('RAB Prices Short'!BT:BT,'RAB Prices Short'!$B:$B,'All Prices combined'!$D484,'RAB Prices Short'!$E:$E,'All Prices combined'!$G484),IF($B484="RAB Long",SUMIFS('RAB Prices Long'!BT:BT,'RAB Prices Long'!$B:$B,'All Prices combined'!$D484,'RAB Prices Long'!$E:$E,'All Prices combined'!$G484)))),2)</f>
        <v>0</v>
      </c>
      <c r="BR484" s="2">
        <f>ROUND(IF($B484="Annuity",SUMIFS('Annuity Prices'!BU:BU,'Annuity Prices'!$B:$B,$D484,'Annuity Prices'!$E:$E,$G484),IF($B484="RAB Short",SUMIFS('RAB Prices Short'!BU:BU,'RAB Prices Short'!$B:$B,'All Prices combined'!$D484,'RAB Prices Short'!$E:$E,'All Prices combined'!$G484),IF($B484="RAB Long",SUMIFS('RAB Prices Long'!BU:BU,'RAB Prices Long'!$B:$B,'All Prices combined'!$D484,'RAB Prices Long'!$E:$E,'All Prices combined'!$G484)))),2)</f>
        <v>0</v>
      </c>
      <c r="BS484" s="2">
        <f>ROUND(IF($B484="Annuity",SUMIFS('Annuity Prices'!BV:BV,'Annuity Prices'!$B:$B,$D484,'Annuity Prices'!$E:$E,$G484),IF($B484="RAB Short",SUMIFS('RAB Prices Short'!BV:BV,'RAB Prices Short'!$B:$B,'All Prices combined'!$D484,'RAB Prices Short'!$E:$E,'All Prices combined'!$G484),IF($B484="RAB Long",SUMIFS('RAB Prices Long'!BV:BV,'RAB Prices Long'!$B:$B,'All Prices combined'!$D484,'RAB Prices Long'!$E:$E,'All Prices combined'!$G484)))),2)</f>
        <v>0</v>
      </c>
      <c r="BT484" s="2">
        <f>ROUND(IF($B484="Annuity",SUMIFS('Annuity Prices'!BW:BW,'Annuity Prices'!$B:$B,$D484,'Annuity Prices'!$E:$E,$G484),IF($B484="RAB Short",SUMIFS('RAB Prices Short'!BW:BW,'RAB Prices Short'!$B:$B,'All Prices combined'!$D484,'RAB Prices Short'!$E:$E,'All Prices combined'!$G484),IF($B484="RAB Long",SUMIFS('RAB Prices Long'!BW:BW,'RAB Prices Long'!$B:$B,'All Prices combined'!$D484,'RAB Prices Long'!$E:$E,'All Prices combined'!$G484)))),2)</f>
        <v>0</v>
      </c>
      <c r="BU484" s="2">
        <f>ROUND(IF($B484="Annuity",SUMIFS('Annuity Prices'!BX:BX,'Annuity Prices'!$B:$B,$D484,'Annuity Prices'!$E:$E,$G484),IF($B484="RAB Short",SUMIFS('RAB Prices Short'!BX:BX,'RAB Prices Short'!$B:$B,'All Prices combined'!$D484,'RAB Prices Short'!$E:$E,'All Prices combined'!$G484),IF($B484="RAB Long",SUMIFS('RAB Prices Long'!BX:BX,'RAB Prices Long'!$B:$B,'All Prices combined'!$D484,'RAB Prices Long'!$E:$E,'All Prices combined'!$G484)))),2)</f>
        <v>0</v>
      </c>
    </row>
    <row r="485" spans="2:73" x14ac:dyDescent="0.25">
      <c r="B485" t="s">
        <v>45</v>
      </c>
      <c r="C485">
        <v>19</v>
      </c>
      <c r="D485" t="s">
        <v>185</v>
      </c>
      <c r="E485" t="s">
        <v>183</v>
      </c>
      <c r="F485">
        <v>19</v>
      </c>
      <c r="G485" t="s">
        <v>38</v>
      </c>
      <c r="H485" t="s">
        <v>128</v>
      </c>
      <c r="I485" s="2">
        <f>ROUND(IF($B485="Annuity",SUMIFS('Annuity Prices'!L:L,'Annuity Prices'!$B:$B,$D485,'Annuity Prices'!$E:$E,$G485),IF($B485="RAB Short",SUMIFS('RAB Prices Short'!L:L,'RAB Prices Short'!$B:$B,'All Prices combined'!$D485,'RAB Prices Short'!$E:$E,'All Prices combined'!$G485),IF($B485="RAB Long",SUMIFS('RAB Prices Long'!L:L,'RAB Prices Long'!$B:$B,'All Prices combined'!$D485,'RAB Prices Long'!$E:$E,'All Prices combined'!$G485)))),2)</f>
        <v>0</v>
      </c>
      <c r="J485" s="2">
        <f>ROUND(IF($B485="Annuity",SUMIFS('Annuity Prices'!M:M,'Annuity Prices'!$B:$B,$D485,'Annuity Prices'!$E:$E,$G485),IF($B485="RAB Short",SUMIFS('RAB Prices Short'!M:M,'RAB Prices Short'!$B:$B,'All Prices combined'!$D485,'RAB Prices Short'!$E:$E,'All Prices combined'!$G485),IF($B485="RAB Long",SUMIFS('RAB Prices Long'!M:M,'RAB Prices Long'!$B:$B,'All Prices combined'!$D485,'RAB Prices Long'!$E:$E,'All Prices combined'!$G485)))),2)</f>
        <v>0</v>
      </c>
      <c r="K485" s="2">
        <f>ROUND(IF($B485="Annuity",SUMIFS('Annuity Prices'!N:N,'Annuity Prices'!$B:$B,$D485,'Annuity Prices'!$E:$E,$G485),IF($B485="RAB Short",SUMIFS('RAB Prices Short'!N:N,'RAB Prices Short'!$B:$B,'All Prices combined'!$D485,'RAB Prices Short'!$E:$E,'All Prices combined'!$G485),IF($B485="RAB Long",SUMIFS('RAB Prices Long'!N:N,'RAB Prices Long'!$B:$B,'All Prices combined'!$D485,'RAB Prices Long'!$E:$E,'All Prices combined'!$G485)))),2)</f>
        <v>27.39</v>
      </c>
      <c r="L485" s="2">
        <f>ROUND(IF($B485="Annuity",SUMIFS('Annuity Prices'!O:O,'Annuity Prices'!$B:$B,$D485,'Annuity Prices'!$E:$E,$G485),IF($B485="RAB Short",SUMIFS('RAB Prices Short'!O:O,'RAB Prices Short'!$B:$B,'All Prices combined'!$D485,'RAB Prices Short'!$E:$E,'All Prices combined'!$G485),IF($B485="RAB Long",SUMIFS('RAB Prices Long'!O:O,'RAB Prices Long'!$B:$B,'All Prices combined'!$D485,'RAB Prices Long'!$E:$E,'All Prices combined'!$G485)))),2)</f>
        <v>28.18</v>
      </c>
      <c r="M485" s="2">
        <f>ROUND(IF($B485="Annuity",SUMIFS('Annuity Prices'!P:P,'Annuity Prices'!$B:$B,$D485,'Annuity Prices'!$E:$E,$G485),IF($B485="RAB Short",SUMIFS('RAB Prices Short'!P:P,'RAB Prices Short'!$B:$B,'All Prices combined'!$D485,'RAB Prices Short'!$E:$E,'All Prices combined'!$G485),IF($B485="RAB Long",SUMIFS('RAB Prices Long'!P:P,'RAB Prices Long'!$B:$B,'All Prices combined'!$D485,'RAB Prices Long'!$E:$E,'All Prices combined'!$G485)))),2)</f>
        <v>30.43</v>
      </c>
      <c r="N485" s="2">
        <f>ROUND(IF($B485="Annuity",SUMIFS('Annuity Prices'!Q:Q,'Annuity Prices'!$B:$B,$D485,'Annuity Prices'!$E:$E,$G485),IF($B485="RAB Short",SUMIFS('RAB Prices Short'!Q:Q,'RAB Prices Short'!$B:$B,'All Prices combined'!$D485,'RAB Prices Short'!$E:$E,'All Prices combined'!$G485),IF($B485="RAB Long",SUMIFS('RAB Prices Long'!Q:Q,'RAB Prices Long'!$B:$B,'All Prices combined'!$D485,'RAB Prices Long'!$E:$E,'All Prices combined'!$G485)))),2)</f>
        <v>31.19</v>
      </c>
      <c r="O485" s="2">
        <f>ROUND(IF($B485="Annuity",SUMIFS('Annuity Prices'!R:R,'Annuity Prices'!$B:$B,$D485,'Annuity Prices'!$E:$E,$G485),IF($B485="RAB Short",SUMIFS('RAB Prices Short'!R:R,'RAB Prices Short'!$B:$B,'All Prices combined'!$D485,'RAB Prices Short'!$E:$E,'All Prices combined'!$G485),IF($B485="RAB Long",SUMIFS('RAB Prices Long'!R:R,'RAB Prices Long'!$B:$B,'All Prices combined'!$D485,'RAB Prices Long'!$E:$E,'All Prices combined'!$G485)))),2)</f>
        <v>31.97</v>
      </c>
      <c r="P485" s="2">
        <f>ROUND(IF($B485="Annuity",SUMIFS('Annuity Prices'!S:S,'Annuity Prices'!$B:$B,$D485,'Annuity Prices'!$E:$E,$G485),IF($B485="RAB Short",SUMIFS('RAB Prices Short'!S:S,'RAB Prices Short'!$B:$B,'All Prices combined'!$D485,'RAB Prices Short'!$E:$E,'All Prices combined'!$G485),IF($B485="RAB Long",SUMIFS('RAB Prices Long'!S:S,'RAB Prices Long'!$B:$B,'All Prices combined'!$D485,'RAB Prices Long'!$E:$E,'All Prices combined'!$G485)))),2)</f>
        <v>32.770000000000003</v>
      </c>
      <c r="Q485" s="2">
        <f>ROUND(IF($B485="Annuity",SUMIFS('Annuity Prices'!T:T,'Annuity Prices'!$B:$B,$D485,'Annuity Prices'!$E:$E,$G485),IF($B485="RAB Short",SUMIFS('RAB Prices Short'!T:T,'RAB Prices Short'!$B:$B,'All Prices combined'!$D485,'RAB Prices Short'!$E:$E,'All Prices combined'!$G485),IF($B485="RAB Long",SUMIFS('RAB Prices Long'!T:T,'RAB Prices Long'!$B:$B,'All Prices combined'!$D485,'RAB Prices Long'!$E:$E,'All Prices combined'!$G485)))),2)</f>
        <v>35.46</v>
      </c>
      <c r="R485" s="2">
        <f>ROUND(IF($B485="Annuity",SUMIFS('Annuity Prices'!U:U,'Annuity Prices'!$B:$B,$D485,'Annuity Prices'!$E:$E,$G485),IF($B485="RAB Short",SUMIFS('RAB Prices Short'!U:U,'RAB Prices Short'!$B:$B,'All Prices combined'!$D485,'RAB Prices Short'!$E:$E,'All Prices combined'!$G485),IF($B485="RAB Long",SUMIFS('RAB Prices Long'!U:U,'RAB Prices Long'!$B:$B,'All Prices combined'!$D485,'RAB Prices Long'!$E:$E,'All Prices combined'!$G485)))),2)</f>
        <v>36.340000000000003</v>
      </c>
      <c r="S485" s="2">
        <f>ROUND(IF($B485="Annuity",SUMIFS('Annuity Prices'!V:V,'Annuity Prices'!$B:$B,$D485,'Annuity Prices'!$E:$E,$G485),IF($B485="RAB Short",SUMIFS('RAB Prices Short'!V:V,'RAB Prices Short'!$B:$B,'All Prices combined'!$D485,'RAB Prices Short'!$E:$E,'All Prices combined'!$G485),IF($B485="RAB Long",SUMIFS('RAB Prices Long'!V:V,'RAB Prices Long'!$B:$B,'All Prices combined'!$D485,'RAB Prices Long'!$E:$E,'All Prices combined'!$G485)))),2)</f>
        <v>37.25</v>
      </c>
      <c r="T485" s="2">
        <f>ROUND(IF($B485="Annuity",SUMIFS('Annuity Prices'!W:W,'Annuity Prices'!$B:$B,$D485,'Annuity Prices'!$E:$E,$G485),IF($B485="RAB Short",SUMIFS('RAB Prices Short'!W:W,'RAB Prices Short'!$B:$B,'All Prices combined'!$D485,'RAB Prices Short'!$E:$E,'All Prices combined'!$G485),IF($B485="RAB Long",SUMIFS('RAB Prices Long'!W:W,'RAB Prices Long'!$B:$B,'All Prices combined'!$D485,'RAB Prices Long'!$E:$E,'All Prices combined'!$G485)))),2)</f>
        <v>38.18</v>
      </c>
      <c r="U485" s="2">
        <f>ROUND(IF($B485="Annuity",SUMIFS('Annuity Prices'!X:X,'Annuity Prices'!$B:$B,$D485,'Annuity Prices'!$E:$E,$G485),IF($B485="RAB Short",SUMIFS('RAB Prices Short'!X:X,'RAB Prices Short'!$B:$B,'All Prices combined'!$D485,'RAB Prices Short'!$E:$E,'All Prices combined'!$G485),IF($B485="RAB Long",SUMIFS('RAB Prices Long'!X:X,'RAB Prices Long'!$B:$B,'All Prices combined'!$D485,'RAB Prices Long'!$E:$E,'All Prices combined'!$G485)))),2)</f>
        <v>39.869999999999997</v>
      </c>
      <c r="V485" s="2">
        <f>ROUND(IF($B485="Annuity",SUMIFS('Annuity Prices'!Y:Y,'Annuity Prices'!$B:$B,$D485,'Annuity Prices'!$E:$E,$G485),IF($B485="RAB Short",SUMIFS('RAB Prices Short'!Y:Y,'RAB Prices Short'!$B:$B,'All Prices combined'!$D485,'RAB Prices Short'!$E:$E,'All Prices combined'!$G485),IF($B485="RAB Long",SUMIFS('RAB Prices Long'!Y:Y,'RAB Prices Long'!$B:$B,'All Prices combined'!$D485,'RAB Prices Long'!$E:$E,'All Prices combined'!$G485)))),2)</f>
        <v>40.869999999999997</v>
      </c>
      <c r="W485" s="2">
        <f>ROUND(IF($B485="Annuity",SUMIFS('Annuity Prices'!Z:Z,'Annuity Prices'!$B:$B,$D485,'Annuity Prices'!$E:$E,$G485),IF($B485="RAB Short",SUMIFS('RAB Prices Short'!Z:Z,'RAB Prices Short'!$B:$B,'All Prices combined'!$D485,'RAB Prices Short'!$E:$E,'All Prices combined'!$G485),IF($B485="RAB Long",SUMIFS('RAB Prices Long'!Z:Z,'RAB Prices Long'!$B:$B,'All Prices combined'!$D485,'RAB Prices Long'!$E:$E,'All Prices combined'!$G485)))),2)</f>
        <v>41.89</v>
      </c>
      <c r="X485" s="2">
        <f>ROUND(IF($B485="Annuity",SUMIFS('Annuity Prices'!AA:AA,'Annuity Prices'!$B:$B,$D485,'Annuity Prices'!$E:$E,$G485),IF($B485="RAB Short",SUMIFS('RAB Prices Short'!AA:AA,'RAB Prices Short'!$B:$B,'All Prices combined'!$D485,'RAB Prices Short'!$E:$E,'All Prices combined'!$G485),IF($B485="RAB Long",SUMIFS('RAB Prices Long'!AA:AA,'RAB Prices Long'!$B:$B,'All Prices combined'!$D485,'RAB Prices Long'!$E:$E,'All Prices combined'!$G485)))),2)</f>
        <v>42.94</v>
      </c>
      <c r="Y485" s="2">
        <f>ROUND(IF($B485="Annuity",SUMIFS('Annuity Prices'!AB:AB,'Annuity Prices'!$B:$B,$D485,'Annuity Prices'!$E:$E,$G485),IF($B485="RAB Short",SUMIFS('RAB Prices Short'!AB:AB,'RAB Prices Short'!$B:$B,'All Prices combined'!$D485,'RAB Prices Short'!$E:$E,'All Prices combined'!$G485),IF($B485="RAB Long",SUMIFS('RAB Prices Long'!AB:AB,'RAB Prices Long'!$B:$B,'All Prices combined'!$D485,'RAB Prices Long'!$E:$E,'All Prices combined'!$G485)))),2)</f>
        <v>43.32</v>
      </c>
      <c r="Z485" s="2">
        <f>ROUND(IF($B485="Annuity",SUMIFS('Annuity Prices'!AC:AC,'Annuity Prices'!$B:$B,$D485,'Annuity Prices'!$E:$E,$G485),IF($B485="RAB Short",SUMIFS('RAB Prices Short'!AC:AC,'RAB Prices Short'!$B:$B,'All Prices combined'!$D485,'RAB Prices Short'!$E:$E,'All Prices combined'!$G485),IF($B485="RAB Long",SUMIFS('RAB Prices Long'!AC:AC,'RAB Prices Long'!$B:$B,'All Prices combined'!$D485,'RAB Prices Long'!$E:$E,'All Prices combined'!$G485)))),2)</f>
        <v>44.41</v>
      </c>
      <c r="AA485" s="2">
        <f>ROUND(IF($B485="Annuity",SUMIFS('Annuity Prices'!AD:AD,'Annuity Prices'!$B:$B,$D485,'Annuity Prices'!$E:$E,$G485),IF($B485="RAB Short",SUMIFS('RAB Prices Short'!AD:AD,'RAB Prices Short'!$B:$B,'All Prices combined'!$D485,'RAB Prices Short'!$E:$E,'All Prices combined'!$G485),IF($B485="RAB Long",SUMIFS('RAB Prices Long'!AD:AD,'RAB Prices Long'!$B:$B,'All Prices combined'!$D485,'RAB Prices Long'!$E:$E,'All Prices combined'!$G485)))),2)</f>
        <v>45.52</v>
      </c>
      <c r="AB485" s="2">
        <f>ROUND(IF($B485="Annuity",SUMIFS('Annuity Prices'!AE:AE,'Annuity Prices'!$B:$B,$D485,'Annuity Prices'!$E:$E,$G485),IF($B485="RAB Short",SUMIFS('RAB Prices Short'!AE:AE,'RAB Prices Short'!$B:$B,'All Prices combined'!$D485,'RAB Prices Short'!$E:$E,'All Prices combined'!$G485),IF($B485="RAB Long",SUMIFS('RAB Prices Long'!AE:AE,'RAB Prices Long'!$B:$B,'All Prices combined'!$D485,'RAB Prices Long'!$E:$E,'All Prices combined'!$G485)))),2)</f>
        <v>46.66</v>
      </c>
      <c r="AC485" s="2">
        <f>ROUND(IF($B485="Annuity",SUMIFS('Annuity Prices'!AF:AF,'Annuity Prices'!$B:$B,$D485,'Annuity Prices'!$E:$E,$G485),IF($B485="RAB Short",SUMIFS('RAB Prices Short'!AF:AF,'RAB Prices Short'!$B:$B,'All Prices combined'!$D485,'RAB Prices Short'!$E:$E,'All Prices combined'!$G485),IF($B485="RAB Long",SUMIFS('RAB Prices Long'!AF:AF,'RAB Prices Long'!$B:$B,'All Prices combined'!$D485,'RAB Prices Long'!$E:$E,'All Prices combined'!$G485)))),2)</f>
        <v>48.4</v>
      </c>
      <c r="AD485" s="2">
        <f>ROUND(IF($B485="Annuity",SUMIFS('Annuity Prices'!AG:AG,'Annuity Prices'!$B:$B,$D485,'Annuity Prices'!$E:$E,$G485),IF($B485="RAB Short",SUMIFS('RAB Prices Short'!AG:AG,'RAB Prices Short'!$B:$B,'All Prices combined'!$D485,'RAB Prices Short'!$E:$E,'All Prices combined'!$G485),IF($B485="RAB Long",SUMIFS('RAB Prices Long'!AG:AG,'RAB Prices Long'!$B:$B,'All Prices combined'!$D485,'RAB Prices Long'!$E:$E,'All Prices combined'!$G485)))),2)</f>
        <v>49.61</v>
      </c>
      <c r="AE485" s="2">
        <f>ROUND(IF($B485="Annuity",SUMIFS('Annuity Prices'!AH:AH,'Annuity Prices'!$B:$B,$D485,'Annuity Prices'!$E:$E,$G485),IF($B485="RAB Short",SUMIFS('RAB Prices Short'!AH:AH,'RAB Prices Short'!$B:$B,'All Prices combined'!$D485,'RAB Prices Short'!$E:$E,'All Prices combined'!$G485),IF($B485="RAB Long",SUMIFS('RAB Prices Long'!AH:AH,'RAB Prices Long'!$B:$B,'All Prices combined'!$D485,'RAB Prices Long'!$E:$E,'All Prices combined'!$G485)))),2)</f>
        <v>50.85</v>
      </c>
      <c r="AF485" s="2">
        <f>ROUND(IF($B485="Annuity",SUMIFS('Annuity Prices'!AI:AI,'Annuity Prices'!$B:$B,$D485,'Annuity Prices'!$E:$E,$G485),IF($B485="RAB Short",SUMIFS('RAB Prices Short'!AI:AI,'RAB Prices Short'!$B:$B,'All Prices combined'!$D485,'RAB Prices Short'!$E:$E,'All Prices combined'!$G485),IF($B485="RAB Long",SUMIFS('RAB Prices Long'!AI:AI,'RAB Prices Long'!$B:$B,'All Prices combined'!$D485,'RAB Prices Long'!$E:$E,'All Prices combined'!$G485)))),2)</f>
        <v>52.12</v>
      </c>
      <c r="AG485" s="2">
        <f>ROUND(IF($B485="Annuity",SUMIFS('Annuity Prices'!AJ:AJ,'Annuity Prices'!$B:$B,$D485,'Annuity Prices'!$E:$E,$G485),IF($B485="RAB Short",SUMIFS('RAB Prices Short'!AJ:AJ,'RAB Prices Short'!$B:$B,'All Prices combined'!$D485,'RAB Prices Short'!$E:$E,'All Prices combined'!$G485),IF($B485="RAB Long",SUMIFS('RAB Prices Long'!AJ:AJ,'RAB Prices Long'!$B:$B,'All Prices combined'!$D485,'RAB Prices Long'!$E:$E,'All Prices combined'!$G485)))),2)</f>
        <v>54.35</v>
      </c>
      <c r="AH485" s="2">
        <f>ROUND(IF($B485="Annuity",SUMIFS('Annuity Prices'!AK:AK,'Annuity Prices'!$B:$B,$D485,'Annuity Prices'!$E:$E,$G485),IF($B485="RAB Short",SUMIFS('RAB Prices Short'!AK:AK,'RAB Prices Short'!$B:$B,'All Prices combined'!$D485,'RAB Prices Short'!$E:$E,'All Prices combined'!$G485),IF($B485="RAB Long",SUMIFS('RAB Prices Long'!AK:AK,'RAB Prices Long'!$B:$B,'All Prices combined'!$D485,'RAB Prices Long'!$E:$E,'All Prices combined'!$G485)))),2)</f>
        <v>55.71</v>
      </c>
      <c r="AI485" s="2">
        <f>ROUND(IF($B485="Annuity",SUMIFS('Annuity Prices'!AL:AL,'Annuity Prices'!$B:$B,$D485,'Annuity Prices'!$E:$E,$G485),IF($B485="RAB Short",SUMIFS('RAB Prices Short'!AL:AL,'RAB Prices Short'!$B:$B,'All Prices combined'!$D485,'RAB Prices Short'!$E:$E,'All Prices combined'!$G485),IF($B485="RAB Long",SUMIFS('RAB Prices Long'!AL:AL,'RAB Prices Long'!$B:$B,'All Prices combined'!$D485,'RAB Prices Long'!$E:$E,'All Prices combined'!$G485)))),2)</f>
        <v>57.1</v>
      </c>
      <c r="AJ485" s="2">
        <f>ROUND(IF($B485="Annuity",SUMIFS('Annuity Prices'!AM:AM,'Annuity Prices'!$B:$B,$D485,'Annuity Prices'!$E:$E,$G485),IF($B485="RAB Short",SUMIFS('RAB Prices Short'!AM:AM,'RAB Prices Short'!$B:$B,'All Prices combined'!$D485,'RAB Prices Short'!$E:$E,'All Prices combined'!$G485),IF($B485="RAB Long",SUMIFS('RAB Prices Long'!AM:AM,'RAB Prices Long'!$B:$B,'All Prices combined'!$D485,'RAB Prices Long'!$E:$E,'All Prices combined'!$G485)))),2)</f>
        <v>58.53</v>
      </c>
      <c r="AK485" s="2">
        <f>ROUND(IF($B485="Annuity",SUMIFS('Annuity Prices'!AN:AN,'Annuity Prices'!$B:$B,$D485,'Annuity Prices'!$E:$E,$G485),IF($B485="RAB Short",SUMIFS('RAB Prices Short'!AN:AN,'RAB Prices Short'!$B:$B,'All Prices combined'!$D485,'RAB Prices Short'!$E:$E,'All Prices combined'!$G485),IF($B485="RAB Long",SUMIFS('RAB Prices Long'!AN:AN,'RAB Prices Long'!$B:$B,'All Prices combined'!$D485,'RAB Prices Long'!$E:$E,'All Prices combined'!$G485)))),2)</f>
        <v>62.06</v>
      </c>
      <c r="AL485" s="2">
        <f>ROUND(IF($B485="Annuity",SUMIFS('Annuity Prices'!AO:AO,'Annuity Prices'!$B:$B,$D485,'Annuity Prices'!$E:$E,$G485),IF($B485="RAB Short",SUMIFS('RAB Prices Short'!AO:AO,'RAB Prices Short'!$B:$B,'All Prices combined'!$D485,'RAB Prices Short'!$E:$E,'All Prices combined'!$G485),IF($B485="RAB Long",SUMIFS('RAB Prices Long'!AO:AO,'RAB Prices Long'!$B:$B,'All Prices combined'!$D485,'RAB Prices Long'!$E:$E,'All Prices combined'!$G485)))),2)</f>
        <v>63.62</v>
      </c>
      <c r="AM485" s="2">
        <f>ROUND(IF($B485="Annuity",SUMIFS('Annuity Prices'!AP:AP,'Annuity Prices'!$B:$B,$D485,'Annuity Prices'!$E:$E,$G485),IF($B485="RAB Short",SUMIFS('RAB Prices Short'!AP:AP,'RAB Prices Short'!$B:$B,'All Prices combined'!$D485,'RAB Prices Short'!$E:$E,'All Prices combined'!$G485),IF($B485="RAB Long",SUMIFS('RAB Prices Long'!AP:AP,'RAB Prices Long'!$B:$B,'All Prices combined'!$D485,'RAB Prices Long'!$E:$E,'All Prices combined'!$G485)))),2)</f>
        <v>65.209999999999994</v>
      </c>
      <c r="AN485" s="2">
        <f>ROUND(IF($B485="Annuity",SUMIFS('Annuity Prices'!AQ:AQ,'Annuity Prices'!$B:$B,$D485,'Annuity Prices'!$E:$E,$G485),IF($B485="RAB Short",SUMIFS('RAB Prices Short'!AQ:AQ,'RAB Prices Short'!$B:$B,'All Prices combined'!$D485,'RAB Prices Short'!$E:$E,'All Prices combined'!$G485),IF($B485="RAB Long",SUMIFS('RAB Prices Long'!AQ:AQ,'RAB Prices Long'!$B:$B,'All Prices combined'!$D485,'RAB Prices Long'!$E:$E,'All Prices combined'!$G485)))),2)</f>
        <v>66.84</v>
      </c>
      <c r="AO485" s="2">
        <f>ROUND(IF($B485="Annuity",SUMIFS('Annuity Prices'!AR:AR,'Annuity Prices'!$B:$B,$D485,'Annuity Prices'!$E:$E,$G485),IF($B485="RAB Short",SUMIFS('RAB Prices Short'!AR:AR,'RAB Prices Short'!$B:$B,'All Prices combined'!$D485,'RAB Prices Short'!$E:$E,'All Prices combined'!$G485),IF($B485="RAB Long",SUMIFS('RAB Prices Long'!AR:AR,'RAB Prices Long'!$B:$B,'All Prices combined'!$D485,'RAB Prices Long'!$E:$E,'All Prices combined'!$G485)))),2)</f>
        <v>0</v>
      </c>
      <c r="AP485" s="2">
        <f>ROUND(IF($B485="Annuity",SUMIFS('Annuity Prices'!AS:AS,'Annuity Prices'!$B:$B,$D485,'Annuity Prices'!$E:$E,$G485),IF($B485="RAB Short",SUMIFS('RAB Prices Short'!AS:AS,'RAB Prices Short'!$B:$B,'All Prices combined'!$D485,'RAB Prices Short'!$E:$E,'All Prices combined'!$G485),IF($B485="RAB Long",SUMIFS('RAB Prices Long'!AS:AS,'RAB Prices Long'!$B:$B,'All Prices combined'!$D485,'RAB Prices Long'!$E:$E,'All Prices combined'!$G485)))),2)</f>
        <v>0</v>
      </c>
      <c r="AQ485" s="2">
        <f>ROUND(IF($B485="Annuity",SUMIFS('Annuity Prices'!AT:AT,'Annuity Prices'!$B:$B,$D485,'Annuity Prices'!$E:$E,$G485),IF($B485="RAB Short",SUMIFS('RAB Prices Short'!AT:AT,'RAB Prices Short'!$B:$B,'All Prices combined'!$D485,'RAB Prices Short'!$E:$E,'All Prices combined'!$G485),IF($B485="RAB Long",SUMIFS('RAB Prices Long'!AT:AT,'RAB Prices Long'!$B:$B,'All Prices combined'!$D485,'RAB Prices Long'!$E:$E,'All Prices combined'!$G485)))),2)</f>
        <v>31.29</v>
      </c>
      <c r="AR485" s="2">
        <f>ROUND(IF($B485="Annuity",SUMIFS('Annuity Prices'!AU:AU,'Annuity Prices'!$B:$B,$D485,'Annuity Prices'!$E:$E,$G485),IF($B485="RAB Short",SUMIFS('RAB Prices Short'!AU:AU,'RAB Prices Short'!$B:$B,'All Prices combined'!$D485,'RAB Prices Short'!$E:$E,'All Prices combined'!$G485),IF($B485="RAB Long",SUMIFS('RAB Prices Long'!AU:AU,'RAB Prices Long'!$B:$B,'All Prices combined'!$D485,'RAB Prices Long'!$E:$E,'All Prices combined'!$G485)))),2)</f>
        <v>27.39</v>
      </c>
      <c r="AS485" s="2">
        <f>ROUND(IF($B485="Annuity",SUMIFS('Annuity Prices'!AV:AV,'Annuity Prices'!$B:$B,$D485,'Annuity Prices'!$E:$E,$G485),IF($B485="RAB Short",SUMIFS('RAB Prices Short'!AV:AV,'RAB Prices Short'!$B:$B,'All Prices combined'!$D485,'RAB Prices Short'!$E:$E,'All Prices combined'!$G485),IF($B485="RAB Long",SUMIFS('RAB Prices Long'!AV:AV,'RAB Prices Long'!$B:$B,'All Prices combined'!$D485,'RAB Prices Long'!$E:$E,'All Prices combined'!$G485)))),2)</f>
        <v>28.18</v>
      </c>
      <c r="AT485" s="2">
        <f>ROUND(IF($B485="Annuity",SUMIFS('Annuity Prices'!AW:AW,'Annuity Prices'!$B:$B,$D485,'Annuity Prices'!$E:$E,$G485),IF($B485="RAB Short",SUMIFS('RAB Prices Short'!AW:AW,'RAB Prices Short'!$B:$B,'All Prices combined'!$D485,'RAB Prices Short'!$E:$E,'All Prices combined'!$G485),IF($B485="RAB Long",SUMIFS('RAB Prices Long'!AW:AW,'RAB Prices Long'!$B:$B,'All Prices combined'!$D485,'RAB Prices Long'!$E:$E,'All Prices combined'!$G485)))),2)</f>
        <v>30.43</v>
      </c>
      <c r="AU485" s="2">
        <f>ROUND(IF($B485="Annuity",SUMIFS('Annuity Prices'!AX:AX,'Annuity Prices'!$B:$B,$D485,'Annuity Prices'!$E:$E,$G485),IF($B485="RAB Short",SUMIFS('RAB Prices Short'!AX:AX,'RAB Prices Short'!$B:$B,'All Prices combined'!$D485,'RAB Prices Short'!$E:$E,'All Prices combined'!$G485),IF($B485="RAB Long",SUMIFS('RAB Prices Long'!AX:AX,'RAB Prices Long'!$B:$B,'All Prices combined'!$D485,'RAB Prices Long'!$E:$E,'All Prices combined'!$G485)))),2)</f>
        <v>31.19</v>
      </c>
      <c r="AV485" s="2">
        <f>ROUND(IF($B485="Annuity",SUMIFS('Annuity Prices'!AY:AY,'Annuity Prices'!$B:$B,$D485,'Annuity Prices'!$E:$E,$G485),IF($B485="RAB Short",SUMIFS('RAB Prices Short'!AY:AY,'RAB Prices Short'!$B:$B,'All Prices combined'!$D485,'RAB Prices Short'!$E:$E,'All Prices combined'!$G485),IF($B485="RAB Long",SUMIFS('RAB Prices Long'!AY:AY,'RAB Prices Long'!$B:$B,'All Prices combined'!$D485,'RAB Prices Long'!$E:$E,'All Prices combined'!$G485)))),2)</f>
        <v>31.97</v>
      </c>
      <c r="AW485" s="2">
        <f>ROUND(IF($B485="Annuity",SUMIFS('Annuity Prices'!AZ:AZ,'Annuity Prices'!$B:$B,$D485,'Annuity Prices'!$E:$E,$G485),IF($B485="RAB Short",SUMIFS('RAB Prices Short'!AZ:AZ,'RAB Prices Short'!$B:$B,'All Prices combined'!$D485,'RAB Prices Short'!$E:$E,'All Prices combined'!$G485),IF($B485="RAB Long",SUMIFS('RAB Prices Long'!AZ:AZ,'RAB Prices Long'!$B:$B,'All Prices combined'!$D485,'RAB Prices Long'!$E:$E,'All Prices combined'!$G485)))),2)</f>
        <v>32.770000000000003</v>
      </c>
      <c r="AX485" s="2">
        <f>ROUND(IF($B485="Annuity",SUMIFS('Annuity Prices'!BA:BA,'Annuity Prices'!$B:$B,$D485,'Annuity Prices'!$E:$E,$G485),IF($B485="RAB Short",SUMIFS('RAB Prices Short'!BA:BA,'RAB Prices Short'!$B:$B,'All Prices combined'!$D485,'RAB Prices Short'!$E:$E,'All Prices combined'!$G485),IF($B485="RAB Long",SUMIFS('RAB Prices Long'!BA:BA,'RAB Prices Long'!$B:$B,'All Prices combined'!$D485,'RAB Prices Long'!$E:$E,'All Prices combined'!$G485)))),2)</f>
        <v>35.46</v>
      </c>
      <c r="AY485" s="2">
        <f>ROUND(IF($B485="Annuity",SUMIFS('Annuity Prices'!BB:BB,'Annuity Prices'!$B:$B,$D485,'Annuity Prices'!$E:$E,$G485),IF($B485="RAB Short",SUMIFS('RAB Prices Short'!BB:BB,'RAB Prices Short'!$B:$B,'All Prices combined'!$D485,'RAB Prices Short'!$E:$E,'All Prices combined'!$G485),IF($B485="RAB Long",SUMIFS('RAB Prices Long'!BB:BB,'RAB Prices Long'!$B:$B,'All Prices combined'!$D485,'RAB Prices Long'!$E:$E,'All Prices combined'!$G485)))),2)</f>
        <v>36.340000000000003</v>
      </c>
      <c r="AZ485" s="2">
        <f>ROUND(IF($B485="Annuity",SUMIFS('Annuity Prices'!BC:BC,'Annuity Prices'!$B:$B,$D485,'Annuity Prices'!$E:$E,$G485),IF($B485="RAB Short",SUMIFS('RAB Prices Short'!BC:BC,'RAB Prices Short'!$B:$B,'All Prices combined'!$D485,'RAB Prices Short'!$E:$E,'All Prices combined'!$G485),IF($B485="RAB Long",SUMIFS('RAB Prices Long'!BC:BC,'RAB Prices Long'!$B:$B,'All Prices combined'!$D485,'RAB Prices Long'!$E:$E,'All Prices combined'!$G485)))),2)</f>
        <v>37.25</v>
      </c>
      <c r="BA485" s="2">
        <f>ROUND(IF($B485="Annuity",SUMIFS('Annuity Prices'!BD:BD,'Annuity Prices'!$B:$B,$D485,'Annuity Prices'!$E:$E,$G485),IF($B485="RAB Short",SUMIFS('RAB Prices Short'!BD:BD,'RAB Prices Short'!$B:$B,'All Prices combined'!$D485,'RAB Prices Short'!$E:$E,'All Prices combined'!$G485),IF($B485="RAB Long",SUMIFS('RAB Prices Long'!BD:BD,'RAB Prices Long'!$B:$B,'All Prices combined'!$D485,'RAB Prices Long'!$E:$E,'All Prices combined'!$G485)))),2)</f>
        <v>38.18</v>
      </c>
      <c r="BB485" s="2">
        <f>ROUND(IF($B485="Annuity",SUMIFS('Annuity Prices'!BE:BE,'Annuity Prices'!$B:$B,$D485,'Annuity Prices'!$E:$E,$G485),IF($B485="RAB Short",SUMIFS('RAB Prices Short'!BE:BE,'RAB Prices Short'!$B:$B,'All Prices combined'!$D485,'RAB Prices Short'!$E:$E,'All Prices combined'!$G485),IF($B485="RAB Long",SUMIFS('RAB Prices Long'!BE:BE,'RAB Prices Long'!$B:$B,'All Prices combined'!$D485,'RAB Prices Long'!$E:$E,'All Prices combined'!$G485)))),2)</f>
        <v>39.869999999999997</v>
      </c>
      <c r="BC485" s="2">
        <f>ROUND(IF($B485="Annuity",SUMIFS('Annuity Prices'!BF:BF,'Annuity Prices'!$B:$B,$D485,'Annuity Prices'!$E:$E,$G485),IF($B485="RAB Short",SUMIFS('RAB Prices Short'!BF:BF,'RAB Prices Short'!$B:$B,'All Prices combined'!$D485,'RAB Prices Short'!$E:$E,'All Prices combined'!$G485),IF($B485="RAB Long",SUMIFS('RAB Prices Long'!BF:BF,'RAB Prices Long'!$B:$B,'All Prices combined'!$D485,'RAB Prices Long'!$E:$E,'All Prices combined'!$G485)))),2)</f>
        <v>40.869999999999997</v>
      </c>
      <c r="BD485" s="2">
        <f>ROUND(IF($B485="Annuity",SUMIFS('Annuity Prices'!BG:BG,'Annuity Prices'!$B:$B,$D485,'Annuity Prices'!$E:$E,$G485),IF($B485="RAB Short",SUMIFS('RAB Prices Short'!BG:BG,'RAB Prices Short'!$B:$B,'All Prices combined'!$D485,'RAB Prices Short'!$E:$E,'All Prices combined'!$G485),IF($B485="RAB Long",SUMIFS('RAB Prices Long'!BG:BG,'RAB Prices Long'!$B:$B,'All Prices combined'!$D485,'RAB Prices Long'!$E:$E,'All Prices combined'!$G485)))),2)</f>
        <v>41.89</v>
      </c>
      <c r="BE485" s="2">
        <f>ROUND(IF($B485="Annuity",SUMIFS('Annuity Prices'!BH:BH,'Annuity Prices'!$B:$B,$D485,'Annuity Prices'!$E:$E,$G485),IF($B485="RAB Short",SUMIFS('RAB Prices Short'!BH:BH,'RAB Prices Short'!$B:$B,'All Prices combined'!$D485,'RAB Prices Short'!$E:$E,'All Prices combined'!$G485),IF($B485="RAB Long",SUMIFS('RAB Prices Long'!BH:BH,'RAB Prices Long'!$B:$B,'All Prices combined'!$D485,'RAB Prices Long'!$E:$E,'All Prices combined'!$G485)))),2)</f>
        <v>42.94</v>
      </c>
      <c r="BF485" s="2">
        <f>ROUND(IF($B485="Annuity",SUMIFS('Annuity Prices'!BI:BI,'Annuity Prices'!$B:$B,$D485,'Annuity Prices'!$E:$E,$G485),IF($B485="RAB Short",SUMIFS('RAB Prices Short'!BI:BI,'RAB Prices Short'!$B:$B,'All Prices combined'!$D485,'RAB Prices Short'!$E:$E,'All Prices combined'!$G485),IF($B485="RAB Long",SUMIFS('RAB Prices Long'!BI:BI,'RAB Prices Long'!$B:$B,'All Prices combined'!$D485,'RAB Prices Long'!$E:$E,'All Prices combined'!$G485)))),2)</f>
        <v>43.32</v>
      </c>
      <c r="BG485" s="2">
        <f>ROUND(IF($B485="Annuity",SUMIFS('Annuity Prices'!BJ:BJ,'Annuity Prices'!$B:$B,$D485,'Annuity Prices'!$E:$E,$G485),IF($B485="RAB Short",SUMIFS('RAB Prices Short'!BJ:BJ,'RAB Prices Short'!$B:$B,'All Prices combined'!$D485,'RAB Prices Short'!$E:$E,'All Prices combined'!$G485),IF($B485="RAB Long",SUMIFS('RAB Prices Long'!BJ:BJ,'RAB Prices Long'!$B:$B,'All Prices combined'!$D485,'RAB Prices Long'!$E:$E,'All Prices combined'!$G485)))),2)</f>
        <v>44.41</v>
      </c>
      <c r="BH485" s="2">
        <f>ROUND(IF($B485="Annuity",SUMIFS('Annuity Prices'!BK:BK,'Annuity Prices'!$B:$B,$D485,'Annuity Prices'!$E:$E,$G485),IF($B485="RAB Short",SUMIFS('RAB Prices Short'!BK:BK,'RAB Prices Short'!$B:$B,'All Prices combined'!$D485,'RAB Prices Short'!$E:$E,'All Prices combined'!$G485),IF($B485="RAB Long",SUMIFS('RAB Prices Long'!BK:BK,'RAB Prices Long'!$B:$B,'All Prices combined'!$D485,'RAB Prices Long'!$E:$E,'All Prices combined'!$G485)))),2)</f>
        <v>45.52</v>
      </c>
      <c r="BI485" s="2">
        <f>ROUND(IF($B485="Annuity",SUMIFS('Annuity Prices'!BL:BL,'Annuity Prices'!$B:$B,$D485,'Annuity Prices'!$E:$E,$G485),IF($B485="RAB Short",SUMIFS('RAB Prices Short'!BL:BL,'RAB Prices Short'!$B:$B,'All Prices combined'!$D485,'RAB Prices Short'!$E:$E,'All Prices combined'!$G485),IF($B485="RAB Long",SUMIFS('RAB Prices Long'!BL:BL,'RAB Prices Long'!$B:$B,'All Prices combined'!$D485,'RAB Prices Long'!$E:$E,'All Prices combined'!$G485)))),2)</f>
        <v>46.66</v>
      </c>
      <c r="BJ485" s="2">
        <f>ROUND(IF($B485="Annuity",SUMIFS('Annuity Prices'!BM:BM,'Annuity Prices'!$B:$B,$D485,'Annuity Prices'!$E:$E,$G485),IF($B485="RAB Short",SUMIFS('RAB Prices Short'!BM:BM,'RAB Prices Short'!$B:$B,'All Prices combined'!$D485,'RAB Prices Short'!$E:$E,'All Prices combined'!$G485),IF($B485="RAB Long",SUMIFS('RAB Prices Long'!BM:BM,'RAB Prices Long'!$B:$B,'All Prices combined'!$D485,'RAB Prices Long'!$E:$E,'All Prices combined'!$G485)))),2)</f>
        <v>48.4</v>
      </c>
      <c r="BK485" s="2">
        <f>ROUND(IF($B485="Annuity",SUMIFS('Annuity Prices'!BN:BN,'Annuity Prices'!$B:$B,$D485,'Annuity Prices'!$E:$E,$G485),IF($B485="RAB Short",SUMIFS('RAB Prices Short'!BN:BN,'RAB Prices Short'!$B:$B,'All Prices combined'!$D485,'RAB Prices Short'!$E:$E,'All Prices combined'!$G485),IF($B485="RAB Long",SUMIFS('RAB Prices Long'!BN:BN,'RAB Prices Long'!$B:$B,'All Prices combined'!$D485,'RAB Prices Long'!$E:$E,'All Prices combined'!$G485)))),2)</f>
        <v>49.61</v>
      </c>
      <c r="BL485" s="2">
        <f>ROUND(IF($B485="Annuity",SUMIFS('Annuity Prices'!BO:BO,'Annuity Prices'!$B:$B,$D485,'Annuity Prices'!$E:$E,$G485),IF($B485="RAB Short",SUMIFS('RAB Prices Short'!BO:BO,'RAB Prices Short'!$B:$B,'All Prices combined'!$D485,'RAB Prices Short'!$E:$E,'All Prices combined'!$G485),IF($B485="RAB Long",SUMIFS('RAB Prices Long'!BO:BO,'RAB Prices Long'!$B:$B,'All Prices combined'!$D485,'RAB Prices Long'!$E:$E,'All Prices combined'!$G485)))),2)</f>
        <v>50.85</v>
      </c>
      <c r="BM485" s="2">
        <f>ROUND(IF($B485="Annuity",SUMIFS('Annuity Prices'!BP:BP,'Annuity Prices'!$B:$B,$D485,'Annuity Prices'!$E:$E,$G485),IF($B485="RAB Short",SUMIFS('RAB Prices Short'!BP:BP,'RAB Prices Short'!$B:$B,'All Prices combined'!$D485,'RAB Prices Short'!$E:$E,'All Prices combined'!$G485),IF($B485="RAB Long",SUMIFS('RAB Prices Long'!BP:BP,'RAB Prices Long'!$B:$B,'All Prices combined'!$D485,'RAB Prices Long'!$E:$E,'All Prices combined'!$G485)))),2)</f>
        <v>52.12</v>
      </c>
      <c r="BN485" s="2">
        <f>ROUND(IF($B485="Annuity",SUMIFS('Annuity Prices'!BQ:BQ,'Annuity Prices'!$B:$B,$D485,'Annuity Prices'!$E:$E,$G485),IF($B485="RAB Short",SUMIFS('RAB Prices Short'!BQ:BQ,'RAB Prices Short'!$B:$B,'All Prices combined'!$D485,'RAB Prices Short'!$E:$E,'All Prices combined'!$G485),IF($B485="RAB Long",SUMIFS('RAB Prices Long'!BQ:BQ,'RAB Prices Long'!$B:$B,'All Prices combined'!$D485,'RAB Prices Long'!$E:$E,'All Prices combined'!$G485)))),2)</f>
        <v>54.35</v>
      </c>
      <c r="BO485" s="2">
        <f>ROUND(IF($B485="Annuity",SUMIFS('Annuity Prices'!BR:BR,'Annuity Prices'!$B:$B,$D485,'Annuity Prices'!$E:$E,$G485),IF($B485="RAB Short",SUMIFS('RAB Prices Short'!BR:BR,'RAB Prices Short'!$B:$B,'All Prices combined'!$D485,'RAB Prices Short'!$E:$E,'All Prices combined'!$G485),IF($B485="RAB Long",SUMIFS('RAB Prices Long'!BR:BR,'RAB Prices Long'!$B:$B,'All Prices combined'!$D485,'RAB Prices Long'!$E:$E,'All Prices combined'!$G485)))),2)</f>
        <v>55.71</v>
      </c>
      <c r="BP485" s="2">
        <f>ROUND(IF($B485="Annuity",SUMIFS('Annuity Prices'!BS:BS,'Annuity Prices'!$B:$B,$D485,'Annuity Prices'!$E:$E,$G485),IF($B485="RAB Short",SUMIFS('RAB Prices Short'!BS:BS,'RAB Prices Short'!$B:$B,'All Prices combined'!$D485,'RAB Prices Short'!$E:$E,'All Prices combined'!$G485),IF($B485="RAB Long",SUMIFS('RAB Prices Long'!BS:BS,'RAB Prices Long'!$B:$B,'All Prices combined'!$D485,'RAB Prices Long'!$E:$E,'All Prices combined'!$G485)))),2)</f>
        <v>57.1</v>
      </c>
      <c r="BQ485" s="2">
        <f>ROUND(IF($B485="Annuity",SUMIFS('Annuity Prices'!BT:BT,'Annuity Prices'!$B:$B,$D485,'Annuity Prices'!$E:$E,$G485),IF($B485="RAB Short",SUMIFS('RAB Prices Short'!BT:BT,'RAB Prices Short'!$B:$B,'All Prices combined'!$D485,'RAB Prices Short'!$E:$E,'All Prices combined'!$G485),IF($B485="RAB Long",SUMIFS('RAB Prices Long'!BT:BT,'RAB Prices Long'!$B:$B,'All Prices combined'!$D485,'RAB Prices Long'!$E:$E,'All Prices combined'!$G485)))),2)</f>
        <v>58.53</v>
      </c>
      <c r="BR485" s="2">
        <f>ROUND(IF($B485="Annuity",SUMIFS('Annuity Prices'!BU:BU,'Annuity Prices'!$B:$B,$D485,'Annuity Prices'!$E:$E,$G485),IF($B485="RAB Short",SUMIFS('RAB Prices Short'!BU:BU,'RAB Prices Short'!$B:$B,'All Prices combined'!$D485,'RAB Prices Short'!$E:$E,'All Prices combined'!$G485),IF($B485="RAB Long",SUMIFS('RAB Prices Long'!BU:BU,'RAB Prices Long'!$B:$B,'All Prices combined'!$D485,'RAB Prices Long'!$E:$E,'All Prices combined'!$G485)))),2)</f>
        <v>62.06</v>
      </c>
      <c r="BS485" s="2">
        <f>ROUND(IF($B485="Annuity",SUMIFS('Annuity Prices'!BV:BV,'Annuity Prices'!$B:$B,$D485,'Annuity Prices'!$E:$E,$G485),IF($B485="RAB Short",SUMIFS('RAB Prices Short'!BV:BV,'RAB Prices Short'!$B:$B,'All Prices combined'!$D485,'RAB Prices Short'!$E:$E,'All Prices combined'!$G485),IF($B485="RAB Long",SUMIFS('RAB Prices Long'!BV:BV,'RAB Prices Long'!$B:$B,'All Prices combined'!$D485,'RAB Prices Long'!$E:$E,'All Prices combined'!$G485)))),2)</f>
        <v>63.62</v>
      </c>
      <c r="BT485" s="2">
        <f>ROUND(IF($B485="Annuity",SUMIFS('Annuity Prices'!BW:BW,'Annuity Prices'!$B:$B,$D485,'Annuity Prices'!$E:$E,$G485),IF($B485="RAB Short",SUMIFS('RAB Prices Short'!BW:BW,'RAB Prices Short'!$B:$B,'All Prices combined'!$D485,'RAB Prices Short'!$E:$E,'All Prices combined'!$G485),IF($B485="RAB Long",SUMIFS('RAB Prices Long'!BW:BW,'RAB Prices Long'!$B:$B,'All Prices combined'!$D485,'RAB Prices Long'!$E:$E,'All Prices combined'!$G485)))),2)</f>
        <v>65.209999999999994</v>
      </c>
      <c r="BU485" s="2">
        <f>ROUND(IF($B485="Annuity",SUMIFS('Annuity Prices'!BX:BX,'Annuity Prices'!$B:$B,$D485,'Annuity Prices'!$E:$E,$G485),IF($B485="RAB Short",SUMIFS('RAB Prices Short'!BX:BX,'RAB Prices Short'!$B:$B,'All Prices combined'!$D485,'RAB Prices Short'!$E:$E,'All Prices combined'!$G485),IF($B485="RAB Long",SUMIFS('RAB Prices Long'!BX:BX,'RAB Prices Long'!$B:$B,'All Prices combined'!$D485,'RAB Prices Long'!$E:$E,'All Prices combined'!$G485)))),2)</f>
        <v>66.84</v>
      </c>
    </row>
    <row r="486" spans="2:73" x14ac:dyDescent="0.25">
      <c r="B486" t="s">
        <v>45</v>
      </c>
      <c r="C486">
        <v>19</v>
      </c>
      <c r="D486" t="s">
        <v>185</v>
      </c>
      <c r="E486" t="s">
        <v>183</v>
      </c>
      <c r="F486">
        <v>19</v>
      </c>
      <c r="G486" t="s">
        <v>40</v>
      </c>
      <c r="I486" s="2">
        <f>ROUND(IF($B486="Annuity",SUMIFS('Annuity Prices'!L:L,'Annuity Prices'!$B:$B,$D486,'Annuity Prices'!$E:$E,$G486),IF($B486="RAB Short",SUMIFS('RAB Prices Short'!L:L,'RAB Prices Short'!$B:$B,'All Prices combined'!$D486,'RAB Prices Short'!$E:$E,'All Prices combined'!$G486),IF($B486="RAB Long",SUMIFS('RAB Prices Long'!L:L,'RAB Prices Long'!$B:$B,'All Prices combined'!$D486,'RAB Prices Long'!$E:$E,'All Prices combined'!$G486)))),2)</f>
        <v>0</v>
      </c>
      <c r="J486" s="2">
        <f>ROUND(IF($B486="Annuity",SUMIFS('Annuity Prices'!M:M,'Annuity Prices'!$B:$B,$D486,'Annuity Prices'!$E:$E,$G486),IF($B486="RAB Short",SUMIFS('RAB Prices Short'!M:M,'RAB Prices Short'!$B:$B,'All Prices combined'!$D486,'RAB Prices Short'!$E:$E,'All Prices combined'!$G486),IF($B486="RAB Long",SUMIFS('RAB Prices Long'!M:M,'RAB Prices Long'!$B:$B,'All Prices combined'!$D486,'RAB Prices Long'!$E:$E,'All Prices combined'!$G486)))),2)</f>
        <v>0</v>
      </c>
      <c r="K486" s="2">
        <f>ROUND(IF($B486="Annuity",SUMIFS('Annuity Prices'!N:N,'Annuity Prices'!$B:$B,$D486,'Annuity Prices'!$E:$E,$G486),IF($B486="RAB Short",SUMIFS('RAB Prices Short'!N:N,'RAB Prices Short'!$B:$B,'All Prices combined'!$D486,'RAB Prices Short'!$E:$E,'All Prices combined'!$G486),IF($B486="RAB Long",SUMIFS('RAB Prices Long'!N:N,'RAB Prices Long'!$B:$B,'All Prices combined'!$D486,'RAB Prices Long'!$E:$E,'All Prices combined'!$G486)))),2)</f>
        <v>1.72</v>
      </c>
      <c r="L486" s="2">
        <f>ROUND(IF($B486="Annuity",SUMIFS('Annuity Prices'!O:O,'Annuity Prices'!$B:$B,$D486,'Annuity Prices'!$E:$E,$G486),IF($B486="RAB Short",SUMIFS('RAB Prices Short'!O:O,'RAB Prices Short'!$B:$B,'All Prices combined'!$D486,'RAB Prices Short'!$E:$E,'All Prices combined'!$G486),IF($B486="RAB Long",SUMIFS('RAB Prices Long'!O:O,'RAB Prices Long'!$B:$B,'All Prices combined'!$D486,'RAB Prices Long'!$E:$E,'All Prices combined'!$G486)))),2)</f>
        <v>1.77</v>
      </c>
      <c r="M486" s="2">
        <f>ROUND(IF($B486="Annuity",SUMIFS('Annuity Prices'!P:P,'Annuity Prices'!$B:$B,$D486,'Annuity Prices'!$E:$E,$G486),IF($B486="RAB Short",SUMIFS('RAB Prices Short'!P:P,'RAB Prices Short'!$B:$B,'All Prices combined'!$D486,'RAB Prices Short'!$E:$E,'All Prices combined'!$G486),IF($B486="RAB Long",SUMIFS('RAB Prices Long'!P:P,'RAB Prices Long'!$B:$B,'All Prices combined'!$D486,'RAB Prices Long'!$E:$E,'All Prices combined'!$G486)))),2)</f>
        <v>1.81</v>
      </c>
      <c r="N486" s="2">
        <f>ROUND(IF($B486="Annuity",SUMIFS('Annuity Prices'!Q:Q,'Annuity Prices'!$B:$B,$D486,'Annuity Prices'!$E:$E,$G486),IF($B486="RAB Short",SUMIFS('RAB Prices Short'!Q:Q,'RAB Prices Short'!$B:$B,'All Prices combined'!$D486,'RAB Prices Short'!$E:$E,'All Prices combined'!$G486),IF($B486="RAB Long",SUMIFS('RAB Prices Long'!Q:Q,'RAB Prices Long'!$B:$B,'All Prices combined'!$D486,'RAB Prices Long'!$E:$E,'All Prices combined'!$G486)))),2)</f>
        <v>1.85</v>
      </c>
      <c r="O486" s="2">
        <f>ROUND(IF($B486="Annuity",SUMIFS('Annuity Prices'!R:R,'Annuity Prices'!$B:$B,$D486,'Annuity Prices'!$E:$E,$G486),IF($B486="RAB Short",SUMIFS('RAB Prices Short'!R:R,'RAB Prices Short'!$B:$B,'All Prices combined'!$D486,'RAB Prices Short'!$E:$E,'All Prices combined'!$G486),IF($B486="RAB Long",SUMIFS('RAB Prices Long'!R:R,'RAB Prices Long'!$B:$B,'All Prices combined'!$D486,'RAB Prices Long'!$E:$E,'All Prices combined'!$G486)))),2)</f>
        <v>1.9</v>
      </c>
      <c r="P486" s="2">
        <f>ROUND(IF($B486="Annuity",SUMIFS('Annuity Prices'!S:S,'Annuity Prices'!$B:$B,$D486,'Annuity Prices'!$E:$E,$G486),IF($B486="RAB Short",SUMIFS('RAB Prices Short'!S:S,'RAB Prices Short'!$B:$B,'All Prices combined'!$D486,'RAB Prices Short'!$E:$E,'All Prices combined'!$G486),IF($B486="RAB Long",SUMIFS('RAB Prices Long'!S:S,'RAB Prices Long'!$B:$B,'All Prices combined'!$D486,'RAB Prices Long'!$E:$E,'All Prices combined'!$G486)))),2)</f>
        <v>1.95</v>
      </c>
      <c r="Q486" s="2">
        <f>ROUND(IF($B486="Annuity",SUMIFS('Annuity Prices'!T:T,'Annuity Prices'!$B:$B,$D486,'Annuity Prices'!$E:$E,$G486),IF($B486="RAB Short",SUMIFS('RAB Prices Short'!T:T,'RAB Prices Short'!$B:$B,'All Prices combined'!$D486,'RAB Prices Short'!$E:$E,'All Prices combined'!$G486),IF($B486="RAB Long",SUMIFS('RAB Prices Long'!T:T,'RAB Prices Long'!$B:$B,'All Prices combined'!$D486,'RAB Prices Long'!$E:$E,'All Prices combined'!$G486)))),2)</f>
        <v>1.99</v>
      </c>
      <c r="R486" s="2">
        <f>ROUND(IF($B486="Annuity",SUMIFS('Annuity Prices'!U:U,'Annuity Prices'!$B:$B,$D486,'Annuity Prices'!$E:$E,$G486),IF($B486="RAB Short",SUMIFS('RAB Prices Short'!U:U,'RAB Prices Short'!$B:$B,'All Prices combined'!$D486,'RAB Prices Short'!$E:$E,'All Prices combined'!$G486),IF($B486="RAB Long",SUMIFS('RAB Prices Long'!U:U,'RAB Prices Long'!$B:$B,'All Prices combined'!$D486,'RAB Prices Long'!$E:$E,'All Prices combined'!$G486)))),2)</f>
        <v>2.0299999999999998</v>
      </c>
      <c r="S486" s="2">
        <f>ROUND(IF($B486="Annuity",SUMIFS('Annuity Prices'!V:V,'Annuity Prices'!$B:$B,$D486,'Annuity Prices'!$E:$E,$G486),IF($B486="RAB Short",SUMIFS('RAB Prices Short'!V:V,'RAB Prices Short'!$B:$B,'All Prices combined'!$D486,'RAB Prices Short'!$E:$E,'All Prices combined'!$G486),IF($B486="RAB Long",SUMIFS('RAB Prices Long'!V:V,'RAB Prices Long'!$B:$B,'All Prices combined'!$D486,'RAB Prices Long'!$E:$E,'All Prices combined'!$G486)))),2)</f>
        <v>2.09</v>
      </c>
      <c r="T486" s="2">
        <f>ROUND(IF($B486="Annuity",SUMIFS('Annuity Prices'!W:W,'Annuity Prices'!$B:$B,$D486,'Annuity Prices'!$E:$E,$G486),IF($B486="RAB Short",SUMIFS('RAB Prices Short'!W:W,'RAB Prices Short'!$B:$B,'All Prices combined'!$D486,'RAB Prices Short'!$E:$E,'All Prices combined'!$G486),IF($B486="RAB Long",SUMIFS('RAB Prices Long'!W:W,'RAB Prices Long'!$B:$B,'All Prices combined'!$D486,'RAB Prices Long'!$E:$E,'All Prices combined'!$G486)))),2)</f>
        <v>2.14</v>
      </c>
      <c r="U486" s="2">
        <f>ROUND(IF($B486="Annuity",SUMIFS('Annuity Prices'!X:X,'Annuity Prices'!$B:$B,$D486,'Annuity Prices'!$E:$E,$G486),IF($B486="RAB Short",SUMIFS('RAB Prices Short'!X:X,'RAB Prices Short'!$B:$B,'All Prices combined'!$D486,'RAB Prices Short'!$E:$E,'All Prices combined'!$G486),IF($B486="RAB Long",SUMIFS('RAB Prices Long'!X:X,'RAB Prices Long'!$B:$B,'All Prices combined'!$D486,'RAB Prices Long'!$E:$E,'All Prices combined'!$G486)))),2)</f>
        <v>2.1800000000000002</v>
      </c>
      <c r="V486" s="2">
        <f>ROUND(IF($B486="Annuity",SUMIFS('Annuity Prices'!Y:Y,'Annuity Prices'!$B:$B,$D486,'Annuity Prices'!$E:$E,$G486),IF($B486="RAB Short",SUMIFS('RAB Prices Short'!Y:Y,'RAB Prices Short'!$B:$B,'All Prices combined'!$D486,'RAB Prices Short'!$E:$E,'All Prices combined'!$G486),IF($B486="RAB Long",SUMIFS('RAB Prices Long'!Y:Y,'RAB Prices Long'!$B:$B,'All Prices combined'!$D486,'RAB Prices Long'!$E:$E,'All Prices combined'!$G486)))),2)</f>
        <v>2.23</v>
      </c>
      <c r="W486" s="2">
        <f>ROUND(IF($B486="Annuity",SUMIFS('Annuity Prices'!Z:Z,'Annuity Prices'!$B:$B,$D486,'Annuity Prices'!$E:$E,$G486),IF($B486="RAB Short",SUMIFS('RAB Prices Short'!Z:Z,'RAB Prices Short'!$B:$B,'All Prices combined'!$D486,'RAB Prices Short'!$E:$E,'All Prices combined'!$G486),IF($B486="RAB Long",SUMIFS('RAB Prices Long'!Z:Z,'RAB Prices Long'!$B:$B,'All Prices combined'!$D486,'RAB Prices Long'!$E:$E,'All Prices combined'!$G486)))),2)</f>
        <v>2.29</v>
      </c>
      <c r="X486" s="2">
        <f>ROUND(IF($B486="Annuity",SUMIFS('Annuity Prices'!AA:AA,'Annuity Prices'!$B:$B,$D486,'Annuity Prices'!$E:$E,$G486),IF($B486="RAB Short",SUMIFS('RAB Prices Short'!AA:AA,'RAB Prices Short'!$B:$B,'All Prices combined'!$D486,'RAB Prices Short'!$E:$E,'All Prices combined'!$G486),IF($B486="RAB Long",SUMIFS('RAB Prices Long'!AA:AA,'RAB Prices Long'!$B:$B,'All Prices combined'!$D486,'RAB Prices Long'!$E:$E,'All Prices combined'!$G486)))),2)</f>
        <v>2.35</v>
      </c>
      <c r="Y486" s="2">
        <f>ROUND(IF($B486="Annuity",SUMIFS('Annuity Prices'!AB:AB,'Annuity Prices'!$B:$B,$D486,'Annuity Prices'!$E:$E,$G486),IF($B486="RAB Short",SUMIFS('RAB Prices Short'!AB:AB,'RAB Prices Short'!$B:$B,'All Prices combined'!$D486,'RAB Prices Short'!$E:$E,'All Prices combined'!$G486),IF($B486="RAB Long",SUMIFS('RAB Prices Long'!AB:AB,'RAB Prices Long'!$B:$B,'All Prices combined'!$D486,'RAB Prices Long'!$E:$E,'All Prices combined'!$G486)))),2)</f>
        <v>2.39</v>
      </c>
      <c r="Z486" s="2">
        <f>ROUND(IF($B486="Annuity",SUMIFS('Annuity Prices'!AC:AC,'Annuity Prices'!$B:$B,$D486,'Annuity Prices'!$E:$E,$G486),IF($B486="RAB Short",SUMIFS('RAB Prices Short'!AC:AC,'RAB Prices Short'!$B:$B,'All Prices combined'!$D486,'RAB Prices Short'!$E:$E,'All Prices combined'!$G486),IF($B486="RAB Long",SUMIFS('RAB Prices Long'!AC:AC,'RAB Prices Long'!$B:$B,'All Prices combined'!$D486,'RAB Prices Long'!$E:$E,'All Prices combined'!$G486)))),2)</f>
        <v>2.4500000000000002</v>
      </c>
      <c r="AA486" s="2">
        <f>ROUND(IF($B486="Annuity",SUMIFS('Annuity Prices'!AD:AD,'Annuity Prices'!$B:$B,$D486,'Annuity Prices'!$E:$E,$G486),IF($B486="RAB Short",SUMIFS('RAB Prices Short'!AD:AD,'RAB Prices Short'!$B:$B,'All Prices combined'!$D486,'RAB Prices Short'!$E:$E,'All Prices combined'!$G486),IF($B486="RAB Long",SUMIFS('RAB Prices Long'!AD:AD,'RAB Prices Long'!$B:$B,'All Prices combined'!$D486,'RAB Prices Long'!$E:$E,'All Prices combined'!$G486)))),2)</f>
        <v>2.52</v>
      </c>
      <c r="AB486" s="2">
        <f>ROUND(IF($B486="Annuity",SUMIFS('Annuity Prices'!AE:AE,'Annuity Prices'!$B:$B,$D486,'Annuity Prices'!$E:$E,$G486),IF($B486="RAB Short",SUMIFS('RAB Prices Short'!AE:AE,'RAB Prices Short'!$B:$B,'All Prices combined'!$D486,'RAB Prices Short'!$E:$E,'All Prices combined'!$G486),IF($B486="RAB Long",SUMIFS('RAB Prices Long'!AE:AE,'RAB Prices Long'!$B:$B,'All Prices combined'!$D486,'RAB Prices Long'!$E:$E,'All Prices combined'!$G486)))),2)</f>
        <v>2.58</v>
      </c>
      <c r="AC486" s="2">
        <f>ROUND(IF($B486="Annuity",SUMIFS('Annuity Prices'!AF:AF,'Annuity Prices'!$B:$B,$D486,'Annuity Prices'!$E:$E,$G486),IF($B486="RAB Short",SUMIFS('RAB Prices Short'!AF:AF,'RAB Prices Short'!$B:$B,'All Prices combined'!$D486,'RAB Prices Short'!$E:$E,'All Prices combined'!$G486),IF($B486="RAB Long",SUMIFS('RAB Prices Long'!AF:AF,'RAB Prices Long'!$B:$B,'All Prices combined'!$D486,'RAB Prices Long'!$E:$E,'All Prices combined'!$G486)))),2)</f>
        <v>2.63</v>
      </c>
      <c r="AD486" s="2">
        <f>ROUND(IF($B486="Annuity",SUMIFS('Annuity Prices'!AG:AG,'Annuity Prices'!$B:$B,$D486,'Annuity Prices'!$E:$E,$G486),IF($B486="RAB Short",SUMIFS('RAB Prices Short'!AG:AG,'RAB Prices Short'!$B:$B,'All Prices combined'!$D486,'RAB Prices Short'!$E:$E,'All Prices combined'!$G486),IF($B486="RAB Long",SUMIFS('RAB Prices Long'!AG:AG,'RAB Prices Long'!$B:$B,'All Prices combined'!$D486,'RAB Prices Long'!$E:$E,'All Prices combined'!$G486)))),2)</f>
        <v>2.69</v>
      </c>
      <c r="AE486" s="2">
        <f>ROUND(IF($B486="Annuity",SUMIFS('Annuity Prices'!AH:AH,'Annuity Prices'!$B:$B,$D486,'Annuity Prices'!$E:$E,$G486),IF($B486="RAB Short",SUMIFS('RAB Prices Short'!AH:AH,'RAB Prices Short'!$B:$B,'All Prices combined'!$D486,'RAB Prices Short'!$E:$E,'All Prices combined'!$G486),IF($B486="RAB Long",SUMIFS('RAB Prices Long'!AH:AH,'RAB Prices Long'!$B:$B,'All Prices combined'!$D486,'RAB Prices Long'!$E:$E,'All Prices combined'!$G486)))),2)</f>
        <v>2.76</v>
      </c>
      <c r="AF486" s="2">
        <f>ROUND(IF($B486="Annuity",SUMIFS('Annuity Prices'!AI:AI,'Annuity Prices'!$B:$B,$D486,'Annuity Prices'!$E:$E,$G486),IF($B486="RAB Short",SUMIFS('RAB Prices Short'!AI:AI,'RAB Prices Short'!$B:$B,'All Prices combined'!$D486,'RAB Prices Short'!$E:$E,'All Prices combined'!$G486),IF($B486="RAB Long",SUMIFS('RAB Prices Long'!AI:AI,'RAB Prices Long'!$B:$B,'All Prices combined'!$D486,'RAB Prices Long'!$E:$E,'All Prices combined'!$G486)))),2)</f>
        <v>2.83</v>
      </c>
      <c r="AG486" s="2">
        <f>ROUND(IF($B486="Annuity",SUMIFS('Annuity Prices'!AJ:AJ,'Annuity Prices'!$B:$B,$D486,'Annuity Prices'!$E:$E,$G486),IF($B486="RAB Short",SUMIFS('RAB Prices Short'!AJ:AJ,'RAB Prices Short'!$B:$B,'All Prices combined'!$D486,'RAB Prices Short'!$E:$E,'All Prices combined'!$G486),IF($B486="RAB Long",SUMIFS('RAB Prices Long'!AJ:AJ,'RAB Prices Long'!$B:$B,'All Prices combined'!$D486,'RAB Prices Long'!$E:$E,'All Prices combined'!$G486)))),2)</f>
        <v>2.89</v>
      </c>
      <c r="AH486" s="2">
        <f>ROUND(IF($B486="Annuity",SUMIFS('Annuity Prices'!AK:AK,'Annuity Prices'!$B:$B,$D486,'Annuity Prices'!$E:$E,$G486),IF($B486="RAB Short",SUMIFS('RAB Prices Short'!AK:AK,'RAB Prices Short'!$B:$B,'All Prices combined'!$D486,'RAB Prices Short'!$E:$E,'All Prices combined'!$G486),IF($B486="RAB Long",SUMIFS('RAB Prices Long'!AK:AK,'RAB Prices Long'!$B:$B,'All Prices combined'!$D486,'RAB Prices Long'!$E:$E,'All Prices combined'!$G486)))),2)</f>
        <v>2.96</v>
      </c>
      <c r="AI486" s="2">
        <f>ROUND(IF($B486="Annuity",SUMIFS('Annuity Prices'!AL:AL,'Annuity Prices'!$B:$B,$D486,'Annuity Prices'!$E:$E,$G486),IF($B486="RAB Short",SUMIFS('RAB Prices Short'!AL:AL,'RAB Prices Short'!$B:$B,'All Prices combined'!$D486,'RAB Prices Short'!$E:$E,'All Prices combined'!$G486),IF($B486="RAB Long",SUMIFS('RAB Prices Long'!AL:AL,'RAB Prices Long'!$B:$B,'All Prices combined'!$D486,'RAB Prices Long'!$E:$E,'All Prices combined'!$G486)))),2)</f>
        <v>3.03</v>
      </c>
      <c r="AJ486" s="2">
        <f>ROUND(IF($B486="Annuity",SUMIFS('Annuity Prices'!AM:AM,'Annuity Prices'!$B:$B,$D486,'Annuity Prices'!$E:$E,$G486),IF($B486="RAB Short",SUMIFS('RAB Prices Short'!AM:AM,'RAB Prices Short'!$B:$B,'All Prices combined'!$D486,'RAB Prices Short'!$E:$E,'All Prices combined'!$G486),IF($B486="RAB Long",SUMIFS('RAB Prices Long'!AM:AM,'RAB Prices Long'!$B:$B,'All Prices combined'!$D486,'RAB Prices Long'!$E:$E,'All Prices combined'!$G486)))),2)</f>
        <v>3.11</v>
      </c>
      <c r="AK486" s="2">
        <f>ROUND(IF($B486="Annuity",SUMIFS('Annuity Prices'!AN:AN,'Annuity Prices'!$B:$B,$D486,'Annuity Prices'!$E:$E,$G486),IF($B486="RAB Short",SUMIFS('RAB Prices Short'!AN:AN,'RAB Prices Short'!$B:$B,'All Prices combined'!$D486,'RAB Prices Short'!$E:$E,'All Prices combined'!$G486),IF($B486="RAB Long",SUMIFS('RAB Prices Long'!AN:AN,'RAB Prices Long'!$B:$B,'All Prices combined'!$D486,'RAB Prices Long'!$E:$E,'All Prices combined'!$G486)))),2)</f>
        <v>3.17</v>
      </c>
      <c r="AL486" s="2">
        <f>ROUND(IF($B486="Annuity",SUMIFS('Annuity Prices'!AO:AO,'Annuity Prices'!$B:$B,$D486,'Annuity Prices'!$E:$E,$G486),IF($B486="RAB Short",SUMIFS('RAB Prices Short'!AO:AO,'RAB Prices Short'!$B:$B,'All Prices combined'!$D486,'RAB Prices Short'!$E:$E,'All Prices combined'!$G486),IF($B486="RAB Long",SUMIFS('RAB Prices Long'!AO:AO,'RAB Prices Long'!$B:$B,'All Prices combined'!$D486,'RAB Prices Long'!$E:$E,'All Prices combined'!$G486)))),2)</f>
        <v>3.25</v>
      </c>
      <c r="AM486" s="2">
        <f>ROUND(IF($B486="Annuity",SUMIFS('Annuity Prices'!AP:AP,'Annuity Prices'!$B:$B,$D486,'Annuity Prices'!$E:$E,$G486),IF($B486="RAB Short",SUMIFS('RAB Prices Short'!AP:AP,'RAB Prices Short'!$B:$B,'All Prices combined'!$D486,'RAB Prices Short'!$E:$E,'All Prices combined'!$G486),IF($B486="RAB Long",SUMIFS('RAB Prices Long'!AP:AP,'RAB Prices Long'!$B:$B,'All Prices combined'!$D486,'RAB Prices Long'!$E:$E,'All Prices combined'!$G486)))),2)</f>
        <v>3.33</v>
      </c>
      <c r="AN486" s="2">
        <f>ROUND(IF($B486="Annuity",SUMIFS('Annuity Prices'!AQ:AQ,'Annuity Prices'!$B:$B,$D486,'Annuity Prices'!$E:$E,$G486),IF($B486="RAB Short",SUMIFS('RAB Prices Short'!AQ:AQ,'RAB Prices Short'!$B:$B,'All Prices combined'!$D486,'RAB Prices Short'!$E:$E,'All Prices combined'!$G486),IF($B486="RAB Long",SUMIFS('RAB Prices Long'!AQ:AQ,'RAB Prices Long'!$B:$B,'All Prices combined'!$D486,'RAB Prices Long'!$E:$E,'All Prices combined'!$G486)))),2)</f>
        <v>3.41</v>
      </c>
      <c r="AO486" s="2">
        <f>ROUND(IF($B486="Annuity",SUMIFS('Annuity Prices'!AR:AR,'Annuity Prices'!$B:$B,$D486,'Annuity Prices'!$E:$E,$G486),IF($B486="RAB Short",SUMIFS('RAB Prices Short'!AR:AR,'RAB Prices Short'!$B:$B,'All Prices combined'!$D486,'RAB Prices Short'!$E:$E,'All Prices combined'!$G486),IF($B486="RAB Long",SUMIFS('RAB Prices Long'!AR:AR,'RAB Prices Long'!$B:$B,'All Prices combined'!$D486,'RAB Prices Long'!$E:$E,'All Prices combined'!$G486)))),2)</f>
        <v>0</v>
      </c>
      <c r="AP486" s="2">
        <f>ROUND(IF($B486="Annuity",SUMIFS('Annuity Prices'!AS:AS,'Annuity Prices'!$B:$B,$D486,'Annuity Prices'!$E:$E,$G486),IF($B486="RAB Short",SUMIFS('RAB Prices Short'!AS:AS,'RAB Prices Short'!$B:$B,'All Prices combined'!$D486,'RAB Prices Short'!$E:$E,'All Prices combined'!$G486),IF($B486="RAB Long",SUMIFS('RAB Prices Long'!AS:AS,'RAB Prices Long'!$B:$B,'All Prices combined'!$D486,'RAB Prices Long'!$E:$E,'All Prices combined'!$G486)))),2)</f>
        <v>0</v>
      </c>
      <c r="AQ486" s="2">
        <f>ROUND(IF($B486="Annuity",SUMIFS('Annuity Prices'!AT:AT,'Annuity Prices'!$B:$B,$D486,'Annuity Prices'!$E:$E,$G486),IF($B486="RAB Short",SUMIFS('RAB Prices Short'!AT:AT,'RAB Prices Short'!$B:$B,'All Prices combined'!$D486,'RAB Prices Short'!$E:$E,'All Prices combined'!$G486),IF($B486="RAB Long",SUMIFS('RAB Prices Long'!AT:AT,'RAB Prices Long'!$B:$B,'All Prices combined'!$D486,'RAB Prices Long'!$E:$E,'All Prices combined'!$G486)))),2)</f>
        <v>1.22</v>
      </c>
      <c r="AR486" s="2">
        <f>ROUND(IF($B486="Annuity",SUMIFS('Annuity Prices'!AU:AU,'Annuity Prices'!$B:$B,$D486,'Annuity Prices'!$E:$E,$G486),IF($B486="RAB Short",SUMIFS('RAB Prices Short'!AU:AU,'RAB Prices Short'!$B:$B,'All Prices combined'!$D486,'RAB Prices Short'!$E:$E,'All Prices combined'!$G486),IF($B486="RAB Long",SUMIFS('RAB Prices Long'!AU:AU,'RAB Prices Long'!$B:$B,'All Prices combined'!$D486,'RAB Prices Long'!$E:$E,'All Prices combined'!$G486)))),2)</f>
        <v>1.72</v>
      </c>
      <c r="AS486" s="2">
        <f>ROUND(IF($B486="Annuity",SUMIFS('Annuity Prices'!AV:AV,'Annuity Prices'!$B:$B,$D486,'Annuity Prices'!$E:$E,$G486),IF($B486="RAB Short",SUMIFS('RAB Prices Short'!AV:AV,'RAB Prices Short'!$B:$B,'All Prices combined'!$D486,'RAB Prices Short'!$E:$E,'All Prices combined'!$G486),IF($B486="RAB Long",SUMIFS('RAB Prices Long'!AV:AV,'RAB Prices Long'!$B:$B,'All Prices combined'!$D486,'RAB Prices Long'!$E:$E,'All Prices combined'!$G486)))),2)</f>
        <v>1.77</v>
      </c>
      <c r="AT486" s="2">
        <f>ROUND(IF($B486="Annuity",SUMIFS('Annuity Prices'!AW:AW,'Annuity Prices'!$B:$B,$D486,'Annuity Prices'!$E:$E,$G486),IF($B486="RAB Short",SUMIFS('RAB Prices Short'!AW:AW,'RAB Prices Short'!$B:$B,'All Prices combined'!$D486,'RAB Prices Short'!$E:$E,'All Prices combined'!$G486),IF($B486="RAB Long",SUMIFS('RAB Prices Long'!AW:AW,'RAB Prices Long'!$B:$B,'All Prices combined'!$D486,'RAB Prices Long'!$E:$E,'All Prices combined'!$G486)))),2)</f>
        <v>1.81</v>
      </c>
      <c r="AU486" s="2">
        <f>ROUND(IF($B486="Annuity",SUMIFS('Annuity Prices'!AX:AX,'Annuity Prices'!$B:$B,$D486,'Annuity Prices'!$E:$E,$G486),IF($B486="RAB Short",SUMIFS('RAB Prices Short'!AX:AX,'RAB Prices Short'!$B:$B,'All Prices combined'!$D486,'RAB Prices Short'!$E:$E,'All Prices combined'!$G486),IF($B486="RAB Long",SUMIFS('RAB Prices Long'!AX:AX,'RAB Prices Long'!$B:$B,'All Prices combined'!$D486,'RAB Prices Long'!$E:$E,'All Prices combined'!$G486)))),2)</f>
        <v>1.85</v>
      </c>
      <c r="AV486" s="2">
        <f>ROUND(IF($B486="Annuity",SUMIFS('Annuity Prices'!AY:AY,'Annuity Prices'!$B:$B,$D486,'Annuity Prices'!$E:$E,$G486),IF($B486="RAB Short",SUMIFS('RAB Prices Short'!AY:AY,'RAB Prices Short'!$B:$B,'All Prices combined'!$D486,'RAB Prices Short'!$E:$E,'All Prices combined'!$G486),IF($B486="RAB Long",SUMIFS('RAB Prices Long'!AY:AY,'RAB Prices Long'!$B:$B,'All Prices combined'!$D486,'RAB Prices Long'!$E:$E,'All Prices combined'!$G486)))),2)</f>
        <v>1.9</v>
      </c>
      <c r="AW486" s="2">
        <f>ROUND(IF($B486="Annuity",SUMIFS('Annuity Prices'!AZ:AZ,'Annuity Prices'!$B:$B,$D486,'Annuity Prices'!$E:$E,$G486),IF($B486="RAB Short",SUMIFS('RAB Prices Short'!AZ:AZ,'RAB Prices Short'!$B:$B,'All Prices combined'!$D486,'RAB Prices Short'!$E:$E,'All Prices combined'!$G486),IF($B486="RAB Long",SUMIFS('RAB Prices Long'!AZ:AZ,'RAB Prices Long'!$B:$B,'All Prices combined'!$D486,'RAB Prices Long'!$E:$E,'All Prices combined'!$G486)))),2)</f>
        <v>1.95</v>
      </c>
      <c r="AX486" s="2">
        <f>ROUND(IF($B486="Annuity",SUMIFS('Annuity Prices'!BA:BA,'Annuity Prices'!$B:$B,$D486,'Annuity Prices'!$E:$E,$G486),IF($B486="RAB Short",SUMIFS('RAB Prices Short'!BA:BA,'RAB Prices Short'!$B:$B,'All Prices combined'!$D486,'RAB Prices Short'!$E:$E,'All Prices combined'!$G486),IF($B486="RAB Long",SUMIFS('RAB Prices Long'!BA:BA,'RAB Prices Long'!$B:$B,'All Prices combined'!$D486,'RAB Prices Long'!$E:$E,'All Prices combined'!$G486)))),2)</f>
        <v>1.99</v>
      </c>
      <c r="AY486" s="2">
        <f>ROUND(IF($B486="Annuity",SUMIFS('Annuity Prices'!BB:BB,'Annuity Prices'!$B:$B,$D486,'Annuity Prices'!$E:$E,$G486),IF($B486="RAB Short",SUMIFS('RAB Prices Short'!BB:BB,'RAB Prices Short'!$B:$B,'All Prices combined'!$D486,'RAB Prices Short'!$E:$E,'All Prices combined'!$G486),IF($B486="RAB Long",SUMIFS('RAB Prices Long'!BB:BB,'RAB Prices Long'!$B:$B,'All Prices combined'!$D486,'RAB Prices Long'!$E:$E,'All Prices combined'!$G486)))),2)</f>
        <v>2.0299999999999998</v>
      </c>
      <c r="AZ486" s="2">
        <f>ROUND(IF($B486="Annuity",SUMIFS('Annuity Prices'!BC:BC,'Annuity Prices'!$B:$B,$D486,'Annuity Prices'!$E:$E,$G486),IF($B486="RAB Short",SUMIFS('RAB Prices Short'!BC:BC,'RAB Prices Short'!$B:$B,'All Prices combined'!$D486,'RAB Prices Short'!$E:$E,'All Prices combined'!$G486),IF($B486="RAB Long",SUMIFS('RAB Prices Long'!BC:BC,'RAB Prices Long'!$B:$B,'All Prices combined'!$D486,'RAB Prices Long'!$E:$E,'All Prices combined'!$G486)))),2)</f>
        <v>2.09</v>
      </c>
      <c r="BA486" s="2">
        <f>ROUND(IF($B486="Annuity",SUMIFS('Annuity Prices'!BD:BD,'Annuity Prices'!$B:$B,$D486,'Annuity Prices'!$E:$E,$G486),IF($B486="RAB Short",SUMIFS('RAB Prices Short'!BD:BD,'RAB Prices Short'!$B:$B,'All Prices combined'!$D486,'RAB Prices Short'!$E:$E,'All Prices combined'!$G486),IF($B486="RAB Long",SUMIFS('RAB Prices Long'!BD:BD,'RAB Prices Long'!$B:$B,'All Prices combined'!$D486,'RAB Prices Long'!$E:$E,'All Prices combined'!$G486)))),2)</f>
        <v>2.14</v>
      </c>
      <c r="BB486" s="2">
        <f>ROUND(IF($B486="Annuity",SUMIFS('Annuity Prices'!BE:BE,'Annuity Prices'!$B:$B,$D486,'Annuity Prices'!$E:$E,$G486),IF($B486="RAB Short",SUMIFS('RAB Prices Short'!BE:BE,'RAB Prices Short'!$B:$B,'All Prices combined'!$D486,'RAB Prices Short'!$E:$E,'All Prices combined'!$G486),IF($B486="RAB Long",SUMIFS('RAB Prices Long'!BE:BE,'RAB Prices Long'!$B:$B,'All Prices combined'!$D486,'RAB Prices Long'!$E:$E,'All Prices combined'!$G486)))),2)</f>
        <v>2.1800000000000002</v>
      </c>
      <c r="BC486" s="2">
        <f>ROUND(IF($B486="Annuity",SUMIFS('Annuity Prices'!BF:BF,'Annuity Prices'!$B:$B,$D486,'Annuity Prices'!$E:$E,$G486),IF($B486="RAB Short",SUMIFS('RAB Prices Short'!BF:BF,'RAB Prices Short'!$B:$B,'All Prices combined'!$D486,'RAB Prices Short'!$E:$E,'All Prices combined'!$G486),IF($B486="RAB Long",SUMIFS('RAB Prices Long'!BF:BF,'RAB Prices Long'!$B:$B,'All Prices combined'!$D486,'RAB Prices Long'!$E:$E,'All Prices combined'!$G486)))),2)</f>
        <v>2.23</v>
      </c>
      <c r="BD486" s="2">
        <f>ROUND(IF($B486="Annuity",SUMIFS('Annuity Prices'!BG:BG,'Annuity Prices'!$B:$B,$D486,'Annuity Prices'!$E:$E,$G486),IF($B486="RAB Short",SUMIFS('RAB Prices Short'!BG:BG,'RAB Prices Short'!$B:$B,'All Prices combined'!$D486,'RAB Prices Short'!$E:$E,'All Prices combined'!$G486),IF($B486="RAB Long",SUMIFS('RAB Prices Long'!BG:BG,'RAB Prices Long'!$B:$B,'All Prices combined'!$D486,'RAB Prices Long'!$E:$E,'All Prices combined'!$G486)))),2)</f>
        <v>2.29</v>
      </c>
      <c r="BE486" s="2">
        <f>ROUND(IF($B486="Annuity",SUMIFS('Annuity Prices'!BH:BH,'Annuity Prices'!$B:$B,$D486,'Annuity Prices'!$E:$E,$G486),IF($B486="RAB Short",SUMIFS('RAB Prices Short'!BH:BH,'RAB Prices Short'!$B:$B,'All Prices combined'!$D486,'RAB Prices Short'!$E:$E,'All Prices combined'!$G486),IF($B486="RAB Long",SUMIFS('RAB Prices Long'!BH:BH,'RAB Prices Long'!$B:$B,'All Prices combined'!$D486,'RAB Prices Long'!$E:$E,'All Prices combined'!$G486)))),2)</f>
        <v>2.35</v>
      </c>
      <c r="BF486" s="2">
        <f>ROUND(IF($B486="Annuity",SUMIFS('Annuity Prices'!BI:BI,'Annuity Prices'!$B:$B,$D486,'Annuity Prices'!$E:$E,$G486),IF($B486="RAB Short",SUMIFS('RAB Prices Short'!BI:BI,'RAB Prices Short'!$B:$B,'All Prices combined'!$D486,'RAB Prices Short'!$E:$E,'All Prices combined'!$G486),IF($B486="RAB Long",SUMIFS('RAB Prices Long'!BI:BI,'RAB Prices Long'!$B:$B,'All Prices combined'!$D486,'RAB Prices Long'!$E:$E,'All Prices combined'!$G486)))),2)</f>
        <v>2.39</v>
      </c>
      <c r="BG486" s="2">
        <f>ROUND(IF($B486="Annuity",SUMIFS('Annuity Prices'!BJ:BJ,'Annuity Prices'!$B:$B,$D486,'Annuity Prices'!$E:$E,$G486),IF($B486="RAB Short",SUMIFS('RAB Prices Short'!BJ:BJ,'RAB Prices Short'!$B:$B,'All Prices combined'!$D486,'RAB Prices Short'!$E:$E,'All Prices combined'!$G486),IF($B486="RAB Long",SUMIFS('RAB Prices Long'!BJ:BJ,'RAB Prices Long'!$B:$B,'All Prices combined'!$D486,'RAB Prices Long'!$E:$E,'All Prices combined'!$G486)))),2)</f>
        <v>2.4500000000000002</v>
      </c>
      <c r="BH486" s="2">
        <f>ROUND(IF($B486="Annuity",SUMIFS('Annuity Prices'!BK:BK,'Annuity Prices'!$B:$B,$D486,'Annuity Prices'!$E:$E,$G486),IF($B486="RAB Short",SUMIFS('RAB Prices Short'!BK:BK,'RAB Prices Short'!$B:$B,'All Prices combined'!$D486,'RAB Prices Short'!$E:$E,'All Prices combined'!$G486),IF($B486="RAB Long",SUMIFS('RAB Prices Long'!BK:BK,'RAB Prices Long'!$B:$B,'All Prices combined'!$D486,'RAB Prices Long'!$E:$E,'All Prices combined'!$G486)))),2)</f>
        <v>2.52</v>
      </c>
      <c r="BI486" s="2">
        <f>ROUND(IF($B486="Annuity",SUMIFS('Annuity Prices'!BL:BL,'Annuity Prices'!$B:$B,$D486,'Annuity Prices'!$E:$E,$G486),IF($B486="RAB Short",SUMIFS('RAB Prices Short'!BL:BL,'RAB Prices Short'!$B:$B,'All Prices combined'!$D486,'RAB Prices Short'!$E:$E,'All Prices combined'!$G486),IF($B486="RAB Long",SUMIFS('RAB Prices Long'!BL:BL,'RAB Prices Long'!$B:$B,'All Prices combined'!$D486,'RAB Prices Long'!$E:$E,'All Prices combined'!$G486)))),2)</f>
        <v>2.58</v>
      </c>
      <c r="BJ486" s="2">
        <f>ROUND(IF($B486="Annuity",SUMIFS('Annuity Prices'!BM:BM,'Annuity Prices'!$B:$B,$D486,'Annuity Prices'!$E:$E,$G486),IF($B486="RAB Short",SUMIFS('RAB Prices Short'!BM:BM,'RAB Prices Short'!$B:$B,'All Prices combined'!$D486,'RAB Prices Short'!$E:$E,'All Prices combined'!$G486),IF($B486="RAB Long",SUMIFS('RAB Prices Long'!BM:BM,'RAB Prices Long'!$B:$B,'All Prices combined'!$D486,'RAB Prices Long'!$E:$E,'All Prices combined'!$G486)))),2)</f>
        <v>2.63</v>
      </c>
      <c r="BK486" s="2">
        <f>ROUND(IF($B486="Annuity",SUMIFS('Annuity Prices'!BN:BN,'Annuity Prices'!$B:$B,$D486,'Annuity Prices'!$E:$E,$G486),IF($B486="RAB Short",SUMIFS('RAB Prices Short'!BN:BN,'RAB Prices Short'!$B:$B,'All Prices combined'!$D486,'RAB Prices Short'!$E:$E,'All Prices combined'!$G486),IF($B486="RAB Long",SUMIFS('RAB Prices Long'!BN:BN,'RAB Prices Long'!$B:$B,'All Prices combined'!$D486,'RAB Prices Long'!$E:$E,'All Prices combined'!$G486)))),2)</f>
        <v>2.69</v>
      </c>
      <c r="BL486" s="2">
        <f>ROUND(IF($B486="Annuity",SUMIFS('Annuity Prices'!BO:BO,'Annuity Prices'!$B:$B,$D486,'Annuity Prices'!$E:$E,$G486),IF($B486="RAB Short",SUMIFS('RAB Prices Short'!BO:BO,'RAB Prices Short'!$B:$B,'All Prices combined'!$D486,'RAB Prices Short'!$E:$E,'All Prices combined'!$G486),IF($B486="RAB Long",SUMIFS('RAB Prices Long'!BO:BO,'RAB Prices Long'!$B:$B,'All Prices combined'!$D486,'RAB Prices Long'!$E:$E,'All Prices combined'!$G486)))),2)</f>
        <v>2.76</v>
      </c>
      <c r="BM486" s="2">
        <f>ROUND(IF($B486="Annuity",SUMIFS('Annuity Prices'!BP:BP,'Annuity Prices'!$B:$B,$D486,'Annuity Prices'!$E:$E,$G486),IF($B486="RAB Short",SUMIFS('RAB Prices Short'!BP:BP,'RAB Prices Short'!$B:$B,'All Prices combined'!$D486,'RAB Prices Short'!$E:$E,'All Prices combined'!$G486),IF($B486="RAB Long",SUMIFS('RAB Prices Long'!BP:BP,'RAB Prices Long'!$B:$B,'All Prices combined'!$D486,'RAB Prices Long'!$E:$E,'All Prices combined'!$G486)))),2)</f>
        <v>2.83</v>
      </c>
      <c r="BN486" s="2">
        <f>ROUND(IF($B486="Annuity",SUMIFS('Annuity Prices'!BQ:BQ,'Annuity Prices'!$B:$B,$D486,'Annuity Prices'!$E:$E,$G486),IF($B486="RAB Short",SUMIFS('RAB Prices Short'!BQ:BQ,'RAB Prices Short'!$B:$B,'All Prices combined'!$D486,'RAB Prices Short'!$E:$E,'All Prices combined'!$G486),IF($B486="RAB Long",SUMIFS('RAB Prices Long'!BQ:BQ,'RAB Prices Long'!$B:$B,'All Prices combined'!$D486,'RAB Prices Long'!$E:$E,'All Prices combined'!$G486)))),2)</f>
        <v>2.89</v>
      </c>
      <c r="BO486" s="2">
        <f>ROUND(IF($B486="Annuity",SUMIFS('Annuity Prices'!BR:BR,'Annuity Prices'!$B:$B,$D486,'Annuity Prices'!$E:$E,$G486),IF($B486="RAB Short",SUMIFS('RAB Prices Short'!BR:BR,'RAB Prices Short'!$B:$B,'All Prices combined'!$D486,'RAB Prices Short'!$E:$E,'All Prices combined'!$G486),IF($B486="RAB Long",SUMIFS('RAB Prices Long'!BR:BR,'RAB Prices Long'!$B:$B,'All Prices combined'!$D486,'RAB Prices Long'!$E:$E,'All Prices combined'!$G486)))),2)</f>
        <v>2.96</v>
      </c>
      <c r="BP486" s="2">
        <f>ROUND(IF($B486="Annuity",SUMIFS('Annuity Prices'!BS:BS,'Annuity Prices'!$B:$B,$D486,'Annuity Prices'!$E:$E,$G486),IF($B486="RAB Short",SUMIFS('RAB Prices Short'!BS:BS,'RAB Prices Short'!$B:$B,'All Prices combined'!$D486,'RAB Prices Short'!$E:$E,'All Prices combined'!$G486),IF($B486="RAB Long",SUMIFS('RAB Prices Long'!BS:BS,'RAB Prices Long'!$B:$B,'All Prices combined'!$D486,'RAB Prices Long'!$E:$E,'All Prices combined'!$G486)))),2)</f>
        <v>3.03</v>
      </c>
      <c r="BQ486" s="2">
        <f>ROUND(IF($B486="Annuity",SUMIFS('Annuity Prices'!BT:BT,'Annuity Prices'!$B:$B,$D486,'Annuity Prices'!$E:$E,$G486),IF($B486="RAB Short",SUMIFS('RAB Prices Short'!BT:BT,'RAB Prices Short'!$B:$B,'All Prices combined'!$D486,'RAB Prices Short'!$E:$E,'All Prices combined'!$G486),IF($B486="RAB Long",SUMIFS('RAB Prices Long'!BT:BT,'RAB Prices Long'!$B:$B,'All Prices combined'!$D486,'RAB Prices Long'!$E:$E,'All Prices combined'!$G486)))),2)</f>
        <v>3.11</v>
      </c>
      <c r="BR486" s="2">
        <f>ROUND(IF($B486="Annuity",SUMIFS('Annuity Prices'!BU:BU,'Annuity Prices'!$B:$B,$D486,'Annuity Prices'!$E:$E,$G486),IF($B486="RAB Short",SUMIFS('RAB Prices Short'!BU:BU,'RAB Prices Short'!$B:$B,'All Prices combined'!$D486,'RAB Prices Short'!$E:$E,'All Prices combined'!$G486),IF($B486="RAB Long",SUMIFS('RAB Prices Long'!BU:BU,'RAB Prices Long'!$B:$B,'All Prices combined'!$D486,'RAB Prices Long'!$E:$E,'All Prices combined'!$G486)))),2)</f>
        <v>3.17</v>
      </c>
      <c r="BS486" s="2">
        <f>ROUND(IF($B486="Annuity",SUMIFS('Annuity Prices'!BV:BV,'Annuity Prices'!$B:$B,$D486,'Annuity Prices'!$E:$E,$G486),IF($B486="RAB Short",SUMIFS('RAB Prices Short'!BV:BV,'RAB Prices Short'!$B:$B,'All Prices combined'!$D486,'RAB Prices Short'!$E:$E,'All Prices combined'!$G486),IF($B486="RAB Long",SUMIFS('RAB Prices Long'!BV:BV,'RAB Prices Long'!$B:$B,'All Prices combined'!$D486,'RAB Prices Long'!$E:$E,'All Prices combined'!$G486)))),2)</f>
        <v>3.25</v>
      </c>
      <c r="BT486" s="2">
        <f>ROUND(IF($B486="Annuity",SUMIFS('Annuity Prices'!BW:BW,'Annuity Prices'!$B:$B,$D486,'Annuity Prices'!$E:$E,$G486),IF($B486="RAB Short",SUMIFS('RAB Prices Short'!BW:BW,'RAB Prices Short'!$B:$B,'All Prices combined'!$D486,'RAB Prices Short'!$E:$E,'All Prices combined'!$G486),IF($B486="RAB Long",SUMIFS('RAB Prices Long'!BW:BW,'RAB Prices Long'!$B:$B,'All Prices combined'!$D486,'RAB Prices Long'!$E:$E,'All Prices combined'!$G486)))),2)</f>
        <v>3.33</v>
      </c>
      <c r="BU486" s="2">
        <f>ROUND(IF($B486="Annuity",SUMIFS('Annuity Prices'!BX:BX,'Annuity Prices'!$B:$B,$D486,'Annuity Prices'!$E:$E,$G486),IF($B486="RAB Short",SUMIFS('RAB Prices Short'!BX:BX,'RAB Prices Short'!$B:$B,'All Prices combined'!$D486,'RAB Prices Short'!$E:$E,'All Prices combined'!$G486),IF($B486="RAB Long",SUMIFS('RAB Prices Long'!BX:BX,'RAB Prices Long'!$B:$B,'All Prices combined'!$D486,'RAB Prices Long'!$E:$E,'All Prices combined'!$G486)))),2)</f>
        <v>3.41</v>
      </c>
    </row>
    <row r="487" spans="2:73" x14ac:dyDescent="0.25">
      <c r="B487" t="s">
        <v>45</v>
      </c>
      <c r="C487">
        <v>19</v>
      </c>
      <c r="E487" t="s">
        <v>183</v>
      </c>
      <c r="F487">
        <v>19</v>
      </c>
      <c r="G487" t="s">
        <v>186</v>
      </c>
      <c r="I487" s="2">
        <f>ROUND(IF($B487="Annuity",SUMIFS('Annuity Prices'!L:L,'Annuity Prices'!$B:$B,$D487,'Annuity Prices'!$E:$E,$G487),IF($B487="RAB Short",SUMIFS('RAB Prices Short'!L:L,'RAB Prices Short'!$B:$B,'All Prices combined'!$D487,'RAB Prices Short'!$E:$E,'All Prices combined'!$G487),IF($B487="RAB Long",SUMIFS('RAB Prices Long'!L:L,'RAB Prices Long'!$B:$B,'All Prices combined'!$D487,'RAB Prices Long'!$E:$E,'All Prices combined'!$G487)))),2)</f>
        <v>0</v>
      </c>
      <c r="J487" s="2">
        <f>ROUND(IF($B487="Annuity",SUMIFS('Annuity Prices'!M:M,'Annuity Prices'!$B:$B,$D487,'Annuity Prices'!$E:$E,$G487),IF($B487="RAB Short",SUMIFS('RAB Prices Short'!M:M,'RAB Prices Short'!$B:$B,'All Prices combined'!$D487,'RAB Prices Short'!$E:$E,'All Prices combined'!$G487),IF($B487="RAB Long",SUMIFS('RAB Prices Long'!M:M,'RAB Prices Long'!$B:$B,'All Prices combined'!$D487,'RAB Prices Long'!$E:$E,'All Prices combined'!$G487)))),2)</f>
        <v>0</v>
      </c>
      <c r="K487" s="2">
        <f>ROUND(IF($B487="Annuity",SUMIFS('Annuity Prices'!N:N,'Annuity Prices'!$B:$B,$D487,'Annuity Prices'!$E:$E,$G487),IF($B487="RAB Short",SUMIFS('RAB Prices Short'!N:N,'RAB Prices Short'!$B:$B,'All Prices combined'!$D487,'RAB Prices Short'!$E:$E,'All Prices combined'!$G487),IF($B487="RAB Long",SUMIFS('RAB Prices Long'!N:N,'RAB Prices Long'!$B:$B,'All Prices combined'!$D487,'RAB Prices Long'!$E:$E,'All Prices combined'!$G487)))),2)</f>
        <v>0</v>
      </c>
      <c r="L487" s="2">
        <f>ROUND(IF($B487="Annuity",SUMIFS('Annuity Prices'!O:O,'Annuity Prices'!$B:$B,$D487,'Annuity Prices'!$E:$E,$G487),IF($B487="RAB Short",SUMIFS('RAB Prices Short'!O:O,'RAB Prices Short'!$B:$B,'All Prices combined'!$D487,'RAB Prices Short'!$E:$E,'All Prices combined'!$G487),IF($B487="RAB Long",SUMIFS('RAB Prices Long'!O:O,'RAB Prices Long'!$B:$B,'All Prices combined'!$D487,'RAB Prices Long'!$E:$E,'All Prices combined'!$G487)))),2)</f>
        <v>0</v>
      </c>
      <c r="M487" s="2">
        <f>ROUND(IF($B487="Annuity",SUMIFS('Annuity Prices'!P:P,'Annuity Prices'!$B:$B,$D487,'Annuity Prices'!$E:$E,$G487),IF($B487="RAB Short",SUMIFS('RAB Prices Short'!P:P,'RAB Prices Short'!$B:$B,'All Prices combined'!$D487,'RAB Prices Short'!$E:$E,'All Prices combined'!$G487),IF($B487="RAB Long",SUMIFS('RAB Prices Long'!P:P,'RAB Prices Long'!$B:$B,'All Prices combined'!$D487,'RAB Prices Long'!$E:$E,'All Prices combined'!$G487)))),2)</f>
        <v>0</v>
      </c>
      <c r="N487" s="2">
        <f>ROUND(IF($B487="Annuity",SUMIFS('Annuity Prices'!Q:Q,'Annuity Prices'!$B:$B,$D487,'Annuity Prices'!$E:$E,$G487),IF($B487="RAB Short",SUMIFS('RAB Prices Short'!Q:Q,'RAB Prices Short'!$B:$B,'All Prices combined'!$D487,'RAB Prices Short'!$E:$E,'All Prices combined'!$G487),IF($B487="RAB Long",SUMIFS('RAB Prices Long'!Q:Q,'RAB Prices Long'!$B:$B,'All Prices combined'!$D487,'RAB Prices Long'!$E:$E,'All Prices combined'!$G487)))),2)</f>
        <v>0</v>
      </c>
      <c r="O487" s="2">
        <f>ROUND(IF($B487="Annuity",SUMIFS('Annuity Prices'!R:R,'Annuity Prices'!$B:$B,$D487,'Annuity Prices'!$E:$E,$G487),IF($B487="RAB Short",SUMIFS('RAB Prices Short'!R:R,'RAB Prices Short'!$B:$B,'All Prices combined'!$D487,'RAB Prices Short'!$E:$E,'All Prices combined'!$G487),IF($B487="RAB Long",SUMIFS('RAB Prices Long'!R:R,'RAB Prices Long'!$B:$B,'All Prices combined'!$D487,'RAB Prices Long'!$E:$E,'All Prices combined'!$G487)))),2)</f>
        <v>0</v>
      </c>
      <c r="P487" s="2">
        <f>ROUND(IF($B487="Annuity",SUMIFS('Annuity Prices'!S:S,'Annuity Prices'!$B:$B,$D487,'Annuity Prices'!$E:$E,$G487),IF($B487="RAB Short",SUMIFS('RAB Prices Short'!S:S,'RAB Prices Short'!$B:$B,'All Prices combined'!$D487,'RAB Prices Short'!$E:$E,'All Prices combined'!$G487),IF($B487="RAB Long",SUMIFS('RAB Prices Long'!S:S,'RAB Prices Long'!$B:$B,'All Prices combined'!$D487,'RAB Prices Long'!$E:$E,'All Prices combined'!$G487)))),2)</f>
        <v>0</v>
      </c>
      <c r="Q487" s="2">
        <f>ROUND(IF($B487="Annuity",SUMIFS('Annuity Prices'!T:T,'Annuity Prices'!$B:$B,$D487,'Annuity Prices'!$E:$E,$G487),IF($B487="RAB Short",SUMIFS('RAB Prices Short'!T:T,'RAB Prices Short'!$B:$B,'All Prices combined'!$D487,'RAB Prices Short'!$E:$E,'All Prices combined'!$G487),IF($B487="RAB Long",SUMIFS('RAB Prices Long'!T:T,'RAB Prices Long'!$B:$B,'All Prices combined'!$D487,'RAB Prices Long'!$E:$E,'All Prices combined'!$G487)))),2)</f>
        <v>0</v>
      </c>
      <c r="R487" s="2">
        <f>ROUND(IF($B487="Annuity",SUMIFS('Annuity Prices'!U:U,'Annuity Prices'!$B:$B,$D487,'Annuity Prices'!$E:$E,$G487),IF($B487="RAB Short",SUMIFS('RAB Prices Short'!U:U,'RAB Prices Short'!$B:$B,'All Prices combined'!$D487,'RAB Prices Short'!$E:$E,'All Prices combined'!$G487),IF($B487="RAB Long",SUMIFS('RAB Prices Long'!U:U,'RAB Prices Long'!$B:$B,'All Prices combined'!$D487,'RAB Prices Long'!$E:$E,'All Prices combined'!$G487)))),2)</f>
        <v>0</v>
      </c>
      <c r="S487" s="2">
        <f>ROUND(IF($B487="Annuity",SUMIFS('Annuity Prices'!V:V,'Annuity Prices'!$B:$B,$D487,'Annuity Prices'!$E:$E,$G487),IF($B487="RAB Short",SUMIFS('RAB Prices Short'!V:V,'RAB Prices Short'!$B:$B,'All Prices combined'!$D487,'RAB Prices Short'!$E:$E,'All Prices combined'!$G487),IF($B487="RAB Long",SUMIFS('RAB Prices Long'!V:V,'RAB Prices Long'!$B:$B,'All Prices combined'!$D487,'RAB Prices Long'!$E:$E,'All Prices combined'!$G487)))),2)</f>
        <v>0</v>
      </c>
      <c r="T487" s="2">
        <f>ROUND(IF($B487="Annuity",SUMIFS('Annuity Prices'!W:W,'Annuity Prices'!$B:$B,$D487,'Annuity Prices'!$E:$E,$G487),IF($B487="RAB Short",SUMIFS('RAB Prices Short'!W:W,'RAB Prices Short'!$B:$B,'All Prices combined'!$D487,'RAB Prices Short'!$E:$E,'All Prices combined'!$G487),IF($B487="RAB Long",SUMIFS('RAB Prices Long'!W:W,'RAB Prices Long'!$B:$B,'All Prices combined'!$D487,'RAB Prices Long'!$E:$E,'All Prices combined'!$G487)))),2)</f>
        <v>0</v>
      </c>
      <c r="U487" s="2">
        <f>ROUND(IF($B487="Annuity",SUMIFS('Annuity Prices'!X:X,'Annuity Prices'!$B:$B,$D487,'Annuity Prices'!$E:$E,$G487),IF($B487="RAB Short",SUMIFS('RAB Prices Short'!X:X,'RAB Prices Short'!$B:$B,'All Prices combined'!$D487,'RAB Prices Short'!$E:$E,'All Prices combined'!$G487),IF($B487="RAB Long",SUMIFS('RAB Prices Long'!X:X,'RAB Prices Long'!$B:$B,'All Prices combined'!$D487,'RAB Prices Long'!$E:$E,'All Prices combined'!$G487)))),2)</f>
        <v>0</v>
      </c>
      <c r="V487" s="2">
        <f>ROUND(IF($B487="Annuity",SUMIFS('Annuity Prices'!Y:Y,'Annuity Prices'!$B:$B,$D487,'Annuity Prices'!$E:$E,$G487),IF($B487="RAB Short",SUMIFS('RAB Prices Short'!Y:Y,'RAB Prices Short'!$B:$B,'All Prices combined'!$D487,'RAB Prices Short'!$E:$E,'All Prices combined'!$G487),IF($B487="RAB Long",SUMIFS('RAB Prices Long'!Y:Y,'RAB Prices Long'!$B:$B,'All Prices combined'!$D487,'RAB Prices Long'!$E:$E,'All Prices combined'!$G487)))),2)</f>
        <v>0</v>
      </c>
      <c r="W487" s="2">
        <f>ROUND(IF($B487="Annuity",SUMIFS('Annuity Prices'!Z:Z,'Annuity Prices'!$B:$B,$D487,'Annuity Prices'!$E:$E,$G487),IF($B487="RAB Short",SUMIFS('RAB Prices Short'!Z:Z,'RAB Prices Short'!$B:$B,'All Prices combined'!$D487,'RAB Prices Short'!$E:$E,'All Prices combined'!$G487),IF($B487="RAB Long",SUMIFS('RAB Prices Long'!Z:Z,'RAB Prices Long'!$B:$B,'All Prices combined'!$D487,'RAB Prices Long'!$E:$E,'All Prices combined'!$G487)))),2)</f>
        <v>0</v>
      </c>
      <c r="X487" s="2">
        <f>ROUND(IF($B487="Annuity",SUMIFS('Annuity Prices'!AA:AA,'Annuity Prices'!$B:$B,$D487,'Annuity Prices'!$E:$E,$G487),IF($B487="RAB Short",SUMIFS('RAB Prices Short'!AA:AA,'RAB Prices Short'!$B:$B,'All Prices combined'!$D487,'RAB Prices Short'!$E:$E,'All Prices combined'!$G487),IF($B487="RAB Long",SUMIFS('RAB Prices Long'!AA:AA,'RAB Prices Long'!$B:$B,'All Prices combined'!$D487,'RAB Prices Long'!$E:$E,'All Prices combined'!$G487)))),2)</f>
        <v>0</v>
      </c>
      <c r="Y487" s="2">
        <f>ROUND(IF($B487="Annuity",SUMIFS('Annuity Prices'!AB:AB,'Annuity Prices'!$B:$B,$D487,'Annuity Prices'!$E:$E,$G487),IF($B487="RAB Short",SUMIFS('RAB Prices Short'!AB:AB,'RAB Prices Short'!$B:$B,'All Prices combined'!$D487,'RAB Prices Short'!$E:$E,'All Prices combined'!$G487),IF($B487="RAB Long",SUMIFS('RAB Prices Long'!AB:AB,'RAB Prices Long'!$B:$B,'All Prices combined'!$D487,'RAB Prices Long'!$E:$E,'All Prices combined'!$G487)))),2)</f>
        <v>0</v>
      </c>
      <c r="Z487" s="2">
        <f>ROUND(IF($B487="Annuity",SUMIFS('Annuity Prices'!AC:AC,'Annuity Prices'!$B:$B,$D487,'Annuity Prices'!$E:$E,$G487),IF($B487="RAB Short",SUMIFS('RAB Prices Short'!AC:AC,'RAB Prices Short'!$B:$B,'All Prices combined'!$D487,'RAB Prices Short'!$E:$E,'All Prices combined'!$G487),IF($B487="RAB Long",SUMIFS('RAB Prices Long'!AC:AC,'RAB Prices Long'!$B:$B,'All Prices combined'!$D487,'RAB Prices Long'!$E:$E,'All Prices combined'!$G487)))),2)</f>
        <v>0</v>
      </c>
      <c r="AA487" s="2">
        <f>ROUND(IF($B487="Annuity",SUMIFS('Annuity Prices'!AD:AD,'Annuity Prices'!$B:$B,$D487,'Annuity Prices'!$E:$E,$G487),IF($B487="RAB Short",SUMIFS('RAB Prices Short'!AD:AD,'RAB Prices Short'!$B:$B,'All Prices combined'!$D487,'RAB Prices Short'!$E:$E,'All Prices combined'!$G487),IF($B487="RAB Long",SUMIFS('RAB Prices Long'!AD:AD,'RAB Prices Long'!$B:$B,'All Prices combined'!$D487,'RAB Prices Long'!$E:$E,'All Prices combined'!$G487)))),2)</f>
        <v>0</v>
      </c>
      <c r="AB487" s="2">
        <f>ROUND(IF($B487="Annuity",SUMIFS('Annuity Prices'!AE:AE,'Annuity Prices'!$B:$B,$D487,'Annuity Prices'!$E:$E,$G487),IF($B487="RAB Short",SUMIFS('RAB Prices Short'!AE:AE,'RAB Prices Short'!$B:$B,'All Prices combined'!$D487,'RAB Prices Short'!$E:$E,'All Prices combined'!$G487),IF($B487="RAB Long",SUMIFS('RAB Prices Long'!AE:AE,'RAB Prices Long'!$B:$B,'All Prices combined'!$D487,'RAB Prices Long'!$E:$E,'All Prices combined'!$G487)))),2)</f>
        <v>0</v>
      </c>
      <c r="AC487" s="2">
        <f>ROUND(IF($B487="Annuity",SUMIFS('Annuity Prices'!AF:AF,'Annuity Prices'!$B:$B,$D487,'Annuity Prices'!$E:$E,$G487),IF($B487="RAB Short",SUMIFS('RAB Prices Short'!AF:AF,'RAB Prices Short'!$B:$B,'All Prices combined'!$D487,'RAB Prices Short'!$E:$E,'All Prices combined'!$G487),IF($B487="RAB Long",SUMIFS('RAB Prices Long'!AF:AF,'RAB Prices Long'!$B:$B,'All Prices combined'!$D487,'RAB Prices Long'!$E:$E,'All Prices combined'!$G487)))),2)</f>
        <v>0</v>
      </c>
      <c r="AD487" s="2">
        <f>ROUND(IF($B487="Annuity",SUMIFS('Annuity Prices'!AG:AG,'Annuity Prices'!$B:$B,$D487,'Annuity Prices'!$E:$E,$G487),IF($B487="RAB Short",SUMIFS('RAB Prices Short'!AG:AG,'RAB Prices Short'!$B:$B,'All Prices combined'!$D487,'RAB Prices Short'!$E:$E,'All Prices combined'!$G487),IF($B487="RAB Long",SUMIFS('RAB Prices Long'!AG:AG,'RAB Prices Long'!$B:$B,'All Prices combined'!$D487,'RAB Prices Long'!$E:$E,'All Prices combined'!$G487)))),2)</f>
        <v>0</v>
      </c>
      <c r="AE487" s="2">
        <f>ROUND(IF($B487="Annuity",SUMIFS('Annuity Prices'!AH:AH,'Annuity Prices'!$B:$B,$D487,'Annuity Prices'!$E:$E,$G487),IF($B487="RAB Short",SUMIFS('RAB Prices Short'!AH:AH,'RAB Prices Short'!$B:$B,'All Prices combined'!$D487,'RAB Prices Short'!$E:$E,'All Prices combined'!$G487),IF($B487="RAB Long",SUMIFS('RAB Prices Long'!AH:AH,'RAB Prices Long'!$B:$B,'All Prices combined'!$D487,'RAB Prices Long'!$E:$E,'All Prices combined'!$G487)))),2)</f>
        <v>0</v>
      </c>
      <c r="AF487" s="2">
        <f>ROUND(IF($B487="Annuity",SUMIFS('Annuity Prices'!AI:AI,'Annuity Prices'!$B:$B,$D487,'Annuity Prices'!$E:$E,$G487),IF($B487="RAB Short",SUMIFS('RAB Prices Short'!AI:AI,'RAB Prices Short'!$B:$B,'All Prices combined'!$D487,'RAB Prices Short'!$E:$E,'All Prices combined'!$G487),IF($B487="RAB Long",SUMIFS('RAB Prices Long'!AI:AI,'RAB Prices Long'!$B:$B,'All Prices combined'!$D487,'RAB Prices Long'!$E:$E,'All Prices combined'!$G487)))),2)</f>
        <v>0</v>
      </c>
      <c r="AG487" s="2">
        <f>ROUND(IF($B487="Annuity",SUMIFS('Annuity Prices'!AJ:AJ,'Annuity Prices'!$B:$B,$D487,'Annuity Prices'!$E:$E,$G487),IF($B487="RAB Short",SUMIFS('RAB Prices Short'!AJ:AJ,'RAB Prices Short'!$B:$B,'All Prices combined'!$D487,'RAB Prices Short'!$E:$E,'All Prices combined'!$G487),IF($B487="RAB Long",SUMIFS('RAB Prices Long'!AJ:AJ,'RAB Prices Long'!$B:$B,'All Prices combined'!$D487,'RAB Prices Long'!$E:$E,'All Prices combined'!$G487)))),2)</f>
        <v>0</v>
      </c>
      <c r="AH487" s="2">
        <f>ROUND(IF($B487="Annuity",SUMIFS('Annuity Prices'!AK:AK,'Annuity Prices'!$B:$B,$D487,'Annuity Prices'!$E:$E,$G487),IF($B487="RAB Short",SUMIFS('RAB Prices Short'!AK:AK,'RAB Prices Short'!$B:$B,'All Prices combined'!$D487,'RAB Prices Short'!$E:$E,'All Prices combined'!$G487),IF($B487="RAB Long",SUMIFS('RAB Prices Long'!AK:AK,'RAB Prices Long'!$B:$B,'All Prices combined'!$D487,'RAB Prices Long'!$E:$E,'All Prices combined'!$G487)))),2)</f>
        <v>0</v>
      </c>
      <c r="AI487" s="2">
        <f>ROUND(IF($B487="Annuity",SUMIFS('Annuity Prices'!AL:AL,'Annuity Prices'!$B:$B,$D487,'Annuity Prices'!$E:$E,$G487),IF($B487="RAB Short",SUMIFS('RAB Prices Short'!AL:AL,'RAB Prices Short'!$B:$B,'All Prices combined'!$D487,'RAB Prices Short'!$E:$E,'All Prices combined'!$G487),IF($B487="RAB Long",SUMIFS('RAB Prices Long'!AL:AL,'RAB Prices Long'!$B:$B,'All Prices combined'!$D487,'RAB Prices Long'!$E:$E,'All Prices combined'!$G487)))),2)</f>
        <v>0</v>
      </c>
      <c r="AJ487" s="2">
        <f>ROUND(IF($B487="Annuity",SUMIFS('Annuity Prices'!AM:AM,'Annuity Prices'!$B:$B,$D487,'Annuity Prices'!$E:$E,$G487),IF($B487="RAB Short",SUMIFS('RAB Prices Short'!AM:AM,'RAB Prices Short'!$B:$B,'All Prices combined'!$D487,'RAB Prices Short'!$E:$E,'All Prices combined'!$G487),IF($B487="RAB Long",SUMIFS('RAB Prices Long'!AM:AM,'RAB Prices Long'!$B:$B,'All Prices combined'!$D487,'RAB Prices Long'!$E:$E,'All Prices combined'!$G487)))),2)</f>
        <v>0</v>
      </c>
      <c r="AK487" s="2">
        <f>ROUND(IF($B487="Annuity",SUMIFS('Annuity Prices'!AN:AN,'Annuity Prices'!$B:$B,$D487,'Annuity Prices'!$E:$E,$G487),IF($B487="RAB Short",SUMIFS('RAB Prices Short'!AN:AN,'RAB Prices Short'!$B:$B,'All Prices combined'!$D487,'RAB Prices Short'!$E:$E,'All Prices combined'!$G487),IF($B487="RAB Long",SUMIFS('RAB Prices Long'!AN:AN,'RAB Prices Long'!$B:$B,'All Prices combined'!$D487,'RAB Prices Long'!$E:$E,'All Prices combined'!$G487)))),2)</f>
        <v>0</v>
      </c>
      <c r="AL487" s="2">
        <f>ROUND(IF($B487="Annuity",SUMIFS('Annuity Prices'!AO:AO,'Annuity Prices'!$B:$B,$D487,'Annuity Prices'!$E:$E,$G487),IF($B487="RAB Short",SUMIFS('RAB Prices Short'!AO:AO,'RAB Prices Short'!$B:$B,'All Prices combined'!$D487,'RAB Prices Short'!$E:$E,'All Prices combined'!$G487),IF($B487="RAB Long",SUMIFS('RAB Prices Long'!AO:AO,'RAB Prices Long'!$B:$B,'All Prices combined'!$D487,'RAB Prices Long'!$E:$E,'All Prices combined'!$G487)))),2)</f>
        <v>0</v>
      </c>
      <c r="AM487" s="2">
        <f>ROUND(IF($B487="Annuity",SUMIFS('Annuity Prices'!AP:AP,'Annuity Prices'!$B:$B,$D487,'Annuity Prices'!$E:$E,$G487),IF($B487="RAB Short",SUMIFS('RAB Prices Short'!AP:AP,'RAB Prices Short'!$B:$B,'All Prices combined'!$D487,'RAB Prices Short'!$E:$E,'All Prices combined'!$G487),IF($B487="RAB Long",SUMIFS('RAB Prices Long'!AP:AP,'RAB Prices Long'!$B:$B,'All Prices combined'!$D487,'RAB Prices Long'!$E:$E,'All Prices combined'!$G487)))),2)</f>
        <v>0</v>
      </c>
      <c r="AN487" s="2">
        <f>ROUND(IF($B487="Annuity",SUMIFS('Annuity Prices'!AQ:AQ,'Annuity Prices'!$B:$B,$D487,'Annuity Prices'!$E:$E,$G487),IF($B487="RAB Short",SUMIFS('RAB Prices Short'!AQ:AQ,'RAB Prices Short'!$B:$B,'All Prices combined'!$D487,'RAB Prices Short'!$E:$E,'All Prices combined'!$G487),IF($B487="RAB Long",SUMIFS('RAB Prices Long'!AQ:AQ,'RAB Prices Long'!$B:$B,'All Prices combined'!$D487,'RAB Prices Long'!$E:$E,'All Prices combined'!$G487)))),2)</f>
        <v>0</v>
      </c>
      <c r="AO487" s="2">
        <f>ROUND(IF($B487="Annuity",SUMIFS('Annuity Prices'!AR:AR,'Annuity Prices'!$B:$B,$D487,'Annuity Prices'!$E:$E,$G487),IF($B487="RAB Short",SUMIFS('RAB Prices Short'!AR:AR,'RAB Prices Short'!$B:$B,'All Prices combined'!$D487,'RAB Prices Short'!$E:$E,'All Prices combined'!$G487),IF($B487="RAB Long",SUMIFS('RAB Prices Long'!AR:AR,'RAB Prices Long'!$B:$B,'All Prices combined'!$D487,'RAB Prices Long'!$E:$E,'All Prices combined'!$G487)))),2)</f>
        <v>0</v>
      </c>
      <c r="AP487" s="2">
        <f>ROUND(IF($B487="Annuity",SUMIFS('Annuity Prices'!AS:AS,'Annuity Prices'!$B:$B,$D487,'Annuity Prices'!$E:$E,$G487),IF($B487="RAB Short",SUMIFS('RAB Prices Short'!AS:AS,'RAB Prices Short'!$B:$B,'All Prices combined'!$D487,'RAB Prices Short'!$E:$E,'All Prices combined'!$G487),IF($B487="RAB Long",SUMIFS('RAB Prices Long'!AS:AS,'RAB Prices Long'!$B:$B,'All Prices combined'!$D487,'RAB Prices Long'!$E:$E,'All Prices combined'!$G487)))),2)</f>
        <v>0</v>
      </c>
      <c r="AQ487" s="2">
        <f>ROUND(IF($B487="Annuity",SUMIFS('Annuity Prices'!AT:AT,'Annuity Prices'!$B:$B,$D487,'Annuity Prices'!$E:$E,$G487),IF($B487="RAB Short",SUMIFS('RAB Prices Short'!AT:AT,'RAB Prices Short'!$B:$B,'All Prices combined'!$D487,'RAB Prices Short'!$E:$E,'All Prices combined'!$G487),IF($B487="RAB Long",SUMIFS('RAB Prices Long'!AT:AT,'RAB Prices Long'!$B:$B,'All Prices combined'!$D487,'RAB Prices Long'!$E:$E,'All Prices combined'!$G487)))),2)</f>
        <v>0</v>
      </c>
      <c r="AR487" s="2">
        <f>ROUND(IF($B487="Annuity",SUMIFS('Annuity Prices'!AU:AU,'Annuity Prices'!$B:$B,$D487,'Annuity Prices'!$E:$E,$G487),IF($B487="RAB Short",SUMIFS('RAB Prices Short'!AU:AU,'RAB Prices Short'!$B:$B,'All Prices combined'!$D487,'RAB Prices Short'!$E:$E,'All Prices combined'!$G487),IF($B487="RAB Long",SUMIFS('RAB Prices Long'!AU:AU,'RAB Prices Long'!$B:$B,'All Prices combined'!$D487,'RAB Prices Long'!$E:$E,'All Prices combined'!$G487)))),2)</f>
        <v>0</v>
      </c>
      <c r="AS487" s="2">
        <f>ROUND(IF($B487="Annuity",SUMIFS('Annuity Prices'!AV:AV,'Annuity Prices'!$B:$B,$D487,'Annuity Prices'!$E:$E,$G487),IF($B487="RAB Short",SUMIFS('RAB Prices Short'!AV:AV,'RAB Prices Short'!$B:$B,'All Prices combined'!$D487,'RAB Prices Short'!$E:$E,'All Prices combined'!$G487),IF($B487="RAB Long",SUMIFS('RAB Prices Long'!AV:AV,'RAB Prices Long'!$B:$B,'All Prices combined'!$D487,'RAB Prices Long'!$E:$E,'All Prices combined'!$G487)))),2)</f>
        <v>0</v>
      </c>
      <c r="AT487" s="2">
        <f>ROUND(IF($B487="Annuity",SUMIFS('Annuity Prices'!AW:AW,'Annuity Prices'!$B:$B,$D487,'Annuity Prices'!$E:$E,$G487),IF($B487="RAB Short",SUMIFS('RAB Prices Short'!AW:AW,'RAB Prices Short'!$B:$B,'All Prices combined'!$D487,'RAB Prices Short'!$E:$E,'All Prices combined'!$G487),IF($B487="RAB Long",SUMIFS('RAB Prices Long'!AW:AW,'RAB Prices Long'!$B:$B,'All Prices combined'!$D487,'RAB Prices Long'!$E:$E,'All Prices combined'!$G487)))),2)</f>
        <v>0</v>
      </c>
      <c r="AU487" s="2">
        <f>ROUND(IF($B487="Annuity",SUMIFS('Annuity Prices'!AX:AX,'Annuity Prices'!$B:$B,$D487,'Annuity Prices'!$E:$E,$G487),IF($B487="RAB Short",SUMIFS('RAB Prices Short'!AX:AX,'RAB Prices Short'!$B:$B,'All Prices combined'!$D487,'RAB Prices Short'!$E:$E,'All Prices combined'!$G487),IF($B487="RAB Long",SUMIFS('RAB Prices Long'!AX:AX,'RAB Prices Long'!$B:$B,'All Prices combined'!$D487,'RAB Prices Long'!$E:$E,'All Prices combined'!$G487)))),2)</f>
        <v>0</v>
      </c>
      <c r="AV487" s="2">
        <f>ROUND(IF($B487="Annuity",SUMIFS('Annuity Prices'!AY:AY,'Annuity Prices'!$B:$B,$D487,'Annuity Prices'!$E:$E,$G487),IF($B487="RAB Short",SUMIFS('RAB Prices Short'!AY:AY,'RAB Prices Short'!$B:$B,'All Prices combined'!$D487,'RAB Prices Short'!$E:$E,'All Prices combined'!$G487),IF($B487="RAB Long",SUMIFS('RAB Prices Long'!AY:AY,'RAB Prices Long'!$B:$B,'All Prices combined'!$D487,'RAB Prices Long'!$E:$E,'All Prices combined'!$G487)))),2)</f>
        <v>0</v>
      </c>
      <c r="AW487" s="2">
        <f>ROUND(IF($B487="Annuity",SUMIFS('Annuity Prices'!AZ:AZ,'Annuity Prices'!$B:$B,$D487,'Annuity Prices'!$E:$E,$G487),IF($B487="RAB Short",SUMIFS('RAB Prices Short'!AZ:AZ,'RAB Prices Short'!$B:$B,'All Prices combined'!$D487,'RAB Prices Short'!$E:$E,'All Prices combined'!$G487),IF($B487="RAB Long",SUMIFS('RAB Prices Long'!AZ:AZ,'RAB Prices Long'!$B:$B,'All Prices combined'!$D487,'RAB Prices Long'!$E:$E,'All Prices combined'!$G487)))),2)</f>
        <v>0</v>
      </c>
      <c r="AX487" s="2">
        <f>ROUND(IF($B487="Annuity",SUMIFS('Annuity Prices'!BA:BA,'Annuity Prices'!$B:$B,$D487,'Annuity Prices'!$E:$E,$G487),IF($B487="RAB Short",SUMIFS('RAB Prices Short'!BA:BA,'RAB Prices Short'!$B:$B,'All Prices combined'!$D487,'RAB Prices Short'!$E:$E,'All Prices combined'!$G487),IF($B487="RAB Long",SUMIFS('RAB Prices Long'!BA:BA,'RAB Prices Long'!$B:$B,'All Prices combined'!$D487,'RAB Prices Long'!$E:$E,'All Prices combined'!$G487)))),2)</f>
        <v>0</v>
      </c>
      <c r="AY487" s="2">
        <f>ROUND(IF($B487="Annuity",SUMIFS('Annuity Prices'!BB:BB,'Annuity Prices'!$B:$B,$D487,'Annuity Prices'!$E:$E,$G487),IF($B487="RAB Short",SUMIFS('RAB Prices Short'!BB:BB,'RAB Prices Short'!$B:$B,'All Prices combined'!$D487,'RAB Prices Short'!$E:$E,'All Prices combined'!$G487),IF($B487="RAB Long",SUMIFS('RAB Prices Long'!BB:BB,'RAB Prices Long'!$B:$B,'All Prices combined'!$D487,'RAB Prices Long'!$E:$E,'All Prices combined'!$G487)))),2)</f>
        <v>0</v>
      </c>
      <c r="AZ487" s="2">
        <f>ROUND(IF($B487="Annuity",SUMIFS('Annuity Prices'!BC:BC,'Annuity Prices'!$B:$B,$D487,'Annuity Prices'!$E:$E,$G487),IF($B487="RAB Short",SUMIFS('RAB Prices Short'!BC:BC,'RAB Prices Short'!$B:$B,'All Prices combined'!$D487,'RAB Prices Short'!$E:$E,'All Prices combined'!$G487),IF($B487="RAB Long",SUMIFS('RAB Prices Long'!BC:BC,'RAB Prices Long'!$B:$B,'All Prices combined'!$D487,'RAB Prices Long'!$E:$E,'All Prices combined'!$G487)))),2)</f>
        <v>0</v>
      </c>
      <c r="BA487" s="2">
        <f>ROUND(IF($B487="Annuity",SUMIFS('Annuity Prices'!BD:BD,'Annuity Prices'!$B:$B,$D487,'Annuity Prices'!$E:$E,$G487),IF($B487="RAB Short",SUMIFS('RAB Prices Short'!BD:BD,'RAB Prices Short'!$B:$B,'All Prices combined'!$D487,'RAB Prices Short'!$E:$E,'All Prices combined'!$G487),IF($B487="RAB Long",SUMIFS('RAB Prices Long'!BD:BD,'RAB Prices Long'!$B:$B,'All Prices combined'!$D487,'RAB Prices Long'!$E:$E,'All Prices combined'!$G487)))),2)</f>
        <v>0</v>
      </c>
      <c r="BB487" s="2">
        <f>ROUND(IF($B487="Annuity",SUMIFS('Annuity Prices'!BE:BE,'Annuity Prices'!$B:$B,$D487,'Annuity Prices'!$E:$E,$G487),IF($B487="RAB Short",SUMIFS('RAB Prices Short'!BE:BE,'RAB Prices Short'!$B:$B,'All Prices combined'!$D487,'RAB Prices Short'!$E:$E,'All Prices combined'!$G487),IF($B487="RAB Long",SUMIFS('RAB Prices Long'!BE:BE,'RAB Prices Long'!$B:$B,'All Prices combined'!$D487,'RAB Prices Long'!$E:$E,'All Prices combined'!$G487)))),2)</f>
        <v>0</v>
      </c>
      <c r="BC487" s="2">
        <f>ROUND(IF($B487="Annuity",SUMIFS('Annuity Prices'!BF:BF,'Annuity Prices'!$B:$B,$D487,'Annuity Prices'!$E:$E,$G487),IF($B487="RAB Short",SUMIFS('RAB Prices Short'!BF:BF,'RAB Prices Short'!$B:$B,'All Prices combined'!$D487,'RAB Prices Short'!$E:$E,'All Prices combined'!$G487),IF($B487="RAB Long",SUMIFS('RAB Prices Long'!BF:BF,'RAB Prices Long'!$B:$B,'All Prices combined'!$D487,'RAB Prices Long'!$E:$E,'All Prices combined'!$G487)))),2)</f>
        <v>0</v>
      </c>
      <c r="BD487" s="2">
        <f>ROUND(IF($B487="Annuity",SUMIFS('Annuity Prices'!BG:BG,'Annuity Prices'!$B:$B,$D487,'Annuity Prices'!$E:$E,$G487),IF($B487="RAB Short",SUMIFS('RAB Prices Short'!BG:BG,'RAB Prices Short'!$B:$B,'All Prices combined'!$D487,'RAB Prices Short'!$E:$E,'All Prices combined'!$G487),IF($B487="RAB Long",SUMIFS('RAB Prices Long'!BG:BG,'RAB Prices Long'!$B:$B,'All Prices combined'!$D487,'RAB Prices Long'!$E:$E,'All Prices combined'!$G487)))),2)</f>
        <v>0</v>
      </c>
      <c r="BE487" s="2">
        <f>ROUND(IF($B487="Annuity",SUMIFS('Annuity Prices'!BH:BH,'Annuity Prices'!$B:$B,$D487,'Annuity Prices'!$E:$E,$G487),IF($B487="RAB Short",SUMIFS('RAB Prices Short'!BH:BH,'RAB Prices Short'!$B:$B,'All Prices combined'!$D487,'RAB Prices Short'!$E:$E,'All Prices combined'!$G487),IF($B487="RAB Long",SUMIFS('RAB Prices Long'!BH:BH,'RAB Prices Long'!$B:$B,'All Prices combined'!$D487,'RAB Prices Long'!$E:$E,'All Prices combined'!$G487)))),2)</f>
        <v>0</v>
      </c>
      <c r="BF487" s="2">
        <f>ROUND(IF($B487="Annuity",SUMIFS('Annuity Prices'!BI:BI,'Annuity Prices'!$B:$B,$D487,'Annuity Prices'!$E:$E,$G487),IF($B487="RAB Short",SUMIFS('RAB Prices Short'!BI:BI,'RAB Prices Short'!$B:$B,'All Prices combined'!$D487,'RAB Prices Short'!$E:$E,'All Prices combined'!$G487),IF($B487="RAB Long",SUMIFS('RAB Prices Long'!BI:BI,'RAB Prices Long'!$B:$B,'All Prices combined'!$D487,'RAB Prices Long'!$E:$E,'All Prices combined'!$G487)))),2)</f>
        <v>0</v>
      </c>
      <c r="BG487" s="2">
        <f>ROUND(IF($B487="Annuity",SUMIFS('Annuity Prices'!BJ:BJ,'Annuity Prices'!$B:$B,$D487,'Annuity Prices'!$E:$E,$G487),IF($B487="RAB Short",SUMIFS('RAB Prices Short'!BJ:BJ,'RAB Prices Short'!$B:$B,'All Prices combined'!$D487,'RAB Prices Short'!$E:$E,'All Prices combined'!$G487),IF($B487="RAB Long",SUMIFS('RAB Prices Long'!BJ:BJ,'RAB Prices Long'!$B:$B,'All Prices combined'!$D487,'RAB Prices Long'!$E:$E,'All Prices combined'!$G487)))),2)</f>
        <v>0</v>
      </c>
      <c r="BH487" s="2">
        <f>ROUND(IF($B487="Annuity",SUMIFS('Annuity Prices'!BK:BK,'Annuity Prices'!$B:$B,$D487,'Annuity Prices'!$E:$E,$G487),IF($B487="RAB Short",SUMIFS('RAB Prices Short'!BK:BK,'RAB Prices Short'!$B:$B,'All Prices combined'!$D487,'RAB Prices Short'!$E:$E,'All Prices combined'!$G487),IF($B487="RAB Long",SUMIFS('RAB Prices Long'!BK:BK,'RAB Prices Long'!$B:$B,'All Prices combined'!$D487,'RAB Prices Long'!$E:$E,'All Prices combined'!$G487)))),2)</f>
        <v>0</v>
      </c>
      <c r="BI487" s="2">
        <f>ROUND(IF($B487="Annuity",SUMIFS('Annuity Prices'!BL:BL,'Annuity Prices'!$B:$B,$D487,'Annuity Prices'!$E:$E,$G487),IF($B487="RAB Short",SUMIFS('RAB Prices Short'!BL:BL,'RAB Prices Short'!$B:$B,'All Prices combined'!$D487,'RAB Prices Short'!$E:$E,'All Prices combined'!$G487),IF($B487="RAB Long",SUMIFS('RAB Prices Long'!BL:BL,'RAB Prices Long'!$B:$B,'All Prices combined'!$D487,'RAB Prices Long'!$E:$E,'All Prices combined'!$G487)))),2)</f>
        <v>0</v>
      </c>
      <c r="BJ487" s="2">
        <f>ROUND(IF($B487="Annuity",SUMIFS('Annuity Prices'!BM:BM,'Annuity Prices'!$B:$B,$D487,'Annuity Prices'!$E:$E,$G487),IF($B487="RAB Short",SUMIFS('RAB Prices Short'!BM:BM,'RAB Prices Short'!$B:$B,'All Prices combined'!$D487,'RAB Prices Short'!$E:$E,'All Prices combined'!$G487),IF($B487="RAB Long",SUMIFS('RAB Prices Long'!BM:BM,'RAB Prices Long'!$B:$B,'All Prices combined'!$D487,'RAB Prices Long'!$E:$E,'All Prices combined'!$G487)))),2)</f>
        <v>0</v>
      </c>
      <c r="BK487" s="2">
        <f>ROUND(IF($B487="Annuity",SUMIFS('Annuity Prices'!BN:BN,'Annuity Prices'!$B:$B,$D487,'Annuity Prices'!$E:$E,$G487),IF($B487="RAB Short",SUMIFS('RAB Prices Short'!BN:BN,'RAB Prices Short'!$B:$B,'All Prices combined'!$D487,'RAB Prices Short'!$E:$E,'All Prices combined'!$G487),IF($B487="RAB Long",SUMIFS('RAB Prices Long'!BN:BN,'RAB Prices Long'!$B:$B,'All Prices combined'!$D487,'RAB Prices Long'!$E:$E,'All Prices combined'!$G487)))),2)</f>
        <v>0</v>
      </c>
      <c r="BL487" s="2">
        <f>ROUND(IF($B487="Annuity",SUMIFS('Annuity Prices'!BO:BO,'Annuity Prices'!$B:$B,$D487,'Annuity Prices'!$E:$E,$G487),IF($B487="RAB Short",SUMIFS('RAB Prices Short'!BO:BO,'RAB Prices Short'!$B:$B,'All Prices combined'!$D487,'RAB Prices Short'!$E:$E,'All Prices combined'!$G487),IF($B487="RAB Long",SUMIFS('RAB Prices Long'!BO:BO,'RAB Prices Long'!$B:$B,'All Prices combined'!$D487,'RAB Prices Long'!$E:$E,'All Prices combined'!$G487)))),2)</f>
        <v>0</v>
      </c>
      <c r="BM487" s="2">
        <f>ROUND(IF($B487="Annuity",SUMIFS('Annuity Prices'!BP:BP,'Annuity Prices'!$B:$B,$D487,'Annuity Prices'!$E:$E,$G487),IF($B487="RAB Short",SUMIFS('RAB Prices Short'!BP:BP,'RAB Prices Short'!$B:$B,'All Prices combined'!$D487,'RAB Prices Short'!$E:$E,'All Prices combined'!$G487),IF($B487="RAB Long",SUMIFS('RAB Prices Long'!BP:BP,'RAB Prices Long'!$B:$B,'All Prices combined'!$D487,'RAB Prices Long'!$E:$E,'All Prices combined'!$G487)))),2)</f>
        <v>0</v>
      </c>
      <c r="BN487" s="2">
        <f>ROUND(IF($B487="Annuity",SUMIFS('Annuity Prices'!BQ:BQ,'Annuity Prices'!$B:$B,$D487,'Annuity Prices'!$E:$E,$G487),IF($B487="RAB Short",SUMIFS('RAB Prices Short'!BQ:BQ,'RAB Prices Short'!$B:$B,'All Prices combined'!$D487,'RAB Prices Short'!$E:$E,'All Prices combined'!$G487),IF($B487="RAB Long",SUMIFS('RAB Prices Long'!BQ:BQ,'RAB Prices Long'!$B:$B,'All Prices combined'!$D487,'RAB Prices Long'!$E:$E,'All Prices combined'!$G487)))),2)</f>
        <v>0</v>
      </c>
      <c r="BO487" s="2">
        <f>ROUND(IF($B487="Annuity",SUMIFS('Annuity Prices'!BR:BR,'Annuity Prices'!$B:$B,$D487,'Annuity Prices'!$E:$E,$G487),IF($B487="RAB Short",SUMIFS('RAB Prices Short'!BR:BR,'RAB Prices Short'!$B:$B,'All Prices combined'!$D487,'RAB Prices Short'!$E:$E,'All Prices combined'!$G487),IF($B487="RAB Long",SUMIFS('RAB Prices Long'!BR:BR,'RAB Prices Long'!$B:$B,'All Prices combined'!$D487,'RAB Prices Long'!$E:$E,'All Prices combined'!$G487)))),2)</f>
        <v>0</v>
      </c>
      <c r="BP487" s="2">
        <f>ROUND(IF($B487="Annuity",SUMIFS('Annuity Prices'!BS:BS,'Annuity Prices'!$B:$B,$D487,'Annuity Prices'!$E:$E,$G487),IF($B487="RAB Short",SUMIFS('RAB Prices Short'!BS:BS,'RAB Prices Short'!$B:$B,'All Prices combined'!$D487,'RAB Prices Short'!$E:$E,'All Prices combined'!$G487),IF($B487="RAB Long",SUMIFS('RAB Prices Long'!BS:BS,'RAB Prices Long'!$B:$B,'All Prices combined'!$D487,'RAB Prices Long'!$E:$E,'All Prices combined'!$G487)))),2)</f>
        <v>0</v>
      </c>
      <c r="BQ487" s="2">
        <f>ROUND(IF($B487="Annuity",SUMIFS('Annuity Prices'!BT:BT,'Annuity Prices'!$B:$B,$D487,'Annuity Prices'!$E:$E,$G487),IF($B487="RAB Short",SUMIFS('RAB Prices Short'!BT:BT,'RAB Prices Short'!$B:$B,'All Prices combined'!$D487,'RAB Prices Short'!$E:$E,'All Prices combined'!$G487),IF($B487="RAB Long",SUMIFS('RAB Prices Long'!BT:BT,'RAB Prices Long'!$B:$B,'All Prices combined'!$D487,'RAB Prices Long'!$E:$E,'All Prices combined'!$G487)))),2)</f>
        <v>0</v>
      </c>
      <c r="BR487" s="2">
        <f>ROUND(IF($B487="Annuity",SUMIFS('Annuity Prices'!BU:BU,'Annuity Prices'!$B:$B,$D487,'Annuity Prices'!$E:$E,$G487),IF($B487="RAB Short",SUMIFS('RAB Prices Short'!BU:BU,'RAB Prices Short'!$B:$B,'All Prices combined'!$D487,'RAB Prices Short'!$E:$E,'All Prices combined'!$G487),IF($B487="RAB Long",SUMIFS('RAB Prices Long'!BU:BU,'RAB Prices Long'!$B:$B,'All Prices combined'!$D487,'RAB Prices Long'!$E:$E,'All Prices combined'!$G487)))),2)</f>
        <v>0</v>
      </c>
      <c r="BS487" s="2">
        <f>ROUND(IF($B487="Annuity",SUMIFS('Annuity Prices'!BV:BV,'Annuity Prices'!$B:$B,$D487,'Annuity Prices'!$E:$E,$G487),IF($B487="RAB Short",SUMIFS('RAB Prices Short'!BV:BV,'RAB Prices Short'!$B:$B,'All Prices combined'!$D487,'RAB Prices Short'!$E:$E,'All Prices combined'!$G487),IF($B487="RAB Long",SUMIFS('RAB Prices Long'!BV:BV,'RAB Prices Long'!$B:$B,'All Prices combined'!$D487,'RAB Prices Long'!$E:$E,'All Prices combined'!$G487)))),2)</f>
        <v>0</v>
      </c>
      <c r="BT487" s="2">
        <f>ROUND(IF($B487="Annuity",SUMIFS('Annuity Prices'!BW:BW,'Annuity Prices'!$B:$B,$D487,'Annuity Prices'!$E:$E,$G487),IF($B487="RAB Short",SUMIFS('RAB Prices Short'!BW:BW,'RAB Prices Short'!$B:$B,'All Prices combined'!$D487,'RAB Prices Short'!$E:$E,'All Prices combined'!$G487),IF($B487="RAB Long",SUMIFS('RAB Prices Long'!BW:BW,'RAB Prices Long'!$B:$B,'All Prices combined'!$D487,'RAB Prices Long'!$E:$E,'All Prices combined'!$G487)))),2)</f>
        <v>0</v>
      </c>
      <c r="BU487" s="2">
        <f>ROUND(IF($B487="Annuity",SUMIFS('Annuity Prices'!BX:BX,'Annuity Prices'!$B:$B,$D487,'Annuity Prices'!$E:$E,$G487),IF($B487="RAB Short",SUMIFS('RAB Prices Short'!BX:BX,'RAB Prices Short'!$B:$B,'All Prices combined'!$D487,'RAB Prices Short'!$E:$E,'All Prices combined'!$G487),IF($B487="RAB Long",SUMIFS('RAB Prices Long'!BX:BX,'RAB Prices Long'!$B:$B,'All Prices combined'!$D487,'RAB Prices Long'!$E:$E,'All Prices combined'!$G487)))),2)</f>
        <v>0</v>
      </c>
    </row>
    <row r="488" spans="2:73" x14ac:dyDescent="0.25">
      <c r="B488" t="s">
        <v>45</v>
      </c>
      <c r="C488">
        <v>19</v>
      </c>
      <c r="D488" t="s">
        <v>186</v>
      </c>
      <c r="E488" t="s">
        <v>183</v>
      </c>
      <c r="F488">
        <v>19</v>
      </c>
      <c r="G488" t="s">
        <v>38</v>
      </c>
      <c r="H488" t="s">
        <v>150</v>
      </c>
      <c r="I488" s="2">
        <f>ROUND(IF($B488="Annuity",SUMIFS('Annuity Prices'!L:L,'Annuity Prices'!$B:$B,$D488,'Annuity Prices'!$E:$E,$G488),IF($B488="RAB Short",SUMIFS('RAB Prices Short'!L:L,'RAB Prices Short'!$B:$B,'All Prices combined'!$D488,'RAB Prices Short'!$E:$E,'All Prices combined'!$G488),IF($B488="RAB Long",SUMIFS('RAB Prices Long'!L:L,'RAB Prices Long'!$B:$B,'All Prices combined'!$D488,'RAB Prices Long'!$E:$E,'All Prices combined'!$G488)))),2)</f>
        <v>0</v>
      </c>
      <c r="J488" s="2">
        <f>ROUND(IF($B488="Annuity",SUMIFS('Annuity Prices'!M:M,'Annuity Prices'!$B:$B,$D488,'Annuity Prices'!$E:$E,$G488),IF($B488="RAB Short",SUMIFS('RAB Prices Short'!M:M,'RAB Prices Short'!$B:$B,'All Prices combined'!$D488,'RAB Prices Short'!$E:$E,'All Prices combined'!$G488),IF($B488="RAB Long",SUMIFS('RAB Prices Long'!M:M,'RAB Prices Long'!$B:$B,'All Prices combined'!$D488,'RAB Prices Long'!$E:$E,'All Prices combined'!$G488)))),2)</f>
        <v>0</v>
      </c>
      <c r="K488" s="2">
        <f>ROUND(IF($B488="Annuity",SUMIFS('Annuity Prices'!N:N,'Annuity Prices'!$B:$B,$D488,'Annuity Prices'!$E:$E,$G488),IF($B488="RAB Short",SUMIFS('RAB Prices Short'!N:N,'RAB Prices Short'!$B:$B,'All Prices combined'!$D488,'RAB Prices Short'!$E:$E,'All Prices combined'!$G488),IF($B488="RAB Long",SUMIFS('RAB Prices Long'!N:N,'RAB Prices Long'!$B:$B,'All Prices combined'!$D488,'RAB Prices Long'!$E:$E,'All Prices combined'!$G488)))),2)</f>
        <v>42.22</v>
      </c>
      <c r="L488" s="2">
        <f>ROUND(IF($B488="Annuity",SUMIFS('Annuity Prices'!O:O,'Annuity Prices'!$B:$B,$D488,'Annuity Prices'!$E:$E,$G488),IF($B488="RAB Short",SUMIFS('RAB Prices Short'!O:O,'RAB Prices Short'!$B:$B,'All Prices combined'!$D488,'RAB Prices Short'!$E:$E,'All Prices combined'!$G488),IF($B488="RAB Long",SUMIFS('RAB Prices Long'!O:O,'RAB Prices Long'!$B:$B,'All Prices combined'!$D488,'RAB Prices Long'!$E:$E,'All Prices combined'!$G488)))),2)</f>
        <v>43.43</v>
      </c>
      <c r="M488" s="2">
        <f>ROUND(IF($B488="Annuity",SUMIFS('Annuity Prices'!P:P,'Annuity Prices'!$B:$B,$D488,'Annuity Prices'!$E:$E,$G488),IF($B488="RAB Short",SUMIFS('RAB Prices Short'!P:P,'RAB Prices Short'!$B:$B,'All Prices combined'!$D488,'RAB Prices Short'!$E:$E,'All Prices combined'!$G488),IF($B488="RAB Long",SUMIFS('RAB Prices Long'!P:P,'RAB Prices Long'!$B:$B,'All Prices combined'!$D488,'RAB Prices Long'!$E:$E,'All Prices combined'!$G488)))),2)</f>
        <v>47.22</v>
      </c>
      <c r="N488" s="2">
        <f>ROUND(IF($B488="Annuity",SUMIFS('Annuity Prices'!Q:Q,'Annuity Prices'!$B:$B,$D488,'Annuity Prices'!$E:$E,$G488),IF($B488="RAB Short",SUMIFS('RAB Prices Short'!Q:Q,'RAB Prices Short'!$B:$B,'All Prices combined'!$D488,'RAB Prices Short'!$E:$E,'All Prices combined'!$G488),IF($B488="RAB Long",SUMIFS('RAB Prices Long'!Q:Q,'RAB Prices Long'!$B:$B,'All Prices combined'!$D488,'RAB Prices Long'!$E:$E,'All Prices combined'!$G488)))),2)</f>
        <v>48.4</v>
      </c>
      <c r="O488" s="2">
        <f>ROUND(IF($B488="Annuity",SUMIFS('Annuity Prices'!R:R,'Annuity Prices'!$B:$B,$D488,'Annuity Prices'!$E:$E,$G488),IF($B488="RAB Short",SUMIFS('RAB Prices Short'!R:R,'RAB Prices Short'!$B:$B,'All Prices combined'!$D488,'RAB Prices Short'!$E:$E,'All Prices combined'!$G488),IF($B488="RAB Long",SUMIFS('RAB Prices Long'!R:R,'RAB Prices Long'!$B:$B,'All Prices combined'!$D488,'RAB Prices Long'!$E:$E,'All Prices combined'!$G488)))),2)</f>
        <v>49.61</v>
      </c>
      <c r="P488" s="2">
        <f>ROUND(IF($B488="Annuity",SUMIFS('Annuity Prices'!S:S,'Annuity Prices'!$B:$B,$D488,'Annuity Prices'!$E:$E,$G488),IF($B488="RAB Short",SUMIFS('RAB Prices Short'!S:S,'RAB Prices Short'!$B:$B,'All Prices combined'!$D488,'RAB Prices Short'!$E:$E,'All Prices combined'!$G488),IF($B488="RAB Long",SUMIFS('RAB Prices Long'!S:S,'RAB Prices Long'!$B:$B,'All Prices combined'!$D488,'RAB Prices Long'!$E:$E,'All Prices combined'!$G488)))),2)</f>
        <v>50.85</v>
      </c>
      <c r="Q488" s="2">
        <f>ROUND(IF($B488="Annuity",SUMIFS('Annuity Prices'!T:T,'Annuity Prices'!$B:$B,$D488,'Annuity Prices'!$E:$E,$G488),IF($B488="RAB Short",SUMIFS('RAB Prices Short'!T:T,'RAB Prices Short'!$B:$B,'All Prices combined'!$D488,'RAB Prices Short'!$E:$E,'All Prices combined'!$G488),IF($B488="RAB Long",SUMIFS('RAB Prices Long'!T:T,'RAB Prices Long'!$B:$B,'All Prices combined'!$D488,'RAB Prices Long'!$E:$E,'All Prices combined'!$G488)))),2)</f>
        <v>55.39</v>
      </c>
      <c r="R488" s="2">
        <f>ROUND(IF($B488="Annuity",SUMIFS('Annuity Prices'!U:U,'Annuity Prices'!$B:$B,$D488,'Annuity Prices'!$E:$E,$G488),IF($B488="RAB Short",SUMIFS('RAB Prices Short'!U:U,'RAB Prices Short'!$B:$B,'All Prices combined'!$D488,'RAB Prices Short'!$E:$E,'All Prices combined'!$G488),IF($B488="RAB Long",SUMIFS('RAB Prices Long'!U:U,'RAB Prices Long'!$B:$B,'All Prices combined'!$D488,'RAB Prices Long'!$E:$E,'All Prices combined'!$G488)))),2)</f>
        <v>56.77</v>
      </c>
      <c r="S488" s="2">
        <f>ROUND(IF($B488="Annuity",SUMIFS('Annuity Prices'!V:V,'Annuity Prices'!$B:$B,$D488,'Annuity Prices'!$E:$E,$G488),IF($B488="RAB Short",SUMIFS('RAB Prices Short'!V:V,'RAB Prices Short'!$B:$B,'All Prices combined'!$D488,'RAB Prices Short'!$E:$E,'All Prices combined'!$G488),IF($B488="RAB Long",SUMIFS('RAB Prices Long'!V:V,'RAB Prices Long'!$B:$B,'All Prices combined'!$D488,'RAB Prices Long'!$E:$E,'All Prices combined'!$G488)))),2)</f>
        <v>58.19</v>
      </c>
      <c r="T488" s="2">
        <f>ROUND(IF($B488="Annuity",SUMIFS('Annuity Prices'!W:W,'Annuity Prices'!$B:$B,$D488,'Annuity Prices'!$E:$E,$G488),IF($B488="RAB Short",SUMIFS('RAB Prices Short'!W:W,'RAB Prices Short'!$B:$B,'All Prices combined'!$D488,'RAB Prices Short'!$E:$E,'All Prices combined'!$G488),IF($B488="RAB Long",SUMIFS('RAB Prices Long'!W:W,'RAB Prices Long'!$B:$B,'All Prices combined'!$D488,'RAB Prices Long'!$E:$E,'All Prices combined'!$G488)))),2)</f>
        <v>59.65</v>
      </c>
      <c r="U488" s="2">
        <f>ROUND(IF($B488="Annuity",SUMIFS('Annuity Prices'!X:X,'Annuity Prices'!$B:$B,$D488,'Annuity Prices'!$E:$E,$G488),IF($B488="RAB Short",SUMIFS('RAB Prices Short'!X:X,'RAB Prices Short'!$B:$B,'All Prices combined'!$D488,'RAB Prices Short'!$E:$E,'All Prices combined'!$G488),IF($B488="RAB Long",SUMIFS('RAB Prices Long'!X:X,'RAB Prices Long'!$B:$B,'All Prices combined'!$D488,'RAB Prices Long'!$E:$E,'All Prices combined'!$G488)))),2)</f>
        <v>62.44</v>
      </c>
      <c r="V488" s="2">
        <f>ROUND(IF($B488="Annuity",SUMIFS('Annuity Prices'!Y:Y,'Annuity Prices'!$B:$B,$D488,'Annuity Prices'!$E:$E,$G488),IF($B488="RAB Short",SUMIFS('RAB Prices Short'!Y:Y,'RAB Prices Short'!$B:$B,'All Prices combined'!$D488,'RAB Prices Short'!$E:$E,'All Prices combined'!$G488),IF($B488="RAB Long",SUMIFS('RAB Prices Long'!Y:Y,'RAB Prices Long'!$B:$B,'All Prices combined'!$D488,'RAB Prices Long'!$E:$E,'All Prices combined'!$G488)))),2)</f>
        <v>64</v>
      </c>
      <c r="W488" s="2">
        <f>ROUND(IF($B488="Annuity",SUMIFS('Annuity Prices'!Z:Z,'Annuity Prices'!$B:$B,$D488,'Annuity Prices'!$E:$E,$G488),IF($B488="RAB Short",SUMIFS('RAB Prices Short'!Z:Z,'RAB Prices Short'!$B:$B,'All Prices combined'!$D488,'RAB Prices Short'!$E:$E,'All Prices combined'!$G488),IF($B488="RAB Long",SUMIFS('RAB Prices Long'!Z:Z,'RAB Prices Long'!$B:$B,'All Prices combined'!$D488,'RAB Prices Long'!$E:$E,'All Prices combined'!$G488)))),2)</f>
        <v>65.599999999999994</v>
      </c>
      <c r="X488" s="2">
        <f>ROUND(IF($B488="Annuity",SUMIFS('Annuity Prices'!AA:AA,'Annuity Prices'!$B:$B,$D488,'Annuity Prices'!$E:$E,$G488),IF($B488="RAB Short",SUMIFS('RAB Prices Short'!AA:AA,'RAB Prices Short'!$B:$B,'All Prices combined'!$D488,'RAB Prices Short'!$E:$E,'All Prices combined'!$G488),IF($B488="RAB Long",SUMIFS('RAB Prices Long'!AA:AA,'RAB Prices Long'!$B:$B,'All Prices combined'!$D488,'RAB Prices Long'!$E:$E,'All Prices combined'!$G488)))),2)</f>
        <v>67.239999999999995</v>
      </c>
      <c r="Y488" s="2">
        <f>ROUND(IF($B488="Annuity",SUMIFS('Annuity Prices'!AB:AB,'Annuity Prices'!$B:$B,$D488,'Annuity Prices'!$E:$E,$G488),IF($B488="RAB Short",SUMIFS('RAB Prices Short'!AB:AB,'RAB Prices Short'!$B:$B,'All Prices combined'!$D488,'RAB Prices Short'!$E:$E,'All Prices combined'!$G488),IF($B488="RAB Long",SUMIFS('RAB Prices Long'!AB:AB,'RAB Prices Long'!$B:$B,'All Prices combined'!$D488,'RAB Prices Long'!$E:$E,'All Prices combined'!$G488)))),2)</f>
        <v>67.760000000000005</v>
      </c>
      <c r="Z488" s="2">
        <f>ROUND(IF($B488="Annuity",SUMIFS('Annuity Prices'!AC:AC,'Annuity Prices'!$B:$B,$D488,'Annuity Prices'!$E:$E,$G488),IF($B488="RAB Short",SUMIFS('RAB Prices Short'!AC:AC,'RAB Prices Short'!$B:$B,'All Prices combined'!$D488,'RAB Prices Short'!$E:$E,'All Prices combined'!$G488),IF($B488="RAB Long",SUMIFS('RAB Prices Long'!AC:AC,'RAB Prices Long'!$B:$B,'All Prices combined'!$D488,'RAB Prices Long'!$E:$E,'All Prices combined'!$G488)))),2)</f>
        <v>69.45</v>
      </c>
      <c r="AA488" s="2">
        <f>ROUND(IF($B488="Annuity",SUMIFS('Annuity Prices'!AD:AD,'Annuity Prices'!$B:$B,$D488,'Annuity Prices'!$E:$E,$G488),IF($B488="RAB Short",SUMIFS('RAB Prices Short'!AD:AD,'RAB Prices Short'!$B:$B,'All Prices combined'!$D488,'RAB Prices Short'!$E:$E,'All Prices combined'!$G488),IF($B488="RAB Long",SUMIFS('RAB Prices Long'!AD:AD,'RAB Prices Long'!$B:$B,'All Prices combined'!$D488,'RAB Prices Long'!$E:$E,'All Prices combined'!$G488)))),2)</f>
        <v>71.19</v>
      </c>
      <c r="AB488" s="2">
        <f>ROUND(IF($B488="Annuity",SUMIFS('Annuity Prices'!AE:AE,'Annuity Prices'!$B:$B,$D488,'Annuity Prices'!$E:$E,$G488),IF($B488="RAB Short",SUMIFS('RAB Prices Short'!AE:AE,'RAB Prices Short'!$B:$B,'All Prices combined'!$D488,'RAB Prices Short'!$E:$E,'All Prices combined'!$G488),IF($B488="RAB Long",SUMIFS('RAB Prices Long'!AE:AE,'RAB Prices Long'!$B:$B,'All Prices combined'!$D488,'RAB Prices Long'!$E:$E,'All Prices combined'!$G488)))),2)</f>
        <v>72.97</v>
      </c>
      <c r="AC488" s="2">
        <f>ROUND(IF($B488="Annuity",SUMIFS('Annuity Prices'!AF:AF,'Annuity Prices'!$B:$B,$D488,'Annuity Prices'!$E:$E,$G488),IF($B488="RAB Short",SUMIFS('RAB Prices Short'!AF:AF,'RAB Prices Short'!$B:$B,'All Prices combined'!$D488,'RAB Prices Short'!$E:$E,'All Prices combined'!$G488),IF($B488="RAB Long",SUMIFS('RAB Prices Long'!AF:AF,'RAB Prices Long'!$B:$B,'All Prices combined'!$D488,'RAB Prices Long'!$E:$E,'All Prices combined'!$G488)))),2)</f>
        <v>75.83</v>
      </c>
      <c r="AD488" s="2">
        <f>ROUND(IF($B488="Annuity",SUMIFS('Annuity Prices'!AG:AG,'Annuity Prices'!$B:$B,$D488,'Annuity Prices'!$E:$E,$G488),IF($B488="RAB Short",SUMIFS('RAB Prices Short'!AG:AG,'RAB Prices Short'!$B:$B,'All Prices combined'!$D488,'RAB Prices Short'!$E:$E,'All Prices combined'!$G488),IF($B488="RAB Long",SUMIFS('RAB Prices Long'!AG:AG,'RAB Prices Long'!$B:$B,'All Prices combined'!$D488,'RAB Prices Long'!$E:$E,'All Prices combined'!$G488)))),2)</f>
        <v>77.72</v>
      </c>
      <c r="AE488" s="2">
        <f>ROUND(IF($B488="Annuity",SUMIFS('Annuity Prices'!AH:AH,'Annuity Prices'!$B:$B,$D488,'Annuity Prices'!$E:$E,$G488),IF($B488="RAB Short",SUMIFS('RAB Prices Short'!AH:AH,'RAB Prices Short'!$B:$B,'All Prices combined'!$D488,'RAB Prices Short'!$E:$E,'All Prices combined'!$G488),IF($B488="RAB Long",SUMIFS('RAB Prices Long'!AH:AH,'RAB Prices Long'!$B:$B,'All Prices combined'!$D488,'RAB Prices Long'!$E:$E,'All Prices combined'!$G488)))),2)</f>
        <v>79.66</v>
      </c>
      <c r="AF488" s="2">
        <f>ROUND(IF($B488="Annuity",SUMIFS('Annuity Prices'!AI:AI,'Annuity Prices'!$B:$B,$D488,'Annuity Prices'!$E:$E,$G488),IF($B488="RAB Short",SUMIFS('RAB Prices Short'!AI:AI,'RAB Prices Short'!$B:$B,'All Prices combined'!$D488,'RAB Prices Short'!$E:$E,'All Prices combined'!$G488),IF($B488="RAB Long",SUMIFS('RAB Prices Long'!AI:AI,'RAB Prices Long'!$B:$B,'All Prices combined'!$D488,'RAB Prices Long'!$E:$E,'All Prices combined'!$G488)))),2)</f>
        <v>81.66</v>
      </c>
      <c r="AG488" s="2">
        <f>ROUND(IF($B488="Annuity",SUMIFS('Annuity Prices'!AJ:AJ,'Annuity Prices'!$B:$B,$D488,'Annuity Prices'!$E:$E,$G488),IF($B488="RAB Short",SUMIFS('RAB Prices Short'!AJ:AJ,'RAB Prices Short'!$B:$B,'All Prices combined'!$D488,'RAB Prices Short'!$E:$E,'All Prices combined'!$G488),IF($B488="RAB Long",SUMIFS('RAB Prices Long'!AJ:AJ,'RAB Prices Long'!$B:$B,'All Prices combined'!$D488,'RAB Prices Long'!$E:$E,'All Prices combined'!$G488)))),2)</f>
        <v>85.35</v>
      </c>
      <c r="AH488" s="2">
        <f>ROUND(IF($B488="Annuity",SUMIFS('Annuity Prices'!AK:AK,'Annuity Prices'!$B:$B,$D488,'Annuity Prices'!$E:$E,$G488),IF($B488="RAB Short",SUMIFS('RAB Prices Short'!AK:AK,'RAB Prices Short'!$B:$B,'All Prices combined'!$D488,'RAB Prices Short'!$E:$E,'All Prices combined'!$G488),IF($B488="RAB Long",SUMIFS('RAB Prices Long'!AK:AK,'RAB Prices Long'!$B:$B,'All Prices combined'!$D488,'RAB Prices Long'!$E:$E,'All Prices combined'!$G488)))),2)</f>
        <v>87.48</v>
      </c>
      <c r="AI488" s="2">
        <f>ROUND(IF($B488="Annuity",SUMIFS('Annuity Prices'!AL:AL,'Annuity Prices'!$B:$B,$D488,'Annuity Prices'!$E:$E,$G488),IF($B488="RAB Short",SUMIFS('RAB Prices Short'!AL:AL,'RAB Prices Short'!$B:$B,'All Prices combined'!$D488,'RAB Prices Short'!$E:$E,'All Prices combined'!$G488),IF($B488="RAB Long",SUMIFS('RAB Prices Long'!AL:AL,'RAB Prices Long'!$B:$B,'All Prices combined'!$D488,'RAB Prices Long'!$E:$E,'All Prices combined'!$G488)))),2)</f>
        <v>89.67</v>
      </c>
      <c r="AJ488" s="2">
        <f>ROUND(IF($B488="Annuity",SUMIFS('Annuity Prices'!AM:AM,'Annuity Prices'!$B:$B,$D488,'Annuity Prices'!$E:$E,$G488),IF($B488="RAB Short",SUMIFS('RAB Prices Short'!AM:AM,'RAB Prices Short'!$B:$B,'All Prices combined'!$D488,'RAB Prices Short'!$E:$E,'All Prices combined'!$G488),IF($B488="RAB Long",SUMIFS('RAB Prices Long'!AM:AM,'RAB Prices Long'!$B:$B,'All Prices combined'!$D488,'RAB Prices Long'!$E:$E,'All Prices combined'!$G488)))),2)</f>
        <v>91.91</v>
      </c>
      <c r="AK488" s="2">
        <f>ROUND(IF($B488="Annuity",SUMIFS('Annuity Prices'!AN:AN,'Annuity Prices'!$B:$B,$D488,'Annuity Prices'!$E:$E,$G488),IF($B488="RAB Short",SUMIFS('RAB Prices Short'!AN:AN,'RAB Prices Short'!$B:$B,'All Prices combined'!$D488,'RAB Prices Short'!$E:$E,'All Prices combined'!$G488),IF($B488="RAB Long",SUMIFS('RAB Prices Long'!AN:AN,'RAB Prices Long'!$B:$B,'All Prices combined'!$D488,'RAB Prices Long'!$E:$E,'All Prices combined'!$G488)))),2)</f>
        <v>97.85</v>
      </c>
      <c r="AL488" s="2">
        <f>ROUND(IF($B488="Annuity",SUMIFS('Annuity Prices'!AO:AO,'Annuity Prices'!$B:$B,$D488,'Annuity Prices'!$E:$E,$G488),IF($B488="RAB Short",SUMIFS('RAB Prices Short'!AO:AO,'RAB Prices Short'!$B:$B,'All Prices combined'!$D488,'RAB Prices Short'!$E:$E,'All Prices combined'!$G488),IF($B488="RAB Long",SUMIFS('RAB Prices Long'!AO:AO,'RAB Prices Long'!$B:$B,'All Prices combined'!$D488,'RAB Prices Long'!$E:$E,'All Prices combined'!$G488)))),2)</f>
        <v>100.29</v>
      </c>
      <c r="AM488" s="2">
        <f>ROUND(IF($B488="Annuity",SUMIFS('Annuity Prices'!AP:AP,'Annuity Prices'!$B:$B,$D488,'Annuity Prices'!$E:$E,$G488),IF($B488="RAB Short",SUMIFS('RAB Prices Short'!AP:AP,'RAB Prices Short'!$B:$B,'All Prices combined'!$D488,'RAB Prices Short'!$E:$E,'All Prices combined'!$G488),IF($B488="RAB Long",SUMIFS('RAB Prices Long'!AP:AP,'RAB Prices Long'!$B:$B,'All Prices combined'!$D488,'RAB Prices Long'!$E:$E,'All Prices combined'!$G488)))),2)</f>
        <v>102.8</v>
      </c>
      <c r="AN488" s="2">
        <f>ROUND(IF($B488="Annuity",SUMIFS('Annuity Prices'!AQ:AQ,'Annuity Prices'!$B:$B,$D488,'Annuity Prices'!$E:$E,$G488),IF($B488="RAB Short",SUMIFS('RAB Prices Short'!AQ:AQ,'RAB Prices Short'!$B:$B,'All Prices combined'!$D488,'RAB Prices Short'!$E:$E,'All Prices combined'!$G488),IF($B488="RAB Long",SUMIFS('RAB Prices Long'!AQ:AQ,'RAB Prices Long'!$B:$B,'All Prices combined'!$D488,'RAB Prices Long'!$E:$E,'All Prices combined'!$G488)))),2)</f>
        <v>105.37</v>
      </c>
      <c r="AO488" s="2">
        <f>ROUND(IF($B488="Annuity",SUMIFS('Annuity Prices'!AR:AR,'Annuity Prices'!$B:$B,$D488,'Annuity Prices'!$E:$E,$G488),IF($B488="RAB Short",SUMIFS('RAB Prices Short'!AR:AR,'RAB Prices Short'!$B:$B,'All Prices combined'!$D488,'RAB Prices Short'!$E:$E,'All Prices combined'!$G488),IF($B488="RAB Long",SUMIFS('RAB Prices Long'!AR:AR,'RAB Prices Long'!$B:$B,'All Prices combined'!$D488,'RAB Prices Long'!$E:$E,'All Prices combined'!$G488)))),2)</f>
        <v>0</v>
      </c>
      <c r="AP488" s="2">
        <f>ROUND(IF($B488="Annuity",SUMIFS('Annuity Prices'!AS:AS,'Annuity Prices'!$B:$B,$D488,'Annuity Prices'!$E:$E,$G488),IF($B488="RAB Short",SUMIFS('RAB Prices Short'!AS:AS,'RAB Prices Short'!$B:$B,'All Prices combined'!$D488,'RAB Prices Short'!$E:$E,'All Prices combined'!$G488),IF($B488="RAB Long",SUMIFS('RAB Prices Long'!AS:AS,'RAB Prices Long'!$B:$B,'All Prices combined'!$D488,'RAB Prices Long'!$E:$E,'All Prices combined'!$G488)))),2)</f>
        <v>0</v>
      </c>
      <c r="AQ488" s="2">
        <f>ROUND(IF($B488="Annuity",SUMIFS('Annuity Prices'!AT:AT,'Annuity Prices'!$B:$B,$D488,'Annuity Prices'!$E:$E,$G488),IF($B488="RAB Short",SUMIFS('RAB Prices Short'!AT:AT,'RAB Prices Short'!$B:$B,'All Prices combined'!$D488,'RAB Prices Short'!$E:$E,'All Prices combined'!$G488),IF($B488="RAB Long",SUMIFS('RAB Prices Long'!AT:AT,'RAB Prices Long'!$B:$B,'All Prices combined'!$D488,'RAB Prices Long'!$E:$E,'All Prices combined'!$G488)))),2)</f>
        <v>47.64</v>
      </c>
      <c r="AR488" s="2">
        <f>ROUND(IF($B488="Annuity",SUMIFS('Annuity Prices'!AU:AU,'Annuity Prices'!$B:$B,$D488,'Annuity Prices'!$E:$E,$G488),IF($B488="RAB Short",SUMIFS('RAB Prices Short'!AU:AU,'RAB Prices Short'!$B:$B,'All Prices combined'!$D488,'RAB Prices Short'!$E:$E,'All Prices combined'!$G488),IF($B488="RAB Long",SUMIFS('RAB Prices Long'!AU:AU,'RAB Prices Long'!$B:$B,'All Prices combined'!$D488,'RAB Prices Long'!$E:$E,'All Prices combined'!$G488)))),2)</f>
        <v>42.22</v>
      </c>
      <c r="AS488" s="2">
        <f>ROUND(IF($B488="Annuity",SUMIFS('Annuity Prices'!AV:AV,'Annuity Prices'!$B:$B,$D488,'Annuity Prices'!$E:$E,$G488),IF($B488="RAB Short",SUMIFS('RAB Prices Short'!AV:AV,'RAB Prices Short'!$B:$B,'All Prices combined'!$D488,'RAB Prices Short'!$E:$E,'All Prices combined'!$G488),IF($B488="RAB Long",SUMIFS('RAB Prices Long'!AV:AV,'RAB Prices Long'!$B:$B,'All Prices combined'!$D488,'RAB Prices Long'!$E:$E,'All Prices combined'!$G488)))),2)</f>
        <v>43.43</v>
      </c>
      <c r="AT488" s="2">
        <f>ROUND(IF($B488="Annuity",SUMIFS('Annuity Prices'!AW:AW,'Annuity Prices'!$B:$B,$D488,'Annuity Prices'!$E:$E,$G488),IF($B488="RAB Short",SUMIFS('RAB Prices Short'!AW:AW,'RAB Prices Short'!$B:$B,'All Prices combined'!$D488,'RAB Prices Short'!$E:$E,'All Prices combined'!$G488),IF($B488="RAB Long",SUMIFS('RAB Prices Long'!AW:AW,'RAB Prices Long'!$B:$B,'All Prices combined'!$D488,'RAB Prices Long'!$E:$E,'All Prices combined'!$G488)))),2)</f>
        <v>47.22</v>
      </c>
      <c r="AU488" s="2">
        <f>ROUND(IF($B488="Annuity",SUMIFS('Annuity Prices'!AX:AX,'Annuity Prices'!$B:$B,$D488,'Annuity Prices'!$E:$E,$G488),IF($B488="RAB Short",SUMIFS('RAB Prices Short'!AX:AX,'RAB Prices Short'!$B:$B,'All Prices combined'!$D488,'RAB Prices Short'!$E:$E,'All Prices combined'!$G488),IF($B488="RAB Long",SUMIFS('RAB Prices Long'!AX:AX,'RAB Prices Long'!$B:$B,'All Prices combined'!$D488,'RAB Prices Long'!$E:$E,'All Prices combined'!$G488)))),2)</f>
        <v>48.4</v>
      </c>
      <c r="AV488" s="2">
        <f>ROUND(IF($B488="Annuity",SUMIFS('Annuity Prices'!AY:AY,'Annuity Prices'!$B:$B,$D488,'Annuity Prices'!$E:$E,$G488),IF($B488="RAB Short",SUMIFS('RAB Prices Short'!AY:AY,'RAB Prices Short'!$B:$B,'All Prices combined'!$D488,'RAB Prices Short'!$E:$E,'All Prices combined'!$G488),IF($B488="RAB Long",SUMIFS('RAB Prices Long'!AY:AY,'RAB Prices Long'!$B:$B,'All Prices combined'!$D488,'RAB Prices Long'!$E:$E,'All Prices combined'!$G488)))),2)</f>
        <v>49.61</v>
      </c>
      <c r="AW488" s="2">
        <f>ROUND(IF($B488="Annuity",SUMIFS('Annuity Prices'!AZ:AZ,'Annuity Prices'!$B:$B,$D488,'Annuity Prices'!$E:$E,$G488),IF($B488="RAB Short",SUMIFS('RAB Prices Short'!AZ:AZ,'RAB Prices Short'!$B:$B,'All Prices combined'!$D488,'RAB Prices Short'!$E:$E,'All Prices combined'!$G488),IF($B488="RAB Long",SUMIFS('RAB Prices Long'!AZ:AZ,'RAB Prices Long'!$B:$B,'All Prices combined'!$D488,'RAB Prices Long'!$E:$E,'All Prices combined'!$G488)))),2)</f>
        <v>50.85</v>
      </c>
      <c r="AX488" s="2">
        <f>ROUND(IF($B488="Annuity",SUMIFS('Annuity Prices'!BA:BA,'Annuity Prices'!$B:$B,$D488,'Annuity Prices'!$E:$E,$G488),IF($B488="RAB Short",SUMIFS('RAB Prices Short'!BA:BA,'RAB Prices Short'!$B:$B,'All Prices combined'!$D488,'RAB Prices Short'!$E:$E,'All Prices combined'!$G488),IF($B488="RAB Long",SUMIFS('RAB Prices Long'!BA:BA,'RAB Prices Long'!$B:$B,'All Prices combined'!$D488,'RAB Prices Long'!$E:$E,'All Prices combined'!$G488)))),2)</f>
        <v>55.39</v>
      </c>
      <c r="AY488" s="2">
        <f>ROUND(IF($B488="Annuity",SUMIFS('Annuity Prices'!BB:BB,'Annuity Prices'!$B:$B,$D488,'Annuity Prices'!$E:$E,$G488),IF($B488="RAB Short",SUMIFS('RAB Prices Short'!BB:BB,'RAB Prices Short'!$B:$B,'All Prices combined'!$D488,'RAB Prices Short'!$E:$E,'All Prices combined'!$G488),IF($B488="RAB Long",SUMIFS('RAB Prices Long'!BB:BB,'RAB Prices Long'!$B:$B,'All Prices combined'!$D488,'RAB Prices Long'!$E:$E,'All Prices combined'!$G488)))),2)</f>
        <v>56.77</v>
      </c>
      <c r="AZ488" s="2">
        <f>ROUND(IF($B488="Annuity",SUMIFS('Annuity Prices'!BC:BC,'Annuity Prices'!$B:$B,$D488,'Annuity Prices'!$E:$E,$G488),IF($B488="RAB Short",SUMIFS('RAB Prices Short'!BC:BC,'RAB Prices Short'!$B:$B,'All Prices combined'!$D488,'RAB Prices Short'!$E:$E,'All Prices combined'!$G488),IF($B488="RAB Long",SUMIFS('RAB Prices Long'!BC:BC,'RAB Prices Long'!$B:$B,'All Prices combined'!$D488,'RAB Prices Long'!$E:$E,'All Prices combined'!$G488)))),2)</f>
        <v>58.19</v>
      </c>
      <c r="BA488" s="2">
        <f>ROUND(IF($B488="Annuity",SUMIFS('Annuity Prices'!BD:BD,'Annuity Prices'!$B:$B,$D488,'Annuity Prices'!$E:$E,$G488),IF($B488="RAB Short",SUMIFS('RAB Prices Short'!BD:BD,'RAB Prices Short'!$B:$B,'All Prices combined'!$D488,'RAB Prices Short'!$E:$E,'All Prices combined'!$G488),IF($B488="RAB Long",SUMIFS('RAB Prices Long'!BD:BD,'RAB Prices Long'!$B:$B,'All Prices combined'!$D488,'RAB Prices Long'!$E:$E,'All Prices combined'!$G488)))),2)</f>
        <v>59.65</v>
      </c>
      <c r="BB488" s="2">
        <f>ROUND(IF($B488="Annuity",SUMIFS('Annuity Prices'!BE:BE,'Annuity Prices'!$B:$B,$D488,'Annuity Prices'!$E:$E,$G488),IF($B488="RAB Short",SUMIFS('RAB Prices Short'!BE:BE,'RAB Prices Short'!$B:$B,'All Prices combined'!$D488,'RAB Prices Short'!$E:$E,'All Prices combined'!$G488),IF($B488="RAB Long",SUMIFS('RAB Prices Long'!BE:BE,'RAB Prices Long'!$B:$B,'All Prices combined'!$D488,'RAB Prices Long'!$E:$E,'All Prices combined'!$G488)))),2)</f>
        <v>62.44</v>
      </c>
      <c r="BC488" s="2">
        <f>ROUND(IF($B488="Annuity",SUMIFS('Annuity Prices'!BF:BF,'Annuity Prices'!$B:$B,$D488,'Annuity Prices'!$E:$E,$G488),IF($B488="RAB Short",SUMIFS('RAB Prices Short'!BF:BF,'RAB Prices Short'!$B:$B,'All Prices combined'!$D488,'RAB Prices Short'!$E:$E,'All Prices combined'!$G488),IF($B488="RAB Long",SUMIFS('RAB Prices Long'!BF:BF,'RAB Prices Long'!$B:$B,'All Prices combined'!$D488,'RAB Prices Long'!$E:$E,'All Prices combined'!$G488)))),2)</f>
        <v>64</v>
      </c>
      <c r="BD488" s="2">
        <f>ROUND(IF($B488="Annuity",SUMIFS('Annuity Prices'!BG:BG,'Annuity Prices'!$B:$B,$D488,'Annuity Prices'!$E:$E,$G488),IF($B488="RAB Short",SUMIFS('RAB Prices Short'!BG:BG,'RAB Prices Short'!$B:$B,'All Prices combined'!$D488,'RAB Prices Short'!$E:$E,'All Prices combined'!$G488),IF($B488="RAB Long",SUMIFS('RAB Prices Long'!BG:BG,'RAB Prices Long'!$B:$B,'All Prices combined'!$D488,'RAB Prices Long'!$E:$E,'All Prices combined'!$G488)))),2)</f>
        <v>65.599999999999994</v>
      </c>
      <c r="BE488" s="2">
        <f>ROUND(IF($B488="Annuity",SUMIFS('Annuity Prices'!BH:BH,'Annuity Prices'!$B:$B,$D488,'Annuity Prices'!$E:$E,$G488),IF($B488="RAB Short",SUMIFS('RAB Prices Short'!BH:BH,'RAB Prices Short'!$B:$B,'All Prices combined'!$D488,'RAB Prices Short'!$E:$E,'All Prices combined'!$G488),IF($B488="RAB Long",SUMIFS('RAB Prices Long'!BH:BH,'RAB Prices Long'!$B:$B,'All Prices combined'!$D488,'RAB Prices Long'!$E:$E,'All Prices combined'!$G488)))),2)</f>
        <v>67.239999999999995</v>
      </c>
      <c r="BF488" s="2">
        <f>ROUND(IF($B488="Annuity",SUMIFS('Annuity Prices'!BI:BI,'Annuity Prices'!$B:$B,$D488,'Annuity Prices'!$E:$E,$G488),IF($B488="RAB Short",SUMIFS('RAB Prices Short'!BI:BI,'RAB Prices Short'!$B:$B,'All Prices combined'!$D488,'RAB Prices Short'!$E:$E,'All Prices combined'!$G488),IF($B488="RAB Long",SUMIFS('RAB Prices Long'!BI:BI,'RAB Prices Long'!$B:$B,'All Prices combined'!$D488,'RAB Prices Long'!$E:$E,'All Prices combined'!$G488)))),2)</f>
        <v>67.760000000000005</v>
      </c>
      <c r="BG488" s="2">
        <f>ROUND(IF($B488="Annuity",SUMIFS('Annuity Prices'!BJ:BJ,'Annuity Prices'!$B:$B,$D488,'Annuity Prices'!$E:$E,$G488),IF($B488="RAB Short",SUMIFS('RAB Prices Short'!BJ:BJ,'RAB Prices Short'!$B:$B,'All Prices combined'!$D488,'RAB Prices Short'!$E:$E,'All Prices combined'!$G488),IF($B488="RAB Long",SUMIFS('RAB Prices Long'!BJ:BJ,'RAB Prices Long'!$B:$B,'All Prices combined'!$D488,'RAB Prices Long'!$E:$E,'All Prices combined'!$G488)))),2)</f>
        <v>69.45</v>
      </c>
      <c r="BH488" s="2">
        <f>ROUND(IF($B488="Annuity",SUMIFS('Annuity Prices'!BK:BK,'Annuity Prices'!$B:$B,$D488,'Annuity Prices'!$E:$E,$G488),IF($B488="RAB Short",SUMIFS('RAB Prices Short'!BK:BK,'RAB Prices Short'!$B:$B,'All Prices combined'!$D488,'RAB Prices Short'!$E:$E,'All Prices combined'!$G488),IF($B488="RAB Long",SUMIFS('RAB Prices Long'!BK:BK,'RAB Prices Long'!$B:$B,'All Prices combined'!$D488,'RAB Prices Long'!$E:$E,'All Prices combined'!$G488)))),2)</f>
        <v>71.19</v>
      </c>
      <c r="BI488" s="2">
        <f>ROUND(IF($B488="Annuity",SUMIFS('Annuity Prices'!BL:BL,'Annuity Prices'!$B:$B,$D488,'Annuity Prices'!$E:$E,$G488),IF($B488="RAB Short",SUMIFS('RAB Prices Short'!BL:BL,'RAB Prices Short'!$B:$B,'All Prices combined'!$D488,'RAB Prices Short'!$E:$E,'All Prices combined'!$G488),IF($B488="RAB Long",SUMIFS('RAB Prices Long'!BL:BL,'RAB Prices Long'!$B:$B,'All Prices combined'!$D488,'RAB Prices Long'!$E:$E,'All Prices combined'!$G488)))),2)</f>
        <v>72.97</v>
      </c>
      <c r="BJ488" s="2">
        <f>ROUND(IF($B488="Annuity",SUMIFS('Annuity Prices'!BM:BM,'Annuity Prices'!$B:$B,$D488,'Annuity Prices'!$E:$E,$G488),IF($B488="RAB Short",SUMIFS('RAB Prices Short'!BM:BM,'RAB Prices Short'!$B:$B,'All Prices combined'!$D488,'RAB Prices Short'!$E:$E,'All Prices combined'!$G488),IF($B488="RAB Long",SUMIFS('RAB Prices Long'!BM:BM,'RAB Prices Long'!$B:$B,'All Prices combined'!$D488,'RAB Prices Long'!$E:$E,'All Prices combined'!$G488)))),2)</f>
        <v>75.83</v>
      </c>
      <c r="BK488" s="2">
        <f>ROUND(IF($B488="Annuity",SUMIFS('Annuity Prices'!BN:BN,'Annuity Prices'!$B:$B,$D488,'Annuity Prices'!$E:$E,$G488),IF($B488="RAB Short",SUMIFS('RAB Prices Short'!BN:BN,'RAB Prices Short'!$B:$B,'All Prices combined'!$D488,'RAB Prices Short'!$E:$E,'All Prices combined'!$G488),IF($B488="RAB Long",SUMIFS('RAB Prices Long'!BN:BN,'RAB Prices Long'!$B:$B,'All Prices combined'!$D488,'RAB Prices Long'!$E:$E,'All Prices combined'!$G488)))),2)</f>
        <v>77.72</v>
      </c>
      <c r="BL488" s="2">
        <f>ROUND(IF($B488="Annuity",SUMIFS('Annuity Prices'!BO:BO,'Annuity Prices'!$B:$B,$D488,'Annuity Prices'!$E:$E,$G488),IF($B488="RAB Short",SUMIFS('RAB Prices Short'!BO:BO,'RAB Prices Short'!$B:$B,'All Prices combined'!$D488,'RAB Prices Short'!$E:$E,'All Prices combined'!$G488),IF($B488="RAB Long",SUMIFS('RAB Prices Long'!BO:BO,'RAB Prices Long'!$B:$B,'All Prices combined'!$D488,'RAB Prices Long'!$E:$E,'All Prices combined'!$G488)))),2)</f>
        <v>79.66</v>
      </c>
      <c r="BM488" s="2">
        <f>ROUND(IF($B488="Annuity",SUMIFS('Annuity Prices'!BP:BP,'Annuity Prices'!$B:$B,$D488,'Annuity Prices'!$E:$E,$G488),IF($B488="RAB Short",SUMIFS('RAB Prices Short'!BP:BP,'RAB Prices Short'!$B:$B,'All Prices combined'!$D488,'RAB Prices Short'!$E:$E,'All Prices combined'!$G488),IF($B488="RAB Long",SUMIFS('RAB Prices Long'!BP:BP,'RAB Prices Long'!$B:$B,'All Prices combined'!$D488,'RAB Prices Long'!$E:$E,'All Prices combined'!$G488)))),2)</f>
        <v>81.66</v>
      </c>
      <c r="BN488" s="2">
        <f>ROUND(IF($B488="Annuity",SUMIFS('Annuity Prices'!BQ:BQ,'Annuity Prices'!$B:$B,$D488,'Annuity Prices'!$E:$E,$G488),IF($B488="RAB Short",SUMIFS('RAB Prices Short'!BQ:BQ,'RAB Prices Short'!$B:$B,'All Prices combined'!$D488,'RAB Prices Short'!$E:$E,'All Prices combined'!$G488),IF($B488="RAB Long",SUMIFS('RAB Prices Long'!BQ:BQ,'RAB Prices Long'!$B:$B,'All Prices combined'!$D488,'RAB Prices Long'!$E:$E,'All Prices combined'!$G488)))),2)</f>
        <v>85.35</v>
      </c>
      <c r="BO488" s="2">
        <f>ROUND(IF($B488="Annuity",SUMIFS('Annuity Prices'!BR:BR,'Annuity Prices'!$B:$B,$D488,'Annuity Prices'!$E:$E,$G488),IF($B488="RAB Short",SUMIFS('RAB Prices Short'!BR:BR,'RAB Prices Short'!$B:$B,'All Prices combined'!$D488,'RAB Prices Short'!$E:$E,'All Prices combined'!$G488),IF($B488="RAB Long",SUMIFS('RAB Prices Long'!BR:BR,'RAB Prices Long'!$B:$B,'All Prices combined'!$D488,'RAB Prices Long'!$E:$E,'All Prices combined'!$G488)))),2)</f>
        <v>87.48</v>
      </c>
      <c r="BP488" s="2">
        <f>ROUND(IF($B488="Annuity",SUMIFS('Annuity Prices'!BS:BS,'Annuity Prices'!$B:$B,$D488,'Annuity Prices'!$E:$E,$G488),IF($B488="RAB Short",SUMIFS('RAB Prices Short'!BS:BS,'RAB Prices Short'!$B:$B,'All Prices combined'!$D488,'RAB Prices Short'!$E:$E,'All Prices combined'!$G488),IF($B488="RAB Long",SUMIFS('RAB Prices Long'!BS:BS,'RAB Prices Long'!$B:$B,'All Prices combined'!$D488,'RAB Prices Long'!$E:$E,'All Prices combined'!$G488)))),2)</f>
        <v>89.67</v>
      </c>
      <c r="BQ488" s="2">
        <f>ROUND(IF($B488="Annuity",SUMIFS('Annuity Prices'!BT:BT,'Annuity Prices'!$B:$B,$D488,'Annuity Prices'!$E:$E,$G488),IF($B488="RAB Short",SUMIFS('RAB Prices Short'!BT:BT,'RAB Prices Short'!$B:$B,'All Prices combined'!$D488,'RAB Prices Short'!$E:$E,'All Prices combined'!$G488),IF($B488="RAB Long",SUMIFS('RAB Prices Long'!BT:BT,'RAB Prices Long'!$B:$B,'All Prices combined'!$D488,'RAB Prices Long'!$E:$E,'All Prices combined'!$G488)))),2)</f>
        <v>91.91</v>
      </c>
      <c r="BR488" s="2">
        <f>ROUND(IF($B488="Annuity",SUMIFS('Annuity Prices'!BU:BU,'Annuity Prices'!$B:$B,$D488,'Annuity Prices'!$E:$E,$G488),IF($B488="RAB Short",SUMIFS('RAB Prices Short'!BU:BU,'RAB Prices Short'!$B:$B,'All Prices combined'!$D488,'RAB Prices Short'!$E:$E,'All Prices combined'!$G488),IF($B488="RAB Long",SUMIFS('RAB Prices Long'!BU:BU,'RAB Prices Long'!$B:$B,'All Prices combined'!$D488,'RAB Prices Long'!$E:$E,'All Prices combined'!$G488)))),2)</f>
        <v>97.85</v>
      </c>
      <c r="BS488" s="2">
        <f>ROUND(IF($B488="Annuity",SUMIFS('Annuity Prices'!BV:BV,'Annuity Prices'!$B:$B,$D488,'Annuity Prices'!$E:$E,$G488),IF($B488="RAB Short",SUMIFS('RAB Prices Short'!BV:BV,'RAB Prices Short'!$B:$B,'All Prices combined'!$D488,'RAB Prices Short'!$E:$E,'All Prices combined'!$G488),IF($B488="RAB Long",SUMIFS('RAB Prices Long'!BV:BV,'RAB Prices Long'!$B:$B,'All Prices combined'!$D488,'RAB Prices Long'!$E:$E,'All Prices combined'!$G488)))),2)</f>
        <v>100.29</v>
      </c>
      <c r="BT488" s="2">
        <f>ROUND(IF($B488="Annuity",SUMIFS('Annuity Prices'!BW:BW,'Annuity Prices'!$B:$B,$D488,'Annuity Prices'!$E:$E,$G488),IF($B488="RAB Short",SUMIFS('RAB Prices Short'!BW:BW,'RAB Prices Short'!$B:$B,'All Prices combined'!$D488,'RAB Prices Short'!$E:$E,'All Prices combined'!$G488),IF($B488="RAB Long",SUMIFS('RAB Prices Long'!BW:BW,'RAB Prices Long'!$B:$B,'All Prices combined'!$D488,'RAB Prices Long'!$E:$E,'All Prices combined'!$G488)))),2)</f>
        <v>102.8</v>
      </c>
      <c r="BU488" s="2">
        <f>ROUND(IF($B488="Annuity",SUMIFS('Annuity Prices'!BX:BX,'Annuity Prices'!$B:$B,$D488,'Annuity Prices'!$E:$E,$G488),IF($B488="RAB Short",SUMIFS('RAB Prices Short'!BX:BX,'RAB Prices Short'!$B:$B,'All Prices combined'!$D488,'RAB Prices Short'!$E:$E,'All Prices combined'!$G488),IF($B488="RAB Long",SUMIFS('RAB Prices Long'!BX:BX,'RAB Prices Long'!$B:$B,'All Prices combined'!$D488,'RAB Prices Long'!$E:$E,'All Prices combined'!$G488)))),2)</f>
        <v>105.37</v>
      </c>
    </row>
    <row r="489" spans="2:73" x14ac:dyDescent="0.25">
      <c r="B489" t="s">
        <v>45</v>
      </c>
      <c r="C489">
        <v>19</v>
      </c>
      <c r="D489" t="s">
        <v>186</v>
      </c>
      <c r="E489" t="s">
        <v>183</v>
      </c>
      <c r="F489">
        <v>19</v>
      </c>
      <c r="G489" t="s">
        <v>40</v>
      </c>
      <c r="I489" s="2">
        <f>ROUND(IF($B489="Annuity",SUMIFS('Annuity Prices'!L:L,'Annuity Prices'!$B:$B,$D489,'Annuity Prices'!$E:$E,$G489),IF($B489="RAB Short",SUMIFS('RAB Prices Short'!L:L,'RAB Prices Short'!$B:$B,'All Prices combined'!$D489,'RAB Prices Short'!$E:$E,'All Prices combined'!$G489),IF($B489="RAB Long",SUMIFS('RAB Prices Long'!L:L,'RAB Prices Long'!$B:$B,'All Prices combined'!$D489,'RAB Prices Long'!$E:$E,'All Prices combined'!$G489)))),2)</f>
        <v>0</v>
      </c>
      <c r="J489" s="2">
        <f>ROUND(IF($B489="Annuity",SUMIFS('Annuity Prices'!M:M,'Annuity Prices'!$B:$B,$D489,'Annuity Prices'!$E:$E,$G489),IF($B489="RAB Short",SUMIFS('RAB Prices Short'!M:M,'RAB Prices Short'!$B:$B,'All Prices combined'!$D489,'RAB Prices Short'!$E:$E,'All Prices combined'!$G489),IF($B489="RAB Long",SUMIFS('RAB Prices Long'!M:M,'RAB Prices Long'!$B:$B,'All Prices combined'!$D489,'RAB Prices Long'!$E:$E,'All Prices combined'!$G489)))),2)</f>
        <v>0</v>
      </c>
      <c r="K489" s="2">
        <f>ROUND(IF($B489="Annuity",SUMIFS('Annuity Prices'!N:N,'Annuity Prices'!$B:$B,$D489,'Annuity Prices'!$E:$E,$G489),IF($B489="RAB Short",SUMIFS('RAB Prices Short'!N:N,'RAB Prices Short'!$B:$B,'All Prices combined'!$D489,'RAB Prices Short'!$E:$E,'All Prices combined'!$G489),IF($B489="RAB Long",SUMIFS('RAB Prices Long'!N:N,'RAB Prices Long'!$B:$B,'All Prices combined'!$D489,'RAB Prices Long'!$E:$E,'All Prices combined'!$G489)))),2)</f>
        <v>1.72</v>
      </c>
      <c r="L489" s="2">
        <f>ROUND(IF($B489="Annuity",SUMIFS('Annuity Prices'!O:O,'Annuity Prices'!$B:$B,$D489,'Annuity Prices'!$E:$E,$G489),IF($B489="RAB Short",SUMIFS('RAB Prices Short'!O:O,'RAB Prices Short'!$B:$B,'All Prices combined'!$D489,'RAB Prices Short'!$E:$E,'All Prices combined'!$G489),IF($B489="RAB Long",SUMIFS('RAB Prices Long'!O:O,'RAB Prices Long'!$B:$B,'All Prices combined'!$D489,'RAB Prices Long'!$E:$E,'All Prices combined'!$G489)))),2)</f>
        <v>1.77</v>
      </c>
      <c r="M489" s="2">
        <f>ROUND(IF($B489="Annuity",SUMIFS('Annuity Prices'!P:P,'Annuity Prices'!$B:$B,$D489,'Annuity Prices'!$E:$E,$G489),IF($B489="RAB Short",SUMIFS('RAB Prices Short'!P:P,'RAB Prices Short'!$B:$B,'All Prices combined'!$D489,'RAB Prices Short'!$E:$E,'All Prices combined'!$G489),IF($B489="RAB Long",SUMIFS('RAB Prices Long'!P:P,'RAB Prices Long'!$B:$B,'All Prices combined'!$D489,'RAB Prices Long'!$E:$E,'All Prices combined'!$G489)))),2)</f>
        <v>1.81</v>
      </c>
      <c r="N489" s="2">
        <f>ROUND(IF($B489="Annuity",SUMIFS('Annuity Prices'!Q:Q,'Annuity Prices'!$B:$B,$D489,'Annuity Prices'!$E:$E,$G489),IF($B489="RAB Short",SUMIFS('RAB Prices Short'!Q:Q,'RAB Prices Short'!$B:$B,'All Prices combined'!$D489,'RAB Prices Short'!$E:$E,'All Prices combined'!$G489),IF($B489="RAB Long",SUMIFS('RAB Prices Long'!Q:Q,'RAB Prices Long'!$B:$B,'All Prices combined'!$D489,'RAB Prices Long'!$E:$E,'All Prices combined'!$G489)))),2)</f>
        <v>1.85</v>
      </c>
      <c r="O489" s="2">
        <f>ROUND(IF($B489="Annuity",SUMIFS('Annuity Prices'!R:R,'Annuity Prices'!$B:$B,$D489,'Annuity Prices'!$E:$E,$G489),IF($B489="RAB Short",SUMIFS('RAB Prices Short'!R:R,'RAB Prices Short'!$B:$B,'All Prices combined'!$D489,'RAB Prices Short'!$E:$E,'All Prices combined'!$G489),IF($B489="RAB Long",SUMIFS('RAB Prices Long'!R:R,'RAB Prices Long'!$B:$B,'All Prices combined'!$D489,'RAB Prices Long'!$E:$E,'All Prices combined'!$G489)))),2)</f>
        <v>1.9</v>
      </c>
      <c r="P489" s="2">
        <f>ROUND(IF($B489="Annuity",SUMIFS('Annuity Prices'!S:S,'Annuity Prices'!$B:$B,$D489,'Annuity Prices'!$E:$E,$G489),IF($B489="RAB Short",SUMIFS('RAB Prices Short'!S:S,'RAB Prices Short'!$B:$B,'All Prices combined'!$D489,'RAB Prices Short'!$E:$E,'All Prices combined'!$G489),IF($B489="RAB Long",SUMIFS('RAB Prices Long'!S:S,'RAB Prices Long'!$B:$B,'All Prices combined'!$D489,'RAB Prices Long'!$E:$E,'All Prices combined'!$G489)))),2)</f>
        <v>1.95</v>
      </c>
      <c r="Q489" s="2">
        <f>ROUND(IF($B489="Annuity",SUMIFS('Annuity Prices'!T:T,'Annuity Prices'!$B:$B,$D489,'Annuity Prices'!$E:$E,$G489),IF($B489="RAB Short",SUMIFS('RAB Prices Short'!T:T,'RAB Prices Short'!$B:$B,'All Prices combined'!$D489,'RAB Prices Short'!$E:$E,'All Prices combined'!$G489),IF($B489="RAB Long",SUMIFS('RAB Prices Long'!T:T,'RAB Prices Long'!$B:$B,'All Prices combined'!$D489,'RAB Prices Long'!$E:$E,'All Prices combined'!$G489)))),2)</f>
        <v>1.99</v>
      </c>
      <c r="R489" s="2">
        <f>ROUND(IF($B489="Annuity",SUMIFS('Annuity Prices'!U:U,'Annuity Prices'!$B:$B,$D489,'Annuity Prices'!$E:$E,$G489),IF($B489="RAB Short",SUMIFS('RAB Prices Short'!U:U,'RAB Prices Short'!$B:$B,'All Prices combined'!$D489,'RAB Prices Short'!$E:$E,'All Prices combined'!$G489),IF($B489="RAB Long",SUMIFS('RAB Prices Long'!U:U,'RAB Prices Long'!$B:$B,'All Prices combined'!$D489,'RAB Prices Long'!$E:$E,'All Prices combined'!$G489)))),2)</f>
        <v>2.0299999999999998</v>
      </c>
      <c r="S489" s="2">
        <f>ROUND(IF($B489="Annuity",SUMIFS('Annuity Prices'!V:V,'Annuity Prices'!$B:$B,$D489,'Annuity Prices'!$E:$E,$G489),IF($B489="RAB Short",SUMIFS('RAB Prices Short'!V:V,'RAB Prices Short'!$B:$B,'All Prices combined'!$D489,'RAB Prices Short'!$E:$E,'All Prices combined'!$G489),IF($B489="RAB Long",SUMIFS('RAB Prices Long'!V:V,'RAB Prices Long'!$B:$B,'All Prices combined'!$D489,'RAB Prices Long'!$E:$E,'All Prices combined'!$G489)))),2)</f>
        <v>2.09</v>
      </c>
      <c r="T489" s="2">
        <f>ROUND(IF($B489="Annuity",SUMIFS('Annuity Prices'!W:W,'Annuity Prices'!$B:$B,$D489,'Annuity Prices'!$E:$E,$G489),IF($B489="RAB Short",SUMIFS('RAB Prices Short'!W:W,'RAB Prices Short'!$B:$B,'All Prices combined'!$D489,'RAB Prices Short'!$E:$E,'All Prices combined'!$G489),IF($B489="RAB Long",SUMIFS('RAB Prices Long'!W:W,'RAB Prices Long'!$B:$B,'All Prices combined'!$D489,'RAB Prices Long'!$E:$E,'All Prices combined'!$G489)))),2)</f>
        <v>2.14</v>
      </c>
      <c r="U489" s="2">
        <f>ROUND(IF($B489="Annuity",SUMIFS('Annuity Prices'!X:X,'Annuity Prices'!$B:$B,$D489,'Annuity Prices'!$E:$E,$G489),IF($B489="RAB Short",SUMIFS('RAB Prices Short'!X:X,'RAB Prices Short'!$B:$B,'All Prices combined'!$D489,'RAB Prices Short'!$E:$E,'All Prices combined'!$G489),IF($B489="RAB Long",SUMIFS('RAB Prices Long'!X:X,'RAB Prices Long'!$B:$B,'All Prices combined'!$D489,'RAB Prices Long'!$E:$E,'All Prices combined'!$G489)))),2)</f>
        <v>2.1800000000000002</v>
      </c>
      <c r="V489" s="2">
        <f>ROUND(IF($B489="Annuity",SUMIFS('Annuity Prices'!Y:Y,'Annuity Prices'!$B:$B,$D489,'Annuity Prices'!$E:$E,$G489),IF($B489="RAB Short",SUMIFS('RAB Prices Short'!Y:Y,'RAB Prices Short'!$B:$B,'All Prices combined'!$D489,'RAB Prices Short'!$E:$E,'All Prices combined'!$G489),IF($B489="RAB Long",SUMIFS('RAB Prices Long'!Y:Y,'RAB Prices Long'!$B:$B,'All Prices combined'!$D489,'RAB Prices Long'!$E:$E,'All Prices combined'!$G489)))),2)</f>
        <v>2.23</v>
      </c>
      <c r="W489" s="2">
        <f>ROUND(IF($B489="Annuity",SUMIFS('Annuity Prices'!Z:Z,'Annuity Prices'!$B:$B,$D489,'Annuity Prices'!$E:$E,$G489),IF($B489="RAB Short",SUMIFS('RAB Prices Short'!Z:Z,'RAB Prices Short'!$B:$B,'All Prices combined'!$D489,'RAB Prices Short'!$E:$E,'All Prices combined'!$G489),IF($B489="RAB Long",SUMIFS('RAB Prices Long'!Z:Z,'RAB Prices Long'!$B:$B,'All Prices combined'!$D489,'RAB Prices Long'!$E:$E,'All Prices combined'!$G489)))),2)</f>
        <v>2.29</v>
      </c>
      <c r="X489" s="2">
        <f>ROUND(IF($B489="Annuity",SUMIFS('Annuity Prices'!AA:AA,'Annuity Prices'!$B:$B,$D489,'Annuity Prices'!$E:$E,$G489),IF($B489="RAB Short",SUMIFS('RAB Prices Short'!AA:AA,'RAB Prices Short'!$B:$B,'All Prices combined'!$D489,'RAB Prices Short'!$E:$E,'All Prices combined'!$G489),IF($B489="RAB Long",SUMIFS('RAB Prices Long'!AA:AA,'RAB Prices Long'!$B:$B,'All Prices combined'!$D489,'RAB Prices Long'!$E:$E,'All Prices combined'!$G489)))),2)</f>
        <v>2.35</v>
      </c>
      <c r="Y489" s="2">
        <f>ROUND(IF($B489="Annuity",SUMIFS('Annuity Prices'!AB:AB,'Annuity Prices'!$B:$B,$D489,'Annuity Prices'!$E:$E,$G489),IF($B489="RAB Short",SUMIFS('RAB Prices Short'!AB:AB,'RAB Prices Short'!$B:$B,'All Prices combined'!$D489,'RAB Prices Short'!$E:$E,'All Prices combined'!$G489),IF($B489="RAB Long",SUMIFS('RAB Prices Long'!AB:AB,'RAB Prices Long'!$B:$B,'All Prices combined'!$D489,'RAB Prices Long'!$E:$E,'All Prices combined'!$G489)))),2)</f>
        <v>2.39</v>
      </c>
      <c r="Z489" s="2">
        <f>ROUND(IF($B489="Annuity",SUMIFS('Annuity Prices'!AC:AC,'Annuity Prices'!$B:$B,$D489,'Annuity Prices'!$E:$E,$G489),IF($B489="RAB Short",SUMIFS('RAB Prices Short'!AC:AC,'RAB Prices Short'!$B:$B,'All Prices combined'!$D489,'RAB Prices Short'!$E:$E,'All Prices combined'!$G489),IF($B489="RAB Long",SUMIFS('RAB Prices Long'!AC:AC,'RAB Prices Long'!$B:$B,'All Prices combined'!$D489,'RAB Prices Long'!$E:$E,'All Prices combined'!$G489)))),2)</f>
        <v>2.4500000000000002</v>
      </c>
      <c r="AA489" s="2">
        <f>ROUND(IF($B489="Annuity",SUMIFS('Annuity Prices'!AD:AD,'Annuity Prices'!$B:$B,$D489,'Annuity Prices'!$E:$E,$G489),IF($B489="RAB Short",SUMIFS('RAB Prices Short'!AD:AD,'RAB Prices Short'!$B:$B,'All Prices combined'!$D489,'RAB Prices Short'!$E:$E,'All Prices combined'!$G489),IF($B489="RAB Long",SUMIFS('RAB Prices Long'!AD:AD,'RAB Prices Long'!$B:$B,'All Prices combined'!$D489,'RAB Prices Long'!$E:$E,'All Prices combined'!$G489)))),2)</f>
        <v>2.52</v>
      </c>
      <c r="AB489" s="2">
        <f>ROUND(IF($B489="Annuity",SUMIFS('Annuity Prices'!AE:AE,'Annuity Prices'!$B:$B,$D489,'Annuity Prices'!$E:$E,$G489),IF($B489="RAB Short",SUMIFS('RAB Prices Short'!AE:AE,'RAB Prices Short'!$B:$B,'All Prices combined'!$D489,'RAB Prices Short'!$E:$E,'All Prices combined'!$G489),IF($B489="RAB Long",SUMIFS('RAB Prices Long'!AE:AE,'RAB Prices Long'!$B:$B,'All Prices combined'!$D489,'RAB Prices Long'!$E:$E,'All Prices combined'!$G489)))),2)</f>
        <v>2.58</v>
      </c>
      <c r="AC489" s="2">
        <f>ROUND(IF($B489="Annuity",SUMIFS('Annuity Prices'!AF:AF,'Annuity Prices'!$B:$B,$D489,'Annuity Prices'!$E:$E,$G489),IF($B489="RAB Short",SUMIFS('RAB Prices Short'!AF:AF,'RAB Prices Short'!$B:$B,'All Prices combined'!$D489,'RAB Prices Short'!$E:$E,'All Prices combined'!$G489),IF($B489="RAB Long",SUMIFS('RAB Prices Long'!AF:AF,'RAB Prices Long'!$B:$B,'All Prices combined'!$D489,'RAB Prices Long'!$E:$E,'All Prices combined'!$G489)))),2)</f>
        <v>2.63</v>
      </c>
      <c r="AD489" s="2">
        <f>ROUND(IF($B489="Annuity",SUMIFS('Annuity Prices'!AG:AG,'Annuity Prices'!$B:$B,$D489,'Annuity Prices'!$E:$E,$G489),IF($B489="RAB Short",SUMIFS('RAB Prices Short'!AG:AG,'RAB Prices Short'!$B:$B,'All Prices combined'!$D489,'RAB Prices Short'!$E:$E,'All Prices combined'!$G489),IF($B489="RAB Long",SUMIFS('RAB Prices Long'!AG:AG,'RAB Prices Long'!$B:$B,'All Prices combined'!$D489,'RAB Prices Long'!$E:$E,'All Prices combined'!$G489)))),2)</f>
        <v>2.69</v>
      </c>
      <c r="AE489" s="2">
        <f>ROUND(IF($B489="Annuity",SUMIFS('Annuity Prices'!AH:AH,'Annuity Prices'!$B:$B,$D489,'Annuity Prices'!$E:$E,$G489),IF($B489="RAB Short",SUMIFS('RAB Prices Short'!AH:AH,'RAB Prices Short'!$B:$B,'All Prices combined'!$D489,'RAB Prices Short'!$E:$E,'All Prices combined'!$G489),IF($B489="RAB Long",SUMIFS('RAB Prices Long'!AH:AH,'RAB Prices Long'!$B:$B,'All Prices combined'!$D489,'RAB Prices Long'!$E:$E,'All Prices combined'!$G489)))),2)</f>
        <v>2.76</v>
      </c>
      <c r="AF489" s="2">
        <f>ROUND(IF($B489="Annuity",SUMIFS('Annuity Prices'!AI:AI,'Annuity Prices'!$B:$B,$D489,'Annuity Prices'!$E:$E,$G489),IF($B489="RAB Short",SUMIFS('RAB Prices Short'!AI:AI,'RAB Prices Short'!$B:$B,'All Prices combined'!$D489,'RAB Prices Short'!$E:$E,'All Prices combined'!$G489),IF($B489="RAB Long",SUMIFS('RAB Prices Long'!AI:AI,'RAB Prices Long'!$B:$B,'All Prices combined'!$D489,'RAB Prices Long'!$E:$E,'All Prices combined'!$G489)))),2)</f>
        <v>2.83</v>
      </c>
      <c r="AG489" s="2">
        <f>ROUND(IF($B489="Annuity",SUMIFS('Annuity Prices'!AJ:AJ,'Annuity Prices'!$B:$B,$D489,'Annuity Prices'!$E:$E,$G489),IF($B489="RAB Short",SUMIFS('RAB Prices Short'!AJ:AJ,'RAB Prices Short'!$B:$B,'All Prices combined'!$D489,'RAB Prices Short'!$E:$E,'All Prices combined'!$G489),IF($B489="RAB Long",SUMIFS('RAB Prices Long'!AJ:AJ,'RAB Prices Long'!$B:$B,'All Prices combined'!$D489,'RAB Prices Long'!$E:$E,'All Prices combined'!$G489)))),2)</f>
        <v>2.89</v>
      </c>
      <c r="AH489" s="2">
        <f>ROUND(IF($B489="Annuity",SUMIFS('Annuity Prices'!AK:AK,'Annuity Prices'!$B:$B,$D489,'Annuity Prices'!$E:$E,$G489),IF($B489="RAB Short",SUMIFS('RAB Prices Short'!AK:AK,'RAB Prices Short'!$B:$B,'All Prices combined'!$D489,'RAB Prices Short'!$E:$E,'All Prices combined'!$G489),IF($B489="RAB Long",SUMIFS('RAB Prices Long'!AK:AK,'RAB Prices Long'!$B:$B,'All Prices combined'!$D489,'RAB Prices Long'!$E:$E,'All Prices combined'!$G489)))),2)</f>
        <v>2.96</v>
      </c>
      <c r="AI489" s="2">
        <f>ROUND(IF($B489="Annuity",SUMIFS('Annuity Prices'!AL:AL,'Annuity Prices'!$B:$B,$D489,'Annuity Prices'!$E:$E,$G489),IF($B489="RAB Short",SUMIFS('RAB Prices Short'!AL:AL,'RAB Prices Short'!$B:$B,'All Prices combined'!$D489,'RAB Prices Short'!$E:$E,'All Prices combined'!$G489),IF($B489="RAB Long",SUMIFS('RAB Prices Long'!AL:AL,'RAB Prices Long'!$B:$B,'All Prices combined'!$D489,'RAB Prices Long'!$E:$E,'All Prices combined'!$G489)))),2)</f>
        <v>3.03</v>
      </c>
      <c r="AJ489" s="2">
        <f>ROUND(IF($B489="Annuity",SUMIFS('Annuity Prices'!AM:AM,'Annuity Prices'!$B:$B,$D489,'Annuity Prices'!$E:$E,$G489),IF($B489="RAB Short",SUMIFS('RAB Prices Short'!AM:AM,'RAB Prices Short'!$B:$B,'All Prices combined'!$D489,'RAB Prices Short'!$E:$E,'All Prices combined'!$G489),IF($B489="RAB Long",SUMIFS('RAB Prices Long'!AM:AM,'RAB Prices Long'!$B:$B,'All Prices combined'!$D489,'RAB Prices Long'!$E:$E,'All Prices combined'!$G489)))),2)</f>
        <v>3.11</v>
      </c>
      <c r="AK489" s="2">
        <f>ROUND(IF($B489="Annuity",SUMIFS('Annuity Prices'!AN:AN,'Annuity Prices'!$B:$B,$D489,'Annuity Prices'!$E:$E,$G489),IF($B489="RAB Short",SUMIFS('RAB Prices Short'!AN:AN,'RAB Prices Short'!$B:$B,'All Prices combined'!$D489,'RAB Prices Short'!$E:$E,'All Prices combined'!$G489),IF($B489="RAB Long",SUMIFS('RAB Prices Long'!AN:AN,'RAB Prices Long'!$B:$B,'All Prices combined'!$D489,'RAB Prices Long'!$E:$E,'All Prices combined'!$G489)))),2)</f>
        <v>3.17</v>
      </c>
      <c r="AL489" s="2">
        <f>ROUND(IF($B489="Annuity",SUMIFS('Annuity Prices'!AO:AO,'Annuity Prices'!$B:$B,$D489,'Annuity Prices'!$E:$E,$G489),IF($B489="RAB Short",SUMIFS('RAB Prices Short'!AO:AO,'RAB Prices Short'!$B:$B,'All Prices combined'!$D489,'RAB Prices Short'!$E:$E,'All Prices combined'!$G489),IF($B489="RAB Long",SUMIFS('RAB Prices Long'!AO:AO,'RAB Prices Long'!$B:$B,'All Prices combined'!$D489,'RAB Prices Long'!$E:$E,'All Prices combined'!$G489)))),2)</f>
        <v>3.25</v>
      </c>
      <c r="AM489" s="2">
        <f>ROUND(IF($B489="Annuity",SUMIFS('Annuity Prices'!AP:AP,'Annuity Prices'!$B:$B,$D489,'Annuity Prices'!$E:$E,$G489),IF($B489="RAB Short",SUMIFS('RAB Prices Short'!AP:AP,'RAB Prices Short'!$B:$B,'All Prices combined'!$D489,'RAB Prices Short'!$E:$E,'All Prices combined'!$G489),IF($B489="RAB Long",SUMIFS('RAB Prices Long'!AP:AP,'RAB Prices Long'!$B:$B,'All Prices combined'!$D489,'RAB Prices Long'!$E:$E,'All Prices combined'!$G489)))),2)</f>
        <v>3.33</v>
      </c>
      <c r="AN489" s="2">
        <f>ROUND(IF($B489="Annuity",SUMIFS('Annuity Prices'!AQ:AQ,'Annuity Prices'!$B:$B,$D489,'Annuity Prices'!$E:$E,$G489),IF($B489="RAB Short",SUMIFS('RAB Prices Short'!AQ:AQ,'RAB Prices Short'!$B:$B,'All Prices combined'!$D489,'RAB Prices Short'!$E:$E,'All Prices combined'!$G489),IF($B489="RAB Long",SUMIFS('RAB Prices Long'!AQ:AQ,'RAB Prices Long'!$B:$B,'All Prices combined'!$D489,'RAB Prices Long'!$E:$E,'All Prices combined'!$G489)))),2)</f>
        <v>3.41</v>
      </c>
      <c r="AO489" s="2">
        <f>ROUND(IF($B489="Annuity",SUMIFS('Annuity Prices'!AR:AR,'Annuity Prices'!$B:$B,$D489,'Annuity Prices'!$E:$E,$G489),IF($B489="RAB Short",SUMIFS('RAB Prices Short'!AR:AR,'RAB Prices Short'!$B:$B,'All Prices combined'!$D489,'RAB Prices Short'!$E:$E,'All Prices combined'!$G489),IF($B489="RAB Long",SUMIFS('RAB Prices Long'!AR:AR,'RAB Prices Long'!$B:$B,'All Prices combined'!$D489,'RAB Prices Long'!$E:$E,'All Prices combined'!$G489)))),2)</f>
        <v>0</v>
      </c>
      <c r="AP489" s="2">
        <f>ROUND(IF($B489="Annuity",SUMIFS('Annuity Prices'!AS:AS,'Annuity Prices'!$B:$B,$D489,'Annuity Prices'!$E:$E,$G489),IF($B489="RAB Short",SUMIFS('RAB Prices Short'!AS:AS,'RAB Prices Short'!$B:$B,'All Prices combined'!$D489,'RAB Prices Short'!$E:$E,'All Prices combined'!$G489),IF($B489="RAB Long",SUMIFS('RAB Prices Long'!AS:AS,'RAB Prices Long'!$B:$B,'All Prices combined'!$D489,'RAB Prices Long'!$E:$E,'All Prices combined'!$G489)))),2)</f>
        <v>0</v>
      </c>
      <c r="AQ489" s="2">
        <f>ROUND(IF($B489="Annuity",SUMIFS('Annuity Prices'!AT:AT,'Annuity Prices'!$B:$B,$D489,'Annuity Prices'!$E:$E,$G489),IF($B489="RAB Short",SUMIFS('RAB Prices Short'!AT:AT,'RAB Prices Short'!$B:$B,'All Prices combined'!$D489,'RAB Prices Short'!$E:$E,'All Prices combined'!$G489),IF($B489="RAB Long",SUMIFS('RAB Prices Long'!AT:AT,'RAB Prices Long'!$B:$B,'All Prices combined'!$D489,'RAB Prices Long'!$E:$E,'All Prices combined'!$G489)))),2)</f>
        <v>1.22</v>
      </c>
      <c r="AR489" s="2">
        <f>ROUND(IF($B489="Annuity",SUMIFS('Annuity Prices'!AU:AU,'Annuity Prices'!$B:$B,$D489,'Annuity Prices'!$E:$E,$G489),IF($B489="RAB Short",SUMIFS('RAB Prices Short'!AU:AU,'RAB Prices Short'!$B:$B,'All Prices combined'!$D489,'RAB Prices Short'!$E:$E,'All Prices combined'!$G489),IF($B489="RAB Long",SUMIFS('RAB Prices Long'!AU:AU,'RAB Prices Long'!$B:$B,'All Prices combined'!$D489,'RAB Prices Long'!$E:$E,'All Prices combined'!$G489)))),2)</f>
        <v>1.72</v>
      </c>
      <c r="AS489" s="2">
        <f>ROUND(IF($B489="Annuity",SUMIFS('Annuity Prices'!AV:AV,'Annuity Prices'!$B:$B,$D489,'Annuity Prices'!$E:$E,$G489),IF($B489="RAB Short",SUMIFS('RAB Prices Short'!AV:AV,'RAB Prices Short'!$B:$B,'All Prices combined'!$D489,'RAB Prices Short'!$E:$E,'All Prices combined'!$G489),IF($B489="RAB Long",SUMIFS('RAB Prices Long'!AV:AV,'RAB Prices Long'!$B:$B,'All Prices combined'!$D489,'RAB Prices Long'!$E:$E,'All Prices combined'!$G489)))),2)</f>
        <v>1.77</v>
      </c>
      <c r="AT489" s="2">
        <f>ROUND(IF($B489="Annuity",SUMIFS('Annuity Prices'!AW:AW,'Annuity Prices'!$B:$B,$D489,'Annuity Prices'!$E:$E,$G489),IF($B489="RAB Short",SUMIFS('RAB Prices Short'!AW:AW,'RAB Prices Short'!$B:$B,'All Prices combined'!$D489,'RAB Prices Short'!$E:$E,'All Prices combined'!$G489),IF($B489="RAB Long",SUMIFS('RAB Prices Long'!AW:AW,'RAB Prices Long'!$B:$B,'All Prices combined'!$D489,'RAB Prices Long'!$E:$E,'All Prices combined'!$G489)))),2)</f>
        <v>1.81</v>
      </c>
      <c r="AU489" s="2">
        <f>ROUND(IF($B489="Annuity",SUMIFS('Annuity Prices'!AX:AX,'Annuity Prices'!$B:$B,$D489,'Annuity Prices'!$E:$E,$G489),IF($B489="RAB Short",SUMIFS('RAB Prices Short'!AX:AX,'RAB Prices Short'!$B:$B,'All Prices combined'!$D489,'RAB Prices Short'!$E:$E,'All Prices combined'!$G489),IF($B489="RAB Long",SUMIFS('RAB Prices Long'!AX:AX,'RAB Prices Long'!$B:$B,'All Prices combined'!$D489,'RAB Prices Long'!$E:$E,'All Prices combined'!$G489)))),2)</f>
        <v>1.85</v>
      </c>
      <c r="AV489" s="2">
        <f>ROUND(IF($B489="Annuity",SUMIFS('Annuity Prices'!AY:AY,'Annuity Prices'!$B:$B,$D489,'Annuity Prices'!$E:$E,$G489),IF($B489="RAB Short",SUMIFS('RAB Prices Short'!AY:AY,'RAB Prices Short'!$B:$B,'All Prices combined'!$D489,'RAB Prices Short'!$E:$E,'All Prices combined'!$G489),IF($B489="RAB Long",SUMIFS('RAB Prices Long'!AY:AY,'RAB Prices Long'!$B:$B,'All Prices combined'!$D489,'RAB Prices Long'!$E:$E,'All Prices combined'!$G489)))),2)</f>
        <v>1.9</v>
      </c>
      <c r="AW489" s="2">
        <f>ROUND(IF($B489="Annuity",SUMIFS('Annuity Prices'!AZ:AZ,'Annuity Prices'!$B:$B,$D489,'Annuity Prices'!$E:$E,$G489),IF($B489="RAB Short",SUMIFS('RAB Prices Short'!AZ:AZ,'RAB Prices Short'!$B:$B,'All Prices combined'!$D489,'RAB Prices Short'!$E:$E,'All Prices combined'!$G489),IF($B489="RAB Long",SUMIFS('RAB Prices Long'!AZ:AZ,'RAB Prices Long'!$B:$B,'All Prices combined'!$D489,'RAB Prices Long'!$E:$E,'All Prices combined'!$G489)))),2)</f>
        <v>1.95</v>
      </c>
      <c r="AX489" s="2">
        <f>ROUND(IF($B489="Annuity",SUMIFS('Annuity Prices'!BA:BA,'Annuity Prices'!$B:$B,$D489,'Annuity Prices'!$E:$E,$G489),IF($B489="RAB Short",SUMIFS('RAB Prices Short'!BA:BA,'RAB Prices Short'!$B:$B,'All Prices combined'!$D489,'RAB Prices Short'!$E:$E,'All Prices combined'!$G489),IF($B489="RAB Long",SUMIFS('RAB Prices Long'!BA:BA,'RAB Prices Long'!$B:$B,'All Prices combined'!$D489,'RAB Prices Long'!$E:$E,'All Prices combined'!$G489)))),2)</f>
        <v>1.99</v>
      </c>
      <c r="AY489" s="2">
        <f>ROUND(IF($B489="Annuity",SUMIFS('Annuity Prices'!BB:BB,'Annuity Prices'!$B:$B,$D489,'Annuity Prices'!$E:$E,$G489),IF($B489="RAB Short",SUMIFS('RAB Prices Short'!BB:BB,'RAB Prices Short'!$B:$B,'All Prices combined'!$D489,'RAB Prices Short'!$E:$E,'All Prices combined'!$G489),IF($B489="RAB Long",SUMIFS('RAB Prices Long'!BB:BB,'RAB Prices Long'!$B:$B,'All Prices combined'!$D489,'RAB Prices Long'!$E:$E,'All Prices combined'!$G489)))),2)</f>
        <v>2.0299999999999998</v>
      </c>
      <c r="AZ489" s="2">
        <f>ROUND(IF($B489="Annuity",SUMIFS('Annuity Prices'!BC:BC,'Annuity Prices'!$B:$B,$D489,'Annuity Prices'!$E:$E,$G489),IF($B489="RAB Short",SUMIFS('RAB Prices Short'!BC:BC,'RAB Prices Short'!$B:$B,'All Prices combined'!$D489,'RAB Prices Short'!$E:$E,'All Prices combined'!$G489),IF($B489="RAB Long",SUMIFS('RAB Prices Long'!BC:BC,'RAB Prices Long'!$B:$B,'All Prices combined'!$D489,'RAB Prices Long'!$E:$E,'All Prices combined'!$G489)))),2)</f>
        <v>2.09</v>
      </c>
      <c r="BA489" s="2">
        <f>ROUND(IF($B489="Annuity",SUMIFS('Annuity Prices'!BD:BD,'Annuity Prices'!$B:$B,$D489,'Annuity Prices'!$E:$E,$G489),IF($B489="RAB Short",SUMIFS('RAB Prices Short'!BD:BD,'RAB Prices Short'!$B:$B,'All Prices combined'!$D489,'RAB Prices Short'!$E:$E,'All Prices combined'!$G489),IF($B489="RAB Long",SUMIFS('RAB Prices Long'!BD:BD,'RAB Prices Long'!$B:$B,'All Prices combined'!$D489,'RAB Prices Long'!$E:$E,'All Prices combined'!$G489)))),2)</f>
        <v>2.14</v>
      </c>
      <c r="BB489" s="2">
        <f>ROUND(IF($B489="Annuity",SUMIFS('Annuity Prices'!BE:BE,'Annuity Prices'!$B:$B,$D489,'Annuity Prices'!$E:$E,$G489),IF($B489="RAB Short",SUMIFS('RAB Prices Short'!BE:BE,'RAB Prices Short'!$B:$B,'All Prices combined'!$D489,'RAB Prices Short'!$E:$E,'All Prices combined'!$G489),IF($B489="RAB Long",SUMIFS('RAB Prices Long'!BE:BE,'RAB Prices Long'!$B:$B,'All Prices combined'!$D489,'RAB Prices Long'!$E:$E,'All Prices combined'!$G489)))),2)</f>
        <v>2.1800000000000002</v>
      </c>
      <c r="BC489" s="2">
        <f>ROUND(IF($B489="Annuity",SUMIFS('Annuity Prices'!BF:BF,'Annuity Prices'!$B:$B,$D489,'Annuity Prices'!$E:$E,$G489),IF($B489="RAB Short",SUMIFS('RAB Prices Short'!BF:BF,'RAB Prices Short'!$B:$B,'All Prices combined'!$D489,'RAB Prices Short'!$E:$E,'All Prices combined'!$G489),IF($B489="RAB Long",SUMIFS('RAB Prices Long'!BF:BF,'RAB Prices Long'!$B:$B,'All Prices combined'!$D489,'RAB Prices Long'!$E:$E,'All Prices combined'!$G489)))),2)</f>
        <v>2.23</v>
      </c>
      <c r="BD489" s="2">
        <f>ROUND(IF($B489="Annuity",SUMIFS('Annuity Prices'!BG:BG,'Annuity Prices'!$B:$B,$D489,'Annuity Prices'!$E:$E,$G489),IF($B489="RAB Short",SUMIFS('RAB Prices Short'!BG:BG,'RAB Prices Short'!$B:$B,'All Prices combined'!$D489,'RAB Prices Short'!$E:$E,'All Prices combined'!$G489),IF($B489="RAB Long",SUMIFS('RAB Prices Long'!BG:BG,'RAB Prices Long'!$B:$B,'All Prices combined'!$D489,'RAB Prices Long'!$E:$E,'All Prices combined'!$G489)))),2)</f>
        <v>2.29</v>
      </c>
      <c r="BE489" s="2">
        <f>ROUND(IF($B489="Annuity",SUMIFS('Annuity Prices'!BH:BH,'Annuity Prices'!$B:$B,$D489,'Annuity Prices'!$E:$E,$G489),IF($B489="RAB Short",SUMIFS('RAB Prices Short'!BH:BH,'RAB Prices Short'!$B:$B,'All Prices combined'!$D489,'RAB Prices Short'!$E:$E,'All Prices combined'!$G489),IF($B489="RAB Long",SUMIFS('RAB Prices Long'!BH:BH,'RAB Prices Long'!$B:$B,'All Prices combined'!$D489,'RAB Prices Long'!$E:$E,'All Prices combined'!$G489)))),2)</f>
        <v>2.35</v>
      </c>
      <c r="BF489" s="2">
        <f>ROUND(IF($B489="Annuity",SUMIFS('Annuity Prices'!BI:BI,'Annuity Prices'!$B:$B,$D489,'Annuity Prices'!$E:$E,$G489),IF($B489="RAB Short",SUMIFS('RAB Prices Short'!BI:BI,'RAB Prices Short'!$B:$B,'All Prices combined'!$D489,'RAB Prices Short'!$E:$E,'All Prices combined'!$G489),IF($B489="RAB Long",SUMIFS('RAB Prices Long'!BI:BI,'RAB Prices Long'!$B:$B,'All Prices combined'!$D489,'RAB Prices Long'!$E:$E,'All Prices combined'!$G489)))),2)</f>
        <v>2.39</v>
      </c>
      <c r="BG489" s="2">
        <f>ROUND(IF($B489="Annuity",SUMIFS('Annuity Prices'!BJ:BJ,'Annuity Prices'!$B:$B,$D489,'Annuity Prices'!$E:$E,$G489),IF($B489="RAB Short",SUMIFS('RAB Prices Short'!BJ:BJ,'RAB Prices Short'!$B:$B,'All Prices combined'!$D489,'RAB Prices Short'!$E:$E,'All Prices combined'!$G489),IF($B489="RAB Long",SUMIFS('RAB Prices Long'!BJ:BJ,'RAB Prices Long'!$B:$B,'All Prices combined'!$D489,'RAB Prices Long'!$E:$E,'All Prices combined'!$G489)))),2)</f>
        <v>2.4500000000000002</v>
      </c>
      <c r="BH489" s="2">
        <f>ROUND(IF($B489="Annuity",SUMIFS('Annuity Prices'!BK:BK,'Annuity Prices'!$B:$B,$D489,'Annuity Prices'!$E:$E,$G489),IF($B489="RAB Short",SUMIFS('RAB Prices Short'!BK:BK,'RAB Prices Short'!$B:$B,'All Prices combined'!$D489,'RAB Prices Short'!$E:$E,'All Prices combined'!$G489),IF($B489="RAB Long",SUMIFS('RAB Prices Long'!BK:BK,'RAB Prices Long'!$B:$B,'All Prices combined'!$D489,'RAB Prices Long'!$E:$E,'All Prices combined'!$G489)))),2)</f>
        <v>2.52</v>
      </c>
      <c r="BI489" s="2">
        <f>ROUND(IF($B489="Annuity",SUMIFS('Annuity Prices'!BL:BL,'Annuity Prices'!$B:$B,$D489,'Annuity Prices'!$E:$E,$G489),IF($B489="RAB Short",SUMIFS('RAB Prices Short'!BL:BL,'RAB Prices Short'!$B:$B,'All Prices combined'!$D489,'RAB Prices Short'!$E:$E,'All Prices combined'!$G489),IF($B489="RAB Long",SUMIFS('RAB Prices Long'!BL:BL,'RAB Prices Long'!$B:$B,'All Prices combined'!$D489,'RAB Prices Long'!$E:$E,'All Prices combined'!$G489)))),2)</f>
        <v>2.58</v>
      </c>
      <c r="BJ489" s="2">
        <f>ROUND(IF($B489="Annuity",SUMIFS('Annuity Prices'!BM:BM,'Annuity Prices'!$B:$B,$D489,'Annuity Prices'!$E:$E,$G489),IF($B489="RAB Short",SUMIFS('RAB Prices Short'!BM:BM,'RAB Prices Short'!$B:$B,'All Prices combined'!$D489,'RAB Prices Short'!$E:$E,'All Prices combined'!$G489),IF($B489="RAB Long",SUMIFS('RAB Prices Long'!BM:BM,'RAB Prices Long'!$B:$B,'All Prices combined'!$D489,'RAB Prices Long'!$E:$E,'All Prices combined'!$G489)))),2)</f>
        <v>2.63</v>
      </c>
      <c r="BK489" s="2">
        <f>ROUND(IF($B489="Annuity",SUMIFS('Annuity Prices'!BN:BN,'Annuity Prices'!$B:$B,$D489,'Annuity Prices'!$E:$E,$G489),IF($B489="RAB Short",SUMIFS('RAB Prices Short'!BN:BN,'RAB Prices Short'!$B:$B,'All Prices combined'!$D489,'RAB Prices Short'!$E:$E,'All Prices combined'!$G489),IF($B489="RAB Long",SUMIFS('RAB Prices Long'!BN:BN,'RAB Prices Long'!$B:$B,'All Prices combined'!$D489,'RAB Prices Long'!$E:$E,'All Prices combined'!$G489)))),2)</f>
        <v>2.69</v>
      </c>
      <c r="BL489" s="2">
        <f>ROUND(IF($B489="Annuity",SUMIFS('Annuity Prices'!BO:BO,'Annuity Prices'!$B:$B,$D489,'Annuity Prices'!$E:$E,$G489),IF($B489="RAB Short",SUMIFS('RAB Prices Short'!BO:BO,'RAB Prices Short'!$B:$B,'All Prices combined'!$D489,'RAB Prices Short'!$E:$E,'All Prices combined'!$G489),IF($B489="RAB Long",SUMIFS('RAB Prices Long'!BO:BO,'RAB Prices Long'!$B:$B,'All Prices combined'!$D489,'RAB Prices Long'!$E:$E,'All Prices combined'!$G489)))),2)</f>
        <v>2.76</v>
      </c>
      <c r="BM489" s="2">
        <f>ROUND(IF($B489="Annuity",SUMIFS('Annuity Prices'!BP:BP,'Annuity Prices'!$B:$B,$D489,'Annuity Prices'!$E:$E,$G489),IF($B489="RAB Short",SUMIFS('RAB Prices Short'!BP:BP,'RAB Prices Short'!$B:$B,'All Prices combined'!$D489,'RAB Prices Short'!$E:$E,'All Prices combined'!$G489),IF($B489="RAB Long",SUMIFS('RAB Prices Long'!BP:BP,'RAB Prices Long'!$B:$B,'All Prices combined'!$D489,'RAB Prices Long'!$E:$E,'All Prices combined'!$G489)))),2)</f>
        <v>2.83</v>
      </c>
      <c r="BN489" s="2">
        <f>ROUND(IF($B489="Annuity",SUMIFS('Annuity Prices'!BQ:BQ,'Annuity Prices'!$B:$B,$D489,'Annuity Prices'!$E:$E,$G489),IF($B489="RAB Short",SUMIFS('RAB Prices Short'!BQ:BQ,'RAB Prices Short'!$B:$B,'All Prices combined'!$D489,'RAB Prices Short'!$E:$E,'All Prices combined'!$G489),IF($B489="RAB Long",SUMIFS('RAB Prices Long'!BQ:BQ,'RAB Prices Long'!$B:$B,'All Prices combined'!$D489,'RAB Prices Long'!$E:$E,'All Prices combined'!$G489)))),2)</f>
        <v>2.89</v>
      </c>
      <c r="BO489" s="2">
        <f>ROUND(IF($B489="Annuity",SUMIFS('Annuity Prices'!BR:BR,'Annuity Prices'!$B:$B,$D489,'Annuity Prices'!$E:$E,$G489),IF($B489="RAB Short",SUMIFS('RAB Prices Short'!BR:BR,'RAB Prices Short'!$B:$B,'All Prices combined'!$D489,'RAB Prices Short'!$E:$E,'All Prices combined'!$G489),IF($B489="RAB Long",SUMIFS('RAB Prices Long'!BR:BR,'RAB Prices Long'!$B:$B,'All Prices combined'!$D489,'RAB Prices Long'!$E:$E,'All Prices combined'!$G489)))),2)</f>
        <v>2.96</v>
      </c>
      <c r="BP489" s="2">
        <f>ROUND(IF($B489="Annuity",SUMIFS('Annuity Prices'!BS:BS,'Annuity Prices'!$B:$B,$D489,'Annuity Prices'!$E:$E,$G489),IF($B489="RAB Short",SUMIFS('RAB Prices Short'!BS:BS,'RAB Prices Short'!$B:$B,'All Prices combined'!$D489,'RAB Prices Short'!$E:$E,'All Prices combined'!$G489),IF($B489="RAB Long",SUMIFS('RAB Prices Long'!BS:BS,'RAB Prices Long'!$B:$B,'All Prices combined'!$D489,'RAB Prices Long'!$E:$E,'All Prices combined'!$G489)))),2)</f>
        <v>3.03</v>
      </c>
      <c r="BQ489" s="2">
        <f>ROUND(IF($B489="Annuity",SUMIFS('Annuity Prices'!BT:BT,'Annuity Prices'!$B:$B,$D489,'Annuity Prices'!$E:$E,$G489),IF($B489="RAB Short",SUMIFS('RAB Prices Short'!BT:BT,'RAB Prices Short'!$B:$B,'All Prices combined'!$D489,'RAB Prices Short'!$E:$E,'All Prices combined'!$G489),IF($B489="RAB Long",SUMIFS('RAB Prices Long'!BT:BT,'RAB Prices Long'!$B:$B,'All Prices combined'!$D489,'RAB Prices Long'!$E:$E,'All Prices combined'!$G489)))),2)</f>
        <v>3.11</v>
      </c>
      <c r="BR489" s="2">
        <f>ROUND(IF($B489="Annuity",SUMIFS('Annuity Prices'!BU:BU,'Annuity Prices'!$B:$B,$D489,'Annuity Prices'!$E:$E,$G489),IF($B489="RAB Short",SUMIFS('RAB Prices Short'!BU:BU,'RAB Prices Short'!$B:$B,'All Prices combined'!$D489,'RAB Prices Short'!$E:$E,'All Prices combined'!$G489),IF($B489="RAB Long",SUMIFS('RAB Prices Long'!BU:BU,'RAB Prices Long'!$B:$B,'All Prices combined'!$D489,'RAB Prices Long'!$E:$E,'All Prices combined'!$G489)))),2)</f>
        <v>3.17</v>
      </c>
      <c r="BS489" s="2">
        <f>ROUND(IF($B489="Annuity",SUMIFS('Annuity Prices'!BV:BV,'Annuity Prices'!$B:$B,$D489,'Annuity Prices'!$E:$E,$G489),IF($B489="RAB Short",SUMIFS('RAB Prices Short'!BV:BV,'RAB Prices Short'!$B:$B,'All Prices combined'!$D489,'RAB Prices Short'!$E:$E,'All Prices combined'!$G489),IF($B489="RAB Long",SUMIFS('RAB Prices Long'!BV:BV,'RAB Prices Long'!$B:$B,'All Prices combined'!$D489,'RAB Prices Long'!$E:$E,'All Prices combined'!$G489)))),2)</f>
        <v>3.25</v>
      </c>
      <c r="BT489" s="2">
        <f>ROUND(IF($B489="Annuity",SUMIFS('Annuity Prices'!BW:BW,'Annuity Prices'!$B:$B,$D489,'Annuity Prices'!$E:$E,$G489),IF($B489="RAB Short",SUMIFS('RAB Prices Short'!BW:BW,'RAB Prices Short'!$B:$B,'All Prices combined'!$D489,'RAB Prices Short'!$E:$E,'All Prices combined'!$G489),IF($B489="RAB Long",SUMIFS('RAB Prices Long'!BW:BW,'RAB Prices Long'!$B:$B,'All Prices combined'!$D489,'RAB Prices Long'!$E:$E,'All Prices combined'!$G489)))),2)</f>
        <v>3.33</v>
      </c>
      <c r="BU489" s="2">
        <f>ROUND(IF($B489="Annuity",SUMIFS('Annuity Prices'!BX:BX,'Annuity Prices'!$B:$B,$D489,'Annuity Prices'!$E:$E,$G489),IF($B489="RAB Short",SUMIFS('RAB Prices Short'!BX:BX,'RAB Prices Short'!$B:$B,'All Prices combined'!$D489,'RAB Prices Short'!$E:$E,'All Prices combined'!$G489),IF($B489="RAB Long",SUMIFS('RAB Prices Long'!BX:BX,'RAB Prices Long'!$B:$B,'All Prices combined'!$D489,'RAB Prices Long'!$E:$E,'All Prices combined'!$G489)))),2)</f>
        <v>3.41</v>
      </c>
    </row>
    <row r="490" spans="2:73" x14ac:dyDescent="0.25">
      <c r="B490" t="s">
        <v>45</v>
      </c>
      <c r="C490">
        <v>20</v>
      </c>
      <c r="E490" t="s">
        <v>187</v>
      </c>
      <c r="F490">
        <v>20</v>
      </c>
      <c r="G490" t="s">
        <v>188</v>
      </c>
      <c r="I490" s="2">
        <f>ROUND(IF($B490="Annuity",SUMIFS('Annuity Prices'!L:L,'Annuity Prices'!$B:$B,$D490,'Annuity Prices'!$E:$E,$G490),IF($B490="RAB Short",SUMIFS('RAB Prices Short'!L:L,'RAB Prices Short'!$B:$B,'All Prices combined'!$D490,'RAB Prices Short'!$E:$E,'All Prices combined'!$G490),IF($B490="RAB Long",SUMIFS('RAB Prices Long'!L:L,'RAB Prices Long'!$B:$B,'All Prices combined'!$D490,'RAB Prices Long'!$E:$E,'All Prices combined'!$G490)))),2)</f>
        <v>0</v>
      </c>
      <c r="J490" s="2">
        <f>ROUND(IF($B490="Annuity",SUMIFS('Annuity Prices'!M:M,'Annuity Prices'!$B:$B,$D490,'Annuity Prices'!$E:$E,$G490),IF($B490="RAB Short",SUMIFS('RAB Prices Short'!M:M,'RAB Prices Short'!$B:$B,'All Prices combined'!$D490,'RAB Prices Short'!$E:$E,'All Prices combined'!$G490),IF($B490="RAB Long",SUMIFS('RAB Prices Long'!M:M,'RAB Prices Long'!$B:$B,'All Prices combined'!$D490,'RAB Prices Long'!$E:$E,'All Prices combined'!$G490)))),2)</f>
        <v>0</v>
      </c>
      <c r="K490" s="2">
        <f>ROUND(IF($B490="Annuity",SUMIFS('Annuity Prices'!N:N,'Annuity Prices'!$B:$B,$D490,'Annuity Prices'!$E:$E,$G490),IF($B490="RAB Short",SUMIFS('RAB Prices Short'!N:N,'RAB Prices Short'!$B:$B,'All Prices combined'!$D490,'RAB Prices Short'!$E:$E,'All Prices combined'!$G490),IF($B490="RAB Long",SUMIFS('RAB Prices Long'!N:N,'RAB Prices Long'!$B:$B,'All Prices combined'!$D490,'RAB Prices Long'!$E:$E,'All Prices combined'!$G490)))),2)</f>
        <v>0</v>
      </c>
      <c r="L490" s="2">
        <f>ROUND(IF($B490="Annuity",SUMIFS('Annuity Prices'!O:O,'Annuity Prices'!$B:$B,$D490,'Annuity Prices'!$E:$E,$G490),IF($B490="RAB Short",SUMIFS('RAB Prices Short'!O:O,'RAB Prices Short'!$B:$B,'All Prices combined'!$D490,'RAB Prices Short'!$E:$E,'All Prices combined'!$G490),IF($B490="RAB Long",SUMIFS('RAB Prices Long'!O:O,'RAB Prices Long'!$B:$B,'All Prices combined'!$D490,'RAB Prices Long'!$E:$E,'All Prices combined'!$G490)))),2)</f>
        <v>0</v>
      </c>
      <c r="M490" s="2">
        <f>ROUND(IF($B490="Annuity",SUMIFS('Annuity Prices'!P:P,'Annuity Prices'!$B:$B,$D490,'Annuity Prices'!$E:$E,$G490),IF($B490="RAB Short",SUMIFS('RAB Prices Short'!P:P,'RAB Prices Short'!$B:$B,'All Prices combined'!$D490,'RAB Prices Short'!$E:$E,'All Prices combined'!$G490),IF($B490="RAB Long",SUMIFS('RAB Prices Long'!P:P,'RAB Prices Long'!$B:$B,'All Prices combined'!$D490,'RAB Prices Long'!$E:$E,'All Prices combined'!$G490)))),2)</f>
        <v>0</v>
      </c>
      <c r="N490" s="2">
        <f>ROUND(IF($B490="Annuity",SUMIFS('Annuity Prices'!Q:Q,'Annuity Prices'!$B:$B,$D490,'Annuity Prices'!$E:$E,$G490),IF($B490="RAB Short",SUMIFS('RAB Prices Short'!Q:Q,'RAB Prices Short'!$B:$B,'All Prices combined'!$D490,'RAB Prices Short'!$E:$E,'All Prices combined'!$G490),IF($B490="RAB Long",SUMIFS('RAB Prices Long'!Q:Q,'RAB Prices Long'!$B:$B,'All Prices combined'!$D490,'RAB Prices Long'!$E:$E,'All Prices combined'!$G490)))),2)</f>
        <v>0</v>
      </c>
      <c r="O490" s="2">
        <f>ROUND(IF($B490="Annuity",SUMIFS('Annuity Prices'!R:R,'Annuity Prices'!$B:$B,$D490,'Annuity Prices'!$E:$E,$G490),IF($B490="RAB Short",SUMIFS('RAB Prices Short'!R:R,'RAB Prices Short'!$B:$B,'All Prices combined'!$D490,'RAB Prices Short'!$E:$E,'All Prices combined'!$G490),IF($B490="RAB Long",SUMIFS('RAB Prices Long'!R:R,'RAB Prices Long'!$B:$B,'All Prices combined'!$D490,'RAB Prices Long'!$E:$E,'All Prices combined'!$G490)))),2)</f>
        <v>0</v>
      </c>
      <c r="P490" s="2">
        <f>ROUND(IF($B490="Annuity",SUMIFS('Annuity Prices'!S:S,'Annuity Prices'!$B:$B,$D490,'Annuity Prices'!$E:$E,$G490),IF($B490="RAB Short",SUMIFS('RAB Prices Short'!S:S,'RAB Prices Short'!$B:$B,'All Prices combined'!$D490,'RAB Prices Short'!$E:$E,'All Prices combined'!$G490),IF($B490="RAB Long",SUMIFS('RAB Prices Long'!S:S,'RAB Prices Long'!$B:$B,'All Prices combined'!$D490,'RAB Prices Long'!$E:$E,'All Prices combined'!$G490)))),2)</f>
        <v>0</v>
      </c>
      <c r="Q490" s="2">
        <f>ROUND(IF($B490="Annuity",SUMIFS('Annuity Prices'!T:T,'Annuity Prices'!$B:$B,$D490,'Annuity Prices'!$E:$E,$G490),IF($B490="RAB Short",SUMIFS('RAB Prices Short'!T:T,'RAB Prices Short'!$B:$B,'All Prices combined'!$D490,'RAB Prices Short'!$E:$E,'All Prices combined'!$G490),IF($B490="RAB Long",SUMIFS('RAB Prices Long'!T:T,'RAB Prices Long'!$B:$B,'All Prices combined'!$D490,'RAB Prices Long'!$E:$E,'All Prices combined'!$G490)))),2)</f>
        <v>0</v>
      </c>
      <c r="R490" s="2">
        <f>ROUND(IF($B490="Annuity",SUMIFS('Annuity Prices'!U:U,'Annuity Prices'!$B:$B,$D490,'Annuity Prices'!$E:$E,$G490),IF($B490="RAB Short",SUMIFS('RAB Prices Short'!U:U,'RAB Prices Short'!$B:$B,'All Prices combined'!$D490,'RAB Prices Short'!$E:$E,'All Prices combined'!$G490),IF($B490="RAB Long",SUMIFS('RAB Prices Long'!U:U,'RAB Prices Long'!$B:$B,'All Prices combined'!$D490,'RAB Prices Long'!$E:$E,'All Prices combined'!$G490)))),2)</f>
        <v>0</v>
      </c>
      <c r="S490" s="2">
        <f>ROUND(IF($B490="Annuity",SUMIFS('Annuity Prices'!V:V,'Annuity Prices'!$B:$B,$D490,'Annuity Prices'!$E:$E,$G490),IF($B490="RAB Short",SUMIFS('RAB Prices Short'!V:V,'RAB Prices Short'!$B:$B,'All Prices combined'!$D490,'RAB Prices Short'!$E:$E,'All Prices combined'!$G490),IF($B490="RAB Long",SUMIFS('RAB Prices Long'!V:V,'RAB Prices Long'!$B:$B,'All Prices combined'!$D490,'RAB Prices Long'!$E:$E,'All Prices combined'!$G490)))),2)</f>
        <v>0</v>
      </c>
      <c r="T490" s="2">
        <f>ROUND(IF($B490="Annuity",SUMIFS('Annuity Prices'!W:W,'Annuity Prices'!$B:$B,$D490,'Annuity Prices'!$E:$E,$G490),IF($B490="RAB Short",SUMIFS('RAB Prices Short'!W:W,'RAB Prices Short'!$B:$B,'All Prices combined'!$D490,'RAB Prices Short'!$E:$E,'All Prices combined'!$G490),IF($B490="RAB Long",SUMIFS('RAB Prices Long'!W:W,'RAB Prices Long'!$B:$B,'All Prices combined'!$D490,'RAB Prices Long'!$E:$E,'All Prices combined'!$G490)))),2)</f>
        <v>0</v>
      </c>
      <c r="U490" s="2">
        <f>ROUND(IF($B490="Annuity",SUMIFS('Annuity Prices'!X:X,'Annuity Prices'!$B:$B,$D490,'Annuity Prices'!$E:$E,$G490),IF($B490="RAB Short",SUMIFS('RAB Prices Short'!X:X,'RAB Prices Short'!$B:$B,'All Prices combined'!$D490,'RAB Prices Short'!$E:$E,'All Prices combined'!$G490),IF($B490="RAB Long",SUMIFS('RAB Prices Long'!X:X,'RAB Prices Long'!$B:$B,'All Prices combined'!$D490,'RAB Prices Long'!$E:$E,'All Prices combined'!$G490)))),2)</f>
        <v>0</v>
      </c>
      <c r="V490" s="2">
        <f>ROUND(IF($B490="Annuity",SUMIFS('Annuity Prices'!Y:Y,'Annuity Prices'!$B:$B,$D490,'Annuity Prices'!$E:$E,$G490),IF($B490="RAB Short",SUMIFS('RAB Prices Short'!Y:Y,'RAB Prices Short'!$B:$B,'All Prices combined'!$D490,'RAB Prices Short'!$E:$E,'All Prices combined'!$G490),IF($B490="RAB Long",SUMIFS('RAB Prices Long'!Y:Y,'RAB Prices Long'!$B:$B,'All Prices combined'!$D490,'RAB Prices Long'!$E:$E,'All Prices combined'!$G490)))),2)</f>
        <v>0</v>
      </c>
      <c r="W490" s="2">
        <f>ROUND(IF($B490="Annuity",SUMIFS('Annuity Prices'!Z:Z,'Annuity Prices'!$B:$B,$D490,'Annuity Prices'!$E:$E,$G490),IF($B490="RAB Short",SUMIFS('RAB Prices Short'!Z:Z,'RAB Prices Short'!$B:$B,'All Prices combined'!$D490,'RAB Prices Short'!$E:$E,'All Prices combined'!$G490),IF($B490="RAB Long",SUMIFS('RAB Prices Long'!Z:Z,'RAB Prices Long'!$B:$B,'All Prices combined'!$D490,'RAB Prices Long'!$E:$E,'All Prices combined'!$G490)))),2)</f>
        <v>0</v>
      </c>
      <c r="X490" s="2">
        <f>ROUND(IF($B490="Annuity",SUMIFS('Annuity Prices'!AA:AA,'Annuity Prices'!$B:$B,$D490,'Annuity Prices'!$E:$E,$G490),IF($B490="RAB Short",SUMIFS('RAB Prices Short'!AA:AA,'RAB Prices Short'!$B:$B,'All Prices combined'!$D490,'RAB Prices Short'!$E:$E,'All Prices combined'!$G490),IF($B490="RAB Long",SUMIFS('RAB Prices Long'!AA:AA,'RAB Prices Long'!$B:$B,'All Prices combined'!$D490,'RAB Prices Long'!$E:$E,'All Prices combined'!$G490)))),2)</f>
        <v>0</v>
      </c>
      <c r="Y490" s="2">
        <f>ROUND(IF($B490="Annuity",SUMIFS('Annuity Prices'!AB:AB,'Annuity Prices'!$B:$B,$D490,'Annuity Prices'!$E:$E,$G490),IF($B490="RAB Short",SUMIFS('RAB Prices Short'!AB:AB,'RAB Prices Short'!$B:$B,'All Prices combined'!$D490,'RAB Prices Short'!$E:$E,'All Prices combined'!$G490),IF($B490="RAB Long",SUMIFS('RAB Prices Long'!AB:AB,'RAB Prices Long'!$B:$B,'All Prices combined'!$D490,'RAB Prices Long'!$E:$E,'All Prices combined'!$G490)))),2)</f>
        <v>0</v>
      </c>
      <c r="Z490" s="2">
        <f>ROUND(IF($B490="Annuity",SUMIFS('Annuity Prices'!AC:AC,'Annuity Prices'!$B:$B,$D490,'Annuity Prices'!$E:$E,$G490),IF($B490="RAB Short",SUMIFS('RAB Prices Short'!AC:AC,'RAB Prices Short'!$B:$B,'All Prices combined'!$D490,'RAB Prices Short'!$E:$E,'All Prices combined'!$G490),IF($B490="RAB Long",SUMIFS('RAB Prices Long'!AC:AC,'RAB Prices Long'!$B:$B,'All Prices combined'!$D490,'RAB Prices Long'!$E:$E,'All Prices combined'!$G490)))),2)</f>
        <v>0</v>
      </c>
      <c r="AA490" s="2">
        <f>ROUND(IF($B490="Annuity",SUMIFS('Annuity Prices'!AD:AD,'Annuity Prices'!$B:$B,$D490,'Annuity Prices'!$E:$E,$G490),IF($B490="RAB Short",SUMIFS('RAB Prices Short'!AD:AD,'RAB Prices Short'!$B:$B,'All Prices combined'!$D490,'RAB Prices Short'!$E:$E,'All Prices combined'!$G490),IF($B490="RAB Long",SUMIFS('RAB Prices Long'!AD:AD,'RAB Prices Long'!$B:$B,'All Prices combined'!$D490,'RAB Prices Long'!$E:$E,'All Prices combined'!$G490)))),2)</f>
        <v>0</v>
      </c>
      <c r="AB490" s="2">
        <f>ROUND(IF($B490="Annuity",SUMIFS('Annuity Prices'!AE:AE,'Annuity Prices'!$B:$B,$D490,'Annuity Prices'!$E:$E,$G490),IF($B490="RAB Short",SUMIFS('RAB Prices Short'!AE:AE,'RAB Prices Short'!$B:$B,'All Prices combined'!$D490,'RAB Prices Short'!$E:$E,'All Prices combined'!$G490),IF($B490="RAB Long",SUMIFS('RAB Prices Long'!AE:AE,'RAB Prices Long'!$B:$B,'All Prices combined'!$D490,'RAB Prices Long'!$E:$E,'All Prices combined'!$G490)))),2)</f>
        <v>0</v>
      </c>
      <c r="AC490" s="2">
        <f>ROUND(IF($B490="Annuity",SUMIFS('Annuity Prices'!AF:AF,'Annuity Prices'!$B:$B,$D490,'Annuity Prices'!$E:$E,$G490),IF($B490="RAB Short",SUMIFS('RAB Prices Short'!AF:AF,'RAB Prices Short'!$B:$B,'All Prices combined'!$D490,'RAB Prices Short'!$E:$E,'All Prices combined'!$G490),IF($B490="RAB Long",SUMIFS('RAB Prices Long'!AF:AF,'RAB Prices Long'!$B:$B,'All Prices combined'!$D490,'RAB Prices Long'!$E:$E,'All Prices combined'!$G490)))),2)</f>
        <v>0</v>
      </c>
      <c r="AD490" s="2">
        <f>ROUND(IF($B490="Annuity",SUMIFS('Annuity Prices'!AG:AG,'Annuity Prices'!$B:$B,$D490,'Annuity Prices'!$E:$E,$G490),IF($B490="RAB Short",SUMIFS('RAB Prices Short'!AG:AG,'RAB Prices Short'!$B:$B,'All Prices combined'!$D490,'RAB Prices Short'!$E:$E,'All Prices combined'!$G490),IF($B490="RAB Long",SUMIFS('RAB Prices Long'!AG:AG,'RAB Prices Long'!$B:$B,'All Prices combined'!$D490,'RAB Prices Long'!$E:$E,'All Prices combined'!$G490)))),2)</f>
        <v>0</v>
      </c>
      <c r="AE490" s="2">
        <f>ROUND(IF($B490="Annuity",SUMIFS('Annuity Prices'!AH:AH,'Annuity Prices'!$B:$B,$D490,'Annuity Prices'!$E:$E,$G490),IF($B490="RAB Short",SUMIFS('RAB Prices Short'!AH:AH,'RAB Prices Short'!$B:$B,'All Prices combined'!$D490,'RAB Prices Short'!$E:$E,'All Prices combined'!$G490),IF($B490="RAB Long",SUMIFS('RAB Prices Long'!AH:AH,'RAB Prices Long'!$B:$B,'All Prices combined'!$D490,'RAB Prices Long'!$E:$E,'All Prices combined'!$G490)))),2)</f>
        <v>0</v>
      </c>
      <c r="AF490" s="2">
        <f>ROUND(IF($B490="Annuity",SUMIFS('Annuity Prices'!AI:AI,'Annuity Prices'!$B:$B,$D490,'Annuity Prices'!$E:$E,$G490),IF($B490="RAB Short",SUMIFS('RAB Prices Short'!AI:AI,'RAB Prices Short'!$B:$B,'All Prices combined'!$D490,'RAB Prices Short'!$E:$E,'All Prices combined'!$G490),IF($B490="RAB Long",SUMIFS('RAB Prices Long'!AI:AI,'RAB Prices Long'!$B:$B,'All Prices combined'!$D490,'RAB Prices Long'!$E:$E,'All Prices combined'!$G490)))),2)</f>
        <v>0</v>
      </c>
      <c r="AG490" s="2">
        <f>ROUND(IF($B490="Annuity",SUMIFS('Annuity Prices'!AJ:AJ,'Annuity Prices'!$B:$B,$D490,'Annuity Prices'!$E:$E,$G490),IF($B490="RAB Short",SUMIFS('RAB Prices Short'!AJ:AJ,'RAB Prices Short'!$B:$B,'All Prices combined'!$D490,'RAB Prices Short'!$E:$E,'All Prices combined'!$G490),IF($B490="RAB Long",SUMIFS('RAB Prices Long'!AJ:AJ,'RAB Prices Long'!$B:$B,'All Prices combined'!$D490,'RAB Prices Long'!$E:$E,'All Prices combined'!$G490)))),2)</f>
        <v>0</v>
      </c>
      <c r="AH490" s="2">
        <f>ROUND(IF($B490="Annuity",SUMIFS('Annuity Prices'!AK:AK,'Annuity Prices'!$B:$B,$D490,'Annuity Prices'!$E:$E,$G490),IF($B490="RAB Short",SUMIFS('RAB Prices Short'!AK:AK,'RAB Prices Short'!$B:$B,'All Prices combined'!$D490,'RAB Prices Short'!$E:$E,'All Prices combined'!$G490),IF($B490="RAB Long",SUMIFS('RAB Prices Long'!AK:AK,'RAB Prices Long'!$B:$B,'All Prices combined'!$D490,'RAB Prices Long'!$E:$E,'All Prices combined'!$G490)))),2)</f>
        <v>0</v>
      </c>
      <c r="AI490" s="2">
        <f>ROUND(IF($B490="Annuity",SUMIFS('Annuity Prices'!AL:AL,'Annuity Prices'!$B:$B,$D490,'Annuity Prices'!$E:$E,$G490),IF($B490="RAB Short",SUMIFS('RAB Prices Short'!AL:AL,'RAB Prices Short'!$B:$B,'All Prices combined'!$D490,'RAB Prices Short'!$E:$E,'All Prices combined'!$G490),IF($B490="RAB Long",SUMIFS('RAB Prices Long'!AL:AL,'RAB Prices Long'!$B:$B,'All Prices combined'!$D490,'RAB Prices Long'!$E:$E,'All Prices combined'!$G490)))),2)</f>
        <v>0</v>
      </c>
      <c r="AJ490" s="2">
        <f>ROUND(IF($B490="Annuity",SUMIFS('Annuity Prices'!AM:AM,'Annuity Prices'!$B:$B,$D490,'Annuity Prices'!$E:$E,$G490),IF($B490="RAB Short",SUMIFS('RAB Prices Short'!AM:AM,'RAB Prices Short'!$B:$B,'All Prices combined'!$D490,'RAB Prices Short'!$E:$E,'All Prices combined'!$G490),IF($B490="RAB Long",SUMIFS('RAB Prices Long'!AM:AM,'RAB Prices Long'!$B:$B,'All Prices combined'!$D490,'RAB Prices Long'!$E:$E,'All Prices combined'!$G490)))),2)</f>
        <v>0</v>
      </c>
      <c r="AK490" s="2">
        <f>ROUND(IF($B490="Annuity",SUMIFS('Annuity Prices'!AN:AN,'Annuity Prices'!$B:$B,$D490,'Annuity Prices'!$E:$E,$G490),IF($B490="RAB Short",SUMIFS('RAB Prices Short'!AN:AN,'RAB Prices Short'!$B:$B,'All Prices combined'!$D490,'RAB Prices Short'!$E:$E,'All Prices combined'!$G490),IF($B490="RAB Long",SUMIFS('RAB Prices Long'!AN:AN,'RAB Prices Long'!$B:$B,'All Prices combined'!$D490,'RAB Prices Long'!$E:$E,'All Prices combined'!$G490)))),2)</f>
        <v>0</v>
      </c>
      <c r="AL490" s="2">
        <f>ROUND(IF($B490="Annuity",SUMIFS('Annuity Prices'!AO:AO,'Annuity Prices'!$B:$B,$D490,'Annuity Prices'!$E:$E,$G490),IF($B490="RAB Short",SUMIFS('RAB Prices Short'!AO:AO,'RAB Prices Short'!$B:$B,'All Prices combined'!$D490,'RAB Prices Short'!$E:$E,'All Prices combined'!$G490),IF($B490="RAB Long",SUMIFS('RAB Prices Long'!AO:AO,'RAB Prices Long'!$B:$B,'All Prices combined'!$D490,'RAB Prices Long'!$E:$E,'All Prices combined'!$G490)))),2)</f>
        <v>0</v>
      </c>
      <c r="AM490" s="2">
        <f>ROUND(IF($B490="Annuity",SUMIFS('Annuity Prices'!AP:AP,'Annuity Prices'!$B:$B,$D490,'Annuity Prices'!$E:$E,$G490),IF($B490="RAB Short",SUMIFS('RAB Prices Short'!AP:AP,'RAB Prices Short'!$B:$B,'All Prices combined'!$D490,'RAB Prices Short'!$E:$E,'All Prices combined'!$G490),IF($B490="RAB Long",SUMIFS('RAB Prices Long'!AP:AP,'RAB Prices Long'!$B:$B,'All Prices combined'!$D490,'RAB Prices Long'!$E:$E,'All Prices combined'!$G490)))),2)</f>
        <v>0</v>
      </c>
      <c r="AN490" s="2">
        <f>ROUND(IF($B490="Annuity",SUMIFS('Annuity Prices'!AQ:AQ,'Annuity Prices'!$B:$B,$D490,'Annuity Prices'!$E:$E,$G490),IF($B490="RAB Short",SUMIFS('RAB Prices Short'!AQ:AQ,'RAB Prices Short'!$B:$B,'All Prices combined'!$D490,'RAB Prices Short'!$E:$E,'All Prices combined'!$G490),IF($B490="RAB Long",SUMIFS('RAB Prices Long'!AQ:AQ,'RAB Prices Long'!$B:$B,'All Prices combined'!$D490,'RAB Prices Long'!$E:$E,'All Prices combined'!$G490)))),2)</f>
        <v>0</v>
      </c>
      <c r="AO490" s="2">
        <f>ROUND(IF($B490="Annuity",SUMIFS('Annuity Prices'!AR:AR,'Annuity Prices'!$B:$B,$D490,'Annuity Prices'!$E:$E,$G490),IF($B490="RAB Short",SUMIFS('RAB Prices Short'!AR:AR,'RAB Prices Short'!$B:$B,'All Prices combined'!$D490,'RAB Prices Short'!$E:$E,'All Prices combined'!$G490),IF($B490="RAB Long",SUMIFS('RAB Prices Long'!AR:AR,'RAB Prices Long'!$B:$B,'All Prices combined'!$D490,'RAB Prices Long'!$E:$E,'All Prices combined'!$G490)))),2)</f>
        <v>0</v>
      </c>
      <c r="AP490" s="2">
        <f>ROUND(IF($B490="Annuity",SUMIFS('Annuity Prices'!AS:AS,'Annuity Prices'!$B:$B,$D490,'Annuity Prices'!$E:$E,$G490),IF($B490="RAB Short",SUMIFS('RAB Prices Short'!AS:AS,'RAB Prices Short'!$B:$B,'All Prices combined'!$D490,'RAB Prices Short'!$E:$E,'All Prices combined'!$G490),IF($B490="RAB Long",SUMIFS('RAB Prices Long'!AS:AS,'RAB Prices Long'!$B:$B,'All Prices combined'!$D490,'RAB Prices Long'!$E:$E,'All Prices combined'!$G490)))),2)</f>
        <v>0</v>
      </c>
      <c r="AQ490" s="2">
        <f>ROUND(IF($B490="Annuity",SUMIFS('Annuity Prices'!AT:AT,'Annuity Prices'!$B:$B,$D490,'Annuity Prices'!$E:$E,$G490),IF($B490="RAB Short",SUMIFS('RAB Prices Short'!AT:AT,'RAB Prices Short'!$B:$B,'All Prices combined'!$D490,'RAB Prices Short'!$E:$E,'All Prices combined'!$G490),IF($B490="RAB Long",SUMIFS('RAB Prices Long'!AT:AT,'RAB Prices Long'!$B:$B,'All Prices combined'!$D490,'RAB Prices Long'!$E:$E,'All Prices combined'!$G490)))),2)</f>
        <v>0</v>
      </c>
      <c r="AR490" s="2">
        <f>ROUND(IF($B490="Annuity",SUMIFS('Annuity Prices'!AU:AU,'Annuity Prices'!$B:$B,$D490,'Annuity Prices'!$E:$E,$G490),IF($B490="RAB Short",SUMIFS('RAB Prices Short'!AU:AU,'RAB Prices Short'!$B:$B,'All Prices combined'!$D490,'RAB Prices Short'!$E:$E,'All Prices combined'!$G490),IF($B490="RAB Long",SUMIFS('RAB Prices Long'!AU:AU,'RAB Prices Long'!$B:$B,'All Prices combined'!$D490,'RAB Prices Long'!$E:$E,'All Prices combined'!$G490)))),2)</f>
        <v>0</v>
      </c>
      <c r="AS490" s="2">
        <f>ROUND(IF($B490="Annuity",SUMIFS('Annuity Prices'!AV:AV,'Annuity Prices'!$B:$B,$D490,'Annuity Prices'!$E:$E,$G490),IF($B490="RAB Short",SUMIFS('RAB Prices Short'!AV:AV,'RAB Prices Short'!$B:$B,'All Prices combined'!$D490,'RAB Prices Short'!$E:$E,'All Prices combined'!$G490),IF($B490="RAB Long",SUMIFS('RAB Prices Long'!AV:AV,'RAB Prices Long'!$B:$B,'All Prices combined'!$D490,'RAB Prices Long'!$E:$E,'All Prices combined'!$G490)))),2)</f>
        <v>0</v>
      </c>
      <c r="AT490" s="2">
        <f>ROUND(IF($B490="Annuity",SUMIFS('Annuity Prices'!AW:AW,'Annuity Prices'!$B:$B,$D490,'Annuity Prices'!$E:$E,$G490),IF($B490="RAB Short",SUMIFS('RAB Prices Short'!AW:AW,'RAB Prices Short'!$B:$B,'All Prices combined'!$D490,'RAB Prices Short'!$E:$E,'All Prices combined'!$G490),IF($B490="RAB Long",SUMIFS('RAB Prices Long'!AW:AW,'RAB Prices Long'!$B:$B,'All Prices combined'!$D490,'RAB Prices Long'!$E:$E,'All Prices combined'!$G490)))),2)</f>
        <v>0</v>
      </c>
      <c r="AU490" s="2">
        <f>ROUND(IF($B490="Annuity",SUMIFS('Annuity Prices'!AX:AX,'Annuity Prices'!$B:$B,$D490,'Annuity Prices'!$E:$E,$G490),IF($B490="RAB Short",SUMIFS('RAB Prices Short'!AX:AX,'RAB Prices Short'!$B:$B,'All Prices combined'!$D490,'RAB Prices Short'!$E:$E,'All Prices combined'!$G490),IF($B490="RAB Long",SUMIFS('RAB Prices Long'!AX:AX,'RAB Prices Long'!$B:$B,'All Prices combined'!$D490,'RAB Prices Long'!$E:$E,'All Prices combined'!$G490)))),2)</f>
        <v>0</v>
      </c>
      <c r="AV490" s="2">
        <f>ROUND(IF($B490="Annuity",SUMIFS('Annuity Prices'!AY:AY,'Annuity Prices'!$B:$B,$D490,'Annuity Prices'!$E:$E,$G490),IF($B490="RAB Short",SUMIFS('RAB Prices Short'!AY:AY,'RAB Prices Short'!$B:$B,'All Prices combined'!$D490,'RAB Prices Short'!$E:$E,'All Prices combined'!$G490),IF($B490="RAB Long",SUMIFS('RAB Prices Long'!AY:AY,'RAB Prices Long'!$B:$B,'All Prices combined'!$D490,'RAB Prices Long'!$E:$E,'All Prices combined'!$G490)))),2)</f>
        <v>0</v>
      </c>
      <c r="AW490" s="2">
        <f>ROUND(IF($B490="Annuity",SUMIFS('Annuity Prices'!AZ:AZ,'Annuity Prices'!$B:$B,$D490,'Annuity Prices'!$E:$E,$G490),IF($B490="RAB Short",SUMIFS('RAB Prices Short'!AZ:AZ,'RAB Prices Short'!$B:$B,'All Prices combined'!$D490,'RAB Prices Short'!$E:$E,'All Prices combined'!$G490),IF($B490="RAB Long",SUMIFS('RAB Prices Long'!AZ:AZ,'RAB Prices Long'!$B:$B,'All Prices combined'!$D490,'RAB Prices Long'!$E:$E,'All Prices combined'!$G490)))),2)</f>
        <v>0</v>
      </c>
      <c r="AX490" s="2">
        <f>ROUND(IF($B490="Annuity",SUMIFS('Annuity Prices'!BA:BA,'Annuity Prices'!$B:$B,$D490,'Annuity Prices'!$E:$E,$G490),IF($B490="RAB Short",SUMIFS('RAB Prices Short'!BA:BA,'RAB Prices Short'!$B:$B,'All Prices combined'!$D490,'RAB Prices Short'!$E:$E,'All Prices combined'!$G490),IF($B490="RAB Long",SUMIFS('RAB Prices Long'!BA:BA,'RAB Prices Long'!$B:$B,'All Prices combined'!$D490,'RAB Prices Long'!$E:$E,'All Prices combined'!$G490)))),2)</f>
        <v>0</v>
      </c>
      <c r="AY490" s="2">
        <f>ROUND(IF($B490="Annuity",SUMIFS('Annuity Prices'!BB:BB,'Annuity Prices'!$B:$B,$D490,'Annuity Prices'!$E:$E,$G490),IF($B490="RAB Short",SUMIFS('RAB Prices Short'!BB:BB,'RAB Prices Short'!$B:$B,'All Prices combined'!$D490,'RAB Prices Short'!$E:$E,'All Prices combined'!$G490),IF($B490="RAB Long",SUMIFS('RAB Prices Long'!BB:BB,'RAB Prices Long'!$B:$B,'All Prices combined'!$D490,'RAB Prices Long'!$E:$E,'All Prices combined'!$G490)))),2)</f>
        <v>0</v>
      </c>
      <c r="AZ490" s="2">
        <f>ROUND(IF($B490="Annuity",SUMIFS('Annuity Prices'!BC:BC,'Annuity Prices'!$B:$B,$D490,'Annuity Prices'!$E:$E,$G490),IF($B490="RAB Short",SUMIFS('RAB Prices Short'!BC:BC,'RAB Prices Short'!$B:$B,'All Prices combined'!$D490,'RAB Prices Short'!$E:$E,'All Prices combined'!$G490),IF($B490="RAB Long",SUMIFS('RAB Prices Long'!BC:BC,'RAB Prices Long'!$B:$B,'All Prices combined'!$D490,'RAB Prices Long'!$E:$E,'All Prices combined'!$G490)))),2)</f>
        <v>0</v>
      </c>
      <c r="BA490" s="2">
        <f>ROUND(IF($B490="Annuity",SUMIFS('Annuity Prices'!BD:BD,'Annuity Prices'!$B:$B,$D490,'Annuity Prices'!$E:$E,$G490),IF($B490="RAB Short",SUMIFS('RAB Prices Short'!BD:BD,'RAB Prices Short'!$B:$B,'All Prices combined'!$D490,'RAB Prices Short'!$E:$E,'All Prices combined'!$G490),IF($B490="RAB Long",SUMIFS('RAB Prices Long'!BD:BD,'RAB Prices Long'!$B:$B,'All Prices combined'!$D490,'RAB Prices Long'!$E:$E,'All Prices combined'!$G490)))),2)</f>
        <v>0</v>
      </c>
      <c r="BB490" s="2">
        <f>ROUND(IF($B490="Annuity",SUMIFS('Annuity Prices'!BE:BE,'Annuity Prices'!$B:$B,$D490,'Annuity Prices'!$E:$E,$G490),IF($B490="RAB Short",SUMIFS('RAB Prices Short'!BE:BE,'RAB Prices Short'!$B:$B,'All Prices combined'!$D490,'RAB Prices Short'!$E:$E,'All Prices combined'!$G490),IF($B490="RAB Long",SUMIFS('RAB Prices Long'!BE:BE,'RAB Prices Long'!$B:$B,'All Prices combined'!$D490,'RAB Prices Long'!$E:$E,'All Prices combined'!$G490)))),2)</f>
        <v>0</v>
      </c>
      <c r="BC490" s="2">
        <f>ROUND(IF($B490="Annuity",SUMIFS('Annuity Prices'!BF:BF,'Annuity Prices'!$B:$B,$D490,'Annuity Prices'!$E:$E,$G490),IF($B490="RAB Short",SUMIFS('RAB Prices Short'!BF:BF,'RAB Prices Short'!$B:$B,'All Prices combined'!$D490,'RAB Prices Short'!$E:$E,'All Prices combined'!$G490),IF($B490="RAB Long",SUMIFS('RAB Prices Long'!BF:BF,'RAB Prices Long'!$B:$B,'All Prices combined'!$D490,'RAB Prices Long'!$E:$E,'All Prices combined'!$G490)))),2)</f>
        <v>0</v>
      </c>
      <c r="BD490" s="2">
        <f>ROUND(IF($B490="Annuity",SUMIFS('Annuity Prices'!BG:BG,'Annuity Prices'!$B:$B,$D490,'Annuity Prices'!$E:$E,$G490),IF($B490="RAB Short",SUMIFS('RAB Prices Short'!BG:BG,'RAB Prices Short'!$B:$B,'All Prices combined'!$D490,'RAB Prices Short'!$E:$E,'All Prices combined'!$G490),IF($B490="RAB Long",SUMIFS('RAB Prices Long'!BG:BG,'RAB Prices Long'!$B:$B,'All Prices combined'!$D490,'RAB Prices Long'!$E:$E,'All Prices combined'!$G490)))),2)</f>
        <v>0</v>
      </c>
      <c r="BE490" s="2">
        <f>ROUND(IF($B490="Annuity",SUMIFS('Annuity Prices'!BH:BH,'Annuity Prices'!$B:$B,$D490,'Annuity Prices'!$E:$E,$G490),IF($B490="RAB Short",SUMIFS('RAB Prices Short'!BH:BH,'RAB Prices Short'!$B:$B,'All Prices combined'!$D490,'RAB Prices Short'!$E:$E,'All Prices combined'!$G490),IF($B490="RAB Long",SUMIFS('RAB Prices Long'!BH:BH,'RAB Prices Long'!$B:$B,'All Prices combined'!$D490,'RAB Prices Long'!$E:$E,'All Prices combined'!$G490)))),2)</f>
        <v>0</v>
      </c>
      <c r="BF490" s="2">
        <f>ROUND(IF($B490="Annuity",SUMIFS('Annuity Prices'!BI:BI,'Annuity Prices'!$B:$B,$D490,'Annuity Prices'!$E:$E,$G490),IF($B490="RAB Short",SUMIFS('RAB Prices Short'!BI:BI,'RAB Prices Short'!$B:$B,'All Prices combined'!$D490,'RAB Prices Short'!$E:$E,'All Prices combined'!$G490),IF($B490="RAB Long",SUMIFS('RAB Prices Long'!BI:BI,'RAB Prices Long'!$B:$B,'All Prices combined'!$D490,'RAB Prices Long'!$E:$E,'All Prices combined'!$G490)))),2)</f>
        <v>0</v>
      </c>
      <c r="BG490" s="2">
        <f>ROUND(IF($B490="Annuity",SUMIFS('Annuity Prices'!BJ:BJ,'Annuity Prices'!$B:$B,$D490,'Annuity Prices'!$E:$E,$G490),IF($B490="RAB Short",SUMIFS('RAB Prices Short'!BJ:BJ,'RAB Prices Short'!$B:$B,'All Prices combined'!$D490,'RAB Prices Short'!$E:$E,'All Prices combined'!$G490),IF($B490="RAB Long",SUMIFS('RAB Prices Long'!BJ:BJ,'RAB Prices Long'!$B:$B,'All Prices combined'!$D490,'RAB Prices Long'!$E:$E,'All Prices combined'!$G490)))),2)</f>
        <v>0</v>
      </c>
      <c r="BH490" s="2">
        <f>ROUND(IF($B490="Annuity",SUMIFS('Annuity Prices'!BK:BK,'Annuity Prices'!$B:$B,$D490,'Annuity Prices'!$E:$E,$G490),IF($B490="RAB Short",SUMIFS('RAB Prices Short'!BK:BK,'RAB Prices Short'!$B:$B,'All Prices combined'!$D490,'RAB Prices Short'!$E:$E,'All Prices combined'!$G490),IF($B490="RAB Long",SUMIFS('RAB Prices Long'!BK:BK,'RAB Prices Long'!$B:$B,'All Prices combined'!$D490,'RAB Prices Long'!$E:$E,'All Prices combined'!$G490)))),2)</f>
        <v>0</v>
      </c>
      <c r="BI490" s="2">
        <f>ROUND(IF($B490="Annuity",SUMIFS('Annuity Prices'!BL:BL,'Annuity Prices'!$B:$B,$D490,'Annuity Prices'!$E:$E,$G490),IF($B490="RAB Short",SUMIFS('RAB Prices Short'!BL:BL,'RAB Prices Short'!$B:$B,'All Prices combined'!$D490,'RAB Prices Short'!$E:$E,'All Prices combined'!$G490),IF($B490="RAB Long",SUMIFS('RAB Prices Long'!BL:BL,'RAB Prices Long'!$B:$B,'All Prices combined'!$D490,'RAB Prices Long'!$E:$E,'All Prices combined'!$G490)))),2)</f>
        <v>0</v>
      </c>
      <c r="BJ490" s="2">
        <f>ROUND(IF($B490="Annuity",SUMIFS('Annuity Prices'!BM:BM,'Annuity Prices'!$B:$B,$D490,'Annuity Prices'!$E:$E,$G490),IF($B490="RAB Short",SUMIFS('RAB Prices Short'!BM:BM,'RAB Prices Short'!$B:$B,'All Prices combined'!$D490,'RAB Prices Short'!$E:$E,'All Prices combined'!$G490),IF($B490="RAB Long",SUMIFS('RAB Prices Long'!BM:BM,'RAB Prices Long'!$B:$B,'All Prices combined'!$D490,'RAB Prices Long'!$E:$E,'All Prices combined'!$G490)))),2)</f>
        <v>0</v>
      </c>
      <c r="BK490" s="2">
        <f>ROUND(IF($B490="Annuity",SUMIFS('Annuity Prices'!BN:BN,'Annuity Prices'!$B:$B,$D490,'Annuity Prices'!$E:$E,$G490),IF($B490="RAB Short",SUMIFS('RAB Prices Short'!BN:BN,'RAB Prices Short'!$B:$B,'All Prices combined'!$D490,'RAB Prices Short'!$E:$E,'All Prices combined'!$G490),IF($B490="RAB Long",SUMIFS('RAB Prices Long'!BN:BN,'RAB Prices Long'!$B:$B,'All Prices combined'!$D490,'RAB Prices Long'!$E:$E,'All Prices combined'!$G490)))),2)</f>
        <v>0</v>
      </c>
      <c r="BL490" s="2">
        <f>ROUND(IF($B490="Annuity",SUMIFS('Annuity Prices'!BO:BO,'Annuity Prices'!$B:$B,$D490,'Annuity Prices'!$E:$E,$G490),IF($B490="RAB Short",SUMIFS('RAB Prices Short'!BO:BO,'RAB Prices Short'!$B:$B,'All Prices combined'!$D490,'RAB Prices Short'!$E:$E,'All Prices combined'!$G490),IF($B490="RAB Long",SUMIFS('RAB Prices Long'!BO:BO,'RAB Prices Long'!$B:$B,'All Prices combined'!$D490,'RAB Prices Long'!$E:$E,'All Prices combined'!$G490)))),2)</f>
        <v>0</v>
      </c>
      <c r="BM490" s="2">
        <f>ROUND(IF($B490="Annuity",SUMIFS('Annuity Prices'!BP:BP,'Annuity Prices'!$B:$B,$D490,'Annuity Prices'!$E:$E,$G490),IF($B490="RAB Short",SUMIFS('RAB Prices Short'!BP:BP,'RAB Prices Short'!$B:$B,'All Prices combined'!$D490,'RAB Prices Short'!$E:$E,'All Prices combined'!$G490),IF($B490="RAB Long",SUMIFS('RAB Prices Long'!BP:BP,'RAB Prices Long'!$B:$B,'All Prices combined'!$D490,'RAB Prices Long'!$E:$E,'All Prices combined'!$G490)))),2)</f>
        <v>0</v>
      </c>
      <c r="BN490" s="2">
        <f>ROUND(IF($B490="Annuity",SUMIFS('Annuity Prices'!BQ:BQ,'Annuity Prices'!$B:$B,$D490,'Annuity Prices'!$E:$E,$G490),IF($B490="RAB Short",SUMIFS('RAB Prices Short'!BQ:BQ,'RAB Prices Short'!$B:$B,'All Prices combined'!$D490,'RAB Prices Short'!$E:$E,'All Prices combined'!$G490),IF($B490="RAB Long",SUMIFS('RAB Prices Long'!BQ:BQ,'RAB Prices Long'!$B:$B,'All Prices combined'!$D490,'RAB Prices Long'!$E:$E,'All Prices combined'!$G490)))),2)</f>
        <v>0</v>
      </c>
      <c r="BO490" s="2">
        <f>ROUND(IF($B490="Annuity",SUMIFS('Annuity Prices'!BR:BR,'Annuity Prices'!$B:$B,$D490,'Annuity Prices'!$E:$E,$G490),IF($B490="RAB Short",SUMIFS('RAB Prices Short'!BR:BR,'RAB Prices Short'!$B:$B,'All Prices combined'!$D490,'RAB Prices Short'!$E:$E,'All Prices combined'!$G490),IF($B490="RAB Long",SUMIFS('RAB Prices Long'!BR:BR,'RAB Prices Long'!$B:$B,'All Prices combined'!$D490,'RAB Prices Long'!$E:$E,'All Prices combined'!$G490)))),2)</f>
        <v>0</v>
      </c>
      <c r="BP490" s="2">
        <f>ROUND(IF($B490="Annuity",SUMIFS('Annuity Prices'!BS:BS,'Annuity Prices'!$B:$B,$D490,'Annuity Prices'!$E:$E,$G490),IF($B490="RAB Short",SUMIFS('RAB Prices Short'!BS:BS,'RAB Prices Short'!$B:$B,'All Prices combined'!$D490,'RAB Prices Short'!$E:$E,'All Prices combined'!$G490),IF($B490="RAB Long",SUMIFS('RAB Prices Long'!BS:BS,'RAB Prices Long'!$B:$B,'All Prices combined'!$D490,'RAB Prices Long'!$E:$E,'All Prices combined'!$G490)))),2)</f>
        <v>0</v>
      </c>
      <c r="BQ490" s="2">
        <f>ROUND(IF($B490="Annuity",SUMIFS('Annuity Prices'!BT:BT,'Annuity Prices'!$B:$B,$D490,'Annuity Prices'!$E:$E,$G490),IF($B490="RAB Short",SUMIFS('RAB Prices Short'!BT:BT,'RAB Prices Short'!$B:$B,'All Prices combined'!$D490,'RAB Prices Short'!$E:$E,'All Prices combined'!$G490),IF($B490="RAB Long",SUMIFS('RAB Prices Long'!BT:BT,'RAB Prices Long'!$B:$B,'All Prices combined'!$D490,'RAB Prices Long'!$E:$E,'All Prices combined'!$G490)))),2)</f>
        <v>0</v>
      </c>
      <c r="BR490" s="2">
        <f>ROUND(IF($B490="Annuity",SUMIFS('Annuity Prices'!BU:BU,'Annuity Prices'!$B:$B,$D490,'Annuity Prices'!$E:$E,$G490),IF($B490="RAB Short",SUMIFS('RAB Prices Short'!BU:BU,'RAB Prices Short'!$B:$B,'All Prices combined'!$D490,'RAB Prices Short'!$E:$E,'All Prices combined'!$G490),IF($B490="RAB Long",SUMIFS('RAB Prices Long'!BU:BU,'RAB Prices Long'!$B:$B,'All Prices combined'!$D490,'RAB Prices Long'!$E:$E,'All Prices combined'!$G490)))),2)</f>
        <v>0</v>
      </c>
      <c r="BS490" s="2">
        <f>ROUND(IF($B490="Annuity",SUMIFS('Annuity Prices'!BV:BV,'Annuity Prices'!$B:$B,$D490,'Annuity Prices'!$E:$E,$G490),IF($B490="RAB Short",SUMIFS('RAB Prices Short'!BV:BV,'RAB Prices Short'!$B:$B,'All Prices combined'!$D490,'RAB Prices Short'!$E:$E,'All Prices combined'!$G490),IF($B490="RAB Long",SUMIFS('RAB Prices Long'!BV:BV,'RAB Prices Long'!$B:$B,'All Prices combined'!$D490,'RAB Prices Long'!$E:$E,'All Prices combined'!$G490)))),2)</f>
        <v>0</v>
      </c>
      <c r="BT490" s="2">
        <f>ROUND(IF($B490="Annuity",SUMIFS('Annuity Prices'!BW:BW,'Annuity Prices'!$B:$B,$D490,'Annuity Prices'!$E:$E,$G490),IF($B490="RAB Short",SUMIFS('RAB Prices Short'!BW:BW,'RAB Prices Short'!$B:$B,'All Prices combined'!$D490,'RAB Prices Short'!$E:$E,'All Prices combined'!$G490),IF($B490="RAB Long",SUMIFS('RAB Prices Long'!BW:BW,'RAB Prices Long'!$B:$B,'All Prices combined'!$D490,'RAB Prices Long'!$E:$E,'All Prices combined'!$G490)))),2)</f>
        <v>0</v>
      </c>
      <c r="BU490" s="2">
        <f>ROUND(IF($B490="Annuity",SUMIFS('Annuity Prices'!BX:BX,'Annuity Prices'!$B:$B,$D490,'Annuity Prices'!$E:$E,$G490),IF($B490="RAB Short",SUMIFS('RAB Prices Short'!BX:BX,'RAB Prices Short'!$B:$B,'All Prices combined'!$D490,'RAB Prices Short'!$E:$E,'All Prices combined'!$G490),IF($B490="RAB Long",SUMIFS('RAB Prices Long'!BX:BX,'RAB Prices Long'!$B:$B,'All Prices combined'!$D490,'RAB Prices Long'!$E:$E,'All Prices combined'!$G490)))),2)</f>
        <v>0</v>
      </c>
    </row>
    <row r="491" spans="2:73" x14ac:dyDescent="0.25">
      <c r="B491" t="s">
        <v>45</v>
      </c>
      <c r="C491">
        <v>20</v>
      </c>
      <c r="D491" t="s">
        <v>189</v>
      </c>
      <c r="E491" t="s">
        <v>187</v>
      </c>
      <c r="F491">
        <v>20</v>
      </c>
      <c r="G491" t="s">
        <v>38</v>
      </c>
      <c r="H491" t="s">
        <v>128</v>
      </c>
      <c r="I491" s="2">
        <f>ROUND(IF($B491="Annuity",SUMIFS('Annuity Prices'!L:L,'Annuity Prices'!$B:$B,$D491,'Annuity Prices'!$E:$E,$G491),IF($B491="RAB Short",SUMIFS('RAB Prices Short'!L:L,'RAB Prices Short'!$B:$B,'All Prices combined'!$D491,'RAB Prices Short'!$E:$E,'All Prices combined'!$G491),IF($B491="RAB Long",SUMIFS('RAB Prices Long'!L:L,'RAB Prices Long'!$B:$B,'All Prices combined'!$D491,'RAB Prices Long'!$E:$E,'All Prices combined'!$G491)))),2)</f>
        <v>0</v>
      </c>
      <c r="J491" s="2">
        <f>ROUND(IF($B491="Annuity",SUMIFS('Annuity Prices'!M:M,'Annuity Prices'!$B:$B,$D491,'Annuity Prices'!$E:$E,$G491),IF($B491="RAB Short",SUMIFS('RAB Prices Short'!M:M,'RAB Prices Short'!$B:$B,'All Prices combined'!$D491,'RAB Prices Short'!$E:$E,'All Prices combined'!$G491),IF($B491="RAB Long",SUMIFS('RAB Prices Long'!M:M,'RAB Prices Long'!$B:$B,'All Prices combined'!$D491,'RAB Prices Long'!$E:$E,'All Prices combined'!$G491)))),2)</f>
        <v>0</v>
      </c>
      <c r="K491" s="2">
        <f>ROUND(IF($B491="Annuity",SUMIFS('Annuity Prices'!N:N,'Annuity Prices'!$B:$B,$D491,'Annuity Prices'!$E:$E,$G491),IF($B491="RAB Short",SUMIFS('RAB Prices Short'!N:N,'RAB Prices Short'!$B:$B,'All Prices combined'!$D491,'RAB Prices Short'!$E:$E,'All Prices combined'!$G491),IF($B491="RAB Long",SUMIFS('RAB Prices Long'!N:N,'RAB Prices Long'!$B:$B,'All Prices combined'!$D491,'RAB Prices Long'!$E:$E,'All Prices combined'!$G491)))),2)</f>
        <v>64.09</v>
      </c>
      <c r="L491" s="2">
        <f>ROUND(IF($B491="Annuity",SUMIFS('Annuity Prices'!O:O,'Annuity Prices'!$B:$B,$D491,'Annuity Prices'!$E:$E,$G491),IF($B491="RAB Short",SUMIFS('RAB Prices Short'!O:O,'RAB Prices Short'!$B:$B,'All Prices combined'!$D491,'RAB Prices Short'!$E:$E,'All Prices combined'!$G491),IF($B491="RAB Long",SUMIFS('RAB Prices Long'!O:O,'RAB Prices Long'!$B:$B,'All Prices combined'!$D491,'RAB Prices Long'!$E:$E,'All Prices combined'!$G491)))),2)</f>
        <v>65.92</v>
      </c>
      <c r="M491" s="2">
        <f>ROUND(IF($B491="Annuity",SUMIFS('Annuity Prices'!P:P,'Annuity Prices'!$B:$B,$D491,'Annuity Prices'!$E:$E,$G491),IF($B491="RAB Short",SUMIFS('RAB Prices Short'!P:P,'RAB Prices Short'!$B:$B,'All Prices combined'!$D491,'RAB Prices Short'!$E:$E,'All Prices combined'!$G491),IF($B491="RAB Long",SUMIFS('RAB Prices Long'!P:P,'RAB Prices Long'!$B:$B,'All Prices combined'!$D491,'RAB Prices Long'!$E:$E,'All Prices combined'!$G491)))),2)</f>
        <v>69.48</v>
      </c>
      <c r="N491" s="2">
        <f>ROUND(IF($B491="Annuity",SUMIFS('Annuity Prices'!Q:Q,'Annuity Prices'!$B:$B,$D491,'Annuity Prices'!$E:$E,$G491),IF($B491="RAB Short",SUMIFS('RAB Prices Short'!Q:Q,'RAB Prices Short'!$B:$B,'All Prices combined'!$D491,'RAB Prices Short'!$E:$E,'All Prices combined'!$G491),IF($B491="RAB Long",SUMIFS('RAB Prices Long'!Q:Q,'RAB Prices Long'!$B:$B,'All Prices combined'!$D491,'RAB Prices Long'!$E:$E,'All Prices combined'!$G491)))),2)</f>
        <v>71.22</v>
      </c>
      <c r="O491" s="2">
        <f>ROUND(IF($B491="Annuity",SUMIFS('Annuity Prices'!R:R,'Annuity Prices'!$B:$B,$D491,'Annuity Prices'!$E:$E,$G491),IF($B491="RAB Short",SUMIFS('RAB Prices Short'!R:R,'RAB Prices Short'!$B:$B,'All Prices combined'!$D491,'RAB Prices Short'!$E:$E,'All Prices combined'!$G491),IF($B491="RAB Long",SUMIFS('RAB Prices Long'!R:R,'RAB Prices Long'!$B:$B,'All Prices combined'!$D491,'RAB Prices Long'!$E:$E,'All Prices combined'!$G491)))),2)</f>
        <v>73</v>
      </c>
      <c r="P491" s="2">
        <f>ROUND(IF($B491="Annuity",SUMIFS('Annuity Prices'!S:S,'Annuity Prices'!$B:$B,$D491,'Annuity Prices'!$E:$E,$G491),IF($B491="RAB Short",SUMIFS('RAB Prices Short'!S:S,'RAB Prices Short'!$B:$B,'All Prices combined'!$D491,'RAB Prices Short'!$E:$E,'All Prices combined'!$G491),IF($B491="RAB Long",SUMIFS('RAB Prices Long'!S:S,'RAB Prices Long'!$B:$B,'All Prices combined'!$D491,'RAB Prices Long'!$E:$E,'All Prices combined'!$G491)))),2)</f>
        <v>74.819999999999993</v>
      </c>
      <c r="Q491" s="2">
        <f>ROUND(IF($B491="Annuity",SUMIFS('Annuity Prices'!T:T,'Annuity Prices'!$B:$B,$D491,'Annuity Prices'!$E:$E,$G491),IF($B491="RAB Short",SUMIFS('RAB Prices Short'!T:T,'RAB Prices Short'!$B:$B,'All Prices combined'!$D491,'RAB Prices Short'!$E:$E,'All Prices combined'!$G491),IF($B491="RAB Long",SUMIFS('RAB Prices Long'!T:T,'RAB Prices Long'!$B:$B,'All Prices combined'!$D491,'RAB Prices Long'!$E:$E,'All Prices combined'!$G491)))),2)</f>
        <v>78.56</v>
      </c>
      <c r="R491" s="2">
        <f>ROUND(IF($B491="Annuity",SUMIFS('Annuity Prices'!U:U,'Annuity Prices'!$B:$B,$D491,'Annuity Prices'!$E:$E,$G491),IF($B491="RAB Short",SUMIFS('RAB Prices Short'!U:U,'RAB Prices Short'!$B:$B,'All Prices combined'!$D491,'RAB Prices Short'!$E:$E,'All Prices combined'!$G491),IF($B491="RAB Long",SUMIFS('RAB Prices Long'!U:U,'RAB Prices Long'!$B:$B,'All Prices combined'!$D491,'RAB Prices Long'!$E:$E,'All Prices combined'!$G491)))),2)</f>
        <v>80.52</v>
      </c>
      <c r="S491" s="2">
        <f>ROUND(IF($B491="Annuity",SUMIFS('Annuity Prices'!V:V,'Annuity Prices'!$B:$B,$D491,'Annuity Prices'!$E:$E,$G491),IF($B491="RAB Short",SUMIFS('RAB Prices Short'!V:V,'RAB Prices Short'!$B:$B,'All Prices combined'!$D491,'RAB Prices Short'!$E:$E,'All Prices combined'!$G491),IF($B491="RAB Long",SUMIFS('RAB Prices Long'!V:V,'RAB Prices Long'!$B:$B,'All Prices combined'!$D491,'RAB Prices Long'!$E:$E,'All Prices combined'!$G491)))),2)</f>
        <v>82.53</v>
      </c>
      <c r="T491" s="2">
        <f>ROUND(IF($B491="Annuity",SUMIFS('Annuity Prices'!W:W,'Annuity Prices'!$B:$B,$D491,'Annuity Prices'!$E:$E,$G491),IF($B491="RAB Short",SUMIFS('RAB Prices Short'!W:W,'RAB Prices Short'!$B:$B,'All Prices combined'!$D491,'RAB Prices Short'!$E:$E,'All Prices combined'!$G491),IF($B491="RAB Long",SUMIFS('RAB Prices Long'!W:W,'RAB Prices Long'!$B:$B,'All Prices combined'!$D491,'RAB Prices Long'!$E:$E,'All Prices combined'!$G491)))),2)</f>
        <v>84.6</v>
      </c>
      <c r="U491" s="2">
        <f>ROUND(IF($B491="Annuity",SUMIFS('Annuity Prices'!X:X,'Annuity Prices'!$B:$B,$D491,'Annuity Prices'!$E:$E,$G491),IF($B491="RAB Short",SUMIFS('RAB Prices Short'!X:X,'RAB Prices Short'!$B:$B,'All Prices combined'!$D491,'RAB Prices Short'!$E:$E,'All Prices combined'!$G491),IF($B491="RAB Long",SUMIFS('RAB Prices Long'!X:X,'RAB Prices Long'!$B:$B,'All Prices combined'!$D491,'RAB Prices Long'!$E:$E,'All Prices combined'!$G491)))),2)</f>
        <v>89.52</v>
      </c>
      <c r="V491" s="2">
        <f>ROUND(IF($B491="Annuity",SUMIFS('Annuity Prices'!Y:Y,'Annuity Prices'!$B:$B,$D491,'Annuity Prices'!$E:$E,$G491),IF($B491="RAB Short",SUMIFS('RAB Prices Short'!Y:Y,'RAB Prices Short'!$B:$B,'All Prices combined'!$D491,'RAB Prices Short'!$E:$E,'All Prices combined'!$G491),IF($B491="RAB Long",SUMIFS('RAB Prices Long'!Y:Y,'RAB Prices Long'!$B:$B,'All Prices combined'!$D491,'RAB Prices Long'!$E:$E,'All Prices combined'!$G491)))),2)</f>
        <v>91.76</v>
      </c>
      <c r="W491" s="2">
        <f>ROUND(IF($B491="Annuity",SUMIFS('Annuity Prices'!Z:Z,'Annuity Prices'!$B:$B,$D491,'Annuity Prices'!$E:$E,$G491),IF($B491="RAB Short",SUMIFS('RAB Prices Short'!Z:Z,'RAB Prices Short'!$B:$B,'All Prices combined'!$D491,'RAB Prices Short'!$E:$E,'All Prices combined'!$G491),IF($B491="RAB Long",SUMIFS('RAB Prices Long'!Z:Z,'RAB Prices Long'!$B:$B,'All Prices combined'!$D491,'RAB Prices Long'!$E:$E,'All Prices combined'!$G491)))),2)</f>
        <v>94.05</v>
      </c>
      <c r="X491" s="2">
        <f>ROUND(IF($B491="Annuity",SUMIFS('Annuity Prices'!AA:AA,'Annuity Prices'!$B:$B,$D491,'Annuity Prices'!$E:$E,$G491),IF($B491="RAB Short",SUMIFS('RAB Prices Short'!AA:AA,'RAB Prices Short'!$B:$B,'All Prices combined'!$D491,'RAB Prices Short'!$E:$E,'All Prices combined'!$G491),IF($B491="RAB Long",SUMIFS('RAB Prices Long'!AA:AA,'RAB Prices Long'!$B:$B,'All Prices combined'!$D491,'RAB Prices Long'!$E:$E,'All Prices combined'!$G491)))),2)</f>
        <v>96.4</v>
      </c>
      <c r="Y491" s="2">
        <f>ROUND(IF($B491="Annuity",SUMIFS('Annuity Prices'!AB:AB,'Annuity Prices'!$B:$B,$D491,'Annuity Prices'!$E:$E,$G491),IF($B491="RAB Short",SUMIFS('RAB Prices Short'!AB:AB,'RAB Prices Short'!$B:$B,'All Prices combined'!$D491,'RAB Prices Short'!$E:$E,'All Prices combined'!$G491),IF($B491="RAB Long",SUMIFS('RAB Prices Long'!AB:AB,'RAB Prices Long'!$B:$B,'All Prices combined'!$D491,'RAB Prices Long'!$E:$E,'All Prices combined'!$G491)))),2)</f>
        <v>95.53</v>
      </c>
      <c r="Z491" s="2">
        <f>ROUND(IF($B491="Annuity",SUMIFS('Annuity Prices'!AC:AC,'Annuity Prices'!$B:$B,$D491,'Annuity Prices'!$E:$E,$G491),IF($B491="RAB Short",SUMIFS('RAB Prices Short'!AC:AC,'RAB Prices Short'!$B:$B,'All Prices combined'!$D491,'RAB Prices Short'!$E:$E,'All Prices combined'!$G491),IF($B491="RAB Long",SUMIFS('RAB Prices Long'!AC:AC,'RAB Prices Long'!$B:$B,'All Prices combined'!$D491,'RAB Prices Long'!$E:$E,'All Prices combined'!$G491)))),2)</f>
        <v>97.92</v>
      </c>
      <c r="AA491" s="2">
        <f>ROUND(IF($B491="Annuity",SUMIFS('Annuity Prices'!AD:AD,'Annuity Prices'!$B:$B,$D491,'Annuity Prices'!$E:$E,$G491),IF($B491="RAB Short",SUMIFS('RAB Prices Short'!AD:AD,'RAB Prices Short'!$B:$B,'All Prices combined'!$D491,'RAB Prices Short'!$E:$E,'All Prices combined'!$G491),IF($B491="RAB Long",SUMIFS('RAB Prices Long'!AD:AD,'RAB Prices Long'!$B:$B,'All Prices combined'!$D491,'RAB Prices Long'!$E:$E,'All Prices combined'!$G491)))),2)</f>
        <v>100.37</v>
      </c>
      <c r="AB491" s="2">
        <f>ROUND(IF($B491="Annuity",SUMIFS('Annuity Prices'!AE:AE,'Annuity Prices'!$B:$B,$D491,'Annuity Prices'!$E:$E,$G491),IF($B491="RAB Short",SUMIFS('RAB Prices Short'!AE:AE,'RAB Prices Short'!$B:$B,'All Prices combined'!$D491,'RAB Prices Short'!$E:$E,'All Prices combined'!$G491),IF($B491="RAB Long",SUMIFS('RAB Prices Long'!AE:AE,'RAB Prices Long'!$B:$B,'All Prices combined'!$D491,'RAB Prices Long'!$E:$E,'All Prices combined'!$G491)))),2)</f>
        <v>102.88</v>
      </c>
      <c r="AC491" s="2">
        <f>ROUND(IF($B491="Annuity",SUMIFS('Annuity Prices'!AF:AF,'Annuity Prices'!$B:$B,$D491,'Annuity Prices'!$E:$E,$G491),IF($B491="RAB Short",SUMIFS('RAB Prices Short'!AF:AF,'RAB Prices Short'!$B:$B,'All Prices combined'!$D491,'RAB Prices Short'!$E:$E,'All Prices combined'!$G491),IF($B491="RAB Long",SUMIFS('RAB Prices Long'!AF:AF,'RAB Prices Long'!$B:$B,'All Prices combined'!$D491,'RAB Prices Long'!$E:$E,'All Prices combined'!$G491)))),2)</f>
        <v>101.21</v>
      </c>
      <c r="AD491" s="2">
        <f>ROUND(IF($B491="Annuity",SUMIFS('Annuity Prices'!AG:AG,'Annuity Prices'!$B:$B,$D491,'Annuity Prices'!$E:$E,$G491),IF($B491="RAB Short",SUMIFS('RAB Prices Short'!AG:AG,'RAB Prices Short'!$B:$B,'All Prices combined'!$D491,'RAB Prices Short'!$E:$E,'All Prices combined'!$G491),IF($B491="RAB Long",SUMIFS('RAB Prices Long'!AG:AG,'RAB Prices Long'!$B:$B,'All Prices combined'!$D491,'RAB Prices Long'!$E:$E,'All Prices combined'!$G491)))),2)</f>
        <v>103.74</v>
      </c>
      <c r="AE491" s="2">
        <f>ROUND(IF($B491="Annuity",SUMIFS('Annuity Prices'!AH:AH,'Annuity Prices'!$B:$B,$D491,'Annuity Prices'!$E:$E,$G491),IF($B491="RAB Short",SUMIFS('RAB Prices Short'!AH:AH,'RAB Prices Short'!$B:$B,'All Prices combined'!$D491,'RAB Prices Short'!$E:$E,'All Prices combined'!$G491),IF($B491="RAB Long",SUMIFS('RAB Prices Long'!AH:AH,'RAB Prices Long'!$B:$B,'All Prices combined'!$D491,'RAB Prices Long'!$E:$E,'All Prices combined'!$G491)))),2)</f>
        <v>106.34</v>
      </c>
      <c r="AF491" s="2">
        <f>ROUND(IF($B491="Annuity",SUMIFS('Annuity Prices'!AI:AI,'Annuity Prices'!$B:$B,$D491,'Annuity Prices'!$E:$E,$G491),IF($B491="RAB Short",SUMIFS('RAB Prices Short'!AI:AI,'RAB Prices Short'!$B:$B,'All Prices combined'!$D491,'RAB Prices Short'!$E:$E,'All Prices combined'!$G491),IF($B491="RAB Long",SUMIFS('RAB Prices Long'!AI:AI,'RAB Prices Long'!$B:$B,'All Prices combined'!$D491,'RAB Prices Long'!$E:$E,'All Prices combined'!$G491)))),2)</f>
        <v>108.99</v>
      </c>
      <c r="AG491" s="2">
        <f>ROUND(IF($B491="Annuity",SUMIFS('Annuity Prices'!AJ:AJ,'Annuity Prices'!$B:$B,$D491,'Annuity Prices'!$E:$E,$G491),IF($B491="RAB Short",SUMIFS('RAB Prices Short'!AJ:AJ,'RAB Prices Short'!$B:$B,'All Prices combined'!$D491,'RAB Prices Short'!$E:$E,'All Prices combined'!$G491),IF($B491="RAB Long",SUMIFS('RAB Prices Long'!AJ:AJ,'RAB Prices Long'!$B:$B,'All Prices combined'!$D491,'RAB Prices Long'!$E:$E,'All Prices combined'!$G491)))),2)</f>
        <v>117.56</v>
      </c>
      <c r="AH491" s="2">
        <f>ROUND(IF($B491="Annuity",SUMIFS('Annuity Prices'!AK:AK,'Annuity Prices'!$B:$B,$D491,'Annuity Prices'!$E:$E,$G491),IF($B491="RAB Short",SUMIFS('RAB Prices Short'!AK:AK,'RAB Prices Short'!$B:$B,'All Prices combined'!$D491,'RAB Prices Short'!$E:$E,'All Prices combined'!$G491),IF($B491="RAB Long",SUMIFS('RAB Prices Long'!AK:AK,'RAB Prices Long'!$B:$B,'All Prices combined'!$D491,'RAB Prices Long'!$E:$E,'All Prices combined'!$G491)))),2)</f>
        <v>120.5</v>
      </c>
      <c r="AI491" s="2">
        <f>ROUND(IF($B491="Annuity",SUMIFS('Annuity Prices'!AL:AL,'Annuity Prices'!$B:$B,$D491,'Annuity Prices'!$E:$E,$G491),IF($B491="RAB Short",SUMIFS('RAB Prices Short'!AL:AL,'RAB Prices Short'!$B:$B,'All Prices combined'!$D491,'RAB Prices Short'!$E:$E,'All Prices combined'!$G491),IF($B491="RAB Long",SUMIFS('RAB Prices Long'!AL:AL,'RAB Prices Long'!$B:$B,'All Prices combined'!$D491,'RAB Prices Long'!$E:$E,'All Prices combined'!$G491)))),2)</f>
        <v>123.51</v>
      </c>
      <c r="AJ491" s="2">
        <f>ROUND(IF($B491="Annuity",SUMIFS('Annuity Prices'!AM:AM,'Annuity Prices'!$B:$B,$D491,'Annuity Prices'!$E:$E,$G491),IF($B491="RAB Short",SUMIFS('RAB Prices Short'!AM:AM,'RAB Prices Short'!$B:$B,'All Prices combined'!$D491,'RAB Prices Short'!$E:$E,'All Prices combined'!$G491),IF($B491="RAB Long",SUMIFS('RAB Prices Long'!AM:AM,'RAB Prices Long'!$B:$B,'All Prices combined'!$D491,'RAB Prices Long'!$E:$E,'All Prices combined'!$G491)))),2)</f>
        <v>126.6</v>
      </c>
      <c r="AK491" s="2">
        <f>ROUND(IF($B491="Annuity",SUMIFS('Annuity Prices'!AN:AN,'Annuity Prices'!$B:$B,$D491,'Annuity Prices'!$E:$E,$G491),IF($B491="RAB Short",SUMIFS('RAB Prices Short'!AN:AN,'RAB Prices Short'!$B:$B,'All Prices combined'!$D491,'RAB Prices Short'!$E:$E,'All Prices combined'!$G491),IF($B491="RAB Long",SUMIFS('RAB Prices Long'!AN:AN,'RAB Prices Long'!$B:$B,'All Prices combined'!$D491,'RAB Prices Long'!$E:$E,'All Prices combined'!$G491)))),2)</f>
        <v>129.88</v>
      </c>
      <c r="AL491" s="2">
        <f>ROUND(IF($B491="Annuity",SUMIFS('Annuity Prices'!AO:AO,'Annuity Prices'!$B:$B,$D491,'Annuity Prices'!$E:$E,$G491),IF($B491="RAB Short",SUMIFS('RAB Prices Short'!AO:AO,'RAB Prices Short'!$B:$B,'All Prices combined'!$D491,'RAB Prices Short'!$E:$E,'All Prices combined'!$G491),IF($B491="RAB Long",SUMIFS('RAB Prices Long'!AO:AO,'RAB Prices Long'!$B:$B,'All Prices combined'!$D491,'RAB Prices Long'!$E:$E,'All Prices combined'!$G491)))),2)</f>
        <v>133.13</v>
      </c>
      <c r="AM491" s="2">
        <f>ROUND(IF($B491="Annuity",SUMIFS('Annuity Prices'!AP:AP,'Annuity Prices'!$B:$B,$D491,'Annuity Prices'!$E:$E,$G491),IF($B491="RAB Short",SUMIFS('RAB Prices Short'!AP:AP,'RAB Prices Short'!$B:$B,'All Prices combined'!$D491,'RAB Prices Short'!$E:$E,'All Prices combined'!$G491),IF($B491="RAB Long",SUMIFS('RAB Prices Long'!AP:AP,'RAB Prices Long'!$B:$B,'All Prices combined'!$D491,'RAB Prices Long'!$E:$E,'All Prices combined'!$G491)))),2)</f>
        <v>136.46</v>
      </c>
      <c r="AN491" s="2">
        <f>ROUND(IF($B491="Annuity",SUMIFS('Annuity Prices'!AQ:AQ,'Annuity Prices'!$B:$B,$D491,'Annuity Prices'!$E:$E,$G491),IF($B491="RAB Short",SUMIFS('RAB Prices Short'!AQ:AQ,'RAB Prices Short'!$B:$B,'All Prices combined'!$D491,'RAB Prices Short'!$E:$E,'All Prices combined'!$G491),IF($B491="RAB Long",SUMIFS('RAB Prices Long'!AQ:AQ,'RAB Prices Long'!$B:$B,'All Prices combined'!$D491,'RAB Prices Long'!$E:$E,'All Prices combined'!$G491)))),2)</f>
        <v>139.87</v>
      </c>
      <c r="AO491" s="2">
        <f>ROUND(IF($B491="Annuity",SUMIFS('Annuity Prices'!AR:AR,'Annuity Prices'!$B:$B,$D491,'Annuity Prices'!$E:$E,$G491),IF($B491="RAB Short",SUMIFS('RAB Prices Short'!AR:AR,'RAB Prices Short'!$B:$B,'All Prices combined'!$D491,'RAB Prices Short'!$E:$E,'All Prices combined'!$G491),IF($B491="RAB Long",SUMIFS('RAB Prices Long'!AR:AR,'RAB Prices Long'!$B:$B,'All Prices combined'!$D491,'RAB Prices Long'!$E:$E,'All Prices combined'!$G491)))),2)</f>
        <v>0</v>
      </c>
      <c r="AP491" s="2">
        <f>ROUND(IF($B491="Annuity",SUMIFS('Annuity Prices'!AS:AS,'Annuity Prices'!$B:$B,$D491,'Annuity Prices'!$E:$E,$G491),IF($B491="RAB Short",SUMIFS('RAB Prices Short'!AS:AS,'RAB Prices Short'!$B:$B,'All Prices combined'!$D491,'RAB Prices Short'!$E:$E,'All Prices combined'!$G491),IF($B491="RAB Long",SUMIFS('RAB Prices Long'!AS:AS,'RAB Prices Long'!$B:$B,'All Prices combined'!$D491,'RAB Prices Long'!$E:$E,'All Prices combined'!$G491)))),2)</f>
        <v>0</v>
      </c>
      <c r="AQ491" s="2">
        <f>ROUND(IF($B491="Annuity",SUMIFS('Annuity Prices'!AT:AT,'Annuity Prices'!$B:$B,$D491,'Annuity Prices'!$E:$E,$G491),IF($B491="RAB Short",SUMIFS('RAB Prices Short'!AT:AT,'RAB Prices Short'!$B:$B,'All Prices combined'!$D491,'RAB Prices Short'!$E:$E,'All Prices combined'!$G491),IF($B491="RAB Long",SUMIFS('RAB Prices Long'!AT:AT,'RAB Prices Long'!$B:$B,'All Prices combined'!$D491,'RAB Prices Long'!$E:$E,'All Prices combined'!$G491)))),2)</f>
        <v>44.79</v>
      </c>
      <c r="AR491" s="2">
        <f>ROUND(IF($B491="Annuity",SUMIFS('Annuity Prices'!AU:AU,'Annuity Prices'!$B:$B,$D491,'Annuity Prices'!$E:$E,$G491),IF($B491="RAB Short",SUMIFS('RAB Prices Short'!AU:AU,'RAB Prices Short'!$B:$B,'All Prices combined'!$D491,'RAB Prices Short'!$E:$E,'All Prices combined'!$G491),IF($B491="RAB Long",SUMIFS('RAB Prices Long'!AU:AU,'RAB Prices Long'!$B:$B,'All Prices combined'!$D491,'RAB Prices Long'!$E:$E,'All Prices combined'!$G491)))),2)</f>
        <v>48.84</v>
      </c>
      <c r="AS491" s="2">
        <f>ROUND(IF($B491="Annuity",SUMIFS('Annuity Prices'!AV:AV,'Annuity Prices'!$B:$B,$D491,'Annuity Prices'!$E:$E,$G491),IF($B491="RAB Short",SUMIFS('RAB Prices Short'!AV:AV,'RAB Prices Short'!$B:$B,'All Prices combined'!$D491,'RAB Prices Short'!$E:$E,'All Prices combined'!$G491),IF($B491="RAB Long",SUMIFS('RAB Prices Long'!AV:AV,'RAB Prices Long'!$B:$B,'All Prices combined'!$D491,'RAB Prices Long'!$E:$E,'All Prices combined'!$G491)))),2)</f>
        <v>53.09</v>
      </c>
      <c r="AT491" s="2">
        <f>ROUND(IF($B491="Annuity",SUMIFS('Annuity Prices'!AW:AW,'Annuity Prices'!$B:$B,$D491,'Annuity Prices'!$E:$E,$G491),IF($B491="RAB Short",SUMIFS('RAB Prices Short'!AW:AW,'RAB Prices Short'!$B:$B,'All Prices combined'!$D491,'RAB Prices Short'!$E:$E,'All Prices combined'!$G491),IF($B491="RAB Long",SUMIFS('RAB Prices Long'!AW:AW,'RAB Prices Long'!$B:$B,'All Prices combined'!$D491,'RAB Prices Long'!$E:$E,'All Prices combined'!$G491)))),2)</f>
        <v>57.54</v>
      </c>
      <c r="AU491" s="2">
        <f>ROUND(IF($B491="Annuity",SUMIFS('Annuity Prices'!AX:AX,'Annuity Prices'!$B:$B,$D491,'Annuity Prices'!$E:$E,$G491),IF($B491="RAB Short",SUMIFS('RAB Prices Short'!AX:AX,'RAB Prices Short'!$B:$B,'All Prices combined'!$D491,'RAB Prices Short'!$E:$E,'All Prices combined'!$G491),IF($B491="RAB Long",SUMIFS('RAB Prices Long'!AX:AX,'RAB Prices Long'!$B:$B,'All Prices combined'!$D491,'RAB Prices Long'!$E:$E,'All Prices combined'!$G491)))),2)</f>
        <v>62.2</v>
      </c>
      <c r="AV491" s="2">
        <f>ROUND(IF($B491="Annuity",SUMIFS('Annuity Prices'!AY:AY,'Annuity Prices'!$B:$B,$D491,'Annuity Prices'!$E:$E,$G491),IF($B491="RAB Short",SUMIFS('RAB Prices Short'!AY:AY,'RAB Prices Short'!$B:$B,'All Prices combined'!$D491,'RAB Prices Short'!$E:$E,'All Prices combined'!$G491),IF($B491="RAB Long",SUMIFS('RAB Prices Long'!AY:AY,'RAB Prices Long'!$B:$B,'All Prices combined'!$D491,'RAB Prices Long'!$E:$E,'All Prices combined'!$G491)))),2)</f>
        <v>67.08</v>
      </c>
      <c r="AW491" s="2">
        <f>ROUND(IF($B491="Annuity",SUMIFS('Annuity Prices'!AZ:AZ,'Annuity Prices'!$B:$B,$D491,'Annuity Prices'!$E:$E,$G491),IF($B491="RAB Short",SUMIFS('RAB Prices Short'!AZ:AZ,'RAB Prices Short'!$B:$B,'All Prices combined'!$D491,'RAB Prices Short'!$E:$E,'All Prices combined'!$G491),IF($B491="RAB Long",SUMIFS('RAB Prices Long'!AZ:AZ,'RAB Prices Long'!$B:$B,'All Prices combined'!$D491,'RAB Prices Long'!$E:$E,'All Prices combined'!$G491)))),2)</f>
        <v>72.19</v>
      </c>
      <c r="AX491" s="2">
        <f>ROUND(IF($B491="Annuity",SUMIFS('Annuity Prices'!BA:BA,'Annuity Prices'!$B:$B,$D491,'Annuity Prices'!$E:$E,$G491),IF($B491="RAB Short",SUMIFS('RAB Prices Short'!BA:BA,'RAB Prices Short'!$B:$B,'All Prices combined'!$D491,'RAB Prices Short'!$E:$E,'All Prices combined'!$G491),IF($B491="RAB Long",SUMIFS('RAB Prices Long'!BA:BA,'RAB Prices Long'!$B:$B,'All Prices combined'!$D491,'RAB Prices Long'!$E:$E,'All Prices combined'!$G491)))),2)</f>
        <v>77.540000000000006</v>
      </c>
      <c r="AY491" s="2">
        <f>ROUND(IF($B491="Annuity",SUMIFS('Annuity Prices'!BB:BB,'Annuity Prices'!$B:$B,$D491,'Annuity Prices'!$E:$E,$G491),IF($B491="RAB Short",SUMIFS('RAB Prices Short'!BB:BB,'RAB Prices Short'!$B:$B,'All Prices combined'!$D491,'RAB Prices Short'!$E:$E,'All Prices combined'!$G491),IF($B491="RAB Long",SUMIFS('RAB Prices Long'!BB:BB,'RAB Prices Long'!$B:$B,'All Prices combined'!$D491,'RAB Prices Long'!$E:$E,'All Prices combined'!$G491)))),2)</f>
        <v>80.52</v>
      </c>
      <c r="AZ491" s="2">
        <f>ROUND(IF($B491="Annuity",SUMIFS('Annuity Prices'!BC:BC,'Annuity Prices'!$B:$B,$D491,'Annuity Prices'!$E:$E,$G491),IF($B491="RAB Short",SUMIFS('RAB Prices Short'!BC:BC,'RAB Prices Short'!$B:$B,'All Prices combined'!$D491,'RAB Prices Short'!$E:$E,'All Prices combined'!$G491),IF($B491="RAB Long",SUMIFS('RAB Prices Long'!BC:BC,'RAB Prices Long'!$B:$B,'All Prices combined'!$D491,'RAB Prices Long'!$E:$E,'All Prices combined'!$G491)))),2)</f>
        <v>82.53</v>
      </c>
      <c r="BA491" s="2">
        <f>ROUND(IF($B491="Annuity",SUMIFS('Annuity Prices'!BD:BD,'Annuity Prices'!$B:$B,$D491,'Annuity Prices'!$E:$E,$G491),IF($B491="RAB Short",SUMIFS('RAB Prices Short'!BD:BD,'RAB Prices Short'!$B:$B,'All Prices combined'!$D491,'RAB Prices Short'!$E:$E,'All Prices combined'!$G491),IF($B491="RAB Long",SUMIFS('RAB Prices Long'!BD:BD,'RAB Prices Long'!$B:$B,'All Prices combined'!$D491,'RAB Prices Long'!$E:$E,'All Prices combined'!$G491)))),2)</f>
        <v>84.6</v>
      </c>
      <c r="BB491" s="2">
        <f>ROUND(IF($B491="Annuity",SUMIFS('Annuity Prices'!BE:BE,'Annuity Prices'!$B:$B,$D491,'Annuity Prices'!$E:$E,$G491),IF($B491="RAB Short",SUMIFS('RAB Prices Short'!BE:BE,'RAB Prices Short'!$B:$B,'All Prices combined'!$D491,'RAB Prices Short'!$E:$E,'All Prices combined'!$G491),IF($B491="RAB Long",SUMIFS('RAB Prices Long'!BE:BE,'RAB Prices Long'!$B:$B,'All Prices combined'!$D491,'RAB Prices Long'!$E:$E,'All Prices combined'!$G491)))),2)</f>
        <v>89.52</v>
      </c>
      <c r="BC491" s="2">
        <f>ROUND(IF($B491="Annuity",SUMIFS('Annuity Prices'!BF:BF,'Annuity Prices'!$B:$B,$D491,'Annuity Prices'!$E:$E,$G491),IF($B491="RAB Short",SUMIFS('RAB Prices Short'!BF:BF,'RAB Prices Short'!$B:$B,'All Prices combined'!$D491,'RAB Prices Short'!$E:$E,'All Prices combined'!$G491),IF($B491="RAB Long",SUMIFS('RAB Prices Long'!BF:BF,'RAB Prices Long'!$B:$B,'All Prices combined'!$D491,'RAB Prices Long'!$E:$E,'All Prices combined'!$G491)))),2)</f>
        <v>91.76</v>
      </c>
      <c r="BD491" s="2">
        <f>ROUND(IF($B491="Annuity",SUMIFS('Annuity Prices'!BG:BG,'Annuity Prices'!$B:$B,$D491,'Annuity Prices'!$E:$E,$G491),IF($B491="RAB Short",SUMIFS('RAB Prices Short'!BG:BG,'RAB Prices Short'!$B:$B,'All Prices combined'!$D491,'RAB Prices Short'!$E:$E,'All Prices combined'!$G491),IF($B491="RAB Long",SUMIFS('RAB Prices Long'!BG:BG,'RAB Prices Long'!$B:$B,'All Prices combined'!$D491,'RAB Prices Long'!$E:$E,'All Prices combined'!$G491)))),2)</f>
        <v>94.05</v>
      </c>
      <c r="BE491" s="2">
        <f>ROUND(IF($B491="Annuity",SUMIFS('Annuity Prices'!BH:BH,'Annuity Prices'!$B:$B,$D491,'Annuity Prices'!$E:$E,$G491),IF($B491="RAB Short",SUMIFS('RAB Prices Short'!BH:BH,'RAB Prices Short'!$B:$B,'All Prices combined'!$D491,'RAB Prices Short'!$E:$E,'All Prices combined'!$G491),IF($B491="RAB Long",SUMIFS('RAB Prices Long'!BH:BH,'RAB Prices Long'!$B:$B,'All Prices combined'!$D491,'RAB Prices Long'!$E:$E,'All Prices combined'!$G491)))),2)</f>
        <v>96.4</v>
      </c>
      <c r="BF491" s="2">
        <f>ROUND(IF($B491="Annuity",SUMIFS('Annuity Prices'!BI:BI,'Annuity Prices'!$B:$B,$D491,'Annuity Prices'!$E:$E,$G491),IF($B491="RAB Short",SUMIFS('RAB Prices Short'!BI:BI,'RAB Prices Short'!$B:$B,'All Prices combined'!$D491,'RAB Prices Short'!$E:$E,'All Prices combined'!$G491),IF($B491="RAB Long",SUMIFS('RAB Prices Long'!BI:BI,'RAB Prices Long'!$B:$B,'All Prices combined'!$D491,'RAB Prices Long'!$E:$E,'All Prices combined'!$G491)))),2)</f>
        <v>95.53</v>
      </c>
      <c r="BG491" s="2">
        <f>ROUND(IF($B491="Annuity",SUMIFS('Annuity Prices'!BJ:BJ,'Annuity Prices'!$B:$B,$D491,'Annuity Prices'!$E:$E,$G491),IF($B491="RAB Short",SUMIFS('RAB Prices Short'!BJ:BJ,'RAB Prices Short'!$B:$B,'All Prices combined'!$D491,'RAB Prices Short'!$E:$E,'All Prices combined'!$G491),IF($B491="RAB Long",SUMIFS('RAB Prices Long'!BJ:BJ,'RAB Prices Long'!$B:$B,'All Prices combined'!$D491,'RAB Prices Long'!$E:$E,'All Prices combined'!$G491)))),2)</f>
        <v>97.92</v>
      </c>
      <c r="BH491" s="2">
        <f>ROUND(IF($B491="Annuity",SUMIFS('Annuity Prices'!BK:BK,'Annuity Prices'!$B:$B,$D491,'Annuity Prices'!$E:$E,$G491),IF($B491="RAB Short",SUMIFS('RAB Prices Short'!BK:BK,'RAB Prices Short'!$B:$B,'All Prices combined'!$D491,'RAB Prices Short'!$E:$E,'All Prices combined'!$G491),IF($B491="RAB Long",SUMIFS('RAB Prices Long'!BK:BK,'RAB Prices Long'!$B:$B,'All Prices combined'!$D491,'RAB Prices Long'!$E:$E,'All Prices combined'!$G491)))),2)</f>
        <v>100.37</v>
      </c>
      <c r="BI491" s="2">
        <f>ROUND(IF($B491="Annuity",SUMIFS('Annuity Prices'!BL:BL,'Annuity Prices'!$B:$B,$D491,'Annuity Prices'!$E:$E,$G491),IF($B491="RAB Short",SUMIFS('RAB Prices Short'!BL:BL,'RAB Prices Short'!$B:$B,'All Prices combined'!$D491,'RAB Prices Short'!$E:$E,'All Prices combined'!$G491),IF($B491="RAB Long",SUMIFS('RAB Prices Long'!BL:BL,'RAB Prices Long'!$B:$B,'All Prices combined'!$D491,'RAB Prices Long'!$E:$E,'All Prices combined'!$G491)))),2)</f>
        <v>102.88</v>
      </c>
      <c r="BJ491" s="2">
        <f>ROUND(IF($B491="Annuity",SUMIFS('Annuity Prices'!BM:BM,'Annuity Prices'!$B:$B,$D491,'Annuity Prices'!$E:$E,$G491),IF($B491="RAB Short",SUMIFS('RAB Prices Short'!BM:BM,'RAB Prices Short'!$B:$B,'All Prices combined'!$D491,'RAB Prices Short'!$E:$E,'All Prices combined'!$G491),IF($B491="RAB Long",SUMIFS('RAB Prices Long'!BM:BM,'RAB Prices Long'!$B:$B,'All Prices combined'!$D491,'RAB Prices Long'!$E:$E,'All Prices combined'!$G491)))),2)</f>
        <v>101.21</v>
      </c>
      <c r="BK491" s="2">
        <f>ROUND(IF($B491="Annuity",SUMIFS('Annuity Prices'!BN:BN,'Annuity Prices'!$B:$B,$D491,'Annuity Prices'!$E:$E,$G491),IF($B491="RAB Short",SUMIFS('RAB Prices Short'!BN:BN,'RAB Prices Short'!$B:$B,'All Prices combined'!$D491,'RAB Prices Short'!$E:$E,'All Prices combined'!$G491),IF($B491="RAB Long",SUMIFS('RAB Prices Long'!BN:BN,'RAB Prices Long'!$B:$B,'All Prices combined'!$D491,'RAB Prices Long'!$E:$E,'All Prices combined'!$G491)))),2)</f>
        <v>103.74</v>
      </c>
      <c r="BL491" s="2">
        <f>ROUND(IF($B491="Annuity",SUMIFS('Annuity Prices'!BO:BO,'Annuity Prices'!$B:$B,$D491,'Annuity Prices'!$E:$E,$G491),IF($B491="RAB Short",SUMIFS('RAB Prices Short'!BO:BO,'RAB Prices Short'!$B:$B,'All Prices combined'!$D491,'RAB Prices Short'!$E:$E,'All Prices combined'!$G491),IF($B491="RAB Long",SUMIFS('RAB Prices Long'!BO:BO,'RAB Prices Long'!$B:$B,'All Prices combined'!$D491,'RAB Prices Long'!$E:$E,'All Prices combined'!$G491)))),2)</f>
        <v>106.34</v>
      </c>
      <c r="BM491" s="2">
        <f>ROUND(IF($B491="Annuity",SUMIFS('Annuity Prices'!BP:BP,'Annuity Prices'!$B:$B,$D491,'Annuity Prices'!$E:$E,$G491),IF($B491="RAB Short",SUMIFS('RAB Prices Short'!BP:BP,'RAB Prices Short'!$B:$B,'All Prices combined'!$D491,'RAB Prices Short'!$E:$E,'All Prices combined'!$G491),IF($B491="RAB Long",SUMIFS('RAB Prices Long'!BP:BP,'RAB Prices Long'!$B:$B,'All Prices combined'!$D491,'RAB Prices Long'!$E:$E,'All Prices combined'!$G491)))),2)</f>
        <v>108.99</v>
      </c>
      <c r="BN491" s="2">
        <f>ROUND(IF($B491="Annuity",SUMIFS('Annuity Prices'!BQ:BQ,'Annuity Prices'!$B:$B,$D491,'Annuity Prices'!$E:$E,$G491),IF($B491="RAB Short",SUMIFS('RAB Prices Short'!BQ:BQ,'RAB Prices Short'!$B:$B,'All Prices combined'!$D491,'RAB Prices Short'!$E:$E,'All Prices combined'!$G491),IF($B491="RAB Long",SUMIFS('RAB Prices Long'!BQ:BQ,'RAB Prices Long'!$B:$B,'All Prices combined'!$D491,'RAB Prices Long'!$E:$E,'All Prices combined'!$G491)))),2)</f>
        <v>117.27</v>
      </c>
      <c r="BO491" s="2">
        <f>ROUND(IF($B491="Annuity",SUMIFS('Annuity Prices'!BR:BR,'Annuity Prices'!$B:$B,$D491,'Annuity Prices'!$E:$E,$G491),IF($B491="RAB Short",SUMIFS('RAB Prices Short'!BR:BR,'RAB Prices Short'!$B:$B,'All Prices combined'!$D491,'RAB Prices Short'!$E:$E,'All Prices combined'!$G491),IF($B491="RAB Long",SUMIFS('RAB Prices Long'!BR:BR,'RAB Prices Long'!$B:$B,'All Prices combined'!$D491,'RAB Prices Long'!$E:$E,'All Prices combined'!$G491)))),2)</f>
        <v>120.5</v>
      </c>
      <c r="BP491" s="2">
        <f>ROUND(IF($B491="Annuity",SUMIFS('Annuity Prices'!BS:BS,'Annuity Prices'!$B:$B,$D491,'Annuity Prices'!$E:$E,$G491),IF($B491="RAB Short",SUMIFS('RAB Prices Short'!BS:BS,'RAB Prices Short'!$B:$B,'All Prices combined'!$D491,'RAB Prices Short'!$E:$E,'All Prices combined'!$G491),IF($B491="RAB Long",SUMIFS('RAB Prices Long'!BS:BS,'RAB Prices Long'!$B:$B,'All Prices combined'!$D491,'RAB Prices Long'!$E:$E,'All Prices combined'!$G491)))),2)</f>
        <v>123.51</v>
      </c>
      <c r="BQ491" s="2">
        <f>ROUND(IF($B491="Annuity",SUMIFS('Annuity Prices'!BT:BT,'Annuity Prices'!$B:$B,$D491,'Annuity Prices'!$E:$E,$G491),IF($B491="RAB Short",SUMIFS('RAB Prices Short'!BT:BT,'RAB Prices Short'!$B:$B,'All Prices combined'!$D491,'RAB Prices Short'!$E:$E,'All Prices combined'!$G491),IF($B491="RAB Long",SUMIFS('RAB Prices Long'!BT:BT,'RAB Prices Long'!$B:$B,'All Prices combined'!$D491,'RAB Prices Long'!$E:$E,'All Prices combined'!$G491)))),2)</f>
        <v>126.6</v>
      </c>
      <c r="BR491" s="2">
        <f>ROUND(IF($B491="Annuity",SUMIFS('Annuity Prices'!BU:BU,'Annuity Prices'!$B:$B,$D491,'Annuity Prices'!$E:$E,$G491),IF($B491="RAB Short",SUMIFS('RAB Prices Short'!BU:BU,'RAB Prices Short'!$B:$B,'All Prices combined'!$D491,'RAB Prices Short'!$E:$E,'All Prices combined'!$G491),IF($B491="RAB Long",SUMIFS('RAB Prices Long'!BU:BU,'RAB Prices Long'!$B:$B,'All Prices combined'!$D491,'RAB Prices Long'!$E:$E,'All Prices combined'!$G491)))),2)</f>
        <v>129.88</v>
      </c>
      <c r="BS491" s="2">
        <f>ROUND(IF($B491="Annuity",SUMIFS('Annuity Prices'!BV:BV,'Annuity Prices'!$B:$B,$D491,'Annuity Prices'!$E:$E,$G491),IF($B491="RAB Short",SUMIFS('RAB Prices Short'!BV:BV,'RAB Prices Short'!$B:$B,'All Prices combined'!$D491,'RAB Prices Short'!$E:$E,'All Prices combined'!$G491),IF($B491="RAB Long",SUMIFS('RAB Prices Long'!BV:BV,'RAB Prices Long'!$B:$B,'All Prices combined'!$D491,'RAB Prices Long'!$E:$E,'All Prices combined'!$G491)))),2)</f>
        <v>133.13</v>
      </c>
      <c r="BT491" s="2">
        <f>ROUND(IF($B491="Annuity",SUMIFS('Annuity Prices'!BW:BW,'Annuity Prices'!$B:$B,$D491,'Annuity Prices'!$E:$E,$G491),IF($B491="RAB Short",SUMIFS('RAB Prices Short'!BW:BW,'RAB Prices Short'!$B:$B,'All Prices combined'!$D491,'RAB Prices Short'!$E:$E,'All Prices combined'!$G491),IF($B491="RAB Long",SUMIFS('RAB Prices Long'!BW:BW,'RAB Prices Long'!$B:$B,'All Prices combined'!$D491,'RAB Prices Long'!$E:$E,'All Prices combined'!$G491)))),2)</f>
        <v>136.46</v>
      </c>
      <c r="BU491" s="2">
        <f>ROUND(IF($B491="Annuity",SUMIFS('Annuity Prices'!BX:BX,'Annuity Prices'!$B:$B,$D491,'Annuity Prices'!$E:$E,$G491),IF($B491="RAB Short",SUMIFS('RAB Prices Short'!BX:BX,'RAB Prices Short'!$B:$B,'All Prices combined'!$D491,'RAB Prices Short'!$E:$E,'All Prices combined'!$G491),IF($B491="RAB Long",SUMIFS('RAB Prices Long'!BX:BX,'RAB Prices Long'!$B:$B,'All Prices combined'!$D491,'RAB Prices Long'!$E:$E,'All Prices combined'!$G491)))),2)</f>
        <v>139.87</v>
      </c>
    </row>
    <row r="492" spans="2:73" x14ac:dyDescent="0.25">
      <c r="B492" t="s">
        <v>45</v>
      </c>
      <c r="C492">
        <v>20</v>
      </c>
      <c r="D492" t="s">
        <v>189</v>
      </c>
      <c r="E492" t="s">
        <v>187</v>
      </c>
      <c r="F492">
        <v>20</v>
      </c>
      <c r="G492" t="s">
        <v>40</v>
      </c>
      <c r="I492" s="2">
        <f>ROUND(IF($B492="Annuity",SUMIFS('Annuity Prices'!L:L,'Annuity Prices'!$B:$B,$D492,'Annuity Prices'!$E:$E,$G492),IF($B492="RAB Short",SUMIFS('RAB Prices Short'!L:L,'RAB Prices Short'!$B:$B,'All Prices combined'!$D492,'RAB Prices Short'!$E:$E,'All Prices combined'!$G492),IF($B492="RAB Long",SUMIFS('RAB Prices Long'!L:L,'RAB Prices Long'!$B:$B,'All Prices combined'!$D492,'RAB Prices Long'!$E:$E,'All Prices combined'!$G492)))),2)</f>
        <v>0</v>
      </c>
      <c r="J492" s="2">
        <f>ROUND(IF($B492="Annuity",SUMIFS('Annuity Prices'!M:M,'Annuity Prices'!$B:$B,$D492,'Annuity Prices'!$E:$E,$G492),IF($B492="RAB Short",SUMIFS('RAB Prices Short'!M:M,'RAB Prices Short'!$B:$B,'All Prices combined'!$D492,'RAB Prices Short'!$E:$E,'All Prices combined'!$G492),IF($B492="RAB Long",SUMIFS('RAB Prices Long'!M:M,'RAB Prices Long'!$B:$B,'All Prices combined'!$D492,'RAB Prices Long'!$E:$E,'All Prices combined'!$G492)))),2)</f>
        <v>0</v>
      </c>
      <c r="K492" s="2">
        <f>ROUND(IF($B492="Annuity",SUMIFS('Annuity Prices'!N:N,'Annuity Prices'!$B:$B,$D492,'Annuity Prices'!$E:$E,$G492),IF($B492="RAB Short",SUMIFS('RAB Prices Short'!N:N,'RAB Prices Short'!$B:$B,'All Prices combined'!$D492,'RAB Prices Short'!$E:$E,'All Prices combined'!$G492),IF($B492="RAB Long",SUMIFS('RAB Prices Long'!N:N,'RAB Prices Long'!$B:$B,'All Prices combined'!$D492,'RAB Prices Long'!$E:$E,'All Prices combined'!$G492)))),2)</f>
        <v>12.01</v>
      </c>
      <c r="L492" s="2">
        <f>ROUND(IF($B492="Annuity",SUMIFS('Annuity Prices'!O:O,'Annuity Prices'!$B:$B,$D492,'Annuity Prices'!$E:$E,$G492),IF($B492="RAB Short",SUMIFS('RAB Prices Short'!O:O,'RAB Prices Short'!$B:$B,'All Prices combined'!$D492,'RAB Prices Short'!$E:$E,'All Prices combined'!$G492),IF($B492="RAB Long",SUMIFS('RAB Prices Long'!O:O,'RAB Prices Long'!$B:$B,'All Prices combined'!$D492,'RAB Prices Long'!$E:$E,'All Prices combined'!$G492)))),2)</f>
        <v>12.35</v>
      </c>
      <c r="M492" s="2">
        <f>ROUND(IF($B492="Annuity",SUMIFS('Annuity Prices'!P:P,'Annuity Prices'!$B:$B,$D492,'Annuity Prices'!$E:$E,$G492),IF($B492="RAB Short",SUMIFS('RAB Prices Short'!P:P,'RAB Prices Short'!$B:$B,'All Prices combined'!$D492,'RAB Prices Short'!$E:$E,'All Prices combined'!$G492),IF($B492="RAB Long",SUMIFS('RAB Prices Long'!P:P,'RAB Prices Long'!$B:$B,'All Prices combined'!$D492,'RAB Prices Long'!$E:$E,'All Prices combined'!$G492)))),2)</f>
        <v>12.62</v>
      </c>
      <c r="N492" s="2">
        <f>ROUND(IF($B492="Annuity",SUMIFS('Annuity Prices'!Q:Q,'Annuity Prices'!$B:$B,$D492,'Annuity Prices'!$E:$E,$G492),IF($B492="RAB Short",SUMIFS('RAB Prices Short'!Q:Q,'RAB Prices Short'!$B:$B,'All Prices combined'!$D492,'RAB Prices Short'!$E:$E,'All Prices combined'!$G492),IF($B492="RAB Long",SUMIFS('RAB Prices Long'!Q:Q,'RAB Prices Long'!$B:$B,'All Prices combined'!$D492,'RAB Prices Long'!$E:$E,'All Prices combined'!$G492)))),2)</f>
        <v>12.93</v>
      </c>
      <c r="O492" s="2">
        <f>ROUND(IF($B492="Annuity",SUMIFS('Annuity Prices'!R:R,'Annuity Prices'!$B:$B,$D492,'Annuity Prices'!$E:$E,$G492),IF($B492="RAB Short",SUMIFS('RAB Prices Short'!R:R,'RAB Prices Short'!$B:$B,'All Prices combined'!$D492,'RAB Prices Short'!$E:$E,'All Prices combined'!$G492),IF($B492="RAB Long",SUMIFS('RAB Prices Long'!R:R,'RAB Prices Long'!$B:$B,'All Prices combined'!$D492,'RAB Prices Long'!$E:$E,'All Prices combined'!$G492)))),2)</f>
        <v>13.26</v>
      </c>
      <c r="P492" s="2">
        <f>ROUND(IF($B492="Annuity",SUMIFS('Annuity Prices'!S:S,'Annuity Prices'!$B:$B,$D492,'Annuity Prices'!$E:$E,$G492),IF($B492="RAB Short",SUMIFS('RAB Prices Short'!S:S,'RAB Prices Short'!$B:$B,'All Prices combined'!$D492,'RAB Prices Short'!$E:$E,'All Prices combined'!$G492),IF($B492="RAB Long",SUMIFS('RAB Prices Long'!S:S,'RAB Prices Long'!$B:$B,'All Prices combined'!$D492,'RAB Prices Long'!$E:$E,'All Prices combined'!$G492)))),2)</f>
        <v>13.59</v>
      </c>
      <c r="Q492" s="2">
        <f>ROUND(IF($B492="Annuity",SUMIFS('Annuity Prices'!T:T,'Annuity Prices'!$B:$B,$D492,'Annuity Prices'!$E:$E,$G492),IF($B492="RAB Short",SUMIFS('RAB Prices Short'!T:T,'RAB Prices Short'!$B:$B,'All Prices combined'!$D492,'RAB Prices Short'!$E:$E,'All Prices combined'!$G492),IF($B492="RAB Long",SUMIFS('RAB Prices Long'!T:T,'RAB Prices Long'!$B:$B,'All Prices combined'!$D492,'RAB Prices Long'!$E:$E,'All Prices combined'!$G492)))),2)</f>
        <v>13.86</v>
      </c>
      <c r="R492" s="2">
        <f>ROUND(IF($B492="Annuity",SUMIFS('Annuity Prices'!U:U,'Annuity Prices'!$B:$B,$D492,'Annuity Prices'!$E:$E,$G492),IF($B492="RAB Short",SUMIFS('RAB Prices Short'!U:U,'RAB Prices Short'!$B:$B,'All Prices combined'!$D492,'RAB Prices Short'!$E:$E,'All Prices combined'!$G492),IF($B492="RAB Long",SUMIFS('RAB Prices Long'!U:U,'RAB Prices Long'!$B:$B,'All Prices combined'!$D492,'RAB Prices Long'!$E:$E,'All Prices combined'!$G492)))),2)</f>
        <v>14.2</v>
      </c>
      <c r="S492" s="2">
        <f>ROUND(IF($B492="Annuity",SUMIFS('Annuity Prices'!V:V,'Annuity Prices'!$B:$B,$D492,'Annuity Prices'!$E:$E,$G492),IF($B492="RAB Short",SUMIFS('RAB Prices Short'!V:V,'RAB Prices Short'!$B:$B,'All Prices combined'!$D492,'RAB Prices Short'!$E:$E,'All Prices combined'!$G492),IF($B492="RAB Long",SUMIFS('RAB Prices Long'!V:V,'RAB Prices Long'!$B:$B,'All Prices combined'!$D492,'RAB Prices Long'!$E:$E,'All Prices combined'!$G492)))),2)</f>
        <v>14.56</v>
      </c>
      <c r="T492" s="2">
        <f>ROUND(IF($B492="Annuity",SUMIFS('Annuity Prices'!W:W,'Annuity Prices'!$B:$B,$D492,'Annuity Prices'!$E:$E,$G492),IF($B492="RAB Short",SUMIFS('RAB Prices Short'!W:W,'RAB Prices Short'!$B:$B,'All Prices combined'!$D492,'RAB Prices Short'!$E:$E,'All Prices combined'!$G492),IF($B492="RAB Long",SUMIFS('RAB Prices Long'!W:W,'RAB Prices Long'!$B:$B,'All Prices combined'!$D492,'RAB Prices Long'!$E:$E,'All Prices combined'!$G492)))),2)</f>
        <v>14.92</v>
      </c>
      <c r="U492" s="2">
        <f>ROUND(IF($B492="Annuity",SUMIFS('Annuity Prices'!X:X,'Annuity Prices'!$B:$B,$D492,'Annuity Prices'!$E:$E,$G492),IF($B492="RAB Short",SUMIFS('RAB Prices Short'!X:X,'RAB Prices Short'!$B:$B,'All Prices combined'!$D492,'RAB Prices Short'!$E:$E,'All Prices combined'!$G492),IF($B492="RAB Long",SUMIFS('RAB Prices Long'!X:X,'RAB Prices Long'!$B:$B,'All Prices combined'!$D492,'RAB Prices Long'!$E:$E,'All Prices combined'!$G492)))),2)</f>
        <v>15.22</v>
      </c>
      <c r="V492" s="2">
        <f>ROUND(IF($B492="Annuity",SUMIFS('Annuity Prices'!Y:Y,'Annuity Prices'!$B:$B,$D492,'Annuity Prices'!$E:$E,$G492),IF($B492="RAB Short",SUMIFS('RAB Prices Short'!Y:Y,'RAB Prices Short'!$B:$B,'All Prices combined'!$D492,'RAB Prices Short'!$E:$E,'All Prices combined'!$G492),IF($B492="RAB Long",SUMIFS('RAB Prices Long'!Y:Y,'RAB Prices Long'!$B:$B,'All Prices combined'!$D492,'RAB Prices Long'!$E:$E,'All Prices combined'!$G492)))),2)</f>
        <v>15.6</v>
      </c>
      <c r="W492" s="2">
        <f>ROUND(IF($B492="Annuity",SUMIFS('Annuity Prices'!Z:Z,'Annuity Prices'!$B:$B,$D492,'Annuity Prices'!$E:$E,$G492),IF($B492="RAB Short",SUMIFS('RAB Prices Short'!Z:Z,'RAB Prices Short'!$B:$B,'All Prices combined'!$D492,'RAB Prices Short'!$E:$E,'All Prices combined'!$G492),IF($B492="RAB Long",SUMIFS('RAB Prices Long'!Z:Z,'RAB Prices Long'!$B:$B,'All Prices combined'!$D492,'RAB Prices Long'!$E:$E,'All Prices combined'!$G492)))),2)</f>
        <v>15.99</v>
      </c>
      <c r="X492" s="2">
        <f>ROUND(IF($B492="Annuity",SUMIFS('Annuity Prices'!AA:AA,'Annuity Prices'!$B:$B,$D492,'Annuity Prices'!$E:$E,$G492),IF($B492="RAB Short",SUMIFS('RAB Prices Short'!AA:AA,'RAB Prices Short'!$B:$B,'All Prices combined'!$D492,'RAB Prices Short'!$E:$E,'All Prices combined'!$G492),IF($B492="RAB Long",SUMIFS('RAB Prices Long'!AA:AA,'RAB Prices Long'!$B:$B,'All Prices combined'!$D492,'RAB Prices Long'!$E:$E,'All Prices combined'!$G492)))),2)</f>
        <v>16.39</v>
      </c>
      <c r="Y492" s="2">
        <f>ROUND(IF($B492="Annuity",SUMIFS('Annuity Prices'!AB:AB,'Annuity Prices'!$B:$B,$D492,'Annuity Prices'!$E:$E,$G492),IF($B492="RAB Short",SUMIFS('RAB Prices Short'!AB:AB,'RAB Prices Short'!$B:$B,'All Prices combined'!$D492,'RAB Prices Short'!$E:$E,'All Prices combined'!$G492),IF($B492="RAB Long",SUMIFS('RAB Prices Long'!AB:AB,'RAB Prices Long'!$B:$B,'All Prices combined'!$D492,'RAB Prices Long'!$E:$E,'All Prices combined'!$G492)))),2)</f>
        <v>16.71</v>
      </c>
      <c r="Z492" s="2">
        <f>ROUND(IF($B492="Annuity",SUMIFS('Annuity Prices'!AC:AC,'Annuity Prices'!$B:$B,$D492,'Annuity Prices'!$E:$E,$G492),IF($B492="RAB Short",SUMIFS('RAB Prices Short'!AC:AC,'RAB Prices Short'!$B:$B,'All Prices combined'!$D492,'RAB Prices Short'!$E:$E,'All Prices combined'!$G492),IF($B492="RAB Long",SUMIFS('RAB Prices Long'!AC:AC,'RAB Prices Long'!$B:$B,'All Prices combined'!$D492,'RAB Prices Long'!$E:$E,'All Prices combined'!$G492)))),2)</f>
        <v>17.13</v>
      </c>
      <c r="AA492" s="2">
        <f>ROUND(IF($B492="Annuity",SUMIFS('Annuity Prices'!AD:AD,'Annuity Prices'!$B:$B,$D492,'Annuity Prices'!$E:$E,$G492),IF($B492="RAB Short",SUMIFS('RAB Prices Short'!AD:AD,'RAB Prices Short'!$B:$B,'All Prices combined'!$D492,'RAB Prices Short'!$E:$E,'All Prices combined'!$G492),IF($B492="RAB Long",SUMIFS('RAB Prices Long'!AD:AD,'RAB Prices Long'!$B:$B,'All Prices combined'!$D492,'RAB Prices Long'!$E:$E,'All Prices combined'!$G492)))),2)</f>
        <v>17.559999999999999</v>
      </c>
      <c r="AB492" s="2">
        <f>ROUND(IF($B492="Annuity",SUMIFS('Annuity Prices'!AE:AE,'Annuity Prices'!$B:$B,$D492,'Annuity Prices'!$E:$E,$G492),IF($B492="RAB Short",SUMIFS('RAB Prices Short'!AE:AE,'RAB Prices Short'!$B:$B,'All Prices combined'!$D492,'RAB Prices Short'!$E:$E,'All Prices combined'!$G492),IF($B492="RAB Long",SUMIFS('RAB Prices Long'!AE:AE,'RAB Prices Long'!$B:$B,'All Prices combined'!$D492,'RAB Prices Long'!$E:$E,'All Prices combined'!$G492)))),2)</f>
        <v>18</v>
      </c>
      <c r="AC492" s="2">
        <f>ROUND(IF($B492="Annuity",SUMIFS('Annuity Prices'!AF:AF,'Annuity Prices'!$B:$B,$D492,'Annuity Prices'!$E:$E,$G492),IF($B492="RAB Short",SUMIFS('RAB Prices Short'!AF:AF,'RAB Prices Short'!$B:$B,'All Prices combined'!$D492,'RAB Prices Short'!$E:$E,'All Prices combined'!$G492),IF($B492="RAB Long",SUMIFS('RAB Prices Long'!AF:AF,'RAB Prices Long'!$B:$B,'All Prices combined'!$D492,'RAB Prices Long'!$E:$E,'All Prices combined'!$G492)))),2)</f>
        <v>18.36</v>
      </c>
      <c r="AD492" s="2">
        <f>ROUND(IF($B492="Annuity",SUMIFS('Annuity Prices'!AG:AG,'Annuity Prices'!$B:$B,$D492,'Annuity Prices'!$E:$E,$G492),IF($B492="RAB Short",SUMIFS('RAB Prices Short'!AG:AG,'RAB Prices Short'!$B:$B,'All Prices combined'!$D492,'RAB Prices Short'!$E:$E,'All Prices combined'!$G492),IF($B492="RAB Long",SUMIFS('RAB Prices Long'!AG:AG,'RAB Prices Long'!$B:$B,'All Prices combined'!$D492,'RAB Prices Long'!$E:$E,'All Prices combined'!$G492)))),2)</f>
        <v>18.82</v>
      </c>
      <c r="AE492" s="2">
        <f>ROUND(IF($B492="Annuity",SUMIFS('Annuity Prices'!AH:AH,'Annuity Prices'!$B:$B,$D492,'Annuity Prices'!$E:$E,$G492),IF($B492="RAB Short",SUMIFS('RAB Prices Short'!AH:AH,'RAB Prices Short'!$B:$B,'All Prices combined'!$D492,'RAB Prices Short'!$E:$E,'All Prices combined'!$G492),IF($B492="RAB Long",SUMIFS('RAB Prices Long'!AH:AH,'RAB Prices Long'!$B:$B,'All Prices combined'!$D492,'RAB Prices Long'!$E:$E,'All Prices combined'!$G492)))),2)</f>
        <v>19.29</v>
      </c>
      <c r="AF492" s="2">
        <f>ROUND(IF($B492="Annuity",SUMIFS('Annuity Prices'!AI:AI,'Annuity Prices'!$B:$B,$D492,'Annuity Prices'!$E:$E,$G492),IF($B492="RAB Short",SUMIFS('RAB Prices Short'!AI:AI,'RAB Prices Short'!$B:$B,'All Prices combined'!$D492,'RAB Prices Short'!$E:$E,'All Prices combined'!$G492),IF($B492="RAB Long",SUMIFS('RAB Prices Long'!AI:AI,'RAB Prices Long'!$B:$B,'All Prices combined'!$D492,'RAB Prices Long'!$E:$E,'All Prices combined'!$G492)))),2)</f>
        <v>19.77</v>
      </c>
      <c r="AG492" s="2">
        <f>ROUND(IF($B492="Annuity",SUMIFS('Annuity Prices'!AJ:AJ,'Annuity Prices'!$B:$B,$D492,'Annuity Prices'!$E:$E,$G492),IF($B492="RAB Short",SUMIFS('RAB Prices Short'!AJ:AJ,'RAB Prices Short'!$B:$B,'All Prices combined'!$D492,'RAB Prices Short'!$E:$E,'All Prices combined'!$G492),IF($B492="RAB Long",SUMIFS('RAB Prices Long'!AJ:AJ,'RAB Prices Long'!$B:$B,'All Prices combined'!$D492,'RAB Prices Long'!$E:$E,'All Prices combined'!$G492)))),2)</f>
        <v>20.16</v>
      </c>
      <c r="AH492" s="2">
        <f>ROUND(IF($B492="Annuity",SUMIFS('Annuity Prices'!AK:AK,'Annuity Prices'!$B:$B,$D492,'Annuity Prices'!$E:$E,$G492),IF($B492="RAB Short",SUMIFS('RAB Prices Short'!AK:AK,'RAB Prices Short'!$B:$B,'All Prices combined'!$D492,'RAB Prices Short'!$E:$E,'All Prices combined'!$G492),IF($B492="RAB Long",SUMIFS('RAB Prices Long'!AK:AK,'RAB Prices Long'!$B:$B,'All Prices combined'!$D492,'RAB Prices Long'!$E:$E,'All Prices combined'!$G492)))),2)</f>
        <v>20.67</v>
      </c>
      <c r="AI492" s="2">
        <f>ROUND(IF($B492="Annuity",SUMIFS('Annuity Prices'!AL:AL,'Annuity Prices'!$B:$B,$D492,'Annuity Prices'!$E:$E,$G492),IF($B492="RAB Short",SUMIFS('RAB Prices Short'!AL:AL,'RAB Prices Short'!$B:$B,'All Prices combined'!$D492,'RAB Prices Short'!$E:$E,'All Prices combined'!$G492),IF($B492="RAB Long",SUMIFS('RAB Prices Long'!AL:AL,'RAB Prices Long'!$B:$B,'All Prices combined'!$D492,'RAB Prices Long'!$E:$E,'All Prices combined'!$G492)))),2)</f>
        <v>21.18</v>
      </c>
      <c r="AJ492" s="2">
        <f>ROUND(IF($B492="Annuity",SUMIFS('Annuity Prices'!AM:AM,'Annuity Prices'!$B:$B,$D492,'Annuity Prices'!$E:$E,$G492),IF($B492="RAB Short",SUMIFS('RAB Prices Short'!AM:AM,'RAB Prices Short'!$B:$B,'All Prices combined'!$D492,'RAB Prices Short'!$E:$E,'All Prices combined'!$G492),IF($B492="RAB Long",SUMIFS('RAB Prices Long'!AM:AM,'RAB Prices Long'!$B:$B,'All Prices combined'!$D492,'RAB Prices Long'!$E:$E,'All Prices combined'!$G492)))),2)</f>
        <v>21.71</v>
      </c>
      <c r="AK492" s="2">
        <f>ROUND(IF($B492="Annuity",SUMIFS('Annuity Prices'!AN:AN,'Annuity Prices'!$B:$B,$D492,'Annuity Prices'!$E:$E,$G492),IF($B492="RAB Short",SUMIFS('RAB Prices Short'!AN:AN,'RAB Prices Short'!$B:$B,'All Prices combined'!$D492,'RAB Prices Short'!$E:$E,'All Prices combined'!$G492),IF($B492="RAB Long",SUMIFS('RAB Prices Long'!AN:AN,'RAB Prices Long'!$B:$B,'All Prices combined'!$D492,'RAB Prices Long'!$E:$E,'All Prices combined'!$G492)))),2)</f>
        <v>22.14</v>
      </c>
      <c r="AL492" s="2">
        <f>ROUND(IF($B492="Annuity",SUMIFS('Annuity Prices'!AO:AO,'Annuity Prices'!$B:$B,$D492,'Annuity Prices'!$E:$E,$G492),IF($B492="RAB Short",SUMIFS('RAB Prices Short'!AO:AO,'RAB Prices Short'!$B:$B,'All Prices combined'!$D492,'RAB Prices Short'!$E:$E,'All Prices combined'!$G492),IF($B492="RAB Long",SUMIFS('RAB Prices Long'!AO:AO,'RAB Prices Long'!$B:$B,'All Prices combined'!$D492,'RAB Prices Long'!$E:$E,'All Prices combined'!$G492)))),2)</f>
        <v>22.7</v>
      </c>
      <c r="AM492" s="2">
        <f>ROUND(IF($B492="Annuity",SUMIFS('Annuity Prices'!AP:AP,'Annuity Prices'!$B:$B,$D492,'Annuity Prices'!$E:$E,$G492),IF($B492="RAB Short",SUMIFS('RAB Prices Short'!AP:AP,'RAB Prices Short'!$B:$B,'All Prices combined'!$D492,'RAB Prices Short'!$E:$E,'All Prices combined'!$G492),IF($B492="RAB Long",SUMIFS('RAB Prices Long'!AP:AP,'RAB Prices Long'!$B:$B,'All Prices combined'!$D492,'RAB Prices Long'!$E:$E,'All Prices combined'!$G492)))),2)</f>
        <v>23.26</v>
      </c>
      <c r="AN492" s="2">
        <f>ROUND(IF($B492="Annuity",SUMIFS('Annuity Prices'!AQ:AQ,'Annuity Prices'!$B:$B,$D492,'Annuity Prices'!$E:$E,$G492),IF($B492="RAB Short",SUMIFS('RAB Prices Short'!AQ:AQ,'RAB Prices Short'!$B:$B,'All Prices combined'!$D492,'RAB Prices Short'!$E:$E,'All Prices combined'!$G492),IF($B492="RAB Long",SUMIFS('RAB Prices Long'!AQ:AQ,'RAB Prices Long'!$B:$B,'All Prices combined'!$D492,'RAB Prices Long'!$E:$E,'All Prices combined'!$G492)))),2)</f>
        <v>23.85</v>
      </c>
      <c r="AO492" s="2">
        <f>ROUND(IF($B492="Annuity",SUMIFS('Annuity Prices'!AR:AR,'Annuity Prices'!$B:$B,$D492,'Annuity Prices'!$E:$E,$G492),IF($B492="RAB Short",SUMIFS('RAB Prices Short'!AR:AR,'RAB Prices Short'!$B:$B,'All Prices combined'!$D492,'RAB Prices Short'!$E:$E,'All Prices combined'!$G492),IF($B492="RAB Long",SUMIFS('RAB Prices Long'!AR:AR,'RAB Prices Long'!$B:$B,'All Prices combined'!$D492,'RAB Prices Long'!$E:$E,'All Prices combined'!$G492)))),2)</f>
        <v>0</v>
      </c>
      <c r="AP492" s="2">
        <f>ROUND(IF($B492="Annuity",SUMIFS('Annuity Prices'!AS:AS,'Annuity Prices'!$B:$B,$D492,'Annuity Prices'!$E:$E,$G492),IF($B492="RAB Short",SUMIFS('RAB Prices Short'!AS:AS,'RAB Prices Short'!$B:$B,'All Prices combined'!$D492,'RAB Prices Short'!$E:$E,'All Prices combined'!$G492),IF($B492="RAB Long",SUMIFS('RAB Prices Long'!AS:AS,'RAB Prices Long'!$B:$B,'All Prices combined'!$D492,'RAB Prices Long'!$E:$E,'All Prices combined'!$G492)))),2)</f>
        <v>0</v>
      </c>
      <c r="AQ492" s="2">
        <f>ROUND(IF($B492="Annuity",SUMIFS('Annuity Prices'!AT:AT,'Annuity Prices'!$B:$B,$D492,'Annuity Prices'!$E:$E,$G492),IF($B492="RAB Short",SUMIFS('RAB Prices Short'!AT:AT,'RAB Prices Short'!$B:$B,'All Prices combined'!$D492,'RAB Prices Short'!$E:$E,'All Prices combined'!$G492),IF($B492="RAB Long",SUMIFS('RAB Prices Long'!AT:AT,'RAB Prices Long'!$B:$B,'All Prices combined'!$D492,'RAB Prices Long'!$E:$E,'All Prices combined'!$G492)))),2)</f>
        <v>5.52</v>
      </c>
      <c r="AR492" s="2">
        <f>ROUND(IF($B492="Annuity",SUMIFS('Annuity Prices'!AU:AU,'Annuity Prices'!$B:$B,$D492,'Annuity Prices'!$E:$E,$G492),IF($B492="RAB Short",SUMIFS('RAB Prices Short'!AU:AU,'RAB Prices Short'!$B:$B,'All Prices combined'!$D492,'RAB Prices Short'!$E:$E,'All Prices combined'!$G492),IF($B492="RAB Long",SUMIFS('RAB Prices Long'!AU:AU,'RAB Prices Long'!$B:$B,'All Prices combined'!$D492,'RAB Prices Long'!$E:$E,'All Prices combined'!$G492)))),2)</f>
        <v>5.68</v>
      </c>
      <c r="AS492" s="2">
        <f>ROUND(IF($B492="Annuity",SUMIFS('Annuity Prices'!AV:AV,'Annuity Prices'!$B:$B,$D492,'Annuity Prices'!$E:$E,$G492),IF($B492="RAB Short",SUMIFS('RAB Prices Short'!AV:AV,'RAB Prices Short'!$B:$B,'All Prices combined'!$D492,'RAB Prices Short'!$E:$E,'All Prices combined'!$G492),IF($B492="RAB Long",SUMIFS('RAB Prices Long'!AV:AV,'RAB Prices Long'!$B:$B,'All Prices combined'!$D492,'RAB Prices Long'!$E:$E,'All Prices combined'!$G492)))),2)</f>
        <v>5.84</v>
      </c>
      <c r="AT492" s="2">
        <f>ROUND(IF($B492="Annuity",SUMIFS('Annuity Prices'!AW:AW,'Annuity Prices'!$B:$B,$D492,'Annuity Prices'!$E:$E,$G492),IF($B492="RAB Short",SUMIFS('RAB Prices Short'!AW:AW,'RAB Prices Short'!$B:$B,'All Prices combined'!$D492,'RAB Prices Short'!$E:$E,'All Prices combined'!$G492),IF($B492="RAB Long",SUMIFS('RAB Prices Long'!AW:AW,'RAB Prices Long'!$B:$B,'All Prices combined'!$D492,'RAB Prices Long'!$E:$E,'All Prices combined'!$G492)))),2)</f>
        <v>6.01</v>
      </c>
      <c r="AU492" s="2">
        <f>ROUND(IF($B492="Annuity",SUMIFS('Annuity Prices'!AX:AX,'Annuity Prices'!$B:$B,$D492,'Annuity Prices'!$E:$E,$G492),IF($B492="RAB Short",SUMIFS('RAB Prices Short'!AX:AX,'RAB Prices Short'!$B:$B,'All Prices combined'!$D492,'RAB Prices Short'!$E:$E,'All Prices combined'!$G492),IF($B492="RAB Long",SUMIFS('RAB Prices Long'!AX:AX,'RAB Prices Long'!$B:$B,'All Prices combined'!$D492,'RAB Prices Long'!$E:$E,'All Prices combined'!$G492)))),2)</f>
        <v>6.18</v>
      </c>
      <c r="AV492" s="2">
        <f>ROUND(IF($B492="Annuity",SUMIFS('Annuity Prices'!AY:AY,'Annuity Prices'!$B:$B,$D492,'Annuity Prices'!$E:$E,$G492),IF($B492="RAB Short",SUMIFS('RAB Prices Short'!AY:AY,'RAB Prices Short'!$B:$B,'All Prices combined'!$D492,'RAB Prices Short'!$E:$E,'All Prices combined'!$G492),IF($B492="RAB Long",SUMIFS('RAB Prices Long'!AY:AY,'RAB Prices Long'!$B:$B,'All Prices combined'!$D492,'RAB Prices Long'!$E:$E,'All Prices combined'!$G492)))),2)</f>
        <v>6.36</v>
      </c>
      <c r="AW492" s="2">
        <f>ROUND(IF($B492="Annuity",SUMIFS('Annuity Prices'!AZ:AZ,'Annuity Prices'!$B:$B,$D492,'Annuity Prices'!$E:$E,$G492),IF($B492="RAB Short",SUMIFS('RAB Prices Short'!AZ:AZ,'RAB Prices Short'!$B:$B,'All Prices combined'!$D492,'RAB Prices Short'!$E:$E,'All Prices combined'!$G492),IF($B492="RAB Long",SUMIFS('RAB Prices Long'!AZ:AZ,'RAB Prices Long'!$B:$B,'All Prices combined'!$D492,'RAB Prices Long'!$E:$E,'All Prices combined'!$G492)))),2)</f>
        <v>6.54</v>
      </c>
      <c r="AX492" s="2">
        <f>ROUND(IF($B492="Annuity",SUMIFS('Annuity Prices'!BA:BA,'Annuity Prices'!$B:$B,$D492,'Annuity Prices'!$E:$E,$G492),IF($B492="RAB Short",SUMIFS('RAB Prices Short'!BA:BA,'RAB Prices Short'!$B:$B,'All Prices combined'!$D492,'RAB Prices Short'!$E:$E,'All Prices combined'!$G492),IF($B492="RAB Long",SUMIFS('RAB Prices Long'!BA:BA,'RAB Prices Long'!$B:$B,'All Prices combined'!$D492,'RAB Prices Long'!$E:$E,'All Prices combined'!$G492)))),2)</f>
        <v>6.73</v>
      </c>
      <c r="AY492" s="2">
        <f>ROUND(IF($B492="Annuity",SUMIFS('Annuity Prices'!BB:BB,'Annuity Prices'!$B:$B,$D492,'Annuity Prices'!$E:$E,$G492),IF($B492="RAB Short",SUMIFS('RAB Prices Short'!BB:BB,'RAB Prices Short'!$B:$B,'All Prices combined'!$D492,'RAB Prices Short'!$E:$E,'All Prices combined'!$G492),IF($B492="RAB Long",SUMIFS('RAB Prices Long'!BB:BB,'RAB Prices Long'!$B:$B,'All Prices combined'!$D492,'RAB Prices Long'!$E:$E,'All Prices combined'!$G492)))),2)</f>
        <v>9.5399999999999991</v>
      </c>
      <c r="AZ492" s="2">
        <f>ROUND(IF($B492="Annuity",SUMIFS('Annuity Prices'!BC:BC,'Annuity Prices'!$B:$B,$D492,'Annuity Prices'!$E:$E,$G492),IF($B492="RAB Short",SUMIFS('RAB Prices Short'!BC:BC,'RAB Prices Short'!$B:$B,'All Prices combined'!$D492,'RAB Prices Short'!$E:$E,'All Prices combined'!$G492),IF($B492="RAB Long",SUMIFS('RAB Prices Long'!BC:BC,'RAB Prices Long'!$B:$B,'All Prices combined'!$D492,'RAB Prices Long'!$E:$E,'All Prices combined'!$G492)))),2)</f>
        <v>13.58</v>
      </c>
      <c r="BA492" s="2">
        <f>ROUND(IF($B492="Annuity",SUMIFS('Annuity Prices'!BD:BD,'Annuity Prices'!$B:$B,$D492,'Annuity Prices'!$E:$E,$G492),IF($B492="RAB Short",SUMIFS('RAB Prices Short'!BD:BD,'RAB Prices Short'!$B:$B,'All Prices combined'!$D492,'RAB Prices Short'!$E:$E,'All Prices combined'!$G492),IF($B492="RAB Long",SUMIFS('RAB Prices Long'!BD:BD,'RAB Prices Long'!$B:$B,'All Prices combined'!$D492,'RAB Prices Long'!$E:$E,'All Prices combined'!$G492)))),2)</f>
        <v>14.92</v>
      </c>
      <c r="BB492" s="2">
        <f>ROUND(IF($B492="Annuity",SUMIFS('Annuity Prices'!BE:BE,'Annuity Prices'!$B:$B,$D492,'Annuity Prices'!$E:$E,$G492),IF($B492="RAB Short",SUMIFS('RAB Prices Short'!BE:BE,'RAB Prices Short'!$B:$B,'All Prices combined'!$D492,'RAB Prices Short'!$E:$E,'All Prices combined'!$G492),IF($B492="RAB Long",SUMIFS('RAB Prices Long'!BE:BE,'RAB Prices Long'!$B:$B,'All Prices combined'!$D492,'RAB Prices Long'!$E:$E,'All Prices combined'!$G492)))),2)</f>
        <v>15.22</v>
      </c>
      <c r="BC492" s="2">
        <f>ROUND(IF($B492="Annuity",SUMIFS('Annuity Prices'!BF:BF,'Annuity Prices'!$B:$B,$D492,'Annuity Prices'!$E:$E,$G492),IF($B492="RAB Short",SUMIFS('RAB Prices Short'!BF:BF,'RAB Prices Short'!$B:$B,'All Prices combined'!$D492,'RAB Prices Short'!$E:$E,'All Prices combined'!$G492),IF($B492="RAB Long",SUMIFS('RAB Prices Long'!BF:BF,'RAB Prices Long'!$B:$B,'All Prices combined'!$D492,'RAB Prices Long'!$E:$E,'All Prices combined'!$G492)))),2)</f>
        <v>15.6</v>
      </c>
      <c r="BD492" s="2">
        <f>ROUND(IF($B492="Annuity",SUMIFS('Annuity Prices'!BG:BG,'Annuity Prices'!$B:$B,$D492,'Annuity Prices'!$E:$E,$G492),IF($B492="RAB Short",SUMIFS('RAB Prices Short'!BG:BG,'RAB Prices Short'!$B:$B,'All Prices combined'!$D492,'RAB Prices Short'!$E:$E,'All Prices combined'!$G492),IF($B492="RAB Long",SUMIFS('RAB Prices Long'!BG:BG,'RAB Prices Long'!$B:$B,'All Prices combined'!$D492,'RAB Prices Long'!$E:$E,'All Prices combined'!$G492)))),2)</f>
        <v>15.99</v>
      </c>
      <c r="BE492" s="2">
        <f>ROUND(IF($B492="Annuity",SUMIFS('Annuity Prices'!BH:BH,'Annuity Prices'!$B:$B,$D492,'Annuity Prices'!$E:$E,$G492),IF($B492="RAB Short",SUMIFS('RAB Prices Short'!BH:BH,'RAB Prices Short'!$B:$B,'All Prices combined'!$D492,'RAB Prices Short'!$E:$E,'All Prices combined'!$G492),IF($B492="RAB Long",SUMIFS('RAB Prices Long'!BH:BH,'RAB Prices Long'!$B:$B,'All Prices combined'!$D492,'RAB Prices Long'!$E:$E,'All Prices combined'!$G492)))),2)</f>
        <v>16.39</v>
      </c>
      <c r="BF492" s="2">
        <f>ROUND(IF($B492="Annuity",SUMIFS('Annuity Prices'!BI:BI,'Annuity Prices'!$B:$B,$D492,'Annuity Prices'!$E:$E,$G492),IF($B492="RAB Short",SUMIFS('RAB Prices Short'!BI:BI,'RAB Prices Short'!$B:$B,'All Prices combined'!$D492,'RAB Prices Short'!$E:$E,'All Prices combined'!$G492),IF($B492="RAB Long",SUMIFS('RAB Prices Long'!BI:BI,'RAB Prices Long'!$B:$B,'All Prices combined'!$D492,'RAB Prices Long'!$E:$E,'All Prices combined'!$G492)))),2)</f>
        <v>16.71</v>
      </c>
      <c r="BG492" s="2">
        <f>ROUND(IF($B492="Annuity",SUMIFS('Annuity Prices'!BJ:BJ,'Annuity Prices'!$B:$B,$D492,'Annuity Prices'!$E:$E,$G492),IF($B492="RAB Short",SUMIFS('RAB Prices Short'!BJ:BJ,'RAB Prices Short'!$B:$B,'All Prices combined'!$D492,'RAB Prices Short'!$E:$E,'All Prices combined'!$G492),IF($B492="RAB Long",SUMIFS('RAB Prices Long'!BJ:BJ,'RAB Prices Long'!$B:$B,'All Prices combined'!$D492,'RAB Prices Long'!$E:$E,'All Prices combined'!$G492)))),2)</f>
        <v>17.13</v>
      </c>
      <c r="BH492" s="2">
        <f>ROUND(IF($B492="Annuity",SUMIFS('Annuity Prices'!BK:BK,'Annuity Prices'!$B:$B,$D492,'Annuity Prices'!$E:$E,$G492),IF($B492="RAB Short",SUMIFS('RAB Prices Short'!BK:BK,'RAB Prices Short'!$B:$B,'All Prices combined'!$D492,'RAB Prices Short'!$E:$E,'All Prices combined'!$G492),IF($B492="RAB Long",SUMIFS('RAB Prices Long'!BK:BK,'RAB Prices Long'!$B:$B,'All Prices combined'!$D492,'RAB Prices Long'!$E:$E,'All Prices combined'!$G492)))),2)</f>
        <v>17.559999999999999</v>
      </c>
      <c r="BI492" s="2">
        <f>ROUND(IF($B492="Annuity",SUMIFS('Annuity Prices'!BL:BL,'Annuity Prices'!$B:$B,$D492,'Annuity Prices'!$E:$E,$G492),IF($B492="RAB Short",SUMIFS('RAB Prices Short'!BL:BL,'RAB Prices Short'!$B:$B,'All Prices combined'!$D492,'RAB Prices Short'!$E:$E,'All Prices combined'!$G492),IF($B492="RAB Long",SUMIFS('RAB Prices Long'!BL:BL,'RAB Prices Long'!$B:$B,'All Prices combined'!$D492,'RAB Prices Long'!$E:$E,'All Prices combined'!$G492)))),2)</f>
        <v>18</v>
      </c>
      <c r="BJ492" s="2">
        <f>ROUND(IF($B492="Annuity",SUMIFS('Annuity Prices'!BM:BM,'Annuity Prices'!$B:$B,$D492,'Annuity Prices'!$E:$E,$G492),IF($B492="RAB Short",SUMIFS('RAB Prices Short'!BM:BM,'RAB Prices Short'!$B:$B,'All Prices combined'!$D492,'RAB Prices Short'!$E:$E,'All Prices combined'!$G492),IF($B492="RAB Long",SUMIFS('RAB Prices Long'!BM:BM,'RAB Prices Long'!$B:$B,'All Prices combined'!$D492,'RAB Prices Long'!$E:$E,'All Prices combined'!$G492)))),2)</f>
        <v>18.36</v>
      </c>
      <c r="BK492" s="2">
        <f>ROUND(IF($B492="Annuity",SUMIFS('Annuity Prices'!BN:BN,'Annuity Prices'!$B:$B,$D492,'Annuity Prices'!$E:$E,$G492),IF($B492="RAB Short",SUMIFS('RAB Prices Short'!BN:BN,'RAB Prices Short'!$B:$B,'All Prices combined'!$D492,'RAB Prices Short'!$E:$E,'All Prices combined'!$G492),IF($B492="RAB Long",SUMIFS('RAB Prices Long'!BN:BN,'RAB Prices Long'!$B:$B,'All Prices combined'!$D492,'RAB Prices Long'!$E:$E,'All Prices combined'!$G492)))),2)</f>
        <v>18.82</v>
      </c>
      <c r="BL492" s="2">
        <f>ROUND(IF($B492="Annuity",SUMIFS('Annuity Prices'!BO:BO,'Annuity Prices'!$B:$B,$D492,'Annuity Prices'!$E:$E,$G492),IF($B492="RAB Short",SUMIFS('RAB Prices Short'!BO:BO,'RAB Prices Short'!$B:$B,'All Prices combined'!$D492,'RAB Prices Short'!$E:$E,'All Prices combined'!$G492),IF($B492="RAB Long",SUMIFS('RAB Prices Long'!BO:BO,'RAB Prices Long'!$B:$B,'All Prices combined'!$D492,'RAB Prices Long'!$E:$E,'All Prices combined'!$G492)))),2)</f>
        <v>19.29</v>
      </c>
      <c r="BM492" s="2">
        <f>ROUND(IF($B492="Annuity",SUMIFS('Annuity Prices'!BP:BP,'Annuity Prices'!$B:$B,$D492,'Annuity Prices'!$E:$E,$G492),IF($B492="RAB Short",SUMIFS('RAB Prices Short'!BP:BP,'RAB Prices Short'!$B:$B,'All Prices combined'!$D492,'RAB Prices Short'!$E:$E,'All Prices combined'!$G492),IF($B492="RAB Long",SUMIFS('RAB Prices Long'!BP:BP,'RAB Prices Long'!$B:$B,'All Prices combined'!$D492,'RAB Prices Long'!$E:$E,'All Prices combined'!$G492)))),2)</f>
        <v>19.77</v>
      </c>
      <c r="BN492" s="2">
        <f>ROUND(IF($B492="Annuity",SUMIFS('Annuity Prices'!BQ:BQ,'Annuity Prices'!$B:$B,$D492,'Annuity Prices'!$E:$E,$G492),IF($B492="RAB Short",SUMIFS('RAB Prices Short'!BQ:BQ,'RAB Prices Short'!$B:$B,'All Prices combined'!$D492,'RAB Prices Short'!$E:$E,'All Prices combined'!$G492),IF($B492="RAB Long",SUMIFS('RAB Prices Long'!BQ:BQ,'RAB Prices Long'!$B:$B,'All Prices combined'!$D492,'RAB Prices Long'!$E:$E,'All Prices combined'!$G492)))),2)</f>
        <v>20.34</v>
      </c>
      <c r="BO492" s="2">
        <f>ROUND(IF($B492="Annuity",SUMIFS('Annuity Prices'!BR:BR,'Annuity Prices'!$B:$B,$D492,'Annuity Prices'!$E:$E,$G492),IF($B492="RAB Short",SUMIFS('RAB Prices Short'!BR:BR,'RAB Prices Short'!$B:$B,'All Prices combined'!$D492,'RAB Prices Short'!$E:$E,'All Prices combined'!$G492),IF($B492="RAB Long",SUMIFS('RAB Prices Long'!BR:BR,'RAB Prices Long'!$B:$B,'All Prices combined'!$D492,'RAB Prices Long'!$E:$E,'All Prices combined'!$G492)))),2)</f>
        <v>20.67</v>
      </c>
      <c r="BP492" s="2">
        <f>ROUND(IF($B492="Annuity",SUMIFS('Annuity Prices'!BS:BS,'Annuity Prices'!$B:$B,$D492,'Annuity Prices'!$E:$E,$G492),IF($B492="RAB Short",SUMIFS('RAB Prices Short'!BS:BS,'RAB Prices Short'!$B:$B,'All Prices combined'!$D492,'RAB Prices Short'!$E:$E,'All Prices combined'!$G492),IF($B492="RAB Long",SUMIFS('RAB Prices Long'!BS:BS,'RAB Prices Long'!$B:$B,'All Prices combined'!$D492,'RAB Prices Long'!$E:$E,'All Prices combined'!$G492)))),2)</f>
        <v>21.18</v>
      </c>
      <c r="BQ492" s="2">
        <f>ROUND(IF($B492="Annuity",SUMIFS('Annuity Prices'!BT:BT,'Annuity Prices'!$B:$B,$D492,'Annuity Prices'!$E:$E,$G492),IF($B492="RAB Short",SUMIFS('RAB Prices Short'!BT:BT,'RAB Prices Short'!$B:$B,'All Prices combined'!$D492,'RAB Prices Short'!$E:$E,'All Prices combined'!$G492),IF($B492="RAB Long",SUMIFS('RAB Prices Long'!BT:BT,'RAB Prices Long'!$B:$B,'All Prices combined'!$D492,'RAB Prices Long'!$E:$E,'All Prices combined'!$G492)))),2)</f>
        <v>21.71</v>
      </c>
      <c r="BR492" s="2">
        <f>ROUND(IF($B492="Annuity",SUMIFS('Annuity Prices'!BU:BU,'Annuity Prices'!$B:$B,$D492,'Annuity Prices'!$E:$E,$G492),IF($B492="RAB Short",SUMIFS('RAB Prices Short'!BU:BU,'RAB Prices Short'!$B:$B,'All Prices combined'!$D492,'RAB Prices Short'!$E:$E,'All Prices combined'!$G492),IF($B492="RAB Long",SUMIFS('RAB Prices Long'!BU:BU,'RAB Prices Long'!$B:$B,'All Prices combined'!$D492,'RAB Prices Long'!$E:$E,'All Prices combined'!$G492)))),2)</f>
        <v>22.14</v>
      </c>
      <c r="BS492" s="2">
        <f>ROUND(IF($B492="Annuity",SUMIFS('Annuity Prices'!BV:BV,'Annuity Prices'!$B:$B,$D492,'Annuity Prices'!$E:$E,$G492),IF($B492="RAB Short",SUMIFS('RAB Prices Short'!BV:BV,'RAB Prices Short'!$B:$B,'All Prices combined'!$D492,'RAB Prices Short'!$E:$E,'All Prices combined'!$G492),IF($B492="RAB Long",SUMIFS('RAB Prices Long'!BV:BV,'RAB Prices Long'!$B:$B,'All Prices combined'!$D492,'RAB Prices Long'!$E:$E,'All Prices combined'!$G492)))),2)</f>
        <v>22.7</v>
      </c>
      <c r="BT492" s="2">
        <f>ROUND(IF($B492="Annuity",SUMIFS('Annuity Prices'!BW:BW,'Annuity Prices'!$B:$B,$D492,'Annuity Prices'!$E:$E,$G492),IF($B492="RAB Short",SUMIFS('RAB Prices Short'!BW:BW,'RAB Prices Short'!$B:$B,'All Prices combined'!$D492,'RAB Prices Short'!$E:$E,'All Prices combined'!$G492),IF($B492="RAB Long",SUMIFS('RAB Prices Long'!BW:BW,'RAB Prices Long'!$B:$B,'All Prices combined'!$D492,'RAB Prices Long'!$E:$E,'All Prices combined'!$G492)))),2)</f>
        <v>23.26</v>
      </c>
      <c r="BU492" s="2">
        <f>ROUND(IF($B492="Annuity",SUMIFS('Annuity Prices'!BX:BX,'Annuity Prices'!$B:$B,$D492,'Annuity Prices'!$E:$E,$G492),IF($B492="RAB Short",SUMIFS('RAB Prices Short'!BX:BX,'RAB Prices Short'!$B:$B,'All Prices combined'!$D492,'RAB Prices Short'!$E:$E,'All Prices combined'!$G492),IF($B492="RAB Long",SUMIFS('RAB Prices Long'!BX:BX,'RAB Prices Long'!$B:$B,'All Prices combined'!$D492,'RAB Prices Long'!$E:$E,'All Prices combined'!$G492)))),2)</f>
        <v>23.85</v>
      </c>
    </row>
    <row r="493" spans="2:73" x14ac:dyDescent="0.25">
      <c r="B493" t="s">
        <v>45</v>
      </c>
      <c r="C493">
        <v>21</v>
      </c>
      <c r="E493" t="s">
        <v>190</v>
      </c>
      <c r="F493">
        <v>21</v>
      </c>
      <c r="G493" t="s">
        <v>191</v>
      </c>
      <c r="I493" s="2">
        <f>ROUND(IF($B493="Annuity",SUMIFS('Annuity Prices'!L:L,'Annuity Prices'!$B:$B,$D493,'Annuity Prices'!$E:$E,$G493),IF($B493="RAB Short",SUMIFS('RAB Prices Short'!L:L,'RAB Prices Short'!$B:$B,'All Prices combined'!$D493,'RAB Prices Short'!$E:$E,'All Prices combined'!$G493),IF($B493="RAB Long",SUMIFS('RAB Prices Long'!L:L,'RAB Prices Long'!$B:$B,'All Prices combined'!$D493,'RAB Prices Long'!$E:$E,'All Prices combined'!$G493)))),2)</f>
        <v>0</v>
      </c>
      <c r="J493" s="2">
        <f>ROUND(IF($B493="Annuity",SUMIFS('Annuity Prices'!M:M,'Annuity Prices'!$B:$B,$D493,'Annuity Prices'!$E:$E,$G493),IF($B493="RAB Short",SUMIFS('RAB Prices Short'!M:M,'RAB Prices Short'!$B:$B,'All Prices combined'!$D493,'RAB Prices Short'!$E:$E,'All Prices combined'!$G493),IF($B493="RAB Long",SUMIFS('RAB Prices Long'!M:M,'RAB Prices Long'!$B:$B,'All Prices combined'!$D493,'RAB Prices Long'!$E:$E,'All Prices combined'!$G493)))),2)</f>
        <v>0</v>
      </c>
      <c r="K493" s="2">
        <f>ROUND(IF($B493="Annuity",SUMIFS('Annuity Prices'!N:N,'Annuity Prices'!$B:$B,$D493,'Annuity Prices'!$E:$E,$G493),IF($B493="RAB Short",SUMIFS('RAB Prices Short'!N:N,'RAB Prices Short'!$B:$B,'All Prices combined'!$D493,'RAB Prices Short'!$E:$E,'All Prices combined'!$G493),IF($B493="RAB Long",SUMIFS('RAB Prices Long'!N:N,'RAB Prices Long'!$B:$B,'All Prices combined'!$D493,'RAB Prices Long'!$E:$E,'All Prices combined'!$G493)))),2)</f>
        <v>0</v>
      </c>
      <c r="L493" s="2">
        <f>ROUND(IF($B493="Annuity",SUMIFS('Annuity Prices'!O:O,'Annuity Prices'!$B:$B,$D493,'Annuity Prices'!$E:$E,$G493),IF($B493="RAB Short",SUMIFS('RAB Prices Short'!O:O,'RAB Prices Short'!$B:$B,'All Prices combined'!$D493,'RAB Prices Short'!$E:$E,'All Prices combined'!$G493),IF($B493="RAB Long",SUMIFS('RAB Prices Long'!O:O,'RAB Prices Long'!$B:$B,'All Prices combined'!$D493,'RAB Prices Long'!$E:$E,'All Prices combined'!$G493)))),2)</f>
        <v>0</v>
      </c>
      <c r="M493" s="2">
        <f>ROUND(IF($B493="Annuity",SUMIFS('Annuity Prices'!P:P,'Annuity Prices'!$B:$B,$D493,'Annuity Prices'!$E:$E,$G493),IF($B493="RAB Short",SUMIFS('RAB Prices Short'!P:P,'RAB Prices Short'!$B:$B,'All Prices combined'!$D493,'RAB Prices Short'!$E:$E,'All Prices combined'!$G493),IF($B493="RAB Long",SUMIFS('RAB Prices Long'!P:P,'RAB Prices Long'!$B:$B,'All Prices combined'!$D493,'RAB Prices Long'!$E:$E,'All Prices combined'!$G493)))),2)</f>
        <v>0</v>
      </c>
      <c r="N493" s="2">
        <f>ROUND(IF($B493="Annuity",SUMIFS('Annuity Prices'!Q:Q,'Annuity Prices'!$B:$B,$D493,'Annuity Prices'!$E:$E,$G493),IF($B493="RAB Short",SUMIFS('RAB Prices Short'!Q:Q,'RAB Prices Short'!$B:$B,'All Prices combined'!$D493,'RAB Prices Short'!$E:$E,'All Prices combined'!$G493),IF($B493="RAB Long",SUMIFS('RAB Prices Long'!Q:Q,'RAB Prices Long'!$B:$B,'All Prices combined'!$D493,'RAB Prices Long'!$E:$E,'All Prices combined'!$G493)))),2)</f>
        <v>0</v>
      </c>
      <c r="O493" s="2">
        <f>ROUND(IF($B493="Annuity",SUMIFS('Annuity Prices'!R:R,'Annuity Prices'!$B:$B,$D493,'Annuity Prices'!$E:$E,$G493),IF($B493="RAB Short",SUMIFS('RAB Prices Short'!R:R,'RAB Prices Short'!$B:$B,'All Prices combined'!$D493,'RAB Prices Short'!$E:$E,'All Prices combined'!$G493),IF($B493="RAB Long",SUMIFS('RAB Prices Long'!R:R,'RAB Prices Long'!$B:$B,'All Prices combined'!$D493,'RAB Prices Long'!$E:$E,'All Prices combined'!$G493)))),2)</f>
        <v>0</v>
      </c>
      <c r="P493" s="2">
        <f>ROUND(IF($B493="Annuity",SUMIFS('Annuity Prices'!S:S,'Annuity Prices'!$B:$B,$D493,'Annuity Prices'!$E:$E,$G493),IF($B493="RAB Short",SUMIFS('RAB Prices Short'!S:S,'RAB Prices Short'!$B:$B,'All Prices combined'!$D493,'RAB Prices Short'!$E:$E,'All Prices combined'!$G493),IF($B493="RAB Long",SUMIFS('RAB Prices Long'!S:S,'RAB Prices Long'!$B:$B,'All Prices combined'!$D493,'RAB Prices Long'!$E:$E,'All Prices combined'!$G493)))),2)</f>
        <v>0</v>
      </c>
      <c r="Q493" s="2">
        <f>ROUND(IF($B493="Annuity",SUMIFS('Annuity Prices'!T:T,'Annuity Prices'!$B:$B,$D493,'Annuity Prices'!$E:$E,$G493),IF($B493="RAB Short",SUMIFS('RAB Prices Short'!T:T,'RAB Prices Short'!$B:$B,'All Prices combined'!$D493,'RAB Prices Short'!$E:$E,'All Prices combined'!$G493),IF($B493="RAB Long",SUMIFS('RAB Prices Long'!T:T,'RAB Prices Long'!$B:$B,'All Prices combined'!$D493,'RAB Prices Long'!$E:$E,'All Prices combined'!$G493)))),2)</f>
        <v>0</v>
      </c>
      <c r="R493" s="2">
        <f>ROUND(IF($B493="Annuity",SUMIFS('Annuity Prices'!U:U,'Annuity Prices'!$B:$B,$D493,'Annuity Prices'!$E:$E,$G493),IF($B493="RAB Short",SUMIFS('RAB Prices Short'!U:U,'RAB Prices Short'!$B:$B,'All Prices combined'!$D493,'RAB Prices Short'!$E:$E,'All Prices combined'!$G493),IF($B493="RAB Long",SUMIFS('RAB Prices Long'!U:U,'RAB Prices Long'!$B:$B,'All Prices combined'!$D493,'RAB Prices Long'!$E:$E,'All Prices combined'!$G493)))),2)</f>
        <v>0</v>
      </c>
      <c r="S493" s="2">
        <f>ROUND(IF($B493="Annuity",SUMIFS('Annuity Prices'!V:V,'Annuity Prices'!$B:$B,$D493,'Annuity Prices'!$E:$E,$G493),IF($B493="RAB Short",SUMIFS('RAB Prices Short'!V:V,'RAB Prices Short'!$B:$B,'All Prices combined'!$D493,'RAB Prices Short'!$E:$E,'All Prices combined'!$G493),IF($B493="RAB Long",SUMIFS('RAB Prices Long'!V:V,'RAB Prices Long'!$B:$B,'All Prices combined'!$D493,'RAB Prices Long'!$E:$E,'All Prices combined'!$G493)))),2)</f>
        <v>0</v>
      </c>
      <c r="T493" s="2">
        <f>ROUND(IF($B493="Annuity",SUMIFS('Annuity Prices'!W:W,'Annuity Prices'!$B:$B,$D493,'Annuity Prices'!$E:$E,$G493),IF($B493="RAB Short",SUMIFS('RAB Prices Short'!W:W,'RAB Prices Short'!$B:$B,'All Prices combined'!$D493,'RAB Prices Short'!$E:$E,'All Prices combined'!$G493),IF($B493="RAB Long",SUMIFS('RAB Prices Long'!W:W,'RAB Prices Long'!$B:$B,'All Prices combined'!$D493,'RAB Prices Long'!$E:$E,'All Prices combined'!$G493)))),2)</f>
        <v>0</v>
      </c>
      <c r="U493" s="2">
        <f>ROUND(IF($B493="Annuity",SUMIFS('Annuity Prices'!X:X,'Annuity Prices'!$B:$B,$D493,'Annuity Prices'!$E:$E,$G493),IF($B493="RAB Short",SUMIFS('RAB Prices Short'!X:X,'RAB Prices Short'!$B:$B,'All Prices combined'!$D493,'RAB Prices Short'!$E:$E,'All Prices combined'!$G493),IF($B493="RAB Long",SUMIFS('RAB Prices Long'!X:X,'RAB Prices Long'!$B:$B,'All Prices combined'!$D493,'RAB Prices Long'!$E:$E,'All Prices combined'!$G493)))),2)</f>
        <v>0</v>
      </c>
      <c r="V493" s="2">
        <f>ROUND(IF($B493="Annuity",SUMIFS('Annuity Prices'!Y:Y,'Annuity Prices'!$B:$B,$D493,'Annuity Prices'!$E:$E,$G493),IF($B493="RAB Short",SUMIFS('RAB Prices Short'!Y:Y,'RAB Prices Short'!$B:$B,'All Prices combined'!$D493,'RAB Prices Short'!$E:$E,'All Prices combined'!$G493),IF($B493="RAB Long",SUMIFS('RAB Prices Long'!Y:Y,'RAB Prices Long'!$B:$B,'All Prices combined'!$D493,'RAB Prices Long'!$E:$E,'All Prices combined'!$G493)))),2)</f>
        <v>0</v>
      </c>
      <c r="W493" s="2">
        <f>ROUND(IF($B493="Annuity",SUMIFS('Annuity Prices'!Z:Z,'Annuity Prices'!$B:$B,$D493,'Annuity Prices'!$E:$E,$G493),IF($B493="RAB Short",SUMIFS('RAB Prices Short'!Z:Z,'RAB Prices Short'!$B:$B,'All Prices combined'!$D493,'RAB Prices Short'!$E:$E,'All Prices combined'!$G493),IF($B493="RAB Long",SUMIFS('RAB Prices Long'!Z:Z,'RAB Prices Long'!$B:$B,'All Prices combined'!$D493,'RAB Prices Long'!$E:$E,'All Prices combined'!$G493)))),2)</f>
        <v>0</v>
      </c>
      <c r="X493" s="2">
        <f>ROUND(IF($B493="Annuity",SUMIFS('Annuity Prices'!AA:AA,'Annuity Prices'!$B:$B,$D493,'Annuity Prices'!$E:$E,$G493),IF($B493="RAB Short",SUMIFS('RAB Prices Short'!AA:AA,'RAB Prices Short'!$B:$B,'All Prices combined'!$D493,'RAB Prices Short'!$E:$E,'All Prices combined'!$G493),IF($B493="RAB Long",SUMIFS('RAB Prices Long'!AA:AA,'RAB Prices Long'!$B:$B,'All Prices combined'!$D493,'RAB Prices Long'!$E:$E,'All Prices combined'!$G493)))),2)</f>
        <v>0</v>
      </c>
      <c r="Y493" s="2">
        <f>ROUND(IF($B493="Annuity",SUMIFS('Annuity Prices'!AB:AB,'Annuity Prices'!$B:$B,$D493,'Annuity Prices'!$E:$E,$G493),IF($B493="RAB Short",SUMIFS('RAB Prices Short'!AB:AB,'RAB Prices Short'!$B:$B,'All Prices combined'!$D493,'RAB Prices Short'!$E:$E,'All Prices combined'!$G493),IF($B493="RAB Long",SUMIFS('RAB Prices Long'!AB:AB,'RAB Prices Long'!$B:$B,'All Prices combined'!$D493,'RAB Prices Long'!$E:$E,'All Prices combined'!$G493)))),2)</f>
        <v>0</v>
      </c>
      <c r="Z493" s="2">
        <f>ROUND(IF($B493="Annuity",SUMIFS('Annuity Prices'!AC:AC,'Annuity Prices'!$B:$B,$D493,'Annuity Prices'!$E:$E,$G493),IF($B493="RAB Short",SUMIFS('RAB Prices Short'!AC:AC,'RAB Prices Short'!$B:$B,'All Prices combined'!$D493,'RAB Prices Short'!$E:$E,'All Prices combined'!$G493),IF($B493="RAB Long",SUMIFS('RAB Prices Long'!AC:AC,'RAB Prices Long'!$B:$B,'All Prices combined'!$D493,'RAB Prices Long'!$E:$E,'All Prices combined'!$G493)))),2)</f>
        <v>0</v>
      </c>
      <c r="AA493" s="2">
        <f>ROUND(IF($B493="Annuity",SUMIFS('Annuity Prices'!AD:AD,'Annuity Prices'!$B:$B,$D493,'Annuity Prices'!$E:$E,$G493),IF($B493="RAB Short",SUMIFS('RAB Prices Short'!AD:AD,'RAB Prices Short'!$B:$B,'All Prices combined'!$D493,'RAB Prices Short'!$E:$E,'All Prices combined'!$G493),IF($B493="RAB Long",SUMIFS('RAB Prices Long'!AD:AD,'RAB Prices Long'!$B:$B,'All Prices combined'!$D493,'RAB Prices Long'!$E:$E,'All Prices combined'!$G493)))),2)</f>
        <v>0</v>
      </c>
      <c r="AB493" s="2">
        <f>ROUND(IF($B493="Annuity",SUMIFS('Annuity Prices'!AE:AE,'Annuity Prices'!$B:$B,$D493,'Annuity Prices'!$E:$E,$G493),IF($B493="RAB Short",SUMIFS('RAB Prices Short'!AE:AE,'RAB Prices Short'!$B:$B,'All Prices combined'!$D493,'RAB Prices Short'!$E:$E,'All Prices combined'!$G493),IF($B493="RAB Long",SUMIFS('RAB Prices Long'!AE:AE,'RAB Prices Long'!$B:$B,'All Prices combined'!$D493,'RAB Prices Long'!$E:$E,'All Prices combined'!$G493)))),2)</f>
        <v>0</v>
      </c>
      <c r="AC493" s="2">
        <f>ROUND(IF($B493="Annuity",SUMIFS('Annuity Prices'!AF:AF,'Annuity Prices'!$B:$B,$D493,'Annuity Prices'!$E:$E,$G493),IF($B493="RAB Short",SUMIFS('RAB Prices Short'!AF:AF,'RAB Prices Short'!$B:$B,'All Prices combined'!$D493,'RAB Prices Short'!$E:$E,'All Prices combined'!$G493),IF($B493="RAB Long",SUMIFS('RAB Prices Long'!AF:AF,'RAB Prices Long'!$B:$B,'All Prices combined'!$D493,'RAB Prices Long'!$E:$E,'All Prices combined'!$G493)))),2)</f>
        <v>0</v>
      </c>
      <c r="AD493" s="2">
        <f>ROUND(IF($B493="Annuity",SUMIFS('Annuity Prices'!AG:AG,'Annuity Prices'!$B:$B,$D493,'Annuity Prices'!$E:$E,$G493),IF($B493="RAB Short",SUMIFS('RAB Prices Short'!AG:AG,'RAB Prices Short'!$B:$B,'All Prices combined'!$D493,'RAB Prices Short'!$E:$E,'All Prices combined'!$G493),IF($B493="RAB Long",SUMIFS('RAB Prices Long'!AG:AG,'RAB Prices Long'!$B:$B,'All Prices combined'!$D493,'RAB Prices Long'!$E:$E,'All Prices combined'!$G493)))),2)</f>
        <v>0</v>
      </c>
      <c r="AE493" s="2">
        <f>ROUND(IF($B493="Annuity",SUMIFS('Annuity Prices'!AH:AH,'Annuity Prices'!$B:$B,$D493,'Annuity Prices'!$E:$E,$G493),IF($B493="RAB Short",SUMIFS('RAB Prices Short'!AH:AH,'RAB Prices Short'!$B:$B,'All Prices combined'!$D493,'RAB Prices Short'!$E:$E,'All Prices combined'!$G493),IF($B493="RAB Long",SUMIFS('RAB Prices Long'!AH:AH,'RAB Prices Long'!$B:$B,'All Prices combined'!$D493,'RAB Prices Long'!$E:$E,'All Prices combined'!$G493)))),2)</f>
        <v>0</v>
      </c>
      <c r="AF493" s="2">
        <f>ROUND(IF($B493="Annuity",SUMIFS('Annuity Prices'!AI:AI,'Annuity Prices'!$B:$B,$D493,'Annuity Prices'!$E:$E,$G493),IF($B493="RAB Short",SUMIFS('RAB Prices Short'!AI:AI,'RAB Prices Short'!$B:$B,'All Prices combined'!$D493,'RAB Prices Short'!$E:$E,'All Prices combined'!$G493),IF($B493="RAB Long",SUMIFS('RAB Prices Long'!AI:AI,'RAB Prices Long'!$B:$B,'All Prices combined'!$D493,'RAB Prices Long'!$E:$E,'All Prices combined'!$G493)))),2)</f>
        <v>0</v>
      </c>
      <c r="AG493" s="2">
        <f>ROUND(IF($B493="Annuity",SUMIFS('Annuity Prices'!AJ:AJ,'Annuity Prices'!$B:$B,$D493,'Annuity Prices'!$E:$E,$G493),IF($B493="RAB Short",SUMIFS('RAB Prices Short'!AJ:AJ,'RAB Prices Short'!$B:$B,'All Prices combined'!$D493,'RAB Prices Short'!$E:$E,'All Prices combined'!$G493),IF($B493="RAB Long",SUMIFS('RAB Prices Long'!AJ:AJ,'RAB Prices Long'!$B:$B,'All Prices combined'!$D493,'RAB Prices Long'!$E:$E,'All Prices combined'!$G493)))),2)</f>
        <v>0</v>
      </c>
      <c r="AH493" s="2">
        <f>ROUND(IF($B493="Annuity",SUMIFS('Annuity Prices'!AK:AK,'Annuity Prices'!$B:$B,$D493,'Annuity Prices'!$E:$E,$G493),IF($B493="RAB Short",SUMIFS('RAB Prices Short'!AK:AK,'RAB Prices Short'!$B:$B,'All Prices combined'!$D493,'RAB Prices Short'!$E:$E,'All Prices combined'!$G493),IF($B493="RAB Long",SUMIFS('RAB Prices Long'!AK:AK,'RAB Prices Long'!$B:$B,'All Prices combined'!$D493,'RAB Prices Long'!$E:$E,'All Prices combined'!$G493)))),2)</f>
        <v>0</v>
      </c>
      <c r="AI493" s="2">
        <f>ROUND(IF($B493="Annuity",SUMIFS('Annuity Prices'!AL:AL,'Annuity Prices'!$B:$B,$D493,'Annuity Prices'!$E:$E,$G493),IF($B493="RAB Short",SUMIFS('RAB Prices Short'!AL:AL,'RAB Prices Short'!$B:$B,'All Prices combined'!$D493,'RAB Prices Short'!$E:$E,'All Prices combined'!$G493),IF($B493="RAB Long",SUMIFS('RAB Prices Long'!AL:AL,'RAB Prices Long'!$B:$B,'All Prices combined'!$D493,'RAB Prices Long'!$E:$E,'All Prices combined'!$G493)))),2)</f>
        <v>0</v>
      </c>
      <c r="AJ493" s="2">
        <f>ROUND(IF($B493="Annuity",SUMIFS('Annuity Prices'!AM:AM,'Annuity Prices'!$B:$B,$D493,'Annuity Prices'!$E:$E,$G493),IF($B493="RAB Short",SUMIFS('RAB Prices Short'!AM:AM,'RAB Prices Short'!$B:$B,'All Prices combined'!$D493,'RAB Prices Short'!$E:$E,'All Prices combined'!$G493),IF($B493="RAB Long",SUMIFS('RAB Prices Long'!AM:AM,'RAB Prices Long'!$B:$B,'All Prices combined'!$D493,'RAB Prices Long'!$E:$E,'All Prices combined'!$G493)))),2)</f>
        <v>0</v>
      </c>
      <c r="AK493" s="2">
        <f>ROUND(IF($B493="Annuity",SUMIFS('Annuity Prices'!AN:AN,'Annuity Prices'!$B:$B,$D493,'Annuity Prices'!$E:$E,$G493),IF($B493="RAB Short",SUMIFS('RAB Prices Short'!AN:AN,'RAB Prices Short'!$B:$B,'All Prices combined'!$D493,'RAB Prices Short'!$E:$E,'All Prices combined'!$G493),IF($B493="RAB Long",SUMIFS('RAB Prices Long'!AN:AN,'RAB Prices Long'!$B:$B,'All Prices combined'!$D493,'RAB Prices Long'!$E:$E,'All Prices combined'!$G493)))),2)</f>
        <v>0</v>
      </c>
      <c r="AL493" s="2">
        <f>ROUND(IF($B493="Annuity",SUMIFS('Annuity Prices'!AO:AO,'Annuity Prices'!$B:$B,$D493,'Annuity Prices'!$E:$E,$G493),IF($B493="RAB Short",SUMIFS('RAB Prices Short'!AO:AO,'RAB Prices Short'!$B:$B,'All Prices combined'!$D493,'RAB Prices Short'!$E:$E,'All Prices combined'!$G493),IF($B493="RAB Long",SUMIFS('RAB Prices Long'!AO:AO,'RAB Prices Long'!$B:$B,'All Prices combined'!$D493,'RAB Prices Long'!$E:$E,'All Prices combined'!$G493)))),2)</f>
        <v>0</v>
      </c>
      <c r="AM493" s="2">
        <f>ROUND(IF($B493="Annuity",SUMIFS('Annuity Prices'!AP:AP,'Annuity Prices'!$B:$B,$D493,'Annuity Prices'!$E:$E,$G493),IF($B493="RAB Short",SUMIFS('RAB Prices Short'!AP:AP,'RAB Prices Short'!$B:$B,'All Prices combined'!$D493,'RAB Prices Short'!$E:$E,'All Prices combined'!$G493),IF($B493="RAB Long",SUMIFS('RAB Prices Long'!AP:AP,'RAB Prices Long'!$B:$B,'All Prices combined'!$D493,'RAB Prices Long'!$E:$E,'All Prices combined'!$G493)))),2)</f>
        <v>0</v>
      </c>
      <c r="AN493" s="2">
        <f>ROUND(IF($B493="Annuity",SUMIFS('Annuity Prices'!AQ:AQ,'Annuity Prices'!$B:$B,$D493,'Annuity Prices'!$E:$E,$G493),IF($B493="RAB Short",SUMIFS('RAB Prices Short'!AQ:AQ,'RAB Prices Short'!$B:$B,'All Prices combined'!$D493,'RAB Prices Short'!$E:$E,'All Prices combined'!$G493),IF($B493="RAB Long",SUMIFS('RAB Prices Long'!AQ:AQ,'RAB Prices Long'!$B:$B,'All Prices combined'!$D493,'RAB Prices Long'!$E:$E,'All Prices combined'!$G493)))),2)</f>
        <v>0</v>
      </c>
      <c r="AO493" s="2">
        <f>ROUND(IF($B493="Annuity",SUMIFS('Annuity Prices'!AR:AR,'Annuity Prices'!$B:$B,$D493,'Annuity Prices'!$E:$E,$G493),IF($B493="RAB Short",SUMIFS('RAB Prices Short'!AR:AR,'RAB Prices Short'!$B:$B,'All Prices combined'!$D493,'RAB Prices Short'!$E:$E,'All Prices combined'!$G493),IF($B493="RAB Long",SUMIFS('RAB Prices Long'!AR:AR,'RAB Prices Long'!$B:$B,'All Prices combined'!$D493,'RAB Prices Long'!$E:$E,'All Prices combined'!$G493)))),2)</f>
        <v>0</v>
      </c>
      <c r="AP493" s="2">
        <f>ROUND(IF($B493="Annuity",SUMIFS('Annuity Prices'!AS:AS,'Annuity Prices'!$B:$B,$D493,'Annuity Prices'!$E:$E,$G493),IF($B493="RAB Short",SUMIFS('RAB Prices Short'!AS:AS,'RAB Prices Short'!$B:$B,'All Prices combined'!$D493,'RAB Prices Short'!$E:$E,'All Prices combined'!$G493),IF($B493="RAB Long",SUMIFS('RAB Prices Long'!AS:AS,'RAB Prices Long'!$B:$B,'All Prices combined'!$D493,'RAB Prices Long'!$E:$E,'All Prices combined'!$G493)))),2)</f>
        <v>0</v>
      </c>
      <c r="AQ493" s="2">
        <f>ROUND(IF($B493="Annuity",SUMIFS('Annuity Prices'!AT:AT,'Annuity Prices'!$B:$B,$D493,'Annuity Prices'!$E:$E,$G493),IF($B493="RAB Short",SUMIFS('RAB Prices Short'!AT:AT,'RAB Prices Short'!$B:$B,'All Prices combined'!$D493,'RAB Prices Short'!$E:$E,'All Prices combined'!$G493),IF($B493="RAB Long",SUMIFS('RAB Prices Long'!AT:AT,'RAB Prices Long'!$B:$B,'All Prices combined'!$D493,'RAB Prices Long'!$E:$E,'All Prices combined'!$G493)))),2)</f>
        <v>0</v>
      </c>
      <c r="AR493" s="2">
        <f>ROUND(IF($B493="Annuity",SUMIFS('Annuity Prices'!AU:AU,'Annuity Prices'!$B:$B,$D493,'Annuity Prices'!$E:$E,$G493),IF($B493="RAB Short",SUMIFS('RAB Prices Short'!AU:AU,'RAB Prices Short'!$B:$B,'All Prices combined'!$D493,'RAB Prices Short'!$E:$E,'All Prices combined'!$G493),IF($B493="RAB Long",SUMIFS('RAB Prices Long'!AU:AU,'RAB Prices Long'!$B:$B,'All Prices combined'!$D493,'RAB Prices Long'!$E:$E,'All Prices combined'!$G493)))),2)</f>
        <v>0</v>
      </c>
      <c r="AS493" s="2">
        <f>ROUND(IF($B493="Annuity",SUMIFS('Annuity Prices'!AV:AV,'Annuity Prices'!$B:$B,$D493,'Annuity Prices'!$E:$E,$G493),IF($B493="RAB Short",SUMIFS('RAB Prices Short'!AV:AV,'RAB Prices Short'!$B:$B,'All Prices combined'!$D493,'RAB Prices Short'!$E:$E,'All Prices combined'!$G493),IF($B493="RAB Long",SUMIFS('RAB Prices Long'!AV:AV,'RAB Prices Long'!$B:$B,'All Prices combined'!$D493,'RAB Prices Long'!$E:$E,'All Prices combined'!$G493)))),2)</f>
        <v>0</v>
      </c>
      <c r="AT493" s="2">
        <f>ROUND(IF($B493="Annuity",SUMIFS('Annuity Prices'!AW:AW,'Annuity Prices'!$B:$B,$D493,'Annuity Prices'!$E:$E,$G493),IF($B493="RAB Short",SUMIFS('RAB Prices Short'!AW:AW,'RAB Prices Short'!$B:$B,'All Prices combined'!$D493,'RAB Prices Short'!$E:$E,'All Prices combined'!$G493),IF($B493="RAB Long",SUMIFS('RAB Prices Long'!AW:AW,'RAB Prices Long'!$B:$B,'All Prices combined'!$D493,'RAB Prices Long'!$E:$E,'All Prices combined'!$G493)))),2)</f>
        <v>0</v>
      </c>
      <c r="AU493" s="2">
        <f>ROUND(IF($B493="Annuity",SUMIFS('Annuity Prices'!AX:AX,'Annuity Prices'!$B:$B,$D493,'Annuity Prices'!$E:$E,$G493),IF($B493="RAB Short",SUMIFS('RAB Prices Short'!AX:AX,'RAB Prices Short'!$B:$B,'All Prices combined'!$D493,'RAB Prices Short'!$E:$E,'All Prices combined'!$G493),IF($B493="RAB Long",SUMIFS('RAB Prices Long'!AX:AX,'RAB Prices Long'!$B:$B,'All Prices combined'!$D493,'RAB Prices Long'!$E:$E,'All Prices combined'!$G493)))),2)</f>
        <v>0</v>
      </c>
      <c r="AV493" s="2">
        <f>ROUND(IF($B493="Annuity",SUMIFS('Annuity Prices'!AY:AY,'Annuity Prices'!$B:$B,$D493,'Annuity Prices'!$E:$E,$G493),IF($B493="RAB Short",SUMIFS('RAB Prices Short'!AY:AY,'RAB Prices Short'!$B:$B,'All Prices combined'!$D493,'RAB Prices Short'!$E:$E,'All Prices combined'!$G493),IF($B493="RAB Long",SUMIFS('RAB Prices Long'!AY:AY,'RAB Prices Long'!$B:$B,'All Prices combined'!$D493,'RAB Prices Long'!$E:$E,'All Prices combined'!$G493)))),2)</f>
        <v>0</v>
      </c>
      <c r="AW493" s="2">
        <f>ROUND(IF($B493="Annuity",SUMIFS('Annuity Prices'!AZ:AZ,'Annuity Prices'!$B:$B,$D493,'Annuity Prices'!$E:$E,$G493),IF($B493="RAB Short",SUMIFS('RAB Prices Short'!AZ:AZ,'RAB Prices Short'!$B:$B,'All Prices combined'!$D493,'RAB Prices Short'!$E:$E,'All Prices combined'!$G493),IF($B493="RAB Long",SUMIFS('RAB Prices Long'!AZ:AZ,'RAB Prices Long'!$B:$B,'All Prices combined'!$D493,'RAB Prices Long'!$E:$E,'All Prices combined'!$G493)))),2)</f>
        <v>0</v>
      </c>
      <c r="AX493" s="2">
        <f>ROUND(IF($B493="Annuity",SUMIFS('Annuity Prices'!BA:BA,'Annuity Prices'!$B:$B,$D493,'Annuity Prices'!$E:$E,$G493),IF($B493="RAB Short",SUMIFS('RAB Prices Short'!BA:BA,'RAB Prices Short'!$B:$B,'All Prices combined'!$D493,'RAB Prices Short'!$E:$E,'All Prices combined'!$G493),IF($B493="RAB Long",SUMIFS('RAB Prices Long'!BA:BA,'RAB Prices Long'!$B:$B,'All Prices combined'!$D493,'RAB Prices Long'!$E:$E,'All Prices combined'!$G493)))),2)</f>
        <v>0</v>
      </c>
      <c r="AY493" s="2">
        <f>ROUND(IF($B493="Annuity",SUMIFS('Annuity Prices'!BB:BB,'Annuity Prices'!$B:$B,$D493,'Annuity Prices'!$E:$E,$G493),IF($B493="RAB Short",SUMIFS('RAB Prices Short'!BB:BB,'RAB Prices Short'!$B:$B,'All Prices combined'!$D493,'RAB Prices Short'!$E:$E,'All Prices combined'!$G493),IF($B493="RAB Long",SUMIFS('RAB Prices Long'!BB:BB,'RAB Prices Long'!$B:$B,'All Prices combined'!$D493,'RAB Prices Long'!$E:$E,'All Prices combined'!$G493)))),2)</f>
        <v>0</v>
      </c>
      <c r="AZ493" s="2">
        <f>ROUND(IF($B493="Annuity",SUMIFS('Annuity Prices'!BC:BC,'Annuity Prices'!$B:$B,$D493,'Annuity Prices'!$E:$E,$G493),IF($B493="RAB Short",SUMIFS('RAB Prices Short'!BC:BC,'RAB Prices Short'!$B:$B,'All Prices combined'!$D493,'RAB Prices Short'!$E:$E,'All Prices combined'!$G493),IF($B493="RAB Long",SUMIFS('RAB Prices Long'!BC:BC,'RAB Prices Long'!$B:$B,'All Prices combined'!$D493,'RAB Prices Long'!$E:$E,'All Prices combined'!$G493)))),2)</f>
        <v>0</v>
      </c>
      <c r="BA493" s="2">
        <f>ROUND(IF($B493="Annuity",SUMIFS('Annuity Prices'!BD:BD,'Annuity Prices'!$B:$B,$D493,'Annuity Prices'!$E:$E,$G493),IF($B493="RAB Short",SUMIFS('RAB Prices Short'!BD:BD,'RAB Prices Short'!$B:$B,'All Prices combined'!$D493,'RAB Prices Short'!$E:$E,'All Prices combined'!$G493),IF($B493="RAB Long",SUMIFS('RAB Prices Long'!BD:BD,'RAB Prices Long'!$B:$B,'All Prices combined'!$D493,'RAB Prices Long'!$E:$E,'All Prices combined'!$G493)))),2)</f>
        <v>0</v>
      </c>
      <c r="BB493" s="2">
        <f>ROUND(IF($B493="Annuity",SUMIFS('Annuity Prices'!BE:BE,'Annuity Prices'!$B:$B,$D493,'Annuity Prices'!$E:$E,$G493),IF($B493="RAB Short",SUMIFS('RAB Prices Short'!BE:BE,'RAB Prices Short'!$B:$B,'All Prices combined'!$D493,'RAB Prices Short'!$E:$E,'All Prices combined'!$G493),IF($B493="RAB Long",SUMIFS('RAB Prices Long'!BE:BE,'RAB Prices Long'!$B:$B,'All Prices combined'!$D493,'RAB Prices Long'!$E:$E,'All Prices combined'!$G493)))),2)</f>
        <v>0</v>
      </c>
      <c r="BC493" s="2">
        <f>ROUND(IF($B493="Annuity",SUMIFS('Annuity Prices'!BF:BF,'Annuity Prices'!$B:$B,$D493,'Annuity Prices'!$E:$E,$G493),IF($B493="RAB Short",SUMIFS('RAB Prices Short'!BF:BF,'RAB Prices Short'!$B:$B,'All Prices combined'!$D493,'RAB Prices Short'!$E:$E,'All Prices combined'!$G493),IF($B493="RAB Long",SUMIFS('RAB Prices Long'!BF:BF,'RAB Prices Long'!$B:$B,'All Prices combined'!$D493,'RAB Prices Long'!$E:$E,'All Prices combined'!$G493)))),2)</f>
        <v>0</v>
      </c>
      <c r="BD493" s="2">
        <f>ROUND(IF($B493="Annuity",SUMIFS('Annuity Prices'!BG:BG,'Annuity Prices'!$B:$B,$D493,'Annuity Prices'!$E:$E,$G493),IF($B493="RAB Short",SUMIFS('RAB Prices Short'!BG:BG,'RAB Prices Short'!$B:$B,'All Prices combined'!$D493,'RAB Prices Short'!$E:$E,'All Prices combined'!$G493),IF($B493="RAB Long",SUMIFS('RAB Prices Long'!BG:BG,'RAB Prices Long'!$B:$B,'All Prices combined'!$D493,'RAB Prices Long'!$E:$E,'All Prices combined'!$G493)))),2)</f>
        <v>0</v>
      </c>
      <c r="BE493" s="2">
        <f>ROUND(IF($B493="Annuity",SUMIFS('Annuity Prices'!BH:BH,'Annuity Prices'!$B:$B,$D493,'Annuity Prices'!$E:$E,$G493),IF($B493="RAB Short",SUMIFS('RAB Prices Short'!BH:BH,'RAB Prices Short'!$B:$B,'All Prices combined'!$D493,'RAB Prices Short'!$E:$E,'All Prices combined'!$G493),IF($B493="RAB Long",SUMIFS('RAB Prices Long'!BH:BH,'RAB Prices Long'!$B:$B,'All Prices combined'!$D493,'RAB Prices Long'!$E:$E,'All Prices combined'!$G493)))),2)</f>
        <v>0</v>
      </c>
      <c r="BF493" s="2">
        <f>ROUND(IF($B493="Annuity",SUMIFS('Annuity Prices'!BI:BI,'Annuity Prices'!$B:$B,$D493,'Annuity Prices'!$E:$E,$G493),IF($B493="RAB Short",SUMIFS('RAB Prices Short'!BI:BI,'RAB Prices Short'!$B:$B,'All Prices combined'!$D493,'RAB Prices Short'!$E:$E,'All Prices combined'!$G493),IF($B493="RAB Long",SUMIFS('RAB Prices Long'!BI:BI,'RAB Prices Long'!$B:$B,'All Prices combined'!$D493,'RAB Prices Long'!$E:$E,'All Prices combined'!$G493)))),2)</f>
        <v>0</v>
      </c>
      <c r="BG493" s="2">
        <f>ROUND(IF($B493="Annuity",SUMIFS('Annuity Prices'!BJ:BJ,'Annuity Prices'!$B:$B,$D493,'Annuity Prices'!$E:$E,$G493),IF($B493="RAB Short",SUMIFS('RAB Prices Short'!BJ:BJ,'RAB Prices Short'!$B:$B,'All Prices combined'!$D493,'RAB Prices Short'!$E:$E,'All Prices combined'!$G493),IF($B493="RAB Long",SUMIFS('RAB Prices Long'!BJ:BJ,'RAB Prices Long'!$B:$B,'All Prices combined'!$D493,'RAB Prices Long'!$E:$E,'All Prices combined'!$G493)))),2)</f>
        <v>0</v>
      </c>
      <c r="BH493" s="2">
        <f>ROUND(IF($B493="Annuity",SUMIFS('Annuity Prices'!BK:BK,'Annuity Prices'!$B:$B,$D493,'Annuity Prices'!$E:$E,$G493),IF($B493="RAB Short",SUMIFS('RAB Prices Short'!BK:BK,'RAB Prices Short'!$B:$B,'All Prices combined'!$D493,'RAB Prices Short'!$E:$E,'All Prices combined'!$G493),IF($B493="RAB Long",SUMIFS('RAB Prices Long'!BK:BK,'RAB Prices Long'!$B:$B,'All Prices combined'!$D493,'RAB Prices Long'!$E:$E,'All Prices combined'!$G493)))),2)</f>
        <v>0</v>
      </c>
      <c r="BI493" s="2">
        <f>ROUND(IF($B493="Annuity",SUMIFS('Annuity Prices'!BL:BL,'Annuity Prices'!$B:$B,$D493,'Annuity Prices'!$E:$E,$G493),IF($B493="RAB Short",SUMIFS('RAB Prices Short'!BL:BL,'RAB Prices Short'!$B:$B,'All Prices combined'!$D493,'RAB Prices Short'!$E:$E,'All Prices combined'!$G493),IF($B493="RAB Long",SUMIFS('RAB Prices Long'!BL:BL,'RAB Prices Long'!$B:$B,'All Prices combined'!$D493,'RAB Prices Long'!$E:$E,'All Prices combined'!$G493)))),2)</f>
        <v>0</v>
      </c>
      <c r="BJ493" s="2">
        <f>ROUND(IF($B493="Annuity",SUMIFS('Annuity Prices'!BM:BM,'Annuity Prices'!$B:$B,$D493,'Annuity Prices'!$E:$E,$G493),IF($B493="RAB Short",SUMIFS('RAB Prices Short'!BM:BM,'RAB Prices Short'!$B:$B,'All Prices combined'!$D493,'RAB Prices Short'!$E:$E,'All Prices combined'!$G493),IF($B493="RAB Long",SUMIFS('RAB Prices Long'!BM:BM,'RAB Prices Long'!$B:$B,'All Prices combined'!$D493,'RAB Prices Long'!$E:$E,'All Prices combined'!$G493)))),2)</f>
        <v>0</v>
      </c>
      <c r="BK493" s="2">
        <f>ROUND(IF($B493="Annuity",SUMIFS('Annuity Prices'!BN:BN,'Annuity Prices'!$B:$B,$D493,'Annuity Prices'!$E:$E,$G493),IF($B493="RAB Short",SUMIFS('RAB Prices Short'!BN:BN,'RAB Prices Short'!$B:$B,'All Prices combined'!$D493,'RAB Prices Short'!$E:$E,'All Prices combined'!$G493),IF($B493="RAB Long",SUMIFS('RAB Prices Long'!BN:BN,'RAB Prices Long'!$B:$B,'All Prices combined'!$D493,'RAB Prices Long'!$E:$E,'All Prices combined'!$G493)))),2)</f>
        <v>0</v>
      </c>
      <c r="BL493" s="2">
        <f>ROUND(IF($B493="Annuity",SUMIFS('Annuity Prices'!BO:BO,'Annuity Prices'!$B:$B,$D493,'Annuity Prices'!$E:$E,$G493),IF($B493="RAB Short",SUMIFS('RAB Prices Short'!BO:BO,'RAB Prices Short'!$B:$B,'All Prices combined'!$D493,'RAB Prices Short'!$E:$E,'All Prices combined'!$G493),IF($B493="RAB Long",SUMIFS('RAB Prices Long'!BO:BO,'RAB Prices Long'!$B:$B,'All Prices combined'!$D493,'RAB Prices Long'!$E:$E,'All Prices combined'!$G493)))),2)</f>
        <v>0</v>
      </c>
      <c r="BM493" s="2">
        <f>ROUND(IF($B493="Annuity",SUMIFS('Annuity Prices'!BP:BP,'Annuity Prices'!$B:$B,$D493,'Annuity Prices'!$E:$E,$G493),IF($B493="RAB Short",SUMIFS('RAB Prices Short'!BP:BP,'RAB Prices Short'!$B:$B,'All Prices combined'!$D493,'RAB Prices Short'!$E:$E,'All Prices combined'!$G493),IF($B493="RAB Long",SUMIFS('RAB Prices Long'!BP:BP,'RAB Prices Long'!$B:$B,'All Prices combined'!$D493,'RAB Prices Long'!$E:$E,'All Prices combined'!$G493)))),2)</f>
        <v>0</v>
      </c>
      <c r="BN493" s="2">
        <f>ROUND(IF($B493="Annuity",SUMIFS('Annuity Prices'!BQ:BQ,'Annuity Prices'!$B:$B,$D493,'Annuity Prices'!$E:$E,$G493),IF($B493="RAB Short",SUMIFS('RAB Prices Short'!BQ:BQ,'RAB Prices Short'!$B:$B,'All Prices combined'!$D493,'RAB Prices Short'!$E:$E,'All Prices combined'!$G493),IF($B493="RAB Long",SUMIFS('RAB Prices Long'!BQ:BQ,'RAB Prices Long'!$B:$B,'All Prices combined'!$D493,'RAB Prices Long'!$E:$E,'All Prices combined'!$G493)))),2)</f>
        <v>0</v>
      </c>
      <c r="BO493" s="2">
        <f>ROUND(IF($B493="Annuity",SUMIFS('Annuity Prices'!BR:BR,'Annuity Prices'!$B:$B,$D493,'Annuity Prices'!$E:$E,$G493),IF($B493="RAB Short",SUMIFS('RAB Prices Short'!BR:BR,'RAB Prices Short'!$B:$B,'All Prices combined'!$D493,'RAB Prices Short'!$E:$E,'All Prices combined'!$G493),IF($B493="RAB Long",SUMIFS('RAB Prices Long'!BR:BR,'RAB Prices Long'!$B:$B,'All Prices combined'!$D493,'RAB Prices Long'!$E:$E,'All Prices combined'!$G493)))),2)</f>
        <v>0</v>
      </c>
      <c r="BP493" s="2">
        <f>ROUND(IF($B493="Annuity",SUMIFS('Annuity Prices'!BS:BS,'Annuity Prices'!$B:$B,$D493,'Annuity Prices'!$E:$E,$G493),IF($B493="RAB Short",SUMIFS('RAB Prices Short'!BS:BS,'RAB Prices Short'!$B:$B,'All Prices combined'!$D493,'RAB Prices Short'!$E:$E,'All Prices combined'!$G493),IF($B493="RAB Long",SUMIFS('RAB Prices Long'!BS:BS,'RAB Prices Long'!$B:$B,'All Prices combined'!$D493,'RAB Prices Long'!$E:$E,'All Prices combined'!$G493)))),2)</f>
        <v>0</v>
      </c>
      <c r="BQ493" s="2">
        <f>ROUND(IF($B493="Annuity",SUMIFS('Annuity Prices'!BT:BT,'Annuity Prices'!$B:$B,$D493,'Annuity Prices'!$E:$E,$G493),IF($B493="RAB Short",SUMIFS('RAB Prices Short'!BT:BT,'RAB Prices Short'!$B:$B,'All Prices combined'!$D493,'RAB Prices Short'!$E:$E,'All Prices combined'!$G493),IF($B493="RAB Long",SUMIFS('RAB Prices Long'!BT:BT,'RAB Prices Long'!$B:$B,'All Prices combined'!$D493,'RAB Prices Long'!$E:$E,'All Prices combined'!$G493)))),2)</f>
        <v>0</v>
      </c>
      <c r="BR493" s="2">
        <f>ROUND(IF($B493="Annuity",SUMIFS('Annuity Prices'!BU:BU,'Annuity Prices'!$B:$B,$D493,'Annuity Prices'!$E:$E,$G493),IF($B493="RAB Short",SUMIFS('RAB Prices Short'!BU:BU,'RAB Prices Short'!$B:$B,'All Prices combined'!$D493,'RAB Prices Short'!$E:$E,'All Prices combined'!$G493),IF($B493="RAB Long",SUMIFS('RAB Prices Long'!BU:BU,'RAB Prices Long'!$B:$B,'All Prices combined'!$D493,'RAB Prices Long'!$E:$E,'All Prices combined'!$G493)))),2)</f>
        <v>0</v>
      </c>
      <c r="BS493" s="2">
        <f>ROUND(IF($B493="Annuity",SUMIFS('Annuity Prices'!BV:BV,'Annuity Prices'!$B:$B,$D493,'Annuity Prices'!$E:$E,$G493),IF($B493="RAB Short",SUMIFS('RAB Prices Short'!BV:BV,'RAB Prices Short'!$B:$B,'All Prices combined'!$D493,'RAB Prices Short'!$E:$E,'All Prices combined'!$G493),IF($B493="RAB Long",SUMIFS('RAB Prices Long'!BV:BV,'RAB Prices Long'!$B:$B,'All Prices combined'!$D493,'RAB Prices Long'!$E:$E,'All Prices combined'!$G493)))),2)</f>
        <v>0</v>
      </c>
      <c r="BT493" s="2">
        <f>ROUND(IF($B493="Annuity",SUMIFS('Annuity Prices'!BW:BW,'Annuity Prices'!$B:$B,$D493,'Annuity Prices'!$E:$E,$G493),IF($B493="RAB Short",SUMIFS('RAB Prices Short'!BW:BW,'RAB Prices Short'!$B:$B,'All Prices combined'!$D493,'RAB Prices Short'!$E:$E,'All Prices combined'!$G493),IF($B493="RAB Long",SUMIFS('RAB Prices Long'!BW:BW,'RAB Prices Long'!$B:$B,'All Prices combined'!$D493,'RAB Prices Long'!$E:$E,'All Prices combined'!$G493)))),2)</f>
        <v>0</v>
      </c>
      <c r="BU493" s="2">
        <f>ROUND(IF($B493="Annuity",SUMIFS('Annuity Prices'!BX:BX,'Annuity Prices'!$B:$B,$D493,'Annuity Prices'!$E:$E,$G493),IF($B493="RAB Short",SUMIFS('RAB Prices Short'!BX:BX,'RAB Prices Short'!$B:$B,'All Prices combined'!$D493,'RAB Prices Short'!$E:$E,'All Prices combined'!$G493),IF($B493="RAB Long",SUMIFS('RAB Prices Long'!BX:BX,'RAB Prices Long'!$B:$B,'All Prices combined'!$D493,'RAB Prices Long'!$E:$E,'All Prices combined'!$G493)))),2)</f>
        <v>0</v>
      </c>
    </row>
    <row r="494" spans="2:73" x14ac:dyDescent="0.25">
      <c r="B494" t="s">
        <v>45</v>
      </c>
      <c r="C494">
        <v>21</v>
      </c>
      <c r="D494" t="s">
        <v>191</v>
      </c>
      <c r="E494" t="s">
        <v>190</v>
      </c>
      <c r="F494">
        <v>21</v>
      </c>
      <c r="G494" t="s">
        <v>38</v>
      </c>
      <c r="H494" t="s">
        <v>128</v>
      </c>
      <c r="I494" s="2">
        <f>ROUND(IF($B494="Annuity",SUMIFS('Annuity Prices'!L:L,'Annuity Prices'!$B:$B,$D494,'Annuity Prices'!$E:$E,$G494),IF($B494="RAB Short",SUMIFS('RAB Prices Short'!L:L,'RAB Prices Short'!$B:$B,'All Prices combined'!$D494,'RAB Prices Short'!$E:$E,'All Prices combined'!$G494),IF($B494="RAB Long",SUMIFS('RAB Prices Long'!L:L,'RAB Prices Long'!$B:$B,'All Prices combined'!$D494,'RAB Prices Long'!$E:$E,'All Prices combined'!$G494)))),2)</f>
        <v>0</v>
      </c>
      <c r="J494" s="2">
        <f>ROUND(IF($B494="Annuity",SUMIFS('Annuity Prices'!M:M,'Annuity Prices'!$B:$B,$D494,'Annuity Prices'!$E:$E,$G494),IF($B494="RAB Short",SUMIFS('RAB Prices Short'!M:M,'RAB Prices Short'!$B:$B,'All Prices combined'!$D494,'RAB Prices Short'!$E:$E,'All Prices combined'!$G494),IF($B494="RAB Long",SUMIFS('RAB Prices Long'!M:M,'RAB Prices Long'!$B:$B,'All Prices combined'!$D494,'RAB Prices Long'!$E:$E,'All Prices combined'!$G494)))),2)</f>
        <v>0</v>
      </c>
      <c r="K494" s="2">
        <f>ROUND(IF($B494="Annuity",SUMIFS('Annuity Prices'!N:N,'Annuity Prices'!$B:$B,$D494,'Annuity Prices'!$E:$E,$G494),IF($B494="RAB Short",SUMIFS('RAB Prices Short'!N:N,'RAB Prices Short'!$B:$B,'All Prices combined'!$D494,'RAB Prices Short'!$E:$E,'All Prices combined'!$G494),IF($B494="RAB Long",SUMIFS('RAB Prices Long'!N:N,'RAB Prices Long'!$B:$B,'All Prices combined'!$D494,'RAB Prices Long'!$E:$E,'All Prices combined'!$G494)))),2)</f>
        <v>43.66</v>
      </c>
      <c r="L494" s="2">
        <f>ROUND(IF($B494="Annuity",SUMIFS('Annuity Prices'!O:O,'Annuity Prices'!$B:$B,$D494,'Annuity Prices'!$E:$E,$G494),IF($B494="RAB Short",SUMIFS('RAB Prices Short'!O:O,'RAB Prices Short'!$B:$B,'All Prices combined'!$D494,'RAB Prices Short'!$E:$E,'All Prices combined'!$G494),IF($B494="RAB Long",SUMIFS('RAB Prices Long'!O:O,'RAB Prices Long'!$B:$B,'All Prices combined'!$D494,'RAB Prices Long'!$E:$E,'All Prices combined'!$G494)))),2)</f>
        <v>44.92</v>
      </c>
      <c r="M494" s="2">
        <f>ROUND(IF($B494="Annuity",SUMIFS('Annuity Prices'!P:P,'Annuity Prices'!$B:$B,$D494,'Annuity Prices'!$E:$E,$G494),IF($B494="RAB Short",SUMIFS('RAB Prices Short'!P:P,'RAB Prices Short'!$B:$B,'All Prices combined'!$D494,'RAB Prices Short'!$E:$E,'All Prices combined'!$G494),IF($B494="RAB Long",SUMIFS('RAB Prices Long'!P:P,'RAB Prices Long'!$B:$B,'All Prices combined'!$D494,'RAB Prices Long'!$E:$E,'All Prices combined'!$G494)))),2)</f>
        <v>47.68</v>
      </c>
      <c r="N494" s="2">
        <f>ROUND(IF($B494="Annuity",SUMIFS('Annuity Prices'!Q:Q,'Annuity Prices'!$B:$B,$D494,'Annuity Prices'!$E:$E,$G494),IF($B494="RAB Short",SUMIFS('RAB Prices Short'!Q:Q,'RAB Prices Short'!$B:$B,'All Prices combined'!$D494,'RAB Prices Short'!$E:$E,'All Prices combined'!$G494),IF($B494="RAB Long",SUMIFS('RAB Prices Long'!Q:Q,'RAB Prices Long'!$B:$B,'All Prices combined'!$D494,'RAB Prices Long'!$E:$E,'All Prices combined'!$G494)))),2)</f>
        <v>48.87</v>
      </c>
      <c r="O494" s="2">
        <f>ROUND(IF($B494="Annuity",SUMIFS('Annuity Prices'!R:R,'Annuity Prices'!$B:$B,$D494,'Annuity Prices'!$E:$E,$G494),IF($B494="RAB Short",SUMIFS('RAB Prices Short'!R:R,'RAB Prices Short'!$B:$B,'All Prices combined'!$D494,'RAB Prices Short'!$E:$E,'All Prices combined'!$G494),IF($B494="RAB Long",SUMIFS('RAB Prices Long'!R:R,'RAB Prices Long'!$B:$B,'All Prices combined'!$D494,'RAB Prices Long'!$E:$E,'All Prices combined'!$G494)))),2)</f>
        <v>50.1</v>
      </c>
      <c r="P494" s="2">
        <f>ROUND(IF($B494="Annuity",SUMIFS('Annuity Prices'!S:S,'Annuity Prices'!$B:$B,$D494,'Annuity Prices'!$E:$E,$G494),IF($B494="RAB Short",SUMIFS('RAB Prices Short'!S:S,'RAB Prices Short'!$B:$B,'All Prices combined'!$D494,'RAB Prices Short'!$E:$E,'All Prices combined'!$G494),IF($B494="RAB Long",SUMIFS('RAB Prices Long'!S:S,'RAB Prices Long'!$B:$B,'All Prices combined'!$D494,'RAB Prices Long'!$E:$E,'All Prices combined'!$G494)))),2)</f>
        <v>51.35</v>
      </c>
      <c r="Q494" s="2">
        <f>ROUND(IF($B494="Annuity",SUMIFS('Annuity Prices'!T:T,'Annuity Prices'!$B:$B,$D494,'Annuity Prices'!$E:$E,$G494),IF($B494="RAB Short",SUMIFS('RAB Prices Short'!T:T,'RAB Prices Short'!$B:$B,'All Prices combined'!$D494,'RAB Prices Short'!$E:$E,'All Prices combined'!$G494),IF($B494="RAB Long",SUMIFS('RAB Prices Long'!T:T,'RAB Prices Long'!$B:$B,'All Prices combined'!$D494,'RAB Prices Long'!$E:$E,'All Prices combined'!$G494)))),2)</f>
        <v>55.47</v>
      </c>
      <c r="R494" s="2">
        <f>ROUND(IF($B494="Annuity",SUMIFS('Annuity Prices'!U:U,'Annuity Prices'!$B:$B,$D494,'Annuity Prices'!$E:$E,$G494),IF($B494="RAB Short",SUMIFS('RAB Prices Short'!U:U,'RAB Prices Short'!$B:$B,'All Prices combined'!$D494,'RAB Prices Short'!$E:$E,'All Prices combined'!$G494),IF($B494="RAB Long",SUMIFS('RAB Prices Long'!U:U,'RAB Prices Long'!$B:$B,'All Prices combined'!$D494,'RAB Prices Long'!$E:$E,'All Prices combined'!$G494)))),2)</f>
        <v>56.86</v>
      </c>
      <c r="S494" s="2">
        <f>ROUND(IF($B494="Annuity",SUMIFS('Annuity Prices'!V:V,'Annuity Prices'!$B:$B,$D494,'Annuity Prices'!$E:$E,$G494),IF($B494="RAB Short",SUMIFS('RAB Prices Short'!V:V,'RAB Prices Short'!$B:$B,'All Prices combined'!$D494,'RAB Prices Short'!$E:$E,'All Prices combined'!$G494),IF($B494="RAB Long",SUMIFS('RAB Prices Long'!V:V,'RAB Prices Long'!$B:$B,'All Prices combined'!$D494,'RAB Prices Long'!$E:$E,'All Prices combined'!$G494)))),2)</f>
        <v>58.28</v>
      </c>
      <c r="T494" s="2">
        <f>ROUND(IF($B494="Annuity",SUMIFS('Annuity Prices'!W:W,'Annuity Prices'!$B:$B,$D494,'Annuity Prices'!$E:$E,$G494),IF($B494="RAB Short",SUMIFS('RAB Prices Short'!W:W,'RAB Prices Short'!$B:$B,'All Prices combined'!$D494,'RAB Prices Short'!$E:$E,'All Prices combined'!$G494),IF($B494="RAB Long",SUMIFS('RAB Prices Long'!W:W,'RAB Prices Long'!$B:$B,'All Prices combined'!$D494,'RAB Prices Long'!$E:$E,'All Prices combined'!$G494)))),2)</f>
        <v>59.74</v>
      </c>
      <c r="U494" s="2">
        <f>ROUND(IF($B494="Annuity",SUMIFS('Annuity Prices'!X:X,'Annuity Prices'!$B:$B,$D494,'Annuity Prices'!$E:$E,$G494),IF($B494="RAB Short",SUMIFS('RAB Prices Short'!X:X,'RAB Prices Short'!$B:$B,'All Prices combined'!$D494,'RAB Prices Short'!$E:$E,'All Prices combined'!$G494),IF($B494="RAB Long",SUMIFS('RAB Prices Long'!X:X,'RAB Prices Long'!$B:$B,'All Prices combined'!$D494,'RAB Prices Long'!$E:$E,'All Prices combined'!$G494)))),2)</f>
        <v>63.12</v>
      </c>
      <c r="V494" s="2">
        <f>ROUND(IF($B494="Annuity",SUMIFS('Annuity Prices'!Y:Y,'Annuity Prices'!$B:$B,$D494,'Annuity Prices'!$E:$E,$G494),IF($B494="RAB Short",SUMIFS('RAB Prices Short'!Y:Y,'RAB Prices Short'!$B:$B,'All Prices combined'!$D494,'RAB Prices Short'!$E:$E,'All Prices combined'!$G494),IF($B494="RAB Long",SUMIFS('RAB Prices Long'!Y:Y,'RAB Prices Long'!$B:$B,'All Prices combined'!$D494,'RAB Prices Long'!$E:$E,'All Prices combined'!$G494)))),2)</f>
        <v>64.7</v>
      </c>
      <c r="W494" s="2">
        <f>ROUND(IF($B494="Annuity",SUMIFS('Annuity Prices'!Z:Z,'Annuity Prices'!$B:$B,$D494,'Annuity Prices'!$E:$E,$G494),IF($B494="RAB Short",SUMIFS('RAB Prices Short'!Z:Z,'RAB Prices Short'!$B:$B,'All Prices combined'!$D494,'RAB Prices Short'!$E:$E,'All Prices combined'!$G494),IF($B494="RAB Long",SUMIFS('RAB Prices Long'!Z:Z,'RAB Prices Long'!$B:$B,'All Prices combined'!$D494,'RAB Prices Long'!$E:$E,'All Prices combined'!$G494)))),2)</f>
        <v>66.31</v>
      </c>
      <c r="X494" s="2">
        <f>ROUND(IF($B494="Annuity",SUMIFS('Annuity Prices'!AA:AA,'Annuity Prices'!$B:$B,$D494,'Annuity Prices'!$E:$E,$G494),IF($B494="RAB Short",SUMIFS('RAB Prices Short'!AA:AA,'RAB Prices Short'!$B:$B,'All Prices combined'!$D494,'RAB Prices Short'!$E:$E,'All Prices combined'!$G494),IF($B494="RAB Long",SUMIFS('RAB Prices Long'!AA:AA,'RAB Prices Long'!$B:$B,'All Prices combined'!$D494,'RAB Prices Long'!$E:$E,'All Prices combined'!$G494)))),2)</f>
        <v>67.97</v>
      </c>
      <c r="Y494" s="2">
        <f>ROUND(IF($B494="Annuity",SUMIFS('Annuity Prices'!AB:AB,'Annuity Prices'!$B:$B,$D494,'Annuity Prices'!$E:$E,$G494),IF($B494="RAB Short",SUMIFS('RAB Prices Short'!AB:AB,'RAB Prices Short'!$B:$B,'All Prices combined'!$D494,'RAB Prices Short'!$E:$E,'All Prices combined'!$G494),IF($B494="RAB Long",SUMIFS('RAB Prices Long'!AB:AB,'RAB Prices Long'!$B:$B,'All Prices combined'!$D494,'RAB Prices Long'!$E:$E,'All Prices combined'!$G494)))),2)</f>
        <v>72.13</v>
      </c>
      <c r="Z494" s="2">
        <f>ROUND(IF($B494="Annuity",SUMIFS('Annuity Prices'!AC:AC,'Annuity Prices'!$B:$B,$D494,'Annuity Prices'!$E:$E,$G494),IF($B494="RAB Short",SUMIFS('RAB Prices Short'!AC:AC,'RAB Prices Short'!$B:$B,'All Prices combined'!$D494,'RAB Prices Short'!$E:$E,'All Prices combined'!$G494),IF($B494="RAB Long",SUMIFS('RAB Prices Long'!AC:AC,'RAB Prices Long'!$B:$B,'All Prices combined'!$D494,'RAB Prices Long'!$E:$E,'All Prices combined'!$G494)))),2)</f>
        <v>73.930000000000007</v>
      </c>
      <c r="AA494" s="2">
        <f>ROUND(IF($B494="Annuity",SUMIFS('Annuity Prices'!AD:AD,'Annuity Prices'!$B:$B,$D494,'Annuity Prices'!$E:$E,$G494),IF($B494="RAB Short",SUMIFS('RAB Prices Short'!AD:AD,'RAB Prices Short'!$B:$B,'All Prices combined'!$D494,'RAB Prices Short'!$E:$E,'All Prices combined'!$G494),IF($B494="RAB Long",SUMIFS('RAB Prices Long'!AD:AD,'RAB Prices Long'!$B:$B,'All Prices combined'!$D494,'RAB Prices Long'!$E:$E,'All Prices combined'!$G494)))),2)</f>
        <v>75.78</v>
      </c>
      <c r="AB494" s="2">
        <f>ROUND(IF($B494="Annuity",SUMIFS('Annuity Prices'!AE:AE,'Annuity Prices'!$B:$B,$D494,'Annuity Prices'!$E:$E,$G494),IF($B494="RAB Short",SUMIFS('RAB Prices Short'!AE:AE,'RAB Prices Short'!$B:$B,'All Prices combined'!$D494,'RAB Prices Short'!$E:$E,'All Prices combined'!$G494),IF($B494="RAB Long",SUMIFS('RAB Prices Long'!AE:AE,'RAB Prices Long'!$B:$B,'All Prices combined'!$D494,'RAB Prices Long'!$E:$E,'All Prices combined'!$G494)))),2)</f>
        <v>77.67</v>
      </c>
      <c r="AC494" s="2">
        <f>ROUND(IF($B494="Annuity",SUMIFS('Annuity Prices'!AF:AF,'Annuity Prices'!$B:$B,$D494,'Annuity Prices'!$E:$E,$G494),IF($B494="RAB Short",SUMIFS('RAB Prices Short'!AF:AF,'RAB Prices Short'!$B:$B,'All Prices combined'!$D494,'RAB Prices Short'!$E:$E,'All Prices combined'!$G494),IF($B494="RAB Long",SUMIFS('RAB Prices Long'!AF:AF,'RAB Prices Long'!$B:$B,'All Prices combined'!$D494,'RAB Prices Long'!$E:$E,'All Prices combined'!$G494)))),2)</f>
        <v>79.430000000000007</v>
      </c>
      <c r="AD494" s="2">
        <f>ROUND(IF($B494="Annuity",SUMIFS('Annuity Prices'!AG:AG,'Annuity Prices'!$B:$B,$D494,'Annuity Prices'!$E:$E,$G494),IF($B494="RAB Short",SUMIFS('RAB Prices Short'!AG:AG,'RAB Prices Short'!$B:$B,'All Prices combined'!$D494,'RAB Prices Short'!$E:$E,'All Prices combined'!$G494),IF($B494="RAB Long",SUMIFS('RAB Prices Long'!AG:AG,'RAB Prices Long'!$B:$B,'All Prices combined'!$D494,'RAB Prices Long'!$E:$E,'All Prices combined'!$G494)))),2)</f>
        <v>81.42</v>
      </c>
      <c r="AE494" s="2">
        <f>ROUND(IF($B494="Annuity",SUMIFS('Annuity Prices'!AH:AH,'Annuity Prices'!$B:$B,$D494,'Annuity Prices'!$E:$E,$G494),IF($B494="RAB Short",SUMIFS('RAB Prices Short'!AH:AH,'RAB Prices Short'!$B:$B,'All Prices combined'!$D494,'RAB Prices Short'!$E:$E,'All Prices combined'!$G494),IF($B494="RAB Long",SUMIFS('RAB Prices Long'!AH:AH,'RAB Prices Long'!$B:$B,'All Prices combined'!$D494,'RAB Prices Long'!$E:$E,'All Prices combined'!$G494)))),2)</f>
        <v>83.46</v>
      </c>
      <c r="AF494" s="2">
        <f>ROUND(IF($B494="Annuity",SUMIFS('Annuity Prices'!AI:AI,'Annuity Prices'!$B:$B,$D494,'Annuity Prices'!$E:$E,$G494),IF($B494="RAB Short",SUMIFS('RAB Prices Short'!AI:AI,'RAB Prices Short'!$B:$B,'All Prices combined'!$D494,'RAB Prices Short'!$E:$E,'All Prices combined'!$G494),IF($B494="RAB Long",SUMIFS('RAB Prices Long'!AI:AI,'RAB Prices Long'!$B:$B,'All Prices combined'!$D494,'RAB Prices Long'!$E:$E,'All Prices combined'!$G494)))),2)</f>
        <v>85.54</v>
      </c>
      <c r="AG494" s="2">
        <f>ROUND(IF($B494="Annuity",SUMIFS('Annuity Prices'!AJ:AJ,'Annuity Prices'!$B:$B,$D494,'Annuity Prices'!$E:$E,$G494),IF($B494="RAB Short",SUMIFS('RAB Prices Short'!AJ:AJ,'RAB Prices Short'!$B:$B,'All Prices combined'!$D494,'RAB Prices Short'!$E:$E,'All Prices combined'!$G494),IF($B494="RAB Long",SUMIFS('RAB Prices Long'!AJ:AJ,'RAB Prices Long'!$B:$B,'All Prices combined'!$D494,'RAB Prices Long'!$E:$E,'All Prices combined'!$G494)))),2)</f>
        <v>88.82</v>
      </c>
      <c r="AH494" s="2">
        <f>ROUND(IF($B494="Annuity",SUMIFS('Annuity Prices'!AK:AK,'Annuity Prices'!$B:$B,$D494,'Annuity Prices'!$E:$E,$G494),IF($B494="RAB Short",SUMIFS('RAB Prices Short'!AK:AK,'RAB Prices Short'!$B:$B,'All Prices combined'!$D494,'RAB Prices Short'!$E:$E,'All Prices combined'!$G494),IF($B494="RAB Long",SUMIFS('RAB Prices Long'!AK:AK,'RAB Prices Long'!$B:$B,'All Prices combined'!$D494,'RAB Prices Long'!$E:$E,'All Prices combined'!$G494)))),2)</f>
        <v>91.04</v>
      </c>
      <c r="AI494" s="2">
        <f>ROUND(IF($B494="Annuity",SUMIFS('Annuity Prices'!AL:AL,'Annuity Prices'!$B:$B,$D494,'Annuity Prices'!$E:$E,$G494),IF($B494="RAB Short",SUMIFS('RAB Prices Short'!AL:AL,'RAB Prices Short'!$B:$B,'All Prices combined'!$D494,'RAB Prices Short'!$E:$E,'All Prices combined'!$G494),IF($B494="RAB Long",SUMIFS('RAB Prices Long'!AL:AL,'RAB Prices Long'!$B:$B,'All Prices combined'!$D494,'RAB Prices Long'!$E:$E,'All Prices combined'!$G494)))),2)</f>
        <v>93.31</v>
      </c>
      <c r="AJ494" s="2">
        <f>ROUND(IF($B494="Annuity",SUMIFS('Annuity Prices'!AM:AM,'Annuity Prices'!$B:$B,$D494,'Annuity Prices'!$E:$E,$G494),IF($B494="RAB Short",SUMIFS('RAB Prices Short'!AM:AM,'RAB Prices Short'!$B:$B,'All Prices combined'!$D494,'RAB Prices Short'!$E:$E,'All Prices combined'!$G494),IF($B494="RAB Long",SUMIFS('RAB Prices Long'!AM:AM,'RAB Prices Long'!$B:$B,'All Prices combined'!$D494,'RAB Prices Long'!$E:$E,'All Prices combined'!$G494)))),2)</f>
        <v>95.65</v>
      </c>
      <c r="AK494" s="2">
        <f>ROUND(IF($B494="Annuity",SUMIFS('Annuity Prices'!AN:AN,'Annuity Prices'!$B:$B,$D494,'Annuity Prices'!$E:$E,$G494),IF($B494="RAB Short",SUMIFS('RAB Prices Short'!AN:AN,'RAB Prices Short'!$B:$B,'All Prices combined'!$D494,'RAB Prices Short'!$E:$E,'All Prices combined'!$G494),IF($B494="RAB Long",SUMIFS('RAB Prices Long'!AN:AN,'RAB Prices Long'!$B:$B,'All Prices combined'!$D494,'RAB Prices Long'!$E:$E,'All Prices combined'!$G494)))),2)</f>
        <v>98.04</v>
      </c>
      <c r="AL494" s="2">
        <f>ROUND(IF($B494="Annuity",SUMIFS('Annuity Prices'!AO:AO,'Annuity Prices'!$B:$B,$D494,'Annuity Prices'!$E:$E,$G494),IF($B494="RAB Short",SUMIFS('RAB Prices Short'!AO:AO,'RAB Prices Short'!$B:$B,'All Prices combined'!$D494,'RAB Prices Short'!$E:$E,'All Prices combined'!$G494),IF($B494="RAB Long",SUMIFS('RAB Prices Long'!AO:AO,'RAB Prices Long'!$B:$B,'All Prices combined'!$D494,'RAB Prices Long'!$E:$E,'All Prices combined'!$G494)))),2)</f>
        <v>100.49</v>
      </c>
      <c r="AM494" s="2">
        <f>ROUND(IF($B494="Annuity",SUMIFS('Annuity Prices'!AP:AP,'Annuity Prices'!$B:$B,$D494,'Annuity Prices'!$E:$E,$G494),IF($B494="RAB Short",SUMIFS('RAB Prices Short'!AP:AP,'RAB Prices Short'!$B:$B,'All Prices combined'!$D494,'RAB Prices Short'!$E:$E,'All Prices combined'!$G494),IF($B494="RAB Long",SUMIFS('RAB Prices Long'!AP:AP,'RAB Prices Long'!$B:$B,'All Prices combined'!$D494,'RAB Prices Long'!$E:$E,'All Prices combined'!$G494)))),2)</f>
        <v>103</v>
      </c>
      <c r="AN494" s="2">
        <f>ROUND(IF($B494="Annuity",SUMIFS('Annuity Prices'!AQ:AQ,'Annuity Prices'!$B:$B,$D494,'Annuity Prices'!$E:$E,$G494),IF($B494="RAB Short",SUMIFS('RAB Prices Short'!AQ:AQ,'RAB Prices Short'!$B:$B,'All Prices combined'!$D494,'RAB Prices Short'!$E:$E,'All Prices combined'!$G494),IF($B494="RAB Long",SUMIFS('RAB Prices Long'!AQ:AQ,'RAB Prices Long'!$B:$B,'All Prices combined'!$D494,'RAB Prices Long'!$E:$E,'All Prices combined'!$G494)))),2)</f>
        <v>105.58</v>
      </c>
      <c r="AO494" s="2">
        <f>ROUND(IF($B494="Annuity",SUMIFS('Annuity Prices'!AR:AR,'Annuity Prices'!$B:$B,$D494,'Annuity Prices'!$E:$E,$G494),IF($B494="RAB Short",SUMIFS('RAB Prices Short'!AR:AR,'RAB Prices Short'!$B:$B,'All Prices combined'!$D494,'RAB Prices Short'!$E:$E,'All Prices combined'!$G494),IF($B494="RAB Long",SUMIFS('RAB Prices Long'!AR:AR,'RAB Prices Long'!$B:$B,'All Prices combined'!$D494,'RAB Prices Long'!$E:$E,'All Prices combined'!$G494)))),2)</f>
        <v>0</v>
      </c>
      <c r="AP494" s="2">
        <f>ROUND(IF($B494="Annuity",SUMIFS('Annuity Prices'!AS:AS,'Annuity Prices'!$B:$B,$D494,'Annuity Prices'!$E:$E,$G494),IF($B494="RAB Short",SUMIFS('RAB Prices Short'!AS:AS,'RAB Prices Short'!$B:$B,'All Prices combined'!$D494,'RAB Prices Short'!$E:$E,'All Prices combined'!$G494),IF($B494="RAB Long",SUMIFS('RAB Prices Long'!AS:AS,'RAB Prices Long'!$B:$B,'All Prices combined'!$D494,'RAB Prices Long'!$E:$E,'All Prices combined'!$G494)))),2)</f>
        <v>0</v>
      </c>
      <c r="AQ494" s="2">
        <f>ROUND(IF($B494="Annuity",SUMIFS('Annuity Prices'!AT:AT,'Annuity Prices'!$B:$B,$D494,'Annuity Prices'!$E:$E,$G494),IF($B494="RAB Short",SUMIFS('RAB Prices Short'!AT:AT,'RAB Prices Short'!$B:$B,'All Prices combined'!$D494,'RAB Prices Short'!$E:$E,'All Prices combined'!$G494),IF($B494="RAB Long",SUMIFS('RAB Prices Long'!AT:AT,'RAB Prices Long'!$B:$B,'All Prices combined'!$D494,'RAB Prices Long'!$E:$E,'All Prices combined'!$G494)))),2)</f>
        <v>49.85</v>
      </c>
      <c r="AR494" s="2">
        <f>ROUND(IF($B494="Annuity",SUMIFS('Annuity Prices'!AU:AU,'Annuity Prices'!$B:$B,$D494,'Annuity Prices'!$E:$E,$G494),IF($B494="RAB Short",SUMIFS('RAB Prices Short'!AU:AU,'RAB Prices Short'!$B:$B,'All Prices combined'!$D494,'RAB Prices Short'!$E:$E,'All Prices combined'!$G494),IF($B494="RAB Long",SUMIFS('RAB Prices Long'!AU:AU,'RAB Prices Long'!$B:$B,'All Prices combined'!$D494,'RAB Prices Long'!$E:$E,'All Prices combined'!$G494)))),2)</f>
        <v>43.66</v>
      </c>
      <c r="AS494" s="2">
        <f>ROUND(IF($B494="Annuity",SUMIFS('Annuity Prices'!AV:AV,'Annuity Prices'!$B:$B,$D494,'Annuity Prices'!$E:$E,$G494),IF($B494="RAB Short",SUMIFS('RAB Prices Short'!AV:AV,'RAB Prices Short'!$B:$B,'All Prices combined'!$D494,'RAB Prices Short'!$E:$E,'All Prices combined'!$G494),IF($B494="RAB Long",SUMIFS('RAB Prices Long'!AV:AV,'RAB Prices Long'!$B:$B,'All Prices combined'!$D494,'RAB Prices Long'!$E:$E,'All Prices combined'!$G494)))),2)</f>
        <v>44.92</v>
      </c>
      <c r="AT494" s="2">
        <f>ROUND(IF($B494="Annuity",SUMIFS('Annuity Prices'!AW:AW,'Annuity Prices'!$B:$B,$D494,'Annuity Prices'!$E:$E,$G494),IF($B494="RAB Short",SUMIFS('RAB Prices Short'!AW:AW,'RAB Prices Short'!$B:$B,'All Prices combined'!$D494,'RAB Prices Short'!$E:$E,'All Prices combined'!$G494),IF($B494="RAB Long",SUMIFS('RAB Prices Long'!AW:AW,'RAB Prices Long'!$B:$B,'All Prices combined'!$D494,'RAB Prices Long'!$E:$E,'All Prices combined'!$G494)))),2)</f>
        <v>47.68</v>
      </c>
      <c r="AU494" s="2">
        <f>ROUND(IF($B494="Annuity",SUMIFS('Annuity Prices'!AX:AX,'Annuity Prices'!$B:$B,$D494,'Annuity Prices'!$E:$E,$G494),IF($B494="RAB Short",SUMIFS('RAB Prices Short'!AX:AX,'RAB Prices Short'!$B:$B,'All Prices combined'!$D494,'RAB Prices Short'!$E:$E,'All Prices combined'!$G494),IF($B494="RAB Long",SUMIFS('RAB Prices Long'!AX:AX,'RAB Prices Long'!$B:$B,'All Prices combined'!$D494,'RAB Prices Long'!$E:$E,'All Prices combined'!$G494)))),2)</f>
        <v>48.87</v>
      </c>
      <c r="AV494" s="2">
        <f>ROUND(IF($B494="Annuity",SUMIFS('Annuity Prices'!AY:AY,'Annuity Prices'!$B:$B,$D494,'Annuity Prices'!$E:$E,$G494),IF($B494="RAB Short",SUMIFS('RAB Prices Short'!AY:AY,'RAB Prices Short'!$B:$B,'All Prices combined'!$D494,'RAB Prices Short'!$E:$E,'All Prices combined'!$G494),IF($B494="RAB Long",SUMIFS('RAB Prices Long'!AY:AY,'RAB Prices Long'!$B:$B,'All Prices combined'!$D494,'RAB Prices Long'!$E:$E,'All Prices combined'!$G494)))),2)</f>
        <v>50.1</v>
      </c>
      <c r="AW494" s="2">
        <f>ROUND(IF($B494="Annuity",SUMIFS('Annuity Prices'!AZ:AZ,'Annuity Prices'!$B:$B,$D494,'Annuity Prices'!$E:$E,$G494),IF($B494="RAB Short",SUMIFS('RAB Prices Short'!AZ:AZ,'RAB Prices Short'!$B:$B,'All Prices combined'!$D494,'RAB Prices Short'!$E:$E,'All Prices combined'!$G494),IF($B494="RAB Long",SUMIFS('RAB Prices Long'!AZ:AZ,'RAB Prices Long'!$B:$B,'All Prices combined'!$D494,'RAB Prices Long'!$E:$E,'All Prices combined'!$G494)))),2)</f>
        <v>51.35</v>
      </c>
      <c r="AX494" s="2">
        <f>ROUND(IF($B494="Annuity",SUMIFS('Annuity Prices'!BA:BA,'Annuity Prices'!$B:$B,$D494,'Annuity Prices'!$E:$E,$G494),IF($B494="RAB Short",SUMIFS('RAB Prices Short'!BA:BA,'RAB Prices Short'!$B:$B,'All Prices combined'!$D494,'RAB Prices Short'!$E:$E,'All Prices combined'!$G494),IF($B494="RAB Long",SUMIFS('RAB Prices Long'!BA:BA,'RAB Prices Long'!$B:$B,'All Prices combined'!$D494,'RAB Prices Long'!$E:$E,'All Prices combined'!$G494)))),2)</f>
        <v>55.47</v>
      </c>
      <c r="AY494" s="2">
        <f>ROUND(IF($B494="Annuity",SUMIFS('Annuity Prices'!BB:BB,'Annuity Prices'!$B:$B,$D494,'Annuity Prices'!$E:$E,$G494),IF($B494="RAB Short",SUMIFS('RAB Prices Short'!BB:BB,'RAB Prices Short'!$B:$B,'All Prices combined'!$D494,'RAB Prices Short'!$E:$E,'All Prices combined'!$G494),IF($B494="RAB Long",SUMIFS('RAB Prices Long'!BB:BB,'RAB Prices Long'!$B:$B,'All Prices combined'!$D494,'RAB Prices Long'!$E:$E,'All Prices combined'!$G494)))),2)</f>
        <v>56.86</v>
      </c>
      <c r="AZ494" s="2">
        <f>ROUND(IF($B494="Annuity",SUMIFS('Annuity Prices'!BC:BC,'Annuity Prices'!$B:$B,$D494,'Annuity Prices'!$E:$E,$G494),IF($B494="RAB Short",SUMIFS('RAB Prices Short'!BC:BC,'RAB Prices Short'!$B:$B,'All Prices combined'!$D494,'RAB Prices Short'!$E:$E,'All Prices combined'!$G494),IF($B494="RAB Long",SUMIFS('RAB Prices Long'!BC:BC,'RAB Prices Long'!$B:$B,'All Prices combined'!$D494,'RAB Prices Long'!$E:$E,'All Prices combined'!$G494)))),2)</f>
        <v>58.28</v>
      </c>
      <c r="BA494" s="2">
        <f>ROUND(IF($B494="Annuity",SUMIFS('Annuity Prices'!BD:BD,'Annuity Prices'!$B:$B,$D494,'Annuity Prices'!$E:$E,$G494),IF($B494="RAB Short",SUMIFS('RAB Prices Short'!BD:BD,'RAB Prices Short'!$B:$B,'All Prices combined'!$D494,'RAB Prices Short'!$E:$E,'All Prices combined'!$G494),IF($B494="RAB Long",SUMIFS('RAB Prices Long'!BD:BD,'RAB Prices Long'!$B:$B,'All Prices combined'!$D494,'RAB Prices Long'!$E:$E,'All Prices combined'!$G494)))),2)</f>
        <v>59.74</v>
      </c>
      <c r="BB494" s="2">
        <f>ROUND(IF($B494="Annuity",SUMIFS('Annuity Prices'!BE:BE,'Annuity Prices'!$B:$B,$D494,'Annuity Prices'!$E:$E,$G494),IF($B494="RAB Short",SUMIFS('RAB Prices Short'!BE:BE,'RAB Prices Short'!$B:$B,'All Prices combined'!$D494,'RAB Prices Short'!$E:$E,'All Prices combined'!$G494),IF($B494="RAB Long",SUMIFS('RAB Prices Long'!BE:BE,'RAB Prices Long'!$B:$B,'All Prices combined'!$D494,'RAB Prices Long'!$E:$E,'All Prices combined'!$G494)))),2)</f>
        <v>63.12</v>
      </c>
      <c r="BC494" s="2">
        <f>ROUND(IF($B494="Annuity",SUMIFS('Annuity Prices'!BF:BF,'Annuity Prices'!$B:$B,$D494,'Annuity Prices'!$E:$E,$G494),IF($B494="RAB Short",SUMIFS('RAB Prices Short'!BF:BF,'RAB Prices Short'!$B:$B,'All Prices combined'!$D494,'RAB Prices Short'!$E:$E,'All Prices combined'!$G494),IF($B494="RAB Long",SUMIFS('RAB Prices Long'!BF:BF,'RAB Prices Long'!$B:$B,'All Prices combined'!$D494,'RAB Prices Long'!$E:$E,'All Prices combined'!$G494)))),2)</f>
        <v>64.7</v>
      </c>
      <c r="BD494" s="2">
        <f>ROUND(IF($B494="Annuity",SUMIFS('Annuity Prices'!BG:BG,'Annuity Prices'!$B:$B,$D494,'Annuity Prices'!$E:$E,$G494),IF($B494="RAB Short",SUMIFS('RAB Prices Short'!BG:BG,'RAB Prices Short'!$B:$B,'All Prices combined'!$D494,'RAB Prices Short'!$E:$E,'All Prices combined'!$G494),IF($B494="RAB Long",SUMIFS('RAB Prices Long'!BG:BG,'RAB Prices Long'!$B:$B,'All Prices combined'!$D494,'RAB Prices Long'!$E:$E,'All Prices combined'!$G494)))),2)</f>
        <v>66.31</v>
      </c>
      <c r="BE494" s="2">
        <f>ROUND(IF($B494="Annuity",SUMIFS('Annuity Prices'!BH:BH,'Annuity Prices'!$B:$B,$D494,'Annuity Prices'!$E:$E,$G494),IF($B494="RAB Short",SUMIFS('RAB Prices Short'!BH:BH,'RAB Prices Short'!$B:$B,'All Prices combined'!$D494,'RAB Prices Short'!$E:$E,'All Prices combined'!$G494),IF($B494="RAB Long",SUMIFS('RAB Prices Long'!BH:BH,'RAB Prices Long'!$B:$B,'All Prices combined'!$D494,'RAB Prices Long'!$E:$E,'All Prices combined'!$G494)))),2)</f>
        <v>67.97</v>
      </c>
      <c r="BF494" s="2">
        <f>ROUND(IF($B494="Annuity",SUMIFS('Annuity Prices'!BI:BI,'Annuity Prices'!$B:$B,$D494,'Annuity Prices'!$E:$E,$G494),IF($B494="RAB Short",SUMIFS('RAB Prices Short'!BI:BI,'RAB Prices Short'!$B:$B,'All Prices combined'!$D494,'RAB Prices Short'!$E:$E,'All Prices combined'!$G494),IF($B494="RAB Long",SUMIFS('RAB Prices Long'!BI:BI,'RAB Prices Long'!$B:$B,'All Prices combined'!$D494,'RAB Prices Long'!$E:$E,'All Prices combined'!$G494)))),2)</f>
        <v>72.13</v>
      </c>
      <c r="BG494" s="2">
        <f>ROUND(IF($B494="Annuity",SUMIFS('Annuity Prices'!BJ:BJ,'Annuity Prices'!$B:$B,$D494,'Annuity Prices'!$E:$E,$G494),IF($B494="RAB Short",SUMIFS('RAB Prices Short'!BJ:BJ,'RAB Prices Short'!$B:$B,'All Prices combined'!$D494,'RAB Prices Short'!$E:$E,'All Prices combined'!$G494),IF($B494="RAB Long",SUMIFS('RAB Prices Long'!BJ:BJ,'RAB Prices Long'!$B:$B,'All Prices combined'!$D494,'RAB Prices Long'!$E:$E,'All Prices combined'!$G494)))),2)</f>
        <v>73.930000000000007</v>
      </c>
      <c r="BH494" s="2">
        <f>ROUND(IF($B494="Annuity",SUMIFS('Annuity Prices'!BK:BK,'Annuity Prices'!$B:$B,$D494,'Annuity Prices'!$E:$E,$G494),IF($B494="RAB Short",SUMIFS('RAB Prices Short'!BK:BK,'RAB Prices Short'!$B:$B,'All Prices combined'!$D494,'RAB Prices Short'!$E:$E,'All Prices combined'!$G494),IF($B494="RAB Long",SUMIFS('RAB Prices Long'!BK:BK,'RAB Prices Long'!$B:$B,'All Prices combined'!$D494,'RAB Prices Long'!$E:$E,'All Prices combined'!$G494)))),2)</f>
        <v>75.78</v>
      </c>
      <c r="BI494" s="2">
        <f>ROUND(IF($B494="Annuity",SUMIFS('Annuity Prices'!BL:BL,'Annuity Prices'!$B:$B,$D494,'Annuity Prices'!$E:$E,$G494),IF($B494="RAB Short",SUMIFS('RAB Prices Short'!BL:BL,'RAB Prices Short'!$B:$B,'All Prices combined'!$D494,'RAB Prices Short'!$E:$E,'All Prices combined'!$G494),IF($B494="RAB Long",SUMIFS('RAB Prices Long'!BL:BL,'RAB Prices Long'!$B:$B,'All Prices combined'!$D494,'RAB Prices Long'!$E:$E,'All Prices combined'!$G494)))),2)</f>
        <v>77.67</v>
      </c>
      <c r="BJ494" s="2">
        <f>ROUND(IF($B494="Annuity",SUMIFS('Annuity Prices'!BM:BM,'Annuity Prices'!$B:$B,$D494,'Annuity Prices'!$E:$E,$G494),IF($B494="RAB Short",SUMIFS('RAB Prices Short'!BM:BM,'RAB Prices Short'!$B:$B,'All Prices combined'!$D494,'RAB Prices Short'!$E:$E,'All Prices combined'!$G494),IF($B494="RAB Long",SUMIFS('RAB Prices Long'!BM:BM,'RAB Prices Long'!$B:$B,'All Prices combined'!$D494,'RAB Prices Long'!$E:$E,'All Prices combined'!$G494)))),2)</f>
        <v>79.430000000000007</v>
      </c>
      <c r="BK494" s="2">
        <f>ROUND(IF($B494="Annuity",SUMIFS('Annuity Prices'!BN:BN,'Annuity Prices'!$B:$B,$D494,'Annuity Prices'!$E:$E,$G494),IF($B494="RAB Short",SUMIFS('RAB Prices Short'!BN:BN,'RAB Prices Short'!$B:$B,'All Prices combined'!$D494,'RAB Prices Short'!$E:$E,'All Prices combined'!$G494),IF($B494="RAB Long",SUMIFS('RAB Prices Long'!BN:BN,'RAB Prices Long'!$B:$B,'All Prices combined'!$D494,'RAB Prices Long'!$E:$E,'All Prices combined'!$G494)))),2)</f>
        <v>81.42</v>
      </c>
      <c r="BL494" s="2">
        <f>ROUND(IF($B494="Annuity",SUMIFS('Annuity Prices'!BO:BO,'Annuity Prices'!$B:$B,$D494,'Annuity Prices'!$E:$E,$G494),IF($B494="RAB Short",SUMIFS('RAB Prices Short'!BO:BO,'RAB Prices Short'!$B:$B,'All Prices combined'!$D494,'RAB Prices Short'!$E:$E,'All Prices combined'!$G494),IF($B494="RAB Long",SUMIFS('RAB Prices Long'!BO:BO,'RAB Prices Long'!$B:$B,'All Prices combined'!$D494,'RAB Prices Long'!$E:$E,'All Prices combined'!$G494)))),2)</f>
        <v>83.46</v>
      </c>
      <c r="BM494" s="2">
        <f>ROUND(IF($B494="Annuity",SUMIFS('Annuity Prices'!BP:BP,'Annuity Prices'!$B:$B,$D494,'Annuity Prices'!$E:$E,$G494),IF($B494="RAB Short",SUMIFS('RAB Prices Short'!BP:BP,'RAB Prices Short'!$B:$B,'All Prices combined'!$D494,'RAB Prices Short'!$E:$E,'All Prices combined'!$G494),IF($B494="RAB Long",SUMIFS('RAB Prices Long'!BP:BP,'RAB Prices Long'!$B:$B,'All Prices combined'!$D494,'RAB Prices Long'!$E:$E,'All Prices combined'!$G494)))),2)</f>
        <v>85.54</v>
      </c>
      <c r="BN494" s="2">
        <f>ROUND(IF($B494="Annuity",SUMIFS('Annuity Prices'!BQ:BQ,'Annuity Prices'!$B:$B,$D494,'Annuity Prices'!$E:$E,$G494),IF($B494="RAB Short",SUMIFS('RAB Prices Short'!BQ:BQ,'RAB Prices Short'!$B:$B,'All Prices combined'!$D494,'RAB Prices Short'!$E:$E,'All Prices combined'!$G494),IF($B494="RAB Long",SUMIFS('RAB Prices Long'!BQ:BQ,'RAB Prices Long'!$B:$B,'All Prices combined'!$D494,'RAB Prices Long'!$E:$E,'All Prices combined'!$G494)))),2)</f>
        <v>88.82</v>
      </c>
      <c r="BO494" s="2">
        <f>ROUND(IF($B494="Annuity",SUMIFS('Annuity Prices'!BR:BR,'Annuity Prices'!$B:$B,$D494,'Annuity Prices'!$E:$E,$G494),IF($B494="RAB Short",SUMIFS('RAB Prices Short'!BR:BR,'RAB Prices Short'!$B:$B,'All Prices combined'!$D494,'RAB Prices Short'!$E:$E,'All Prices combined'!$G494),IF($B494="RAB Long",SUMIFS('RAB Prices Long'!BR:BR,'RAB Prices Long'!$B:$B,'All Prices combined'!$D494,'RAB Prices Long'!$E:$E,'All Prices combined'!$G494)))),2)</f>
        <v>91.04</v>
      </c>
      <c r="BP494" s="2">
        <f>ROUND(IF($B494="Annuity",SUMIFS('Annuity Prices'!BS:BS,'Annuity Prices'!$B:$B,$D494,'Annuity Prices'!$E:$E,$G494),IF($B494="RAB Short",SUMIFS('RAB Prices Short'!BS:BS,'RAB Prices Short'!$B:$B,'All Prices combined'!$D494,'RAB Prices Short'!$E:$E,'All Prices combined'!$G494),IF($B494="RAB Long",SUMIFS('RAB Prices Long'!BS:BS,'RAB Prices Long'!$B:$B,'All Prices combined'!$D494,'RAB Prices Long'!$E:$E,'All Prices combined'!$G494)))),2)</f>
        <v>93.31</v>
      </c>
      <c r="BQ494" s="2">
        <f>ROUND(IF($B494="Annuity",SUMIFS('Annuity Prices'!BT:BT,'Annuity Prices'!$B:$B,$D494,'Annuity Prices'!$E:$E,$G494),IF($B494="RAB Short",SUMIFS('RAB Prices Short'!BT:BT,'RAB Prices Short'!$B:$B,'All Prices combined'!$D494,'RAB Prices Short'!$E:$E,'All Prices combined'!$G494),IF($B494="RAB Long",SUMIFS('RAB Prices Long'!BT:BT,'RAB Prices Long'!$B:$B,'All Prices combined'!$D494,'RAB Prices Long'!$E:$E,'All Prices combined'!$G494)))),2)</f>
        <v>95.65</v>
      </c>
      <c r="BR494" s="2">
        <f>ROUND(IF($B494="Annuity",SUMIFS('Annuity Prices'!BU:BU,'Annuity Prices'!$B:$B,$D494,'Annuity Prices'!$E:$E,$G494),IF($B494="RAB Short",SUMIFS('RAB Prices Short'!BU:BU,'RAB Prices Short'!$B:$B,'All Prices combined'!$D494,'RAB Prices Short'!$E:$E,'All Prices combined'!$G494),IF($B494="RAB Long",SUMIFS('RAB Prices Long'!BU:BU,'RAB Prices Long'!$B:$B,'All Prices combined'!$D494,'RAB Prices Long'!$E:$E,'All Prices combined'!$G494)))),2)</f>
        <v>98.04</v>
      </c>
      <c r="BS494" s="2">
        <f>ROUND(IF($B494="Annuity",SUMIFS('Annuity Prices'!BV:BV,'Annuity Prices'!$B:$B,$D494,'Annuity Prices'!$E:$E,$G494),IF($B494="RAB Short",SUMIFS('RAB Prices Short'!BV:BV,'RAB Prices Short'!$B:$B,'All Prices combined'!$D494,'RAB Prices Short'!$E:$E,'All Prices combined'!$G494),IF($B494="RAB Long",SUMIFS('RAB Prices Long'!BV:BV,'RAB Prices Long'!$B:$B,'All Prices combined'!$D494,'RAB Prices Long'!$E:$E,'All Prices combined'!$G494)))),2)</f>
        <v>100.49</v>
      </c>
      <c r="BT494" s="2">
        <f>ROUND(IF($B494="Annuity",SUMIFS('Annuity Prices'!BW:BW,'Annuity Prices'!$B:$B,$D494,'Annuity Prices'!$E:$E,$G494),IF($B494="RAB Short",SUMIFS('RAB Prices Short'!BW:BW,'RAB Prices Short'!$B:$B,'All Prices combined'!$D494,'RAB Prices Short'!$E:$E,'All Prices combined'!$G494),IF($B494="RAB Long",SUMIFS('RAB Prices Long'!BW:BW,'RAB Prices Long'!$B:$B,'All Prices combined'!$D494,'RAB Prices Long'!$E:$E,'All Prices combined'!$G494)))),2)</f>
        <v>103</v>
      </c>
      <c r="BU494" s="2">
        <f>ROUND(IF($B494="Annuity",SUMIFS('Annuity Prices'!BX:BX,'Annuity Prices'!$B:$B,$D494,'Annuity Prices'!$E:$E,$G494),IF($B494="RAB Short",SUMIFS('RAB Prices Short'!BX:BX,'RAB Prices Short'!$B:$B,'All Prices combined'!$D494,'RAB Prices Short'!$E:$E,'All Prices combined'!$G494),IF($B494="RAB Long",SUMIFS('RAB Prices Long'!BX:BX,'RAB Prices Long'!$B:$B,'All Prices combined'!$D494,'RAB Prices Long'!$E:$E,'All Prices combined'!$G494)))),2)</f>
        <v>105.58</v>
      </c>
    </row>
    <row r="495" spans="2:73" x14ac:dyDescent="0.25">
      <c r="B495" t="s">
        <v>45</v>
      </c>
      <c r="C495">
        <v>21</v>
      </c>
      <c r="D495" t="s">
        <v>191</v>
      </c>
      <c r="E495" t="s">
        <v>190</v>
      </c>
      <c r="F495">
        <v>21</v>
      </c>
      <c r="G495" t="s">
        <v>40</v>
      </c>
      <c r="I495" s="2">
        <f>ROUND(IF($B495="Annuity",SUMIFS('Annuity Prices'!L:L,'Annuity Prices'!$B:$B,$D495,'Annuity Prices'!$E:$E,$G495),IF($B495="RAB Short",SUMIFS('RAB Prices Short'!L:L,'RAB Prices Short'!$B:$B,'All Prices combined'!$D495,'RAB Prices Short'!$E:$E,'All Prices combined'!$G495),IF($B495="RAB Long",SUMIFS('RAB Prices Long'!L:L,'RAB Prices Long'!$B:$B,'All Prices combined'!$D495,'RAB Prices Long'!$E:$E,'All Prices combined'!$G495)))),2)</f>
        <v>0</v>
      </c>
      <c r="J495" s="2">
        <f>ROUND(IF($B495="Annuity",SUMIFS('Annuity Prices'!M:M,'Annuity Prices'!$B:$B,$D495,'Annuity Prices'!$E:$E,$G495),IF($B495="RAB Short",SUMIFS('RAB Prices Short'!M:M,'RAB Prices Short'!$B:$B,'All Prices combined'!$D495,'RAB Prices Short'!$E:$E,'All Prices combined'!$G495),IF($B495="RAB Long",SUMIFS('RAB Prices Long'!M:M,'RAB Prices Long'!$B:$B,'All Prices combined'!$D495,'RAB Prices Long'!$E:$E,'All Prices combined'!$G495)))),2)</f>
        <v>0</v>
      </c>
      <c r="K495" s="2">
        <f>ROUND(IF($B495="Annuity",SUMIFS('Annuity Prices'!N:N,'Annuity Prices'!$B:$B,$D495,'Annuity Prices'!$E:$E,$G495),IF($B495="RAB Short",SUMIFS('RAB Prices Short'!N:N,'RAB Prices Short'!$B:$B,'All Prices combined'!$D495,'RAB Prices Short'!$E:$E,'All Prices combined'!$G495),IF($B495="RAB Long",SUMIFS('RAB Prices Long'!N:N,'RAB Prices Long'!$B:$B,'All Prices combined'!$D495,'RAB Prices Long'!$E:$E,'All Prices combined'!$G495)))),2)</f>
        <v>7.46</v>
      </c>
      <c r="L495" s="2">
        <f>ROUND(IF($B495="Annuity",SUMIFS('Annuity Prices'!O:O,'Annuity Prices'!$B:$B,$D495,'Annuity Prices'!$E:$E,$G495),IF($B495="RAB Short",SUMIFS('RAB Prices Short'!O:O,'RAB Prices Short'!$B:$B,'All Prices combined'!$D495,'RAB Prices Short'!$E:$E,'All Prices combined'!$G495),IF($B495="RAB Long",SUMIFS('RAB Prices Long'!O:O,'RAB Prices Long'!$B:$B,'All Prices combined'!$D495,'RAB Prices Long'!$E:$E,'All Prices combined'!$G495)))),2)</f>
        <v>7.67</v>
      </c>
      <c r="M495" s="2">
        <f>ROUND(IF($B495="Annuity",SUMIFS('Annuity Prices'!P:P,'Annuity Prices'!$B:$B,$D495,'Annuity Prices'!$E:$E,$G495),IF($B495="RAB Short",SUMIFS('RAB Prices Short'!P:P,'RAB Prices Short'!$B:$B,'All Prices combined'!$D495,'RAB Prices Short'!$E:$E,'All Prices combined'!$G495),IF($B495="RAB Long",SUMIFS('RAB Prices Long'!P:P,'RAB Prices Long'!$B:$B,'All Prices combined'!$D495,'RAB Prices Long'!$E:$E,'All Prices combined'!$G495)))),2)</f>
        <v>7.84</v>
      </c>
      <c r="N495" s="2">
        <f>ROUND(IF($B495="Annuity",SUMIFS('Annuity Prices'!Q:Q,'Annuity Prices'!$B:$B,$D495,'Annuity Prices'!$E:$E,$G495),IF($B495="RAB Short",SUMIFS('RAB Prices Short'!Q:Q,'RAB Prices Short'!$B:$B,'All Prices combined'!$D495,'RAB Prices Short'!$E:$E,'All Prices combined'!$G495),IF($B495="RAB Long",SUMIFS('RAB Prices Long'!Q:Q,'RAB Prices Long'!$B:$B,'All Prices combined'!$D495,'RAB Prices Long'!$E:$E,'All Prices combined'!$G495)))),2)</f>
        <v>8.0299999999999994</v>
      </c>
      <c r="O495" s="2">
        <f>ROUND(IF($B495="Annuity",SUMIFS('Annuity Prices'!R:R,'Annuity Prices'!$B:$B,$D495,'Annuity Prices'!$E:$E,$G495),IF($B495="RAB Short",SUMIFS('RAB Prices Short'!R:R,'RAB Prices Short'!$B:$B,'All Prices combined'!$D495,'RAB Prices Short'!$E:$E,'All Prices combined'!$G495),IF($B495="RAB Long",SUMIFS('RAB Prices Long'!R:R,'RAB Prices Long'!$B:$B,'All Prices combined'!$D495,'RAB Prices Long'!$E:$E,'All Prices combined'!$G495)))),2)</f>
        <v>8.23</v>
      </c>
      <c r="P495" s="2">
        <f>ROUND(IF($B495="Annuity",SUMIFS('Annuity Prices'!S:S,'Annuity Prices'!$B:$B,$D495,'Annuity Prices'!$E:$E,$G495),IF($B495="RAB Short",SUMIFS('RAB Prices Short'!S:S,'RAB Prices Short'!$B:$B,'All Prices combined'!$D495,'RAB Prices Short'!$E:$E,'All Prices combined'!$G495),IF($B495="RAB Long",SUMIFS('RAB Prices Long'!S:S,'RAB Prices Long'!$B:$B,'All Prices combined'!$D495,'RAB Prices Long'!$E:$E,'All Prices combined'!$G495)))),2)</f>
        <v>8.44</v>
      </c>
      <c r="Q495" s="2">
        <f>ROUND(IF($B495="Annuity",SUMIFS('Annuity Prices'!T:T,'Annuity Prices'!$B:$B,$D495,'Annuity Prices'!$E:$E,$G495),IF($B495="RAB Short",SUMIFS('RAB Prices Short'!T:T,'RAB Prices Short'!$B:$B,'All Prices combined'!$D495,'RAB Prices Short'!$E:$E,'All Prices combined'!$G495),IF($B495="RAB Long",SUMIFS('RAB Prices Long'!T:T,'RAB Prices Long'!$B:$B,'All Prices combined'!$D495,'RAB Prices Long'!$E:$E,'All Prices combined'!$G495)))),2)</f>
        <v>8.61</v>
      </c>
      <c r="R495" s="2">
        <f>ROUND(IF($B495="Annuity",SUMIFS('Annuity Prices'!U:U,'Annuity Prices'!$B:$B,$D495,'Annuity Prices'!$E:$E,$G495),IF($B495="RAB Short",SUMIFS('RAB Prices Short'!U:U,'RAB Prices Short'!$B:$B,'All Prices combined'!$D495,'RAB Prices Short'!$E:$E,'All Prices combined'!$G495),IF($B495="RAB Long",SUMIFS('RAB Prices Long'!U:U,'RAB Prices Long'!$B:$B,'All Prices combined'!$D495,'RAB Prices Long'!$E:$E,'All Prices combined'!$G495)))),2)</f>
        <v>8.82</v>
      </c>
      <c r="S495" s="2">
        <f>ROUND(IF($B495="Annuity",SUMIFS('Annuity Prices'!V:V,'Annuity Prices'!$B:$B,$D495,'Annuity Prices'!$E:$E,$G495),IF($B495="RAB Short",SUMIFS('RAB Prices Short'!V:V,'RAB Prices Short'!$B:$B,'All Prices combined'!$D495,'RAB Prices Short'!$E:$E,'All Prices combined'!$G495),IF($B495="RAB Long",SUMIFS('RAB Prices Long'!V:V,'RAB Prices Long'!$B:$B,'All Prices combined'!$D495,'RAB Prices Long'!$E:$E,'All Prices combined'!$G495)))),2)</f>
        <v>9.0399999999999991</v>
      </c>
      <c r="T495" s="2">
        <f>ROUND(IF($B495="Annuity",SUMIFS('Annuity Prices'!W:W,'Annuity Prices'!$B:$B,$D495,'Annuity Prices'!$E:$E,$G495),IF($B495="RAB Short",SUMIFS('RAB Prices Short'!W:W,'RAB Prices Short'!$B:$B,'All Prices combined'!$D495,'RAB Prices Short'!$E:$E,'All Prices combined'!$G495),IF($B495="RAB Long",SUMIFS('RAB Prices Long'!W:W,'RAB Prices Long'!$B:$B,'All Prices combined'!$D495,'RAB Prices Long'!$E:$E,'All Prices combined'!$G495)))),2)</f>
        <v>9.27</v>
      </c>
      <c r="U495" s="2">
        <f>ROUND(IF($B495="Annuity",SUMIFS('Annuity Prices'!X:X,'Annuity Prices'!$B:$B,$D495,'Annuity Prices'!$E:$E,$G495),IF($B495="RAB Short",SUMIFS('RAB Prices Short'!X:X,'RAB Prices Short'!$B:$B,'All Prices combined'!$D495,'RAB Prices Short'!$E:$E,'All Prices combined'!$G495),IF($B495="RAB Long",SUMIFS('RAB Prices Long'!X:X,'RAB Prices Long'!$B:$B,'All Prices combined'!$D495,'RAB Prices Long'!$E:$E,'All Prices combined'!$G495)))),2)</f>
        <v>9.4499999999999993</v>
      </c>
      <c r="V495" s="2">
        <f>ROUND(IF($B495="Annuity",SUMIFS('Annuity Prices'!Y:Y,'Annuity Prices'!$B:$B,$D495,'Annuity Prices'!$E:$E,$G495),IF($B495="RAB Short",SUMIFS('RAB Prices Short'!Y:Y,'RAB Prices Short'!$B:$B,'All Prices combined'!$D495,'RAB Prices Short'!$E:$E,'All Prices combined'!$G495),IF($B495="RAB Long",SUMIFS('RAB Prices Long'!Y:Y,'RAB Prices Long'!$B:$B,'All Prices combined'!$D495,'RAB Prices Long'!$E:$E,'All Prices combined'!$G495)))),2)</f>
        <v>9.69</v>
      </c>
      <c r="W495" s="2">
        <f>ROUND(IF($B495="Annuity",SUMIFS('Annuity Prices'!Z:Z,'Annuity Prices'!$B:$B,$D495,'Annuity Prices'!$E:$E,$G495),IF($B495="RAB Short",SUMIFS('RAB Prices Short'!Z:Z,'RAB Prices Short'!$B:$B,'All Prices combined'!$D495,'RAB Prices Short'!$E:$E,'All Prices combined'!$G495),IF($B495="RAB Long",SUMIFS('RAB Prices Long'!Z:Z,'RAB Prices Long'!$B:$B,'All Prices combined'!$D495,'RAB Prices Long'!$E:$E,'All Prices combined'!$G495)))),2)</f>
        <v>9.93</v>
      </c>
      <c r="X495" s="2">
        <f>ROUND(IF($B495="Annuity",SUMIFS('Annuity Prices'!AA:AA,'Annuity Prices'!$B:$B,$D495,'Annuity Prices'!$E:$E,$G495),IF($B495="RAB Short",SUMIFS('RAB Prices Short'!AA:AA,'RAB Prices Short'!$B:$B,'All Prices combined'!$D495,'RAB Prices Short'!$E:$E,'All Prices combined'!$G495),IF($B495="RAB Long",SUMIFS('RAB Prices Long'!AA:AA,'RAB Prices Long'!$B:$B,'All Prices combined'!$D495,'RAB Prices Long'!$E:$E,'All Prices combined'!$G495)))),2)</f>
        <v>10.18</v>
      </c>
      <c r="Y495" s="2">
        <f>ROUND(IF($B495="Annuity",SUMIFS('Annuity Prices'!AB:AB,'Annuity Prices'!$B:$B,$D495,'Annuity Prices'!$E:$E,$G495),IF($B495="RAB Short",SUMIFS('RAB Prices Short'!AB:AB,'RAB Prices Short'!$B:$B,'All Prices combined'!$D495,'RAB Prices Short'!$E:$E,'All Prices combined'!$G495),IF($B495="RAB Long",SUMIFS('RAB Prices Long'!AB:AB,'RAB Prices Long'!$B:$B,'All Prices combined'!$D495,'RAB Prices Long'!$E:$E,'All Prices combined'!$G495)))),2)</f>
        <v>10.38</v>
      </c>
      <c r="Z495" s="2">
        <f>ROUND(IF($B495="Annuity",SUMIFS('Annuity Prices'!AC:AC,'Annuity Prices'!$B:$B,$D495,'Annuity Prices'!$E:$E,$G495),IF($B495="RAB Short",SUMIFS('RAB Prices Short'!AC:AC,'RAB Prices Short'!$B:$B,'All Prices combined'!$D495,'RAB Prices Short'!$E:$E,'All Prices combined'!$G495),IF($B495="RAB Long",SUMIFS('RAB Prices Long'!AC:AC,'RAB Prices Long'!$B:$B,'All Prices combined'!$D495,'RAB Prices Long'!$E:$E,'All Prices combined'!$G495)))),2)</f>
        <v>10.64</v>
      </c>
      <c r="AA495" s="2">
        <f>ROUND(IF($B495="Annuity",SUMIFS('Annuity Prices'!AD:AD,'Annuity Prices'!$B:$B,$D495,'Annuity Prices'!$E:$E,$G495),IF($B495="RAB Short",SUMIFS('RAB Prices Short'!AD:AD,'RAB Prices Short'!$B:$B,'All Prices combined'!$D495,'RAB Prices Short'!$E:$E,'All Prices combined'!$G495),IF($B495="RAB Long",SUMIFS('RAB Prices Long'!AD:AD,'RAB Prices Long'!$B:$B,'All Prices combined'!$D495,'RAB Prices Long'!$E:$E,'All Prices combined'!$G495)))),2)</f>
        <v>10.91</v>
      </c>
      <c r="AB495" s="2">
        <f>ROUND(IF($B495="Annuity",SUMIFS('Annuity Prices'!AE:AE,'Annuity Prices'!$B:$B,$D495,'Annuity Prices'!$E:$E,$G495),IF($B495="RAB Short",SUMIFS('RAB Prices Short'!AE:AE,'RAB Prices Short'!$B:$B,'All Prices combined'!$D495,'RAB Prices Short'!$E:$E,'All Prices combined'!$G495),IF($B495="RAB Long",SUMIFS('RAB Prices Long'!AE:AE,'RAB Prices Long'!$B:$B,'All Prices combined'!$D495,'RAB Prices Long'!$E:$E,'All Prices combined'!$G495)))),2)</f>
        <v>11.18</v>
      </c>
      <c r="AC495" s="2">
        <f>ROUND(IF($B495="Annuity",SUMIFS('Annuity Prices'!AF:AF,'Annuity Prices'!$B:$B,$D495,'Annuity Prices'!$E:$E,$G495),IF($B495="RAB Short",SUMIFS('RAB Prices Short'!AF:AF,'RAB Prices Short'!$B:$B,'All Prices combined'!$D495,'RAB Prices Short'!$E:$E,'All Prices combined'!$G495),IF($B495="RAB Long",SUMIFS('RAB Prices Long'!AF:AF,'RAB Prices Long'!$B:$B,'All Prices combined'!$D495,'RAB Prices Long'!$E:$E,'All Prices combined'!$G495)))),2)</f>
        <v>11.4</v>
      </c>
      <c r="AD495" s="2">
        <f>ROUND(IF($B495="Annuity",SUMIFS('Annuity Prices'!AG:AG,'Annuity Prices'!$B:$B,$D495,'Annuity Prices'!$E:$E,$G495),IF($B495="RAB Short",SUMIFS('RAB Prices Short'!AG:AG,'RAB Prices Short'!$B:$B,'All Prices combined'!$D495,'RAB Prices Short'!$E:$E,'All Prices combined'!$G495),IF($B495="RAB Long",SUMIFS('RAB Prices Long'!AG:AG,'RAB Prices Long'!$B:$B,'All Prices combined'!$D495,'RAB Prices Long'!$E:$E,'All Prices combined'!$G495)))),2)</f>
        <v>11.68</v>
      </c>
      <c r="AE495" s="2">
        <f>ROUND(IF($B495="Annuity",SUMIFS('Annuity Prices'!AH:AH,'Annuity Prices'!$B:$B,$D495,'Annuity Prices'!$E:$E,$G495),IF($B495="RAB Short",SUMIFS('RAB Prices Short'!AH:AH,'RAB Prices Short'!$B:$B,'All Prices combined'!$D495,'RAB Prices Short'!$E:$E,'All Prices combined'!$G495),IF($B495="RAB Long",SUMIFS('RAB Prices Long'!AH:AH,'RAB Prices Long'!$B:$B,'All Prices combined'!$D495,'RAB Prices Long'!$E:$E,'All Prices combined'!$G495)))),2)</f>
        <v>11.98</v>
      </c>
      <c r="AF495" s="2">
        <f>ROUND(IF($B495="Annuity",SUMIFS('Annuity Prices'!AI:AI,'Annuity Prices'!$B:$B,$D495,'Annuity Prices'!$E:$E,$G495),IF($B495="RAB Short",SUMIFS('RAB Prices Short'!AI:AI,'RAB Prices Short'!$B:$B,'All Prices combined'!$D495,'RAB Prices Short'!$E:$E,'All Prices combined'!$G495),IF($B495="RAB Long",SUMIFS('RAB Prices Long'!AI:AI,'RAB Prices Long'!$B:$B,'All Prices combined'!$D495,'RAB Prices Long'!$E:$E,'All Prices combined'!$G495)))),2)</f>
        <v>12.28</v>
      </c>
      <c r="AG495" s="2">
        <f>ROUND(IF($B495="Annuity",SUMIFS('Annuity Prices'!AJ:AJ,'Annuity Prices'!$B:$B,$D495,'Annuity Prices'!$E:$E,$G495),IF($B495="RAB Short",SUMIFS('RAB Prices Short'!AJ:AJ,'RAB Prices Short'!$B:$B,'All Prices combined'!$D495,'RAB Prices Short'!$E:$E,'All Prices combined'!$G495),IF($B495="RAB Long",SUMIFS('RAB Prices Long'!AJ:AJ,'RAB Prices Long'!$B:$B,'All Prices combined'!$D495,'RAB Prices Long'!$E:$E,'All Prices combined'!$G495)))),2)</f>
        <v>12.52</v>
      </c>
      <c r="AH495" s="2">
        <f>ROUND(IF($B495="Annuity",SUMIFS('Annuity Prices'!AK:AK,'Annuity Prices'!$B:$B,$D495,'Annuity Prices'!$E:$E,$G495),IF($B495="RAB Short",SUMIFS('RAB Prices Short'!AK:AK,'RAB Prices Short'!$B:$B,'All Prices combined'!$D495,'RAB Prices Short'!$E:$E,'All Prices combined'!$G495),IF($B495="RAB Long",SUMIFS('RAB Prices Long'!AK:AK,'RAB Prices Long'!$B:$B,'All Prices combined'!$D495,'RAB Prices Long'!$E:$E,'All Prices combined'!$G495)))),2)</f>
        <v>12.83</v>
      </c>
      <c r="AI495" s="2">
        <f>ROUND(IF($B495="Annuity",SUMIFS('Annuity Prices'!AL:AL,'Annuity Prices'!$B:$B,$D495,'Annuity Prices'!$E:$E,$G495),IF($B495="RAB Short",SUMIFS('RAB Prices Short'!AL:AL,'RAB Prices Short'!$B:$B,'All Prices combined'!$D495,'RAB Prices Short'!$E:$E,'All Prices combined'!$G495),IF($B495="RAB Long",SUMIFS('RAB Prices Long'!AL:AL,'RAB Prices Long'!$B:$B,'All Prices combined'!$D495,'RAB Prices Long'!$E:$E,'All Prices combined'!$G495)))),2)</f>
        <v>13.15</v>
      </c>
      <c r="AJ495" s="2">
        <f>ROUND(IF($B495="Annuity",SUMIFS('Annuity Prices'!AM:AM,'Annuity Prices'!$B:$B,$D495,'Annuity Prices'!$E:$E,$G495),IF($B495="RAB Short",SUMIFS('RAB Prices Short'!AM:AM,'RAB Prices Short'!$B:$B,'All Prices combined'!$D495,'RAB Prices Short'!$E:$E,'All Prices combined'!$G495),IF($B495="RAB Long",SUMIFS('RAB Prices Long'!AM:AM,'RAB Prices Long'!$B:$B,'All Prices combined'!$D495,'RAB Prices Long'!$E:$E,'All Prices combined'!$G495)))),2)</f>
        <v>13.48</v>
      </c>
      <c r="AK495" s="2">
        <f>ROUND(IF($B495="Annuity",SUMIFS('Annuity Prices'!AN:AN,'Annuity Prices'!$B:$B,$D495,'Annuity Prices'!$E:$E,$G495),IF($B495="RAB Short",SUMIFS('RAB Prices Short'!AN:AN,'RAB Prices Short'!$B:$B,'All Prices combined'!$D495,'RAB Prices Short'!$E:$E,'All Prices combined'!$G495),IF($B495="RAB Long",SUMIFS('RAB Prices Long'!AN:AN,'RAB Prices Long'!$B:$B,'All Prices combined'!$D495,'RAB Prices Long'!$E:$E,'All Prices combined'!$G495)))),2)</f>
        <v>13.75</v>
      </c>
      <c r="AL495" s="2">
        <f>ROUND(IF($B495="Annuity",SUMIFS('Annuity Prices'!AO:AO,'Annuity Prices'!$B:$B,$D495,'Annuity Prices'!$E:$E,$G495),IF($B495="RAB Short",SUMIFS('RAB Prices Short'!AO:AO,'RAB Prices Short'!$B:$B,'All Prices combined'!$D495,'RAB Prices Short'!$E:$E,'All Prices combined'!$G495),IF($B495="RAB Long",SUMIFS('RAB Prices Long'!AO:AO,'RAB Prices Long'!$B:$B,'All Prices combined'!$D495,'RAB Prices Long'!$E:$E,'All Prices combined'!$G495)))),2)</f>
        <v>14.09</v>
      </c>
      <c r="AM495" s="2">
        <f>ROUND(IF($B495="Annuity",SUMIFS('Annuity Prices'!AP:AP,'Annuity Prices'!$B:$B,$D495,'Annuity Prices'!$E:$E,$G495),IF($B495="RAB Short",SUMIFS('RAB Prices Short'!AP:AP,'RAB Prices Short'!$B:$B,'All Prices combined'!$D495,'RAB Prices Short'!$E:$E,'All Prices combined'!$G495),IF($B495="RAB Long",SUMIFS('RAB Prices Long'!AP:AP,'RAB Prices Long'!$B:$B,'All Prices combined'!$D495,'RAB Prices Long'!$E:$E,'All Prices combined'!$G495)))),2)</f>
        <v>14.44</v>
      </c>
      <c r="AN495" s="2">
        <f>ROUND(IF($B495="Annuity",SUMIFS('Annuity Prices'!AQ:AQ,'Annuity Prices'!$B:$B,$D495,'Annuity Prices'!$E:$E,$G495),IF($B495="RAB Short",SUMIFS('RAB Prices Short'!AQ:AQ,'RAB Prices Short'!$B:$B,'All Prices combined'!$D495,'RAB Prices Short'!$E:$E,'All Prices combined'!$G495),IF($B495="RAB Long",SUMIFS('RAB Prices Long'!AQ:AQ,'RAB Prices Long'!$B:$B,'All Prices combined'!$D495,'RAB Prices Long'!$E:$E,'All Prices combined'!$G495)))),2)</f>
        <v>14.81</v>
      </c>
      <c r="AO495" s="2">
        <f>ROUND(IF($B495="Annuity",SUMIFS('Annuity Prices'!AR:AR,'Annuity Prices'!$B:$B,$D495,'Annuity Prices'!$E:$E,$G495),IF($B495="RAB Short",SUMIFS('RAB Prices Short'!AR:AR,'RAB Prices Short'!$B:$B,'All Prices combined'!$D495,'RAB Prices Short'!$E:$E,'All Prices combined'!$G495),IF($B495="RAB Long",SUMIFS('RAB Prices Long'!AR:AR,'RAB Prices Long'!$B:$B,'All Prices combined'!$D495,'RAB Prices Long'!$E:$E,'All Prices combined'!$G495)))),2)</f>
        <v>0</v>
      </c>
      <c r="AP495" s="2">
        <f>ROUND(IF($B495="Annuity",SUMIFS('Annuity Prices'!AS:AS,'Annuity Prices'!$B:$B,$D495,'Annuity Prices'!$E:$E,$G495),IF($B495="RAB Short",SUMIFS('RAB Prices Short'!AS:AS,'RAB Prices Short'!$B:$B,'All Prices combined'!$D495,'RAB Prices Short'!$E:$E,'All Prices combined'!$G495),IF($B495="RAB Long",SUMIFS('RAB Prices Long'!AS:AS,'RAB Prices Long'!$B:$B,'All Prices combined'!$D495,'RAB Prices Long'!$E:$E,'All Prices combined'!$G495)))),2)</f>
        <v>0</v>
      </c>
      <c r="AQ495" s="2">
        <f>ROUND(IF($B495="Annuity",SUMIFS('Annuity Prices'!AT:AT,'Annuity Prices'!$B:$B,$D495,'Annuity Prices'!$E:$E,$G495),IF($B495="RAB Short",SUMIFS('RAB Prices Short'!AT:AT,'RAB Prices Short'!$B:$B,'All Prices combined'!$D495,'RAB Prices Short'!$E:$E,'All Prices combined'!$G495),IF($B495="RAB Long",SUMIFS('RAB Prices Long'!AT:AT,'RAB Prices Long'!$B:$B,'All Prices combined'!$D495,'RAB Prices Long'!$E:$E,'All Prices combined'!$G495)))),2)</f>
        <v>6.37</v>
      </c>
      <c r="AR495" s="2">
        <f>ROUND(IF($B495="Annuity",SUMIFS('Annuity Prices'!AU:AU,'Annuity Prices'!$B:$B,$D495,'Annuity Prices'!$E:$E,$G495),IF($B495="RAB Short",SUMIFS('RAB Prices Short'!AU:AU,'RAB Prices Short'!$B:$B,'All Prices combined'!$D495,'RAB Prices Short'!$E:$E,'All Prices combined'!$G495),IF($B495="RAB Long",SUMIFS('RAB Prices Long'!AU:AU,'RAB Prices Long'!$B:$B,'All Prices combined'!$D495,'RAB Prices Long'!$E:$E,'All Prices combined'!$G495)))),2)</f>
        <v>7.46</v>
      </c>
      <c r="AS495" s="2">
        <f>ROUND(IF($B495="Annuity",SUMIFS('Annuity Prices'!AV:AV,'Annuity Prices'!$B:$B,$D495,'Annuity Prices'!$E:$E,$G495),IF($B495="RAB Short",SUMIFS('RAB Prices Short'!AV:AV,'RAB Prices Short'!$B:$B,'All Prices combined'!$D495,'RAB Prices Short'!$E:$E,'All Prices combined'!$G495),IF($B495="RAB Long",SUMIFS('RAB Prices Long'!AV:AV,'RAB Prices Long'!$B:$B,'All Prices combined'!$D495,'RAB Prices Long'!$E:$E,'All Prices combined'!$G495)))),2)</f>
        <v>7.67</v>
      </c>
      <c r="AT495" s="2">
        <f>ROUND(IF($B495="Annuity",SUMIFS('Annuity Prices'!AW:AW,'Annuity Prices'!$B:$B,$D495,'Annuity Prices'!$E:$E,$G495),IF($B495="RAB Short",SUMIFS('RAB Prices Short'!AW:AW,'RAB Prices Short'!$B:$B,'All Prices combined'!$D495,'RAB Prices Short'!$E:$E,'All Prices combined'!$G495),IF($B495="RAB Long",SUMIFS('RAB Prices Long'!AW:AW,'RAB Prices Long'!$B:$B,'All Prices combined'!$D495,'RAB Prices Long'!$E:$E,'All Prices combined'!$G495)))),2)</f>
        <v>7.84</v>
      </c>
      <c r="AU495" s="2">
        <f>ROUND(IF($B495="Annuity",SUMIFS('Annuity Prices'!AX:AX,'Annuity Prices'!$B:$B,$D495,'Annuity Prices'!$E:$E,$G495),IF($B495="RAB Short",SUMIFS('RAB Prices Short'!AX:AX,'RAB Prices Short'!$B:$B,'All Prices combined'!$D495,'RAB Prices Short'!$E:$E,'All Prices combined'!$G495),IF($B495="RAB Long",SUMIFS('RAB Prices Long'!AX:AX,'RAB Prices Long'!$B:$B,'All Prices combined'!$D495,'RAB Prices Long'!$E:$E,'All Prices combined'!$G495)))),2)</f>
        <v>8.0299999999999994</v>
      </c>
      <c r="AV495" s="2">
        <f>ROUND(IF($B495="Annuity",SUMIFS('Annuity Prices'!AY:AY,'Annuity Prices'!$B:$B,$D495,'Annuity Prices'!$E:$E,$G495),IF($B495="RAB Short",SUMIFS('RAB Prices Short'!AY:AY,'RAB Prices Short'!$B:$B,'All Prices combined'!$D495,'RAB Prices Short'!$E:$E,'All Prices combined'!$G495),IF($B495="RAB Long",SUMIFS('RAB Prices Long'!AY:AY,'RAB Prices Long'!$B:$B,'All Prices combined'!$D495,'RAB Prices Long'!$E:$E,'All Prices combined'!$G495)))),2)</f>
        <v>8.23</v>
      </c>
      <c r="AW495" s="2">
        <f>ROUND(IF($B495="Annuity",SUMIFS('Annuity Prices'!AZ:AZ,'Annuity Prices'!$B:$B,$D495,'Annuity Prices'!$E:$E,$G495),IF($B495="RAB Short",SUMIFS('RAB Prices Short'!AZ:AZ,'RAB Prices Short'!$B:$B,'All Prices combined'!$D495,'RAB Prices Short'!$E:$E,'All Prices combined'!$G495),IF($B495="RAB Long",SUMIFS('RAB Prices Long'!AZ:AZ,'RAB Prices Long'!$B:$B,'All Prices combined'!$D495,'RAB Prices Long'!$E:$E,'All Prices combined'!$G495)))),2)</f>
        <v>8.44</v>
      </c>
      <c r="AX495" s="2">
        <f>ROUND(IF($B495="Annuity",SUMIFS('Annuity Prices'!BA:BA,'Annuity Prices'!$B:$B,$D495,'Annuity Prices'!$E:$E,$G495),IF($B495="RAB Short",SUMIFS('RAB Prices Short'!BA:BA,'RAB Prices Short'!$B:$B,'All Prices combined'!$D495,'RAB Prices Short'!$E:$E,'All Prices combined'!$G495),IF($B495="RAB Long",SUMIFS('RAB Prices Long'!BA:BA,'RAB Prices Long'!$B:$B,'All Prices combined'!$D495,'RAB Prices Long'!$E:$E,'All Prices combined'!$G495)))),2)</f>
        <v>8.61</v>
      </c>
      <c r="AY495" s="2">
        <f>ROUND(IF($B495="Annuity",SUMIFS('Annuity Prices'!BB:BB,'Annuity Prices'!$B:$B,$D495,'Annuity Prices'!$E:$E,$G495),IF($B495="RAB Short",SUMIFS('RAB Prices Short'!BB:BB,'RAB Prices Short'!$B:$B,'All Prices combined'!$D495,'RAB Prices Short'!$E:$E,'All Prices combined'!$G495),IF($B495="RAB Long",SUMIFS('RAB Prices Long'!BB:BB,'RAB Prices Long'!$B:$B,'All Prices combined'!$D495,'RAB Prices Long'!$E:$E,'All Prices combined'!$G495)))),2)</f>
        <v>8.82</v>
      </c>
      <c r="AZ495" s="2">
        <f>ROUND(IF($B495="Annuity",SUMIFS('Annuity Prices'!BC:BC,'Annuity Prices'!$B:$B,$D495,'Annuity Prices'!$E:$E,$G495),IF($B495="RAB Short",SUMIFS('RAB Prices Short'!BC:BC,'RAB Prices Short'!$B:$B,'All Prices combined'!$D495,'RAB Prices Short'!$E:$E,'All Prices combined'!$G495),IF($B495="RAB Long",SUMIFS('RAB Prices Long'!BC:BC,'RAB Prices Long'!$B:$B,'All Prices combined'!$D495,'RAB Prices Long'!$E:$E,'All Prices combined'!$G495)))),2)</f>
        <v>9.0399999999999991</v>
      </c>
      <c r="BA495" s="2">
        <f>ROUND(IF($B495="Annuity",SUMIFS('Annuity Prices'!BD:BD,'Annuity Prices'!$B:$B,$D495,'Annuity Prices'!$E:$E,$G495),IF($B495="RAB Short",SUMIFS('RAB Prices Short'!BD:BD,'RAB Prices Short'!$B:$B,'All Prices combined'!$D495,'RAB Prices Short'!$E:$E,'All Prices combined'!$G495),IF($B495="RAB Long",SUMIFS('RAB Prices Long'!BD:BD,'RAB Prices Long'!$B:$B,'All Prices combined'!$D495,'RAB Prices Long'!$E:$E,'All Prices combined'!$G495)))),2)</f>
        <v>9.27</v>
      </c>
      <c r="BB495" s="2">
        <f>ROUND(IF($B495="Annuity",SUMIFS('Annuity Prices'!BE:BE,'Annuity Prices'!$B:$B,$D495,'Annuity Prices'!$E:$E,$G495),IF($B495="RAB Short",SUMIFS('RAB Prices Short'!BE:BE,'RAB Prices Short'!$B:$B,'All Prices combined'!$D495,'RAB Prices Short'!$E:$E,'All Prices combined'!$G495),IF($B495="RAB Long",SUMIFS('RAB Prices Long'!BE:BE,'RAB Prices Long'!$B:$B,'All Prices combined'!$D495,'RAB Prices Long'!$E:$E,'All Prices combined'!$G495)))),2)</f>
        <v>9.4499999999999993</v>
      </c>
      <c r="BC495" s="2">
        <f>ROUND(IF($B495="Annuity",SUMIFS('Annuity Prices'!BF:BF,'Annuity Prices'!$B:$B,$D495,'Annuity Prices'!$E:$E,$G495),IF($B495="RAB Short",SUMIFS('RAB Prices Short'!BF:BF,'RAB Prices Short'!$B:$B,'All Prices combined'!$D495,'RAB Prices Short'!$E:$E,'All Prices combined'!$G495),IF($B495="RAB Long",SUMIFS('RAB Prices Long'!BF:BF,'RAB Prices Long'!$B:$B,'All Prices combined'!$D495,'RAB Prices Long'!$E:$E,'All Prices combined'!$G495)))),2)</f>
        <v>9.69</v>
      </c>
      <c r="BD495" s="2">
        <f>ROUND(IF($B495="Annuity",SUMIFS('Annuity Prices'!BG:BG,'Annuity Prices'!$B:$B,$D495,'Annuity Prices'!$E:$E,$G495),IF($B495="RAB Short",SUMIFS('RAB Prices Short'!BG:BG,'RAB Prices Short'!$B:$B,'All Prices combined'!$D495,'RAB Prices Short'!$E:$E,'All Prices combined'!$G495),IF($B495="RAB Long",SUMIFS('RAB Prices Long'!BG:BG,'RAB Prices Long'!$B:$B,'All Prices combined'!$D495,'RAB Prices Long'!$E:$E,'All Prices combined'!$G495)))),2)</f>
        <v>9.93</v>
      </c>
      <c r="BE495" s="2">
        <f>ROUND(IF($B495="Annuity",SUMIFS('Annuity Prices'!BH:BH,'Annuity Prices'!$B:$B,$D495,'Annuity Prices'!$E:$E,$G495),IF($B495="RAB Short",SUMIFS('RAB Prices Short'!BH:BH,'RAB Prices Short'!$B:$B,'All Prices combined'!$D495,'RAB Prices Short'!$E:$E,'All Prices combined'!$G495),IF($B495="RAB Long",SUMIFS('RAB Prices Long'!BH:BH,'RAB Prices Long'!$B:$B,'All Prices combined'!$D495,'RAB Prices Long'!$E:$E,'All Prices combined'!$G495)))),2)</f>
        <v>10.18</v>
      </c>
      <c r="BF495" s="2">
        <f>ROUND(IF($B495="Annuity",SUMIFS('Annuity Prices'!BI:BI,'Annuity Prices'!$B:$B,$D495,'Annuity Prices'!$E:$E,$G495),IF($B495="RAB Short",SUMIFS('RAB Prices Short'!BI:BI,'RAB Prices Short'!$B:$B,'All Prices combined'!$D495,'RAB Prices Short'!$E:$E,'All Prices combined'!$G495),IF($B495="RAB Long",SUMIFS('RAB Prices Long'!BI:BI,'RAB Prices Long'!$B:$B,'All Prices combined'!$D495,'RAB Prices Long'!$E:$E,'All Prices combined'!$G495)))),2)</f>
        <v>10.38</v>
      </c>
      <c r="BG495" s="2">
        <f>ROUND(IF($B495="Annuity",SUMIFS('Annuity Prices'!BJ:BJ,'Annuity Prices'!$B:$B,$D495,'Annuity Prices'!$E:$E,$G495),IF($B495="RAB Short",SUMIFS('RAB Prices Short'!BJ:BJ,'RAB Prices Short'!$B:$B,'All Prices combined'!$D495,'RAB Prices Short'!$E:$E,'All Prices combined'!$G495),IF($B495="RAB Long",SUMIFS('RAB Prices Long'!BJ:BJ,'RAB Prices Long'!$B:$B,'All Prices combined'!$D495,'RAB Prices Long'!$E:$E,'All Prices combined'!$G495)))),2)</f>
        <v>10.64</v>
      </c>
      <c r="BH495" s="2">
        <f>ROUND(IF($B495="Annuity",SUMIFS('Annuity Prices'!BK:BK,'Annuity Prices'!$B:$B,$D495,'Annuity Prices'!$E:$E,$G495),IF($B495="RAB Short",SUMIFS('RAB Prices Short'!BK:BK,'RAB Prices Short'!$B:$B,'All Prices combined'!$D495,'RAB Prices Short'!$E:$E,'All Prices combined'!$G495),IF($B495="RAB Long",SUMIFS('RAB Prices Long'!BK:BK,'RAB Prices Long'!$B:$B,'All Prices combined'!$D495,'RAB Prices Long'!$E:$E,'All Prices combined'!$G495)))),2)</f>
        <v>10.91</v>
      </c>
      <c r="BI495" s="2">
        <f>ROUND(IF($B495="Annuity",SUMIFS('Annuity Prices'!BL:BL,'Annuity Prices'!$B:$B,$D495,'Annuity Prices'!$E:$E,$G495),IF($B495="RAB Short",SUMIFS('RAB Prices Short'!BL:BL,'RAB Prices Short'!$B:$B,'All Prices combined'!$D495,'RAB Prices Short'!$E:$E,'All Prices combined'!$G495),IF($B495="RAB Long",SUMIFS('RAB Prices Long'!BL:BL,'RAB Prices Long'!$B:$B,'All Prices combined'!$D495,'RAB Prices Long'!$E:$E,'All Prices combined'!$G495)))),2)</f>
        <v>11.18</v>
      </c>
      <c r="BJ495" s="2">
        <f>ROUND(IF($B495="Annuity",SUMIFS('Annuity Prices'!BM:BM,'Annuity Prices'!$B:$B,$D495,'Annuity Prices'!$E:$E,$G495),IF($B495="RAB Short",SUMIFS('RAB Prices Short'!BM:BM,'RAB Prices Short'!$B:$B,'All Prices combined'!$D495,'RAB Prices Short'!$E:$E,'All Prices combined'!$G495),IF($B495="RAB Long",SUMIFS('RAB Prices Long'!BM:BM,'RAB Prices Long'!$B:$B,'All Prices combined'!$D495,'RAB Prices Long'!$E:$E,'All Prices combined'!$G495)))),2)</f>
        <v>11.4</v>
      </c>
      <c r="BK495" s="2">
        <f>ROUND(IF($B495="Annuity",SUMIFS('Annuity Prices'!BN:BN,'Annuity Prices'!$B:$B,$D495,'Annuity Prices'!$E:$E,$G495),IF($B495="RAB Short",SUMIFS('RAB Prices Short'!BN:BN,'RAB Prices Short'!$B:$B,'All Prices combined'!$D495,'RAB Prices Short'!$E:$E,'All Prices combined'!$G495),IF($B495="RAB Long",SUMIFS('RAB Prices Long'!BN:BN,'RAB Prices Long'!$B:$B,'All Prices combined'!$D495,'RAB Prices Long'!$E:$E,'All Prices combined'!$G495)))),2)</f>
        <v>11.68</v>
      </c>
      <c r="BL495" s="2">
        <f>ROUND(IF($B495="Annuity",SUMIFS('Annuity Prices'!BO:BO,'Annuity Prices'!$B:$B,$D495,'Annuity Prices'!$E:$E,$G495),IF($B495="RAB Short",SUMIFS('RAB Prices Short'!BO:BO,'RAB Prices Short'!$B:$B,'All Prices combined'!$D495,'RAB Prices Short'!$E:$E,'All Prices combined'!$G495),IF($B495="RAB Long",SUMIFS('RAB Prices Long'!BO:BO,'RAB Prices Long'!$B:$B,'All Prices combined'!$D495,'RAB Prices Long'!$E:$E,'All Prices combined'!$G495)))),2)</f>
        <v>11.98</v>
      </c>
      <c r="BM495" s="2">
        <f>ROUND(IF($B495="Annuity",SUMIFS('Annuity Prices'!BP:BP,'Annuity Prices'!$B:$B,$D495,'Annuity Prices'!$E:$E,$G495),IF($B495="RAB Short",SUMIFS('RAB Prices Short'!BP:BP,'RAB Prices Short'!$B:$B,'All Prices combined'!$D495,'RAB Prices Short'!$E:$E,'All Prices combined'!$G495),IF($B495="RAB Long",SUMIFS('RAB Prices Long'!BP:BP,'RAB Prices Long'!$B:$B,'All Prices combined'!$D495,'RAB Prices Long'!$E:$E,'All Prices combined'!$G495)))),2)</f>
        <v>12.28</v>
      </c>
      <c r="BN495" s="2">
        <f>ROUND(IF($B495="Annuity",SUMIFS('Annuity Prices'!BQ:BQ,'Annuity Prices'!$B:$B,$D495,'Annuity Prices'!$E:$E,$G495),IF($B495="RAB Short",SUMIFS('RAB Prices Short'!BQ:BQ,'RAB Prices Short'!$B:$B,'All Prices combined'!$D495,'RAB Prices Short'!$E:$E,'All Prices combined'!$G495),IF($B495="RAB Long",SUMIFS('RAB Prices Long'!BQ:BQ,'RAB Prices Long'!$B:$B,'All Prices combined'!$D495,'RAB Prices Long'!$E:$E,'All Prices combined'!$G495)))),2)</f>
        <v>12.52</v>
      </c>
      <c r="BO495" s="2">
        <f>ROUND(IF($B495="Annuity",SUMIFS('Annuity Prices'!BR:BR,'Annuity Prices'!$B:$B,$D495,'Annuity Prices'!$E:$E,$G495),IF($B495="RAB Short",SUMIFS('RAB Prices Short'!BR:BR,'RAB Prices Short'!$B:$B,'All Prices combined'!$D495,'RAB Prices Short'!$E:$E,'All Prices combined'!$G495),IF($B495="RAB Long",SUMIFS('RAB Prices Long'!BR:BR,'RAB Prices Long'!$B:$B,'All Prices combined'!$D495,'RAB Prices Long'!$E:$E,'All Prices combined'!$G495)))),2)</f>
        <v>12.83</v>
      </c>
      <c r="BP495" s="2">
        <f>ROUND(IF($B495="Annuity",SUMIFS('Annuity Prices'!BS:BS,'Annuity Prices'!$B:$B,$D495,'Annuity Prices'!$E:$E,$G495),IF($B495="RAB Short",SUMIFS('RAB Prices Short'!BS:BS,'RAB Prices Short'!$B:$B,'All Prices combined'!$D495,'RAB Prices Short'!$E:$E,'All Prices combined'!$G495),IF($B495="RAB Long",SUMIFS('RAB Prices Long'!BS:BS,'RAB Prices Long'!$B:$B,'All Prices combined'!$D495,'RAB Prices Long'!$E:$E,'All Prices combined'!$G495)))),2)</f>
        <v>13.15</v>
      </c>
      <c r="BQ495" s="2">
        <f>ROUND(IF($B495="Annuity",SUMIFS('Annuity Prices'!BT:BT,'Annuity Prices'!$B:$B,$D495,'Annuity Prices'!$E:$E,$G495),IF($B495="RAB Short",SUMIFS('RAB Prices Short'!BT:BT,'RAB Prices Short'!$B:$B,'All Prices combined'!$D495,'RAB Prices Short'!$E:$E,'All Prices combined'!$G495),IF($B495="RAB Long",SUMIFS('RAB Prices Long'!BT:BT,'RAB Prices Long'!$B:$B,'All Prices combined'!$D495,'RAB Prices Long'!$E:$E,'All Prices combined'!$G495)))),2)</f>
        <v>13.48</v>
      </c>
      <c r="BR495" s="2">
        <f>ROUND(IF($B495="Annuity",SUMIFS('Annuity Prices'!BU:BU,'Annuity Prices'!$B:$B,$D495,'Annuity Prices'!$E:$E,$G495),IF($B495="RAB Short",SUMIFS('RAB Prices Short'!BU:BU,'RAB Prices Short'!$B:$B,'All Prices combined'!$D495,'RAB Prices Short'!$E:$E,'All Prices combined'!$G495),IF($B495="RAB Long",SUMIFS('RAB Prices Long'!BU:BU,'RAB Prices Long'!$B:$B,'All Prices combined'!$D495,'RAB Prices Long'!$E:$E,'All Prices combined'!$G495)))),2)</f>
        <v>13.75</v>
      </c>
      <c r="BS495" s="2">
        <f>ROUND(IF($B495="Annuity",SUMIFS('Annuity Prices'!BV:BV,'Annuity Prices'!$B:$B,$D495,'Annuity Prices'!$E:$E,$G495),IF($B495="RAB Short",SUMIFS('RAB Prices Short'!BV:BV,'RAB Prices Short'!$B:$B,'All Prices combined'!$D495,'RAB Prices Short'!$E:$E,'All Prices combined'!$G495),IF($B495="RAB Long",SUMIFS('RAB Prices Long'!BV:BV,'RAB Prices Long'!$B:$B,'All Prices combined'!$D495,'RAB Prices Long'!$E:$E,'All Prices combined'!$G495)))),2)</f>
        <v>14.09</v>
      </c>
      <c r="BT495" s="2">
        <f>ROUND(IF($B495="Annuity",SUMIFS('Annuity Prices'!BW:BW,'Annuity Prices'!$B:$B,$D495,'Annuity Prices'!$E:$E,$G495),IF($B495="RAB Short",SUMIFS('RAB Prices Short'!BW:BW,'RAB Prices Short'!$B:$B,'All Prices combined'!$D495,'RAB Prices Short'!$E:$E,'All Prices combined'!$G495),IF($B495="RAB Long",SUMIFS('RAB Prices Long'!BW:BW,'RAB Prices Long'!$B:$B,'All Prices combined'!$D495,'RAB Prices Long'!$E:$E,'All Prices combined'!$G495)))),2)</f>
        <v>14.44</v>
      </c>
      <c r="BU495" s="2">
        <f>ROUND(IF($B495="Annuity",SUMIFS('Annuity Prices'!BX:BX,'Annuity Prices'!$B:$B,$D495,'Annuity Prices'!$E:$E,$G495),IF($B495="RAB Short",SUMIFS('RAB Prices Short'!BX:BX,'RAB Prices Short'!$B:$B,'All Prices combined'!$D495,'RAB Prices Short'!$E:$E,'All Prices combined'!$G495),IF($B495="RAB Long",SUMIFS('RAB Prices Long'!BX:BX,'RAB Prices Long'!$B:$B,'All Prices combined'!$D495,'RAB Prices Long'!$E:$E,'All Prices combined'!$G495)))),2)</f>
        <v>14.81</v>
      </c>
    </row>
    <row r="496" spans="2:73" x14ac:dyDescent="0.25">
      <c r="B496" t="s">
        <v>45</v>
      </c>
      <c r="C496">
        <v>21</v>
      </c>
      <c r="E496" t="s">
        <v>190</v>
      </c>
      <c r="G496" t="s">
        <v>192</v>
      </c>
      <c r="I496" s="2">
        <f>ROUND(IF($B496="Annuity",SUMIFS('Annuity Prices'!L:L,'Annuity Prices'!$B:$B,$D496,'Annuity Prices'!$E:$E,$G496),IF($B496="RAB Short",SUMIFS('RAB Prices Short'!L:L,'RAB Prices Short'!$B:$B,'All Prices combined'!$D496,'RAB Prices Short'!$E:$E,'All Prices combined'!$G496),IF($B496="RAB Long",SUMIFS('RAB Prices Long'!L:L,'RAB Prices Long'!$B:$B,'All Prices combined'!$D496,'RAB Prices Long'!$E:$E,'All Prices combined'!$G496)))),2)</f>
        <v>0</v>
      </c>
      <c r="J496" s="2">
        <f>ROUND(IF($B496="Annuity",SUMIFS('Annuity Prices'!M:M,'Annuity Prices'!$B:$B,$D496,'Annuity Prices'!$E:$E,$G496),IF($B496="RAB Short",SUMIFS('RAB Prices Short'!M:M,'RAB Prices Short'!$B:$B,'All Prices combined'!$D496,'RAB Prices Short'!$E:$E,'All Prices combined'!$G496),IF($B496="RAB Long",SUMIFS('RAB Prices Long'!M:M,'RAB Prices Long'!$B:$B,'All Prices combined'!$D496,'RAB Prices Long'!$E:$E,'All Prices combined'!$G496)))),2)</f>
        <v>0</v>
      </c>
      <c r="K496" s="2">
        <f>ROUND(IF($B496="Annuity",SUMIFS('Annuity Prices'!N:N,'Annuity Prices'!$B:$B,$D496,'Annuity Prices'!$E:$E,$G496),IF($B496="RAB Short",SUMIFS('RAB Prices Short'!N:N,'RAB Prices Short'!$B:$B,'All Prices combined'!$D496,'RAB Prices Short'!$E:$E,'All Prices combined'!$G496),IF($B496="RAB Long",SUMIFS('RAB Prices Long'!N:N,'RAB Prices Long'!$B:$B,'All Prices combined'!$D496,'RAB Prices Long'!$E:$E,'All Prices combined'!$G496)))),2)</f>
        <v>0</v>
      </c>
      <c r="L496" s="2">
        <f>ROUND(IF($B496="Annuity",SUMIFS('Annuity Prices'!O:O,'Annuity Prices'!$B:$B,$D496,'Annuity Prices'!$E:$E,$G496),IF($B496="RAB Short",SUMIFS('RAB Prices Short'!O:O,'RAB Prices Short'!$B:$B,'All Prices combined'!$D496,'RAB Prices Short'!$E:$E,'All Prices combined'!$G496),IF($B496="RAB Long",SUMIFS('RAB Prices Long'!O:O,'RAB Prices Long'!$B:$B,'All Prices combined'!$D496,'RAB Prices Long'!$E:$E,'All Prices combined'!$G496)))),2)</f>
        <v>0</v>
      </c>
      <c r="M496" s="2">
        <f>ROUND(IF($B496="Annuity",SUMIFS('Annuity Prices'!P:P,'Annuity Prices'!$B:$B,$D496,'Annuity Prices'!$E:$E,$G496),IF($B496="RAB Short",SUMIFS('RAB Prices Short'!P:P,'RAB Prices Short'!$B:$B,'All Prices combined'!$D496,'RAB Prices Short'!$E:$E,'All Prices combined'!$G496),IF($B496="RAB Long",SUMIFS('RAB Prices Long'!P:P,'RAB Prices Long'!$B:$B,'All Prices combined'!$D496,'RAB Prices Long'!$E:$E,'All Prices combined'!$G496)))),2)</f>
        <v>0</v>
      </c>
      <c r="N496" s="2">
        <f>ROUND(IF($B496="Annuity",SUMIFS('Annuity Prices'!Q:Q,'Annuity Prices'!$B:$B,$D496,'Annuity Prices'!$E:$E,$G496),IF($B496="RAB Short",SUMIFS('RAB Prices Short'!Q:Q,'RAB Prices Short'!$B:$B,'All Prices combined'!$D496,'RAB Prices Short'!$E:$E,'All Prices combined'!$G496),IF($B496="RAB Long",SUMIFS('RAB Prices Long'!Q:Q,'RAB Prices Long'!$B:$B,'All Prices combined'!$D496,'RAB Prices Long'!$E:$E,'All Prices combined'!$G496)))),2)</f>
        <v>0</v>
      </c>
      <c r="O496" s="2">
        <f>ROUND(IF($B496="Annuity",SUMIFS('Annuity Prices'!R:R,'Annuity Prices'!$B:$B,$D496,'Annuity Prices'!$E:$E,$G496),IF($B496="RAB Short",SUMIFS('RAB Prices Short'!R:R,'RAB Prices Short'!$B:$B,'All Prices combined'!$D496,'RAB Prices Short'!$E:$E,'All Prices combined'!$G496),IF($B496="RAB Long",SUMIFS('RAB Prices Long'!R:R,'RAB Prices Long'!$B:$B,'All Prices combined'!$D496,'RAB Prices Long'!$E:$E,'All Prices combined'!$G496)))),2)</f>
        <v>0</v>
      </c>
      <c r="P496" s="2">
        <f>ROUND(IF($B496="Annuity",SUMIFS('Annuity Prices'!S:S,'Annuity Prices'!$B:$B,$D496,'Annuity Prices'!$E:$E,$G496),IF($B496="RAB Short",SUMIFS('RAB Prices Short'!S:S,'RAB Prices Short'!$B:$B,'All Prices combined'!$D496,'RAB Prices Short'!$E:$E,'All Prices combined'!$G496),IF($B496="RAB Long",SUMIFS('RAB Prices Long'!S:S,'RAB Prices Long'!$B:$B,'All Prices combined'!$D496,'RAB Prices Long'!$E:$E,'All Prices combined'!$G496)))),2)</f>
        <v>0</v>
      </c>
      <c r="Q496" s="2">
        <f>ROUND(IF($B496="Annuity",SUMIFS('Annuity Prices'!T:T,'Annuity Prices'!$B:$B,$D496,'Annuity Prices'!$E:$E,$G496),IF($B496="RAB Short",SUMIFS('RAB Prices Short'!T:T,'RAB Prices Short'!$B:$B,'All Prices combined'!$D496,'RAB Prices Short'!$E:$E,'All Prices combined'!$G496),IF($B496="RAB Long",SUMIFS('RAB Prices Long'!T:T,'RAB Prices Long'!$B:$B,'All Prices combined'!$D496,'RAB Prices Long'!$E:$E,'All Prices combined'!$G496)))),2)</f>
        <v>0</v>
      </c>
      <c r="R496" s="2">
        <f>ROUND(IF($B496="Annuity",SUMIFS('Annuity Prices'!U:U,'Annuity Prices'!$B:$B,$D496,'Annuity Prices'!$E:$E,$G496),IF($B496="RAB Short",SUMIFS('RAB Prices Short'!U:U,'RAB Prices Short'!$B:$B,'All Prices combined'!$D496,'RAB Prices Short'!$E:$E,'All Prices combined'!$G496),IF($B496="RAB Long",SUMIFS('RAB Prices Long'!U:U,'RAB Prices Long'!$B:$B,'All Prices combined'!$D496,'RAB Prices Long'!$E:$E,'All Prices combined'!$G496)))),2)</f>
        <v>0</v>
      </c>
      <c r="S496" s="2">
        <f>ROUND(IF($B496="Annuity",SUMIFS('Annuity Prices'!V:V,'Annuity Prices'!$B:$B,$D496,'Annuity Prices'!$E:$E,$G496),IF($B496="RAB Short",SUMIFS('RAB Prices Short'!V:V,'RAB Prices Short'!$B:$B,'All Prices combined'!$D496,'RAB Prices Short'!$E:$E,'All Prices combined'!$G496),IF($B496="RAB Long",SUMIFS('RAB Prices Long'!V:V,'RAB Prices Long'!$B:$B,'All Prices combined'!$D496,'RAB Prices Long'!$E:$E,'All Prices combined'!$G496)))),2)</f>
        <v>0</v>
      </c>
      <c r="T496" s="2">
        <f>ROUND(IF($B496="Annuity",SUMIFS('Annuity Prices'!W:W,'Annuity Prices'!$B:$B,$D496,'Annuity Prices'!$E:$E,$G496),IF($B496="RAB Short",SUMIFS('RAB Prices Short'!W:W,'RAB Prices Short'!$B:$B,'All Prices combined'!$D496,'RAB Prices Short'!$E:$E,'All Prices combined'!$G496),IF($B496="RAB Long",SUMIFS('RAB Prices Long'!W:W,'RAB Prices Long'!$B:$B,'All Prices combined'!$D496,'RAB Prices Long'!$E:$E,'All Prices combined'!$G496)))),2)</f>
        <v>0</v>
      </c>
      <c r="U496" s="2">
        <f>ROUND(IF($B496="Annuity",SUMIFS('Annuity Prices'!X:X,'Annuity Prices'!$B:$B,$D496,'Annuity Prices'!$E:$E,$G496),IF($B496="RAB Short",SUMIFS('RAB Prices Short'!X:X,'RAB Prices Short'!$B:$B,'All Prices combined'!$D496,'RAB Prices Short'!$E:$E,'All Prices combined'!$G496),IF($B496="RAB Long",SUMIFS('RAB Prices Long'!X:X,'RAB Prices Long'!$B:$B,'All Prices combined'!$D496,'RAB Prices Long'!$E:$E,'All Prices combined'!$G496)))),2)</f>
        <v>0</v>
      </c>
      <c r="V496" s="2">
        <f>ROUND(IF($B496="Annuity",SUMIFS('Annuity Prices'!Y:Y,'Annuity Prices'!$B:$B,$D496,'Annuity Prices'!$E:$E,$G496),IF($B496="RAB Short",SUMIFS('RAB Prices Short'!Y:Y,'RAB Prices Short'!$B:$B,'All Prices combined'!$D496,'RAB Prices Short'!$E:$E,'All Prices combined'!$G496),IF($B496="RAB Long",SUMIFS('RAB Prices Long'!Y:Y,'RAB Prices Long'!$B:$B,'All Prices combined'!$D496,'RAB Prices Long'!$E:$E,'All Prices combined'!$G496)))),2)</f>
        <v>0</v>
      </c>
      <c r="W496" s="2">
        <f>ROUND(IF($B496="Annuity",SUMIFS('Annuity Prices'!Z:Z,'Annuity Prices'!$B:$B,$D496,'Annuity Prices'!$E:$E,$G496),IF($B496="RAB Short",SUMIFS('RAB Prices Short'!Z:Z,'RAB Prices Short'!$B:$B,'All Prices combined'!$D496,'RAB Prices Short'!$E:$E,'All Prices combined'!$G496),IF($B496="RAB Long",SUMIFS('RAB Prices Long'!Z:Z,'RAB Prices Long'!$B:$B,'All Prices combined'!$D496,'RAB Prices Long'!$E:$E,'All Prices combined'!$G496)))),2)</f>
        <v>0</v>
      </c>
      <c r="X496" s="2">
        <f>ROUND(IF($B496="Annuity",SUMIFS('Annuity Prices'!AA:AA,'Annuity Prices'!$B:$B,$D496,'Annuity Prices'!$E:$E,$G496),IF($B496="RAB Short",SUMIFS('RAB Prices Short'!AA:AA,'RAB Prices Short'!$B:$B,'All Prices combined'!$D496,'RAB Prices Short'!$E:$E,'All Prices combined'!$G496),IF($B496="RAB Long",SUMIFS('RAB Prices Long'!AA:AA,'RAB Prices Long'!$B:$B,'All Prices combined'!$D496,'RAB Prices Long'!$E:$E,'All Prices combined'!$G496)))),2)</f>
        <v>0</v>
      </c>
      <c r="Y496" s="2">
        <f>ROUND(IF($B496="Annuity",SUMIFS('Annuity Prices'!AB:AB,'Annuity Prices'!$B:$B,$D496,'Annuity Prices'!$E:$E,$G496),IF($B496="RAB Short",SUMIFS('RAB Prices Short'!AB:AB,'RAB Prices Short'!$B:$B,'All Prices combined'!$D496,'RAB Prices Short'!$E:$E,'All Prices combined'!$G496),IF($B496="RAB Long",SUMIFS('RAB Prices Long'!AB:AB,'RAB Prices Long'!$B:$B,'All Prices combined'!$D496,'RAB Prices Long'!$E:$E,'All Prices combined'!$G496)))),2)</f>
        <v>0</v>
      </c>
      <c r="Z496" s="2">
        <f>ROUND(IF($B496="Annuity",SUMIFS('Annuity Prices'!AC:AC,'Annuity Prices'!$B:$B,$D496,'Annuity Prices'!$E:$E,$G496),IF($B496="RAB Short",SUMIFS('RAB Prices Short'!AC:AC,'RAB Prices Short'!$B:$B,'All Prices combined'!$D496,'RAB Prices Short'!$E:$E,'All Prices combined'!$G496),IF($B496="RAB Long",SUMIFS('RAB Prices Long'!AC:AC,'RAB Prices Long'!$B:$B,'All Prices combined'!$D496,'RAB Prices Long'!$E:$E,'All Prices combined'!$G496)))),2)</f>
        <v>0</v>
      </c>
      <c r="AA496" s="2">
        <f>ROUND(IF($B496="Annuity",SUMIFS('Annuity Prices'!AD:AD,'Annuity Prices'!$B:$B,$D496,'Annuity Prices'!$E:$E,$G496),IF($B496="RAB Short",SUMIFS('RAB Prices Short'!AD:AD,'RAB Prices Short'!$B:$B,'All Prices combined'!$D496,'RAB Prices Short'!$E:$E,'All Prices combined'!$G496),IF($B496="RAB Long",SUMIFS('RAB Prices Long'!AD:AD,'RAB Prices Long'!$B:$B,'All Prices combined'!$D496,'RAB Prices Long'!$E:$E,'All Prices combined'!$G496)))),2)</f>
        <v>0</v>
      </c>
      <c r="AB496" s="2">
        <f>ROUND(IF($B496="Annuity",SUMIFS('Annuity Prices'!AE:AE,'Annuity Prices'!$B:$B,$D496,'Annuity Prices'!$E:$E,$G496),IF($B496="RAB Short",SUMIFS('RAB Prices Short'!AE:AE,'RAB Prices Short'!$B:$B,'All Prices combined'!$D496,'RAB Prices Short'!$E:$E,'All Prices combined'!$G496),IF($B496="RAB Long",SUMIFS('RAB Prices Long'!AE:AE,'RAB Prices Long'!$B:$B,'All Prices combined'!$D496,'RAB Prices Long'!$E:$E,'All Prices combined'!$G496)))),2)</f>
        <v>0</v>
      </c>
      <c r="AC496" s="2">
        <f>ROUND(IF($B496="Annuity",SUMIFS('Annuity Prices'!AF:AF,'Annuity Prices'!$B:$B,$D496,'Annuity Prices'!$E:$E,$G496),IF($B496="RAB Short",SUMIFS('RAB Prices Short'!AF:AF,'RAB Prices Short'!$B:$B,'All Prices combined'!$D496,'RAB Prices Short'!$E:$E,'All Prices combined'!$G496),IF($B496="RAB Long",SUMIFS('RAB Prices Long'!AF:AF,'RAB Prices Long'!$B:$B,'All Prices combined'!$D496,'RAB Prices Long'!$E:$E,'All Prices combined'!$G496)))),2)</f>
        <v>0</v>
      </c>
      <c r="AD496" s="2">
        <f>ROUND(IF($B496="Annuity",SUMIFS('Annuity Prices'!AG:AG,'Annuity Prices'!$B:$B,$D496,'Annuity Prices'!$E:$E,$G496),IF($B496="RAB Short",SUMIFS('RAB Prices Short'!AG:AG,'RAB Prices Short'!$B:$B,'All Prices combined'!$D496,'RAB Prices Short'!$E:$E,'All Prices combined'!$G496),IF($B496="RAB Long",SUMIFS('RAB Prices Long'!AG:AG,'RAB Prices Long'!$B:$B,'All Prices combined'!$D496,'RAB Prices Long'!$E:$E,'All Prices combined'!$G496)))),2)</f>
        <v>0</v>
      </c>
      <c r="AE496" s="2">
        <f>ROUND(IF($B496="Annuity",SUMIFS('Annuity Prices'!AH:AH,'Annuity Prices'!$B:$B,$D496,'Annuity Prices'!$E:$E,$G496),IF($B496="RAB Short",SUMIFS('RAB Prices Short'!AH:AH,'RAB Prices Short'!$B:$B,'All Prices combined'!$D496,'RAB Prices Short'!$E:$E,'All Prices combined'!$G496),IF($B496="RAB Long",SUMIFS('RAB Prices Long'!AH:AH,'RAB Prices Long'!$B:$B,'All Prices combined'!$D496,'RAB Prices Long'!$E:$E,'All Prices combined'!$G496)))),2)</f>
        <v>0</v>
      </c>
      <c r="AF496" s="2">
        <f>ROUND(IF($B496="Annuity",SUMIFS('Annuity Prices'!AI:AI,'Annuity Prices'!$B:$B,$D496,'Annuity Prices'!$E:$E,$G496),IF($B496="RAB Short",SUMIFS('RAB Prices Short'!AI:AI,'RAB Prices Short'!$B:$B,'All Prices combined'!$D496,'RAB Prices Short'!$E:$E,'All Prices combined'!$G496),IF($B496="RAB Long",SUMIFS('RAB Prices Long'!AI:AI,'RAB Prices Long'!$B:$B,'All Prices combined'!$D496,'RAB Prices Long'!$E:$E,'All Prices combined'!$G496)))),2)</f>
        <v>0</v>
      </c>
      <c r="AG496" s="2">
        <f>ROUND(IF($B496="Annuity",SUMIFS('Annuity Prices'!AJ:AJ,'Annuity Prices'!$B:$B,$D496,'Annuity Prices'!$E:$E,$G496),IF($B496="RAB Short",SUMIFS('RAB Prices Short'!AJ:AJ,'RAB Prices Short'!$B:$B,'All Prices combined'!$D496,'RAB Prices Short'!$E:$E,'All Prices combined'!$G496),IF($B496="RAB Long",SUMIFS('RAB Prices Long'!AJ:AJ,'RAB Prices Long'!$B:$B,'All Prices combined'!$D496,'RAB Prices Long'!$E:$E,'All Prices combined'!$G496)))),2)</f>
        <v>0</v>
      </c>
      <c r="AH496" s="2">
        <f>ROUND(IF($B496="Annuity",SUMIFS('Annuity Prices'!AK:AK,'Annuity Prices'!$B:$B,$D496,'Annuity Prices'!$E:$E,$G496),IF($B496="RAB Short",SUMIFS('RAB Prices Short'!AK:AK,'RAB Prices Short'!$B:$B,'All Prices combined'!$D496,'RAB Prices Short'!$E:$E,'All Prices combined'!$G496),IF($B496="RAB Long",SUMIFS('RAB Prices Long'!AK:AK,'RAB Prices Long'!$B:$B,'All Prices combined'!$D496,'RAB Prices Long'!$E:$E,'All Prices combined'!$G496)))),2)</f>
        <v>0</v>
      </c>
      <c r="AI496" s="2">
        <f>ROUND(IF($B496="Annuity",SUMIFS('Annuity Prices'!AL:AL,'Annuity Prices'!$B:$B,$D496,'Annuity Prices'!$E:$E,$G496),IF($B496="RAB Short",SUMIFS('RAB Prices Short'!AL:AL,'RAB Prices Short'!$B:$B,'All Prices combined'!$D496,'RAB Prices Short'!$E:$E,'All Prices combined'!$G496),IF($B496="RAB Long",SUMIFS('RAB Prices Long'!AL:AL,'RAB Prices Long'!$B:$B,'All Prices combined'!$D496,'RAB Prices Long'!$E:$E,'All Prices combined'!$G496)))),2)</f>
        <v>0</v>
      </c>
      <c r="AJ496" s="2">
        <f>ROUND(IF($B496="Annuity",SUMIFS('Annuity Prices'!AM:AM,'Annuity Prices'!$B:$B,$D496,'Annuity Prices'!$E:$E,$G496),IF($B496="RAB Short",SUMIFS('RAB Prices Short'!AM:AM,'RAB Prices Short'!$B:$B,'All Prices combined'!$D496,'RAB Prices Short'!$E:$E,'All Prices combined'!$G496),IF($B496="RAB Long",SUMIFS('RAB Prices Long'!AM:AM,'RAB Prices Long'!$B:$B,'All Prices combined'!$D496,'RAB Prices Long'!$E:$E,'All Prices combined'!$G496)))),2)</f>
        <v>0</v>
      </c>
      <c r="AK496" s="2">
        <f>ROUND(IF($B496="Annuity",SUMIFS('Annuity Prices'!AN:AN,'Annuity Prices'!$B:$B,$D496,'Annuity Prices'!$E:$E,$G496),IF($B496="RAB Short",SUMIFS('RAB Prices Short'!AN:AN,'RAB Prices Short'!$B:$B,'All Prices combined'!$D496,'RAB Prices Short'!$E:$E,'All Prices combined'!$G496),IF($B496="RAB Long",SUMIFS('RAB Prices Long'!AN:AN,'RAB Prices Long'!$B:$B,'All Prices combined'!$D496,'RAB Prices Long'!$E:$E,'All Prices combined'!$G496)))),2)</f>
        <v>0</v>
      </c>
      <c r="AL496" s="2">
        <f>ROUND(IF($B496="Annuity",SUMIFS('Annuity Prices'!AO:AO,'Annuity Prices'!$B:$B,$D496,'Annuity Prices'!$E:$E,$G496),IF($B496="RAB Short",SUMIFS('RAB Prices Short'!AO:AO,'RAB Prices Short'!$B:$B,'All Prices combined'!$D496,'RAB Prices Short'!$E:$E,'All Prices combined'!$G496),IF($B496="RAB Long",SUMIFS('RAB Prices Long'!AO:AO,'RAB Prices Long'!$B:$B,'All Prices combined'!$D496,'RAB Prices Long'!$E:$E,'All Prices combined'!$G496)))),2)</f>
        <v>0</v>
      </c>
      <c r="AM496" s="2">
        <f>ROUND(IF($B496="Annuity",SUMIFS('Annuity Prices'!AP:AP,'Annuity Prices'!$B:$B,$D496,'Annuity Prices'!$E:$E,$G496),IF($B496="RAB Short",SUMIFS('RAB Prices Short'!AP:AP,'RAB Prices Short'!$B:$B,'All Prices combined'!$D496,'RAB Prices Short'!$E:$E,'All Prices combined'!$G496),IF($B496="RAB Long",SUMIFS('RAB Prices Long'!AP:AP,'RAB Prices Long'!$B:$B,'All Prices combined'!$D496,'RAB Prices Long'!$E:$E,'All Prices combined'!$G496)))),2)</f>
        <v>0</v>
      </c>
      <c r="AN496" s="2">
        <f>ROUND(IF($B496="Annuity",SUMIFS('Annuity Prices'!AQ:AQ,'Annuity Prices'!$B:$B,$D496,'Annuity Prices'!$E:$E,$G496),IF($B496="RAB Short",SUMIFS('RAB Prices Short'!AQ:AQ,'RAB Prices Short'!$B:$B,'All Prices combined'!$D496,'RAB Prices Short'!$E:$E,'All Prices combined'!$G496),IF($B496="RAB Long",SUMIFS('RAB Prices Long'!AQ:AQ,'RAB Prices Long'!$B:$B,'All Prices combined'!$D496,'RAB Prices Long'!$E:$E,'All Prices combined'!$G496)))),2)</f>
        <v>0</v>
      </c>
      <c r="AO496" s="2">
        <f>ROUND(IF($B496="Annuity",SUMIFS('Annuity Prices'!AR:AR,'Annuity Prices'!$B:$B,$D496,'Annuity Prices'!$E:$E,$G496),IF($B496="RAB Short",SUMIFS('RAB Prices Short'!AR:AR,'RAB Prices Short'!$B:$B,'All Prices combined'!$D496,'RAB Prices Short'!$E:$E,'All Prices combined'!$G496),IF($B496="RAB Long",SUMIFS('RAB Prices Long'!AR:AR,'RAB Prices Long'!$B:$B,'All Prices combined'!$D496,'RAB Prices Long'!$E:$E,'All Prices combined'!$G496)))),2)</f>
        <v>0</v>
      </c>
      <c r="AP496" s="2">
        <f>ROUND(IF($B496="Annuity",SUMIFS('Annuity Prices'!AS:AS,'Annuity Prices'!$B:$B,$D496,'Annuity Prices'!$E:$E,$G496),IF($B496="RAB Short",SUMIFS('RAB Prices Short'!AS:AS,'RAB Prices Short'!$B:$B,'All Prices combined'!$D496,'RAB Prices Short'!$E:$E,'All Prices combined'!$G496),IF($B496="RAB Long",SUMIFS('RAB Prices Long'!AS:AS,'RAB Prices Long'!$B:$B,'All Prices combined'!$D496,'RAB Prices Long'!$E:$E,'All Prices combined'!$G496)))),2)</f>
        <v>0</v>
      </c>
      <c r="AQ496" s="2">
        <f>ROUND(IF($B496="Annuity",SUMIFS('Annuity Prices'!AT:AT,'Annuity Prices'!$B:$B,$D496,'Annuity Prices'!$E:$E,$G496),IF($B496="RAB Short",SUMIFS('RAB Prices Short'!AT:AT,'RAB Prices Short'!$B:$B,'All Prices combined'!$D496,'RAB Prices Short'!$E:$E,'All Prices combined'!$G496),IF($B496="RAB Long",SUMIFS('RAB Prices Long'!AT:AT,'RAB Prices Long'!$B:$B,'All Prices combined'!$D496,'RAB Prices Long'!$E:$E,'All Prices combined'!$G496)))),2)</f>
        <v>0</v>
      </c>
      <c r="AR496" s="2">
        <f>ROUND(IF($B496="Annuity",SUMIFS('Annuity Prices'!AU:AU,'Annuity Prices'!$B:$B,$D496,'Annuity Prices'!$E:$E,$G496),IF($B496="RAB Short",SUMIFS('RAB Prices Short'!AU:AU,'RAB Prices Short'!$B:$B,'All Prices combined'!$D496,'RAB Prices Short'!$E:$E,'All Prices combined'!$G496),IF($B496="RAB Long",SUMIFS('RAB Prices Long'!AU:AU,'RAB Prices Long'!$B:$B,'All Prices combined'!$D496,'RAB Prices Long'!$E:$E,'All Prices combined'!$G496)))),2)</f>
        <v>0</v>
      </c>
      <c r="AS496" s="2">
        <f>ROUND(IF($B496="Annuity",SUMIFS('Annuity Prices'!AV:AV,'Annuity Prices'!$B:$B,$D496,'Annuity Prices'!$E:$E,$G496),IF($B496="RAB Short",SUMIFS('RAB Prices Short'!AV:AV,'RAB Prices Short'!$B:$B,'All Prices combined'!$D496,'RAB Prices Short'!$E:$E,'All Prices combined'!$G496),IF($B496="RAB Long",SUMIFS('RAB Prices Long'!AV:AV,'RAB Prices Long'!$B:$B,'All Prices combined'!$D496,'RAB Prices Long'!$E:$E,'All Prices combined'!$G496)))),2)</f>
        <v>0</v>
      </c>
      <c r="AT496" s="2">
        <f>ROUND(IF($B496="Annuity",SUMIFS('Annuity Prices'!AW:AW,'Annuity Prices'!$B:$B,$D496,'Annuity Prices'!$E:$E,$G496),IF($B496="RAB Short",SUMIFS('RAB Prices Short'!AW:AW,'RAB Prices Short'!$B:$B,'All Prices combined'!$D496,'RAB Prices Short'!$E:$E,'All Prices combined'!$G496),IF($B496="RAB Long",SUMIFS('RAB Prices Long'!AW:AW,'RAB Prices Long'!$B:$B,'All Prices combined'!$D496,'RAB Prices Long'!$E:$E,'All Prices combined'!$G496)))),2)</f>
        <v>0</v>
      </c>
      <c r="AU496" s="2">
        <f>ROUND(IF($B496="Annuity",SUMIFS('Annuity Prices'!AX:AX,'Annuity Prices'!$B:$B,$D496,'Annuity Prices'!$E:$E,$G496),IF($B496="RAB Short",SUMIFS('RAB Prices Short'!AX:AX,'RAB Prices Short'!$B:$B,'All Prices combined'!$D496,'RAB Prices Short'!$E:$E,'All Prices combined'!$G496),IF($B496="RAB Long",SUMIFS('RAB Prices Long'!AX:AX,'RAB Prices Long'!$B:$B,'All Prices combined'!$D496,'RAB Prices Long'!$E:$E,'All Prices combined'!$G496)))),2)</f>
        <v>0</v>
      </c>
      <c r="AV496" s="2">
        <f>ROUND(IF($B496="Annuity",SUMIFS('Annuity Prices'!AY:AY,'Annuity Prices'!$B:$B,$D496,'Annuity Prices'!$E:$E,$G496),IF($B496="RAB Short",SUMIFS('RAB Prices Short'!AY:AY,'RAB Prices Short'!$B:$B,'All Prices combined'!$D496,'RAB Prices Short'!$E:$E,'All Prices combined'!$G496),IF($B496="RAB Long",SUMIFS('RAB Prices Long'!AY:AY,'RAB Prices Long'!$B:$B,'All Prices combined'!$D496,'RAB Prices Long'!$E:$E,'All Prices combined'!$G496)))),2)</f>
        <v>0</v>
      </c>
      <c r="AW496" s="2">
        <f>ROUND(IF($B496="Annuity",SUMIFS('Annuity Prices'!AZ:AZ,'Annuity Prices'!$B:$B,$D496,'Annuity Prices'!$E:$E,$G496),IF($B496="RAB Short",SUMIFS('RAB Prices Short'!AZ:AZ,'RAB Prices Short'!$B:$B,'All Prices combined'!$D496,'RAB Prices Short'!$E:$E,'All Prices combined'!$G496),IF($B496="RAB Long",SUMIFS('RAB Prices Long'!AZ:AZ,'RAB Prices Long'!$B:$B,'All Prices combined'!$D496,'RAB Prices Long'!$E:$E,'All Prices combined'!$G496)))),2)</f>
        <v>0</v>
      </c>
      <c r="AX496" s="2">
        <f>ROUND(IF($B496="Annuity",SUMIFS('Annuity Prices'!BA:BA,'Annuity Prices'!$B:$B,$D496,'Annuity Prices'!$E:$E,$G496),IF($B496="RAB Short",SUMIFS('RAB Prices Short'!BA:BA,'RAB Prices Short'!$B:$B,'All Prices combined'!$D496,'RAB Prices Short'!$E:$E,'All Prices combined'!$G496),IF($B496="RAB Long",SUMIFS('RAB Prices Long'!BA:BA,'RAB Prices Long'!$B:$B,'All Prices combined'!$D496,'RAB Prices Long'!$E:$E,'All Prices combined'!$G496)))),2)</f>
        <v>0</v>
      </c>
      <c r="AY496" s="2">
        <f>ROUND(IF($B496="Annuity",SUMIFS('Annuity Prices'!BB:BB,'Annuity Prices'!$B:$B,$D496,'Annuity Prices'!$E:$E,$G496),IF($B496="RAB Short",SUMIFS('RAB Prices Short'!BB:BB,'RAB Prices Short'!$B:$B,'All Prices combined'!$D496,'RAB Prices Short'!$E:$E,'All Prices combined'!$G496),IF($B496="RAB Long",SUMIFS('RAB Prices Long'!BB:BB,'RAB Prices Long'!$B:$B,'All Prices combined'!$D496,'RAB Prices Long'!$E:$E,'All Prices combined'!$G496)))),2)</f>
        <v>0</v>
      </c>
      <c r="AZ496" s="2">
        <f>ROUND(IF($B496="Annuity",SUMIFS('Annuity Prices'!BC:BC,'Annuity Prices'!$B:$B,$D496,'Annuity Prices'!$E:$E,$G496),IF($B496="RAB Short",SUMIFS('RAB Prices Short'!BC:BC,'RAB Prices Short'!$B:$B,'All Prices combined'!$D496,'RAB Prices Short'!$E:$E,'All Prices combined'!$G496),IF($B496="RAB Long",SUMIFS('RAB Prices Long'!BC:BC,'RAB Prices Long'!$B:$B,'All Prices combined'!$D496,'RAB Prices Long'!$E:$E,'All Prices combined'!$G496)))),2)</f>
        <v>0</v>
      </c>
      <c r="BA496" s="2">
        <f>ROUND(IF($B496="Annuity",SUMIFS('Annuity Prices'!BD:BD,'Annuity Prices'!$B:$B,$D496,'Annuity Prices'!$E:$E,$G496),IF($B496="RAB Short",SUMIFS('RAB Prices Short'!BD:BD,'RAB Prices Short'!$B:$B,'All Prices combined'!$D496,'RAB Prices Short'!$E:$E,'All Prices combined'!$G496),IF($B496="RAB Long",SUMIFS('RAB Prices Long'!BD:BD,'RAB Prices Long'!$B:$B,'All Prices combined'!$D496,'RAB Prices Long'!$E:$E,'All Prices combined'!$G496)))),2)</f>
        <v>0</v>
      </c>
      <c r="BB496" s="2">
        <f>ROUND(IF($B496="Annuity",SUMIFS('Annuity Prices'!BE:BE,'Annuity Prices'!$B:$B,$D496,'Annuity Prices'!$E:$E,$G496),IF($B496="RAB Short",SUMIFS('RAB Prices Short'!BE:BE,'RAB Prices Short'!$B:$B,'All Prices combined'!$D496,'RAB Prices Short'!$E:$E,'All Prices combined'!$G496),IF($B496="RAB Long",SUMIFS('RAB Prices Long'!BE:BE,'RAB Prices Long'!$B:$B,'All Prices combined'!$D496,'RAB Prices Long'!$E:$E,'All Prices combined'!$G496)))),2)</f>
        <v>0</v>
      </c>
      <c r="BC496" s="2">
        <f>ROUND(IF($B496="Annuity",SUMIFS('Annuity Prices'!BF:BF,'Annuity Prices'!$B:$B,$D496,'Annuity Prices'!$E:$E,$G496),IF($B496="RAB Short",SUMIFS('RAB Prices Short'!BF:BF,'RAB Prices Short'!$B:$B,'All Prices combined'!$D496,'RAB Prices Short'!$E:$E,'All Prices combined'!$G496),IF($B496="RAB Long",SUMIFS('RAB Prices Long'!BF:BF,'RAB Prices Long'!$B:$B,'All Prices combined'!$D496,'RAB Prices Long'!$E:$E,'All Prices combined'!$G496)))),2)</f>
        <v>0</v>
      </c>
      <c r="BD496" s="2">
        <f>ROUND(IF($B496="Annuity",SUMIFS('Annuity Prices'!BG:BG,'Annuity Prices'!$B:$B,$D496,'Annuity Prices'!$E:$E,$G496),IF($B496="RAB Short",SUMIFS('RAB Prices Short'!BG:BG,'RAB Prices Short'!$B:$B,'All Prices combined'!$D496,'RAB Prices Short'!$E:$E,'All Prices combined'!$G496),IF($B496="RAB Long",SUMIFS('RAB Prices Long'!BG:BG,'RAB Prices Long'!$B:$B,'All Prices combined'!$D496,'RAB Prices Long'!$E:$E,'All Prices combined'!$G496)))),2)</f>
        <v>0</v>
      </c>
      <c r="BE496" s="2">
        <f>ROUND(IF($B496="Annuity",SUMIFS('Annuity Prices'!BH:BH,'Annuity Prices'!$B:$B,$D496,'Annuity Prices'!$E:$E,$G496),IF($B496="RAB Short",SUMIFS('RAB Prices Short'!BH:BH,'RAB Prices Short'!$B:$B,'All Prices combined'!$D496,'RAB Prices Short'!$E:$E,'All Prices combined'!$G496),IF($B496="RAB Long",SUMIFS('RAB Prices Long'!BH:BH,'RAB Prices Long'!$B:$B,'All Prices combined'!$D496,'RAB Prices Long'!$E:$E,'All Prices combined'!$G496)))),2)</f>
        <v>0</v>
      </c>
      <c r="BF496" s="2">
        <f>ROUND(IF($B496="Annuity",SUMIFS('Annuity Prices'!BI:BI,'Annuity Prices'!$B:$B,$D496,'Annuity Prices'!$E:$E,$G496),IF($B496="RAB Short",SUMIFS('RAB Prices Short'!BI:BI,'RAB Prices Short'!$B:$B,'All Prices combined'!$D496,'RAB Prices Short'!$E:$E,'All Prices combined'!$G496),IF($B496="RAB Long",SUMIFS('RAB Prices Long'!BI:BI,'RAB Prices Long'!$B:$B,'All Prices combined'!$D496,'RAB Prices Long'!$E:$E,'All Prices combined'!$G496)))),2)</f>
        <v>0</v>
      </c>
      <c r="BG496" s="2">
        <f>ROUND(IF($B496="Annuity",SUMIFS('Annuity Prices'!BJ:BJ,'Annuity Prices'!$B:$B,$D496,'Annuity Prices'!$E:$E,$G496),IF($B496="RAB Short",SUMIFS('RAB Prices Short'!BJ:BJ,'RAB Prices Short'!$B:$B,'All Prices combined'!$D496,'RAB Prices Short'!$E:$E,'All Prices combined'!$G496),IF($B496="RAB Long",SUMIFS('RAB Prices Long'!BJ:BJ,'RAB Prices Long'!$B:$B,'All Prices combined'!$D496,'RAB Prices Long'!$E:$E,'All Prices combined'!$G496)))),2)</f>
        <v>0</v>
      </c>
      <c r="BH496" s="2">
        <f>ROUND(IF($B496="Annuity",SUMIFS('Annuity Prices'!BK:BK,'Annuity Prices'!$B:$B,$D496,'Annuity Prices'!$E:$E,$G496),IF($B496="RAB Short",SUMIFS('RAB Prices Short'!BK:BK,'RAB Prices Short'!$B:$B,'All Prices combined'!$D496,'RAB Prices Short'!$E:$E,'All Prices combined'!$G496),IF($B496="RAB Long",SUMIFS('RAB Prices Long'!BK:BK,'RAB Prices Long'!$B:$B,'All Prices combined'!$D496,'RAB Prices Long'!$E:$E,'All Prices combined'!$G496)))),2)</f>
        <v>0</v>
      </c>
      <c r="BI496" s="2">
        <f>ROUND(IF($B496="Annuity",SUMIFS('Annuity Prices'!BL:BL,'Annuity Prices'!$B:$B,$D496,'Annuity Prices'!$E:$E,$G496),IF($B496="RAB Short",SUMIFS('RAB Prices Short'!BL:BL,'RAB Prices Short'!$B:$B,'All Prices combined'!$D496,'RAB Prices Short'!$E:$E,'All Prices combined'!$G496),IF($B496="RAB Long",SUMIFS('RAB Prices Long'!BL:BL,'RAB Prices Long'!$B:$B,'All Prices combined'!$D496,'RAB Prices Long'!$E:$E,'All Prices combined'!$G496)))),2)</f>
        <v>0</v>
      </c>
      <c r="BJ496" s="2">
        <f>ROUND(IF($B496="Annuity",SUMIFS('Annuity Prices'!BM:BM,'Annuity Prices'!$B:$B,$D496,'Annuity Prices'!$E:$E,$G496),IF($B496="RAB Short",SUMIFS('RAB Prices Short'!BM:BM,'RAB Prices Short'!$B:$B,'All Prices combined'!$D496,'RAB Prices Short'!$E:$E,'All Prices combined'!$G496),IF($B496="RAB Long",SUMIFS('RAB Prices Long'!BM:BM,'RAB Prices Long'!$B:$B,'All Prices combined'!$D496,'RAB Prices Long'!$E:$E,'All Prices combined'!$G496)))),2)</f>
        <v>0</v>
      </c>
      <c r="BK496" s="2">
        <f>ROUND(IF($B496="Annuity",SUMIFS('Annuity Prices'!BN:BN,'Annuity Prices'!$B:$B,$D496,'Annuity Prices'!$E:$E,$G496),IF($B496="RAB Short",SUMIFS('RAB Prices Short'!BN:BN,'RAB Prices Short'!$B:$B,'All Prices combined'!$D496,'RAB Prices Short'!$E:$E,'All Prices combined'!$G496),IF($B496="RAB Long",SUMIFS('RAB Prices Long'!BN:BN,'RAB Prices Long'!$B:$B,'All Prices combined'!$D496,'RAB Prices Long'!$E:$E,'All Prices combined'!$G496)))),2)</f>
        <v>0</v>
      </c>
      <c r="BL496" s="2">
        <f>ROUND(IF($B496="Annuity",SUMIFS('Annuity Prices'!BO:BO,'Annuity Prices'!$B:$B,$D496,'Annuity Prices'!$E:$E,$G496),IF($B496="RAB Short",SUMIFS('RAB Prices Short'!BO:BO,'RAB Prices Short'!$B:$B,'All Prices combined'!$D496,'RAB Prices Short'!$E:$E,'All Prices combined'!$G496),IF($B496="RAB Long",SUMIFS('RAB Prices Long'!BO:BO,'RAB Prices Long'!$B:$B,'All Prices combined'!$D496,'RAB Prices Long'!$E:$E,'All Prices combined'!$G496)))),2)</f>
        <v>0</v>
      </c>
      <c r="BM496" s="2">
        <f>ROUND(IF($B496="Annuity",SUMIFS('Annuity Prices'!BP:BP,'Annuity Prices'!$B:$B,$D496,'Annuity Prices'!$E:$E,$G496),IF($B496="RAB Short",SUMIFS('RAB Prices Short'!BP:BP,'RAB Prices Short'!$B:$B,'All Prices combined'!$D496,'RAB Prices Short'!$E:$E,'All Prices combined'!$G496),IF($B496="RAB Long",SUMIFS('RAB Prices Long'!BP:BP,'RAB Prices Long'!$B:$B,'All Prices combined'!$D496,'RAB Prices Long'!$E:$E,'All Prices combined'!$G496)))),2)</f>
        <v>0</v>
      </c>
      <c r="BN496" s="2">
        <f>ROUND(IF($B496="Annuity",SUMIFS('Annuity Prices'!BQ:BQ,'Annuity Prices'!$B:$B,$D496,'Annuity Prices'!$E:$E,$G496),IF($B496="RAB Short",SUMIFS('RAB Prices Short'!BQ:BQ,'RAB Prices Short'!$B:$B,'All Prices combined'!$D496,'RAB Prices Short'!$E:$E,'All Prices combined'!$G496),IF($B496="RAB Long",SUMIFS('RAB Prices Long'!BQ:BQ,'RAB Prices Long'!$B:$B,'All Prices combined'!$D496,'RAB Prices Long'!$E:$E,'All Prices combined'!$G496)))),2)</f>
        <v>0</v>
      </c>
      <c r="BO496" s="2">
        <f>ROUND(IF($B496="Annuity",SUMIFS('Annuity Prices'!BR:BR,'Annuity Prices'!$B:$B,$D496,'Annuity Prices'!$E:$E,$G496),IF($B496="RAB Short",SUMIFS('RAB Prices Short'!BR:BR,'RAB Prices Short'!$B:$B,'All Prices combined'!$D496,'RAB Prices Short'!$E:$E,'All Prices combined'!$G496),IF($B496="RAB Long",SUMIFS('RAB Prices Long'!BR:BR,'RAB Prices Long'!$B:$B,'All Prices combined'!$D496,'RAB Prices Long'!$E:$E,'All Prices combined'!$G496)))),2)</f>
        <v>0</v>
      </c>
      <c r="BP496" s="2">
        <f>ROUND(IF($B496="Annuity",SUMIFS('Annuity Prices'!BS:BS,'Annuity Prices'!$B:$B,$D496,'Annuity Prices'!$E:$E,$G496),IF($B496="RAB Short",SUMIFS('RAB Prices Short'!BS:BS,'RAB Prices Short'!$B:$B,'All Prices combined'!$D496,'RAB Prices Short'!$E:$E,'All Prices combined'!$G496),IF($B496="RAB Long",SUMIFS('RAB Prices Long'!BS:BS,'RAB Prices Long'!$B:$B,'All Prices combined'!$D496,'RAB Prices Long'!$E:$E,'All Prices combined'!$G496)))),2)</f>
        <v>0</v>
      </c>
      <c r="BQ496" s="2">
        <f>ROUND(IF($B496="Annuity",SUMIFS('Annuity Prices'!BT:BT,'Annuity Prices'!$B:$B,$D496,'Annuity Prices'!$E:$E,$G496),IF($B496="RAB Short",SUMIFS('RAB Prices Short'!BT:BT,'RAB Prices Short'!$B:$B,'All Prices combined'!$D496,'RAB Prices Short'!$E:$E,'All Prices combined'!$G496),IF($B496="RAB Long",SUMIFS('RAB Prices Long'!BT:BT,'RAB Prices Long'!$B:$B,'All Prices combined'!$D496,'RAB Prices Long'!$E:$E,'All Prices combined'!$G496)))),2)</f>
        <v>0</v>
      </c>
      <c r="BR496" s="2">
        <f>ROUND(IF($B496="Annuity",SUMIFS('Annuity Prices'!BU:BU,'Annuity Prices'!$B:$B,$D496,'Annuity Prices'!$E:$E,$G496),IF($B496="RAB Short",SUMIFS('RAB Prices Short'!BU:BU,'RAB Prices Short'!$B:$B,'All Prices combined'!$D496,'RAB Prices Short'!$E:$E,'All Prices combined'!$G496),IF($B496="RAB Long",SUMIFS('RAB Prices Long'!BU:BU,'RAB Prices Long'!$B:$B,'All Prices combined'!$D496,'RAB Prices Long'!$E:$E,'All Prices combined'!$G496)))),2)</f>
        <v>0</v>
      </c>
      <c r="BS496" s="2">
        <f>ROUND(IF($B496="Annuity",SUMIFS('Annuity Prices'!BV:BV,'Annuity Prices'!$B:$B,$D496,'Annuity Prices'!$E:$E,$G496),IF($B496="RAB Short",SUMIFS('RAB Prices Short'!BV:BV,'RAB Prices Short'!$B:$B,'All Prices combined'!$D496,'RAB Prices Short'!$E:$E,'All Prices combined'!$G496),IF($B496="RAB Long",SUMIFS('RAB Prices Long'!BV:BV,'RAB Prices Long'!$B:$B,'All Prices combined'!$D496,'RAB Prices Long'!$E:$E,'All Prices combined'!$G496)))),2)</f>
        <v>0</v>
      </c>
      <c r="BT496" s="2">
        <f>ROUND(IF($B496="Annuity",SUMIFS('Annuity Prices'!BW:BW,'Annuity Prices'!$B:$B,$D496,'Annuity Prices'!$E:$E,$G496),IF($B496="RAB Short",SUMIFS('RAB Prices Short'!BW:BW,'RAB Prices Short'!$B:$B,'All Prices combined'!$D496,'RAB Prices Short'!$E:$E,'All Prices combined'!$G496),IF($B496="RAB Long",SUMIFS('RAB Prices Long'!BW:BW,'RAB Prices Long'!$B:$B,'All Prices combined'!$D496,'RAB Prices Long'!$E:$E,'All Prices combined'!$G496)))),2)</f>
        <v>0</v>
      </c>
      <c r="BU496" s="2">
        <f>ROUND(IF($B496="Annuity",SUMIFS('Annuity Prices'!BX:BX,'Annuity Prices'!$B:$B,$D496,'Annuity Prices'!$E:$E,$G496),IF($B496="RAB Short",SUMIFS('RAB Prices Short'!BX:BX,'RAB Prices Short'!$B:$B,'All Prices combined'!$D496,'RAB Prices Short'!$E:$E,'All Prices combined'!$G496),IF($B496="RAB Long",SUMIFS('RAB Prices Long'!BX:BX,'RAB Prices Long'!$B:$B,'All Prices combined'!$D496,'RAB Prices Long'!$E:$E,'All Prices combined'!$G496)))),2)</f>
        <v>0</v>
      </c>
    </row>
    <row r="497" spans="2:73" x14ac:dyDescent="0.25">
      <c r="B497" t="s">
        <v>45</v>
      </c>
      <c r="C497">
        <v>21</v>
      </c>
      <c r="D497" t="s">
        <v>192</v>
      </c>
      <c r="E497" t="s">
        <v>190</v>
      </c>
      <c r="G497" t="s">
        <v>38</v>
      </c>
      <c r="H497" t="s">
        <v>128</v>
      </c>
      <c r="I497" s="2">
        <f>ROUND(IF($B497="Annuity",SUMIFS('Annuity Prices'!L:L,'Annuity Prices'!$B:$B,$D497,'Annuity Prices'!$E:$E,$G497),IF($B497="RAB Short",SUMIFS('RAB Prices Short'!L:L,'RAB Prices Short'!$B:$B,'All Prices combined'!$D497,'RAB Prices Short'!$E:$E,'All Prices combined'!$G497),IF($B497="RAB Long",SUMIFS('RAB Prices Long'!L:L,'RAB Prices Long'!$B:$B,'All Prices combined'!$D497,'RAB Prices Long'!$E:$E,'All Prices combined'!$G497)))),2)</f>
        <v>0</v>
      </c>
      <c r="J497" s="2">
        <f>ROUND(IF($B497="Annuity",SUMIFS('Annuity Prices'!M:M,'Annuity Prices'!$B:$B,$D497,'Annuity Prices'!$E:$E,$G497),IF($B497="RAB Short",SUMIFS('RAB Prices Short'!M:M,'RAB Prices Short'!$B:$B,'All Prices combined'!$D497,'RAB Prices Short'!$E:$E,'All Prices combined'!$G497),IF($B497="RAB Long",SUMIFS('RAB Prices Long'!M:M,'RAB Prices Long'!$B:$B,'All Prices combined'!$D497,'RAB Prices Long'!$E:$E,'All Prices combined'!$G497)))),2)</f>
        <v>0</v>
      </c>
      <c r="K497" s="2">
        <f>ROUND(IF($B497="Annuity",SUMIFS('Annuity Prices'!N:N,'Annuity Prices'!$B:$B,$D497,'Annuity Prices'!$E:$E,$G497),IF($B497="RAB Short",SUMIFS('RAB Prices Short'!N:N,'RAB Prices Short'!$B:$B,'All Prices combined'!$D497,'RAB Prices Short'!$E:$E,'All Prices combined'!$G497),IF($B497="RAB Long",SUMIFS('RAB Prices Long'!N:N,'RAB Prices Long'!$B:$B,'All Prices combined'!$D497,'RAB Prices Long'!$E:$E,'All Prices combined'!$G497)))),2)</f>
        <v>43.66</v>
      </c>
      <c r="L497" s="2">
        <f>ROUND(IF($B497="Annuity",SUMIFS('Annuity Prices'!O:O,'Annuity Prices'!$B:$B,$D497,'Annuity Prices'!$E:$E,$G497),IF($B497="RAB Short",SUMIFS('RAB Prices Short'!O:O,'RAB Prices Short'!$B:$B,'All Prices combined'!$D497,'RAB Prices Short'!$E:$E,'All Prices combined'!$G497),IF($B497="RAB Long",SUMIFS('RAB Prices Long'!O:O,'RAB Prices Long'!$B:$B,'All Prices combined'!$D497,'RAB Prices Long'!$E:$E,'All Prices combined'!$G497)))),2)</f>
        <v>44.92</v>
      </c>
      <c r="M497" s="2">
        <f>ROUND(IF($B497="Annuity",SUMIFS('Annuity Prices'!P:P,'Annuity Prices'!$B:$B,$D497,'Annuity Prices'!$E:$E,$G497),IF($B497="RAB Short",SUMIFS('RAB Prices Short'!P:P,'RAB Prices Short'!$B:$B,'All Prices combined'!$D497,'RAB Prices Short'!$E:$E,'All Prices combined'!$G497),IF($B497="RAB Long",SUMIFS('RAB Prices Long'!P:P,'RAB Prices Long'!$B:$B,'All Prices combined'!$D497,'RAB Prices Long'!$E:$E,'All Prices combined'!$G497)))),2)</f>
        <v>47.68</v>
      </c>
      <c r="N497" s="2">
        <f>ROUND(IF($B497="Annuity",SUMIFS('Annuity Prices'!Q:Q,'Annuity Prices'!$B:$B,$D497,'Annuity Prices'!$E:$E,$G497),IF($B497="RAB Short",SUMIFS('RAB Prices Short'!Q:Q,'RAB Prices Short'!$B:$B,'All Prices combined'!$D497,'RAB Prices Short'!$E:$E,'All Prices combined'!$G497),IF($B497="RAB Long",SUMIFS('RAB Prices Long'!Q:Q,'RAB Prices Long'!$B:$B,'All Prices combined'!$D497,'RAB Prices Long'!$E:$E,'All Prices combined'!$G497)))),2)</f>
        <v>48.87</v>
      </c>
      <c r="O497" s="2">
        <f>ROUND(IF($B497="Annuity",SUMIFS('Annuity Prices'!R:R,'Annuity Prices'!$B:$B,$D497,'Annuity Prices'!$E:$E,$G497),IF($B497="RAB Short",SUMIFS('RAB Prices Short'!R:R,'RAB Prices Short'!$B:$B,'All Prices combined'!$D497,'RAB Prices Short'!$E:$E,'All Prices combined'!$G497),IF($B497="RAB Long",SUMIFS('RAB Prices Long'!R:R,'RAB Prices Long'!$B:$B,'All Prices combined'!$D497,'RAB Prices Long'!$E:$E,'All Prices combined'!$G497)))),2)</f>
        <v>50.1</v>
      </c>
      <c r="P497" s="2">
        <f>ROUND(IF($B497="Annuity",SUMIFS('Annuity Prices'!S:S,'Annuity Prices'!$B:$B,$D497,'Annuity Prices'!$E:$E,$G497),IF($B497="RAB Short",SUMIFS('RAB Prices Short'!S:S,'RAB Prices Short'!$B:$B,'All Prices combined'!$D497,'RAB Prices Short'!$E:$E,'All Prices combined'!$G497),IF($B497="RAB Long",SUMIFS('RAB Prices Long'!S:S,'RAB Prices Long'!$B:$B,'All Prices combined'!$D497,'RAB Prices Long'!$E:$E,'All Prices combined'!$G497)))),2)</f>
        <v>51.35</v>
      </c>
      <c r="Q497" s="2">
        <f>ROUND(IF($B497="Annuity",SUMIFS('Annuity Prices'!T:T,'Annuity Prices'!$B:$B,$D497,'Annuity Prices'!$E:$E,$G497),IF($B497="RAB Short",SUMIFS('RAB Prices Short'!T:T,'RAB Prices Short'!$B:$B,'All Prices combined'!$D497,'RAB Prices Short'!$E:$E,'All Prices combined'!$G497),IF($B497="RAB Long",SUMIFS('RAB Prices Long'!T:T,'RAB Prices Long'!$B:$B,'All Prices combined'!$D497,'RAB Prices Long'!$E:$E,'All Prices combined'!$G497)))),2)</f>
        <v>55.47</v>
      </c>
      <c r="R497" s="2">
        <f>ROUND(IF($B497="Annuity",SUMIFS('Annuity Prices'!U:U,'Annuity Prices'!$B:$B,$D497,'Annuity Prices'!$E:$E,$G497),IF($B497="RAB Short",SUMIFS('RAB Prices Short'!U:U,'RAB Prices Short'!$B:$B,'All Prices combined'!$D497,'RAB Prices Short'!$E:$E,'All Prices combined'!$G497),IF($B497="RAB Long",SUMIFS('RAB Prices Long'!U:U,'RAB Prices Long'!$B:$B,'All Prices combined'!$D497,'RAB Prices Long'!$E:$E,'All Prices combined'!$G497)))),2)</f>
        <v>56.86</v>
      </c>
      <c r="S497" s="2">
        <f>ROUND(IF($B497="Annuity",SUMIFS('Annuity Prices'!V:V,'Annuity Prices'!$B:$B,$D497,'Annuity Prices'!$E:$E,$G497),IF($B497="RAB Short",SUMIFS('RAB Prices Short'!V:V,'RAB Prices Short'!$B:$B,'All Prices combined'!$D497,'RAB Prices Short'!$E:$E,'All Prices combined'!$G497),IF($B497="RAB Long",SUMIFS('RAB Prices Long'!V:V,'RAB Prices Long'!$B:$B,'All Prices combined'!$D497,'RAB Prices Long'!$E:$E,'All Prices combined'!$G497)))),2)</f>
        <v>58.28</v>
      </c>
      <c r="T497" s="2">
        <f>ROUND(IF($B497="Annuity",SUMIFS('Annuity Prices'!W:W,'Annuity Prices'!$B:$B,$D497,'Annuity Prices'!$E:$E,$G497),IF($B497="RAB Short",SUMIFS('RAB Prices Short'!W:W,'RAB Prices Short'!$B:$B,'All Prices combined'!$D497,'RAB Prices Short'!$E:$E,'All Prices combined'!$G497),IF($B497="RAB Long",SUMIFS('RAB Prices Long'!W:W,'RAB Prices Long'!$B:$B,'All Prices combined'!$D497,'RAB Prices Long'!$E:$E,'All Prices combined'!$G497)))),2)</f>
        <v>59.74</v>
      </c>
      <c r="U497" s="2">
        <f>ROUND(IF($B497="Annuity",SUMIFS('Annuity Prices'!X:X,'Annuity Prices'!$B:$B,$D497,'Annuity Prices'!$E:$E,$G497),IF($B497="RAB Short",SUMIFS('RAB Prices Short'!X:X,'RAB Prices Short'!$B:$B,'All Prices combined'!$D497,'RAB Prices Short'!$E:$E,'All Prices combined'!$G497),IF($B497="RAB Long",SUMIFS('RAB Prices Long'!X:X,'RAB Prices Long'!$B:$B,'All Prices combined'!$D497,'RAB Prices Long'!$E:$E,'All Prices combined'!$G497)))),2)</f>
        <v>63.12</v>
      </c>
      <c r="V497" s="2">
        <f>ROUND(IF($B497="Annuity",SUMIFS('Annuity Prices'!Y:Y,'Annuity Prices'!$B:$B,$D497,'Annuity Prices'!$E:$E,$G497),IF($B497="RAB Short",SUMIFS('RAB Prices Short'!Y:Y,'RAB Prices Short'!$B:$B,'All Prices combined'!$D497,'RAB Prices Short'!$E:$E,'All Prices combined'!$G497),IF($B497="RAB Long",SUMIFS('RAB Prices Long'!Y:Y,'RAB Prices Long'!$B:$B,'All Prices combined'!$D497,'RAB Prices Long'!$E:$E,'All Prices combined'!$G497)))),2)</f>
        <v>64.7</v>
      </c>
      <c r="W497" s="2">
        <f>ROUND(IF($B497="Annuity",SUMIFS('Annuity Prices'!Z:Z,'Annuity Prices'!$B:$B,$D497,'Annuity Prices'!$E:$E,$G497),IF($B497="RAB Short",SUMIFS('RAB Prices Short'!Z:Z,'RAB Prices Short'!$B:$B,'All Prices combined'!$D497,'RAB Prices Short'!$E:$E,'All Prices combined'!$G497),IF($B497="RAB Long",SUMIFS('RAB Prices Long'!Z:Z,'RAB Prices Long'!$B:$B,'All Prices combined'!$D497,'RAB Prices Long'!$E:$E,'All Prices combined'!$G497)))),2)</f>
        <v>66.31</v>
      </c>
      <c r="X497" s="2">
        <f>ROUND(IF($B497="Annuity",SUMIFS('Annuity Prices'!AA:AA,'Annuity Prices'!$B:$B,$D497,'Annuity Prices'!$E:$E,$G497),IF($B497="RAB Short",SUMIFS('RAB Prices Short'!AA:AA,'RAB Prices Short'!$B:$B,'All Prices combined'!$D497,'RAB Prices Short'!$E:$E,'All Prices combined'!$G497),IF($B497="RAB Long",SUMIFS('RAB Prices Long'!AA:AA,'RAB Prices Long'!$B:$B,'All Prices combined'!$D497,'RAB Prices Long'!$E:$E,'All Prices combined'!$G497)))),2)</f>
        <v>67.97</v>
      </c>
      <c r="Y497" s="2">
        <f>ROUND(IF($B497="Annuity",SUMIFS('Annuity Prices'!AB:AB,'Annuity Prices'!$B:$B,$D497,'Annuity Prices'!$E:$E,$G497),IF($B497="RAB Short",SUMIFS('RAB Prices Short'!AB:AB,'RAB Prices Short'!$B:$B,'All Prices combined'!$D497,'RAB Prices Short'!$E:$E,'All Prices combined'!$G497),IF($B497="RAB Long",SUMIFS('RAB Prices Long'!AB:AB,'RAB Prices Long'!$B:$B,'All Prices combined'!$D497,'RAB Prices Long'!$E:$E,'All Prices combined'!$G497)))),2)</f>
        <v>72.13</v>
      </c>
      <c r="Z497" s="2">
        <f>ROUND(IF($B497="Annuity",SUMIFS('Annuity Prices'!AC:AC,'Annuity Prices'!$B:$B,$D497,'Annuity Prices'!$E:$E,$G497),IF($B497="RAB Short",SUMIFS('RAB Prices Short'!AC:AC,'RAB Prices Short'!$B:$B,'All Prices combined'!$D497,'RAB Prices Short'!$E:$E,'All Prices combined'!$G497),IF($B497="RAB Long",SUMIFS('RAB Prices Long'!AC:AC,'RAB Prices Long'!$B:$B,'All Prices combined'!$D497,'RAB Prices Long'!$E:$E,'All Prices combined'!$G497)))),2)</f>
        <v>73.930000000000007</v>
      </c>
      <c r="AA497" s="2">
        <f>ROUND(IF($B497="Annuity",SUMIFS('Annuity Prices'!AD:AD,'Annuity Prices'!$B:$B,$D497,'Annuity Prices'!$E:$E,$G497),IF($B497="RAB Short",SUMIFS('RAB Prices Short'!AD:AD,'RAB Prices Short'!$B:$B,'All Prices combined'!$D497,'RAB Prices Short'!$E:$E,'All Prices combined'!$G497),IF($B497="RAB Long",SUMIFS('RAB Prices Long'!AD:AD,'RAB Prices Long'!$B:$B,'All Prices combined'!$D497,'RAB Prices Long'!$E:$E,'All Prices combined'!$G497)))),2)</f>
        <v>75.78</v>
      </c>
      <c r="AB497" s="2">
        <f>ROUND(IF($B497="Annuity",SUMIFS('Annuity Prices'!AE:AE,'Annuity Prices'!$B:$B,$D497,'Annuity Prices'!$E:$E,$G497),IF($B497="RAB Short",SUMIFS('RAB Prices Short'!AE:AE,'RAB Prices Short'!$B:$B,'All Prices combined'!$D497,'RAB Prices Short'!$E:$E,'All Prices combined'!$G497),IF($B497="RAB Long",SUMIFS('RAB Prices Long'!AE:AE,'RAB Prices Long'!$B:$B,'All Prices combined'!$D497,'RAB Prices Long'!$E:$E,'All Prices combined'!$G497)))),2)</f>
        <v>77.67</v>
      </c>
      <c r="AC497" s="2">
        <f>ROUND(IF($B497="Annuity",SUMIFS('Annuity Prices'!AF:AF,'Annuity Prices'!$B:$B,$D497,'Annuity Prices'!$E:$E,$G497),IF($B497="RAB Short",SUMIFS('RAB Prices Short'!AF:AF,'RAB Prices Short'!$B:$B,'All Prices combined'!$D497,'RAB Prices Short'!$E:$E,'All Prices combined'!$G497),IF($B497="RAB Long",SUMIFS('RAB Prices Long'!AF:AF,'RAB Prices Long'!$B:$B,'All Prices combined'!$D497,'RAB Prices Long'!$E:$E,'All Prices combined'!$G497)))),2)</f>
        <v>79.430000000000007</v>
      </c>
      <c r="AD497" s="2">
        <f>ROUND(IF($B497="Annuity",SUMIFS('Annuity Prices'!AG:AG,'Annuity Prices'!$B:$B,$D497,'Annuity Prices'!$E:$E,$G497),IF($B497="RAB Short",SUMIFS('RAB Prices Short'!AG:AG,'RAB Prices Short'!$B:$B,'All Prices combined'!$D497,'RAB Prices Short'!$E:$E,'All Prices combined'!$G497),IF($B497="RAB Long",SUMIFS('RAB Prices Long'!AG:AG,'RAB Prices Long'!$B:$B,'All Prices combined'!$D497,'RAB Prices Long'!$E:$E,'All Prices combined'!$G497)))),2)</f>
        <v>81.42</v>
      </c>
      <c r="AE497" s="2">
        <f>ROUND(IF($B497="Annuity",SUMIFS('Annuity Prices'!AH:AH,'Annuity Prices'!$B:$B,$D497,'Annuity Prices'!$E:$E,$G497),IF($B497="RAB Short",SUMIFS('RAB Prices Short'!AH:AH,'RAB Prices Short'!$B:$B,'All Prices combined'!$D497,'RAB Prices Short'!$E:$E,'All Prices combined'!$G497),IF($B497="RAB Long",SUMIFS('RAB Prices Long'!AH:AH,'RAB Prices Long'!$B:$B,'All Prices combined'!$D497,'RAB Prices Long'!$E:$E,'All Prices combined'!$G497)))),2)</f>
        <v>83.46</v>
      </c>
      <c r="AF497" s="2">
        <f>ROUND(IF($B497="Annuity",SUMIFS('Annuity Prices'!AI:AI,'Annuity Prices'!$B:$B,$D497,'Annuity Prices'!$E:$E,$G497),IF($B497="RAB Short",SUMIFS('RAB Prices Short'!AI:AI,'RAB Prices Short'!$B:$B,'All Prices combined'!$D497,'RAB Prices Short'!$E:$E,'All Prices combined'!$G497),IF($B497="RAB Long",SUMIFS('RAB Prices Long'!AI:AI,'RAB Prices Long'!$B:$B,'All Prices combined'!$D497,'RAB Prices Long'!$E:$E,'All Prices combined'!$G497)))),2)</f>
        <v>85.54</v>
      </c>
      <c r="AG497" s="2">
        <f>ROUND(IF($B497="Annuity",SUMIFS('Annuity Prices'!AJ:AJ,'Annuity Prices'!$B:$B,$D497,'Annuity Prices'!$E:$E,$G497),IF($B497="RAB Short",SUMIFS('RAB Prices Short'!AJ:AJ,'RAB Prices Short'!$B:$B,'All Prices combined'!$D497,'RAB Prices Short'!$E:$E,'All Prices combined'!$G497),IF($B497="RAB Long",SUMIFS('RAB Prices Long'!AJ:AJ,'RAB Prices Long'!$B:$B,'All Prices combined'!$D497,'RAB Prices Long'!$E:$E,'All Prices combined'!$G497)))),2)</f>
        <v>88.82</v>
      </c>
      <c r="AH497" s="2">
        <f>ROUND(IF($B497="Annuity",SUMIFS('Annuity Prices'!AK:AK,'Annuity Prices'!$B:$B,$D497,'Annuity Prices'!$E:$E,$G497),IF($B497="RAB Short",SUMIFS('RAB Prices Short'!AK:AK,'RAB Prices Short'!$B:$B,'All Prices combined'!$D497,'RAB Prices Short'!$E:$E,'All Prices combined'!$G497),IF($B497="RAB Long",SUMIFS('RAB Prices Long'!AK:AK,'RAB Prices Long'!$B:$B,'All Prices combined'!$D497,'RAB Prices Long'!$E:$E,'All Prices combined'!$G497)))),2)</f>
        <v>91.04</v>
      </c>
      <c r="AI497" s="2">
        <f>ROUND(IF($B497="Annuity",SUMIFS('Annuity Prices'!AL:AL,'Annuity Prices'!$B:$B,$D497,'Annuity Prices'!$E:$E,$G497),IF($B497="RAB Short",SUMIFS('RAB Prices Short'!AL:AL,'RAB Prices Short'!$B:$B,'All Prices combined'!$D497,'RAB Prices Short'!$E:$E,'All Prices combined'!$G497),IF($B497="RAB Long",SUMIFS('RAB Prices Long'!AL:AL,'RAB Prices Long'!$B:$B,'All Prices combined'!$D497,'RAB Prices Long'!$E:$E,'All Prices combined'!$G497)))),2)</f>
        <v>93.31</v>
      </c>
      <c r="AJ497" s="2">
        <f>ROUND(IF($B497="Annuity",SUMIFS('Annuity Prices'!AM:AM,'Annuity Prices'!$B:$B,$D497,'Annuity Prices'!$E:$E,$G497),IF($B497="RAB Short",SUMIFS('RAB Prices Short'!AM:AM,'RAB Prices Short'!$B:$B,'All Prices combined'!$D497,'RAB Prices Short'!$E:$E,'All Prices combined'!$G497),IF($B497="RAB Long",SUMIFS('RAB Prices Long'!AM:AM,'RAB Prices Long'!$B:$B,'All Prices combined'!$D497,'RAB Prices Long'!$E:$E,'All Prices combined'!$G497)))),2)</f>
        <v>95.65</v>
      </c>
      <c r="AK497" s="2">
        <f>ROUND(IF($B497="Annuity",SUMIFS('Annuity Prices'!AN:AN,'Annuity Prices'!$B:$B,$D497,'Annuity Prices'!$E:$E,$G497),IF($B497="RAB Short",SUMIFS('RAB Prices Short'!AN:AN,'RAB Prices Short'!$B:$B,'All Prices combined'!$D497,'RAB Prices Short'!$E:$E,'All Prices combined'!$G497),IF($B497="RAB Long",SUMIFS('RAB Prices Long'!AN:AN,'RAB Prices Long'!$B:$B,'All Prices combined'!$D497,'RAB Prices Long'!$E:$E,'All Prices combined'!$G497)))),2)</f>
        <v>98.04</v>
      </c>
      <c r="AL497" s="2">
        <f>ROUND(IF($B497="Annuity",SUMIFS('Annuity Prices'!AO:AO,'Annuity Prices'!$B:$B,$D497,'Annuity Prices'!$E:$E,$G497),IF($B497="RAB Short",SUMIFS('RAB Prices Short'!AO:AO,'RAB Prices Short'!$B:$B,'All Prices combined'!$D497,'RAB Prices Short'!$E:$E,'All Prices combined'!$G497),IF($B497="RAB Long",SUMIFS('RAB Prices Long'!AO:AO,'RAB Prices Long'!$B:$B,'All Prices combined'!$D497,'RAB Prices Long'!$E:$E,'All Prices combined'!$G497)))),2)</f>
        <v>100.49</v>
      </c>
      <c r="AM497" s="2">
        <f>ROUND(IF($B497="Annuity",SUMIFS('Annuity Prices'!AP:AP,'Annuity Prices'!$B:$B,$D497,'Annuity Prices'!$E:$E,$G497),IF($B497="RAB Short",SUMIFS('RAB Prices Short'!AP:AP,'RAB Prices Short'!$B:$B,'All Prices combined'!$D497,'RAB Prices Short'!$E:$E,'All Prices combined'!$G497),IF($B497="RAB Long",SUMIFS('RAB Prices Long'!AP:AP,'RAB Prices Long'!$B:$B,'All Prices combined'!$D497,'RAB Prices Long'!$E:$E,'All Prices combined'!$G497)))),2)</f>
        <v>103</v>
      </c>
      <c r="AN497" s="2">
        <f>ROUND(IF($B497="Annuity",SUMIFS('Annuity Prices'!AQ:AQ,'Annuity Prices'!$B:$B,$D497,'Annuity Prices'!$E:$E,$G497),IF($B497="RAB Short",SUMIFS('RAB Prices Short'!AQ:AQ,'RAB Prices Short'!$B:$B,'All Prices combined'!$D497,'RAB Prices Short'!$E:$E,'All Prices combined'!$G497),IF($B497="RAB Long",SUMIFS('RAB Prices Long'!AQ:AQ,'RAB Prices Long'!$B:$B,'All Prices combined'!$D497,'RAB Prices Long'!$E:$E,'All Prices combined'!$G497)))),2)</f>
        <v>105.58</v>
      </c>
      <c r="AO497" s="2">
        <f>ROUND(IF($B497="Annuity",SUMIFS('Annuity Prices'!AR:AR,'Annuity Prices'!$B:$B,$D497,'Annuity Prices'!$E:$E,$G497),IF($B497="RAB Short",SUMIFS('RAB Prices Short'!AR:AR,'RAB Prices Short'!$B:$B,'All Prices combined'!$D497,'RAB Prices Short'!$E:$E,'All Prices combined'!$G497),IF($B497="RAB Long",SUMIFS('RAB Prices Long'!AR:AR,'RAB Prices Long'!$B:$B,'All Prices combined'!$D497,'RAB Prices Long'!$E:$E,'All Prices combined'!$G497)))),2)</f>
        <v>0</v>
      </c>
      <c r="AP497" s="2">
        <f>ROUND(IF($B497="Annuity",SUMIFS('Annuity Prices'!AS:AS,'Annuity Prices'!$B:$B,$D497,'Annuity Prices'!$E:$E,$G497),IF($B497="RAB Short",SUMIFS('RAB Prices Short'!AS:AS,'RAB Prices Short'!$B:$B,'All Prices combined'!$D497,'RAB Prices Short'!$E:$E,'All Prices combined'!$G497),IF($B497="RAB Long",SUMIFS('RAB Prices Long'!AS:AS,'RAB Prices Long'!$B:$B,'All Prices combined'!$D497,'RAB Prices Long'!$E:$E,'All Prices combined'!$G497)))),2)</f>
        <v>0</v>
      </c>
      <c r="AQ497" s="2">
        <f>ROUND(IF($B497="Annuity",SUMIFS('Annuity Prices'!AT:AT,'Annuity Prices'!$B:$B,$D497,'Annuity Prices'!$E:$E,$G497),IF($B497="RAB Short",SUMIFS('RAB Prices Short'!AT:AT,'RAB Prices Short'!$B:$B,'All Prices combined'!$D497,'RAB Prices Short'!$E:$E,'All Prices combined'!$G497),IF($B497="RAB Long",SUMIFS('RAB Prices Long'!AT:AT,'RAB Prices Long'!$B:$B,'All Prices combined'!$D497,'RAB Prices Long'!$E:$E,'All Prices combined'!$G497)))),2)</f>
        <v>49.63</v>
      </c>
      <c r="AR497" s="2">
        <f>ROUND(IF($B497="Annuity",SUMIFS('Annuity Prices'!AU:AU,'Annuity Prices'!$B:$B,$D497,'Annuity Prices'!$E:$E,$G497),IF($B497="RAB Short",SUMIFS('RAB Prices Short'!AU:AU,'RAB Prices Short'!$B:$B,'All Prices combined'!$D497,'RAB Prices Short'!$E:$E,'All Prices combined'!$G497),IF($B497="RAB Long",SUMIFS('RAB Prices Long'!AU:AU,'RAB Prices Long'!$B:$B,'All Prices combined'!$D497,'RAB Prices Long'!$E:$E,'All Prices combined'!$G497)))),2)</f>
        <v>43.66</v>
      </c>
      <c r="AS497" s="2">
        <f>ROUND(IF($B497="Annuity",SUMIFS('Annuity Prices'!AV:AV,'Annuity Prices'!$B:$B,$D497,'Annuity Prices'!$E:$E,$G497),IF($B497="RAB Short",SUMIFS('RAB Prices Short'!AV:AV,'RAB Prices Short'!$B:$B,'All Prices combined'!$D497,'RAB Prices Short'!$E:$E,'All Prices combined'!$G497),IF($B497="RAB Long",SUMIFS('RAB Prices Long'!AV:AV,'RAB Prices Long'!$B:$B,'All Prices combined'!$D497,'RAB Prices Long'!$E:$E,'All Prices combined'!$G497)))),2)</f>
        <v>44.92</v>
      </c>
      <c r="AT497" s="2">
        <f>ROUND(IF($B497="Annuity",SUMIFS('Annuity Prices'!AW:AW,'Annuity Prices'!$B:$B,$D497,'Annuity Prices'!$E:$E,$G497),IF($B497="RAB Short",SUMIFS('RAB Prices Short'!AW:AW,'RAB Prices Short'!$B:$B,'All Prices combined'!$D497,'RAB Prices Short'!$E:$E,'All Prices combined'!$G497),IF($B497="RAB Long",SUMIFS('RAB Prices Long'!AW:AW,'RAB Prices Long'!$B:$B,'All Prices combined'!$D497,'RAB Prices Long'!$E:$E,'All Prices combined'!$G497)))),2)</f>
        <v>47.68</v>
      </c>
      <c r="AU497" s="2">
        <f>ROUND(IF($B497="Annuity",SUMIFS('Annuity Prices'!AX:AX,'Annuity Prices'!$B:$B,$D497,'Annuity Prices'!$E:$E,$G497),IF($B497="RAB Short",SUMIFS('RAB Prices Short'!AX:AX,'RAB Prices Short'!$B:$B,'All Prices combined'!$D497,'RAB Prices Short'!$E:$E,'All Prices combined'!$G497),IF($B497="RAB Long",SUMIFS('RAB Prices Long'!AX:AX,'RAB Prices Long'!$B:$B,'All Prices combined'!$D497,'RAB Prices Long'!$E:$E,'All Prices combined'!$G497)))),2)</f>
        <v>48.87</v>
      </c>
      <c r="AV497" s="2">
        <f>ROUND(IF($B497="Annuity",SUMIFS('Annuity Prices'!AY:AY,'Annuity Prices'!$B:$B,$D497,'Annuity Prices'!$E:$E,$G497),IF($B497="RAB Short",SUMIFS('RAB Prices Short'!AY:AY,'RAB Prices Short'!$B:$B,'All Prices combined'!$D497,'RAB Prices Short'!$E:$E,'All Prices combined'!$G497),IF($B497="RAB Long",SUMIFS('RAB Prices Long'!AY:AY,'RAB Prices Long'!$B:$B,'All Prices combined'!$D497,'RAB Prices Long'!$E:$E,'All Prices combined'!$G497)))),2)</f>
        <v>50.1</v>
      </c>
      <c r="AW497" s="2">
        <f>ROUND(IF($B497="Annuity",SUMIFS('Annuity Prices'!AZ:AZ,'Annuity Prices'!$B:$B,$D497,'Annuity Prices'!$E:$E,$G497),IF($B497="RAB Short",SUMIFS('RAB Prices Short'!AZ:AZ,'RAB Prices Short'!$B:$B,'All Prices combined'!$D497,'RAB Prices Short'!$E:$E,'All Prices combined'!$G497),IF($B497="RAB Long",SUMIFS('RAB Prices Long'!AZ:AZ,'RAB Prices Long'!$B:$B,'All Prices combined'!$D497,'RAB Prices Long'!$E:$E,'All Prices combined'!$G497)))),2)</f>
        <v>51.35</v>
      </c>
      <c r="AX497" s="2">
        <f>ROUND(IF($B497="Annuity",SUMIFS('Annuity Prices'!BA:BA,'Annuity Prices'!$B:$B,$D497,'Annuity Prices'!$E:$E,$G497),IF($B497="RAB Short",SUMIFS('RAB Prices Short'!BA:BA,'RAB Prices Short'!$B:$B,'All Prices combined'!$D497,'RAB Prices Short'!$E:$E,'All Prices combined'!$G497),IF($B497="RAB Long",SUMIFS('RAB Prices Long'!BA:BA,'RAB Prices Long'!$B:$B,'All Prices combined'!$D497,'RAB Prices Long'!$E:$E,'All Prices combined'!$G497)))),2)</f>
        <v>55.47</v>
      </c>
      <c r="AY497" s="2">
        <f>ROUND(IF($B497="Annuity",SUMIFS('Annuity Prices'!BB:BB,'Annuity Prices'!$B:$B,$D497,'Annuity Prices'!$E:$E,$G497),IF($B497="RAB Short",SUMIFS('RAB Prices Short'!BB:BB,'RAB Prices Short'!$B:$B,'All Prices combined'!$D497,'RAB Prices Short'!$E:$E,'All Prices combined'!$G497),IF($B497="RAB Long",SUMIFS('RAB Prices Long'!BB:BB,'RAB Prices Long'!$B:$B,'All Prices combined'!$D497,'RAB Prices Long'!$E:$E,'All Prices combined'!$G497)))),2)</f>
        <v>56.86</v>
      </c>
      <c r="AZ497" s="2">
        <f>ROUND(IF($B497="Annuity",SUMIFS('Annuity Prices'!BC:BC,'Annuity Prices'!$B:$B,$D497,'Annuity Prices'!$E:$E,$G497),IF($B497="RAB Short",SUMIFS('RAB Prices Short'!BC:BC,'RAB Prices Short'!$B:$B,'All Prices combined'!$D497,'RAB Prices Short'!$E:$E,'All Prices combined'!$G497),IF($B497="RAB Long",SUMIFS('RAB Prices Long'!BC:BC,'RAB Prices Long'!$B:$B,'All Prices combined'!$D497,'RAB Prices Long'!$E:$E,'All Prices combined'!$G497)))),2)</f>
        <v>58.28</v>
      </c>
      <c r="BA497" s="2">
        <f>ROUND(IF($B497="Annuity",SUMIFS('Annuity Prices'!BD:BD,'Annuity Prices'!$B:$B,$D497,'Annuity Prices'!$E:$E,$G497),IF($B497="RAB Short",SUMIFS('RAB Prices Short'!BD:BD,'RAB Prices Short'!$B:$B,'All Prices combined'!$D497,'RAB Prices Short'!$E:$E,'All Prices combined'!$G497),IF($B497="RAB Long",SUMIFS('RAB Prices Long'!BD:BD,'RAB Prices Long'!$B:$B,'All Prices combined'!$D497,'RAB Prices Long'!$E:$E,'All Prices combined'!$G497)))),2)</f>
        <v>59.74</v>
      </c>
      <c r="BB497" s="2">
        <f>ROUND(IF($B497="Annuity",SUMIFS('Annuity Prices'!BE:BE,'Annuity Prices'!$B:$B,$D497,'Annuity Prices'!$E:$E,$G497),IF($B497="RAB Short",SUMIFS('RAB Prices Short'!BE:BE,'RAB Prices Short'!$B:$B,'All Prices combined'!$D497,'RAB Prices Short'!$E:$E,'All Prices combined'!$G497),IF($B497="RAB Long",SUMIFS('RAB Prices Long'!BE:BE,'RAB Prices Long'!$B:$B,'All Prices combined'!$D497,'RAB Prices Long'!$E:$E,'All Prices combined'!$G497)))),2)</f>
        <v>63.12</v>
      </c>
      <c r="BC497" s="2">
        <f>ROUND(IF($B497="Annuity",SUMIFS('Annuity Prices'!BF:BF,'Annuity Prices'!$B:$B,$D497,'Annuity Prices'!$E:$E,$G497),IF($B497="RAB Short",SUMIFS('RAB Prices Short'!BF:BF,'RAB Prices Short'!$B:$B,'All Prices combined'!$D497,'RAB Prices Short'!$E:$E,'All Prices combined'!$G497),IF($B497="RAB Long",SUMIFS('RAB Prices Long'!BF:BF,'RAB Prices Long'!$B:$B,'All Prices combined'!$D497,'RAB Prices Long'!$E:$E,'All Prices combined'!$G497)))),2)</f>
        <v>64.7</v>
      </c>
      <c r="BD497" s="2">
        <f>ROUND(IF($B497="Annuity",SUMIFS('Annuity Prices'!BG:BG,'Annuity Prices'!$B:$B,$D497,'Annuity Prices'!$E:$E,$G497),IF($B497="RAB Short",SUMIFS('RAB Prices Short'!BG:BG,'RAB Prices Short'!$B:$B,'All Prices combined'!$D497,'RAB Prices Short'!$E:$E,'All Prices combined'!$G497),IF($B497="RAB Long",SUMIFS('RAB Prices Long'!BG:BG,'RAB Prices Long'!$B:$B,'All Prices combined'!$D497,'RAB Prices Long'!$E:$E,'All Prices combined'!$G497)))),2)</f>
        <v>66.31</v>
      </c>
      <c r="BE497" s="2">
        <f>ROUND(IF($B497="Annuity",SUMIFS('Annuity Prices'!BH:BH,'Annuity Prices'!$B:$B,$D497,'Annuity Prices'!$E:$E,$G497),IF($B497="RAB Short",SUMIFS('RAB Prices Short'!BH:BH,'RAB Prices Short'!$B:$B,'All Prices combined'!$D497,'RAB Prices Short'!$E:$E,'All Prices combined'!$G497),IF($B497="RAB Long",SUMIFS('RAB Prices Long'!BH:BH,'RAB Prices Long'!$B:$B,'All Prices combined'!$D497,'RAB Prices Long'!$E:$E,'All Prices combined'!$G497)))),2)</f>
        <v>67.97</v>
      </c>
      <c r="BF497" s="2">
        <f>ROUND(IF($B497="Annuity",SUMIFS('Annuity Prices'!BI:BI,'Annuity Prices'!$B:$B,$D497,'Annuity Prices'!$E:$E,$G497),IF($B497="RAB Short",SUMIFS('RAB Prices Short'!BI:BI,'RAB Prices Short'!$B:$B,'All Prices combined'!$D497,'RAB Prices Short'!$E:$E,'All Prices combined'!$G497),IF($B497="RAB Long",SUMIFS('RAB Prices Long'!BI:BI,'RAB Prices Long'!$B:$B,'All Prices combined'!$D497,'RAB Prices Long'!$E:$E,'All Prices combined'!$G497)))),2)</f>
        <v>72.13</v>
      </c>
      <c r="BG497" s="2">
        <f>ROUND(IF($B497="Annuity",SUMIFS('Annuity Prices'!BJ:BJ,'Annuity Prices'!$B:$B,$D497,'Annuity Prices'!$E:$E,$G497),IF($B497="RAB Short",SUMIFS('RAB Prices Short'!BJ:BJ,'RAB Prices Short'!$B:$B,'All Prices combined'!$D497,'RAB Prices Short'!$E:$E,'All Prices combined'!$G497),IF($B497="RAB Long",SUMIFS('RAB Prices Long'!BJ:BJ,'RAB Prices Long'!$B:$B,'All Prices combined'!$D497,'RAB Prices Long'!$E:$E,'All Prices combined'!$G497)))),2)</f>
        <v>73.930000000000007</v>
      </c>
      <c r="BH497" s="2">
        <f>ROUND(IF($B497="Annuity",SUMIFS('Annuity Prices'!BK:BK,'Annuity Prices'!$B:$B,$D497,'Annuity Prices'!$E:$E,$G497),IF($B497="RAB Short",SUMIFS('RAB Prices Short'!BK:BK,'RAB Prices Short'!$B:$B,'All Prices combined'!$D497,'RAB Prices Short'!$E:$E,'All Prices combined'!$G497),IF($B497="RAB Long",SUMIFS('RAB Prices Long'!BK:BK,'RAB Prices Long'!$B:$B,'All Prices combined'!$D497,'RAB Prices Long'!$E:$E,'All Prices combined'!$G497)))),2)</f>
        <v>75.78</v>
      </c>
      <c r="BI497" s="2">
        <f>ROUND(IF($B497="Annuity",SUMIFS('Annuity Prices'!BL:BL,'Annuity Prices'!$B:$B,$D497,'Annuity Prices'!$E:$E,$G497),IF($B497="RAB Short",SUMIFS('RAB Prices Short'!BL:BL,'RAB Prices Short'!$B:$B,'All Prices combined'!$D497,'RAB Prices Short'!$E:$E,'All Prices combined'!$G497),IF($B497="RAB Long",SUMIFS('RAB Prices Long'!BL:BL,'RAB Prices Long'!$B:$B,'All Prices combined'!$D497,'RAB Prices Long'!$E:$E,'All Prices combined'!$G497)))),2)</f>
        <v>77.67</v>
      </c>
      <c r="BJ497" s="2">
        <f>ROUND(IF($B497="Annuity",SUMIFS('Annuity Prices'!BM:BM,'Annuity Prices'!$B:$B,$D497,'Annuity Prices'!$E:$E,$G497),IF($B497="RAB Short",SUMIFS('RAB Prices Short'!BM:BM,'RAB Prices Short'!$B:$B,'All Prices combined'!$D497,'RAB Prices Short'!$E:$E,'All Prices combined'!$G497),IF($B497="RAB Long",SUMIFS('RAB Prices Long'!BM:BM,'RAB Prices Long'!$B:$B,'All Prices combined'!$D497,'RAB Prices Long'!$E:$E,'All Prices combined'!$G497)))),2)</f>
        <v>79.430000000000007</v>
      </c>
      <c r="BK497" s="2">
        <f>ROUND(IF($B497="Annuity",SUMIFS('Annuity Prices'!BN:BN,'Annuity Prices'!$B:$B,$D497,'Annuity Prices'!$E:$E,$G497),IF($B497="RAB Short",SUMIFS('RAB Prices Short'!BN:BN,'RAB Prices Short'!$B:$B,'All Prices combined'!$D497,'RAB Prices Short'!$E:$E,'All Prices combined'!$G497),IF($B497="RAB Long",SUMIFS('RAB Prices Long'!BN:BN,'RAB Prices Long'!$B:$B,'All Prices combined'!$D497,'RAB Prices Long'!$E:$E,'All Prices combined'!$G497)))),2)</f>
        <v>81.42</v>
      </c>
      <c r="BL497" s="2">
        <f>ROUND(IF($B497="Annuity",SUMIFS('Annuity Prices'!BO:BO,'Annuity Prices'!$B:$B,$D497,'Annuity Prices'!$E:$E,$G497),IF($B497="RAB Short",SUMIFS('RAB Prices Short'!BO:BO,'RAB Prices Short'!$B:$B,'All Prices combined'!$D497,'RAB Prices Short'!$E:$E,'All Prices combined'!$G497),IF($B497="RAB Long",SUMIFS('RAB Prices Long'!BO:BO,'RAB Prices Long'!$B:$B,'All Prices combined'!$D497,'RAB Prices Long'!$E:$E,'All Prices combined'!$G497)))),2)</f>
        <v>83.46</v>
      </c>
      <c r="BM497" s="2">
        <f>ROUND(IF($B497="Annuity",SUMIFS('Annuity Prices'!BP:BP,'Annuity Prices'!$B:$B,$D497,'Annuity Prices'!$E:$E,$G497),IF($B497="RAB Short",SUMIFS('RAB Prices Short'!BP:BP,'RAB Prices Short'!$B:$B,'All Prices combined'!$D497,'RAB Prices Short'!$E:$E,'All Prices combined'!$G497),IF($B497="RAB Long",SUMIFS('RAB Prices Long'!BP:BP,'RAB Prices Long'!$B:$B,'All Prices combined'!$D497,'RAB Prices Long'!$E:$E,'All Prices combined'!$G497)))),2)</f>
        <v>85.54</v>
      </c>
      <c r="BN497" s="2">
        <f>ROUND(IF($B497="Annuity",SUMIFS('Annuity Prices'!BQ:BQ,'Annuity Prices'!$B:$B,$D497,'Annuity Prices'!$E:$E,$G497),IF($B497="RAB Short",SUMIFS('RAB Prices Short'!BQ:BQ,'RAB Prices Short'!$B:$B,'All Prices combined'!$D497,'RAB Prices Short'!$E:$E,'All Prices combined'!$G497),IF($B497="RAB Long",SUMIFS('RAB Prices Long'!BQ:BQ,'RAB Prices Long'!$B:$B,'All Prices combined'!$D497,'RAB Prices Long'!$E:$E,'All Prices combined'!$G497)))),2)</f>
        <v>88.82</v>
      </c>
      <c r="BO497" s="2">
        <f>ROUND(IF($B497="Annuity",SUMIFS('Annuity Prices'!BR:BR,'Annuity Prices'!$B:$B,$D497,'Annuity Prices'!$E:$E,$G497),IF($B497="RAB Short",SUMIFS('RAB Prices Short'!BR:BR,'RAB Prices Short'!$B:$B,'All Prices combined'!$D497,'RAB Prices Short'!$E:$E,'All Prices combined'!$G497),IF($B497="RAB Long",SUMIFS('RAB Prices Long'!BR:BR,'RAB Prices Long'!$B:$B,'All Prices combined'!$D497,'RAB Prices Long'!$E:$E,'All Prices combined'!$G497)))),2)</f>
        <v>91.04</v>
      </c>
      <c r="BP497" s="2">
        <f>ROUND(IF($B497="Annuity",SUMIFS('Annuity Prices'!BS:BS,'Annuity Prices'!$B:$B,$D497,'Annuity Prices'!$E:$E,$G497),IF($B497="RAB Short",SUMIFS('RAB Prices Short'!BS:BS,'RAB Prices Short'!$B:$B,'All Prices combined'!$D497,'RAB Prices Short'!$E:$E,'All Prices combined'!$G497),IF($B497="RAB Long",SUMIFS('RAB Prices Long'!BS:BS,'RAB Prices Long'!$B:$B,'All Prices combined'!$D497,'RAB Prices Long'!$E:$E,'All Prices combined'!$G497)))),2)</f>
        <v>93.31</v>
      </c>
      <c r="BQ497" s="2">
        <f>ROUND(IF($B497="Annuity",SUMIFS('Annuity Prices'!BT:BT,'Annuity Prices'!$B:$B,$D497,'Annuity Prices'!$E:$E,$G497),IF($B497="RAB Short",SUMIFS('RAB Prices Short'!BT:BT,'RAB Prices Short'!$B:$B,'All Prices combined'!$D497,'RAB Prices Short'!$E:$E,'All Prices combined'!$G497),IF($B497="RAB Long",SUMIFS('RAB Prices Long'!BT:BT,'RAB Prices Long'!$B:$B,'All Prices combined'!$D497,'RAB Prices Long'!$E:$E,'All Prices combined'!$G497)))),2)</f>
        <v>95.65</v>
      </c>
      <c r="BR497" s="2">
        <f>ROUND(IF($B497="Annuity",SUMIFS('Annuity Prices'!BU:BU,'Annuity Prices'!$B:$B,$D497,'Annuity Prices'!$E:$E,$G497),IF($B497="RAB Short",SUMIFS('RAB Prices Short'!BU:BU,'RAB Prices Short'!$B:$B,'All Prices combined'!$D497,'RAB Prices Short'!$E:$E,'All Prices combined'!$G497),IF($B497="RAB Long",SUMIFS('RAB Prices Long'!BU:BU,'RAB Prices Long'!$B:$B,'All Prices combined'!$D497,'RAB Prices Long'!$E:$E,'All Prices combined'!$G497)))),2)</f>
        <v>98.04</v>
      </c>
      <c r="BS497" s="2">
        <f>ROUND(IF($B497="Annuity",SUMIFS('Annuity Prices'!BV:BV,'Annuity Prices'!$B:$B,$D497,'Annuity Prices'!$E:$E,$G497),IF($B497="RAB Short",SUMIFS('RAB Prices Short'!BV:BV,'RAB Prices Short'!$B:$B,'All Prices combined'!$D497,'RAB Prices Short'!$E:$E,'All Prices combined'!$G497),IF($B497="RAB Long",SUMIFS('RAB Prices Long'!BV:BV,'RAB Prices Long'!$B:$B,'All Prices combined'!$D497,'RAB Prices Long'!$E:$E,'All Prices combined'!$G497)))),2)</f>
        <v>100.49</v>
      </c>
      <c r="BT497" s="2">
        <f>ROUND(IF($B497="Annuity",SUMIFS('Annuity Prices'!BW:BW,'Annuity Prices'!$B:$B,$D497,'Annuity Prices'!$E:$E,$G497),IF($B497="RAB Short",SUMIFS('RAB Prices Short'!BW:BW,'RAB Prices Short'!$B:$B,'All Prices combined'!$D497,'RAB Prices Short'!$E:$E,'All Prices combined'!$G497),IF($B497="RAB Long",SUMIFS('RAB Prices Long'!BW:BW,'RAB Prices Long'!$B:$B,'All Prices combined'!$D497,'RAB Prices Long'!$E:$E,'All Prices combined'!$G497)))),2)</f>
        <v>103</v>
      </c>
      <c r="BU497" s="2">
        <f>ROUND(IF($B497="Annuity",SUMIFS('Annuity Prices'!BX:BX,'Annuity Prices'!$B:$B,$D497,'Annuity Prices'!$E:$E,$G497),IF($B497="RAB Short",SUMIFS('RAB Prices Short'!BX:BX,'RAB Prices Short'!$B:$B,'All Prices combined'!$D497,'RAB Prices Short'!$E:$E,'All Prices combined'!$G497),IF($B497="RAB Long",SUMIFS('RAB Prices Long'!BX:BX,'RAB Prices Long'!$B:$B,'All Prices combined'!$D497,'RAB Prices Long'!$E:$E,'All Prices combined'!$G497)))),2)</f>
        <v>105.58</v>
      </c>
    </row>
    <row r="498" spans="2:73" x14ac:dyDescent="0.25">
      <c r="B498" t="s">
        <v>45</v>
      </c>
      <c r="C498">
        <v>21</v>
      </c>
      <c r="D498" t="s">
        <v>192</v>
      </c>
      <c r="E498" t="s">
        <v>190</v>
      </c>
      <c r="G498" t="s">
        <v>40</v>
      </c>
      <c r="I498" s="2">
        <f>ROUND(IF($B498="Annuity",SUMIFS('Annuity Prices'!L:L,'Annuity Prices'!$B:$B,$D498,'Annuity Prices'!$E:$E,$G498),IF($B498="RAB Short",SUMIFS('RAB Prices Short'!L:L,'RAB Prices Short'!$B:$B,'All Prices combined'!$D498,'RAB Prices Short'!$E:$E,'All Prices combined'!$G498),IF($B498="RAB Long",SUMIFS('RAB Prices Long'!L:L,'RAB Prices Long'!$B:$B,'All Prices combined'!$D498,'RAB Prices Long'!$E:$E,'All Prices combined'!$G498)))),2)</f>
        <v>0</v>
      </c>
      <c r="J498" s="2">
        <f>ROUND(IF($B498="Annuity",SUMIFS('Annuity Prices'!M:M,'Annuity Prices'!$B:$B,$D498,'Annuity Prices'!$E:$E,$G498),IF($B498="RAB Short",SUMIFS('RAB Prices Short'!M:M,'RAB Prices Short'!$B:$B,'All Prices combined'!$D498,'RAB Prices Short'!$E:$E,'All Prices combined'!$G498),IF($B498="RAB Long",SUMIFS('RAB Prices Long'!M:M,'RAB Prices Long'!$B:$B,'All Prices combined'!$D498,'RAB Prices Long'!$E:$E,'All Prices combined'!$G498)))),2)</f>
        <v>0</v>
      </c>
      <c r="K498" s="2">
        <f>ROUND(IF($B498="Annuity",SUMIFS('Annuity Prices'!N:N,'Annuity Prices'!$B:$B,$D498,'Annuity Prices'!$E:$E,$G498),IF($B498="RAB Short",SUMIFS('RAB Prices Short'!N:N,'RAB Prices Short'!$B:$B,'All Prices combined'!$D498,'RAB Prices Short'!$E:$E,'All Prices combined'!$G498),IF($B498="RAB Long",SUMIFS('RAB Prices Long'!N:N,'RAB Prices Long'!$B:$B,'All Prices combined'!$D498,'RAB Prices Long'!$E:$E,'All Prices combined'!$G498)))),2)</f>
        <v>7.46</v>
      </c>
      <c r="L498" s="2">
        <f>ROUND(IF($B498="Annuity",SUMIFS('Annuity Prices'!O:O,'Annuity Prices'!$B:$B,$D498,'Annuity Prices'!$E:$E,$G498),IF($B498="RAB Short",SUMIFS('RAB Prices Short'!O:O,'RAB Prices Short'!$B:$B,'All Prices combined'!$D498,'RAB Prices Short'!$E:$E,'All Prices combined'!$G498),IF($B498="RAB Long",SUMIFS('RAB Prices Long'!O:O,'RAB Prices Long'!$B:$B,'All Prices combined'!$D498,'RAB Prices Long'!$E:$E,'All Prices combined'!$G498)))),2)</f>
        <v>7.67</v>
      </c>
      <c r="M498" s="2">
        <f>ROUND(IF($B498="Annuity",SUMIFS('Annuity Prices'!P:P,'Annuity Prices'!$B:$B,$D498,'Annuity Prices'!$E:$E,$G498),IF($B498="RAB Short",SUMIFS('RAB Prices Short'!P:P,'RAB Prices Short'!$B:$B,'All Prices combined'!$D498,'RAB Prices Short'!$E:$E,'All Prices combined'!$G498),IF($B498="RAB Long",SUMIFS('RAB Prices Long'!P:P,'RAB Prices Long'!$B:$B,'All Prices combined'!$D498,'RAB Prices Long'!$E:$E,'All Prices combined'!$G498)))),2)</f>
        <v>7.84</v>
      </c>
      <c r="N498" s="2">
        <f>ROUND(IF($B498="Annuity",SUMIFS('Annuity Prices'!Q:Q,'Annuity Prices'!$B:$B,$D498,'Annuity Prices'!$E:$E,$G498),IF($B498="RAB Short",SUMIFS('RAB Prices Short'!Q:Q,'RAB Prices Short'!$B:$B,'All Prices combined'!$D498,'RAB Prices Short'!$E:$E,'All Prices combined'!$G498),IF($B498="RAB Long",SUMIFS('RAB Prices Long'!Q:Q,'RAB Prices Long'!$B:$B,'All Prices combined'!$D498,'RAB Prices Long'!$E:$E,'All Prices combined'!$G498)))),2)</f>
        <v>8.0299999999999994</v>
      </c>
      <c r="O498" s="2">
        <f>ROUND(IF($B498="Annuity",SUMIFS('Annuity Prices'!R:R,'Annuity Prices'!$B:$B,$D498,'Annuity Prices'!$E:$E,$G498),IF($B498="RAB Short",SUMIFS('RAB Prices Short'!R:R,'RAB Prices Short'!$B:$B,'All Prices combined'!$D498,'RAB Prices Short'!$E:$E,'All Prices combined'!$G498),IF($B498="RAB Long",SUMIFS('RAB Prices Long'!R:R,'RAB Prices Long'!$B:$B,'All Prices combined'!$D498,'RAB Prices Long'!$E:$E,'All Prices combined'!$G498)))),2)</f>
        <v>8.23</v>
      </c>
      <c r="P498" s="2">
        <f>ROUND(IF($B498="Annuity",SUMIFS('Annuity Prices'!S:S,'Annuity Prices'!$B:$B,$D498,'Annuity Prices'!$E:$E,$G498),IF($B498="RAB Short",SUMIFS('RAB Prices Short'!S:S,'RAB Prices Short'!$B:$B,'All Prices combined'!$D498,'RAB Prices Short'!$E:$E,'All Prices combined'!$G498),IF($B498="RAB Long",SUMIFS('RAB Prices Long'!S:S,'RAB Prices Long'!$B:$B,'All Prices combined'!$D498,'RAB Prices Long'!$E:$E,'All Prices combined'!$G498)))),2)</f>
        <v>8.44</v>
      </c>
      <c r="Q498" s="2">
        <f>ROUND(IF($B498="Annuity",SUMIFS('Annuity Prices'!T:T,'Annuity Prices'!$B:$B,$D498,'Annuity Prices'!$E:$E,$G498),IF($B498="RAB Short",SUMIFS('RAB Prices Short'!T:T,'RAB Prices Short'!$B:$B,'All Prices combined'!$D498,'RAB Prices Short'!$E:$E,'All Prices combined'!$G498),IF($B498="RAB Long",SUMIFS('RAB Prices Long'!T:T,'RAB Prices Long'!$B:$B,'All Prices combined'!$D498,'RAB Prices Long'!$E:$E,'All Prices combined'!$G498)))),2)</f>
        <v>8.61</v>
      </c>
      <c r="R498" s="2">
        <f>ROUND(IF($B498="Annuity",SUMIFS('Annuity Prices'!U:U,'Annuity Prices'!$B:$B,$D498,'Annuity Prices'!$E:$E,$G498),IF($B498="RAB Short",SUMIFS('RAB Prices Short'!U:U,'RAB Prices Short'!$B:$B,'All Prices combined'!$D498,'RAB Prices Short'!$E:$E,'All Prices combined'!$G498),IF($B498="RAB Long",SUMIFS('RAB Prices Long'!U:U,'RAB Prices Long'!$B:$B,'All Prices combined'!$D498,'RAB Prices Long'!$E:$E,'All Prices combined'!$G498)))),2)</f>
        <v>8.82</v>
      </c>
      <c r="S498" s="2">
        <f>ROUND(IF($B498="Annuity",SUMIFS('Annuity Prices'!V:V,'Annuity Prices'!$B:$B,$D498,'Annuity Prices'!$E:$E,$G498),IF($B498="RAB Short",SUMIFS('RAB Prices Short'!V:V,'RAB Prices Short'!$B:$B,'All Prices combined'!$D498,'RAB Prices Short'!$E:$E,'All Prices combined'!$G498),IF($B498="RAB Long",SUMIFS('RAB Prices Long'!V:V,'RAB Prices Long'!$B:$B,'All Prices combined'!$D498,'RAB Prices Long'!$E:$E,'All Prices combined'!$G498)))),2)</f>
        <v>9.0399999999999991</v>
      </c>
      <c r="T498" s="2">
        <f>ROUND(IF($B498="Annuity",SUMIFS('Annuity Prices'!W:W,'Annuity Prices'!$B:$B,$D498,'Annuity Prices'!$E:$E,$G498),IF($B498="RAB Short",SUMIFS('RAB Prices Short'!W:W,'RAB Prices Short'!$B:$B,'All Prices combined'!$D498,'RAB Prices Short'!$E:$E,'All Prices combined'!$G498),IF($B498="RAB Long",SUMIFS('RAB Prices Long'!W:W,'RAB Prices Long'!$B:$B,'All Prices combined'!$D498,'RAB Prices Long'!$E:$E,'All Prices combined'!$G498)))),2)</f>
        <v>9.27</v>
      </c>
      <c r="U498" s="2">
        <f>ROUND(IF($B498="Annuity",SUMIFS('Annuity Prices'!X:X,'Annuity Prices'!$B:$B,$D498,'Annuity Prices'!$E:$E,$G498),IF($B498="RAB Short",SUMIFS('RAB Prices Short'!X:X,'RAB Prices Short'!$B:$B,'All Prices combined'!$D498,'RAB Prices Short'!$E:$E,'All Prices combined'!$G498),IF($B498="RAB Long",SUMIFS('RAB Prices Long'!X:X,'RAB Prices Long'!$B:$B,'All Prices combined'!$D498,'RAB Prices Long'!$E:$E,'All Prices combined'!$G498)))),2)</f>
        <v>9.4499999999999993</v>
      </c>
      <c r="V498" s="2">
        <f>ROUND(IF($B498="Annuity",SUMIFS('Annuity Prices'!Y:Y,'Annuity Prices'!$B:$B,$D498,'Annuity Prices'!$E:$E,$G498),IF($B498="RAB Short",SUMIFS('RAB Prices Short'!Y:Y,'RAB Prices Short'!$B:$B,'All Prices combined'!$D498,'RAB Prices Short'!$E:$E,'All Prices combined'!$G498),IF($B498="RAB Long",SUMIFS('RAB Prices Long'!Y:Y,'RAB Prices Long'!$B:$B,'All Prices combined'!$D498,'RAB Prices Long'!$E:$E,'All Prices combined'!$G498)))),2)</f>
        <v>9.69</v>
      </c>
      <c r="W498" s="2">
        <f>ROUND(IF($B498="Annuity",SUMIFS('Annuity Prices'!Z:Z,'Annuity Prices'!$B:$B,$D498,'Annuity Prices'!$E:$E,$G498),IF($B498="RAB Short",SUMIFS('RAB Prices Short'!Z:Z,'RAB Prices Short'!$B:$B,'All Prices combined'!$D498,'RAB Prices Short'!$E:$E,'All Prices combined'!$G498),IF($B498="RAB Long",SUMIFS('RAB Prices Long'!Z:Z,'RAB Prices Long'!$B:$B,'All Prices combined'!$D498,'RAB Prices Long'!$E:$E,'All Prices combined'!$G498)))),2)</f>
        <v>9.93</v>
      </c>
      <c r="X498" s="2">
        <f>ROUND(IF($B498="Annuity",SUMIFS('Annuity Prices'!AA:AA,'Annuity Prices'!$B:$B,$D498,'Annuity Prices'!$E:$E,$G498),IF($B498="RAB Short",SUMIFS('RAB Prices Short'!AA:AA,'RAB Prices Short'!$B:$B,'All Prices combined'!$D498,'RAB Prices Short'!$E:$E,'All Prices combined'!$G498),IF($B498="RAB Long",SUMIFS('RAB Prices Long'!AA:AA,'RAB Prices Long'!$B:$B,'All Prices combined'!$D498,'RAB Prices Long'!$E:$E,'All Prices combined'!$G498)))),2)</f>
        <v>10.18</v>
      </c>
      <c r="Y498" s="2">
        <f>ROUND(IF($B498="Annuity",SUMIFS('Annuity Prices'!AB:AB,'Annuity Prices'!$B:$B,$D498,'Annuity Prices'!$E:$E,$G498),IF($B498="RAB Short",SUMIFS('RAB Prices Short'!AB:AB,'RAB Prices Short'!$B:$B,'All Prices combined'!$D498,'RAB Prices Short'!$E:$E,'All Prices combined'!$G498),IF($B498="RAB Long",SUMIFS('RAB Prices Long'!AB:AB,'RAB Prices Long'!$B:$B,'All Prices combined'!$D498,'RAB Prices Long'!$E:$E,'All Prices combined'!$G498)))),2)</f>
        <v>10.38</v>
      </c>
      <c r="Z498" s="2">
        <f>ROUND(IF($B498="Annuity",SUMIFS('Annuity Prices'!AC:AC,'Annuity Prices'!$B:$B,$D498,'Annuity Prices'!$E:$E,$G498),IF($B498="RAB Short",SUMIFS('RAB Prices Short'!AC:AC,'RAB Prices Short'!$B:$B,'All Prices combined'!$D498,'RAB Prices Short'!$E:$E,'All Prices combined'!$G498),IF($B498="RAB Long",SUMIFS('RAB Prices Long'!AC:AC,'RAB Prices Long'!$B:$B,'All Prices combined'!$D498,'RAB Prices Long'!$E:$E,'All Prices combined'!$G498)))),2)</f>
        <v>10.64</v>
      </c>
      <c r="AA498" s="2">
        <f>ROUND(IF($B498="Annuity",SUMIFS('Annuity Prices'!AD:AD,'Annuity Prices'!$B:$B,$D498,'Annuity Prices'!$E:$E,$G498),IF($B498="RAB Short",SUMIFS('RAB Prices Short'!AD:AD,'RAB Prices Short'!$B:$B,'All Prices combined'!$D498,'RAB Prices Short'!$E:$E,'All Prices combined'!$G498),IF($B498="RAB Long",SUMIFS('RAB Prices Long'!AD:AD,'RAB Prices Long'!$B:$B,'All Prices combined'!$D498,'RAB Prices Long'!$E:$E,'All Prices combined'!$G498)))),2)</f>
        <v>10.91</v>
      </c>
      <c r="AB498" s="2">
        <f>ROUND(IF($B498="Annuity",SUMIFS('Annuity Prices'!AE:AE,'Annuity Prices'!$B:$B,$D498,'Annuity Prices'!$E:$E,$G498),IF($B498="RAB Short",SUMIFS('RAB Prices Short'!AE:AE,'RAB Prices Short'!$B:$B,'All Prices combined'!$D498,'RAB Prices Short'!$E:$E,'All Prices combined'!$G498),IF($B498="RAB Long",SUMIFS('RAB Prices Long'!AE:AE,'RAB Prices Long'!$B:$B,'All Prices combined'!$D498,'RAB Prices Long'!$E:$E,'All Prices combined'!$G498)))),2)</f>
        <v>11.18</v>
      </c>
      <c r="AC498" s="2">
        <f>ROUND(IF($B498="Annuity",SUMIFS('Annuity Prices'!AF:AF,'Annuity Prices'!$B:$B,$D498,'Annuity Prices'!$E:$E,$G498),IF($B498="RAB Short",SUMIFS('RAB Prices Short'!AF:AF,'RAB Prices Short'!$B:$B,'All Prices combined'!$D498,'RAB Prices Short'!$E:$E,'All Prices combined'!$G498),IF($B498="RAB Long",SUMIFS('RAB Prices Long'!AF:AF,'RAB Prices Long'!$B:$B,'All Prices combined'!$D498,'RAB Prices Long'!$E:$E,'All Prices combined'!$G498)))),2)</f>
        <v>11.4</v>
      </c>
      <c r="AD498" s="2">
        <f>ROUND(IF($B498="Annuity",SUMIFS('Annuity Prices'!AG:AG,'Annuity Prices'!$B:$B,$D498,'Annuity Prices'!$E:$E,$G498),IF($B498="RAB Short",SUMIFS('RAB Prices Short'!AG:AG,'RAB Prices Short'!$B:$B,'All Prices combined'!$D498,'RAB Prices Short'!$E:$E,'All Prices combined'!$G498),IF($B498="RAB Long",SUMIFS('RAB Prices Long'!AG:AG,'RAB Prices Long'!$B:$B,'All Prices combined'!$D498,'RAB Prices Long'!$E:$E,'All Prices combined'!$G498)))),2)</f>
        <v>11.68</v>
      </c>
      <c r="AE498" s="2">
        <f>ROUND(IF($B498="Annuity",SUMIFS('Annuity Prices'!AH:AH,'Annuity Prices'!$B:$B,$D498,'Annuity Prices'!$E:$E,$G498),IF($B498="RAB Short",SUMIFS('RAB Prices Short'!AH:AH,'RAB Prices Short'!$B:$B,'All Prices combined'!$D498,'RAB Prices Short'!$E:$E,'All Prices combined'!$G498),IF($B498="RAB Long",SUMIFS('RAB Prices Long'!AH:AH,'RAB Prices Long'!$B:$B,'All Prices combined'!$D498,'RAB Prices Long'!$E:$E,'All Prices combined'!$G498)))),2)</f>
        <v>11.98</v>
      </c>
      <c r="AF498" s="2">
        <f>ROUND(IF($B498="Annuity",SUMIFS('Annuity Prices'!AI:AI,'Annuity Prices'!$B:$B,$D498,'Annuity Prices'!$E:$E,$G498),IF($B498="RAB Short",SUMIFS('RAB Prices Short'!AI:AI,'RAB Prices Short'!$B:$B,'All Prices combined'!$D498,'RAB Prices Short'!$E:$E,'All Prices combined'!$G498),IF($B498="RAB Long",SUMIFS('RAB Prices Long'!AI:AI,'RAB Prices Long'!$B:$B,'All Prices combined'!$D498,'RAB Prices Long'!$E:$E,'All Prices combined'!$G498)))),2)</f>
        <v>12.28</v>
      </c>
      <c r="AG498" s="2">
        <f>ROUND(IF($B498="Annuity",SUMIFS('Annuity Prices'!AJ:AJ,'Annuity Prices'!$B:$B,$D498,'Annuity Prices'!$E:$E,$G498),IF($B498="RAB Short",SUMIFS('RAB Prices Short'!AJ:AJ,'RAB Prices Short'!$B:$B,'All Prices combined'!$D498,'RAB Prices Short'!$E:$E,'All Prices combined'!$G498),IF($B498="RAB Long",SUMIFS('RAB Prices Long'!AJ:AJ,'RAB Prices Long'!$B:$B,'All Prices combined'!$D498,'RAB Prices Long'!$E:$E,'All Prices combined'!$G498)))),2)</f>
        <v>12.52</v>
      </c>
      <c r="AH498" s="2">
        <f>ROUND(IF($B498="Annuity",SUMIFS('Annuity Prices'!AK:AK,'Annuity Prices'!$B:$B,$D498,'Annuity Prices'!$E:$E,$G498),IF($B498="RAB Short",SUMIFS('RAB Prices Short'!AK:AK,'RAB Prices Short'!$B:$B,'All Prices combined'!$D498,'RAB Prices Short'!$E:$E,'All Prices combined'!$G498),IF($B498="RAB Long",SUMIFS('RAB Prices Long'!AK:AK,'RAB Prices Long'!$B:$B,'All Prices combined'!$D498,'RAB Prices Long'!$E:$E,'All Prices combined'!$G498)))),2)</f>
        <v>12.83</v>
      </c>
      <c r="AI498" s="2">
        <f>ROUND(IF($B498="Annuity",SUMIFS('Annuity Prices'!AL:AL,'Annuity Prices'!$B:$B,$D498,'Annuity Prices'!$E:$E,$G498),IF($B498="RAB Short",SUMIFS('RAB Prices Short'!AL:AL,'RAB Prices Short'!$B:$B,'All Prices combined'!$D498,'RAB Prices Short'!$E:$E,'All Prices combined'!$G498),IF($B498="RAB Long",SUMIFS('RAB Prices Long'!AL:AL,'RAB Prices Long'!$B:$B,'All Prices combined'!$D498,'RAB Prices Long'!$E:$E,'All Prices combined'!$G498)))),2)</f>
        <v>13.15</v>
      </c>
      <c r="AJ498" s="2">
        <f>ROUND(IF($B498="Annuity",SUMIFS('Annuity Prices'!AM:AM,'Annuity Prices'!$B:$B,$D498,'Annuity Prices'!$E:$E,$G498),IF($B498="RAB Short",SUMIFS('RAB Prices Short'!AM:AM,'RAB Prices Short'!$B:$B,'All Prices combined'!$D498,'RAB Prices Short'!$E:$E,'All Prices combined'!$G498),IF($B498="RAB Long",SUMIFS('RAB Prices Long'!AM:AM,'RAB Prices Long'!$B:$B,'All Prices combined'!$D498,'RAB Prices Long'!$E:$E,'All Prices combined'!$G498)))),2)</f>
        <v>13.48</v>
      </c>
      <c r="AK498" s="2">
        <f>ROUND(IF($B498="Annuity",SUMIFS('Annuity Prices'!AN:AN,'Annuity Prices'!$B:$B,$D498,'Annuity Prices'!$E:$E,$G498),IF($B498="RAB Short",SUMIFS('RAB Prices Short'!AN:AN,'RAB Prices Short'!$B:$B,'All Prices combined'!$D498,'RAB Prices Short'!$E:$E,'All Prices combined'!$G498),IF($B498="RAB Long",SUMIFS('RAB Prices Long'!AN:AN,'RAB Prices Long'!$B:$B,'All Prices combined'!$D498,'RAB Prices Long'!$E:$E,'All Prices combined'!$G498)))),2)</f>
        <v>13.75</v>
      </c>
      <c r="AL498" s="2">
        <f>ROUND(IF($B498="Annuity",SUMIFS('Annuity Prices'!AO:AO,'Annuity Prices'!$B:$B,$D498,'Annuity Prices'!$E:$E,$G498),IF($B498="RAB Short",SUMIFS('RAB Prices Short'!AO:AO,'RAB Prices Short'!$B:$B,'All Prices combined'!$D498,'RAB Prices Short'!$E:$E,'All Prices combined'!$G498),IF($B498="RAB Long",SUMIFS('RAB Prices Long'!AO:AO,'RAB Prices Long'!$B:$B,'All Prices combined'!$D498,'RAB Prices Long'!$E:$E,'All Prices combined'!$G498)))),2)</f>
        <v>14.09</v>
      </c>
      <c r="AM498" s="2">
        <f>ROUND(IF($B498="Annuity",SUMIFS('Annuity Prices'!AP:AP,'Annuity Prices'!$B:$B,$D498,'Annuity Prices'!$E:$E,$G498),IF($B498="RAB Short",SUMIFS('RAB Prices Short'!AP:AP,'RAB Prices Short'!$B:$B,'All Prices combined'!$D498,'RAB Prices Short'!$E:$E,'All Prices combined'!$G498),IF($B498="RAB Long",SUMIFS('RAB Prices Long'!AP:AP,'RAB Prices Long'!$B:$B,'All Prices combined'!$D498,'RAB Prices Long'!$E:$E,'All Prices combined'!$G498)))),2)</f>
        <v>14.44</v>
      </c>
      <c r="AN498" s="2">
        <f>ROUND(IF($B498="Annuity",SUMIFS('Annuity Prices'!AQ:AQ,'Annuity Prices'!$B:$B,$D498,'Annuity Prices'!$E:$E,$G498),IF($B498="RAB Short",SUMIFS('RAB Prices Short'!AQ:AQ,'RAB Prices Short'!$B:$B,'All Prices combined'!$D498,'RAB Prices Short'!$E:$E,'All Prices combined'!$G498),IF($B498="RAB Long",SUMIFS('RAB Prices Long'!AQ:AQ,'RAB Prices Long'!$B:$B,'All Prices combined'!$D498,'RAB Prices Long'!$E:$E,'All Prices combined'!$G498)))),2)</f>
        <v>14.81</v>
      </c>
      <c r="AO498" s="2">
        <f>ROUND(IF($B498="Annuity",SUMIFS('Annuity Prices'!AR:AR,'Annuity Prices'!$B:$B,$D498,'Annuity Prices'!$E:$E,$G498),IF($B498="RAB Short",SUMIFS('RAB Prices Short'!AR:AR,'RAB Prices Short'!$B:$B,'All Prices combined'!$D498,'RAB Prices Short'!$E:$E,'All Prices combined'!$G498),IF($B498="RAB Long",SUMIFS('RAB Prices Long'!AR:AR,'RAB Prices Long'!$B:$B,'All Prices combined'!$D498,'RAB Prices Long'!$E:$E,'All Prices combined'!$G498)))),2)</f>
        <v>0</v>
      </c>
      <c r="AP498" s="2">
        <f>ROUND(IF($B498="Annuity",SUMIFS('Annuity Prices'!AS:AS,'Annuity Prices'!$B:$B,$D498,'Annuity Prices'!$E:$E,$G498),IF($B498="RAB Short",SUMIFS('RAB Prices Short'!AS:AS,'RAB Prices Short'!$B:$B,'All Prices combined'!$D498,'RAB Prices Short'!$E:$E,'All Prices combined'!$G498),IF($B498="RAB Long",SUMIFS('RAB Prices Long'!AS:AS,'RAB Prices Long'!$B:$B,'All Prices combined'!$D498,'RAB Prices Long'!$E:$E,'All Prices combined'!$G498)))),2)</f>
        <v>0</v>
      </c>
      <c r="AQ498" s="2">
        <f>ROUND(IF($B498="Annuity",SUMIFS('Annuity Prices'!AT:AT,'Annuity Prices'!$B:$B,$D498,'Annuity Prices'!$E:$E,$G498),IF($B498="RAB Short",SUMIFS('RAB Prices Short'!AT:AT,'RAB Prices Short'!$B:$B,'All Prices combined'!$D498,'RAB Prices Short'!$E:$E,'All Prices combined'!$G498),IF($B498="RAB Long",SUMIFS('RAB Prices Long'!AT:AT,'RAB Prices Long'!$B:$B,'All Prices combined'!$D498,'RAB Prices Long'!$E:$E,'All Prices combined'!$G498)))),2)</f>
        <v>4.72</v>
      </c>
      <c r="AR498" s="2">
        <f>ROUND(IF($B498="Annuity",SUMIFS('Annuity Prices'!AU:AU,'Annuity Prices'!$B:$B,$D498,'Annuity Prices'!$E:$E,$G498),IF($B498="RAB Short",SUMIFS('RAB Prices Short'!AU:AU,'RAB Prices Short'!$B:$B,'All Prices combined'!$D498,'RAB Prices Short'!$E:$E,'All Prices combined'!$G498),IF($B498="RAB Long",SUMIFS('RAB Prices Long'!AU:AU,'RAB Prices Long'!$B:$B,'All Prices combined'!$D498,'RAB Prices Long'!$E:$E,'All Prices combined'!$G498)))),2)</f>
        <v>7.46</v>
      </c>
      <c r="AS498" s="2">
        <f>ROUND(IF($B498="Annuity",SUMIFS('Annuity Prices'!AV:AV,'Annuity Prices'!$B:$B,$D498,'Annuity Prices'!$E:$E,$G498),IF($B498="RAB Short",SUMIFS('RAB Prices Short'!AV:AV,'RAB Prices Short'!$B:$B,'All Prices combined'!$D498,'RAB Prices Short'!$E:$E,'All Prices combined'!$G498),IF($B498="RAB Long",SUMIFS('RAB Prices Long'!AV:AV,'RAB Prices Long'!$B:$B,'All Prices combined'!$D498,'RAB Prices Long'!$E:$E,'All Prices combined'!$G498)))),2)</f>
        <v>7.67</v>
      </c>
      <c r="AT498" s="2">
        <f>ROUND(IF($B498="Annuity",SUMIFS('Annuity Prices'!AW:AW,'Annuity Prices'!$B:$B,$D498,'Annuity Prices'!$E:$E,$G498),IF($B498="RAB Short",SUMIFS('RAB Prices Short'!AW:AW,'RAB Prices Short'!$B:$B,'All Prices combined'!$D498,'RAB Prices Short'!$E:$E,'All Prices combined'!$G498),IF($B498="RAB Long",SUMIFS('RAB Prices Long'!AW:AW,'RAB Prices Long'!$B:$B,'All Prices combined'!$D498,'RAB Prices Long'!$E:$E,'All Prices combined'!$G498)))),2)</f>
        <v>7.84</v>
      </c>
      <c r="AU498" s="2">
        <f>ROUND(IF($B498="Annuity",SUMIFS('Annuity Prices'!AX:AX,'Annuity Prices'!$B:$B,$D498,'Annuity Prices'!$E:$E,$G498),IF($B498="RAB Short",SUMIFS('RAB Prices Short'!AX:AX,'RAB Prices Short'!$B:$B,'All Prices combined'!$D498,'RAB Prices Short'!$E:$E,'All Prices combined'!$G498),IF($B498="RAB Long",SUMIFS('RAB Prices Long'!AX:AX,'RAB Prices Long'!$B:$B,'All Prices combined'!$D498,'RAB Prices Long'!$E:$E,'All Prices combined'!$G498)))),2)</f>
        <v>8.0299999999999994</v>
      </c>
      <c r="AV498" s="2">
        <f>ROUND(IF($B498="Annuity",SUMIFS('Annuity Prices'!AY:AY,'Annuity Prices'!$B:$B,$D498,'Annuity Prices'!$E:$E,$G498),IF($B498="RAB Short",SUMIFS('RAB Prices Short'!AY:AY,'RAB Prices Short'!$B:$B,'All Prices combined'!$D498,'RAB Prices Short'!$E:$E,'All Prices combined'!$G498),IF($B498="RAB Long",SUMIFS('RAB Prices Long'!AY:AY,'RAB Prices Long'!$B:$B,'All Prices combined'!$D498,'RAB Prices Long'!$E:$E,'All Prices combined'!$G498)))),2)</f>
        <v>8.23</v>
      </c>
      <c r="AW498" s="2">
        <f>ROUND(IF($B498="Annuity",SUMIFS('Annuity Prices'!AZ:AZ,'Annuity Prices'!$B:$B,$D498,'Annuity Prices'!$E:$E,$G498),IF($B498="RAB Short",SUMIFS('RAB Prices Short'!AZ:AZ,'RAB Prices Short'!$B:$B,'All Prices combined'!$D498,'RAB Prices Short'!$E:$E,'All Prices combined'!$G498),IF($B498="RAB Long",SUMIFS('RAB Prices Long'!AZ:AZ,'RAB Prices Long'!$B:$B,'All Prices combined'!$D498,'RAB Prices Long'!$E:$E,'All Prices combined'!$G498)))),2)</f>
        <v>8.44</v>
      </c>
      <c r="AX498" s="2">
        <f>ROUND(IF($B498="Annuity",SUMIFS('Annuity Prices'!BA:BA,'Annuity Prices'!$B:$B,$D498,'Annuity Prices'!$E:$E,$G498),IF($B498="RAB Short",SUMIFS('RAB Prices Short'!BA:BA,'RAB Prices Short'!$B:$B,'All Prices combined'!$D498,'RAB Prices Short'!$E:$E,'All Prices combined'!$G498),IF($B498="RAB Long",SUMIFS('RAB Prices Long'!BA:BA,'RAB Prices Long'!$B:$B,'All Prices combined'!$D498,'RAB Prices Long'!$E:$E,'All Prices combined'!$G498)))),2)</f>
        <v>8.61</v>
      </c>
      <c r="AY498" s="2">
        <f>ROUND(IF($B498="Annuity",SUMIFS('Annuity Prices'!BB:BB,'Annuity Prices'!$B:$B,$D498,'Annuity Prices'!$E:$E,$G498),IF($B498="RAB Short",SUMIFS('RAB Prices Short'!BB:BB,'RAB Prices Short'!$B:$B,'All Prices combined'!$D498,'RAB Prices Short'!$E:$E,'All Prices combined'!$G498),IF($B498="RAB Long",SUMIFS('RAB Prices Long'!BB:BB,'RAB Prices Long'!$B:$B,'All Prices combined'!$D498,'RAB Prices Long'!$E:$E,'All Prices combined'!$G498)))),2)</f>
        <v>8.82</v>
      </c>
      <c r="AZ498" s="2">
        <f>ROUND(IF($B498="Annuity",SUMIFS('Annuity Prices'!BC:BC,'Annuity Prices'!$B:$B,$D498,'Annuity Prices'!$E:$E,$G498),IF($B498="RAB Short",SUMIFS('RAB Prices Short'!BC:BC,'RAB Prices Short'!$B:$B,'All Prices combined'!$D498,'RAB Prices Short'!$E:$E,'All Prices combined'!$G498),IF($B498="RAB Long",SUMIFS('RAB Prices Long'!BC:BC,'RAB Prices Long'!$B:$B,'All Prices combined'!$D498,'RAB Prices Long'!$E:$E,'All Prices combined'!$G498)))),2)</f>
        <v>9.0399999999999991</v>
      </c>
      <c r="BA498" s="2">
        <f>ROUND(IF($B498="Annuity",SUMIFS('Annuity Prices'!BD:BD,'Annuity Prices'!$B:$B,$D498,'Annuity Prices'!$E:$E,$G498),IF($B498="RAB Short",SUMIFS('RAB Prices Short'!BD:BD,'RAB Prices Short'!$B:$B,'All Prices combined'!$D498,'RAB Prices Short'!$E:$E,'All Prices combined'!$G498),IF($B498="RAB Long",SUMIFS('RAB Prices Long'!BD:BD,'RAB Prices Long'!$B:$B,'All Prices combined'!$D498,'RAB Prices Long'!$E:$E,'All Prices combined'!$G498)))),2)</f>
        <v>9.27</v>
      </c>
      <c r="BB498" s="2">
        <f>ROUND(IF($B498="Annuity",SUMIFS('Annuity Prices'!BE:BE,'Annuity Prices'!$B:$B,$D498,'Annuity Prices'!$E:$E,$G498),IF($B498="RAB Short",SUMIFS('RAB Prices Short'!BE:BE,'RAB Prices Short'!$B:$B,'All Prices combined'!$D498,'RAB Prices Short'!$E:$E,'All Prices combined'!$G498),IF($B498="RAB Long",SUMIFS('RAB Prices Long'!BE:BE,'RAB Prices Long'!$B:$B,'All Prices combined'!$D498,'RAB Prices Long'!$E:$E,'All Prices combined'!$G498)))),2)</f>
        <v>9.4499999999999993</v>
      </c>
      <c r="BC498" s="2">
        <f>ROUND(IF($B498="Annuity",SUMIFS('Annuity Prices'!BF:BF,'Annuity Prices'!$B:$B,$D498,'Annuity Prices'!$E:$E,$G498),IF($B498="RAB Short",SUMIFS('RAB Prices Short'!BF:BF,'RAB Prices Short'!$B:$B,'All Prices combined'!$D498,'RAB Prices Short'!$E:$E,'All Prices combined'!$G498),IF($B498="RAB Long",SUMIFS('RAB Prices Long'!BF:BF,'RAB Prices Long'!$B:$B,'All Prices combined'!$D498,'RAB Prices Long'!$E:$E,'All Prices combined'!$G498)))),2)</f>
        <v>9.69</v>
      </c>
      <c r="BD498" s="2">
        <f>ROUND(IF($B498="Annuity",SUMIFS('Annuity Prices'!BG:BG,'Annuity Prices'!$B:$B,$D498,'Annuity Prices'!$E:$E,$G498),IF($B498="RAB Short",SUMIFS('RAB Prices Short'!BG:BG,'RAB Prices Short'!$B:$B,'All Prices combined'!$D498,'RAB Prices Short'!$E:$E,'All Prices combined'!$G498),IF($B498="RAB Long",SUMIFS('RAB Prices Long'!BG:BG,'RAB Prices Long'!$B:$B,'All Prices combined'!$D498,'RAB Prices Long'!$E:$E,'All Prices combined'!$G498)))),2)</f>
        <v>9.93</v>
      </c>
      <c r="BE498" s="2">
        <f>ROUND(IF($B498="Annuity",SUMIFS('Annuity Prices'!BH:BH,'Annuity Prices'!$B:$B,$D498,'Annuity Prices'!$E:$E,$G498),IF($B498="RAB Short",SUMIFS('RAB Prices Short'!BH:BH,'RAB Prices Short'!$B:$B,'All Prices combined'!$D498,'RAB Prices Short'!$E:$E,'All Prices combined'!$G498),IF($B498="RAB Long",SUMIFS('RAB Prices Long'!BH:BH,'RAB Prices Long'!$B:$B,'All Prices combined'!$D498,'RAB Prices Long'!$E:$E,'All Prices combined'!$G498)))),2)</f>
        <v>10.18</v>
      </c>
      <c r="BF498" s="2">
        <f>ROUND(IF($B498="Annuity",SUMIFS('Annuity Prices'!BI:BI,'Annuity Prices'!$B:$B,$D498,'Annuity Prices'!$E:$E,$G498),IF($B498="RAB Short",SUMIFS('RAB Prices Short'!BI:BI,'RAB Prices Short'!$B:$B,'All Prices combined'!$D498,'RAB Prices Short'!$E:$E,'All Prices combined'!$G498),IF($B498="RAB Long",SUMIFS('RAB Prices Long'!BI:BI,'RAB Prices Long'!$B:$B,'All Prices combined'!$D498,'RAB Prices Long'!$E:$E,'All Prices combined'!$G498)))),2)</f>
        <v>10.38</v>
      </c>
      <c r="BG498" s="2">
        <f>ROUND(IF($B498="Annuity",SUMIFS('Annuity Prices'!BJ:BJ,'Annuity Prices'!$B:$B,$D498,'Annuity Prices'!$E:$E,$G498),IF($B498="RAB Short",SUMIFS('RAB Prices Short'!BJ:BJ,'RAB Prices Short'!$B:$B,'All Prices combined'!$D498,'RAB Prices Short'!$E:$E,'All Prices combined'!$G498),IF($B498="RAB Long",SUMIFS('RAB Prices Long'!BJ:BJ,'RAB Prices Long'!$B:$B,'All Prices combined'!$D498,'RAB Prices Long'!$E:$E,'All Prices combined'!$G498)))),2)</f>
        <v>10.64</v>
      </c>
      <c r="BH498" s="2">
        <f>ROUND(IF($B498="Annuity",SUMIFS('Annuity Prices'!BK:BK,'Annuity Prices'!$B:$B,$D498,'Annuity Prices'!$E:$E,$G498),IF($B498="RAB Short",SUMIFS('RAB Prices Short'!BK:BK,'RAB Prices Short'!$B:$B,'All Prices combined'!$D498,'RAB Prices Short'!$E:$E,'All Prices combined'!$G498),IF($B498="RAB Long",SUMIFS('RAB Prices Long'!BK:BK,'RAB Prices Long'!$B:$B,'All Prices combined'!$D498,'RAB Prices Long'!$E:$E,'All Prices combined'!$G498)))),2)</f>
        <v>10.91</v>
      </c>
      <c r="BI498" s="2">
        <f>ROUND(IF($B498="Annuity",SUMIFS('Annuity Prices'!BL:BL,'Annuity Prices'!$B:$B,$D498,'Annuity Prices'!$E:$E,$G498),IF($B498="RAB Short",SUMIFS('RAB Prices Short'!BL:BL,'RAB Prices Short'!$B:$B,'All Prices combined'!$D498,'RAB Prices Short'!$E:$E,'All Prices combined'!$G498),IF($B498="RAB Long",SUMIFS('RAB Prices Long'!BL:BL,'RAB Prices Long'!$B:$B,'All Prices combined'!$D498,'RAB Prices Long'!$E:$E,'All Prices combined'!$G498)))),2)</f>
        <v>11.18</v>
      </c>
      <c r="BJ498" s="2">
        <f>ROUND(IF($B498="Annuity",SUMIFS('Annuity Prices'!BM:BM,'Annuity Prices'!$B:$B,$D498,'Annuity Prices'!$E:$E,$G498),IF($B498="RAB Short",SUMIFS('RAB Prices Short'!BM:BM,'RAB Prices Short'!$B:$B,'All Prices combined'!$D498,'RAB Prices Short'!$E:$E,'All Prices combined'!$G498),IF($B498="RAB Long",SUMIFS('RAB Prices Long'!BM:BM,'RAB Prices Long'!$B:$B,'All Prices combined'!$D498,'RAB Prices Long'!$E:$E,'All Prices combined'!$G498)))),2)</f>
        <v>11.4</v>
      </c>
      <c r="BK498" s="2">
        <f>ROUND(IF($B498="Annuity",SUMIFS('Annuity Prices'!BN:BN,'Annuity Prices'!$B:$B,$D498,'Annuity Prices'!$E:$E,$G498),IF($B498="RAB Short",SUMIFS('RAB Prices Short'!BN:BN,'RAB Prices Short'!$B:$B,'All Prices combined'!$D498,'RAB Prices Short'!$E:$E,'All Prices combined'!$G498),IF($B498="RAB Long",SUMIFS('RAB Prices Long'!BN:BN,'RAB Prices Long'!$B:$B,'All Prices combined'!$D498,'RAB Prices Long'!$E:$E,'All Prices combined'!$G498)))),2)</f>
        <v>11.68</v>
      </c>
      <c r="BL498" s="2">
        <f>ROUND(IF($B498="Annuity",SUMIFS('Annuity Prices'!BO:BO,'Annuity Prices'!$B:$B,$D498,'Annuity Prices'!$E:$E,$G498),IF($B498="RAB Short",SUMIFS('RAB Prices Short'!BO:BO,'RAB Prices Short'!$B:$B,'All Prices combined'!$D498,'RAB Prices Short'!$E:$E,'All Prices combined'!$G498),IF($B498="RAB Long",SUMIFS('RAB Prices Long'!BO:BO,'RAB Prices Long'!$B:$B,'All Prices combined'!$D498,'RAB Prices Long'!$E:$E,'All Prices combined'!$G498)))),2)</f>
        <v>11.98</v>
      </c>
      <c r="BM498" s="2">
        <f>ROUND(IF($B498="Annuity",SUMIFS('Annuity Prices'!BP:BP,'Annuity Prices'!$B:$B,$D498,'Annuity Prices'!$E:$E,$G498),IF($B498="RAB Short",SUMIFS('RAB Prices Short'!BP:BP,'RAB Prices Short'!$B:$B,'All Prices combined'!$D498,'RAB Prices Short'!$E:$E,'All Prices combined'!$G498),IF($B498="RAB Long",SUMIFS('RAB Prices Long'!BP:BP,'RAB Prices Long'!$B:$B,'All Prices combined'!$D498,'RAB Prices Long'!$E:$E,'All Prices combined'!$G498)))),2)</f>
        <v>12.28</v>
      </c>
      <c r="BN498" s="2">
        <f>ROUND(IF($B498="Annuity",SUMIFS('Annuity Prices'!BQ:BQ,'Annuity Prices'!$B:$B,$D498,'Annuity Prices'!$E:$E,$G498),IF($B498="RAB Short",SUMIFS('RAB Prices Short'!BQ:BQ,'RAB Prices Short'!$B:$B,'All Prices combined'!$D498,'RAB Prices Short'!$E:$E,'All Prices combined'!$G498),IF($B498="RAB Long",SUMIFS('RAB Prices Long'!BQ:BQ,'RAB Prices Long'!$B:$B,'All Prices combined'!$D498,'RAB Prices Long'!$E:$E,'All Prices combined'!$G498)))),2)</f>
        <v>12.52</v>
      </c>
      <c r="BO498" s="2">
        <f>ROUND(IF($B498="Annuity",SUMIFS('Annuity Prices'!BR:BR,'Annuity Prices'!$B:$B,$D498,'Annuity Prices'!$E:$E,$G498),IF($B498="RAB Short",SUMIFS('RAB Prices Short'!BR:BR,'RAB Prices Short'!$B:$B,'All Prices combined'!$D498,'RAB Prices Short'!$E:$E,'All Prices combined'!$G498),IF($B498="RAB Long",SUMIFS('RAB Prices Long'!BR:BR,'RAB Prices Long'!$B:$B,'All Prices combined'!$D498,'RAB Prices Long'!$E:$E,'All Prices combined'!$G498)))),2)</f>
        <v>12.83</v>
      </c>
      <c r="BP498" s="2">
        <f>ROUND(IF($B498="Annuity",SUMIFS('Annuity Prices'!BS:BS,'Annuity Prices'!$B:$B,$D498,'Annuity Prices'!$E:$E,$G498),IF($B498="RAB Short",SUMIFS('RAB Prices Short'!BS:BS,'RAB Prices Short'!$B:$B,'All Prices combined'!$D498,'RAB Prices Short'!$E:$E,'All Prices combined'!$G498),IF($B498="RAB Long",SUMIFS('RAB Prices Long'!BS:BS,'RAB Prices Long'!$B:$B,'All Prices combined'!$D498,'RAB Prices Long'!$E:$E,'All Prices combined'!$G498)))),2)</f>
        <v>13.15</v>
      </c>
      <c r="BQ498" s="2">
        <f>ROUND(IF($B498="Annuity",SUMIFS('Annuity Prices'!BT:BT,'Annuity Prices'!$B:$B,$D498,'Annuity Prices'!$E:$E,$G498),IF($B498="RAB Short",SUMIFS('RAB Prices Short'!BT:BT,'RAB Prices Short'!$B:$B,'All Prices combined'!$D498,'RAB Prices Short'!$E:$E,'All Prices combined'!$G498),IF($B498="RAB Long",SUMIFS('RAB Prices Long'!BT:BT,'RAB Prices Long'!$B:$B,'All Prices combined'!$D498,'RAB Prices Long'!$E:$E,'All Prices combined'!$G498)))),2)</f>
        <v>13.48</v>
      </c>
      <c r="BR498" s="2">
        <f>ROUND(IF($B498="Annuity",SUMIFS('Annuity Prices'!BU:BU,'Annuity Prices'!$B:$B,$D498,'Annuity Prices'!$E:$E,$G498),IF($B498="RAB Short",SUMIFS('RAB Prices Short'!BU:BU,'RAB Prices Short'!$B:$B,'All Prices combined'!$D498,'RAB Prices Short'!$E:$E,'All Prices combined'!$G498),IF($B498="RAB Long",SUMIFS('RAB Prices Long'!BU:BU,'RAB Prices Long'!$B:$B,'All Prices combined'!$D498,'RAB Prices Long'!$E:$E,'All Prices combined'!$G498)))),2)</f>
        <v>13.75</v>
      </c>
      <c r="BS498" s="2">
        <f>ROUND(IF($B498="Annuity",SUMIFS('Annuity Prices'!BV:BV,'Annuity Prices'!$B:$B,$D498,'Annuity Prices'!$E:$E,$G498),IF($B498="RAB Short",SUMIFS('RAB Prices Short'!BV:BV,'RAB Prices Short'!$B:$B,'All Prices combined'!$D498,'RAB Prices Short'!$E:$E,'All Prices combined'!$G498),IF($B498="RAB Long",SUMIFS('RAB Prices Long'!BV:BV,'RAB Prices Long'!$B:$B,'All Prices combined'!$D498,'RAB Prices Long'!$E:$E,'All Prices combined'!$G498)))),2)</f>
        <v>14.09</v>
      </c>
      <c r="BT498" s="2">
        <f>ROUND(IF($B498="Annuity",SUMIFS('Annuity Prices'!BW:BW,'Annuity Prices'!$B:$B,$D498,'Annuity Prices'!$E:$E,$G498),IF($B498="RAB Short",SUMIFS('RAB Prices Short'!BW:BW,'RAB Prices Short'!$B:$B,'All Prices combined'!$D498,'RAB Prices Short'!$E:$E,'All Prices combined'!$G498),IF($B498="RAB Long",SUMIFS('RAB Prices Long'!BW:BW,'RAB Prices Long'!$B:$B,'All Prices combined'!$D498,'RAB Prices Long'!$E:$E,'All Prices combined'!$G498)))),2)</f>
        <v>14.44</v>
      </c>
      <c r="BU498" s="2">
        <f>ROUND(IF($B498="Annuity",SUMIFS('Annuity Prices'!BX:BX,'Annuity Prices'!$B:$B,$D498,'Annuity Prices'!$E:$E,$G498),IF($B498="RAB Short",SUMIFS('RAB Prices Short'!BX:BX,'RAB Prices Short'!$B:$B,'All Prices combined'!$D498,'RAB Prices Short'!$E:$E,'All Prices combined'!$G498),IF($B498="RAB Long",SUMIFS('RAB Prices Long'!BX:BX,'RAB Prices Long'!$B:$B,'All Prices combined'!$D498,'RAB Prices Long'!$E:$E,'All Prices combined'!$G498)))),2)</f>
        <v>14.81</v>
      </c>
    </row>
    <row r="499" spans="2:73" x14ac:dyDescent="0.25">
      <c r="B499" t="s">
        <v>45</v>
      </c>
      <c r="C499">
        <v>22</v>
      </c>
      <c r="E499" t="s">
        <v>193</v>
      </c>
      <c r="F499">
        <v>22</v>
      </c>
      <c r="G499" t="s">
        <v>194</v>
      </c>
      <c r="I499" s="2">
        <f>ROUND(IF($B499="Annuity",SUMIFS('Annuity Prices'!L:L,'Annuity Prices'!$B:$B,$D499,'Annuity Prices'!$E:$E,$G499),IF($B499="RAB Short",SUMIFS('RAB Prices Short'!L:L,'RAB Prices Short'!$B:$B,'All Prices combined'!$D499,'RAB Prices Short'!$E:$E,'All Prices combined'!$G499),IF($B499="RAB Long",SUMIFS('RAB Prices Long'!L:L,'RAB Prices Long'!$B:$B,'All Prices combined'!$D499,'RAB Prices Long'!$E:$E,'All Prices combined'!$G499)))),2)</f>
        <v>0</v>
      </c>
      <c r="J499" s="2">
        <f>ROUND(IF($B499="Annuity",SUMIFS('Annuity Prices'!M:M,'Annuity Prices'!$B:$B,$D499,'Annuity Prices'!$E:$E,$G499),IF($B499="RAB Short",SUMIFS('RAB Prices Short'!M:M,'RAB Prices Short'!$B:$B,'All Prices combined'!$D499,'RAB Prices Short'!$E:$E,'All Prices combined'!$G499),IF($B499="RAB Long",SUMIFS('RAB Prices Long'!M:M,'RAB Prices Long'!$B:$B,'All Prices combined'!$D499,'RAB Prices Long'!$E:$E,'All Prices combined'!$G499)))),2)</f>
        <v>0</v>
      </c>
      <c r="K499" s="2">
        <f>ROUND(IF($B499="Annuity",SUMIFS('Annuity Prices'!N:N,'Annuity Prices'!$B:$B,$D499,'Annuity Prices'!$E:$E,$G499),IF($B499="RAB Short",SUMIFS('RAB Prices Short'!N:N,'RAB Prices Short'!$B:$B,'All Prices combined'!$D499,'RAB Prices Short'!$E:$E,'All Prices combined'!$G499),IF($B499="RAB Long",SUMIFS('RAB Prices Long'!N:N,'RAB Prices Long'!$B:$B,'All Prices combined'!$D499,'RAB Prices Long'!$E:$E,'All Prices combined'!$G499)))),2)</f>
        <v>0</v>
      </c>
      <c r="L499" s="2">
        <f>ROUND(IF($B499="Annuity",SUMIFS('Annuity Prices'!O:O,'Annuity Prices'!$B:$B,$D499,'Annuity Prices'!$E:$E,$G499),IF($B499="RAB Short",SUMIFS('RAB Prices Short'!O:O,'RAB Prices Short'!$B:$B,'All Prices combined'!$D499,'RAB Prices Short'!$E:$E,'All Prices combined'!$G499),IF($B499="RAB Long",SUMIFS('RAB Prices Long'!O:O,'RAB Prices Long'!$B:$B,'All Prices combined'!$D499,'RAB Prices Long'!$E:$E,'All Prices combined'!$G499)))),2)</f>
        <v>0</v>
      </c>
      <c r="M499" s="2">
        <f>ROUND(IF($B499="Annuity",SUMIFS('Annuity Prices'!P:P,'Annuity Prices'!$B:$B,$D499,'Annuity Prices'!$E:$E,$G499),IF($B499="RAB Short",SUMIFS('RAB Prices Short'!P:P,'RAB Prices Short'!$B:$B,'All Prices combined'!$D499,'RAB Prices Short'!$E:$E,'All Prices combined'!$G499),IF($B499="RAB Long",SUMIFS('RAB Prices Long'!P:P,'RAB Prices Long'!$B:$B,'All Prices combined'!$D499,'RAB Prices Long'!$E:$E,'All Prices combined'!$G499)))),2)</f>
        <v>0</v>
      </c>
      <c r="N499" s="2">
        <f>ROUND(IF($B499="Annuity",SUMIFS('Annuity Prices'!Q:Q,'Annuity Prices'!$B:$B,$D499,'Annuity Prices'!$E:$E,$G499),IF($B499="RAB Short",SUMIFS('RAB Prices Short'!Q:Q,'RAB Prices Short'!$B:$B,'All Prices combined'!$D499,'RAB Prices Short'!$E:$E,'All Prices combined'!$G499),IF($B499="RAB Long",SUMIFS('RAB Prices Long'!Q:Q,'RAB Prices Long'!$B:$B,'All Prices combined'!$D499,'RAB Prices Long'!$E:$E,'All Prices combined'!$G499)))),2)</f>
        <v>0</v>
      </c>
      <c r="O499" s="2">
        <f>ROUND(IF($B499="Annuity",SUMIFS('Annuity Prices'!R:R,'Annuity Prices'!$B:$B,$D499,'Annuity Prices'!$E:$E,$G499),IF($B499="RAB Short",SUMIFS('RAB Prices Short'!R:R,'RAB Prices Short'!$B:$B,'All Prices combined'!$D499,'RAB Prices Short'!$E:$E,'All Prices combined'!$G499),IF($B499="RAB Long",SUMIFS('RAB Prices Long'!R:R,'RAB Prices Long'!$B:$B,'All Prices combined'!$D499,'RAB Prices Long'!$E:$E,'All Prices combined'!$G499)))),2)</f>
        <v>0</v>
      </c>
      <c r="P499" s="2">
        <f>ROUND(IF($B499="Annuity",SUMIFS('Annuity Prices'!S:S,'Annuity Prices'!$B:$B,$D499,'Annuity Prices'!$E:$E,$G499),IF($B499="RAB Short",SUMIFS('RAB Prices Short'!S:S,'RAB Prices Short'!$B:$B,'All Prices combined'!$D499,'RAB Prices Short'!$E:$E,'All Prices combined'!$G499),IF($B499="RAB Long",SUMIFS('RAB Prices Long'!S:S,'RAB Prices Long'!$B:$B,'All Prices combined'!$D499,'RAB Prices Long'!$E:$E,'All Prices combined'!$G499)))),2)</f>
        <v>0</v>
      </c>
      <c r="Q499" s="2">
        <f>ROUND(IF($B499="Annuity",SUMIFS('Annuity Prices'!T:T,'Annuity Prices'!$B:$B,$D499,'Annuity Prices'!$E:$E,$G499),IF($B499="RAB Short",SUMIFS('RAB Prices Short'!T:T,'RAB Prices Short'!$B:$B,'All Prices combined'!$D499,'RAB Prices Short'!$E:$E,'All Prices combined'!$G499),IF($B499="RAB Long",SUMIFS('RAB Prices Long'!T:T,'RAB Prices Long'!$B:$B,'All Prices combined'!$D499,'RAB Prices Long'!$E:$E,'All Prices combined'!$G499)))),2)</f>
        <v>0</v>
      </c>
      <c r="R499" s="2">
        <f>ROUND(IF($B499="Annuity",SUMIFS('Annuity Prices'!U:U,'Annuity Prices'!$B:$B,$D499,'Annuity Prices'!$E:$E,$G499),IF($B499="RAB Short",SUMIFS('RAB Prices Short'!U:U,'RAB Prices Short'!$B:$B,'All Prices combined'!$D499,'RAB Prices Short'!$E:$E,'All Prices combined'!$G499),IF($B499="RAB Long",SUMIFS('RAB Prices Long'!U:U,'RAB Prices Long'!$B:$B,'All Prices combined'!$D499,'RAB Prices Long'!$E:$E,'All Prices combined'!$G499)))),2)</f>
        <v>0</v>
      </c>
      <c r="S499" s="2">
        <f>ROUND(IF($B499="Annuity",SUMIFS('Annuity Prices'!V:V,'Annuity Prices'!$B:$B,$D499,'Annuity Prices'!$E:$E,$G499),IF($B499="RAB Short",SUMIFS('RAB Prices Short'!V:V,'RAB Prices Short'!$B:$B,'All Prices combined'!$D499,'RAB Prices Short'!$E:$E,'All Prices combined'!$G499),IF($B499="RAB Long",SUMIFS('RAB Prices Long'!V:V,'RAB Prices Long'!$B:$B,'All Prices combined'!$D499,'RAB Prices Long'!$E:$E,'All Prices combined'!$G499)))),2)</f>
        <v>0</v>
      </c>
      <c r="T499" s="2">
        <f>ROUND(IF($B499="Annuity",SUMIFS('Annuity Prices'!W:W,'Annuity Prices'!$B:$B,$D499,'Annuity Prices'!$E:$E,$G499),IF($B499="RAB Short",SUMIFS('RAB Prices Short'!W:W,'RAB Prices Short'!$B:$B,'All Prices combined'!$D499,'RAB Prices Short'!$E:$E,'All Prices combined'!$G499),IF($B499="RAB Long",SUMIFS('RAB Prices Long'!W:W,'RAB Prices Long'!$B:$B,'All Prices combined'!$D499,'RAB Prices Long'!$E:$E,'All Prices combined'!$G499)))),2)</f>
        <v>0</v>
      </c>
      <c r="U499" s="2">
        <f>ROUND(IF($B499="Annuity",SUMIFS('Annuity Prices'!X:X,'Annuity Prices'!$B:$B,$D499,'Annuity Prices'!$E:$E,$G499),IF($B499="RAB Short",SUMIFS('RAB Prices Short'!X:X,'RAB Prices Short'!$B:$B,'All Prices combined'!$D499,'RAB Prices Short'!$E:$E,'All Prices combined'!$G499),IF($B499="RAB Long",SUMIFS('RAB Prices Long'!X:X,'RAB Prices Long'!$B:$B,'All Prices combined'!$D499,'RAB Prices Long'!$E:$E,'All Prices combined'!$G499)))),2)</f>
        <v>0</v>
      </c>
      <c r="V499" s="2">
        <f>ROUND(IF($B499="Annuity",SUMIFS('Annuity Prices'!Y:Y,'Annuity Prices'!$B:$B,$D499,'Annuity Prices'!$E:$E,$G499),IF($B499="RAB Short",SUMIFS('RAB Prices Short'!Y:Y,'RAB Prices Short'!$B:$B,'All Prices combined'!$D499,'RAB Prices Short'!$E:$E,'All Prices combined'!$G499),IF($B499="RAB Long",SUMIFS('RAB Prices Long'!Y:Y,'RAB Prices Long'!$B:$B,'All Prices combined'!$D499,'RAB Prices Long'!$E:$E,'All Prices combined'!$G499)))),2)</f>
        <v>0</v>
      </c>
      <c r="W499" s="2">
        <f>ROUND(IF($B499="Annuity",SUMIFS('Annuity Prices'!Z:Z,'Annuity Prices'!$B:$B,$D499,'Annuity Prices'!$E:$E,$G499),IF($B499="RAB Short",SUMIFS('RAB Prices Short'!Z:Z,'RAB Prices Short'!$B:$B,'All Prices combined'!$D499,'RAB Prices Short'!$E:$E,'All Prices combined'!$G499),IF($B499="RAB Long",SUMIFS('RAB Prices Long'!Z:Z,'RAB Prices Long'!$B:$B,'All Prices combined'!$D499,'RAB Prices Long'!$E:$E,'All Prices combined'!$G499)))),2)</f>
        <v>0</v>
      </c>
      <c r="X499" s="2">
        <f>ROUND(IF($B499="Annuity",SUMIFS('Annuity Prices'!AA:AA,'Annuity Prices'!$B:$B,$D499,'Annuity Prices'!$E:$E,$G499),IF($B499="RAB Short",SUMIFS('RAB Prices Short'!AA:AA,'RAB Prices Short'!$B:$B,'All Prices combined'!$D499,'RAB Prices Short'!$E:$E,'All Prices combined'!$G499),IF($B499="RAB Long",SUMIFS('RAB Prices Long'!AA:AA,'RAB Prices Long'!$B:$B,'All Prices combined'!$D499,'RAB Prices Long'!$E:$E,'All Prices combined'!$G499)))),2)</f>
        <v>0</v>
      </c>
      <c r="Y499" s="2">
        <f>ROUND(IF($B499="Annuity",SUMIFS('Annuity Prices'!AB:AB,'Annuity Prices'!$B:$B,$D499,'Annuity Prices'!$E:$E,$G499),IF($B499="RAB Short",SUMIFS('RAB Prices Short'!AB:AB,'RAB Prices Short'!$B:$B,'All Prices combined'!$D499,'RAB Prices Short'!$E:$E,'All Prices combined'!$G499),IF($B499="RAB Long",SUMIFS('RAB Prices Long'!AB:AB,'RAB Prices Long'!$B:$B,'All Prices combined'!$D499,'RAB Prices Long'!$E:$E,'All Prices combined'!$G499)))),2)</f>
        <v>0</v>
      </c>
      <c r="Z499" s="2">
        <f>ROUND(IF($B499="Annuity",SUMIFS('Annuity Prices'!AC:AC,'Annuity Prices'!$B:$B,$D499,'Annuity Prices'!$E:$E,$G499),IF($B499="RAB Short",SUMIFS('RAB Prices Short'!AC:AC,'RAB Prices Short'!$B:$B,'All Prices combined'!$D499,'RAB Prices Short'!$E:$E,'All Prices combined'!$G499),IF($B499="RAB Long",SUMIFS('RAB Prices Long'!AC:AC,'RAB Prices Long'!$B:$B,'All Prices combined'!$D499,'RAB Prices Long'!$E:$E,'All Prices combined'!$G499)))),2)</f>
        <v>0</v>
      </c>
      <c r="AA499" s="2">
        <f>ROUND(IF($B499="Annuity",SUMIFS('Annuity Prices'!AD:AD,'Annuity Prices'!$B:$B,$D499,'Annuity Prices'!$E:$E,$G499),IF($B499="RAB Short",SUMIFS('RAB Prices Short'!AD:AD,'RAB Prices Short'!$B:$B,'All Prices combined'!$D499,'RAB Prices Short'!$E:$E,'All Prices combined'!$G499),IF($B499="RAB Long",SUMIFS('RAB Prices Long'!AD:AD,'RAB Prices Long'!$B:$B,'All Prices combined'!$D499,'RAB Prices Long'!$E:$E,'All Prices combined'!$G499)))),2)</f>
        <v>0</v>
      </c>
      <c r="AB499" s="2">
        <f>ROUND(IF($B499="Annuity",SUMIFS('Annuity Prices'!AE:AE,'Annuity Prices'!$B:$B,$D499,'Annuity Prices'!$E:$E,$G499),IF($B499="RAB Short",SUMIFS('RAB Prices Short'!AE:AE,'RAB Prices Short'!$B:$B,'All Prices combined'!$D499,'RAB Prices Short'!$E:$E,'All Prices combined'!$G499),IF($B499="RAB Long",SUMIFS('RAB Prices Long'!AE:AE,'RAB Prices Long'!$B:$B,'All Prices combined'!$D499,'RAB Prices Long'!$E:$E,'All Prices combined'!$G499)))),2)</f>
        <v>0</v>
      </c>
      <c r="AC499" s="2">
        <f>ROUND(IF($B499="Annuity",SUMIFS('Annuity Prices'!AF:AF,'Annuity Prices'!$B:$B,$D499,'Annuity Prices'!$E:$E,$G499),IF($B499="RAB Short",SUMIFS('RAB Prices Short'!AF:AF,'RAB Prices Short'!$B:$B,'All Prices combined'!$D499,'RAB Prices Short'!$E:$E,'All Prices combined'!$G499),IF($B499="RAB Long",SUMIFS('RAB Prices Long'!AF:AF,'RAB Prices Long'!$B:$B,'All Prices combined'!$D499,'RAB Prices Long'!$E:$E,'All Prices combined'!$G499)))),2)</f>
        <v>0</v>
      </c>
      <c r="AD499" s="2">
        <f>ROUND(IF($B499="Annuity",SUMIFS('Annuity Prices'!AG:AG,'Annuity Prices'!$B:$B,$D499,'Annuity Prices'!$E:$E,$G499),IF($B499="RAB Short",SUMIFS('RAB Prices Short'!AG:AG,'RAB Prices Short'!$B:$B,'All Prices combined'!$D499,'RAB Prices Short'!$E:$E,'All Prices combined'!$G499),IF($B499="RAB Long",SUMIFS('RAB Prices Long'!AG:AG,'RAB Prices Long'!$B:$B,'All Prices combined'!$D499,'RAB Prices Long'!$E:$E,'All Prices combined'!$G499)))),2)</f>
        <v>0</v>
      </c>
      <c r="AE499" s="2">
        <f>ROUND(IF($B499="Annuity",SUMIFS('Annuity Prices'!AH:AH,'Annuity Prices'!$B:$B,$D499,'Annuity Prices'!$E:$E,$G499),IF($B499="RAB Short",SUMIFS('RAB Prices Short'!AH:AH,'RAB Prices Short'!$B:$B,'All Prices combined'!$D499,'RAB Prices Short'!$E:$E,'All Prices combined'!$G499),IF($B499="RAB Long",SUMIFS('RAB Prices Long'!AH:AH,'RAB Prices Long'!$B:$B,'All Prices combined'!$D499,'RAB Prices Long'!$E:$E,'All Prices combined'!$G499)))),2)</f>
        <v>0</v>
      </c>
      <c r="AF499" s="2">
        <f>ROUND(IF($B499="Annuity",SUMIFS('Annuity Prices'!AI:AI,'Annuity Prices'!$B:$B,$D499,'Annuity Prices'!$E:$E,$G499),IF($B499="RAB Short",SUMIFS('RAB Prices Short'!AI:AI,'RAB Prices Short'!$B:$B,'All Prices combined'!$D499,'RAB Prices Short'!$E:$E,'All Prices combined'!$G499),IF($B499="RAB Long",SUMIFS('RAB Prices Long'!AI:AI,'RAB Prices Long'!$B:$B,'All Prices combined'!$D499,'RAB Prices Long'!$E:$E,'All Prices combined'!$G499)))),2)</f>
        <v>0</v>
      </c>
      <c r="AG499" s="2">
        <f>ROUND(IF($B499="Annuity",SUMIFS('Annuity Prices'!AJ:AJ,'Annuity Prices'!$B:$B,$D499,'Annuity Prices'!$E:$E,$G499),IF($B499="RAB Short",SUMIFS('RAB Prices Short'!AJ:AJ,'RAB Prices Short'!$B:$B,'All Prices combined'!$D499,'RAB Prices Short'!$E:$E,'All Prices combined'!$G499),IF($B499="RAB Long",SUMIFS('RAB Prices Long'!AJ:AJ,'RAB Prices Long'!$B:$B,'All Prices combined'!$D499,'RAB Prices Long'!$E:$E,'All Prices combined'!$G499)))),2)</f>
        <v>0</v>
      </c>
      <c r="AH499" s="2">
        <f>ROUND(IF($B499="Annuity",SUMIFS('Annuity Prices'!AK:AK,'Annuity Prices'!$B:$B,$D499,'Annuity Prices'!$E:$E,$G499),IF($B499="RAB Short",SUMIFS('RAB Prices Short'!AK:AK,'RAB Prices Short'!$B:$B,'All Prices combined'!$D499,'RAB Prices Short'!$E:$E,'All Prices combined'!$G499),IF($B499="RAB Long",SUMIFS('RAB Prices Long'!AK:AK,'RAB Prices Long'!$B:$B,'All Prices combined'!$D499,'RAB Prices Long'!$E:$E,'All Prices combined'!$G499)))),2)</f>
        <v>0</v>
      </c>
      <c r="AI499" s="2">
        <f>ROUND(IF($B499="Annuity",SUMIFS('Annuity Prices'!AL:AL,'Annuity Prices'!$B:$B,$D499,'Annuity Prices'!$E:$E,$G499),IF($B499="RAB Short",SUMIFS('RAB Prices Short'!AL:AL,'RAB Prices Short'!$B:$B,'All Prices combined'!$D499,'RAB Prices Short'!$E:$E,'All Prices combined'!$G499),IF($B499="RAB Long",SUMIFS('RAB Prices Long'!AL:AL,'RAB Prices Long'!$B:$B,'All Prices combined'!$D499,'RAB Prices Long'!$E:$E,'All Prices combined'!$G499)))),2)</f>
        <v>0</v>
      </c>
      <c r="AJ499" s="2">
        <f>ROUND(IF($B499="Annuity",SUMIFS('Annuity Prices'!AM:AM,'Annuity Prices'!$B:$B,$D499,'Annuity Prices'!$E:$E,$G499),IF($B499="RAB Short",SUMIFS('RAB Prices Short'!AM:AM,'RAB Prices Short'!$B:$B,'All Prices combined'!$D499,'RAB Prices Short'!$E:$E,'All Prices combined'!$G499),IF($B499="RAB Long",SUMIFS('RAB Prices Long'!AM:AM,'RAB Prices Long'!$B:$B,'All Prices combined'!$D499,'RAB Prices Long'!$E:$E,'All Prices combined'!$G499)))),2)</f>
        <v>0</v>
      </c>
      <c r="AK499" s="2">
        <f>ROUND(IF($B499="Annuity",SUMIFS('Annuity Prices'!AN:AN,'Annuity Prices'!$B:$B,$D499,'Annuity Prices'!$E:$E,$G499),IF($B499="RAB Short",SUMIFS('RAB Prices Short'!AN:AN,'RAB Prices Short'!$B:$B,'All Prices combined'!$D499,'RAB Prices Short'!$E:$E,'All Prices combined'!$G499),IF($B499="RAB Long",SUMIFS('RAB Prices Long'!AN:AN,'RAB Prices Long'!$B:$B,'All Prices combined'!$D499,'RAB Prices Long'!$E:$E,'All Prices combined'!$G499)))),2)</f>
        <v>0</v>
      </c>
      <c r="AL499" s="2">
        <f>ROUND(IF($B499="Annuity",SUMIFS('Annuity Prices'!AO:AO,'Annuity Prices'!$B:$B,$D499,'Annuity Prices'!$E:$E,$G499),IF($B499="RAB Short",SUMIFS('RAB Prices Short'!AO:AO,'RAB Prices Short'!$B:$B,'All Prices combined'!$D499,'RAB Prices Short'!$E:$E,'All Prices combined'!$G499),IF($B499="RAB Long",SUMIFS('RAB Prices Long'!AO:AO,'RAB Prices Long'!$B:$B,'All Prices combined'!$D499,'RAB Prices Long'!$E:$E,'All Prices combined'!$G499)))),2)</f>
        <v>0</v>
      </c>
      <c r="AM499" s="2">
        <f>ROUND(IF($B499="Annuity",SUMIFS('Annuity Prices'!AP:AP,'Annuity Prices'!$B:$B,$D499,'Annuity Prices'!$E:$E,$G499),IF($B499="RAB Short",SUMIFS('RAB Prices Short'!AP:AP,'RAB Prices Short'!$B:$B,'All Prices combined'!$D499,'RAB Prices Short'!$E:$E,'All Prices combined'!$G499),IF($B499="RAB Long",SUMIFS('RAB Prices Long'!AP:AP,'RAB Prices Long'!$B:$B,'All Prices combined'!$D499,'RAB Prices Long'!$E:$E,'All Prices combined'!$G499)))),2)</f>
        <v>0</v>
      </c>
      <c r="AN499" s="2">
        <f>ROUND(IF($B499="Annuity",SUMIFS('Annuity Prices'!AQ:AQ,'Annuity Prices'!$B:$B,$D499,'Annuity Prices'!$E:$E,$G499),IF($B499="RAB Short",SUMIFS('RAB Prices Short'!AQ:AQ,'RAB Prices Short'!$B:$B,'All Prices combined'!$D499,'RAB Prices Short'!$E:$E,'All Prices combined'!$G499),IF($B499="RAB Long",SUMIFS('RAB Prices Long'!AQ:AQ,'RAB Prices Long'!$B:$B,'All Prices combined'!$D499,'RAB Prices Long'!$E:$E,'All Prices combined'!$G499)))),2)</f>
        <v>0</v>
      </c>
      <c r="AO499" s="2">
        <f>ROUND(IF($B499="Annuity",SUMIFS('Annuity Prices'!AR:AR,'Annuity Prices'!$B:$B,$D499,'Annuity Prices'!$E:$E,$G499),IF($B499="RAB Short",SUMIFS('RAB Prices Short'!AR:AR,'RAB Prices Short'!$B:$B,'All Prices combined'!$D499,'RAB Prices Short'!$E:$E,'All Prices combined'!$G499),IF($B499="RAB Long",SUMIFS('RAB Prices Long'!AR:AR,'RAB Prices Long'!$B:$B,'All Prices combined'!$D499,'RAB Prices Long'!$E:$E,'All Prices combined'!$G499)))),2)</f>
        <v>0</v>
      </c>
      <c r="AP499" s="2">
        <f>ROUND(IF($B499="Annuity",SUMIFS('Annuity Prices'!AS:AS,'Annuity Prices'!$B:$B,$D499,'Annuity Prices'!$E:$E,$G499),IF($B499="RAB Short",SUMIFS('RAB Prices Short'!AS:AS,'RAB Prices Short'!$B:$B,'All Prices combined'!$D499,'RAB Prices Short'!$E:$E,'All Prices combined'!$G499),IF($B499="RAB Long",SUMIFS('RAB Prices Long'!AS:AS,'RAB Prices Long'!$B:$B,'All Prices combined'!$D499,'RAB Prices Long'!$E:$E,'All Prices combined'!$G499)))),2)</f>
        <v>0</v>
      </c>
      <c r="AQ499" s="2">
        <f>ROUND(IF($B499="Annuity",SUMIFS('Annuity Prices'!AT:AT,'Annuity Prices'!$B:$B,$D499,'Annuity Prices'!$E:$E,$G499),IF($B499="RAB Short",SUMIFS('RAB Prices Short'!AT:AT,'RAB Prices Short'!$B:$B,'All Prices combined'!$D499,'RAB Prices Short'!$E:$E,'All Prices combined'!$G499),IF($B499="RAB Long",SUMIFS('RAB Prices Long'!AT:AT,'RAB Prices Long'!$B:$B,'All Prices combined'!$D499,'RAB Prices Long'!$E:$E,'All Prices combined'!$G499)))),2)</f>
        <v>0</v>
      </c>
      <c r="AR499" s="2">
        <f>ROUND(IF($B499="Annuity",SUMIFS('Annuity Prices'!AU:AU,'Annuity Prices'!$B:$B,$D499,'Annuity Prices'!$E:$E,$G499),IF($B499="RAB Short",SUMIFS('RAB Prices Short'!AU:AU,'RAB Prices Short'!$B:$B,'All Prices combined'!$D499,'RAB Prices Short'!$E:$E,'All Prices combined'!$G499),IF($B499="RAB Long",SUMIFS('RAB Prices Long'!AU:AU,'RAB Prices Long'!$B:$B,'All Prices combined'!$D499,'RAB Prices Long'!$E:$E,'All Prices combined'!$G499)))),2)</f>
        <v>0</v>
      </c>
      <c r="AS499" s="2">
        <f>ROUND(IF($B499="Annuity",SUMIFS('Annuity Prices'!AV:AV,'Annuity Prices'!$B:$B,$D499,'Annuity Prices'!$E:$E,$G499),IF($B499="RAB Short",SUMIFS('RAB Prices Short'!AV:AV,'RAB Prices Short'!$B:$B,'All Prices combined'!$D499,'RAB Prices Short'!$E:$E,'All Prices combined'!$G499),IF($B499="RAB Long",SUMIFS('RAB Prices Long'!AV:AV,'RAB Prices Long'!$B:$B,'All Prices combined'!$D499,'RAB Prices Long'!$E:$E,'All Prices combined'!$G499)))),2)</f>
        <v>0</v>
      </c>
      <c r="AT499" s="2">
        <f>ROUND(IF($B499="Annuity",SUMIFS('Annuity Prices'!AW:AW,'Annuity Prices'!$B:$B,$D499,'Annuity Prices'!$E:$E,$G499),IF($B499="RAB Short",SUMIFS('RAB Prices Short'!AW:AW,'RAB Prices Short'!$B:$B,'All Prices combined'!$D499,'RAB Prices Short'!$E:$E,'All Prices combined'!$G499),IF($B499="RAB Long",SUMIFS('RAB Prices Long'!AW:AW,'RAB Prices Long'!$B:$B,'All Prices combined'!$D499,'RAB Prices Long'!$E:$E,'All Prices combined'!$G499)))),2)</f>
        <v>0</v>
      </c>
      <c r="AU499" s="2">
        <f>ROUND(IF($B499="Annuity",SUMIFS('Annuity Prices'!AX:AX,'Annuity Prices'!$B:$B,$D499,'Annuity Prices'!$E:$E,$G499),IF($B499="RAB Short",SUMIFS('RAB Prices Short'!AX:AX,'RAB Prices Short'!$B:$B,'All Prices combined'!$D499,'RAB Prices Short'!$E:$E,'All Prices combined'!$G499),IF($B499="RAB Long",SUMIFS('RAB Prices Long'!AX:AX,'RAB Prices Long'!$B:$B,'All Prices combined'!$D499,'RAB Prices Long'!$E:$E,'All Prices combined'!$G499)))),2)</f>
        <v>0</v>
      </c>
      <c r="AV499" s="2">
        <f>ROUND(IF($B499="Annuity",SUMIFS('Annuity Prices'!AY:AY,'Annuity Prices'!$B:$B,$D499,'Annuity Prices'!$E:$E,$G499),IF($B499="RAB Short",SUMIFS('RAB Prices Short'!AY:AY,'RAB Prices Short'!$B:$B,'All Prices combined'!$D499,'RAB Prices Short'!$E:$E,'All Prices combined'!$G499),IF($B499="RAB Long",SUMIFS('RAB Prices Long'!AY:AY,'RAB Prices Long'!$B:$B,'All Prices combined'!$D499,'RAB Prices Long'!$E:$E,'All Prices combined'!$G499)))),2)</f>
        <v>0</v>
      </c>
      <c r="AW499" s="2">
        <f>ROUND(IF($B499="Annuity",SUMIFS('Annuity Prices'!AZ:AZ,'Annuity Prices'!$B:$B,$D499,'Annuity Prices'!$E:$E,$G499),IF($B499="RAB Short",SUMIFS('RAB Prices Short'!AZ:AZ,'RAB Prices Short'!$B:$B,'All Prices combined'!$D499,'RAB Prices Short'!$E:$E,'All Prices combined'!$G499),IF($B499="RAB Long",SUMIFS('RAB Prices Long'!AZ:AZ,'RAB Prices Long'!$B:$B,'All Prices combined'!$D499,'RAB Prices Long'!$E:$E,'All Prices combined'!$G499)))),2)</f>
        <v>0</v>
      </c>
      <c r="AX499" s="2">
        <f>ROUND(IF($B499="Annuity",SUMIFS('Annuity Prices'!BA:BA,'Annuity Prices'!$B:$B,$D499,'Annuity Prices'!$E:$E,$G499),IF($B499="RAB Short",SUMIFS('RAB Prices Short'!BA:BA,'RAB Prices Short'!$B:$B,'All Prices combined'!$D499,'RAB Prices Short'!$E:$E,'All Prices combined'!$G499),IF($B499="RAB Long",SUMIFS('RAB Prices Long'!BA:BA,'RAB Prices Long'!$B:$B,'All Prices combined'!$D499,'RAB Prices Long'!$E:$E,'All Prices combined'!$G499)))),2)</f>
        <v>0</v>
      </c>
      <c r="AY499" s="2">
        <f>ROUND(IF($B499="Annuity",SUMIFS('Annuity Prices'!BB:BB,'Annuity Prices'!$B:$B,$D499,'Annuity Prices'!$E:$E,$G499),IF($B499="RAB Short",SUMIFS('RAB Prices Short'!BB:BB,'RAB Prices Short'!$B:$B,'All Prices combined'!$D499,'RAB Prices Short'!$E:$E,'All Prices combined'!$G499),IF($B499="RAB Long",SUMIFS('RAB Prices Long'!BB:BB,'RAB Prices Long'!$B:$B,'All Prices combined'!$D499,'RAB Prices Long'!$E:$E,'All Prices combined'!$G499)))),2)</f>
        <v>0</v>
      </c>
      <c r="AZ499" s="2">
        <f>ROUND(IF($B499="Annuity",SUMIFS('Annuity Prices'!BC:BC,'Annuity Prices'!$B:$B,$D499,'Annuity Prices'!$E:$E,$G499),IF($B499="RAB Short",SUMIFS('RAB Prices Short'!BC:BC,'RAB Prices Short'!$B:$B,'All Prices combined'!$D499,'RAB Prices Short'!$E:$E,'All Prices combined'!$G499),IF($B499="RAB Long",SUMIFS('RAB Prices Long'!BC:BC,'RAB Prices Long'!$B:$B,'All Prices combined'!$D499,'RAB Prices Long'!$E:$E,'All Prices combined'!$G499)))),2)</f>
        <v>0</v>
      </c>
      <c r="BA499" s="2">
        <f>ROUND(IF($B499="Annuity",SUMIFS('Annuity Prices'!BD:BD,'Annuity Prices'!$B:$B,$D499,'Annuity Prices'!$E:$E,$G499),IF($B499="RAB Short",SUMIFS('RAB Prices Short'!BD:BD,'RAB Prices Short'!$B:$B,'All Prices combined'!$D499,'RAB Prices Short'!$E:$E,'All Prices combined'!$G499),IF($B499="RAB Long",SUMIFS('RAB Prices Long'!BD:BD,'RAB Prices Long'!$B:$B,'All Prices combined'!$D499,'RAB Prices Long'!$E:$E,'All Prices combined'!$G499)))),2)</f>
        <v>0</v>
      </c>
      <c r="BB499" s="2">
        <f>ROUND(IF($B499="Annuity",SUMIFS('Annuity Prices'!BE:BE,'Annuity Prices'!$B:$B,$D499,'Annuity Prices'!$E:$E,$G499),IF($B499="RAB Short",SUMIFS('RAB Prices Short'!BE:BE,'RAB Prices Short'!$B:$B,'All Prices combined'!$D499,'RAB Prices Short'!$E:$E,'All Prices combined'!$G499),IF($B499="RAB Long",SUMIFS('RAB Prices Long'!BE:BE,'RAB Prices Long'!$B:$B,'All Prices combined'!$D499,'RAB Prices Long'!$E:$E,'All Prices combined'!$G499)))),2)</f>
        <v>0</v>
      </c>
      <c r="BC499" s="2">
        <f>ROUND(IF($B499="Annuity",SUMIFS('Annuity Prices'!BF:BF,'Annuity Prices'!$B:$B,$D499,'Annuity Prices'!$E:$E,$G499),IF($B499="RAB Short",SUMIFS('RAB Prices Short'!BF:BF,'RAB Prices Short'!$B:$B,'All Prices combined'!$D499,'RAB Prices Short'!$E:$E,'All Prices combined'!$G499),IF($B499="RAB Long",SUMIFS('RAB Prices Long'!BF:BF,'RAB Prices Long'!$B:$B,'All Prices combined'!$D499,'RAB Prices Long'!$E:$E,'All Prices combined'!$G499)))),2)</f>
        <v>0</v>
      </c>
      <c r="BD499" s="2">
        <f>ROUND(IF($B499="Annuity",SUMIFS('Annuity Prices'!BG:BG,'Annuity Prices'!$B:$B,$D499,'Annuity Prices'!$E:$E,$G499),IF($B499="RAB Short",SUMIFS('RAB Prices Short'!BG:BG,'RAB Prices Short'!$B:$B,'All Prices combined'!$D499,'RAB Prices Short'!$E:$E,'All Prices combined'!$G499),IF($B499="RAB Long",SUMIFS('RAB Prices Long'!BG:BG,'RAB Prices Long'!$B:$B,'All Prices combined'!$D499,'RAB Prices Long'!$E:$E,'All Prices combined'!$G499)))),2)</f>
        <v>0</v>
      </c>
      <c r="BE499" s="2">
        <f>ROUND(IF($B499="Annuity",SUMIFS('Annuity Prices'!BH:BH,'Annuity Prices'!$B:$B,$D499,'Annuity Prices'!$E:$E,$G499),IF($B499="RAB Short",SUMIFS('RAB Prices Short'!BH:BH,'RAB Prices Short'!$B:$B,'All Prices combined'!$D499,'RAB Prices Short'!$E:$E,'All Prices combined'!$G499),IF($B499="RAB Long",SUMIFS('RAB Prices Long'!BH:BH,'RAB Prices Long'!$B:$B,'All Prices combined'!$D499,'RAB Prices Long'!$E:$E,'All Prices combined'!$G499)))),2)</f>
        <v>0</v>
      </c>
      <c r="BF499" s="2">
        <f>ROUND(IF($B499="Annuity",SUMIFS('Annuity Prices'!BI:BI,'Annuity Prices'!$B:$B,$D499,'Annuity Prices'!$E:$E,$G499),IF($B499="RAB Short",SUMIFS('RAB Prices Short'!BI:BI,'RAB Prices Short'!$B:$B,'All Prices combined'!$D499,'RAB Prices Short'!$E:$E,'All Prices combined'!$G499),IF($B499="RAB Long",SUMIFS('RAB Prices Long'!BI:BI,'RAB Prices Long'!$B:$B,'All Prices combined'!$D499,'RAB Prices Long'!$E:$E,'All Prices combined'!$G499)))),2)</f>
        <v>0</v>
      </c>
      <c r="BG499" s="2">
        <f>ROUND(IF($B499="Annuity",SUMIFS('Annuity Prices'!BJ:BJ,'Annuity Prices'!$B:$B,$D499,'Annuity Prices'!$E:$E,$G499),IF($B499="RAB Short",SUMIFS('RAB Prices Short'!BJ:BJ,'RAB Prices Short'!$B:$B,'All Prices combined'!$D499,'RAB Prices Short'!$E:$E,'All Prices combined'!$G499),IF($B499="RAB Long",SUMIFS('RAB Prices Long'!BJ:BJ,'RAB Prices Long'!$B:$B,'All Prices combined'!$D499,'RAB Prices Long'!$E:$E,'All Prices combined'!$G499)))),2)</f>
        <v>0</v>
      </c>
      <c r="BH499" s="2">
        <f>ROUND(IF($B499="Annuity",SUMIFS('Annuity Prices'!BK:BK,'Annuity Prices'!$B:$B,$D499,'Annuity Prices'!$E:$E,$G499),IF($B499="RAB Short",SUMIFS('RAB Prices Short'!BK:BK,'RAB Prices Short'!$B:$B,'All Prices combined'!$D499,'RAB Prices Short'!$E:$E,'All Prices combined'!$G499),IF($B499="RAB Long",SUMIFS('RAB Prices Long'!BK:BK,'RAB Prices Long'!$B:$B,'All Prices combined'!$D499,'RAB Prices Long'!$E:$E,'All Prices combined'!$G499)))),2)</f>
        <v>0</v>
      </c>
      <c r="BI499" s="2">
        <f>ROUND(IF($B499="Annuity",SUMIFS('Annuity Prices'!BL:BL,'Annuity Prices'!$B:$B,$D499,'Annuity Prices'!$E:$E,$G499),IF($B499="RAB Short",SUMIFS('RAB Prices Short'!BL:BL,'RAB Prices Short'!$B:$B,'All Prices combined'!$D499,'RAB Prices Short'!$E:$E,'All Prices combined'!$G499),IF($B499="RAB Long",SUMIFS('RAB Prices Long'!BL:BL,'RAB Prices Long'!$B:$B,'All Prices combined'!$D499,'RAB Prices Long'!$E:$E,'All Prices combined'!$G499)))),2)</f>
        <v>0</v>
      </c>
      <c r="BJ499" s="2">
        <f>ROUND(IF($B499="Annuity",SUMIFS('Annuity Prices'!BM:BM,'Annuity Prices'!$B:$B,$D499,'Annuity Prices'!$E:$E,$G499),IF($B499="RAB Short",SUMIFS('RAB Prices Short'!BM:BM,'RAB Prices Short'!$B:$B,'All Prices combined'!$D499,'RAB Prices Short'!$E:$E,'All Prices combined'!$G499),IF($B499="RAB Long",SUMIFS('RAB Prices Long'!BM:BM,'RAB Prices Long'!$B:$B,'All Prices combined'!$D499,'RAB Prices Long'!$E:$E,'All Prices combined'!$G499)))),2)</f>
        <v>0</v>
      </c>
      <c r="BK499" s="2">
        <f>ROUND(IF($B499="Annuity",SUMIFS('Annuity Prices'!BN:BN,'Annuity Prices'!$B:$B,$D499,'Annuity Prices'!$E:$E,$G499),IF($B499="RAB Short",SUMIFS('RAB Prices Short'!BN:BN,'RAB Prices Short'!$B:$B,'All Prices combined'!$D499,'RAB Prices Short'!$E:$E,'All Prices combined'!$G499),IF($B499="RAB Long",SUMIFS('RAB Prices Long'!BN:BN,'RAB Prices Long'!$B:$B,'All Prices combined'!$D499,'RAB Prices Long'!$E:$E,'All Prices combined'!$G499)))),2)</f>
        <v>0</v>
      </c>
      <c r="BL499" s="2">
        <f>ROUND(IF($B499="Annuity",SUMIFS('Annuity Prices'!BO:BO,'Annuity Prices'!$B:$B,$D499,'Annuity Prices'!$E:$E,$G499),IF($B499="RAB Short",SUMIFS('RAB Prices Short'!BO:BO,'RAB Prices Short'!$B:$B,'All Prices combined'!$D499,'RAB Prices Short'!$E:$E,'All Prices combined'!$G499),IF($B499="RAB Long",SUMIFS('RAB Prices Long'!BO:BO,'RAB Prices Long'!$B:$B,'All Prices combined'!$D499,'RAB Prices Long'!$E:$E,'All Prices combined'!$G499)))),2)</f>
        <v>0</v>
      </c>
      <c r="BM499" s="2">
        <f>ROUND(IF($B499="Annuity",SUMIFS('Annuity Prices'!BP:BP,'Annuity Prices'!$B:$B,$D499,'Annuity Prices'!$E:$E,$G499),IF($B499="RAB Short",SUMIFS('RAB Prices Short'!BP:BP,'RAB Prices Short'!$B:$B,'All Prices combined'!$D499,'RAB Prices Short'!$E:$E,'All Prices combined'!$G499),IF($B499="RAB Long",SUMIFS('RAB Prices Long'!BP:BP,'RAB Prices Long'!$B:$B,'All Prices combined'!$D499,'RAB Prices Long'!$E:$E,'All Prices combined'!$G499)))),2)</f>
        <v>0</v>
      </c>
      <c r="BN499" s="2">
        <f>ROUND(IF($B499="Annuity",SUMIFS('Annuity Prices'!BQ:BQ,'Annuity Prices'!$B:$B,$D499,'Annuity Prices'!$E:$E,$G499),IF($B499="RAB Short",SUMIFS('RAB Prices Short'!BQ:BQ,'RAB Prices Short'!$B:$B,'All Prices combined'!$D499,'RAB Prices Short'!$E:$E,'All Prices combined'!$G499),IF($B499="RAB Long",SUMIFS('RAB Prices Long'!BQ:BQ,'RAB Prices Long'!$B:$B,'All Prices combined'!$D499,'RAB Prices Long'!$E:$E,'All Prices combined'!$G499)))),2)</f>
        <v>0</v>
      </c>
      <c r="BO499" s="2">
        <f>ROUND(IF($B499="Annuity",SUMIFS('Annuity Prices'!BR:BR,'Annuity Prices'!$B:$B,$D499,'Annuity Prices'!$E:$E,$G499),IF($B499="RAB Short",SUMIFS('RAB Prices Short'!BR:BR,'RAB Prices Short'!$B:$B,'All Prices combined'!$D499,'RAB Prices Short'!$E:$E,'All Prices combined'!$G499),IF($B499="RAB Long",SUMIFS('RAB Prices Long'!BR:BR,'RAB Prices Long'!$B:$B,'All Prices combined'!$D499,'RAB Prices Long'!$E:$E,'All Prices combined'!$G499)))),2)</f>
        <v>0</v>
      </c>
      <c r="BP499" s="2">
        <f>ROUND(IF($B499="Annuity",SUMIFS('Annuity Prices'!BS:BS,'Annuity Prices'!$B:$B,$D499,'Annuity Prices'!$E:$E,$G499),IF($B499="RAB Short",SUMIFS('RAB Prices Short'!BS:BS,'RAB Prices Short'!$B:$B,'All Prices combined'!$D499,'RAB Prices Short'!$E:$E,'All Prices combined'!$G499),IF($B499="RAB Long",SUMIFS('RAB Prices Long'!BS:BS,'RAB Prices Long'!$B:$B,'All Prices combined'!$D499,'RAB Prices Long'!$E:$E,'All Prices combined'!$G499)))),2)</f>
        <v>0</v>
      </c>
      <c r="BQ499" s="2">
        <f>ROUND(IF($B499="Annuity",SUMIFS('Annuity Prices'!BT:BT,'Annuity Prices'!$B:$B,$D499,'Annuity Prices'!$E:$E,$G499),IF($B499="RAB Short",SUMIFS('RAB Prices Short'!BT:BT,'RAB Prices Short'!$B:$B,'All Prices combined'!$D499,'RAB Prices Short'!$E:$E,'All Prices combined'!$G499),IF($B499="RAB Long",SUMIFS('RAB Prices Long'!BT:BT,'RAB Prices Long'!$B:$B,'All Prices combined'!$D499,'RAB Prices Long'!$E:$E,'All Prices combined'!$G499)))),2)</f>
        <v>0</v>
      </c>
      <c r="BR499" s="2">
        <f>ROUND(IF($B499="Annuity",SUMIFS('Annuity Prices'!BU:BU,'Annuity Prices'!$B:$B,$D499,'Annuity Prices'!$E:$E,$G499),IF($B499="RAB Short",SUMIFS('RAB Prices Short'!BU:BU,'RAB Prices Short'!$B:$B,'All Prices combined'!$D499,'RAB Prices Short'!$E:$E,'All Prices combined'!$G499),IF($B499="RAB Long",SUMIFS('RAB Prices Long'!BU:BU,'RAB Prices Long'!$B:$B,'All Prices combined'!$D499,'RAB Prices Long'!$E:$E,'All Prices combined'!$G499)))),2)</f>
        <v>0</v>
      </c>
      <c r="BS499" s="2">
        <f>ROUND(IF($B499="Annuity",SUMIFS('Annuity Prices'!BV:BV,'Annuity Prices'!$B:$B,$D499,'Annuity Prices'!$E:$E,$G499),IF($B499="RAB Short",SUMIFS('RAB Prices Short'!BV:BV,'RAB Prices Short'!$B:$B,'All Prices combined'!$D499,'RAB Prices Short'!$E:$E,'All Prices combined'!$G499),IF($B499="RAB Long",SUMIFS('RAB Prices Long'!BV:BV,'RAB Prices Long'!$B:$B,'All Prices combined'!$D499,'RAB Prices Long'!$E:$E,'All Prices combined'!$G499)))),2)</f>
        <v>0</v>
      </c>
      <c r="BT499" s="2">
        <f>ROUND(IF($B499="Annuity",SUMIFS('Annuity Prices'!BW:BW,'Annuity Prices'!$B:$B,$D499,'Annuity Prices'!$E:$E,$G499),IF($B499="RAB Short",SUMIFS('RAB Prices Short'!BW:BW,'RAB Prices Short'!$B:$B,'All Prices combined'!$D499,'RAB Prices Short'!$E:$E,'All Prices combined'!$G499),IF($B499="RAB Long",SUMIFS('RAB Prices Long'!BW:BW,'RAB Prices Long'!$B:$B,'All Prices combined'!$D499,'RAB Prices Long'!$E:$E,'All Prices combined'!$G499)))),2)</f>
        <v>0</v>
      </c>
      <c r="BU499" s="2">
        <f>ROUND(IF($B499="Annuity",SUMIFS('Annuity Prices'!BX:BX,'Annuity Prices'!$B:$B,$D499,'Annuity Prices'!$E:$E,$G499),IF($B499="RAB Short",SUMIFS('RAB Prices Short'!BX:BX,'RAB Prices Short'!$B:$B,'All Prices combined'!$D499,'RAB Prices Short'!$E:$E,'All Prices combined'!$G499),IF($B499="RAB Long",SUMIFS('RAB Prices Long'!BX:BX,'RAB Prices Long'!$B:$B,'All Prices combined'!$D499,'RAB Prices Long'!$E:$E,'All Prices combined'!$G499)))),2)</f>
        <v>0</v>
      </c>
    </row>
    <row r="500" spans="2:73" x14ac:dyDescent="0.25">
      <c r="B500" t="s">
        <v>45</v>
      </c>
      <c r="C500">
        <v>22</v>
      </c>
      <c r="D500" t="s">
        <v>194</v>
      </c>
      <c r="E500" t="s">
        <v>193</v>
      </c>
      <c r="F500">
        <v>22</v>
      </c>
      <c r="G500" t="s">
        <v>38</v>
      </c>
      <c r="H500" t="s">
        <v>128</v>
      </c>
      <c r="I500" s="2">
        <f>ROUND(IF($B500="Annuity",SUMIFS('Annuity Prices'!L:L,'Annuity Prices'!$B:$B,$D500,'Annuity Prices'!$E:$E,$G500),IF($B500="RAB Short",SUMIFS('RAB Prices Short'!L:L,'RAB Prices Short'!$B:$B,'All Prices combined'!$D500,'RAB Prices Short'!$E:$E,'All Prices combined'!$G500),IF($B500="RAB Long",SUMIFS('RAB Prices Long'!L:L,'RAB Prices Long'!$B:$B,'All Prices combined'!$D500,'RAB Prices Long'!$E:$E,'All Prices combined'!$G500)))),2)</f>
        <v>0</v>
      </c>
      <c r="J500" s="2">
        <f>ROUND(IF($B500="Annuity",SUMIFS('Annuity Prices'!M:M,'Annuity Prices'!$B:$B,$D500,'Annuity Prices'!$E:$E,$G500),IF($B500="RAB Short",SUMIFS('RAB Prices Short'!M:M,'RAB Prices Short'!$B:$B,'All Prices combined'!$D500,'RAB Prices Short'!$E:$E,'All Prices combined'!$G500),IF($B500="RAB Long",SUMIFS('RAB Prices Long'!M:M,'RAB Prices Long'!$B:$B,'All Prices combined'!$D500,'RAB Prices Long'!$E:$E,'All Prices combined'!$G500)))),2)</f>
        <v>0</v>
      </c>
      <c r="K500" s="2">
        <f>ROUND(IF($B500="Annuity",SUMIFS('Annuity Prices'!N:N,'Annuity Prices'!$B:$B,$D500,'Annuity Prices'!$E:$E,$G500),IF($B500="RAB Short",SUMIFS('RAB Prices Short'!N:N,'RAB Prices Short'!$B:$B,'All Prices combined'!$D500,'RAB Prices Short'!$E:$E,'All Prices combined'!$G500),IF($B500="RAB Long",SUMIFS('RAB Prices Long'!N:N,'RAB Prices Long'!$B:$B,'All Prices combined'!$D500,'RAB Prices Long'!$E:$E,'All Prices combined'!$G500)))),2)</f>
        <v>23.18</v>
      </c>
      <c r="L500" s="2">
        <f>ROUND(IF($B500="Annuity",SUMIFS('Annuity Prices'!O:O,'Annuity Prices'!$B:$B,$D500,'Annuity Prices'!$E:$E,$G500),IF($B500="RAB Short",SUMIFS('RAB Prices Short'!O:O,'RAB Prices Short'!$B:$B,'All Prices combined'!$D500,'RAB Prices Short'!$E:$E,'All Prices combined'!$G500),IF($B500="RAB Long",SUMIFS('RAB Prices Long'!O:O,'RAB Prices Long'!$B:$B,'All Prices combined'!$D500,'RAB Prices Long'!$E:$E,'All Prices combined'!$G500)))),2)</f>
        <v>23.84</v>
      </c>
      <c r="M500" s="2">
        <f>ROUND(IF($B500="Annuity",SUMIFS('Annuity Prices'!P:P,'Annuity Prices'!$B:$B,$D500,'Annuity Prices'!$E:$E,$G500),IF($B500="RAB Short",SUMIFS('RAB Prices Short'!P:P,'RAB Prices Short'!$B:$B,'All Prices combined'!$D500,'RAB Prices Short'!$E:$E,'All Prices combined'!$G500),IF($B500="RAB Long",SUMIFS('RAB Prices Long'!P:P,'RAB Prices Long'!$B:$B,'All Prices combined'!$D500,'RAB Prices Long'!$E:$E,'All Prices combined'!$G500)))),2)</f>
        <v>24.64</v>
      </c>
      <c r="N500" s="2">
        <f>ROUND(IF($B500="Annuity",SUMIFS('Annuity Prices'!Q:Q,'Annuity Prices'!$B:$B,$D500,'Annuity Prices'!$E:$E,$G500),IF($B500="RAB Short",SUMIFS('RAB Prices Short'!Q:Q,'RAB Prices Short'!$B:$B,'All Prices combined'!$D500,'RAB Prices Short'!$E:$E,'All Prices combined'!$G500),IF($B500="RAB Long",SUMIFS('RAB Prices Long'!Q:Q,'RAB Prices Long'!$B:$B,'All Prices combined'!$D500,'RAB Prices Long'!$E:$E,'All Prices combined'!$G500)))),2)</f>
        <v>25.26</v>
      </c>
      <c r="O500" s="2">
        <f>ROUND(IF($B500="Annuity",SUMIFS('Annuity Prices'!R:R,'Annuity Prices'!$B:$B,$D500,'Annuity Prices'!$E:$E,$G500),IF($B500="RAB Short",SUMIFS('RAB Prices Short'!R:R,'RAB Prices Short'!$B:$B,'All Prices combined'!$D500,'RAB Prices Short'!$E:$E,'All Prices combined'!$G500),IF($B500="RAB Long",SUMIFS('RAB Prices Long'!R:R,'RAB Prices Long'!$B:$B,'All Prices combined'!$D500,'RAB Prices Long'!$E:$E,'All Prices combined'!$G500)))),2)</f>
        <v>25.89</v>
      </c>
      <c r="P500" s="2">
        <f>ROUND(IF($B500="Annuity",SUMIFS('Annuity Prices'!S:S,'Annuity Prices'!$B:$B,$D500,'Annuity Prices'!$E:$E,$G500),IF($B500="RAB Short",SUMIFS('RAB Prices Short'!S:S,'RAB Prices Short'!$B:$B,'All Prices combined'!$D500,'RAB Prices Short'!$E:$E,'All Prices combined'!$G500),IF($B500="RAB Long",SUMIFS('RAB Prices Long'!S:S,'RAB Prices Long'!$B:$B,'All Prices combined'!$D500,'RAB Prices Long'!$E:$E,'All Prices combined'!$G500)))),2)</f>
        <v>26.54</v>
      </c>
      <c r="Q500" s="2">
        <f>ROUND(IF($B500="Annuity",SUMIFS('Annuity Prices'!T:T,'Annuity Prices'!$B:$B,$D500,'Annuity Prices'!$E:$E,$G500),IF($B500="RAB Short",SUMIFS('RAB Prices Short'!T:T,'RAB Prices Short'!$B:$B,'All Prices combined'!$D500,'RAB Prices Short'!$E:$E,'All Prices combined'!$G500),IF($B500="RAB Long",SUMIFS('RAB Prices Long'!T:T,'RAB Prices Long'!$B:$B,'All Prices combined'!$D500,'RAB Prices Long'!$E:$E,'All Prices combined'!$G500)))),2)</f>
        <v>27.38</v>
      </c>
      <c r="R500" s="2">
        <f>ROUND(IF($B500="Annuity",SUMIFS('Annuity Prices'!U:U,'Annuity Prices'!$B:$B,$D500,'Annuity Prices'!$E:$E,$G500),IF($B500="RAB Short",SUMIFS('RAB Prices Short'!U:U,'RAB Prices Short'!$B:$B,'All Prices combined'!$D500,'RAB Prices Short'!$E:$E,'All Prices combined'!$G500),IF($B500="RAB Long",SUMIFS('RAB Prices Long'!U:U,'RAB Prices Long'!$B:$B,'All Prices combined'!$D500,'RAB Prices Long'!$E:$E,'All Prices combined'!$G500)))),2)</f>
        <v>28.07</v>
      </c>
      <c r="S500" s="2">
        <f>ROUND(IF($B500="Annuity",SUMIFS('Annuity Prices'!V:V,'Annuity Prices'!$B:$B,$D500,'Annuity Prices'!$E:$E,$G500),IF($B500="RAB Short",SUMIFS('RAB Prices Short'!V:V,'RAB Prices Short'!$B:$B,'All Prices combined'!$D500,'RAB Prices Short'!$E:$E,'All Prices combined'!$G500),IF($B500="RAB Long",SUMIFS('RAB Prices Long'!V:V,'RAB Prices Long'!$B:$B,'All Prices combined'!$D500,'RAB Prices Long'!$E:$E,'All Prices combined'!$G500)))),2)</f>
        <v>28.77</v>
      </c>
      <c r="T500" s="2">
        <f>ROUND(IF($B500="Annuity",SUMIFS('Annuity Prices'!W:W,'Annuity Prices'!$B:$B,$D500,'Annuity Prices'!$E:$E,$G500),IF($B500="RAB Short",SUMIFS('RAB Prices Short'!W:W,'RAB Prices Short'!$B:$B,'All Prices combined'!$D500,'RAB Prices Short'!$E:$E,'All Prices combined'!$G500),IF($B500="RAB Long",SUMIFS('RAB Prices Long'!W:W,'RAB Prices Long'!$B:$B,'All Prices combined'!$D500,'RAB Prices Long'!$E:$E,'All Prices combined'!$G500)))),2)</f>
        <v>29.49</v>
      </c>
      <c r="U500" s="2">
        <f>ROUND(IF($B500="Annuity",SUMIFS('Annuity Prices'!X:X,'Annuity Prices'!$B:$B,$D500,'Annuity Prices'!$E:$E,$G500),IF($B500="RAB Short",SUMIFS('RAB Prices Short'!X:X,'RAB Prices Short'!$B:$B,'All Prices combined'!$D500,'RAB Prices Short'!$E:$E,'All Prices combined'!$G500),IF($B500="RAB Long",SUMIFS('RAB Prices Long'!X:X,'RAB Prices Long'!$B:$B,'All Prices combined'!$D500,'RAB Prices Long'!$E:$E,'All Prices combined'!$G500)))),2)</f>
        <v>30.46</v>
      </c>
      <c r="V500" s="2">
        <f>ROUND(IF($B500="Annuity",SUMIFS('Annuity Prices'!Y:Y,'Annuity Prices'!$B:$B,$D500,'Annuity Prices'!$E:$E,$G500),IF($B500="RAB Short",SUMIFS('RAB Prices Short'!Y:Y,'RAB Prices Short'!$B:$B,'All Prices combined'!$D500,'RAB Prices Short'!$E:$E,'All Prices combined'!$G500),IF($B500="RAB Long",SUMIFS('RAB Prices Long'!Y:Y,'RAB Prices Long'!$B:$B,'All Prices combined'!$D500,'RAB Prices Long'!$E:$E,'All Prices combined'!$G500)))),2)</f>
        <v>31.23</v>
      </c>
      <c r="W500" s="2">
        <f>ROUND(IF($B500="Annuity",SUMIFS('Annuity Prices'!Z:Z,'Annuity Prices'!$B:$B,$D500,'Annuity Prices'!$E:$E,$G500),IF($B500="RAB Short",SUMIFS('RAB Prices Short'!Z:Z,'RAB Prices Short'!$B:$B,'All Prices combined'!$D500,'RAB Prices Short'!$E:$E,'All Prices combined'!$G500),IF($B500="RAB Long",SUMIFS('RAB Prices Long'!Z:Z,'RAB Prices Long'!$B:$B,'All Prices combined'!$D500,'RAB Prices Long'!$E:$E,'All Prices combined'!$G500)))),2)</f>
        <v>32.01</v>
      </c>
      <c r="X500" s="2">
        <f>ROUND(IF($B500="Annuity",SUMIFS('Annuity Prices'!AA:AA,'Annuity Prices'!$B:$B,$D500,'Annuity Prices'!$E:$E,$G500),IF($B500="RAB Short",SUMIFS('RAB Prices Short'!AA:AA,'RAB Prices Short'!$B:$B,'All Prices combined'!$D500,'RAB Prices Short'!$E:$E,'All Prices combined'!$G500),IF($B500="RAB Long",SUMIFS('RAB Prices Long'!AA:AA,'RAB Prices Long'!$B:$B,'All Prices combined'!$D500,'RAB Prices Long'!$E:$E,'All Prices combined'!$G500)))),2)</f>
        <v>32.81</v>
      </c>
      <c r="Y500" s="2">
        <f>ROUND(IF($B500="Annuity",SUMIFS('Annuity Prices'!AB:AB,'Annuity Prices'!$B:$B,$D500,'Annuity Prices'!$E:$E,$G500),IF($B500="RAB Short",SUMIFS('RAB Prices Short'!AB:AB,'RAB Prices Short'!$B:$B,'All Prices combined'!$D500,'RAB Prices Short'!$E:$E,'All Prices combined'!$G500),IF($B500="RAB Long",SUMIFS('RAB Prices Long'!AB:AB,'RAB Prices Long'!$B:$B,'All Prices combined'!$D500,'RAB Prices Long'!$E:$E,'All Prices combined'!$G500)))),2)</f>
        <v>33.72</v>
      </c>
      <c r="Z500" s="2">
        <f>ROUND(IF($B500="Annuity",SUMIFS('Annuity Prices'!AC:AC,'Annuity Prices'!$B:$B,$D500,'Annuity Prices'!$E:$E,$G500),IF($B500="RAB Short",SUMIFS('RAB Prices Short'!AC:AC,'RAB Prices Short'!$B:$B,'All Prices combined'!$D500,'RAB Prices Short'!$E:$E,'All Prices combined'!$G500),IF($B500="RAB Long",SUMIFS('RAB Prices Long'!AC:AC,'RAB Prices Long'!$B:$B,'All Prices combined'!$D500,'RAB Prices Long'!$E:$E,'All Prices combined'!$G500)))),2)</f>
        <v>34.56</v>
      </c>
      <c r="AA500" s="2">
        <f>ROUND(IF($B500="Annuity",SUMIFS('Annuity Prices'!AD:AD,'Annuity Prices'!$B:$B,$D500,'Annuity Prices'!$E:$E,$G500),IF($B500="RAB Short",SUMIFS('RAB Prices Short'!AD:AD,'RAB Prices Short'!$B:$B,'All Prices combined'!$D500,'RAB Prices Short'!$E:$E,'All Prices combined'!$G500),IF($B500="RAB Long",SUMIFS('RAB Prices Long'!AD:AD,'RAB Prices Long'!$B:$B,'All Prices combined'!$D500,'RAB Prices Long'!$E:$E,'All Prices combined'!$G500)))),2)</f>
        <v>35.42</v>
      </c>
      <c r="AB500" s="2">
        <f>ROUND(IF($B500="Annuity",SUMIFS('Annuity Prices'!AE:AE,'Annuity Prices'!$B:$B,$D500,'Annuity Prices'!$E:$E,$G500),IF($B500="RAB Short",SUMIFS('RAB Prices Short'!AE:AE,'RAB Prices Short'!$B:$B,'All Prices combined'!$D500,'RAB Prices Short'!$E:$E,'All Prices combined'!$G500),IF($B500="RAB Long",SUMIFS('RAB Prices Long'!AE:AE,'RAB Prices Long'!$B:$B,'All Prices combined'!$D500,'RAB Prices Long'!$E:$E,'All Prices combined'!$G500)))),2)</f>
        <v>36.31</v>
      </c>
      <c r="AC500" s="2">
        <f>ROUND(IF($B500="Annuity",SUMIFS('Annuity Prices'!AF:AF,'Annuity Prices'!$B:$B,$D500,'Annuity Prices'!$E:$E,$G500),IF($B500="RAB Short",SUMIFS('RAB Prices Short'!AF:AF,'RAB Prices Short'!$B:$B,'All Prices combined'!$D500,'RAB Prices Short'!$E:$E,'All Prices combined'!$G500),IF($B500="RAB Long",SUMIFS('RAB Prices Long'!AF:AF,'RAB Prices Long'!$B:$B,'All Prices combined'!$D500,'RAB Prices Long'!$E:$E,'All Prices combined'!$G500)))),2)</f>
        <v>37.26</v>
      </c>
      <c r="AD500" s="2">
        <f>ROUND(IF($B500="Annuity",SUMIFS('Annuity Prices'!AG:AG,'Annuity Prices'!$B:$B,$D500,'Annuity Prices'!$E:$E,$G500),IF($B500="RAB Short",SUMIFS('RAB Prices Short'!AG:AG,'RAB Prices Short'!$B:$B,'All Prices combined'!$D500,'RAB Prices Short'!$E:$E,'All Prices combined'!$G500),IF($B500="RAB Long",SUMIFS('RAB Prices Long'!AG:AG,'RAB Prices Long'!$B:$B,'All Prices combined'!$D500,'RAB Prices Long'!$E:$E,'All Prices combined'!$G500)))),2)</f>
        <v>38.19</v>
      </c>
      <c r="AE500" s="2">
        <f>ROUND(IF($B500="Annuity",SUMIFS('Annuity Prices'!AH:AH,'Annuity Prices'!$B:$B,$D500,'Annuity Prices'!$E:$E,$G500),IF($B500="RAB Short",SUMIFS('RAB Prices Short'!AH:AH,'RAB Prices Short'!$B:$B,'All Prices combined'!$D500,'RAB Prices Short'!$E:$E,'All Prices combined'!$G500),IF($B500="RAB Long",SUMIFS('RAB Prices Long'!AH:AH,'RAB Prices Long'!$B:$B,'All Prices combined'!$D500,'RAB Prices Long'!$E:$E,'All Prices combined'!$G500)))),2)</f>
        <v>39.14</v>
      </c>
      <c r="AF500" s="2">
        <f>ROUND(IF($B500="Annuity",SUMIFS('Annuity Prices'!AI:AI,'Annuity Prices'!$B:$B,$D500,'Annuity Prices'!$E:$E,$G500),IF($B500="RAB Short",SUMIFS('RAB Prices Short'!AI:AI,'RAB Prices Short'!$B:$B,'All Prices combined'!$D500,'RAB Prices Short'!$E:$E,'All Prices combined'!$G500),IF($B500="RAB Long",SUMIFS('RAB Prices Long'!AI:AI,'RAB Prices Long'!$B:$B,'All Prices combined'!$D500,'RAB Prices Long'!$E:$E,'All Prices combined'!$G500)))),2)</f>
        <v>40.119999999999997</v>
      </c>
      <c r="AG500" s="2">
        <f>ROUND(IF($B500="Annuity",SUMIFS('Annuity Prices'!AJ:AJ,'Annuity Prices'!$B:$B,$D500,'Annuity Prices'!$E:$E,$G500),IF($B500="RAB Short",SUMIFS('RAB Prices Short'!AJ:AJ,'RAB Prices Short'!$B:$B,'All Prices combined'!$D500,'RAB Prices Short'!$E:$E,'All Prices combined'!$G500),IF($B500="RAB Long",SUMIFS('RAB Prices Long'!AJ:AJ,'RAB Prices Long'!$B:$B,'All Prices combined'!$D500,'RAB Prices Long'!$E:$E,'All Prices combined'!$G500)))),2)</f>
        <v>41.11</v>
      </c>
      <c r="AH500" s="2">
        <f>ROUND(IF($B500="Annuity",SUMIFS('Annuity Prices'!AK:AK,'Annuity Prices'!$B:$B,$D500,'Annuity Prices'!$E:$E,$G500),IF($B500="RAB Short",SUMIFS('RAB Prices Short'!AK:AK,'RAB Prices Short'!$B:$B,'All Prices combined'!$D500,'RAB Prices Short'!$E:$E,'All Prices combined'!$G500),IF($B500="RAB Long",SUMIFS('RAB Prices Long'!AK:AK,'RAB Prices Long'!$B:$B,'All Prices combined'!$D500,'RAB Prices Long'!$E:$E,'All Prices combined'!$G500)))),2)</f>
        <v>42.14</v>
      </c>
      <c r="AI500" s="2">
        <f>ROUND(IF($B500="Annuity",SUMIFS('Annuity Prices'!AL:AL,'Annuity Prices'!$B:$B,$D500,'Annuity Prices'!$E:$E,$G500),IF($B500="RAB Short",SUMIFS('RAB Prices Short'!AL:AL,'RAB Prices Short'!$B:$B,'All Prices combined'!$D500,'RAB Prices Short'!$E:$E,'All Prices combined'!$G500),IF($B500="RAB Long",SUMIFS('RAB Prices Long'!AL:AL,'RAB Prices Long'!$B:$B,'All Prices combined'!$D500,'RAB Prices Long'!$E:$E,'All Prices combined'!$G500)))),2)</f>
        <v>43.19</v>
      </c>
      <c r="AJ500" s="2">
        <f>ROUND(IF($B500="Annuity",SUMIFS('Annuity Prices'!AM:AM,'Annuity Prices'!$B:$B,$D500,'Annuity Prices'!$E:$E,$G500),IF($B500="RAB Short",SUMIFS('RAB Prices Short'!AM:AM,'RAB Prices Short'!$B:$B,'All Prices combined'!$D500,'RAB Prices Short'!$E:$E,'All Prices combined'!$G500),IF($B500="RAB Long",SUMIFS('RAB Prices Long'!AM:AM,'RAB Prices Long'!$B:$B,'All Prices combined'!$D500,'RAB Prices Long'!$E:$E,'All Prices combined'!$G500)))),2)</f>
        <v>44.27</v>
      </c>
      <c r="AK500" s="2">
        <f>ROUND(IF($B500="Annuity",SUMIFS('Annuity Prices'!AN:AN,'Annuity Prices'!$B:$B,$D500,'Annuity Prices'!$E:$E,$G500),IF($B500="RAB Short",SUMIFS('RAB Prices Short'!AN:AN,'RAB Prices Short'!$B:$B,'All Prices combined'!$D500,'RAB Prices Short'!$E:$E,'All Prices combined'!$G500),IF($B500="RAB Long",SUMIFS('RAB Prices Long'!AN:AN,'RAB Prices Long'!$B:$B,'All Prices combined'!$D500,'RAB Prices Long'!$E:$E,'All Prices combined'!$G500)))),2)</f>
        <v>45.57</v>
      </c>
      <c r="AL500" s="2">
        <f>ROUND(IF($B500="Annuity",SUMIFS('Annuity Prices'!AO:AO,'Annuity Prices'!$B:$B,$D500,'Annuity Prices'!$E:$E,$G500),IF($B500="RAB Short",SUMIFS('RAB Prices Short'!AO:AO,'RAB Prices Short'!$B:$B,'All Prices combined'!$D500,'RAB Prices Short'!$E:$E,'All Prices combined'!$G500),IF($B500="RAB Long",SUMIFS('RAB Prices Long'!AO:AO,'RAB Prices Long'!$B:$B,'All Prices combined'!$D500,'RAB Prices Long'!$E:$E,'All Prices combined'!$G500)))),2)</f>
        <v>46.7</v>
      </c>
      <c r="AM500" s="2">
        <f>ROUND(IF($B500="Annuity",SUMIFS('Annuity Prices'!AP:AP,'Annuity Prices'!$B:$B,$D500,'Annuity Prices'!$E:$E,$G500),IF($B500="RAB Short",SUMIFS('RAB Prices Short'!AP:AP,'RAB Prices Short'!$B:$B,'All Prices combined'!$D500,'RAB Prices Short'!$E:$E,'All Prices combined'!$G500),IF($B500="RAB Long",SUMIFS('RAB Prices Long'!AP:AP,'RAB Prices Long'!$B:$B,'All Prices combined'!$D500,'RAB Prices Long'!$E:$E,'All Prices combined'!$G500)))),2)</f>
        <v>47.87</v>
      </c>
      <c r="AN500" s="2">
        <f>ROUND(IF($B500="Annuity",SUMIFS('Annuity Prices'!AQ:AQ,'Annuity Prices'!$B:$B,$D500,'Annuity Prices'!$E:$E,$G500),IF($B500="RAB Short",SUMIFS('RAB Prices Short'!AQ:AQ,'RAB Prices Short'!$B:$B,'All Prices combined'!$D500,'RAB Prices Short'!$E:$E,'All Prices combined'!$G500),IF($B500="RAB Long",SUMIFS('RAB Prices Long'!AQ:AQ,'RAB Prices Long'!$B:$B,'All Prices combined'!$D500,'RAB Prices Long'!$E:$E,'All Prices combined'!$G500)))),2)</f>
        <v>49.07</v>
      </c>
      <c r="AO500" s="2">
        <f>ROUND(IF($B500="Annuity",SUMIFS('Annuity Prices'!AR:AR,'Annuity Prices'!$B:$B,$D500,'Annuity Prices'!$E:$E,$G500),IF($B500="RAB Short",SUMIFS('RAB Prices Short'!AR:AR,'RAB Prices Short'!$B:$B,'All Prices combined'!$D500,'RAB Prices Short'!$E:$E,'All Prices combined'!$G500),IF($B500="RAB Long",SUMIFS('RAB Prices Long'!AR:AR,'RAB Prices Long'!$B:$B,'All Prices combined'!$D500,'RAB Prices Long'!$E:$E,'All Prices combined'!$G500)))),2)</f>
        <v>0</v>
      </c>
      <c r="AP500" s="2">
        <f>ROUND(IF($B500="Annuity",SUMIFS('Annuity Prices'!AS:AS,'Annuity Prices'!$B:$B,$D500,'Annuity Prices'!$E:$E,$G500),IF($B500="RAB Short",SUMIFS('RAB Prices Short'!AS:AS,'RAB Prices Short'!$B:$B,'All Prices combined'!$D500,'RAB Prices Short'!$E:$E,'All Prices combined'!$G500),IF($B500="RAB Long",SUMIFS('RAB Prices Long'!AS:AS,'RAB Prices Long'!$B:$B,'All Prices combined'!$D500,'RAB Prices Long'!$E:$E,'All Prices combined'!$G500)))),2)</f>
        <v>0</v>
      </c>
      <c r="AQ500" s="2">
        <f>ROUND(IF($B500="Annuity",SUMIFS('Annuity Prices'!AT:AT,'Annuity Prices'!$B:$B,$D500,'Annuity Prices'!$E:$E,$G500),IF($B500="RAB Short",SUMIFS('RAB Prices Short'!AT:AT,'RAB Prices Short'!$B:$B,'All Prices combined'!$D500,'RAB Prices Short'!$E:$E,'All Prices combined'!$G500),IF($B500="RAB Long",SUMIFS('RAB Prices Long'!AT:AT,'RAB Prices Long'!$B:$B,'All Prices combined'!$D500,'RAB Prices Long'!$E:$E,'All Prices combined'!$G500)))),2)</f>
        <v>23.25</v>
      </c>
      <c r="AR500" s="2">
        <f>ROUND(IF($B500="Annuity",SUMIFS('Annuity Prices'!AU:AU,'Annuity Prices'!$B:$B,$D500,'Annuity Prices'!$E:$E,$G500),IF($B500="RAB Short",SUMIFS('RAB Prices Short'!AU:AU,'RAB Prices Short'!$B:$B,'All Prices combined'!$D500,'RAB Prices Short'!$E:$E,'All Prices combined'!$G500),IF($B500="RAB Long",SUMIFS('RAB Prices Long'!AU:AU,'RAB Prices Long'!$B:$B,'All Prices combined'!$D500,'RAB Prices Long'!$E:$E,'All Prices combined'!$G500)))),2)</f>
        <v>23.18</v>
      </c>
      <c r="AS500" s="2">
        <f>ROUND(IF($B500="Annuity",SUMIFS('Annuity Prices'!AV:AV,'Annuity Prices'!$B:$B,$D500,'Annuity Prices'!$E:$E,$G500),IF($B500="RAB Short",SUMIFS('RAB Prices Short'!AV:AV,'RAB Prices Short'!$B:$B,'All Prices combined'!$D500,'RAB Prices Short'!$E:$E,'All Prices combined'!$G500),IF($B500="RAB Long",SUMIFS('RAB Prices Long'!AV:AV,'RAB Prices Long'!$B:$B,'All Prices combined'!$D500,'RAB Prices Long'!$E:$E,'All Prices combined'!$G500)))),2)</f>
        <v>23.84</v>
      </c>
      <c r="AT500" s="2">
        <f>ROUND(IF($B500="Annuity",SUMIFS('Annuity Prices'!AW:AW,'Annuity Prices'!$B:$B,$D500,'Annuity Prices'!$E:$E,$G500),IF($B500="RAB Short",SUMIFS('RAB Prices Short'!AW:AW,'RAB Prices Short'!$B:$B,'All Prices combined'!$D500,'RAB Prices Short'!$E:$E,'All Prices combined'!$G500),IF($B500="RAB Long",SUMIFS('RAB Prices Long'!AW:AW,'RAB Prices Long'!$B:$B,'All Prices combined'!$D500,'RAB Prices Long'!$E:$E,'All Prices combined'!$G500)))),2)</f>
        <v>24.64</v>
      </c>
      <c r="AU500" s="2">
        <f>ROUND(IF($B500="Annuity",SUMIFS('Annuity Prices'!AX:AX,'Annuity Prices'!$B:$B,$D500,'Annuity Prices'!$E:$E,$G500),IF($B500="RAB Short",SUMIFS('RAB Prices Short'!AX:AX,'RAB Prices Short'!$B:$B,'All Prices combined'!$D500,'RAB Prices Short'!$E:$E,'All Prices combined'!$G500),IF($B500="RAB Long",SUMIFS('RAB Prices Long'!AX:AX,'RAB Prices Long'!$B:$B,'All Prices combined'!$D500,'RAB Prices Long'!$E:$E,'All Prices combined'!$G500)))),2)</f>
        <v>25.26</v>
      </c>
      <c r="AV500" s="2">
        <f>ROUND(IF($B500="Annuity",SUMIFS('Annuity Prices'!AY:AY,'Annuity Prices'!$B:$B,$D500,'Annuity Prices'!$E:$E,$G500),IF($B500="RAB Short",SUMIFS('RAB Prices Short'!AY:AY,'RAB Prices Short'!$B:$B,'All Prices combined'!$D500,'RAB Prices Short'!$E:$E,'All Prices combined'!$G500),IF($B500="RAB Long",SUMIFS('RAB Prices Long'!AY:AY,'RAB Prices Long'!$B:$B,'All Prices combined'!$D500,'RAB Prices Long'!$E:$E,'All Prices combined'!$G500)))),2)</f>
        <v>25.89</v>
      </c>
      <c r="AW500" s="2">
        <f>ROUND(IF($B500="Annuity",SUMIFS('Annuity Prices'!AZ:AZ,'Annuity Prices'!$B:$B,$D500,'Annuity Prices'!$E:$E,$G500),IF($B500="RAB Short",SUMIFS('RAB Prices Short'!AZ:AZ,'RAB Prices Short'!$B:$B,'All Prices combined'!$D500,'RAB Prices Short'!$E:$E,'All Prices combined'!$G500),IF($B500="RAB Long",SUMIFS('RAB Prices Long'!AZ:AZ,'RAB Prices Long'!$B:$B,'All Prices combined'!$D500,'RAB Prices Long'!$E:$E,'All Prices combined'!$G500)))),2)</f>
        <v>26.54</v>
      </c>
      <c r="AX500" s="2">
        <f>ROUND(IF($B500="Annuity",SUMIFS('Annuity Prices'!BA:BA,'Annuity Prices'!$B:$B,$D500,'Annuity Prices'!$E:$E,$G500),IF($B500="RAB Short",SUMIFS('RAB Prices Short'!BA:BA,'RAB Prices Short'!$B:$B,'All Prices combined'!$D500,'RAB Prices Short'!$E:$E,'All Prices combined'!$G500),IF($B500="RAB Long",SUMIFS('RAB Prices Long'!BA:BA,'RAB Prices Long'!$B:$B,'All Prices combined'!$D500,'RAB Prices Long'!$E:$E,'All Prices combined'!$G500)))),2)</f>
        <v>27.38</v>
      </c>
      <c r="AY500" s="2">
        <f>ROUND(IF($B500="Annuity",SUMIFS('Annuity Prices'!BB:BB,'Annuity Prices'!$B:$B,$D500,'Annuity Prices'!$E:$E,$G500),IF($B500="RAB Short",SUMIFS('RAB Prices Short'!BB:BB,'RAB Prices Short'!$B:$B,'All Prices combined'!$D500,'RAB Prices Short'!$E:$E,'All Prices combined'!$G500),IF($B500="RAB Long",SUMIFS('RAB Prices Long'!BB:BB,'RAB Prices Long'!$B:$B,'All Prices combined'!$D500,'RAB Prices Long'!$E:$E,'All Prices combined'!$G500)))),2)</f>
        <v>28.07</v>
      </c>
      <c r="AZ500" s="2">
        <f>ROUND(IF($B500="Annuity",SUMIFS('Annuity Prices'!BC:BC,'Annuity Prices'!$B:$B,$D500,'Annuity Prices'!$E:$E,$G500),IF($B500="RAB Short",SUMIFS('RAB Prices Short'!BC:BC,'RAB Prices Short'!$B:$B,'All Prices combined'!$D500,'RAB Prices Short'!$E:$E,'All Prices combined'!$G500),IF($B500="RAB Long",SUMIFS('RAB Prices Long'!BC:BC,'RAB Prices Long'!$B:$B,'All Prices combined'!$D500,'RAB Prices Long'!$E:$E,'All Prices combined'!$G500)))),2)</f>
        <v>28.77</v>
      </c>
      <c r="BA500" s="2">
        <f>ROUND(IF($B500="Annuity",SUMIFS('Annuity Prices'!BD:BD,'Annuity Prices'!$B:$B,$D500,'Annuity Prices'!$E:$E,$G500),IF($B500="RAB Short",SUMIFS('RAB Prices Short'!BD:BD,'RAB Prices Short'!$B:$B,'All Prices combined'!$D500,'RAB Prices Short'!$E:$E,'All Prices combined'!$G500),IF($B500="RAB Long",SUMIFS('RAB Prices Long'!BD:BD,'RAB Prices Long'!$B:$B,'All Prices combined'!$D500,'RAB Prices Long'!$E:$E,'All Prices combined'!$G500)))),2)</f>
        <v>29.49</v>
      </c>
      <c r="BB500" s="2">
        <f>ROUND(IF($B500="Annuity",SUMIFS('Annuity Prices'!BE:BE,'Annuity Prices'!$B:$B,$D500,'Annuity Prices'!$E:$E,$G500),IF($B500="RAB Short",SUMIFS('RAB Prices Short'!BE:BE,'RAB Prices Short'!$B:$B,'All Prices combined'!$D500,'RAB Prices Short'!$E:$E,'All Prices combined'!$G500),IF($B500="RAB Long",SUMIFS('RAB Prices Long'!BE:BE,'RAB Prices Long'!$B:$B,'All Prices combined'!$D500,'RAB Prices Long'!$E:$E,'All Prices combined'!$G500)))),2)</f>
        <v>30.46</v>
      </c>
      <c r="BC500" s="2">
        <f>ROUND(IF($B500="Annuity",SUMIFS('Annuity Prices'!BF:BF,'Annuity Prices'!$B:$B,$D500,'Annuity Prices'!$E:$E,$G500),IF($B500="RAB Short",SUMIFS('RAB Prices Short'!BF:BF,'RAB Prices Short'!$B:$B,'All Prices combined'!$D500,'RAB Prices Short'!$E:$E,'All Prices combined'!$G500),IF($B500="RAB Long",SUMIFS('RAB Prices Long'!BF:BF,'RAB Prices Long'!$B:$B,'All Prices combined'!$D500,'RAB Prices Long'!$E:$E,'All Prices combined'!$G500)))),2)</f>
        <v>31.23</v>
      </c>
      <c r="BD500" s="2">
        <f>ROUND(IF($B500="Annuity",SUMIFS('Annuity Prices'!BG:BG,'Annuity Prices'!$B:$B,$D500,'Annuity Prices'!$E:$E,$G500),IF($B500="RAB Short",SUMIFS('RAB Prices Short'!BG:BG,'RAB Prices Short'!$B:$B,'All Prices combined'!$D500,'RAB Prices Short'!$E:$E,'All Prices combined'!$G500),IF($B500="RAB Long",SUMIFS('RAB Prices Long'!BG:BG,'RAB Prices Long'!$B:$B,'All Prices combined'!$D500,'RAB Prices Long'!$E:$E,'All Prices combined'!$G500)))),2)</f>
        <v>32.01</v>
      </c>
      <c r="BE500" s="2">
        <f>ROUND(IF($B500="Annuity",SUMIFS('Annuity Prices'!BH:BH,'Annuity Prices'!$B:$B,$D500,'Annuity Prices'!$E:$E,$G500),IF($B500="RAB Short",SUMIFS('RAB Prices Short'!BH:BH,'RAB Prices Short'!$B:$B,'All Prices combined'!$D500,'RAB Prices Short'!$E:$E,'All Prices combined'!$G500),IF($B500="RAB Long",SUMIFS('RAB Prices Long'!BH:BH,'RAB Prices Long'!$B:$B,'All Prices combined'!$D500,'RAB Prices Long'!$E:$E,'All Prices combined'!$G500)))),2)</f>
        <v>32.81</v>
      </c>
      <c r="BF500" s="2">
        <f>ROUND(IF($B500="Annuity",SUMIFS('Annuity Prices'!BI:BI,'Annuity Prices'!$B:$B,$D500,'Annuity Prices'!$E:$E,$G500),IF($B500="RAB Short",SUMIFS('RAB Prices Short'!BI:BI,'RAB Prices Short'!$B:$B,'All Prices combined'!$D500,'RAB Prices Short'!$E:$E,'All Prices combined'!$G500),IF($B500="RAB Long",SUMIFS('RAB Prices Long'!BI:BI,'RAB Prices Long'!$B:$B,'All Prices combined'!$D500,'RAB Prices Long'!$E:$E,'All Prices combined'!$G500)))),2)</f>
        <v>33.72</v>
      </c>
      <c r="BG500" s="2">
        <f>ROUND(IF($B500="Annuity",SUMIFS('Annuity Prices'!BJ:BJ,'Annuity Prices'!$B:$B,$D500,'Annuity Prices'!$E:$E,$G500),IF($B500="RAB Short",SUMIFS('RAB Prices Short'!BJ:BJ,'RAB Prices Short'!$B:$B,'All Prices combined'!$D500,'RAB Prices Short'!$E:$E,'All Prices combined'!$G500),IF($B500="RAB Long",SUMIFS('RAB Prices Long'!BJ:BJ,'RAB Prices Long'!$B:$B,'All Prices combined'!$D500,'RAB Prices Long'!$E:$E,'All Prices combined'!$G500)))),2)</f>
        <v>34.56</v>
      </c>
      <c r="BH500" s="2">
        <f>ROUND(IF($B500="Annuity",SUMIFS('Annuity Prices'!BK:BK,'Annuity Prices'!$B:$B,$D500,'Annuity Prices'!$E:$E,$G500),IF($B500="RAB Short",SUMIFS('RAB Prices Short'!BK:BK,'RAB Prices Short'!$B:$B,'All Prices combined'!$D500,'RAB Prices Short'!$E:$E,'All Prices combined'!$G500),IF($B500="RAB Long",SUMIFS('RAB Prices Long'!BK:BK,'RAB Prices Long'!$B:$B,'All Prices combined'!$D500,'RAB Prices Long'!$E:$E,'All Prices combined'!$G500)))),2)</f>
        <v>35.42</v>
      </c>
      <c r="BI500" s="2">
        <f>ROUND(IF($B500="Annuity",SUMIFS('Annuity Prices'!BL:BL,'Annuity Prices'!$B:$B,$D500,'Annuity Prices'!$E:$E,$G500),IF($B500="RAB Short",SUMIFS('RAB Prices Short'!BL:BL,'RAB Prices Short'!$B:$B,'All Prices combined'!$D500,'RAB Prices Short'!$E:$E,'All Prices combined'!$G500),IF($B500="RAB Long",SUMIFS('RAB Prices Long'!BL:BL,'RAB Prices Long'!$B:$B,'All Prices combined'!$D500,'RAB Prices Long'!$E:$E,'All Prices combined'!$G500)))),2)</f>
        <v>36.31</v>
      </c>
      <c r="BJ500" s="2">
        <f>ROUND(IF($B500="Annuity",SUMIFS('Annuity Prices'!BM:BM,'Annuity Prices'!$B:$B,$D500,'Annuity Prices'!$E:$E,$G500),IF($B500="RAB Short",SUMIFS('RAB Prices Short'!BM:BM,'RAB Prices Short'!$B:$B,'All Prices combined'!$D500,'RAB Prices Short'!$E:$E,'All Prices combined'!$G500),IF($B500="RAB Long",SUMIFS('RAB Prices Long'!BM:BM,'RAB Prices Long'!$B:$B,'All Prices combined'!$D500,'RAB Prices Long'!$E:$E,'All Prices combined'!$G500)))),2)</f>
        <v>37.26</v>
      </c>
      <c r="BK500" s="2">
        <f>ROUND(IF($B500="Annuity",SUMIFS('Annuity Prices'!BN:BN,'Annuity Prices'!$B:$B,$D500,'Annuity Prices'!$E:$E,$G500),IF($B500="RAB Short",SUMIFS('RAB Prices Short'!BN:BN,'RAB Prices Short'!$B:$B,'All Prices combined'!$D500,'RAB Prices Short'!$E:$E,'All Prices combined'!$G500),IF($B500="RAB Long",SUMIFS('RAB Prices Long'!BN:BN,'RAB Prices Long'!$B:$B,'All Prices combined'!$D500,'RAB Prices Long'!$E:$E,'All Prices combined'!$G500)))),2)</f>
        <v>38.19</v>
      </c>
      <c r="BL500" s="2">
        <f>ROUND(IF($B500="Annuity",SUMIFS('Annuity Prices'!BO:BO,'Annuity Prices'!$B:$B,$D500,'Annuity Prices'!$E:$E,$G500),IF($B500="RAB Short",SUMIFS('RAB Prices Short'!BO:BO,'RAB Prices Short'!$B:$B,'All Prices combined'!$D500,'RAB Prices Short'!$E:$E,'All Prices combined'!$G500),IF($B500="RAB Long",SUMIFS('RAB Prices Long'!BO:BO,'RAB Prices Long'!$B:$B,'All Prices combined'!$D500,'RAB Prices Long'!$E:$E,'All Prices combined'!$G500)))),2)</f>
        <v>39.14</v>
      </c>
      <c r="BM500" s="2">
        <f>ROUND(IF($B500="Annuity",SUMIFS('Annuity Prices'!BP:BP,'Annuity Prices'!$B:$B,$D500,'Annuity Prices'!$E:$E,$G500),IF($B500="RAB Short",SUMIFS('RAB Prices Short'!BP:BP,'RAB Prices Short'!$B:$B,'All Prices combined'!$D500,'RAB Prices Short'!$E:$E,'All Prices combined'!$G500),IF($B500="RAB Long",SUMIFS('RAB Prices Long'!BP:BP,'RAB Prices Long'!$B:$B,'All Prices combined'!$D500,'RAB Prices Long'!$E:$E,'All Prices combined'!$G500)))),2)</f>
        <v>40.119999999999997</v>
      </c>
      <c r="BN500" s="2">
        <f>ROUND(IF($B500="Annuity",SUMIFS('Annuity Prices'!BQ:BQ,'Annuity Prices'!$B:$B,$D500,'Annuity Prices'!$E:$E,$G500),IF($B500="RAB Short",SUMIFS('RAB Prices Short'!BQ:BQ,'RAB Prices Short'!$B:$B,'All Prices combined'!$D500,'RAB Prices Short'!$E:$E,'All Prices combined'!$G500),IF($B500="RAB Long",SUMIFS('RAB Prices Long'!BQ:BQ,'RAB Prices Long'!$B:$B,'All Prices combined'!$D500,'RAB Prices Long'!$E:$E,'All Prices combined'!$G500)))),2)</f>
        <v>41.11</v>
      </c>
      <c r="BO500" s="2">
        <f>ROUND(IF($B500="Annuity",SUMIFS('Annuity Prices'!BR:BR,'Annuity Prices'!$B:$B,$D500,'Annuity Prices'!$E:$E,$G500),IF($B500="RAB Short",SUMIFS('RAB Prices Short'!BR:BR,'RAB Prices Short'!$B:$B,'All Prices combined'!$D500,'RAB Prices Short'!$E:$E,'All Prices combined'!$G500),IF($B500="RAB Long",SUMIFS('RAB Prices Long'!BR:BR,'RAB Prices Long'!$B:$B,'All Prices combined'!$D500,'RAB Prices Long'!$E:$E,'All Prices combined'!$G500)))),2)</f>
        <v>42.14</v>
      </c>
      <c r="BP500" s="2">
        <f>ROUND(IF($B500="Annuity",SUMIFS('Annuity Prices'!BS:BS,'Annuity Prices'!$B:$B,$D500,'Annuity Prices'!$E:$E,$G500),IF($B500="RAB Short",SUMIFS('RAB Prices Short'!BS:BS,'RAB Prices Short'!$B:$B,'All Prices combined'!$D500,'RAB Prices Short'!$E:$E,'All Prices combined'!$G500),IF($B500="RAB Long",SUMIFS('RAB Prices Long'!BS:BS,'RAB Prices Long'!$B:$B,'All Prices combined'!$D500,'RAB Prices Long'!$E:$E,'All Prices combined'!$G500)))),2)</f>
        <v>43.19</v>
      </c>
      <c r="BQ500" s="2">
        <f>ROUND(IF($B500="Annuity",SUMIFS('Annuity Prices'!BT:BT,'Annuity Prices'!$B:$B,$D500,'Annuity Prices'!$E:$E,$G500),IF($B500="RAB Short",SUMIFS('RAB Prices Short'!BT:BT,'RAB Prices Short'!$B:$B,'All Prices combined'!$D500,'RAB Prices Short'!$E:$E,'All Prices combined'!$G500),IF($B500="RAB Long",SUMIFS('RAB Prices Long'!BT:BT,'RAB Prices Long'!$B:$B,'All Prices combined'!$D500,'RAB Prices Long'!$E:$E,'All Prices combined'!$G500)))),2)</f>
        <v>44.27</v>
      </c>
      <c r="BR500" s="2">
        <f>ROUND(IF($B500="Annuity",SUMIFS('Annuity Prices'!BU:BU,'Annuity Prices'!$B:$B,$D500,'Annuity Prices'!$E:$E,$G500),IF($B500="RAB Short",SUMIFS('RAB Prices Short'!BU:BU,'RAB Prices Short'!$B:$B,'All Prices combined'!$D500,'RAB Prices Short'!$E:$E,'All Prices combined'!$G500),IF($B500="RAB Long",SUMIFS('RAB Prices Long'!BU:BU,'RAB Prices Long'!$B:$B,'All Prices combined'!$D500,'RAB Prices Long'!$E:$E,'All Prices combined'!$G500)))),2)</f>
        <v>45.57</v>
      </c>
      <c r="BS500" s="2">
        <f>ROUND(IF($B500="Annuity",SUMIFS('Annuity Prices'!BV:BV,'Annuity Prices'!$B:$B,$D500,'Annuity Prices'!$E:$E,$G500),IF($B500="RAB Short",SUMIFS('RAB Prices Short'!BV:BV,'RAB Prices Short'!$B:$B,'All Prices combined'!$D500,'RAB Prices Short'!$E:$E,'All Prices combined'!$G500),IF($B500="RAB Long",SUMIFS('RAB Prices Long'!BV:BV,'RAB Prices Long'!$B:$B,'All Prices combined'!$D500,'RAB Prices Long'!$E:$E,'All Prices combined'!$G500)))),2)</f>
        <v>46.7</v>
      </c>
      <c r="BT500" s="2">
        <f>ROUND(IF($B500="Annuity",SUMIFS('Annuity Prices'!BW:BW,'Annuity Prices'!$B:$B,$D500,'Annuity Prices'!$E:$E,$G500),IF($B500="RAB Short",SUMIFS('RAB Prices Short'!BW:BW,'RAB Prices Short'!$B:$B,'All Prices combined'!$D500,'RAB Prices Short'!$E:$E,'All Prices combined'!$G500),IF($B500="RAB Long",SUMIFS('RAB Prices Long'!BW:BW,'RAB Prices Long'!$B:$B,'All Prices combined'!$D500,'RAB Prices Long'!$E:$E,'All Prices combined'!$G500)))),2)</f>
        <v>47.87</v>
      </c>
      <c r="BU500" s="2">
        <f>ROUND(IF($B500="Annuity",SUMIFS('Annuity Prices'!BX:BX,'Annuity Prices'!$B:$B,$D500,'Annuity Prices'!$E:$E,$G500),IF($B500="RAB Short",SUMIFS('RAB Prices Short'!BX:BX,'RAB Prices Short'!$B:$B,'All Prices combined'!$D500,'RAB Prices Short'!$E:$E,'All Prices combined'!$G500),IF($B500="RAB Long",SUMIFS('RAB Prices Long'!BX:BX,'RAB Prices Long'!$B:$B,'All Prices combined'!$D500,'RAB Prices Long'!$E:$E,'All Prices combined'!$G500)))),2)</f>
        <v>49.07</v>
      </c>
    </row>
    <row r="501" spans="2:73" x14ac:dyDescent="0.25">
      <c r="B501" t="s">
        <v>45</v>
      </c>
      <c r="C501">
        <v>22</v>
      </c>
      <c r="D501" t="s">
        <v>194</v>
      </c>
      <c r="E501" t="s">
        <v>193</v>
      </c>
      <c r="F501">
        <v>22</v>
      </c>
      <c r="G501" t="s">
        <v>40</v>
      </c>
      <c r="I501" s="2">
        <f>ROUND(IF($B501="Annuity",SUMIFS('Annuity Prices'!L:L,'Annuity Prices'!$B:$B,$D501,'Annuity Prices'!$E:$E,$G501),IF($B501="RAB Short",SUMIFS('RAB Prices Short'!L:L,'RAB Prices Short'!$B:$B,'All Prices combined'!$D501,'RAB Prices Short'!$E:$E,'All Prices combined'!$G501),IF($B501="RAB Long",SUMIFS('RAB Prices Long'!L:L,'RAB Prices Long'!$B:$B,'All Prices combined'!$D501,'RAB Prices Long'!$E:$E,'All Prices combined'!$G501)))),2)</f>
        <v>0</v>
      </c>
      <c r="J501" s="2">
        <f>ROUND(IF($B501="Annuity",SUMIFS('Annuity Prices'!M:M,'Annuity Prices'!$B:$B,$D501,'Annuity Prices'!$E:$E,$G501),IF($B501="RAB Short",SUMIFS('RAB Prices Short'!M:M,'RAB Prices Short'!$B:$B,'All Prices combined'!$D501,'RAB Prices Short'!$E:$E,'All Prices combined'!$G501),IF($B501="RAB Long",SUMIFS('RAB Prices Long'!M:M,'RAB Prices Long'!$B:$B,'All Prices combined'!$D501,'RAB Prices Long'!$E:$E,'All Prices combined'!$G501)))),2)</f>
        <v>0</v>
      </c>
      <c r="K501" s="2">
        <f>ROUND(IF($B501="Annuity",SUMIFS('Annuity Prices'!N:N,'Annuity Prices'!$B:$B,$D501,'Annuity Prices'!$E:$E,$G501),IF($B501="RAB Short",SUMIFS('RAB Prices Short'!N:N,'RAB Prices Short'!$B:$B,'All Prices combined'!$D501,'RAB Prices Short'!$E:$E,'All Prices combined'!$G501),IF($B501="RAB Long",SUMIFS('RAB Prices Long'!N:N,'RAB Prices Long'!$B:$B,'All Prices combined'!$D501,'RAB Prices Long'!$E:$E,'All Prices combined'!$G501)))),2)</f>
        <v>11.29</v>
      </c>
      <c r="L501" s="2">
        <f>ROUND(IF($B501="Annuity",SUMIFS('Annuity Prices'!O:O,'Annuity Prices'!$B:$B,$D501,'Annuity Prices'!$E:$E,$G501),IF($B501="RAB Short",SUMIFS('RAB Prices Short'!O:O,'RAB Prices Short'!$B:$B,'All Prices combined'!$D501,'RAB Prices Short'!$E:$E,'All Prices combined'!$G501),IF($B501="RAB Long",SUMIFS('RAB Prices Long'!O:O,'RAB Prices Long'!$B:$B,'All Prices combined'!$D501,'RAB Prices Long'!$E:$E,'All Prices combined'!$G501)))),2)</f>
        <v>11.61</v>
      </c>
      <c r="M501" s="2">
        <f>ROUND(IF($B501="Annuity",SUMIFS('Annuity Prices'!P:P,'Annuity Prices'!$B:$B,$D501,'Annuity Prices'!$E:$E,$G501),IF($B501="RAB Short",SUMIFS('RAB Prices Short'!P:P,'RAB Prices Short'!$B:$B,'All Prices combined'!$D501,'RAB Prices Short'!$E:$E,'All Prices combined'!$G501),IF($B501="RAB Long",SUMIFS('RAB Prices Long'!P:P,'RAB Prices Long'!$B:$B,'All Prices combined'!$D501,'RAB Prices Long'!$E:$E,'All Prices combined'!$G501)))),2)</f>
        <v>11.86</v>
      </c>
      <c r="N501" s="2">
        <f>ROUND(IF($B501="Annuity",SUMIFS('Annuity Prices'!Q:Q,'Annuity Prices'!$B:$B,$D501,'Annuity Prices'!$E:$E,$G501),IF($B501="RAB Short",SUMIFS('RAB Prices Short'!Q:Q,'RAB Prices Short'!$B:$B,'All Prices combined'!$D501,'RAB Prices Short'!$E:$E,'All Prices combined'!$G501),IF($B501="RAB Long",SUMIFS('RAB Prices Long'!Q:Q,'RAB Prices Long'!$B:$B,'All Prices combined'!$D501,'RAB Prices Long'!$E:$E,'All Prices combined'!$G501)))),2)</f>
        <v>12.15</v>
      </c>
      <c r="O501" s="2">
        <f>ROUND(IF($B501="Annuity",SUMIFS('Annuity Prices'!R:R,'Annuity Prices'!$B:$B,$D501,'Annuity Prices'!$E:$E,$G501),IF($B501="RAB Short",SUMIFS('RAB Prices Short'!R:R,'RAB Prices Short'!$B:$B,'All Prices combined'!$D501,'RAB Prices Short'!$E:$E,'All Prices combined'!$G501),IF($B501="RAB Long",SUMIFS('RAB Prices Long'!R:R,'RAB Prices Long'!$B:$B,'All Prices combined'!$D501,'RAB Prices Long'!$E:$E,'All Prices combined'!$G501)))),2)</f>
        <v>12.46</v>
      </c>
      <c r="P501" s="2">
        <f>ROUND(IF($B501="Annuity",SUMIFS('Annuity Prices'!S:S,'Annuity Prices'!$B:$B,$D501,'Annuity Prices'!$E:$E,$G501),IF($B501="RAB Short",SUMIFS('RAB Prices Short'!S:S,'RAB Prices Short'!$B:$B,'All Prices combined'!$D501,'RAB Prices Short'!$E:$E,'All Prices combined'!$G501),IF($B501="RAB Long",SUMIFS('RAB Prices Long'!S:S,'RAB Prices Long'!$B:$B,'All Prices combined'!$D501,'RAB Prices Long'!$E:$E,'All Prices combined'!$G501)))),2)</f>
        <v>12.77</v>
      </c>
      <c r="Q501" s="2">
        <f>ROUND(IF($B501="Annuity",SUMIFS('Annuity Prices'!T:T,'Annuity Prices'!$B:$B,$D501,'Annuity Prices'!$E:$E,$G501),IF($B501="RAB Short",SUMIFS('RAB Prices Short'!T:T,'RAB Prices Short'!$B:$B,'All Prices combined'!$D501,'RAB Prices Short'!$E:$E,'All Prices combined'!$G501),IF($B501="RAB Long",SUMIFS('RAB Prices Long'!T:T,'RAB Prices Long'!$B:$B,'All Prices combined'!$D501,'RAB Prices Long'!$E:$E,'All Prices combined'!$G501)))),2)</f>
        <v>13.02</v>
      </c>
      <c r="R501" s="2">
        <f>ROUND(IF($B501="Annuity",SUMIFS('Annuity Prices'!U:U,'Annuity Prices'!$B:$B,$D501,'Annuity Prices'!$E:$E,$G501),IF($B501="RAB Short",SUMIFS('RAB Prices Short'!U:U,'RAB Prices Short'!$B:$B,'All Prices combined'!$D501,'RAB Prices Short'!$E:$E,'All Prices combined'!$G501),IF($B501="RAB Long",SUMIFS('RAB Prices Long'!U:U,'RAB Prices Long'!$B:$B,'All Prices combined'!$D501,'RAB Prices Long'!$E:$E,'All Prices combined'!$G501)))),2)</f>
        <v>13.35</v>
      </c>
      <c r="S501" s="2">
        <f>ROUND(IF($B501="Annuity",SUMIFS('Annuity Prices'!V:V,'Annuity Prices'!$B:$B,$D501,'Annuity Prices'!$E:$E,$G501),IF($B501="RAB Short",SUMIFS('RAB Prices Short'!V:V,'RAB Prices Short'!$B:$B,'All Prices combined'!$D501,'RAB Prices Short'!$E:$E,'All Prices combined'!$G501),IF($B501="RAB Long",SUMIFS('RAB Prices Long'!V:V,'RAB Prices Long'!$B:$B,'All Prices combined'!$D501,'RAB Prices Long'!$E:$E,'All Prices combined'!$G501)))),2)</f>
        <v>13.68</v>
      </c>
      <c r="T501" s="2">
        <f>ROUND(IF($B501="Annuity",SUMIFS('Annuity Prices'!W:W,'Annuity Prices'!$B:$B,$D501,'Annuity Prices'!$E:$E,$G501),IF($B501="RAB Short",SUMIFS('RAB Prices Short'!W:W,'RAB Prices Short'!$B:$B,'All Prices combined'!$D501,'RAB Prices Short'!$E:$E,'All Prices combined'!$G501),IF($B501="RAB Long",SUMIFS('RAB Prices Long'!W:W,'RAB Prices Long'!$B:$B,'All Prices combined'!$D501,'RAB Prices Long'!$E:$E,'All Prices combined'!$G501)))),2)</f>
        <v>14.03</v>
      </c>
      <c r="U501" s="2">
        <f>ROUND(IF($B501="Annuity",SUMIFS('Annuity Prices'!X:X,'Annuity Prices'!$B:$B,$D501,'Annuity Prices'!$E:$E,$G501),IF($B501="RAB Short",SUMIFS('RAB Prices Short'!X:X,'RAB Prices Short'!$B:$B,'All Prices combined'!$D501,'RAB Prices Short'!$E:$E,'All Prices combined'!$G501),IF($B501="RAB Long",SUMIFS('RAB Prices Long'!X:X,'RAB Prices Long'!$B:$B,'All Prices combined'!$D501,'RAB Prices Long'!$E:$E,'All Prices combined'!$G501)))),2)</f>
        <v>14.3</v>
      </c>
      <c r="V501" s="2">
        <f>ROUND(IF($B501="Annuity",SUMIFS('Annuity Prices'!Y:Y,'Annuity Prices'!$B:$B,$D501,'Annuity Prices'!$E:$E,$G501),IF($B501="RAB Short",SUMIFS('RAB Prices Short'!Y:Y,'RAB Prices Short'!$B:$B,'All Prices combined'!$D501,'RAB Prices Short'!$E:$E,'All Prices combined'!$G501),IF($B501="RAB Long",SUMIFS('RAB Prices Long'!Y:Y,'RAB Prices Long'!$B:$B,'All Prices combined'!$D501,'RAB Prices Long'!$E:$E,'All Prices combined'!$G501)))),2)</f>
        <v>14.66</v>
      </c>
      <c r="W501" s="2">
        <f>ROUND(IF($B501="Annuity",SUMIFS('Annuity Prices'!Z:Z,'Annuity Prices'!$B:$B,$D501,'Annuity Prices'!$E:$E,$G501),IF($B501="RAB Short",SUMIFS('RAB Prices Short'!Z:Z,'RAB Prices Short'!$B:$B,'All Prices combined'!$D501,'RAB Prices Short'!$E:$E,'All Prices combined'!$G501),IF($B501="RAB Long",SUMIFS('RAB Prices Long'!Z:Z,'RAB Prices Long'!$B:$B,'All Prices combined'!$D501,'RAB Prices Long'!$E:$E,'All Prices combined'!$G501)))),2)</f>
        <v>15.03</v>
      </c>
      <c r="X501" s="2">
        <f>ROUND(IF($B501="Annuity",SUMIFS('Annuity Prices'!AA:AA,'Annuity Prices'!$B:$B,$D501,'Annuity Prices'!$E:$E,$G501),IF($B501="RAB Short",SUMIFS('RAB Prices Short'!AA:AA,'RAB Prices Short'!$B:$B,'All Prices combined'!$D501,'RAB Prices Short'!$E:$E,'All Prices combined'!$G501),IF($B501="RAB Long",SUMIFS('RAB Prices Long'!AA:AA,'RAB Prices Long'!$B:$B,'All Prices combined'!$D501,'RAB Prices Long'!$E:$E,'All Prices combined'!$G501)))),2)</f>
        <v>15.4</v>
      </c>
      <c r="Y501" s="2">
        <f>ROUND(IF($B501="Annuity",SUMIFS('Annuity Prices'!AB:AB,'Annuity Prices'!$B:$B,$D501,'Annuity Prices'!$E:$E,$G501),IF($B501="RAB Short",SUMIFS('RAB Prices Short'!AB:AB,'RAB Prices Short'!$B:$B,'All Prices combined'!$D501,'RAB Prices Short'!$E:$E,'All Prices combined'!$G501),IF($B501="RAB Long",SUMIFS('RAB Prices Long'!AB:AB,'RAB Prices Long'!$B:$B,'All Prices combined'!$D501,'RAB Prices Long'!$E:$E,'All Prices combined'!$G501)))),2)</f>
        <v>15.71</v>
      </c>
      <c r="Z501" s="2">
        <f>ROUND(IF($B501="Annuity",SUMIFS('Annuity Prices'!AC:AC,'Annuity Prices'!$B:$B,$D501,'Annuity Prices'!$E:$E,$G501),IF($B501="RAB Short",SUMIFS('RAB Prices Short'!AC:AC,'RAB Prices Short'!$B:$B,'All Prices combined'!$D501,'RAB Prices Short'!$E:$E,'All Prices combined'!$G501),IF($B501="RAB Long",SUMIFS('RAB Prices Long'!AC:AC,'RAB Prices Long'!$B:$B,'All Prices combined'!$D501,'RAB Prices Long'!$E:$E,'All Prices combined'!$G501)))),2)</f>
        <v>16.100000000000001</v>
      </c>
      <c r="AA501" s="2">
        <f>ROUND(IF($B501="Annuity",SUMIFS('Annuity Prices'!AD:AD,'Annuity Prices'!$B:$B,$D501,'Annuity Prices'!$E:$E,$G501),IF($B501="RAB Short",SUMIFS('RAB Prices Short'!AD:AD,'RAB Prices Short'!$B:$B,'All Prices combined'!$D501,'RAB Prices Short'!$E:$E,'All Prices combined'!$G501),IF($B501="RAB Long",SUMIFS('RAB Prices Long'!AD:AD,'RAB Prices Long'!$B:$B,'All Prices combined'!$D501,'RAB Prices Long'!$E:$E,'All Prices combined'!$G501)))),2)</f>
        <v>16.510000000000002</v>
      </c>
      <c r="AB501" s="2">
        <f>ROUND(IF($B501="Annuity",SUMIFS('Annuity Prices'!AE:AE,'Annuity Prices'!$B:$B,$D501,'Annuity Prices'!$E:$E,$G501),IF($B501="RAB Short",SUMIFS('RAB Prices Short'!AE:AE,'RAB Prices Short'!$B:$B,'All Prices combined'!$D501,'RAB Prices Short'!$E:$E,'All Prices combined'!$G501),IF($B501="RAB Long",SUMIFS('RAB Prices Long'!AE:AE,'RAB Prices Long'!$B:$B,'All Prices combined'!$D501,'RAB Prices Long'!$E:$E,'All Prices combined'!$G501)))),2)</f>
        <v>16.920000000000002</v>
      </c>
      <c r="AC501" s="2">
        <f>ROUND(IF($B501="Annuity",SUMIFS('Annuity Prices'!AF:AF,'Annuity Prices'!$B:$B,$D501,'Annuity Prices'!$E:$E,$G501),IF($B501="RAB Short",SUMIFS('RAB Prices Short'!AF:AF,'RAB Prices Short'!$B:$B,'All Prices combined'!$D501,'RAB Prices Short'!$E:$E,'All Prices combined'!$G501),IF($B501="RAB Long",SUMIFS('RAB Prices Long'!AF:AF,'RAB Prices Long'!$B:$B,'All Prices combined'!$D501,'RAB Prices Long'!$E:$E,'All Prices combined'!$G501)))),2)</f>
        <v>17.25</v>
      </c>
      <c r="AD501" s="2">
        <f>ROUND(IF($B501="Annuity",SUMIFS('Annuity Prices'!AG:AG,'Annuity Prices'!$B:$B,$D501,'Annuity Prices'!$E:$E,$G501),IF($B501="RAB Short",SUMIFS('RAB Prices Short'!AG:AG,'RAB Prices Short'!$B:$B,'All Prices combined'!$D501,'RAB Prices Short'!$E:$E,'All Prices combined'!$G501),IF($B501="RAB Long",SUMIFS('RAB Prices Long'!AG:AG,'RAB Prices Long'!$B:$B,'All Prices combined'!$D501,'RAB Prices Long'!$E:$E,'All Prices combined'!$G501)))),2)</f>
        <v>17.690000000000001</v>
      </c>
      <c r="AE501" s="2">
        <f>ROUND(IF($B501="Annuity",SUMIFS('Annuity Prices'!AH:AH,'Annuity Prices'!$B:$B,$D501,'Annuity Prices'!$E:$E,$G501),IF($B501="RAB Short",SUMIFS('RAB Prices Short'!AH:AH,'RAB Prices Short'!$B:$B,'All Prices combined'!$D501,'RAB Prices Short'!$E:$E,'All Prices combined'!$G501),IF($B501="RAB Long",SUMIFS('RAB Prices Long'!AH:AH,'RAB Prices Long'!$B:$B,'All Prices combined'!$D501,'RAB Prices Long'!$E:$E,'All Prices combined'!$G501)))),2)</f>
        <v>18.13</v>
      </c>
      <c r="AF501" s="2">
        <f>ROUND(IF($B501="Annuity",SUMIFS('Annuity Prices'!AI:AI,'Annuity Prices'!$B:$B,$D501,'Annuity Prices'!$E:$E,$G501),IF($B501="RAB Short",SUMIFS('RAB Prices Short'!AI:AI,'RAB Prices Short'!$B:$B,'All Prices combined'!$D501,'RAB Prices Short'!$E:$E,'All Prices combined'!$G501),IF($B501="RAB Long",SUMIFS('RAB Prices Long'!AI:AI,'RAB Prices Long'!$B:$B,'All Prices combined'!$D501,'RAB Prices Long'!$E:$E,'All Prices combined'!$G501)))),2)</f>
        <v>18.579999999999998</v>
      </c>
      <c r="AG501" s="2">
        <f>ROUND(IF($B501="Annuity",SUMIFS('Annuity Prices'!AJ:AJ,'Annuity Prices'!$B:$B,$D501,'Annuity Prices'!$E:$E,$G501),IF($B501="RAB Short",SUMIFS('RAB Prices Short'!AJ:AJ,'RAB Prices Short'!$B:$B,'All Prices combined'!$D501,'RAB Prices Short'!$E:$E,'All Prices combined'!$G501),IF($B501="RAB Long",SUMIFS('RAB Prices Long'!AJ:AJ,'RAB Prices Long'!$B:$B,'All Prices combined'!$D501,'RAB Prices Long'!$E:$E,'All Prices combined'!$G501)))),2)</f>
        <v>18.95</v>
      </c>
      <c r="AH501" s="2">
        <f>ROUND(IF($B501="Annuity",SUMIFS('Annuity Prices'!AK:AK,'Annuity Prices'!$B:$B,$D501,'Annuity Prices'!$E:$E,$G501),IF($B501="RAB Short",SUMIFS('RAB Prices Short'!AK:AK,'RAB Prices Short'!$B:$B,'All Prices combined'!$D501,'RAB Prices Short'!$E:$E,'All Prices combined'!$G501),IF($B501="RAB Long",SUMIFS('RAB Prices Long'!AK:AK,'RAB Prices Long'!$B:$B,'All Prices combined'!$D501,'RAB Prices Long'!$E:$E,'All Prices combined'!$G501)))),2)</f>
        <v>19.420000000000002</v>
      </c>
      <c r="AI501" s="2">
        <f>ROUND(IF($B501="Annuity",SUMIFS('Annuity Prices'!AL:AL,'Annuity Prices'!$B:$B,$D501,'Annuity Prices'!$E:$E,$G501),IF($B501="RAB Short",SUMIFS('RAB Prices Short'!AL:AL,'RAB Prices Short'!$B:$B,'All Prices combined'!$D501,'RAB Prices Short'!$E:$E,'All Prices combined'!$G501),IF($B501="RAB Long",SUMIFS('RAB Prices Long'!AL:AL,'RAB Prices Long'!$B:$B,'All Prices combined'!$D501,'RAB Prices Long'!$E:$E,'All Prices combined'!$G501)))),2)</f>
        <v>19.91</v>
      </c>
      <c r="AJ501" s="2">
        <f>ROUND(IF($B501="Annuity",SUMIFS('Annuity Prices'!AM:AM,'Annuity Prices'!$B:$B,$D501,'Annuity Prices'!$E:$E,$G501),IF($B501="RAB Short",SUMIFS('RAB Prices Short'!AM:AM,'RAB Prices Short'!$B:$B,'All Prices combined'!$D501,'RAB Prices Short'!$E:$E,'All Prices combined'!$G501),IF($B501="RAB Long",SUMIFS('RAB Prices Long'!AM:AM,'RAB Prices Long'!$B:$B,'All Prices combined'!$D501,'RAB Prices Long'!$E:$E,'All Prices combined'!$G501)))),2)</f>
        <v>20.41</v>
      </c>
      <c r="AK501" s="2">
        <f>ROUND(IF($B501="Annuity",SUMIFS('Annuity Prices'!AN:AN,'Annuity Prices'!$B:$B,$D501,'Annuity Prices'!$E:$E,$G501),IF($B501="RAB Short",SUMIFS('RAB Prices Short'!AN:AN,'RAB Prices Short'!$B:$B,'All Prices combined'!$D501,'RAB Prices Short'!$E:$E,'All Prices combined'!$G501),IF($B501="RAB Long",SUMIFS('RAB Prices Long'!AN:AN,'RAB Prices Long'!$B:$B,'All Prices combined'!$D501,'RAB Prices Long'!$E:$E,'All Prices combined'!$G501)))),2)</f>
        <v>20.81</v>
      </c>
      <c r="AL501" s="2">
        <f>ROUND(IF($B501="Annuity",SUMIFS('Annuity Prices'!AO:AO,'Annuity Prices'!$B:$B,$D501,'Annuity Prices'!$E:$E,$G501),IF($B501="RAB Short",SUMIFS('RAB Prices Short'!AO:AO,'RAB Prices Short'!$B:$B,'All Prices combined'!$D501,'RAB Prices Short'!$E:$E,'All Prices combined'!$G501),IF($B501="RAB Long",SUMIFS('RAB Prices Long'!AO:AO,'RAB Prices Long'!$B:$B,'All Prices combined'!$D501,'RAB Prices Long'!$E:$E,'All Prices combined'!$G501)))),2)</f>
        <v>21.33</v>
      </c>
      <c r="AM501" s="2">
        <f>ROUND(IF($B501="Annuity",SUMIFS('Annuity Prices'!AP:AP,'Annuity Prices'!$B:$B,$D501,'Annuity Prices'!$E:$E,$G501),IF($B501="RAB Short",SUMIFS('RAB Prices Short'!AP:AP,'RAB Prices Short'!$B:$B,'All Prices combined'!$D501,'RAB Prices Short'!$E:$E,'All Prices combined'!$G501),IF($B501="RAB Long",SUMIFS('RAB Prices Long'!AP:AP,'RAB Prices Long'!$B:$B,'All Prices combined'!$D501,'RAB Prices Long'!$E:$E,'All Prices combined'!$G501)))),2)</f>
        <v>21.87</v>
      </c>
      <c r="AN501" s="2">
        <f>ROUND(IF($B501="Annuity",SUMIFS('Annuity Prices'!AQ:AQ,'Annuity Prices'!$B:$B,$D501,'Annuity Prices'!$E:$E,$G501),IF($B501="RAB Short",SUMIFS('RAB Prices Short'!AQ:AQ,'RAB Prices Short'!$B:$B,'All Prices combined'!$D501,'RAB Prices Short'!$E:$E,'All Prices combined'!$G501),IF($B501="RAB Long",SUMIFS('RAB Prices Long'!AQ:AQ,'RAB Prices Long'!$B:$B,'All Prices combined'!$D501,'RAB Prices Long'!$E:$E,'All Prices combined'!$G501)))),2)</f>
        <v>22.41</v>
      </c>
      <c r="AO501" s="2">
        <f>ROUND(IF($B501="Annuity",SUMIFS('Annuity Prices'!AR:AR,'Annuity Prices'!$B:$B,$D501,'Annuity Prices'!$E:$E,$G501),IF($B501="RAB Short",SUMIFS('RAB Prices Short'!AR:AR,'RAB Prices Short'!$B:$B,'All Prices combined'!$D501,'RAB Prices Short'!$E:$E,'All Prices combined'!$G501),IF($B501="RAB Long",SUMIFS('RAB Prices Long'!AR:AR,'RAB Prices Long'!$B:$B,'All Prices combined'!$D501,'RAB Prices Long'!$E:$E,'All Prices combined'!$G501)))),2)</f>
        <v>0</v>
      </c>
      <c r="AP501" s="2">
        <f>ROUND(IF($B501="Annuity",SUMIFS('Annuity Prices'!AS:AS,'Annuity Prices'!$B:$B,$D501,'Annuity Prices'!$E:$E,$G501),IF($B501="RAB Short",SUMIFS('RAB Prices Short'!AS:AS,'RAB Prices Short'!$B:$B,'All Prices combined'!$D501,'RAB Prices Short'!$E:$E,'All Prices combined'!$G501),IF($B501="RAB Long",SUMIFS('RAB Prices Long'!AS:AS,'RAB Prices Long'!$B:$B,'All Prices combined'!$D501,'RAB Prices Long'!$E:$E,'All Prices combined'!$G501)))),2)</f>
        <v>0</v>
      </c>
      <c r="AQ501" s="2">
        <f>ROUND(IF($B501="Annuity",SUMIFS('Annuity Prices'!AT:AT,'Annuity Prices'!$B:$B,$D501,'Annuity Prices'!$E:$E,$G501),IF($B501="RAB Short",SUMIFS('RAB Prices Short'!AT:AT,'RAB Prices Short'!$B:$B,'All Prices combined'!$D501,'RAB Prices Short'!$E:$E,'All Prices combined'!$G501),IF($B501="RAB Long",SUMIFS('RAB Prices Long'!AT:AT,'RAB Prices Long'!$B:$B,'All Prices combined'!$D501,'RAB Prices Long'!$E:$E,'All Prices combined'!$G501)))),2)</f>
        <v>6.7</v>
      </c>
      <c r="AR501" s="2">
        <f>ROUND(IF($B501="Annuity",SUMIFS('Annuity Prices'!AU:AU,'Annuity Prices'!$B:$B,$D501,'Annuity Prices'!$E:$E,$G501),IF($B501="RAB Short",SUMIFS('RAB Prices Short'!AU:AU,'RAB Prices Short'!$B:$B,'All Prices combined'!$D501,'RAB Prices Short'!$E:$E,'All Prices combined'!$G501),IF($B501="RAB Long",SUMIFS('RAB Prices Long'!AU:AU,'RAB Prices Long'!$B:$B,'All Prices combined'!$D501,'RAB Prices Long'!$E:$E,'All Prices combined'!$G501)))),2)</f>
        <v>10.39</v>
      </c>
      <c r="AS501" s="2">
        <f>ROUND(IF($B501="Annuity",SUMIFS('Annuity Prices'!AV:AV,'Annuity Prices'!$B:$B,$D501,'Annuity Prices'!$E:$E,$G501),IF($B501="RAB Short",SUMIFS('RAB Prices Short'!AV:AV,'RAB Prices Short'!$B:$B,'All Prices combined'!$D501,'RAB Prices Short'!$E:$E,'All Prices combined'!$G501),IF($B501="RAB Long",SUMIFS('RAB Prices Long'!AV:AV,'RAB Prices Long'!$B:$B,'All Prices combined'!$D501,'RAB Prices Long'!$E:$E,'All Prices combined'!$G501)))),2)</f>
        <v>11.61</v>
      </c>
      <c r="AT501" s="2">
        <f>ROUND(IF($B501="Annuity",SUMIFS('Annuity Prices'!AW:AW,'Annuity Prices'!$B:$B,$D501,'Annuity Prices'!$E:$E,$G501),IF($B501="RAB Short",SUMIFS('RAB Prices Short'!AW:AW,'RAB Prices Short'!$B:$B,'All Prices combined'!$D501,'RAB Prices Short'!$E:$E,'All Prices combined'!$G501),IF($B501="RAB Long",SUMIFS('RAB Prices Long'!AW:AW,'RAB Prices Long'!$B:$B,'All Prices combined'!$D501,'RAB Prices Long'!$E:$E,'All Prices combined'!$G501)))),2)</f>
        <v>11.86</v>
      </c>
      <c r="AU501" s="2">
        <f>ROUND(IF($B501="Annuity",SUMIFS('Annuity Prices'!AX:AX,'Annuity Prices'!$B:$B,$D501,'Annuity Prices'!$E:$E,$G501),IF($B501="RAB Short",SUMIFS('RAB Prices Short'!AX:AX,'RAB Prices Short'!$B:$B,'All Prices combined'!$D501,'RAB Prices Short'!$E:$E,'All Prices combined'!$G501),IF($B501="RAB Long",SUMIFS('RAB Prices Long'!AX:AX,'RAB Prices Long'!$B:$B,'All Prices combined'!$D501,'RAB Prices Long'!$E:$E,'All Prices combined'!$G501)))),2)</f>
        <v>12.15</v>
      </c>
      <c r="AV501" s="2">
        <f>ROUND(IF($B501="Annuity",SUMIFS('Annuity Prices'!AY:AY,'Annuity Prices'!$B:$B,$D501,'Annuity Prices'!$E:$E,$G501),IF($B501="RAB Short",SUMIFS('RAB Prices Short'!AY:AY,'RAB Prices Short'!$B:$B,'All Prices combined'!$D501,'RAB Prices Short'!$E:$E,'All Prices combined'!$G501),IF($B501="RAB Long",SUMIFS('RAB Prices Long'!AY:AY,'RAB Prices Long'!$B:$B,'All Prices combined'!$D501,'RAB Prices Long'!$E:$E,'All Prices combined'!$G501)))),2)</f>
        <v>12.46</v>
      </c>
      <c r="AW501" s="2">
        <f>ROUND(IF($B501="Annuity",SUMIFS('Annuity Prices'!AZ:AZ,'Annuity Prices'!$B:$B,$D501,'Annuity Prices'!$E:$E,$G501),IF($B501="RAB Short",SUMIFS('RAB Prices Short'!AZ:AZ,'RAB Prices Short'!$B:$B,'All Prices combined'!$D501,'RAB Prices Short'!$E:$E,'All Prices combined'!$G501),IF($B501="RAB Long",SUMIFS('RAB Prices Long'!AZ:AZ,'RAB Prices Long'!$B:$B,'All Prices combined'!$D501,'RAB Prices Long'!$E:$E,'All Prices combined'!$G501)))),2)</f>
        <v>12.77</v>
      </c>
      <c r="AX501" s="2">
        <f>ROUND(IF($B501="Annuity",SUMIFS('Annuity Prices'!BA:BA,'Annuity Prices'!$B:$B,$D501,'Annuity Prices'!$E:$E,$G501),IF($B501="RAB Short",SUMIFS('RAB Prices Short'!BA:BA,'RAB Prices Short'!$B:$B,'All Prices combined'!$D501,'RAB Prices Short'!$E:$E,'All Prices combined'!$G501),IF($B501="RAB Long",SUMIFS('RAB Prices Long'!BA:BA,'RAB Prices Long'!$B:$B,'All Prices combined'!$D501,'RAB Prices Long'!$E:$E,'All Prices combined'!$G501)))),2)</f>
        <v>13.02</v>
      </c>
      <c r="AY501" s="2">
        <f>ROUND(IF($B501="Annuity",SUMIFS('Annuity Prices'!BB:BB,'Annuity Prices'!$B:$B,$D501,'Annuity Prices'!$E:$E,$G501),IF($B501="RAB Short",SUMIFS('RAB Prices Short'!BB:BB,'RAB Prices Short'!$B:$B,'All Prices combined'!$D501,'RAB Prices Short'!$E:$E,'All Prices combined'!$G501),IF($B501="RAB Long",SUMIFS('RAB Prices Long'!BB:BB,'RAB Prices Long'!$B:$B,'All Prices combined'!$D501,'RAB Prices Long'!$E:$E,'All Prices combined'!$G501)))),2)</f>
        <v>13.35</v>
      </c>
      <c r="AZ501" s="2">
        <f>ROUND(IF($B501="Annuity",SUMIFS('Annuity Prices'!BC:BC,'Annuity Prices'!$B:$B,$D501,'Annuity Prices'!$E:$E,$G501),IF($B501="RAB Short",SUMIFS('RAB Prices Short'!BC:BC,'RAB Prices Short'!$B:$B,'All Prices combined'!$D501,'RAB Prices Short'!$E:$E,'All Prices combined'!$G501),IF($B501="RAB Long",SUMIFS('RAB Prices Long'!BC:BC,'RAB Prices Long'!$B:$B,'All Prices combined'!$D501,'RAB Prices Long'!$E:$E,'All Prices combined'!$G501)))),2)</f>
        <v>13.68</v>
      </c>
      <c r="BA501" s="2">
        <f>ROUND(IF($B501="Annuity",SUMIFS('Annuity Prices'!BD:BD,'Annuity Prices'!$B:$B,$D501,'Annuity Prices'!$E:$E,$G501),IF($B501="RAB Short",SUMIFS('RAB Prices Short'!BD:BD,'RAB Prices Short'!$B:$B,'All Prices combined'!$D501,'RAB Prices Short'!$E:$E,'All Prices combined'!$G501),IF($B501="RAB Long",SUMIFS('RAB Prices Long'!BD:BD,'RAB Prices Long'!$B:$B,'All Prices combined'!$D501,'RAB Prices Long'!$E:$E,'All Prices combined'!$G501)))),2)</f>
        <v>14.03</v>
      </c>
      <c r="BB501" s="2">
        <f>ROUND(IF($B501="Annuity",SUMIFS('Annuity Prices'!BE:BE,'Annuity Prices'!$B:$B,$D501,'Annuity Prices'!$E:$E,$G501),IF($B501="RAB Short",SUMIFS('RAB Prices Short'!BE:BE,'RAB Prices Short'!$B:$B,'All Prices combined'!$D501,'RAB Prices Short'!$E:$E,'All Prices combined'!$G501),IF($B501="RAB Long",SUMIFS('RAB Prices Long'!BE:BE,'RAB Prices Long'!$B:$B,'All Prices combined'!$D501,'RAB Prices Long'!$E:$E,'All Prices combined'!$G501)))),2)</f>
        <v>14.3</v>
      </c>
      <c r="BC501" s="2">
        <f>ROUND(IF($B501="Annuity",SUMIFS('Annuity Prices'!BF:BF,'Annuity Prices'!$B:$B,$D501,'Annuity Prices'!$E:$E,$G501),IF($B501="RAB Short",SUMIFS('RAB Prices Short'!BF:BF,'RAB Prices Short'!$B:$B,'All Prices combined'!$D501,'RAB Prices Short'!$E:$E,'All Prices combined'!$G501),IF($B501="RAB Long",SUMIFS('RAB Prices Long'!BF:BF,'RAB Prices Long'!$B:$B,'All Prices combined'!$D501,'RAB Prices Long'!$E:$E,'All Prices combined'!$G501)))),2)</f>
        <v>14.66</v>
      </c>
      <c r="BD501" s="2">
        <f>ROUND(IF($B501="Annuity",SUMIFS('Annuity Prices'!BG:BG,'Annuity Prices'!$B:$B,$D501,'Annuity Prices'!$E:$E,$G501),IF($B501="RAB Short",SUMIFS('RAB Prices Short'!BG:BG,'RAB Prices Short'!$B:$B,'All Prices combined'!$D501,'RAB Prices Short'!$E:$E,'All Prices combined'!$G501),IF($B501="RAB Long",SUMIFS('RAB Prices Long'!BG:BG,'RAB Prices Long'!$B:$B,'All Prices combined'!$D501,'RAB Prices Long'!$E:$E,'All Prices combined'!$G501)))),2)</f>
        <v>15.03</v>
      </c>
      <c r="BE501" s="2">
        <f>ROUND(IF($B501="Annuity",SUMIFS('Annuity Prices'!BH:BH,'Annuity Prices'!$B:$B,$D501,'Annuity Prices'!$E:$E,$G501),IF($B501="RAB Short",SUMIFS('RAB Prices Short'!BH:BH,'RAB Prices Short'!$B:$B,'All Prices combined'!$D501,'RAB Prices Short'!$E:$E,'All Prices combined'!$G501),IF($B501="RAB Long",SUMIFS('RAB Prices Long'!BH:BH,'RAB Prices Long'!$B:$B,'All Prices combined'!$D501,'RAB Prices Long'!$E:$E,'All Prices combined'!$G501)))),2)</f>
        <v>15.4</v>
      </c>
      <c r="BF501" s="2">
        <f>ROUND(IF($B501="Annuity",SUMIFS('Annuity Prices'!BI:BI,'Annuity Prices'!$B:$B,$D501,'Annuity Prices'!$E:$E,$G501),IF($B501="RAB Short",SUMIFS('RAB Prices Short'!BI:BI,'RAB Prices Short'!$B:$B,'All Prices combined'!$D501,'RAB Prices Short'!$E:$E,'All Prices combined'!$G501),IF($B501="RAB Long",SUMIFS('RAB Prices Long'!BI:BI,'RAB Prices Long'!$B:$B,'All Prices combined'!$D501,'RAB Prices Long'!$E:$E,'All Prices combined'!$G501)))),2)</f>
        <v>15.71</v>
      </c>
      <c r="BG501" s="2">
        <f>ROUND(IF($B501="Annuity",SUMIFS('Annuity Prices'!BJ:BJ,'Annuity Prices'!$B:$B,$D501,'Annuity Prices'!$E:$E,$G501),IF($B501="RAB Short",SUMIFS('RAB Prices Short'!BJ:BJ,'RAB Prices Short'!$B:$B,'All Prices combined'!$D501,'RAB Prices Short'!$E:$E,'All Prices combined'!$G501),IF($B501="RAB Long",SUMIFS('RAB Prices Long'!BJ:BJ,'RAB Prices Long'!$B:$B,'All Prices combined'!$D501,'RAB Prices Long'!$E:$E,'All Prices combined'!$G501)))),2)</f>
        <v>16.100000000000001</v>
      </c>
      <c r="BH501" s="2">
        <f>ROUND(IF($B501="Annuity",SUMIFS('Annuity Prices'!BK:BK,'Annuity Prices'!$B:$B,$D501,'Annuity Prices'!$E:$E,$G501),IF($B501="RAB Short",SUMIFS('RAB Prices Short'!BK:BK,'RAB Prices Short'!$B:$B,'All Prices combined'!$D501,'RAB Prices Short'!$E:$E,'All Prices combined'!$G501),IF($B501="RAB Long",SUMIFS('RAB Prices Long'!BK:BK,'RAB Prices Long'!$B:$B,'All Prices combined'!$D501,'RAB Prices Long'!$E:$E,'All Prices combined'!$G501)))),2)</f>
        <v>16.510000000000002</v>
      </c>
      <c r="BI501" s="2">
        <f>ROUND(IF($B501="Annuity",SUMIFS('Annuity Prices'!BL:BL,'Annuity Prices'!$B:$B,$D501,'Annuity Prices'!$E:$E,$G501),IF($B501="RAB Short",SUMIFS('RAB Prices Short'!BL:BL,'RAB Prices Short'!$B:$B,'All Prices combined'!$D501,'RAB Prices Short'!$E:$E,'All Prices combined'!$G501),IF($B501="RAB Long",SUMIFS('RAB Prices Long'!BL:BL,'RAB Prices Long'!$B:$B,'All Prices combined'!$D501,'RAB Prices Long'!$E:$E,'All Prices combined'!$G501)))),2)</f>
        <v>16.920000000000002</v>
      </c>
      <c r="BJ501" s="2">
        <f>ROUND(IF($B501="Annuity",SUMIFS('Annuity Prices'!BM:BM,'Annuity Prices'!$B:$B,$D501,'Annuity Prices'!$E:$E,$G501),IF($B501="RAB Short",SUMIFS('RAB Prices Short'!BM:BM,'RAB Prices Short'!$B:$B,'All Prices combined'!$D501,'RAB Prices Short'!$E:$E,'All Prices combined'!$G501),IF($B501="RAB Long",SUMIFS('RAB Prices Long'!BM:BM,'RAB Prices Long'!$B:$B,'All Prices combined'!$D501,'RAB Prices Long'!$E:$E,'All Prices combined'!$G501)))),2)</f>
        <v>17.25</v>
      </c>
      <c r="BK501" s="2">
        <f>ROUND(IF($B501="Annuity",SUMIFS('Annuity Prices'!BN:BN,'Annuity Prices'!$B:$B,$D501,'Annuity Prices'!$E:$E,$G501),IF($B501="RAB Short",SUMIFS('RAB Prices Short'!BN:BN,'RAB Prices Short'!$B:$B,'All Prices combined'!$D501,'RAB Prices Short'!$E:$E,'All Prices combined'!$G501),IF($B501="RAB Long",SUMIFS('RAB Prices Long'!BN:BN,'RAB Prices Long'!$B:$B,'All Prices combined'!$D501,'RAB Prices Long'!$E:$E,'All Prices combined'!$G501)))),2)</f>
        <v>17.690000000000001</v>
      </c>
      <c r="BL501" s="2">
        <f>ROUND(IF($B501="Annuity",SUMIFS('Annuity Prices'!BO:BO,'Annuity Prices'!$B:$B,$D501,'Annuity Prices'!$E:$E,$G501),IF($B501="RAB Short",SUMIFS('RAB Prices Short'!BO:BO,'RAB Prices Short'!$B:$B,'All Prices combined'!$D501,'RAB Prices Short'!$E:$E,'All Prices combined'!$G501),IF($B501="RAB Long",SUMIFS('RAB Prices Long'!BO:BO,'RAB Prices Long'!$B:$B,'All Prices combined'!$D501,'RAB Prices Long'!$E:$E,'All Prices combined'!$G501)))),2)</f>
        <v>18.13</v>
      </c>
      <c r="BM501" s="2">
        <f>ROUND(IF($B501="Annuity",SUMIFS('Annuity Prices'!BP:BP,'Annuity Prices'!$B:$B,$D501,'Annuity Prices'!$E:$E,$G501),IF($B501="RAB Short",SUMIFS('RAB Prices Short'!BP:BP,'RAB Prices Short'!$B:$B,'All Prices combined'!$D501,'RAB Prices Short'!$E:$E,'All Prices combined'!$G501),IF($B501="RAB Long",SUMIFS('RAB Prices Long'!BP:BP,'RAB Prices Long'!$B:$B,'All Prices combined'!$D501,'RAB Prices Long'!$E:$E,'All Prices combined'!$G501)))),2)</f>
        <v>18.579999999999998</v>
      </c>
      <c r="BN501" s="2">
        <f>ROUND(IF($B501="Annuity",SUMIFS('Annuity Prices'!BQ:BQ,'Annuity Prices'!$B:$B,$D501,'Annuity Prices'!$E:$E,$G501),IF($B501="RAB Short",SUMIFS('RAB Prices Short'!BQ:BQ,'RAB Prices Short'!$B:$B,'All Prices combined'!$D501,'RAB Prices Short'!$E:$E,'All Prices combined'!$G501),IF($B501="RAB Long",SUMIFS('RAB Prices Long'!BQ:BQ,'RAB Prices Long'!$B:$B,'All Prices combined'!$D501,'RAB Prices Long'!$E:$E,'All Prices combined'!$G501)))),2)</f>
        <v>18.95</v>
      </c>
      <c r="BO501" s="2">
        <f>ROUND(IF($B501="Annuity",SUMIFS('Annuity Prices'!BR:BR,'Annuity Prices'!$B:$B,$D501,'Annuity Prices'!$E:$E,$G501),IF($B501="RAB Short",SUMIFS('RAB Prices Short'!BR:BR,'RAB Prices Short'!$B:$B,'All Prices combined'!$D501,'RAB Prices Short'!$E:$E,'All Prices combined'!$G501),IF($B501="RAB Long",SUMIFS('RAB Prices Long'!BR:BR,'RAB Prices Long'!$B:$B,'All Prices combined'!$D501,'RAB Prices Long'!$E:$E,'All Prices combined'!$G501)))),2)</f>
        <v>19.420000000000002</v>
      </c>
      <c r="BP501" s="2">
        <f>ROUND(IF($B501="Annuity",SUMIFS('Annuity Prices'!BS:BS,'Annuity Prices'!$B:$B,$D501,'Annuity Prices'!$E:$E,$G501),IF($B501="RAB Short",SUMIFS('RAB Prices Short'!BS:BS,'RAB Prices Short'!$B:$B,'All Prices combined'!$D501,'RAB Prices Short'!$E:$E,'All Prices combined'!$G501),IF($B501="RAB Long",SUMIFS('RAB Prices Long'!BS:BS,'RAB Prices Long'!$B:$B,'All Prices combined'!$D501,'RAB Prices Long'!$E:$E,'All Prices combined'!$G501)))),2)</f>
        <v>19.91</v>
      </c>
      <c r="BQ501" s="2">
        <f>ROUND(IF($B501="Annuity",SUMIFS('Annuity Prices'!BT:BT,'Annuity Prices'!$B:$B,$D501,'Annuity Prices'!$E:$E,$G501),IF($B501="RAB Short",SUMIFS('RAB Prices Short'!BT:BT,'RAB Prices Short'!$B:$B,'All Prices combined'!$D501,'RAB Prices Short'!$E:$E,'All Prices combined'!$G501),IF($B501="RAB Long",SUMIFS('RAB Prices Long'!BT:BT,'RAB Prices Long'!$B:$B,'All Prices combined'!$D501,'RAB Prices Long'!$E:$E,'All Prices combined'!$G501)))),2)</f>
        <v>20.41</v>
      </c>
      <c r="BR501" s="2">
        <f>ROUND(IF($B501="Annuity",SUMIFS('Annuity Prices'!BU:BU,'Annuity Prices'!$B:$B,$D501,'Annuity Prices'!$E:$E,$G501),IF($B501="RAB Short",SUMIFS('RAB Prices Short'!BU:BU,'RAB Prices Short'!$B:$B,'All Prices combined'!$D501,'RAB Prices Short'!$E:$E,'All Prices combined'!$G501),IF($B501="RAB Long",SUMIFS('RAB Prices Long'!BU:BU,'RAB Prices Long'!$B:$B,'All Prices combined'!$D501,'RAB Prices Long'!$E:$E,'All Prices combined'!$G501)))),2)</f>
        <v>20.81</v>
      </c>
      <c r="BS501" s="2">
        <f>ROUND(IF($B501="Annuity",SUMIFS('Annuity Prices'!BV:BV,'Annuity Prices'!$B:$B,$D501,'Annuity Prices'!$E:$E,$G501),IF($B501="RAB Short",SUMIFS('RAB Prices Short'!BV:BV,'RAB Prices Short'!$B:$B,'All Prices combined'!$D501,'RAB Prices Short'!$E:$E,'All Prices combined'!$G501),IF($B501="RAB Long",SUMIFS('RAB Prices Long'!BV:BV,'RAB Prices Long'!$B:$B,'All Prices combined'!$D501,'RAB Prices Long'!$E:$E,'All Prices combined'!$G501)))),2)</f>
        <v>21.33</v>
      </c>
      <c r="BT501" s="2">
        <f>ROUND(IF($B501="Annuity",SUMIFS('Annuity Prices'!BW:BW,'Annuity Prices'!$B:$B,$D501,'Annuity Prices'!$E:$E,$G501),IF($B501="RAB Short",SUMIFS('RAB Prices Short'!BW:BW,'RAB Prices Short'!$B:$B,'All Prices combined'!$D501,'RAB Prices Short'!$E:$E,'All Prices combined'!$G501),IF($B501="RAB Long",SUMIFS('RAB Prices Long'!BW:BW,'RAB Prices Long'!$B:$B,'All Prices combined'!$D501,'RAB Prices Long'!$E:$E,'All Prices combined'!$G501)))),2)</f>
        <v>21.87</v>
      </c>
      <c r="BU501" s="2">
        <f>ROUND(IF($B501="Annuity",SUMIFS('Annuity Prices'!BX:BX,'Annuity Prices'!$B:$B,$D501,'Annuity Prices'!$E:$E,$G501),IF($B501="RAB Short",SUMIFS('RAB Prices Short'!BX:BX,'RAB Prices Short'!$B:$B,'All Prices combined'!$D501,'RAB Prices Short'!$E:$E,'All Prices combined'!$G501),IF($B501="RAB Long",SUMIFS('RAB Prices Long'!BX:BX,'RAB Prices Long'!$B:$B,'All Prices combined'!$D501,'RAB Prices Long'!$E:$E,'All Prices combined'!$G501)))),2)</f>
        <v>22.41</v>
      </c>
    </row>
    <row r="502" spans="2:73" x14ac:dyDescent="0.25">
      <c r="B502" t="s">
        <v>45</v>
      </c>
      <c r="C502">
        <v>22</v>
      </c>
      <c r="E502" t="s">
        <v>193</v>
      </c>
      <c r="F502" t="s">
        <v>195</v>
      </c>
      <c r="G502" t="s">
        <v>196</v>
      </c>
      <c r="I502" s="2">
        <f>ROUND(IF($B502="Annuity",SUMIFS('Annuity Prices'!L:L,'Annuity Prices'!$B:$B,$D502,'Annuity Prices'!$E:$E,$G502),IF($B502="RAB Short",SUMIFS('RAB Prices Short'!L:L,'RAB Prices Short'!$B:$B,'All Prices combined'!$D502,'RAB Prices Short'!$E:$E,'All Prices combined'!$G502),IF($B502="RAB Long",SUMIFS('RAB Prices Long'!L:L,'RAB Prices Long'!$B:$B,'All Prices combined'!$D502,'RAB Prices Long'!$E:$E,'All Prices combined'!$G502)))),2)</f>
        <v>0</v>
      </c>
      <c r="J502" s="2">
        <f>ROUND(IF($B502="Annuity",SUMIFS('Annuity Prices'!M:M,'Annuity Prices'!$B:$B,$D502,'Annuity Prices'!$E:$E,$G502),IF($B502="RAB Short",SUMIFS('RAB Prices Short'!M:M,'RAB Prices Short'!$B:$B,'All Prices combined'!$D502,'RAB Prices Short'!$E:$E,'All Prices combined'!$G502),IF($B502="RAB Long",SUMIFS('RAB Prices Long'!M:M,'RAB Prices Long'!$B:$B,'All Prices combined'!$D502,'RAB Prices Long'!$E:$E,'All Prices combined'!$G502)))),2)</f>
        <v>0</v>
      </c>
      <c r="K502" s="2">
        <f>ROUND(IF($B502="Annuity",SUMIFS('Annuity Prices'!N:N,'Annuity Prices'!$B:$B,$D502,'Annuity Prices'!$E:$E,$G502),IF($B502="RAB Short",SUMIFS('RAB Prices Short'!N:N,'RAB Prices Short'!$B:$B,'All Prices combined'!$D502,'RAB Prices Short'!$E:$E,'All Prices combined'!$G502),IF($B502="RAB Long",SUMIFS('RAB Prices Long'!N:N,'RAB Prices Long'!$B:$B,'All Prices combined'!$D502,'RAB Prices Long'!$E:$E,'All Prices combined'!$G502)))),2)</f>
        <v>0</v>
      </c>
      <c r="L502" s="2">
        <f>ROUND(IF($B502="Annuity",SUMIFS('Annuity Prices'!O:O,'Annuity Prices'!$B:$B,$D502,'Annuity Prices'!$E:$E,$G502),IF($B502="RAB Short",SUMIFS('RAB Prices Short'!O:O,'RAB Prices Short'!$B:$B,'All Prices combined'!$D502,'RAB Prices Short'!$E:$E,'All Prices combined'!$G502),IF($B502="RAB Long",SUMIFS('RAB Prices Long'!O:O,'RAB Prices Long'!$B:$B,'All Prices combined'!$D502,'RAB Prices Long'!$E:$E,'All Prices combined'!$G502)))),2)</f>
        <v>0</v>
      </c>
      <c r="M502" s="2">
        <f>ROUND(IF($B502="Annuity",SUMIFS('Annuity Prices'!P:P,'Annuity Prices'!$B:$B,$D502,'Annuity Prices'!$E:$E,$G502),IF($B502="RAB Short",SUMIFS('RAB Prices Short'!P:P,'RAB Prices Short'!$B:$B,'All Prices combined'!$D502,'RAB Prices Short'!$E:$E,'All Prices combined'!$G502),IF($B502="RAB Long",SUMIFS('RAB Prices Long'!P:P,'RAB Prices Long'!$B:$B,'All Prices combined'!$D502,'RAB Prices Long'!$E:$E,'All Prices combined'!$G502)))),2)</f>
        <v>0</v>
      </c>
      <c r="N502" s="2">
        <f>ROUND(IF($B502="Annuity",SUMIFS('Annuity Prices'!Q:Q,'Annuity Prices'!$B:$B,$D502,'Annuity Prices'!$E:$E,$G502),IF($B502="RAB Short",SUMIFS('RAB Prices Short'!Q:Q,'RAB Prices Short'!$B:$B,'All Prices combined'!$D502,'RAB Prices Short'!$E:$E,'All Prices combined'!$G502),IF($B502="RAB Long",SUMIFS('RAB Prices Long'!Q:Q,'RAB Prices Long'!$B:$B,'All Prices combined'!$D502,'RAB Prices Long'!$E:$E,'All Prices combined'!$G502)))),2)</f>
        <v>0</v>
      </c>
      <c r="O502" s="2">
        <f>ROUND(IF($B502="Annuity",SUMIFS('Annuity Prices'!R:R,'Annuity Prices'!$B:$B,$D502,'Annuity Prices'!$E:$E,$G502),IF($B502="RAB Short",SUMIFS('RAB Prices Short'!R:R,'RAB Prices Short'!$B:$B,'All Prices combined'!$D502,'RAB Prices Short'!$E:$E,'All Prices combined'!$G502),IF($B502="RAB Long",SUMIFS('RAB Prices Long'!R:R,'RAB Prices Long'!$B:$B,'All Prices combined'!$D502,'RAB Prices Long'!$E:$E,'All Prices combined'!$G502)))),2)</f>
        <v>0</v>
      </c>
      <c r="P502" s="2">
        <f>ROUND(IF($B502="Annuity",SUMIFS('Annuity Prices'!S:S,'Annuity Prices'!$B:$B,$D502,'Annuity Prices'!$E:$E,$G502),IF($B502="RAB Short",SUMIFS('RAB Prices Short'!S:S,'RAB Prices Short'!$B:$B,'All Prices combined'!$D502,'RAB Prices Short'!$E:$E,'All Prices combined'!$G502),IF($B502="RAB Long",SUMIFS('RAB Prices Long'!S:S,'RAB Prices Long'!$B:$B,'All Prices combined'!$D502,'RAB Prices Long'!$E:$E,'All Prices combined'!$G502)))),2)</f>
        <v>0</v>
      </c>
      <c r="Q502" s="2">
        <f>ROUND(IF($B502="Annuity",SUMIFS('Annuity Prices'!T:T,'Annuity Prices'!$B:$B,$D502,'Annuity Prices'!$E:$E,$G502),IF($B502="RAB Short",SUMIFS('RAB Prices Short'!T:T,'RAB Prices Short'!$B:$B,'All Prices combined'!$D502,'RAB Prices Short'!$E:$E,'All Prices combined'!$G502),IF($B502="RAB Long",SUMIFS('RAB Prices Long'!T:T,'RAB Prices Long'!$B:$B,'All Prices combined'!$D502,'RAB Prices Long'!$E:$E,'All Prices combined'!$G502)))),2)</f>
        <v>0</v>
      </c>
      <c r="R502" s="2">
        <f>ROUND(IF($B502="Annuity",SUMIFS('Annuity Prices'!U:U,'Annuity Prices'!$B:$B,$D502,'Annuity Prices'!$E:$E,$G502),IF($B502="RAB Short",SUMIFS('RAB Prices Short'!U:U,'RAB Prices Short'!$B:$B,'All Prices combined'!$D502,'RAB Prices Short'!$E:$E,'All Prices combined'!$G502),IF($B502="RAB Long",SUMIFS('RAB Prices Long'!U:U,'RAB Prices Long'!$B:$B,'All Prices combined'!$D502,'RAB Prices Long'!$E:$E,'All Prices combined'!$G502)))),2)</f>
        <v>0</v>
      </c>
      <c r="S502" s="2">
        <f>ROUND(IF($B502="Annuity",SUMIFS('Annuity Prices'!V:V,'Annuity Prices'!$B:$B,$D502,'Annuity Prices'!$E:$E,$G502),IF($B502="RAB Short",SUMIFS('RAB Prices Short'!V:V,'RAB Prices Short'!$B:$B,'All Prices combined'!$D502,'RAB Prices Short'!$E:$E,'All Prices combined'!$G502),IF($B502="RAB Long",SUMIFS('RAB Prices Long'!V:V,'RAB Prices Long'!$B:$B,'All Prices combined'!$D502,'RAB Prices Long'!$E:$E,'All Prices combined'!$G502)))),2)</f>
        <v>0</v>
      </c>
      <c r="T502" s="2">
        <f>ROUND(IF($B502="Annuity",SUMIFS('Annuity Prices'!W:W,'Annuity Prices'!$B:$B,$D502,'Annuity Prices'!$E:$E,$G502),IF($B502="RAB Short",SUMIFS('RAB Prices Short'!W:W,'RAB Prices Short'!$B:$B,'All Prices combined'!$D502,'RAB Prices Short'!$E:$E,'All Prices combined'!$G502),IF($B502="RAB Long",SUMIFS('RAB Prices Long'!W:W,'RAB Prices Long'!$B:$B,'All Prices combined'!$D502,'RAB Prices Long'!$E:$E,'All Prices combined'!$G502)))),2)</f>
        <v>0</v>
      </c>
      <c r="U502" s="2">
        <f>ROUND(IF($B502="Annuity",SUMIFS('Annuity Prices'!X:X,'Annuity Prices'!$B:$B,$D502,'Annuity Prices'!$E:$E,$G502),IF($B502="RAB Short",SUMIFS('RAB Prices Short'!X:X,'RAB Prices Short'!$B:$B,'All Prices combined'!$D502,'RAB Prices Short'!$E:$E,'All Prices combined'!$G502),IF($B502="RAB Long",SUMIFS('RAB Prices Long'!X:X,'RAB Prices Long'!$B:$B,'All Prices combined'!$D502,'RAB Prices Long'!$E:$E,'All Prices combined'!$G502)))),2)</f>
        <v>0</v>
      </c>
      <c r="V502" s="2">
        <f>ROUND(IF($B502="Annuity",SUMIFS('Annuity Prices'!Y:Y,'Annuity Prices'!$B:$B,$D502,'Annuity Prices'!$E:$E,$G502),IF($B502="RAB Short",SUMIFS('RAB Prices Short'!Y:Y,'RAB Prices Short'!$B:$B,'All Prices combined'!$D502,'RAB Prices Short'!$E:$E,'All Prices combined'!$G502),IF($B502="RAB Long",SUMIFS('RAB Prices Long'!Y:Y,'RAB Prices Long'!$B:$B,'All Prices combined'!$D502,'RAB Prices Long'!$E:$E,'All Prices combined'!$G502)))),2)</f>
        <v>0</v>
      </c>
      <c r="W502" s="2">
        <f>ROUND(IF($B502="Annuity",SUMIFS('Annuity Prices'!Z:Z,'Annuity Prices'!$B:$B,$D502,'Annuity Prices'!$E:$E,$G502),IF($B502="RAB Short",SUMIFS('RAB Prices Short'!Z:Z,'RAB Prices Short'!$B:$B,'All Prices combined'!$D502,'RAB Prices Short'!$E:$E,'All Prices combined'!$G502),IF($B502="RAB Long",SUMIFS('RAB Prices Long'!Z:Z,'RAB Prices Long'!$B:$B,'All Prices combined'!$D502,'RAB Prices Long'!$E:$E,'All Prices combined'!$G502)))),2)</f>
        <v>0</v>
      </c>
      <c r="X502" s="2">
        <f>ROUND(IF($B502="Annuity",SUMIFS('Annuity Prices'!AA:AA,'Annuity Prices'!$B:$B,$D502,'Annuity Prices'!$E:$E,$G502),IF($B502="RAB Short",SUMIFS('RAB Prices Short'!AA:AA,'RAB Prices Short'!$B:$B,'All Prices combined'!$D502,'RAB Prices Short'!$E:$E,'All Prices combined'!$G502),IF($B502="RAB Long",SUMIFS('RAB Prices Long'!AA:AA,'RAB Prices Long'!$B:$B,'All Prices combined'!$D502,'RAB Prices Long'!$E:$E,'All Prices combined'!$G502)))),2)</f>
        <v>0</v>
      </c>
      <c r="Y502" s="2">
        <f>ROUND(IF($B502="Annuity",SUMIFS('Annuity Prices'!AB:AB,'Annuity Prices'!$B:$B,$D502,'Annuity Prices'!$E:$E,$G502),IF($B502="RAB Short",SUMIFS('RAB Prices Short'!AB:AB,'RAB Prices Short'!$B:$B,'All Prices combined'!$D502,'RAB Prices Short'!$E:$E,'All Prices combined'!$G502),IF($B502="RAB Long",SUMIFS('RAB Prices Long'!AB:AB,'RAB Prices Long'!$B:$B,'All Prices combined'!$D502,'RAB Prices Long'!$E:$E,'All Prices combined'!$G502)))),2)</f>
        <v>0</v>
      </c>
      <c r="Z502" s="2">
        <f>ROUND(IF($B502="Annuity",SUMIFS('Annuity Prices'!AC:AC,'Annuity Prices'!$B:$B,$D502,'Annuity Prices'!$E:$E,$G502),IF($B502="RAB Short",SUMIFS('RAB Prices Short'!AC:AC,'RAB Prices Short'!$B:$B,'All Prices combined'!$D502,'RAB Prices Short'!$E:$E,'All Prices combined'!$G502),IF($B502="RAB Long",SUMIFS('RAB Prices Long'!AC:AC,'RAB Prices Long'!$B:$B,'All Prices combined'!$D502,'RAB Prices Long'!$E:$E,'All Prices combined'!$G502)))),2)</f>
        <v>0</v>
      </c>
      <c r="AA502" s="2">
        <f>ROUND(IF($B502="Annuity",SUMIFS('Annuity Prices'!AD:AD,'Annuity Prices'!$B:$B,$D502,'Annuity Prices'!$E:$E,$G502),IF($B502="RAB Short",SUMIFS('RAB Prices Short'!AD:AD,'RAB Prices Short'!$B:$B,'All Prices combined'!$D502,'RAB Prices Short'!$E:$E,'All Prices combined'!$G502),IF($B502="RAB Long",SUMIFS('RAB Prices Long'!AD:AD,'RAB Prices Long'!$B:$B,'All Prices combined'!$D502,'RAB Prices Long'!$E:$E,'All Prices combined'!$G502)))),2)</f>
        <v>0</v>
      </c>
      <c r="AB502" s="2">
        <f>ROUND(IF($B502="Annuity",SUMIFS('Annuity Prices'!AE:AE,'Annuity Prices'!$B:$B,$D502,'Annuity Prices'!$E:$E,$G502),IF($B502="RAB Short",SUMIFS('RAB Prices Short'!AE:AE,'RAB Prices Short'!$B:$B,'All Prices combined'!$D502,'RAB Prices Short'!$E:$E,'All Prices combined'!$G502),IF($B502="RAB Long",SUMIFS('RAB Prices Long'!AE:AE,'RAB Prices Long'!$B:$B,'All Prices combined'!$D502,'RAB Prices Long'!$E:$E,'All Prices combined'!$G502)))),2)</f>
        <v>0</v>
      </c>
      <c r="AC502" s="2">
        <f>ROUND(IF($B502="Annuity",SUMIFS('Annuity Prices'!AF:AF,'Annuity Prices'!$B:$B,$D502,'Annuity Prices'!$E:$E,$G502),IF($B502="RAB Short",SUMIFS('RAB Prices Short'!AF:AF,'RAB Prices Short'!$B:$B,'All Prices combined'!$D502,'RAB Prices Short'!$E:$E,'All Prices combined'!$G502),IF($B502="RAB Long",SUMIFS('RAB Prices Long'!AF:AF,'RAB Prices Long'!$B:$B,'All Prices combined'!$D502,'RAB Prices Long'!$E:$E,'All Prices combined'!$G502)))),2)</f>
        <v>0</v>
      </c>
      <c r="AD502" s="2">
        <f>ROUND(IF($B502="Annuity",SUMIFS('Annuity Prices'!AG:AG,'Annuity Prices'!$B:$B,$D502,'Annuity Prices'!$E:$E,$G502),IF($B502="RAB Short",SUMIFS('RAB Prices Short'!AG:AG,'RAB Prices Short'!$B:$B,'All Prices combined'!$D502,'RAB Prices Short'!$E:$E,'All Prices combined'!$G502),IF($B502="RAB Long",SUMIFS('RAB Prices Long'!AG:AG,'RAB Prices Long'!$B:$B,'All Prices combined'!$D502,'RAB Prices Long'!$E:$E,'All Prices combined'!$G502)))),2)</f>
        <v>0</v>
      </c>
      <c r="AE502" s="2">
        <f>ROUND(IF($B502="Annuity",SUMIFS('Annuity Prices'!AH:AH,'Annuity Prices'!$B:$B,$D502,'Annuity Prices'!$E:$E,$G502),IF($B502="RAB Short",SUMIFS('RAB Prices Short'!AH:AH,'RAB Prices Short'!$B:$B,'All Prices combined'!$D502,'RAB Prices Short'!$E:$E,'All Prices combined'!$G502),IF($B502="RAB Long",SUMIFS('RAB Prices Long'!AH:AH,'RAB Prices Long'!$B:$B,'All Prices combined'!$D502,'RAB Prices Long'!$E:$E,'All Prices combined'!$G502)))),2)</f>
        <v>0</v>
      </c>
      <c r="AF502" s="2">
        <f>ROUND(IF($B502="Annuity",SUMIFS('Annuity Prices'!AI:AI,'Annuity Prices'!$B:$B,$D502,'Annuity Prices'!$E:$E,$G502),IF($B502="RAB Short",SUMIFS('RAB Prices Short'!AI:AI,'RAB Prices Short'!$B:$B,'All Prices combined'!$D502,'RAB Prices Short'!$E:$E,'All Prices combined'!$G502),IF($B502="RAB Long",SUMIFS('RAB Prices Long'!AI:AI,'RAB Prices Long'!$B:$B,'All Prices combined'!$D502,'RAB Prices Long'!$E:$E,'All Prices combined'!$G502)))),2)</f>
        <v>0</v>
      </c>
      <c r="AG502" s="2">
        <f>ROUND(IF($B502="Annuity",SUMIFS('Annuity Prices'!AJ:AJ,'Annuity Prices'!$B:$B,$D502,'Annuity Prices'!$E:$E,$G502),IF($B502="RAB Short",SUMIFS('RAB Prices Short'!AJ:AJ,'RAB Prices Short'!$B:$B,'All Prices combined'!$D502,'RAB Prices Short'!$E:$E,'All Prices combined'!$G502),IF($B502="RAB Long",SUMIFS('RAB Prices Long'!AJ:AJ,'RAB Prices Long'!$B:$B,'All Prices combined'!$D502,'RAB Prices Long'!$E:$E,'All Prices combined'!$G502)))),2)</f>
        <v>0</v>
      </c>
      <c r="AH502" s="2">
        <f>ROUND(IF($B502="Annuity",SUMIFS('Annuity Prices'!AK:AK,'Annuity Prices'!$B:$B,$D502,'Annuity Prices'!$E:$E,$G502),IF($B502="RAB Short",SUMIFS('RAB Prices Short'!AK:AK,'RAB Prices Short'!$B:$B,'All Prices combined'!$D502,'RAB Prices Short'!$E:$E,'All Prices combined'!$G502),IF($B502="RAB Long",SUMIFS('RAB Prices Long'!AK:AK,'RAB Prices Long'!$B:$B,'All Prices combined'!$D502,'RAB Prices Long'!$E:$E,'All Prices combined'!$G502)))),2)</f>
        <v>0</v>
      </c>
      <c r="AI502" s="2">
        <f>ROUND(IF($B502="Annuity",SUMIFS('Annuity Prices'!AL:AL,'Annuity Prices'!$B:$B,$D502,'Annuity Prices'!$E:$E,$G502),IF($B502="RAB Short",SUMIFS('RAB Prices Short'!AL:AL,'RAB Prices Short'!$B:$B,'All Prices combined'!$D502,'RAB Prices Short'!$E:$E,'All Prices combined'!$G502),IF($B502="RAB Long",SUMIFS('RAB Prices Long'!AL:AL,'RAB Prices Long'!$B:$B,'All Prices combined'!$D502,'RAB Prices Long'!$E:$E,'All Prices combined'!$G502)))),2)</f>
        <v>0</v>
      </c>
      <c r="AJ502" s="2">
        <f>ROUND(IF($B502="Annuity",SUMIFS('Annuity Prices'!AM:AM,'Annuity Prices'!$B:$B,$D502,'Annuity Prices'!$E:$E,$G502),IF($B502="RAB Short",SUMIFS('RAB Prices Short'!AM:AM,'RAB Prices Short'!$B:$B,'All Prices combined'!$D502,'RAB Prices Short'!$E:$E,'All Prices combined'!$G502),IF($B502="RAB Long",SUMIFS('RAB Prices Long'!AM:AM,'RAB Prices Long'!$B:$B,'All Prices combined'!$D502,'RAB Prices Long'!$E:$E,'All Prices combined'!$G502)))),2)</f>
        <v>0</v>
      </c>
      <c r="AK502" s="2">
        <f>ROUND(IF($B502="Annuity",SUMIFS('Annuity Prices'!AN:AN,'Annuity Prices'!$B:$B,$D502,'Annuity Prices'!$E:$E,$G502),IF($B502="RAB Short",SUMIFS('RAB Prices Short'!AN:AN,'RAB Prices Short'!$B:$B,'All Prices combined'!$D502,'RAB Prices Short'!$E:$E,'All Prices combined'!$G502),IF($B502="RAB Long",SUMIFS('RAB Prices Long'!AN:AN,'RAB Prices Long'!$B:$B,'All Prices combined'!$D502,'RAB Prices Long'!$E:$E,'All Prices combined'!$G502)))),2)</f>
        <v>0</v>
      </c>
      <c r="AL502" s="2">
        <f>ROUND(IF($B502="Annuity",SUMIFS('Annuity Prices'!AO:AO,'Annuity Prices'!$B:$B,$D502,'Annuity Prices'!$E:$E,$G502),IF($B502="RAB Short",SUMIFS('RAB Prices Short'!AO:AO,'RAB Prices Short'!$B:$B,'All Prices combined'!$D502,'RAB Prices Short'!$E:$E,'All Prices combined'!$G502),IF($B502="RAB Long",SUMIFS('RAB Prices Long'!AO:AO,'RAB Prices Long'!$B:$B,'All Prices combined'!$D502,'RAB Prices Long'!$E:$E,'All Prices combined'!$G502)))),2)</f>
        <v>0</v>
      </c>
      <c r="AM502" s="2">
        <f>ROUND(IF($B502="Annuity",SUMIFS('Annuity Prices'!AP:AP,'Annuity Prices'!$B:$B,$D502,'Annuity Prices'!$E:$E,$G502),IF($B502="RAB Short",SUMIFS('RAB Prices Short'!AP:AP,'RAB Prices Short'!$B:$B,'All Prices combined'!$D502,'RAB Prices Short'!$E:$E,'All Prices combined'!$G502),IF($B502="RAB Long",SUMIFS('RAB Prices Long'!AP:AP,'RAB Prices Long'!$B:$B,'All Prices combined'!$D502,'RAB Prices Long'!$E:$E,'All Prices combined'!$G502)))),2)</f>
        <v>0</v>
      </c>
      <c r="AN502" s="2">
        <f>ROUND(IF($B502="Annuity",SUMIFS('Annuity Prices'!AQ:AQ,'Annuity Prices'!$B:$B,$D502,'Annuity Prices'!$E:$E,$G502),IF($B502="RAB Short",SUMIFS('RAB Prices Short'!AQ:AQ,'RAB Prices Short'!$B:$B,'All Prices combined'!$D502,'RAB Prices Short'!$E:$E,'All Prices combined'!$G502),IF($B502="RAB Long",SUMIFS('RAB Prices Long'!AQ:AQ,'RAB Prices Long'!$B:$B,'All Prices combined'!$D502,'RAB Prices Long'!$E:$E,'All Prices combined'!$G502)))),2)</f>
        <v>0</v>
      </c>
      <c r="AO502" s="2">
        <f>ROUND(IF($B502="Annuity",SUMIFS('Annuity Prices'!AR:AR,'Annuity Prices'!$B:$B,$D502,'Annuity Prices'!$E:$E,$G502),IF($B502="RAB Short",SUMIFS('RAB Prices Short'!AR:AR,'RAB Prices Short'!$B:$B,'All Prices combined'!$D502,'RAB Prices Short'!$E:$E,'All Prices combined'!$G502),IF($B502="RAB Long",SUMIFS('RAB Prices Long'!AR:AR,'RAB Prices Long'!$B:$B,'All Prices combined'!$D502,'RAB Prices Long'!$E:$E,'All Prices combined'!$G502)))),2)</f>
        <v>0</v>
      </c>
      <c r="AP502" s="2">
        <f>ROUND(IF($B502="Annuity",SUMIFS('Annuity Prices'!AS:AS,'Annuity Prices'!$B:$B,$D502,'Annuity Prices'!$E:$E,$G502),IF($B502="RAB Short",SUMIFS('RAB Prices Short'!AS:AS,'RAB Prices Short'!$B:$B,'All Prices combined'!$D502,'RAB Prices Short'!$E:$E,'All Prices combined'!$G502),IF($B502="RAB Long",SUMIFS('RAB Prices Long'!AS:AS,'RAB Prices Long'!$B:$B,'All Prices combined'!$D502,'RAB Prices Long'!$E:$E,'All Prices combined'!$G502)))),2)</f>
        <v>0</v>
      </c>
      <c r="AQ502" s="2">
        <f>ROUND(IF($B502="Annuity",SUMIFS('Annuity Prices'!AT:AT,'Annuity Prices'!$B:$B,$D502,'Annuity Prices'!$E:$E,$G502),IF($B502="RAB Short",SUMIFS('RAB Prices Short'!AT:AT,'RAB Prices Short'!$B:$B,'All Prices combined'!$D502,'RAB Prices Short'!$E:$E,'All Prices combined'!$G502),IF($B502="RAB Long",SUMIFS('RAB Prices Long'!AT:AT,'RAB Prices Long'!$B:$B,'All Prices combined'!$D502,'RAB Prices Long'!$E:$E,'All Prices combined'!$G502)))),2)</f>
        <v>0</v>
      </c>
      <c r="AR502" s="2">
        <f>ROUND(IF($B502="Annuity",SUMIFS('Annuity Prices'!AU:AU,'Annuity Prices'!$B:$B,$D502,'Annuity Prices'!$E:$E,$G502),IF($B502="RAB Short",SUMIFS('RAB Prices Short'!AU:AU,'RAB Prices Short'!$B:$B,'All Prices combined'!$D502,'RAB Prices Short'!$E:$E,'All Prices combined'!$G502),IF($B502="RAB Long",SUMIFS('RAB Prices Long'!AU:AU,'RAB Prices Long'!$B:$B,'All Prices combined'!$D502,'RAB Prices Long'!$E:$E,'All Prices combined'!$G502)))),2)</f>
        <v>0</v>
      </c>
      <c r="AS502" s="2">
        <f>ROUND(IF($B502="Annuity",SUMIFS('Annuity Prices'!AV:AV,'Annuity Prices'!$B:$B,$D502,'Annuity Prices'!$E:$E,$G502),IF($B502="RAB Short",SUMIFS('RAB Prices Short'!AV:AV,'RAB Prices Short'!$B:$B,'All Prices combined'!$D502,'RAB Prices Short'!$E:$E,'All Prices combined'!$G502),IF($B502="RAB Long",SUMIFS('RAB Prices Long'!AV:AV,'RAB Prices Long'!$B:$B,'All Prices combined'!$D502,'RAB Prices Long'!$E:$E,'All Prices combined'!$G502)))),2)</f>
        <v>0</v>
      </c>
      <c r="AT502" s="2">
        <f>ROUND(IF($B502="Annuity",SUMIFS('Annuity Prices'!AW:AW,'Annuity Prices'!$B:$B,$D502,'Annuity Prices'!$E:$E,$G502),IF($B502="RAB Short",SUMIFS('RAB Prices Short'!AW:AW,'RAB Prices Short'!$B:$B,'All Prices combined'!$D502,'RAB Prices Short'!$E:$E,'All Prices combined'!$G502),IF($B502="RAB Long",SUMIFS('RAB Prices Long'!AW:AW,'RAB Prices Long'!$B:$B,'All Prices combined'!$D502,'RAB Prices Long'!$E:$E,'All Prices combined'!$G502)))),2)</f>
        <v>0</v>
      </c>
      <c r="AU502" s="2">
        <f>ROUND(IF($B502="Annuity",SUMIFS('Annuity Prices'!AX:AX,'Annuity Prices'!$B:$B,$D502,'Annuity Prices'!$E:$E,$G502),IF($B502="RAB Short",SUMIFS('RAB Prices Short'!AX:AX,'RAB Prices Short'!$B:$B,'All Prices combined'!$D502,'RAB Prices Short'!$E:$E,'All Prices combined'!$G502),IF($B502="RAB Long",SUMIFS('RAB Prices Long'!AX:AX,'RAB Prices Long'!$B:$B,'All Prices combined'!$D502,'RAB Prices Long'!$E:$E,'All Prices combined'!$G502)))),2)</f>
        <v>0</v>
      </c>
      <c r="AV502" s="2">
        <f>ROUND(IF($B502="Annuity",SUMIFS('Annuity Prices'!AY:AY,'Annuity Prices'!$B:$B,$D502,'Annuity Prices'!$E:$E,$G502),IF($B502="RAB Short",SUMIFS('RAB Prices Short'!AY:AY,'RAB Prices Short'!$B:$B,'All Prices combined'!$D502,'RAB Prices Short'!$E:$E,'All Prices combined'!$G502),IF($B502="RAB Long",SUMIFS('RAB Prices Long'!AY:AY,'RAB Prices Long'!$B:$B,'All Prices combined'!$D502,'RAB Prices Long'!$E:$E,'All Prices combined'!$G502)))),2)</f>
        <v>0</v>
      </c>
      <c r="AW502" s="2">
        <f>ROUND(IF($B502="Annuity",SUMIFS('Annuity Prices'!AZ:AZ,'Annuity Prices'!$B:$B,$D502,'Annuity Prices'!$E:$E,$G502),IF($B502="RAB Short",SUMIFS('RAB Prices Short'!AZ:AZ,'RAB Prices Short'!$B:$B,'All Prices combined'!$D502,'RAB Prices Short'!$E:$E,'All Prices combined'!$G502),IF($B502="RAB Long",SUMIFS('RAB Prices Long'!AZ:AZ,'RAB Prices Long'!$B:$B,'All Prices combined'!$D502,'RAB Prices Long'!$E:$E,'All Prices combined'!$G502)))),2)</f>
        <v>0</v>
      </c>
      <c r="AX502" s="2">
        <f>ROUND(IF($B502="Annuity",SUMIFS('Annuity Prices'!BA:BA,'Annuity Prices'!$B:$B,$D502,'Annuity Prices'!$E:$E,$G502),IF($B502="RAB Short",SUMIFS('RAB Prices Short'!BA:BA,'RAB Prices Short'!$B:$B,'All Prices combined'!$D502,'RAB Prices Short'!$E:$E,'All Prices combined'!$G502),IF($B502="RAB Long",SUMIFS('RAB Prices Long'!BA:BA,'RAB Prices Long'!$B:$B,'All Prices combined'!$D502,'RAB Prices Long'!$E:$E,'All Prices combined'!$G502)))),2)</f>
        <v>0</v>
      </c>
      <c r="AY502" s="2">
        <f>ROUND(IF($B502="Annuity",SUMIFS('Annuity Prices'!BB:BB,'Annuity Prices'!$B:$B,$D502,'Annuity Prices'!$E:$E,$G502),IF($B502="RAB Short",SUMIFS('RAB Prices Short'!BB:BB,'RAB Prices Short'!$B:$B,'All Prices combined'!$D502,'RAB Prices Short'!$E:$E,'All Prices combined'!$G502),IF($B502="RAB Long",SUMIFS('RAB Prices Long'!BB:BB,'RAB Prices Long'!$B:$B,'All Prices combined'!$D502,'RAB Prices Long'!$E:$E,'All Prices combined'!$G502)))),2)</f>
        <v>0</v>
      </c>
      <c r="AZ502" s="2">
        <f>ROUND(IF($B502="Annuity",SUMIFS('Annuity Prices'!BC:BC,'Annuity Prices'!$B:$B,$D502,'Annuity Prices'!$E:$E,$G502),IF($B502="RAB Short",SUMIFS('RAB Prices Short'!BC:BC,'RAB Prices Short'!$B:$B,'All Prices combined'!$D502,'RAB Prices Short'!$E:$E,'All Prices combined'!$G502),IF($B502="RAB Long",SUMIFS('RAB Prices Long'!BC:BC,'RAB Prices Long'!$B:$B,'All Prices combined'!$D502,'RAB Prices Long'!$E:$E,'All Prices combined'!$G502)))),2)</f>
        <v>0</v>
      </c>
      <c r="BA502" s="2">
        <f>ROUND(IF($B502="Annuity",SUMIFS('Annuity Prices'!BD:BD,'Annuity Prices'!$B:$B,$D502,'Annuity Prices'!$E:$E,$G502),IF($B502="RAB Short",SUMIFS('RAB Prices Short'!BD:BD,'RAB Prices Short'!$B:$B,'All Prices combined'!$D502,'RAB Prices Short'!$E:$E,'All Prices combined'!$G502),IF($B502="RAB Long",SUMIFS('RAB Prices Long'!BD:BD,'RAB Prices Long'!$B:$B,'All Prices combined'!$D502,'RAB Prices Long'!$E:$E,'All Prices combined'!$G502)))),2)</f>
        <v>0</v>
      </c>
      <c r="BB502" s="2">
        <f>ROUND(IF($B502="Annuity",SUMIFS('Annuity Prices'!BE:BE,'Annuity Prices'!$B:$B,$D502,'Annuity Prices'!$E:$E,$G502),IF($B502="RAB Short",SUMIFS('RAB Prices Short'!BE:BE,'RAB Prices Short'!$B:$B,'All Prices combined'!$D502,'RAB Prices Short'!$E:$E,'All Prices combined'!$G502),IF($B502="RAB Long",SUMIFS('RAB Prices Long'!BE:BE,'RAB Prices Long'!$B:$B,'All Prices combined'!$D502,'RAB Prices Long'!$E:$E,'All Prices combined'!$G502)))),2)</f>
        <v>0</v>
      </c>
      <c r="BC502" s="2">
        <f>ROUND(IF($B502="Annuity",SUMIFS('Annuity Prices'!BF:BF,'Annuity Prices'!$B:$B,$D502,'Annuity Prices'!$E:$E,$G502),IF($B502="RAB Short",SUMIFS('RAB Prices Short'!BF:BF,'RAB Prices Short'!$B:$B,'All Prices combined'!$D502,'RAB Prices Short'!$E:$E,'All Prices combined'!$G502),IF($B502="RAB Long",SUMIFS('RAB Prices Long'!BF:BF,'RAB Prices Long'!$B:$B,'All Prices combined'!$D502,'RAB Prices Long'!$E:$E,'All Prices combined'!$G502)))),2)</f>
        <v>0</v>
      </c>
      <c r="BD502" s="2">
        <f>ROUND(IF($B502="Annuity",SUMIFS('Annuity Prices'!BG:BG,'Annuity Prices'!$B:$B,$D502,'Annuity Prices'!$E:$E,$G502),IF($B502="RAB Short",SUMIFS('RAB Prices Short'!BG:BG,'RAB Prices Short'!$B:$B,'All Prices combined'!$D502,'RAB Prices Short'!$E:$E,'All Prices combined'!$G502),IF($B502="RAB Long",SUMIFS('RAB Prices Long'!BG:BG,'RAB Prices Long'!$B:$B,'All Prices combined'!$D502,'RAB Prices Long'!$E:$E,'All Prices combined'!$G502)))),2)</f>
        <v>0</v>
      </c>
      <c r="BE502" s="2">
        <f>ROUND(IF($B502="Annuity",SUMIFS('Annuity Prices'!BH:BH,'Annuity Prices'!$B:$B,$D502,'Annuity Prices'!$E:$E,$G502),IF($B502="RAB Short",SUMIFS('RAB Prices Short'!BH:BH,'RAB Prices Short'!$B:$B,'All Prices combined'!$D502,'RAB Prices Short'!$E:$E,'All Prices combined'!$G502),IF($B502="RAB Long",SUMIFS('RAB Prices Long'!BH:BH,'RAB Prices Long'!$B:$B,'All Prices combined'!$D502,'RAB Prices Long'!$E:$E,'All Prices combined'!$G502)))),2)</f>
        <v>0</v>
      </c>
      <c r="BF502" s="2">
        <f>ROUND(IF($B502="Annuity",SUMIFS('Annuity Prices'!BI:BI,'Annuity Prices'!$B:$B,$D502,'Annuity Prices'!$E:$E,$G502),IF($B502="RAB Short",SUMIFS('RAB Prices Short'!BI:BI,'RAB Prices Short'!$B:$B,'All Prices combined'!$D502,'RAB Prices Short'!$E:$E,'All Prices combined'!$G502),IF($B502="RAB Long",SUMIFS('RAB Prices Long'!BI:BI,'RAB Prices Long'!$B:$B,'All Prices combined'!$D502,'RAB Prices Long'!$E:$E,'All Prices combined'!$G502)))),2)</f>
        <v>0</v>
      </c>
      <c r="BG502" s="2">
        <f>ROUND(IF($B502="Annuity",SUMIFS('Annuity Prices'!BJ:BJ,'Annuity Prices'!$B:$B,$D502,'Annuity Prices'!$E:$E,$G502),IF($B502="RAB Short",SUMIFS('RAB Prices Short'!BJ:BJ,'RAB Prices Short'!$B:$B,'All Prices combined'!$D502,'RAB Prices Short'!$E:$E,'All Prices combined'!$G502),IF($B502="RAB Long",SUMIFS('RAB Prices Long'!BJ:BJ,'RAB Prices Long'!$B:$B,'All Prices combined'!$D502,'RAB Prices Long'!$E:$E,'All Prices combined'!$G502)))),2)</f>
        <v>0</v>
      </c>
      <c r="BH502" s="2">
        <f>ROUND(IF($B502="Annuity",SUMIFS('Annuity Prices'!BK:BK,'Annuity Prices'!$B:$B,$D502,'Annuity Prices'!$E:$E,$G502),IF($B502="RAB Short",SUMIFS('RAB Prices Short'!BK:BK,'RAB Prices Short'!$B:$B,'All Prices combined'!$D502,'RAB Prices Short'!$E:$E,'All Prices combined'!$G502),IF($B502="RAB Long",SUMIFS('RAB Prices Long'!BK:BK,'RAB Prices Long'!$B:$B,'All Prices combined'!$D502,'RAB Prices Long'!$E:$E,'All Prices combined'!$G502)))),2)</f>
        <v>0</v>
      </c>
      <c r="BI502" s="2">
        <f>ROUND(IF($B502="Annuity",SUMIFS('Annuity Prices'!BL:BL,'Annuity Prices'!$B:$B,$D502,'Annuity Prices'!$E:$E,$G502),IF($B502="RAB Short",SUMIFS('RAB Prices Short'!BL:BL,'RAB Prices Short'!$B:$B,'All Prices combined'!$D502,'RAB Prices Short'!$E:$E,'All Prices combined'!$G502),IF($B502="RAB Long",SUMIFS('RAB Prices Long'!BL:BL,'RAB Prices Long'!$B:$B,'All Prices combined'!$D502,'RAB Prices Long'!$E:$E,'All Prices combined'!$G502)))),2)</f>
        <v>0</v>
      </c>
      <c r="BJ502" s="2">
        <f>ROUND(IF($B502="Annuity",SUMIFS('Annuity Prices'!BM:BM,'Annuity Prices'!$B:$B,$D502,'Annuity Prices'!$E:$E,$G502),IF($B502="RAB Short",SUMIFS('RAB Prices Short'!BM:BM,'RAB Prices Short'!$B:$B,'All Prices combined'!$D502,'RAB Prices Short'!$E:$E,'All Prices combined'!$G502),IF($B502="RAB Long",SUMIFS('RAB Prices Long'!BM:BM,'RAB Prices Long'!$B:$B,'All Prices combined'!$D502,'RAB Prices Long'!$E:$E,'All Prices combined'!$G502)))),2)</f>
        <v>0</v>
      </c>
      <c r="BK502" s="2">
        <f>ROUND(IF($B502="Annuity",SUMIFS('Annuity Prices'!BN:BN,'Annuity Prices'!$B:$B,$D502,'Annuity Prices'!$E:$E,$G502),IF($B502="RAB Short",SUMIFS('RAB Prices Short'!BN:BN,'RAB Prices Short'!$B:$B,'All Prices combined'!$D502,'RAB Prices Short'!$E:$E,'All Prices combined'!$G502),IF($B502="RAB Long",SUMIFS('RAB Prices Long'!BN:BN,'RAB Prices Long'!$B:$B,'All Prices combined'!$D502,'RAB Prices Long'!$E:$E,'All Prices combined'!$G502)))),2)</f>
        <v>0</v>
      </c>
      <c r="BL502" s="2">
        <f>ROUND(IF($B502="Annuity",SUMIFS('Annuity Prices'!BO:BO,'Annuity Prices'!$B:$B,$D502,'Annuity Prices'!$E:$E,$G502),IF($B502="RAB Short",SUMIFS('RAB Prices Short'!BO:BO,'RAB Prices Short'!$B:$B,'All Prices combined'!$D502,'RAB Prices Short'!$E:$E,'All Prices combined'!$G502),IF($B502="RAB Long",SUMIFS('RAB Prices Long'!BO:BO,'RAB Prices Long'!$B:$B,'All Prices combined'!$D502,'RAB Prices Long'!$E:$E,'All Prices combined'!$G502)))),2)</f>
        <v>0</v>
      </c>
      <c r="BM502" s="2">
        <f>ROUND(IF($B502="Annuity",SUMIFS('Annuity Prices'!BP:BP,'Annuity Prices'!$B:$B,$D502,'Annuity Prices'!$E:$E,$G502),IF($B502="RAB Short",SUMIFS('RAB Prices Short'!BP:BP,'RAB Prices Short'!$B:$B,'All Prices combined'!$D502,'RAB Prices Short'!$E:$E,'All Prices combined'!$G502),IF($B502="RAB Long",SUMIFS('RAB Prices Long'!BP:BP,'RAB Prices Long'!$B:$B,'All Prices combined'!$D502,'RAB Prices Long'!$E:$E,'All Prices combined'!$G502)))),2)</f>
        <v>0</v>
      </c>
      <c r="BN502" s="2">
        <f>ROUND(IF($B502="Annuity",SUMIFS('Annuity Prices'!BQ:BQ,'Annuity Prices'!$B:$B,$D502,'Annuity Prices'!$E:$E,$G502),IF($B502="RAB Short",SUMIFS('RAB Prices Short'!BQ:BQ,'RAB Prices Short'!$B:$B,'All Prices combined'!$D502,'RAB Prices Short'!$E:$E,'All Prices combined'!$G502),IF($B502="RAB Long",SUMIFS('RAB Prices Long'!BQ:BQ,'RAB Prices Long'!$B:$B,'All Prices combined'!$D502,'RAB Prices Long'!$E:$E,'All Prices combined'!$G502)))),2)</f>
        <v>0</v>
      </c>
      <c r="BO502" s="2">
        <f>ROUND(IF($B502="Annuity",SUMIFS('Annuity Prices'!BR:BR,'Annuity Prices'!$B:$B,$D502,'Annuity Prices'!$E:$E,$G502),IF($B502="RAB Short",SUMIFS('RAB Prices Short'!BR:BR,'RAB Prices Short'!$B:$B,'All Prices combined'!$D502,'RAB Prices Short'!$E:$E,'All Prices combined'!$G502),IF($B502="RAB Long",SUMIFS('RAB Prices Long'!BR:BR,'RAB Prices Long'!$B:$B,'All Prices combined'!$D502,'RAB Prices Long'!$E:$E,'All Prices combined'!$G502)))),2)</f>
        <v>0</v>
      </c>
      <c r="BP502" s="2">
        <f>ROUND(IF($B502="Annuity",SUMIFS('Annuity Prices'!BS:BS,'Annuity Prices'!$B:$B,$D502,'Annuity Prices'!$E:$E,$G502),IF($B502="RAB Short",SUMIFS('RAB Prices Short'!BS:BS,'RAB Prices Short'!$B:$B,'All Prices combined'!$D502,'RAB Prices Short'!$E:$E,'All Prices combined'!$G502),IF($B502="RAB Long",SUMIFS('RAB Prices Long'!BS:BS,'RAB Prices Long'!$B:$B,'All Prices combined'!$D502,'RAB Prices Long'!$E:$E,'All Prices combined'!$G502)))),2)</f>
        <v>0</v>
      </c>
      <c r="BQ502" s="2">
        <f>ROUND(IF($B502="Annuity",SUMIFS('Annuity Prices'!BT:BT,'Annuity Prices'!$B:$B,$D502,'Annuity Prices'!$E:$E,$G502),IF($B502="RAB Short",SUMIFS('RAB Prices Short'!BT:BT,'RAB Prices Short'!$B:$B,'All Prices combined'!$D502,'RAB Prices Short'!$E:$E,'All Prices combined'!$G502),IF($B502="RAB Long",SUMIFS('RAB Prices Long'!BT:BT,'RAB Prices Long'!$B:$B,'All Prices combined'!$D502,'RAB Prices Long'!$E:$E,'All Prices combined'!$G502)))),2)</f>
        <v>0</v>
      </c>
      <c r="BR502" s="2">
        <f>ROUND(IF($B502="Annuity",SUMIFS('Annuity Prices'!BU:BU,'Annuity Prices'!$B:$B,$D502,'Annuity Prices'!$E:$E,$G502),IF($B502="RAB Short",SUMIFS('RAB Prices Short'!BU:BU,'RAB Prices Short'!$B:$B,'All Prices combined'!$D502,'RAB Prices Short'!$E:$E,'All Prices combined'!$G502),IF($B502="RAB Long",SUMIFS('RAB Prices Long'!BU:BU,'RAB Prices Long'!$B:$B,'All Prices combined'!$D502,'RAB Prices Long'!$E:$E,'All Prices combined'!$G502)))),2)</f>
        <v>0</v>
      </c>
      <c r="BS502" s="2">
        <f>ROUND(IF($B502="Annuity",SUMIFS('Annuity Prices'!BV:BV,'Annuity Prices'!$B:$B,$D502,'Annuity Prices'!$E:$E,$G502),IF($B502="RAB Short",SUMIFS('RAB Prices Short'!BV:BV,'RAB Prices Short'!$B:$B,'All Prices combined'!$D502,'RAB Prices Short'!$E:$E,'All Prices combined'!$G502),IF($B502="RAB Long",SUMIFS('RAB Prices Long'!BV:BV,'RAB Prices Long'!$B:$B,'All Prices combined'!$D502,'RAB Prices Long'!$E:$E,'All Prices combined'!$G502)))),2)</f>
        <v>0</v>
      </c>
      <c r="BT502" s="2">
        <f>ROUND(IF($B502="Annuity",SUMIFS('Annuity Prices'!BW:BW,'Annuity Prices'!$B:$B,$D502,'Annuity Prices'!$E:$E,$G502),IF($B502="RAB Short",SUMIFS('RAB Prices Short'!BW:BW,'RAB Prices Short'!$B:$B,'All Prices combined'!$D502,'RAB Prices Short'!$E:$E,'All Prices combined'!$G502),IF($B502="RAB Long",SUMIFS('RAB Prices Long'!BW:BW,'RAB Prices Long'!$B:$B,'All Prices combined'!$D502,'RAB Prices Long'!$E:$E,'All Prices combined'!$G502)))),2)</f>
        <v>0</v>
      </c>
      <c r="BU502" s="2">
        <f>ROUND(IF($B502="Annuity",SUMIFS('Annuity Prices'!BX:BX,'Annuity Prices'!$B:$B,$D502,'Annuity Prices'!$E:$E,$G502),IF($B502="RAB Short",SUMIFS('RAB Prices Short'!BX:BX,'RAB Prices Short'!$B:$B,'All Prices combined'!$D502,'RAB Prices Short'!$E:$E,'All Prices combined'!$G502),IF($B502="RAB Long",SUMIFS('RAB Prices Long'!BX:BX,'RAB Prices Long'!$B:$B,'All Prices combined'!$D502,'RAB Prices Long'!$E:$E,'All Prices combined'!$G502)))),2)</f>
        <v>0</v>
      </c>
    </row>
    <row r="503" spans="2:73" x14ac:dyDescent="0.25">
      <c r="B503" t="s">
        <v>45</v>
      </c>
      <c r="C503">
        <v>22</v>
      </c>
      <c r="D503" t="s">
        <v>196</v>
      </c>
      <c r="E503" t="s">
        <v>193</v>
      </c>
      <c r="F503" t="s">
        <v>195</v>
      </c>
      <c r="G503" t="s">
        <v>38</v>
      </c>
      <c r="H503" t="s">
        <v>128</v>
      </c>
      <c r="I503" s="2">
        <f>ROUND(IF($B503="Annuity",SUMIFS('Annuity Prices'!L:L,'Annuity Prices'!$B:$B,$D503,'Annuity Prices'!$E:$E,$G503),IF($B503="RAB Short",SUMIFS('RAB Prices Short'!L:L,'RAB Prices Short'!$B:$B,'All Prices combined'!$D503,'RAB Prices Short'!$E:$E,'All Prices combined'!$G503),IF($B503="RAB Long",SUMIFS('RAB Prices Long'!L:L,'RAB Prices Long'!$B:$B,'All Prices combined'!$D503,'RAB Prices Long'!$E:$E,'All Prices combined'!$G503)))),2)</f>
        <v>0</v>
      </c>
      <c r="J503" s="2">
        <f>ROUND(IF($B503="Annuity",SUMIFS('Annuity Prices'!M:M,'Annuity Prices'!$B:$B,$D503,'Annuity Prices'!$E:$E,$G503),IF($B503="RAB Short",SUMIFS('RAB Prices Short'!M:M,'RAB Prices Short'!$B:$B,'All Prices combined'!$D503,'RAB Prices Short'!$E:$E,'All Prices combined'!$G503),IF($B503="RAB Long",SUMIFS('RAB Prices Long'!M:M,'RAB Prices Long'!$B:$B,'All Prices combined'!$D503,'RAB Prices Long'!$E:$E,'All Prices combined'!$G503)))),2)</f>
        <v>0</v>
      </c>
      <c r="K503" s="2">
        <f>ROUND(IF($B503="Annuity",SUMIFS('Annuity Prices'!N:N,'Annuity Prices'!$B:$B,$D503,'Annuity Prices'!$E:$E,$G503),IF($B503="RAB Short",SUMIFS('RAB Prices Short'!N:N,'RAB Prices Short'!$B:$B,'All Prices combined'!$D503,'RAB Prices Short'!$E:$E,'All Prices combined'!$G503),IF($B503="RAB Long",SUMIFS('RAB Prices Long'!N:N,'RAB Prices Long'!$B:$B,'All Prices combined'!$D503,'RAB Prices Long'!$E:$E,'All Prices combined'!$G503)))),2)</f>
        <v>24.37</v>
      </c>
      <c r="L503" s="2">
        <f>ROUND(IF($B503="Annuity",SUMIFS('Annuity Prices'!O:O,'Annuity Prices'!$B:$B,$D503,'Annuity Prices'!$E:$E,$G503),IF($B503="RAB Short",SUMIFS('RAB Prices Short'!O:O,'RAB Prices Short'!$B:$B,'All Prices combined'!$D503,'RAB Prices Short'!$E:$E,'All Prices combined'!$G503),IF($B503="RAB Long",SUMIFS('RAB Prices Long'!O:O,'RAB Prices Long'!$B:$B,'All Prices combined'!$D503,'RAB Prices Long'!$E:$E,'All Prices combined'!$G503)))),2)</f>
        <v>25.07</v>
      </c>
      <c r="M503" s="2">
        <f>ROUND(IF($B503="Annuity",SUMIFS('Annuity Prices'!P:P,'Annuity Prices'!$B:$B,$D503,'Annuity Prices'!$E:$E,$G503),IF($B503="RAB Short",SUMIFS('RAB Prices Short'!P:P,'RAB Prices Short'!$B:$B,'All Prices combined'!$D503,'RAB Prices Short'!$E:$E,'All Prices combined'!$G503),IF($B503="RAB Long",SUMIFS('RAB Prices Long'!P:P,'RAB Prices Long'!$B:$B,'All Prices combined'!$D503,'RAB Prices Long'!$E:$E,'All Prices combined'!$G503)))),2)</f>
        <v>25.91</v>
      </c>
      <c r="N503" s="2">
        <f>ROUND(IF($B503="Annuity",SUMIFS('Annuity Prices'!Q:Q,'Annuity Prices'!$B:$B,$D503,'Annuity Prices'!$E:$E,$G503),IF($B503="RAB Short",SUMIFS('RAB Prices Short'!Q:Q,'RAB Prices Short'!$B:$B,'All Prices combined'!$D503,'RAB Prices Short'!$E:$E,'All Prices combined'!$G503),IF($B503="RAB Long",SUMIFS('RAB Prices Long'!Q:Q,'RAB Prices Long'!$B:$B,'All Prices combined'!$D503,'RAB Prices Long'!$E:$E,'All Prices combined'!$G503)))),2)</f>
        <v>26.55</v>
      </c>
      <c r="O503" s="2">
        <f>ROUND(IF($B503="Annuity",SUMIFS('Annuity Prices'!R:R,'Annuity Prices'!$B:$B,$D503,'Annuity Prices'!$E:$E,$G503),IF($B503="RAB Short",SUMIFS('RAB Prices Short'!R:R,'RAB Prices Short'!$B:$B,'All Prices combined'!$D503,'RAB Prices Short'!$E:$E,'All Prices combined'!$G503),IF($B503="RAB Long",SUMIFS('RAB Prices Long'!R:R,'RAB Prices Long'!$B:$B,'All Prices combined'!$D503,'RAB Prices Long'!$E:$E,'All Prices combined'!$G503)))),2)</f>
        <v>27.22</v>
      </c>
      <c r="P503" s="2">
        <f>ROUND(IF($B503="Annuity",SUMIFS('Annuity Prices'!S:S,'Annuity Prices'!$B:$B,$D503,'Annuity Prices'!$E:$E,$G503),IF($B503="RAB Short",SUMIFS('RAB Prices Short'!S:S,'RAB Prices Short'!$B:$B,'All Prices combined'!$D503,'RAB Prices Short'!$E:$E,'All Prices combined'!$G503),IF($B503="RAB Long",SUMIFS('RAB Prices Long'!S:S,'RAB Prices Long'!$B:$B,'All Prices combined'!$D503,'RAB Prices Long'!$E:$E,'All Prices combined'!$G503)))),2)</f>
        <v>27.9</v>
      </c>
      <c r="Q503" s="2">
        <f>ROUND(IF($B503="Annuity",SUMIFS('Annuity Prices'!T:T,'Annuity Prices'!$B:$B,$D503,'Annuity Prices'!$E:$E,$G503),IF($B503="RAB Short",SUMIFS('RAB Prices Short'!T:T,'RAB Prices Short'!$B:$B,'All Prices combined'!$D503,'RAB Prices Short'!$E:$E,'All Prices combined'!$G503),IF($B503="RAB Long",SUMIFS('RAB Prices Long'!T:T,'RAB Prices Long'!$B:$B,'All Prices combined'!$D503,'RAB Prices Long'!$E:$E,'All Prices combined'!$G503)))),2)</f>
        <v>28.77</v>
      </c>
      <c r="R503" s="2">
        <f>ROUND(IF($B503="Annuity",SUMIFS('Annuity Prices'!U:U,'Annuity Prices'!$B:$B,$D503,'Annuity Prices'!$E:$E,$G503),IF($B503="RAB Short",SUMIFS('RAB Prices Short'!U:U,'RAB Prices Short'!$B:$B,'All Prices combined'!$D503,'RAB Prices Short'!$E:$E,'All Prices combined'!$G503),IF($B503="RAB Long",SUMIFS('RAB Prices Long'!U:U,'RAB Prices Long'!$B:$B,'All Prices combined'!$D503,'RAB Prices Long'!$E:$E,'All Prices combined'!$G503)))),2)</f>
        <v>29.49</v>
      </c>
      <c r="S503" s="2">
        <f>ROUND(IF($B503="Annuity",SUMIFS('Annuity Prices'!V:V,'Annuity Prices'!$B:$B,$D503,'Annuity Prices'!$E:$E,$G503),IF($B503="RAB Short",SUMIFS('RAB Prices Short'!V:V,'RAB Prices Short'!$B:$B,'All Prices combined'!$D503,'RAB Prices Short'!$E:$E,'All Prices combined'!$G503),IF($B503="RAB Long",SUMIFS('RAB Prices Long'!V:V,'RAB Prices Long'!$B:$B,'All Prices combined'!$D503,'RAB Prices Long'!$E:$E,'All Prices combined'!$G503)))),2)</f>
        <v>30.23</v>
      </c>
      <c r="T503" s="2">
        <f>ROUND(IF($B503="Annuity",SUMIFS('Annuity Prices'!W:W,'Annuity Prices'!$B:$B,$D503,'Annuity Prices'!$E:$E,$G503),IF($B503="RAB Short",SUMIFS('RAB Prices Short'!W:W,'RAB Prices Short'!$B:$B,'All Prices combined'!$D503,'RAB Prices Short'!$E:$E,'All Prices combined'!$G503),IF($B503="RAB Long",SUMIFS('RAB Prices Long'!W:W,'RAB Prices Long'!$B:$B,'All Prices combined'!$D503,'RAB Prices Long'!$E:$E,'All Prices combined'!$G503)))),2)</f>
        <v>30.99</v>
      </c>
      <c r="U503" s="2">
        <f>ROUND(IF($B503="Annuity",SUMIFS('Annuity Prices'!X:X,'Annuity Prices'!$B:$B,$D503,'Annuity Prices'!$E:$E,$G503),IF($B503="RAB Short",SUMIFS('RAB Prices Short'!X:X,'RAB Prices Short'!$B:$B,'All Prices combined'!$D503,'RAB Prices Short'!$E:$E,'All Prices combined'!$G503),IF($B503="RAB Long",SUMIFS('RAB Prices Long'!X:X,'RAB Prices Long'!$B:$B,'All Prices combined'!$D503,'RAB Prices Long'!$E:$E,'All Prices combined'!$G503)))),2)</f>
        <v>32</v>
      </c>
      <c r="V503" s="2">
        <f>ROUND(IF($B503="Annuity",SUMIFS('Annuity Prices'!Y:Y,'Annuity Prices'!$B:$B,$D503,'Annuity Prices'!$E:$E,$G503),IF($B503="RAB Short",SUMIFS('RAB Prices Short'!Y:Y,'RAB Prices Short'!$B:$B,'All Prices combined'!$D503,'RAB Prices Short'!$E:$E,'All Prices combined'!$G503),IF($B503="RAB Long",SUMIFS('RAB Prices Long'!Y:Y,'RAB Prices Long'!$B:$B,'All Prices combined'!$D503,'RAB Prices Long'!$E:$E,'All Prices combined'!$G503)))),2)</f>
        <v>32.799999999999997</v>
      </c>
      <c r="W503" s="2">
        <f>ROUND(IF($B503="Annuity",SUMIFS('Annuity Prices'!Z:Z,'Annuity Prices'!$B:$B,$D503,'Annuity Prices'!$E:$E,$G503),IF($B503="RAB Short",SUMIFS('RAB Prices Short'!Z:Z,'RAB Prices Short'!$B:$B,'All Prices combined'!$D503,'RAB Prices Short'!$E:$E,'All Prices combined'!$G503),IF($B503="RAB Long",SUMIFS('RAB Prices Long'!Z:Z,'RAB Prices Long'!$B:$B,'All Prices combined'!$D503,'RAB Prices Long'!$E:$E,'All Prices combined'!$G503)))),2)</f>
        <v>33.619999999999997</v>
      </c>
      <c r="X503" s="2">
        <f>ROUND(IF($B503="Annuity",SUMIFS('Annuity Prices'!AA:AA,'Annuity Prices'!$B:$B,$D503,'Annuity Prices'!$E:$E,$G503),IF($B503="RAB Short",SUMIFS('RAB Prices Short'!AA:AA,'RAB Prices Short'!$B:$B,'All Prices combined'!$D503,'RAB Prices Short'!$E:$E,'All Prices combined'!$G503),IF($B503="RAB Long",SUMIFS('RAB Prices Long'!AA:AA,'RAB Prices Long'!$B:$B,'All Prices combined'!$D503,'RAB Prices Long'!$E:$E,'All Prices combined'!$G503)))),2)</f>
        <v>34.46</v>
      </c>
      <c r="Y503" s="2">
        <f>ROUND(IF($B503="Annuity",SUMIFS('Annuity Prices'!AB:AB,'Annuity Prices'!$B:$B,$D503,'Annuity Prices'!$E:$E,$G503),IF($B503="RAB Short",SUMIFS('RAB Prices Short'!AB:AB,'RAB Prices Short'!$B:$B,'All Prices combined'!$D503,'RAB Prices Short'!$E:$E,'All Prices combined'!$G503),IF($B503="RAB Long",SUMIFS('RAB Prices Long'!AB:AB,'RAB Prices Long'!$B:$B,'All Prices combined'!$D503,'RAB Prices Long'!$E:$E,'All Prices combined'!$G503)))),2)</f>
        <v>35.409999999999997</v>
      </c>
      <c r="Z503" s="2">
        <f>ROUND(IF($B503="Annuity",SUMIFS('Annuity Prices'!AC:AC,'Annuity Prices'!$B:$B,$D503,'Annuity Prices'!$E:$E,$G503),IF($B503="RAB Short",SUMIFS('RAB Prices Short'!AC:AC,'RAB Prices Short'!$B:$B,'All Prices combined'!$D503,'RAB Prices Short'!$E:$E,'All Prices combined'!$G503),IF($B503="RAB Long",SUMIFS('RAB Prices Long'!AC:AC,'RAB Prices Long'!$B:$B,'All Prices combined'!$D503,'RAB Prices Long'!$E:$E,'All Prices combined'!$G503)))),2)</f>
        <v>36.299999999999997</v>
      </c>
      <c r="AA503" s="2">
        <f>ROUND(IF($B503="Annuity",SUMIFS('Annuity Prices'!AD:AD,'Annuity Prices'!$B:$B,$D503,'Annuity Prices'!$E:$E,$G503),IF($B503="RAB Short",SUMIFS('RAB Prices Short'!AD:AD,'RAB Prices Short'!$B:$B,'All Prices combined'!$D503,'RAB Prices Short'!$E:$E,'All Prices combined'!$G503),IF($B503="RAB Long",SUMIFS('RAB Prices Long'!AD:AD,'RAB Prices Long'!$B:$B,'All Prices combined'!$D503,'RAB Prices Long'!$E:$E,'All Prices combined'!$G503)))),2)</f>
        <v>37.21</v>
      </c>
      <c r="AB503" s="2">
        <f>ROUND(IF($B503="Annuity",SUMIFS('Annuity Prices'!AE:AE,'Annuity Prices'!$B:$B,$D503,'Annuity Prices'!$E:$E,$G503),IF($B503="RAB Short",SUMIFS('RAB Prices Short'!AE:AE,'RAB Prices Short'!$B:$B,'All Prices combined'!$D503,'RAB Prices Short'!$E:$E,'All Prices combined'!$G503),IF($B503="RAB Long",SUMIFS('RAB Prices Long'!AE:AE,'RAB Prices Long'!$B:$B,'All Prices combined'!$D503,'RAB Prices Long'!$E:$E,'All Prices combined'!$G503)))),2)</f>
        <v>38.14</v>
      </c>
      <c r="AC503" s="2">
        <f>ROUND(IF($B503="Annuity",SUMIFS('Annuity Prices'!AF:AF,'Annuity Prices'!$B:$B,$D503,'Annuity Prices'!$E:$E,$G503),IF($B503="RAB Short",SUMIFS('RAB Prices Short'!AF:AF,'RAB Prices Short'!$B:$B,'All Prices combined'!$D503,'RAB Prices Short'!$E:$E,'All Prices combined'!$G503),IF($B503="RAB Long",SUMIFS('RAB Prices Long'!AF:AF,'RAB Prices Long'!$B:$B,'All Prices combined'!$D503,'RAB Prices Long'!$E:$E,'All Prices combined'!$G503)))),2)</f>
        <v>39.130000000000003</v>
      </c>
      <c r="AD503" s="2">
        <f>ROUND(IF($B503="Annuity",SUMIFS('Annuity Prices'!AG:AG,'Annuity Prices'!$B:$B,$D503,'Annuity Prices'!$E:$E,$G503),IF($B503="RAB Short",SUMIFS('RAB Prices Short'!AG:AG,'RAB Prices Short'!$B:$B,'All Prices combined'!$D503,'RAB Prices Short'!$E:$E,'All Prices combined'!$G503),IF($B503="RAB Long",SUMIFS('RAB Prices Long'!AG:AG,'RAB Prices Long'!$B:$B,'All Prices combined'!$D503,'RAB Prices Long'!$E:$E,'All Prices combined'!$G503)))),2)</f>
        <v>40.11</v>
      </c>
      <c r="AE503" s="2">
        <f>ROUND(IF($B503="Annuity",SUMIFS('Annuity Prices'!AH:AH,'Annuity Prices'!$B:$B,$D503,'Annuity Prices'!$E:$E,$G503),IF($B503="RAB Short",SUMIFS('RAB Prices Short'!AH:AH,'RAB Prices Short'!$B:$B,'All Prices combined'!$D503,'RAB Prices Short'!$E:$E,'All Prices combined'!$G503),IF($B503="RAB Long",SUMIFS('RAB Prices Long'!AH:AH,'RAB Prices Long'!$B:$B,'All Prices combined'!$D503,'RAB Prices Long'!$E:$E,'All Prices combined'!$G503)))),2)</f>
        <v>41.11</v>
      </c>
      <c r="AF503" s="2">
        <f>ROUND(IF($B503="Annuity",SUMIFS('Annuity Prices'!AI:AI,'Annuity Prices'!$B:$B,$D503,'Annuity Prices'!$E:$E,$G503),IF($B503="RAB Short",SUMIFS('RAB Prices Short'!AI:AI,'RAB Prices Short'!$B:$B,'All Prices combined'!$D503,'RAB Prices Short'!$E:$E,'All Prices combined'!$G503),IF($B503="RAB Long",SUMIFS('RAB Prices Long'!AI:AI,'RAB Prices Long'!$B:$B,'All Prices combined'!$D503,'RAB Prices Long'!$E:$E,'All Prices combined'!$G503)))),2)</f>
        <v>42.14</v>
      </c>
      <c r="AG503" s="2">
        <f>ROUND(IF($B503="Annuity",SUMIFS('Annuity Prices'!AJ:AJ,'Annuity Prices'!$B:$B,$D503,'Annuity Prices'!$E:$E,$G503),IF($B503="RAB Short",SUMIFS('RAB Prices Short'!AJ:AJ,'RAB Prices Short'!$B:$B,'All Prices combined'!$D503,'RAB Prices Short'!$E:$E,'All Prices combined'!$G503),IF($B503="RAB Long",SUMIFS('RAB Prices Long'!AJ:AJ,'RAB Prices Long'!$B:$B,'All Prices combined'!$D503,'RAB Prices Long'!$E:$E,'All Prices combined'!$G503)))),2)</f>
        <v>43.18</v>
      </c>
      <c r="AH503" s="2">
        <f>ROUND(IF($B503="Annuity",SUMIFS('Annuity Prices'!AK:AK,'Annuity Prices'!$B:$B,$D503,'Annuity Prices'!$E:$E,$G503),IF($B503="RAB Short",SUMIFS('RAB Prices Short'!AK:AK,'RAB Prices Short'!$B:$B,'All Prices combined'!$D503,'RAB Prices Short'!$E:$E,'All Prices combined'!$G503),IF($B503="RAB Long",SUMIFS('RAB Prices Long'!AK:AK,'RAB Prices Long'!$B:$B,'All Prices combined'!$D503,'RAB Prices Long'!$E:$E,'All Prices combined'!$G503)))),2)</f>
        <v>44.26</v>
      </c>
      <c r="AI503" s="2">
        <f>ROUND(IF($B503="Annuity",SUMIFS('Annuity Prices'!AL:AL,'Annuity Prices'!$B:$B,$D503,'Annuity Prices'!$E:$E,$G503),IF($B503="RAB Short",SUMIFS('RAB Prices Short'!AL:AL,'RAB Prices Short'!$B:$B,'All Prices combined'!$D503,'RAB Prices Short'!$E:$E,'All Prices combined'!$G503),IF($B503="RAB Long",SUMIFS('RAB Prices Long'!AL:AL,'RAB Prices Long'!$B:$B,'All Prices combined'!$D503,'RAB Prices Long'!$E:$E,'All Prices combined'!$G503)))),2)</f>
        <v>45.36</v>
      </c>
      <c r="AJ503" s="2">
        <f>ROUND(IF($B503="Annuity",SUMIFS('Annuity Prices'!AM:AM,'Annuity Prices'!$B:$B,$D503,'Annuity Prices'!$E:$E,$G503),IF($B503="RAB Short",SUMIFS('RAB Prices Short'!AM:AM,'RAB Prices Short'!$B:$B,'All Prices combined'!$D503,'RAB Prices Short'!$E:$E,'All Prices combined'!$G503),IF($B503="RAB Long",SUMIFS('RAB Prices Long'!AM:AM,'RAB Prices Long'!$B:$B,'All Prices combined'!$D503,'RAB Prices Long'!$E:$E,'All Prices combined'!$G503)))),2)</f>
        <v>46.5</v>
      </c>
      <c r="AK503" s="2">
        <f>ROUND(IF($B503="Annuity",SUMIFS('Annuity Prices'!AN:AN,'Annuity Prices'!$B:$B,$D503,'Annuity Prices'!$E:$E,$G503),IF($B503="RAB Short",SUMIFS('RAB Prices Short'!AN:AN,'RAB Prices Short'!$B:$B,'All Prices combined'!$D503,'RAB Prices Short'!$E:$E,'All Prices combined'!$G503),IF($B503="RAB Long",SUMIFS('RAB Prices Long'!AN:AN,'RAB Prices Long'!$B:$B,'All Prices combined'!$D503,'RAB Prices Long'!$E:$E,'All Prices combined'!$G503)))),2)</f>
        <v>47.85</v>
      </c>
      <c r="AL503" s="2">
        <f>ROUND(IF($B503="Annuity",SUMIFS('Annuity Prices'!AO:AO,'Annuity Prices'!$B:$B,$D503,'Annuity Prices'!$E:$E,$G503),IF($B503="RAB Short",SUMIFS('RAB Prices Short'!AO:AO,'RAB Prices Short'!$B:$B,'All Prices combined'!$D503,'RAB Prices Short'!$E:$E,'All Prices combined'!$G503),IF($B503="RAB Long",SUMIFS('RAB Prices Long'!AO:AO,'RAB Prices Long'!$B:$B,'All Prices combined'!$D503,'RAB Prices Long'!$E:$E,'All Prices combined'!$G503)))),2)</f>
        <v>49.04</v>
      </c>
      <c r="AM503" s="2">
        <f>ROUND(IF($B503="Annuity",SUMIFS('Annuity Prices'!AP:AP,'Annuity Prices'!$B:$B,$D503,'Annuity Prices'!$E:$E,$G503),IF($B503="RAB Short",SUMIFS('RAB Prices Short'!AP:AP,'RAB Prices Short'!$B:$B,'All Prices combined'!$D503,'RAB Prices Short'!$E:$E,'All Prices combined'!$G503),IF($B503="RAB Long",SUMIFS('RAB Prices Long'!AP:AP,'RAB Prices Long'!$B:$B,'All Prices combined'!$D503,'RAB Prices Long'!$E:$E,'All Prices combined'!$G503)))),2)</f>
        <v>50.27</v>
      </c>
      <c r="AN503" s="2">
        <f>ROUND(IF($B503="Annuity",SUMIFS('Annuity Prices'!AQ:AQ,'Annuity Prices'!$B:$B,$D503,'Annuity Prices'!$E:$E,$G503),IF($B503="RAB Short",SUMIFS('RAB Prices Short'!AQ:AQ,'RAB Prices Short'!$B:$B,'All Prices combined'!$D503,'RAB Prices Short'!$E:$E,'All Prices combined'!$G503),IF($B503="RAB Long",SUMIFS('RAB Prices Long'!AQ:AQ,'RAB Prices Long'!$B:$B,'All Prices combined'!$D503,'RAB Prices Long'!$E:$E,'All Prices combined'!$G503)))),2)</f>
        <v>51.53</v>
      </c>
      <c r="AO503" s="2">
        <f>ROUND(IF($B503="Annuity",SUMIFS('Annuity Prices'!AR:AR,'Annuity Prices'!$B:$B,$D503,'Annuity Prices'!$E:$E,$G503),IF($B503="RAB Short",SUMIFS('RAB Prices Short'!AR:AR,'RAB Prices Short'!$B:$B,'All Prices combined'!$D503,'RAB Prices Short'!$E:$E,'All Prices combined'!$G503),IF($B503="RAB Long",SUMIFS('RAB Prices Long'!AR:AR,'RAB Prices Long'!$B:$B,'All Prices combined'!$D503,'RAB Prices Long'!$E:$E,'All Prices combined'!$G503)))),2)</f>
        <v>0</v>
      </c>
      <c r="AP503" s="2">
        <f>ROUND(IF($B503="Annuity",SUMIFS('Annuity Prices'!AS:AS,'Annuity Prices'!$B:$B,$D503,'Annuity Prices'!$E:$E,$G503),IF($B503="RAB Short",SUMIFS('RAB Prices Short'!AS:AS,'RAB Prices Short'!$B:$B,'All Prices combined'!$D503,'RAB Prices Short'!$E:$E,'All Prices combined'!$G503),IF($B503="RAB Long",SUMIFS('RAB Prices Long'!AS:AS,'RAB Prices Long'!$B:$B,'All Prices combined'!$D503,'RAB Prices Long'!$E:$E,'All Prices combined'!$G503)))),2)</f>
        <v>0</v>
      </c>
      <c r="AQ503" s="2">
        <f>ROUND(IF($B503="Annuity",SUMIFS('Annuity Prices'!AT:AT,'Annuity Prices'!$B:$B,$D503,'Annuity Prices'!$E:$E,$G503),IF($B503="RAB Short",SUMIFS('RAB Prices Short'!AT:AT,'RAB Prices Short'!$B:$B,'All Prices combined'!$D503,'RAB Prices Short'!$E:$E,'All Prices combined'!$G503),IF($B503="RAB Long",SUMIFS('RAB Prices Long'!AT:AT,'RAB Prices Long'!$B:$B,'All Prices combined'!$D503,'RAB Prices Long'!$E:$E,'All Prices combined'!$G503)))),2)</f>
        <v>23.33</v>
      </c>
      <c r="AR503" s="2">
        <f>ROUND(IF($B503="Annuity",SUMIFS('Annuity Prices'!AU:AU,'Annuity Prices'!$B:$B,$D503,'Annuity Prices'!$E:$E,$G503),IF($B503="RAB Short",SUMIFS('RAB Prices Short'!AU:AU,'RAB Prices Short'!$B:$B,'All Prices combined'!$D503,'RAB Prices Short'!$E:$E,'All Prices combined'!$G503),IF($B503="RAB Long",SUMIFS('RAB Prices Long'!AU:AU,'RAB Prices Long'!$B:$B,'All Prices combined'!$D503,'RAB Prices Long'!$E:$E,'All Prices combined'!$G503)))),2)</f>
        <v>24.37</v>
      </c>
      <c r="AS503" s="2">
        <f>ROUND(IF($B503="Annuity",SUMIFS('Annuity Prices'!AV:AV,'Annuity Prices'!$B:$B,$D503,'Annuity Prices'!$E:$E,$G503),IF($B503="RAB Short",SUMIFS('RAB Prices Short'!AV:AV,'RAB Prices Short'!$B:$B,'All Prices combined'!$D503,'RAB Prices Short'!$E:$E,'All Prices combined'!$G503),IF($B503="RAB Long",SUMIFS('RAB Prices Long'!AV:AV,'RAB Prices Long'!$B:$B,'All Prices combined'!$D503,'RAB Prices Long'!$E:$E,'All Prices combined'!$G503)))),2)</f>
        <v>25.07</v>
      </c>
      <c r="AT503" s="2">
        <f>ROUND(IF($B503="Annuity",SUMIFS('Annuity Prices'!AW:AW,'Annuity Prices'!$B:$B,$D503,'Annuity Prices'!$E:$E,$G503),IF($B503="RAB Short",SUMIFS('RAB Prices Short'!AW:AW,'RAB Prices Short'!$B:$B,'All Prices combined'!$D503,'RAB Prices Short'!$E:$E,'All Prices combined'!$G503),IF($B503="RAB Long",SUMIFS('RAB Prices Long'!AW:AW,'RAB Prices Long'!$B:$B,'All Prices combined'!$D503,'RAB Prices Long'!$E:$E,'All Prices combined'!$G503)))),2)</f>
        <v>25.91</v>
      </c>
      <c r="AU503" s="2">
        <f>ROUND(IF($B503="Annuity",SUMIFS('Annuity Prices'!AX:AX,'Annuity Prices'!$B:$B,$D503,'Annuity Prices'!$E:$E,$G503),IF($B503="RAB Short",SUMIFS('RAB Prices Short'!AX:AX,'RAB Prices Short'!$B:$B,'All Prices combined'!$D503,'RAB Prices Short'!$E:$E,'All Prices combined'!$G503),IF($B503="RAB Long",SUMIFS('RAB Prices Long'!AX:AX,'RAB Prices Long'!$B:$B,'All Prices combined'!$D503,'RAB Prices Long'!$E:$E,'All Prices combined'!$G503)))),2)</f>
        <v>26.55</v>
      </c>
      <c r="AV503" s="2">
        <f>ROUND(IF($B503="Annuity",SUMIFS('Annuity Prices'!AY:AY,'Annuity Prices'!$B:$B,$D503,'Annuity Prices'!$E:$E,$G503),IF($B503="RAB Short",SUMIFS('RAB Prices Short'!AY:AY,'RAB Prices Short'!$B:$B,'All Prices combined'!$D503,'RAB Prices Short'!$E:$E,'All Prices combined'!$G503),IF($B503="RAB Long",SUMIFS('RAB Prices Long'!AY:AY,'RAB Prices Long'!$B:$B,'All Prices combined'!$D503,'RAB Prices Long'!$E:$E,'All Prices combined'!$G503)))),2)</f>
        <v>27.22</v>
      </c>
      <c r="AW503" s="2">
        <f>ROUND(IF($B503="Annuity",SUMIFS('Annuity Prices'!AZ:AZ,'Annuity Prices'!$B:$B,$D503,'Annuity Prices'!$E:$E,$G503),IF($B503="RAB Short",SUMIFS('RAB Prices Short'!AZ:AZ,'RAB Prices Short'!$B:$B,'All Prices combined'!$D503,'RAB Prices Short'!$E:$E,'All Prices combined'!$G503),IF($B503="RAB Long",SUMIFS('RAB Prices Long'!AZ:AZ,'RAB Prices Long'!$B:$B,'All Prices combined'!$D503,'RAB Prices Long'!$E:$E,'All Prices combined'!$G503)))),2)</f>
        <v>27.9</v>
      </c>
      <c r="AX503" s="2">
        <f>ROUND(IF($B503="Annuity",SUMIFS('Annuity Prices'!BA:BA,'Annuity Prices'!$B:$B,$D503,'Annuity Prices'!$E:$E,$G503),IF($B503="RAB Short",SUMIFS('RAB Prices Short'!BA:BA,'RAB Prices Short'!$B:$B,'All Prices combined'!$D503,'RAB Prices Short'!$E:$E,'All Prices combined'!$G503),IF($B503="RAB Long",SUMIFS('RAB Prices Long'!BA:BA,'RAB Prices Long'!$B:$B,'All Prices combined'!$D503,'RAB Prices Long'!$E:$E,'All Prices combined'!$G503)))),2)</f>
        <v>28.77</v>
      </c>
      <c r="AY503" s="2">
        <f>ROUND(IF($B503="Annuity",SUMIFS('Annuity Prices'!BB:BB,'Annuity Prices'!$B:$B,$D503,'Annuity Prices'!$E:$E,$G503),IF($B503="RAB Short",SUMIFS('RAB Prices Short'!BB:BB,'RAB Prices Short'!$B:$B,'All Prices combined'!$D503,'RAB Prices Short'!$E:$E,'All Prices combined'!$G503),IF($B503="RAB Long",SUMIFS('RAB Prices Long'!BB:BB,'RAB Prices Long'!$B:$B,'All Prices combined'!$D503,'RAB Prices Long'!$E:$E,'All Prices combined'!$G503)))),2)</f>
        <v>29.49</v>
      </c>
      <c r="AZ503" s="2">
        <f>ROUND(IF($B503="Annuity",SUMIFS('Annuity Prices'!BC:BC,'Annuity Prices'!$B:$B,$D503,'Annuity Prices'!$E:$E,$G503),IF($B503="RAB Short",SUMIFS('RAB Prices Short'!BC:BC,'RAB Prices Short'!$B:$B,'All Prices combined'!$D503,'RAB Prices Short'!$E:$E,'All Prices combined'!$G503),IF($B503="RAB Long",SUMIFS('RAB Prices Long'!BC:BC,'RAB Prices Long'!$B:$B,'All Prices combined'!$D503,'RAB Prices Long'!$E:$E,'All Prices combined'!$G503)))),2)</f>
        <v>30.23</v>
      </c>
      <c r="BA503" s="2">
        <f>ROUND(IF($B503="Annuity",SUMIFS('Annuity Prices'!BD:BD,'Annuity Prices'!$B:$B,$D503,'Annuity Prices'!$E:$E,$G503),IF($B503="RAB Short",SUMIFS('RAB Prices Short'!BD:BD,'RAB Prices Short'!$B:$B,'All Prices combined'!$D503,'RAB Prices Short'!$E:$E,'All Prices combined'!$G503),IF($B503="RAB Long",SUMIFS('RAB Prices Long'!BD:BD,'RAB Prices Long'!$B:$B,'All Prices combined'!$D503,'RAB Prices Long'!$E:$E,'All Prices combined'!$G503)))),2)</f>
        <v>30.99</v>
      </c>
      <c r="BB503" s="2">
        <f>ROUND(IF($B503="Annuity",SUMIFS('Annuity Prices'!BE:BE,'Annuity Prices'!$B:$B,$D503,'Annuity Prices'!$E:$E,$G503),IF($B503="RAB Short",SUMIFS('RAB Prices Short'!BE:BE,'RAB Prices Short'!$B:$B,'All Prices combined'!$D503,'RAB Prices Short'!$E:$E,'All Prices combined'!$G503),IF($B503="RAB Long",SUMIFS('RAB Prices Long'!BE:BE,'RAB Prices Long'!$B:$B,'All Prices combined'!$D503,'RAB Prices Long'!$E:$E,'All Prices combined'!$G503)))),2)</f>
        <v>32</v>
      </c>
      <c r="BC503" s="2">
        <f>ROUND(IF($B503="Annuity",SUMIFS('Annuity Prices'!BF:BF,'Annuity Prices'!$B:$B,$D503,'Annuity Prices'!$E:$E,$G503),IF($B503="RAB Short",SUMIFS('RAB Prices Short'!BF:BF,'RAB Prices Short'!$B:$B,'All Prices combined'!$D503,'RAB Prices Short'!$E:$E,'All Prices combined'!$G503),IF($B503="RAB Long",SUMIFS('RAB Prices Long'!BF:BF,'RAB Prices Long'!$B:$B,'All Prices combined'!$D503,'RAB Prices Long'!$E:$E,'All Prices combined'!$G503)))),2)</f>
        <v>32.799999999999997</v>
      </c>
      <c r="BD503" s="2">
        <f>ROUND(IF($B503="Annuity",SUMIFS('Annuity Prices'!BG:BG,'Annuity Prices'!$B:$B,$D503,'Annuity Prices'!$E:$E,$G503),IF($B503="RAB Short",SUMIFS('RAB Prices Short'!BG:BG,'RAB Prices Short'!$B:$B,'All Prices combined'!$D503,'RAB Prices Short'!$E:$E,'All Prices combined'!$G503),IF($B503="RAB Long",SUMIFS('RAB Prices Long'!BG:BG,'RAB Prices Long'!$B:$B,'All Prices combined'!$D503,'RAB Prices Long'!$E:$E,'All Prices combined'!$G503)))),2)</f>
        <v>33.619999999999997</v>
      </c>
      <c r="BE503" s="2">
        <f>ROUND(IF($B503="Annuity",SUMIFS('Annuity Prices'!BH:BH,'Annuity Prices'!$B:$B,$D503,'Annuity Prices'!$E:$E,$G503),IF($B503="RAB Short",SUMIFS('RAB Prices Short'!BH:BH,'RAB Prices Short'!$B:$B,'All Prices combined'!$D503,'RAB Prices Short'!$E:$E,'All Prices combined'!$G503),IF($B503="RAB Long",SUMIFS('RAB Prices Long'!BH:BH,'RAB Prices Long'!$B:$B,'All Prices combined'!$D503,'RAB Prices Long'!$E:$E,'All Prices combined'!$G503)))),2)</f>
        <v>34.46</v>
      </c>
      <c r="BF503" s="2">
        <f>ROUND(IF($B503="Annuity",SUMIFS('Annuity Prices'!BI:BI,'Annuity Prices'!$B:$B,$D503,'Annuity Prices'!$E:$E,$G503),IF($B503="RAB Short",SUMIFS('RAB Prices Short'!BI:BI,'RAB Prices Short'!$B:$B,'All Prices combined'!$D503,'RAB Prices Short'!$E:$E,'All Prices combined'!$G503),IF($B503="RAB Long",SUMIFS('RAB Prices Long'!BI:BI,'RAB Prices Long'!$B:$B,'All Prices combined'!$D503,'RAB Prices Long'!$E:$E,'All Prices combined'!$G503)))),2)</f>
        <v>35.409999999999997</v>
      </c>
      <c r="BG503" s="2">
        <f>ROUND(IF($B503="Annuity",SUMIFS('Annuity Prices'!BJ:BJ,'Annuity Prices'!$B:$B,$D503,'Annuity Prices'!$E:$E,$G503),IF($B503="RAB Short",SUMIFS('RAB Prices Short'!BJ:BJ,'RAB Prices Short'!$B:$B,'All Prices combined'!$D503,'RAB Prices Short'!$E:$E,'All Prices combined'!$G503),IF($B503="RAB Long",SUMIFS('RAB Prices Long'!BJ:BJ,'RAB Prices Long'!$B:$B,'All Prices combined'!$D503,'RAB Prices Long'!$E:$E,'All Prices combined'!$G503)))),2)</f>
        <v>36.299999999999997</v>
      </c>
      <c r="BH503" s="2">
        <f>ROUND(IF($B503="Annuity",SUMIFS('Annuity Prices'!BK:BK,'Annuity Prices'!$B:$B,$D503,'Annuity Prices'!$E:$E,$G503),IF($B503="RAB Short",SUMIFS('RAB Prices Short'!BK:BK,'RAB Prices Short'!$B:$B,'All Prices combined'!$D503,'RAB Prices Short'!$E:$E,'All Prices combined'!$G503),IF($B503="RAB Long",SUMIFS('RAB Prices Long'!BK:BK,'RAB Prices Long'!$B:$B,'All Prices combined'!$D503,'RAB Prices Long'!$E:$E,'All Prices combined'!$G503)))),2)</f>
        <v>37.21</v>
      </c>
      <c r="BI503" s="2">
        <f>ROUND(IF($B503="Annuity",SUMIFS('Annuity Prices'!BL:BL,'Annuity Prices'!$B:$B,$D503,'Annuity Prices'!$E:$E,$G503),IF($B503="RAB Short",SUMIFS('RAB Prices Short'!BL:BL,'RAB Prices Short'!$B:$B,'All Prices combined'!$D503,'RAB Prices Short'!$E:$E,'All Prices combined'!$G503),IF($B503="RAB Long",SUMIFS('RAB Prices Long'!BL:BL,'RAB Prices Long'!$B:$B,'All Prices combined'!$D503,'RAB Prices Long'!$E:$E,'All Prices combined'!$G503)))),2)</f>
        <v>38.14</v>
      </c>
      <c r="BJ503" s="2">
        <f>ROUND(IF($B503="Annuity",SUMIFS('Annuity Prices'!BM:BM,'Annuity Prices'!$B:$B,$D503,'Annuity Prices'!$E:$E,$G503),IF($B503="RAB Short",SUMIFS('RAB Prices Short'!BM:BM,'RAB Prices Short'!$B:$B,'All Prices combined'!$D503,'RAB Prices Short'!$E:$E,'All Prices combined'!$G503),IF($B503="RAB Long",SUMIFS('RAB Prices Long'!BM:BM,'RAB Prices Long'!$B:$B,'All Prices combined'!$D503,'RAB Prices Long'!$E:$E,'All Prices combined'!$G503)))),2)</f>
        <v>39.130000000000003</v>
      </c>
      <c r="BK503" s="2">
        <f>ROUND(IF($B503="Annuity",SUMIFS('Annuity Prices'!BN:BN,'Annuity Prices'!$B:$B,$D503,'Annuity Prices'!$E:$E,$G503),IF($B503="RAB Short",SUMIFS('RAB Prices Short'!BN:BN,'RAB Prices Short'!$B:$B,'All Prices combined'!$D503,'RAB Prices Short'!$E:$E,'All Prices combined'!$G503),IF($B503="RAB Long",SUMIFS('RAB Prices Long'!BN:BN,'RAB Prices Long'!$B:$B,'All Prices combined'!$D503,'RAB Prices Long'!$E:$E,'All Prices combined'!$G503)))),2)</f>
        <v>40.11</v>
      </c>
      <c r="BL503" s="2">
        <f>ROUND(IF($B503="Annuity",SUMIFS('Annuity Prices'!BO:BO,'Annuity Prices'!$B:$B,$D503,'Annuity Prices'!$E:$E,$G503),IF($B503="RAB Short",SUMIFS('RAB Prices Short'!BO:BO,'RAB Prices Short'!$B:$B,'All Prices combined'!$D503,'RAB Prices Short'!$E:$E,'All Prices combined'!$G503),IF($B503="RAB Long",SUMIFS('RAB Prices Long'!BO:BO,'RAB Prices Long'!$B:$B,'All Prices combined'!$D503,'RAB Prices Long'!$E:$E,'All Prices combined'!$G503)))),2)</f>
        <v>41.11</v>
      </c>
      <c r="BM503" s="2">
        <f>ROUND(IF($B503="Annuity",SUMIFS('Annuity Prices'!BP:BP,'Annuity Prices'!$B:$B,$D503,'Annuity Prices'!$E:$E,$G503),IF($B503="RAB Short",SUMIFS('RAB Prices Short'!BP:BP,'RAB Prices Short'!$B:$B,'All Prices combined'!$D503,'RAB Prices Short'!$E:$E,'All Prices combined'!$G503),IF($B503="RAB Long",SUMIFS('RAB Prices Long'!BP:BP,'RAB Prices Long'!$B:$B,'All Prices combined'!$D503,'RAB Prices Long'!$E:$E,'All Prices combined'!$G503)))),2)</f>
        <v>42.14</v>
      </c>
      <c r="BN503" s="2">
        <f>ROUND(IF($B503="Annuity",SUMIFS('Annuity Prices'!BQ:BQ,'Annuity Prices'!$B:$B,$D503,'Annuity Prices'!$E:$E,$G503),IF($B503="RAB Short",SUMIFS('RAB Prices Short'!BQ:BQ,'RAB Prices Short'!$B:$B,'All Prices combined'!$D503,'RAB Prices Short'!$E:$E,'All Prices combined'!$G503),IF($B503="RAB Long",SUMIFS('RAB Prices Long'!BQ:BQ,'RAB Prices Long'!$B:$B,'All Prices combined'!$D503,'RAB Prices Long'!$E:$E,'All Prices combined'!$G503)))),2)</f>
        <v>43.18</v>
      </c>
      <c r="BO503" s="2">
        <f>ROUND(IF($B503="Annuity",SUMIFS('Annuity Prices'!BR:BR,'Annuity Prices'!$B:$B,$D503,'Annuity Prices'!$E:$E,$G503),IF($B503="RAB Short",SUMIFS('RAB Prices Short'!BR:BR,'RAB Prices Short'!$B:$B,'All Prices combined'!$D503,'RAB Prices Short'!$E:$E,'All Prices combined'!$G503),IF($B503="RAB Long",SUMIFS('RAB Prices Long'!BR:BR,'RAB Prices Long'!$B:$B,'All Prices combined'!$D503,'RAB Prices Long'!$E:$E,'All Prices combined'!$G503)))),2)</f>
        <v>44.26</v>
      </c>
      <c r="BP503" s="2">
        <f>ROUND(IF($B503="Annuity",SUMIFS('Annuity Prices'!BS:BS,'Annuity Prices'!$B:$B,$D503,'Annuity Prices'!$E:$E,$G503),IF($B503="RAB Short",SUMIFS('RAB Prices Short'!BS:BS,'RAB Prices Short'!$B:$B,'All Prices combined'!$D503,'RAB Prices Short'!$E:$E,'All Prices combined'!$G503),IF($B503="RAB Long",SUMIFS('RAB Prices Long'!BS:BS,'RAB Prices Long'!$B:$B,'All Prices combined'!$D503,'RAB Prices Long'!$E:$E,'All Prices combined'!$G503)))),2)</f>
        <v>45.36</v>
      </c>
      <c r="BQ503" s="2">
        <f>ROUND(IF($B503="Annuity",SUMIFS('Annuity Prices'!BT:BT,'Annuity Prices'!$B:$B,$D503,'Annuity Prices'!$E:$E,$G503),IF($B503="RAB Short",SUMIFS('RAB Prices Short'!BT:BT,'RAB Prices Short'!$B:$B,'All Prices combined'!$D503,'RAB Prices Short'!$E:$E,'All Prices combined'!$G503),IF($B503="RAB Long",SUMIFS('RAB Prices Long'!BT:BT,'RAB Prices Long'!$B:$B,'All Prices combined'!$D503,'RAB Prices Long'!$E:$E,'All Prices combined'!$G503)))),2)</f>
        <v>46.5</v>
      </c>
      <c r="BR503" s="2">
        <f>ROUND(IF($B503="Annuity",SUMIFS('Annuity Prices'!BU:BU,'Annuity Prices'!$B:$B,$D503,'Annuity Prices'!$E:$E,$G503),IF($B503="RAB Short",SUMIFS('RAB Prices Short'!BU:BU,'RAB Prices Short'!$B:$B,'All Prices combined'!$D503,'RAB Prices Short'!$E:$E,'All Prices combined'!$G503),IF($B503="RAB Long",SUMIFS('RAB Prices Long'!BU:BU,'RAB Prices Long'!$B:$B,'All Prices combined'!$D503,'RAB Prices Long'!$E:$E,'All Prices combined'!$G503)))),2)</f>
        <v>47.85</v>
      </c>
      <c r="BS503" s="2">
        <f>ROUND(IF($B503="Annuity",SUMIFS('Annuity Prices'!BV:BV,'Annuity Prices'!$B:$B,$D503,'Annuity Prices'!$E:$E,$G503),IF($B503="RAB Short",SUMIFS('RAB Prices Short'!BV:BV,'RAB Prices Short'!$B:$B,'All Prices combined'!$D503,'RAB Prices Short'!$E:$E,'All Prices combined'!$G503),IF($B503="RAB Long",SUMIFS('RAB Prices Long'!BV:BV,'RAB Prices Long'!$B:$B,'All Prices combined'!$D503,'RAB Prices Long'!$E:$E,'All Prices combined'!$G503)))),2)</f>
        <v>49.04</v>
      </c>
      <c r="BT503" s="2">
        <f>ROUND(IF($B503="Annuity",SUMIFS('Annuity Prices'!BW:BW,'Annuity Prices'!$B:$B,$D503,'Annuity Prices'!$E:$E,$G503),IF($B503="RAB Short",SUMIFS('RAB Prices Short'!BW:BW,'RAB Prices Short'!$B:$B,'All Prices combined'!$D503,'RAB Prices Short'!$E:$E,'All Prices combined'!$G503),IF($B503="RAB Long",SUMIFS('RAB Prices Long'!BW:BW,'RAB Prices Long'!$B:$B,'All Prices combined'!$D503,'RAB Prices Long'!$E:$E,'All Prices combined'!$G503)))),2)</f>
        <v>50.27</v>
      </c>
      <c r="BU503" s="2">
        <f>ROUND(IF($B503="Annuity",SUMIFS('Annuity Prices'!BX:BX,'Annuity Prices'!$B:$B,$D503,'Annuity Prices'!$E:$E,$G503),IF($B503="RAB Short",SUMIFS('RAB Prices Short'!BX:BX,'RAB Prices Short'!$B:$B,'All Prices combined'!$D503,'RAB Prices Short'!$E:$E,'All Prices combined'!$G503),IF($B503="RAB Long",SUMIFS('RAB Prices Long'!BX:BX,'RAB Prices Long'!$B:$B,'All Prices combined'!$D503,'RAB Prices Long'!$E:$E,'All Prices combined'!$G503)))),2)</f>
        <v>51.53</v>
      </c>
    </row>
    <row r="504" spans="2:73" x14ac:dyDescent="0.25">
      <c r="B504" t="s">
        <v>45</v>
      </c>
      <c r="C504">
        <v>22</v>
      </c>
      <c r="D504" t="s">
        <v>196</v>
      </c>
      <c r="E504" t="s">
        <v>193</v>
      </c>
      <c r="F504" t="s">
        <v>195</v>
      </c>
      <c r="G504" t="s">
        <v>40</v>
      </c>
      <c r="I504" s="2">
        <f>ROUND(IF($B504="Annuity",SUMIFS('Annuity Prices'!L:L,'Annuity Prices'!$B:$B,$D504,'Annuity Prices'!$E:$E,$G504),IF($B504="RAB Short",SUMIFS('RAB Prices Short'!L:L,'RAB Prices Short'!$B:$B,'All Prices combined'!$D504,'RAB Prices Short'!$E:$E,'All Prices combined'!$G504),IF($B504="RAB Long",SUMIFS('RAB Prices Long'!L:L,'RAB Prices Long'!$B:$B,'All Prices combined'!$D504,'RAB Prices Long'!$E:$E,'All Prices combined'!$G504)))),2)</f>
        <v>0</v>
      </c>
      <c r="J504" s="2">
        <f>ROUND(IF($B504="Annuity",SUMIFS('Annuity Prices'!M:M,'Annuity Prices'!$B:$B,$D504,'Annuity Prices'!$E:$E,$G504),IF($B504="RAB Short",SUMIFS('RAB Prices Short'!M:M,'RAB Prices Short'!$B:$B,'All Prices combined'!$D504,'RAB Prices Short'!$E:$E,'All Prices combined'!$G504),IF($B504="RAB Long",SUMIFS('RAB Prices Long'!M:M,'RAB Prices Long'!$B:$B,'All Prices combined'!$D504,'RAB Prices Long'!$E:$E,'All Prices combined'!$G504)))),2)</f>
        <v>0</v>
      </c>
      <c r="K504" s="2">
        <f>ROUND(IF($B504="Annuity",SUMIFS('Annuity Prices'!N:N,'Annuity Prices'!$B:$B,$D504,'Annuity Prices'!$E:$E,$G504),IF($B504="RAB Short",SUMIFS('RAB Prices Short'!N:N,'RAB Prices Short'!$B:$B,'All Prices combined'!$D504,'RAB Prices Short'!$E:$E,'All Prices combined'!$G504),IF($B504="RAB Long",SUMIFS('RAB Prices Long'!N:N,'RAB Prices Long'!$B:$B,'All Prices combined'!$D504,'RAB Prices Long'!$E:$E,'All Prices combined'!$G504)))),2)</f>
        <v>33.75</v>
      </c>
      <c r="L504" s="2">
        <f>ROUND(IF($B504="Annuity",SUMIFS('Annuity Prices'!O:O,'Annuity Prices'!$B:$B,$D504,'Annuity Prices'!$E:$E,$G504),IF($B504="RAB Short",SUMIFS('RAB Prices Short'!O:O,'RAB Prices Short'!$B:$B,'All Prices combined'!$D504,'RAB Prices Short'!$E:$E,'All Prices combined'!$G504),IF($B504="RAB Long",SUMIFS('RAB Prices Long'!O:O,'RAB Prices Long'!$B:$B,'All Prices combined'!$D504,'RAB Prices Long'!$E:$E,'All Prices combined'!$G504)))),2)</f>
        <v>34.71</v>
      </c>
      <c r="M504" s="2">
        <f>ROUND(IF($B504="Annuity",SUMIFS('Annuity Prices'!P:P,'Annuity Prices'!$B:$B,$D504,'Annuity Prices'!$E:$E,$G504),IF($B504="RAB Short",SUMIFS('RAB Prices Short'!P:P,'RAB Prices Short'!$B:$B,'All Prices combined'!$D504,'RAB Prices Short'!$E:$E,'All Prices combined'!$G504),IF($B504="RAB Long",SUMIFS('RAB Prices Long'!P:P,'RAB Prices Long'!$B:$B,'All Prices combined'!$D504,'RAB Prices Long'!$E:$E,'All Prices combined'!$G504)))),2)</f>
        <v>35.520000000000003</v>
      </c>
      <c r="N504" s="2">
        <f>ROUND(IF($B504="Annuity",SUMIFS('Annuity Prices'!Q:Q,'Annuity Prices'!$B:$B,$D504,'Annuity Prices'!$E:$E,$G504),IF($B504="RAB Short",SUMIFS('RAB Prices Short'!Q:Q,'RAB Prices Short'!$B:$B,'All Prices combined'!$D504,'RAB Prices Short'!$E:$E,'All Prices combined'!$G504),IF($B504="RAB Long",SUMIFS('RAB Prices Long'!Q:Q,'RAB Prices Long'!$B:$B,'All Prices combined'!$D504,'RAB Prices Long'!$E:$E,'All Prices combined'!$G504)))),2)</f>
        <v>36.409999999999997</v>
      </c>
      <c r="O504" s="2">
        <f>ROUND(IF($B504="Annuity",SUMIFS('Annuity Prices'!R:R,'Annuity Prices'!$B:$B,$D504,'Annuity Prices'!$E:$E,$G504),IF($B504="RAB Short",SUMIFS('RAB Prices Short'!R:R,'RAB Prices Short'!$B:$B,'All Prices combined'!$D504,'RAB Prices Short'!$E:$E,'All Prices combined'!$G504),IF($B504="RAB Long",SUMIFS('RAB Prices Long'!R:R,'RAB Prices Long'!$B:$B,'All Prices combined'!$D504,'RAB Prices Long'!$E:$E,'All Prices combined'!$G504)))),2)</f>
        <v>37.32</v>
      </c>
      <c r="P504" s="2">
        <f>ROUND(IF($B504="Annuity",SUMIFS('Annuity Prices'!S:S,'Annuity Prices'!$B:$B,$D504,'Annuity Prices'!$E:$E,$G504),IF($B504="RAB Short",SUMIFS('RAB Prices Short'!S:S,'RAB Prices Short'!$B:$B,'All Prices combined'!$D504,'RAB Prices Short'!$E:$E,'All Prices combined'!$G504),IF($B504="RAB Long",SUMIFS('RAB Prices Long'!S:S,'RAB Prices Long'!$B:$B,'All Prices combined'!$D504,'RAB Prices Long'!$E:$E,'All Prices combined'!$G504)))),2)</f>
        <v>38.25</v>
      </c>
      <c r="Q504" s="2">
        <f>ROUND(IF($B504="Annuity",SUMIFS('Annuity Prices'!T:T,'Annuity Prices'!$B:$B,$D504,'Annuity Prices'!$E:$E,$G504),IF($B504="RAB Short",SUMIFS('RAB Prices Short'!T:T,'RAB Prices Short'!$B:$B,'All Prices combined'!$D504,'RAB Prices Short'!$E:$E,'All Prices combined'!$G504),IF($B504="RAB Long",SUMIFS('RAB Prices Long'!T:T,'RAB Prices Long'!$B:$B,'All Prices combined'!$D504,'RAB Prices Long'!$E:$E,'All Prices combined'!$G504)))),2)</f>
        <v>39.08</v>
      </c>
      <c r="R504" s="2">
        <f>ROUND(IF($B504="Annuity",SUMIFS('Annuity Prices'!U:U,'Annuity Prices'!$B:$B,$D504,'Annuity Prices'!$E:$E,$G504),IF($B504="RAB Short",SUMIFS('RAB Prices Short'!U:U,'RAB Prices Short'!$B:$B,'All Prices combined'!$D504,'RAB Prices Short'!$E:$E,'All Prices combined'!$G504),IF($B504="RAB Long",SUMIFS('RAB Prices Long'!U:U,'RAB Prices Long'!$B:$B,'All Prices combined'!$D504,'RAB Prices Long'!$E:$E,'All Prices combined'!$G504)))),2)</f>
        <v>40.06</v>
      </c>
      <c r="S504" s="2">
        <f>ROUND(IF($B504="Annuity",SUMIFS('Annuity Prices'!V:V,'Annuity Prices'!$B:$B,$D504,'Annuity Prices'!$E:$E,$G504),IF($B504="RAB Short",SUMIFS('RAB Prices Short'!V:V,'RAB Prices Short'!$B:$B,'All Prices combined'!$D504,'RAB Prices Short'!$E:$E,'All Prices combined'!$G504),IF($B504="RAB Long",SUMIFS('RAB Prices Long'!V:V,'RAB Prices Long'!$B:$B,'All Prices combined'!$D504,'RAB Prices Long'!$E:$E,'All Prices combined'!$G504)))),2)</f>
        <v>41.06</v>
      </c>
      <c r="T504" s="2">
        <f>ROUND(IF($B504="Annuity",SUMIFS('Annuity Prices'!W:W,'Annuity Prices'!$B:$B,$D504,'Annuity Prices'!$E:$E,$G504),IF($B504="RAB Short",SUMIFS('RAB Prices Short'!W:W,'RAB Prices Short'!$B:$B,'All Prices combined'!$D504,'RAB Prices Short'!$E:$E,'All Prices combined'!$G504),IF($B504="RAB Long",SUMIFS('RAB Prices Long'!W:W,'RAB Prices Long'!$B:$B,'All Prices combined'!$D504,'RAB Prices Long'!$E:$E,'All Prices combined'!$G504)))),2)</f>
        <v>42.09</v>
      </c>
      <c r="U504" s="2">
        <f>ROUND(IF($B504="Annuity",SUMIFS('Annuity Prices'!X:X,'Annuity Prices'!$B:$B,$D504,'Annuity Prices'!$E:$E,$G504),IF($B504="RAB Short",SUMIFS('RAB Prices Short'!X:X,'RAB Prices Short'!$B:$B,'All Prices combined'!$D504,'RAB Prices Short'!$E:$E,'All Prices combined'!$G504),IF($B504="RAB Long",SUMIFS('RAB Prices Long'!X:X,'RAB Prices Long'!$B:$B,'All Prices combined'!$D504,'RAB Prices Long'!$E:$E,'All Prices combined'!$G504)))),2)</f>
        <v>43</v>
      </c>
      <c r="V504" s="2">
        <f>ROUND(IF($B504="Annuity",SUMIFS('Annuity Prices'!Y:Y,'Annuity Prices'!$B:$B,$D504,'Annuity Prices'!$E:$E,$G504),IF($B504="RAB Short",SUMIFS('RAB Prices Short'!Y:Y,'RAB Prices Short'!$B:$B,'All Prices combined'!$D504,'RAB Prices Short'!$E:$E,'All Prices combined'!$G504),IF($B504="RAB Long",SUMIFS('RAB Prices Long'!Y:Y,'RAB Prices Long'!$B:$B,'All Prices combined'!$D504,'RAB Prices Long'!$E:$E,'All Prices combined'!$G504)))),2)</f>
        <v>44.08</v>
      </c>
      <c r="W504" s="2">
        <f>ROUND(IF($B504="Annuity",SUMIFS('Annuity Prices'!Z:Z,'Annuity Prices'!$B:$B,$D504,'Annuity Prices'!$E:$E,$G504),IF($B504="RAB Short",SUMIFS('RAB Prices Short'!Z:Z,'RAB Prices Short'!$B:$B,'All Prices combined'!$D504,'RAB Prices Short'!$E:$E,'All Prices combined'!$G504),IF($B504="RAB Long",SUMIFS('RAB Prices Long'!Z:Z,'RAB Prices Long'!$B:$B,'All Prices combined'!$D504,'RAB Prices Long'!$E:$E,'All Prices combined'!$G504)))),2)</f>
        <v>45.18</v>
      </c>
      <c r="X504" s="2">
        <f>ROUND(IF($B504="Annuity",SUMIFS('Annuity Prices'!AA:AA,'Annuity Prices'!$B:$B,$D504,'Annuity Prices'!$E:$E,$G504),IF($B504="RAB Short",SUMIFS('RAB Prices Short'!AA:AA,'RAB Prices Short'!$B:$B,'All Prices combined'!$D504,'RAB Prices Short'!$E:$E,'All Prices combined'!$G504),IF($B504="RAB Long",SUMIFS('RAB Prices Long'!AA:AA,'RAB Prices Long'!$B:$B,'All Prices combined'!$D504,'RAB Prices Long'!$E:$E,'All Prices combined'!$G504)))),2)</f>
        <v>46.31</v>
      </c>
      <c r="Y504" s="2">
        <f>ROUND(IF($B504="Annuity",SUMIFS('Annuity Prices'!AB:AB,'Annuity Prices'!$B:$B,$D504,'Annuity Prices'!$E:$E,$G504),IF($B504="RAB Short",SUMIFS('RAB Prices Short'!AB:AB,'RAB Prices Short'!$B:$B,'All Prices combined'!$D504,'RAB Prices Short'!$E:$E,'All Prices combined'!$G504),IF($B504="RAB Long",SUMIFS('RAB Prices Long'!AB:AB,'RAB Prices Long'!$B:$B,'All Prices combined'!$D504,'RAB Prices Long'!$E:$E,'All Prices combined'!$G504)))),2)</f>
        <v>47.32</v>
      </c>
      <c r="Z504" s="2">
        <f>ROUND(IF($B504="Annuity",SUMIFS('Annuity Prices'!AC:AC,'Annuity Prices'!$B:$B,$D504,'Annuity Prices'!$E:$E,$G504),IF($B504="RAB Short",SUMIFS('RAB Prices Short'!AC:AC,'RAB Prices Short'!$B:$B,'All Prices combined'!$D504,'RAB Prices Short'!$E:$E,'All Prices combined'!$G504),IF($B504="RAB Long",SUMIFS('RAB Prices Long'!AC:AC,'RAB Prices Long'!$B:$B,'All Prices combined'!$D504,'RAB Prices Long'!$E:$E,'All Prices combined'!$G504)))),2)</f>
        <v>48.5</v>
      </c>
      <c r="AA504" s="2">
        <f>ROUND(IF($B504="Annuity",SUMIFS('Annuity Prices'!AD:AD,'Annuity Prices'!$B:$B,$D504,'Annuity Prices'!$E:$E,$G504),IF($B504="RAB Short",SUMIFS('RAB Prices Short'!AD:AD,'RAB Prices Short'!$B:$B,'All Prices combined'!$D504,'RAB Prices Short'!$E:$E,'All Prices combined'!$G504),IF($B504="RAB Long",SUMIFS('RAB Prices Long'!AD:AD,'RAB Prices Long'!$B:$B,'All Prices combined'!$D504,'RAB Prices Long'!$E:$E,'All Prices combined'!$G504)))),2)</f>
        <v>49.72</v>
      </c>
      <c r="AB504" s="2">
        <f>ROUND(IF($B504="Annuity",SUMIFS('Annuity Prices'!AE:AE,'Annuity Prices'!$B:$B,$D504,'Annuity Prices'!$E:$E,$G504),IF($B504="RAB Short",SUMIFS('RAB Prices Short'!AE:AE,'RAB Prices Short'!$B:$B,'All Prices combined'!$D504,'RAB Prices Short'!$E:$E,'All Prices combined'!$G504),IF($B504="RAB Long",SUMIFS('RAB Prices Long'!AE:AE,'RAB Prices Long'!$B:$B,'All Prices combined'!$D504,'RAB Prices Long'!$E:$E,'All Prices combined'!$G504)))),2)</f>
        <v>50.96</v>
      </c>
      <c r="AC504" s="2">
        <f>ROUND(IF($B504="Annuity",SUMIFS('Annuity Prices'!AF:AF,'Annuity Prices'!$B:$B,$D504,'Annuity Prices'!$E:$E,$G504),IF($B504="RAB Short",SUMIFS('RAB Prices Short'!AF:AF,'RAB Prices Short'!$B:$B,'All Prices combined'!$D504,'RAB Prices Short'!$E:$E,'All Prices combined'!$G504),IF($B504="RAB Long",SUMIFS('RAB Prices Long'!AF:AF,'RAB Prices Long'!$B:$B,'All Prices combined'!$D504,'RAB Prices Long'!$E:$E,'All Prices combined'!$G504)))),2)</f>
        <v>52.07</v>
      </c>
      <c r="AD504" s="2">
        <f>ROUND(IF($B504="Annuity",SUMIFS('Annuity Prices'!AG:AG,'Annuity Prices'!$B:$B,$D504,'Annuity Prices'!$E:$E,$G504),IF($B504="RAB Short",SUMIFS('RAB Prices Short'!AG:AG,'RAB Prices Short'!$B:$B,'All Prices combined'!$D504,'RAB Prices Short'!$E:$E,'All Prices combined'!$G504),IF($B504="RAB Long",SUMIFS('RAB Prices Long'!AG:AG,'RAB Prices Long'!$B:$B,'All Prices combined'!$D504,'RAB Prices Long'!$E:$E,'All Prices combined'!$G504)))),2)</f>
        <v>53.37</v>
      </c>
      <c r="AE504" s="2">
        <f>ROUND(IF($B504="Annuity",SUMIFS('Annuity Prices'!AH:AH,'Annuity Prices'!$B:$B,$D504,'Annuity Prices'!$E:$E,$G504),IF($B504="RAB Short",SUMIFS('RAB Prices Short'!AH:AH,'RAB Prices Short'!$B:$B,'All Prices combined'!$D504,'RAB Prices Short'!$E:$E,'All Prices combined'!$G504),IF($B504="RAB Long",SUMIFS('RAB Prices Long'!AH:AH,'RAB Prices Long'!$B:$B,'All Prices combined'!$D504,'RAB Prices Long'!$E:$E,'All Prices combined'!$G504)))),2)</f>
        <v>54.71</v>
      </c>
      <c r="AF504" s="2">
        <f>ROUND(IF($B504="Annuity",SUMIFS('Annuity Prices'!AI:AI,'Annuity Prices'!$B:$B,$D504,'Annuity Prices'!$E:$E,$G504),IF($B504="RAB Short",SUMIFS('RAB Prices Short'!AI:AI,'RAB Prices Short'!$B:$B,'All Prices combined'!$D504,'RAB Prices Short'!$E:$E,'All Prices combined'!$G504),IF($B504="RAB Long",SUMIFS('RAB Prices Long'!AI:AI,'RAB Prices Long'!$B:$B,'All Prices combined'!$D504,'RAB Prices Long'!$E:$E,'All Prices combined'!$G504)))),2)</f>
        <v>56.07</v>
      </c>
      <c r="AG504" s="2">
        <f>ROUND(IF($B504="Annuity",SUMIFS('Annuity Prices'!AJ:AJ,'Annuity Prices'!$B:$B,$D504,'Annuity Prices'!$E:$E,$G504),IF($B504="RAB Short",SUMIFS('RAB Prices Short'!AJ:AJ,'RAB Prices Short'!$B:$B,'All Prices combined'!$D504,'RAB Prices Short'!$E:$E,'All Prices combined'!$G504),IF($B504="RAB Long",SUMIFS('RAB Prices Long'!AJ:AJ,'RAB Prices Long'!$B:$B,'All Prices combined'!$D504,'RAB Prices Long'!$E:$E,'All Prices combined'!$G504)))),2)</f>
        <v>57.3</v>
      </c>
      <c r="AH504" s="2">
        <f>ROUND(IF($B504="Annuity",SUMIFS('Annuity Prices'!AK:AK,'Annuity Prices'!$B:$B,$D504,'Annuity Prices'!$E:$E,$G504),IF($B504="RAB Short",SUMIFS('RAB Prices Short'!AK:AK,'RAB Prices Short'!$B:$B,'All Prices combined'!$D504,'RAB Prices Short'!$E:$E,'All Prices combined'!$G504),IF($B504="RAB Long",SUMIFS('RAB Prices Long'!AK:AK,'RAB Prices Long'!$B:$B,'All Prices combined'!$D504,'RAB Prices Long'!$E:$E,'All Prices combined'!$G504)))),2)</f>
        <v>58.73</v>
      </c>
      <c r="AI504" s="2">
        <f>ROUND(IF($B504="Annuity",SUMIFS('Annuity Prices'!AL:AL,'Annuity Prices'!$B:$B,$D504,'Annuity Prices'!$E:$E,$G504),IF($B504="RAB Short",SUMIFS('RAB Prices Short'!AL:AL,'RAB Prices Short'!$B:$B,'All Prices combined'!$D504,'RAB Prices Short'!$E:$E,'All Prices combined'!$G504),IF($B504="RAB Long",SUMIFS('RAB Prices Long'!AL:AL,'RAB Prices Long'!$B:$B,'All Prices combined'!$D504,'RAB Prices Long'!$E:$E,'All Prices combined'!$G504)))),2)</f>
        <v>60.2</v>
      </c>
      <c r="AJ504" s="2">
        <f>ROUND(IF($B504="Annuity",SUMIFS('Annuity Prices'!AM:AM,'Annuity Prices'!$B:$B,$D504,'Annuity Prices'!$E:$E,$G504),IF($B504="RAB Short",SUMIFS('RAB Prices Short'!AM:AM,'RAB Prices Short'!$B:$B,'All Prices combined'!$D504,'RAB Prices Short'!$E:$E,'All Prices combined'!$G504),IF($B504="RAB Long",SUMIFS('RAB Prices Long'!AM:AM,'RAB Prices Long'!$B:$B,'All Prices combined'!$D504,'RAB Prices Long'!$E:$E,'All Prices combined'!$G504)))),2)</f>
        <v>61.7</v>
      </c>
      <c r="AK504" s="2">
        <f>ROUND(IF($B504="Annuity",SUMIFS('Annuity Prices'!AN:AN,'Annuity Prices'!$B:$B,$D504,'Annuity Prices'!$E:$E,$G504),IF($B504="RAB Short",SUMIFS('RAB Prices Short'!AN:AN,'RAB Prices Short'!$B:$B,'All Prices combined'!$D504,'RAB Prices Short'!$E:$E,'All Prices combined'!$G504),IF($B504="RAB Long",SUMIFS('RAB Prices Long'!AN:AN,'RAB Prices Long'!$B:$B,'All Prices combined'!$D504,'RAB Prices Long'!$E:$E,'All Prices combined'!$G504)))),2)</f>
        <v>63.05</v>
      </c>
      <c r="AL504" s="2">
        <f>ROUND(IF($B504="Annuity",SUMIFS('Annuity Prices'!AO:AO,'Annuity Prices'!$B:$B,$D504,'Annuity Prices'!$E:$E,$G504),IF($B504="RAB Short",SUMIFS('RAB Prices Short'!AO:AO,'RAB Prices Short'!$B:$B,'All Prices combined'!$D504,'RAB Prices Short'!$E:$E,'All Prices combined'!$G504),IF($B504="RAB Long",SUMIFS('RAB Prices Long'!AO:AO,'RAB Prices Long'!$B:$B,'All Prices combined'!$D504,'RAB Prices Long'!$E:$E,'All Prices combined'!$G504)))),2)</f>
        <v>64.62</v>
      </c>
      <c r="AM504" s="2">
        <f>ROUND(IF($B504="Annuity",SUMIFS('Annuity Prices'!AP:AP,'Annuity Prices'!$B:$B,$D504,'Annuity Prices'!$E:$E,$G504),IF($B504="RAB Short",SUMIFS('RAB Prices Short'!AP:AP,'RAB Prices Short'!$B:$B,'All Prices combined'!$D504,'RAB Prices Short'!$E:$E,'All Prices combined'!$G504),IF($B504="RAB Long",SUMIFS('RAB Prices Long'!AP:AP,'RAB Prices Long'!$B:$B,'All Prices combined'!$D504,'RAB Prices Long'!$E:$E,'All Prices combined'!$G504)))),2)</f>
        <v>66.239999999999995</v>
      </c>
      <c r="AN504" s="2">
        <f>ROUND(IF($B504="Annuity",SUMIFS('Annuity Prices'!AQ:AQ,'Annuity Prices'!$B:$B,$D504,'Annuity Prices'!$E:$E,$G504),IF($B504="RAB Short",SUMIFS('RAB Prices Short'!AQ:AQ,'RAB Prices Short'!$B:$B,'All Prices combined'!$D504,'RAB Prices Short'!$E:$E,'All Prices combined'!$G504),IF($B504="RAB Long",SUMIFS('RAB Prices Long'!AQ:AQ,'RAB Prices Long'!$B:$B,'All Prices combined'!$D504,'RAB Prices Long'!$E:$E,'All Prices combined'!$G504)))),2)</f>
        <v>67.900000000000006</v>
      </c>
      <c r="AO504" s="2">
        <f>ROUND(IF($B504="Annuity",SUMIFS('Annuity Prices'!AR:AR,'Annuity Prices'!$B:$B,$D504,'Annuity Prices'!$E:$E,$G504),IF($B504="RAB Short",SUMIFS('RAB Prices Short'!AR:AR,'RAB Prices Short'!$B:$B,'All Prices combined'!$D504,'RAB Prices Short'!$E:$E,'All Prices combined'!$G504),IF($B504="RAB Long",SUMIFS('RAB Prices Long'!AR:AR,'RAB Prices Long'!$B:$B,'All Prices combined'!$D504,'RAB Prices Long'!$E:$E,'All Prices combined'!$G504)))),2)</f>
        <v>0</v>
      </c>
      <c r="AP504" s="2">
        <f>ROUND(IF($B504="Annuity",SUMIFS('Annuity Prices'!AS:AS,'Annuity Prices'!$B:$B,$D504,'Annuity Prices'!$E:$E,$G504),IF($B504="RAB Short",SUMIFS('RAB Prices Short'!AS:AS,'RAB Prices Short'!$B:$B,'All Prices combined'!$D504,'RAB Prices Short'!$E:$E,'All Prices combined'!$G504),IF($B504="RAB Long",SUMIFS('RAB Prices Long'!AS:AS,'RAB Prices Long'!$B:$B,'All Prices combined'!$D504,'RAB Prices Long'!$E:$E,'All Prices combined'!$G504)))),2)</f>
        <v>0</v>
      </c>
      <c r="AQ504" s="2">
        <f>ROUND(IF($B504="Annuity",SUMIFS('Annuity Prices'!AT:AT,'Annuity Prices'!$B:$B,$D504,'Annuity Prices'!$E:$E,$G504),IF($B504="RAB Short",SUMIFS('RAB Prices Short'!AT:AT,'RAB Prices Short'!$B:$B,'All Prices combined'!$D504,'RAB Prices Short'!$E:$E,'All Prices combined'!$G504),IF($B504="RAB Long",SUMIFS('RAB Prices Long'!AT:AT,'RAB Prices Long'!$B:$B,'All Prices combined'!$D504,'RAB Prices Long'!$E:$E,'All Prices combined'!$G504)))),2)</f>
        <v>20.260000000000002</v>
      </c>
      <c r="AR504" s="2">
        <f>ROUND(IF($B504="Annuity",SUMIFS('Annuity Prices'!AU:AU,'Annuity Prices'!$B:$B,$D504,'Annuity Prices'!$E:$E,$G504),IF($B504="RAB Short",SUMIFS('RAB Prices Short'!AU:AU,'RAB Prices Short'!$B:$B,'All Prices combined'!$D504,'RAB Prices Short'!$E:$E,'All Prices combined'!$G504),IF($B504="RAB Long",SUMIFS('RAB Prices Long'!AU:AU,'RAB Prices Long'!$B:$B,'All Prices combined'!$D504,'RAB Prices Long'!$E:$E,'All Prices combined'!$G504)))),2)</f>
        <v>23.24</v>
      </c>
      <c r="AS504" s="2">
        <f>ROUND(IF($B504="Annuity",SUMIFS('Annuity Prices'!AV:AV,'Annuity Prices'!$B:$B,$D504,'Annuity Prices'!$E:$E,$G504),IF($B504="RAB Short",SUMIFS('RAB Prices Short'!AV:AV,'RAB Prices Short'!$B:$B,'All Prices combined'!$D504,'RAB Prices Short'!$E:$E,'All Prices combined'!$G504),IF($B504="RAB Long",SUMIFS('RAB Prices Long'!AV:AV,'RAB Prices Long'!$B:$B,'All Prices combined'!$D504,'RAB Prices Long'!$E:$E,'All Prices combined'!$G504)))),2)</f>
        <v>26.75</v>
      </c>
      <c r="AT504" s="2">
        <f>ROUND(IF($B504="Annuity",SUMIFS('Annuity Prices'!AW:AW,'Annuity Prices'!$B:$B,$D504,'Annuity Prices'!$E:$E,$G504),IF($B504="RAB Short",SUMIFS('RAB Prices Short'!AW:AW,'RAB Prices Short'!$B:$B,'All Prices combined'!$D504,'RAB Prices Short'!$E:$E,'All Prices combined'!$G504),IF($B504="RAB Long",SUMIFS('RAB Prices Long'!AW:AW,'RAB Prices Long'!$B:$B,'All Prices combined'!$D504,'RAB Prices Long'!$E:$E,'All Prices combined'!$G504)))),2)</f>
        <v>30.32</v>
      </c>
      <c r="AU504" s="2">
        <f>ROUND(IF($B504="Annuity",SUMIFS('Annuity Prices'!AX:AX,'Annuity Prices'!$B:$B,$D504,'Annuity Prices'!$E:$E,$G504),IF($B504="RAB Short",SUMIFS('RAB Prices Short'!AX:AX,'RAB Prices Short'!$B:$B,'All Prices combined'!$D504,'RAB Prices Short'!$E:$E,'All Prices combined'!$G504),IF($B504="RAB Long",SUMIFS('RAB Prices Long'!AX:AX,'RAB Prices Long'!$B:$B,'All Prices combined'!$D504,'RAB Prices Long'!$E:$E,'All Prices combined'!$G504)))),2)</f>
        <v>34.299999999999997</v>
      </c>
      <c r="AV504" s="2">
        <f>ROUND(IF($B504="Annuity",SUMIFS('Annuity Prices'!AY:AY,'Annuity Prices'!$B:$B,$D504,'Annuity Prices'!$E:$E,$G504),IF($B504="RAB Short",SUMIFS('RAB Prices Short'!AY:AY,'RAB Prices Short'!$B:$B,'All Prices combined'!$D504,'RAB Prices Short'!$E:$E,'All Prices combined'!$G504),IF($B504="RAB Long",SUMIFS('RAB Prices Long'!AY:AY,'RAB Prices Long'!$B:$B,'All Prices combined'!$D504,'RAB Prices Long'!$E:$E,'All Prices combined'!$G504)))),2)</f>
        <v>37.32</v>
      </c>
      <c r="AW504" s="2">
        <f>ROUND(IF($B504="Annuity",SUMIFS('Annuity Prices'!AZ:AZ,'Annuity Prices'!$B:$B,$D504,'Annuity Prices'!$E:$E,$G504),IF($B504="RAB Short",SUMIFS('RAB Prices Short'!AZ:AZ,'RAB Prices Short'!$B:$B,'All Prices combined'!$D504,'RAB Prices Short'!$E:$E,'All Prices combined'!$G504),IF($B504="RAB Long",SUMIFS('RAB Prices Long'!AZ:AZ,'RAB Prices Long'!$B:$B,'All Prices combined'!$D504,'RAB Prices Long'!$E:$E,'All Prices combined'!$G504)))),2)</f>
        <v>38.25</v>
      </c>
      <c r="AX504" s="2">
        <f>ROUND(IF($B504="Annuity",SUMIFS('Annuity Prices'!BA:BA,'Annuity Prices'!$B:$B,$D504,'Annuity Prices'!$E:$E,$G504),IF($B504="RAB Short",SUMIFS('RAB Prices Short'!BA:BA,'RAB Prices Short'!$B:$B,'All Prices combined'!$D504,'RAB Prices Short'!$E:$E,'All Prices combined'!$G504),IF($B504="RAB Long",SUMIFS('RAB Prices Long'!BA:BA,'RAB Prices Long'!$B:$B,'All Prices combined'!$D504,'RAB Prices Long'!$E:$E,'All Prices combined'!$G504)))),2)</f>
        <v>39.08</v>
      </c>
      <c r="AY504" s="2">
        <f>ROUND(IF($B504="Annuity",SUMIFS('Annuity Prices'!BB:BB,'Annuity Prices'!$B:$B,$D504,'Annuity Prices'!$E:$E,$G504),IF($B504="RAB Short",SUMIFS('RAB Prices Short'!BB:BB,'RAB Prices Short'!$B:$B,'All Prices combined'!$D504,'RAB Prices Short'!$E:$E,'All Prices combined'!$G504),IF($B504="RAB Long",SUMIFS('RAB Prices Long'!BB:BB,'RAB Prices Long'!$B:$B,'All Prices combined'!$D504,'RAB Prices Long'!$E:$E,'All Prices combined'!$G504)))),2)</f>
        <v>40.06</v>
      </c>
      <c r="AZ504" s="2">
        <f>ROUND(IF($B504="Annuity",SUMIFS('Annuity Prices'!BC:BC,'Annuity Prices'!$B:$B,$D504,'Annuity Prices'!$E:$E,$G504),IF($B504="RAB Short",SUMIFS('RAB Prices Short'!BC:BC,'RAB Prices Short'!$B:$B,'All Prices combined'!$D504,'RAB Prices Short'!$E:$E,'All Prices combined'!$G504),IF($B504="RAB Long",SUMIFS('RAB Prices Long'!BC:BC,'RAB Prices Long'!$B:$B,'All Prices combined'!$D504,'RAB Prices Long'!$E:$E,'All Prices combined'!$G504)))),2)</f>
        <v>41.06</v>
      </c>
      <c r="BA504" s="2">
        <f>ROUND(IF($B504="Annuity",SUMIFS('Annuity Prices'!BD:BD,'Annuity Prices'!$B:$B,$D504,'Annuity Prices'!$E:$E,$G504),IF($B504="RAB Short",SUMIFS('RAB Prices Short'!BD:BD,'RAB Prices Short'!$B:$B,'All Prices combined'!$D504,'RAB Prices Short'!$E:$E,'All Prices combined'!$G504),IF($B504="RAB Long",SUMIFS('RAB Prices Long'!BD:BD,'RAB Prices Long'!$B:$B,'All Prices combined'!$D504,'RAB Prices Long'!$E:$E,'All Prices combined'!$G504)))),2)</f>
        <v>42.09</v>
      </c>
      <c r="BB504" s="2">
        <f>ROUND(IF($B504="Annuity",SUMIFS('Annuity Prices'!BE:BE,'Annuity Prices'!$B:$B,$D504,'Annuity Prices'!$E:$E,$G504),IF($B504="RAB Short",SUMIFS('RAB Prices Short'!BE:BE,'RAB Prices Short'!$B:$B,'All Prices combined'!$D504,'RAB Prices Short'!$E:$E,'All Prices combined'!$G504),IF($B504="RAB Long",SUMIFS('RAB Prices Long'!BE:BE,'RAB Prices Long'!$B:$B,'All Prices combined'!$D504,'RAB Prices Long'!$E:$E,'All Prices combined'!$G504)))),2)</f>
        <v>43</v>
      </c>
      <c r="BC504" s="2">
        <f>ROUND(IF($B504="Annuity",SUMIFS('Annuity Prices'!BF:BF,'Annuity Prices'!$B:$B,$D504,'Annuity Prices'!$E:$E,$G504),IF($B504="RAB Short",SUMIFS('RAB Prices Short'!BF:BF,'RAB Prices Short'!$B:$B,'All Prices combined'!$D504,'RAB Prices Short'!$E:$E,'All Prices combined'!$G504),IF($B504="RAB Long",SUMIFS('RAB Prices Long'!BF:BF,'RAB Prices Long'!$B:$B,'All Prices combined'!$D504,'RAB Prices Long'!$E:$E,'All Prices combined'!$G504)))),2)</f>
        <v>44.08</v>
      </c>
      <c r="BD504" s="2">
        <f>ROUND(IF($B504="Annuity",SUMIFS('Annuity Prices'!BG:BG,'Annuity Prices'!$B:$B,$D504,'Annuity Prices'!$E:$E,$G504),IF($B504="RAB Short",SUMIFS('RAB Prices Short'!BG:BG,'RAB Prices Short'!$B:$B,'All Prices combined'!$D504,'RAB Prices Short'!$E:$E,'All Prices combined'!$G504),IF($B504="RAB Long",SUMIFS('RAB Prices Long'!BG:BG,'RAB Prices Long'!$B:$B,'All Prices combined'!$D504,'RAB Prices Long'!$E:$E,'All Prices combined'!$G504)))),2)</f>
        <v>45.18</v>
      </c>
      <c r="BE504" s="2">
        <f>ROUND(IF($B504="Annuity",SUMIFS('Annuity Prices'!BH:BH,'Annuity Prices'!$B:$B,$D504,'Annuity Prices'!$E:$E,$G504),IF($B504="RAB Short",SUMIFS('RAB Prices Short'!BH:BH,'RAB Prices Short'!$B:$B,'All Prices combined'!$D504,'RAB Prices Short'!$E:$E,'All Prices combined'!$G504),IF($B504="RAB Long",SUMIFS('RAB Prices Long'!BH:BH,'RAB Prices Long'!$B:$B,'All Prices combined'!$D504,'RAB Prices Long'!$E:$E,'All Prices combined'!$G504)))),2)</f>
        <v>46.31</v>
      </c>
      <c r="BF504" s="2">
        <f>ROUND(IF($B504="Annuity",SUMIFS('Annuity Prices'!BI:BI,'Annuity Prices'!$B:$B,$D504,'Annuity Prices'!$E:$E,$G504),IF($B504="RAB Short",SUMIFS('RAB Prices Short'!BI:BI,'RAB Prices Short'!$B:$B,'All Prices combined'!$D504,'RAB Prices Short'!$E:$E,'All Prices combined'!$G504),IF($B504="RAB Long",SUMIFS('RAB Prices Long'!BI:BI,'RAB Prices Long'!$B:$B,'All Prices combined'!$D504,'RAB Prices Long'!$E:$E,'All Prices combined'!$G504)))),2)</f>
        <v>47.32</v>
      </c>
      <c r="BG504" s="2">
        <f>ROUND(IF($B504="Annuity",SUMIFS('Annuity Prices'!BJ:BJ,'Annuity Prices'!$B:$B,$D504,'Annuity Prices'!$E:$E,$G504),IF($B504="RAB Short",SUMIFS('RAB Prices Short'!BJ:BJ,'RAB Prices Short'!$B:$B,'All Prices combined'!$D504,'RAB Prices Short'!$E:$E,'All Prices combined'!$G504),IF($B504="RAB Long",SUMIFS('RAB Prices Long'!BJ:BJ,'RAB Prices Long'!$B:$B,'All Prices combined'!$D504,'RAB Prices Long'!$E:$E,'All Prices combined'!$G504)))),2)</f>
        <v>48.5</v>
      </c>
      <c r="BH504" s="2">
        <f>ROUND(IF($B504="Annuity",SUMIFS('Annuity Prices'!BK:BK,'Annuity Prices'!$B:$B,$D504,'Annuity Prices'!$E:$E,$G504),IF($B504="RAB Short",SUMIFS('RAB Prices Short'!BK:BK,'RAB Prices Short'!$B:$B,'All Prices combined'!$D504,'RAB Prices Short'!$E:$E,'All Prices combined'!$G504),IF($B504="RAB Long",SUMIFS('RAB Prices Long'!BK:BK,'RAB Prices Long'!$B:$B,'All Prices combined'!$D504,'RAB Prices Long'!$E:$E,'All Prices combined'!$G504)))),2)</f>
        <v>49.72</v>
      </c>
      <c r="BI504" s="2">
        <f>ROUND(IF($B504="Annuity",SUMIFS('Annuity Prices'!BL:BL,'Annuity Prices'!$B:$B,$D504,'Annuity Prices'!$E:$E,$G504),IF($B504="RAB Short",SUMIFS('RAB Prices Short'!BL:BL,'RAB Prices Short'!$B:$B,'All Prices combined'!$D504,'RAB Prices Short'!$E:$E,'All Prices combined'!$G504),IF($B504="RAB Long",SUMIFS('RAB Prices Long'!BL:BL,'RAB Prices Long'!$B:$B,'All Prices combined'!$D504,'RAB Prices Long'!$E:$E,'All Prices combined'!$G504)))),2)</f>
        <v>50.96</v>
      </c>
      <c r="BJ504" s="2">
        <f>ROUND(IF($B504="Annuity",SUMIFS('Annuity Prices'!BM:BM,'Annuity Prices'!$B:$B,$D504,'Annuity Prices'!$E:$E,$G504),IF($B504="RAB Short",SUMIFS('RAB Prices Short'!BM:BM,'RAB Prices Short'!$B:$B,'All Prices combined'!$D504,'RAB Prices Short'!$E:$E,'All Prices combined'!$G504),IF($B504="RAB Long",SUMIFS('RAB Prices Long'!BM:BM,'RAB Prices Long'!$B:$B,'All Prices combined'!$D504,'RAB Prices Long'!$E:$E,'All Prices combined'!$G504)))),2)</f>
        <v>52.07</v>
      </c>
      <c r="BK504" s="2">
        <f>ROUND(IF($B504="Annuity",SUMIFS('Annuity Prices'!BN:BN,'Annuity Prices'!$B:$B,$D504,'Annuity Prices'!$E:$E,$G504),IF($B504="RAB Short",SUMIFS('RAB Prices Short'!BN:BN,'RAB Prices Short'!$B:$B,'All Prices combined'!$D504,'RAB Prices Short'!$E:$E,'All Prices combined'!$G504),IF($B504="RAB Long",SUMIFS('RAB Prices Long'!BN:BN,'RAB Prices Long'!$B:$B,'All Prices combined'!$D504,'RAB Prices Long'!$E:$E,'All Prices combined'!$G504)))),2)</f>
        <v>53.37</v>
      </c>
      <c r="BL504" s="2">
        <f>ROUND(IF($B504="Annuity",SUMIFS('Annuity Prices'!BO:BO,'Annuity Prices'!$B:$B,$D504,'Annuity Prices'!$E:$E,$G504),IF($B504="RAB Short",SUMIFS('RAB Prices Short'!BO:BO,'RAB Prices Short'!$B:$B,'All Prices combined'!$D504,'RAB Prices Short'!$E:$E,'All Prices combined'!$G504),IF($B504="RAB Long",SUMIFS('RAB Prices Long'!BO:BO,'RAB Prices Long'!$B:$B,'All Prices combined'!$D504,'RAB Prices Long'!$E:$E,'All Prices combined'!$G504)))),2)</f>
        <v>54.71</v>
      </c>
      <c r="BM504" s="2">
        <f>ROUND(IF($B504="Annuity",SUMIFS('Annuity Prices'!BP:BP,'Annuity Prices'!$B:$B,$D504,'Annuity Prices'!$E:$E,$G504),IF($B504="RAB Short",SUMIFS('RAB Prices Short'!BP:BP,'RAB Prices Short'!$B:$B,'All Prices combined'!$D504,'RAB Prices Short'!$E:$E,'All Prices combined'!$G504),IF($B504="RAB Long",SUMIFS('RAB Prices Long'!BP:BP,'RAB Prices Long'!$B:$B,'All Prices combined'!$D504,'RAB Prices Long'!$E:$E,'All Prices combined'!$G504)))),2)</f>
        <v>56.07</v>
      </c>
      <c r="BN504" s="2">
        <f>ROUND(IF($B504="Annuity",SUMIFS('Annuity Prices'!BQ:BQ,'Annuity Prices'!$B:$B,$D504,'Annuity Prices'!$E:$E,$G504),IF($B504="RAB Short",SUMIFS('RAB Prices Short'!BQ:BQ,'RAB Prices Short'!$B:$B,'All Prices combined'!$D504,'RAB Prices Short'!$E:$E,'All Prices combined'!$G504),IF($B504="RAB Long",SUMIFS('RAB Prices Long'!BQ:BQ,'RAB Prices Long'!$B:$B,'All Prices combined'!$D504,'RAB Prices Long'!$E:$E,'All Prices combined'!$G504)))),2)</f>
        <v>57.3</v>
      </c>
      <c r="BO504" s="2">
        <f>ROUND(IF($B504="Annuity",SUMIFS('Annuity Prices'!BR:BR,'Annuity Prices'!$B:$B,$D504,'Annuity Prices'!$E:$E,$G504),IF($B504="RAB Short",SUMIFS('RAB Prices Short'!BR:BR,'RAB Prices Short'!$B:$B,'All Prices combined'!$D504,'RAB Prices Short'!$E:$E,'All Prices combined'!$G504),IF($B504="RAB Long",SUMIFS('RAB Prices Long'!BR:BR,'RAB Prices Long'!$B:$B,'All Prices combined'!$D504,'RAB Prices Long'!$E:$E,'All Prices combined'!$G504)))),2)</f>
        <v>58.73</v>
      </c>
      <c r="BP504" s="2">
        <f>ROUND(IF($B504="Annuity",SUMIFS('Annuity Prices'!BS:BS,'Annuity Prices'!$B:$B,$D504,'Annuity Prices'!$E:$E,$G504),IF($B504="RAB Short",SUMIFS('RAB Prices Short'!BS:BS,'RAB Prices Short'!$B:$B,'All Prices combined'!$D504,'RAB Prices Short'!$E:$E,'All Prices combined'!$G504),IF($B504="RAB Long",SUMIFS('RAB Prices Long'!BS:BS,'RAB Prices Long'!$B:$B,'All Prices combined'!$D504,'RAB Prices Long'!$E:$E,'All Prices combined'!$G504)))),2)</f>
        <v>60.2</v>
      </c>
      <c r="BQ504" s="2">
        <f>ROUND(IF($B504="Annuity",SUMIFS('Annuity Prices'!BT:BT,'Annuity Prices'!$B:$B,$D504,'Annuity Prices'!$E:$E,$G504),IF($B504="RAB Short",SUMIFS('RAB Prices Short'!BT:BT,'RAB Prices Short'!$B:$B,'All Prices combined'!$D504,'RAB Prices Short'!$E:$E,'All Prices combined'!$G504),IF($B504="RAB Long",SUMIFS('RAB Prices Long'!BT:BT,'RAB Prices Long'!$B:$B,'All Prices combined'!$D504,'RAB Prices Long'!$E:$E,'All Prices combined'!$G504)))),2)</f>
        <v>61.7</v>
      </c>
      <c r="BR504" s="2">
        <f>ROUND(IF($B504="Annuity",SUMIFS('Annuity Prices'!BU:BU,'Annuity Prices'!$B:$B,$D504,'Annuity Prices'!$E:$E,$G504),IF($B504="RAB Short",SUMIFS('RAB Prices Short'!BU:BU,'RAB Prices Short'!$B:$B,'All Prices combined'!$D504,'RAB Prices Short'!$E:$E,'All Prices combined'!$G504),IF($B504="RAB Long",SUMIFS('RAB Prices Long'!BU:BU,'RAB Prices Long'!$B:$B,'All Prices combined'!$D504,'RAB Prices Long'!$E:$E,'All Prices combined'!$G504)))),2)</f>
        <v>63.05</v>
      </c>
      <c r="BS504" s="2">
        <f>ROUND(IF($B504="Annuity",SUMIFS('Annuity Prices'!BV:BV,'Annuity Prices'!$B:$B,$D504,'Annuity Prices'!$E:$E,$G504),IF($B504="RAB Short",SUMIFS('RAB Prices Short'!BV:BV,'RAB Prices Short'!$B:$B,'All Prices combined'!$D504,'RAB Prices Short'!$E:$E,'All Prices combined'!$G504),IF($B504="RAB Long",SUMIFS('RAB Prices Long'!BV:BV,'RAB Prices Long'!$B:$B,'All Prices combined'!$D504,'RAB Prices Long'!$E:$E,'All Prices combined'!$G504)))),2)</f>
        <v>64.62</v>
      </c>
      <c r="BT504" s="2">
        <f>ROUND(IF($B504="Annuity",SUMIFS('Annuity Prices'!BW:BW,'Annuity Prices'!$B:$B,$D504,'Annuity Prices'!$E:$E,$G504),IF($B504="RAB Short",SUMIFS('RAB Prices Short'!BW:BW,'RAB Prices Short'!$B:$B,'All Prices combined'!$D504,'RAB Prices Short'!$E:$E,'All Prices combined'!$G504),IF($B504="RAB Long",SUMIFS('RAB Prices Long'!BW:BW,'RAB Prices Long'!$B:$B,'All Prices combined'!$D504,'RAB Prices Long'!$E:$E,'All Prices combined'!$G504)))),2)</f>
        <v>66.239999999999995</v>
      </c>
      <c r="BU504" s="2">
        <f>ROUND(IF($B504="Annuity",SUMIFS('Annuity Prices'!BX:BX,'Annuity Prices'!$B:$B,$D504,'Annuity Prices'!$E:$E,$G504),IF($B504="RAB Short",SUMIFS('RAB Prices Short'!BX:BX,'RAB Prices Short'!$B:$B,'All Prices combined'!$D504,'RAB Prices Short'!$E:$E,'All Prices combined'!$G504),IF($B504="RAB Long",SUMIFS('RAB Prices Long'!BX:BX,'RAB Prices Long'!$B:$B,'All Prices combined'!$D504,'RAB Prices Long'!$E:$E,'All Prices combined'!$G504)))),2)</f>
        <v>67.900000000000006</v>
      </c>
    </row>
    <row r="505" spans="2:73" x14ac:dyDescent="0.25">
      <c r="B505" t="s">
        <v>45</v>
      </c>
      <c r="C505">
        <v>22</v>
      </c>
      <c r="E505" t="s">
        <v>193</v>
      </c>
      <c r="F505" t="s">
        <v>197</v>
      </c>
      <c r="G505" t="s">
        <v>198</v>
      </c>
      <c r="I505" s="2">
        <f>ROUND(IF($B505="Annuity",SUMIFS('Annuity Prices'!L:L,'Annuity Prices'!$B:$B,$D505,'Annuity Prices'!$E:$E,$G505),IF($B505="RAB Short",SUMIFS('RAB Prices Short'!L:L,'RAB Prices Short'!$B:$B,'All Prices combined'!$D505,'RAB Prices Short'!$E:$E,'All Prices combined'!$G505),IF($B505="RAB Long",SUMIFS('RAB Prices Long'!L:L,'RAB Prices Long'!$B:$B,'All Prices combined'!$D505,'RAB Prices Long'!$E:$E,'All Prices combined'!$G505)))),2)</f>
        <v>0</v>
      </c>
      <c r="J505" s="2">
        <f>ROUND(IF($B505="Annuity",SUMIFS('Annuity Prices'!M:M,'Annuity Prices'!$B:$B,$D505,'Annuity Prices'!$E:$E,$G505),IF($B505="RAB Short",SUMIFS('RAB Prices Short'!M:M,'RAB Prices Short'!$B:$B,'All Prices combined'!$D505,'RAB Prices Short'!$E:$E,'All Prices combined'!$G505),IF($B505="RAB Long",SUMIFS('RAB Prices Long'!M:M,'RAB Prices Long'!$B:$B,'All Prices combined'!$D505,'RAB Prices Long'!$E:$E,'All Prices combined'!$G505)))),2)</f>
        <v>0</v>
      </c>
      <c r="K505" s="2">
        <f>ROUND(IF($B505="Annuity",SUMIFS('Annuity Prices'!N:N,'Annuity Prices'!$B:$B,$D505,'Annuity Prices'!$E:$E,$G505),IF($B505="RAB Short",SUMIFS('RAB Prices Short'!N:N,'RAB Prices Short'!$B:$B,'All Prices combined'!$D505,'RAB Prices Short'!$E:$E,'All Prices combined'!$G505),IF($B505="RAB Long",SUMIFS('RAB Prices Long'!N:N,'RAB Prices Long'!$B:$B,'All Prices combined'!$D505,'RAB Prices Long'!$E:$E,'All Prices combined'!$G505)))),2)</f>
        <v>0</v>
      </c>
      <c r="L505" s="2">
        <f>ROUND(IF($B505="Annuity",SUMIFS('Annuity Prices'!O:O,'Annuity Prices'!$B:$B,$D505,'Annuity Prices'!$E:$E,$G505),IF($B505="RAB Short",SUMIFS('RAB Prices Short'!O:O,'RAB Prices Short'!$B:$B,'All Prices combined'!$D505,'RAB Prices Short'!$E:$E,'All Prices combined'!$G505),IF($B505="RAB Long",SUMIFS('RAB Prices Long'!O:O,'RAB Prices Long'!$B:$B,'All Prices combined'!$D505,'RAB Prices Long'!$E:$E,'All Prices combined'!$G505)))),2)</f>
        <v>0</v>
      </c>
      <c r="M505" s="2">
        <f>ROUND(IF($B505="Annuity",SUMIFS('Annuity Prices'!P:P,'Annuity Prices'!$B:$B,$D505,'Annuity Prices'!$E:$E,$G505),IF($B505="RAB Short",SUMIFS('RAB Prices Short'!P:P,'RAB Prices Short'!$B:$B,'All Prices combined'!$D505,'RAB Prices Short'!$E:$E,'All Prices combined'!$G505),IF($B505="RAB Long",SUMIFS('RAB Prices Long'!P:P,'RAB Prices Long'!$B:$B,'All Prices combined'!$D505,'RAB Prices Long'!$E:$E,'All Prices combined'!$G505)))),2)</f>
        <v>0</v>
      </c>
      <c r="N505" s="2">
        <f>ROUND(IF($B505="Annuity",SUMIFS('Annuity Prices'!Q:Q,'Annuity Prices'!$B:$B,$D505,'Annuity Prices'!$E:$E,$G505),IF($B505="RAB Short",SUMIFS('RAB Prices Short'!Q:Q,'RAB Prices Short'!$B:$B,'All Prices combined'!$D505,'RAB Prices Short'!$E:$E,'All Prices combined'!$G505),IF($B505="RAB Long",SUMIFS('RAB Prices Long'!Q:Q,'RAB Prices Long'!$B:$B,'All Prices combined'!$D505,'RAB Prices Long'!$E:$E,'All Prices combined'!$G505)))),2)</f>
        <v>0</v>
      </c>
      <c r="O505" s="2">
        <f>ROUND(IF($B505="Annuity",SUMIFS('Annuity Prices'!R:R,'Annuity Prices'!$B:$B,$D505,'Annuity Prices'!$E:$E,$G505),IF($B505="RAB Short",SUMIFS('RAB Prices Short'!R:R,'RAB Prices Short'!$B:$B,'All Prices combined'!$D505,'RAB Prices Short'!$E:$E,'All Prices combined'!$G505),IF($B505="RAB Long",SUMIFS('RAB Prices Long'!R:R,'RAB Prices Long'!$B:$B,'All Prices combined'!$D505,'RAB Prices Long'!$E:$E,'All Prices combined'!$G505)))),2)</f>
        <v>0</v>
      </c>
      <c r="P505" s="2">
        <f>ROUND(IF($B505="Annuity",SUMIFS('Annuity Prices'!S:S,'Annuity Prices'!$B:$B,$D505,'Annuity Prices'!$E:$E,$G505),IF($B505="RAB Short",SUMIFS('RAB Prices Short'!S:S,'RAB Prices Short'!$B:$B,'All Prices combined'!$D505,'RAB Prices Short'!$E:$E,'All Prices combined'!$G505),IF($B505="RAB Long",SUMIFS('RAB Prices Long'!S:S,'RAB Prices Long'!$B:$B,'All Prices combined'!$D505,'RAB Prices Long'!$E:$E,'All Prices combined'!$G505)))),2)</f>
        <v>0</v>
      </c>
      <c r="Q505" s="2">
        <f>ROUND(IF($B505="Annuity",SUMIFS('Annuity Prices'!T:T,'Annuity Prices'!$B:$B,$D505,'Annuity Prices'!$E:$E,$G505),IF($B505="RAB Short",SUMIFS('RAB Prices Short'!T:T,'RAB Prices Short'!$B:$B,'All Prices combined'!$D505,'RAB Prices Short'!$E:$E,'All Prices combined'!$G505),IF($B505="RAB Long",SUMIFS('RAB Prices Long'!T:T,'RAB Prices Long'!$B:$B,'All Prices combined'!$D505,'RAB Prices Long'!$E:$E,'All Prices combined'!$G505)))),2)</f>
        <v>0</v>
      </c>
      <c r="R505" s="2">
        <f>ROUND(IF($B505="Annuity",SUMIFS('Annuity Prices'!U:U,'Annuity Prices'!$B:$B,$D505,'Annuity Prices'!$E:$E,$G505),IF($B505="RAB Short",SUMIFS('RAB Prices Short'!U:U,'RAB Prices Short'!$B:$B,'All Prices combined'!$D505,'RAB Prices Short'!$E:$E,'All Prices combined'!$G505),IF($B505="RAB Long",SUMIFS('RAB Prices Long'!U:U,'RAB Prices Long'!$B:$B,'All Prices combined'!$D505,'RAB Prices Long'!$E:$E,'All Prices combined'!$G505)))),2)</f>
        <v>0</v>
      </c>
      <c r="S505" s="2">
        <f>ROUND(IF($B505="Annuity",SUMIFS('Annuity Prices'!V:V,'Annuity Prices'!$B:$B,$D505,'Annuity Prices'!$E:$E,$G505),IF($B505="RAB Short",SUMIFS('RAB Prices Short'!V:V,'RAB Prices Short'!$B:$B,'All Prices combined'!$D505,'RAB Prices Short'!$E:$E,'All Prices combined'!$G505),IF($B505="RAB Long",SUMIFS('RAB Prices Long'!V:V,'RAB Prices Long'!$B:$B,'All Prices combined'!$D505,'RAB Prices Long'!$E:$E,'All Prices combined'!$G505)))),2)</f>
        <v>0</v>
      </c>
      <c r="T505" s="2">
        <f>ROUND(IF($B505="Annuity",SUMIFS('Annuity Prices'!W:W,'Annuity Prices'!$B:$B,$D505,'Annuity Prices'!$E:$E,$G505),IF($B505="RAB Short",SUMIFS('RAB Prices Short'!W:W,'RAB Prices Short'!$B:$B,'All Prices combined'!$D505,'RAB Prices Short'!$E:$E,'All Prices combined'!$G505),IF($B505="RAB Long",SUMIFS('RAB Prices Long'!W:W,'RAB Prices Long'!$B:$B,'All Prices combined'!$D505,'RAB Prices Long'!$E:$E,'All Prices combined'!$G505)))),2)</f>
        <v>0</v>
      </c>
      <c r="U505" s="2">
        <f>ROUND(IF($B505="Annuity",SUMIFS('Annuity Prices'!X:X,'Annuity Prices'!$B:$B,$D505,'Annuity Prices'!$E:$E,$G505),IF($B505="RAB Short",SUMIFS('RAB Prices Short'!X:X,'RAB Prices Short'!$B:$B,'All Prices combined'!$D505,'RAB Prices Short'!$E:$E,'All Prices combined'!$G505),IF($B505="RAB Long",SUMIFS('RAB Prices Long'!X:X,'RAB Prices Long'!$B:$B,'All Prices combined'!$D505,'RAB Prices Long'!$E:$E,'All Prices combined'!$G505)))),2)</f>
        <v>0</v>
      </c>
      <c r="V505" s="2">
        <f>ROUND(IF($B505="Annuity",SUMIFS('Annuity Prices'!Y:Y,'Annuity Prices'!$B:$B,$D505,'Annuity Prices'!$E:$E,$G505),IF($B505="RAB Short",SUMIFS('RAB Prices Short'!Y:Y,'RAB Prices Short'!$B:$B,'All Prices combined'!$D505,'RAB Prices Short'!$E:$E,'All Prices combined'!$G505),IF($B505="RAB Long",SUMIFS('RAB Prices Long'!Y:Y,'RAB Prices Long'!$B:$B,'All Prices combined'!$D505,'RAB Prices Long'!$E:$E,'All Prices combined'!$G505)))),2)</f>
        <v>0</v>
      </c>
      <c r="W505" s="2">
        <f>ROUND(IF($B505="Annuity",SUMIFS('Annuity Prices'!Z:Z,'Annuity Prices'!$B:$B,$D505,'Annuity Prices'!$E:$E,$G505),IF($B505="RAB Short",SUMIFS('RAB Prices Short'!Z:Z,'RAB Prices Short'!$B:$B,'All Prices combined'!$D505,'RAB Prices Short'!$E:$E,'All Prices combined'!$G505),IF($B505="RAB Long",SUMIFS('RAB Prices Long'!Z:Z,'RAB Prices Long'!$B:$B,'All Prices combined'!$D505,'RAB Prices Long'!$E:$E,'All Prices combined'!$G505)))),2)</f>
        <v>0</v>
      </c>
      <c r="X505" s="2">
        <f>ROUND(IF($B505="Annuity",SUMIFS('Annuity Prices'!AA:AA,'Annuity Prices'!$B:$B,$D505,'Annuity Prices'!$E:$E,$G505),IF($B505="RAB Short",SUMIFS('RAB Prices Short'!AA:AA,'RAB Prices Short'!$B:$B,'All Prices combined'!$D505,'RAB Prices Short'!$E:$E,'All Prices combined'!$G505),IF($B505="RAB Long",SUMIFS('RAB Prices Long'!AA:AA,'RAB Prices Long'!$B:$B,'All Prices combined'!$D505,'RAB Prices Long'!$E:$E,'All Prices combined'!$G505)))),2)</f>
        <v>0</v>
      </c>
      <c r="Y505" s="2">
        <f>ROUND(IF($B505="Annuity",SUMIFS('Annuity Prices'!AB:AB,'Annuity Prices'!$B:$B,$D505,'Annuity Prices'!$E:$E,$G505),IF($B505="RAB Short",SUMIFS('RAB Prices Short'!AB:AB,'RAB Prices Short'!$B:$B,'All Prices combined'!$D505,'RAB Prices Short'!$E:$E,'All Prices combined'!$G505),IF($B505="RAB Long",SUMIFS('RAB Prices Long'!AB:AB,'RAB Prices Long'!$B:$B,'All Prices combined'!$D505,'RAB Prices Long'!$E:$E,'All Prices combined'!$G505)))),2)</f>
        <v>0</v>
      </c>
      <c r="Z505" s="2">
        <f>ROUND(IF($B505="Annuity",SUMIFS('Annuity Prices'!AC:AC,'Annuity Prices'!$B:$B,$D505,'Annuity Prices'!$E:$E,$G505),IF($B505="RAB Short",SUMIFS('RAB Prices Short'!AC:AC,'RAB Prices Short'!$B:$B,'All Prices combined'!$D505,'RAB Prices Short'!$E:$E,'All Prices combined'!$G505),IF($B505="RAB Long",SUMIFS('RAB Prices Long'!AC:AC,'RAB Prices Long'!$B:$B,'All Prices combined'!$D505,'RAB Prices Long'!$E:$E,'All Prices combined'!$G505)))),2)</f>
        <v>0</v>
      </c>
      <c r="AA505" s="2">
        <f>ROUND(IF($B505="Annuity",SUMIFS('Annuity Prices'!AD:AD,'Annuity Prices'!$B:$B,$D505,'Annuity Prices'!$E:$E,$G505),IF($B505="RAB Short",SUMIFS('RAB Prices Short'!AD:AD,'RAB Prices Short'!$B:$B,'All Prices combined'!$D505,'RAB Prices Short'!$E:$E,'All Prices combined'!$G505),IF($B505="RAB Long",SUMIFS('RAB Prices Long'!AD:AD,'RAB Prices Long'!$B:$B,'All Prices combined'!$D505,'RAB Prices Long'!$E:$E,'All Prices combined'!$G505)))),2)</f>
        <v>0</v>
      </c>
      <c r="AB505" s="2">
        <f>ROUND(IF($B505="Annuity",SUMIFS('Annuity Prices'!AE:AE,'Annuity Prices'!$B:$B,$D505,'Annuity Prices'!$E:$E,$G505),IF($B505="RAB Short",SUMIFS('RAB Prices Short'!AE:AE,'RAB Prices Short'!$B:$B,'All Prices combined'!$D505,'RAB Prices Short'!$E:$E,'All Prices combined'!$G505),IF($B505="RAB Long",SUMIFS('RAB Prices Long'!AE:AE,'RAB Prices Long'!$B:$B,'All Prices combined'!$D505,'RAB Prices Long'!$E:$E,'All Prices combined'!$G505)))),2)</f>
        <v>0</v>
      </c>
      <c r="AC505" s="2">
        <f>ROUND(IF($B505="Annuity",SUMIFS('Annuity Prices'!AF:AF,'Annuity Prices'!$B:$B,$D505,'Annuity Prices'!$E:$E,$G505),IF($B505="RAB Short",SUMIFS('RAB Prices Short'!AF:AF,'RAB Prices Short'!$B:$B,'All Prices combined'!$D505,'RAB Prices Short'!$E:$E,'All Prices combined'!$G505),IF($B505="RAB Long",SUMIFS('RAB Prices Long'!AF:AF,'RAB Prices Long'!$B:$B,'All Prices combined'!$D505,'RAB Prices Long'!$E:$E,'All Prices combined'!$G505)))),2)</f>
        <v>0</v>
      </c>
      <c r="AD505" s="2">
        <f>ROUND(IF($B505="Annuity",SUMIFS('Annuity Prices'!AG:AG,'Annuity Prices'!$B:$B,$D505,'Annuity Prices'!$E:$E,$G505),IF($B505="RAB Short",SUMIFS('RAB Prices Short'!AG:AG,'RAB Prices Short'!$B:$B,'All Prices combined'!$D505,'RAB Prices Short'!$E:$E,'All Prices combined'!$G505),IF($B505="RAB Long",SUMIFS('RAB Prices Long'!AG:AG,'RAB Prices Long'!$B:$B,'All Prices combined'!$D505,'RAB Prices Long'!$E:$E,'All Prices combined'!$G505)))),2)</f>
        <v>0</v>
      </c>
      <c r="AE505" s="2">
        <f>ROUND(IF($B505="Annuity",SUMIFS('Annuity Prices'!AH:AH,'Annuity Prices'!$B:$B,$D505,'Annuity Prices'!$E:$E,$G505),IF($B505="RAB Short",SUMIFS('RAB Prices Short'!AH:AH,'RAB Prices Short'!$B:$B,'All Prices combined'!$D505,'RAB Prices Short'!$E:$E,'All Prices combined'!$G505),IF($B505="RAB Long",SUMIFS('RAB Prices Long'!AH:AH,'RAB Prices Long'!$B:$B,'All Prices combined'!$D505,'RAB Prices Long'!$E:$E,'All Prices combined'!$G505)))),2)</f>
        <v>0</v>
      </c>
      <c r="AF505" s="2">
        <f>ROUND(IF($B505="Annuity",SUMIFS('Annuity Prices'!AI:AI,'Annuity Prices'!$B:$B,$D505,'Annuity Prices'!$E:$E,$G505),IF($B505="RAB Short",SUMIFS('RAB Prices Short'!AI:AI,'RAB Prices Short'!$B:$B,'All Prices combined'!$D505,'RAB Prices Short'!$E:$E,'All Prices combined'!$G505),IF($B505="RAB Long",SUMIFS('RAB Prices Long'!AI:AI,'RAB Prices Long'!$B:$B,'All Prices combined'!$D505,'RAB Prices Long'!$E:$E,'All Prices combined'!$G505)))),2)</f>
        <v>0</v>
      </c>
      <c r="AG505" s="2">
        <f>ROUND(IF($B505="Annuity",SUMIFS('Annuity Prices'!AJ:AJ,'Annuity Prices'!$B:$B,$D505,'Annuity Prices'!$E:$E,$G505),IF($B505="RAB Short",SUMIFS('RAB Prices Short'!AJ:AJ,'RAB Prices Short'!$B:$B,'All Prices combined'!$D505,'RAB Prices Short'!$E:$E,'All Prices combined'!$G505),IF($B505="RAB Long",SUMIFS('RAB Prices Long'!AJ:AJ,'RAB Prices Long'!$B:$B,'All Prices combined'!$D505,'RAB Prices Long'!$E:$E,'All Prices combined'!$G505)))),2)</f>
        <v>0</v>
      </c>
      <c r="AH505" s="2">
        <f>ROUND(IF($B505="Annuity",SUMIFS('Annuity Prices'!AK:AK,'Annuity Prices'!$B:$B,$D505,'Annuity Prices'!$E:$E,$G505),IF($B505="RAB Short",SUMIFS('RAB Prices Short'!AK:AK,'RAB Prices Short'!$B:$B,'All Prices combined'!$D505,'RAB Prices Short'!$E:$E,'All Prices combined'!$G505),IF($B505="RAB Long",SUMIFS('RAB Prices Long'!AK:AK,'RAB Prices Long'!$B:$B,'All Prices combined'!$D505,'RAB Prices Long'!$E:$E,'All Prices combined'!$G505)))),2)</f>
        <v>0</v>
      </c>
      <c r="AI505" s="2">
        <f>ROUND(IF($B505="Annuity",SUMIFS('Annuity Prices'!AL:AL,'Annuity Prices'!$B:$B,$D505,'Annuity Prices'!$E:$E,$G505),IF($B505="RAB Short",SUMIFS('RAB Prices Short'!AL:AL,'RAB Prices Short'!$B:$B,'All Prices combined'!$D505,'RAB Prices Short'!$E:$E,'All Prices combined'!$G505),IF($B505="RAB Long",SUMIFS('RAB Prices Long'!AL:AL,'RAB Prices Long'!$B:$B,'All Prices combined'!$D505,'RAB Prices Long'!$E:$E,'All Prices combined'!$G505)))),2)</f>
        <v>0</v>
      </c>
      <c r="AJ505" s="2">
        <f>ROUND(IF($B505="Annuity",SUMIFS('Annuity Prices'!AM:AM,'Annuity Prices'!$B:$B,$D505,'Annuity Prices'!$E:$E,$G505),IF($B505="RAB Short",SUMIFS('RAB Prices Short'!AM:AM,'RAB Prices Short'!$B:$B,'All Prices combined'!$D505,'RAB Prices Short'!$E:$E,'All Prices combined'!$G505),IF($B505="RAB Long",SUMIFS('RAB Prices Long'!AM:AM,'RAB Prices Long'!$B:$B,'All Prices combined'!$D505,'RAB Prices Long'!$E:$E,'All Prices combined'!$G505)))),2)</f>
        <v>0</v>
      </c>
      <c r="AK505" s="2">
        <f>ROUND(IF($B505="Annuity",SUMIFS('Annuity Prices'!AN:AN,'Annuity Prices'!$B:$B,$D505,'Annuity Prices'!$E:$E,$G505),IF($B505="RAB Short",SUMIFS('RAB Prices Short'!AN:AN,'RAB Prices Short'!$B:$B,'All Prices combined'!$D505,'RAB Prices Short'!$E:$E,'All Prices combined'!$G505),IF($B505="RAB Long",SUMIFS('RAB Prices Long'!AN:AN,'RAB Prices Long'!$B:$B,'All Prices combined'!$D505,'RAB Prices Long'!$E:$E,'All Prices combined'!$G505)))),2)</f>
        <v>0</v>
      </c>
      <c r="AL505" s="2">
        <f>ROUND(IF($B505="Annuity",SUMIFS('Annuity Prices'!AO:AO,'Annuity Prices'!$B:$B,$D505,'Annuity Prices'!$E:$E,$G505),IF($B505="RAB Short",SUMIFS('RAB Prices Short'!AO:AO,'RAB Prices Short'!$B:$B,'All Prices combined'!$D505,'RAB Prices Short'!$E:$E,'All Prices combined'!$G505),IF($B505="RAB Long",SUMIFS('RAB Prices Long'!AO:AO,'RAB Prices Long'!$B:$B,'All Prices combined'!$D505,'RAB Prices Long'!$E:$E,'All Prices combined'!$G505)))),2)</f>
        <v>0</v>
      </c>
      <c r="AM505" s="2">
        <f>ROUND(IF($B505="Annuity",SUMIFS('Annuity Prices'!AP:AP,'Annuity Prices'!$B:$B,$D505,'Annuity Prices'!$E:$E,$G505),IF($B505="RAB Short",SUMIFS('RAB Prices Short'!AP:AP,'RAB Prices Short'!$B:$B,'All Prices combined'!$D505,'RAB Prices Short'!$E:$E,'All Prices combined'!$G505),IF($B505="RAB Long",SUMIFS('RAB Prices Long'!AP:AP,'RAB Prices Long'!$B:$B,'All Prices combined'!$D505,'RAB Prices Long'!$E:$E,'All Prices combined'!$G505)))),2)</f>
        <v>0</v>
      </c>
      <c r="AN505" s="2">
        <f>ROUND(IF($B505="Annuity",SUMIFS('Annuity Prices'!AQ:AQ,'Annuity Prices'!$B:$B,$D505,'Annuity Prices'!$E:$E,$G505),IF($B505="RAB Short",SUMIFS('RAB Prices Short'!AQ:AQ,'RAB Prices Short'!$B:$B,'All Prices combined'!$D505,'RAB Prices Short'!$E:$E,'All Prices combined'!$G505),IF($B505="RAB Long",SUMIFS('RAB Prices Long'!AQ:AQ,'RAB Prices Long'!$B:$B,'All Prices combined'!$D505,'RAB Prices Long'!$E:$E,'All Prices combined'!$G505)))),2)</f>
        <v>0</v>
      </c>
      <c r="AO505" s="2">
        <f>ROUND(IF($B505="Annuity",SUMIFS('Annuity Prices'!AR:AR,'Annuity Prices'!$B:$B,$D505,'Annuity Prices'!$E:$E,$G505),IF($B505="RAB Short",SUMIFS('RAB Prices Short'!AR:AR,'RAB Prices Short'!$B:$B,'All Prices combined'!$D505,'RAB Prices Short'!$E:$E,'All Prices combined'!$G505),IF($B505="RAB Long",SUMIFS('RAB Prices Long'!AR:AR,'RAB Prices Long'!$B:$B,'All Prices combined'!$D505,'RAB Prices Long'!$E:$E,'All Prices combined'!$G505)))),2)</f>
        <v>0</v>
      </c>
      <c r="AP505" s="2">
        <f>ROUND(IF($B505="Annuity",SUMIFS('Annuity Prices'!AS:AS,'Annuity Prices'!$B:$B,$D505,'Annuity Prices'!$E:$E,$G505),IF($B505="RAB Short",SUMIFS('RAB Prices Short'!AS:AS,'RAB Prices Short'!$B:$B,'All Prices combined'!$D505,'RAB Prices Short'!$E:$E,'All Prices combined'!$G505),IF($B505="RAB Long",SUMIFS('RAB Prices Long'!AS:AS,'RAB Prices Long'!$B:$B,'All Prices combined'!$D505,'RAB Prices Long'!$E:$E,'All Prices combined'!$G505)))),2)</f>
        <v>0</v>
      </c>
      <c r="AQ505" s="2">
        <f>ROUND(IF($B505="Annuity",SUMIFS('Annuity Prices'!AT:AT,'Annuity Prices'!$B:$B,$D505,'Annuity Prices'!$E:$E,$G505),IF($B505="RAB Short",SUMIFS('RAB Prices Short'!AT:AT,'RAB Prices Short'!$B:$B,'All Prices combined'!$D505,'RAB Prices Short'!$E:$E,'All Prices combined'!$G505),IF($B505="RAB Long",SUMIFS('RAB Prices Long'!AT:AT,'RAB Prices Long'!$B:$B,'All Prices combined'!$D505,'RAB Prices Long'!$E:$E,'All Prices combined'!$G505)))),2)</f>
        <v>0</v>
      </c>
      <c r="AR505" s="2">
        <f>ROUND(IF($B505="Annuity",SUMIFS('Annuity Prices'!AU:AU,'Annuity Prices'!$B:$B,$D505,'Annuity Prices'!$E:$E,$G505),IF($B505="RAB Short",SUMIFS('RAB Prices Short'!AU:AU,'RAB Prices Short'!$B:$B,'All Prices combined'!$D505,'RAB Prices Short'!$E:$E,'All Prices combined'!$G505),IF($B505="RAB Long",SUMIFS('RAB Prices Long'!AU:AU,'RAB Prices Long'!$B:$B,'All Prices combined'!$D505,'RAB Prices Long'!$E:$E,'All Prices combined'!$G505)))),2)</f>
        <v>0</v>
      </c>
      <c r="AS505" s="2">
        <f>ROUND(IF($B505="Annuity",SUMIFS('Annuity Prices'!AV:AV,'Annuity Prices'!$B:$B,$D505,'Annuity Prices'!$E:$E,$G505),IF($B505="RAB Short",SUMIFS('RAB Prices Short'!AV:AV,'RAB Prices Short'!$B:$B,'All Prices combined'!$D505,'RAB Prices Short'!$E:$E,'All Prices combined'!$G505),IF($B505="RAB Long",SUMIFS('RAB Prices Long'!AV:AV,'RAB Prices Long'!$B:$B,'All Prices combined'!$D505,'RAB Prices Long'!$E:$E,'All Prices combined'!$G505)))),2)</f>
        <v>0</v>
      </c>
      <c r="AT505" s="2">
        <f>ROUND(IF($B505="Annuity",SUMIFS('Annuity Prices'!AW:AW,'Annuity Prices'!$B:$B,$D505,'Annuity Prices'!$E:$E,$G505),IF($B505="RAB Short",SUMIFS('RAB Prices Short'!AW:AW,'RAB Prices Short'!$B:$B,'All Prices combined'!$D505,'RAB Prices Short'!$E:$E,'All Prices combined'!$G505),IF($B505="RAB Long",SUMIFS('RAB Prices Long'!AW:AW,'RAB Prices Long'!$B:$B,'All Prices combined'!$D505,'RAB Prices Long'!$E:$E,'All Prices combined'!$G505)))),2)</f>
        <v>0</v>
      </c>
      <c r="AU505" s="2">
        <f>ROUND(IF($B505="Annuity",SUMIFS('Annuity Prices'!AX:AX,'Annuity Prices'!$B:$B,$D505,'Annuity Prices'!$E:$E,$G505),IF($B505="RAB Short",SUMIFS('RAB Prices Short'!AX:AX,'RAB Prices Short'!$B:$B,'All Prices combined'!$D505,'RAB Prices Short'!$E:$E,'All Prices combined'!$G505),IF($B505="RAB Long",SUMIFS('RAB Prices Long'!AX:AX,'RAB Prices Long'!$B:$B,'All Prices combined'!$D505,'RAB Prices Long'!$E:$E,'All Prices combined'!$G505)))),2)</f>
        <v>0</v>
      </c>
      <c r="AV505" s="2">
        <f>ROUND(IF($B505="Annuity",SUMIFS('Annuity Prices'!AY:AY,'Annuity Prices'!$B:$B,$D505,'Annuity Prices'!$E:$E,$G505),IF($B505="RAB Short",SUMIFS('RAB Prices Short'!AY:AY,'RAB Prices Short'!$B:$B,'All Prices combined'!$D505,'RAB Prices Short'!$E:$E,'All Prices combined'!$G505),IF($B505="RAB Long",SUMIFS('RAB Prices Long'!AY:AY,'RAB Prices Long'!$B:$B,'All Prices combined'!$D505,'RAB Prices Long'!$E:$E,'All Prices combined'!$G505)))),2)</f>
        <v>0</v>
      </c>
      <c r="AW505" s="2">
        <f>ROUND(IF($B505="Annuity",SUMIFS('Annuity Prices'!AZ:AZ,'Annuity Prices'!$B:$B,$D505,'Annuity Prices'!$E:$E,$G505),IF($B505="RAB Short",SUMIFS('RAB Prices Short'!AZ:AZ,'RAB Prices Short'!$B:$B,'All Prices combined'!$D505,'RAB Prices Short'!$E:$E,'All Prices combined'!$G505),IF($B505="RAB Long",SUMIFS('RAB Prices Long'!AZ:AZ,'RAB Prices Long'!$B:$B,'All Prices combined'!$D505,'RAB Prices Long'!$E:$E,'All Prices combined'!$G505)))),2)</f>
        <v>0</v>
      </c>
      <c r="AX505" s="2">
        <f>ROUND(IF($B505="Annuity",SUMIFS('Annuity Prices'!BA:BA,'Annuity Prices'!$B:$B,$D505,'Annuity Prices'!$E:$E,$G505),IF($B505="RAB Short",SUMIFS('RAB Prices Short'!BA:BA,'RAB Prices Short'!$B:$B,'All Prices combined'!$D505,'RAB Prices Short'!$E:$E,'All Prices combined'!$G505),IF($B505="RAB Long",SUMIFS('RAB Prices Long'!BA:BA,'RAB Prices Long'!$B:$B,'All Prices combined'!$D505,'RAB Prices Long'!$E:$E,'All Prices combined'!$G505)))),2)</f>
        <v>0</v>
      </c>
      <c r="AY505" s="2">
        <f>ROUND(IF($B505="Annuity",SUMIFS('Annuity Prices'!BB:BB,'Annuity Prices'!$B:$B,$D505,'Annuity Prices'!$E:$E,$G505),IF($B505="RAB Short",SUMIFS('RAB Prices Short'!BB:BB,'RAB Prices Short'!$B:$B,'All Prices combined'!$D505,'RAB Prices Short'!$E:$E,'All Prices combined'!$G505),IF($B505="RAB Long",SUMIFS('RAB Prices Long'!BB:BB,'RAB Prices Long'!$B:$B,'All Prices combined'!$D505,'RAB Prices Long'!$E:$E,'All Prices combined'!$G505)))),2)</f>
        <v>0</v>
      </c>
      <c r="AZ505" s="2">
        <f>ROUND(IF($B505="Annuity",SUMIFS('Annuity Prices'!BC:BC,'Annuity Prices'!$B:$B,$D505,'Annuity Prices'!$E:$E,$G505),IF($B505="RAB Short",SUMIFS('RAB Prices Short'!BC:BC,'RAB Prices Short'!$B:$B,'All Prices combined'!$D505,'RAB Prices Short'!$E:$E,'All Prices combined'!$G505),IF($B505="RAB Long",SUMIFS('RAB Prices Long'!BC:BC,'RAB Prices Long'!$B:$B,'All Prices combined'!$D505,'RAB Prices Long'!$E:$E,'All Prices combined'!$G505)))),2)</f>
        <v>0</v>
      </c>
      <c r="BA505" s="2">
        <f>ROUND(IF($B505="Annuity",SUMIFS('Annuity Prices'!BD:BD,'Annuity Prices'!$B:$B,$D505,'Annuity Prices'!$E:$E,$G505),IF($B505="RAB Short",SUMIFS('RAB Prices Short'!BD:BD,'RAB Prices Short'!$B:$B,'All Prices combined'!$D505,'RAB Prices Short'!$E:$E,'All Prices combined'!$G505),IF($B505="RAB Long",SUMIFS('RAB Prices Long'!BD:BD,'RAB Prices Long'!$B:$B,'All Prices combined'!$D505,'RAB Prices Long'!$E:$E,'All Prices combined'!$G505)))),2)</f>
        <v>0</v>
      </c>
      <c r="BB505" s="2">
        <f>ROUND(IF($B505="Annuity",SUMIFS('Annuity Prices'!BE:BE,'Annuity Prices'!$B:$B,$D505,'Annuity Prices'!$E:$E,$G505),IF($B505="RAB Short",SUMIFS('RAB Prices Short'!BE:BE,'RAB Prices Short'!$B:$B,'All Prices combined'!$D505,'RAB Prices Short'!$E:$E,'All Prices combined'!$G505),IF($B505="RAB Long",SUMIFS('RAB Prices Long'!BE:BE,'RAB Prices Long'!$B:$B,'All Prices combined'!$D505,'RAB Prices Long'!$E:$E,'All Prices combined'!$G505)))),2)</f>
        <v>0</v>
      </c>
      <c r="BC505" s="2">
        <f>ROUND(IF($B505="Annuity",SUMIFS('Annuity Prices'!BF:BF,'Annuity Prices'!$B:$B,$D505,'Annuity Prices'!$E:$E,$G505),IF($B505="RAB Short",SUMIFS('RAB Prices Short'!BF:BF,'RAB Prices Short'!$B:$B,'All Prices combined'!$D505,'RAB Prices Short'!$E:$E,'All Prices combined'!$G505),IF($B505="RAB Long",SUMIFS('RAB Prices Long'!BF:BF,'RAB Prices Long'!$B:$B,'All Prices combined'!$D505,'RAB Prices Long'!$E:$E,'All Prices combined'!$G505)))),2)</f>
        <v>0</v>
      </c>
      <c r="BD505" s="2">
        <f>ROUND(IF($B505="Annuity",SUMIFS('Annuity Prices'!BG:BG,'Annuity Prices'!$B:$B,$D505,'Annuity Prices'!$E:$E,$G505),IF($B505="RAB Short",SUMIFS('RAB Prices Short'!BG:BG,'RAB Prices Short'!$B:$B,'All Prices combined'!$D505,'RAB Prices Short'!$E:$E,'All Prices combined'!$G505),IF($B505="RAB Long",SUMIFS('RAB Prices Long'!BG:BG,'RAB Prices Long'!$B:$B,'All Prices combined'!$D505,'RAB Prices Long'!$E:$E,'All Prices combined'!$G505)))),2)</f>
        <v>0</v>
      </c>
      <c r="BE505" s="2">
        <f>ROUND(IF($B505="Annuity",SUMIFS('Annuity Prices'!BH:BH,'Annuity Prices'!$B:$B,$D505,'Annuity Prices'!$E:$E,$G505),IF($B505="RAB Short",SUMIFS('RAB Prices Short'!BH:BH,'RAB Prices Short'!$B:$B,'All Prices combined'!$D505,'RAB Prices Short'!$E:$E,'All Prices combined'!$G505),IF($B505="RAB Long",SUMIFS('RAB Prices Long'!BH:BH,'RAB Prices Long'!$B:$B,'All Prices combined'!$D505,'RAB Prices Long'!$E:$E,'All Prices combined'!$G505)))),2)</f>
        <v>0</v>
      </c>
      <c r="BF505" s="2">
        <f>ROUND(IF($B505="Annuity",SUMIFS('Annuity Prices'!BI:BI,'Annuity Prices'!$B:$B,$D505,'Annuity Prices'!$E:$E,$G505),IF($B505="RAB Short",SUMIFS('RAB Prices Short'!BI:BI,'RAB Prices Short'!$B:$B,'All Prices combined'!$D505,'RAB Prices Short'!$E:$E,'All Prices combined'!$G505),IF($B505="RAB Long",SUMIFS('RAB Prices Long'!BI:BI,'RAB Prices Long'!$B:$B,'All Prices combined'!$D505,'RAB Prices Long'!$E:$E,'All Prices combined'!$G505)))),2)</f>
        <v>0</v>
      </c>
      <c r="BG505" s="2">
        <f>ROUND(IF($B505="Annuity",SUMIFS('Annuity Prices'!BJ:BJ,'Annuity Prices'!$B:$B,$D505,'Annuity Prices'!$E:$E,$G505),IF($B505="RAB Short",SUMIFS('RAB Prices Short'!BJ:BJ,'RAB Prices Short'!$B:$B,'All Prices combined'!$D505,'RAB Prices Short'!$E:$E,'All Prices combined'!$G505),IF($B505="RAB Long",SUMIFS('RAB Prices Long'!BJ:BJ,'RAB Prices Long'!$B:$B,'All Prices combined'!$D505,'RAB Prices Long'!$E:$E,'All Prices combined'!$G505)))),2)</f>
        <v>0</v>
      </c>
      <c r="BH505" s="2">
        <f>ROUND(IF($B505="Annuity",SUMIFS('Annuity Prices'!BK:BK,'Annuity Prices'!$B:$B,$D505,'Annuity Prices'!$E:$E,$G505),IF($B505="RAB Short",SUMIFS('RAB Prices Short'!BK:BK,'RAB Prices Short'!$B:$B,'All Prices combined'!$D505,'RAB Prices Short'!$E:$E,'All Prices combined'!$G505),IF($B505="RAB Long",SUMIFS('RAB Prices Long'!BK:BK,'RAB Prices Long'!$B:$B,'All Prices combined'!$D505,'RAB Prices Long'!$E:$E,'All Prices combined'!$G505)))),2)</f>
        <v>0</v>
      </c>
      <c r="BI505" s="2">
        <f>ROUND(IF($B505="Annuity",SUMIFS('Annuity Prices'!BL:BL,'Annuity Prices'!$B:$B,$D505,'Annuity Prices'!$E:$E,$G505),IF($B505="RAB Short",SUMIFS('RAB Prices Short'!BL:BL,'RAB Prices Short'!$B:$B,'All Prices combined'!$D505,'RAB Prices Short'!$E:$E,'All Prices combined'!$G505),IF($B505="RAB Long",SUMIFS('RAB Prices Long'!BL:BL,'RAB Prices Long'!$B:$B,'All Prices combined'!$D505,'RAB Prices Long'!$E:$E,'All Prices combined'!$G505)))),2)</f>
        <v>0</v>
      </c>
      <c r="BJ505" s="2">
        <f>ROUND(IF($B505="Annuity",SUMIFS('Annuity Prices'!BM:BM,'Annuity Prices'!$B:$B,$D505,'Annuity Prices'!$E:$E,$G505),IF($B505="RAB Short",SUMIFS('RAB Prices Short'!BM:BM,'RAB Prices Short'!$B:$B,'All Prices combined'!$D505,'RAB Prices Short'!$E:$E,'All Prices combined'!$G505),IF($B505="RAB Long",SUMIFS('RAB Prices Long'!BM:BM,'RAB Prices Long'!$B:$B,'All Prices combined'!$D505,'RAB Prices Long'!$E:$E,'All Prices combined'!$G505)))),2)</f>
        <v>0</v>
      </c>
      <c r="BK505" s="2">
        <f>ROUND(IF($B505="Annuity",SUMIFS('Annuity Prices'!BN:BN,'Annuity Prices'!$B:$B,$D505,'Annuity Prices'!$E:$E,$G505),IF($B505="RAB Short",SUMIFS('RAB Prices Short'!BN:BN,'RAB Prices Short'!$B:$B,'All Prices combined'!$D505,'RAB Prices Short'!$E:$E,'All Prices combined'!$G505),IF($B505="RAB Long",SUMIFS('RAB Prices Long'!BN:BN,'RAB Prices Long'!$B:$B,'All Prices combined'!$D505,'RAB Prices Long'!$E:$E,'All Prices combined'!$G505)))),2)</f>
        <v>0</v>
      </c>
      <c r="BL505" s="2">
        <f>ROUND(IF($B505="Annuity",SUMIFS('Annuity Prices'!BO:BO,'Annuity Prices'!$B:$B,$D505,'Annuity Prices'!$E:$E,$G505),IF($B505="RAB Short",SUMIFS('RAB Prices Short'!BO:BO,'RAB Prices Short'!$B:$B,'All Prices combined'!$D505,'RAB Prices Short'!$E:$E,'All Prices combined'!$G505),IF($B505="RAB Long",SUMIFS('RAB Prices Long'!BO:BO,'RAB Prices Long'!$B:$B,'All Prices combined'!$D505,'RAB Prices Long'!$E:$E,'All Prices combined'!$G505)))),2)</f>
        <v>0</v>
      </c>
      <c r="BM505" s="2">
        <f>ROUND(IF($B505="Annuity",SUMIFS('Annuity Prices'!BP:BP,'Annuity Prices'!$B:$B,$D505,'Annuity Prices'!$E:$E,$G505),IF($B505="RAB Short",SUMIFS('RAB Prices Short'!BP:BP,'RAB Prices Short'!$B:$B,'All Prices combined'!$D505,'RAB Prices Short'!$E:$E,'All Prices combined'!$G505),IF($B505="RAB Long",SUMIFS('RAB Prices Long'!BP:BP,'RAB Prices Long'!$B:$B,'All Prices combined'!$D505,'RAB Prices Long'!$E:$E,'All Prices combined'!$G505)))),2)</f>
        <v>0</v>
      </c>
      <c r="BN505" s="2">
        <f>ROUND(IF($B505="Annuity",SUMIFS('Annuity Prices'!BQ:BQ,'Annuity Prices'!$B:$B,$D505,'Annuity Prices'!$E:$E,$G505),IF($B505="RAB Short",SUMIFS('RAB Prices Short'!BQ:BQ,'RAB Prices Short'!$B:$B,'All Prices combined'!$D505,'RAB Prices Short'!$E:$E,'All Prices combined'!$G505),IF($B505="RAB Long",SUMIFS('RAB Prices Long'!BQ:BQ,'RAB Prices Long'!$B:$B,'All Prices combined'!$D505,'RAB Prices Long'!$E:$E,'All Prices combined'!$G505)))),2)</f>
        <v>0</v>
      </c>
      <c r="BO505" s="2">
        <f>ROUND(IF($B505="Annuity",SUMIFS('Annuity Prices'!BR:BR,'Annuity Prices'!$B:$B,$D505,'Annuity Prices'!$E:$E,$G505),IF($B505="RAB Short",SUMIFS('RAB Prices Short'!BR:BR,'RAB Prices Short'!$B:$B,'All Prices combined'!$D505,'RAB Prices Short'!$E:$E,'All Prices combined'!$G505),IF($B505="RAB Long",SUMIFS('RAB Prices Long'!BR:BR,'RAB Prices Long'!$B:$B,'All Prices combined'!$D505,'RAB Prices Long'!$E:$E,'All Prices combined'!$G505)))),2)</f>
        <v>0</v>
      </c>
      <c r="BP505" s="2">
        <f>ROUND(IF($B505="Annuity",SUMIFS('Annuity Prices'!BS:BS,'Annuity Prices'!$B:$B,$D505,'Annuity Prices'!$E:$E,$G505),IF($B505="RAB Short",SUMIFS('RAB Prices Short'!BS:BS,'RAB Prices Short'!$B:$B,'All Prices combined'!$D505,'RAB Prices Short'!$E:$E,'All Prices combined'!$G505),IF($B505="RAB Long",SUMIFS('RAB Prices Long'!BS:BS,'RAB Prices Long'!$B:$B,'All Prices combined'!$D505,'RAB Prices Long'!$E:$E,'All Prices combined'!$G505)))),2)</f>
        <v>0</v>
      </c>
      <c r="BQ505" s="2">
        <f>ROUND(IF($B505="Annuity",SUMIFS('Annuity Prices'!BT:BT,'Annuity Prices'!$B:$B,$D505,'Annuity Prices'!$E:$E,$G505),IF($B505="RAB Short",SUMIFS('RAB Prices Short'!BT:BT,'RAB Prices Short'!$B:$B,'All Prices combined'!$D505,'RAB Prices Short'!$E:$E,'All Prices combined'!$G505),IF($B505="RAB Long",SUMIFS('RAB Prices Long'!BT:BT,'RAB Prices Long'!$B:$B,'All Prices combined'!$D505,'RAB Prices Long'!$E:$E,'All Prices combined'!$G505)))),2)</f>
        <v>0</v>
      </c>
      <c r="BR505" s="2">
        <f>ROUND(IF($B505="Annuity",SUMIFS('Annuity Prices'!BU:BU,'Annuity Prices'!$B:$B,$D505,'Annuity Prices'!$E:$E,$G505),IF($B505="RAB Short",SUMIFS('RAB Prices Short'!BU:BU,'RAB Prices Short'!$B:$B,'All Prices combined'!$D505,'RAB Prices Short'!$E:$E,'All Prices combined'!$G505),IF($B505="RAB Long",SUMIFS('RAB Prices Long'!BU:BU,'RAB Prices Long'!$B:$B,'All Prices combined'!$D505,'RAB Prices Long'!$E:$E,'All Prices combined'!$G505)))),2)</f>
        <v>0</v>
      </c>
      <c r="BS505" s="2">
        <f>ROUND(IF($B505="Annuity",SUMIFS('Annuity Prices'!BV:BV,'Annuity Prices'!$B:$B,$D505,'Annuity Prices'!$E:$E,$G505),IF($B505="RAB Short",SUMIFS('RAB Prices Short'!BV:BV,'RAB Prices Short'!$B:$B,'All Prices combined'!$D505,'RAB Prices Short'!$E:$E,'All Prices combined'!$G505),IF($B505="RAB Long",SUMIFS('RAB Prices Long'!BV:BV,'RAB Prices Long'!$B:$B,'All Prices combined'!$D505,'RAB Prices Long'!$E:$E,'All Prices combined'!$G505)))),2)</f>
        <v>0</v>
      </c>
      <c r="BT505" s="2">
        <f>ROUND(IF($B505="Annuity",SUMIFS('Annuity Prices'!BW:BW,'Annuity Prices'!$B:$B,$D505,'Annuity Prices'!$E:$E,$G505),IF($B505="RAB Short",SUMIFS('RAB Prices Short'!BW:BW,'RAB Prices Short'!$B:$B,'All Prices combined'!$D505,'RAB Prices Short'!$E:$E,'All Prices combined'!$G505),IF($B505="RAB Long",SUMIFS('RAB Prices Long'!BW:BW,'RAB Prices Long'!$B:$B,'All Prices combined'!$D505,'RAB Prices Long'!$E:$E,'All Prices combined'!$G505)))),2)</f>
        <v>0</v>
      </c>
      <c r="BU505" s="2">
        <f>ROUND(IF($B505="Annuity",SUMIFS('Annuity Prices'!BX:BX,'Annuity Prices'!$B:$B,$D505,'Annuity Prices'!$E:$E,$G505),IF($B505="RAB Short",SUMIFS('RAB Prices Short'!BX:BX,'RAB Prices Short'!$B:$B,'All Prices combined'!$D505,'RAB Prices Short'!$E:$E,'All Prices combined'!$G505),IF($B505="RAB Long",SUMIFS('RAB Prices Long'!BX:BX,'RAB Prices Long'!$B:$B,'All Prices combined'!$D505,'RAB Prices Long'!$E:$E,'All Prices combined'!$G505)))),2)</f>
        <v>0</v>
      </c>
    </row>
    <row r="506" spans="2:73" x14ac:dyDescent="0.25">
      <c r="B506" t="s">
        <v>45</v>
      </c>
      <c r="C506">
        <v>22</v>
      </c>
      <c r="D506" t="s">
        <v>198</v>
      </c>
      <c r="E506" t="s">
        <v>193</v>
      </c>
      <c r="F506" t="s">
        <v>197</v>
      </c>
      <c r="G506" t="s">
        <v>38</v>
      </c>
      <c r="H506" t="s">
        <v>128</v>
      </c>
      <c r="I506" s="2">
        <f>ROUND(IF($B506="Annuity",SUMIFS('Annuity Prices'!L:L,'Annuity Prices'!$B:$B,$D506,'Annuity Prices'!$E:$E,$G506),IF($B506="RAB Short",SUMIFS('RAB Prices Short'!L:L,'RAB Prices Short'!$B:$B,'All Prices combined'!$D506,'RAB Prices Short'!$E:$E,'All Prices combined'!$G506),IF($B506="RAB Long",SUMIFS('RAB Prices Long'!L:L,'RAB Prices Long'!$B:$B,'All Prices combined'!$D506,'RAB Prices Long'!$E:$E,'All Prices combined'!$G506)))),2)</f>
        <v>0</v>
      </c>
      <c r="J506" s="2">
        <f>ROUND(IF($B506="Annuity",SUMIFS('Annuity Prices'!M:M,'Annuity Prices'!$B:$B,$D506,'Annuity Prices'!$E:$E,$G506),IF($B506="RAB Short",SUMIFS('RAB Prices Short'!M:M,'RAB Prices Short'!$B:$B,'All Prices combined'!$D506,'RAB Prices Short'!$E:$E,'All Prices combined'!$G506),IF($B506="RAB Long",SUMIFS('RAB Prices Long'!M:M,'RAB Prices Long'!$B:$B,'All Prices combined'!$D506,'RAB Prices Long'!$E:$E,'All Prices combined'!$G506)))),2)</f>
        <v>0</v>
      </c>
      <c r="K506" s="2">
        <f>ROUND(IF($B506="Annuity",SUMIFS('Annuity Prices'!N:N,'Annuity Prices'!$B:$B,$D506,'Annuity Prices'!$E:$E,$G506),IF($B506="RAB Short",SUMIFS('RAB Prices Short'!N:N,'RAB Prices Short'!$B:$B,'All Prices combined'!$D506,'RAB Prices Short'!$E:$E,'All Prices combined'!$G506),IF($B506="RAB Long",SUMIFS('RAB Prices Long'!N:N,'RAB Prices Long'!$B:$B,'All Prices combined'!$D506,'RAB Prices Long'!$E:$E,'All Prices combined'!$G506)))),2)</f>
        <v>23.78</v>
      </c>
      <c r="L506" s="2">
        <f>ROUND(IF($B506="Annuity",SUMIFS('Annuity Prices'!O:O,'Annuity Prices'!$B:$B,$D506,'Annuity Prices'!$E:$E,$G506),IF($B506="RAB Short",SUMIFS('RAB Prices Short'!O:O,'RAB Prices Short'!$B:$B,'All Prices combined'!$D506,'RAB Prices Short'!$E:$E,'All Prices combined'!$G506),IF($B506="RAB Long",SUMIFS('RAB Prices Long'!O:O,'RAB Prices Long'!$B:$B,'All Prices combined'!$D506,'RAB Prices Long'!$E:$E,'All Prices combined'!$G506)))),2)</f>
        <v>24.47</v>
      </c>
      <c r="M506" s="2">
        <f>ROUND(IF($B506="Annuity",SUMIFS('Annuity Prices'!P:P,'Annuity Prices'!$B:$B,$D506,'Annuity Prices'!$E:$E,$G506),IF($B506="RAB Short",SUMIFS('RAB Prices Short'!P:P,'RAB Prices Short'!$B:$B,'All Prices combined'!$D506,'RAB Prices Short'!$E:$E,'All Prices combined'!$G506),IF($B506="RAB Long",SUMIFS('RAB Prices Long'!P:P,'RAB Prices Long'!$B:$B,'All Prices combined'!$D506,'RAB Prices Long'!$E:$E,'All Prices combined'!$G506)))),2)</f>
        <v>24.91</v>
      </c>
      <c r="N506" s="2">
        <f>ROUND(IF($B506="Annuity",SUMIFS('Annuity Prices'!Q:Q,'Annuity Prices'!$B:$B,$D506,'Annuity Prices'!$E:$E,$G506),IF($B506="RAB Short",SUMIFS('RAB Prices Short'!Q:Q,'RAB Prices Short'!$B:$B,'All Prices combined'!$D506,'RAB Prices Short'!$E:$E,'All Prices combined'!$G506),IF($B506="RAB Long",SUMIFS('RAB Prices Long'!Q:Q,'RAB Prices Long'!$B:$B,'All Prices combined'!$D506,'RAB Prices Long'!$E:$E,'All Prices combined'!$G506)))),2)</f>
        <v>25.54</v>
      </c>
      <c r="O506" s="2">
        <f>ROUND(IF($B506="Annuity",SUMIFS('Annuity Prices'!R:R,'Annuity Prices'!$B:$B,$D506,'Annuity Prices'!$E:$E,$G506),IF($B506="RAB Short",SUMIFS('RAB Prices Short'!R:R,'RAB Prices Short'!$B:$B,'All Prices combined'!$D506,'RAB Prices Short'!$E:$E,'All Prices combined'!$G506),IF($B506="RAB Long",SUMIFS('RAB Prices Long'!R:R,'RAB Prices Long'!$B:$B,'All Prices combined'!$D506,'RAB Prices Long'!$E:$E,'All Prices combined'!$G506)))),2)</f>
        <v>26.17</v>
      </c>
      <c r="P506" s="2">
        <f>ROUND(IF($B506="Annuity",SUMIFS('Annuity Prices'!S:S,'Annuity Prices'!$B:$B,$D506,'Annuity Prices'!$E:$E,$G506),IF($B506="RAB Short",SUMIFS('RAB Prices Short'!S:S,'RAB Prices Short'!$B:$B,'All Prices combined'!$D506,'RAB Prices Short'!$E:$E,'All Prices combined'!$G506),IF($B506="RAB Long",SUMIFS('RAB Prices Long'!S:S,'RAB Prices Long'!$B:$B,'All Prices combined'!$D506,'RAB Prices Long'!$E:$E,'All Prices combined'!$G506)))),2)</f>
        <v>26.83</v>
      </c>
      <c r="Q506" s="2">
        <f>ROUND(IF($B506="Annuity",SUMIFS('Annuity Prices'!T:T,'Annuity Prices'!$B:$B,$D506,'Annuity Prices'!$E:$E,$G506),IF($B506="RAB Short",SUMIFS('RAB Prices Short'!T:T,'RAB Prices Short'!$B:$B,'All Prices combined'!$D506,'RAB Prices Short'!$E:$E,'All Prices combined'!$G506),IF($B506="RAB Long",SUMIFS('RAB Prices Long'!T:T,'RAB Prices Long'!$B:$B,'All Prices combined'!$D506,'RAB Prices Long'!$E:$E,'All Prices combined'!$G506)))),2)</f>
        <v>27.38</v>
      </c>
      <c r="R506" s="2">
        <f>ROUND(IF($B506="Annuity",SUMIFS('Annuity Prices'!U:U,'Annuity Prices'!$B:$B,$D506,'Annuity Prices'!$E:$E,$G506),IF($B506="RAB Short",SUMIFS('RAB Prices Short'!U:U,'RAB Prices Short'!$B:$B,'All Prices combined'!$D506,'RAB Prices Short'!$E:$E,'All Prices combined'!$G506),IF($B506="RAB Long",SUMIFS('RAB Prices Long'!U:U,'RAB Prices Long'!$B:$B,'All Prices combined'!$D506,'RAB Prices Long'!$E:$E,'All Prices combined'!$G506)))),2)</f>
        <v>28.06</v>
      </c>
      <c r="S506" s="2">
        <f>ROUND(IF($B506="Annuity",SUMIFS('Annuity Prices'!V:V,'Annuity Prices'!$B:$B,$D506,'Annuity Prices'!$E:$E,$G506),IF($B506="RAB Short",SUMIFS('RAB Prices Short'!V:V,'RAB Prices Short'!$B:$B,'All Prices combined'!$D506,'RAB Prices Short'!$E:$E,'All Prices combined'!$G506),IF($B506="RAB Long",SUMIFS('RAB Prices Long'!V:V,'RAB Prices Long'!$B:$B,'All Prices combined'!$D506,'RAB Prices Long'!$E:$E,'All Prices combined'!$G506)))),2)</f>
        <v>28.76</v>
      </c>
      <c r="T506" s="2">
        <f>ROUND(IF($B506="Annuity",SUMIFS('Annuity Prices'!W:W,'Annuity Prices'!$B:$B,$D506,'Annuity Prices'!$E:$E,$G506),IF($B506="RAB Short",SUMIFS('RAB Prices Short'!W:W,'RAB Prices Short'!$B:$B,'All Prices combined'!$D506,'RAB Prices Short'!$E:$E,'All Prices combined'!$G506),IF($B506="RAB Long",SUMIFS('RAB Prices Long'!W:W,'RAB Prices Long'!$B:$B,'All Prices combined'!$D506,'RAB Prices Long'!$E:$E,'All Prices combined'!$G506)))),2)</f>
        <v>29.48</v>
      </c>
      <c r="U506" s="2">
        <f>ROUND(IF($B506="Annuity",SUMIFS('Annuity Prices'!X:X,'Annuity Prices'!$B:$B,$D506,'Annuity Prices'!$E:$E,$G506),IF($B506="RAB Short",SUMIFS('RAB Prices Short'!X:X,'RAB Prices Short'!$B:$B,'All Prices combined'!$D506,'RAB Prices Short'!$E:$E,'All Prices combined'!$G506),IF($B506="RAB Long",SUMIFS('RAB Prices Long'!X:X,'RAB Prices Long'!$B:$B,'All Prices combined'!$D506,'RAB Prices Long'!$E:$E,'All Prices combined'!$G506)))),2)</f>
        <v>30.08</v>
      </c>
      <c r="V506" s="2">
        <f>ROUND(IF($B506="Annuity",SUMIFS('Annuity Prices'!Y:Y,'Annuity Prices'!$B:$B,$D506,'Annuity Prices'!$E:$E,$G506),IF($B506="RAB Short",SUMIFS('RAB Prices Short'!Y:Y,'RAB Prices Short'!$B:$B,'All Prices combined'!$D506,'RAB Prices Short'!$E:$E,'All Prices combined'!$G506),IF($B506="RAB Long",SUMIFS('RAB Prices Long'!Y:Y,'RAB Prices Long'!$B:$B,'All Prices combined'!$D506,'RAB Prices Long'!$E:$E,'All Prices combined'!$G506)))),2)</f>
        <v>30.83</v>
      </c>
      <c r="W506" s="2">
        <f>ROUND(IF($B506="Annuity",SUMIFS('Annuity Prices'!Z:Z,'Annuity Prices'!$B:$B,$D506,'Annuity Prices'!$E:$E,$G506),IF($B506="RAB Short",SUMIFS('RAB Prices Short'!Z:Z,'RAB Prices Short'!$B:$B,'All Prices combined'!$D506,'RAB Prices Short'!$E:$E,'All Prices combined'!$G506),IF($B506="RAB Long",SUMIFS('RAB Prices Long'!Z:Z,'RAB Prices Long'!$B:$B,'All Prices combined'!$D506,'RAB Prices Long'!$E:$E,'All Prices combined'!$G506)))),2)</f>
        <v>31.6</v>
      </c>
      <c r="X506" s="2">
        <f>ROUND(IF($B506="Annuity",SUMIFS('Annuity Prices'!AA:AA,'Annuity Prices'!$B:$B,$D506,'Annuity Prices'!$E:$E,$G506),IF($B506="RAB Short",SUMIFS('RAB Prices Short'!AA:AA,'RAB Prices Short'!$B:$B,'All Prices combined'!$D506,'RAB Prices Short'!$E:$E,'All Prices combined'!$G506),IF($B506="RAB Long",SUMIFS('RAB Prices Long'!AA:AA,'RAB Prices Long'!$B:$B,'All Prices combined'!$D506,'RAB Prices Long'!$E:$E,'All Prices combined'!$G506)))),2)</f>
        <v>32.39</v>
      </c>
      <c r="Y506" s="2">
        <f>ROUND(IF($B506="Annuity",SUMIFS('Annuity Prices'!AB:AB,'Annuity Prices'!$B:$B,$D506,'Annuity Prices'!$E:$E,$G506),IF($B506="RAB Short",SUMIFS('RAB Prices Short'!AB:AB,'RAB Prices Short'!$B:$B,'All Prices combined'!$D506,'RAB Prices Short'!$E:$E,'All Prices combined'!$G506),IF($B506="RAB Long",SUMIFS('RAB Prices Long'!AB:AB,'RAB Prices Long'!$B:$B,'All Prices combined'!$D506,'RAB Prices Long'!$E:$E,'All Prices combined'!$G506)))),2)</f>
        <v>33.06</v>
      </c>
      <c r="Z506" s="2">
        <f>ROUND(IF($B506="Annuity",SUMIFS('Annuity Prices'!AC:AC,'Annuity Prices'!$B:$B,$D506,'Annuity Prices'!$E:$E,$G506),IF($B506="RAB Short",SUMIFS('RAB Prices Short'!AC:AC,'RAB Prices Short'!$B:$B,'All Prices combined'!$D506,'RAB Prices Short'!$E:$E,'All Prices combined'!$G506),IF($B506="RAB Long",SUMIFS('RAB Prices Long'!AC:AC,'RAB Prices Long'!$B:$B,'All Prices combined'!$D506,'RAB Prices Long'!$E:$E,'All Prices combined'!$G506)))),2)</f>
        <v>33.880000000000003</v>
      </c>
      <c r="AA506" s="2">
        <f>ROUND(IF($B506="Annuity",SUMIFS('Annuity Prices'!AD:AD,'Annuity Prices'!$B:$B,$D506,'Annuity Prices'!$E:$E,$G506),IF($B506="RAB Short",SUMIFS('RAB Prices Short'!AD:AD,'RAB Prices Short'!$B:$B,'All Prices combined'!$D506,'RAB Prices Short'!$E:$E,'All Prices combined'!$G506),IF($B506="RAB Long",SUMIFS('RAB Prices Long'!AD:AD,'RAB Prices Long'!$B:$B,'All Prices combined'!$D506,'RAB Prices Long'!$E:$E,'All Prices combined'!$G506)))),2)</f>
        <v>34.729999999999997</v>
      </c>
      <c r="AB506" s="2">
        <f>ROUND(IF($B506="Annuity",SUMIFS('Annuity Prices'!AE:AE,'Annuity Prices'!$B:$B,$D506,'Annuity Prices'!$E:$E,$G506),IF($B506="RAB Short",SUMIFS('RAB Prices Short'!AE:AE,'RAB Prices Short'!$B:$B,'All Prices combined'!$D506,'RAB Prices Short'!$E:$E,'All Prices combined'!$G506),IF($B506="RAB Long",SUMIFS('RAB Prices Long'!AE:AE,'RAB Prices Long'!$B:$B,'All Prices combined'!$D506,'RAB Prices Long'!$E:$E,'All Prices combined'!$G506)))),2)</f>
        <v>35.6</v>
      </c>
      <c r="AC506" s="2">
        <f>ROUND(IF($B506="Annuity",SUMIFS('Annuity Prices'!AF:AF,'Annuity Prices'!$B:$B,$D506,'Annuity Prices'!$E:$E,$G506),IF($B506="RAB Short",SUMIFS('RAB Prices Short'!AF:AF,'RAB Prices Short'!$B:$B,'All Prices combined'!$D506,'RAB Prices Short'!$E:$E,'All Prices combined'!$G506),IF($B506="RAB Long",SUMIFS('RAB Prices Long'!AF:AF,'RAB Prices Long'!$B:$B,'All Prices combined'!$D506,'RAB Prices Long'!$E:$E,'All Prices combined'!$G506)))),2)</f>
        <v>36.32</v>
      </c>
      <c r="AD506" s="2">
        <f>ROUND(IF($B506="Annuity",SUMIFS('Annuity Prices'!AG:AG,'Annuity Prices'!$B:$B,$D506,'Annuity Prices'!$E:$E,$G506),IF($B506="RAB Short",SUMIFS('RAB Prices Short'!AG:AG,'RAB Prices Short'!$B:$B,'All Prices combined'!$D506,'RAB Prices Short'!$E:$E,'All Prices combined'!$G506),IF($B506="RAB Long",SUMIFS('RAB Prices Long'!AG:AG,'RAB Prices Long'!$B:$B,'All Prices combined'!$D506,'RAB Prices Long'!$E:$E,'All Prices combined'!$G506)))),2)</f>
        <v>37.229999999999997</v>
      </c>
      <c r="AE506" s="2">
        <f>ROUND(IF($B506="Annuity",SUMIFS('Annuity Prices'!AH:AH,'Annuity Prices'!$B:$B,$D506,'Annuity Prices'!$E:$E,$G506),IF($B506="RAB Short",SUMIFS('RAB Prices Short'!AH:AH,'RAB Prices Short'!$B:$B,'All Prices combined'!$D506,'RAB Prices Short'!$E:$E,'All Prices combined'!$G506),IF($B506="RAB Long",SUMIFS('RAB Prices Long'!AH:AH,'RAB Prices Long'!$B:$B,'All Prices combined'!$D506,'RAB Prices Long'!$E:$E,'All Prices combined'!$G506)))),2)</f>
        <v>38.159999999999997</v>
      </c>
      <c r="AF506" s="2">
        <f>ROUND(IF($B506="Annuity",SUMIFS('Annuity Prices'!AI:AI,'Annuity Prices'!$B:$B,$D506,'Annuity Prices'!$E:$E,$G506),IF($B506="RAB Short",SUMIFS('RAB Prices Short'!AI:AI,'RAB Prices Short'!$B:$B,'All Prices combined'!$D506,'RAB Prices Short'!$E:$E,'All Prices combined'!$G506),IF($B506="RAB Long",SUMIFS('RAB Prices Long'!AI:AI,'RAB Prices Long'!$B:$B,'All Prices combined'!$D506,'RAB Prices Long'!$E:$E,'All Prices combined'!$G506)))),2)</f>
        <v>39.119999999999997</v>
      </c>
      <c r="AG506" s="2">
        <f>ROUND(IF($B506="Annuity",SUMIFS('Annuity Prices'!AJ:AJ,'Annuity Prices'!$B:$B,$D506,'Annuity Prices'!$E:$E,$G506),IF($B506="RAB Short",SUMIFS('RAB Prices Short'!AJ:AJ,'RAB Prices Short'!$B:$B,'All Prices combined'!$D506,'RAB Prices Short'!$E:$E,'All Prices combined'!$G506),IF($B506="RAB Long",SUMIFS('RAB Prices Long'!AJ:AJ,'RAB Prices Long'!$B:$B,'All Prices combined'!$D506,'RAB Prices Long'!$E:$E,'All Prices combined'!$G506)))),2)</f>
        <v>39.909999999999997</v>
      </c>
      <c r="AH506" s="2">
        <f>ROUND(IF($B506="Annuity",SUMIFS('Annuity Prices'!AK:AK,'Annuity Prices'!$B:$B,$D506,'Annuity Prices'!$E:$E,$G506),IF($B506="RAB Short",SUMIFS('RAB Prices Short'!AK:AK,'RAB Prices Short'!$B:$B,'All Prices combined'!$D506,'RAB Prices Short'!$E:$E,'All Prices combined'!$G506),IF($B506="RAB Long",SUMIFS('RAB Prices Long'!AK:AK,'RAB Prices Long'!$B:$B,'All Prices combined'!$D506,'RAB Prices Long'!$E:$E,'All Prices combined'!$G506)))),2)</f>
        <v>40.909999999999997</v>
      </c>
      <c r="AI506" s="2">
        <f>ROUND(IF($B506="Annuity",SUMIFS('Annuity Prices'!AL:AL,'Annuity Prices'!$B:$B,$D506,'Annuity Prices'!$E:$E,$G506),IF($B506="RAB Short",SUMIFS('RAB Prices Short'!AL:AL,'RAB Prices Short'!$B:$B,'All Prices combined'!$D506,'RAB Prices Short'!$E:$E,'All Prices combined'!$G506),IF($B506="RAB Long",SUMIFS('RAB Prices Long'!AL:AL,'RAB Prices Long'!$B:$B,'All Prices combined'!$D506,'RAB Prices Long'!$E:$E,'All Prices combined'!$G506)))),2)</f>
        <v>41.93</v>
      </c>
      <c r="AJ506" s="2">
        <f>ROUND(IF($B506="Annuity",SUMIFS('Annuity Prices'!AM:AM,'Annuity Prices'!$B:$B,$D506,'Annuity Prices'!$E:$E,$G506),IF($B506="RAB Short",SUMIFS('RAB Prices Short'!AM:AM,'RAB Prices Short'!$B:$B,'All Prices combined'!$D506,'RAB Prices Short'!$E:$E,'All Prices combined'!$G506),IF($B506="RAB Long",SUMIFS('RAB Prices Long'!AM:AM,'RAB Prices Long'!$B:$B,'All Prices combined'!$D506,'RAB Prices Long'!$E:$E,'All Prices combined'!$G506)))),2)</f>
        <v>42.98</v>
      </c>
      <c r="AK506" s="2">
        <f>ROUND(IF($B506="Annuity",SUMIFS('Annuity Prices'!AN:AN,'Annuity Prices'!$B:$B,$D506,'Annuity Prices'!$E:$E,$G506),IF($B506="RAB Short",SUMIFS('RAB Prices Short'!AN:AN,'RAB Prices Short'!$B:$B,'All Prices combined'!$D506,'RAB Prices Short'!$E:$E,'All Prices combined'!$G506),IF($B506="RAB Long",SUMIFS('RAB Prices Long'!AN:AN,'RAB Prices Long'!$B:$B,'All Prices combined'!$D506,'RAB Prices Long'!$E:$E,'All Prices combined'!$G506)))),2)</f>
        <v>43.86</v>
      </c>
      <c r="AL506" s="2">
        <f>ROUND(IF($B506="Annuity",SUMIFS('Annuity Prices'!AO:AO,'Annuity Prices'!$B:$B,$D506,'Annuity Prices'!$E:$E,$G506),IF($B506="RAB Short",SUMIFS('RAB Prices Short'!AO:AO,'RAB Prices Short'!$B:$B,'All Prices combined'!$D506,'RAB Prices Short'!$E:$E,'All Prices combined'!$G506),IF($B506="RAB Long",SUMIFS('RAB Prices Long'!AO:AO,'RAB Prices Long'!$B:$B,'All Prices combined'!$D506,'RAB Prices Long'!$E:$E,'All Prices combined'!$G506)))),2)</f>
        <v>44.96</v>
      </c>
      <c r="AM506" s="2">
        <f>ROUND(IF($B506="Annuity",SUMIFS('Annuity Prices'!AP:AP,'Annuity Prices'!$B:$B,$D506,'Annuity Prices'!$E:$E,$G506),IF($B506="RAB Short",SUMIFS('RAB Prices Short'!AP:AP,'RAB Prices Short'!$B:$B,'All Prices combined'!$D506,'RAB Prices Short'!$E:$E,'All Prices combined'!$G506),IF($B506="RAB Long",SUMIFS('RAB Prices Long'!AP:AP,'RAB Prices Long'!$B:$B,'All Prices combined'!$D506,'RAB Prices Long'!$E:$E,'All Prices combined'!$G506)))),2)</f>
        <v>46.08</v>
      </c>
      <c r="AN506" s="2">
        <f>ROUND(IF($B506="Annuity",SUMIFS('Annuity Prices'!AQ:AQ,'Annuity Prices'!$B:$B,$D506,'Annuity Prices'!$E:$E,$G506),IF($B506="RAB Short",SUMIFS('RAB Prices Short'!AQ:AQ,'RAB Prices Short'!$B:$B,'All Prices combined'!$D506,'RAB Prices Short'!$E:$E,'All Prices combined'!$G506),IF($B506="RAB Long",SUMIFS('RAB Prices Long'!AQ:AQ,'RAB Prices Long'!$B:$B,'All Prices combined'!$D506,'RAB Prices Long'!$E:$E,'All Prices combined'!$G506)))),2)</f>
        <v>47.23</v>
      </c>
      <c r="AO506" s="2">
        <f>ROUND(IF($B506="Annuity",SUMIFS('Annuity Prices'!AR:AR,'Annuity Prices'!$B:$B,$D506,'Annuity Prices'!$E:$E,$G506),IF($B506="RAB Short",SUMIFS('RAB Prices Short'!AR:AR,'RAB Prices Short'!$B:$B,'All Prices combined'!$D506,'RAB Prices Short'!$E:$E,'All Prices combined'!$G506),IF($B506="RAB Long",SUMIFS('RAB Prices Long'!AR:AR,'RAB Prices Long'!$B:$B,'All Prices combined'!$D506,'RAB Prices Long'!$E:$E,'All Prices combined'!$G506)))),2)</f>
        <v>0</v>
      </c>
      <c r="AP506" s="2">
        <f>ROUND(IF($B506="Annuity",SUMIFS('Annuity Prices'!AS:AS,'Annuity Prices'!$B:$B,$D506,'Annuity Prices'!$E:$E,$G506),IF($B506="RAB Short",SUMIFS('RAB Prices Short'!AS:AS,'RAB Prices Short'!$B:$B,'All Prices combined'!$D506,'RAB Prices Short'!$E:$E,'All Prices combined'!$G506),IF($B506="RAB Long",SUMIFS('RAB Prices Long'!AS:AS,'RAB Prices Long'!$B:$B,'All Prices combined'!$D506,'RAB Prices Long'!$E:$E,'All Prices combined'!$G506)))),2)</f>
        <v>0</v>
      </c>
      <c r="AQ506" s="2">
        <f>ROUND(IF($B506="Annuity",SUMIFS('Annuity Prices'!AT:AT,'Annuity Prices'!$B:$B,$D506,'Annuity Prices'!$E:$E,$G506),IF($B506="RAB Short",SUMIFS('RAB Prices Short'!AT:AT,'RAB Prices Short'!$B:$B,'All Prices combined'!$D506,'RAB Prices Short'!$E:$E,'All Prices combined'!$G506),IF($B506="RAB Long",SUMIFS('RAB Prices Long'!AT:AT,'RAB Prices Long'!$B:$B,'All Prices combined'!$D506,'RAB Prices Long'!$E:$E,'All Prices combined'!$G506)))),2)</f>
        <v>20.04</v>
      </c>
      <c r="AR506" s="2">
        <f>ROUND(IF($B506="Annuity",SUMIFS('Annuity Prices'!AU:AU,'Annuity Prices'!$B:$B,$D506,'Annuity Prices'!$E:$E,$G506),IF($B506="RAB Short",SUMIFS('RAB Prices Short'!AU:AU,'RAB Prices Short'!$B:$B,'All Prices combined'!$D506,'RAB Prices Short'!$E:$E,'All Prices combined'!$G506),IF($B506="RAB Long",SUMIFS('RAB Prices Long'!AU:AU,'RAB Prices Long'!$B:$B,'All Prices combined'!$D506,'RAB Prices Long'!$E:$E,'All Prices combined'!$G506)))),2)</f>
        <v>23.38</v>
      </c>
      <c r="AS506" s="2">
        <f>ROUND(IF($B506="Annuity",SUMIFS('Annuity Prices'!AV:AV,'Annuity Prices'!$B:$B,$D506,'Annuity Prices'!$E:$E,$G506),IF($B506="RAB Short",SUMIFS('RAB Prices Short'!AV:AV,'RAB Prices Short'!$B:$B,'All Prices combined'!$D506,'RAB Prices Short'!$E:$E,'All Prices combined'!$G506),IF($B506="RAB Long",SUMIFS('RAB Prices Long'!AV:AV,'RAB Prices Long'!$B:$B,'All Prices combined'!$D506,'RAB Prices Long'!$E:$E,'All Prices combined'!$G506)))),2)</f>
        <v>24.47</v>
      </c>
      <c r="AT506" s="2">
        <f>ROUND(IF($B506="Annuity",SUMIFS('Annuity Prices'!AW:AW,'Annuity Prices'!$B:$B,$D506,'Annuity Prices'!$E:$E,$G506),IF($B506="RAB Short",SUMIFS('RAB Prices Short'!AW:AW,'RAB Prices Short'!$B:$B,'All Prices combined'!$D506,'RAB Prices Short'!$E:$E,'All Prices combined'!$G506),IF($B506="RAB Long",SUMIFS('RAB Prices Long'!AW:AW,'RAB Prices Long'!$B:$B,'All Prices combined'!$D506,'RAB Prices Long'!$E:$E,'All Prices combined'!$G506)))),2)</f>
        <v>24.91</v>
      </c>
      <c r="AU506" s="2">
        <f>ROUND(IF($B506="Annuity",SUMIFS('Annuity Prices'!AX:AX,'Annuity Prices'!$B:$B,$D506,'Annuity Prices'!$E:$E,$G506),IF($B506="RAB Short",SUMIFS('RAB Prices Short'!AX:AX,'RAB Prices Short'!$B:$B,'All Prices combined'!$D506,'RAB Prices Short'!$E:$E,'All Prices combined'!$G506),IF($B506="RAB Long",SUMIFS('RAB Prices Long'!AX:AX,'RAB Prices Long'!$B:$B,'All Prices combined'!$D506,'RAB Prices Long'!$E:$E,'All Prices combined'!$G506)))),2)</f>
        <v>25.54</v>
      </c>
      <c r="AV506" s="2">
        <f>ROUND(IF($B506="Annuity",SUMIFS('Annuity Prices'!AY:AY,'Annuity Prices'!$B:$B,$D506,'Annuity Prices'!$E:$E,$G506),IF($B506="RAB Short",SUMIFS('RAB Prices Short'!AY:AY,'RAB Prices Short'!$B:$B,'All Prices combined'!$D506,'RAB Prices Short'!$E:$E,'All Prices combined'!$G506),IF($B506="RAB Long",SUMIFS('RAB Prices Long'!AY:AY,'RAB Prices Long'!$B:$B,'All Prices combined'!$D506,'RAB Prices Long'!$E:$E,'All Prices combined'!$G506)))),2)</f>
        <v>26.17</v>
      </c>
      <c r="AW506" s="2">
        <f>ROUND(IF($B506="Annuity",SUMIFS('Annuity Prices'!AZ:AZ,'Annuity Prices'!$B:$B,$D506,'Annuity Prices'!$E:$E,$G506),IF($B506="RAB Short",SUMIFS('RAB Prices Short'!AZ:AZ,'RAB Prices Short'!$B:$B,'All Prices combined'!$D506,'RAB Prices Short'!$E:$E,'All Prices combined'!$G506),IF($B506="RAB Long",SUMIFS('RAB Prices Long'!AZ:AZ,'RAB Prices Long'!$B:$B,'All Prices combined'!$D506,'RAB Prices Long'!$E:$E,'All Prices combined'!$G506)))),2)</f>
        <v>26.83</v>
      </c>
      <c r="AX506" s="2">
        <f>ROUND(IF($B506="Annuity",SUMIFS('Annuity Prices'!BA:BA,'Annuity Prices'!$B:$B,$D506,'Annuity Prices'!$E:$E,$G506),IF($B506="RAB Short",SUMIFS('RAB Prices Short'!BA:BA,'RAB Prices Short'!$B:$B,'All Prices combined'!$D506,'RAB Prices Short'!$E:$E,'All Prices combined'!$G506),IF($B506="RAB Long",SUMIFS('RAB Prices Long'!BA:BA,'RAB Prices Long'!$B:$B,'All Prices combined'!$D506,'RAB Prices Long'!$E:$E,'All Prices combined'!$G506)))),2)</f>
        <v>27.38</v>
      </c>
      <c r="AY506" s="2">
        <f>ROUND(IF($B506="Annuity",SUMIFS('Annuity Prices'!BB:BB,'Annuity Prices'!$B:$B,$D506,'Annuity Prices'!$E:$E,$G506),IF($B506="RAB Short",SUMIFS('RAB Prices Short'!BB:BB,'RAB Prices Short'!$B:$B,'All Prices combined'!$D506,'RAB Prices Short'!$E:$E,'All Prices combined'!$G506),IF($B506="RAB Long",SUMIFS('RAB Prices Long'!BB:BB,'RAB Prices Long'!$B:$B,'All Prices combined'!$D506,'RAB Prices Long'!$E:$E,'All Prices combined'!$G506)))),2)</f>
        <v>28.06</v>
      </c>
      <c r="AZ506" s="2">
        <f>ROUND(IF($B506="Annuity",SUMIFS('Annuity Prices'!BC:BC,'Annuity Prices'!$B:$B,$D506,'Annuity Prices'!$E:$E,$G506),IF($B506="RAB Short",SUMIFS('RAB Prices Short'!BC:BC,'RAB Prices Short'!$B:$B,'All Prices combined'!$D506,'RAB Prices Short'!$E:$E,'All Prices combined'!$G506),IF($B506="RAB Long",SUMIFS('RAB Prices Long'!BC:BC,'RAB Prices Long'!$B:$B,'All Prices combined'!$D506,'RAB Prices Long'!$E:$E,'All Prices combined'!$G506)))),2)</f>
        <v>28.76</v>
      </c>
      <c r="BA506" s="2">
        <f>ROUND(IF($B506="Annuity",SUMIFS('Annuity Prices'!BD:BD,'Annuity Prices'!$B:$B,$D506,'Annuity Prices'!$E:$E,$G506),IF($B506="RAB Short",SUMIFS('RAB Prices Short'!BD:BD,'RAB Prices Short'!$B:$B,'All Prices combined'!$D506,'RAB Prices Short'!$E:$E,'All Prices combined'!$G506),IF($B506="RAB Long",SUMIFS('RAB Prices Long'!BD:BD,'RAB Prices Long'!$B:$B,'All Prices combined'!$D506,'RAB Prices Long'!$E:$E,'All Prices combined'!$G506)))),2)</f>
        <v>29.48</v>
      </c>
      <c r="BB506" s="2">
        <f>ROUND(IF($B506="Annuity",SUMIFS('Annuity Prices'!BE:BE,'Annuity Prices'!$B:$B,$D506,'Annuity Prices'!$E:$E,$G506),IF($B506="RAB Short",SUMIFS('RAB Prices Short'!BE:BE,'RAB Prices Short'!$B:$B,'All Prices combined'!$D506,'RAB Prices Short'!$E:$E,'All Prices combined'!$G506),IF($B506="RAB Long",SUMIFS('RAB Prices Long'!BE:BE,'RAB Prices Long'!$B:$B,'All Prices combined'!$D506,'RAB Prices Long'!$E:$E,'All Prices combined'!$G506)))),2)</f>
        <v>30.08</v>
      </c>
      <c r="BC506" s="2">
        <f>ROUND(IF($B506="Annuity",SUMIFS('Annuity Prices'!BF:BF,'Annuity Prices'!$B:$B,$D506,'Annuity Prices'!$E:$E,$G506),IF($B506="RAB Short",SUMIFS('RAB Prices Short'!BF:BF,'RAB Prices Short'!$B:$B,'All Prices combined'!$D506,'RAB Prices Short'!$E:$E,'All Prices combined'!$G506),IF($B506="RAB Long",SUMIFS('RAB Prices Long'!BF:BF,'RAB Prices Long'!$B:$B,'All Prices combined'!$D506,'RAB Prices Long'!$E:$E,'All Prices combined'!$G506)))),2)</f>
        <v>30.83</v>
      </c>
      <c r="BD506" s="2">
        <f>ROUND(IF($B506="Annuity",SUMIFS('Annuity Prices'!BG:BG,'Annuity Prices'!$B:$B,$D506,'Annuity Prices'!$E:$E,$G506),IF($B506="RAB Short",SUMIFS('RAB Prices Short'!BG:BG,'RAB Prices Short'!$B:$B,'All Prices combined'!$D506,'RAB Prices Short'!$E:$E,'All Prices combined'!$G506),IF($B506="RAB Long",SUMIFS('RAB Prices Long'!BG:BG,'RAB Prices Long'!$B:$B,'All Prices combined'!$D506,'RAB Prices Long'!$E:$E,'All Prices combined'!$G506)))),2)</f>
        <v>31.6</v>
      </c>
      <c r="BE506" s="2">
        <f>ROUND(IF($B506="Annuity",SUMIFS('Annuity Prices'!BH:BH,'Annuity Prices'!$B:$B,$D506,'Annuity Prices'!$E:$E,$G506),IF($B506="RAB Short",SUMIFS('RAB Prices Short'!BH:BH,'RAB Prices Short'!$B:$B,'All Prices combined'!$D506,'RAB Prices Short'!$E:$E,'All Prices combined'!$G506),IF($B506="RAB Long",SUMIFS('RAB Prices Long'!BH:BH,'RAB Prices Long'!$B:$B,'All Prices combined'!$D506,'RAB Prices Long'!$E:$E,'All Prices combined'!$G506)))),2)</f>
        <v>32.39</v>
      </c>
      <c r="BF506" s="2">
        <f>ROUND(IF($B506="Annuity",SUMIFS('Annuity Prices'!BI:BI,'Annuity Prices'!$B:$B,$D506,'Annuity Prices'!$E:$E,$G506),IF($B506="RAB Short",SUMIFS('RAB Prices Short'!BI:BI,'RAB Prices Short'!$B:$B,'All Prices combined'!$D506,'RAB Prices Short'!$E:$E,'All Prices combined'!$G506),IF($B506="RAB Long",SUMIFS('RAB Prices Long'!BI:BI,'RAB Prices Long'!$B:$B,'All Prices combined'!$D506,'RAB Prices Long'!$E:$E,'All Prices combined'!$G506)))),2)</f>
        <v>33.06</v>
      </c>
      <c r="BG506" s="2">
        <f>ROUND(IF($B506="Annuity",SUMIFS('Annuity Prices'!BJ:BJ,'Annuity Prices'!$B:$B,$D506,'Annuity Prices'!$E:$E,$G506),IF($B506="RAB Short",SUMIFS('RAB Prices Short'!BJ:BJ,'RAB Prices Short'!$B:$B,'All Prices combined'!$D506,'RAB Prices Short'!$E:$E,'All Prices combined'!$G506),IF($B506="RAB Long",SUMIFS('RAB Prices Long'!BJ:BJ,'RAB Prices Long'!$B:$B,'All Prices combined'!$D506,'RAB Prices Long'!$E:$E,'All Prices combined'!$G506)))),2)</f>
        <v>33.880000000000003</v>
      </c>
      <c r="BH506" s="2">
        <f>ROUND(IF($B506="Annuity",SUMIFS('Annuity Prices'!BK:BK,'Annuity Prices'!$B:$B,$D506,'Annuity Prices'!$E:$E,$G506),IF($B506="RAB Short",SUMIFS('RAB Prices Short'!BK:BK,'RAB Prices Short'!$B:$B,'All Prices combined'!$D506,'RAB Prices Short'!$E:$E,'All Prices combined'!$G506),IF($B506="RAB Long",SUMIFS('RAB Prices Long'!BK:BK,'RAB Prices Long'!$B:$B,'All Prices combined'!$D506,'RAB Prices Long'!$E:$E,'All Prices combined'!$G506)))),2)</f>
        <v>34.729999999999997</v>
      </c>
      <c r="BI506" s="2">
        <f>ROUND(IF($B506="Annuity",SUMIFS('Annuity Prices'!BL:BL,'Annuity Prices'!$B:$B,$D506,'Annuity Prices'!$E:$E,$G506),IF($B506="RAB Short",SUMIFS('RAB Prices Short'!BL:BL,'RAB Prices Short'!$B:$B,'All Prices combined'!$D506,'RAB Prices Short'!$E:$E,'All Prices combined'!$G506),IF($B506="RAB Long",SUMIFS('RAB Prices Long'!BL:BL,'RAB Prices Long'!$B:$B,'All Prices combined'!$D506,'RAB Prices Long'!$E:$E,'All Prices combined'!$G506)))),2)</f>
        <v>35.6</v>
      </c>
      <c r="BJ506" s="2">
        <f>ROUND(IF($B506="Annuity",SUMIFS('Annuity Prices'!BM:BM,'Annuity Prices'!$B:$B,$D506,'Annuity Prices'!$E:$E,$G506),IF($B506="RAB Short",SUMIFS('RAB Prices Short'!BM:BM,'RAB Prices Short'!$B:$B,'All Prices combined'!$D506,'RAB Prices Short'!$E:$E,'All Prices combined'!$G506),IF($B506="RAB Long",SUMIFS('RAB Prices Long'!BM:BM,'RAB Prices Long'!$B:$B,'All Prices combined'!$D506,'RAB Prices Long'!$E:$E,'All Prices combined'!$G506)))),2)</f>
        <v>36.32</v>
      </c>
      <c r="BK506" s="2">
        <f>ROUND(IF($B506="Annuity",SUMIFS('Annuity Prices'!BN:BN,'Annuity Prices'!$B:$B,$D506,'Annuity Prices'!$E:$E,$G506),IF($B506="RAB Short",SUMIFS('RAB Prices Short'!BN:BN,'RAB Prices Short'!$B:$B,'All Prices combined'!$D506,'RAB Prices Short'!$E:$E,'All Prices combined'!$G506),IF($B506="RAB Long",SUMIFS('RAB Prices Long'!BN:BN,'RAB Prices Long'!$B:$B,'All Prices combined'!$D506,'RAB Prices Long'!$E:$E,'All Prices combined'!$G506)))),2)</f>
        <v>37.229999999999997</v>
      </c>
      <c r="BL506" s="2">
        <f>ROUND(IF($B506="Annuity",SUMIFS('Annuity Prices'!BO:BO,'Annuity Prices'!$B:$B,$D506,'Annuity Prices'!$E:$E,$G506),IF($B506="RAB Short",SUMIFS('RAB Prices Short'!BO:BO,'RAB Prices Short'!$B:$B,'All Prices combined'!$D506,'RAB Prices Short'!$E:$E,'All Prices combined'!$G506),IF($B506="RAB Long",SUMIFS('RAB Prices Long'!BO:BO,'RAB Prices Long'!$B:$B,'All Prices combined'!$D506,'RAB Prices Long'!$E:$E,'All Prices combined'!$G506)))),2)</f>
        <v>38.159999999999997</v>
      </c>
      <c r="BM506" s="2">
        <f>ROUND(IF($B506="Annuity",SUMIFS('Annuity Prices'!BP:BP,'Annuity Prices'!$B:$B,$D506,'Annuity Prices'!$E:$E,$G506),IF($B506="RAB Short",SUMIFS('RAB Prices Short'!BP:BP,'RAB Prices Short'!$B:$B,'All Prices combined'!$D506,'RAB Prices Short'!$E:$E,'All Prices combined'!$G506),IF($B506="RAB Long",SUMIFS('RAB Prices Long'!BP:BP,'RAB Prices Long'!$B:$B,'All Prices combined'!$D506,'RAB Prices Long'!$E:$E,'All Prices combined'!$G506)))),2)</f>
        <v>39.119999999999997</v>
      </c>
      <c r="BN506" s="2">
        <f>ROUND(IF($B506="Annuity",SUMIFS('Annuity Prices'!BQ:BQ,'Annuity Prices'!$B:$B,$D506,'Annuity Prices'!$E:$E,$G506),IF($B506="RAB Short",SUMIFS('RAB Prices Short'!BQ:BQ,'RAB Prices Short'!$B:$B,'All Prices combined'!$D506,'RAB Prices Short'!$E:$E,'All Prices combined'!$G506),IF($B506="RAB Long",SUMIFS('RAB Prices Long'!BQ:BQ,'RAB Prices Long'!$B:$B,'All Prices combined'!$D506,'RAB Prices Long'!$E:$E,'All Prices combined'!$G506)))),2)</f>
        <v>39.909999999999997</v>
      </c>
      <c r="BO506" s="2">
        <f>ROUND(IF($B506="Annuity",SUMIFS('Annuity Prices'!BR:BR,'Annuity Prices'!$B:$B,$D506,'Annuity Prices'!$E:$E,$G506),IF($B506="RAB Short",SUMIFS('RAB Prices Short'!BR:BR,'RAB Prices Short'!$B:$B,'All Prices combined'!$D506,'RAB Prices Short'!$E:$E,'All Prices combined'!$G506),IF($B506="RAB Long",SUMIFS('RAB Prices Long'!BR:BR,'RAB Prices Long'!$B:$B,'All Prices combined'!$D506,'RAB Prices Long'!$E:$E,'All Prices combined'!$G506)))),2)</f>
        <v>40.909999999999997</v>
      </c>
      <c r="BP506" s="2">
        <f>ROUND(IF($B506="Annuity",SUMIFS('Annuity Prices'!BS:BS,'Annuity Prices'!$B:$B,$D506,'Annuity Prices'!$E:$E,$G506),IF($B506="RAB Short",SUMIFS('RAB Prices Short'!BS:BS,'RAB Prices Short'!$B:$B,'All Prices combined'!$D506,'RAB Prices Short'!$E:$E,'All Prices combined'!$G506),IF($B506="RAB Long",SUMIFS('RAB Prices Long'!BS:BS,'RAB Prices Long'!$B:$B,'All Prices combined'!$D506,'RAB Prices Long'!$E:$E,'All Prices combined'!$G506)))),2)</f>
        <v>41.93</v>
      </c>
      <c r="BQ506" s="2">
        <f>ROUND(IF($B506="Annuity",SUMIFS('Annuity Prices'!BT:BT,'Annuity Prices'!$B:$B,$D506,'Annuity Prices'!$E:$E,$G506),IF($B506="RAB Short",SUMIFS('RAB Prices Short'!BT:BT,'RAB Prices Short'!$B:$B,'All Prices combined'!$D506,'RAB Prices Short'!$E:$E,'All Prices combined'!$G506),IF($B506="RAB Long",SUMIFS('RAB Prices Long'!BT:BT,'RAB Prices Long'!$B:$B,'All Prices combined'!$D506,'RAB Prices Long'!$E:$E,'All Prices combined'!$G506)))),2)</f>
        <v>42.98</v>
      </c>
      <c r="BR506" s="2">
        <f>ROUND(IF($B506="Annuity",SUMIFS('Annuity Prices'!BU:BU,'Annuity Prices'!$B:$B,$D506,'Annuity Prices'!$E:$E,$G506),IF($B506="RAB Short",SUMIFS('RAB Prices Short'!BU:BU,'RAB Prices Short'!$B:$B,'All Prices combined'!$D506,'RAB Prices Short'!$E:$E,'All Prices combined'!$G506),IF($B506="RAB Long",SUMIFS('RAB Prices Long'!BU:BU,'RAB Prices Long'!$B:$B,'All Prices combined'!$D506,'RAB Prices Long'!$E:$E,'All Prices combined'!$G506)))),2)</f>
        <v>43.86</v>
      </c>
      <c r="BS506" s="2">
        <f>ROUND(IF($B506="Annuity",SUMIFS('Annuity Prices'!BV:BV,'Annuity Prices'!$B:$B,$D506,'Annuity Prices'!$E:$E,$G506),IF($B506="RAB Short",SUMIFS('RAB Prices Short'!BV:BV,'RAB Prices Short'!$B:$B,'All Prices combined'!$D506,'RAB Prices Short'!$E:$E,'All Prices combined'!$G506),IF($B506="RAB Long",SUMIFS('RAB Prices Long'!BV:BV,'RAB Prices Long'!$B:$B,'All Prices combined'!$D506,'RAB Prices Long'!$E:$E,'All Prices combined'!$G506)))),2)</f>
        <v>44.96</v>
      </c>
      <c r="BT506" s="2">
        <f>ROUND(IF($B506="Annuity",SUMIFS('Annuity Prices'!BW:BW,'Annuity Prices'!$B:$B,$D506,'Annuity Prices'!$E:$E,$G506),IF($B506="RAB Short",SUMIFS('RAB Prices Short'!BW:BW,'RAB Prices Short'!$B:$B,'All Prices combined'!$D506,'RAB Prices Short'!$E:$E,'All Prices combined'!$G506),IF($B506="RAB Long",SUMIFS('RAB Prices Long'!BW:BW,'RAB Prices Long'!$B:$B,'All Prices combined'!$D506,'RAB Prices Long'!$E:$E,'All Prices combined'!$G506)))),2)</f>
        <v>46.08</v>
      </c>
      <c r="BU506" s="2">
        <f>ROUND(IF($B506="Annuity",SUMIFS('Annuity Prices'!BX:BX,'Annuity Prices'!$B:$B,$D506,'Annuity Prices'!$E:$E,$G506),IF($B506="RAB Short",SUMIFS('RAB Prices Short'!BX:BX,'RAB Prices Short'!$B:$B,'All Prices combined'!$D506,'RAB Prices Short'!$E:$E,'All Prices combined'!$G506),IF($B506="RAB Long",SUMIFS('RAB Prices Long'!BX:BX,'RAB Prices Long'!$B:$B,'All Prices combined'!$D506,'RAB Prices Long'!$E:$E,'All Prices combined'!$G506)))),2)</f>
        <v>47.23</v>
      </c>
    </row>
    <row r="507" spans="2:73" x14ac:dyDescent="0.25">
      <c r="B507" t="s">
        <v>45</v>
      </c>
      <c r="C507">
        <v>22</v>
      </c>
      <c r="D507" t="s">
        <v>198</v>
      </c>
      <c r="E507" t="s">
        <v>193</v>
      </c>
      <c r="F507" t="s">
        <v>197</v>
      </c>
      <c r="G507" t="s">
        <v>40</v>
      </c>
      <c r="I507" s="2">
        <f>ROUND(IF($B507="Annuity",SUMIFS('Annuity Prices'!L:L,'Annuity Prices'!$B:$B,$D507,'Annuity Prices'!$E:$E,$G507),IF($B507="RAB Short",SUMIFS('RAB Prices Short'!L:L,'RAB Prices Short'!$B:$B,'All Prices combined'!$D507,'RAB Prices Short'!$E:$E,'All Prices combined'!$G507),IF($B507="RAB Long",SUMIFS('RAB Prices Long'!L:L,'RAB Prices Long'!$B:$B,'All Prices combined'!$D507,'RAB Prices Long'!$E:$E,'All Prices combined'!$G507)))),2)</f>
        <v>0</v>
      </c>
      <c r="J507" s="2">
        <f>ROUND(IF($B507="Annuity",SUMIFS('Annuity Prices'!M:M,'Annuity Prices'!$B:$B,$D507,'Annuity Prices'!$E:$E,$G507),IF($B507="RAB Short",SUMIFS('RAB Prices Short'!M:M,'RAB Prices Short'!$B:$B,'All Prices combined'!$D507,'RAB Prices Short'!$E:$E,'All Prices combined'!$G507),IF($B507="RAB Long",SUMIFS('RAB Prices Long'!M:M,'RAB Prices Long'!$B:$B,'All Prices combined'!$D507,'RAB Prices Long'!$E:$E,'All Prices combined'!$G507)))),2)</f>
        <v>0</v>
      </c>
      <c r="K507" s="2">
        <f>ROUND(IF($B507="Annuity",SUMIFS('Annuity Prices'!N:N,'Annuity Prices'!$B:$B,$D507,'Annuity Prices'!$E:$E,$G507),IF($B507="RAB Short",SUMIFS('RAB Prices Short'!N:N,'RAB Prices Short'!$B:$B,'All Prices combined'!$D507,'RAB Prices Short'!$E:$E,'All Prices combined'!$G507),IF($B507="RAB Long",SUMIFS('RAB Prices Long'!N:N,'RAB Prices Long'!$B:$B,'All Prices combined'!$D507,'RAB Prices Long'!$E:$E,'All Prices combined'!$G507)))),2)</f>
        <v>33.75</v>
      </c>
      <c r="L507" s="2">
        <f>ROUND(IF($B507="Annuity",SUMIFS('Annuity Prices'!O:O,'Annuity Prices'!$B:$B,$D507,'Annuity Prices'!$E:$E,$G507),IF($B507="RAB Short",SUMIFS('RAB Prices Short'!O:O,'RAB Prices Short'!$B:$B,'All Prices combined'!$D507,'RAB Prices Short'!$E:$E,'All Prices combined'!$G507),IF($B507="RAB Long",SUMIFS('RAB Prices Long'!O:O,'RAB Prices Long'!$B:$B,'All Prices combined'!$D507,'RAB Prices Long'!$E:$E,'All Prices combined'!$G507)))),2)</f>
        <v>34.71</v>
      </c>
      <c r="M507" s="2">
        <f>ROUND(IF($B507="Annuity",SUMIFS('Annuity Prices'!P:P,'Annuity Prices'!$B:$B,$D507,'Annuity Prices'!$E:$E,$G507),IF($B507="RAB Short",SUMIFS('RAB Prices Short'!P:P,'RAB Prices Short'!$B:$B,'All Prices combined'!$D507,'RAB Prices Short'!$E:$E,'All Prices combined'!$G507),IF($B507="RAB Long",SUMIFS('RAB Prices Long'!P:P,'RAB Prices Long'!$B:$B,'All Prices combined'!$D507,'RAB Prices Long'!$E:$E,'All Prices combined'!$G507)))),2)</f>
        <v>35.520000000000003</v>
      </c>
      <c r="N507" s="2">
        <f>ROUND(IF($B507="Annuity",SUMIFS('Annuity Prices'!Q:Q,'Annuity Prices'!$B:$B,$D507,'Annuity Prices'!$E:$E,$G507),IF($B507="RAB Short",SUMIFS('RAB Prices Short'!Q:Q,'RAB Prices Short'!$B:$B,'All Prices combined'!$D507,'RAB Prices Short'!$E:$E,'All Prices combined'!$G507),IF($B507="RAB Long",SUMIFS('RAB Prices Long'!Q:Q,'RAB Prices Long'!$B:$B,'All Prices combined'!$D507,'RAB Prices Long'!$E:$E,'All Prices combined'!$G507)))),2)</f>
        <v>36.409999999999997</v>
      </c>
      <c r="O507" s="2">
        <f>ROUND(IF($B507="Annuity",SUMIFS('Annuity Prices'!R:R,'Annuity Prices'!$B:$B,$D507,'Annuity Prices'!$E:$E,$G507),IF($B507="RAB Short",SUMIFS('RAB Prices Short'!R:R,'RAB Prices Short'!$B:$B,'All Prices combined'!$D507,'RAB Prices Short'!$E:$E,'All Prices combined'!$G507),IF($B507="RAB Long",SUMIFS('RAB Prices Long'!R:R,'RAB Prices Long'!$B:$B,'All Prices combined'!$D507,'RAB Prices Long'!$E:$E,'All Prices combined'!$G507)))),2)</f>
        <v>37.32</v>
      </c>
      <c r="P507" s="2">
        <f>ROUND(IF($B507="Annuity",SUMIFS('Annuity Prices'!S:S,'Annuity Prices'!$B:$B,$D507,'Annuity Prices'!$E:$E,$G507),IF($B507="RAB Short",SUMIFS('RAB Prices Short'!S:S,'RAB Prices Short'!$B:$B,'All Prices combined'!$D507,'RAB Prices Short'!$E:$E,'All Prices combined'!$G507),IF($B507="RAB Long",SUMIFS('RAB Prices Long'!S:S,'RAB Prices Long'!$B:$B,'All Prices combined'!$D507,'RAB Prices Long'!$E:$E,'All Prices combined'!$G507)))),2)</f>
        <v>38.25</v>
      </c>
      <c r="Q507" s="2">
        <f>ROUND(IF($B507="Annuity",SUMIFS('Annuity Prices'!T:T,'Annuity Prices'!$B:$B,$D507,'Annuity Prices'!$E:$E,$G507),IF($B507="RAB Short",SUMIFS('RAB Prices Short'!T:T,'RAB Prices Short'!$B:$B,'All Prices combined'!$D507,'RAB Prices Short'!$E:$E,'All Prices combined'!$G507),IF($B507="RAB Long",SUMIFS('RAB Prices Long'!T:T,'RAB Prices Long'!$B:$B,'All Prices combined'!$D507,'RAB Prices Long'!$E:$E,'All Prices combined'!$G507)))),2)</f>
        <v>39.08</v>
      </c>
      <c r="R507" s="2">
        <f>ROUND(IF($B507="Annuity",SUMIFS('Annuity Prices'!U:U,'Annuity Prices'!$B:$B,$D507,'Annuity Prices'!$E:$E,$G507),IF($B507="RAB Short",SUMIFS('RAB Prices Short'!U:U,'RAB Prices Short'!$B:$B,'All Prices combined'!$D507,'RAB Prices Short'!$E:$E,'All Prices combined'!$G507),IF($B507="RAB Long",SUMIFS('RAB Prices Long'!U:U,'RAB Prices Long'!$B:$B,'All Prices combined'!$D507,'RAB Prices Long'!$E:$E,'All Prices combined'!$G507)))),2)</f>
        <v>40.06</v>
      </c>
      <c r="S507" s="2">
        <f>ROUND(IF($B507="Annuity",SUMIFS('Annuity Prices'!V:V,'Annuity Prices'!$B:$B,$D507,'Annuity Prices'!$E:$E,$G507),IF($B507="RAB Short",SUMIFS('RAB Prices Short'!V:V,'RAB Prices Short'!$B:$B,'All Prices combined'!$D507,'RAB Prices Short'!$E:$E,'All Prices combined'!$G507),IF($B507="RAB Long",SUMIFS('RAB Prices Long'!V:V,'RAB Prices Long'!$B:$B,'All Prices combined'!$D507,'RAB Prices Long'!$E:$E,'All Prices combined'!$G507)))),2)</f>
        <v>41.06</v>
      </c>
      <c r="T507" s="2">
        <f>ROUND(IF($B507="Annuity",SUMIFS('Annuity Prices'!W:W,'Annuity Prices'!$B:$B,$D507,'Annuity Prices'!$E:$E,$G507),IF($B507="RAB Short",SUMIFS('RAB Prices Short'!W:W,'RAB Prices Short'!$B:$B,'All Prices combined'!$D507,'RAB Prices Short'!$E:$E,'All Prices combined'!$G507),IF($B507="RAB Long",SUMIFS('RAB Prices Long'!W:W,'RAB Prices Long'!$B:$B,'All Prices combined'!$D507,'RAB Prices Long'!$E:$E,'All Prices combined'!$G507)))),2)</f>
        <v>42.09</v>
      </c>
      <c r="U507" s="2">
        <f>ROUND(IF($B507="Annuity",SUMIFS('Annuity Prices'!X:X,'Annuity Prices'!$B:$B,$D507,'Annuity Prices'!$E:$E,$G507),IF($B507="RAB Short",SUMIFS('RAB Prices Short'!X:X,'RAB Prices Short'!$B:$B,'All Prices combined'!$D507,'RAB Prices Short'!$E:$E,'All Prices combined'!$G507),IF($B507="RAB Long",SUMIFS('RAB Prices Long'!X:X,'RAB Prices Long'!$B:$B,'All Prices combined'!$D507,'RAB Prices Long'!$E:$E,'All Prices combined'!$G507)))),2)</f>
        <v>43</v>
      </c>
      <c r="V507" s="2">
        <f>ROUND(IF($B507="Annuity",SUMIFS('Annuity Prices'!Y:Y,'Annuity Prices'!$B:$B,$D507,'Annuity Prices'!$E:$E,$G507),IF($B507="RAB Short",SUMIFS('RAB Prices Short'!Y:Y,'RAB Prices Short'!$B:$B,'All Prices combined'!$D507,'RAB Prices Short'!$E:$E,'All Prices combined'!$G507),IF($B507="RAB Long",SUMIFS('RAB Prices Long'!Y:Y,'RAB Prices Long'!$B:$B,'All Prices combined'!$D507,'RAB Prices Long'!$E:$E,'All Prices combined'!$G507)))),2)</f>
        <v>44.08</v>
      </c>
      <c r="W507" s="2">
        <f>ROUND(IF($B507="Annuity",SUMIFS('Annuity Prices'!Z:Z,'Annuity Prices'!$B:$B,$D507,'Annuity Prices'!$E:$E,$G507),IF($B507="RAB Short",SUMIFS('RAB Prices Short'!Z:Z,'RAB Prices Short'!$B:$B,'All Prices combined'!$D507,'RAB Prices Short'!$E:$E,'All Prices combined'!$G507),IF($B507="RAB Long",SUMIFS('RAB Prices Long'!Z:Z,'RAB Prices Long'!$B:$B,'All Prices combined'!$D507,'RAB Prices Long'!$E:$E,'All Prices combined'!$G507)))),2)</f>
        <v>45.18</v>
      </c>
      <c r="X507" s="2">
        <f>ROUND(IF($B507="Annuity",SUMIFS('Annuity Prices'!AA:AA,'Annuity Prices'!$B:$B,$D507,'Annuity Prices'!$E:$E,$G507),IF($B507="RAB Short",SUMIFS('RAB Prices Short'!AA:AA,'RAB Prices Short'!$B:$B,'All Prices combined'!$D507,'RAB Prices Short'!$E:$E,'All Prices combined'!$G507),IF($B507="RAB Long",SUMIFS('RAB Prices Long'!AA:AA,'RAB Prices Long'!$B:$B,'All Prices combined'!$D507,'RAB Prices Long'!$E:$E,'All Prices combined'!$G507)))),2)</f>
        <v>46.31</v>
      </c>
      <c r="Y507" s="2">
        <f>ROUND(IF($B507="Annuity",SUMIFS('Annuity Prices'!AB:AB,'Annuity Prices'!$B:$B,$D507,'Annuity Prices'!$E:$E,$G507),IF($B507="RAB Short",SUMIFS('RAB Prices Short'!AB:AB,'RAB Prices Short'!$B:$B,'All Prices combined'!$D507,'RAB Prices Short'!$E:$E,'All Prices combined'!$G507),IF($B507="RAB Long",SUMIFS('RAB Prices Long'!AB:AB,'RAB Prices Long'!$B:$B,'All Prices combined'!$D507,'RAB Prices Long'!$E:$E,'All Prices combined'!$G507)))),2)</f>
        <v>47.32</v>
      </c>
      <c r="Z507" s="2">
        <f>ROUND(IF($B507="Annuity",SUMIFS('Annuity Prices'!AC:AC,'Annuity Prices'!$B:$B,$D507,'Annuity Prices'!$E:$E,$G507),IF($B507="RAB Short",SUMIFS('RAB Prices Short'!AC:AC,'RAB Prices Short'!$B:$B,'All Prices combined'!$D507,'RAB Prices Short'!$E:$E,'All Prices combined'!$G507),IF($B507="RAB Long",SUMIFS('RAB Prices Long'!AC:AC,'RAB Prices Long'!$B:$B,'All Prices combined'!$D507,'RAB Prices Long'!$E:$E,'All Prices combined'!$G507)))),2)</f>
        <v>48.5</v>
      </c>
      <c r="AA507" s="2">
        <f>ROUND(IF($B507="Annuity",SUMIFS('Annuity Prices'!AD:AD,'Annuity Prices'!$B:$B,$D507,'Annuity Prices'!$E:$E,$G507),IF($B507="RAB Short",SUMIFS('RAB Prices Short'!AD:AD,'RAB Prices Short'!$B:$B,'All Prices combined'!$D507,'RAB Prices Short'!$E:$E,'All Prices combined'!$G507),IF($B507="RAB Long",SUMIFS('RAB Prices Long'!AD:AD,'RAB Prices Long'!$B:$B,'All Prices combined'!$D507,'RAB Prices Long'!$E:$E,'All Prices combined'!$G507)))),2)</f>
        <v>49.72</v>
      </c>
      <c r="AB507" s="2">
        <f>ROUND(IF($B507="Annuity",SUMIFS('Annuity Prices'!AE:AE,'Annuity Prices'!$B:$B,$D507,'Annuity Prices'!$E:$E,$G507),IF($B507="RAB Short",SUMIFS('RAB Prices Short'!AE:AE,'RAB Prices Short'!$B:$B,'All Prices combined'!$D507,'RAB Prices Short'!$E:$E,'All Prices combined'!$G507),IF($B507="RAB Long",SUMIFS('RAB Prices Long'!AE:AE,'RAB Prices Long'!$B:$B,'All Prices combined'!$D507,'RAB Prices Long'!$E:$E,'All Prices combined'!$G507)))),2)</f>
        <v>50.96</v>
      </c>
      <c r="AC507" s="2">
        <f>ROUND(IF($B507="Annuity",SUMIFS('Annuity Prices'!AF:AF,'Annuity Prices'!$B:$B,$D507,'Annuity Prices'!$E:$E,$G507),IF($B507="RAB Short",SUMIFS('RAB Prices Short'!AF:AF,'RAB Prices Short'!$B:$B,'All Prices combined'!$D507,'RAB Prices Short'!$E:$E,'All Prices combined'!$G507),IF($B507="RAB Long",SUMIFS('RAB Prices Long'!AF:AF,'RAB Prices Long'!$B:$B,'All Prices combined'!$D507,'RAB Prices Long'!$E:$E,'All Prices combined'!$G507)))),2)</f>
        <v>52.07</v>
      </c>
      <c r="AD507" s="2">
        <f>ROUND(IF($B507="Annuity",SUMIFS('Annuity Prices'!AG:AG,'Annuity Prices'!$B:$B,$D507,'Annuity Prices'!$E:$E,$G507),IF($B507="RAB Short",SUMIFS('RAB Prices Short'!AG:AG,'RAB Prices Short'!$B:$B,'All Prices combined'!$D507,'RAB Prices Short'!$E:$E,'All Prices combined'!$G507),IF($B507="RAB Long",SUMIFS('RAB Prices Long'!AG:AG,'RAB Prices Long'!$B:$B,'All Prices combined'!$D507,'RAB Prices Long'!$E:$E,'All Prices combined'!$G507)))),2)</f>
        <v>53.37</v>
      </c>
      <c r="AE507" s="2">
        <f>ROUND(IF($B507="Annuity",SUMIFS('Annuity Prices'!AH:AH,'Annuity Prices'!$B:$B,$D507,'Annuity Prices'!$E:$E,$G507),IF($B507="RAB Short",SUMIFS('RAB Prices Short'!AH:AH,'RAB Prices Short'!$B:$B,'All Prices combined'!$D507,'RAB Prices Short'!$E:$E,'All Prices combined'!$G507),IF($B507="RAB Long",SUMIFS('RAB Prices Long'!AH:AH,'RAB Prices Long'!$B:$B,'All Prices combined'!$D507,'RAB Prices Long'!$E:$E,'All Prices combined'!$G507)))),2)</f>
        <v>54.71</v>
      </c>
      <c r="AF507" s="2">
        <f>ROUND(IF($B507="Annuity",SUMIFS('Annuity Prices'!AI:AI,'Annuity Prices'!$B:$B,$D507,'Annuity Prices'!$E:$E,$G507),IF($B507="RAB Short",SUMIFS('RAB Prices Short'!AI:AI,'RAB Prices Short'!$B:$B,'All Prices combined'!$D507,'RAB Prices Short'!$E:$E,'All Prices combined'!$G507),IF($B507="RAB Long",SUMIFS('RAB Prices Long'!AI:AI,'RAB Prices Long'!$B:$B,'All Prices combined'!$D507,'RAB Prices Long'!$E:$E,'All Prices combined'!$G507)))),2)</f>
        <v>56.07</v>
      </c>
      <c r="AG507" s="2">
        <f>ROUND(IF($B507="Annuity",SUMIFS('Annuity Prices'!AJ:AJ,'Annuity Prices'!$B:$B,$D507,'Annuity Prices'!$E:$E,$G507),IF($B507="RAB Short",SUMIFS('RAB Prices Short'!AJ:AJ,'RAB Prices Short'!$B:$B,'All Prices combined'!$D507,'RAB Prices Short'!$E:$E,'All Prices combined'!$G507),IF($B507="RAB Long",SUMIFS('RAB Prices Long'!AJ:AJ,'RAB Prices Long'!$B:$B,'All Prices combined'!$D507,'RAB Prices Long'!$E:$E,'All Prices combined'!$G507)))),2)</f>
        <v>57.3</v>
      </c>
      <c r="AH507" s="2">
        <f>ROUND(IF($B507="Annuity",SUMIFS('Annuity Prices'!AK:AK,'Annuity Prices'!$B:$B,$D507,'Annuity Prices'!$E:$E,$G507),IF($B507="RAB Short",SUMIFS('RAB Prices Short'!AK:AK,'RAB Prices Short'!$B:$B,'All Prices combined'!$D507,'RAB Prices Short'!$E:$E,'All Prices combined'!$G507),IF($B507="RAB Long",SUMIFS('RAB Prices Long'!AK:AK,'RAB Prices Long'!$B:$B,'All Prices combined'!$D507,'RAB Prices Long'!$E:$E,'All Prices combined'!$G507)))),2)</f>
        <v>58.73</v>
      </c>
      <c r="AI507" s="2">
        <f>ROUND(IF($B507="Annuity",SUMIFS('Annuity Prices'!AL:AL,'Annuity Prices'!$B:$B,$D507,'Annuity Prices'!$E:$E,$G507),IF($B507="RAB Short",SUMIFS('RAB Prices Short'!AL:AL,'RAB Prices Short'!$B:$B,'All Prices combined'!$D507,'RAB Prices Short'!$E:$E,'All Prices combined'!$G507),IF($B507="RAB Long",SUMIFS('RAB Prices Long'!AL:AL,'RAB Prices Long'!$B:$B,'All Prices combined'!$D507,'RAB Prices Long'!$E:$E,'All Prices combined'!$G507)))),2)</f>
        <v>60.2</v>
      </c>
      <c r="AJ507" s="2">
        <f>ROUND(IF($B507="Annuity",SUMIFS('Annuity Prices'!AM:AM,'Annuity Prices'!$B:$B,$D507,'Annuity Prices'!$E:$E,$G507),IF($B507="RAB Short",SUMIFS('RAB Prices Short'!AM:AM,'RAB Prices Short'!$B:$B,'All Prices combined'!$D507,'RAB Prices Short'!$E:$E,'All Prices combined'!$G507),IF($B507="RAB Long",SUMIFS('RAB Prices Long'!AM:AM,'RAB Prices Long'!$B:$B,'All Prices combined'!$D507,'RAB Prices Long'!$E:$E,'All Prices combined'!$G507)))),2)</f>
        <v>61.7</v>
      </c>
      <c r="AK507" s="2">
        <f>ROUND(IF($B507="Annuity",SUMIFS('Annuity Prices'!AN:AN,'Annuity Prices'!$B:$B,$D507,'Annuity Prices'!$E:$E,$G507),IF($B507="RAB Short",SUMIFS('RAB Prices Short'!AN:AN,'RAB Prices Short'!$B:$B,'All Prices combined'!$D507,'RAB Prices Short'!$E:$E,'All Prices combined'!$G507),IF($B507="RAB Long",SUMIFS('RAB Prices Long'!AN:AN,'RAB Prices Long'!$B:$B,'All Prices combined'!$D507,'RAB Prices Long'!$E:$E,'All Prices combined'!$G507)))),2)</f>
        <v>63.05</v>
      </c>
      <c r="AL507" s="2">
        <f>ROUND(IF($B507="Annuity",SUMIFS('Annuity Prices'!AO:AO,'Annuity Prices'!$B:$B,$D507,'Annuity Prices'!$E:$E,$G507),IF($B507="RAB Short",SUMIFS('RAB Prices Short'!AO:AO,'RAB Prices Short'!$B:$B,'All Prices combined'!$D507,'RAB Prices Short'!$E:$E,'All Prices combined'!$G507),IF($B507="RAB Long",SUMIFS('RAB Prices Long'!AO:AO,'RAB Prices Long'!$B:$B,'All Prices combined'!$D507,'RAB Prices Long'!$E:$E,'All Prices combined'!$G507)))),2)</f>
        <v>64.62</v>
      </c>
      <c r="AM507" s="2">
        <f>ROUND(IF($B507="Annuity",SUMIFS('Annuity Prices'!AP:AP,'Annuity Prices'!$B:$B,$D507,'Annuity Prices'!$E:$E,$G507),IF($B507="RAB Short",SUMIFS('RAB Prices Short'!AP:AP,'RAB Prices Short'!$B:$B,'All Prices combined'!$D507,'RAB Prices Short'!$E:$E,'All Prices combined'!$G507),IF($B507="RAB Long",SUMIFS('RAB Prices Long'!AP:AP,'RAB Prices Long'!$B:$B,'All Prices combined'!$D507,'RAB Prices Long'!$E:$E,'All Prices combined'!$G507)))),2)</f>
        <v>66.239999999999995</v>
      </c>
      <c r="AN507" s="2">
        <f>ROUND(IF($B507="Annuity",SUMIFS('Annuity Prices'!AQ:AQ,'Annuity Prices'!$B:$B,$D507,'Annuity Prices'!$E:$E,$G507),IF($B507="RAB Short",SUMIFS('RAB Prices Short'!AQ:AQ,'RAB Prices Short'!$B:$B,'All Prices combined'!$D507,'RAB Prices Short'!$E:$E,'All Prices combined'!$G507),IF($B507="RAB Long",SUMIFS('RAB Prices Long'!AQ:AQ,'RAB Prices Long'!$B:$B,'All Prices combined'!$D507,'RAB Prices Long'!$E:$E,'All Prices combined'!$G507)))),2)</f>
        <v>67.900000000000006</v>
      </c>
      <c r="AO507" s="2">
        <f>ROUND(IF($B507="Annuity",SUMIFS('Annuity Prices'!AR:AR,'Annuity Prices'!$B:$B,$D507,'Annuity Prices'!$E:$E,$G507),IF($B507="RAB Short",SUMIFS('RAB Prices Short'!AR:AR,'RAB Prices Short'!$B:$B,'All Prices combined'!$D507,'RAB Prices Short'!$E:$E,'All Prices combined'!$G507),IF($B507="RAB Long",SUMIFS('RAB Prices Long'!AR:AR,'RAB Prices Long'!$B:$B,'All Prices combined'!$D507,'RAB Prices Long'!$E:$E,'All Prices combined'!$G507)))),2)</f>
        <v>0</v>
      </c>
      <c r="AP507" s="2">
        <f>ROUND(IF($B507="Annuity",SUMIFS('Annuity Prices'!AS:AS,'Annuity Prices'!$B:$B,$D507,'Annuity Prices'!$E:$E,$G507),IF($B507="RAB Short",SUMIFS('RAB Prices Short'!AS:AS,'RAB Prices Short'!$B:$B,'All Prices combined'!$D507,'RAB Prices Short'!$E:$E,'All Prices combined'!$G507),IF($B507="RAB Long",SUMIFS('RAB Prices Long'!AS:AS,'RAB Prices Long'!$B:$B,'All Prices combined'!$D507,'RAB Prices Long'!$E:$E,'All Prices combined'!$G507)))),2)</f>
        <v>0</v>
      </c>
      <c r="AQ507" s="2">
        <f>ROUND(IF($B507="Annuity",SUMIFS('Annuity Prices'!AT:AT,'Annuity Prices'!$B:$B,$D507,'Annuity Prices'!$E:$E,$G507),IF($B507="RAB Short",SUMIFS('RAB Prices Short'!AT:AT,'RAB Prices Short'!$B:$B,'All Prices combined'!$D507,'RAB Prices Short'!$E:$E,'All Prices combined'!$G507),IF($B507="RAB Long",SUMIFS('RAB Prices Long'!AT:AT,'RAB Prices Long'!$B:$B,'All Prices combined'!$D507,'RAB Prices Long'!$E:$E,'All Prices combined'!$G507)))),2)</f>
        <v>21.89</v>
      </c>
      <c r="AR507" s="2">
        <f>ROUND(IF($B507="Annuity",SUMIFS('Annuity Prices'!AU:AU,'Annuity Prices'!$B:$B,$D507,'Annuity Prices'!$E:$E,$G507),IF($B507="RAB Short",SUMIFS('RAB Prices Short'!AU:AU,'RAB Prices Short'!$B:$B,'All Prices combined'!$D507,'RAB Prices Short'!$E:$E,'All Prices combined'!$G507),IF($B507="RAB Long",SUMIFS('RAB Prices Long'!AU:AU,'RAB Prices Long'!$B:$B,'All Prices combined'!$D507,'RAB Prices Long'!$E:$E,'All Prices combined'!$G507)))),2)</f>
        <v>22.52</v>
      </c>
      <c r="AS507" s="2">
        <f>ROUND(IF($B507="Annuity",SUMIFS('Annuity Prices'!AV:AV,'Annuity Prices'!$B:$B,$D507,'Annuity Prices'!$E:$E,$G507),IF($B507="RAB Short",SUMIFS('RAB Prices Short'!AV:AV,'RAB Prices Short'!$B:$B,'All Prices combined'!$D507,'RAB Prices Short'!$E:$E,'All Prices combined'!$G507),IF($B507="RAB Long",SUMIFS('RAB Prices Long'!AV:AV,'RAB Prices Long'!$B:$B,'All Prices combined'!$D507,'RAB Prices Long'!$E:$E,'All Prices combined'!$G507)))),2)</f>
        <v>25.59</v>
      </c>
      <c r="AT507" s="2">
        <f>ROUND(IF($B507="Annuity",SUMIFS('Annuity Prices'!AW:AW,'Annuity Prices'!$B:$B,$D507,'Annuity Prices'!$E:$E,$G507),IF($B507="RAB Short",SUMIFS('RAB Prices Short'!AW:AW,'RAB Prices Short'!$B:$B,'All Prices combined'!$D507,'RAB Prices Short'!$E:$E,'All Prices combined'!$G507),IF($B507="RAB Long",SUMIFS('RAB Prices Long'!AW:AW,'RAB Prices Long'!$B:$B,'All Prices combined'!$D507,'RAB Prices Long'!$E:$E,'All Prices combined'!$G507)))),2)</f>
        <v>29.51</v>
      </c>
      <c r="AU507" s="2">
        <f>ROUND(IF($B507="Annuity",SUMIFS('Annuity Prices'!AX:AX,'Annuity Prices'!$B:$B,$D507,'Annuity Prices'!$E:$E,$G507),IF($B507="RAB Short",SUMIFS('RAB Prices Short'!AX:AX,'RAB Prices Short'!$B:$B,'All Prices combined'!$D507,'RAB Prices Short'!$E:$E,'All Prices combined'!$G507),IF($B507="RAB Long",SUMIFS('RAB Prices Long'!AX:AX,'RAB Prices Long'!$B:$B,'All Prices combined'!$D507,'RAB Prices Long'!$E:$E,'All Prices combined'!$G507)))),2)</f>
        <v>33.450000000000003</v>
      </c>
      <c r="AV507" s="2">
        <f>ROUND(IF($B507="Annuity",SUMIFS('Annuity Prices'!AY:AY,'Annuity Prices'!$B:$B,$D507,'Annuity Prices'!$E:$E,$G507),IF($B507="RAB Short",SUMIFS('RAB Prices Short'!AY:AY,'RAB Prices Short'!$B:$B,'All Prices combined'!$D507,'RAB Prices Short'!$E:$E,'All Prices combined'!$G507),IF($B507="RAB Long",SUMIFS('RAB Prices Long'!AY:AY,'RAB Prices Long'!$B:$B,'All Prices combined'!$D507,'RAB Prices Long'!$E:$E,'All Prices combined'!$G507)))),2)</f>
        <v>37.32</v>
      </c>
      <c r="AW507" s="2">
        <f>ROUND(IF($B507="Annuity",SUMIFS('Annuity Prices'!AZ:AZ,'Annuity Prices'!$B:$B,$D507,'Annuity Prices'!$E:$E,$G507),IF($B507="RAB Short",SUMIFS('RAB Prices Short'!AZ:AZ,'RAB Prices Short'!$B:$B,'All Prices combined'!$D507,'RAB Prices Short'!$E:$E,'All Prices combined'!$G507),IF($B507="RAB Long",SUMIFS('RAB Prices Long'!AZ:AZ,'RAB Prices Long'!$B:$B,'All Prices combined'!$D507,'RAB Prices Long'!$E:$E,'All Prices combined'!$G507)))),2)</f>
        <v>38.25</v>
      </c>
      <c r="AX507" s="2">
        <f>ROUND(IF($B507="Annuity",SUMIFS('Annuity Prices'!BA:BA,'Annuity Prices'!$B:$B,$D507,'Annuity Prices'!$E:$E,$G507),IF($B507="RAB Short",SUMIFS('RAB Prices Short'!BA:BA,'RAB Prices Short'!$B:$B,'All Prices combined'!$D507,'RAB Prices Short'!$E:$E,'All Prices combined'!$G507),IF($B507="RAB Long",SUMIFS('RAB Prices Long'!BA:BA,'RAB Prices Long'!$B:$B,'All Prices combined'!$D507,'RAB Prices Long'!$E:$E,'All Prices combined'!$G507)))),2)</f>
        <v>39.08</v>
      </c>
      <c r="AY507" s="2">
        <f>ROUND(IF($B507="Annuity",SUMIFS('Annuity Prices'!BB:BB,'Annuity Prices'!$B:$B,$D507,'Annuity Prices'!$E:$E,$G507),IF($B507="RAB Short",SUMIFS('RAB Prices Short'!BB:BB,'RAB Prices Short'!$B:$B,'All Prices combined'!$D507,'RAB Prices Short'!$E:$E,'All Prices combined'!$G507),IF($B507="RAB Long",SUMIFS('RAB Prices Long'!BB:BB,'RAB Prices Long'!$B:$B,'All Prices combined'!$D507,'RAB Prices Long'!$E:$E,'All Prices combined'!$G507)))),2)</f>
        <v>40.06</v>
      </c>
      <c r="AZ507" s="2">
        <f>ROUND(IF($B507="Annuity",SUMIFS('Annuity Prices'!BC:BC,'Annuity Prices'!$B:$B,$D507,'Annuity Prices'!$E:$E,$G507),IF($B507="RAB Short",SUMIFS('RAB Prices Short'!BC:BC,'RAB Prices Short'!$B:$B,'All Prices combined'!$D507,'RAB Prices Short'!$E:$E,'All Prices combined'!$G507),IF($B507="RAB Long",SUMIFS('RAB Prices Long'!BC:BC,'RAB Prices Long'!$B:$B,'All Prices combined'!$D507,'RAB Prices Long'!$E:$E,'All Prices combined'!$G507)))),2)</f>
        <v>41.06</v>
      </c>
      <c r="BA507" s="2">
        <f>ROUND(IF($B507="Annuity",SUMIFS('Annuity Prices'!BD:BD,'Annuity Prices'!$B:$B,$D507,'Annuity Prices'!$E:$E,$G507),IF($B507="RAB Short",SUMIFS('RAB Prices Short'!BD:BD,'RAB Prices Short'!$B:$B,'All Prices combined'!$D507,'RAB Prices Short'!$E:$E,'All Prices combined'!$G507),IF($B507="RAB Long",SUMIFS('RAB Prices Long'!BD:BD,'RAB Prices Long'!$B:$B,'All Prices combined'!$D507,'RAB Prices Long'!$E:$E,'All Prices combined'!$G507)))),2)</f>
        <v>42.09</v>
      </c>
      <c r="BB507" s="2">
        <f>ROUND(IF($B507="Annuity",SUMIFS('Annuity Prices'!BE:BE,'Annuity Prices'!$B:$B,$D507,'Annuity Prices'!$E:$E,$G507),IF($B507="RAB Short",SUMIFS('RAB Prices Short'!BE:BE,'RAB Prices Short'!$B:$B,'All Prices combined'!$D507,'RAB Prices Short'!$E:$E,'All Prices combined'!$G507),IF($B507="RAB Long",SUMIFS('RAB Prices Long'!BE:BE,'RAB Prices Long'!$B:$B,'All Prices combined'!$D507,'RAB Prices Long'!$E:$E,'All Prices combined'!$G507)))),2)</f>
        <v>43</v>
      </c>
      <c r="BC507" s="2">
        <f>ROUND(IF($B507="Annuity",SUMIFS('Annuity Prices'!BF:BF,'Annuity Prices'!$B:$B,$D507,'Annuity Prices'!$E:$E,$G507),IF($B507="RAB Short",SUMIFS('RAB Prices Short'!BF:BF,'RAB Prices Short'!$B:$B,'All Prices combined'!$D507,'RAB Prices Short'!$E:$E,'All Prices combined'!$G507),IF($B507="RAB Long",SUMIFS('RAB Prices Long'!BF:BF,'RAB Prices Long'!$B:$B,'All Prices combined'!$D507,'RAB Prices Long'!$E:$E,'All Prices combined'!$G507)))),2)</f>
        <v>44.08</v>
      </c>
      <c r="BD507" s="2">
        <f>ROUND(IF($B507="Annuity",SUMIFS('Annuity Prices'!BG:BG,'Annuity Prices'!$B:$B,$D507,'Annuity Prices'!$E:$E,$G507),IF($B507="RAB Short",SUMIFS('RAB Prices Short'!BG:BG,'RAB Prices Short'!$B:$B,'All Prices combined'!$D507,'RAB Prices Short'!$E:$E,'All Prices combined'!$G507),IF($B507="RAB Long",SUMIFS('RAB Prices Long'!BG:BG,'RAB Prices Long'!$B:$B,'All Prices combined'!$D507,'RAB Prices Long'!$E:$E,'All Prices combined'!$G507)))),2)</f>
        <v>45.18</v>
      </c>
      <c r="BE507" s="2">
        <f>ROUND(IF($B507="Annuity",SUMIFS('Annuity Prices'!BH:BH,'Annuity Prices'!$B:$B,$D507,'Annuity Prices'!$E:$E,$G507),IF($B507="RAB Short",SUMIFS('RAB Prices Short'!BH:BH,'RAB Prices Short'!$B:$B,'All Prices combined'!$D507,'RAB Prices Short'!$E:$E,'All Prices combined'!$G507),IF($B507="RAB Long",SUMIFS('RAB Prices Long'!BH:BH,'RAB Prices Long'!$B:$B,'All Prices combined'!$D507,'RAB Prices Long'!$E:$E,'All Prices combined'!$G507)))),2)</f>
        <v>46.31</v>
      </c>
      <c r="BF507" s="2">
        <f>ROUND(IF($B507="Annuity",SUMIFS('Annuity Prices'!BI:BI,'Annuity Prices'!$B:$B,$D507,'Annuity Prices'!$E:$E,$G507),IF($B507="RAB Short",SUMIFS('RAB Prices Short'!BI:BI,'RAB Prices Short'!$B:$B,'All Prices combined'!$D507,'RAB Prices Short'!$E:$E,'All Prices combined'!$G507),IF($B507="RAB Long",SUMIFS('RAB Prices Long'!BI:BI,'RAB Prices Long'!$B:$B,'All Prices combined'!$D507,'RAB Prices Long'!$E:$E,'All Prices combined'!$G507)))),2)</f>
        <v>47.32</v>
      </c>
      <c r="BG507" s="2">
        <f>ROUND(IF($B507="Annuity",SUMIFS('Annuity Prices'!BJ:BJ,'Annuity Prices'!$B:$B,$D507,'Annuity Prices'!$E:$E,$G507),IF($B507="RAB Short",SUMIFS('RAB Prices Short'!BJ:BJ,'RAB Prices Short'!$B:$B,'All Prices combined'!$D507,'RAB Prices Short'!$E:$E,'All Prices combined'!$G507),IF($B507="RAB Long",SUMIFS('RAB Prices Long'!BJ:BJ,'RAB Prices Long'!$B:$B,'All Prices combined'!$D507,'RAB Prices Long'!$E:$E,'All Prices combined'!$G507)))),2)</f>
        <v>48.5</v>
      </c>
      <c r="BH507" s="2">
        <f>ROUND(IF($B507="Annuity",SUMIFS('Annuity Prices'!BK:BK,'Annuity Prices'!$B:$B,$D507,'Annuity Prices'!$E:$E,$G507),IF($B507="RAB Short",SUMIFS('RAB Prices Short'!BK:BK,'RAB Prices Short'!$B:$B,'All Prices combined'!$D507,'RAB Prices Short'!$E:$E,'All Prices combined'!$G507),IF($B507="RAB Long",SUMIFS('RAB Prices Long'!BK:BK,'RAB Prices Long'!$B:$B,'All Prices combined'!$D507,'RAB Prices Long'!$E:$E,'All Prices combined'!$G507)))),2)</f>
        <v>49.72</v>
      </c>
      <c r="BI507" s="2">
        <f>ROUND(IF($B507="Annuity",SUMIFS('Annuity Prices'!BL:BL,'Annuity Prices'!$B:$B,$D507,'Annuity Prices'!$E:$E,$G507),IF($B507="RAB Short",SUMIFS('RAB Prices Short'!BL:BL,'RAB Prices Short'!$B:$B,'All Prices combined'!$D507,'RAB Prices Short'!$E:$E,'All Prices combined'!$G507),IF($B507="RAB Long",SUMIFS('RAB Prices Long'!BL:BL,'RAB Prices Long'!$B:$B,'All Prices combined'!$D507,'RAB Prices Long'!$E:$E,'All Prices combined'!$G507)))),2)</f>
        <v>50.96</v>
      </c>
      <c r="BJ507" s="2">
        <f>ROUND(IF($B507="Annuity",SUMIFS('Annuity Prices'!BM:BM,'Annuity Prices'!$B:$B,$D507,'Annuity Prices'!$E:$E,$G507),IF($B507="RAB Short",SUMIFS('RAB Prices Short'!BM:BM,'RAB Prices Short'!$B:$B,'All Prices combined'!$D507,'RAB Prices Short'!$E:$E,'All Prices combined'!$G507),IF($B507="RAB Long",SUMIFS('RAB Prices Long'!BM:BM,'RAB Prices Long'!$B:$B,'All Prices combined'!$D507,'RAB Prices Long'!$E:$E,'All Prices combined'!$G507)))),2)</f>
        <v>52.07</v>
      </c>
      <c r="BK507" s="2">
        <f>ROUND(IF($B507="Annuity",SUMIFS('Annuity Prices'!BN:BN,'Annuity Prices'!$B:$B,$D507,'Annuity Prices'!$E:$E,$G507),IF($B507="RAB Short",SUMIFS('RAB Prices Short'!BN:BN,'RAB Prices Short'!$B:$B,'All Prices combined'!$D507,'RAB Prices Short'!$E:$E,'All Prices combined'!$G507),IF($B507="RAB Long",SUMIFS('RAB Prices Long'!BN:BN,'RAB Prices Long'!$B:$B,'All Prices combined'!$D507,'RAB Prices Long'!$E:$E,'All Prices combined'!$G507)))),2)</f>
        <v>53.37</v>
      </c>
      <c r="BL507" s="2">
        <f>ROUND(IF($B507="Annuity",SUMIFS('Annuity Prices'!BO:BO,'Annuity Prices'!$B:$B,$D507,'Annuity Prices'!$E:$E,$G507),IF($B507="RAB Short",SUMIFS('RAB Prices Short'!BO:BO,'RAB Prices Short'!$B:$B,'All Prices combined'!$D507,'RAB Prices Short'!$E:$E,'All Prices combined'!$G507),IF($B507="RAB Long",SUMIFS('RAB Prices Long'!BO:BO,'RAB Prices Long'!$B:$B,'All Prices combined'!$D507,'RAB Prices Long'!$E:$E,'All Prices combined'!$G507)))),2)</f>
        <v>54.71</v>
      </c>
      <c r="BM507" s="2">
        <f>ROUND(IF($B507="Annuity",SUMIFS('Annuity Prices'!BP:BP,'Annuity Prices'!$B:$B,$D507,'Annuity Prices'!$E:$E,$G507),IF($B507="RAB Short",SUMIFS('RAB Prices Short'!BP:BP,'RAB Prices Short'!$B:$B,'All Prices combined'!$D507,'RAB Prices Short'!$E:$E,'All Prices combined'!$G507),IF($B507="RAB Long",SUMIFS('RAB Prices Long'!BP:BP,'RAB Prices Long'!$B:$B,'All Prices combined'!$D507,'RAB Prices Long'!$E:$E,'All Prices combined'!$G507)))),2)</f>
        <v>56.07</v>
      </c>
      <c r="BN507" s="2">
        <f>ROUND(IF($B507="Annuity",SUMIFS('Annuity Prices'!BQ:BQ,'Annuity Prices'!$B:$B,$D507,'Annuity Prices'!$E:$E,$G507),IF($B507="RAB Short",SUMIFS('RAB Prices Short'!BQ:BQ,'RAB Prices Short'!$B:$B,'All Prices combined'!$D507,'RAB Prices Short'!$E:$E,'All Prices combined'!$G507),IF($B507="RAB Long",SUMIFS('RAB Prices Long'!BQ:BQ,'RAB Prices Long'!$B:$B,'All Prices combined'!$D507,'RAB Prices Long'!$E:$E,'All Prices combined'!$G507)))),2)</f>
        <v>57.3</v>
      </c>
      <c r="BO507" s="2">
        <f>ROUND(IF($B507="Annuity",SUMIFS('Annuity Prices'!BR:BR,'Annuity Prices'!$B:$B,$D507,'Annuity Prices'!$E:$E,$G507),IF($B507="RAB Short",SUMIFS('RAB Prices Short'!BR:BR,'RAB Prices Short'!$B:$B,'All Prices combined'!$D507,'RAB Prices Short'!$E:$E,'All Prices combined'!$G507),IF($B507="RAB Long",SUMIFS('RAB Prices Long'!BR:BR,'RAB Prices Long'!$B:$B,'All Prices combined'!$D507,'RAB Prices Long'!$E:$E,'All Prices combined'!$G507)))),2)</f>
        <v>58.73</v>
      </c>
      <c r="BP507" s="2">
        <f>ROUND(IF($B507="Annuity",SUMIFS('Annuity Prices'!BS:BS,'Annuity Prices'!$B:$B,$D507,'Annuity Prices'!$E:$E,$G507),IF($B507="RAB Short",SUMIFS('RAB Prices Short'!BS:BS,'RAB Prices Short'!$B:$B,'All Prices combined'!$D507,'RAB Prices Short'!$E:$E,'All Prices combined'!$G507),IF($B507="RAB Long",SUMIFS('RAB Prices Long'!BS:BS,'RAB Prices Long'!$B:$B,'All Prices combined'!$D507,'RAB Prices Long'!$E:$E,'All Prices combined'!$G507)))),2)</f>
        <v>60.2</v>
      </c>
      <c r="BQ507" s="2">
        <f>ROUND(IF($B507="Annuity",SUMIFS('Annuity Prices'!BT:BT,'Annuity Prices'!$B:$B,$D507,'Annuity Prices'!$E:$E,$G507),IF($B507="RAB Short",SUMIFS('RAB Prices Short'!BT:BT,'RAB Prices Short'!$B:$B,'All Prices combined'!$D507,'RAB Prices Short'!$E:$E,'All Prices combined'!$G507),IF($B507="RAB Long",SUMIFS('RAB Prices Long'!BT:BT,'RAB Prices Long'!$B:$B,'All Prices combined'!$D507,'RAB Prices Long'!$E:$E,'All Prices combined'!$G507)))),2)</f>
        <v>61.7</v>
      </c>
      <c r="BR507" s="2">
        <f>ROUND(IF($B507="Annuity",SUMIFS('Annuity Prices'!BU:BU,'Annuity Prices'!$B:$B,$D507,'Annuity Prices'!$E:$E,$G507),IF($B507="RAB Short",SUMIFS('RAB Prices Short'!BU:BU,'RAB Prices Short'!$B:$B,'All Prices combined'!$D507,'RAB Prices Short'!$E:$E,'All Prices combined'!$G507),IF($B507="RAB Long",SUMIFS('RAB Prices Long'!BU:BU,'RAB Prices Long'!$B:$B,'All Prices combined'!$D507,'RAB Prices Long'!$E:$E,'All Prices combined'!$G507)))),2)</f>
        <v>63.05</v>
      </c>
      <c r="BS507" s="2">
        <f>ROUND(IF($B507="Annuity",SUMIFS('Annuity Prices'!BV:BV,'Annuity Prices'!$B:$B,$D507,'Annuity Prices'!$E:$E,$G507),IF($B507="RAB Short",SUMIFS('RAB Prices Short'!BV:BV,'RAB Prices Short'!$B:$B,'All Prices combined'!$D507,'RAB Prices Short'!$E:$E,'All Prices combined'!$G507),IF($B507="RAB Long",SUMIFS('RAB Prices Long'!BV:BV,'RAB Prices Long'!$B:$B,'All Prices combined'!$D507,'RAB Prices Long'!$E:$E,'All Prices combined'!$G507)))),2)</f>
        <v>64.62</v>
      </c>
      <c r="BT507" s="2">
        <f>ROUND(IF($B507="Annuity",SUMIFS('Annuity Prices'!BW:BW,'Annuity Prices'!$B:$B,$D507,'Annuity Prices'!$E:$E,$G507),IF($B507="RAB Short",SUMIFS('RAB Prices Short'!BW:BW,'RAB Prices Short'!$B:$B,'All Prices combined'!$D507,'RAB Prices Short'!$E:$E,'All Prices combined'!$G507),IF($B507="RAB Long",SUMIFS('RAB Prices Long'!BW:BW,'RAB Prices Long'!$B:$B,'All Prices combined'!$D507,'RAB Prices Long'!$E:$E,'All Prices combined'!$G507)))),2)</f>
        <v>66.239999999999995</v>
      </c>
      <c r="BU507" s="2">
        <f>ROUND(IF($B507="Annuity",SUMIFS('Annuity Prices'!BX:BX,'Annuity Prices'!$B:$B,$D507,'Annuity Prices'!$E:$E,$G507),IF($B507="RAB Short",SUMIFS('RAB Prices Short'!BX:BX,'RAB Prices Short'!$B:$B,'All Prices combined'!$D507,'RAB Prices Short'!$E:$E,'All Prices combined'!$G507),IF($B507="RAB Long",SUMIFS('RAB Prices Long'!BX:BX,'RAB Prices Long'!$B:$B,'All Prices combined'!$D507,'RAB Prices Long'!$E:$E,'All Prices combined'!$G507)))),2)</f>
        <v>67.900000000000006</v>
      </c>
    </row>
    <row r="508" spans="2:73" x14ac:dyDescent="0.25">
      <c r="B508" t="s">
        <v>45</v>
      </c>
      <c r="C508">
        <v>24</v>
      </c>
      <c r="E508" t="s">
        <v>199</v>
      </c>
      <c r="F508">
        <v>24</v>
      </c>
      <c r="G508" t="s">
        <v>200</v>
      </c>
      <c r="I508" s="2">
        <f>ROUND(IF($B508="Annuity",SUMIFS('Annuity Prices'!L:L,'Annuity Prices'!$B:$B,$D508,'Annuity Prices'!$E:$E,$G508),IF($B508="RAB Short",SUMIFS('RAB Prices Short'!L:L,'RAB Prices Short'!$B:$B,'All Prices combined'!$D508,'RAB Prices Short'!$E:$E,'All Prices combined'!$G508),IF($B508="RAB Long",SUMIFS('RAB Prices Long'!L:L,'RAB Prices Long'!$B:$B,'All Prices combined'!$D508,'RAB Prices Long'!$E:$E,'All Prices combined'!$G508)))),2)</f>
        <v>0</v>
      </c>
      <c r="J508" s="2">
        <f>ROUND(IF($B508="Annuity",SUMIFS('Annuity Prices'!M:M,'Annuity Prices'!$B:$B,$D508,'Annuity Prices'!$E:$E,$G508),IF($B508="RAB Short",SUMIFS('RAB Prices Short'!M:M,'RAB Prices Short'!$B:$B,'All Prices combined'!$D508,'RAB Prices Short'!$E:$E,'All Prices combined'!$G508),IF($B508="RAB Long",SUMIFS('RAB Prices Long'!M:M,'RAB Prices Long'!$B:$B,'All Prices combined'!$D508,'RAB Prices Long'!$E:$E,'All Prices combined'!$G508)))),2)</f>
        <v>0</v>
      </c>
      <c r="K508" s="2">
        <f>ROUND(IF($B508="Annuity",SUMIFS('Annuity Prices'!N:N,'Annuity Prices'!$B:$B,$D508,'Annuity Prices'!$E:$E,$G508),IF($B508="RAB Short",SUMIFS('RAB Prices Short'!N:N,'RAB Prices Short'!$B:$B,'All Prices combined'!$D508,'RAB Prices Short'!$E:$E,'All Prices combined'!$G508),IF($B508="RAB Long",SUMIFS('RAB Prices Long'!N:N,'RAB Prices Long'!$B:$B,'All Prices combined'!$D508,'RAB Prices Long'!$E:$E,'All Prices combined'!$G508)))),2)</f>
        <v>0</v>
      </c>
      <c r="L508" s="2">
        <f>ROUND(IF($B508="Annuity",SUMIFS('Annuity Prices'!O:O,'Annuity Prices'!$B:$B,$D508,'Annuity Prices'!$E:$E,$G508),IF($B508="RAB Short",SUMIFS('RAB Prices Short'!O:O,'RAB Prices Short'!$B:$B,'All Prices combined'!$D508,'RAB Prices Short'!$E:$E,'All Prices combined'!$G508),IF($B508="RAB Long",SUMIFS('RAB Prices Long'!O:O,'RAB Prices Long'!$B:$B,'All Prices combined'!$D508,'RAB Prices Long'!$E:$E,'All Prices combined'!$G508)))),2)</f>
        <v>0</v>
      </c>
      <c r="M508" s="2">
        <f>ROUND(IF($B508="Annuity",SUMIFS('Annuity Prices'!P:P,'Annuity Prices'!$B:$B,$D508,'Annuity Prices'!$E:$E,$G508),IF($B508="RAB Short",SUMIFS('RAB Prices Short'!P:P,'RAB Prices Short'!$B:$B,'All Prices combined'!$D508,'RAB Prices Short'!$E:$E,'All Prices combined'!$G508),IF($B508="RAB Long",SUMIFS('RAB Prices Long'!P:P,'RAB Prices Long'!$B:$B,'All Prices combined'!$D508,'RAB Prices Long'!$E:$E,'All Prices combined'!$G508)))),2)</f>
        <v>0</v>
      </c>
      <c r="N508" s="2">
        <f>ROUND(IF($B508="Annuity",SUMIFS('Annuity Prices'!Q:Q,'Annuity Prices'!$B:$B,$D508,'Annuity Prices'!$E:$E,$G508),IF($B508="RAB Short",SUMIFS('RAB Prices Short'!Q:Q,'RAB Prices Short'!$B:$B,'All Prices combined'!$D508,'RAB Prices Short'!$E:$E,'All Prices combined'!$G508),IF($B508="RAB Long",SUMIFS('RAB Prices Long'!Q:Q,'RAB Prices Long'!$B:$B,'All Prices combined'!$D508,'RAB Prices Long'!$E:$E,'All Prices combined'!$G508)))),2)</f>
        <v>0</v>
      </c>
      <c r="O508" s="2">
        <f>ROUND(IF($B508="Annuity",SUMIFS('Annuity Prices'!R:R,'Annuity Prices'!$B:$B,$D508,'Annuity Prices'!$E:$E,$G508),IF($B508="RAB Short",SUMIFS('RAB Prices Short'!R:R,'RAB Prices Short'!$B:$B,'All Prices combined'!$D508,'RAB Prices Short'!$E:$E,'All Prices combined'!$G508),IF($B508="RAB Long",SUMIFS('RAB Prices Long'!R:R,'RAB Prices Long'!$B:$B,'All Prices combined'!$D508,'RAB Prices Long'!$E:$E,'All Prices combined'!$G508)))),2)</f>
        <v>0</v>
      </c>
      <c r="P508" s="2">
        <f>ROUND(IF($B508="Annuity",SUMIFS('Annuity Prices'!S:S,'Annuity Prices'!$B:$B,$D508,'Annuity Prices'!$E:$E,$G508),IF($B508="RAB Short",SUMIFS('RAB Prices Short'!S:S,'RAB Prices Short'!$B:$B,'All Prices combined'!$D508,'RAB Prices Short'!$E:$E,'All Prices combined'!$G508),IF($B508="RAB Long",SUMIFS('RAB Prices Long'!S:S,'RAB Prices Long'!$B:$B,'All Prices combined'!$D508,'RAB Prices Long'!$E:$E,'All Prices combined'!$G508)))),2)</f>
        <v>0</v>
      </c>
      <c r="Q508" s="2">
        <f>ROUND(IF($B508="Annuity",SUMIFS('Annuity Prices'!T:T,'Annuity Prices'!$B:$B,$D508,'Annuity Prices'!$E:$E,$G508),IF($B508="RAB Short",SUMIFS('RAB Prices Short'!T:T,'RAB Prices Short'!$B:$B,'All Prices combined'!$D508,'RAB Prices Short'!$E:$E,'All Prices combined'!$G508),IF($B508="RAB Long",SUMIFS('RAB Prices Long'!T:T,'RAB Prices Long'!$B:$B,'All Prices combined'!$D508,'RAB Prices Long'!$E:$E,'All Prices combined'!$G508)))),2)</f>
        <v>0</v>
      </c>
      <c r="R508" s="2">
        <f>ROUND(IF($B508="Annuity",SUMIFS('Annuity Prices'!U:U,'Annuity Prices'!$B:$B,$D508,'Annuity Prices'!$E:$E,$G508),IF($B508="RAB Short",SUMIFS('RAB Prices Short'!U:U,'RAB Prices Short'!$B:$B,'All Prices combined'!$D508,'RAB Prices Short'!$E:$E,'All Prices combined'!$G508),IF($B508="RAB Long",SUMIFS('RAB Prices Long'!U:U,'RAB Prices Long'!$B:$B,'All Prices combined'!$D508,'RAB Prices Long'!$E:$E,'All Prices combined'!$G508)))),2)</f>
        <v>0</v>
      </c>
      <c r="S508" s="2">
        <f>ROUND(IF($B508="Annuity",SUMIFS('Annuity Prices'!V:V,'Annuity Prices'!$B:$B,$D508,'Annuity Prices'!$E:$E,$G508),IF($B508="RAB Short",SUMIFS('RAB Prices Short'!V:V,'RAB Prices Short'!$B:$B,'All Prices combined'!$D508,'RAB Prices Short'!$E:$E,'All Prices combined'!$G508),IF($B508="RAB Long",SUMIFS('RAB Prices Long'!V:V,'RAB Prices Long'!$B:$B,'All Prices combined'!$D508,'RAB Prices Long'!$E:$E,'All Prices combined'!$G508)))),2)</f>
        <v>0</v>
      </c>
      <c r="T508" s="2">
        <f>ROUND(IF($B508="Annuity",SUMIFS('Annuity Prices'!W:W,'Annuity Prices'!$B:$B,$D508,'Annuity Prices'!$E:$E,$G508),IF($B508="RAB Short",SUMIFS('RAB Prices Short'!W:W,'RAB Prices Short'!$B:$B,'All Prices combined'!$D508,'RAB Prices Short'!$E:$E,'All Prices combined'!$G508),IF($B508="RAB Long",SUMIFS('RAB Prices Long'!W:W,'RAB Prices Long'!$B:$B,'All Prices combined'!$D508,'RAB Prices Long'!$E:$E,'All Prices combined'!$G508)))),2)</f>
        <v>0</v>
      </c>
      <c r="U508" s="2">
        <f>ROUND(IF($B508="Annuity",SUMIFS('Annuity Prices'!X:X,'Annuity Prices'!$B:$B,$D508,'Annuity Prices'!$E:$E,$G508),IF($B508="RAB Short",SUMIFS('RAB Prices Short'!X:X,'RAB Prices Short'!$B:$B,'All Prices combined'!$D508,'RAB Prices Short'!$E:$E,'All Prices combined'!$G508),IF($B508="RAB Long",SUMIFS('RAB Prices Long'!X:X,'RAB Prices Long'!$B:$B,'All Prices combined'!$D508,'RAB Prices Long'!$E:$E,'All Prices combined'!$G508)))),2)</f>
        <v>0</v>
      </c>
      <c r="V508" s="2">
        <f>ROUND(IF($B508="Annuity",SUMIFS('Annuity Prices'!Y:Y,'Annuity Prices'!$B:$B,$D508,'Annuity Prices'!$E:$E,$G508),IF($B508="RAB Short",SUMIFS('RAB Prices Short'!Y:Y,'RAB Prices Short'!$B:$B,'All Prices combined'!$D508,'RAB Prices Short'!$E:$E,'All Prices combined'!$G508),IF($B508="RAB Long",SUMIFS('RAB Prices Long'!Y:Y,'RAB Prices Long'!$B:$B,'All Prices combined'!$D508,'RAB Prices Long'!$E:$E,'All Prices combined'!$G508)))),2)</f>
        <v>0</v>
      </c>
      <c r="W508" s="2">
        <f>ROUND(IF($B508="Annuity",SUMIFS('Annuity Prices'!Z:Z,'Annuity Prices'!$B:$B,$D508,'Annuity Prices'!$E:$E,$G508),IF($B508="RAB Short",SUMIFS('RAB Prices Short'!Z:Z,'RAB Prices Short'!$B:$B,'All Prices combined'!$D508,'RAB Prices Short'!$E:$E,'All Prices combined'!$G508),IF($B508="RAB Long",SUMIFS('RAB Prices Long'!Z:Z,'RAB Prices Long'!$B:$B,'All Prices combined'!$D508,'RAB Prices Long'!$E:$E,'All Prices combined'!$G508)))),2)</f>
        <v>0</v>
      </c>
      <c r="X508" s="2">
        <f>ROUND(IF($B508="Annuity",SUMIFS('Annuity Prices'!AA:AA,'Annuity Prices'!$B:$B,$D508,'Annuity Prices'!$E:$E,$G508),IF($B508="RAB Short",SUMIFS('RAB Prices Short'!AA:AA,'RAB Prices Short'!$B:$B,'All Prices combined'!$D508,'RAB Prices Short'!$E:$E,'All Prices combined'!$G508),IF($B508="RAB Long",SUMIFS('RAB Prices Long'!AA:AA,'RAB Prices Long'!$B:$B,'All Prices combined'!$D508,'RAB Prices Long'!$E:$E,'All Prices combined'!$G508)))),2)</f>
        <v>0</v>
      </c>
      <c r="Y508" s="2">
        <f>ROUND(IF($B508="Annuity",SUMIFS('Annuity Prices'!AB:AB,'Annuity Prices'!$B:$B,$D508,'Annuity Prices'!$E:$E,$G508),IF($B508="RAB Short",SUMIFS('RAB Prices Short'!AB:AB,'RAB Prices Short'!$B:$B,'All Prices combined'!$D508,'RAB Prices Short'!$E:$E,'All Prices combined'!$G508),IF($B508="RAB Long",SUMIFS('RAB Prices Long'!AB:AB,'RAB Prices Long'!$B:$B,'All Prices combined'!$D508,'RAB Prices Long'!$E:$E,'All Prices combined'!$G508)))),2)</f>
        <v>0</v>
      </c>
      <c r="Z508" s="2">
        <f>ROUND(IF($B508="Annuity",SUMIFS('Annuity Prices'!AC:AC,'Annuity Prices'!$B:$B,$D508,'Annuity Prices'!$E:$E,$G508),IF($B508="RAB Short",SUMIFS('RAB Prices Short'!AC:AC,'RAB Prices Short'!$B:$B,'All Prices combined'!$D508,'RAB Prices Short'!$E:$E,'All Prices combined'!$G508),IF($B508="RAB Long",SUMIFS('RAB Prices Long'!AC:AC,'RAB Prices Long'!$B:$B,'All Prices combined'!$D508,'RAB Prices Long'!$E:$E,'All Prices combined'!$G508)))),2)</f>
        <v>0</v>
      </c>
      <c r="AA508" s="2">
        <f>ROUND(IF($B508="Annuity",SUMIFS('Annuity Prices'!AD:AD,'Annuity Prices'!$B:$B,$D508,'Annuity Prices'!$E:$E,$G508),IF($B508="RAB Short",SUMIFS('RAB Prices Short'!AD:AD,'RAB Prices Short'!$B:$B,'All Prices combined'!$D508,'RAB Prices Short'!$E:$E,'All Prices combined'!$G508),IF($B508="RAB Long",SUMIFS('RAB Prices Long'!AD:AD,'RAB Prices Long'!$B:$B,'All Prices combined'!$D508,'RAB Prices Long'!$E:$E,'All Prices combined'!$G508)))),2)</f>
        <v>0</v>
      </c>
      <c r="AB508" s="2">
        <f>ROUND(IF($B508="Annuity",SUMIFS('Annuity Prices'!AE:AE,'Annuity Prices'!$B:$B,$D508,'Annuity Prices'!$E:$E,$G508),IF($B508="RAB Short",SUMIFS('RAB Prices Short'!AE:AE,'RAB Prices Short'!$B:$B,'All Prices combined'!$D508,'RAB Prices Short'!$E:$E,'All Prices combined'!$G508),IF($B508="RAB Long",SUMIFS('RAB Prices Long'!AE:AE,'RAB Prices Long'!$B:$B,'All Prices combined'!$D508,'RAB Prices Long'!$E:$E,'All Prices combined'!$G508)))),2)</f>
        <v>0</v>
      </c>
      <c r="AC508" s="2">
        <f>ROUND(IF($B508="Annuity",SUMIFS('Annuity Prices'!AF:AF,'Annuity Prices'!$B:$B,$D508,'Annuity Prices'!$E:$E,$G508),IF($B508="RAB Short",SUMIFS('RAB Prices Short'!AF:AF,'RAB Prices Short'!$B:$B,'All Prices combined'!$D508,'RAB Prices Short'!$E:$E,'All Prices combined'!$G508),IF($B508="RAB Long",SUMIFS('RAB Prices Long'!AF:AF,'RAB Prices Long'!$B:$B,'All Prices combined'!$D508,'RAB Prices Long'!$E:$E,'All Prices combined'!$G508)))),2)</f>
        <v>0</v>
      </c>
      <c r="AD508" s="2">
        <f>ROUND(IF($B508="Annuity",SUMIFS('Annuity Prices'!AG:AG,'Annuity Prices'!$B:$B,$D508,'Annuity Prices'!$E:$E,$G508),IF($B508="RAB Short",SUMIFS('RAB Prices Short'!AG:AG,'RAB Prices Short'!$B:$B,'All Prices combined'!$D508,'RAB Prices Short'!$E:$E,'All Prices combined'!$G508),IF($B508="RAB Long",SUMIFS('RAB Prices Long'!AG:AG,'RAB Prices Long'!$B:$B,'All Prices combined'!$D508,'RAB Prices Long'!$E:$E,'All Prices combined'!$G508)))),2)</f>
        <v>0</v>
      </c>
      <c r="AE508" s="2">
        <f>ROUND(IF($B508="Annuity",SUMIFS('Annuity Prices'!AH:AH,'Annuity Prices'!$B:$B,$D508,'Annuity Prices'!$E:$E,$G508),IF($B508="RAB Short",SUMIFS('RAB Prices Short'!AH:AH,'RAB Prices Short'!$B:$B,'All Prices combined'!$D508,'RAB Prices Short'!$E:$E,'All Prices combined'!$G508),IF($B508="RAB Long",SUMIFS('RAB Prices Long'!AH:AH,'RAB Prices Long'!$B:$B,'All Prices combined'!$D508,'RAB Prices Long'!$E:$E,'All Prices combined'!$G508)))),2)</f>
        <v>0</v>
      </c>
      <c r="AF508" s="2">
        <f>ROUND(IF($B508="Annuity",SUMIFS('Annuity Prices'!AI:AI,'Annuity Prices'!$B:$B,$D508,'Annuity Prices'!$E:$E,$G508),IF($B508="RAB Short",SUMIFS('RAB Prices Short'!AI:AI,'RAB Prices Short'!$B:$B,'All Prices combined'!$D508,'RAB Prices Short'!$E:$E,'All Prices combined'!$G508),IF($B508="RAB Long",SUMIFS('RAB Prices Long'!AI:AI,'RAB Prices Long'!$B:$B,'All Prices combined'!$D508,'RAB Prices Long'!$E:$E,'All Prices combined'!$G508)))),2)</f>
        <v>0</v>
      </c>
      <c r="AG508" s="2">
        <f>ROUND(IF($B508="Annuity",SUMIFS('Annuity Prices'!AJ:AJ,'Annuity Prices'!$B:$B,$D508,'Annuity Prices'!$E:$E,$G508),IF($B508="RAB Short",SUMIFS('RAB Prices Short'!AJ:AJ,'RAB Prices Short'!$B:$B,'All Prices combined'!$D508,'RAB Prices Short'!$E:$E,'All Prices combined'!$G508),IF($B508="RAB Long",SUMIFS('RAB Prices Long'!AJ:AJ,'RAB Prices Long'!$B:$B,'All Prices combined'!$D508,'RAB Prices Long'!$E:$E,'All Prices combined'!$G508)))),2)</f>
        <v>0</v>
      </c>
      <c r="AH508" s="2">
        <f>ROUND(IF($B508="Annuity",SUMIFS('Annuity Prices'!AK:AK,'Annuity Prices'!$B:$B,$D508,'Annuity Prices'!$E:$E,$G508),IF($B508="RAB Short",SUMIFS('RAB Prices Short'!AK:AK,'RAB Prices Short'!$B:$B,'All Prices combined'!$D508,'RAB Prices Short'!$E:$E,'All Prices combined'!$G508),IF($B508="RAB Long",SUMIFS('RAB Prices Long'!AK:AK,'RAB Prices Long'!$B:$B,'All Prices combined'!$D508,'RAB Prices Long'!$E:$E,'All Prices combined'!$G508)))),2)</f>
        <v>0</v>
      </c>
      <c r="AI508" s="2">
        <f>ROUND(IF($B508="Annuity",SUMIFS('Annuity Prices'!AL:AL,'Annuity Prices'!$B:$B,$D508,'Annuity Prices'!$E:$E,$G508),IF($B508="RAB Short",SUMIFS('RAB Prices Short'!AL:AL,'RAB Prices Short'!$B:$B,'All Prices combined'!$D508,'RAB Prices Short'!$E:$E,'All Prices combined'!$G508),IF($B508="RAB Long",SUMIFS('RAB Prices Long'!AL:AL,'RAB Prices Long'!$B:$B,'All Prices combined'!$D508,'RAB Prices Long'!$E:$E,'All Prices combined'!$G508)))),2)</f>
        <v>0</v>
      </c>
      <c r="AJ508" s="2">
        <f>ROUND(IF($B508="Annuity",SUMIFS('Annuity Prices'!AM:AM,'Annuity Prices'!$B:$B,$D508,'Annuity Prices'!$E:$E,$G508),IF($B508="RAB Short",SUMIFS('RAB Prices Short'!AM:AM,'RAB Prices Short'!$B:$B,'All Prices combined'!$D508,'RAB Prices Short'!$E:$E,'All Prices combined'!$G508),IF($B508="RAB Long",SUMIFS('RAB Prices Long'!AM:AM,'RAB Prices Long'!$B:$B,'All Prices combined'!$D508,'RAB Prices Long'!$E:$E,'All Prices combined'!$G508)))),2)</f>
        <v>0</v>
      </c>
      <c r="AK508" s="2">
        <f>ROUND(IF($B508="Annuity",SUMIFS('Annuity Prices'!AN:AN,'Annuity Prices'!$B:$B,$D508,'Annuity Prices'!$E:$E,$G508),IF($B508="RAB Short",SUMIFS('RAB Prices Short'!AN:AN,'RAB Prices Short'!$B:$B,'All Prices combined'!$D508,'RAB Prices Short'!$E:$E,'All Prices combined'!$G508),IF($B508="RAB Long",SUMIFS('RAB Prices Long'!AN:AN,'RAB Prices Long'!$B:$B,'All Prices combined'!$D508,'RAB Prices Long'!$E:$E,'All Prices combined'!$G508)))),2)</f>
        <v>0</v>
      </c>
      <c r="AL508" s="2">
        <f>ROUND(IF($B508="Annuity",SUMIFS('Annuity Prices'!AO:AO,'Annuity Prices'!$B:$B,$D508,'Annuity Prices'!$E:$E,$G508),IF($B508="RAB Short",SUMIFS('RAB Prices Short'!AO:AO,'RAB Prices Short'!$B:$B,'All Prices combined'!$D508,'RAB Prices Short'!$E:$E,'All Prices combined'!$G508),IF($B508="RAB Long",SUMIFS('RAB Prices Long'!AO:AO,'RAB Prices Long'!$B:$B,'All Prices combined'!$D508,'RAB Prices Long'!$E:$E,'All Prices combined'!$G508)))),2)</f>
        <v>0</v>
      </c>
      <c r="AM508" s="2">
        <f>ROUND(IF($B508="Annuity",SUMIFS('Annuity Prices'!AP:AP,'Annuity Prices'!$B:$B,$D508,'Annuity Prices'!$E:$E,$G508),IF($B508="RAB Short",SUMIFS('RAB Prices Short'!AP:AP,'RAB Prices Short'!$B:$B,'All Prices combined'!$D508,'RAB Prices Short'!$E:$E,'All Prices combined'!$G508),IF($B508="RAB Long",SUMIFS('RAB Prices Long'!AP:AP,'RAB Prices Long'!$B:$B,'All Prices combined'!$D508,'RAB Prices Long'!$E:$E,'All Prices combined'!$G508)))),2)</f>
        <v>0</v>
      </c>
      <c r="AN508" s="2">
        <f>ROUND(IF($B508="Annuity",SUMIFS('Annuity Prices'!AQ:AQ,'Annuity Prices'!$B:$B,$D508,'Annuity Prices'!$E:$E,$G508),IF($B508="RAB Short",SUMIFS('RAB Prices Short'!AQ:AQ,'RAB Prices Short'!$B:$B,'All Prices combined'!$D508,'RAB Prices Short'!$E:$E,'All Prices combined'!$G508),IF($B508="RAB Long",SUMIFS('RAB Prices Long'!AQ:AQ,'RAB Prices Long'!$B:$B,'All Prices combined'!$D508,'RAB Prices Long'!$E:$E,'All Prices combined'!$G508)))),2)</f>
        <v>0</v>
      </c>
      <c r="AO508" s="2">
        <f>ROUND(IF($B508="Annuity",SUMIFS('Annuity Prices'!AR:AR,'Annuity Prices'!$B:$B,$D508,'Annuity Prices'!$E:$E,$G508),IF($B508="RAB Short",SUMIFS('RAB Prices Short'!AR:AR,'RAB Prices Short'!$B:$B,'All Prices combined'!$D508,'RAB Prices Short'!$E:$E,'All Prices combined'!$G508),IF($B508="RAB Long",SUMIFS('RAB Prices Long'!AR:AR,'RAB Prices Long'!$B:$B,'All Prices combined'!$D508,'RAB Prices Long'!$E:$E,'All Prices combined'!$G508)))),2)</f>
        <v>0</v>
      </c>
      <c r="AP508" s="2">
        <f>ROUND(IF($B508="Annuity",SUMIFS('Annuity Prices'!AS:AS,'Annuity Prices'!$B:$B,$D508,'Annuity Prices'!$E:$E,$G508),IF($B508="RAB Short",SUMIFS('RAB Prices Short'!AS:AS,'RAB Prices Short'!$B:$B,'All Prices combined'!$D508,'RAB Prices Short'!$E:$E,'All Prices combined'!$G508),IF($B508="RAB Long",SUMIFS('RAB Prices Long'!AS:AS,'RAB Prices Long'!$B:$B,'All Prices combined'!$D508,'RAB Prices Long'!$E:$E,'All Prices combined'!$G508)))),2)</f>
        <v>0</v>
      </c>
      <c r="AQ508" s="2">
        <f>ROUND(IF($B508="Annuity",SUMIFS('Annuity Prices'!AT:AT,'Annuity Prices'!$B:$B,$D508,'Annuity Prices'!$E:$E,$G508),IF($B508="RAB Short",SUMIFS('RAB Prices Short'!AT:AT,'RAB Prices Short'!$B:$B,'All Prices combined'!$D508,'RAB Prices Short'!$E:$E,'All Prices combined'!$G508),IF($B508="RAB Long",SUMIFS('RAB Prices Long'!AT:AT,'RAB Prices Long'!$B:$B,'All Prices combined'!$D508,'RAB Prices Long'!$E:$E,'All Prices combined'!$G508)))),2)</f>
        <v>0</v>
      </c>
      <c r="AR508" s="2">
        <f>ROUND(IF($B508="Annuity",SUMIFS('Annuity Prices'!AU:AU,'Annuity Prices'!$B:$B,$D508,'Annuity Prices'!$E:$E,$G508),IF($B508="RAB Short",SUMIFS('RAB Prices Short'!AU:AU,'RAB Prices Short'!$B:$B,'All Prices combined'!$D508,'RAB Prices Short'!$E:$E,'All Prices combined'!$G508),IF($B508="RAB Long",SUMIFS('RAB Prices Long'!AU:AU,'RAB Prices Long'!$B:$B,'All Prices combined'!$D508,'RAB Prices Long'!$E:$E,'All Prices combined'!$G508)))),2)</f>
        <v>0</v>
      </c>
      <c r="AS508" s="2">
        <f>ROUND(IF($B508="Annuity",SUMIFS('Annuity Prices'!AV:AV,'Annuity Prices'!$B:$B,$D508,'Annuity Prices'!$E:$E,$G508),IF($B508="RAB Short",SUMIFS('RAB Prices Short'!AV:AV,'RAB Prices Short'!$B:$B,'All Prices combined'!$D508,'RAB Prices Short'!$E:$E,'All Prices combined'!$G508),IF($B508="RAB Long",SUMIFS('RAB Prices Long'!AV:AV,'RAB Prices Long'!$B:$B,'All Prices combined'!$D508,'RAB Prices Long'!$E:$E,'All Prices combined'!$G508)))),2)</f>
        <v>0</v>
      </c>
      <c r="AT508" s="2">
        <f>ROUND(IF($B508="Annuity",SUMIFS('Annuity Prices'!AW:AW,'Annuity Prices'!$B:$B,$D508,'Annuity Prices'!$E:$E,$G508),IF($B508="RAB Short",SUMIFS('RAB Prices Short'!AW:AW,'RAB Prices Short'!$B:$B,'All Prices combined'!$D508,'RAB Prices Short'!$E:$E,'All Prices combined'!$G508),IF($B508="RAB Long",SUMIFS('RAB Prices Long'!AW:AW,'RAB Prices Long'!$B:$B,'All Prices combined'!$D508,'RAB Prices Long'!$E:$E,'All Prices combined'!$G508)))),2)</f>
        <v>0</v>
      </c>
      <c r="AU508" s="2">
        <f>ROUND(IF($B508="Annuity",SUMIFS('Annuity Prices'!AX:AX,'Annuity Prices'!$B:$B,$D508,'Annuity Prices'!$E:$E,$G508),IF($B508="RAB Short",SUMIFS('RAB Prices Short'!AX:AX,'RAB Prices Short'!$B:$B,'All Prices combined'!$D508,'RAB Prices Short'!$E:$E,'All Prices combined'!$G508),IF($B508="RAB Long",SUMIFS('RAB Prices Long'!AX:AX,'RAB Prices Long'!$B:$B,'All Prices combined'!$D508,'RAB Prices Long'!$E:$E,'All Prices combined'!$G508)))),2)</f>
        <v>0</v>
      </c>
      <c r="AV508" s="2">
        <f>ROUND(IF($B508="Annuity",SUMIFS('Annuity Prices'!AY:AY,'Annuity Prices'!$B:$B,$D508,'Annuity Prices'!$E:$E,$G508),IF($B508="RAB Short",SUMIFS('RAB Prices Short'!AY:AY,'RAB Prices Short'!$B:$B,'All Prices combined'!$D508,'RAB Prices Short'!$E:$E,'All Prices combined'!$G508),IF($B508="RAB Long",SUMIFS('RAB Prices Long'!AY:AY,'RAB Prices Long'!$B:$B,'All Prices combined'!$D508,'RAB Prices Long'!$E:$E,'All Prices combined'!$G508)))),2)</f>
        <v>0</v>
      </c>
      <c r="AW508" s="2">
        <f>ROUND(IF($B508="Annuity",SUMIFS('Annuity Prices'!AZ:AZ,'Annuity Prices'!$B:$B,$D508,'Annuity Prices'!$E:$E,$G508),IF($B508="RAB Short",SUMIFS('RAB Prices Short'!AZ:AZ,'RAB Prices Short'!$B:$B,'All Prices combined'!$D508,'RAB Prices Short'!$E:$E,'All Prices combined'!$G508),IF($B508="RAB Long",SUMIFS('RAB Prices Long'!AZ:AZ,'RAB Prices Long'!$B:$B,'All Prices combined'!$D508,'RAB Prices Long'!$E:$E,'All Prices combined'!$G508)))),2)</f>
        <v>0</v>
      </c>
      <c r="AX508" s="2">
        <f>ROUND(IF($B508="Annuity",SUMIFS('Annuity Prices'!BA:BA,'Annuity Prices'!$B:$B,$D508,'Annuity Prices'!$E:$E,$G508),IF($B508="RAB Short",SUMIFS('RAB Prices Short'!BA:BA,'RAB Prices Short'!$B:$B,'All Prices combined'!$D508,'RAB Prices Short'!$E:$E,'All Prices combined'!$G508),IF($B508="RAB Long",SUMIFS('RAB Prices Long'!BA:BA,'RAB Prices Long'!$B:$B,'All Prices combined'!$D508,'RAB Prices Long'!$E:$E,'All Prices combined'!$G508)))),2)</f>
        <v>0</v>
      </c>
      <c r="AY508" s="2">
        <f>ROUND(IF($B508="Annuity",SUMIFS('Annuity Prices'!BB:BB,'Annuity Prices'!$B:$B,$D508,'Annuity Prices'!$E:$E,$G508),IF($B508="RAB Short",SUMIFS('RAB Prices Short'!BB:BB,'RAB Prices Short'!$B:$B,'All Prices combined'!$D508,'RAB Prices Short'!$E:$E,'All Prices combined'!$G508),IF($B508="RAB Long",SUMIFS('RAB Prices Long'!BB:BB,'RAB Prices Long'!$B:$B,'All Prices combined'!$D508,'RAB Prices Long'!$E:$E,'All Prices combined'!$G508)))),2)</f>
        <v>0</v>
      </c>
      <c r="AZ508" s="2">
        <f>ROUND(IF($B508="Annuity",SUMIFS('Annuity Prices'!BC:BC,'Annuity Prices'!$B:$B,$D508,'Annuity Prices'!$E:$E,$G508),IF($B508="RAB Short",SUMIFS('RAB Prices Short'!BC:BC,'RAB Prices Short'!$B:$B,'All Prices combined'!$D508,'RAB Prices Short'!$E:$E,'All Prices combined'!$G508),IF($B508="RAB Long",SUMIFS('RAB Prices Long'!BC:BC,'RAB Prices Long'!$B:$B,'All Prices combined'!$D508,'RAB Prices Long'!$E:$E,'All Prices combined'!$G508)))),2)</f>
        <v>0</v>
      </c>
      <c r="BA508" s="2">
        <f>ROUND(IF($B508="Annuity",SUMIFS('Annuity Prices'!BD:BD,'Annuity Prices'!$B:$B,$D508,'Annuity Prices'!$E:$E,$G508),IF($B508="RAB Short",SUMIFS('RAB Prices Short'!BD:BD,'RAB Prices Short'!$B:$B,'All Prices combined'!$D508,'RAB Prices Short'!$E:$E,'All Prices combined'!$G508),IF($B508="RAB Long",SUMIFS('RAB Prices Long'!BD:BD,'RAB Prices Long'!$B:$B,'All Prices combined'!$D508,'RAB Prices Long'!$E:$E,'All Prices combined'!$G508)))),2)</f>
        <v>0</v>
      </c>
      <c r="BB508" s="2">
        <f>ROUND(IF($B508="Annuity",SUMIFS('Annuity Prices'!BE:BE,'Annuity Prices'!$B:$B,$D508,'Annuity Prices'!$E:$E,$G508),IF($B508="RAB Short",SUMIFS('RAB Prices Short'!BE:BE,'RAB Prices Short'!$B:$B,'All Prices combined'!$D508,'RAB Prices Short'!$E:$E,'All Prices combined'!$G508),IF($B508="RAB Long",SUMIFS('RAB Prices Long'!BE:BE,'RAB Prices Long'!$B:$B,'All Prices combined'!$D508,'RAB Prices Long'!$E:$E,'All Prices combined'!$G508)))),2)</f>
        <v>0</v>
      </c>
      <c r="BC508" s="2">
        <f>ROUND(IF($B508="Annuity",SUMIFS('Annuity Prices'!BF:BF,'Annuity Prices'!$B:$B,$D508,'Annuity Prices'!$E:$E,$G508),IF($B508="RAB Short",SUMIFS('RAB Prices Short'!BF:BF,'RAB Prices Short'!$B:$B,'All Prices combined'!$D508,'RAB Prices Short'!$E:$E,'All Prices combined'!$G508),IF($B508="RAB Long",SUMIFS('RAB Prices Long'!BF:BF,'RAB Prices Long'!$B:$B,'All Prices combined'!$D508,'RAB Prices Long'!$E:$E,'All Prices combined'!$G508)))),2)</f>
        <v>0</v>
      </c>
      <c r="BD508" s="2">
        <f>ROUND(IF($B508="Annuity",SUMIFS('Annuity Prices'!BG:BG,'Annuity Prices'!$B:$B,$D508,'Annuity Prices'!$E:$E,$G508),IF($B508="RAB Short",SUMIFS('RAB Prices Short'!BG:BG,'RAB Prices Short'!$B:$B,'All Prices combined'!$D508,'RAB Prices Short'!$E:$E,'All Prices combined'!$G508),IF($B508="RAB Long",SUMIFS('RAB Prices Long'!BG:BG,'RAB Prices Long'!$B:$B,'All Prices combined'!$D508,'RAB Prices Long'!$E:$E,'All Prices combined'!$G508)))),2)</f>
        <v>0</v>
      </c>
      <c r="BE508" s="2">
        <f>ROUND(IF($B508="Annuity",SUMIFS('Annuity Prices'!BH:BH,'Annuity Prices'!$B:$B,$D508,'Annuity Prices'!$E:$E,$G508),IF($B508="RAB Short",SUMIFS('RAB Prices Short'!BH:BH,'RAB Prices Short'!$B:$B,'All Prices combined'!$D508,'RAB Prices Short'!$E:$E,'All Prices combined'!$G508),IF($B508="RAB Long",SUMIFS('RAB Prices Long'!BH:BH,'RAB Prices Long'!$B:$B,'All Prices combined'!$D508,'RAB Prices Long'!$E:$E,'All Prices combined'!$G508)))),2)</f>
        <v>0</v>
      </c>
      <c r="BF508" s="2">
        <f>ROUND(IF($B508="Annuity",SUMIFS('Annuity Prices'!BI:BI,'Annuity Prices'!$B:$B,$D508,'Annuity Prices'!$E:$E,$G508),IF($B508="RAB Short",SUMIFS('RAB Prices Short'!BI:BI,'RAB Prices Short'!$B:$B,'All Prices combined'!$D508,'RAB Prices Short'!$E:$E,'All Prices combined'!$G508),IF($B508="RAB Long",SUMIFS('RAB Prices Long'!BI:BI,'RAB Prices Long'!$B:$B,'All Prices combined'!$D508,'RAB Prices Long'!$E:$E,'All Prices combined'!$G508)))),2)</f>
        <v>0</v>
      </c>
      <c r="BG508" s="2">
        <f>ROUND(IF($B508="Annuity",SUMIFS('Annuity Prices'!BJ:BJ,'Annuity Prices'!$B:$B,$D508,'Annuity Prices'!$E:$E,$G508),IF($B508="RAB Short",SUMIFS('RAB Prices Short'!BJ:BJ,'RAB Prices Short'!$B:$B,'All Prices combined'!$D508,'RAB Prices Short'!$E:$E,'All Prices combined'!$G508),IF($B508="RAB Long",SUMIFS('RAB Prices Long'!BJ:BJ,'RAB Prices Long'!$B:$B,'All Prices combined'!$D508,'RAB Prices Long'!$E:$E,'All Prices combined'!$G508)))),2)</f>
        <v>0</v>
      </c>
      <c r="BH508" s="2">
        <f>ROUND(IF($B508="Annuity",SUMIFS('Annuity Prices'!BK:BK,'Annuity Prices'!$B:$B,$D508,'Annuity Prices'!$E:$E,$G508),IF($B508="RAB Short",SUMIFS('RAB Prices Short'!BK:BK,'RAB Prices Short'!$B:$B,'All Prices combined'!$D508,'RAB Prices Short'!$E:$E,'All Prices combined'!$G508),IF($B508="RAB Long",SUMIFS('RAB Prices Long'!BK:BK,'RAB Prices Long'!$B:$B,'All Prices combined'!$D508,'RAB Prices Long'!$E:$E,'All Prices combined'!$G508)))),2)</f>
        <v>0</v>
      </c>
      <c r="BI508" s="2">
        <f>ROUND(IF($B508="Annuity",SUMIFS('Annuity Prices'!BL:BL,'Annuity Prices'!$B:$B,$D508,'Annuity Prices'!$E:$E,$G508),IF($B508="RAB Short",SUMIFS('RAB Prices Short'!BL:BL,'RAB Prices Short'!$B:$B,'All Prices combined'!$D508,'RAB Prices Short'!$E:$E,'All Prices combined'!$G508),IF($B508="RAB Long",SUMIFS('RAB Prices Long'!BL:BL,'RAB Prices Long'!$B:$B,'All Prices combined'!$D508,'RAB Prices Long'!$E:$E,'All Prices combined'!$G508)))),2)</f>
        <v>0</v>
      </c>
      <c r="BJ508" s="2">
        <f>ROUND(IF($B508="Annuity",SUMIFS('Annuity Prices'!BM:BM,'Annuity Prices'!$B:$B,$D508,'Annuity Prices'!$E:$E,$G508),IF($B508="RAB Short",SUMIFS('RAB Prices Short'!BM:BM,'RAB Prices Short'!$B:$B,'All Prices combined'!$D508,'RAB Prices Short'!$E:$E,'All Prices combined'!$G508),IF($B508="RAB Long",SUMIFS('RAB Prices Long'!BM:BM,'RAB Prices Long'!$B:$B,'All Prices combined'!$D508,'RAB Prices Long'!$E:$E,'All Prices combined'!$G508)))),2)</f>
        <v>0</v>
      </c>
      <c r="BK508" s="2">
        <f>ROUND(IF($B508="Annuity",SUMIFS('Annuity Prices'!BN:BN,'Annuity Prices'!$B:$B,$D508,'Annuity Prices'!$E:$E,$G508),IF($B508="RAB Short",SUMIFS('RAB Prices Short'!BN:BN,'RAB Prices Short'!$B:$B,'All Prices combined'!$D508,'RAB Prices Short'!$E:$E,'All Prices combined'!$G508),IF($B508="RAB Long",SUMIFS('RAB Prices Long'!BN:BN,'RAB Prices Long'!$B:$B,'All Prices combined'!$D508,'RAB Prices Long'!$E:$E,'All Prices combined'!$G508)))),2)</f>
        <v>0</v>
      </c>
      <c r="BL508" s="2">
        <f>ROUND(IF($B508="Annuity",SUMIFS('Annuity Prices'!BO:BO,'Annuity Prices'!$B:$B,$D508,'Annuity Prices'!$E:$E,$G508),IF($B508="RAB Short",SUMIFS('RAB Prices Short'!BO:BO,'RAB Prices Short'!$B:$B,'All Prices combined'!$D508,'RAB Prices Short'!$E:$E,'All Prices combined'!$G508),IF($B508="RAB Long",SUMIFS('RAB Prices Long'!BO:BO,'RAB Prices Long'!$B:$B,'All Prices combined'!$D508,'RAB Prices Long'!$E:$E,'All Prices combined'!$G508)))),2)</f>
        <v>0</v>
      </c>
      <c r="BM508" s="2">
        <f>ROUND(IF($B508="Annuity",SUMIFS('Annuity Prices'!BP:BP,'Annuity Prices'!$B:$B,$D508,'Annuity Prices'!$E:$E,$G508),IF($B508="RAB Short",SUMIFS('RAB Prices Short'!BP:BP,'RAB Prices Short'!$B:$B,'All Prices combined'!$D508,'RAB Prices Short'!$E:$E,'All Prices combined'!$G508),IF($B508="RAB Long",SUMIFS('RAB Prices Long'!BP:BP,'RAB Prices Long'!$B:$B,'All Prices combined'!$D508,'RAB Prices Long'!$E:$E,'All Prices combined'!$G508)))),2)</f>
        <v>0</v>
      </c>
      <c r="BN508" s="2">
        <f>ROUND(IF($B508="Annuity",SUMIFS('Annuity Prices'!BQ:BQ,'Annuity Prices'!$B:$B,$D508,'Annuity Prices'!$E:$E,$G508),IF($B508="RAB Short",SUMIFS('RAB Prices Short'!BQ:BQ,'RAB Prices Short'!$B:$B,'All Prices combined'!$D508,'RAB Prices Short'!$E:$E,'All Prices combined'!$G508),IF($B508="RAB Long",SUMIFS('RAB Prices Long'!BQ:BQ,'RAB Prices Long'!$B:$B,'All Prices combined'!$D508,'RAB Prices Long'!$E:$E,'All Prices combined'!$G508)))),2)</f>
        <v>0</v>
      </c>
      <c r="BO508" s="2">
        <f>ROUND(IF($B508="Annuity",SUMIFS('Annuity Prices'!BR:BR,'Annuity Prices'!$B:$B,$D508,'Annuity Prices'!$E:$E,$G508),IF($B508="RAB Short",SUMIFS('RAB Prices Short'!BR:BR,'RAB Prices Short'!$B:$B,'All Prices combined'!$D508,'RAB Prices Short'!$E:$E,'All Prices combined'!$G508),IF($B508="RAB Long",SUMIFS('RAB Prices Long'!BR:BR,'RAB Prices Long'!$B:$B,'All Prices combined'!$D508,'RAB Prices Long'!$E:$E,'All Prices combined'!$G508)))),2)</f>
        <v>0</v>
      </c>
      <c r="BP508" s="2">
        <f>ROUND(IF($B508="Annuity",SUMIFS('Annuity Prices'!BS:BS,'Annuity Prices'!$B:$B,$D508,'Annuity Prices'!$E:$E,$G508),IF($B508="RAB Short",SUMIFS('RAB Prices Short'!BS:BS,'RAB Prices Short'!$B:$B,'All Prices combined'!$D508,'RAB Prices Short'!$E:$E,'All Prices combined'!$G508),IF($B508="RAB Long",SUMIFS('RAB Prices Long'!BS:BS,'RAB Prices Long'!$B:$B,'All Prices combined'!$D508,'RAB Prices Long'!$E:$E,'All Prices combined'!$G508)))),2)</f>
        <v>0</v>
      </c>
      <c r="BQ508" s="2">
        <f>ROUND(IF($B508="Annuity",SUMIFS('Annuity Prices'!BT:BT,'Annuity Prices'!$B:$B,$D508,'Annuity Prices'!$E:$E,$G508),IF($B508="RAB Short",SUMIFS('RAB Prices Short'!BT:BT,'RAB Prices Short'!$B:$B,'All Prices combined'!$D508,'RAB Prices Short'!$E:$E,'All Prices combined'!$G508),IF($B508="RAB Long",SUMIFS('RAB Prices Long'!BT:BT,'RAB Prices Long'!$B:$B,'All Prices combined'!$D508,'RAB Prices Long'!$E:$E,'All Prices combined'!$G508)))),2)</f>
        <v>0</v>
      </c>
      <c r="BR508" s="2">
        <f>ROUND(IF($B508="Annuity",SUMIFS('Annuity Prices'!BU:BU,'Annuity Prices'!$B:$B,$D508,'Annuity Prices'!$E:$E,$G508),IF($B508="RAB Short",SUMIFS('RAB Prices Short'!BU:BU,'RAB Prices Short'!$B:$B,'All Prices combined'!$D508,'RAB Prices Short'!$E:$E,'All Prices combined'!$G508),IF($B508="RAB Long",SUMIFS('RAB Prices Long'!BU:BU,'RAB Prices Long'!$B:$B,'All Prices combined'!$D508,'RAB Prices Long'!$E:$E,'All Prices combined'!$G508)))),2)</f>
        <v>0</v>
      </c>
      <c r="BS508" s="2">
        <f>ROUND(IF($B508="Annuity",SUMIFS('Annuity Prices'!BV:BV,'Annuity Prices'!$B:$B,$D508,'Annuity Prices'!$E:$E,$G508),IF($B508="RAB Short",SUMIFS('RAB Prices Short'!BV:BV,'RAB Prices Short'!$B:$B,'All Prices combined'!$D508,'RAB Prices Short'!$E:$E,'All Prices combined'!$G508),IF($B508="RAB Long",SUMIFS('RAB Prices Long'!BV:BV,'RAB Prices Long'!$B:$B,'All Prices combined'!$D508,'RAB Prices Long'!$E:$E,'All Prices combined'!$G508)))),2)</f>
        <v>0</v>
      </c>
      <c r="BT508" s="2">
        <f>ROUND(IF($B508="Annuity",SUMIFS('Annuity Prices'!BW:BW,'Annuity Prices'!$B:$B,$D508,'Annuity Prices'!$E:$E,$G508),IF($B508="RAB Short",SUMIFS('RAB Prices Short'!BW:BW,'RAB Prices Short'!$B:$B,'All Prices combined'!$D508,'RAB Prices Short'!$E:$E,'All Prices combined'!$G508),IF($B508="RAB Long",SUMIFS('RAB Prices Long'!BW:BW,'RAB Prices Long'!$B:$B,'All Prices combined'!$D508,'RAB Prices Long'!$E:$E,'All Prices combined'!$G508)))),2)</f>
        <v>0</v>
      </c>
      <c r="BU508" s="2">
        <f>ROUND(IF($B508="Annuity",SUMIFS('Annuity Prices'!BX:BX,'Annuity Prices'!$B:$B,$D508,'Annuity Prices'!$E:$E,$G508),IF($B508="RAB Short",SUMIFS('RAB Prices Short'!BX:BX,'RAB Prices Short'!$B:$B,'All Prices combined'!$D508,'RAB Prices Short'!$E:$E,'All Prices combined'!$G508),IF($B508="RAB Long",SUMIFS('RAB Prices Long'!BX:BX,'RAB Prices Long'!$B:$B,'All Prices combined'!$D508,'RAB Prices Long'!$E:$E,'All Prices combined'!$G508)))),2)</f>
        <v>0</v>
      </c>
    </row>
    <row r="509" spans="2:73" x14ac:dyDescent="0.25">
      <c r="B509" t="s">
        <v>45</v>
      </c>
      <c r="C509">
        <v>24</v>
      </c>
      <c r="D509" t="s">
        <v>200</v>
      </c>
      <c r="E509" t="s">
        <v>199</v>
      </c>
      <c r="F509">
        <v>24</v>
      </c>
      <c r="G509" t="s">
        <v>38</v>
      </c>
      <c r="H509" t="s">
        <v>128</v>
      </c>
      <c r="I509" s="2">
        <f>ROUND(IF($B509="Annuity",SUMIFS('Annuity Prices'!L:L,'Annuity Prices'!$B:$B,$D509,'Annuity Prices'!$E:$E,$G509),IF($B509="RAB Short",SUMIFS('RAB Prices Short'!L:L,'RAB Prices Short'!$B:$B,'All Prices combined'!$D509,'RAB Prices Short'!$E:$E,'All Prices combined'!$G509),IF($B509="RAB Long",SUMIFS('RAB Prices Long'!L:L,'RAB Prices Long'!$B:$B,'All Prices combined'!$D509,'RAB Prices Long'!$E:$E,'All Prices combined'!$G509)))),2)</f>
        <v>0</v>
      </c>
      <c r="J509" s="2">
        <f>ROUND(IF($B509="Annuity",SUMIFS('Annuity Prices'!M:M,'Annuity Prices'!$B:$B,$D509,'Annuity Prices'!$E:$E,$G509),IF($B509="RAB Short",SUMIFS('RAB Prices Short'!M:M,'RAB Prices Short'!$B:$B,'All Prices combined'!$D509,'RAB Prices Short'!$E:$E,'All Prices combined'!$G509),IF($B509="RAB Long",SUMIFS('RAB Prices Long'!M:M,'RAB Prices Long'!$B:$B,'All Prices combined'!$D509,'RAB Prices Long'!$E:$E,'All Prices combined'!$G509)))),2)</f>
        <v>0</v>
      </c>
      <c r="K509" s="2">
        <f>ROUND(IF($B509="Annuity",SUMIFS('Annuity Prices'!N:N,'Annuity Prices'!$B:$B,$D509,'Annuity Prices'!$E:$E,$G509),IF($B509="RAB Short",SUMIFS('RAB Prices Short'!N:N,'RAB Prices Short'!$B:$B,'All Prices combined'!$D509,'RAB Prices Short'!$E:$E,'All Prices combined'!$G509),IF($B509="RAB Long",SUMIFS('RAB Prices Long'!N:N,'RAB Prices Long'!$B:$B,'All Prices combined'!$D509,'RAB Prices Long'!$E:$E,'All Prices combined'!$G509)))),2)</f>
        <v>11.7</v>
      </c>
      <c r="L509" s="2">
        <f>ROUND(IF($B509="Annuity",SUMIFS('Annuity Prices'!O:O,'Annuity Prices'!$B:$B,$D509,'Annuity Prices'!$E:$E,$G509),IF($B509="RAB Short",SUMIFS('RAB Prices Short'!O:O,'RAB Prices Short'!$B:$B,'All Prices combined'!$D509,'RAB Prices Short'!$E:$E,'All Prices combined'!$G509),IF($B509="RAB Long",SUMIFS('RAB Prices Long'!O:O,'RAB Prices Long'!$B:$B,'All Prices combined'!$D509,'RAB Prices Long'!$E:$E,'All Prices combined'!$G509)))),2)</f>
        <v>12.03</v>
      </c>
      <c r="M509" s="2">
        <f>ROUND(IF($B509="Annuity",SUMIFS('Annuity Prices'!P:P,'Annuity Prices'!$B:$B,$D509,'Annuity Prices'!$E:$E,$G509),IF($B509="RAB Short",SUMIFS('RAB Prices Short'!P:P,'RAB Prices Short'!$B:$B,'All Prices combined'!$D509,'RAB Prices Short'!$E:$E,'All Prices combined'!$G509),IF($B509="RAB Long",SUMIFS('RAB Prices Long'!P:P,'RAB Prices Long'!$B:$B,'All Prices combined'!$D509,'RAB Prices Long'!$E:$E,'All Prices combined'!$G509)))),2)</f>
        <v>12.79</v>
      </c>
      <c r="N509" s="2">
        <f>ROUND(IF($B509="Annuity",SUMIFS('Annuity Prices'!Q:Q,'Annuity Prices'!$B:$B,$D509,'Annuity Prices'!$E:$E,$G509),IF($B509="RAB Short",SUMIFS('RAB Prices Short'!Q:Q,'RAB Prices Short'!$B:$B,'All Prices combined'!$D509,'RAB Prices Short'!$E:$E,'All Prices combined'!$G509),IF($B509="RAB Long",SUMIFS('RAB Prices Long'!Q:Q,'RAB Prices Long'!$B:$B,'All Prices combined'!$D509,'RAB Prices Long'!$E:$E,'All Prices combined'!$G509)))),2)</f>
        <v>13.11</v>
      </c>
      <c r="O509" s="2">
        <f>ROUND(IF($B509="Annuity",SUMIFS('Annuity Prices'!R:R,'Annuity Prices'!$B:$B,$D509,'Annuity Prices'!$E:$E,$G509),IF($B509="RAB Short",SUMIFS('RAB Prices Short'!R:R,'RAB Prices Short'!$B:$B,'All Prices combined'!$D509,'RAB Prices Short'!$E:$E,'All Prices combined'!$G509),IF($B509="RAB Long",SUMIFS('RAB Prices Long'!R:R,'RAB Prices Long'!$B:$B,'All Prices combined'!$D509,'RAB Prices Long'!$E:$E,'All Prices combined'!$G509)))),2)</f>
        <v>13.44</v>
      </c>
      <c r="P509" s="2">
        <f>ROUND(IF($B509="Annuity",SUMIFS('Annuity Prices'!S:S,'Annuity Prices'!$B:$B,$D509,'Annuity Prices'!$E:$E,$G509),IF($B509="RAB Short",SUMIFS('RAB Prices Short'!S:S,'RAB Prices Short'!$B:$B,'All Prices combined'!$D509,'RAB Prices Short'!$E:$E,'All Prices combined'!$G509),IF($B509="RAB Long",SUMIFS('RAB Prices Long'!S:S,'RAB Prices Long'!$B:$B,'All Prices combined'!$D509,'RAB Prices Long'!$E:$E,'All Prices combined'!$G509)))),2)</f>
        <v>13.77</v>
      </c>
      <c r="Q509" s="2">
        <f>ROUND(IF($B509="Annuity",SUMIFS('Annuity Prices'!T:T,'Annuity Prices'!$B:$B,$D509,'Annuity Prices'!$E:$E,$G509),IF($B509="RAB Short",SUMIFS('RAB Prices Short'!T:T,'RAB Prices Short'!$B:$B,'All Prices combined'!$D509,'RAB Prices Short'!$E:$E,'All Prices combined'!$G509),IF($B509="RAB Long",SUMIFS('RAB Prices Long'!T:T,'RAB Prices Long'!$B:$B,'All Prices combined'!$D509,'RAB Prices Long'!$E:$E,'All Prices combined'!$G509)))),2)</f>
        <v>14.68</v>
      </c>
      <c r="R509" s="2">
        <f>ROUND(IF($B509="Annuity",SUMIFS('Annuity Prices'!U:U,'Annuity Prices'!$B:$B,$D509,'Annuity Prices'!$E:$E,$G509),IF($B509="RAB Short",SUMIFS('RAB Prices Short'!U:U,'RAB Prices Short'!$B:$B,'All Prices combined'!$D509,'RAB Prices Short'!$E:$E,'All Prices combined'!$G509),IF($B509="RAB Long",SUMIFS('RAB Prices Long'!U:U,'RAB Prices Long'!$B:$B,'All Prices combined'!$D509,'RAB Prices Long'!$E:$E,'All Prices combined'!$G509)))),2)</f>
        <v>15.04</v>
      </c>
      <c r="S509" s="2">
        <f>ROUND(IF($B509="Annuity",SUMIFS('Annuity Prices'!V:V,'Annuity Prices'!$B:$B,$D509,'Annuity Prices'!$E:$E,$G509),IF($B509="RAB Short",SUMIFS('RAB Prices Short'!V:V,'RAB Prices Short'!$B:$B,'All Prices combined'!$D509,'RAB Prices Short'!$E:$E,'All Prices combined'!$G509),IF($B509="RAB Long",SUMIFS('RAB Prices Long'!V:V,'RAB Prices Long'!$B:$B,'All Prices combined'!$D509,'RAB Prices Long'!$E:$E,'All Prices combined'!$G509)))),2)</f>
        <v>15.42</v>
      </c>
      <c r="T509" s="2">
        <f>ROUND(IF($B509="Annuity",SUMIFS('Annuity Prices'!W:W,'Annuity Prices'!$B:$B,$D509,'Annuity Prices'!$E:$E,$G509),IF($B509="RAB Short",SUMIFS('RAB Prices Short'!W:W,'RAB Prices Short'!$B:$B,'All Prices combined'!$D509,'RAB Prices Short'!$E:$E,'All Prices combined'!$G509),IF($B509="RAB Long",SUMIFS('RAB Prices Long'!W:W,'RAB Prices Long'!$B:$B,'All Prices combined'!$D509,'RAB Prices Long'!$E:$E,'All Prices combined'!$G509)))),2)</f>
        <v>15.8</v>
      </c>
      <c r="U509" s="2">
        <f>ROUND(IF($B509="Annuity",SUMIFS('Annuity Prices'!X:X,'Annuity Prices'!$B:$B,$D509,'Annuity Prices'!$E:$E,$G509),IF($B509="RAB Short",SUMIFS('RAB Prices Short'!X:X,'RAB Prices Short'!$B:$B,'All Prices combined'!$D509,'RAB Prices Short'!$E:$E,'All Prices combined'!$G509),IF($B509="RAB Long",SUMIFS('RAB Prices Long'!X:X,'RAB Prices Long'!$B:$B,'All Prices combined'!$D509,'RAB Prices Long'!$E:$E,'All Prices combined'!$G509)))),2)</f>
        <v>16.899999999999999</v>
      </c>
      <c r="V509" s="2">
        <f>ROUND(IF($B509="Annuity",SUMIFS('Annuity Prices'!Y:Y,'Annuity Prices'!$B:$B,$D509,'Annuity Prices'!$E:$E,$G509),IF($B509="RAB Short",SUMIFS('RAB Prices Short'!Y:Y,'RAB Prices Short'!$B:$B,'All Prices combined'!$D509,'RAB Prices Short'!$E:$E,'All Prices combined'!$G509),IF($B509="RAB Long",SUMIFS('RAB Prices Long'!Y:Y,'RAB Prices Long'!$B:$B,'All Prices combined'!$D509,'RAB Prices Long'!$E:$E,'All Prices combined'!$G509)))),2)</f>
        <v>17.32</v>
      </c>
      <c r="W509" s="2">
        <f>ROUND(IF($B509="Annuity",SUMIFS('Annuity Prices'!Z:Z,'Annuity Prices'!$B:$B,$D509,'Annuity Prices'!$E:$E,$G509),IF($B509="RAB Short",SUMIFS('RAB Prices Short'!Z:Z,'RAB Prices Short'!$B:$B,'All Prices combined'!$D509,'RAB Prices Short'!$E:$E,'All Prices combined'!$G509),IF($B509="RAB Long",SUMIFS('RAB Prices Long'!Z:Z,'RAB Prices Long'!$B:$B,'All Prices combined'!$D509,'RAB Prices Long'!$E:$E,'All Prices combined'!$G509)))),2)</f>
        <v>17.760000000000002</v>
      </c>
      <c r="X509" s="2">
        <f>ROUND(IF($B509="Annuity",SUMIFS('Annuity Prices'!AA:AA,'Annuity Prices'!$B:$B,$D509,'Annuity Prices'!$E:$E,$G509),IF($B509="RAB Short",SUMIFS('RAB Prices Short'!AA:AA,'RAB Prices Short'!$B:$B,'All Prices combined'!$D509,'RAB Prices Short'!$E:$E,'All Prices combined'!$G509),IF($B509="RAB Long",SUMIFS('RAB Prices Long'!AA:AA,'RAB Prices Long'!$B:$B,'All Prices combined'!$D509,'RAB Prices Long'!$E:$E,'All Prices combined'!$G509)))),2)</f>
        <v>18.2</v>
      </c>
      <c r="Y509" s="2">
        <f>ROUND(IF($B509="Annuity",SUMIFS('Annuity Prices'!AB:AB,'Annuity Prices'!$B:$B,$D509,'Annuity Prices'!$E:$E,$G509),IF($B509="RAB Short",SUMIFS('RAB Prices Short'!AB:AB,'RAB Prices Short'!$B:$B,'All Prices combined'!$D509,'RAB Prices Short'!$E:$E,'All Prices combined'!$G509),IF($B509="RAB Long",SUMIFS('RAB Prices Long'!AB:AB,'RAB Prices Long'!$B:$B,'All Prices combined'!$D509,'RAB Prices Long'!$E:$E,'All Prices combined'!$G509)))),2)</f>
        <v>19.170000000000002</v>
      </c>
      <c r="Z509" s="2">
        <f>ROUND(IF($B509="Annuity",SUMIFS('Annuity Prices'!AC:AC,'Annuity Prices'!$B:$B,$D509,'Annuity Prices'!$E:$E,$G509),IF($B509="RAB Short",SUMIFS('RAB Prices Short'!AC:AC,'RAB Prices Short'!$B:$B,'All Prices combined'!$D509,'RAB Prices Short'!$E:$E,'All Prices combined'!$G509),IF($B509="RAB Long",SUMIFS('RAB Prices Long'!AC:AC,'RAB Prices Long'!$B:$B,'All Prices combined'!$D509,'RAB Prices Long'!$E:$E,'All Prices combined'!$G509)))),2)</f>
        <v>19.649999999999999</v>
      </c>
      <c r="AA509" s="2">
        <f>ROUND(IF($B509="Annuity",SUMIFS('Annuity Prices'!AD:AD,'Annuity Prices'!$B:$B,$D509,'Annuity Prices'!$E:$E,$G509),IF($B509="RAB Short",SUMIFS('RAB Prices Short'!AD:AD,'RAB Prices Short'!$B:$B,'All Prices combined'!$D509,'RAB Prices Short'!$E:$E,'All Prices combined'!$G509),IF($B509="RAB Long",SUMIFS('RAB Prices Long'!AD:AD,'RAB Prices Long'!$B:$B,'All Prices combined'!$D509,'RAB Prices Long'!$E:$E,'All Prices combined'!$G509)))),2)</f>
        <v>20.14</v>
      </c>
      <c r="AB509" s="2">
        <f>ROUND(IF($B509="Annuity",SUMIFS('Annuity Prices'!AE:AE,'Annuity Prices'!$B:$B,$D509,'Annuity Prices'!$E:$E,$G509),IF($B509="RAB Short",SUMIFS('RAB Prices Short'!AE:AE,'RAB Prices Short'!$B:$B,'All Prices combined'!$D509,'RAB Prices Short'!$E:$E,'All Prices combined'!$G509),IF($B509="RAB Long",SUMIFS('RAB Prices Long'!AE:AE,'RAB Prices Long'!$B:$B,'All Prices combined'!$D509,'RAB Prices Long'!$E:$E,'All Prices combined'!$G509)))),2)</f>
        <v>20.64</v>
      </c>
      <c r="AC509" s="2">
        <f>ROUND(IF($B509="Annuity",SUMIFS('Annuity Prices'!AF:AF,'Annuity Prices'!$B:$B,$D509,'Annuity Prices'!$E:$E,$G509),IF($B509="RAB Short",SUMIFS('RAB Prices Short'!AF:AF,'RAB Prices Short'!$B:$B,'All Prices combined'!$D509,'RAB Prices Short'!$E:$E,'All Prices combined'!$G509),IF($B509="RAB Long",SUMIFS('RAB Prices Long'!AF:AF,'RAB Prices Long'!$B:$B,'All Prices combined'!$D509,'RAB Prices Long'!$E:$E,'All Prices combined'!$G509)))),2)</f>
        <v>21.49</v>
      </c>
      <c r="AD509" s="2">
        <f>ROUND(IF($B509="Annuity",SUMIFS('Annuity Prices'!AG:AG,'Annuity Prices'!$B:$B,$D509,'Annuity Prices'!$E:$E,$G509),IF($B509="RAB Short",SUMIFS('RAB Prices Short'!AG:AG,'RAB Prices Short'!$B:$B,'All Prices combined'!$D509,'RAB Prices Short'!$E:$E,'All Prices combined'!$G509),IF($B509="RAB Long",SUMIFS('RAB Prices Long'!AG:AG,'RAB Prices Long'!$B:$B,'All Prices combined'!$D509,'RAB Prices Long'!$E:$E,'All Prices combined'!$G509)))),2)</f>
        <v>22.03</v>
      </c>
      <c r="AE509" s="2">
        <f>ROUND(IF($B509="Annuity",SUMIFS('Annuity Prices'!AH:AH,'Annuity Prices'!$B:$B,$D509,'Annuity Prices'!$E:$E,$G509),IF($B509="RAB Short",SUMIFS('RAB Prices Short'!AH:AH,'RAB Prices Short'!$B:$B,'All Prices combined'!$D509,'RAB Prices Short'!$E:$E,'All Prices combined'!$G509),IF($B509="RAB Long",SUMIFS('RAB Prices Long'!AH:AH,'RAB Prices Long'!$B:$B,'All Prices combined'!$D509,'RAB Prices Long'!$E:$E,'All Prices combined'!$G509)))),2)</f>
        <v>22.58</v>
      </c>
      <c r="AF509" s="2">
        <f>ROUND(IF($B509="Annuity",SUMIFS('Annuity Prices'!AI:AI,'Annuity Prices'!$B:$B,$D509,'Annuity Prices'!$E:$E,$G509),IF($B509="RAB Short",SUMIFS('RAB Prices Short'!AI:AI,'RAB Prices Short'!$B:$B,'All Prices combined'!$D509,'RAB Prices Short'!$E:$E,'All Prices combined'!$G509),IF($B509="RAB Long",SUMIFS('RAB Prices Long'!AI:AI,'RAB Prices Long'!$B:$B,'All Prices combined'!$D509,'RAB Prices Long'!$E:$E,'All Prices combined'!$G509)))),2)</f>
        <v>23.14</v>
      </c>
      <c r="AG509" s="2">
        <f>ROUND(IF($B509="Annuity",SUMIFS('Annuity Prices'!AJ:AJ,'Annuity Prices'!$B:$B,$D509,'Annuity Prices'!$E:$E,$G509),IF($B509="RAB Short",SUMIFS('RAB Prices Short'!AJ:AJ,'RAB Prices Short'!$B:$B,'All Prices combined'!$D509,'RAB Prices Short'!$E:$E,'All Prices combined'!$G509),IF($B509="RAB Long",SUMIFS('RAB Prices Long'!AJ:AJ,'RAB Prices Long'!$B:$B,'All Prices combined'!$D509,'RAB Prices Long'!$E:$E,'All Prices combined'!$G509)))),2)</f>
        <v>24.16</v>
      </c>
      <c r="AH509" s="2">
        <f>ROUND(IF($B509="Annuity",SUMIFS('Annuity Prices'!AK:AK,'Annuity Prices'!$B:$B,$D509,'Annuity Prices'!$E:$E,$G509),IF($B509="RAB Short",SUMIFS('RAB Prices Short'!AK:AK,'RAB Prices Short'!$B:$B,'All Prices combined'!$D509,'RAB Prices Short'!$E:$E,'All Prices combined'!$G509),IF($B509="RAB Long",SUMIFS('RAB Prices Long'!AK:AK,'RAB Prices Long'!$B:$B,'All Prices combined'!$D509,'RAB Prices Long'!$E:$E,'All Prices combined'!$G509)))),2)</f>
        <v>24.76</v>
      </c>
      <c r="AI509" s="2">
        <f>ROUND(IF($B509="Annuity",SUMIFS('Annuity Prices'!AL:AL,'Annuity Prices'!$B:$B,$D509,'Annuity Prices'!$E:$E,$G509),IF($B509="RAB Short",SUMIFS('RAB Prices Short'!AL:AL,'RAB Prices Short'!$B:$B,'All Prices combined'!$D509,'RAB Prices Short'!$E:$E,'All Prices combined'!$G509),IF($B509="RAB Long",SUMIFS('RAB Prices Long'!AL:AL,'RAB Prices Long'!$B:$B,'All Prices combined'!$D509,'RAB Prices Long'!$E:$E,'All Prices combined'!$G509)))),2)</f>
        <v>25.38</v>
      </c>
      <c r="AJ509" s="2">
        <f>ROUND(IF($B509="Annuity",SUMIFS('Annuity Prices'!AM:AM,'Annuity Prices'!$B:$B,$D509,'Annuity Prices'!$E:$E,$G509),IF($B509="RAB Short",SUMIFS('RAB Prices Short'!AM:AM,'RAB Prices Short'!$B:$B,'All Prices combined'!$D509,'RAB Prices Short'!$E:$E,'All Prices combined'!$G509),IF($B509="RAB Long",SUMIFS('RAB Prices Long'!AM:AM,'RAB Prices Long'!$B:$B,'All Prices combined'!$D509,'RAB Prices Long'!$E:$E,'All Prices combined'!$G509)))),2)</f>
        <v>26.01</v>
      </c>
      <c r="AK509" s="2">
        <f>ROUND(IF($B509="Annuity",SUMIFS('Annuity Prices'!AN:AN,'Annuity Prices'!$B:$B,$D509,'Annuity Prices'!$E:$E,$G509),IF($B509="RAB Short",SUMIFS('RAB Prices Short'!AN:AN,'RAB Prices Short'!$B:$B,'All Prices combined'!$D509,'RAB Prices Short'!$E:$E,'All Prices combined'!$G509),IF($B509="RAB Long",SUMIFS('RAB Prices Long'!AN:AN,'RAB Prices Long'!$B:$B,'All Prices combined'!$D509,'RAB Prices Long'!$E:$E,'All Prices combined'!$G509)))),2)</f>
        <v>26.36</v>
      </c>
      <c r="AL509" s="2">
        <f>ROUND(IF($B509="Annuity",SUMIFS('Annuity Prices'!AO:AO,'Annuity Prices'!$B:$B,$D509,'Annuity Prices'!$E:$E,$G509),IF($B509="RAB Short",SUMIFS('RAB Prices Short'!AO:AO,'RAB Prices Short'!$B:$B,'All Prices combined'!$D509,'RAB Prices Short'!$E:$E,'All Prices combined'!$G509),IF($B509="RAB Long",SUMIFS('RAB Prices Long'!AO:AO,'RAB Prices Long'!$B:$B,'All Prices combined'!$D509,'RAB Prices Long'!$E:$E,'All Prices combined'!$G509)))),2)</f>
        <v>27.02</v>
      </c>
      <c r="AM509" s="2">
        <f>ROUND(IF($B509="Annuity",SUMIFS('Annuity Prices'!AP:AP,'Annuity Prices'!$B:$B,$D509,'Annuity Prices'!$E:$E,$G509),IF($B509="RAB Short",SUMIFS('RAB Prices Short'!AP:AP,'RAB Prices Short'!$B:$B,'All Prices combined'!$D509,'RAB Prices Short'!$E:$E,'All Prices combined'!$G509),IF($B509="RAB Long",SUMIFS('RAB Prices Long'!AP:AP,'RAB Prices Long'!$B:$B,'All Prices combined'!$D509,'RAB Prices Long'!$E:$E,'All Prices combined'!$G509)))),2)</f>
        <v>27.7</v>
      </c>
      <c r="AN509" s="2">
        <f>ROUND(IF($B509="Annuity",SUMIFS('Annuity Prices'!AQ:AQ,'Annuity Prices'!$B:$B,$D509,'Annuity Prices'!$E:$E,$G509),IF($B509="RAB Short",SUMIFS('RAB Prices Short'!AQ:AQ,'RAB Prices Short'!$B:$B,'All Prices combined'!$D509,'RAB Prices Short'!$E:$E,'All Prices combined'!$G509),IF($B509="RAB Long",SUMIFS('RAB Prices Long'!AQ:AQ,'RAB Prices Long'!$B:$B,'All Prices combined'!$D509,'RAB Prices Long'!$E:$E,'All Prices combined'!$G509)))),2)</f>
        <v>28.39</v>
      </c>
      <c r="AO509" s="2">
        <f>ROUND(IF($B509="Annuity",SUMIFS('Annuity Prices'!AR:AR,'Annuity Prices'!$B:$B,$D509,'Annuity Prices'!$E:$E,$G509),IF($B509="RAB Short",SUMIFS('RAB Prices Short'!AR:AR,'RAB Prices Short'!$B:$B,'All Prices combined'!$D509,'RAB Prices Short'!$E:$E,'All Prices combined'!$G509),IF($B509="RAB Long",SUMIFS('RAB Prices Long'!AR:AR,'RAB Prices Long'!$B:$B,'All Prices combined'!$D509,'RAB Prices Long'!$E:$E,'All Prices combined'!$G509)))),2)</f>
        <v>0</v>
      </c>
      <c r="AP509" s="2">
        <f>ROUND(IF($B509="Annuity",SUMIFS('Annuity Prices'!AS:AS,'Annuity Prices'!$B:$B,$D509,'Annuity Prices'!$E:$E,$G509),IF($B509="RAB Short",SUMIFS('RAB Prices Short'!AS:AS,'RAB Prices Short'!$B:$B,'All Prices combined'!$D509,'RAB Prices Short'!$E:$E,'All Prices combined'!$G509),IF($B509="RAB Long",SUMIFS('RAB Prices Long'!AS:AS,'RAB Prices Long'!$B:$B,'All Prices combined'!$D509,'RAB Prices Long'!$E:$E,'All Prices combined'!$G509)))),2)</f>
        <v>0</v>
      </c>
      <c r="AQ509" s="2">
        <f>ROUND(IF($B509="Annuity",SUMIFS('Annuity Prices'!AT:AT,'Annuity Prices'!$B:$B,$D509,'Annuity Prices'!$E:$E,$G509),IF($B509="RAB Short",SUMIFS('RAB Prices Short'!AT:AT,'RAB Prices Short'!$B:$B,'All Prices combined'!$D509,'RAB Prices Short'!$E:$E,'All Prices combined'!$G509),IF($B509="RAB Long",SUMIFS('RAB Prices Long'!AT:AT,'RAB Prices Long'!$B:$B,'All Prices combined'!$D509,'RAB Prices Long'!$E:$E,'All Prices combined'!$G509)))),2)</f>
        <v>13.51</v>
      </c>
      <c r="AR509" s="2">
        <f>ROUND(IF($B509="Annuity",SUMIFS('Annuity Prices'!AU:AU,'Annuity Prices'!$B:$B,$D509,'Annuity Prices'!$E:$E,$G509),IF($B509="RAB Short",SUMIFS('RAB Prices Short'!AU:AU,'RAB Prices Short'!$B:$B,'All Prices combined'!$D509,'RAB Prices Short'!$E:$E,'All Prices combined'!$G509),IF($B509="RAB Long",SUMIFS('RAB Prices Long'!AU:AU,'RAB Prices Long'!$B:$B,'All Prices combined'!$D509,'RAB Prices Long'!$E:$E,'All Prices combined'!$G509)))),2)</f>
        <v>11.7</v>
      </c>
      <c r="AS509" s="2">
        <f>ROUND(IF($B509="Annuity",SUMIFS('Annuity Prices'!AV:AV,'Annuity Prices'!$B:$B,$D509,'Annuity Prices'!$E:$E,$G509),IF($B509="RAB Short",SUMIFS('RAB Prices Short'!AV:AV,'RAB Prices Short'!$B:$B,'All Prices combined'!$D509,'RAB Prices Short'!$E:$E,'All Prices combined'!$G509),IF($B509="RAB Long",SUMIFS('RAB Prices Long'!AV:AV,'RAB Prices Long'!$B:$B,'All Prices combined'!$D509,'RAB Prices Long'!$E:$E,'All Prices combined'!$G509)))),2)</f>
        <v>12.03</v>
      </c>
      <c r="AT509" s="2">
        <f>ROUND(IF($B509="Annuity",SUMIFS('Annuity Prices'!AW:AW,'Annuity Prices'!$B:$B,$D509,'Annuity Prices'!$E:$E,$G509),IF($B509="RAB Short",SUMIFS('RAB Prices Short'!AW:AW,'RAB Prices Short'!$B:$B,'All Prices combined'!$D509,'RAB Prices Short'!$E:$E,'All Prices combined'!$G509),IF($B509="RAB Long",SUMIFS('RAB Prices Long'!AW:AW,'RAB Prices Long'!$B:$B,'All Prices combined'!$D509,'RAB Prices Long'!$E:$E,'All Prices combined'!$G509)))),2)</f>
        <v>12.79</v>
      </c>
      <c r="AU509" s="2">
        <f>ROUND(IF($B509="Annuity",SUMIFS('Annuity Prices'!AX:AX,'Annuity Prices'!$B:$B,$D509,'Annuity Prices'!$E:$E,$G509),IF($B509="RAB Short",SUMIFS('RAB Prices Short'!AX:AX,'RAB Prices Short'!$B:$B,'All Prices combined'!$D509,'RAB Prices Short'!$E:$E,'All Prices combined'!$G509),IF($B509="RAB Long",SUMIFS('RAB Prices Long'!AX:AX,'RAB Prices Long'!$B:$B,'All Prices combined'!$D509,'RAB Prices Long'!$E:$E,'All Prices combined'!$G509)))),2)</f>
        <v>13.11</v>
      </c>
      <c r="AV509" s="2">
        <f>ROUND(IF($B509="Annuity",SUMIFS('Annuity Prices'!AY:AY,'Annuity Prices'!$B:$B,$D509,'Annuity Prices'!$E:$E,$G509),IF($B509="RAB Short",SUMIFS('RAB Prices Short'!AY:AY,'RAB Prices Short'!$B:$B,'All Prices combined'!$D509,'RAB Prices Short'!$E:$E,'All Prices combined'!$G509),IF($B509="RAB Long",SUMIFS('RAB Prices Long'!AY:AY,'RAB Prices Long'!$B:$B,'All Prices combined'!$D509,'RAB Prices Long'!$E:$E,'All Prices combined'!$G509)))),2)</f>
        <v>13.44</v>
      </c>
      <c r="AW509" s="2">
        <f>ROUND(IF($B509="Annuity",SUMIFS('Annuity Prices'!AZ:AZ,'Annuity Prices'!$B:$B,$D509,'Annuity Prices'!$E:$E,$G509),IF($B509="RAB Short",SUMIFS('RAB Prices Short'!AZ:AZ,'RAB Prices Short'!$B:$B,'All Prices combined'!$D509,'RAB Prices Short'!$E:$E,'All Prices combined'!$G509),IF($B509="RAB Long",SUMIFS('RAB Prices Long'!AZ:AZ,'RAB Prices Long'!$B:$B,'All Prices combined'!$D509,'RAB Prices Long'!$E:$E,'All Prices combined'!$G509)))),2)</f>
        <v>13.77</v>
      </c>
      <c r="AX509" s="2">
        <f>ROUND(IF($B509="Annuity",SUMIFS('Annuity Prices'!BA:BA,'Annuity Prices'!$B:$B,$D509,'Annuity Prices'!$E:$E,$G509),IF($B509="RAB Short",SUMIFS('RAB Prices Short'!BA:BA,'RAB Prices Short'!$B:$B,'All Prices combined'!$D509,'RAB Prices Short'!$E:$E,'All Prices combined'!$G509),IF($B509="RAB Long",SUMIFS('RAB Prices Long'!BA:BA,'RAB Prices Long'!$B:$B,'All Prices combined'!$D509,'RAB Prices Long'!$E:$E,'All Prices combined'!$G509)))),2)</f>
        <v>14.68</v>
      </c>
      <c r="AY509" s="2">
        <f>ROUND(IF($B509="Annuity",SUMIFS('Annuity Prices'!BB:BB,'Annuity Prices'!$B:$B,$D509,'Annuity Prices'!$E:$E,$G509),IF($B509="RAB Short",SUMIFS('RAB Prices Short'!BB:BB,'RAB Prices Short'!$B:$B,'All Prices combined'!$D509,'RAB Prices Short'!$E:$E,'All Prices combined'!$G509),IF($B509="RAB Long",SUMIFS('RAB Prices Long'!BB:BB,'RAB Prices Long'!$B:$B,'All Prices combined'!$D509,'RAB Prices Long'!$E:$E,'All Prices combined'!$G509)))),2)</f>
        <v>15.04</v>
      </c>
      <c r="AZ509" s="2">
        <f>ROUND(IF($B509="Annuity",SUMIFS('Annuity Prices'!BC:BC,'Annuity Prices'!$B:$B,$D509,'Annuity Prices'!$E:$E,$G509),IF($B509="RAB Short",SUMIFS('RAB Prices Short'!BC:BC,'RAB Prices Short'!$B:$B,'All Prices combined'!$D509,'RAB Prices Short'!$E:$E,'All Prices combined'!$G509),IF($B509="RAB Long",SUMIFS('RAB Prices Long'!BC:BC,'RAB Prices Long'!$B:$B,'All Prices combined'!$D509,'RAB Prices Long'!$E:$E,'All Prices combined'!$G509)))),2)</f>
        <v>15.42</v>
      </c>
      <c r="BA509" s="2">
        <f>ROUND(IF($B509="Annuity",SUMIFS('Annuity Prices'!BD:BD,'Annuity Prices'!$B:$B,$D509,'Annuity Prices'!$E:$E,$G509),IF($B509="RAB Short",SUMIFS('RAB Prices Short'!BD:BD,'RAB Prices Short'!$B:$B,'All Prices combined'!$D509,'RAB Prices Short'!$E:$E,'All Prices combined'!$G509),IF($B509="RAB Long",SUMIFS('RAB Prices Long'!BD:BD,'RAB Prices Long'!$B:$B,'All Prices combined'!$D509,'RAB Prices Long'!$E:$E,'All Prices combined'!$G509)))),2)</f>
        <v>15.8</v>
      </c>
      <c r="BB509" s="2">
        <f>ROUND(IF($B509="Annuity",SUMIFS('Annuity Prices'!BE:BE,'Annuity Prices'!$B:$B,$D509,'Annuity Prices'!$E:$E,$G509),IF($B509="RAB Short",SUMIFS('RAB Prices Short'!BE:BE,'RAB Prices Short'!$B:$B,'All Prices combined'!$D509,'RAB Prices Short'!$E:$E,'All Prices combined'!$G509),IF($B509="RAB Long",SUMIFS('RAB Prices Long'!BE:BE,'RAB Prices Long'!$B:$B,'All Prices combined'!$D509,'RAB Prices Long'!$E:$E,'All Prices combined'!$G509)))),2)</f>
        <v>16.899999999999999</v>
      </c>
      <c r="BC509" s="2">
        <f>ROUND(IF($B509="Annuity",SUMIFS('Annuity Prices'!BF:BF,'Annuity Prices'!$B:$B,$D509,'Annuity Prices'!$E:$E,$G509),IF($B509="RAB Short",SUMIFS('RAB Prices Short'!BF:BF,'RAB Prices Short'!$B:$B,'All Prices combined'!$D509,'RAB Prices Short'!$E:$E,'All Prices combined'!$G509),IF($B509="RAB Long",SUMIFS('RAB Prices Long'!BF:BF,'RAB Prices Long'!$B:$B,'All Prices combined'!$D509,'RAB Prices Long'!$E:$E,'All Prices combined'!$G509)))),2)</f>
        <v>17.32</v>
      </c>
      <c r="BD509" s="2">
        <f>ROUND(IF($B509="Annuity",SUMIFS('Annuity Prices'!BG:BG,'Annuity Prices'!$B:$B,$D509,'Annuity Prices'!$E:$E,$G509),IF($B509="RAB Short",SUMIFS('RAB Prices Short'!BG:BG,'RAB Prices Short'!$B:$B,'All Prices combined'!$D509,'RAB Prices Short'!$E:$E,'All Prices combined'!$G509),IF($B509="RAB Long",SUMIFS('RAB Prices Long'!BG:BG,'RAB Prices Long'!$B:$B,'All Prices combined'!$D509,'RAB Prices Long'!$E:$E,'All Prices combined'!$G509)))),2)</f>
        <v>17.760000000000002</v>
      </c>
      <c r="BE509" s="2">
        <f>ROUND(IF($B509="Annuity",SUMIFS('Annuity Prices'!BH:BH,'Annuity Prices'!$B:$B,$D509,'Annuity Prices'!$E:$E,$G509),IF($B509="RAB Short",SUMIFS('RAB Prices Short'!BH:BH,'RAB Prices Short'!$B:$B,'All Prices combined'!$D509,'RAB Prices Short'!$E:$E,'All Prices combined'!$G509),IF($B509="RAB Long",SUMIFS('RAB Prices Long'!BH:BH,'RAB Prices Long'!$B:$B,'All Prices combined'!$D509,'RAB Prices Long'!$E:$E,'All Prices combined'!$G509)))),2)</f>
        <v>18.2</v>
      </c>
      <c r="BF509" s="2">
        <f>ROUND(IF($B509="Annuity",SUMIFS('Annuity Prices'!BI:BI,'Annuity Prices'!$B:$B,$D509,'Annuity Prices'!$E:$E,$G509),IF($B509="RAB Short",SUMIFS('RAB Prices Short'!BI:BI,'RAB Prices Short'!$B:$B,'All Prices combined'!$D509,'RAB Prices Short'!$E:$E,'All Prices combined'!$G509),IF($B509="RAB Long",SUMIFS('RAB Prices Long'!BI:BI,'RAB Prices Long'!$B:$B,'All Prices combined'!$D509,'RAB Prices Long'!$E:$E,'All Prices combined'!$G509)))),2)</f>
        <v>19.170000000000002</v>
      </c>
      <c r="BG509" s="2">
        <f>ROUND(IF($B509="Annuity",SUMIFS('Annuity Prices'!BJ:BJ,'Annuity Prices'!$B:$B,$D509,'Annuity Prices'!$E:$E,$G509),IF($B509="RAB Short",SUMIFS('RAB Prices Short'!BJ:BJ,'RAB Prices Short'!$B:$B,'All Prices combined'!$D509,'RAB Prices Short'!$E:$E,'All Prices combined'!$G509),IF($B509="RAB Long",SUMIFS('RAB Prices Long'!BJ:BJ,'RAB Prices Long'!$B:$B,'All Prices combined'!$D509,'RAB Prices Long'!$E:$E,'All Prices combined'!$G509)))),2)</f>
        <v>19.649999999999999</v>
      </c>
      <c r="BH509" s="2">
        <f>ROUND(IF($B509="Annuity",SUMIFS('Annuity Prices'!BK:BK,'Annuity Prices'!$B:$B,$D509,'Annuity Prices'!$E:$E,$G509),IF($B509="RAB Short",SUMIFS('RAB Prices Short'!BK:BK,'RAB Prices Short'!$B:$B,'All Prices combined'!$D509,'RAB Prices Short'!$E:$E,'All Prices combined'!$G509),IF($B509="RAB Long",SUMIFS('RAB Prices Long'!BK:BK,'RAB Prices Long'!$B:$B,'All Prices combined'!$D509,'RAB Prices Long'!$E:$E,'All Prices combined'!$G509)))),2)</f>
        <v>20.14</v>
      </c>
      <c r="BI509" s="2">
        <f>ROUND(IF($B509="Annuity",SUMIFS('Annuity Prices'!BL:BL,'Annuity Prices'!$B:$B,$D509,'Annuity Prices'!$E:$E,$G509),IF($B509="RAB Short",SUMIFS('RAB Prices Short'!BL:BL,'RAB Prices Short'!$B:$B,'All Prices combined'!$D509,'RAB Prices Short'!$E:$E,'All Prices combined'!$G509),IF($B509="RAB Long",SUMIFS('RAB Prices Long'!BL:BL,'RAB Prices Long'!$B:$B,'All Prices combined'!$D509,'RAB Prices Long'!$E:$E,'All Prices combined'!$G509)))),2)</f>
        <v>20.64</v>
      </c>
      <c r="BJ509" s="2">
        <f>ROUND(IF($B509="Annuity",SUMIFS('Annuity Prices'!BM:BM,'Annuity Prices'!$B:$B,$D509,'Annuity Prices'!$E:$E,$G509),IF($B509="RAB Short",SUMIFS('RAB Prices Short'!BM:BM,'RAB Prices Short'!$B:$B,'All Prices combined'!$D509,'RAB Prices Short'!$E:$E,'All Prices combined'!$G509),IF($B509="RAB Long",SUMIFS('RAB Prices Long'!BM:BM,'RAB Prices Long'!$B:$B,'All Prices combined'!$D509,'RAB Prices Long'!$E:$E,'All Prices combined'!$G509)))),2)</f>
        <v>21.49</v>
      </c>
      <c r="BK509" s="2">
        <f>ROUND(IF($B509="Annuity",SUMIFS('Annuity Prices'!BN:BN,'Annuity Prices'!$B:$B,$D509,'Annuity Prices'!$E:$E,$G509),IF($B509="RAB Short",SUMIFS('RAB Prices Short'!BN:BN,'RAB Prices Short'!$B:$B,'All Prices combined'!$D509,'RAB Prices Short'!$E:$E,'All Prices combined'!$G509),IF($B509="RAB Long",SUMIFS('RAB Prices Long'!BN:BN,'RAB Prices Long'!$B:$B,'All Prices combined'!$D509,'RAB Prices Long'!$E:$E,'All Prices combined'!$G509)))),2)</f>
        <v>22.03</v>
      </c>
      <c r="BL509" s="2">
        <f>ROUND(IF($B509="Annuity",SUMIFS('Annuity Prices'!BO:BO,'Annuity Prices'!$B:$B,$D509,'Annuity Prices'!$E:$E,$G509),IF($B509="RAB Short",SUMIFS('RAB Prices Short'!BO:BO,'RAB Prices Short'!$B:$B,'All Prices combined'!$D509,'RAB Prices Short'!$E:$E,'All Prices combined'!$G509),IF($B509="RAB Long",SUMIFS('RAB Prices Long'!BO:BO,'RAB Prices Long'!$B:$B,'All Prices combined'!$D509,'RAB Prices Long'!$E:$E,'All Prices combined'!$G509)))),2)</f>
        <v>22.58</v>
      </c>
      <c r="BM509" s="2">
        <f>ROUND(IF($B509="Annuity",SUMIFS('Annuity Prices'!BP:BP,'Annuity Prices'!$B:$B,$D509,'Annuity Prices'!$E:$E,$G509),IF($B509="RAB Short",SUMIFS('RAB Prices Short'!BP:BP,'RAB Prices Short'!$B:$B,'All Prices combined'!$D509,'RAB Prices Short'!$E:$E,'All Prices combined'!$G509),IF($B509="RAB Long",SUMIFS('RAB Prices Long'!BP:BP,'RAB Prices Long'!$B:$B,'All Prices combined'!$D509,'RAB Prices Long'!$E:$E,'All Prices combined'!$G509)))),2)</f>
        <v>23.14</v>
      </c>
      <c r="BN509" s="2">
        <f>ROUND(IF($B509="Annuity",SUMIFS('Annuity Prices'!BQ:BQ,'Annuity Prices'!$B:$B,$D509,'Annuity Prices'!$E:$E,$G509),IF($B509="RAB Short",SUMIFS('RAB Prices Short'!BQ:BQ,'RAB Prices Short'!$B:$B,'All Prices combined'!$D509,'RAB Prices Short'!$E:$E,'All Prices combined'!$G509),IF($B509="RAB Long",SUMIFS('RAB Prices Long'!BQ:BQ,'RAB Prices Long'!$B:$B,'All Prices combined'!$D509,'RAB Prices Long'!$E:$E,'All Prices combined'!$G509)))),2)</f>
        <v>24.16</v>
      </c>
      <c r="BO509" s="2">
        <f>ROUND(IF($B509="Annuity",SUMIFS('Annuity Prices'!BR:BR,'Annuity Prices'!$B:$B,$D509,'Annuity Prices'!$E:$E,$G509),IF($B509="RAB Short",SUMIFS('RAB Prices Short'!BR:BR,'RAB Prices Short'!$B:$B,'All Prices combined'!$D509,'RAB Prices Short'!$E:$E,'All Prices combined'!$G509),IF($B509="RAB Long",SUMIFS('RAB Prices Long'!BR:BR,'RAB Prices Long'!$B:$B,'All Prices combined'!$D509,'RAB Prices Long'!$E:$E,'All Prices combined'!$G509)))),2)</f>
        <v>24.76</v>
      </c>
      <c r="BP509" s="2">
        <f>ROUND(IF($B509="Annuity",SUMIFS('Annuity Prices'!BS:BS,'Annuity Prices'!$B:$B,$D509,'Annuity Prices'!$E:$E,$G509),IF($B509="RAB Short",SUMIFS('RAB Prices Short'!BS:BS,'RAB Prices Short'!$B:$B,'All Prices combined'!$D509,'RAB Prices Short'!$E:$E,'All Prices combined'!$G509),IF($B509="RAB Long",SUMIFS('RAB Prices Long'!BS:BS,'RAB Prices Long'!$B:$B,'All Prices combined'!$D509,'RAB Prices Long'!$E:$E,'All Prices combined'!$G509)))),2)</f>
        <v>25.38</v>
      </c>
      <c r="BQ509" s="2">
        <f>ROUND(IF($B509="Annuity",SUMIFS('Annuity Prices'!BT:BT,'Annuity Prices'!$B:$B,$D509,'Annuity Prices'!$E:$E,$G509),IF($B509="RAB Short",SUMIFS('RAB Prices Short'!BT:BT,'RAB Prices Short'!$B:$B,'All Prices combined'!$D509,'RAB Prices Short'!$E:$E,'All Prices combined'!$G509),IF($B509="RAB Long",SUMIFS('RAB Prices Long'!BT:BT,'RAB Prices Long'!$B:$B,'All Prices combined'!$D509,'RAB Prices Long'!$E:$E,'All Prices combined'!$G509)))),2)</f>
        <v>26.01</v>
      </c>
      <c r="BR509" s="2">
        <f>ROUND(IF($B509="Annuity",SUMIFS('Annuity Prices'!BU:BU,'Annuity Prices'!$B:$B,$D509,'Annuity Prices'!$E:$E,$G509),IF($B509="RAB Short",SUMIFS('RAB Prices Short'!BU:BU,'RAB Prices Short'!$B:$B,'All Prices combined'!$D509,'RAB Prices Short'!$E:$E,'All Prices combined'!$G509),IF($B509="RAB Long",SUMIFS('RAB Prices Long'!BU:BU,'RAB Prices Long'!$B:$B,'All Prices combined'!$D509,'RAB Prices Long'!$E:$E,'All Prices combined'!$G509)))),2)</f>
        <v>26.36</v>
      </c>
      <c r="BS509" s="2">
        <f>ROUND(IF($B509="Annuity",SUMIFS('Annuity Prices'!BV:BV,'Annuity Prices'!$B:$B,$D509,'Annuity Prices'!$E:$E,$G509),IF($B509="RAB Short",SUMIFS('RAB Prices Short'!BV:BV,'RAB Prices Short'!$B:$B,'All Prices combined'!$D509,'RAB Prices Short'!$E:$E,'All Prices combined'!$G509),IF($B509="RAB Long",SUMIFS('RAB Prices Long'!BV:BV,'RAB Prices Long'!$B:$B,'All Prices combined'!$D509,'RAB Prices Long'!$E:$E,'All Prices combined'!$G509)))),2)</f>
        <v>27.02</v>
      </c>
      <c r="BT509" s="2">
        <f>ROUND(IF($B509="Annuity",SUMIFS('Annuity Prices'!BW:BW,'Annuity Prices'!$B:$B,$D509,'Annuity Prices'!$E:$E,$G509),IF($B509="RAB Short",SUMIFS('RAB Prices Short'!BW:BW,'RAB Prices Short'!$B:$B,'All Prices combined'!$D509,'RAB Prices Short'!$E:$E,'All Prices combined'!$G509),IF($B509="RAB Long",SUMIFS('RAB Prices Long'!BW:BW,'RAB Prices Long'!$B:$B,'All Prices combined'!$D509,'RAB Prices Long'!$E:$E,'All Prices combined'!$G509)))),2)</f>
        <v>27.7</v>
      </c>
      <c r="BU509" s="2">
        <f>ROUND(IF($B509="Annuity",SUMIFS('Annuity Prices'!BX:BX,'Annuity Prices'!$B:$B,$D509,'Annuity Prices'!$E:$E,$G509),IF($B509="RAB Short",SUMIFS('RAB Prices Short'!BX:BX,'RAB Prices Short'!$B:$B,'All Prices combined'!$D509,'RAB Prices Short'!$E:$E,'All Prices combined'!$G509),IF($B509="RAB Long",SUMIFS('RAB Prices Long'!BX:BX,'RAB Prices Long'!$B:$B,'All Prices combined'!$D509,'RAB Prices Long'!$E:$E,'All Prices combined'!$G509)))),2)</f>
        <v>28.39</v>
      </c>
    </row>
    <row r="510" spans="2:73" x14ac:dyDescent="0.25">
      <c r="B510" t="s">
        <v>45</v>
      </c>
      <c r="C510">
        <v>24</v>
      </c>
      <c r="D510" t="s">
        <v>200</v>
      </c>
      <c r="E510" t="s">
        <v>199</v>
      </c>
      <c r="F510">
        <v>24</v>
      </c>
      <c r="G510" t="s">
        <v>40</v>
      </c>
      <c r="I510" s="2">
        <f>ROUND(IF($B510="Annuity",SUMIFS('Annuity Prices'!L:L,'Annuity Prices'!$B:$B,$D510,'Annuity Prices'!$E:$E,$G510),IF($B510="RAB Short",SUMIFS('RAB Prices Short'!L:L,'RAB Prices Short'!$B:$B,'All Prices combined'!$D510,'RAB Prices Short'!$E:$E,'All Prices combined'!$G510),IF($B510="RAB Long",SUMIFS('RAB Prices Long'!L:L,'RAB Prices Long'!$B:$B,'All Prices combined'!$D510,'RAB Prices Long'!$E:$E,'All Prices combined'!$G510)))),2)</f>
        <v>0</v>
      </c>
      <c r="J510" s="2">
        <f>ROUND(IF($B510="Annuity",SUMIFS('Annuity Prices'!M:M,'Annuity Prices'!$B:$B,$D510,'Annuity Prices'!$E:$E,$G510),IF($B510="RAB Short",SUMIFS('RAB Prices Short'!M:M,'RAB Prices Short'!$B:$B,'All Prices combined'!$D510,'RAB Prices Short'!$E:$E,'All Prices combined'!$G510),IF($B510="RAB Long",SUMIFS('RAB Prices Long'!M:M,'RAB Prices Long'!$B:$B,'All Prices combined'!$D510,'RAB Prices Long'!$E:$E,'All Prices combined'!$G510)))),2)</f>
        <v>0</v>
      </c>
      <c r="K510" s="2">
        <f>ROUND(IF($B510="Annuity",SUMIFS('Annuity Prices'!N:N,'Annuity Prices'!$B:$B,$D510,'Annuity Prices'!$E:$E,$G510),IF($B510="RAB Short",SUMIFS('RAB Prices Short'!N:N,'RAB Prices Short'!$B:$B,'All Prices combined'!$D510,'RAB Prices Short'!$E:$E,'All Prices combined'!$G510),IF($B510="RAB Long",SUMIFS('RAB Prices Long'!N:N,'RAB Prices Long'!$B:$B,'All Prices combined'!$D510,'RAB Prices Long'!$E:$E,'All Prices combined'!$G510)))),2)</f>
        <v>1.56</v>
      </c>
      <c r="L510" s="2">
        <f>ROUND(IF($B510="Annuity",SUMIFS('Annuity Prices'!O:O,'Annuity Prices'!$B:$B,$D510,'Annuity Prices'!$E:$E,$G510),IF($B510="RAB Short",SUMIFS('RAB Prices Short'!O:O,'RAB Prices Short'!$B:$B,'All Prices combined'!$D510,'RAB Prices Short'!$E:$E,'All Prices combined'!$G510),IF($B510="RAB Long",SUMIFS('RAB Prices Long'!O:O,'RAB Prices Long'!$B:$B,'All Prices combined'!$D510,'RAB Prices Long'!$E:$E,'All Prices combined'!$G510)))),2)</f>
        <v>1.61</v>
      </c>
      <c r="M510" s="2">
        <f>ROUND(IF($B510="Annuity",SUMIFS('Annuity Prices'!P:P,'Annuity Prices'!$B:$B,$D510,'Annuity Prices'!$E:$E,$G510),IF($B510="RAB Short",SUMIFS('RAB Prices Short'!P:P,'RAB Prices Short'!$B:$B,'All Prices combined'!$D510,'RAB Prices Short'!$E:$E,'All Prices combined'!$G510),IF($B510="RAB Long",SUMIFS('RAB Prices Long'!P:P,'RAB Prices Long'!$B:$B,'All Prices combined'!$D510,'RAB Prices Long'!$E:$E,'All Prices combined'!$G510)))),2)</f>
        <v>1.65</v>
      </c>
      <c r="N510" s="2">
        <f>ROUND(IF($B510="Annuity",SUMIFS('Annuity Prices'!Q:Q,'Annuity Prices'!$B:$B,$D510,'Annuity Prices'!$E:$E,$G510),IF($B510="RAB Short",SUMIFS('RAB Prices Short'!Q:Q,'RAB Prices Short'!$B:$B,'All Prices combined'!$D510,'RAB Prices Short'!$E:$E,'All Prices combined'!$G510),IF($B510="RAB Long",SUMIFS('RAB Prices Long'!Q:Q,'RAB Prices Long'!$B:$B,'All Prices combined'!$D510,'RAB Prices Long'!$E:$E,'All Prices combined'!$G510)))),2)</f>
        <v>1.69</v>
      </c>
      <c r="O510" s="2">
        <f>ROUND(IF($B510="Annuity",SUMIFS('Annuity Prices'!R:R,'Annuity Prices'!$B:$B,$D510,'Annuity Prices'!$E:$E,$G510),IF($B510="RAB Short",SUMIFS('RAB Prices Short'!R:R,'RAB Prices Short'!$B:$B,'All Prices combined'!$D510,'RAB Prices Short'!$E:$E,'All Prices combined'!$G510),IF($B510="RAB Long",SUMIFS('RAB Prices Long'!R:R,'RAB Prices Long'!$B:$B,'All Prices combined'!$D510,'RAB Prices Long'!$E:$E,'All Prices combined'!$G510)))),2)</f>
        <v>1.73</v>
      </c>
      <c r="P510" s="2">
        <f>ROUND(IF($B510="Annuity",SUMIFS('Annuity Prices'!S:S,'Annuity Prices'!$B:$B,$D510,'Annuity Prices'!$E:$E,$G510),IF($B510="RAB Short",SUMIFS('RAB Prices Short'!S:S,'RAB Prices Short'!$B:$B,'All Prices combined'!$D510,'RAB Prices Short'!$E:$E,'All Prices combined'!$G510),IF($B510="RAB Long",SUMIFS('RAB Prices Long'!S:S,'RAB Prices Long'!$B:$B,'All Prices combined'!$D510,'RAB Prices Long'!$E:$E,'All Prices combined'!$G510)))),2)</f>
        <v>1.77</v>
      </c>
      <c r="Q510" s="2">
        <f>ROUND(IF($B510="Annuity",SUMIFS('Annuity Prices'!T:T,'Annuity Prices'!$B:$B,$D510,'Annuity Prices'!$E:$E,$G510),IF($B510="RAB Short",SUMIFS('RAB Prices Short'!T:T,'RAB Prices Short'!$B:$B,'All Prices combined'!$D510,'RAB Prices Short'!$E:$E,'All Prices combined'!$G510),IF($B510="RAB Long",SUMIFS('RAB Prices Long'!T:T,'RAB Prices Long'!$B:$B,'All Prices combined'!$D510,'RAB Prices Long'!$E:$E,'All Prices combined'!$G510)))),2)</f>
        <v>1.82</v>
      </c>
      <c r="R510" s="2">
        <f>ROUND(IF($B510="Annuity",SUMIFS('Annuity Prices'!U:U,'Annuity Prices'!$B:$B,$D510,'Annuity Prices'!$E:$E,$G510),IF($B510="RAB Short",SUMIFS('RAB Prices Short'!U:U,'RAB Prices Short'!$B:$B,'All Prices combined'!$D510,'RAB Prices Short'!$E:$E,'All Prices combined'!$G510),IF($B510="RAB Long",SUMIFS('RAB Prices Long'!U:U,'RAB Prices Long'!$B:$B,'All Prices combined'!$D510,'RAB Prices Long'!$E:$E,'All Prices combined'!$G510)))),2)</f>
        <v>1.86</v>
      </c>
      <c r="S510" s="2">
        <f>ROUND(IF($B510="Annuity",SUMIFS('Annuity Prices'!V:V,'Annuity Prices'!$B:$B,$D510,'Annuity Prices'!$E:$E,$G510),IF($B510="RAB Short",SUMIFS('RAB Prices Short'!V:V,'RAB Prices Short'!$B:$B,'All Prices combined'!$D510,'RAB Prices Short'!$E:$E,'All Prices combined'!$G510),IF($B510="RAB Long",SUMIFS('RAB Prices Long'!V:V,'RAB Prices Long'!$B:$B,'All Prices combined'!$D510,'RAB Prices Long'!$E:$E,'All Prices combined'!$G510)))),2)</f>
        <v>1.91</v>
      </c>
      <c r="T510" s="2">
        <f>ROUND(IF($B510="Annuity",SUMIFS('Annuity Prices'!W:W,'Annuity Prices'!$B:$B,$D510,'Annuity Prices'!$E:$E,$G510),IF($B510="RAB Short",SUMIFS('RAB Prices Short'!W:W,'RAB Prices Short'!$B:$B,'All Prices combined'!$D510,'RAB Prices Short'!$E:$E,'All Prices combined'!$G510),IF($B510="RAB Long",SUMIFS('RAB Prices Long'!W:W,'RAB Prices Long'!$B:$B,'All Prices combined'!$D510,'RAB Prices Long'!$E:$E,'All Prices combined'!$G510)))),2)</f>
        <v>1.96</v>
      </c>
      <c r="U510" s="2">
        <f>ROUND(IF($B510="Annuity",SUMIFS('Annuity Prices'!X:X,'Annuity Prices'!$B:$B,$D510,'Annuity Prices'!$E:$E,$G510),IF($B510="RAB Short",SUMIFS('RAB Prices Short'!X:X,'RAB Prices Short'!$B:$B,'All Prices combined'!$D510,'RAB Prices Short'!$E:$E,'All Prices combined'!$G510),IF($B510="RAB Long",SUMIFS('RAB Prices Long'!X:X,'RAB Prices Long'!$B:$B,'All Prices combined'!$D510,'RAB Prices Long'!$E:$E,'All Prices combined'!$G510)))),2)</f>
        <v>2.0099999999999998</v>
      </c>
      <c r="V510" s="2">
        <f>ROUND(IF($B510="Annuity",SUMIFS('Annuity Prices'!Y:Y,'Annuity Prices'!$B:$B,$D510,'Annuity Prices'!$E:$E,$G510),IF($B510="RAB Short",SUMIFS('RAB Prices Short'!Y:Y,'RAB Prices Short'!$B:$B,'All Prices combined'!$D510,'RAB Prices Short'!$E:$E,'All Prices combined'!$G510),IF($B510="RAB Long",SUMIFS('RAB Prices Long'!Y:Y,'RAB Prices Long'!$B:$B,'All Prices combined'!$D510,'RAB Prices Long'!$E:$E,'All Prices combined'!$G510)))),2)</f>
        <v>2.06</v>
      </c>
      <c r="W510" s="2">
        <f>ROUND(IF($B510="Annuity",SUMIFS('Annuity Prices'!Z:Z,'Annuity Prices'!$B:$B,$D510,'Annuity Prices'!$E:$E,$G510),IF($B510="RAB Short",SUMIFS('RAB Prices Short'!Z:Z,'RAB Prices Short'!$B:$B,'All Prices combined'!$D510,'RAB Prices Short'!$E:$E,'All Prices combined'!$G510),IF($B510="RAB Long",SUMIFS('RAB Prices Long'!Z:Z,'RAB Prices Long'!$B:$B,'All Prices combined'!$D510,'RAB Prices Long'!$E:$E,'All Prices combined'!$G510)))),2)</f>
        <v>2.11</v>
      </c>
      <c r="X510" s="2">
        <f>ROUND(IF($B510="Annuity",SUMIFS('Annuity Prices'!AA:AA,'Annuity Prices'!$B:$B,$D510,'Annuity Prices'!$E:$E,$G510),IF($B510="RAB Short",SUMIFS('RAB Prices Short'!AA:AA,'RAB Prices Short'!$B:$B,'All Prices combined'!$D510,'RAB Prices Short'!$E:$E,'All Prices combined'!$G510),IF($B510="RAB Long",SUMIFS('RAB Prices Long'!AA:AA,'RAB Prices Long'!$B:$B,'All Prices combined'!$D510,'RAB Prices Long'!$E:$E,'All Prices combined'!$G510)))),2)</f>
        <v>2.16</v>
      </c>
      <c r="Y510" s="2">
        <f>ROUND(IF($B510="Annuity",SUMIFS('Annuity Prices'!AB:AB,'Annuity Prices'!$B:$B,$D510,'Annuity Prices'!$E:$E,$G510),IF($B510="RAB Short",SUMIFS('RAB Prices Short'!AB:AB,'RAB Prices Short'!$B:$B,'All Prices combined'!$D510,'RAB Prices Short'!$E:$E,'All Prices combined'!$G510),IF($B510="RAB Long",SUMIFS('RAB Prices Long'!AB:AB,'RAB Prices Long'!$B:$B,'All Prices combined'!$D510,'RAB Prices Long'!$E:$E,'All Prices combined'!$G510)))),2)</f>
        <v>2.2200000000000002</v>
      </c>
      <c r="Z510" s="2">
        <f>ROUND(IF($B510="Annuity",SUMIFS('Annuity Prices'!AC:AC,'Annuity Prices'!$B:$B,$D510,'Annuity Prices'!$E:$E,$G510),IF($B510="RAB Short",SUMIFS('RAB Prices Short'!AC:AC,'RAB Prices Short'!$B:$B,'All Prices combined'!$D510,'RAB Prices Short'!$E:$E,'All Prices combined'!$G510),IF($B510="RAB Long",SUMIFS('RAB Prices Long'!AC:AC,'RAB Prices Long'!$B:$B,'All Prices combined'!$D510,'RAB Prices Long'!$E:$E,'All Prices combined'!$G510)))),2)</f>
        <v>2.27</v>
      </c>
      <c r="AA510" s="2">
        <f>ROUND(IF($B510="Annuity",SUMIFS('Annuity Prices'!AD:AD,'Annuity Prices'!$B:$B,$D510,'Annuity Prices'!$E:$E,$G510),IF($B510="RAB Short",SUMIFS('RAB Prices Short'!AD:AD,'RAB Prices Short'!$B:$B,'All Prices combined'!$D510,'RAB Prices Short'!$E:$E,'All Prices combined'!$G510),IF($B510="RAB Long",SUMIFS('RAB Prices Long'!AD:AD,'RAB Prices Long'!$B:$B,'All Prices combined'!$D510,'RAB Prices Long'!$E:$E,'All Prices combined'!$G510)))),2)</f>
        <v>2.33</v>
      </c>
      <c r="AB510" s="2">
        <f>ROUND(IF($B510="Annuity",SUMIFS('Annuity Prices'!AE:AE,'Annuity Prices'!$B:$B,$D510,'Annuity Prices'!$E:$E,$G510),IF($B510="RAB Short",SUMIFS('RAB Prices Short'!AE:AE,'RAB Prices Short'!$B:$B,'All Prices combined'!$D510,'RAB Prices Short'!$E:$E,'All Prices combined'!$G510),IF($B510="RAB Long",SUMIFS('RAB Prices Long'!AE:AE,'RAB Prices Long'!$B:$B,'All Prices combined'!$D510,'RAB Prices Long'!$E:$E,'All Prices combined'!$G510)))),2)</f>
        <v>2.39</v>
      </c>
      <c r="AC510" s="2">
        <f>ROUND(IF($B510="Annuity",SUMIFS('Annuity Prices'!AF:AF,'Annuity Prices'!$B:$B,$D510,'Annuity Prices'!$E:$E,$G510),IF($B510="RAB Short",SUMIFS('RAB Prices Short'!AF:AF,'RAB Prices Short'!$B:$B,'All Prices combined'!$D510,'RAB Prices Short'!$E:$E,'All Prices combined'!$G510),IF($B510="RAB Long",SUMIFS('RAB Prices Long'!AF:AF,'RAB Prices Long'!$B:$B,'All Prices combined'!$D510,'RAB Prices Long'!$E:$E,'All Prices combined'!$G510)))),2)</f>
        <v>2.4500000000000002</v>
      </c>
      <c r="AD510" s="2">
        <f>ROUND(IF($B510="Annuity",SUMIFS('Annuity Prices'!AG:AG,'Annuity Prices'!$B:$B,$D510,'Annuity Prices'!$E:$E,$G510),IF($B510="RAB Short",SUMIFS('RAB Prices Short'!AG:AG,'RAB Prices Short'!$B:$B,'All Prices combined'!$D510,'RAB Prices Short'!$E:$E,'All Prices combined'!$G510),IF($B510="RAB Long",SUMIFS('RAB Prices Long'!AG:AG,'RAB Prices Long'!$B:$B,'All Prices combined'!$D510,'RAB Prices Long'!$E:$E,'All Prices combined'!$G510)))),2)</f>
        <v>2.5099999999999998</v>
      </c>
      <c r="AE510" s="2">
        <f>ROUND(IF($B510="Annuity",SUMIFS('Annuity Prices'!AH:AH,'Annuity Prices'!$B:$B,$D510,'Annuity Prices'!$E:$E,$G510),IF($B510="RAB Short",SUMIFS('RAB Prices Short'!AH:AH,'RAB Prices Short'!$B:$B,'All Prices combined'!$D510,'RAB Prices Short'!$E:$E,'All Prices combined'!$G510),IF($B510="RAB Long",SUMIFS('RAB Prices Long'!AH:AH,'RAB Prices Long'!$B:$B,'All Prices combined'!$D510,'RAB Prices Long'!$E:$E,'All Prices combined'!$G510)))),2)</f>
        <v>2.57</v>
      </c>
      <c r="AF510" s="2">
        <f>ROUND(IF($B510="Annuity",SUMIFS('Annuity Prices'!AI:AI,'Annuity Prices'!$B:$B,$D510,'Annuity Prices'!$E:$E,$G510),IF($B510="RAB Short",SUMIFS('RAB Prices Short'!AI:AI,'RAB Prices Short'!$B:$B,'All Prices combined'!$D510,'RAB Prices Short'!$E:$E,'All Prices combined'!$G510),IF($B510="RAB Long",SUMIFS('RAB Prices Long'!AI:AI,'RAB Prices Long'!$B:$B,'All Prices combined'!$D510,'RAB Prices Long'!$E:$E,'All Prices combined'!$G510)))),2)</f>
        <v>2.64</v>
      </c>
      <c r="AG510" s="2">
        <f>ROUND(IF($B510="Annuity",SUMIFS('Annuity Prices'!AJ:AJ,'Annuity Prices'!$B:$B,$D510,'Annuity Prices'!$E:$E,$G510),IF($B510="RAB Short",SUMIFS('RAB Prices Short'!AJ:AJ,'RAB Prices Short'!$B:$B,'All Prices combined'!$D510,'RAB Prices Short'!$E:$E,'All Prices combined'!$G510),IF($B510="RAB Long",SUMIFS('RAB Prices Long'!AJ:AJ,'RAB Prices Long'!$B:$B,'All Prices combined'!$D510,'RAB Prices Long'!$E:$E,'All Prices combined'!$G510)))),2)</f>
        <v>2.71</v>
      </c>
      <c r="AH510" s="2">
        <f>ROUND(IF($B510="Annuity",SUMIFS('Annuity Prices'!AK:AK,'Annuity Prices'!$B:$B,$D510,'Annuity Prices'!$E:$E,$G510),IF($B510="RAB Short",SUMIFS('RAB Prices Short'!AK:AK,'RAB Prices Short'!$B:$B,'All Prices combined'!$D510,'RAB Prices Short'!$E:$E,'All Prices combined'!$G510),IF($B510="RAB Long",SUMIFS('RAB Prices Long'!AK:AK,'RAB Prices Long'!$B:$B,'All Prices combined'!$D510,'RAB Prices Long'!$E:$E,'All Prices combined'!$G510)))),2)</f>
        <v>2.78</v>
      </c>
      <c r="AI510" s="2">
        <f>ROUND(IF($B510="Annuity",SUMIFS('Annuity Prices'!AL:AL,'Annuity Prices'!$B:$B,$D510,'Annuity Prices'!$E:$E,$G510),IF($B510="RAB Short",SUMIFS('RAB Prices Short'!AL:AL,'RAB Prices Short'!$B:$B,'All Prices combined'!$D510,'RAB Prices Short'!$E:$E,'All Prices combined'!$G510),IF($B510="RAB Long",SUMIFS('RAB Prices Long'!AL:AL,'RAB Prices Long'!$B:$B,'All Prices combined'!$D510,'RAB Prices Long'!$E:$E,'All Prices combined'!$G510)))),2)</f>
        <v>2.84</v>
      </c>
      <c r="AJ510" s="2">
        <f>ROUND(IF($B510="Annuity",SUMIFS('Annuity Prices'!AM:AM,'Annuity Prices'!$B:$B,$D510,'Annuity Prices'!$E:$E,$G510),IF($B510="RAB Short",SUMIFS('RAB Prices Short'!AM:AM,'RAB Prices Short'!$B:$B,'All Prices combined'!$D510,'RAB Prices Short'!$E:$E,'All Prices combined'!$G510),IF($B510="RAB Long",SUMIFS('RAB Prices Long'!AM:AM,'RAB Prices Long'!$B:$B,'All Prices combined'!$D510,'RAB Prices Long'!$E:$E,'All Prices combined'!$G510)))),2)</f>
        <v>2.92</v>
      </c>
      <c r="AK510" s="2">
        <f>ROUND(IF($B510="Annuity",SUMIFS('Annuity Prices'!AN:AN,'Annuity Prices'!$B:$B,$D510,'Annuity Prices'!$E:$E,$G510),IF($B510="RAB Short",SUMIFS('RAB Prices Short'!AN:AN,'RAB Prices Short'!$B:$B,'All Prices combined'!$D510,'RAB Prices Short'!$E:$E,'All Prices combined'!$G510),IF($B510="RAB Long",SUMIFS('RAB Prices Long'!AN:AN,'RAB Prices Long'!$B:$B,'All Prices combined'!$D510,'RAB Prices Long'!$E:$E,'All Prices combined'!$G510)))),2)</f>
        <v>2.99</v>
      </c>
      <c r="AL510" s="2">
        <f>ROUND(IF($B510="Annuity",SUMIFS('Annuity Prices'!AO:AO,'Annuity Prices'!$B:$B,$D510,'Annuity Prices'!$E:$E,$G510),IF($B510="RAB Short",SUMIFS('RAB Prices Short'!AO:AO,'RAB Prices Short'!$B:$B,'All Prices combined'!$D510,'RAB Prices Short'!$E:$E,'All Prices combined'!$G510),IF($B510="RAB Long",SUMIFS('RAB Prices Long'!AO:AO,'RAB Prices Long'!$B:$B,'All Prices combined'!$D510,'RAB Prices Long'!$E:$E,'All Prices combined'!$G510)))),2)</f>
        <v>3.07</v>
      </c>
      <c r="AM510" s="2">
        <f>ROUND(IF($B510="Annuity",SUMIFS('Annuity Prices'!AP:AP,'Annuity Prices'!$B:$B,$D510,'Annuity Prices'!$E:$E,$G510),IF($B510="RAB Short",SUMIFS('RAB Prices Short'!AP:AP,'RAB Prices Short'!$B:$B,'All Prices combined'!$D510,'RAB Prices Short'!$E:$E,'All Prices combined'!$G510),IF($B510="RAB Long",SUMIFS('RAB Prices Long'!AP:AP,'RAB Prices Long'!$B:$B,'All Prices combined'!$D510,'RAB Prices Long'!$E:$E,'All Prices combined'!$G510)))),2)</f>
        <v>3.15</v>
      </c>
      <c r="AN510" s="2">
        <f>ROUND(IF($B510="Annuity",SUMIFS('Annuity Prices'!AQ:AQ,'Annuity Prices'!$B:$B,$D510,'Annuity Prices'!$E:$E,$G510),IF($B510="RAB Short",SUMIFS('RAB Prices Short'!AQ:AQ,'RAB Prices Short'!$B:$B,'All Prices combined'!$D510,'RAB Prices Short'!$E:$E,'All Prices combined'!$G510),IF($B510="RAB Long",SUMIFS('RAB Prices Long'!AQ:AQ,'RAB Prices Long'!$B:$B,'All Prices combined'!$D510,'RAB Prices Long'!$E:$E,'All Prices combined'!$G510)))),2)</f>
        <v>3.22</v>
      </c>
      <c r="AO510" s="2">
        <f>ROUND(IF($B510="Annuity",SUMIFS('Annuity Prices'!AR:AR,'Annuity Prices'!$B:$B,$D510,'Annuity Prices'!$E:$E,$G510),IF($B510="RAB Short",SUMIFS('RAB Prices Short'!AR:AR,'RAB Prices Short'!$B:$B,'All Prices combined'!$D510,'RAB Prices Short'!$E:$E,'All Prices combined'!$G510),IF($B510="RAB Long",SUMIFS('RAB Prices Long'!AR:AR,'RAB Prices Long'!$B:$B,'All Prices combined'!$D510,'RAB Prices Long'!$E:$E,'All Prices combined'!$G510)))),2)</f>
        <v>0</v>
      </c>
      <c r="AP510" s="2">
        <f>ROUND(IF($B510="Annuity",SUMIFS('Annuity Prices'!AS:AS,'Annuity Prices'!$B:$B,$D510,'Annuity Prices'!$E:$E,$G510),IF($B510="RAB Short",SUMIFS('RAB Prices Short'!AS:AS,'RAB Prices Short'!$B:$B,'All Prices combined'!$D510,'RAB Prices Short'!$E:$E,'All Prices combined'!$G510),IF($B510="RAB Long",SUMIFS('RAB Prices Long'!AS:AS,'RAB Prices Long'!$B:$B,'All Prices combined'!$D510,'RAB Prices Long'!$E:$E,'All Prices combined'!$G510)))),2)</f>
        <v>0</v>
      </c>
      <c r="AQ510" s="2">
        <f>ROUND(IF($B510="Annuity",SUMIFS('Annuity Prices'!AT:AT,'Annuity Prices'!$B:$B,$D510,'Annuity Prices'!$E:$E,$G510),IF($B510="RAB Short",SUMIFS('RAB Prices Short'!AT:AT,'RAB Prices Short'!$B:$B,'All Prices combined'!$D510,'RAB Prices Short'!$E:$E,'All Prices combined'!$G510),IF($B510="RAB Long",SUMIFS('RAB Prices Long'!AT:AT,'RAB Prices Long'!$B:$B,'All Prices combined'!$D510,'RAB Prices Long'!$E:$E,'All Prices combined'!$G510)))),2)</f>
        <v>1.52</v>
      </c>
      <c r="AR510" s="2">
        <f>ROUND(IF($B510="Annuity",SUMIFS('Annuity Prices'!AU:AU,'Annuity Prices'!$B:$B,$D510,'Annuity Prices'!$E:$E,$G510),IF($B510="RAB Short",SUMIFS('RAB Prices Short'!AU:AU,'RAB Prices Short'!$B:$B,'All Prices combined'!$D510,'RAB Prices Short'!$E:$E,'All Prices combined'!$G510),IF($B510="RAB Long",SUMIFS('RAB Prices Long'!AU:AU,'RAB Prices Long'!$B:$B,'All Prices combined'!$D510,'RAB Prices Long'!$E:$E,'All Prices combined'!$G510)))),2)</f>
        <v>1.56</v>
      </c>
      <c r="AS510" s="2">
        <f>ROUND(IF($B510="Annuity",SUMIFS('Annuity Prices'!AV:AV,'Annuity Prices'!$B:$B,$D510,'Annuity Prices'!$E:$E,$G510),IF($B510="RAB Short",SUMIFS('RAB Prices Short'!AV:AV,'RAB Prices Short'!$B:$B,'All Prices combined'!$D510,'RAB Prices Short'!$E:$E,'All Prices combined'!$G510),IF($B510="RAB Long",SUMIFS('RAB Prices Long'!AV:AV,'RAB Prices Long'!$B:$B,'All Prices combined'!$D510,'RAB Prices Long'!$E:$E,'All Prices combined'!$G510)))),2)</f>
        <v>1.61</v>
      </c>
      <c r="AT510" s="2">
        <f>ROUND(IF($B510="Annuity",SUMIFS('Annuity Prices'!AW:AW,'Annuity Prices'!$B:$B,$D510,'Annuity Prices'!$E:$E,$G510),IF($B510="RAB Short",SUMIFS('RAB Prices Short'!AW:AW,'RAB Prices Short'!$B:$B,'All Prices combined'!$D510,'RAB Prices Short'!$E:$E,'All Prices combined'!$G510),IF($B510="RAB Long",SUMIFS('RAB Prices Long'!AW:AW,'RAB Prices Long'!$B:$B,'All Prices combined'!$D510,'RAB Prices Long'!$E:$E,'All Prices combined'!$G510)))),2)</f>
        <v>1.65</v>
      </c>
      <c r="AU510" s="2">
        <f>ROUND(IF($B510="Annuity",SUMIFS('Annuity Prices'!AX:AX,'Annuity Prices'!$B:$B,$D510,'Annuity Prices'!$E:$E,$G510),IF($B510="RAB Short",SUMIFS('RAB Prices Short'!AX:AX,'RAB Prices Short'!$B:$B,'All Prices combined'!$D510,'RAB Prices Short'!$E:$E,'All Prices combined'!$G510),IF($B510="RAB Long",SUMIFS('RAB Prices Long'!AX:AX,'RAB Prices Long'!$B:$B,'All Prices combined'!$D510,'RAB Prices Long'!$E:$E,'All Prices combined'!$G510)))),2)</f>
        <v>1.69</v>
      </c>
      <c r="AV510" s="2">
        <f>ROUND(IF($B510="Annuity",SUMIFS('Annuity Prices'!AY:AY,'Annuity Prices'!$B:$B,$D510,'Annuity Prices'!$E:$E,$G510),IF($B510="RAB Short",SUMIFS('RAB Prices Short'!AY:AY,'RAB Prices Short'!$B:$B,'All Prices combined'!$D510,'RAB Prices Short'!$E:$E,'All Prices combined'!$G510),IF($B510="RAB Long",SUMIFS('RAB Prices Long'!AY:AY,'RAB Prices Long'!$B:$B,'All Prices combined'!$D510,'RAB Prices Long'!$E:$E,'All Prices combined'!$G510)))),2)</f>
        <v>1.73</v>
      </c>
      <c r="AW510" s="2">
        <f>ROUND(IF($B510="Annuity",SUMIFS('Annuity Prices'!AZ:AZ,'Annuity Prices'!$B:$B,$D510,'Annuity Prices'!$E:$E,$G510),IF($B510="RAB Short",SUMIFS('RAB Prices Short'!AZ:AZ,'RAB Prices Short'!$B:$B,'All Prices combined'!$D510,'RAB Prices Short'!$E:$E,'All Prices combined'!$G510),IF($B510="RAB Long",SUMIFS('RAB Prices Long'!AZ:AZ,'RAB Prices Long'!$B:$B,'All Prices combined'!$D510,'RAB Prices Long'!$E:$E,'All Prices combined'!$G510)))),2)</f>
        <v>1.77</v>
      </c>
      <c r="AX510" s="2">
        <f>ROUND(IF($B510="Annuity",SUMIFS('Annuity Prices'!BA:BA,'Annuity Prices'!$B:$B,$D510,'Annuity Prices'!$E:$E,$G510),IF($B510="RAB Short",SUMIFS('RAB Prices Short'!BA:BA,'RAB Prices Short'!$B:$B,'All Prices combined'!$D510,'RAB Prices Short'!$E:$E,'All Prices combined'!$G510),IF($B510="RAB Long",SUMIFS('RAB Prices Long'!BA:BA,'RAB Prices Long'!$B:$B,'All Prices combined'!$D510,'RAB Prices Long'!$E:$E,'All Prices combined'!$G510)))),2)</f>
        <v>1.82</v>
      </c>
      <c r="AY510" s="2">
        <f>ROUND(IF($B510="Annuity",SUMIFS('Annuity Prices'!BB:BB,'Annuity Prices'!$B:$B,$D510,'Annuity Prices'!$E:$E,$G510),IF($B510="RAB Short",SUMIFS('RAB Prices Short'!BB:BB,'RAB Prices Short'!$B:$B,'All Prices combined'!$D510,'RAB Prices Short'!$E:$E,'All Prices combined'!$G510),IF($B510="RAB Long",SUMIFS('RAB Prices Long'!BB:BB,'RAB Prices Long'!$B:$B,'All Prices combined'!$D510,'RAB Prices Long'!$E:$E,'All Prices combined'!$G510)))),2)</f>
        <v>1.86</v>
      </c>
      <c r="AZ510" s="2">
        <f>ROUND(IF($B510="Annuity",SUMIFS('Annuity Prices'!BC:BC,'Annuity Prices'!$B:$B,$D510,'Annuity Prices'!$E:$E,$G510),IF($B510="RAB Short",SUMIFS('RAB Prices Short'!BC:BC,'RAB Prices Short'!$B:$B,'All Prices combined'!$D510,'RAB Prices Short'!$E:$E,'All Prices combined'!$G510),IF($B510="RAB Long",SUMIFS('RAB Prices Long'!BC:BC,'RAB Prices Long'!$B:$B,'All Prices combined'!$D510,'RAB Prices Long'!$E:$E,'All Prices combined'!$G510)))),2)</f>
        <v>1.91</v>
      </c>
      <c r="BA510" s="2">
        <f>ROUND(IF($B510="Annuity",SUMIFS('Annuity Prices'!BD:BD,'Annuity Prices'!$B:$B,$D510,'Annuity Prices'!$E:$E,$G510),IF($B510="RAB Short",SUMIFS('RAB Prices Short'!BD:BD,'RAB Prices Short'!$B:$B,'All Prices combined'!$D510,'RAB Prices Short'!$E:$E,'All Prices combined'!$G510),IF($B510="RAB Long",SUMIFS('RAB Prices Long'!BD:BD,'RAB Prices Long'!$B:$B,'All Prices combined'!$D510,'RAB Prices Long'!$E:$E,'All Prices combined'!$G510)))),2)</f>
        <v>1.96</v>
      </c>
      <c r="BB510" s="2">
        <f>ROUND(IF($B510="Annuity",SUMIFS('Annuity Prices'!BE:BE,'Annuity Prices'!$B:$B,$D510,'Annuity Prices'!$E:$E,$G510),IF($B510="RAB Short",SUMIFS('RAB Prices Short'!BE:BE,'RAB Prices Short'!$B:$B,'All Prices combined'!$D510,'RAB Prices Short'!$E:$E,'All Prices combined'!$G510),IF($B510="RAB Long",SUMIFS('RAB Prices Long'!BE:BE,'RAB Prices Long'!$B:$B,'All Prices combined'!$D510,'RAB Prices Long'!$E:$E,'All Prices combined'!$G510)))),2)</f>
        <v>2.0099999999999998</v>
      </c>
      <c r="BC510" s="2">
        <f>ROUND(IF($B510="Annuity",SUMIFS('Annuity Prices'!BF:BF,'Annuity Prices'!$B:$B,$D510,'Annuity Prices'!$E:$E,$G510),IF($B510="RAB Short",SUMIFS('RAB Prices Short'!BF:BF,'RAB Prices Short'!$B:$B,'All Prices combined'!$D510,'RAB Prices Short'!$E:$E,'All Prices combined'!$G510),IF($B510="RAB Long",SUMIFS('RAB Prices Long'!BF:BF,'RAB Prices Long'!$B:$B,'All Prices combined'!$D510,'RAB Prices Long'!$E:$E,'All Prices combined'!$G510)))),2)</f>
        <v>2.06</v>
      </c>
      <c r="BD510" s="2">
        <f>ROUND(IF($B510="Annuity",SUMIFS('Annuity Prices'!BG:BG,'Annuity Prices'!$B:$B,$D510,'Annuity Prices'!$E:$E,$G510),IF($B510="RAB Short",SUMIFS('RAB Prices Short'!BG:BG,'RAB Prices Short'!$B:$B,'All Prices combined'!$D510,'RAB Prices Short'!$E:$E,'All Prices combined'!$G510),IF($B510="RAB Long",SUMIFS('RAB Prices Long'!BG:BG,'RAB Prices Long'!$B:$B,'All Prices combined'!$D510,'RAB Prices Long'!$E:$E,'All Prices combined'!$G510)))),2)</f>
        <v>2.11</v>
      </c>
      <c r="BE510" s="2">
        <f>ROUND(IF($B510="Annuity",SUMIFS('Annuity Prices'!BH:BH,'Annuity Prices'!$B:$B,$D510,'Annuity Prices'!$E:$E,$G510),IF($B510="RAB Short",SUMIFS('RAB Prices Short'!BH:BH,'RAB Prices Short'!$B:$B,'All Prices combined'!$D510,'RAB Prices Short'!$E:$E,'All Prices combined'!$G510),IF($B510="RAB Long",SUMIFS('RAB Prices Long'!BH:BH,'RAB Prices Long'!$B:$B,'All Prices combined'!$D510,'RAB Prices Long'!$E:$E,'All Prices combined'!$G510)))),2)</f>
        <v>2.16</v>
      </c>
      <c r="BF510" s="2">
        <f>ROUND(IF($B510="Annuity",SUMIFS('Annuity Prices'!BI:BI,'Annuity Prices'!$B:$B,$D510,'Annuity Prices'!$E:$E,$G510),IF($B510="RAB Short",SUMIFS('RAB Prices Short'!BI:BI,'RAB Prices Short'!$B:$B,'All Prices combined'!$D510,'RAB Prices Short'!$E:$E,'All Prices combined'!$G510),IF($B510="RAB Long",SUMIFS('RAB Prices Long'!BI:BI,'RAB Prices Long'!$B:$B,'All Prices combined'!$D510,'RAB Prices Long'!$E:$E,'All Prices combined'!$G510)))),2)</f>
        <v>2.2200000000000002</v>
      </c>
      <c r="BG510" s="2">
        <f>ROUND(IF($B510="Annuity",SUMIFS('Annuity Prices'!BJ:BJ,'Annuity Prices'!$B:$B,$D510,'Annuity Prices'!$E:$E,$G510),IF($B510="RAB Short",SUMIFS('RAB Prices Short'!BJ:BJ,'RAB Prices Short'!$B:$B,'All Prices combined'!$D510,'RAB Prices Short'!$E:$E,'All Prices combined'!$G510),IF($B510="RAB Long",SUMIFS('RAB Prices Long'!BJ:BJ,'RAB Prices Long'!$B:$B,'All Prices combined'!$D510,'RAB Prices Long'!$E:$E,'All Prices combined'!$G510)))),2)</f>
        <v>2.27</v>
      </c>
      <c r="BH510" s="2">
        <f>ROUND(IF($B510="Annuity",SUMIFS('Annuity Prices'!BK:BK,'Annuity Prices'!$B:$B,$D510,'Annuity Prices'!$E:$E,$G510),IF($B510="RAB Short",SUMIFS('RAB Prices Short'!BK:BK,'RAB Prices Short'!$B:$B,'All Prices combined'!$D510,'RAB Prices Short'!$E:$E,'All Prices combined'!$G510),IF($B510="RAB Long",SUMIFS('RAB Prices Long'!BK:BK,'RAB Prices Long'!$B:$B,'All Prices combined'!$D510,'RAB Prices Long'!$E:$E,'All Prices combined'!$G510)))),2)</f>
        <v>2.33</v>
      </c>
      <c r="BI510" s="2">
        <f>ROUND(IF($B510="Annuity",SUMIFS('Annuity Prices'!BL:BL,'Annuity Prices'!$B:$B,$D510,'Annuity Prices'!$E:$E,$G510),IF($B510="RAB Short",SUMIFS('RAB Prices Short'!BL:BL,'RAB Prices Short'!$B:$B,'All Prices combined'!$D510,'RAB Prices Short'!$E:$E,'All Prices combined'!$G510),IF($B510="RAB Long",SUMIFS('RAB Prices Long'!BL:BL,'RAB Prices Long'!$B:$B,'All Prices combined'!$D510,'RAB Prices Long'!$E:$E,'All Prices combined'!$G510)))),2)</f>
        <v>2.39</v>
      </c>
      <c r="BJ510" s="2">
        <f>ROUND(IF($B510="Annuity",SUMIFS('Annuity Prices'!BM:BM,'Annuity Prices'!$B:$B,$D510,'Annuity Prices'!$E:$E,$G510),IF($B510="RAB Short",SUMIFS('RAB Prices Short'!BM:BM,'RAB Prices Short'!$B:$B,'All Prices combined'!$D510,'RAB Prices Short'!$E:$E,'All Prices combined'!$G510),IF($B510="RAB Long",SUMIFS('RAB Prices Long'!BM:BM,'RAB Prices Long'!$B:$B,'All Prices combined'!$D510,'RAB Prices Long'!$E:$E,'All Prices combined'!$G510)))),2)</f>
        <v>2.4500000000000002</v>
      </c>
      <c r="BK510" s="2">
        <f>ROUND(IF($B510="Annuity",SUMIFS('Annuity Prices'!BN:BN,'Annuity Prices'!$B:$B,$D510,'Annuity Prices'!$E:$E,$G510),IF($B510="RAB Short",SUMIFS('RAB Prices Short'!BN:BN,'RAB Prices Short'!$B:$B,'All Prices combined'!$D510,'RAB Prices Short'!$E:$E,'All Prices combined'!$G510),IF($B510="RAB Long",SUMIFS('RAB Prices Long'!BN:BN,'RAB Prices Long'!$B:$B,'All Prices combined'!$D510,'RAB Prices Long'!$E:$E,'All Prices combined'!$G510)))),2)</f>
        <v>2.5099999999999998</v>
      </c>
      <c r="BL510" s="2">
        <f>ROUND(IF($B510="Annuity",SUMIFS('Annuity Prices'!BO:BO,'Annuity Prices'!$B:$B,$D510,'Annuity Prices'!$E:$E,$G510),IF($B510="RAB Short",SUMIFS('RAB Prices Short'!BO:BO,'RAB Prices Short'!$B:$B,'All Prices combined'!$D510,'RAB Prices Short'!$E:$E,'All Prices combined'!$G510),IF($B510="RAB Long",SUMIFS('RAB Prices Long'!BO:BO,'RAB Prices Long'!$B:$B,'All Prices combined'!$D510,'RAB Prices Long'!$E:$E,'All Prices combined'!$G510)))),2)</f>
        <v>2.57</v>
      </c>
      <c r="BM510" s="2">
        <f>ROUND(IF($B510="Annuity",SUMIFS('Annuity Prices'!BP:BP,'Annuity Prices'!$B:$B,$D510,'Annuity Prices'!$E:$E,$G510),IF($B510="RAB Short",SUMIFS('RAB Prices Short'!BP:BP,'RAB Prices Short'!$B:$B,'All Prices combined'!$D510,'RAB Prices Short'!$E:$E,'All Prices combined'!$G510),IF($B510="RAB Long",SUMIFS('RAB Prices Long'!BP:BP,'RAB Prices Long'!$B:$B,'All Prices combined'!$D510,'RAB Prices Long'!$E:$E,'All Prices combined'!$G510)))),2)</f>
        <v>2.64</v>
      </c>
      <c r="BN510" s="2">
        <f>ROUND(IF($B510="Annuity",SUMIFS('Annuity Prices'!BQ:BQ,'Annuity Prices'!$B:$B,$D510,'Annuity Prices'!$E:$E,$G510),IF($B510="RAB Short",SUMIFS('RAB Prices Short'!BQ:BQ,'RAB Prices Short'!$B:$B,'All Prices combined'!$D510,'RAB Prices Short'!$E:$E,'All Prices combined'!$G510),IF($B510="RAB Long",SUMIFS('RAB Prices Long'!BQ:BQ,'RAB Prices Long'!$B:$B,'All Prices combined'!$D510,'RAB Prices Long'!$E:$E,'All Prices combined'!$G510)))),2)</f>
        <v>2.71</v>
      </c>
      <c r="BO510" s="2">
        <f>ROUND(IF($B510="Annuity",SUMIFS('Annuity Prices'!BR:BR,'Annuity Prices'!$B:$B,$D510,'Annuity Prices'!$E:$E,$G510),IF($B510="RAB Short",SUMIFS('RAB Prices Short'!BR:BR,'RAB Prices Short'!$B:$B,'All Prices combined'!$D510,'RAB Prices Short'!$E:$E,'All Prices combined'!$G510),IF($B510="RAB Long",SUMIFS('RAB Prices Long'!BR:BR,'RAB Prices Long'!$B:$B,'All Prices combined'!$D510,'RAB Prices Long'!$E:$E,'All Prices combined'!$G510)))),2)</f>
        <v>2.78</v>
      </c>
      <c r="BP510" s="2">
        <f>ROUND(IF($B510="Annuity",SUMIFS('Annuity Prices'!BS:BS,'Annuity Prices'!$B:$B,$D510,'Annuity Prices'!$E:$E,$G510),IF($B510="RAB Short",SUMIFS('RAB Prices Short'!BS:BS,'RAB Prices Short'!$B:$B,'All Prices combined'!$D510,'RAB Prices Short'!$E:$E,'All Prices combined'!$G510),IF($B510="RAB Long",SUMIFS('RAB Prices Long'!BS:BS,'RAB Prices Long'!$B:$B,'All Prices combined'!$D510,'RAB Prices Long'!$E:$E,'All Prices combined'!$G510)))),2)</f>
        <v>2.84</v>
      </c>
      <c r="BQ510" s="2">
        <f>ROUND(IF($B510="Annuity",SUMIFS('Annuity Prices'!BT:BT,'Annuity Prices'!$B:$B,$D510,'Annuity Prices'!$E:$E,$G510),IF($B510="RAB Short",SUMIFS('RAB Prices Short'!BT:BT,'RAB Prices Short'!$B:$B,'All Prices combined'!$D510,'RAB Prices Short'!$E:$E,'All Prices combined'!$G510),IF($B510="RAB Long",SUMIFS('RAB Prices Long'!BT:BT,'RAB Prices Long'!$B:$B,'All Prices combined'!$D510,'RAB Prices Long'!$E:$E,'All Prices combined'!$G510)))),2)</f>
        <v>2.92</v>
      </c>
      <c r="BR510" s="2">
        <f>ROUND(IF($B510="Annuity",SUMIFS('Annuity Prices'!BU:BU,'Annuity Prices'!$B:$B,$D510,'Annuity Prices'!$E:$E,$G510),IF($B510="RAB Short",SUMIFS('RAB Prices Short'!BU:BU,'RAB Prices Short'!$B:$B,'All Prices combined'!$D510,'RAB Prices Short'!$E:$E,'All Prices combined'!$G510),IF($B510="RAB Long",SUMIFS('RAB Prices Long'!BU:BU,'RAB Prices Long'!$B:$B,'All Prices combined'!$D510,'RAB Prices Long'!$E:$E,'All Prices combined'!$G510)))),2)</f>
        <v>2.99</v>
      </c>
      <c r="BS510" s="2">
        <f>ROUND(IF($B510="Annuity",SUMIFS('Annuity Prices'!BV:BV,'Annuity Prices'!$B:$B,$D510,'Annuity Prices'!$E:$E,$G510),IF($B510="RAB Short",SUMIFS('RAB Prices Short'!BV:BV,'RAB Prices Short'!$B:$B,'All Prices combined'!$D510,'RAB Prices Short'!$E:$E,'All Prices combined'!$G510),IF($B510="RAB Long",SUMIFS('RAB Prices Long'!BV:BV,'RAB Prices Long'!$B:$B,'All Prices combined'!$D510,'RAB Prices Long'!$E:$E,'All Prices combined'!$G510)))),2)</f>
        <v>3.07</v>
      </c>
      <c r="BT510" s="2">
        <f>ROUND(IF($B510="Annuity",SUMIFS('Annuity Prices'!BW:BW,'Annuity Prices'!$B:$B,$D510,'Annuity Prices'!$E:$E,$G510),IF($B510="RAB Short",SUMIFS('RAB Prices Short'!BW:BW,'RAB Prices Short'!$B:$B,'All Prices combined'!$D510,'RAB Prices Short'!$E:$E,'All Prices combined'!$G510),IF($B510="RAB Long",SUMIFS('RAB Prices Long'!BW:BW,'RAB Prices Long'!$B:$B,'All Prices combined'!$D510,'RAB Prices Long'!$E:$E,'All Prices combined'!$G510)))),2)</f>
        <v>3.15</v>
      </c>
      <c r="BU510" s="2">
        <f>ROUND(IF($B510="Annuity",SUMIFS('Annuity Prices'!BX:BX,'Annuity Prices'!$B:$B,$D510,'Annuity Prices'!$E:$E,$G510),IF($B510="RAB Short",SUMIFS('RAB Prices Short'!BX:BX,'RAB Prices Short'!$B:$B,'All Prices combined'!$D510,'RAB Prices Short'!$E:$E,'All Prices combined'!$G510),IF($B510="RAB Long",SUMIFS('RAB Prices Long'!BX:BX,'RAB Prices Long'!$B:$B,'All Prices combined'!$D510,'RAB Prices Long'!$E:$E,'All Prices combined'!$G510)))),2)</f>
        <v>3.22</v>
      </c>
    </row>
    <row r="511" spans="2:73" x14ac:dyDescent="0.25">
      <c r="B511" t="s">
        <v>45</v>
      </c>
      <c r="C511">
        <v>24</v>
      </c>
      <c r="D511" t="s">
        <v>200</v>
      </c>
      <c r="E511" t="s">
        <v>199</v>
      </c>
      <c r="F511">
        <v>24</v>
      </c>
      <c r="G511" t="s">
        <v>42</v>
      </c>
      <c r="I511" s="2">
        <f>ROUND(IF($B511="Annuity",SUMIFS('Annuity Prices'!L:L,'Annuity Prices'!$B:$B,$D511,'Annuity Prices'!$E:$E,$G511),IF($B511="RAB Short",SUMIFS('RAB Prices Short'!L:L,'RAB Prices Short'!$B:$B,'All Prices combined'!$D511,'RAB Prices Short'!$E:$E,'All Prices combined'!$G511),IF($B511="RAB Long",SUMIFS('RAB Prices Long'!L:L,'RAB Prices Long'!$B:$B,'All Prices combined'!$D511,'RAB Prices Long'!$E:$E,'All Prices combined'!$G511)))),2)</f>
        <v>0</v>
      </c>
      <c r="J511" s="2">
        <f>ROUND(IF($B511="Annuity",SUMIFS('Annuity Prices'!M:M,'Annuity Prices'!$B:$B,$D511,'Annuity Prices'!$E:$E,$G511),IF($B511="RAB Short",SUMIFS('RAB Prices Short'!M:M,'RAB Prices Short'!$B:$B,'All Prices combined'!$D511,'RAB Prices Short'!$E:$E,'All Prices combined'!$G511),IF($B511="RAB Long",SUMIFS('RAB Prices Long'!M:M,'RAB Prices Long'!$B:$B,'All Prices combined'!$D511,'RAB Prices Long'!$E:$E,'All Prices combined'!$G511)))),2)</f>
        <v>0</v>
      </c>
      <c r="K511" s="2">
        <f>ROUND(IF($B511="Annuity",SUMIFS('Annuity Prices'!N:N,'Annuity Prices'!$B:$B,$D511,'Annuity Prices'!$E:$E,$G511),IF($B511="RAB Short",SUMIFS('RAB Prices Short'!N:N,'RAB Prices Short'!$B:$B,'All Prices combined'!$D511,'RAB Prices Short'!$E:$E,'All Prices combined'!$G511),IF($B511="RAB Long",SUMIFS('RAB Prices Long'!N:N,'RAB Prices Long'!$B:$B,'All Prices combined'!$D511,'RAB Prices Long'!$E:$E,'All Prices combined'!$G511)))),2)</f>
        <v>79.55</v>
      </c>
      <c r="L511" s="2">
        <f>ROUND(IF($B511="Annuity",SUMIFS('Annuity Prices'!O:O,'Annuity Prices'!$B:$B,$D511,'Annuity Prices'!$E:$E,$G511),IF($B511="RAB Short",SUMIFS('RAB Prices Short'!O:O,'RAB Prices Short'!$B:$B,'All Prices combined'!$D511,'RAB Prices Short'!$E:$E,'All Prices combined'!$G511),IF($B511="RAB Long",SUMIFS('RAB Prices Long'!O:O,'RAB Prices Long'!$B:$B,'All Prices combined'!$D511,'RAB Prices Long'!$E:$E,'All Prices combined'!$G511)))),2)</f>
        <v>81.84</v>
      </c>
      <c r="M511" s="2">
        <f>ROUND(IF($B511="Annuity",SUMIFS('Annuity Prices'!P:P,'Annuity Prices'!$B:$B,$D511,'Annuity Prices'!$E:$E,$G511),IF($B511="RAB Short",SUMIFS('RAB Prices Short'!P:P,'RAB Prices Short'!$B:$B,'All Prices combined'!$D511,'RAB Prices Short'!$E:$E,'All Prices combined'!$G511),IF($B511="RAB Long",SUMIFS('RAB Prices Long'!P:P,'RAB Prices Long'!$B:$B,'All Prices combined'!$D511,'RAB Prices Long'!$E:$E,'All Prices combined'!$G511)))),2)</f>
        <v>86.31</v>
      </c>
      <c r="N511" s="2">
        <f>ROUND(IF($B511="Annuity",SUMIFS('Annuity Prices'!Q:Q,'Annuity Prices'!$B:$B,$D511,'Annuity Prices'!$E:$E,$G511),IF($B511="RAB Short",SUMIFS('RAB Prices Short'!Q:Q,'RAB Prices Short'!$B:$B,'All Prices combined'!$D511,'RAB Prices Short'!$E:$E,'All Prices combined'!$G511),IF($B511="RAB Long",SUMIFS('RAB Prices Long'!Q:Q,'RAB Prices Long'!$B:$B,'All Prices combined'!$D511,'RAB Prices Long'!$E:$E,'All Prices combined'!$G511)))),2)</f>
        <v>88.47</v>
      </c>
      <c r="O511" s="2">
        <f>ROUND(IF($B511="Annuity",SUMIFS('Annuity Prices'!R:R,'Annuity Prices'!$B:$B,$D511,'Annuity Prices'!$E:$E,$G511),IF($B511="RAB Short",SUMIFS('RAB Prices Short'!R:R,'RAB Prices Short'!$B:$B,'All Prices combined'!$D511,'RAB Prices Short'!$E:$E,'All Prices combined'!$G511),IF($B511="RAB Long",SUMIFS('RAB Prices Long'!R:R,'RAB Prices Long'!$B:$B,'All Prices combined'!$D511,'RAB Prices Long'!$E:$E,'All Prices combined'!$G511)))),2)</f>
        <v>90.68</v>
      </c>
      <c r="P511" s="2">
        <f>ROUND(IF($B511="Annuity",SUMIFS('Annuity Prices'!S:S,'Annuity Prices'!$B:$B,$D511,'Annuity Prices'!$E:$E,$G511),IF($B511="RAB Short",SUMIFS('RAB Prices Short'!S:S,'RAB Prices Short'!$B:$B,'All Prices combined'!$D511,'RAB Prices Short'!$E:$E,'All Prices combined'!$G511),IF($B511="RAB Long",SUMIFS('RAB Prices Long'!S:S,'RAB Prices Long'!$B:$B,'All Prices combined'!$D511,'RAB Prices Long'!$E:$E,'All Prices combined'!$G511)))),2)</f>
        <v>92.95</v>
      </c>
      <c r="Q511" s="2">
        <f>ROUND(IF($B511="Annuity",SUMIFS('Annuity Prices'!T:T,'Annuity Prices'!$B:$B,$D511,'Annuity Prices'!$E:$E,$G511),IF($B511="RAB Short",SUMIFS('RAB Prices Short'!T:T,'RAB Prices Short'!$B:$B,'All Prices combined'!$D511,'RAB Prices Short'!$E:$E,'All Prices combined'!$G511),IF($B511="RAB Long",SUMIFS('RAB Prices Long'!T:T,'RAB Prices Long'!$B:$B,'All Prices combined'!$D511,'RAB Prices Long'!$E:$E,'All Prices combined'!$G511)))),2)</f>
        <v>98.76</v>
      </c>
      <c r="R511" s="2">
        <f>ROUND(IF($B511="Annuity",SUMIFS('Annuity Prices'!U:U,'Annuity Prices'!$B:$B,$D511,'Annuity Prices'!$E:$E,$G511),IF($B511="RAB Short",SUMIFS('RAB Prices Short'!U:U,'RAB Prices Short'!$B:$B,'All Prices combined'!$D511,'RAB Prices Short'!$E:$E,'All Prices combined'!$G511),IF($B511="RAB Long",SUMIFS('RAB Prices Long'!U:U,'RAB Prices Long'!$B:$B,'All Prices combined'!$D511,'RAB Prices Long'!$E:$E,'All Prices combined'!$G511)))),2)</f>
        <v>101.23</v>
      </c>
      <c r="S511" s="2">
        <f>ROUND(IF($B511="Annuity",SUMIFS('Annuity Prices'!V:V,'Annuity Prices'!$B:$B,$D511,'Annuity Prices'!$E:$E,$G511),IF($B511="RAB Short",SUMIFS('RAB Prices Short'!V:V,'RAB Prices Short'!$B:$B,'All Prices combined'!$D511,'RAB Prices Short'!$E:$E,'All Prices combined'!$G511),IF($B511="RAB Long",SUMIFS('RAB Prices Long'!V:V,'RAB Prices Long'!$B:$B,'All Prices combined'!$D511,'RAB Prices Long'!$E:$E,'All Prices combined'!$G511)))),2)</f>
        <v>103.76</v>
      </c>
      <c r="T511" s="2">
        <f>ROUND(IF($B511="Annuity",SUMIFS('Annuity Prices'!W:W,'Annuity Prices'!$B:$B,$D511,'Annuity Prices'!$E:$E,$G511),IF($B511="RAB Short",SUMIFS('RAB Prices Short'!W:W,'RAB Prices Short'!$B:$B,'All Prices combined'!$D511,'RAB Prices Short'!$E:$E,'All Prices combined'!$G511),IF($B511="RAB Long",SUMIFS('RAB Prices Long'!W:W,'RAB Prices Long'!$B:$B,'All Prices combined'!$D511,'RAB Prices Long'!$E:$E,'All Prices combined'!$G511)))),2)</f>
        <v>106.35</v>
      </c>
      <c r="U511" s="2">
        <f>ROUND(IF($B511="Annuity",SUMIFS('Annuity Prices'!X:X,'Annuity Prices'!$B:$B,$D511,'Annuity Prices'!$E:$E,$G511),IF($B511="RAB Short",SUMIFS('RAB Prices Short'!X:X,'RAB Prices Short'!$B:$B,'All Prices combined'!$D511,'RAB Prices Short'!$E:$E,'All Prices combined'!$G511),IF($B511="RAB Long",SUMIFS('RAB Prices Long'!X:X,'RAB Prices Long'!$B:$B,'All Prices combined'!$D511,'RAB Prices Long'!$E:$E,'All Prices combined'!$G511)))),2)</f>
        <v>113.24</v>
      </c>
      <c r="V511" s="2">
        <f>ROUND(IF($B511="Annuity",SUMIFS('Annuity Prices'!Y:Y,'Annuity Prices'!$B:$B,$D511,'Annuity Prices'!$E:$E,$G511),IF($B511="RAB Short",SUMIFS('RAB Prices Short'!Y:Y,'RAB Prices Short'!$B:$B,'All Prices combined'!$D511,'RAB Prices Short'!$E:$E,'All Prices combined'!$G511),IF($B511="RAB Long",SUMIFS('RAB Prices Long'!Y:Y,'RAB Prices Long'!$B:$B,'All Prices combined'!$D511,'RAB Prices Long'!$E:$E,'All Prices combined'!$G511)))),2)</f>
        <v>116.07</v>
      </c>
      <c r="W511" s="2">
        <f>ROUND(IF($B511="Annuity",SUMIFS('Annuity Prices'!Z:Z,'Annuity Prices'!$B:$B,$D511,'Annuity Prices'!$E:$E,$G511),IF($B511="RAB Short",SUMIFS('RAB Prices Short'!Z:Z,'RAB Prices Short'!$B:$B,'All Prices combined'!$D511,'RAB Prices Short'!$E:$E,'All Prices combined'!$G511),IF($B511="RAB Long",SUMIFS('RAB Prices Long'!Z:Z,'RAB Prices Long'!$B:$B,'All Prices combined'!$D511,'RAB Prices Long'!$E:$E,'All Prices combined'!$G511)))),2)</f>
        <v>118.98</v>
      </c>
      <c r="X511" s="2">
        <f>ROUND(IF($B511="Annuity",SUMIFS('Annuity Prices'!AA:AA,'Annuity Prices'!$B:$B,$D511,'Annuity Prices'!$E:$E,$G511),IF($B511="RAB Short",SUMIFS('RAB Prices Short'!AA:AA,'RAB Prices Short'!$B:$B,'All Prices combined'!$D511,'RAB Prices Short'!$E:$E,'All Prices combined'!$G511),IF($B511="RAB Long",SUMIFS('RAB Prices Long'!AA:AA,'RAB Prices Long'!$B:$B,'All Prices combined'!$D511,'RAB Prices Long'!$E:$E,'All Prices combined'!$G511)))),2)</f>
        <v>121.95</v>
      </c>
      <c r="Y511" s="2">
        <f>ROUND(IF($B511="Annuity",SUMIFS('Annuity Prices'!AB:AB,'Annuity Prices'!$B:$B,$D511,'Annuity Prices'!$E:$E,$G511),IF($B511="RAB Short",SUMIFS('RAB Prices Short'!AB:AB,'RAB Prices Short'!$B:$B,'All Prices combined'!$D511,'RAB Prices Short'!$E:$E,'All Prices combined'!$G511),IF($B511="RAB Long",SUMIFS('RAB Prices Long'!AB:AB,'RAB Prices Long'!$B:$B,'All Prices combined'!$D511,'RAB Prices Long'!$E:$E,'All Prices combined'!$G511)))),2)</f>
        <v>130.55000000000001</v>
      </c>
      <c r="Z511" s="2">
        <f>ROUND(IF($B511="Annuity",SUMIFS('Annuity Prices'!AC:AC,'Annuity Prices'!$B:$B,$D511,'Annuity Prices'!$E:$E,$G511),IF($B511="RAB Short",SUMIFS('RAB Prices Short'!AC:AC,'RAB Prices Short'!$B:$B,'All Prices combined'!$D511,'RAB Prices Short'!$E:$E,'All Prices combined'!$G511),IF($B511="RAB Long",SUMIFS('RAB Prices Long'!AC:AC,'RAB Prices Long'!$B:$B,'All Prices combined'!$D511,'RAB Prices Long'!$E:$E,'All Prices combined'!$G511)))),2)</f>
        <v>133.81</v>
      </c>
      <c r="AA511" s="2">
        <f>ROUND(IF($B511="Annuity",SUMIFS('Annuity Prices'!AD:AD,'Annuity Prices'!$B:$B,$D511,'Annuity Prices'!$E:$E,$G511),IF($B511="RAB Short",SUMIFS('RAB Prices Short'!AD:AD,'RAB Prices Short'!$B:$B,'All Prices combined'!$D511,'RAB Prices Short'!$E:$E,'All Prices combined'!$G511),IF($B511="RAB Long",SUMIFS('RAB Prices Long'!AD:AD,'RAB Prices Long'!$B:$B,'All Prices combined'!$D511,'RAB Prices Long'!$E:$E,'All Prices combined'!$G511)))),2)</f>
        <v>137.16</v>
      </c>
      <c r="AB511" s="2">
        <f>ROUND(IF($B511="Annuity",SUMIFS('Annuity Prices'!AE:AE,'Annuity Prices'!$B:$B,$D511,'Annuity Prices'!$E:$E,$G511),IF($B511="RAB Short",SUMIFS('RAB Prices Short'!AE:AE,'RAB Prices Short'!$B:$B,'All Prices combined'!$D511,'RAB Prices Short'!$E:$E,'All Prices combined'!$G511),IF($B511="RAB Long",SUMIFS('RAB Prices Long'!AE:AE,'RAB Prices Long'!$B:$B,'All Prices combined'!$D511,'RAB Prices Long'!$E:$E,'All Prices combined'!$G511)))),2)</f>
        <v>140.58000000000001</v>
      </c>
      <c r="AC511" s="2">
        <f>ROUND(IF($B511="Annuity",SUMIFS('Annuity Prices'!AF:AF,'Annuity Prices'!$B:$B,$D511,'Annuity Prices'!$E:$E,$G511),IF($B511="RAB Short",SUMIFS('RAB Prices Short'!AF:AF,'RAB Prices Short'!$B:$B,'All Prices combined'!$D511,'RAB Prices Short'!$E:$E,'All Prices combined'!$G511),IF($B511="RAB Long",SUMIFS('RAB Prices Long'!AF:AF,'RAB Prices Long'!$B:$B,'All Prices combined'!$D511,'RAB Prices Long'!$E:$E,'All Prices combined'!$G511)))),2)</f>
        <v>147.61000000000001</v>
      </c>
      <c r="AD511" s="2">
        <f>ROUND(IF($B511="Annuity",SUMIFS('Annuity Prices'!AG:AG,'Annuity Prices'!$B:$B,$D511,'Annuity Prices'!$E:$E,$G511),IF($B511="RAB Short",SUMIFS('RAB Prices Short'!AG:AG,'RAB Prices Short'!$B:$B,'All Prices combined'!$D511,'RAB Prices Short'!$E:$E,'All Prices combined'!$G511),IF($B511="RAB Long",SUMIFS('RAB Prices Long'!AG:AG,'RAB Prices Long'!$B:$B,'All Prices combined'!$D511,'RAB Prices Long'!$E:$E,'All Prices combined'!$G511)))),2)</f>
        <v>151.30000000000001</v>
      </c>
      <c r="AE511" s="2">
        <f>ROUND(IF($B511="Annuity",SUMIFS('Annuity Prices'!AH:AH,'Annuity Prices'!$B:$B,$D511,'Annuity Prices'!$E:$E,$G511),IF($B511="RAB Short",SUMIFS('RAB Prices Short'!AH:AH,'RAB Prices Short'!$B:$B,'All Prices combined'!$D511,'RAB Prices Short'!$E:$E,'All Prices combined'!$G511),IF($B511="RAB Long",SUMIFS('RAB Prices Long'!AH:AH,'RAB Prices Long'!$B:$B,'All Prices combined'!$D511,'RAB Prices Long'!$E:$E,'All Prices combined'!$G511)))),2)</f>
        <v>155.08000000000001</v>
      </c>
      <c r="AF511" s="2">
        <f>ROUND(IF($B511="Annuity",SUMIFS('Annuity Prices'!AI:AI,'Annuity Prices'!$B:$B,$D511,'Annuity Prices'!$E:$E,$G511),IF($B511="RAB Short",SUMIFS('RAB Prices Short'!AI:AI,'RAB Prices Short'!$B:$B,'All Prices combined'!$D511,'RAB Prices Short'!$E:$E,'All Prices combined'!$G511),IF($B511="RAB Long",SUMIFS('RAB Prices Long'!AI:AI,'RAB Prices Long'!$B:$B,'All Prices combined'!$D511,'RAB Prices Long'!$E:$E,'All Prices combined'!$G511)))),2)</f>
        <v>158.96</v>
      </c>
      <c r="AG511" s="2">
        <f>ROUND(IF($B511="Annuity",SUMIFS('Annuity Prices'!AJ:AJ,'Annuity Prices'!$B:$B,$D511,'Annuity Prices'!$E:$E,$G511),IF($B511="RAB Short",SUMIFS('RAB Prices Short'!AJ:AJ,'RAB Prices Short'!$B:$B,'All Prices combined'!$D511,'RAB Prices Short'!$E:$E,'All Prices combined'!$G511),IF($B511="RAB Long",SUMIFS('RAB Prices Long'!AJ:AJ,'RAB Prices Long'!$B:$B,'All Prices combined'!$D511,'RAB Prices Long'!$E:$E,'All Prices combined'!$G511)))),2)</f>
        <v>164.85</v>
      </c>
      <c r="AH511" s="2">
        <f>ROUND(IF($B511="Annuity",SUMIFS('Annuity Prices'!AK:AK,'Annuity Prices'!$B:$B,$D511,'Annuity Prices'!$E:$E,$G511),IF($B511="RAB Short",SUMIFS('RAB Prices Short'!AK:AK,'RAB Prices Short'!$B:$B,'All Prices combined'!$D511,'RAB Prices Short'!$E:$E,'All Prices combined'!$G511),IF($B511="RAB Long",SUMIFS('RAB Prices Long'!AK:AK,'RAB Prices Long'!$B:$B,'All Prices combined'!$D511,'RAB Prices Long'!$E:$E,'All Prices combined'!$G511)))),2)</f>
        <v>168.97</v>
      </c>
      <c r="AI511" s="2">
        <f>ROUND(IF($B511="Annuity",SUMIFS('Annuity Prices'!AL:AL,'Annuity Prices'!$B:$B,$D511,'Annuity Prices'!$E:$E,$G511),IF($B511="RAB Short",SUMIFS('RAB Prices Short'!AL:AL,'RAB Prices Short'!$B:$B,'All Prices combined'!$D511,'RAB Prices Short'!$E:$E,'All Prices combined'!$G511),IF($B511="RAB Long",SUMIFS('RAB Prices Long'!AL:AL,'RAB Prices Long'!$B:$B,'All Prices combined'!$D511,'RAB Prices Long'!$E:$E,'All Prices combined'!$G511)))),2)</f>
        <v>173.2</v>
      </c>
      <c r="AJ511" s="2">
        <f>ROUND(IF($B511="Annuity",SUMIFS('Annuity Prices'!AM:AM,'Annuity Prices'!$B:$B,$D511,'Annuity Prices'!$E:$E,$G511),IF($B511="RAB Short",SUMIFS('RAB Prices Short'!AM:AM,'RAB Prices Short'!$B:$B,'All Prices combined'!$D511,'RAB Prices Short'!$E:$E,'All Prices combined'!$G511),IF($B511="RAB Long",SUMIFS('RAB Prices Long'!AM:AM,'RAB Prices Long'!$B:$B,'All Prices combined'!$D511,'RAB Prices Long'!$E:$E,'All Prices combined'!$G511)))),2)</f>
        <v>177.53</v>
      </c>
      <c r="AK511" s="2">
        <f>ROUND(IF($B511="Annuity",SUMIFS('Annuity Prices'!AN:AN,'Annuity Prices'!$B:$B,$D511,'Annuity Prices'!$E:$E,$G511),IF($B511="RAB Short",SUMIFS('RAB Prices Short'!AN:AN,'RAB Prices Short'!$B:$B,'All Prices combined'!$D511,'RAB Prices Short'!$E:$E,'All Prices combined'!$G511),IF($B511="RAB Long",SUMIFS('RAB Prices Long'!AN:AN,'RAB Prices Long'!$B:$B,'All Prices combined'!$D511,'RAB Prices Long'!$E:$E,'All Prices combined'!$G511)))),2)</f>
        <v>187.14</v>
      </c>
      <c r="AL511" s="2">
        <f>ROUND(IF($B511="Annuity",SUMIFS('Annuity Prices'!AO:AO,'Annuity Prices'!$B:$B,$D511,'Annuity Prices'!$E:$E,$G511),IF($B511="RAB Short",SUMIFS('RAB Prices Short'!AO:AO,'RAB Prices Short'!$B:$B,'All Prices combined'!$D511,'RAB Prices Short'!$E:$E,'All Prices combined'!$G511),IF($B511="RAB Long",SUMIFS('RAB Prices Long'!AO:AO,'RAB Prices Long'!$B:$B,'All Prices combined'!$D511,'RAB Prices Long'!$E:$E,'All Prices combined'!$G511)))),2)</f>
        <v>191.82</v>
      </c>
      <c r="AM511" s="2">
        <f>ROUND(IF($B511="Annuity",SUMIFS('Annuity Prices'!AP:AP,'Annuity Prices'!$B:$B,$D511,'Annuity Prices'!$E:$E,$G511),IF($B511="RAB Short",SUMIFS('RAB Prices Short'!AP:AP,'RAB Prices Short'!$B:$B,'All Prices combined'!$D511,'RAB Prices Short'!$E:$E,'All Prices combined'!$G511),IF($B511="RAB Long",SUMIFS('RAB Prices Long'!AP:AP,'RAB Prices Long'!$B:$B,'All Prices combined'!$D511,'RAB Prices Long'!$E:$E,'All Prices combined'!$G511)))),2)</f>
        <v>196.61</v>
      </c>
      <c r="AN511" s="2">
        <f>ROUND(IF($B511="Annuity",SUMIFS('Annuity Prices'!AQ:AQ,'Annuity Prices'!$B:$B,$D511,'Annuity Prices'!$E:$E,$G511),IF($B511="RAB Short",SUMIFS('RAB Prices Short'!AQ:AQ,'RAB Prices Short'!$B:$B,'All Prices combined'!$D511,'RAB Prices Short'!$E:$E,'All Prices combined'!$G511),IF($B511="RAB Long",SUMIFS('RAB Prices Long'!AQ:AQ,'RAB Prices Long'!$B:$B,'All Prices combined'!$D511,'RAB Prices Long'!$E:$E,'All Prices combined'!$G511)))),2)</f>
        <v>201.53</v>
      </c>
      <c r="AO511" s="2">
        <f>ROUND(IF($B511="Annuity",SUMIFS('Annuity Prices'!AR:AR,'Annuity Prices'!$B:$B,$D511,'Annuity Prices'!$E:$E,$G511),IF($B511="RAB Short",SUMIFS('RAB Prices Short'!AR:AR,'RAB Prices Short'!$B:$B,'All Prices combined'!$D511,'RAB Prices Short'!$E:$E,'All Prices combined'!$G511),IF($B511="RAB Long",SUMIFS('RAB Prices Long'!AR:AR,'RAB Prices Long'!$B:$B,'All Prices combined'!$D511,'RAB Prices Long'!$E:$E,'All Prices combined'!$G511)))),2)</f>
        <v>0</v>
      </c>
      <c r="AP511" s="2">
        <f>ROUND(IF($B511="Annuity",SUMIFS('Annuity Prices'!AS:AS,'Annuity Prices'!$B:$B,$D511,'Annuity Prices'!$E:$E,$G511),IF($B511="RAB Short",SUMIFS('RAB Prices Short'!AS:AS,'RAB Prices Short'!$B:$B,'All Prices combined'!$D511,'RAB Prices Short'!$E:$E,'All Prices combined'!$G511),IF($B511="RAB Long",SUMIFS('RAB Prices Long'!AS:AS,'RAB Prices Long'!$B:$B,'All Prices combined'!$D511,'RAB Prices Long'!$E:$E,'All Prices combined'!$G511)))),2)</f>
        <v>0</v>
      </c>
      <c r="AQ511" s="2">
        <f>ROUND(IF($B511="Annuity",SUMIFS('Annuity Prices'!AT:AT,'Annuity Prices'!$B:$B,$D511,'Annuity Prices'!$E:$E,$G511),IF($B511="RAB Short",SUMIFS('RAB Prices Short'!AT:AT,'RAB Prices Short'!$B:$B,'All Prices combined'!$D511,'RAB Prices Short'!$E:$E,'All Prices combined'!$G511),IF($B511="RAB Long",SUMIFS('RAB Prices Long'!AT:AT,'RAB Prices Long'!$B:$B,'All Prices combined'!$D511,'RAB Prices Long'!$E:$E,'All Prices combined'!$G511)))),2)</f>
        <v>63.48</v>
      </c>
      <c r="AR511" s="2">
        <f>ROUND(IF($B511="Annuity",SUMIFS('Annuity Prices'!AU:AU,'Annuity Prices'!$B:$B,$D511,'Annuity Prices'!$E:$E,$G511),IF($B511="RAB Short",SUMIFS('RAB Prices Short'!AU:AU,'RAB Prices Short'!$B:$B,'All Prices combined'!$D511,'RAB Prices Short'!$E:$E,'All Prices combined'!$G511),IF($B511="RAB Long",SUMIFS('RAB Prices Long'!AU:AU,'RAB Prices Long'!$B:$B,'All Prices combined'!$D511,'RAB Prices Long'!$E:$E,'All Prices combined'!$G511)))),2)</f>
        <v>70.260000000000005</v>
      </c>
      <c r="AS511" s="2">
        <f>ROUND(IF($B511="Annuity",SUMIFS('Annuity Prices'!AV:AV,'Annuity Prices'!$B:$B,$D511,'Annuity Prices'!$E:$E,$G511),IF($B511="RAB Short",SUMIFS('RAB Prices Short'!AV:AV,'RAB Prices Short'!$B:$B,'All Prices combined'!$D511,'RAB Prices Short'!$E:$E,'All Prices combined'!$G511),IF($B511="RAB Long",SUMIFS('RAB Prices Long'!AV:AV,'RAB Prices Long'!$B:$B,'All Prices combined'!$D511,'RAB Prices Long'!$E:$E,'All Prices combined'!$G511)))),2)</f>
        <v>75.13</v>
      </c>
      <c r="AT511" s="2">
        <f>ROUND(IF($B511="Annuity",SUMIFS('Annuity Prices'!AW:AW,'Annuity Prices'!$B:$B,$D511,'Annuity Prices'!$E:$E,$G511),IF($B511="RAB Short",SUMIFS('RAB Prices Short'!AW:AW,'RAB Prices Short'!$B:$B,'All Prices combined'!$D511,'RAB Prices Short'!$E:$E,'All Prices combined'!$G511),IF($B511="RAB Long",SUMIFS('RAB Prices Long'!AW:AW,'RAB Prices Long'!$B:$B,'All Prices combined'!$D511,'RAB Prices Long'!$E:$E,'All Prices combined'!$G511)))),2)</f>
        <v>79.8</v>
      </c>
      <c r="AU511" s="2">
        <f>ROUND(IF($B511="Annuity",SUMIFS('Annuity Prices'!AX:AX,'Annuity Prices'!$B:$B,$D511,'Annuity Prices'!$E:$E,$G511),IF($B511="RAB Short",SUMIFS('RAB Prices Short'!AX:AX,'RAB Prices Short'!$B:$B,'All Prices combined'!$D511,'RAB Prices Short'!$E:$E,'All Prices combined'!$G511),IF($B511="RAB Long",SUMIFS('RAB Prices Long'!AX:AX,'RAB Prices Long'!$B:$B,'All Prices combined'!$D511,'RAB Prices Long'!$E:$E,'All Prices combined'!$G511)))),2)</f>
        <v>85.15</v>
      </c>
      <c r="AV511" s="2">
        <f>ROUND(IF($B511="Annuity",SUMIFS('Annuity Prices'!AY:AY,'Annuity Prices'!$B:$B,$D511,'Annuity Prices'!$E:$E,$G511),IF($B511="RAB Short",SUMIFS('RAB Prices Short'!AY:AY,'RAB Prices Short'!$B:$B,'All Prices combined'!$D511,'RAB Prices Short'!$E:$E,'All Prices combined'!$G511),IF($B511="RAB Long",SUMIFS('RAB Prices Long'!AY:AY,'RAB Prices Long'!$B:$B,'All Prices combined'!$D511,'RAB Prices Long'!$E:$E,'All Prices combined'!$G511)))),2)</f>
        <v>90.68</v>
      </c>
      <c r="AW511" s="2">
        <f>ROUND(IF($B511="Annuity",SUMIFS('Annuity Prices'!AZ:AZ,'Annuity Prices'!$B:$B,$D511,'Annuity Prices'!$E:$E,$G511),IF($B511="RAB Short",SUMIFS('RAB Prices Short'!AZ:AZ,'RAB Prices Short'!$B:$B,'All Prices combined'!$D511,'RAB Prices Short'!$E:$E,'All Prices combined'!$G511),IF($B511="RAB Long",SUMIFS('RAB Prices Long'!AZ:AZ,'RAB Prices Long'!$B:$B,'All Prices combined'!$D511,'RAB Prices Long'!$E:$E,'All Prices combined'!$G511)))),2)</f>
        <v>92.95</v>
      </c>
      <c r="AX511" s="2">
        <f>ROUND(IF($B511="Annuity",SUMIFS('Annuity Prices'!BA:BA,'Annuity Prices'!$B:$B,$D511,'Annuity Prices'!$E:$E,$G511),IF($B511="RAB Short",SUMIFS('RAB Prices Short'!BA:BA,'RAB Prices Short'!$B:$B,'All Prices combined'!$D511,'RAB Prices Short'!$E:$E,'All Prices combined'!$G511),IF($B511="RAB Long",SUMIFS('RAB Prices Long'!BA:BA,'RAB Prices Long'!$B:$B,'All Prices combined'!$D511,'RAB Prices Long'!$E:$E,'All Prices combined'!$G511)))),2)</f>
        <v>98.38</v>
      </c>
      <c r="AY511" s="2">
        <f>ROUND(IF($B511="Annuity",SUMIFS('Annuity Prices'!BB:BB,'Annuity Prices'!$B:$B,$D511,'Annuity Prices'!$E:$E,$G511),IF($B511="RAB Short",SUMIFS('RAB Prices Short'!BB:BB,'RAB Prices Short'!$B:$B,'All Prices combined'!$D511,'RAB Prices Short'!$E:$E,'All Prices combined'!$G511),IF($B511="RAB Long",SUMIFS('RAB Prices Long'!BB:BB,'RAB Prices Long'!$B:$B,'All Prices combined'!$D511,'RAB Prices Long'!$E:$E,'All Prices combined'!$G511)))),2)</f>
        <v>101.23</v>
      </c>
      <c r="AZ511" s="2">
        <f>ROUND(IF($B511="Annuity",SUMIFS('Annuity Prices'!BC:BC,'Annuity Prices'!$B:$B,$D511,'Annuity Prices'!$E:$E,$G511),IF($B511="RAB Short",SUMIFS('RAB Prices Short'!BC:BC,'RAB Prices Short'!$B:$B,'All Prices combined'!$D511,'RAB Prices Short'!$E:$E,'All Prices combined'!$G511),IF($B511="RAB Long",SUMIFS('RAB Prices Long'!BC:BC,'RAB Prices Long'!$B:$B,'All Prices combined'!$D511,'RAB Prices Long'!$E:$E,'All Prices combined'!$G511)))),2)</f>
        <v>103.76</v>
      </c>
      <c r="BA511" s="2">
        <f>ROUND(IF($B511="Annuity",SUMIFS('Annuity Prices'!BD:BD,'Annuity Prices'!$B:$B,$D511,'Annuity Prices'!$E:$E,$G511),IF($B511="RAB Short",SUMIFS('RAB Prices Short'!BD:BD,'RAB Prices Short'!$B:$B,'All Prices combined'!$D511,'RAB Prices Short'!$E:$E,'All Prices combined'!$G511),IF($B511="RAB Long",SUMIFS('RAB Prices Long'!BD:BD,'RAB Prices Long'!$B:$B,'All Prices combined'!$D511,'RAB Prices Long'!$E:$E,'All Prices combined'!$G511)))),2)</f>
        <v>106.35</v>
      </c>
      <c r="BB511" s="2">
        <f>ROUND(IF($B511="Annuity",SUMIFS('Annuity Prices'!BE:BE,'Annuity Prices'!$B:$B,$D511,'Annuity Prices'!$E:$E,$G511),IF($B511="RAB Short",SUMIFS('RAB Prices Short'!BE:BE,'RAB Prices Short'!$B:$B,'All Prices combined'!$D511,'RAB Prices Short'!$E:$E,'All Prices combined'!$G511),IF($B511="RAB Long",SUMIFS('RAB Prices Long'!BE:BE,'RAB Prices Long'!$B:$B,'All Prices combined'!$D511,'RAB Prices Long'!$E:$E,'All Prices combined'!$G511)))),2)</f>
        <v>112.43</v>
      </c>
      <c r="BC511" s="2">
        <f>ROUND(IF($B511="Annuity",SUMIFS('Annuity Prices'!BF:BF,'Annuity Prices'!$B:$B,$D511,'Annuity Prices'!$E:$E,$G511),IF($B511="RAB Short",SUMIFS('RAB Prices Short'!BF:BF,'RAB Prices Short'!$B:$B,'All Prices combined'!$D511,'RAB Prices Short'!$E:$E,'All Prices combined'!$G511),IF($B511="RAB Long",SUMIFS('RAB Prices Long'!BF:BF,'RAB Prices Long'!$B:$B,'All Prices combined'!$D511,'RAB Prices Long'!$E:$E,'All Prices combined'!$G511)))),2)</f>
        <v>116.07</v>
      </c>
      <c r="BD511" s="2">
        <f>ROUND(IF($B511="Annuity",SUMIFS('Annuity Prices'!BG:BG,'Annuity Prices'!$B:$B,$D511,'Annuity Prices'!$E:$E,$G511),IF($B511="RAB Short",SUMIFS('RAB Prices Short'!BG:BG,'RAB Prices Short'!$B:$B,'All Prices combined'!$D511,'RAB Prices Short'!$E:$E,'All Prices combined'!$G511),IF($B511="RAB Long",SUMIFS('RAB Prices Long'!BG:BG,'RAB Prices Long'!$B:$B,'All Prices combined'!$D511,'RAB Prices Long'!$E:$E,'All Prices combined'!$G511)))),2)</f>
        <v>118.98</v>
      </c>
      <c r="BE511" s="2">
        <f>ROUND(IF($B511="Annuity",SUMIFS('Annuity Prices'!BH:BH,'Annuity Prices'!$B:$B,$D511,'Annuity Prices'!$E:$E,$G511),IF($B511="RAB Short",SUMIFS('RAB Prices Short'!BH:BH,'RAB Prices Short'!$B:$B,'All Prices combined'!$D511,'RAB Prices Short'!$E:$E,'All Prices combined'!$G511),IF($B511="RAB Long",SUMIFS('RAB Prices Long'!BH:BH,'RAB Prices Long'!$B:$B,'All Prices combined'!$D511,'RAB Prices Long'!$E:$E,'All Prices combined'!$G511)))),2)</f>
        <v>121.95</v>
      </c>
      <c r="BF511" s="2">
        <f>ROUND(IF($B511="Annuity",SUMIFS('Annuity Prices'!BI:BI,'Annuity Prices'!$B:$B,$D511,'Annuity Prices'!$E:$E,$G511),IF($B511="RAB Short",SUMIFS('RAB Prices Short'!BI:BI,'RAB Prices Short'!$B:$B,'All Prices combined'!$D511,'RAB Prices Short'!$E:$E,'All Prices combined'!$G511),IF($B511="RAB Long",SUMIFS('RAB Prices Long'!BI:BI,'RAB Prices Long'!$B:$B,'All Prices combined'!$D511,'RAB Prices Long'!$E:$E,'All Prices combined'!$G511)))),2)</f>
        <v>129.11000000000001</v>
      </c>
      <c r="BG511" s="2">
        <f>ROUND(IF($B511="Annuity",SUMIFS('Annuity Prices'!BJ:BJ,'Annuity Prices'!$B:$B,$D511,'Annuity Prices'!$E:$E,$G511),IF($B511="RAB Short",SUMIFS('RAB Prices Short'!BJ:BJ,'RAB Prices Short'!$B:$B,'All Prices combined'!$D511,'RAB Prices Short'!$E:$E,'All Prices combined'!$G511),IF($B511="RAB Long",SUMIFS('RAB Prices Long'!BJ:BJ,'RAB Prices Long'!$B:$B,'All Prices combined'!$D511,'RAB Prices Long'!$E:$E,'All Prices combined'!$G511)))),2)</f>
        <v>133.81</v>
      </c>
      <c r="BH511" s="2">
        <f>ROUND(IF($B511="Annuity",SUMIFS('Annuity Prices'!BK:BK,'Annuity Prices'!$B:$B,$D511,'Annuity Prices'!$E:$E,$G511),IF($B511="RAB Short",SUMIFS('RAB Prices Short'!BK:BK,'RAB Prices Short'!$B:$B,'All Prices combined'!$D511,'RAB Prices Short'!$E:$E,'All Prices combined'!$G511),IF($B511="RAB Long",SUMIFS('RAB Prices Long'!BK:BK,'RAB Prices Long'!$B:$B,'All Prices combined'!$D511,'RAB Prices Long'!$E:$E,'All Prices combined'!$G511)))),2)</f>
        <v>137.16</v>
      </c>
      <c r="BI511" s="2">
        <f>ROUND(IF($B511="Annuity",SUMIFS('Annuity Prices'!BL:BL,'Annuity Prices'!$B:$B,$D511,'Annuity Prices'!$E:$E,$G511),IF($B511="RAB Short",SUMIFS('RAB Prices Short'!BL:BL,'RAB Prices Short'!$B:$B,'All Prices combined'!$D511,'RAB Prices Short'!$E:$E,'All Prices combined'!$G511),IF($B511="RAB Long",SUMIFS('RAB Prices Long'!BL:BL,'RAB Prices Long'!$B:$B,'All Prices combined'!$D511,'RAB Prices Long'!$E:$E,'All Prices combined'!$G511)))),2)</f>
        <v>140.58000000000001</v>
      </c>
      <c r="BJ511" s="2">
        <f>ROUND(IF($B511="Annuity",SUMIFS('Annuity Prices'!BM:BM,'Annuity Prices'!$B:$B,$D511,'Annuity Prices'!$E:$E,$G511),IF($B511="RAB Short",SUMIFS('RAB Prices Short'!BM:BM,'RAB Prices Short'!$B:$B,'All Prices combined'!$D511,'RAB Prices Short'!$E:$E,'All Prices combined'!$G511),IF($B511="RAB Long",SUMIFS('RAB Prices Long'!BM:BM,'RAB Prices Long'!$B:$B,'All Prices combined'!$D511,'RAB Prices Long'!$E:$E,'All Prices combined'!$G511)))),2)</f>
        <v>147.61000000000001</v>
      </c>
      <c r="BK511" s="2">
        <f>ROUND(IF($B511="Annuity",SUMIFS('Annuity Prices'!BN:BN,'Annuity Prices'!$B:$B,$D511,'Annuity Prices'!$E:$E,$G511),IF($B511="RAB Short",SUMIFS('RAB Prices Short'!BN:BN,'RAB Prices Short'!$B:$B,'All Prices combined'!$D511,'RAB Prices Short'!$E:$E,'All Prices combined'!$G511),IF($B511="RAB Long",SUMIFS('RAB Prices Long'!BN:BN,'RAB Prices Long'!$B:$B,'All Prices combined'!$D511,'RAB Prices Long'!$E:$E,'All Prices combined'!$G511)))),2)</f>
        <v>151.30000000000001</v>
      </c>
      <c r="BL511" s="2">
        <f>ROUND(IF($B511="Annuity",SUMIFS('Annuity Prices'!BO:BO,'Annuity Prices'!$B:$B,$D511,'Annuity Prices'!$E:$E,$G511),IF($B511="RAB Short",SUMIFS('RAB Prices Short'!BO:BO,'RAB Prices Short'!$B:$B,'All Prices combined'!$D511,'RAB Prices Short'!$E:$E,'All Prices combined'!$G511),IF($B511="RAB Long",SUMIFS('RAB Prices Long'!BO:BO,'RAB Prices Long'!$B:$B,'All Prices combined'!$D511,'RAB Prices Long'!$E:$E,'All Prices combined'!$G511)))),2)</f>
        <v>155.08000000000001</v>
      </c>
      <c r="BM511" s="2">
        <f>ROUND(IF($B511="Annuity",SUMIFS('Annuity Prices'!BP:BP,'Annuity Prices'!$B:$B,$D511,'Annuity Prices'!$E:$E,$G511),IF($B511="RAB Short",SUMIFS('RAB Prices Short'!BP:BP,'RAB Prices Short'!$B:$B,'All Prices combined'!$D511,'RAB Prices Short'!$E:$E,'All Prices combined'!$G511),IF($B511="RAB Long",SUMIFS('RAB Prices Long'!BP:BP,'RAB Prices Long'!$B:$B,'All Prices combined'!$D511,'RAB Prices Long'!$E:$E,'All Prices combined'!$G511)))),2)</f>
        <v>158.96</v>
      </c>
      <c r="BN511" s="2">
        <f>ROUND(IF($B511="Annuity",SUMIFS('Annuity Prices'!BQ:BQ,'Annuity Prices'!$B:$B,$D511,'Annuity Prices'!$E:$E,$G511),IF($B511="RAB Short",SUMIFS('RAB Prices Short'!BQ:BQ,'RAB Prices Short'!$B:$B,'All Prices combined'!$D511,'RAB Prices Short'!$E:$E,'All Prices combined'!$G511),IF($B511="RAB Long",SUMIFS('RAB Prices Long'!BQ:BQ,'RAB Prices Long'!$B:$B,'All Prices combined'!$D511,'RAB Prices Long'!$E:$E,'All Prices combined'!$G511)))),2)</f>
        <v>164.85</v>
      </c>
      <c r="BO511" s="2">
        <f>ROUND(IF($B511="Annuity",SUMIFS('Annuity Prices'!BR:BR,'Annuity Prices'!$B:$B,$D511,'Annuity Prices'!$E:$E,$G511),IF($B511="RAB Short",SUMIFS('RAB Prices Short'!BR:BR,'RAB Prices Short'!$B:$B,'All Prices combined'!$D511,'RAB Prices Short'!$E:$E,'All Prices combined'!$G511),IF($B511="RAB Long",SUMIFS('RAB Prices Long'!BR:BR,'RAB Prices Long'!$B:$B,'All Prices combined'!$D511,'RAB Prices Long'!$E:$E,'All Prices combined'!$G511)))),2)</f>
        <v>168.97</v>
      </c>
      <c r="BP511" s="2">
        <f>ROUND(IF($B511="Annuity",SUMIFS('Annuity Prices'!BS:BS,'Annuity Prices'!$B:$B,$D511,'Annuity Prices'!$E:$E,$G511),IF($B511="RAB Short",SUMIFS('RAB Prices Short'!BS:BS,'RAB Prices Short'!$B:$B,'All Prices combined'!$D511,'RAB Prices Short'!$E:$E,'All Prices combined'!$G511),IF($B511="RAB Long",SUMIFS('RAB Prices Long'!BS:BS,'RAB Prices Long'!$B:$B,'All Prices combined'!$D511,'RAB Prices Long'!$E:$E,'All Prices combined'!$G511)))),2)</f>
        <v>173.2</v>
      </c>
      <c r="BQ511" s="2">
        <f>ROUND(IF($B511="Annuity",SUMIFS('Annuity Prices'!BT:BT,'Annuity Prices'!$B:$B,$D511,'Annuity Prices'!$E:$E,$G511),IF($B511="RAB Short",SUMIFS('RAB Prices Short'!BT:BT,'RAB Prices Short'!$B:$B,'All Prices combined'!$D511,'RAB Prices Short'!$E:$E,'All Prices combined'!$G511),IF($B511="RAB Long",SUMIFS('RAB Prices Long'!BT:BT,'RAB Prices Long'!$B:$B,'All Prices combined'!$D511,'RAB Prices Long'!$E:$E,'All Prices combined'!$G511)))),2)</f>
        <v>177.53</v>
      </c>
      <c r="BR511" s="2">
        <f>ROUND(IF($B511="Annuity",SUMIFS('Annuity Prices'!BU:BU,'Annuity Prices'!$B:$B,$D511,'Annuity Prices'!$E:$E,$G511),IF($B511="RAB Short",SUMIFS('RAB Prices Short'!BU:BU,'RAB Prices Short'!$B:$B,'All Prices combined'!$D511,'RAB Prices Short'!$E:$E,'All Prices combined'!$G511),IF($B511="RAB Long",SUMIFS('RAB Prices Long'!BU:BU,'RAB Prices Long'!$B:$B,'All Prices combined'!$D511,'RAB Prices Long'!$E:$E,'All Prices combined'!$G511)))),2)</f>
        <v>187.14</v>
      </c>
      <c r="BS511" s="2">
        <f>ROUND(IF($B511="Annuity",SUMIFS('Annuity Prices'!BV:BV,'Annuity Prices'!$B:$B,$D511,'Annuity Prices'!$E:$E,$G511),IF($B511="RAB Short",SUMIFS('RAB Prices Short'!BV:BV,'RAB Prices Short'!$B:$B,'All Prices combined'!$D511,'RAB Prices Short'!$E:$E,'All Prices combined'!$G511),IF($B511="RAB Long",SUMIFS('RAB Prices Long'!BV:BV,'RAB Prices Long'!$B:$B,'All Prices combined'!$D511,'RAB Prices Long'!$E:$E,'All Prices combined'!$G511)))),2)</f>
        <v>191.82</v>
      </c>
      <c r="BT511" s="2">
        <f>ROUND(IF($B511="Annuity",SUMIFS('Annuity Prices'!BW:BW,'Annuity Prices'!$B:$B,$D511,'Annuity Prices'!$E:$E,$G511),IF($B511="RAB Short",SUMIFS('RAB Prices Short'!BW:BW,'RAB Prices Short'!$B:$B,'All Prices combined'!$D511,'RAB Prices Short'!$E:$E,'All Prices combined'!$G511),IF($B511="RAB Long",SUMIFS('RAB Prices Long'!BW:BW,'RAB Prices Long'!$B:$B,'All Prices combined'!$D511,'RAB Prices Long'!$E:$E,'All Prices combined'!$G511)))),2)</f>
        <v>196.61</v>
      </c>
      <c r="BU511" s="2">
        <f>ROUND(IF($B511="Annuity",SUMIFS('Annuity Prices'!BX:BX,'Annuity Prices'!$B:$B,$D511,'Annuity Prices'!$E:$E,$G511),IF($B511="RAB Short",SUMIFS('RAB Prices Short'!BX:BX,'RAB Prices Short'!$B:$B,'All Prices combined'!$D511,'RAB Prices Short'!$E:$E,'All Prices combined'!$G511),IF($B511="RAB Long",SUMIFS('RAB Prices Long'!BX:BX,'RAB Prices Long'!$B:$B,'All Prices combined'!$D511,'RAB Prices Long'!$E:$E,'All Prices combined'!$G511)))),2)</f>
        <v>201.53</v>
      </c>
    </row>
    <row r="512" spans="2:73" x14ac:dyDescent="0.25">
      <c r="B512" t="s">
        <v>45</v>
      </c>
      <c r="C512">
        <v>24</v>
      </c>
      <c r="D512" t="s">
        <v>200</v>
      </c>
      <c r="E512" t="s">
        <v>199</v>
      </c>
      <c r="F512">
        <v>24</v>
      </c>
      <c r="G512" t="s">
        <v>43</v>
      </c>
      <c r="I512" s="2">
        <f>ROUND(IF($B512="Annuity",SUMIFS('Annuity Prices'!L:L,'Annuity Prices'!$B:$B,$D512,'Annuity Prices'!$E:$E,$G512),IF($B512="RAB Short",SUMIFS('RAB Prices Short'!L:L,'RAB Prices Short'!$B:$B,'All Prices combined'!$D512,'RAB Prices Short'!$E:$E,'All Prices combined'!$G512),IF($B512="RAB Long",SUMIFS('RAB Prices Long'!L:L,'RAB Prices Long'!$B:$B,'All Prices combined'!$D512,'RAB Prices Long'!$E:$E,'All Prices combined'!$G512)))),2)</f>
        <v>0</v>
      </c>
      <c r="J512" s="2">
        <f>ROUND(IF($B512="Annuity",SUMIFS('Annuity Prices'!M:M,'Annuity Prices'!$B:$B,$D512,'Annuity Prices'!$E:$E,$G512),IF($B512="RAB Short",SUMIFS('RAB Prices Short'!M:M,'RAB Prices Short'!$B:$B,'All Prices combined'!$D512,'RAB Prices Short'!$E:$E,'All Prices combined'!$G512),IF($B512="RAB Long",SUMIFS('RAB Prices Long'!M:M,'RAB Prices Long'!$B:$B,'All Prices combined'!$D512,'RAB Prices Long'!$E:$E,'All Prices combined'!$G512)))),2)</f>
        <v>0</v>
      </c>
      <c r="K512" s="2">
        <f>ROUND(IF($B512="Annuity",SUMIFS('Annuity Prices'!N:N,'Annuity Prices'!$B:$B,$D512,'Annuity Prices'!$E:$E,$G512),IF($B512="RAB Short",SUMIFS('RAB Prices Short'!N:N,'RAB Prices Short'!$B:$B,'All Prices combined'!$D512,'RAB Prices Short'!$E:$E,'All Prices combined'!$G512),IF($B512="RAB Long",SUMIFS('RAB Prices Long'!N:N,'RAB Prices Long'!$B:$B,'All Prices combined'!$D512,'RAB Prices Long'!$E:$E,'All Prices combined'!$G512)))),2)</f>
        <v>57.58</v>
      </c>
      <c r="L512" s="2">
        <f>ROUND(IF($B512="Annuity",SUMIFS('Annuity Prices'!O:O,'Annuity Prices'!$B:$B,$D512,'Annuity Prices'!$E:$E,$G512),IF($B512="RAB Short",SUMIFS('RAB Prices Short'!O:O,'RAB Prices Short'!$B:$B,'All Prices combined'!$D512,'RAB Prices Short'!$E:$E,'All Prices combined'!$G512),IF($B512="RAB Long",SUMIFS('RAB Prices Long'!O:O,'RAB Prices Long'!$B:$B,'All Prices combined'!$D512,'RAB Prices Long'!$E:$E,'All Prices combined'!$G512)))),2)</f>
        <v>59.23</v>
      </c>
      <c r="M512" s="2">
        <f>ROUND(IF($B512="Annuity",SUMIFS('Annuity Prices'!P:P,'Annuity Prices'!$B:$B,$D512,'Annuity Prices'!$E:$E,$G512),IF($B512="RAB Short",SUMIFS('RAB Prices Short'!P:P,'RAB Prices Short'!$B:$B,'All Prices combined'!$D512,'RAB Prices Short'!$E:$E,'All Prices combined'!$G512),IF($B512="RAB Long",SUMIFS('RAB Prices Long'!P:P,'RAB Prices Long'!$B:$B,'All Prices combined'!$D512,'RAB Prices Long'!$E:$E,'All Prices combined'!$G512)))),2)</f>
        <v>62.27</v>
      </c>
      <c r="N512" s="2">
        <f>ROUND(IF($B512="Annuity",SUMIFS('Annuity Prices'!Q:Q,'Annuity Prices'!$B:$B,$D512,'Annuity Prices'!$E:$E,$G512),IF($B512="RAB Short",SUMIFS('RAB Prices Short'!Q:Q,'RAB Prices Short'!$B:$B,'All Prices combined'!$D512,'RAB Prices Short'!$E:$E,'All Prices combined'!$G512),IF($B512="RAB Long",SUMIFS('RAB Prices Long'!Q:Q,'RAB Prices Long'!$B:$B,'All Prices combined'!$D512,'RAB Prices Long'!$E:$E,'All Prices combined'!$G512)))),2)</f>
        <v>63.83</v>
      </c>
      <c r="O512" s="2">
        <f>ROUND(IF($B512="Annuity",SUMIFS('Annuity Prices'!R:R,'Annuity Prices'!$B:$B,$D512,'Annuity Prices'!$E:$E,$G512),IF($B512="RAB Short",SUMIFS('RAB Prices Short'!R:R,'RAB Prices Short'!$B:$B,'All Prices combined'!$D512,'RAB Prices Short'!$E:$E,'All Prices combined'!$G512),IF($B512="RAB Long",SUMIFS('RAB Prices Long'!R:R,'RAB Prices Long'!$B:$B,'All Prices combined'!$D512,'RAB Prices Long'!$E:$E,'All Prices combined'!$G512)))),2)</f>
        <v>65.42</v>
      </c>
      <c r="P512" s="2">
        <f>ROUND(IF($B512="Annuity",SUMIFS('Annuity Prices'!S:S,'Annuity Prices'!$B:$B,$D512,'Annuity Prices'!$E:$E,$G512),IF($B512="RAB Short",SUMIFS('RAB Prices Short'!S:S,'RAB Prices Short'!$B:$B,'All Prices combined'!$D512,'RAB Prices Short'!$E:$E,'All Prices combined'!$G512),IF($B512="RAB Long",SUMIFS('RAB Prices Long'!S:S,'RAB Prices Long'!$B:$B,'All Prices combined'!$D512,'RAB Prices Long'!$E:$E,'All Prices combined'!$G512)))),2)</f>
        <v>67.06</v>
      </c>
      <c r="Q512" s="2">
        <f>ROUND(IF($B512="Annuity",SUMIFS('Annuity Prices'!T:T,'Annuity Prices'!$B:$B,$D512,'Annuity Prices'!$E:$E,$G512),IF($B512="RAB Short",SUMIFS('RAB Prices Short'!T:T,'RAB Prices Short'!$B:$B,'All Prices combined'!$D512,'RAB Prices Short'!$E:$E,'All Prices combined'!$G512),IF($B512="RAB Long",SUMIFS('RAB Prices Long'!T:T,'RAB Prices Long'!$B:$B,'All Prices combined'!$D512,'RAB Prices Long'!$E:$E,'All Prices combined'!$G512)))),2)</f>
        <v>72.760000000000005</v>
      </c>
      <c r="R512" s="2">
        <f>ROUND(IF($B512="Annuity",SUMIFS('Annuity Prices'!U:U,'Annuity Prices'!$B:$B,$D512,'Annuity Prices'!$E:$E,$G512),IF($B512="RAB Short",SUMIFS('RAB Prices Short'!U:U,'RAB Prices Short'!$B:$B,'All Prices combined'!$D512,'RAB Prices Short'!$E:$E,'All Prices combined'!$G512),IF($B512="RAB Long",SUMIFS('RAB Prices Long'!U:U,'RAB Prices Long'!$B:$B,'All Prices combined'!$D512,'RAB Prices Long'!$E:$E,'All Prices combined'!$G512)))),2)</f>
        <v>74.58</v>
      </c>
      <c r="S512" s="2">
        <f>ROUND(IF($B512="Annuity",SUMIFS('Annuity Prices'!V:V,'Annuity Prices'!$B:$B,$D512,'Annuity Prices'!$E:$E,$G512),IF($B512="RAB Short",SUMIFS('RAB Prices Short'!V:V,'RAB Prices Short'!$B:$B,'All Prices combined'!$D512,'RAB Prices Short'!$E:$E,'All Prices combined'!$G512),IF($B512="RAB Long",SUMIFS('RAB Prices Long'!V:V,'RAB Prices Long'!$B:$B,'All Prices combined'!$D512,'RAB Prices Long'!$E:$E,'All Prices combined'!$G512)))),2)</f>
        <v>76.45</v>
      </c>
      <c r="T512" s="2">
        <f>ROUND(IF($B512="Annuity",SUMIFS('Annuity Prices'!W:W,'Annuity Prices'!$B:$B,$D512,'Annuity Prices'!$E:$E,$G512),IF($B512="RAB Short",SUMIFS('RAB Prices Short'!W:W,'RAB Prices Short'!$B:$B,'All Prices combined'!$D512,'RAB Prices Short'!$E:$E,'All Prices combined'!$G512),IF($B512="RAB Long",SUMIFS('RAB Prices Long'!W:W,'RAB Prices Long'!$B:$B,'All Prices combined'!$D512,'RAB Prices Long'!$E:$E,'All Prices combined'!$G512)))),2)</f>
        <v>78.36</v>
      </c>
      <c r="U512" s="2">
        <f>ROUND(IF($B512="Annuity",SUMIFS('Annuity Prices'!X:X,'Annuity Prices'!$B:$B,$D512,'Annuity Prices'!$E:$E,$G512),IF($B512="RAB Short",SUMIFS('RAB Prices Short'!X:X,'RAB Prices Short'!$B:$B,'All Prices combined'!$D512,'RAB Prices Short'!$E:$E,'All Prices combined'!$G512),IF($B512="RAB Long",SUMIFS('RAB Prices Long'!X:X,'RAB Prices Long'!$B:$B,'All Prices combined'!$D512,'RAB Prices Long'!$E:$E,'All Prices combined'!$G512)))),2)</f>
        <v>84.97</v>
      </c>
      <c r="V512" s="2">
        <f>ROUND(IF($B512="Annuity",SUMIFS('Annuity Prices'!Y:Y,'Annuity Prices'!$B:$B,$D512,'Annuity Prices'!$E:$E,$G512),IF($B512="RAB Short",SUMIFS('RAB Prices Short'!Y:Y,'RAB Prices Short'!$B:$B,'All Prices combined'!$D512,'RAB Prices Short'!$E:$E,'All Prices combined'!$G512),IF($B512="RAB Long",SUMIFS('RAB Prices Long'!Y:Y,'RAB Prices Long'!$B:$B,'All Prices combined'!$D512,'RAB Prices Long'!$E:$E,'All Prices combined'!$G512)))),2)</f>
        <v>87.09</v>
      </c>
      <c r="W512" s="2">
        <f>ROUND(IF($B512="Annuity",SUMIFS('Annuity Prices'!Z:Z,'Annuity Prices'!$B:$B,$D512,'Annuity Prices'!$E:$E,$G512),IF($B512="RAB Short",SUMIFS('RAB Prices Short'!Z:Z,'RAB Prices Short'!$B:$B,'All Prices combined'!$D512,'RAB Prices Short'!$E:$E,'All Prices combined'!$G512),IF($B512="RAB Long",SUMIFS('RAB Prices Long'!Z:Z,'RAB Prices Long'!$B:$B,'All Prices combined'!$D512,'RAB Prices Long'!$E:$E,'All Prices combined'!$G512)))),2)</f>
        <v>89.27</v>
      </c>
      <c r="X512" s="2">
        <f>ROUND(IF($B512="Annuity",SUMIFS('Annuity Prices'!AA:AA,'Annuity Prices'!$B:$B,$D512,'Annuity Prices'!$E:$E,$G512),IF($B512="RAB Short",SUMIFS('RAB Prices Short'!AA:AA,'RAB Prices Short'!$B:$B,'All Prices combined'!$D512,'RAB Prices Short'!$E:$E,'All Prices combined'!$G512),IF($B512="RAB Long",SUMIFS('RAB Prices Long'!AA:AA,'RAB Prices Long'!$B:$B,'All Prices combined'!$D512,'RAB Prices Long'!$E:$E,'All Prices combined'!$G512)))),2)</f>
        <v>91.5</v>
      </c>
      <c r="Y512" s="2">
        <f>ROUND(IF($B512="Annuity",SUMIFS('Annuity Prices'!AB:AB,'Annuity Prices'!$B:$B,$D512,'Annuity Prices'!$E:$E,$G512),IF($B512="RAB Short",SUMIFS('RAB Prices Short'!AB:AB,'RAB Prices Short'!$B:$B,'All Prices combined'!$D512,'RAB Prices Short'!$E:$E,'All Prices combined'!$G512),IF($B512="RAB Long",SUMIFS('RAB Prices Long'!AB:AB,'RAB Prices Long'!$B:$B,'All Prices combined'!$D512,'RAB Prices Long'!$E:$E,'All Prices combined'!$G512)))),2)</f>
        <v>99.17</v>
      </c>
      <c r="Z512" s="2">
        <f>ROUND(IF($B512="Annuity",SUMIFS('Annuity Prices'!AC:AC,'Annuity Prices'!$B:$B,$D512,'Annuity Prices'!$E:$E,$G512),IF($B512="RAB Short",SUMIFS('RAB Prices Short'!AC:AC,'RAB Prices Short'!$B:$B,'All Prices combined'!$D512,'RAB Prices Short'!$E:$E,'All Prices combined'!$G512),IF($B512="RAB Long",SUMIFS('RAB Prices Long'!AC:AC,'RAB Prices Long'!$B:$B,'All Prices combined'!$D512,'RAB Prices Long'!$E:$E,'All Prices combined'!$G512)))),2)</f>
        <v>101.65</v>
      </c>
      <c r="AA512" s="2">
        <f>ROUND(IF($B512="Annuity",SUMIFS('Annuity Prices'!AD:AD,'Annuity Prices'!$B:$B,$D512,'Annuity Prices'!$E:$E,$G512),IF($B512="RAB Short",SUMIFS('RAB Prices Short'!AD:AD,'RAB Prices Short'!$B:$B,'All Prices combined'!$D512,'RAB Prices Short'!$E:$E,'All Prices combined'!$G512),IF($B512="RAB Long",SUMIFS('RAB Prices Long'!AD:AD,'RAB Prices Long'!$B:$B,'All Prices combined'!$D512,'RAB Prices Long'!$E:$E,'All Prices combined'!$G512)))),2)</f>
        <v>104.19</v>
      </c>
      <c r="AB512" s="2">
        <f>ROUND(IF($B512="Annuity",SUMIFS('Annuity Prices'!AE:AE,'Annuity Prices'!$B:$B,$D512,'Annuity Prices'!$E:$E,$G512),IF($B512="RAB Short",SUMIFS('RAB Prices Short'!AE:AE,'RAB Prices Short'!$B:$B,'All Prices combined'!$D512,'RAB Prices Short'!$E:$E,'All Prices combined'!$G512),IF($B512="RAB Long",SUMIFS('RAB Prices Long'!AE:AE,'RAB Prices Long'!$B:$B,'All Prices combined'!$D512,'RAB Prices Long'!$E:$E,'All Prices combined'!$G512)))),2)</f>
        <v>106.79</v>
      </c>
      <c r="AC512" s="2">
        <f>ROUND(IF($B512="Annuity",SUMIFS('Annuity Prices'!AF:AF,'Annuity Prices'!$B:$B,$D512,'Annuity Prices'!$E:$E,$G512),IF($B512="RAB Short",SUMIFS('RAB Prices Short'!AF:AF,'RAB Prices Short'!$B:$B,'All Prices combined'!$D512,'RAB Prices Short'!$E:$E,'All Prices combined'!$G512),IF($B512="RAB Long",SUMIFS('RAB Prices Long'!AF:AF,'RAB Prices Long'!$B:$B,'All Prices combined'!$D512,'RAB Prices Long'!$E:$E,'All Prices combined'!$G512)))),2)</f>
        <v>115.68</v>
      </c>
      <c r="AD512" s="2">
        <f>ROUND(IF($B512="Annuity",SUMIFS('Annuity Prices'!AG:AG,'Annuity Prices'!$B:$B,$D512,'Annuity Prices'!$E:$E,$G512),IF($B512="RAB Short",SUMIFS('RAB Prices Short'!AG:AG,'RAB Prices Short'!$B:$B,'All Prices combined'!$D512,'RAB Prices Short'!$E:$E,'All Prices combined'!$G512),IF($B512="RAB Long",SUMIFS('RAB Prices Long'!AG:AG,'RAB Prices Long'!$B:$B,'All Prices combined'!$D512,'RAB Prices Long'!$E:$E,'All Prices combined'!$G512)))),2)</f>
        <v>118.57</v>
      </c>
      <c r="AE512" s="2">
        <f>ROUND(IF($B512="Annuity",SUMIFS('Annuity Prices'!AH:AH,'Annuity Prices'!$B:$B,$D512,'Annuity Prices'!$E:$E,$G512),IF($B512="RAB Short",SUMIFS('RAB Prices Short'!AH:AH,'RAB Prices Short'!$B:$B,'All Prices combined'!$D512,'RAB Prices Short'!$E:$E,'All Prices combined'!$G512),IF($B512="RAB Long",SUMIFS('RAB Prices Long'!AH:AH,'RAB Prices Long'!$B:$B,'All Prices combined'!$D512,'RAB Prices Long'!$E:$E,'All Prices combined'!$G512)))),2)</f>
        <v>121.54</v>
      </c>
      <c r="AF512" s="2">
        <f>ROUND(IF($B512="Annuity",SUMIFS('Annuity Prices'!AI:AI,'Annuity Prices'!$B:$B,$D512,'Annuity Prices'!$E:$E,$G512),IF($B512="RAB Short",SUMIFS('RAB Prices Short'!AI:AI,'RAB Prices Short'!$B:$B,'All Prices combined'!$D512,'RAB Prices Short'!$E:$E,'All Prices combined'!$G512),IF($B512="RAB Long",SUMIFS('RAB Prices Long'!AI:AI,'RAB Prices Long'!$B:$B,'All Prices combined'!$D512,'RAB Prices Long'!$E:$E,'All Prices combined'!$G512)))),2)</f>
        <v>124.57</v>
      </c>
      <c r="AG512" s="2">
        <f>ROUND(IF($B512="Annuity",SUMIFS('Annuity Prices'!AJ:AJ,'Annuity Prices'!$B:$B,$D512,'Annuity Prices'!$E:$E,$G512),IF($B512="RAB Short",SUMIFS('RAB Prices Short'!AJ:AJ,'RAB Prices Short'!$B:$B,'All Prices combined'!$D512,'RAB Prices Short'!$E:$E,'All Prices combined'!$G512),IF($B512="RAB Long",SUMIFS('RAB Prices Long'!AJ:AJ,'RAB Prices Long'!$B:$B,'All Prices combined'!$D512,'RAB Prices Long'!$E:$E,'All Prices combined'!$G512)))),2)</f>
        <v>134.87</v>
      </c>
      <c r="AH512" s="2">
        <f>ROUND(IF($B512="Annuity",SUMIFS('Annuity Prices'!AK:AK,'Annuity Prices'!$B:$B,$D512,'Annuity Prices'!$E:$E,$G512),IF($B512="RAB Short",SUMIFS('RAB Prices Short'!AK:AK,'RAB Prices Short'!$B:$B,'All Prices combined'!$D512,'RAB Prices Short'!$E:$E,'All Prices combined'!$G512),IF($B512="RAB Long",SUMIFS('RAB Prices Long'!AK:AK,'RAB Prices Long'!$B:$B,'All Prices combined'!$D512,'RAB Prices Long'!$E:$E,'All Prices combined'!$G512)))),2)</f>
        <v>138.25</v>
      </c>
      <c r="AI512" s="2">
        <f>ROUND(IF($B512="Annuity",SUMIFS('Annuity Prices'!AL:AL,'Annuity Prices'!$B:$B,$D512,'Annuity Prices'!$E:$E,$G512),IF($B512="RAB Short",SUMIFS('RAB Prices Short'!AL:AL,'RAB Prices Short'!$B:$B,'All Prices combined'!$D512,'RAB Prices Short'!$E:$E,'All Prices combined'!$G512),IF($B512="RAB Long",SUMIFS('RAB Prices Long'!AL:AL,'RAB Prices Long'!$B:$B,'All Prices combined'!$D512,'RAB Prices Long'!$E:$E,'All Prices combined'!$G512)))),2)</f>
        <v>141.69999999999999</v>
      </c>
      <c r="AJ512" s="2">
        <f>ROUND(IF($B512="Annuity",SUMIFS('Annuity Prices'!AM:AM,'Annuity Prices'!$B:$B,$D512,'Annuity Prices'!$E:$E,$G512),IF($B512="RAB Short",SUMIFS('RAB Prices Short'!AM:AM,'RAB Prices Short'!$B:$B,'All Prices combined'!$D512,'RAB Prices Short'!$E:$E,'All Prices combined'!$G512),IF($B512="RAB Long",SUMIFS('RAB Prices Long'!AM:AM,'RAB Prices Long'!$B:$B,'All Prices combined'!$D512,'RAB Prices Long'!$E:$E,'All Prices combined'!$G512)))),2)</f>
        <v>145.25</v>
      </c>
      <c r="AK512" s="2">
        <f>ROUND(IF($B512="Annuity",SUMIFS('Annuity Prices'!AN:AN,'Annuity Prices'!$B:$B,$D512,'Annuity Prices'!$E:$E,$G512),IF($B512="RAB Short",SUMIFS('RAB Prices Short'!AN:AN,'RAB Prices Short'!$B:$B,'All Prices combined'!$D512,'RAB Prices Short'!$E:$E,'All Prices combined'!$G512),IF($B512="RAB Long",SUMIFS('RAB Prices Long'!AN:AN,'RAB Prices Long'!$B:$B,'All Prices combined'!$D512,'RAB Prices Long'!$E:$E,'All Prices combined'!$G512)))),2)</f>
        <v>157.18</v>
      </c>
      <c r="AL512" s="2">
        <f>ROUND(IF($B512="Annuity",SUMIFS('Annuity Prices'!AO:AO,'Annuity Prices'!$B:$B,$D512,'Annuity Prices'!$E:$E,$G512),IF($B512="RAB Short",SUMIFS('RAB Prices Short'!AO:AO,'RAB Prices Short'!$B:$B,'All Prices combined'!$D512,'RAB Prices Short'!$E:$E,'All Prices combined'!$G512),IF($B512="RAB Long",SUMIFS('RAB Prices Long'!AO:AO,'RAB Prices Long'!$B:$B,'All Prices combined'!$D512,'RAB Prices Long'!$E:$E,'All Prices combined'!$G512)))),2)</f>
        <v>161.11000000000001</v>
      </c>
      <c r="AM512" s="2">
        <f>ROUND(IF($B512="Annuity",SUMIFS('Annuity Prices'!AP:AP,'Annuity Prices'!$B:$B,$D512,'Annuity Prices'!$E:$E,$G512),IF($B512="RAB Short",SUMIFS('RAB Prices Short'!AP:AP,'RAB Prices Short'!$B:$B,'All Prices combined'!$D512,'RAB Prices Short'!$E:$E,'All Prices combined'!$G512),IF($B512="RAB Long",SUMIFS('RAB Prices Long'!AP:AP,'RAB Prices Long'!$B:$B,'All Prices combined'!$D512,'RAB Prices Long'!$E:$E,'All Prices combined'!$G512)))),2)</f>
        <v>165.14</v>
      </c>
      <c r="AN512" s="2">
        <f>ROUND(IF($B512="Annuity",SUMIFS('Annuity Prices'!AQ:AQ,'Annuity Prices'!$B:$B,$D512,'Annuity Prices'!$E:$E,$G512),IF($B512="RAB Short",SUMIFS('RAB Prices Short'!AQ:AQ,'RAB Prices Short'!$B:$B,'All Prices combined'!$D512,'RAB Prices Short'!$E:$E,'All Prices combined'!$G512),IF($B512="RAB Long",SUMIFS('RAB Prices Long'!AQ:AQ,'RAB Prices Long'!$B:$B,'All Prices combined'!$D512,'RAB Prices Long'!$E:$E,'All Prices combined'!$G512)))),2)</f>
        <v>169.27</v>
      </c>
      <c r="AO512" s="2">
        <f>ROUND(IF($B512="Annuity",SUMIFS('Annuity Prices'!AR:AR,'Annuity Prices'!$B:$B,$D512,'Annuity Prices'!$E:$E,$G512),IF($B512="RAB Short",SUMIFS('RAB Prices Short'!AR:AR,'RAB Prices Short'!$B:$B,'All Prices combined'!$D512,'RAB Prices Short'!$E:$E,'All Prices combined'!$G512),IF($B512="RAB Long",SUMIFS('RAB Prices Long'!AR:AR,'RAB Prices Long'!$B:$B,'All Prices combined'!$D512,'RAB Prices Long'!$E:$E,'All Prices combined'!$G512)))),2)</f>
        <v>0</v>
      </c>
      <c r="AP512" s="2">
        <f>ROUND(IF($B512="Annuity",SUMIFS('Annuity Prices'!AS:AS,'Annuity Prices'!$B:$B,$D512,'Annuity Prices'!$E:$E,$G512),IF($B512="RAB Short",SUMIFS('RAB Prices Short'!AS:AS,'RAB Prices Short'!$B:$B,'All Prices combined'!$D512,'RAB Prices Short'!$E:$E,'All Prices combined'!$G512),IF($B512="RAB Long",SUMIFS('RAB Prices Long'!AS:AS,'RAB Prices Long'!$B:$B,'All Prices combined'!$D512,'RAB Prices Long'!$E:$E,'All Prices combined'!$G512)))),2)</f>
        <v>0</v>
      </c>
      <c r="AQ512" s="2">
        <f>ROUND(IF($B512="Annuity",SUMIFS('Annuity Prices'!AT:AT,'Annuity Prices'!$B:$B,$D512,'Annuity Prices'!$E:$E,$G512),IF($B512="RAB Short",SUMIFS('RAB Prices Short'!AT:AT,'RAB Prices Short'!$B:$B,'All Prices combined'!$D512,'RAB Prices Short'!$E:$E,'All Prices combined'!$G512),IF($B512="RAB Long",SUMIFS('RAB Prices Long'!AT:AT,'RAB Prices Long'!$B:$B,'All Prices combined'!$D512,'RAB Prices Long'!$E:$E,'All Prices combined'!$G512)))),2)</f>
        <v>54.33</v>
      </c>
      <c r="AR512" s="2">
        <f>ROUND(IF($B512="Annuity",SUMIFS('Annuity Prices'!AU:AU,'Annuity Prices'!$B:$B,$D512,'Annuity Prices'!$E:$E,$G512),IF($B512="RAB Short",SUMIFS('RAB Prices Short'!AU:AU,'RAB Prices Short'!$B:$B,'All Prices combined'!$D512,'RAB Prices Short'!$E:$E,'All Prices combined'!$G512),IF($B512="RAB Long",SUMIFS('RAB Prices Long'!AU:AU,'RAB Prices Long'!$B:$B,'All Prices combined'!$D512,'RAB Prices Long'!$E:$E,'All Prices combined'!$G512)))),2)</f>
        <v>55.89</v>
      </c>
      <c r="AS512" s="2">
        <f>ROUND(IF($B512="Annuity",SUMIFS('Annuity Prices'!AV:AV,'Annuity Prices'!$B:$B,$D512,'Annuity Prices'!$E:$E,$G512),IF($B512="RAB Short",SUMIFS('RAB Prices Short'!AV:AV,'RAB Prices Short'!$B:$B,'All Prices combined'!$D512,'RAB Prices Short'!$E:$E,'All Prices combined'!$G512),IF($B512="RAB Long",SUMIFS('RAB Prices Long'!AV:AV,'RAB Prices Long'!$B:$B,'All Prices combined'!$D512,'RAB Prices Long'!$E:$E,'All Prices combined'!$G512)))),2)</f>
        <v>57.49</v>
      </c>
      <c r="AT512" s="2">
        <f>ROUND(IF($B512="Annuity",SUMIFS('Annuity Prices'!AW:AW,'Annuity Prices'!$B:$B,$D512,'Annuity Prices'!$E:$E,$G512),IF($B512="RAB Short",SUMIFS('RAB Prices Short'!AW:AW,'RAB Prices Short'!$B:$B,'All Prices combined'!$D512,'RAB Prices Short'!$E:$E,'All Prices combined'!$G512),IF($B512="RAB Long",SUMIFS('RAB Prices Long'!AW:AW,'RAB Prices Long'!$B:$B,'All Prices combined'!$D512,'RAB Prices Long'!$E:$E,'All Prices combined'!$G512)))),2)</f>
        <v>59.15</v>
      </c>
      <c r="AU512" s="2">
        <f>ROUND(IF($B512="Annuity",SUMIFS('Annuity Prices'!AX:AX,'Annuity Prices'!$B:$B,$D512,'Annuity Prices'!$E:$E,$G512),IF($B512="RAB Short",SUMIFS('RAB Prices Short'!AX:AX,'RAB Prices Short'!$B:$B,'All Prices combined'!$D512,'RAB Prices Short'!$E:$E,'All Prices combined'!$G512),IF($B512="RAB Long",SUMIFS('RAB Prices Long'!AX:AX,'RAB Prices Long'!$B:$B,'All Prices combined'!$D512,'RAB Prices Long'!$E:$E,'All Prices combined'!$G512)))),2)</f>
        <v>60.85</v>
      </c>
      <c r="AV512" s="2">
        <f>ROUND(IF($B512="Annuity",SUMIFS('Annuity Prices'!AY:AY,'Annuity Prices'!$B:$B,$D512,'Annuity Prices'!$E:$E,$G512),IF($B512="RAB Short",SUMIFS('RAB Prices Short'!AY:AY,'RAB Prices Short'!$B:$B,'All Prices combined'!$D512,'RAB Prices Short'!$E:$E,'All Prices combined'!$G512),IF($B512="RAB Long",SUMIFS('RAB Prices Long'!AY:AY,'RAB Prices Long'!$B:$B,'All Prices combined'!$D512,'RAB Prices Long'!$E:$E,'All Prices combined'!$G512)))),2)</f>
        <v>62.66</v>
      </c>
      <c r="AW512" s="2">
        <f>ROUND(IF($B512="Annuity",SUMIFS('Annuity Prices'!AZ:AZ,'Annuity Prices'!$B:$B,$D512,'Annuity Prices'!$E:$E,$G512),IF($B512="RAB Short",SUMIFS('RAB Prices Short'!AZ:AZ,'RAB Prices Short'!$B:$B,'All Prices combined'!$D512,'RAB Prices Short'!$E:$E,'All Prices combined'!$G512),IF($B512="RAB Long",SUMIFS('RAB Prices Long'!AZ:AZ,'RAB Prices Long'!$B:$B,'All Prices combined'!$D512,'RAB Prices Long'!$E:$E,'All Prices combined'!$G512)))),2)</f>
        <v>67.06</v>
      </c>
      <c r="AX512" s="2">
        <f>ROUND(IF($B512="Annuity",SUMIFS('Annuity Prices'!BA:BA,'Annuity Prices'!$B:$B,$D512,'Annuity Prices'!$E:$E,$G512),IF($B512="RAB Short",SUMIFS('RAB Prices Short'!BA:BA,'RAB Prices Short'!$B:$B,'All Prices combined'!$D512,'RAB Prices Short'!$E:$E,'All Prices combined'!$G512),IF($B512="RAB Long",SUMIFS('RAB Prices Long'!BA:BA,'RAB Prices Long'!$B:$B,'All Prices combined'!$D512,'RAB Prices Long'!$E:$E,'All Prices combined'!$G512)))),2)</f>
        <v>68.989999999999995</v>
      </c>
      <c r="AY512" s="2">
        <f>ROUND(IF($B512="Annuity",SUMIFS('Annuity Prices'!BB:BB,'Annuity Prices'!$B:$B,$D512,'Annuity Prices'!$E:$E,$G512),IF($B512="RAB Short",SUMIFS('RAB Prices Short'!BB:BB,'RAB Prices Short'!$B:$B,'All Prices combined'!$D512,'RAB Prices Short'!$E:$E,'All Prices combined'!$G512),IF($B512="RAB Long",SUMIFS('RAB Prices Long'!BB:BB,'RAB Prices Long'!$B:$B,'All Prices combined'!$D512,'RAB Prices Long'!$E:$E,'All Prices combined'!$G512)))),2)</f>
        <v>74.39</v>
      </c>
      <c r="AZ512" s="2">
        <f>ROUND(IF($B512="Annuity",SUMIFS('Annuity Prices'!BC:BC,'Annuity Prices'!$B:$B,$D512,'Annuity Prices'!$E:$E,$G512),IF($B512="RAB Short",SUMIFS('RAB Prices Short'!BC:BC,'RAB Prices Short'!$B:$B,'All Prices combined'!$D512,'RAB Prices Short'!$E:$E,'All Prices combined'!$G512),IF($B512="RAB Long",SUMIFS('RAB Prices Long'!BC:BC,'RAB Prices Long'!$B:$B,'All Prices combined'!$D512,'RAB Prices Long'!$E:$E,'All Prices combined'!$G512)))),2)</f>
        <v>76.45</v>
      </c>
      <c r="BA512" s="2">
        <f>ROUND(IF($B512="Annuity",SUMIFS('Annuity Prices'!BD:BD,'Annuity Prices'!$B:$B,$D512,'Annuity Prices'!$E:$E,$G512),IF($B512="RAB Short",SUMIFS('RAB Prices Short'!BD:BD,'RAB Prices Short'!$B:$B,'All Prices combined'!$D512,'RAB Prices Short'!$E:$E,'All Prices combined'!$G512),IF($B512="RAB Long",SUMIFS('RAB Prices Long'!BD:BD,'RAB Prices Long'!$B:$B,'All Prices combined'!$D512,'RAB Prices Long'!$E:$E,'All Prices combined'!$G512)))),2)</f>
        <v>78.36</v>
      </c>
      <c r="BB512" s="2">
        <f>ROUND(IF($B512="Annuity",SUMIFS('Annuity Prices'!BE:BE,'Annuity Prices'!$B:$B,$D512,'Annuity Prices'!$E:$E,$G512),IF($B512="RAB Short",SUMIFS('RAB Prices Short'!BE:BE,'RAB Prices Short'!$B:$B,'All Prices combined'!$D512,'RAB Prices Short'!$E:$E,'All Prices combined'!$G512),IF($B512="RAB Long",SUMIFS('RAB Prices Long'!BE:BE,'RAB Prices Long'!$B:$B,'All Prices combined'!$D512,'RAB Prices Long'!$E:$E,'All Prices combined'!$G512)))),2)</f>
        <v>80.62</v>
      </c>
      <c r="BC512" s="2">
        <f>ROUND(IF($B512="Annuity",SUMIFS('Annuity Prices'!BF:BF,'Annuity Prices'!$B:$B,$D512,'Annuity Prices'!$E:$E,$G512),IF($B512="RAB Short",SUMIFS('RAB Prices Short'!BF:BF,'RAB Prices Short'!$B:$B,'All Prices combined'!$D512,'RAB Prices Short'!$E:$E,'All Prices combined'!$G512),IF($B512="RAB Long",SUMIFS('RAB Prices Long'!BF:BF,'RAB Prices Long'!$B:$B,'All Prices combined'!$D512,'RAB Prices Long'!$E:$E,'All Prices combined'!$G512)))),2)</f>
        <v>86.37</v>
      </c>
      <c r="BD512" s="2">
        <f>ROUND(IF($B512="Annuity",SUMIFS('Annuity Prices'!BG:BG,'Annuity Prices'!$B:$B,$D512,'Annuity Prices'!$E:$E,$G512),IF($B512="RAB Short",SUMIFS('RAB Prices Short'!BG:BG,'RAB Prices Short'!$B:$B,'All Prices combined'!$D512,'RAB Prices Short'!$E:$E,'All Prices combined'!$G512),IF($B512="RAB Long",SUMIFS('RAB Prices Long'!BG:BG,'RAB Prices Long'!$B:$B,'All Prices combined'!$D512,'RAB Prices Long'!$E:$E,'All Prices combined'!$G512)))),2)</f>
        <v>89.27</v>
      </c>
      <c r="BE512" s="2">
        <f>ROUND(IF($B512="Annuity",SUMIFS('Annuity Prices'!BH:BH,'Annuity Prices'!$B:$B,$D512,'Annuity Prices'!$E:$E,$G512),IF($B512="RAB Short",SUMIFS('RAB Prices Short'!BH:BH,'RAB Prices Short'!$B:$B,'All Prices combined'!$D512,'RAB Prices Short'!$E:$E,'All Prices combined'!$G512),IF($B512="RAB Long",SUMIFS('RAB Prices Long'!BH:BH,'RAB Prices Long'!$B:$B,'All Prices combined'!$D512,'RAB Prices Long'!$E:$E,'All Prices combined'!$G512)))),2)</f>
        <v>91.5</v>
      </c>
      <c r="BF512" s="2">
        <f>ROUND(IF($B512="Annuity",SUMIFS('Annuity Prices'!BI:BI,'Annuity Prices'!$B:$B,$D512,'Annuity Prices'!$E:$E,$G512),IF($B512="RAB Short",SUMIFS('RAB Prices Short'!BI:BI,'RAB Prices Short'!$B:$B,'All Prices combined'!$D512,'RAB Prices Short'!$E:$E,'All Prices combined'!$G512),IF($B512="RAB Long",SUMIFS('RAB Prices Long'!BI:BI,'RAB Prices Long'!$B:$B,'All Prices combined'!$D512,'RAB Prices Long'!$E:$E,'All Prices combined'!$G512)))),2)</f>
        <v>94.13</v>
      </c>
      <c r="BG512" s="2">
        <f>ROUND(IF($B512="Annuity",SUMIFS('Annuity Prices'!BJ:BJ,'Annuity Prices'!$B:$B,$D512,'Annuity Prices'!$E:$E,$G512),IF($B512="RAB Short",SUMIFS('RAB Prices Short'!BJ:BJ,'RAB Prices Short'!$B:$B,'All Prices combined'!$D512,'RAB Prices Short'!$E:$E,'All Prices combined'!$G512),IF($B512="RAB Long",SUMIFS('RAB Prices Long'!BJ:BJ,'RAB Prices Long'!$B:$B,'All Prices combined'!$D512,'RAB Prices Long'!$E:$E,'All Prices combined'!$G512)))),2)</f>
        <v>100.15</v>
      </c>
      <c r="BH512" s="2">
        <f>ROUND(IF($B512="Annuity",SUMIFS('Annuity Prices'!BK:BK,'Annuity Prices'!$B:$B,$D512,'Annuity Prices'!$E:$E,$G512),IF($B512="RAB Short",SUMIFS('RAB Prices Short'!BK:BK,'RAB Prices Short'!$B:$B,'All Prices combined'!$D512,'RAB Prices Short'!$E:$E,'All Prices combined'!$G512),IF($B512="RAB Long",SUMIFS('RAB Prices Long'!BK:BK,'RAB Prices Long'!$B:$B,'All Prices combined'!$D512,'RAB Prices Long'!$E:$E,'All Prices combined'!$G512)))),2)</f>
        <v>104.19</v>
      </c>
      <c r="BI512" s="2">
        <f>ROUND(IF($B512="Annuity",SUMIFS('Annuity Prices'!BL:BL,'Annuity Prices'!$B:$B,$D512,'Annuity Prices'!$E:$E,$G512),IF($B512="RAB Short",SUMIFS('RAB Prices Short'!BL:BL,'RAB Prices Short'!$B:$B,'All Prices combined'!$D512,'RAB Prices Short'!$E:$E,'All Prices combined'!$G512),IF($B512="RAB Long",SUMIFS('RAB Prices Long'!BL:BL,'RAB Prices Long'!$B:$B,'All Prices combined'!$D512,'RAB Prices Long'!$E:$E,'All Prices combined'!$G512)))),2)</f>
        <v>106.79</v>
      </c>
      <c r="BJ512" s="2">
        <f>ROUND(IF($B512="Annuity",SUMIFS('Annuity Prices'!BM:BM,'Annuity Prices'!$B:$B,$D512,'Annuity Prices'!$E:$E,$G512),IF($B512="RAB Short",SUMIFS('RAB Prices Short'!BM:BM,'RAB Prices Short'!$B:$B,'All Prices combined'!$D512,'RAB Prices Short'!$E:$E,'All Prices combined'!$G512),IF($B512="RAB Long",SUMIFS('RAB Prices Long'!BM:BM,'RAB Prices Long'!$B:$B,'All Prices combined'!$D512,'RAB Prices Long'!$E:$E,'All Prices combined'!$G512)))),2)</f>
        <v>111.21</v>
      </c>
      <c r="BK512" s="2">
        <f>ROUND(IF($B512="Annuity",SUMIFS('Annuity Prices'!BN:BN,'Annuity Prices'!$B:$B,$D512,'Annuity Prices'!$E:$E,$G512),IF($B512="RAB Short",SUMIFS('RAB Prices Short'!BN:BN,'RAB Prices Short'!$B:$B,'All Prices combined'!$D512,'RAB Prices Short'!$E:$E,'All Prices combined'!$G512),IF($B512="RAB Long",SUMIFS('RAB Prices Long'!BN:BN,'RAB Prices Long'!$B:$B,'All Prices combined'!$D512,'RAB Prices Long'!$E:$E,'All Prices combined'!$G512)))),2)</f>
        <v>118.57</v>
      </c>
      <c r="BL512" s="2">
        <f>ROUND(IF($B512="Annuity",SUMIFS('Annuity Prices'!BO:BO,'Annuity Prices'!$B:$B,$D512,'Annuity Prices'!$E:$E,$G512),IF($B512="RAB Short",SUMIFS('RAB Prices Short'!BO:BO,'RAB Prices Short'!$B:$B,'All Prices combined'!$D512,'RAB Prices Short'!$E:$E,'All Prices combined'!$G512),IF($B512="RAB Long",SUMIFS('RAB Prices Long'!BO:BO,'RAB Prices Long'!$B:$B,'All Prices combined'!$D512,'RAB Prices Long'!$E:$E,'All Prices combined'!$G512)))),2)</f>
        <v>121.54</v>
      </c>
      <c r="BM512" s="2">
        <f>ROUND(IF($B512="Annuity",SUMIFS('Annuity Prices'!BP:BP,'Annuity Prices'!$B:$B,$D512,'Annuity Prices'!$E:$E,$G512),IF($B512="RAB Short",SUMIFS('RAB Prices Short'!BP:BP,'RAB Prices Short'!$B:$B,'All Prices combined'!$D512,'RAB Prices Short'!$E:$E,'All Prices combined'!$G512),IF($B512="RAB Long",SUMIFS('RAB Prices Long'!BP:BP,'RAB Prices Long'!$B:$B,'All Prices combined'!$D512,'RAB Prices Long'!$E:$E,'All Prices combined'!$G512)))),2)</f>
        <v>124.57</v>
      </c>
      <c r="BN512" s="2">
        <f>ROUND(IF($B512="Annuity",SUMIFS('Annuity Prices'!BQ:BQ,'Annuity Prices'!$B:$B,$D512,'Annuity Prices'!$E:$E,$G512),IF($B512="RAB Short",SUMIFS('RAB Prices Short'!BQ:BQ,'RAB Prices Short'!$B:$B,'All Prices combined'!$D512,'RAB Prices Short'!$E:$E,'All Prices combined'!$G512),IF($B512="RAB Long",SUMIFS('RAB Prices Long'!BQ:BQ,'RAB Prices Long'!$B:$B,'All Prices combined'!$D512,'RAB Prices Long'!$E:$E,'All Prices combined'!$G512)))),2)</f>
        <v>131.62</v>
      </c>
      <c r="BO512" s="2">
        <f>ROUND(IF($B512="Annuity",SUMIFS('Annuity Prices'!BR:BR,'Annuity Prices'!$B:$B,$D512,'Annuity Prices'!$E:$E,$G512),IF($B512="RAB Short",SUMIFS('RAB Prices Short'!BR:BR,'RAB Prices Short'!$B:$B,'All Prices combined'!$D512,'RAB Prices Short'!$E:$E,'All Prices combined'!$G512),IF($B512="RAB Long",SUMIFS('RAB Prices Long'!BR:BR,'RAB Prices Long'!$B:$B,'All Prices combined'!$D512,'RAB Prices Long'!$E:$E,'All Prices combined'!$G512)))),2)</f>
        <v>138.25</v>
      </c>
      <c r="BP512" s="2">
        <f>ROUND(IF($B512="Annuity",SUMIFS('Annuity Prices'!BS:BS,'Annuity Prices'!$B:$B,$D512,'Annuity Prices'!$E:$E,$G512),IF($B512="RAB Short",SUMIFS('RAB Prices Short'!BS:BS,'RAB Prices Short'!$B:$B,'All Prices combined'!$D512,'RAB Prices Short'!$E:$E,'All Prices combined'!$G512),IF($B512="RAB Long",SUMIFS('RAB Prices Long'!BS:BS,'RAB Prices Long'!$B:$B,'All Prices combined'!$D512,'RAB Prices Long'!$E:$E,'All Prices combined'!$G512)))),2)</f>
        <v>141.69999999999999</v>
      </c>
      <c r="BQ512" s="2">
        <f>ROUND(IF($B512="Annuity",SUMIFS('Annuity Prices'!BT:BT,'Annuity Prices'!$B:$B,$D512,'Annuity Prices'!$E:$E,$G512),IF($B512="RAB Short",SUMIFS('RAB Prices Short'!BT:BT,'RAB Prices Short'!$B:$B,'All Prices combined'!$D512,'RAB Prices Short'!$E:$E,'All Prices combined'!$G512),IF($B512="RAB Long",SUMIFS('RAB Prices Long'!BT:BT,'RAB Prices Long'!$B:$B,'All Prices combined'!$D512,'RAB Prices Long'!$E:$E,'All Prices combined'!$G512)))),2)</f>
        <v>145.25</v>
      </c>
      <c r="BR512" s="2">
        <f>ROUND(IF($B512="Annuity",SUMIFS('Annuity Prices'!BU:BU,'Annuity Prices'!$B:$B,$D512,'Annuity Prices'!$E:$E,$G512),IF($B512="RAB Short",SUMIFS('RAB Prices Short'!BU:BU,'RAB Prices Short'!$B:$B,'All Prices combined'!$D512,'RAB Prices Short'!$E:$E,'All Prices combined'!$G512),IF($B512="RAB Long",SUMIFS('RAB Prices Long'!BU:BU,'RAB Prices Long'!$B:$B,'All Prices combined'!$D512,'RAB Prices Long'!$E:$E,'All Prices combined'!$G512)))),2)</f>
        <v>151.08000000000001</v>
      </c>
      <c r="BS512" s="2">
        <f>ROUND(IF($B512="Annuity",SUMIFS('Annuity Prices'!BV:BV,'Annuity Prices'!$B:$B,$D512,'Annuity Prices'!$E:$E,$G512),IF($B512="RAB Short",SUMIFS('RAB Prices Short'!BV:BV,'RAB Prices Short'!$B:$B,'All Prices combined'!$D512,'RAB Prices Short'!$E:$E,'All Prices combined'!$G512),IF($B512="RAB Long",SUMIFS('RAB Prices Long'!BV:BV,'RAB Prices Long'!$B:$B,'All Prices combined'!$D512,'RAB Prices Long'!$E:$E,'All Prices combined'!$G512)))),2)</f>
        <v>161.11000000000001</v>
      </c>
      <c r="BT512" s="2">
        <f>ROUND(IF($B512="Annuity",SUMIFS('Annuity Prices'!BW:BW,'Annuity Prices'!$B:$B,$D512,'Annuity Prices'!$E:$E,$G512),IF($B512="RAB Short",SUMIFS('RAB Prices Short'!BW:BW,'RAB Prices Short'!$B:$B,'All Prices combined'!$D512,'RAB Prices Short'!$E:$E,'All Prices combined'!$G512),IF($B512="RAB Long",SUMIFS('RAB Prices Long'!BW:BW,'RAB Prices Long'!$B:$B,'All Prices combined'!$D512,'RAB Prices Long'!$E:$E,'All Prices combined'!$G512)))),2)</f>
        <v>165.14</v>
      </c>
      <c r="BU512" s="2">
        <f>ROUND(IF($B512="Annuity",SUMIFS('Annuity Prices'!BX:BX,'Annuity Prices'!$B:$B,$D512,'Annuity Prices'!$E:$E,$G512),IF($B512="RAB Short",SUMIFS('RAB Prices Short'!BX:BX,'RAB Prices Short'!$B:$B,'All Prices combined'!$D512,'RAB Prices Short'!$E:$E,'All Prices combined'!$G512),IF($B512="RAB Long",SUMIFS('RAB Prices Long'!BX:BX,'RAB Prices Long'!$B:$B,'All Prices combined'!$D512,'RAB Prices Long'!$E:$E,'All Prices combined'!$G512)))),2)</f>
        <v>169.27</v>
      </c>
    </row>
    <row r="513" spans="2:73" x14ac:dyDescent="0.25">
      <c r="B513" t="s">
        <v>45</v>
      </c>
      <c r="C513">
        <v>24</v>
      </c>
      <c r="D513" t="s">
        <v>200</v>
      </c>
      <c r="E513" t="s">
        <v>199</v>
      </c>
      <c r="F513">
        <v>24</v>
      </c>
      <c r="G513" t="s">
        <v>201</v>
      </c>
      <c r="I513" s="2">
        <f>ROUND(IF($B513="Annuity",SUMIFS('Annuity Prices'!L:L,'Annuity Prices'!$B:$B,$D513,'Annuity Prices'!$E:$E,$G513),IF($B513="RAB Short",SUMIFS('RAB Prices Short'!L:L,'RAB Prices Short'!$B:$B,'All Prices combined'!$D513,'RAB Prices Short'!$E:$E,'All Prices combined'!$G513),IF($B513="RAB Long",SUMIFS('RAB Prices Long'!L:L,'RAB Prices Long'!$B:$B,'All Prices combined'!$D513,'RAB Prices Long'!$E:$E,'All Prices combined'!$G513)))),2)</f>
        <v>0</v>
      </c>
      <c r="J513" s="2">
        <f>ROUND(IF($B513="Annuity",SUMIFS('Annuity Prices'!M:M,'Annuity Prices'!$B:$B,$D513,'Annuity Prices'!$E:$E,$G513),IF($B513="RAB Short",SUMIFS('RAB Prices Short'!M:M,'RAB Prices Short'!$B:$B,'All Prices combined'!$D513,'RAB Prices Short'!$E:$E,'All Prices combined'!$G513),IF($B513="RAB Long",SUMIFS('RAB Prices Long'!M:M,'RAB Prices Long'!$B:$B,'All Prices combined'!$D513,'RAB Prices Long'!$E:$E,'All Prices combined'!$G513)))),2)</f>
        <v>0</v>
      </c>
      <c r="K513" s="2">
        <f>ROUND(IF($B513="Annuity",SUMIFS('Annuity Prices'!N:N,'Annuity Prices'!$B:$B,$D513,'Annuity Prices'!$E:$E,$G513),IF($B513="RAB Short",SUMIFS('RAB Prices Short'!N:N,'RAB Prices Short'!$B:$B,'All Prices combined'!$D513,'RAB Prices Short'!$E:$E,'All Prices combined'!$G513),IF($B513="RAB Long",SUMIFS('RAB Prices Long'!N:N,'RAB Prices Long'!$B:$B,'All Prices combined'!$D513,'RAB Prices Long'!$E:$E,'All Prices combined'!$G513)))),2)</f>
        <v>91.25</v>
      </c>
      <c r="L513" s="2">
        <f>ROUND(IF($B513="Annuity",SUMIFS('Annuity Prices'!O:O,'Annuity Prices'!$B:$B,$D513,'Annuity Prices'!$E:$E,$G513),IF($B513="RAB Short",SUMIFS('RAB Prices Short'!O:O,'RAB Prices Short'!$B:$B,'All Prices combined'!$D513,'RAB Prices Short'!$E:$E,'All Prices combined'!$G513),IF($B513="RAB Long",SUMIFS('RAB Prices Long'!O:O,'RAB Prices Long'!$B:$B,'All Prices combined'!$D513,'RAB Prices Long'!$E:$E,'All Prices combined'!$G513)))),2)</f>
        <v>93.87</v>
      </c>
      <c r="M513" s="2">
        <f>ROUND(IF($B513="Annuity",SUMIFS('Annuity Prices'!P:P,'Annuity Prices'!$B:$B,$D513,'Annuity Prices'!$E:$E,$G513),IF($B513="RAB Short",SUMIFS('RAB Prices Short'!P:P,'RAB Prices Short'!$B:$B,'All Prices combined'!$D513,'RAB Prices Short'!$E:$E,'All Prices combined'!$G513),IF($B513="RAB Long",SUMIFS('RAB Prices Long'!P:P,'RAB Prices Long'!$B:$B,'All Prices combined'!$D513,'RAB Prices Long'!$E:$E,'All Prices combined'!$G513)))),2)</f>
        <v>99.1</v>
      </c>
      <c r="N513" s="2">
        <f>ROUND(IF($B513="Annuity",SUMIFS('Annuity Prices'!Q:Q,'Annuity Prices'!$B:$B,$D513,'Annuity Prices'!$E:$E,$G513),IF($B513="RAB Short",SUMIFS('RAB Prices Short'!Q:Q,'RAB Prices Short'!$B:$B,'All Prices combined'!$D513,'RAB Prices Short'!$E:$E,'All Prices combined'!$G513),IF($B513="RAB Long",SUMIFS('RAB Prices Long'!Q:Q,'RAB Prices Long'!$B:$B,'All Prices combined'!$D513,'RAB Prices Long'!$E:$E,'All Prices combined'!$G513)))),2)</f>
        <v>101.58</v>
      </c>
      <c r="O513" s="2">
        <f>ROUND(IF($B513="Annuity",SUMIFS('Annuity Prices'!R:R,'Annuity Prices'!$B:$B,$D513,'Annuity Prices'!$E:$E,$G513),IF($B513="RAB Short",SUMIFS('RAB Prices Short'!R:R,'RAB Prices Short'!$B:$B,'All Prices combined'!$D513,'RAB Prices Short'!$E:$E,'All Prices combined'!$G513),IF($B513="RAB Long",SUMIFS('RAB Prices Long'!R:R,'RAB Prices Long'!$B:$B,'All Prices combined'!$D513,'RAB Prices Long'!$E:$E,'All Prices combined'!$G513)))),2)</f>
        <v>104.12</v>
      </c>
      <c r="P513" s="2">
        <f>ROUND(IF($B513="Annuity",SUMIFS('Annuity Prices'!S:S,'Annuity Prices'!$B:$B,$D513,'Annuity Prices'!$E:$E,$G513),IF($B513="RAB Short",SUMIFS('RAB Prices Short'!S:S,'RAB Prices Short'!$B:$B,'All Prices combined'!$D513,'RAB Prices Short'!$E:$E,'All Prices combined'!$G513),IF($B513="RAB Long",SUMIFS('RAB Prices Long'!S:S,'RAB Prices Long'!$B:$B,'All Prices combined'!$D513,'RAB Prices Long'!$E:$E,'All Prices combined'!$G513)))),2)</f>
        <v>106.72</v>
      </c>
      <c r="Q513" s="2">
        <f>ROUND(IF($B513="Annuity",SUMIFS('Annuity Prices'!T:T,'Annuity Prices'!$B:$B,$D513,'Annuity Prices'!$E:$E,$G513),IF($B513="RAB Short",SUMIFS('RAB Prices Short'!T:T,'RAB Prices Short'!$B:$B,'All Prices combined'!$D513,'RAB Prices Short'!$E:$E,'All Prices combined'!$G513),IF($B513="RAB Long",SUMIFS('RAB Prices Long'!T:T,'RAB Prices Long'!$B:$B,'All Prices combined'!$D513,'RAB Prices Long'!$E:$E,'All Prices combined'!$G513)))),2)</f>
        <v>113.44</v>
      </c>
      <c r="R513" s="2">
        <f>ROUND(IF($B513="Annuity",SUMIFS('Annuity Prices'!U:U,'Annuity Prices'!$B:$B,$D513,'Annuity Prices'!$E:$E,$G513),IF($B513="RAB Short",SUMIFS('RAB Prices Short'!U:U,'RAB Prices Short'!$B:$B,'All Prices combined'!$D513,'RAB Prices Short'!$E:$E,'All Prices combined'!$G513),IF($B513="RAB Long",SUMIFS('RAB Prices Long'!U:U,'RAB Prices Long'!$B:$B,'All Prices combined'!$D513,'RAB Prices Long'!$E:$E,'All Prices combined'!$G513)))),2)</f>
        <v>116.27</v>
      </c>
      <c r="S513" s="2">
        <f>ROUND(IF($B513="Annuity",SUMIFS('Annuity Prices'!V:V,'Annuity Prices'!$B:$B,$D513,'Annuity Prices'!$E:$E,$G513),IF($B513="RAB Short",SUMIFS('RAB Prices Short'!V:V,'RAB Prices Short'!$B:$B,'All Prices combined'!$D513,'RAB Prices Short'!$E:$E,'All Prices combined'!$G513),IF($B513="RAB Long",SUMIFS('RAB Prices Long'!V:V,'RAB Prices Long'!$B:$B,'All Prices combined'!$D513,'RAB Prices Long'!$E:$E,'All Prices combined'!$G513)))),2)</f>
        <v>119.18</v>
      </c>
      <c r="T513" s="2">
        <f>ROUND(IF($B513="Annuity",SUMIFS('Annuity Prices'!W:W,'Annuity Prices'!$B:$B,$D513,'Annuity Prices'!$E:$E,$G513),IF($B513="RAB Short",SUMIFS('RAB Prices Short'!W:W,'RAB Prices Short'!$B:$B,'All Prices combined'!$D513,'RAB Prices Short'!$E:$E,'All Prices combined'!$G513),IF($B513="RAB Long",SUMIFS('RAB Prices Long'!W:W,'RAB Prices Long'!$B:$B,'All Prices combined'!$D513,'RAB Prices Long'!$E:$E,'All Prices combined'!$G513)))),2)</f>
        <v>122.15</v>
      </c>
      <c r="U513" s="2">
        <f>ROUND(IF($B513="Annuity",SUMIFS('Annuity Prices'!X:X,'Annuity Prices'!$B:$B,$D513,'Annuity Prices'!$E:$E,$G513),IF($B513="RAB Short",SUMIFS('RAB Prices Short'!X:X,'RAB Prices Short'!$B:$B,'All Prices combined'!$D513,'RAB Prices Short'!$E:$E,'All Prices combined'!$G513),IF($B513="RAB Long",SUMIFS('RAB Prices Long'!X:X,'RAB Prices Long'!$B:$B,'All Prices combined'!$D513,'RAB Prices Long'!$E:$E,'All Prices combined'!$G513)))),2)</f>
        <v>130.13999999999999</v>
      </c>
      <c r="V513" s="2">
        <f>ROUND(IF($B513="Annuity",SUMIFS('Annuity Prices'!Y:Y,'Annuity Prices'!$B:$B,$D513,'Annuity Prices'!$E:$E,$G513),IF($B513="RAB Short",SUMIFS('RAB Prices Short'!Y:Y,'RAB Prices Short'!$B:$B,'All Prices combined'!$D513,'RAB Prices Short'!$E:$E,'All Prices combined'!$G513),IF($B513="RAB Long",SUMIFS('RAB Prices Long'!Y:Y,'RAB Prices Long'!$B:$B,'All Prices combined'!$D513,'RAB Prices Long'!$E:$E,'All Prices combined'!$G513)))),2)</f>
        <v>133.38999999999999</v>
      </c>
      <c r="W513" s="2">
        <f>ROUND(IF($B513="Annuity",SUMIFS('Annuity Prices'!Z:Z,'Annuity Prices'!$B:$B,$D513,'Annuity Prices'!$E:$E,$G513),IF($B513="RAB Short",SUMIFS('RAB Prices Short'!Z:Z,'RAB Prices Short'!$B:$B,'All Prices combined'!$D513,'RAB Prices Short'!$E:$E,'All Prices combined'!$G513),IF($B513="RAB Long",SUMIFS('RAB Prices Long'!Z:Z,'RAB Prices Long'!$B:$B,'All Prices combined'!$D513,'RAB Prices Long'!$E:$E,'All Prices combined'!$G513)))),2)</f>
        <v>136.74</v>
      </c>
      <c r="X513" s="2">
        <f>ROUND(IF($B513="Annuity",SUMIFS('Annuity Prices'!AA:AA,'Annuity Prices'!$B:$B,$D513,'Annuity Prices'!$E:$E,$G513),IF($B513="RAB Short",SUMIFS('RAB Prices Short'!AA:AA,'RAB Prices Short'!$B:$B,'All Prices combined'!$D513,'RAB Prices Short'!$E:$E,'All Prices combined'!$G513),IF($B513="RAB Long",SUMIFS('RAB Prices Long'!AA:AA,'RAB Prices Long'!$B:$B,'All Prices combined'!$D513,'RAB Prices Long'!$E:$E,'All Prices combined'!$G513)))),2)</f>
        <v>140.15</v>
      </c>
      <c r="Y513" s="2">
        <f>ROUND(IF($B513="Annuity",SUMIFS('Annuity Prices'!AB:AB,'Annuity Prices'!$B:$B,$D513,'Annuity Prices'!$E:$E,$G513),IF($B513="RAB Short",SUMIFS('RAB Prices Short'!AB:AB,'RAB Prices Short'!$B:$B,'All Prices combined'!$D513,'RAB Prices Short'!$E:$E,'All Prices combined'!$G513),IF($B513="RAB Long",SUMIFS('RAB Prices Long'!AB:AB,'RAB Prices Long'!$B:$B,'All Prices combined'!$D513,'RAB Prices Long'!$E:$E,'All Prices combined'!$G513)))),2)</f>
        <v>149.72</v>
      </c>
      <c r="Z513" s="2">
        <f>ROUND(IF($B513="Annuity",SUMIFS('Annuity Prices'!AC:AC,'Annuity Prices'!$B:$B,$D513,'Annuity Prices'!$E:$E,$G513),IF($B513="RAB Short",SUMIFS('RAB Prices Short'!AC:AC,'RAB Prices Short'!$B:$B,'All Prices combined'!$D513,'RAB Prices Short'!$E:$E,'All Prices combined'!$G513),IF($B513="RAB Long",SUMIFS('RAB Prices Long'!AC:AC,'RAB Prices Long'!$B:$B,'All Prices combined'!$D513,'RAB Prices Long'!$E:$E,'All Prices combined'!$G513)))),2)</f>
        <v>153.46</v>
      </c>
      <c r="AA513" s="2">
        <f>ROUND(IF($B513="Annuity",SUMIFS('Annuity Prices'!AD:AD,'Annuity Prices'!$B:$B,$D513,'Annuity Prices'!$E:$E,$G513),IF($B513="RAB Short",SUMIFS('RAB Prices Short'!AD:AD,'RAB Prices Short'!$B:$B,'All Prices combined'!$D513,'RAB Prices Short'!$E:$E,'All Prices combined'!$G513),IF($B513="RAB Long",SUMIFS('RAB Prices Long'!AD:AD,'RAB Prices Long'!$B:$B,'All Prices combined'!$D513,'RAB Prices Long'!$E:$E,'All Prices combined'!$G513)))),2)</f>
        <v>157.30000000000001</v>
      </c>
      <c r="AB513" s="2">
        <f>ROUND(IF($B513="Annuity",SUMIFS('Annuity Prices'!AE:AE,'Annuity Prices'!$B:$B,$D513,'Annuity Prices'!$E:$E,$G513),IF($B513="RAB Short",SUMIFS('RAB Prices Short'!AE:AE,'RAB Prices Short'!$B:$B,'All Prices combined'!$D513,'RAB Prices Short'!$E:$E,'All Prices combined'!$G513),IF($B513="RAB Long",SUMIFS('RAB Prices Long'!AE:AE,'RAB Prices Long'!$B:$B,'All Prices combined'!$D513,'RAB Prices Long'!$E:$E,'All Prices combined'!$G513)))),2)</f>
        <v>161.22</v>
      </c>
      <c r="AC513" s="2">
        <f>ROUND(IF($B513="Annuity",SUMIFS('Annuity Prices'!AF:AF,'Annuity Prices'!$B:$B,$D513,'Annuity Prices'!$E:$E,$G513),IF($B513="RAB Short",SUMIFS('RAB Prices Short'!AF:AF,'RAB Prices Short'!$B:$B,'All Prices combined'!$D513,'RAB Prices Short'!$E:$E,'All Prices combined'!$G513),IF($B513="RAB Long",SUMIFS('RAB Prices Long'!AF:AF,'RAB Prices Long'!$B:$B,'All Prices combined'!$D513,'RAB Prices Long'!$E:$E,'All Prices combined'!$G513)))),2)</f>
        <v>169.1</v>
      </c>
      <c r="AD513" s="2">
        <f>ROUND(IF($B513="Annuity",SUMIFS('Annuity Prices'!AG:AG,'Annuity Prices'!$B:$B,$D513,'Annuity Prices'!$E:$E,$G513),IF($B513="RAB Short",SUMIFS('RAB Prices Short'!AG:AG,'RAB Prices Short'!$B:$B,'All Prices combined'!$D513,'RAB Prices Short'!$E:$E,'All Prices combined'!$G513),IF($B513="RAB Long",SUMIFS('RAB Prices Long'!AG:AG,'RAB Prices Long'!$B:$B,'All Prices combined'!$D513,'RAB Prices Long'!$E:$E,'All Prices combined'!$G513)))),2)</f>
        <v>173.33</v>
      </c>
      <c r="AE513" s="2">
        <f>ROUND(IF($B513="Annuity",SUMIFS('Annuity Prices'!AH:AH,'Annuity Prices'!$B:$B,$D513,'Annuity Prices'!$E:$E,$G513),IF($B513="RAB Short",SUMIFS('RAB Prices Short'!AH:AH,'RAB Prices Short'!$B:$B,'All Prices combined'!$D513,'RAB Prices Short'!$E:$E,'All Prices combined'!$G513),IF($B513="RAB Long",SUMIFS('RAB Prices Long'!AH:AH,'RAB Prices Long'!$B:$B,'All Prices combined'!$D513,'RAB Prices Long'!$E:$E,'All Prices combined'!$G513)))),2)</f>
        <v>177.66</v>
      </c>
      <c r="AF513" s="2">
        <f>ROUND(IF($B513="Annuity",SUMIFS('Annuity Prices'!AI:AI,'Annuity Prices'!$B:$B,$D513,'Annuity Prices'!$E:$E,$G513),IF($B513="RAB Short",SUMIFS('RAB Prices Short'!AI:AI,'RAB Prices Short'!$B:$B,'All Prices combined'!$D513,'RAB Prices Short'!$E:$E,'All Prices combined'!$G513),IF($B513="RAB Long",SUMIFS('RAB Prices Long'!AI:AI,'RAB Prices Long'!$B:$B,'All Prices combined'!$D513,'RAB Prices Long'!$E:$E,'All Prices combined'!$G513)))),2)</f>
        <v>182.1</v>
      </c>
      <c r="AG513" s="2">
        <f>ROUND(IF($B513="Annuity",SUMIFS('Annuity Prices'!AJ:AJ,'Annuity Prices'!$B:$B,$D513,'Annuity Prices'!$E:$E,$G513),IF($B513="RAB Short",SUMIFS('RAB Prices Short'!AJ:AJ,'RAB Prices Short'!$B:$B,'All Prices combined'!$D513,'RAB Prices Short'!$E:$E,'All Prices combined'!$G513),IF($B513="RAB Long",SUMIFS('RAB Prices Long'!AJ:AJ,'RAB Prices Long'!$B:$B,'All Prices combined'!$D513,'RAB Prices Long'!$E:$E,'All Prices combined'!$G513)))),2)</f>
        <v>189.01</v>
      </c>
      <c r="AH513" s="2">
        <f>ROUND(IF($B513="Annuity",SUMIFS('Annuity Prices'!AK:AK,'Annuity Prices'!$B:$B,$D513,'Annuity Prices'!$E:$E,$G513),IF($B513="RAB Short",SUMIFS('RAB Prices Short'!AK:AK,'RAB Prices Short'!$B:$B,'All Prices combined'!$D513,'RAB Prices Short'!$E:$E,'All Prices combined'!$G513),IF($B513="RAB Long",SUMIFS('RAB Prices Long'!AK:AK,'RAB Prices Long'!$B:$B,'All Prices combined'!$D513,'RAB Prices Long'!$E:$E,'All Prices combined'!$G513)))),2)</f>
        <v>193.73</v>
      </c>
      <c r="AI513" s="2">
        <f>ROUND(IF($B513="Annuity",SUMIFS('Annuity Prices'!AL:AL,'Annuity Prices'!$B:$B,$D513,'Annuity Prices'!$E:$E,$G513),IF($B513="RAB Short",SUMIFS('RAB Prices Short'!AL:AL,'RAB Prices Short'!$B:$B,'All Prices combined'!$D513,'RAB Prices Short'!$E:$E,'All Prices combined'!$G513),IF($B513="RAB Long",SUMIFS('RAB Prices Long'!AL:AL,'RAB Prices Long'!$B:$B,'All Prices combined'!$D513,'RAB Prices Long'!$E:$E,'All Prices combined'!$G513)))),2)</f>
        <v>198.58</v>
      </c>
      <c r="AJ513" s="2">
        <f>ROUND(IF($B513="Annuity",SUMIFS('Annuity Prices'!AM:AM,'Annuity Prices'!$B:$B,$D513,'Annuity Prices'!$E:$E,$G513),IF($B513="RAB Short",SUMIFS('RAB Prices Short'!AM:AM,'RAB Prices Short'!$B:$B,'All Prices combined'!$D513,'RAB Prices Short'!$E:$E,'All Prices combined'!$G513),IF($B513="RAB Long",SUMIFS('RAB Prices Long'!AM:AM,'RAB Prices Long'!$B:$B,'All Prices combined'!$D513,'RAB Prices Long'!$E:$E,'All Prices combined'!$G513)))),2)</f>
        <v>203.54</v>
      </c>
      <c r="AK513" s="2">
        <f>ROUND(IF($B513="Annuity",SUMIFS('Annuity Prices'!AN:AN,'Annuity Prices'!$B:$B,$D513,'Annuity Prices'!$E:$E,$G513),IF($B513="RAB Short",SUMIFS('RAB Prices Short'!AN:AN,'RAB Prices Short'!$B:$B,'All Prices combined'!$D513,'RAB Prices Short'!$E:$E,'All Prices combined'!$G513),IF($B513="RAB Long",SUMIFS('RAB Prices Long'!AN:AN,'RAB Prices Long'!$B:$B,'All Prices combined'!$D513,'RAB Prices Long'!$E:$E,'All Prices combined'!$G513)))),2)</f>
        <v>213.5</v>
      </c>
      <c r="AL513" s="2">
        <f>ROUND(IF($B513="Annuity",SUMIFS('Annuity Prices'!AO:AO,'Annuity Prices'!$B:$B,$D513,'Annuity Prices'!$E:$E,$G513),IF($B513="RAB Short",SUMIFS('RAB Prices Short'!AO:AO,'RAB Prices Short'!$B:$B,'All Prices combined'!$D513,'RAB Prices Short'!$E:$E,'All Prices combined'!$G513),IF($B513="RAB Long",SUMIFS('RAB Prices Long'!AO:AO,'RAB Prices Long'!$B:$B,'All Prices combined'!$D513,'RAB Prices Long'!$E:$E,'All Prices combined'!$G513)))),2)</f>
        <v>218.84</v>
      </c>
      <c r="AM513" s="2">
        <f>ROUND(IF($B513="Annuity",SUMIFS('Annuity Prices'!AP:AP,'Annuity Prices'!$B:$B,$D513,'Annuity Prices'!$E:$E,$G513),IF($B513="RAB Short",SUMIFS('RAB Prices Short'!AP:AP,'RAB Prices Short'!$B:$B,'All Prices combined'!$D513,'RAB Prices Short'!$E:$E,'All Prices combined'!$G513),IF($B513="RAB Long",SUMIFS('RAB Prices Long'!AP:AP,'RAB Prices Long'!$B:$B,'All Prices combined'!$D513,'RAB Prices Long'!$E:$E,'All Prices combined'!$G513)))),2)</f>
        <v>224.31</v>
      </c>
      <c r="AN513" s="2">
        <f>ROUND(IF($B513="Annuity",SUMIFS('Annuity Prices'!AQ:AQ,'Annuity Prices'!$B:$B,$D513,'Annuity Prices'!$E:$E,$G513),IF($B513="RAB Short",SUMIFS('RAB Prices Short'!AQ:AQ,'RAB Prices Short'!$B:$B,'All Prices combined'!$D513,'RAB Prices Short'!$E:$E,'All Prices combined'!$G513),IF($B513="RAB Long",SUMIFS('RAB Prices Long'!AQ:AQ,'RAB Prices Long'!$B:$B,'All Prices combined'!$D513,'RAB Prices Long'!$E:$E,'All Prices combined'!$G513)))),2)</f>
        <v>229.92</v>
      </c>
      <c r="AO513" s="2">
        <f>ROUND(IF($B513="Annuity",SUMIFS('Annuity Prices'!AR:AR,'Annuity Prices'!$B:$B,$D513,'Annuity Prices'!$E:$E,$G513),IF($B513="RAB Short",SUMIFS('RAB Prices Short'!AR:AR,'RAB Prices Short'!$B:$B,'All Prices combined'!$D513,'RAB Prices Short'!$E:$E,'All Prices combined'!$G513),IF($B513="RAB Long",SUMIFS('RAB Prices Long'!AR:AR,'RAB Prices Long'!$B:$B,'All Prices combined'!$D513,'RAB Prices Long'!$E:$E,'All Prices combined'!$G513)))),2)</f>
        <v>0</v>
      </c>
      <c r="AP513" s="2">
        <f>ROUND(IF($B513="Annuity",SUMIFS('Annuity Prices'!AS:AS,'Annuity Prices'!$B:$B,$D513,'Annuity Prices'!$E:$E,$G513),IF($B513="RAB Short",SUMIFS('RAB Prices Short'!AS:AS,'RAB Prices Short'!$B:$B,'All Prices combined'!$D513,'RAB Prices Short'!$E:$E,'All Prices combined'!$G513),IF($B513="RAB Long",SUMIFS('RAB Prices Long'!AS:AS,'RAB Prices Long'!$B:$B,'All Prices combined'!$D513,'RAB Prices Long'!$E:$E,'All Prices combined'!$G513)))),2)</f>
        <v>0</v>
      </c>
      <c r="AQ513" s="2">
        <f>ROUND(IF($B513="Annuity",SUMIFS('Annuity Prices'!AT:AT,'Annuity Prices'!$B:$B,$D513,'Annuity Prices'!$E:$E,$G513),IF($B513="RAB Short",SUMIFS('RAB Prices Short'!AT:AT,'RAB Prices Short'!$B:$B,'All Prices combined'!$D513,'RAB Prices Short'!$E:$E,'All Prices combined'!$G513),IF($B513="RAB Long",SUMIFS('RAB Prices Long'!AT:AT,'RAB Prices Long'!$B:$B,'All Prices combined'!$D513,'RAB Prices Long'!$E:$E,'All Prices combined'!$G513)))),2)</f>
        <v>76.989999999999995</v>
      </c>
      <c r="AR513" s="2">
        <f>ROUND(IF($B513="Annuity",SUMIFS('Annuity Prices'!AU:AU,'Annuity Prices'!$B:$B,$D513,'Annuity Prices'!$E:$E,$G513),IF($B513="RAB Short",SUMIFS('RAB Prices Short'!AU:AU,'RAB Prices Short'!$B:$B,'All Prices combined'!$D513,'RAB Prices Short'!$E:$E,'All Prices combined'!$G513),IF($B513="RAB Long",SUMIFS('RAB Prices Long'!AU:AU,'RAB Prices Long'!$B:$B,'All Prices combined'!$D513,'RAB Prices Long'!$E:$E,'All Prices combined'!$G513)))),2)</f>
        <v>81.96</v>
      </c>
      <c r="AS513" s="2">
        <f>ROUND(IF($B513="Annuity",SUMIFS('Annuity Prices'!AV:AV,'Annuity Prices'!$B:$B,$D513,'Annuity Prices'!$E:$E,$G513),IF($B513="RAB Short",SUMIFS('RAB Prices Short'!AV:AV,'RAB Prices Short'!$B:$B,'All Prices combined'!$D513,'RAB Prices Short'!$E:$E,'All Prices combined'!$G513),IF($B513="RAB Long",SUMIFS('RAB Prices Long'!AV:AV,'RAB Prices Long'!$B:$B,'All Prices combined'!$D513,'RAB Prices Long'!$E:$E,'All Prices combined'!$G513)))),2)</f>
        <v>87.16</v>
      </c>
      <c r="AT513" s="2">
        <f>ROUND(IF($B513="Annuity",SUMIFS('Annuity Prices'!AW:AW,'Annuity Prices'!$B:$B,$D513,'Annuity Prices'!$E:$E,$G513),IF($B513="RAB Short",SUMIFS('RAB Prices Short'!AW:AW,'RAB Prices Short'!$B:$B,'All Prices combined'!$D513,'RAB Prices Short'!$E:$E,'All Prices combined'!$G513),IF($B513="RAB Long",SUMIFS('RAB Prices Long'!AW:AW,'RAB Prices Long'!$B:$B,'All Prices combined'!$D513,'RAB Prices Long'!$E:$E,'All Prices combined'!$G513)))),2)</f>
        <v>92.59</v>
      </c>
      <c r="AU513" s="2">
        <f>ROUND(IF($B513="Annuity",SUMIFS('Annuity Prices'!AX:AX,'Annuity Prices'!$B:$B,$D513,'Annuity Prices'!$E:$E,$G513),IF($B513="RAB Short",SUMIFS('RAB Prices Short'!AX:AX,'RAB Prices Short'!$B:$B,'All Prices combined'!$D513,'RAB Prices Short'!$E:$E,'All Prices combined'!$G513),IF($B513="RAB Long",SUMIFS('RAB Prices Long'!AX:AX,'RAB Prices Long'!$B:$B,'All Prices combined'!$D513,'RAB Prices Long'!$E:$E,'All Prices combined'!$G513)))),2)</f>
        <v>98.26</v>
      </c>
      <c r="AV513" s="2">
        <f>ROUND(IF($B513="Annuity",SUMIFS('Annuity Prices'!AY:AY,'Annuity Prices'!$B:$B,$D513,'Annuity Prices'!$E:$E,$G513),IF($B513="RAB Short",SUMIFS('RAB Prices Short'!AY:AY,'RAB Prices Short'!$B:$B,'All Prices combined'!$D513,'RAB Prices Short'!$E:$E,'All Prices combined'!$G513),IF($B513="RAB Long",SUMIFS('RAB Prices Long'!AY:AY,'RAB Prices Long'!$B:$B,'All Prices combined'!$D513,'RAB Prices Long'!$E:$E,'All Prices combined'!$G513)))),2)</f>
        <v>104.12</v>
      </c>
      <c r="AW513" s="2">
        <f>ROUND(IF($B513="Annuity",SUMIFS('Annuity Prices'!AZ:AZ,'Annuity Prices'!$B:$B,$D513,'Annuity Prices'!$E:$E,$G513),IF($B513="RAB Short",SUMIFS('RAB Prices Short'!AZ:AZ,'RAB Prices Short'!$B:$B,'All Prices combined'!$D513,'RAB Prices Short'!$E:$E,'All Prices combined'!$G513),IF($B513="RAB Long",SUMIFS('RAB Prices Long'!AZ:AZ,'RAB Prices Long'!$B:$B,'All Prices combined'!$D513,'RAB Prices Long'!$E:$E,'All Prices combined'!$G513)))),2)</f>
        <v>106.72</v>
      </c>
      <c r="AX513" s="2">
        <f>ROUND(IF($B513="Annuity",SUMIFS('Annuity Prices'!BA:BA,'Annuity Prices'!$B:$B,$D513,'Annuity Prices'!$E:$E,$G513),IF($B513="RAB Short",SUMIFS('RAB Prices Short'!BA:BA,'RAB Prices Short'!$B:$B,'All Prices combined'!$D513,'RAB Prices Short'!$E:$E,'All Prices combined'!$G513),IF($B513="RAB Long",SUMIFS('RAB Prices Long'!BA:BA,'RAB Prices Long'!$B:$B,'All Prices combined'!$D513,'RAB Prices Long'!$E:$E,'All Prices combined'!$G513)))),2)</f>
        <v>113.06</v>
      </c>
      <c r="AY513" s="2">
        <f>ROUND(IF($B513="Annuity",SUMIFS('Annuity Prices'!BB:BB,'Annuity Prices'!$B:$B,$D513,'Annuity Prices'!$E:$E,$G513),IF($B513="RAB Short",SUMIFS('RAB Prices Short'!BB:BB,'RAB Prices Short'!$B:$B,'All Prices combined'!$D513,'RAB Prices Short'!$E:$E,'All Prices combined'!$G513),IF($B513="RAB Long",SUMIFS('RAB Prices Long'!BB:BB,'RAB Prices Long'!$B:$B,'All Prices combined'!$D513,'RAB Prices Long'!$E:$E,'All Prices combined'!$G513)))),2)</f>
        <v>116.27</v>
      </c>
      <c r="AZ513" s="2">
        <f>ROUND(IF($B513="Annuity",SUMIFS('Annuity Prices'!BC:BC,'Annuity Prices'!$B:$B,$D513,'Annuity Prices'!$E:$E,$G513),IF($B513="RAB Short",SUMIFS('RAB Prices Short'!BC:BC,'RAB Prices Short'!$B:$B,'All Prices combined'!$D513,'RAB Prices Short'!$E:$E,'All Prices combined'!$G513),IF($B513="RAB Long",SUMIFS('RAB Prices Long'!BC:BC,'RAB Prices Long'!$B:$B,'All Prices combined'!$D513,'RAB Prices Long'!$E:$E,'All Prices combined'!$G513)))),2)</f>
        <v>119.18</v>
      </c>
      <c r="BA513" s="2">
        <f>ROUND(IF($B513="Annuity",SUMIFS('Annuity Prices'!BD:BD,'Annuity Prices'!$B:$B,$D513,'Annuity Prices'!$E:$E,$G513),IF($B513="RAB Short",SUMIFS('RAB Prices Short'!BD:BD,'RAB Prices Short'!$B:$B,'All Prices combined'!$D513,'RAB Prices Short'!$E:$E,'All Prices combined'!$G513),IF($B513="RAB Long",SUMIFS('RAB Prices Long'!BD:BD,'RAB Prices Long'!$B:$B,'All Prices combined'!$D513,'RAB Prices Long'!$E:$E,'All Prices combined'!$G513)))),2)</f>
        <v>122.15</v>
      </c>
      <c r="BB513" s="2">
        <f>ROUND(IF($B513="Annuity",SUMIFS('Annuity Prices'!BE:BE,'Annuity Prices'!$B:$B,$D513,'Annuity Prices'!$E:$E,$G513),IF($B513="RAB Short",SUMIFS('RAB Prices Short'!BE:BE,'RAB Prices Short'!$B:$B,'All Prices combined'!$D513,'RAB Prices Short'!$E:$E,'All Prices combined'!$G513),IF($B513="RAB Long",SUMIFS('RAB Prices Long'!BE:BE,'RAB Prices Long'!$B:$B,'All Prices combined'!$D513,'RAB Prices Long'!$E:$E,'All Prices combined'!$G513)))),2)</f>
        <v>129.33000000000001</v>
      </c>
      <c r="BC513" s="2">
        <f>ROUND(IF($B513="Annuity",SUMIFS('Annuity Prices'!BF:BF,'Annuity Prices'!$B:$B,$D513,'Annuity Prices'!$E:$E,$G513),IF($B513="RAB Short",SUMIFS('RAB Prices Short'!BF:BF,'RAB Prices Short'!$B:$B,'All Prices combined'!$D513,'RAB Prices Short'!$E:$E,'All Prices combined'!$G513),IF($B513="RAB Long",SUMIFS('RAB Prices Long'!BF:BF,'RAB Prices Long'!$B:$B,'All Prices combined'!$D513,'RAB Prices Long'!$E:$E,'All Prices combined'!$G513)))),2)</f>
        <v>133.38999999999999</v>
      </c>
      <c r="BD513" s="2">
        <f>ROUND(IF($B513="Annuity",SUMIFS('Annuity Prices'!BG:BG,'Annuity Prices'!$B:$B,$D513,'Annuity Prices'!$E:$E,$G513),IF($B513="RAB Short",SUMIFS('RAB Prices Short'!BG:BG,'RAB Prices Short'!$B:$B,'All Prices combined'!$D513,'RAB Prices Short'!$E:$E,'All Prices combined'!$G513),IF($B513="RAB Long",SUMIFS('RAB Prices Long'!BG:BG,'RAB Prices Long'!$B:$B,'All Prices combined'!$D513,'RAB Prices Long'!$E:$E,'All Prices combined'!$G513)))),2)</f>
        <v>136.74</v>
      </c>
      <c r="BE513" s="2">
        <f>ROUND(IF($B513="Annuity",SUMIFS('Annuity Prices'!BH:BH,'Annuity Prices'!$B:$B,$D513,'Annuity Prices'!$E:$E,$G513),IF($B513="RAB Short",SUMIFS('RAB Prices Short'!BH:BH,'RAB Prices Short'!$B:$B,'All Prices combined'!$D513,'RAB Prices Short'!$E:$E,'All Prices combined'!$G513),IF($B513="RAB Long",SUMIFS('RAB Prices Long'!BH:BH,'RAB Prices Long'!$B:$B,'All Prices combined'!$D513,'RAB Prices Long'!$E:$E,'All Prices combined'!$G513)))),2)</f>
        <v>140.15</v>
      </c>
      <c r="BF513" s="2">
        <f>ROUND(IF($B513="Annuity",SUMIFS('Annuity Prices'!BI:BI,'Annuity Prices'!$B:$B,$D513,'Annuity Prices'!$E:$E,$G513),IF($B513="RAB Short",SUMIFS('RAB Prices Short'!BI:BI,'RAB Prices Short'!$B:$B,'All Prices combined'!$D513,'RAB Prices Short'!$E:$E,'All Prices combined'!$G513),IF($B513="RAB Long",SUMIFS('RAB Prices Long'!BI:BI,'RAB Prices Long'!$B:$B,'All Prices combined'!$D513,'RAB Prices Long'!$E:$E,'All Prices combined'!$G513)))),2)</f>
        <v>148.28</v>
      </c>
      <c r="BG513" s="2">
        <f>ROUND(IF($B513="Annuity",SUMIFS('Annuity Prices'!BJ:BJ,'Annuity Prices'!$B:$B,$D513,'Annuity Prices'!$E:$E,$G513),IF($B513="RAB Short",SUMIFS('RAB Prices Short'!BJ:BJ,'RAB Prices Short'!$B:$B,'All Prices combined'!$D513,'RAB Prices Short'!$E:$E,'All Prices combined'!$G513),IF($B513="RAB Long",SUMIFS('RAB Prices Long'!BJ:BJ,'RAB Prices Long'!$B:$B,'All Prices combined'!$D513,'RAB Prices Long'!$E:$E,'All Prices combined'!$G513)))),2)</f>
        <v>153.46</v>
      </c>
      <c r="BH513" s="2">
        <f>ROUND(IF($B513="Annuity",SUMIFS('Annuity Prices'!BK:BK,'Annuity Prices'!$B:$B,$D513,'Annuity Prices'!$E:$E,$G513),IF($B513="RAB Short",SUMIFS('RAB Prices Short'!BK:BK,'RAB Prices Short'!$B:$B,'All Prices combined'!$D513,'RAB Prices Short'!$E:$E,'All Prices combined'!$G513),IF($B513="RAB Long",SUMIFS('RAB Prices Long'!BK:BK,'RAB Prices Long'!$B:$B,'All Prices combined'!$D513,'RAB Prices Long'!$E:$E,'All Prices combined'!$G513)))),2)</f>
        <v>157.30000000000001</v>
      </c>
      <c r="BI513" s="2">
        <f>ROUND(IF($B513="Annuity",SUMIFS('Annuity Prices'!BL:BL,'Annuity Prices'!$B:$B,$D513,'Annuity Prices'!$E:$E,$G513),IF($B513="RAB Short",SUMIFS('RAB Prices Short'!BL:BL,'RAB Prices Short'!$B:$B,'All Prices combined'!$D513,'RAB Prices Short'!$E:$E,'All Prices combined'!$G513),IF($B513="RAB Long",SUMIFS('RAB Prices Long'!BL:BL,'RAB Prices Long'!$B:$B,'All Prices combined'!$D513,'RAB Prices Long'!$E:$E,'All Prices combined'!$G513)))),2)</f>
        <v>161.22</v>
      </c>
      <c r="BJ513" s="2">
        <f>ROUND(IF($B513="Annuity",SUMIFS('Annuity Prices'!BM:BM,'Annuity Prices'!$B:$B,$D513,'Annuity Prices'!$E:$E,$G513),IF($B513="RAB Short",SUMIFS('RAB Prices Short'!BM:BM,'RAB Prices Short'!$B:$B,'All Prices combined'!$D513,'RAB Prices Short'!$E:$E,'All Prices combined'!$G513),IF($B513="RAB Long",SUMIFS('RAB Prices Long'!BM:BM,'RAB Prices Long'!$B:$B,'All Prices combined'!$D513,'RAB Prices Long'!$E:$E,'All Prices combined'!$G513)))),2)</f>
        <v>169.1</v>
      </c>
      <c r="BK513" s="2">
        <f>ROUND(IF($B513="Annuity",SUMIFS('Annuity Prices'!BN:BN,'Annuity Prices'!$B:$B,$D513,'Annuity Prices'!$E:$E,$G513),IF($B513="RAB Short",SUMIFS('RAB Prices Short'!BN:BN,'RAB Prices Short'!$B:$B,'All Prices combined'!$D513,'RAB Prices Short'!$E:$E,'All Prices combined'!$G513),IF($B513="RAB Long",SUMIFS('RAB Prices Long'!BN:BN,'RAB Prices Long'!$B:$B,'All Prices combined'!$D513,'RAB Prices Long'!$E:$E,'All Prices combined'!$G513)))),2)</f>
        <v>173.33</v>
      </c>
      <c r="BL513" s="2">
        <f>ROUND(IF($B513="Annuity",SUMIFS('Annuity Prices'!BO:BO,'Annuity Prices'!$B:$B,$D513,'Annuity Prices'!$E:$E,$G513),IF($B513="RAB Short",SUMIFS('RAB Prices Short'!BO:BO,'RAB Prices Short'!$B:$B,'All Prices combined'!$D513,'RAB Prices Short'!$E:$E,'All Prices combined'!$G513),IF($B513="RAB Long",SUMIFS('RAB Prices Long'!BO:BO,'RAB Prices Long'!$B:$B,'All Prices combined'!$D513,'RAB Prices Long'!$E:$E,'All Prices combined'!$G513)))),2)</f>
        <v>177.66</v>
      </c>
      <c r="BM513" s="2">
        <f>ROUND(IF($B513="Annuity",SUMIFS('Annuity Prices'!BP:BP,'Annuity Prices'!$B:$B,$D513,'Annuity Prices'!$E:$E,$G513),IF($B513="RAB Short",SUMIFS('RAB Prices Short'!BP:BP,'RAB Prices Short'!$B:$B,'All Prices combined'!$D513,'RAB Prices Short'!$E:$E,'All Prices combined'!$G513),IF($B513="RAB Long",SUMIFS('RAB Prices Long'!BP:BP,'RAB Prices Long'!$B:$B,'All Prices combined'!$D513,'RAB Prices Long'!$E:$E,'All Prices combined'!$G513)))),2)</f>
        <v>182.1</v>
      </c>
      <c r="BN513" s="2">
        <f>ROUND(IF($B513="Annuity",SUMIFS('Annuity Prices'!BQ:BQ,'Annuity Prices'!$B:$B,$D513,'Annuity Prices'!$E:$E,$G513),IF($B513="RAB Short",SUMIFS('RAB Prices Short'!BQ:BQ,'RAB Prices Short'!$B:$B,'All Prices combined'!$D513,'RAB Prices Short'!$E:$E,'All Prices combined'!$G513),IF($B513="RAB Long",SUMIFS('RAB Prices Long'!BQ:BQ,'RAB Prices Long'!$B:$B,'All Prices combined'!$D513,'RAB Prices Long'!$E:$E,'All Prices combined'!$G513)))),2)</f>
        <v>189.01</v>
      </c>
      <c r="BO513" s="2">
        <f>ROUND(IF($B513="Annuity",SUMIFS('Annuity Prices'!BR:BR,'Annuity Prices'!$B:$B,$D513,'Annuity Prices'!$E:$E,$G513),IF($B513="RAB Short",SUMIFS('RAB Prices Short'!BR:BR,'RAB Prices Short'!$B:$B,'All Prices combined'!$D513,'RAB Prices Short'!$E:$E,'All Prices combined'!$G513),IF($B513="RAB Long",SUMIFS('RAB Prices Long'!BR:BR,'RAB Prices Long'!$B:$B,'All Prices combined'!$D513,'RAB Prices Long'!$E:$E,'All Prices combined'!$G513)))),2)</f>
        <v>193.73</v>
      </c>
      <c r="BP513" s="2">
        <f>ROUND(IF($B513="Annuity",SUMIFS('Annuity Prices'!BS:BS,'Annuity Prices'!$B:$B,$D513,'Annuity Prices'!$E:$E,$G513),IF($B513="RAB Short",SUMIFS('RAB Prices Short'!BS:BS,'RAB Prices Short'!$B:$B,'All Prices combined'!$D513,'RAB Prices Short'!$E:$E,'All Prices combined'!$G513),IF($B513="RAB Long",SUMIFS('RAB Prices Long'!BS:BS,'RAB Prices Long'!$B:$B,'All Prices combined'!$D513,'RAB Prices Long'!$E:$E,'All Prices combined'!$G513)))),2)</f>
        <v>198.58</v>
      </c>
      <c r="BQ513" s="2">
        <f>ROUND(IF($B513="Annuity",SUMIFS('Annuity Prices'!BT:BT,'Annuity Prices'!$B:$B,$D513,'Annuity Prices'!$E:$E,$G513),IF($B513="RAB Short",SUMIFS('RAB Prices Short'!BT:BT,'RAB Prices Short'!$B:$B,'All Prices combined'!$D513,'RAB Prices Short'!$E:$E,'All Prices combined'!$G513),IF($B513="RAB Long",SUMIFS('RAB Prices Long'!BT:BT,'RAB Prices Long'!$B:$B,'All Prices combined'!$D513,'RAB Prices Long'!$E:$E,'All Prices combined'!$G513)))),2)</f>
        <v>203.54</v>
      </c>
      <c r="BR513" s="2">
        <f>ROUND(IF($B513="Annuity",SUMIFS('Annuity Prices'!BU:BU,'Annuity Prices'!$B:$B,$D513,'Annuity Prices'!$E:$E,$G513),IF($B513="RAB Short",SUMIFS('RAB Prices Short'!BU:BU,'RAB Prices Short'!$B:$B,'All Prices combined'!$D513,'RAB Prices Short'!$E:$E,'All Prices combined'!$G513),IF($B513="RAB Long",SUMIFS('RAB Prices Long'!BU:BU,'RAB Prices Long'!$B:$B,'All Prices combined'!$D513,'RAB Prices Long'!$E:$E,'All Prices combined'!$G513)))),2)</f>
        <v>213.5</v>
      </c>
      <c r="BS513" s="2">
        <f>ROUND(IF($B513="Annuity",SUMIFS('Annuity Prices'!BV:BV,'Annuity Prices'!$B:$B,$D513,'Annuity Prices'!$E:$E,$G513),IF($B513="RAB Short",SUMIFS('RAB Prices Short'!BV:BV,'RAB Prices Short'!$B:$B,'All Prices combined'!$D513,'RAB Prices Short'!$E:$E,'All Prices combined'!$G513),IF($B513="RAB Long",SUMIFS('RAB Prices Long'!BV:BV,'RAB Prices Long'!$B:$B,'All Prices combined'!$D513,'RAB Prices Long'!$E:$E,'All Prices combined'!$G513)))),2)</f>
        <v>218.84</v>
      </c>
      <c r="BT513" s="2">
        <f>ROUND(IF($B513="Annuity",SUMIFS('Annuity Prices'!BW:BW,'Annuity Prices'!$B:$B,$D513,'Annuity Prices'!$E:$E,$G513),IF($B513="RAB Short",SUMIFS('RAB Prices Short'!BW:BW,'RAB Prices Short'!$B:$B,'All Prices combined'!$D513,'RAB Prices Short'!$E:$E,'All Prices combined'!$G513),IF($B513="RAB Long",SUMIFS('RAB Prices Long'!BW:BW,'RAB Prices Long'!$B:$B,'All Prices combined'!$D513,'RAB Prices Long'!$E:$E,'All Prices combined'!$G513)))),2)</f>
        <v>224.31</v>
      </c>
      <c r="BU513" s="2">
        <f>ROUND(IF($B513="Annuity",SUMIFS('Annuity Prices'!BX:BX,'Annuity Prices'!$B:$B,$D513,'Annuity Prices'!$E:$E,$G513),IF($B513="RAB Short",SUMIFS('RAB Prices Short'!BX:BX,'RAB Prices Short'!$B:$B,'All Prices combined'!$D513,'RAB Prices Short'!$E:$E,'All Prices combined'!$G513),IF($B513="RAB Long",SUMIFS('RAB Prices Long'!BX:BX,'RAB Prices Long'!$B:$B,'All Prices combined'!$D513,'RAB Prices Long'!$E:$E,'All Prices combined'!$G513)))),2)</f>
        <v>229.92</v>
      </c>
    </row>
    <row r="514" spans="2:73" x14ac:dyDescent="0.25">
      <c r="B514" t="s">
        <v>45</v>
      </c>
      <c r="C514">
        <v>24</v>
      </c>
      <c r="D514" t="s">
        <v>200</v>
      </c>
      <c r="E514" t="s">
        <v>199</v>
      </c>
      <c r="F514">
        <v>24</v>
      </c>
      <c r="G514" t="s">
        <v>202</v>
      </c>
      <c r="I514" s="2">
        <f>ROUND(IF($B514="Annuity",SUMIFS('Annuity Prices'!L:L,'Annuity Prices'!$B:$B,$D514,'Annuity Prices'!$E:$E,$G514),IF($B514="RAB Short",SUMIFS('RAB Prices Short'!L:L,'RAB Prices Short'!$B:$B,'All Prices combined'!$D514,'RAB Prices Short'!$E:$E,'All Prices combined'!$G514),IF($B514="RAB Long",SUMIFS('RAB Prices Long'!L:L,'RAB Prices Long'!$B:$B,'All Prices combined'!$D514,'RAB Prices Long'!$E:$E,'All Prices combined'!$G514)))),2)</f>
        <v>0</v>
      </c>
      <c r="J514" s="2">
        <f>ROUND(IF($B514="Annuity",SUMIFS('Annuity Prices'!M:M,'Annuity Prices'!$B:$B,$D514,'Annuity Prices'!$E:$E,$G514),IF($B514="RAB Short",SUMIFS('RAB Prices Short'!M:M,'RAB Prices Short'!$B:$B,'All Prices combined'!$D514,'RAB Prices Short'!$E:$E,'All Prices combined'!$G514),IF($B514="RAB Long",SUMIFS('RAB Prices Long'!M:M,'RAB Prices Long'!$B:$B,'All Prices combined'!$D514,'RAB Prices Long'!$E:$E,'All Prices combined'!$G514)))),2)</f>
        <v>0</v>
      </c>
      <c r="K514" s="2">
        <f>ROUND(IF($B514="Annuity",SUMIFS('Annuity Prices'!N:N,'Annuity Prices'!$B:$B,$D514,'Annuity Prices'!$E:$E,$G514),IF($B514="RAB Short",SUMIFS('RAB Prices Short'!N:N,'RAB Prices Short'!$B:$B,'All Prices combined'!$D514,'RAB Prices Short'!$E:$E,'All Prices combined'!$G514),IF($B514="RAB Long",SUMIFS('RAB Prices Long'!N:N,'RAB Prices Long'!$B:$B,'All Prices combined'!$D514,'RAB Prices Long'!$E:$E,'All Prices combined'!$G514)))),2)</f>
        <v>59.14</v>
      </c>
      <c r="L514" s="2">
        <f>ROUND(IF($B514="Annuity",SUMIFS('Annuity Prices'!O:O,'Annuity Prices'!$B:$B,$D514,'Annuity Prices'!$E:$E,$G514),IF($B514="RAB Short",SUMIFS('RAB Prices Short'!O:O,'RAB Prices Short'!$B:$B,'All Prices combined'!$D514,'RAB Prices Short'!$E:$E,'All Prices combined'!$G514),IF($B514="RAB Long",SUMIFS('RAB Prices Long'!O:O,'RAB Prices Long'!$B:$B,'All Prices combined'!$D514,'RAB Prices Long'!$E:$E,'All Prices combined'!$G514)))),2)</f>
        <v>60.84</v>
      </c>
      <c r="M514" s="2">
        <f>ROUND(IF($B514="Annuity",SUMIFS('Annuity Prices'!P:P,'Annuity Prices'!$B:$B,$D514,'Annuity Prices'!$E:$E,$G514),IF($B514="RAB Short",SUMIFS('RAB Prices Short'!P:P,'RAB Prices Short'!$B:$B,'All Prices combined'!$D514,'RAB Prices Short'!$E:$E,'All Prices combined'!$G514),IF($B514="RAB Long",SUMIFS('RAB Prices Long'!P:P,'RAB Prices Long'!$B:$B,'All Prices combined'!$D514,'RAB Prices Long'!$E:$E,'All Prices combined'!$G514)))),2)</f>
        <v>63.92</v>
      </c>
      <c r="N514" s="2">
        <f>ROUND(IF($B514="Annuity",SUMIFS('Annuity Prices'!Q:Q,'Annuity Prices'!$B:$B,$D514,'Annuity Prices'!$E:$E,$G514),IF($B514="RAB Short",SUMIFS('RAB Prices Short'!Q:Q,'RAB Prices Short'!$B:$B,'All Prices combined'!$D514,'RAB Prices Short'!$E:$E,'All Prices combined'!$G514),IF($B514="RAB Long",SUMIFS('RAB Prices Long'!Q:Q,'RAB Prices Long'!$B:$B,'All Prices combined'!$D514,'RAB Prices Long'!$E:$E,'All Prices combined'!$G514)))),2)</f>
        <v>65.52</v>
      </c>
      <c r="O514" s="2">
        <f>ROUND(IF($B514="Annuity",SUMIFS('Annuity Prices'!R:R,'Annuity Prices'!$B:$B,$D514,'Annuity Prices'!$E:$E,$G514),IF($B514="RAB Short",SUMIFS('RAB Prices Short'!R:R,'RAB Prices Short'!$B:$B,'All Prices combined'!$D514,'RAB Prices Short'!$E:$E,'All Prices combined'!$G514),IF($B514="RAB Long",SUMIFS('RAB Prices Long'!R:R,'RAB Prices Long'!$B:$B,'All Prices combined'!$D514,'RAB Prices Long'!$E:$E,'All Prices combined'!$G514)))),2)</f>
        <v>67.150000000000006</v>
      </c>
      <c r="P514" s="2">
        <f>ROUND(IF($B514="Annuity",SUMIFS('Annuity Prices'!S:S,'Annuity Prices'!$B:$B,$D514,'Annuity Prices'!$E:$E,$G514),IF($B514="RAB Short",SUMIFS('RAB Prices Short'!S:S,'RAB Prices Short'!$B:$B,'All Prices combined'!$D514,'RAB Prices Short'!$E:$E,'All Prices combined'!$G514),IF($B514="RAB Long",SUMIFS('RAB Prices Long'!S:S,'RAB Prices Long'!$B:$B,'All Prices combined'!$D514,'RAB Prices Long'!$E:$E,'All Prices combined'!$G514)))),2)</f>
        <v>68.83</v>
      </c>
      <c r="Q514" s="2">
        <f>ROUND(IF($B514="Annuity",SUMIFS('Annuity Prices'!T:T,'Annuity Prices'!$B:$B,$D514,'Annuity Prices'!$E:$E,$G514),IF($B514="RAB Short",SUMIFS('RAB Prices Short'!T:T,'RAB Prices Short'!$B:$B,'All Prices combined'!$D514,'RAB Prices Short'!$E:$E,'All Prices combined'!$G514),IF($B514="RAB Long",SUMIFS('RAB Prices Long'!T:T,'RAB Prices Long'!$B:$B,'All Prices combined'!$D514,'RAB Prices Long'!$E:$E,'All Prices combined'!$G514)))),2)</f>
        <v>74.58</v>
      </c>
      <c r="R514" s="2">
        <f>ROUND(IF($B514="Annuity",SUMIFS('Annuity Prices'!U:U,'Annuity Prices'!$B:$B,$D514,'Annuity Prices'!$E:$E,$G514),IF($B514="RAB Short",SUMIFS('RAB Prices Short'!U:U,'RAB Prices Short'!$B:$B,'All Prices combined'!$D514,'RAB Prices Short'!$E:$E,'All Prices combined'!$G514),IF($B514="RAB Long",SUMIFS('RAB Prices Long'!U:U,'RAB Prices Long'!$B:$B,'All Prices combined'!$D514,'RAB Prices Long'!$E:$E,'All Prices combined'!$G514)))),2)</f>
        <v>76.44</v>
      </c>
      <c r="S514" s="2">
        <f>ROUND(IF($B514="Annuity",SUMIFS('Annuity Prices'!V:V,'Annuity Prices'!$B:$B,$D514,'Annuity Prices'!$E:$E,$G514),IF($B514="RAB Short",SUMIFS('RAB Prices Short'!V:V,'RAB Prices Short'!$B:$B,'All Prices combined'!$D514,'RAB Prices Short'!$E:$E,'All Prices combined'!$G514),IF($B514="RAB Long",SUMIFS('RAB Prices Long'!V:V,'RAB Prices Long'!$B:$B,'All Prices combined'!$D514,'RAB Prices Long'!$E:$E,'All Prices combined'!$G514)))),2)</f>
        <v>78.36</v>
      </c>
      <c r="T514" s="2">
        <f>ROUND(IF($B514="Annuity",SUMIFS('Annuity Prices'!W:W,'Annuity Prices'!$B:$B,$D514,'Annuity Prices'!$E:$E,$G514),IF($B514="RAB Short",SUMIFS('RAB Prices Short'!W:W,'RAB Prices Short'!$B:$B,'All Prices combined'!$D514,'RAB Prices Short'!$E:$E,'All Prices combined'!$G514),IF($B514="RAB Long",SUMIFS('RAB Prices Long'!W:W,'RAB Prices Long'!$B:$B,'All Prices combined'!$D514,'RAB Prices Long'!$E:$E,'All Prices combined'!$G514)))),2)</f>
        <v>80.319999999999993</v>
      </c>
      <c r="U514" s="2">
        <f>ROUND(IF($B514="Annuity",SUMIFS('Annuity Prices'!X:X,'Annuity Prices'!$B:$B,$D514,'Annuity Prices'!$E:$E,$G514),IF($B514="RAB Short",SUMIFS('RAB Prices Short'!X:X,'RAB Prices Short'!$B:$B,'All Prices combined'!$D514,'RAB Prices Short'!$E:$E,'All Prices combined'!$G514),IF($B514="RAB Long",SUMIFS('RAB Prices Long'!X:X,'RAB Prices Long'!$B:$B,'All Prices combined'!$D514,'RAB Prices Long'!$E:$E,'All Prices combined'!$G514)))),2)</f>
        <v>86.98</v>
      </c>
      <c r="V514" s="2">
        <f>ROUND(IF($B514="Annuity",SUMIFS('Annuity Prices'!Y:Y,'Annuity Prices'!$B:$B,$D514,'Annuity Prices'!$E:$E,$G514),IF($B514="RAB Short",SUMIFS('RAB Prices Short'!Y:Y,'RAB Prices Short'!$B:$B,'All Prices combined'!$D514,'RAB Prices Short'!$E:$E,'All Prices combined'!$G514),IF($B514="RAB Long",SUMIFS('RAB Prices Long'!Y:Y,'RAB Prices Long'!$B:$B,'All Prices combined'!$D514,'RAB Prices Long'!$E:$E,'All Prices combined'!$G514)))),2)</f>
        <v>89.15</v>
      </c>
      <c r="W514" s="2">
        <f>ROUND(IF($B514="Annuity",SUMIFS('Annuity Prices'!Z:Z,'Annuity Prices'!$B:$B,$D514,'Annuity Prices'!$E:$E,$G514),IF($B514="RAB Short",SUMIFS('RAB Prices Short'!Z:Z,'RAB Prices Short'!$B:$B,'All Prices combined'!$D514,'RAB Prices Short'!$E:$E,'All Prices combined'!$G514),IF($B514="RAB Long",SUMIFS('RAB Prices Long'!Z:Z,'RAB Prices Long'!$B:$B,'All Prices combined'!$D514,'RAB Prices Long'!$E:$E,'All Prices combined'!$G514)))),2)</f>
        <v>91.38</v>
      </c>
      <c r="X514" s="2">
        <f>ROUND(IF($B514="Annuity",SUMIFS('Annuity Prices'!AA:AA,'Annuity Prices'!$B:$B,$D514,'Annuity Prices'!$E:$E,$G514),IF($B514="RAB Short",SUMIFS('RAB Prices Short'!AA:AA,'RAB Prices Short'!$B:$B,'All Prices combined'!$D514,'RAB Prices Short'!$E:$E,'All Prices combined'!$G514),IF($B514="RAB Long",SUMIFS('RAB Prices Long'!AA:AA,'RAB Prices Long'!$B:$B,'All Prices combined'!$D514,'RAB Prices Long'!$E:$E,'All Prices combined'!$G514)))),2)</f>
        <v>93.66</v>
      </c>
      <c r="Y514" s="2">
        <f>ROUND(IF($B514="Annuity",SUMIFS('Annuity Prices'!AB:AB,'Annuity Prices'!$B:$B,$D514,'Annuity Prices'!$E:$E,$G514),IF($B514="RAB Short",SUMIFS('RAB Prices Short'!AB:AB,'RAB Prices Short'!$B:$B,'All Prices combined'!$D514,'RAB Prices Short'!$E:$E,'All Prices combined'!$G514),IF($B514="RAB Long",SUMIFS('RAB Prices Long'!AB:AB,'RAB Prices Long'!$B:$B,'All Prices combined'!$D514,'RAB Prices Long'!$E:$E,'All Prices combined'!$G514)))),2)</f>
        <v>101.39</v>
      </c>
      <c r="Z514" s="2">
        <f>ROUND(IF($B514="Annuity",SUMIFS('Annuity Prices'!AC:AC,'Annuity Prices'!$B:$B,$D514,'Annuity Prices'!$E:$E,$G514),IF($B514="RAB Short",SUMIFS('RAB Prices Short'!AC:AC,'RAB Prices Short'!$B:$B,'All Prices combined'!$D514,'RAB Prices Short'!$E:$E,'All Prices combined'!$G514),IF($B514="RAB Long",SUMIFS('RAB Prices Long'!AC:AC,'RAB Prices Long'!$B:$B,'All Prices combined'!$D514,'RAB Prices Long'!$E:$E,'All Prices combined'!$G514)))),2)</f>
        <v>103.92</v>
      </c>
      <c r="AA514" s="2">
        <f>ROUND(IF($B514="Annuity",SUMIFS('Annuity Prices'!AD:AD,'Annuity Prices'!$B:$B,$D514,'Annuity Prices'!$E:$E,$G514),IF($B514="RAB Short",SUMIFS('RAB Prices Short'!AD:AD,'RAB Prices Short'!$B:$B,'All Prices combined'!$D514,'RAB Prices Short'!$E:$E,'All Prices combined'!$G514),IF($B514="RAB Long",SUMIFS('RAB Prices Long'!AD:AD,'RAB Prices Long'!$B:$B,'All Prices combined'!$D514,'RAB Prices Long'!$E:$E,'All Prices combined'!$G514)))),2)</f>
        <v>106.52</v>
      </c>
      <c r="AB514" s="2">
        <f>ROUND(IF($B514="Annuity",SUMIFS('Annuity Prices'!AE:AE,'Annuity Prices'!$B:$B,$D514,'Annuity Prices'!$E:$E,$G514),IF($B514="RAB Short",SUMIFS('RAB Prices Short'!AE:AE,'RAB Prices Short'!$B:$B,'All Prices combined'!$D514,'RAB Prices Short'!$E:$E,'All Prices combined'!$G514),IF($B514="RAB Long",SUMIFS('RAB Prices Long'!AE:AE,'RAB Prices Long'!$B:$B,'All Prices combined'!$D514,'RAB Prices Long'!$E:$E,'All Prices combined'!$G514)))),2)</f>
        <v>109.18</v>
      </c>
      <c r="AC514" s="2">
        <f>ROUND(IF($B514="Annuity",SUMIFS('Annuity Prices'!AF:AF,'Annuity Prices'!$B:$B,$D514,'Annuity Prices'!$E:$E,$G514),IF($B514="RAB Short",SUMIFS('RAB Prices Short'!AF:AF,'RAB Prices Short'!$B:$B,'All Prices combined'!$D514,'RAB Prices Short'!$E:$E,'All Prices combined'!$G514),IF($B514="RAB Long",SUMIFS('RAB Prices Long'!AF:AF,'RAB Prices Long'!$B:$B,'All Prices combined'!$D514,'RAB Prices Long'!$E:$E,'All Prices combined'!$G514)))),2)</f>
        <v>118.13</v>
      </c>
      <c r="AD514" s="2">
        <f>ROUND(IF($B514="Annuity",SUMIFS('Annuity Prices'!AG:AG,'Annuity Prices'!$B:$B,$D514,'Annuity Prices'!$E:$E,$G514),IF($B514="RAB Short",SUMIFS('RAB Prices Short'!AG:AG,'RAB Prices Short'!$B:$B,'All Prices combined'!$D514,'RAB Prices Short'!$E:$E,'All Prices combined'!$G514),IF($B514="RAB Long",SUMIFS('RAB Prices Long'!AG:AG,'RAB Prices Long'!$B:$B,'All Prices combined'!$D514,'RAB Prices Long'!$E:$E,'All Prices combined'!$G514)))),2)</f>
        <v>121.08</v>
      </c>
      <c r="AE514" s="2">
        <f>ROUND(IF($B514="Annuity",SUMIFS('Annuity Prices'!AH:AH,'Annuity Prices'!$B:$B,$D514,'Annuity Prices'!$E:$E,$G514),IF($B514="RAB Short",SUMIFS('RAB Prices Short'!AH:AH,'RAB Prices Short'!$B:$B,'All Prices combined'!$D514,'RAB Prices Short'!$E:$E,'All Prices combined'!$G514),IF($B514="RAB Long",SUMIFS('RAB Prices Long'!AH:AH,'RAB Prices Long'!$B:$B,'All Prices combined'!$D514,'RAB Prices Long'!$E:$E,'All Prices combined'!$G514)))),2)</f>
        <v>124.11</v>
      </c>
      <c r="AF514" s="2">
        <f>ROUND(IF($B514="Annuity",SUMIFS('Annuity Prices'!AI:AI,'Annuity Prices'!$B:$B,$D514,'Annuity Prices'!$E:$E,$G514),IF($B514="RAB Short",SUMIFS('RAB Prices Short'!AI:AI,'RAB Prices Short'!$B:$B,'All Prices combined'!$D514,'RAB Prices Short'!$E:$E,'All Prices combined'!$G514),IF($B514="RAB Long",SUMIFS('RAB Prices Long'!AI:AI,'RAB Prices Long'!$B:$B,'All Prices combined'!$D514,'RAB Prices Long'!$E:$E,'All Prices combined'!$G514)))),2)</f>
        <v>127.21</v>
      </c>
      <c r="AG514" s="2">
        <f>ROUND(IF($B514="Annuity",SUMIFS('Annuity Prices'!AJ:AJ,'Annuity Prices'!$B:$B,$D514,'Annuity Prices'!$E:$E,$G514),IF($B514="RAB Short",SUMIFS('RAB Prices Short'!AJ:AJ,'RAB Prices Short'!$B:$B,'All Prices combined'!$D514,'RAB Prices Short'!$E:$E,'All Prices combined'!$G514),IF($B514="RAB Long",SUMIFS('RAB Prices Long'!AJ:AJ,'RAB Prices Long'!$B:$B,'All Prices combined'!$D514,'RAB Prices Long'!$E:$E,'All Prices combined'!$G514)))),2)</f>
        <v>137.58000000000001</v>
      </c>
      <c r="AH514" s="2">
        <f>ROUND(IF($B514="Annuity",SUMIFS('Annuity Prices'!AK:AK,'Annuity Prices'!$B:$B,$D514,'Annuity Prices'!$E:$E,$G514),IF($B514="RAB Short",SUMIFS('RAB Prices Short'!AK:AK,'RAB Prices Short'!$B:$B,'All Prices combined'!$D514,'RAB Prices Short'!$E:$E,'All Prices combined'!$G514),IF($B514="RAB Long",SUMIFS('RAB Prices Long'!AK:AK,'RAB Prices Long'!$B:$B,'All Prices combined'!$D514,'RAB Prices Long'!$E:$E,'All Prices combined'!$G514)))),2)</f>
        <v>141.03</v>
      </c>
      <c r="AI514" s="2">
        <f>ROUND(IF($B514="Annuity",SUMIFS('Annuity Prices'!AL:AL,'Annuity Prices'!$B:$B,$D514,'Annuity Prices'!$E:$E,$G514),IF($B514="RAB Short",SUMIFS('RAB Prices Short'!AL:AL,'RAB Prices Short'!$B:$B,'All Prices combined'!$D514,'RAB Prices Short'!$E:$E,'All Prices combined'!$G514),IF($B514="RAB Long",SUMIFS('RAB Prices Long'!AL:AL,'RAB Prices Long'!$B:$B,'All Prices combined'!$D514,'RAB Prices Long'!$E:$E,'All Prices combined'!$G514)))),2)</f>
        <v>144.54</v>
      </c>
      <c r="AJ514" s="2">
        <f>ROUND(IF($B514="Annuity",SUMIFS('Annuity Prices'!AM:AM,'Annuity Prices'!$B:$B,$D514,'Annuity Prices'!$E:$E,$G514),IF($B514="RAB Short",SUMIFS('RAB Prices Short'!AM:AM,'RAB Prices Short'!$B:$B,'All Prices combined'!$D514,'RAB Prices Short'!$E:$E,'All Prices combined'!$G514),IF($B514="RAB Long",SUMIFS('RAB Prices Long'!AM:AM,'RAB Prices Long'!$B:$B,'All Prices combined'!$D514,'RAB Prices Long'!$E:$E,'All Prices combined'!$G514)))),2)</f>
        <v>148.16999999999999</v>
      </c>
      <c r="AK514" s="2">
        <f>ROUND(IF($B514="Annuity",SUMIFS('Annuity Prices'!AN:AN,'Annuity Prices'!$B:$B,$D514,'Annuity Prices'!$E:$E,$G514),IF($B514="RAB Short",SUMIFS('RAB Prices Short'!AN:AN,'RAB Prices Short'!$B:$B,'All Prices combined'!$D514,'RAB Prices Short'!$E:$E,'All Prices combined'!$G514),IF($B514="RAB Long",SUMIFS('RAB Prices Long'!AN:AN,'RAB Prices Long'!$B:$B,'All Prices combined'!$D514,'RAB Prices Long'!$E:$E,'All Prices combined'!$G514)))),2)</f>
        <v>160.16999999999999</v>
      </c>
      <c r="AL514" s="2">
        <f>ROUND(IF($B514="Annuity",SUMIFS('Annuity Prices'!AO:AO,'Annuity Prices'!$B:$B,$D514,'Annuity Prices'!$E:$E,$G514),IF($B514="RAB Short",SUMIFS('RAB Prices Short'!AO:AO,'RAB Prices Short'!$B:$B,'All Prices combined'!$D514,'RAB Prices Short'!$E:$E,'All Prices combined'!$G514),IF($B514="RAB Long",SUMIFS('RAB Prices Long'!AO:AO,'RAB Prices Long'!$B:$B,'All Prices combined'!$D514,'RAB Prices Long'!$E:$E,'All Prices combined'!$G514)))),2)</f>
        <v>164.18</v>
      </c>
      <c r="AM514" s="2">
        <f>ROUND(IF($B514="Annuity",SUMIFS('Annuity Prices'!AP:AP,'Annuity Prices'!$B:$B,$D514,'Annuity Prices'!$E:$E,$G514),IF($B514="RAB Short",SUMIFS('RAB Prices Short'!AP:AP,'RAB Prices Short'!$B:$B,'All Prices combined'!$D514,'RAB Prices Short'!$E:$E,'All Prices combined'!$G514),IF($B514="RAB Long",SUMIFS('RAB Prices Long'!AP:AP,'RAB Prices Long'!$B:$B,'All Prices combined'!$D514,'RAB Prices Long'!$E:$E,'All Prices combined'!$G514)))),2)</f>
        <v>168.29</v>
      </c>
      <c r="AN514" s="2">
        <f>ROUND(IF($B514="Annuity",SUMIFS('Annuity Prices'!AQ:AQ,'Annuity Prices'!$B:$B,$D514,'Annuity Prices'!$E:$E,$G514),IF($B514="RAB Short",SUMIFS('RAB Prices Short'!AQ:AQ,'RAB Prices Short'!$B:$B,'All Prices combined'!$D514,'RAB Prices Short'!$E:$E,'All Prices combined'!$G514),IF($B514="RAB Long",SUMIFS('RAB Prices Long'!AQ:AQ,'RAB Prices Long'!$B:$B,'All Prices combined'!$D514,'RAB Prices Long'!$E:$E,'All Prices combined'!$G514)))),2)</f>
        <v>172.49</v>
      </c>
      <c r="AO514" s="2">
        <f>ROUND(IF($B514="Annuity",SUMIFS('Annuity Prices'!AR:AR,'Annuity Prices'!$B:$B,$D514,'Annuity Prices'!$E:$E,$G514),IF($B514="RAB Short",SUMIFS('RAB Prices Short'!AR:AR,'RAB Prices Short'!$B:$B,'All Prices combined'!$D514,'RAB Prices Short'!$E:$E,'All Prices combined'!$G514),IF($B514="RAB Long",SUMIFS('RAB Prices Long'!AR:AR,'RAB Prices Long'!$B:$B,'All Prices combined'!$D514,'RAB Prices Long'!$E:$E,'All Prices combined'!$G514)))),2)</f>
        <v>0</v>
      </c>
      <c r="AP514" s="2">
        <f>ROUND(IF($B514="Annuity",SUMIFS('Annuity Prices'!AS:AS,'Annuity Prices'!$B:$B,$D514,'Annuity Prices'!$E:$E,$G514),IF($B514="RAB Short",SUMIFS('RAB Prices Short'!AS:AS,'RAB Prices Short'!$B:$B,'All Prices combined'!$D514,'RAB Prices Short'!$E:$E,'All Prices combined'!$G514),IF($B514="RAB Long",SUMIFS('RAB Prices Long'!AS:AS,'RAB Prices Long'!$B:$B,'All Prices combined'!$D514,'RAB Prices Long'!$E:$E,'All Prices combined'!$G514)))),2)</f>
        <v>0</v>
      </c>
      <c r="AQ514" s="2">
        <f>ROUND(IF($B514="Annuity",SUMIFS('Annuity Prices'!AT:AT,'Annuity Prices'!$B:$B,$D514,'Annuity Prices'!$E:$E,$G514),IF($B514="RAB Short",SUMIFS('RAB Prices Short'!AT:AT,'RAB Prices Short'!$B:$B,'All Prices combined'!$D514,'RAB Prices Short'!$E:$E,'All Prices combined'!$G514),IF($B514="RAB Long",SUMIFS('RAB Prices Long'!AT:AT,'RAB Prices Long'!$B:$B,'All Prices combined'!$D514,'RAB Prices Long'!$E:$E,'All Prices combined'!$G514)))),2)</f>
        <v>55.85</v>
      </c>
      <c r="AR514" s="2">
        <f>ROUND(IF($B514="Annuity",SUMIFS('Annuity Prices'!AU:AU,'Annuity Prices'!$B:$B,$D514,'Annuity Prices'!$E:$E,$G514),IF($B514="RAB Short",SUMIFS('RAB Prices Short'!AU:AU,'RAB Prices Short'!$B:$B,'All Prices combined'!$D514,'RAB Prices Short'!$E:$E,'All Prices combined'!$G514),IF($B514="RAB Long",SUMIFS('RAB Prices Long'!AU:AU,'RAB Prices Long'!$B:$B,'All Prices combined'!$D514,'RAB Prices Long'!$E:$E,'All Prices combined'!$G514)))),2)</f>
        <v>57.45</v>
      </c>
      <c r="AS514" s="2">
        <f>ROUND(IF($B514="Annuity",SUMIFS('Annuity Prices'!AV:AV,'Annuity Prices'!$B:$B,$D514,'Annuity Prices'!$E:$E,$G514),IF($B514="RAB Short",SUMIFS('RAB Prices Short'!AV:AV,'RAB Prices Short'!$B:$B,'All Prices combined'!$D514,'RAB Prices Short'!$E:$E,'All Prices combined'!$G514),IF($B514="RAB Long",SUMIFS('RAB Prices Long'!AV:AV,'RAB Prices Long'!$B:$B,'All Prices combined'!$D514,'RAB Prices Long'!$E:$E,'All Prices combined'!$G514)))),2)</f>
        <v>59.1</v>
      </c>
      <c r="AT514" s="2">
        <f>ROUND(IF($B514="Annuity",SUMIFS('Annuity Prices'!AW:AW,'Annuity Prices'!$B:$B,$D514,'Annuity Prices'!$E:$E,$G514),IF($B514="RAB Short",SUMIFS('RAB Prices Short'!AW:AW,'RAB Prices Short'!$B:$B,'All Prices combined'!$D514,'RAB Prices Short'!$E:$E,'All Prices combined'!$G514),IF($B514="RAB Long",SUMIFS('RAB Prices Long'!AW:AW,'RAB Prices Long'!$B:$B,'All Prices combined'!$D514,'RAB Prices Long'!$E:$E,'All Prices combined'!$G514)))),2)</f>
        <v>60.8</v>
      </c>
      <c r="AU514" s="2">
        <f>ROUND(IF($B514="Annuity",SUMIFS('Annuity Prices'!AX:AX,'Annuity Prices'!$B:$B,$D514,'Annuity Prices'!$E:$E,$G514),IF($B514="RAB Short",SUMIFS('RAB Prices Short'!AX:AX,'RAB Prices Short'!$B:$B,'All Prices combined'!$D514,'RAB Prices Short'!$E:$E,'All Prices combined'!$G514),IF($B514="RAB Long",SUMIFS('RAB Prices Long'!AX:AX,'RAB Prices Long'!$B:$B,'All Prices combined'!$D514,'RAB Prices Long'!$E:$E,'All Prices combined'!$G514)))),2)</f>
        <v>62.54</v>
      </c>
      <c r="AV514" s="2">
        <f>ROUND(IF($B514="Annuity",SUMIFS('Annuity Prices'!AY:AY,'Annuity Prices'!$B:$B,$D514,'Annuity Prices'!$E:$E,$G514),IF($B514="RAB Short",SUMIFS('RAB Prices Short'!AY:AY,'RAB Prices Short'!$B:$B,'All Prices combined'!$D514,'RAB Prices Short'!$E:$E,'All Prices combined'!$G514),IF($B514="RAB Long",SUMIFS('RAB Prices Long'!AY:AY,'RAB Prices Long'!$B:$B,'All Prices combined'!$D514,'RAB Prices Long'!$E:$E,'All Prices combined'!$G514)))),2)</f>
        <v>64.39</v>
      </c>
      <c r="AW514" s="2">
        <f>ROUND(IF($B514="Annuity",SUMIFS('Annuity Prices'!AZ:AZ,'Annuity Prices'!$B:$B,$D514,'Annuity Prices'!$E:$E,$G514),IF($B514="RAB Short",SUMIFS('RAB Prices Short'!AZ:AZ,'RAB Prices Short'!$B:$B,'All Prices combined'!$D514,'RAB Prices Short'!$E:$E,'All Prices combined'!$G514),IF($B514="RAB Long",SUMIFS('RAB Prices Long'!AZ:AZ,'RAB Prices Long'!$B:$B,'All Prices combined'!$D514,'RAB Prices Long'!$E:$E,'All Prices combined'!$G514)))),2)</f>
        <v>68.83</v>
      </c>
      <c r="AX514" s="2">
        <f>ROUND(IF($B514="Annuity",SUMIFS('Annuity Prices'!BA:BA,'Annuity Prices'!$B:$B,$D514,'Annuity Prices'!$E:$E,$G514),IF($B514="RAB Short",SUMIFS('RAB Prices Short'!BA:BA,'RAB Prices Short'!$B:$B,'All Prices combined'!$D514,'RAB Prices Short'!$E:$E,'All Prices combined'!$G514),IF($B514="RAB Long",SUMIFS('RAB Prices Long'!BA:BA,'RAB Prices Long'!$B:$B,'All Prices combined'!$D514,'RAB Prices Long'!$E:$E,'All Prices combined'!$G514)))),2)</f>
        <v>70.81</v>
      </c>
      <c r="AY514" s="2">
        <f>ROUND(IF($B514="Annuity",SUMIFS('Annuity Prices'!BB:BB,'Annuity Prices'!$B:$B,$D514,'Annuity Prices'!$E:$E,$G514),IF($B514="RAB Short",SUMIFS('RAB Prices Short'!BB:BB,'RAB Prices Short'!$B:$B,'All Prices combined'!$D514,'RAB Prices Short'!$E:$E,'All Prices combined'!$G514),IF($B514="RAB Long",SUMIFS('RAB Prices Long'!BB:BB,'RAB Prices Long'!$B:$B,'All Prices combined'!$D514,'RAB Prices Long'!$E:$E,'All Prices combined'!$G514)))),2)</f>
        <v>76.25</v>
      </c>
      <c r="AZ514" s="2">
        <f>ROUND(IF($B514="Annuity",SUMIFS('Annuity Prices'!BC:BC,'Annuity Prices'!$B:$B,$D514,'Annuity Prices'!$E:$E,$G514),IF($B514="RAB Short",SUMIFS('RAB Prices Short'!BC:BC,'RAB Prices Short'!$B:$B,'All Prices combined'!$D514,'RAB Prices Short'!$E:$E,'All Prices combined'!$G514),IF($B514="RAB Long",SUMIFS('RAB Prices Long'!BC:BC,'RAB Prices Long'!$B:$B,'All Prices combined'!$D514,'RAB Prices Long'!$E:$E,'All Prices combined'!$G514)))),2)</f>
        <v>78.36</v>
      </c>
      <c r="BA514" s="2">
        <f>ROUND(IF($B514="Annuity",SUMIFS('Annuity Prices'!BD:BD,'Annuity Prices'!$B:$B,$D514,'Annuity Prices'!$E:$E,$G514),IF($B514="RAB Short",SUMIFS('RAB Prices Short'!BD:BD,'RAB Prices Short'!$B:$B,'All Prices combined'!$D514,'RAB Prices Short'!$E:$E,'All Prices combined'!$G514),IF($B514="RAB Long",SUMIFS('RAB Prices Long'!BD:BD,'RAB Prices Long'!$B:$B,'All Prices combined'!$D514,'RAB Prices Long'!$E:$E,'All Prices combined'!$G514)))),2)</f>
        <v>80.319999999999993</v>
      </c>
      <c r="BB514" s="2">
        <f>ROUND(IF($B514="Annuity",SUMIFS('Annuity Prices'!BE:BE,'Annuity Prices'!$B:$B,$D514,'Annuity Prices'!$E:$E,$G514),IF($B514="RAB Short",SUMIFS('RAB Prices Short'!BE:BE,'RAB Prices Short'!$B:$B,'All Prices combined'!$D514,'RAB Prices Short'!$E:$E,'All Prices combined'!$G514),IF($B514="RAB Long",SUMIFS('RAB Prices Long'!BE:BE,'RAB Prices Long'!$B:$B,'All Prices combined'!$D514,'RAB Prices Long'!$E:$E,'All Prices combined'!$G514)))),2)</f>
        <v>82.63</v>
      </c>
      <c r="BC514" s="2">
        <f>ROUND(IF($B514="Annuity",SUMIFS('Annuity Prices'!BF:BF,'Annuity Prices'!$B:$B,$D514,'Annuity Prices'!$E:$E,$G514),IF($B514="RAB Short",SUMIFS('RAB Prices Short'!BF:BF,'RAB Prices Short'!$B:$B,'All Prices combined'!$D514,'RAB Prices Short'!$E:$E,'All Prices combined'!$G514),IF($B514="RAB Long",SUMIFS('RAB Prices Long'!BF:BF,'RAB Prices Long'!$B:$B,'All Prices combined'!$D514,'RAB Prices Long'!$E:$E,'All Prices combined'!$G514)))),2)</f>
        <v>88.43</v>
      </c>
      <c r="BD514" s="2">
        <f>ROUND(IF($B514="Annuity",SUMIFS('Annuity Prices'!BG:BG,'Annuity Prices'!$B:$B,$D514,'Annuity Prices'!$E:$E,$G514),IF($B514="RAB Short",SUMIFS('RAB Prices Short'!BG:BG,'RAB Prices Short'!$B:$B,'All Prices combined'!$D514,'RAB Prices Short'!$E:$E,'All Prices combined'!$G514),IF($B514="RAB Long",SUMIFS('RAB Prices Long'!BG:BG,'RAB Prices Long'!$B:$B,'All Prices combined'!$D514,'RAB Prices Long'!$E:$E,'All Prices combined'!$G514)))),2)</f>
        <v>91.38</v>
      </c>
      <c r="BE514" s="2">
        <f>ROUND(IF($B514="Annuity",SUMIFS('Annuity Prices'!BH:BH,'Annuity Prices'!$B:$B,$D514,'Annuity Prices'!$E:$E,$G514),IF($B514="RAB Short",SUMIFS('RAB Prices Short'!BH:BH,'RAB Prices Short'!$B:$B,'All Prices combined'!$D514,'RAB Prices Short'!$E:$E,'All Prices combined'!$G514),IF($B514="RAB Long",SUMIFS('RAB Prices Long'!BH:BH,'RAB Prices Long'!$B:$B,'All Prices combined'!$D514,'RAB Prices Long'!$E:$E,'All Prices combined'!$G514)))),2)</f>
        <v>93.66</v>
      </c>
      <c r="BF514" s="2">
        <f>ROUND(IF($B514="Annuity",SUMIFS('Annuity Prices'!BI:BI,'Annuity Prices'!$B:$B,$D514,'Annuity Prices'!$E:$E,$G514),IF($B514="RAB Short",SUMIFS('RAB Prices Short'!BI:BI,'RAB Prices Short'!$B:$B,'All Prices combined'!$D514,'RAB Prices Short'!$E:$E,'All Prices combined'!$G514),IF($B514="RAB Long",SUMIFS('RAB Prices Long'!BI:BI,'RAB Prices Long'!$B:$B,'All Prices combined'!$D514,'RAB Prices Long'!$E:$E,'All Prices combined'!$G514)))),2)</f>
        <v>96.35</v>
      </c>
      <c r="BG514" s="2">
        <f>ROUND(IF($B514="Annuity",SUMIFS('Annuity Prices'!BJ:BJ,'Annuity Prices'!$B:$B,$D514,'Annuity Prices'!$E:$E,$G514),IF($B514="RAB Short",SUMIFS('RAB Prices Short'!BJ:BJ,'RAB Prices Short'!$B:$B,'All Prices combined'!$D514,'RAB Prices Short'!$E:$E,'All Prices combined'!$G514),IF($B514="RAB Long",SUMIFS('RAB Prices Long'!BJ:BJ,'RAB Prices Long'!$B:$B,'All Prices combined'!$D514,'RAB Prices Long'!$E:$E,'All Prices combined'!$G514)))),2)</f>
        <v>102.42</v>
      </c>
      <c r="BH514" s="2">
        <f>ROUND(IF($B514="Annuity",SUMIFS('Annuity Prices'!BK:BK,'Annuity Prices'!$B:$B,$D514,'Annuity Prices'!$E:$E,$G514),IF($B514="RAB Short",SUMIFS('RAB Prices Short'!BK:BK,'RAB Prices Short'!$B:$B,'All Prices combined'!$D514,'RAB Prices Short'!$E:$E,'All Prices combined'!$G514),IF($B514="RAB Long",SUMIFS('RAB Prices Long'!BK:BK,'RAB Prices Long'!$B:$B,'All Prices combined'!$D514,'RAB Prices Long'!$E:$E,'All Prices combined'!$G514)))),2)</f>
        <v>106.52</v>
      </c>
      <c r="BI514" s="2">
        <f>ROUND(IF($B514="Annuity",SUMIFS('Annuity Prices'!BL:BL,'Annuity Prices'!$B:$B,$D514,'Annuity Prices'!$E:$E,$G514),IF($B514="RAB Short",SUMIFS('RAB Prices Short'!BL:BL,'RAB Prices Short'!$B:$B,'All Prices combined'!$D514,'RAB Prices Short'!$E:$E,'All Prices combined'!$G514),IF($B514="RAB Long",SUMIFS('RAB Prices Long'!BL:BL,'RAB Prices Long'!$B:$B,'All Prices combined'!$D514,'RAB Prices Long'!$E:$E,'All Prices combined'!$G514)))),2)</f>
        <v>109.18</v>
      </c>
      <c r="BJ514" s="2">
        <f>ROUND(IF($B514="Annuity",SUMIFS('Annuity Prices'!BM:BM,'Annuity Prices'!$B:$B,$D514,'Annuity Prices'!$E:$E,$G514),IF($B514="RAB Short",SUMIFS('RAB Prices Short'!BM:BM,'RAB Prices Short'!$B:$B,'All Prices combined'!$D514,'RAB Prices Short'!$E:$E,'All Prices combined'!$G514),IF($B514="RAB Long",SUMIFS('RAB Prices Long'!BM:BM,'RAB Prices Long'!$B:$B,'All Prices combined'!$D514,'RAB Prices Long'!$E:$E,'All Prices combined'!$G514)))),2)</f>
        <v>113.66</v>
      </c>
      <c r="BK514" s="2">
        <f>ROUND(IF($B514="Annuity",SUMIFS('Annuity Prices'!BN:BN,'Annuity Prices'!$B:$B,$D514,'Annuity Prices'!$E:$E,$G514),IF($B514="RAB Short",SUMIFS('RAB Prices Short'!BN:BN,'RAB Prices Short'!$B:$B,'All Prices combined'!$D514,'RAB Prices Short'!$E:$E,'All Prices combined'!$G514),IF($B514="RAB Long",SUMIFS('RAB Prices Long'!BN:BN,'RAB Prices Long'!$B:$B,'All Prices combined'!$D514,'RAB Prices Long'!$E:$E,'All Prices combined'!$G514)))),2)</f>
        <v>121.08</v>
      </c>
      <c r="BL514" s="2">
        <f>ROUND(IF($B514="Annuity",SUMIFS('Annuity Prices'!BO:BO,'Annuity Prices'!$B:$B,$D514,'Annuity Prices'!$E:$E,$G514),IF($B514="RAB Short",SUMIFS('RAB Prices Short'!BO:BO,'RAB Prices Short'!$B:$B,'All Prices combined'!$D514,'RAB Prices Short'!$E:$E,'All Prices combined'!$G514),IF($B514="RAB Long",SUMIFS('RAB Prices Long'!BO:BO,'RAB Prices Long'!$B:$B,'All Prices combined'!$D514,'RAB Prices Long'!$E:$E,'All Prices combined'!$G514)))),2)</f>
        <v>124.11</v>
      </c>
      <c r="BM514" s="2">
        <f>ROUND(IF($B514="Annuity",SUMIFS('Annuity Prices'!BP:BP,'Annuity Prices'!$B:$B,$D514,'Annuity Prices'!$E:$E,$G514),IF($B514="RAB Short",SUMIFS('RAB Prices Short'!BP:BP,'RAB Prices Short'!$B:$B,'All Prices combined'!$D514,'RAB Prices Short'!$E:$E,'All Prices combined'!$G514),IF($B514="RAB Long",SUMIFS('RAB Prices Long'!BP:BP,'RAB Prices Long'!$B:$B,'All Prices combined'!$D514,'RAB Prices Long'!$E:$E,'All Prices combined'!$G514)))),2)</f>
        <v>127.21</v>
      </c>
      <c r="BN514" s="2">
        <f>ROUND(IF($B514="Annuity",SUMIFS('Annuity Prices'!BQ:BQ,'Annuity Prices'!$B:$B,$D514,'Annuity Prices'!$E:$E,$G514),IF($B514="RAB Short",SUMIFS('RAB Prices Short'!BQ:BQ,'RAB Prices Short'!$B:$B,'All Prices combined'!$D514,'RAB Prices Short'!$E:$E,'All Prices combined'!$G514),IF($B514="RAB Long",SUMIFS('RAB Prices Long'!BQ:BQ,'RAB Prices Long'!$B:$B,'All Prices combined'!$D514,'RAB Prices Long'!$E:$E,'All Prices combined'!$G514)))),2)</f>
        <v>134.33000000000001</v>
      </c>
      <c r="BO514" s="2">
        <f>ROUND(IF($B514="Annuity",SUMIFS('Annuity Prices'!BR:BR,'Annuity Prices'!$B:$B,$D514,'Annuity Prices'!$E:$E,$G514),IF($B514="RAB Short",SUMIFS('RAB Prices Short'!BR:BR,'RAB Prices Short'!$B:$B,'All Prices combined'!$D514,'RAB Prices Short'!$E:$E,'All Prices combined'!$G514),IF($B514="RAB Long",SUMIFS('RAB Prices Long'!BR:BR,'RAB Prices Long'!$B:$B,'All Prices combined'!$D514,'RAB Prices Long'!$E:$E,'All Prices combined'!$G514)))),2)</f>
        <v>141.03</v>
      </c>
      <c r="BP514" s="2">
        <f>ROUND(IF($B514="Annuity",SUMIFS('Annuity Prices'!BS:BS,'Annuity Prices'!$B:$B,$D514,'Annuity Prices'!$E:$E,$G514),IF($B514="RAB Short",SUMIFS('RAB Prices Short'!BS:BS,'RAB Prices Short'!$B:$B,'All Prices combined'!$D514,'RAB Prices Short'!$E:$E,'All Prices combined'!$G514),IF($B514="RAB Long",SUMIFS('RAB Prices Long'!BS:BS,'RAB Prices Long'!$B:$B,'All Prices combined'!$D514,'RAB Prices Long'!$E:$E,'All Prices combined'!$G514)))),2)</f>
        <v>144.54</v>
      </c>
      <c r="BQ514" s="2">
        <f>ROUND(IF($B514="Annuity",SUMIFS('Annuity Prices'!BT:BT,'Annuity Prices'!$B:$B,$D514,'Annuity Prices'!$E:$E,$G514),IF($B514="RAB Short",SUMIFS('RAB Prices Short'!BT:BT,'RAB Prices Short'!$B:$B,'All Prices combined'!$D514,'RAB Prices Short'!$E:$E,'All Prices combined'!$G514),IF($B514="RAB Long",SUMIFS('RAB Prices Long'!BT:BT,'RAB Prices Long'!$B:$B,'All Prices combined'!$D514,'RAB Prices Long'!$E:$E,'All Prices combined'!$G514)))),2)</f>
        <v>148.16999999999999</v>
      </c>
      <c r="BR514" s="2">
        <f>ROUND(IF($B514="Annuity",SUMIFS('Annuity Prices'!BU:BU,'Annuity Prices'!$B:$B,$D514,'Annuity Prices'!$E:$E,$G514),IF($B514="RAB Short",SUMIFS('RAB Prices Short'!BU:BU,'RAB Prices Short'!$B:$B,'All Prices combined'!$D514,'RAB Prices Short'!$E:$E,'All Prices combined'!$G514),IF($B514="RAB Long",SUMIFS('RAB Prices Long'!BU:BU,'RAB Prices Long'!$B:$B,'All Prices combined'!$D514,'RAB Prices Long'!$E:$E,'All Prices combined'!$G514)))),2)</f>
        <v>154.07</v>
      </c>
      <c r="BS514" s="2">
        <f>ROUND(IF($B514="Annuity",SUMIFS('Annuity Prices'!BV:BV,'Annuity Prices'!$B:$B,$D514,'Annuity Prices'!$E:$E,$G514),IF($B514="RAB Short",SUMIFS('RAB Prices Short'!BV:BV,'RAB Prices Short'!$B:$B,'All Prices combined'!$D514,'RAB Prices Short'!$E:$E,'All Prices combined'!$G514),IF($B514="RAB Long",SUMIFS('RAB Prices Long'!BV:BV,'RAB Prices Long'!$B:$B,'All Prices combined'!$D514,'RAB Prices Long'!$E:$E,'All Prices combined'!$G514)))),2)</f>
        <v>164.18</v>
      </c>
      <c r="BT514" s="2">
        <f>ROUND(IF($B514="Annuity",SUMIFS('Annuity Prices'!BW:BW,'Annuity Prices'!$B:$B,$D514,'Annuity Prices'!$E:$E,$G514),IF($B514="RAB Short",SUMIFS('RAB Prices Short'!BW:BW,'RAB Prices Short'!$B:$B,'All Prices combined'!$D514,'RAB Prices Short'!$E:$E,'All Prices combined'!$G514),IF($B514="RAB Long",SUMIFS('RAB Prices Long'!BW:BW,'RAB Prices Long'!$B:$B,'All Prices combined'!$D514,'RAB Prices Long'!$E:$E,'All Prices combined'!$G514)))),2)</f>
        <v>168.29</v>
      </c>
      <c r="BU514" s="2">
        <f>ROUND(IF($B514="Annuity",SUMIFS('Annuity Prices'!BX:BX,'Annuity Prices'!$B:$B,$D514,'Annuity Prices'!$E:$E,$G514),IF($B514="RAB Short",SUMIFS('RAB Prices Short'!BX:BX,'RAB Prices Short'!$B:$B,'All Prices combined'!$D514,'RAB Prices Short'!$E:$E,'All Prices combined'!$G514),IF($B514="RAB Long",SUMIFS('RAB Prices Long'!BX:BX,'RAB Prices Long'!$B:$B,'All Prices combined'!$D514,'RAB Prices Long'!$E:$E,'All Prices combined'!$G514)))),2)</f>
        <v>172.49</v>
      </c>
    </row>
    <row r="515" spans="2:73" x14ac:dyDescent="0.25">
      <c r="B515" t="s">
        <v>45</v>
      </c>
      <c r="C515">
        <v>25</v>
      </c>
      <c r="E515" t="s">
        <v>203</v>
      </c>
      <c r="F515">
        <v>25</v>
      </c>
      <c r="G515" t="s">
        <v>204</v>
      </c>
      <c r="I515" s="2">
        <f>ROUND(IF($B515="Annuity",SUMIFS('Annuity Prices'!L:L,'Annuity Prices'!$B:$B,$D515,'Annuity Prices'!$E:$E,$G515),IF($B515="RAB Short",SUMIFS('RAB Prices Short'!L:L,'RAB Prices Short'!$B:$B,'All Prices combined'!$D515,'RAB Prices Short'!$E:$E,'All Prices combined'!$G515),IF($B515="RAB Long",SUMIFS('RAB Prices Long'!L:L,'RAB Prices Long'!$B:$B,'All Prices combined'!$D515,'RAB Prices Long'!$E:$E,'All Prices combined'!$G515)))),2)</f>
        <v>0</v>
      </c>
      <c r="J515" s="2">
        <f>ROUND(IF($B515="Annuity",SUMIFS('Annuity Prices'!M:M,'Annuity Prices'!$B:$B,$D515,'Annuity Prices'!$E:$E,$G515),IF($B515="RAB Short",SUMIFS('RAB Prices Short'!M:M,'RAB Prices Short'!$B:$B,'All Prices combined'!$D515,'RAB Prices Short'!$E:$E,'All Prices combined'!$G515),IF($B515="RAB Long",SUMIFS('RAB Prices Long'!M:M,'RAB Prices Long'!$B:$B,'All Prices combined'!$D515,'RAB Prices Long'!$E:$E,'All Prices combined'!$G515)))),2)</f>
        <v>0</v>
      </c>
      <c r="K515" s="2">
        <f>ROUND(IF($B515="Annuity",SUMIFS('Annuity Prices'!N:N,'Annuity Prices'!$B:$B,$D515,'Annuity Prices'!$E:$E,$G515),IF($B515="RAB Short",SUMIFS('RAB Prices Short'!N:N,'RAB Prices Short'!$B:$B,'All Prices combined'!$D515,'RAB Prices Short'!$E:$E,'All Prices combined'!$G515),IF($B515="RAB Long",SUMIFS('RAB Prices Long'!N:N,'RAB Prices Long'!$B:$B,'All Prices combined'!$D515,'RAB Prices Long'!$E:$E,'All Prices combined'!$G515)))),2)</f>
        <v>0</v>
      </c>
      <c r="L515" s="2">
        <f>ROUND(IF($B515="Annuity",SUMIFS('Annuity Prices'!O:O,'Annuity Prices'!$B:$B,$D515,'Annuity Prices'!$E:$E,$G515),IF($B515="RAB Short",SUMIFS('RAB Prices Short'!O:O,'RAB Prices Short'!$B:$B,'All Prices combined'!$D515,'RAB Prices Short'!$E:$E,'All Prices combined'!$G515),IF($B515="RAB Long",SUMIFS('RAB Prices Long'!O:O,'RAB Prices Long'!$B:$B,'All Prices combined'!$D515,'RAB Prices Long'!$E:$E,'All Prices combined'!$G515)))),2)</f>
        <v>0</v>
      </c>
      <c r="M515" s="2">
        <f>ROUND(IF($B515="Annuity",SUMIFS('Annuity Prices'!P:P,'Annuity Prices'!$B:$B,$D515,'Annuity Prices'!$E:$E,$G515),IF($B515="RAB Short",SUMIFS('RAB Prices Short'!P:P,'RAB Prices Short'!$B:$B,'All Prices combined'!$D515,'RAB Prices Short'!$E:$E,'All Prices combined'!$G515),IF($B515="RAB Long",SUMIFS('RAB Prices Long'!P:P,'RAB Prices Long'!$B:$B,'All Prices combined'!$D515,'RAB Prices Long'!$E:$E,'All Prices combined'!$G515)))),2)</f>
        <v>0</v>
      </c>
      <c r="N515" s="2">
        <f>ROUND(IF($B515="Annuity",SUMIFS('Annuity Prices'!Q:Q,'Annuity Prices'!$B:$B,$D515,'Annuity Prices'!$E:$E,$G515),IF($B515="RAB Short",SUMIFS('RAB Prices Short'!Q:Q,'RAB Prices Short'!$B:$B,'All Prices combined'!$D515,'RAB Prices Short'!$E:$E,'All Prices combined'!$G515),IF($B515="RAB Long",SUMIFS('RAB Prices Long'!Q:Q,'RAB Prices Long'!$B:$B,'All Prices combined'!$D515,'RAB Prices Long'!$E:$E,'All Prices combined'!$G515)))),2)</f>
        <v>0</v>
      </c>
      <c r="O515" s="2">
        <f>ROUND(IF($B515="Annuity",SUMIFS('Annuity Prices'!R:R,'Annuity Prices'!$B:$B,$D515,'Annuity Prices'!$E:$E,$G515),IF($B515="RAB Short",SUMIFS('RAB Prices Short'!R:R,'RAB Prices Short'!$B:$B,'All Prices combined'!$D515,'RAB Prices Short'!$E:$E,'All Prices combined'!$G515),IF($B515="RAB Long",SUMIFS('RAB Prices Long'!R:R,'RAB Prices Long'!$B:$B,'All Prices combined'!$D515,'RAB Prices Long'!$E:$E,'All Prices combined'!$G515)))),2)</f>
        <v>0</v>
      </c>
      <c r="P515" s="2">
        <f>ROUND(IF($B515="Annuity",SUMIFS('Annuity Prices'!S:S,'Annuity Prices'!$B:$B,$D515,'Annuity Prices'!$E:$E,$G515),IF($B515="RAB Short",SUMIFS('RAB Prices Short'!S:S,'RAB Prices Short'!$B:$B,'All Prices combined'!$D515,'RAB Prices Short'!$E:$E,'All Prices combined'!$G515),IF($B515="RAB Long",SUMIFS('RAB Prices Long'!S:S,'RAB Prices Long'!$B:$B,'All Prices combined'!$D515,'RAB Prices Long'!$E:$E,'All Prices combined'!$G515)))),2)</f>
        <v>0</v>
      </c>
      <c r="Q515" s="2">
        <f>ROUND(IF($B515="Annuity",SUMIFS('Annuity Prices'!T:T,'Annuity Prices'!$B:$B,$D515,'Annuity Prices'!$E:$E,$G515),IF($B515="RAB Short",SUMIFS('RAB Prices Short'!T:T,'RAB Prices Short'!$B:$B,'All Prices combined'!$D515,'RAB Prices Short'!$E:$E,'All Prices combined'!$G515),IF($B515="RAB Long",SUMIFS('RAB Prices Long'!T:T,'RAB Prices Long'!$B:$B,'All Prices combined'!$D515,'RAB Prices Long'!$E:$E,'All Prices combined'!$G515)))),2)</f>
        <v>0</v>
      </c>
      <c r="R515" s="2">
        <f>ROUND(IF($B515="Annuity",SUMIFS('Annuity Prices'!U:U,'Annuity Prices'!$B:$B,$D515,'Annuity Prices'!$E:$E,$G515),IF($B515="RAB Short",SUMIFS('RAB Prices Short'!U:U,'RAB Prices Short'!$B:$B,'All Prices combined'!$D515,'RAB Prices Short'!$E:$E,'All Prices combined'!$G515),IF($B515="RAB Long",SUMIFS('RAB Prices Long'!U:U,'RAB Prices Long'!$B:$B,'All Prices combined'!$D515,'RAB Prices Long'!$E:$E,'All Prices combined'!$G515)))),2)</f>
        <v>0</v>
      </c>
      <c r="S515" s="2">
        <f>ROUND(IF($B515="Annuity",SUMIFS('Annuity Prices'!V:V,'Annuity Prices'!$B:$B,$D515,'Annuity Prices'!$E:$E,$G515),IF($B515="RAB Short",SUMIFS('RAB Prices Short'!V:V,'RAB Prices Short'!$B:$B,'All Prices combined'!$D515,'RAB Prices Short'!$E:$E,'All Prices combined'!$G515),IF($B515="RAB Long",SUMIFS('RAB Prices Long'!V:V,'RAB Prices Long'!$B:$B,'All Prices combined'!$D515,'RAB Prices Long'!$E:$E,'All Prices combined'!$G515)))),2)</f>
        <v>0</v>
      </c>
      <c r="T515" s="2">
        <f>ROUND(IF($B515="Annuity",SUMIFS('Annuity Prices'!W:W,'Annuity Prices'!$B:$B,$D515,'Annuity Prices'!$E:$E,$G515),IF($B515="RAB Short",SUMIFS('RAB Prices Short'!W:W,'RAB Prices Short'!$B:$B,'All Prices combined'!$D515,'RAB Prices Short'!$E:$E,'All Prices combined'!$G515),IF($B515="RAB Long",SUMIFS('RAB Prices Long'!W:W,'RAB Prices Long'!$B:$B,'All Prices combined'!$D515,'RAB Prices Long'!$E:$E,'All Prices combined'!$G515)))),2)</f>
        <v>0</v>
      </c>
      <c r="U515" s="2">
        <f>ROUND(IF($B515="Annuity",SUMIFS('Annuity Prices'!X:X,'Annuity Prices'!$B:$B,$D515,'Annuity Prices'!$E:$E,$G515),IF($B515="RAB Short",SUMIFS('RAB Prices Short'!X:X,'RAB Prices Short'!$B:$B,'All Prices combined'!$D515,'RAB Prices Short'!$E:$E,'All Prices combined'!$G515),IF($B515="RAB Long",SUMIFS('RAB Prices Long'!X:X,'RAB Prices Long'!$B:$B,'All Prices combined'!$D515,'RAB Prices Long'!$E:$E,'All Prices combined'!$G515)))),2)</f>
        <v>0</v>
      </c>
      <c r="V515" s="2">
        <f>ROUND(IF($B515="Annuity",SUMIFS('Annuity Prices'!Y:Y,'Annuity Prices'!$B:$B,$D515,'Annuity Prices'!$E:$E,$G515),IF($B515="RAB Short",SUMIFS('RAB Prices Short'!Y:Y,'RAB Prices Short'!$B:$B,'All Prices combined'!$D515,'RAB Prices Short'!$E:$E,'All Prices combined'!$G515),IF($B515="RAB Long",SUMIFS('RAB Prices Long'!Y:Y,'RAB Prices Long'!$B:$B,'All Prices combined'!$D515,'RAB Prices Long'!$E:$E,'All Prices combined'!$G515)))),2)</f>
        <v>0</v>
      </c>
      <c r="W515" s="2">
        <f>ROUND(IF($B515="Annuity",SUMIFS('Annuity Prices'!Z:Z,'Annuity Prices'!$B:$B,$D515,'Annuity Prices'!$E:$E,$G515),IF($B515="RAB Short",SUMIFS('RAB Prices Short'!Z:Z,'RAB Prices Short'!$B:$B,'All Prices combined'!$D515,'RAB Prices Short'!$E:$E,'All Prices combined'!$G515),IF($B515="RAB Long",SUMIFS('RAB Prices Long'!Z:Z,'RAB Prices Long'!$B:$B,'All Prices combined'!$D515,'RAB Prices Long'!$E:$E,'All Prices combined'!$G515)))),2)</f>
        <v>0</v>
      </c>
      <c r="X515" s="2">
        <f>ROUND(IF($B515="Annuity",SUMIFS('Annuity Prices'!AA:AA,'Annuity Prices'!$B:$B,$D515,'Annuity Prices'!$E:$E,$G515),IF($B515="RAB Short",SUMIFS('RAB Prices Short'!AA:AA,'RAB Prices Short'!$B:$B,'All Prices combined'!$D515,'RAB Prices Short'!$E:$E,'All Prices combined'!$G515),IF($B515="RAB Long",SUMIFS('RAB Prices Long'!AA:AA,'RAB Prices Long'!$B:$B,'All Prices combined'!$D515,'RAB Prices Long'!$E:$E,'All Prices combined'!$G515)))),2)</f>
        <v>0</v>
      </c>
      <c r="Y515" s="2">
        <f>ROUND(IF($B515="Annuity",SUMIFS('Annuity Prices'!AB:AB,'Annuity Prices'!$B:$B,$D515,'Annuity Prices'!$E:$E,$G515),IF($B515="RAB Short",SUMIFS('RAB Prices Short'!AB:AB,'RAB Prices Short'!$B:$B,'All Prices combined'!$D515,'RAB Prices Short'!$E:$E,'All Prices combined'!$G515),IF($B515="RAB Long",SUMIFS('RAB Prices Long'!AB:AB,'RAB Prices Long'!$B:$B,'All Prices combined'!$D515,'RAB Prices Long'!$E:$E,'All Prices combined'!$G515)))),2)</f>
        <v>0</v>
      </c>
      <c r="Z515" s="2">
        <f>ROUND(IF($B515="Annuity",SUMIFS('Annuity Prices'!AC:AC,'Annuity Prices'!$B:$B,$D515,'Annuity Prices'!$E:$E,$G515),IF($B515="RAB Short",SUMIFS('RAB Prices Short'!AC:AC,'RAB Prices Short'!$B:$B,'All Prices combined'!$D515,'RAB Prices Short'!$E:$E,'All Prices combined'!$G515),IF($B515="RAB Long",SUMIFS('RAB Prices Long'!AC:AC,'RAB Prices Long'!$B:$B,'All Prices combined'!$D515,'RAB Prices Long'!$E:$E,'All Prices combined'!$G515)))),2)</f>
        <v>0</v>
      </c>
      <c r="AA515" s="2">
        <f>ROUND(IF($B515="Annuity",SUMIFS('Annuity Prices'!AD:AD,'Annuity Prices'!$B:$B,$D515,'Annuity Prices'!$E:$E,$G515),IF($B515="RAB Short",SUMIFS('RAB Prices Short'!AD:AD,'RAB Prices Short'!$B:$B,'All Prices combined'!$D515,'RAB Prices Short'!$E:$E,'All Prices combined'!$G515),IF($B515="RAB Long",SUMIFS('RAB Prices Long'!AD:AD,'RAB Prices Long'!$B:$B,'All Prices combined'!$D515,'RAB Prices Long'!$E:$E,'All Prices combined'!$G515)))),2)</f>
        <v>0</v>
      </c>
      <c r="AB515" s="2">
        <f>ROUND(IF($B515="Annuity",SUMIFS('Annuity Prices'!AE:AE,'Annuity Prices'!$B:$B,$D515,'Annuity Prices'!$E:$E,$G515),IF($B515="RAB Short",SUMIFS('RAB Prices Short'!AE:AE,'RAB Prices Short'!$B:$B,'All Prices combined'!$D515,'RAB Prices Short'!$E:$E,'All Prices combined'!$G515),IF($B515="RAB Long",SUMIFS('RAB Prices Long'!AE:AE,'RAB Prices Long'!$B:$B,'All Prices combined'!$D515,'RAB Prices Long'!$E:$E,'All Prices combined'!$G515)))),2)</f>
        <v>0</v>
      </c>
      <c r="AC515" s="2">
        <f>ROUND(IF($B515="Annuity",SUMIFS('Annuity Prices'!AF:AF,'Annuity Prices'!$B:$B,$D515,'Annuity Prices'!$E:$E,$G515),IF($B515="RAB Short",SUMIFS('RAB Prices Short'!AF:AF,'RAB Prices Short'!$B:$B,'All Prices combined'!$D515,'RAB Prices Short'!$E:$E,'All Prices combined'!$G515),IF($B515="RAB Long",SUMIFS('RAB Prices Long'!AF:AF,'RAB Prices Long'!$B:$B,'All Prices combined'!$D515,'RAB Prices Long'!$E:$E,'All Prices combined'!$G515)))),2)</f>
        <v>0</v>
      </c>
      <c r="AD515" s="2">
        <f>ROUND(IF($B515="Annuity",SUMIFS('Annuity Prices'!AG:AG,'Annuity Prices'!$B:$B,$D515,'Annuity Prices'!$E:$E,$G515),IF($B515="RAB Short",SUMIFS('RAB Prices Short'!AG:AG,'RAB Prices Short'!$B:$B,'All Prices combined'!$D515,'RAB Prices Short'!$E:$E,'All Prices combined'!$G515),IF($B515="RAB Long",SUMIFS('RAB Prices Long'!AG:AG,'RAB Prices Long'!$B:$B,'All Prices combined'!$D515,'RAB Prices Long'!$E:$E,'All Prices combined'!$G515)))),2)</f>
        <v>0</v>
      </c>
      <c r="AE515" s="2">
        <f>ROUND(IF($B515="Annuity",SUMIFS('Annuity Prices'!AH:AH,'Annuity Prices'!$B:$B,$D515,'Annuity Prices'!$E:$E,$G515),IF($B515="RAB Short",SUMIFS('RAB Prices Short'!AH:AH,'RAB Prices Short'!$B:$B,'All Prices combined'!$D515,'RAB Prices Short'!$E:$E,'All Prices combined'!$G515),IF($B515="RAB Long",SUMIFS('RAB Prices Long'!AH:AH,'RAB Prices Long'!$B:$B,'All Prices combined'!$D515,'RAB Prices Long'!$E:$E,'All Prices combined'!$G515)))),2)</f>
        <v>0</v>
      </c>
      <c r="AF515" s="2">
        <f>ROUND(IF($B515="Annuity",SUMIFS('Annuity Prices'!AI:AI,'Annuity Prices'!$B:$B,$D515,'Annuity Prices'!$E:$E,$G515),IF($B515="RAB Short",SUMIFS('RAB Prices Short'!AI:AI,'RAB Prices Short'!$B:$B,'All Prices combined'!$D515,'RAB Prices Short'!$E:$E,'All Prices combined'!$G515),IF($B515="RAB Long",SUMIFS('RAB Prices Long'!AI:AI,'RAB Prices Long'!$B:$B,'All Prices combined'!$D515,'RAB Prices Long'!$E:$E,'All Prices combined'!$G515)))),2)</f>
        <v>0</v>
      </c>
      <c r="AG515" s="2">
        <f>ROUND(IF($B515="Annuity",SUMIFS('Annuity Prices'!AJ:AJ,'Annuity Prices'!$B:$B,$D515,'Annuity Prices'!$E:$E,$G515),IF($B515="RAB Short",SUMIFS('RAB Prices Short'!AJ:AJ,'RAB Prices Short'!$B:$B,'All Prices combined'!$D515,'RAB Prices Short'!$E:$E,'All Prices combined'!$G515),IF($B515="RAB Long",SUMIFS('RAB Prices Long'!AJ:AJ,'RAB Prices Long'!$B:$B,'All Prices combined'!$D515,'RAB Prices Long'!$E:$E,'All Prices combined'!$G515)))),2)</f>
        <v>0</v>
      </c>
      <c r="AH515" s="2">
        <f>ROUND(IF($B515="Annuity",SUMIFS('Annuity Prices'!AK:AK,'Annuity Prices'!$B:$B,$D515,'Annuity Prices'!$E:$E,$G515),IF($B515="RAB Short",SUMIFS('RAB Prices Short'!AK:AK,'RAB Prices Short'!$B:$B,'All Prices combined'!$D515,'RAB Prices Short'!$E:$E,'All Prices combined'!$G515),IF($B515="RAB Long",SUMIFS('RAB Prices Long'!AK:AK,'RAB Prices Long'!$B:$B,'All Prices combined'!$D515,'RAB Prices Long'!$E:$E,'All Prices combined'!$G515)))),2)</f>
        <v>0</v>
      </c>
      <c r="AI515" s="2">
        <f>ROUND(IF($B515="Annuity",SUMIFS('Annuity Prices'!AL:AL,'Annuity Prices'!$B:$B,$D515,'Annuity Prices'!$E:$E,$G515),IF($B515="RAB Short",SUMIFS('RAB Prices Short'!AL:AL,'RAB Prices Short'!$B:$B,'All Prices combined'!$D515,'RAB Prices Short'!$E:$E,'All Prices combined'!$G515),IF($B515="RAB Long",SUMIFS('RAB Prices Long'!AL:AL,'RAB Prices Long'!$B:$B,'All Prices combined'!$D515,'RAB Prices Long'!$E:$E,'All Prices combined'!$G515)))),2)</f>
        <v>0</v>
      </c>
      <c r="AJ515" s="2">
        <f>ROUND(IF($B515="Annuity",SUMIFS('Annuity Prices'!AM:AM,'Annuity Prices'!$B:$B,$D515,'Annuity Prices'!$E:$E,$G515),IF($B515="RAB Short",SUMIFS('RAB Prices Short'!AM:AM,'RAB Prices Short'!$B:$B,'All Prices combined'!$D515,'RAB Prices Short'!$E:$E,'All Prices combined'!$G515),IF($B515="RAB Long",SUMIFS('RAB Prices Long'!AM:AM,'RAB Prices Long'!$B:$B,'All Prices combined'!$D515,'RAB Prices Long'!$E:$E,'All Prices combined'!$G515)))),2)</f>
        <v>0</v>
      </c>
      <c r="AK515" s="2">
        <f>ROUND(IF($B515="Annuity",SUMIFS('Annuity Prices'!AN:AN,'Annuity Prices'!$B:$B,$D515,'Annuity Prices'!$E:$E,$G515),IF($B515="RAB Short",SUMIFS('RAB Prices Short'!AN:AN,'RAB Prices Short'!$B:$B,'All Prices combined'!$D515,'RAB Prices Short'!$E:$E,'All Prices combined'!$G515),IF($B515="RAB Long",SUMIFS('RAB Prices Long'!AN:AN,'RAB Prices Long'!$B:$B,'All Prices combined'!$D515,'RAB Prices Long'!$E:$E,'All Prices combined'!$G515)))),2)</f>
        <v>0</v>
      </c>
      <c r="AL515" s="2">
        <f>ROUND(IF($B515="Annuity",SUMIFS('Annuity Prices'!AO:AO,'Annuity Prices'!$B:$B,$D515,'Annuity Prices'!$E:$E,$G515),IF($B515="RAB Short",SUMIFS('RAB Prices Short'!AO:AO,'RAB Prices Short'!$B:$B,'All Prices combined'!$D515,'RAB Prices Short'!$E:$E,'All Prices combined'!$G515),IF($B515="RAB Long",SUMIFS('RAB Prices Long'!AO:AO,'RAB Prices Long'!$B:$B,'All Prices combined'!$D515,'RAB Prices Long'!$E:$E,'All Prices combined'!$G515)))),2)</f>
        <v>0</v>
      </c>
      <c r="AM515" s="2">
        <f>ROUND(IF($B515="Annuity",SUMIFS('Annuity Prices'!AP:AP,'Annuity Prices'!$B:$B,$D515,'Annuity Prices'!$E:$E,$G515),IF($B515="RAB Short",SUMIFS('RAB Prices Short'!AP:AP,'RAB Prices Short'!$B:$B,'All Prices combined'!$D515,'RAB Prices Short'!$E:$E,'All Prices combined'!$G515),IF($B515="RAB Long",SUMIFS('RAB Prices Long'!AP:AP,'RAB Prices Long'!$B:$B,'All Prices combined'!$D515,'RAB Prices Long'!$E:$E,'All Prices combined'!$G515)))),2)</f>
        <v>0</v>
      </c>
      <c r="AN515" s="2">
        <f>ROUND(IF($B515="Annuity",SUMIFS('Annuity Prices'!AQ:AQ,'Annuity Prices'!$B:$B,$D515,'Annuity Prices'!$E:$E,$G515),IF($B515="RAB Short",SUMIFS('RAB Prices Short'!AQ:AQ,'RAB Prices Short'!$B:$B,'All Prices combined'!$D515,'RAB Prices Short'!$E:$E,'All Prices combined'!$G515),IF($B515="RAB Long",SUMIFS('RAB Prices Long'!AQ:AQ,'RAB Prices Long'!$B:$B,'All Prices combined'!$D515,'RAB Prices Long'!$E:$E,'All Prices combined'!$G515)))),2)</f>
        <v>0</v>
      </c>
      <c r="AO515" s="2">
        <f>ROUND(IF($B515="Annuity",SUMIFS('Annuity Prices'!AR:AR,'Annuity Prices'!$B:$B,$D515,'Annuity Prices'!$E:$E,$G515),IF($B515="RAB Short",SUMIFS('RAB Prices Short'!AR:AR,'RAB Prices Short'!$B:$B,'All Prices combined'!$D515,'RAB Prices Short'!$E:$E,'All Prices combined'!$G515),IF($B515="RAB Long",SUMIFS('RAB Prices Long'!AR:AR,'RAB Prices Long'!$B:$B,'All Prices combined'!$D515,'RAB Prices Long'!$E:$E,'All Prices combined'!$G515)))),2)</f>
        <v>0</v>
      </c>
      <c r="AP515" s="2">
        <f>ROUND(IF($B515="Annuity",SUMIFS('Annuity Prices'!AS:AS,'Annuity Prices'!$B:$B,$D515,'Annuity Prices'!$E:$E,$G515),IF($B515="RAB Short",SUMIFS('RAB Prices Short'!AS:AS,'RAB Prices Short'!$B:$B,'All Prices combined'!$D515,'RAB Prices Short'!$E:$E,'All Prices combined'!$G515),IF($B515="RAB Long",SUMIFS('RAB Prices Long'!AS:AS,'RAB Prices Long'!$B:$B,'All Prices combined'!$D515,'RAB Prices Long'!$E:$E,'All Prices combined'!$G515)))),2)</f>
        <v>0</v>
      </c>
      <c r="AQ515" s="2">
        <f>ROUND(IF($B515="Annuity",SUMIFS('Annuity Prices'!AT:AT,'Annuity Prices'!$B:$B,$D515,'Annuity Prices'!$E:$E,$G515),IF($B515="RAB Short",SUMIFS('RAB Prices Short'!AT:AT,'RAB Prices Short'!$B:$B,'All Prices combined'!$D515,'RAB Prices Short'!$E:$E,'All Prices combined'!$G515),IF($B515="RAB Long",SUMIFS('RAB Prices Long'!AT:AT,'RAB Prices Long'!$B:$B,'All Prices combined'!$D515,'RAB Prices Long'!$E:$E,'All Prices combined'!$G515)))),2)</f>
        <v>0</v>
      </c>
      <c r="AR515" s="2">
        <f>ROUND(IF($B515="Annuity",SUMIFS('Annuity Prices'!AU:AU,'Annuity Prices'!$B:$B,$D515,'Annuity Prices'!$E:$E,$G515),IF($B515="RAB Short",SUMIFS('RAB Prices Short'!AU:AU,'RAB Prices Short'!$B:$B,'All Prices combined'!$D515,'RAB Prices Short'!$E:$E,'All Prices combined'!$G515),IF($B515="RAB Long",SUMIFS('RAB Prices Long'!AU:AU,'RAB Prices Long'!$B:$B,'All Prices combined'!$D515,'RAB Prices Long'!$E:$E,'All Prices combined'!$G515)))),2)</f>
        <v>0</v>
      </c>
      <c r="AS515" s="2">
        <f>ROUND(IF($B515="Annuity",SUMIFS('Annuity Prices'!AV:AV,'Annuity Prices'!$B:$B,$D515,'Annuity Prices'!$E:$E,$G515),IF($B515="RAB Short",SUMIFS('RAB Prices Short'!AV:AV,'RAB Prices Short'!$B:$B,'All Prices combined'!$D515,'RAB Prices Short'!$E:$E,'All Prices combined'!$G515),IF($B515="RAB Long",SUMIFS('RAB Prices Long'!AV:AV,'RAB Prices Long'!$B:$B,'All Prices combined'!$D515,'RAB Prices Long'!$E:$E,'All Prices combined'!$G515)))),2)</f>
        <v>0</v>
      </c>
      <c r="AT515" s="2">
        <f>ROUND(IF($B515="Annuity",SUMIFS('Annuity Prices'!AW:AW,'Annuity Prices'!$B:$B,$D515,'Annuity Prices'!$E:$E,$G515),IF($B515="RAB Short",SUMIFS('RAB Prices Short'!AW:AW,'RAB Prices Short'!$B:$B,'All Prices combined'!$D515,'RAB Prices Short'!$E:$E,'All Prices combined'!$G515),IF($B515="RAB Long",SUMIFS('RAB Prices Long'!AW:AW,'RAB Prices Long'!$B:$B,'All Prices combined'!$D515,'RAB Prices Long'!$E:$E,'All Prices combined'!$G515)))),2)</f>
        <v>0</v>
      </c>
      <c r="AU515" s="2">
        <f>ROUND(IF($B515="Annuity",SUMIFS('Annuity Prices'!AX:AX,'Annuity Prices'!$B:$B,$D515,'Annuity Prices'!$E:$E,$G515),IF($B515="RAB Short",SUMIFS('RAB Prices Short'!AX:AX,'RAB Prices Short'!$B:$B,'All Prices combined'!$D515,'RAB Prices Short'!$E:$E,'All Prices combined'!$G515),IF($B515="RAB Long",SUMIFS('RAB Prices Long'!AX:AX,'RAB Prices Long'!$B:$B,'All Prices combined'!$D515,'RAB Prices Long'!$E:$E,'All Prices combined'!$G515)))),2)</f>
        <v>0</v>
      </c>
      <c r="AV515" s="2">
        <f>ROUND(IF($B515="Annuity",SUMIFS('Annuity Prices'!AY:AY,'Annuity Prices'!$B:$B,$D515,'Annuity Prices'!$E:$E,$G515),IF($B515="RAB Short",SUMIFS('RAB Prices Short'!AY:AY,'RAB Prices Short'!$B:$B,'All Prices combined'!$D515,'RAB Prices Short'!$E:$E,'All Prices combined'!$G515),IF($B515="RAB Long",SUMIFS('RAB Prices Long'!AY:AY,'RAB Prices Long'!$B:$B,'All Prices combined'!$D515,'RAB Prices Long'!$E:$E,'All Prices combined'!$G515)))),2)</f>
        <v>0</v>
      </c>
      <c r="AW515" s="2">
        <f>ROUND(IF($B515="Annuity",SUMIFS('Annuity Prices'!AZ:AZ,'Annuity Prices'!$B:$B,$D515,'Annuity Prices'!$E:$E,$G515),IF($B515="RAB Short",SUMIFS('RAB Prices Short'!AZ:AZ,'RAB Prices Short'!$B:$B,'All Prices combined'!$D515,'RAB Prices Short'!$E:$E,'All Prices combined'!$G515),IF($B515="RAB Long",SUMIFS('RAB Prices Long'!AZ:AZ,'RAB Prices Long'!$B:$B,'All Prices combined'!$D515,'RAB Prices Long'!$E:$E,'All Prices combined'!$G515)))),2)</f>
        <v>0</v>
      </c>
      <c r="AX515" s="2">
        <f>ROUND(IF($B515="Annuity",SUMIFS('Annuity Prices'!BA:BA,'Annuity Prices'!$B:$B,$D515,'Annuity Prices'!$E:$E,$G515),IF($B515="RAB Short",SUMIFS('RAB Prices Short'!BA:BA,'RAB Prices Short'!$B:$B,'All Prices combined'!$D515,'RAB Prices Short'!$E:$E,'All Prices combined'!$G515),IF($B515="RAB Long",SUMIFS('RAB Prices Long'!BA:BA,'RAB Prices Long'!$B:$B,'All Prices combined'!$D515,'RAB Prices Long'!$E:$E,'All Prices combined'!$G515)))),2)</f>
        <v>0</v>
      </c>
      <c r="AY515" s="2">
        <f>ROUND(IF($B515="Annuity",SUMIFS('Annuity Prices'!BB:BB,'Annuity Prices'!$B:$B,$D515,'Annuity Prices'!$E:$E,$G515),IF($B515="RAB Short",SUMIFS('RAB Prices Short'!BB:BB,'RAB Prices Short'!$B:$B,'All Prices combined'!$D515,'RAB Prices Short'!$E:$E,'All Prices combined'!$G515),IF($B515="RAB Long",SUMIFS('RAB Prices Long'!BB:BB,'RAB Prices Long'!$B:$B,'All Prices combined'!$D515,'RAB Prices Long'!$E:$E,'All Prices combined'!$G515)))),2)</f>
        <v>0</v>
      </c>
      <c r="AZ515" s="2">
        <f>ROUND(IF($B515="Annuity",SUMIFS('Annuity Prices'!BC:BC,'Annuity Prices'!$B:$B,$D515,'Annuity Prices'!$E:$E,$G515),IF($B515="RAB Short",SUMIFS('RAB Prices Short'!BC:BC,'RAB Prices Short'!$B:$B,'All Prices combined'!$D515,'RAB Prices Short'!$E:$E,'All Prices combined'!$G515),IF($B515="RAB Long",SUMIFS('RAB Prices Long'!BC:BC,'RAB Prices Long'!$B:$B,'All Prices combined'!$D515,'RAB Prices Long'!$E:$E,'All Prices combined'!$G515)))),2)</f>
        <v>0</v>
      </c>
      <c r="BA515" s="2">
        <f>ROUND(IF($B515="Annuity",SUMIFS('Annuity Prices'!BD:BD,'Annuity Prices'!$B:$B,$D515,'Annuity Prices'!$E:$E,$G515),IF($B515="RAB Short",SUMIFS('RAB Prices Short'!BD:BD,'RAB Prices Short'!$B:$B,'All Prices combined'!$D515,'RAB Prices Short'!$E:$E,'All Prices combined'!$G515),IF($B515="RAB Long",SUMIFS('RAB Prices Long'!BD:BD,'RAB Prices Long'!$B:$B,'All Prices combined'!$D515,'RAB Prices Long'!$E:$E,'All Prices combined'!$G515)))),2)</f>
        <v>0</v>
      </c>
      <c r="BB515" s="2">
        <f>ROUND(IF($B515="Annuity",SUMIFS('Annuity Prices'!BE:BE,'Annuity Prices'!$B:$B,$D515,'Annuity Prices'!$E:$E,$G515),IF($B515="RAB Short",SUMIFS('RAB Prices Short'!BE:BE,'RAB Prices Short'!$B:$B,'All Prices combined'!$D515,'RAB Prices Short'!$E:$E,'All Prices combined'!$G515),IF($B515="RAB Long",SUMIFS('RAB Prices Long'!BE:BE,'RAB Prices Long'!$B:$B,'All Prices combined'!$D515,'RAB Prices Long'!$E:$E,'All Prices combined'!$G515)))),2)</f>
        <v>0</v>
      </c>
      <c r="BC515" s="2">
        <f>ROUND(IF($B515="Annuity",SUMIFS('Annuity Prices'!BF:BF,'Annuity Prices'!$B:$B,$D515,'Annuity Prices'!$E:$E,$G515),IF($B515="RAB Short",SUMIFS('RAB Prices Short'!BF:BF,'RAB Prices Short'!$B:$B,'All Prices combined'!$D515,'RAB Prices Short'!$E:$E,'All Prices combined'!$G515),IF($B515="RAB Long",SUMIFS('RAB Prices Long'!BF:BF,'RAB Prices Long'!$B:$B,'All Prices combined'!$D515,'RAB Prices Long'!$E:$E,'All Prices combined'!$G515)))),2)</f>
        <v>0</v>
      </c>
      <c r="BD515" s="2">
        <f>ROUND(IF($B515="Annuity",SUMIFS('Annuity Prices'!BG:BG,'Annuity Prices'!$B:$B,$D515,'Annuity Prices'!$E:$E,$G515),IF($B515="RAB Short",SUMIFS('RAB Prices Short'!BG:BG,'RAB Prices Short'!$B:$B,'All Prices combined'!$D515,'RAB Prices Short'!$E:$E,'All Prices combined'!$G515),IF($B515="RAB Long",SUMIFS('RAB Prices Long'!BG:BG,'RAB Prices Long'!$B:$B,'All Prices combined'!$D515,'RAB Prices Long'!$E:$E,'All Prices combined'!$G515)))),2)</f>
        <v>0</v>
      </c>
      <c r="BE515" s="2">
        <f>ROUND(IF($B515="Annuity",SUMIFS('Annuity Prices'!BH:BH,'Annuity Prices'!$B:$B,$D515,'Annuity Prices'!$E:$E,$G515),IF($B515="RAB Short",SUMIFS('RAB Prices Short'!BH:BH,'RAB Prices Short'!$B:$B,'All Prices combined'!$D515,'RAB Prices Short'!$E:$E,'All Prices combined'!$G515),IF($B515="RAB Long",SUMIFS('RAB Prices Long'!BH:BH,'RAB Prices Long'!$B:$B,'All Prices combined'!$D515,'RAB Prices Long'!$E:$E,'All Prices combined'!$G515)))),2)</f>
        <v>0</v>
      </c>
      <c r="BF515" s="2">
        <f>ROUND(IF($B515="Annuity",SUMIFS('Annuity Prices'!BI:BI,'Annuity Prices'!$B:$B,$D515,'Annuity Prices'!$E:$E,$G515),IF($B515="RAB Short",SUMIFS('RAB Prices Short'!BI:BI,'RAB Prices Short'!$B:$B,'All Prices combined'!$D515,'RAB Prices Short'!$E:$E,'All Prices combined'!$G515),IF($B515="RAB Long",SUMIFS('RAB Prices Long'!BI:BI,'RAB Prices Long'!$B:$B,'All Prices combined'!$D515,'RAB Prices Long'!$E:$E,'All Prices combined'!$G515)))),2)</f>
        <v>0</v>
      </c>
      <c r="BG515" s="2">
        <f>ROUND(IF($B515="Annuity",SUMIFS('Annuity Prices'!BJ:BJ,'Annuity Prices'!$B:$B,$D515,'Annuity Prices'!$E:$E,$G515),IF($B515="RAB Short",SUMIFS('RAB Prices Short'!BJ:BJ,'RAB Prices Short'!$B:$B,'All Prices combined'!$D515,'RAB Prices Short'!$E:$E,'All Prices combined'!$G515),IF($B515="RAB Long",SUMIFS('RAB Prices Long'!BJ:BJ,'RAB Prices Long'!$B:$B,'All Prices combined'!$D515,'RAB Prices Long'!$E:$E,'All Prices combined'!$G515)))),2)</f>
        <v>0</v>
      </c>
      <c r="BH515" s="2">
        <f>ROUND(IF($B515="Annuity",SUMIFS('Annuity Prices'!BK:BK,'Annuity Prices'!$B:$B,$D515,'Annuity Prices'!$E:$E,$G515),IF($B515="RAB Short",SUMIFS('RAB Prices Short'!BK:BK,'RAB Prices Short'!$B:$B,'All Prices combined'!$D515,'RAB Prices Short'!$E:$E,'All Prices combined'!$G515),IF($B515="RAB Long",SUMIFS('RAB Prices Long'!BK:BK,'RAB Prices Long'!$B:$B,'All Prices combined'!$D515,'RAB Prices Long'!$E:$E,'All Prices combined'!$G515)))),2)</f>
        <v>0</v>
      </c>
      <c r="BI515" s="2">
        <f>ROUND(IF($B515="Annuity",SUMIFS('Annuity Prices'!BL:BL,'Annuity Prices'!$B:$B,$D515,'Annuity Prices'!$E:$E,$G515),IF($B515="RAB Short",SUMIFS('RAB Prices Short'!BL:BL,'RAB Prices Short'!$B:$B,'All Prices combined'!$D515,'RAB Prices Short'!$E:$E,'All Prices combined'!$G515),IF($B515="RAB Long",SUMIFS('RAB Prices Long'!BL:BL,'RAB Prices Long'!$B:$B,'All Prices combined'!$D515,'RAB Prices Long'!$E:$E,'All Prices combined'!$G515)))),2)</f>
        <v>0</v>
      </c>
      <c r="BJ515" s="2">
        <f>ROUND(IF($B515="Annuity",SUMIFS('Annuity Prices'!BM:BM,'Annuity Prices'!$B:$B,$D515,'Annuity Prices'!$E:$E,$G515),IF($B515="RAB Short",SUMIFS('RAB Prices Short'!BM:BM,'RAB Prices Short'!$B:$B,'All Prices combined'!$D515,'RAB Prices Short'!$E:$E,'All Prices combined'!$G515),IF($B515="RAB Long",SUMIFS('RAB Prices Long'!BM:BM,'RAB Prices Long'!$B:$B,'All Prices combined'!$D515,'RAB Prices Long'!$E:$E,'All Prices combined'!$G515)))),2)</f>
        <v>0</v>
      </c>
      <c r="BK515" s="2">
        <f>ROUND(IF($B515="Annuity",SUMIFS('Annuity Prices'!BN:BN,'Annuity Prices'!$B:$B,$D515,'Annuity Prices'!$E:$E,$G515),IF($B515="RAB Short",SUMIFS('RAB Prices Short'!BN:BN,'RAB Prices Short'!$B:$B,'All Prices combined'!$D515,'RAB Prices Short'!$E:$E,'All Prices combined'!$G515),IF($B515="RAB Long",SUMIFS('RAB Prices Long'!BN:BN,'RAB Prices Long'!$B:$B,'All Prices combined'!$D515,'RAB Prices Long'!$E:$E,'All Prices combined'!$G515)))),2)</f>
        <v>0</v>
      </c>
      <c r="BL515" s="2">
        <f>ROUND(IF($B515="Annuity",SUMIFS('Annuity Prices'!BO:BO,'Annuity Prices'!$B:$B,$D515,'Annuity Prices'!$E:$E,$G515),IF($B515="RAB Short",SUMIFS('RAB Prices Short'!BO:BO,'RAB Prices Short'!$B:$B,'All Prices combined'!$D515,'RAB Prices Short'!$E:$E,'All Prices combined'!$G515),IF($B515="RAB Long",SUMIFS('RAB Prices Long'!BO:BO,'RAB Prices Long'!$B:$B,'All Prices combined'!$D515,'RAB Prices Long'!$E:$E,'All Prices combined'!$G515)))),2)</f>
        <v>0</v>
      </c>
      <c r="BM515" s="2">
        <f>ROUND(IF($B515="Annuity",SUMIFS('Annuity Prices'!BP:BP,'Annuity Prices'!$B:$B,$D515,'Annuity Prices'!$E:$E,$G515),IF($B515="RAB Short",SUMIFS('RAB Prices Short'!BP:BP,'RAB Prices Short'!$B:$B,'All Prices combined'!$D515,'RAB Prices Short'!$E:$E,'All Prices combined'!$G515),IF($B515="RAB Long",SUMIFS('RAB Prices Long'!BP:BP,'RAB Prices Long'!$B:$B,'All Prices combined'!$D515,'RAB Prices Long'!$E:$E,'All Prices combined'!$G515)))),2)</f>
        <v>0</v>
      </c>
      <c r="BN515" s="2">
        <f>ROUND(IF($B515="Annuity",SUMIFS('Annuity Prices'!BQ:BQ,'Annuity Prices'!$B:$B,$D515,'Annuity Prices'!$E:$E,$G515),IF($B515="RAB Short",SUMIFS('RAB Prices Short'!BQ:BQ,'RAB Prices Short'!$B:$B,'All Prices combined'!$D515,'RAB Prices Short'!$E:$E,'All Prices combined'!$G515),IF($B515="RAB Long",SUMIFS('RAB Prices Long'!BQ:BQ,'RAB Prices Long'!$B:$B,'All Prices combined'!$D515,'RAB Prices Long'!$E:$E,'All Prices combined'!$G515)))),2)</f>
        <v>0</v>
      </c>
      <c r="BO515" s="2">
        <f>ROUND(IF($B515="Annuity",SUMIFS('Annuity Prices'!BR:BR,'Annuity Prices'!$B:$B,$D515,'Annuity Prices'!$E:$E,$G515),IF($B515="RAB Short",SUMIFS('RAB Prices Short'!BR:BR,'RAB Prices Short'!$B:$B,'All Prices combined'!$D515,'RAB Prices Short'!$E:$E,'All Prices combined'!$G515),IF($B515="RAB Long",SUMIFS('RAB Prices Long'!BR:BR,'RAB Prices Long'!$B:$B,'All Prices combined'!$D515,'RAB Prices Long'!$E:$E,'All Prices combined'!$G515)))),2)</f>
        <v>0</v>
      </c>
      <c r="BP515" s="2">
        <f>ROUND(IF($B515="Annuity",SUMIFS('Annuity Prices'!BS:BS,'Annuity Prices'!$B:$B,$D515,'Annuity Prices'!$E:$E,$G515),IF($B515="RAB Short",SUMIFS('RAB Prices Short'!BS:BS,'RAB Prices Short'!$B:$B,'All Prices combined'!$D515,'RAB Prices Short'!$E:$E,'All Prices combined'!$G515),IF($B515="RAB Long",SUMIFS('RAB Prices Long'!BS:BS,'RAB Prices Long'!$B:$B,'All Prices combined'!$D515,'RAB Prices Long'!$E:$E,'All Prices combined'!$G515)))),2)</f>
        <v>0</v>
      </c>
      <c r="BQ515" s="2">
        <f>ROUND(IF($B515="Annuity",SUMIFS('Annuity Prices'!BT:BT,'Annuity Prices'!$B:$B,$D515,'Annuity Prices'!$E:$E,$G515),IF($B515="RAB Short",SUMIFS('RAB Prices Short'!BT:BT,'RAB Prices Short'!$B:$B,'All Prices combined'!$D515,'RAB Prices Short'!$E:$E,'All Prices combined'!$G515),IF($B515="RAB Long",SUMIFS('RAB Prices Long'!BT:BT,'RAB Prices Long'!$B:$B,'All Prices combined'!$D515,'RAB Prices Long'!$E:$E,'All Prices combined'!$G515)))),2)</f>
        <v>0</v>
      </c>
      <c r="BR515" s="2">
        <f>ROUND(IF($B515="Annuity",SUMIFS('Annuity Prices'!BU:BU,'Annuity Prices'!$B:$B,$D515,'Annuity Prices'!$E:$E,$G515),IF($B515="RAB Short",SUMIFS('RAB Prices Short'!BU:BU,'RAB Prices Short'!$B:$B,'All Prices combined'!$D515,'RAB Prices Short'!$E:$E,'All Prices combined'!$G515),IF($B515="RAB Long",SUMIFS('RAB Prices Long'!BU:BU,'RAB Prices Long'!$B:$B,'All Prices combined'!$D515,'RAB Prices Long'!$E:$E,'All Prices combined'!$G515)))),2)</f>
        <v>0</v>
      </c>
      <c r="BS515" s="2">
        <f>ROUND(IF($B515="Annuity",SUMIFS('Annuity Prices'!BV:BV,'Annuity Prices'!$B:$B,$D515,'Annuity Prices'!$E:$E,$G515),IF($B515="RAB Short",SUMIFS('RAB Prices Short'!BV:BV,'RAB Prices Short'!$B:$B,'All Prices combined'!$D515,'RAB Prices Short'!$E:$E,'All Prices combined'!$G515),IF($B515="RAB Long",SUMIFS('RAB Prices Long'!BV:BV,'RAB Prices Long'!$B:$B,'All Prices combined'!$D515,'RAB Prices Long'!$E:$E,'All Prices combined'!$G515)))),2)</f>
        <v>0</v>
      </c>
      <c r="BT515" s="2">
        <f>ROUND(IF($B515="Annuity",SUMIFS('Annuity Prices'!BW:BW,'Annuity Prices'!$B:$B,$D515,'Annuity Prices'!$E:$E,$G515),IF($B515="RAB Short",SUMIFS('RAB Prices Short'!BW:BW,'RAB Prices Short'!$B:$B,'All Prices combined'!$D515,'RAB Prices Short'!$E:$E,'All Prices combined'!$G515),IF($B515="RAB Long",SUMIFS('RAB Prices Long'!BW:BW,'RAB Prices Long'!$B:$B,'All Prices combined'!$D515,'RAB Prices Long'!$E:$E,'All Prices combined'!$G515)))),2)</f>
        <v>0</v>
      </c>
      <c r="BU515" s="2">
        <f>ROUND(IF($B515="Annuity",SUMIFS('Annuity Prices'!BX:BX,'Annuity Prices'!$B:$B,$D515,'Annuity Prices'!$E:$E,$G515),IF($B515="RAB Short",SUMIFS('RAB Prices Short'!BX:BX,'RAB Prices Short'!$B:$B,'All Prices combined'!$D515,'RAB Prices Short'!$E:$E,'All Prices combined'!$G515),IF($B515="RAB Long",SUMIFS('RAB Prices Long'!BX:BX,'RAB Prices Long'!$B:$B,'All Prices combined'!$D515,'RAB Prices Long'!$E:$E,'All Prices combined'!$G515)))),2)</f>
        <v>0</v>
      </c>
    </row>
    <row r="516" spans="2:73" x14ac:dyDescent="0.25">
      <c r="B516" t="s">
        <v>45</v>
      </c>
      <c r="C516">
        <v>25</v>
      </c>
      <c r="D516" t="s">
        <v>204</v>
      </c>
      <c r="E516" t="s">
        <v>203</v>
      </c>
      <c r="F516">
        <v>25</v>
      </c>
      <c r="G516" t="s">
        <v>38</v>
      </c>
      <c r="H516" t="s">
        <v>128</v>
      </c>
      <c r="I516" s="2">
        <f>ROUND(IF($B516="Annuity",SUMIFS('Annuity Prices'!L:L,'Annuity Prices'!$B:$B,$D516,'Annuity Prices'!$E:$E,$G516),IF($B516="RAB Short",SUMIFS('RAB Prices Short'!L:L,'RAB Prices Short'!$B:$B,'All Prices combined'!$D516,'RAB Prices Short'!$E:$E,'All Prices combined'!$G516),IF($B516="RAB Long",SUMIFS('RAB Prices Long'!L:L,'RAB Prices Long'!$B:$B,'All Prices combined'!$D516,'RAB Prices Long'!$E:$E,'All Prices combined'!$G516)))),2)</f>
        <v>0</v>
      </c>
      <c r="J516" s="2">
        <f>ROUND(IF($B516="Annuity",SUMIFS('Annuity Prices'!M:M,'Annuity Prices'!$B:$B,$D516,'Annuity Prices'!$E:$E,$G516),IF($B516="RAB Short",SUMIFS('RAB Prices Short'!M:M,'RAB Prices Short'!$B:$B,'All Prices combined'!$D516,'RAB Prices Short'!$E:$E,'All Prices combined'!$G516),IF($B516="RAB Long",SUMIFS('RAB Prices Long'!M:M,'RAB Prices Long'!$B:$B,'All Prices combined'!$D516,'RAB Prices Long'!$E:$E,'All Prices combined'!$G516)))),2)</f>
        <v>0</v>
      </c>
      <c r="K516" s="2">
        <f>ROUND(IF($B516="Annuity",SUMIFS('Annuity Prices'!N:N,'Annuity Prices'!$B:$B,$D516,'Annuity Prices'!$E:$E,$G516),IF($B516="RAB Short",SUMIFS('RAB Prices Short'!N:N,'RAB Prices Short'!$B:$B,'All Prices combined'!$D516,'RAB Prices Short'!$E:$E,'All Prices combined'!$G516),IF($B516="RAB Long",SUMIFS('RAB Prices Long'!N:N,'RAB Prices Long'!$B:$B,'All Prices combined'!$D516,'RAB Prices Long'!$E:$E,'All Prices combined'!$G516)))),2)</f>
        <v>4.97</v>
      </c>
      <c r="L516" s="2">
        <f>ROUND(IF($B516="Annuity",SUMIFS('Annuity Prices'!O:O,'Annuity Prices'!$B:$B,$D516,'Annuity Prices'!$E:$E,$G516),IF($B516="RAB Short",SUMIFS('RAB Prices Short'!O:O,'RAB Prices Short'!$B:$B,'All Prices combined'!$D516,'RAB Prices Short'!$E:$E,'All Prices combined'!$G516),IF($B516="RAB Long",SUMIFS('RAB Prices Long'!O:O,'RAB Prices Long'!$B:$B,'All Prices combined'!$D516,'RAB Prices Long'!$E:$E,'All Prices combined'!$G516)))),2)</f>
        <v>5.1100000000000003</v>
      </c>
      <c r="M516" s="2">
        <f>ROUND(IF($B516="Annuity",SUMIFS('Annuity Prices'!P:P,'Annuity Prices'!$B:$B,$D516,'Annuity Prices'!$E:$E,$G516),IF($B516="RAB Short",SUMIFS('RAB Prices Short'!P:P,'RAB Prices Short'!$B:$B,'All Prices combined'!$D516,'RAB Prices Short'!$E:$E,'All Prices combined'!$G516),IF($B516="RAB Long",SUMIFS('RAB Prices Long'!P:P,'RAB Prices Long'!$B:$B,'All Prices combined'!$D516,'RAB Prices Long'!$E:$E,'All Prices combined'!$G516)))),2)</f>
        <v>5.19</v>
      </c>
      <c r="N516" s="2">
        <f>ROUND(IF($B516="Annuity",SUMIFS('Annuity Prices'!Q:Q,'Annuity Prices'!$B:$B,$D516,'Annuity Prices'!$E:$E,$G516),IF($B516="RAB Short",SUMIFS('RAB Prices Short'!Q:Q,'RAB Prices Short'!$B:$B,'All Prices combined'!$D516,'RAB Prices Short'!$E:$E,'All Prices combined'!$G516),IF($B516="RAB Long",SUMIFS('RAB Prices Long'!Q:Q,'RAB Prices Long'!$B:$B,'All Prices combined'!$D516,'RAB Prices Long'!$E:$E,'All Prices combined'!$G516)))),2)</f>
        <v>5.32</v>
      </c>
      <c r="O516" s="2">
        <f>ROUND(IF($B516="Annuity",SUMIFS('Annuity Prices'!R:R,'Annuity Prices'!$B:$B,$D516,'Annuity Prices'!$E:$E,$G516),IF($B516="RAB Short",SUMIFS('RAB Prices Short'!R:R,'RAB Prices Short'!$B:$B,'All Prices combined'!$D516,'RAB Prices Short'!$E:$E,'All Prices combined'!$G516),IF($B516="RAB Long",SUMIFS('RAB Prices Long'!R:R,'RAB Prices Long'!$B:$B,'All Prices combined'!$D516,'RAB Prices Long'!$E:$E,'All Prices combined'!$G516)))),2)</f>
        <v>5.45</v>
      </c>
      <c r="P516" s="2">
        <f>ROUND(IF($B516="Annuity",SUMIFS('Annuity Prices'!S:S,'Annuity Prices'!$B:$B,$D516,'Annuity Prices'!$E:$E,$G516),IF($B516="RAB Short",SUMIFS('RAB Prices Short'!S:S,'RAB Prices Short'!$B:$B,'All Prices combined'!$D516,'RAB Prices Short'!$E:$E,'All Prices combined'!$G516),IF($B516="RAB Long",SUMIFS('RAB Prices Long'!S:S,'RAB Prices Long'!$B:$B,'All Prices combined'!$D516,'RAB Prices Long'!$E:$E,'All Prices combined'!$G516)))),2)</f>
        <v>5.59</v>
      </c>
      <c r="Q516" s="2">
        <f>ROUND(IF($B516="Annuity",SUMIFS('Annuity Prices'!T:T,'Annuity Prices'!$B:$B,$D516,'Annuity Prices'!$E:$E,$G516),IF($B516="RAB Short",SUMIFS('RAB Prices Short'!T:T,'RAB Prices Short'!$B:$B,'All Prices combined'!$D516,'RAB Prices Short'!$E:$E,'All Prices combined'!$G516),IF($B516="RAB Long",SUMIFS('RAB Prices Long'!T:T,'RAB Prices Long'!$B:$B,'All Prices combined'!$D516,'RAB Prices Long'!$E:$E,'All Prices combined'!$G516)))),2)</f>
        <v>6.11</v>
      </c>
      <c r="R516" s="2">
        <f>ROUND(IF($B516="Annuity",SUMIFS('Annuity Prices'!U:U,'Annuity Prices'!$B:$B,$D516,'Annuity Prices'!$E:$E,$G516),IF($B516="RAB Short",SUMIFS('RAB Prices Short'!U:U,'RAB Prices Short'!$B:$B,'All Prices combined'!$D516,'RAB Prices Short'!$E:$E,'All Prices combined'!$G516),IF($B516="RAB Long",SUMIFS('RAB Prices Long'!U:U,'RAB Prices Long'!$B:$B,'All Prices combined'!$D516,'RAB Prices Long'!$E:$E,'All Prices combined'!$G516)))),2)</f>
        <v>6.26</v>
      </c>
      <c r="S516" s="2">
        <f>ROUND(IF($B516="Annuity",SUMIFS('Annuity Prices'!V:V,'Annuity Prices'!$B:$B,$D516,'Annuity Prices'!$E:$E,$G516),IF($B516="RAB Short",SUMIFS('RAB Prices Short'!V:V,'RAB Prices Short'!$B:$B,'All Prices combined'!$D516,'RAB Prices Short'!$E:$E,'All Prices combined'!$G516),IF($B516="RAB Long",SUMIFS('RAB Prices Long'!V:V,'RAB Prices Long'!$B:$B,'All Prices combined'!$D516,'RAB Prices Long'!$E:$E,'All Prices combined'!$G516)))),2)</f>
        <v>6.42</v>
      </c>
      <c r="T516" s="2">
        <f>ROUND(IF($B516="Annuity",SUMIFS('Annuity Prices'!W:W,'Annuity Prices'!$B:$B,$D516,'Annuity Prices'!$E:$E,$G516),IF($B516="RAB Short",SUMIFS('RAB Prices Short'!W:W,'RAB Prices Short'!$B:$B,'All Prices combined'!$D516,'RAB Prices Short'!$E:$E,'All Prices combined'!$G516),IF($B516="RAB Long",SUMIFS('RAB Prices Long'!W:W,'RAB Prices Long'!$B:$B,'All Prices combined'!$D516,'RAB Prices Long'!$E:$E,'All Prices combined'!$G516)))),2)</f>
        <v>6.58</v>
      </c>
      <c r="U516" s="2">
        <f>ROUND(IF($B516="Annuity",SUMIFS('Annuity Prices'!X:X,'Annuity Prices'!$B:$B,$D516,'Annuity Prices'!$E:$E,$G516),IF($B516="RAB Short",SUMIFS('RAB Prices Short'!X:X,'RAB Prices Short'!$B:$B,'All Prices combined'!$D516,'RAB Prices Short'!$E:$E,'All Prices combined'!$G516),IF($B516="RAB Long",SUMIFS('RAB Prices Long'!X:X,'RAB Prices Long'!$B:$B,'All Prices combined'!$D516,'RAB Prices Long'!$E:$E,'All Prices combined'!$G516)))),2)</f>
        <v>6.98</v>
      </c>
      <c r="V516" s="2">
        <f>ROUND(IF($B516="Annuity",SUMIFS('Annuity Prices'!Y:Y,'Annuity Prices'!$B:$B,$D516,'Annuity Prices'!$E:$E,$G516),IF($B516="RAB Short",SUMIFS('RAB Prices Short'!Y:Y,'RAB Prices Short'!$B:$B,'All Prices combined'!$D516,'RAB Prices Short'!$E:$E,'All Prices combined'!$G516),IF($B516="RAB Long",SUMIFS('RAB Prices Long'!Y:Y,'RAB Prices Long'!$B:$B,'All Prices combined'!$D516,'RAB Prices Long'!$E:$E,'All Prices combined'!$G516)))),2)</f>
        <v>7.15</v>
      </c>
      <c r="W516" s="2">
        <f>ROUND(IF($B516="Annuity",SUMIFS('Annuity Prices'!Z:Z,'Annuity Prices'!$B:$B,$D516,'Annuity Prices'!$E:$E,$G516),IF($B516="RAB Short",SUMIFS('RAB Prices Short'!Z:Z,'RAB Prices Short'!$B:$B,'All Prices combined'!$D516,'RAB Prices Short'!$E:$E,'All Prices combined'!$G516),IF($B516="RAB Long",SUMIFS('RAB Prices Long'!Z:Z,'RAB Prices Long'!$B:$B,'All Prices combined'!$D516,'RAB Prices Long'!$E:$E,'All Prices combined'!$G516)))),2)</f>
        <v>7.33</v>
      </c>
      <c r="X516" s="2">
        <f>ROUND(IF($B516="Annuity",SUMIFS('Annuity Prices'!AA:AA,'Annuity Prices'!$B:$B,$D516,'Annuity Prices'!$E:$E,$G516),IF($B516="RAB Short",SUMIFS('RAB Prices Short'!AA:AA,'RAB Prices Short'!$B:$B,'All Prices combined'!$D516,'RAB Prices Short'!$E:$E,'All Prices combined'!$G516),IF($B516="RAB Long",SUMIFS('RAB Prices Long'!AA:AA,'RAB Prices Long'!$B:$B,'All Prices combined'!$D516,'RAB Prices Long'!$E:$E,'All Prices combined'!$G516)))),2)</f>
        <v>7.52</v>
      </c>
      <c r="Y516" s="2">
        <f>ROUND(IF($B516="Annuity",SUMIFS('Annuity Prices'!AB:AB,'Annuity Prices'!$B:$B,$D516,'Annuity Prices'!$E:$E,$G516),IF($B516="RAB Short",SUMIFS('RAB Prices Short'!AB:AB,'RAB Prices Short'!$B:$B,'All Prices combined'!$D516,'RAB Prices Short'!$E:$E,'All Prices combined'!$G516),IF($B516="RAB Long",SUMIFS('RAB Prices Long'!AB:AB,'RAB Prices Long'!$B:$B,'All Prices combined'!$D516,'RAB Prices Long'!$E:$E,'All Prices combined'!$G516)))),2)</f>
        <v>7.99</v>
      </c>
      <c r="Z516" s="2">
        <f>ROUND(IF($B516="Annuity",SUMIFS('Annuity Prices'!AC:AC,'Annuity Prices'!$B:$B,$D516,'Annuity Prices'!$E:$E,$G516),IF($B516="RAB Short",SUMIFS('RAB Prices Short'!AC:AC,'RAB Prices Short'!$B:$B,'All Prices combined'!$D516,'RAB Prices Short'!$E:$E,'All Prices combined'!$G516),IF($B516="RAB Long",SUMIFS('RAB Prices Long'!AC:AC,'RAB Prices Long'!$B:$B,'All Prices combined'!$D516,'RAB Prices Long'!$E:$E,'All Prices combined'!$G516)))),2)</f>
        <v>8.19</v>
      </c>
      <c r="AA516" s="2">
        <f>ROUND(IF($B516="Annuity",SUMIFS('Annuity Prices'!AD:AD,'Annuity Prices'!$B:$B,$D516,'Annuity Prices'!$E:$E,$G516),IF($B516="RAB Short",SUMIFS('RAB Prices Short'!AD:AD,'RAB Prices Short'!$B:$B,'All Prices combined'!$D516,'RAB Prices Short'!$E:$E,'All Prices combined'!$G516),IF($B516="RAB Long",SUMIFS('RAB Prices Long'!AD:AD,'RAB Prices Long'!$B:$B,'All Prices combined'!$D516,'RAB Prices Long'!$E:$E,'All Prices combined'!$G516)))),2)</f>
        <v>8.4</v>
      </c>
      <c r="AB516" s="2">
        <f>ROUND(IF($B516="Annuity",SUMIFS('Annuity Prices'!AE:AE,'Annuity Prices'!$B:$B,$D516,'Annuity Prices'!$E:$E,$G516),IF($B516="RAB Short",SUMIFS('RAB Prices Short'!AE:AE,'RAB Prices Short'!$B:$B,'All Prices combined'!$D516,'RAB Prices Short'!$E:$E,'All Prices combined'!$G516),IF($B516="RAB Long",SUMIFS('RAB Prices Long'!AE:AE,'RAB Prices Long'!$B:$B,'All Prices combined'!$D516,'RAB Prices Long'!$E:$E,'All Prices combined'!$G516)))),2)</f>
        <v>8.61</v>
      </c>
      <c r="AC516" s="2">
        <f>ROUND(IF($B516="Annuity",SUMIFS('Annuity Prices'!AF:AF,'Annuity Prices'!$B:$B,$D516,'Annuity Prices'!$E:$E,$G516),IF($B516="RAB Short",SUMIFS('RAB Prices Short'!AF:AF,'RAB Prices Short'!$B:$B,'All Prices combined'!$D516,'RAB Prices Short'!$E:$E,'All Prices combined'!$G516),IF($B516="RAB Long",SUMIFS('RAB Prices Long'!AF:AF,'RAB Prices Long'!$B:$B,'All Prices combined'!$D516,'RAB Prices Long'!$E:$E,'All Prices combined'!$G516)))),2)</f>
        <v>9.1999999999999993</v>
      </c>
      <c r="AD516" s="2">
        <f>ROUND(IF($B516="Annuity",SUMIFS('Annuity Prices'!AG:AG,'Annuity Prices'!$B:$B,$D516,'Annuity Prices'!$E:$E,$G516),IF($B516="RAB Short",SUMIFS('RAB Prices Short'!AG:AG,'RAB Prices Short'!$B:$B,'All Prices combined'!$D516,'RAB Prices Short'!$E:$E,'All Prices combined'!$G516),IF($B516="RAB Long",SUMIFS('RAB Prices Long'!AG:AG,'RAB Prices Long'!$B:$B,'All Prices combined'!$D516,'RAB Prices Long'!$E:$E,'All Prices combined'!$G516)))),2)</f>
        <v>9.43</v>
      </c>
      <c r="AE516" s="2">
        <f>ROUND(IF($B516="Annuity",SUMIFS('Annuity Prices'!AH:AH,'Annuity Prices'!$B:$B,$D516,'Annuity Prices'!$E:$E,$G516),IF($B516="RAB Short",SUMIFS('RAB Prices Short'!AH:AH,'RAB Prices Short'!$B:$B,'All Prices combined'!$D516,'RAB Prices Short'!$E:$E,'All Prices combined'!$G516),IF($B516="RAB Long",SUMIFS('RAB Prices Long'!AH:AH,'RAB Prices Long'!$B:$B,'All Prices combined'!$D516,'RAB Prices Long'!$E:$E,'All Prices combined'!$G516)))),2)</f>
        <v>9.67</v>
      </c>
      <c r="AF516" s="2">
        <f>ROUND(IF($B516="Annuity",SUMIFS('Annuity Prices'!AI:AI,'Annuity Prices'!$B:$B,$D516,'Annuity Prices'!$E:$E,$G516),IF($B516="RAB Short",SUMIFS('RAB Prices Short'!AI:AI,'RAB Prices Short'!$B:$B,'All Prices combined'!$D516,'RAB Prices Short'!$E:$E,'All Prices combined'!$G516),IF($B516="RAB Long",SUMIFS('RAB Prices Long'!AI:AI,'RAB Prices Long'!$B:$B,'All Prices combined'!$D516,'RAB Prices Long'!$E:$E,'All Prices combined'!$G516)))),2)</f>
        <v>9.91</v>
      </c>
      <c r="AG516" s="2">
        <f>ROUND(IF($B516="Annuity",SUMIFS('Annuity Prices'!AJ:AJ,'Annuity Prices'!$B:$B,$D516,'Annuity Prices'!$E:$E,$G516),IF($B516="RAB Short",SUMIFS('RAB Prices Short'!AJ:AJ,'RAB Prices Short'!$B:$B,'All Prices combined'!$D516,'RAB Prices Short'!$E:$E,'All Prices combined'!$G516),IF($B516="RAB Long",SUMIFS('RAB Prices Long'!AJ:AJ,'RAB Prices Long'!$B:$B,'All Prices combined'!$D516,'RAB Prices Long'!$E:$E,'All Prices combined'!$G516)))),2)</f>
        <v>10.56</v>
      </c>
      <c r="AH516" s="2">
        <f>ROUND(IF($B516="Annuity",SUMIFS('Annuity Prices'!AK:AK,'Annuity Prices'!$B:$B,$D516,'Annuity Prices'!$E:$E,$G516),IF($B516="RAB Short",SUMIFS('RAB Prices Short'!AK:AK,'RAB Prices Short'!$B:$B,'All Prices combined'!$D516,'RAB Prices Short'!$E:$E,'All Prices combined'!$G516),IF($B516="RAB Long",SUMIFS('RAB Prices Long'!AK:AK,'RAB Prices Long'!$B:$B,'All Prices combined'!$D516,'RAB Prices Long'!$E:$E,'All Prices combined'!$G516)))),2)</f>
        <v>10.82</v>
      </c>
      <c r="AI516" s="2">
        <f>ROUND(IF($B516="Annuity",SUMIFS('Annuity Prices'!AL:AL,'Annuity Prices'!$B:$B,$D516,'Annuity Prices'!$E:$E,$G516),IF($B516="RAB Short",SUMIFS('RAB Prices Short'!AL:AL,'RAB Prices Short'!$B:$B,'All Prices combined'!$D516,'RAB Prices Short'!$E:$E,'All Prices combined'!$G516),IF($B516="RAB Long",SUMIFS('RAB Prices Long'!AL:AL,'RAB Prices Long'!$B:$B,'All Prices combined'!$D516,'RAB Prices Long'!$E:$E,'All Prices combined'!$G516)))),2)</f>
        <v>11.09</v>
      </c>
      <c r="AJ516" s="2">
        <f>ROUND(IF($B516="Annuity",SUMIFS('Annuity Prices'!AM:AM,'Annuity Prices'!$B:$B,$D516,'Annuity Prices'!$E:$E,$G516),IF($B516="RAB Short",SUMIFS('RAB Prices Short'!AM:AM,'RAB Prices Short'!$B:$B,'All Prices combined'!$D516,'RAB Prices Short'!$E:$E,'All Prices combined'!$G516),IF($B516="RAB Long",SUMIFS('RAB Prices Long'!AM:AM,'RAB Prices Long'!$B:$B,'All Prices combined'!$D516,'RAB Prices Long'!$E:$E,'All Prices combined'!$G516)))),2)</f>
        <v>11.37</v>
      </c>
      <c r="AK516" s="2">
        <f>ROUND(IF($B516="Annuity",SUMIFS('Annuity Prices'!AN:AN,'Annuity Prices'!$B:$B,$D516,'Annuity Prices'!$E:$E,$G516),IF($B516="RAB Short",SUMIFS('RAB Prices Short'!AN:AN,'RAB Prices Short'!$B:$B,'All Prices combined'!$D516,'RAB Prices Short'!$E:$E,'All Prices combined'!$G516),IF($B516="RAB Long",SUMIFS('RAB Prices Long'!AN:AN,'RAB Prices Long'!$B:$B,'All Prices combined'!$D516,'RAB Prices Long'!$E:$E,'All Prices combined'!$G516)))),2)</f>
        <v>12.32</v>
      </c>
      <c r="AL516" s="2">
        <f>ROUND(IF($B516="Annuity",SUMIFS('Annuity Prices'!AO:AO,'Annuity Prices'!$B:$B,$D516,'Annuity Prices'!$E:$E,$G516),IF($B516="RAB Short",SUMIFS('RAB Prices Short'!AO:AO,'RAB Prices Short'!$B:$B,'All Prices combined'!$D516,'RAB Prices Short'!$E:$E,'All Prices combined'!$G516),IF($B516="RAB Long",SUMIFS('RAB Prices Long'!AO:AO,'RAB Prices Long'!$B:$B,'All Prices combined'!$D516,'RAB Prices Long'!$E:$E,'All Prices combined'!$G516)))),2)</f>
        <v>12.63</v>
      </c>
      <c r="AM516" s="2">
        <f>ROUND(IF($B516="Annuity",SUMIFS('Annuity Prices'!AP:AP,'Annuity Prices'!$B:$B,$D516,'Annuity Prices'!$E:$E,$G516),IF($B516="RAB Short",SUMIFS('RAB Prices Short'!AP:AP,'RAB Prices Short'!$B:$B,'All Prices combined'!$D516,'RAB Prices Short'!$E:$E,'All Prices combined'!$G516),IF($B516="RAB Long",SUMIFS('RAB Prices Long'!AP:AP,'RAB Prices Long'!$B:$B,'All Prices combined'!$D516,'RAB Prices Long'!$E:$E,'All Prices combined'!$G516)))),2)</f>
        <v>12.94</v>
      </c>
      <c r="AN516" s="2">
        <f>ROUND(IF($B516="Annuity",SUMIFS('Annuity Prices'!AQ:AQ,'Annuity Prices'!$B:$B,$D516,'Annuity Prices'!$E:$E,$G516),IF($B516="RAB Short",SUMIFS('RAB Prices Short'!AQ:AQ,'RAB Prices Short'!$B:$B,'All Prices combined'!$D516,'RAB Prices Short'!$E:$E,'All Prices combined'!$G516),IF($B516="RAB Long",SUMIFS('RAB Prices Long'!AQ:AQ,'RAB Prices Long'!$B:$B,'All Prices combined'!$D516,'RAB Prices Long'!$E:$E,'All Prices combined'!$G516)))),2)</f>
        <v>13.27</v>
      </c>
      <c r="AO516" s="2">
        <f>ROUND(IF($B516="Annuity",SUMIFS('Annuity Prices'!AR:AR,'Annuity Prices'!$B:$B,$D516,'Annuity Prices'!$E:$E,$G516),IF($B516="RAB Short",SUMIFS('RAB Prices Short'!AR:AR,'RAB Prices Short'!$B:$B,'All Prices combined'!$D516,'RAB Prices Short'!$E:$E,'All Prices combined'!$G516),IF($B516="RAB Long",SUMIFS('RAB Prices Long'!AR:AR,'RAB Prices Long'!$B:$B,'All Prices combined'!$D516,'RAB Prices Long'!$E:$E,'All Prices combined'!$G516)))),2)</f>
        <v>0</v>
      </c>
      <c r="AP516" s="2">
        <f>ROUND(IF($B516="Annuity",SUMIFS('Annuity Prices'!AS:AS,'Annuity Prices'!$B:$B,$D516,'Annuity Prices'!$E:$E,$G516),IF($B516="RAB Short",SUMIFS('RAB Prices Short'!AS:AS,'RAB Prices Short'!$B:$B,'All Prices combined'!$D516,'RAB Prices Short'!$E:$E,'All Prices combined'!$G516),IF($B516="RAB Long",SUMIFS('RAB Prices Long'!AS:AS,'RAB Prices Long'!$B:$B,'All Prices combined'!$D516,'RAB Prices Long'!$E:$E,'All Prices combined'!$G516)))),2)</f>
        <v>0</v>
      </c>
      <c r="AQ516" s="2">
        <f>ROUND(IF($B516="Annuity",SUMIFS('Annuity Prices'!AT:AT,'Annuity Prices'!$B:$B,$D516,'Annuity Prices'!$E:$E,$G516),IF($B516="RAB Short",SUMIFS('RAB Prices Short'!AT:AT,'RAB Prices Short'!$B:$B,'All Prices combined'!$D516,'RAB Prices Short'!$E:$E,'All Prices combined'!$G516),IF($B516="RAB Long",SUMIFS('RAB Prices Long'!AT:AT,'RAB Prices Long'!$B:$B,'All Prices combined'!$D516,'RAB Prices Long'!$E:$E,'All Prices combined'!$G516)))),2)</f>
        <v>5.79</v>
      </c>
      <c r="AR516" s="2">
        <f>ROUND(IF($B516="Annuity",SUMIFS('Annuity Prices'!AU:AU,'Annuity Prices'!$B:$B,$D516,'Annuity Prices'!$E:$E,$G516),IF($B516="RAB Short",SUMIFS('RAB Prices Short'!AU:AU,'RAB Prices Short'!$B:$B,'All Prices combined'!$D516,'RAB Prices Short'!$E:$E,'All Prices combined'!$G516),IF($B516="RAB Long",SUMIFS('RAB Prices Long'!AU:AU,'RAB Prices Long'!$B:$B,'All Prices combined'!$D516,'RAB Prices Long'!$E:$E,'All Prices combined'!$G516)))),2)</f>
        <v>4.97</v>
      </c>
      <c r="AS516" s="2">
        <f>ROUND(IF($B516="Annuity",SUMIFS('Annuity Prices'!AV:AV,'Annuity Prices'!$B:$B,$D516,'Annuity Prices'!$E:$E,$G516),IF($B516="RAB Short",SUMIFS('RAB Prices Short'!AV:AV,'RAB Prices Short'!$B:$B,'All Prices combined'!$D516,'RAB Prices Short'!$E:$E,'All Prices combined'!$G516),IF($B516="RAB Long",SUMIFS('RAB Prices Long'!AV:AV,'RAB Prices Long'!$B:$B,'All Prices combined'!$D516,'RAB Prices Long'!$E:$E,'All Prices combined'!$G516)))),2)</f>
        <v>5.1100000000000003</v>
      </c>
      <c r="AT516" s="2">
        <f>ROUND(IF($B516="Annuity",SUMIFS('Annuity Prices'!AW:AW,'Annuity Prices'!$B:$B,$D516,'Annuity Prices'!$E:$E,$G516),IF($B516="RAB Short",SUMIFS('RAB Prices Short'!AW:AW,'RAB Prices Short'!$B:$B,'All Prices combined'!$D516,'RAB Prices Short'!$E:$E,'All Prices combined'!$G516),IF($B516="RAB Long",SUMIFS('RAB Prices Long'!AW:AW,'RAB Prices Long'!$B:$B,'All Prices combined'!$D516,'RAB Prices Long'!$E:$E,'All Prices combined'!$G516)))),2)</f>
        <v>5.19</v>
      </c>
      <c r="AU516" s="2">
        <f>ROUND(IF($B516="Annuity",SUMIFS('Annuity Prices'!AX:AX,'Annuity Prices'!$B:$B,$D516,'Annuity Prices'!$E:$E,$G516),IF($B516="RAB Short",SUMIFS('RAB Prices Short'!AX:AX,'RAB Prices Short'!$B:$B,'All Prices combined'!$D516,'RAB Prices Short'!$E:$E,'All Prices combined'!$G516),IF($B516="RAB Long",SUMIFS('RAB Prices Long'!AX:AX,'RAB Prices Long'!$B:$B,'All Prices combined'!$D516,'RAB Prices Long'!$E:$E,'All Prices combined'!$G516)))),2)</f>
        <v>5.32</v>
      </c>
      <c r="AV516" s="2">
        <f>ROUND(IF($B516="Annuity",SUMIFS('Annuity Prices'!AY:AY,'Annuity Prices'!$B:$B,$D516,'Annuity Prices'!$E:$E,$G516),IF($B516="RAB Short",SUMIFS('RAB Prices Short'!AY:AY,'RAB Prices Short'!$B:$B,'All Prices combined'!$D516,'RAB Prices Short'!$E:$E,'All Prices combined'!$G516),IF($B516="RAB Long",SUMIFS('RAB Prices Long'!AY:AY,'RAB Prices Long'!$B:$B,'All Prices combined'!$D516,'RAB Prices Long'!$E:$E,'All Prices combined'!$G516)))),2)</f>
        <v>5.45</v>
      </c>
      <c r="AW516" s="2">
        <f>ROUND(IF($B516="Annuity",SUMIFS('Annuity Prices'!AZ:AZ,'Annuity Prices'!$B:$B,$D516,'Annuity Prices'!$E:$E,$G516),IF($B516="RAB Short",SUMIFS('RAB Prices Short'!AZ:AZ,'RAB Prices Short'!$B:$B,'All Prices combined'!$D516,'RAB Prices Short'!$E:$E,'All Prices combined'!$G516),IF($B516="RAB Long",SUMIFS('RAB Prices Long'!AZ:AZ,'RAB Prices Long'!$B:$B,'All Prices combined'!$D516,'RAB Prices Long'!$E:$E,'All Prices combined'!$G516)))),2)</f>
        <v>5.59</v>
      </c>
      <c r="AX516" s="2">
        <f>ROUND(IF($B516="Annuity",SUMIFS('Annuity Prices'!BA:BA,'Annuity Prices'!$B:$B,$D516,'Annuity Prices'!$E:$E,$G516),IF($B516="RAB Short",SUMIFS('RAB Prices Short'!BA:BA,'RAB Prices Short'!$B:$B,'All Prices combined'!$D516,'RAB Prices Short'!$E:$E,'All Prices combined'!$G516),IF($B516="RAB Long",SUMIFS('RAB Prices Long'!BA:BA,'RAB Prices Long'!$B:$B,'All Prices combined'!$D516,'RAB Prices Long'!$E:$E,'All Prices combined'!$G516)))),2)</f>
        <v>6.11</v>
      </c>
      <c r="AY516" s="2">
        <f>ROUND(IF($B516="Annuity",SUMIFS('Annuity Prices'!BB:BB,'Annuity Prices'!$B:$B,$D516,'Annuity Prices'!$E:$E,$G516),IF($B516="RAB Short",SUMIFS('RAB Prices Short'!BB:BB,'RAB Prices Short'!$B:$B,'All Prices combined'!$D516,'RAB Prices Short'!$E:$E,'All Prices combined'!$G516),IF($B516="RAB Long",SUMIFS('RAB Prices Long'!BB:BB,'RAB Prices Long'!$B:$B,'All Prices combined'!$D516,'RAB Prices Long'!$E:$E,'All Prices combined'!$G516)))),2)</f>
        <v>6.26</v>
      </c>
      <c r="AZ516" s="2">
        <f>ROUND(IF($B516="Annuity",SUMIFS('Annuity Prices'!BC:BC,'Annuity Prices'!$B:$B,$D516,'Annuity Prices'!$E:$E,$G516),IF($B516="RAB Short",SUMIFS('RAB Prices Short'!BC:BC,'RAB Prices Short'!$B:$B,'All Prices combined'!$D516,'RAB Prices Short'!$E:$E,'All Prices combined'!$G516),IF($B516="RAB Long",SUMIFS('RAB Prices Long'!BC:BC,'RAB Prices Long'!$B:$B,'All Prices combined'!$D516,'RAB Prices Long'!$E:$E,'All Prices combined'!$G516)))),2)</f>
        <v>6.42</v>
      </c>
      <c r="BA516" s="2">
        <f>ROUND(IF($B516="Annuity",SUMIFS('Annuity Prices'!BD:BD,'Annuity Prices'!$B:$B,$D516,'Annuity Prices'!$E:$E,$G516),IF($B516="RAB Short",SUMIFS('RAB Prices Short'!BD:BD,'RAB Prices Short'!$B:$B,'All Prices combined'!$D516,'RAB Prices Short'!$E:$E,'All Prices combined'!$G516),IF($B516="RAB Long",SUMIFS('RAB Prices Long'!BD:BD,'RAB Prices Long'!$B:$B,'All Prices combined'!$D516,'RAB Prices Long'!$E:$E,'All Prices combined'!$G516)))),2)</f>
        <v>6.58</v>
      </c>
      <c r="BB516" s="2">
        <f>ROUND(IF($B516="Annuity",SUMIFS('Annuity Prices'!BE:BE,'Annuity Prices'!$B:$B,$D516,'Annuity Prices'!$E:$E,$G516),IF($B516="RAB Short",SUMIFS('RAB Prices Short'!BE:BE,'RAB Prices Short'!$B:$B,'All Prices combined'!$D516,'RAB Prices Short'!$E:$E,'All Prices combined'!$G516),IF($B516="RAB Long",SUMIFS('RAB Prices Long'!BE:BE,'RAB Prices Long'!$B:$B,'All Prices combined'!$D516,'RAB Prices Long'!$E:$E,'All Prices combined'!$G516)))),2)</f>
        <v>6.98</v>
      </c>
      <c r="BC516" s="2">
        <f>ROUND(IF($B516="Annuity",SUMIFS('Annuity Prices'!BF:BF,'Annuity Prices'!$B:$B,$D516,'Annuity Prices'!$E:$E,$G516),IF($B516="RAB Short",SUMIFS('RAB Prices Short'!BF:BF,'RAB Prices Short'!$B:$B,'All Prices combined'!$D516,'RAB Prices Short'!$E:$E,'All Prices combined'!$G516),IF($B516="RAB Long",SUMIFS('RAB Prices Long'!BF:BF,'RAB Prices Long'!$B:$B,'All Prices combined'!$D516,'RAB Prices Long'!$E:$E,'All Prices combined'!$G516)))),2)</f>
        <v>7.15</v>
      </c>
      <c r="BD516" s="2">
        <f>ROUND(IF($B516="Annuity",SUMIFS('Annuity Prices'!BG:BG,'Annuity Prices'!$B:$B,$D516,'Annuity Prices'!$E:$E,$G516),IF($B516="RAB Short",SUMIFS('RAB Prices Short'!BG:BG,'RAB Prices Short'!$B:$B,'All Prices combined'!$D516,'RAB Prices Short'!$E:$E,'All Prices combined'!$G516),IF($B516="RAB Long",SUMIFS('RAB Prices Long'!BG:BG,'RAB Prices Long'!$B:$B,'All Prices combined'!$D516,'RAB Prices Long'!$E:$E,'All Prices combined'!$G516)))),2)</f>
        <v>7.33</v>
      </c>
      <c r="BE516" s="2">
        <f>ROUND(IF($B516="Annuity",SUMIFS('Annuity Prices'!BH:BH,'Annuity Prices'!$B:$B,$D516,'Annuity Prices'!$E:$E,$G516),IF($B516="RAB Short",SUMIFS('RAB Prices Short'!BH:BH,'RAB Prices Short'!$B:$B,'All Prices combined'!$D516,'RAB Prices Short'!$E:$E,'All Prices combined'!$G516),IF($B516="RAB Long",SUMIFS('RAB Prices Long'!BH:BH,'RAB Prices Long'!$B:$B,'All Prices combined'!$D516,'RAB Prices Long'!$E:$E,'All Prices combined'!$G516)))),2)</f>
        <v>7.52</v>
      </c>
      <c r="BF516" s="2">
        <f>ROUND(IF($B516="Annuity",SUMIFS('Annuity Prices'!BI:BI,'Annuity Prices'!$B:$B,$D516,'Annuity Prices'!$E:$E,$G516),IF($B516="RAB Short",SUMIFS('RAB Prices Short'!BI:BI,'RAB Prices Short'!$B:$B,'All Prices combined'!$D516,'RAB Prices Short'!$E:$E,'All Prices combined'!$G516),IF($B516="RAB Long",SUMIFS('RAB Prices Long'!BI:BI,'RAB Prices Long'!$B:$B,'All Prices combined'!$D516,'RAB Prices Long'!$E:$E,'All Prices combined'!$G516)))),2)</f>
        <v>7.99</v>
      </c>
      <c r="BG516" s="2">
        <f>ROUND(IF($B516="Annuity",SUMIFS('Annuity Prices'!BJ:BJ,'Annuity Prices'!$B:$B,$D516,'Annuity Prices'!$E:$E,$G516),IF($B516="RAB Short",SUMIFS('RAB Prices Short'!BJ:BJ,'RAB Prices Short'!$B:$B,'All Prices combined'!$D516,'RAB Prices Short'!$E:$E,'All Prices combined'!$G516),IF($B516="RAB Long",SUMIFS('RAB Prices Long'!BJ:BJ,'RAB Prices Long'!$B:$B,'All Prices combined'!$D516,'RAB Prices Long'!$E:$E,'All Prices combined'!$G516)))),2)</f>
        <v>8.19</v>
      </c>
      <c r="BH516" s="2">
        <f>ROUND(IF($B516="Annuity",SUMIFS('Annuity Prices'!BK:BK,'Annuity Prices'!$B:$B,$D516,'Annuity Prices'!$E:$E,$G516),IF($B516="RAB Short",SUMIFS('RAB Prices Short'!BK:BK,'RAB Prices Short'!$B:$B,'All Prices combined'!$D516,'RAB Prices Short'!$E:$E,'All Prices combined'!$G516),IF($B516="RAB Long",SUMIFS('RAB Prices Long'!BK:BK,'RAB Prices Long'!$B:$B,'All Prices combined'!$D516,'RAB Prices Long'!$E:$E,'All Prices combined'!$G516)))),2)</f>
        <v>8.4</v>
      </c>
      <c r="BI516" s="2">
        <f>ROUND(IF($B516="Annuity",SUMIFS('Annuity Prices'!BL:BL,'Annuity Prices'!$B:$B,$D516,'Annuity Prices'!$E:$E,$G516),IF($B516="RAB Short",SUMIFS('RAB Prices Short'!BL:BL,'RAB Prices Short'!$B:$B,'All Prices combined'!$D516,'RAB Prices Short'!$E:$E,'All Prices combined'!$G516),IF($B516="RAB Long",SUMIFS('RAB Prices Long'!BL:BL,'RAB Prices Long'!$B:$B,'All Prices combined'!$D516,'RAB Prices Long'!$E:$E,'All Prices combined'!$G516)))),2)</f>
        <v>8.61</v>
      </c>
      <c r="BJ516" s="2">
        <f>ROUND(IF($B516="Annuity",SUMIFS('Annuity Prices'!BM:BM,'Annuity Prices'!$B:$B,$D516,'Annuity Prices'!$E:$E,$G516),IF($B516="RAB Short",SUMIFS('RAB Prices Short'!BM:BM,'RAB Prices Short'!$B:$B,'All Prices combined'!$D516,'RAB Prices Short'!$E:$E,'All Prices combined'!$G516),IF($B516="RAB Long",SUMIFS('RAB Prices Long'!BM:BM,'RAB Prices Long'!$B:$B,'All Prices combined'!$D516,'RAB Prices Long'!$E:$E,'All Prices combined'!$G516)))),2)</f>
        <v>9.1999999999999993</v>
      </c>
      <c r="BK516" s="2">
        <f>ROUND(IF($B516="Annuity",SUMIFS('Annuity Prices'!BN:BN,'Annuity Prices'!$B:$B,$D516,'Annuity Prices'!$E:$E,$G516),IF($B516="RAB Short",SUMIFS('RAB Prices Short'!BN:BN,'RAB Prices Short'!$B:$B,'All Prices combined'!$D516,'RAB Prices Short'!$E:$E,'All Prices combined'!$G516),IF($B516="RAB Long",SUMIFS('RAB Prices Long'!BN:BN,'RAB Prices Long'!$B:$B,'All Prices combined'!$D516,'RAB Prices Long'!$E:$E,'All Prices combined'!$G516)))),2)</f>
        <v>9.43</v>
      </c>
      <c r="BL516" s="2">
        <f>ROUND(IF($B516="Annuity",SUMIFS('Annuity Prices'!BO:BO,'Annuity Prices'!$B:$B,$D516,'Annuity Prices'!$E:$E,$G516),IF($B516="RAB Short",SUMIFS('RAB Prices Short'!BO:BO,'RAB Prices Short'!$B:$B,'All Prices combined'!$D516,'RAB Prices Short'!$E:$E,'All Prices combined'!$G516),IF($B516="RAB Long",SUMIFS('RAB Prices Long'!BO:BO,'RAB Prices Long'!$B:$B,'All Prices combined'!$D516,'RAB Prices Long'!$E:$E,'All Prices combined'!$G516)))),2)</f>
        <v>9.67</v>
      </c>
      <c r="BM516" s="2">
        <f>ROUND(IF($B516="Annuity",SUMIFS('Annuity Prices'!BP:BP,'Annuity Prices'!$B:$B,$D516,'Annuity Prices'!$E:$E,$G516),IF($B516="RAB Short",SUMIFS('RAB Prices Short'!BP:BP,'RAB Prices Short'!$B:$B,'All Prices combined'!$D516,'RAB Prices Short'!$E:$E,'All Prices combined'!$G516),IF($B516="RAB Long",SUMIFS('RAB Prices Long'!BP:BP,'RAB Prices Long'!$B:$B,'All Prices combined'!$D516,'RAB Prices Long'!$E:$E,'All Prices combined'!$G516)))),2)</f>
        <v>9.91</v>
      </c>
      <c r="BN516" s="2">
        <f>ROUND(IF($B516="Annuity",SUMIFS('Annuity Prices'!BQ:BQ,'Annuity Prices'!$B:$B,$D516,'Annuity Prices'!$E:$E,$G516),IF($B516="RAB Short",SUMIFS('RAB Prices Short'!BQ:BQ,'RAB Prices Short'!$B:$B,'All Prices combined'!$D516,'RAB Prices Short'!$E:$E,'All Prices combined'!$G516),IF($B516="RAB Long",SUMIFS('RAB Prices Long'!BQ:BQ,'RAB Prices Long'!$B:$B,'All Prices combined'!$D516,'RAB Prices Long'!$E:$E,'All Prices combined'!$G516)))),2)</f>
        <v>10.56</v>
      </c>
      <c r="BO516" s="2">
        <f>ROUND(IF($B516="Annuity",SUMIFS('Annuity Prices'!BR:BR,'Annuity Prices'!$B:$B,$D516,'Annuity Prices'!$E:$E,$G516),IF($B516="RAB Short",SUMIFS('RAB Prices Short'!BR:BR,'RAB Prices Short'!$B:$B,'All Prices combined'!$D516,'RAB Prices Short'!$E:$E,'All Prices combined'!$G516),IF($B516="RAB Long",SUMIFS('RAB Prices Long'!BR:BR,'RAB Prices Long'!$B:$B,'All Prices combined'!$D516,'RAB Prices Long'!$E:$E,'All Prices combined'!$G516)))),2)</f>
        <v>10.82</v>
      </c>
      <c r="BP516" s="2">
        <f>ROUND(IF($B516="Annuity",SUMIFS('Annuity Prices'!BS:BS,'Annuity Prices'!$B:$B,$D516,'Annuity Prices'!$E:$E,$G516),IF($B516="RAB Short",SUMIFS('RAB Prices Short'!BS:BS,'RAB Prices Short'!$B:$B,'All Prices combined'!$D516,'RAB Prices Short'!$E:$E,'All Prices combined'!$G516),IF($B516="RAB Long",SUMIFS('RAB Prices Long'!BS:BS,'RAB Prices Long'!$B:$B,'All Prices combined'!$D516,'RAB Prices Long'!$E:$E,'All Prices combined'!$G516)))),2)</f>
        <v>11.09</v>
      </c>
      <c r="BQ516" s="2">
        <f>ROUND(IF($B516="Annuity",SUMIFS('Annuity Prices'!BT:BT,'Annuity Prices'!$B:$B,$D516,'Annuity Prices'!$E:$E,$G516),IF($B516="RAB Short",SUMIFS('RAB Prices Short'!BT:BT,'RAB Prices Short'!$B:$B,'All Prices combined'!$D516,'RAB Prices Short'!$E:$E,'All Prices combined'!$G516),IF($B516="RAB Long",SUMIFS('RAB Prices Long'!BT:BT,'RAB Prices Long'!$B:$B,'All Prices combined'!$D516,'RAB Prices Long'!$E:$E,'All Prices combined'!$G516)))),2)</f>
        <v>11.37</v>
      </c>
      <c r="BR516" s="2">
        <f>ROUND(IF($B516="Annuity",SUMIFS('Annuity Prices'!BU:BU,'Annuity Prices'!$B:$B,$D516,'Annuity Prices'!$E:$E,$G516),IF($B516="RAB Short",SUMIFS('RAB Prices Short'!BU:BU,'RAB Prices Short'!$B:$B,'All Prices combined'!$D516,'RAB Prices Short'!$E:$E,'All Prices combined'!$G516),IF($B516="RAB Long",SUMIFS('RAB Prices Long'!BU:BU,'RAB Prices Long'!$B:$B,'All Prices combined'!$D516,'RAB Prices Long'!$E:$E,'All Prices combined'!$G516)))),2)</f>
        <v>12.32</v>
      </c>
      <c r="BS516" s="2">
        <f>ROUND(IF($B516="Annuity",SUMIFS('Annuity Prices'!BV:BV,'Annuity Prices'!$B:$B,$D516,'Annuity Prices'!$E:$E,$G516),IF($B516="RAB Short",SUMIFS('RAB Prices Short'!BV:BV,'RAB Prices Short'!$B:$B,'All Prices combined'!$D516,'RAB Prices Short'!$E:$E,'All Prices combined'!$G516),IF($B516="RAB Long",SUMIFS('RAB Prices Long'!BV:BV,'RAB Prices Long'!$B:$B,'All Prices combined'!$D516,'RAB Prices Long'!$E:$E,'All Prices combined'!$G516)))),2)</f>
        <v>12.63</v>
      </c>
      <c r="BT516" s="2">
        <f>ROUND(IF($B516="Annuity",SUMIFS('Annuity Prices'!BW:BW,'Annuity Prices'!$B:$B,$D516,'Annuity Prices'!$E:$E,$G516),IF($B516="RAB Short",SUMIFS('RAB Prices Short'!BW:BW,'RAB Prices Short'!$B:$B,'All Prices combined'!$D516,'RAB Prices Short'!$E:$E,'All Prices combined'!$G516),IF($B516="RAB Long",SUMIFS('RAB Prices Long'!BW:BW,'RAB Prices Long'!$B:$B,'All Prices combined'!$D516,'RAB Prices Long'!$E:$E,'All Prices combined'!$G516)))),2)</f>
        <v>12.94</v>
      </c>
      <c r="BU516" s="2">
        <f>ROUND(IF($B516="Annuity",SUMIFS('Annuity Prices'!BX:BX,'Annuity Prices'!$B:$B,$D516,'Annuity Prices'!$E:$E,$G516),IF($B516="RAB Short",SUMIFS('RAB Prices Short'!BX:BX,'RAB Prices Short'!$B:$B,'All Prices combined'!$D516,'RAB Prices Short'!$E:$E,'All Prices combined'!$G516),IF($B516="RAB Long",SUMIFS('RAB Prices Long'!BX:BX,'RAB Prices Long'!$B:$B,'All Prices combined'!$D516,'RAB Prices Long'!$E:$E,'All Prices combined'!$G516)))),2)</f>
        <v>13.27</v>
      </c>
    </row>
    <row r="517" spans="2:73" x14ac:dyDescent="0.25">
      <c r="B517" t="s">
        <v>45</v>
      </c>
      <c r="C517">
        <v>25</v>
      </c>
      <c r="D517" t="s">
        <v>204</v>
      </c>
      <c r="E517" t="s">
        <v>203</v>
      </c>
      <c r="F517">
        <v>25</v>
      </c>
      <c r="G517" t="s">
        <v>40</v>
      </c>
      <c r="I517" s="2">
        <f>ROUND(IF($B517="Annuity",SUMIFS('Annuity Prices'!L:L,'Annuity Prices'!$B:$B,$D517,'Annuity Prices'!$E:$E,$G517),IF($B517="RAB Short",SUMIFS('RAB Prices Short'!L:L,'RAB Prices Short'!$B:$B,'All Prices combined'!$D517,'RAB Prices Short'!$E:$E,'All Prices combined'!$G517),IF($B517="RAB Long",SUMIFS('RAB Prices Long'!L:L,'RAB Prices Long'!$B:$B,'All Prices combined'!$D517,'RAB Prices Long'!$E:$E,'All Prices combined'!$G517)))),2)</f>
        <v>0</v>
      </c>
      <c r="J517" s="2">
        <f>ROUND(IF($B517="Annuity",SUMIFS('Annuity Prices'!M:M,'Annuity Prices'!$B:$B,$D517,'Annuity Prices'!$E:$E,$G517),IF($B517="RAB Short",SUMIFS('RAB Prices Short'!M:M,'RAB Prices Short'!$B:$B,'All Prices combined'!$D517,'RAB Prices Short'!$E:$E,'All Prices combined'!$G517),IF($B517="RAB Long",SUMIFS('RAB Prices Long'!M:M,'RAB Prices Long'!$B:$B,'All Prices combined'!$D517,'RAB Prices Long'!$E:$E,'All Prices combined'!$G517)))),2)</f>
        <v>0</v>
      </c>
      <c r="K517" s="2">
        <f>ROUND(IF($B517="Annuity",SUMIFS('Annuity Prices'!N:N,'Annuity Prices'!$B:$B,$D517,'Annuity Prices'!$E:$E,$G517),IF($B517="RAB Short",SUMIFS('RAB Prices Short'!N:N,'RAB Prices Short'!$B:$B,'All Prices combined'!$D517,'RAB Prices Short'!$E:$E,'All Prices combined'!$G517),IF($B517="RAB Long",SUMIFS('RAB Prices Long'!N:N,'RAB Prices Long'!$B:$B,'All Prices combined'!$D517,'RAB Prices Long'!$E:$E,'All Prices combined'!$G517)))),2)</f>
        <v>0.81</v>
      </c>
      <c r="L517" s="2">
        <f>ROUND(IF($B517="Annuity",SUMIFS('Annuity Prices'!O:O,'Annuity Prices'!$B:$B,$D517,'Annuity Prices'!$E:$E,$G517),IF($B517="RAB Short",SUMIFS('RAB Prices Short'!O:O,'RAB Prices Short'!$B:$B,'All Prices combined'!$D517,'RAB Prices Short'!$E:$E,'All Prices combined'!$G517),IF($B517="RAB Long",SUMIFS('RAB Prices Long'!O:O,'RAB Prices Long'!$B:$B,'All Prices combined'!$D517,'RAB Prices Long'!$E:$E,'All Prices combined'!$G517)))),2)</f>
        <v>0.83</v>
      </c>
      <c r="M517" s="2">
        <f>ROUND(IF($B517="Annuity",SUMIFS('Annuity Prices'!P:P,'Annuity Prices'!$B:$B,$D517,'Annuity Prices'!$E:$E,$G517),IF($B517="RAB Short",SUMIFS('RAB Prices Short'!P:P,'RAB Prices Short'!$B:$B,'All Prices combined'!$D517,'RAB Prices Short'!$E:$E,'All Prices combined'!$G517),IF($B517="RAB Long",SUMIFS('RAB Prices Long'!P:P,'RAB Prices Long'!$B:$B,'All Prices combined'!$D517,'RAB Prices Long'!$E:$E,'All Prices combined'!$G517)))),2)</f>
        <v>0.85</v>
      </c>
      <c r="N517" s="2">
        <f>ROUND(IF($B517="Annuity",SUMIFS('Annuity Prices'!Q:Q,'Annuity Prices'!$B:$B,$D517,'Annuity Prices'!$E:$E,$G517),IF($B517="RAB Short",SUMIFS('RAB Prices Short'!Q:Q,'RAB Prices Short'!$B:$B,'All Prices combined'!$D517,'RAB Prices Short'!$E:$E,'All Prices combined'!$G517),IF($B517="RAB Long",SUMIFS('RAB Prices Long'!Q:Q,'RAB Prices Long'!$B:$B,'All Prices combined'!$D517,'RAB Prices Long'!$E:$E,'All Prices combined'!$G517)))),2)</f>
        <v>0.87</v>
      </c>
      <c r="O517" s="2">
        <f>ROUND(IF($B517="Annuity",SUMIFS('Annuity Prices'!R:R,'Annuity Prices'!$B:$B,$D517,'Annuity Prices'!$E:$E,$G517),IF($B517="RAB Short",SUMIFS('RAB Prices Short'!R:R,'RAB Prices Short'!$B:$B,'All Prices combined'!$D517,'RAB Prices Short'!$E:$E,'All Prices combined'!$G517),IF($B517="RAB Long",SUMIFS('RAB Prices Long'!R:R,'RAB Prices Long'!$B:$B,'All Prices combined'!$D517,'RAB Prices Long'!$E:$E,'All Prices combined'!$G517)))),2)</f>
        <v>0.9</v>
      </c>
      <c r="P517" s="2">
        <f>ROUND(IF($B517="Annuity",SUMIFS('Annuity Prices'!S:S,'Annuity Prices'!$B:$B,$D517,'Annuity Prices'!$E:$E,$G517),IF($B517="RAB Short",SUMIFS('RAB Prices Short'!S:S,'RAB Prices Short'!$B:$B,'All Prices combined'!$D517,'RAB Prices Short'!$E:$E,'All Prices combined'!$G517),IF($B517="RAB Long",SUMIFS('RAB Prices Long'!S:S,'RAB Prices Long'!$B:$B,'All Prices combined'!$D517,'RAB Prices Long'!$E:$E,'All Prices combined'!$G517)))),2)</f>
        <v>0.92</v>
      </c>
      <c r="Q517" s="2">
        <f>ROUND(IF($B517="Annuity",SUMIFS('Annuity Prices'!T:T,'Annuity Prices'!$B:$B,$D517,'Annuity Prices'!$E:$E,$G517),IF($B517="RAB Short",SUMIFS('RAB Prices Short'!T:T,'RAB Prices Short'!$B:$B,'All Prices combined'!$D517,'RAB Prices Short'!$E:$E,'All Prices combined'!$G517),IF($B517="RAB Long",SUMIFS('RAB Prices Long'!T:T,'RAB Prices Long'!$B:$B,'All Prices combined'!$D517,'RAB Prices Long'!$E:$E,'All Prices combined'!$G517)))),2)</f>
        <v>0.94</v>
      </c>
      <c r="R517" s="2">
        <f>ROUND(IF($B517="Annuity",SUMIFS('Annuity Prices'!U:U,'Annuity Prices'!$B:$B,$D517,'Annuity Prices'!$E:$E,$G517),IF($B517="RAB Short",SUMIFS('RAB Prices Short'!U:U,'RAB Prices Short'!$B:$B,'All Prices combined'!$D517,'RAB Prices Short'!$E:$E,'All Prices combined'!$G517),IF($B517="RAB Long",SUMIFS('RAB Prices Long'!U:U,'RAB Prices Long'!$B:$B,'All Prices combined'!$D517,'RAB Prices Long'!$E:$E,'All Prices combined'!$G517)))),2)</f>
        <v>0.96</v>
      </c>
      <c r="S517" s="2">
        <f>ROUND(IF($B517="Annuity",SUMIFS('Annuity Prices'!V:V,'Annuity Prices'!$B:$B,$D517,'Annuity Prices'!$E:$E,$G517),IF($B517="RAB Short",SUMIFS('RAB Prices Short'!V:V,'RAB Prices Short'!$B:$B,'All Prices combined'!$D517,'RAB Prices Short'!$E:$E,'All Prices combined'!$G517),IF($B517="RAB Long",SUMIFS('RAB Prices Long'!V:V,'RAB Prices Long'!$B:$B,'All Prices combined'!$D517,'RAB Prices Long'!$E:$E,'All Prices combined'!$G517)))),2)</f>
        <v>0.98</v>
      </c>
      <c r="T517" s="2">
        <f>ROUND(IF($B517="Annuity",SUMIFS('Annuity Prices'!W:W,'Annuity Prices'!$B:$B,$D517,'Annuity Prices'!$E:$E,$G517),IF($B517="RAB Short",SUMIFS('RAB Prices Short'!W:W,'RAB Prices Short'!$B:$B,'All Prices combined'!$D517,'RAB Prices Short'!$E:$E,'All Prices combined'!$G517),IF($B517="RAB Long",SUMIFS('RAB Prices Long'!W:W,'RAB Prices Long'!$B:$B,'All Prices combined'!$D517,'RAB Prices Long'!$E:$E,'All Prices combined'!$G517)))),2)</f>
        <v>1.01</v>
      </c>
      <c r="U517" s="2">
        <f>ROUND(IF($B517="Annuity",SUMIFS('Annuity Prices'!X:X,'Annuity Prices'!$B:$B,$D517,'Annuity Prices'!$E:$E,$G517),IF($B517="RAB Short",SUMIFS('RAB Prices Short'!X:X,'RAB Prices Short'!$B:$B,'All Prices combined'!$D517,'RAB Prices Short'!$E:$E,'All Prices combined'!$G517),IF($B517="RAB Long",SUMIFS('RAB Prices Long'!X:X,'RAB Prices Long'!$B:$B,'All Prices combined'!$D517,'RAB Prices Long'!$E:$E,'All Prices combined'!$G517)))),2)</f>
        <v>1.03</v>
      </c>
      <c r="V517" s="2">
        <f>ROUND(IF($B517="Annuity",SUMIFS('Annuity Prices'!Y:Y,'Annuity Prices'!$B:$B,$D517,'Annuity Prices'!$E:$E,$G517),IF($B517="RAB Short",SUMIFS('RAB Prices Short'!Y:Y,'RAB Prices Short'!$B:$B,'All Prices combined'!$D517,'RAB Prices Short'!$E:$E,'All Prices combined'!$G517),IF($B517="RAB Long",SUMIFS('RAB Prices Long'!Y:Y,'RAB Prices Long'!$B:$B,'All Prices combined'!$D517,'RAB Prices Long'!$E:$E,'All Prices combined'!$G517)))),2)</f>
        <v>1.05</v>
      </c>
      <c r="W517" s="2">
        <f>ROUND(IF($B517="Annuity",SUMIFS('Annuity Prices'!Z:Z,'Annuity Prices'!$B:$B,$D517,'Annuity Prices'!$E:$E,$G517),IF($B517="RAB Short",SUMIFS('RAB Prices Short'!Z:Z,'RAB Prices Short'!$B:$B,'All Prices combined'!$D517,'RAB Prices Short'!$E:$E,'All Prices combined'!$G517),IF($B517="RAB Long",SUMIFS('RAB Prices Long'!Z:Z,'RAB Prices Long'!$B:$B,'All Prices combined'!$D517,'RAB Prices Long'!$E:$E,'All Prices combined'!$G517)))),2)</f>
        <v>1.08</v>
      </c>
      <c r="X517" s="2">
        <f>ROUND(IF($B517="Annuity",SUMIFS('Annuity Prices'!AA:AA,'Annuity Prices'!$B:$B,$D517,'Annuity Prices'!$E:$E,$G517),IF($B517="RAB Short",SUMIFS('RAB Prices Short'!AA:AA,'RAB Prices Short'!$B:$B,'All Prices combined'!$D517,'RAB Prices Short'!$E:$E,'All Prices combined'!$G517),IF($B517="RAB Long",SUMIFS('RAB Prices Long'!AA:AA,'RAB Prices Long'!$B:$B,'All Prices combined'!$D517,'RAB Prices Long'!$E:$E,'All Prices combined'!$G517)))),2)</f>
        <v>1.1100000000000001</v>
      </c>
      <c r="Y517" s="2">
        <f>ROUND(IF($B517="Annuity",SUMIFS('Annuity Prices'!AB:AB,'Annuity Prices'!$B:$B,$D517,'Annuity Prices'!$E:$E,$G517),IF($B517="RAB Short",SUMIFS('RAB Prices Short'!AB:AB,'RAB Prices Short'!$B:$B,'All Prices combined'!$D517,'RAB Prices Short'!$E:$E,'All Prices combined'!$G517),IF($B517="RAB Long",SUMIFS('RAB Prices Long'!AB:AB,'RAB Prices Long'!$B:$B,'All Prices combined'!$D517,'RAB Prices Long'!$E:$E,'All Prices combined'!$G517)))),2)</f>
        <v>1.1299999999999999</v>
      </c>
      <c r="Z517" s="2">
        <f>ROUND(IF($B517="Annuity",SUMIFS('Annuity Prices'!AC:AC,'Annuity Prices'!$B:$B,$D517,'Annuity Prices'!$E:$E,$G517),IF($B517="RAB Short",SUMIFS('RAB Prices Short'!AC:AC,'RAB Prices Short'!$B:$B,'All Prices combined'!$D517,'RAB Prices Short'!$E:$E,'All Prices combined'!$G517),IF($B517="RAB Long",SUMIFS('RAB Prices Long'!AC:AC,'RAB Prices Long'!$B:$B,'All Prices combined'!$D517,'RAB Prices Long'!$E:$E,'All Prices combined'!$G517)))),2)</f>
        <v>1.1599999999999999</v>
      </c>
      <c r="AA517" s="2">
        <f>ROUND(IF($B517="Annuity",SUMIFS('Annuity Prices'!AD:AD,'Annuity Prices'!$B:$B,$D517,'Annuity Prices'!$E:$E,$G517),IF($B517="RAB Short",SUMIFS('RAB Prices Short'!AD:AD,'RAB Prices Short'!$B:$B,'All Prices combined'!$D517,'RAB Prices Short'!$E:$E,'All Prices combined'!$G517),IF($B517="RAB Long",SUMIFS('RAB Prices Long'!AD:AD,'RAB Prices Long'!$B:$B,'All Prices combined'!$D517,'RAB Prices Long'!$E:$E,'All Prices combined'!$G517)))),2)</f>
        <v>1.19</v>
      </c>
      <c r="AB517" s="2">
        <f>ROUND(IF($B517="Annuity",SUMIFS('Annuity Prices'!AE:AE,'Annuity Prices'!$B:$B,$D517,'Annuity Prices'!$E:$E,$G517),IF($B517="RAB Short",SUMIFS('RAB Prices Short'!AE:AE,'RAB Prices Short'!$B:$B,'All Prices combined'!$D517,'RAB Prices Short'!$E:$E,'All Prices combined'!$G517),IF($B517="RAB Long",SUMIFS('RAB Prices Long'!AE:AE,'RAB Prices Long'!$B:$B,'All Prices combined'!$D517,'RAB Prices Long'!$E:$E,'All Prices combined'!$G517)))),2)</f>
        <v>1.22</v>
      </c>
      <c r="AC517" s="2">
        <f>ROUND(IF($B517="Annuity",SUMIFS('Annuity Prices'!AF:AF,'Annuity Prices'!$B:$B,$D517,'Annuity Prices'!$E:$E,$G517),IF($B517="RAB Short",SUMIFS('RAB Prices Short'!AF:AF,'RAB Prices Short'!$B:$B,'All Prices combined'!$D517,'RAB Prices Short'!$E:$E,'All Prices combined'!$G517),IF($B517="RAB Long",SUMIFS('RAB Prices Long'!AF:AF,'RAB Prices Long'!$B:$B,'All Prices combined'!$D517,'RAB Prices Long'!$E:$E,'All Prices combined'!$G517)))),2)</f>
        <v>1.24</v>
      </c>
      <c r="AD517" s="2">
        <f>ROUND(IF($B517="Annuity",SUMIFS('Annuity Prices'!AG:AG,'Annuity Prices'!$B:$B,$D517,'Annuity Prices'!$E:$E,$G517),IF($B517="RAB Short",SUMIFS('RAB Prices Short'!AG:AG,'RAB Prices Short'!$B:$B,'All Prices combined'!$D517,'RAB Prices Short'!$E:$E,'All Prices combined'!$G517),IF($B517="RAB Long",SUMIFS('RAB Prices Long'!AG:AG,'RAB Prices Long'!$B:$B,'All Prices combined'!$D517,'RAB Prices Long'!$E:$E,'All Prices combined'!$G517)))),2)</f>
        <v>1.27</v>
      </c>
      <c r="AE517" s="2">
        <f>ROUND(IF($B517="Annuity",SUMIFS('Annuity Prices'!AH:AH,'Annuity Prices'!$B:$B,$D517,'Annuity Prices'!$E:$E,$G517),IF($B517="RAB Short",SUMIFS('RAB Prices Short'!AH:AH,'RAB Prices Short'!$B:$B,'All Prices combined'!$D517,'RAB Prices Short'!$E:$E,'All Prices combined'!$G517),IF($B517="RAB Long",SUMIFS('RAB Prices Long'!AH:AH,'RAB Prices Long'!$B:$B,'All Prices combined'!$D517,'RAB Prices Long'!$E:$E,'All Prices combined'!$G517)))),2)</f>
        <v>1.3</v>
      </c>
      <c r="AF517" s="2">
        <f>ROUND(IF($B517="Annuity",SUMIFS('Annuity Prices'!AI:AI,'Annuity Prices'!$B:$B,$D517,'Annuity Prices'!$E:$E,$G517),IF($B517="RAB Short",SUMIFS('RAB Prices Short'!AI:AI,'RAB Prices Short'!$B:$B,'All Prices combined'!$D517,'RAB Prices Short'!$E:$E,'All Prices combined'!$G517),IF($B517="RAB Long",SUMIFS('RAB Prices Long'!AI:AI,'RAB Prices Long'!$B:$B,'All Prices combined'!$D517,'RAB Prices Long'!$E:$E,'All Prices combined'!$G517)))),2)</f>
        <v>1.34</v>
      </c>
      <c r="AG517" s="2">
        <f>ROUND(IF($B517="Annuity",SUMIFS('Annuity Prices'!AJ:AJ,'Annuity Prices'!$B:$B,$D517,'Annuity Prices'!$E:$E,$G517),IF($B517="RAB Short",SUMIFS('RAB Prices Short'!AJ:AJ,'RAB Prices Short'!$B:$B,'All Prices combined'!$D517,'RAB Prices Short'!$E:$E,'All Prices combined'!$G517),IF($B517="RAB Long",SUMIFS('RAB Prices Long'!AJ:AJ,'RAB Prices Long'!$B:$B,'All Prices combined'!$D517,'RAB Prices Long'!$E:$E,'All Prices combined'!$G517)))),2)</f>
        <v>1.36</v>
      </c>
      <c r="AH517" s="2">
        <f>ROUND(IF($B517="Annuity",SUMIFS('Annuity Prices'!AK:AK,'Annuity Prices'!$B:$B,$D517,'Annuity Prices'!$E:$E,$G517),IF($B517="RAB Short",SUMIFS('RAB Prices Short'!AK:AK,'RAB Prices Short'!$B:$B,'All Prices combined'!$D517,'RAB Prices Short'!$E:$E,'All Prices combined'!$G517),IF($B517="RAB Long",SUMIFS('RAB Prices Long'!AK:AK,'RAB Prices Long'!$B:$B,'All Prices combined'!$D517,'RAB Prices Long'!$E:$E,'All Prices combined'!$G517)))),2)</f>
        <v>1.4</v>
      </c>
      <c r="AI517" s="2">
        <f>ROUND(IF($B517="Annuity",SUMIFS('Annuity Prices'!AL:AL,'Annuity Prices'!$B:$B,$D517,'Annuity Prices'!$E:$E,$G517),IF($B517="RAB Short",SUMIFS('RAB Prices Short'!AL:AL,'RAB Prices Short'!$B:$B,'All Prices combined'!$D517,'RAB Prices Short'!$E:$E,'All Prices combined'!$G517),IF($B517="RAB Long",SUMIFS('RAB Prices Long'!AL:AL,'RAB Prices Long'!$B:$B,'All Prices combined'!$D517,'RAB Prices Long'!$E:$E,'All Prices combined'!$G517)))),2)</f>
        <v>1.43</v>
      </c>
      <c r="AJ517" s="2">
        <f>ROUND(IF($B517="Annuity",SUMIFS('Annuity Prices'!AM:AM,'Annuity Prices'!$B:$B,$D517,'Annuity Prices'!$E:$E,$G517),IF($B517="RAB Short",SUMIFS('RAB Prices Short'!AM:AM,'RAB Prices Short'!$B:$B,'All Prices combined'!$D517,'RAB Prices Short'!$E:$E,'All Prices combined'!$G517),IF($B517="RAB Long",SUMIFS('RAB Prices Long'!AM:AM,'RAB Prices Long'!$B:$B,'All Prices combined'!$D517,'RAB Prices Long'!$E:$E,'All Prices combined'!$G517)))),2)</f>
        <v>1.47</v>
      </c>
      <c r="AK517" s="2">
        <f>ROUND(IF($B517="Annuity",SUMIFS('Annuity Prices'!AN:AN,'Annuity Prices'!$B:$B,$D517,'Annuity Prices'!$E:$E,$G517),IF($B517="RAB Short",SUMIFS('RAB Prices Short'!AN:AN,'RAB Prices Short'!$B:$B,'All Prices combined'!$D517,'RAB Prices Short'!$E:$E,'All Prices combined'!$G517),IF($B517="RAB Long",SUMIFS('RAB Prices Long'!AN:AN,'RAB Prices Long'!$B:$B,'All Prices combined'!$D517,'RAB Prices Long'!$E:$E,'All Prices combined'!$G517)))),2)</f>
        <v>1.5</v>
      </c>
      <c r="AL517" s="2">
        <f>ROUND(IF($B517="Annuity",SUMIFS('Annuity Prices'!AO:AO,'Annuity Prices'!$B:$B,$D517,'Annuity Prices'!$E:$E,$G517),IF($B517="RAB Short",SUMIFS('RAB Prices Short'!AO:AO,'RAB Prices Short'!$B:$B,'All Prices combined'!$D517,'RAB Prices Short'!$E:$E,'All Prices combined'!$G517),IF($B517="RAB Long",SUMIFS('RAB Prices Long'!AO:AO,'RAB Prices Long'!$B:$B,'All Prices combined'!$D517,'RAB Prices Long'!$E:$E,'All Prices combined'!$G517)))),2)</f>
        <v>1.53</v>
      </c>
      <c r="AM517" s="2">
        <f>ROUND(IF($B517="Annuity",SUMIFS('Annuity Prices'!AP:AP,'Annuity Prices'!$B:$B,$D517,'Annuity Prices'!$E:$E,$G517),IF($B517="RAB Short",SUMIFS('RAB Prices Short'!AP:AP,'RAB Prices Short'!$B:$B,'All Prices combined'!$D517,'RAB Prices Short'!$E:$E,'All Prices combined'!$G517),IF($B517="RAB Long",SUMIFS('RAB Prices Long'!AP:AP,'RAB Prices Long'!$B:$B,'All Prices combined'!$D517,'RAB Prices Long'!$E:$E,'All Prices combined'!$G517)))),2)</f>
        <v>1.57</v>
      </c>
      <c r="AN517" s="2">
        <f>ROUND(IF($B517="Annuity",SUMIFS('Annuity Prices'!AQ:AQ,'Annuity Prices'!$B:$B,$D517,'Annuity Prices'!$E:$E,$G517),IF($B517="RAB Short",SUMIFS('RAB Prices Short'!AQ:AQ,'RAB Prices Short'!$B:$B,'All Prices combined'!$D517,'RAB Prices Short'!$E:$E,'All Prices combined'!$G517),IF($B517="RAB Long",SUMIFS('RAB Prices Long'!AQ:AQ,'RAB Prices Long'!$B:$B,'All Prices combined'!$D517,'RAB Prices Long'!$E:$E,'All Prices combined'!$G517)))),2)</f>
        <v>1.61</v>
      </c>
      <c r="AO517" s="2">
        <f>ROUND(IF($B517="Annuity",SUMIFS('Annuity Prices'!AR:AR,'Annuity Prices'!$B:$B,$D517,'Annuity Prices'!$E:$E,$G517),IF($B517="RAB Short",SUMIFS('RAB Prices Short'!AR:AR,'RAB Prices Short'!$B:$B,'All Prices combined'!$D517,'RAB Prices Short'!$E:$E,'All Prices combined'!$G517),IF($B517="RAB Long",SUMIFS('RAB Prices Long'!AR:AR,'RAB Prices Long'!$B:$B,'All Prices combined'!$D517,'RAB Prices Long'!$E:$E,'All Prices combined'!$G517)))),2)</f>
        <v>0</v>
      </c>
      <c r="AP517" s="2">
        <f>ROUND(IF($B517="Annuity",SUMIFS('Annuity Prices'!AS:AS,'Annuity Prices'!$B:$B,$D517,'Annuity Prices'!$E:$E,$G517),IF($B517="RAB Short",SUMIFS('RAB Prices Short'!AS:AS,'RAB Prices Short'!$B:$B,'All Prices combined'!$D517,'RAB Prices Short'!$E:$E,'All Prices combined'!$G517),IF($B517="RAB Long",SUMIFS('RAB Prices Long'!AS:AS,'RAB Prices Long'!$B:$B,'All Prices combined'!$D517,'RAB Prices Long'!$E:$E,'All Prices combined'!$G517)))),2)</f>
        <v>0</v>
      </c>
      <c r="AQ517" s="2">
        <f>ROUND(IF($B517="Annuity",SUMIFS('Annuity Prices'!AT:AT,'Annuity Prices'!$B:$B,$D517,'Annuity Prices'!$E:$E,$G517),IF($B517="RAB Short",SUMIFS('RAB Prices Short'!AT:AT,'RAB Prices Short'!$B:$B,'All Prices combined'!$D517,'RAB Prices Short'!$E:$E,'All Prices combined'!$G517),IF($B517="RAB Long",SUMIFS('RAB Prices Long'!AT:AT,'RAB Prices Long'!$B:$B,'All Prices combined'!$D517,'RAB Prices Long'!$E:$E,'All Prices combined'!$G517)))),2)</f>
        <v>0.79</v>
      </c>
      <c r="AR517" s="2">
        <f>ROUND(IF($B517="Annuity",SUMIFS('Annuity Prices'!AU:AU,'Annuity Prices'!$B:$B,$D517,'Annuity Prices'!$E:$E,$G517),IF($B517="RAB Short",SUMIFS('RAB Prices Short'!AU:AU,'RAB Prices Short'!$B:$B,'All Prices combined'!$D517,'RAB Prices Short'!$E:$E,'All Prices combined'!$G517),IF($B517="RAB Long",SUMIFS('RAB Prices Long'!AU:AU,'RAB Prices Long'!$B:$B,'All Prices combined'!$D517,'RAB Prices Long'!$E:$E,'All Prices combined'!$G517)))),2)</f>
        <v>0.81</v>
      </c>
      <c r="AS517" s="2">
        <f>ROUND(IF($B517="Annuity",SUMIFS('Annuity Prices'!AV:AV,'Annuity Prices'!$B:$B,$D517,'Annuity Prices'!$E:$E,$G517),IF($B517="RAB Short",SUMIFS('RAB Prices Short'!AV:AV,'RAB Prices Short'!$B:$B,'All Prices combined'!$D517,'RAB Prices Short'!$E:$E,'All Prices combined'!$G517),IF($B517="RAB Long",SUMIFS('RAB Prices Long'!AV:AV,'RAB Prices Long'!$B:$B,'All Prices combined'!$D517,'RAB Prices Long'!$E:$E,'All Prices combined'!$G517)))),2)</f>
        <v>0.83</v>
      </c>
      <c r="AT517" s="2">
        <f>ROUND(IF($B517="Annuity",SUMIFS('Annuity Prices'!AW:AW,'Annuity Prices'!$B:$B,$D517,'Annuity Prices'!$E:$E,$G517),IF($B517="RAB Short",SUMIFS('RAB Prices Short'!AW:AW,'RAB Prices Short'!$B:$B,'All Prices combined'!$D517,'RAB Prices Short'!$E:$E,'All Prices combined'!$G517),IF($B517="RAB Long",SUMIFS('RAB Prices Long'!AW:AW,'RAB Prices Long'!$B:$B,'All Prices combined'!$D517,'RAB Prices Long'!$E:$E,'All Prices combined'!$G517)))),2)</f>
        <v>0.85</v>
      </c>
      <c r="AU517" s="2">
        <f>ROUND(IF($B517="Annuity",SUMIFS('Annuity Prices'!AX:AX,'Annuity Prices'!$B:$B,$D517,'Annuity Prices'!$E:$E,$G517),IF($B517="RAB Short",SUMIFS('RAB Prices Short'!AX:AX,'RAB Prices Short'!$B:$B,'All Prices combined'!$D517,'RAB Prices Short'!$E:$E,'All Prices combined'!$G517),IF($B517="RAB Long",SUMIFS('RAB Prices Long'!AX:AX,'RAB Prices Long'!$B:$B,'All Prices combined'!$D517,'RAB Prices Long'!$E:$E,'All Prices combined'!$G517)))),2)</f>
        <v>0.87</v>
      </c>
      <c r="AV517" s="2">
        <f>ROUND(IF($B517="Annuity",SUMIFS('Annuity Prices'!AY:AY,'Annuity Prices'!$B:$B,$D517,'Annuity Prices'!$E:$E,$G517),IF($B517="RAB Short",SUMIFS('RAB Prices Short'!AY:AY,'RAB Prices Short'!$B:$B,'All Prices combined'!$D517,'RAB Prices Short'!$E:$E,'All Prices combined'!$G517),IF($B517="RAB Long",SUMIFS('RAB Prices Long'!AY:AY,'RAB Prices Long'!$B:$B,'All Prices combined'!$D517,'RAB Prices Long'!$E:$E,'All Prices combined'!$G517)))),2)</f>
        <v>0.9</v>
      </c>
      <c r="AW517" s="2">
        <f>ROUND(IF($B517="Annuity",SUMIFS('Annuity Prices'!AZ:AZ,'Annuity Prices'!$B:$B,$D517,'Annuity Prices'!$E:$E,$G517),IF($B517="RAB Short",SUMIFS('RAB Prices Short'!AZ:AZ,'RAB Prices Short'!$B:$B,'All Prices combined'!$D517,'RAB Prices Short'!$E:$E,'All Prices combined'!$G517),IF($B517="RAB Long",SUMIFS('RAB Prices Long'!AZ:AZ,'RAB Prices Long'!$B:$B,'All Prices combined'!$D517,'RAB Prices Long'!$E:$E,'All Prices combined'!$G517)))),2)</f>
        <v>0.92</v>
      </c>
      <c r="AX517" s="2">
        <f>ROUND(IF($B517="Annuity",SUMIFS('Annuity Prices'!BA:BA,'Annuity Prices'!$B:$B,$D517,'Annuity Prices'!$E:$E,$G517),IF($B517="RAB Short",SUMIFS('RAB Prices Short'!BA:BA,'RAB Prices Short'!$B:$B,'All Prices combined'!$D517,'RAB Prices Short'!$E:$E,'All Prices combined'!$G517),IF($B517="RAB Long",SUMIFS('RAB Prices Long'!BA:BA,'RAB Prices Long'!$B:$B,'All Prices combined'!$D517,'RAB Prices Long'!$E:$E,'All Prices combined'!$G517)))),2)</f>
        <v>0.94</v>
      </c>
      <c r="AY517" s="2">
        <f>ROUND(IF($B517="Annuity",SUMIFS('Annuity Prices'!BB:BB,'Annuity Prices'!$B:$B,$D517,'Annuity Prices'!$E:$E,$G517),IF($B517="RAB Short",SUMIFS('RAB Prices Short'!BB:BB,'RAB Prices Short'!$B:$B,'All Prices combined'!$D517,'RAB Prices Short'!$E:$E,'All Prices combined'!$G517),IF($B517="RAB Long",SUMIFS('RAB Prices Long'!BB:BB,'RAB Prices Long'!$B:$B,'All Prices combined'!$D517,'RAB Prices Long'!$E:$E,'All Prices combined'!$G517)))),2)</f>
        <v>0.96</v>
      </c>
      <c r="AZ517" s="2">
        <f>ROUND(IF($B517="Annuity",SUMIFS('Annuity Prices'!BC:BC,'Annuity Prices'!$B:$B,$D517,'Annuity Prices'!$E:$E,$G517),IF($B517="RAB Short",SUMIFS('RAB Prices Short'!BC:BC,'RAB Prices Short'!$B:$B,'All Prices combined'!$D517,'RAB Prices Short'!$E:$E,'All Prices combined'!$G517),IF($B517="RAB Long",SUMIFS('RAB Prices Long'!BC:BC,'RAB Prices Long'!$B:$B,'All Prices combined'!$D517,'RAB Prices Long'!$E:$E,'All Prices combined'!$G517)))),2)</f>
        <v>0.98</v>
      </c>
      <c r="BA517" s="2">
        <f>ROUND(IF($B517="Annuity",SUMIFS('Annuity Prices'!BD:BD,'Annuity Prices'!$B:$B,$D517,'Annuity Prices'!$E:$E,$G517),IF($B517="RAB Short",SUMIFS('RAB Prices Short'!BD:BD,'RAB Prices Short'!$B:$B,'All Prices combined'!$D517,'RAB Prices Short'!$E:$E,'All Prices combined'!$G517),IF($B517="RAB Long",SUMIFS('RAB Prices Long'!BD:BD,'RAB Prices Long'!$B:$B,'All Prices combined'!$D517,'RAB Prices Long'!$E:$E,'All Prices combined'!$G517)))),2)</f>
        <v>1.01</v>
      </c>
      <c r="BB517" s="2">
        <f>ROUND(IF($B517="Annuity",SUMIFS('Annuity Prices'!BE:BE,'Annuity Prices'!$B:$B,$D517,'Annuity Prices'!$E:$E,$G517),IF($B517="RAB Short",SUMIFS('RAB Prices Short'!BE:BE,'RAB Prices Short'!$B:$B,'All Prices combined'!$D517,'RAB Prices Short'!$E:$E,'All Prices combined'!$G517),IF($B517="RAB Long",SUMIFS('RAB Prices Long'!BE:BE,'RAB Prices Long'!$B:$B,'All Prices combined'!$D517,'RAB Prices Long'!$E:$E,'All Prices combined'!$G517)))),2)</f>
        <v>1.03</v>
      </c>
      <c r="BC517" s="2">
        <f>ROUND(IF($B517="Annuity",SUMIFS('Annuity Prices'!BF:BF,'Annuity Prices'!$B:$B,$D517,'Annuity Prices'!$E:$E,$G517),IF($B517="RAB Short",SUMIFS('RAB Prices Short'!BF:BF,'RAB Prices Short'!$B:$B,'All Prices combined'!$D517,'RAB Prices Short'!$E:$E,'All Prices combined'!$G517),IF($B517="RAB Long",SUMIFS('RAB Prices Long'!BF:BF,'RAB Prices Long'!$B:$B,'All Prices combined'!$D517,'RAB Prices Long'!$E:$E,'All Prices combined'!$G517)))),2)</f>
        <v>1.05</v>
      </c>
      <c r="BD517" s="2">
        <f>ROUND(IF($B517="Annuity",SUMIFS('Annuity Prices'!BG:BG,'Annuity Prices'!$B:$B,$D517,'Annuity Prices'!$E:$E,$G517),IF($B517="RAB Short",SUMIFS('RAB Prices Short'!BG:BG,'RAB Prices Short'!$B:$B,'All Prices combined'!$D517,'RAB Prices Short'!$E:$E,'All Prices combined'!$G517),IF($B517="RAB Long",SUMIFS('RAB Prices Long'!BG:BG,'RAB Prices Long'!$B:$B,'All Prices combined'!$D517,'RAB Prices Long'!$E:$E,'All Prices combined'!$G517)))),2)</f>
        <v>1.08</v>
      </c>
      <c r="BE517" s="2">
        <f>ROUND(IF($B517="Annuity",SUMIFS('Annuity Prices'!BH:BH,'Annuity Prices'!$B:$B,$D517,'Annuity Prices'!$E:$E,$G517),IF($B517="RAB Short",SUMIFS('RAB Prices Short'!BH:BH,'RAB Prices Short'!$B:$B,'All Prices combined'!$D517,'RAB Prices Short'!$E:$E,'All Prices combined'!$G517),IF($B517="RAB Long",SUMIFS('RAB Prices Long'!BH:BH,'RAB Prices Long'!$B:$B,'All Prices combined'!$D517,'RAB Prices Long'!$E:$E,'All Prices combined'!$G517)))),2)</f>
        <v>1.1100000000000001</v>
      </c>
      <c r="BF517" s="2">
        <f>ROUND(IF($B517="Annuity",SUMIFS('Annuity Prices'!BI:BI,'Annuity Prices'!$B:$B,$D517,'Annuity Prices'!$E:$E,$G517),IF($B517="RAB Short",SUMIFS('RAB Prices Short'!BI:BI,'RAB Prices Short'!$B:$B,'All Prices combined'!$D517,'RAB Prices Short'!$E:$E,'All Prices combined'!$G517),IF($B517="RAB Long",SUMIFS('RAB Prices Long'!BI:BI,'RAB Prices Long'!$B:$B,'All Prices combined'!$D517,'RAB Prices Long'!$E:$E,'All Prices combined'!$G517)))),2)</f>
        <v>1.1299999999999999</v>
      </c>
      <c r="BG517" s="2">
        <f>ROUND(IF($B517="Annuity",SUMIFS('Annuity Prices'!BJ:BJ,'Annuity Prices'!$B:$B,$D517,'Annuity Prices'!$E:$E,$G517),IF($B517="RAB Short",SUMIFS('RAB Prices Short'!BJ:BJ,'RAB Prices Short'!$B:$B,'All Prices combined'!$D517,'RAB Prices Short'!$E:$E,'All Prices combined'!$G517),IF($B517="RAB Long",SUMIFS('RAB Prices Long'!BJ:BJ,'RAB Prices Long'!$B:$B,'All Prices combined'!$D517,'RAB Prices Long'!$E:$E,'All Prices combined'!$G517)))),2)</f>
        <v>1.1599999999999999</v>
      </c>
      <c r="BH517" s="2">
        <f>ROUND(IF($B517="Annuity",SUMIFS('Annuity Prices'!BK:BK,'Annuity Prices'!$B:$B,$D517,'Annuity Prices'!$E:$E,$G517),IF($B517="RAB Short",SUMIFS('RAB Prices Short'!BK:BK,'RAB Prices Short'!$B:$B,'All Prices combined'!$D517,'RAB Prices Short'!$E:$E,'All Prices combined'!$G517),IF($B517="RAB Long",SUMIFS('RAB Prices Long'!BK:BK,'RAB Prices Long'!$B:$B,'All Prices combined'!$D517,'RAB Prices Long'!$E:$E,'All Prices combined'!$G517)))),2)</f>
        <v>1.19</v>
      </c>
      <c r="BI517" s="2">
        <f>ROUND(IF($B517="Annuity",SUMIFS('Annuity Prices'!BL:BL,'Annuity Prices'!$B:$B,$D517,'Annuity Prices'!$E:$E,$G517),IF($B517="RAB Short",SUMIFS('RAB Prices Short'!BL:BL,'RAB Prices Short'!$B:$B,'All Prices combined'!$D517,'RAB Prices Short'!$E:$E,'All Prices combined'!$G517),IF($B517="RAB Long",SUMIFS('RAB Prices Long'!BL:BL,'RAB Prices Long'!$B:$B,'All Prices combined'!$D517,'RAB Prices Long'!$E:$E,'All Prices combined'!$G517)))),2)</f>
        <v>1.22</v>
      </c>
      <c r="BJ517" s="2">
        <f>ROUND(IF($B517="Annuity",SUMIFS('Annuity Prices'!BM:BM,'Annuity Prices'!$B:$B,$D517,'Annuity Prices'!$E:$E,$G517),IF($B517="RAB Short",SUMIFS('RAB Prices Short'!BM:BM,'RAB Prices Short'!$B:$B,'All Prices combined'!$D517,'RAB Prices Short'!$E:$E,'All Prices combined'!$G517),IF($B517="RAB Long",SUMIFS('RAB Prices Long'!BM:BM,'RAB Prices Long'!$B:$B,'All Prices combined'!$D517,'RAB Prices Long'!$E:$E,'All Prices combined'!$G517)))),2)</f>
        <v>1.24</v>
      </c>
      <c r="BK517" s="2">
        <f>ROUND(IF($B517="Annuity",SUMIFS('Annuity Prices'!BN:BN,'Annuity Prices'!$B:$B,$D517,'Annuity Prices'!$E:$E,$G517),IF($B517="RAB Short",SUMIFS('RAB Prices Short'!BN:BN,'RAB Prices Short'!$B:$B,'All Prices combined'!$D517,'RAB Prices Short'!$E:$E,'All Prices combined'!$G517),IF($B517="RAB Long",SUMIFS('RAB Prices Long'!BN:BN,'RAB Prices Long'!$B:$B,'All Prices combined'!$D517,'RAB Prices Long'!$E:$E,'All Prices combined'!$G517)))),2)</f>
        <v>1.27</v>
      </c>
      <c r="BL517" s="2">
        <f>ROUND(IF($B517="Annuity",SUMIFS('Annuity Prices'!BO:BO,'Annuity Prices'!$B:$B,$D517,'Annuity Prices'!$E:$E,$G517),IF($B517="RAB Short",SUMIFS('RAB Prices Short'!BO:BO,'RAB Prices Short'!$B:$B,'All Prices combined'!$D517,'RAB Prices Short'!$E:$E,'All Prices combined'!$G517),IF($B517="RAB Long",SUMIFS('RAB Prices Long'!BO:BO,'RAB Prices Long'!$B:$B,'All Prices combined'!$D517,'RAB Prices Long'!$E:$E,'All Prices combined'!$G517)))),2)</f>
        <v>1.3</v>
      </c>
      <c r="BM517" s="2">
        <f>ROUND(IF($B517="Annuity",SUMIFS('Annuity Prices'!BP:BP,'Annuity Prices'!$B:$B,$D517,'Annuity Prices'!$E:$E,$G517),IF($B517="RAB Short",SUMIFS('RAB Prices Short'!BP:BP,'RAB Prices Short'!$B:$B,'All Prices combined'!$D517,'RAB Prices Short'!$E:$E,'All Prices combined'!$G517),IF($B517="RAB Long",SUMIFS('RAB Prices Long'!BP:BP,'RAB Prices Long'!$B:$B,'All Prices combined'!$D517,'RAB Prices Long'!$E:$E,'All Prices combined'!$G517)))),2)</f>
        <v>1.34</v>
      </c>
      <c r="BN517" s="2">
        <f>ROUND(IF($B517="Annuity",SUMIFS('Annuity Prices'!BQ:BQ,'Annuity Prices'!$B:$B,$D517,'Annuity Prices'!$E:$E,$G517),IF($B517="RAB Short",SUMIFS('RAB Prices Short'!BQ:BQ,'RAB Prices Short'!$B:$B,'All Prices combined'!$D517,'RAB Prices Short'!$E:$E,'All Prices combined'!$G517),IF($B517="RAB Long",SUMIFS('RAB Prices Long'!BQ:BQ,'RAB Prices Long'!$B:$B,'All Prices combined'!$D517,'RAB Prices Long'!$E:$E,'All Prices combined'!$G517)))),2)</f>
        <v>1.36</v>
      </c>
      <c r="BO517" s="2">
        <f>ROUND(IF($B517="Annuity",SUMIFS('Annuity Prices'!BR:BR,'Annuity Prices'!$B:$B,$D517,'Annuity Prices'!$E:$E,$G517),IF($B517="RAB Short",SUMIFS('RAB Prices Short'!BR:BR,'RAB Prices Short'!$B:$B,'All Prices combined'!$D517,'RAB Prices Short'!$E:$E,'All Prices combined'!$G517),IF($B517="RAB Long",SUMIFS('RAB Prices Long'!BR:BR,'RAB Prices Long'!$B:$B,'All Prices combined'!$D517,'RAB Prices Long'!$E:$E,'All Prices combined'!$G517)))),2)</f>
        <v>1.4</v>
      </c>
      <c r="BP517" s="2">
        <f>ROUND(IF($B517="Annuity",SUMIFS('Annuity Prices'!BS:BS,'Annuity Prices'!$B:$B,$D517,'Annuity Prices'!$E:$E,$G517),IF($B517="RAB Short",SUMIFS('RAB Prices Short'!BS:BS,'RAB Prices Short'!$B:$B,'All Prices combined'!$D517,'RAB Prices Short'!$E:$E,'All Prices combined'!$G517),IF($B517="RAB Long",SUMIFS('RAB Prices Long'!BS:BS,'RAB Prices Long'!$B:$B,'All Prices combined'!$D517,'RAB Prices Long'!$E:$E,'All Prices combined'!$G517)))),2)</f>
        <v>1.43</v>
      </c>
      <c r="BQ517" s="2">
        <f>ROUND(IF($B517="Annuity",SUMIFS('Annuity Prices'!BT:BT,'Annuity Prices'!$B:$B,$D517,'Annuity Prices'!$E:$E,$G517),IF($B517="RAB Short",SUMIFS('RAB Prices Short'!BT:BT,'RAB Prices Short'!$B:$B,'All Prices combined'!$D517,'RAB Prices Short'!$E:$E,'All Prices combined'!$G517),IF($B517="RAB Long",SUMIFS('RAB Prices Long'!BT:BT,'RAB Prices Long'!$B:$B,'All Prices combined'!$D517,'RAB Prices Long'!$E:$E,'All Prices combined'!$G517)))),2)</f>
        <v>1.47</v>
      </c>
      <c r="BR517" s="2">
        <f>ROUND(IF($B517="Annuity",SUMIFS('Annuity Prices'!BU:BU,'Annuity Prices'!$B:$B,$D517,'Annuity Prices'!$E:$E,$G517),IF($B517="RAB Short",SUMIFS('RAB Prices Short'!BU:BU,'RAB Prices Short'!$B:$B,'All Prices combined'!$D517,'RAB Prices Short'!$E:$E,'All Prices combined'!$G517),IF($B517="RAB Long",SUMIFS('RAB Prices Long'!BU:BU,'RAB Prices Long'!$B:$B,'All Prices combined'!$D517,'RAB Prices Long'!$E:$E,'All Prices combined'!$G517)))),2)</f>
        <v>1.5</v>
      </c>
      <c r="BS517" s="2">
        <f>ROUND(IF($B517="Annuity",SUMIFS('Annuity Prices'!BV:BV,'Annuity Prices'!$B:$B,$D517,'Annuity Prices'!$E:$E,$G517),IF($B517="RAB Short",SUMIFS('RAB Prices Short'!BV:BV,'RAB Prices Short'!$B:$B,'All Prices combined'!$D517,'RAB Prices Short'!$E:$E,'All Prices combined'!$G517),IF($B517="RAB Long",SUMIFS('RAB Prices Long'!BV:BV,'RAB Prices Long'!$B:$B,'All Prices combined'!$D517,'RAB Prices Long'!$E:$E,'All Prices combined'!$G517)))),2)</f>
        <v>1.53</v>
      </c>
      <c r="BT517" s="2">
        <f>ROUND(IF($B517="Annuity",SUMIFS('Annuity Prices'!BW:BW,'Annuity Prices'!$B:$B,$D517,'Annuity Prices'!$E:$E,$G517),IF($B517="RAB Short",SUMIFS('RAB Prices Short'!BW:BW,'RAB Prices Short'!$B:$B,'All Prices combined'!$D517,'RAB Prices Short'!$E:$E,'All Prices combined'!$G517),IF($B517="RAB Long",SUMIFS('RAB Prices Long'!BW:BW,'RAB Prices Long'!$B:$B,'All Prices combined'!$D517,'RAB Prices Long'!$E:$E,'All Prices combined'!$G517)))),2)</f>
        <v>1.57</v>
      </c>
      <c r="BU517" s="2">
        <f>ROUND(IF($B517="Annuity",SUMIFS('Annuity Prices'!BX:BX,'Annuity Prices'!$B:$B,$D517,'Annuity Prices'!$E:$E,$G517),IF($B517="RAB Short",SUMIFS('RAB Prices Short'!BX:BX,'RAB Prices Short'!$B:$B,'All Prices combined'!$D517,'RAB Prices Short'!$E:$E,'All Prices combined'!$G517),IF($B517="RAB Long",SUMIFS('RAB Prices Long'!BX:BX,'RAB Prices Long'!$B:$B,'All Prices combined'!$D517,'RAB Prices Long'!$E:$E,'All Prices combined'!$G517)))),2)</f>
        <v>1.61</v>
      </c>
    </row>
    <row r="518" spans="2:73" x14ac:dyDescent="0.25">
      <c r="B518" t="s">
        <v>45</v>
      </c>
      <c r="C518">
        <v>25</v>
      </c>
      <c r="D518" t="s">
        <v>204</v>
      </c>
      <c r="E518" t="s">
        <v>203</v>
      </c>
      <c r="F518">
        <v>25</v>
      </c>
      <c r="G518" t="s">
        <v>42</v>
      </c>
      <c r="I518" s="2">
        <f>ROUND(IF($B518="Annuity",SUMIFS('Annuity Prices'!L:L,'Annuity Prices'!$B:$B,$D518,'Annuity Prices'!$E:$E,$G518),IF($B518="RAB Short",SUMIFS('RAB Prices Short'!L:L,'RAB Prices Short'!$B:$B,'All Prices combined'!$D518,'RAB Prices Short'!$E:$E,'All Prices combined'!$G518),IF($B518="RAB Long",SUMIFS('RAB Prices Long'!L:L,'RAB Prices Long'!$B:$B,'All Prices combined'!$D518,'RAB Prices Long'!$E:$E,'All Prices combined'!$G518)))),2)</f>
        <v>0</v>
      </c>
      <c r="J518" s="2">
        <f>ROUND(IF($B518="Annuity",SUMIFS('Annuity Prices'!M:M,'Annuity Prices'!$B:$B,$D518,'Annuity Prices'!$E:$E,$G518),IF($B518="RAB Short",SUMIFS('RAB Prices Short'!M:M,'RAB Prices Short'!$B:$B,'All Prices combined'!$D518,'RAB Prices Short'!$E:$E,'All Prices combined'!$G518),IF($B518="RAB Long",SUMIFS('RAB Prices Long'!M:M,'RAB Prices Long'!$B:$B,'All Prices combined'!$D518,'RAB Prices Long'!$E:$E,'All Prices combined'!$G518)))),2)</f>
        <v>0</v>
      </c>
      <c r="K518" s="2">
        <f>ROUND(IF($B518="Annuity",SUMIFS('Annuity Prices'!N:N,'Annuity Prices'!$B:$B,$D518,'Annuity Prices'!$E:$E,$G518),IF($B518="RAB Short",SUMIFS('RAB Prices Short'!N:N,'RAB Prices Short'!$B:$B,'All Prices combined'!$D518,'RAB Prices Short'!$E:$E,'All Prices combined'!$G518),IF($B518="RAB Long",SUMIFS('RAB Prices Long'!N:N,'RAB Prices Long'!$B:$B,'All Prices combined'!$D518,'RAB Prices Long'!$E:$E,'All Prices combined'!$G518)))),2)</f>
        <v>43.8</v>
      </c>
      <c r="L518" s="2">
        <f>ROUND(IF($B518="Annuity",SUMIFS('Annuity Prices'!O:O,'Annuity Prices'!$B:$B,$D518,'Annuity Prices'!$E:$E,$G518),IF($B518="RAB Short",SUMIFS('RAB Prices Short'!O:O,'RAB Prices Short'!$B:$B,'All Prices combined'!$D518,'RAB Prices Short'!$E:$E,'All Prices combined'!$G518),IF($B518="RAB Long",SUMIFS('RAB Prices Long'!O:O,'RAB Prices Long'!$B:$B,'All Prices combined'!$D518,'RAB Prices Long'!$E:$E,'All Prices combined'!$G518)))),2)</f>
        <v>45.06</v>
      </c>
      <c r="M518" s="2">
        <f>ROUND(IF($B518="Annuity",SUMIFS('Annuity Prices'!P:P,'Annuity Prices'!$B:$B,$D518,'Annuity Prices'!$E:$E,$G518),IF($B518="RAB Short",SUMIFS('RAB Prices Short'!P:P,'RAB Prices Short'!$B:$B,'All Prices combined'!$D518,'RAB Prices Short'!$E:$E,'All Prices combined'!$G518),IF($B518="RAB Long",SUMIFS('RAB Prices Long'!P:P,'RAB Prices Long'!$B:$B,'All Prices combined'!$D518,'RAB Prices Long'!$E:$E,'All Prices combined'!$G518)))),2)</f>
        <v>49.32</v>
      </c>
      <c r="N518" s="2">
        <f>ROUND(IF($B518="Annuity",SUMIFS('Annuity Prices'!Q:Q,'Annuity Prices'!$B:$B,$D518,'Annuity Prices'!$E:$E,$G518),IF($B518="RAB Short",SUMIFS('RAB Prices Short'!Q:Q,'RAB Prices Short'!$B:$B,'All Prices combined'!$D518,'RAB Prices Short'!$E:$E,'All Prices combined'!$G518),IF($B518="RAB Long",SUMIFS('RAB Prices Long'!Q:Q,'RAB Prices Long'!$B:$B,'All Prices combined'!$D518,'RAB Prices Long'!$E:$E,'All Prices combined'!$G518)))),2)</f>
        <v>50.55</v>
      </c>
      <c r="O518" s="2">
        <f>ROUND(IF($B518="Annuity",SUMIFS('Annuity Prices'!R:R,'Annuity Prices'!$B:$B,$D518,'Annuity Prices'!$E:$E,$G518),IF($B518="RAB Short",SUMIFS('RAB Prices Short'!R:R,'RAB Prices Short'!$B:$B,'All Prices combined'!$D518,'RAB Prices Short'!$E:$E,'All Prices combined'!$G518),IF($B518="RAB Long",SUMIFS('RAB Prices Long'!R:R,'RAB Prices Long'!$B:$B,'All Prices combined'!$D518,'RAB Prices Long'!$E:$E,'All Prices combined'!$G518)))),2)</f>
        <v>51.81</v>
      </c>
      <c r="P518" s="2">
        <f>ROUND(IF($B518="Annuity",SUMIFS('Annuity Prices'!S:S,'Annuity Prices'!$B:$B,$D518,'Annuity Prices'!$E:$E,$G518),IF($B518="RAB Short",SUMIFS('RAB Prices Short'!S:S,'RAB Prices Short'!$B:$B,'All Prices combined'!$D518,'RAB Prices Short'!$E:$E,'All Prices combined'!$G518),IF($B518="RAB Long",SUMIFS('RAB Prices Long'!S:S,'RAB Prices Long'!$B:$B,'All Prices combined'!$D518,'RAB Prices Long'!$E:$E,'All Prices combined'!$G518)))),2)</f>
        <v>53.11</v>
      </c>
      <c r="Q518" s="2">
        <f>ROUND(IF($B518="Annuity",SUMIFS('Annuity Prices'!T:T,'Annuity Prices'!$B:$B,$D518,'Annuity Prices'!$E:$E,$G518),IF($B518="RAB Short",SUMIFS('RAB Prices Short'!T:T,'RAB Prices Short'!$B:$B,'All Prices combined'!$D518,'RAB Prices Short'!$E:$E,'All Prices combined'!$G518),IF($B518="RAB Long",SUMIFS('RAB Prices Long'!T:T,'RAB Prices Long'!$B:$B,'All Prices combined'!$D518,'RAB Prices Long'!$E:$E,'All Prices combined'!$G518)))),2)</f>
        <v>57.02</v>
      </c>
      <c r="R518" s="2">
        <f>ROUND(IF($B518="Annuity",SUMIFS('Annuity Prices'!U:U,'Annuity Prices'!$B:$B,$D518,'Annuity Prices'!$E:$E,$G518),IF($B518="RAB Short",SUMIFS('RAB Prices Short'!U:U,'RAB Prices Short'!$B:$B,'All Prices combined'!$D518,'RAB Prices Short'!$E:$E,'All Prices combined'!$G518),IF($B518="RAB Long",SUMIFS('RAB Prices Long'!U:U,'RAB Prices Long'!$B:$B,'All Prices combined'!$D518,'RAB Prices Long'!$E:$E,'All Prices combined'!$G518)))),2)</f>
        <v>58.45</v>
      </c>
      <c r="S518" s="2">
        <f>ROUND(IF($B518="Annuity",SUMIFS('Annuity Prices'!V:V,'Annuity Prices'!$B:$B,$D518,'Annuity Prices'!$E:$E,$G518),IF($B518="RAB Short",SUMIFS('RAB Prices Short'!V:V,'RAB Prices Short'!$B:$B,'All Prices combined'!$D518,'RAB Prices Short'!$E:$E,'All Prices combined'!$G518),IF($B518="RAB Long",SUMIFS('RAB Prices Long'!V:V,'RAB Prices Long'!$B:$B,'All Prices combined'!$D518,'RAB Prices Long'!$E:$E,'All Prices combined'!$G518)))),2)</f>
        <v>59.91</v>
      </c>
      <c r="T518" s="2">
        <f>ROUND(IF($B518="Annuity",SUMIFS('Annuity Prices'!W:W,'Annuity Prices'!$B:$B,$D518,'Annuity Prices'!$E:$E,$G518),IF($B518="RAB Short",SUMIFS('RAB Prices Short'!W:W,'RAB Prices Short'!$B:$B,'All Prices combined'!$D518,'RAB Prices Short'!$E:$E,'All Prices combined'!$G518),IF($B518="RAB Long",SUMIFS('RAB Prices Long'!W:W,'RAB Prices Long'!$B:$B,'All Prices combined'!$D518,'RAB Prices Long'!$E:$E,'All Prices combined'!$G518)))),2)</f>
        <v>61.41</v>
      </c>
      <c r="U518" s="2">
        <f>ROUND(IF($B518="Annuity",SUMIFS('Annuity Prices'!X:X,'Annuity Prices'!$B:$B,$D518,'Annuity Prices'!$E:$E,$G518),IF($B518="RAB Short",SUMIFS('RAB Prices Short'!X:X,'RAB Prices Short'!$B:$B,'All Prices combined'!$D518,'RAB Prices Short'!$E:$E,'All Prices combined'!$G518),IF($B518="RAB Long",SUMIFS('RAB Prices Long'!X:X,'RAB Prices Long'!$B:$B,'All Prices combined'!$D518,'RAB Prices Long'!$E:$E,'All Prices combined'!$G518)))),2)</f>
        <v>65.37</v>
      </c>
      <c r="V518" s="2">
        <f>ROUND(IF($B518="Annuity",SUMIFS('Annuity Prices'!Y:Y,'Annuity Prices'!$B:$B,$D518,'Annuity Prices'!$E:$E,$G518),IF($B518="RAB Short",SUMIFS('RAB Prices Short'!Y:Y,'RAB Prices Short'!$B:$B,'All Prices combined'!$D518,'RAB Prices Short'!$E:$E,'All Prices combined'!$G518),IF($B518="RAB Long",SUMIFS('RAB Prices Long'!Y:Y,'RAB Prices Long'!$B:$B,'All Prices combined'!$D518,'RAB Prices Long'!$E:$E,'All Prices combined'!$G518)))),2)</f>
        <v>67</v>
      </c>
      <c r="W518" s="2">
        <f>ROUND(IF($B518="Annuity",SUMIFS('Annuity Prices'!Z:Z,'Annuity Prices'!$B:$B,$D518,'Annuity Prices'!$E:$E,$G518),IF($B518="RAB Short",SUMIFS('RAB Prices Short'!Z:Z,'RAB Prices Short'!$B:$B,'All Prices combined'!$D518,'RAB Prices Short'!$E:$E,'All Prices combined'!$G518),IF($B518="RAB Long",SUMIFS('RAB Prices Long'!Z:Z,'RAB Prices Long'!$B:$B,'All Prices combined'!$D518,'RAB Prices Long'!$E:$E,'All Prices combined'!$G518)))),2)</f>
        <v>68.680000000000007</v>
      </c>
      <c r="X518" s="2">
        <f>ROUND(IF($B518="Annuity",SUMIFS('Annuity Prices'!AA:AA,'Annuity Prices'!$B:$B,$D518,'Annuity Prices'!$E:$E,$G518),IF($B518="RAB Short",SUMIFS('RAB Prices Short'!AA:AA,'RAB Prices Short'!$B:$B,'All Prices combined'!$D518,'RAB Prices Short'!$E:$E,'All Prices combined'!$G518),IF($B518="RAB Long",SUMIFS('RAB Prices Long'!AA:AA,'RAB Prices Long'!$B:$B,'All Prices combined'!$D518,'RAB Prices Long'!$E:$E,'All Prices combined'!$G518)))),2)</f>
        <v>70.400000000000006</v>
      </c>
      <c r="Y518" s="2">
        <f>ROUND(IF($B518="Annuity",SUMIFS('Annuity Prices'!AB:AB,'Annuity Prices'!$B:$B,$D518,'Annuity Prices'!$E:$E,$G518),IF($B518="RAB Short",SUMIFS('RAB Prices Short'!AB:AB,'RAB Prices Short'!$B:$B,'All Prices combined'!$D518,'RAB Prices Short'!$E:$E,'All Prices combined'!$G518),IF($B518="RAB Long",SUMIFS('RAB Prices Long'!AB:AB,'RAB Prices Long'!$B:$B,'All Prices combined'!$D518,'RAB Prices Long'!$E:$E,'All Prices combined'!$G518)))),2)</f>
        <v>74.44</v>
      </c>
      <c r="Z518" s="2">
        <f>ROUND(IF($B518="Annuity",SUMIFS('Annuity Prices'!AC:AC,'Annuity Prices'!$B:$B,$D518,'Annuity Prices'!$E:$E,$G518),IF($B518="RAB Short",SUMIFS('RAB Prices Short'!AC:AC,'RAB Prices Short'!$B:$B,'All Prices combined'!$D518,'RAB Prices Short'!$E:$E,'All Prices combined'!$G518),IF($B518="RAB Long",SUMIFS('RAB Prices Long'!AC:AC,'RAB Prices Long'!$B:$B,'All Prices combined'!$D518,'RAB Prices Long'!$E:$E,'All Prices combined'!$G518)))),2)</f>
        <v>76.3</v>
      </c>
      <c r="AA518" s="2">
        <f>ROUND(IF($B518="Annuity",SUMIFS('Annuity Prices'!AD:AD,'Annuity Prices'!$B:$B,$D518,'Annuity Prices'!$E:$E,$G518),IF($B518="RAB Short",SUMIFS('RAB Prices Short'!AD:AD,'RAB Prices Short'!$B:$B,'All Prices combined'!$D518,'RAB Prices Short'!$E:$E,'All Prices combined'!$G518),IF($B518="RAB Long",SUMIFS('RAB Prices Long'!AD:AD,'RAB Prices Long'!$B:$B,'All Prices combined'!$D518,'RAB Prices Long'!$E:$E,'All Prices combined'!$G518)))),2)</f>
        <v>78.209999999999994</v>
      </c>
      <c r="AB518" s="2">
        <f>ROUND(IF($B518="Annuity",SUMIFS('Annuity Prices'!AE:AE,'Annuity Prices'!$B:$B,$D518,'Annuity Prices'!$E:$E,$G518),IF($B518="RAB Short",SUMIFS('RAB Prices Short'!AE:AE,'RAB Prices Short'!$B:$B,'All Prices combined'!$D518,'RAB Prices Short'!$E:$E,'All Prices combined'!$G518),IF($B518="RAB Long",SUMIFS('RAB Prices Long'!AE:AE,'RAB Prices Long'!$B:$B,'All Prices combined'!$D518,'RAB Prices Long'!$E:$E,'All Prices combined'!$G518)))),2)</f>
        <v>80.16</v>
      </c>
      <c r="AC518" s="2">
        <f>ROUND(IF($B518="Annuity",SUMIFS('Annuity Prices'!AF:AF,'Annuity Prices'!$B:$B,$D518,'Annuity Prices'!$E:$E,$G518),IF($B518="RAB Short",SUMIFS('RAB Prices Short'!AF:AF,'RAB Prices Short'!$B:$B,'All Prices combined'!$D518,'RAB Prices Short'!$E:$E,'All Prices combined'!$G518),IF($B518="RAB Long",SUMIFS('RAB Prices Long'!AF:AF,'RAB Prices Long'!$B:$B,'All Prices combined'!$D518,'RAB Prices Long'!$E:$E,'All Prices combined'!$G518)))),2)</f>
        <v>84.77</v>
      </c>
      <c r="AD518" s="2">
        <f>ROUND(IF($B518="Annuity",SUMIFS('Annuity Prices'!AG:AG,'Annuity Prices'!$B:$B,$D518,'Annuity Prices'!$E:$E,$G518),IF($B518="RAB Short",SUMIFS('RAB Prices Short'!AG:AG,'RAB Prices Short'!$B:$B,'All Prices combined'!$D518,'RAB Prices Short'!$E:$E,'All Prices combined'!$G518),IF($B518="RAB Long",SUMIFS('RAB Prices Long'!AG:AG,'RAB Prices Long'!$B:$B,'All Prices combined'!$D518,'RAB Prices Long'!$E:$E,'All Prices combined'!$G518)))),2)</f>
        <v>86.89</v>
      </c>
      <c r="AE518" s="2">
        <f>ROUND(IF($B518="Annuity",SUMIFS('Annuity Prices'!AH:AH,'Annuity Prices'!$B:$B,$D518,'Annuity Prices'!$E:$E,$G518),IF($B518="RAB Short",SUMIFS('RAB Prices Short'!AH:AH,'RAB Prices Short'!$B:$B,'All Prices combined'!$D518,'RAB Prices Short'!$E:$E,'All Prices combined'!$G518),IF($B518="RAB Long",SUMIFS('RAB Prices Long'!AH:AH,'RAB Prices Long'!$B:$B,'All Prices combined'!$D518,'RAB Prices Long'!$E:$E,'All Prices combined'!$G518)))),2)</f>
        <v>89.06</v>
      </c>
      <c r="AF518" s="2">
        <f>ROUND(IF($B518="Annuity",SUMIFS('Annuity Prices'!AI:AI,'Annuity Prices'!$B:$B,$D518,'Annuity Prices'!$E:$E,$G518),IF($B518="RAB Short",SUMIFS('RAB Prices Short'!AI:AI,'RAB Prices Short'!$B:$B,'All Prices combined'!$D518,'RAB Prices Short'!$E:$E,'All Prices combined'!$G518),IF($B518="RAB Long",SUMIFS('RAB Prices Long'!AI:AI,'RAB Prices Long'!$B:$B,'All Prices combined'!$D518,'RAB Prices Long'!$E:$E,'All Prices combined'!$G518)))),2)</f>
        <v>91.29</v>
      </c>
      <c r="AG518" s="2">
        <f>ROUND(IF($B518="Annuity",SUMIFS('Annuity Prices'!AJ:AJ,'Annuity Prices'!$B:$B,$D518,'Annuity Prices'!$E:$E,$G518),IF($B518="RAB Short",SUMIFS('RAB Prices Short'!AJ:AJ,'RAB Prices Short'!$B:$B,'All Prices combined'!$D518,'RAB Prices Short'!$E:$E,'All Prices combined'!$G518),IF($B518="RAB Long",SUMIFS('RAB Prices Long'!AJ:AJ,'RAB Prices Long'!$B:$B,'All Prices combined'!$D518,'RAB Prices Long'!$E:$E,'All Prices combined'!$G518)))),2)</f>
        <v>95.85</v>
      </c>
      <c r="AH518" s="2">
        <f>ROUND(IF($B518="Annuity",SUMIFS('Annuity Prices'!AK:AK,'Annuity Prices'!$B:$B,$D518,'Annuity Prices'!$E:$E,$G518),IF($B518="RAB Short",SUMIFS('RAB Prices Short'!AK:AK,'RAB Prices Short'!$B:$B,'All Prices combined'!$D518,'RAB Prices Short'!$E:$E,'All Prices combined'!$G518),IF($B518="RAB Long",SUMIFS('RAB Prices Long'!AK:AK,'RAB Prices Long'!$B:$B,'All Prices combined'!$D518,'RAB Prices Long'!$E:$E,'All Prices combined'!$G518)))),2)</f>
        <v>98.25</v>
      </c>
      <c r="AI518" s="2">
        <f>ROUND(IF($B518="Annuity",SUMIFS('Annuity Prices'!AL:AL,'Annuity Prices'!$B:$B,$D518,'Annuity Prices'!$E:$E,$G518),IF($B518="RAB Short",SUMIFS('RAB Prices Short'!AL:AL,'RAB Prices Short'!$B:$B,'All Prices combined'!$D518,'RAB Prices Short'!$E:$E,'All Prices combined'!$G518),IF($B518="RAB Long",SUMIFS('RAB Prices Long'!AL:AL,'RAB Prices Long'!$B:$B,'All Prices combined'!$D518,'RAB Prices Long'!$E:$E,'All Prices combined'!$G518)))),2)</f>
        <v>100.7</v>
      </c>
      <c r="AJ518" s="2">
        <f>ROUND(IF($B518="Annuity",SUMIFS('Annuity Prices'!AM:AM,'Annuity Prices'!$B:$B,$D518,'Annuity Prices'!$E:$E,$G518),IF($B518="RAB Short",SUMIFS('RAB Prices Short'!AM:AM,'RAB Prices Short'!$B:$B,'All Prices combined'!$D518,'RAB Prices Short'!$E:$E,'All Prices combined'!$G518),IF($B518="RAB Long",SUMIFS('RAB Prices Long'!AM:AM,'RAB Prices Long'!$B:$B,'All Prices combined'!$D518,'RAB Prices Long'!$E:$E,'All Prices combined'!$G518)))),2)</f>
        <v>103.22</v>
      </c>
      <c r="AK518" s="2">
        <f>ROUND(IF($B518="Annuity",SUMIFS('Annuity Prices'!AN:AN,'Annuity Prices'!$B:$B,$D518,'Annuity Prices'!$E:$E,$G518),IF($B518="RAB Short",SUMIFS('RAB Prices Short'!AN:AN,'RAB Prices Short'!$B:$B,'All Prices combined'!$D518,'RAB Prices Short'!$E:$E,'All Prices combined'!$G518),IF($B518="RAB Long",SUMIFS('RAB Prices Long'!AN:AN,'RAB Prices Long'!$B:$B,'All Prices combined'!$D518,'RAB Prices Long'!$E:$E,'All Prices combined'!$G518)))),2)</f>
        <v>106.53</v>
      </c>
      <c r="AL518" s="2">
        <f>ROUND(IF($B518="Annuity",SUMIFS('Annuity Prices'!AO:AO,'Annuity Prices'!$B:$B,$D518,'Annuity Prices'!$E:$E,$G518),IF($B518="RAB Short",SUMIFS('RAB Prices Short'!AO:AO,'RAB Prices Short'!$B:$B,'All Prices combined'!$D518,'RAB Prices Short'!$E:$E,'All Prices combined'!$G518),IF($B518="RAB Long",SUMIFS('RAB Prices Long'!AO:AO,'RAB Prices Long'!$B:$B,'All Prices combined'!$D518,'RAB Prices Long'!$E:$E,'All Prices combined'!$G518)))),2)</f>
        <v>109.19</v>
      </c>
      <c r="AM518" s="2">
        <f>ROUND(IF($B518="Annuity",SUMIFS('Annuity Prices'!AP:AP,'Annuity Prices'!$B:$B,$D518,'Annuity Prices'!$E:$E,$G518),IF($B518="RAB Short",SUMIFS('RAB Prices Short'!AP:AP,'RAB Prices Short'!$B:$B,'All Prices combined'!$D518,'RAB Prices Short'!$E:$E,'All Prices combined'!$G518),IF($B518="RAB Long",SUMIFS('RAB Prices Long'!AP:AP,'RAB Prices Long'!$B:$B,'All Prices combined'!$D518,'RAB Prices Long'!$E:$E,'All Prices combined'!$G518)))),2)</f>
        <v>111.92</v>
      </c>
      <c r="AN518" s="2">
        <f>ROUND(IF($B518="Annuity",SUMIFS('Annuity Prices'!AQ:AQ,'Annuity Prices'!$B:$B,$D518,'Annuity Prices'!$E:$E,$G518),IF($B518="RAB Short",SUMIFS('RAB Prices Short'!AQ:AQ,'RAB Prices Short'!$B:$B,'All Prices combined'!$D518,'RAB Prices Short'!$E:$E,'All Prices combined'!$G518),IF($B518="RAB Long",SUMIFS('RAB Prices Long'!AQ:AQ,'RAB Prices Long'!$B:$B,'All Prices combined'!$D518,'RAB Prices Long'!$E:$E,'All Prices combined'!$G518)))),2)</f>
        <v>114.72</v>
      </c>
      <c r="AO518" s="2">
        <f>ROUND(IF($B518="Annuity",SUMIFS('Annuity Prices'!AR:AR,'Annuity Prices'!$B:$B,$D518,'Annuity Prices'!$E:$E,$G518),IF($B518="RAB Short",SUMIFS('RAB Prices Short'!AR:AR,'RAB Prices Short'!$B:$B,'All Prices combined'!$D518,'RAB Prices Short'!$E:$E,'All Prices combined'!$G518),IF($B518="RAB Long",SUMIFS('RAB Prices Long'!AR:AR,'RAB Prices Long'!$B:$B,'All Prices combined'!$D518,'RAB Prices Long'!$E:$E,'All Prices combined'!$G518)))),2)</f>
        <v>0</v>
      </c>
      <c r="AP518" s="2">
        <f>ROUND(IF($B518="Annuity",SUMIFS('Annuity Prices'!AS:AS,'Annuity Prices'!$B:$B,$D518,'Annuity Prices'!$E:$E,$G518),IF($B518="RAB Short",SUMIFS('RAB Prices Short'!AS:AS,'RAB Prices Short'!$B:$B,'All Prices combined'!$D518,'RAB Prices Short'!$E:$E,'All Prices combined'!$G518),IF($B518="RAB Long",SUMIFS('RAB Prices Long'!AS:AS,'RAB Prices Long'!$B:$B,'All Prices combined'!$D518,'RAB Prices Long'!$E:$E,'All Prices combined'!$G518)))),2)</f>
        <v>0</v>
      </c>
      <c r="AQ518" s="2">
        <f>ROUND(IF($B518="Annuity",SUMIFS('Annuity Prices'!AT:AT,'Annuity Prices'!$B:$B,$D518,'Annuity Prices'!$E:$E,$G518),IF($B518="RAB Short",SUMIFS('RAB Prices Short'!AT:AT,'RAB Prices Short'!$B:$B,'All Prices combined'!$D518,'RAB Prices Short'!$E:$E,'All Prices combined'!$G518),IF($B518="RAB Long",SUMIFS('RAB Prices Long'!AT:AT,'RAB Prices Long'!$B:$B,'All Prices combined'!$D518,'RAB Prices Long'!$E:$E,'All Prices combined'!$G518)))),2)</f>
        <v>50.93</v>
      </c>
      <c r="AR518" s="2">
        <f>ROUND(IF($B518="Annuity",SUMIFS('Annuity Prices'!AU:AU,'Annuity Prices'!$B:$B,$D518,'Annuity Prices'!$E:$E,$G518),IF($B518="RAB Short",SUMIFS('RAB Prices Short'!AU:AU,'RAB Prices Short'!$B:$B,'All Prices combined'!$D518,'RAB Prices Short'!$E:$E,'All Prices combined'!$G518),IF($B518="RAB Long",SUMIFS('RAB Prices Long'!AU:AU,'RAB Prices Long'!$B:$B,'All Prices combined'!$D518,'RAB Prices Long'!$E:$E,'All Prices combined'!$G518)))),2)</f>
        <v>43.8</v>
      </c>
      <c r="AS518" s="2">
        <f>ROUND(IF($B518="Annuity",SUMIFS('Annuity Prices'!AV:AV,'Annuity Prices'!$B:$B,$D518,'Annuity Prices'!$E:$E,$G518),IF($B518="RAB Short",SUMIFS('RAB Prices Short'!AV:AV,'RAB Prices Short'!$B:$B,'All Prices combined'!$D518,'RAB Prices Short'!$E:$E,'All Prices combined'!$G518),IF($B518="RAB Long",SUMIFS('RAB Prices Long'!AV:AV,'RAB Prices Long'!$B:$B,'All Prices combined'!$D518,'RAB Prices Long'!$E:$E,'All Prices combined'!$G518)))),2)</f>
        <v>45.06</v>
      </c>
      <c r="AT518" s="2">
        <f>ROUND(IF($B518="Annuity",SUMIFS('Annuity Prices'!AW:AW,'Annuity Prices'!$B:$B,$D518,'Annuity Prices'!$E:$E,$G518),IF($B518="RAB Short",SUMIFS('RAB Prices Short'!AW:AW,'RAB Prices Short'!$B:$B,'All Prices combined'!$D518,'RAB Prices Short'!$E:$E,'All Prices combined'!$G518),IF($B518="RAB Long",SUMIFS('RAB Prices Long'!AW:AW,'RAB Prices Long'!$B:$B,'All Prices combined'!$D518,'RAB Prices Long'!$E:$E,'All Prices combined'!$G518)))),2)</f>
        <v>49.32</v>
      </c>
      <c r="AU518" s="2">
        <f>ROUND(IF($B518="Annuity",SUMIFS('Annuity Prices'!AX:AX,'Annuity Prices'!$B:$B,$D518,'Annuity Prices'!$E:$E,$G518),IF($B518="RAB Short",SUMIFS('RAB Prices Short'!AX:AX,'RAB Prices Short'!$B:$B,'All Prices combined'!$D518,'RAB Prices Short'!$E:$E,'All Prices combined'!$G518),IF($B518="RAB Long",SUMIFS('RAB Prices Long'!AX:AX,'RAB Prices Long'!$B:$B,'All Prices combined'!$D518,'RAB Prices Long'!$E:$E,'All Prices combined'!$G518)))),2)</f>
        <v>50.55</v>
      </c>
      <c r="AV518" s="2">
        <f>ROUND(IF($B518="Annuity",SUMIFS('Annuity Prices'!AY:AY,'Annuity Prices'!$B:$B,$D518,'Annuity Prices'!$E:$E,$G518),IF($B518="RAB Short",SUMIFS('RAB Prices Short'!AY:AY,'RAB Prices Short'!$B:$B,'All Prices combined'!$D518,'RAB Prices Short'!$E:$E,'All Prices combined'!$G518),IF($B518="RAB Long",SUMIFS('RAB Prices Long'!AY:AY,'RAB Prices Long'!$B:$B,'All Prices combined'!$D518,'RAB Prices Long'!$E:$E,'All Prices combined'!$G518)))),2)</f>
        <v>51.81</v>
      </c>
      <c r="AW518" s="2">
        <f>ROUND(IF($B518="Annuity",SUMIFS('Annuity Prices'!AZ:AZ,'Annuity Prices'!$B:$B,$D518,'Annuity Prices'!$E:$E,$G518),IF($B518="RAB Short",SUMIFS('RAB Prices Short'!AZ:AZ,'RAB Prices Short'!$B:$B,'All Prices combined'!$D518,'RAB Prices Short'!$E:$E,'All Prices combined'!$G518),IF($B518="RAB Long",SUMIFS('RAB Prices Long'!AZ:AZ,'RAB Prices Long'!$B:$B,'All Prices combined'!$D518,'RAB Prices Long'!$E:$E,'All Prices combined'!$G518)))),2)</f>
        <v>53.11</v>
      </c>
      <c r="AX518" s="2">
        <f>ROUND(IF($B518="Annuity",SUMIFS('Annuity Prices'!BA:BA,'Annuity Prices'!$B:$B,$D518,'Annuity Prices'!$E:$E,$G518),IF($B518="RAB Short",SUMIFS('RAB Prices Short'!BA:BA,'RAB Prices Short'!$B:$B,'All Prices combined'!$D518,'RAB Prices Short'!$E:$E,'All Prices combined'!$G518),IF($B518="RAB Long",SUMIFS('RAB Prices Long'!BA:BA,'RAB Prices Long'!$B:$B,'All Prices combined'!$D518,'RAB Prices Long'!$E:$E,'All Prices combined'!$G518)))),2)</f>
        <v>57.02</v>
      </c>
      <c r="AY518" s="2">
        <f>ROUND(IF($B518="Annuity",SUMIFS('Annuity Prices'!BB:BB,'Annuity Prices'!$B:$B,$D518,'Annuity Prices'!$E:$E,$G518),IF($B518="RAB Short",SUMIFS('RAB Prices Short'!BB:BB,'RAB Prices Short'!$B:$B,'All Prices combined'!$D518,'RAB Prices Short'!$E:$E,'All Prices combined'!$G518),IF($B518="RAB Long",SUMIFS('RAB Prices Long'!BB:BB,'RAB Prices Long'!$B:$B,'All Prices combined'!$D518,'RAB Prices Long'!$E:$E,'All Prices combined'!$G518)))),2)</f>
        <v>58.45</v>
      </c>
      <c r="AZ518" s="2">
        <f>ROUND(IF($B518="Annuity",SUMIFS('Annuity Prices'!BC:BC,'Annuity Prices'!$B:$B,$D518,'Annuity Prices'!$E:$E,$G518),IF($B518="RAB Short",SUMIFS('RAB Prices Short'!BC:BC,'RAB Prices Short'!$B:$B,'All Prices combined'!$D518,'RAB Prices Short'!$E:$E,'All Prices combined'!$G518),IF($B518="RAB Long",SUMIFS('RAB Prices Long'!BC:BC,'RAB Prices Long'!$B:$B,'All Prices combined'!$D518,'RAB Prices Long'!$E:$E,'All Prices combined'!$G518)))),2)</f>
        <v>59.91</v>
      </c>
      <c r="BA518" s="2">
        <f>ROUND(IF($B518="Annuity",SUMIFS('Annuity Prices'!BD:BD,'Annuity Prices'!$B:$B,$D518,'Annuity Prices'!$E:$E,$G518),IF($B518="RAB Short",SUMIFS('RAB Prices Short'!BD:BD,'RAB Prices Short'!$B:$B,'All Prices combined'!$D518,'RAB Prices Short'!$E:$E,'All Prices combined'!$G518),IF($B518="RAB Long",SUMIFS('RAB Prices Long'!BD:BD,'RAB Prices Long'!$B:$B,'All Prices combined'!$D518,'RAB Prices Long'!$E:$E,'All Prices combined'!$G518)))),2)</f>
        <v>61.41</v>
      </c>
      <c r="BB518" s="2">
        <f>ROUND(IF($B518="Annuity",SUMIFS('Annuity Prices'!BE:BE,'Annuity Prices'!$B:$B,$D518,'Annuity Prices'!$E:$E,$G518),IF($B518="RAB Short",SUMIFS('RAB Prices Short'!BE:BE,'RAB Prices Short'!$B:$B,'All Prices combined'!$D518,'RAB Prices Short'!$E:$E,'All Prices combined'!$G518),IF($B518="RAB Long",SUMIFS('RAB Prices Long'!BE:BE,'RAB Prices Long'!$B:$B,'All Prices combined'!$D518,'RAB Prices Long'!$E:$E,'All Prices combined'!$G518)))),2)</f>
        <v>65.37</v>
      </c>
      <c r="BC518" s="2">
        <f>ROUND(IF($B518="Annuity",SUMIFS('Annuity Prices'!BF:BF,'Annuity Prices'!$B:$B,$D518,'Annuity Prices'!$E:$E,$G518),IF($B518="RAB Short",SUMIFS('RAB Prices Short'!BF:BF,'RAB Prices Short'!$B:$B,'All Prices combined'!$D518,'RAB Prices Short'!$E:$E,'All Prices combined'!$G518),IF($B518="RAB Long",SUMIFS('RAB Prices Long'!BF:BF,'RAB Prices Long'!$B:$B,'All Prices combined'!$D518,'RAB Prices Long'!$E:$E,'All Prices combined'!$G518)))),2)</f>
        <v>67</v>
      </c>
      <c r="BD518" s="2">
        <f>ROUND(IF($B518="Annuity",SUMIFS('Annuity Prices'!BG:BG,'Annuity Prices'!$B:$B,$D518,'Annuity Prices'!$E:$E,$G518),IF($B518="RAB Short",SUMIFS('RAB Prices Short'!BG:BG,'RAB Prices Short'!$B:$B,'All Prices combined'!$D518,'RAB Prices Short'!$E:$E,'All Prices combined'!$G518),IF($B518="RAB Long",SUMIFS('RAB Prices Long'!BG:BG,'RAB Prices Long'!$B:$B,'All Prices combined'!$D518,'RAB Prices Long'!$E:$E,'All Prices combined'!$G518)))),2)</f>
        <v>68.680000000000007</v>
      </c>
      <c r="BE518" s="2">
        <f>ROUND(IF($B518="Annuity",SUMIFS('Annuity Prices'!BH:BH,'Annuity Prices'!$B:$B,$D518,'Annuity Prices'!$E:$E,$G518),IF($B518="RAB Short",SUMIFS('RAB Prices Short'!BH:BH,'RAB Prices Short'!$B:$B,'All Prices combined'!$D518,'RAB Prices Short'!$E:$E,'All Prices combined'!$G518),IF($B518="RAB Long",SUMIFS('RAB Prices Long'!BH:BH,'RAB Prices Long'!$B:$B,'All Prices combined'!$D518,'RAB Prices Long'!$E:$E,'All Prices combined'!$G518)))),2)</f>
        <v>70.400000000000006</v>
      </c>
      <c r="BF518" s="2">
        <f>ROUND(IF($B518="Annuity",SUMIFS('Annuity Prices'!BI:BI,'Annuity Prices'!$B:$B,$D518,'Annuity Prices'!$E:$E,$G518),IF($B518="RAB Short",SUMIFS('RAB Prices Short'!BI:BI,'RAB Prices Short'!$B:$B,'All Prices combined'!$D518,'RAB Prices Short'!$E:$E,'All Prices combined'!$G518),IF($B518="RAB Long",SUMIFS('RAB Prices Long'!BI:BI,'RAB Prices Long'!$B:$B,'All Prices combined'!$D518,'RAB Prices Long'!$E:$E,'All Prices combined'!$G518)))),2)</f>
        <v>74.44</v>
      </c>
      <c r="BG518" s="2">
        <f>ROUND(IF($B518="Annuity",SUMIFS('Annuity Prices'!BJ:BJ,'Annuity Prices'!$B:$B,$D518,'Annuity Prices'!$E:$E,$G518),IF($B518="RAB Short",SUMIFS('RAB Prices Short'!BJ:BJ,'RAB Prices Short'!$B:$B,'All Prices combined'!$D518,'RAB Prices Short'!$E:$E,'All Prices combined'!$G518),IF($B518="RAB Long",SUMIFS('RAB Prices Long'!BJ:BJ,'RAB Prices Long'!$B:$B,'All Prices combined'!$D518,'RAB Prices Long'!$E:$E,'All Prices combined'!$G518)))),2)</f>
        <v>76.3</v>
      </c>
      <c r="BH518" s="2">
        <f>ROUND(IF($B518="Annuity",SUMIFS('Annuity Prices'!BK:BK,'Annuity Prices'!$B:$B,$D518,'Annuity Prices'!$E:$E,$G518),IF($B518="RAB Short",SUMIFS('RAB Prices Short'!BK:BK,'RAB Prices Short'!$B:$B,'All Prices combined'!$D518,'RAB Prices Short'!$E:$E,'All Prices combined'!$G518),IF($B518="RAB Long",SUMIFS('RAB Prices Long'!BK:BK,'RAB Prices Long'!$B:$B,'All Prices combined'!$D518,'RAB Prices Long'!$E:$E,'All Prices combined'!$G518)))),2)</f>
        <v>78.209999999999994</v>
      </c>
      <c r="BI518" s="2">
        <f>ROUND(IF($B518="Annuity",SUMIFS('Annuity Prices'!BL:BL,'Annuity Prices'!$B:$B,$D518,'Annuity Prices'!$E:$E,$G518),IF($B518="RAB Short",SUMIFS('RAB Prices Short'!BL:BL,'RAB Prices Short'!$B:$B,'All Prices combined'!$D518,'RAB Prices Short'!$E:$E,'All Prices combined'!$G518),IF($B518="RAB Long",SUMIFS('RAB Prices Long'!BL:BL,'RAB Prices Long'!$B:$B,'All Prices combined'!$D518,'RAB Prices Long'!$E:$E,'All Prices combined'!$G518)))),2)</f>
        <v>80.16</v>
      </c>
      <c r="BJ518" s="2">
        <f>ROUND(IF($B518="Annuity",SUMIFS('Annuity Prices'!BM:BM,'Annuity Prices'!$B:$B,$D518,'Annuity Prices'!$E:$E,$G518),IF($B518="RAB Short",SUMIFS('RAB Prices Short'!BM:BM,'RAB Prices Short'!$B:$B,'All Prices combined'!$D518,'RAB Prices Short'!$E:$E,'All Prices combined'!$G518),IF($B518="RAB Long",SUMIFS('RAB Prices Long'!BM:BM,'RAB Prices Long'!$B:$B,'All Prices combined'!$D518,'RAB Prices Long'!$E:$E,'All Prices combined'!$G518)))),2)</f>
        <v>84.77</v>
      </c>
      <c r="BK518" s="2">
        <f>ROUND(IF($B518="Annuity",SUMIFS('Annuity Prices'!BN:BN,'Annuity Prices'!$B:$B,$D518,'Annuity Prices'!$E:$E,$G518),IF($B518="RAB Short",SUMIFS('RAB Prices Short'!BN:BN,'RAB Prices Short'!$B:$B,'All Prices combined'!$D518,'RAB Prices Short'!$E:$E,'All Prices combined'!$G518),IF($B518="RAB Long",SUMIFS('RAB Prices Long'!BN:BN,'RAB Prices Long'!$B:$B,'All Prices combined'!$D518,'RAB Prices Long'!$E:$E,'All Prices combined'!$G518)))),2)</f>
        <v>86.89</v>
      </c>
      <c r="BL518" s="2">
        <f>ROUND(IF($B518="Annuity",SUMIFS('Annuity Prices'!BO:BO,'Annuity Prices'!$B:$B,$D518,'Annuity Prices'!$E:$E,$G518),IF($B518="RAB Short",SUMIFS('RAB Prices Short'!BO:BO,'RAB Prices Short'!$B:$B,'All Prices combined'!$D518,'RAB Prices Short'!$E:$E,'All Prices combined'!$G518),IF($B518="RAB Long",SUMIFS('RAB Prices Long'!BO:BO,'RAB Prices Long'!$B:$B,'All Prices combined'!$D518,'RAB Prices Long'!$E:$E,'All Prices combined'!$G518)))),2)</f>
        <v>89.06</v>
      </c>
      <c r="BM518" s="2">
        <f>ROUND(IF($B518="Annuity",SUMIFS('Annuity Prices'!BP:BP,'Annuity Prices'!$B:$B,$D518,'Annuity Prices'!$E:$E,$G518),IF($B518="RAB Short",SUMIFS('RAB Prices Short'!BP:BP,'RAB Prices Short'!$B:$B,'All Prices combined'!$D518,'RAB Prices Short'!$E:$E,'All Prices combined'!$G518),IF($B518="RAB Long",SUMIFS('RAB Prices Long'!BP:BP,'RAB Prices Long'!$B:$B,'All Prices combined'!$D518,'RAB Prices Long'!$E:$E,'All Prices combined'!$G518)))),2)</f>
        <v>91.29</v>
      </c>
      <c r="BN518" s="2">
        <f>ROUND(IF($B518="Annuity",SUMIFS('Annuity Prices'!BQ:BQ,'Annuity Prices'!$B:$B,$D518,'Annuity Prices'!$E:$E,$G518),IF($B518="RAB Short",SUMIFS('RAB Prices Short'!BQ:BQ,'RAB Prices Short'!$B:$B,'All Prices combined'!$D518,'RAB Prices Short'!$E:$E,'All Prices combined'!$G518),IF($B518="RAB Long",SUMIFS('RAB Prices Long'!BQ:BQ,'RAB Prices Long'!$B:$B,'All Prices combined'!$D518,'RAB Prices Long'!$E:$E,'All Prices combined'!$G518)))),2)</f>
        <v>95.85</v>
      </c>
      <c r="BO518" s="2">
        <f>ROUND(IF($B518="Annuity",SUMIFS('Annuity Prices'!BR:BR,'Annuity Prices'!$B:$B,$D518,'Annuity Prices'!$E:$E,$G518),IF($B518="RAB Short",SUMIFS('RAB Prices Short'!BR:BR,'RAB Prices Short'!$B:$B,'All Prices combined'!$D518,'RAB Prices Short'!$E:$E,'All Prices combined'!$G518),IF($B518="RAB Long",SUMIFS('RAB Prices Long'!BR:BR,'RAB Prices Long'!$B:$B,'All Prices combined'!$D518,'RAB Prices Long'!$E:$E,'All Prices combined'!$G518)))),2)</f>
        <v>98.25</v>
      </c>
      <c r="BP518" s="2">
        <f>ROUND(IF($B518="Annuity",SUMIFS('Annuity Prices'!BS:BS,'Annuity Prices'!$B:$B,$D518,'Annuity Prices'!$E:$E,$G518),IF($B518="RAB Short",SUMIFS('RAB Prices Short'!BS:BS,'RAB Prices Short'!$B:$B,'All Prices combined'!$D518,'RAB Prices Short'!$E:$E,'All Prices combined'!$G518),IF($B518="RAB Long",SUMIFS('RAB Prices Long'!BS:BS,'RAB Prices Long'!$B:$B,'All Prices combined'!$D518,'RAB Prices Long'!$E:$E,'All Prices combined'!$G518)))),2)</f>
        <v>100.7</v>
      </c>
      <c r="BQ518" s="2">
        <f>ROUND(IF($B518="Annuity",SUMIFS('Annuity Prices'!BT:BT,'Annuity Prices'!$B:$B,$D518,'Annuity Prices'!$E:$E,$G518),IF($B518="RAB Short",SUMIFS('RAB Prices Short'!BT:BT,'RAB Prices Short'!$B:$B,'All Prices combined'!$D518,'RAB Prices Short'!$E:$E,'All Prices combined'!$G518),IF($B518="RAB Long",SUMIFS('RAB Prices Long'!BT:BT,'RAB Prices Long'!$B:$B,'All Prices combined'!$D518,'RAB Prices Long'!$E:$E,'All Prices combined'!$G518)))),2)</f>
        <v>103.22</v>
      </c>
      <c r="BR518" s="2">
        <f>ROUND(IF($B518="Annuity",SUMIFS('Annuity Prices'!BU:BU,'Annuity Prices'!$B:$B,$D518,'Annuity Prices'!$E:$E,$G518),IF($B518="RAB Short",SUMIFS('RAB Prices Short'!BU:BU,'RAB Prices Short'!$B:$B,'All Prices combined'!$D518,'RAB Prices Short'!$E:$E,'All Prices combined'!$G518),IF($B518="RAB Long",SUMIFS('RAB Prices Long'!BU:BU,'RAB Prices Long'!$B:$B,'All Prices combined'!$D518,'RAB Prices Long'!$E:$E,'All Prices combined'!$G518)))),2)</f>
        <v>106.53</v>
      </c>
      <c r="BS518" s="2">
        <f>ROUND(IF($B518="Annuity",SUMIFS('Annuity Prices'!BV:BV,'Annuity Prices'!$B:$B,$D518,'Annuity Prices'!$E:$E,$G518),IF($B518="RAB Short",SUMIFS('RAB Prices Short'!BV:BV,'RAB Prices Short'!$B:$B,'All Prices combined'!$D518,'RAB Prices Short'!$E:$E,'All Prices combined'!$G518),IF($B518="RAB Long",SUMIFS('RAB Prices Long'!BV:BV,'RAB Prices Long'!$B:$B,'All Prices combined'!$D518,'RAB Prices Long'!$E:$E,'All Prices combined'!$G518)))),2)</f>
        <v>109.19</v>
      </c>
      <c r="BT518" s="2">
        <f>ROUND(IF($B518="Annuity",SUMIFS('Annuity Prices'!BW:BW,'Annuity Prices'!$B:$B,$D518,'Annuity Prices'!$E:$E,$G518),IF($B518="RAB Short",SUMIFS('RAB Prices Short'!BW:BW,'RAB Prices Short'!$B:$B,'All Prices combined'!$D518,'RAB Prices Short'!$E:$E,'All Prices combined'!$G518),IF($B518="RAB Long",SUMIFS('RAB Prices Long'!BW:BW,'RAB Prices Long'!$B:$B,'All Prices combined'!$D518,'RAB Prices Long'!$E:$E,'All Prices combined'!$G518)))),2)</f>
        <v>111.92</v>
      </c>
      <c r="BU518" s="2">
        <f>ROUND(IF($B518="Annuity",SUMIFS('Annuity Prices'!BX:BX,'Annuity Prices'!$B:$B,$D518,'Annuity Prices'!$E:$E,$G518),IF($B518="RAB Short",SUMIFS('RAB Prices Short'!BX:BX,'RAB Prices Short'!$B:$B,'All Prices combined'!$D518,'RAB Prices Short'!$E:$E,'All Prices combined'!$G518),IF($B518="RAB Long",SUMIFS('RAB Prices Long'!BX:BX,'RAB Prices Long'!$B:$B,'All Prices combined'!$D518,'RAB Prices Long'!$E:$E,'All Prices combined'!$G518)))),2)</f>
        <v>114.72</v>
      </c>
    </row>
    <row r="519" spans="2:73" x14ac:dyDescent="0.25">
      <c r="B519" t="s">
        <v>45</v>
      </c>
      <c r="C519">
        <v>25</v>
      </c>
      <c r="D519" t="s">
        <v>204</v>
      </c>
      <c r="E519" t="s">
        <v>203</v>
      </c>
      <c r="F519">
        <v>25</v>
      </c>
      <c r="G519" t="s">
        <v>43</v>
      </c>
      <c r="I519" s="2">
        <f>ROUND(IF($B519="Annuity",SUMIFS('Annuity Prices'!L:L,'Annuity Prices'!$B:$B,$D519,'Annuity Prices'!$E:$E,$G519),IF($B519="RAB Short",SUMIFS('RAB Prices Short'!L:L,'RAB Prices Short'!$B:$B,'All Prices combined'!$D519,'RAB Prices Short'!$E:$E,'All Prices combined'!$G519),IF($B519="RAB Long",SUMIFS('RAB Prices Long'!L:L,'RAB Prices Long'!$B:$B,'All Prices combined'!$D519,'RAB Prices Long'!$E:$E,'All Prices combined'!$G519)))),2)</f>
        <v>0</v>
      </c>
      <c r="J519" s="2">
        <f>ROUND(IF($B519="Annuity",SUMIFS('Annuity Prices'!M:M,'Annuity Prices'!$B:$B,$D519,'Annuity Prices'!$E:$E,$G519),IF($B519="RAB Short",SUMIFS('RAB Prices Short'!M:M,'RAB Prices Short'!$B:$B,'All Prices combined'!$D519,'RAB Prices Short'!$E:$E,'All Prices combined'!$G519),IF($B519="RAB Long",SUMIFS('RAB Prices Long'!M:M,'RAB Prices Long'!$B:$B,'All Prices combined'!$D519,'RAB Prices Long'!$E:$E,'All Prices combined'!$G519)))),2)</f>
        <v>0</v>
      </c>
      <c r="K519" s="2">
        <f>ROUND(IF($B519="Annuity",SUMIFS('Annuity Prices'!N:N,'Annuity Prices'!$B:$B,$D519,'Annuity Prices'!$E:$E,$G519),IF($B519="RAB Short",SUMIFS('RAB Prices Short'!N:N,'RAB Prices Short'!$B:$B,'All Prices combined'!$D519,'RAB Prices Short'!$E:$E,'All Prices combined'!$G519),IF($B519="RAB Long",SUMIFS('RAB Prices Long'!N:N,'RAB Prices Long'!$B:$B,'All Prices combined'!$D519,'RAB Prices Long'!$E:$E,'All Prices combined'!$G519)))),2)</f>
        <v>23.14</v>
      </c>
      <c r="L519" s="2">
        <f>ROUND(IF($B519="Annuity",SUMIFS('Annuity Prices'!O:O,'Annuity Prices'!$B:$B,$D519,'Annuity Prices'!$E:$E,$G519),IF($B519="RAB Short",SUMIFS('RAB Prices Short'!O:O,'RAB Prices Short'!$B:$B,'All Prices combined'!$D519,'RAB Prices Short'!$E:$E,'All Prices combined'!$G519),IF($B519="RAB Long",SUMIFS('RAB Prices Long'!O:O,'RAB Prices Long'!$B:$B,'All Prices combined'!$D519,'RAB Prices Long'!$E:$E,'All Prices combined'!$G519)))),2)</f>
        <v>23.8</v>
      </c>
      <c r="M519" s="2">
        <f>ROUND(IF($B519="Annuity",SUMIFS('Annuity Prices'!P:P,'Annuity Prices'!$B:$B,$D519,'Annuity Prices'!$E:$E,$G519),IF($B519="RAB Short",SUMIFS('RAB Prices Short'!P:P,'RAB Prices Short'!$B:$B,'All Prices combined'!$D519,'RAB Prices Short'!$E:$E,'All Prices combined'!$G519),IF($B519="RAB Long",SUMIFS('RAB Prices Long'!P:P,'RAB Prices Long'!$B:$B,'All Prices combined'!$D519,'RAB Prices Long'!$E:$E,'All Prices combined'!$G519)))),2)</f>
        <v>24.66</v>
      </c>
      <c r="N519" s="2">
        <f>ROUND(IF($B519="Annuity",SUMIFS('Annuity Prices'!Q:Q,'Annuity Prices'!$B:$B,$D519,'Annuity Prices'!$E:$E,$G519),IF($B519="RAB Short",SUMIFS('RAB Prices Short'!Q:Q,'RAB Prices Short'!$B:$B,'All Prices combined'!$D519,'RAB Prices Short'!$E:$E,'All Prices combined'!$G519),IF($B519="RAB Long",SUMIFS('RAB Prices Long'!Q:Q,'RAB Prices Long'!$B:$B,'All Prices combined'!$D519,'RAB Prices Long'!$E:$E,'All Prices combined'!$G519)))),2)</f>
        <v>25.27</v>
      </c>
      <c r="O519" s="2">
        <f>ROUND(IF($B519="Annuity",SUMIFS('Annuity Prices'!R:R,'Annuity Prices'!$B:$B,$D519,'Annuity Prices'!$E:$E,$G519),IF($B519="RAB Short",SUMIFS('RAB Prices Short'!R:R,'RAB Prices Short'!$B:$B,'All Prices combined'!$D519,'RAB Prices Short'!$E:$E,'All Prices combined'!$G519),IF($B519="RAB Long",SUMIFS('RAB Prices Long'!R:R,'RAB Prices Long'!$B:$B,'All Prices combined'!$D519,'RAB Prices Long'!$E:$E,'All Prices combined'!$G519)))),2)</f>
        <v>25.9</v>
      </c>
      <c r="P519" s="2">
        <f>ROUND(IF($B519="Annuity",SUMIFS('Annuity Prices'!S:S,'Annuity Prices'!$B:$B,$D519,'Annuity Prices'!$E:$E,$G519),IF($B519="RAB Short",SUMIFS('RAB Prices Short'!S:S,'RAB Prices Short'!$B:$B,'All Prices combined'!$D519,'RAB Prices Short'!$E:$E,'All Prices combined'!$G519),IF($B519="RAB Long",SUMIFS('RAB Prices Long'!S:S,'RAB Prices Long'!$B:$B,'All Prices combined'!$D519,'RAB Prices Long'!$E:$E,'All Prices combined'!$G519)))),2)</f>
        <v>26.55</v>
      </c>
      <c r="Q519" s="2">
        <f>ROUND(IF($B519="Annuity",SUMIFS('Annuity Prices'!T:T,'Annuity Prices'!$B:$B,$D519,'Annuity Prices'!$E:$E,$G519),IF($B519="RAB Short",SUMIFS('RAB Prices Short'!T:T,'RAB Prices Short'!$B:$B,'All Prices combined'!$D519,'RAB Prices Short'!$E:$E,'All Prices combined'!$G519),IF($B519="RAB Long",SUMIFS('RAB Prices Long'!T:T,'RAB Prices Long'!$B:$B,'All Prices combined'!$D519,'RAB Prices Long'!$E:$E,'All Prices combined'!$G519)))),2)</f>
        <v>27.86</v>
      </c>
      <c r="R519" s="2">
        <f>ROUND(IF($B519="Annuity",SUMIFS('Annuity Prices'!U:U,'Annuity Prices'!$B:$B,$D519,'Annuity Prices'!$E:$E,$G519),IF($B519="RAB Short",SUMIFS('RAB Prices Short'!U:U,'RAB Prices Short'!$B:$B,'All Prices combined'!$D519,'RAB Prices Short'!$E:$E,'All Prices combined'!$G519),IF($B519="RAB Long",SUMIFS('RAB Prices Long'!U:U,'RAB Prices Long'!$B:$B,'All Prices combined'!$D519,'RAB Prices Long'!$E:$E,'All Prices combined'!$G519)))),2)</f>
        <v>28.56</v>
      </c>
      <c r="S519" s="2">
        <f>ROUND(IF($B519="Annuity",SUMIFS('Annuity Prices'!V:V,'Annuity Prices'!$B:$B,$D519,'Annuity Prices'!$E:$E,$G519),IF($B519="RAB Short",SUMIFS('RAB Prices Short'!V:V,'RAB Prices Short'!$B:$B,'All Prices combined'!$D519,'RAB Prices Short'!$E:$E,'All Prices combined'!$G519),IF($B519="RAB Long",SUMIFS('RAB Prices Long'!V:V,'RAB Prices Long'!$B:$B,'All Prices combined'!$D519,'RAB Prices Long'!$E:$E,'All Prices combined'!$G519)))),2)</f>
        <v>29.27</v>
      </c>
      <c r="T519" s="2">
        <f>ROUND(IF($B519="Annuity",SUMIFS('Annuity Prices'!W:W,'Annuity Prices'!$B:$B,$D519,'Annuity Prices'!$E:$E,$G519),IF($B519="RAB Short",SUMIFS('RAB Prices Short'!W:W,'RAB Prices Short'!$B:$B,'All Prices combined'!$D519,'RAB Prices Short'!$E:$E,'All Prices combined'!$G519),IF($B519="RAB Long",SUMIFS('RAB Prices Long'!W:W,'RAB Prices Long'!$B:$B,'All Prices combined'!$D519,'RAB Prices Long'!$E:$E,'All Prices combined'!$G519)))),2)</f>
        <v>30</v>
      </c>
      <c r="U519" s="2">
        <f>ROUND(IF($B519="Annuity",SUMIFS('Annuity Prices'!X:X,'Annuity Prices'!$B:$B,$D519,'Annuity Prices'!$E:$E,$G519),IF($B519="RAB Short",SUMIFS('RAB Prices Short'!X:X,'RAB Prices Short'!$B:$B,'All Prices combined'!$D519,'RAB Prices Short'!$E:$E,'All Prices combined'!$G519),IF($B519="RAB Long",SUMIFS('RAB Prices Long'!X:X,'RAB Prices Long'!$B:$B,'All Prices combined'!$D519,'RAB Prices Long'!$E:$E,'All Prices combined'!$G519)))),2)</f>
        <v>34.01</v>
      </c>
      <c r="V519" s="2">
        <f>ROUND(IF($B519="Annuity",SUMIFS('Annuity Prices'!Y:Y,'Annuity Prices'!$B:$B,$D519,'Annuity Prices'!$E:$E,$G519),IF($B519="RAB Short",SUMIFS('RAB Prices Short'!Y:Y,'RAB Prices Short'!$B:$B,'All Prices combined'!$D519,'RAB Prices Short'!$E:$E,'All Prices combined'!$G519),IF($B519="RAB Long",SUMIFS('RAB Prices Long'!Y:Y,'RAB Prices Long'!$B:$B,'All Prices combined'!$D519,'RAB Prices Long'!$E:$E,'All Prices combined'!$G519)))),2)</f>
        <v>34.86</v>
      </c>
      <c r="W519" s="2">
        <f>ROUND(IF($B519="Annuity",SUMIFS('Annuity Prices'!Z:Z,'Annuity Prices'!$B:$B,$D519,'Annuity Prices'!$E:$E,$G519),IF($B519="RAB Short",SUMIFS('RAB Prices Short'!Z:Z,'RAB Prices Short'!$B:$B,'All Prices combined'!$D519,'RAB Prices Short'!$E:$E,'All Prices combined'!$G519),IF($B519="RAB Long",SUMIFS('RAB Prices Long'!Z:Z,'RAB Prices Long'!$B:$B,'All Prices combined'!$D519,'RAB Prices Long'!$E:$E,'All Prices combined'!$G519)))),2)</f>
        <v>35.729999999999997</v>
      </c>
      <c r="X519" s="2">
        <f>ROUND(IF($B519="Annuity",SUMIFS('Annuity Prices'!AA:AA,'Annuity Prices'!$B:$B,$D519,'Annuity Prices'!$E:$E,$G519),IF($B519="RAB Short",SUMIFS('RAB Prices Short'!AA:AA,'RAB Prices Short'!$B:$B,'All Prices combined'!$D519,'RAB Prices Short'!$E:$E,'All Prices combined'!$G519),IF($B519="RAB Long",SUMIFS('RAB Prices Long'!AA:AA,'RAB Prices Long'!$B:$B,'All Prices combined'!$D519,'RAB Prices Long'!$E:$E,'All Prices combined'!$G519)))),2)</f>
        <v>36.619999999999997</v>
      </c>
      <c r="Y519" s="2">
        <f>ROUND(IF($B519="Annuity",SUMIFS('Annuity Prices'!AB:AB,'Annuity Prices'!$B:$B,$D519,'Annuity Prices'!$E:$E,$G519),IF($B519="RAB Short",SUMIFS('RAB Prices Short'!AB:AB,'RAB Prices Short'!$B:$B,'All Prices combined'!$D519,'RAB Prices Short'!$E:$E,'All Prices combined'!$G519),IF($B519="RAB Long",SUMIFS('RAB Prices Long'!AB:AB,'RAB Prices Long'!$B:$B,'All Prices combined'!$D519,'RAB Prices Long'!$E:$E,'All Prices combined'!$G519)))),2)</f>
        <v>38.44</v>
      </c>
      <c r="Z519" s="2">
        <f>ROUND(IF($B519="Annuity",SUMIFS('Annuity Prices'!AC:AC,'Annuity Prices'!$B:$B,$D519,'Annuity Prices'!$E:$E,$G519),IF($B519="RAB Short",SUMIFS('RAB Prices Short'!AC:AC,'RAB Prices Short'!$B:$B,'All Prices combined'!$D519,'RAB Prices Short'!$E:$E,'All Prices combined'!$G519),IF($B519="RAB Long",SUMIFS('RAB Prices Long'!AC:AC,'RAB Prices Long'!$B:$B,'All Prices combined'!$D519,'RAB Prices Long'!$E:$E,'All Prices combined'!$G519)))),2)</f>
        <v>39.4</v>
      </c>
      <c r="AA519" s="2">
        <f>ROUND(IF($B519="Annuity",SUMIFS('Annuity Prices'!AD:AD,'Annuity Prices'!$B:$B,$D519,'Annuity Prices'!$E:$E,$G519),IF($B519="RAB Short",SUMIFS('RAB Prices Short'!AD:AD,'RAB Prices Short'!$B:$B,'All Prices combined'!$D519,'RAB Prices Short'!$E:$E,'All Prices combined'!$G519),IF($B519="RAB Long",SUMIFS('RAB Prices Long'!AD:AD,'RAB Prices Long'!$B:$B,'All Prices combined'!$D519,'RAB Prices Long'!$E:$E,'All Prices combined'!$G519)))),2)</f>
        <v>40.39</v>
      </c>
      <c r="AB519" s="2">
        <f>ROUND(IF($B519="Annuity",SUMIFS('Annuity Prices'!AE:AE,'Annuity Prices'!$B:$B,$D519,'Annuity Prices'!$E:$E,$G519),IF($B519="RAB Short",SUMIFS('RAB Prices Short'!AE:AE,'RAB Prices Short'!$B:$B,'All Prices combined'!$D519,'RAB Prices Short'!$E:$E,'All Prices combined'!$G519),IF($B519="RAB Long",SUMIFS('RAB Prices Long'!AE:AE,'RAB Prices Long'!$B:$B,'All Prices combined'!$D519,'RAB Prices Long'!$E:$E,'All Prices combined'!$G519)))),2)</f>
        <v>41.4</v>
      </c>
      <c r="AC519" s="2">
        <f>ROUND(IF($B519="Annuity",SUMIFS('Annuity Prices'!AF:AF,'Annuity Prices'!$B:$B,$D519,'Annuity Prices'!$E:$E,$G519),IF($B519="RAB Short",SUMIFS('RAB Prices Short'!AF:AF,'RAB Prices Short'!$B:$B,'All Prices combined'!$D519,'RAB Prices Short'!$E:$E,'All Prices combined'!$G519),IF($B519="RAB Long",SUMIFS('RAB Prices Long'!AF:AF,'RAB Prices Long'!$B:$B,'All Prices combined'!$D519,'RAB Prices Long'!$E:$E,'All Prices combined'!$G519)))),2)</f>
        <v>43.47</v>
      </c>
      <c r="AD519" s="2">
        <f>ROUND(IF($B519="Annuity",SUMIFS('Annuity Prices'!AG:AG,'Annuity Prices'!$B:$B,$D519,'Annuity Prices'!$E:$E,$G519),IF($B519="RAB Short",SUMIFS('RAB Prices Short'!AG:AG,'RAB Prices Short'!$B:$B,'All Prices combined'!$D519,'RAB Prices Short'!$E:$E,'All Prices combined'!$G519),IF($B519="RAB Long",SUMIFS('RAB Prices Long'!AG:AG,'RAB Prices Long'!$B:$B,'All Prices combined'!$D519,'RAB Prices Long'!$E:$E,'All Prices combined'!$G519)))),2)</f>
        <v>44.55</v>
      </c>
      <c r="AE519" s="2">
        <f>ROUND(IF($B519="Annuity",SUMIFS('Annuity Prices'!AH:AH,'Annuity Prices'!$B:$B,$D519,'Annuity Prices'!$E:$E,$G519),IF($B519="RAB Short",SUMIFS('RAB Prices Short'!AH:AH,'RAB Prices Short'!$B:$B,'All Prices combined'!$D519,'RAB Prices Short'!$E:$E,'All Prices combined'!$G519),IF($B519="RAB Long",SUMIFS('RAB Prices Long'!AH:AH,'RAB Prices Long'!$B:$B,'All Prices combined'!$D519,'RAB Prices Long'!$E:$E,'All Prices combined'!$G519)))),2)</f>
        <v>45.67</v>
      </c>
      <c r="AF519" s="2">
        <f>ROUND(IF($B519="Annuity",SUMIFS('Annuity Prices'!AI:AI,'Annuity Prices'!$B:$B,$D519,'Annuity Prices'!$E:$E,$G519),IF($B519="RAB Short",SUMIFS('RAB Prices Short'!AI:AI,'RAB Prices Short'!$B:$B,'All Prices combined'!$D519,'RAB Prices Short'!$E:$E,'All Prices combined'!$G519),IF($B519="RAB Long",SUMIFS('RAB Prices Long'!AI:AI,'RAB Prices Long'!$B:$B,'All Prices combined'!$D519,'RAB Prices Long'!$E:$E,'All Prices combined'!$G519)))),2)</f>
        <v>46.81</v>
      </c>
      <c r="AG519" s="2">
        <f>ROUND(IF($B519="Annuity",SUMIFS('Annuity Prices'!AJ:AJ,'Annuity Prices'!$B:$B,$D519,'Annuity Prices'!$E:$E,$G519),IF($B519="RAB Short",SUMIFS('RAB Prices Short'!AJ:AJ,'RAB Prices Short'!$B:$B,'All Prices combined'!$D519,'RAB Prices Short'!$E:$E,'All Prices combined'!$G519),IF($B519="RAB Long",SUMIFS('RAB Prices Long'!AJ:AJ,'RAB Prices Long'!$B:$B,'All Prices combined'!$D519,'RAB Prices Long'!$E:$E,'All Prices combined'!$G519)))),2)</f>
        <v>49.15</v>
      </c>
      <c r="AH519" s="2">
        <f>ROUND(IF($B519="Annuity",SUMIFS('Annuity Prices'!AK:AK,'Annuity Prices'!$B:$B,$D519,'Annuity Prices'!$E:$E,$G519),IF($B519="RAB Short",SUMIFS('RAB Prices Short'!AK:AK,'RAB Prices Short'!$B:$B,'All Prices combined'!$D519,'RAB Prices Short'!$E:$E,'All Prices combined'!$G519),IF($B519="RAB Long",SUMIFS('RAB Prices Long'!AK:AK,'RAB Prices Long'!$B:$B,'All Prices combined'!$D519,'RAB Prices Long'!$E:$E,'All Prices combined'!$G519)))),2)</f>
        <v>50.38</v>
      </c>
      <c r="AI519" s="2">
        <f>ROUND(IF($B519="Annuity",SUMIFS('Annuity Prices'!AL:AL,'Annuity Prices'!$B:$B,$D519,'Annuity Prices'!$E:$E,$G519),IF($B519="RAB Short",SUMIFS('RAB Prices Short'!AL:AL,'RAB Prices Short'!$B:$B,'All Prices combined'!$D519,'RAB Prices Short'!$E:$E,'All Prices combined'!$G519),IF($B519="RAB Long",SUMIFS('RAB Prices Long'!AL:AL,'RAB Prices Long'!$B:$B,'All Prices combined'!$D519,'RAB Prices Long'!$E:$E,'All Prices combined'!$G519)))),2)</f>
        <v>51.64</v>
      </c>
      <c r="AJ519" s="2">
        <f>ROUND(IF($B519="Annuity",SUMIFS('Annuity Prices'!AM:AM,'Annuity Prices'!$B:$B,$D519,'Annuity Prices'!$E:$E,$G519),IF($B519="RAB Short",SUMIFS('RAB Prices Short'!AM:AM,'RAB Prices Short'!$B:$B,'All Prices combined'!$D519,'RAB Prices Short'!$E:$E,'All Prices combined'!$G519),IF($B519="RAB Long",SUMIFS('RAB Prices Long'!AM:AM,'RAB Prices Long'!$B:$B,'All Prices combined'!$D519,'RAB Prices Long'!$E:$E,'All Prices combined'!$G519)))),2)</f>
        <v>52.93</v>
      </c>
      <c r="AK519" s="2">
        <f>ROUND(IF($B519="Annuity",SUMIFS('Annuity Prices'!AN:AN,'Annuity Prices'!$B:$B,$D519,'Annuity Prices'!$E:$E,$G519),IF($B519="RAB Short",SUMIFS('RAB Prices Short'!AN:AN,'RAB Prices Short'!$B:$B,'All Prices combined'!$D519,'RAB Prices Short'!$E:$E,'All Prices combined'!$G519),IF($B519="RAB Long",SUMIFS('RAB Prices Long'!AN:AN,'RAB Prices Long'!$B:$B,'All Prices combined'!$D519,'RAB Prices Long'!$E:$E,'All Prices combined'!$G519)))),2)</f>
        <v>55.59</v>
      </c>
      <c r="AL519" s="2">
        <f>ROUND(IF($B519="Annuity",SUMIFS('Annuity Prices'!AO:AO,'Annuity Prices'!$B:$B,$D519,'Annuity Prices'!$E:$E,$G519),IF($B519="RAB Short",SUMIFS('RAB Prices Short'!AO:AO,'RAB Prices Short'!$B:$B,'All Prices combined'!$D519,'RAB Prices Short'!$E:$E,'All Prices combined'!$G519),IF($B519="RAB Long",SUMIFS('RAB Prices Long'!AO:AO,'RAB Prices Long'!$B:$B,'All Prices combined'!$D519,'RAB Prices Long'!$E:$E,'All Prices combined'!$G519)))),2)</f>
        <v>56.98</v>
      </c>
      <c r="AM519" s="2">
        <f>ROUND(IF($B519="Annuity",SUMIFS('Annuity Prices'!AP:AP,'Annuity Prices'!$B:$B,$D519,'Annuity Prices'!$E:$E,$G519),IF($B519="RAB Short",SUMIFS('RAB Prices Short'!AP:AP,'RAB Prices Short'!$B:$B,'All Prices combined'!$D519,'RAB Prices Short'!$E:$E,'All Prices combined'!$G519),IF($B519="RAB Long",SUMIFS('RAB Prices Long'!AP:AP,'RAB Prices Long'!$B:$B,'All Prices combined'!$D519,'RAB Prices Long'!$E:$E,'All Prices combined'!$G519)))),2)</f>
        <v>58.4</v>
      </c>
      <c r="AN519" s="2">
        <f>ROUND(IF($B519="Annuity",SUMIFS('Annuity Prices'!AQ:AQ,'Annuity Prices'!$B:$B,$D519,'Annuity Prices'!$E:$E,$G519),IF($B519="RAB Short",SUMIFS('RAB Prices Short'!AQ:AQ,'RAB Prices Short'!$B:$B,'All Prices combined'!$D519,'RAB Prices Short'!$E:$E,'All Prices combined'!$G519),IF($B519="RAB Long",SUMIFS('RAB Prices Long'!AQ:AQ,'RAB Prices Long'!$B:$B,'All Prices combined'!$D519,'RAB Prices Long'!$E:$E,'All Prices combined'!$G519)))),2)</f>
        <v>59.86</v>
      </c>
      <c r="AO519" s="2">
        <f>ROUND(IF($B519="Annuity",SUMIFS('Annuity Prices'!AR:AR,'Annuity Prices'!$B:$B,$D519,'Annuity Prices'!$E:$E,$G519),IF($B519="RAB Short",SUMIFS('RAB Prices Short'!AR:AR,'RAB Prices Short'!$B:$B,'All Prices combined'!$D519,'RAB Prices Short'!$E:$E,'All Prices combined'!$G519),IF($B519="RAB Long",SUMIFS('RAB Prices Long'!AR:AR,'RAB Prices Long'!$B:$B,'All Prices combined'!$D519,'RAB Prices Long'!$E:$E,'All Prices combined'!$G519)))),2)</f>
        <v>0</v>
      </c>
      <c r="AP519" s="2">
        <f>ROUND(IF($B519="Annuity",SUMIFS('Annuity Prices'!AS:AS,'Annuity Prices'!$B:$B,$D519,'Annuity Prices'!$E:$E,$G519),IF($B519="RAB Short",SUMIFS('RAB Prices Short'!AS:AS,'RAB Prices Short'!$B:$B,'All Prices combined'!$D519,'RAB Prices Short'!$E:$E,'All Prices combined'!$G519),IF($B519="RAB Long",SUMIFS('RAB Prices Long'!AS:AS,'RAB Prices Long'!$B:$B,'All Prices combined'!$D519,'RAB Prices Long'!$E:$E,'All Prices combined'!$G519)))),2)</f>
        <v>0</v>
      </c>
      <c r="AQ519" s="2">
        <f>ROUND(IF($B519="Annuity",SUMIFS('Annuity Prices'!AT:AT,'Annuity Prices'!$B:$B,$D519,'Annuity Prices'!$E:$E,$G519),IF($B519="RAB Short",SUMIFS('RAB Prices Short'!AT:AT,'RAB Prices Short'!$B:$B,'All Prices combined'!$D519,'RAB Prices Short'!$E:$E,'All Prices combined'!$G519),IF($B519="RAB Long",SUMIFS('RAB Prices Long'!AT:AT,'RAB Prices Long'!$B:$B,'All Prices combined'!$D519,'RAB Prices Long'!$E:$E,'All Prices combined'!$G519)))),2)</f>
        <v>22.29</v>
      </c>
      <c r="AR519" s="2">
        <f>ROUND(IF($B519="Annuity",SUMIFS('Annuity Prices'!AU:AU,'Annuity Prices'!$B:$B,$D519,'Annuity Prices'!$E:$E,$G519),IF($B519="RAB Short",SUMIFS('RAB Prices Short'!AU:AU,'RAB Prices Short'!$B:$B,'All Prices combined'!$D519,'RAB Prices Short'!$E:$E,'All Prices combined'!$G519),IF($B519="RAB Long",SUMIFS('RAB Prices Long'!AU:AU,'RAB Prices Long'!$B:$B,'All Prices combined'!$D519,'RAB Prices Long'!$E:$E,'All Prices combined'!$G519)))),2)</f>
        <v>23.14</v>
      </c>
      <c r="AS519" s="2">
        <f>ROUND(IF($B519="Annuity",SUMIFS('Annuity Prices'!AV:AV,'Annuity Prices'!$B:$B,$D519,'Annuity Prices'!$E:$E,$G519),IF($B519="RAB Short",SUMIFS('RAB Prices Short'!AV:AV,'RAB Prices Short'!$B:$B,'All Prices combined'!$D519,'RAB Prices Short'!$E:$E,'All Prices combined'!$G519),IF($B519="RAB Long",SUMIFS('RAB Prices Long'!AV:AV,'RAB Prices Long'!$B:$B,'All Prices combined'!$D519,'RAB Prices Long'!$E:$E,'All Prices combined'!$G519)))),2)</f>
        <v>23.8</v>
      </c>
      <c r="AT519" s="2">
        <f>ROUND(IF($B519="Annuity",SUMIFS('Annuity Prices'!AW:AW,'Annuity Prices'!$B:$B,$D519,'Annuity Prices'!$E:$E,$G519),IF($B519="RAB Short",SUMIFS('RAB Prices Short'!AW:AW,'RAB Prices Short'!$B:$B,'All Prices combined'!$D519,'RAB Prices Short'!$E:$E,'All Prices combined'!$G519),IF($B519="RAB Long",SUMIFS('RAB Prices Long'!AW:AW,'RAB Prices Long'!$B:$B,'All Prices combined'!$D519,'RAB Prices Long'!$E:$E,'All Prices combined'!$G519)))),2)</f>
        <v>24.51</v>
      </c>
      <c r="AU519" s="2">
        <f>ROUND(IF($B519="Annuity",SUMIFS('Annuity Prices'!AX:AX,'Annuity Prices'!$B:$B,$D519,'Annuity Prices'!$E:$E,$G519),IF($B519="RAB Short",SUMIFS('RAB Prices Short'!AX:AX,'RAB Prices Short'!$B:$B,'All Prices combined'!$D519,'RAB Prices Short'!$E:$E,'All Prices combined'!$G519),IF($B519="RAB Long",SUMIFS('RAB Prices Long'!AX:AX,'RAB Prices Long'!$B:$B,'All Prices combined'!$D519,'RAB Prices Long'!$E:$E,'All Prices combined'!$G519)))),2)</f>
        <v>25.27</v>
      </c>
      <c r="AV519" s="2">
        <f>ROUND(IF($B519="Annuity",SUMIFS('Annuity Prices'!AY:AY,'Annuity Prices'!$B:$B,$D519,'Annuity Prices'!$E:$E,$G519),IF($B519="RAB Short",SUMIFS('RAB Prices Short'!AY:AY,'RAB Prices Short'!$B:$B,'All Prices combined'!$D519,'RAB Prices Short'!$E:$E,'All Prices combined'!$G519),IF($B519="RAB Long",SUMIFS('RAB Prices Long'!AY:AY,'RAB Prices Long'!$B:$B,'All Prices combined'!$D519,'RAB Prices Long'!$E:$E,'All Prices combined'!$G519)))),2)</f>
        <v>25.9</v>
      </c>
      <c r="AW519" s="2">
        <f>ROUND(IF($B519="Annuity",SUMIFS('Annuity Prices'!AZ:AZ,'Annuity Prices'!$B:$B,$D519,'Annuity Prices'!$E:$E,$G519),IF($B519="RAB Short",SUMIFS('RAB Prices Short'!AZ:AZ,'RAB Prices Short'!$B:$B,'All Prices combined'!$D519,'RAB Prices Short'!$E:$E,'All Prices combined'!$G519),IF($B519="RAB Long",SUMIFS('RAB Prices Long'!AZ:AZ,'RAB Prices Long'!$B:$B,'All Prices combined'!$D519,'RAB Prices Long'!$E:$E,'All Prices combined'!$G519)))),2)</f>
        <v>26.55</v>
      </c>
      <c r="AX519" s="2">
        <f>ROUND(IF($B519="Annuity",SUMIFS('Annuity Prices'!BA:BA,'Annuity Prices'!$B:$B,$D519,'Annuity Prices'!$E:$E,$G519),IF($B519="RAB Short",SUMIFS('RAB Prices Short'!BA:BA,'RAB Prices Short'!$B:$B,'All Prices combined'!$D519,'RAB Prices Short'!$E:$E,'All Prices combined'!$G519),IF($B519="RAB Long",SUMIFS('RAB Prices Long'!BA:BA,'RAB Prices Long'!$B:$B,'All Prices combined'!$D519,'RAB Prices Long'!$E:$E,'All Prices combined'!$G519)))),2)</f>
        <v>27.85</v>
      </c>
      <c r="AY519" s="2">
        <f>ROUND(IF($B519="Annuity",SUMIFS('Annuity Prices'!BB:BB,'Annuity Prices'!$B:$B,$D519,'Annuity Prices'!$E:$E,$G519),IF($B519="RAB Short",SUMIFS('RAB Prices Short'!BB:BB,'RAB Prices Short'!$B:$B,'All Prices combined'!$D519,'RAB Prices Short'!$E:$E,'All Prices combined'!$G519),IF($B519="RAB Long",SUMIFS('RAB Prices Long'!BB:BB,'RAB Prices Long'!$B:$B,'All Prices combined'!$D519,'RAB Prices Long'!$E:$E,'All Prices combined'!$G519)))),2)</f>
        <v>28.56</v>
      </c>
      <c r="AZ519" s="2">
        <f>ROUND(IF($B519="Annuity",SUMIFS('Annuity Prices'!BC:BC,'Annuity Prices'!$B:$B,$D519,'Annuity Prices'!$E:$E,$G519),IF($B519="RAB Short",SUMIFS('RAB Prices Short'!BC:BC,'RAB Prices Short'!$B:$B,'All Prices combined'!$D519,'RAB Prices Short'!$E:$E,'All Prices combined'!$G519),IF($B519="RAB Long",SUMIFS('RAB Prices Long'!BC:BC,'RAB Prices Long'!$B:$B,'All Prices combined'!$D519,'RAB Prices Long'!$E:$E,'All Prices combined'!$G519)))),2)</f>
        <v>29.27</v>
      </c>
      <c r="BA519" s="2">
        <f>ROUND(IF($B519="Annuity",SUMIFS('Annuity Prices'!BD:BD,'Annuity Prices'!$B:$B,$D519,'Annuity Prices'!$E:$E,$G519),IF($B519="RAB Short",SUMIFS('RAB Prices Short'!BD:BD,'RAB Prices Short'!$B:$B,'All Prices combined'!$D519,'RAB Prices Short'!$E:$E,'All Prices combined'!$G519),IF($B519="RAB Long",SUMIFS('RAB Prices Long'!BD:BD,'RAB Prices Long'!$B:$B,'All Prices combined'!$D519,'RAB Prices Long'!$E:$E,'All Prices combined'!$G519)))),2)</f>
        <v>30</v>
      </c>
      <c r="BB519" s="2">
        <f>ROUND(IF($B519="Annuity",SUMIFS('Annuity Prices'!BE:BE,'Annuity Prices'!$B:$B,$D519,'Annuity Prices'!$E:$E,$G519),IF($B519="RAB Short",SUMIFS('RAB Prices Short'!BE:BE,'RAB Prices Short'!$B:$B,'All Prices combined'!$D519,'RAB Prices Short'!$E:$E,'All Prices combined'!$G519),IF($B519="RAB Long",SUMIFS('RAB Prices Long'!BE:BE,'RAB Prices Long'!$B:$B,'All Prices combined'!$D519,'RAB Prices Long'!$E:$E,'All Prices combined'!$G519)))),2)</f>
        <v>32.130000000000003</v>
      </c>
      <c r="BC519" s="2">
        <f>ROUND(IF($B519="Annuity",SUMIFS('Annuity Prices'!BF:BF,'Annuity Prices'!$B:$B,$D519,'Annuity Prices'!$E:$E,$G519),IF($B519="RAB Short",SUMIFS('RAB Prices Short'!BF:BF,'RAB Prices Short'!$B:$B,'All Prices combined'!$D519,'RAB Prices Short'!$E:$E,'All Prices combined'!$G519),IF($B519="RAB Long",SUMIFS('RAB Prices Long'!BF:BF,'RAB Prices Long'!$B:$B,'All Prices combined'!$D519,'RAB Prices Long'!$E:$E,'All Prices combined'!$G519)))),2)</f>
        <v>34.86</v>
      </c>
      <c r="BD519" s="2">
        <f>ROUND(IF($B519="Annuity",SUMIFS('Annuity Prices'!BG:BG,'Annuity Prices'!$B:$B,$D519,'Annuity Prices'!$E:$E,$G519),IF($B519="RAB Short",SUMIFS('RAB Prices Short'!BG:BG,'RAB Prices Short'!$B:$B,'All Prices combined'!$D519,'RAB Prices Short'!$E:$E,'All Prices combined'!$G519),IF($B519="RAB Long",SUMIFS('RAB Prices Long'!BG:BG,'RAB Prices Long'!$B:$B,'All Prices combined'!$D519,'RAB Prices Long'!$E:$E,'All Prices combined'!$G519)))),2)</f>
        <v>35.729999999999997</v>
      </c>
      <c r="BE519" s="2">
        <f>ROUND(IF($B519="Annuity",SUMIFS('Annuity Prices'!BH:BH,'Annuity Prices'!$B:$B,$D519,'Annuity Prices'!$E:$E,$G519),IF($B519="RAB Short",SUMIFS('RAB Prices Short'!BH:BH,'RAB Prices Short'!$B:$B,'All Prices combined'!$D519,'RAB Prices Short'!$E:$E,'All Prices combined'!$G519),IF($B519="RAB Long",SUMIFS('RAB Prices Long'!BH:BH,'RAB Prices Long'!$B:$B,'All Prices combined'!$D519,'RAB Prices Long'!$E:$E,'All Prices combined'!$G519)))),2)</f>
        <v>36.619999999999997</v>
      </c>
      <c r="BF519" s="2">
        <f>ROUND(IF($B519="Annuity",SUMIFS('Annuity Prices'!BI:BI,'Annuity Prices'!$B:$B,$D519,'Annuity Prices'!$E:$E,$G519),IF($B519="RAB Short",SUMIFS('RAB Prices Short'!BI:BI,'RAB Prices Short'!$B:$B,'All Prices combined'!$D519,'RAB Prices Short'!$E:$E,'All Prices combined'!$G519),IF($B519="RAB Long",SUMIFS('RAB Prices Long'!BI:BI,'RAB Prices Long'!$B:$B,'All Prices combined'!$D519,'RAB Prices Long'!$E:$E,'All Prices combined'!$G519)))),2)</f>
        <v>38.44</v>
      </c>
      <c r="BG519" s="2">
        <f>ROUND(IF($B519="Annuity",SUMIFS('Annuity Prices'!BJ:BJ,'Annuity Prices'!$B:$B,$D519,'Annuity Prices'!$E:$E,$G519),IF($B519="RAB Short",SUMIFS('RAB Prices Short'!BJ:BJ,'RAB Prices Short'!$B:$B,'All Prices combined'!$D519,'RAB Prices Short'!$E:$E,'All Prices combined'!$G519),IF($B519="RAB Long",SUMIFS('RAB Prices Long'!BJ:BJ,'RAB Prices Long'!$B:$B,'All Prices combined'!$D519,'RAB Prices Long'!$E:$E,'All Prices combined'!$G519)))),2)</f>
        <v>39.4</v>
      </c>
      <c r="BH519" s="2">
        <f>ROUND(IF($B519="Annuity",SUMIFS('Annuity Prices'!BK:BK,'Annuity Prices'!$B:$B,$D519,'Annuity Prices'!$E:$E,$G519),IF($B519="RAB Short",SUMIFS('RAB Prices Short'!BK:BK,'RAB Prices Short'!$B:$B,'All Prices combined'!$D519,'RAB Prices Short'!$E:$E,'All Prices combined'!$G519),IF($B519="RAB Long",SUMIFS('RAB Prices Long'!BK:BK,'RAB Prices Long'!$B:$B,'All Prices combined'!$D519,'RAB Prices Long'!$E:$E,'All Prices combined'!$G519)))),2)</f>
        <v>40.39</v>
      </c>
      <c r="BI519" s="2">
        <f>ROUND(IF($B519="Annuity",SUMIFS('Annuity Prices'!BL:BL,'Annuity Prices'!$B:$B,$D519,'Annuity Prices'!$E:$E,$G519),IF($B519="RAB Short",SUMIFS('RAB Prices Short'!BL:BL,'RAB Prices Short'!$B:$B,'All Prices combined'!$D519,'RAB Prices Short'!$E:$E,'All Prices combined'!$G519),IF($B519="RAB Long",SUMIFS('RAB Prices Long'!BL:BL,'RAB Prices Long'!$B:$B,'All Prices combined'!$D519,'RAB Prices Long'!$E:$E,'All Prices combined'!$G519)))),2)</f>
        <v>41.4</v>
      </c>
      <c r="BJ519" s="2">
        <f>ROUND(IF($B519="Annuity",SUMIFS('Annuity Prices'!BM:BM,'Annuity Prices'!$B:$B,$D519,'Annuity Prices'!$E:$E,$G519),IF($B519="RAB Short",SUMIFS('RAB Prices Short'!BM:BM,'RAB Prices Short'!$B:$B,'All Prices combined'!$D519,'RAB Prices Short'!$E:$E,'All Prices combined'!$G519),IF($B519="RAB Long",SUMIFS('RAB Prices Long'!BM:BM,'RAB Prices Long'!$B:$B,'All Prices combined'!$D519,'RAB Prices Long'!$E:$E,'All Prices combined'!$G519)))),2)</f>
        <v>43.47</v>
      </c>
      <c r="BK519" s="2">
        <f>ROUND(IF($B519="Annuity",SUMIFS('Annuity Prices'!BN:BN,'Annuity Prices'!$B:$B,$D519,'Annuity Prices'!$E:$E,$G519),IF($B519="RAB Short",SUMIFS('RAB Prices Short'!BN:BN,'RAB Prices Short'!$B:$B,'All Prices combined'!$D519,'RAB Prices Short'!$E:$E,'All Prices combined'!$G519),IF($B519="RAB Long",SUMIFS('RAB Prices Long'!BN:BN,'RAB Prices Long'!$B:$B,'All Prices combined'!$D519,'RAB Prices Long'!$E:$E,'All Prices combined'!$G519)))),2)</f>
        <v>44.55</v>
      </c>
      <c r="BL519" s="2">
        <f>ROUND(IF($B519="Annuity",SUMIFS('Annuity Prices'!BO:BO,'Annuity Prices'!$B:$B,$D519,'Annuity Prices'!$E:$E,$G519),IF($B519="RAB Short",SUMIFS('RAB Prices Short'!BO:BO,'RAB Prices Short'!$B:$B,'All Prices combined'!$D519,'RAB Prices Short'!$E:$E,'All Prices combined'!$G519),IF($B519="RAB Long",SUMIFS('RAB Prices Long'!BO:BO,'RAB Prices Long'!$B:$B,'All Prices combined'!$D519,'RAB Prices Long'!$E:$E,'All Prices combined'!$G519)))),2)</f>
        <v>45.67</v>
      </c>
      <c r="BM519" s="2">
        <f>ROUND(IF($B519="Annuity",SUMIFS('Annuity Prices'!BP:BP,'Annuity Prices'!$B:$B,$D519,'Annuity Prices'!$E:$E,$G519),IF($B519="RAB Short",SUMIFS('RAB Prices Short'!BP:BP,'RAB Prices Short'!$B:$B,'All Prices combined'!$D519,'RAB Prices Short'!$E:$E,'All Prices combined'!$G519),IF($B519="RAB Long",SUMIFS('RAB Prices Long'!BP:BP,'RAB Prices Long'!$B:$B,'All Prices combined'!$D519,'RAB Prices Long'!$E:$E,'All Prices combined'!$G519)))),2)</f>
        <v>46.81</v>
      </c>
      <c r="BN519" s="2">
        <f>ROUND(IF($B519="Annuity",SUMIFS('Annuity Prices'!BQ:BQ,'Annuity Prices'!$B:$B,$D519,'Annuity Prices'!$E:$E,$G519),IF($B519="RAB Short",SUMIFS('RAB Prices Short'!BQ:BQ,'RAB Prices Short'!$B:$B,'All Prices combined'!$D519,'RAB Prices Short'!$E:$E,'All Prices combined'!$G519),IF($B519="RAB Long",SUMIFS('RAB Prices Long'!BQ:BQ,'RAB Prices Long'!$B:$B,'All Prices combined'!$D519,'RAB Prices Long'!$E:$E,'All Prices combined'!$G519)))),2)</f>
        <v>49.15</v>
      </c>
      <c r="BO519" s="2">
        <f>ROUND(IF($B519="Annuity",SUMIFS('Annuity Prices'!BR:BR,'Annuity Prices'!$B:$B,$D519,'Annuity Prices'!$E:$E,$G519),IF($B519="RAB Short",SUMIFS('RAB Prices Short'!BR:BR,'RAB Prices Short'!$B:$B,'All Prices combined'!$D519,'RAB Prices Short'!$E:$E,'All Prices combined'!$G519),IF($B519="RAB Long",SUMIFS('RAB Prices Long'!BR:BR,'RAB Prices Long'!$B:$B,'All Prices combined'!$D519,'RAB Prices Long'!$E:$E,'All Prices combined'!$G519)))),2)</f>
        <v>50.38</v>
      </c>
      <c r="BP519" s="2">
        <f>ROUND(IF($B519="Annuity",SUMIFS('Annuity Prices'!BS:BS,'Annuity Prices'!$B:$B,$D519,'Annuity Prices'!$E:$E,$G519),IF($B519="RAB Short",SUMIFS('RAB Prices Short'!BS:BS,'RAB Prices Short'!$B:$B,'All Prices combined'!$D519,'RAB Prices Short'!$E:$E,'All Prices combined'!$G519),IF($B519="RAB Long",SUMIFS('RAB Prices Long'!BS:BS,'RAB Prices Long'!$B:$B,'All Prices combined'!$D519,'RAB Prices Long'!$E:$E,'All Prices combined'!$G519)))),2)</f>
        <v>51.64</v>
      </c>
      <c r="BQ519" s="2">
        <f>ROUND(IF($B519="Annuity",SUMIFS('Annuity Prices'!BT:BT,'Annuity Prices'!$B:$B,$D519,'Annuity Prices'!$E:$E,$G519),IF($B519="RAB Short",SUMIFS('RAB Prices Short'!BT:BT,'RAB Prices Short'!$B:$B,'All Prices combined'!$D519,'RAB Prices Short'!$E:$E,'All Prices combined'!$G519),IF($B519="RAB Long",SUMIFS('RAB Prices Long'!BT:BT,'RAB Prices Long'!$B:$B,'All Prices combined'!$D519,'RAB Prices Long'!$E:$E,'All Prices combined'!$G519)))),2)</f>
        <v>52.93</v>
      </c>
      <c r="BR519" s="2">
        <f>ROUND(IF($B519="Annuity",SUMIFS('Annuity Prices'!BU:BU,'Annuity Prices'!$B:$B,$D519,'Annuity Prices'!$E:$E,$G519),IF($B519="RAB Short",SUMIFS('RAB Prices Short'!BU:BU,'RAB Prices Short'!$B:$B,'All Prices combined'!$D519,'RAB Prices Short'!$E:$E,'All Prices combined'!$G519),IF($B519="RAB Long",SUMIFS('RAB Prices Long'!BU:BU,'RAB Prices Long'!$B:$B,'All Prices combined'!$D519,'RAB Prices Long'!$E:$E,'All Prices combined'!$G519)))),2)</f>
        <v>55.59</v>
      </c>
      <c r="BS519" s="2">
        <f>ROUND(IF($B519="Annuity",SUMIFS('Annuity Prices'!BV:BV,'Annuity Prices'!$B:$B,$D519,'Annuity Prices'!$E:$E,$G519),IF($B519="RAB Short",SUMIFS('RAB Prices Short'!BV:BV,'RAB Prices Short'!$B:$B,'All Prices combined'!$D519,'RAB Prices Short'!$E:$E,'All Prices combined'!$G519),IF($B519="RAB Long",SUMIFS('RAB Prices Long'!BV:BV,'RAB Prices Long'!$B:$B,'All Prices combined'!$D519,'RAB Prices Long'!$E:$E,'All Prices combined'!$G519)))),2)</f>
        <v>56.98</v>
      </c>
      <c r="BT519" s="2">
        <f>ROUND(IF($B519="Annuity",SUMIFS('Annuity Prices'!BW:BW,'Annuity Prices'!$B:$B,$D519,'Annuity Prices'!$E:$E,$G519),IF($B519="RAB Short",SUMIFS('RAB Prices Short'!BW:BW,'RAB Prices Short'!$B:$B,'All Prices combined'!$D519,'RAB Prices Short'!$E:$E,'All Prices combined'!$G519),IF($B519="RAB Long",SUMIFS('RAB Prices Long'!BW:BW,'RAB Prices Long'!$B:$B,'All Prices combined'!$D519,'RAB Prices Long'!$E:$E,'All Prices combined'!$G519)))),2)</f>
        <v>58.4</v>
      </c>
      <c r="BU519" s="2">
        <f>ROUND(IF($B519="Annuity",SUMIFS('Annuity Prices'!BX:BX,'Annuity Prices'!$B:$B,$D519,'Annuity Prices'!$E:$E,$G519),IF($B519="RAB Short",SUMIFS('RAB Prices Short'!BX:BX,'RAB Prices Short'!$B:$B,'All Prices combined'!$D519,'RAB Prices Short'!$E:$E,'All Prices combined'!$G519),IF($B519="RAB Long",SUMIFS('RAB Prices Long'!BX:BX,'RAB Prices Long'!$B:$B,'All Prices combined'!$D519,'RAB Prices Long'!$E:$E,'All Prices combined'!$G519)))),2)</f>
        <v>59.86</v>
      </c>
    </row>
    <row r="520" spans="2:73" x14ac:dyDescent="0.25">
      <c r="B520" t="s">
        <v>45</v>
      </c>
      <c r="C520">
        <v>25</v>
      </c>
      <c r="D520" t="s">
        <v>204</v>
      </c>
      <c r="E520" t="s">
        <v>203</v>
      </c>
      <c r="F520">
        <v>25</v>
      </c>
      <c r="G520" t="s">
        <v>201</v>
      </c>
      <c r="I520" s="2">
        <f>ROUND(IF($B520="Annuity",SUMIFS('Annuity Prices'!L:L,'Annuity Prices'!$B:$B,$D520,'Annuity Prices'!$E:$E,$G520),IF($B520="RAB Short",SUMIFS('RAB Prices Short'!L:L,'RAB Prices Short'!$B:$B,'All Prices combined'!$D520,'RAB Prices Short'!$E:$E,'All Prices combined'!$G520),IF($B520="RAB Long",SUMIFS('RAB Prices Long'!L:L,'RAB Prices Long'!$B:$B,'All Prices combined'!$D520,'RAB Prices Long'!$E:$E,'All Prices combined'!$G520)))),2)</f>
        <v>0</v>
      </c>
      <c r="J520" s="2">
        <f>ROUND(IF($B520="Annuity",SUMIFS('Annuity Prices'!M:M,'Annuity Prices'!$B:$B,$D520,'Annuity Prices'!$E:$E,$G520),IF($B520="RAB Short",SUMIFS('RAB Prices Short'!M:M,'RAB Prices Short'!$B:$B,'All Prices combined'!$D520,'RAB Prices Short'!$E:$E,'All Prices combined'!$G520),IF($B520="RAB Long",SUMIFS('RAB Prices Long'!M:M,'RAB Prices Long'!$B:$B,'All Prices combined'!$D520,'RAB Prices Long'!$E:$E,'All Prices combined'!$G520)))),2)</f>
        <v>0</v>
      </c>
      <c r="K520" s="2">
        <f>ROUND(IF($B520="Annuity",SUMIFS('Annuity Prices'!N:N,'Annuity Prices'!$B:$B,$D520,'Annuity Prices'!$E:$E,$G520),IF($B520="RAB Short",SUMIFS('RAB Prices Short'!N:N,'RAB Prices Short'!$B:$B,'All Prices combined'!$D520,'RAB Prices Short'!$E:$E,'All Prices combined'!$G520),IF($B520="RAB Long",SUMIFS('RAB Prices Long'!N:N,'RAB Prices Long'!$B:$B,'All Prices combined'!$D520,'RAB Prices Long'!$E:$E,'All Prices combined'!$G520)))),2)</f>
        <v>48.77</v>
      </c>
      <c r="L520" s="2">
        <f>ROUND(IF($B520="Annuity",SUMIFS('Annuity Prices'!O:O,'Annuity Prices'!$B:$B,$D520,'Annuity Prices'!$E:$E,$G520),IF($B520="RAB Short",SUMIFS('RAB Prices Short'!O:O,'RAB Prices Short'!$B:$B,'All Prices combined'!$D520,'RAB Prices Short'!$E:$E,'All Prices combined'!$G520),IF($B520="RAB Long",SUMIFS('RAB Prices Long'!O:O,'RAB Prices Long'!$B:$B,'All Prices combined'!$D520,'RAB Prices Long'!$E:$E,'All Prices combined'!$G520)))),2)</f>
        <v>50.17</v>
      </c>
      <c r="M520" s="2">
        <f>ROUND(IF($B520="Annuity",SUMIFS('Annuity Prices'!P:P,'Annuity Prices'!$B:$B,$D520,'Annuity Prices'!$E:$E,$G520),IF($B520="RAB Short",SUMIFS('RAB Prices Short'!P:P,'RAB Prices Short'!$B:$B,'All Prices combined'!$D520,'RAB Prices Short'!$E:$E,'All Prices combined'!$G520),IF($B520="RAB Long",SUMIFS('RAB Prices Long'!P:P,'RAB Prices Long'!$B:$B,'All Prices combined'!$D520,'RAB Prices Long'!$E:$E,'All Prices combined'!$G520)))),2)</f>
        <v>54.51</v>
      </c>
      <c r="N520" s="2">
        <f>ROUND(IF($B520="Annuity",SUMIFS('Annuity Prices'!Q:Q,'Annuity Prices'!$B:$B,$D520,'Annuity Prices'!$E:$E,$G520),IF($B520="RAB Short",SUMIFS('RAB Prices Short'!Q:Q,'RAB Prices Short'!$B:$B,'All Prices combined'!$D520,'RAB Prices Short'!$E:$E,'All Prices combined'!$G520),IF($B520="RAB Long",SUMIFS('RAB Prices Long'!Q:Q,'RAB Prices Long'!$B:$B,'All Prices combined'!$D520,'RAB Prices Long'!$E:$E,'All Prices combined'!$G520)))),2)</f>
        <v>55.87</v>
      </c>
      <c r="O520" s="2">
        <f>ROUND(IF($B520="Annuity",SUMIFS('Annuity Prices'!R:R,'Annuity Prices'!$B:$B,$D520,'Annuity Prices'!$E:$E,$G520),IF($B520="RAB Short",SUMIFS('RAB Prices Short'!R:R,'RAB Prices Short'!$B:$B,'All Prices combined'!$D520,'RAB Prices Short'!$E:$E,'All Prices combined'!$G520),IF($B520="RAB Long",SUMIFS('RAB Prices Long'!R:R,'RAB Prices Long'!$B:$B,'All Prices combined'!$D520,'RAB Prices Long'!$E:$E,'All Prices combined'!$G520)))),2)</f>
        <v>57.26</v>
      </c>
      <c r="P520" s="2">
        <f>ROUND(IF($B520="Annuity",SUMIFS('Annuity Prices'!S:S,'Annuity Prices'!$B:$B,$D520,'Annuity Prices'!$E:$E,$G520),IF($B520="RAB Short",SUMIFS('RAB Prices Short'!S:S,'RAB Prices Short'!$B:$B,'All Prices combined'!$D520,'RAB Prices Short'!$E:$E,'All Prices combined'!$G520),IF($B520="RAB Long",SUMIFS('RAB Prices Long'!S:S,'RAB Prices Long'!$B:$B,'All Prices combined'!$D520,'RAB Prices Long'!$E:$E,'All Prices combined'!$G520)))),2)</f>
        <v>58.7</v>
      </c>
      <c r="Q520" s="2">
        <f>ROUND(IF($B520="Annuity",SUMIFS('Annuity Prices'!T:T,'Annuity Prices'!$B:$B,$D520,'Annuity Prices'!$E:$E,$G520),IF($B520="RAB Short",SUMIFS('RAB Prices Short'!T:T,'RAB Prices Short'!$B:$B,'All Prices combined'!$D520,'RAB Prices Short'!$E:$E,'All Prices combined'!$G520),IF($B520="RAB Long",SUMIFS('RAB Prices Long'!T:T,'RAB Prices Long'!$B:$B,'All Prices combined'!$D520,'RAB Prices Long'!$E:$E,'All Prices combined'!$G520)))),2)</f>
        <v>63.13</v>
      </c>
      <c r="R520" s="2">
        <f>ROUND(IF($B520="Annuity",SUMIFS('Annuity Prices'!U:U,'Annuity Prices'!$B:$B,$D520,'Annuity Prices'!$E:$E,$G520),IF($B520="RAB Short",SUMIFS('RAB Prices Short'!U:U,'RAB Prices Short'!$B:$B,'All Prices combined'!$D520,'RAB Prices Short'!$E:$E,'All Prices combined'!$G520),IF($B520="RAB Long",SUMIFS('RAB Prices Long'!U:U,'RAB Prices Long'!$B:$B,'All Prices combined'!$D520,'RAB Prices Long'!$E:$E,'All Prices combined'!$G520)))),2)</f>
        <v>64.709999999999994</v>
      </c>
      <c r="S520" s="2">
        <f>ROUND(IF($B520="Annuity",SUMIFS('Annuity Prices'!V:V,'Annuity Prices'!$B:$B,$D520,'Annuity Prices'!$E:$E,$G520),IF($B520="RAB Short",SUMIFS('RAB Prices Short'!V:V,'RAB Prices Short'!$B:$B,'All Prices combined'!$D520,'RAB Prices Short'!$E:$E,'All Prices combined'!$G520),IF($B520="RAB Long",SUMIFS('RAB Prices Long'!V:V,'RAB Prices Long'!$B:$B,'All Prices combined'!$D520,'RAB Prices Long'!$E:$E,'All Prices combined'!$G520)))),2)</f>
        <v>66.33</v>
      </c>
      <c r="T520" s="2">
        <f>ROUND(IF($B520="Annuity",SUMIFS('Annuity Prices'!W:W,'Annuity Prices'!$B:$B,$D520,'Annuity Prices'!$E:$E,$G520),IF($B520="RAB Short",SUMIFS('RAB Prices Short'!W:W,'RAB Prices Short'!$B:$B,'All Prices combined'!$D520,'RAB Prices Short'!$E:$E,'All Prices combined'!$G520),IF($B520="RAB Long",SUMIFS('RAB Prices Long'!W:W,'RAB Prices Long'!$B:$B,'All Prices combined'!$D520,'RAB Prices Long'!$E:$E,'All Prices combined'!$G520)))),2)</f>
        <v>67.989999999999995</v>
      </c>
      <c r="U520" s="2">
        <f>ROUND(IF($B520="Annuity",SUMIFS('Annuity Prices'!X:X,'Annuity Prices'!$B:$B,$D520,'Annuity Prices'!$E:$E,$G520),IF($B520="RAB Short",SUMIFS('RAB Prices Short'!X:X,'RAB Prices Short'!$B:$B,'All Prices combined'!$D520,'RAB Prices Short'!$E:$E,'All Prices combined'!$G520),IF($B520="RAB Long",SUMIFS('RAB Prices Long'!X:X,'RAB Prices Long'!$B:$B,'All Prices combined'!$D520,'RAB Prices Long'!$E:$E,'All Prices combined'!$G520)))),2)</f>
        <v>72.349999999999994</v>
      </c>
      <c r="V520" s="2">
        <f>ROUND(IF($B520="Annuity",SUMIFS('Annuity Prices'!Y:Y,'Annuity Prices'!$B:$B,$D520,'Annuity Prices'!$E:$E,$G520),IF($B520="RAB Short",SUMIFS('RAB Prices Short'!Y:Y,'RAB Prices Short'!$B:$B,'All Prices combined'!$D520,'RAB Prices Short'!$E:$E,'All Prices combined'!$G520),IF($B520="RAB Long",SUMIFS('RAB Prices Long'!Y:Y,'RAB Prices Long'!$B:$B,'All Prices combined'!$D520,'RAB Prices Long'!$E:$E,'All Prices combined'!$G520)))),2)</f>
        <v>74.150000000000006</v>
      </c>
      <c r="W520" s="2">
        <f>ROUND(IF($B520="Annuity",SUMIFS('Annuity Prices'!Z:Z,'Annuity Prices'!$B:$B,$D520,'Annuity Prices'!$E:$E,$G520),IF($B520="RAB Short",SUMIFS('RAB Prices Short'!Z:Z,'RAB Prices Short'!$B:$B,'All Prices combined'!$D520,'RAB Prices Short'!$E:$E,'All Prices combined'!$G520),IF($B520="RAB Long",SUMIFS('RAB Prices Long'!Z:Z,'RAB Prices Long'!$B:$B,'All Prices combined'!$D520,'RAB Prices Long'!$E:$E,'All Prices combined'!$G520)))),2)</f>
        <v>76.010000000000005</v>
      </c>
      <c r="X520" s="2">
        <f>ROUND(IF($B520="Annuity",SUMIFS('Annuity Prices'!AA:AA,'Annuity Prices'!$B:$B,$D520,'Annuity Prices'!$E:$E,$G520),IF($B520="RAB Short",SUMIFS('RAB Prices Short'!AA:AA,'RAB Prices Short'!$B:$B,'All Prices combined'!$D520,'RAB Prices Short'!$E:$E,'All Prices combined'!$G520),IF($B520="RAB Long",SUMIFS('RAB Prices Long'!AA:AA,'RAB Prices Long'!$B:$B,'All Prices combined'!$D520,'RAB Prices Long'!$E:$E,'All Prices combined'!$G520)))),2)</f>
        <v>77.92</v>
      </c>
      <c r="Y520" s="2">
        <f>ROUND(IF($B520="Annuity",SUMIFS('Annuity Prices'!AB:AB,'Annuity Prices'!$B:$B,$D520,'Annuity Prices'!$E:$E,$G520),IF($B520="RAB Short",SUMIFS('RAB Prices Short'!AB:AB,'RAB Prices Short'!$B:$B,'All Prices combined'!$D520,'RAB Prices Short'!$E:$E,'All Prices combined'!$G520),IF($B520="RAB Long",SUMIFS('RAB Prices Long'!AB:AB,'RAB Prices Long'!$B:$B,'All Prices combined'!$D520,'RAB Prices Long'!$E:$E,'All Prices combined'!$G520)))),2)</f>
        <v>82.43</v>
      </c>
      <c r="Z520" s="2">
        <f>ROUND(IF($B520="Annuity",SUMIFS('Annuity Prices'!AC:AC,'Annuity Prices'!$B:$B,$D520,'Annuity Prices'!$E:$E,$G520),IF($B520="RAB Short",SUMIFS('RAB Prices Short'!AC:AC,'RAB Prices Short'!$B:$B,'All Prices combined'!$D520,'RAB Prices Short'!$E:$E,'All Prices combined'!$G520),IF($B520="RAB Long",SUMIFS('RAB Prices Long'!AC:AC,'RAB Prices Long'!$B:$B,'All Prices combined'!$D520,'RAB Prices Long'!$E:$E,'All Prices combined'!$G520)))),2)</f>
        <v>84.49</v>
      </c>
      <c r="AA520" s="2">
        <f>ROUND(IF($B520="Annuity",SUMIFS('Annuity Prices'!AD:AD,'Annuity Prices'!$B:$B,$D520,'Annuity Prices'!$E:$E,$G520),IF($B520="RAB Short",SUMIFS('RAB Prices Short'!AD:AD,'RAB Prices Short'!$B:$B,'All Prices combined'!$D520,'RAB Prices Short'!$E:$E,'All Prices combined'!$G520),IF($B520="RAB Long",SUMIFS('RAB Prices Long'!AD:AD,'RAB Prices Long'!$B:$B,'All Prices combined'!$D520,'RAB Prices Long'!$E:$E,'All Prices combined'!$G520)))),2)</f>
        <v>86.61</v>
      </c>
      <c r="AB520" s="2">
        <f>ROUND(IF($B520="Annuity",SUMIFS('Annuity Prices'!AE:AE,'Annuity Prices'!$B:$B,$D520,'Annuity Prices'!$E:$E,$G520),IF($B520="RAB Short",SUMIFS('RAB Prices Short'!AE:AE,'RAB Prices Short'!$B:$B,'All Prices combined'!$D520,'RAB Prices Short'!$E:$E,'All Prices combined'!$G520),IF($B520="RAB Long",SUMIFS('RAB Prices Long'!AE:AE,'RAB Prices Long'!$B:$B,'All Prices combined'!$D520,'RAB Prices Long'!$E:$E,'All Prices combined'!$G520)))),2)</f>
        <v>88.77</v>
      </c>
      <c r="AC520" s="2">
        <f>ROUND(IF($B520="Annuity",SUMIFS('Annuity Prices'!AF:AF,'Annuity Prices'!$B:$B,$D520,'Annuity Prices'!$E:$E,$G520),IF($B520="RAB Short",SUMIFS('RAB Prices Short'!AF:AF,'RAB Prices Short'!$B:$B,'All Prices combined'!$D520,'RAB Prices Short'!$E:$E,'All Prices combined'!$G520),IF($B520="RAB Long",SUMIFS('RAB Prices Long'!AF:AF,'RAB Prices Long'!$B:$B,'All Prices combined'!$D520,'RAB Prices Long'!$E:$E,'All Prices combined'!$G520)))),2)</f>
        <v>93.97</v>
      </c>
      <c r="AD520" s="2">
        <f>ROUND(IF($B520="Annuity",SUMIFS('Annuity Prices'!AG:AG,'Annuity Prices'!$B:$B,$D520,'Annuity Prices'!$E:$E,$G520),IF($B520="RAB Short",SUMIFS('RAB Prices Short'!AG:AG,'RAB Prices Short'!$B:$B,'All Prices combined'!$D520,'RAB Prices Short'!$E:$E,'All Prices combined'!$G520),IF($B520="RAB Long",SUMIFS('RAB Prices Long'!AG:AG,'RAB Prices Long'!$B:$B,'All Prices combined'!$D520,'RAB Prices Long'!$E:$E,'All Prices combined'!$G520)))),2)</f>
        <v>96.32</v>
      </c>
      <c r="AE520" s="2">
        <f>ROUND(IF($B520="Annuity",SUMIFS('Annuity Prices'!AH:AH,'Annuity Prices'!$B:$B,$D520,'Annuity Prices'!$E:$E,$G520),IF($B520="RAB Short",SUMIFS('RAB Prices Short'!AH:AH,'RAB Prices Short'!$B:$B,'All Prices combined'!$D520,'RAB Prices Short'!$E:$E,'All Prices combined'!$G520),IF($B520="RAB Long",SUMIFS('RAB Prices Long'!AH:AH,'RAB Prices Long'!$B:$B,'All Prices combined'!$D520,'RAB Prices Long'!$E:$E,'All Prices combined'!$G520)))),2)</f>
        <v>98.73</v>
      </c>
      <c r="AF520" s="2">
        <f>ROUND(IF($B520="Annuity",SUMIFS('Annuity Prices'!AI:AI,'Annuity Prices'!$B:$B,$D520,'Annuity Prices'!$E:$E,$G520),IF($B520="RAB Short",SUMIFS('RAB Prices Short'!AI:AI,'RAB Prices Short'!$B:$B,'All Prices combined'!$D520,'RAB Prices Short'!$E:$E,'All Prices combined'!$G520),IF($B520="RAB Long",SUMIFS('RAB Prices Long'!AI:AI,'RAB Prices Long'!$B:$B,'All Prices combined'!$D520,'RAB Prices Long'!$E:$E,'All Prices combined'!$G520)))),2)</f>
        <v>101.2</v>
      </c>
      <c r="AG520" s="2">
        <f>ROUND(IF($B520="Annuity",SUMIFS('Annuity Prices'!AJ:AJ,'Annuity Prices'!$B:$B,$D520,'Annuity Prices'!$E:$E,$G520),IF($B520="RAB Short",SUMIFS('RAB Prices Short'!AJ:AJ,'RAB Prices Short'!$B:$B,'All Prices combined'!$D520,'RAB Prices Short'!$E:$E,'All Prices combined'!$G520),IF($B520="RAB Long",SUMIFS('RAB Prices Long'!AJ:AJ,'RAB Prices Long'!$B:$B,'All Prices combined'!$D520,'RAB Prices Long'!$E:$E,'All Prices combined'!$G520)))),2)</f>
        <v>106.41</v>
      </c>
      <c r="AH520" s="2">
        <f>ROUND(IF($B520="Annuity",SUMIFS('Annuity Prices'!AK:AK,'Annuity Prices'!$B:$B,$D520,'Annuity Prices'!$E:$E,$G520),IF($B520="RAB Short",SUMIFS('RAB Prices Short'!AK:AK,'RAB Prices Short'!$B:$B,'All Prices combined'!$D520,'RAB Prices Short'!$E:$E,'All Prices combined'!$G520),IF($B520="RAB Long",SUMIFS('RAB Prices Long'!AK:AK,'RAB Prices Long'!$B:$B,'All Prices combined'!$D520,'RAB Prices Long'!$E:$E,'All Prices combined'!$G520)))),2)</f>
        <v>109.07</v>
      </c>
      <c r="AI520" s="2">
        <f>ROUND(IF($B520="Annuity",SUMIFS('Annuity Prices'!AL:AL,'Annuity Prices'!$B:$B,$D520,'Annuity Prices'!$E:$E,$G520),IF($B520="RAB Short",SUMIFS('RAB Prices Short'!AL:AL,'RAB Prices Short'!$B:$B,'All Prices combined'!$D520,'RAB Prices Short'!$E:$E,'All Prices combined'!$G520),IF($B520="RAB Long",SUMIFS('RAB Prices Long'!AL:AL,'RAB Prices Long'!$B:$B,'All Prices combined'!$D520,'RAB Prices Long'!$E:$E,'All Prices combined'!$G520)))),2)</f>
        <v>111.79</v>
      </c>
      <c r="AJ520" s="2">
        <f>ROUND(IF($B520="Annuity",SUMIFS('Annuity Prices'!AM:AM,'Annuity Prices'!$B:$B,$D520,'Annuity Prices'!$E:$E,$G520),IF($B520="RAB Short",SUMIFS('RAB Prices Short'!AM:AM,'RAB Prices Short'!$B:$B,'All Prices combined'!$D520,'RAB Prices Short'!$E:$E,'All Prices combined'!$G520),IF($B520="RAB Long",SUMIFS('RAB Prices Long'!AM:AM,'RAB Prices Long'!$B:$B,'All Prices combined'!$D520,'RAB Prices Long'!$E:$E,'All Prices combined'!$G520)))),2)</f>
        <v>114.59</v>
      </c>
      <c r="AK520" s="2">
        <f>ROUND(IF($B520="Annuity",SUMIFS('Annuity Prices'!AN:AN,'Annuity Prices'!$B:$B,$D520,'Annuity Prices'!$E:$E,$G520),IF($B520="RAB Short",SUMIFS('RAB Prices Short'!AN:AN,'RAB Prices Short'!$B:$B,'All Prices combined'!$D520,'RAB Prices Short'!$E:$E,'All Prices combined'!$G520),IF($B520="RAB Long",SUMIFS('RAB Prices Long'!AN:AN,'RAB Prices Long'!$B:$B,'All Prices combined'!$D520,'RAB Prices Long'!$E:$E,'All Prices combined'!$G520)))),2)</f>
        <v>118.85</v>
      </c>
      <c r="AL520" s="2">
        <f>ROUND(IF($B520="Annuity",SUMIFS('Annuity Prices'!AO:AO,'Annuity Prices'!$B:$B,$D520,'Annuity Prices'!$E:$E,$G520),IF($B520="RAB Short",SUMIFS('RAB Prices Short'!AO:AO,'RAB Prices Short'!$B:$B,'All Prices combined'!$D520,'RAB Prices Short'!$E:$E,'All Prices combined'!$G520),IF($B520="RAB Long",SUMIFS('RAB Prices Long'!AO:AO,'RAB Prices Long'!$B:$B,'All Prices combined'!$D520,'RAB Prices Long'!$E:$E,'All Prices combined'!$G520)))),2)</f>
        <v>121.82</v>
      </c>
      <c r="AM520" s="2">
        <f>ROUND(IF($B520="Annuity",SUMIFS('Annuity Prices'!AP:AP,'Annuity Prices'!$B:$B,$D520,'Annuity Prices'!$E:$E,$G520),IF($B520="RAB Short",SUMIFS('RAB Prices Short'!AP:AP,'RAB Prices Short'!$B:$B,'All Prices combined'!$D520,'RAB Prices Short'!$E:$E,'All Prices combined'!$G520),IF($B520="RAB Long",SUMIFS('RAB Prices Long'!AP:AP,'RAB Prices Long'!$B:$B,'All Prices combined'!$D520,'RAB Prices Long'!$E:$E,'All Prices combined'!$G520)))),2)</f>
        <v>124.86</v>
      </c>
      <c r="AN520" s="2">
        <f>ROUND(IF($B520="Annuity",SUMIFS('Annuity Prices'!AQ:AQ,'Annuity Prices'!$B:$B,$D520,'Annuity Prices'!$E:$E,$G520),IF($B520="RAB Short",SUMIFS('RAB Prices Short'!AQ:AQ,'RAB Prices Short'!$B:$B,'All Prices combined'!$D520,'RAB Prices Short'!$E:$E,'All Prices combined'!$G520),IF($B520="RAB Long",SUMIFS('RAB Prices Long'!AQ:AQ,'RAB Prices Long'!$B:$B,'All Prices combined'!$D520,'RAB Prices Long'!$E:$E,'All Prices combined'!$G520)))),2)</f>
        <v>127.99</v>
      </c>
      <c r="AO520" s="2">
        <f>ROUND(IF($B520="Annuity",SUMIFS('Annuity Prices'!AR:AR,'Annuity Prices'!$B:$B,$D520,'Annuity Prices'!$E:$E,$G520),IF($B520="RAB Short",SUMIFS('RAB Prices Short'!AR:AR,'RAB Prices Short'!$B:$B,'All Prices combined'!$D520,'RAB Prices Short'!$E:$E,'All Prices combined'!$G520),IF($B520="RAB Long",SUMIFS('RAB Prices Long'!AR:AR,'RAB Prices Long'!$B:$B,'All Prices combined'!$D520,'RAB Prices Long'!$E:$E,'All Prices combined'!$G520)))),2)</f>
        <v>0</v>
      </c>
      <c r="AP520" s="2">
        <f>ROUND(IF($B520="Annuity",SUMIFS('Annuity Prices'!AS:AS,'Annuity Prices'!$B:$B,$D520,'Annuity Prices'!$E:$E,$G520),IF($B520="RAB Short",SUMIFS('RAB Prices Short'!AS:AS,'RAB Prices Short'!$B:$B,'All Prices combined'!$D520,'RAB Prices Short'!$E:$E,'All Prices combined'!$G520),IF($B520="RAB Long",SUMIFS('RAB Prices Long'!AS:AS,'RAB Prices Long'!$B:$B,'All Prices combined'!$D520,'RAB Prices Long'!$E:$E,'All Prices combined'!$G520)))),2)</f>
        <v>0</v>
      </c>
      <c r="AQ520" s="2">
        <f>ROUND(IF($B520="Annuity",SUMIFS('Annuity Prices'!AT:AT,'Annuity Prices'!$B:$B,$D520,'Annuity Prices'!$E:$E,$G520),IF($B520="RAB Short",SUMIFS('RAB Prices Short'!AT:AT,'RAB Prices Short'!$B:$B,'All Prices combined'!$D520,'RAB Prices Short'!$E:$E,'All Prices combined'!$G520),IF($B520="RAB Long",SUMIFS('RAB Prices Long'!AT:AT,'RAB Prices Long'!$B:$B,'All Prices combined'!$D520,'RAB Prices Long'!$E:$E,'All Prices combined'!$G520)))),2)</f>
        <v>56.72</v>
      </c>
      <c r="AR520" s="2">
        <f>ROUND(IF($B520="Annuity",SUMIFS('Annuity Prices'!AU:AU,'Annuity Prices'!$B:$B,$D520,'Annuity Prices'!$E:$E,$G520),IF($B520="RAB Short",SUMIFS('RAB Prices Short'!AU:AU,'RAB Prices Short'!$B:$B,'All Prices combined'!$D520,'RAB Prices Short'!$E:$E,'All Prices combined'!$G520),IF($B520="RAB Long",SUMIFS('RAB Prices Long'!AU:AU,'RAB Prices Long'!$B:$B,'All Prices combined'!$D520,'RAB Prices Long'!$E:$E,'All Prices combined'!$G520)))),2)</f>
        <v>48.77</v>
      </c>
      <c r="AS520" s="2">
        <f>ROUND(IF($B520="Annuity",SUMIFS('Annuity Prices'!AV:AV,'Annuity Prices'!$B:$B,$D520,'Annuity Prices'!$E:$E,$G520),IF($B520="RAB Short",SUMIFS('RAB Prices Short'!AV:AV,'RAB Prices Short'!$B:$B,'All Prices combined'!$D520,'RAB Prices Short'!$E:$E,'All Prices combined'!$G520),IF($B520="RAB Long",SUMIFS('RAB Prices Long'!AV:AV,'RAB Prices Long'!$B:$B,'All Prices combined'!$D520,'RAB Prices Long'!$E:$E,'All Prices combined'!$G520)))),2)</f>
        <v>50.17</v>
      </c>
      <c r="AT520" s="2">
        <f>ROUND(IF($B520="Annuity",SUMIFS('Annuity Prices'!AW:AW,'Annuity Prices'!$B:$B,$D520,'Annuity Prices'!$E:$E,$G520),IF($B520="RAB Short",SUMIFS('RAB Prices Short'!AW:AW,'RAB Prices Short'!$B:$B,'All Prices combined'!$D520,'RAB Prices Short'!$E:$E,'All Prices combined'!$G520),IF($B520="RAB Long",SUMIFS('RAB Prices Long'!AW:AW,'RAB Prices Long'!$B:$B,'All Prices combined'!$D520,'RAB Prices Long'!$E:$E,'All Prices combined'!$G520)))),2)</f>
        <v>54.51</v>
      </c>
      <c r="AU520" s="2">
        <f>ROUND(IF($B520="Annuity",SUMIFS('Annuity Prices'!AX:AX,'Annuity Prices'!$B:$B,$D520,'Annuity Prices'!$E:$E,$G520),IF($B520="RAB Short",SUMIFS('RAB Prices Short'!AX:AX,'RAB Prices Short'!$B:$B,'All Prices combined'!$D520,'RAB Prices Short'!$E:$E,'All Prices combined'!$G520),IF($B520="RAB Long",SUMIFS('RAB Prices Long'!AX:AX,'RAB Prices Long'!$B:$B,'All Prices combined'!$D520,'RAB Prices Long'!$E:$E,'All Prices combined'!$G520)))),2)</f>
        <v>55.87</v>
      </c>
      <c r="AV520" s="2">
        <f>ROUND(IF($B520="Annuity",SUMIFS('Annuity Prices'!AY:AY,'Annuity Prices'!$B:$B,$D520,'Annuity Prices'!$E:$E,$G520),IF($B520="RAB Short",SUMIFS('RAB Prices Short'!AY:AY,'RAB Prices Short'!$B:$B,'All Prices combined'!$D520,'RAB Prices Short'!$E:$E,'All Prices combined'!$G520),IF($B520="RAB Long",SUMIFS('RAB Prices Long'!AY:AY,'RAB Prices Long'!$B:$B,'All Prices combined'!$D520,'RAB Prices Long'!$E:$E,'All Prices combined'!$G520)))),2)</f>
        <v>57.26</v>
      </c>
      <c r="AW520" s="2">
        <f>ROUND(IF($B520="Annuity",SUMIFS('Annuity Prices'!AZ:AZ,'Annuity Prices'!$B:$B,$D520,'Annuity Prices'!$E:$E,$G520),IF($B520="RAB Short",SUMIFS('RAB Prices Short'!AZ:AZ,'RAB Prices Short'!$B:$B,'All Prices combined'!$D520,'RAB Prices Short'!$E:$E,'All Prices combined'!$G520),IF($B520="RAB Long",SUMIFS('RAB Prices Long'!AZ:AZ,'RAB Prices Long'!$B:$B,'All Prices combined'!$D520,'RAB Prices Long'!$E:$E,'All Prices combined'!$G520)))),2)</f>
        <v>58.7</v>
      </c>
      <c r="AX520" s="2">
        <f>ROUND(IF($B520="Annuity",SUMIFS('Annuity Prices'!BA:BA,'Annuity Prices'!$B:$B,$D520,'Annuity Prices'!$E:$E,$G520),IF($B520="RAB Short",SUMIFS('RAB Prices Short'!BA:BA,'RAB Prices Short'!$B:$B,'All Prices combined'!$D520,'RAB Prices Short'!$E:$E,'All Prices combined'!$G520),IF($B520="RAB Long",SUMIFS('RAB Prices Long'!BA:BA,'RAB Prices Long'!$B:$B,'All Prices combined'!$D520,'RAB Prices Long'!$E:$E,'All Prices combined'!$G520)))),2)</f>
        <v>63.13</v>
      </c>
      <c r="AY520" s="2">
        <f>ROUND(IF($B520="Annuity",SUMIFS('Annuity Prices'!BB:BB,'Annuity Prices'!$B:$B,$D520,'Annuity Prices'!$E:$E,$G520),IF($B520="RAB Short",SUMIFS('RAB Prices Short'!BB:BB,'RAB Prices Short'!$B:$B,'All Prices combined'!$D520,'RAB Prices Short'!$E:$E,'All Prices combined'!$G520),IF($B520="RAB Long",SUMIFS('RAB Prices Long'!BB:BB,'RAB Prices Long'!$B:$B,'All Prices combined'!$D520,'RAB Prices Long'!$E:$E,'All Prices combined'!$G520)))),2)</f>
        <v>64.709999999999994</v>
      </c>
      <c r="AZ520" s="2">
        <f>ROUND(IF($B520="Annuity",SUMIFS('Annuity Prices'!BC:BC,'Annuity Prices'!$B:$B,$D520,'Annuity Prices'!$E:$E,$G520),IF($B520="RAB Short",SUMIFS('RAB Prices Short'!BC:BC,'RAB Prices Short'!$B:$B,'All Prices combined'!$D520,'RAB Prices Short'!$E:$E,'All Prices combined'!$G520),IF($B520="RAB Long",SUMIFS('RAB Prices Long'!BC:BC,'RAB Prices Long'!$B:$B,'All Prices combined'!$D520,'RAB Prices Long'!$E:$E,'All Prices combined'!$G520)))),2)</f>
        <v>66.33</v>
      </c>
      <c r="BA520" s="2">
        <f>ROUND(IF($B520="Annuity",SUMIFS('Annuity Prices'!BD:BD,'Annuity Prices'!$B:$B,$D520,'Annuity Prices'!$E:$E,$G520),IF($B520="RAB Short",SUMIFS('RAB Prices Short'!BD:BD,'RAB Prices Short'!$B:$B,'All Prices combined'!$D520,'RAB Prices Short'!$E:$E,'All Prices combined'!$G520),IF($B520="RAB Long",SUMIFS('RAB Prices Long'!BD:BD,'RAB Prices Long'!$B:$B,'All Prices combined'!$D520,'RAB Prices Long'!$E:$E,'All Prices combined'!$G520)))),2)</f>
        <v>67.989999999999995</v>
      </c>
      <c r="BB520" s="2">
        <f>ROUND(IF($B520="Annuity",SUMIFS('Annuity Prices'!BE:BE,'Annuity Prices'!$B:$B,$D520,'Annuity Prices'!$E:$E,$G520),IF($B520="RAB Short",SUMIFS('RAB Prices Short'!BE:BE,'RAB Prices Short'!$B:$B,'All Prices combined'!$D520,'RAB Prices Short'!$E:$E,'All Prices combined'!$G520),IF($B520="RAB Long",SUMIFS('RAB Prices Long'!BE:BE,'RAB Prices Long'!$B:$B,'All Prices combined'!$D520,'RAB Prices Long'!$E:$E,'All Prices combined'!$G520)))),2)</f>
        <v>72.349999999999994</v>
      </c>
      <c r="BC520" s="2">
        <f>ROUND(IF($B520="Annuity",SUMIFS('Annuity Prices'!BF:BF,'Annuity Prices'!$B:$B,$D520,'Annuity Prices'!$E:$E,$G520),IF($B520="RAB Short",SUMIFS('RAB Prices Short'!BF:BF,'RAB Prices Short'!$B:$B,'All Prices combined'!$D520,'RAB Prices Short'!$E:$E,'All Prices combined'!$G520),IF($B520="RAB Long",SUMIFS('RAB Prices Long'!BF:BF,'RAB Prices Long'!$B:$B,'All Prices combined'!$D520,'RAB Prices Long'!$E:$E,'All Prices combined'!$G520)))),2)</f>
        <v>74.150000000000006</v>
      </c>
      <c r="BD520" s="2">
        <f>ROUND(IF($B520="Annuity",SUMIFS('Annuity Prices'!BG:BG,'Annuity Prices'!$B:$B,$D520,'Annuity Prices'!$E:$E,$G520),IF($B520="RAB Short",SUMIFS('RAB Prices Short'!BG:BG,'RAB Prices Short'!$B:$B,'All Prices combined'!$D520,'RAB Prices Short'!$E:$E,'All Prices combined'!$G520),IF($B520="RAB Long",SUMIFS('RAB Prices Long'!BG:BG,'RAB Prices Long'!$B:$B,'All Prices combined'!$D520,'RAB Prices Long'!$E:$E,'All Prices combined'!$G520)))),2)</f>
        <v>76.010000000000005</v>
      </c>
      <c r="BE520" s="2">
        <f>ROUND(IF($B520="Annuity",SUMIFS('Annuity Prices'!BH:BH,'Annuity Prices'!$B:$B,$D520,'Annuity Prices'!$E:$E,$G520),IF($B520="RAB Short",SUMIFS('RAB Prices Short'!BH:BH,'RAB Prices Short'!$B:$B,'All Prices combined'!$D520,'RAB Prices Short'!$E:$E,'All Prices combined'!$G520),IF($B520="RAB Long",SUMIFS('RAB Prices Long'!BH:BH,'RAB Prices Long'!$B:$B,'All Prices combined'!$D520,'RAB Prices Long'!$E:$E,'All Prices combined'!$G520)))),2)</f>
        <v>77.92</v>
      </c>
      <c r="BF520" s="2">
        <f>ROUND(IF($B520="Annuity",SUMIFS('Annuity Prices'!BI:BI,'Annuity Prices'!$B:$B,$D520,'Annuity Prices'!$E:$E,$G520),IF($B520="RAB Short",SUMIFS('RAB Prices Short'!BI:BI,'RAB Prices Short'!$B:$B,'All Prices combined'!$D520,'RAB Prices Short'!$E:$E,'All Prices combined'!$G520),IF($B520="RAB Long",SUMIFS('RAB Prices Long'!BI:BI,'RAB Prices Long'!$B:$B,'All Prices combined'!$D520,'RAB Prices Long'!$E:$E,'All Prices combined'!$G520)))),2)</f>
        <v>82.43</v>
      </c>
      <c r="BG520" s="2">
        <f>ROUND(IF($B520="Annuity",SUMIFS('Annuity Prices'!BJ:BJ,'Annuity Prices'!$B:$B,$D520,'Annuity Prices'!$E:$E,$G520),IF($B520="RAB Short",SUMIFS('RAB Prices Short'!BJ:BJ,'RAB Prices Short'!$B:$B,'All Prices combined'!$D520,'RAB Prices Short'!$E:$E,'All Prices combined'!$G520),IF($B520="RAB Long",SUMIFS('RAB Prices Long'!BJ:BJ,'RAB Prices Long'!$B:$B,'All Prices combined'!$D520,'RAB Prices Long'!$E:$E,'All Prices combined'!$G520)))),2)</f>
        <v>84.49</v>
      </c>
      <c r="BH520" s="2">
        <f>ROUND(IF($B520="Annuity",SUMIFS('Annuity Prices'!BK:BK,'Annuity Prices'!$B:$B,$D520,'Annuity Prices'!$E:$E,$G520),IF($B520="RAB Short",SUMIFS('RAB Prices Short'!BK:BK,'RAB Prices Short'!$B:$B,'All Prices combined'!$D520,'RAB Prices Short'!$E:$E,'All Prices combined'!$G520),IF($B520="RAB Long",SUMIFS('RAB Prices Long'!BK:BK,'RAB Prices Long'!$B:$B,'All Prices combined'!$D520,'RAB Prices Long'!$E:$E,'All Prices combined'!$G520)))),2)</f>
        <v>86.61</v>
      </c>
      <c r="BI520" s="2">
        <f>ROUND(IF($B520="Annuity",SUMIFS('Annuity Prices'!BL:BL,'Annuity Prices'!$B:$B,$D520,'Annuity Prices'!$E:$E,$G520),IF($B520="RAB Short",SUMIFS('RAB Prices Short'!BL:BL,'RAB Prices Short'!$B:$B,'All Prices combined'!$D520,'RAB Prices Short'!$E:$E,'All Prices combined'!$G520),IF($B520="RAB Long",SUMIFS('RAB Prices Long'!BL:BL,'RAB Prices Long'!$B:$B,'All Prices combined'!$D520,'RAB Prices Long'!$E:$E,'All Prices combined'!$G520)))),2)</f>
        <v>88.77</v>
      </c>
      <c r="BJ520" s="2">
        <f>ROUND(IF($B520="Annuity",SUMIFS('Annuity Prices'!BM:BM,'Annuity Prices'!$B:$B,$D520,'Annuity Prices'!$E:$E,$G520),IF($B520="RAB Short",SUMIFS('RAB Prices Short'!BM:BM,'RAB Prices Short'!$B:$B,'All Prices combined'!$D520,'RAB Prices Short'!$E:$E,'All Prices combined'!$G520),IF($B520="RAB Long",SUMIFS('RAB Prices Long'!BM:BM,'RAB Prices Long'!$B:$B,'All Prices combined'!$D520,'RAB Prices Long'!$E:$E,'All Prices combined'!$G520)))),2)</f>
        <v>93.97</v>
      </c>
      <c r="BK520" s="2">
        <f>ROUND(IF($B520="Annuity",SUMIFS('Annuity Prices'!BN:BN,'Annuity Prices'!$B:$B,$D520,'Annuity Prices'!$E:$E,$G520),IF($B520="RAB Short",SUMIFS('RAB Prices Short'!BN:BN,'RAB Prices Short'!$B:$B,'All Prices combined'!$D520,'RAB Prices Short'!$E:$E,'All Prices combined'!$G520),IF($B520="RAB Long",SUMIFS('RAB Prices Long'!BN:BN,'RAB Prices Long'!$B:$B,'All Prices combined'!$D520,'RAB Prices Long'!$E:$E,'All Prices combined'!$G520)))),2)</f>
        <v>96.32</v>
      </c>
      <c r="BL520" s="2">
        <f>ROUND(IF($B520="Annuity",SUMIFS('Annuity Prices'!BO:BO,'Annuity Prices'!$B:$B,$D520,'Annuity Prices'!$E:$E,$G520),IF($B520="RAB Short",SUMIFS('RAB Prices Short'!BO:BO,'RAB Prices Short'!$B:$B,'All Prices combined'!$D520,'RAB Prices Short'!$E:$E,'All Prices combined'!$G520),IF($B520="RAB Long",SUMIFS('RAB Prices Long'!BO:BO,'RAB Prices Long'!$B:$B,'All Prices combined'!$D520,'RAB Prices Long'!$E:$E,'All Prices combined'!$G520)))),2)</f>
        <v>98.73</v>
      </c>
      <c r="BM520" s="2">
        <f>ROUND(IF($B520="Annuity",SUMIFS('Annuity Prices'!BP:BP,'Annuity Prices'!$B:$B,$D520,'Annuity Prices'!$E:$E,$G520),IF($B520="RAB Short",SUMIFS('RAB Prices Short'!BP:BP,'RAB Prices Short'!$B:$B,'All Prices combined'!$D520,'RAB Prices Short'!$E:$E,'All Prices combined'!$G520),IF($B520="RAB Long",SUMIFS('RAB Prices Long'!BP:BP,'RAB Prices Long'!$B:$B,'All Prices combined'!$D520,'RAB Prices Long'!$E:$E,'All Prices combined'!$G520)))),2)</f>
        <v>101.2</v>
      </c>
      <c r="BN520" s="2">
        <f>ROUND(IF($B520="Annuity",SUMIFS('Annuity Prices'!BQ:BQ,'Annuity Prices'!$B:$B,$D520,'Annuity Prices'!$E:$E,$G520),IF($B520="RAB Short",SUMIFS('RAB Prices Short'!BQ:BQ,'RAB Prices Short'!$B:$B,'All Prices combined'!$D520,'RAB Prices Short'!$E:$E,'All Prices combined'!$G520),IF($B520="RAB Long",SUMIFS('RAB Prices Long'!BQ:BQ,'RAB Prices Long'!$B:$B,'All Prices combined'!$D520,'RAB Prices Long'!$E:$E,'All Prices combined'!$G520)))),2)</f>
        <v>106.41</v>
      </c>
      <c r="BO520" s="2">
        <f>ROUND(IF($B520="Annuity",SUMIFS('Annuity Prices'!BR:BR,'Annuity Prices'!$B:$B,$D520,'Annuity Prices'!$E:$E,$G520),IF($B520="RAB Short",SUMIFS('RAB Prices Short'!BR:BR,'RAB Prices Short'!$B:$B,'All Prices combined'!$D520,'RAB Prices Short'!$E:$E,'All Prices combined'!$G520),IF($B520="RAB Long",SUMIFS('RAB Prices Long'!BR:BR,'RAB Prices Long'!$B:$B,'All Prices combined'!$D520,'RAB Prices Long'!$E:$E,'All Prices combined'!$G520)))),2)</f>
        <v>109.07</v>
      </c>
      <c r="BP520" s="2">
        <f>ROUND(IF($B520="Annuity",SUMIFS('Annuity Prices'!BS:BS,'Annuity Prices'!$B:$B,$D520,'Annuity Prices'!$E:$E,$G520),IF($B520="RAB Short",SUMIFS('RAB Prices Short'!BS:BS,'RAB Prices Short'!$B:$B,'All Prices combined'!$D520,'RAB Prices Short'!$E:$E,'All Prices combined'!$G520),IF($B520="RAB Long",SUMIFS('RAB Prices Long'!BS:BS,'RAB Prices Long'!$B:$B,'All Prices combined'!$D520,'RAB Prices Long'!$E:$E,'All Prices combined'!$G520)))),2)</f>
        <v>111.79</v>
      </c>
      <c r="BQ520" s="2">
        <f>ROUND(IF($B520="Annuity",SUMIFS('Annuity Prices'!BT:BT,'Annuity Prices'!$B:$B,$D520,'Annuity Prices'!$E:$E,$G520),IF($B520="RAB Short",SUMIFS('RAB Prices Short'!BT:BT,'RAB Prices Short'!$B:$B,'All Prices combined'!$D520,'RAB Prices Short'!$E:$E,'All Prices combined'!$G520),IF($B520="RAB Long",SUMIFS('RAB Prices Long'!BT:BT,'RAB Prices Long'!$B:$B,'All Prices combined'!$D520,'RAB Prices Long'!$E:$E,'All Prices combined'!$G520)))),2)</f>
        <v>114.59</v>
      </c>
      <c r="BR520" s="2">
        <f>ROUND(IF($B520="Annuity",SUMIFS('Annuity Prices'!BU:BU,'Annuity Prices'!$B:$B,$D520,'Annuity Prices'!$E:$E,$G520),IF($B520="RAB Short",SUMIFS('RAB Prices Short'!BU:BU,'RAB Prices Short'!$B:$B,'All Prices combined'!$D520,'RAB Prices Short'!$E:$E,'All Prices combined'!$G520),IF($B520="RAB Long",SUMIFS('RAB Prices Long'!BU:BU,'RAB Prices Long'!$B:$B,'All Prices combined'!$D520,'RAB Prices Long'!$E:$E,'All Prices combined'!$G520)))),2)</f>
        <v>118.85</v>
      </c>
      <c r="BS520" s="2">
        <f>ROUND(IF($B520="Annuity",SUMIFS('Annuity Prices'!BV:BV,'Annuity Prices'!$B:$B,$D520,'Annuity Prices'!$E:$E,$G520),IF($B520="RAB Short",SUMIFS('RAB Prices Short'!BV:BV,'RAB Prices Short'!$B:$B,'All Prices combined'!$D520,'RAB Prices Short'!$E:$E,'All Prices combined'!$G520),IF($B520="RAB Long",SUMIFS('RAB Prices Long'!BV:BV,'RAB Prices Long'!$B:$B,'All Prices combined'!$D520,'RAB Prices Long'!$E:$E,'All Prices combined'!$G520)))),2)</f>
        <v>121.82</v>
      </c>
      <c r="BT520" s="2">
        <f>ROUND(IF($B520="Annuity",SUMIFS('Annuity Prices'!BW:BW,'Annuity Prices'!$B:$B,$D520,'Annuity Prices'!$E:$E,$G520),IF($B520="RAB Short",SUMIFS('RAB Prices Short'!BW:BW,'RAB Prices Short'!$B:$B,'All Prices combined'!$D520,'RAB Prices Short'!$E:$E,'All Prices combined'!$G520),IF($B520="RAB Long",SUMIFS('RAB Prices Long'!BW:BW,'RAB Prices Long'!$B:$B,'All Prices combined'!$D520,'RAB Prices Long'!$E:$E,'All Prices combined'!$G520)))),2)</f>
        <v>124.86</v>
      </c>
      <c r="BU520" s="2">
        <f>ROUND(IF($B520="Annuity",SUMIFS('Annuity Prices'!BX:BX,'Annuity Prices'!$B:$B,$D520,'Annuity Prices'!$E:$E,$G520),IF($B520="RAB Short",SUMIFS('RAB Prices Short'!BX:BX,'RAB Prices Short'!$B:$B,'All Prices combined'!$D520,'RAB Prices Short'!$E:$E,'All Prices combined'!$G520),IF($B520="RAB Long",SUMIFS('RAB Prices Long'!BX:BX,'RAB Prices Long'!$B:$B,'All Prices combined'!$D520,'RAB Prices Long'!$E:$E,'All Prices combined'!$G520)))),2)</f>
        <v>127.99</v>
      </c>
    </row>
    <row r="521" spans="2:73" x14ac:dyDescent="0.25">
      <c r="B521" t="s">
        <v>45</v>
      </c>
      <c r="C521">
        <v>25</v>
      </c>
      <c r="D521" t="s">
        <v>204</v>
      </c>
      <c r="E521" t="s">
        <v>203</v>
      </c>
      <c r="F521">
        <v>25</v>
      </c>
      <c r="G521" t="s">
        <v>202</v>
      </c>
      <c r="I521" s="2">
        <f>ROUND(IF($B521="Annuity",SUMIFS('Annuity Prices'!L:L,'Annuity Prices'!$B:$B,$D521,'Annuity Prices'!$E:$E,$G521),IF($B521="RAB Short",SUMIFS('RAB Prices Short'!L:L,'RAB Prices Short'!$B:$B,'All Prices combined'!$D521,'RAB Prices Short'!$E:$E,'All Prices combined'!$G521),IF($B521="RAB Long",SUMIFS('RAB Prices Long'!L:L,'RAB Prices Long'!$B:$B,'All Prices combined'!$D521,'RAB Prices Long'!$E:$E,'All Prices combined'!$G521)))),2)</f>
        <v>0</v>
      </c>
      <c r="J521" s="2">
        <f>ROUND(IF($B521="Annuity",SUMIFS('Annuity Prices'!M:M,'Annuity Prices'!$B:$B,$D521,'Annuity Prices'!$E:$E,$G521),IF($B521="RAB Short",SUMIFS('RAB Prices Short'!M:M,'RAB Prices Short'!$B:$B,'All Prices combined'!$D521,'RAB Prices Short'!$E:$E,'All Prices combined'!$G521),IF($B521="RAB Long",SUMIFS('RAB Prices Long'!M:M,'RAB Prices Long'!$B:$B,'All Prices combined'!$D521,'RAB Prices Long'!$E:$E,'All Prices combined'!$G521)))),2)</f>
        <v>0</v>
      </c>
      <c r="K521" s="2">
        <f>ROUND(IF($B521="Annuity",SUMIFS('Annuity Prices'!N:N,'Annuity Prices'!$B:$B,$D521,'Annuity Prices'!$E:$E,$G521),IF($B521="RAB Short",SUMIFS('RAB Prices Short'!N:N,'RAB Prices Short'!$B:$B,'All Prices combined'!$D521,'RAB Prices Short'!$E:$E,'All Prices combined'!$G521),IF($B521="RAB Long",SUMIFS('RAB Prices Long'!N:N,'RAB Prices Long'!$B:$B,'All Prices combined'!$D521,'RAB Prices Long'!$E:$E,'All Prices combined'!$G521)))),2)</f>
        <v>23.95</v>
      </c>
      <c r="L521" s="2">
        <f>ROUND(IF($B521="Annuity",SUMIFS('Annuity Prices'!O:O,'Annuity Prices'!$B:$B,$D521,'Annuity Prices'!$E:$E,$G521),IF($B521="RAB Short",SUMIFS('RAB Prices Short'!O:O,'RAB Prices Short'!$B:$B,'All Prices combined'!$D521,'RAB Prices Short'!$E:$E,'All Prices combined'!$G521),IF($B521="RAB Long",SUMIFS('RAB Prices Long'!O:O,'RAB Prices Long'!$B:$B,'All Prices combined'!$D521,'RAB Prices Long'!$E:$E,'All Prices combined'!$G521)))),2)</f>
        <v>24.63</v>
      </c>
      <c r="M521" s="2">
        <f>ROUND(IF($B521="Annuity",SUMIFS('Annuity Prices'!P:P,'Annuity Prices'!$B:$B,$D521,'Annuity Prices'!$E:$E,$G521),IF($B521="RAB Short",SUMIFS('RAB Prices Short'!P:P,'RAB Prices Short'!$B:$B,'All Prices combined'!$D521,'RAB Prices Short'!$E:$E,'All Prices combined'!$G521),IF($B521="RAB Long",SUMIFS('RAB Prices Long'!P:P,'RAB Prices Long'!$B:$B,'All Prices combined'!$D521,'RAB Prices Long'!$E:$E,'All Prices combined'!$G521)))),2)</f>
        <v>25.51</v>
      </c>
      <c r="N521" s="2">
        <f>ROUND(IF($B521="Annuity",SUMIFS('Annuity Prices'!Q:Q,'Annuity Prices'!$B:$B,$D521,'Annuity Prices'!$E:$E,$G521),IF($B521="RAB Short",SUMIFS('RAB Prices Short'!Q:Q,'RAB Prices Short'!$B:$B,'All Prices combined'!$D521,'RAB Prices Short'!$E:$E,'All Prices combined'!$G521),IF($B521="RAB Long",SUMIFS('RAB Prices Long'!Q:Q,'RAB Prices Long'!$B:$B,'All Prices combined'!$D521,'RAB Prices Long'!$E:$E,'All Prices combined'!$G521)))),2)</f>
        <v>26.14</v>
      </c>
      <c r="O521" s="2">
        <f>ROUND(IF($B521="Annuity",SUMIFS('Annuity Prices'!R:R,'Annuity Prices'!$B:$B,$D521,'Annuity Prices'!$E:$E,$G521),IF($B521="RAB Short",SUMIFS('RAB Prices Short'!R:R,'RAB Prices Short'!$B:$B,'All Prices combined'!$D521,'RAB Prices Short'!$E:$E,'All Prices combined'!$G521),IF($B521="RAB Long",SUMIFS('RAB Prices Long'!R:R,'RAB Prices Long'!$B:$B,'All Prices combined'!$D521,'RAB Prices Long'!$E:$E,'All Prices combined'!$G521)))),2)</f>
        <v>26.8</v>
      </c>
      <c r="P521" s="2">
        <f>ROUND(IF($B521="Annuity",SUMIFS('Annuity Prices'!S:S,'Annuity Prices'!$B:$B,$D521,'Annuity Prices'!$E:$E,$G521),IF($B521="RAB Short",SUMIFS('RAB Prices Short'!S:S,'RAB Prices Short'!$B:$B,'All Prices combined'!$D521,'RAB Prices Short'!$E:$E,'All Prices combined'!$G521),IF($B521="RAB Long",SUMIFS('RAB Prices Long'!S:S,'RAB Prices Long'!$B:$B,'All Prices combined'!$D521,'RAB Prices Long'!$E:$E,'All Prices combined'!$G521)))),2)</f>
        <v>27.47</v>
      </c>
      <c r="Q521" s="2">
        <f>ROUND(IF($B521="Annuity",SUMIFS('Annuity Prices'!T:T,'Annuity Prices'!$B:$B,$D521,'Annuity Prices'!$E:$E,$G521),IF($B521="RAB Short",SUMIFS('RAB Prices Short'!T:T,'RAB Prices Short'!$B:$B,'All Prices combined'!$D521,'RAB Prices Short'!$E:$E,'All Prices combined'!$G521),IF($B521="RAB Long",SUMIFS('RAB Prices Long'!T:T,'RAB Prices Long'!$B:$B,'All Prices combined'!$D521,'RAB Prices Long'!$E:$E,'All Prices combined'!$G521)))),2)</f>
        <v>28.8</v>
      </c>
      <c r="R521" s="2">
        <f>ROUND(IF($B521="Annuity",SUMIFS('Annuity Prices'!U:U,'Annuity Prices'!$B:$B,$D521,'Annuity Prices'!$E:$E,$G521),IF($B521="RAB Short",SUMIFS('RAB Prices Short'!U:U,'RAB Prices Short'!$B:$B,'All Prices combined'!$D521,'RAB Prices Short'!$E:$E,'All Prices combined'!$G521),IF($B521="RAB Long",SUMIFS('RAB Prices Long'!U:U,'RAB Prices Long'!$B:$B,'All Prices combined'!$D521,'RAB Prices Long'!$E:$E,'All Prices combined'!$G521)))),2)</f>
        <v>29.52</v>
      </c>
      <c r="S521" s="2">
        <f>ROUND(IF($B521="Annuity",SUMIFS('Annuity Prices'!V:V,'Annuity Prices'!$B:$B,$D521,'Annuity Prices'!$E:$E,$G521),IF($B521="RAB Short",SUMIFS('RAB Prices Short'!V:V,'RAB Prices Short'!$B:$B,'All Prices combined'!$D521,'RAB Prices Short'!$E:$E,'All Prices combined'!$G521),IF($B521="RAB Long",SUMIFS('RAB Prices Long'!V:V,'RAB Prices Long'!$B:$B,'All Prices combined'!$D521,'RAB Prices Long'!$E:$E,'All Prices combined'!$G521)))),2)</f>
        <v>30.25</v>
      </c>
      <c r="T521" s="2">
        <f>ROUND(IF($B521="Annuity",SUMIFS('Annuity Prices'!W:W,'Annuity Prices'!$B:$B,$D521,'Annuity Prices'!$E:$E,$G521),IF($B521="RAB Short",SUMIFS('RAB Prices Short'!W:W,'RAB Prices Short'!$B:$B,'All Prices combined'!$D521,'RAB Prices Short'!$E:$E,'All Prices combined'!$G521),IF($B521="RAB Long",SUMIFS('RAB Prices Long'!W:W,'RAB Prices Long'!$B:$B,'All Prices combined'!$D521,'RAB Prices Long'!$E:$E,'All Prices combined'!$G521)))),2)</f>
        <v>31.01</v>
      </c>
      <c r="U521" s="2">
        <f>ROUND(IF($B521="Annuity",SUMIFS('Annuity Prices'!X:X,'Annuity Prices'!$B:$B,$D521,'Annuity Prices'!$E:$E,$G521),IF($B521="RAB Short",SUMIFS('RAB Prices Short'!X:X,'RAB Prices Short'!$B:$B,'All Prices combined'!$D521,'RAB Prices Short'!$E:$E,'All Prices combined'!$G521),IF($B521="RAB Long",SUMIFS('RAB Prices Long'!X:X,'RAB Prices Long'!$B:$B,'All Prices combined'!$D521,'RAB Prices Long'!$E:$E,'All Prices combined'!$G521)))),2)</f>
        <v>35.04</v>
      </c>
      <c r="V521" s="2">
        <f>ROUND(IF($B521="Annuity",SUMIFS('Annuity Prices'!Y:Y,'Annuity Prices'!$B:$B,$D521,'Annuity Prices'!$E:$E,$G521),IF($B521="RAB Short",SUMIFS('RAB Prices Short'!Y:Y,'RAB Prices Short'!$B:$B,'All Prices combined'!$D521,'RAB Prices Short'!$E:$E,'All Prices combined'!$G521),IF($B521="RAB Long",SUMIFS('RAB Prices Long'!Y:Y,'RAB Prices Long'!$B:$B,'All Prices combined'!$D521,'RAB Prices Long'!$E:$E,'All Prices combined'!$G521)))),2)</f>
        <v>35.909999999999997</v>
      </c>
      <c r="W521" s="2">
        <f>ROUND(IF($B521="Annuity",SUMIFS('Annuity Prices'!Z:Z,'Annuity Prices'!$B:$B,$D521,'Annuity Prices'!$E:$E,$G521),IF($B521="RAB Short",SUMIFS('RAB Prices Short'!Z:Z,'RAB Prices Short'!$B:$B,'All Prices combined'!$D521,'RAB Prices Short'!$E:$E,'All Prices combined'!$G521),IF($B521="RAB Long",SUMIFS('RAB Prices Long'!Z:Z,'RAB Prices Long'!$B:$B,'All Prices combined'!$D521,'RAB Prices Long'!$E:$E,'All Prices combined'!$G521)))),2)</f>
        <v>36.81</v>
      </c>
      <c r="X521" s="2">
        <f>ROUND(IF($B521="Annuity",SUMIFS('Annuity Prices'!AA:AA,'Annuity Prices'!$B:$B,$D521,'Annuity Prices'!$E:$E,$G521),IF($B521="RAB Short",SUMIFS('RAB Prices Short'!AA:AA,'RAB Prices Short'!$B:$B,'All Prices combined'!$D521,'RAB Prices Short'!$E:$E,'All Prices combined'!$G521),IF($B521="RAB Long",SUMIFS('RAB Prices Long'!AA:AA,'RAB Prices Long'!$B:$B,'All Prices combined'!$D521,'RAB Prices Long'!$E:$E,'All Prices combined'!$G521)))),2)</f>
        <v>37.729999999999997</v>
      </c>
      <c r="Y521" s="2">
        <f>ROUND(IF($B521="Annuity",SUMIFS('Annuity Prices'!AB:AB,'Annuity Prices'!$B:$B,$D521,'Annuity Prices'!$E:$E,$G521),IF($B521="RAB Short",SUMIFS('RAB Prices Short'!AB:AB,'RAB Prices Short'!$B:$B,'All Prices combined'!$D521,'RAB Prices Short'!$E:$E,'All Prices combined'!$G521),IF($B521="RAB Long",SUMIFS('RAB Prices Long'!AB:AB,'RAB Prices Long'!$B:$B,'All Prices combined'!$D521,'RAB Prices Long'!$E:$E,'All Prices combined'!$G521)))),2)</f>
        <v>39.57</v>
      </c>
      <c r="Z521" s="2">
        <f>ROUND(IF($B521="Annuity",SUMIFS('Annuity Prices'!AC:AC,'Annuity Prices'!$B:$B,$D521,'Annuity Prices'!$E:$E,$G521),IF($B521="RAB Short",SUMIFS('RAB Prices Short'!AC:AC,'RAB Prices Short'!$B:$B,'All Prices combined'!$D521,'RAB Prices Short'!$E:$E,'All Prices combined'!$G521),IF($B521="RAB Long",SUMIFS('RAB Prices Long'!AC:AC,'RAB Prices Long'!$B:$B,'All Prices combined'!$D521,'RAB Prices Long'!$E:$E,'All Prices combined'!$G521)))),2)</f>
        <v>40.56</v>
      </c>
      <c r="AA521" s="2">
        <f>ROUND(IF($B521="Annuity",SUMIFS('Annuity Prices'!AD:AD,'Annuity Prices'!$B:$B,$D521,'Annuity Prices'!$E:$E,$G521),IF($B521="RAB Short",SUMIFS('RAB Prices Short'!AD:AD,'RAB Prices Short'!$B:$B,'All Prices combined'!$D521,'RAB Prices Short'!$E:$E,'All Prices combined'!$G521),IF($B521="RAB Long",SUMIFS('RAB Prices Long'!AD:AD,'RAB Prices Long'!$B:$B,'All Prices combined'!$D521,'RAB Prices Long'!$E:$E,'All Prices combined'!$G521)))),2)</f>
        <v>41.58</v>
      </c>
      <c r="AB521" s="2">
        <f>ROUND(IF($B521="Annuity",SUMIFS('Annuity Prices'!AE:AE,'Annuity Prices'!$B:$B,$D521,'Annuity Prices'!$E:$E,$G521),IF($B521="RAB Short",SUMIFS('RAB Prices Short'!AE:AE,'RAB Prices Short'!$B:$B,'All Prices combined'!$D521,'RAB Prices Short'!$E:$E,'All Prices combined'!$G521),IF($B521="RAB Long",SUMIFS('RAB Prices Long'!AE:AE,'RAB Prices Long'!$B:$B,'All Prices combined'!$D521,'RAB Prices Long'!$E:$E,'All Prices combined'!$G521)))),2)</f>
        <v>42.62</v>
      </c>
      <c r="AC521" s="2">
        <f>ROUND(IF($B521="Annuity",SUMIFS('Annuity Prices'!AF:AF,'Annuity Prices'!$B:$B,$D521,'Annuity Prices'!$E:$E,$G521),IF($B521="RAB Short",SUMIFS('RAB Prices Short'!AF:AF,'RAB Prices Short'!$B:$B,'All Prices combined'!$D521,'RAB Prices Short'!$E:$E,'All Prices combined'!$G521),IF($B521="RAB Long",SUMIFS('RAB Prices Long'!AF:AF,'RAB Prices Long'!$B:$B,'All Prices combined'!$D521,'RAB Prices Long'!$E:$E,'All Prices combined'!$G521)))),2)</f>
        <v>44.71</v>
      </c>
      <c r="AD521" s="2">
        <f>ROUND(IF($B521="Annuity",SUMIFS('Annuity Prices'!AG:AG,'Annuity Prices'!$B:$B,$D521,'Annuity Prices'!$E:$E,$G521),IF($B521="RAB Short",SUMIFS('RAB Prices Short'!AG:AG,'RAB Prices Short'!$B:$B,'All Prices combined'!$D521,'RAB Prices Short'!$E:$E,'All Prices combined'!$G521),IF($B521="RAB Long",SUMIFS('RAB Prices Long'!AG:AG,'RAB Prices Long'!$B:$B,'All Prices combined'!$D521,'RAB Prices Long'!$E:$E,'All Prices combined'!$G521)))),2)</f>
        <v>45.82</v>
      </c>
      <c r="AE521" s="2">
        <f>ROUND(IF($B521="Annuity",SUMIFS('Annuity Prices'!AH:AH,'Annuity Prices'!$B:$B,$D521,'Annuity Prices'!$E:$E,$G521),IF($B521="RAB Short",SUMIFS('RAB Prices Short'!AH:AH,'RAB Prices Short'!$B:$B,'All Prices combined'!$D521,'RAB Prices Short'!$E:$E,'All Prices combined'!$G521),IF($B521="RAB Long",SUMIFS('RAB Prices Long'!AH:AH,'RAB Prices Long'!$B:$B,'All Prices combined'!$D521,'RAB Prices Long'!$E:$E,'All Prices combined'!$G521)))),2)</f>
        <v>46.97</v>
      </c>
      <c r="AF521" s="2">
        <f>ROUND(IF($B521="Annuity",SUMIFS('Annuity Prices'!AI:AI,'Annuity Prices'!$B:$B,$D521,'Annuity Prices'!$E:$E,$G521),IF($B521="RAB Short",SUMIFS('RAB Prices Short'!AI:AI,'RAB Prices Short'!$B:$B,'All Prices combined'!$D521,'RAB Prices Short'!$E:$E,'All Prices combined'!$G521),IF($B521="RAB Long",SUMIFS('RAB Prices Long'!AI:AI,'RAB Prices Long'!$B:$B,'All Prices combined'!$D521,'RAB Prices Long'!$E:$E,'All Prices combined'!$G521)))),2)</f>
        <v>48.15</v>
      </c>
      <c r="AG521" s="2">
        <f>ROUND(IF($B521="Annuity",SUMIFS('Annuity Prices'!AJ:AJ,'Annuity Prices'!$B:$B,$D521,'Annuity Prices'!$E:$E,$G521),IF($B521="RAB Short",SUMIFS('RAB Prices Short'!AJ:AJ,'RAB Prices Short'!$B:$B,'All Prices combined'!$D521,'RAB Prices Short'!$E:$E,'All Prices combined'!$G521),IF($B521="RAB Long",SUMIFS('RAB Prices Long'!AJ:AJ,'RAB Prices Long'!$B:$B,'All Prices combined'!$D521,'RAB Prices Long'!$E:$E,'All Prices combined'!$G521)))),2)</f>
        <v>50.51</v>
      </c>
      <c r="AH521" s="2">
        <f>ROUND(IF($B521="Annuity",SUMIFS('Annuity Prices'!AK:AK,'Annuity Prices'!$B:$B,$D521,'Annuity Prices'!$E:$E,$G521),IF($B521="RAB Short",SUMIFS('RAB Prices Short'!AK:AK,'RAB Prices Short'!$B:$B,'All Prices combined'!$D521,'RAB Prices Short'!$E:$E,'All Prices combined'!$G521),IF($B521="RAB Long",SUMIFS('RAB Prices Long'!AK:AK,'RAB Prices Long'!$B:$B,'All Prices combined'!$D521,'RAB Prices Long'!$E:$E,'All Prices combined'!$G521)))),2)</f>
        <v>51.78</v>
      </c>
      <c r="AI521" s="2">
        <f>ROUND(IF($B521="Annuity",SUMIFS('Annuity Prices'!AL:AL,'Annuity Prices'!$B:$B,$D521,'Annuity Prices'!$E:$E,$G521),IF($B521="RAB Short",SUMIFS('RAB Prices Short'!AL:AL,'RAB Prices Short'!$B:$B,'All Prices combined'!$D521,'RAB Prices Short'!$E:$E,'All Prices combined'!$G521),IF($B521="RAB Long",SUMIFS('RAB Prices Long'!AL:AL,'RAB Prices Long'!$B:$B,'All Prices combined'!$D521,'RAB Prices Long'!$E:$E,'All Prices combined'!$G521)))),2)</f>
        <v>53.07</v>
      </c>
      <c r="AJ521" s="2">
        <f>ROUND(IF($B521="Annuity",SUMIFS('Annuity Prices'!AM:AM,'Annuity Prices'!$B:$B,$D521,'Annuity Prices'!$E:$E,$G521),IF($B521="RAB Short",SUMIFS('RAB Prices Short'!AM:AM,'RAB Prices Short'!$B:$B,'All Prices combined'!$D521,'RAB Prices Short'!$E:$E,'All Prices combined'!$G521),IF($B521="RAB Long",SUMIFS('RAB Prices Long'!AM:AM,'RAB Prices Long'!$B:$B,'All Prices combined'!$D521,'RAB Prices Long'!$E:$E,'All Prices combined'!$G521)))),2)</f>
        <v>54.4</v>
      </c>
      <c r="AK521" s="2">
        <f>ROUND(IF($B521="Annuity",SUMIFS('Annuity Prices'!AN:AN,'Annuity Prices'!$B:$B,$D521,'Annuity Prices'!$E:$E,$G521),IF($B521="RAB Short",SUMIFS('RAB Prices Short'!AN:AN,'RAB Prices Short'!$B:$B,'All Prices combined'!$D521,'RAB Prices Short'!$E:$E,'All Prices combined'!$G521),IF($B521="RAB Long",SUMIFS('RAB Prices Long'!AN:AN,'RAB Prices Long'!$B:$B,'All Prices combined'!$D521,'RAB Prices Long'!$E:$E,'All Prices combined'!$G521)))),2)</f>
        <v>57.09</v>
      </c>
      <c r="AL521" s="2">
        <f>ROUND(IF($B521="Annuity",SUMIFS('Annuity Prices'!AO:AO,'Annuity Prices'!$B:$B,$D521,'Annuity Prices'!$E:$E,$G521),IF($B521="RAB Short",SUMIFS('RAB Prices Short'!AO:AO,'RAB Prices Short'!$B:$B,'All Prices combined'!$D521,'RAB Prices Short'!$E:$E,'All Prices combined'!$G521),IF($B521="RAB Long",SUMIFS('RAB Prices Long'!AO:AO,'RAB Prices Long'!$B:$B,'All Prices combined'!$D521,'RAB Prices Long'!$E:$E,'All Prices combined'!$G521)))),2)</f>
        <v>58.51</v>
      </c>
      <c r="AM521" s="2">
        <f>ROUND(IF($B521="Annuity",SUMIFS('Annuity Prices'!AP:AP,'Annuity Prices'!$B:$B,$D521,'Annuity Prices'!$E:$E,$G521),IF($B521="RAB Short",SUMIFS('RAB Prices Short'!AP:AP,'RAB Prices Short'!$B:$B,'All Prices combined'!$D521,'RAB Prices Short'!$E:$E,'All Prices combined'!$G521),IF($B521="RAB Long",SUMIFS('RAB Prices Long'!AP:AP,'RAB Prices Long'!$B:$B,'All Prices combined'!$D521,'RAB Prices Long'!$E:$E,'All Prices combined'!$G521)))),2)</f>
        <v>59.97</v>
      </c>
      <c r="AN521" s="2">
        <f>ROUND(IF($B521="Annuity",SUMIFS('Annuity Prices'!AQ:AQ,'Annuity Prices'!$B:$B,$D521,'Annuity Prices'!$E:$E,$G521),IF($B521="RAB Short",SUMIFS('RAB Prices Short'!AQ:AQ,'RAB Prices Short'!$B:$B,'All Prices combined'!$D521,'RAB Prices Short'!$E:$E,'All Prices combined'!$G521),IF($B521="RAB Long",SUMIFS('RAB Prices Long'!AQ:AQ,'RAB Prices Long'!$B:$B,'All Prices combined'!$D521,'RAB Prices Long'!$E:$E,'All Prices combined'!$G521)))),2)</f>
        <v>61.47</v>
      </c>
      <c r="AO521" s="2">
        <f>ROUND(IF($B521="Annuity",SUMIFS('Annuity Prices'!AR:AR,'Annuity Prices'!$B:$B,$D521,'Annuity Prices'!$E:$E,$G521),IF($B521="RAB Short",SUMIFS('RAB Prices Short'!AR:AR,'RAB Prices Short'!$B:$B,'All Prices combined'!$D521,'RAB Prices Short'!$E:$E,'All Prices combined'!$G521),IF($B521="RAB Long",SUMIFS('RAB Prices Long'!AR:AR,'RAB Prices Long'!$B:$B,'All Prices combined'!$D521,'RAB Prices Long'!$E:$E,'All Prices combined'!$G521)))),2)</f>
        <v>0</v>
      </c>
      <c r="AP521" s="2">
        <f>ROUND(IF($B521="Annuity",SUMIFS('Annuity Prices'!AS:AS,'Annuity Prices'!$B:$B,$D521,'Annuity Prices'!$E:$E,$G521),IF($B521="RAB Short",SUMIFS('RAB Prices Short'!AS:AS,'RAB Prices Short'!$B:$B,'All Prices combined'!$D521,'RAB Prices Short'!$E:$E,'All Prices combined'!$G521),IF($B521="RAB Long",SUMIFS('RAB Prices Long'!AS:AS,'RAB Prices Long'!$B:$B,'All Prices combined'!$D521,'RAB Prices Long'!$E:$E,'All Prices combined'!$G521)))),2)</f>
        <v>0</v>
      </c>
      <c r="AQ521" s="2">
        <f>ROUND(IF($B521="Annuity",SUMIFS('Annuity Prices'!AT:AT,'Annuity Prices'!$B:$B,$D521,'Annuity Prices'!$E:$E,$G521),IF($B521="RAB Short",SUMIFS('RAB Prices Short'!AT:AT,'RAB Prices Short'!$B:$B,'All Prices combined'!$D521,'RAB Prices Short'!$E:$E,'All Prices combined'!$G521),IF($B521="RAB Long",SUMIFS('RAB Prices Long'!AT:AT,'RAB Prices Long'!$B:$B,'All Prices combined'!$D521,'RAB Prices Long'!$E:$E,'All Prices combined'!$G521)))),2)</f>
        <v>23.08</v>
      </c>
      <c r="AR521" s="2">
        <f>ROUND(IF($B521="Annuity",SUMIFS('Annuity Prices'!AU:AU,'Annuity Prices'!$B:$B,$D521,'Annuity Prices'!$E:$E,$G521),IF($B521="RAB Short",SUMIFS('RAB Prices Short'!AU:AU,'RAB Prices Short'!$B:$B,'All Prices combined'!$D521,'RAB Prices Short'!$E:$E,'All Prices combined'!$G521),IF($B521="RAB Long",SUMIFS('RAB Prices Long'!AU:AU,'RAB Prices Long'!$B:$B,'All Prices combined'!$D521,'RAB Prices Long'!$E:$E,'All Prices combined'!$G521)))),2)</f>
        <v>23.95</v>
      </c>
      <c r="AS521" s="2">
        <f>ROUND(IF($B521="Annuity",SUMIFS('Annuity Prices'!AV:AV,'Annuity Prices'!$B:$B,$D521,'Annuity Prices'!$E:$E,$G521),IF($B521="RAB Short",SUMIFS('RAB Prices Short'!AV:AV,'RAB Prices Short'!$B:$B,'All Prices combined'!$D521,'RAB Prices Short'!$E:$E,'All Prices combined'!$G521),IF($B521="RAB Long",SUMIFS('RAB Prices Long'!AV:AV,'RAB Prices Long'!$B:$B,'All Prices combined'!$D521,'RAB Prices Long'!$E:$E,'All Prices combined'!$G521)))),2)</f>
        <v>24.63</v>
      </c>
      <c r="AT521" s="2">
        <f>ROUND(IF($B521="Annuity",SUMIFS('Annuity Prices'!AW:AW,'Annuity Prices'!$B:$B,$D521,'Annuity Prices'!$E:$E,$G521),IF($B521="RAB Short",SUMIFS('RAB Prices Short'!AW:AW,'RAB Prices Short'!$B:$B,'All Prices combined'!$D521,'RAB Prices Short'!$E:$E,'All Prices combined'!$G521),IF($B521="RAB Long",SUMIFS('RAB Prices Long'!AW:AW,'RAB Prices Long'!$B:$B,'All Prices combined'!$D521,'RAB Prices Long'!$E:$E,'All Prices combined'!$G521)))),2)</f>
        <v>25.36</v>
      </c>
      <c r="AU521" s="2">
        <f>ROUND(IF($B521="Annuity",SUMIFS('Annuity Prices'!AX:AX,'Annuity Prices'!$B:$B,$D521,'Annuity Prices'!$E:$E,$G521),IF($B521="RAB Short",SUMIFS('RAB Prices Short'!AX:AX,'RAB Prices Short'!$B:$B,'All Prices combined'!$D521,'RAB Prices Short'!$E:$E,'All Prices combined'!$G521),IF($B521="RAB Long",SUMIFS('RAB Prices Long'!AX:AX,'RAB Prices Long'!$B:$B,'All Prices combined'!$D521,'RAB Prices Long'!$E:$E,'All Prices combined'!$G521)))),2)</f>
        <v>26.14</v>
      </c>
      <c r="AV521" s="2">
        <f>ROUND(IF($B521="Annuity",SUMIFS('Annuity Prices'!AY:AY,'Annuity Prices'!$B:$B,$D521,'Annuity Prices'!$E:$E,$G521),IF($B521="RAB Short",SUMIFS('RAB Prices Short'!AY:AY,'RAB Prices Short'!$B:$B,'All Prices combined'!$D521,'RAB Prices Short'!$E:$E,'All Prices combined'!$G521),IF($B521="RAB Long",SUMIFS('RAB Prices Long'!AY:AY,'RAB Prices Long'!$B:$B,'All Prices combined'!$D521,'RAB Prices Long'!$E:$E,'All Prices combined'!$G521)))),2)</f>
        <v>26.8</v>
      </c>
      <c r="AW521" s="2">
        <f>ROUND(IF($B521="Annuity",SUMIFS('Annuity Prices'!AZ:AZ,'Annuity Prices'!$B:$B,$D521,'Annuity Prices'!$E:$E,$G521),IF($B521="RAB Short",SUMIFS('RAB Prices Short'!AZ:AZ,'RAB Prices Short'!$B:$B,'All Prices combined'!$D521,'RAB Prices Short'!$E:$E,'All Prices combined'!$G521),IF($B521="RAB Long",SUMIFS('RAB Prices Long'!AZ:AZ,'RAB Prices Long'!$B:$B,'All Prices combined'!$D521,'RAB Prices Long'!$E:$E,'All Prices combined'!$G521)))),2)</f>
        <v>27.47</v>
      </c>
      <c r="AX521" s="2">
        <f>ROUND(IF($B521="Annuity",SUMIFS('Annuity Prices'!BA:BA,'Annuity Prices'!$B:$B,$D521,'Annuity Prices'!$E:$E,$G521),IF($B521="RAB Short",SUMIFS('RAB Prices Short'!BA:BA,'RAB Prices Short'!$B:$B,'All Prices combined'!$D521,'RAB Prices Short'!$E:$E,'All Prices combined'!$G521),IF($B521="RAB Long",SUMIFS('RAB Prices Long'!BA:BA,'RAB Prices Long'!$B:$B,'All Prices combined'!$D521,'RAB Prices Long'!$E:$E,'All Prices combined'!$G521)))),2)</f>
        <v>28.79</v>
      </c>
      <c r="AY521" s="2">
        <f>ROUND(IF($B521="Annuity",SUMIFS('Annuity Prices'!BB:BB,'Annuity Prices'!$B:$B,$D521,'Annuity Prices'!$E:$E,$G521),IF($B521="RAB Short",SUMIFS('RAB Prices Short'!BB:BB,'RAB Prices Short'!$B:$B,'All Prices combined'!$D521,'RAB Prices Short'!$E:$E,'All Prices combined'!$G521),IF($B521="RAB Long",SUMIFS('RAB Prices Long'!BB:BB,'RAB Prices Long'!$B:$B,'All Prices combined'!$D521,'RAB Prices Long'!$E:$E,'All Prices combined'!$G521)))),2)</f>
        <v>29.52</v>
      </c>
      <c r="AZ521" s="2">
        <f>ROUND(IF($B521="Annuity",SUMIFS('Annuity Prices'!BC:BC,'Annuity Prices'!$B:$B,$D521,'Annuity Prices'!$E:$E,$G521),IF($B521="RAB Short",SUMIFS('RAB Prices Short'!BC:BC,'RAB Prices Short'!$B:$B,'All Prices combined'!$D521,'RAB Prices Short'!$E:$E,'All Prices combined'!$G521),IF($B521="RAB Long",SUMIFS('RAB Prices Long'!BC:BC,'RAB Prices Long'!$B:$B,'All Prices combined'!$D521,'RAB Prices Long'!$E:$E,'All Prices combined'!$G521)))),2)</f>
        <v>30.25</v>
      </c>
      <c r="BA521" s="2">
        <f>ROUND(IF($B521="Annuity",SUMIFS('Annuity Prices'!BD:BD,'Annuity Prices'!$B:$B,$D521,'Annuity Prices'!$E:$E,$G521),IF($B521="RAB Short",SUMIFS('RAB Prices Short'!BD:BD,'RAB Prices Short'!$B:$B,'All Prices combined'!$D521,'RAB Prices Short'!$E:$E,'All Prices combined'!$G521),IF($B521="RAB Long",SUMIFS('RAB Prices Long'!BD:BD,'RAB Prices Long'!$B:$B,'All Prices combined'!$D521,'RAB Prices Long'!$E:$E,'All Prices combined'!$G521)))),2)</f>
        <v>31.01</v>
      </c>
      <c r="BB521" s="2">
        <f>ROUND(IF($B521="Annuity",SUMIFS('Annuity Prices'!BE:BE,'Annuity Prices'!$B:$B,$D521,'Annuity Prices'!$E:$E,$G521),IF($B521="RAB Short",SUMIFS('RAB Prices Short'!BE:BE,'RAB Prices Short'!$B:$B,'All Prices combined'!$D521,'RAB Prices Short'!$E:$E,'All Prices combined'!$G521),IF($B521="RAB Long",SUMIFS('RAB Prices Long'!BE:BE,'RAB Prices Long'!$B:$B,'All Prices combined'!$D521,'RAB Prices Long'!$E:$E,'All Prices combined'!$G521)))),2)</f>
        <v>33.159999999999997</v>
      </c>
      <c r="BC521" s="2">
        <f>ROUND(IF($B521="Annuity",SUMIFS('Annuity Prices'!BF:BF,'Annuity Prices'!$B:$B,$D521,'Annuity Prices'!$E:$E,$G521),IF($B521="RAB Short",SUMIFS('RAB Prices Short'!BF:BF,'RAB Prices Short'!$B:$B,'All Prices combined'!$D521,'RAB Prices Short'!$E:$E,'All Prices combined'!$G521),IF($B521="RAB Long",SUMIFS('RAB Prices Long'!BF:BF,'RAB Prices Long'!$B:$B,'All Prices combined'!$D521,'RAB Prices Long'!$E:$E,'All Prices combined'!$G521)))),2)</f>
        <v>35.909999999999997</v>
      </c>
      <c r="BD521" s="2">
        <f>ROUND(IF($B521="Annuity",SUMIFS('Annuity Prices'!BG:BG,'Annuity Prices'!$B:$B,$D521,'Annuity Prices'!$E:$E,$G521),IF($B521="RAB Short",SUMIFS('RAB Prices Short'!BG:BG,'RAB Prices Short'!$B:$B,'All Prices combined'!$D521,'RAB Prices Short'!$E:$E,'All Prices combined'!$G521),IF($B521="RAB Long",SUMIFS('RAB Prices Long'!BG:BG,'RAB Prices Long'!$B:$B,'All Prices combined'!$D521,'RAB Prices Long'!$E:$E,'All Prices combined'!$G521)))),2)</f>
        <v>36.81</v>
      </c>
      <c r="BE521" s="2">
        <f>ROUND(IF($B521="Annuity",SUMIFS('Annuity Prices'!BH:BH,'Annuity Prices'!$B:$B,$D521,'Annuity Prices'!$E:$E,$G521),IF($B521="RAB Short",SUMIFS('RAB Prices Short'!BH:BH,'RAB Prices Short'!$B:$B,'All Prices combined'!$D521,'RAB Prices Short'!$E:$E,'All Prices combined'!$G521),IF($B521="RAB Long",SUMIFS('RAB Prices Long'!BH:BH,'RAB Prices Long'!$B:$B,'All Prices combined'!$D521,'RAB Prices Long'!$E:$E,'All Prices combined'!$G521)))),2)</f>
        <v>37.729999999999997</v>
      </c>
      <c r="BF521" s="2">
        <f>ROUND(IF($B521="Annuity",SUMIFS('Annuity Prices'!BI:BI,'Annuity Prices'!$B:$B,$D521,'Annuity Prices'!$E:$E,$G521),IF($B521="RAB Short",SUMIFS('RAB Prices Short'!BI:BI,'RAB Prices Short'!$B:$B,'All Prices combined'!$D521,'RAB Prices Short'!$E:$E,'All Prices combined'!$G521),IF($B521="RAB Long",SUMIFS('RAB Prices Long'!BI:BI,'RAB Prices Long'!$B:$B,'All Prices combined'!$D521,'RAB Prices Long'!$E:$E,'All Prices combined'!$G521)))),2)</f>
        <v>39.57</v>
      </c>
      <c r="BG521" s="2">
        <f>ROUND(IF($B521="Annuity",SUMIFS('Annuity Prices'!BJ:BJ,'Annuity Prices'!$B:$B,$D521,'Annuity Prices'!$E:$E,$G521),IF($B521="RAB Short",SUMIFS('RAB Prices Short'!BJ:BJ,'RAB Prices Short'!$B:$B,'All Prices combined'!$D521,'RAB Prices Short'!$E:$E,'All Prices combined'!$G521),IF($B521="RAB Long",SUMIFS('RAB Prices Long'!BJ:BJ,'RAB Prices Long'!$B:$B,'All Prices combined'!$D521,'RAB Prices Long'!$E:$E,'All Prices combined'!$G521)))),2)</f>
        <v>40.56</v>
      </c>
      <c r="BH521" s="2">
        <f>ROUND(IF($B521="Annuity",SUMIFS('Annuity Prices'!BK:BK,'Annuity Prices'!$B:$B,$D521,'Annuity Prices'!$E:$E,$G521),IF($B521="RAB Short",SUMIFS('RAB Prices Short'!BK:BK,'RAB Prices Short'!$B:$B,'All Prices combined'!$D521,'RAB Prices Short'!$E:$E,'All Prices combined'!$G521),IF($B521="RAB Long",SUMIFS('RAB Prices Long'!BK:BK,'RAB Prices Long'!$B:$B,'All Prices combined'!$D521,'RAB Prices Long'!$E:$E,'All Prices combined'!$G521)))),2)</f>
        <v>41.58</v>
      </c>
      <c r="BI521" s="2">
        <f>ROUND(IF($B521="Annuity",SUMIFS('Annuity Prices'!BL:BL,'Annuity Prices'!$B:$B,$D521,'Annuity Prices'!$E:$E,$G521),IF($B521="RAB Short",SUMIFS('RAB Prices Short'!BL:BL,'RAB Prices Short'!$B:$B,'All Prices combined'!$D521,'RAB Prices Short'!$E:$E,'All Prices combined'!$G521),IF($B521="RAB Long",SUMIFS('RAB Prices Long'!BL:BL,'RAB Prices Long'!$B:$B,'All Prices combined'!$D521,'RAB Prices Long'!$E:$E,'All Prices combined'!$G521)))),2)</f>
        <v>42.62</v>
      </c>
      <c r="BJ521" s="2">
        <f>ROUND(IF($B521="Annuity",SUMIFS('Annuity Prices'!BM:BM,'Annuity Prices'!$B:$B,$D521,'Annuity Prices'!$E:$E,$G521),IF($B521="RAB Short",SUMIFS('RAB Prices Short'!BM:BM,'RAB Prices Short'!$B:$B,'All Prices combined'!$D521,'RAB Prices Short'!$E:$E,'All Prices combined'!$G521),IF($B521="RAB Long",SUMIFS('RAB Prices Long'!BM:BM,'RAB Prices Long'!$B:$B,'All Prices combined'!$D521,'RAB Prices Long'!$E:$E,'All Prices combined'!$G521)))),2)</f>
        <v>44.71</v>
      </c>
      <c r="BK521" s="2">
        <f>ROUND(IF($B521="Annuity",SUMIFS('Annuity Prices'!BN:BN,'Annuity Prices'!$B:$B,$D521,'Annuity Prices'!$E:$E,$G521),IF($B521="RAB Short",SUMIFS('RAB Prices Short'!BN:BN,'RAB Prices Short'!$B:$B,'All Prices combined'!$D521,'RAB Prices Short'!$E:$E,'All Prices combined'!$G521),IF($B521="RAB Long",SUMIFS('RAB Prices Long'!BN:BN,'RAB Prices Long'!$B:$B,'All Prices combined'!$D521,'RAB Prices Long'!$E:$E,'All Prices combined'!$G521)))),2)</f>
        <v>45.82</v>
      </c>
      <c r="BL521" s="2">
        <f>ROUND(IF($B521="Annuity",SUMIFS('Annuity Prices'!BO:BO,'Annuity Prices'!$B:$B,$D521,'Annuity Prices'!$E:$E,$G521),IF($B521="RAB Short",SUMIFS('RAB Prices Short'!BO:BO,'RAB Prices Short'!$B:$B,'All Prices combined'!$D521,'RAB Prices Short'!$E:$E,'All Prices combined'!$G521),IF($B521="RAB Long",SUMIFS('RAB Prices Long'!BO:BO,'RAB Prices Long'!$B:$B,'All Prices combined'!$D521,'RAB Prices Long'!$E:$E,'All Prices combined'!$G521)))),2)</f>
        <v>46.97</v>
      </c>
      <c r="BM521" s="2">
        <f>ROUND(IF($B521="Annuity",SUMIFS('Annuity Prices'!BP:BP,'Annuity Prices'!$B:$B,$D521,'Annuity Prices'!$E:$E,$G521),IF($B521="RAB Short",SUMIFS('RAB Prices Short'!BP:BP,'RAB Prices Short'!$B:$B,'All Prices combined'!$D521,'RAB Prices Short'!$E:$E,'All Prices combined'!$G521),IF($B521="RAB Long",SUMIFS('RAB Prices Long'!BP:BP,'RAB Prices Long'!$B:$B,'All Prices combined'!$D521,'RAB Prices Long'!$E:$E,'All Prices combined'!$G521)))),2)</f>
        <v>48.15</v>
      </c>
      <c r="BN521" s="2">
        <f>ROUND(IF($B521="Annuity",SUMIFS('Annuity Prices'!BQ:BQ,'Annuity Prices'!$B:$B,$D521,'Annuity Prices'!$E:$E,$G521),IF($B521="RAB Short",SUMIFS('RAB Prices Short'!BQ:BQ,'RAB Prices Short'!$B:$B,'All Prices combined'!$D521,'RAB Prices Short'!$E:$E,'All Prices combined'!$G521),IF($B521="RAB Long",SUMIFS('RAB Prices Long'!BQ:BQ,'RAB Prices Long'!$B:$B,'All Prices combined'!$D521,'RAB Prices Long'!$E:$E,'All Prices combined'!$G521)))),2)</f>
        <v>50.51</v>
      </c>
      <c r="BO521" s="2">
        <f>ROUND(IF($B521="Annuity",SUMIFS('Annuity Prices'!BR:BR,'Annuity Prices'!$B:$B,$D521,'Annuity Prices'!$E:$E,$G521),IF($B521="RAB Short",SUMIFS('RAB Prices Short'!BR:BR,'RAB Prices Short'!$B:$B,'All Prices combined'!$D521,'RAB Prices Short'!$E:$E,'All Prices combined'!$G521),IF($B521="RAB Long",SUMIFS('RAB Prices Long'!BR:BR,'RAB Prices Long'!$B:$B,'All Prices combined'!$D521,'RAB Prices Long'!$E:$E,'All Prices combined'!$G521)))),2)</f>
        <v>51.78</v>
      </c>
      <c r="BP521" s="2">
        <f>ROUND(IF($B521="Annuity",SUMIFS('Annuity Prices'!BS:BS,'Annuity Prices'!$B:$B,$D521,'Annuity Prices'!$E:$E,$G521),IF($B521="RAB Short",SUMIFS('RAB Prices Short'!BS:BS,'RAB Prices Short'!$B:$B,'All Prices combined'!$D521,'RAB Prices Short'!$E:$E,'All Prices combined'!$G521),IF($B521="RAB Long",SUMIFS('RAB Prices Long'!BS:BS,'RAB Prices Long'!$B:$B,'All Prices combined'!$D521,'RAB Prices Long'!$E:$E,'All Prices combined'!$G521)))),2)</f>
        <v>53.07</v>
      </c>
      <c r="BQ521" s="2">
        <f>ROUND(IF($B521="Annuity",SUMIFS('Annuity Prices'!BT:BT,'Annuity Prices'!$B:$B,$D521,'Annuity Prices'!$E:$E,$G521),IF($B521="RAB Short",SUMIFS('RAB Prices Short'!BT:BT,'RAB Prices Short'!$B:$B,'All Prices combined'!$D521,'RAB Prices Short'!$E:$E,'All Prices combined'!$G521),IF($B521="RAB Long",SUMIFS('RAB Prices Long'!BT:BT,'RAB Prices Long'!$B:$B,'All Prices combined'!$D521,'RAB Prices Long'!$E:$E,'All Prices combined'!$G521)))),2)</f>
        <v>54.4</v>
      </c>
      <c r="BR521" s="2">
        <f>ROUND(IF($B521="Annuity",SUMIFS('Annuity Prices'!BU:BU,'Annuity Prices'!$B:$B,$D521,'Annuity Prices'!$E:$E,$G521),IF($B521="RAB Short",SUMIFS('RAB Prices Short'!BU:BU,'RAB Prices Short'!$B:$B,'All Prices combined'!$D521,'RAB Prices Short'!$E:$E,'All Prices combined'!$G521),IF($B521="RAB Long",SUMIFS('RAB Prices Long'!BU:BU,'RAB Prices Long'!$B:$B,'All Prices combined'!$D521,'RAB Prices Long'!$E:$E,'All Prices combined'!$G521)))),2)</f>
        <v>57.09</v>
      </c>
      <c r="BS521" s="2">
        <f>ROUND(IF($B521="Annuity",SUMIFS('Annuity Prices'!BV:BV,'Annuity Prices'!$B:$B,$D521,'Annuity Prices'!$E:$E,$G521),IF($B521="RAB Short",SUMIFS('RAB Prices Short'!BV:BV,'RAB Prices Short'!$B:$B,'All Prices combined'!$D521,'RAB Prices Short'!$E:$E,'All Prices combined'!$G521),IF($B521="RAB Long",SUMIFS('RAB Prices Long'!BV:BV,'RAB Prices Long'!$B:$B,'All Prices combined'!$D521,'RAB Prices Long'!$E:$E,'All Prices combined'!$G521)))),2)</f>
        <v>58.51</v>
      </c>
      <c r="BT521" s="2">
        <f>ROUND(IF($B521="Annuity",SUMIFS('Annuity Prices'!BW:BW,'Annuity Prices'!$B:$B,$D521,'Annuity Prices'!$E:$E,$G521),IF($B521="RAB Short",SUMIFS('RAB Prices Short'!BW:BW,'RAB Prices Short'!$B:$B,'All Prices combined'!$D521,'RAB Prices Short'!$E:$E,'All Prices combined'!$G521),IF($B521="RAB Long",SUMIFS('RAB Prices Long'!BW:BW,'RAB Prices Long'!$B:$B,'All Prices combined'!$D521,'RAB Prices Long'!$E:$E,'All Prices combined'!$G521)))),2)</f>
        <v>59.97</v>
      </c>
      <c r="BU521" s="2">
        <f>ROUND(IF($B521="Annuity",SUMIFS('Annuity Prices'!BX:BX,'Annuity Prices'!$B:$B,$D521,'Annuity Prices'!$E:$E,$G521),IF($B521="RAB Short",SUMIFS('RAB Prices Short'!BX:BX,'RAB Prices Short'!$B:$B,'All Prices combined'!$D521,'RAB Prices Short'!$E:$E,'All Prices combined'!$G521),IF($B521="RAB Long",SUMIFS('RAB Prices Long'!BX:BX,'RAB Prices Long'!$B:$B,'All Prices combined'!$D521,'RAB Prices Long'!$E:$E,'All Prices combined'!$G521)))),2)</f>
        <v>61.47</v>
      </c>
    </row>
    <row r="522" spans="2:73" x14ac:dyDescent="0.25">
      <c r="B522" t="s">
        <v>45</v>
      </c>
      <c r="C522">
        <v>25</v>
      </c>
      <c r="E522" t="s">
        <v>203</v>
      </c>
      <c r="G522" t="s">
        <v>205</v>
      </c>
      <c r="I522" s="2">
        <f>ROUND(IF($B522="Annuity",SUMIFS('Annuity Prices'!L:L,'Annuity Prices'!$B:$B,$D522,'Annuity Prices'!$E:$E,$G522),IF($B522="RAB Short",SUMIFS('RAB Prices Short'!L:L,'RAB Prices Short'!$B:$B,'All Prices combined'!$D522,'RAB Prices Short'!$E:$E,'All Prices combined'!$G522),IF($B522="RAB Long",SUMIFS('RAB Prices Long'!L:L,'RAB Prices Long'!$B:$B,'All Prices combined'!$D522,'RAB Prices Long'!$E:$E,'All Prices combined'!$G522)))),2)</f>
        <v>0</v>
      </c>
      <c r="J522" s="2">
        <f>ROUND(IF($B522="Annuity",SUMIFS('Annuity Prices'!M:M,'Annuity Prices'!$B:$B,$D522,'Annuity Prices'!$E:$E,$G522),IF($B522="RAB Short",SUMIFS('RAB Prices Short'!M:M,'RAB Prices Short'!$B:$B,'All Prices combined'!$D522,'RAB Prices Short'!$E:$E,'All Prices combined'!$G522),IF($B522="RAB Long",SUMIFS('RAB Prices Long'!M:M,'RAB Prices Long'!$B:$B,'All Prices combined'!$D522,'RAB Prices Long'!$E:$E,'All Prices combined'!$G522)))),2)</f>
        <v>0</v>
      </c>
      <c r="K522" s="2">
        <f>ROUND(IF($B522="Annuity",SUMIFS('Annuity Prices'!N:N,'Annuity Prices'!$B:$B,$D522,'Annuity Prices'!$E:$E,$G522),IF($B522="RAB Short",SUMIFS('RAB Prices Short'!N:N,'RAB Prices Short'!$B:$B,'All Prices combined'!$D522,'RAB Prices Short'!$E:$E,'All Prices combined'!$G522),IF($B522="RAB Long",SUMIFS('RAB Prices Long'!N:N,'RAB Prices Long'!$B:$B,'All Prices combined'!$D522,'RAB Prices Long'!$E:$E,'All Prices combined'!$G522)))),2)</f>
        <v>0</v>
      </c>
      <c r="L522" s="2">
        <f>ROUND(IF($B522="Annuity",SUMIFS('Annuity Prices'!O:O,'Annuity Prices'!$B:$B,$D522,'Annuity Prices'!$E:$E,$G522),IF($B522="RAB Short",SUMIFS('RAB Prices Short'!O:O,'RAB Prices Short'!$B:$B,'All Prices combined'!$D522,'RAB Prices Short'!$E:$E,'All Prices combined'!$G522),IF($B522="RAB Long",SUMIFS('RAB Prices Long'!O:O,'RAB Prices Long'!$B:$B,'All Prices combined'!$D522,'RAB Prices Long'!$E:$E,'All Prices combined'!$G522)))),2)</f>
        <v>0</v>
      </c>
      <c r="M522" s="2">
        <f>ROUND(IF($B522="Annuity",SUMIFS('Annuity Prices'!P:P,'Annuity Prices'!$B:$B,$D522,'Annuity Prices'!$E:$E,$G522),IF($B522="RAB Short",SUMIFS('RAB Prices Short'!P:P,'RAB Prices Short'!$B:$B,'All Prices combined'!$D522,'RAB Prices Short'!$E:$E,'All Prices combined'!$G522),IF($B522="RAB Long",SUMIFS('RAB Prices Long'!P:P,'RAB Prices Long'!$B:$B,'All Prices combined'!$D522,'RAB Prices Long'!$E:$E,'All Prices combined'!$G522)))),2)</f>
        <v>0</v>
      </c>
      <c r="N522" s="2">
        <f>ROUND(IF($B522="Annuity",SUMIFS('Annuity Prices'!Q:Q,'Annuity Prices'!$B:$B,$D522,'Annuity Prices'!$E:$E,$G522),IF($B522="RAB Short",SUMIFS('RAB Prices Short'!Q:Q,'RAB Prices Short'!$B:$B,'All Prices combined'!$D522,'RAB Prices Short'!$E:$E,'All Prices combined'!$G522),IF($B522="RAB Long",SUMIFS('RAB Prices Long'!Q:Q,'RAB Prices Long'!$B:$B,'All Prices combined'!$D522,'RAB Prices Long'!$E:$E,'All Prices combined'!$G522)))),2)</f>
        <v>0</v>
      </c>
      <c r="O522" s="2">
        <f>ROUND(IF($B522="Annuity",SUMIFS('Annuity Prices'!R:R,'Annuity Prices'!$B:$B,$D522,'Annuity Prices'!$E:$E,$G522),IF($B522="RAB Short",SUMIFS('RAB Prices Short'!R:R,'RAB Prices Short'!$B:$B,'All Prices combined'!$D522,'RAB Prices Short'!$E:$E,'All Prices combined'!$G522),IF($B522="RAB Long",SUMIFS('RAB Prices Long'!R:R,'RAB Prices Long'!$B:$B,'All Prices combined'!$D522,'RAB Prices Long'!$E:$E,'All Prices combined'!$G522)))),2)</f>
        <v>0</v>
      </c>
      <c r="P522" s="2">
        <f>ROUND(IF($B522="Annuity",SUMIFS('Annuity Prices'!S:S,'Annuity Prices'!$B:$B,$D522,'Annuity Prices'!$E:$E,$G522),IF($B522="RAB Short",SUMIFS('RAB Prices Short'!S:S,'RAB Prices Short'!$B:$B,'All Prices combined'!$D522,'RAB Prices Short'!$E:$E,'All Prices combined'!$G522),IF($B522="RAB Long",SUMIFS('RAB Prices Long'!S:S,'RAB Prices Long'!$B:$B,'All Prices combined'!$D522,'RAB Prices Long'!$E:$E,'All Prices combined'!$G522)))),2)</f>
        <v>0</v>
      </c>
      <c r="Q522" s="2">
        <f>ROUND(IF($B522="Annuity",SUMIFS('Annuity Prices'!T:T,'Annuity Prices'!$B:$B,$D522,'Annuity Prices'!$E:$E,$G522),IF($B522="RAB Short",SUMIFS('RAB Prices Short'!T:T,'RAB Prices Short'!$B:$B,'All Prices combined'!$D522,'RAB Prices Short'!$E:$E,'All Prices combined'!$G522),IF($B522="RAB Long",SUMIFS('RAB Prices Long'!T:T,'RAB Prices Long'!$B:$B,'All Prices combined'!$D522,'RAB Prices Long'!$E:$E,'All Prices combined'!$G522)))),2)</f>
        <v>0</v>
      </c>
      <c r="R522" s="2">
        <f>ROUND(IF($B522="Annuity",SUMIFS('Annuity Prices'!U:U,'Annuity Prices'!$B:$B,$D522,'Annuity Prices'!$E:$E,$G522),IF($B522="RAB Short",SUMIFS('RAB Prices Short'!U:U,'RAB Prices Short'!$B:$B,'All Prices combined'!$D522,'RAB Prices Short'!$E:$E,'All Prices combined'!$G522),IF($B522="RAB Long",SUMIFS('RAB Prices Long'!U:U,'RAB Prices Long'!$B:$B,'All Prices combined'!$D522,'RAB Prices Long'!$E:$E,'All Prices combined'!$G522)))),2)</f>
        <v>0</v>
      </c>
      <c r="S522" s="2">
        <f>ROUND(IF($B522="Annuity",SUMIFS('Annuity Prices'!V:V,'Annuity Prices'!$B:$B,$D522,'Annuity Prices'!$E:$E,$G522),IF($B522="RAB Short",SUMIFS('RAB Prices Short'!V:V,'RAB Prices Short'!$B:$B,'All Prices combined'!$D522,'RAB Prices Short'!$E:$E,'All Prices combined'!$G522),IF($B522="RAB Long",SUMIFS('RAB Prices Long'!V:V,'RAB Prices Long'!$B:$B,'All Prices combined'!$D522,'RAB Prices Long'!$E:$E,'All Prices combined'!$G522)))),2)</f>
        <v>0</v>
      </c>
      <c r="T522" s="2">
        <f>ROUND(IF($B522="Annuity",SUMIFS('Annuity Prices'!W:W,'Annuity Prices'!$B:$B,$D522,'Annuity Prices'!$E:$E,$G522),IF($B522="RAB Short",SUMIFS('RAB Prices Short'!W:W,'RAB Prices Short'!$B:$B,'All Prices combined'!$D522,'RAB Prices Short'!$E:$E,'All Prices combined'!$G522),IF($B522="RAB Long",SUMIFS('RAB Prices Long'!W:W,'RAB Prices Long'!$B:$B,'All Prices combined'!$D522,'RAB Prices Long'!$E:$E,'All Prices combined'!$G522)))),2)</f>
        <v>0</v>
      </c>
      <c r="U522" s="2">
        <f>ROUND(IF($B522="Annuity",SUMIFS('Annuity Prices'!X:X,'Annuity Prices'!$B:$B,$D522,'Annuity Prices'!$E:$E,$G522),IF($B522="RAB Short",SUMIFS('RAB Prices Short'!X:X,'RAB Prices Short'!$B:$B,'All Prices combined'!$D522,'RAB Prices Short'!$E:$E,'All Prices combined'!$G522),IF($B522="RAB Long",SUMIFS('RAB Prices Long'!X:X,'RAB Prices Long'!$B:$B,'All Prices combined'!$D522,'RAB Prices Long'!$E:$E,'All Prices combined'!$G522)))),2)</f>
        <v>0</v>
      </c>
      <c r="V522" s="2">
        <f>ROUND(IF($B522="Annuity",SUMIFS('Annuity Prices'!Y:Y,'Annuity Prices'!$B:$B,$D522,'Annuity Prices'!$E:$E,$G522),IF($B522="RAB Short",SUMIFS('RAB Prices Short'!Y:Y,'RAB Prices Short'!$B:$B,'All Prices combined'!$D522,'RAB Prices Short'!$E:$E,'All Prices combined'!$G522),IF($B522="RAB Long",SUMIFS('RAB Prices Long'!Y:Y,'RAB Prices Long'!$B:$B,'All Prices combined'!$D522,'RAB Prices Long'!$E:$E,'All Prices combined'!$G522)))),2)</f>
        <v>0</v>
      </c>
      <c r="W522" s="2">
        <f>ROUND(IF($B522="Annuity",SUMIFS('Annuity Prices'!Z:Z,'Annuity Prices'!$B:$B,$D522,'Annuity Prices'!$E:$E,$G522),IF($B522="RAB Short",SUMIFS('RAB Prices Short'!Z:Z,'RAB Prices Short'!$B:$B,'All Prices combined'!$D522,'RAB Prices Short'!$E:$E,'All Prices combined'!$G522),IF($B522="RAB Long",SUMIFS('RAB Prices Long'!Z:Z,'RAB Prices Long'!$B:$B,'All Prices combined'!$D522,'RAB Prices Long'!$E:$E,'All Prices combined'!$G522)))),2)</f>
        <v>0</v>
      </c>
      <c r="X522" s="2">
        <f>ROUND(IF($B522="Annuity",SUMIFS('Annuity Prices'!AA:AA,'Annuity Prices'!$B:$B,$D522,'Annuity Prices'!$E:$E,$G522),IF($B522="RAB Short",SUMIFS('RAB Prices Short'!AA:AA,'RAB Prices Short'!$B:$B,'All Prices combined'!$D522,'RAB Prices Short'!$E:$E,'All Prices combined'!$G522),IF($B522="RAB Long",SUMIFS('RAB Prices Long'!AA:AA,'RAB Prices Long'!$B:$B,'All Prices combined'!$D522,'RAB Prices Long'!$E:$E,'All Prices combined'!$G522)))),2)</f>
        <v>0</v>
      </c>
      <c r="Y522" s="2">
        <f>ROUND(IF($B522="Annuity",SUMIFS('Annuity Prices'!AB:AB,'Annuity Prices'!$B:$B,$D522,'Annuity Prices'!$E:$E,$G522),IF($B522="RAB Short",SUMIFS('RAB Prices Short'!AB:AB,'RAB Prices Short'!$B:$B,'All Prices combined'!$D522,'RAB Prices Short'!$E:$E,'All Prices combined'!$G522),IF($B522="RAB Long",SUMIFS('RAB Prices Long'!AB:AB,'RAB Prices Long'!$B:$B,'All Prices combined'!$D522,'RAB Prices Long'!$E:$E,'All Prices combined'!$G522)))),2)</f>
        <v>0</v>
      </c>
      <c r="Z522" s="2">
        <f>ROUND(IF($B522="Annuity",SUMIFS('Annuity Prices'!AC:AC,'Annuity Prices'!$B:$B,$D522,'Annuity Prices'!$E:$E,$G522),IF($B522="RAB Short",SUMIFS('RAB Prices Short'!AC:AC,'RAB Prices Short'!$B:$B,'All Prices combined'!$D522,'RAB Prices Short'!$E:$E,'All Prices combined'!$G522),IF($B522="RAB Long",SUMIFS('RAB Prices Long'!AC:AC,'RAB Prices Long'!$B:$B,'All Prices combined'!$D522,'RAB Prices Long'!$E:$E,'All Prices combined'!$G522)))),2)</f>
        <v>0</v>
      </c>
      <c r="AA522" s="2">
        <f>ROUND(IF($B522="Annuity",SUMIFS('Annuity Prices'!AD:AD,'Annuity Prices'!$B:$B,$D522,'Annuity Prices'!$E:$E,$G522),IF($B522="RAB Short",SUMIFS('RAB Prices Short'!AD:AD,'RAB Prices Short'!$B:$B,'All Prices combined'!$D522,'RAB Prices Short'!$E:$E,'All Prices combined'!$G522),IF($B522="RAB Long",SUMIFS('RAB Prices Long'!AD:AD,'RAB Prices Long'!$B:$B,'All Prices combined'!$D522,'RAB Prices Long'!$E:$E,'All Prices combined'!$G522)))),2)</f>
        <v>0</v>
      </c>
      <c r="AB522" s="2">
        <f>ROUND(IF($B522="Annuity",SUMIFS('Annuity Prices'!AE:AE,'Annuity Prices'!$B:$B,$D522,'Annuity Prices'!$E:$E,$G522),IF($B522="RAB Short",SUMIFS('RAB Prices Short'!AE:AE,'RAB Prices Short'!$B:$B,'All Prices combined'!$D522,'RAB Prices Short'!$E:$E,'All Prices combined'!$G522),IF($B522="RAB Long",SUMIFS('RAB Prices Long'!AE:AE,'RAB Prices Long'!$B:$B,'All Prices combined'!$D522,'RAB Prices Long'!$E:$E,'All Prices combined'!$G522)))),2)</f>
        <v>0</v>
      </c>
      <c r="AC522" s="2">
        <f>ROUND(IF($B522="Annuity",SUMIFS('Annuity Prices'!AF:AF,'Annuity Prices'!$B:$B,$D522,'Annuity Prices'!$E:$E,$G522),IF($B522="RAB Short",SUMIFS('RAB Prices Short'!AF:AF,'RAB Prices Short'!$B:$B,'All Prices combined'!$D522,'RAB Prices Short'!$E:$E,'All Prices combined'!$G522),IF($B522="RAB Long",SUMIFS('RAB Prices Long'!AF:AF,'RAB Prices Long'!$B:$B,'All Prices combined'!$D522,'RAB Prices Long'!$E:$E,'All Prices combined'!$G522)))),2)</f>
        <v>0</v>
      </c>
      <c r="AD522" s="2">
        <f>ROUND(IF($B522="Annuity",SUMIFS('Annuity Prices'!AG:AG,'Annuity Prices'!$B:$B,$D522,'Annuity Prices'!$E:$E,$G522),IF($B522="RAB Short",SUMIFS('RAB Prices Short'!AG:AG,'RAB Prices Short'!$B:$B,'All Prices combined'!$D522,'RAB Prices Short'!$E:$E,'All Prices combined'!$G522),IF($B522="RAB Long",SUMIFS('RAB Prices Long'!AG:AG,'RAB Prices Long'!$B:$B,'All Prices combined'!$D522,'RAB Prices Long'!$E:$E,'All Prices combined'!$G522)))),2)</f>
        <v>0</v>
      </c>
      <c r="AE522" s="2">
        <f>ROUND(IF($B522="Annuity",SUMIFS('Annuity Prices'!AH:AH,'Annuity Prices'!$B:$B,$D522,'Annuity Prices'!$E:$E,$G522),IF($B522="RAB Short",SUMIFS('RAB Prices Short'!AH:AH,'RAB Prices Short'!$B:$B,'All Prices combined'!$D522,'RAB Prices Short'!$E:$E,'All Prices combined'!$G522),IF($B522="RAB Long",SUMIFS('RAB Prices Long'!AH:AH,'RAB Prices Long'!$B:$B,'All Prices combined'!$D522,'RAB Prices Long'!$E:$E,'All Prices combined'!$G522)))),2)</f>
        <v>0</v>
      </c>
      <c r="AF522" s="2">
        <f>ROUND(IF($B522="Annuity",SUMIFS('Annuity Prices'!AI:AI,'Annuity Prices'!$B:$B,$D522,'Annuity Prices'!$E:$E,$G522),IF($B522="RAB Short",SUMIFS('RAB Prices Short'!AI:AI,'RAB Prices Short'!$B:$B,'All Prices combined'!$D522,'RAB Prices Short'!$E:$E,'All Prices combined'!$G522),IF($B522="RAB Long",SUMIFS('RAB Prices Long'!AI:AI,'RAB Prices Long'!$B:$B,'All Prices combined'!$D522,'RAB Prices Long'!$E:$E,'All Prices combined'!$G522)))),2)</f>
        <v>0</v>
      </c>
      <c r="AG522" s="2">
        <f>ROUND(IF($B522="Annuity",SUMIFS('Annuity Prices'!AJ:AJ,'Annuity Prices'!$B:$B,$D522,'Annuity Prices'!$E:$E,$G522),IF($B522="RAB Short",SUMIFS('RAB Prices Short'!AJ:AJ,'RAB Prices Short'!$B:$B,'All Prices combined'!$D522,'RAB Prices Short'!$E:$E,'All Prices combined'!$G522),IF($B522="RAB Long",SUMIFS('RAB Prices Long'!AJ:AJ,'RAB Prices Long'!$B:$B,'All Prices combined'!$D522,'RAB Prices Long'!$E:$E,'All Prices combined'!$G522)))),2)</f>
        <v>0</v>
      </c>
      <c r="AH522" s="2">
        <f>ROUND(IF($B522="Annuity",SUMIFS('Annuity Prices'!AK:AK,'Annuity Prices'!$B:$B,$D522,'Annuity Prices'!$E:$E,$G522),IF($B522="RAB Short",SUMIFS('RAB Prices Short'!AK:AK,'RAB Prices Short'!$B:$B,'All Prices combined'!$D522,'RAB Prices Short'!$E:$E,'All Prices combined'!$G522),IF($B522="RAB Long",SUMIFS('RAB Prices Long'!AK:AK,'RAB Prices Long'!$B:$B,'All Prices combined'!$D522,'RAB Prices Long'!$E:$E,'All Prices combined'!$G522)))),2)</f>
        <v>0</v>
      </c>
      <c r="AI522" s="2">
        <f>ROUND(IF($B522="Annuity",SUMIFS('Annuity Prices'!AL:AL,'Annuity Prices'!$B:$B,$D522,'Annuity Prices'!$E:$E,$G522),IF($B522="RAB Short",SUMIFS('RAB Prices Short'!AL:AL,'RAB Prices Short'!$B:$B,'All Prices combined'!$D522,'RAB Prices Short'!$E:$E,'All Prices combined'!$G522),IF($B522="RAB Long",SUMIFS('RAB Prices Long'!AL:AL,'RAB Prices Long'!$B:$B,'All Prices combined'!$D522,'RAB Prices Long'!$E:$E,'All Prices combined'!$G522)))),2)</f>
        <v>0</v>
      </c>
      <c r="AJ522" s="2">
        <f>ROUND(IF($B522="Annuity",SUMIFS('Annuity Prices'!AM:AM,'Annuity Prices'!$B:$B,$D522,'Annuity Prices'!$E:$E,$G522),IF($B522="RAB Short",SUMIFS('RAB Prices Short'!AM:AM,'RAB Prices Short'!$B:$B,'All Prices combined'!$D522,'RAB Prices Short'!$E:$E,'All Prices combined'!$G522),IF($B522="RAB Long",SUMIFS('RAB Prices Long'!AM:AM,'RAB Prices Long'!$B:$B,'All Prices combined'!$D522,'RAB Prices Long'!$E:$E,'All Prices combined'!$G522)))),2)</f>
        <v>0</v>
      </c>
      <c r="AK522" s="2">
        <f>ROUND(IF($B522="Annuity",SUMIFS('Annuity Prices'!AN:AN,'Annuity Prices'!$B:$B,$D522,'Annuity Prices'!$E:$E,$G522),IF($B522="RAB Short",SUMIFS('RAB Prices Short'!AN:AN,'RAB Prices Short'!$B:$B,'All Prices combined'!$D522,'RAB Prices Short'!$E:$E,'All Prices combined'!$G522),IF($B522="RAB Long",SUMIFS('RAB Prices Long'!AN:AN,'RAB Prices Long'!$B:$B,'All Prices combined'!$D522,'RAB Prices Long'!$E:$E,'All Prices combined'!$G522)))),2)</f>
        <v>0</v>
      </c>
      <c r="AL522" s="2">
        <f>ROUND(IF($B522="Annuity",SUMIFS('Annuity Prices'!AO:AO,'Annuity Prices'!$B:$B,$D522,'Annuity Prices'!$E:$E,$G522),IF($B522="RAB Short",SUMIFS('RAB Prices Short'!AO:AO,'RAB Prices Short'!$B:$B,'All Prices combined'!$D522,'RAB Prices Short'!$E:$E,'All Prices combined'!$G522),IF($B522="RAB Long",SUMIFS('RAB Prices Long'!AO:AO,'RAB Prices Long'!$B:$B,'All Prices combined'!$D522,'RAB Prices Long'!$E:$E,'All Prices combined'!$G522)))),2)</f>
        <v>0</v>
      </c>
      <c r="AM522" s="2">
        <f>ROUND(IF($B522="Annuity",SUMIFS('Annuity Prices'!AP:AP,'Annuity Prices'!$B:$B,$D522,'Annuity Prices'!$E:$E,$G522),IF($B522="RAB Short",SUMIFS('RAB Prices Short'!AP:AP,'RAB Prices Short'!$B:$B,'All Prices combined'!$D522,'RAB Prices Short'!$E:$E,'All Prices combined'!$G522),IF($B522="RAB Long",SUMIFS('RAB Prices Long'!AP:AP,'RAB Prices Long'!$B:$B,'All Prices combined'!$D522,'RAB Prices Long'!$E:$E,'All Prices combined'!$G522)))),2)</f>
        <v>0</v>
      </c>
      <c r="AN522" s="2">
        <f>ROUND(IF($B522="Annuity",SUMIFS('Annuity Prices'!AQ:AQ,'Annuity Prices'!$B:$B,$D522,'Annuity Prices'!$E:$E,$G522),IF($B522="RAB Short",SUMIFS('RAB Prices Short'!AQ:AQ,'RAB Prices Short'!$B:$B,'All Prices combined'!$D522,'RAB Prices Short'!$E:$E,'All Prices combined'!$G522),IF($B522="RAB Long",SUMIFS('RAB Prices Long'!AQ:AQ,'RAB Prices Long'!$B:$B,'All Prices combined'!$D522,'RAB Prices Long'!$E:$E,'All Prices combined'!$G522)))),2)</f>
        <v>0</v>
      </c>
      <c r="AO522" s="2">
        <f>ROUND(IF($B522="Annuity",SUMIFS('Annuity Prices'!AR:AR,'Annuity Prices'!$B:$B,$D522,'Annuity Prices'!$E:$E,$G522),IF($B522="RAB Short",SUMIFS('RAB Prices Short'!AR:AR,'RAB Prices Short'!$B:$B,'All Prices combined'!$D522,'RAB Prices Short'!$E:$E,'All Prices combined'!$G522),IF($B522="RAB Long",SUMIFS('RAB Prices Long'!AR:AR,'RAB Prices Long'!$B:$B,'All Prices combined'!$D522,'RAB Prices Long'!$E:$E,'All Prices combined'!$G522)))),2)</f>
        <v>0</v>
      </c>
      <c r="AP522" s="2">
        <f>ROUND(IF($B522="Annuity",SUMIFS('Annuity Prices'!AS:AS,'Annuity Prices'!$B:$B,$D522,'Annuity Prices'!$E:$E,$G522),IF($B522="RAB Short",SUMIFS('RAB Prices Short'!AS:AS,'RAB Prices Short'!$B:$B,'All Prices combined'!$D522,'RAB Prices Short'!$E:$E,'All Prices combined'!$G522),IF($B522="RAB Long",SUMIFS('RAB Prices Long'!AS:AS,'RAB Prices Long'!$B:$B,'All Prices combined'!$D522,'RAB Prices Long'!$E:$E,'All Prices combined'!$G522)))),2)</f>
        <v>0</v>
      </c>
      <c r="AQ522" s="2">
        <f>ROUND(IF($B522="Annuity",SUMIFS('Annuity Prices'!AT:AT,'Annuity Prices'!$B:$B,$D522,'Annuity Prices'!$E:$E,$G522),IF($B522="RAB Short",SUMIFS('RAB Prices Short'!AT:AT,'RAB Prices Short'!$B:$B,'All Prices combined'!$D522,'RAB Prices Short'!$E:$E,'All Prices combined'!$G522),IF($B522="RAB Long",SUMIFS('RAB Prices Long'!AT:AT,'RAB Prices Long'!$B:$B,'All Prices combined'!$D522,'RAB Prices Long'!$E:$E,'All Prices combined'!$G522)))),2)</f>
        <v>0</v>
      </c>
      <c r="AR522" s="2">
        <f>ROUND(IF($B522="Annuity",SUMIFS('Annuity Prices'!AU:AU,'Annuity Prices'!$B:$B,$D522,'Annuity Prices'!$E:$E,$G522),IF($B522="RAB Short",SUMIFS('RAB Prices Short'!AU:AU,'RAB Prices Short'!$B:$B,'All Prices combined'!$D522,'RAB Prices Short'!$E:$E,'All Prices combined'!$G522),IF($B522="RAB Long",SUMIFS('RAB Prices Long'!AU:AU,'RAB Prices Long'!$B:$B,'All Prices combined'!$D522,'RAB Prices Long'!$E:$E,'All Prices combined'!$G522)))),2)</f>
        <v>0</v>
      </c>
      <c r="AS522" s="2">
        <f>ROUND(IF($B522="Annuity",SUMIFS('Annuity Prices'!AV:AV,'Annuity Prices'!$B:$B,$D522,'Annuity Prices'!$E:$E,$G522),IF($B522="RAB Short",SUMIFS('RAB Prices Short'!AV:AV,'RAB Prices Short'!$B:$B,'All Prices combined'!$D522,'RAB Prices Short'!$E:$E,'All Prices combined'!$G522),IF($B522="RAB Long",SUMIFS('RAB Prices Long'!AV:AV,'RAB Prices Long'!$B:$B,'All Prices combined'!$D522,'RAB Prices Long'!$E:$E,'All Prices combined'!$G522)))),2)</f>
        <v>0</v>
      </c>
      <c r="AT522" s="2">
        <f>ROUND(IF($B522="Annuity",SUMIFS('Annuity Prices'!AW:AW,'Annuity Prices'!$B:$B,$D522,'Annuity Prices'!$E:$E,$G522),IF($B522="RAB Short",SUMIFS('RAB Prices Short'!AW:AW,'RAB Prices Short'!$B:$B,'All Prices combined'!$D522,'RAB Prices Short'!$E:$E,'All Prices combined'!$G522),IF($B522="RAB Long",SUMIFS('RAB Prices Long'!AW:AW,'RAB Prices Long'!$B:$B,'All Prices combined'!$D522,'RAB Prices Long'!$E:$E,'All Prices combined'!$G522)))),2)</f>
        <v>0</v>
      </c>
      <c r="AU522" s="2">
        <f>ROUND(IF($B522="Annuity",SUMIFS('Annuity Prices'!AX:AX,'Annuity Prices'!$B:$B,$D522,'Annuity Prices'!$E:$E,$G522),IF($B522="RAB Short",SUMIFS('RAB Prices Short'!AX:AX,'RAB Prices Short'!$B:$B,'All Prices combined'!$D522,'RAB Prices Short'!$E:$E,'All Prices combined'!$G522),IF($B522="RAB Long",SUMIFS('RAB Prices Long'!AX:AX,'RAB Prices Long'!$B:$B,'All Prices combined'!$D522,'RAB Prices Long'!$E:$E,'All Prices combined'!$G522)))),2)</f>
        <v>0</v>
      </c>
      <c r="AV522" s="2">
        <f>ROUND(IF($B522="Annuity",SUMIFS('Annuity Prices'!AY:AY,'Annuity Prices'!$B:$B,$D522,'Annuity Prices'!$E:$E,$G522),IF($B522="RAB Short",SUMIFS('RAB Prices Short'!AY:AY,'RAB Prices Short'!$B:$B,'All Prices combined'!$D522,'RAB Prices Short'!$E:$E,'All Prices combined'!$G522),IF($B522="RAB Long",SUMIFS('RAB Prices Long'!AY:AY,'RAB Prices Long'!$B:$B,'All Prices combined'!$D522,'RAB Prices Long'!$E:$E,'All Prices combined'!$G522)))),2)</f>
        <v>0</v>
      </c>
      <c r="AW522" s="2">
        <f>ROUND(IF($B522="Annuity",SUMIFS('Annuity Prices'!AZ:AZ,'Annuity Prices'!$B:$B,$D522,'Annuity Prices'!$E:$E,$G522),IF($B522="RAB Short",SUMIFS('RAB Prices Short'!AZ:AZ,'RAB Prices Short'!$B:$B,'All Prices combined'!$D522,'RAB Prices Short'!$E:$E,'All Prices combined'!$G522),IF($B522="RAB Long",SUMIFS('RAB Prices Long'!AZ:AZ,'RAB Prices Long'!$B:$B,'All Prices combined'!$D522,'RAB Prices Long'!$E:$E,'All Prices combined'!$G522)))),2)</f>
        <v>0</v>
      </c>
      <c r="AX522" s="2">
        <f>ROUND(IF($B522="Annuity",SUMIFS('Annuity Prices'!BA:BA,'Annuity Prices'!$B:$B,$D522,'Annuity Prices'!$E:$E,$G522),IF($B522="RAB Short",SUMIFS('RAB Prices Short'!BA:BA,'RAB Prices Short'!$B:$B,'All Prices combined'!$D522,'RAB Prices Short'!$E:$E,'All Prices combined'!$G522),IF($B522="RAB Long",SUMIFS('RAB Prices Long'!BA:BA,'RAB Prices Long'!$B:$B,'All Prices combined'!$D522,'RAB Prices Long'!$E:$E,'All Prices combined'!$G522)))),2)</f>
        <v>0</v>
      </c>
      <c r="AY522" s="2">
        <f>ROUND(IF($B522="Annuity",SUMIFS('Annuity Prices'!BB:BB,'Annuity Prices'!$B:$B,$D522,'Annuity Prices'!$E:$E,$G522),IF($B522="RAB Short",SUMIFS('RAB Prices Short'!BB:BB,'RAB Prices Short'!$B:$B,'All Prices combined'!$D522,'RAB Prices Short'!$E:$E,'All Prices combined'!$G522),IF($B522="RAB Long",SUMIFS('RAB Prices Long'!BB:BB,'RAB Prices Long'!$B:$B,'All Prices combined'!$D522,'RAB Prices Long'!$E:$E,'All Prices combined'!$G522)))),2)</f>
        <v>0</v>
      </c>
      <c r="AZ522" s="2">
        <f>ROUND(IF($B522="Annuity",SUMIFS('Annuity Prices'!BC:BC,'Annuity Prices'!$B:$B,$D522,'Annuity Prices'!$E:$E,$G522),IF($B522="RAB Short",SUMIFS('RAB Prices Short'!BC:BC,'RAB Prices Short'!$B:$B,'All Prices combined'!$D522,'RAB Prices Short'!$E:$E,'All Prices combined'!$G522),IF($B522="RAB Long",SUMIFS('RAB Prices Long'!BC:BC,'RAB Prices Long'!$B:$B,'All Prices combined'!$D522,'RAB Prices Long'!$E:$E,'All Prices combined'!$G522)))),2)</f>
        <v>0</v>
      </c>
      <c r="BA522" s="2">
        <f>ROUND(IF($B522="Annuity",SUMIFS('Annuity Prices'!BD:BD,'Annuity Prices'!$B:$B,$D522,'Annuity Prices'!$E:$E,$G522),IF($B522="RAB Short",SUMIFS('RAB Prices Short'!BD:BD,'RAB Prices Short'!$B:$B,'All Prices combined'!$D522,'RAB Prices Short'!$E:$E,'All Prices combined'!$G522),IF($B522="RAB Long",SUMIFS('RAB Prices Long'!BD:BD,'RAB Prices Long'!$B:$B,'All Prices combined'!$D522,'RAB Prices Long'!$E:$E,'All Prices combined'!$G522)))),2)</f>
        <v>0</v>
      </c>
      <c r="BB522" s="2">
        <f>ROUND(IF($B522="Annuity",SUMIFS('Annuity Prices'!BE:BE,'Annuity Prices'!$B:$B,$D522,'Annuity Prices'!$E:$E,$G522),IF($B522="RAB Short",SUMIFS('RAB Prices Short'!BE:BE,'RAB Prices Short'!$B:$B,'All Prices combined'!$D522,'RAB Prices Short'!$E:$E,'All Prices combined'!$G522),IF($B522="RAB Long",SUMIFS('RAB Prices Long'!BE:BE,'RAB Prices Long'!$B:$B,'All Prices combined'!$D522,'RAB Prices Long'!$E:$E,'All Prices combined'!$G522)))),2)</f>
        <v>0</v>
      </c>
      <c r="BC522" s="2">
        <f>ROUND(IF($B522="Annuity",SUMIFS('Annuity Prices'!BF:BF,'Annuity Prices'!$B:$B,$D522,'Annuity Prices'!$E:$E,$G522),IF($B522="RAB Short",SUMIFS('RAB Prices Short'!BF:BF,'RAB Prices Short'!$B:$B,'All Prices combined'!$D522,'RAB Prices Short'!$E:$E,'All Prices combined'!$G522),IF($B522="RAB Long",SUMIFS('RAB Prices Long'!BF:BF,'RAB Prices Long'!$B:$B,'All Prices combined'!$D522,'RAB Prices Long'!$E:$E,'All Prices combined'!$G522)))),2)</f>
        <v>0</v>
      </c>
      <c r="BD522" s="2">
        <f>ROUND(IF($B522="Annuity",SUMIFS('Annuity Prices'!BG:BG,'Annuity Prices'!$B:$B,$D522,'Annuity Prices'!$E:$E,$G522),IF($B522="RAB Short",SUMIFS('RAB Prices Short'!BG:BG,'RAB Prices Short'!$B:$B,'All Prices combined'!$D522,'RAB Prices Short'!$E:$E,'All Prices combined'!$G522),IF($B522="RAB Long",SUMIFS('RAB Prices Long'!BG:BG,'RAB Prices Long'!$B:$B,'All Prices combined'!$D522,'RAB Prices Long'!$E:$E,'All Prices combined'!$G522)))),2)</f>
        <v>0</v>
      </c>
      <c r="BE522" s="2">
        <f>ROUND(IF($B522="Annuity",SUMIFS('Annuity Prices'!BH:BH,'Annuity Prices'!$B:$B,$D522,'Annuity Prices'!$E:$E,$G522),IF($B522="RAB Short",SUMIFS('RAB Prices Short'!BH:BH,'RAB Prices Short'!$B:$B,'All Prices combined'!$D522,'RAB Prices Short'!$E:$E,'All Prices combined'!$G522),IF($B522="RAB Long",SUMIFS('RAB Prices Long'!BH:BH,'RAB Prices Long'!$B:$B,'All Prices combined'!$D522,'RAB Prices Long'!$E:$E,'All Prices combined'!$G522)))),2)</f>
        <v>0</v>
      </c>
      <c r="BF522" s="2">
        <f>ROUND(IF($B522="Annuity",SUMIFS('Annuity Prices'!BI:BI,'Annuity Prices'!$B:$B,$D522,'Annuity Prices'!$E:$E,$G522),IF($B522="RAB Short",SUMIFS('RAB Prices Short'!BI:BI,'RAB Prices Short'!$B:$B,'All Prices combined'!$D522,'RAB Prices Short'!$E:$E,'All Prices combined'!$G522),IF($B522="RAB Long",SUMIFS('RAB Prices Long'!BI:BI,'RAB Prices Long'!$B:$B,'All Prices combined'!$D522,'RAB Prices Long'!$E:$E,'All Prices combined'!$G522)))),2)</f>
        <v>0</v>
      </c>
      <c r="BG522" s="2">
        <f>ROUND(IF($B522="Annuity",SUMIFS('Annuity Prices'!BJ:BJ,'Annuity Prices'!$B:$B,$D522,'Annuity Prices'!$E:$E,$G522),IF($B522="RAB Short",SUMIFS('RAB Prices Short'!BJ:BJ,'RAB Prices Short'!$B:$B,'All Prices combined'!$D522,'RAB Prices Short'!$E:$E,'All Prices combined'!$G522),IF($B522="RAB Long",SUMIFS('RAB Prices Long'!BJ:BJ,'RAB Prices Long'!$B:$B,'All Prices combined'!$D522,'RAB Prices Long'!$E:$E,'All Prices combined'!$G522)))),2)</f>
        <v>0</v>
      </c>
      <c r="BH522" s="2">
        <f>ROUND(IF($B522="Annuity",SUMIFS('Annuity Prices'!BK:BK,'Annuity Prices'!$B:$B,$D522,'Annuity Prices'!$E:$E,$G522),IF($B522="RAB Short",SUMIFS('RAB Prices Short'!BK:BK,'RAB Prices Short'!$B:$B,'All Prices combined'!$D522,'RAB Prices Short'!$E:$E,'All Prices combined'!$G522),IF($B522="RAB Long",SUMIFS('RAB Prices Long'!BK:BK,'RAB Prices Long'!$B:$B,'All Prices combined'!$D522,'RAB Prices Long'!$E:$E,'All Prices combined'!$G522)))),2)</f>
        <v>0</v>
      </c>
      <c r="BI522" s="2">
        <f>ROUND(IF($B522="Annuity",SUMIFS('Annuity Prices'!BL:BL,'Annuity Prices'!$B:$B,$D522,'Annuity Prices'!$E:$E,$G522),IF($B522="RAB Short",SUMIFS('RAB Prices Short'!BL:BL,'RAB Prices Short'!$B:$B,'All Prices combined'!$D522,'RAB Prices Short'!$E:$E,'All Prices combined'!$G522),IF($B522="RAB Long",SUMIFS('RAB Prices Long'!BL:BL,'RAB Prices Long'!$B:$B,'All Prices combined'!$D522,'RAB Prices Long'!$E:$E,'All Prices combined'!$G522)))),2)</f>
        <v>0</v>
      </c>
      <c r="BJ522" s="2">
        <f>ROUND(IF($B522="Annuity",SUMIFS('Annuity Prices'!BM:BM,'Annuity Prices'!$B:$B,$D522,'Annuity Prices'!$E:$E,$G522),IF($B522="RAB Short",SUMIFS('RAB Prices Short'!BM:BM,'RAB Prices Short'!$B:$B,'All Prices combined'!$D522,'RAB Prices Short'!$E:$E,'All Prices combined'!$G522),IF($B522="RAB Long",SUMIFS('RAB Prices Long'!BM:BM,'RAB Prices Long'!$B:$B,'All Prices combined'!$D522,'RAB Prices Long'!$E:$E,'All Prices combined'!$G522)))),2)</f>
        <v>0</v>
      </c>
      <c r="BK522" s="2">
        <f>ROUND(IF($B522="Annuity",SUMIFS('Annuity Prices'!BN:BN,'Annuity Prices'!$B:$B,$D522,'Annuity Prices'!$E:$E,$G522),IF($B522="RAB Short",SUMIFS('RAB Prices Short'!BN:BN,'RAB Prices Short'!$B:$B,'All Prices combined'!$D522,'RAB Prices Short'!$E:$E,'All Prices combined'!$G522),IF($B522="RAB Long",SUMIFS('RAB Prices Long'!BN:BN,'RAB Prices Long'!$B:$B,'All Prices combined'!$D522,'RAB Prices Long'!$E:$E,'All Prices combined'!$G522)))),2)</f>
        <v>0</v>
      </c>
      <c r="BL522" s="2">
        <f>ROUND(IF($B522="Annuity",SUMIFS('Annuity Prices'!BO:BO,'Annuity Prices'!$B:$B,$D522,'Annuity Prices'!$E:$E,$G522),IF($B522="RAB Short",SUMIFS('RAB Prices Short'!BO:BO,'RAB Prices Short'!$B:$B,'All Prices combined'!$D522,'RAB Prices Short'!$E:$E,'All Prices combined'!$G522),IF($B522="RAB Long",SUMIFS('RAB Prices Long'!BO:BO,'RAB Prices Long'!$B:$B,'All Prices combined'!$D522,'RAB Prices Long'!$E:$E,'All Prices combined'!$G522)))),2)</f>
        <v>0</v>
      </c>
      <c r="BM522" s="2">
        <f>ROUND(IF($B522="Annuity",SUMIFS('Annuity Prices'!BP:BP,'Annuity Prices'!$B:$B,$D522,'Annuity Prices'!$E:$E,$G522),IF($B522="RAB Short",SUMIFS('RAB Prices Short'!BP:BP,'RAB Prices Short'!$B:$B,'All Prices combined'!$D522,'RAB Prices Short'!$E:$E,'All Prices combined'!$G522),IF($B522="RAB Long",SUMIFS('RAB Prices Long'!BP:BP,'RAB Prices Long'!$B:$B,'All Prices combined'!$D522,'RAB Prices Long'!$E:$E,'All Prices combined'!$G522)))),2)</f>
        <v>0</v>
      </c>
      <c r="BN522" s="2">
        <f>ROUND(IF($B522="Annuity",SUMIFS('Annuity Prices'!BQ:BQ,'Annuity Prices'!$B:$B,$D522,'Annuity Prices'!$E:$E,$G522),IF($B522="RAB Short",SUMIFS('RAB Prices Short'!BQ:BQ,'RAB Prices Short'!$B:$B,'All Prices combined'!$D522,'RAB Prices Short'!$E:$E,'All Prices combined'!$G522),IF($B522="RAB Long",SUMIFS('RAB Prices Long'!BQ:BQ,'RAB Prices Long'!$B:$B,'All Prices combined'!$D522,'RAB Prices Long'!$E:$E,'All Prices combined'!$G522)))),2)</f>
        <v>0</v>
      </c>
      <c r="BO522" s="2">
        <f>ROUND(IF($B522="Annuity",SUMIFS('Annuity Prices'!BR:BR,'Annuity Prices'!$B:$B,$D522,'Annuity Prices'!$E:$E,$G522),IF($B522="RAB Short",SUMIFS('RAB Prices Short'!BR:BR,'RAB Prices Short'!$B:$B,'All Prices combined'!$D522,'RAB Prices Short'!$E:$E,'All Prices combined'!$G522),IF($B522="RAB Long",SUMIFS('RAB Prices Long'!BR:BR,'RAB Prices Long'!$B:$B,'All Prices combined'!$D522,'RAB Prices Long'!$E:$E,'All Prices combined'!$G522)))),2)</f>
        <v>0</v>
      </c>
      <c r="BP522" s="2">
        <f>ROUND(IF($B522="Annuity",SUMIFS('Annuity Prices'!BS:BS,'Annuity Prices'!$B:$B,$D522,'Annuity Prices'!$E:$E,$G522),IF($B522="RAB Short",SUMIFS('RAB Prices Short'!BS:BS,'RAB Prices Short'!$B:$B,'All Prices combined'!$D522,'RAB Prices Short'!$E:$E,'All Prices combined'!$G522),IF($B522="RAB Long",SUMIFS('RAB Prices Long'!BS:BS,'RAB Prices Long'!$B:$B,'All Prices combined'!$D522,'RAB Prices Long'!$E:$E,'All Prices combined'!$G522)))),2)</f>
        <v>0</v>
      </c>
      <c r="BQ522" s="2">
        <f>ROUND(IF($B522="Annuity",SUMIFS('Annuity Prices'!BT:BT,'Annuity Prices'!$B:$B,$D522,'Annuity Prices'!$E:$E,$G522),IF($B522="RAB Short",SUMIFS('RAB Prices Short'!BT:BT,'RAB Prices Short'!$B:$B,'All Prices combined'!$D522,'RAB Prices Short'!$E:$E,'All Prices combined'!$G522),IF($B522="RAB Long",SUMIFS('RAB Prices Long'!BT:BT,'RAB Prices Long'!$B:$B,'All Prices combined'!$D522,'RAB Prices Long'!$E:$E,'All Prices combined'!$G522)))),2)</f>
        <v>0</v>
      </c>
      <c r="BR522" s="2">
        <f>ROUND(IF($B522="Annuity",SUMIFS('Annuity Prices'!BU:BU,'Annuity Prices'!$B:$B,$D522,'Annuity Prices'!$E:$E,$G522),IF($B522="RAB Short",SUMIFS('RAB Prices Short'!BU:BU,'RAB Prices Short'!$B:$B,'All Prices combined'!$D522,'RAB Prices Short'!$E:$E,'All Prices combined'!$G522),IF($B522="RAB Long",SUMIFS('RAB Prices Long'!BU:BU,'RAB Prices Long'!$B:$B,'All Prices combined'!$D522,'RAB Prices Long'!$E:$E,'All Prices combined'!$G522)))),2)</f>
        <v>0</v>
      </c>
      <c r="BS522" s="2">
        <f>ROUND(IF($B522="Annuity",SUMIFS('Annuity Prices'!BV:BV,'Annuity Prices'!$B:$B,$D522,'Annuity Prices'!$E:$E,$G522),IF($B522="RAB Short",SUMIFS('RAB Prices Short'!BV:BV,'RAB Prices Short'!$B:$B,'All Prices combined'!$D522,'RAB Prices Short'!$E:$E,'All Prices combined'!$G522),IF($B522="RAB Long",SUMIFS('RAB Prices Long'!BV:BV,'RAB Prices Long'!$B:$B,'All Prices combined'!$D522,'RAB Prices Long'!$E:$E,'All Prices combined'!$G522)))),2)</f>
        <v>0</v>
      </c>
      <c r="BT522" s="2">
        <f>ROUND(IF($B522="Annuity",SUMIFS('Annuity Prices'!BW:BW,'Annuity Prices'!$B:$B,$D522,'Annuity Prices'!$E:$E,$G522),IF($B522="RAB Short",SUMIFS('RAB Prices Short'!BW:BW,'RAB Prices Short'!$B:$B,'All Prices combined'!$D522,'RAB Prices Short'!$E:$E,'All Prices combined'!$G522),IF($B522="RAB Long",SUMIFS('RAB Prices Long'!BW:BW,'RAB Prices Long'!$B:$B,'All Prices combined'!$D522,'RAB Prices Long'!$E:$E,'All Prices combined'!$G522)))),2)</f>
        <v>0</v>
      </c>
      <c r="BU522" s="2">
        <f>ROUND(IF($B522="Annuity",SUMIFS('Annuity Prices'!BX:BX,'Annuity Prices'!$B:$B,$D522,'Annuity Prices'!$E:$E,$G522),IF($B522="RAB Short",SUMIFS('RAB Prices Short'!BX:BX,'RAB Prices Short'!$B:$B,'All Prices combined'!$D522,'RAB Prices Short'!$E:$E,'All Prices combined'!$G522),IF($B522="RAB Long",SUMIFS('RAB Prices Long'!BX:BX,'RAB Prices Long'!$B:$B,'All Prices combined'!$D522,'RAB Prices Long'!$E:$E,'All Prices combined'!$G522)))),2)</f>
        <v>0</v>
      </c>
    </row>
    <row r="523" spans="2:73" x14ac:dyDescent="0.25">
      <c r="B523" t="s">
        <v>45</v>
      </c>
      <c r="C523">
        <v>25</v>
      </c>
      <c r="D523" t="s">
        <v>205</v>
      </c>
      <c r="E523" t="s">
        <v>203</v>
      </c>
      <c r="F523">
        <v>25</v>
      </c>
      <c r="G523" t="s">
        <v>38</v>
      </c>
      <c r="H523" t="s">
        <v>128</v>
      </c>
      <c r="I523" s="2">
        <f>ROUND(IF($B523="Annuity",SUMIFS('Annuity Prices'!L:L,'Annuity Prices'!$B:$B,$D523,'Annuity Prices'!$E:$E,$G523),IF($B523="RAB Short",SUMIFS('RAB Prices Short'!L:L,'RAB Prices Short'!$B:$B,'All Prices combined'!$D523,'RAB Prices Short'!$E:$E,'All Prices combined'!$G523),IF($B523="RAB Long",SUMIFS('RAB Prices Long'!L:L,'RAB Prices Long'!$B:$B,'All Prices combined'!$D523,'RAB Prices Long'!$E:$E,'All Prices combined'!$G523)))),2)</f>
        <v>0</v>
      </c>
      <c r="J523" s="2">
        <f>ROUND(IF($B523="Annuity",SUMIFS('Annuity Prices'!M:M,'Annuity Prices'!$B:$B,$D523,'Annuity Prices'!$E:$E,$G523),IF($B523="RAB Short",SUMIFS('RAB Prices Short'!M:M,'RAB Prices Short'!$B:$B,'All Prices combined'!$D523,'RAB Prices Short'!$E:$E,'All Prices combined'!$G523),IF($B523="RAB Long",SUMIFS('RAB Prices Long'!M:M,'RAB Prices Long'!$B:$B,'All Prices combined'!$D523,'RAB Prices Long'!$E:$E,'All Prices combined'!$G523)))),2)</f>
        <v>0</v>
      </c>
      <c r="K523" s="2">
        <f>ROUND(IF($B523="Annuity",SUMIFS('Annuity Prices'!N:N,'Annuity Prices'!$B:$B,$D523,'Annuity Prices'!$E:$E,$G523),IF($B523="RAB Short",SUMIFS('RAB Prices Short'!N:N,'RAB Prices Short'!$B:$B,'All Prices combined'!$D523,'RAB Prices Short'!$E:$E,'All Prices combined'!$G523),IF($B523="RAB Long",SUMIFS('RAB Prices Long'!N:N,'RAB Prices Long'!$B:$B,'All Prices combined'!$D523,'RAB Prices Long'!$E:$E,'All Prices combined'!$G523)))),2)</f>
        <v>4.97</v>
      </c>
      <c r="L523" s="2">
        <f>ROUND(IF($B523="Annuity",SUMIFS('Annuity Prices'!O:O,'Annuity Prices'!$B:$B,$D523,'Annuity Prices'!$E:$E,$G523),IF($B523="RAB Short",SUMIFS('RAB Prices Short'!O:O,'RAB Prices Short'!$B:$B,'All Prices combined'!$D523,'RAB Prices Short'!$E:$E,'All Prices combined'!$G523),IF($B523="RAB Long",SUMIFS('RAB Prices Long'!O:O,'RAB Prices Long'!$B:$B,'All Prices combined'!$D523,'RAB Prices Long'!$E:$E,'All Prices combined'!$G523)))),2)</f>
        <v>5.1100000000000003</v>
      </c>
      <c r="M523" s="2">
        <f>ROUND(IF($B523="Annuity",SUMIFS('Annuity Prices'!P:P,'Annuity Prices'!$B:$B,$D523,'Annuity Prices'!$E:$E,$G523),IF($B523="RAB Short",SUMIFS('RAB Prices Short'!P:P,'RAB Prices Short'!$B:$B,'All Prices combined'!$D523,'RAB Prices Short'!$E:$E,'All Prices combined'!$G523),IF($B523="RAB Long",SUMIFS('RAB Prices Long'!P:P,'RAB Prices Long'!$B:$B,'All Prices combined'!$D523,'RAB Prices Long'!$E:$E,'All Prices combined'!$G523)))),2)</f>
        <v>5.19</v>
      </c>
      <c r="N523" s="2">
        <f>ROUND(IF($B523="Annuity",SUMIFS('Annuity Prices'!Q:Q,'Annuity Prices'!$B:$B,$D523,'Annuity Prices'!$E:$E,$G523),IF($B523="RAB Short",SUMIFS('RAB Prices Short'!Q:Q,'RAB Prices Short'!$B:$B,'All Prices combined'!$D523,'RAB Prices Short'!$E:$E,'All Prices combined'!$G523),IF($B523="RAB Long",SUMIFS('RAB Prices Long'!Q:Q,'RAB Prices Long'!$B:$B,'All Prices combined'!$D523,'RAB Prices Long'!$E:$E,'All Prices combined'!$G523)))),2)</f>
        <v>5.32</v>
      </c>
      <c r="O523" s="2">
        <f>ROUND(IF($B523="Annuity",SUMIFS('Annuity Prices'!R:R,'Annuity Prices'!$B:$B,$D523,'Annuity Prices'!$E:$E,$G523),IF($B523="RAB Short",SUMIFS('RAB Prices Short'!R:R,'RAB Prices Short'!$B:$B,'All Prices combined'!$D523,'RAB Prices Short'!$E:$E,'All Prices combined'!$G523),IF($B523="RAB Long",SUMIFS('RAB Prices Long'!R:R,'RAB Prices Long'!$B:$B,'All Prices combined'!$D523,'RAB Prices Long'!$E:$E,'All Prices combined'!$G523)))),2)</f>
        <v>5.45</v>
      </c>
      <c r="P523" s="2">
        <f>ROUND(IF($B523="Annuity",SUMIFS('Annuity Prices'!S:S,'Annuity Prices'!$B:$B,$D523,'Annuity Prices'!$E:$E,$G523),IF($B523="RAB Short",SUMIFS('RAB Prices Short'!S:S,'RAB Prices Short'!$B:$B,'All Prices combined'!$D523,'RAB Prices Short'!$E:$E,'All Prices combined'!$G523),IF($B523="RAB Long",SUMIFS('RAB Prices Long'!S:S,'RAB Prices Long'!$B:$B,'All Prices combined'!$D523,'RAB Prices Long'!$E:$E,'All Prices combined'!$G523)))),2)</f>
        <v>5.59</v>
      </c>
      <c r="Q523" s="2">
        <f>ROUND(IF($B523="Annuity",SUMIFS('Annuity Prices'!T:T,'Annuity Prices'!$B:$B,$D523,'Annuity Prices'!$E:$E,$G523),IF($B523="RAB Short",SUMIFS('RAB Prices Short'!T:T,'RAB Prices Short'!$B:$B,'All Prices combined'!$D523,'RAB Prices Short'!$E:$E,'All Prices combined'!$G523),IF($B523="RAB Long",SUMIFS('RAB Prices Long'!T:T,'RAB Prices Long'!$B:$B,'All Prices combined'!$D523,'RAB Prices Long'!$E:$E,'All Prices combined'!$G523)))),2)</f>
        <v>6.11</v>
      </c>
      <c r="R523" s="2">
        <f>ROUND(IF($B523="Annuity",SUMIFS('Annuity Prices'!U:U,'Annuity Prices'!$B:$B,$D523,'Annuity Prices'!$E:$E,$G523),IF($B523="RAB Short",SUMIFS('RAB Prices Short'!U:U,'RAB Prices Short'!$B:$B,'All Prices combined'!$D523,'RAB Prices Short'!$E:$E,'All Prices combined'!$G523),IF($B523="RAB Long",SUMIFS('RAB Prices Long'!U:U,'RAB Prices Long'!$B:$B,'All Prices combined'!$D523,'RAB Prices Long'!$E:$E,'All Prices combined'!$G523)))),2)</f>
        <v>6.26</v>
      </c>
      <c r="S523" s="2">
        <f>ROUND(IF($B523="Annuity",SUMIFS('Annuity Prices'!V:V,'Annuity Prices'!$B:$B,$D523,'Annuity Prices'!$E:$E,$G523),IF($B523="RAB Short",SUMIFS('RAB Prices Short'!V:V,'RAB Prices Short'!$B:$B,'All Prices combined'!$D523,'RAB Prices Short'!$E:$E,'All Prices combined'!$G523),IF($B523="RAB Long",SUMIFS('RAB Prices Long'!V:V,'RAB Prices Long'!$B:$B,'All Prices combined'!$D523,'RAB Prices Long'!$E:$E,'All Prices combined'!$G523)))),2)</f>
        <v>6.42</v>
      </c>
      <c r="T523" s="2">
        <f>ROUND(IF($B523="Annuity",SUMIFS('Annuity Prices'!W:W,'Annuity Prices'!$B:$B,$D523,'Annuity Prices'!$E:$E,$G523),IF($B523="RAB Short",SUMIFS('RAB Prices Short'!W:W,'RAB Prices Short'!$B:$B,'All Prices combined'!$D523,'RAB Prices Short'!$E:$E,'All Prices combined'!$G523),IF($B523="RAB Long",SUMIFS('RAB Prices Long'!W:W,'RAB Prices Long'!$B:$B,'All Prices combined'!$D523,'RAB Prices Long'!$E:$E,'All Prices combined'!$G523)))),2)</f>
        <v>6.58</v>
      </c>
      <c r="U523" s="2">
        <f>ROUND(IF($B523="Annuity",SUMIFS('Annuity Prices'!X:X,'Annuity Prices'!$B:$B,$D523,'Annuity Prices'!$E:$E,$G523),IF($B523="RAB Short",SUMIFS('RAB Prices Short'!X:X,'RAB Prices Short'!$B:$B,'All Prices combined'!$D523,'RAB Prices Short'!$E:$E,'All Prices combined'!$G523),IF($B523="RAB Long",SUMIFS('RAB Prices Long'!X:X,'RAB Prices Long'!$B:$B,'All Prices combined'!$D523,'RAB Prices Long'!$E:$E,'All Prices combined'!$G523)))),2)</f>
        <v>6.98</v>
      </c>
      <c r="V523" s="2">
        <f>ROUND(IF($B523="Annuity",SUMIFS('Annuity Prices'!Y:Y,'Annuity Prices'!$B:$B,$D523,'Annuity Prices'!$E:$E,$G523),IF($B523="RAB Short",SUMIFS('RAB Prices Short'!Y:Y,'RAB Prices Short'!$B:$B,'All Prices combined'!$D523,'RAB Prices Short'!$E:$E,'All Prices combined'!$G523),IF($B523="RAB Long",SUMIFS('RAB Prices Long'!Y:Y,'RAB Prices Long'!$B:$B,'All Prices combined'!$D523,'RAB Prices Long'!$E:$E,'All Prices combined'!$G523)))),2)</f>
        <v>7.15</v>
      </c>
      <c r="W523" s="2">
        <f>ROUND(IF($B523="Annuity",SUMIFS('Annuity Prices'!Z:Z,'Annuity Prices'!$B:$B,$D523,'Annuity Prices'!$E:$E,$G523),IF($B523="RAB Short",SUMIFS('RAB Prices Short'!Z:Z,'RAB Prices Short'!$B:$B,'All Prices combined'!$D523,'RAB Prices Short'!$E:$E,'All Prices combined'!$G523),IF($B523="RAB Long",SUMIFS('RAB Prices Long'!Z:Z,'RAB Prices Long'!$B:$B,'All Prices combined'!$D523,'RAB Prices Long'!$E:$E,'All Prices combined'!$G523)))),2)</f>
        <v>7.33</v>
      </c>
      <c r="X523" s="2">
        <f>ROUND(IF($B523="Annuity",SUMIFS('Annuity Prices'!AA:AA,'Annuity Prices'!$B:$B,$D523,'Annuity Prices'!$E:$E,$G523),IF($B523="RAB Short",SUMIFS('RAB Prices Short'!AA:AA,'RAB Prices Short'!$B:$B,'All Prices combined'!$D523,'RAB Prices Short'!$E:$E,'All Prices combined'!$G523),IF($B523="RAB Long",SUMIFS('RAB Prices Long'!AA:AA,'RAB Prices Long'!$B:$B,'All Prices combined'!$D523,'RAB Prices Long'!$E:$E,'All Prices combined'!$G523)))),2)</f>
        <v>7.52</v>
      </c>
      <c r="Y523" s="2">
        <f>ROUND(IF($B523="Annuity",SUMIFS('Annuity Prices'!AB:AB,'Annuity Prices'!$B:$B,$D523,'Annuity Prices'!$E:$E,$G523),IF($B523="RAB Short",SUMIFS('RAB Prices Short'!AB:AB,'RAB Prices Short'!$B:$B,'All Prices combined'!$D523,'RAB Prices Short'!$E:$E,'All Prices combined'!$G523),IF($B523="RAB Long",SUMIFS('RAB Prices Long'!AB:AB,'RAB Prices Long'!$B:$B,'All Prices combined'!$D523,'RAB Prices Long'!$E:$E,'All Prices combined'!$G523)))),2)</f>
        <v>7.99</v>
      </c>
      <c r="Z523" s="2">
        <f>ROUND(IF($B523="Annuity",SUMIFS('Annuity Prices'!AC:AC,'Annuity Prices'!$B:$B,$D523,'Annuity Prices'!$E:$E,$G523),IF($B523="RAB Short",SUMIFS('RAB Prices Short'!AC:AC,'RAB Prices Short'!$B:$B,'All Prices combined'!$D523,'RAB Prices Short'!$E:$E,'All Prices combined'!$G523),IF($B523="RAB Long",SUMIFS('RAB Prices Long'!AC:AC,'RAB Prices Long'!$B:$B,'All Prices combined'!$D523,'RAB Prices Long'!$E:$E,'All Prices combined'!$G523)))),2)</f>
        <v>8.19</v>
      </c>
      <c r="AA523" s="2">
        <f>ROUND(IF($B523="Annuity",SUMIFS('Annuity Prices'!AD:AD,'Annuity Prices'!$B:$B,$D523,'Annuity Prices'!$E:$E,$G523),IF($B523="RAB Short",SUMIFS('RAB Prices Short'!AD:AD,'RAB Prices Short'!$B:$B,'All Prices combined'!$D523,'RAB Prices Short'!$E:$E,'All Prices combined'!$G523),IF($B523="RAB Long",SUMIFS('RAB Prices Long'!AD:AD,'RAB Prices Long'!$B:$B,'All Prices combined'!$D523,'RAB Prices Long'!$E:$E,'All Prices combined'!$G523)))),2)</f>
        <v>8.4</v>
      </c>
      <c r="AB523" s="2">
        <f>ROUND(IF($B523="Annuity",SUMIFS('Annuity Prices'!AE:AE,'Annuity Prices'!$B:$B,$D523,'Annuity Prices'!$E:$E,$G523),IF($B523="RAB Short",SUMIFS('RAB Prices Short'!AE:AE,'RAB Prices Short'!$B:$B,'All Prices combined'!$D523,'RAB Prices Short'!$E:$E,'All Prices combined'!$G523),IF($B523="RAB Long",SUMIFS('RAB Prices Long'!AE:AE,'RAB Prices Long'!$B:$B,'All Prices combined'!$D523,'RAB Prices Long'!$E:$E,'All Prices combined'!$G523)))),2)</f>
        <v>8.61</v>
      </c>
      <c r="AC523" s="2">
        <f>ROUND(IF($B523="Annuity",SUMIFS('Annuity Prices'!AF:AF,'Annuity Prices'!$B:$B,$D523,'Annuity Prices'!$E:$E,$G523),IF($B523="RAB Short",SUMIFS('RAB Prices Short'!AF:AF,'RAB Prices Short'!$B:$B,'All Prices combined'!$D523,'RAB Prices Short'!$E:$E,'All Prices combined'!$G523),IF($B523="RAB Long",SUMIFS('RAB Prices Long'!AF:AF,'RAB Prices Long'!$B:$B,'All Prices combined'!$D523,'RAB Prices Long'!$E:$E,'All Prices combined'!$G523)))),2)</f>
        <v>9.1999999999999993</v>
      </c>
      <c r="AD523" s="2">
        <f>ROUND(IF($B523="Annuity",SUMIFS('Annuity Prices'!AG:AG,'Annuity Prices'!$B:$B,$D523,'Annuity Prices'!$E:$E,$G523),IF($B523="RAB Short",SUMIFS('RAB Prices Short'!AG:AG,'RAB Prices Short'!$B:$B,'All Prices combined'!$D523,'RAB Prices Short'!$E:$E,'All Prices combined'!$G523),IF($B523="RAB Long",SUMIFS('RAB Prices Long'!AG:AG,'RAB Prices Long'!$B:$B,'All Prices combined'!$D523,'RAB Prices Long'!$E:$E,'All Prices combined'!$G523)))),2)</f>
        <v>9.43</v>
      </c>
      <c r="AE523" s="2">
        <f>ROUND(IF($B523="Annuity",SUMIFS('Annuity Prices'!AH:AH,'Annuity Prices'!$B:$B,$D523,'Annuity Prices'!$E:$E,$G523),IF($B523="RAB Short",SUMIFS('RAB Prices Short'!AH:AH,'RAB Prices Short'!$B:$B,'All Prices combined'!$D523,'RAB Prices Short'!$E:$E,'All Prices combined'!$G523),IF($B523="RAB Long",SUMIFS('RAB Prices Long'!AH:AH,'RAB Prices Long'!$B:$B,'All Prices combined'!$D523,'RAB Prices Long'!$E:$E,'All Prices combined'!$G523)))),2)</f>
        <v>9.67</v>
      </c>
      <c r="AF523" s="2">
        <f>ROUND(IF($B523="Annuity",SUMIFS('Annuity Prices'!AI:AI,'Annuity Prices'!$B:$B,$D523,'Annuity Prices'!$E:$E,$G523),IF($B523="RAB Short",SUMIFS('RAB Prices Short'!AI:AI,'RAB Prices Short'!$B:$B,'All Prices combined'!$D523,'RAB Prices Short'!$E:$E,'All Prices combined'!$G523),IF($B523="RAB Long",SUMIFS('RAB Prices Long'!AI:AI,'RAB Prices Long'!$B:$B,'All Prices combined'!$D523,'RAB Prices Long'!$E:$E,'All Prices combined'!$G523)))),2)</f>
        <v>9.91</v>
      </c>
      <c r="AG523" s="2">
        <f>ROUND(IF($B523="Annuity",SUMIFS('Annuity Prices'!AJ:AJ,'Annuity Prices'!$B:$B,$D523,'Annuity Prices'!$E:$E,$G523),IF($B523="RAB Short",SUMIFS('RAB Prices Short'!AJ:AJ,'RAB Prices Short'!$B:$B,'All Prices combined'!$D523,'RAB Prices Short'!$E:$E,'All Prices combined'!$G523),IF($B523="RAB Long",SUMIFS('RAB Prices Long'!AJ:AJ,'RAB Prices Long'!$B:$B,'All Prices combined'!$D523,'RAB Prices Long'!$E:$E,'All Prices combined'!$G523)))),2)</f>
        <v>10.56</v>
      </c>
      <c r="AH523" s="2">
        <f>ROUND(IF($B523="Annuity",SUMIFS('Annuity Prices'!AK:AK,'Annuity Prices'!$B:$B,$D523,'Annuity Prices'!$E:$E,$G523),IF($B523="RAB Short",SUMIFS('RAB Prices Short'!AK:AK,'RAB Prices Short'!$B:$B,'All Prices combined'!$D523,'RAB Prices Short'!$E:$E,'All Prices combined'!$G523),IF($B523="RAB Long",SUMIFS('RAB Prices Long'!AK:AK,'RAB Prices Long'!$B:$B,'All Prices combined'!$D523,'RAB Prices Long'!$E:$E,'All Prices combined'!$G523)))),2)</f>
        <v>10.82</v>
      </c>
      <c r="AI523" s="2">
        <f>ROUND(IF($B523="Annuity",SUMIFS('Annuity Prices'!AL:AL,'Annuity Prices'!$B:$B,$D523,'Annuity Prices'!$E:$E,$G523),IF($B523="RAB Short",SUMIFS('RAB Prices Short'!AL:AL,'RAB Prices Short'!$B:$B,'All Prices combined'!$D523,'RAB Prices Short'!$E:$E,'All Prices combined'!$G523),IF($B523="RAB Long",SUMIFS('RAB Prices Long'!AL:AL,'RAB Prices Long'!$B:$B,'All Prices combined'!$D523,'RAB Prices Long'!$E:$E,'All Prices combined'!$G523)))),2)</f>
        <v>11.09</v>
      </c>
      <c r="AJ523" s="2">
        <f>ROUND(IF($B523="Annuity",SUMIFS('Annuity Prices'!AM:AM,'Annuity Prices'!$B:$B,$D523,'Annuity Prices'!$E:$E,$G523),IF($B523="RAB Short",SUMIFS('RAB Prices Short'!AM:AM,'RAB Prices Short'!$B:$B,'All Prices combined'!$D523,'RAB Prices Short'!$E:$E,'All Prices combined'!$G523),IF($B523="RAB Long",SUMIFS('RAB Prices Long'!AM:AM,'RAB Prices Long'!$B:$B,'All Prices combined'!$D523,'RAB Prices Long'!$E:$E,'All Prices combined'!$G523)))),2)</f>
        <v>11.37</v>
      </c>
      <c r="AK523" s="2">
        <f>ROUND(IF($B523="Annuity",SUMIFS('Annuity Prices'!AN:AN,'Annuity Prices'!$B:$B,$D523,'Annuity Prices'!$E:$E,$G523),IF($B523="RAB Short",SUMIFS('RAB Prices Short'!AN:AN,'RAB Prices Short'!$B:$B,'All Prices combined'!$D523,'RAB Prices Short'!$E:$E,'All Prices combined'!$G523),IF($B523="RAB Long",SUMIFS('RAB Prices Long'!AN:AN,'RAB Prices Long'!$B:$B,'All Prices combined'!$D523,'RAB Prices Long'!$E:$E,'All Prices combined'!$G523)))),2)</f>
        <v>12.32</v>
      </c>
      <c r="AL523" s="2">
        <f>ROUND(IF($B523="Annuity",SUMIFS('Annuity Prices'!AO:AO,'Annuity Prices'!$B:$B,$D523,'Annuity Prices'!$E:$E,$G523),IF($B523="RAB Short",SUMIFS('RAB Prices Short'!AO:AO,'RAB Prices Short'!$B:$B,'All Prices combined'!$D523,'RAB Prices Short'!$E:$E,'All Prices combined'!$G523),IF($B523="RAB Long",SUMIFS('RAB Prices Long'!AO:AO,'RAB Prices Long'!$B:$B,'All Prices combined'!$D523,'RAB Prices Long'!$E:$E,'All Prices combined'!$G523)))),2)</f>
        <v>12.63</v>
      </c>
      <c r="AM523" s="2">
        <f>ROUND(IF($B523="Annuity",SUMIFS('Annuity Prices'!AP:AP,'Annuity Prices'!$B:$B,$D523,'Annuity Prices'!$E:$E,$G523),IF($B523="RAB Short",SUMIFS('RAB Prices Short'!AP:AP,'RAB Prices Short'!$B:$B,'All Prices combined'!$D523,'RAB Prices Short'!$E:$E,'All Prices combined'!$G523),IF($B523="RAB Long",SUMIFS('RAB Prices Long'!AP:AP,'RAB Prices Long'!$B:$B,'All Prices combined'!$D523,'RAB Prices Long'!$E:$E,'All Prices combined'!$G523)))),2)</f>
        <v>12.94</v>
      </c>
      <c r="AN523" s="2">
        <f>ROUND(IF($B523="Annuity",SUMIFS('Annuity Prices'!AQ:AQ,'Annuity Prices'!$B:$B,$D523,'Annuity Prices'!$E:$E,$G523),IF($B523="RAB Short",SUMIFS('RAB Prices Short'!AQ:AQ,'RAB Prices Short'!$B:$B,'All Prices combined'!$D523,'RAB Prices Short'!$E:$E,'All Prices combined'!$G523),IF($B523="RAB Long",SUMIFS('RAB Prices Long'!AQ:AQ,'RAB Prices Long'!$B:$B,'All Prices combined'!$D523,'RAB Prices Long'!$E:$E,'All Prices combined'!$G523)))),2)</f>
        <v>13.27</v>
      </c>
      <c r="AO523" s="2">
        <f>ROUND(IF($B523="Annuity",SUMIFS('Annuity Prices'!AR:AR,'Annuity Prices'!$B:$B,$D523,'Annuity Prices'!$E:$E,$G523),IF($B523="RAB Short",SUMIFS('RAB Prices Short'!AR:AR,'RAB Prices Short'!$B:$B,'All Prices combined'!$D523,'RAB Prices Short'!$E:$E,'All Prices combined'!$G523),IF($B523="RAB Long",SUMIFS('RAB Prices Long'!AR:AR,'RAB Prices Long'!$B:$B,'All Prices combined'!$D523,'RAB Prices Long'!$E:$E,'All Prices combined'!$G523)))),2)</f>
        <v>0</v>
      </c>
      <c r="AP523" s="2">
        <f>ROUND(IF($B523="Annuity",SUMIFS('Annuity Prices'!AS:AS,'Annuity Prices'!$B:$B,$D523,'Annuity Prices'!$E:$E,$G523),IF($B523="RAB Short",SUMIFS('RAB Prices Short'!AS:AS,'RAB Prices Short'!$B:$B,'All Prices combined'!$D523,'RAB Prices Short'!$E:$E,'All Prices combined'!$G523),IF($B523="RAB Long",SUMIFS('RAB Prices Long'!AS:AS,'RAB Prices Long'!$B:$B,'All Prices combined'!$D523,'RAB Prices Long'!$E:$E,'All Prices combined'!$G523)))),2)</f>
        <v>0</v>
      </c>
      <c r="AQ523" s="2">
        <f>ROUND(IF($B523="Annuity",SUMIFS('Annuity Prices'!AT:AT,'Annuity Prices'!$B:$B,$D523,'Annuity Prices'!$E:$E,$G523),IF($B523="RAB Short",SUMIFS('RAB Prices Short'!AT:AT,'RAB Prices Short'!$B:$B,'All Prices combined'!$D523,'RAB Prices Short'!$E:$E,'All Prices combined'!$G523),IF($B523="RAB Long",SUMIFS('RAB Prices Long'!AT:AT,'RAB Prices Long'!$B:$B,'All Prices combined'!$D523,'RAB Prices Long'!$E:$E,'All Prices combined'!$G523)))),2)</f>
        <v>5.79</v>
      </c>
      <c r="AR523" s="2">
        <f>ROUND(IF($B523="Annuity",SUMIFS('Annuity Prices'!AU:AU,'Annuity Prices'!$B:$B,$D523,'Annuity Prices'!$E:$E,$G523),IF($B523="RAB Short",SUMIFS('RAB Prices Short'!AU:AU,'RAB Prices Short'!$B:$B,'All Prices combined'!$D523,'RAB Prices Short'!$E:$E,'All Prices combined'!$G523),IF($B523="RAB Long",SUMIFS('RAB Prices Long'!AU:AU,'RAB Prices Long'!$B:$B,'All Prices combined'!$D523,'RAB Prices Long'!$E:$E,'All Prices combined'!$G523)))),2)</f>
        <v>4.97</v>
      </c>
      <c r="AS523" s="2">
        <f>ROUND(IF($B523="Annuity",SUMIFS('Annuity Prices'!AV:AV,'Annuity Prices'!$B:$B,$D523,'Annuity Prices'!$E:$E,$G523),IF($B523="RAB Short",SUMIFS('RAB Prices Short'!AV:AV,'RAB Prices Short'!$B:$B,'All Prices combined'!$D523,'RAB Prices Short'!$E:$E,'All Prices combined'!$G523),IF($B523="RAB Long",SUMIFS('RAB Prices Long'!AV:AV,'RAB Prices Long'!$B:$B,'All Prices combined'!$D523,'RAB Prices Long'!$E:$E,'All Prices combined'!$G523)))),2)</f>
        <v>5.1100000000000003</v>
      </c>
      <c r="AT523" s="2">
        <f>ROUND(IF($B523="Annuity",SUMIFS('Annuity Prices'!AW:AW,'Annuity Prices'!$B:$B,$D523,'Annuity Prices'!$E:$E,$G523),IF($B523="RAB Short",SUMIFS('RAB Prices Short'!AW:AW,'RAB Prices Short'!$B:$B,'All Prices combined'!$D523,'RAB Prices Short'!$E:$E,'All Prices combined'!$G523),IF($B523="RAB Long",SUMIFS('RAB Prices Long'!AW:AW,'RAB Prices Long'!$B:$B,'All Prices combined'!$D523,'RAB Prices Long'!$E:$E,'All Prices combined'!$G523)))),2)</f>
        <v>5.19</v>
      </c>
      <c r="AU523" s="2">
        <f>ROUND(IF($B523="Annuity",SUMIFS('Annuity Prices'!AX:AX,'Annuity Prices'!$B:$B,$D523,'Annuity Prices'!$E:$E,$G523),IF($B523="RAB Short",SUMIFS('RAB Prices Short'!AX:AX,'RAB Prices Short'!$B:$B,'All Prices combined'!$D523,'RAB Prices Short'!$E:$E,'All Prices combined'!$G523),IF($B523="RAB Long",SUMIFS('RAB Prices Long'!AX:AX,'RAB Prices Long'!$B:$B,'All Prices combined'!$D523,'RAB Prices Long'!$E:$E,'All Prices combined'!$G523)))),2)</f>
        <v>5.32</v>
      </c>
      <c r="AV523" s="2">
        <f>ROUND(IF($B523="Annuity",SUMIFS('Annuity Prices'!AY:AY,'Annuity Prices'!$B:$B,$D523,'Annuity Prices'!$E:$E,$G523),IF($B523="RAB Short",SUMIFS('RAB Prices Short'!AY:AY,'RAB Prices Short'!$B:$B,'All Prices combined'!$D523,'RAB Prices Short'!$E:$E,'All Prices combined'!$G523),IF($B523="RAB Long",SUMIFS('RAB Prices Long'!AY:AY,'RAB Prices Long'!$B:$B,'All Prices combined'!$D523,'RAB Prices Long'!$E:$E,'All Prices combined'!$G523)))),2)</f>
        <v>5.45</v>
      </c>
      <c r="AW523" s="2">
        <f>ROUND(IF($B523="Annuity",SUMIFS('Annuity Prices'!AZ:AZ,'Annuity Prices'!$B:$B,$D523,'Annuity Prices'!$E:$E,$G523),IF($B523="RAB Short",SUMIFS('RAB Prices Short'!AZ:AZ,'RAB Prices Short'!$B:$B,'All Prices combined'!$D523,'RAB Prices Short'!$E:$E,'All Prices combined'!$G523),IF($B523="RAB Long",SUMIFS('RAB Prices Long'!AZ:AZ,'RAB Prices Long'!$B:$B,'All Prices combined'!$D523,'RAB Prices Long'!$E:$E,'All Prices combined'!$G523)))),2)</f>
        <v>5.59</v>
      </c>
      <c r="AX523" s="2">
        <f>ROUND(IF($B523="Annuity",SUMIFS('Annuity Prices'!BA:BA,'Annuity Prices'!$B:$B,$D523,'Annuity Prices'!$E:$E,$G523),IF($B523="RAB Short",SUMIFS('RAB Prices Short'!BA:BA,'RAB Prices Short'!$B:$B,'All Prices combined'!$D523,'RAB Prices Short'!$E:$E,'All Prices combined'!$G523),IF($B523="RAB Long",SUMIFS('RAB Prices Long'!BA:BA,'RAB Prices Long'!$B:$B,'All Prices combined'!$D523,'RAB Prices Long'!$E:$E,'All Prices combined'!$G523)))),2)</f>
        <v>6.11</v>
      </c>
      <c r="AY523" s="2">
        <f>ROUND(IF($B523="Annuity",SUMIFS('Annuity Prices'!BB:BB,'Annuity Prices'!$B:$B,$D523,'Annuity Prices'!$E:$E,$G523),IF($B523="RAB Short",SUMIFS('RAB Prices Short'!BB:BB,'RAB Prices Short'!$B:$B,'All Prices combined'!$D523,'RAB Prices Short'!$E:$E,'All Prices combined'!$G523),IF($B523="RAB Long",SUMIFS('RAB Prices Long'!BB:BB,'RAB Prices Long'!$B:$B,'All Prices combined'!$D523,'RAB Prices Long'!$E:$E,'All Prices combined'!$G523)))),2)</f>
        <v>6.26</v>
      </c>
      <c r="AZ523" s="2">
        <f>ROUND(IF($B523="Annuity",SUMIFS('Annuity Prices'!BC:BC,'Annuity Prices'!$B:$B,$D523,'Annuity Prices'!$E:$E,$G523),IF($B523="RAB Short",SUMIFS('RAB Prices Short'!BC:BC,'RAB Prices Short'!$B:$B,'All Prices combined'!$D523,'RAB Prices Short'!$E:$E,'All Prices combined'!$G523),IF($B523="RAB Long",SUMIFS('RAB Prices Long'!BC:BC,'RAB Prices Long'!$B:$B,'All Prices combined'!$D523,'RAB Prices Long'!$E:$E,'All Prices combined'!$G523)))),2)</f>
        <v>6.42</v>
      </c>
      <c r="BA523" s="2">
        <f>ROUND(IF($B523="Annuity",SUMIFS('Annuity Prices'!BD:BD,'Annuity Prices'!$B:$B,$D523,'Annuity Prices'!$E:$E,$G523),IF($B523="RAB Short",SUMIFS('RAB Prices Short'!BD:BD,'RAB Prices Short'!$B:$B,'All Prices combined'!$D523,'RAB Prices Short'!$E:$E,'All Prices combined'!$G523),IF($B523="RAB Long",SUMIFS('RAB Prices Long'!BD:BD,'RAB Prices Long'!$B:$B,'All Prices combined'!$D523,'RAB Prices Long'!$E:$E,'All Prices combined'!$G523)))),2)</f>
        <v>6.58</v>
      </c>
      <c r="BB523" s="2">
        <f>ROUND(IF($B523="Annuity",SUMIFS('Annuity Prices'!BE:BE,'Annuity Prices'!$B:$B,$D523,'Annuity Prices'!$E:$E,$G523),IF($B523="RAB Short",SUMIFS('RAB Prices Short'!BE:BE,'RAB Prices Short'!$B:$B,'All Prices combined'!$D523,'RAB Prices Short'!$E:$E,'All Prices combined'!$G523),IF($B523="RAB Long",SUMIFS('RAB Prices Long'!BE:BE,'RAB Prices Long'!$B:$B,'All Prices combined'!$D523,'RAB Prices Long'!$E:$E,'All Prices combined'!$G523)))),2)</f>
        <v>6.98</v>
      </c>
      <c r="BC523" s="2">
        <f>ROUND(IF($B523="Annuity",SUMIFS('Annuity Prices'!BF:BF,'Annuity Prices'!$B:$B,$D523,'Annuity Prices'!$E:$E,$G523),IF($B523="RAB Short",SUMIFS('RAB Prices Short'!BF:BF,'RAB Prices Short'!$B:$B,'All Prices combined'!$D523,'RAB Prices Short'!$E:$E,'All Prices combined'!$G523),IF($B523="RAB Long",SUMIFS('RAB Prices Long'!BF:BF,'RAB Prices Long'!$B:$B,'All Prices combined'!$D523,'RAB Prices Long'!$E:$E,'All Prices combined'!$G523)))),2)</f>
        <v>7.15</v>
      </c>
      <c r="BD523" s="2">
        <f>ROUND(IF($B523="Annuity",SUMIFS('Annuity Prices'!BG:BG,'Annuity Prices'!$B:$B,$D523,'Annuity Prices'!$E:$E,$G523),IF($B523="RAB Short",SUMIFS('RAB Prices Short'!BG:BG,'RAB Prices Short'!$B:$B,'All Prices combined'!$D523,'RAB Prices Short'!$E:$E,'All Prices combined'!$G523),IF($B523="RAB Long",SUMIFS('RAB Prices Long'!BG:BG,'RAB Prices Long'!$B:$B,'All Prices combined'!$D523,'RAB Prices Long'!$E:$E,'All Prices combined'!$G523)))),2)</f>
        <v>7.33</v>
      </c>
      <c r="BE523" s="2">
        <f>ROUND(IF($B523="Annuity",SUMIFS('Annuity Prices'!BH:BH,'Annuity Prices'!$B:$B,$D523,'Annuity Prices'!$E:$E,$G523),IF($B523="RAB Short",SUMIFS('RAB Prices Short'!BH:BH,'RAB Prices Short'!$B:$B,'All Prices combined'!$D523,'RAB Prices Short'!$E:$E,'All Prices combined'!$G523),IF($B523="RAB Long",SUMIFS('RAB Prices Long'!BH:BH,'RAB Prices Long'!$B:$B,'All Prices combined'!$D523,'RAB Prices Long'!$E:$E,'All Prices combined'!$G523)))),2)</f>
        <v>7.52</v>
      </c>
      <c r="BF523" s="2">
        <f>ROUND(IF($B523="Annuity",SUMIFS('Annuity Prices'!BI:BI,'Annuity Prices'!$B:$B,$D523,'Annuity Prices'!$E:$E,$G523),IF($B523="RAB Short",SUMIFS('RAB Prices Short'!BI:BI,'RAB Prices Short'!$B:$B,'All Prices combined'!$D523,'RAB Prices Short'!$E:$E,'All Prices combined'!$G523),IF($B523="RAB Long",SUMIFS('RAB Prices Long'!BI:BI,'RAB Prices Long'!$B:$B,'All Prices combined'!$D523,'RAB Prices Long'!$E:$E,'All Prices combined'!$G523)))),2)</f>
        <v>7.99</v>
      </c>
      <c r="BG523" s="2">
        <f>ROUND(IF($B523="Annuity",SUMIFS('Annuity Prices'!BJ:BJ,'Annuity Prices'!$B:$B,$D523,'Annuity Prices'!$E:$E,$G523),IF($B523="RAB Short",SUMIFS('RAB Prices Short'!BJ:BJ,'RAB Prices Short'!$B:$B,'All Prices combined'!$D523,'RAB Prices Short'!$E:$E,'All Prices combined'!$G523),IF($B523="RAB Long",SUMIFS('RAB Prices Long'!BJ:BJ,'RAB Prices Long'!$B:$B,'All Prices combined'!$D523,'RAB Prices Long'!$E:$E,'All Prices combined'!$G523)))),2)</f>
        <v>8.19</v>
      </c>
      <c r="BH523" s="2">
        <f>ROUND(IF($B523="Annuity",SUMIFS('Annuity Prices'!BK:BK,'Annuity Prices'!$B:$B,$D523,'Annuity Prices'!$E:$E,$G523),IF($B523="RAB Short",SUMIFS('RAB Prices Short'!BK:BK,'RAB Prices Short'!$B:$B,'All Prices combined'!$D523,'RAB Prices Short'!$E:$E,'All Prices combined'!$G523),IF($B523="RAB Long",SUMIFS('RAB Prices Long'!BK:BK,'RAB Prices Long'!$B:$B,'All Prices combined'!$D523,'RAB Prices Long'!$E:$E,'All Prices combined'!$G523)))),2)</f>
        <v>8.4</v>
      </c>
      <c r="BI523" s="2">
        <f>ROUND(IF($B523="Annuity",SUMIFS('Annuity Prices'!BL:BL,'Annuity Prices'!$B:$B,$D523,'Annuity Prices'!$E:$E,$G523),IF($B523="RAB Short",SUMIFS('RAB Prices Short'!BL:BL,'RAB Prices Short'!$B:$B,'All Prices combined'!$D523,'RAB Prices Short'!$E:$E,'All Prices combined'!$G523),IF($B523="RAB Long",SUMIFS('RAB Prices Long'!BL:BL,'RAB Prices Long'!$B:$B,'All Prices combined'!$D523,'RAB Prices Long'!$E:$E,'All Prices combined'!$G523)))),2)</f>
        <v>8.61</v>
      </c>
      <c r="BJ523" s="2">
        <f>ROUND(IF($B523="Annuity",SUMIFS('Annuity Prices'!BM:BM,'Annuity Prices'!$B:$B,$D523,'Annuity Prices'!$E:$E,$G523),IF($B523="RAB Short",SUMIFS('RAB Prices Short'!BM:BM,'RAB Prices Short'!$B:$B,'All Prices combined'!$D523,'RAB Prices Short'!$E:$E,'All Prices combined'!$G523),IF($B523="RAB Long",SUMIFS('RAB Prices Long'!BM:BM,'RAB Prices Long'!$B:$B,'All Prices combined'!$D523,'RAB Prices Long'!$E:$E,'All Prices combined'!$G523)))),2)</f>
        <v>9.1999999999999993</v>
      </c>
      <c r="BK523" s="2">
        <f>ROUND(IF($B523="Annuity",SUMIFS('Annuity Prices'!BN:BN,'Annuity Prices'!$B:$B,$D523,'Annuity Prices'!$E:$E,$G523),IF($B523="RAB Short",SUMIFS('RAB Prices Short'!BN:BN,'RAB Prices Short'!$B:$B,'All Prices combined'!$D523,'RAB Prices Short'!$E:$E,'All Prices combined'!$G523),IF($B523="RAB Long",SUMIFS('RAB Prices Long'!BN:BN,'RAB Prices Long'!$B:$B,'All Prices combined'!$D523,'RAB Prices Long'!$E:$E,'All Prices combined'!$G523)))),2)</f>
        <v>9.43</v>
      </c>
      <c r="BL523" s="2">
        <f>ROUND(IF($B523="Annuity",SUMIFS('Annuity Prices'!BO:BO,'Annuity Prices'!$B:$B,$D523,'Annuity Prices'!$E:$E,$G523),IF($B523="RAB Short",SUMIFS('RAB Prices Short'!BO:BO,'RAB Prices Short'!$B:$B,'All Prices combined'!$D523,'RAB Prices Short'!$E:$E,'All Prices combined'!$G523),IF($B523="RAB Long",SUMIFS('RAB Prices Long'!BO:BO,'RAB Prices Long'!$B:$B,'All Prices combined'!$D523,'RAB Prices Long'!$E:$E,'All Prices combined'!$G523)))),2)</f>
        <v>9.67</v>
      </c>
      <c r="BM523" s="2">
        <f>ROUND(IF($B523="Annuity",SUMIFS('Annuity Prices'!BP:BP,'Annuity Prices'!$B:$B,$D523,'Annuity Prices'!$E:$E,$G523),IF($B523="RAB Short",SUMIFS('RAB Prices Short'!BP:BP,'RAB Prices Short'!$B:$B,'All Prices combined'!$D523,'RAB Prices Short'!$E:$E,'All Prices combined'!$G523),IF($B523="RAB Long",SUMIFS('RAB Prices Long'!BP:BP,'RAB Prices Long'!$B:$B,'All Prices combined'!$D523,'RAB Prices Long'!$E:$E,'All Prices combined'!$G523)))),2)</f>
        <v>9.91</v>
      </c>
      <c r="BN523" s="2">
        <f>ROUND(IF($B523="Annuity",SUMIFS('Annuity Prices'!BQ:BQ,'Annuity Prices'!$B:$B,$D523,'Annuity Prices'!$E:$E,$G523),IF($B523="RAB Short",SUMIFS('RAB Prices Short'!BQ:BQ,'RAB Prices Short'!$B:$B,'All Prices combined'!$D523,'RAB Prices Short'!$E:$E,'All Prices combined'!$G523),IF($B523="RAB Long",SUMIFS('RAB Prices Long'!BQ:BQ,'RAB Prices Long'!$B:$B,'All Prices combined'!$D523,'RAB Prices Long'!$E:$E,'All Prices combined'!$G523)))),2)</f>
        <v>10.56</v>
      </c>
      <c r="BO523" s="2">
        <f>ROUND(IF($B523="Annuity",SUMIFS('Annuity Prices'!BR:BR,'Annuity Prices'!$B:$B,$D523,'Annuity Prices'!$E:$E,$G523),IF($B523="RAB Short",SUMIFS('RAB Prices Short'!BR:BR,'RAB Prices Short'!$B:$B,'All Prices combined'!$D523,'RAB Prices Short'!$E:$E,'All Prices combined'!$G523),IF($B523="RAB Long",SUMIFS('RAB Prices Long'!BR:BR,'RAB Prices Long'!$B:$B,'All Prices combined'!$D523,'RAB Prices Long'!$E:$E,'All Prices combined'!$G523)))),2)</f>
        <v>10.82</v>
      </c>
      <c r="BP523" s="2">
        <f>ROUND(IF($B523="Annuity",SUMIFS('Annuity Prices'!BS:BS,'Annuity Prices'!$B:$B,$D523,'Annuity Prices'!$E:$E,$G523),IF($B523="RAB Short",SUMIFS('RAB Prices Short'!BS:BS,'RAB Prices Short'!$B:$B,'All Prices combined'!$D523,'RAB Prices Short'!$E:$E,'All Prices combined'!$G523),IF($B523="RAB Long",SUMIFS('RAB Prices Long'!BS:BS,'RAB Prices Long'!$B:$B,'All Prices combined'!$D523,'RAB Prices Long'!$E:$E,'All Prices combined'!$G523)))),2)</f>
        <v>11.09</v>
      </c>
      <c r="BQ523" s="2">
        <f>ROUND(IF($B523="Annuity",SUMIFS('Annuity Prices'!BT:BT,'Annuity Prices'!$B:$B,$D523,'Annuity Prices'!$E:$E,$G523),IF($B523="RAB Short",SUMIFS('RAB Prices Short'!BT:BT,'RAB Prices Short'!$B:$B,'All Prices combined'!$D523,'RAB Prices Short'!$E:$E,'All Prices combined'!$G523),IF($B523="RAB Long",SUMIFS('RAB Prices Long'!BT:BT,'RAB Prices Long'!$B:$B,'All Prices combined'!$D523,'RAB Prices Long'!$E:$E,'All Prices combined'!$G523)))),2)</f>
        <v>11.37</v>
      </c>
      <c r="BR523" s="2">
        <f>ROUND(IF($B523="Annuity",SUMIFS('Annuity Prices'!BU:BU,'Annuity Prices'!$B:$B,$D523,'Annuity Prices'!$E:$E,$G523),IF($B523="RAB Short",SUMIFS('RAB Prices Short'!BU:BU,'RAB Prices Short'!$B:$B,'All Prices combined'!$D523,'RAB Prices Short'!$E:$E,'All Prices combined'!$G523),IF($B523="RAB Long",SUMIFS('RAB Prices Long'!BU:BU,'RAB Prices Long'!$B:$B,'All Prices combined'!$D523,'RAB Prices Long'!$E:$E,'All Prices combined'!$G523)))),2)</f>
        <v>12.32</v>
      </c>
      <c r="BS523" s="2">
        <f>ROUND(IF($B523="Annuity",SUMIFS('Annuity Prices'!BV:BV,'Annuity Prices'!$B:$B,$D523,'Annuity Prices'!$E:$E,$G523),IF($B523="RAB Short",SUMIFS('RAB Prices Short'!BV:BV,'RAB Prices Short'!$B:$B,'All Prices combined'!$D523,'RAB Prices Short'!$E:$E,'All Prices combined'!$G523),IF($B523="RAB Long",SUMIFS('RAB Prices Long'!BV:BV,'RAB Prices Long'!$B:$B,'All Prices combined'!$D523,'RAB Prices Long'!$E:$E,'All Prices combined'!$G523)))),2)</f>
        <v>12.63</v>
      </c>
      <c r="BT523" s="2">
        <f>ROUND(IF($B523="Annuity",SUMIFS('Annuity Prices'!BW:BW,'Annuity Prices'!$B:$B,$D523,'Annuity Prices'!$E:$E,$G523),IF($B523="RAB Short",SUMIFS('RAB Prices Short'!BW:BW,'RAB Prices Short'!$B:$B,'All Prices combined'!$D523,'RAB Prices Short'!$E:$E,'All Prices combined'!$G523),IF($B523="RAB Long",SUMIFS('RAB Prices Long'!BW:BW,'RAB Prices Long'!$B:$B,'All Prices combined'!$D523,'RAB Prices Long'!$E:$E,'All Prices combined'!$G523)))),2)</f>
        <v>12.94</v>
      </c>
      <c r="BU523" s="2">
        <f>ROUND(IF($B523="Annuity",SUMIFS('Annuity Prices'!BX:BX,'Annuity Prices'!$B:$B,$D523,'Annuity Prices'!$E:$E,$G523),IF($B523="RAB Short",SUMIFS('RAB Prices Short'!BX:BX,'RAB Prices Short'!$B:$B,'All Prices combined'!$D523,'RAB Prices Short'!$E:$E,'All Prices combined'!$G523),IF($B523="RAB Long",SUMIFS('RAB Prices Long'!BX:BX,'RAB Prices Long'!$B:$B,'All Prices combined'!$D523,'RAB Prices Long'!$E:$E,'All Prices combined'!$G523)))),2)</f>
        <v>13.27</v>
      </c>
    </row>
    <row r="524" spans="2:73" x14ac:dyDescent="0.25">
      <c r="B524" t="s">
        <v>45</v>
      </c>
      <c r="C524">
        <v>25</v>
      </c>
      <c r="D524" t="s">
        <v>205</v>
      </c>
      <c r="E524" t="s">
        <v>203</v>
      </c>
      <c r="F524">
        <v>25</v>
      </c>
      <c r="G524" t="s">
        <v>40</v>
      </c>
      <c r="I524" s="2">
        <f>ROUND(IF($B524="Annuity",SUMIFS('Annuity Prices'!L:L,'Annuity Prices'!$B:$B,$D524,'Annuity Prices'!$E:$E,$G524),IF($B524="RAB Short",SUMIFS('RAB Prices Short'!L:L,'RAB Prices Short'!$B:$B,'All Prices combined'!$D524,'RAB Prices Short'!$E:$E,'All Prices combined'!$G524),IF($B524="RAB Long",SUMIFS('RAB Prices Long'!L:L,'RAB Prices Long'!$B:$B,'All Prices combined'!$D524,'RAB Prices Long'!$E:$E,'All Prices combined'!$G524)))),2)</f>
        <v>0</v>
      </c>
      <c r="J524" s="2">
        <f>ROUND(IF($B524="Annuity",SUMIFS('Annuity Prices'!M:M,'Annuity Prices'!$B:$B,$D524,'Annuity Prices'!$E:$E,$G524),IF($B524="RAB Short",SUMIFS('RAB Prices Short'!M:M,'RAB Prices Short'!$B:$B,'All Prices combined'!$D524,'RAB Prices Short'!$E:$E,'All Prices combined'!$G524),IF($B524="RAB Long",SUMIFS('RAB Prices Long'!M:M,'RAB Prices Long'!$B:$B,'All Prices combined'!$D524,'RAB Prices Long'!$E:$E,'All Prices combined'!$G524)))),2)</f>
        <v>0</v>
      </c>
      <c r="K524" s="2">
        <f>ROUND(IF($B524="Annuity",SUMIFS('Annuity Prices'!N:N,'Annuity Prices'!$B:$B,$D524,'Annuity Prices'!$E:$E,$G524),IF($B524="RAB Short",SUMIFS('RAB Prices Short'!N:N,'RAB Prices Short'!$B:$B,'All Prices combined'!$D524,'RAB Prices Short'!$E:$E,'All Prices combined'!$G524),IF($B524="RAB Long",SUMIFS('RAB Prices Long'!N:N,'RAB Prices Long'!$B:$B,'All Prices combined'!$D524,'RAB Prices Long'!$E:$E,'All Prices combined'!$G524)))),2)</f>
        <v>0.81</v>
      </c>
      <c r="L524" s="2">
        <f>ROUND(IF($B524="Annuity",SUMIFS('Annuity Prices'!O:O,'Annuity Prices'!$B:$B,$D524,'Annuity Prices'!$E:$E,$G524),IF($B524="RAB Short",SUMIFS('RAB Prices Short'!O:O,'RAB Prices Short'!$B:$B,'All Prices combined'!$D524,'RAB Prices Short'!$E:$E,'All Prices combined'!$G524),IF($B524="RAB Long",SUMIFS('RAB Prices Long'!O:O,'RAB Prices Long'!$B:$B,'All Prices combined'!$D524,'RAB Prices Long'!$E:$E,'All Prices combined'!$G524)))),2)</f>
        <v>0.83</v>
      </c>
      <c r="M524" s="2">
        <f>ROUND(IF($B524="Annuity",SUMIFS('Annuity Prices'!P:P,'Annuity Prices'!$B:$B,$D524,'Annuity Prices'!$E:$E,$G524),IF($B524="RAB Short",SUMIFS('RAB Prices Short'!P:P,'RAB Prices Short'!$B:$B,'All Prices combined'!$D524,'RAB Prices Short'!$E:$E,'All Prices combined'!$G524),IF($B524="RAB Long",SUMIFS('RAB Prices Long'!P:P,'RAB Prices Long'!$B:$B,'All Prices combined'!$D524,'RAB Prices Long'!$E:$E,'All Prices combined'!$G524)))),2)</f>
        <v>0.85</v>
      </c>
      <c r="N524" s="2">
        <f>ROUND(IF($B524="Annuity",SUMIFS('Annuity Prices'!Q:Q,'Annuity Prices'!$B:$B,$D524,'Annuity Prices'!$E:$E,$G524),IF($B524="RAB Short",SUMIFS('RAB Prices Short'!Q:Q,'RAB Prices Short'!$B:$B,'All Prices combined'!$D524,'RAB Prices Short'!$E:$E,'All Prices combined'!$G524),IF($B524="RAB Long",SUMIFS('RAB Prices Long'!Q:Q,'RAB Prices Long'!$B:$B,'All Prices combined'!$D524,'RAB Prices Long'!$E:$E,'All Prices combined'!$G524)))),2)</f>
        <v>0.87</v>
      </c>
      <c r="O524" s="2">
        <f>ROUND(IF($B524="Annuity",SUMIFS('Annuity Prices'!R:R,'Annuity Prices'!$B:$B,$D524,'Annuity Prices'!$E:$E,$G524),IF($B524="RAB Short",SUMIFS('RAB Prices Short'!R:R,'RAB Prices Short'!$B:$B,'All Prices combined'!$D524,'RAB Prices Short'!$E:$E,'All Prices combined'!$G524),IF($B524="RAB Long",SUMIFS('RAB Prices Long'!R:R,'RAB Prices Long'!$B:$B,'All Prices combined'!$D524,'RAB Prices Long'!$E:$E,'All Prices combined'!$G524)))),2)</f>
        <v>0.9</v>
      </c>
      <c r="P524" s="2">
        <f>ROUND(IF($B524="Annuity",SUMIFS('Annuity Prices'!S:S,'Annuity Prices'!$B:$B,$D524,'Annuity Prices'!$E:$E,$G524),IF($B524="RAB Short",SUMIFS('RAB Prices Short'!S:S,'RAB Prices Short'!$B:$B,'All Prices combined'!$D524,'RAB Prices Short'!$E:$E,'All Prices combined'!$G524),IF($B524="RAB Long",SUMIFS('RAB Prices Long'!S:S,'RAB Prices Long'!$B:$B,'All Prices combined'!$D524,'RAB Prices Long'!$E:$E,'All Prices combined'!$G524)))),2)</f>
        <v>0.92</v>
      </c>
      <c r="Q524" s="2">
        <f>ROUND(IF($B524="Annuity",SUMIFS('Annuity Prices'!T:T,'Annuity Prices'!$B:$B,$D524,'Annuity Prices'!$E:$E,$G524),IF($B524="RAB Short",SUMIFS('RAB Prices Short'!T:T,'RAB Prices Short'!$B:$B,'All Prices combined'!$D524,'RAB Prices Short'!$E:$E,'All Prices combined'!$G524),IF($B524="RAB Long",SUMIFS('RAB Prices Long'!T:T,'RAB Prices Long'!$B:$B,'All Prices combined'!$D524,'RAB Prices Long'!$E:$E,'All Prices combined'!$G524)))),2)</f>
        <v>0.94</v>
      </c>
      <c r="R524" s="2">
        <f>ROUND(IF($B524="Annuity",SUMIFS('Annuity Prices'!U:U,'Annuity Prices'!$B:$B,$D524,'Annuity Prices'!$E:$E,$G524),IF($B524="RAB Short",SUMIFS('RAB Prices Short'!U:U,'RAB Prices Short'!$B:$B,'All Prices combined'!$D524,'RAB Prices Short'!$E:$E,'All Prices combined'!$G524),IF($B524="RAB Long",SUMIFS('RAB Prices Long'!U:U,'RAB Prices Long'!$B:$B,'All Prices combined'!$D524,'RAB Prices Long'!$E:$E,'All Prices combined'!$G524)))),2)</f>
        <v>0.96</v>
      </c>
      <c r="S524" s="2">
        <f>ROUND(IF($B524="Annuity",SUMIFS('Annuity Prices'!V:V,'Annuity Prices'!$B:$B,$D524,'Annuity Prices'!$E:$E,$G524),IF($B524="RAB Short",SUMIFS('RAB Prices Short'!V:V,'RAB Prices Short'!$B:$B,'All Prices combined'!$D524,'RAB Prices Short'!$E:$E,'All Prices combined'!$G524),IF($B524="RAB Long",SUMIFS('RAB Prices Long'!V:V,'RAB Prices Long'!$B:$B,'All Prices combined'!$D524,'RAB Prices Long'!$E:$E,'All Prices combined'!$G524)))),2)</f>
        <v>0.98</v>
      </c>
      <c r="T524" s="2">
        <f>ROUND(IF($B524="Annuity",SUMIFS('Annuity Prices'!W:W,'Annuity Prices'!$B:$B,$D524,'Annuity Prices'!$E:$E,$G524),IF($B524="RAB Short",SUMIFS('RAB Prices Short'!W:W,'RAB Prices Short'!$B:$B,'All Prices combined'!$D524,'RAB Prices Short'!$E:$E,'All Prices combined'!$G524),IF($B524="RAB Long",SUMIFS('RAB Prices Long'!W:W,'RAB Prices Long'!$B:$B,'All Prices combined'!$D524,'RAB Prices Long'!$E:$E,'All Prices combined'!$G524)))),2)</f>
        <v>1.01</v>
      </c>
      <c r="U524" s="2">
        <f>ROUND(IF($B524="Annuity",SUMIFS('Annuity Prices'!X:X,'Annuity Prices'!$B:$B,$D524,'Annuity Prices'!$E:$E,$G524),IF($B524="RAB Short",SUMIFS('RAB Prices Short'!X:X,'RAB Prices Short'!$B:$B,'All Prices combined'!$D524,'RAB Prices Short'!$E:$E,'All Prices combined'!$G524),IF($B524="RAB Long",SUMIFS('RAB Prices Long'!X:X,'RAB Prices Long'!$B:$B,'All Prices combined'!$D524,'RAB Prices Long'!$E:$E,'All Prices combined'!$G524)))),2)</f>
        <v>1.03</v>
      </c>
      <c r="V524" s="2">
        <f>ROUND(IF($B524="Annuity",SUMIFS('Annuity Prices'!Y:Y,'Annuity Prices'!$B:$B,$D524,'Annuity Prices'!$E:$E,$G524),IF($B524="RAB Short",SUMIFS('RAB Prices Short'!Y:Y,'RAB Prices Short'!$B:$B,'All Prices combined'!$D524,'RAB Prices Short'!$E:$E,'All Prices combined'!$G524),IF($B524="RAB Long",SUMIFS('RAB Prices Long'!Y:Y,'RAB Prices Long'!$B:$B,'All Prices combined'!$D524,'RAB Prices Long'!$E:$E,'All Prices combined'!$G524)))),2)</f>
        <v>1.05</v>
      </c>
      <c r="W524" s="2">
        <f>ROUND(IF($B524="Annuity",SUMIFS('Annuity Prices'!Z:Z,'Annuity Prices'!$B:$B,$D524,'Annuity Prices'!$E:$E,$G524),IF($B524="RAB Short",SUMIFS('RAB Prices Short'!Z:Z,'RAB Prices Short'!$B:$B,'All Prices combined'!$D524,'RAB Prices Short'!$E:$E,'All Prices combined'!$G524),IF($B524="RAB Long",SUMIFS('RAB Prices Long'!Z:Z,'RAB Prices Long'!$B:$B,'All Prices combined'!$D524,'RAB Prices Long'!$E:$E,'All Prices combined'!$G524)))),2)</f>
        <v>1.08</v>
      </c>
      <c r="X524" s="2">
        <f>ROUND(IF($B524="Annuity",SUMIFS('Annuity Prices'!AA:AA,'Annuity Prices'!$B:$B,$D524,'Annuity Prices'!$E:$E,$G524),IF($B524="RAB Short",SUMIFS('RAB Prices Short'!AA:AA,'RAB Prices Short'!$B:$B,'All Prices combined'!$D524,'RAB Prices Short'!$E:$E,'All Prices combined'!$G524),IF($B524="RAB Long",SUMIFS('RAB Prices Long'!AA:AA,'RAB Prices Long'!$B:$B,'All Prices combined'!$D524,'RAB Prices Long'!$E:$E,'All Prices combined'!$G524)))),2)</f>
        <v>1.1100000000000001</v>
      </c>
      <c r="Y524" s="2">
        <f>ROUND(IF($B524="Annuity",SUMIFS('Annuity Prices'!AB:AB,'Annuity Prices'!$B:$B,$D524,'Annuity Prices'!$E:$E,$G524),IF($B524="RAB Short",SUMIFS('RAB Prices Short'!AB:AB,'RAB Prices Short'!$B:$B,'All Prices combined'!$D524,'RAB Prices Short'!$E:$E,'All Prices combined'!$G524),IF($B524="RAB Long",SUMIFS('RAB Prices Long'!AB:AB,'RAB Prices Long'!$B:$B,'All Prices combined'!$D524,'RAB Prices Long'!$E:$E,'All Prices combined'!$G524)))),2)</f>
        <v>1.1299999999999999</v>
      </c>
      <c r="Z524" s="2">
        <f>ROUND(IF($B524="Annuity",SUMIFS('Annuity Prices'!AC:AC,'Annuity Prices'!$B:$B,$D524,'Annuity Prices'!$E:$E,$G524),IF($B524="RAB Short",SUMIFS('RAB Prices Short'!AC:AC,'RAB Prices Short'!$B:$B,'All Prices combined'!$D524,'RAB Prices Short'!$E:$E,'All Prices combined'!$G524),IF($B524="RAB Long",SUMIFS('RAB Prices Long'!AC:AC,'RAB Prices Long'!$B:$B,'All Prices combined'!$D524,'RAB Prices Long'!$E:$E,'All Prices combined'!$G524)))),2)</f>
        <v>1.1599999999999999</v>
      </c>
      <c r="AA524" s="2">
        <f>ROUND(IF($B524="Annuity",SUMIFS('Annuity Prices'!AD:AD,'Annuity Prices'!$B:$B,$D524,'Annuity Prices'!$E:$E,$G524),IF($B524="RAB Short",SUMIFS('RAB Prices Short'!AD:AD,'RAB Prices Short'!$B:$B,'All Prices combined'!$D524,'RAB Prices Short'!$E:$E,'All Prices combined'!$G524),IF($B524="RAB Long",SUMIFS('RAB Prices Long'!AD:AD,'RAB Prices Long'!$B:$B,'All Prices combined'!$D524,'RAB Prices Long'!$E:$E,'All Prices combined'!$G524)))),2)</f>
        <v>1.19</v>
      </c>
      <c r="AB524" s="2">
        <f>ROUND(IF($B524="Annuity",SUMIFS('Annuity Prices'!AE:AE,'Annuity Prices'!$B:$B,$D524,'Annuity Prices'!$E:$E,$G524),IF($B524="RAB Short",SUMIFS('RAB Prices Short'!AE:AE,'RAB Prices Short'!$B:$B,'All Prices combined'!$D524,'RAB Prices Short'!$E:$E,'All Prices combined'!$G524),IF($B524="RAB Long",SUMIFS('RAB Prices Long'!AE:AE,'RAB Prices Long'!$B:$B,'All Prices combined'!$D524,'RAB Prices Long'!$E:$E,'All Prices combined'!$G524)))),2)</f>
        <v>1.22</v>
      </c>
      <c r="AC524" s="2">
        <f>ROUND(IF($B524="Annuity",SUMIFS('Annuity Prices'!AF:AF,'Annuity Prices'!$B:$B,$D524,'Annuity Prices'!$E:$E,$G524),IF($B524="RAB Short",SUMIFS('RAB Prices Short'!AF:AF,'RAB Prices Short'!$B:$B,'All Prices combined'!$D524,'RAB Prices Short'!$E:$E,'All Prices combined'!$G524),IF($B524="RAB Long",SUMIFS('RAB Prices Long'!AF:AF,'RAB Prices Long'!$B:$B,'All Prices combined'!$D524,'RAB Prices Long'!$E:$E,'All Prices combined'!$G524)))),2)</f>
        <v>1.24</v>
      </c>
      <c r="AD524" s="2">
        <f>ROUND(IF($B524="Annuity",SUMIFS('Annuity Prices'!AG:AG,'Annuity Prices'!$B:$B,$D524,'Annuity Prices'!$E:$E,$G524),IF($B524="RAB Short",SUMIFS('RAB Prices Short'!AG:AG,'RAB Prices Short'!$B:$B,'All Prices combined'!$D524,'RAB Prices Short'!$E:$E,'All Prices combined'!$G524),IF($B524="RAB Long",SUMIFS('RAB Prices Long'!AG:AG,'RAB Prices Long'!$B:$B,'All Prices combined'!$D524,'RAB Prices Long'!$E:$E,'All Prices combined'!$G524)))),2)</f>
        <v>1.27</v>
      </c>
      <c r="AE524" s="2">
        <f>ROUND(IF($B524="Annuity",SUMIFS('Annuity Prices'!AH:AH,'Annuity Prices'!$B:$B,$D524,'Annuity Prices'!$E:$E,$G524),IF($B524="RAB Short",SUMIFS('RAB Prices Short'!AH:AH,'RAB Prices Short'!$B:$B,'All Prices combined'!$D524,'RAB Prices Short'!$E:$E,'All Prices combined'!$G524),IF($B524="RAB Long",SUMIFS('RAB Prices Long'!AH:AH,'RAB Prices Long'!$B:$B,'All Prices combined'!$D524,'RAB Prices Long'!$E:$E,'All Prices combined'!$G524)))),2)</f>
        <v>1.3</v>
      </c>
      <c r="AF524" s="2">
        <f>ROUND(IF($B524="Annuity",SUMIFS('Annuity Prices'!AI:AI,'Annuity Prices'!$B:$B,$D524,'Annuity Prices'!$E:$E,$G524),IF($B524="RAB Short",SUMIFS('RAB Prices Short'!AI:AI,'RAB Prices Short'!$B:$B,'All Prices combined'!$D524,'RAB Prices Short'!$E:$E,'All Prices combined'!$G524),IF($B524="RAB Long",SUMIFS('RAB Prices Long'!AI:AI,'RAB Prices Long'!$B:$B,'All Prices combined'!$D524,'RAB Prices Long'!$E:$E,'All Prices combined'!$G524)))),2)</f>
        <v>1.34</v>
      </c>
      <c r="AG524" s="2">
        <f>ROUND(IF($B524="Annuity",SUMIFS('Annuity Prices'!AJ:AJ,'Annuity Prices'!$B:$B,$D524,'Annuity Prices'!$E:$E,$G524),IF($B524="RAB Short",SUMIFS('RAB Prices Short'!AJ:AJ,'RAB Prices Short'!$B:$B,'All Prices combined'!$D524,'RAB Prices Short'!$E:$E,'All Prices combined'!$G524),IF($B524="RAB Long",SUMIFS('RAB Prices Long'!AJ:AJ,'RAB Prices Long'!$B:$B,'All Prices combined'!$D524,'RAB Prices Long'!$E:$E,'All Prices combined'!$G524)))),2)</f>
        <v>1.36</v>
      </c>
      <c r="AH524" s="2">
        <f>ROUND(IF($B524="Annuity",SUMIFS('Annuity Prices'!AK:AK,'Annuity Prices'!$B:$B,$D524,'Annuity Prices'!$E:$E,$G524),IF($B524="RAB Short",SUMIFS('RAB Prices Short'!AK:AK,'RAB Prices Short'!$B:$B,'All Prices combined'!$D524,'RAB Prices Short'!$E:$E,'All Prices combined'!$G524),IF($B524="RAB Long",SUMIFS('RAB Prices Long'!AK:AK,'RAB Prices Long'!$B:$B,'All Prices combined'!$D524,'RAB Prices Long'!$E:$E,'All Prices combined'!$G524)))),2)</f>
        <v>1.4</v>
      </c>
      <c r="AI524" s="2">
        <f>ROUND(IF($B524="Annuity",SUMIFS('Annuity Prices'!AL:AL,'Annuity Prices'!$B:$B,$D524,'Annuity Prices'!$E:$E,$G524),IF($B524="RAB Short",SUMIFS('RAB Prices Short'!AL:AL,'RAB Prices Short'!$B:$B,'All Prices combined'!$D524,'RAB Prices Short'!$E:$E,'All Prices combined'!$G524),IF($B524="RAB Long",SUMIFS('RAB Prices Long'!AL:AL,'RAB Prices Long'!$B:$B,'All Prices combined'!$D524,'RAB Prices Long'!$E:$E,'All Prices combined'!$G524)))),2)</f>
        <v>1.43</v>
      </c>
      <c r="AJ524" s="2">
        <f>ROUND(IF($B524="Annuity",SUMIFS('Annuity Prices'!AM:AM,'Annuity Prices'!$B:$B,$D524,'Annuity Prices'!$E:$E,$G524),IF($B524="RAB Short",SUMIFS('RAB Prices Short'!AM:AM,'RAB Prices Short'!$B:$B,'All Prices combined'!$D524,'RAB Prices Short'!$E:$E,'All Prices combined'!$G524),IF($B524="RAB Long",SUMIFS('RAB Prices Long'!AM:AM,'RAB Prices Long'!$B:$B,'All Prices combined'!$D524,'RAB Prices Long'!$E:$E,'All Prices combined'!$G524)))),2)</f>
        <v>1.47</v>
      </c>
      <c r="AK524" s="2">
        <f>ROUND(IF($B524="Annuity",SUMIFS('Annuity Prices'!AN:AN,'Annuity Prices'!$B:$B,$D524,'Annuity Prices'!$E:$E,$G524),IF($B524="RAB Short",SUMIFS('RAB Prices Short'!AN:AN,'RAB Prices Short'!$B:$B,'All Prices combined'!$D524,'RAB Prices Short'!$E:$E,'All Prices combined'!$G524),IF($B524="RAB Long",SUMIFS('RAB Prices Long'!AN:AN,'RAB Prices Long'!$B:$B,'All Prices combined'!$D524,'RAB Prices Long'!$E:$E,'All Prices combined'!$G524)))),2)</f>
        <v>1.5</v>
      </c>
      <c r="AL524" s="2">
        <f>ROUND(IF($B524="Annuity",SUMIFS('Annuity Prices'!AO:AO,'Annuity Prices'!$B:$B,$D524,'Annuity Prices'!$E:$E,$G524),IF($B524="RAB Short",SUMIFS('RAB Prices Short'!AO:AO,'RAB Prices Short'!$B:$B,'All Prices combined'!$D524,'RAB Prices Short'!$E:$E,'All Prices combined'!$G524),IF($B524="RAB Long",SUMIFS('RAB Prices Long'!AO:AO,'RAB Prices Long'!$B:$B,'All Prices combined'!$D524,'RAB Prices Long'!$E:$E,'All Prices combined'!$G524)))),2)</f>
        <v>1.53</v>
      </c>
      <c r="AM524" s="2">
        <f>ROUND(IF($B524="Annuity",SUMIFS('Annuity Prices'!AP:AP,'Annuity Prices'!$B:$B,$D524,'Annuity Prices'!$E:$E,$G524),IF($B524="RAB Short",SUMIFS('RAB Prices Short'!AP:AP,'RAB Prices Short'!$B:$B,'All Prices combined'!$D524,'RAB Prices Short'!$E:$E,'All Prices combined'!$G524),IF($B524="RAB Long",SUMIFS('RAB Prices Long'!AP:AP,'RAB Prices Long'!$B:$B,'All Prices combined'!$D524,'RAB Prices Long'!$E:$E,'All Prices combined'!$G524)))),2)</f>
        <v>1.57</v>
      </c>
      <c r="AN524" s="2">
        <f>ROUND(IF($B524="Annuity",SUMIFS('Annuity Prices'!AQ:AQ,'Annuity Prices'!$B:$B,$D524,'Annuity Prices'!$E:$E,$G524),IF($B524="RAB Short",SUMIFS('RAB Prices Short'!AQ:AQ,'RAB Prices Short'!$B:$B,'All Prices combined'!$D524,'RAB Prices Short'!$E:$E,'All Prices combined'!$G524),IF($B524="RAB Long",SUMIFS('RAB Prices Long'!AQ:AQ,'RAB Prices Long'!$B:$B,'All Prices combined'!$D524,'RAB Prices Long'!$E:$E,'All Prices combined'!$G524)))),2)</f>
        <v>1.61</v>
      </c>
      <c r="AO524" s="2">
        <f>ROUND(IF($B524="Annuity",SUMIFS('Annuity Prices'!AR:AR,'Annuity Prices'!$B:$B,$D524,'Annuity Prices'!$E:$E,$G524),IF($B524="RAB Short",SUMIFS('RAB Prices Short'!AR:AR,'RAB Prices Short'!$B:$B,'All Prices combined'!$D524,'RAB Prices Short'!$E:$E,'All Prices combined'!$G524),IF($B524="RAB Long",SUMIFS('RAB Prices Long'!AR:AR,'RAB Prices Long'!$B:$B,'All Prices combined'!$D524,'RAB Prices Long'!$E:$E,'All Prices combined'!$G524)))),2)</f>
        <v>0</v>
      </c>
      <c r="AP524" s="2">
        <f>ROUND(IF($B524="Annuity",SUMIFS('Annuity Prices'!AS:AS,'Annuity Prices'!$B:$B,$D524,'Annuity Prices'!$E:$E,$G524),IF($B524="RAB Short",SUMIFS('RAB Prices Short'!AS:AS,'RAB Prices Short'!$B:$B,'All Prices combined'!$D524,'RAB Prices Short'!$E:$E,'All Prices combined'!$G524),IF($B524="RAB Long",SUMIFS('RAB Prices Long'!AS:AS,'RAB Prices Long'!$B:$B,'All Prices combined'!$D524,'RAB Prices Long'!$E:$E,'All Prices combined'!$G524)))),2)</f>
        <v>0</v>
      </c>
      <c r="AQ524" s="2">
        <f>ROUND(IF($B524="Annuity",SUMIFS('Annuity Prices'!AT:AT,'Annuity Prices'!$B:$B,$D524,'Annuity Prices'!$E:$E,$G524),IF($B524="RAB Short",SUMIFS('RAB Prices Short'!AT:AT,'RAB Prices Short'!$B:$B,'All Prices combined'!$D524,'RAB Prices Short'!$E:$E,'All Prices combined'!$G524),IF($B524="RAB Long",SUMIFS('RAB Prices Long'!AT:AT,'RAB Prices Long'!$B:$B,'All Prices combined'!$D524,'RAB Prices Long'!$E:$E,'All Prices combined'!$G524)))),2)</f>
        <v>0.38</v>
      </c>
      <c r="AR524" s="2">
        <f>ROUND(IF($B524="Annuity",SUMIFS('Annuity Prices'!AU:AU,'Annuity Prices'!$B:$B,$D524,'Annuity Prices'!$E:$E,$G524),IF($B524="RAB Short",SUMIFS('RAB Prices Short'!AU:AU,'RAB Prices Short'!$B:$B,'All Prices combined'!$D524,'RAB Prices Short'!$E:$E,'All Prices combined'!$G524),IF($B524="RAB Long",SUMIFS('RAB Prices Long'!AU:AU,'RAB Prices Long'!$B:$B,'All Prices combined'!$D524,'RAB Prices Long'!$E:$E,'All Prices combined'!$G524)))),2)</f>
        <v>0.39</v>
      </c>
      <c r="AS524" s="2">
        <f>ROUND(IF($B524="Annuity",SUMIFS('Annuity Prices'!AV:AV,'Annuity Prices'!$B:$B,$D524,'Annuity Prices'!$E:$E,$G524),IF($B524="RAB Short",SUMIFS('RAB Prices Short'!AV:AV,'RAB Prices Short'!$B:$B,'All Prices combined'!$D524,'RAB Prices Short'!$E:$E,'All Prices combined'!$G524),IF($B524="RAB Long",SUMIFS('RAB Prices Long'!AV:AV,'RAB Prices Long'!$B:$B,'All Prices combined'!$D524,'RAB Prices Long'!$E:$E,'All Prices combined'!$G524)))),2)</f>
        <v>0.4</v>
      </c>
      <c r="AT524" s="2">
        <f>ROUND(IF($B524="Annuity",SUMIFS('Annuity Prices'!AW:AW,'Annuity Prices'!$B:$B,$D524,'Annuity Prices'!$E:$E,$G524),IF($B524="RAB Short",SUMIFS('RAB Prices Short'!AW:AW,'RAB Prices Short'!$B:$B,'All Prices combined'!$D524,'RAB Prices Short'!$E:$E,'All Prices combined'!$G524),IF($B524="RAB Long",SUMIFS('RAB Prices Long'!AW:AW,'RAB Prices Long'!$B:$B,'All Prices combined'!$D524,'RAB Prices Long'!$E:$E,'All Prices combined'!$G524)))),2)</f>
        <v>0.41</v>
      </c>
      <c r="AU524" s="2">
        <f>ROUND(IF($B524="Annuity",SUMIFS('Annuity Prices'!AX:AX,'Annuity Prices'!$B:$B,$D524,'Annuity Prices'!$E:$E,$G524),IF($B524="RAB Short",SUMIFS('RAB Prices Short'!AX:AX,'RAB Prices Short'!$B:$B,'All Prices combined'!$D524,'RAB Prices Short'!$E:$E,'All Prices combined'!$G524),IF($B524="RAB Long",SUMIFS('RAB Prices Long'!AX:AX,'RAB Prices Long'!$B:$B,'All Prices combined'!$D524,'RAB Prices Long'!$E:$E,'All Prices combined'!$G524)))),2)</f>
        <v>0.87</v>
      </c>
      <c r="AV524" s="2">
        <f>ROUND(IF($B524="Annuity",SUMIFS('Annuity Prices'!AY:AY,'Annuity Prices'!$B:$B,$D524,'Annuity Prices'!$E:$E,$G524),IF($B524="RAB Short",SUMIFS('RAB Prices Short'!AY:AY,'RAB Prices Short'!$B:$B,'All Prices combined'!$D524,'RAB Prices Short'!$E:$E,'All Prices combined'!$G524),IF($B524="RAB Long",SUMIFS('RAB Prices Long'!AY:AY,'RAB Prices Long'!$B:$B,'All Prices combined'!$D524,'RAB Prices Long'!$E:$E,'All Prices combined'!$G524)))),2)</f>
        <v>0.9</v>
      </c>
      <c r="AW524" s="2">
        <f>ROUND(IF($B524="Annuity",SUMIFS('Annuity Prices'!AZ:AZ,'Annuity Prices'!$B:$B,$D524,'Annuity Prices'!$E:$E,$G524),IF($B524="RAB Short",SUMIFS('RAB Prices Short'!AZ:AZ,'RAB Prices Short'!$B:$B,'All Prices combined'!$D524,'RAB Prices Short'!$E:$E,'All Prices combined'!$G524),IF($B524="RAB Long",SUMIFS('RAB Prices Long'!AZ:AZ,'RAB Prices Long'!$B:$B,'All Prices combined'!$D524,'RAB Prices Long'!$E:$E,'All Prices combined'!$G524)))),2)</f>
        <v>0.92</v>
      </c>
      <c r="AX524" s="2">
        <f>ROUND(IF($B524="Annuity",SUMIFS('Annuity Prices'!BA:BA,'Annuity Prices'!$B:$B,$D524,'Annuity Prices'!$E:$E,$G524),IF($B524="RAB Short",SUMIFS('RAB Prices Short'!BA:BA,'RAB Prices Short'!$B:$B,'All Prices combined'!$D524,'RAB Prices Short'!$E:$E,'All Prices combined'!$G524),IF($B524="RAB Long",SUMIFS('RAB Prices Long'!BA:BA,'RAB Prices Long'!$B:$B,'All Prices combined'!$D524,'RAB Prices Long'!$E:$E,'All Prices combined'!$G524)))),2)</f>
        <v>0.94</v>
      </c>
      <c r="AY524" s="2">
        <f>ROUND(IF($B524="Annuity",SUMIFS('Annuity Prices'!BB:BB,'Annuity Prices'!$B:$B,$D524,'Annuity Prices'!$E:$E,$G524),IF($B524="RAB Short",SUMIFS('RAB Prices Short'!BB:BB,'RAB Prices Short'!$B:$B,'All Prices combined'!$D524,'RAB Prices Short'!$E:$E,'All Prices combined'!$G524),IF($B524="RAB Long",SUMIFS('RAB Prices Long'!BB:BB,'RAB Prices Long'!$B:$B,'All Prices combined'!$D524,'RAB Prices Long'!$E:$E,'All Prices combined'!$G524)))),2)</f>
        <v>0.96</v>
      </c>
      <c r="AZ524" s="2">
        <f>ROUND(IF($B524="Annuity",SUMIFS('Annuity Prices'!BC:BC,'Annuity Prices'!$B:$B,$D524,'Annuity Prices'!$E:$E,$G524),IF($B524="RAB Short",SUMIFS('RAB Prices Short'!BC:BC,'RAB Prices Short'!$B:$B,'All Prices combined'!$D524,'RAB Prices Short'!$E:$E,'All Prices combined'!$G524),IF($B524="RAB Long",SUMIFS('RAB Prices Long'!BC:BC,'RAB Prices Long'!$B:$B,'All Prices combined'!$D524,'RAB Prices Long'!$E:$E,'All Prices combined'!$G524)))),2)</f>
        <v>0.98</v>
      </c>
      <c r="BA524" s="2">
        <f>ROUND(IF($B524="Annuity",SUMIFS('Annuity Prices'!BD:BD,'Annuity Prices'!$B:$B,$D524,'Annuity Prices'!$E:$E,$G524),IF($B524="RAB Short",SUMIFS('RAB Prices Short'!BD:BD,'RAB Prices Short'!$B:$B,'All Prices combined'!$D524,'RAB Prices Short'!$E:$E,'All Prices combined'!$G524),IF($B524="RAB Long",SUMIFS('RAB Prices Long'!BD:BD,'RAB Prices Long'!$B:$B,'All Prices combined'!$D524,'RAB Prices Long'!$E:$E,'All Prices combined'!$G524)))),2)</f>
        <v>1.01</v>
      </c>
      <c r="BB524" s="2">
        <f>ROUND(IF($B524="Annuity",SUMIFS('Annuity Prices'!BE:BE,'Annuity Prices'!$B:$B,$D524,'Annuity Prices'!$E:$E,$G524),IF($B524="RAB Short",SUMIFS('RAB Prices Short'!BE:BE,'RAB Prices Short'!$B:$B,'All Prices combined'!$D524,'RAB Prices Short'!$E:$E,'All Prices combined'!$G524),IF($B524="RAB Long",SUMIFS('RAB Prices Long'!BE:BE,'RAB Prices Long'!$B:$B,'All Prices combined'!$D524,'RAB Prices Long'!$E:$E,'All Prices combined'!$G524)))),2)</f>
        <v>1.03</v>
      </c>
      <c r="BC524" s="2">
        <f>ROUND(IF($B524="Annuity",SUMIFS('Annuity Prices'!BF:BF,'Annuity Prices'!$B:$B,$D524,'Annuity Prices'!$E:$E,$G524),IF($B524="RAB Short",SUMIFS('RAB Prices Short'!BF:BF,'RAB Prices Short'!$B:$B,'All Prices combined'!$D524,'RAB Prices Short'!$E:$E,'All Prices combined'!$G524),IF($B524="RAB Long",SUMIFS('RAB Prices Long'!BF:BF,'RAB Prices Long'!$B:$B,'All Prices combined'!$D524,'RAB Prices Long'!$E:$E,'All Prices combined'!$G524)))),2)</f>
        <v>1.05</v>
      </c>
      <c r="BD524" s="2">
        <f>ROUND(IF($B524="Annuity",SUMIFS('Annuity Prices'!BG:BG,'Annuity Prices'!$B:$B,$D524,'Annuity Prices'!$E:$E,$G524),IF($B524="RAB Short",SUMIFS('RAB Prices Short'!BG:BG,'RAB Prices Short'!$B:$B,'All Prices combined'!$D524,'RAB Prices Short'!$E:$E,'All Prices combined'!$G524),IF($B524="RAB Long",SUMIFS('RAB Prices Long'!BG:BG,'RAB Prices Long'!$B:$B,'All Prices combined'!$D524,'RAB Prices Long'!$E:$E,'All Prices combined'!$G524)))),2)</f>
        <v>1.08</v>
      </c>
      <c r="BE524" s="2">
        <f>ROUND(IF($B524="Annuity",SUMIFS('Annuity Prices'!BH:BH,'Annuity Prices'!$B:$B,$D524,'Annuity Prices'!$E:$E,$G524),IF($B524="RAB Short",SUMIFS('RAB Prices Short'!BH:BH,'RAB Prices Short'!$B:$B,'All Prices combined'!$D524,'RAB Prices Short'!$E:$E,'All Prices combined'!$G524),IF($B524="RAB Long",SUMIFS('RAB Prices Long'!BH:BH,'RAB Prices Long'!$B:$B,'All Prices combined'!$D524,'RAB Prices Long'!$E:$E,'All Prices combined'!$G524)))),2)</f>
        <v>1.1100000000000001</v>
      </c>
      <c r="BF524" s="2">
        <f>ROUND(IF($B524="Annuity",SUMIFS('Annuity Prices'!BI:BI,'Annuity Prices'!$B:$B,$D524,'Annuity Prices'!$E:$E,$G524),IF($B524="RAB Short",SUMIFS('RAB Prices Short'!BI:BI,'RAB Prices Short'!$B:$B,'All Prices combined'!$D524,'RAB Prices Short'!$E:$E,'All Prices combined'!$G524),IF($B524="RAB Long",SUMIFS('RAB Prices Long'!BI:BI,'RAB Prices Long'!$B:$B,'All Prices combined'!$D524,'RAB Prices Long'!$E:$E,'All Prices combined'!$G524)))),2)</f>
        <v>1.1299999999999999</v>
      </c>
      <c r="BG524" s="2">
        <f>ROUND(IF($B524="Annuity",SUMIFS('Annuity Prices'!BJ:BJ,'Annuity Prices'!$B:$B,$D524,'Annuity Prices'!$E:$E,$G524),IF($B524="RAB Short",SUMIFS('RAB Prices Short'!BJ:BJ,'RAB Prices Short'!$B:$B,'All Prices combined'!$D524,'RAB Prices Short'!$E:$E,'All Prices combined'!$G524),IF($B524="RAB Long",SUMIFS('RAB Prices Long'!BJ:BJ,'RAB Prices Long'!$B:$B,'All Prices combined'!$D524,'RAB Prices Long'!$E:$E,'All Prices combined'!$G524)))),2)</f>
        <v>1.1599999999999999</v>
      </c>
      <c r="BH524" s="2">
        <f>ROUND(IF($B524="Annuity",SUMIFS('Annuity Prices'!BK:BK,'Annuity Prices'!$B:$B,$D524,'Annuity Prices'!$E:$E,$G524),IF($B524="RAB Short",SUMIFS('RAB Prices Short'!BK:BK,'RAB Prices Short'!$B:$B,'All Prices combined'!$D524,'RAB Prices Short'!$E:$E,'All Prices combined'!$G524),IF($B524="RAB Long",SUMIFS('RAB Prices Long'!BK:BK,'RAB Prices Long'!$B:$B,'All Prices combined'!$D524,'RAB Prices Long'!$E:$E,'All Prices combined'!$G524)))),2)</f>
        <v>1.19</v>
      </c>
      <c r="BI524" s="2">
        <f>ROUND(IF($B524="Annuity",SUMIFS('Annuity Prices'!BL:BL,'Annuity Prices'!$B:$B,$D524,'Annuity Prices'!$E:$E,$G524),IF($B524="RAB Short",SUMIFS('RAB Prices Short'!BL:BL,'RAB Prices Short'!$B:$B,'All Prices combined'!$D524,'RAB Prices Short'!$E:$E,'All Prices combined'!$G524),IF($B524="RAB Long",SUMIFS('RAB Prices Long'!BL:BL,'RAB Prices Long'!$B:$B,'All Prices combined'!$D524,'RAB Prices Long'!$E:$E,'All Prices combined'!$G524)))),2)</f>
        <v>1.22</v>
      </c>
      <c r="BJ524" s="2">
        <f>ROUND(IF($B524="Annuity",SUMIFS('Annuity Prices'!BM:BM,'Annuity Prices'!$B:$B,$D524,'Annuity Prices'!$E:$E,$G524),IF($B524="RAB Short",SUMIFS('RAB Prices Short'!BM:BM,'RAB Prices Short'!$B:$B,'All Prices combined'!$D524,'RAB Prices Short'!$E:$E,'All Prices combined'!$G524),IF($B524="RAB Long",SUMIFS('RAB Prices Long'!BM:BM,'RAB Prices Long'!$B:$B,'All Prices combined'!$D524,'RAB Prices Long'!$E:$E,'All Prices combined'!$G524)))),2)</f>
        <v>1.24</v>
      </c>
      <c r="BK524" s="2">
        <f>ROUND(IF($B524="Annuity",SUMIFS('Annuity Prices'!BN:BN,'Annuity Prices'!$B:$B,$D524,'Annuity Prices'!$E:$E,$G524),IF($B524="RAB Short",SUMIFS('RAB Prices Short'!BN:BN,'RAB Prices Short'!$B:$B,'All Prices combined'!$D524,'RAB Prices Short'!$E:$E,'All Prices combined'!$G524),IF($B524="RAB Long",SUMIFS('RAB Prices Long'!BN:BN,'RAB Prices Long'!$B:$B,'All Prices combined'!$D524,'RAB Prices Long'!$E:$E,'All Prices combined'!$G524)))),2)</f>
        <v>1.27</v>
      </c>
      <c r="BL524" s="2">
        <f>ROUND(IF($B524="Annuity",SUMIFS('Annuity Prices'!BO:BO,'Annuity Prices'!$B:$B,$D524,'Annuity Prices'!$E:$E,$G524),IF($B524="RAB Short",SUMIFS('RAB Prices Short'!BO:BO,'RAB Prices Short'!$B:$B,'All Prices combined'!$D524,'RAB Prices Short'!$E:$E,'All Prices combined'!$G524),IF($B524="RAB Long",SUMIFS('RAB Prices Long'!BO:BO,'RAB Prices Long'!$B:$B,'All Prices combined'!$D524,'RAB Prices Long'!$E:$E,'All Prices combined'!$G524)))),2)</f>
        <v>1.3</v>
      </c>
      <c r="BM524" s="2">
        <f>ROUND(IF($B524="Annuity",SUMIFS('Annuity Prices'!BP:BP,'Annuity Prices'!$B:$B,$D524,'Annuity Prices'!$E:$E,$G524),IF($B524="RAB Short",SUMIFS('RAB Prices Short'!BP:BP,'RAB Prices Short'!$B:$B,'All Prices combined'!$D524,'RAB Prices Short'!$E:$E,'All Prices combined'!$G524),IF($B524="RAB Long",SUMIFS('RAB Prices Long'!BP:BP,'RAB Prices Long'!$B:$B,'All Prices combined'!$D524,'RAB Prices Long'!$E:$E,'All Prices combined'!$G524)))),2)</f>
        <v>1.34</v>
      </c>
      <c r="BN524" s="2">
        <f>ROUND(IF($B524="Annuity",SUMIFS('Annuity Prices'!BQ:BQ,'Annuity Prices'!$B:$B,$D524,'Annuity Prices'!$E:$E,$G524),IF($B524="RAB Short",SUMIFS('RAB Prices Short'!BQ:BQ,'RAB Prices Short'!$B:$B,'All Prices combined'!$D524,'RAB Prices Short'!$E:$E,'All Prices combined'!$G524),IF($B524="RAB Long",SUMIFS('RAB Prices Long'!BQ:BQ,'RAB Prices Long'!$B:$B,'All Prices combined'!$D524,'RAB Prices Long'!$E:$E,'All Prices combined'!$G524)))),2)</f>
        <v>1.36</v>
      </c>
      <c r="BO524" s="2">
        <f>ROUND(IF($B524="Annuity",SUMIFS('Annuity Prices'!BR:BR,'Annuity Prices'!$B:$B,$D524,'Annuity Prices'!$E:$E,$G524),IF($B524="RAB Short",SUMIFS('RAB Prices Short'!BR:BR,'RAB Prices Short'!$B:$B,'All Prices combined'!$D524,'RAB Prices Short'!$E:$E,'All Prices combined'!$G524),IF($B524="RAB Long",SUMIFS('RAB Prices Long'!BR:BR,'RAB Prices Long'!$B:$B,'All Prices combined'!$D524,'RAB Prices Long'!$E:$E,'All Prices combined'!$G524)))),2)</f>
        <v>1.4</v>
      </c>
      <c r="BP524" s="2">
        <f>ROUND(IF($B524="Annuity",SUMIFS('Annuity Prices'!BS:BS,'Annuity Prices'!$B:$B,$D524,'Annuity Prices'!$E:$E,$G524),IF($B524="RAB Short",SUMIFS('RAB Prices Short'!BS:BS,'RAB Prices Short'!$B:$B,'All Prices combined'!$D524,'RAB Prices Short'!$E:$E,'All Prices combined'!$G524),IF($B524="RAB Long",SUMIFS('RAB Prices Long'!BS:BS,'RAB Prices Long'!$B:$B,'All Prices combined'!$D524,'RAB Prices Long'!$E:$E,'All Prices combined'!$G524)))),2)</f>
        <v>1.43</v>
      </c>
      <c r="BQ524" s="2">
        <f>ROUND(IF($B524="Annuity",SUMIFS('Annuity Prices'!BT:BT,'Annuity Prices'!$B:$B,$D524,'Annuity Prices'!$E:$E,$G524),IF($B524="RAB Short",SUMIFS('RAB Prices Short'!BT:BT,'RAB Prices Short'!$B:$B,'All Prices combined'!$D524,'RAB Prices Short'!$E:$E,'All Prices combined'!$G524),IF($B524="RAB Long",SUMIFS('RAB Prices Long'!BT:BT,'RAB Prices Long'!$B:$B,'All Prices combined'!$D524,'RAB Prices Long'!$E:$E,'All Prices combined'!$G524)))),2)</f>
        <v>1.47</v>
      </c>
      <c r="BR524" s="2">
        <f>ROUND(IF($B524="Annuity",SUMIFS('Annuity Prices'!BU:BU,'Annuity Prices'!$B:$B,$D524,'Annuity Prices'!$E:$E,$G524),IF($B524="RAB Short",SUMIFS('RAB Prices Short'!BU:BU,'RAB Prices Short'!$B:$B,'All Prices combined'!$D524,'RAB Prices Short'!$E:$E,'All Prices combined'!$G524),IF($B524="RAB Long",SUMIFS('RAB Prices Long'!BU:BU,'RAB Prices Long'!$B:$B,'All Prices combined'!$D524,'RAB Prices Long'!$E:$E,'All Prices combined'!$G524)))),2)</f>
        <v>1.5</v>
      </c>
      <c r="BS524" s="2">
        <f>ROUND(IF($B524="Annuity",SUMIFS('Annuity Prices'!BV:BV,'Annuity Prices'!$B:$B,$D524,'Annuity Prices'!$E:$E,$G524),IF($B524="RAB Short",SUMIFS('RAB Prices Short'!BV:BV,'RAB Prices Short'!$B:$B,'All Prices combined'!$D524,'RAB Prices Short'!$E:$E,'All Prices combined'!$G524),IF($B524="RAB Long",SUMIFS('RAB Prices Long'!BV:BV,'RAB Prices Long'!$B:$B,'All Prices combined'!$D524,'RAB Prices Long'!$E:$E,'All Prices combined'!$G524)))),2)</f>
        <v>1.53</v>
      </c>
      <c r="BT524" s="2">
        <f>ROUND(IF($B524="Annuity",SUMIFS('Annuity Prices'!BW:BW,'Annuity Prices'!$B:$B,$D524,'Annuity Prices'!$E:$E,$G524),IF($B524="RAB Short",SUMIFS('RAB Prices Short'!BW:BW,'RAB Prices Short'!$B:$B,'All Prices combined'!$D524,'RAB Prices Short'!$E:$E,'All Prices combined'!$G524),IF($B524="RAB Long",SUMIFS('RAB Prices Long'!BW:BW,'RAB Prices Long'!$B:$B,'All Prices combined'!$D524,'RAB Prices Long'!$E:$E,'All Prices combined'!$G524)))),2)</f>
        <v>1.57</v>
      </c>
      <c r="BU524" s="2">
        <f>ROUND(IF($B524="Annuity",SUMIFS('Annuity Prices'!BX:BX,'Annuity Prices'!$B:$B,$D524,'Annuity Prices'!$E:$E,$G524),IF($B524="RAB Short",SUMIFS('RAB Prices Short'!BX:BX,'RAB Prices Short'!$B:$B,'All Prices combined'!$D524,'RAB Prices Short'!$E:$E,'All Prices combined'!$G524),IF($B524="RAB Long",SUMIFS('RAB Prices Long'!BX:BX,'RAB Prices Long'!$B:$B,'All Prices combined'!$D524,'RAB Prices Long'!$E:$E,'All Prices combined'!$G524)))),2)</f>
        <v>1.61</v>
      </c>
    </row>
    <row r="525" spans="2:73" x14ac:dyDescent="0.25">
      <c r="B525" t="s">
        <v>45</v>
      </c>
      <c r="C525">
        <v>25</v>
      </c>
      <c r="D525" t="s">
        <v>205</v>
      </c>
      <c r="E525" t="s">
        <v>203</v>
      </c>
      <c r="F525">
        <v>25</v>
      </c>
      <c r="G525" t="s">
        <v>42</v>
      </c>
      <c r="I525" s="2">
        <f>ROUND(IF($B525="Annuity",SUMIFS('Annuity Prices'!L:L,'Annuity Prices'!$B:$B,$D525,'Annuity Prices'!$E:$E,$G525),IF($B525="RAB Short",SUMIFS('RAB Prices Short'!L:L,'RAB Prices Short'!$B:$B,'All Prices combined'!$D525,'RAB Prices Short'!$E:$E,'All Prices combined'!$G525),IF($B525="RAB Long",SUMIFS('RAB Prices Long'!L:L,'RAB Prices Long'!$B:$B,'All Prices combined'!$D525,'RAB Prices Long'!$E:$E,'All Prices combined'!$G525)))),2)</f>
        <v>0</v>
      </c>
      <c r="J525" s="2">
        <f>ROUND(IF($B525="Annuity",SUMIFS('Annuity Prices'!M:M,'Annuity Prices'!$B:$B,$D525,'Annuity Prices'!$E:$E,$G525),IF($B525="RAB Short",SUMIFS('RAB Prices Short'!M:M,'RAB Prices Short'!$B:$B,'All Prices combined'!$D525,'RAB Prices Short'!$E:$E,'All Prices combined'!$G525),IF($B525="RAB Long",SUMIFS('RAB Prices Long'!M:M,'RAB Prices Long'!$B:$B,'All Prices combined'!$D525,'RAB Prices Long'!$E:$E,'All Prices combined'!$G525)))),2)</f>
        <v>0</v>
      </c>
      <c r="K525" s="2">
        <f>ROUND(IF($B525="Annuity",SUMIFS('Annuity Prices'!N:N,'Annuity Prices'!$B:$B,$D525,'Annuity Prices'!$E:$E,$G525),IF($B525="RAB Short",SUMIFS('RAB Prices Short'!N:N,'RAB Prices Short'!$B:$B,'All Prices combined'!$D525,'RAB Prices Short'!$E:$E,'All Prices combined'!$G525),IF($B525="RAB Long",SUMIFS('RAB Prices Long'!N:N,'RAB Prices Long'!$B:$B,'All Prices combined'!$D525,'RAB Prices Long'!$E:$E,'All Prices combined'!$G525)))),2)</f>
        <v>43.8</v>
      </c>
      <c r="L525" s="2">
        <f>ROUND(IF($B525="Annuity",SUMIFS('Annuity Prices'!O:O,'Annuity Prices'!$B:$B,$D525,'Annuity Prices'!$E:$E,$G525),IF($B525="RAB Short",SUMIFS('RAB Prices Short'!O:O,'RAB Prices Short'!$B:$B,'All Prices combined'!$D525,'RAB Prices Short'!$E:$E,'All Prices combined'!$G525),IF($B525="RAB Long",SUMIFS('RAB Prices Long'!O:O,'RAB Prices Long'!$B:$B,'All Prices combined'!$D525,'RAB Prices Long'!$E:$E,'All Prices combined'!$G525)))),2)</f>
        <v>45.06</v>
      </c>
      <c r="M525" s="2">
        <f>ROUND(IF($B525="Annuity",SUMIFS('Annuity Prices'!P:P,'Annuity Prices'!$B:$B,$D525,'Annuity Prices'!$E:$E,$G525),IF($B525="RAB Short",SUMIFS('RAB Prices Short'!P:P,'RAB Prices Short'!$B:$B,'All Prices combined'!$D525,'RAB Prices Short'!$E:$E,'All Prices combined'!$G525),IF($B525="RAB Long",SUMIFS('RAB Prices Long'!P:P,'RAB Prices Long'!$B:$B,'All Prices combined'!$D525,'RAB Prices Long'!$E:$E,'All Prices combined'!$G525)))),2)</f>
        <v>49.32</v>
      </c>
      <c r="N525" s="2">
        <f>ROUND(IF($B525="Annuity",SUMIFS('Annuity Prices'!Q:Q,'Annuity Prices'!$B:$B,$D525,'Annuity Prices'!$E:$E,$G525),IF($B525="RAB Short",SUMIFS('RAB Prices Short'!Q:Q,'RAB Prices Short'!$B:$B,'All Prices combined'!$D525,'RAB Prices Short'!$E:$E,'All Prices combined'!$G525),IF($B525="RAB Long",SUMIFS('RAB Prices Long'!Q:Q,'RAB Prices Long'!$B:$B,'All Prices combined'!$D525,'RAB Prices Long'!$E:$E,'All Prices combined'!$G525)))),2)</f>
        <v>50.55</v>
      </c>
      <c r="O525" s="2">
        <f>ROUND(IF($B525="Annuity",SUMIFS('Annuity Prices'!R:R,'Annuity Prices'!$B:$B,$D525,'Annuity Prices'!$E:$E,$G525),IF($B525="RAB Short",SUMIFS('RAB Prices Short'!R:R,'RAB Prices Short'!$B:$B,'All Prices combined'!$D525,'RAB Prices Short'!$E:$E,'All Prices combined'!$G525),IF($B525="RAB Long",SUMIFS('RAB Prices Long'!R:R,'RAB Prices Long'!$B:$B,'All Prices combined'!$D525,'RAB Prices Long'!$E:$E,'All Prices combined'!$G525)))),2)</f>
        <v>51.81</v>
      </c>
      <c r="P525" s="2">
        <f>ROUND(IF($B525="Annuity",SUMIFS('Annuity Prices'!S:S,'Annuity Prices'!$B:$B,$D525,'Annuity Prices'!$E:$E,$G525),IF($B525="RAB Short",SUMIFS('RAB Prices Short'!S:S,'RAB Prices Short'!$B:$B,'All Prices combined'!$D525,'RAB Prices Short'!$E:$E,'All Prices combined'!$G525),IF($B525="RAB Long",SUMIFS('RAB Prices Long'!S:S,'RAB Prices Long'!$B:$B,'All Prices combined'!$D525,'RAB Prices Long'!$E:$E,'All Prices combined'!$G525)))),2)</f>
        <v>53.11</v>
      </c>
      <c r="Q525" s="2">
        <f>ROUND(IF($B525="Annuity",SUMIFS('Annuity Prices'!T:T,'Annuity Prices'!$B:$B,$D525,'Annuity Prices'!$E:$E,$G525),IF($B525="RAB Short",SUMIFS('RAB Prices Short'!T:T,'RAB Prices Short'!$B:$B,'All Prices combined'!$D525,'RAB Prices Short'!$E:$E,'All Prices combined'!$G525),IF($B525="RAB Long",SUMIFS('RAB Prices Long'!T:T,'RAB Prices Long'!$B:$B,'All Prices combined'!$D525,'RAB Prices Long'!$E:$E,'All Prices combined'!$G525)))),2)</f>
        <v>57.02</v>
      </c>
      <c r="R525" s="2">
        <f>ROUND(IF($B525="Annuity",SUMIFS('Annuity Prices'!U:U,'Annuity Prices'!$B:$B,$D525,'Annuity Prices'!$E:$E,$G525),IF($B525="RAB Short",SUMIFS('RAB Prices Short'!U:U,'RAB Prices Short'!$B:$B,'All Prices combined'!$D525,'RAB Prices Short'!$E:$E,'All Prices combined'!$G525),IF($B525="RAB Long",SUMIFS('RAB Prices Long'!U:U,'RAB Prices Long'!$B:$B,'All Prices combined'!$D525,'RAB Prices Long'!$E:$E,'All Prices combined'!$G525)))),2)</f>
        <v>58.45</v>
      </c>
      <c r="S525" s="2">
        <f>ROUND(IF($B525="Annuity",SUMIFS('Annuity Prices'!V:V,'Annuity Prices'!$B:$B,$D525,'Annuity Prices'!$E:$E,$G525),IF($B525="RAB Short",SUMIFS('RAB Prices Short'!V:V,'RAB Prices Short'!$B:$B,'All Prices combined'!$D525,'RAB Prices Short'!$E:$E,'All Prices combined'!$G525),IF($B525="RAB Long",SUMIFS('RAB Prices Long'!V:V,'RAB Prices Long'!$B:$B,'All Prices combined'!$D525,'RAB Prices Long'!$E:$E,'All Prices combined'!$G525)))),2)</f>
        <v>59.91</v>
      </c>
      <c r="T525" s="2">
        <f>ROUND(IF($B525="Annuity",SUMIFS('Annuity Prices'!W:W,'Annuity Prices'!$B:$B,$D525,'Annuity Prices'!$E:$E,$G525),IF($B525="RAB Short",SUMIFS('RAB Prices Short'!W:W,'RAB Prices Short'!$B:$B,'All Prices combined'!$D525,'RAB Prices Short'!$E:$E,'All Prices combined'!$G525),IF($B525="RAB Long",SUMIFS('RAB Prices Long'!W:W,'RAB Prices Long'!$B:$B,'All Prices combined'!$D525,'RAB Prices Long'!$E:$E,'All Prices combined'!$G525)))),2)</f>
        <v>61.41</v>
      </c>
      <c r="U525" s="2">
        <f>ROUND(IF($B525="Annuity",SUMIFS('Annuity Prices'!X:X,'Annuity Prices'!$B:$B,$D525,'Annuity Prices'!$E:$E,$G525),IF($B525="RAB Short",SUMIFS('RAB Prices Short'!X:X,'RAB Prices Short'!$B:$B,'All Prices combined'!$D525,'RAB Prices Short'!$E:$E,'All Prices combined'!$G525),IF($B525="RAB Long",SUMIFS('RAB Prices Long'!X:X,'RAB Prices Long'!$B:$B,'All Prices combined'!$D525,'RAB Prices Long'!$E:$E,'All Prices combined'!$G525)))),2)</f>
        <v>65.37</v>
      </c>
      <c r="V525" s="2">
        <f>ROUND(IF($B525="Annuity",SUMIFS('Annuity Prices'!Y:Y,'Annuity Prices'!$B:$B,$D525,'Annuity Prices'!$E:$E,$G525),IF($B525="RAB Short",SUMIFS('RAB Prices Short'!Y:Y,'RAB Prices Short'!$B:$B,'All Prices combined'!$D525,'RAB Prices Short'!$E:$E,'All Prices combined'!$G525),IF($B525="RAB Long",SUMIFS('RAB Prices Long'!Y:Y,'RAB Prices Long'!$B:$B,'All Prices combined'!$D525,'RAB Prices Long'!$E:$E,'All Prices combined'!$G525)))),2)</f>
        <v>67</v>
      </c>
      <c r="W525" s="2">
        <f>ROUND(IF($B525="Annuity",SUMIFS('Annuity Prices'!Z:Z,'Annuity Prices'!$B:$B,$D525,'Annuity Prices'!$E:$E,$G525),IF($B525="RAB Short",SUMIFS('RAB Prices Short'!Z:Z,'RAB Prices Short'!$B:$B,'All Prices combined'!$D525,'RAB Prices Short'!$E:$E,'All Prices combined'!$G525),IF($B525="RAB Long",SUMIFS('RAB Prices Long'!Z:Z,'RAB Prices Long'!$B:$B,'All Prices combined'!$D525,'RAB Prices Long'!$E:$E,'All Prices combined'!$G525)))),2)</f>
        <v>68.680000000000007</v>
      </c>
      <c r="X525" s="2">
        <f>ROUND(IF($B525="Annuity",SUMIFS('Annuity Prices'!AA:AA,'Annuity Prices'!$B:$B,$D525,'Annuity Prices'!$E:$E,$G525),IF($B525="RAB Short",SUMIFS('RAB Prices Short'!AA:AA,'RAB Prices Short'!$B:$B,'All Prices combined'!$D525,'RAB Prices Short'!$E:$E,'All Prices combined'!$G525),IF($B525="RAB Long",SUMIFS('RAB Prices Long'!AA:AA,'RAB Prices Long'!$B:$B,'All Prices combined'!$D525,'RAB Prices Long'!$E:$E,'All Prices combined'!$G525)))),2)</f>
        <v>70.400000000000006</v>
      </c>
      <c r="Y525" s="2">
        <f>ROUND(IF($B525="Annuity",SUMIFS('Annuity Prices'!AB:AB,'Annuity Prices'!$B:$B,$D525,'Annuity Prices'!$E:$E,$G525),IF($B525="RAB Short",SUMIFS('RAB Prices Short'!AB:AB,'RAB Prices Short'!$B:$B,'All Prices combined'!$D525,'RAB Prices Short'!$E:$E,'All Prices combined'!$G525),IF($B525="RAB Long",SUMIFS('RAB Prices Long'!AB:AB,'RAB Prices Long'!$B:$B,'All Prices combined'!$D525,'RAB Prices Long'!$E:$E,'All Prices combined'!$G525)))),2)</f>
        <v>74.44</v>
      </c>
      <c r="Z525" s="2">
        <f>ROUND(IF($B525="Annuity",SUMIFS('Annuity Prices'!AC:AC,'Annuity Prices'!$B:$B,$D525,'Annuity Prices'!$E:$E,$G525),IF($B525="RAB Short",SUMIFS('RAB Prices Short'!AC:AC,'RAB Prices Short'!$B:$B,'All Prices combined'!$D525,'RAB Prices Short'!$E:$E,'All Prices combined'!$G525),IF($B525="RAB Long",SUMIFS('RAB Prices Long'!AC:AC,'RAB Prices Long'!$B:$B,'All Prices combined'!$D525,'RAB Prices Long'!$E:$E,'All Prices combined'!$G525)))),2)</f>
        <v>76.3</v>
      </c>
      <c r="AA525" s="2">
        <f>ROUND(IF($B525="Annuity",SUMIFS('Annuity Prices'!AD:AD,'Annuity Prices'!$B:$B,$D525,'Annuity Prices'!$E:$E,$G525),IF($B525="RAB Short",SUMIFS('RAB Prices Short'!AD:AD,'RAB Prices Short'!$B:$B,'All Prices combined'!$D525,'RAB Prices Short'!$E:$E,'All Prices combined'!$G525),IF($B525="RAB Long",SUMIFS('RAB Prices Long'!AD:AD,'RAB Prices Long'!$B:$B,'All Prices combined'!$D525,'RAB Prices Long'!$E:$E,'All Prices combined'!$G525)))),2)</f>
        <v>78.209999999999994</v>
      </c>
      <c r="AB525" s="2">
        <f>ROUND(IF($B525="Annuity",SUMIFS('Annuity Prices'!AE:AE,'Annuity Prices'!$B:$B,$D525,'Annuity Prices'!$E:$E,$G525),IF($B525="RAB Short",SUMIFS('RAB Prices Short'!AE:AE,'RAB Prices Short'!$B:$B,'All Prices combined'!$D525,'RAB Prices Short'!$E:$E,'All Prices combined'!$G525),IF($B525="RAB Long",SUMIFS('RAB Prices Long'!AE:AE,'RAB Prices Long'!$B:$B,'All Prices combined'!$D525,'RAB Prices Long'!$E:$E,'All Prices combined'!$G525)))),2)</f>
        <v>80.16</v>
      </c>
      <c r="AC525" s="2">
        <f>ROUND(IF($B525="Annuity",SUMIFS('Annuity Prices'!AF:AF,'Annuity Prices'!$B:$B,$D525,'Annuity Prices'!$E:$E,$G525),IF($B525="RAB Short",SUMIFS('RAB Prices Short'!AF:AF,'RAB Prices Short'!$B:$B,'All Prices combined'!$D525,'RAB Prices Short'!$E:$E,'All Prices combined'!$G525),IF($B525="RAB Long",SUMIFS('RAB Prices Long'!AF:AF,'RAB Prices Long'!$B:$B,'All Prices combined'!$D525,'RAB Prices Long'!$E:$E,'All Prices combined'!$G525)))),2)</f>
        <v>84.77</v>
      </c>
      <c r="AD525" s="2">
        <f>ROUND(IF($B525="Annuity",SUMIFS('Annuity Prices'!AG:AG,'Annuity Prices'!$B:$B,$D525,'Annuity Prices'!$E:$E,$G525),IF($B525="RAB Short",SUMIFS('RAB Prices Short'!AG:AG,'RAB Prices Short'!$B:$B,'All Prices combined'!$D525,'RAB Prices Short'!$E:$E,'All Prices combined'!$G525),IF($B525="RAB Long",SUMIFS('RAB Prices Long'!AG:AG,'RAB Prices Long'!$B:$B,'All Prices combined'!$D525,'RAB Prices Long'!$E:$E,'All Prices combined'!$G525)))),2)</f>
        <v>86.89</v>
      </c>
      <c r="AE525" s="2">
        <f>ROUND(IF($B525="Annuity",SUMIFS('Annuity Prices'!AH:AH,'Annuity Prices'!$B:$B,$D525,'Annuity Prices'!$E:$E,$G525),IF($B525="RAB Short",SUMIFS('RAB Prices Short'!AH:AH,'RAB Prices Short'!$B:$B,'All Prices combined'!$D525,'RAB Prices Short'!$E:$E,'All Prices combined'!$G525),IF($B525="RAB Long",SUMIFS('RAB Prices Long'!AH:AH,'RAB Prices Long'!$B:$B,'All Prices combined'!$D525,'RAB Prices Long'!$E:$E,'All Prices combined'!$G525)))),2)</f>
        <v>89.06</v>
      </c>
      <c r="AF525" s="2">
        <f>ROUND(IF($B525="Annuity",SUMIFS('Annuity Prices'!AI:AI,'Annuity Prices'!$B:$B,$D525,'Annuity Prices'!$E:$E,$G525),IF($B525="RAB Short",SUMIFS('RAB Prices Short'!AI:AI,'RAB Prices Short'!$B:$B,'All Prices combined'!$D525,'RAB Prices Short'!$E:$E,'All Prices combined'!$G525),IF($B525="RAB Long",SUMIFS('RAB Prices Long'!AI:AI,'RAB Prices Long'!$B:$B,'All Prices combined'!$D525,'RAB Prices Long'!$E:$E,'All Prices combined'!$G525)))),2)</f>
        <v>91.29</v>
      </c>
      <c r="AG525" s="2">
        <f>ROUND(IF($B525="Annuity",SUMIFS('Annuity Prices'!AJ:AJ,'Annuity Prices'!$B:$B,$D525,'Annuity Prices'!$E:$E,$G525),IF($B525="RAB Short",SUMIFS('RAB Prices Short'!AJ:AJ,'RAB Prices Short'!$B:$B,'All Prices combined'!$D525,'RAB Prices Short'!$E:$E,'All Prices combined'!$G525),IF($B525="RAB Long",SUMIFS('RAB Prices Long'!AJ:AJ,'RAB Prices Long'!$B:$B,'All Prices combined'!$D525,'RAB Prices Long'!$E:$E,'All Prices combined'!$G525)))),2)</f>
        <v>95.85</v>
      </c>
      <c r="AH525" s="2">
        <f>ROUND(IF($B525="Annuity",SUMIFS('Annuity Prices'!AK:AK,'Annuity Prices'!$B:$B,$D525,'Annuity Prices'!$E:$E,$G525),IF($B525="RAB Short",SUMIFS('RAB Prices Short'!AK:AK,'RAB Prices Short'!$B:$B,'All Prices combined'!$D525,'RAB Prices Short'!$E:$E,'All Prices combined'!$G525),IF($B525="RAB Long",SUMIFS('RAB Prices Long'!AK:AK,'RAB Prices Long'!$B:$B,'All Prices combined'!$D525,'RAB Prices Long'!$E:$E,'All Prices combined'!$G525)))),2)</f>
        <v>98.25</v>
      </c>
      <c r="AI525" s="2">
        <f>ROUND(IF($B525="Annuity",SUMIFS('Annuity Prices'!AL:AL,'Annuity Prices'!$B:$B,$D525,'Annuity Prices'!$E:$E,$G525),IF($B525="RAB Short",SUMIFS('RAB Prices Short'!AL:AL,'RAB Prices Short'!$B:$B,'All Prices combined'!$D525,'RAB Prices Short'!$E:$E,'All Prices combined'!$G525),IF($B525="RAB Long",SUMIFS('RAB Prices Long'!AL:AL,'RAB Prices Long'!$B:$B,'All Prices combined'!$D525,'RAB Prices Long'!$E:$E,'All Prices combined'!$G525)))),2)</f>
        <v>100.7</v>
      </c>
      <c r="AJ525" s="2">
        <f>ROUND(IF($B525="Annuity",SUMIFS('Annuity Prices'!AM:AM,'Annuity Prices'!$B:$B,$D525,'Annuity Prices'!$E:$E,$G525),IF($B525="RAB Short",SUMIFS('RAB Prices Short'!AM:AM,'RAB Prices Short'!$B:$B,'All Prices combined'!$D525,'RAB Prices Short'!$E:$E,'All Prices combined'!$G525),IF($B525="RAB Long",SUMIFS('RAB Prices Long'!AM:AM,'RAB Prices Long'!$B:$B,'All Prices combined'!$D525,'RAB Prices Long'!$E:$E,'All Prices combined'!$G525)))),2)</f>
        <v>103.22</v>
      </c>
      <c r="AK525" s="2">
        <f>ROUND(IF($B525="Annuity",SUMIFS('Annuity Prices'!AN:AN,'Annuity Prices'!$B:$B,$D525,'Annuity Prices'!$E:$E,$G525),IF($B525="RAB Short",SUMIFS('RAB Prices Short'!AN:AN,'RAB Prices Short'!$B:$B,'All Prices combined'!$D525,'RAB Prices Short'!$E:$E,'All Prices combined'!$G525),IF($B525="RAB Long",SUMIFS('RAB Prices Long'!AN:AN,'RAB Prices Long'!$B:$B,'All Prices combined'!$D525,'RAB Prices Long'!$E:$E,'All Prices combined'!$G525)))),2)</f>
        <v>106.53</v>
      </c>
      <c r="AL525" s="2">
        <f>ROUND(IF($B525="Annuity",SUMIFS('Annuity Prices'!AO:AO,'Annuity Prices'!$B:$B,$D525,'Annuity Prices'!$E:$E,$G525),IF($B525="RAB Short",SUMIFS('RAB Prices Short'!AO:AO,'RAB Prices Short'!$B:$B,'All Prices combined'!$D525,'RAB Prices Short'!$E:$E,'All Prices combined'!$G525),IF($B525="RAB Long",SUMIFS('RAB Prices Long'!AO:AO,'RAB Prices Long'!$B:$B,'All Prices combined'!$D525,'RAB Prices Long'!$E:$E,'All Prices combined'!$G525)))),2)</f>
        <v>109.19</v>
      </c>
      <c r="AM525" s="2">
        <f>ROUND(IF($B525="Annuity",SUMIFS('Annuity Prices'!AP:AP,'Annuity Prices'!$B:$B,$D525,'Annuity Prices'!$E:$E,$G525),IF($B525="RAB Short",SUMIFS('RAB Prices Short'!AP:AP,'RAB Prices Short'!$B:$B,'All Prices combined'!$D525,'RAB Prices Short'!$E:$E,'All Prices combined'!$G525),IF($B525="RAB Long",SUMIFS('RAB Prices Long'!AP:AP,'RAB Prices Long'!$B:$B,'All Prices combined'!$D525,'RAB Prices Long'!$E:$E,'All Prices combined'!$G525)))),2)</f>
        <v>111.92</v>
      </c>
      <c r="AN525" s="2">
        <f>ROUND(IF($B525="Annuity",SUMIFS('Annuity Prices'!AQ:AQ,'Annuity Prices'!$B:$B,$D525,'Annuity Prices'!$E:$E,$G525),IF($B525="RAB Short",SUMIFS('RAB Prices Short'!AQ:AQ,'RAB Prices Short'!$B:$B,'All Prices combined'!$D525,'RAB Prices Short'!$E:$E,'All Prices combined'!$G525),IF($B525="RAB Long",SUMIFS('RAB Prices Long'!AQ:AQ,'RAB Prices Long'!$B:$B,'All Prices combined'!$D525,'RAB Prices Long'!$E:$E,'All Prices combined'!$G525)))),2)</f>
        <v>114.72</v>
      </c>
      <c r="AO525" s="2">
        <f>ROUND(IF($B525="Annuity",SUMIFS('Annuity Prices'!AR:AR,'Annuity Prices'!$B:$B,$D525,'Annuity Prices'!$E:$E,$G525),IF($B525="RAB Short",SUMIFS('RAB Prices Short'!AR:AR,'RAB Prices Short'!$B:$B,'All Prices combined'!$D525,'RAB Prices Short'!$E:$E,'All Prices combined'!$G525),IF($B525="RAB Long",SUMIFS('RAB Prices Long'!AR:AR,'RAB Prices Long'!$B:$B,'All Prices combined'!$D525,'RAB Prices Long'!$E:$E,'All Prices combined'!$G525)))),2)</f>
        <v>0</v>
      </c>
      <c r="AP525" s="2">
        <f>ROUND(IF($B525="Annuity",SUMIFS('Annuity Prices'!AS:AS,'Annuity Prices'!$B:$B,$D525,'Annuity Prices'!$E:$E,$G525),IF($B525="RAB Short",SUMIFS('RAB Prices Short'!AS:AS,'RAB Prices Short'!$B:$B,'All Prices combined'!$D525,'RAB Prices Short'!$E:$E,'All Prices combined'!$G525),IF($B525="RAB Long",SUMIFS('RAB Prices Long'!AS:AS,'RAB Prices Long'!$B:$B,'All Prices combined'!$D525,'RAB Prices Long'!$E:$E,'All Prices combined'!$G525)))),2)</f>
        <v>0</v>
      </c>
      <c r="AQ525" s="2">
        <f>ROUND(IF($B525="Annuity",SUMIFS('Annuity Prices'!AT:AT,'Annuity Prices'!$B:$B,$D525,'Annuity Prices'!$E:$E,$G525),IF($B525="RAB Short",SUMIFS('RAB Prices Short'!AT:AT,'RAB Prices Short'!$B:$B,'All Prices combined'!$D525,'RAB Prices Short'!$E:$E,'All Prices combined'!$G525),IF($B525="RAB Long",SUMIFS('RAB Prices Long'!AT:AT,'RAB Prices Long'!$B:$B,'All Prices combined'!$D525,'RAB Prices Long'!$E:$E,'All Prices combined'!$G525)))),2)</f>
        <v>35.03</v>
      </c>
      <c r="AR525" s="2">
        <f>ROUND(IF($B525="Annuity",SUMIFS('Annuity Prices'!AU:AU,'Annuity Prices'!$B:$B,$D525,'Annuity Prices'!$E:$E,$G525),IF($B525="RAB Short",SUMIFS('RAB Prices Short'!AU:AU,'RAB Prices Short'!$B:$B,'All Prices combined'!$D525,'RAB Prices Short'!$E:$E,'All Prices combined'!$G525),IF($B525="RAB Long",SUMIFS('RAB Prices Long'!AU:AU,'RAB Prices Long'!$B:$B,'All Prices combined'!$D525,'RAB Prices Long'!$E:$E,'All Prices combined'!$G525)))),2)</f>
        <v>39.79</v>
      </c>
      <c r="AS525" s="2">
        <f>ROUND(IF($B525="Annuity",SUMIFS('Annuity Prices'!AV:AV,'Annuity Prices'!$B:$B,$D525,'Annuity Prices'!$E:$E,$G525),IF($B525="RAB Short",SUMIFS('RAB Prices Short'!AV:AV,'RAB Prices Short'!$B:$B,'All Prices combined'!$D525,'RAB Prices Short'!$E:$E,'All Prices combined'!$G525),IF($B525="RAB Long",SUMIFS('RAB Prices Long'!AV:AV,'RAB Prices Long'!$B:$B,'All Prices combined'!$D525,'RAB Prices Long'!$E:$E,'All Prices combined'!$G525)))),2)</f>
        <v>43.78</v>
      </c>
      <c r="AT525" s="2">
        <f>ROUND(IF($B525="Annuity",SUMIFS('Annuity Prices'!AW:AW,'Annuity Prices'!$B:$B,$D525,'Annuity Prices'!$E:$E,$G525),IF($B525="RAB Short",SUMIFS('RAB Prices Short'!AW:AW,'RAB Prices Short'!$B:$B,'All Prices combined'!$D525,'RAB Prices Short'!$E:$E,'All Prices combined'!$G525),IF($B525="RAB Long",SUMIFS('RAB Prices Long'!AW:AW,'RAB Prices Long'!$B:$B,'All Prices combined'!$D525,'RAB Prices Long'!$E:$E,'All Prices combined'!$G525)))),2)</f>
        <v>48.03</v>
      </c>
      <c r="AU525" s="2">
        <f>ROUND(IF($B525="Annuity",SUMIFS('Annuity Prices'!AX:AX,'Annuity Prices'!$B:$B,$D525,'Annuity Prices'!$E:$E,$G525),IF($B525="RAB Short",SUMIFS('RAB Prices Short'!AX:AX,'RAB Prices Short'!$B:$B,'All Prices combined'!$D525,'RAB Prices Short'!$E:$E,'All Prices combined'!$G525),IF($B525="RAB Long",SUMIFS('RAB Prices Long'!AX:AX,'RAB Prices Long'!$B:$B,'All Prices combined'!$D525,'RAB Prices Long'!$E:$E,'All Prices combined'!$G525)))),2)</f>
        <v>50.55</v>
      </c>
      <c r="AV525" s="2">
        <f>ROUND(IF($B525="Annuity",SUMIFS('Annuity Prices'!AY:AY,'Annuity Prices'!$B:$B,$D525,'Annuity Prices'!$E:$E,$G525),IF($B525="RAB Short",SUMIFS('RAB Prices Short'!AY:AY,'RAB Prices Short'!$B:$B,'All Prices combined'!$D525,'RAB Prices Short'!$E:$E,'All Prices combined'!$G525),IF($B525="RAB Long",SUMIFS('RAB Prices Long'!AY:AY,'RAB Prices Long'!$B:$B,'All Prices combined'!$D525,'RAB Prices Long'!$E:$E,'All Prices combined'!$G525)))),2)</f>
        <v>51.81</v>
      </c>
      <c r="AW525" s="2">
        <f>ROUND(IF($B525="Annuity",SUMIFS('Annuity Prices'!AZ:AZ,'Annuity Prices'!$B:$B,$D525,'Annuity Prices'!$E:$E,$G525),IF($B525="RAB Short",SUMIFS('RAB Prices Short'!AZ:AZ,'RAB Prices Short'!$B:$B,'All Prices combined'!$D525,'RAB Prices Short'!$E:$E,'All Prices combined'!$G525),IF($B525="RAB Long",SUMIFS('RAB Prices Long'!AZ:AZ,'RAB Prices Long'!$B:$B,'All Prices combined'!$D525,'RAB Prices Long'!$E:$E,'All Prices combined'!$G525)))),2)</f>
        <v>53.11</v>
      </c>
      <c r="AX525" s="2">
        <f>ROUND(IF($B525="Annuity",SUMIFS('Annuity Prices'!BA:BA,'Annuity Prices'!$B:$B,$D525,'Annuity Prices'!$E:$E,$G525),IF($B525="RAB Short",SUMIFS('RAB Prices Short'!BA:BA,'RAB Prices Short'!$B:$B,'All Prices combined'!$D525,'RAB Prices Short'!$E:$E,'All Prices combined'!$G525),IF($B525="RAB Long",SUMIFS('RAB Prices Long'!BA:BA,'RAB Prices Long'!$B:$B,'All Prices combined'!$D525,'RAB Prices Long'!$E:$E,'All Prices combined'!$G525)))),2)</f>
        <v>57.02</v>
      </c>
      <c r="AY525" s="2">
        <f>ROUND(IF($B525="Annuity",SUMIFS('Annuity Prices'!BB:BB,'Annuity Prices'!$B:$B,$D525,'Annuity Prices'!$E:$E,$G525),IF($B525="RAB Short",SUMIFS('RAB Prices Short'!BB:BB,'RAB Prices Short'!$B:$B,'All Prices combined'!$D525,'RAB Prices Short'!$E:$E,'All Prices combined'!$G525),IF($B525="RAB Long",SUMIFS('RAB Prices Long'!BB:BB,'RAB Prices Long'!$B:$B,'All Prices combined'!$D525,'RAB Prices Long'!$E:$E,'All Prices combined'!$G525)))),2)</f>
        <v>58.45</v>
      </c>
      <c r="AZ525" s="2">
        <f>ROUND(IF($B525="Annuity",SUMIFS('Annuity Prices'!BC:BC,'Annuity Prices'!$B:$B,$D525,'Annuity Prices'!$E:$E,$G525),IF($B525="RAB Short",SUMIFS('RAB Prices Short'!BC:BC,'RAB Prices Short'!$B:$B,'All Prices combined'!$D525,'RAB Prices Short'!$E:$E,'All Prices combined'!$G525),IF($B525="RAB Long",SUMIFS('RAB Prices Long'!BC:BC,'RAB Prices Long'!$B:$B,'All Prices combined'!$D525,'RAB Prices Long'!$E:$E,'All Prices combined'!$G525)))),2)</f>
        <v>59.91</v>
      </c>
      <c r="BA525" s="2">
        <f>ROUND(IF($B525="Annuity",SUMIFS('Annuity Prices'!BD:BD,'Annuity Prices'!$B:$B,$D525,'Annuity Prices'!$E:$E,$G525),IF($B525="RAB Short",SUMIFS('RAB Prices Short'!BD:BD,'RAB Prices Short'!$B:$B,'All Prices combined'!$D525,'RAB Prices Short'!$E:$E,'All Prices combined'!$G525),IF($B525="RAB Long",SUMIFS('RAB Prices Long'!BD:BD,'RAB Prices Long'!$B:$B,'All Prices combined'!$D525,'RAB Prices Long'!$E:$E,'All Prices combined'!$G525)))),2)</f>
        <v>61.41</v>
      </c>
      <c r="BB525" s="2">
        <f>ROUND(IF($B525="Annuity",SUMIFS('Annuity Prices'!BE:BE,'Annuity Prices'!$B:$B,$D525,'Annuity Prices'!$E:$E,$G525),IF($B525="RAB Short",SUMIFS('RAB Prices Short'!BE:BE,'RAB Prices Short'!$B:$B,'All Prices combined'!$D525,'RAB Prices Short'!$E:$E,'All Prices combined'!$G525),IF($B525="RAB Long",SUMIFS('RAB Prices Long'!BE:BE,'RAB Prices Long'!$B:$B,'All Prices combined'!$D525,'RAB Prices Long'!$E:$E,'All Prices combined'!$G525)))),2)</f>
        <v>65.37</v>
      </c>
      <c r="BC525" s="2">
        <f>ROUND(IF($B525="Annuity",SUMIFS('Annuity Prices'!BF:BF,'Annuity Prices'!$B:$B,$D525,'Annuity Prices'!$E:$E,$G525),IF($B525="RAB Short",SUMIFS('RAB Prices Short'!BF:BF,'RAB Prices Short'!$B:$B,'All Prices combined'!$D525,'RAB Prices Short'!$E:$E,'All Prices combined'!$G525),IF($B525="RAB Long",SUMIFS('RAB Prices Long'!BF:BF,'RAB Prices Long'!$B:$B,'All Prices combined'!$D525,'RAB Prices Long'!$E:$E,'All Prices combined'!$G525)))),2)</f>
        <v>67</v>
      </c>
      <c r="BD525" s="2">
        <f>ROUND(IF($B525="Annuity",SUMIFS('Annuity Prices'!BG:BG,'Annuity Prices'!$B:$B,$D525,'Annuity Prices'!$E:$E,$G525),IF($B525="RAB Short",SUMIFS('RAB Prices Short'!BG:BG,'RAB Prices Short'!$B:$B,'All Prices combined'!$D525,'RAB Prices Short'!$E:$E,'All Prices combined'!$G525),IF($B525="RAB Long",SUMIFS('RAB Prices Long'!BG:BG,'RAB Prices Long'!$B:$B,'All Prices combined'!$D525,'RAB Prices Long'!$E:$E,'All Prices combined'!$G525)))),2)</f>
        <v>68.680000000000007</v>
      </c>
      <c r="BE525" s="2">
        <f>ROUND(IF($B525="Annuity",SUMIFS('Annuity Prices'!BH:BH,'Annuity Prices'!$B:$B,$D525,'Annuity Prices'!$E:$E,$G525),IF($B525="RAB Short",SUMIFS('RAB Prices Short'!BH:BH,'RAB Prices Short'!$B:$B,'All Prices combined'!$D525,'RAB Prices Short'!$E:$E,'All Prices combined'!$G525),IF($B525="RAB Long",SUMIFS('RAB Prices Long'!BH:BH,'RAB Prices Long'!$B:$B,'All Prices combined'!$D525,'RAB Prices Long'!$E:$E,'All Prices combined'!$G525)))),2)</f>
        <v>70.400000000000006</v>
      </c>
      <c r="BF525" s="2">
        <f>ROUND(IF($B525="Annuity",SUMIFS('Annuity Prices'!BI:BI,'Annuity Prices'!$B:$B,$D525,'Annuity Prices'!$E:$E,$G525),IF($B525="RAB Short",SUMIFS('RAB Prices Short'!BI:BI,'RAB Prices Short'!$B:$B,'All Prices combined'!$D525,'RAB Prices Short'!$E:$E,'All Prices combined'!$G525),IF($B525="RAB Long",SUMIFS('RAB Prices Long'!BI:BI,'RAB Prices Long'!$B:$B,'All Prices combined'!$D525,'RAB Prices Long'!$E:$E,'All Prices combined'!$G525)))),2)</f>
        <v>74.44</v>
      </c>
      <c r="BG525" s="2">
        <f>ROUND(IF($B525="Annuity",SUMIFS('Annuity Prices'!BJ:BJ,'Annuity Prices'!$B:$B,$D525,'Annuity Prices'!$E:$E,$G525),IF($B525="RAB Short",SUMIFS('RAB Prices Short'!BJ:BJ,'RAB Prices Short'!$B:$B,'All Prices combined'!$D525,'RAB Prices Short'!$E:$E,'All Prices combined'!$G525),IF($B525="RAB Long",SUMIFS('RAB Prices Long'!BJ:BJ,'RAB Prices Long'!$B:$B,'All Prices combined'!$D525,'RAB Prices Long'!$E:$E,'All Prices combined'!$G525)))),2)</f>
        <v>76.3</v>
      </c>
      <c r="BH525" s="2">
        <f>ROUND(IF($B525="Annuity",SUMIFS('Annuity Prices'!BK:BK,'Annuity Prices'!$B:$B,$D525,'Annuity Prices'!$E:$E,$G525),IF($B525="RAB Short",SUMIFS('RAB Prices Short'!BK:BK,'RAB Prices Short'!$B:$B,'All Prices combined'!$D525,'RAB Prices Short'!$E:$E,'All Prices combined'!$G525),IF($B525="RAB Long",SUMIFS('RAB Prices Long'!BK:BK,'RAB Prices Long'!$B:$B,'All Prices combined'!$D525,'RAB Prices Long'!$E:$E,'All Prices combined'!$G525)))),2)</f>
        <v>78.209999999999994</v>
      </c>
      <c r="BI525" s="2">
        <f>ROUND(IF($B525="Annuity",SUMIFS('Annuity Prices'!BL:BL,'Annuity Prices'!$B:$B,$D525,'Annuity Prices'!$E:$E,$G525),IF($B525="RAB Short",SUMIFS('RAB Prices Short'!BL:BL,'RAB Prices Short'!$B:$B,'All Prices combined'!$D525,'RAB Prices Short'!$E:$E,'All Prices combined'!$G525),IF($B525="RAB Long",SUMIFS('RAB Prices Long'!BL:BL,'RAB Prices Long'!$B:$B,'All Prices combined'!$D525,'RAB Prices Long'!$E:$E,'All Prices combined'!$G525)))),2)</f>
        <v>80.16</v>
      </c>
      <c r="BJ525" s="2">
        <f>ROUND(IF($B525="Annuity",SUMIFS('Annuity Prices'!BM:BM,'Annuity Prices'!$B:$B,$D525,'Annuity Prices'!$E:$E,$G525),IF($B525="RAB Short",SUMIFS('RAB Prices Short'!BM:BM,'RAB Prices Short'!$B:$B,'All Prices combined'!$D525,'RAB Prices Short'!$E:$E,'All Prices combined'!$G525),IF($B525="RAB Long",SUMIFS('RAB Prices Long'!BM:BM,'RAB Prices Long'!$B:$B,'All Prices combined'!$D525,'RAB Prices Long'!$E:$E,'All Prices combined'!$G525)))),2)</f>
        <v>84.77</v>
      </c>
      <c r="BK525" s="2">
        <f>ROUND(IF($B525="Annuity",SUMIFS('Annuity Prices'!BN:BN,'Annuity Prices'!$B:$B,$D525,'Annuity Prices'!$E:$E,$G525),IF($B525="RAB Short",SUMIFS('RAB Prices Short'!BN:BN,'RAB Prices Short'!$B:$B,'All Prices combined'!$D525,'RAB Prices Short'!$E:$E,'All Prices combined'!$G525),IF($B525="RAB Long",SUMIFS('RAB Prices Long'!BN:BN,'RAB Prices Long'!$B:$B,'All Prices combined'!$D525,'RAB Prices Long'!$E:$E,'All Prices combined'!$G525)))),2)</f>
        <v>86.89</v>
      </c>
      <c r="BL525" s="2">
        <f>ROUND(IF($B525="Annuity",SUMIFS('Annuity Prices'!BO:BO,'Annuity Prices'!$B:$B,$D525,'Annuity Prices'!$E:$E,$G525),IF($B525="RAB Short",SUMIFS('RAB Prices Short'!BO:BO,'RAB Prices Short'!$B:$B,'All Prices combined'!$D525,'RAB Prices Short'!$E:$E,'All Prices combined'!$G525),IF($B525="RAB Long",SUMIFS('RAB Prices Long'!BO:BO,'RAB Prices Long'!$B:$B,'All Prices combined'!$D525,'RAB Prices Long'!$E:$E,'All Prices combined'!$G525)))),2)</f>
        <v>89.06</v>
      </c>
      <c r="BM525" s="2">
        <f>ROUND(IF($B525="Annuity",SUMIFS('Annuity Prices'!BP:BP,'Annuity Prices'!$B:$B,$D525,'Annuity Prices'!$E:$E,$G525),IF($B525="RAB Short",SUMIFS('RAB Prices Short'!BP:BP,'RAB Prices Short'!$B:$B,'All Prices combined'!$D525,'RAB Prices Short'!$E:$E,'All Prices combined'!$G525),IF($B525="RAB Long",SUMIFS('RAB Prices Long'!BP:BP,'RAB Prices Long'!$B:$B,'All Prices combined'!$D525,'RAB Prices Long'!$E:$E,'All Prices combined'!$G525)))),2)</f>
        <v>91.29</v>
      </c>
      <c r="BN525" s="2">
        <f>ROUND(IF($B525="Annuity",SUMIFS('Annuity Prices'!BQ:BQ,'Annuity Prices'!$B:$B,$D525,'Annuity Prices'!$E:$E,$G525),IF($B525="RAB Short",SUMIFS('RAB Prices Short'!BQ:BQ,'RAB Prices Short'!$B:$B,'All Prices combined'!$D525,'RAB Prices Short'!$E:$E,'All Prices combined'!$G525),IF($B525="RAB Long",SUMIFS('RAB Prices Long'!BQ:BQ,'RAB Prices Long'!$B:$B,'All Prices combined'!$D525,'RAB Prices Long'!$E:$E,'All Prices combined'!$G525)))),2)</f>
        <v>95.85</v>
      </c>
      <c r="BO525" s="2">
        <f>ROUND(IF($B525="Annuity",SUMIFS('Annuity Prices'!BR:BR,'Annuity Prices'!$B:$B,$D525,'Annuity Prices'!$E:$E,$G525),IF($B525="RAB Short",SUMIFS('RAB Prices Short'!BR:BR,'RAB Prices Short'!$B:$B,'All Prices combined'!$D525,'RAB Prices Short'!$E:$E,'All Prices combined'!$G525),IF($B525="RAB Long",SUMIFS('RAB Prices Long'!BR:BR,'RAB Prices Long'!$B:$B,'All Prices combined'!$D525,'RAB Prices Long'!$E:$E,'All Prices combined'!$G525)))),2)</f>
        <v>98.25</v>
      </c>
      <c r="BP525" s="2">
        <f>ROUND(IF($B525="Annuity",SUMIFS('Annuity Prices'!BS:BS,'Annuity Prices'!$B:$B,$D525,'Annuity Prices'!$E:$E,$G525),IF($B525="RAB Short",SUMIFS('RAB Prices Short'!BS:BS,'RAB Prices Short'!$B:$B,'All Prices combined'!$D525,'RAB Prices Short'!$E:$E,'All Prices combined'!$G525),IF($B525="RAB Long",SUMIFS('RAB Prices Long'!BS:BS,'RAB Prices Long'!$B:$B,'All Prices combined'!$D525,'RAB Prices Long'!$E:$E,'All Prices combined'!$G525)))),2)</f>
        <v>100.7</v>
      </c>
      <c r="BQ525" s="2">
        <f>ROUND(IF($B525="Annuity",SUMIFS('Annuity Prices'!BT:BT,'Annuity Prices'!$B:$B,$D525,'Annuity Prices'!$E:$E,$G525),IF($B525="RAB Short",SUMIFS('RAB Prices Short'!BT:BT,'RAB Prices Short'!$B:$B,'All Prices combined'!$D525,'RAB Prices Short'!$E:$E,'All Prices combined'!$G525),IF($B525="RAB Long",SUMIFS('RAB Prices Long'!BT:BT,'RAB Prices Long'!$B:$B,'All Prices combined'!$D525,'RAB Prices Long'!$E:$E,'All Prices combined'!$G525)))),2)</f>
        <v>103.22</v>
      </c>
      <c r="BR525" s="2">
        <f>ROUND(IF($B525="Annuity",SUMIFS('Annuity Prices'!BU:BU,'Annuity Prices'!$B:$B,$D525,'Annuity Prices'!$E:$E,$G525),IF($B525="RAB Short",SUMIFS('RAB Prices Short'!BU:BU,'RAB Prices Short'!$B:$B,'All Prices combined'!$D525,'RAB Prices Short'!$E:$E,'All Prices combined'!$G525),IF($B525="RAB Long",SUMIFS('RAB Prices Long'!BU:BU,'RAB Prices Long'!$B:$B,'All Prices combined'!$D525,'RAB Prices Long'!$E:$E,'All Prices combined'!$G525)))),2)</f>
        <v>106.53</v>
      </c>
      <c r="BS525" s="2">
        <f>ROUND(IF($B525="Annuity",SUMIFS('Annuity Prices'!BV:BV,'Annuity Prices'!$B:$B,$D525,'Annuity Prices'!$E:$E,$G525),IF($B525="RAB Short",SUMIFS('RAB Prices Short'!BV:BV,'RAB Prices Short'!$B:$B,'All Prices combined'!$D525,'RAB Prices Short'!$E:$E,'All Prices combined'!$G525),IF($B525="RAB Long",SUMIFS('RAB Prices Long'!BV:BV,'RAB Prices Long'!$B:$B,'All Prices combined'!$D525,'RAB Prices Long'!$E:$E,'All Prices combined'!$G525)))),2)</f>
        <v>109.19</v>
      </c>
      <c r="BT525" s="2">
        <f>ROUND(IF($B525="Annuity",SUMIFS('Annuity Prices'!BW:BW,'Annuity Prices'!$B:$B,$D525,'Annuity Prices'!$E:$E,$G525),IF($B525="RAB Short",SUMIFS('RAB Prices Short'!BW:BW,'RAB Prices Short'!$B:$B,'All Prices combined'!$D525,'RAB Prices Short'!$E:$E,'All Prices combined'!$G525),IF($B525="RAB Long",SUMIFS('RAB Prices Long'!BW:BW,'RAB Prices Long'!$B:$B,'All Prices combined'!$D525,'RAB Prices Long'!$E:$E,'All Prices combined'!$G525)))),2)</f>
        <v>111.92</v>
      </c>
      <c r="BU525" s="2">
        <f>ROUND(IF($B525="Annuity",SUMIFS('Annuity Prices'!BX:BX,'Annuity Prices'!$B:$B,$D525,'Annuity Prices'!$E:$E,$G525),IF($B525="RAB Short",SUMIFS('RAB Prices Short'!BX:BX,'RAB Prices Short'!$B:$B,'All Prices combined'!$D525,'RAB Prices Short'!$E:$E,'All Prices combined'!$G525),IF($B525="RAB Long",SUMIFS('RAB Prices Long'!BX:BX,'RAB Prices Long'!$B:$B,'All Prices combined'!$D525,'RAB Prices Long'!$E:$E,'All Prices combined'!$G525)))),2)</f>
        <v>114.72</v>
      </c>
    </row>
    <row r="526" spans="2:73" x14ac:dyDescent="0.25">
      <c r="B526" t="s">
        <v>45</v>
      </c>
      <c r="C526">
        <v>25</v>
      </c>
      <c r="D526" t="s">
        <v>205</v>
      </c>
      <c r="E526" t="s">
        <v>203</v>
      </c>
      <c r="F526">
        <v>25</v>
      </c>
      <c r="G526" t="s">
        <v>43</v>
      </c>
      <c r="I526" s="2">
        <f>ROUND(IF($B526="Annuity",SUMIFS('Annuity Prices'!L:L,'Annuity Prices'!$B:$B,$D526,'Annuity Prices'!$E:$E,$G526),IF($B526="RAB Short",SUMIFS('RAB Prices Short'!L:L,'RAB Prices Short'!$B:$B,'All Prices combined'!$D526,'RAB Prices Short'!$E:$E,'All Prices combined'!$G526),IF($B526="RAB Long",SUMIFS('RAB Prices Long'!L:L,'RAB Prices Long'!$B:$B,'All Prices combined'!$D526,'RAB Prices Long'!$E:$E,'All Prices combined'!$G526)))),2)</f>
        <v>0</v>
      </c>
      <c r="J526" s="2">
        <f>ROUND(IF($B526="Annuity",SUMIFS('Annuity Prices'!M:M,'Annuity Prices'!$B:$B,$D526,'Annuity Prices'!$E:$E,$G526),IF($B526="RAB Short",SUMIFS('RAB Prices Short'!M:M,'RAB Prices Short'!$B:$B,'All Prices combined'!$D526,'RAB Prices Short'!$E:$E,'All Prices combined'!$G526),IF($B526="RAB Long",SUMIFS('RAB Prices Long'!M:M,'RAB Prices Long'!$B:$B,'All Prices combined'!$D526,'RAB Prices Long'!$E:$E,'All Prices combined'!$G526)))),2)</f>
        <v>0</v>
      </c>
      <c r="K526" s="2">
        <f>ROUND(IF($B526="Annuity",SUMIFS('Annuity Prices'!N:N,'Annuity Prices'!$B:$B,$D526,'Annuity Prices'!$E:$E,$G526),IF($B526="RAB Short",SUMIFS('RAB Prices Short'!N:N,'RAB Prices Short'!$B:$B,'All Prices combined'!$D526,'RAB Prices Short'!$E:$E,'All Prices combined'!$G526),IF($B526="RAB Long",SUMIFS('RAB Prices Long'!N:N,'RAB Prices Long'!$B:$B,'All Prices combined'!$D526,'RAB Prices Long'!$E:$E,'All Prices combined'!$G526)))),2)</f>
        <v>23.14</v>
      </c>
      <c r="L526" s="2">
        <f>ROUND(IF($B526="Annuity",SUMIFS('Annuity Prices'!O:O,'Annuity Prices'!$B:$B,$D526,'Annuity Prices'!$E:$E,$G526),IF($B526="RAB Short",SUMIFS('RAB Prices Short'!O:O,'RAB Prices Short'!$B:$B,'All Prices combined'!$D526,'RAB Prices Short'!$E:$E,'All Prices combined'!$G526),IF($B526="RAB Long",SUMIFS('RAB Prices Long'!O:O,'RAB Prices Long'!$B:$B,'All Prices combined'!$D526,'RAB Prices Long'!$E:$E,'All Prices combined'!$G526)))),2)</f>
        <v>23.8</v>
      </c>
      <c r="M526" s="2">
        <f>ROUND(IF($B526="Annuity",SUMIFS('Annuity Prices'!P:P,'Annuity Prices'!$B:$B,$D526,'Annuity Prices'!$E:$E,$G526),IF($B526="RAB Short",SUMIFS('RAB Prices Short'!P:P,'RAB Prices Short'!$B:$B,'All Prices combined'!$D526,'RAB Prices Short'!$E:$E,'All Prices combined'!$G526),IF($B526="RAB Long",SUMIFS('RAB Prices Long'!P:P,'RAB Prices Long'!$B:$B,'All Prices combined'!$D526,'RAB Prices Long'!$E:$E,'All Prices combined'!$G526)))),2)</f>
        <v>24.66</v>
      </c>
      <c r="N526" s="2">
        <f>ROUND(IF($B526="Annuity",SUMIFS('Annuity Prices'!Q:Q,'Annuity Prices'!$B:$B,$D526,'Annuity Prices'!$E:$E,$G526),IF($B526="RAB Short",SUMIFS('RAB Prices Short'!Q:Q,'RAB Prices Short'!$B:$B,'All Prices combined'!$D526,'RAB Prices Short'!$E:$E,'All Prices combined'!$G526),IF($B526="RAB Long",SUMIFS('RAB Prices Long'!Q:Q,'RAB Prices Long'!$B:$B,'All Prices combined'!$D526,'RAB Prices Long'!$E:$E,'All Prices combined'!$G526)))),2)</f>
        <v>25.27</v>
      </c>
      <c r="O526" s="2">
        <f>ROUND(IF($B526="Annuity",SUMIFS('Annuity Prices'!R:R,'Annuity Prices'!$B:$B,$D526,'Annuity Prices'!$E:$E,$G526),IF($B526="RAB Short",SUMIFS('RAB Prices Short'!R:R,'RAB Prices Short'!$B:$B,'All Prices combined'!$D526,'RAB Prices Short'!$E:$E,'All Prices combined'!$G526),IF($B526="RAB Long",SUMIFS('RAB Prices Long'!R:R,'RAB Prices Long'!$B:$B,'All Prices combined'!$D526,'RAB Prices Long'!$E:$E,'All Prices combined'!$G526)))),2)</f>
        <v>25.9</v>
      </c>
      <c r="P526" s="2">
        <f>ROUND(IF($B526="Annuity",SUMIFS('Annuity Prices'!S:S,'Annuity Prices'!$B:$B,$D526,'Annuity Prices'!$E:$E,$G526),IF($B526="RAB Short",SUMIFS('RAB Prices Short'!S:S,'RAB Prices Short'!$B:$B,'All Prices combined'!$D526,'RAB Prices Short'!$E:$E,'All Prices combined'!$G526),IF($B526="RAB Long",SUMIFS('RAB Prices Long'!S:S,'RAB Prices Long'!$B:$B,'All Prices combined'!$D526,'RAB Prices Long'!$E:$E,'All Prices combined'!$G526)))),2)</f>
        <v>26.55</v>
      </c>
      <c r="Q526" s="2">
        <f>ROUND(IF($B526="Annuity",SUMIFS('Annuity Prices'!T:T,'Annuity Prices'!$B:$B,$D526,'Annuity Prices'!$E:$E,$G526),IF($B526="RAB Short",SUMIFS('RAB Prices Short'!T:T,'RAB Prices Short'!$B:$B,'All Prices combined'!$D526,'RAB Prices Short'!$E:$E,'All Prices combined'!$G526),IF($B526="RAB Long",SUMIFS('RAB Prices Long'!T:T,'RAB Prices Long'!$B:$B,'All Prices combined'!$D526,'RAB Prices Long'!$E:$E,'All Prices combined'!$G526)))),2)</f>
        <v>27.86</v>
      </c>
      <c r="R526" s="2">
        <f>ROUND(IF($B526="Annuity",SUMIFS('Annuity Prices'!U:U,'Annuity Prices'!$B:$B,$D526,'Annuity Prices'!$E:$E,$G526),IF($B526="RAB Short",SUMIFS('RAB Prices Short'!U:U,'RAB Prices Short'!$B:$B,'All Prices combined'!$D526,'RAB Prices Short'!$E:$E,'All Prices combined'!$G526),IF($B526="RAB Long",SUMIFS('RAB Prices Long'!U:U,'RAB Prices Long'!$B:$B,'All Prices combined'!$D526,'RAB Prices Long'!$E:$E,'All Prices combined'!$G526)))),2)</f>
        <v>28.56</v>
      </c>
      <c r="S526" s="2">
        <f>ROUND(IF($B526="Annuity",SUMIFS('Annuity Prices'!V:V,'Annuity Prices'!$B:$B,$D526,'Annuity Prices'!$E:$E,$G526),IF($B526="RAB Short",SUMIFS('RAB Prices Short'!V:V,'RAB Prices Short'!$B:$B,'All Prices combined'!$D526,'RAB Prices Short'!$E:$E,'All Prices combined'!$G526),IF($B526="RAB Long",SUMIFS('RAB Prices Long'!V:V,'RAB Prices Long'!$B:$B,'All Prices combined'!$D526,'RAB Prices Long'!$E:$E,'All Prices combined'!$G526)))),2)</f>
        <v>29.27</v>
      </c>
      <c r="T526" s="2">
        <f>ROUND(IF($B526="Annuity",SUMIFS('Annuity Prices'!W:W,'Annuity Prices'!$B:$B,$D526,'Annuity Prices'!$E:$E,$G526),IF($B526="RAB Short",SUMIFS('RAB Prices Short'!W:W,'RAB Prices Short'!$B:$B,'All Prices combined'!$D526,'RAB Prices Short'!$E:$E,'All Prices combined'!$G526),IF($B526="RAB Long",SUMIFS('RAB Prices Long'!W:W,'RAB Prices Long'!$B:$B,'All Prices combined'!$D526,'RAB Prices Long'!$E:$E,'All Prices combined'!$G526)))),2)</f>
        <v>30</v>
      </c>
      <c r="U526" s="2">
        <f>ROUND(IF($B526="Annuity",SUMIFS('Annuity Prices'!X:X,'Annuity Prices'!$B:$B,$D526,'Annuity Prices'!$E:$E,$G526),IF($B526="RAB Short",SUMIFS('RAB Prices Short'!X:X,'RAB Prices Short'!$B:$B,'All Prices combined'!$D526,'RAB Prices Short'!$E:$E,'All Prices combined'!$G526),IF($B526="RAB Long",SUMIFS('RAB Prices Long'!X:X,'RAB Prices Long'!$B:$B,'All Prices combined'!$D526,'RAB Prices Long'!$E:$E,'All Prices combined'!$G526)))),2)</f>
        <v>34.01</v>
      </c>
      <c r="V526" s="2">
        <f>ROUND(IF($B526="Annuity",SUMIFS('Annuity Prices'!Y:Y,'Annuity Prices'!$B:$B,$D526,'Annuity Prices'!$E:$E,$G526),IF($B526="RAB Short",SUMIFS('RAB Prices Short'!Y:Y,'RAB Prices Short'!$B:$B,'All Prices combined'!$D526,'RAB Prices Short'!$E:$E,'All Prices combined'!$G526),IF($B526="RAB Long",SUMIFS('RAB Prices Long'!Y:Y,'RAB Prices Long'!$B:$B,'All Prices combined'!$D526,'RAB Prices Long'!$E:$E,'All Prices combined'!$G526)))),2)</f>
        <v>34.86</v>
      </c>
      <c r="W526" s="2">
        <f>ROUND(IF($B526="Annuity",SUMIFS('Annuity Prices'!Z:Z,'Annuity Prices'!$B:$B,$D526,'Annuity Prices'!$E:$E,$G526),IF($B526="RAB Short",SUMIFS('RAB Prices Short'!Z:Z,'RAB Prices Short'!$B:$B,'All Prices combined'!$D526,'RAB Prices Short'!$E:$E,'All Prices combined'!$G526),IF($B526="RAB Long",SUMIFS('RAB Prices Long'!Z:Z,'RAB Prices Long'!$B:$B,'All Prices combined'!$D526,'RAB Prices Long'!$E:$E,'All Prices combined'!$G526)))),2)</f>
        <v>35.729999999999997</v>
      </c>
      <c r="X526" s="2">
        <f>ROUND(IF($B526="Annuity",SUMIFS('Annuity Prices'!AA:AA,'Annuity Prices'!$B:$B,$D526,'Annuity Prices'!$E:$E,$G526),IF($B526="RAB Short",SUMIFS('RAB Prices Short'!AA:AA,'RAB Prices Short'!$B:$B,'All Prices combined'!$D526,'RAB Prices Short'!$E:$E,'All Prices combined'!$G526),IF($B526="RAB Long",SUMIFS('RAB Prices Long'!AA:AA,'RAB Prices Long'!$B:$B,'All Prices combined'!$D526,'RAB Prices Long'!$E:$E,'All Prices combined'!$G526)))),2)</f>
        <v>36.619999999999997</v>
      </c>
      <c r="Y526" s="2">
        <f>ROUND(IF($B526="Annuity",SUMIFS('Annuity Prices'!AB:AB,'Annuity Prices'!$B:$B,$D526,'Annuity Prices'!$E:$E,$G526),IF($B526="RAB Short",SUMIFS('RAB Prices Short'!AB:AB,'RAB Prices Short'!$B:$B,'All Prices combined'!$D526,'RAB Prices Short'!$E:$E,'All Prices combined'!$G526),IF($B526="RAB Long",SUMIFS('RAB Prices Long'!AB:AB,'RAB Prices Long'!$B:$B,'All Prices combined'!$D526,'RAB Prices Long'!$E:$E,'All Prices combined'!$G526)))),2)</f>
        <v>38.44</v>
      </c>
      <c r="Z526" s="2">
        <f>ROUND(IF($B526="Annuity",SUMIFS('Annuity Prices'!AC:AC,'Annuity Prices'!$B:$B,$D526,'Annuity Prices'!$E:$E,$G526),IF($B526="RAB Short",SUMIFS('RAB Prices Short'!AC:AC,'RAB Prices Short'!$B:$B,'All Prices combined'!$D526,'RAB Prices Short'!$E:$E,'All Prices combined'!$G526),IF($B526="RAB Long",SUMIFS('RAB Prices Long'!AC:AC,'RAB Prices Long'!$B:$B,'All Prices combined'!$D526,'RAB Prices Long'!$E:$E,'All Prices combined'!$G526)))),2)</f>
        <v>39.4</v>
      </c>
      <c r="AA526" s="2">
        <f>ROUND(IF($B526="Annuity",SUMIFS('Annuity Prices'!AD:AD,'Annuity Prices'!$B:$B,$D526,'Annuity Prices'!$E:$E,$G526),IF($B526="RAB Short",SUMIFS('RAB Prices Short'!AD:AD,'RAB Prices Short'!$B:$B,'All Prices combined'!$D526,'RAB Prices Short'!$E:$E,'All Prices combined'!$G526),IF($B526="RAB Long",SUMIFS('RAB Prices Long'!AD:AD,'RAB Prices Long'!$B:$B,'All Prices combined'!$D526,'RAB Prices Long'!$E:$E,'All Prices combined'!$G526)))),2)</f>
        <v>40.39</v>
      </c>
      <c r="AB526" s="2">
        <f>ROUND(IF($B526="Annuity",SUMIFS('Annuity Prices'!AE:AE,'Annuity Prices'!$B:$B,$D526,'Annuity Prices'!$E:$E,$G526),IF($B526="RAB Short",SUMIFS('RAB Prices Short'!AE:AE,'RAB Prices Short'!$B:$B,'All Prices combined'!$D526,'RAB Prices Short'!$E:$E,'All Prices combined'!$G526),IF($B526="RAB Long",SUMIFS('RAB Prices Long'!AE:AE,'RAB Prices Long'!$B:$B,'All Prices combined'!$D526,'RAB Prices Long'!$E:$E,'All Prices combined'!$G526)))),2)</f>
        <v>41.4</v>
      </c>
      <c r="AC526" s="2">
        <f>ROUND(IF($B526="Annuity",SUMIFS('Annuity Prices'!AF:AF,'Annuity Prices'!$B:$B,$D526,'Annuity Prices'!$E:$E,$G526),IF($B526="RAB Short",SUMIFS('RAB Prices Short'!AF:AF,'RAB Prices Short'!$B:$B,'All Prices combined'!$D526,'RAB Prices Short'!$E:$E,'All Prices combined'!$G526),IF($B526="RAB Long",SUMIFS('RAB Prices Long'!AF:AF,'RAB Prices Long'!$B:$B,'All Prices combined'!$D526,'RAB Prices Long'!$E:$E,'All Prices combined'!$G526)))),2)</f>
        <v>43.47</v>
      </c>
      <c r="AD526" s="2">
        <f>ROUND(IF($B526="Annuity",SUMIFS('Annuity Prices'!AG:AG,'Annuity Prices'!$B:$B,$D526,'Annuity Prices'!$E:$E,$G526),IF($B526="RAB Short",SUMIFS('RAB Prices Short'!AG:AG,'RAB Prices Short'!$B:$B,'All Prices combined'!$D526,'RAB Prices Short'!$E:$E,'All Prices combined'!$G526),IF($B526="RAB Long",SUMIFS('RAB Prices Long'!AG:AG,'RAB Prices Long'!$B:$B,'All Prices combined'!$D526,'RAB Prices Long'!$E:$E,'All Prices combined'!$G526)))),2)</f>
        <v>44.55</v>
      </c>
      <c r="AE526" s="2">
        <f>ROUND(IF($B526="Annuity",SUMIFS('Annuity Prices'!AH:AH,'Annuity Prices'!$B:$B,$D526,'Annuity Prices'!$E:$E,$G526),IF($B526="RAB Short",SUMIFS('RAB Prices Short'!AH:AH,'RAB Prices Short'!$B:$B,'All Prices combined'!$D526,'RAB Prices Short'!$E:$E,'All Prices combined'!$G526),IF($B526="RAB Long",SUMIFS('RAB Prices Long'!AH:AH,'RAB Prices Long'!$B:$B,'All Prices combined'!$D526,'RAB Prices Long'!$E:$E,'All Prices combined'!$G526)))),2)</f>
        <v>45.67</v>
      </c>
      <c r="AF526" s="2">
        <f>ROUND(IF($B526="Annuity",SUMIFS('Annuity Prices'!AI:AI,'Annuity Prices'!$B:$B,$D526,'Annuity Prices'!$E:$E,$G526),IF($B526="RAB Short",SUMIFS('RAB Prices Short'!AI:AI,'RAB Prices Short'!$B:$B,'All Prices combined'!$D526,'RAB Prices Short'!$E:$E,'All Prices combined'!$G526),IF($B526="RAB Long",SUMIFS('RAB Prices Long'!AI:AI,'RAB Prices Long'!$B:$B,'All Prices combined'!$D526,'RAB Prices Long'!$E:$E,'All Prices combined'!$G526)))),2)</f>
        <v>46.81</v>
      </c>
      <c r="AG526" s="2">
        <f>ROUND(IF($B526="Annuity",SUMIFS('Annuity Prices'!AJ:AJ,'Annuity Prices'!$B:$B,$D526,'Annuity Prices'!$E:$E,$G526),IF($B526="RAB Short",SUMIFS('RAB Prices Short'!AJ:AJ,'RAB Prices Short'!$B:$B,'All Prices combined'!$D526,'RAB Prices Short'!$E:$E,'All Prices combined'!$G526),IF($B526="RAB Long",SUMIFS('RAB Prices Long'!AJ:AJ,'RAB Prices Long'!$B:$B,'All Prices combined'!$D526,'RAB Prices Long'!$E:$E,'All Prices combined'!$G526)))),2)</f>
        <v>49.15</v>
      </c>
      <c r="AH526" s="2">
        <f>ROUND(IF($B526="Annuity",SUMIFS('Annuity Prices'!AK:AK,'Annuity Prices'!$B:$B,$D526,'Annuity Prices'!$E:$E,$G526),IF($B526="RAB Short",SUMIFS('RAB Prices Short'!AK:AK,'RAB Prices Short'!$B:$B,'All Prices combined'!$D526,'RAB Prices Short'!$E:$E,'All Prices combined'!$G526),IF($B526="RAB Long",SUMIFS('RAB Prices Long'!AK:AK,'RAB Prices Long'!$B:$B,'All Prices combined'!$D526,'RAB Prices Long'!$E:$E,'All Prices combined'!$G526)))),2)</f>
        <v>50.38</v>
      </c>
      <c r="AI526" s="2">
        <f>ROUND(IF($B526="Annuity",SUMIFS('Annuity Prices'!AL:AL,'Annuity Prices'!$B:$B,$D526,'Annuity Prices'!$E:$E,$G526),IF($B526="RAB Short",SUMIFS('RAB Prices Short'!AL:AL,'RAB Prices Short'!$B:$B,'All Prices combined'!$D526,'RAB Prices Short'!$E:$E,'All Prices combined'!$G526),IF($B526="RAB Long",SUMIFS('RAB Prices Long'!AL:AL,'RAB Prices Long'!$B:$B,'All Prices combined'!$D526,'RAB Prices Long'!$E:$E,'All Prices combined'!$G526)))),2)</f>
        <v>51.64</v>
      </c>
      <c r="AJ526" s="2">
        <f>ROUND(IF($B526="Annuity",SUMIFS('Annuity Prices'!AM:AM,'Annuity Prices'!$B:$B,$D526,'Annuity Prices'!$E:$E,$G526),IF($B526="RAB Short",SUMIFS('RAB Prices Short'!AM:AM,'RAB Prices Short'!$B:$B,'All Prices combined'!$D526,'RAB Prices Short'!$E:$E,'All Prices combined'!$G526),IF($B526="RAB Long",SUMIFS('RAB Prices Long'!AM:AM,'RAB Prices Long'!$B:$B,'All Prices combined'!$D526,'RAB Prices Long'!$E:$E,'All Prices combined'!$G526)))),2)</f>
        <v>52.93</v>
      </c>
      <c r="AK526" s="2">
        <f>ROUND(IF($B526="Annuity",SUMIFS('Annuity Prices'!AN:AN,'Annuity Prices'!$B:$B,$D526,'Annuity Prices'!$E:$E,$G526),IF($B526="RAB Short",SUMIFS('RAB Prices Short'!AN:AN,'RAB Prices Short'!$B:$B,'All Prices combined'!$D526,'RAB Prices Short'!$E:$E,'All Prices combined'!$G526),IF($B526="RAB Long",SUMIFS('RAB Prices Long'!AN:AN,'RAB Prices Long'!$B:$B,'All Prices combined'!$D526,'RAB Prices Long'!$E:$E,'All Prices combined'!$G526)))),2)</f>
        <v>55.59</v>
      </c>
      <c r="AL526" s="2">
        <f>ROUND(IF($B526="Annuity",SUMIFS('Annuity Prices'!AO:AO,'Annuity Prices'!$B:$B,$D526,'Annuity Prices'!$E:$E,$G526),IF($B526="RAB Short",SUMIFS('RAB Prices Short'!AO:AO,'RAB Prices Short'!$B:$B,'All Prices combined'!$D526,'RAB Prices Short'!$E:$E,'All Prices combined'!$G526),IF($B526="RAB Long",SUMIFS('RAB Prices Long'!AO:AO,'RAB Prices Long'!$B:$B,'All Prices combined'!$D526,'RAB Prices Long'!$E:$E,'All Prices combined'!$G526)))),2)</f>
        <v>56.98</v>
      </c>
      <c r="AM526" s="2">
        <f>ROUND(IF($B526="Annuity",SUMIFS('Annuity Prices'!AP:AP,'Annuity Prices'!$B:$B,$D526,'Annuity Prices'!$E:$E,$G526),IF($B526="RAB Short",SUMIFS('RAB Prices Short'!AP:AP,'RAB Prices Short'!$B:$B,'All Prices combined'!$D526,'RAB Prices Short'!$E:$E,'All Prices combined'!$G526),IF($B526="RAB Long",SUMIFS('RAB Prices Long'!AP:AP,'RAB Prices Long'!$B:$B,'All Prices combined'!$D526,'RAB Prices Long'!$E:$E,'All Prices combined'!$G526)))),2)</f>
        <v>58.4</v>
      </c>
      <c r="AN526" s="2">
        <f>ROUND(IF($B526="Annuity",SUMIFS('Annuity Prices'!AQ:AQ,'Annuity Prices'!$B:$B,$D526,'Annuity Prices'!$E:$E,$G526),IF($B526="RAB Short",SUMIFS('RAB Prices Short'!AQ:AQ,'RAB Prices Short'!$B:$B,'All Prices combined'!$D526,'RAB Prices Short'!$E:$E,'All Prices combined'!$G526),IF($B526="RAB Long",SUMIFS('RAB Prices Long'!AQ:AQ,'RAB Prices Long'!$B:$B,'All Prices combined'!$D526,'RAB Prices Long'!$E:$E,'All Prices combined'!$G526)))),2)</f>
        <v>59.86</v>
      </c>
      <c r="AO526" s="2">
        <f>ROUND(IF($B526="Annuity",SUMIFS('Annuity Prices'!AR:AR,'Annuity Prices'!$B:$B,$D526,'Annuity Prices'!$E:$E,$G526),IF($B526="RAB Short",SUMIFS('RAB Prices Short'!AR:AR,'RAB Prices Short'!$B:$B,'All Prices combined'!$D526,'RAB Prices Short'!$E:$E,'All Prices combined'!$G526),IF($B526="RAB Long",SUMIFS('RAB Prices Long'!AR:AR,'RAB Prices Long'!$B:$B,'All Prices combined'!$D526,'RAB Prices Long'!$E:$E,'All Prices combined'!$G526)))),2)</f>
        <v>0</v>
      </c>
      <c r="AP526" s="2">
        <f>ROUND(IF($B526="Annuity",SUMIFS('Annuity Prices'!AS:AS,'Annuity Prices'!$B:$B,$D526,'Annuity Prices'!$E:$E,$G526),IF($B526="RAB Short",SUMIFS('RAB Prices Short'!AS:AS,'RAB Prices Short'!$B:$B,'All Prices combined'!$D526,'RAB Prices Short'!$E:$E,'All Prices combined'!$G526),IF($B526="RAB Long",SUMIFS('RAB Prices Long'!AS:AS,'RAB Prices Long'!$B:$B,'All Prices combined'!$D526,'RAB Prices Long'!$E:$E,'All Prices combined'!$G526)))),2)</f>
        <v>0</v>
      </c>
      <c r="AQ526" s="2">
        <f>ROUND(IF($B526="Annuity",SUMIFS('Annuity Prices'!AT:AT,'Annuity Prices'!$B:$B,$D526,'Annuity Prices'!$E:$E,$G526),IF($B526="RAB Short",SUMIFS('RAB Prices Short'!AT:AT,'RAB Prices Short'!$B:$B,'All Prices combined'!$D526,'RAB Prices Short'!$E:$E,'All Prices combined'!$G526),IF($B526="RAB Long",SUMIFS('RAB Prices Long'!AT:AT,'RAB Prices Long'!$B:$B,'All Prices combined'!$D526,'RAB Prices Long'!$E:$E,'All Prices combined'!$G526)))),2)</f>
        <v>17.39</v>
      </c>
      <c r="AR526" s="2">
        <f>ROUND(IF($B526="Annuity",SUMIFS('Annuity Prices'!AU:AU,'Annuity Prices'!$B:$B,$D526,'Annuity Prices'!$E:$E,$G526),IF($B526="RAB Short",SUMIFS('RAB Prices Short'!AU:AU,'RAB Prices Short'!$B:$B,'All Prices combined'!$D526,'RAB Prices Short'!$E:$E,'All Prices combined'!$G526),IF($B526="RAB Long",SUMIFS('RAB Prices Long'!AU:AU,'RAB Prices Long'!$B:$B,'All Prices combined'!$D526,'RAB Prices Long'!$E:$E,'All Prices combined'!$G526)))),2)</f>
        <v>17.89</v>
      </c>
      <c r="AS526" s="2">
        <f>ROUND(IF($B526="Annuity",SUMIFS('Annuity Prices'!AV:AV,'Annuity Prices'!$B:$B,$D526,'Annuity Prices'!$E:$E,$G526),IF($B526="RAB Short",SUMIFS('RAB Prices Short'!AV:AV,'RAB Prices Short'!$B:$B,'All Prices combined'!$D526,'RAB Prices Short'!$E:$E,'All Prices combined'!$G526),IF($B526="RAB Long",SUMIFS('RAB Prices Long'!AV:AV,'RAB Prices Long'!$B:$B,'All Prices combined'!$D526,'RAB Prices Long'!$E:$E,'All Prices combined'!$G526)))),2)</f>
        <v>18.399999999999999</v>
      </c>
      <c r="AT526" s="2">
        <f>ROUND(IF($B526="Annuity",SUMIFS('Annuity Prices'!AW:AW,'Annuity Prices'!$B:$B,$D526,'Annuity Prices'!$E:$E,$G526),IF($B526="RAB Short",SUMIFS('RAB Prices Short'!AW:AW,'RAB Prices Short'!$B:$B,'All Prices combined'!$D526,'RAB Prices Short'!$E:$E,'All Prices combined'!$G526),IF($B526="RAB Long",SUMIFS('RAB Prices Long'!AW:AW,'RAB Prices Long'!$B:$B,'All Prices combined'!$D526,'RAB Prices Long'!$E:$E,'All Prices combined'!$G526)))),2)</f>
        <v>18.93</v>
      </c>
      <c r="AU526" s="2">
        <f>ROUND(IF($B526="Annuity",SUMIFS('Annuity Prices'!AX:AX,'Annuity Prices'!$B:$B,$D526,'Annuity Prices'!$E:$E,$G526),IF($B526="RAB Short",SUMIFS('RAB Prices Short'!AX:AX,'RAB Prices Short'!$B:$B,'All Prices combined'!$D526,'RAB Prices Short'!$E:$E,'All Prices combined'!$G526),IF($B526="RAB Long",SUMIFS('RAB Prices Long'!AX:AX,'RAB Prices Long'!$B:$B,'All Prices combined'!$D526,'RAB Prices Long'!$E:$E,'All Prices combined'!$G526)))),2)</f>
        <v>20.91</v>
      </c>
      <c r="AV526" s="2">
        <f>ROUND(IF($B526="Annuity",SUMIFS('Annuity Prices'!AY:AY,'Annuity Prices'!$B:$B,$D526,'Annuity Prices'!$E:$E,$G526),IF($B526="RAB Short",SUMIFS('RAB Prices Short'!AY:AY,'RAB Prices Short'!$B:$B,'All Prices combined'!$D526,'RAB Prices Short'!$E:$E,'All Prices combined'!$G526),IF($B526="RAB Long",SUMIFS('RAB Prices Long'!AY:AY,'RAB Prices Long'!$B:$B,'All Prices combined'!$D526,'RAB Prices Long'!$E:$E,'All Prices combined'!$G526)))),2)</f>
        <v>24.81</v>
      </c>
      <c r="AW526" s="2">
        <f>ROUND(IF($B526="Annuity",SUMIFS('Annuity Prices'!AZ:AZ,'Annuity Prices'!$B:$B,$D526,'Annuity Prices'!$E:$E,$G526),IF($B526="RAB Short",SUMIFS('RAB Prices Short'!AZ:AZ,'RAB Prices Short'!$B:$B,'All Prices combined'!$D526,'RAB Prices Short'!$E:$E,'All Prices combined'!$G526),IF($B526="RAB Long",SUMIFS('RAB Prices Long'!AZ:AZ,'RAB Prices Long'!$B:$B,'All Prices combined'!$D526,'RAB Prices Long'!$E:$E,'All Prices combined'!$G526)))),2)</f>
        <v>26.55</v>
      </c>
      <c r="AX526" s="2">
        <f>ROUND(IF($B526="Annuity",SUMIFS('Annuity Prices'!BA:BA,'Annuity Prices'!$B:$B,$D526,'Annuity Prices'!$E:$E,$G526),IF($B526="RAB Short",SUMIFS('RAB Prices Short'!BA:BA,'RAB Prices Short'!$B:$B,'All Prices combined'!$D526,'RAB Prices Short'!$E:$E,'All Prices combined'!$G526),IF($B526="RAB Long",SUMIFS('RAB Prices Long'!BA:BA,'RAB Prices Long'!$B:$B,'All Prices combined'!$D526,'RAB Prices Long'!$E:$E,'All Prices combined'!$G526)))),2)</f>
        <v>27.85</v>
      </c>
      <c r="AY526" s="2">
        <f>ROUND(IF($B526="Annuity",SUMIFS('Annuity Prices'!BB:BB,'Annuity Prices'!$B:$B,$D526,'Annuity Prices'!$E:$E,$G526),IF($B526="RAB Short",SUMIFS('RAB Prices Short'!BB:BB,'RAB Prices Short'!$B:$B,'All Prices combined'!$D526,'RAB Prices Short'!$E:$E,'All Prices combined'!$G526),IF($B526="RAB Long",SUMIFS('RAB Prices Long'!BB:BB,'RAB Prices Long'!$B:$B,'All Prices combined'!$D526,'RAB Prices Long'!$E:$E,'All Prices combined'!$G526)))),2)</f>
        <v>28.56</v>
      </c>
      <c r="AZ526" s="2">
        <f>ROUND(IF($B526="Annuity",SUMIFS('Annuity Prices'!BC:BC,'Annuity Prices'!$B:$B,$D526,'Annuity Prices'!$E:$E,$G526),IF($B526="RAB Short",SUMIFS('RAB Prices Short'!BC:BC,'RAB Prices Short'!$B:$B,'All Prices combined'!$D526,'RAB Prices Short'!$E:$E,'All Prices combined'!$G526),IF($B526="RAB Long",SUMIFS('RAB Prices Long'!BC:BC,'RAB Prices Long'!$B:$B,'All Prices combined'!$D526,'RAB Prices Long'!$E:$E,'All Prices combined'!$G526)))),2)</f>
        <v>29.27</v>
      </c>
      <c r="BA526" s="2">
        <f>ROUND(IF($B526="Annuity",SUMIFS('Annuity Prices'!BD:BD,'Annuity Prices'!$B:$B,$D526,'Annuity Prices'!$E:$E,$G526),IF($B526="RAB Short",SUMIFS('RAB Prices Short'!BD:BD,'RAB Prices Short'!$B:$B,'All Prices combined'!$D526,'RAB Prices Short'!$E:$E,'All Prices combined'!$G526),IF($B526="RAB Long",SUMIFS('RAB Prices Long'!BD:BD,'RAB Prices Long'!$B:$B,'All Prices combined'!$D526,'RAB Prices Long'!$E:$E,'All Prices combined'!$G526)))),2)</f>
        <v>30</v>
      </c>
      <c r="BB526" s="2">
        <f>ROUND(IF($B526="Annuity",SUMIFS('Annuity Prices'!BE:BE,'Annuity Prices'!$B:$B,$D526,'Annuity Prices'!$E:$E,$G526),IF($B526="RAB Short",SUMIFS('RAB Prices Short'!BE:BE,'RAB Prices Short'!$B:$B,'All Prices combined'!$D526,'RAB Prices Short'!$E:$E,'All Prices combined'!$G526),IF($B526="RAB Long",SUMIFS('RAB Prices Long'!BE:BE,'RAB Prices Long'!$B:$B,'All Prices combined'!$D526,'RAB Prices Long'!$E:$E,'All Prices combined'!$G526)))),2)</f>
        <v>32.130000000000003</v>
      </c>
      <c r="BC526" s="2">
        <f>ROUND(IF($B526="Annuity",SUMIFS('Annuity Prices'!BF:BF,'Annuity Prices'!$B:$B,$D526,'Annuity Prices'!$E:$E,$G526),IF($B526="RAB Short",SUMIFS('RAB Prices Short'!BF:BF,'RAB Prices Short'!$B:$B,'All Prices combined'!$D526,'RAB Prices Short'!$E:$E,'All Prices combined'!$G526),IF($B526="RAB Long",SUMIFS('RAB Prices Long'!BF:BF,'RAB Prices Long'!$B:$B,'All Prices combined'!$D526,'RAB Prices Long'!$E:$E,'All Prices combined'!$G526)))),2)</f>
        <v>34.86</v>
      </c>
      <c r="BD526" s="2">
        <f>ROUND(IF($B526="Annuity",SUMIFS('Annuity Prices'!BG:BG,'Annuity Prices'!$B:$B,$D526,'Annuity Prices'!$E:$E,$G526),IF($B526="RAB Short",SUMIFS('RAB Prices Short'!BG:BG,'RAB Prices Short'!$B:$B,'All Prices combined'!$D526,'RAB Prices Short'!$E:$E,'All Prices combined'!$G526),IF($B526="RAB Long",SUMIFS('RAB Prices Long'!BG:BG,'RAB Prices Long'!$B:$B,'All Prices combined'!$D526,'RAB Prices Long'!$E:$E,'All Prices combined'!$G526)))),2)</f>
        <v>35.729999999999997</v>
      </c>
      <c r="BE526" s="2">
        <f>ROUND(IF($B526="Annuity",SUMIFS('Annuity Prices'!BH:BH,'Annuity Prices'!$B:$B,$D526,'Annuity Prices'!$E:$E,$G526),IF($B526="RAB Short",SUMIFS('RAB Prices Short'!BH:BH,'RAB Prices Short'!$B:$B,'All Prices combined'!$D526,'RAB Prices Short'!$E:$E,'All Prices combined'!$G526),IF($B526="RAB Long",SUMIFS('RAB Prices Long'!BH:BH,'RAB Prices Long'!$B:$B,'All Prices combined'!$D526,'RAB Prices Long'!$E:$E,'All Prices combined'!$G526)))),2)</f>
        <v>36.619999999999997</v>
      </c>
      <c r="BF526" s="2">
        <f>ROUND(IF($B526="Annuity",SUMIFS('Annuity Prices'!BI:BI,'Annuity Prices'!$B:$B,$D526,'Annuity Prices'!$E:$E,$G526),IF($B526="RAB Short",SUMIFS('RAB Prices Short'!BI:BI,'RAB Prices Short'!$B:$B,'All Prices combined'!$D526,'RAB Prices Short'!$E:$E,'All Prices combined'!$G526),IF($B526="RAB Long",SUMIFS('RAB Prices Long'!BI:BI,'RAB Prices Long'!$B:$B,'All Prices combined'!$D526,'RAB Prices Long'!$E:$E,'All Prices combined'!$G526)))),2)</f>
        <v>38.44</v>
      </c>
      <c r="BG526" s="2">
        <f>ROUND(IF($B526="Annuity",SUMIFS('Annuity Prices'!BJ:BJ,'Annuity Prices'!$B:$B,$D526,'Annuity Prices'!$E:$E,$G526),IF($B526="RAB Short",SUMIFS('RAB Prices Short'!BJ:BJ,'RAB Prices Short'!$B:$B,'All Prices combined'!$D526,'RAB Prices Short'!$E:$E,'All Prices combined'!$G526),IF($B526="RAB Long",SUMIFS('RAB Prices Long'!BJ:BJ,'RAB Prices Long'!$B:$B,'All Prices combined'!$D526,'RAB Prices Long'!$E:$E,'All Prices combined'!$G526)))),2)</f>
        <v>39.4</v>
      </c>
      <c r="BH526" s="2">
        <f>ROUND(IF($B526="Annuity",SUMIFS('Annuity Prices'!BK:BK,'Annuity Prices'!$B:$B,$D526,'Annuity Prices'!$E:$E,$G526),IF($B526="RAB Short",SUMIFS('RAB Prices Short'!BK:BK,'RAB Prices Short'!$B:$B,'All Prices combined'!$D526,'RAB Prices Short'!$E:$E,'All Prices combined'!$G526),IF($B526="RAB Long",SUMIFS('RAB Prices Long'!BK:BK,'RAB Prices Long'!$B:$B,'All Prices combined'!$D526,'RAB Prices Long'!$E:$E,'All Prices combined'!$G526)))),2)</f>
        <v>40.39</v>
      </c>
      <c r="BI526" s="2">
        <f>ROUND(IF($B526="Annuity",SUMIFS('Annuity Prices'!BL:BL,'Annuity Prices'!$B:$B,$D526,'Annuity Prices'!$E:$E,$G526),IF($B526="RAB Short",SUMIFS('RAB Prices Short'!BL:BL,'RAB Prices Short'!$B:$B,'All Prices combined'!$D526,'RAB Prices Short'!$E:$E,'All Prices combined'!$G526),IF($B526="RAB Long",SUMIFS('RAB Prices Long'!BL:BL,'RAB Prices Long'!$B:$B,'All Prices combined'!$D526,'RAB Prices Long'!$E:$E,'All Prices combined'!$G526)))),2)</f>
        <v>41.4</v>
      </c>
      <c r="BJ526" s="2">
        <f>ROUND(IF($B526="Annuity",SUMIFS('Annuity Prices'!BM:BM,'Annuity Prices'!$B:$B,$D526,'Annuity Prices'!$E:$E,$G526),IF($B526="RAB Short",SUMIFS('RAB Prices Short'!BM:BM,'RAB Prices Short'!$B:$B,'All Prices combined'!$D526,'RAB Prices Short'!$E:$E,'All Prices combined'!$G526),IF($B526="RAB Long",SUMIFS('RAB Prices Long'!BM:BM,'RAB Prices Long'!$B:$B,'All Prices combined'!$D526,'RAB Prices Long'!$E:$E,'All Prices combined'!$G526)))),2)</f>
        <v>43.47</v>
      </c>
      <c r="BK526" s="2">
        <f>ROUND(IF($B526="Annuity",SUMIFS('Annuity Prices'!BN:BN,'Annuity Prices'!$B:$B,$D526,'Annuity Prices'!$E:$E,$G526),IF($B526="RAB Short",SUMIFS('RAB Prices Short'!BN:BN,'RAB Prices Short'!$B:$B,'All Prices combined'!$D526,'RAB Prices Short'!$E:$E,'All Prices combined'!$G526),IF($B526="RAB Long",SUMIFS('RAB Prices Long'!BN:BN,'RAB Prices Long'!$B:$B,'All Prices combined'!$D526,'RAB Prices Long'!$E:$E,'All Prices combined'!$G526)))),2)</f>
        <v>44.55</v>
      </c>
      <c r="BL526" s="2">
        <f>ROUND(IF($B526="Annuity",SUMIFS('Annuity Prices'!BO:BO,'Annuity Prices'!$B:$B,$D526,'Annuity Prices'!$E:$E,$G526),IF($B526="RAB Short",SUMIFS('RAB Prices Short'!BO:BO,'RAB Prices Short'!$B:$B,'All Prices combined'!$D526,'RAB Prices Short'!$E:$E,'All Prices combined'!$G526),IF($B526="RAB Long",SUMIFS('RAB Prices Long'!BO:BO,'RAB Prices Long'!$B:$B,'All Prices combined'!$D526,'RAB Prices Long'!$E:$E,'All Prices combined'!$G526)))),2)</f>
        <v>45.67</v>
      </c>
      <c r="BM526" s="2">
        <f>ROUND(IF($B526="Annuity",SUMIFS('Annuity Prices'!BP:BP,'Annuity Prices'!$B:$B,$D526,'Annuity Prices'!$E:$E,$G526),IF($B526="RAB Short",SUMIFS('RAB Prices Short'!BP:BP,'RAB Prices Short'!$B:$B,'All Prices combined'!$D526,'RAB Prices Short'!$E:$E,'All Prices combined'!$G526),IF($B526="RAB Long",SUMIFS('RAB Prices Long'!BP:BP,'RAB Prices Long'!$B:$B,'All Prices combined'!$D526,'RAB Prices Long'!$E:$E,'All Prices combined'!$G526)))),2)</f>
        <v>46.81</v>
      </c>
      <c r="BN526" s="2">
        <f>ROUND(IF($B526="Annuity",SUMIFS('Annuity Prices'!BQ:BQ,'Annuity Prices'!$B:$B,$D526,'Annuity Prices'!$E:$E,$G526),IF($B526="RAB Short",SUMIFS('RAB Prices Short'!BQ:BQ,'RAB Prices Short'!$B:$B,'All Prices combined'!$D526,'RAB Prices Short'!$E:$E,'All Prices combined'!$G526),IF($B526="RAB Long",SUMIFS('RAB Prices Long'!BQ:BQ,'RAB Prices Long'!$B:$B,'All Prices combined'!$D526,'RAB Prices Long'!$E:$E,'All Prices combined'!$G526)))),2)</f>
        <v>49.15</v>
      </c>
      <c r="BO526" s="2">
        <f>ROUND(IF($B526="Annuity",SUMIFS('Annuity Prices'!BR:BR,'Annuity Prices'!$B:$B,$D526,'Annuity Prices'!$E:$E,$G526),IF($B526="RAB Short",SUMIFS('RAB Prices Short'!BR:BR,'RAB Prices Short'!$B:$B,'All Prices combined'!$D526,'RAB Prices Short'!$E:$E,'All Prices combined'!$G526),IF($B526="RAB Long",SUMIFS('RAB Prices Long'!BR:BR,'RAB Prices Long'!$B:$B,'All Prices combined'!$D526,'RAB Prices Long'!$E:$E,'All Prices combined'!$G526)))),2)</f>
        <v>50.38</v>
      </c>
      <c r="BP526" s="2">
        <f>ROUND(IF($B526="Annuity",SUMIFS('Annuity Prices'!BS:BS,'Annuity Prices'!$B:$B,$D526,'Annuity Prices'!$E:$E,$G526),IF($B526="RAB Short",SUMIFS('RAB Prices Short'!BS:BS,'RAB Prices Short'!$B:$B,'All Prices combined'!$D526,'RAB Prices Short'!$E:$E,'All Prices combined'!$G526),IF($B526="RAB Long",SUMIFS('RAB Prices Long'!BS:BS,'RAB Prices Long'!$B:$B,'All Prices combined'!$D526,'RAB Prices Long'!$E:$E,'All Prices combined'!$G526)))),2)</f>
        <v>51.64</v>
      </c>
      <c r="BQ526" s="2">
        <f>ROUND(IF($B526="Annuity",SUMIFS('Annuity Prices'!BT:BT,'Annuity Prices'!$B:$B,$D526,'Annuity Prices'!$E:$E,$G526),IF($B526="RAB Short",SUMIFS('RAB Prices Short'!BT:BT,'RAB Prices Short'!$B:$B,'All Prices combined'!$D526,'RAB Prices Short'!$E:$E,'All Prices combined'!$G526),IF($B526="RAB Long",SUMIFS('RAB Prices Long'!BT:BT,'RAB Prices Long'!$B:$B,'All Prices combined'!$D526,'RAB Prices Long'!$E:$E,'All Prices combined'!$G526)))),2)</f>
        <v>52.93</v>
      </c>
      <c r="BR526" s="2">
        <f>ROUND(IF($B526="Annuity",SUMIFS('Annuity Prices'!BU:BU,'Annuity Prices'!$B:$B,$D526,'Annuity Prices'!$E:$E,$G526),IF($B526="RAB Short",SUMIFS('RAB Prices Short'!BU:BU,'RAB Prices Short'!$B:$B,'All Prices combined'!$D526,'RAB Prices Short'!$E:$E,'All Prices combined'!$G526),IF($B526="RAB Long",SUMIFS('RAB Prices Long'!BU:BU,'RAB Prices Long'!$B:$B,'All Prices combined'!$D526,'RAB Prices Long'!$E:$E,'All Prices combined'!$G526)))),2)</f>
        <v>55.59</v>
      </c>
      <c r="BS526" s="2">
        <f>ROUND(IF($B526="Annuity",SUMIFS('Annuity Prices'!BV:BV,'Annuity Prices'!$B:$B,$D526,'Annuity Prices'!$E:$E,$G526),IF($B526="RAB Short",SUMIFS('RAB Prices Short'!BV:BV,'RAB Prices Short'!$B:$B,'All Prices combined'!$D526,'RAB Prices Short'!$E:$E,'All Prices combined'!$G526),IF($B526="RAB Long",SUMIFS('RAB Prices Long'!BV:BV,'RAB Prices Long'!$B:$B,'All Prices combined'!$D526,'RAB Prices Long'!$E:$E,'All Prices combined'!$G526)))),2)</f>
        <v>56.98</v>
      </c>
      <c r="BT526" s="2">
        <f>ROUND(IF($B526="Annuity",SUMIFS('Annuity Prices'!BW:BW,'Annuity Prices'!$B:$B,$D526,'Annuity Prices'!$E:$E,$G526),IF($B526="RAB Short",SUMIFS('RAB Prices Short'!BW:BW,'RAB Prices Short'!$B:$B,'All Prices combined'!$D526,'RAB Prices Short'!$E:$E,'All Prices combined'!$G526),IF($B526="RAB Long",SUMIFS('RAB Prices Long'!BW:BW,'RAB Prices Long'!$B:$B,'All Prices combined'!$D526,'RAB Prices Long'!$E:$E,'All Prices combined'!$G526)))),2)</f>
        <v>58.4</v>
      </c>
      <c r="BU526" s="2">
        <f>ROUND(IF($B526="Annuity",SUMIFS('Annuity Prices'!BX:BX,'Annuity Prices'!$B:$B,$D526,'Annuity Prices'!$E:$E,$G526),IF($B526="RAB Short",SUMIFS('RAB Prices Short'!BX:BX,'RAB Prices Short'!$B:$B,'All Prices combined'!$D526,'RAB Prices Short'!$E:$E,'All Prices combined'!$G526),IF($B526="RAB Long",SUMIFS('RAB Prices Long'!BX:BX,'RAB Prices Long'!$B:$B,'All Prices combined'!$D526,'RAB Prices Long'!$E:$E,'All Prices combined'!$G526)))),2)</f>
        <v>59.86</v>
      </c>
    </row>
    <row r="527" spans="2:73" x14ac:dyDescent="0.25">
      <c r="B527" t="s">
        <v>45</v>
      </c>
      <c r="C527">
        <v>25</v>
      </c>
      <c r="D527" t="s">
        <v>205</v>
      </c>
      <c r="E527" t="s">
        <v>203</v>
      </c>
      <c r="F527">
        <v>25</v>
      </c>
      <c r="G527" t="s">
        <v>201</v>
      </c>
      <c r="I527" s="2">
        <f>ROUND(IF($B527="Annuity",SUMIFS('Annuity Prices'!L:L,'Annuity Prices'!$B:$B,$D527,'Annuity Prices'!$E:$E,$G527),IF($B527="RAB Short",SUMIFS('RAB Prices Short'!L:L,'RAB Prices Short'!$B:$B,'All Prices combined'!$D527,'RAB Prices Short'!$E:$E,'All Prices combined'!$G527),IF($B527="RAB Long",SUMIFS('RAB Prices Long'!L:L,'RAB Prices Long'!$B:$B,'All Prices combined'!$D527,'RAB Prices Long'!$E:$E,'All Prices combined'!$G527)))),2)</f>
        <v>0</v>
      </c>
      <c r="J527" s="2">
        <f>ROUND(IF($B527="Annuity",SUMIFS('Annuity Prices'!M:M,'Annuity Prices'!$B:$B,$D527,'Annuity Prices'!$E:$E,$G527),IF($B527="RAB Short",SUMIFS('RAB Prices Short'!M:M,'RAB Prices Short'!$B:$B,'All Prices combined'!$D527,'RAB Prices Short'!$E:$E,'All Prices combined'!$G527),IF($B527="RAB Long",SUMIFS('RAB Prices Long'!M:M,'RAB Prices Long'!$B:$B,'All Prices combined'!$D527,'RAB Prices Long'!$E:$E,'All Prices combined'!$G527)))),2)</f>
        <v>0</v>
      </c>
      <c r="K527" s="2">
        <f>ROUND(IF($B527="Annuity",SUMIFS('Annuity Prices'!N:N,'Annuity Prices'!$B:$B,$D527,'Annuity Prices'!$E:$E,$G527),IF($B527="RAB Short",SUMIFS('RAB Prices Short'!N:N,'RAB Prices Short'!$B:$B,'All Prices combined'!$D527,'RAB Prices Short'!$E:$E,'All Prices combined'!$G527),IF($B527="RAB Long",SUMIFS('RAB Prices Long'!N:N,'RAB Prices Long'!$B:$B,'All Prices combined'!$D527,'RAB Prices Long'!$E:$E,'All Prices combined'!$G527)))),2)</f>
        <v>48.77</v>
      </c>
      <c r="L527" s="2">
        <f>ROUND(IF($B527="Annuity",SUMIFS('Annuity Prices'!O:O,'Annuity Prices'!$B:$B,$D527,'Annuity Prices'!$E:$E,$G527),IF($B527="RAB Short",SUMIFS('RAB Prices Short'!O:O,'RAB Prices Short'!$B:$B,'All Prices combined'!$D527,'RAB Prices Short'!$E:$E,'All Prices combined'!$G527),IF($B527="RAB Long",SUMIFS('RAB Prices Long'!O:O,'RAB Prices Long'!$B:$B,'All Prices combined'!$D527,'RAB Prices Long'!$E:$E,'All Prices combined'!$G527)))),2)</f>
        <v>50.17</v>
      </c>
      <c r="M527" s="2">
        <f>ROUND(IF($B527="Annuity",SUMIFS('Annuity Prices'!P:P,'Annuity Prices'!$B:$B,$D527,'Annuity Prices'!$E:$E,$G527),IF($B527="RAB Short",SUMIFS('RAB Prices Short'!P:P,'RAB Prices Short'!$B:$B,'All Prices combined'!$D527,'RAB Prices Short'!$E:$E,'All Prices combined'!$G527),IF($B527="RAB Long",SUMIFS('RAB Prices Long'!P:P,'RAB Prices Long'!$B:$B,'All Prices combined'!$D527,'RAB Prices Long'!$E:$E,'All Prices combined'!$G527)))),2)</f>
        <v>54.51</v>
      </c>
      <c r="N527" s="2">
        <f>ROUND(IF($B527="Annuity",SUMIFS('Annuity Prices'!Q:Q,'Annuity Prices'!$B:$B,$D527,'Annuity Prices'!$E:$E,$G527),IF($B527="RAB Short",SUMIFS('RAB Prices Short'!Q:Q,'RAB Prices Short'!$B:$B,'All Prices combined'!$D527,'RAB Prices Short'!$E:$E,'All Prices combined'!$G527),IF($B527="RAB Long",SUMIFS('RAB Prices Long'!Q:Q,'RAB Prices Long'!$B:$B,'All Prices combined'!$D527,'RAB Prices Long'!$E:$E,'All Prices combined'!$G527)))),2)</f>
        <v>55.87</v>
      </c>
      <c r="O527" s="2">
        <f>ROUND(IF($B527="Annuity",SUMIFS('Annuity Prices'!R:R,'Annuity Prices'!$B:$B,$D527,'Annuity Prices'!$E:$E,$G527),IF($B527="RAB Short",SUMIFS('RAB Prices Short'!R:R,'RAB Prices Short'!$B:$B,'All Prices combined'!$D527,'RAB Prices Short'!$E:$E,'All Prices combined'!$G527),IF($B527="RAB Long",SUMIFS('RAB Prices Long'!R:R,'RAB Prices Long'!$B:$B,'All Prices combined'!$D527,'RAB Prices Long'!$E:$E,'All Prices combined'!$G527)))),2)</f>
        <v>57.26</v>
      </c>
      <c r="P527" s="2">
        <f>ROUND(IF($B527="Annuity",SUMIFS('Annuity Prices'!S:S,'Annuity Prices'!$B:$B,$D527,'Annuity Prices'!$E:$E,$G527),IF($B527="RAB Short",SUMIFS('RAB Prices Short'!S:S,'RAB Prices Short'!$B:$B,'All Prices combined'!$D527,'RAB Prices Short'!$E:$E,'All Prices combined'!$G527),IF($B527="RAB Long",SUMIFS('RAB Prices Long'!S:S,'RAB Prices Long'!$B:$B,'All Prices combined'!$D527,'RAB Prices Long'!$E:$E,'All Prices combined'!$G527)))),2)</f>
        <v>58.7</v>
      </c>
      <c r="Q527" s="2">
        <f>ROUND(IF($B527="Annuity",SUMIFS('Annuity Prices'!T:T,'Annuity Prices'!$B:$B,$D527,'Annuity Prices'!$E:$E,$G527),IF($B527="RAB Short",SUMIFS('RAB Prices Short'!T:T,'RAB Prices Short'!$B:$B,'All Prices combined'!$D527,'RAB Prices Short'!$E:$E,'All Prices combined'!$G527),IF($B527="RAB Long",SUMIFS('RAB Prices Long'!T:T,'RAB Prices Long'!$B:$B,'All Prices combined'!$D527,'RAB Prices Long'!$E:$E,'All Prices combined'!$G527)))),2)</f>
        <v>63.13</v>
      </c>
      <c r="R527" s="2">
        <f>ROUND(IF($B527="Annuity",SUMIFS('Annuity Prices'!U:U,'Annuity Prices'!$B:$B,$D527,'Annuity Prices'!$E:$E,$G527),IF($B527="RAB Short",SUMIFS('RAB Prices Short'!U:U,'RAB Prices Short'!$B:$B,'All Prices combined'!$D527,'RAB Prices Short'!$E:$E,'All Prices combined'!$G527),IF($B527="RAB Long",SUMIFS('RAB Prices Long'!U:U,'RAB Prices Long'!$B:$B,'All Prices combined'!$D527,'RAB Prices Long'!$E:$E,'All Prices combined'!$G527)))),2)</f>
        <v>64.709999999999994</v>
      </c>
      <c r="S527" s="2">
        <f>ROUND(IF($B527="Annuity",SUMIFS('Annuity Prices'!V:V,'Annuity Prices'!$B:$B,$D527,'Annuity Prices'!$E:$E,$G527),IF($B527="RAB Short",SUMIFS('RAB Prices Short'!V:V,'RAB Prices Short'!$B:$B,'All Prices combined'!$D527,'RAB Prices Short'!$E:$E,'All Prices combined'!$G527),IF($B527="RAB Long",SUMIFS('RAB Prices Long'!V:V,'RAB Prices Long'!$B:$B,'All Prices combined'!$D527,'RAB Prices Long'!$E:$E,'All Prices combined'!$G527)))),2)</f>
        <v>66.33</v>
      </c>
      <c r="T527" s="2">
        <f>ROUND(IF($B527="Annuity",SUMIFS('Annuity Prices'!W:W,'Annuity Prices'!$B:$B,$D527,'Annuity Prices'!$E:$E,$G527),IF($B527="RAB Short",SUMIFS('RAB Prices Short'!W:W,'RAB Prices Short'!$B:$B,'All Prices combined'!$D527,'RAB Prices Short'!$E:$E,'All Prices combined'!$G527),IF($B527="RAB Long",SUMIFS('RAB Prices Long'!W:W,'RAB Prices Long'!$B:$B,'All Prices combined'!$D527,'RAB Prices Long'!$E:$E,'All Prices combined'!$G527)))),2)</f>
        <v>67.989999999999995</v>
      </c>
      <c r="U527" s="2">
        <f>ROUND(IF($B527="Annuity",SUMIFS('Annuity Prices'!X:X,'Annuity Prices'!$B:$B,$D527,'Annuity Prices'!$E:$E,$G527),IF($B527="RAB Short",SUMIFS('RAB Prices Short'!X:X,'RAB Prices Short'!$B:$B,'All Prices combined'!$D527,'RAB Prices Short'!$E:$E,'All Prices combined'!$G527),IF($B527="RAB Long",SUMIFS('RAB Prices Long'!X:X,'RAB Prices Long'!$B:$B,'All Prices combined'!$D527,'RAB Prices Long'!$E:$E,'All Prices combined'!$G527)))),2)</f>
        <v>72.349999999999994</v>
      </c>
      <c r="V527" s="2">
        <f>ROUND(IF($B527="Annuity",SUMIFS('Annuity Prices'!Y:Y,'Annuity Prices'!$B:$B,$D527,'Annuity Prices'!$E:$E,$G527),IF($B527="RAB Short",SUMIFS('RAB Prices Short'!Y:Y,'RAB Prices Short'!$B:$B,'All Prices combined'!$D527,'RAB Prices Short'!$E:$E,'All Prices combined'!$G527),IF($B527="RAB Long",SUMIFS('RAB Prices Long'!Y:Y,'RAB Prices Long'!$B:$B,'All Prices combined'!$D527,'RAB Prices Long'!$E:$E,'All Prices combined'!$G527)))),2)</f>
        <v>74.150000000000006</v>
      </c>
      <c r="W527" s="2">
        <f>ROUND(IF($B527="Annuity",SUMIFS('Annuity Prices'!Z:Z,'Annuity Prices'!$B:$B,$D527,'Annuity Prices'!$E:$E,$G527),IF($B527="RAB Short",SUMIFS('RAB Prices Short'!Z:Z,'RAB Prices Short'!$B:$B,'All Prices combined'!$D527,'RAB Prices Short'!$E:$E,'All Prices combined'!$G527),IF($B527="RAB Long",SUMIFS('RAB Prices Long'!Z:Z,'RAB Prices Long'!$B:$B,'All Prices combined'!$D527,'RAB Prices Long'!$E:$E,'All Prices combined'!$G527)))),2)</f>
        <v>76.010000000000005</v>
      </c>
      <c r="X527" s="2">
        <f>ROUND(IF($B527="Annuity",SUMIFS('Annuity Prices'!AA:AA,'Annuity Prices'!$B:$B,$D527,'Annuity Prices'!$E:$E,$G527),IF($B527="RAB Short",SUMIFS('RAB Prices Short'!AA:AA,'RAB Prices Short'!$B:$B,'All Prices combined'!$D527,'RAB Prices Short'!$E:$E,'All Prices combined'!$G527),IF($B527="RAB Long",SUMIFS('RAB Prices Long'!AA:AA,'RAB Prices Long'!$B:$B,'All Prices combined'!$D527,'RAB Prices Long'!$E:$E,'All Prices combined'!$G527)))),2)</f>
        <v>77.92</v>
      </c>
      <c r="Y527" s="2">
        <f>ROUND(IF($B527="Annuity",SUMIFS('Annuity Prices'!AB:AB,'Annuity Prices'!$B:$B,$D527,'Annuity Prices'!$E:$E,$G527),IF($B527="RAB Short",SUMIFS('RAB Prices Short'!AB:AB,'RAB Prices Short'!$B:$B,'All Prices combined'!$D527,'RAB Prices Short'!$E:$E,'All Prices combined'!$G527),IF($B527="RAB Long",SUMIFS('RAB Prices Long'!AB:AB,'RAB Prices Long'!$B:$B,'All Prices combined'!$D527,'RAB Prices Long'!$E:$E,'All Prices combined'!$G527)))),2)</f>
        <v>82.43</v>
      </c>
      <c r="Z527" s="2">
        <f>ROUND(IF($B527="Annuity",SUMIFS('Annuity Prices'!AC:AC,'Annuity Prices'!$B:$B,$D527,'Annuity Prices'!$E:$E,$G527),IF($B527="RAB Short",SUMIFS('RAB Prices Short'!AC:AC,'RAB Prices Short'!$B:$B,'All Prices combined'!$D527,'RAB Prices Short'!$E:$E,'All Prices combined'!$G527),IF($B527="RAB Long",SUMIFS('RAB Prices Long'!AC:AC,'RAB Prices Long'!$B:$B,'All Prices combined'!$D527,'RAB Prices Long'!$E:$E,'All Prices combined'!$G527)))),2)</f>
        <v>84.49</v>
      </c>
      <c r="AA527" s="2">
        <f>ROUND(IF($B527="Annuity",SUMIFS('Annuity Prices'!AD:AD,'Annuity Prices'!$B:$B,$D527,'Annuity Prices'!$E:$E,$G527),IF($B527="RAB Short",SUMIFS('RAB Prices Short'!AD:AD,'RAB Prices Short'!$B:$B,'All Prices combined'!$D527,'RAB Prices Short'!$E:$E,'All Prices combined'!$G527),IF($B527="RAB Long",SUMIFS('RAB Prices Long'!AD:AD,'RAB Prices Long'!$B:$B,'All Prices combined'!$D527,'RAB Prices Long'!$E:$E,'All Prices combined'!$G527)))),2)</f>
        <v>86.61</v>
      </c>
      <c r="AB527" s="2">
        <f>ROUND(IF($B527="Annuity",SUMIFS('Annuity Prices'!AE:AE,'Annuity Prices'!$B:$B,$D527,'Annuity Prices'!$E:$E,$G527),IF($B527="RAB Short",SUMIFS('RAB Prices Short'!AE:AE,'RAB Prices Short'!$B:$B,'All Prices combined'!$D527,'RAB Prices Short'!$E:$E,'All Prices combined'!$G527),IF($B527="RAB Long",SUMIFS('RAB Prices Long'!AE:AE,'RAB Prices Long'!$B:$B,'All Prices combined'!$D527,'RAB Prices Long'!$E:$E,'All Prices combined'!$G527)))),2)</f>
        <v>88.77</v>
      </c>
      <c r="AC527" s="2">
        <f>ROUND(IF($B527="Annuity",SUMIFS('Annuity Prices'!AF:AF,'Annuity Prices'!$B:$B,$D527,'Annuity Prices'!$E:$E,$G527),IF($B527="RAB Short",SUMIFS('RAB Prices Short'!AF:AF,'RAB Prices Short'!$B:$B,'All Prices combined'!$D527,'RAB Prices Short'!$E:$E,'All Prices combined'!$G527),IF($B527="RAB Long",SUMIFS('RAB Prices Long'!AF:AF,'RAB Prices Long'!$B:$B,'All Prices combined'!$D527,'RAB Prices Long'!$E:$E,'All Prices combined'!$G527)))),2)</f>
        <v>93.97</v>
      </c>
      <c r="AD527" s="2">
        <f>ROUND(IF($B527="Annuity",SUMIFS('Annuity Prices'!AG:AG,'Annuity Prices'!$B:$B,$D527,'Annuity Prices'!$E:$E,$G527),IF($B527="RAB Short",SUMIFS('RAB Prices Short'!AG:AG,'RAB Prices Short'!$B:$B,'All Prices combined'!$D527,'RAB Prices Short'!$E:$E,'All Prices combined'!$G527),IF($B527="RAB Long",SUMIFS('RAB Prices Long'!AG:AG,'RAB Prices Long'!$B:$B,'All Prices combined'!$D527,'RAB Prices Long'!$E:$E,'All Prices combined'!$G527)))),2)</f>
        <v>96.32</v>
      </c>
      <c r="AE527" s="2">
        <f>ROUND(IF($B527="Annuity",SUMIFS('Annuity Prices'!AH:AH,'Annuity Prices'!$B:$B,$D527,'Annuity Prices'!$E:$E,$G527),IF($B527="RAB Short",SUMIFS('RAB Prices Short'!AH:AH,'RAB Prices Short'!$B:$B,'All Prices combined'!$D527,'RAB Prices Short'!$E:$E,'All Prices combined'!$G527),IF($B527="RAB Long",SUMIFS('RAB Prices Long'!AH:AH,'RAB Prices Long'!$B:$B,'All Prices combined'!$D527,'RAB Prices Long'!$E:$E,'All Prices combined'!$G527)))),2)</f>
        <v>98.73</v>
      </c>
      <c r="AF527" s="2">
        <f>ROUND(IF($B527="Annuity",SUMIFS('Annuity Prices'!AI:AI,'Annuity Prices'!$B:$B,$D527,'Annuity Prices'!$E:$E,$G527),IF($B527="RAB Short",SUMIFS('RAB Prices Short'!AI:AI,'RAB Prices Short'!$B:$B,'All Prices combined'!$D527,'RAB Prices Short'!$E:$E,'All Prices combined'!$G527),IF($B527="RAB Long",SUMIFS('RAB Prices Long'!AI:AI,'RAB Prices Long'!$B:$B,'All Prices combined'!$D527,'RAB Prices Long'!$E:$E,'All Prices combined'!$G527)))),2)</f>
        <v>101.2</v>
      </c>
      <c r="AG527" s="2">
        <f>ROUND(IF($B527="Annuity",SUMIFS('Annuity Prices'!AJ:AJ,'Annuity Prices'!$B:$B,$D527,'Annuity Prices'!$E:$E,$G527),IF($B527="RAB Short",SUMIFS('RAB Prices Short'!AJ:AJ,'RAB Prices Short'!$B:$B,'All Prices combined'!$D527,'RAB Prices Short'!$E:$E,'All Prices combined'!$G527),IF($B527="RAB Long",SUMIFS('RAB Prices Long'!AJ:AJ,'RAB Prices Long'!$B:$B,'All Prices combined'!$D527,'RAB Prices Long'!$E:$E,'All Prices combined'!$G527)))),2)</f>
        <v>106.41</v>
      </c>
      <c r="AH527" s="2">
        <f>ROUND(IF($B527="Annuity",SUMIFS('Annuity Prices'!AK:AK,'Annuity Prices'!$B:$B,$D527,'Annuity Prices'!$E:$E,$G527),IF($B527="RAB Short",SUMIFS('RAB Prices Short'!AK:AK,'RAB Prices Short'!$B:$B,'All Prices combined'!$D527,'RAB Prices Short'!$E:$E,'All Prices combined'!$G527),IF($B527="RAB Long",SUMIFS('RAB Prices Long'!AK:AK,'RAB Prices Long'!$B:$B,'All Prices combined'!$D527,'RAB Prices Long'!$E:$E,'All Prices combined'!$G527)))),2)</f>
        <v>109.07</v>
      </c>
      <c r="AI527" s="2">
        <f>ROUND(IF($B527="Annuity",SUMIFS('Annuity Prices'!AL:AL,'Annuity Prices'!$B:$B,$D527,'Annuity Prices'!$E:$E,$G527),IF($B527="RAB Short",SUMIFS('RAB Prices Short'!AL:AL,'RAB Prices Short'!$B:$B,'All Prices combined'!$D527,'RAB Prices Short'!$E:$E,'All Prices combined'!$G527),IF($B527="RAB Long",SUMIFS('RAB Prices Long'!AL:AL,'RAB Prices Long'!$B:$B,'All Prices combined'!$D527,'RAB Prices Long'!$E:$E,'All Prices combined'!$G527)))),2)</f>
        <v>111.79</v>
      </c>
      <c r="AJ527" s="2">
        <f>ROUND(IF($B527="Annuity",SUMIFS('Annuity Prices'!AM:AM,'Annuity Prices'!$B:$B,$D527,'Annuity Prices'!$E:$E,$G527),IF($B527="RAB Short",SUMIFS('RAB Prices Short'!AM:AM,'RAB Prices Short'!$B:$B,'All Prices combined'!$D527,'RAB Prices Short'!$E:$E,'All Prices combined'!$G527),IF($B527="RAB Long",SUMIFS('RAB Prices Long'!AM:AM,'RAB Prices Long'!$B:$B,'All Prices combined'!$D527,'RAB Prices Long'!$E:$E,'All Prices combined'!$G527)))),2)</f>
        <v>114.59</v>
      </c>
      <c r="AK527" s="2">
        <f>ROUND(IF($B527="Annuity",SUMIFS('Annuity Prices'!AN:AN,'Annuity Prices'!$B:$B,$D527,'Annuity Prices'!$E:$E,$G527),IF($B527="RAB Short",SUMIFS('RAB Prices Short'!AN:AN,'RAB Prices Short'!$B:$B,'All Prices combined'!$D527,'RAB Prices Short'!$E:$E,'All Prices combined'!$G527),IF($B527="RAB Long",SUMIFS('RAB Prices Long'!AN:AN,'RAB Prices Long'!$B:$B,'All Prices combined'!$D527,'RAB Prices Long'!$E:$E,'All Prices combined'!$G527)))),2)</f>
        <v>118.85</v>
      </c>
      <c r="AL527" s="2">
        <f>ROUND(IF($B527="Annuity",SUMIFS('Annuity Prices'!AO:AO,'Annuity Prices'!$B:$B,$D527,'Annuity Prices'!$E:$E,$G527),IF($B527="RAB Short",SUMIFS('RAB Prices Short'!AO:AO,'RAB Prices Short'!$B:$B,'All Prices combined'!$D527,'RAB Prices Short'!$E:$E,'All Prices combined'!$G527),IF($B527="RAB Long",SUMIFS('RAB Prices Long'!AO:AO,'RAB Prices Long'!$B:$B,'All Prices combined'!$D527,'RAB Prices Long'!$E:$E,'All Prices combined'!$G527)))),2)</f>
        <v>121.82</v>
      </c>
      <c r="AM527" s="2">
        <f>ROUND(IF($B527="Annuity",SUMIFS('Annuity Prices'!AP:AP,'Annuity Prices'!$B:$B,$D527,'Annuity Prices'!$E:$E,$G527),IF($B527="RAB Short",SUMIFS('RAB Prices Short'!AP:AP,'RAB Prices Short'!$B:$B,'All Prices combined'!$D527,'RAB Prices Short'!$E:$E,'All Prices combined'!$G527),IF($B527="RAB Long",SUMIFS('RAB Prices Long'!AP:AP,'RAB Prices Long'!$B:$B,'All Prices combined'!$D527,'RAB Prices Long'!$E:$E,'All Prices combined'!$G527)))),2)</f>
        <v>124.86</v>
      </c>
      <c r="AN527" s="2">
        <f>ROUND(IF($B527="Annuity",SUMIFS('Annuity Prices'!AQ:AQ,'Annuity Prices'!$B:$B,$D527,'Annuity Prices'!$E:$E,$G527),IF($B527="RAB Short",SUMIFS('RAB Prices Short'!AQ:AQ,'RAB Prices Short'!$B:$B,'All Prices combined'!$D527,'RAB Prices Short'!$E:$E,'All Prices combined'!$G527),IF($B527="RAB Long",SUMIFS('RAB Prices Long'!AQ:AQ,'RAB Prices Long'!$B:$B,'All Prices combined'!$D527,'RAB Prices Long'!$E:$E,'All Prices combined'!$G527)))),2)</f>
        <v>127.99</v>
      </c>
      <c r="AO527" s="2">
        <f>ROUND(IF($B527="Annuity",SUMIFS('Annuity Prices'!AR:AR,'Annuity Prices'!$B:$B,$D527,'Annuity Prices'!$E:$E,$G527),IF($B527="RAB Short",SUMIFS('RAB Prices Short'!AR:AR,'RAB Prices Short'!$B:$B,'All Prices combined'!$D527,'RAB Prices Short'!$E:$E,'All Prices combined'!$G527),IF($B527="RAB Long",SUMIFS('RAB Prices Long'!AR:AR,'RAB Prices Long'!$B:$B,'All Prices combined'!$D527,'RAB Prices Long'!$E:$E,'All Prices combined'!$G527)))),2)</f>
        <v>0</v>
      </c>
      <c r="AP527" s="2">
        <f>ROUND(IF($B527="Annuity",SUMIFS('Annuity Prices'!AS:AS,'Annuity Prices'!$B:$B,$D527,'Annuity Prices'!$E:$E,$G527),IF($B527="RAB Short",SUMIFS('RAB Prices Short'!AS:AS,'RAB Prices Short'!$B:$B,'All Prices combined'!$D527,'RAB Prices Short'!$E:$E,'All Prices combined'!$G527),IF($B527="RAB Long",SUMIFS('RAB Prices Long'!AS:AS,'RAB Prices Long'!$B:$B,'All Prices combined'!$D527,'RAB Prices Long'!$E:$E,'All Prices combined'!$G527)))),2)</f>
        <v>0</v>
      </c>
      <c r="AQ527" s="2">
        <f>ROUND(IF($B527="Annuity",SUMIFS('Annuity Prices'!AT:AT,'Annuity Prices'!$B:$B,$D527,'Annuity Prices'!$E:$E,$G527),IF($B527="RAB Short",SUMIFS('RAB Prices Short'!AT:AT,'RAB Prices Short'!$B:$B,'All Prices combined'!$D527,'RAB Prices Short'!$E:$E,'All Prices combined'!$G527),IF($B527="RAB Long",SUMIFS('RAB Prices Long'!AT:AT,'RAB Prices Long'!$B:$B,'All Prices combined'!$D527,'RAB Prices Long'!$E:$E,'All Prices combined'!$G527)))),2)</f>
        <v>40.82</v>
      </c>
      <c r="AR527" s="2">
        <f>ROUND(IF($B527="Annuity",SUMIFS('Annuity Prices'!AU:AU,'Annuity Prices'!$B:$B,$D527,'Annuity Prices'!$E:$E,$G527),IF($B527="RAB Short",SUMIFS('RAB Prices Short'!AU:AU,'RAB Prices Short'!$B:$B,'All Prices combined'!$D527,'RAB Prices Short'!$E:$E,'All Prices combined'!$G527),IF($B527="RAB Long",SUMIFS('RAB Prices Long'!AU:AU,'RAB Prices Long'!$B:$B,'All Prices combined'!$D527,'RAB Prices Long'!$E:$E,'All Prices combined'!$G527)))),2)</f>
        <v>44.76</v>
      </c>
      <c r="AS527" s="2">
        <f>ROUND(IF($B527="Annuity",SUMIFS('Annuity Prices'!AV:AV,'Annuity Prices'!$B:$B,$D527,'Annuity Prices'!$E:$E,$G527),IF($B527="RAB Short",SUMIFS('RAB Prices Short'!AV:AV,'RAB Prices Short'!$B:$B,'All Prices combined'!$D527,'RAB Prices Short'!$E:$E,'All Prices combined'!$G527),IF($B527="RAB Long",SUMIFS('RAB Prices Long'!AV:AV,'RAB Prices Long'!$B:$B,'All Prices combined'!$D527,'RAB Prices Long'!$E:$E,'All Prices combined'!$G527)))),2)</f>
        <v>48.89</v>
      </c>
      <c r="AT527" s="2">
        <f>ROUND(IF($B527="Annuity",SUMIFS('Annuity Prices'!AW:AW,'Annuity Prices'!$B:$B,$D527,'Annuity Prices'!$E:$E,$G527),IF($B527="RAB Short",SUMIFS('RAB Prices Short'!AW:AW,'RAB Prices Short'!$B:$B,'All Prices combined'!$D527,'RAB Prices Short'!$E:$E,'All Prices combined'!$G527),IF($B527="RAB Long",SUMIFS('RAB Prices Long'!AW:AW,'RAB Prices Long'!$B:$B,'All Prices combined'!$D527,'RAB Prices Long'!$E:$E,'All Prices combined'!$G527)))),2)</f>
        <v>53.22</v>
      </c>
      <c r="AU527" s="2">
        <f>ROUND(IF($B527="Annuity",SUMIFS('Annuity Prices'!AX:AX,'Annuity Prices'!$B:$B,$D527,'Annuity Prices'!$E:$E,$G527),IF($B527="RAB Short",SUMIFS('RAB Prices Short'!AX:AX,'RAB Prices Short'!$B:$B,'All Prices combined'!$D527,'RAB Prices Short'!$E:$E,'All Prices combined'!$G527),IF($B527="RAB Long",SUMIFS('RAB Prices Long'!AX:AX,'RAB Prices Long'!$B:$B,'All Prices combined'!$D527,'RAB Prices Long'!$E:$E,'All Prices combined'!$G527)))),2)</f>
        <v>55.87</v>
      </c>
      <c r="AV527" s="2">
        <f>ROUND(IF($B527="Annuity",SUMIFS('Annuity Prices'!AY:AY,'Annuity Prices'!$B:$B,$D527,'Annuity Prices'!$E:$E,$G527),IF($B527="RAB Short",SUMIFS('RAB Prices Short'!AY:AY,'RAB Prices Short'!$B:$B,'All Prices combined'!$D527,'RAB Prices Short'!$E:$E,'All Prices combined'!$G527),IF($B527="RAB Long",SUMIFS('RAB Prices Long'!AY:AY,'RAB Prices Long'!$B:$B,'All Prices combined'!$D527,'RAB Prices Long'!$E:$E,'All Prices combined'!$G527)))),2)</f>
        <v>57.26</v>
      </c>
      <c r="AW527" s="2">
        <f>ROUND(IF($B527="Annuity",SUMIFS('Annuity Prices'!AZ:AZ,'Annuity Prices'!$B:$B,$D527,'Annuity Prices'!$E:$E,$G527),IF($B527="RAB Short",SUMIFS('RAB Prices Short'!AZ:AZ,'RAB Prices Short'!$B:$B,'All Prices combined'!$D527,'RAB Prices Short'!$E:$E,'All Prices combined'!$G527),IF($B527="RAB Long",SUMIFS('RAB Prices Long'!AZ:AZ,'RAB Prices Long'!$B:$B,'All Prices combined'!$D527,'RAB Prices Long'!$E:$E,'All Prices combined'!$G527)))),2)</f>
        <v>58.7</v>
      </c>
      <c r="AX527" s="2">
        <f>ROUND(IF($B527="Annuity",SUMIFS('Annuity Prices'!BA:BA,'Annuity Prices'!$B:$B,$D527,'Annuity Prices'!$E:$E,$G527),IF($B527="RAB Short",SUMIFS('RAB Prices Short'!BA:BA,'RAB Prices Short'!$B:$B,'All Prices combined'!$D527,'RAB Prices Short'!$E:$E,'All Prices combined'!$G527),IF($B527="RAB Long",SUMIFS('RAB Prices Long'!BA:BA,'RAB Prices Long'!$B:$B,'All Prices combined'!$D527,'RAB Prices Long'!$E:$E,'All Prices combined'!$G527)))),2)</f>
        <v>63.13</v>
      </c>
      <c r="AY527" s="2">
        <f>ROUND(IF($B527="Annuity",SUMIFS('Annuity Prices'!BB:BB,'Annuity Prices'!$B:$B,$D527,'Annuity Prices'!$E:$E,$G527),IF($B527="RAB Short",SUMIFS('RAB Prices Short'!BB:BB,'RAB Prices Short'!$B:$B,'All Prices combined'!$D527,'RAB Prices Short'!$E:$E,'All Prices combined'!$G527),IF($B527="RAB Long",SUMIFS('RAB Prices Long'!BB:BB,'RAB Prices Long'!$B:$B,'All Prices combined'!$D527,'RAB Prices Long'!$E:$E,'All Prices combined'!$G527)))),2)</f>
        <v>64.709999999999994</v>
      </c>
      <c r="AZ527" s="2">
        <f>ROUND(IF($B527="Annuity",SUMIFS('Annuity Prices'!BC:BC,'Annuity Prices'!$B:$B,$D527,'Annuity Prices'!$E:$E,$G527),IF($B527="RAB Short",SUMIFS('RAB Prices Short'!BC:BC,'RAB Prices Short'!$B:$B,'All Prices combined'!$D527,'RAB Prices Short'!$E:$E,'All Prices combined'!$G527),IF($B527="RAB Long",SUMIFS('RAB Prices Long'!BC:BC,'RAB Prices Long'!$B:$B,'All Prices combined'!$D527,'RAB Prices Long'!$E:$E,'All Prices combined'!$G527)))),2)</f>
        <v>66.33</v>
      </c>
      <c r="BA527" s="2">
        <f>ROUND(IF($B527="Annuity",SUMIFS('Annuity Prices'!BD:BD,'Annuity Prices'!$B:$B,$D527,'Annuity Prices'!$E:$E,$G527),IF($B527="RAB Short",SUMIFS('RAB Prices Short'!BD:BD,'RAB Prices Short'!$B:$B,'All Prices combined'!$D527,'RAB Prices Short'!$E:$E,'All Prices combined'!$G527),IF($B527="RAB Long",SUMIFS('RAB Prices Long'!BD:BD,'RAB Prices Long'!$B:$B,'All Prices combined'!$D527,'RAB Prices Long'!$E:$E,'All Prices combined'!$G527)))),2)</f>
        <v>67.989999999999995</v>
      </c>
      <c r="BB527" s="2">
        <f>ROUND(IF($B527="Annuity",SUMIFS('Annuity Prices'!BE:BE,'Annuity Prices'!$B:$B,$D527,'Annuity Prices'!$E:$E,$G527),IF($B527="RAB Short",SUMIFS('RAB Prices Short'!BE:BE,'RAB Prices Short'!$B:$B,'All Prices combined'!$D527,'RAB Prices Short'!$E:$E,'All Prices combined'!$G527),IF($B527="RAB Long",SUMIFS('RAB Prices Long'!BE:BE,'RAB Prices Long'!$B:$B,'All Prices combined'!$D527,'RAB Prices Long'!$E:$E,'All Prices combined'!$G527)))),2)</f>
        <v>72.349999999999994</v>
      </c>
      <c r="BC527" s="2">
        <f>ROUND(IF($B527="Annuity",SUMIFS('Annuity Prices'!BF:BF,'Annuity Prices'!$B:$B,$D527,'Annuity Prices'!$E:$E,$G527),IF($B527="RAB Short",SUMIFS('RAB Prices Short'!BF:BF,'RAB Prices Short'!$B:$B,'All Prices combined'!$D527,'RAB Prices Short'!$E:$E,'All Prices combined'!$G527),IF($B527="RAB Long",SUMIFS('RAB Prices Long'!BF:BF,'RAB Prices Long'!$B:$B,'All Prices combined'!$D527,'RAB Prices Long'!$E:$E,'All Prices combined'!$G527)))),2)</f>
        <v>74.150000000000006</v>
      </c>
      <c r="BD527" s="2">
        <f>ROUND(IF($B527="Annuity",SUMIFS('Annuity Prices'!BG:BG,'Annuity Prices'!$B:$B,$D527,'Annuity Prices'!$E:$E,$G527),IF($B527="RAB Short",SUMIFS('RAB Prices Short'!BG:BG,'RAB Prices Short'!$B:$B,'All Prices combined'!$D527,'RAB Prices Short'!$E:$E,'All Prices combined'!$G527),IF($B527="RAB Long",SUMIFS('RAB Prices Long'!BG:BG,'RAB Prices Long'!$B:$B,'All Prices combined'!$D527,'RAB Prices Long'!$E:$E,'All Prices combined'!$G527)))),2)</f>
        <v>76.010000000000005</v>
      </c>
      <c r="BE527" s="2">
        <f>ROUND(IF($B527="Annuity",SUMIFS('Annuity Prices'!BH:BH,'Annuity Prices'!$B:$B,$D527,'Annuity Prices'!$E:$E,$G527),IF($B527="RAB Short",SUMIFS('RAB Prices Short'!BH:BH,'RAB Prices Short'!$B:$B,'All Prices combined'!$D527,'RAB Prices Short'!$E:$E,'All Prices combined'!$G527),IF($B527="RAB Long",SUMIFS('RAB Prices Long'!BH:BH,'RAB Prices Long'!$B:$B,'All Prices combined'!$D527,'RAB Prices Long'!$E:$E,'All Prices combined'!$G527)))),2)</f>
        <v>77.92</v>
      </c>
      <c r="BF527" s="2">
        <f>ROUND(IF($B527="Annuity",SUMIFS('Annuity Prices'!BI:BI,'Annuity Prices'!$B:$B,$D527,'Annuity Prices'!$E:$E,$G527),IF($B527="RAB Short",SUMIFS('RAB Prices Short'!BI:BI,'RAB Prices Short'!$B:$B,'All Prices combined'!$D527,'RAB Prices Short'!$E:$E,'All Prices combined'!$G527),IF($B527="RAB Long",SUMIFS('RAB Prices Long'!BI:BI,'RAB Prices Long'!$B:$B,'All Prices combined'!$D527,'RAB Prices Long'!$E:$E,'All Prices combined'!$G527)))),2)</f>
        <v>82.43</v>
      </c>
      <c r="BG527" s="2">
        <f>ROUND(IF($B527="Annuity",SUMIFS('Annuity Prices'!BJ:BJ,'Annuity Prices'!$B:$B,$D527,'Annuity Prices'!$E:$E,$G527),IF($B527="RAB Short",SUMIFS('RAB Prices Short'!BJ:BJ,'RAB Prices Short'!$B:$B,'All Prices combined'!$D527,'RAB Prices Short'!$E:$E,'All Prices combined'!$G527),IF($B527="RAB Long",SUMIFS('RAB Prices Long'!BJ:BJ,'RAB Prices Long'!$B:$B,'All Prices combined'!$D527,'RAB Prices Long'!$E:$E,'All Prices combined'!$G527)))),2)</f>
        <v>84.49</v>
      </c>
      <c r="BH527" s="2">
        <f>ROUND(IF($B527="Annuity",SUMIFS('Annuity Prices'!BK:BK,'Annuity Prices'!$B:$B,$D527,'Annuity Prices'!$E:$E,$G527),IF($B527="RAB Short",SUMIFS('RAB Prices Short'!BK:BK,'RAB Prices Short'!$B:$B,'All Prices combined'!$D527,'RAB Prices Short'!$E:$E,'All Prices combined'!$G527),IF($B527="RAB Long",SUMIFS('RAB Prices Long'!BK:BK,'RAB Prices Long'!$B:$B,'All Prices combined'!$D527,'RAB Prices Long'!$E:$E,'All Prices combined'!$G527)))),2)</f>
        <v>86.61</v>
      </c>
      <c r="BI527" s="2">
        <f>ROUND(IF($B527="Annuity",SUMIFS('Annuity Prices'!BL:BL,'Annuity Prices'!$B:$B,$D527,'Annuity Prices'!$E:$E,$G527),IF($B527="RAB Short",SUMIFS('RAB Prices Short'!BL:BL,'RAB Prices Short'!$B:$B,'All Prices combined'!$D527,'RAB Prices Short'!$E:$E,'All Prices combined'!$G527),IF($B527="RAB Long",SUMIFS('RAB Prices Long'!BL:BL,'RAB Prices Long'!$B:$B,'All Prices combined'!$D527,'RAB Prices Long'!$E:$E,'All Prices combined'!$G527)))),2)</f>
        <v>88.77</v>
      </c>
      <c r="BJ527" s="2">
        <f>ROUND(IF($B527="Annuity",SUMIFS('Annuity Prices'!BM:BM,'Annuity Prices'!$B:$B,$D527,'Annuity Prices'!$E:$E,$G527),IF($B527="RAB Short",SUMIFS('RAB Prices Short'!BM:BM,'RAB Prices Short'!$B:$B,'All Prices combined'!$D527,'RAB Prices Short'!$E:$E,'All Prices combined'!$G527),IF($B527="RAB Long",SUMIFS('RAB Prices Long'!BM:BM,'RAB Prices Long'!$B:$B,'All Prices combined'!$D527,'RAB Prices Long'!$E:$E,'All Prices combined'!$G527)))),2)</f>
        <v>93.97</v>
      </c>
      <c r="BK527" s="2">
        <f>ROUND(IF($B527="Annuity",SUMIFS('Annuity Prices'!BN:BN,'Annuity Prices'!$B:$B,$D527,'Annuity Prices'!$E:$E,$G527),IF($B527="RAB Short",SUMIFS('RAB Prices Short'!BN:BN,'RAB Prices Short'!$B:$B,'All Prices combined'!$D527,'RAB Prices Short'!$E:$E,'All Prices combined'!$G527),IF($B527="RAB Long",SUMIFS('RAB Prices Long'!BN:BN,'RAB Prices Long'!$B:$B,'All Prices combined'!$D527,'RAB Prices Long'!$E:$E,'All Prices combined'!$G527)))),2)</f>
        <v>96.32</v>
      </c>
      <c r="BL527" s="2">
        <f>ROUND(IF($B527="Annuity",SUMIFS('Annuity Prices'!BO:BO,'Annuity Prices'!$B:$B,$D527,'Annuity Prices'!$E:$E,$G527),IF($B527="RAB Short",SUMIFS('RAB Prices Short'!BO:BO,'RAB Prices Short'!$B:$B,'All Prices combined'!$D527,'RAB Prices Short'!$E:$E,'All Prices combined'!$G527),IF($B527="RAB Long",SUMIFS('RAB Prices Long'!BO:BO,'RAB Prices Long'!$B:$B,'All Prices combined'!$D527,'RAB Prices Long'!$E:$E,'All Prices combined'!$G527)))),2)</f>
        <v>98.73</v>
      </c>
      <c r="BM527" s="2">
        <f>ROUND(IF($B527="Annuity",SUMIFS('Annuity Prices'!BP:BP,'Annuity Prices'!$B:$B,$D527,'Annuity Prices'!$E:$E,$G527),IF($B527="RAB Short",SUMIFS('RAB Prices Short'!BP:BP,'RAB Prices Short'!$B:$B,'All Prices combined'!$D527,'RAB Prices Short'!$E:$E,'All Prices combined'!$G527),IF($B527="RAB Long",SUMIFS('RAB Prices Long'!BP:BP,'RAB Prices Long'!$B:$B,'All Prices combined'!$D527,'RAB Prices Long'!$E:$E,'All Prices combined'!$G527)))),2)</f>
        <v>101.2</v>
      </c>
      <c r="BN527" s="2">
        <f>ROUND(IF($B527="Annuity",SUMIFS('Annuity Prices'!BQ:BQ,'Annuity Prices'!$B:$B,$D527,'Annuity Prices'!$E:$E,$G527),IF($B527="RAB Short",SUMIFS('RAB Prices Short'!BQ:BQ,'RAB Prices Short'!$B:$B,'All Prices combined'!$D527,'RAB Prices Short'!$E:$E,'All Prices combined'!$G527),IF($B527="RAB Long",SUMIFS('RAB Prices Long'!BQ:BQ,'RAB Prices Long'!$B:$B,'All Prices combined'!$D527,'RAB Prices Long'!$E:$E,'All Prices combined'!$G527)))),2)</f>
        <v>106.41</v>
      </c>
      <c r="BO527" s="2">
        <f>ROUND(IF($B527="Annuity",SUMIFS('Annuity Prices'!BR:BR,'Annuity Prices'!$B:$B,$D527,'Annuity Prices'!$E:$E,$G527),IF($B527="RAB Short",SUMIFS('RAB Prices Short'!BR:BR,'RAB Prices Short'!$B:$B,'All Prices combined'!$D527,'RAB Prices Short'!$E:$E,'All Prices combined'!$G527),IF($B527="RAB Long",SUMIFS('RAB Prices Long'!BR:BR,'RAB Prices Long'!$B:$B,'All Prices combined'!$D527,'RAB Prices Long'!$E:$E,'All Prices combined'!$G527)))),2)</f>
        <v>109.07</v>
      </c>
      <c r="BP527" s="2">
        <f>ROUND(IF($B527="Annuity",SUMIFS('Annuity Prices'!BS:BS,'Annuity Prices'!$B:$B,$D527,'Annuity Prices'!$E:$E,$G527),IF($B527="RAB Short",SUMIFS('RAB Prices Short'!BS:BS,'RAB Prices Short'!$B:$B,'All Prices combined'!$D527,'RAB Prices Short'!$E:$E,'All Prices combined'!$G527),IF($B527="RAB Long",SUMIFS('RAB Prices Long'!BS:BS,'RAB Prices Long'!$B:$B,'All Prices combined'!$D527,'RAB Prices Long'!$E:$E,'All Prices combined'!$G527)))),2)</f>
        <v>111.79</v>
      </c>
      <c r="BQ527" s="2">
        <f>ROUND(IF($B527="Annuity",SUMIFS('Annuity Prices'!BT:BT,'Annuity Prices'!$B:$B,$D527,'Annuity Prices'!$E:$E,$G527),IF($B527="RAB Short",SUMIFS('RAB Prices Short'!BT:BT,'RAB Prices Short'!$B:$B,'All Prices combined'!$D527,'RAB Prices Short'!$E:$E,'All Prices combined'!$G527),IF($B527="RAB Long",SUMIFS('RAB Prices Long'!BT:BT,'RAB Prices Long'!$B:$B,'All Prices combined'!$D527,'RAB Prices Long'!$E:$E,'All Prices combined'!$G527)))),2)</f>
        <v>114.59</v>
      </c>
      <c r="BR527" s="2">
        <f>ROUND(IF($B527="Annuity",SUMIFS('Annuity Prices'!BU:BU,'Annuity Prices'!$B:$B,$D527,'Annuity Prices'!$E:$E,$G527),IF($B527="RAB Short",SUMIFS('RAB Prices Short'!BU:BU,'RAB Prices Short'!$B:$B,'All Prices combined'!$D527,'RAB Prices Short'!$E:$E,'All Prices combined'!$G527),IF($B527="RAB Long",SUMIFS('RAB Prices Long'!BU:BU,'RAB Prices Long'!$B:$B,'All Prices combined'!$D527,'RAB Prices Long'!$E:$E,'All Prices combined'!$G527)))),2)</f>
        <v>118.85</v>
      </c>
      <c r="BS527" s="2">
        <f>ROUND(IF($B527="Annuity",SUMIFS('Annuity Prices'!BV:BV,'Annuity Prices'!$B:$B,$D527,'Annuity Prices'!$E:$E,$G527),IF($B527="RAB Short",SUMIFS('RAB Prices Short'!BV:BV,'RAB Prices Short'!$B:$B,'All Prices combined'!$D527,'RAB Prices Short'!$E:$E,'All Prices combined'!$G527),IF($B527="RAB Long",SUMIFS('RAB Prices Long'!BV:BV,'RAB Prices Long'!$B:$B,'All Prices combined'!$D527,'RAB Prices Long'!$E:$E,'All Prices combined'!$G527)))),2)</f>
        <v>121.82</v>
      </c>
      <c r="BT527" s="2">
        <f>ROUND(IF($B527="Annuity",SUMIFS('Annuity Prices'!BW:BW,'Annuity Prices'!$B:$B,$D527,'Annuity Prices'!$E:$E,$G527),IF($B527="RAB Short",SUMIFS('RAB Prices Short'!BW:BW,'RAB Prices Short'!$B:$B,'All Prices combined'!$D527,'RAB Prices Short'!$E:$E,'All Prices combined'!$G527),IF($B527="RAB Long",SUMIFS('RAB Prices Long'!BW:BW,'RAB Prices Long'!$B:$B,'All Prices combined'!$D527,'RAB Prices Long'!$E:$E,'All Prices combined'!$G527)))),2)</f>
        <v>124.86</v>
      </c>
      <c r="BU527" s="2">
        <f>ROUND(IF($B527="Annuity",SUMIFS('Annuity Prices'!BX:BX,'Annuity Prices'!$B:$B,$D527,'Annuity Prices'!$E:$E,$G527),IF($B527="RAB Short",SUMIFS('RAB Prices Short'!BX:BX,'RAB Prices Short'!$B:$B,'All Prices combined'!$D527,'RAB Prices Short'!$E:$E,'All Prices combined'!$G527),IF($B527="RAB Long",SUMIFS('RAB Prices Long'!BX:BX,'RAB Prices Long'!$B:$B,'All Prices combined'!$D527,'RAB Prices Long'!$E:$E,'All Prices combined'!$G527)))),2)</f>
        <v>127.99</v>
      </c>
    </row>
    <row r="528" spans="2:73" x14ac:dyDescent="0.25">
      <c r="B528" t="s">
        <v>45</v>
      </c>
      <c r="C528">
        <v>25</v>
      </c>
      <c r="D528" t="s">
        <v>205</v>
      </c>
      <c r="E528" t="s">
        <v>203</v>
      </c>
      <c r="F528">
        <v>25</v>
      </c>
      <c r="G528" t="s">
        <v>202</v>
      </c>
      <c r="I528" s="2">
        <f>ROUND(IF($B528="Annuity",SUMIFS('Annuity Prices'!L:L,'Annuity Prices'!$B:$B,$D528,'Annuity Prices'!$E:$E,$G528),IF($B528="RAB Short",SUMIFS('RAB Prices Short'!L:L,'RAB Prices Short'!$B:$B,'All Prices combined'!$D528,'RAB Prices Short'!$E:$E,'All Prices combined'!$G528),IF($B528="RAB Long",SUMIFS('RAB Prices Long'!L:L,'RAB Prices Long'!$B:$B,'All Prices combined'!$D528,'RAB Prices Long'!$E:$E,'All Prices combined'!$G528)))),2)</f>
        <v>0</v>
      </c>
      <c r="J528" s="2">
        <f>ROUND(IF($B528="Annuity",SUMIFS('Annuity Prices'!M:M,'Annuity Prices'!$B:$B,$D528,'Annuity Prices'!$E:$E,$G528),IF($B528="RAB Short",SUMIFS('RAB Prices Short'!M:M,'RAB Prices Short'!$B:$B,'All Prices combined'!$D528,'RAB Prices Short'!$E:$E,'All Prices combined'!$G528),IF($B528="RAB Long",SUMIFS('RAB Prices Long'!M:M,'RAB Prices Long'!$B:$B,'All Prices combined'!$D528,'RAB Prices Long'!$E:$E,'All Prices combined'!$G528)))),2)</f>
        <v>0</v>
      </c>
      <c r="K528" s="2">
        <f>ROUND(IF($B528="Annuity",SUMIFS('Annuity Prices'!N:N,'Annuity Prices'!$B:$B,$D528,'Annuity Prices'!$E:$E,$G528),IF($B528="RAB Short",SUMIFS('RAB Prices Short'!N:N,'RAB Prices Short'!$B:$B,'All Prices combined'!$D528,'RAB Prices Short'!$E:$E,'All Prices combined'!$G528),IF($B528="RAB Long",SUMIFS('RAB Prices Long'!N:N,'RAB Prices Long'!$B:$B,'All Prices combined'!$D528,'RAB Prices Long'!$E:$E,'All Prices combined'!$G528)))),2)</f>
        <v>23.95</v>
      </c>
      <c r="L528" s="2">
        <f>ROUND(IF($B528="Annuity",SUMIFS('Annuity Prices'!O:O,'Annuity Prices'!$B:$B,$D528,'Annuity Prices'!$E:$E,$G528),IF($B528="RAB Short",SUMIFS('RAB Prices Short'!O:O,'RAB Prices Short'!$B:$B,'All Prices combined'!$D528,'RAB Prices Short'!$E:$E,'All Prices combined'!$G528),IF($B528="RAB Long",SUMIFS('RAB Prices Long'!O:O,'RAB Prices Long'!$B:$B,'All Prices combined'!$D528,'RAB Prices Long'!$E:$E,'All Prices combined'!$G528)))),2)</f>
        <v>24.63</v>
      </c>
      <c r="M528" s="2">
        <f>ROUND(IF($B528="Annuity",SUMIFS('Annuity Prices'!P:P,'Annuity Prices'!$B:$B,$D528,'Annuity Prices'!$E:$E,$G528),IF($B528="RAB Short",SUMIFS('RAB Prices Short'!P:P,'RAB Prices Short'!$B:$B,'All Prices combined'!$D528,'RAB Prices Short'!$E:$E,'All Prices combined'!$G528),IF($B528="RAB Long",SUMIFS('RAB Prices Long'!P:P,'RAB Prices Long'!$B:$B,'All Prices combined'!$D528,'RAB Prices Long'!$E:$E,'All Prices combined'!$G528)))),2)</f>
        <v>25.51</v>
      </c>
      <c r="N528" s="2">
        <f>ROUND(IF($B528="Annuity",SUMIFS('Annuity Prices'!Q:Q,'Annuity Prices'!$B:$B,$D528,'Annuity Prices'!$E:$E,$G528),IF($B528="RAB Short",SUMIFS('RAB Prices Short'!Q:Q,'RAB Prices Short'!$B:$B,'All Prices combined'!$D528,'RAB Prices Short'!$E:$E,'All Prices combined'!$G528),IF($B528="RAB Long",SUMIFS('RAB Prices Long'!Q:Q,'RAB Prices Long'!$B:$B,'All Prices combined'!$D528,'RAB Prices Long'!$E:$E,'All Prices combined'!$G528)))),2)</f>
        <v>26.14</v>
      </c>
      <c r="O528" s="2">
        <f>ROUND(IF($B528="Annuity",SUMIFS('Annuity Prices'!R:R,'Annuity Prices'!$B:$B,$D528,'Annuity Prices'!$E:$E,$G528),IF($B528="RAB Short",SUMIFS('RAB Prices Short'!R:R,'RAB Prices Short'!$B:$B,'All Prices combined'!$D528,'RAB Prices Short'!$E:$E,'All Prices combined'!$G528),IF($B528="RAB Long",SUMIFS('RAB Prices Long'!R:R,'RAB Prices Long'!$B:$B,'All Prices combined'!$D528,'RAB Prices Long'!$E:$E,'All Prices combined'!$G528)))),2)</f>
        <v>26.8</v>
      </c>
      <c r="P528" s="2">
        <f>ROUND(IF($B528="Annuity",SUMIFS('Annuity Prices'!S:S,'Annuity Prices'!$B:$B,$D528,'Annuity Prices'!$E:$E,$G528),IF($B528="RAB Short",SUMIFS('RAB Prices Short'!S:S,'RAB Prices Short'!$B:$B,'All Prices combined'!$D528,'RAB Prices Short'!$E:$E,'All Prices combined'!$G528),IF($B528="RAB Long",SUMIFS('RAB Prices Long'!S:S,'RAB Prices Long'!$B:$B,'All Prices combined'!$D528,'RAB Prices Long'!$E:$E,'All Prices combined'!$G528)))),2)</f>
        <v>27.47</v>
      </c>
      <c r="Q528" s="2">
        <f>ROUND(IF($B528="Annuity",SUMIFS('Annuity Prices'!T:T,'Annuity Prices'!$B:$B,$D528,'Annuity Prices'!$E:$E,$G528),IF($B528="RAB Short",SUMIFS('RAB Prices Short'!T:T,'RAB Prices Short'!$B:$B,'All Prices combined'!$D528,'RAB Prices Short'!$E:$E,'All Prices combined'!$G528),IF($B528="RAB Long",SUMIFS('RAB Prices Long'!T:T,'RAB Prices Long'!$B:$B,'All Prices combined'!$D528,'RAB Prices Long'!$E:$E,'All Prices combined'!$G528)))),2)</f>
        <v>28.8</v>
      </c>
      <c r="R528" s="2">
        <f>ROUND(IF($B528="Annuity",SUMIFS('Annuity Prices'!U:U,'Annuity Prices'!$B:$B,$D528,'Annuity Prices'!$E:$E,$G528),IF($B528="RAB Short",SUMIFS('RAB Prices Short'!U:U,'RAB Prices Short'!$B:$B,'All Prices combined'!$D528,'RAB Prices Short'!$E:$E,'All Prices combined'!$G528),IF($B528="RAB Long",SUMIFS('RAB Prices Long'!U:U,'RAB Prices Long'!$B:$B,'All Prices combined'!$D528,'RAB Prices Long'!$E:$E,'All Prices combined'!$G528)))),2)</f>
        <v>29.52</v>
      </c>
      <c r="S528" s="2">
        <f>ROUND(IF($B528="Annuity",SUMIFS('Annuity Prices'!V:V,'Annuity Prices'!$B:$B,$D528,'Annuity Prices'!$E:$E,$G528),IF($B528="RAB Short",SUMIFS('RAB Prices Short'!V:V,'RAB Prices Short'!$B:$B,'All Prices combined'!$D528,'RAB Prices Short'!$E:$E,'All Prices combined'!$G528),IF($B528="RAB Long",SUMIFS('RAB Prices Long'!V:V,'RAB Prices Long'!$B:$B,'All Prices combined'!$D528,'RAB Prices Long'!$E:$E,'All Prices combined'!$G528)))),2)</f>
        <v>30.25</v>
      </c>
      <c r="T528" s="2">
        <f>ROUND(IF($B528="Annuity",SUMIFS('Annuity Prices'!W:W,'Annuity Prices'!$B:$B,$D528,'Annuity Prices'!$E:$E,$G528),IF($B528="RAB Short",SUMIFS('RAB Prices Short'!W:W,'RAB Prices Short'!$B:$B,'All Prices combined'!$D528,'RAB Prices Short'!$E:$E,'All Prices combined'!$G528),IF($B528="RAB Long",SUMIFS('RAB Prices Long'!W:W,'RAB Prices Long'!$B:$B,'All Prices combined'!$D528,'RAB Prices Long'!$E:$E,'All Prices combined'!$G528)))),2)</f>
        <v>31.01</v>
      </c>
      <c r="U528" s="2">
        <f>ROUND(IF($B528="Annuity",SUMIFS('Annuity Prices'!X:X,'Annuity Prices'!$B:$B,$D528,'Annuity Prices'!$E:$E,$G528),IF($B528="RAB Short",SUMIFS('RAB Prices Short'!X:X,'RAB Prices Short'!$B:$B,'All Prices combined'!$D528,'RAB Prices Short'!$E:$E,'All Prices combined'!$G528),IF($B528="RAB Long",SUMIFS('RAB Prices Long'!X:X,'RAB Prices Long'!$B:$B,'All Prices combined'!$D528,'RAB Prices Long'!$E:$E,'All Prices combined'!$G528)))),2)</f>
        <v>35.04</v>
      </c>
      <c r="V528" s="2">
        <f>ROUND(IF($B528="Annuity",SUMIFS('Annuity Prices'!Y:Y,'Annuity Prices'!$B:$B,$D528,'Annuity Prices'!$E:$E,$G528),IF($B528="RAB Short",SUMIFS('RAB Prices Short'!Y:Y,'RAB Prices Short'!$B:$B,'All Prices combined'!$D528,'RAB Prices Short'!$E:$E,'All Prices combined'!$G528),IF($B528="RAB Long",SUMIFS('RAB Prices Long'!Y:Y,'RAB Prices Long'!$B:$B,'All Prices combined'!$D528,'RAB Prices Long'!$E:$E,'All Prices combined'!$G528)))),2)</f>
        <v>35.909999999999997</v>
      </c>
      <c r="W528" s="2">
        <f>ROUND(IF($B528="Annuity",SUMIFS('Annuity Prices'!Z:Z,'Annuity Prices'!$B:$B,$D528,'Annuity Prices'!$E:$E,$G528),IF($B528="RAB Short",SUMIFS('RAB Prices Short'!Z:Z,'RAB Prices Short'!$B:$B,'All Prices combined'!$D528,'RAB Prices Short'!$E:$E,'All Prices combined'!$G528),IF($B528="RAB Long",SUMIFS('RAB Prices Long'!Z:Z,'RAB Prices Long'!$B:$B,'All Prices combined'!$D528,'RAB Prices Long'!$E:$E,'All Prices combined'!$G528)))),2)</f>
        <v>36.81</v>
      </c>
      <c r="X528" s="2">
        <f>ROUND(IF($B528="Annuity",SUMIFS('Annuity Prices'!AA:AA,'Annuity Prices'!$B:$B,$D528,'Annuity Prices'!$E:$E,$G528),IF($B528="RAB Short",SUMIFS('RAB Prices Short'!AA:AA,'RAB Prices Short'!$B:$B,'All Prices combined'!$D528,'RAB Prices Short'!$E:$E,'All Prices combined'!$G528),IF($B528="RAB Long",SUMIFS('RAB Prices Long'!AA:AA,'RAB Prices Long'!$B:$B,'All Prices combined'!$D528,'RAB Prices Long'!$E:$E,'All Prices combined'!$G528)))),2)</f>
        <v>37.729999999999997</v>
      </c>
      <c r="Y528" s="2">
        <f>ROUND(IF($B528="Annuity",SUMIFS('Annuity Prices'!AB:AB,'Annuity Prices'!$B:$B,$D528,'Annuity Prices'!$E:$E,$G528),IF($B528="RAB Short",SUMIFS('RAB Prices Short'!AB:AB,'RAB Prices Short'!$B:$B,'All Prices combined'!$D528,'RAB Prices Short'!$E:$E,'All Prices combined'!$G528),IF($B528="RAB Long",SUMIFS('RAB Prices Long'!AB:AB,'RAB Prices Long'!$B:$B,'All Prices combined'!$D528,'RAB Prices Long'!$E:$E,'All Prices combined'!$G528)))),2)</f>
        <v>39.57</v>
      </c>
      <c r="Z528" s="2">
        <f>ROUND(IF($B528="Annuity",SUMIFS('Annuity Prices'!AC:AC,'Annuity Prices'!$B:$B,$D528,'Annuity Prices'!$E:$E,$G528),IF($B528="RAB Short",SUMIFS('RAB Prices Short'!AC:AC,'RAB Prices Short'!$B:$B,'All Prices combined'!$D528,'RAB Prices Short'!$E:$E,'All Prices combined'!$G528),IF($B528="RAB Long",SUMIFS('RAB Prices Long'!AC:AC,'RAB Prices Long'!$B:$B,'All Prices combined'!$D528,'RAB Prices Long'!$E:$E,'All Prices combined'!$G528)))),2)</f>
        <v>40.56</v>
      </c>
      <c r="AA528" s="2">
        <f>ROUND(IF($B528="Annuity",SUMIFS('Annuity Prices'!AD:AD,'Annuity Prices'!$B:$B,$D528,'Annuity Prices'!$E:$E,$G528),IF($B528="RAB Short",SUMIFS('RAB Prices Short'!AD:AD,'RAB Prices Short'!$B:$B,'All Prices combined'!$D528,'RAB Prices Short'!$E:$E,'All Prices combined'!$G528),IF($B528="RAB Long",SUMIFS('RAB Prices Long'!AD:AD,'RAB Prices Long'!$B:$B,'All Prices combined'!$D528,'RAB Prices Long'!$E:$E,'All Prices combined'!$G528)))),2)</f>
        <v>41.58</v>
      </c>
      <c r="AB528" s="2">
        <f>ROUND(IF($B528="Annuity",SUMIFS('Annuity Prices'!AE:AE,'Annuity Prices'!$B:$B,$D528,'Annuity Prices'!$E:$E,$G528),IF($B528="RAB Short",SUMIFS('RAB Prices Short'!AE:AE,'RAB Prices Short'!$B:$B,'All Prices combined'!$D528,'RAB Prices Short'!$E:$E,'All Prices combined'!$G528),IF($B528="RAB Long",SUMIFS('RAB Prices Long'!AE:AE,'RAB Prices Long'!$B:$B,'All Prices combined'!$D528,'RAB Prices Long'!$E:$E,'All Prices combined'!$G528)))),2)</f>
        <v>42.62</v>
      </c>
      <c r="AC528" s="2">
        <f>ROUND(IF($B528="Annuity",SUMIFS('Annuity Prices'!AF:AF,'Annuity Prices'!$B:$B,$D528,'Annuity Prices'!$E:$E,$G528),IF($B528="RAB Short",SUMIFS('RAB Prices Short'!AF:AF,'RAB Prices Short'!$B:$B,'All Prices combined'!$D528,'RAB Prices Short'!$E:$E,'All Prices combined'!$G528),IF($B528="RAB Long",SUMIFS('RAB Prices Long'!AF:AF,'RAB Prices Long'!$B:$B,'All Prices combined'!$D528,'RAB Prices Long'!$E:$E,'All Prices combined'!$G528)))),2)</f>
        <v>44.71</v>
      </c>
      <c r="AD528" s="2">
        <f>ROUND(IF($B528="Annuity",SUMIFS('Annuity Prices'!AG:AG,'Annuity Prices'!$B:$B,$D528,'Annuity Prices'!$E:$E,$G528),IF($B528="RAB Short",SUMIFS('RAB Prices Short'!AG:AG,'RAB Prices Short'!$B:$B,'All Prices combined'!$D528,'RAB Prices Short'!$E:$E,'All Prices combined'!$G528),IF($B528="RAB Long",SUMIFS('RAB Prices Long'!AG:AG,'RAB Prices Long'!$B:$B,'All Prices combined'!$D528,'RAB Prices Long'!$E:$E,'All Prices combined'!$G528)))),2)</f>
        <v>45.82</v>
      </c>
      <c r="AE528" s="2">
        <f>ROUND(IF($B528="Annuity",SUMIFS('Annuity Prices'!AH:AH,'Annuity Prices'!$B:$B,$D528,'Annuity Prices'!$E:$E,$G528),IF($B528="RAB Short",SUMIFS('RAB Prices Short'!AH:AH,'RAB Prices Short'!$B:$B,'All Prices combined'!$D528,'RAB Prices Short'!$E:$E,'All Prices combined'!$G528),IF($B528="RAB Long",SUMIFS('RAB Prices Long'!AH:AH,'RAB Prices Long'!$B:$B,'All Prices combined'!$D528,'RAB Prices Long'!$E:$E,'All Prices combined'!$G528)))),2)</f>
        <v>46.97</v>
      </c>
      <c r="AF528" s="2">
        <f>ROUND(IF($B528="Annuity",SUMIFS('Annuity Prices'!AI:AI,'Annuity Prices'!$B:$B,$D528,'Annuity Prices'!$E:$E,$G528),IF($B528="RAB Short",SUMIFS('RAB Prices Short'!AI:AI,'RAB Prices Short'!$B:$B,'All Prices combined'!$D528,'RAB Prices Short'!$E:$E,'All Prices combined'!$G528),IF($B528="RAB Long",SUMIFS('RAB Prices Long'!AI:AI,'RAB Prices Long'!$B:$B,'All Prices combined'!$D528,'RAB Prices Long'!$E:$E,'All Prices combined'!$G528)))),2)</f>
        <v>48.15</v>
      </c>
      <c r="AG528" s="2">
        <f>ROUND(IF($B528="Annuity",SUMIFS('Annuity Prices'!AJ:AJ,'Annuity Prices'!$B:$B,$D528,'Annuity Prices'!$E:$E,$G528),IF($B528="RAB Short",SUMIFS('RAB Prices Short'!AJ:AJ,'RAB Prices Short'!$B:$B,'All Prices combined'!$D528,'RAB Prices Short'!$E:$E,'All Prices combined'!$G528),IF($B528="RAB Long",SUMIFS('RAB Prices Long'!AJ:AJ,'RAB Prices Long'!$B:$B,'All Prices combined'!$D528,'RAB Prices Long'!$E:$E,'All Prices combined'!$G528)))),2)</f>
        <v>50.51</v>
      </c>
      <c r="AH528" s="2">
        <f>ROUND(IF($B528="Annuity",SUMIFS('Annuity Prices'!AK:AK,'Annuity Prices'!$B:$B,$D528,'Annuity Prices'!$E:$E,$G528),IF($B528="RAB Short",SUMIFS('RAB Prices Short'!AK:AK,'RAB Prices Short'!$B:$B,'All Prices combined'!$D528,'RAB Prices Short'!$E:$E,'All Prices combined'!$G528),IF($B528="RAB Long",SUMIFS('RAB Prices Long'!AK:AK,'RAB Prices Long'!$B:$B,'All Prices combined'!$D528,'RAB Prices Long'!$E:$E,'All Prices combined'!$G528)))),2)</f>
        <v>51.78</v>
      </c>
      <c r="AI528" s="2">
        <f>ROUND(IF($B528="Annuity",SUMIFS('Annuity Prices'!AL:AL,'Annuity Prices'!$B:$B,$D528,'Annuity Prices'!$E:$E,$G528),IF($B528="RAB Short",SUMIFS('RAB Prices Short'!AL:AL,'RAB Prices Short'!$B:$B,'All Prices combined'!$D528,'RAB Prices Short'!$E:$E,'All Prices combined'!$G528),IF($B528="RAB Long",SUMIFS('RAB Prices Long'!AL:AL,'RAB Prices Long'!$B:$B,'All Prices combined'!$D528,'RAB Prices Long'!$E:$E,'All Prices combined'!$G528)))),2)</f>
        <v>53.07</v>
      </c>
      <c r="AJ528" s="2">
        <f>ROUND(IF($B528="Annuity",SUMIFS('Annuity Prices'!AM:AM,'Annuity Prices'!$B:$B,$D528,'Annuity Prices'!$E:$E,$G528),IF($B528="RAB Short",SUMIFS('RAB Prices Short'!AM:AM,'RAB Prices Short'!$B:$B,'All Prices combined'!$D528,'RAB Prices Short'!$E:$E,'All Prices combined'!$G528),IF($B528="RAB Long",SUMIFS('RAB Prices Long'!AM:AM,'RAB Prices Long'!$B:$B,'All Prices combined'!$D528,'RAB Prices Long'!$E:$E,'All Prices combined'!$G528)))),2)</f>
        <v>54.4</v>
      </c>
      <c r="AK528" s="2">
        <f>ROUND(IF($B528="Annuity",SUMIFS('Annuity Prices'!AN:AN,'Annuity Prices'!$B:$B,$D528,'Annuity Prices'!$E:$E,$G528),IF($B528="RAB Short",SUMIFS('RAB Prices Short'!AN:AN,'RAB Prices Short'!$B:$B,'All Prices combined'!$D528,'RAB Prices Short'!$E:$E,'All Prices combined'!$G528),IF($B528="RAB Long",SUMIFS('RAB Prices Long'!AN:AN,'RAB Prices Long'!$B:$B,'All Prices combined'!$D528,'RAB Prices Long'!$E:$E,'All Prices combined'!$G528)))),2)</f>
        <v>57.09</v>
      </c>
      <c r="AL528" s="2">
        <f>ROUND(IF($B528="Annuity",SUMIFS('Annuity Prices'!AO:AO,'Annuity Prices'!$B:$B,$D528,'Annuity Prices'!$E:$E,$G528),IF($B528="RAB Short",SUMIFS('RAB Prices Short'!AO:AO,'RAB Prices Short'!$B:$B,'All Prices combined'!$D528,'RAB Prices Short'!$E:$E,'All Prices combined'!$G528),IF($B528="RAB Long",SUMIFS('RAB Prices Long'!AO:AO,'RAB Prices Long'!$B:$B,'All Prices combined'!$D528,'RAB Prices Long'!$E:$E,'All Prices combined'!$G528)))),2)</f>
        <v>58.51</v>
      </c>
      <c r="AM528" s="2">
        <f>ROUND(IF($B528="Annuity",SUMIFS('Annuity Prices'!AP:AP,'Annuity Prices'!$B:$B,$D528,'Annuity Prices'!$E:$E,$G528),IF($B528="RAB Short",SUMIFS('RAB Prices Short'!AP:AP,'RAB Prices Short'!$B:$B,'All Prices combined'!$D528,'RAB Prices Short'!$E:$E,'All Prices combined'!$G528),IF($B528="RAB Long",SUMIFS('RAB Prices Long'!AP:AP,'RAB Prices Long'!$B:$B,'All Prices combined'!$D528,'RAB Prices Long'!$E:$E,'All Prices combined'!$G528)))),2)</f>
        <v>59.97</v>
      </c>
      <c r="AN528" s="2">
        <f>ROUND(IF($B528="Annuity",SUMIFS('Annuity Prices'!AQ:AQ,'Annuity Prices'!$B:$B,$D528,'Annuity Prices'!$E:$E,$G528),IF($B528="RAB Short",SUMIFS('RAB Prices Short'!AQ:AQ,'RAB Prices Short'!$B:$B,'All Prices combined'!$D528,'RAB Prices Short'!$E:$E,'All Prices combined'!$G528),IF($B528="RAB Long",SUMIFS('RAB Prices Long'!AQ:AQ,'RAB Prices Long'!$B:$B,'All Prices combined'!$D528,'RAB Prices Long'!$E:$E,'All Prices combined'!$G528)))),2)</f>
        <v>61.47</v>
      </c>
      <c r="AO528" s="2">
        <f>ROUND(IF($B528="Annuity",SUMIFS('Annuity Prices'!AR:AR,'Annuity Prices'!$B:$B,$D528,'Annuity Prices'!$E:$E,$G528),IF($B528="RAB Short",SUMIFS('RAB Prices Short'!AR:AR,'RAB Prices Short'!$B:$B,'All Prices combined'!$D528,'RAB Prices Short'!$E:$E,'All Prices combined'!$G528),IF($B528="RAB Long",SUMIFS('RAB Prices Long'!AR:AR,'RAB Prices Long'!$B:$B,'All Prices combined'!$D528,'RAB Prices Long'!$E:$E,'All Prices combined'!$G528)))),2)</f>
        <v>0</v>
      </c>
      <c r="AP528" s="2">
        <f>ROUND(IF($B528="Annuity",SUMIFS('Annuity Prices'!AS:AS,'Annuity Prices'!$B:$B,$D528,'Annuity Prices'!$E:$E,$G528),IF($B528="RAB Short",SUMIFS('RAB Prices Short'!AS:AS,'RAB Prices Short'!$B:$B,'All Prices combined'!$D528,'RAB Prices Short'!$E:$E,'All Prices combined'!$G528),IF($B528="RAB Long",SUMIFS('RAB Prices Long'!AS:AS,'RAB Prices Long'!$B:$B,'All Prices combined'!$D528,'RAB Prices Long'!$E:$E,'All Prices combined'!$G528)))),2)</f>
        <v>0</v>
      </c>
      <c r="AQ528" s="2">
        <f>ROUND(IF($B528="Annuity",SUMIFS('Annuity Prices'!AT:AT,'Annuity Prices'!$B:$B,$D528,'Annuity Prices'!$E:$E,$G528),IF($B528="RAB Short",SUMIFS('RAB Prices Short'!AT:AT,'RAB Prices Short'!$B:$B,'All Prices combined'!$D528,'RAB Prices Short'!$E:$E,'All Prices combined'!$G528),IF($B528="RAB Long",SUMIFS('RAB Prices Long'!AT:AT,'RAB Prices Long'!$B:$B,'All Prices combined'!$D528,'RAB Prices Long'!$E:$E,'All Prices combined'!$G528)))),2)</f>
        <v>17.77</v>
      </c>
      <c r="AR528" s="2">
        <f>ROUND(IF($B528="Annuity",SUMIFS('Annuity Prices'!AU:AU,'Annuity Prices'!$B:$B,$D528,'Annuity Prices'!$E:$E,$G528),IF($B528="RAB Short",SUMIFS('RAB Prices Short'!AU:AU,'RAB Prices Short'!$B:$B,'All Prices combined'!$D528,'RAB Prices Short'!$E:$E,'All Prices combined'!$G528),IF($B528="RAB Long",SUMIFS('RAB Prices Long'!AU:AU,'RAB Prices Long'!$B:$B,'All Prices combined'!$D528,'RAB Prices Long'!$E:$E,'All Prices combined'!$G528)))),2)</f>
        <v>18.28</v>
      </c>
      <c r="AS528" s="2">
        <f>ROUND(IF($B528="Annuity",SUMIFS('Annuity Prices'!AV:AV,'Annuity Prices'!$B:$B,$D528,'Annuity Prices'!$E:$E,$G528),IF($B528="RAB Short",SUMIFS('RAB Prices Short'!AV:AV,'RAB Prices Short'!$B:$B,'All Prices combined'!$D528,'RAB Prices Short'!$E:$E,'All Prices combined'!$G528),IF($B528="RAB Long",SUMIFS('RAB Prices Long'!AV:AV,'RAB Prices Long'!$B:$B,'All Prices combined'!$D528,'RAB Prices Long'!$E:$E,'All Prices combined'!$G528)))),2)</f>
        <v>18.8</v>
      </c>
      <c r="AT528" s="2">
        <f>ROUND(IF($B528="Annuity",SUMIFS('Annuity Prices'!AW:AW,'Annuity Prices'!$B:$B,$D528,'Annuity Prices'!$E:$E,$G528),IF($B528="RAB Short",SUMIFS('RAB Prices Short'!AW:AW,'RAB Prices Short'!$B:$B,'All Prices combined'!$D528,'RAB Prices Short'!$E:$E,'All Prices combined'!$G528),IF($B528="RAB Long",SUMIFS('RAB Prices Long'!AW:AW,'RAB Prices Long'!$B:$B,'All Prices combined'!$D528,'RAB Prices Long'!$E:$E,'All Prices combined'!$G528)))),2)</f>
        <v>19.34</v>
      </c>
      <c r="AU528" s="2">
        <f>ROUND(IF($B528="Annuity",SUMIFS('Annuity Prices'!AX:AX,'Annuity Prices'!$B:$B,$D528,'Annuity Prices'!$E:$E,$G528),IF($B528="RAB Short",SUMIFS('RAB Prices Short'!AX:AX,'RAB Prices Short'!$B:$B,'All Prices combined'!$D528,'RAB Prices Short'!$E:$E,'All Prices combined'!$G528),IF($B528="RAB Long",SUMIFS('RAB Prices Long'!AX:AX,'RAB Prices Long'!$B:$B,'All Prices combined'!$D528,'RAB Prices Long'!$E:$E,'All Prices combined'!$G528)))),2)</f>
        <v>21.78</v>
      </c>
      <c r="AV528" s="2">
        <f>ROUND(IF($B528="Annuity",SUMIFS('Annuity Prices'!AY:AY,'Annuity Prices'!$B:$B,$D528,'Annuity Prices'!$E:$E,$G528),IF($B528="RAB Short",SUMIFS('RAB Prices Short'!AY:AY,'RAB Prices Short'!$B:$B,'All Prices combined'!$D528,'RAB Prices Short'!$E:$E,'All Prices combined'!$G528),IF($B528="RAB Long",SUMIFS('RAB Prices Long'!AY:AY,'RAB Prices Long'!$B:$B,'All Prices combined'!$D528,'RAB Prices Long'!$E:$E,'All Prices combined'!$G528)))),2)</f>
        <v>25.71</v>
      </c>
      <c r="AW528" s="2">
        <f>ROUND(IF($B528="Annuity",SUMIFS('Annuity Prices'!AZ:AZ,'Annuity Prices'!$B:$B,$D528,'Annuity Prices'!$E:$E,$G528),IF($B528="RAB Short",SUMIFS('RAB Prices Short'!AZ:AZ,'RAB Prices Short'!$B:$B,'All Prices combined'!$D528,'RAB Prices Short'!$E:$E,'All Prices combined'!$G528),IF($B528="RAB Long",SUMIFS('RAB Prices Long'!AZ:AZ,'RAB Prices Long'!$B:$B,'All Prices combined'!$D528,'RAB Prices Long'!$E:$E,'All Prices combined'!$G528)))),2)</f>
        <v>27.47</v>
      </c>
      <c r="AX528" s="2">
        <f>ROUND(IF($B528="Annuity",SUMIFS('Annuity Prices'!BA:BA,'Annuity Prices'!$B:$B,$D528,'Annuity Prices'!$E:$E,$G528),IF($B528="RAB Short",SUMIFS('RAB Prices Short'!BA:BA,'RAB Prices Short'!$B:$B,'All Prices combined'!$D528,'RAB Prices Short'!$E:$E,'All Prices combined'!$G528),IF($B528="RAB Long",SUMIFS('RAB Prices Long'!BA:BA,'RAB Prices Long'!$B:$B,'All Prices combined'!$D528,'RAB Prices Long'!$E:$E,'All Prices combined'!$G528)))),2)</f>
        <v>28.79</v>
      </c>
      <c r="AY528" s="2">
        <f>ROUND(IF($B528="Annuity",SUMIFS('Annuity Prices'!BB:BB,'Annuity Prices'!$B:$B,$D528,'Annuity Prices'!$E:$E,$G528),IF($B528="RAB Short",SUMIFS('RAB Prices Short'!BB:BB,'RAB Prices Short'!$B:$B,'All Prices combined'!$D528,'RAB Prices Short'!$E:$E,'All Prices combined'!$G528),IF($B528="RAB Long",SUMIFS('RAB Prices Long'!BB:BB,'RAB Prices Long'!$B:$B,'All Prices combined'!$D528,'RAB Prices Long'!$E:$E,'All Prices combined'!$G528)))),2)</f>
        <v>29.52</v>
      </c>
      <c r="AZ528" s="2">
        <f>ROUND(IF($B528="Annuity",SUMIFS('Annuity Prices'!BC:BC,'Annuity Prices'!$B:$B,$D528,'Annuity Prices'!$E:$E,$G528),IF($B528="RAB Short",SUMIFS('RAB Prices Short'!BC:BC,'RAB Prices Short'!$B:$B,'All Prices combined'!$D528,'RAB Prices Short'!$E:$E,'All Prices combined'!$G528),IF($B528="RAB Long",SUMIFS('RAB Prices Long'!BC:BC,'RAB Prices Long'!$B:$B,'All Prices combined'!$D528,'RAB Prices Long'!$E:$E,'All Prices combined'!$G528)))),2)</f>
        <v>30.25</v>
      </c>
      <c r="BA528" s="2">
        <f>ROUND(IF($B528="Annuity",SUMIFS('Annuity Prices'!BD:BD,'Annuity Prices'!$B:$B,$D528,'Annuity Prices'!$E:$E,$G528),IF($B528="RAB Short",SUMIFS('RAB Prices Short'!BD:BD,'RAB Prices Short'!$B:$B,'All Prices combined'!$D528,'RAB Prices Short'!$E:$E,'All Prices combined'!$G528),IF($B528="RAB Long",SUMIFS('RAB Prices Long'!BD:BD,'RAB Prices Long'!$B:$B,'All Prices combined'!$D528,'RAB Prices Long'!$E:$E,'All Prices combined'!$G528)))),2)</f>
        <v>31.01</v>
      </c>
      <c r="BB528" s="2">
        <f>ROUND(IF($B528="Annuity",SUMIFS('Annuity Prices'!BE:BE,'Annuity Prices'!$B:$B,$D528,'Annuity Prices'!$E:$E,$G528),IF($B528="RAB Short",SUMIFS('RAB Prices Short'!BE:BE,'RAB Prices Short'!$B:$B,'All Prices combined'!$D528,'RAB Prices Short'!$E:$E,'All Prices combined'!$G528),IF($B528="RAB Long",SUMIFS('RAB Prices Long'!BE:BE,'RAB Prices Long'!$B:$B,'All Prices combined'!$D528,'RAB Prices Long'!$E:$E,'All Prices combined'!$G528)))),2)</f>
        <v>33.159999999999997</v>
      </c>
      <c r="BC528" s="2">
        <f>ROUND(IF($B528="Annuity",SUMIFS('Annuity Prices'!BF:BF,'Annuity Prices'!$B:$B,$D528,'Annuity Prices'!$E:$E,$G528),IF($B528="RAB Short",SUMIFS('RAB Prices Short'!BF:BF,'RAB Prices Short'!$B:$B,'All Prices combined'!$D528,'RAB Prices Short'!$E:$E,'All Prices combined'!$G528),IF($B528="RAB Long",SUMIFS('RAB Prices Long'!BF:BF,'RAB Prices Long'!$B:$B,'All Prices combined'!$D528,'RAB Prices Long'!$E:$E,'All Prices combined'!$G528)))),2)</f>
        <v>35.909999999999997</v>
      </c>
      <c r="BD528" s="2">
        <f>ROUND(IF($B528="Annuity",SUMIFS('Annuity Prices'!BG:BG,'Annuity Prices'!$B:$B,$D528,'Annuity Prices'!$E:$E,$G528),IF($B528="RAB Short",SUMIFS('RAB Prices Short'!BG:BG,'RAB Prices Short'!$B:$B,'All Prices combined'!$D528,'RAB Prices Short'!$E:$E,'All Prices combined'!$G528),IF($B528="RAB Long",SUMIFS('RAB Prices Long'!BG:BG,'RAB Prices Long'!$B:$B,'All Prices combined'!$D528,'RAB Prices Long'!$E:$E,'All Prices combined'!$G528)))),2)</f>
        <v>36.81</v>
      </c>
      <c r="BE528" s="2">
        <f>ROUND(IF($B528="Annuity",SUMIFS('Annuity Prices'!BH:BH,'Annuity Prices'!$B:$B,$D528,'Annuity Prices'!$E:$E,$G528),IF($B528="RAB Short",SUMIFS('RAB Prices Short'!BH:BH,'RAB Prices Short'!$B:$B,'All Prices combined'!$D528,'RAB Prices Short'!$E:$E,'All Prices combined'!$G528),IF($B528="RAB Long",SUMIFS('RAB Prices Long'!BH:BH,'RAB Prices Long'!$B:$B,'All Prices combined'!$D528,'RAB Prices Long'!$E:$E,'All Prices combined'!$G528)))),2)</f>
        <v>37.729999999999997</v>
      </c>
      <c r="BF528" s="2">
        <f>ROUND(IF($B528="Annuity",SUMIFS('Annuity Prices'!BI:BI,'Annuity Prices'!$B:$B,$D528,'Annuity Prices'!$E:$E,$G528),IF($B528="RAB Short",SUMIFS('RAB Prices Short'!BI:BI,'RAB Prices Short'!$B:$B,'All Prices combined'!$D528,'RAB Prices Short'!$E:$E,'All Prices combined'!$G528),IF($B528="RAB Long",SUMIFS('RAB Prices Long'!BI:BI,'RAB Prices Long'!$B:$B,'All Prices combined'!$D528,'RAB Prices Long'!$E:$E,'All Prices combined'!$G528)))),2)</f>
        <v>39.57</v>
      </c>
      <c r="BG528" s="2">
        <f>ROUND(IF($B528="Annuity",SUMIFS('Annuity Prices'!BJ:BJ,'Annuity Prices'!$B:$B,$D528,'Annuity Prices'!$E:$E,$G528),IF($B528="RAB Short",SUMIFS('RAB Prices Short'!BJ:BJ,'RAB Prices Short'!$B:$B,'All Prices combined'!$D528,'RAB Prices Short'!$E:$E,'All Prices combined'!$G528),IF($B528="RAB Long",SUMIFS('RAB Prices Long'!BJ:BJ,'RAB Prices Long'!$B:$B,'All Prices combined'!$D528,'RAB Prices Long'!$E:$E,'All Prices combined'!$G528)))),2)</f>
        <v>40.56</v>
      </c>
      <c r="BH528" s="2">
        <f>ROUND(IF($B528="Annuity",SUMIFS('Annuity Prices'!BK:BK,'Annuity Prices'!$B:$B,$D528,'Annuity Prices'!$E:$E,$G528),IF($B528="RAB Short",SUMIFS('RAB Prices Short'!BK:BK,'RAB Prices Short'!$B:$B,'All Prices combined'!$D528,'RAB Prices Short'!$E:$E,'All Prices combined'!$G528),IF($B528="RAB Long",SUMIFS('RAB Prices Long'!BK:BK,'RAB Prices Long'!$B:$B,'All Prices combined'!$D528,'RAB Prices Long'!$E:$E,'All Prices combined'!$G528)))),2)</f>
        <v>41.58</v>
      </c>
      <c r="BI528" s="2">
        <f>ROUND(IF($B528="Annuity",SUMIFS('Annuity Prices'!BL:BL,'Annuity Prices'!$B:$B,$D528,'Annuity Prices'!$E:$E,$G528),IF($B528="RAB Short",SUMIFS('RAB Prices Short'!BL:BL,'RAB Prices Short'!$B:$B,'All Prices combined'!$D528,'RAB Prices Short'!$E:$E,'All Prices combined'!$G528),IF($B528="RAB Long",SUMIFS('RAB Prices Long'!BL:BL,'RAB Prices Long'!$B:$B,'All Prices combined'!$D528,'RAB Prices Long'!$E:$E,'All Prices combined'!$G528)))),2)</f>
        <v>42.62</v>
      </c>
      <c r="BJ528" s="2">
        <f>ROUND(IF($B528="Annuity",SUMIFS('Annuity Prices'!BM:BM,'Annuity Prices'!$B:$B,$D528,'Annuity Prices'!$E:$E,$G528),IF($B528="RAB Short",SUMIFS('RAB Prices Short'!BM:BM,'RAB Prices Short'!$B:$B,'All Prices combined'!$D528,'RAB Prices Short'!$E:$E,'All Prices combined'!$G528),IF($B528="RAB Long",SUMIFS('RAB Prices Long'!BM:BM,'RAB Prices Long'!$B:$B,'All Prices combined'!$D528,'RAB Prices Long'!$E:$E,'All Prices combined'!$G528)))),2)</f>
        <v>44.71</v>
      </c>
      <c r="BK528" s="2">
        <f>ROUND(IF($B528="Annuity",SUMIFS('Annuity Prices'!BN:BN,'Annuity Prices'!$B:$B,$D528,'Annuity Prices'!$E:$E,$G528),IF($B528="RAB Short",SUMIFS('RAB Prices Short'!BN:BN,'RAB Prices Short'!$B:$B,'All Prices combined'!$D528,'RAB Prices Short'!$E:$E,'All Prices combined'!$G528),IF($B528="RAB Long",SUMIFS('RAB Prices Long'!BN:BN,'RAB Prices Long'!$B:$B,'All Prices combined'!$D528,'RAB Prices Long'!$E:$E,'All Prices combined'!$G528)))),2)</f>
        <v>45.82</v>
      </c>
      <c r="BL528" s="2">
        <f>ROUND(IF($B528="Annuity",SUMIFS('Annuity Prices'!BO:BO,'Annuity Prices'!$B:$B,$D528,'Annuity Prices'!$E:$E,$G528),IF($B528="RAB Short",SUMIFS('RAB Prices Short'!BO:BO,'RAB Prices Short'!$B:$B,'All Prices combined'!$D528,'RAB Prices Short'!$E:$E,'All Prices combined'!$G528),IF($B528="RAB Long",SUMIFS('RAB Prices Long'!BO:BO,'RAB Prices Long'!$B:$B,'All Prices combined'!$D528,'RAB Prices Long'!$E:$E,'All Prices combined'!$G528)))),2)</f>
        <v>46.97</v>
      </c>
      <c r="BM528" s="2">
        <f>ROUND(IF($B528="Annuity",SUMIFS('Annuity Prices'!BP:BP,'Annuity Prices'!$B:$B,$D528,'Annuity Prices'!$E:$E,$G528),IF($B528="RAB Short",SUMIFS('RAB Prices Short'!BP:BP,'RAB Prices Short'!$B:$B,'All Prices combined'!$D528,'RAB Prices Short'!$E:$E,'All Prices combined'!$G528),IF($B528="RAB Long",SUMIFS('RAB Prices Long'!BP:BP,'RAB Prices Long'!$B:$B,'All Prices combined'!$D528,'RAB Prices Long'!$E:$E,'All Prices combined'!$G528)))),2)</f>
        <v>48.15</v>
      </c>
      <c r="BN528" s="2">
        <f>ROUND(IF($B528="Annuity",SUMIFS('Annuity Prices'!BQ:BQ,'Annuity Prices'!$B:$B,$D528,'Annuity Prices'!$E:$E,$G528),IF($B528="RAB Short",SUMIFS('RAB Prices Short'!BQ:BQ,'RAB Prices Short'!$B:$B,'All Prices combined'!$D528,'RAB Prices Short'!$E:$E,'All Prices combined'!$G528),IF($B528="RAB Long",SUMIFS('RAB Prices Long'!BQ:BQ,'RAB Prices Long'!$B:$B,'All Prices combined'!$D528,'RAB Prices Long'!$E:$E,'All Prices combined'!$G528)))),2)</f>
        <v>50.51</v>
      </c>
      <c r="BO528" s="2">
        <f>ROUND(IF($B528="Annuity",SUMIFS('Annuity Prices'!BR:BR,'Annuity Prices'!$B:$B,$D528,'Annuity Prices'!$E:$E,$G528),IF($B528="RAB Short",SUMIFS('RAB Prices Short'!BR:BR,'RAB Prices Short'!$B:$B,'All Prices combined'!$D528,'RAB Prices Short'!$E:$E,'All Prices combined'!$G528),IF($B528="RAB Long",SUMIFS('RAB Prices Long'!BR:BR,'RAB Prices Long'!$B:$B,'All Prices combined'!$D528,'RAB Prices Long'!$E:$E,'All Prices combined'!$G528)))),2)</f>
        <v>51.78</v>
      </c>
      <c r="BP528" s="2">
        <f>ROUND(IF($B528="Annuity",SUMIFS('Annuity Prices'!BS:BS,'Annuity Prices'!$B:$B,$D528,'Annuity Prices'!$E:$E,$G528),IF($B528="RAB Short",SUMIFS('RAB Prices Short'!BS:BS,'RAB Prices Short'!$B:$B,'All Prices combined'!$D528,'RAB Prices Short'!$E:$E,'All Prices combined'!$G528),IF($B528="RAB Long",SUMIFS('RAB Prices Long'!BS:BS,'RAB Prices Long'!$B:$B,'All Prices combined'!$D528,'RAB Prices Long'!$E:$E,'All Prices combined'!$G528)))),2)</f>
        <v>53.07</v>
      </c>
      <c r="BQ528" s="2">
        <f>ROUND(IF($B528="Annuity",SUMIFS('Annuity Prices'!BT:BT,'Annuity Prices'!$B:$B,$D528,'Annuity Prices'!$E:$E,$G528),IF($B528="RAB Short",SUMIFS('RAB Prices Short'!BT:BT,'RAB Prices Short'!$B:$B,'All Prices combined'!$D528,'RAB Prices Short'!$E:$E,'All Prices combined'!$G528),IF($B528="RAB Long",SUMIFS('RAB Prices Long'!BT:BT,'RAB Prices Long'!$B:$B,'All Prices combined'!$D528,'RAB Prices Long'!$E:$E,'All Prices combined'!$G528)))),2)</f>
        <v>54.4</v>
      </c>
      <c r="BR528" s="2">
        <f>ROUND(IF($B528="Annuity",SUMIFS('Annuity Prices'!BU:BU,'Annuity Prices'!$B:$B,$D528,'Annuity Prices'!$E:$E,$G528),IF($B528="RAB Short",SUMIFS('RAB Prices Short'!BU:BU,'RAB Prices Short'!$B:$B,'All Prices combined'!$D528,'RAB Prices Short'!$E:$E,'All Prices combined'!$G528),IF($B528="RAB Long",SUMIFS('RAB Prices Long'!BU:BU,'RAB Prices Long'!$B:$B,'All Prices combined'!$D528,'RAB Prices Long'!$E:$E,'All Prices combined'!$G528)))),2)</f>
        <v>57.09</v>
      </c>
      <c r="BS528" s="2">
        <f>ROUND(IF($B528="Annuity",SUMIFS('Annuity Prices'!BV:BV,'Annuity Prices'!$B:$B,$D528,'Annuity Prices'!$E:$E,$G528),IF($B528="RAB Short",SUMIFS('RAB Prices Short'!BV:BV,'RAB Prices Short'!$B:$B,'All Prices combined'!$D528,'RAB Prices Short'!$E:$E,'All Prices combined'!$G528),IF($B528="RAB Long",SUMIFS('RAB Prices Long'!BV:BV,'RAB Prices Long'!$B:$B,'All Prices combined'!$D528,'RAB Prices Long'!$E:$E,'All Prices combined'!$G528)))),2)</f>
        <v>58.51</v>
      </c>
      <c r="BT528" s="2">
        <f>ROUND(IF($B528="Annuity",SUMIFS('Annuity Prices'!BW:BW,'Annuity Prices'!$B:$B,$D528,'Annuity Prices'!$E:$E,$G528),IF($B528="RAB Short",SUMIFS('RAB Prices Short'!BW:BW,'RAB Prices Short'!$B:$B,'All Prices combined'!$D528,'RAB Prices Short'!$E:$E,'All Prices combined'!$G528),IF($B528="RAB Long",SUMIFS('RAB Prices Long'!BW:BW,'RAB Prices Long'!$B:$B,'All Prices combined'!$D528,'RAB Prices Long'!$E:$E,'All Prices combined'!$G528)))),2)</f>
        <v>59.97</v>
      </c>
      <c r="BU528" s="2">
        <f>ROUND(IF($B528="Annuity",SUMIFS('Annuity Prices'!BX:BX,'Annuity Prices'!$B:$B,$D528,'Annuity Prices'!$E:$E,$G528),IF($B528="RAB Short",SUMIFS('RAB Prices Short'!BX:BX,'RAB Prices Short'!$B:$B,'All Prices combined'!$D528,'RAB Prices Short'!$E:$E,'All Prices combined'!$G528),IF($B528="RAB Long",SUMIFS('RAB Prices Long'!BX:BX,'RAB Prices Long'!$B:$B,'All Prices combined'!$D528,'RAB Prices Long'!$E:$E,'All Prices combined'!$G528)))),2)</f>
        <v>61.47</v>
      </c>
    </row>
    <row r="529" spans="2:73" x14ac:dyDescent="0.25">
      <c r="B529" t="s">
        <v>45</v>
      </c>
      <c r="C529">
        <v>25</v>
      </c>
      <c r="E529" t="s">
        <v>203</v>
      </c>
      <c r="G529" t="s">
        <v>206</v>
      </c>
      <c r="I529" s="2">
        <f>ROUND(IF($B529="Annuity",SUMIFS('Annuity Prices'!L:L,'Annuity Prices'!$B:$B,$D529,'Annuity Prices'!$E:$E,$G529),IF($B529="RAB Short",SUMIFS('RAB Prices Short'!L:L,'RAB Prices Short'!$B:$B,'All Prices combined'!$D529,'RAB Prices Short'!$E:$E,'All Prices combined'!$G529),IF($B529="RAB Long",SUMIFS('RAB Prices Long'!L:L,'RAB Prices Long'!$B:$B,'All Prices combined'!$D529,'RAB Prices Long'!$E:$E,'All Prices combined'!$G529)))),2)</f>
        <v>0</v>
      </c>
      <c r="J529" s="2">
        <f>ROUND(IF($B529="Annuity",SUMIFS('Annuity Prices'!M:M,'Annuity Prices'!$B:$B,$D529,'Annuity Prices'!$E:$E,$G529),IF($B529="RAB Short",SUMIFS('RAB Prices Short'!M:M,'RAB Prices Short'!$B:$B,'All Prices combined'!$D529,'RAB Prices Short'!$E:$E,'All Prices combined'!$G529),IF($B529="RAB Long",SUMIFS('RAB Prices Long'!M:M,'RAB Prices Long'!$B:$B,'All Prices combined'!$D529,'RAB Prices Long'!$E:$E,'All Prices combined'!$G529)))),2)</f>
        <v>0</v>
      </c>
      <c r="K529" s="2">
        <f>ROUND(IF($B529="Annuity",SUMIFS('Annuity Prices'!N:N,'Annuity Prices'!$B:$B,$D529,'Annuity Prices'!$E:$E,$G529),IF($B529="RAB Short",SUMIFS('RAB Prices Short'!N:N,'RAB Prices Short'!$B:$B,'All Prices combined'!$D529,'RAB Prices Short'!$E:$E,'All Prices combined'!$G529),IF($B529="RAB Long",SUMIFS('RAB Prices Long'!N:N,'RAB Prices Long'!$B:$B,'All Prices combined'!$D529,'RAB Prices Long'!$E:$E,'All Prices combined'!$G529)))),2)</f>
        <v>0</v>
      </c>
      <c r="L529" s="2">
        <f>ROUND(IF($B529="Annuity",SUMIFS('Annuity Prices'!O:O,'Annuity Prices'!$B:$B,$D529,'Annuity Prices'!$E:$E,$G529),IF($B529="RAB Short",SUMIFS('RAB Prices Short'!O:O,'RAB Prices Short'!$B:$B,'All Prices combined'!$D529,'RAB Prices Short'!$E:$E,'All Prices combined'!$G529),IF($B529="RAB Long",SUMIFS('RAB Prices Long'!O:O,'RAB Prices Long'!$B:$B,'All Prices combined'!$D529,'RAB Prices Long'!$E:$E,'All Prices combined'!$G529)))),2)</f>
        <v>0</v>
      </c>
      <c r="M529" s="2">
        <f>ROUND(IF($B529="Annuity",SUMIFS('Annuity Prices'!P:P,'Annuity Prices'!$B:$B,$D529,'Annuity Prices'!$E:$E,$G529),IF($B529="RAB Short",SUMIFS('RAB Prices Short'!P:P,'RAB Prices Short'!$B:$B,'All Prices combined'!$D529,'RAB Prices Short'!$E:$E,'All Prices combined'!$G529),IF($B529="RAB Long",SUMIFS('RAB Prices Long'!P:P,'RAB Prices Long'!$B:$B,'All Prices combined'!$D529,'RAB Prices Long'!$E:$E,'All Prices combined'!$G529)))),2)</f>
        <v>0</v>
      </c>
      <c r="N529" s="2">
        <f>ROUND(IF($B529="Annuity",SUMIFS('Annuity Prices'!Q:Q,'Annuity Prices'!$B:$B,$D529,'Annuity Prices'!$E:$E,$G529),IF($B529="RAB Short",SUMIFS('RAB Prices Short'!Q:Q,'RAB Prices Short'!$B:$B,'All Prices combined'!$D529,'RAB Prices Short'!$E:$E,'All Prices combined'!$G529),IF($B529="RAB Long",SUMIFS('RAB Prices Long'!Q:Q,'RAB Prices Long'!$B:$B,'All Prices combined'!$D529,'RAB Prices Long'!$E:$E,'All Prices combined'!$G529)))),2)</f>
        <v>0</v>
      </c>
      <c r="O529" s="2">
        <f>ROUND(IF($B529="Annuity",SUMIFS('Annuity Prices'!R:R,'Annuity Prices'!$B:$B,$D529,'Annuity Prices'!$E:$E,$G529),IF($B529="RAB Short",SUMIFS('RAB Prices Short'!R:R,'RAB Prices Short'!$B:$B,'All Prices combined'!$D529,'RAB Prices Short'!$E:$E,'All Prices combined'!$G529),IF($B529="RAB Long",SUMIFS('RAB Prices Long'!R:R,'RAB Prices Long'!$B:$B,'All Prices combined'!$D529,'RAB Prices Long'!$E:$E,'All Prices combined'!$G529)))),2)</f>
        <v>0</v>
      </c>
      <c r="P529" s="2">
        <f>ROUND(IF($B529="Annuity",SUMIFS('Annuity Prices'!S:S,'Annuity Prices'!$B:$B,$D529,'Annuity Prices'!$E:$E,$G529),IF($B529="RAB Short",SUMIFS('RAB Prices Short'!S:S,'RAB Prices Short'!$B:$B,'All Prices combined'!$D529,'RAB Prices Short'!$E:$E,'All Prices combined'!$G529),IF($B529="RAB Long",SUMIFS('RAB Prices Long'!S:S,'RAB Prices Long'!$B:$B,'All Prices combined'!$D529,'RAB Prices Long'!$E:$E,'All Prices combined'!$G529)))),2)</f>
        <v>0</v>
      </c>
      <c r="Q529" s="2">
        <f>ROUND(IF($B529="Annuity",SUMIFS('Annuity Prices'!T:T,'Annuity Prices'!$B:$B,$D529,'Annuity Prices'!$E:$E,$G529),IF($B529="RAB Short",SUMIFS('RAB Prices Short'!T:T,'RAB Prices Short'!$B:$B,'All Prices combined'!$D529,'RAB Prices Short'!$E:$E,'All Prices combined'!$G529),IF($B529="RAB Long",SUMIFS('RAB Prices Long'!T:T,'RAB Prices Long'!$B:$B,'All Prices combined'!$D529,'RAB Prices Long'!$E:$E,'All Prices combined'!$G529)))),2)</f>
        <v>0</v>
      </c>
      <c r="R529" s="2">
        <f>ROUND(IF($B529="Annuity",SUMIFS('Annuity Prices'!U:U,'Annuity Prices'!$B:$B,$D529,'Annuity Prices'!$E:$E,$G529),IF($B529="RAB Short",SUMIFS('RAB Prices Short'!U:U,'RAB Prices Short'!$B:$B,'All Prices combined'!$D529,'RAB Prices Short'!$E:$E,'All Prices combined'!$G529),IF($B529="RAB Long",SUMIFS('RAB Prices Long'!U:U,'RAB Prices Long'!$B:$B,'All Prices combined'!$D529,'RAB Prices Long'!$E:$E,'All Prices combined'!$G529)))),2)</f>
        <v>0</v>
      </c>
      <c r="S529" s="2">
        <f>ROUND(IF($B529="Annuity",SUMIFS('Annuity Prices'!V:V,'Annuity Prices'!$B:$B,$D529,'Annuity Prices'!$E:$E,$G529),IF($B529="RAB Short",SUMIFS('RAB Prices Short'!V:V,'RAB Prices Short'!$B:$B,'All Prices combined'!$D529,'RAB Prices Short'!$E:$E,'All Prices combined'!$G529),IF($B529="RAB Long",SUMIFS('RAB Prices Long'!V:V,'RAB Prices Long'!$B:$B,'All Prices combined'!$D529,'RAB Prices Long'!$E:$E,'All Prices combined'!$G529)))),2)</f>
        <v>0</v>
      </c>
      <c r="T529" s="2">
        <f>ROUND(IF($B529="Annuity",SUMIFS('Annuity Prices'!W:W,'Annuity Prices'!$B:$B,$D529,'Annuity Prices'!$E:$E,$G529),IF($B529="RAB Short",SUMIFS('RAB Prices Short'!W:W,'RAB Prices Short'!$B:$B,'All Prices combined'!$D529,'RAB Prices Short'!$E:$E,'All Prices combined'!$G529),IF($B529="RAB Long",SUMIFS('RAB Prices Long'!W:W,'RAB Prices Long'!$B:$B,'All Prices combined'!$D529,'RAB Prices Long'!$E:$E,'All Prices combined'!$G529)))),2)</f>
        <v>0</v>
      </c>
      <c r="U529" s="2">
        <f>ROUND(IF($B529="Annuity",SUMIFS('Annuity Prices'!X:X,'Annuity Prices'!$B:$B,$D529,'Annuity Prices'!$E:$E,$G529),IF($B529="RAB Short",SUMIFS('RAB Prices Short'!X:X,'RAB Prices Short'!$B:$B,'All Prices combined'!$D529,'RAB Prices Short'!$E:$E,'All Prices combined'!$G529),IF($B529="RAB Long",SUMIFS('RAB Prices Long'!X:X,'RAB Prices Long'!$B:$B,'All Prices combined'!$D529,'RAB Prices Long'!$E:$E,'All Prices combined'!$G529)))),2)</f>
        <v>0</v>
      </c>
      <c r="V529" s="2">
        <f>ROUND(IF($B529="Annuity",SUMIFS('Annuity Prices'!Y:Y,'Annuity Prices'!$B:$B,$D529,'Annuity Prices'!$E:$E,$G529),IF($B529="RAB Short",SUMIFS('RAB Prices Short'!Y:Y,'RAB Prices Short'!$B:$B,'All Prices combined'!$D529,'RAB Prices Short'!$E:$E,'All Prices combined'!$G529),IF($B529="RAB Long",SUMIFS('RAB Prices Long'!Y:Y,'RAB Prices Long'!$B:$B,'All Prices combined'!$D529,'RAB Prices Long'!$E:$E,'All Prices combined'!$G529)))),2)</f>
        <v>0</v>
      </c>
      <c r="W529" s="2">
        <f>ROUND(IF($B529="Annuity",SUMIFS('Annuity Prices'!Z:Z,'Annuity Prices'!$B:$B,$D529,'Annuity Prices'!$E:$E,$G529),IF($B529="RAB Short",SUMIFS('RAB Prices Short'!Z:Z,'RAB Prices Short'!$B:$B,'All Prices combined'!$D529,'RAB Prices Short'!$E:$E,'All Prices combined'!$G529),IF($B529="RAB Long",SUMIFS('RAB Prices Long'!Z:Z,'RAB Prices Long'!$B:$B,'All Prices combined'!$D529,'RAB Prices Long'!$E:$E,'All Prices combined'!$G529)))),2)</f>
        <v>0</v>
      </c>
      <c r="X529" s="2">
        <f>ROUND(IF($B529="Annuity",SUMIFS('Annuity Prices'!AA:AA,'Annuity Prices'!$B:$B,$D529,'Annuity Prices'!$E:$E,$G529),IF($B529="RAB Short",SUMIFS('RAB Prices Short'!AA:AA,'RAB Prices Short'!$B:$B,'All Prices combined'!$D529,'RAB Prices Short'!$E:$E,'All Prices combined'!$G529),IF($B529="RAB Long",SUMIFS('RAB Prices Long'!AA:AA,'RAB Prices Long'!$B:$B,'All Prices combined'!$D529,'RAB Prices Long'!$E:$E,'All Prices combined'!$G529)))),2)</f>
        <v>0</v>
      </c>
      <c r="Y529" s="2">
        <f>ROUND(IF($B529="Annuity",SUMIFS('Annuity Prices'!AB:AB,'Annuity Prices'!$B:$B,$D529,'Annuity Prices'!$E:$E,$G529),IF($B529="RAB Short",SUMIFS('RAB Prices Short'!AB:AB,'RAB Prices Short'!$B:$B,'All Prices combined'!$D529,'RAB Prices Short'!$E:$E,'All Prices combined'!$G529),IF($B529="RAB Long",SUMIFS('RAB Prices Long'!AB:AB,'RAB Prices Long'!$B:$B,'All Prices combined'!$D529,'RAB Prices Long'!$E:$E,'All Prices combined'!$G529)))),2)</f>
        <v>0</v>
      </c>
      <c r="Z529" s="2">
        <f>ROUND(IF($B529="Annuity",SUMIFS('Annuity Prices'!AC:AC,'Annuity Prices'!$B:$B,$D529,'Annuity Prices'!$E:$E,$G529),IF($B529="RAB Short",SUMIFS('RAB Prices Short'!AC:AC,'RAB Prices Short'!$B:$B,'All Prices combined'!$D529,'RAB Prices Short'!$E:$E,'All Prices combined'!$G529),IF($B529="RAB Long",SUMIFS('RAB Prices Long'!AC:AC,'RAB Prices Long'!$B:$B,'All Prices combined'!$D529,'RAB Prices Long'!$E:$E,'All Prices combined'!$G529)))),2)</f>
        <v>0</v>
      </c>
      <c r="AA529" s="2">
        <f>ROUND(IF($B529="Annuity",SUMIFS('Annuity Prices'!AD:AD,'Annuity Prices'!$B:$B,$D529,'Annuity Prices'!$E:$E,$G529),IF($B529="RAB Short",SUMIFS('RAB Prices Short'!AD:AD,'RAB Prices Short'!$B:$B,'All Prices combined'!$D529,'RAB Prices Short'!$E:$E,'All Prices combined'!$G529),IF($B529="RAB Long",SUMIFS('RAB Prices Long'!AD:AD,'RAB Prices Long'!$B:$B,'All Prices combined'!$D529,'RAB Prices Long'!$E:$E,'All Prices combined'!$G529)))),2)</f>
        <v>0</v>
      </c>
      <c r="AB529" s="2">
        <f>ROUND(IF($B529="Annuity",SUMIFS('Annuity Prices'!AE:AE,'Annuity Prices'!$B:$B,$D529,'Annuity Prices'!$E:$E,$G529),IF($B529="RAB Short",SUMIFS('RAB Prices Short'!AE:AE,'RAB Prices Short'!$B:$B,'All Prices combined'!$D529,'RAB Prices Short'!$E:$E,'All Prices combined'!$G529),IF($B529="RAB Long",SUMIFS('RAB Prices Long'!AE:AE,'RAB Prices Long'!$B:$B,'All Prices combined'!$D529,'RAB Prices Long'!$E:$E,'All Prices combined'!$G529)))),2)</f>
        <v>0</v>
      </c>
      <c r="AC529" s="2">
        <f>ROUND(IF($B529="Annuity",SUMIFS('Annuity Prices'!AF:AF,'Annuity Prices'!$B:$B,$D529,'Annuity Prices'!$E:$E,$G529),IF($B529="RAB Short",SUMIFS('RAB Prices Short'!AF:AF,'RAB Prices Short'!$B:$B,'All Prices combined'!$D529,'RAB Prices Short'!$E:$E,'All Prices combined'!$G529),IF($B529="RAB Long",SUMIFS('RAB Prices Long'!AF:AF,'RAB Prices Long'!$B:$B,'All Prices combined'!$D529,'RAB Prices Long'!$E:$E,'All Prices combined'!$G529)))),2)</f>
        <v>0</v>
      </c>
      <c r="AD529" s="2">
        <f>ROUND(IF($B529="Annuity",SUMIFS('Annuity Prices'!AG:AG,'Annuity Prices'!$B:$B,$D529,'Annuity Prices'!$E:$E,$G529),IF($B529="RAB Short",SUMIFS('RAB Prices Short'!AG:AG,'RAB Prices Short'!$B:$B,'All Prices combined'!$D529,'RAB Prices Short'!$E:$E,'All Prices combined'!$G529),IF($B529="RAB Long",SUMIFS('RAB Prices Long'!AG:AG,'RAB Prices Long'!$B:$B,'All Prices combined'!$D529,'RAB Prices Long'!$E:$E,'All Prices combined'!$G529)))),2)</f>
        <v>0</v>
      </c>
      <c r="AE529" s="2">
        <f>ROUND(IF($B529="Annuity",SUMIFS('Annuity Prices'!AH:AH,'Annuity Prices'!$B:$B,$D529,'Annuity Prices'!$E:$E,$G529),IF($B529="RAB Short",SUMIFS('RAB Prices Short'!AH:AH,'RAB Prices Short'!$B:$B,'All Prices combined'!$D529,'RAB Prices Short'!$E:$E,'All Prices combined'!$G529),IF($B529="RAB Long",SUMIFS('RAB Prices Long'!AH:AH,'RAB Prices Long'!$B:$B,'All Prices combined'!$D529,'RAB Prices Long'!$E:$E,'All Prices combined'!$G529)))),2)</f>
        <v>0</v>
      </c>
      <c r="AF529" s="2">
        <f>ROUND(IF($B529="Annuity",SUMIFS('Annuity Prices'!AI:AI,'Annuity Prices'!$B:$B,$D529,'Annuity Prices'!$E:$E,$G529),IF($B529="RAB Short",SUMIFS('RAB Prices Short'!AI:AI,'RAB Prices Short'!$B:$B,'All Prices combined'!$D529,'RAB Prices Short'!$E:$E,'All Prices combined'!$G529),IF($B529="RAB Long",SUMIFS('RAB Prices Long'!AI:AI,'RAB Prices Long'!$B:$B,'All Prices combined'!$D529,'RAB Prices Long'!$E:$E,'All Prices combined'!$G529)))),2)</f>
        <v>0</v>
      </c>
      <c r="AG529" s="2">
        <f>ROUND(IF($B529="Annuity",SUMIFS('Annuity Prices'!AJ:AJ,'Annuity Prices'!$B:$B,$D529,'Annuity Prices'!$E:$E,$G529),IF($B529="RAB Short",SUMIFS('RAB Prices Short'!AJ:AJ,'RAB Prices Short'!$B:$B,'All Prices combined'!$D529,'RAB Prices Short'!$E:$E,'All Prices combined'!$G529),IF($B529="RAB Long",SUMIFS('RAB Prices Long'!AJ:AJ,'RAB Prices Long'!$B:$B,'All Prices combined'!$D529,'RAB Prices Long'!$E:$E,'All Prices combined'!$G529)))),2)</f>
        <v>0</v>
      </c>
      <c r="AH529" s="2">
        <f>ROUND(IF($B529="Annuity",SUMIFS('Annuity Prices'!AK:AK,'Annuity Prices'!$B:$B,$D529,'Annuity Prices'!$E:$E,$G529),IF($B529="RAB Short",SUMIFS('RAB Prices Short'!AK:AK,'RAB Prices Short'!$B:$B,'All Prices combined'!$D529,'RAB Prices Short'!$E:$E,'All Prices combined'!$G529),IF($B529="RAB Long",SUMIFS('RAB Prices Long'!AK:AK,'RAB Prices Long'!$B:$B,'All Prices combined'!$D529,'RAB Prices Long'!$E:$E,'All Prices combined'!$G529)))),2)</f>
        <v>0</v>
      </c>
      <c r="AI529" s="2">
        <f>ROUND(IF($B529="Annuity",SUMIFS('Annuity Prices'!AL:AL,'Annuity Prices'!$B:$B,$D529,'Annuity Prices'!$E:$E,$G529),IF($B529="RAB Short",SUMIFS('RAB Prices Short'!AL:AL,'RAB Prices Short'!$B:$B,'All Prices combined'!$D529,'RAB Prices Short'!$E:$E,'All Prices combined'!$G529),IF($B529="RAB Long",SUMIFS('RAB Prices Long'!AL:AL,'RAB Prices Long'!$B:$B,'All Prices combined'!$D529,'RAB Prices Long'!$E:$E,'All Prices combined'!$G529)))),2)</f>
        <v>0</v>
      </c>
      <c r="AJ529" s="2">
        <f>ROUND(IF($B529="Annuity",SUMIFS('Annuity Prices'!AM:AM,'Annuity Prices'!$B:$B,$D529,'Annuity Prices'!$E:$E,$G529),IF($B529="RAB Short",SUMIFS('RAB Prices Short'!AM:AM,'RAB Prices Short'!$B:$B,'All Prices combined'!$D529,'RAB Prices Short'!$E:$E,'All Prices combined'!$G529),IF($B529="RAB Long",SUMIFS('RAB Prices Long'!AM:AM,'RAB Prices Long'!$B:$B,'All Prices combined'!$D529,'RAB Prices Long'!$E:$E,'All Prices combined'!$G529)))),2)</f>
        <v>0</v>
      </c>
      <c r="AK529" s="2">
        <f>ROUND(IF($B529="Annuity",SUMIFS('Annuity Prices'!AN:AN,'Annuity Prices'!$B:$B,$D529,'Annuity Prices'!$E:$E,$G529),IF($B529="RAB Short",SUMIFS('RAB Prices Short'!AN:AN,'RAB Prices Short'!$B:$B,'All Prices combined'!$D529,'RAB Prices Short'!$E:$E,'All Prices combined'!$G529),IF($B529="RAB Long",SUMIFS('RAB Prices Long'!AN:AN,'RAB Prices Long'!$B:$B,'All Prices combined'!$D529,'RAB Prices Long'!$E:$E,'All Prices combined'!$G529)))),2)</f>
        <v>0</v>
      </c>
      <c r="AL529" s="2">
        <f>ROUND(IF($B529="Annuity",SUMIFS('Annuity Prices'!AO:AO,'Annuity Prices'!$B:$B,$D529,'Annuity Prices'!$E:$E,$G529),IF($B529="RAB Short",SUMIFS('RAB Prices Short'!AO:AO,'RAB Prices Short'!$B:$B,'All Prices combined'!$D529,'RAB Prices Short'!$E:$E,'All Prices combined'!$G529),IF($B529="RAB Long",SUMIFS('RAB Prices Long'!AO:AO,'RAB Prices Long'!$B:$B,'All Prices combined'!$D529,'RAB Prices Long'!$E:$E,'All Prices combined'!$G529)))),2)</f>
        <v>0</v>
      </c>
      <c r="AM529" s="2">
        <f>ROUND(IF($B529="Annuity",SUMIFS('Annuity Prices'!AP:AP,'Annuity Prices'!$B:$B,$D529,'Annuity Prices'!$E:$E,$G529),IF($B529="RAB Short",SUMIFS('RAB Prices Short'!AP:AP,'RAB Prices Short'!$B:$B,'All Prices combined'!$D529,'RAB Prices Short'!$E:$E,'All Prices combined'!$G529),IF($B529="RAB Long",SUMIFS('RAB Prices Long'!AP:AP,'RAB Prices Long'!$B:$B,'All Prices combined'!$D529,'RAB Prices Long'!$E:$E,'All Prices combined'!$G529)))),2)</f>
        <v>0</v>
      </c>
      <c r="AN529" s="2">
        <f>ROUND(IF($B529="Annuity",SUMIFS('Annuity Prices'!AQ:AQ,'Annuity Prices'!$B:$B,$D529,'Annuity Prices'!$E:$E,$G529),IF($B529="RAB Short",SUMIFS('RAB Prices Short'!AQ:AQ,'RAB Prices Short'!$B:$B,'All Prices combined'!$D529,'RAB Prices Short'!$E:$E,'All Prices combined'!$G529),IF($B529="RAB Long",SUMIFS('RAB Prices Long'!AQ:AQ,'RAB Prices Long'!$B:$B,'All Prices combined'!$D529,'RAB Prices Long'!$E:$E,'All Prices combined'!$G529)))),2)</f>
        <v>0</v>
      </c>
      <c r="AO529" s="2">
        <f>ROUND(IF($B529="Annuity",SUMIFS('Annuity Prices'!AR:AR,'Annuity Prices'!$B:$B,$D529,'Annuity Prices'!$E:$E,$G529),IF($B529="RAB Short",SUMIFS('RAB Prices Short'!AR:AR,'RAB Prices Short'!$B:$B,'All Prices combined'!$D529,'RAB Prices Short'!$E:$E,'All Prices combined'!$G529),IF($B529="RAB Long",SUMIFS('RAB Prices Long'!AR:AR,'RAB Prices Long'!$B:$B,'All Prices combined'!$D529,'RAB Prices Long'!$E:$E,'All Prices combined'!$G529)))),2)</f>
        <v>0</v>
      </c>
      <c r="AP529" s="2">
        <f>ROUND(IF($B529="Annuity",SUMIFS('Annuity Prices'!AS:AS,'Annuity Prices'!$B:$B,$D529,'Annuity Prices'!$E:$E,$G529),IF($B529="RAB Short",SUMIFS('RAB Prices Short'!AS:AS,'RAB Prices Short'!$B:$B,'All Prices combined'!$D529,'RAB Prices Short'!$E:$E,'All Prices combined'!$G529),IF($B529="RAB Long",SUMIFS('RAB Prices Long'!AS:AS,'RAB Prices Long'!$B:$B,'All Prices combined'!$D529,'RAB Prices Long'!$E:$E,'All Prices combined'!$G529)))),2)</f>
        <v>0</v>
      </c>
      <c r="AQ529" s="2">
        <f>ROUND(IF($B529="Annuity",SUMIFS('Annuity Prices'!AT:AT,'Annuity Prices'!$B:$B,$D529,'Annuity Prices'!$E:$E,$G529),IF($B529="RAB Short",SUMIFS('RAB Prices Short'!AT:AT,'RAB Prices Short'!$B:$B,'All Prices combined'!$D529,'RAB Prices Short'!$E:$E,'All Prices combined'!$G529),IF($B529="RAB Long",SUMIFS('RAB Prices Long'!AT:AT,'RAB Prices Long'!$B:$B,'All Prices combined'!$D529,'RAB Prices Long'!$E:$E,'All Prices combined'!$G529)))),2)</f>
        <v>0</v>
      </c>
      <c r="AR529" s="2">
        <f>ROUND(IF($B529="Annuity",SUMIFS('Annuity Prices'!AU:AU,'Annuity Prices'!$B:$B,$D529,'Annuity Prices'!$E:$E,$G529),IF($B529="RAB Short",SUMIFS('RAB Prices Short'!AU:AU,'RAB Prices Short'!$B:$B,'All Prices combined'!$D529,'RAB Prices Short'!$E:$E,'All Prices combined'!$G529),IF($B529="RAB Long",SUMIFS('RAB Prices Long'!AU:AU,'RAB Prices Long'!$B:$B,'All Prices combined'!$D529,'RAB Prices Long'!$E:$E,'All Prices combined'!$G529)))),2)</f>
        <v>0</v>
      </c>
      <c r="AS529" s="2">
        <f>ROUND(IF($B529="Annuity",SUMIFS('Annuity Prices'!AV:AV,'Annuity Prices'!$B:$B,$D529,'Annuity Prices'!$E:$E,$G529),IF($B529="RAB Short",SUMIFS('RAB Prices Short'!AV:AV,'RAB Prices Short'!$B:$B,'All Prices combined'!$D529,'RAB Prices Short'!$E:$E,'All Prices combined'!$G529),IF($B529="RAB Long",SUMIFS('RAB Prices Long'!AV:AV,'RAB Prices Long'!$B:$B,'All Prices combined'!$D529,'RAB Prices Long'!$E:$E,'All Prices combined'!$G529)))),2)</f>
        <v>0</v>
      </c>
      <c r="AT529" s="2">
        <f>ROUND(IF($B529="Annuity",SUMIFS('Annuity Prices'!AW:AW,'Annuity Prices'!$B:$B,$D529,'Annuity Prices'!$E:$E,$G529),IF($B529="RAB Short",SUMIFS('RAB Prices Short'!AW:AW,'RAB Prices Short'!$B:$B,'All Prices combined'!$D529,'RAB Prices Short'!$E:$E,'All Prices combined'!$G529),IF($B529="RAB Long",SUMIFS('RAB Prices Long'!AW:AW,'RAB Prices Long'!$B:$B,'All Prices combined'!$D529,'RAB Prices Long'!$E:$E,'All Prices combined'!$G529)))),2)</f>
        <v>0</v>
      </c>
      <c r="AU529" s="2">
        <f>ROUND(IF($B529="Annuity",SUMIFS('Annuity Prices'!AX:AX,'Annuity Prices'!$B:$B,$D529,'Annuity Prices'!$E:$E,$G529),IF($B529="RAB Short",SUMIFS('RAB Prices Short'!AX:AX,'RAB Prices Short'!$B:$B,'All Prices combined'!$D529,'RAB Prices Short'!$E:$E,'All Prices combined'!$G529),IF($B529="RAB Long",SUMIFS('RAB Prices Long'!AX:AX,'RAB Prices Long'!$B:$B,'All Prices combined'!$D529,'RAB Prices Long'!$E:$E,'All Prices combined'!$G529)))),2)</f>
        <v>0</v>
      </c>
      <c r="AV529" s="2">
        <f>ROUND(IF($B529="Annuity",SUMIFS('Annuity Prices'!AY:AY,'Annuity Prices'!$B:$B,$D529,'Annuity Prices'!$E:$E,$G529),IF($B529="RAB Short",SUMIFS('RAB Prices Short'!AY:AY,'RAB Prices Short'!$B:$B,'All Prices combined'!$D529,'RAB Prices Short'!$E:$E,'All Prices combined'!$G529),IF($B529="RAB Long",SUMIFS('RAB Prices Long'!AY:AY,'RAB Prices Long'!$B:$B,'All Prices combined'!$D529,'RAB Prices Long'!$E:$E,'All Prices combined'!$G529)))),2)</f>
        <v>0</v>
      </c>
      <c r="AW529" s="2">
        <f>ROUND(IF($B529="Annuity",SUMIFS('Annuity Prices'!AZ:AZ,'Annuity Prices'!$B:$B,$D529,'Annuity Prices'!$E:$E,$G529),IF($B529="RAB Short",SUMIFS('RAB Prices Short'!AZ:AZ,'RAB Prices Short'!$B:$B,'All Prices combined'!$D529,'RAB Prices Short'!$E:$E,'All Prices combined'!$G529),IF($B529="RAB Long",SUMIFS('RAB Prices Long'!AZ:AZ,'RAB Prices Long'!$B:$B,'All Prices combined'!$D529,'RAB Prices Long'!$E:$E,'All Prices combined'!$G529)))),2)</f>
        <v>0</v>
      </c>
      <c r="AX529" s="2">
        <f>ROUND(IF($B529="Annuity",SUMIFS('Annuity Prices'!BA:BA,'Annuity Prices'!$B:$B,$D529,'Annuity Prices'!$E:$E,$G529),IF($B529="RAB Short",SUMIFS('RAB Prices Short'!BA:BA,'RAB Prices Short'!$B:$B,'All Prices combined'!$D529,'RAB Prices Short'!$E:$E,'All Prices combined'!$G529),IF($B529="RAB Long",SUMIFS('RAB Prices Long'!BA:BA,'RAB Prices Long'!$B:$B,'All Prices combined'!$D529,'RAB Prices Long'!$E:$E,'All Prices combined'!$G529)))),2)</f>
        <v>0</v>
      </c>
      <c r="AY529" s="2">
        <f>ROUND(IF($B529="Annuity",SUMIFS('Annuity Prices'!BB:BB,'Annuity Prices'!$B:$B,$D529,'Annuity Prices'!$E:$E,$G529),IF($B529="RAB Short",SUMIFS('RAB Prices Short'!BB:BB,'RAB Prices Short'!$B:$B,'All Prices combined'!$D529,'RAB Prices Short'!$E:$E,'All Prices combined'!$G529),IF($B529="RAB Long",SUMIFS('RAB Prices Long'!BB:BB,'RAB Prices Long'!$B:$B,'All Prices combined'!$D529,'RAB Prices Long'!$E:$E,'All Prices combined'!$G529)))),2)</f>
        <v>0</v>
      </c>
      <c r="AZ529" s="2">
        <f>ROUND(IF($B529="Annuity",SUMIFS('Annuity Prices'!BC:BC,'Annuity Prices'!$B:$B,$D529,'Annuity Prices'!$E:$E,$G529),IF($B529="RAB Short",SUMIFS('RAB Prices Short'!BC:BC,'RAB Prices Short'!$B:$B,'All Prices combined'!$D529,'RAB Prices Short'!$E:$E,'All Prices combined'!$G529),IF($B529="RAB Long",SUMIFS('RAB Prices Long'!BC:BC,'RAB Prices Long'!$B:$B,'All Prices combined'!$D529,'RAB Prices Long'!$E:$E,'All Prices combined'!$G529)))),2)</f>
        <v>0</v>
      </c>
      <c r="BA529" s="2">
        <f>ROUND(IF($B529="Annuity",SUMIFS('Annuity Prices'!BD:BD,'Annuity Prices'!$B:$B,$D529,'Annuity Prices'!$E:$E,$G529),IF($B529="RAB Short",SUMIFS('RAB Prices Short'!BD:BD,'RAB Prices Short'!$B:$B,'All Prices combined'!$D529,'RAB Prices Short'!$E:$E,'All Prices combined'!$G529),IF($B529="RAB Long",SUMIFS('RAB Prices Long'!BD:BD,'RAB Prices Long'!$B:$B,'All Prices combined'!$D529,'RAB Prices Long'!$E:$E,'All Prices combined'!$G529)))),2)</f>
        <v>0</v>
      </c>
      <c r="BB529" s="2">
        <f>ROUND(IF($B529="Annuity",SUMIFS('Annuity Prices'!BE:BE,'Annuity Prices'!$B:$B,$D529,'Annuity Prices'!$E:$E,$G529),IF($B529="RAB Short",SUMIFS('RAB Prices Short'!BE:BE,'RAB Prices Short'!$B:$B,'All Prices combined'!$D529,'RAB Prices Short'!$E:$E,'All Prices combined'!$G529),IF($B529="RAB Long",SUMIFS('RAB Prices Long'!BE:BE,'RAB Prices Long'!$B:$B,'All Prices combined'!$D529,'RAB Prices Long'!$E:$E,'All Prices combined'!$G529)))),2)</f>
        <v>0</v>
      </c>
      <c r="BC529" s="2">
        <f>ROUND(IF($B529="Annuity",SUMIFS('Annuity Prices'!BF:BF,'Annuity Prices'!$B:$B,$D529,'Annuity Prices'!$E:$E,$G529),IF($B529="RAB Short",SUMIFS('RAB Prices Short'!BF:BF,'RAB Prices Short'!$B:$B,'All Prices combined'!$D529,'RAB Prices Short'!$E:$E,'All Prices combined'!$G529),IF($B529="RAB Long",SUMIFS('RAB Prices Long'!BF:BF,'RAB Prices Long'!$B:$B,'All Prices combined'!$D529,'RAB Prices Long'!$E:$E,'All Prices combined'!$G529)))),2)</f>
        <v>0</v>
      </c>
      <c r="BD529" s="2">
        <f>ROUND(IF($B529="Annuity",SUMIFS('Annuity Prices'!BG:BG,'Annuity Prices'!$B:$B,$D529,'Annuity Prices'!$E:$E,$G529),IF($B529="RAB Short",SUMIFS('RAB Prices Short'!BG:BG,'RAB Prices Short'!$B:$B,'All Prices combined'!$D529,'RAB Prices Short'!$E:$E,'All Prices combined'!$G529),IF($B529="RAB Long",SUMIFS('RAB Prices Long'!BG:BG,'RAB Prices Long'!$B:$B,'All Prices combined'!$D529,'RAB Prices Long'!$E:$E,'All Prices combined'!$G529)))),2)</f>
        <v>0</v>
      </c>
      <c r="BE529" s="2">
        <f>ROUND(IF($B529="Annuity",SUMIFS('Annuity Prices'!BH:BH,'Annuity Prices'!$B:$B,$D529,'Annuity Prices'!$E:$E,$G529),IF($B529="RAB Short",SUMIFS('RAB Prices Short'!BH:BH,'RAB Prices Short'!$B:$B,'All Prices combined'!$D529,'RAB Prices Short'!$E:$E,'All Prices combined'!$G529),IF($B529="RAB Long",SUMIFS('RAB Prices Long'!BH:BH,'RAB Prices Long'!$B:$B,'All Prices combined'!$D529,'RAB Prices Long'!$E:$E,'All Prices combined'!$G529)))),2)</f>
        <v>0</v>
      </c>
      <c r="BF529" s="2">
        <f>ROUND(IF($B529="Annuity",SUMIFS('Annuity Prices'!BI:BI,'Annuity Prices'!$B:$B,$D529,'Annuity Prices'!$E:$E,$G529),IF($B529="RAB Short",SUMIFS('RAB Prices Short'!BI:BI,'RAB Prices Short'!$B:$B,'All Prices combined'!$D529,'RAB Prices Short'!$E:$E,'All Prices combined'!$G529),IF($B529="RAB Long",SUMIFS('RAB Prices Long'!BI:BI,'RAB Prices Long'!$B:$B,'All Prices combined'!$D529,'RAB Prices Long'!$E:$E,'All Prices combined'!$G529)))),2)</f>
        <v>0</v>
      </c>
      <c r="BG529" s="2">
        <f>ROUND(IF($B529="Annuity",SUMIFS('Annuity Prices'!BJ:BJ,'Annuity Prices'!$B:$B,$D529,'Annuity Prices'!$E:$E,$G529),IF($B529="RAB Short",SUMIFS('RAB Prices Short'!BJ:BJ,'RAB Prices Short'!$B:$B,'All Prices combined'!$D529,'RAB Prices Short'!$E:$E,'All Prices combined'!$G529),IF($B529="RAB Long",SUMIFS('RAB Prices Long'!BJ:BJ,'RAB Prices Long'!$B:$B,'All Prices combined'!$D529,'RAB Prices Long'!$E:$E,'All Prices combined'!$G529)))),2)</f>
        <v>0</v>
      </c>
      <c r="BH529" s="2">
        <f>ROUND(IF($B529="Annuity",SUMIFS('Annuity Prices'!BK:BK,'Annuity Prices'!$B:$B,$D529,'Annuity Prices'!$E:$E,$G529),IF($B529="RAB Short",SUMIFS('RAB Prices Short'!BK:BK,'RAB Prices Short'!$B:$B,'All Prices combined'!$D529,'RAB Prices Short'!$E:$E,'All Prices combined'!$G529),IF($B529="RAB Long",SUMIFS('RAB Prices Long'!BK:BK,'RAB Prices Long'!$B:$B,'All Prices combined'!$D529,'RAB Prices Long'!$E:$E,'All Prices combined'!$G529)))),2)</f>
        <v>0</v>
      </c>
      <c r="BI529" s="2">
        <f>ROUND(IF($B529="Annuity",SUMIFS('Annuity Prices'!BL:BL,'Annuity Prices'!$B:$B,$D529,'Annuity Prices'!$E:$E,$G529),IF($B529="RAB Short",SUMIFS('RAB Prices Short'!BL:BL,'RAB Prices Short'!$B:$B,'All Prices combined'!$D529,'RAB Prices Short'!$E:$E,'All Prices combined'!$G529),IF($B529="RAB Long",SUMIFS('RAB Prices Long'!BL:BL,'RAB Prices Long'!$B:$B,'All Prices combined'!$D529,'RAB Prices Long'!$E:$E,'All Prices combined'!$G529)))),2)</f>
        <v>0</v>
      </c>
      <c r="BJ529" s="2">
        <f>ROUND(IF($B529="Annuity",SUMIFS('Annuity Prices'!BM:BM,'Annuity Prices'!$B:$B,$D529,'Annuity Prices'!$E:$E,$G529),IF($B529="RAB Short",SUMIFS('RAB Prices Short'!BM:BM,'RAB Prices Short'!$B:$B,'All Prices combined'!$D529,'RAB Prices Short'!$E:$E,'All Prices combined'!$G529),IF($B529="RAB Long",SUMIFS('RAB Prices Long'!BM:BM,'RAB Prices Long'!$B:$B,'All Prices combined'!$D529,'RAB Prices Long'!$E:$E,'All Prices combined'!$G529)))),2)</f>
        <v>0</v>
      </c>
      <c r="BK529" s="2">
        <f>ROUND(IF($B529="Annuity",SUMIFS('Annuity Prices'!BN:BN,'Annuity Prices'!$B:$B,$D529,'Annuity Prices'!$E:$E,$G529),IF($B529="RAB Short",SUMIFS('RAB Prices Short'!BN:BN,'RAB Prices Short'!$B:$B,'All Prices combined'!$D529,'RAB Prices Short'!$E:$E,'All Prices combined'!$G529),IF($B529="RAB Long",SUMIFS('RAB Prices Long'!BN:BN,'RAB Prices Long'!$B:$B,'All Prices combined'!$D529,'RAB Prices Long'!$E:$E,'All Prices combined'!$G529)))),2)</f>
        <v>0</v>
      </c>
      <c r="BL529" s="2">
        <f>ROUND(IF($B529="Annuity",SUMIFS('Annuity Prices'!BO:BO,'Annuity Prices'!$B:$B,$D529,'Annuity Prices'!$E:$E,$G529),IF($B529="RAB Short",SUMIFS('RAB Prices Short'!BO:BO,'RAB Prices Short'!$B:$B,'All Prices combined'!$D529,'RAB Prices Short'!$E:$E,'All Prices combined'!$G529),IF($B529="RAB Long",SUMIFS('RAB Prices Long'!BO:BO,'RAB Prices Long'!$B:$B,'All Prices combined'!$D529,'RAB Prices Long'!$E:$E,'All Prices combined'!$G529)))),2)</f>
        <v>0</v>
      </c>
      <c r="BM529" s="2">
        <f>ROUND(IF($B529="Annuity",SUMIFS('Annuity Prices'!BP:BP,'Annuity Prices'!$B:$B,$D529,'Annuity Prices'!$E:$E,$G529),IF($B529="RAB Short",SUMIFS('RAB Prices Short'!BP:BP,'RAB Prices Short'!$B:$B,'All Prices combined'!$D529,'RAB Prices Short'!$E:$E,'All Prices combined'!$G529),IF($B529="RAB Long",SUMIFS('RAB Prices Long'!BP:BP,'RAB Prices Long'!$B:$B,'All Prices combined'!$D529,'RAB Prices Long'!$E:$E,'All Prices combined'!$G529)))),2)</f>
        <v>0</v>
      </c>
      <c r="BN529" s="2">
        <f>ROUND(IF($B529="Annuity",SUMIFS('Annuity Prices'!BQ:BQ,'Annuity Prices'!$B:$B,$D529,'Annuity Prices'!$E:$E,$G529),IF($B529="RAB Short",SUMIFS('RAB Prices Short'!BQ:BQ,'RAB Prices Short'!$B:$B,'All Prices combined'!$D529,'RAB Prices Short'!$E:$E,'All Prices combined'!$G529),IF($B529="RAB Long",SUMIFS('RAB Prices Long'!BQ:BQ,'RAB Prices Long'!$B:$B,'All Prices combined'!$D529,'RAB Prices Long'!$E:$E,'All Prices combined'!$G529)))),2)</f>
        <v>0</v>
      </c>
      <c r="BO529" s="2">
        <f>ROUND(IF($B529="Annuity",SUMIFS('Annuity Prices'!BR:BR,'Annuity Prices'!$B:$B,$D529,'Annuity Prices'!$E:$E,$G529),IF($B529="RAB Short",SUMIFS('RAB Prices Short'!BR:BR,'RAB Prices Short'!$B:$B,'All Prices combined'!$D529,'RAB Prices Short'!$E:$E,'All Prices combined'!$G529),IF($B529="RAB Long",SUMIFS('RAB Prices Long'!BR:BR,'RAB Prices Long'!$B:$B,'All Prices combined'!$D529,'RAB Prices Long'!$E:$E,'All Prices combined'!$G529)))),2)</f>
        <v>0</v>
      </c>
      <c r="BP529" s="2">
        <f>ROUND(IF($B529="Annuity",SUMIFS('Annuity Prices'!BS:BS,'Annuity Prices'!$B:$B,$D529,'Annuity Prices'!$E:$E,$G529),IF($B529="RAB Short",SUMIFS('RAB Prices Short'!BS:BS,'RAB Prices Short'!$B:$B,'All Prices combined'!$D529,'RAB Prices Short'!$E:$E,'All Prices combined'!$G529),IF($B529="RAB Long",SUMIFS('RAB Prices Long'!BS:BS,'RAB Prices Long'!$B:$B,'All Prices combined'!$D529,'RAB Prices Long'!$E:$E,'All Prices combined'!$G529)))),2)</f>
        <v>0</v>
      </c>
      <c r="BQ529" s="2">
        <f>ROUND(IF($B529="Annuity",SUMIFS('Annuity Prices'!BT:BT,'Annuity Prices'!$B:$B,$D529,'Annuity Prices'!$E:$E,$G529),IF($B529="RAB Short",SUMIFS('RAB Prices Short'!BT:BT,'RAB Prices Short'!$B:$B,'All Prices combined'!$D529,'RAB Prices Short'!$E:$E,'All Prices combined'!$G529),IF($B529="RAB Long",SUMIFS('RAB Prices Long'!BT:BT,'RAB Prices Long'!$B:$B,'All Prices combined'!$D529,'RAB Prices Long'!$E:$E,'All Prices combined'!$G529)))),2)</f>
        <v>0</v>
      </c>
      <c r="BR529" s="2">
        <f>ROUND(IF($B529="Annuity",SUMIFS('Annuity Prices'!BU:BU,'Annuity Prices'!$B:$B,$D529,'Annuity Prices'!$E:$E,$G529),IF($B529="RAB Short",SUMIFS('RAB Prices Short'!BU:BU,'RAB Prices Short'!$B:$B,'All Prices combined'!$D529,'RAB Prices Short'!$E:$E,'All Prices combined'!$G529),IF($B529="RAB Long",SUMIFS('RAB Prices Long'!BU:BU,'RAB Prices Long'!$B:$B,'All Prices combined'!$D529,'RAB Prices Long'!$E:$E,'All Prices combined'!$G529)))),2)</f>
        <v>0</v>
      </c>
      <c r="BS529" s="2">
        <f>ROUND(IF($B529="Annuity",SUMIFS('Annuity Prices'!BV:BV,'Annuity Prices'!$B:$B,$D529,'Annuity Prices'!$E:$E,$G529),IF($B529="RAB Short",SUMIFS('RAB Prices Short'!BV:BV,'RAB Prices Short'!$B:$B,'All Prices combined'!$D529,'RAB Prices Short'!$E:$E,'All Prices combined'!$G529),IF($B529="RAB Long",SUMIFS('RAB Prices Long'!BV:BV,'RAB Prices Long'!$B:$B,'All Prices combined'!$D529,'RAB Prices Long'!$E:$E,'All Prices combined'!$G529)))),2)</f>
        <v>0</v>
      </c>
      <c r="BT529" s="2">
        <f>ROUND(IF($B529="Annuity",SUMIFS('Annuity Prices'!BW:BW,'Annuity Prices'!$B:$B,$D529,'Annuity Prices'!$E:$E,$G529),IF($B529="RAB Short",SUMIFS('RAB Prices Short'!BW:BW,'RAB Prices Short'!$B:$B,'All Prices combined'!$D529,'RAB Prices Short'!$E:$E,'All Prices combined'!$G529),IF($B529="RAB Long",SUMIFS('RAB Prices Long'!BW:BW,'RAB Prices Long'!$B:$B,'All Prices combined'!$D529,'RAB Prices Long'!$E:$E,'All Prices combined'!$G529)))),2)</f>
        <v>0</v>
      </c>
      <c r="BU529" s="2">
        <f>ROUND(IF($B529="Annuity",SUMIFS('Annuity Prices'!BX:BX,'Annuity Prices'!$B:$B,$D529,'Annuity Prices'!$E:$E,$G529),IF($B529="RAB Short",SUMIFS('RAB Prices Short'!BX:BX,'RAB Prices Short'!$B:$B,'All Prices combined'!$D529,'RAB Prices Short'!$E:$E,'All Prices combined'!$G529),IF($B529="RAB Long",SUMIFS('RAB Prices Long'!BX:BX,'RAB Prices Long'!$B:$B,'All Prices combined'!$D529,'RAB Prices Long'!$E:$E,'All Prices combined'!$G529)))),2)</f>
        <v>0</v>
      </c>
    </row>
    <row r="530" spans="2:73" x14ac:dyDescent="0.25">
      <c r="B530" t="s">
        <v>45</v>
      </c>
      <c r="C530">
        <v>25</v>
      </c>
      <c r="D530" t="s">
        <v>206</v>
      </c>
      <c r="E530" t="s">
        <v>203</v>
      </c>
      <c r="F530">
        <v>25</v>
      </c>
      <c r="G530" t="s">
        <v>38</v>
      </c>
      <c r="H530" t="s">
        <v>128</v>
      </c>
      <c r="I530" s="2">
        <f>ROUND(IF($B530="Annuity",SUMIFS('Annuity Prices'!L:L,'Annuity Prices'!$B:$B,$D530,'Annuity Prices'!$E:$E,$G530),IF($B530="RAB Short",SUMIFS('RAB Prices Short'!L:L,'RAB Prices Short'!$B:$B,'All Prices combined'!$D530,'RAB Prices Short'!$E:$E,'All Prices combined'!$G530),IF($B530="RAB Long",SUMIFS('RAB Prices Long'!L:L,'RAB Prices Long'!$B:$B,'All Prices combined'!$D530,'RAB Prices Long'!$E:$E,'All Prices combined'!$G530)))),2)</f>
        <v>0</v>
      </c>
      <c r="J530" s="2">
        <f>ROUND(IF($B530="Annuity",SUMIFS('Annuity Prices'!M:M,'Annuity Prices'!$B:$B,$D530,'Annuity Prices'!$E:$E,$G530),IF($B530="RAB Short",SUMIFS('RAB Prices Short'!M:M,'RAB Prices Short'!$B:$B,'All Prices combined'!$D530,'RAB Prices Short'!$E:$E,'All Prices combined'!$G530),IF($B530="RAB Long",SUMIFS('RAB Prices Long'!M:M,'RAB Prices Long'!$B:$B,'All Prices combined'!$D530,'RAB Prices Long'!$E:$E,'All Prices combined'!$G530)))),2)</f>
        <v>0</v>
      </c>
      <c r="K530" s="2">
        <f>ROUND(IF($B530="Annuity",SUMIFS('Annuity Prices'!N:N,'Annuity Prices'!$B:$B,$D530,'Annuity Prices'!$E:$E,$G530),IF($B530="RAB Short",SUMIFS('RAB Prices Short'!N:N,'RAB Prices Short'!$B:$B,'All Prices combined'!$D530,'RAB Prices Short'!$E:$E,'All Prices combined'!$G530),IF($B530="RAB Long",SUMIFS('RAB Prices Long'!N:N,'RAB Prices Long'!$B:$B,'All Prices combined'!$D530,'RAB Prices Long'!$E:$E,'All Prices combined'!$G530)))),2)</f>
        <v>4.97</v>
      </c>
      <c r="L530" s="2">
        <f>ROUND(IF($B530="Annuity",SUMIFS('Annuity Prices'!O:O,'Annuity Prices'!$B:$B,$D530,'Annuity Prices'!$E:$E,$G530),IF($B530="RAB Short",SUMIFS('RAB Prices Short'!O:O,'RAB Prices Short'!$B:$B,'All Prices combined'!$D530,'RAB Prices Short'!$E:$E,'All Prices combined'!$G530),IF($B530="RAB Long",SUMIFS('RAB Prices Long'!O:O,'RAB Prices Long'!$B:$B,'All Prices combined'!$D530,'RAB Prices Long'!$E:$E,'All Prices combined'!$G530)))),2)</f>
        <v>5.1100000000000003</v>
      </c>
      <c r="M530" s="2">
        <f>ROUND(IF($B530="Annuity",SUMIFS('Annuity Prices'!P:P,'Annuity Prices'!$B:$B,$D530,'Annuity Prices'!$E:$E,$G530),IF($B530="RAB Short",SUMIFS('RAB Prices Short'!P:P,'RAB Prices Short'!$B:$B,'All Prices combined'!$D530,'RAB Prices Short'!$E:$E,'All Prices combined'!$G530),IF($B530="RAB Long",SUMIFS('RAB Prices Long'!P:P,'RAB Prices Long'!$B:$B,'All Prices combined'!$D530,'RAB Prices Long'!$E:$E,'All Prices combined'!$G530)))),2)</f>
        <v>5.19</v>
      </c>
      <c r="N530" s="2">
        <f>ROUND(IF($B530="Annuity",SUMIFS('Annuity Prices'!Q:Q,'Annuity Prices'!$B:$B,$D530,'Annuity Prices'!$E:$E,$G530),IF($B530="RAB Short",SUMIFS('RAB Prices Short'!Q:Q,'RAB Prices Short'!$B:$B,'All Prices combined'!$D530,'RAB Prices Short'!$E:$E,'All Prices combined'!$G530),IF($B530="RAB Long",SUMIFS('RAB Prices Long'!Q:Q,'RAB Prices Long'!$B:$B,'All Prices combined'!$D530,'RAB Prices Long'!$E:$E,'All Prices combined'!$G530)))),2)</f>
        <v>5.32</v>
      </c>
      <c r="O530" s="2">
        <f>ROUND(IF($B530="Annuity",SUMIFS('Annuity Prices'!R:R,'Annuity Prices'!$B:$B,$D530,'Annuity Prices'!$E:$E,$G530),IF($B530="RAB Short",SUMIFS('RAB Prices Short'!R:R,'RAB Prices Short'!$B:$B,'All Prices combined'!$D530,'RAB Prices Short'!$E:$E,'All Prices combined'!$G530),IF($B530="RAB Long",SUMIFS('RAB Prices Long'!R:R,'RAB Prices Long'!$B:$B,'All Prices combined'!$D530,'RAB Prices Long'!$E:$E,'All Prices combined'!$G530)))),2)</f>
        <v>5.45</v>
      </c>
      <c r="P530" s="2">
        <f>ROUND(IF($B530="Annuity",SUMIFS('Annuity Prices'!S:S,'Annuity Prices'!$B:$B,$D530,'Annuity Prices'!$E:$E,$G530),IF($B530="RAB Short",SUMIFS('RAB Prices Short'!S:S,'RAB Prices Short'!$B:$B,'All Prices combined'!$D530,'RAB Prices Short'!$E:$E,'All Prices combined'!$G530),IF($B530="RAB Long",SUMIFS('RAB Prices Long'!S:S,'RAB Prices Long'!$B:$B,'All Prices combined'!$D530,'RAB Prices Long'!$E:$E,'All Prices combined'!$G530)))),2)</f>
        <v>5.59</v>
      </c>
      <c r="Q530" s="2">
        <f>ROUND(IF($B530="Annuity",SUMIFS('Annuity Prices'!T:T,'Annuity Prices'!$B:$B,$D530,'Annuity Prices'!$E:$E,$G530),IF($B530="RAB Short",SUMIFS('RAB Prices Short'!T:T,'RAB Prices Short'!$B:$B,'All Prices combined'!$D530,'RAB Prices Short'!$E:$E,'All Prices combined'!$G530),IF($B530="RAB Long",SUMIFS('RAB Prices Long'!T:T,'RAB Prices Long'!$B:$B,'All Prices combined'!$D530,'RAB Prices Long'!$E:$E,'All Prices combined'!$G530)))),2)</f>
        <v>6.11</v>
      </c>
      <c r="R530" s="2">
        <f>ROUND(IF($B530="Annuity",SUMIFS('Annuity Prices'!U:U,'Annuity Prices'!$B:$B,$D530,'Annuity Prices'!$E:$E,$G530),IF($B530="RAB Short",SUMIFS('RAB Prices Short'!U:U,'RAB Prices Short'!$B:$B,'All Prices combined'!$D530,'RAB Prices Short'!$E:$E,'All Prices combined'!$G530),IF($B530="RAB Long",SUMIFS('RAB Prices Long'!U:U,'RAB Prices Long'!$B:$B,'All Prices combined'!$D530,'RAB Prices Long'!$E:$E,'All Prices combined'!$G530)))),2)</f>
        <v>6.26</v>
      </c>
      <c r="S530" s="2">
        <f>ROUND(IF($B530="Annuity",SUMIFS('Annuity Prices'!V:V,'Annuity Prices'!$B:$B,$D530,'Annuity Prices'!$E:$E,$G530),IF($B530="RAB Short",SUMIFS('RAB Prices Short'!V:V,'RAB Prices Short'!$B:$B,'All Prices combined'!$D530,'RAB Prices Short'!$E:$E,'All Prices combined'!$G530),IF($B530="RAB Long",SUMIFS('RAB Prices Long'!V:V,'RAB Prices Long'!$B:$B,'All Prices combined'!$D530,'RAB Prices Long'!$E:$E,'All Prices combined'!$G530)))),2)</f>
        <v>6.42</v>
      </c>
      <c r="T530" s="2">
        <f>ROUND(IF($B530="Annuity",SUMIFS('Annuity Prices'!W:W,'Annuity Prices'!$B:$B,$D530,'Annuity Prices'!$E:$E,$G530),IF($B530="RAB Short",SUMIFS('RAB Prices Short'!W:W,'RAB Prices Short'!$B:$B,'All Prices combined'!$D530,'RAB Prices Short'!$E:$E,'All Prices combined'!$G530),IF($B530="RAB Long",SUMIFS('RAB Prices Long'!W:W,'RAB Prices Long'!$B:$B,'All Prices combined'!$D530,'RAB Prices Long'!$E:$E,'All Prices combined'!$G530)))),2)</f>
        <v>6.58</v>
      </c>
      <c r="U530" s="2">
        <f>ROUND(IF($B530="Annuity",SUMIFS('Annuity Prices'!X:X,'Annuity Prices'!$B:$B,$D530,'Annuity Prices'!$E:$E,$G530),IF($B530="RAB Short",SUMIFS('RAB Prices Short'!X:X,'RAB Prices Short'!$B:$B,'All Prices combined'!$D530,'RAB Prices Short'!$E:$E,'All Prices combined'!$G530),IF($B530="RAB Long",SUMIFS('RAB Prices Long'!X:X,'RAB Prices Long'!$B:$B,'All Prices combined'!$D530,'RAB Prices Long'!$E:$E,'All Prices combined'!$G530)))),2)</f>
        <v>6.98</v>
      </c>
      <c r="V530" s="2">
        <f>ROUND(IF($B530="Annuity",SUMIFS('Annuity Prices'!Y:Y,'Annuity Prices'!$B:$B,$D530,'Annuity Prices'!$E:$E,$G530),IF($B530="RAB Short",SUMIFS('RAB Prices Short'!Y:Y,'RAB Prices Short'!$B:$B,'All Prices combined'!$D530,'RAB Prices Short'!$E:$E,'All Prices combined'!$G530),IF($B530="RAB Long",SUMIFS('RAB Prices Long'!Y:Y,'RAB Prices Long'!$B:$B,'All Prices combined'!$D530,'RAB Prices Long'!$E:$E,'All Prices combined'!$G530)))),2)</f>
        <v>7.15</v>
      </c>
      <c r="W530" s="2">
        <f>ROUND(IF($B530="Annuity",SUMIFS('Annuity Prices'!Z:Z,'Annuity Prices'!$B:$B,$D530,'Annuity Prices'!$E:$E,$G530),IF($B530="RAB Short",SUMIFS('RAB Prices Short'!Z:Z,'RAB Prices Short'!$B:$B,'All Prices combined'!$D530,'RAB Prices Short'!$E:$E,'All Prices combined'!$G530),IF($B530="RAB Long",SUMIFS('RAB Prices Long'!Z:Z,'RAB Prices Long'!$B:$B,'All Prices combined'!$D530,'RAB Prices Long'!$E:$E,'All Prices combined'!$G530)))),2)</f>
        <v>7.33</v>
      </c>
      <c r="X530" s="2">
        <f>ROUND(IF($B530="Annuity",SUMIFS('Annuity Prices'!AA:AA,'Annuity Prices'!$B:$B,$D530,'Annuity Prices'!$E:$E,$G530),IF($B530="RAB Short",SUMIFS('RAB Prices Short'!AA:AA,'RAB Prices Short'!$B:$B,'All Prices combined'!$D530,'RAB Prices Short'!$E:$E,'All Prices combined'!$G530),IF($B530="RAB Long",SUMIFS('RAB Prices Long'!AA:AA,'RAB Prices Long'!$B:$B,'All Prices combined'!$D530,'RAB Prices Long'!$E:$E,'All Prices combined'!$G530)))),2)</f>
        <v>7.52</v>
      </c>
      <c r="Y530" s="2">
        <f>ROUND(IF($B530="Annuity",SUMIFS('Annuity Prices'!AB:AB,'Annuity Prices'!$B:$B,$D530,'Annuity Prices'!$E:$E,$G530),IF($B530="RAB Short",SUMIFS('RAB Prices Short'!AB:AB,'RAB Prices Short'!$B:$B,'All Prices combined'!$D530,'RAB Prices Short'!$E:$E,'All Prices combined'!$G530),IF($B530="RAB Long",SUMIFS('RAB Prices Long'!AB:AB,'RAB Prices Long'!$B:$B,'All Prices combined'!$D530,'RAB Prices Long'!$E:$E,'All Prices combined'!$G530)))),2)</f>
        <v>7.99</v>
      </c>
      <c r="Z530" s="2">
        <f>ROUND(IF($B530="Annuity",SUMIFS('Annuity Prices'!AC:AC,'Annuity Prices'!$B:$B,$D530,'Annuity Prices'!$E:$E,$G530),IF($B530="RAB Short",SUMIFS('RAB Prices Short'!AC:AC,'RAB Prices Short'!$B:$B,'All Prices combined'!$D530,'RAB Prices Short'!$E:$E,'All Prices combined'!$G530),IF($B530="RAB Long",SUMIFS('RAB Prices Long'!AC:AC,'RAB Prices Long'!$B:$B,'All Prices combined'!$D530,'RAB Prices Long'!$E:$E,'All Prices combined'!$G530)))),2)</f>
        <v>8.19</v>
      </c>
      <c r="AA530" s="2">
        <f>ROUND(IF($B530="Annuity",SUMIFS('Annuity Prices'!AD:AD,'Annuity Prices'!$B:$B,$D530,'Annuity Prices'!$E:$E,$G530),IF($B530="RAB Short",SUMIFS('RAB Prices Short'!AD:AD,'RAB Prices Short'!$B:$B,'All Prices combined'!$D530,'RAB Prices Short'!$E:$E,'All Prices combined'!$G530),IF($B530="RAB Long",SUMIFS('RAB Prices Long'!AD:AD,'RAB Prices Long'!$B:$B,'All Prices combined'!$D530,'RAB Prices Long'!$E:$E,'All Prices combined'!$G530)))),2)</f>
        <v>8.4</v>
      </c>
      <c r="AB530" s="2">
        <f>ROUND(IF($B530="Annuity",SUMIFS('Annuity Prices'!AE:AE,'Annuity Prices'!$B:$B,$D530,'Annuity Prices'!$E:$E,$G530),IF($B530="RAB Short",SUMIFS('RAB Prices Short'!AE:AE,'RAB Prices Short'!$B:$B,'All Prices combined'!$D530,'RAB Prices Short'!$E:$E,'All Prices combined'!$G530),IF($B530="RAB Long",SUMIFS('RAB Prices Long'!AE:AE,'RAB Prices Long'!$B:$B,'All Prices combined'!$D530,'RAB Prices Long'!$E:$E,'All Prices combined'!$G530)))),2)</f>
        <v>8.61</v>
      </c>
      <c r="AC530" s="2">
        <f>ROUND(IF($B530="Annuity",SUMIFS('Annuity Prices'!AF:AF,'Annuity Prices'!$B:$B,$D530,'Annuity Prices'!$E:$E,$G530),IF($B530="RAB Short",SUMIFS('RAB Prices Short'!AF:AF,'RAB Prices Short'!$B:$B,'All Prices combined'!$D530,'RAB Prices Short'!$E:$E,'All Prices combined'!$G530),IF($B530="RAB Long",SUMIFS('RAB Prices Long'!AF:AF,'RAB Prices Long'!$B:$B,'All Prices combined'!$D530,'RAB Prices Long'!$E:$E,'All Prices combined'!$G530)))),2)</f>
        <v>9.1999999999999993</v>
      </c>
      <c r="AD530" s="2">
        <f>ROUND(IF($B530="Annuity",SUMIFS('Annuity Prices'!AG:AG,'Annuity Prices'!$B:$B,$D530,'Annuity Prices'!$E:$E,$G530),IF($B530="RAB Short",SUMIFS('RAB Prices Short'!AG:AG,'RAB Prices Short'!$B:$B,'All Prices combined'!$D530,'RAB Prices Short'!$E:$E,'All Prices combined'!$G530),IF($B530="RAB Long",SUMIFS('RAB Prices Long'!AG:AG,'RAB Prices Long'!$B:$B,'All Prices combined'!$D530,'RAB Prices Long'!$E:$E,'All Prices combined'!$G530)))),2)</f>
        <v>9.43</v>
      </c>
      <c r="AE530" s="2">
        <f>ROUND(IF($B530="Annuity",SUMIFS('Annuity Prices'!AH:AH,'Annuity Prices'!$B:$B,$D530,'Annuity Prices'!$E:$E,$G530),IF($B530="RAB Short",SUMIFS('RAB Prices Short'!AH:AH,'RAB Prices Short'!$B:$B,'All Prices combined'!$D530,'RAB Prices Short'!$E:$E,'All Prices combined'!$G530),IF($B530="RAB Long",SUMIFS('RAB Prices Long'!AH:AH,'RAB Prices Long'!$B:$B,'All Prices combined'!$D530,'RAB Prices Long'!$E:$E,'All Prices combined'!$G530)))),2)</f>
        <v>9.67</v>
      </c>
      <c r="AF530" s="2">
        <f>ROUND(IF($B530="Annuity",SUMIFS('Annuity Prices'!AI:AI,'Annuity Prices'!$B:$B,$D530,'Annuity Prices'!$E:$E,$G530),IF($B530="RAB Short",SUMIFS('RAB Prices Short'!AI:AI,'RAB Prices Short'!$B:$B,'All Prices combined'!$D530,'RAB Prices Short'!$E:$E,'All Prices combined'!$G530),IF($B530="RAB Long",SUMIFS('RAB Prices Long'!AI:AI,'RAB Prices Long'!$B:$B,'All Prices combined'!$D530,'RAB Prices Long'!$E:$E,'All Prices combined'!$G530)))),2)</f>
        <v>9.91</v>
      </c>
      <c r="AG530" s="2">
        <f>ROUND(IF($B530="Annuity",SUMIFS('Annuity Prices'!AJ:AJ,'Annuity Prices'!$B:$B,$D530,'Annuity Prices'!$E:$E,$G530),IF($B530="RAB Short",SUMIFS('RAB Prices Short'!AJ:AJ,'RAB Prices Short'!$B:$B,'All Prices combined'!$D530,'RAB Prices Short'!$E:$E,'All Prices combined'!$G530),IF($B530="RAB Long",SUMIFS('RAB Prices Long'!AJ:AJ,'RAB Prices Long'!$B:$B,'All Prices combined'!$D530,'RAB Prices Long'!$E:$E,'All Prices combined'!$G530)))),2)</f>
        <v>10.56</v>
      </c>
      <c r="AH530" s="2">
        <f>ROUND(IF($B530="Annuity",SUMIFS('Annuity Prices'!AK:AK,'Annuity Prices'!$B:$B,$D530,'Annuity Prices'!$E:$E,$G530),IF($B530="RAB Short",SUMIFS('RAB Prices Short'!AK:AK,'RAB Prices Short'!$B:$B,'All Prices combined'!$D530,'RAB Prices Short'!$E:$E,'All Prices combined'!$G530),IF($B530="RAB Long",SUMIFS('RAB Prices Long'!AK:AK,'RAB Prices Long'!$B:$B,'All Prices combined'!$D530,'RAB Prices Long'!$E:$E,'All Prices combined'!$G530)))),2)</f>
        <v>10.82</v>
      </c>
      <c r="AI530" s="2">
        <f>ROUND(IF($B530="Annuity",SUMIFS('Annuity Prices'!AL:AL,'Annuity Prices'!$B:$B,$D530,'Annuity Prices'!$E:$E,$G530),IF($B530="RAB Short",SUMIFS('RAB Prices Short'!AL:AL,'RAB Prices Short'!$B:$B,'All Prices combined'!$D530,'RAB Prices Short'!$E:$E,'All Prices combined'!$G530),IF($B530="RAB Long",SUMIFS('RAB Prices Long'!AL:AL,'RAB Prices Long'!$B:$B,'All Prices combined'!$D530,'RAB Prices Long'!$E:$E,'All Prices combined'!$G530)))),2)</f>
        <v>11.09</v>
      </c>
      <c r="AJ530" s="2">
        <f>ROUND(IF($B530="Annuity",SUMIFS('Annuity Prices'!AM:AM,'Annuity Prices'!$B:$B,$D530,'Annuity Prices'!$E:$E,$G530),IF($B530="RAB Short",SUMIFS('RAB Prices Short'!AM:AM,'RAB Prices Short'!$B:$B,'All Prices combined'!$D530,'RAB Prices Short'!$E:$E,'All Prices combined'!$G530),IF($B530="RAB Long",SUMIFS('RAB Prices Long'!AM:AM,'RAB Prices Long'!$B:$B,'All Prices combined'!$D530,'RAB Prices Long'!$E:$E,'All Prices combined'!$G530)))),2)</f>
        <v>11.37</v>
      </c>
      <c r="AK530" s="2">
        <f>ROUND(IF($B530="Annuity",SUMIFS('Annuity Prices'!AN:AN,'Annuity Prices'!$B:$B,$D530,'Annuity Prices'!$E:$E,$G530),IF($B530="RAB Short",SUMIFS('RAB Prices Short'!AN:AN,'RAB Prices Short'!$B:$B,'All Prices combined'!$D530,'RAB Prices Short'!$E:$E,'All Prices combined'!$G530),IF($B530="RAB Long",SUMIFS('RAB Prices Long'!AN:AN,'RAB Prices Long'!$B:$B,'All Prices combined'!$D530,'RAB Prices Long'!$E:$E,'All Prices combined'!$G530)))),2)</f>
        <v>12.32</v>
      </c>
      <c r="AL530" s="2">
        <f>ROUND(IF($B530="Annuity",SUMIFS('Annuity Prices'!AO:AO,'Annuity Prices'!$B:$B,$D530,'Annuity Prices'!$E:$E,$G530),IF($B530="RAB Short",SUMIFS('RAB Prices Short'!AO:AO,'RAB Prices Short'!$B:$B,'All Prices combined'!$D530,'RAB Prices Short'!$E:$E,'All Prices combined'!$G530),IF($B530="RAB Long",SUMIFS('RAB Prices Long'!AO:AO,'RAB Prices Long'!$B:$B,'All Prices combined'!$D530,'RAB Prices Long'!$E:$E,'All Prices combined'!$G530)))),2)</f>
        <v>12.63</v>
      </c>
      <c r="AM530" s="2">
        <f>ROUND(IF($B530="Annuity",SUMIFS('Annuity Prices'!AP:AP,'Annuity Prices'!$B:$B,$D530,'Annuity Prices'!$E:$E,$G530),IF($B530="RAB Short",SUMIFS('RAB Prices Short'!AP:AP,'RAB Prices Short'!$B:$B,'All Prices combined'!$D530,'RAB Prices Short'!$E:$E,'All Prices combined'!$G530),IF($B530="RAB Long",SUMIFS('RAB Prices Long'!AP:AP,'RAB Prices Long'!$B:$B,'All Prices combined'!$D530,'RAB Prices Long'!$E:$E,'All Prices combined'!$G530)))),2)</f>
        <v>12.94</v>
      </c>
      <c r="AN530" s="2">
        <f>ROUND(IF($B530="Annuity",SUMIFS('Annuity Prices'!AQ:AQ,'Annuity Prices'!$B:$B,$D530,'Annuity Prices'!$E:$E,$G530),IF($B530="RAB Short",SUMIFS('RAB Prices Short'!AQ:AQ,'RAB Prices Short'!$B:$B,'All Prices combined'!$D530,'RAB Prices Short'!$E:$E,'All Prices combined'!$G530),IF($B530="RAB Long",SUMIFS('RAB Prices Long'!AQ:AQ,'RAB Prices Long'!$B:$B,'All Prices combined'!$D530,'RAB Prices Long'!$E:$E,'All Prices combined'!$G530)))),2)</f>
        <v>13.27</v>
      </c>
      <c r="AO530" s="2">
        <f>ROUND(IF($B530="Annuity",SUMIFS('Annuity Prices'!AR:AR,'Annuity Prices'!$B:$B,$D530,'Annuity Prices'!$E:$E,$G530),IF($B530="RAB Short",SUMIFS('RAB Prices Short'!AR:AR,'RAB Prices Short'!$B:$B,'All Prices combined'!$D530,'RAB Prices Short'!$E:$E,'All Prices combined'!$G530),IF($B530="RAB Long",SUMIFS('RAB Prices Long'!AR:AR,'RAB Prices Long'!$B:$B,'All Prices combined'!$D530,'RAB Prices Long'!$E:$E,'All Prices combined'!$G530)))),2)</f>
        <v>0</v>
      </c>
      <c r="AP530" s="2">
        <f>ROUND(IF($B530="Annuity",SUMIFS('Annuity Prices'!AS:AS,'Annuity Prices'!$B:$B,$D530,'Annuity Prices'!$E:$E,$G530),IF($B530="RAB Short",SUMIFS('RAB Prices Short'!AS:AS,'RAB Prices Short'!$B:$B,'All Prices combined'!$D530,'RAB Prices Short'!$E:$E,'All Prices combined'!$G530),IF($B530="RAB Long",SUMIFS('RAB Prices Long'!AS:AS,'RAB Prices Long'!$B:$B,'All Prices combined'!$D530,'RAB Prices Long'!$E:$E,'All Prices combined'!$G530)))),2)</f>
        <v>0</v>
      </c>
      <c r="AQ530" s="2">
        <f>ROUND(IF($B530="Annuity",SUMIFS('Annuity Prices'!AT:AT,'Annuity Prices'!$B:$B,$D530,'Annuity Prices'!$E:$E,$G530),IF($B530="RAB Short",SUMIFS('RAB Prices Short'!AT:AT,'RAB Prices Short'!$B:$B,'All Prices combined'!$D530,'RAB Prices Short'!$E:$E,'All Prices combined'!$G530),IF($B530="RAB Long",SUMIFS('RAB Prices Long'!AT:AT,'RAB Prices Long'!$B:$B,'All Prices combined'!$D530,'RAB Prices Long'!$E:$E,'All Prices combined'!$G530)))),2)</f>
        <v>5.79</v>
      </c>
      <c r="AR530" s="2">
        <f>ROUND(IF($B530="Annuity",SUMIFS('Annuity Prices'!AU:AU,'Annuity Prices'!$B:$B,$D530,'Annuity Prices'!$E:$E,$G530),IF($B530="RAB Short",SUMIFS('RAB Prices Short'!AU:AU,'RAB Prices Short'!$B:$B,'All Prices combined'!$D530,'RAB Prices Short'!$E:$E,'All Prices combined'!$G530),IF($B530="RAB Long",SUMIFS('RAB Prices Long'!AU:AU,'RAB Prices Long'!$B:$B,'All Prices combined'!$D530,'RAB Prices Long'!$E:$E,'All Prices combined'!$G530)))),2)</f>
        <v>4.97</v>
      </c>
      <c r="AS530" s="2">
        <f>ROUND(IF($B530="Annuity",SUMIFS('Annuity Prices'!AV:AV,'Annuity Prices'!$B:$B,$D530,'Annuity Prices'!$E:$E,$G530),IF($B530="RAB Short",SUMIFS('RAB Prices Short'!AV:AV,'RAB Prices Short'!$B:$B,'All Prices combined'!$D530,'RAB Prices Short'!$E:$E,'All Prices combined'!$G530),IF($B530="RAB Long",SUMIFS('RAB Prices Long'!AV:AV,'RAB Prices Long'!$B:$B,'All Prices combined'!$D530,'RAB Prices Long'!$E:$E,'All Prices combined'!$G530)))),2)</f>
        <v>5.1100000000000003</v>
      </c>
      <c r="AT530" s="2">
        <f>ROUND(IF($B530="Annuity",SUMIFS('Annuity Prices'!AW:AW,'Annuity Prices'!$B:$B,$D530,'Annuity Prices'!$E:$E,$G530),IF($B530="RAB Short",SUMIFS('RAB Prices Short'!AW:AW,'RAB Prices Short'!$B:$B,'All Prices combined'!$D530,'RAB Prices Short'!$E:$E,'All Prices combined'!$G530),IF($B530="RAB Long",SUMIFS('RAB Prices Long'!AW:AW,'RAB Prices Long'!$B:$B,'All Prices combined'!$D530,'RAB Prices Long'!$E:$E,'All Prices combined'!$G530)))),2)</f>
        <v>5.19</v>
      </c>
      <c r="AU530" s="2">
        <f>ROUND(IF($B530="Annuity",SUMIFS('Annuity Prices'!AX:AX,'Annuity Prices'!$B:$B,$D530,'Annuity Prices'!$E:$E,$G530),IF($B530="RAB Short",SUMIFS('RAB Prices Short'!AX:AX,'RAB Prices Short'!$B:$B,'All Prices combined'!$D530,'RAB Prices Short'!$E:$E,'All Prices combined'!$G530),IF($B530="RAB Long",SUMIFS('RAB Prices Long'!AX:AX,'RAB Prices Long'!$B:$B,'All Prices combined'!$D530,'RAB Prices Long'!$E:$E,'All Prices combined'!$G530)))),2)</f>
        <v>5.32</v>
      </c>
      <c r="AV530" s="2">
        <f>ROUND(IF($B530="Annuity",SUMIFS('Annuity Prices'!AY:AY,'Annuity Prices'!$B:$B,$D530,'Annuity Prices'!$E:$E,$G530),IF($B530="RAB Short",SUMIFS('RAB Prices Short'!AY:AY,'RAB Prices Short'!$B:$B,'All Prices combined'!$D530,'RAB Prices Short'!$E:$E,'All Prices combined'!$G530),IF($B530="RAB Long",SUMIFS('RAB Prices Long'!AY:AY,'RAB Prices Long'!$B:$B,'All Prices combined'!$D530,'RAB Prices Long'!$E:$E,'All Prices combined'!$G530)))),2)</f>
        <v>5.45</v>
      </c>
      <c r="AW530" s="2">
        <f>ROUND(IF($B530="Annuity",SUMIFS('Annuity Prices'!AZ:AZ,'Annuity Prices'!$B:$B,$D530,'Annuity Prices'!$E:$E,$G530),IF($B530="RAB Short",SUMIFS('RAB Prices Short'!AZ:AZ,'RAB Prices Short'!$B:$B,'All Prices combined'!$D530,'RAB Prices Short'!$E:$E,'All Prices combined'!$G530),IF($B530="RAB Long",SUMIFS('RAB Prices Long'!AZ:AZ,'RAB Prices Long'!$B:$B,'All Prices combined'!$D530,'RAB Prices Long'!$E:$E,'All Prices combined'!$G530)))),2)</f>
        <v>5.59</v>
      </c>
      <c r="AX530" s="2">
        <f>ROUND(IF($B530="Annuity",SUMIFS('Annuity Prices'!BA:BA,'Annuity Prices'!$B:$B,$D530,'Annuity Prices'!$E:$E,$G530),IF($B530="RAB Short",SUMIFS('RAB Prices Short'!BA:BA,'RAB Prices Short'!$B:$B,'All Prices combined'!$D530,'RAB Prices Short'!$E:$E,'All Prices combined'!$G530),IF($B530="RAB Long",SUMIFS('RAB Prices Long'!BA:BA,'RAB Prices Long'!$B:$B,'All Prices combined'!$D530,'RAB Prices Long'!$E:$E,'All Prices combined'!$G530)))),2)</f>
        <v>6.11</v>
      </c>
      <c r="AY530" s="2">
        <f>ROUND(IF($B530="Annuity",SUMIFS('Annuity Prices'!BB:BB,'Annuity Prices'!$B:$B,$D530,'Annuity Prices'!$E:$E,$G530),IF($B530="RAB Short",SUMIFS('RAB Prices Short'!BB:BB,'RAB Prices Short'!$B:$B,'All Prices combined'!$D530,'RAB Prices Short'!$E:$E,'All Prices combined'!$G530),IF($B530="RAB Long",SUMIFS('RAB Prices Long'!BB:BB,'RAB Prices Long'!$B:$B,'All Prices combined'!$D530,'RAB Prices Long'!$E:$E,'All Prices combined'!$G530)))),2)</f>
        <v>6.26</v>
      </c>
      <c r="AZ530" s="2">
        <f>ROUND(IF($B530="Annuity",SUMIFS('Annuity Prices'!BC:BC,'Annuity Prices'!$B:$B,$D530,'Annuity Prices'!$E:$E,$G530),IF($B530="RAB Short",SUMIFS('RAB Prices Short'!BC:BC,'RAB Prices Short'!$B:$B,'All Prices combined'!$D530,'RAB Prices Short'!$E:$E,'All Prices combined'!$G530),IF($B530="RAB Long",SUMIFS('RAB Prices Long'!BC:BC,'RAB Prices Long'!$B:$B,'All Prices combined'!$D530,'RAB Prices Long'!$E:$E,'All Prices combined'!$G530)))),2)</f>
        <v>6.42</v>
      </c>
      <c r="BA530" s="2">
        <f>ROUND(IF($B530="Annuity",SUMIFS('Annuity Prices'!BD:BD,'Annuity Prices'!$B:$B,$D530,'Annuity Prices'!$E:$E,$G530),IF($B530="RAB Short",SUMIFS('RAB Prices Short'!BD:BD,'RAB Prices Short'!$B:$B,'All Prices combined'!$D530,'RAB Prices Short'!$E:$E,'All Prices combined'!$G530),IF($B530="RAB Long",SUMIFS('RAB Prices Long'!BD:BD,'RAB Prices Long'!$B:$B,'All Prices combined'!$D530,'RAB Prices Long'!$E:$E,'All Prices combined'!$G530)))),2)</f>
        <v>6.58</v>
      </c>
      <c r="BB530" s="2">
        <f>ROUND(IF($B530="Annuity",SUMIFS('Annuity Prices'!BE:BE,'Annuity Prices'!$B:$B,$D530,'Annuity Prices'!$E:$E,$G530),IF($B530="RAB Short",SUMIFS('RAB Prices Short'!BE:BE,'RAB Prices Short'!$B:$B,'All Prices combined'!$D530,'RAB Prices Short'!$E:$E,'All Prices combined'!$G530),IF($B530="RAB Long",SUMIFS('RAB Prices Long'!BE:BE,'RAB Prices Long'!$B:$B,'All Prices combined'!$D530,'RAB Prices Long'!$E:$E,'All Prices combined'!$G530)))),2)</f>
        <v>6.98</v>
      </c>
      <c r="BC530" s="2">
        <f>ROUND(IF($B530="Annuity",SUMIFS('Annuity Prices'!BF:BF,'Annuity Prices'!$B:$B,$D530,'Annuity Prices'!$E:$E,$G530),IF($B530="RAB Short",SUMIFS('RAB Prices Short'!BF:BF,'RAB Prices Short'!$B:$B,'All Prices combined'!$D530,'RAB Prices Short'!$E:$E,'All Prices combined'!$G530),IF($B530="RAB Long",SUMIFS('RAB Prices Long'!BF:BF,'RAB Prices Long'!$B:$B,'All Prices combined'!$D530,'RAB Prices Long'!$E:$E,'All Prices combined'!$G530)))),2)</f>
        <v>7.15</v>
      </c>
      <c r="BD530" s="2">
        <f>ROUND(IF($B530="Annuity",SUMIFS('Annuity Prices'!BG:BG,'Annuity Prices'!$B:$B,$D530,'Annuity Prices'!$E:$E,$G530),IF($B530="RAB Short",SUMIFS('RAB Prices Short'!BG:BG,'RAB Prices Short'!$B:$B,'All Prices combined'!$D530,'RAB Prices Short'!$E:$E,'All Prices combined'!$G530),IF($B530="RAB Long",SUMIFS('RAB Prices Long'!BG:BG,'RAB Prices Long'!$B:$B,'All Prices combined'!$D530,'RAB Prices Long'!$E:$E,'All Prices combined'!$G530)))),2)</f>
        <v>7.33</v>
      </c>
      <c r="BE530" s="2">
        <f>ROUND(IF($B530="Annuity",SUMIFS('Annuity Prices'!BH:BH,'Annuity Prices'!$B:$B,$D530,'Annuity Prices'!$E:$E,$G530),IF($B530="RAB Short",SUMIFS('RAB Prices Short'!BH:BH,'RAB Prices Short'!$B:$B,'All Prices combined'!$D530,'RAB Prices Short'!$E:$E,'All Prices combined'!$G530),IF($B530="RAB Long",SUMIFS('RAB Prices Long'!BH:BH,'RAB Prices Long'!$B:$B,'All Prices combined'!$D530,'RAB Prices Long'!$E:$E,'All Prices combined'!$G530)))),2)</f>
        <v>7.52</v>
      </c>
      <c r="BF530" s="2">
        <f>ROUND(IF($B530="Annuity",SUMIFS('Annuity Prices'!BI:BI,'Annuity Prices'!$B:$B,$D530,'Annuity Prices'!$E:$E,$G530),IF($B530="RAB Short",SUMIFS('RAB Prices Short'!BI:BI,'RAB Prices Short'!$B:$B,'All Prices combined'!$D530,'RAB Prices Short'!$E:$E,'All Prices combined'!$G530),IF($B530="RAB Long",SUMIFS('RAB Prices Long'!BI:BI,'RAB Prices Long'!$B:$B,'All Prices combined'!$D530,'RAB Prices Long'!$E:$E,'All Prices combined'!$G530)))),2)</f>
        <v>7.99</v>
      </c>
      <c r="BG530" s="2">
        <f>ROUND(IF($B530="Annuity",SUMIFS('Annuity Prices'!BJ:BJ,'Annuity Prices'!$B:$B,$D530,'Annuity Prices'!$E:$E,$G530),IF($B530="RAB Short",SUMIFS('RAB Prices Short'!BJ:BJ,'RAB Prices Short'!$B:$B,'All Prices combined'!$D530,'RAB Prices Short'!$E:$E,'All Prices combined'!$G530),IF($B530="RAB Long",SUMIFS('RAB Prices Long'!BJ:BJ,'RAB Prices Long'!$B:$B,'All Prices combined'!$D530,'RAB Prices Long'!$E:$E,'All Prices combined'!$G530)))),2)</f>
        <v>8.19</v>
      </c>
      <c r="BH530" s="2">
        <f>ROUND(IF($B530="Annuity",SUMIFS('Annuity Prices'!BK:BK,'Annuity Prices'!$B:$B,$D530,'Annuity Prices'!$E:$E,$G530),IF($B530="RAB Short",SUMIFS('RAB Prices Short'!BK:BK,'RAB Prices Short'!$B:$B,'All Prices combined'!$D530,'RAB Prices Short'!$E:$E,'All Prices combined'!$G530),IF($B530="RAB Long",SUMIFS('RAB Prices Long'!BK:BK,'RAB Prices Long'!$B:$B,'All Prices combined'!$D530,'RAB Prices Long'!$E:$E,'All Prices combined'!$G530)))),2)</f>
        <v>8.4</v>
      </c>
      <c r="BI530" s="2">
        <f>ROUND(IF($B530="Annuity",SUMIFS('Annuity Prices'!BL:BL,'Annuity Prices'!$B:$B,$D530,'Annuity Prices'!$E:$E,$G530),IF($B530="RAB Short",SUMIFS('RAB Prices Short'!BL:BL,'RAB Prices Short'!$B:$B,'All Prices combined'!$D530,'RAB Prices Short'!$E:$E,'All Prices combined'!$G530),IF($B530="RAB Long",SUMIFS('RAB Prices Long'!BL:BL,'RAB Prices Long'!$B:$B,'All Prices combined'!$D530,'RAB Prices Long'!$E:$E,'All Prices combined'!$G530)))),2)</f>
        <v>8.61</v>
      </c>
      <c r="BJ530" s="2">
        <f>ROUND(IF($B530="Annuity",SUMIFS('Annuity Prices'!BM:BM,'Annuity Prices'!$B:$B,$D530,'Annuity Prices'!$E:$E,$G530),IF($B530="RAB Short",SUMIFS('RAB Prices Short'!BM:BM,'RAB Prices Short'!$B:$B,'All Prices combined'!$D530,'RAB Prices Short'!$E:$E,'All Prices combined'!$G530),IF($B530="RAB Long",SUMIFS('RAB Prices Long'!BM:BM,'RAB Prices Long'!$B:$B,'All Prices combined'!$D530,'RAB Prices Long'!$E:$E,'All Prices combined'!$G530)))),2)</f>
        <v>9.1999999999999993</v>
      </c>
      <c r="BK530" s="2">
        <f>ROUND(IF($B530="Annuity",SUMIFS('Annuity Prices'!BN:BN,'Annuity Prices'!$B:$B,$D530,'Annuity Prices'!$E:$E,$G530),IF($B530="RAB Short",SUMIFS('RAB Prices Short'!BN:BN,'RAB Prices Short'!$B:$B,'All Prices combined'!$D530,'RAB Prices Short'!$E:$E,'All Prices combined'!$G530),IF($B530="RAB Long",SUMIFS('RAB Prices Long'!BN:BN,'RAB Prices Long'!$B:$B,'All Prices combined'!$D530,'RAB Prices Long'!$E:$E,'All Prices combined'!$G530)))),2)</f>
        <v>9.43</v>
      </c>
      <c r="BL530" s="2">
        <f>ROUND(IF($B530="Annuity",SUMIFS('Annuity Prices'!BO:BO,'Annuity Prices'!$B:$B,$D530,'Annuity Prices'!$E:$E,$G530),IF($B530="RAB Short",SUMIFS('RAB Prices Short'!BO:BO,'RAB Prices Short'!$B:$B,'All Prices combined'!$D530,'RAB Prices Short'!$E:$E,'All Prices combined'!$G530),IF($B530="RAB Long",SUMIFS('RAB Prices Long'!BO:BO,'RAB Prices Long'!$B:$B,'All Prices combined'!$D530,'RAB Prices Long'!$E:$E,'All Prices combined'!$G530)))),2)</f>
        <v>9.67</v>
      </c>
      <c r="BM530" s="2">
        <f>ROUND(IF($B530="Annuity",SUMIFS('Annuity Prices'!BP:BP,'Annuity Prices'!$B:$B,$D530,'Annuity Prices'!$E:$E,$G530),IF($B530="RAB Short",SUMIFS('RAB Prices Short'!BP:BP,'RAB Prices Short'!$B:$B,'All Prices combined'!$D530,'RAB Prices Short'!$E:$E,'All Prices combined'!$G530),IF($B530="RAB Long",SUMIFS('RAB Prices Long'!BP:BP,'RAB Prices Long'!$B:$B,'All Prices combined'!$D530,'RAB Prices Long'!$E:$E,'All Prices combined'!$G530)))),2)</f>
        <v>9.91</v>
      </c>
      <c r="BN530" s="2">
        <f>ROUND(IF($B530="Annuity",SUMIFS('Annuity Prices'!BQ:BQ,'Annuity Prices'!$B:$B,$D530,'Annuity Prices'!$E:$E,$G530),IF($B530="RAB Short",SUMIFS('RAB Prices Short'!BQ:BQ,'RAB Prices Short'!$B:$B,'All Prices combined'!$D530,'RAB Prices Short'!$E:$E,'All Prices combined'!$G530),IF($B530="RAB Long",SUMIFS('RAB Prices Long'!BQ:BQ,'RAB Prices Long'!$B:$B,'All Prices combined'!$D530,'RAB Prices Long'!$E:$E,'All Prices combined'!$G530)))),2)</f>
        <v>10.56</v>
      </c>
      <c r="BO530" s="2">
        <f>ROUND(IF($B530="Annuity",SUMIFS('Annuity Prices'!BR:BR,'Annuity Prices'!$B:$B,$D530,'Annuity Prices'!$E:$E,$G530),IF($B530="RAB Short",SUMIFS('RAB Prices Short'!BR:BR,'RAB Prices Short'!$B:$B,'All Prices combined'!$D530,'RAB Prices Short'!$E:$E,'All Prices combined'!$G530),IF($B530="RAB Long",SUMIFS('RAB Prices Long'!BR:BR,'RAB Prices Long'!$B:$B,'All Prices combined'!$D530,'RAB Prices Long'!$E:$E,'All Prices combined'!$G530)))),2)</f>
        <v>10.82</v>
      </c>
      <c r="BP530" s="2">
        <f>ROUND(IF($B530="Annuity",SUMIFS('Annuity Prices'!BS:BS,'Annuity Prices'!$B:$B,$D530,'Annuity Prices'!$E:$E,$G530),IF($B530="RAB Short",SUMIFS('RAB Prices Short'!BS:BS,'RAB Prices Short'!$B:$B,'All Prices combined'!$D530,'RAB Prices Short'!$E:$E,'All Prices combined'!$G530),IF($B530="RAB Long",SUMIFS('RAB Prices Long'!BS:BS,'RAB Prices Long'!$B:$B,'All Prices combined'!$D530,'RAB Prices Long'!$E:$E,'All Prices combined'!$G530)))),2)</f>
        <v>11.09</v>
      </c>
      <c r="BQ530" s="2">
        <f>ROUND(IF($B530="Annuity",SUMIFS('Annuity Prices'!BT:BT,'Annuity Prices'!$B:$B,$D530,'Annuity Prices'!$E:$E,$G530),IF($B530="RAB Short",SUMIFS('RAB Prices Short'!BT:BT,'RAB Prices Short'!$B:$B,'All Prices combined'!$D530,'RAB Prices Short'!$E:$E,'All Prices combined'!$G530),IF($B530="RAB Long",SUMIFS('RAB Prices Long'!BT:BT,'RAB Prices Long'!$B:$B,'All Prices combined'!$D530,'RAB Prices Long'!$E:$E,'All Prices combined'!$G530)))),2)</f>
        <v>11.37</v>
      </c>
      <c r="BR530" s="2">
        <f>ROUND(IF($B530="Annuity",SUMIFS('Annuity Prices'!BU:BU,'Annuity Prices'!$B:$B,$D530,'Annuity Prices'!$E:$E,$G530),IF($B530="RAB Short",SUMIFS('RAB Prices Short'!BU:BU,'RAB Prices Short'!$B:$B,'All Prices combined'!$D530,'RAB Prices Short'!$E:$E,'All Prices combined'!$G530),IF($B530="RAB Long",SUMIFS('RAB Prices Long'!BU:BU,'RAB Prices Long'!$B:$B,'All Prices combined'!$D530,'RAB Prices Long'!$E:$E,'All Prices combined'!$G530)))),2)</f>
        <v>12.32</v>
      </c>
      <c r="BS530" s="2">
        <f>ROUND(IF($B530="Annuity",SUMIFS('Annuity Prices'!BV:BV,'Annuity Prices'!$B:$B,$D530,'Annuity Prices'!$E:$E,$G530),IF($B530="RAB Short",SUMIFS('RAB Prices Short'!BV:BV,'RAB Prices Short'!$B:$B,'All Prices combined'!$D530,'RAB Prices Short'!$E:$E,'All Prices combined'!$G530),IF($B530="RAB Long",SUMIFS('RAB Prices Long'!BV:BV,'RAB Prices Long'!$B:$B,'All Prices combined'!$D530,'RAB Prices Long'!$E:$E,'All Prices combined'!$G530)))),2)</f>
        <v>12.63</v>
      </c>
      <c r="BT530" s="2">
        <f>ROUND(IF($B530="Annuity",SUMIFS('Annuity Prices'!BW:BW,'Annuity Prices'!$B:$B,$D530,'Annuity Prices'!$E:$E,$G530),IF($B530="RAB Short",SUMIFS('RAB Prices Short'!BW:BW,'RAB Prices Short'!$B:$B,'All Prices combined'!$D530,'RAB Prices Short'!$E:$E,'All Prices combined'!$G530),IF($B530="RAB Long",SUMIFS('RAB Prices Long'!BW:BW,'RAB Prices Long'!$B:$B,'All Prices combined'!$D530,'RAB Prices Long'!$E:$E,'All Prices combined'!$G530)))),2)</f>
        <v>12.94</v>
      </c>
      <c r="BU530" s="2">
        <f>ROUND(IF($B530="Annuity",SUMIFS('Annuity Prices'!BX:BX,'Annuity Prices'!$B:$B,$D530,'Annuity Prices'!$E:$E,$G530),IF($B530="RAB Short",SUMIFS('RAB Prices Short'!BX:BX,'RAB Prices Short'!$B:$B,'All Prices combined'!$D530,'RAB Prices Short'!$E:$E,'All Prices combined'!$G530),IF($B530="RAB Long",SUMIFS('RAB Prices Long'!BX:BX,'RAB Prices Long'!$B:$B,'All Prices combined'!$D530,'RAB Prices Long'!$E:$E,'All Prices combined'!$G530)))),2)</f>
        <v>13.27</v>
      </c>
    </row>
    <row r="531" spans="2:73" x14ac:dyDescent="0.25">
      <c r="B531" t="s">
        <v>45</v>
      </c>
      <c r="C531">
        <v>25</v>
      </c>
      <c r="D531" t="s">
        <v>206</v>
      </c>
      <c r="E531" t="s">
        <v>203</v>
      </c>
      <c r="F531">
        <v>25</v>
      </c>
      <c r="G531" t="s">
        <v>40</v>
      </c>
      <c r="I531" s="2">
        <f>ROUND(IF($B531="Annuity",SUMIFS('Annuity Prices'!L:L,'Annuity Prices'!$B:$B,$D531,'Annuity Prices'!$E:$E,$G531),IF($B531="RAB Short",SUMIFS('RAB Prices Short'!L:L,'RAB Prices Short'!$B:$B,'All Prices combined'!$D531,'RAB Prices Short'!$E:$E,'All Prices combined'!$G531),IF($B531="RAB Long",SUMIFS('RAB Prices Long'!L:L,'RAB Prices Long'!$B:$B,'All Prices combined'!$D531,'RAB Prices Long'!$E:$E,'All Prices combined'!$G531)))),2)</f>
        <v>0</v>
      </c>
      <c r="J531" s="2">
        <f>ROUND(IF($B531="Annuity",SUMIFS('Annuity Prices'!M:M,'Annuity Prices'!$B:$B,$D531,'Annuity Prices'!$E:$E,$G531),IF($B531="RAB Short",SUMIFS('RAB Prices Short'!M:M,'RAB Prices Short'!$B:$B,'All Prices combined'!$D531,'RAB Prices Short'!$E:$E,'All Prices combined'!$G531),IF($B531="RAB Long",SUMIFS('RAB Prices Long'!M:M,'RAB Prices Long'!$B:$B,'All Prices combined'!$D531,'RAB Prices Long'!$E:$E,'All Prices combined'!$G531)))),2)</f>
        <v>0</v>
      </c>
      <c r="K531" s="2">
        <f>ROUND(IF($B531="Annuity",SUMIFS('Annuity Prices'!N:N,'Annuity Prices'!$B:$B,$D531,'Annuity Prices'!$E:$E,$G531),IF($B531="RAB Short",SUMIFS('RAB Prices Short'!N:N,'RAB Prices Short'!$B:$B,'All Prices combined'!$D531,'RAB Prices Short'!$E:$E,'All Prices combined'!$G531),IF($B531="RAB Long",SUMIFS('RAB Prices Long'!N:N,'RAB Prices Long'!$B:$B,'All Prices combined'!$D531,'RAB Prices Long'!$E:$E,'All Prices combined'!$G531)))),2)</f>
        <v>0.81</v>
      </c>
      <c r="L531" s="2">
        <f>ROUND(IF($B531="Annuity",SUMIFS('Annuity Prices'!O:O,'Annuity Prices'!$B:$B,$D531,'Annuity Prices'!$E:$E,$G531),IF($B531="RAB Short",SUMIFS('RAB Prices Short'!O:O,'RAB Prices Short'!$B:$B,'All Prices combined'!$D531,'RAB Prices Short'!$E:$E,'All Prices combined'!$G531),IF($B531="RAB Long",SUMIFS('RAB Prices Long'!O:O,'RAB Prices Long'!$B:$B,'All Prices combined'!$D531,'RAB Prices Long'!$E:$E,'All Prices combined'!$G531)))),2)</f>
        <v>0.83</v>
      </c>
      <c r="M531" s="2">
        <f>ROUND(IF($B531="Annuity",SUMIFS('Annuity Prices'!P:P,'Annuity Prices'!$B:$B,$D531,'Annuity Prices'!$E:$E,$G531),IF($B531="RAB Short",SUMIFS('RAB Prices Short'!P:P,'RAB Prices Short'!$B:$B,'All Prices combined'!$D531,'RAB Prices Short'!$E:$E,'All Prices combined'!$G531),IF($B531="RAB Long",SUMIFS('RAB Prices Long'!P:P,'RAB Prices Long'!$B:$B,'All Prices combined'!$D531,'RAB Prices Long'!$E:$E,'All Prices combined'!$G531)))),2)</f>
        <v>0.85</v>
      </c>
      <c r="N531" s="2">
        <f>ROUND(IF($B531="Annuity",SUMIFS('Annuity Prices'!Q:Q,'Annuity Prices'!$B:$B,$D531,'Annuity Prices'!$E:$E,$G531),IF($B531="RAB Short",SUMIFS('RAB Prices Short'!Q:Q,'RAB Prices Short'!$B:$B,'All Prices combined'!$D531,'RAB Prices Short'!$E:$E,'All Prices combined'!$G531),IF($B531="RAB Long",SUMIFS('RAB Prices Long'!Q:Q,'RAB Prices Long'!$B:$B,'All Prices combined'!$D531,'RAB Prices Long'!$E:$E,'All Prices combined'!$G531)))),2)</f>
        <v>0.87</v>
      </c>
      <c r="O531" s="2">
        <f>ROUND(IF($B531="Annuity",SUMIFS('Annuity Prices'!R:R,'Annuity Prices'!$B:$B,$D531,'Annuity Prices'!$E:$E,$G531),IF($B531="RAB Short",SUMIFS('RAB Prices Short'!R:R,'RAB Prices Short'!$B:$B,'All Prices combined'!$D531,'RAB Prices Short'!$E:$E,'All Prices combined'!$G531),IF($B531="RAB Long",SUMIFS('RAB Prices Long'!R:R,'RAB Prices Long'!$B:$B,'All Prices combined'!$D531,'RAB Prices Long'!$E:$E,'All Prices combined'!$G531)))),2)</f>
        <v>0.9</v>
      </c>
      <c r="P531" s="2">
        <f>ROUND(IF($B531="Annuity",SUMIFS('Annuity Prices'!S:S,'Annuity Prices'!$B:$B,$D531,'Annuity Prices'!$E:$E,$G531),IF($B531="RAB Short",SUMIFS('RAB Prices Short'!S:S,'RAB Prices Short'!$B:$B,'All Prices combined'!$D531,'RAB Prices Short'!$E:$E,'All Prices combined'!$G531),IF($B531="RAB Long",SUMIFS('RAB Prices Long'!S:S,'RAB Prices Long'!$B:$B,'All Prices combined'!$D531,'RAB Prices Long'!$E:$E,'All Prices combined'!$G531)))),2)</f>
        <v>0.92</v>
      </c>
      <c r="Q531" s="2">
        <f>ROUND(IF($B531="Annuity",SUMIFS('Annuity Prices'!T:T,'Annuity Prices'!$B:$B,$D531,'Annuity Prices'!$E:$E,$G531),IF($B531="RAB Short",SUMIFS('RAB Prices Short'!T:T,'RAB Prices Short'!$B:$B,'All Prices combined'!$D531,'RAB Prices Short'!$E:$E,'All Prices combined'!$G531),IF($B531="RAB Long",SUMIFS('RAB Prices Long'!T:T,'RAB Prices Long'!$B:$B,'All Prices combined'!$D531,'RAB Prices Long'!$E:$E,'All Prices combined'!$G531)))),2)</f>
        <v>0.94</v>
      </c>
      <c r="R531" s="2">
        <f>ROUND(IF($B531="Annuity",SUMIFS('Annuity Prices'!U:U,'Annuity Prices'!$B:$B,$D531,'Annuity Prices'!$E:$E,$G531),IF($B531="RAB Short",SUMIFS('RAB Prices Short'!U:U,'RAB Prices Short'!$B:$B,'All Prices combined'!$D531,'RAB Prices Short'!$E:$E,'All Prices combined'!$G531),IF($B531="RAB Long",SUMIFS('RAB Prices Long'!U:U,'RAB Prices Long'!$B:$B,'All Prices combined'!$D531,'RAB Prices Long'!$E:$E,'All Prices combined'!$G531)))),2)</f>
        <v>0.96</v>
      </c>
      <c r="S531" s="2">
        <f>ROUND(IF($B531="Annuity",SUMIFS('Annuity Prices'!V:V,'Annuity Prices'!$B:$B,$D531,'Annuity Prices'!$E:$E,$G531),IF($B531="RAB Short",SUMIFS('RAB Prices Short'!V:V,'RAB Prices Short'!$B:$B,'All Prices combined'!$D531,'RAB Prices Short'!$E:$E,'All Prices combined'!$G531),IF($B531="RAB Long",SUMIFS('RAB Prices Long'!V:V,'RAB Prices Long'!$B:$B,'All Prices combined'!$D531,'RAB Prices Long'!$E:$E,'All Prices combined'!$G531)))),2)</f>
        <v>0.98</v>
      </c>
      <c r="T531" s="2">
        <f>ROUND(IF($B531="Annuity",SUMIFS('Annuity Prices'!W:W,'Annuity Prices'!$B:$B,$D531,'Annuity Prices'!$E:$E,$G531),IF($B531="RAB Short",SUMIFS('RAB Prices Short'!W:W,'RAB Prices Short'!$B:$B,'All Prices combined'!$D531,'RAB Prices Short'!$E:$E,'All Prices combined'!$G531),IF($B531="RAB Long",SUMIFS('RAB Prices Long'!W:W,'RAB Prices Long'!$B:$B,'All Prices combined'!$D531,'RAB Prices Long'!$E:$E,'All Prices combined'!$G531)))),2)</f>
        <v>1.01</v>
      </c>
      <c r="U531" s="2">
        <f>ROUND(IF($B531="Annuity",SUMIFS('Annuity Prices'!X:X,'Annuity Prices'!$B:$B,$D531,'Annuity Prices'!$E:$E,$G531),IF($B531="RAB Short",SUMIFS('RAB Prices Short'!X:X,'RAB Prices Short'!$B:$B,'All Prices combined'!$D531,'RAB Prices Short'!$E:$E,'All Prices combined'!$G531),IF($B531="RAB Long",SUMIFS('RAB Prices Long'!X:X,'RAB Prices Long'!$B:$B,'All Prices combined'!$D531,'RAB Prices Long'!$E:$E,'All Prices combined'!$G531)))),2)</f>
        <v>1.03</v>
      </c>
      <c r="V531" s="2">
        <f>ROUND(IF($B531="Annuity",SUMIFS('Annuity Prices'!Y:Y,'Annuity Prices'!$B:$B,$D531,'Annuity Prices'!$E:$E,$G531),IF($B531="RAB Short",SUMIFS('RAB Prices Short'!Y:Y,'RAB Prices Short'!$B:$B,'All Prices combined'!$D531,'RAB Prices Short'!$E:$E,'All Prices combined'!$G531),IF($B531="RAB Long",SUMIFS('RAB Prices Long'!Y:Y,'RAB Prices Long'!$B:$B,'All Prices combined'!$D531,'RAB Prices Long'!$E:$E,'All Prices combined'!$G531)))),2)</f>
        <v>1.05</v>
      </c>
      <c r="W531" s="2">
        <f>ROUND(IF($B531="Annuity",SUMIFS('Annuity Prices'!Z:Z,'Annuity Prices'!$B:$B,$D531,'Annuity Prices'!$E:$E,$G531),IF($B531="RAB Short",SUMIFS('RAB Prices Short'!Z:Z,'RAB Prices Short'!$B:$B,'All Prices combined'!$D531,'RAB Prices Short'!$E:$E,'All Prices combined'!$G531),IF($B531="RAB Long",SUMIFS('RAB Prices Long'!Z:Z,'RAB Prices Long'!$B:$B,'All Prices combined'!$D531,'RAB Prices Long'!$E:$E,'All Prices combined'!$G531)))),2)</f>
        <v>1.08</v>
      </c>
      <c r="X531" s="2">
        <f>ROUND(IF($B531="Annuity",SUMIFS('Annuity Prices'!AA:AA,'Annuity Prices'!$B:$B,$D531,'Annuity Prices'!$E:$E,$G531),IF($B531="RAB Short",SUMIFS('RAB Prices Short'!AA:AA,'RAB Prices Short'!$B:$B,'All Prices combined'!$D531,'RAB Prices Short'!$E:$E,'All Prices combined'!$G531),IF($B531="RAB Long",SUMIFS('RAB Prices Long'!AA:AA,'RAB Prices Long'!$B:$B,'All Prices combined'!$D531,'RAB Prices Long'!$E:$E,'All Prices combined'!$G531)))),2)</f>
        <v>1.1100000000000001</v>
      </c>
      <c r="Y531" s="2">
        <f>ROUND(IF($B531="Annuity",SUMIFS('Annuity Prices'!AB:AB,'Annuity Prices'!$B:$B,$D531,'Annuity Prices'!$E:$E,$G531),IF($B531="RAB Short",SUMIFS('RAB Prices Short'!AB:AB,'RAB Prices Short'!$B:$B,'All Prices combined'!$D531,'RAB Prices Short'!$E:$E,'All Prices combined'!$G531),IF($B531="RAB Long",SUMIFS('RAB Prices Long'!AB:AB,'RAB Prices Long'!$B:$B,'All Prices combined'!$D531,'RAB Prices Long'!$E:$E,'All Prices combined'!$G531)))),2)</f>
        <v>1.1299999999999999</v>
      </c>
      <c r="Z531" s="2">
        <f>ROUND(IF($B531="Annuity",SUMIFS('Annuity Prices'!AC:AC,'Annuity Prices'!$B:$B,$D531,'Annuity Prices'!$E:$E,$G531),IF($B531="RAB Short",SUMIFS('RAB Prices Short'!AC:AC,'RAB Prices Short'!$B:$B,'All Prices combined'!$D531,'RAB Prices Short'!$E:$E,'All Prices combined'!$G531),IF($B531="RAB Long",SUMIFS('RAB Prices Long'!AC:AC,'RAB Prices Long'!$B:$B,'All Prices combined'!$D531,'RAB Prices Long'!$E:$E,'All Prices combined'!$G531)))),2)</f>
        <v>1.1599999999999999</v>
      </c>
      <c r="AA531" s="2">
        <f>ROUND(IF($B531="Annuity",SUMIFS('Annuity Prices'!AD:AD,'Annuity Prices'!$B:$B,$D531,'Annuity Prices'!$E:$E,$G531),IF($B531="RAB Short",SUMIFS('RAB Prices Short'!AD:AD,'RAB Prices Short'!$B:$B,'All Prices combined'!$D531,'RAB Prices Short'!$E:$E,'All Prices combined'!$G531),IF($B531="RAB Long",SUMIFS('RAB Prices Long'!AD:AD,'RAB Prices Long'!$B:$B,'All Prices combined'!$D531,'RAB Prices Long'!$E:$E,'All Prices combined'!$G531)))),2)</f>
        <v>1.19</v>
      </c>
      <c r="AB531" s="2">
        <f>ROUND(IF($B531="Annuity",SUMIFS('Annuity Prices'!AE:AE,'Annuity Prices'!$B:$B,$D531,'Annuity Prices'!$E:$E,$G531),IF($B531="RAB Short",SUMIFS('RAB Prices Short'!AE:AE,'RAB Prices Short'!$B:$B,'All Prices combined'!$D531,'RAB Prices Short'!$E:$E,'All Prices combined'!$G531),IF($B531="RAB Long",SUMIFS('RAB Prices Long'!AE:AE,'RAB Prices Long'!$B:$B,'All Prices combined'!$D531,'RAB Prices Long'!$E:$E,'All Prices combined'!$G531)))),2)</f>
        <v>1.22</v>
      </c>
      <c r="AC531" s="2">
        <f>ROUND(IF($B531="Annuity",SUMIFS('Annuity Prices'!AF:AF,'Annuity Prices'!$B:$B,$D531,'Annuity Prices'!$E:$E,$G531),IF($B531="RAB Short",SUMIFS('RAB Prices Short'!AF:AF,'RAB Prices Short'!$B:$B,'All Prices combined'!$D531,'RAB Prices Short'!$E:$E,'All Prices combined'!$G531),IF($B531="RAB Long",SUMIFS('RAB Prices Long'!AF:AF,'RAB Prices Long'!$B:$B,'All Prices combined'!$D531,'RAB Prices Long'!$E:$E,'All Prices combined'!$G531)))),2)</f>
        <v>1.24</v>
      </c>
      <c r="AD531" s="2">
        <f>ROUND(IF($B531="Annuity",SUMIFS('Annuity Prices'!AG:AG,'Annuity Prices'!$B:$B,$D531,'Annuity Prices'!$E:$E,$G531),IF($B531="RAB Short",SUMIFS('RAB Prices Short'!AG:AG,'RAB Prices Short'!$B:$B,'All Prices combined'!$D531,'RAB Prices Short'!$E:$E,'All Prices combined'!$G531),IF($B531="RAB Long",SUMIFS('RAB Prices Long'!AG:AG,'RAB Prices Long'!$B:$B,'All Prices combined'!$D531,'RAB Prices Long'!$E:$E,'All Prices combined'!$G531)))),2)</f>
        <v>1.27</v>
      </c>
      <c r="AE531" s="2">
        <f>ROUND(IF($B531="Annuity",SUMIFS('Annuity Prices'!AH:AH,'Annuity Prices'!$B:$B,$D531,'Annuity Prices'!$E:$E,$G531),IF($B531="RAB Short",SUMIFS('RAB Prices Short'!AH:AH,'RAB Prices Short'!$B:$B,'All Prices combined'!$D531,'RAB Prices Short'!$E:$E,'All Prices combined'!$G531),IF($B531="RAB Long",SUMIFS('RAB Prices Long'!AH:AH,'RAB Prices Long'!$B:$B,'All Prices combined'!$D531,'RAB Prices Long'!$E:$E,'All Prices combined'!$G531)))),2)</f>
        <v>1.3</v>
      </c>
      <c r="AF531" s="2">
        <f>ROUND(IF($B531="Annuity",SUMIFS('Annuity Prices'!AI:AI,'Annuity Prices'!$B:$B,$D531,'Annuity Prices'!$E:$E,$G531),IF($B531="RAB Short",SUMIFS('RAB Prices Short'!AI:AI,'RAB Prices Short'!$B:$B,'All Prices combined'!$D531,'RAB Prices Short'!$E:$E,'All Prices combined'!$G531),IF($B531="RAB Long",SUMIFS('RAB Prices Long'!AI:AI,'RAB Prices Long'!$B:$B,'All Prices combined'!$D531,'RAB Prices Long'!$E:$E,'All Prices combined'!$G531)))),2)</f>
        <v>1.34</v>
      </c>
      <c r="AG531" s="2">
        <f>ROUND(IF($B531="Annuity",SUMIFS('Annuity Prices'!AJ:AJ,'Annuity Prices'!$B:$B,$D531,'Annuity Prices'!$E:$E,$G531),IF($B531="RAB Short",SUMIFS('RAB Prices Short'!AJ:AJ,'RAB Prices Short'!$B:$B,'All Prices combined'!$D531,'RAB Prices Short'!$E:$E,'All Prices combined'!$G531),IF($B531="RAB Long",SUMIFS('RAB Prices Long'!AJ:AJ,'RAB Prices Long'!$B:$B,'All Prices combined'!$D531,'RAB Prices Long'!$E:$E,'All Prices combined'!$G531)))),2)</f>
        <v>1.36</v>
      </c>
      <c r="AH531" s="2">
        <f>ROUND(IF($B531="Annuity",SUMIFS('Annuity Prices'!AK:AK,'Annuity Prices'!$B:$B,$D531,'Annuity Prices'!$E:$E,$G531),IF($B531="RAB Short",SUMIFS('RAB Prices Short'!AK:AK,'RAB Prices Short'!$B:$B,'All Prices combined'!$D531,'RAB Prices Short'!$E:$E,'All Prices combined'!$G531),IF($B531="RAB Long",SUMIFS('RAB Prices Long'!AK:AK,'RAB Prices Long'!$B:$B,'All Prices combined'!$D531,'RAB Prices Long'!$E:$E,'All Prices combined'!$G531)))),2)</f>
        <v>1.4</v>
      </c>
      <c r="AI531" s="2">
        <f>ROUND(IF($B531="Annuity",SUMIFS('Annuity Prices'!AL:AL,'Annuity Prices'!$B:$B,$D531,'Annuity Prices'!$E:$E,$G531),IF($B531="RAB Short",SUMIFS('RAB Prices Short'!AL:AL,'RAB Prices Short'!$B:$B,'All Prices combined'!$D531,'RAB Prices Short'!$E:$E,'All Prices combined'!$G531),IF($B531="RAB Long",SUMIFS('RAB Prices Long'!AL:AL,'RAB Prices Long'!$B:$B,'All Prices combined'!$D531,'RAB Prices Long'!$E:$E,'All Prices combined'!$G531)))),2)</f>
        <v>1.43</v>
      </c>
      <c r="AJ531" s="2">
        <f>ROUND(IF($B531="Annuity",SUMIFS('Annuity Prices'!AM:AM,'Annuity Prices'!$B:$B,$D531,'Annuity Prices'!$E:$E,$G531),IF($B531="RAB Short",SUMIFS('RAB Prices Short'!AM:AM,'RAB Prices Short'!$B:$B,'All Prices combined'!$D531,'RAB Prices Short'!$E:$E,'All Prices combined'!$G531),IF($B531="RAB Long",SUMIFS('RAB Prices Long'!AM:AM,'RAB Prices Long'!$B:$B,'All Prices combined'!$D531,'RAB Prices Long'!$E:$E,'All Prices combined'!$G531)))),2)</f>
        <v>1.47</v>
      </c>
      <c r="AK531" s="2">
        <f>ROUND(IF($B531="Annuity",SUMIFS('Annuity Prices'!AN:AN,'Annuity Prices'!$B:$B,$D531,'Annuity Prices'!$E:$E,$G531),IF($B531="RAB Short",SUMIFS('RAB Prices Short'!AN:AN,'RAB Prices Short'!$B:$B,'All Prices combined'!$D531,'RAB Prices Short'!$E:$E,'All Prices combined'!$G531),IF($B531="RAB Long",SUMIFS('RAB Prices Long'!AN:AN,'RAB Prices Long'!$B:$B,'All Prices combined'!$D531,'RAB Prices Long'!$E:$E,'All Prices combined'!$G531)))),2)</f>
        <v>1.5</v>
      </c>
      <c r="AL531" s="2">
        <f>ROUND(IF($B531="Annuity",SUMIFS('Annuity Prices'!AO:AO,'Annuity Prices'!$B:$B,$D531,'Annuity Prices'!$E:$E,$G531),IF($B531="RAB Short",SUMIFS('RAB Prices Short'!AO:AO,'RAB Prices Short'!$B:$B,'All Prices combined'!$D531,'RAB Prices Short'!$E:$E,'All Prices combined'!$G531),IF($B531="RAB Long",SUMIFS('RAB Prices Long'!AO:AO,'RAB Prices Long'!$B:$B,'All Prices combined'!$D531,'RAB Prices Long'!$E:$E,'All Prices combined'!$G531)))),2)</f>
        <v>1.53</v>
      </c>
      <c r="AM531" s="2">
        <f>ROUND(IF($B531="Annuity",SUMIFS('Annuity Prices'!AP:AP,'Annuity Prices'!$B:$B,$D531,'Annuity Prices'!$E:$E,$G531),IF($B531="RAB Short",SUMIFS('RAB Prices Short'!AP:AP,'RAB Prices Short'!$B:$B,'All Prices combined'!$D531,'RAB Prices Short'!$E:$E,'All Prices combined'!$G531),IF($B531="RAB Long",SUMIFS('RAB Prices Long'!AP:AP,'RAB Prices Long'!$B:$B,'All Prices combined'!$D531,'RAB Prices Long'!$E:$E,'All Prices combined'!$G531)))),2)</f>
        <v>1.57</v>
      </c>
      <c r="AN531" s="2">
        <f>ROUND(IF($B531="Annuity",SUMIFS('Annuity Prices'!AQ:AQ,'Annuity Prices'!$B:$B,$D531,'Annuity Prices'!$E:$E,$G531),IF($B531="RAB Short",SUMIFS('RAB Prices Short'!AQ:AQ,'RAB Prices Short'!$B:$B,'All Prices combined'!$D531,'RAB Prices Short'!$E:$E,'All Prices combined'!$G531),IF($B531="RAB Long",SUMIFS('RAB Prices Long'!AQ:AQ,'RAB Prices Long'!$B:$B,'All Prices combined'!$D531,'RAB Prices Long'!$E:$E,'All Prices combined'!$G531)))),2)</f>
        <v>1.61</v>
      </c>
      <c r="AO531" s="2">
        <f>ROUND(IF($B531="Annuity",SUMIFS('Annuity Prices'!AR:AR,'Annuity Prices'!$B:$B,$D531,'Annuity Prices'!$E:$E,$G531),IF($B531="RAB Short",SUMIFS('RAB Prices Short'!AR:AR,'RAB Prices Short'!$B:$B,'All Prices combined'!$D531,'RAB Prices Short'!$E:$E,'All Prices combined'!$G531),IF($B531="RAB Long",SUMIFS('RAB Prices Long'!AR:AR,'RAB Prices Long'!$B:$B,'All Prices combined'!$D531,'RAB Prices Long'!$E:$E,'All Prices combined'!$G531)))),2)</f>
        <v>0</v>
      </c>
      <c r="AP531" s="2">
        <f>ROUND(IF($B531="Annuity",SUMIFS('Annuity Prices'!AS:AS,'Annuity Prices'!$B:$B,$D531,'Annuity Prices'!$E:$E,$G531),IF($B531="RAB Short",SUMIFS('RAB Prices Short'!AS:AS,'RAB Prices Short'!$B:$B,'All Prices combined'!$D531,'RAB Prices Short'!$E:$E,'All Prices combined'!$G531),IF($B531="RAB Long",SUMIFS('RAB Prices Long'!AS:AS,'RAB Prices Long'!$B:$B,'All Prices combined'!$D531,'RAB Prices Long'!$E:$E,'All Prices combined'!$G531)))),2)</f>
        <v>0</v>
      </c>
      <c r="AQ531" s="2">
        <f>ROUND(IF($B531="Annuity",SUMIFS('Annuity Prices'!AT:AT,'Annuity Prices'!$B:$B,$D531,'Annuity Prices'!$E:$E,$G531),IF($B531="RAB Short",SUMIFS('RAB Prices Short'!AT:AT,'RAB Prices Short'!$B:$B,'All Prices combined'!$D531,'RAB Prices Short'!$E:$E,'All Prices combined'!$G531),IF($B531="RAB Long",SUMIFS('RAB Prices Long'!AT:AT,'RAB Prices Long'!$B:$B,'All Prices combined'!$D531,'RAB Prices Long'!$E:$E,'All Prices combined'!$G531)))),2)</f>
        <v>0.79</v>
      </c>
      <c r="AR531" s="2">
        <f>ROUND(IF($B531="Annuity",SUMIFS('Annuity Prices'!AU:AU,'Annuity Prices'!$B:$B,$D531,'Annuity Prices'!$E:$E,$G531),IF($B531="RAB Short",SUMIFS('RAB Prices Short'!AU:AU,'RAB Prices Short'!$B:$B,'All Prices combined'!$D531,'RAB Prices Short'!$E:$E,'All Prices combined'!$G531),IF($B531="RAB Long",SUMIFS('RAB Prices Long'!AU:AU,'RAB Prices Long'!$B:$B,'All Prices combined'!$D531,'RAB Prices Long'!$E:$E,'All Prices combined'!$G531)))),2)</f>
        <v>0.81</v>
      </c>
      <c r="AS531" s="2">
        <f>ROUND(IF($B531="Annuity",SUMIFS('Annuity Prices'!AV:AV,'Annuity Prices'!$B:$B,$D531,'Annuity Prices'!$E:$E,$G531),IF($B531="RAB Short",SUMIFS('RAB Prices Short'!AV:AV,'RAB Prices Short'!$B:$B,'All Prices combined'!$D531,'RAB Prices Short'!$E:$E,'All Prices combined'!$G531),IF($B531="RAB Long",SUMIFS('RAB Prices Long'!AV:AV,'RAB Prices Long'!$B:$B,'All Prices combined'!$D531,'RAB Prices Long'!$E:$E,'All Prices combined'!$G531)))),2)</f>
        <v>0.83</v>
      </c>
      <c r="AT531" s="2">
        <f>ROUND(IF($B531="Annuity",SUMIFS('Annuity Prices'!AW:AW,'Annuity Prices'!$B:$B,$D531,'Annuity Prices'!$E:$E,$G531),IF($B531="RAB Short",SUMIFS('RAB Prices Short'!AW:AW,'RAB Prices Short'!$B:$B,'All Prices combined'!$D531,'RAB Prices Short'!$E:$E,'All Prices combined'!$G531),IF($B531="RAB Long",SUMIFS('RAB Prices Long'!AW:AW,'RAB Prices Long'!$B:$B,'All Prices combined'!$D531,'RAB Prices Long'!$E:$E,'All Prices combined'!$G531)))),2)</f>
        <v>0.85</v>
      </c>
      <c r="AU531" s="2">
        <f>ROUND(IF($B531="Annuity",SUMIFS('Annuity Prices'!AX:AX,'Annuity Prices'!$B:$B,$D531,'Annuity Prices'!$E:$E,$G531),IF($B531="RAB Short",SUMIFS('RAB Prices Short'!AX:AX,'RAB Prices Short'!$B:$B,'All Prices combined'!$D531,'RAB Prices Short'!$E:$E,'All Prices combined'!$G531),IF($B531="RAB Long",SUMIFS('RAB Prices Long'!AX:AX,'RAB Prices Long'!$B:$B,'All Prices combined'!$D531,'RAB Prices Long'!$E:$E,'All Prices combined'!$G531)))),2)</f>
        <v>0.87</v>
      </c>
      <c r="AV531" s="2">
        <f>ROUND(IF($B531="Annuity",SUMIFS('Annuity Prices'!AY:AY,'Annuity Prices'!$B:$B,$D531,'Annuity Prices'!$E:$E,$G531),IF($B531="RAB Short",SUMIFS('RAB Prices Short'!AY:AY,'RAB Prices Short'!$B:$B,'All Prices combined'!$D531,'RAB Prices Short'!$E:$E,'All Prices combined'!$G531),IF($B531="RAB Long",SUMIFS('RAB Prices Long'!AY:AY,'RAB Prices Long'!$B:$B,'All Prices combined'!$D531,'RAB Prices Long'!$E:$E,'All Prices combined'!$G531)))),2)</f>
        <v>0.9</v>
      </c>
      <c r="AW531" s="2">
        <f>ROUND(IF($B531="Annuity",SUMIFS('Annuity Prices'!AZ:AZ,'Annuity Prices'!$B:$B,$D531,'Annuity Prices'!$E:$E,$G531),IF($B531="RAB Short",SUMIFS('RAB Prices Short'!AZ:AZ,'RAB Prices Short'!$B:$B,'All Prices combined'!$D531,'RAB Prices Short'!$E:$E,'All Prices combined'!$G531),IF($B531="RAB Long",SUMIFS('RAB Prices Long'!AZ:AZ,'RAB Prices Long'!$B:$B,'All Prices combined'!$D531,'RAB Prices Long'!$E:$E,'All Prices combined'!$G531)))),2)</f>
        <v>0.92</v>
      </c>
      <c r="AX531" s="2">
        <f>ROUND(IF($B531="Annuity",SUMIFS('Annuity Prices'!BA:BA,'Annuity Prices'!$B:$B,$D531,'Annuity Prices'!$E:$E,$G531),IF($B531="RAB Short",SUMIFS('RAB Prices Short'!BA:BA,'RAB Prices Short'!$B:$B,'All Prices combined'!$D531,'RAB Prices Short'!$E:$E,'All Prices combined'!$G531),IF($B531="RAB Long",SUMIFS('RAB Prices Long'!BA:BA,'RAB Prices Long'!$B:$B,'All Prices combined'!$D531,'RAB Prices Long'!$E:$E,'All Prices combined'!$G531)))),2)</f>
        <v>0.94</v>
      </c>
      <c r="AY531" s="2">
        <f>ROUND(IF($B531="Annuity",SUMIFS('Annuity Prices'!BB:BB,'Annuity Prices'!$B:$B,$D531,'Annuity Prices'!$E:$E,$G531),IF($B531="RAB Short",SUMIFS('RAB Prices Short'!BB:BB,'RAB Prices Short'!$B:$B,'All Prices combined'!$D531,'RAB Prices Short'!$E:$E,'All Prices combined'!$G531),IF($B531="RAB Long",SUMIFS('RAB Prices Long'!BB:BB,'RAB Prices Long'!$B:$B,'All Prices combined'!$D531,'RAB Prices Long'!$E:$E,'All Prices combined'!$G531)))),2)</f>
        <v>0.96</v>
      </c>
      <c r="AZ531" s="2">
        <f>ROUND(IF($B531="Annuity",SUMIFS('Annuity Prices'!BC:BC,'Annuity Prices'!$B:$B,$D531,'Annuity Prices'!$E:$E,$G531),IF($B531="RAB Short",SUMIFS('RAB Prices Short'!BC:BC,'RAB Prices Short'!$B:$B,'All Prices combined'!$D531,'RAB Prices Short'!$E:$E,'All Prices combined'!$G531),IF($B531="RAB Long",SUMIFS('RAB Prices Long'!BC:BC,'RAB Prices Long'!$B:$B,'All Prices combined'!$D531,'RAB Prices Long'!$E:$E,'All Prices combined'!$G531)))),2)</f>
        <v>0.98</v>
      </c>
      <c r="BA531" s="2">
        <f>ROUND(IF($B531="Annuity",SUMIFS('Annuity Prices'!BD:BD,'Annuity Prices'!$B:$B,$D531,'Annuity Prices'!$E:$E,$G531),IF($B531="RAB Short",SUMIFS('RAB Prices Short'!BD:BD,'RAB Prices Short'!$B:$B,'All Prices combined'!$D531,'RAB Prices Short'!$E:$E,'All Prices combined'!$G531),IF($B531="RAB Long",SUMIFS('RAB Prices Long'!BD:BD,'RAB Prices Long'!$B:$B,'All Prices combined'!$D531,'RAB Prices Long'!$E:$E,'All Prices combined'!$G531)))),2)</f>
        <v>1.01</v>
      </c>
      <c r="BB531" s="2">
        <f>ROUND(IF($B531="Annuity",SUMIFS('Annuity Prices'!BE:BE,'Annuity Prices'!$B:$B,$D531,'Annuity Prices'!$E:$E,$G531),IF($B531="RAB Short",SUMIFS('RAB Prices Short'!BE:BE,'RAB Prices Short'!$B:$B,'All Prices combined'!$D531,'RAB Prices Short'!$E:$E,'All Prices combined'!$G531),IF($B531="RAB Long",SUMIFS('RAB Prices Long'!BE:BE,'RAB Prices Long'!$B:$B,'All Prices combined'!$D531,'RAB Prices Long'!$E:$E,'All Prices combined'!$G531)))),2)</f>
        <v>1.03</v>
      </c>
      <c r="BC531" s="2">
        <f>ROUND(IF($B531="Annuity",SUMIFS('Annuity Prices'!BF:BF,'Annuity Prices'!$B:$B,$D531,'Annuity Prices'!$E:$E,$G531),IF($B531="RAB Short",SUMIFS('RAB Prices Short'!BF:BF,'RAB Prices Short'!$B:$B,'All Prices combined'!$D531,'RAB Prices Short'!$E:$E,'All Prices combined'!$G531),IF($B531="RAB Long",SUMIFS('RAB Prices Long'!BF:BF,'RAB Prices Long'!$B:$B,'All Prices combined'!$D531,'RAB Prices Long'!$E:$E,'All Prices combined'!$G531)))),2)</f>
        <v>1.05</v>
      </c>
      <c r="BD531" s="2">
        <f>ROUND(IF($B531="Annuity",SUMIFS('Annuity Prices'!BG:BG,'Annuity Prices'!$B:$B,$D531,'Annuity Prices'!$E:$E,$G531),IF($B531="RAB Short",SUMIFS('RAB Prices Short'!BG:BG,'RAB Prices Short'!$B:$B,'All Prices combined'!$D531,'RAB Prices Short'!$E:$E,'All Prices combined'!$G531),IF($B531="RAB Long",SUMIFS('RAB Prices Long'!BG:BG,'RAB Prices Long'!$B:$B,'All Prices combined'!$D531,'RAB Prices Long'!$E:$E,'All Prices combined'!$G531)))),2)</f>
        <v>1.08</v>
      </c>
      <c r="BE531" s="2">
        <f>ROUND(IF($B531="Annuity",SUMIFS('Annuity Prices'!BH:BH,'Annuity Prices'!$B:$B,$D531,'Annuity Prices'!$E:$E,$G531),IF($B531="RAB Short",SUMIFS('RAB Prices Short'!BH:BH,'RAB Prices Short'!$B:$B,'All Prices combined'!$D531,'RAB Prices Short'!$E:$E,'All Prices combined'!$G531),IF($B531="RAB Long",SUMIFS('RAB Prices Long'!BH:BH,'RAB Prices Long'!$B:$B,'All Prices combined'!$D531,'RAB Prices Long'!$E:$E,'All Prices combined'!$G531)))),2)</f>
        <v>1.1100000000000001</v>
      </c>
      <c r="BF531" s="2">
        <f>ROUND(IF($B531="Annuity",SUMIFS('Annuity Prices'!BI:BI,'Annuity Prices'!$B:$B,$D531,'Annuity Prices'!$E:$E,$G531),IF($B531="RAB Short",SUMIFS('RAB Prices Short'!BI:BI,'RAB Prices Short'!$B:$B,'All Prices combined'!$D531,'RAB Prices Short'!$E:$E,'All Prices combined'!$G531),IF($B531="RAB Long",SUMIFS('RAB Prices Long'!BI:BI,'RAB Prices Long'!$B:$B,'All Prices combined'!$D531,'RAB Prices Long'!$E:$E,'All Prices combined'!$G531)))),2)</f>
        <v>1.1299999999999999</v>
      </c>
      <c r="BG531" s="2">
        <f>ROUND(IF($B531="Annuity",SUMIFS('Annuity Prices'!BJ:BJ,'Annuity Prices'!$B:$B,$D531,'Annuity Prices'!$E:$E,$G531),IF($B531="RAB Short",SUMIFS('RAB Prices Short'!BJ:BJ,'RAB Prices Short'!$B:$B,'All Prices combined'!$D531,'RAB Prices Short'!$E:$E,'All Prices combined'!$G531),IF($B531="RAB Long",SUMIFS('RAB Prices Long'!BJ:BJ,'RAB Prices Long'!$B:$B,'All Prices combined'!$D531,'RAB Prices Long'!$E:$E,'All Prices combined'!$G531)))),2)</f>
        <v>1.1599999999999999</v>
      </c>
      <c r="BH531" s="2">
        <f>ROUND(IF($B531="Annuity",SUMIFS('Annuity Prices'!BK:BK,'Annuity Prices'!$B:$B,$D531,'Annuity Prices'!$E:$E,$G531),IF($B531="RAB Short",SUMIFS('RAB Prices Short'!BK:BK,'RAB Prices Short'!$B:$B,'All Prices combined'!$D531,'RAB Prices Short'!$E:$E,'All Prices combined'!$G531),IF($B531="RAB Long",SUMIFS('RAB Prices Long'!BK:BK,'RAB Prices Long'!$B:$B,'All Prices combined'!$D531,'RAB Prices Long'!$E:$E,'All Prices combined'!$G531)))),2)</f>
        <v>1.19</v>
      </c>
      <c r="BI531" s="2">
        <f>ROUND(IF($B531="Annuity",SUMIFS('Annuity Prices'!BL:BL,'Annuity Prices'!$B:$B,$D531,'Annuity Prices'!$E:$E,$G531),IF($B531="RAB Short",SUMIFS('RAB Prices Short'!BL:BL,'RAB Prices Short'!$B:$B,'All Prices combined'!$D531,'RAB Prices Short'!$E:$E,'All Prices combined'!$G531),IF($B531="RAB Long",SUMIFS('RAB Prices Long'!BL:BL,'RAB Prices Long'!$B:$B,'All Prices combined'!$D531,'RAB Prices Long'!$E:$E,'All Prices combined'!$G531)))),2)</f>
        <v>1.22</v>
      </c>
      <c r="BJ531" s="2">
        <f>ROUND(IF($B531="Annuity",SUMIFS('Annuity Prices'!BM:BM,'Annuity Prices'!$B:$B,$D531,'Annuity Prices'!$E:$E,$G531),IF($B531="RAB Short",SUMIFS('RAB Prices Short'!BM:BM,'RAB Prices Short'!$B:$B,'All Prices combined'!$D531,'RAB Prices Short'!$E:$E,'All Prices combined'!$G531),IF($B531="RAB Long",SUMIFS('RAB Prices Long'!BM:BM,'RAB Prices Long'!$B:$B,'All Prices combined'!$D531,'RAB Prices Long'!$E:$E,'All Prices combined'!$G531)))),2)</f>
        <v>1.24</v>
      </c>
      <c r="BK531" s="2">
        <f>ROUND(IF($B531="Annuity",SUMIFS('Annuity Prices'!BN:BN,'Annuity Prices'!$B:$B,$D531,'Annuity Prices'!$E:$E,$G531),IF($B531="RAB Short",SUMIFS('RAB Prices Short'!BN:BN,'RAB Prices Short'!$B:$B,'All Prices combined'!$D531,'RAB Prices Short'!$E:$E,'All Prices combined'!$G531),IF($B531="RAB Long",SUMIFS('RAB Prices Long'!BN:BN,'RAB Prices Long'!$B:$B,'All Prices combined'!$D531,'RAB Prices Long'!$E:$E,'All Prices combined'!$G531)))),2)</f>
        <v>1.27</v>
      </c>
      <c r="BL531" s="2">
        <f>ROUND(IF($B531="Annuity",SUMIFS('Annuity Prices'!BO:BO,'Annuity Prices'!$B:$B,$D531,'Annuity Prices'!$E:$E,$G531),IF($B531="RAB Short",SUMIFS('RAB Prices Short'!BO:BO,'RAB Prices Short'!$B:$B,'All Prices combined'!$D531,'RAB Prices Short'!$E:$E,'All Prices combined'!$G531),IF($B531="RAB Long",SUMIFS('RAB Prices Long'!BO:BO,'RAB Prices Long'!$B:$B,'All Prices combined'!$D531,'RAB Prices Long'!$E:$E,'All Prices combined'!$G531)))),2)</f>
        <v>1.3</v>
      </c>
      <c r="BM531" s="2">
        <f>ROUND(IF($B531="Annuity",SUMIFS('Annuity Prices'!BP:BP,'Annuity Prices'!$B:$B,$D531,'Annuity Prices'!$E:$E,$G531),IF($B531="RAB Short",SUMIFS('RAB Prices Short'!BP:BP,'RAB Prices Short'!$B:$B,'All Prices combined'!$D531,'RAB Prices Short'!$E:$E,'All Prices combined'!$G531),IF($B531="RAB Long",SUMIFS('RAB Prices Long'!BP:BP,'RAB Prices Long'!$B:$B,'All Prices combined'!$D531,'RAB Prices Long'!$E:$E,'All Prices combined'!$G531)))),2)</f>
        <v>1.34</v>
      </c>
      <c r="BN531" s="2">
        <f>ROUND(IF($B531="Annuity",SUMIFS('Annuity Prices'!BQ:BQ,'Annuity Prices'!$B:$B,$D531,'Annuity Prices'!$E:$E,$G531),IF($B531="RAB Short",SUMIFS('RAB Prices Short'!BQ:BQ,'RAB Prices Short'!$B:$B,'All Prices combined'!$D531,'RAB Prices Short'!$E:$E,'All Prices combined'!$G531),IF($B531="RAB Long",SUMIFS('RAB Prices Long'!BQ:BQ,'RAB Prices Long'!$B:$B,'All Prices combined'!$D531,'RAB Prices Long'!$E:$E,'All Prices combined'!$G531)))),2)</f>
        <v>1.36</v>
      </c>
      <c r="BO531" s="2">
        <f>ROUND(IF($B531="Annuity",SUMIFS('Annuity Prices'!BR:BR,'Annuity Prices'!$B:$B,$D531,'Annuity Prices'!$E:$E,$G531),IF($B531="RAB Short",SUMIFS('RAB Prices Short'!BR:BR,'RAB Prices Short'!$B:$B,'All Prices combined'!$D531,'RAB Prices Short'!$E:$E,'All Prices combined'!$G531),IF($B531="RAB Long",SUMIFS('RAB Prices Long'!BR:BR,'RAB Prices Long'!$B:$B,'All Prices combined'!$D531,'RAB Prices Long'!$E:$E,'All Prices combined'!$G531)))),2)</f>
        <v>1.4</v>
      </c>
      <c r="BP531" s="2">
        <f>ROUND(IF($B531="Annuity",SUMIFS('Annuity Prices'!BS:BS,'Annuity Prices'!$B:$B,$D531,'Annuity Prices'!$E:$E,$G531),IF($B531="RAB Short",SUMIFS('RAB Prices Short'!BS:BS,'RAB Prices Short'!$B:$B,'All Prices combined'!$D531,'RAB Prices Short'!$E:$E,'All Prices combined'!$G531),IF($B531="RAB Long",SUMIFS('RAB Prices Long'!BS:BS,'RAB Prices Long'!$B:$B,'All Prices combined'!$D531,'RAB Prices Long'!$E:$E,'All Prices combined'!$G531)))),2)</f>
        <v>1.43</v>
      </c>
      <c r="BQ531" s="2">
        <f>ROUND(IF($B531="Annuity",SUMIFS('Annuity Prices'!BT:BT,'Annuity Prices'!$B:$B,$D531,'Annuity Prices'!$E:$E,$G531),IF($B531="RAB Short",SUMIFS('RAB Prices Short'!BT:BT,'RAB Prices Short'!$B:$B,'All Prices combined'!$D531,'RAB Prices Short'!$E:$E,'All Prices combined'!$G531),IF($B531="RAB Long",SUMIFS('RAB Prices Long'!BT:BT,'RAB Prices Long'!$B:$B,'All Prices combined'!$D531,'RAB Prices Long'!$E:$E,'All Prices combined'!$G531)))),2)</f>
        <v>1.47</v>
      </c>
      <c r="BR531" s="2">
        <f>ROUND(IF($B531="Annuity",SUMIFS('Annuity Prices'!BU:BU,'Annuity Prices'!$B:$B,$D531,'Annuity Prices'!$E:$E,$G531),IF($B531="RAB Short",SUMIFS('RAB Prices Short'!BU:BU,'RAB Prices Short'!$B:$B,'All Prices combined'!$D531,'RAB Prices Short'!$E:$E,'All Prices combined'!$G531),IF($B531="RAB Long",SUMIFS('RAB Prices Long'!BU:BU,'RAB Prices Long'!$B:$B,'All Prices combined'!$D531,'RAB Prices Long'!$E:$E,'All Prices combined'!$G531)))),2)</f>
        <v>1.5</v>
      </c>
      <c r="BS531" s="2">
        <f>ROUND(IF($B531="Annuity",SUMIFS('Annuity Prices'!BV:BV,'Annuity Prices'!$B:$B,$D531,'Annuity Prices'!$E:$E,$G531),IF($B531="RAB Short",SUMIFS('RAB Prices Short'!BV:BV,'RAB Prices Short'!$B:$B,'All Prices combined'!$D531,'RAB Prices Short'!$E:$E,'All Prices combined'!$G531),IF($B531="RAB Long",SUMIFS('RAB Prices Long'!BV:BV,'RAB Prices Long'!$B:$B,'All Prices combined'!$D531,'RAB Prices Long'!$E:$E,'All Prices combined'!$G531)))),2)</f>
        <v>1.53</v>
      </c>
      <c r="BT531" s="2">
        <f>ROUND(IF($B531="Annuity",SUMIFS('Annuity Prices'!BW:BW,'Annuity Prices'!$B:$B,$D531,'Annuity Prices'!$E:$E,$G531),IF($B531="RAB Short",SUMIFS('RAB Prices Short'!BW:BW,'RAB Prices Short'!$B:$B,'All Prices combined'!$D531,'RAB Prices Short'!$E:$E,'All Prices combined'!$G531),IF($B531="RAB Long",SUMIFS('RAB Prices Long'!BW:BW,'RAB Prices Long'!$B:$B,'All Prices combined'!$D531,'RAB Prices Long'!$E:$E,'All Prices combined'!$G531)))),2)</f>
        <v>1.57</v>
      </c>
      <c r="BU531" s="2">
        <f>ROUND(IF($B531="Annuity",SUMIFS('Annuity Prices'!BX:BX,'Annuity Prices'!$B:$B,$D531,'Annuity Prices'!$E:$E,$G531),IF($B531="RAB Short",SUMIFS('RAB Prices Short'!BX:BX,'RAB Prices Short'!$B:$B,'All Prices combined'!$D531,'RAB Prices Short'!$E:$E,'All Prices combined'!$G531),IF($B531="RAB Long",SUMIFS('RAB Prices Long'!BX:BX,'RAB Prices Long'!$B:$B,'All Prices combined'!$D531,'RAB Prices Long'!$E:$E,'All Prices combined'!$G531)))),2)</f>
        <v>1.61</v>
      </c>
    </row>
    <row r="532" spans="2:73" x14ac:dyDescent="0.25">
      <c r="B532" t="s">
        <v>45</v>
      </c>
      <c r="C532">
        <v>25</v>
      </c>
      <c r="D532" t="s">
        <v>206</v>
      </c>
      <c r="E532" t="s">
        <v>203</v>
      </c>
      <c r="F532">
        <v>25</v>
      </c>
      <c r="G532" t="s">
        <v>42</v>
      </c>
      <c r="I532" s="2">
        <f>ROUND(IF($B532="Annuity",SUMIFS('Annuity Prices'!L:L,'Annuity Prices'!$B:$B,$D532,'Annuity Prices'!$E:$E,$G532),IF($B532="RAB Short",SUMIFS('RAB Prices Short'!L:L,'RAB Prices Short'!$B:$B,'All Prices combined'!$D532,'RAB Prices Short'!$E:$E,'All Prices combined'!$G532),IF($B532="RAB Long",SUMIFS('RAB Prices Long'!L:L,'RAB Prices Long'!$B:$B,'All Prices combined'!$D532,'RAB Prices Long'!$E:$E,'All Prices combined'!$G532)))),2)</f>
        <v>0</v>
      </c>
      <c r="J532" s="2">
        <f>ROUND(IF($B532="Annuity",SUMIFS('Annuity Prices'!M:M,'Annuity Prices'!$B:$B,$D532,'Annuity Prices'!$E:$E,$G532),IF($B532="RAB Short",SUMIFS('RAB Prices Short'!M:M,'RAB Prices Short'!$B:$B,'All Prices combined'!$D532,'RAB Prices Short'!$E:$E,'All Prices combined'!$G532),IF($B532="RAB Long",SUMIFS('RAB Prices Long'!M:M,'RAB Prices Long'!$B:$B,'All Prices combined'!$D532,'RAB Prices Long'!$E:$E,'All Prices combined'!$G532)))),2)</f>
        <v>0</v>
      </c>
      <c r="K532" s="2">
        <f>ROUND(IF($B532="Annuity",SUMIFS('Annuity Prices'!N:N,'Annuity Prices'!$B:$B,$D532,'Annuity Prices'!$E:$E,$G532),IF($B532="RAB Short",SUMIFS('RAB Prices Short'!N:N,'RAB Prices Short'!$B:$B,'All Prices combined'!$D532,'RAB Prices Short'!$E:$E,'All Prices combined'!$G532),IF($B532="RAB Long",SUMIFS('RAB Prices Long'!N:N,'RAB Prices Long'!$B:$B,'All Prices combined'!$D532,'RAB Prices Long'!$E:$E,'All Prices combined'!$G532)))),2)</f>
        <v>43.8</v>
      </c>
      <c r="L532" s="2">
        <f>ROUND(IF($B532="Annuity",SUMIFS('Annuity Prices'!O:O,'Annuity Prices'!$B:$B,$D532,'Annuity Prices'!$E:$E,$G532),IF($B532="RAB Short",SUMIFS('RAB Prices Short'!O:O,'RAB Prices Short'!$B:$B,'All Prices combined'!$D532,'RAB Prices Short'!$E:$E,'All Prices combined'!$G532),IF($B532="RAB Long",SUMIFS('RAB Prices Long'!O:O,'RAB Prices Long'!$B:$B,'All Prices combined'!$D532,'RAB Prices Long'!$E:$E,'All Prices combined'!$G532)))),2)</f>
        <v>45.06</v>
      </c>
      <c r="M532" s="2">
        <f>ROUND(IF($B532="Annuity",SUMIFS('Annuity Prices'!P:P,'Annuity Prices'!$B:$B,$D532,'Annuity Prices'!$E:$E,$G532),IF($B532="RAB Short",SUMIFS('RAB Prices Short'!P:P,'RAB Prices Short'!$B:$B,'All Prices combined'!$D532,'RAB Prices Short'!$E:$E,'All Prices combined'!$G532),IF($B532="RAB Long",SUMIFS('RAB Prices Long'!P:P,'RAB Prices Long'!$B:$B,'All Prices combined'!$D532,'RAB Prices Long'!$E:$E,'All Prices combined'!$G532)))),2)</f>
        <v>49.32</v>
      </c>
      <c r="N532" s="2">
        <f>ROUND(IF($B532="Annuity",SUMIFS('Annuity Prices'!Q:Q,'Annuity Prices'!$B:$B,$D532,'Annuity Prices'!$E:$E,$G532),IF($B532="RAB Short",SUMIFS('RAB Prices Short'!Q:Q,'RAB Prices Short'!$B:$B,'All Prices combined'!$D532,'RAB Prices Short'!$E:$E,'All Prices combined'!$G532),IF($B532="RAB Long",SUMIFS('RAB Prices Long'!Q:Q,'RAB Prices Long'!$B:$B,'All Prices combined'!$D532,'RAB Prices Long'!$E:$E,'All Prices combined'!$G532)))),2)</f>
        <v>50.55</v>
      </c>
      <c r="O532" s="2">
        <f>ROUND(IF($B532="Annuity",SUMIFS('Annuity Prices'!R:R,'Annuity Prices'!$B:$B,$D532,'Annuity Prices'!$E:$E,$G532),IF($B532="RAB Short",SUMIFS('RAB Prices Short'!R:R,'RAB Prices Short'!$B:$B,'All Prices combined'!$D532,'RAB Prices Short'!$E:$E,'All Prices combined'!$G532),IF($B532="RAB Long",SUMIFS('RAB Prices Long'!R:R,'RAB Prices Long'!$B:$B,'All Prices combined'!$D532,'RAB Prices Long'!$E:$E,'All Prices combined'!$G532)))),2)</f>
        <v>51.81</v>
      </c>
      <c r="P532" s="2">
        <f>ROUND(IF($B532="Annuity",SUMIFS('Annuity Prices'!S:S,'Annuity Prices'!$B:$B,$D532,'Annuity Prices'!$E:$E,$G532),IF($B532="RAB Short",SUMIFS('RAB Prices Short'!S:S,'RAB Prices Short'!$B:$B,'All Prices combined'!$D532,'RAB Prices Short'!$E:$E,'All Prices combined'!$G532),IF($B532="RAB Long",SUMIFS('RAB Prices Long'!S:S,'RAB Prices Long'!$B:$B,'All Prices combined'!$D532,'RAB Prices Long'!$E:$E,'All Prices combined'!$G532)))),2)</f>
        <v>53.11</v>
      </c>
      <c r="Q532" s="2">
        <f>ROUND(IF($B532="Annuity",SUMIFS('Annuity Prices'!T:T,'Annuity Prices'!$B:$B,$D532,'Annuity Prices'!$E:$E,$G532),IF($B532="RAB Short",SUMIFS('RAB Prices Short'!T:T,'RAB Prices Short'!$B:$B,'All Prices combined'!$D532,'RAB Prices Short'!$E:$E,'All Prices combined'!$G532),IF($B532="RAB Long",SUMIFS('RAB Prices Long'!T:T,'RAB Prices Long'!$B:$B,'All Prices combined'!$D532,'RAB Prices Long'!$E:$E,'All Prices combined'!$G532)))),2)</f>
        <v>57.02</v>
      </c>
      <c r="R532" s="2">
        <f>ROUND(IF($B532="Annuity",SUMIFS('Annuity Prices'!U:U,'Annuity Prices'!$B:$B,$D532,'Annuity Prices'!$E:$E,$G532),IF($B532="RAB Short",SUMIFS('RAB Prices Short'!U:U,'RAB Prices Short'!$B:$B,'All Prices combined'!$D532,'RAB Prices Short'!$E:$E,'All Prices combined'!$G532),IF($B532="RAB Long",SUMIFS('RAB Prices Long'!U:U,'RAB Prices Long'!$B:$B,'All Prices combined'!$D532,'RAB Prices Long'!$E:$E,'All Prices combined'!$G532)))),2)</f>
        <v>58.45</v>
      </c>
      <c r="S532" s="2">
        <f>ROUND(IF($B532="Annuity",SUMIFS('Annuity Prices'!V:V,'Annuity Prices'!$B:$B,$D532,'Annuity Prices'!$E:$E,$G532),IF($B532="RAB Short",SUMIFS('RAB Prices Short'!V:V,'RAB Prices Short'!$B:$B,'All Prices combined'!$D532,'RAB Prices Short'!$E:$E,'All Prices combined'!$G532),IF($B532="RAB Long",SUMIFS('RAB Prices Long'!V:V,'RAB Prices Long'!$B:$B,'All Prices combined'!$D532,'RAB Prices Long'!$E:$E,'All Prices combined'!$G532)))),2)</f>
        <v>59.91</v>
      </c>
      <c r="T532" s="2">
        <f>ROUND(IF($B532="Annuity",SUMIFS('Annuity Prices'!W:W,'Annuity Prices'!$B:$B,$D532,'Annuity Prices'!$E:$E,$G532),IF($B532="RAB Short",SUMIFS('RAB Prices Short'!W:W,'RAB Prices Short'!$B:$B,'All Prices combined'!$D532,'RAB Prices Short'!$E:$E,'All Prices combined'!$G532),IF($B532="RAB Long",SUMIFS('RAB Prices Long'!W:W,'RAB Prices Long'!$B:$B,'All Prices combined'!$D532,'RAB Prices Long'!$E:$E,'All Prices combined'!$G532)))),2)</f>
        <v>61.41</v>
      </c>
      <c r="U532" s="2">
        <f>ROUND(IF($B532="Annuity",SUMIFS('Annuity Prices'!X:X,'Annuity Prices'!$B:$B,$D532,'Annuity Prices'!$E:$E,$G532),IF($B532="RAB Short",SUMIFS('RAB Prices Short'!X:X,'RAB Prices Short'!$B:$B,'All Prices combined'!$D532,'RAB Prices Short'!$E:$E,'All Prices combined'!$G532),IF($B532="RAB Long",SUMIFS('RAB Prices Long'!X:X,'RAB Prices Long'!$B:$B,'All Prices combined'!$D532,'RAB Prices Long'!$E:$E,'All Prices combined'!$G532)))),2)</f>
        <v>65.37</v>
      </c>
      <c r="V532" s="2">
        <f>ROUND(IF($B532="Annuity",SUMIFS('Annuity Prices'!Y:Y,'Annuity Prices'!$B:$B,$D532,'Annuity Prices'!$E:$E,$G532),IF($B532="RAB Short",SUMIFS('RAB Prices Short'!Y:Y,'RAB Prices Short'!$B:$B,'All Prices combined'!$D532,'RAB Prices Short'!$E:$E,'All Prices combined'!$G532),IF($B532="RAB Long",SUMIFS('RAB Prices Long'!Y:Y,'RAB Prices Long'!$B:$B,'All Prices combined'!$D532,'RAB Prices Long'!$E:$E,'All Prices combined'!$G532)))),2)</f>
        <v>67</v>
      </c>
      <c r="W532" s="2">
        <f>ROUND(IF($B532="Annuity",SUMIFS('Annuity Prices'!Z:Z,'Annuity Prices'!$B:$B,$D532,'Annuity Prices'!$E:$E,$G532),IF($B532="RAB Short",SUMIFS('RAB Prices Short'!Z:Z,'RAB Prices Short'!$B:$B,'All Prices combined'!$D532,'RAB Prices Short'!$E:$E,'All Prices combined'!$G532),IF($B532="RAB Long",SUMIFS('RAB Prices Long'!Z:Z,'RAB Prices Long'!$B:$B,'All Prices combined'!$D532,'RAB Prices Long'!$E:$E,'All Prices combined'!$G532)))),2)</f>
        <v>68.680000000000007</v>
      </c>
      <c r="X532" s="2">
        <f>ROUND(IF($B532="Annuity",SUMIFS('Annuity Prices'!AA:AA,'Annuity Prices'!$B:$B,$D532,'Annuity Prices'!$E:$E,$G532),IF($B532="RAB Short",SUMIFS('RAB Prices Short'!AA:AA,'RAB Prices Short'!$B:$B,'All Prices combined'!$D532,'RAB Prices Short'!$E:$E,'All Prices combined'!$G532),IF($B532="RAB Long",SUMIFS('RAB Prices Long'!AA:AA,'RAB Prices Long'!$B:$B,'All Prices combined'!$D532,'RAB Prices Long'!$E:$E,'All Prices combined'!$G532)))),2)</f>
        <v>70.400000000000006</v>
      </c>
      <c r="Y532" s="2">
        <f>ROUND(IF($B532="Annuity",SUMIFS('Annuity Prices'!AB:AB,'Annuity Prices'!$B:$B,$D532,'Annuity Prices'!$E:$E,$G532),IF($B532="RAB Short",SUMIFS('RAB Prices Short'!AB:AB,'RAB Prices Short'!$B:$B,'All Prices combined'!$D532,'RAB Prices Short'!$E:$E,'All Prices combined'!$G532),IF($B532="RAB Long",SUMIFS('RAB Prices Long'!AB:AB,'RAB Prices Long'!$B:$B,'All Prices combined'!$D532,'RAB Prices Long'!$E:$E,'All Prices combined'!$G532)))),2)</f>
        <v>74.44</v>
      </c>
      <c r="Z532" s="2">
        <f>ROUND(IF($B532="Annuity",SUMIFS('Annuity Prices'!AC:AC,'Annuity Prices'!$B:$B,$D532,'Annuity Prices'!$E:$E,$G532),IF($B532="RAB Short",SUMIFS('RAB Prices Short'!AC:AC,'RAB Prices Short'!$B:$B,'All Prices combined'!$D532,'RAB Prices Short'!$E:$E,'All Prices combined'!$G532),IF($B532="RAB Long",SUMIFS('RAB Prices Long'!AC:AC,'RAB Prices Long'!$B:$B,'All Prices combined'!$D532,'RAB Prices Long'!$E:$E,'All Prices combined'!$G532)))),2)</f>
        <v>76.3</v>
      </c>
      <c r="AA532" s="2">
        <f>ROUND(IF($B532="Annuity",SUMIFS('Annuity Prices'!AD:AD,'Annuity Prices'!$B:$B,$D532,'Annuity Prices'!$E:$E,$G532),IF($B532="RAB Short",SUMIFS('RAB Prices Short'!AD:AD,'RAB Prices Short'!$B:$B,'All Prices combined'!$D532,'RAB Prices Short'!$E:$E,'All Prices combined'!$G532),IF($B532="RAB Long",SUMIFS('RAB Prices Long'!AD:AD,'RAB Prices Long'!$B:$B,'All Prices combined'!$D532,'RAB Prices Long'!$E:$E,'All Prices combined'!$G532)))),2)</f>
        <v>78.209999999999994</v>
      </c>
      <c r="AB532" s="2">
        <f>ROUND(IF($B532="Annuity",SUMIFS('Annuity Prices'!AE:AE,'Annuity Prices'!$B:$B,$D532,'Annuity Prices'!$E:$E,$G532),IF($B532="RAB Short",SUMIFS('RAB Prices Short'!AE:AE,'RAB Prices Short'!$B:$B,'All Prices combined'!$D532,'RAB Prices Short'!$E:$E,'All Prices combined'!$G532),IF($B532="RAB Long",SUMIFS('RAB Prices Long'!AE:AE,'RAB Prices Long'!$B:$B,'All Prices combined'!$D532,'RAB Prices Long'!$E:$E,'All Prices combined'!$G532)))),2)</f>
        <v>80.16</v>
      </c>
      <c r="AC532" s="2">
        <f>ROUND(IF($B532="Annuity",SUMIFS('Annuity Prices'!AF:AF,'Annuity Prices'!$B:$B,$D532,'Annuity Prices'!$E:$E,$G532),IF($B532="RAB Short",SUMIFS('RAB Prices Short'!AF:AF,'RAB Prices Short'!$B:$B,'All Prices combined'!$D532,'RAB Prices Short'!$E:$E,'All Prices combined'!$G532),IF($B532="RAB Long",SUMIFS('RAB Prices Long'!AF:AF,'RAB Prices Long'!$B:$B,'All Prices combined'!$D532,'RAB Prices Long'!$E:$E,'All Prices combined'!$G532)))),2)</f>
        <v>84.77</v>
      </c>
      <c r="AD532" s="2">
        <f>ROUND(IF($B532="Annuity",SUMIFS('Annuity Prices'!AG:AG,'Annuity Prices'!$B:$B,$D532,'Annuity Prices'!$E:$E,$G532),IF($B532="RAB Short",SUMIFS('RAB Prices Short'!AG:AG,'RAB Prices Short'!$B:$B,'All Prices combined'!$D532,'RAB Prices Short'!$E:$E,'All Prices combined'!$G532),IF($B532="RAB Long",SUMIFS('RAB Prices Long'!AG:AG,'RAB Prices Long'!$B:$B,'All Prices combined'!$D532,'RAB Prices Long'!$E:$E,'All Prices combined'!$G532)))),2)</f>
        <v>86.89</v>
      </c>
      <c r="AE532" s="2">
        <f>ROUND(IF($B532="Annuity",SUMIFS('Annuity Prices'!AH:AH,'Annuity Prices'!$B:$B,$D532,'Annuity Prices'!$E:$E,$G532),IF($B532="RAB Short",SUMIFS('RAB Prices Short'!AH:AH,'RAB Prices Short'!$B:$B,'All Prices combined'!$D532,'RAB Prices Short'!$E:$E,'All Prices combined'!$G532),IF($B532="RAB Long",SUMIFS('RAB Prices Long'!AH:AH,'RAB Prices Long'!$B:$B,'All Prices combined'!$D532,'RAB Prices Long'!$E:$E,'All Prices combined'!$G532)))),2)</f>
        <v>89.06</v>
      </c>
      <c r="AF532" s="2">
        <f>ROUND(IF($B532="Annuity",SUMIFS('Annuity Prices'!AI:AI,'Annuity Prices'!$B:$B,$D532,'Annuity Prices'!$E:$E,$G532),IF($B532="RAB Short",SUMIFS('RAB Prices Short'!AI:AI,'RAB Prices Short'!$B:$B,'All Prices combined'!$D532,'RAB Prices Short'!$E:$E,'All Prices combined'!$G532),IF($B532="RAB Long",SUMIFS('RAB Prices Long'!AI:AI,'RAB Prices Long'!$B:$B,'All Prices combined'!$D532,'RAB Prices Long'!$E:$E,'All Prices combined'!$G532)))),2)</f>
        <v>91.29</v>
      </c>
      <c r="AG532" s="2">
        <f>ROUND(IF($B532="Annuity",SUMIFS('Annuity Prices'!AJ:AJ,'Annuity Prices'!$B:$B,$D532,'Annuity Prices'!$E:$E,$G532),IF($B532="RAB Short",SUMIFS('RAB Prices Short'!AJ:AJ,'RAB Prices Short'!$B:$B,'All Prices combined'!$D532,'RAB Prices Short'!$E:$E,'All Prices combined'!$G532),IF($B532="RAB Long",SUMIFS('RAB Prices Long'!AJ:AJ,'RAB Prices Long'!$B:$B,'All Prices combined'!$D532,'RAB Prices Long'!$E:$E,'All Prices combined'!$G532)))),2)</f>
        <v>95.85</v>
      </c>
      <c r="AH532" s="2">
        <f>ROUND(IF($B532="Annuity",SUMIFS('Annuity Prices'!AK:AK,'Annuity Prices'!$B:$B,$D532,'Annuity Prices'!$E:$E,$G532),IF($B532="RAB Short",SUMIFS('RAB Prices Short'!AK:AK,'RAB Prices Short'!$B:$B,'All Prices combined'!$D532,'RAB Prices Short'!$E:$E,'All Prices combined'!$G532),IF($B532="RAB Long",SUMIFS('RAB Prices Long'!AK:AK,'RAB Prices Long'!$B:$B,'All Prices combined'!$D532,'RAB Prices Long'!$E:$E,'All Prices combined'!$G532)))),2)</f>
        <v>98.25</v>
      </c>
      <c r="AI532" s="2">
        <f>ROUND(IF($B532="Annuity",SUMIFS('Annuity Prices'!AL:AL,'Annuity Prices'!$B:$B,$D532,'Annuity Prices'!$E:$E,$G532),IF($B532="RAB Short",SUMIFS('RAB Prices Short'!AL:AL,'RAB Prices Short'!$B:$B,'All Prices combined'!$D532,'RAB Prices Short'!$E:$E,'All Prices combined'!$G532),IF($B532="RAB Long",SUMIFS('RAB Prices Long'!AL:AL,'RAB Prices Long'!$B:$B,'All Prices combined'!$D532,'RAB Prices Long'!$E:$E,'All Prices combined'!$G532)))),2)</f>
        <v>100.7</v>
      </c>
      <c r="AJ532" s="2">
        <f>ROUND(IF($B532="Annuity",SUMIFS('Annuity Prices'!AM:AM,'Annuity Prices'!$B:$B,$D532,'Annuity Prices'!$E:$E,$G532),IF($B532="RAB Short",SUMIFS('RAB Prices Short'!AM:AM,'RAB Prices Short'!$B:$B,'All Prices combined'!$D532,'RAB Prices Short'!$E:$E,'All Prices combined'!$G532),IF($B532="RAB Long",SUMIFS('RAB Prices Long'!AM:AM,'RAB Prices Long'!$B:$B,'All Prices combined'!$D532,'RAB Prices Long'!$E:$E,'All Prices combined'!$G532)))),2)</f>
        <v>103.22</v>
      </c>
      <c r="AK532" s="2">
        <f>ROUND(IF($B532="Annuity",SUMIFS('Annuity Prices'!AN:AN,'Annuity Prices'!$B:$B,$D532,'Annuity Prices'!$E:$E,$G532),IF($B532="RAB Short",SUMIFS('RAB Prices Short'!AN:AN,'RAB Prices Short'!$B:$B,'All Prices combined'!$D532,'RAB Prices Short'!$E:$E,'All Prices combined'!$G532),IF($B532="RAB Long",SUMIFS('RAB Prices Long'!AN:AN,'RAB Prices Long'!$B:$B,'All Prices combined'!$D532,'RAB Prices Long'!$E:$E,'All Prices combined'!$G532)))),2)</f>
        <v>106.53</v>
      </c>
      <c r="AL532" s="2">
        <f>ROUND(IF($B532="Annuity",SUMIFS('Annuity Prices'!AO:AO,'Annuity Prices'!$B:$B,$D532,'Annuity Prices'!$E:$E,$G532),IF($B532="RAB Short",SUMIFS('RAB Prices Short'!AO:AO,'RAB Prices Short'!$B:$B,'All Prices combined'!$D532,'RAB Prices Short'!$E:$E,'All Prices combined'!$G532),IF($B532="RAB Long",SUMIFS('RAB Prices Long'!AO:AO,'RAB Prices Long'!$B:$B,'All Prices combined'!$D532,'RAB Prices Long'!$E:$E,'All Prices combined'!$G532)))),2)</f>
        <v>109.19</v>
      </c>
      <c r="AM532" s="2">
        <f>ROUND(IF($B532="Annuity",SUMIFS('Annuity Prices'!AP:AP,'Annuity Prices'!$B:$B,$D532,'Annuity Prices'!$E:$E,$G532),IF($B532="RAB Short",SUMIFS('RAB Prices Short'!AP:AP,'RAB Prices Short'!$B:$B,'All Prices combined'!$D532,'RAB Prices Short'!$E:$E,'All Prices combined'!$G532),IF($B532="RAB Long",SUMIFS('RAB Prices Long'!AP:AP,'RAB Prices Long'!$B:$B,'All Prices combined'!$D532,'RAB Prices Long'!$E:$E,'All Prices combined'!$G532)))),2)</f>
        <v>111.92</v>
      </c>
      <c r="AN532" s="2">
        <f>ROUND(IF($B532="Annuity",SUMIFS('Annuity Prices'!AQ:AQ,'Annuity Prices'!$B:$B,$D532,'Annuity Prices'!$E:$E,$G532),IF($B532="RAB Short",SUMIFS('RAB Prices Short'!AQ:AQ,'RAB Prices Short'!$B:$B,'All Prices combined'!$D532,'RAB Prices Short'!$E:$E,'All Prices combined'!$G532),IF($B532="RAB Long",SUMIFS('RAB Prices Long'!AQ:AQ,'RAB Prices Long'!$B:$B,'All Prices combined'!$D532,'RAB Prices Long'!$E:$E,'All Prices combined'!$G532)))),2)</f>
        <v>114.72</v>
      </c>
      <c r="AO532" s="2">
        <f>ROUND(IF($B532="Annuity",SUMIFS('Annuity Prices'!AR:AR,'Annuity Prices'!$B:$B,$D532,'Annuity Prices'!$E:$E,$G532),IF($B532="RAB Short",SUMIFS('RAB Prices Short'!AR:AR,'RAB Prices Short'!$B:$B,'All Prices combined'!$D532,'RAB Prices Short'!$E:$E,'All Prices combined'!$G532),IF($B532="RAB Long",SUMIFS('RAB Prices Long'!AR:AR,'RAB Prices Long'!$B:$B,'All Prices combined'!$D532,'RAB Prices Long'!$E:$E,'All Prices combined'!$G532)))),2)</f>
        <v>0</v>
      </c>
      <c r="AP532" s="2">
        <f>ROUND(IF($B532="Annuity",SUMIFS('Annuity Prices'!AS:AS,'Annuity Prices'!$B:$B,$D532,'Annuity Prices'!$E:$E,$G532),IF($B532="RAB Short",SUMIFS('RAB Prices Short'!AS:AS,'RAB Prices Short'!$B:$B,'All Prices combined'!$D532,'RAB Prices Short'!$E:$E,'All Prices combined'!$G532),IF($B532="RAB Long",SUMIFS('RAB Prices Long'!AS:AS,'RAB Prices Long'!$B:$B,'All Prices combined'!$D532,'RAB Prices Long'!$E:$E,'All Prices combined'!$G532)))),2)</f>
        <v>0</v>
      </c>
      <c r="AQ532" s="2">
        <f>ROUND(IF($B532="Annuity",SUMIFS('Annuity Prices'!AT:AT,'Annuity Prices'!$B:$B,$D532,'Annuity Prices'!$E:$E,$G532),IF($B532="RAB Short",SUMIFS('RAB Prices Short'!AT:AT,'RAB Prices Short'!$B:$B,'All Prices combined'!$D532,'RAB Prices Short'!$E:$E,'All Prices combined'!$G532),IF($B532="RAB Long",SUMIFS('RAB Prices Long'!AT:AT,'RAB Prices Long'!$B:$B,'All Prices combined'!$D532,'RAB Prices Long'!$E:$E,'All Prices combined'!$G532)))),2)</f>
        <v>50.93</v>
      </c>
      <c r="AR532" s="2">
        <f>ROUND(IF($B532="Annuity",SUMIFS('Annuity Prices'!AU:AU,'Annuity Prices'!$B:$B,$D532,'Annuity Prices'!$E:$E,$G532),IF($B532="RAB Short",SUMIFS('RAB Prices Short'!AU:AU,'RAB Prices Short'!$B:$B,'All Prices combined'!$D532,'RAB Prices Short'!$E:$E,'All Prices combined'!$G532),IF($B532="RAB Long",SUMIFS('RAB Prices Long'!AU:AU,'RAB Prices Long'!$B:$B,'All Prices combined'!$D532,'RAB Prices Long'!$E:$E,'All Prices combined'!$G532)))),2)</f>
        <v>43.8</v>
      </c>
      <c r="AS532" s="2">
        <f>ROUND(IF($B532="Annuity",SUMIFS('Annuity Prices'!AV:AV,'Annuity Prices'!$B:$B,$D532,'Annuity Prices'!$E:$E,$G532),IF($B532="RAB Short",SUMIFS('RAB Prices Short'!AV:AV,'RAB Prices Short'!$B:$B,'All Prices combined'!$D532,'RAB Prices Short'!$E:$E,'All Prices combined'!$G532),IF($B532="RAB Long",SUMIFS('RAB Prices Long'!AV:AV,'RAB Prices Long'!$B:$B,'All Prices combined'!$D532,'RAB Prices Long'!$E:$E,'All Prices combined'!$G532)))),2)</f>
        <v>45.06</v>
      </c>
      <c r="AT532" s="2">
        <f>ROUND(IF($B532="Annuity",SUMIFS('Annuity Prices'!AW:AW,'Annuity Prices'!$B:$B,$D532,'Annuity Prices'!$E:$E,$G532),IF($B532="RAB Short",SUMIFS('RAB Prices Short'!AW:AW,'RAB Prices Short'!$B:$B,'All Prices combined'!$D532,'RAB Prices Short'!$E:$E,'All Prices combined'!$G532),IF($B532="RAB Long",SUMIFS('RAB Prices Long'!AW:AW,'RAB Prices Long'!$B:$B,'All Prices combined'!$D532,'RAB Prices Long'!$E:$E,'All Prices combined'!$G532)))),2)</f>
        <v>49.32</v>
      </c>
      <c r="AU532" s="2">
        <f>ROUND(IF($B532="Annuity",SUMIFS('Annuity Prices'!AX:AX,'Annuity Prices'!$B:$B,$D532,'Annuity Prices'!$E:$E,$G532),IF($B532="RAB Short",SUMIFS('RAB Prices Short'!AX:AX,'RAB Prices Short'!$B:$B,'All Prices combined'!$D532,'RAB Prices Short'!$E:$E,'All Prices combined'!$G532),IF($B532="RAB Long",SUMIFS('RAB Prices Long'!AX:AX,'RAB Prices Long'!$B:$B,'All Prices combined'!$D532,'RAB Prices Long'!$E:$E,'All Prices combined'!$G532)))),2)</f>
        <v>50.55</v>
      </c>
      <c r="AV532" s="2">
        <f>ROUND(IF($B532="Annuity",SUMIFS('Annuity Prices'!AY:AY,'Annuity Prices'!$B:$B,$D532,'Annuity Prices'!$E:$E,$G532),IF($B532="RAB Short",SUMIFS('RAB Prices Short'!AY:AY,'RAB Prices Short'!$B:$B,'All Prices combined'!$D532,'RAB Prices Short'!$E:$E,'All Prices combined'!$G532),IF($B532="RAB Long",SUMIFS('RAB Prices Long'!AY:AY,'RAB Prices Long'!$B:$B,'All Prices combined'!$D532,'RAB Prices Long'!$E:$E,'All Prices combined'!$G532)))),2)</f>
        <v>51.81</v>
      </c>
      <c r="AW532" s="2">
        <f>ROUND(IF($B532="Annuity",SUMIFS('Annuity Prices'!AZ:AZ,'Annuity Prices'!$B:$B,$D532,'Annuity Prices'!$E:$E,$G532),IF($B532="RAB Short",SUMIFS('RAB Prices Short'!AZ:AZ,'RAB Prices Short'!$B:$B,'All Prices combined'!$D532,'RAB Prices Short'!$E:$E,'All Prices combined'!$G532),IF($B532="RAB Long",SUMIFS('RAB Prices Long'!AZ:AZ,'RAB Prices Long'!$B:$B,'All Prices combined'!$D532,'RAB Prices Long'!$E:$E,'All Prices combined'!$G532)))),2)</f>
        <v>53.11</v>
      </c>
      <c r="AX532" s="2">
        <f>ROUND(IF($B532="Annuity",SUMIFS('Annuity Prices'!BA:BA,'Annuity Prices'!$B:$B,$D532,'Annuity Prices'!$E:$E,$G532),IF($B532="RAB Short",SUMIFS('RAB Prices Short'!BA:BA,'RAB Prices Short'!$B:$B,'All Prices combined'!$D532,'RAB Prices Short'!$E:$E,'All Prices combined'!$G532),IF($B532="RAB Long",SUMIFS('RAB Prices Long'!BA:BA,'RAB Prices Long'!$B:$B,'All Prices combined'!$D532,'RAB Prices Long'!$E:$E,'All Prices combined'!$G532)))),2)</f>
        <v>57.02</v>
      </c>
      <c r="AY532" s="2">
        <f>ROUND(IF($B532="Annuity",SUMIFS('Annuity Prices'!BB:BB,'Annuity Prices'!$B:$B,$D532,'Annuity Prices'!$E:$E,$G532),IF($B532="RAB Short",SUMIFS('RAB Prices Short'!BB:BB,'RAB Prices Short'!$B:$B,'All Prices combined'!$D532,'RAB Prices Short'!$E:$E,'All Prices combined'!$G532),IF($B532="RAB Long",SUMIFS('RAB Prices Long'!BB:BB,'RAB Prices Long'!$B:$B,'All Prices combined'!$D532,'RAB Prices Long'!$E:$E,'All Prices combined'!$G532)))),2)</f>
        <v>58.45</v>
      </c>
      <c r="AZ532" s="2">
        <f>ROUND(IF($B532="Annuity",SUMIFS('Annuity Prices'!BC:BC,'Annuity Prices'!$B:$B,$D532,'Annuity Prices'!$E:$E,$G532),IF($B532="RAB Short",SUMIFS('RAB Prices Short'!BC:BC,'RAB Prices Short'!$B:$B,'All Prices combined'!$D532,'RAB Prices Short'!$E:$E,'All Prices combined'!$G532),IF($B532="RAB Long",SUMIFS('RAB Prices Long'!BC:BC,'RAB Prices Long'!$B:$B,'All Prices combined'!$D532,'RAB Prices Long'!$E:$E,'All Prices combined'!$G532)))),2)</f>
        <v>59.91</v>
      </c>
      <c r="BA532" s="2">
        <f>ROUND(IF($B532="Annuity",SUMIFS('Annuity Prices'!BD:BD,'Annuity Prices'!$B:$B,$D532,'Annuity Prices'!$E:$E,$G532),IF($B532="RAB Short",SUMIFS('RAB Prices Short'!BD:BD,'RAB Prices Short'!$B:$B,'All Prices combined'!$D532,'RAB Prices Short'!$E:$E,'All Prices combined'!$G532),IF($B532="RAB Long",SUMIFS('RAB Prices Long'!BD:BD,'RAB Prices Long'!$B:$B,'All Prices combined'!$D532,'RAB Prices Long'!$E:$E,'All Prices combined'!$G532)))),2)</f>
        <v>61.41</v>
      </c>
      <c r="BB532" s="2">
        <f>ROUND(IF($B532="Annuity",SUMIFS('Annuity Prices'!BE:BE,'Annuity Prices'!$B:$B,$D532,'Annuity Prices'!$E:$E,$G532),IF($B532="RAB Short",SUMIFS('RAB Prices Short'!BE:BE,'RAB Prices Short'!$B:$B,'All Prices combined'!$D532,'RAB Prices Short'!$E:$E,'All Prices combined'!$G532),IF($B532="RAB Long",SUMIFS('RAB Prices Long'!BE:BE,'RAB Prices Long'!$B:$B,'All Prices combined'!$D532,'RAB Prices Long'!$E:$E,'All Prices combined'!$G532)))),2)</f>
        <v>65.37</v>
      </c>
      <c r="BC532" s="2">
        <f>ROUND(IF($B532="Annuity",SUMIFS('Annuity Prices'!BF:BF,'Annuity Prices'!$B:$B,$D532,'Annuity Prices'!$E:$E,$G532),IF($B532="RAB Short",SUMIFS('RAB Prices Short'!BF:BF,'RAB Prices Short'!$B:$B,'All Prices combined'!$D532,'RAB Prices Short'!$E:$E,'All Prices combined'!$G532),IF($B532="RAB Long",SUMIFS('RAB Prices Long'!BF:BF,'RAB Prices Long'!$B:$B,'All Prices combined'!$D532,'RAB Prices Long'!$E:$E,'All Prices combined'!$G532)))),2)</f>
        <v>67</v>
      </c>
      <c r="BD532" s="2">
        <f>ROUND(IF($B532="Annuity",SUMIFS('Annuity Prices'!BG:BG,'Annuity Prices'!$B:$B,$D532,'Annuity Prices'!$E:$E,$G532),IF($B532="RAB Short",SUMIFS('RAB Prices Short'!BG:BG,'RAB Prices Short'!$B:$B,'All Prices combined'!$D532,'RAB Prices Short'!$E:$E,'All Prices combined'!$G532),IF($B532="RAB Long",SUMIFS('RAB Prices Long'!BG:BG,'RAB Prices Long'!$B:$B,'All Prices combined'!$D532,'RAB Prices Long'!$E:$E,'All Prices combined'!$G532)))),2)</f>
        <v>68.680000000000007</v>
      </c>
      <c r="BE532" s="2">
        <f>ROUND(IF($B532="Annuity",SUMIFS('Annuity Prices'!BH:BH,'Annuity Prices'!$B:$B,$D532,'Annuity Prices'!$E:$E,$G532),IF($B532="RAB Short",SUMIFS('RAB Prices Short'!BH:BH,'RAB Prices Short'!$B:$B,'All Prices combined'!$D532,'RAB Prices Short'!$E:$E,'All Prices combined'!$G532),IF($B532="RAB Long",SUMIFS('RAB Prices Long'!BH:BH,'RAB Prices Long'!$B:$B,'All Prices combined'!$D532,'RAB Prices Long'!$E:$E,'All Prices combined'!$G532)))),2)</f>
        <v>70.400000000000006</v>
      </c>
      <c r="BF532" s="2">
        <f>ROUND(IF($B532="Annuity",SUMIFS('Annuity Prices'!BI:BI,'Annuity Prices'!$B:$B,$D532,'Annuity Prices'!$E:$E,$G532),IF($B532="RAB Short",SUMIFS('RAB Prices Short'!BI:BI,'RAB Prices Short'!$B:$B,'All Prices combined'!$D532,'RAB Prices Short'!$E:$E,'All Prices combined'!$G532),IF($B532="RAB Long",SUMIFS('RAB Prices Long'!BI:BI,'RAB Prices Long'!$B:$B,'All Prices combined'!$D532,'RAB Prices Long'!$E:$E,'All Prices combined'!$G532)))),2)</f>
        <v>74.44</v>
      </c>
      <c r="BG532" s="2">
        <f>ROUND(IF($B532="Annuity",SUMIFS('Annuity Prices'!BJ:BJ,'Annuity Prices'!$B:$B,$D532,'Annuity Prices'!$E:$E,$G532),IF($B532="RAB Short",SUMIFS('RAB Prices Short'!BJ:BJ,'RAB Prices Short'!$B:$B,'All Prices combined'!$D532,'RAB Prices Short'!$E:$E,'All Prices combined'!$G532),IF($B532="RAB Long",SUMIFS('RAB Prices Long'!BJ:BJ,'RAB Prices Long'!$B:$B,'All Prices combined'!$D532,'RAB Prices Long'!$E:$E,'All Prices combined'!$G532)))),2)</f>
        <v>76.3</v>
      </c>
      <c r="BH532" s="2">
        <f>ROUND(IF($B532="Annuity",SUMIFS('Annuity Prices'!BK:BK,'Annuity Prices'!$B:$B,$D532,'Annuity Prices'!$E:$E,$G532),IF($B532="RAB Short",SUMIFS('RAB Prices Short'!BK:BK,'RAB Prices Short'!$B:$B,'All Prices combined'!$D532,'RAB Prices Short'!$E:$E,'All Prices combined'!$G532),IF($B532="RAB Long",SUMIFS('RAB Prices Long'!BK:BK,'RAB Prices Long'!$B:$B,'All Prices combined'!$D532,'RAB Prices Long'!$E:$E,'All Prices combined'!$G532)))),2)</f>
        <v>78.209999999999994</v>
      </c>
      <c r="BI532" s="2">
        <f>ROUND(IF($B532="Annuity",SUMIFS('Annuity Prices'!BL:BL,'Annuity Prices'!$B:$B,$D532,'Annuity Prices'!$E:$E,$G532),IF($B532="RAB Short",SUMIFS('RAB Prices Short'!BL:BL,'RAB Prices Short'!$B:$B,'All Prices combined'!$D532,'RAB Prices Short'!$E:$E,'All Prices combined'!$G532),IF($B532="RAB Long",SUMIFS('RAB Prices Long'!BL:BL,'RAB Prices Long'!$B:$B,'All Prices combined'!$D532,'RAB Prices Long'!$E:$E,'All Prices combined'!$G532)))),2)</f>
        <v>80.16</v>
      </c>
      <c r="BJ532" s="2">
        <f>ROUND(IF($B532="Annuity",SUMIFS('Annuity Prices'!BM:BM,'Annuity Prices'!$B:$B,$D532,'Annuity Prices'!$E:$E,$G532),IF($B532="RAB Short",SUMIFS('RAB Prices Short'!BM:BM,'RAB Prices Short'!$B:$B,'All Prices combined'!$D532,'RAB Prices Short'!$E:$E,'All Prices combined'!$G532),IF($B532="RAB Long",SUMIFS('RAB Prices Long'!BM:BM,'RAB Prices Long'!$B:$B,'All Prices combined'!$D532,'RAB Prices Long'!$E:$E,'All Prices combined'!$G532)))),2)</f>
        <v>84.77</v>
      </c>
      <c r="BK532" s="2">
        <f>ROUND(IF($B532="Annuity",SUMIFS('Annuity Prices'!BN:BN,'Annuity Prices'!$B:$B,$D532,'Annuity Prices'!$E:$E,$G532),IF($B532="RAB Short",SUMIFS('RAB Prices Short'!BN:BN,'RAB Prices Short'!$B:$B,'All Prices combined'!$D532,'RAB Prices Short'!$E:$E,'All Prices combined'!$G532),IF($B532="RAB Long",SUMIFS('RAB Prices Long'!BN:BN,'RAB Prices Long'!$B:$B,'All Prices combined'!$D532,'RAB Prices Long'!$E:$E,'All Prices combined'!$G532)))),2)</f>
        <v>86.89</v>
      </c>
      <c r="BL532" s="2">
        <f>ROUND(IF($B532="Annuity",SUMIFS('Annuity Prices'!BO:BO,'Annuity Prices'!$B:$B,$D532,'Annuity Prices'!$E:$E,$G532),IF($B532="RAB Short",SUMIFS('RAB Prices Short'!BO:BO,'RAB Prices Short'!$B:$B,'All Prices combined'!$D532,'RAB Prices Short'!$E:$E,'All Prices combined'!$G532),IF($B532="RAB Long",SUMIFS('RAB Prices Long'!BO:BO,'RAB Prices Long'!$B:$B,'All Prices combined'!$D532,'RAB Prices Long'!$E:$E,'All Prices combined'!$G532)))),2)</f>
        <v>89.06</v>
      </c>
      <c r="BM532" s="2">
        <f>ROUND(IF($B532="Annuity",SUMIFS('Annuity Prices'!BP:BP,'Annuity Prices'!$B:$B,$D532,'Annuity Prices'!$E:$E,$G532),IF($B532="RAB Short",SUMIFS('RAB Prices Short'!BP:BP,'RAB Prices Short'!$B:$B,'All Prices combined'!$D532,'RAB Prices Short'!$E:$E,'All Prices combined'!$G532),IF($B532="RAB Long",SUMIFS('RAB Prices Long'!BP:BP,'RAB Prices Long'!$B:$B,'All Prices combined'!$D532,'RAB Prices Long'!$E:$E,'All Prices combined'!$G532)))),2)</f>
        <v>91.29</v>
      </c>
      <c r="BN532" s="2">
        <f>ROUND(IF($B532="Annuity",SUMIFS('Annuity Prices'!BQ:BQ,'Annuity Prices'!$B:$B,$D532,'Annuity Prices'!$E:$E,$G532),IF($B532="RAB Short",SUMIFS('RAB Prices Short'!BQ:BQ,'RAB Prices Short'!$B:$B,'All Prices combined'!$D532,'RAB Prices Short'!$E:$E,'All Prices combined'!$G532),IF($B532="RAB Long",SUMIFS('RAB Prices Long'!BQ:BQ,'RAB Prices Long'!$B:$B,'All Prices combined'!$D532,'RAB Prices Long'!$E:$E,'All Prices combined'!$G532)))),2)</f>
        <v>95.85</v>
      </c>
      <c r="BO532" s="2">
        <f>ROUND(IF($B532="Annuity",SUMIFS('Annuity Prices'!BR:BR,'Annuity Prices'!$B:$B,$D532,'Annuity Prices'!$E:$E,$G532),IF($B532="RAB Short",SUMIFS('RAB Prices Short'!BR:BR,'RAB Prices Short'!$B:$B,'All Prices combined'!$D532,'RAB Prices Short'!$E:$E,'All Prices combined'!$G532),IF($B532="RAB Long",SUMIFS('RAB Prices Long'!BR:BR,'RAB Prices Long'!$B:$B,'All Prices combined'!$D532,'RAB Prices Long'!$E:$E,'All Prices combined'!$G532)))),2)</f>
        <v>98.25</v>
      </c>
      <c r="BP532" s="2">
        <f>ROUND(IF($B532="Annuity",SUMIFS('Annuity Prices'!BS:BS,'Annuity Prices'!$B:$B,$D532,'Annuity Prices'!$E:$E,$G532),IF($B532="RAB Short",SUMIFS('RAB Prices Short'!BS:BS,'RAB Prices Short'!$B:$B,'All Prices combined'!$D532,'RAB Prices Short'!$E:$E,'All Prices combined'!$G532),IF($B532="RAB Long",SUMIFS('RAB Prices Long'!BS:BS,'RAB Prices Long'!$B:$B,'All Prices combined'!$D532,'RAB Prices Long'!$E:$E,'All Prices combined'!$G532)))),2)</f>
        <v>100.7</v>
      </c>
      <c r="BQ532" s="2">
        <f>ROUND(IF($B532="Annuity",SUMIFS('Annuity Prices'!BT:BT,'Annuity Prices'!$B:$B,$D532,'Annuity Prices'!$E:$E,$G532),IF($B532="RAB Short",SUMIFS('RAB Prices Short'!BT:BT,'RAB Prices Short'!$B:$B,'All Prices combined'!$D532,'RAB Prices Short'!$E:$E,'All Prices combined'!$G532),IF($B532="RAB Long",SUMIFS('RAB Prices Long'!BT:BT,'RAB Prices Long'!$B:$B,'All Prices combined'!$D532,'RAB Prices Long'!$E:$E,'All Prices combined'!$G532)))),2)</f>
        <v>103.22</v>
      </c>
      <c r="BR532" s="2">
        <f>ROUND(IF($B532="Annuity",SUMIFS('Annuity Prices'!BU:BU,'Annuity Prices'!$B:$B,$D532,'Annuity Prices'!$E:$E,$G532),IF($B532="RAB Short",SUMIFS('RAB Prices Short'!BU:BU,'RAB Prices Short'!$B:$B,'All Prices combined'!$D532,'RAB Prices Short'!$E:$E,'All Prices combined'!$G532),IF($B532="RAB Long",SUMIFS('RAB Prices Long'!BU:BU,'RAB Prices Long'!$B:$B,'All Prices combined'!$D532,'RAB Prices Long'!$E:$E,'All Prices combined'!$G532)))),2)</f>
        <v>106.53</v>
      </c>
      <c r="BS532" s="2">
        <f>ROUND(IF($B532="Annuity",SUMIFS('Annuity Prices'!BV:BV,'Annuity Prices'!$B:$B,$D532,'Annuity Prices'!$E:$E,$G532),IF($B532="RAB Short",SUMIFS('RAB Prices Short'!BV:BV,'RAB Prices Short'!$B:$B,'All Prices combined'!$D532,'RAB Prices Short'!$E:$E,'All Prices combined'!$G532),IF($B532="RAB Long",SUMIFS('RAB Prices Long'!BV:BV,'RAB Prices Long'!$B:$B,'All Prices combined'!$D532,'RAB Prices Long'!$E:$E,'All Prices combined'!$G532)))),2)</f>
        <v>109.19</v>
      </c>
      <c r="BT532" s="2">
        <f>ROUND(IF($B532="Annuity",SUMIFS('Annuity Prices'!BW:BW,'Annuity Prices'!$B:$B,$D532,'Annuity Prices'!$E:$E,$G532),IF($B532="RAB Short",SUMIFS('RAB Prices Short'!BW:BW,'RAB Prices Short'!$B:$B,'All Prices combined'!$D532,'RAB Prices Short'!$E:$E,'All Prices combined'!$G532),IF($B532="RAB Long",SUMIFS('RAB Prices Long'!BW:BW,'RAB Prices Long'!$B:$B,'All Prices combined'!$D532,'RAB Prices Long'!$E:$E,'All Prices combined'!$G532)))),2)</f>
        <v>111.92</v>
      </c>
      <c r="BU532" s="2">
        <f>ROUND(IF($B532="Annuity",SUMIFS('Annuity Prices'!BX:BX,'Annuity Prices'!$B:$B,$D532,'Annuity Prices'!$E:$E,$G532),IF($B532="RAB Short",SUMIFS('RAB Prices Short'!BX:BX,'RAB Prices Short'!$B:$B,'All Prices combined'!$D532,'RAB Prices Short'!$E:$E,'All Prices combined'!$G532),IF($B532="RAB Long",SUMIFS('RAB Prices Long'!BX:BX,'RAB Prices Long'!$B:$B,'All Prices combined'!$D532,'RAB Prices Long'!$E:$E,'All Prices combined'!$G532)))),2)</f>
        <v>114.72</v>
      </c>
    </row>
    <row r="533" spans="2:73" x14ac:dyDescent="0.25">
      <c r="B533" t="s">
        <v>45</v>
      </c>
      <c r="C533">
        <v>25</v>
      </c>
      <c r="D533" t="s">
        <v>206</v>
      </c>
      <c r="E533" t="s">
        <v>203</v>
      </c>
      <c r="F533">
        <v>25</v>
      </c>
      <c r="G533" t="s">
        <v>43</v>
      </c>
      <c r="I533" s="2">
        <f>ROUND(IF($B533="Annuity",SUMIFS('Annuity Prices'!L:L,'Annuity Prices'!$B:$B,$D533,'Annuity Prices'!$E:$E,$G533),IF($B533="RAB Short",SUMIFS('RAB Prices Short'!L:L,'RAB Prices Short'!$B:$B,'All Prices combined'!$D533,'RAB Prices Short'!$E:$E,'All Prices combined'!$G533),IF($B533="RAB Long",SUMIFS('RAB Prices Long'!L:L,'RAB Prices Long'!$B:$B,'All Prices combined'!$D533,'RAB Prices Long'!$E:$E,'All Prices combined'!$G533)))),2)</f>
        <v>0</v>
      </c>
      <c r="J533" s="2">
        <f>ROUND(IF($B533="Annuity",SUMIFS('Annuity Prices'!M:M,'Annuity Prices'!$B:$B,$D533,'Annuity Prices'!$E:$E,$G533),IF($B533="RAB Short",SUMIFS('RAB Prices Short'!M:M,'RAB Prices Short'!$B:$B,'All Prices combined'!$D533,'RAB Prices Short'!$E:$E,'All Prices combined'!$G533),IF($B533="RAB Long",SUMIFS('RAB Prices Long'!M:M,'RAB Prices Long'!$B:$B,'All Prices combined'!$D533,'RAB Prices Long'!$E:$E,'All Prices combined'!$G533)))),2)</f>
        <v>0</v>
      </c>
      <c r="K533" s="2">
        <f>ROUND(IF($B533="Annuity",SUMIFS('Annuity Prices'!N:N,'Annuity Prices'!$B:$B,$D533,'Annuity Prices'!$E:$E,$G533),IF($B533="RAB Short",SUMIFS('RAB Prices Short'!N:N,'RAB Prices Short'!$B:$B,'All Prices combined'!$D533,'RAB Prices Short'!$E:$E,'All Prices combined'!$G533),IF($B533="RAB Long",SUMIFS('RAB Prices Long'!N:N,'RAB Prices Long'!$B:$B,'All Prices combined'!$D533,'RAB Prices Long'!$E:$E,'All Prices combined'!$G533)))),2)</f>
        <v>23.14</v>
      </c>
      <c r="L533" s="2">
        <f>ROUND(IF($B533="Annuity",SUMIFS('Annuity Prices'!O:O,'Annuity Prices'!$B:$B,$D533,'Annuity Prices'!$E:$E,$G533),IF($B533="RAB Short",SUMIFS('RAB Prices Short'!O:O,'RAB Prices Short'!$B:$B,'All Prices combined'!$D533,'RAB Prices Short'!$E:$E,'All Prices combined'!$G533),IF($B533="RAB Long",SUMIFS('RAB Prices Long'!O:O,'RAB Prices Long'!$B:$B,'All Prices combined'!$D533,'RAB Prices Long'!$E:$E,'All Prices combined'!$G533)))),2)</f>
        <v>23.8</v>
      </c>
      <c r="M533" s="2">
        <f>ROUND(IF($B533="Annuity",SUMIFS('Annuity Prices'!P:P,'Annuity Prices'!$B:$B,$D533,'Annuity Prices'!$E:$E,$G533),IF($B533="RAB Short",SUMIFS('RAB Prices Short'!P:P,'RAB Prices Short'!$B:$B,'All Prices combined'!$D533,'RAB Prices Short'!$E:$E,'All Prices combined'!$G533),IF($B533="RAB Long",SUMIFS('RAB Prices Long'!P:P,'RAB Prices Long'!$B:$B,'All Prices combined'!$D533,'RAB Prices Long'!$E:$E,'All Prices combined'!$G533)))),2)</f>
        <v>24.66</v>
      </c>
      <c r="N533" s="2">
        <f>ROUND(IF($B533="Annuity",SUMIFS('Annuity Prices'!Q:Q,'Annuity Prices'!$B:$B,$D533,'Annuity Prices'!$E:$E,$G533),IF($B533="RAB Short",SUMIFS('RAB Prices Short'!Q:Q,'RAB Prices Short'!$B:$B,'All Prices combined'!$D533,'RAB Prices Short'!$E:$E,'All Prices combined'!$G533),IF($B533="RAB Long",SUMIFS('RAB Prices Long'!Q:Q,'RAB Prices Long'!$B:$B,'All Prices combined'!$D533,'RAB Prices Long'!$E:$E,'All Prices combined'!$G533)))),2)</f>
        <v>25.27</v>
      </c>
      <c r="O533" s="2">
        <f>ROUND(IF($B533="Annuity",SUMIFS('Annuity Prices'!R:R,'Annuity Prices'!$B:$B,$D533,'Annuity Prices'!$E:$E,$G533),IF($B533="RAB Short",SUMIFS('RAB Prices Short'!R:R,'RAB Prices Short'!$B:$B,'All Prices combined'!$D533,'RAB Prices Short'!$E:$E,'All Prices combined'!$G533),IF($B533="RAB Long",SUMIFS('RAB Prices Long'!R:R,'RAB Prices Long'!$B:$B,'All Prices combined'!$D533,'RAB Prices Long'!$E:$E,'All Prices combined'!$G533)))),2)</f>
        <v>25.9</v>
      </c>
      <c r="P533" s="2">
        <f>ROUND(IF($B533="Annuity",SUMIFS('Annuity Prices'!S:S,'Annuity Prices'!$B:$B,$D533,'Annuity Prices'!$E:$E,$G533),IF($B533="RAB Short",SUMIFS('RAB Prices Short'!S:S,'RAB Prices Short'!$B:$B,'All Prices combined'!$D533,'RAB Prices Short'!$E:$E,'All Prices combined'!$G533),IF($B533="RAB Long",SUMIFS('RAB Prices Long'!S:S,'RAB Prices Long'!$B:$B,'All Prices combined'!$D533,'RAB Prices Long'!$E:$E,'All Prices combined'!$G533)))),2)</f>
        <v>26.55</v>
      </c>
      <c r="Q533" s="2">
        <f>ROUND(IF($B533="Annuity",SUMIFS('Annuity Prices'!T:T,'Annuity Prices'!$B:$B,$D533,'Annuity Prices'!$E:$E,$G533),IF($B533="RAB Short",SUMIFS('RAB Prices Short'!T:T,'RAB Prices Short'!$B:$B,'All Prices combined'!$D533,'RAB Prices Short'!$E:$E,'All Prices combined'!$G533),IF($B533="RAB Long",SUMIFS('RAB Prices Long'!T:T,'RAB Prices Long'!$B:$B,'All Prices combined'!$D533,'RAB Prices Long'!$E:$E,'All Prices combined'!$G533)))),2)</f>
        <v>27.86</v>
      </c>
      <c r="R533" s="2">
        <f>ROUND(IF($B533="Annuity",SUMIFS('Annuity Prices'!U:U,'Annuity Prices'!$B:$B,$D533,'Annuity Prices'!$E:$E,$G533),IF($B533="RAB Short",SUMIFS('RAB Prices Short'!U:U,'RAB Prices Short'!$B:$B,'All Prices combined'!$D533,'RAB Prices Short'!$E:$E,'All Prices combined'!$G533),IF($B533="RAB Long",SUMIFS('RAB Prices Long'!U:U,'RAB Prices Long'!$B:$B,'All Prices combined'!$D533,'RAB Prices Long'!$E:$E,'All Prices combined'!$G533)))),2)</f>
        <v>28.56</v>
      </c>
      <c r="S533" s="2">
        <f>ROUND(IF($B533="Annuity",SUMIFS('Annuity Prices'!V:V,'Annuity Prices'!$B:$B,$D533,'Annuity Prices'!$E:$E,$G533),IF($B533="RAB Short",SUMIFS('RAB Prices Short'!V:V,'RAB Prices Short'!$B:$B,'All Prices combined'!$D533,'RAB Prices Short'!$E:$E,'All Prices combined'!$G533),IF($B533="RAB Long",SUMIFS('RAB Prices Long'!V:V,'RAB Prices Long'!$B:$B,'All Prices combined'!$D533,'RAB Prices Long'!$E:$E,'All Prices combined'!$G533)))),2)</f>
        <v>29.27</v>
      </c>
      <c r="T533" s="2">
        <f>ROUND(IF($B533="Annuity",SUMIFS('Annuity Prices'!W:W,'Annuity Prices'!$B:$B,$D533,'Annuity Prices'!$E:$E,$G533),IF($B533="RAB Short",SUMIFS('RAB Prices Short'!W:W,'RAB Prices Short'!$B:$B,'All Prices combined'!$D533,'RAB Prices Short'!$E:$E,'All Prices combined'!$G533),IF($B533="RAB Long",SUMIFS('RAB Prices Long'!W:W,'RAB Prices Long'!$B:$B,'All Prices combined'!$D533,'RAB Prices Long'!$E:$E,'All Prices combined'!$G533)))),2)</f>
        <v>30</v>
      </c>
      <c r="U533" s="2">
        <f>ROUND(IF($B533="Annuity",SUMIFS('Annuity Prices'!X:X,'Annuity Prices'!$B:$B,$D533,'Annuity Prices'!$E:$E,$G533),IF($B533="RAB Short",SUMIFS('RAB Prices Short'!X:X,'RAB Prices Short'!$B:$B,'All Prices combined'!$D533,'RAB Prices Short'!$E:$E,'All Prices combined'!$G533),IF($B533="RAB Long",SUMIFS('RAB Prices Long'!X:X,'RAB Prices Long'!$B:$B,'All Prices combined'!$D533,'RAB Prices Long'!$E:$E,'All Prices combined'!$G533)))),2)</f>
        <v>34.01</v>
      </c>
      <c r="V533" s="2">
        <f>ROUND(IF($B533="Annuity",SUMIFS('Annuity Prices'!Y:Y,'Annuity Prices'!$B:$B,$D533,'Annuity Prices'!$E:$E,$G533),IF($B533="RAB Short",SUMIFS('RAB Prices Short'!Y:Y,'RAB Prices Short'!$B:$B,'All Prices combined'!$D533,'RAB Prices Short'!$E:$E,'All Prices combined'!$G533),IF($B533="RAB Long",SUMIFS('RAB Prices Long'!Y:Y,'RAB Prices Long'!$B:$B,'All Prices combined'!$D533,'RAB Prices Long'!$E:$E,'All Prices combined'!$G533)))),2)</f>
        <v>34.86</v>
      </c>
      <c r="W533" s="2">
        <f>ROUND(IF($B533="Annuity",SUMIFS('Annuity Prices'!Z:Z,'Annuity Prices'!$B:$B,$D533,'Annuity Prices'!$E:$E,$G533),IF($B533="RAB Short",SUMIFS('RAB Prices Short'!Z:Z,'RAB Prices Short'!$B:$B,'All Prices combined'!$D533,'RAB Prices Short'!$E:$E,'All Prices combined'!$G533),IF($B533="RAB Long",SUMIFS('RAB Prices Long'!Z:Z,'RAB Prices Long'!$B:$B,'All Prices combined'!$D533,'RAB Prices Long'!$E:$E,'All Prices combined'!$G533)))),2)</f>
        <v>35.729999999999997</v>
      </c>
      <c r="X533" s="2">
        <f>ROUND(IF($B533="Annuity",SUMIFS('Annuity Prices'!AA:AA,'Annuity Prices'!$B:$B,$D533,'Annuity Prices'!$E:$E,$G533),IF($B533="RAB Short",SUMIFS('RAB Prices Short'!AA:AA,'RAB Prices Short'!$B:$B,'All Prices combined'!$D533,'RAB Prices Short'!$E:$E,'All Prices combined'!$G533),IF($B533="RAB Long",SUMIFS('RAB Prices Long'!AA:AA,'RAB Prices Long'!$B:$B,'All Prices combined'!$D533,'RAB Prices Long'!$E:$E,'All Prices combined'!$G533)))),2)</f>
        <v>36.619999999999997</v>
      </c>
      <c r="Y533" s="2">
        <f>ROUND(IF($B533="Annuity",SUMIFS('Annuity Prices'!AB:AB,'Annuity Prices'!$B:$B,$D533,'Annuity Prices'!$E:$E,$G533),IF($B533="RAB Short",SUMIFS('RAB Prices Short'!AB:AB,'RAB Prices Short'!$B:$B,'All Prices combined'!$D533,'RAB Prices Short'!$E:$E,'All Prices combined'!$G533),IF($B533="RAB Long",SUMIFS('RAB Prices Long'!AB:AB,'RAB Prices Long'!$B:$B,'All Prices combined'!$D533,'RAB Prices Long'!$E:$E,'All Prices combined'!$G533)))),2)</f>
        <v>38.44</v>
      </c>
      <c r="Z533" s="2">
        <f>ROUND(IF($B533="Annuity",SUMIFS('Annuity Prices'!AC:AC,'Annuity Prices'!$B:$B,$D533,'Annuity Prices'!$E:$E,$G533),IF($B533="RAB Short",SUMIFS('RAB Prices Short'!AC:AC,'RAB Prices Short'!$B:$B,'All Prices combined'!$D533,'RAB Prices Short'!$E:$E,'All Prices combined'!$G533),IF($B533="RAB Long",SUMIFS('RAB Prices Long'!AC:AC,'RAB Prices Long'!$B:$B,'All Prices combined'!$D533,'RAB Prices Long'!$E:$E,'All Prices combined'!$G533)))),2)</f>
        <v>39.4</v>
      </c>
      <c r="AA533" s="2">
        <f>ROUND(IF($B533="Annuity",SUMIFS('Annuity Prices'!AD:AD,'Annuity Prices'!$B:$B,$D533,'Annuity Prices'!$E:$E,$G533),IF($B533="RAB Short",SUMIFS('RAB Prices Short'!AD:AD,'RAB Prices Short'!$B:$B,'All Prices combined'!$D533,'RAB Prices Short'!$E:$E,'All Prices combined'!$G533),IF($B533="RAB Long",SUMIFS('RAB Prices Long'!AD:AD,'RAB Prices Long'!$B:$B,'All Prices combined'!$D533,'RAB Prices Long'!$E:$E,'All Prices combined'!$G533)))),2)</f>
        <v>40.39</v>
      </c>
      <c r="AB533" s="2">
        <f>ROUND(IF($B533="Annuity",SUMIFS('Annuity Prices'!AE:AE,'Annuity Prices'!$B:$B,$D533,'Annuity Prices'!$E:$E,$G533),IF($B533="RAB Short",SUMIFS('RAB Prices Short'!AE:AE,'RAB Prices Short'!$B:$B,'All Prices combined'!$D533,'RAB Prices Short'!$E:$E,'All Prices combined'!$G533),IF($B533="RAB Long",SUMIFS('RAB Prices Long'!AE:AE,'RAB Prices Long'!$B:$B,'All Prices combined'!$D533,'RAB Prices Long'!$E:$E,'All Prices combined'!$G533)))),2)</f>
        <v>41.4</v>
      </c>
      <c r="AC533" s="2">
        <f>ROUND(IF($B533="Annuity",SUMIFS('Annuity Prices'!AF:AF,'Annuity Prices'!$B:$B,$D533,'Annuity Prices'!$E:$E,$G533),IF($B533="RAB Short",SUMIFS('RAB Prices Short'!AF:AF,'RAB Prices Short'!$B:$B,'All Prices combined'!$D533,'RAB Prices Short'!$E:$E,'All Prices combined'!$G533),IF($B533="RAB Long",SUMIFS('RAB Prices Long'!AF:AF,'RAB Prices Long'!$B:$B,'All Prices combined'!$D533,'RAB Prices Long'!$E:$E,'All Prices combined'!$G533)))),2)</f>
        <v>43.47</v>
      </c>
      <c r="AD533" s="2">
        <f>ROUND(IF($B533="Annuity",SUMIFS('Annuity Prices'!AG:AG,'Annuity Prices'!$B:$B,$D533,'Annuity Prices'!$E:$E,$G533),IF($B533="RAB Short",SUMIFS('RAB Prices Short'!AG:AG,'RAB Prices Short'!$B:$B,'All Prices combined'!$D533,'RAB Prices Short'!$E:$E,'All Prices combined'!$G533),IF($B533="RAB Long",SUMIFS('RAB Prices Long'!AG:AG,'RAB Prices Long'!$B:$B,'All Prices combined'!$D533,'RAB Prices Long'!$E:$E,'All Prices combined'!$G533)))),2)</f>
        <v>44.55</v>
      </c>
      <c r="AE533" s="2">
        <f>ROUND(IF($B533="Annuity",SUMIFS('Annuity Prices'!AH:AH,'Annuity Prices'!$B:$B,$D533,'Annuity Prices'!$E:$E,$G533),IF($B533="RAB Short",SUMIFS('RAB Prices Short'!AH:AH,'RAB Prices Short'!$B:$B,'All Prices combined'!$D533,'RAB Prices Short'!$E:$E,'All Prices combined'!$G533),IF($B533="RAB Long",SUMIFS('RAB Prices Long'!AH:AH,'RAB Prices Long'!$B:$B,'All Prices combined'!$D533,'RAB Prices Long'!$E:$E,'All Prices combined'!$G533)))),2)</f>
        <v>45.67</v>
      </c>
      <c r="AF533" s="2">
        <f>ROUND(IF($B533="Annuity",SUMIFS('Annuity Prices'!AI:AI,'Annuity Prices'!$B:$B,$D533,'Annuity Prices'!$E:$E,$G533),IF($B533="RAB Short",SUMIFS('RAB Prices Short'!AI:AI,'RAB Prices Short'!$B:$B,'All Prices combined'!$D533,'RAB Prices Short'!$E:$E,'All Prices combined'!$G533),IF($B533="RAB Long",SUMIFS('RAB Prices Long'!AI:AI,'RAB Prices Long'!$B:$B,'All Prices combined'!$D533,'RAB Prices Long'!$E:$E,'All Prices combined'!$G533)))),2)</f>
        <v>46.81</v>
      </c>
      <c r="AG533" s="2">
        <f>ROUND(IF($B533="Annuity",SUMIFS('Annuity Prices'!AJ:AJ,'Annuity Prices'!$B:$B,$D533,'Annuity Prices'!$E:$E,$G533),IF($B533="RAB Short",SUMIFS('RAB Prices Short'!AJ:AJ,'RAB Prices Short'!$B:$B,'All Prices combined'!$D533,'RAB Prices Short'!$E:$E,'All Prices combined'!$G533),IF($B533="RAB Long",SUMIFS('RAB Prices Long'!AJ:AJ,'RAB Prices Long'!$B:$B,'All Prices combined'!$D533,'RAB Prices Long'!$E:$E,'All Prices combined'!$G533)))),2)</f>
        <v>49.15</v>
      </c>
      <c r="AH533" s="2">
        <f>ROUND(IF($B533="Annuity",SUMIFS('Annuity Prices'!AK:AK,'Annuity Prices'!$B:$B,$D533,'Annuity Prices'!$E:$E,$G533),IF($B533="RAB Short",SUMIFS('RAB Prices Short'!AK:AK,'RAB Prices Short'!$B:$B,'All Prices combined'!$D533,'RAB Prices Short'!$E:$E,'All Prices combined'!$G533),IF($B533="RAB Long",SUMIFS('RAB Prices Long'!AK:AK,'RAB Prices Long'!$B:$B,'All Prices combined'!$D533,'RAB Prices Long'!$E:$E,'All Prices combined'!$G533)))),2)</f>
        <v>50.38</v>
      </c>
      <c r="AI533" s="2">
        <f>ROUND(IF($B533="Annuity",SUMIFS('Annuity Prices'!AL:AL,'Annuity Prices'!$B:$B,$D533,'Annuity Prices'!$E:$E,$G533),IF($B533="RAB Short",SUMIFS('RAB Prices Short'!AL:AL,'RAB Prices Short'!$B:$B,'All Prices combined'!$D533,'RAB Prices Short'!$E:$E,'All Prices combined'!$G533),IF($B533="RAB Long",SUMIFS('RAB Prices Long'!AL:AL,'RAB Prices Long'!$B:$B,'All Prices combined'!$D533,'RAB Prices Long'!$E:$E,'All Prices combined'!$G533)))),2)</f>
        <v>51.64</v>
      </c>
      <c r="AJ533" s="2">
        <f>ROUND(IF($B533="Annuity",SUMIFS('Annuity Prices'!AM:AM,'Annuity Prices'!$B:$B,$D533,'Annuity Prices'!$E:$E,$G533),IF($B533="RAB Short",SUMIFS('RAB Prices Short'!AM:AM,'RAB Prices Short'!$B:$B,'All Prices combined'!$D533,'RAB Prices Short'!$E:$E,'All Prices combined'!$G533),IF($B533="RAB Long",SUMIFS('RAB Prices Long'!AM:AM,'RAB Prices Long'!$B:$B,'All Prices combined'!$D533,'RAB Prices Long'!$E:$E,'All Prices combined'!$G533)))),2)</f>
        <v>52.93</v>
      </c>
      <c r="AK533" s="2">
        <f>ROUND(IF($B533="Annuity",SUMIFS('Annuity Prices'!AN:AN,'Annuity Prices'!$B:$B,$D533,'Annuity Prices'!$E:$E,$G533),IF($B533="RAB Short",SUMIFS('RAB Prices Short'!AN:AN,'RAB Prices Short'!$B:$B,'All Prices combined'!$D533,'RAB Prices Short'!$E:$E,'All Prices combined'!$G533),IF($B533="RAB Long",SUMIFS('RAB Prices Long'!AN:AN,'RAB Prices Long'!$B:$B,'All Prices combined'!$D533,'RAB Prices Long'!$E:$E,'All Prices combined'!$G533)))),2)</f>
        <v>55.59</v>
      </c>
      <c r="AL533" s="2">
        <f>ROUND(IF($B533="Annuity",SUMIFS('Annuity Prices'!AO:AO,'Annuity Prices'!$B:$B,$D533,'Annuity Prices'!$E:$E,$G533),IF($B533="RAB Short",SUMIFS('RAB Prices Short'!AO:AO,'RAB Prices Short'!$B:$B,'All Prices combined'!$D533,'RAB Prices Short'!$E:$E,'All Prices combined'!$G533),IF($B533="RAB Long",SUMIFS('RAB Prices Long'!AO:AO,'RAB Prices Long'!$B:$B,'All Prices combined'!$D533,'RAB Prices Long'!$E:$E,'All Prices combined'!$G533)))),2)</f>
        <v>56.98</v>
      </c>
      <c r="AM533" s="2">
        <f>ROUND(IF($B533="Annuity",SUMIFS('Annuity Prices'!AP:AP,'Annuity Prices'!$B:$B,$D533,'Annuity Prices'!$E:$E,$G533),IF($B533="RAB Short",SUMIFS('RAB Prices Short'!AP:AP,'RAB Prices Short'!$B:$B,'All Prices combined'!$D533,'RAB Prices Short'!$E:$E,'All Prices combined'!$G533),IF($B533="RAB Long",SUMIFS('RAB Prices Long'!AP:AP,'RAB Prices Long'!$B:$B,'All Prices combined'!$D533,'RAB Prices Long'!$E:$E,'All Prices combined'!$G533)))),2)</f>
        <v>58.4</v>
      </c>
      <c r="AN533" s="2">
        <f>ROUND(IF($B533="Annuity",SUMIFS('Annuity Prices'!AQ:AQ,'Annuity Prices'!$B:$B,$D533,'Annuity Prices'!$E:$E,$G533),IF($B533="RAB Short",SUMIFS('RAB Prices Short'!AQ:AQ,'RAB Prices Short'!$B:$B,'All Prices combined'!$D533,'RAB Prices Short'!$E:$E,'All Prices combined'!$G533),IF($B533="RAB Long",SUMIFS('RAB Prices Long'!AQ:AQ,'RAB Prices Long'!$B:$B,'All Prices combined'!$D533,'RAB Prices Long'!$E:$E,'All Prices combined'!$G533)))),2)</f>
        <v>59.86</v>
      </c>
      <c r="AO533" s="2">
        <f>ROUND(IF($B533="Annuity",SUMIFS('Annuity Prices'!AR:AR,'Annuity Prices'!$B:$B,$D533,'Annuity Prices'!$E:$E,$G533),IF($B533="RAB Short",SUMIFS('RAB Prices Short'!AR:AR,'RAB Prices Short'!$B:$B,'All Prices combined'!$D533,'RAB Prices Short'!$E:$E,'All Prices combined'!$G533),IF($B533="RAB Long",SUMIFS('RAB Prices Long'!AR:AR,'RAB Prices Long'!$B:$B,'All Prices combined'!$D533,'RAB Prices Long'!$E:$E,'All Prices combined'!$G533)))),2)</f>
        <v>0</v>
      </c>
      <c r="AP533" s="2">
        <f>ROUND(IF($B533="Annuity",SUMIFS('Annuity Prices'!AS:AS,'Annuity Prices'!$B:$B,$D533,'Annuity Prices'!$E:$E,$G533),IF($B533="RAB Short",SUMIFS('RAB Prices Short'!AS:AS,'RAB Prices Short'!$B:$B,'All Prices combined'!$D533,'RAB Prices Short'!$E:$E,'All Prices combined'!$G533),IF($B533="RAB Long",SUMIFS('RAB Prices Long'!AS:AS,'RAB Prices Long'!$B:$B,'All Prices combined'!$D533,'RAB Prices Long'!$E:$E,'All Prices combined'!$G533)))),2)</f>
        <v>0</v>
      </c>
      <c r="AQ533" s="2">
        <f>ROUND(IF($B533="Annuity",SUMIFS('Annuity Prices'!AT:AT,'Annuity Prices'!$B:$B,$D533,'Annuity Prices'!$E:$E,$G533),IF($B533="RAB Short",SUMIFS('RAB Prices Short'!AT:AT,'RAB Prices Short'!$B:$B,'All Prices combined'!$D533,'RAB Prices Short'!$E:$E,'All Prices combined'!$G533),IF($B533="RAB Long",SUMIFS('RAB Prices Long'!AT:AT,'RAB Prices Long'!$B:$B,'All Prices combined'!$D533,'RAB Prices Long'!$E:$E,'All Prices combined'!$G533)))),2)</f>
        <v>22.29</v>
      </c>
      <c r="AR533" s="2">
        <f>ROUND(IF($B533="Annuity",SUMIFS('Annuity Prices'!AU:AU,'Annuity Prices'!$B:$B,$D533,'Annuity Prices'!$E:$E,$G533),IF($B533="RAB Short",SUMIFS('RAB Prices Short'!AU:AU,'RAB Prices Short'!$B:$B,'All Prices combined'!$D533,'RAB Prices Short'!$E:$E,'All Prices combined'!$G533),IF($B533="RAB Long",SUMIFS('RAB Prices Long'!AU:AU,'RAB Prices Long'!$B:$B,'All Prices combined'!$D533,'RAB Prices Long'!$E:$E,'All Prices combined'!$G533)))),2)</f>
        <v>23.14</v>
      </c>
      <c r="AS533" s="2">
        <f>ROUND(IF($B533="Annuity",SUMIFS('Annuity Prices'!AV:AV,'Annuity Prices'!$B:$B,$D533,'Annuity Prices'!$E:$E,$G533),IF($B533="RAB Short",SUMIFS('RAB Prices Short'!AV:AV,'RAB Prices Short'!$B:$B,'All Prices combined'!$D533,'RAB Prices Short'!$E:$E,'All Prices combined'!$G533),IF($B533="RAB Long",SUMIFS('RAB Prices Long'!AV:AV,'RAB Prices Long'!$B:$B,'All Prices combined'!$D533,'RAB Prices Long'!$E:$E,'All Prices combined'!$G533)))),2)</f>
        <v>23.8</v>
      </c>
      <c r="AT533" s="2">
        <f>ROUND(IF($B533="Annuity",SUMIFS('Annuity Prices'!AW:AW,'Annuity Prices'!$B:$B,$D533,'Annuity Prices'!$E:$E,$G533),IF($B533="RAB Short",SUMIFS('RAB Prices Short'!AW:AW,'RAB Prices Short'!$B:$B,'All Prices combined'!$D533,'RAB Prices Short'!$E:$E,'All Prices combined'!$G533),IF($B533="RAB Long",SUMIFS('RAB Prices Long'!AW:AW,'RAB Prices Long'!$B:$B,'All Prices combined'!$D533,'RAB Prices Long'!$E:$E,'All Prices combined'!$G533)))),2)</f>
        <v>24.51</v>
      </c>
      <c r="AU533" s="2">
        <f>ROUND(IF($B533="Annuity",SUMIFS('Annuity Prices'!AX:AX,'Annuity Prices'!$B:$B,$D533,'Annuity Prices'!$E:$E,$G533),IF($B533="RAB Short",SUMIFS('RAB Prices Short'!AX:AX,'RAB Prices Short'!$B:$B,'All Prices combined'!$D533,'RAB Prices Short'!$E:$E,'All Prices combined'!$G533),IF($B533="RAB Long",SUMIFS('RAB Prices Long'!AX:AX,'RAB Prices Long'!$B:$B,'All Prices combined'!$D533,'RAB Prices Long'!$E:$E,'All Prices combined'!$G533)))),2)</f>
        <v>25.27</v>
      </c>
      <c r="AV533" s="2">
        <f>ROUND(IF($B533="Annuity",SUMIFS('Annuity Prices'!AY:AY,'Annuity Prices'!$B:$B,$D533,'Annuity Prices'!$E:$E,$G533),IF($B533="RAB Short",SUMIFS('RAB Prices Short'!AY:AY,'RAB Prices Short'!$B:$B,'All Prices combined'!$D533,'RAB Prices Short'!$E:$E,'All Prices combined'!$G533),IF($B533="RAB Long",SUMIFS('RAB Prices Long'!AY:AY,'RAB Prices Long'!$B:$B,'All Prices combined'!$D533,'RAB Prices Long'!$E:$E,'All Prices combined'!$G533)))),2)</f>
        <v>25.9</v>
      </c>
      <c r="AW533" s="2">
        <f>ROUND(IF($B533="Annuity",SUMIFS('Annuity Prices'!AZ:AZ,'Annuity Prices'!$B:$B,$D533,'Annuity Prices'!$E:$E,$G533),IF($B533="RAB Short",SUMIFS('RAB Prices Short'!AZ:AZ,'RAB Prices Short'!$B:$B,'All Prices combined'!$D533,'RAB Prices Short'!$E:$E,'All Prices combined'!$G533),IF($B533="RAB Long",SUMIFS('RAB Prices Long'!AZ:AZ,'RAB Prices Long'!$B:$B,'All Prices combined'!$D533,'RAB Prices Long'!$E:$E,'All Prices combined'!$G533)))),2)</f>
        <v>26.55</v>
      </c>
      <c r="AX533" s="2">
        <f>ROUND(IF($B533="Annuity",SUMIFS('Annuity Prices'!BA:BA,'Annuity Prices'!$B:$B,$D533,'Annuity Prices'!$E:$E,$G533),IF($B533="RAB Short",SUMIFS('RAB Prices Short'!BA:BA,'RAB Prices Short'!$B:$B,'All Prices combined'!$D533,'RAB Prices Short'!$E:$E,'All Prices combined'!$G533),IF($B533="RAB Long",SUMIFS('RAB Prices Long'!BA:BA,'RAB Prices Long'!$B:$B,'All Prices combined'!$D533,'RAB Prices Long'!$E:$E,'All Prices combined'!$G533)))),2)</f>
        <v>27.85</v>
      </c>
      <c r="AY533" s="2">
        <f>ROUND(IF($B533="Annuity",SUMIFS('Annuity Prices'!BB:BB,'Annuity Prices'!$B:$B,$D533,'Annuity Prices'!$E:$E,$G533),IF($B533="RAB Short",SUMIFS('RAB Prices Short'!BB:BB,'RAB Prices Short'!$B:$B,'All Prices combined'!$D533,'RAB Prices Short'!$E:$E,'All Prices combined'!$G533),IF($B533="RAB Long",SUMIFS('RAB Prices Long'!BB:BB,'RAB Prices Long'!$B:$B,'All Prices combined'!$D533,'RAB Prices Long'!$E:$E,'All Prices combined'!$G533)))),2)</f>
        <v>28.56</v>
      </c>
      <c r="AZ533" s="2">
        <f>ROUND(IF($B533="Annuity",SUMIFS('Annuity Prices'!BC:BC,'Annuity Prices'!$B:$B,$D533,'Annuity Prices'!$E:$E,$G533),IF($B533="RAB Short",SUMIFS('RAB Prices Short'!BC:BC,'RAB Prices Short'!$B:$B,'All Prices combined'!$D533,'RAB Prices Short'!$E:$E,'All Prices combined'!$G533),IF($B533="RAB Long",SUMIFS('RAB Prices Long'!BC:BC,'RAB Prices Long'!$B:$B,'All Prices combined'!$D533,'RAB Prices Long'!$E:$E,'All Prices combined'!$G533)))),2)</f>
        <v>29.27</v>
      </c>
      <c r="BA533" s="2">
        <f>ROUND(IF($B533="Annuity",SUMIFS('Annuity Prices'!BD:BD,'Annuity Prices'!$B:$B,$D533,'Annuity Prices'!$E:$E,$G533),IF($B533="RAB Short",SUMIFS('RAB Prices Short'!BD:BD,'RAB Prices Short'!$B:$B,'All Prices combined'!$D533,'RAB Prices Short'!$E:$E,'All Prices combined'!$G533),IF($B533="RAB Long",SUMIFS('RAB Prices Long'!BD:BD,'RAB Prices Long'!$B:$B,'All Prices combined'!$D533,'RAB Prices Long'!$E:$E,'All Prices combined'!$G533)))),2)</f>
        <v>30</v>
      </c>
      <c r="BB533" s="2">
        <f>ROUND(IF($B533="Annuity",SUMIFS('Annuity Prices'!BE:BE,'Annuity Prices'!$B:$B,$D533,'Annuity Prices'!$E:$E,$G533),IF($B533="RAB Short",SUMIFS('RAB Prices Short'!BE:BE,'RAB Prices Short'!$B:$B,'All Prices combined'!$D533,'RAB Prices Short'!$E:$E,'All Prices combined'!$G533),IF($B533="RAB Long",SUMIFS('RAB Prices Long'!BE:BE,'RAB Prices Long'!$B:$B,'All Prices combined'!$D533,'RAB Prices Long'!$E:$E,'All Prices combined'!$G533)))),2)</f>
        <v>32.130000000000003</v>
      </c>
      <c r="BC533" s="2">
        <f>ROUND(IF($B533="Annuity",SUMIFS('Annuity Prices'!BF:BF,'Annuity Prices'!$B:$B,$D533,'Annuity Prices'!$E:$E,$G533),IF($B533="RAB Short",SUMIFS('RAB Prices Short'!BF:BF,'RAB Prices Short'!$B:$B,'All Prices combined'!$D533,'RAB Prices Short'!$E:$E,'All Prices combined'!$G533),IF($B533="RAB Long",SUMIFS('RAB Prices Long'!BF:BF,'RAB Prices Long'!$B:$B,'All Prices combined'!$D533,'RAB Prices Long'!$E:$E,'All Prices combined'!$G533)))),2)</f>
        <v>34.86</v>
      </c>
      <c r="BD533" s="2">
        <f>ROUND(IF($B533="Annuity",SUMIFS('Annuity Prices'!BG:BG,'Annuity Prices'!$B:$B,$D533,'Annuity Prices'!$E:$E,$G533),IF($B533="RAB Short",SUMIFS('RAB Prices Short'!BG:BG,'RAB Prices Short'!$B:$B,'All Prices combined'!$D533,'RAB Prices Short'!$E:$E,'All Prices combined'!$G533),IF($B533="RAB Long",SUMIFS('RAB Prices Long'!BG:BG,'RAB Prices Long'!$B:$B,'All Prices combined'!$D533,'RAB Prices Long'!$E:$E,'All Prices combined'!$G533)))),2)</f>
        <v>35.729999999999997</v>
      </c>
      <c r="BE533" s="2">
        <f>ROUND(IF($B533="Annuity",SUMIFS('Annuity Prices'!BH:BH,'Annuity Prices'!$B:$B,$D533,'Annuity Prices'!$E:$E,$G533),IF($B533="RAB Short",SUMIFS('RAB Prices Short'!BH:BH,'RAB Prices Short'!$B:$B,'All Prices combined'!$D533,'RAB Prices Short'!$E:$E,'All Prices combined'!$G533),IF($B533="RAB Long",SUMIFS('RAB Prices Long'!BH:BH,'RAB Prices Long'!$B:$B,'All Prices combined'!$D533,'RAB Prices Long'!$E:$E,'All Prices combined'!$G533)))),2)</f>
        <v>36.619999999999997</v>
      </c>
      <c r="BF533" s="2">
        <f>ROUND(IF($B533="Annuity",SUMIFS('Annuity Prices'!BI:BI,'Annuity Prices'!$B:$B,$D533,'Annuity Prices'!$E:$E,$G533),IF($B533="RAB Short",SUMIFS('RAB Prices Short'!BI:BI,'RAB Prices Short'!$B:$B,'All Prices combined'!$D533,'RAB Prices Short'!$E:$E,'All Prices combined'!$G533),IF($B533="RAB Long",SUMIFS('RAB Prices Long'!BI:BI,'RAB Prices Long'!$B:$B,'All Prices combined'!$D533,'RAB Prices Long'!$E:$E,'All Prices combined'!$G533)))),2)</f>
        <v>38.44</v>
      </c>
      <c r="BG533" s="2">
        <f>ROUND(IF($B533="Annuity",SUMIFS('Annuity Prices'!BJ:BJ,'Annuity Prices'!$B:$B,$D533,'Annuity Prices'!$E:$E,$G533),IF($B533="RAB Short",SUMIFS('RAB Prices Short'!BJ:BJ,'RAB Prices Short'!$B:$B,'All Prices combined'!$D533,'RAB Prices Short'!$E:$E,'All Prices combined'!$G533),IF($B533="RAB Long",SUMIFS('RAB Prices Long'!BJ:BJ,'RAB Prices Long'!$B:$B,'All Prices combined'!$D533,'RAB Prices Long'!$E:$E,'All Prices combined'!$G533)))),2)</f>
        <v>39.4</v>
      </c>
      <c r="BH533" s="2">
        <f>ROUND(IF($B533="Annuity",SUMIFS('Annuity Prices'!BK:BK,'Annuity Prices'!$B:$B,$D533,'Annuity Prices'!$E:$E,$G533),IF($B533="RAB Short",SUMIFS('RAB Prices Short'!BK:BK,'RAB Prices Short'!$B:$B,'All Prices combined'!$D533,'RAB Prices Short'!$E:$E,'All Prices combined'!$G533),IF($B533="RAB Long",SUMIFS('RAB Prices Long'!BK:BK,'RAB Prices Long'!$B:$B,'All Prices combined'!$D533,'RAB Prices Long'!$E:$E,'All Prices combined'!$G533)))),2)</f>
        <v>40.39</v>
      </c>
      <c r="BI533" s="2">
        <f>ROUND(IF($B533="Annuity",SUMIFS('Annuity Prices'!BL:BL,'Annuity Prices'!$B:$B,$D533,'Annuity Prices'!$E:$E,$G533),IF($B533="RAB Short",SUMIFS('RAB Prices Short'!BL:BL,'RAB Prices Short'!$B:$B,'All Prices combined'!$D533,'RAB Prices Short'!$E:$E,'All Prices combined'!$G533),IF($B533="RAB Long",SUMIFS('RAB Prices Long'!BL:BL,'RAB Prices Long'!$B:$B,'All Prices combined'!$D533,'RAB Prices Long'!$E:$E,'All Prices combined'!$G533)))),2)</f>
        <v>41.4</v>
      </c>
      <c r="BJ533" s="2">
        <f>ROUND(IF($B533="Annuity",SUMIFS('Annuity Prices'!BM:BM,'Annuity Prices'!$B:$B,$D533,'Annuity Prices'!$E:$E,$G533),IF($B533="RAB Short",SUMIFS('RAB Prices Short'!BM:BM,'RAB Prices Short'!$B:$B,'All Prices combined'!$D533,'RAB Prices Short'!$E:$E,'All Prices combined'!$G533),IF($B533="RAB Long",SUMIFS('RAB Prices Long'!BM:BM,'RAB Prices Long'!$B:$B,'All Prices combined'!$D533,'RAB Prices Long'!$E:$E,'All Prices combined'!$G533)))),2)</f>
        <v>43.47</v>
      </c>
      <c r="BK533" s="2">
        <f>ROUND(IF($B533="Annuity",SUMIFS('Annuity Prices'!BN:BN,'Annuity Prices'!$B:$B,$D533,'Annuity Prices'!$E:$E,$G533),IF($B533="RAB Short",SUMIFS('RAB Prices Short'!BN:BN,'RAB Prices Short'!$B:$B,'All Prices combined'!$D533,'RAB Prices Short'!$E:$E,'All Prices combined'!$G533),IF($B533="RAB Long",SUMIFS('RAB Prices Long'!BN:BN,'RAB Prices Long'!$B:$B,'All Prices combined'!$D533,'RAB Prices Long'!$E:$E,'All Prices combined'!$G533)))),2)</f>
        <v>44.55</v>
      </c>
      <c r="BL533" s="2">
        <f>ROUND(IF($B533="Annuity",SUMIFS('Annuity Prices'!BO:BO,'Annuity Prices'!$B:$B,$D533,'Annuity Prices'!$E:$E,$G533),IF($B533="RAB Short",SUMIFS('RAB Prices Short'!BO:BO,'RAB Prices Short'!$B:$B,'All Prices combined'!$D533,'RAB Prices Short'!$E:$E,'All Prices combined'!$G533),IF($B533="RAB Long",SUMIFS('RAB Prices Long'!BO:BO,'RAB Prices Long'!$B:$B,'All Prices combined'!$D533,'RAB Prices Long'!$E:$E,'All Prices combined'!$G533)))),2)</f>
        <v>45.67</v>
      </c>
      <c r="BM533" s="2">
        <f>ROUND(IF($B533="Annuity",SUMIFS('Annuity Prices'!BP:BP,'Annuity Prices'!$B:$B,$D533,'Annuity Prices'!$E:$E,$G533),IF($B533="RAB Short",SUMIFS('RAB Prices Short'!BP:BP,'RAB Prices Short'!$B:$B,'All Prices combined'!$D533,'RAB Prices Short'!$E:$E,'All Prices combined'!$G533),IF($B533="RAB Long",SUMIFS('RAB Prices Long'!BP:BP,'RAB Prices Long'!$B:$B,'All Prices combined'!$D533,'RAB Prices Long'!$E:$E,'All Prices combined'!$G533)))),2)</f>
        <v>46.81</v>
      </c>
      <c r="BN533" s="2">
        <f>ROUND(IF($B533="Annuity",SUMIFS('Annuity Prices'!BQ:BQ,'Annuity Prices'!$B:$B,$D533,'Annuity Prices'!$E:$E,$G533),IF($B533="RAB Short",SUMIFS('RAB Prices Short'!BQ:BQ,'RAB Prices Short'!$B:$B,'All Prices combined'!$D533,'RAB Prices Short'!$E:$E,'All Prices combined'!$G533),IF($B533="RAB Long",SUMIFS('RAB Prices Long'!BQ:BQ,'RAB Prices Long'!$B:$B,'All Prices combined'!$D533,'RAB Prices Long'!$E:$E,'All Prices combined'!$G533)))),2)</f>
        <v>49.15</v>
      </c>
      <c r="BO533" s="2">
        <f>ROUND(IF($B533="Annuity",SUMIFS('Annuity Prices'!BR:BR,'Annuity Prices'!$B:$B,$D533,'Annuity Prices'!$E:$E,$G533),IF($B533="RAB Short",SUMIFS('RAB Prices Short'!BR:BR,'RAB Prices Short'!$B:$B,'All Prices combined'!$D533,'RAB Prices Short'!$E:$E,'All Prices combined'!$G533),IF($B533="RAB Long",SUMIFS('RAB Prices Long'!BR:BR,'RAB Prices Long'!$B:$B,'All Prices combined'!$D533,'RAB Prices Long'!$E:$E,'All Prices combined'!$G533)))),2)</f>
        <v>50.38</v>
      </c>
      <c r="BP533" s="2">
        <f>ROUND(IF($B533="Annuity",SUMIFS('Annuity Prices'!BS:BS,'Annuity Prices'!$B:$B,$D533,'Annuity Prices'!$E:$E,$G533),IF($B533="RAB Short",SUMIFS('RAB Prices Short'!BS:BS,'RAB Prices Short'!$B:$B,'All Prices combined'!$D533,'RAB Prices Short'!$E:$E,'All Prices combined'!$G533),IF($B533="RAB Long",SUMIFS('RAB Prices Long'!BS:BS,'RAB Prices Long'!$B:$B,'All Prices combined'!$D533,'RAB Prices Long'!$E:$E,'All Prices combined'!$G533)))),2)</f>
        <v>51.64</v>
      </c>
      <c r="BQ533" s="2">
        <f>ROUND(IF($B533="Annuity",SUMIFS('Annuity Prices'!BT:BT,'Annuity Prices'!$B:$B,$D533,'Annuity Prices'!$E:$E,$G533),IF($B533="RAB Short",SUMIFS('RAB Prices Short'!BT:BT,'RAB Prices Short'!$B:$B,'All Prices combined'!$D533,'RAB Prices Short'!$E:$E,'All Prices combined'!$G533),IF($B533="RAB Long",SUMIFS('RAB Prices Long'!BT:BT,'RAB Prices Long'!$B:$B,'All Prices combined'!$D533,'RAB Prices Long'!$E:$E,'All Prices combined'!$G533)))),2)</f>
        <v>52.93</v>
      </c>
      <c r="BR533" s="2">
        <f>ROUND(IF($B533="Annuity",SUMIFS('Annuity Prices'!BU:BU,'Annuity Prices'!$B:$B,$D533,'Annuity Prices'!$E:$E,$G533),IF($B533="RAB Short",SUMIFS('RAB Prices Short'!BU:BU,'RAB Prices Short'!$B:$B,'All Prices combined'!$D533,'RAB Prices Short'!$E:$E,'All Prices combined'!$G533),IF($B533="RAB Long",SUMIFS('RAB Prices Long'!BU:BU,'RAB Prices Long'!$B:$B,'All Prices combined'!$D533,'RAB Prices Long'!$E:$E,'All Prices combined'!$G533)))),2)</f>
        <v>55.59</v>
      </c>
      <c r="BS533" s="2">
        <f>ROUND(IF($B533="Annuity",SUMIFS('Annuity Prices'!BV:BV,'Annuity Prices'!$B:$B,$D533,'Annuity Prices'!$E:$E,$G533),IF($B533="RAB Short",SUMIFS('RAB Prices Short'!BV:BV,'RAB Prices Short'!$B:$B,'All Prices combined'!$D533,'RAB Prices Short'!$E:$E,'All Prices combined'!$G533),IF($B533="RAB Long",SUMIFS('RAB Prices Long'!BV:BV,'RAB Prices Long'!$B:$B,'All Prices combined'!$D533,'RAB Prices Long'!$E:$E,'All Prices combined'!$G533)))),2)</f>
        <v>56.98</v>
      </c>
      <c r="BT533" s="2">
        <f>ROUND(IF($B533="Annuity",SUMIFS('Annuity Prices'!BW:BW,'Annuity Prices'!$B:$B,$D533,'Annuity Prices'!$E:$E,$G533),IF($B533="RAB Short",SUMIFS('RAB Prices Short'!BW:BW,'RAB Prices Short'!$B:$B,'All Prices combined'!$D533,'RAB Prices Short'!$E:$E,'All Prices combined'!$G533),IF($B533="RAB Long",SUMIFS('RAB Prices Long'!BW:BW,'RAB Prices Long'!$B:$B,'All Prices combined'!$D533,'RAB Prices Long'!$E:$E,'All Prices combined'!$G533)))),2)</f>
        <v>58.4</v>
      </c>
      <c r="BU533" s="2">
        <f>ROUND(IF($B533="Annuity",SUMIFS('Annuity Prices'!BX:BX,'Annuity Prices'!$B:$B,$D533,'Annuity Prices'!$E:$E,$G533),IF($B533="RAB Short",SUMIFS('RAB Prices Short'!BX:BX,'RAB Prices Short'!$B:$B,'All Prices combined'!$D533,'RAB Prices Short'!$E:$E,'All Prices combined'!$G533),IF($B533="RAB Long",SUMIFS('RAB Prices Long'!BX:BX,'RAB Prices Long'!$B:$B,'All Prices combined'!$D533,'RAB Prices Long'!$E:$E,'All Prices combined'!$G533)))),2)</f>
        <v>59.86</v>
      </c>
    </row>
    <row r="534" spans="2:73" x14ac:dyDescent="0.25">
      <c r="B534" t="s">
        <v>45</v>
      </c>
      <c r="C534">
        <v>25</v>
      </c>
      <c r="D534" t="s">
        <v>206</v>
      </c>
      <c r="E534" t="s">
        <v>203</v>
      </c>
      <c r="F534">
        <v>25</v>
      </c>
      <c r="G534" t="s">
        <v>201</v>
      </c>
      <c r="I534" s="2">
        <f>ROUND(IF($B534="Annuity",SUMIFS('Annuity Prices'!L:L,'Annuity Prices'!$B:$B,$D534,'Annuity Prices'!$E:$E,$G534),IF($B534="RAB Short",SUMIFS('RAB Prices Short'!L:L,'RAB Prices Short'!$B:$B,'All Prices combined'!$D534,'RAB Prices Short'!$E:$E,'All Prices combined'!$G534),IF($B534="RAB Long",SUMIFS('RAB Prices Long'!L:L,'RAB Prices Long'!$B:$B,'All Prices combined'!$D534,'RAB Prices Long'!$E:$E,'All Prices combined'!$G534)))),2)</f>
        <v>0</v>
      </c>
      <c r="J534" s="2">
        <f>ROUND(IF($B534="Annuity",SUMIFS('Annuity Prices'!M:M,'Annuity Prices'!$B:$B,$D534,'Annuity Prices'!$E:$E,$G534),IF($B534="RAB Short",SUMIFS('RAB Prices Short'!M:M,'RAB Prices Short'!$B:$B,'All Prices combined'!$D534,'RAB Prices Short'!$E:$E,'All Prices combined'!$G534),IF($B534="RAB Long",SUMIFS('RAB Prices Long'!M:M,'RAB Prices Long'!$B:$B,'All Prices combined'!$D534,'RAB Prices Long'!$E:$E,'All Prices combined'!$G534)))),2)</f>
        <v>0</v>
      </c>
      <c r="K534" s="2">
        <f>ROUND(IF($B534="Annuity",SUMIFS('Annuity Prices'!N:N,'Annuity Prices'!$B:$B,$D534,'Annuity Prices'!$E:$E,$G534),IF($B534="RAB Short",SUMIFS('RAB Prices Short'!N:N,'RAB Prices Short'!$B:$B,'All Prices combined'!$D534,'RAB Prices Short'!$E:$E,'All Prices combined'!$G534),IF($B534="RAB Long",SUMIFS('RAB Prices Long'!N:N,'RAB Prices Long'!$B:$B,'All Prices combined'!$D534,'RAB Prices Long'!$E:$E,'All Prices combined'!$G534)))),2)</f>
        <v>48.77</v>
      </c>
      <c r="L534" s="2">
        <f>ROUND(IF($B534="Annuity",SUMIFS('Annuity Prices'!O:O,'Annuity Prices'!$B:$B,$D534,'Annuity Prices'!$E:$E,$G534),IF($B534="RAB Short",SUMIFS('RAB Prices Short'!O:O,'RAB Prices Short'!$B:$B,'All Prices combined'!$D534,'RAB Prices Short'!$E:$E,'All Prices combined'!$G534),IF($B534="RAB Long",SUMIFS('RAB Prices Long'!O:O,'RAB Prices Long'!$B:$B,'All Prices combined'!$D534,'RAB Prices Long'!$E:$E,'All Prices combined'!$G534)))),2)</f>
        <v>50.17</v>
      </c>
      <c r="M534" s="2">
        <f>ROUND(IF($B534="Annuity",SUMIFS('Annuity Prices'!P:P,'Annuity Prices'!$B:$B,$D534,'Annuity Prices'!$E:$E,$G534),IF($B534="RAB Short",SUMIFS('RAB Prices Short'!P:P,'RAB Prices Short'!$B:$B,'All Prices combined'!$D534,'RAB Prices Short'!$E:$E,'All Prices combined'!$G534),IF($B534="RAB Long",SUMIFS('RAB Prices Long'!P:P,'RAB Prices Long'!$B:$B,'All Prices combined'!$D534,'RAB Prices Long'!$E:$E,'All Prices combined'!$G534)))),2)</f>
        <v>54.51</v>
      </c>
      <c r="N534" s="2">
        <f>ROUND(IF($B534="Annuity",SUMIFS('Annuity Prices'!Q:Q,'Annuity Prices'!$B:$B,$D534,'Annuity Prices'!$E:$E,$G534),IF($B534="RAB Short",SUMIFS('RAB Prices Short'!Q:Q,'RAB Prices Short'!$B:$B,'All Prices combined'!$D534,'RAB Prices Short'!$E:$E,'All Prices combined'!$G534),IF($B534="RAB Long",SUMIFS('RAB Prices Long'!Q:Q,'RAB Prices Long'!$B:$B,'All Prices combined'!$D534,'RAB Prices Long'!$E:$E,'All Prices combined'!$G534)))),2)</f>
        <v>55.87</v>
      </c>
      <c r="O534" s="2">
        <f>ROUND(IF($B534="Annuity",SUMIFS('Annuity Prices'!R:R,'Annuity Prices'!$B:$B,$D534,'Annuity Prices'!$E:$E,$G534),IF($B534="RAB Short",SUMIFS('RAB Prices Short'!R:R,'RAB Prices Short'!$B:$B,'All Prices combined'!$D534,'RAB Prices Short'!$E:$E,'All Prices combined'!$G534),IF($B534="RAB Long",SUMIFS('RAB Prices Long'!R:R,'RAB Prices Long'!$B:$B,'All Prices combined'!$D534,'RAB Prices Long'!$E:$E,'All Prices combined'!$G534)))),2)</f>
        <v>57.26</v>
      </c>
      <c r="P534" s="2">
        <f>ROUND(IF($B534="Annuity",SUMIFS('Annuity Prices'!S:S,'Annuity Prices'!$B:$B,$D534,'Annuity Prices'!$E:$E,$G534),IF($B534="RAB Short",SUMIFS('RAB Prices Short'!S:S,'RAB Prices Short'!$B:$B,'All Prices combined'!$D534,'RAB Prices Short'!$E:$E,'All Prices combined'!$G534),IF($B534="RAB Long",SUMIFS('RAB Prices Long'!S:S,'RAB Prices Long'!$B:$B,'All Prices combined'!$D534,'RAB Prices Long'!$E:$E,'All Prices combined'!$G534)))),2)</f>
        <v>58.7</v>
      </c>
      <c r="Q534" s="2">
        <f>ROUND(IF($B534="Annuity",SUMIFS('Annuity Prices'!T:T,'Annuity Prices'!$B:$B,$D534,'Annuity Prices'!$E:$E,$G534),IF($B534="RAB Short",SUMIFS('RAB Prices Short'!T:T,'RAB Prices Short'!$B:$B,'All Prices combined'!$D534,'RAB Prices Short'!$E:$E,'All Prices combined'!$G534),IF($B534="RAB Long",SUMIFS('RAB Prices Long'!T:T,'RAB Prices Long'!$B:$B,'All Prices combined'!$D534,'RAB Prices Long'!$E:$E,'All Prices combined'!$G534)))),2)</f>
        <v>63.13</v>
      </c>
      <c r="R534" s="2">
        <f>ROUND(IF($B534="Annuity",SUMIFS('Annuity Prices'!U:U,'Annuity Prices'!$B:$B,$D534,'Annuity Prices'!$E:$E,$G534),IF($B534="RAB Short",SUMIFS('RAB Prices Short'!U:U,'RAB Prices Short'!$B:$B,'All Prices combined'!$D534,'RAB Prices Short'!$E:$E,'All Prices combined'!$G534),IF($B534="RAB Long",SUMIFS('RAB Prices Long'!U:U,'RAB Prices Long'!$B:$B,'All Prices combined'!$D534,'RAB Prices Long'!$E:$E,'All Prices combined'!$G534)))),2)</f>
        <v>64.709999999999994</v>
      </c>
      <c r="S534" s="2">
        <f>ROUND(IF($B534="Annuity",SUMIFS('Annuity Prices'!V:V,'Annuity Prices'!$B:$B,$D534,'Annuity Prices'!$E:$E,$G534),IF($B534="RAB Short",SUMIFS('RAB Prices Short'!V:V,'RAB Prices Short'!$B:$B,'All Prices combined'!$D534,'RAB Prices Short'!$E:$E,'All Prices combined'!$G534),IF($B534="RAB Long",SUMIFS('RAB Prices Long'!V:V,'RAB Prices Long'!$B:$B,'All Prices combined'!$D534,'RAB Prices Long'!$E:$E,'All Prices combined'!$G534)))),2)</f>
        <v>66.33</v>
      </c>
      <c r="T534" s="2">
        <f>ROUND(IF($B534="Annuity",SUMIFS('Annuity Prices'!W:W,'Annuity Prices'!$B:$B,$D534,'Annuity Prices'!$E:$E,$G534),IF($B534="RAB Short",SUMIFS('RAB Prices Short'!W:W,'RAB Prices Short'!$B:$B,'All Prices combined'!$D534,'RAB Prices Short'!$E:$E,'All Prices combined'!$G534),IF($B534="RAB Long",SUMIFS('RAB Prices Long'!W:W,'RAB Prices Long'!$B:$B,'All Prices combined'!$D534,'RAB Prices Long'!$E:$E,'All Prices combined'!$G534)))),2)</f>
        <v>67.989999999999995</v>
      </c>
      <c r="U534" s="2">
        <f>ROUND(IF($B534="Annuity",SUMIFS('Annuity Prices'!X:X,'Annuity Prices'!$B:$B,$D534,'Annuity Prices'!$E:$E,$G534),IF($B534="RAB Short",SUMIFS('RAB Prices Short'!X:X,'RAB Prices Short'!$B:$B,'All Prices combined'!$D534,'RAB Prices Short'!$E:$E,'All Prices combined'!$G534),IF($B534="RAB Long",SUMIFS('RAB Prices Long'!X:X,'RAB Prices Long'!$B:$B,'All Prices combined'!$D534,'RAB Prices Long'!$E:$E,'All Prices combined'!$G534)))),2)</f>
        <v>72.349999999999994</v>
      </c>
      <c r="V534" s="2">
        <f>ROUND(IF($B534="Annuity",SUMIFS('Annuity Prices'!Y:Y,'Annuity Prices'!$B:$B,$D534,'Annuity Prices'!$E:$E,$G534),IF($B534="RAB Short",SUMIFS('RAB Prices Short'!Y:Y,'RAB Prices Short'!$B:$B,'All Prices combined'!$D534,'RAB Prices Short'!$E:$E,'All Prices combined'!$G534),IF($B534="RAB Long",SUMIFS('RAB Prices Long'!Y:Y,'RAB Prices Long'!$B:$B,'All Prices combined'!$D534,'RAB Prices Long'!$E:$E,'All Prices combined'!$G534)))),2)</f>
        <v>74.150000000000006</v>
      </c>
      <c r="W534" s="2">
        <f>ROUND(IF($B534="Annuity",SUMIFS('Annuity Prices'!Z:Z,'Annuity Prices'!$B:$B,$D534,'Annuity Prices'!$E:$E,$G534),IF($B534="RAB Short",SUMIFS('RAB Prices Short'!Z:Z,'RAB Prices Short'!$B:$B,'All Prices combined'!$D534,'RAB Prices Short'!$E:$E,'All Prices combined'!$G534),IF($B534="RAB Long",SUMIFS('RAB Prices Long'!Z:Z,'RAB Prices Long'!$B:$B,'All Prices combined'!$D534,'RAB Prices Long'!$E:$E,'All Prices combined'!$G534)))),2)</f>
        <v>76.010000000000005</v>
      </c>
      <c r="X534" s="2">
        <f>ROUND(IF($B534="Annuity",SUMIFS('Annuity Prices'!AA:AA,'Annuity Prices'!$B:$B,$D534,'Annuity Prices'!$E:$E,$G534),IF($B534="RAB Short",SUMIFS('RAB Prices Short'!AA:AA,'RAB Prices Short'!$B:$B,'All Prices combined'!$D534,'RAB Prices Short'!$E:$E,'All Prices combined'!$G534),IF($B534="RAB Long",SUMIFS('RAB Prices Long'!AA:AA,'RAB Prices Long'!$B:$B,'All Prices combined'!$D534,'RAB Prices Long'!$E:$E,'All Prices combined'!$G534)))),2)</f>
        <v>77.92</v>
      </c>
      <c r="Y534" s="2">
        <f>ROUND(IF($B534="Annuity",SUMIFS('Annuity Prices'!AB:AB,'Annuity Prices'!$B:$B,$D534,'Annuity Prices'!$E:$E,$G534),IF($B534="RAB Short",SUMIFS('RAB Prices Short'!AB:AB,'RAB Prices Short'!$B:$B,'All Prices combined'!$D534,'RAB Prices Short'!$E:$E,'All Prices combined'!$G534),IF($B534="RAB Long",SUMIFS('RAB Prices Long'!AB:AB,'RAB Prices Long'!$B:$B,'All Prices combined'!$D534,'RAB Prices Long'!$E:$E,'All Prices combined'!$G534)))),2)</f>
        <v>82.43</v>
      </c>
      <c r="Z534" s="2">
        <f>ROUND(IF($B534="Annuity",SUMIFS('Annuity Prices'!AC:AC,'Annuity Prices'!$B:$B,$D534,'Annuity Prices'!$E:$E,$G534),IF($B534="RAB Short",SUMIFS('RAB Prices Short'!AC:AC,'RAB Prices Short'!$B:$B,'All Prices combined'!$D534,'RAB Prices Short'!$E:$E,'All Prices combined'!$G534),IF($B534="RAB Long",SUMIFS('RAB Prices Long'!AC:AC,'RAB Prices Long'!$B:$B,'All Prices combined'!$D534,'RAB Prices Long'!$E:$E,'All Prices combined'!$G534)))),2)</f>
        <v>84.49</v>
      </c>
      <c r="AA534" s="2">
        <f>ROUND(IF($B534="Annuity",SUMIFS('Annuity Prices'!AD:AD,'Annuity Prices'!$B:$B,$D534,'Annuity Prices'!$E:$E,$G534),IF($B534="RAB Short",SUMIFS('RAB Prices Short'!AD:AD,'RAB Prices Short'!$B:$B,'All Prices combined'!$D534,'RAB Prices Short'!$E:$E,'All Prices combined'!$G534),IF($B534="RAB Long",SUMIFS('RAB Prices Long'!AD:AD,'RAB Prices Long'!$B:$B,'All Prices combined'!$D534,'RAB Prices Long'!$E:$E,'All Prices combined'!$G534)))),2)</f>
        <v>86.61</v>
      </c>
      <c r="AB534" s="2">
        <f>ROUND(IF($B534="Annuity",SUMIFS('Annuity Prices'!AE:AE,'Annuity Prices'!$B:$B,$D534,'Annuity Prices'!$E:$E,$G534),IF($B534="RAB Short",SUMIFS('RAB Prices Short'!AE:AE,'RAB Prices Short'!$B:$B,'All Prices combined'!$D534,'RAB Prices Short'!$E:$E,'All Prices combined'!$G534),IF($B534="RAB Long",SUMIFS('RAB Prices Long'!AE:AE,'RAB Prices Long'!$B:$B,'All Prices combined'!$D534,'RAB Prices Long'!$E:$E,'All Prices combined'!$G534)))),2)</f>
        <v>88.77</v>
      </c>
      <c r="AC534" s="2">
        <f>ROUND(IF($B534="Annuity",SUMIFS('Annuity Prices'!AF:AF,'Annuity Prices'!$B:$B,$D534,'Annuity Prices'!$E:$E,$G534),IF($B534="RAB Short",SUMIFS('RAB Prices Short'!AF:AF,'RAB Prices Short'!$B:$B,'All Prices combined'!$D534,'RAB Prices Short'!$E:$E,'All Prices combined'!$G534),IF($B534="RAB Long",SUMIFS('RAB Prices Long'!AF:AF,'RAB Prices Long'!$B:$B,'All Prices combined'!$D534,'RAB Prices Long'!$E:$E,'All Prices combined'!$G534)))),2)</f>
        <v>93.97</v>
      </c>
      <c r="AD534" s="2">
        <f>ROUND(IF($B534="Annuity",SUMIFS('Annuity Prices'!AG:AG,'Annuity Prices'!$B:$B,$D534,'Annuity Prices'!$E:$E,$G534),IF($B534="RAB Short",SUMIFS('RAB Prices Short'!AG:AG,'RAB Prices Short'!$B:$B,'All Prices combined'!$D534,'RAB Prices Short'!$E:$E,'All Prices combined'!$G534),IF($B534="RAB Long",SUMIFS('RAB Prices Long'!AG:AG,'RAB Prices Long'!$B:$B,'All Prices combined'!$D534,'RAB Prices Long'!$E:$E,'All Prices combined'!$G534)))),2)</f>
        <v>96.32</v>
      </c>
      <c r="AE534" s="2">
        <f>ROUND(IF($B534="Annuity",SUMIFS('Annuity Prices'!AH:AH,'Annuity Prices'!$B:$B,$D534,'Annuity Prices'!$E:$E,$G534),IF($B534="RAB Short",SUMIFS('RAB Prices Short'!AH:AH,'RAB Prices Short'!$B:$B,'All Prices combined'!$D534,'RAB Prices Short'!$E:$E,'All Prices combined'!$G534),IF($B534="RAB Long",SUMIFS('RAB Prices Long'!AH:AH,'RAB Prices Long'!$B:$B,'All Prices combined'!$D534,'RAB Prices Long'!$E:$E,'All Prices combined'!$G534)))),2)</f>
        <v>98.73</v>
      </c>
      <c r="AF534" s="2">
        <f>ROUND(IF($B534="Annuity",SUMIFS('Annuity Prices'!AI:AI,'Annuity Prices'!$B:$B,$D534,'Annuity Prices'!$E:$E,$G534),IF($B534="RAB Short",SUMIFS('RAB Prices Short'!AI:AI,'RAB Prices Short'!$B:$B,'All Prices combined'!$D534,'RAB Prices Short'!$E:$E,'All Prices combined'!$G534),IF($B534="RAB Long",SUMIFS('RAB Prices Long'!AI:AI,'RAB Prices Long'!$B:$B,'All Prices combined'!$D534,'RAB Prices Long'!$E:$E,'All Prices combined'!$G534)))),2)</f>
        <v>101.2</v>
      </c>
      <c r="AG534" s="2">
        <f>ROUND(IF($B534="Annuity",SUMIFS('Annuity Prices'!AJ:AJ,'Annuity Prices'!$B:$B,$D534,'Annuity Prices'!$E:$E,$G534),IF($B534="RAB Short",SUMIFS('RAB Prices Short'!AJ:AJ,'RAB Prices Short'!$B:$B,'All Prices combined'!$D534,'RAB Prices Short'!$E:$E,'All Prices combined'!$G534),IF($B534="RAB Long",SUMIFS('RAB Prices Long'!AJ:AJ,'RAB Prices Long'!$B:$B,'All Prices combined'!$D534,'RAB Prices Long'!$E:$E,'All Prices combined'!$G534)))),2)</f>
        <v>106.41</v>
      </c>
      <c r="AH534" s="2">
        <f>ROUND(IF($B534="Annuity",SUMIFS('Annuity Prices'!AK:AK,'Annuity Prices'!$B:$B,$D534,'Annuity Prices'!$E:$E,$G534),IF($B534="RAB Short",SUMIFS('RAB Prices Short'!AK:AK,'RAB Prices Short'!$B:$B,'All Prices combined'!$D534,'RAB Prices Short'!$E:$E,'All Prices combined'!$G534),IF($B534="RAB Long",SUMIFS('RAB Prices Long'!AK:AK,'RAB Prices Long'!$B:$B,'All Prices combined'!$D534,'RAB Prices Long'!$E:$E,'All Prices combined'!$G534)))),2)</f>
        <v>109.07</v>
      </c>
      <c r="AI534" s="2">
        <f>ROUND(IF($B534="Annuity",SUMIFS('Annuity Prices'!AL:AL,'Annuity Prices'!$B:$B,$D534,'Annuity Prices'!$E:$E,$G534),IF($B534="RAB Short",SUMIFS('RAB Prices Short'!AL:AL,'RAB Prices Short'!$B:$B,'All Prices combined'!$D534,'RAB Prices Short'!$E:$E,'All Prices combined'!$G534),IF($B534="RAB Long",SUMIFS('RAB Prices Long'!AL:AL,'RAB Prices Long'!$B:$B,'All Prices combined'!$D534,'RAB Prices Long'!$E:$E,'All Prices combined'!$G534)))),2)</f>
        <v>111.79</v>
      </c>
      <c r="AJ534" s="2">
        <f>ROUND(IF($B534="Annuity",SUMIFS('Annuity Prices'!AM:AM,'Annuity Prices'!$B:$B,$D534,'Annuity Prices'!$E:$E,$G534),IF($B534="RAB Short",SUMIFS('RAB Prices Short'!AM:AM,'RAB Prices Short'!$B:$B,'All Prices combined'!$D534,'RAB Prices Short'!$E:$E,'All Prices combined'!$G534),IF($B534="RAB Long",SUMIFS('RAB Prices Long'!AM:AM,'RAB Prices Long'!$B:$B,'All Prices combined'!$D534,'RAB Prices Long'!$E:$E,'All Prices combined'!$G534)))),2)</f>
        <v>114.59</v>
      </c>
      <c r="AK534" s="2">
        <f>ROUND(IF($B534="Annuity",SUMIFS('Annuity Prices'!AN:AN,'Annuity Prices'!$B:$B,$D534,'Annuity Prices'!$E:$E,$G534),IF($B534="RAB Short",SUMIFS('RAB Prices Short'!AN:AN,'RAB Prices Short'!$B:$B,'All Prices combined'!$D534,'RAB Prices Short'!$E:$E,'All Prices combined'!$G534),IF($B534="RAB Long",SUMIFS('RAB Prices Long'!AN:AN,'RAB Prices Long'!$B:$B,'All Prices combined'!$D534,'RAB Prices Long'!$E:$E,'All Prices combined'!$G534)))),2)</f>
        <v>118.85</v>
      </c>
      <c r="AL534" s="2">
        <f>ROUND(IF($B534="Annuity",SUMIFS('Annuity Prices'!AO:AO,'Annuity Prices'!$B:$B,$D534,'Annuity Prices'!$E:$E,$G534),IF($B534="RAB Short",SUMIFS('RAB Prices Short'!AO:AO,'RAB Prices Short'!$B:$B,'All Prices combined'!$D534,'RAB Prices Short'!$E:$E,'All Prices combined'!$G534),IF($B534="RAB Long",SUMIFS('RAB Prices Long'!AO:AO,'RAB Prices Long'!$B:$B,'All Prices combined'!$D534,'RAB Prices Long'!$E:$E,'All Prices combined'!$G534)))),2)</f>
        <v>121.82</v>
      </c>
      <c r="AM534" s="2">
        <f>ROUND(IF($B534="Annuity",SUMIFS('Annuity Prices'!AP:AP,'Annuity Prices'!$B:$B,$D534,'Annuity Prices'!$E:$E,$G534),IF($B534="RAB Short",SUMIFS('RAB Prices Short'!AP:AP,'RAB Prices Short'!$B:$B,'All Prices combined'!$D534,'RAB Prices Short'!$E:$E,'All Prices combined'!$G534),IF($B534="RAB Long",SUMIFS('RAB Prices Long'!AP:AP,'RAB Prices Long'!$B:$B,'All Prices combined'!$D534,'RAB Prices Long'!$E:$E,'All Prices combined'!$G534)))),2)</f>
        <v>124.86</v>
      </c>
      <c r="AN534" s="2">
        <f>ROUND(IF($B534="Annuity",SUMIFS('Annuity Prices'!AQ:AQ,'Annuity Prices'!$B:$B,$D534,'Annuity Prices'!$E:$E,$G534),IF($B534="RAB Short",SUMIFS('RAB Prices Short'!AQ:AQ,'RAB Prices Short'!$B:$B,'All Prices combined'!$D534,'RAB Prices Short'!$E:$E,'All Prices combined'!$G534),IF($B534="RAB Long",SUMIFS('RAB Prices Long'!AQ:AQ,'RAB Prices Long'!$B:$B,'All Prices combined'!$D534,'RAB Prices Long'!$E:$E,'All Prices combined'!$G534)))),2)</f>
        <v>127.99</v>
      </c>
      <c r="AO534" s="2">
        <f>ROUND(IF($B534="Annuity",SUMIFS('Annuity Prices'!AR:AR,'Annuity Prices'!$B:$B,$D534,'Annuity Prices'!$E:$E,$G534),IF($B534="RAB Short",SUMIFS('RAB Prices Short'!AR:AR,'RAB Prices Short'!$B:$B,'All Prices combined'!$D534,'RAB Prices Short'!$E:$E,'All Prices combined'!$G534),IF($B534="RAB Long",SUMIFS('RAB Prices Long'!AR:AR,'RAB Prices Long'!$B:$B,'All Prices combined'!$D534,'RAB Prices Long'!$E:$E,'All Prices combined'!$G534)))),2)</f>
        <v>0</v>
      </c>
      <c r="AP534" s="2">
        <f>ROUND(IF($B534="Annuity",SUMIFS('Annuity Prices'!AS:AS,'Annuity Prices'!$B:$B,$D534,'Annuity Prices'!$E:$E,$G534),IF($B534="RAB Short",SUMIFS('RAB Prices Short'!AS:AS,'RAB Prices Short'!$B:$B,'All Prices combined'!$D534,'RAB Prices Short'!$E:$E,'All Prices combined'!$G534),IF($B534="RAB Long",SUMIFS('RAB Prices Long'!AS:AS,'RAB Prices Long'!$B:$B,'All Prices combined'!$D534,'RAB Prices Long'!$E:$E,'All Prices combined'!$G534)))),2)</f>
        <v>0</v>
      </c>
      <c r="AQ534" s="2">
        <f>ROUND(IF($B534="Annuity",SUMIFS('Annuity Prices'!AT:AT,'Annuity Prices'!$B:$B,$D534,'Annuity Prices'!$E:$E,$G534),IF($B534="RAB Short",SUMIFS('RAB Prices Short'!AT:AT,'RAB Prices Short'!$B:$B,'All Prices combined'!$D534,'RAB Prices Short'!$E:$E,'All Prices combined'!$G534),IF($B534="RAB Long",SUMIFS('RAB Prices Long'!AT:AT,'RAB Prices Long'!$B:$B,'All Prices combined'!$D534,'RAB Prices Long'!$E:$E,'All Prices combined'!$G534)))),2)</f>
        <v>56.72</v>
      </c>
      <c r="AR534" s="2">
        <f>ROUND(IF($B534="Annuity",SUMIFS('Annuity Prices'!AU:AU,'Annuity Prices'!$B:$B,$D534,'Annuity Prices'!$E:$E,$G534),IF($B534="RAB Short",SUMIFS('RAB Prices Short'!AU:AU,'RAB Prices Short'!$B:$B,'All Prices combined'!$D534,'RAB Prices Short'!$E:$E,'All Prices combined'!$G534),IF($B534="RAB Long",SUMIFS('RAB Prices Long'!AU:AU,'RAB Prices Long'!$B:$B,'All Prices combined'!$D534,'RAB Prices Long'!$E:$E,'All Prices combined'!$G534)))),2)</f>
        <v>48.77</v>
      </c>
      <c r="AS534" s="2">
        <f>ROUND(IF($B534="Annuity",SUMIFS('Annuity Prices'!AV:AV,'Annuity Prices'!$B:$B,$D534,'Annuity Prices'!$E:$E,$G534),IF($B534="RAB Short",SUMIFS('RAB Prices Short'!AV:AV,'RAB Prices Short'!$B:$B,'All Prices combined'!$D534,'RAB Prices Short'!$E:$E,'All Prices combined'!$G534),IF($B534="RAB Long",SUMIFS('RAB Prices Long'!AV:AV,'RAB Prices Long'!$B:$B,'All Prices combined'!$D534,'RAB Prices Long'!$E:$E,'All Prices combined'!$G534)))),2)</f>
        <v>50.17</v>
      </c>
      <c r="AT534" s="2">
        <f>ROUND(IF($B534="Annuity",SUMIFS('Annuity Prices'!AW:AW,'Annuity Prices'!$B:$B,$D534,'Annuity Prices'!$E:$E,$G534),IF($B534="RAB Short",SUMIFS('RAB Prices Short'!AW:AW,'RAB Prices Short'!$B:$B,'All Prices combined'!$D534,'RAB Prices Short'!$E:$E,'All Prices combined'!$G534),IF($B534="RAB Long",SUMIFS('RAB Prices Long'!AW:AW,'RAB Prices Long'!$B:$B,'All Prices combined'!$D534,'RAB Prices Long'!$E:$E,'All Prices combined'!$G534)))),2)</f>
        <v>54.51</v>
      </c>
      <c r="AU534" s="2">
        <f>ROUND(IF($B534="Annuity",SUMIFS('Annuity Prices'!AX:AX,'Annuity Prices'!$B:$B,$D534,'Annuity Prices'!$E:$E,$G534),IF($B534="RAB Short",SUMIFS('RAB Prices Short'!AX:AX,'RAB Prices Short'!$B:$B,'All Prices combined'!$D534,'RAB Prices Short'!$E:$E,'All Prices combined'!$G534),IF($B534="RAB Long",SUMIFS('RAB Prices Long'!AX:AX,'RAB Prices Long'!$B:$B,'All Prices combined'!$D534,'RAB Prices Long'!$E:$E,'All Prices combined'!$G534)))),2)</f>
        <v>55.87</v>
      </c>
      <c r="AV534" s="2">
        <f>ROUND(IF($B534="Annuity",SUMIFS('Annuity Prices'!AY:AY,'Annuity Prices'!$B:$B,$D534,'Annuity Prices'!$E:$E,$G534),IF($B534="RAB Short",SUMIFS('RAB Prices Short'!AY:AY,'RAB Prices Short'!$B:$B,'All Prices combined'!$D534,'RAB Prices Short'!$E:$E,'All Prices combined'!$G534),IF($B534="RAB Long",SUMIFS('RAB Prices Long'!AY:AY,'RAB Prices Long'!$B:$B,'All Prices combined'!$D534,'RAB Prices Long'!$E:$E,'All Prices combined'!$G534)))),2)</f>
        <v>57.26</v>
      </c>
      <c r="AW534" s="2">
        <f>ROUND(IF($B534="Annuity",SUMIFS('Annuity Prices'!AZ:AZ,'Annuity Prices'!$B:$B,$D534,'Annuity Prices'!$E:$E,$G534),IF($B534="RAB Short",SUMIFS('RAB Prices Short'!AZ:AZ,'RAB Prices Short'!$B:$B,'All Prices combined'!$D534,'RAB Prices Short'!$E:$E,'All Prices combined'!$G534),IF($B534="RAB Long",SUMIFS('RAB Prices Long'!AZ:AZ,'RAB Prices Long'!$B:$B,'All Prices combined'!$D534,'RAB Prices Long'!$E:$E,'All Prices combined'!$G534)))),2)</f>
        <v>58.7</v>
      </c>
      <c r="AX534" s="2">
        <f>ROUND(IF($B534="Annuity",SUMIFS('Annuity Prices'!BA:BA,'Annuity Prices'!$B:$B,$D534,'Annuity Prices'!$E:$E,$G534),IF($B534="RAB Short",SUMIFS('RAB Prices Short'!BA:BA,'RAB Prices Short'!$B:$B,'All Prices combined'!$D534,'RAB Prices Short'!$E:$E,'All Prices combined'!$G534),IF($B534="RAB Long",SUMIFS('RAB Prices Long'!BA:BA,'RAB Prices Long'!$B:$B,'All Prices combined'!$D534,'RAB Prices Long'!$E:$E,'All Prices combined'!$G534)))),2)</f>
        <v>63.13</v>
      </c>
      <c r="AY534" s="2">
        <f>ROUND(IF($B534="Annuity",SUMIFS('Annuity Prices'!BB:BB,'Annuity Prices'!$B:$B,$D534,'Annuity Prices'!$E:$E,$G534),IF($B534="RAB Short",SUMIFS('RAB Prices Short'!BB:BB,'RAB Prices Short'!$B:$B,'All Prices combined'!$D534,'RAB Prices Short'!$E:$E,'All Prices combined'!$G534),IF($B534="RAB Long",SUMIFS('RAB Prices Long'!BB:BB,'RAB Prices Long'!$B:$B,'All Prices combined'!$D534,'RAB Prices Long'!$E:$E,'All Prices combined'!$G534)))),2)</f>
        <v>64.709999999999994</v>
      </c>
      <c r="AZ534" s="2">
        <f>ROUND(IF($B534="Annuity",SUMIFS('Annuity Prices'!BC:BC,'Annuity Prices'!$B:$B,$D534,'Annuity Prices'!$E:$E,$G534),IF($B534="RAB Short",SUMIFS('RAB Prices Short'!BC:BC,'RAB Prices Short'!$B:$B,'All Prices combined'!$D534,'RAB Prices Short'!$E:$E,'All Prices combined'!$G534),IF($B534="RAB Long",SUMIFS('RAB Prices Long'!BC:BC,'RAB Prices Long'!$B:$B,'All Prices combined'!$D534,'RAB Prices Long'!$E:$E,'All Prices combined'!$G534)))),2)</f>
        <v>66.33</v>
      </c>
      <c r="BA534" s="2">
        <f>ROUND(IF($B534="Annuity",SUMIFS('Annuity Prices'!BD:BD,'Annuity Prices'!$B:$B,$D534,'Annuity Prices'!$E:$E,$G534),IF($B534="RAB Short",SUMIFS('RAB Prices Short'!BD:BD,'RAB Prices Short'!$B:$B,'All Prices combined'!$D534,'RAB Prices Short'!$E:$E,'All Prices combined'!$G534),IF($B534="RAB Long",SUMIFS('RAB Prices Long'!BD:BD,'RAB Prices Long'!$B:$B,'All Prices combined'!$D534,'RAB Prices Long'!$E:$E,'All Prices combined'!$G534)))),2)</f>
        <v>67.989999999999995</v>
      </c>
      <c r="BB534" s="2">
        <f>ROUND(IF($B534="Annuity",SUMIFS('Annuity Prices'!BE:BE,'Annuity Prices'!$B:$B,$D534,'Annuity Prices'!$E:$E,$G534),IF($B534="RAB Short",SUMIFS('RAB Prices Short'!BE:BE,'RAB Prices Short'!$B:$B,'All Prices combined'!$D534,'RAB Prices Short'!$E:$E,'All Prices combined'!$G534),IF($B534="RAB Long",SUMIFS('RAB Prices Long'!BE:BE,'RAB Prices Long'!$B:$B,'All Prices combined'!$D534,'RAB Prices Long'!$E:$E,'All Prices combined'!$G534)))),2)</f>
        <v>72.349999999999994</v>
      </c>
      <c r="BC534" s="2">
        <f>ROUND(IF($B534="Annuity",SUMIFS('Annuity Prices'!BF:BF,'Annuity Prices'!$B:$B,$D534,'Annuity Prices'!$E:$E,$G534),IF($B534="RAB Short",SUMIFS('RAB Prices Short'!BF:BF,'RAB Prices Short'!$B:$B,'All Prices combined'!$D534,'RAB Prices Short'!$E:$E,'All Prices combined'!$G534),IF($B534="RAB Long",SUMIFS('RAB Prices Long'!BF:BF,'RAB Prices Long'!$B:$B,'All Prices combined'!$D534,'RAB Prices Long'!$E:$E,'All Prices combined'!$G534)))),2)</f>
        <v>74.150000000000006</v>
      </c>
      <c r="BD534" s="2">
        <f>ROUND(IF($B534="Annuity",SUMIFS('Annuity Prices'!BG:BG,'Annuity Prices'!$B:$B,$D534,'Annuity Prices'!$E:$E,$G534),IF($B534="RAB Short",SUMIFS('RAB Prices Short'!BG:BG,'RAB Prices Short'!$B:$B,'All Prices combined'!$D534,'RAB Prices Short'!$E:$E,'All Prices combined'!$G534),IF($B534="RAB Long",SUMIFS('RAB Prices Long'!BG:BG,'RAB Prices Long'!$B:$B,'All Prices combined'!$D534,'RAB Prices Long'!$E:$E,'All Prices combined'!$G534)))),2)</f>
        <v>76.010000000000005</v>
      </c>
      <c r="BE534" s="2">
        <f>ROUND(IF($B534="Annuity",SUMIFS('Annuity Prices'!BH:BH,'Annuity Prices'!$B:$B,$D534,'Annuity Prices'!$E:$E,$G534),IF($B534="RAB Short",SUMIFS('RAB Prices Short'!BH:BH,'RAB Prices Short'!$B:$B,'All Prices combined'!$D534,'RAB Prices Short'!$E:$E,'All Prices combined'!$G534),IF($B534="RAB Long",SUMIFS('RAB Prices Long'!BH:BH,'RAB Prices Long'!$B:$B,'All Prices combined'!$D534,'RAB Prices Long'!$E:$E,'All Prices combined'!$G534)))),2)</f>
        <v>77.92</v>
      </c>
      <c r="BF534" s="2">
        <f>ROUND(IF($B534="Annuity",SUMIFS('Annuity Prices'!BI:BI,'Annuity Prices'!$B:$B,$D534,'Annuity Prices'!$E:$E,$G534),IF($B534="RAB Short",SUMIFS('RAB Prices Short'!BI:BI,'RAB Prices Short'!$B:$B,'All Prices combined'!$D534,'RAB Prices Short'!$E:$E,'All Prices combined'!$G534),IF($B534="RAB Long",SUMIFS('RAB Prices Long'!BI:BI,'RAB Prices Long'!$B:$B,'All Prices combined'!$D534,'RAB Prices Long'!$E:$E,'All Prices combined'!$G534)))),2)</f>
        <v>82.43</v>
      </c>
      <c r="BG534" s="2">
        <f>ROUND(IF($B534="Annuity",SUMIFS('Annuity Prices'!BJ:BJ,'Annuity Prices'!$B:$B,$D534,'Annuity Prices'!$E:$E,$G534),IF($B534="RAB Short",SUMIFS('RAB Prices Short'!BJ:BJ,'RAB Prices Short'!$B:$B,'All Prices combined'!$D534,'RAB Prices Short'!$E:$E,'All Prices combined'!$G534),IF($B534="RAB Long",SUMIFS('RAB Prices Long'!BJ:BJ,'RAB Prices Long'!$B:$B,'All Prices combined'!$D534,'RAB Prices Long'!$E:$E,'All Prices combined'!$G534)))),2)</f>
        <v>84.49</v>
      </c>
      <c r="BH534" s="2">
        <f>ROUND(IF($B534="Annuity",SUMIFS('Annuity Prices'!BK:BK,'Annuity Prices'!$B:$B,$D534,'Annuity Prices'!$E:$E,$G534),IF($B534="RAB Short",SUMIFS('RAB Prices Short'!BK:BK,'RAB Prices Short'!$B:$B,'All Prices combined'!$D534,'RAB Prices Short'!$E:$E,'All Prices combined'!$G534),IF($B534="RAB Long",SUMIFS('RAB Prices Long'!BK:BK,'RAB Prices Long'!$B:$B,'All Prices combined'!$D534,'RAB Prices Long'!$E:$E,'All Prices combined'!$G534)))),2)</f>
        <v>86.61</v>
      </c>
      <c r="BI534" s="2">
        <f>ROUND(IF($B534="Annuity",SUMIFS('Annuity Prices'!BL:BL,'Annuity Prices'!$B:$B,$D534,'Annuity Prices'!$E:$E,$G534),IF($B534="RAB Short",SUMIFS('RAB Prices Short'!BL:BL,'RAB Prices Short'!$B:$B,'All Prices combined'!$D534,'RAB Prices Short'!$E:$E,'All Prices combined'!$G534),IF($B534="RAB Long",SUMIFS('RAB Prices Long'!BL:BL,'RAB Prices Long'!$B:$B,'All Prices combined'!$D534,'RAB Prices Long'!$E:$E,'All Prices combined'!$G534)))),2)</f>
        <v>88.77</v>
      </c>
      <c r="BJ534" s="2">
        <f>ROUND(IF($B534="Annuity",SUMIFS('Annuity Prices'!BM:BM,'Annuity Prices'!$B:$B,$D534,'Annuity Prices'!$E:$E,$G534),IF($B534="RAB Short",SUMIFS('RAB Prices Short'!BM:BM,'RAB Prices Short'!$B:$B,'All Prices combined'!$D534,'RAB Prices Short'!$E:$E,'All Prices combined'!$G534),IF($B534="RAB Long",SUMIFS('RAB Prices Long'!BM:BM,'RAB Prices Long'!$B:$B,'All Prices combined'!$D534,'RAB Prices Long'!$E:$E,'All Prices combined'!$G534)))),2)</f>
        <v>93.97</v>
      </c>
      <c r="BK534" s="2">
        <f>ROUND(IF($B534="Annuity",SUMIFS('Annuity Prices'!BN:BN,'Annuity Prices'!$B:$B,$D534,'Annuity Prices'!$E:$E,$G534),IF($B534="RAB Short",SUMIFS('RAB Prices Short'!BN:BN,'RAB Prices Short'!$B:$B,'All Prices combined'!$D534,'RAB Prices Short'!$E:$E,'All Prices combined'!$G534),IF($B534="RAB Long",SUMIFS('RAB Prices Long'!BN:BN,'RAB Prices Long'!$B:$B,'All Prices combined'!$D534,'RAB Prices Long'!$E:$E,'All Prices combined'!$G534)))),2)</f>
        <v>96.32</v>
      </c>
      <c r="BL534" s="2">
        <f>ROUND(IF($B534="Annuity",SUMIFS('Annuity Prices'!BO:BO,'Annuity Prices'!$B:$B,$D534,'Annuity Prices'!$E:$E,$G534),IF($B534="RAB Short",SUMIFS('RAB Prices Short'!BO:BO,'RAB Prices Short'!$B:$B,'All Prices combined'!$D534,'RAB Prices Short'!$E:$E,'All Prices combined'!$G534),IF($B534="RAB Long",SUMIFS('RAB Prices Long'!BO:BO,'RAB Prices Long'!$B:$B,'All Prices combined'!$D534,'RAB Prices Long'!$E:$E,'All Prices combined'!$G534)))),2)</f>
        <v>98.73</v>
      </c>
      <c r="BM534" s="2">
        <f>ROUND(IF($B534="Annuity",SUMIFS('Annuity Prices'!BP:BP,'Annuity Prices'!$B:$B,$D534,'Annuity Prices'!$E:$E,$G534),IF($B534="RAB Short",SUMIFS('RAB Prices Short'!BP:BP,'RAB Prices Short'!$B:$B,'All Prices combined'!$D534,'RAB Prices Short'!$E:$E,'All Prices combined'!$G534),IF($B534="RAB Long",SUMIFS('RAB Prices Long'!BP:BP,'RAB Prices Long'!$B:$B,'All Prices combined'!$D534,'RAB Prices Long'!$E:$E,'All Prices combined'!$G534)))),2)</f>
        <v>101.2</v>
      </c>
      <c r="BN534" s="2">
        <f>ROUND(IF($B534="Annuity",SUMIFS('Annuity Prices'!BQ:BQ,'Annuity Prices'!$B:$B,$D534,'Annuity Prices'!$E:$E,$G534),IF($B534="RAB Short",SUMIFS('RAB Prices Short'!BQ:BQ,'RAB Prices Short'!$B:$B,'All Prices combined'!$D534,'RAB Prices Short'!$E:$E,'All Prices combined'!$G534),IF($B534="RAB Long",SUMIFS('RAB Prices Long'!BQ:BQ,'RAB Prices Long'!$B:$B,'All Prices combined'!$D534,'RAB Prices Long'!$E:$E,'All Prices combined'!$G534)))),2)</f>
        <v>106.41</v>
      </c>
      <c r="BO534" s="2">
        <f>ROUND(IF($B534="Annuity",SUMIFS('Annuity Prices'!BR:BR,'Annuity Prices'!$B:$B,$D534,'Annuity Prices'!$E:$E,$G534),IF($B534="RAB Short",SUMIFS('RAB Prices Short'!BR:BR,'RAB Prices Short'!$B:$B,'All Prices combined'!$D534,'RAB Prices Short'!$E:$E,'All Prices combined'!$G534),IF($B534="RAB Long",SUMIFS('RAB Prices Long'!BR:BR,'RAB Prices Long'!$B:$B,'All Prices combined'!$D534,'RAB Prices Long'!$E:$E,'All Prices combined'!$G534)))),2)</f>
        <v>109.07</v>
      </c>
      <c r="BP534" s="2">
        <f>ROUND(IF($B534="Annuity",SUMIFS('Annuity Prices'!BS:BS,'Annuity Prices'!$B:$B,$D534,'Annuity Prices'!$E:$E,$G534),IF($B534="RAB Short",SUMIFS('RAB Prices Short'!BS:BS,'RAB Prices Short'!$B:$B,'All Prices combined'!$D534,'RAB Prices Short'!$E:$E,'All Prices combined'!$G534),IF($B534="RAB Long",SUMIFS('RAB Prices Long'!BS:BS,'RAB Prices Long'!$B:$B,'All Prices combined'!$D534,'RAB Prices Long'!$E:$E,'All Prices combined'!$G534)))),2)</f>
        <v>111.79</v>
      </c>
      <c r="BQ534" s="2">
        <f>ROUND(IF($B534="Annuity",SUMIFS('Annuity Prices'!BT:BT,'Annuity Prices'!$B:$B,$D534,'Annuity Prices'!$E:$E,$G534),IF($B534="RAB Short",SUMIFS('RAB Prices Short'!BT:BT,'RAB Prices Short'!$B:$B,'All Prices combined'!$D534,'RAB Prices Short'!$E:$E,'All Prices combined'!$G534),IF($B534="RAB Long",SUMIFS('RAB Prices Long'!BT:BT,'RAB Prices Long'!$B:$B,'All Prices combined'!$D534,'RAB Prices Long'!$E:$E,'All Prices combined'!$G534)))),2)</f>
        <v>114.59</v>
      </c>
      <c r="BR534" s="2">
        <f>ROUND(IF($B534="Annuity",SUMIFS('Annuity Prices'!BU:BU,'Annuity Prices'!$B:$B,$D534,'Annuity Prices'!$E:$E,$G534),IF($B534="RAB Short",SUMIFS('RAB Prices Short'!BU:BU,'RAB Prices Short'!$B:$B,'All Prices combined'!$D534,'RAB Prices Short'!$E:$E,'All Prices combined'!$G534),IF($B534="RAB Long",SUMIFS('RAB Prices Long'!BU:BU,'RAB Prices Long'!$B:$B,'All Prices combined'!$D534,'RAB Prices Long'!$E:$E,'All Prices combined'!$G534)))),2)</f>
        <v>118.85</v>
      </c>
      <c r="BS534" s="2">
        <f>ROUND(IF($B534="Annuity",SUMIFS('Annuity Prices'!BV:BV,'Annuity Prices'!$B:$B,$D534,'Annuity Prices'!$E:$E,$G534),IF($B534="RAB Short",SUMIFS('RAB Prices Short'!BV:BV,'RAB Prices Short'!$B:$B,'All Prices combined'!$D534,'RAB Prices Short'!$E:$E,'All Prices combined'!$G534),IF($B534="RAB Long",SUMIFS('RAB Prices Long'!BV:BV,'RAB Prices Long'!$B:$B,'All Prices combined'!$D534,'RAB Prices Long'!$E:$E,'All Prices combined'!$G534)))),2)</f>
        <v>121.82</v>
      </c>
      <c r="BT534" s="2">
        <f>ROUND(IF($B534="Annuity",SUMIFS('Annuity Prices'!BW:BW,'Annuity Prices'!$B:$B,$D534,'Annuity Prices'!$E:$E,$G534),IF($B534="RAB Short",SUMIFS('RAB Prices Short'!BW:BW,'RAB Prices Short'!$B:$B,'All Prices combined'!$D534,'RAB Prices Short'!$E:$E,'All Prices combined'!$G534),IF($B534="RAB Long",SUMIFS('RAB Prices Long'!BW:BW,'RAB Prices Long'!$B:$B,'All Prices combined'!$D534,'RAB Prices Long'!$E:$E,'All Prices combined'!$G534)))),2)</f>
        <v>124.86</v>
      </c>
      <c r="BU534" s="2">
        <f>ROUND(IF($B534="Annuity",SUMIFS('Annuity Prices'!BX:BX,'Annuity Prices'!$B:$B,$D534,'Annuity Prices'!$E:$E,$G534),IF($B534="RAB Short",SUMIFS('RAB Prices Short'!BX:BX,'RAB Prices Short'!$B:$B,'All Prices combined'!$D534,'RAB Prices Short'!$E:$E,'All Prices combined'!$G534),IF($B534="RAB Long",SUMIFS('RAB Prices Long'!BX:BX,'RAB Prices Long'!$B:$B,'All Prices combined'!$D534,'RAB Prices Long'!$E:$E,'All Prices combined'!$G534)))),2)</f>
        <v>127.99</v>
      </c>
    </row>
    <row r="535" spans="2:73" x14ac:dyDescent="0.25">
      <c r="B535" t="s">
        <v>45</v>
      </c>
      <c r="C535">
        <v>25</v>
      </c>
      <c r="D535" t="s">
        <v>206</v>
      </c>
      <c r="E535" t="s">
        <v>203</v>
      </c>
      <c r="F535">
        <v>25</v>
      </c>
      <c r="G535" t="s">
        <v>202</v>
      </c>
      <c r="I535" s="2">
        <f>ROUND(IF($B535="Annuity",SUMIFS('Annuity Prices'!L:L,'Annuity Prices'!$B:$B,$D535,'Annuity Prices'!$E:$E,$G535),IF($B535="RAB Short",SUMIFS('RAB Prices Short'!L:L,'RAB Prices Short'!$B:$B,'All Prices combined'!$D535,'RAB Prices Short'!$E:$E,'All Prices combined'!$G535),IF($B535="RAB Long",SUMIFS('RAB Prices Long'!L:L,'RAB Prices Long'!$B:$B,'All Prices combined'!$D535,'RAB Prices Long'!$E:$E,'All Prices combined'!$G535)))),2)</f>
        <v>0</v>
      </c>
      <c r="J535" s="2">
        <f>ROUND(IF($B535="Annuity",SUMIFS('Annuity Prices'!M:M,'Annuity Prices'!$B:$B,$D535,'Annuity Prices'!$E:$E,$G535),IF($B535="RAB Short",SUMIFS('RAB Prices Short'!M:M,'RAB Prices Short'!$B:$B,'All Prices combined'!$D535,'RAB Prices Short'!$E:$E,'All Prices combined'!$G535),IF($B535="RAB Long",SUMIFS('RAB Prices Long'!M:M,'RAB Prices Long'!$B:$B,'All Prices combined'!$D535,'RAB Prices Long'!$E:$E,'All Prices combined'!$G535)))),2)</f>
        <v>0</v>
      </c>
      <c r="K535" s="2">
        <f>ROUND(IF($B535="Annuity",SUMIFS('Annuity Prices'!N:N,'Annuity Prices'!$B:$B,$D535,'Annuity Prices'!$E:$E,$G535),IF($B535="RAB Short",SUMIFS('RAB Prices Short'!N:N,'RAB Prices Short'!$B:$B,'All Prices combined'!$D535,'RAB Prices Short'!$E:$E,'All Prices combined'!$G535),IF($B535="RAB Long",SUMIFS('RAB Prices Long'!N:N,'RAB Prices Long'!$B:$B,'All Prices combined'!$D535,'RAB Prices Long'!$E:$E,'All Prices combined'!$G535)))),2)</f>
        <v>23.95</v>
      </c>
      <c r="L535" s="2">
        <f>ROUND(IF($B535="Annuity",SUMIFS('Annuity Prices'!O:O,'Annuity Prices'!$B:$B,$D535,'Annuity Prices'!$E:$E,$G535),IF($B535="RAB Short",SUMIFS('RAB Prices Short'!O:O,'RAB Prices Short'!$B:$B,'All Prices combined'!$D535,'RAB Prices Short'!$E:$E,'All Prices combined'!$G535),IF($B535="RAB Long",SUMIFS('RAB Prices Long'!O:O,'RAB Prices Long'!$B:$B,'All Prices combined'!$D535,'RAB Prices Long'!$E:$E,'All Prices combined'!$G535)))),2)</f>
        <v>24.63</v>
      </c>
      <c r="M535" s="2">
        <f>ROUND(IF($B535="Annuity",SUMIFS('Annuity Prices'!P:P,'Annuity Prices'!$B:$B,$D535,'Annuity Prices'!$E:$E,$G535),IF($B535="RAB Short",SUMIFS('RAB Prices Short'!P:P,'RAB Prices Short'!$B:$B,'All Prices combined'!$D535,'RAB Prices Short'!$E:$E,'All Prices combined'!$G535),IF($B535="RAB Long",SUMIFS('RAB Prices Long'!P:P,'RAB Prices Long'!$B:$B,'All Prices combined'!$D535,'RAB Prices Long'!$E:$E,'All Prices combined'!$G535)))),2)</f>
        <v>25.51</v>
      </c>
      <c r="N535" s="2">
        <f>ROUND(IF($B535="Annuity",SUMIFS('Annuity Prices'!Q:Q,'Annuity Prices'!$B:$B,$D535,'Annuity Prices'!$E:$E,$G535),IF($B535="RAB Short",SUMIFS('RAB Prices Short'!Q:Q,'RAB Prices Short'!$B:$B,'All Prices combined'!$D535,'RAB Prices Short'!$E:$E,'All Prices combined'!$G535),IF($B535="RAB Long",SUMIFS('RAB Prices Long'!Q:Q,'RAB Prices Long'!$B:$B,'All Prices combined'!$D535,'RAB Prices Long'!$E:$E,'All Prices combined'!$G535)))),2)</f>
        <v>26.14</v>
      </c>
      <c r="O535" s="2">
        <f>ROUND(IF($B535="Annuity",SUMIFS('Annuity Prices'!R:R,'Annuity Prices'!$B:$B,$D535,'Annuity Prices'!$E:$E,$G535),IF($B535="RAB Short",SUMIFS('RAB Prices Short'!R:R,'RAB Prices Short'!$B:$B,'All Prices combined'!$D535,'RAB Prices Short'!$E:$E,'All Prices combined'!$G535),IF($B535="RAB Long",SUMIFS('RAB Prices Long'!R:R,'RAB Prices Long'!$B:$B,'All Prices combined'!$D535,'RAB Prices Long'!$E:$E,'All Prices combined'!$G535)))),2)</f>
        <v>26.8</v>
      </c>
      <c r="P535" s="2">
        <f>ROUND(IF($B535="Annuity",SUMIFS('Annuity Prices'!S:S,'Annuity Prices'!$B:$B,$D535,'Annuity Prices'!$E:$E,$G535),IF($B535="RAB Short",SUMIFS('RAB Prices Short'!S:S,'RAB Prices Short'!$B:$B,'All Prices combined'!$D535,'RAB Prices Short'!$E:$E,'All Prices combined'!$G535),IF($B535="RAB Long",SUMIFS('RAB Prices Long'!S:S,'RAB Prices Long'!$B:$B,'All Prices combined'!$D535,'RAB Prices Long'!$E:$E,'All Prices combined'!$G535)))),2)</f>
        <v>27.47</v>
      </c>
      <c r="Q535" s="2">
        <f>ROUND(IF($B535="Annuity",SUMIFS('Annuity Prices'!T:T,'Annuity Prices'!$B:$B,$D535,'Annuity Prices'!$E:$E,$G535),IF($B535="RAB Short",SUMIFS('RAB Prices Short'!T:T,'RAB Prices Short'!$B:$B,'All Prices combined'!$D535,'RAB Prices Short'!$E:$E,'All Prices combined'!$G535),IF($B535="RAB Long",SUMIFS('RAB Prices Long'!T:T,'RAB Prices Long'!$B:$B,'All Prices combined'!$D535,'RAB Prices Long'!$E:$E,'All Prices combined'!$G535)))),2)</f>
        <v>28.8</v>
      </c>
      <c r="R535" s="2">
        <f>ROUND(IF($B535="Annuity",SUMIFS('Annuity Prices'!U:U,'Annuity Prices'!$B:$B,$D535,'Annuity Prices'!$E:$E,$G535),IF($B535="RAB Short",SUMIFS('RAB Prices Short'!U:U,'RAB Prices Short'!$B:$B,'All Prices combined'!$D535,'RAB Prices Short'!$E:$E,'All Prices combined'!$G535),IF($B535="RAB Long",SUMIFS('RAB Prices Long'!U:U,'RAB Prices Long'!$B:$B,'All Prices combined'!$D535,'RAB Prices Long'!$E:$E,'All Prices combined'!$G535)))),2)</f>
        <v>29.52</v>
      </c>
      <c r="S535" s="2">
        <f>ROUND(IF($B535="Annuity",SUMIFS('Annuity Prices'!V:V,'Annuity Prices'!$B:$B,$D535,'Annuity Prices'!$E:$E,$G535),IF($B535="RAB Short",SUMIFS('RAB Prices Short'!V:V,'RAB Prices Short'!$B:$B,'All Prices combined'!$D535,'RAB Prices Short'!$E:$E,'All Prices combined'!$G535),IF($B535="RAB Long",SUMIFS('RAB Prices Long'!V:V,'RAB Prices Long'!$B:$B,'All Prices combined'!$D535,'RAB Prices Long'!$E:$E,'All Prices combined'!$G535)))),2)</f>
        <v>30.25</v>
      </c>
      <c r="T535" s="2">
        <f>ROUND(IF($B535="Annuity",SUMIFS('Annuity Prices'!W:W,'Annuity Prices'!$B:$B,$D535,'Annuity Prices'!$E:$E,$G535),IF($B535="RAB Short",SUMIFS('RAB Prices Short'!W:W,'RAB Prices Short'!$B:$B,'All Prices combined'!$D535,'RAB Prices Short'!$E:$E,'All Prices combined'!$G535),IF($B535="RAB Long",SUMIFS('RAB Prices Long'!W:W,'RAB Prices Long'!$B:$B,'All Prices combined'!$D535,'RAB Prices Long'!$E:$E,'All Prices combined'!$G535)))),2)</f>
        <v>31.01</v>
      </c>
      <c r="U535" s="2">
        <f>ROUND(IF($B535="Annuity",SUMIFS('Annuity Prices'!X:X,'Annuity Prices'!$B:$B,$D535,'Annuity Prices'!$E:$E,$G535),IF($B535="RAB Short",SUMIFS('RAB Prices Short'!X:X,'RAB Prices Short'!$B:$B,'All Prices combined'!$D535,'RAB Prices Short'!$E:$E,'All Prices combined'!$G535),IF($B535="RAB Long",SUMIFS('RAB Prices Long'!X:X,'RAB Prices Long'!$B:$B,'All Prices combined'!$D535,'RAB Prices Long'!$E:$E,'All Prices combined'!$G535)))),2)</f>
        <v>35.04</v>
      </c>
      <c r="V535" s="2">
        <f>ROUND(IF($B535="Annuity",SUMIFS('Annuity Prices'!Y:Y,'Annuity Prices'!$B:$B,$D535,'Annuity Prices'!$E:$E,$G535),IF($B535="RAB Short",SUMIFS('RAB Prices Short'!Y:Y,'RAB Prices Short'!$B:$B,'All Prices combined'!$D535,'RAB Prices Short'!$E:$E,'All Prices combined'!$G535),IF($B535="RAB Long",SUMIFS('RAB Prices Long'!Y:Y,'RAB Prices Long'!$B:$B,'All Prices combined'!$D535,'RAB Prices Long'!$E:$E,'All Prices combined'!$G535)))),2)</f>
        <v>35.909999999999997</v>
      </c>
      <c r="W535" s="2">
        <f>ROUND(IF($B535="Annuity",SUMIFS('Annuity Prices'!Z:Z,'Annuity Prices'!$B:$B,$D535,'Annuity Prices'!$E:$E,$G535),IF($B535="RAB Short",SUMIFS('RAB Prices Short'!Z:Z,'RAB Prices Short'!$B:$B,'All Prices combined'!$D535,'RAB Prices Short'!$E:$E,'All Prices combined'!$G535),IF($B535="RAB Long",SUMIFS('RAB Prices Long'!Z:Z,'RAB Prices Long'!$B:$B,'All Prices combined'!$D535,'RAB Prices Long'!$E:$E,'All Prices combined'!$G535)))),2)</f>
        <v>36.81</v>
      </c>
      <c r="X535" s="2">
        <f>ROUND(IF($B535="Annuity",SUMIFS('Annuity Prices'!AA:AA,'Annuity Prices'!$B:$B,$D535,'Annuity Prices'!$E:$E,$G535),IF($B535="RAB Short",SUMIFS('RAB Prices Short'!AA:AA,'RAB Prices Short'!$B:$B,'All Prices combined'!$D535,'RAB Prices Short'!$E:$E,'All Prices combined'!$G535),IF($B535="RAB Long",SUMIFS('RAB Prices Long'!AA:AA,'RAB Prices Long'!$B:$B,'All Prices combined'!$D535,'RAB Prices Long'!$E:$E,'All Prices combined'!$G535)))),2)</f>
        <v>37.729999999999997</v>
      </c>
      <c r="Y535" s="2">
        <f>ROUND(IF($B535="Annuity",SUMIFS('Annuity Prices'!AB:AB,'Annuity Prices'!$B:$B,$D535,'Annuity Prices'!$E:$E,$G535),IF($B535="RAB Short",SUMIFS('RAB Prices Short'!AB:AB,'RAB Prices Short'!$B:$B,'All Prices combined'!$D535,'RAB Prices Short'!$E:$E,'All Prices combined'!$G535),IF($B535="RAB Long",SUMIFS('RAB Prices Long'!AB:AB,'RAB Prices Long'!$B:$B,'All Prices combined'!$D535,'RAB Prices Long'!$E:$E,'All Prices combined'!$G535)))),2)</f>
        <v>39.57</v>
      </c>
      <c r="Z535" s="2">
        <f>ROUND(IF($B535="Annuity",SUMIFS('Annuity Prices'!AC:AC,'Annuity Prices'!$B:$B,$D535,'Annuity Prices'!$E:$E,$G535),IF($B535="RAB Short",SUMIFS('RAB Prices Short'!AC:AC,'RAB Prices Short'!$B:$B,'All Prices combined'!$D535,'RAB Prices Short'!$E:$E,'All Prices combined'!$G535),IF($B535="RAB Long",SUMIFS('RAB Prices Long'!AC:AC,'RAB Prices Long'!$B:$B,'All Prices combined'!$D535,'RAB Prices Long'!$E:$E,'All Prices combined'!$G535)))),2)</f>
        <v>40.56</v>
      </c>
      <c r="AA535" s="2">
        <f>ROUND(IF($B535="Annuity",SUMIFS('Annuity Prices'!AD:AD,'Annuity Prices'!$B:$B,$D535,'Annuity Prices'!$E:$E,$G535),IF($B535="RAB Short",SUMIFS('RAB Prices Short'!AD:AD,'RAB Prices Short'!$B:$B,'All Prices combined'!$D535,'RAB Prices Short'!$E:$E,'All Prices combined'!$G535),IF($B535="RAB Long",SUMIFS('RAB Prices Long'!AD:AD,'RAB Prices Long'!$B:$B,'All Prices combined'!$D535,'RAB Prices Long'!$E:$E,'All Prices combined'!$G535)))),2)</f>
        <v>41.58</v>
      </c>
      <c r="AB535" s="2">
        <f>ROUND(IF($B535="Annuity",SUMIFS('Annuity Prices'!AE:AE,'Annuity Prices'!$B:$B,$D535,'Annuity Prices'!$E:$E,$G535),IF($B535="RAB Short",SUMIFS('RAB Prices Short'!AE:AE,'RAB Prices Short'!$B:$B,'All Prices combined'!$D535,'RAB Prices Short'!$E:$E,'All Prices combined'!$G535),IF($B535="RAB Long",SUMIFS('RAB Prices Long'!AE:AE,'RAB Prices Long'!$B:$B,'All Prices combined'!$D535,'RAB Prices Long'!$E:$E,'All Prices combined'!$G535)))),2)</f>
        <v>42.62</v>
      </c>
      <c r="AC535" s="2">
        <f>ROUND(IF($B535="Annuity",SUMIFS('Annuity Prices'!AF:AF,'Annuity Prices'!$B:$B,$D535,'Annuity Prices'!$E:$E,$G535),IF($B535="RAB Short",SUMIFS('RAB Prices Short'!AF:AF,'RAB Prices Short'!$B:$B,'All Prices combined'!$D535,'RAB Prices Short'!$E:$E,'All Prices combined'!$G535),IF($B535="RAB Long",SUMIFS('RAB Prices Long'!AF:AF,'RAB Prices Long'!$B:$B,'All Prices combined'!$D535,'RAB Prices Long'!$E:$E,'All Prices combined'!$G535)))),2)</f>
        <v>44.71</v>
      </c>
      <c r="AD535" s="2">
        <f>ROUND(IF($B535="Annuity",SUMIFS('Annuity Prices'!AG:AG,'Annuity Prices'!$B:$B,$D535,'Annuity Prices'!$E:$E,$G535),IF($B535="RAB Short",SUMIFS('RAB Prices Short'!AG:AG,'RAB Prices Short'!$B:$B,'All Prices combined'!$D535,'RAB Prices Short'!$E:$E,'All Prices combined'!$G535),IF($B535="RAB Long",SUMIFS('RAB Prices Long'!AG:AG,'RAB Prices Long'!$B:$B,'All Prices combined'!$D535,'RAB Prices Long'!$E:$E,'All Prices combined'!$G535)))),2)</f>
        <v>45.82</v>
      </c>
      <c r="AE535" s="2">
        <f>ROUND(IF($B535="Annuity",SUMIFS('Annuity Prices'!AH:AH,'Annuity Prices'!$B:$B,$D535,'Annuity Prices'!$E:$E,$G535),IF($B535="RAB Short",SUMIFS('RAB Prices Short'!AH:AH,'RAB Prices Short'!$B:$B,'All Prices combined'!$D535,'RAB Prices Short'!$E:$E,'All Prices combined'!$G535),IF($B535="RAB Long",SUMIFS('RAB Prices Long'!AH:AH,'RAB Prices Long'!$B:$B,'All Prices combined'!$D535,'RAB Prices Long'!$E:$E,'All Prices combined'!$G535)))),2)</f>
        <v>46.97</v>
      </c>
      <c r="AF535" s="2">
        <f>ROUND(IF($B535="Annuity",SUMIFS('Annuity Prices'!AI:AI,'Annuity Prices'!$B:$B,$D535,'Annuity Prices'!$E:$E,$G535),IF($B535="RAB Short",SUMIFS('RAB Prices Short'!AI:AI,'RAB Prices Short'!$B:$B,'All Prices combined'!$D535,'RAB Prices Short'!$E:$E,'All Prices combined'!$G535),IF($B535="RAB Long",SUMIFS('RAB Prices Long'!AI:AI,'RAB Prices Long'!$B:$B,'All Prices combined'!$D535,'RAB Prices Long'!$E:$E,'All Prices combined'!$G535)))),2)</f>
        <v>48.15</v>
      </c>
      <c r="AG535" s="2">
        <f>ROUND(IF($B535="Annuity",SUMIFS('Annuity Prices'!AJ:AJ,'Annuity Prices'!$B:$B,$D535,'Annuity Prices'!$E:$E,$G535),IF($B535="RAB Short",SUMIFS('RAB Prices Short'!AJ:AJ,'RAB Prices Short'!$B:$B,'All Prices combined'!$D535,'RAB Prices Short'!$E:$E,'All Prices combined'!$G535),IF($B535="RAB Long",SUMIFS('RAB Prices Long'!AJ:AJ,'RAB Prices Long'!$B:$B,'All Prices combined'!$D535,'RAB Prices Long'!$E:$E,'All Prices combined'!$G535)))),2)</f>
        <v>50.51</v>
      </c>
      <c r="AH535" s="2">
        <f>ROUND(IF($B535="Annuity",SUMIFS('Annuity Prices'!AK:AK,'Annuity Prices'!$B:$B,$D535,'Annuity Prices'!$E:$E,$G535),IF($B535="RAB Short",SUMIFS('RAB Prices Short'!AK:AK,'RAB Prices Short'!$B:$B,'All Prices combined'!$D535,'RAB Prices Short'!$E:$E,'All Prices combined'!$G535),IF($B535="RAB Long",SUMIFS('RAB Prices Long'!AK:AK,'RAB Prices Long'!$B:$B,'All Prices combined'!$D535,'RAB Prices Long'!$E:$E,'All Prices combined'!$G535)))),2)</f>
        <v>51.78</v>
      </c>
      <c r="AI535" s="2">
        <f>ROUND(IF($B535="Annuity",SUMIFS('Annuity Prices'!AL:AL,'Annuity Prices'!$B:$B,$D535,'Annuity Prices'!$E:$E,$G535),IF($B535="RAB Short",SUMIFS('RAB Prices Short'!AL:AL,'RAB Prices Short'!$B:$B,'All Prices combined'!$D535,'RAB Prices Short'!$E:$E,'All Prices combined'!$G535),IF($B535="RAB Long",SUMIFS('RAB Prices Long'!AL:AL,'RAB Prices Long'!$B:$B,'All Prices combined'!$D535,'RAB Prices Long'!$E:$E,'All Prices combined'!$G535)))),2)</f>
        <v>53.07</v>
      </c>
      <c r="AJ535" s="2">
        <f>ROUND(IF($B535="Annuity",SUMIFS('Annuity Prices'!AM:AM,'Annuity Prices'!$B:$B,$D535,'Annuity Prices'!$E:$E,$G535),IF($B535="RAB Short",SUMIFS('RAB Prices Short'!AM:AM,'RAB Prices Short'!$B:$B,'All Prices combined'!$D535,'RAB Prices Short'!$E:$E,'All Prices combined'!$G535),IF($B535="RAB Long",SUMIFS('RAB Prices Long'!AM:AM,'RAB Prices Long'!$B:$B,'All Prices combined'!$D535,'RAB Prices Long'!$E:$E,'All Prices combined'!$G535)))),2)</f>
        <v>54.4</v>
      </c>
      <c r="AK535" s="2">
        <f>ROUND(IF($B535="Annuity",SUMIFS('Annuity Prices'!AN:AN,'Annuity Prices'!$B:$B,$D535,'Annuity Prices'!$E:$E,$G535),IF($B535="RAB Short",SUMIFS('RAB Prices Short'!AN:AN,'RAB Prices Short'!$B:$B,'All Prices combined'!$D535,'RAB Prices Short'!$E:$E,'All Prices combined'!$G535),IF($B535="RAB Long",SUMIFS('RAB Prices Long'!AN:AN,'RAB Prices Long'!$B:$B,'All Prices combined'!$D535,'RAB Prices Long'!$E:$E,'All Prices combined'!$G535)))),2)</f>
        <v>57.09</v>
      </c>
      <c r="AL535" s="2">
        <f>ROUND(IF($B535="Annuity",SUMIFS('Annuity Prices'!AO:AO,'Annuity Prices'!$B:$B,$D535,'Annuity Prices'!$E:$E,$G535),IF($B535="RAB Short",SUMIFS('RAB Prices Short'!AO:AO,'RAB Prices Short'!$B:$B,'All Prices combined'!$D535,'RAB Prices Short'!$E:$E,'All Prices combined'!$G535),IF($B535="RAB Long",SUMIFS('RAB Prices Long'!AO:AO,'RAB Prices Long'!$B:$B,'All Prices combined'!$D535,'RAB Prices Long'!$E:$E,'All Prices combined'!$G535)))),2)</f>
        <v>58.51</v>
      </c>
      <c r="AM535" s="2">
        <f>ROUND(IF($B535="Annuity",SUMIFS('Annuity Prices'!AP:AP,'Annuity Prices'!$B:$B,$D535,'Annuity Prices'!$E:$E,$G535),IF($B535="RAB Short",SUMIFS('RAB Prices Short'!AP:AP,'RAB Prices Short'!$B:$B,'All Prices combined'!$D535,'RAB Prices Short'!$E:$E,'All Prices combined'!$G535),IF($B535="RAB Long",SUMIFS('RAB Prices Long'!AP:AP,'RAB Prices Long'!$B:$B,'All Prices combined'!$D535,'RAB Prices Long'!$E:$E,'All Prices combined'!$G535)))),2)</f>
        <v>59.97</v>
      </c>
      <c r="AN535" s="2">
        <f>ROUND(IF($B535="Annuity",SUMIFS('Annuity Prices'!AQ:AQ,'Annuity Prices'!$B:$B,$D535,'Annuity Prices'!$E:$E,$G535),IF($B535="RAB Short",SUMIFS('RAB Prices Short'!AQ:AQ,'RAB Prices Short'!$B:$B,'All Prices combined'!$D535,'RAB Prices Short'!$E:$E,'All Prices combined'!$G535),IF($B535="RAB Long",SUMIFS('RAB Prices Long'!AQ:AQ,'RAB Prices Long'!$B:$B,'All Prices combined'!$D535,'RAB Prices Long'!$E:$E,'All Prices combined'!$G535)))),2)</f>
        <v>61.47</v>
      </c>
      <c r="AO535" s="2">
        <f>ROUND(IF($B535="Annuity",SUMIFS('Annuity Prices'!AR:AR,'Annuity Prices'!$B:$B,$D535,'Annuity Prices'!$E:$E,$G535),IF($B535="RAB Short",SUMIFS('RAB Prices Short'!AR:AR,'RAB Prices Short'!$B:$B,'All Prices combined'!$D535,'RAB Prices Short'!$E:$E,'All Prices combined'!$G535),IF($B535="RAB Long",SUMIFS('RAB Prices Long'!AR:AR,'RAB Prices Long'!$B:$B,'All Prices combined'!$D535,'RAB Prices Long'!$E:$E,'All Prices combined'!$G535)))),2)</f>
        <v>0</v>
      </c>
      <c r="AP535" s="2">
        <f>ROUND(IF($B535="Annuity",SUMIFS('Annuity Prices'!AS:AS,'Annuity Prices'!$B:$B,$D535,'Annuity Prices'!$E:$E,$G535),IF($B535="RAB Short",SUMIFS('RAB Prices Short'!AS:AS,'RAB Prices Short'!$B:$B,'All Prices combined'!$D535,'RAB Prices Short'!$E:$E,'All Prices combined'!$G535),IF($B535="RAB Long",SUMIFS('RAB Prices Long'!AS:AS,'RAB Prices Long'!$B:$B,'All Prices combined'!$D535,'RAB Prices Long'!$E:$E,'All Prices combined'!$G535)))),2)</f>
        <v>0</v>
      </c>
      <c r="AQ535" s="2">
        <f>ROUND(IF($B535="Annuity",SUMIFS('Annuity Prices'!AT:AT,'Annuity Prices'!$B:$B,$D535,'Annuity Prices'!$E:$E,$G535),IF($B535="RAB Short",SUMIFS('RAB Prices Short'!AT:AT,'RAB Prices Short'!$B:$B,'All Prices combined'!$D535,'RAB Prices Short'!$E:$E,'All Prices combined'!$G535),IF($B535="RAB Long",SUMIFS('RAB Prices Long'!AT:AT,'RAB Prices Long'!$B:$B,'All Prices combined'!$D535,'RAB Prices Long'!$E:$E,'All Prices combined'!$G535)))),2)</f>
        <v>23.08</v>
      </c>
      <c r="AR535" s="2">
        <f>ROUND(IF($B535="Annuity",SUMIFS('Annuity Prices'!AU:AU,'Annuity Prices'!$B:$B,$D535,'Annuity Prices'!$E:$E,$G535),IF($B535="RAB Short",SUMIFS('RAB Prices Short'!AU:AU,'RAB Prices Short'!$B:$B,'All Prices combined'!$D535,'RAB Prices Short'!$E:$E,'All Prices combined'!$G535),IF($B535="RAB Long",SUMIFS('RAB Prices Long'!AU:AU,'RAB Prices Long'!$B:$B,'All Prices combined'!$D535,'RAB Prices Long'!$E:$E,'All Prices combined'!$G535)))),2)</f>
        <v>23.95</v>
      </c>
      <c r="AS535" s="2">
        <f>ROUND(IF($B535="Annuity",SUMIFS('Annuity Prices'!AV:AV,'Annuity Prices'!$B:$B,$D535,'Annuity Prices'!$E:$E,$G535),IF($B535="RAB Short",SUMIFS('RAB Prices Short'!AV:AV,'RAB Prices Short'!$B:$B,'All Prices combined'!$D535,'RAB Prices Short'!$E:$E,'All Prices combined'!$G535),IF($B535="RAB Long",SUMIFS('RAB Prices Long'!AV:AV,'RAB Prices Long'!$B:$B,'All Prices combined'!$D535,'RAB Prices Long'!$E:$E,'All Prices combined'!$G535)))),2)</f>
        <v>24.63</v>
      </c>
      <c r="AT535" s="2">
        <f>ROUND(IF($B535="Annuity",SUMIFS('Annuity Prices'!AW:AW,'Annuity Prices'!$B:$B,$D535,'Annuity Prices'!$E:$E,$G535),IF($B535="RAB Short",SUMIFS('RAB Prices Short'!AW:AW,'RAB Prices Short'!$B:$B,'All Prices combined'!$D535,'RAB Prices Short'!$E:$E,'All Prices combined'!$G535),IF($B535="RAB Long",SUMIFS('RAB Prices Long'!AW:AW,'RAB Prices Long'!$B:$B,'All Prices combined'!$D535,'RAB Prices Long'!$E:$E,'All Prices combined'!$G535)))),2)</f>
        <v>25.36</v>
      </c>
      <c r="AU535" s="2">
        <f>ROUND(IF($B535="Annuity",SUMIFS('Annuity Prices'!AX:AX,'Annuity Prices'!$B:$B,$D535,'Annuity Prices'!$E:$E,$G535),IF($B535="RAB Short",SUMIFS('RAB Prices Short'!AX:AX,'RAB Prices Short'!$B:$B,'All Prices combined'!$D535,'RAB Prices Short'!$E:$E,'All Prices combined'!$G535),IF($B535="RAB Long",SUMIFS('RAB Prices Long'!AX:AX,'RAB Prices Long'!$B:$B,'All Prices combined'!$D535,'RAB Prices Long'!$E:$E,'All Prices combined'!$G535)))),2)</f>
        <v>26.14</v>
      </c>
      <c r="AV535" s="2">
        <f>ROUND(IF($B535="Annuity",SUMIFS('Annuity Prices'!AY:AY,'Annuity Prices'!$B:$B,$D535,'Annuity Prices'!$E:$E,$G535),IF($B535="RAB Short",SUMIFS('RAB Prices Short'!AY:AY,'RAB Prices Short'!$B:$B,'All Prices combined'!$D535,'RAB Prices Short'!$E:$E,'All Prices combined'!$G535),IF($B535="RAB Long",SUMIFS('RAB Prices Long'!AY:AY,'RAB Prices Long'!$B:$B,'All Prices combined'!$D535,'RAB Prices Long'!$E:$E,'All Prices combined'!$G535)))),2)</f>
        <v>26.8</v>
      </c>
      <c r="AW535" s="2">
        <f>ROUND(IF($B535="Annuity",SUMIFS('Annuity Prices'!AZ:AZ,'Annuity Prices'!$B:$B,$D535,'Annuity Prices'!$E:$E,$G535),IF($B535="RAB Short",SUMIFS('RAB Prices Short'!AZ:AZ,'RAB Prices Short'!$B:$B,'All Prices combined'!$D535,'RAB Prices Short'!$E:$E,'All Prices combined'!$G535),IF($B535="RAB Long",SUMIFS('RAB Prices Long'!AZ:AZ,'RAB Prices Long'!$B:$B,'All Prices combined'!$D535,'RAB Prices Long'!$E:$E,'All Prices combined'!$G535)))),2)</f>
        <v>27.47</v>
      </c>
      <c r="AX535" s="2">
        <f>ROUND(IF($B535="Annuity",SUMIFS('Annuity Prices'!BA:BA,'Annuity Prices'!$B:$B,$D535,'Annuity Prices'!$E:$E,$G535),IF($B535="RAB Short",SUMIFS('RAB Prices Short'!BA:BA,'RAB Prices Short'!$B:$B,'All Prices combined'!$D535,'RAB Prices Short'!$E:$E,'All Prices combined'!$G535),IF($B535="RAB Long",SUMIFS('RAB Prices Long'!BA:BA,'RAB Prices Long'!$B:$B,'All Prices combined'!$D535,'RAB Prices Long'!$E:$E,'All Prices combined'!$G535)))),2)</f>
        <v>28.79</v>
      </c>
      <c r="AY535" s="2">
        <f>ROUND(IF($B535="Annuity",SUMIFS('Annuity Prices'!BB:BB,'Annuity Prices'!$B:$B,$D535,'Annuity Prices'!$E:$E,$G535),IF($B535="RAB Short",SUMIFS('RAB Prices Short'!BB:BB,'RAB Prices Short'!$B:$B,'All Prices combined'!$D535,'RAB Prices Short'!$E:$E,'All Prices combined'!$G535),IF($B535="RAB Long",SUMIFS('RAB Prices Long'!BB:BB,'RAB Prices Long'!$B:$B,'All Prices combined'!$D535,'RAB Prices Long'!$E:$E,'All Prices combined'!$G535)))),2)</f>
        <v>29.52</v>
      </c>
      <c r="AZ535" s="2">
        <f>ROUND(IF($B535="Annuity",SUMIFS('Annuity Prices'!BC:BC,'Annuity Prices'!$B:$B,$D535,'Annuity Prices'!$E:$E,$G535),IF($B535="RAB Short",SUMIFS('RAB Prices Short'!BC:BC,'RAB Prices Short'!$B:$B,'All Prices combined'!$D535,'RAB Prices Short'!$E:$E,'All Prices combined'!$G535),IF($B535="RAB Long",SUMIFS('RAB Prices Long'!BC:BC,'RAB Prices Long'!$B:$B,'All Prices combined'!$D535,'RAB Prices Long'!$E:$E,'All Prices combined'!$G535)))),2)</f>
        <v>30.25</v>
      </c>
      <c r="BA535" s="2">
        <f>ROUND(IF($B535="Annuity",SUMIFS('Annuity Prices'!BD:BD,'Annuity Prices'!$B:$B,$D535,'Annuity Prices'!$E:$E,$G535),IF($B535="RAB Short",SUMIFS('RAB Prices Short'!BD:BD,'RAB Prices Short'!$B:$B,'All Prices combined'!$D535,'RAB Prices Short'!$E:$E,'All Prices combined'!$G535),IF($B535="RAB Long",SUMIFS('RAB Prices Long'!BD:BD,'RAB Prices Long'!$B:$B,'All Prices combined'!$D535,'RAB Prices Long'!$E:$E,'All Prices combined'!$G535)))),2)</f>
        <v>31.01</v>
      </c>
      <c r="BB535" s="2">
        <f>ROUND(IF($B535="Annuity",SUMIFS('Annuity Prices'!BE:BE,'Annuity Prices'!$B:$B,$D535,'Annuity Prices'!$E:$E,$G535),IF($B535="RAB Short",SUMIFS('RAB Prices Short'!BE:BE,'RAB Prices Short'!$B:$B,'All Prices combined'!$D535,'RAB Prices Short'!$E:$E,'All Prices combined'!$G535),IF($B535="RAB Long",SUMIFS('RAB Prices Long'!BE:BE,'RAB Prices Long'!$B:$B,'All Prices combined'!$D535,'RAB Prices Long'!$E:$E,'All Prices combined'!$G535)))),2)</f>
        <v>33.159999999999997</v>
      </c>
      <c r="BC535" s="2">
        <f>ROUND(IF($B535="Annuity",SUMIFS('Annuity Prices'!BF:BF,'Annuity Prices'!$B:$B,$D535,'Annuity Prices'!$E:$E,$G535),IF($B535="RAB Short",SUMIFS('RAB Prices Short'!BF:BF,'RAB Prices Short'!$B:$B,'All Prices combined'!$D535,'RAB Prices Short'!$E:$E,'All Prices combined'!$G535),IF($B535="RAB Long",SUMIFS('RAB Prices Long'!BF:BF,'RAB Prices Long'!$B:$B,'All Prices combined'!$D535,'RAB Prices Long'!$E:$E,'All Prices combined'!$G535)))),2)</f>
        <v>35.909999999999997</v>
      </c>
      <c r="BD535" s="2">
        <f>ROUND(IF($B535="Annuity",SUMIFS('Annuity Prices'!BG:BG,'Annuity Prices'!$B:$B,$D535,'Annuity Prices'!$E:$E,$G535),IF($B535="RAB Short",SUMIFS('RAB Prices Short'!BG:BG,'RAB Prices Short'!$B:$B,'All Prices combined'!$D535,'RAB Prices Short'!$E:$E,'All Prices combined'!$G535),IF($B535="RAB Long",SUMIFS('RAB Prices Long'!BG:BG,'RAB Prices Long'!$B:$B,'All Prices combined'!$D535,'RAB Prices Long'!$E:$E,'All Prices combined'!$G535)))),2)</f>
        <v>36.81</v>
      </c>
      <c r="BE535" s="2">
        <f>ROUND(IF($B535="Annuity",SUMIFS('Annuity Prices'!BH:BH,'Annuity Prices'!$B:$B,$D535,'Annuity Prices'!$E:$E,$G535),IF($B535="RAB Short",SUMIFS('RAB Prices Short'!BH:BH,'RAB Prices Short'!$B:$B,'All Prices combined'!$D535,'RAB Prices Short'!$E:$E,'All Prices combined'!$G535),IF($B535="RAB Long",SUMIFS('RAB Prices Long'!BH:BH,'RAB Prices Long'!$B:$B,'All Prices combined'!$D535,'RAB Prices Long'!$E:$E,'All Prices combined'!$G535)))),2)</f>
        <v>37.729999999999997</v>
      </c>
      <c r="BF535" s="2">
        <f>ROUND(IF($B535="Annuity",SUMIFS('Annuity Prices'!BI:BI,'Annuity Prices'!$B:$B,$D535,'Annuity Prices'!$E:$E,$G535),IF($B535="RAB Short",SUMIFS('RAB Prices Short'!BI:BI,'RAB Prices Short'!$B:$B,'All Prices combined'!$D535,'RAB Prices Short'!$E:$E,'All Prices combined'!$G535),IF($B535="RAB Long",SUMIFS('RAB Prices Long'!BI:BI,'RAB Prices Long'!$B:$B,'All Prices combined'!$D535,'RAB Prices Long'!$E:$E,'All Prices combined'!$G535)))),2)</f>
        <v>39.57</v>
      </c>
      <c r="BG535" s="2">
        <f>ROUND(IF($B535="Annuity",SUMIFS('Annuity Prices'!BJ:BJ,'Annuity Prices'!$B:$B,$D535,'Annuity Prices'!$E:$E,$G535),IF($B535="RAB Short",SUMIFS('RAB Prices Short'!BJ:BJ,'RAB Prices Short'!$B:$B,'All Prices combined'!$D535,'RAB Prices Short'!$E:$E,'All Prices combined'!$G535),IF($B535="RAB Long",SUMIFS('RAB Prices Long'!BJ:BJ,'RAB Prices Long'!$B:$B,'All Prices combined'!$D535,'RAB Prices Long'!$E:$E,'All Prices combined'!$G535)))),2)</f>
        <v>40.56</v>
      </c>
      <c r="BH535" s="2">
        <f>ROUND(IF($B535="Annuity",SUMIFS('Annuity Prices'!BK:BK,'Annuity Prices'!$B:$B,$D535,'Annuity Prices'!$E:$E,$G535),IF($B535="RAB Short",SUMIFS('RAB Prices Short'!BK:BK,'RAB Prices Short'!$B:$B,'All Prices combined'!$D535,'RAB Prices Short'!$E:$E,'All Prices combined'!$G535),IF($B535="RAB Long",SUMIFS('RAB Prices Long'!BK:BK,'RAB Prices Long'!$B:$B,'All Prices combined'!$D535,'RAB Prices Long'!$E:$E,'All Prices combined'!$G535)))),2)</f>
        <v>41.58</v>
      </c>
      <c r="BI535" s="2">
        <f>ROUND(IF($B535="Annuity",SUMIFS('Annuity Prices'!BL:BL,'Annuity Prices'!$B:$B,$D535,'Annuity Prices'!$E:$E,$G535),IF($B535="RAB Short",SUMIFS('RAB Prices Short'!BL:BL,'RAB Prices Short'!$B:$B,'All Prices combined'!$D535,'RAB Prices Short'!$E:$E,'All Prices combined'!$G535),IF($B535="RAB Long",SUMIFS('RAB Prices Long'!BL:BL,'RAB Prices Long'!$B:$B,'All Prices combined'!$D535,'RAB Prices Long'!$E:$E,'All Prices combined'!$G535)))),2)</f>
        <v>42.62</v>
      </c>
      <c r="BJ535" s="2">
        <f>ROUND(IF($B535="Annuity",SUMIFS('Annuity Prices'!BM:BM,'Annuity Prices'!$B:$B,$D535,'Annuity Prices'!$E:$E,$G535),IF($B535="RAB Short",SUMIFS('RAB Prices Short'!BM:BM,'RAB Prices Short'!$B:$B,'All Prices combined'!$D535,'RAB Prices Short'!$E:$E,'All Prices combined'!$G535),IF($B535="RAB Long",SUMIFS('RAB Prices Long'!BM:BM,'RAB Prices Long'!$B:$B,'All Prices combined'!$D535,'RAB Prices Long'!$E:$E,'All Prices combined'!$G535)))),2)</f>
        <v>44.71</v>
      </c>
      <c r="BK535" s="2">
        <f>ROUND(IF($B535="Annuity",SUMIFS('Annuity Prices'!BN:BN,'Annuity Prices'!$B:$B,$D535,'Annuity Prices'!$E:$E,$G535),IF($B535="RAB Short",SUMIFS('RAB Prices Short'!BN:BN,'RAB Prices Short'!$B:$B,'All Prices combined'!$D535,'RAB Prices Short'!$E:$E,'All Prices combined'!$G535),IF($B535="RAB Long",SUMIFS('RAB Prices Long'!BN:BN,'RAB Prices Long'!$B:$B,'All Prices combined'!$D535,'RAB Prices Long'!$E:$E,'All Prices combined'!$G535)))),2)</f>
        <v>45.82</v>
      </c>
      <c r="BL535" s="2">
        <f>ROUND(IF($B535="Annuity",SUMIFS('Annuity Prices'!BO:BO,'Annuity Prices'!$B:$B,$D535,'Annuity Prices'!$E:$E,$G535),IF($B535="RAB Short",SUMIFS('RAB Prices Short'!BO:BO,'RAB Prices Short'!$B:$B,'All Prices combined'!$D535,'RAB Prices Short'!$E:$E,'All Prices combined'!$G535),IF($B535="RAB Long",SUMIFS('RAB Prices Long'!BO:BO,'RAB Prices Long'!$B:$B,'All Prices combined'!$D535,'RAB Prices Long'!$E:$E,'All Prices combined'!$G535)))),2)</f>
        <v>46.97</v>
      </c>
      <c r="BM535" s="2">
        <f>ROUND(IF($B535="Annuity",SUMIFS('Annuity Prices'!BP:BP,'Annuity Prices'!$B:$B,$D535,'Annuity Prices'!$E:$E,$G535),IF($B535="RAB Short",SUMIFS('RAB Prices Short'!BP:BP,'RAB Prices Short'!$B:$B,'All Prices combined'!$D535,'RAB Prices Short'!$E:$E,'All Prices combined'!$G535),IF($B535="RAB Long",SUMIFS('RAB Prices Long'!BP:BP,'RAB Prices Long'!$B:$B,'All Prices combined'!$D535,'RAB Prices Long'!$E:$E,'All Prices combined'!$G535)))),2)</f>
        <v>48.15</v>
      </c>
      <c r="BN535" s="2">
        <f>ROUND(IF($B535="Annuity",SUMIFS('Annuity Prices'!BQ:BQ,'Annuity Prices'!$B:$B,$D535,'Annuity Prices'!$E:$E,$G535),IF($B535="RAB Short",SUMIFS('RAB Prices Short'!BQ:BQ,'RAB Prices Short'!$B:$B,'All Prices combined'!$D535,'RAB Prices Short'!$E:$E,'All Prices combined'!$G535),IF($B535="RAB Long",SUMIFS('RAB Prices Long'!BQ:BQ,'RAB Prices Long'!$B:$B,'All Prices combined'!$D535,'RAB Prices Long'!$E:$E,'All Prices combined'!$G535)))),2)</f>
        <v>50.51</v>
      </c>
      <c r="BO535" s="2">
        <f>ROUND(IF($B535="Annuity",SUMIFS('Annuity Prices'!BR:BR,'Annuity Prices'!$B:$B,$D535,'Annuity Prices'!$E:$E,$G535),IF($B535="RAB Short",SUMIFS('RAB Prices Short'!BR:BR,'RAB Prices Short'!$B:$B,'All Prices combined'!$D535,'RAB Prices Short'!$E:$E,'All Prices combined'!$G535),IF($B535="RAB Long",SUMIFS('RAB Prices Long'!BR:BR,'RAB Prices Long'!$B:$B,'All Prices combined'!$D535,'RAB Prices Long'!$E:$E,'All Prices combined'!$G535)))),2)</f>
        <v>51.78</v>
      </c>
      <c r="BP535" s="2">
        <f>ROUND(IF($B535="Annuity",SUMIFS('Annuity Prices'!BS:BS,'Annuity Prices'!$B:$B,$D535,'Annuity Prices'!$E:$E,$G535),IF($B535="RAB Short",SUMIFS('RAB Prices Short'!BS:BS,'RAB Prices Short'!$B:$B,'All Prices combined'!$D535,'RAB Prices Short'!$E:$E,'All Prices combined'!$G535),IF($B535="RAB Long",SUMIFS('RAB Prices Long'!BS:BS,'RAB Prices Long'!$B:$B,'All Prices combined'!$D535,'RAB Prices Long'!$E:$E,'All Prices combined'!$G535)))),2)</f>
        <v>53.07</v>
      </c>
      <c r="BQ535" s="2">
        <f>ROUND(IF($B535="Annuity",SUMIFS('Annuity Prices'!BT:BT,'Annuity Prices'!$B:$B,$D535,'Annuity Prices'!$E:$E,$G535),IF($B535="RAB Short",SUMIFS('RAB Prices Short'!BT:BT,'RAB Prices Short'!$B:$B,'All Prices combined'!$D535,'RAB Prices Short'!$E:$E,'All Prices combined'!$G535),IF($B535="RAB Long",SUMIFS('RAB Prices Long'!BT:BT,'RAB Prices Long'!$B:$B,'All Prices combined'!$D535,'RAB Prices Long'!$E:$E,'All Prices combined'!$G535)))),2)</f>
        <v>54.4</v>
      </c>
      <c r="BR535" s="2">
        <f>ROUND(IF($B535="Annuity",SUMIFS('Annuity Prices'!BU:BU,'Annuity Prices'!$B:$B,$D535,'Annuity Prices'!$E:$E,$G535),IF($B535="RAB Short",SUMIFS('RAB Prices Short'!BU:BU,'RAB Prices Short'!$B:$B,'All Prices combined'!$D535,'RAB Prices Short'!$E:$E,'All Prices combined'!$G535),IF($B535="RAB Long",SUMIFS('RAB Prices Long'!BU:BU,'RAB Prices Long'!$B:$B,'All Prices combined'!$D535,'RAB Prices Long'!$E:$E,'All Prices combined'!$G535)))),2)</f>
        <v>57.09</v>
      </c>
      <c r="BS535" s="2">
        <f>ROUND(IF($B535="Annuity",SUMIFS('Annuity Prices'!BV:BV,'Annuity Prices'!$B:$B,$D535,'Annuity Prices'!$E:$E,$G535),IF($B535="RAB Short",SUMIFS('RAB Prices Short'!BV:BV,'RAB Prices Short'!$B:$B,'All Prices combined'!$D535,'RAB Prices Short'!$E:$E,'All Prices combined'!$G535),IF($B535="RAB Long",SUMIFS('RAB Prices Long'!BV:BV,'RAB Prices Long'!$B:$B,'All Prices combined'!$D535,'RAB Prices Long'!$E:$E,'All Prices combined'!$G535)))),2)</f>
        <v>58.51</v>
      </c>
      <c r="BT535" s="2">
        <f>ROUND(IF($B535="Annuity",SUMIFS('Annuity Prices'!BW:BW,'Annuity Prices'!$B:$B,$D535,'Annuity Prices'!$E:$E,$G535),IF($B535="RAB Short",SUMIFS('RAB Prices Short'!BW:BW,'RAB Prices Short'!$B:$B,'All Prices combined'!$D535,'RAB Prices Short'!$E:$E,'All Prices combined'!$G535),IF($B535="RAB Long",SUMIFS('RAB Prices Long'!BW:BW,'RAB Prices Long'!$B:$B,'All Prices combined'!$D535,'RAB Prices Long'!$E:$E,'All Prices combined'!$G535)))),2)</f>
        <v>59.97</v>
      </c>
      <c r="BU535" s="2">
        <f>ROUND(IF($B535="Annuity",SUMIFS('Annuity Prices'!BX:BX,'Annuity Prices'!$B:$B,$D535,'Annuity Prices'!$E:$E,$G535),IF($B535="RAB Short",SUMIFS('RAB Prices Short'!BX:BX,'RAB Prices Short'!$B:$B,'All Prices combined'!$D535,'RAB Prices Short'!$E:$E,'All Prices combined'!$G535),IF($B535="RAB Long",SUMIFS('RAB Prices Long'!BX:BX,'RAB Prices Long'!$B:$B,'All Prices combined'!$D535,'RAB Prices Long'!$E:$E,'All Prices combined'!$G535)))),2)</f>
        <v>61.47</v>
      </c>
    </row>
    <row r="536" spans="2:73" x14ac:dyDescent="0.25">
      <c r="B536" t="s">
        <v>45</v>
      </c>
      <c r="C536">
        <v>29</v>
      </c>
      <c r="D536" t="s">
        <v>207</v>
      </c>
      <c r="E536" t="s">
        <v>208</v>
      </c>
      <c r="F536">
        <v>29</v>
      </c>
      <c r="G536" t="s">
        <v>207</v>
      </c>
      <c r="I536" s="2">
        <f>ROUND(IF($B536="Annuity",SUMIFS('Annuity Prices'!L:L,'Annuity Prices'!$B:$B,$D536,'Annuity Prices'!$E:$E,$G536),IF($B536="RAB Short",SUMIFS('RAB Prices Short'!L:L,'RAB Prices Short'!$B:$B,'All Prices combined'!$D536,'RAB Prices Short'!$E:$E,'All Prices combined'!$G536),IF($B536="RAB Long",SUMIFS('RAB Prices Long'!L:L,'RAB Prices Long'!$B:$B,'All Prices combined'!$D536,'RAB Prices Long'!$E:$E,'All Prices combined'!$G536)))),2)</f>
        <v>0</v>
      </c>
      <c r="J536" s="2">
        <f>ROUND(IF($B536="Annuity",SUMIFS('Annuity Prices'!M:M,'Annuity Prices'!$B:$B,$D536,'Annuity Prices'!$E:$E,$G536),IF($B536="RAB Short",SUMIFS('RAB Prices Short'!M:M,'RAB Prices Short'!$B:$B,'All Prices combined'!$D536,'RAB Prices Short'!$E:$E,'All Prices combined'!$G536),IF($B536="RAB Long",SUMIFS('RAB Prices Long'!M:M,'RAB Prices Long'!$B:$B,'All Prices combined'!$D536,'RAB Prices Long'!$E:$E,'All Prices combined'!$G536)))),2)</f>
        <v>0</v>
      </c>
      <c r="K536" s="2">
        <f>ROUND(IF($B536="Annuity",SUMIFS('Annuity Prices'!N:N,'Annuity Prices'!$B:$B,$D536,'Annuity Prices'!$E:$E,$G536),IF($B536="RAB Short",SUMIFS('RAB Prices Short'!N:N,'RAB Prices Short'!$B:$B,'All Prices combined'!$D536,'RAB Prices Short'!$E:$E,'All Prices combined'!$G536),IF($B536="RAB Long",SUMIFS('RAB Prices Long'!N:N,'RAB Prices Long'!$B:$B,'All Prices combined'!$D536,'RAB Prices Long'!$E:$E,'All Prices combined'!$G536)))),2)</f>
        <v>0</v>
      </c>
      <c r="L536" s="2">
        <f>ROUND(IF($B536="Annuity",SUMIFS('Annuity Prices'!O:O,'Annuity Prices'!$B:$B,$D536,'Annuity Prices'!$E:$E,$G536),IF($B536="RAB Short",SUMIFS('RAB Prices Short'!O:O,'RAB Prices Short'!$B:$B,'All Prices combined'!$D536,'RAB Prices Short'!$E:$E,'All Prices combined'!$G536),IF($B536="RAB Long",SUMIFS('RAB Prices Long'!O:O,'RAB Prices Long'!$B:$B,'All Prices combined'!$D536,'RAB Prices Long'!$E:$E,'All Prices combined'!$G536)))),2)</f>
        <v>0</v>
      </c>
      <c r="M536" s="2">
        <f>ROUND(IF($B536="Annuity",SUMIFS('Annuity Prices'!P:P,'Annuity Prices'!$B:$B,$D536,'Annuity Prices'!$E:$E,$G536),IF($B536="RAB Short",SUMIFS('RAB Prices Short'!P:P,'RAB Prices Short'!$B:$B,'All Prices combined'!$D536,'RAB Prices Short'!$E:$E,'All Prices combined'!$G536),IF($B536="RAB Long",SUMIFS('RAB Prices Long'!P:P,'RAB Prices Long'!$B:$B,'All Prices combined'!$D536,'RAB Prices Long'!$E:$E,'All Prices combined'!$G536)))),2)</f>
        <v>0</v>
      </c>
      <c r="N536" s="2">
        <f>ROUND(IF($B536="Annuity",SUMIFS('Annuity Prices'!Q:Q,'Annuity Prices'!$B:$B,$D536,'Annuity Prices'!$E:$E,$G536),IF($B536="RAB Short",SUMIFS('RAB Prices Short'!Q:Q,'RAB Prices Short'!$B:$B,'All Prices combined'!$D536,'RAB Prices Short'!$E:$E,'All Prices combined'!$G536),IF($B536="RAB Long",SUMIFS('RAB Prices Long'!Q:Q,'RAB Prices Long'!$B:$B,'All Prices combined'!$D536,'RAB Prices Long'!$E:$E,'All Prices combined'!$G536)))),2)</f>
        <v>0</v>
      </c>
      <c r="O536" s="2">
        <f>ROUND(IF($B536="Annuity",SUMIFS('Annuity Prices'!R:R,'Annuity Prices'!$B:$B,$D536,'Annuity Prices'!$E:$E,$G536),IF($B536="RAB Short",SUMIFS('RAB Prices Short'!R:R,'RAB Prices Short'!$B:$B,'All Prices combined'!$D536,'RAB Prices Short'!$E:$E,'All Prices combined'!$G536),IF($B536="RAB Long",SUMIFS('RAB Prices Long'!R:R,'RAB Prices Long'!$B:$B,'All Prices combined'!$D536,'RAB Prices Long'!$E:$E,'All Prices combined'!$G536)))),2)</f>
        <v>0</v>
      </c>
      <c r="P536" s="2">
        <f>ROUND(IF($B536="Annuity",SUMIFS('Annuity Prices'!S:S,'Annuity Prices'!$B:$B,$D536,'Annuity Prices'!$E:$E,$G536),IF($B536="RAB Short",SUMIFS('RAB Prices Short'!S:S,'RAB Prices Short'!$B:$B,'All Prices combined'!$D536,'RAB Prices Short'!$E:$E,'All Prices combined'!$G536),IF($B536="RAB Long",SUMIFS('RAB Prices Long'!S:S,'RAB Prices Long'!$B:$B,'All Prices combined'!$D536,'RAB Prices Long'!$E:$E,'All Prices combined'!$G536)))),2)</f>
        <v>0</v>
      </c>
      <c r="Q536" s="2">
        <f>ROUND(IF($B536="Annuity",SUMIFS('Annuity Prices'!T:T,'Annuity Prices'!$B:$B,$D536,'Annuity Prices'!$E:$E,$G536),IF($B536="RAB Short",SUMIFS('RAB Prices Short'!T:T,'RAB Prices Short'!$B:$B,'All Prices combined'!$D536,'RAB Prices Short'!$E:$E,'All Prices combined'!$G536),IF($B536="RAB Long",SUMIFS('RAB Prices Long'!T:T,'RAB Prices Long'!$B:$B,'All Prices combined'!$D536,'RAB Prices Long'!$E:$E,'All Prices combined'!$G536)))),2)</f>
        <v>0</v>
      </c>
      <c r="R536" s="2">
        <f>ROUND(IF($B536="Annuity",SUMIFS('Annuity Prices'!U:U,'Annuity Prices'!$B:$B,$D536,'Annuity Prices'!$E:$E,$G536),IF($B536="RAB Short",SUMIFS('RAB Prices Short'!U:U,'RAB Prices Short'!$B:$B,'All Prices combined'!$D536,'RAB Prices Short'!$E:$E,'All Prices combined'!$G536),IF($B536="RAB Long",SUMIFS('RAB Prices Long'!U:U,'RAB Prices Long'!$B:$B,'All Prices combined'!$D536,'RAB Prices Long'!$E:$E,'All Prices combined'!$G536)))),2)</f>
        <v>0</v>
      </c>
      <c r="S536" s="2">
        <f>ROUND(IF($B536="Annuity",SUMIFS('Annuity Prices'!V:V,'Annuity Prices'!$B:$B,$D536,'Annuity Prices'!$E:$E,$G536),IF($B536="RAB Short",SUMIFS('RAB Prices Short'!V:V,'RAB Prices Short'!$B:$B,'All Prices combined'!$D536,'RAB Prices Short'!$E:$E,'All Prices combined'!$G536),IF($B536="RAB Long",SUMIFS('RAB Prices Long'!V:V,'RAB Prices Long'!$B:$B,'All Prices combined'!$D536,'RAB Prices Long'!$E:$E,'All Prices combined'!$G536)))),2)</f>
        <v>0</v>
      </c>
      <c r="T536" s="2">
        <f>ROUND(IF($B536="Annuity",SUMIFS('Annuity Prices'!W:W,'Annuity Prices'!$B:$B,$D536,'Annuity Prices'!$E:$E,$G536),IF($B536="RAB Short",SUMIFS('RAB Prices Short'!W:W,'RAB Prices Short'!$B:$B,'All Prices combined'!$D536,'RAB Prices Short'!$E:$E,'All Prices combined'!$G536),IF($B536="RAB Long",SUMIFS('RAB Prices Long'!W:W,'RAB Prices Long'!$B:$B,'All Prices combined'!$D536,'RAB Prices Long'!$E:$E,'All Prices combined'!$G536)))),2)</f>
        <v>0</v>
      </c>
      <c r="U536" s="2">
        <f>ROUND(IF($B536="Annuity",SUMIFS('Annuity Prices'!X:X,'Annuity Prices'!$B:$B,$D536,'Annuity Prices'!$E:$E,$G536),IF($B536="RAB Short",SUMIFS('RAB Prices Short'!X:X,'RAB Prices Short'!$B:$B,'All Prices combined'!$D536,'RAB Prices Short'!$E:$E,'All Prices combined'!$G536),IF($B536="RAB Long",SUMIFS('RAB Prices Long'!X:X,'RAB Prices Long'!$B:$B,'All Prices combined'!$D536,'RAB Prices Long'!$E:$E,'All Prices combined'!$G536)))),2)</f>
        <v>0</v>
      </c>
      <c r="V536" s="2">
        <f>ROUND(IF($B536="Annuity",SUMIFS('Annuity Prices'!Y:Y,'Annuity Prices'!$B:$B,$D536,'Annuity Prices'!$E:$E,$G536),IF($B536="RAB Short",SUMIFS('RAB Prices Short'!Y:Y,'RAB Prices Short'!$B:$B,'All Prices combined'!$D536,'RAB Prices Short'!$E:$E,'All Prices combined'!$G536),IF($B536="RAB Long",SUMIFS('RAB Prices Long'!Y:Y,'RAB Prices Long'!$B:$B,'All Prices combined'!$D536,'RAB Prices Long'!$E:$E,'All Prices combined'!$G536)))),2)</f>
        <v>0</v>
      </c>
      <c r="W536" s="2">
        <f>ROUND(IF($B536="Annuity",SUMIFS('Annuity Prices'!Z:Z,'Annuity Prices'!$B:$B,$D536,'Annuity Prices'!$E:$E,$G536),IF($B536="RAB Short",SUMIFS('RAB Prices Short'!Z:Z,'RAB Prices Short'!$B:$B,'All Prices combined'!$D536,'RAB Prices Short'!$E:$E,'All Prices combined'!$G536),IF($B536="RAB Long",SUMIFS('RAB Prices Long'!Z:Z,'RAB Prices Long'!$B:$B,'All Prices combined'!$D536,'RAB Prices Long'!$E:$E,'All Prices combined'!$G536)))),2)</f>
        <v>0</v>
      </c>
      <c r="X536" s="2">
        <f>ROUND(IF($B536="Annuity",SUMIFS('Annuity Prices'!AA:AA,'Annuity Prices'!$B:$B,$D536,'Annuity Prices'!$E:$E,$G536),IF($B536="RAB Short",SUMIFS('RAB Prices Short'!AA:AA,'RAB Prices Short'!$B:$B,'All Prices combined'!$D536,'RAB Prices Short'!$E:$E,'All Prices combined'!$G536),IF($B536="RAB Long",SUMIFS('RAB Prices Long'!AA:AA,'RAB Prices Long'!$B:$B,'All Prices combined'!$D536,'RAB Prices Long'!$E:$E,'All Prices combined'!$G536)))),2)</f>
        <v>0</v>
      </c>
      <c r="Y536" s="2">
        <f>ROUND(IF($B536="Annuity",SUMIFS('Annuity Prices'!AB:AB,'Annuity Prices'!$B:$B,$D536,'Annuity Prices'!$E:$E,$G536),IF($B536="RAB Short",SUMIFS('RAB Prices Short'!AB:AB,'RAB Prices Short'!$B:$B,'All Prices combined'!$D536,'RAB Prices Short'!$E:$E,'All Prices combined'!$G536),IF($B536="RAB Long",SUMIFS('RAB Prices Long'!AB:AB,'RAB Prices Long'!$B:$B,'All Prices combined'!$D536,'RAB Prices Long'!$E:$E,'All Prices combined'!$G536)))),2)</f>
        <v>0</v>
      </c>
      <c r="Z536" s="2">
        <f>ROUND(IF($B536="Annuity",SUMIFS('Annuity Prices'!AC:AC,'Annuity Prices'!$B:$B,$D536,'Annuity Prices'!$E:$E,$G536),IF($B536="RAB Short",SUMIFS('RAB Prices Short'!AC:AC,'RAB Prices Short'!$B:$B,'All Prices combined'!$D536,'RAB Prices Short'!$E:$E,'All Prices combined'!$G536),IF($B536="RAB Long",SUMIFS('RAB Prices Long'!AC:AC,'RAB Prices Long'!$B:$B,'All Prices combined'!$D536,'RAB Prices Long'!$E:$E,'All Prices combined'!$G536)))),2)</f>
        <v>0</v>
      </c>
      <c r="AA536" s="2">
        <f>ROUND(IF($B536="Annuity",SUMIFS('Annuity Prices'!AD:AD,'Annuity Prices'!$B:$B,$D536,'Annuity Prices'!$E:$E,$G536),IF($B536="RAB Short",SUMIFS('RAB Prices Short'!AD:AD,'RAB Prices Short'!$B:$B,'All Prices combined'!$D536,'RAB Prices Short'!$E:$E,'All Prices combined'!$G536),IF($B536="RAB Long",SUMIFS('RAB Prices Long'!AD:AD,'RAB Prices Long'!$B:$B,'All Prices combined'!$D536,'RAB Prices Long'!$E:$E,'All Prices combined'!$G536)))),2)</f>
        <v>0</v>
      </c>
      <c r="AB536" s="2">
        <f>ROUND(IF($B536="Annuity",SUMIFS('Annuity Prices'!AE:AE,'Annuity Prices'!$B:$B,$D536,'Annuity Prices'!$E:$E,$G536),IF($B536="RAB Short",SUMIFS('RAB Prices Short'!AE:AE,'RAB Prices Short'!$B:$B,'All Prices combined'!$D536,'RAB Prices Short'!$E:$E,'All Prices combined'!$G536),IF($B536="RAB Long",SUMIFS('RAB Prices Long'!AE:AE,'RAB Prices Long'!$B:$B,'All Prices combined'!$D536,'RAB Prices Long'!$E:$E,'All Prices combined'!$G536)))),2)</f>
        <v>0</v>
      </c>
      <c r="AC536" s="2">
        <f>ROUND(IF($B536="Annuity",SUMIFS('Annuity Prices'!AF:AF,'Annuity Prices'!$B:$B,$D536,'Annuity Prices'!$E:$E,$G536),IF($B536="RAB Short",SUMIFS('RAB Prices Short'!AF:AF,'RAB Prices Short'!$B:$B,'All Prices combined'!$D536,'RAB Prices Short'!$E:$E,'All Prices combined'!$G536),IF($B536="RAB Long",SUMIFS('RAB Prices Long'!AF:AF,'RAB Prices Long'!$B:$B,'All Prices combined'!$D536,'RAB Prices Long'!$E:$E,'All Prices combined'!$G536)))),2)</f>
        <v>0</v>
      </c>
      <c r="AD536" s="2">
        <f>ROUND(IF($B536="Annuity",SUMIFS('Annuity Prices'!AG:AG,'Annuity Prices'!$B:$B,$D536,'Annuity Prices'!$E:$E,$G536),IF($B536="RAB Short",SUMIFS('RAB Prices Short'!AG:AG,'RAB Prices Short'!$B:$B,'All Prices combined'!$D536,'RAB Prices Short'!$E:$E,'All Prices combined'!$G536),IF($B536="RAB Long",SUMIFS('RAB Prices Long'!AG:AG,'RAB Prices Long'!$B:$B,'All Prices combined'!$D536,'RAB Prices Long'!$E:$E,'All Prices combined'!$G536)))),2)</f>
        <v>0</v>
      </c>
      <c r="AE536" s="2">
        <f>ROUND(IF($B536="Annuity",SUMIFS('Annuity Prices'!AH:AH,'Annuity Prices'!$B:$B,$D536,'Annuity Prices'!$E:$E,$G536),IF($B536="RAB Short",SUMIFS('RAB Prices Short'!AH:AH,'RAB Prices Short'!$B:$B,'All Prices combined'!$D536,'RAB Prices Short'!$E:$E,'All Prices combined'!$G536),IF($B536="RAB Long",SUMIFS('RAB Prices Long'!AH:AH,'RAB Prices Long'!$B:$B,'All Prices combined'!$D536,'RAB Prices Long'!$E:$E,'All Prices combined'!$G536)))),2)</f>
        <v>0</v>
      </c>
      <c r="AF536" s="2">
        <f>ROUND(IF($B536="Annuity",SUMIFS('Annuity Prices'!AI:AI,'Annuity Prices'!$B:$B,$D536,'Annuity Prices'!$E:$E,$G536),IF($B536="RAB Short",SUMIFS('RAB Prices Short'!AI:AI,'RAB Prices Short'!$B:$B,'All Prices combined'!$D536,'RAB Prices Short'!$E:$E,'All Prices combined'!$G536),IF($B536="RAB Long",SUMIFS('RAB Prices Long'!AI:AI,'RAB Prices Long'!$B:$B,'All Prices combined'!$D536,'RAB Prices Long'!$E:$E,'All Prices combined'!$G536)))),2)</f>
        <v>0</v>
      </c>
      <c r="AG536" s="2">
        <f>ROUND(IF($B536="Annuity",SUMIFS('Annuity Prices'!AJ:AJ,'Annuity Prices'!$B:$B,$D536,'Annuity Prices'!$E:$E,$G536),IF($B536="RAB Short",SUMIFS('RAB Prices Short'!AJ:AJ,'RAB Prices Short'!$B:$B,'All Prices combined'!$D536,'RAB Prices Short'!$E:$E,'All Prices combined'!$G536),IF($B536="RAB Long",SUMIFS('RAB Prices Long'!AJ:AJ,'RAB Prices Long'!$B:$B,'All Prices combined'!$D536,'RAB Prices Long'!$E:$E,'All Prices combined'!$G536)))),2)</f>
        <v>0</v>
      </c>
      <c r="AH536" s="2">
        <f>ROUND(IF($B536="Annuity",SUMIFS('Annuity Prices'!AK:AK,'Annuity Prices'!$B:$B,$D536,'Annuity Prices'!$E:$E,$G536),IF($B536="RAB Short",SUMIFS('RAB Prices Short'!AK:AK,'RAB Prices Short'!$B:$B,'All Prices combined'!$D536,'RAB Prices Short'!$E:$E,'All Prices combined'!$G536),IF($B536="RAB Long",SUMIFS('RAB Prices Long'!AK:AK,'RAB Prices Long'!$B:$B,'All Prices combined'!$D536,'RAB Prices Long'!$E:$E,'All Prices combined'!$G536)))),2)</f>
        <v>0</v>
      </c>
      <c r="AI536" s="2">
        <f>ROUND(IF($B536="Annuity",SUMIFS('Annuity Prices'!AL:AL,'Annuity Prices'!$B:$B,$D536,'Annuity Prices'!$E:$E,$G536),IF($B536="RAB Short",SUMIFS('RAB Prices Short'!AL:AL,'RAB Prices Short'!$B:$B,'All Prices combined'!$D536,'RAB Prices Short'!$E:$E,'All Prices combined'!$G536),IF($B536="RAB Long",SUMIFS('RAB Prices Long'!AL:AL,'RAB Prices Long'!$B:$B,'All Prices combined'!$D536,'RAB Prices Long'!$E:$E,'All Prices combined'!$G536)))),2)</f>
        <v>0</v>
      </c>
      <c r="AJ536" s="2">
        <f>ROUND(IF($B536="Annuity",SUMIFS('Annuity Prices'!AM:AM,'Annuity Prices'!$B:$B,$D536,'Annuity Prices'!$E:$E,$G536),IF($B536="RAB Short",SUMIFS('RAB Prices Short'!AM:AM,'RAB Prices Short'!$B:$B,'All Prices combined'!$D536,'RAB Prices Short'!$E:$E,'All Prices combined'!$G536),IF($B536="RAB Long",SUMIFS('RAB Prices Long'!AM:AM,'RAB Prices Long'!$B:$B,'All Prices combined'!$D536,'RAB Prices Long'!$E:$E,'All Prices combined'!$G536)))),2)</f>
        <v>0</v>
      </c>
      <c r="AK536" s="2">
        <f>ROUND(IF($B536="Annuity",SUMIFS('Annuity Prices'!AN:AN,'Annuity Prices'!$B:$B,$D536,'Annuity Prices'!$E:$E,$G536),IF($B536="RAB Short",SUMIFS('RAB Prices Short'!AN:AN,'RAB Prices Short'!$B:$B,'All Prices combined'!$D536,'RAB Prices Short'!$E:$E,'All Prices combined'!$G536),IF($B536="RAB Long",SUMIFS('RAB Prices Long'!AN:AN,'RAB Prices Long'!$B:$B,'All Prices combined'!$D536,'RAB Prices Long'!$E:$E,'All Prices combined'!$G536)))),2)</f>
        <v>0</v>
      </c>
      <c r="AL536" s="2">
        <f>ROUND(IF($B536="Annuity",SUMIFS('Annuity Prices'!AO:AO,'Annuity Prices'!$B:$B,$D536,'Annuity Prices'!$E:$E,$G536),IF($B536="RAB Short",SUMIFS('RAB Prices Short'!AO:AO,'RAB Prices Short'!$B:$B,'All Prices combined'!$D536,'RAB Prices Short'!$E:$E,'All Prices combined'!$G536),IF($B536="RAB Long",SUMIFS('RAB Prices Long'!AO:AO,'RAB Prices Long'!$B:$B,'All Prices combined'!$D536,'RAB Prices Long'!$E:$E,'All Prices combined'!$G536)))),2)</f>
        <v>0</v>
      </c>
      <c r="AM536" s="2">
        <f>ROUND(IF($B536="Annuity",SUMIFS('Annuity Prices'!AP:AP,'Annuity Prices'!$B:$B,$D536,'Annuity Prices'!$E:$E,$G536),IF($B536="RAB Short",SUMIFS('RAB Prices Short'!AP:AP,'RAB Prices Short'!$B:$B,'All Prices combined'!$D536,'RAB Prices Short'!$E:$E,'All Prices combined'!$G536),IF($B536="RAB Long",SUMIFS('RAB Prices Long'!AP:AP,'RAB Prices Long'!$B:$B,'All Prices combined'!$D536,'RAB Prices Long'!$E:$E,'All Prices combined'!$G536)))),2)</f>
        <v>0</v>
      </c>
      <c r="AN536" s="2">
        <f>ROUND(IF($B536="Annuity",SUMIFS('Annuity Prices'!AQ:AQ,'Annuity Prices'!$B:$B,$D536,'Annuity Prices'!$E:$E,$G536),IF($B536="RAB Short",SUMIFS('RAB Prices Short'!AQ:AQ,'RAB Prices Short'!$B:$B,'All Prices combined'!$D536,'RAB Prices Short'!$E:$E,'All Prices combined'!$G536),IF($B536="RAB Long",SUMIFS('RAB Prices Long'!AQ:AQ,'RAB Prices Long'!$B:$B,'All Prices combined'!$D536,'RAB Prices Long'!$E:$E,'All Prices combined'!$G536)))),2)</f>
        <v>0</v>
      </c>
      <c r="AO536" s="2">
        <f>ROUND(IF($B536="Annuity",SUMIFS('Annuity Prices'!AR:AR,'Annuity Prices'!$B:$B,$D536,'Annuity Prices'!$E:$E,$G536),IF($B536="RAB Short",SUMIFS('RAB Prices Short'!AR:AR,'RAB Prices Short'!$B:$B,'All Prices combined'!$D536,'RAB Prices Short'!$E:$E,'All Prices combined'!$G536),IF($B536="RAB Long",SUMIFS('RAB Prices Long'!AR:AR,'RAB Prices Long'!$B:$B,'All Prices combined'!$D536,'RAB Prices Long'!$E:$E,'All Prices combined'!$G536)))),2)</f>
        <v>0</v>
      </c>
      <c r="AP536" s="2">
        <f>ROUND(IF($B536="Annuity",SUMIFS('Annuity Prices'!AS:AS,'Annuity Prices'!$B:$B,$D536,'Annuity Prices'!$E:$E,$G536),IF($B536="RAB Short",SUMIFS('RAB Prices Short'!AS:AS,'RAB Prices Short'!$B:$B,'All Prices combined'!$D536,'RAB Prices Short'!$E:$E,'All Prices combined'!$G536),IF($B536="RAB Long",SUMIFS('RAB Prices Long'!AS:AS,'RAB Prices Long'!$B:$B,'All Prices combined'!$D536,'RAB Prices Long'!$E:$E,'All Prices combined'!$G536)))),2)</f>
        <v>0</v>
      </c>
      <c r="AQ536" s="2">
        <f>ROUND(IF($B536="Annuity",SUMIFS('Annuity Prices'!AT:AT,'Annuity Prices'!$B:$B,$D536,'Annuity Prices'!$E:$E,$G536),IF($B536="RAB Short",SUMIFS('RAB Prices Short'!AT:AT,'RAB Prices Short'!$B:$B,'All Prices combined'!$D536,'RAB Prices Short'!$E:$E,'All Prices combined'!$G536),IF($B536="RAB Long",SUMIFS('RAB Prices Long'!AT:AT,'RAB Prices Long'!$B:$B,'All Prices combined'!$D536,'RAB Prices Long'!$E:$E,'All Prices combined'!$G536)))),2)</f>
        <v>0</v>
      </c>
      <c r="AR536" s="2">
        <f>ROUND(IF($B536="Annuity",SUMIFS('Annuity Prices'!AU:AU,'Annuity Prices'!$B:$B,$D536,'Annuity Prices'!$E:$E,$G536),IF($B536="RAB Short",SUMIFS('RAB Prices Short'!AU:AU,'RAB Prices Short'!$B:$B,'All Prices combined'!$D536,'RAB Prices Short'!$E:$E,'All Prices combined'!$G536),IF($B536="RAB Long",SUMIFS('RAB Prices Long'!AU:AU,'RAB Prices Long'!$B:$B,'All Prices combined'!$D536,'RAB Prices Long'!$E:$E,'All Prices combined'!$G536)))),2)</f>
        <v>0</v>
      </c>
      <c r="AS536" s="2">
        <f>ROUND(IF($B536="Annuity",SUMIFS('Annuity Prices'!AV:AV,'Annuity Prices'!$B:$B,$D536,'Annuity Prices'!$E:$E,$G536),IF($B536="RAB Short",SUMIFS('RAB Prices Short'!AV:AV,'RAB Prices Short'!$B:$B,'All Prices combined'!$D536,'RAB Prices Short'!$E:$E,'All Prices combined'!$G536),IF($B536="RAB Long",SUMIFS('RAB Prices Long'!AV:AV,'RAB Prices Long'!$B:$B,'All Prices combined'!$D536,'RAB Prices Long'!$E:$E,'All Prices combined'!$G536)))),2)</f>
        <v>0</v>
      </c>
      <c r="AT536" s="2">
        <f>ROUND(IF($B536="Annuity",SUMIFS('Annuity Prices'!AW:AW,'Annuity Prices'!$B:$B,$D536,'Annuity Prices'!$E:$E,$G536),IF($B536="RAB Short",SUMIFS('RAB Prices Short'!AW:AW,'RAB Prices Short'!$B:$B,'All Prices combined'!$D536,'RAB Prices Short'!$E:$E,'All Prices combined'!$G536),IF($B536="RAB Long",SUMIFS('RAB Prices Long'!AW:AW,'RAB Prices Long'!$B:$B,'All Prices combined'!$D536,'RAB Prices Long'!$E:$E,'All Prices combined'!$G536)))),2)</f>
        <v>0</v>
      </c>
      <c r="AU536" s="2">
        <f>ROUND(IF($B536="Annuity",SUMIFS('Annuity Prices'!AX:AX,'Annuity Prices'!$B:$B,$D536,'Annuity Prices'!$E:$E,$G536),IF($B536="RAB Short",SUMIFS('RAB Prices Short'!AX:AX,'RAB Prices Short'!$B:$B,'All Prices combined'!$D536,'RAB Prices Short'!$E:$E,'All Prices combined'!$G536),IF($B536="RAB Long",SUMIFS('RAB Prices Long'!AX:AX,'RAB Prices Long'!$B:$B,'All Prices combined'!$D536,'RAB Prices Long'!$E:$E,'All Prices combined'!$G536)))),2)</f>
        <v>0</v>
      </c>
      <c r="AV536" s="2">
        <f>ROUND(IF($B536="Annuity",SUMIFS('Annuity Prices'!AY:AY,'Annuity Prices'!$B:$B,$D536,'Annuity Prices'!$E:$E,$G536),IF($B536="RAB Short",SUMIFS('RAB Prices Short'!AY:AY,'RAB Prices Short'!$B:$B,'All Prices combined'!$D536,'RAB Prices Short'!$E:$E,'All Prices combined'!$G536),IF($B536="RAB Long",SUMIFS('RAB Prices Long'!AY:AY,'RAB Prices Long'!$B:$B,'All Prices combined'!$D536,'RAB Prices Long'!$E:$E,'All Prices combined'!$G536)))),2)</f>
        <v>0</v>
      </c>
      <c r="AW536" s="2">
        <f>ROUND(IF($B536="Annuity",SUMIFS('Annuity Prices'!AZ:AZ,'Annuity Prices'!$B:$B,$D536,'Annuity Prices'!$E:$E,$G536),IF($B536="RAB Short",SUMIFS('RAB Prices Short'!AZ:AZ,'RAB Prices Short'!$B:$B,'All Prices combined'!$D536,'RAB Prices Short'!$E:$E,'All Prices combined'!$G536),IF($B536="RAB Long",SUMIFS('RAB Prices Long'!AZ:AZ,'RAB Prices Long'!$B:$B,'All Prices combined'!$D536,'RAB Prices Long'!$E:$E,'All Prices combined'!$G536)))),2)</f>
        <v>0</v>
      </c>
      <c r="AX536" s="2">
        <f>ROUND(IF($B536="Annuity",SUMIFS('Annuity Prices'!BA:BA,'Annuity Prices'!$B:$B,$D536,'Annuity Prices'!$E:$E,$G536),IF($B536="RAB Short",SUMIFS('RAB Prices Short'!BA:BA,'RAB Prices Short'!$B:$B,'All Prices combined'!$D536,'RAB Prices Short'!$E:$E,'All Prices combined'!$G536),IF($B536="RAB Long",SUMIFS('RAB Prices Long'!BA:BA,'RAB Prices Long'!$B:$B,'All Prices combined'!$D536,'RAB Prices Long'!$E:$E,'All Prices combined'!$G536)))),2)</f>
        <v>0</v>
      </c>
      <c r="AY536" s="2">
        <f>ROUND(IF($B536="Annuity",SUMIFS('Annuity Prices'!BB:BB,'Annuity Prices'!$B:$B,$D536,'Annuity Prices'!$E:$E,$G536),IF($B536="RAB Short",SUMIFS('RAB Prices Short'!BB:BB,'RAB Prices Short'!$B:$B,'All Prices combined'!$D536,'RAB Prices Short'!$E:$E,'All Prices combined'!$G536),IF($B536="RAB Long",SUMIFS('RAB Prices Long'!BB:BB,'RAB Prices Long'!$B:$B,'All Prices combined'!$D536,'RAB Prices Long'!$E:$E,'All Prices combined'!$G536)))),2)</f>
        <v>0</v>
      </c>
      <c r="AZ536" s="2">
        <f>ROUND(IF($B536="Annuity",SUMIFS('Annuity Prices'!BC:BC,'Annuity Prices'!$B:$B,$D536,'Annuity Prices'!$E:$E,$G536),IF($B536="RAB Short",SUMIFS('RAB Prices Short'!BC:BC,'RAB Prices Short'!$B:$B,'All Prices combined'!$D536,'RAB Prices Short'!$E:$E,'All Prices combined'!$G536),IF($B536="RAB Long",SUMIFS('RAB Prices Long'!BC:BC,'RAB Prices Long'!$B:$B,'All Prices combined'!$D536,'RAB Prices Long'!$E:$E,'All Prices combined'!$G536)))),2)</f>
        <v>0</v>
      </c>
      <c r="BA536" s="2">
        <f>ROUND(IF($B536="Annuity",SUMIFS('Annuity Prices'!BD:BD,'Annuity Prices'!$B:$B,$D536,'Annuity Prices'!$E:$E,$G536),IF($B536="RAB Short",SUMIFS('RAB Prices Short'!BD:BD,'RAB Prices Short'!$B:$B,'All Prices combined'!$D536,'RAB Prices Short'!$E:$E,'All Prices combined'!$G536),IF($B536="RAB Long",SUMIFS('RAB Prices Long'!BD:BD,'RAB Prices Long'!$B:$B,'All Prices combined'!$D536,'RAB Prices Long'!$E:$E,'All Prices combined'!$G536)))),2)</f>
        <v>0</v>
      </c>
      <c r="BB536" s="2">
        <f>ROUND(IF($B536="Annuity",SUMIFS('Annuity Prices'!BE:BE,'Annuity Prices'!$B:$B,$D536,'Annuity Prices'!$E:$E,$G536),IF($B536="RAB Short",SUMIFS('RAB Prices Short'!BE:BE,'RAB Prices Short'!$B:$B,'All Prices combined'!$D536,'RAB Prices Short'!$E:$E,'All Prices combined'!$G536),IF($B536="RAB Long",SUMIFS('RAB Prices Long'!BE:BE,'RAB Prices Long'!$B:$B,'All Prices combined'!$D536,'RAB Prices Long'!$E:$E,'All Prices combined'!$G536)))),2)</f>
        <v>0</v>
      </c>
      <c r="BC536" s="2">
        <f>ROUND(IF($B536="Annuity",SUMIFS('Annuity Prices'!BF:BF,'Annuity Prices'!$B:$B,$D536,'Annuity Prices'!$E:$E,$G536),IF($B536="RAB Short",SUMIFS('RAB Prices Short'!BF:BF,'RAB Prices Short'!$B:$B,'All Prices combined'!$D536,'RAB Prices Short'!$E:$E,'All Prices combined'!$G536),IF($B536="RAB Long",SUMIFS('RAB Prices Long'!BF:BF,'RAB Prices Long'!$B:$B,'All Prices combined'!$D536,'RAB Prices Long'!$E:$E,'All Prices combined'!$G536)))),2)</f>
        <v>0</v>
      </c>
      <c r="BD536" s="2">
        <f>ROUND(IF($B536="Annuity",SUMIFS('Annuity Prices'!BG:BG,'Annuity Prices'!$B:$B,$D536,'Annuity Prices'!$E:$E,$G536),IF($B536="RAB Short",SUMIFS('RAB Prices Short'!BG:BG,'RAB Prices Short'!$B:$B,'All Prices combined'!$D536,'RAB Prices Short'!$E:$E,'All Prices combined'!$G536),IF($B536="RAB Long",SUMIFS('RAB Prices Long'!BG:BG,'RAB Prices Long'!$B:$B,'All Prices combined'!$D536,'RAB Prices Long'!$E:$E,'All Prices combined'!$G536)))),2)</f>
        <v>0</v>
      </c>
      <c r="BE536" s="2">
        <f>ROUND(IF($B536="Annuity",SUMIFS('Annuity Prices'!BH:BH,'Annuity Prices'!$B:$B,$D536,'Annuity Prices'!$E:$E,$G536),IF($B536="RAB Short",SUMIFS('RAB Prices Short'!BH:BH,'RAB Prices Short'!$B:$B,'All Prices combined'!$D536,'RAB Prices Short'!$E:$E,'All Prices combined'!$G536),IF($B536="RAB Long",SUMIFS('RAB Prices Long'!BH:BH,'RAB Prices Long'!$B:$B,'All Prices combined'!$D536,'RAB Prices Long'!$E:$E,'All Prices combined'!$G536)))),2)</f>
        <v>0</v>
      </c>
      <c r="BF536" s="2">
        <f>ROUND(IF($B536="Annuity",SUMIFS('Annuity Prices'!BI:BI,'Annuity Prices'!$B:$B,$D536,'Annuity Prices'!$E:$E,$G536),IF($B536="RAB Short",SUMIFS('RAB Prices Short'!BI:BI,'RAB Prices Short'!$B:$B,'All Prices combined'!$D536,'RAB Prices Short'!$E:$E,'All Prices combined'!$G536),IF($B536="RAB Long",SUMIFS('RAB Prices Long'!BI:BI,'RAB Prices Long'!$B:$B,'All Prices combined'!$D536,'RAB Prices Long'!$E:$E,'All Prices combined'!$G536)))),2)</f>
        <v>0</v>
      </c>
      <c r="BG536" s="2">
        <f>ROUND(IF($B536="Annuity",SUMIFS('Annuity Prices'!BJ:BJ,'Annuity Prices'!$B:$B,$D536,'Annuity Prices'!$E:$E,$G536),IF($B536="RAB Short",SUMIFS('RAB Prices Short'!BJ:BJ,'RAB Prices Short'!$B:$B,'All Prices combined'!$D536,'RAB Prices Short'!$E:$E,'All Prices combined'!$G536),IF($B536="RAB Long",SUMIFS('RAB Prices Long'!BJ:BJ,'RAB Prices Long'!$B:$B,'All Prices combined'!$D536,'RAB Prices Long'!$E:$E,'All Prices combined'!$G536)))),2)</f>
        <v>0</v>
      </c>
      <c r="BH536" s="2">
        <f>ROUND(IF($B536="Annuity",SUMIFS('Annuity Prices'!BK:BK,'Annuity Prices'!$B:$B,$D536,'Annuity Prices'!$E:$E,$G536),IF($B536="RAB Short",SUMIFS('RAB Prices Short'!BK:BK,'RAB Prices Short'!$B:$B,'All Prices combined'!$D536,'RAB Prices Short'!$E:$E,'All Prices combined'!$G536),IF($B536="RAB Long",SUMIFS('RAB Prices Long'!BK:BK,'RAB Prices Long'!$B:$B,'All Prices combined'!$D536,'RAB Prices Long'!$E:$E,'All Prices combined'!$G536)))),2)</f>
        <v>0</v>
      </c>
      <c r="BI536" s="2">
        <f>ROUND(IF($B536="Annuity",SUMIFS('Annuity Prices'!BL:BL,'Annuity Prices'!$B:$B,$D536,'Annuity Prices'!$E:$E,$G536),IF($B536="RAB Short",SUMIFS('RAB Prices Short'!BL:BL,'RAB Prices Short'!$B:$B,'All Prices combined'!$D536,'RAB Prices Short'!$E:$E,'All Prices combined'!$G536),IF($B536="RAB Long",SUMIFS('RAB Prices Long'!BL:BL,'RAB Prices Long'!$B:$B,'All Prices combined'!$D536,'RAB Prices Long'!$E:$E,'All Prices combined'!$G536)))),2)</f>
        <v>0</v>
      </c>
      <c r="BJ536" s="2">
        <f>ROUND(IF($B536="Annuity",SUMIFS('Annuity Prices'!BM:BM,'Annuity Prices'!$B:$B,$D536,'Annuity Prices'!$E:$E,$G536),IF($B536="RAB Short",SUMIFS('RAB Prices Short'!BM:BM,'RAB Prices Short'!$B:$B,'All Prices combined'!$D536,'RAB Prices Short'!$E:$E,'All Prices combined'!$G536),IF($B536="RAB Long",SUMIFS('RAB Prices Long'!BM:BM,'RAB Prices Long'!$B:$B,'All Prices combined'!$D536,'RAB Prices Long'!$E:$E,'All Prices combined'!$G536)))),2)</f>
        <v>0</v>
      </c>
      <c r="BK536" s="2">
        <f>ROUND(IF($B536="Annuity",SUMIFS('Annuity Prices'!BN:BN,'Annuity Prices'!$B:$B,$D536,'Annuity Prices'!$E:$E,$G536),IF($B536="RAB Short",SUMIFS('RAB Prices Short'!BN:BN,'RAB Prices Short'!$B:$B,'All Prices combined'!$D536,'RAB Prices Short'!$E:$E,'All Prices combined'!$G536),IF($B536="RAB Long",SUMIFS('RAB Prices Long'!BN:BN,'RAB Prices Long'!$B:$B,'All Prices combined'!$D536,'RAB Prices Long'!$E:$E,'All Prices combined'!$G536)))),2)</f>
        <v>0</v>
      </c>
      <c r="BL536" s="2">
        <f>ROUND(IF($B536="Annuity",SUMIFS('Annuity Prices'!BO:BO,'Annuity Prices'!$B:$B,$D536,'Annuity Prices'!$E:$E,$G536),IF($B536="RAB Short",SUMIFS('RAB Prices Short'!BO:BO,'RAB Prices Short'!$B:$B,'All Prices combined'!$D536,'RAB Prices Short'!$E:$E,'All Prices combined'!$G536),IF($B536="RAB Long",SUMIFS('RAB Prices Long'!BO:BO,'RAB Prices Long'!$B:$B,'All Prices combined'!$D536,'RAB Prices Long'!$E:$E,'All Prices combined'!$G536)))),2)</f>
        <v>0</v>
      </c>
      <c r="BM536" s="2">
        <f>ROUND(IF($B536="Annuity",SUMIFS('Annuity Prices'!BP:BP,'Annuity Prices'!$B:$B,$D536,'Annuity Prices'!$E:$E,$G536),IF($B536="RAB Short",SUMIFS('RAB Prices Short'!BP:BP,'RAB Prices Short'!$B:$B,'All Prices combined'!$D536,'RAB Prices Short'!$E:$E,'All Prices combined'!$G536),IF($B536="RAB Long",SUMIFS('RAB Prices Long'!BP:BP,'RAB Prices Long'!$B:$B,'All Prices combined'!$D536,'RAB Prices Long'!$E:$E,'All Prices combined'!$G536)))),2)</f>
        <v>0</v>
      </c>
      <c r="BN536" s="2">
        <f>ROUND(IF($B536="Annuity",SUMIFS('Annuity Prices'!BQ:BQ,'Annuity Prices'!$B:$B,$D536,'Annuity Prices'!$E:$E,$G536),IF($B536="RAB Short",SUMIFS('RAB Prices Short'!BQ:BQ,'RAB Prices Short'!$B:$B,'All Prices combined'!$D536,'RAB Prices Short'!$E:$E,'All Prices combined'!$G536),IF($B536="RAB Long",SUMIFS('RAB Prices Long'!BQ:BQ,'RAB Prices Long'!$B:$B,'All Prices combined'!$D536,'RAB Prices Long'!$E:$E,'All Prices combined'!$G536)))),2)</f>
        <v>0</v>
      </c>
      <c r="BO536" s="2">
        <f>ROUND(IF($B536="Annuity",SUMIFS('Annuity Prices'!BR:BR,'Annuity Prices'!$B:$B,$D536,'Annuity Prices'!$E:$E,$G536),IF($B536="RAB Short",SUMIFS('RAB Prices Short'!BR:BR,'RAB Prices Short'!$B:$B,'All Prices combined'!$D536,'RAB Prices Short'!$E:$E,'All Prices combined'!$G536),IF($B536="RAB Long",SUMIFS('RAB Prices Long'!BR:BR,'RAB Prices Long'!$B:$B,'All Prices combined'!$D536,'RAB Prices Long'!$E:$E,'All Prices combined'!$G536)))),2)</f>
        <v>0</v>
      </c>
      <c r="BP536" s="2">
        <f>ROUND(IF($B536="Annuity",SUMIFS('Annuity Prices'!BS:BS,'Annuity Prices'!$B:$B,$D536,'Annuity Prices'!$E:$E,$G536),IF($B536="RAB Short",SUMIFS('RAB Prices Short'!BS:BS,'RAB Prices Short'!$B:$B,'All Prices combined'!$D536,'RAB Prices Short'!$E:$E,'All Prices combined'!$G536),IF($B536="RAB Long",SUMIFS('RAB Prices Long'!BS:BS,'RAB Prices Long'!$B:$B,'All Prices combined'!$D536,'RAB Prices Long'!$E:$E,'All Prices combined'!$G536)))),2)</f>
        <v>0</v>
      </c>
      <c r="BQ536" s="2">
        <f>ROUND(IF($B536="Annuity",SUMIFS('Annuity Prices'!BT:BT,'Annuity Prices'!$B:$B,$D536,'Annuity Prices'!$E:$E,$G536),IF($B536="RAB Short",SUMIFS('RAB Prices Short'!BT:BT,'RAB Prices Short'!$B:$B,'All Prices combined'!$D536,'RAB Prices Short'!$E:$E,'All Prices combined'!$G536),IF($B536="RAB Long",SUMIFS('RAB Prices Long'!BT:BT,'RAB Prices Long'!$B:$B,'All Prices combined'!$D536,'RAB Prices Long'!$E:$E,'All Prices combined'!$G536)))),2)</f>
        <v>0</v>
      </c>
      <c r="BR536" s="2">
        <f>ROUND(IF($B536="Annuity",SUMIFS('Annuity Prices'!BU:BU,'Annuity Prices'!$B:$B,$D536,'Annuity Prices'!$E:$E,$G536),IF($B536="RAB Short",SUMIFS('RAB Prices Short'!BU:BU,'RAB Prices Short'!$B:$B,'All Prices combined'!$D536,'RAB Prices Short'!$E:$E,'All Prices combined'!$G536),IF($B536="RAB Long",SUMIFS('RAB Prices Long'!BU:BU,'RAB Prices Long'!$B:$B,'All Prices combined'!$D536,'RAB Prices Long'!$E:$E,'All Prices combined'!$G536)))),2)</f>
        <v>0</v>
      </c>
      <c r="BS536" s="2">
        <f>ROUND(IF($B536="Annuity",SUMIFS('Annuity Prices'!BV:BV,'Annuity Prices'!$B:$B,$D536,'Annuity Prices'!$E:$E,$G536),IF($B536="RAB Short",SUMIFS('RAB Prices Short'!BV:BV,'RAB Prices Short'!$B:$B,'All Prices combined'!$D536,'RAB Prices Short'!$E:$E,'All Prices combined'!$G536),IF($B536="RAB Long",SUMIFS('RAB Prices Long'!BV:BV,'RAB Prices Long'!$B:$B,'All Prices combined'!$D536,'RAB Prices Long'!$E:$E,'All Prices combined'!$G536)))),2)</f>
        <v>0</v>
      </c>
      <c r="BT536" s="2">
        <f>ROUND(IF($B536="Annuity",SUMIFS('Annuity Prices'!BW:BW,'Annuity Prices'!$B:$B,$D536,'Annuity Prices'!$E:$E,$G536),IF($B536="RAB Short",SUMIFS('RAB Prices Short'!BW:BW,'RAB Prices Short'!$B:$B,'All Prices combined'!$D536,'RAB Prices Short'!$E:$E,'All Prices combined'!$G536),IF($B536="RAB Long",SUMIFS('RAB Prices Long'!BW:BW,'RAB Prices Long'!$B:$B,'All Prices combined'!$D536,'RAB Prices Long'!$E:$E,'All Prices combined'!$G536)))),2)</f>
        <v>0</v>
      </c>
      <c r="BU536" s="2">
        <f>ROUND(IF($B536="Annuity",SUMIFS('Annuity Prices'!BX:BX,'Annuity Prices'!$B:$B,$D536,'Annuity Prices'!$E:$E,$G536),IF($B536="RAB Short",SUMIFS('RAB Prices Short'!BX:BX,'RAB Prices Short'!$B:$B,'All Prices combined'!$D536,'RAB Prices Short'!$E:$E,'All Prices combined'!$G536),IF($B536="RAB Long",SUMIFS('RAB Prices Long'!BX:BX,'RAB Prices Long'!$B:$B,'All Prices combined'!$D536,'RAB Prices Long'!$E:$E,'All Prices combined'!$G536)))),2)</f>
        <v>0</v>
      </c>
    </row>
    <row r="537" spans="2:73" x14ac:dyDescent="0.25">
      <c r="B537" t="s">
        <v>45</v>
      </c>
      <c r="C537">
        <v>29</v>
      </c>
      <c r="D537" t="s">
        <v>207</v>
      </c>
      <c r="E537" t="s">
        <v>208</v>
      </c>
      <c r="F537">
        <v>29</v>
      </c>
      <c r="G537" t="s">
        <v>38</v>
      </c>
      <c r="H537" t="s">
        <v>128</v>
      </c>
      <c r="I537" s="2">
        <f>ROUND(IF($B537="Annuity",SUMIFS('Annuity Prices'!L:L,'Annuity Prices'!$B:$B,$D537,'Annuity Prices'!$E:$E,$G537),IF($B537="RAB Short",SUMIFS('RAB Prices Short'!L:L,'RAB Prices Short'!$B:$B,'All Prices combined'!$D537,'RAB Prices Short'!$E:$E,'All Prices combined'!$G537),IF($B537="RAB Long",SUMIFS('RAB Prices Long'!L:L,'RAB Prices Long'!$B:$B,'All Prices combined'!$D537,'RAB Prices Long'!$E:$E,'All Prices combined'!$G537)))),2)</f>
        <v>0</v>
      </c>
      <c r="J537" s="2">
        <f>ROUND(IF($B537="Annuity",SUMIFS('Annuity Prices'!M:M,'Annuity Prices'!$B:$B,$D537,'Annuity Prices'!$E:$E,$G537),IF($B537="RAB Short",SUMIFS('RAB Prices Short'!M:M,'RAB Prices Short'!$B:$B,'All Prices combined'!$D537,'RAB Prices Short'!$E:$E,'All Prices combined'!$G537),IF($B537="RAB Long",SUMIFS('RAB Prices Long'!M:M,'RAB Prices Long'!$B:$B,'All Prices combined'!$D537,'RAB Prices Long'!$E:$E,'All Prices combined'!$G537)))),2)</f>
        <v>0</v>
      </c>
      <c r="K537" s="2">
        <f>ROUND(IF($B537="Annuity",SUMIFS('Annuity Prices'!N:N,'Annuity Prices'!$B:$B,$D537,'Annuity Prices'!$E:$E,$G537),IF($B537="RAB Short",SUMIFS('RAB Prices Short'!N:N,'RAB Prices Short'!$B:$B,'All Prices combined'!$D537,'RAB Prices Short'!$E:$E,'All Prices combined'!$G537),IF($B537="RAB Long",SUMIFS('RAB Prices Long'!N:N,'RAB Prices Long'!$B:$B,'All Prices combined'!$D537,'RAB Prices Long'!$E:$E,'All Prices combined'!$G537)))),2)</f>
        <v>5.27</v>
      </c>
      <c r="L537" s="2">
        <f>ROUND(IF($B537="Annuity",SUMIFS('Annuity Prices'!O:O,'Annuity Prices'!$B:$B,$D537,'Annuity Prices'!$E:$E,$G537),IF($B537="RAB Short",SUMIFS('RAB Prices Short'!O:O,'RAB Prices Short'!$B:$B,'All Prices combined'!$D537,'RAB Prices Short'!$E:$E,'All Prices combined'!$G537),IF($B537="RAB Long",SUMIFS('RAB Prices Long'!O:O,'RAB Prices Long'!$B:$B,'All Prices combined'!$D537,'RAB Prices Long'!$E:$E,'All Prices combined'!$G537)))),2)</f>
        <v>5.42</v>
      </c>
      <c r="M537" s="2">
        <f>ROUND(IF($B537="Annuity",SUMIFS('Annuity Prices'!P:P,'Annuity Prices'!$B:$B,$D537,'Annuity Prices'!$E:$E,$G537),IF($B537="RAB Short",SUMIFS('RAB Prices Short'!P:P,'RAB Prices Short'!$B:$B,'All Prices combined'!$D537,'RAB Prices Short'!$E:$E,'All Prices combined'!$G537),IF($B537="RAB Long",SUMIFS('RAB Prices Long'!P:P,'RAB Prices Long'!$B:$B,'All Prices combined'!$D537,'RAB Prices Long'!$E:$E,'All Prices combined'!$G537)))),2)</f>
        <v>6.15</v>
      </c>
      <c r="N537" s="2">
        <f>ROUND(IF($B537="Annuity",SUMIFS('Annuity Prices'!Q:Q,'Annuity Prices'!$B:$B,$D537,'Annuity Prices'!$E:$E,$G537),IF($B537="RAB Short",SUMIFS('RAB Prices Short'!Q:Q,'RAB Prices Short'!$B:$B,'All Prices combined'!$D537,'RAB Prices Short'!$E:$E,'All Prices combined'!$G537),IF($B537="RAB Long",SUMIFS('RAB Prices Long'!Q:Q,'RAB Prices Long'!$B:$B,'All Prices combined'!$D537,'RAB Prices Long'!$E:$E,'All Prices combined'!$G537)))),2)</f>
        <v>6.3</v>
      </c>
      <c r="O537" s="2">
        <f>ROUND(IF($B537="Annuity",SUMIFS('Annuity Prices'!R:R,'Annuity Prices'!$B:$B,$D537,'Annuity Prices'!$E:$E,$G537),IF($B537="RAB Short",SUMIFS('RAB Prices Short'!R:R,'RAB Prices Short'!$B:$B,'All Prices combined'!$D537,'RAB Prices Short'!$E:$E,'All Prices combined'!$G537),IF($B537="RAB Long",SUMIFS('RAB Prices Long'!R:R,'RAB Prices Long'!$B:$B,'All Prices combined'!$D537,'RAB Prices Long'!$E:$E,'All Prices combined'!$G537)))),2)</f>
        <v>6.46</v>
      </c>
      <c r="P537" s="2">
        <f>ROUND(IF($B537="Annuity",SUMIFS('Annuity Prices'!S:S,'Annuity Prices'!$B:$B,$D537,'Annuity Prices'!$E:$E,$G537),IF($B537="RAB Short",SUMIFS('RAB Prices Short'!S:S,'RAB Prices Short'!$B:$B,'All Prices combined'!$D537,'RAB Prices Short'!$E:$E,'All Prices combined'!$G537),IF($B537="RAB Long",SUMIFS('RAB Prices Long'!S:S,'RAB Prices Long'!$B:$B,'All Prices combined'!$D537,'RAB Prices Long'!$E:$E,'All Prices combined'!$G537)))),2)</f>
        <v>6.62</v>
      </c>
      <c r="Q537" s="2">
        <f>ROUND(IF($B537="Annuity",SUMIFS('Annuity Prices'!T:T,'Annuity Prices'!$B:$B,$D537,'Annuity Prices'!$E:$E,$G537),IF($B537="RAB Short",SUMIFS('RAB Prices Short'!T:T,'RAB Prices Short'!$B:$B,'All Prices combined'!$D537,'RAB Prices Short'!$E:$E,'All Prices combined'!$G537),IF($B537="RAB Long",SUMIFS('RAB Prices Long'!T:T,'RAB Prices Long'!$B:$B,'All Prices combined'!$D537,'RAB Prices Long'!$E:$E,'All Prices combined'!$G537)))),2)</f>
        <v>7.18</v>
      </c>
      <c r="R537" s="2">
        <f>ROUND(IF($B537="Annuity",SUMIFS('Annuity Prices'!U:U,'Annuity Prices'!$B:$B,$D537,'Annuity Prices'!$E:$E,$G537),IF($B537="RAB Short",SUMIFS('RAB Prices Short'!U:U,'RAB Prices Short'!$B:$B,'All Prices combined'!$D537,'RAB Prices Short'!$E:$E,'All Prices combined'!$G537),IF($B537="RAB Long",SUMIFS('RAB Prices Long'!U:U,'RAB Prices Long'!$B:$B,'All Prices combined'!$D537,'RAB Prices Long'!$E:$E,'All Prices combined'!$G537)))),2)</f>
        <v>7.35</v>
      </c>
      <c r="S537" s="2">
        <f>ROUND(IF($B537="Annuity",SUMIFS('Annuity Prices'!V:V,'Annuity Prices'!$B:$B,$D537,'Annuity Prices'!$E:$E,$G537),IF($B537="RAB Short",SUMIFS('RAB Prices Short'!V:V,'RAB Prices Short'!$B:$B,'All Prices combined'!$D537,'RAB Prices Short'!$E:$E,'All Prices combined'!$G537),IF($B537="RAB Long",SUMIFS('RAB Prices Long'!V:V,'RAB Prices Long'!$B:$B,'All Prices combined'!$D537,'RAB Prices Long'!$E:$E,'All Prices combined'!$G537)))),2)</f>
        <v>7.54</v>
      </c>
      <c r="T537" s="2">
        <f>ROUND(IF($B537="Annuity",SUMIFS('Annuity Prices'!W:W,'Annuity Prices'!$B:$B,$D537,'Annuity Prices'!$E:$E,$G537),IF($B537="RAB Short",SUMIFS('RAB Prices Short'!W:W,'RAB Prices Short'!$B:$B,'All Prices combined'!$D537,'RAB Prices Short'!$E:$E,'All Prices combined'!$G537),IF($B537="RAB Long",SUMIFS('RAB Prices Long'!W:W,'RAB Prices Long'!$B:$B,'All Prices combined'!$D537,'RAB Prices Long'!$E:$E,'All Prices combined'!$G537)))),2)</f>
        <v>7.73</v>
      </c>
      <c r="U537" s="2">
        <f>ROUND(IF($B537="Annuity",SUMIFS('Annuity Prices'!X:X,'Annuity Prices'!$B:$B,$D537,'Annuity Prices'!$E:$E,$G537),IF($B537="RAB Short",SUMIFS('RAB Prices Short'!X:X,'RAB Prices Short'!$B:$B,'All Prices combined'!$D537,'RAB Prices Short'!$E:$E,'All Prices combined'!$G537),IF($B537="RAB Long",SUMIFS('RAB Prices Long'!X:X,'RAB Prices Long'!$B:$B,'All Prices combined'!$D537,'RAB Prices Long'!$E:$E,'All Prices combined'!$G537)))),2)</f>
        <v>8.44</v>
      </c>
      <c r="V537" s="2">
        <f>ROUND(IF($B537="Annuity",SUMIFS('Annuity Prices'!Y:Y,'Annuity Prices'!$B:$B,$D537,'Annuity Prices'!$E:$E,$G537),IF($B537="RAB Short",SUMIFS('RAB Prices Short'!Y:Y,'RAB Prices Short'!$B:$B,'All Prices combined'!$D537,'RAB Prices Short'!$E:$E,'All Prices combined'!$G537),IF($B537="RAB Long",SUMIFS('RAB Prices Long'!Y:Y,'RAB Prices Long'!$B:$B,'All Prices combined'!$D537,'RAB Prices Long'!$E:$E,'All Prices combined'!$G537)))),2)</f>
        <v>8.65</v>
      </c>
      <c r="W537" s="2">
        <f>ROUND(IF($B537="Annuity",SUMIFS('Annuity Prices'!Z:Z,'Annuity Prices'!$B:$B,$D537,'Annuity Prices'!$E:$E,$G537),IF($B537="RAB Short",SUMIFS('RAB Prices Short'!Z:Z,'RAB Prices Short'!$B:$B,'All Prices combined'!$D537,'RAB Prices Short'!$E:$E,'All Prices combined'!$G537),IF($B537="RAB Long",SUMIFS('RAB Prices Long'!Z:Z,'RAB Prices Long'!$B:$B,'All Prices combined'!$D537,'RAB Prices Long'!$E:$E,'All Prices combined'!$G537)))),2)</f>
        <v>8.86</v>
      </c>
      <c r="X537" s="2">
        <f>ROUND(IF($B537="Annuity",SUMIFS('Annuity Prices'!AA:AA,'Annuity Prices'!$B:$B,$D537,'Annuity Prices'!$E:$E,$G537),IF($B537="RAB Short",SUMIFS('RAB Prices Short'!AA:AA,'RAB Prices Short'!$B:$B,'All Prices combined'!$D537,'RAB Prices Short'!$E:$E,'All Prices combined'!$G537),IF($B537="RAB Long",SUMIFS('RAB Prices Long'!AA:AA,'RAB Prices Long'!$B:$B,'All Prices combined'!$D537,'RAB Prices Long'!$E:$E,'All Prices combined'!$G537)))),2)</f>
        <v>9.09</v>
      </c>
      <c r="Y537" s="2">
        <f>ROUND(IF($B537="Annuity",SUMIFS('Annuity Prices'!AB:AB,'Annuity Prices'!$B:$B,$D537,'Annuity Prices'!$E:$E,$G537),IF($B537="RAB Short",SUMIFS('RAB Prices Short'!AB:AB,'RAB Prices Short'!$B:$B,'All Prices combined'!$D537,'RAB Prices Short'!$E:$E,'All Prices combined'!$G537),IF($B537="RAB Long",SUMIFS('RAB Prices Long'!AB:AB,'RAB Prices Long'!$B:$B,'All Prices combined'!$D537,'RAB Prices Long'!$E:$E,'All Prices combined'!$G537)))),2)</f>
        <v>9.7200000000000006</v>
      </c>
      <c r="Z537" s="2">
        <f>ROUND(IF($B537="Annuity",SUMIFS('Annuity Prices'!AC:AC,'Annuity Prices'!$B:$B,$D537,'Annuity Prices'!$E:$E,$G537),IF($B537="RAB Short",SUMIFS('RAB Prices Short'!AC:AC,'RAB Prices Short'!$B:$B,'All Prices combined'!$D537,'RAB Prices Short'!$E:$E,'All Prices combined'!$G537),IF($B537="RAB Long",SUMIFS('RAB Prices Long'!AC:AC,'RAB Prices Long'!$B:$B,'All Prices combined'!$D537,'RAB Prices Long'!$E:$E,'All Prices combined'!$G537)))),2)</f>
        <v>9.9700000000000006</v>
      </c>
      <c r="AA537" s="2">
        <f>ROUND(IF($B537="Annuity",SUMIFS('Annuity Prices'!AD:AD,'Annuity Prices'!$B:$B,$D537,'Annuity Prices'!$E:$E,$G537),IF($B537="RAB Short",SUMIFS('RAB Prices Short'!AD:AD,'RAB Prices Short'!$B:$B,'All Prices combined'!$D537,'RAB Prices Short'!$E:$E,'All Prices combined'!$G537),IF($B537="RAB Long",SUMIFS('RAB Prices Long'!AD:AD,'RAB Prices Long'!$B:$B,'All Prices combined'!$D537,'RAB Prices Long'!$E:$E,'All Prices combined'!$G537)))),2)</f>
        <v>10.220000000000001</v>
      </c>
      <c r="AB537" s="2">
        <f>ROUND(IF($B537="Annuity",SUMIFS('Annuity Prices'!AE:AE,'Annuity Prices'!$B:$B,$D537,'Annuity Prices'!$E:$E,$G537),IF($B537="RAB Short",SUMIFS('RAB Prices Short'!AE:AE,'RAB Prices Short'!$B:$B,'All Prices combined'!$D537,'RAB Prices Short'!$E:$E,'All Prices combined'!$G537),IF($B537="RAB Long",SUMIFS('RAB Prices Long'!AE:AE,'RAB Prices Long'!$B:$B,'All Prices combined'!$D537,'RAB Prices Long'!$E:$E,'All Prices combined'!$G537)))),2)</f>
        <v>10.47</v>
      </c>
      <c r="AC537" s="2">
        <f>ROUND(IF($B537="Annuity",SUMIFS('Annuity Prices'!AF:AF,'Annuity Prices'!$B:$B,$D537,'Annuity Prices'!$E:$E,$G537),IF($B537="RAB Short",SUMIFS('RAB Prices Short'!AF:AF,'RAB Prices Short'!$B:$B,'All Prices combined'!$D537,'RAB Prices Short'!$E:$E,'All Prices combined'!$G537),IF($B537="RAB Long",SUMIFS('RAB Prices Long'!AF:AF,'RAB Prices Long'!$B:$B,'All Prices combined'!$D537,'RAB Prices Long'!$E:$E,'All Prices combined'!$G537)))),2)</f>
        <v>11.1</v>
      </c>
      <c r="AD537" s="2">
        <f>ROUND(IF($B537="Annuity",SUMIFS('Annuity Prices'!AG:AG,'Annuity Prices'!$B:$B,$D537,'Annuity Prices'!$E:$E,$G537),IF($B537="RAB Short",SUMIFS('RAB Prices Short'!AG:AG,'RAB Prices Short'!$B:$B,'All Prices combined'!$D537,'RAB Prices Short'!$E:$E,'All Prices combined'!$G537),IF($B537="RAB Long",SUMIFS('RAB Prices Long'!AG:AG,'RAB Prices Long'!$B:$B,'All Prices combined'!$D537,'RAB Prices Long'!$E:$E,'All Prices combined'!$G537)))),2)</f>
        <v>11.38</v>
      </c>
      <c r="AE537" s="2">
        <f>ROUND(IF($B537="Annuity",SUMIFS('Annuity Prices'!AH:AH,'Annuity Prices'!$B:$B,$D537,'Annuity Prices'!$E:$E,$G537),IF($B537="RAB Short",SUMIFS('RAB Prices Short'!AH:AH,'RAB Prices Short'!$B:$B,'All Prices combined'!$D537,'RAB Prices Short'!$E:$E,'All Prices combined'!$G537),IF($B537="RAB Long",SUMIFS('RAB Prices Long'!AH:AH,'RAB Prices Long'!$B:$B,'All Prices combined'!$D537,'RAB Prices Long'!$E:$E,'All Prices combined'!$G537)))),2)</f>
        <v>11.66</v>
      </c>
      <c r="AF537" s="2">
        <f>ROUND(IF($B537="Annuity",SUMIFS('Annuity Prices'!AI:AI,'Annuity Prices'!$B:$B,$D537,'Annuity Prices'!$E:$E,$G537),IF($B537="RAB Short",SUMIFS('RAB Prices Short'!AI:AI,'RAB Prices Short'!$B:$B,'All Prices combined'!$D537,'RAB Prices Short'!$E:$E,'All Prices combined'!$G537),IF($B537="RAB Long",SUMIFS('RAB Prices Long'!AI:AI,'RAB Prices Long'!$B:$B,'All Prices combined'!$D537,'RAB Prices Long'!$E:$E,'All Prices combined'!$G537)))),2)</f>
        <v>11.95</v>
      </c>
      <c r="AG537" s="2">
        <f>ROUND(IF($B537="Annuity",SUMIFS('Annuity Prices'!AJ:AJ,'Annuity Prices'!$B:$B,$D537,'Annuity Prices'!$E:$E,$G537),IF($B537="RAB Short",SUMIFS('RAB Prices Short'!AJ:AJ,'RAB Prices Short'!$B:$B,'All Prices combined'!$D537,'RAB Prices Short'!$E:$E,'All Prices combined'!$G537),IF($B537="RAB Long",SUMIFS('RAB Prices Long'!AJ:AJ,'RAB Prices Long'!$B:$B,'All Prices combined'!$D537,'RAB Prices Long'!$E:$E,'All Prices combined'!$G537)))),2)</f>
        <v>11.65</v>
      </c>
      <c r="AH537" s="2">
        <f>ROUND(IF($B537="Annuity",SUMIFS('Annuity Prices'!AK:AK,'Annuity Prices'!$B:$B,$D537,'Annuity Prices'!$E:$E,$G537),IF($B537="RAB Short",SUMIFS('RAB Prices Short'!AK:AK,'RAB Prices Short'!$B:$B,'All Prices combined'!$D537,'RAB Prices Short'!$E:$E,'All Prices combined'!$G537),IF($B537="RAB Long",SUMIFS('RAB Prices Long'!AK:AK,'RAB Prices Long'!$B:$B,'All Prices combined'!$D537,'RAB Prices Long'!$E:$E,'All Prices combined'!$G537)))),2)</f>
        <v>11.94</v>
      </c>
      <c r="AI537" s="2">
        <f>ROUND(IF($B537="Annuity",SUMIFS('Annuity Prices'!AL:AL,'Annuity Prices'!$B:$B,$D537,'Annuity Prices'!$E:$E,$G537),IF($B537="RAB Short",SUMIFS('RAB Prices Short'!AL:AL,'RAB Prices Short'!$B:$B,'All Prices combined'!$D537,'RAB Prices Short'!$E:$E,'All Prices combined'!$G537),IF($B537="RAB Long",SUMIFS('RAB Prices Long'!AL:AL,'RAB Prices Long'!$B:$B,'All Prices combined'!$D537,'RAB Prices Long'!$E:$E,'All Prices combined'!$G537)))),2)</f>
        <v>12.24</v>
      </c>
      <c r="AJ537" s="2">
        <f>ROUND(IF($B537="Annuity",SUMIFS('Annuity Prices'!AM:AM,'Annuity Prices'!$B:$B,$D537,'Annuity Prices'!$E:$E,$G537),IF($B537="RAB Short",SUMIFS('RAB Prices Short'!AM:AM,'RAB Prices Short'!$B:$B,'All Prices combined'!$D537,'RAB Prices Short'!$E:$E,'All Prices combined'!$G537),IF($B537="RAB Long",SUMIFS('RAB Prices Long'!AM:AM,'RAB Prices Long'!$B:$B,'All Prices combined'!$D537,'RAB Prices Long'!$E:$E,'All Prices combined'!$G537)))),2)</f>
        <v>12.55</v>
      </c>
      <c r="AK537" s="2">
        <f>ROUND(IF($B537="Annuity",SUMIFS('Annuity Prices'!AN:AN,'Annuity Prices'!$B:$B,$D537,'Annuity Prices'!$E:$E,$G537),IF($B537="RAB Short",SUMIFS('RAB Prices Short'!AN:AN,'RAB Prices Short'!$B:$B,'All Prices combined'!$D537,'RAB Prices Short'!$E:$E,'All Prices combined'!$G537),IF($B537="RAB Long",SUMIFS('RAB Prices Long'!AN:AN,'RAB Prices Long'!$B:$B,'All Prices combined'!$D537,'RAB Prices Long'!$E:$E,'All Prices combined'!$G537)))),2)</f>
        <v>13.11</v>
      </c>
      <c r="AL537" s="2">
        <f>ROUND(IF($B537="Annuity",SUMIFS('Annuity Prices'!AO:AO,'Annuity Prices'!$B:$B,$D537,'Annuity Prices'!$E:$E,$G537),IF($B537="RAB Short",SUMIFS('RAB Prices Short'!AO:AO,'RAB Prices Short'!$B:$B,'All Prices combined'!$D537,'RAB Prices Short'!$E:$E,'All Prices combined'!$G537),IF($B537="RAB Long",SUMIFS('RAB Prices Long'!AO:AO,'RAB Prices Long'!$B:$B,'All Prices combined'!$D537,'RAB Prices Long'!$E:$E,'All Prices combined'!$G537)))),2)</f>
        <v>13.44</v>
      </c>
      <c r="AM537" s="2">
        <f>ROUND(IF($B537="Annuity",SUMIFS('Annuity Prices'!AP:AP,'Annuity Prices'!$B:$B,$D537,'Annuity Prices'!$E:$E,$G537),IF($B537="RAB Short",SUMIFS('RAB Prices Short'!AP:AP,'RAB Prices Short'!$B:$B,'All Prices combined'!$D537,'RAB Prices Short'!$E:$E,'All Prices combined'!$G537),IF($B537="RAB Long",SUMIFS('RAB Prices Long'!AP:AP,'RAB Prices Long'!$B:$B,'All Prices combined'!$D537,'RAB Prices Long'!$E:$E,'All Prices combined'!$G537)))),2)</f>
        <v>13.78</v>
      </c>
      <c r="AN537" s="2">
        <f>ROUND(IF($B537="Annuity",SUMIFS('Annuity Prices'!AQ:AQ,'Annuity Prices'!$B:$B,$D537,'Annuity Prices'!$E:$E,$G537),IF($B537="RAB Short",SUMIFS('RAB Prices Short'!AQ:AQ,'RAB Prices Short'!$B:$B,'All Prices combined'!$D537,'RAB Prices Short'!$E:$E,'All Prices combined'!$G537),IF($B537="RAB Long",SUMIFS('RAB Prices Long'!AQ:AQ,'RAB Prices Long'!$B:$B,'All Prices combined'!$D537,'RAB Prices Long'!$E:$E,'All Prices combined'!$G537)))),2)</f>
        <v>14.12</v>
      </c>
      <c r="AO537" s="2">
        <f>ROUND(IF($B537="Annuity",SUMIFS('Annuity Prices'!AR:AR,'Annuity Prices'!$B:$B,$D537,'Annuity Prices'!$E:$E,$G537),IF($B537="RAB Short",SUMIFS('RAB Prices Short'!AR:AR,'RAB Prices Short'!$B:$B,'All Prices combined'!$D537,'RAB Prices Short'!$E:$E,'All Prices combined'!$G537),IF($B537="RAB Long",SUMIFS('RAB Prices Long'!AR:AR,'RAB Prices Long'!$B:$B,'All Prices combined'!$D537,'RAB Prices Long'!$E:$E,'All Prices combined'!$G537)))),2)</f>
        <v>0</v>
      </c>
      <c r="AP537" s="2">
        <f>ROUND(IF($B537="Annuity",SUMIFS('Annuity Prices'!AS:AS,'Annuity Prices'!$B:$B,$D537,'Annuity Prices'!$E:$E,$G537),IF($B537="RAB Short",SUMIFS('RAB Prices Short'!AS:AS,'RAB Prices Short'!$B:$B,'All Prices combined'!$D537,'RAB Prices Short'!$E:$E,'All Prices combined'!$G537),IF($B537="RAB Long",SUMIFS('RAB Prices Long'!AS:AS,'RAB Prices Long'!$B:$B,'All Prices combined'!$D537,'RAB Prices Long'!$E:$E,'All Prices combined'!$G537)))),2)</f>
        <v>0</v>
      </c>
      <c r="AQ537" s="2">
        <f>ROUND(IF($B537="Annuity",SUMIFS('Annuity Prices'!AT:AT,'Annuity Prices'!$B:$B,$D537,'Annuity Prices'!$E:$E,$G537),IF($B537="RAB Short",SUMIFS('RAB Prices Short'!AT:AT,'RAB Prices Short'!$B:$B,'All Prices combined'!$D537,'RAB Prices Short'!$E:$E,'All Prices combined'!$G537),IF($B537="RAB Long",SUMIFS('RAB Prices Long'!AT:AT,'RAB Prices Long'!$B:$B,'All Prices combined'!$D537,'RAB Prices Long'!$E:$E,'All Prices combined'!$G537)))),2)</f>
        <v>6.58</v>
      </c>
      <c r="AR537" s="2">
        <f>ROUND(IF($B537="Annuity",SUMIFS('Annuity Prices'!AU:AU,'Annuity Prices'!$B:$B,$D537,'Annuity Prices'!$E:$E,$G537),IF($B537="RAB Short",SUMIFS('RAB Prices Short'!AU:AU,'RAB Prices Short'!$B:$B,'All Prices combined'!$D537,'RAB Prices Short'!$E:$E,'All Prices combined'!$G537),IF($B537="RAB Long",SUMIFS('RAB Prices Long'!AU:AU,'RAB Prices Long'!$B:$B,'All Prices combined'!$D537,'RAB Prices Long'!$E:$E,'All Prices combined'!$G537)))),2)</f>
        <v>5.27</v>
      </c>
      <c r="AS537" s="2">
        <f>ROUND(IF($B537="Annuity",SUMIFS('Annuity Prices'!AV:AV,'Annuity Prices'!$B:$B,$D537,'Annuity Prices'!$E:$E,$G537),IF($B537="RAB Short",SUMIFS('RAB Prices Short'!AV:AV,'RAB Prices Short'!$B:$B,'All Prices combined'!$D537,'RAB Prices Short'!$E:$E,'All Prices combined'!$G537),IF($B537="RAB Long",SUMIFS('RAB Prices Long'!AV:AV,'RAB Prices Long'!$B:$B,'All Prices combined'!$D537,'RAB Prices Long'!$E:$E,'All Prices combined'!$G537)))),2)</f>
        <v>5.42</v>
      </c>
      <c r="AT537" s="2">
        <f>ROUND(IF($B537="Annuity",SUMIFS('Annuity Prices'!AW:AW,'Annuity Prices'!$B:$B,$D537,'Annuity Prices'!$E:$E,$G537),IF($B537="RAB Short",SUMIFS('RAB Prices Short'!AW:AW,'RAB Prices Short'!$B:$B,'All Prices combined'!$D537,'RAB Prices Short'!$E:$E,'All Prices combined'!$G537),IF($B537="RAB Long",SUMIFS('RAB Prices Long'!AW:AW,'RAB Prices Long'!$B:$B,'All Prices combined'!$D537,'RAB Prices Long'!$E:$E,'All Prices combined'!$G537)))),2)</f>
        <v>6.15</v>
      </c>
      <c r="AU537" s="2">
        <f>ROUND(IF($B537="Annuity",SUMIFS('Annuity Prices'!AX:AX,'Annuity Prices'!$B:$B,$D537,'Annuity Prices'!$E:$E,$G537),IF($B537="RAB Short",SUMIFS('RAB Prices Short'!AX:AX,'RAB Prices Short'!$B:$B,'All Prices combined'!$D537,'RAB Prices Short'!$E:$E,'All Prices combined'!$G537),IF($B537="RAB Long",SUMIFS('RAB Prices Long'!AX:AX,'RAB Prices Long'!$B:$B,'All Prices combined'!$D537,'RAB Prices Long'!$E:$E,'All Prices combined'!$G537)))),2)</f>
        <v>6.3</v>
      </c>
      <c r="AV537" s="2">
        <f>ROUND(IF($B537="Annuity",SUMIFS('Annuity Prices'!AY:AY,'Annuity Prices'!$B:$B,$D537,'Annuity Prices'!$E:$E,$G537),IF($B537="RAB Short",SUMIFS('RAB Prices Short'!AY:AY,'RAB Prices Short'!$B:$B,'All Prices combined'!$D537,'RAB Prices Short'!$E:$E,'All Prices combined'!$G537),IF($B537="RAB Long",SUMIFS('RAB Prices Long'!AY:AY,'RAB Prices Long'!$B:$B,'All Prices combined'!$D537,'RAB Prices Long'!$E:$E,'All Prices combined'!$G537)))),2)</f>
        <v>6.46</v>
      </c>
      <c r="AW537" s="2">
        <f>ROUND(IF($B537="Annuity",SUMIFS('Annuity Prices'!AZ:AZ,'Annuity Prices'!$B:$B,$D537,'Annuity Prices'!$E:$E,$G537),IF($B537="RAB Short",SUMIFS('RAB Prices Short'!AZ:AZ,'RAB Prices Short'!$B:$B,'All Prices combined'!$D537,'RAB Prices Short'!$E:$E,'All Prices combined'!$G537),IF($B537="RAB Long",SUMIFS('RAB Prices Long'!AZ:AZ,'RAB Prices Long'!$B:$B,'All Prices combined'!$D537,'RAB Prices Long'!$E:$E,'All Prices combined'!$G537)))),2)</f>
        <v>6.62</v>
      </c>
      <c r="AX537" s="2">
        <f>ROUND(IF($B537="Annuity",SUMIFS('Annuity Prices'!BA:BA,'Annuity Prices'!$B:$B,$D537,'Annuity Prices'!$E:$E,$G537),IF($B537="RAB Short",SUMIFS('RAB Prices Short'!BA:BA,'RAB Prices Short'!$B:$B,'All Prices combined'!$D537,'RAB Prices Short'!$E:$E,'All Prices combined'!$G537),IF($B537="RAB Long",SUMIFS('RAB Prices Long'!BA:BA,'RAB Prices Long'!$B:$B,'All Prices combined'!$D537,'RAB Prices Long'!$E:$E,'All Prices combined'!$G537)))),2)</f>
        <v>7.18</v>
      </c>
      <c r="AY537" s="2">
        <f>ROUND(IF($B537="Annuity",SUMIFS('Annuity Prices'!BB:BB,'Annuity Prices'!$B:$B,$D537,'Annuity Prices'!$E:$E,$G537),IF($B537="RAB Short",SUMIFS('RAB Prices Short'!BB:BB,'RAB Prices Short'!$B:$B,'All Prices combined'!$D537,'RAB Prices Short'!$E:$E,'All Prices combined'!$G537),IF($B537="RAB Long",SUMIFS('RAB Prices Long'!BB:BB,'RAB Prices Long'!$B:$B,'All Prices combined'!$D537,'RAB Prices Long'!$E:$E,'All Prices combined'!$G537)))),2)</f>
        <v>7.35</v>
      </c>
      <c r="AZ537" s="2">
        <f>ROUND(IF($B537="Annuity",SUMIFS('Annuity Prices'!BC:BC,'Annuity Prices'!$B:$B,$D537,'Annuity Prices'!$E:$E,$G537),IF($B537="RAB Short",SUMIFS('RAB Prices Short'!BC:BC,'RAB Prices Short'!$B:$B,'All Prices combined'!$D537,'RAB Prices Short'!$E:$E,'All Prices combined'!$G537),IF($B537="RAB Long",SUMIFS('RAB Prices Long'!BC:BC,'RAB Prices Long'!$B:$B,'All Prices combined'!$D537,'RAB Prices Long'!$E:$E,'All Prices combined'!$G537)))),2)</f>
        <v>7.54</v>
      </c>
      <c r="BA537" s="2">
        <f>ROUND(IF($B537="Annuity",SUMIFS('Annuity Prices'!BD:BD,'Annuity Prices'!$B:$B,$D537,'Annuity Prices'!$E:$E,$G537),IF($B537="RAB Short",SUMIFS('RAB Prices Short'!BD:BD,'RAB Prices Short'!$B:$B,'All Prices combined'!$D537,'RAB Prices Short'!$E:$E,'All Prices combined'!$G537),IF($B537="RAB Long",SUMIFS('RAB Prices Long'!BD:BD,'RAB Prices Long'!$B:$B,'All Prices combined'!$D537,'RAB Prices Long'!$E:$E,'All Prices combined'!$G537)))),2)</f>
        <v>7.73</v>
      </c>
      <c r="BB537" s="2">
        <f>ROUND(IF($B537="Annuity",SUMIFS('Annuity Prices'!BE:BE,'Annuity Prices'!$B:$B,$D537,'Annuity Prices'!$E:$E,$G537),IF($B537="RAB Short",SUMIFS('RAB Prices Short'!BE:BE,'RAB Prices Short'!$B:$B,'All Prices combined'!$D537,'RAB Prices Short'!$E:$E,'All Prices combined'!$G537),IF($B537="RAB Long",SUMIFS('RAB Prices Long'!BE:BE,'RAB Prices Long'!$B:$B,'All Prices combined'!$D537,'RAB Prices Long'!$E:$E,'All Prices combined'!$G537)))),2)</f>
        <v>8.44</v>
      </c>
      <c r="BC537" s="2">
        <f>ROUND(IF($B537="Annuity",SUMIFS('Annuity Prices'!BF:BF,'Annuity Prices'!$B:$B,$D537,'Annuity Prices'!$E:$E,$G537),IF($B537="RAB Short",SUMIFS('RAB Prices Short'!BF:BF,'RAB Prices Short'!$B:$B,'All Prices combined'!$D537,'RAB Prices Short'!$E:$E,'All Prices combined'!$G537),IF($B537="RAB Long",SUMIFS('RAB Prices Long'!BF:BF,'RAB Prices Long'!$B:$B,'All Prices combined'!$D537,'RAB Prices Long'!$E:$E,'All Prices combined'!$G537)))),2)</f>
        <v>8.65</v>
      </c>
      <c r="BD537" s="2">
        <f>ROUND(IF($B537="Annuity",SUMIFS('Annuity Prices'!BG:BG,'Annuity Prices'!$B:$B,$D537,'Annuity Prices'!$E:$E,$G537),IF($B537="RAB Short",SUMIFS('RAB Prices Short'!BG:BG,'RAB Prices Short'!$B:$B,'All Prices combined'!$D537,'RAB Prices Short'!$E:$E,'All Prices combined'!$G537),IF($B537="RAB Long",SUMIFS('RAB Prices Long'!BG:BG,'RAB Prices Long'!$B:$B,'All Prices combined'!$D537,'RAB Prices Long'!$E:$E,'All Prices combined'!$G537)))),2)</f>
        <v>8.86</v>
      </c>
      <c r="BE537" s="2">
        <f>ROUND(IF($B537="Annuity",SUMIFS('Annuity Prices'!BH:BH,'Annuity Prices'!$B:$B,$D537,'Annuity Prices'!$E:$E,$G537),IF($B537="RAB Short",SUMIFS('RAB Prices Short'!BH:BH,'RAB Prices Short'!$B:$B,'All Prices combined'!$D537,'RAB Prices Short'!$E:$E,'All Prices combined'!$G537),IF($B537="RAB Long",SUMIFS('RAB Prices Long'!BH:BH,'RAB Prices Long'!$B:$B,'All Prices combined'!$D537,'RAB Prices Long'!$E:$E,'All Prices combined'!$G537)))),2)</f>
        <v>9.09</v>
      </c>
      <c r="BF537" s="2">
        <f>ROUND(IF($B537="Annuity",SUMIFS('Annuity Prices'!BI:BI,'Annuity Prices'!$B:$B,$D537,'Annuity Prices'!$E:$E,$G537),IF($B537="RAB Short",SUMIFS('RAB Prices Short'!BI:BI,'RAB Prices Short'!$B:$B,'All Prices combined'!$D537,'RAB Prices Short'!$E:$E,'All Prices combined'!$G537),IF($B537="RAB Long",SUMIFS('RAB Prices Long'!BI:BI,'RAB Prices Long'!$B:$B,'All Prices combined'!$D537,'RAB Prices Long'!$E:$E,'All Prices combined'!$G537)))),2)</f>
        <v>9.7200000000000006</v>
      </c>
      <c r="BG537" s="2">
        <f>ROUND(IF($B537="Annuity",SUMIFS('Annuity Prices'!BJ:BJ,'Annuity Prices'!$B:$B,$D537,'Annuity Prices'!$E:$E,$G537),IF($B537="RAB Short",SUMIFS('RAB Prices Short'!BJ:BJ,'RAB Prices Short'!$B:$B,'All Prices combined'!$D537,'RAB Prices Short'!$E:$E,'All Prices combined'!$G537),IF($B537="RAB Long",SUMIFS('RAB Prices Long'!BJ:BJ,'RAB Prices Long'!$B:$B,'All Prices combined'!$D537,'RAB Prices Long'!$E:$E,'All Prices combined'!$G537)))),2)</f>
        <v>9.9700000000000006</v>
      </c>
      <c r="BH537" s="2">
        <f>ROUND(IF($B537="Annuity",SUMIFS('Annuity Prices'!BK:BK,'Annuity Prices'!$B:$B,$D537,'Annuity Prices'!$E:$E,$G537),IF($B537="RAB Short",SUMIFS('RAB Prices Short'!BK:BK,'RAB Prices Short'!$B:$B,'All Prices combined'!$D537,'RAB Prices Short'!$E:$E,'All Prices combined'!$G537),IF($B537="RAB Long",SUMIFS('RAB Prices Long'!BK:BK,'RAB Prices Long'!$B:$B,'All Prices combined'!$D537,'RAB Prices Long'!$E:$E,'All Prices combined'!$G537)))),2)</f>
        <v>10.220000000000001</v>
      </c>
      <c r="BI537" s="2">
        <f>ROUND(IF($B537="Annuity",SUMIFS('Annuity Prices'!BL:BL,'Annuity Prices'!$B:$B,$D537,'Annuity Prices'!$E:$E,$G537),IF($B537="RAB Short",SUMIFS('RAB Prices Short'!BL:BL,'RAB Prices Short'!$B:$B,'All Prices combined'!$D537,'RAB Prices Short'!$E:$E,'All Prices combined'!$G537),IF($B537="RAB Long",SUMIFS('RAB Prices Long'!BL:BL,'RAB Prices Long'!$B:$B,'All Prices combined'!$D537,'RAB Prices Long'!$E:$E,'All Prices combined'!$G537)))),2)</f>
        <v>10.47</v>
      </c>
      <c r="BJ537" s="2">
        <f>ROUND(IF($B537="Annuity",SUMIFS('Annuity Prices'!BM:BM,'Annuity Prices'!$B:$B,$D537,'Annuity Prices'!$E:$E,$G537),IF($B537="RAB Short",SUMIFS('RAB Prices Short'!BM:BM,'RAB Prices Short'!$B:$B,'All Prices combined'!$D537,'RAB Prices Short'!$E:$E,'All Prices combined'!$G537),IF($B537="RAB Long",SUMIFS('RAB Prices Long'!BM:BM,'RAB Prices Long'!$B:$B,'All Prices combined'!$D537,'RAB Prices Long'!$E:$E,'All Prices combined'!$G537)))),2)</f>
        <v>11.1</v>
      </c>
      <c r="BK537" s="2">
        <f>ROUND(IF($B537="Annuity",SUMIFS('Annuity Prices'!BN:BN,'Annuity Prices'!$B:$B,$D537,'Annuity Prices'!$E:$E,$G537),IF($B537="RAB Short",SUMIFS('RAB Prices Short'!BN:BN,'RAB Prices Short'!$B:$B,'All Prices combined'!$D537,'RAB Prices Short'!$E:$E,'All Prices combined'!$G537),IF($B537="RAB Long",SUMIFS('RAB Prices Long'!BN:BN,'RAB Prices Long'!$B:$B,'All Prices combined'!$D537,'RAB Prices Long'!$E:$E,'All Prices combined'!$G537)))),2)</f>
        <v>11.38</v>
      </c>
      <c r="BL537" s="2">
        <f>ROUND(IF($B537="Annuity",SUMIFS('Annuity Prices'!BO:BO,'Annuity Prices'!$B:$B,$D537,'Annuity Prices'!$E:$E,$G537),IF($B537="RAB Short",SUMIFS('RAB Prices Short'!BO:BO,'RAB Prices Short'!$B:$B,'All Prices combined'!$D537,'RAB Prices Short'!$E:$E,'All Prices combined'!$G537),IF($B537="RAB Long",SUMIFS('RAB Prices Long'!BO:BO,'RAB Prices Long'!$B:$B,'All Prices combined'!$D537,'RAB Prices Long'!$E:$E,'All Prices combined'!$G537)))),2)</f>
        <v>11.66</v>
      </c>
      <c r="BM537" s="2">
        <f>ROUND(IF($B537="Annuity",SUMIFS('Annuity Prices'!BP:BP,'Annuity Prices'!$B:$B,$D537,'Annuity Prices'!$E:$E,$G537),IF($B537="RAB Short",SUMIFS('RAB Prices Short'!BP:BP,'RAB Prices Short'!$B:$B,'All Prices combined'!$D537,'RAB Prices Short'!$E:$E,'All Prices combined'!$G537),IF($B537="RAB Long",SUMIFS('RAB Prices Long'!BP:BP,'RAB Prices Long'!$B:$B,'All Prices combined'!$D537,'RAB Prices Long'!$E:$E,'All Prices combined'!$G537)))),2)</f>
        <v>11.95</v>
      </c>
      <c r="BN537" s="2">
        <f>ROUND(IF($B537="Annuity",SUMIFS('Annuity Prices'!BQ:BQ,'Annuity Prices'!$B:$B,$D537,'Annuity Prices'!$E:$E,$G537),IF($B537="RAB Short",SUMIFS('RAB Prices Short'!BQ:BQ,'RAB Prices Short'!$B:$B,'All Prices combined'!$D537,'RAB Prices Short'!$E:$E,'All Prices combined'!$G537),IF($B537="RAB Long",SUMIFS('RAB Prices Long'!BQ:BQ,'RAB Prices Long'!$B:$B,'All Prices combined'!$D537,'RAB Prices Long'!$E:$E,'All Prices combined'!$G537)))),2)</f>
        <v>11.65</v>
      </c>
      <c r="BO537" s="2">
        <f>ROUND(IF($B537="Annuity",SUMIFS('Annuity Prices'!BR:BR,'Annuity Prices'!$B:$B,$D537,'Annuity Prices'!$E:$E,$G537),IF($B537="RAB Short",SUMIFS('RAB Prices Short'!BR:BR,'RAB Prices Short'!$B:$B,'All Prices combined'!$D537,'RAB Prices Short'!$E:$E,'All Prices combined'!$G537),IF($B537="RAB Long",SUMIFS('RAB Prices Long'!BR:BR,'RAB Prices Long'!$B:$B,'All Prices combined'!$D537,'RAB Prices Long'!$E:$E,'All Prices combined'!$G537)))),2)</f>
        <v>11.94</v>
      </c>
      <c r="BP537" s="2">
        <f>ROUND(IF($B537="Annuity",SUMIFS('Annuity Prices'!BS:BS,'Annuity Prices'!$B:$B,$D537,'Annuity Prices'!$E:$E,$G537),IF($B537="RAB Short",SUMIFS('RAB Prices Short'!BS:BS,'RAB Prices Short'!$B:$B,'All Prices combined'!$D537,'RAB Prices Short'!$E:$E,'All Prices combined'!$G537),IF($B537="RAB Long",SUMIFS('RAB Prices Long'!BS:BS,'RAB Prices Long'!$B:$B,'All Prices combined'!$D537,'RAB Prices Long'!$E:$E,'All Prices combined'!$G537)))),2)</f>
        <v>12.24</v>
      </c>
      <c r="BQ537" s="2">
        <f>ROUND(IF($B537="Annuity",SUMIFS('Annuity Prices'!BT:BT,'Annuity Prices'!$B:$B,$D537,'Annuity Prices'!$E:$E,$G537),IF($B537="RAB Short",SUMIFS('RAB Prices Short'!BT:BT,'RAB Prices Short'!$B:$B,'All Prices combined'!$D537,'RAB Prices Short'!$E:$E,'All Prices combined'!$G537),IF($B537="RAB Long",SUMIFS('RAB Prices Long'!BT:BT,'RAB Prices Long'!$B:$B,'All Prices combined'!$D537,'RAB Prices Long'!$E:$E,'All Prices combined'!$G537)))),2)</f>
        <v>12.55</v>
      </c>
      <c r="BR537" s="2">
        <f>ROUND(IF($B537="Annuity",SUMIFS('Annuity Prices'!BU:BU,'Annuity Prices'!$B:$B,$D537,'Annuity Prices'!$E:$E,$G537),IF($B537="RAB Short",SUMIFS('RAB Prices Short'!BU:BU,'RAB Prices Short'!$B:$B,'All Prices combined'!$D537,'RAB Prices Short'!$E:$E,'All Prices combined'!$G537),IF($B537="RAB Long",SUMIFS('RAB Prices Long'!BU:BU,'RAB Prices Long'!$B:$B,'All Prices combined'!$D537,'RAB Prices Long'!$E:$E,'All Prices combined'!$G537)))),2)</f>
        <v>13.11</v>
      </c>
      <c r="BS537" s="2">
        <f>ROUND(IF($B537="Annuity",SUMIFS('Annuity Prices'!BV:BV,'Annuity Prices'!$B:$B,$D537,'Annuity Prices'!$E:$E,$G537),IF($B537="RAB Short",SUMIFS('RAB Prices Short'!BV:BV,'RAB Prices Short'!$B:$B,'All Prices combined'!$D537,'RAB Prices Short'!$E:$E,'All Prices combined'!$G537),IF($B537="RAB Long",SUMIFS('RAB Prices Long'!BV:BV,'RAB Prices Long'!$B:$B,'All Prices combined'!$D537,'RAB Prices Long'!$E:$E,'All Prices combined'!$G537)))),2)</f>
        <v>13.44</v>
      </c>
      <c r="BT537" s="2">
        <f>ROUND(IF($B537="Annuity",SUMIFS('Annuity Prices'!BW:BW,'Annuity Prices'!$B:$B,$D537,'Annuity Prices'!$E:$E,$G537),IF($B537="RAB Short",SUMIFS('RAB Prices Short'!BW:BW,'RAB Prices Short'!$B:$B,'All Prices combined'!$D537,'RAB Prices Short'!$E:$E,'All Prices combined'!$G537),IF($B537="RAB Long",SUMIFS('RAB Prices Long'!BW:BW,'RAB Prices Long'!$B:$B,'All Prices combined'!$D537,'RAB Prices Long'!$E:$E,'All Prices combined'!$G537)))),2)</f>
        <v>13.78</v>
      </c>
      <c r="BU537" s="2">
        <f>ROUND(IF($B537="Annuity",SUMIFS('Annuity Prices'!BX:BX,'Annuity Prices'!$B:$B,$D537,'Annuity Prices'!$E:$E,$G537),IF($B537="RAB Short",SUMIFS('RAB Prices Short'!BX:BX,'RAB Prices Short'!$B:$B,'All Prices combined'!$D537,'RAB Prices Short'!$E:$E,'All Prices combined'!$G537),IF($B537="RAB Long",SUMIFS('RAB Prices Long'!BX:BX,'RAB Prices Long'!$B:$B,'All Prices combined'!$D537,'RAB Prices Long'!$E:$E,'All Prices combined'!$G537)))),2)</f>
        <v>14.12</v>
      </c>
    </row>
    <row r="538" spans="2:73" x14ac:dyDescent="0.25">
      <c r="B538" t="s">
        <v>45</v>
      </c>
      <c r="C538">
        <v>29</v>
      </c>
      <c r="D538" t="s">
        <v>207</v>
      </c>
      <c r="E538" t="s">
        <v>208</v>
      </c>
      <c r="F538">
        <v>29</v>
      </c>
      <c r="G538" t="s">
        <v>40</v>
      </c>
      <c r="I538" s="2">
        <f>ROUND(IF($B538="Annuity",SUMIFS('Annuity Prices'!L:L,'Annuity Prices'!$B:$B,$D538,'Annuity Prices'!$E:$E,$G538),IF($B538="RAB Short",SUMIFS('RAB Prices Short'!L:L,'RAB Prices Short'!$B:$B,'All Prices combined'!$D538,'RAB Prices Short'!$E:$E,'All Prices combined'!$G538),IF($B538="RAB Long",SUMIFS('RAB Prices Long'!L:L,'RAB Prices Long'!$B:$B,'All Prices combined'!$D538,'RAB Prices Long'!$E:$E,'All Prices combined'!$G538)))),2)</f>
        <v>0</v>
      </c>
      <c r="J538" s="2">
        <f>ROUND(IF($B538="Annuity",SUMIFS('Annuity Prices'!M:M,'Annuity Prices'!$B:$B,$D538,'Annuity Prices'!$E:$E,$G538),IF($B538="RAB Short",SUMIFS('RAB Prices Short'!M:M,'RAB Prices Short'!$B:$B,'All Prices combined'!$D538,'RAB Prices Short'!$E:$E,'All Prices combined'!$G538),IF($B538="RAB Long",SUMIFS('RAB Prices Long'!M:M,'RAB Prices Long'!$B:$B,'All Prices combined'!$D538,'RAB Prices Long'!$E:$E,'All Prices combined'!$G538)))),2)</f>
        <v>0</v>
      </c>
      <c r="K538" s="2">
        <f>ROUND(IF($B538="Annuity",SUMIFS('Annuity Prices'!N:N,'Annuity Prices'!$B:$B,$D538,'Annuity Prices'!$E:$E,$G538),IF($B538="RAB Short",SUMIFS('RAB Prices Short'!N:N,'RAB Prices Short'!$B:$B,'All Prices combined'!$D538,'RAB Prices Short'!$E:$E,'All Prices combined'!$G538),IF($B538="RAB Long",SUMIFS('RAB Prices Long'!N:N,'RAB Prices Long'!$B:$B,'All Prices combined'!$D538,'RAB Prices Long'!$E:$E,'All Prices combined'!$G538)))),2)</f>
        <v>1.23</v>
      </c>
      <c r="L538" s="2">
        <f>ROUND(IF($B538="Annuity",SUMIFS('Annuity Prices'!O:O,'Annuity Prices'!$B:$B,$D538,'Annuity Prices'!$E:$E,$G538),IF($B538="RAB Short",SUMIFS('RAB Prices Short'!O:O,'RAB Prices Short'!$B:$B,'All Prices combined'!$D538,'RAB Prices Short'!$E:$E,'All Prices combined'!$G538),IF($B538="RAB Long",SUMIFS('RAB Prices Long'!O:O,'RAB Prices Long'!$B:$B,'All Prices combined'!$D538,'RAB Prices Long'!$E:$E,'All Prices combined'!$G538)))),2)</f>
        <v>1.27</v>
      </c>
      <c r="M538" s="2">
        <f>ROUND(IF($B538="Annuity",SUMIFS('Annuity Prices'!P:P,'Annuity Prices'!$B:$B,$D538,'Annuity Prices'!$E:$E,$G538),IF($B538="RAB Short",SUMIFS('RAB Prices Short'!P:P,'RAB Prices Short'!$B:$B,'All Prices combined'!$D538,'RAB Prices Short'!$E:$E,'All Prices combined'!$G538),IF($B538="RAB Long",SUMIFS('RAB Prices Long'!P:P,'RAB Prices Long'!$B:$B,'All Prices combined'!$D538,'RAB Prices Long'!$E:$E,'All Prices combined'!$G538)))),2)</f>
        <v>1.29</v>
      </c>
      <c r="N538" s="2">
        <f>ROUND(IF($B538="Annuity",SUMIFS('Annuity Prices'!Q:Q,'Annuity Prices'!$B:$B,$D538,'Annuity Prices'!$E:$E,$G538),IF($B538="RAB Short",SUMIFS('RAB Prices Short'!Q:Q,'RAB Prices Short'!$B:$B,'All Prices combined'!$D538,'RAB Prices Short'!$E:$E,'All Prices combined'!$G538),IF($B538="RAB Long",SUMIFS('RAB Prices Long'!Q:Q,'RAB Prices Long'!$B:$B,'All Prices combined'!$D538,'RAB Prices Long'!$E:$E,'All Prices combined'!$G538)))),2)</f>
        <v>1.33</v>
      </c>
      <c r="O538" s="2">
        <f>ROUND(IF($B538="Annuity",SUMIFS('Annuity Prices'!R:R,'Annuity Prices'!$B:$B,$D538,'Annuity Prices'!$E:$E,$G538),IF($B538="RAB Short",SUMIFS('RAB Prices Short'!R:R,'RAB Prices Short'!$B:$B,'All Prices combined'!$D538,'RAB Prices Short'!$E:$E,'All Prices combined'!$G538),IF($B538="RAB Long",SUMIFS('RAB Prices Long'!R:R,'RAB Prices Long'!$B:$B,'All Prices combined'!$D538,'RAB Prices Long'!$E:$E,'All Prices combined'!$G538)))),2)</f>
        <v>1.36</v>
      </c>
      <c r="P538" s="2">
        <f>ROUND(IF($B538="Annuity",SUMIFS('Annuity Prices'!S:S,'Annuity Prices'!$B:$B,$D538,'Annuity Prices'!$E:$E,$G538),IF($B538="RAB Short",SUMIFS('RAB Prices Short'!S:S,'RAB Prices Short'!$B:$B,'All Prices combined'!$D538,'RAB Prices Short'!$E:$E,'All Prices combined'!$G538),IF($B538="RAB Long",SUMIFS('RAB Prices Long'!S:S,'RAB Prices Long'!$B:$B,'All Prices combined'!$D538,'RAB Prices Long'!$E:$E,'All Prices combined'!$G538)))),2)</f>
        <v>1.39</v>
      </c>
      <c r="Q538" s="2">
        <f>ROUND(IF($B538="Annuity",SUMIFS('Annuity Prices'!T:T,'Annuity Prices'!$B:$B,$D538,'Annuity Prices'!$E:$E,$G538),IF($B538="RAB Short",SUMIFS('RAB Prices Short'!T:T,'RAB Prices Short'!$B:$B,'All Prices combined'!$D538,'RAB Prices Short'!$E:$E,'All Prices combined'!$G538),IF($B538="RAB Long",SUMIFS('RAB Prices Long'!T:T,'RAB Prices Long'!$B:$B,'All Prices combined'!$D538,'RAB Prices Long'!$E:$E,'All Prices combined'!$G538)))),2)</f>
        <v>1.42</v>
      </c>
      <c r="R538" s="2">
        <f>ROUND(IF($B538="Annuity",SUMIFS('Annuity Prices'!U:U,'Annuity Prices'!$B:$B,$D538,'Annuity Prices'!$E:$E,$G538),IF($B538="RAB Short",SUMIFS('RAB Prices Short'!U:U,'RAB Prices Short'!$B:$B,'All Prices combined'!$D538,'RAB Prices Short'!$E:$E,'All Prices combined'!$G538),IF($B538="RAB Long",SUMIFS('RAB Prices Long'!U:U,'RAB Prices Long'!$B:$B,'All Prices combined'!$D538,'RAB Prices Long'!$E:$E,'All Prices combined'!$G538)))),2)</f>
        <v>1.46</v>
      </c>
      <c r="S538" s="2">
        <f>ROUND(IF($B538="Annuity",SUMIFS('Annuity Prices'!V:V,'Annuity Prices'!$B:$B,$D538,'Annuity Prices'!$E:$E,$G538),IF($B538="RAB Short",SUMIFS('RAB Prices Short'!V:V,'RAB Prices Short'!$B:$B,'All Prices combined'!$D538,'RAB Prices Short'!$E:$E,'All Prices combined'!$G538),IF($B538="RAB Long",SUMIFS('RAB Prices Long'!V:V,'RAB Prices Long'!$B:$B,'All Prices combined'!$D538,'RAB Prices Long'!$E:$E,'All Prices combined'!$G538)))),2)</f>
        <v>1.49</v>
      </c>
      <c r="T538" s="2">
        <f>ROUND(IF($B538="Annuity",SUMIFS('Annuity Prices'!W:W,'Annuity Prices'!$B:$B,$D538,'Annuity Prices'!$E:$E,$G538),IF($B538="RAB Short",SUMIFS('RAB Prices Short'!W:W,'RAB Prices Short'!$B:$B,'All Prices combined'!$D538,'RAB Prices Short'!$E:$E,'All Prices combined'!$G538),IF($B538="RAB Long",SUMIFS('RAB Prices Long'!W:W,'RAB Prices Long'!$B:$B,'All Prices combined'!$D538,'RAB Prices Long'!$E:$E,'All Prices combined'!$G538)))),2)</f>
        <v>1.53</v>
      </c>
      <c r="U538" s="2">
        <f>ROUND(IF($B538="Annuity",SUMIFS('Annuity Prices'!X:X,'Annuity Prices'!$B:$B,$D538,'Annuity Prices'!$E:$E,$G538),IF($B538="RAB Short",SUMIFS('RAB Prices Short'!X:X,'RAB Prices Short'!$B:$B,'All Prices combined'!$D538,'RAB Prices Short'!$E:$E,'All Prices combined'!$G538),IF($B538="RAB Long",SUMIFS('RAB Prices Long'!X:X,'RAB Prices Long'!$B:$B,'All Prices combined'!$D538,'RAB Prices Long'!$E:$E,'All Prices combined'!$G538)))),2)</f>
        <v>1.56</v>
      </c>
      <c r="V538" s="2">
        <f>ROUND(IF($B538="Annuity",SUMIFS('Annuity Prices'!Y:Y,'Annuity Prices'!$B:$B,$D538,'Annuity Prices'!$E:$E,$G538),IF($B538="RAB Short",SUMIFS('RAB Prices Short'!Y:Y,'RAB Prices Short'!$B:$B,'All Prices combined'!$D538,'RAB Prices Short'!$E:$E,'All Prices combined'!$G538),IF($B538="RAB Long",SUMIFS('RAB Prices Long'!Y:Y,'RAB Prices Long'!$B:$B,'All Prices combined'!$D538,'RAB Prices Long'!$E:$E,'All Prices combined'!$G538)))),2)</f>
        <v>1.6</v>
      </c>
      <c r="W538" s="2">
        <f>ROUND(IF($B538="Annuity",SUMIFS('Annuity Prices'!Z:Z,'Annuity Prices'!$B:$B,$D538,'Annuity Prices'!$E:$E,$G538),IF($B538="RAB Short",SUMIFS('RAB Prices Short'!Z:Z,'RAB Prices Short'!$B:$B,'All Prices combined'!$D538,'RAB Prices Short'!$E:$E,'All Prices combined'!$G538),IF($B538="RAB Long",SUMIFS('RAB Prices Long'!Z:Z,'RAB Prices Long'!$B:$B,'All Prices combined'!$D538,'RAB Prices Long'!$E:$E,'All Prices combined'!$G538)))),2)</f>
        <v>1.64</v>
      </c>
      <c r="X538" s="2">
        <f>ROUND(IF($B538="Annuity",SUMIFS('Annuity Prices'!AA:AA,'Annuity Prices'!$B:$B,$D538,'Annuity Prices'!$E:$E,$G538),IF($B538="RAB Short",SUMIFS('RAB Prices Short'!AA:AA,'RAB Prices Short'!$B:$B,'All Prices combined'!$D538,'RAB Prices Short'!$E:$E,'All Prices combined'!$G538),IF($B538="RAB Long",SUMIFS('RAB Prices Long'!AA:AA,'RAB Prices Long'!$B:$B,'All Prices combined'!$D538,'RAB Prices Long'!$E:$E,'All Prices combined'!$G538)))),2)</f>
        <v>1.68</v>
      </c>
      <c r="Y538" s="2">
        <f>ROUND(IF($B538="Annuity",SUMIFS('Annuity Prices'!AB:AB,'Annuity Prices'!$B:$B,$D538,'Annuity Prices'!$E:$E,$G538),IF($B538="RAB Short",SUMIFS('RAB Prices Short'!AB:AB,'RAB Prices Short'!$B:$B,'All Prices combined'!$D538,'RAB Prices Short'!$E:$E,'All Prices combined'!$G538),IF($B538="RAB Long",SUMIFS('RAB Prices Long'!AB:AB,'RAB Prices Long'!$B:$B,'All Prices combined'!$D538,'RAB Prices Long'!$E:$E,'All Prices combined'!$G538)))),2)</f>
        <v>1.71</v>
      </c>
      <c r="Z538" s="2">
        <f>ROUND(IF($B538="Annuity",SUMIFS('Annuity Prices'!AC:AC,'Annuity Prices'!$B:$B,$D538,'Annuity Prices'!$E:$E,$G538),IF($B538="RAB Short",SUMIFS('RAB Prices Short'!AC:AC,'RAB Prices Short'!$B:$B,'All Prices combined'!$D538,'RAB Prices Short'!$E:$E,'All Prices combined'!$G538),IF($B538="RAB Long",SUMIFS('RAB Prices Long'!AC:AC,'RAB Prices Long'!$B:$B,'All Prices combined'!$D538,'RAB Prices Long'!$E:$E,'All Prices combined'!$G538)))),2)</f>
        <v>1.76</v>
      </c>
      <c r="AA538" s="2">
        <f>ROUND(IF($B538="Annuity",SUMIFS('Annuity Prices'!AD:AD,'Annuity Prices'!$B:$B,$D538,'Annuity Prices'!$E:$E,$G538),IF($B538="RAB Short",SUMIFS('RAB Prices Short'!AD:AD,'RAB Prices Short'!$B:$B,'All Prices combined'!$D538,'RAB Prices Short'!$E:$E,'All Prices combined'!$G538),IF($B538="RAB Long",SUMIFS('RAB Prices Long'!AD:AD,'RAB Prices Long'!$B:$B,'All Prices combined'!$D538,'RAB Prices Long'!$E:$E,'All Prices combined'!$G538)))),2)</f>
        <v>1.8</v>
      </c>
      <c r="AB538" s="2">
        <f>ROUND(IF($B538="Annuity",SUMIFS('Annuity Prices'!AE:AE,'Annuity Prices'!$B:$B,$D538,'Annuity Prices'!$E:$E,$G538),IF($B538="RAB Short",SUMIFS('RAB Prices Short'!AE:AE,'RAB Prices Short'!$B:$B,'All Prices combined'!$D538,'RAB Prices Short'!$E:$E,'All Prices combined'!$G538),IF($B538="RAB Long",SUMIFS('RAB Prices Long'!AE:AE,'RAB Prices Long'!$B:$B,'All Prices combined'!$D538,'RAB Prices Long'!$E:$E,'All Prices combined'!$G538)))),2)</f>
        <v>1.85</v>
      </c>
      <c r="AC538" s="2">
        <f>ROUND(IF($B538="Annuity",SUMIFS('Annuity Prices'!AF:AF,'Annuity Prices'!$B:$B,$D538,'Annuity Prices'!$E:$E,$G538),IF($B538="RAB Short",SUMIFS('RAB Prices Short'!AF:AF,'RAB Prices Short'!$B:$B,'All Prices combined'!$D538,'RAB Prices Short'!$E:$E,'All Prices combined'!$G538),IF($B538="RAB Long",SUMIFS('RAB Prices Long'!AF:AF,'RAB Prices Long'!$B:$B,'All Prices combined'!$D538,'RAB Prices Long'!$E:$E,'All Prices combined'!$G538)))),2)</f>
        <v>1.88</v>
      </c>
      <c r="AD538" s="2">
        <f>ROUND(IF($B538="Annuity",SUMIFS('Annuity Prices'!AG:AG,'Annuity Prices'!$B:$B,$D538,'Annuity Prices'!$E:$E,$G538),IF($B538="RAB Short",SUMIFS('RAB Prices Short'!AG:AG,'RAB Prices Short'!$B:$B,'All Prices combined'!$D538,'RAB Prices Short'!$E:$E,'All Prices combined'!$G538),IF($B538="RAB Long",SUMIFS('RAB Prices Long'!AG:AG,'RAB Prices Long'!$B:$B,'All Prices combined'!$D538,'RAB Prices Long'!$E:$E,'All Prices combined'!$G538)))),2)</f>
        <v>1.93</v>
      </c>
      <c r="AE538" s="2">
        <f>ROUND(IF($B538="Annuity",SUMIFS('Annuity Prices'!AH:AH,'Annuity Prices'!$B:$B,$D538,'Annuity Prices'!$E:$E,$G538),IF($B538="RAB Short",SUMIFS('RAB Prices Short'!AH:AH,'RAB Prices Short'!$B:$B,'All Prices combined'!$D538,'RAB Prices Short'!$E:$E,'All Prices combined'!$G538),IF($B538="RAB Long",SUMIFS('RAB Prices Long'!AH:AH,'RAB Prices Long'!$B:$B,'All Prices combined'!$D538,'RAB Prices Long'!$E:$E,'All Prices combined'!$G538)))),2)</f>
        <v>1.98</v>
      </c>
      <c r="AF538" s="2">
        <f>ROUND(IF($B538="Annuity",SUMIFS('Annuity Prices'!AI:AI,'Annuity Prices'!$B:$B,$D538,'Annuity Prices'!$E:$E,$G538),IF($B538="RAB Short",SUMIFS('RAB Prices Short'!AI:AI,'RAB Prices Short'!$B:$B,'All Prices combined'!$D538,'RAB Prices Short'!$E:$E,'All Prices combined'!$G538),IF($B538="RAB Long",SUMIFS('RAB Prices Long'!AI:AI,'RAB Prices Long'!$B:$B,'All Prices combined'!$D538,'RAB Prices Long'!$E:$E,'All Prices combined'!$G538)))),2)</f>
        <v>2.0299999999999998</v>
      </c>
      <c r="AG538" s="2">
        <f>ROUND(IF($B538="Annuity",SUMIFS('Annuity Prices'!AJ:AJ,'Annuity Prices'!$B:$B,$D538,'Annuity Prices'!$E:$E,$G538),IF($B538="RAB Short",SUMIFS('RAB Prices Short'!AJ:AJ,'RAB Prices Short'!$B:$B,'All Prices combined'!$D538,'RAB Prices Short'!$E:$E,'All Prices combined'!$G538),IF($B538="RAB Long",SUMIFS('RAB Prices Long'!AJ:AJ,'RAB Prices Long'!$B:$B,'All Prices combined'!$D538,'RAB Prices Long'!$E:$E,'All Prices combined'!$G538)))),2)</f>
        <v>2.0699999999999998</v>
      </c>
      <c r="AH538" s="2">
        <f>ROUND(IF($B538="Annuity",SUMIFS('Annuity Prices'!AK:AK,'Annuity Prices'!$B:$B,$D538,'Annuity Prices'!$E:$E,$G538),IF($B538="RAB Short",SUMIFS('RAB Prices Short'!AK:AK,'RAB Prices Short'!$B:$B,'All Prices combined'!$D538,'RAB Prices Short'!$E:$E,'All Prices combined'!$G538),IF($B538="RAB Long",SUMIFS('RAB Prices Long'!AK:AK,'RAB Prices Long'!$B:$B,'All Prices combined'!$D538,'RAB Prices Long'!$E:$E,'All Prices combined'!$G538)))),2)</f>
        <v>2.12</v>
      </c>
      <c r="AI538" s="2">
        <f>ROUND(IF($B538="Annuity",SUMIFS('Annuity Prices'!AL:AL,'Annuity Prices'!$B:$B,$D538,'Annuity Prices'!$E:$E,$G538),IF($B538="RAB Short",SUMIFS('RAB Prices Short'!AL:AL,'RAB Prices Short'!$B:$B,'All Prices combined'!$D538,'RAB Prices Short'!$E:$E,'All Prices combined'!$G538),IF($B538="RAB Long",SUMIFS('RAB Prices Long'!AL:AL,'RAB Prices Long'!$B:$B,'All Prices combined'!$D538,'RAB Prices Long'!$E:$E,'All Prices combined'!$G538)))),2)</f>
        <v>2.17</v>
      </c>
      <c r="AJ538" s="2">
        <f>ROUND(IF($B538="Annuity",SUMIFS('Annuity Prices'!AM:AM,'Annuity Prices'!$B:$B,$D538,'Annuity Prices'!$E:$E,$G538),IF($B538="RAB Short",SUMIFS('RAB Prices Short'!AM:AM,'RAB Prices Short'!$B:$B,'All Prices combined'!$D538,'RAB Prices Short'!$E:$E,'All Prices combined'!$G538),IF($B538="RAB Long",SUMIFS('RAB Prices Long'!AM:AM,'RAB Prices Long'!$B:$B,'All Prices combined'!$D538,'RAB Prices Long'!$E:$E,'All Prices combined'!$G538)))),2)</f>
        <v>2.23</v>
      </c>
      <c r="AK538" s="2">
        <f>ROUND(IF($B538="Annuity",SUMIFS('Annuity Prices'!AN:AN,'Annuity Prices'!$B:$B,$D538,'Annuity Prices'!$E:$E,$G538),IF($B538="RAB Short",SUMIFS('RAB Prices Short'!AN:AN,'RAB Prices Short'!$B:$B,'All Prices combined'!$D538,'RAB Prices Short'!$E:$E,'All Prices combined'!$G538),IF($B538="RAB Long",SUMIFS('RAB Prices Long'!AN:AN,'RAB Prices Long'!$B:$B,'All Prices combined'!$D538,'RAB Prices Long'!$E:$E,'All Prices combined'!$G538)))),2)</f>
        <v>2.27</v>
      </c>
      <c r="AL538" s="2">
        <f>ROUND(IF($B538="Annuity",SUMIFS('Annuity Prices'!AO:AO,'Annuity Prices'!$B:$B,$D538,'Annuity Prices'!$E:$E,$G538),IF($B538="RAB Short",SUMIFS('RAB Prices Short'!AO:AO,'RAB Prices Short'!$B:$B,'All Prices combined'!$D538,'RAB Prices Short'!$E:$E,'All Prices combined'!$G538),IF($B538="RAB Long",SUMIFS('RAB Prices Long'!AO:AO,'RAB Prices Long'!$B:$B,'All Prices combined'!$D538,'RAB Prices Long'!$E:$E,'All Prices combined'!$G538)))),2)</f>
        <v>2.33</v>
      </c>
      <c r="AM538" s="2">
        <f>ROUND(IF($B538="Annuity",SUMIFS('Annuity Prices'!AP:AP,'Annuity Prices'!$B:$B,$D538,'Annuity Prices'!$E:$E,$G538),IF($B538="RAB Short",SUMIFS('RAB Prices Short'!AP:AP,'RAB Prices Short'!$B:$B,'All Prices combined'!$D538,'RAB Prices Short'!$E:$E,'All Prices combined'!$G538),IF($B538="RAB Long",SUMIFS('RAB Prices Long'!AP:AP,'RAB Prices Long'!$B:$B,'All Prices combined'!$D538,'RAB Prices Long'!$E:$E,'All Prices combined'!$G538)))),2)</f>
        <v>2.39</v>
      </c>
      <c r="AN538" s="2">
        <f>ROUND(IF($B538="Annuity",SUMIFS('Annuity Prices'!AQ:AQ,'Annuity Prices'!$B:$B,$D538,'Annuity Prices'!$E:$E,$G538),IF($B538="RAB Short",SUMIFS('RAB Prices Short'!AQ:AQ,'RAB Prices Short'!$B:$B,'All Prices combined'!$D538,'RAB Prices Short'!$E:$E,'All Prices combined'!$G538),IF($B538="RAB Long",SUMIFS('RAB Prices Long'!AQ:AQ,'RAB Prices Long'!$B:$B,'All Prices combined'!$D538,'RAB Prices Long'!$E:$E,'All Prices combined'!$G538)))),2)</f>
        <v>2.4500000000000002</v>
      </c>
      <c r="AO538" s="2">
        <f>ROUND(IF($B538="Annuity",SUMIFS('Annuity Prices'!AR:AR,'Annuity Prices'!$B:$B,$D538,'Annuity Prices'!$E:$E,$G538),IF($B538="RAB Short",SUMIFS('RAB Prices Short'!AR:AR,'RAB Prices Short'!$B:$B,'All Prices combined'!$D538,'RAB Prices Short'!$E:$E,'All Prices combined'!$G538),IF($B538="RAB Long",SUMIFS('RAB Prices Long'!AR:AR,'RAB Prices Long'!$B:$B,'All Prices combined'!$D538,'RAB Prices Long'!$E:$E,'All Prices combined'!$G538)))),2)</f>
        <v>0</v>
      </c>
      <c r="AP538" s="2">
        <f>ROUND(IF($B538="Annuity",SUMIFS('Annuity Prices'!AS:AS,'Annuity Prices'!$B:$B,$D538,'Annuity Prices'!$E:$E,$G538),IF($B538="RAB Short",SUMIFS('RAB Prices Short'!AS:AS,'RAB Prices Short'!$B:$B,'All Prices combined'!$D538,'RAB Prices Short'!$E:$E,'All Prices combined'!$G538),IF($B538="RAB Long",SUMIFS('RAB Prices Long'!AS:AS,'RAB Prices Long'!$B:$B,'All Prices combined'!$D538,'RAB Prices Long'!$E:$E,'All Prices combined'!$G538)))),2)</f>
        <v>0</v>
      </c>
      <c r="AQ538" s="2">
        <f>ROUND(IF($B538="Annuity",SUMIFS('Annuity Prices'!AT:AT,'Annuity Prices'!$B:$B,$D538,'Annuity Prices'!$E:$E,$G538),IF($B538="RAB Short",SUMIFS('RAB Prices Short'!AT:AT,'RAB Prices Short'!$B:$B,'All Prices combined'!$D538,'RAB Prices Short'!$E:$E,'All Prices combined'!$G538),IF($B538="RAB Long",SUMIFS('RAB Prices Long'!AT:AT,'RAB Prices Long'!$B:$B,'All Prices combined'!$D538,'RAB Prices Long'!$E:$E,'All Prices combined'!$G538)))),2)</f>
        <v>1.2</v>
      </c>
      <c r="AR538" s="2">
        <f>ROUND(IF($B538="Annuity",SUMIFS('Annuity Prices'!AU:AU,'Annuity Prices'!$B:$B,$D538,'Annuity Prices'!$E:$E,$G538),IF($B538="RAB Short",SUMIFS('RAB Prices Short'!AU:AU,'RAB Prices Short'!$B:$B,'All Prices combined'!$D538,'RAB Prices Short'!$E:$E,'All Prices combined'!$G538),IF($B538="RAB Long",SUMIFS('RAB Prices Long'!AU:AU,'RAB Prices Long'!$B:$B,'All Prices combined'!$D538,'RAB Prices Long'!$E:$E,'All Prices combined'!$G538)))),2)</f>
        <v>1.23</v>
      </c>
      <c r="AS538" s="2">
        <f>ROUND(IF($B538="Annuity",SUMIFS('Annuity Prices'!AV:AV,'Annuity Prices'!$B:$B,$D538,'Annuity Prices'!$E:$E,$G538),IF($B538="RAB Short",SUMIFS('RAB Prices Short'!AV:AV,'RAB Prices Short'!$B:$B,'All Prices combined'!$D538,'RAB Prices Short'!$E:$E,'All Prices combined'!$G538),IF($B538="RAB Long",SUMIFS('RAB Prices Long'!AV:AV,'RAB Prices Long'!$B:$B,'All Prices combined'!$D538,'RAB Prices Long'!$E:$E,'All Prices combined'!$G538)))),2)</f>
        <v>1.26</v>
      </c>
      <c r="AT538" s="2">
        <f>ROUND(IF($B538="Annuity",SUMIFS('Annuity Prices'!AW:AW,'Annuity Prices'!$B:$B,$D538,'Annuity Prices'!$E:$E,$G538),IF($B538="RAB Short",SUMIFS('RAB Prices Short'!AW:AW,'RAB Prices Short'!$B:$B,'All Prices combined'!$D538,'RAB Prices Short'!$E:$E,'All Prices combined'!$G538),IF($B538="RAB Long",SUMIFS('RAB Prices Long'!AW:AW,'RAB Prices Long'!$B:$B,'All Prices combined'!$D538,'RAB Prices Long'!$E:$E,'All Prices combined'!$G538)))),2)</f>
        <v>1.29</v>
      </c>
      <c r="AU538" s="2">
        <f>ROUND(IF($B538="Annuity",SUMIFS('Annuity Prices'!AX:AX,'Annuity Prices'!$B:$B,$D538,'Annuity Prices'!$E:$E,$G538),IF($B538="RAB Short",SUMIFS('RAB Prices Short'!AX:AX,'RAB Prices Short'!$B:$B,'All Prices combined'!$D538,'RAB Prices Short'!$E:$E,'All Prices combined'!$G538),IF($B538="RAB Long",SUMIFS('RAB Prices Long'!AX:AX,'RAB Prices Long'!$B:$B,'All Prices combined'!$D538,'RAB Prices Long'!$E:$E,'All Prices combined'!$G538)))),2)</f>
        <v>1.33</v>
      </c>
      <c r="AV538" s="2">
        <f>ROUND(IF($B538="Annuity",SUMIFS('Annuity Prices'!AY:AY,'Annuity Prices'!$B:$B,$D538,'Annuity Prices'!$E:$E,$G538),IF($B538="RAB Short",SUMIFS('RAB Prices Short'!AY:AY,'RAB Prices Short'!$B:$B,'All Prices combined'!$D538,'RAB Prices Short'!$E:$E,'All Prices combined'!$G538),IF($B538="RAB Long",SUMIFS('RAB Prices Long'!AY:AY,'RAB Prices Long'!$B:$B,'All Prices combined'!$D538,'RAB Prices Long'!$E:$E,'All Prices combined'!$G538)))),2)</f>
        <v>1.36</v>
      </c>
      <c r="AW538" s="2">
        <f>ROUND(IF($B538="Annuity",SUMIFS('Annuity Prices'!AZ:AZ,'Annuity Prices'!$B:$B,$D538,'Annuity Prices'!$E:$E,$G538),IF($B538="RAB Short",SUMIFS('RAB Prices Short'!AZ:AZ,'RAB Prices Short'!$B:$B,'All Prices combined'!$D538,'RAB Prices Short'!$E:$E,'All Prices combined'!$G538),IF($B538="RAB Long",SUMIFS('RAB Prices Long'!AZ:AZ,'RAB Prices Long'!$B:$B,'All Prices combined'!$D538,'RAB Prices Long'!$E:$E,'All Prices combined'!$G538)))),2)</f>
        <v>1.39</v>
      </c>
      <c r="AX538" s="2">
        <f>ROUND(IF($B538="Annuity",SUMIFS('Annuity Prices'!BA:BA,'Annuity Prices'!$B:$B,$D538,'Annuity Prices'!$E:$E,$G538),IF($B538="RAB Short",SUMIFS('RAB Prices Short'!BA:BA,'RAB Prices Short'!$B:$B,'All Prices combined'!$D538,'RAB Prices Short'!$E:$E,'All Prices combined'!$G538),IF($B538="RAB Long",SUMIFS('RAB Prices Long'!BA:BA,'RAB Prices Long'!$B:$B,'All Prices combined'!$D538,'RAB Prices Long'!$E:$E,'All Prices combined'!$G538)))),2)</f>
        <v>1.42</v>
      </c>
      <c r="AY538" s="2">
        <f>ROUND(IF($B538="Annuity",SUMIFS('Annuity Prices'!BB:BB,'Annuity Prices'!$B:$B,$D538,'Annuity Prices'!$E:$E,$G538),IF($B538="RAB Short",SUMIFS('RAB Prices Short'!BB:BB,'RAB Prices Short'!$B:$B,'All Prices combined'!$D538,'RAB Prices Short'!$E:$E,'All Prices combined'!$G538),IF($B538="RAB Long",SUMIFS('RAB Prices Long'!BB:BB,'RAB Prices Long'!$B:$B,'All Prices combined'!$D538,'RAB Prices Long'!$E:$E,'All Prices combined'!$G538)))),2)</f>
        <v>1.46</v>
      </c>
      <c r="AZ538" s="2">
        <f>ROUND(IF($B538="Annuity",SUMIFS('Annuity Prices'!BC:BC,'Annuity Prices'!$B:$B,$D538,'Annuity Prices'!$E:$E,$G538),IF($B538="RAB Short",SUMIFS('RAB Prices Short'!BC:BC,'RAB Prices Short'!$B:$B,'All Prices combined'!$D538,'RAB Prices Short'!$E:$E,'All Prices combined'!$G538),IF($B538="RAB Long",SUMIFS('RAB Prices Long'!BC:BC,'RAB Prices Long'!$B:$B,'All Prices combined'!$D538,'RAB Prices Long'!$E:$E,'All Prices combined'!$G538)))),2)</f>
        <v>1.49</v>
      </c>
      <c r="BA538" s="2">
        <f>ROUND(IF($B538="Annuity",SUMIFS('Annuity Prices'!BD:BD,'Annuity Prices'!$B:$B,$D538,'Annuity Prices'!$E:$E,$G538),IF($B538="RAB Short",SUMIFS('RAB Prices Short'!BD:BD,'RAB Prices Short'!$B:$B,'All Prices combined'!$D538,'RAB Prices Short'!$E:$E,'All Prices combined'!$G538),IF($B538="RAB Long",SUMIFS('RAB Prices Long'!BD:BD,'RAB Prices Long'!$B:$B,'All Prices combined'!$D538,'RAB Prices Long'!$E:$E,'All Prices combined'!$G538)))),2)</f>
        <v>1.53</v>
      </c>
      <c r="BB538" s="2">
        <f>ROUND(IF($B538="Annuity",SUMIFS('Annuity Prices'!BE:BE,'Annuity Prices'!$B:$B,$D538,'Annuity Prices'!$E:$E,$G538),IF($B538="RAB Short",SUMIFS('RAB Prices Short'!BE:BE,'RAB Prices Short'!$B:$B,'All Prices combined'!$D538,'RAB Prices Short'!$E:$E,'All Prices combined'!$G538),IF($B538="RAB Long",SUMIFS('RAB Prices Long'!BE:BE,'RAB Prices Long'!$B:$B,'All Prices combined'!$D538,'RAB Prices Long'!$E:$E,'All Prices combined'!$G538)))),2)</f>
        <v>1.56</v>
      </c>
      <c r="BC538" s="2">
        <f>ROUND(IF($B538="Annuity",SUMIFS('Annuity Prices'!BF:BF,'Annuity Prices'!$B:$B,$D538,'Annuity Prices'!$E:$E,$G538),IF($B538="RAB Short",SUMIFS('RAB Prices Short'!BF:BF,'RAB Prices Short'!$B:$B,'All Prices combined'!$D538,'RAB Prices Short'!$E:$E,'All Prices combined'!$G538),IF($B538="RAB Long",SUMIFS('RAB Prices Long'!BF:BF,'RAB Prices Long'!$B:$B,'All Prices combined'!$D538,'RAB Prices Long'!$E:$E,'All Prices combined'!$G538)))),2)</f>
        <v>1.6</v>
      </c>
      <c r="BD538" s="2">
        <f>ROUND(IF($B538="Annuity",SUMIFS('Annuity Prices'!BG:BG,'Annuity Prices'!$B:$B,$D538,'Annuity Prices'!$E:$E,$G538),IF($B538="RAB Short",SUMIFS('RAB Prices Short'!BG:BG,'RAB Prices Short'!$B:$B,'All Prices combined'!$D538,'RAB Prices Short'!$E:$E,'All Prices combined'!$G538),IF($B538="RAB Long",SUMIFS('RAB Prices Long'!BG:BG,'RAB Prices Long'!$B:$B,'All Prices combined'!$D538,'RAB Prices Long'!$E:$E,'All Prices combined'!$G538)))),2)</f>
        <v>1.64</v>
      </c>
      <c r="BE538" s="2">
        <f>ROUND(IF($B538="Annuity",SUMIFS('Annuity Prices'!BH:BH,'Annuity Prices'!$B:$B,$D538,'Annuity Prices'!$E:$E,$G538),IF($B538="RAB Short",SUMIFS('RAB Prices Short'!BH:BH,'RAB Prices Short'!$B:$B,'All Prices combined'!$D538,'RAB Prices Short'!$E:$E,'All Prices combined'!$G538),IF($B538="RAB Long",SUMIFS('RAB Prices Long'!BH:BH,'RAB Prices Long'!$B:$B,'All Prices combined'!$D538,'RAB Prices Long'!$E:$E,'All Prices combined'!$G538)))),2)</f>
        <v>1.68</v>
      </c>
      <c r="BF538" s="2">
        <f>ROUND(IF($B538="Annuity",SUMIFS('Annuity Prices'!BI:BI,'Annuity Prices'!$B:$B,$D538,'Annuity Prices'!$E:$E,$G538),IF($B538="RAB Short",SUMIFS('RAB Prices Short'!BI:BI,'RAB Prices Short'!$B:$B,'All Prices combined'!$D538,'RAB Prices Short'!$E:$E,'All Prices combined'!$G538),IF($B538="RAB Long",SUMIFS('RAB Prices Long'!BI:BI,'RAB Prices Long'!$B:$B,'All Prices combined'!$D538,'RAB Prices Long'!$E:$E,'All Prices combined'!$G538)))),2)</f>
        <v>1.71</v>
      </c>
      <c r="BG538" s="2">
        <f>ROUND(IF($B538="Annuity",SUMIFS('Annuity Prices'!BJ:BJ,'Annuity Prices'!$B:$B,$D538,'Annuity Prices'!$E:$E,$G538),IF($B538="RAB Short",SUMIFS('RAB Prices Short'!BJ:BJ,'RAB Prices Short'!$B:$B,'All Prices combined'!$D538,'RAB Prices Short'!$E:$E,'All Prices combined'!$G538),IF($B538="RAB Long",SUMIFS('RAB Prices Long'!BJ:BJ,'RAB Prices Long'!$B:$B,'All Prices combined'!$D538,'RAB Prices Long'!$E:$E,'All Prices combined'!$G538)))),2)</f>
        <v>1.76</v>
      </c>
      <c r="BH538" s="2">
        <f>ROUND(IF($B538="Annuity",SUMIFS('Annuity Prices'!BK:BK,'Annuity Prices'!$B:$B,$D538,'Annuity Prices'!$E:$E,$G538),IF($B538="RAB Short",SUMIFS('RAB Prices Short'!BK:BK,'RAB Prices Short'!$B:$B,'All Prices combined'!$D538,'RAB Prices Short'!$E:$E,'All Prices combined'!$G538),IF($B538="RAB Long",SUMIFS('RAB Prices Long'!BK:BK,'RAB Prices Long'!$B:$B,'All Prices combined'!$D538,'RAB Prices Long'!$E:$E,'All Prices combined'!$G538)))),2)</f>
        <v>1.8</v>
      </c>
      <c r="BI538" s="2">
        <f>ROUND(IF($B538="Annuity",SUMIFS('Annuity Prices'!BL:BL,'Annuity Prices'!$B:$B,$D538,'Annuity Prices'!$E:$E,$G538),IF($B538="RAB Short",SUMIFS('RAB Prices Short'!BL:BL,'RAB Prices Short'!$B:$B,'All Prices combined'!$D538,'RAB Prices Short'!$E:$E,'All Prices combined'!$G538),IF($B538="RAB Long",SUMIFS('RAB Prices Long'!BL:BL,'RAB Prices Long'!$B:$B,'All Prices combined'!$D538,'RAB Prices Long'!$E:$E,'All Prices combined'!$G538)))),2)</f>
        <v>1.85</v>
      </c>
      <c r="BJ538" s="2">
        <f>ROUND(IF($B538="Annuity",SUMIFS('Annuity Prices'!BM:BM,'Annuity Prices'!$B:$B,$D538,'Annuity Prices'!$E:$E,$G538),IF($B538="RAB Short",SUMIFS('RAB Prices Short'!BM:BM,'RAB Prices Short'!$B:$B,'All Prices combined'!$D538,'RAB Prices Short'!$E:$E,'All Prices combined'!$G538),IF($B538="RAB Long",SUMIFS('RAB Prices Long'!BM:BM,'RAB Prices Long'!$B:$B,'All Prices combined'!$D538,'RAB Prices Long'!$E:$E,'All Prices combined'!$G538)))),2)</f>
        <v>1.88</v>
      </c>
      <c r="BK538" s="2">
        <f>ROUND(IF($B538="Annuity",SUMIFS('Annuity Prices'!BN:BN,'Annuity Prices'!$B:$B,$D538,'Annuity Prices'!$E:$E,$G538),IF($B538="RAB Short",SUMIFS('RAB Prices Short'!BN:BN,'RAB Prices Short'!$B:$B,'All Prices combined'!$D538,'RAB Prices Short'!$E:$E,'All Prices combined'!$G538),IF($B538="RAB Long",SUMIFS('RAB Prices Long'!BN:BN,'RAB Prices Long'!$B:$B,'All Prices combined'!$D538,'RAB Prices Long'!$E:$E,'All Prices combined'!$G538)))),2)</f>
        <v>1.93</v>
      </c>
      <c r="BL538" s="2">
        <f>ROUND(IF($B538="Annuity",SUMIFS('Annuity Prices'!BO:BO,'Annuity Prices'!$B:$B,$D538,'Annuity Prices'!$E:$E,$G538),IF($B538="RAB Short",SUMIFS('RAB Prices Short'!BO:BO,'RAB Prices Short'!$B:$B,'All Prices combined'!$D538,'RAB Prices Short'!$E:$E,'All Prices combined'!$G538),IF($B538="RAB Long",SUMIFS('RAB Prices Long'!BO:BO,'RAB Prices Long'!$B:$B,'All Prices combined'!$D538,'RAB Prices Long'!$E:$E,'All Prices combined'!$G538)))),2)</f>
        <v>1.98</v>
      </c>
      <c r="BM538" s="2">
        <f>ROUND(IF($B538="Annuity",SUMIFS('Annuity Prices'!BP:BP,'Annuity Prices'!$B:$B,$D538,'Annuity Prices'!$E:$E,$G538),IF($B538="RAB Short",SUMIFS('RAB Prices Short'!BP:BP,'RAB Prices Short'!$B:$B,'All Prices combined'!$D538,'RAB Prices Short'!$E:$E,'All Prices combined'!$G538),IF($B538="RAB Long",SUMIFS('RAB Prices Long'!BP:BP,'RAB Prices Long'!$B:$B,'All Prices combined'!$D538,'RAB Prices Long'!$E:$E,'All Prices combined'!$G538)))),2)</f>
        <v>2.0299999999999998</v>
      </c>
      <c r="BN538" s="2">
        <f>ROUND(IF($B538="Annuity",SUMIFS('Annuity Prices'!BQ:BQ,'Annuity Prices'!$B:$B,$D538,'Annuity Prices'!$E:$E,$G538),IF($B538="RAB Short",SUMIFS('RAB Prices Short'!BQ:BQ,'RAB Prices Short'!$B:$B,'All Prices combined'!$D538,'RAB Prices Short'!$E:$E,'All Prices combined'!$G538),IF($B538="RAB Long",SUMIFS('RAB Prices Long'!BQ:BQ,'RAB Prices Long'!$B:$B,'All Prices combined'!$D538,'RAB Prices Long'!$E:$E,'All Prices combined'!$G538)))),2)</f>
        <v>2.0699999999999998</v>
      </c>
      <c r="BO538" s="2">
        <f>ROUND(IF($B538="Annuity",SUMIFS('Annuity Prices'!BR:BR,'Annuity Prices'!$B:$B,$D538,'Annuity Prices'!$E:$E,$G538),IF($B538="RAB Short",SUMIFS('RAB Prices Short'!BR:BR,'RAB Prices Short'!$B:$B,'All Prices combined'!$D538,'RAB Prices Short'!$E:$E,'All Prices combined'!$G538),IF($B538="RAB Long",SUMIFS('RAB Prices Long'!BR:BR,'RAB Prices Long'!$B:$B,'All Prices combined'!$D538,'RAB Prices Long'!$E:$E,'All Prices combined'!$G538)))),2)</f>
        <v>2.12</v>
      </c>
      <c r="BP538" s="2">
        <f>ROUND(IF($B538="Annuity",SUMIFS('Annuity Prices'!BS:BS,'Annuity Prices'!$B:$B,$D538,'Annuity Prices'!$E:$E,$G538),IF($B538="RAB Short",SUMIFS('RAB Prices Short'!BS:BS,'RAB Prices Short'!$B:$B,'All Prices combined'!$D538,'RAB Prices Short'!$E:$E,'All Prices combined'!$G538),IF($B538="RAB Long",SUMIFS('RAB Prices Long'!BS:BS,'RAB Prices Long'!$B:$B,'All Prices combined'!$D538,'RAB Prices Long'!$E:$E,'All Prices combined'!$G538)))),2)</f>
        <v>2.17</v>
      </c>
      <c r="BQ538" s="2">
        <f>ROUND(IF($B538="Annuity",SUMIFS('Annuity Prices'!BT:BT,'Annuity Prices'!$B:$B,$D538,'Annuity Prices'!$E:$E,$G538),IF($B538="RAB Short",SUMIFS('RAB Prices Short'!BT:BT,'RAB Prices Short'!$B:$B,'All Prices combined'!$D538,'RAB Prices Short'!$E:$E,'All Prices combined'!$G538),IF($B538="RAB Long",SUMIFS('RAB Prices Long'!BT:BT,'RAB Prices Long'!$B:$B,'All Prices combined'!$D538,'RAB Prices Long'!$E:$E,'All Prices combined'!$G538)))),2)</f>
        <v>2.23</v>
      </c>
      <c r="BR538" s="2">
        <f>ROUND(IF($B538="Annuity",SUMIFS('Annuity Prices'!BU:BU,'Annuity Prices'!$B:$B,$D538,'Annuity Prices'!$E:$E,$G538),IF($B538="RAB Short",SUMIFS('RAB Prices Short'!BU:BU,'RAB Prices Short'!$B:$B,'All Prices combined'!$D538,'RAB Prices Short'!$E:$E,'All Prices combined'!$G538),IF($B538="RAB Long",SUMIFS('RAB Prices Long'!BU:BU,'RAB Prices Long'!$B:$B,'All Prices combined'!$D538,'RAB Prices Long'!$E:$E,'All Prices combined'!$G538)))),2)</f>
        <v>2.27</v>
      </c>
      <c r="BS538" s="2">
        <f>ROUND(IF($B538="Annuity",SUMIFS('Annuity Prices'!BV:BV,'Annuity Prices'!$B:$B,$D538,'Annuity Prices'!$E:$E,$G538),IF($B538="RAB Short",SUMIFS('RAB Prices Short'!BV:BV,'RAB Prices Short'!$B:$B,'All Prices combined'!$D538,'RAB Prices Short'!$E:$E,'All Prices combined'!$G538),IF($B538="RAB Long",SUMIFS('RAB Prices Long'!BV:BV,'RAB Prices Long'!$B:$B,'All Prices combined'!$D538,'RAB Prices Long'!$E:$E,'All Prices combined'!$G538)))),2)</f>
        <v>2.33</v>
      </c>
      <c r="BT538" s="2">
        <f>ROUND(IF($B538="Annuity",SUMIFS('Annuity Prices'!BW:BW,'Annuity Prices'!$B:$B,$D538,'Annuity Prices'!$E:$E,$G538),IF($B538="RAB Short",SUMIFS('RAB Prices Short'!BW:BW,'RAB Prices Short'!$B:$B,'All Prices combined'!$D538,'RAB Prices Short'!$E:$E,'All Prices combined'!$G538),IF($B538="RAB Long",SUMIFS('RAB Prices Long'!BW:BW,'RAB Prices Long'!$B:$B,'All Prices combined'!$D538,'RAB Prices Long'!$E:$E,'All Prices combined'!$G538)))),2)</f>
        <v>2.39</v>
      </c>
      <c r="BU538" s="2">
        <f>ROUND(IF($B538="Annuity",SUMIFS('Annuity Prices'!BX:BX,'Annuity Prices'!$B:$B,$D538,'Annuity Prices'!$E:$E,$G538),IF($B538="RAB Short",SUMIFS('RAB Prices Short'!BX:BX,'RAB Prices Short'!$B:$B,'All Prices combined'!$D538,'RAB Prices Short'!$E:$E,'All Prices combined'!$G538),IF($B538="RAB Long",SUMIFS('RAB Prices Long'!BX:BX,'RAB Prices Long'!$B:$B,'All Prices combined'!$D538,'RAB Prices Long'!$E:$E,'All Prices combined'!$G538)))),2)</f>
        <v>2.4500000000000002</v>
      </c>
    </row>
    <row r="539" spans="2:73" x14ac:dyDescent="0.25">
      <c r="B539" t="s">
        <v>45</v>
      </c>
      <c r="C539">
        <v>29</v>
      </c>
      <c r="D539" t="s">
        <v>207</v>
      </c>
      <c r="E539" t="s">
        <v>208</v>
      </c>
      <c r="F539">
        <v>29</v>
      </c>
      <c r="G539" t="s">
        <v>42</v>
      </c>
      <c r="I539" s="2">
        <f>ROUND(IF($B539="Annuity",SUMIFS('Annuity Prices'!L:L,'Annuity Prices'!$B:$B,$D539,'Annuity Prices'!$E:$E,$G539),IF($B539="RAB Short",SUMIFS('RAB Prices Short'!L:L,'RAB Prices Short'!$B:$B,'All Prices combined'!$D539,'RAB Prices Short'!$E:$E,'All Prices combined'!$G539),IF($B539="RAB Long",SUMIFS('RAB Prices Long'!L:L,'RAB Prices Long'!$B:$B,'All Prices combined'!$D539,'RAB Prices Long'!$E:$E,'All Prices combined'!$G539)))),2)</f>
        <v>0</v>
      </c>
      <c r="J539" s="2">
        <f>ROUND(IF($B539="Annuity",SUMIFS('Annuity Prices'!M:M,'Annuity Prices'!$B:$B,$D539,'Annuity Prices'!$E:$E,$G539),IF($B539="RAB Short",SUMIFS('RAB Prices Short'!M:M,'RAB Prices Short'!$B:$B,'All Prices combined'!$D539,'RAB Prices Short'!$E:$E,'All Prices combined'!$G539),IF($B539="RAB Long",SUMIFS('RAB Prices Long'!M:M,'RAB Prices Long'!$B:$B,'All Prices combined'!$D539,'RAB Prices Long'!$E:$E,'All Prices combined'!$G539)))),2)</f>
        <v>0</v>
      </c>
      <c r="K539" s="2">
        <f>ROUND(IF($B539="Annuity",SUMIFS('Annuity Prices'!N:N,'Annuity Prices'!$B:$B,$D539,'Annuity Prices'!$E:$E,$G539),IF($B539="RAB Short",SUMIFS('RAB Prices Short'!N:N,'RAB Prices Short'!$B:$B,'All Prices combined'!$D539,'RAB Prices Short'!$E:$E,'All Prices combined'!$G539),IF($B539="RAB Long",SUMIFS('RAB Prices Long'!N:N,'RAB Prices Long'!$B:$B,'All Prices combined'!$D539,'RAB Prices Long'!$E:$E,'All Prices combined'!$G539)))),2)</f>
        <v>93.2</v>
      </c>
      <c r="L539" s="2">
        <f>ROUND(IF($B539="Annuity",SUMIFS('Annuity Prices'!O:O,'Annuity Prices'!$B:$B,$D539,'Annuity Prices'!$E:$E,$G539),IF($B539="RAB Short",SUMIFS('RAB Prices Short'!O:O,'RAB Prices Short'!$B:$B,'All Prices combined'!$D539,'RAB Prices Short'!$E:$E,'All Prices combined'!$G539),IF($B539="RAB Long",SUMIFS('RAB Prices Long'!O:O,'RAB Prices Long'!$B:$B,'All Prices combined'!$D539,'RAB Prices Long'!$E:$E,'All Prices combined'!$G539)))),2)</f>
        <v>95.88</v>
      </c>
      <c r="M539" s="2">
        <f>ROUND(IF($B539="Annuity",SUMIFS('Annuity Prices'!P:P,'Annuity Prices'!$B:$B,$D539,'Annuity Prices'!$E:$E,$G539),IF($B539="RAB Short",SUMIFS('RAB Prices Short'!P:P,'RAB Prices Short'!$B:$B,'All Prices combined'!$D539,'RAB Prices Short'!$E:$E,'All Prices combined'!$G539),IF($B539="RAB Long",SUMIFS('RAB Prices Long'!P:P,'RAB Prices Long'!$B:$B,'All Prices combined'!$D539,'RAB Prices Long'!$E:$E,'All Prices combined'!$G539)))),2)</f>
        <v>102.38</v>
      </c>
      <c r="N539" s="2">
        <f>ROUND(IF($B539="Annuity",SUMIFS('Annuity Prices'!Q:Q,'Annuity Prices'!$B:$B,$D539,'Annuity Prices'!$E:$E,$G539),IF($B539="RAB Short",SUMIFS('RAB Prices Short'!Q:Q,'RAB Prices Short'!$B:$B,'All Prices combined'!$D539,'RAB Prices Short'!$E:$E,'All Prices combined'!$G539),IF($B539="RAB Long",SUMIFS('RAB Prices Long'!Q:Q,'RAB Prices Long'!$B:$B,'All Prices combined'!$D539,'RAB Prices Long'!$E:$E,'All Prices combined'!$G539)))),2)</f>
        <v>104.94</v>
      </c>
      <c r="O539" s="2">
        <f>ROUND(IF($B539="Annuity",SUMIFS('Annuity Prices'!R:R,'Annuity Prices'!$B:$B,$D539,'Annuity Prices'!$E:$E,$G539),IF($B539="RAB Short",SUMIFS('RAB Prices Short'!R:R,'RAB Prices Short'!$B:$B,'All Prices combined'!$D539,'RAB Prices Short'!$E:$E,'All Prices combined'!$G539),IF($B539="RAB Long",SUMIFS('RAB Prices Long'!R:R,'RAB Prices Long'!$B:$B,'All Prices combined'!$D539,'RAB Prices Long'!$E:$E,'All Prices combined'!$G539)))),2)</f>
        <v>107.56</v>
      </c>
      <c r="P539" s="2">
        <f>ROUND(IF($B539="Annuity",SUMIFS('Annuity Prices'!S:S,'Annuity Prices'!$B:$B,$D539,'Annuity Prices'!$E:$E,$G539),IF($B539="RAB Short",SUMIFS('RAB Prices Short'!S:S,'RAB Prices Short'!$B:$B,'All Prices combined'!$D539,'RAB Prices Short'!$E:$E,'All Prices combined'!$G539),IF($B539="RAB Long",SUMIFS('RAB Prices Long'!S:S,'RAB Prices Long'!$B:$B,'All Prices combined'!$D539,'RAB Prices Long'!$E:$E,'All Prices combined'!$G539)))),2)</f>
        <v>110.25</v>
      </c>
      <c r="Q539" s="2">
        <f>ROUND(IF($B539="Annuity",SUMIFS('Annuity Prices'!T:T,'Annuity Prices'!$B:$B,$D539,'Annuity Prices'!$E:$E,$G539),IF($B539="RAB Short",SUMIFS('RAB Prices Short'!T:T,'RAB Prices Short'!$B:$B,'All Prices combined'!$D539,'RAB Prices Short'!$E:$E,'All Prices combined'!$G539),IF($B539="RAB Long",SUMIFS('RAB Prices Long'!T:T,'RAB Prices Long'!$B:$B,'All Prices combined'!$D539,'RAB Prices Long'!$E:$E,'All Prices combined'!$G539)))),2)</f>
        <v>117.54</v>
      </c>
      <c r="R539" s="2">
        <f>ROUND(IF($B539="Annuity",SUMIFS('Annuity Prices'!U:U,'Annuity Prices'!$B:$B,$D539,'Annuity Prices'!$E:$E,$G539),IF($B539="RAB Short",SUMIFS('RAB Prices Short'!U:U,'RAB Prices Short'!$B:$B,'All Prices combined'!$D539,'RAB Prices Short'!$E:$E,'All Prices combined'!$G539),IF($B539="RAB Long",SUMIFS('RAB Prices Long'!U:U,'RAB Prices Long'!$B:$B,'All Prices combined'!$D539,'RAB Prices Long'!$E:$E,'All Prices combined'!$G539)))),2)</f>
        <v>120.48</v>
      </c>
      <c r="S539" s="2">
        <f>ROUND(IF($B539="Annuity",SUMIFS('Annuity Prices'!V:V,'Annuity Prices'!$B:$B,$D539,'Annuity Prices'!$E:$E,$G539),IF($B539="RAB Short",SUMIFS('RAB Prices Short'!V:V,'RAB Prices Short'!$B:$B,'All Prices combined'!$D539,'RAB Prices Short'!$E:$E,'All Prices combined'!$G539),IF($B539="RAB Long",SUMIFS('RAB Prices Long'!V:V,'RAB Prices Long'!$B:$B,'All Prices combined'!$D539,'RAB Prices Long'!$E:$E,'All Prices combined'!$G539)))),2)</f>
        <v>123.49</v>
      </c>
      <c r="T539" s="2">
        <f>ROUND(IF($B539="Annuity",SUMIFS('Annuity Prices'!W:W,'Annuity Prices'!$B:$B,$D539,'Annuity Prices'!$E:$E,$G539),IF($B539="RAB Short",SUMIFS('RAB Prices Short'!W:W,'RAB Prices Short'!$B:$B,'All Prices combined'!$D539,'RAB Prices Short'!$E:$E,'All Prices combined'!$G539),IF($B539="RAB Long",SUMIFS('RAB Prices Long'!W:W,'RAB Prices Long'!$B:$B,'All Prices combined'!$D539,'RAB Prices Long'!$E:$E,'All Prices combined'!$G539)))),2)</f>
        <v>126.58</v>
      </c>
      <c r="U539" s="2">
        <f>ROUND(IF($B539="Annuity",SUMIFS('Annuity Prices'!X:X,'Annuity Prices'!$B:$B,$D539,'Annuity Prices'!$E:$E,$G539),IF($B539="RAB Short",SUMIFS('RAB Prices Short'!X:X,'RAB Prices Short'!$B:$B,'All Prices combined'!$D539,'RAB Prices Short'!$E:$E,'All Prices combined'!$G539),IF($B539="RAB Long",SUMIFS('RAB Prices Long'!X:X,'RAB Prices Long'!$B:$B,'All Prices combined'!$D539,'RAB Prices Long'!$E:$E,'All Prices combined'!$G539)))),2)</f>
        <v>143.52000000000001</v>
      </c>
      <c r="V539" s="2">
        <f>ROUND(IF($B539="Annuity",SUMIFS('Annuity Prices'!Y:Y,'Annuity Prices'!$B:$B,$D539,'Annuity Prices'!$E:$E,$G539),IF($B539="RAB Short",SUMIFS('RAB Prices Short'!Y:Y,'RAB Prices Short'!$B:$B,'All Prices combined'!$D539,'RAB Prices Short'!$E:$E,'All Prices combined'!$G539),IF($B539="RAB Long",SUMIFS('RAB Prices Long'!Y:Y,'RAB Prices Long'!$B:$B,'All Prices combined'!$D539,'RAB Prices Long'!$E:$E,'All Prices combined'!$G539)))),2)</f>
        <v>147.11000000000001</v>
      </c>
      <c r="W539" s="2">
        <f>ROUND(IF($B539="Annuity",SUMIFS('Annuity Prices'!Z:Z,'Annuity Prices'!$B:$B,$D539,'Annuity Prices'!$E:$E,$G539),IF($B539="RAB Short",SUMIFS('RAB Prices Short'!Z:Z,'RAB Prices Short'!$B:$B,'All Prices combined'!$D539,'RAB Prices Short'!$E:$E,'All Prices combined'!$G539),IF($B539="RAB Long",SUMIFS('RAB Prices Long'!Z:Z,'RAB Prices Long'!$B:$B,'All Prices combined'!$D539,'RAB Prices Long'!$E:$E,'All Prices combined'!$G539)))),2)</f>
        <v>150.79</v>
      </c>
      <c r="X539" s="2">
        <f>ROUND(IF($B539="Annuity",SUMIFS('Annuity Prices'!AA:AA,'Annuity Prices'!$B:$B,$D539,'Annuity Prices'!$E:$E,$G539),IF($B539="RAB Short",SUMIFS('RAB Prices Short'!AA:AA,'RAB Prices Short'!$B:$B,'All Prices combined'!$D539,'RAB Prices Short'!$E:$E,'All Prices combined'!$G539),IF($B539="RAB Long",SUMIFS('RAB Prices Long'!AA:AA,'RAB Prices Long'!$B:$B,'All Prices combined'!$D539,'RAB Prices Long'!$E:$E,'All Prices combined'!$G539)))),2)</f>
        <v>154.56</v>
      </c>
      <c r="Y539" s="2">
        <f>ROUND(IF($B539="Annuity",SUMIFS('Annuity Prices'!AB:AB,'Annuity Prices'!$B:$B,$D539,'Annuity Prices'!$E:$E,$G539),IF($B539="RAB Short",SUMIFS('RAB Prices Short'!AB:AB,'RAB Prices Short'!$B:$B,'All Prices combined'!$D539,'RAB Prices Short'!$E:$E,'All Prices combined'!$G539),IF($B539="RAB Long",SUMIFS('RAB Prices Long'!AB:AB,'RAB Prices Long'!$B:$B,'All Prices combined'!$D539,'RAB Prices Long'!$E:$E,'All Prices combined'!$G539)))),2)</f>
        <v>171.52</v>
      </c>
      <c r="Z539" s="2">
        <f>ROUND(IF($B539="Annuity",SUMIFS('Annuity Prices'!AC:AC,'Annuity Prices'!$B:$B,$D539,'Annuity Prices'!$E:$E,$G539),IF($B539="RAB Short",SUMIFS('RAB Prices Short'!AC:AC,'RAB Prices Short'!$B:$B,'All Prices combined'!$D539,'RAB Prices Short'!$E:$E,'All Prices combined'!$G539),IF($B539="RAB Long",SUMIFS('RAB Prices Long'!AC:AC,'RAB Prices Long'!$B:$B,'All Prices combined'!$D539,'RAB Prices Long'!$E:$E,'All Prices combined'!$G539)))),2)</f>
        <v>175.81</v>
      </c>
      <c r="AA539" s="2">
        <f>ROUND(IF($B539="Annuity",SUMIFS('Annuity Prices'!AD:AD,'Annuity Prices'!$B:$B,$D539,'Annuity Prices'!$E:$E,$G539),IF($B539="RAB Short",SUMIFS('RAB Prices Short'!AD:AD,'RAB Prices Short'!$B:$B,'All Prices combined'!$D539,'RAB Prices Short'!$E:$E,'All Prices combined'!$G539),IF($B539="RAB Long",SUMIFS('RAB Prices Long'!AD:AD,'RAB Prices Long'!$B:$B,'All Prices combined'!$D539,'RAB Prices Long'!$E:$E,'All Prices combined'!$G539)))),2)</f>
        <v>180.2</v>
      </c>
      <c r="AB539" s="2">
        <f>ROUND(IF($B539="Annuity",SUMIFS('Annuity Prices'!AE:AE,'Annuity Prices'!$B:$B,$D539,'Annuity Prices'!$E:$E,$G539),IF($B539="RAB Short",SUMIFS('RAB Prices Short'!AE:AE,'RAB Prices Short'!$B:$B,'All Prices combined'!$D539,'RAB Prices Short'!$E:$E,'All Prices combined'!$G539),IF($B539="RAB Long",SUMIFS('RAB Prices Long'!AE:AE,'RAB Prices Long'!$B:$B,'All Prices combined'!$D539,'RAB Prices Long'!$E:$E,'All Prices combined'!$G539)))),2)</f>
        <v>184.71</v>
      </c>
      <c r="AC539" s="2">
        <f>ROUND(IF($B539="Annuity",SUMIFS('Annuity Prices'!AF:AF,'Annuity Prices'!$B:$B,$D539,'Annuity Prices'!$E:$E,$G539),IF($B539="RAB Short",SUMIFS('RAB Prices Short'!AF:AF,'RAB Prices Short'!$B:$B,'All Prices combined'!$D539,'RAB Prices Short'!$E:$E,'All Prices combined'!$G539),IF($B539="RAB Long",SUMIFS('RAB Prices Long'!AF:AF,'RAB Prices Long'!$B:$B,'All Prices combined'!$D539,'RAB Prices Long'!$E:$E,'All Prices combined'!$G539)))),2)</f>
        <v>196.25</v>
      </c>
      <c r="AD539" s="2">
        <f>ROUND(IF($B539="Annuity",SUMIFS('Annuity Prices'!AG:AG,'Annuity Prices'!$B:$B,$D539,'Annuity Prices'!$E:$E,$G539),IF($B539="RAB Short",SUMIFS('RAB Prices Short'!AG:AG,'RAB Prices Short'!$B:$B,'All Prices combined'!$D539,'RAB Prices Short'!$E:$E,'All Prices combined'!$G539),IF($B539="RAB Long",SUMIFS('RAB Prices Long'!AG:AG,'RAB Prices Long'!$B:$B,'All Prices combined'!$D539,'RAB Prices Long'!$E:$E,'All Prices combined'!$G539)))),2)</f>
        <v>201.15</v>
      </c>
      <c r="AE539" s="2">
        <f>ROUND(IF($B539="Annuity",SUMIFS('Annuity Prices'!AH:AH,'Annuity Prices'!$B:$B,$D539,'Annuity Prices'!$E:$E,$G539),IF($B539="RAB Short",SUMIFS('RAB Prices Short'!AH:AH,'RAB Prices Short'!$B:$B,'All Prices combined'!$D539,'RAB Prices Short'!$E:$E,'All Prices combined'!$G539),IF($B539="RAB Long",SUMIFS('RAB Prices Long'!AH:AH,'RAB Prices Long'!$B:$B,'All Prices combined'!$D539,'RAB Prices Long'!$E:$E,'All Prices combined'!$G539)))),2)</f>
        <v>206.18</v>
      </c>
      <c r="AF539" s="2">
        <f>ROUND(IF($B539="Annuity",SUMIFS('Annuity Prices'!AI:AI,'Annuity Prices'!$B:$B,$D539,'Annuity Prices'!$E:$E,$G539),IF($B539="RAB Short",SUMIFS('RAB Prices Short'!AI:AI,'RAB Prices Short'!$B:$B,'All Prices combined'!$D539,'RAB Prices Short'!$E:$E,'All Prices combined'!$G539),IF($B539="RAB Long",SUMIFS('RAB Prices Long'!AI:AI,'RAB Prices Long'!$B:$B,'All Prices combined'!$D539,'RAB Prices Long'!$E:$E,'All Prices combined'!$G539)))),2)</f>
        <v>211.34</v>
      </c>
      <c r="AG539" s="2">
        <f>ROUND(IF($B539="Annuity",SUMIFS('Annuity Prices'!AJ:AJ,'Annuity Prices'!$B:$B,$D539,'Annuity Prices'!$E:$E,$G539),IF($B539="RAB Short",SUMIFS('RAB Prices Short'!AJ:AJ,'RAB Prices Short'!$B:$B,'All Prices combined'!$D539,'RAB Prices Short'!$E:$E,'All Prices combined'!$G539),IF($B539="RAB Long",SUMIFS('RAB Prices Long'!AJ:AJ,'RAB Prices Long'!$B:$B,'All Prices combined'!$D539,'RAB Prices Long'!$E:$E,'All Prices combined'!$G539)))),2)</f>
        <v>217.11</v>
      </c>
      <c r="AH539" s="2">
        <f>ROUND(IF($B539="Annuity",SUMIFS('Annuity Prices'!AK:AK,'Annuity Prices'!$B:$B,$D539,'Annuity Prices'!$E:$E,$G539),IF($B539="RAB Short",SUMIFS('RAB Prices Short'!AK:AK,'RAB Prices Short'!$B:$B,'All Prices combined'!$D539,'RAB Prices Short'!$E:$E,'All Prices combined'!$G539),IF($B539="RAB Long",SUMIFS('RAB Prices Long'!AK:AK,'RAB Prices Long'!$B:$B,'All Prices combined'!$D539,'RAB Prices Long'!$E:$E,'All Prices combined'!$G539)))),2)</f>
        <v>222.54</v>
      </c>
      <c r="AI539" s="2">
        <f>ROUND(IF($B539="Annuity",SUMIFS('Annuity Prices'!AL:AL,'Annuity Prices'!$B:$B,$D539,'Annuity Prices'!$E:$E,$G539),IF($B539="RAB Short",SUMIFS('RAB Prices Short'!AL:AL,'RAB Prices Short'!$B:$B,'All Prices combined'!$D539,'RAB Prices Short'!$E:$E,'All Prices combined'!$G539),IF($B539="RAB Long",SUMIFS('RAB Prices Long'!AL:AL,'RAB Prices Long'!$B:$B,'All Prices combined'!$D539,'RAB Prices Long'!$E:$E,'All Prices combined'!$G539)))),2)</f>
        <v>228.1</v>
      </c>
      <c r="AJ539" s="2">
        <f>ROUND(IF($B539="Annuity",SUMIFS('Annuity Prices'!AM:AM,'Annuity Prices'!$B:$B,$D539,'Annuity Prices'!$E:$E,$G539),IF($B539="RAB Short",SUMIFS('RAB Prices Short'!AM:AM,'RAB Prices Short'!$B:$B,'All Prices combined'!$D539,'RAB Prices Short'!$E:$E,'All Prices combined'!$G539),IF($B539="RAB Long",SUMIFS('RAB Prices Long'!AM:AM,'RAB Prices Long'!$B:$B,'All Prices combined'!$D539,'RAB Prices Long'!$E:$E,'All Prices combined'!$G539)))),2)</f>
        <v>233.8</v>
      </c>
      <c r="AK539" s="2">
        <f>ROUND(IF($B539="Annuity",SUMIFS('Annuity Prices'!AN:AN,'Annuity Prices'!$B:$B,$D539,'Annuity Prices'!$E:$E,$G539),IF($B539="RAB Short",SUMIFS('RAB Prices Short'!AN:AN,'RAB Prices Short'!$B:$B,'All Prices combined'!$D539,'RAB Prices Short'!$E:$E,'All Prices combined'!$G539),IF($B539="RAB Long",SUMIFS('RAB Prices Long'!AN:AN,'RAB Prices Long'!$B:$B,'All Prices combined'!$D539,'RAB Prices Long'!$E:$E,'All Prices combined'!$G539)))),2)</f>
        <v>241.26</v>
      </c>
      <c r="AL539" s="2">
        <f>ROUND(IF($B539="Annuity",SUMIFS('Annuity Prices'!AO:AO,'Annuity Prices'!$B:$B,$D539,'Annuity Prices'!$E:$E,$G539),IF($B539="RAB Short",SUMIFS('RAB Prices Short'!AO:AO,'RAB Prices Short'!$B:$B,'All Prices combined'!$D539,'RAB Prices Short'!$E:$E,'All Prices combined'!$G539),IF($B539="RAB Long",SUMIFS('RAB Prices Long'!AO:AO,'RAB Prices Long'!$B:$B,'All Prices combined'!$D539,'RAB Prices Long'!$E:$E,'All Prices combined'!$G539)))),2)</f>
        <v>247.29</v>
      </c>
      <c r="AM539" s="2">
        <f>ROUND(IF($B539="Annuity",SUMIFS('Annuity Prices'!AP:AP,'Annuity Prices'!$B:$B,$D539,'Annuity Prices'!$E:$E,$G539),IF($B539="RAB Short",SUMIFS('RAB Prices Short'!AP:AP,'RAB Prices Short'!$B:$B,'All Prices combined'!$D539,'RAB Prices Short'!$E:$E,'All Prices combined'!$G539),IF($B539="RAB Long",SUMIFS('RAB Prices Long'!AP:AP,'RAB Prices Long'!$B:$B,'All Prices combined'!$D539,'RAB Prices Long'!$E:$E,'All Prices combined'!$G539)))),2)</f>
        <v>253.47</v>
      </c>
      <c r="AN539" s="2">
        <f>ROUND(IF($B539="Annuity",SUMIFS('Annuity Prices'!AQ:AQ,'Annuity Prices'!$B:$B,$D539,'Annuity Prices'!$E:$E,$G539),IF($B539="RAB Short",SUMIFS('RAB Prices Short'!AQ:AQ,'RAB Prices Short'!$B:$B,'All Prices combined'!$D539,'RAB Prices Short'!$E:$E,'All Prices combined'!$G539),IF($B539="RAB Long",SUMIFS('RAB Prices Long'!AQ:AQ,'RAB Prices Long'!$B:$B,'All Prices combined'!$D539,'RAB Prices Long'!$E:$E,'All Prices combined'!$G539)))),2)</f>
        <v>259.81</v>
      </c>
      <c r="AO539" s="2">
        <f>ROUND(IF($B539="Annuity",SUMIFS('Annuity Prices'!AR:AR,'Annuity Prices'!$B:$B,$D539,'Annuity Prices'!$E:$E,$G539),IF($B539="RAB Short",SUMIFS('RAB Prices Short'!AR:AR,'RAB Prices Short'!$B:$B,'All Prices combined'!$D539,'RAB Prices Short'!$E:$E,'All Prices combined'!$G539),IF($B539="RAB Long",SUMIFS('RAB Prices Long'!AR:AR,'RAB Prices Long'!$B:$B,'All Prices combined'!$D539,'RAB Prices Long'!$E:$E,'All Prices combined'!$G539)))),2)</f>
        <v>0</v>
      </c>
      <c r="AP539" s="2">
        <f>ROUND(IF($B539="Annuity",SUMIFS('Annuity Prices'!AS:AS,'Annuity Prices'!$B:$B,$D539,'Annuity Prices'!$E:$E,$G539),IF($B539="RAB Short",SUMIFS('RAB Prices Short'!AS:AS,'RAB Prices Short'!$B:$B,'All Prices combined'!$D539,'RAB Prices Short'!$E:$E,'All Prices combined'!$G539),IF($B539="RAB Long",SUMIFS('RAB Prices Long'!AS:AS,'RAB Prices Long'!$B:$B,'All Prices combined'!$D539,'RAB Prices Long'!$E:$E,'All Prices combined'!$G539)))),2)</f>
        <v>0</v>
      </c>
      <c r="AQ539" s="2">
        <f>ROUND(IF($B539="Annuity",SUMIFS('Annuity Prices'!AT:AT,'Annuity Prices'!$B:$B,$D539,'Annuity Prices'!$E:$E,$G539),IF($B539="RAB Short",SUMIFS('RAB Prices Short'!AT:AT,'RAB Prices Short'!$B:$B,'All Prices combined'!$D539,'RAB Prices Short'!$E:$E,'All Prices combined'!$G539),IF($B539="RAB Long",SUMIFS('RAB Prices Long'!AT:AT,'RAB Prices Long'!$B:$B,'All Prices combined'!$D539,'RAB Prices Long'!$E:$E,'All Prices combined'!$G539)))),2)</f>
        <v>68.33</v>
      </c>
      <c r="AR539" s="2">
        <f>ROUND(IF($B539="Annuity",SUMIFS('Annuity Prices'!AU:AU,'Annuity Prices'!$B:$B,$D539,'Annuity Prices'!$E:$E,$G539),IF($B539="RAB Short",SUMIFS('RAB Prices Short'!AU:AU,'RAB Prices Short'!$B:$B,'All Prices combined'!$D539,'RAB Prices Short'!$E:$E,'All Prices combined'!$G539),IF($B539="RAB Long",SUMIFS('RAB Prices Long'!AU:AU,'RAB Prices Long'!$B:$B,'All Prices combined'!$D539,'RAB Prices Long'!$E:$E,'All Prices combined'!$G539)))),2)</f>
        <v>74.55</v>
      </c>
      <c r="AS539" s="2">
        <f>ROUND(IF($B539="Annuity",SUMIFS('Annuity Prices'!AV:AV,'Annuity Prices'!$B:$B,$D539,'Annuity Prices'!$E:$E,$G539),IF($B539="RAB Short",SUMIFS('RAB Prices Short'!AV:AV,'RAB Prices Short'!$B:$B,'All Prices combined'!$D539,'RAB Prices Short'!$E:$E,'All Prices combined'!$G539),IF($B539="RAB Long",SUMIFS('RAB Prices Long'!AV:AV,'RAB Prices Long'!$B:$B,'All Prices combined'!$D539,'RAB Prices Long'!$E:$E,'All Prices combined'!$G539)))),2)</f>
        <v>79.540000000000006</v>
      </c>
      <c r="AT539" s="2">
        <f>ROUND(IF($B539="Annuity",SUMIFS('Annuity Prices'!AW:AW,'Annuity Prices'!$B:$B,$D539,'Annuity Prices'!$E:$E,$G539),IF($B539="RAB Short",SUMIFS('RAB Prices Short'!AW:AW,'RAB Prices Short'!$B:$B,'All Prices combined'!$D539,'RAB Prices Short'!$E:$E,'All Prices combined'!$G539),IF($B539="RAB Long",SUMIFS('RAB Prices Long'!AW:AW,'RAB Prices Long'!$B:$B,'All Prices combined'!$D539,'RAB Prices Long'!$E:$E,'All Prices combined'!$G539)))),2)</f>
        <v>84.17</v>
      </c>
      <c r="AU539" s="2">
        <f>ROUND(IF($B539="Annuity",SUMIFS('Annuity Prices'!AX:AX,'Annuity Prices'!$B:$B,$D539,'Annuity Prices'!$E:$E,$G539),IF($B539="RAB Short",SUMIFS('RAB Prices Short'!AX:AX,'RAB Prices Short'!$B:$B,'All Prices combined'!$D539,'RAB Prices Short'!$E:$E,'All Prices combined'!$G539),IF($B539="RAB Long",SUMIFS('RAB Prices Long'!AX:AX,'RAB Prices Long'!$B:$B,'All Prices combined'!$D539,'RAB Prices Long'!$E:$E,'All Prices combined'!$G539)))),2)</f>
        <v>89.62</v>
      </c>
      <c r="AV539" s="2">
        <f>ROUND(IF($B539="Annuity",SUMIFS('Annuity Prices'!AY:AY,'Annuity Prices'!$B:$B,$D539,'Annuity Prices'!$E:$E,$G539),IF($B539="RAB Short",SUMIFS('RAB Prices Short'!AY:AY,'RAB Prices Short'!$B:$B,'All Prices combined'!$D539,'RAB Prices Short'!$E:$E,'All Prices combined'!$G539),IF($B539="RAB Long",SUMIFS('RAB Prices Long'!AY:AY,'RAB Prices Long'!$B:$B,'All Prices combined'!$D539,'RAB Prices Long'!$E:$E,'All Prices combined'!$G539)))),2)</f>
        <v>95.31</v>
      </c>
      <c r="AW539" s="2">
        <f>ROUND(IF($B539="Annuity",SUMIFS('Annuity Prices'!AZ:AZ,'Annuity Prices'!$B:$B,$D539,'Annuity Prices'!$E:$E,$G539),IF($B539="RAB Short",SUMIFS('RAB Prices Short'!AZ:AZ,'RAB Prices Short'!$B:$B,'All Prices combined'!$D539,'RAB Prices Short'!$E:$E,'All Prices combined'!$G539),IF($B539="RAB Long",SUMIFS('RAB Prices Long'!AZ:AZ,'RAB Prices Long'!$B:$B,'All Prices combined'!$D539,'RAB Prices Long'!$E:$E,'All Prices combined'!$G539)))),2)</f>
        <v>101.26</v>
      </c>
      <c r="AX539" s="2">
        <f>ROUND(IF($B539="Annuity",SUMIFS('Annuity Prices'!BA:BA,'Annuity Prices'!$B:$B,$D539,'Annuity Prices'!$E:$E,$G539),IF($B539="RAB Short",SUMIFS('RAB Prices Short'!BA:BA,'RAB Prices Short'!$B:$B,'All Prices combined'!$D539,'RAB Prices Short'!$E:$E,'All Prices combined'!$G539),IF($B539="RAB Long",SUMIFS('RAB Prices Long'!BA:BA,'RAB Prices Long'!$B:$B,'All Prices combined'!$D539,'RAB Prices Long'!$E:$E,'All Prices combined'!$G539)))),2)</f>
        <v>107.07</v>
      </c>
      <c r="AY539" s="2">
        <f>ROUND(IF($B539="Annuity",SUMIFS('Annuity Prices'!BB:BB,'Annuity Prices'!$B:$B,$D539,'Annuity Prices'!$E:$E,$G539),IF($B539="RAB Short",SUMIFS('RAB Prices Short'!BB:BB,'RAB Prices Short'!$B:$B,'All Prices combined'!$D539,'RAB Prices Short'!$E:$E,'All Prices combined'!$G539),IF($B539="RAB Long",SUMIFS('RAB Prices Long'!BB:BB,'RAB Prices Long'!$B:$B,'All Prices combined'!$D539,'RAB Prices Long'!$E:$E,'All Prices combined'!$G539)))),2)</f>
        <v>113.55</v>
      </c>
      <c r="AZ539" s="2">
        <f>ROUND(IF($B539="Annuity",SUMIFS('Annuity Prices'!BC:BC,'Annuity Prices'!$B:$B,$D539,'Annuity Prices'!$E:$E,$G539),IF($B539="RAB Short",SUMIFS('RAB Prices Short'!BC:BC,'RAB Prices Short'!$B:$B,'All Prices combined'!$D539,'RAB Prices Short'!$E:$E,'All Prices combined'!$G539),IF($B539="RAB Long",SUMIFS('RAB Prices Long'!BC:BC,'RAB Prices Long'!$B:$B,'All Prices combined'!$D539,'RAB Prices Long'!$E:$E,'All Prices combined'!$G539)))),2)</f>
        <v>120.3</v>
      </c>
      <c r="BA539" s="2">
        <f>ROUND(IF($B539="Annuity",SUMIFS('Annuity Prices'!BD:BD,'Annuity Prices'!$B:$B,$D539,'Annuity Prices'!$E:$E,$G539),IF($B539="RAB Short",SUMIFS('RAB Prices Short'!BD:BD,'RAB Prices Short'!$B:$B,'All Prices combined'!$D539,'RAB Prices Short'!$E:$E,'All Prices combined'!$G539),IF($B539="RAB Long",SUMIFS('RAB Prices Long'!BD:BD,'RAB Prices Long'!$B:$B,'All Prices combined'!$D539,'RAB Prices Long'!$E:$E,'All Prices combined'!$G539)))),2)</f>
        <v>126.58</v>
      </c>
      <c r="BB539" s="2">
        <f>ROUND(IF($B539="Annuity",SUMIFS('Annuity Prices'!BE:BE,'Annuity Prices'!$B:$B,$D539,'Annuity Prices'!$E:$E,$G539),IF($B539="RAB Short",SUMIFS('RAB Prices Short'!BE:BE,'RAB Prices Short'!$B:$B,'All Prices combined'!$D539,'RAB Prices Short'!$E:$E,'All Prices combined'!$G539),IF($B539="RAB Long",SUMIFS('RAB Prices Long'!BE:BE,'RAB Prices Long'!$B:$B,'All Prices combined'!$D539,'RAB Prices Long'!$E:$E,'All Prices combined'!$G539)))),2)</f>
        <v>133.38999999999999</v>
      </c>
      <c r="BC539" s="2">
        <f>ROUND(IF($B539="Annuity",SUMIFS('Annuity Prices'!BF:BF,'Annuity Prices'!$B:$B,$D539,'Annuity Prices'!$E:$E,$G539),IF($B539="RAB Short",SUMIFS('RAB Prices Short'!BF:BF,'RAB Prices Short'!$B:$B,'All Prices combined'!$D539,'RAB Prices Short'!$E:$E,'All Prices combined'!$G539),IF($B539="RAB Long",SUMIFS('RAB Prices Long'!BF:BF,'RAB Prices Long'!$B:$B,'All Prices combined'!$D539,'RAB Prices Long'!$E:$E,'All Prices combined'!$G539)))),2)</f>
        <v>141.03</v>
      </c>
      <c r="BD539" s="2">
        <f>ROUND(IF($B539="Annuity",SUMIFS('Annuity Prices'!BG:BG,'Annuity Prices'!$B:$B,$D539,'Annuity Prices'!$E:$E,$G539),IF($B539="RAB Short",SUMIFS('RAB Prices Short'!BG:BG,'RAB Prices Short'!$B:$B,'All Prices combined'!$D539,'RAB Prices Short'!$E:$E,'All Prices combined'!$G539),IF($B539="RAB Long",SUMIFS('RAB Prices Long'!BG:BG,'RAB Prices Long'!$B:$B,'All Prices combined'!$D539,'RAB Prices Long'!$E:$E,'All Prices combined'!$G539)))),2)</f>
        <v>149</v>
      </c>
      <c r="BE539" s="2">
        <f>ROUND(IF($B539="Annuity",SUMIFS('Annuity Prices'!BH:BH,'Annuity Prices'!$B:$B,$D539,'Annuity Prices'!$E:$E,$G539),IF($B539="RAB Short",SUMIFS('RAB Prices Short'!BH:BH,'RAB Prices Short'!$B:$B,'All Prices combined'!$D539,'RAB Prices Short'!$E:$E,'All Prices combined'!$G539),IF($B539="RAB Long",SUMIFS('RAB Prices Long'!BH:BH,'RAB Prices Long'!$B:$B,'All Prices combined'!$D539,'RAB Prices Long'!$E:$E,'All Prices combined'!$G539)))),2)</f>
        <v>154.56</v>
      </c>
      <c r="BF539" s="2">
        <f>ROUND(IF($B539="Annuity",SUMIFS('Annuity Prices'!BI:BI,'Annuity Prices'!$B:$B,$D539,'Annuity Prices'!$E:$E,$G539),IF($B539="RAB Short",SUMIFS('RAB Prices Short'!BI:BI,'RAB Prices Short'!$B:$B,'All Prices combined'!$D539,'RAB Prices Short'!$E:$E,'All Prices combined'!$G539),IF($B539="RAB Long",SUMIFS('RAB Prices Long'!BI:BI,'RAB Prices Long'!$B:$B,'All Prices combined'!$D539,'RAB Prices Long'!$E:$E,'All Prices combined'!$G539)))),2)</f>
        <v>162.74</v>
      </c>
      <c r="BG539" s="2">
        <f>ROUND(IF($B539="Annuity",SUMIFS('Annuity Prices'!BJ:BJ,'Annuity Prices'!$B:$B,$D539,'Annuity Prices'!$E:$E,$G539),IF($B539="RAB Short",SUMIFS('RAB Prices Short'!BJ:BJ,'RAB Prices Short'!$B:$B,'All Prices combined'!$D539,'RAB Prices Short'!$E:$E,'All Prices combined'!$G539),IF($B539="RAB Long",SUMIFS('RAB Prices Long'!BJ:BJ,'RAB Prices Long'!$B:$B,'All Prices combined'!$D539,'RAB Prices Long'!$E:$E,'All Prices combined'!$G539)))),2)</f>
        <v>171.67</v>
      </c>
      <c r="BH539" s="2">
        <f>ROUND(IF($B539="Annuity",SUMIFS('Annuity Prices'!BK:BK,'Annuity Prices'!$B:$B,$D539,'Annuity Prices'!$E:$E,$G539),IF($B539="RAB Short",SUMIFS('RAB Prices Short'!BK:BK,'RAB Prices Short'!$B:$B,'All Prices combined'!$D539,'RAB Prices Short'!$E:$E,'All Prices combined'!$G539),IF($B539="RAB Long",SUMIFS('RAB Prices Long'!BK:BK,'RAB Prices Long'!$B:$B,'All Prices combined'!$D539,'RAB Prices Long'!$E:$E,'All Prices combined'!$G539)))),2)</f>
        <v>180.2</v>
      </c>
      <c r="BI539" s="2">
        <f>ROUND(IF($B539="Annuity",SUMIFS('Annuity Prices'!BL:BL,'Annuity Prices'!$B:$B,$D539,'Annuity Prices'!$E:$E,$G539),IF($B539="RAB Short",SUMIFS('RAB Prices Short'!BL:BL,'RAB Prices Short'!$B:$B,'All Prices combined'!$D539,'RAB Prices Short'!$E:$E,'All Prices combined'!$G539),IF($B539="RAB Long",SUMIFS('RAB Prices Long'!BL:BL,'RAB Prices Long'!$B:$B,'All Prices combined'!$D539,'RAB Prices Long'!$E:$E,'All Prices combined'!$G539)))),2)</f>
        <v>184.71</v>
      </c>
      <c r="BJ539" s="2">
        <f>ROUND(IF($B539="Annuity",SUMIFS('Annuity Prices'!BM:BM,'Annuity Prices'!$B:$B,$D539,'Annuity Prices'!$E:$E,$G539),IF($B539="RAB Short",SUMIFS('RAB Prices Short'!BM:BM,'RAB Prices Short'!$B:$B,'All Prices combined'!$D539,'RAB Prices Short'!$E:$E,'All Prices combined'!$G539),IF($B539="RAB Long",SUMIFS('RAB Prices Long'!BM:BM,'RAB Prices Long'!$B:$B,'All Prices combined'!$D539,'RAB Prices Long'!$E:$E,'All Prices combined'!$G539)))),2)</f>
        <v>194.28</v>
      </c>
      <c r="BK539" s="2">
        <f>ROUND(IF($B539="Annuity",SUMIFS('Annuity Prices'!BN:BN,'Annuity Prices'!$B:$B,$D539,'Annuity Prices'!$E:$E,$G539),IF($B539="RAB Short",SUMIFS('RAB Prices Short'!BN:BN,'RAB Prices Short'!$B:$B,'All Prices combined'!$D539,'RAB Prices Short'!$E:$E,'All Prices combined'!$G539),IF($B539="RAB Long",SUMIFS('RAB Prices Long'!BN:BN,'RAB Prices Long'!$B:$B,'All Prices combined'!$D539,'RAB Prices Long'!$E:$E,'All Prices combined'!$G539)))),2)</f>
        <v>201.15</v>
      </c>
      <c r="BL539" s="2">
        <f>ROUND(IF($B539="Annuity",SUMIFS('Annuity Prices'!BO:BO,'Annuity Prices'!$B:$B,$D539,'Annuity Prices'!$E:$E,$G539),IF($B539="RAB Short",SUMIFS('RAB Prices Short'!BO:BO,'RAB Prices Short'!$B:$B,'All Prices combined'!$D539,'RAB Prices Short'!$E:$E,'All Prices combined'!$G539),IF($B539="RAB Long",SUMIFS('RAB Prices Long'!BO:BO,'RAB Prices Long'!$B:$B,'All Prices combined'!$D539,'RAB Prices Long'!$E:$E,'All Prices combined'!$G539)))),2)</f>
        <v>206.18</v>
      </c>
      <c r="BM539" s="2">
        <f>ROUND(IF($B539="Annuity",SUMIFS('Annuity Prices'!BP:BP,'Annuity Prices'!$B:$B,$D539,'Annuity Prices'!$E:$E,$G539),IF($B539="RAB Short",SUMIFS('RAB Prices Short'!BP:BP,'RAB Prices Short'!$B:$B,'All Prices combined'!$D539,'RAB Prices Short'!$E:$E,'All Prices combined'!$G539),IF($B539="RAB Long",SUMIFS('RAB Prices Long'!BP:BP,'RAB Prices Long'!$B:$B,'All Prices combined'!$D539,'RAB Prices Long'!$E:$E,'All Prices combined'!$G539)))),2)</f>
        <v>211.34</v>
      </c>
      <c r="BN539" s="2">
        <f>ROUND(IF($B539="Annuity",SUMIFS('Annuity Prices'!BQ:BQ,'Annuity Prices'!$B:$B,$D539,'Annuity Prices'!$E:$E,$G539),IF($B539="RAB Short",SUMIFS('RAB Prices Short'!BQ:BQ,'RAB Prices Short'!$B:$B,'All Prices combined'!$D539,'RAB Prices Short'!$E:$E,'All Prices combined'!$G539),IF($B539="RAB Long",SUMIFS('RAB Prices Long'!BQ:BQ,'RAB Prices Long'!$B:$B,'All Prices combined'!$D539,'RAB Prices Long'!$E:$E,'All Prices combined'!$G539)))),2)</f>
        <v>217.11</v>
      </c>
      <c r="BO539" s="2">
        <f>ROUND(IF($B539="Annuity",SUMIFS('Annuity Prices'!BR:BR,'Annuity Prices'!$B:$B,$D539,'Annuity Prices'!$E:$E,$G539),IF($B539="RAB Short",SUMIFS('RAB Prices Short'!BR:BR,'RAB Prices Short'!$B:$B,'All Prices combined'!$D539,'RAB Prices Short'!$E:$E,'All Prices combined'!$G539),IF($B539="RAB Long",SUMIFS('RAB Prices Long'!BR:BR,'RAB Prices Long'!$B:$B,'All Prices combined'!$D539,'RAB Prices Long'!$E:$E,'All Prices combined'!$G539)))),2)</f>
        <v>222.54</v>
      </c>
      <c r="BP539" s="2">
        <f>ROUND(IF($B539="Annuity",SUMIFS('Annuity Prices'!BS:BS,'Annuity Prices'!$B:$B,$D539,'Annuity Prices'!$E:$E,$G539),IF($B539="RAB Short",SUMIFS('RAB Prices Short'!BS:BS,'RAB Prices Short'!$B:$B,'All Prices combined'!$D539,'RAB Prices Short'!$E:$E,'All Prices combined'!$G539),IF($B539="RAB Long",SUMIFS('RAB Prices Long'!BS:BS,'RAB Prices Long'!$B:$B,'All Prices combined'!$D539,'RAB Prices Long'!$E:$E,'All Prices combined'!$G539)))),2)</f>
        <v>228.1</v>
      </c>
      <c r="BQ539" s="2">
        <f>ROUND(IF($B539="Annuity",SUMIFS('Annuity Prices'!BT:BT,'Annuity Prices'!$B:$B,$D539,'Annuity Prices'!$E:$E,$G539),IF($B539="RAB Short",SUMIFS('RAB Prices Short'!BT:BT,'RAB Prices Short'!$B:$B,'All Prices combined'!$D539,'RAB Prices Short'!$E:$E,'All Prices combined'!$G539),IF($B539="RAB Long",SUMIFS('RAB Prices Long'!BT:BT,'RAB Prices Long'!$B:$B,'All Prices combined'!$D539,'RAB Prices Long'!$E:$E,'All Prices combined'!$G539)))),2)</f>
        <v>233.8</v>
      </c>
      <c r="BR539" s="2">
        <f>ROUND(IF($B539="Annuity",SUMIFS('Annuity Prices'!BU:BU,'Annuity Prices'!$B:$B,$D539,'Annuity Prices'!$E:$E,$G539),IF($B539="RAB Short",SUMIFS('RAB Prices Short'!BU:BU,'RAB Prices Short'!$B:$B,'All Prices combined'!$D539,'RAB Prices Short'!$E:$E,'All Prices combined'!$G539),IF($B539="RAB Long",SUMIFS('RAB Prices Long'!BU:BU,'RAB Prices Long'!$B:$B,'All Prices combined'!$D539,'RAB Prices Long'!$E:$E,'All Prices combined'!$G539)))),2)</f>
        <v>241.26</v>
      </c>
      <c r="BS539" s="2">
        <f>ROUND(IF($B539="Annuity",SUMIFS('Annuity Prices'!BV:BV,'Annuity Prices'!$B:$B,$D539,'Annuity Prices'!$E:$E,$G539),IF($B539="RAB Short",SUMIFS('RAB Prices Short'!BV:BV,'RAB Prices Short'!$B:$B,'All Prices combined'!$D539,'RAB Prices Short'!$E:$E,'All Prices combined'!$G539),IF($B539="RAB Long",SUMIFS('RAB Prices Long'!BV:BV,'RAB Prices Long'!$B:$B,'All Prices combined'!$D539,'RAB Prices Long'!$E:$E,'All Prices combined'!$G539)))),2)</f>
        <v>247.29</v>
      </c>
      <c r="BT539" s="2">
        <f>ROUND(IF($B539="Annuity",SUMIFS('Annuity Prices'!BW:BW,'Annuity Prices'!$B:$B,$D539,'Annuity Prices'!$E:$E,$G539),IF($B539="RAB Short",SUMIFS('RAB Prices Short'!BW:BW,'RAB Prices Short'!$B:$B,'All Prices combined'!$D539,'RAB Prices Short'!$E:$E,'All Prices combined'!$G539),IF($B539="RAB Long",SUMIFS('RAB Prices Long'!BW:BW,'RAB Prices Long'!$B:$B,'All Prices combined'!$D539,'RAB Prices Long'!$E:$E,'All Prices combined'!$G539)))),2)</f>
        <v>253.47</v>
      </c>
      <c r="BU539" s="2">
        <f>ROUND(IF($B539="Annuity",SUMIFS('Annuity Prices'!BX:BX,'Annuity Prices'!$B:$B,$D539,'Annuity Prices'!$E:$E,$G539),IF($B539="RAB Short",SUMIFS('RAB Prices Short'!BX:BX,'RAB Prices Short'!$B:$B,'All Prices combined'!$D539,'RAB Prices Short'!$E:$E,'All Prices combined'!$G539),IF($B539="RAB Long",SUMIFS('RAB Prices Long'!BX:BX,'RAB Prices Long'!$B:$B,'All Prices combined'!$D539,'RAB Prices Long'!$E:$E,'All Prices combined'!$G539)))),2)</f>
        <v>259.81</v>
      </c>
    </row>
    <row r="540" spans="2:73" x14ac:dyDescent="0.25">
      <c r="B540" t="s">
        <v>45</v>
      </c>
      <c r="C540">
        <v>29</v>
      </c>
      <c r="D540" t="s">
        <v>207</v>
      </c>
      <c r="E540" t="s">
        <v>208</v>
      </c>
      <c r="F540">
        <v>29</v>
      </c>
      <c r="G540" t="s">
        <v>43</v>
      </c>
      <c r="I540" s="2">
        <f>ROUND(IF($B540="Annuity",SUMIFS('Annuity Prices'!L:L,'Annuity Prices'!$B:$B,$D540,'Annuity Prices'!$E:$E,$G540),IF($B540="RAB Short",SUMIFS('RAB Prices Short'!L:L,'RAB Prices Short'!$B:$B,'All Prices combined'!$D540,'RAB Prices Short'!$E:$E,'All Prices combined'!$G540),IF($B540="RAB Long",SUMIFS('RAB Prices Long'!L:L,'RAB Prices Long'!$B:$B,'All Prices combined'!$D540,'RAB Prices Long'!$E:$E,'All Prices combined'!$G540)))),2)</f>
        <v>0</v>
      </c>
      <c r="J540" s="2">
        <f>ROUND(IF($B540="Annuity",SUMIFS('Annuity Prices'!M:M,'Annuity Prices'!$B:$B,$D540,'Annuity Prices'!$E:$E,$G540),IF($B540="RAB Short",SUMIFS('RAB Prices Short'!M:M,'RAB Prices Short'!$B:$B,'All Prices combined'!$D540,'RAB Prices Short'!$E:$E,'All Prices combined'!$G540),IF($B540="RAB Long",SUMIFS('RAB Prices Long'!M:M,'RAB Prices Long'!$B:$B,'All Prices combined'!$D540,'RAB Prices Long'!$E:$E,'All Prices combined'!$G540)))),2)</f>
        <v>0</v>
      </c>
      <c r="K540" s="2">
        <f>ROUND(IF($B540="Annuity",SUMIFS('Annuity Prices'!N:N,'Annuity Prices'!$B:$B,$D540,'Annuity Prices'!$E:$E,$G540),IF($B540="RAB Short",SUMIFS('RAB Prices Short'!N:N,'RAB Prices Short'!$B:$B,'All Prices combined'!$D540,'RAB Prices Short'!$E:$E,'All Prices combined'!$G540),IF($B540="RAB Long",SUMIFS('RAB Prices Long'!N:N,'RAB Prices Long'!$B:$B,'All Prices combined'!$D540,'RAB Prices Long'!$E:$E,'All Prices combined'!$G540)))),2)</f>
        <v>54.38</v>
      </c>
      <c r="L540" s="2">
        <f>ROUND(IF($B540="Annuity",SUMIFS('Annuity Prices'!O:O,'Annuity Prices'!$B:$B,$D540,'Annuity Prices'!$E:$E,$G540),IF($B540="RAB Short",SUMIFS('RAB Prices Short'!O:O,'RAB Prices Short'!$B:$B,'All Prices combined'!$D540,'RAB Prices Short'!$E:$E,'All Prices combined'!$G540),IF($B540="RAB Long",SUMIFS('RAB Prices Long'!O:O,'RAB Prices Long'!$B:$B,'All Prices combined'!$D540,'RAB Prices Long'!$E:$E,'All Prices combined'!$G540)))),2)</f>
        <v>55.95</v>
      </c>
      <c r="M540" s="2">
        <f>ROUND(IF($B540="Annuity",SUMIFS('Annuity Prices'!P:P,'Annuity Prices'!$B:$B,$D540,'Annuity Prices'!$E:$E,$G540),IF($B540="RAB Short",SUMIFS('RAB Prices Short'!P:P,'RAB Prices Short'!$B:$B,'All Prices combined'!$D540,'RAB Prices Short'!$E:$E,'All Prices combined'!$G540),IF($B540="RAB Long",SUMIFS('RAB Prices Long'!P:P,'RAB Prices Long'!$B:$B,'All Prices combined'!$D540,'RAB Prices Long'!$E:$E,'All Prices combined'!$G540)))),2)</f>
        <v>58.54</v>
      </c>
      <c r="N540" s="2">
        <f>ROUND(IF($B540="Annuity",SUMIFS('Annuity Prices'!Q:Q,'Annuity Prices'!$B:$B,$D540,'Annuity Prices'!$E:$E,$G540),IF($B540="RAB Short",SUMIFS('RAB Prices Short'!Q:Q,'RAB Prices Short'!$B:$B,'All Prices combined'!$D540,'RAB Prices Short'!$E:$E,'All Prices combined'!$G540),IF($B540="RAB Long",SUMIFS('RAB Prices Long'!Q:Q,'RAB Prices Long'!$B:$B,'All Prices combined'!$D540,'RAB Prices Long'!$E:$E,'All Prices combined'!$G540)))),2)</f>
        <v>60</v>
      </c>
      <c r="O540" s="2">
        <f>ROUND(IF($B540="Annuity",SUMIFS('Annuity Prices'!R:R,'Annuity Prices'!$B:$B,$D540,'Annuity Prices'!$E:$E,$G540),IF($B540="RAB Short",SUMIFS('RAB Prices Short'!R:R,'RAB Prices Short'!$B:$B,'All Prices combined'!$D540,'RAB Prices Short'!$E:$E,'All Prices combined'!$G540),IF($B540="RAB Long",SUMIFS('RAB Prices Long'!R:R,'RAB Prices Long'!$B:$B,'All Prices combined'!$D540,'RAB Prices Long'!$E:$E,'All Prices combined'!$G540)))),2)</f>
        <v>61.5</v>
      </c>
      <c r="P540" s="2">
        <f>ROUND(IF($B540="Annuity",SUMIFS('Annuity Prices'!S:S,'Annuity Prices'!$B:$B,$D540,'Annuity Prices'!$E:$E,$G540),IF($B540="RAB Short",SUMIFS('RAB Prices Short'!S:S,'RAB Prices Short'!$B:$B,'All Prices combined'!$D540,'RAB Prices Short'!$E:$E,'All Prices combined'!$G540),IF($B540="RAB Long",SUMIFS('RAB Prices Long'!S:S,'RAB Prices Long'!$B:$B,'All Prices combined'!$D540,'RAB Prices Long'!$E:$E,'All Prices combined'!$G540)))),2)</f>
        <v>63.04</v>
      </c>
      <c r="Q540" s="2">
        <f>ROUND(IF($B540="Annuity",SUMIFS('Annuity Prices'!T:T,'Annuity Prices'!$B:$B,$D540,'Annuity Prices'!$E:$E,$G540),IF($B540="RAB Short",SUMIFS('RAB Prices Short'!T:T,'RAB Prices Short'!$B:$B,'All Prices combined'!$D540,'RAB Prices Short'!$E:$E,'All Prices combined'!$G540),IF($B540="RAB Long",SUMIFS('RAB Prices Long'!T:T,'RAB Prices Long'!$B:$B,'All Prices combined'!$D540,'RAB Prices Long'!$E:$E,'All Prices combined'!$G540)))),2)</f>
        <v>68.25</v>
      </c>
      <c r="R540" s="2">
        <f>ROUND(IF($B540="Annuity",SUMIFS('Annuity Prices'!U:U,'Annuity Prices'!$B:$B,$D540,'Annuity Prices'!$E:$E,$G540),IF($B540="RAB Short",SUMIFS('RAB Prices Short'!U:U,'RAB Prices Short'!$B:$B,'All Prices combined'!$D540,'RAB Prices Short'!$E:$E,'All Prices combined'!$G540),IF($B540="RAB Long",SUMIFS('RAB Prices Long'!U:U,'RAB Prices Long'!$B:$B,'All Prices combined'!$D540,'RAB Prices Long'!$E:$E,'All Prices combined'!$G540)))),2)</f>
        <v>69.959999999999994</v>
      </c>
      <c r="S540" s="2">
        <f>ROUND(IF($B540="Annuity",SUMIFS('Annuity Prices'!V:V,'Annuity Prices'!$B:$B,$D540,'Annuity Prices'!$E:$E,$G540),IF($B540="RAB Short",SUMIFS('RAB Prices Short'!V:V,'RAB Prices Short'!$B:$B,'All Prices combined'!$D540,'RAB Prices Short'!$E:$E,'All Prices combined'!$G540),IF($B540="RAB Long",SUMIFS('RAB Prices Long'!V:V,'RAB Prices Long'!$B:$B,'All Prices combined'!$D540,'RAB Prices Long'!$E:$E,'All Prices combined'!$G540)))),2)</f>
        <v>71.709999999999994</v>
      </c>
      <c r="T540" s="2">
        <f>ROUND(IF($B540="Annuity",SUMIFS('Annuity Prices'!W:W,'Annuity Prices'!$B:$B,$D540,'Annuity Prices'!$E:$E,$G540),IF($B540="RAB Short",SUMIFS('RAB Prices Short'!W:W,'RAB Prices Short'!$B:$B,'All Prices combined'!$D540,'RAB Prices Short'!$E:$E,'All Prices combined'!$G540),IF($B540="RAB Long",SUMIFS('RAB Prices Long'!W:W,'RAB Prices Long'!$B:$B,'All Prices combined'!$D540,'RAB Prices Long'!$E:$E,'All Prices combined'!$G540)))),2)</f>
        <v>73.5</v>
      </c>
      <c r="U540" s="2">
        <f>ROUND(IF($B540="Annuity",SUMIFS('Annuity Prices'!X:X,'Annuity Prices'!$B:$B,$D540,'Annuity Prices'!$E:$E,$G540),IF($B540="RAB Short",SUMIFS('RAB Prices Short'!X:X,'RAB Prices Short'!$B:$B,'All Prices combined'!$D540,'RAB Prices Short'!$E:$E,'All Prices combined'!$G540),IF($B540="RAB Long",SUMIFS('RAB Prices Long'!X:X,'RAB Prices Long'!$B:$B,'All Prices combined'!$D540,'RAB Prices Long'!$E:$E,'All Prices combined'!$G540)))),2)</f>
        <v>79.53</v>
      </c>
      <c r="V540" s="2">
        <f>ROUND(IF($B540="Annuity",SUMIFS('Annuity Prices'!Y:Y,'Annuity Prices'!$B:$B,$D540,'Annuity Prices'!$E:$E,$G540),IF($B540="RAB Short",SUMIFS('RAB Prices Short'!Y:Y,'RAB Prices Short'!$B:$B,'All Prices combined'!$D540,'RAB Prices Short'!$E:$E,'All Prices combined'!$G540),IF($B540="RAB Long",SUMIFS('RAB Prices Long'!Y:Y,'RAB Prices Long'!$B:$B,'All Prices combined'!$D540,'RAB Prices Long'!$E:$E,'All Prices combined'!$G540)))),2)</f>
        <v>81.52</v>
      </c>
      <c r="W540" s="2">
        <f>ROUND(IF($B540="Annuity",SUMIFS('Annuity Prices'!Z:Z,'Annuity Prices'!$B:$B,$D540,'Annuity Prices'!$E:$E,$G540),IF($B540="RAB Short",SUMIFS('RAB Prices Short'!Z:Z,'RAB Prices Short'!$B:$B,'All Prices combined'!$D540,'RAB Prices Short'!$E:$E,'All Prices combined'!$G540),IF($B540="RAB Long",SUMIFS('RAB Prices Long'!Z:Z,'RAB Prices Long'!$B:$B,'All Prices combined'!$D540,'RAB Prices Long'!$E:$E,'All Prices combined'!$G540)))),2)</f>
        <v>83.56</v>
      </c>
      <c r="X540" s="2">
        <f>ROUND(IF($B540="Annuity",SUMIFS('Annuity Prices'!AA:AA,'Annuity Prices'!$B:$B,$D540,'Annuity Prices'!$E:$E,$G540),IF($B540="RAB Short",SUMIFS('RAB Prices Short'!AA:AA,'RAB Prices Short'!$B:$B,'All Prices combined'!$D540,'RAB Prices Short'!$E:$E,'All Prices combined'!$G540),IF($B540="RAB Long",SUMIFS('RAB Prices Long'!AA:AA,'RAB Prices Long'!$B:$B,'All Prices combined'!$D540,'RAB Prices Long'!$E:$E,'All Prices combined'!$G540)))),2)</f>
        <v>85.65</v>
      </c>
      <c r="Y540" s="2">
        <f>ROUND(IF($B540="Annuity",SUMIFS('Annuity Prices'!AB:AB,'Annuity Prices'!$B:$B,$D540,'Annuity Prices'!$E:$E,$G540),IF($B540="RAB Short",SUMIFS('RAB Prices Short'!AB:AB,'RAB Prices Short'!$B:$B,'All Prices combined'!$D540,'RAB Prices Short'!$E:$E,'All Prices combined'!$G540),IF($B540="RAB Long",SUMIFS('RAB Prices Long'!AB:AB,'RAB Prices Long'!$B:$B,'All Prices combined'!$D540,'RAB Prices Long'!$E:$E,'All Prices combined'!$G540)))),2)</f>
        <v>92.63</v>
      </c>
      <c r="Z540" s="2">
        <f>ROUND(IF($B540="Annuity",SUMIFS('Annuity Prices'!AC:AC,'Annuity Prices'!$B:$B,$D540,'Annuity Prices'!$E:$E,$G540),IF($B540="RAB Short",SUMIFS('RAB Prices Short'!AC:AC,'RAB Prices Short'!$B:$B,'All Prices combined'!$D540,'RAB Prices Short'!$E:$E,'All Prices combined'!$G540),IF($B540="RAB Long",SUMIFS('RAB Prices Long'!AC:AC,'RAB Prices Long'!$B:$B,'All Prices combined'!$D540,'RAB Prices Long'!$E:$E,'All Prices combined'!$G540)))),2)</f>
        <v>94.94</v>
      </c>
      <c r="AA540" s="2">
        <f>ROUND(IF($B540="Annuity",SUMIFS('Annuity Prices'!AD:AD,'Annuity Prices'!$B:$B,$D540,'Annuity Prices'!$E:$E,$G540),IF($B540="RAB Short",SUMIFS('RAB Prices Short'!AD:AD,'RAB Prices Short'!$B:$B,'All Prices combined'!$D540,'RAB Prices Short'!$E:$E,'All Prices combined'!$G540),IF($B540="RAB Long",SUMIFS('RAB Prices Long'!AD:AD,'RAB Prices Long'!$B:$B,'All Prices combined'!$D540,'RAB Prices Long'!$E:$E,'All Prices combined'!$G540)))),2)</f>
        <v>97.32</v>
      </c>
      <c r="AB540" s="2">
        <f>ROUND(IF($B540="Annuity",SUMIFS('Annuity Prices'!AE:AE,'Annuity Prices'!$B:$B,$D540,'Annuity Prices'!$E:$E,$G540),IF($B540="RAB Short",SUMIFS('RAB Prices Short'!AE:AE,'RAB Prices Short'!$B:$B,'All Prices combined'!$D540,'RAB Prices Short'!$E:$E,'All Prices combined'!$G540),IF($B540="RAB Long",SUMIFS('RAB Prices Long'!AE:AE,'RAB Prices Long'!$B:$B,'All Prices combined'!$D540,'RAB Prices Long'!$E:$E,'All Prices combined'!$G540)))),2)</f>
        <v>99.75</v>
      </c>
      <c r="AC540" s="2">
        <f>ROUND(IF($B540="Annuity",SUMIFS('Annuity Prices'!AF:AF,'Annuity Prices'!$B:$B,$D540,'Annuity Prices'!$E:$E,$G540),IF($B540="RAB Short",SUMIFS('RAB Prices Short'!AF:AF,'RAB Prices Short'!$B:$B,'All Prices combined'!$D540,'RAB Prices Short'!$E:$E,'All Prices combined'!$G540),IF($B540="RAB Long",SUMIFS('RAB Prices Long'!AF:AF,'RAB Prices Long'!$B:$B,'All Prices combined'!$D540,'RAB Prices Long'!$E:$E,'All Prices combined'!$G540)))),2)</f>
        <v>107.82</v>
      </c>
      <c r="AD540" s="2">
        <f>ROUND(IF($B540="Annuity",SUMIFS('Annuity Prices'!AG:AG,'Annuity Prices'!$B:$B,$D540,'Annuity Prices'!$E:$E,$G540),IF($B540="RAB Short",SUMIFS('RAB Prices Short'!AG:AG,'RAB Prices Short'!$B:$B,'All Prices combined'!$D540,'RAB Prices Short'!$E:$E,'All Prices combined'!$G540),IF($B540="RAB Long",SUMIFS('RAB Prices Long'!AG:AG,'RAB Prices Long'!$B:$B,'All Prices combined'!$D540,'RAB Prices Long'!$E:$E,'All Prices combined'!$G540)))),2)</f>
        <v>110.52</v>
      </c>
      <c r="AE540" s="2">
        <f>ROUND(IF($B540="Annuity",SUMIFS('Annuity Prices'!AH:AH,'Annuity Prices'!$B:$B,$D540,'Annuity Prices'!$E:$E,$G540),IF($B540="RAB Short",SUMIFS('RAB Prices Short'!AH:AH,'RAB Prices Short'!$B:$B,'All Prices combined'!$D540,'RAB Prices Short'!$E:$E,'All Prices combined'!$G540),IF($B540="RAB Long",SUMIFS('RAB Prices Long'!AH:AH,'RAB Prices Long'!$B:$B,'All Prices combined'!$D540,'RAB Prices Long'!$E:$E,'All Prices combined'!$G540)))),2)</f>
        <v>113.28</v>
      </c>
      <c r="AF540" s="2">
        <f>ROUND(IF($B540="Annuity",SUMIFS('Annuity Prices'!AI:AI,'Annuity Prices'!$B:$B,$D540,'Annuity Prices'!$E:$E,$G540),IF($B540="RAB Short",SUMIFS('RAB Prices Short'!AI:AI,'RAB Prices Short'!$B:$B,'All Prices combined'!$D540,'RAB Prices Short'!$E:$E,'All Prices combined'!$G540),IF($B540="RAB Long",SUMIFS('RAB Prices Long'!AI:AI,'RAB Prices Long'!$B:$B,'All Prices combined'!$D540,'RAB Prices Long'!$E:$E,'All Prices combined'!$G540)))),2)</f>
        <v>116.11</v>
      </c>
      <c r="AG540" s="2">
        <f>ROUND(IF($B540="Annuity",SUMIFS('Annuity Prices'!AJ:AJ,'Annuity Prices'!$B:$B,$D540,'Annuity Prices'!$E:$E,$G540),IF($B540="RAB Short",SUMIFS('RAB Prices Short'!AJ:AJ,'RAB Prices Short'!$B:$B,'All Prices combined'!$D540,'RAB Prices Short'!$E:$E,'All Prices combined'!$G540),IF($B540="RAB Long",SUMIFS('RAB Prices Long'!AJ:AJ,'RAB Prices Long'!$B:$B,'All Prices combined'!$D540,'RAB Prices Long'!$E:$E,'All Prices combined'!$G540)))),2)</f>
        <v>125.45</v>
      </c>
      <c r="AH540" s="2">
        <f>ROUND(IF($B540="Annuity",SUMIFS('Annuity Prices'!AK:AK,'Annuity Prices'!$B:$B,$D540,'Annuity Prices'!$E:$E,$G540),IF($B540="RAB Short",SUMIFS('RAB Prices Short'!AK:AK,'RAB Prices Short'!$B:$B,'All Prices combined'!$D540,'RAB Prices Short'!$E:$E,'All Prices combined'!$G540),IF($B540="RAB Long",SUMIFS('RAB Prices Long'!AK:AK,'RAB Prices Long'!$B:$B,'All Prices combined'!$D540,'RAB Prices Long'!$E:$E,'All Prices combined'!$G540)))),2)</f>
        <v>128.59</v>
      </c>
      <c r="AI540" s="2">
        <f>ROUND(IF($B540="Annuity",SUMIFS('Annuity Prices'!AL:AL,'Annuity Prices'!$B:$B,$D540,'Annuity Prices'!$E:$E,$G540),IF($B540="RAB Short",SUMIFS('RAB Prices Short'!AL:AL,'RAB Prices Short'!$B:$B,'All Prices combined'!$D540,'RAB Prices Short'!$E:$E,'All Prices combined'!$G540),IF($B540="RAB Long",SUMIFS('RAB Prices Long'!AL:AL,'RAB Prices Long'!$B:$B,'All Prices combined'!$D540,'RAB Prices Long'!$E:$E,'All Prices combined'!$G540)))),2)</f>
        <v>131.80000000000001</v>
      </c>
      <c r="AJ540" s="2">
        <f>ROUND(IF($B540="Annuity",SUMIFS('Annuity Prices'!AM:AM,'Annuity Prices'!$B:$B,$D540,'Annuity Prices'!$E:$E,$G540),IF($B540="RAB Short",SUMIFS('RAB Prices Short'!AM:AM,'RAB Prices Short'!$B:$B,'All Prices combined'!$D540,'RAB Prices Short'!$E:$E,'All Prices combined'!$G540),IF($B540="RAB Long",SUMIFS('RAB Prices Long'!AM:AM,'RAB Prices Long'!$B:$B,'All Prices combined'!$D540,'RAB Prices Long'!$E:$E,'All Prices combined'!$G540)))),2)</f>
        <v>135.1</v>
      </c>
      <c r="AK540" s="2">
        <f>ROUND(IF($B540="Annuity",SUMIFS('Annuity Prices'!AN:AN,'Annuity Prices'!$B:$B,$D540,'Annuity Prices'!$E:$E,$G540),IF($B540="RAB Short",SUMIFS('RAB Prices Short'!AN:AN,'RAB Prices Short'!$B:$B,'All Prices combined'!$D540,'RAB Prices Short'!$E:$E,'All Prices combined'!$G540),IF($B540="RAB Long",SUMIFS('RAB Prices Long'!AN:AN,'RAB Prices Long'!$B:$B,'All Prices combined'!$D540,'RAB Prices Long'!$E:$E,'All Prices combined'!$G540)))),2)</f>
        <v>145.9</v>
      </c>
      <c r="AL540" s="2">
        <f>ROUND(IF($B540="Annuity",SUMIFS('Annuity Prices'!AO:AO,'Annuity Prices'!$B:$B,$D540,'Annuity Prices'!$E:$E,$G540),IF($B540="RAB Short",SUMIFS('RAB Prices Short'!AO:AO,'RAB Prices Short'!$B:$B,'All Prices combined'!$D540,'RAB Prices Short'!$E:$E,'All Prices combined'!$G540),IF($B540="RAB Long",SUMIFS('RAB Prices Long'!AO:AO,'RAB Prices Long'!$B:$B,'All Prices combined'!$D540,'RAB Prices Long'!$E:$E,'All Prices combined'!$G540)))),2)</f>
        <v>149.54</v>
      </c>
      <c r="AM540" s="2">
        <f>ROUND(IF($B540="Annuity",SUMIFS('Annuity Prices'!AP:AP,'Annuity Prices'!$B:$B,$D540,'Annuity Prices'!$E:$E,$G540),IF($B540="RAB Short",SUMIFS('RAB Prices Short'!AP:AP,'RAB Prices Short'!$B:$B,'All Prices combined'!$D540,'RAB Prices Short'!$E:$E,'All Prices combined'!$G540),IF($B540="RAB Long",SUMIFS('RAB Prices Long'!AP:AP,'RAB Prices Long'!$B:$B,'All Prices combined'!$D540,'RAB Prices Long'!$E:$E,'All Prices combined'!$G540)))),2)</f>
        <v>153.28</v>
      </c>
      <c r="AN540" s="2">
        <f>ROUND(IF($B540="Annuity",SUMIFS('Annuity Prices'!AQ:AQ,'Annuity Prices'!$B:$B,$D540,'Annuity Prices'!$E:$E,$G540),IF($B540="RAB Short",SUMIFS('RAB Prices Short'!AQ:AQ,'RAB Prices Short'!$B:$B,'All Prices combined'!$D540,'RAB Prices Short'!$E:$E,'All Prices combined'!$G540),IF($B540="RAB Long",SUMIFS('RAB Prices Long'!AQ:AQ,'RAB Prices Long'!$B:$B,'All Prices combined'!$D540,'RAB Prices Long'!$E:$E,'All Prices combined'!$G540)))),2)</f>
        <v>157.11000000000001</v>
      </c>
      <c r="AO540" s="2">
        <f>ROUND(IF($B540="Annuity",SUMIFS('Annuity Prices'!AR:AR,'Annuity Prices'!$B:$B,$D540,'Annuity Prices'!$E:$E,$G540),IF($B540="RAB Short",SUMIFS('RAB Prices Short'!AR:AR,'RAB Prices Short'!$B:$B,'All Prices combined'!$D540,'RAB Prices Short'!$E:$E,'All Prices combined'!$G540),IF($B540="RAB Long",SUMIFS('RAB Prices Long'!AR:AR,'RAB Prices Long'!$B:$B,'All Prices combined'!$D540,'RAB Prices Long'!$E:$E,'All Prices combined'!$G540)))),2)</f>
        <v>0</v>
      </c>
      <c r="AP540" s="2">
        <f>ROUND(IF($B540="Annuity",SUMIFS('Annuity Prices'!AS:AS,'Annuity Prices'!$B:$B,$D540,'Annuity Prices'!$E:$E,$G540),IF($B540="RAB Short",SUMIFS('RAB Prices Short'!AS:AS,'RAB Prices Short'!$B:$B,'All Prices combined'!$D540,'RAB Prices Short'!$E:$E,'All Prices combined'!$G540),IF($B540="RAB Long",SUMIFS('RAB Prices Long'!AS:AS,'RAB Prices Long'!$B:$B,'All Prices combined'!$D540,'RAB Prices Long'!$E:$E,'All Prices combined'!$G540)))),2)</f>
        <v>0</v>
      </c>
      <c r="AQ540" s="2">
        <f>ROUND(IF($B540="Annuity",SUMIFS('Annuity Prices'!AT:AT,'Annuity Prices'!$B:$B,$D540,'Annuity Prices'!$E:$E,$G540),IF($B540="RAB Short",SUMIFS('RAB Prices Short'!AT:AT,'RAB Prices Short'!$B:$B,'All Prices combined'!$D540,'RAB Prices Short'!$E:$E,'All Prices combined'!$G540),IF($B540="RAB Long",SUMIFS('RAB Prices Long'!AT:AT,'RAB Prices Long'!$B:$B,'All Prices combined'!$D540,'RAB Prices Long'!$E:$E,'All Prices combined'!$G540)))),2)</f>
        <v>51.08</v>
      </c>
      <c r="AR540" s="2">
        <f>ROUND(IF($B540="Annuity",SUMIFS('Annuity Prices'!AU:AU,'Annuity Prices'!$B:$B,$D540,'Annuity Prices'!$E:$E,$G540),IF($B540="RAB Short",SUMIFS('RAB Prices Short'!AU:AU,'RAB Prices Short'!$B:$B,'All Prices combined'!$D540,'RAB Prices Short'!$E:$E,'All Prices combined'!$G540),IF($B540="RAB Long",SUMIFS('RAB Prices Long'!AU:AU,'RAB Prices Long'!$B:$B,'All Prices combined'!$D540,'RAB Prices Long'!$E:$E,'All Prices combined'!$G540)))),2)</f>
        <v>52.55</v>
      </c>
      <c r="AS540" s="2">
        <f>ROUND(IF($B540="Annuity",SUMIFS('Annuity Prices'!AV:AV,'Annuity Prices'!$B:$B,$D540,'Annuity Prices'!$E:$E,$G540),IF($B540="RAB Short",SUMIFS('RAB Prices Short'!AV:AV,'RAB Prices Short'!$B:$B,'All Prices combined'!$D540,'RAB Prices Short'!$E:$E,'All Prices combined'!$G540),IF($B540="RAB Long",SUMIFS('RAB Prices Long'!AV:AV,'RAB Prices Long'!$B:$B,'All Prices combined'!$D540,'RAB Prices Long'!$E:$E,'All Prices combined'!$G540)))),2)</f>
        <v>54.06</v>
      </c>
      <c r="AT540" s="2">
        <f>ROUND(IF($B540="Annuity",SUMIFS('Annuity Prices'!AW:AW,'Annuity Prices'!$B:$B,$D540,'Annuity Prices'!$E:$E,$G540),IF($B540="RAB Short",SUMIFS('RAB Prices Short'!AW:AW,'RAB Prices Short'!$B:$B,'All Prices combined'!$D540,'RAB Prices Short'!$E:$E,'All Prices combined'!$G540),IF($B540="RAB Long",SUMIFS('RAB Prices Long'!AW:AW,'RAB Prices Long'!$B:$B,'All Prices combined'!$D540,'RAB Prices Long'!$E:$E,'All Prices combined'!$G540)))),2)</f>
        <v>55.62</v>
      </c>
      <c r="AU540" s="2">
        <f>ROUND(IF($B540="Annuity",SUMIFS('Annuity Prices'!AX:AX,'Annuity Prices'!$B:$B,$D540,'Annuity Prices'!$E:$E,$G540),IF($B540="RAB Short",SUMIFS('RAB Prices Short'!AX:AX,'RAB Prices Short'!$B:$B,'All Prices combined'!$D540,'RAB Prices Short'!$E:$E,'All Prices combined'!$G540),IF($B540="RAB Long",SUMIFS('RAB Prices Long'!AX:AX,'RAB Prices Long'!$B:$B,'All Prices combined'!$D540,'RAB Prices Long'!$E:$E,'All Prices combined'!$G540)))),2)</f>
        <v>57.21</v>
      </c>
      <c r="AV540" s="2">
        <f>ROUND(IF($B540="Annuity",SUMIFS('Annuity Prices'!AY:AY,'Annuity Prices'!$B:$B,$D540,'Annuity Prices'!$E:$E,$G540),IF($B540="RAB Short",SUMIFS('RAB Prices Short'!AY:AY,'RAB Prices Short'!$B:$B,'All Prices combined'!$D540,'RAB Prices Short'!$E:$E,'All Prices combined'!$G540),IF($B540="RAB Long",SUMIFS('RAB Prices Long'!AY:AY,'RAB Prices Long'!$B:$B,'All Prices combined'!$D540,'RAB Prices Long'!$E:$E,'All Prices combined'!$G540)))),2)</f>
        <v>58.86</v>
      </c>
      <c r="AW540" s="2">
        <f>ROUND(IF($B540="Annuity",SUMIFS('Annuity Prices'!AZ:AZ,'Annuity Prices'!$B:$B,$D540,'Annuity Prices'!$E:$E,$G540),IF($B540="RAB Short",SUMIFS('RAB Prices Short'!AZ:AZ,'RAB Prices Short'!$B:$B,'All Prices combined'!$D540,'RAB Prices Short'!$E:$E,'All Prices combined'!$G540),IF($B540="RAB Long",SUMIFS('RAB Prices Long'!AZ:AZ,'RAB Prices Long'!$B:$B,'All Prices combined'!$D540,'RAB Prices Long'!$E:$E,'All Prices combined'!$G540)))),2)</f>
        <v>60.56</v>
      </c>
      <c r="AX540" s="2">
        <f>ROUND(IF($B540="Annuity",SUMIFS('Annuity Prices'!BA:BA,'Annuity Prices'!$B:$B,$D540,'Annuity Prices'!$E:$E,$G540),IF($B540="RAB Short",SUMIFS('RAB Prices Short'!BA:BA,'RAB Prices Short'!$B:$B,'All Prices combined'!$D540,'RAB Prices Short'!$E:$E,'All Prices combined'!$G540),IF($B540="RAB Long",SUMIFS('RAB Prices Long'!BA:BA,'RAB Prices Long'!$B:$B,'All Prices combined'!$D540,'RAB Prices Long'!$E:$E,'All Prices combined'!$G540)))),2)</f>
        <v>62.31</v>
      </c>
      <c r="AY540" s="2">
        <f>ROUND(IF($B540="Annuity",SUMIFS('Annuity Prices'!BB:BB,'Annuity Prices'!$B:$B,$D540,'Annuity Prices'!$E:$E,$G540),IF($B540="RAB Short",SUMIFS('RAB Prices Short'!BB:BB,'RAB Prices Short'!$B:$B,'All Prices combined'!$D540,'RAB Prices Short'!$E:$E,'All Prices combined'!$G540),IF($B540="RAB Long",SUMIFS('RAB Prices Long'!BB:BB,'RAB Prices Long'!$B:$B,'All Prices combined'!$D540,'RAB Prices Long'!$E:$E,'All Prices combined'!$G540)))),2)</f>
        <v>64.099999999999994</v>
      </c>
      <c r="AZ540" s="2">
        <f>ROUND(IF($B540="Annuity",SUMIFS('Annuity Prices'!BC:BC,'Annuity Prices'!$B:$B,$D540,'Annuity Prices'!$E:$E,$G540),IF($B540="RAB Short",SUMIFS('RAB Prices Short'!BC:BC,'RAB Prices Short'!$B:$B,'All Prices combined'!$D540,'RAB Prices Short'!$E:$E,'All Prices combined'!$G540),IF($B540="RAB Long",SUMIFS('RAB Prices Long'!BC:BC,'RAB Prices Long'!$B:$B,'All Prices combined'!$D540,'RAB Prices Long'!$E:$E,'All Prices combined'!$G540)))),2)</f>
        <v>65.95</v>
      </c>
      <c r="BA540" s="2">
        <f>ROUND(IF($B540="Annuity",SUMIFS('Annuity Prices'!BD:BD,'Annuity Prices'!$B:$B,$D540,'Annuity Prices'!$E:$E,$G540),IF($B540="RAB Short",SUMIFS('RAB Prices Short'!BD:BD,'RAB Prices Short'!$B:$B,'All Prices combined'!$D540,'RAB Prices Short'!$E:$E,'All Prices combined'!$G540),IF($B540="RAB Long",SUMIFS('RAB Prices Long'!BD:BD,'RAB Prices Long'!$B:$B,'All Prices combined'!$D540,'RAB Prices Long'!$E:$E,'All Prices combined'!$G540)))),2)</f>
        <v>68.61</v>
      </c>
      <c r="BB540" s="2">
        <f>ROUND(IF($B540="Annuity",SUMIFS('Annuity Prices'!BE:BE,'Annuity Prices'!$B:$B,$D540,'Annuity Prices'!$E:$E,$G540),IF($B540="RAB Short",SUMIFS('RAB Prices Short'!BE:BE,'RAB Prices Short'!$B:$B,'All Prices combined'!$D540,'RAB Prices Short'!$E:$E,'All Prices combined'!$G540),IF($B540="RAB Long",SUMIFS('RAB Prices Long'!BE:BE,'RAB Prices Long'!$B:$B,'All Prices combined'!$D540,'RAB Prices Long'!$E:$E,'All Prices combined'!$G540)))),2)</f>
        <v>70.59</v>
      </c>
      <c r="BC540" s="2">
        <f>ROUND(IF($B540="Annuity",SUMIFS('Annuity Prices'!BF:BF,'Annuity Prices'!$B:$B,$D540,'Annuity Prices'!$E:$E,$G540),IF($B540="RAB Short",SUMIFS('RAB Prices Short'!BF:BF,'RAB Prices Short'!$B:$B,'All Prices combined'!$D540,'RAB Prices Short'!$E:$E,'All Prices combined'!$G540),IF($B540="RAB Long",SUMIFS('RAB Prices Long'!BF:BF,'RAB Prices Long'!$B:$B,'All Prices combined'!$D540,'RAB Prices Long'!$E:$E,'All Prices combined'!$G540)))),2)</f>
        <v>72.62</v>
      </c>
      <c r="BD540" s="2">
        <f>ROUND(IF($B540="Annuity",SUMIFS('Annuity Prices'!BG:BG,'Annuity Prices'!$B:$B,$D540,'Annuity Prices'!$E:$E,$G540),IF($B540="RAB Short",SUMIFS('RAB Prices Short'!BG:BG,'RAB Prices Short'!$B:$B,'All Prices combined'!$D540,'RAB Prices Short'!$E:$E,'All Prices combined'!$G540),IF($B540="RAB Long",SUMIFS('RAB Prices Long'!BG:BG,'RAB Prices Long'!$B:$B,'All Prices combined'!$D540,'RAB Prices Long'!$E:$E,'All Prices combined'!$G540)))),2)</f>
        <v>74.709999999999994</v>
      </c>
      <c r="BE540" s="2">
        <f>ROUND(IF($B540="Annuity",SUMIFS('Annuity Prices'!BH:BH,'Annuity Prices'!$B:$B,$D540,'Annuity Prices'!$E:$E,$G540),IF($B540="RAB Short",SUMIFS('RAB Prices Short'!BH:BH,'RAB Prices Short'!$B:$B,'All Prices combined'!$D540,'RAB Prices Short'!$E:$E,'All Prices combined'!$G540),IF($B540="RAB Long",SUMIFS('RAB Prices Long'!BH:BH,'RAB Prices Long'!$B:$B,'All Prices combined'!$D540,'RAB Prices Long'!$E:$E,'All Prices combined'!$G540)))),2)</f>
        <v>79.599999999999994</v>
      </c>
      <c r="BF540" s="2">
        <f>ROUND(IF($B540="Annuity",SUMIFS('Annuity Prices'!BI:BI,'Annuity Prices'!$B:$B,$D540,'Annuity Prices'!$E:$E,$G540),IF($B540="RAB Short",SUMIFS('RAB Prices Short'!BI:BI,'RAB Prices Short'!$B:$B,'All Prices combined'!$D540,'RAB Prices Short'!$E:$E,'All Prices combined'!$G540),IF($B540="RAB Long",SUMIFS('RAB Prices Long'!BI:BI,'RAB Prices Long'!$B:$B,'All Prices combined'!$D540,'RAB Prices Long'!$E:$E,'All Prices combined'!$G540)))),2)</f>
        <v>81.900000000000006</v>
      </c>
      <c r="BG540" s="2">
        <f>ROUND(IF($B540="Annuity",SUMIFS('Annuity Prices'!BJ:BJ,'Annuity Prices'!$B:$B,$D540,'Annuity Prices'!$E:$E,$G540),IF($B540="RAB Short",SUMIFS('RAB Prices Short'!BJ:BJ,'RAB Prices Short'!$B:$B,'All Prices combined'!$D540,'RAB Prices Short'!$E:$E,'All Prices combined'!$G540),IF($B540="RAB Long",SUMIFS('RAB Prices Long'!BJ:BJ,'RAB Prices Long'!$B:$B,'All Prices combined'!$D540,'RAB Prices Long'!$E:$E,'All Prices combined'!$G540)))),2)</f>
        <v>84.25</v>
      </c>
      <c r="BH540" s="2">
        <f>ROUND(IF($B540="Annuity",SUMIFS('Annuity Prices'!BK:BK,'Annuity Prices'!$B:$B,$D540,'Annuity Prices'!$E:$E,$G540),IF($B540="RAB Short",SUMIFS('RAB Prices Short'!BK:BK,'RAB Prices Short'!$B:$B,'All Prices combined'!$D540,'RAB Prices Short'!$E:$E,'All Prices combined'!$G540),IF($B540="RAB Long",SUMIFS('RAB Prices Long'!BK:BK,'RAB Prices Long'!$B:$B,'All Prices combined'!$D540,'RAB Prices Long'!$E:$E,'All Prices combined'!$G540)))),2)</f>
        <v>87.46</v>
      </c>
      <c r="BI540" s="2">
        <f>ROUND(IF($B540="Annuity",SUMIFS('Annuity Prices'!BL:BL,'Annuity Prices'!$B:$B,$D540,'Annuity Prices'!$E:$E,$G540),IF($B540="RAB Short",SUMIFS('RAB Prices Short'!BL:BL,'RAB Prices Short'!$B:$B,'All Prices combined'!$D540,'RAB Prices Short'!$E:$E,'All Prices combined'!$G540),IF($B540="RAB Long",SUMIFS('RAB Prices Long'!BL:BL,'RAB Prices Long'!$B:$B,'All Prices combined'!$D540,'RAB Prices Long'!$E:$E,'All Prices combined'!$G540)))),2)</f>
        <v>95.15</v>
      </c>
      <c r="BJ540" s="2">
        <f>ROUND(IF($B540="Annuity",SUMIFS('Annuity Prices'!BM:BM,'Annuity Prices'!$B:$B,$D540,'Annuity Prices'!$E:$E,$G540),IF($B540="RAB Short",SUMIFS('RAB Prices Short'!BM:BM,'RAB Prices Short'!$B:$B,'All Prices combined'!$D540,'RAB Prices Short'!$E:$E,'All Prices combined'!$G540),IF($B540="RAB Long",SUMIFS('RAB Prices Long'!BM:BM,'RAB Prices Long'!$B:$B,'All Prices combined'!$D540,'RAB Prices Long'!$E:$E,'All Prices combined'!$G540)))),2)</f>
        <v>97.9</v>
      </c>
      <c r="BK540" s="2">
        <f>ROUND(IF($B540="Annuity",SUMIFS('Annuity Prices'!BN:BN,'Annuity Prices'!$B:$B,$D540,'Annuity Prices'!$E:$E,$G540),IF($B540="RAB Short",SUMIFS('RAB Prices Short'!BN:BN,'RAB Prices Short'!$B:$B,'All Prices combined'!$D540,'RAB Prices Short'!$E:$E,'All Prices combined'!$G540),IF($B540="RAB Long",SUMIFS('RAB Prices Long'!BN:BN,'RAB Prices Long'!$B:$B,'All Prices combined'!$D540,'RAB Prices Long'!$E:$E,'All Prices combined'!$G540)))),2)</f>
        <v>104.19</v>
      </c>
      <c r="BL540" s="2">
        <f>ROUND(IF($B540="Annuity",SUMIFS('Annuity Prices'!BO:BO,'Annuity Prices'!$B:$B,$D540,'Annuity Prices'!$E:$E,$G540),IF($B540="RAB Short",SUMIFS('RAB Prices Short'!BO:BO,'RAB Prices Short'!$B:$B,'All Prices combined'!$D540,'RAB Prices Short'!$E:$E,'All Prices combined'!$G540),IF($B540="RAB Long",SUMIFS('RAB Prices Long'!BO:BO,'RAB Prices Long'!$B:$B,'All Prices combined'!$D540,'RAB Prices Long'!$E:$E,'All Prices combined'!$G540)))),2)</f>
        <v>112.84</v>
      </c>
      <c r="BM540" s="2">
        <f>ROUND(IF($B540="Annuity",SUMIFS('Annuity Prices'!BP:BP,'Annuity Prices'!$B:$B,$D540,'Annuity Prices'!$E:$E,$G540),IF($B540="RAB Short",SUMIFS('RAB Prices Short'!BP:BP,'RAB Prices Short'!$B:$B,'All Prices combined'!$D540,'RAB Prices Short'!$E:$E,'All Prices combined'!$G540),IF($B540="RAB Long",SUMIFS('RAB Prices Long'!BP:BP,'RAB Prices Long'!$B:$B,'All Prices combined'!$D540,'RAB Prices Long'!$E:$E,'All Prices combined'!$G540)))),2)</f>
        <v>116.11</v>
      </c>
      <c r="BN540" s="2">
        <f>ROUND(IF($B540="Annuity",SUMIFS('Annuity Prices'!BQ:BQ,'Annuity Prices'!$B:$B,$D540,'Annuity Prices'!$E:$E,$G540),IF($B540="RAB Short",SUMIFS('RAB Prices Short'!BQ:BQ,'RAB Prices Short'!$B:$B,'All Prices combined'!$D540,'RAB Prices Short'!$E:$E,'All Prices combined'!$G540),IF($B540="RAB Long",SUMIFS('RAB Prices Long'!BQ:BQ,'RAB Prices Long'!$B:$B,'All Prices combined'!$D540,'RAB Prices Long'!$E:$E,'All Prices combined'!$G540)))),2)</f>
        <v>125.45</v>
      </c>
      <c r="BO540" s="2">
        <f>ROUND(IF($B540="Annuity",SUMIFS('Annuity Prices'!BR:BR,'Annuity Prices'!$B:$B,$D540,'Annuity Prices'!$E:$E,$G540),IF($B540="RAB Short",SUMIFS('RAB Prices Short'!BR:BR,'RAB Prices Short'!$B:$B,'All Prices combined'!$D540,'RAB Prices Short'!$E:$E,'All Prices combined'!$G540),IF($B540="RAB Long",SUMIFS('RAB Prices Long'!BR:BR,'RAB Prices Long'!$B:$B,'All Prices combined'!$D540,'RAB Prices Long'!$E:$E,'All Prices combined'!$G540)))),2)</f>
        <v>128.59</v>
      </c>
      <c r="BP540" s="2">
        <f>ROUND(IF($B540="Annuity",SUMIFS('Annuity Prices'!BS:BS,'Annuity Prices'!$B:$B,$D540,'Annuity Prices'!$E:$E,$G540),IF($B540="RAB Short",SUMIFS('RAB Prices Short'!BS:BS,'RAB Prices Short'!$B:$B,'All Prices combined'!$D540,'RAB Prices Short'!$E:$E,'All Prices combined'!$G540),IF($B540="RAB Long",SUMIFS('RAB Prices Long'!BS:BS,'RAB Prices Long'!$B:$B,'All Prices combined'!$D540,'RAB Prices Long'!$E:$E,'All Prices combined'!$G540)))),2)</f>
        <v>131.80000000000001</v>
      </c>
      <c r="BQ540" s="2">
        <f>ROUND(IF($B540="Annuity",SUMIFS('Annuity Prices'!BT:BT,'Annuity Prices'!$B:$B,$D540,'Annuity Prices'!$E:$E,$G540),IF($B540="RAB Short",SUMIFS('RAB Prices Short'!BT:BT,'RAB Prices Short'!$B:$B,'All Prices combined'!$D540,'RAB Prices Short'!$E:$E,'All Prices combined'!$G540),IF($B540="RAB Long",SUMIFS('RAB Prices Long'!BT:BT,'RAB Prices Long'!$B:$B,'All Prices combined'!$D540,'RAB Prices Long'!$E:$E,'All Prices combined'!$G540)))),2)</f>
        <v>135.1</v>
      </c>
      <c r="BR540" s="2">
        <f>ROUND(IF($B540="Annuity",SUMIFS('Annuity Prices'!BU:BU,'Annuity Prices'!$B:$B,$D540,'Annuity Prices'!$E:$E,$G540),IF($B540="RAB Short",SUMIFS('RAB Prices Short'!BU:BU,'RAB Prices Short'!$B:$B,'All Prices combined'!$D540,'RAB Prices Short'!$E:$E,'All Prices combined'!$G540),IF($B540="RAB Long",SUMIFS('RAB Prices Long'!BU:BU,'RAB Prices Long'!$B:$B,'All Prices combined'!$D540,'RAB Prices Long'!$E:$E,'All Prices combined'!$G540)))),2)</f>
        <v>143.82</v>
      </c>
      <c r="BS540" s="2">
        <f>ROUND(IF($B540="Annuity",SUMIFS('Annuity Prices'!BV:BV,'Annuity Prices'!$B:$B,$D540,'Annuity Prices'!$E:$E,$G540),IF($B540="RAB Short",SUMIFS('RAB Prices Short'!BV:BV,'RAB Prices Short'!$B:$B,'All Prices combined'!$D540,'RAB Prices Short'!$E:$E,'All Prices combined'!$G540),IF($B540="RAB Long",SUMIFS('RAB Prices Long'!BV:BV,'RAB Prices Long'!$B:$B,'All Prices combined'!$D540,'RAB Prices Long'!$E:$E,'All Prices combined'!$G540)))),2)</f>
        <v>149.54</v>
      </c>
      <c r="BT540" s="2">
        <f>ROUND(IF($B540="Annuity",SUMIFS('Annuity Prices'!BW:BW,'Annuity Prices'!$B:$B,$D540,'Annuity Prices'!$E:$E,$G540),IF($B540="RAB Short",SUMIFS('RAB Prices Short'!BW:BW,'RAB Prices Short'!$B:$B,'All Prices combined'!$D540,'RAB Prices Short'!$E:$E,'All Prices combined'!$G540),IF($B540="RAB Long",SUMIFS('RAB Prices Long'!BW:BW,'RAB Prices Long'!$B:$B,'All Prices combined'!$D540,'RAB Prices Long'!$E:$E,'All Prices combined'!$G540)))),2)</f>
        <v>153.28</v>
      </c>
      <c r="BU540" s="2">
        <f>ROUND(IF($B540="Annuity",SUMIFS('Annuity Prices'!BX:BX,'Annuity Prices'!$B:$B,$D540,'Annuity Prices'!$E:$E,$G540),IF($B540="RAB Short",SUMIFS('RAB Prices Short'!BX:BX,'RAB Prices Short'!$B:$B,'All Prices combined'!$D540,'RAB Prices Short'!$E:$E,'All Prices combined'!$G540),IF($B540="RAB Long",SUMIFS('RAB Prices Long'!BX:BX,'RAB Prices Long'!$B:$B,'All Prices combined'!$D540,'RAB Prices Long'!$E:$E,'All Prices combined'!$G540)))),2)</f>
        <v>157.11000000000001</v>
      </c>
    </row>
    <row r="541" spans="2:73" x14ac:dyDescent="0.25">
      <c r="B541" t="s">
        <v>45</v>
      </c>
      <c r="C541">
        <v>29</v>
      </c>
      <c r="D541" t="s">
        <v>207</v>
      </c>
      <c r="E541" t="s">
        <v>208</v>
      </c>
      <c r="F541">
        <v>29</v>
      </c>
      <c r="G541" t="s">
        <v>201</v>
      </c>
      <c r="I541" s="2">
        <f>ROUND(IF($B541="Annuity",SUMIFS('Annuity Prices'!L:L,'Annuity Prices'!$B:$B,$D541,'Annuity Prices'!$E:$E,$G541),IF($B541="RAB Short",SUMIFS('RAB Prices Short'!L:L,'RAB Prices Short'!$B:$B,'All Prices combined'!$D541,'RAB Prices Short'!$E:$E,'All Prices combined'!$G541),IF($B541="RAB Long",SUMIFS('RAB Prices Long'!L:L,'RAB Prices Long'!$B:$B,'All Prices combined'!$D541,'RAB Prices Long'!$E:$E,'All Prices combined'!$G541)))),2)</f>
        <v>0</v>
      </c>
      <c r="J541" s="2">
        <f>ROUND(IF($B541="Annuity",SUMIFS('Annuity Prices'!M:M,'Annuity Prices'!$B:$B,$D541,'Annuity Prices'!$E:$E,$G541),IF($B541="RAB Short",SUMIFS('RAB Prices Short'!M:M,'RAB Prices Short'!$B:$B,'All Prices combined'!$D541,'RAB Prices Short'!$E:$E,'All Prices combined'!$G541),IF($B541="RAB Long",SUMIFS('RAB Prices Long'!M:M,'RAB Prices Long'!$B:$B,'All Prices combined'!$D541,'RAB Prices Long'!$E:$E,'All Prices combined'!$G541)))),2)</f>
        <v>0</v>
      </c>
      <c r="K541" s="2">
        <f>ROUND(IF($B541="Annuity",SUMIFS('Annuity Prices'!N:N,'Annuity Prices'!$B:$B,$D541,'Annuity Prices'!$E:$E,$G541),IF($B541="RAB Short",SUMIFS('RAB Prices Short'!N:N,'RAB Prices Short'!$B:$B,'All Prices combined'!$D541,'RAB Prices Short'!$E:$E,'All Prices combined'!$G541),IF($B541="RAB Long",SUMIFS('RAB Prices Long'!N:N,'RAB Prices Long'!$B:$B,'All Prices combined'!$D541,'RAB Prices Long'!$E:$E,'All Prices combined'!$G541)))),2)</f>
        <v>98.47</v>
      </c>
      <c r="L541" s="2">
        <f>ROUND(IF($B541="Annuity",SUMIFS('Annuity Prices'!O:O,'Annuity Prices'!$B:$B,$D541,'Annuity Prices'!$E:$E,$G541),IF($B541="RAB Short",SUMIFS('RAB Prices Short'!O:O,'RAB Prices Short'!$B:$B,'All Prices combined'!$D541,'RAB Prices Short'!$E:$E,'All Prices combined'!$G541),IF($B541="RAB Long",SUMIFS('RAB Prices Long'!O:O,'RAB Prices Long'!$B:$B,'All Prices combined'!$D541,'RAB Prices Long'!$E:$E,'All Prices combined'!$G541)))),2)</f>
        <v>101.3</v>
      </c>
      <c r="M541" s="2">
        <f>ROUND(IF($B541="Annuity",SUMIFS('Annuity Prices'!P:P,'Annuity Prices'!$B:$B,$D541,'Annuity Prices'!$E:$E,$G541),IF($B541="RAB Short",SUMIFS('RAB Prices Short'!P:P,'RAB Prices Short'!$B:$B,'All Prices combined'!$D541,'RAB Prices Short'!$E:$E,'All Prices combined'!$G541),IF($B541="RAB Long",SUMIFS('RAB Prices Long'!P:P,'RAB Prices Long'!$B:$B,'All Prices combined'!$D541,'RAB Prices Long'!$E:$E,'All Prices combined'!$G541)))),2)</f>
        <v>108.53</v>
      </c>
      <c r="N541" s="2">
        <f>ROUND(IF($B541="Annuity",SUMIFS('Annuity Prices'!Q:Q,'Annuity Prices'!$B:$B,$D541,'Annuity Prices'!$E:$E,$G541),IF($B541="RAB Short",SUMIFS('RAB Prices Short'!Q:Q,'RAB Prices Short'!$B:$B,'All Prices combined'!$D541,'RAB Prices Short'!$E:$E,'All Prices combined'!$G541),IF($B541="RAB Long",SUMIFS('RAB Prices Long'!Q:Q,'RAB Prices Long'!$B:$B,'All Prices combined'!$D541,'RAB Prices Long'!$E:$E,'All Prices combined'!$G541)))),2)</f>
        <v>111.24</v>
      </c>
      <c r="O541" s="2">
        <f>ROUND(IF($B541="Annuity",SUMIFS('Annuity Prices'!R:R,'Annuity Prices'!$B:$B,$D541,'Annuity Prices'!$E:$E,$G541),IF($B541="RAB Short",SUMIFS('RAB Prices Short'!R:R,'RAB Prices Short'!$B:$B,'All Prices combined'!$D541,'RAB Prices Short'!$E:$E,'All Prices combined'!$G541),IF($B541="RAB Long",SUMIFS('RAB Prices Long'!R:R,'RAB Prices Long'!$B:$B,'All Prices combined'!$D541,'RAB Prices Long'!$E:$E,'All Prices combined'!$G541)))),2)</f>
        <v>114.02</v>
      </c>
      <c r="P541" s="2">
        <f>ROUND(IF($B541="Annuity",SUMIFS('Annuity Prices'!S:S,'Annuity Prices'!$B:$B,$D541,'Annuity Prices'!$E:$E,$G541),IF($B541="RAB Short",SUMIFS('RAB Prices Short'!S:S,'RAB Prices Short'!$B:$B,'All Prices combined'!$D541,'RAB Prices Short'!$E:$E,'All Prices combined'!$G541),IF($B541="RAB Long",SUMIFS('RAB Prices Long'!S:S,'RAB Prices Long'!$B:$B,'All Prices combined'!$D541,'RAB Prices Long'!$E:$E,'All Prices combined'!$G541)))),2)</f>
        <v>116.87</v>
      </c>
      <c r="Q541" s="2">
        <f>ROUND(IF($B541="Annuity",SUMIFS('Annuity Prices'!T:T,'Annuity Prices'!$B:$B,$D541,'Annuity Prices'!$E:$E,$G541),IF($B541="RAB Short",SUMIFS('RAB Prices Short'!T:T,'RAB Prices Short'!$B:$B,'All Prices combined'!$D541,'RAB Prices Short'!$E:$E,'All Prices combined'!$G541),IF($B541="RAB Long",SUMIFS('RAB Prices Long'!T:T,'RAB Prices Long'!$B:$B,'All Prices combined'!$D541,'RAB Prices Long'!$E:$E,'All Prices combined'!$G541)))),2)</f>
        <v>124.72</v>
      </c>
      <c r="R541" s="2">
        <f>ROUND(IF($B541="Annuity",SUMIFS('Annuity Prices'!U:U,'Annuity Prices'!$B:$B,$D541,'Annuity Prices'!$E:$E,$G541),IF($B541="RAB Short",SUMIFS('RAB Prices Short'!U:U,'RAB Prices Short'!$B:$B,'All Prices combined'!$D541,'RAB Prices Short'!$E:$E,'All Prices combined'!$G541),IF($B541="RAB Long",SUMIFS('RAB Prices Long'!U:U,'RAB Prices Long'!$B:$B,'All Prices combined'!$D541,'RAB Prices Long'!$E:$E,'All Prices combined'!$G541)))),2)</f>
        <v>127.83</v>
      </c>
      <c r="S541" s="2">
        <f>ROUND(IF($B541="Annuity",SUMIFS('Annuity Prices'!V:V,'Annuity Prices'!$B:$B,$D541,'Annuity Prices'!$E:$E,$G541),IF($B541="RAB Short",SUMIFS('RAB Prices Short'!V:V,'RAB Prices Short'!$B:$B,'All Prices combined'!$D541,'RAB Prices Short'!$E:$E,'All Prices combined'!$G541),IF($B541="RAB Long",SUMIFS('RAB Prices Long'!V:V,'RAB Prices Long'!$B:$B,'All Prices combined'!$D541,'RAB Prices Long'!$E:$E,'All Prices combined'!$G541)))),2)</f>
        <v>131.03</v>
      </c>
      <c r="T541" s="2">
        <f>ROUND(IF($B541="Annuity",SUMIFS('Annuity Prices'!W:W,'Annuity Prices'!$B:$B,$D541,'Annuity Prices'!$E:$E,$G541),IF($B541="RAB Short",SUMIFS('RAB Prices Short'!W:W,'RAB Prices Short'!$B:$B,'All Prices combined'!$D541,'RAB Prices Short'!$E:$E,'All Prices combined'!$G541),IF($B541="RAB Long",SUMIFS('RAB Prices Long'!W:W,'RAB Prices Long'!$B:$B,'All Prices combined'!$D541,'RAB Prices Long'!$E:$E,'All Prices combined'!$G541)))),2)</f>
        <v>134.31</v>
      </c>
      <c r="U541" s="2">
        <f>ROUND(IF($B541="Annuity",SUMIFS('Annuity Prices'!X:X,'Annuity Prices'!$B:$B,$D541,'Annuity Prices'!$E:$E,$G541),IF($B541="RAB Short",SUMIFS('RAB Prices Short'!X:X,'RAB Prices Short'!$B:$B,'All Prices combined'!$D541,'RAB Prices Short'!$E:$E,'All Prices combined'!$G541),IF($B541="RAB Long",SUMIFS('RAB Prices Long'!X:X,'RAB Prices Long'!$B:$B,'All Prices combined'!$D541,'RAB Prices Long'!$E:$E,'All Prices combined'!$G541)))),2)</f>
        <v>151.96</v>
      </c>
      <c r="V541" s="2">
        <f>ROUND(IF($B541="Annuity",SUMIFS('Annuity Prices'!Y:Y,'Annuity Prices'!$B:$B,$D541,'Annuity Prices'!$E:$E,$G541),IF($B541="RAB Short",SUMIFS('RAB Prices Short'!Y:Y,'RAB Prices Short'!$B:$B,'All Prices combined'!$D541,'RAB Prices Short'!$E:$E,'All Prices combined'!$G541),IF($B541="RAB Long",SUMIFS('RAB Prices Long'!Y:Y,'RAB Prices Long'!$B:$B,'All Prices combined'!$D541,'RAB Prices Long'!$E:$E,'All Prices combined'!$G541)))),2)</f>
        <v>155.76</v>
      </c>
      <c r="W541" s="2">
        <f>ROUND(IF($B541="Annuity",SUMIFS('Annuity Prices'!Z:Z,'Annuity Prices'!$B:$B,$D541,'Annuity Prices'!$E:$E,$G541),IF($B541="RAB Short",SUMIFS('RAB Prices Short'!Z:Z,'RAB Prices Short'!$B:$B,'All Prices combined'!$D541,'RAB Prices Short'!$E:$E,'All Prices combined'!$G541),IF($B541="RAB Long",SUMIFS('RAB Prices Long'!Z:Z,'RAB Prices Long'!$B:$B,'All Prices combined'!$D541,'RAB Prices Long'!$E:$E,'All Prices combined'!$G541)))),2)</f>
        <v>159.65</v>
      </c>
      <c r="X541" s="2">
        <f>ROUND(IF($B541="Annuity",SUMIFS('Annuity Prices'!AA:AA,'Annuity Prices'!$B:$B,$D541,'Annuity Prices'!$E:$E,$G541),IF($B541="RAB Short",SUMIFS('RAB Prices Short'!AA:AA,'RAB Prices Short'!$B:$B,'All Prices combined'!$D541,'RAB Prices Short'!$E:$E,'All Prices combined'!$G541),IF($B541="RAB Long",SUMIFS('RAB Prices Long'!AA:AA,'RAB Prices Long'!$B:$B,'All Prices combined'!$D541,'RAB Prices Long'!$E:$E,'All Prices combined'!$G541)))),2)</f>
        <v>163.65</v>
      </c>
      <c r="Y541" s="2">
        <f>ROUND(IF($B541="Annuity",SUMIFS('Annuity Prices'!AB:AB,'Annuity Prices'!$B:$B,$D541,'Annuity Prices'!$E:$E,$G541),IF($B541="RAB Short",SUMIFS('RAB Prices Short'!AB:AB,'RAB Prices Short'!$B:$B,'All Prices combined'!$D541,'RAB Prices Short'!$E:$E,'All Prices combined'!$G541),IF($B541="RAB Long",SUMIFS('RAB Prices Long'!AB:AB,'RAB Prices Long'!$B:$B,'All Prices combined'!$D541,'RAB Prices Long'!$E:$E,'All Prices combined'!$G541)))),2)</f>
        <v>181.24</v>
      </c>
      <c r="Z541" s="2">
        <f>ROUND(IF($B541="Annuity",SUMIFS('Annuity Prices'!AC:AC,'Annuity Prices'!$B:$B,$D541,'Annuity Prices'!$E:$E,$G541),IF($B541="RAB Short",SUMIFS('RAB Prices Short'!AC:AC,'RAB Prices Short'!$B:$B,'All Prices combined'!$D541,'RAB Prices Short'!$E:$E,'All Prices combined'!$G541),IF($B541="RAB Long",SUMIFS('RAB Prices Long'!AC:AC,'RAB Prices Long'!$B:$B,'All Prices combined'!$D541,'RAB Prices Long'!$E:$E,'All Prices combined'!$G541)))),2)</f>
        <v>185.78</v>
      </c>
      <c r="AA541" s="2">
        <f>ROUND(IF($B541="Annuity",SUMIFS('Annuity Prices'!AD:AD,'Annuity Prices'!$B:$B,$D541,'Annuity Prices'!$E:$E,$G541),IF($B541="RAB Short",SUMIFS('RAB Prices Short'!AD:AD,'RAB Prices Short'!$B:$B,'All Prices combined'!$D541,'RAB Prices Short'!$E:$E,'All Prices combined'!$G541),IF($B541="RAB Long",SUMIFS('RAB Prices Long'!AD:AD,'RAB Prices Long'!$B:$B,'All Prices combined'!$D541,'RAB Prices Long'!$E:$E,'All Prices combined'!$G541)))),2)</f>
        <v>190.42</v>
      </c>
      <c r="AB541" s="2">
        <f>ROUND(IF($B541="Annuity",SUMIFS('Annuity Prices'!AE:AE,'Annuity Prices'!$B:$B,$D541,'Annuity Prices'!$E:$E,$G541),IF($B541="RAB Short",SUMIFS('RAB Prices Short'!AE:AE,'RAB Prices Short'!$B:$B,'All Prices combined'!$D541,'RAB Prices Short'!$E:$E,'All Prices combined'!$G541),IF($B541="RAB Long",SUMIFS('RAB Prices Long'!AE:AE,'RAB Prices Long'!$B:$B,'All Prices combined'!$D541,'RAB Prices Long'!$E:$E,'All Prices combined'!$G541)))),2)</f>
        <v>195.18</v>
      </c>
      <c r="AC541" s="2">
        <f>ROUND(IF($B541="Annuity",SUMIFS('Annuity Prices'!AF:AF,'Annuity Prices'!$B:$B,$D541,'Annuity Prices'!$E:$E,$G541),IF($B541="RAB Short",SUMIFS('RAB Prices Short'!AF:AF,'RAB Prices Short'!$B:$B,'All Prices combined'!$D541,'RAB Prices Short'!$E:$E,'All Prices combined'!$G541),IF($B541="RAB Long",SUMIFS('RAB Prices Long'!AF:AF,'RAB Prices Long'!$B:$B,'All Prices combined'!$D541,'RAB Prices Long'!$E:$E,'All Prices combined'!$G541)))),2)</f>
        <v>207.35</v>
      </c>
      <c r="AD541" s="2">
        <f>ROUND(IF($B541="Annuity",SUMIFS('Annuity Prices'!AG:AG,'Annuity Prices'!$B:$B,$D541,'Annuity Prices'!$E:$E,$G541),IF($B541="RAB Short",SUMIFS('RAB Prices Short'!AG:AG,'RAB Prices Short'!$B:$B,'All Prices combined'!$D541,'RAB Prices Short'!$E:$E,'All Prices combined'!$G541),IF($B541="RAB Long",SUMIFS('RAB Prices Long'!AG:AG,'RAB Prices Long'!$B:$B,'All Prices combined'!$D541,'RAB Prices Long'!$E:$E,'All Prices combined'!$G541)))),2)</f>
        <v>212.53</v>
      </c>
      <c r="AE541" s="2">
        <f>ROUND(IF($B541="Annuity",SUMIFS('Annuity Prices'!AH:AH,'Annuity Prices'!$B:$B,$D541,'Annuity Prices'!$E:$E,$G541),IF($B541="RAB Short",SUMIFS('RAB Prices Short'!AH:AH,'RAB Prices Short'!$B:$B,'All Prices combined'!$D541,'RAB Prices Short'!$E:$E,'All Prices combined'!$G541),IF($B541="RAB Long",SUMIFS('RAB Prices Long'!AH:AH,'RAB Prices Long'!$B:$B,'All Prices combined'!$D541,'RAB Prices Long'!$E:$E,'All Prices combined'!$G541)))),2)</f>
        <v>217.84</v>
      </c>
      <c r="AF541" s="2">
        <f>ROUND(IF($B541="Annuity",SUMIFS('Annuity Prices'!AI:AI,'Annuity Prices'!$B:$B,$D541,'Annuity Prices'!$E:$E,$G541),IF($B541="RAB Short",SUMIFS('RAB Prices Short'!AI:AI,'RAB Prices Short'!$B:$B,'All Prices combined'!$D541,'RAB Prices Short'!$E:$E,'All Prices combined'!$G541),IF($B541="RAB Long",SUMIFS('RAB Prices Long'!AI:AI,'RAB Prices Long'!$B:$B,'All Prices combined'!$D541,'RAB Prices Long'!$E:$E,'All Prices combined'!$G541)))),2)</f>
        <v>223.29</v>
      </c>
      <c r="AG541" s="2">
        <f>ROUND(IF($B541="Annuity",SUMIFS('Annuity Prices'!AJ:AJ,'Annuity Prices'!$B:$B,$D541,'Annuity Prices'!$E:$E,$G541),IF($B541="RAB Short",SUMIFS('RAB Prices Short'!AJ:AJ,'RAB Prices Short'!$B:$B,'All Prices combined'!$D541,'RAB Prices Short'!$E:$E,'All Prices combined'!$G541),IF($B541="RAB Long",SUMIFS('RAB Prices Long'!AJ:AJ,'RAB Prices Long'!$B:$B,'All Prices combined'!$D541,'RAB Prices Long'!$E:$E,'All Prices combined'!$G541)))),2)</f>
        <v>228.76</v>
      </c>
      <c r="AH541" s="2">
        <f>ROUND(IF($B541="Annuity",SUMIFS('Annuity Prices'!AK:AK,'Annuity Prices'!$B:$B,$D541,'Annuity Prices'!$E:$E,$G541),IF($B541="RAB Short",SUMIFS('RAB Prices Short'!AK:AK,'RAB Prices Short'!$B:$B,'All Prices combined'!$D541,'RAB Prices Short'!$E:$E,'All Prices combined'!$G541),IF($B541="RAB Long",SUMIFS('RAB Prices Long'!AK:AK,'RAB Prices Long'!$B:$B,'All Prices combined'!$D541,'RAB Prices Long'!$E:$E,'All Prices combined'!$G541)))),2)</f>
        <v>234.48</v>
      </c>
      <c r="AI541" s="2">
        <f>ROUND(IF($B541="Annuity",SUMIFS('Annuity Prices'!AL:AL,'Annuity Prices'!$B:$B,$D541,'Annuity Prices'!$E:$E,$G541),IF($B541="RAB Short",SUMIFS('RAB Prices Short'!AL:AL,'RAB Prices Short'!$B:$B,'All Prices combined'!$D541,'RAB Prices Short'!$E:$E,'All Prices combined'!$G541),IF($B541="RAB Long",SUMIFS('RAB Prices Long'!AL:AL,'RAB Prices Long'!$B:$B,'All Prices combined'!$D541,'RAB Prices Long'!$E:$E,'All Prices combined'!$G541)))),2)</f>
        <v>240.34</v>
      </c>
      <c r="AJ541" s="2">
        <f>ROUND(IF($B541="Annuity",SUMIFS('Annuity Prices'!AM:AM,'Annuity Prices'!$B:$B,$D541,'Annuity Prices'!$E:$E,$G541),IF($B541="RAB Short",SUMIFS('RAB Prices Short'!AM:AM,'RAB Prices Short'!$B:$B,'All Prices combined'!$D541,'RAB Prices Short'!$E:$E,'All Prices combined'!$G541),IF($B541="RAB Long",SUMIFS('RAB Prices Long'!AM:AM,'RAB Prices Long'!$B:$B,'All Prices combined'!$D541,'RAB Prices Long'!$E:$E,'All Prices combined'!$G541)))),2)</f>
        <v>246.35</v>
      </c>
      <c r="AK541" s="2">
        <f>ROUND(IF($B541="Annuity",SUMIFS('Annuity Prices'!AN:AN,'Annuity Prices'!$B:$B,$D541,'Annuity Prices'!$E:$E,$G541),IF($B541="RAB Short",SUMIFS('RAB Prices Short'!AN:AN,'RAB Prices Short'!$B:$B,'All Prices combined'!$D541,'RAB Prices Short'!$E:$E,'All Prices combined'!$G541),IF($B541="RAB Long",SUMIFS('RAB Prices Long'!AN:AN,'RAB Prices Long'!$B:$B,'All Prices combined'!$D541,'RAB Prices Long'!$E:$E,'All Prices combined'!$G541)))),2)</f>
        <v>254.37</v>
      </c>
      <c r="AL541" s="2">
        <f>ROUND(IF($B541="Annuity",SUMIFS('Annuity Prices'!AO:AO,'Annuity Prices'!$B:$B,$D541,'Annuity Prices'!$E:$E,$G541),IF($B541="RAB Short",SUMIFS('RAB Prices Short'!AO:AO,'RAB Prices Short'!$B:$B,'All Prices combined'!$D541,'RAB Prices Short'!$E:$E,'All Prices combined'!$G541),IF($B541="RAB Long",SUMIFS('RAB Prices Long'!AO:AO,'RAB Prices Long'!$B:$B,'All Prices combined'!$D541,'RAB Prices Long'!$E:$E,'All Prices combined'!$G541)))),2)</f>
        <v>260.73</v>
      </c>
      <c r="AM541" s="2">
        <f>ROUND(IF($B541="Annuity",SUMIFS('Annuity Prices'!AP:AP,'Annuity Prices'!$B:$B,$D541,'Annuity Prices'!$E:$E,$G541),IF($B541="RAB Short",SUMIFS('RAB Prices Short'!AP:AP,'RAB Prices Short'!$B:$B,'All Prices combined'!$D541,'RAB Prices Short'!$E:$E,'All Prices combined'!$G541),IF($B541="RAB Long",SUMIFS('RAB Prices Long'!AP:AP,'RAB Prices Long'!$B:$B,'All Prices combined'!$D541,'RAB Prices Long'!$E:$E,'All Prices combined'!$G541)))),2)</f>
        <v>267.25</v>
      </c>
      <c r="AN541" s="2">
        <f>ROUND(IF($B541="Annuity",SUMIFS('Annuity Prices'!AQ:AQ,'Annuity Prices'!$B:$B,$D541,'Annuity Prices'!$E:$E,$G541),IF($B541="RAB Short",SUMIFS('RAB Prices Short'!AQ:AQ,'RAB Prices Short'!$B:$B,'All Prices combined'!$D541,'RAB Prices Short'!$E:$E,'All Prices combined'!$G541),IF($B541="RAB Long",SUMIFS('RAB Prices Long'!AQ:AQ,'RAB Prices Long'!$B:$B,'All Prices combined'!$D541,'RAB Prices Long'!$E:$E,'All Prices combined'!$G541)))),2)</f>
        <v>273.93</v>
      </c>
      <c r="AO541" s="2">
        <f>ROUND(IF($B541="Annuity",SUMIFS('Annuity Prices'!AR:AR,'Annuity Prices'!$B:$B,$D541,'Annuity Prices'!$E:$E,$G541),IF($B541="RAB Short",SUMIFS('RAB Prices Short'!AR:AR,'RAB Prices Short'!$B:$B,'All Prices combined'!$D541,'RAB Prices Short'!$E:$E,'All Prices combined'!$G541),IF($B541="RAB Long",SUMIFS('RAB Prices Long'!AR:AR,'RAB Prices Long'!$B:$B,'All Prices combined'!$D541,'RAB Prices Long'!$E:$E,'All Prices combined'!$G541)))),2)</f>
        <v>0</v>
      </c>
      <c r="AP541" s="2">
        <f>ROUND(IF($B541="Annuity",SUMIFS('Annuity Prices'!AS:AS,'Annuity Prices'!$B:$B,$D541,'Annuity Prices'!$E:$E,$G541),IF($B541="RAB Short",SUMIFS('RAB Prices Short'!AS:AS,'RAB Prices Short'!$B:$B,'All Prices combined'!$D541,'RAB Prices Short'!$E:$E,'All Prices combined'!$G541),IF($B541="RAB Long",SUMIFS('RAB Prices Long'!AS:AS,'RAB Prices Long'!$B:$B,'All Prices combined'!$D541,'RAB Prices Long'!$E:$E,'All Prices combined'!$G541)))),2)</f>
        <v>0</v>
      </c>
      <c r="AQ541" s="2">
        <f>ROUND(IF($B541="Annuity",SUMIFS('Annuity Prices'!AT:AT,'Annuity Prices'!$B:$B,$D541,'Annuity Prices'!$E:$E,$G541),IF($B541="RAB Short",SUMIFS('RAB Prices Short'!AT:AT,'RAB Prices Short'!$B:$B,'All Prices combined'!$D541,'RAB Prices Short'!$E:$E,'All Prices combined'!$G541),IF($B541="RAB Long",SUMIFS('RAB Prices Long'!AT:AT,'RAB Prices Long'!$B:$B,'All Prices combined'!$D541,'RAB Prices Long'!$E:$E,'All Prices combined'!$G541)))),2)</f>
        <v>74.91</v>
      </c>
      <c r="AR541" s="2">
        <f>ROUND(IF($B541="Annuity",SUMIFS('Annuity Prices'!AU:AU,'Annuity Prices'!$B:$B,$D541,'Annuity Prices'!$E:$E,$G541),IF($B541="RAB Short",SUMIFS('RAB Prices Short'!AU:AU,'RAB Prices Short'!$B:$B,'All Prices combined'!$D541,'RAB Prices Short'!$E:$E,'All Prices combined'!$G541),IF($B541="RAB Long",SUMIFS('RAB Prices Long'!AU:AU,'RAB Prices Long'!$B:$B,'All Prices combined'!$D541,'RAB Prices Long'!$E:$E,'All Prices combined'!$G541)))),2)</f>
        <v>79.819999999999993</v>
      </c>
      <c r="AS541" s="2">
        <f>ROUND(IF($B541="Annuity",SUMIFS('Annuity Prices'!AV:AV,'Annuity Prices'!$B:$B,$D541,'Annuity Prices'!$E:$E,$G541),IF($B541="RAB Short",SUMIFS('RAB Prices Short'!AV:AV,'RAB Prices Short'!$B:$B,'All Prices combined'!$D541,'RAB Prices Short'!$E:$E,'All Prices combined'!$G541),IF($B541="RAB Long",SUMIFS('RAB Prices Long'!AV:AV,'RAB Prices Long'!$B:$B,'All Prices combined'!$D541,'RAB Prices Long'!$E:$E,'All Prices combined'!$G541)))),2)</f>
        <v>84.96</v>
      </c>
      <c r="AT541" s="2">
        <f>ROUND(IF($B541="Annuity",SUMIFS('Annuity Prices'!AW:AW,'Annuity Prices'!$B:$B,$D541,'Annuity Prices'!$E:$E,$G541),IF($B541="RAB Short",SUMIFS('RAB Prices Short'!AW:AW,'RAB Prices Short'!$B:$B,'All Prices combined'!$D541,'RAB Prices Short'!$E:$E,'All Prices combined'!$G541),IF($B541="RAB Long",SUMIFS('RAB Prices Long'!AW:AW,'RAB Prices Long'!$B:$B,'All Prices combined'!$D541,'RAB Prices Long'!$E:$E,'All Prices combined'!$G541)))),2)</f>
        <v>90.32</v>
      </c>
      <c r="AU541" s="2">
        <f>ROUND(IF($B541="Annuity",SUMIFS('Annuity Prices'!AX:AX,'Annuity Prices'!$B:$B,$D541,'Annuity Prices'!$E:$E,$G541),IF($B541="RAB Short",SUMIFS('RAB Prices Short'!AX:AX,'RAB Prices Short'!$B:$B,'All Prices combined'!$D541,'RAB Prices Short'!$E:$E,'All Prices combined'!$G541),IF($B541="RAB Long",SUMIFS('RAB Prices Long'!AX:AX,'RAB Prices Long'!$B:$B,'All Prices combined'!$D541,'RAB Prices Long'!$E:$E,'All Prices combined'!$G541)))),2)</f>
        <v>95.92</v>
      </c>
      <c r="AV541" s="2">
        <f>ROUND(IF($B541="Annuity",SUMIFS('Annuity Prices'!AY:AY,'Annuity Prices'!$B:$B,$D541,'Annuity Prices'!$E:$E,$G541),IF($B541="RAB Short",SUMIFS('RAB Prices Short'!AY:AY,'RAB Prices Short'!$B:$B,'All Prices combined'!$D541,'RAB Prices Short'!$E:$E,'All Prices combined'!$G541),IF($B541="RAB Long",SUMIFS('RAB Prices Long'!AY:AY,'RAB Prices Long'!$B:$B,'All Prices combined'!$D541,'RAB Prices Long'!$E:$E,'All Prices combined'!$G541)))),2)</f>
        <v>101.77</v>
      </c>
      <c r="AW541" s="2">
        <f>ROUND(IF($B541="Annuity",SUMIFS('Annuity Prices'!AZ:AZ,'Annuity Prices'!$B:$B,$D541,'Annuity Prices'!$E:$E,$G541),IF($B541="RAB Short",SUMIFS('RAB Prices Short'!AZ:AZ,'RAB Prices Short'!$B:$B,'All Prices combined'!$D541,'RAB Prices Short'!$E:$E,'All Prices combined'!$G541),IF($B541="RAB Long",SUMIFS('RAB Prices Long'!AZ:AZ,'RAB Prices Long'!$B:$B,'All Prices combined'!$D541,'RAB Prices Long'!$E:$E,'All Prices combined'!$G541)))),2)</f>
        <v>107.88</v>
      </c>
      <c r="AX541" s="2">
        <f>ROUND(IF($B541="Annuity",SUMIFS('Annuity Prices'!BA:BA,'Annuity Prices'!$B:$B,$D541,'Annuity Prices'!$E:$E,$G541),IF($B541="RAB Short",SUMIFS('RAB Prices Short'!BA:BA,'RAB Prices Short'!$B:$B,'All Prices combined'!$D541,'RAB Prices Short'!$E:$E,'All Prices combined'!$G541),IF($B541="RAB Long",SUMIFS('RAB Prices Long'!BA:BA,'RAB Prices Long'!$B:$B,'All Prices combined'!$D541,'RAB Prices Long'!$E:$E,'All Prices combined'!$G541)))),2)</f>
        <v>114.25</v>
      </c>
      <c r="AY541" s="2">
        <f>ROUND(IF($B541="Annuity",SUMIFS('Annuity Prices'!BB:BB,'Annuity Prices'!$B:$B,$D541,'Annuity Prices'!$E:$E,$G541),IF($B541="RAB Short",SUMIFS('RAB Prices Short'!BB:BB,'RAB Prices Short'!$B:$B,'All Prices combined'!$D541,'RAB Prices Short'!$E:$E,'All Prices combined'!$G541),IF($B541="RAB Long",SUMIFS('RAB Prices Long'!BB:BB,'RAB Prices Long'!$B:$B,'All Prices combined'!$D541,'RAB Prices Long'!$E:$E,'All Prices combined'!$G541)))),2)</f>
        <v>120.9</v>
      </c>
      <c r="AZ541" s="2">
        <f>ROUND(IF($B541="Annuity",SUMIFS('Annuity Prices'!BC:BC,'Annuity Prices'!$B:$B,$D541,'Annuity Prices'!$E:$E,$G541),IF($B541="RAB Short",SUMIFS('RAB Prices Short'!BC:BC,'RAB Prices Short'!$B:$B,'All Prices combined'!$D541,'RAB Prices Short'!$E:$E,'All Prices combined'!$G541),IF($B541="RAB Long",SUMIFS('RAB Prices Long'!BC:BC,'RAB Prices Long'!$B:$B,'All Prices combined'!$D541,'RAB Prices Long'!$E:$E,'All Prices combined'!$G541)))),2)</f>
        <v>127.84</v>
      </c>
      <c r="BA541" s="2">
        <f>ROUND(IF($B541="Annuity",SUMIFS('Annuity Prices'!BD:BD,'Annuity Prices'!$B:$B,$D541,'Annuity Prices'!$E:$E,$G541),IF($B541="RAB Short",SUMIFS('RAB Prices Short'!BD:BD,'RAB Prices Short'!$B:$B,'All Prices combined'!$D541,'RAB Prices Short'!$E:$E,'All Prices combined'!$G541),IF($B541="RAB Long",SUMIFS('RAB Prices Long'!BD:BD,'RAB Prices Long'!$B:$B,'All Prices combined'!$D541,'RAB Prices Long'!$E:$E,'All Prices combined'!$G541)))),2)</f>
        <v>134.31</v>
      </c>
      <c r="BB541" s="2">
        <f>ROUND(IF($B541="Annuity",SUMIFS('Annuity Prices'!BE:BE,'Annuity Prices'!$B:$B,$D541,'Annuity Prices'!$E:$E,$G541),IF($B541="RAB Short",SUMIFS('RAB Prices Short'!BE:BE,'RAB Prices Short'!$B:$B,'All Prices combined'!$D541,'RAB Prices Short'!$E:$E,'All Prices combined'!$G541),IF($B541="RAB Long",SUMIFS('RAB Prices Long'!BE:BE,'RAB Prices Long'!$B:$B,'All Prices combined'!$D541,'RAB Prices Long'!$E:$E,'All Prices combined'!$G541)))),2)</f>
        <v>141.83000000000001</v>
      </c>
      <c r="BC541" s="2">
        <f>ROUND(IF($B541="Annuity",SUMIFS('Annuity Prices'!BF:BF,'Annuity Prices'!$B:$B,$D541,'Annuity Prices'!$E:$E,$G541),IF($B541="RAB Short",SUMIFS('RAB Prices Short'!BF:BF,'RAB Prices Short'!$B:$B,'All Prices combined'!$D541,'RAB Prices Short'!$E:$E,'All Prices combined'!$G541),IF($B541="RAB Long",SUMIFS('RAB Prices Long'!BF:BF,'RAB Prices Long'!$B:$B,'All Prices combined'!$D541,'RAB Prices Long'!$E:$E,'All Prices combined'!$G541)))),2)</f>
        <v>149.68</v>
      </c>
      <c r="BD541" s="2">
        <f>ROUND(IF($B541="Annuity",SUMIFS('Annuity Prices'!BG:BG,'Annuity Prices'!$B:$B,$D541,'Annuity Prices'!$E:$E,$G541),IF($B541="RAB Short",SUMIFS('RAB Prices Short'!BG:BG,'RAB Prices Short'!$B:$B,'All Prices combined'!$D541,'RAB Prices Short'!$E:$E,'All Prices combined'!$G541),IF($B541="RAB Long",SUMIFS('RAB Prices Long'!BG:BG,'RAB Prices Long'!$B:$B,'All Prices combined'!$D541,'RAB Prices Long'!$E:$E,'All Prices combined'!$G541)))),2)</f>
        <v>157.86000000000001</v>
      </c>
      <c r="BE541" s="2">
        <f>ROUND(IF($B541="Annuity",SUMIFS('Annuity Prices'!BH:BH,'Annuity Prices'!$B:$B,$D541,'Annuity Prices'!$E:$E,$G541),IF($B541="RAB Short",SUMIFS('RAB Prices Short'!BH:BH,'RAB Prices Short'!$B:$B,'All Prices combined'!$D541,'RAB Prices Short'!$E:$E,'All Prices combined'!$G541),IF($B541="RAB Long",SUMIFS('RAB Prices Long'!BH:BH,'RAB Prices Long'!$B:$B,'All Prices combined'!$D541,'RAB Prices Long'!$E:$E,'All Prices combined'!$G541)))),2)</f>
        <v>163.65</v>
      </c>
      <c r="BF541" s="2">
        <f>ROUND(IF($B541="Annuity",SUMIFS('Annuity Prices'!BI:BI,'Annuity Prices'!$B:$B,$D541,'Annuity Prices'!$E:$E,$G541),IF($B541="RAB Short",SUMIFS('RAB Prices Short'!BI:BI,'RAB Prices Short'!$B:$B,'All Prices combined'!$D541,'RAB Prices Short'!$E:$E,'All Prices combined'!$G541),IF($B541="RAB Long",SUMIFS('RAB Prices Long'!BI:BI,'RAB Prices Long'!$B:$B,'All Prices combined'!$D541,'RAB Prices Long'!$E:$E,'All Prices combined'!$G541)))),2)</f>
        <v>172.46</v>
      </c>
      <c r="BG541" s="2">
        <f>ROUND(IF($B541="Annuity",SUMIFS('Annuity Prices'!BJ:BJ,'Annuity Prices'!$B:$B,$D541,'Annuity Prices'!$E:$E,$G541),IF($B541="RAB Short",SUMIFS('RAB Prices Short'!BJ:BJ,'RAB Prices Short'!$B:$B,'All Prices combined'!$D541,'RAB Prices Short'!$E:$E,'All Prices combined'!$G541),IF($B541="RAB Long",SUMIFS('RAB Prices Long'!BJ:BJ,'RAB Prices Long'!$B:$B,'All Prices combined'!$D541,'RAB Prices Long'!$E:$E,'All Prices combined'!$G541)))),2)</f>
        <v>181.64</v>
      </c>
      <c r="BH541" s="2">
        <f>ROUND(IF($B541="Annuity",SUMIFS('Annuity Prices'!BK:BK,'Annuity Prices'!$B:$B,$D541,'Annuity Prices'!$E:$E,$G541),IF($B541="RAB Short",SUMIFS('RAB Prices Short'!BK:BK,'RAB Prices Short'!$B:$B,'All Prices combined'!$D541,'RAB Prices Short'!$E:$E,'All Prices combined'!$G541),IF($B541="RAB Long",SUMIFS('RAB Prices Long'!BK:BK,'RAB Prices Long'!$B:$B,'All Prices combined'!$D541,'RAB Prices Long'!$E:$E,'All Prices combined'!$G541)))),2)</f>
        <v>190.42</v>
      </c>
      <c r="BI541" s="2">
        <f>ROUND(IF($B541="Annuity",SUMIFS('Annuity Prices'!BL:BL,'Annuity Prices'!$B:$B,$D541,'Annuity Prices'!$E:$E,$G541),IF($B541="RAB Short",SUMIFS('RAB Prices Short'!BL:BL,'RAB Prices Short'!$B:$B,'All Prices combined'!$D541,'RAB Prices Short'!$E:$E,'All Prices combined'!$G541),IF($B541="RAB Long",SUMIFS('RAB Prices Long'!BL:BL,'RAB Prices Long'!$B:$B,'All Prices combined'!$D541,'RAB Prices Long'!$E:$E,'All Prices combined'!$G541)))),2)</f>
        <v>195.18</v>
      </c>
      <c r="BJ541" s="2">
        <f>ROUND(IF($B541="Annuity",SUMIFS('Annuity Prices'!BM:BM,'Annuity Prices'!$B:$B,$D541,'Annuity Prices'!$E:$E,$G541),IF($B541="RAB Short",SUMIFS('RAB Prices Short'!BM:BM,'RAB Prices Short'!$B:$B,'All Prices combined'!$D541,'RAB Prices Short'!$E:$E,'All Prices combined'!$G541),IF($B541="RAB Long",SUMIFS('RAB Prices Long'!BM:BM,'RAB Prices Long'!$B:$B,'All Prices combined'!$D541,'RAB Prices Long'!$E:$E,'All Prices combined'!$G541)))),2)</f>
        <v>205.38</v>
      </c>
      <c r="BK541" s="2">
        <f>ROUND(IF($B541="Annuity",SUMIFS('Annuity Prices'!BN:BN,'Annuity Prices'!$B:$B,$D541,'Annuity Prices'!$E:$E,$G541),IF($B541="RAB Short",SUMIFS('RAB Prices Short'!BN:BN,'RAB Prices Short'!$B:$B,'All Prices combined'!$D541,'RAB Prices Short'!$E:$E,'All Prices combined'!$G541),IF($B541="RAB Long",SUMIFS('RAB Prices Long'!BN:BN,'RAB Prices Long'!$B:$B,'All Prices combined'!$D541,'RAB Prices Long'!$E:$E,'All Prices combined'!$G541)))),2)</f>
        <v>212.53</v>
      </c>
      <c r="BL541" s="2">
        <f>ROUND(IF($B541="Annuity",SUMIFS('Annuity Prices'!BO:BO,'Annuity Prices'!$B:$B,$D541,'Annuity Prices'!$E:$E,$G541),IF($B541="RAB Short",SUMIFS('RAB Prices Short'!BO:BO,'RAB Prices Short'!$B:$B,'All Prices combined'!$D541,'RAB Prices Short'!$E:$E,'All Prices combined'!$G541),IF($B541="RAB Long",SUMIFS('RAB Prices Long'!BO:BO,'RAB Prices Long'!$B:$B,'All Prices combined'!$D541,'RAB Prices Long'!$E:$E,'All Prices combined'!$G541)))),2)</f>
        <v>217.84</v>
      </c>
      <c r="BM541" s="2">
        <f>ROUND(IF($B541="Annuity",SUMIFS('Annuity Prices'!BP:BP,'Annuity Prices'!$B:$B,$D541,'Annuity Prices'!$E:$E,$G541),IF($B541="RAB Short",SUMIFS('RAB Prices Short'!BP:BP,'RAB Prices Short'!$B:$B,'All Prices combined'!$D541,'RAB Prices Short'!$E:$E,'All Prices combined'!$G541),IF($B541="RAB Long",SUMIFS('RAB Prices Long'!BP:BP,'RAB Prices Long'!$B:$B,'All Prices combined'!$D541,'RAB Prices Long'!$E:$E,'All Prices combined'!$G541)))),2)</f>
        <v>223.29</v>
      </c>
      <c r="BN541" s="2">
        <f>ROUND(IF($B541="Annuity",SUMIFS('Annuity Prices'!BQ:BQ,'Annuity Prices'!$B:$B,$D541,'Annuity Prices'!$E:$E,$G541),IF($B541="RAB Short",SUMIFS('RAB Prices Short'!BQ:BQ,'RAB Prices Short'!$B:$B,'All Prices combined'!$D541,'RAB Prices Short'!$E:$E,'All Prices combined'!$G541),IF($B541="RAB Long",SUMIFS('RAB Prices Long'!BQ:BQ,'RAB Prices Long'!$B:$B,'All Prices combined'!$D541,'RAB Prices Long'!$E:$E,'All Prices combined'!$G541)))),2)</f>
        <v>228.76</v>
      </c>
      <c r="BO541" s="2">
        <f>ROUND(IF($B541="Annuity",SUMIFS('Annuity Prices'!BR:BR,'Annuity Prices'!$B:$B,$D541,'Annuity Prices'!$E:$E,$G541),IF($B541="RAB Short",SUMIFS('RAB Prices Short'!BR:BR,'RAB Prices Short'!$B:$B,'All Prices combined'!$D541,'RAB Prices Short'!$E:$E,'All Prices combined'!$G541),IF($B541="RAB Long",SUMIFS('RAB Prices Long'!BR:BR,'RAB Prices Long'!$B:$B,'All Prices combined'!$D541,'RAB Prices Long'!$E:$E,'All Prices combined'!$G541)))),2)</f>
        <v>234.48</v>
      </c>
      <c r="BP541" s="2">
        <f>ROUND(IF($B541="Annuity",SUMIFS('Annuity Prices'!BS:BS,'Annuity Prices'!$B:$B,$D541,'Annuity Prices'!$E:$E,$G541),IF($B541="RAB Short",SUMIFS('RAB Prices Short'!BS:BS,'RAB Prices Short'!$B:$B,'All Prices combined'!$D541,'RAB Prices Short'!$E:$E,'All Prices combined'!$G541),IF($B541="RAB Long",SUMIFS('RAB Prices Long'!BS:BS,'RAB Prices Long'!$B:$B,'All Prices combined'!$D541,'RAB Prices Long'!$E:$E,'All Prices combined'!$G541)))),2)</f>
        <v>240.34</v>
      </c>
      <c r="BQ541" s="2">
        <f>ROUND(IF($B541="Annuity",SUMIFS('Annuity Prices'!BT:BT,'Annuity Prices'!$B:$B,$D541,'Annuity Prices'!$E:$E,$G541),IF($B541="RAB Short",SUMIFS('RAB Prices Short'!BT:BT,'RAB Prices Short'!$B:$B,'All Prices combined'!$D541,'RAB Prices Short'!$E:$E,'All Prices combined'!$G541),IF($B541="RAB Long",SUMIFS('RAB Prices Long'!BT:BT,'RAB Prices Long'!$B:$B,'All Prices combined'!$D541,'RAB Prices Long'!$E:$E,'All Prices combined'!$G541)))),2)</f>
        <v>246.35</v>
      </c>
      <c r="BR541" s="2">
        <f>ROUND(IF($B541="Annuity",SUMIFS('Annuity Prices'!BU:BU,'Annuity Prices'!$B:$B,$D541,'Annuity Prices'!$E:$E,$G541),IF($B541="RAB Short",SUMIFS('RAB Prices Short'!BU:BU,'RAB Prices Short'!$B:$B,'All Prices combined'!$D541,'RAB Prices Short'!$E:$E,'All Prices combined'!$G541),IF($B541="RAB Long",SUMIFS('RAB Prices Long'!BU:BU,'RAB Prices Long'!$B:$B,'All Prices combined'!$D541,'RAB Prices Long'!$E:$E,'All Prices combined'!$G541)))),2)</f>
        <v>254.37</v>
      </c>
      <c r="BS541" s="2">
        <f>ROUND(IF($B541="Annuity",SUMIFS('Annuity Prices'!BV:BV,'Annuity Prices'!$B:$B,$D541,'Annuity Prices'!$E:$E,$G541),IF($B541="RAB Short",SUMIFS('RAB Prices Short'!BV:BV,'RAB Prices Short'!$B:$B,'All Prices combined'!$D541,'RAB Prices Short'!$E:$E,'All Prices combined'!$G541),IF($B541="RAB Long",SUMIFS('RAB Prices Long'!BV:BV,'RAB Prices Long'!$B:$B,'All Prices combined'!$D541,'RAB Prices Long'!$E:$E,'All Prices combined'!$G541)))),2)</f>
        <v>260.73</v>
      </c>
      <c r="BT541" s="2">
        <f>ROUND(IF($B541="Annuity",SUMIFS('Annuity Prices'!BW:BW,'Annuity Prices'!$B:$B,$D541,'Annuity Prices'!$E:$E,$G541),IF($B541="RAB Short",SUMIFS('RAB Prices Short'!BW:BW,'RAB Prices Short'!$B:$B,'All Prices combined'!$D541,'RAB Prices Short'!$E:$E,'All Prices combined'!$G541),IF($B541="RAB Long",SUMIFS('RAB Prices Long'!BW:BW,'RAB Prices Long'!$B:$B,'All Prices combined'!$D541,'RAB Prices Long'!$E:$E,'All Prices combined'!$G541)))),2)</f>
        <v>267.25</v>
      </c>
      <c r="BU541" s="2">
        <f>ROUND(IF($B541="Annuity",SUMIFS('Annuity Prices'!BX:BX,'Annuity Prices'!$B:$B,$D541,'Annuity Prices'!$E:$E,$G541),IF($B541="RAB Short",SUMIFS('RAB Prices Short'!BX:BX,'RAB Prices Short'!$B:$B,'All Prices combined'!$D541,'RAB Prices Short'!$E:$E,'All Prices combined'!$G541),IF($B541="RAB Long",SUMIFS('RAB Prices Long'!BX:BX,'RAB Prices Long'!$B:$B,'All Prices combined'!$D541,'RAB Prices Long'!$E:$E,'All Prices combined'!$G541)))),2)</f>
        <v>273.93</v>
      </c>
    </row>
    <row r="542" spans="2:73" x14ac:dyDescent="0.25">
      <c r="B542" t="s">
        <v>45</v>
      </c>
      <c r="C542">
        <v>29</v>
      </c>
      <c r="D542" t="s">
        <v>207</v>
      </c>
      <c r="E542" t="s">
        <v>208</v>
      </c>
      <c r="F542">
        <v>29</v>
      </c>
      <c r="G542" t="s">
        <v>202</v>
      </c>
      <c r="I542" s="2">
        <f>ROUND(IF($B542="Annuity",SUMIFS('Annuity Prices'!L:L,'Annuity Prices'!$B:$B,$D542,'Annuity Prices'!$E:$E,$G542),IF($B542="RAB Short",SUMIFS('RAB Prices Short'!L:L,'RAB Prices Short'!$B:$B,'All Prices combined'!$D542,'RAB Prices Short'!$E:$E,'All Prices combined'!$G542),IF($B542="RAB Long",SUMIFS('RAB Prices Long'!L:L,'RAB Prices Long'!$B:$B,'All Prices combined'!$D542,'RAB Prices Long'!$E:$E,'All Prices combined'!$G542)))),2)</f>
        <v>0</v>
      </c>
      <c r="J542" s="2">
        <f>ROUND(IF($B542="Annuity",SUMIFS('Annuity Prices'!M:M,'Annuity Prices'!$B:$B,$D542,'Annuity Prices'!$E:$E,$G542),IF($B542="RAB Short",SUMIFS('RAB Prices Short'!M:M,'RAB Prices Short'!$B:$B,'All Prices combined'!$D542,'RAB Prices Short'!$E:$E,'All Prices combined'!$G542),IF($B542="RAB Long",SUMIFS('RAB Prices Long'!M:M,'RAB Prices Long'!$B:$B,'All Prices combined'!$D542,'RAB Prices Long'!$E:$E,'All Prices combined'!$G542)))),2)</f>
        <v>0</v>
      </c>
      <c r="K542" s="2">
        <f>ROUND(IF($B542="Annuity",SUMIFS('Annuity Prices'!N:N,'Annuity Prices'!$B:$B,$D542,'Annuity Prices'!$E:$E,$G542),IF($B542="RAB Short",SUMIFS('RAB Prices Short'!N:N,'RAB Prices Short'!$B:$B,'All Prices combined'!$D542,'RAB Prices Short'!$E:$E,'All Prices combined'!$G542),IF($B542="RAB Long",SUMIFS('RAB Prices Long'!N:N,'RAB Prices Long'!$B:$B,'All Prices combined'!$D542,'RAB Prices Long'!$E:$E,'All Prices combined'!$G542)))),2)</f>
        <v>55.61</v>
      </c>
      <c r="L542" s="2">
        <f>ROUND(IF($B542="Annuity",SUMIFS('Annuity Prices'!O:O,'Annuity Prices'!$B:$B,$D542,'Annuity Prices'!$E:$E,$G542),IF($B542="RAB Short",SUMIFS('RAB Prices Short'!O:O,'RAB Prices Short'!$B:$B,'All Prices combined'!$D542,'RAB Prices Short'!$E:$E,'All Prices combined'!$G542),IF($B542="RAB Long",SUMIFS('RAB Prices Long'!O:O,'RAB Prices Long'!$B:$B,'All Prices combined'!$D542,'RAB Prices Long'!$E:$E,'All Prices combined'!$G542)))),2)</f>
        <v>57.22</v>
      </c>
      <c r="M542" s="2">
        <f>ROUND(IF($B542="Annuity",SUMIFS('Annuity Prices'!P:P,'Annuity Prices'!$B:$B,$D542,'Annuity Prices'!$E:$E,$G542),IF($B542="RAB Short",SUMIFS('RAB Prices Short'!P:P,'RAB Prices Short'!$B:$B,'All Prices combined'!$D542,'RAB Prices Short'!$E:$E,'All Prices combined'!$G542),IF($B542="RAB Long",SUMIFS('RAB Prices Long'!P:P,'RAB Prices Long'!$B:$B,'All Prices combined'!$D542,'RAB Prices Long'!$E:$E,'All Prices combined'!$G542)))),2)</f>
        <v>59.83</v>
      </c>
      <c r="N542" s="2">
        <f>ROUND(IF($B542="Annuity",SUMIFS('Annuity Prices'!Q:Q,'Annuity Prices'!$B:$B,$D542,'Annuity Prices'!$E:$E,$G542),IF($B542="RAB Short",SUMIFS('RAB Prices Short'!Q:Q,'RAB Prices Short'!$B:$B,'All Prices combined'!$D542,'RAB Prices Short'!$E:$E,'All Prices combined'!$G542),IF($B542="RAB Long",SUMIFS('RAB Prices Long'!Q:Q,'RAB Prices Long'!$B:$B,'All Prices combined'!$D542,'RAB Prices Long'!$E:$E,'All Prices combined'!$G542)))),2)</f>
        <v>61.33</v>
      </c>
      <c r="O542" s="2">
        <f>ROUND(IF($B542="Annuity",SUMIFS('Annuity Prices'!R:R,'Annuity Prices'!$B:$B,$D542,'Annuity Prices'!$E:$E,$G542),IF($B542="RAB Short",SUMIFS('RAB Prices Short'!R:R,'RAB Prices Short'!$B:$B,'All Prices combined'!$D542,'RAB Prices Short'!$E:$E,'All Prices combined'!$G542),IF($B542="RAB Long",SUMIFS('RAB Prices Long'!R:R,'RAB Prices Long'!$B:$B,'All Prices combined'!$D542,'RAB Prices Long'!$E:$E,'All Prices combined'!$G542)))),2)</f>
        <v>62.86</v>
      </c>
      <c r="P542" s="2">
        <f>ROUND(IF($B542="Annuity",SUMIFS('Annuity Prices'!S:S,'Annuity Prices'!$B:$B,$D542,'Annuity Prices'!$E:$E,$G542),IF($B542="RAB Short",SUMIFS('RAB Prices Short'!S:S,'RAB Prices Short'!$B:$B,'All Prices combined'!$D542,'RAB Prices Short'!$E:$E,'All Prices combined'!$G542),IF($B542="RAB Long",SUMIFS('RAB Prices Long'!S:S,'RAB Prices Long'!$B:$B,'All Prices combined'!$D542,'RAB Prices Long'!$E:$E,'All Prices combined'!$G542)))),2)</f>
        <v>64.430000000000007</v>
      </c>
      <c r="Q542" s="2">
        <f>ROUND(IF($B542="Annuity",SUMIFS('Annuity Prices'!T:T,'Annuity Prices'!$B:$B,$D542,'Annuity Prices'!$E:$E,$G542),IF($B542="RAB Short",SUMIFS('RAB Prices Short'!T:T,'RAB Prices Short'!$B:$B,'All Prices combined'!$D542,'RAB Prices Short'!$E:$E,'All Prices combined'!$G542),IF($B542="RAB Long",SUMIFS('RAB Prices Long'!T:T,'RAB Prices Long'!$B:$B,'All Prices combined'!$D542,'RAB Prices Long'!$E:$E,'All Prices combined'!$G542)))),2)</f>
        <v>69.67</v>
      </c>
      <c r="R542" s="2">
        <f>ROUND(IF($B542="Annuity",SUMIFS('Annuity Prices'!U:U,'Annuity Prices'!$B:$B,$D542,'Annuity Prices'!$E:$E,$G542),IF($B542="RAB Short",SUMIFS('RAB Prices Short'!U:U,'RAB Prices Short'!$B:$B,'All Prices combined'!$D542,'RAB Prices Short'!$E:$E,'All Prices combined'!$G542),IF($B542="RAB Long",SUMIFS('RAB Prices Long'!U:U,'RAB Prices Long'!$B:$B,'All Prices combined'!$D542,'RAB Prices Long'!$E:$E,'All Prices combined'!$G542)))),2)</f>
        <v>71.42</v>
      </c>
      <c r="S542" s="2">
        <f>ROUND(IF($B542="Annuity",SUMIFS('Annuity Prices'!V:V,'Annuity Prices'!$B:$B,$D542,'Annuity Prices'!$E:$E,$G542),IF($B542="RAB Short",SUMIFS('RAB Prices Short'!V:V,'RAB Prices Short'!$B:$B,'All Prices combined'!$D542,'RAB Prices Short'!$E:$E,'All Prices combined'!$G542),IF($B542="RAB Long",SUMIFS('RAB Prices Long'!V:V,'RAB Prices Long'!$B:$B,'All Prices combined'!$D542,'RAB Prices Long'!$E:$E,'All Prices combined'!$G542)))),2)</f>
        <v>73.2</v>
      </c>
      <c r="T542" s="2">
        <f>ROUND(IF($B542="Annuity",SUMIFS('Annuity Prices'!W:W,'Annuity Prices'!$B:$B,$D542,'Annuity Prices'!$E:$E,$G542),IF($B542="RAB Short",SUMIFS('RAB Prices Short'!W:W,'RAB Prices Short'!$B:$B,'All Prices combined'!$D542,'RAB Prices Short'!$E:$E,'All Prices combined'!$G542),IF($B542="RAB Long",SUMIFS('RAB Prices Long'!W:W,'RAB Prices Long'!$B:$B,'All Prices combined'!$D542,'RAB Prices Long'!$E:$E,'All Prices combined'!$G542)))),2)</f>
        <v>75.03</v>
      </c>
      <c r="U542" s="2">
        <f>ROUND(IF($B542="Annuity",SUMIFS('Annuity Prices'!X:X,'Annuity Prices'!$B:$B,$D542,'Annuity Prices'!$E:$E,$G542),IF($B542="RAB Short",SUMIFS('RAB Prices Short'!X:X,'RAB Prices Short'!$B:$B,'All Prices combined'!$D542,'RAB Prices Short'!$E:$E,'All Prices combined'!$G542),IF($B542="RAB Long",SUMIFS('RAB Prices Long'!X:X,'RAB Prices Long'!$B:$B,'All Prices combined'!$D542,'RAB Prices Long'!$E:$E,'All Prices combined'!$G542)))),2)</f>
        <v>81.09</v>
      </c>
      <c r="V542" s="2">
        <f>ROUND(IF($B542="Annuity",SUMIFS('Annuity Prices'!Y:Y,'Annuity Prices'!$B:$B,$D542,'Annuity Prices'!$E:$E,$G542),IF($B542="RAB Short",SUMIFS('RAB Prices Short'!Y:Y,'RAB Prices Short'!$B:$B,'All Prices combined'!$D542,'RAB Prices Short'!$E:$E,'All Prices combined'!$G542),IF($B542="RAB Long",SUMIFS('RAB Prices Long'!Y:Y,'RAB Prices Long'!$B:$B,'All Prices combined'!$D542,'RAB Prices Long'!$E:$E,'All Prices combined'!$G542)))),2)</f>
        <v>83.12</v>
      </c>
      <c r="W542" s="2">
        <f>ROUND(IF($B542="Annuity",SUMIFS('Annuity Prices'!Z:Z,'Annuity Prices'!$B:$B,$D542,'Annuity Prices'!$E:$E,$G542),IF($B542="RAB Short",SUMIFS('RAB Prices Short'!Z:Z,'RAB Prices Short'!$B:$B,'All Prices combined'!$D542,'RAB Prices Short'!$E:$E,'All Prices combined'!$G542),IF($B542="RAB Long",SUMIFS('RAB Prices Long'!Z:Z,'RAB Prices Long'!$B:$B,'All Prices combined'!$D542,'RAB Prices Long'!$E:$E,'All Prices combined'!$G542)))),2)</f>
        <v>85.2</v>
      </c>
      <c r="X542" s="2">
        <f>ROUND(IF($B542="Annuity",SUMIFS('Annuity Prices'!AA:AA,'Annuity Prices'!$B:$B,$D542,'Annuity Prices'!$E:$E,$G542),IF($B542="RAB Short",SUMIFS('RAB Prices Short'!AA:AA,'RAB Prices Short'!$B:$B,'All Prices combined'!$D542,'RAB Prices Short'!$E:$E,'All Prices combined'!$G542),IF($B542="RAB Long",SUMIFS('RAB Prices Long'!AA:AA,'RAB Prices Long'!$B:$B,'All Prices combined'!$D542,'RAB Prices Long'!$E:$E,'All Prices combined'!$G542)))),2)</f>
        <v>87.33</v>
      </c>
      <c r="Y542" s="2">
        <f>ROUND(IF($B542="Annuity",SUMIFS('Annuity Prices'!AB:AB,'Annuity Prices'!$B:$B,$D542,'Annuity Prices'!$E:$E,$G542),IF($B542="RAB Short",SUMIFS('RAB Prices Short'!AB:AB,'RAB Prices Short'!$B:$B,'All Prices combined'!$D542,'RAB Prices Short'!$E:$E,'All Prices combined'!$G542),IF($B542="RAB Long",SUMIFS('RAB Prices Long'!AB:AB,'RAB Prices Long'!$B:$B,'All Prices combined'!$D542,'RAB Prices Long'!$E:$E,'All Prices combined'!$G542)))),2)</f>
        <v>94.34</v>
      </c>
      <c r="Z542" s="2">
        <f>ROUND(IF($B542="Annuity",SUMIFS('Annuity Prices'!AC:AC,'Annuity Prices'!$B:$B,$D542,'Annuity Prices'!$E:$E,$G542),IF($B542="RAB Short",SUMIFS('RAB Prices Short'!AC:AC,'RAB Prices Short'!$B:$B,'All Prices combined'!$D542,'RAB Prices Short'!$E:$E,'All Prices combined'!$G542),IF($B542="RAB Long",SUMIFS('RAB Prices Long'!AC:AC,'RAB Prices Long'!$B:$B,'All Prices combined'!$D542,'RAB Prices Long'!$E:$E,'All Prices combined'!$G542)))),2)</f>
        <v>96.7</v>
      </c>
      <c r="AA542" s="2">
        <f>ROUND(IF($B542="Annuity",SUMIFS('Annuity Prices'!AD:AD,'Annuity Prices'!$B:$B,$D542,'Annuity Prices'!$E:$E,$G542),IF($B542="RAB Short",SUMIFS('RAB Prices Short'!AD:AD,'RAB Prices Short'!$B:$B,'All Prices combined'!$D542,'RAB Prices Short'!$E:$E,'All Prices combined'!$G542),IF($B542="RAB Long",SUMIFS('RAB Prices Long'!AD:AD,'RAB Prices Long'!$B:$B,'All Prices combined'!$D542,'RAB Prices Long'!$E:$E,'All Prices combined'!$G542)))),2)</f>
        <v>99.12</v>
      </c>
      <c r="AB542" s="2">
        <f>ROUND(IF($B542="Annuity",SUMIFS('Annuity Prices'!AE:AE,'Annuity Prices'!$B:$B,$D542,'Annuity Prices'!$E:$E,$G542),IF($B542="RAB Short",SUMIFS('RAB Prices Short'!AE:AE,'RAB Prices Short'!$B:$B,'All Prices combined'!$D542,'RAB Prices Short'!$E:$E,'All Prices combined'!$G542),IF($B542="RAB Long",SUMIFS('RAB Prices Long'!AE:AE,'RAB Prices Long'!$B:$B,'All Prices combined'!$D542,'RAB Prices Long'!$E:$E,'All Prices combined'!$G542)))),2)</f>
        <v>101.6</v>
      </c>
      <c r="AC542" s="2">
        <f>ROUND(IF($B542="Annuity",SUMIFS('Annuity Prices'!AF:AF,'Annuity Prices'!$B:$B,$D542,'Annuity Prices'!$E:$E,$G542),IF($B542="RAB Short",SUMIFS('RAB Prices Short'!AF:AF,'RAB Prices Short'!$B:$B,'All Prices combined'!$D542,'RAB Prices Short'!$E:$E,'All Prices combined'!$G542),IF($B542="RAB Long",SUMIFS('RAB Prices Long'!AF:AF,'RAB Prices Long'!$B:$B,'All Prices combined'!$D542,'RAB Prices Long'!$E:$E,'All Prices combined'!$G542)))),2)</f>
        <v>109.7</v>
      </c>
      <c r="AD542" s="2">
        <f>ROUND(IF($B542="Annuity",SUMIFS('Annuity Prices'!AG:AG,'Annuity Prices'!$B:$B,$D542,'Annuity Prices'!$E:$E,$G542),IF($B542="RAB Short",SUMIFS('RAB Prices Short'!AG:AG,'RAB Prices Short'!$B:$B,'All Prices combined'!$D542,'RAB Prices Short'!$E:$E,'All Prices combined'!$G542),IF($B542="RAB Long",SUMIFS('RAB Prices Long'!AG:AG,'RAB Prices Long'!$B:$B,'All Prices combined'!$D542,'RAB Prices Long'!$E:$E,'All Prices combined'!$G542)))),2)</f>
        <v>112.45</v>
      </c>
      <c r="AE542" s="2">
        <f>ROUND(IF($B542="Annuity",SUMIFS('Annuity Prices'!AH:AH,'Annuity Prices'!$B:$B,$D542,'Annuity Prices'!$E:$E,$G542),IF($B542="RAB Short",SUMIFS('RAB Prices Short'!AH:AH,'RAB Prices Short'!$B:$B,'All Prices combined'!$D542,'RAB Prices Short'!$E:$E,'All Prices combined'!$G542),IF($B542="RAB Long",SUMIFS('RAB Prices Long'!AH:AH,'RAB Prices Long'!$B:$B,'All Prices combined'!$D542,'RAB Prices Long'!$E:$E,'All Prices combined'!$G542)))),2)</f>
        <v>115.26</v>
      </c>
      <c r="AF542" s="2">
        <f>ROUND(IF($B542="Annuity",SUMIFS('Annuity Prices'!AI:AI,'Annuity Prices'!$B:$B,$D542,'Annuity Prices'!$E:$E,$G542),IF($B542="RAB Short",SUMIFS('RAB Prices Short'!AI:AI,'RAB Prices Short'!$B:$B,'All Prices combined'!$D542,'RAB Prices Short'!$E:$E,'All Prices combined'!$G542),IF($B542="RAB Long",SUMIFS('RAB Prices Long'!AI:AI,'RAB Prices Long'!$B:$B,'All Prices combined'!$D542,'RAB Prices Long'!$E:$E,'All Prices combined'!$G542)))),2)</f>
        <v>118.14</v>
      </c>
      <c r="AG542" s="2">
        <f>ROUND(IF($B542="Annuity",SUMIFS('Annuity Prices'!AJ:AJ,'Annuity Prices'!$B:$B,$D542,'Annuity Prices'!$E:$E,$G542),IF($B542="RAB Short",SUMIFS('RAB Prices Short'!AJ:AJ,'RAB Prices Short'!$B:$B,'All Prices combined'!$D542,'RAB Prices Short'!$E:$E,'All Prices combined'!$G542),IF($B542="RAB Long",SUMIFS('RAB Prices Long'!AJ:AJ,'RAB Prices Long'!$B:$B,'All Prices combined'!$D542,'RAB Prices Long'!$E:$E,'All Prices combined'!$G542)))),2)</f>
        <v>127.52</v>
      </c>
      <c r="AH542" s="2">
        <f>ROUND(IF($B542="Annuity",SUMIFS('Annuity Prices'!AK:AK,'Annuity Prices'!$B:$B,$D542,'Annuity Prices'!$E:$E,$G542),IF($B542="RAB Short",SUMIFS('RAB Prices Short'!AK:AK,'RAB Prices Short'!$B:$B,'All Prices combined'!$D542,'RAB Prices Short'!$E:$E,'All Prices combined'!$G542),IF($B542="RAB Long",SUMIFS('RAB Prices Long'!AK:AK,'RAB Prices Long'!$B:$B,'All Prices combined'!$D542,'RAB Prices Long'!$E:$E,'All Prices combined'!$G542)))),2)</f>
        <v>130.71</v>
      </c>
      <c r="AI542" s="2">
        <f>ROUND(IF($B542="Annuity",SUMIFS('Annuity Prices'!AL:AL,'Annuity Prices'!$B:$B,$D542,'Annuity Prices'!$E:$E,$G542),IF($B542="RAB Short",SUMIFS('RAB Prices Short'!AL:AL,'RAB Prices Short'!$B:$B,'All Prices combined'!$D542,'RAB Prices Short'!$E:$E,'All Prices combined'!$G542),IF($B542="RAB Long",SUMIFS('RAB Prices Long'!AL:AL,'RAB Prices Long'!$B:$B,'All Prices combined'!$D542,'RAB Prices Long'!$E:$E,'All Prices combined'!$G542)))),2)</f>
        <v>133.97</v>
      </c>
      <c r="AJ542" s="2">
        <f>ROUND(IF($B542="Annuity",SUMIFS('Annuity Prices'!AM:AM,'Annuity Prices'!$B:$B,$D542,'Annuity Prices'!$E:$E,$G542),IF($B542="RAB Short",SUMIFS('RAB Prices Short'!AM:AM,'RAB Prices Short'!$B:$B,'All Prices combined'!$D542,'RAB Prices Short'!$E:$E,'All Prices combined'!$G542),IF($B542="RAB Long",SUMIFS('RAB Prices Long'!AM:AM,'RAB Prices Long'!$B:$B,'All Prices combined'!$D542,'RAB Prices Long'!$E:$E,'All Prices combined'!$G542)))),2)</f>
        <v>137.33000000000001</v>
      </c>
      <c r="AK542" s="2">
        <f>ROUND(IF($B542="Annuity",SUMIFS('Annuity Prices'!AN:AN,'Annuity Prices'!$B:$B,$D542,'Annuity Prices'!$E:$E,$G542),IF($B542="RAB Short",SUMIFS('RAB Prices Short'!AN:AN,'RAB Prices Short'!$B:$B,'All Prices combined'!$D542,'RAB Prices Short'!$E:$E,'All Prices combined'!$G542),IF($B542="RAB Long",SUMIFS('RAB Prices Long'!AN:AN,'RAB Prices Long'!$B:$B,'All Prices combined'!$D542,'RAB Prices Long'!$E:$E,'All Prices combined'!$G542)))),2)</f>
        <v>148.16999999999999</v>
      </c>
      <c r="AL542" s="2">
        <f>ROUND(IF($B542="Annuity",SUMIFS('Annuity Prices'!AO:AO,'Annuity Prices'!$B:$B,$D542,'Annuity Prices'!$E:$E,$G542),IF($B542="RAB Short",SUMIFS('RAB Prices Short'!AO:AO,'RAB Prices Short'!$B:$B,'All Prices combined'!$D542,'RAB Prices Short'!$E:$E,'All Prices combined'!$G542),IF($B542="RAB Long",SUMIFS('RAB Prices Long'!AO:AO,'RAB Prices Long'!$B:$B,'All Prices combined'!$D542,'RAB Prices Long'!$E:$E,'All Prices combined'!$G542)))),2)</f>
        <v>151.87</v>
      </c>
      <c r="AM542" s="2">
        <f>ROUND(IF($B542="Annuity",SUMIFS('Annuity Prices'!AP:AP,'Annuity Prices'!$B:$B,$D542,'Annuity Prices'!$E:$E,$G542),IF($B542="RAB Short",SUMIFS('RAB Prices Short'!AP:AP,'RAB Prices Short'!$B:$B,'All Prices combined'!$D542,'RAB Prices Short'!$E:$E,'All Prices combined'!$G542),IF($B542="RAB Long",SUMIFS('RAB Prices Long'!AP:AP,'RAB Prices Long'!$B:$B,'All Prices combined'!$D542,'RAB Prices Long'!$E:$E,'All Prices combined'!$G542)))),2)</f>
        <v>155.66999999999999</v>
      </c>
      <c r="AN542" s="2">
        <f>ROUND(IF($B542="Annuity",SUMIFS('Annuity Prices'!AQ:AQ,'Annuity Prices'!$B:$B,$D542,'Annuity Prices'!$E:$E,$G542),IF($B542="RAB Short",SUMIFS('RAB Prices Short'!AQ:AQ,'RAB Prices Short'!$B:$B,'All Prices combined'!$D542,'RAB Prices Short'!$E:$E,'All Prices combined'!$G542),IF($B542="RAB Long",SUMIFS('RAB Prices Long'!AQ:AQ,'RAB Prices Long'!$B:$B,'All Prices combined'!$D542,'RAB Prices Long'!$E:$E,'All Prices combined'!$G542)))),2)</f>
        <v>159.56</v>
      </c>
      <c r="AO542" s="2">
        <f>ROUND(IF($B542="Annuity",SUMIFS('Annuity Prices'!AR:AR,'Annuity Prices'!$B:$B,$D542,'Annuity Prices'!$E:$E,$G542),IF($B542="RAB Short",SUMIFS('RAB Prices Short'!AR:AR,'RAB Prices Short'!$B:$B,'All Prices combined'!$D542,'RAB Prices Short'!$E:$E,'All Prices combined'!$G542),IF($B542="RAB Long",SUMIFS('RAB Prices Long'!AR:AR,'RAB Prices Long'!$B:$B,'All Prices combined'!$D542,'RAB Prices Long'!$E:$E,'All Prices combined'!$G542)))),2)</f>
        <v>0</v>
      </c>
      <c r="AP542" s="2">
        <f>ROUND(IF($B542="Annuity",SUMIFS('Annuity Prices'!AS:AS,'Annuity Prices'!$B:$B,$D542,'Annuity Prices'!$E:$E,$G542),IF($B542="RAB Short",SUMIFS('RAB Prices Short'!AS:AS,'RAB Prices Short'!$B:$B,'All Prices combined'!$D542,'RAB Prices Short'!$E:$E,'All Prices combined'!$G542),IF($B542="RAB Long",SUMIFS('RAB Prices Long'!AS:AS,'RAB Prices Long'!$B:$B,'All Prices combined'!$D542,'RAB Prices Long'!$E:$E,'All Prices combined'!$G542)))),2)</f>
        <v>0</v>
      </c>
      <c r="AQ542" s="2">
        <f>ROUND(IF($B542="Annuity",SUMIFS('Annuity Prices'!AT:AT,'Annuity Prices'!$B:$B,$D542,'Annuity Prices'!$E:$E,$G542),IF($B542="RAB Short",SUMIFS('RAB Prices Short'!AT:AT,'RAB Prices Short'!$B:$B,'All Prices combined'!$D542,'RAB Prices Short'!$E:$E,'All Prices combined'!$G542),IF($B542="RAB Long",SUMIFS('RAB Prices Long'!AT:AT,'RAB Prices Long'!$B:$B,'All Prices combined'!$D542,'RAB Prices Long'!$E:$E,'All Prices combined'!$G542)))),2)</f>
        <v>52.28</v>
      </c>
      <c r="AR542" s="2">
        <f>ROUND(IF($B542="Annuity",SUMIFS('Annuity Prices'!AU:AU,'Annuity Prices'!$B:$B,$D542,'Annuity Prices'!$E:$E,$G542),IF($B542="RAB Short",SUMIFS('RAB Prices Short'!AU:AU,'RAB Prices Short'!$B:$B,'All Prices combined'!$D542,'RAB Prices Short'!$E:$E,'All Prices combined'!$G542),IF($B542="RAB Long",SUMIFS('RAB Prices Long'!AU:AU,'RAB Prices Long'!$B:$B,'All Prices combined'!$D542,'RAB Prices Long'!$E:$E,'All Prices combined'!$G542)))),2)</f>
        <v>53.78</v>
      </c>
      <c r="AS542" s="2">
        <f>ROUND(IF($B542="Annuity",SUMIFS('Annuity Prices'!AV:AV,'Annuity Prices'!$B:$B,$D542,'Annuity Prices'!$E:$E,$G542),IF($B542="RAB Short",SUMIFS('RAB Prices Short'!AV:AV,'RAB Prices Short'!$B:$B,'All Prices combined'!$D542,'RAB Prices Short'!$E:$E,'All Prices combined'!$G542),IF($B542="RAB Long",SUMIFS('RAB Prices Long'!AV:AV,'RAB Prices Long'!$B:$B,'All Prices combined'!$D542,'RAB Prices Long'!$E:$E,'All Prices combined'!$G542)))),2)</f>
        <v>55.32</v>
      </c>
      <c r="AT542" s="2">
        <f>ROUND(IF($B542="Annuity",SUMIFS('Annuity Prices'!AW:AW,'Annuity Prices'!$B:$B,$D542,'Annuity Prices'!$E:$E,$G542),IF($B542="RAB Short",SUMIFS('RAB Prices Short'!AW:AW,'RAB Prices Short'!$B:$B,'All Prices combined'!$D542,'RAB Prices Short'!$E:$E,'All Prices combined'!$G542),IF($B542="RAB Long",SUMIFS('RAB Prices Long'!AW:AW,'RAB Prices Long'!$B:$B,'All Prices combined'!$D542,'RAB Prices Long'!$E:$E,'All Prices combined'!$G542)))),2)</f>
        <v>56.91</v>
      </c>
      <c r="AU542" s="2">
        <f>ROUND(IF($B542="Annuity",SUMIFS('Annuity Prices'!AX:AX,'Annuity Prices'!$B:$B,$D542,'Annuity Prices'!$E:$E,$G542),IF($B542="RAB Short",SUMIFS('RAB Prices Short'!AX:AX,'RAB Prices Short'!$B:$B,'All Prices combined'!$D542,'RAB Prices Short'!$E:$E,'All Prices combined'!$G542),IF($B542="RAB Long",SUMIFS('RAB Prices Long'!AX:AX,'RAB Prices Long'!$B:$B,'All Prices combined'!$D542,'RAB Prices Long'!$E:$E,'All Prices combined'!$G542)))),2)</f>
        <v>58.54</v>
      </c>
      <c r="AV542" s="2">
        <f>ROUND(IF($B542="Annuity",SUMIFS('Annuity Prices'!AY:AY,'Annuity Prices'!$B:$B,$D542,'Annuity Prices'!$E:$E,$G542),IF($B542="RAB Short",SUMIFS('RAB Prices Short'!AY:AY,'RAB Prices Short'!$B:$B,'All Prices combined'!$D542,'RAB Prices Short'!$E:$E,'All Prices combined'!$G542),IF($B542="RAB Long",SUMIFS('RAB Prices Long'!AY:AY,'RAB Prices Long'!$B:$B,'All Prices combined'!$D542,'RAB Prices Long'!$E:$E,'All Prices combined'!$G542)))),2)</f>
        <v>60.22</v>
      </c>
      <c r="AW542" s="2">
        <f>ROUND(IF($B542="Annuity",SUMIFS('Annuity Prices'!AZ:AZ,'Annuity Prices'!$B:$B,$D542,'Annuity Prices'!$E:$E,$G542),IF($B542="RAB Short",SUMIFS('RAB Prices Short'!AZ:AZ,'RAB Prices Short'!$B:$B,'All Prices combined'!$D542,'RAB Prices Short'!$E:$E,'All Prices combined'!$G542),IF($B542="RAB Long",SUMIFS('RAB Prices Long'!AZ:AZ,'RAB Prices Long'!$B:$B,'All Prices combined'!$D542,'RAB Prices Long'!$E:$E,'All Prices combined'!$G542)))),2)</f>
        <v>61.95</v>
      </c>
      <c r="AX542" s="2">
        <f>ROUND(IF($B542="Annuity",SUMIFS('Annuity Prices'!BA:BA,'Annuity Prices'!$B:$B,$D542,'Annuity Prices'!$E:$E,$G542),IF($B542="RAB Short",SUMIFS('RAB Prices Short'!BA:BA,'RAB Prices Short'!$B:$B,'All Prices combined'!$D542,'RAB Prices Short'!$E:$E,'All Prices combined'!$G542),IF($B542="RAB Long",SUMIFS('RAB Prices Long'!BA:BA,'RAB Prices Long'!$B:$B,'All Prices combined'!$D542,'RAB Prices Long'!$E:$E,'All Prices combined'!$G542)))),2)</f>
        <v>63.73</v>
      </c>
      <c r="AY542" s="2">
        <f>ROUND(IF($B542="Annuity",SUMIFS('Annuity Prices'!BB:BB,'Annuity Prices'!$B:$B,$D542,'Annuity Prices'!$E:$E,$G542),IF($B542="RAB Short",SUMIFS('RAB Prices Short'!BB:BB,'RAB Prices Short'!$B:$B,'All Prices combined'!$D542,'RAB Prices Short'!$E:$E,'All Prices combined'!$G542),IF($B542="RAB Long",SUMIFS('RAB Prices Long'!BB:BB,'RAB Prices Long'!$B:$B,'All Prices combined'!$D542,'RAB Prices Long'!$E:$E,'All Prices combined'!$G542)))),2)</f>
        <v>65.56</v>
      </c>
      <c r="AZ542" s="2">
        <f>ROUND(IF($B542="Annuity",SUMIFS('Annuity Prices'!BC:BC,'Annuity Prices'!$B:$B,$D542,'Annuity Prices'!$E:$E,$G542),IF($B542="RAB Short",SUMIFS('RAB Prices Short'!BC:BC,'RAB Prices Short'!$B:$B,'All Prices combined'!$D542,'RAB Prices Short'!$E:$E,'All Prices combined'!$G542),IF($B542="RAB Long",SUMIFS('RAB Prices Long'!BC:BC,'RAB Prices Long'!$B:$B,'All Prices combined'!$D542,'RAB Prices Long'!$E:$E,'All Prices combined'!$G542)))),2)</f>
        <v>67.44</v>
      </c>
      <c r="BA542" s="2">
        <f>ROUND(IF($B542="Annuity",SUMIFS('Annuity Prices'!BD:BD,'Annuity Prices'!$B:$B,$D542,'Annuity Prices'!$E:$E,$G542),IF($B542="RAB Short",SUMIFS('RAB Prices Short'!BD:BD,'RAB Prices Short'!$B:$B,'All Prices combined'!$D542,'RAB Prices Short'!$E:$E,'All Prices combined'!$G542),IF($B542="RAB Long",SUMIFS('RAB Prices Long'!BD:BD,'RAB Prices Long'!$B:$B,'All Prices combined'!$D542,'RAB Prices Long'!$E:$E,'All Prices combined'!$G542)))),2)</f>
        <v>70.14</v>
      </c>
      <c r="BB542" s="2">
        <f>ROUND(IF($B542="Annuity",SUMIFS('Annuity Prices'!BE:BE,'Annuity Prices'!$B:$B,$D542,'Annuity Prices'!$E:$E,$G542),IF($B542="RAB Short",SUMIFS('RAB Prices Short'!BE:BE,'RAB Prices Short'!$B:$B,'All Prices combined'!$D542,'RAB Prices Short'!$E:$E,'All Prices combined'!$G542),IF($B542="RAB Long",SUMIFS('RAB Prices Long'!BE:BE,'RAB Prices Long'!$B:$B,'All Prices combined'!$D542,'RAB Prices Long'!$E:$E,'All Prices combined'!$G542)))),2)</f>
        <v>72.150000000000006</v>
      </c>
      <c r="BC542" s="2">
        <f>ROUND(IF($B542="Annuity",SUMIFS('Annuity Prices'!BF:BF,'Annuity Prices'!$B:$B,$D542,'Annuity Prices'!$E:$E,$G542),IF($B542="RAB Short",SUMIFS('RAB Prices Short'!BF:BF,'RAB Prices Short'!$B:$B,'All Prices combined'!$D542,'RAB Prices Short'!$E:$E,'All Prices combined'!$G542),IF($B542="RAB Long",SUMIFS('RAB Prices Long'!BF:BF,'RAB Prices Long'!$B:$B,'All Prices combined'!$D542,'RAB Prices Long'!$E:$E,'All Prices combined'!$G542)))),2)</f>
        <v>74.22</v>
      </c>
      <c r="BD542" s="2">
        <f>ROUND(IF($B542="Annuity",SUMIFS('Annuity Prices'!BG:BG,'Annuity Prices'!$B:$B,$D542,'Annuity Prices'!$E:$E,$G542),IF($B542="RAB Short",SUMIFS('RAB Prices Short'!BG:BG,'RAB Prices Short'!$B:$B,'All Prices combined'!$D542,'RAB Prices Short'!$E:$E,'All Prices combined'!$G542),IF($B542="RAB Long",SUMIFS('RAB Prices Long'!BG:BG,'RAB Prices Long'!$B:$B,'All Prices combined'!$D542,'RAB Prices Long'!$E:$E,'All Prices combined'!$G542)))),2)</f>
        <v>76.349999999999994</v>
      </c>
      <c r="BE542" s="2">
        <f>ROUND(IF($B542="Annuity",SUMIFS('Annuity Prices'!BH:BH,'Annuity Prices'!$B:$B,$D542,'Annuity Prices'!$E:$E,$G542),IF($B542="RAB Short",SUMIFS('RAB Prices Short'!BH:BH,'RAB Prices Short'!$B:$B,'All Prices combined'!$D542,'RAB Prices Short'!$E:$E,'All Prices combined'!$G542),IF($B542="RAB Long",SUMIFS('RAB Prices Long'!BH:BH,'RAB Prices Long'!$B:$B,'All Prices combined'!$D542,'RAB Prices Long'!$E:$E,'All Prices combined'!$G542)))),2)</f>
        <v>81.28</v>
      </c>
      <c r="BF542" s="2">
        <f>ROUND(IF($B542="Annuity",SUMIFS('Annuity Prices'!BI:BI,'Annuity Prices'!$B:$B,$D542,'Annuity Prices'!$E:$E,$G542),IF($B542="RAB Short",SUMIFS('RAB Prices Short'!BI:BI,'RAB Prices Short'!$B:$B,'All Prices combined'!$D542,'RAB Prices Short'!$E:$E,'All Prices combined'!$G542),IF($B542="RAB Long",SUMIFS('RAB Prices Long'!BI:BI,'RAB Prices Long'!$B:$B,'All Prices combined'!$D542,'RAB Prices Long'!$E:$E,'All Prices combined'!$G542)))),2)</f>
        <v>83.61</v>
      </c>
      <c r="BG542" s="2">
        <f>ROUND(IF($B542="Annuity",SUMIFS('Annuity Prices'!BJ:BJ,'Annuity Prices'!$B:$B,$D542,'Annuity Prices'!$E:$E,$G542),IF($B542="RAB Short",SUMIFS('RAB Prices Short'!BJ:BJ,'RAB Prices Short'!$B:$B,'All Prices combined'!$D542,'RAB Prices Short'!$E:$E,'All Prices combined'!$G542),IF($B542="RAB Long",SUMIFS('RAB Prices Long'!BJ:BJ,'RAB Prices Long'!$B:$B,'All Prices combined'!$D542,'RAB Prices Long'!$E:$E,'All Prices combined'!$G542)))),2)</f>
        <v>86.01</v>
      </c>
      <c r="BH542" s="2">
        <f>ROUND(IF($B542="Annuity",SUMIFS('Annuity Prices'!BK:BK,'Annuity Prices'!$B:$B,$D542,'Annuity Prices'!$E:$E,$G542),IF($B542="RAB Short",SUMIFS('RAB Prices Short'!BK:BK,'RAB Prices Short'!$B:$B,'All Prices combined'!$D542,'RAB Prices Short'!$E:$E,'All Prices combined'!$G542),IF($B542="RAB Long",SUMIFS('RAB Prices Long'!BK:BK,'RAB Prices Long'!$B:$B,'All Prices combined'!$D542,'RAB Prices Long'!$E:$E,'All Prices combined'!$G542)))),2)</f>
        <v>89.26</v>
      </c>
      <c r="BI542" s="2">
        <f>ROUND(IF($B542="Annuity",SUMIFS('Annuity Prices'!BL:BL,'Annuity Prices'!$B:$B,$D542,'Annuity Prices'!$E:$E,$G542),IF($B542="RAB Short",SUMIFS('RAB Prices Short'!BL:BL,'RAB Prices Short'!$B:$B,'All Prices combined'!$D542,'RAB Prices Short'!$E:$E,'All Prices combined'!$G542),IF($B542="RAB Long",SUMIFS('RAB Prices Long'!BL:BL,'RAB Prices Long'!$B:$B,'All Prices combined'!$D542,'RAB Prices Long'!$E:$E,'All Prices combined'!$G542)))),2)</f>
        <v>97</v>
      </c>
      <c r="BJ542" s="2">
        <f>ROUND(IF($B542="Annuity",SUMIFS('Annuity Prices'!BM:BM,'Annuity Prices'!$B:$B,$D542,'Annuity Prices'!$E:$E,$G542),IF($B542="RAB Short",SUMIFS('RAB Prices Short'!BM:BM,'RAB Prices Short'!$B:$B,'All Prices combined'!$D542,'RAB Prices Short'!$E:$E,'All Prices combined'!$G542),IF($B542="RAB Long",SUMIFS('RAB Prices Long'!BM:BM,'RAB Prices Long'!$B:$B,'All Prices combined'!$D542,'RAB Prices Long'!$E:$E,'All Prices combined'!$G542)))),2)</f>
        <v>99.78</v>
      </c>
      <c r="BK542" s="2">
        <f>ROUND(IF($B542="Annuity",SUMIFS('Annuity Prices'!BN:BN,'Annuity Prices'!$B:$B,$D542,'Annuity Prices'!$E:$E,$G542),IF($B542="RAB Short",SUMIFS('RAB Prices Short'!BN:BN,'RAB Prices Short'!$B:$B,'All Prices combined'!$D542,'RAB Prices Short'!$E:$E,'All Prices combined'!$G542),IF($B542="RAB Long",SUMIFS('RAB Prices Long'!BN:BN,'RAB Prices Long'!$B:$B,'All Prices combined'!$D542,'RAB Prices Long'!$E:$E,'All Prices combined'!$G542)))),2)</f>
        <v>106.12</v>
      </c>
      <c r="BL542" s="2">
        <f>ROUND(IF($B542="Annuity",SUMIFS('Annuity Prices'!BO:BO,'Annuity Prices'!$B:$B,$D542,'Annuity Prices'!$E:$E,$G542),IF($B542="RAB Short",SUMIFS('RAB Prices Short'!BO:BO,'RAB Prices Short'!$B:$B,'All Prices combined'!$D542,'RAB Prices Short'!$E:$E,'All Prices combined'!$G542),IF($B542="RAB Long",SUMIFS('RAB Prices Long'!BO:BO,'RAB Prices Long'!$B:$B,'All Prices combined'!$D542,'RAB Prices Long'!$E:$E,'All Prices combined'!$G542)))),2)</f>
        <v>114.82</v>
      </c>
      <c r="BM542" s="2">
        <f>ROUND(IF($B542="Annuity",SUMIFS('Annuity Prices'!BP:BP,'Annuity Prices'!$B:$B,$D542,'Annuity Prices'!$E:$E,$G542),IF($B542="RAB Short",SUMIFS('RAB Prices Short'!BP:BP,'RAB Prices Short'!$B:$B,'All Prices combined'!$D542,'RAB Prices Short'!$E:$E,'All Prices combined'!$G542),IF($B542="RAB Long",SUMIFS('RAB Prices Long'!BP:BP,'RAB Prices Long'!$B:$B,'All Prices combined'!$D542,'RAB Prices Long'!$E:$E,'All Prices combined'!$G542)))),2)</f>
        <v>118.14</v>
      </c>
      <c r="BN542" s="2">
        <f>ROUND(IF($B542="Annuity",SUMIFS('Annuity Prices'!BQ:BQ,'Annuity Prices'!$B:$B,$D542,'Annuity Prices'!$E:$E,$G542),IF($B542="RAB Short",SUMIFS('RAB Prices Short'!BQ:BQ,'RAB Prices Short'!$B:$B,'All Prices combined'!$D542,'RAB Prices Short'!$E:$E,'All Prices combined'!$G542),IF($B542="RAB Long",SUMIFS('RAB Prices Long'!BQ:BQ,'RAB Prices Long'!$B:$B,'All Prices combined'!$D542,'RAB Prices Long'!$E:$E,'All Prices combined'!$G542)))),2)</f>
        <v>127.52</v>
      </c>
      <c r="BO542" s="2">
        <f>ROUND(IF($B542="Annuity",SUMIFS('Annuity Prices'!BR:BR,'Annuity Prices'!$B:$B,$D542,'Annuity Prices'!$E:$E,$G542),IF($B542="RAB Short",SUMIFS('RAB Prices Short'!BR:BR,'RAB Prices Short'!$B:$B,'All Prices combined'!$D542,'RAB Prices Short'!$E:$E,'All Prices combined'!$G542),IF($B542="RAB Long",SUMIFS('RAB Prices Long'!BR:BR,'RAB Prices Long'!$B:$B,'All Prices combined'!$D542,'RAB Prices Long'!$E:$E,'All Prices combined'!$G542)))),2)</f>
        <v>130.71</v>
      </c>
      <c r="BP542" s="2">
        <f>ROUND(IF($B542="Annuity",SUMIFS('Annuity Prices'!BS:BS,'Annuity Prices'!$B:$B,$D542,'Annuity Prices'!$E:$E,$G542),IF($B542="RAB Short",SUMIFS('RAB Prices Short'!BS:BS,'RAB Prices Short'!$B:$B,'All Prices combined'!$D542,'RAB Prices Short'!$E:$E,'All Prices combined'!$G542),IF($B542="RAB Long",SUMIFS('RAB Prices Long'!BS:BS,'RAB Prices Long'!$B:$B,'All Prices combined'!$D542,'RAB Prices Long'!$E:$E,'All Prices combined'!$G542)))),2)</f>
        <v>133.97</v>
      </c>
      <c r="BQ542" s="2">
        <f>ROUND(IF($B542="Annuity",SUMIFS('Annuity Prices'!BT:BT,'Annuity Prices'!$B:$B,$D542,'Annuity Prices'!$E:$E,$G542),IF($B542="RAB Short",SUMIFS('RAB Prices Short'!BT:BT,'RAB Prices Short'!$B:$B,'All Prices combined'!$D542,'RAB Prices Short'!$E:$E,'All Prices combined'!$G542),IF($B542="RAB Long",SUMIFS('RAB Prices Long'!BT:BT,'RAB Prices Long'!$B:$B,'All Prices combined'!$D542,'RAB Prices Long'!$E:$E,'All Prices combined'!$G542)))),2)</f>
        <v>137.33000000000001</v>
      </c>
      <c r="BR542" s="2">
        <f>ROUND(IF($B542="Annuity",SUMIFS('Annuity Prices'!BU:BU,'Annuity Prices'!$B:$B,$D542,'Annuity Prices'!$E:$E,$G542),IF($B542="RAB Short",SUMIFS('RAB Prices Short'!BU:BU,'RAB Prices Short'!$B:$B,'All Prices combined'!$D542,'RAB Prices Short'!$E:$E,'All Prices combined'!$G542),IF($B542="RAB Long",SUMIFS('RAB Prices Long'!BU:BU,'RAB Prices Long'!$B:$B,'All Prices combined'!$D542,'RAB Prices Long'!$E:$E,'All Prices combined'!$G542)))),2)</f>
        <v>146.09</v>
      </c>
      <c r="BS542" s="2">
        <f>ROUND(IF($B542="Annuity",SUMIFS('Annuity Prices'!BV:BV,'Annuity Prices'!$B:$B,$D542,'Annuity Prices'!$E:$E,$G542),IF($B542="RAB Short",SUMIFS('RAB Prices Short'!BV:BV,'RAB Prices Short'!$B:$B,'All Prices combined'!$D542,'RAB Prices Short'!$E:$E,'All Prices combined'!$G542),IF($B542="RAB Long",SUMIFS('RAB Prices Long'!BV:BV,'RAB Prices Long'!$B:$B,'All Prices combined'!$D542,'RAB Prices Long'!$E:$E,'All Prices combined'!$G542)))),2)</f>
        <v>151.87</v>
      </c>
      <c r="BT542" s="2">
        <f>ROUND(IF($B542="Annuity",SUMIFS('Annuity Prices'!BW:BW,'Annuity Prices'!$B:$B,$D542,'Annuity Prices'!$E:$E,$G542),IF($B542="RAB Short",SUMIFS('RAB Prices Short'!BW:BW,'RAB Prices Short'!$B:$B,'All Prices combined'!$D542,'RAB Prices Short'!$E:$E,'All Prices combined'!$G542),IF($B542="RAB Long",SUMIFS('RAB Prices Long'!BW:BW,'RAB Prices Long'!$B:$B,'All Prices combined'!$D542,'RAB Prices Long'!$E:$E,'All Prices combined'!$G542)))),2)</f>
        <v>155.66999999999999</v>
      </c>
      <c r="BU542" s="2">
        <f>ROUND(IF($B542="Annuity",SUMIFS('Annuity Prices'!BX:BX,'Annuity Prices'!$B:$B,$D542,'Annuity Prices'!$E:$E,$G542),IF($B542="RAB Short",SUMIFS('RAB Prices Short'!BX:BX,'RAB Prices Short'!$B:$B,'All Prices combined'!$D542,'RAB Prices Short'!$E:$E,'All Prices combined'!$G542),IF($B542="RAB Long",SUMIFS('RAB Prices Long'!BX:BX,'RAB Prices Long'!$B:$B,'All Prices combined'!$D542,'RAB Prices Long'!$E:$E,'All Prices combined'!$G542)))),2)</f>
        <v>159.56</v>
      </c>
    </row>
    <row r="543" spans="2:73" x14ac:dyDescent="0.25">
      <c r="B543" t="s">
        <v>45</v>
      </c>
      <c r="C543">
        <v>30</v>
      </c>
      <c r="E543" t="s">
        <v>209</v>
      </c>
      <c r="F543" t="s">
        <v>210</v>
      </c>
      <c r="G543" t="s">
        <v>211</v>
      </c>
      <c r="I543" s="2">
        <f>ROUND(IF($B543="Annuity",SUMIFS('Annuity Prices'!L:L,'Annuity Prices'!$B:$B,$D543,'Annuity Prices'!$E:$E,$G543),IF($B543="RAB Short",SUMIFS('RAB Prices Short'!L:L,'RAB Prices Short'!$B:$B,'All Prices combined'!$D543,'RAB Prices Short'!$E:$E,'All Prices combined'!$G543),IF($B543="RAB Long",SUMIFS('RAB Prices Long'!L:L,'RAB Prices Long'!$B:$B,'All Prices combined'!$D543,'RAB Prices Long'!$E:$E,'All Prices combined'!$G543)))),2)</f>
        <v>0</v>
      </c>
      <c r="J543" s="2">
        <f>ROUND(IF($B543="Annuity",SUMIFS('Annuity Prices'!M:M,'Annuity Prices'!$B:$B,$D543,'Annuity Prices'!$E:$E,$G543),IF($B543="RAB Short",SUMIFS('RAB Prices Short'!M:M,'RAB Prices Short'!$B:$B,'All Prices combined'!$D543,'RAB Prices Short'!$E:$E,'All Prices combined'!$G543),IF($B543="RAB Long",SUMIFS('RAB Prices Long'!M:M,'RAB Prices Long'!$B:$B,'All Prices combined'!$D543,'RAB Prices Long'!$E:$E,'All Prices combined'!$G543)))),2)</f>
        <v>0</v>
      </c>
      <c r="K543" s="2">
        <f>ROUND(IF($B543="Annuity",SUMIFS('Annuity Prices'!N:N,'Annuity Prices'!$B:$B,$D543,'Annuity Prices'!$E:$E,$G543),IF($B543="RAB Short",SUMIFS('RAB Prices Short'!N:N,'RAB Prices Short'!$B:$B,'All Prices combined'!$D543,'RAB Prices Short'!$E:$E,'All Prices combined'!$G543),IF($B543="RAB Long",SUMIFS('RAB Prices Long'!N:N,'RAB Prices Long'!$B:$B,'All Prices combined'!$D543,'RAB Prices Long'!$E:$E,'All Prices combined'!$G543)))),2)</f>
        <v>0</v>
      </c>
      <c r="L543" s="2">
        <f>ROUND(IF($B543="Annuity",SUMIFS('Annuity Prices'!O:O,'Annuity Prices'!$B:$B,$D543,'Annuity Prices'!$E:$E,$G543),IF($B543="RAB Short",SUMIFS('RAB Prices Short'!O:O,'RAB Prices Short'!$B:$B,'All Prices combined'!$D543,'RAB Prices Short'!$E:$E,'All Prices combined'!$G543),IF($B543="RAB Long",SUMIFS('RAB Prices Long'!O:O,'RAB Prices Long'!$B:$B,'All Prices combined'!$D543,'RAB Prices Long'!$E:$E,'All Prices combined'!$G543)))),2)</f>
        <v>0</v>
      </c>
      <c r="M543" s="2">
        <f>ROUND(IF($B543="Annuity",SUMIFS('Annuity Prices'!P:P,'Annuity Prices'!$B:$B,$D543,'Annuity Prices'!$E:$E,$G543),IF($B543="RAB Short",SUMIFS('RAB Prices Short'!P:P,'RAB Prices Short'!$B:$B,'All Prices combined'!$D543,'RAB Prices Short'!$E:$E,'All Prices combined'!$G543),IF($B543="RAB Long",SUMIFS('RAB Prices Long'!P:P,'RAB Prices Long'!$B:$B,'All Prices combined'!$D543,'RAB Prices Long'!$E:$E,'All Prices combined'!$G543)))),2)</f>
        <v>0</v>
      </c>
      <c r="N543" s="2">
        <f>ROUND(IF($B543="Annuity",SUMIFS('Annuity Prices'!Q:Q,'Annuity Prices'!$B:$B,$D543,'Annuity Prices'!$E:$E,$G543),IF($B543="RAB Short",SUMIFS('RAB Prices Short'!Q:Q,'RAB Prices Short'!$B:$B,'All Prices combined'!$D543,'RAB Prices Short'!$E:$E,'All Prices combined'!$G543),IF($B543="RAB Long",SUMIFS('RAB Prices Long'!Q:Q,'RAB Prices Long'!$B:$B,'All Prices combined'!$D543,'RAB Prices Long'!$E:$E,'All Prices combined'!$G543)))),2)</f>
        <v>0</v>
      </c>
      <c r="O543" s="2">
        <f>ROUND(IF($B543="Annuity",SUMIFS('Annuity Prices'!R:R,'Annuity Prices'!$B:$B,$D543,'Annuity Prices'!$E:$E,$G543),IF($B543="RAB Short",SUMIFS('RAB Prices Short'!R:R,'RAB Prices Short'!$B:$B,'All Prices combined'!$D543,'RAB Prices Short'!$E:$E,'All Prices combined'!$G543),IF($B543="RAB Long",SUMIFS('RAB Prices Long'!R:R,'RAB Prices Long'!$B:$B,'All Prices combined'!$D543,'RAB Prices Long'!$E:$E,'All Prices combined'!$G543)))),2)</f>
        <v>0</v>
      </c>
      <c r="P543" s="2">
        <f>ROUND(IF($B543="Annuity",SUMIFS('Annuity Prices'!S:S,'Annuity Prices'!$B:$B,$D543,'Annuity Prices'!$E:$E,$G543),IF($B543="RAB Short",SUMIFS('RAB Prices Short'!S:S,'RAB Prices Short'!$B:$B,'All Prices combined'!$D543,'RAB Prices Short'!$E:$E,'All Prices combined'!$G543),IF($B543="RAB Long",SUMIFS('RAB Prices Long'!S:S,'RAB Prices Long'!$B:$B,'All Prices combined'!$D543,'RAB Prices Long'!$E:$E,'All Prices combined'!$G543)))),2)</f>
        <v>0</v>
      </c>
      <c r="Q543" s="2">
        <f>ROUND(IF($B543="Annuity",SUMIFS('Annuity Prices'!T:T,'Annuity Prices'!$B:$B,$D543,'Annuity Prices'!$E:$E,$G543),IF($B543="RAB Short",SUMIFS('RAB Prices Short'!T:T,'RAB Prices Short'!$B:$B,'All Prices combined'!$D543,'RAB Prices Short'!$E:$E,'All Prices combined'!$G543),IF($B543="RAB Long",SUMIFS('RAB Prices Long'!T:T,'RAB Prices Long'!$B:$B,'All Prices combined'!$D543,'RAB Prices Long'!$E:$E,'All Prices combined'!$G543)))),2)</f>
        <v>0</v>
      </c>
      <c r="R543" s="2">
        <f>ROUND(IF($B543="Annuity",SUMIFS('Annuity Prices'!U:U,'Annuity Prices'!$B:$B,$D543,'Annuity Prices'!$E:$E,$G543),IF($B543="RAB Short",SUMIFS('RAB Prices Short'!U:U,'RAB Prices Short'!$B:$B,'All Prices combined'!$D543,'RAB Prices Short'!$E:$E,'All Prices combined'!$G543),IF($B543="RAB Long",SUMIFS('RAB Prices Long'!U:U,'RAB Prices Long'!$B:$B,'All Prices combined'!$D543,'RAB Prices Long'!$E:$E,'All Prices combined'!$G543)))),2)</f>
        <v>0</v>
      </c>
      <c r="S543" s="2">
        <f>ROUND(IF($B543="Annuity",SUMIFS('Annuity Prices'!V:V,'Annuity Prices'!$B:$B,$D543,'Annuity Prices'!$E:$E,$G543),IF($B543="RAB Short",SUMIFS('RAB Prices Short'!V:V,'RAB Prices Short'!$B:$B,'All Prices combined'!$D543,'RAB Prices Short'!$E:$E,'All Prices combined'!$G543),IF($B543="RAB Long",SUMIFS('RAB Prices Long'!V:V,'RAB Prices Long'!$B:$B,'All Prices combined'!$D543,'RAB Prices Long'!$E:$E,'All Prices combined'!$G543)))),2)</f>
        <v>0</v>
      </c>
      <c r="T543" s="2">
        <f>ROUND(IF($B543="Annuity",SUMIFS('Annuity Prices'!W:W,'Annuity Prices'!$B:$B,$D543,'Annuity Prices'!$E:$E,$G543),IF($B543="RAB Short",SUMIFS('RAB Prices Short'!W:W,'RAB Prices Short'!$B:$B,'All Prices combined'!$D543,'RAB Prices Short'!$E:$E,'All Prices combined'!$G543),IF($B543="RAB Long",SUMIFS('RAB Prices Long'!W:W,'RAB Prices Long'!$B:$B,'All Prices combined'!$D543,'RAB Prices Long'!$E:$E,'All Prices combined'!$G543)))),2)</f>
        <v>0</v>
      </c>
      <c r="U543" s="2">
        <f>ROUND(IF($B543="Annuity",SUMIFS('Annuity Prices'!X:X,'Annuity Prices'!$B:$B,$D543,'Annuity Prices'!$E:$E,$G543),IF($B543="RAB Short",SUMIFS('RAB Prices Short'!X:X,'RAB Prices Short'!$B:$B,'All Prices combined'!$D543,'RAB Prices Short'!$E:$E,'All Prices combined'!$G543),IF($B543="RAB Long",SUMIFS('RAB Prices Long'!X:X,'RAB Prices Long'!$B:$B,'All Prices combined'!$D543,'RAB Prices Long'!$E:$E,'All Prices combined'!$G543)))),2)</f>
        <v>0</v>
      </c>
      <c r="V543" s="2">
        <f>ROUND(IF($B543="Annuity",SUMIFS('Annuity Prices'!Y:Y,'Annuity Prices'!$B:$B,$D543,'Annuity Prices'!$E:$E,$G543),IF($B543="RAB Short",SUMIFS('RAB Prices Short'!Y:Y,'RAB Prices Short'!$B:$B,'All Prices combined'!$D543,'RAB Prices Short'!$E:$E,'All Prices combined'!$G543),IF($B543="RAB Long",SUMIFS('RAB Prices Long'!Y:Y,'RAB Prices Long'!$B:$B,'All Prices combined'!$D543,'RAB Prices Long'!$E:$E,'All Prices combined'!$G543)))),2)</f>
        <v>0</v>
      </c>
      <c r="W543" s="2">
        <f>ROUND(IF($B543="Annuity",SUMIFS('Annuity Prices'!Z:Z,'Annuity Prices'!$B:$B,$D543,'Annuity Prices'!$E:$E,$G543),IF($B543="RAB Short",SUMIFS('RAB Prices Short'!Z:Z,'RAB Prices Short'!$B:$B,'All Prices combined'!$D543,'RAB Prices Short'!$E:$E,'All Prices combined'!$G543),IF($B543="RAB Long",SUMIFS('RAB Prices Long'!Z:Z,'RAB Prices Long'!$B:$B,'All Prices combined'!$D543,'RAB Prices Long'!$E:$E,'All Prices combined'!$G543)))),2)</f>
        <v>0</v>
      </c>
      <c r="X543" s="2">
        <f>ROUND(IF($B543="Annuity",SUMIFS('Annuity Prices'!AA:AA,'Annuity Prices'!$B:$B,$D543,'Annuity Prices'!$E:$E,$G543),IF($B543="RAB Short",SUMIFS('RAB Prices Short'!AA:AA,'RAB Prices Short'!$B:$B,'All Prices combined'!$D543,'RAB Prices Short'!$E:$E,'All Prices combined'!$G543),IF($B543="RAB Long",SUMIFS('RAB Prices Long'!AA:AA,'RAB Prices Long'!$B:$B,'All Prices combined'!$D543,'RAB Prices Long'!$E:$E,'All Prices combined'!$G543)))),2)</f>
        <v>0</v>
      </c>
      <c r="Y543" s="2">
        <f>ROUND(IF($B543="Annuity",SUMIFS('Annuity Prices'!AB:AB,'Annuity Prices'!$B:$B,$D543,'Annuity Prices'!$E:$E,$G543),IF($B543="RAB Short",SUMIFS('RAB Prices Short'!AB:AB,'RAB Prices Short'!$B:$B,'All Prices combined'!$D543,'RAB Prices Short'!$E:$E,'All Prices combined'!$G543),IF($B543="RAB Long",SUMIFS('RAB Prices Long'!AB:AB,'RAB Prices Long'!$B:$B,'All Prices combined'!$D543,'RAB Prices Long'!$E:$E,'All Prices combined'!$G543)))),2)</f>
        <v>0</v>
      </c>
      <c r="Z543" s="2">
        <f>ROUND(IF($B543="Annuity",SUMIFS('Annuity Prices'!AC:AC,'Annuity Prices'!$B:$B,$D543,'Annuity Prices'!$E:$E,$G543),IF($B543="RAB Short",SUMIFS('RAB Prices Short'!AC:AC,'RAB Prices Short'!$B:$B,'All Prices combined'!$D543,'RAB Prices Short'!$E:$E,'All Prices combined'!$G543),IF($B543="RAB Long",SUMIFS('RAB Prices Long'!AC:AC,'RAB Prices Long'!$B:$B,'All Prices combined'!$D543,'RAB Prices Long'!$E:$E,'All Prices combined'!$G543)))),2)</f>
        <v>0</v>
      </c>
      <c r="AA543" s="2">
        <f>ROUND(IF($B543="Annuity",SUMIFS('Annuity Prices'!AD:AD,'Annuity Prices'!$B:$B,$D543,'Annuity Prices'!$E:$E,$G543),IF($B543="RAB Short",SUMIFS('RAB Prices Short'!AD:AD,'RAB Prices Short'!$B:$B,'All Prices combined'!$D543,'RAB Prices Short'!$E:$E,'All Prices combined'!$G543),IF($B543="RAB Long",SUMIFS('RAB Prices Long'!AD:AD,'RAB Prices Long'!$B:$B,'All Prices combined'!$D543,'RAB Prices Long'!$E:$E,'All Prices combined'!$G543)))),2)</f>
        <v>0</v>
      </c>
      <c r="AB543" s="2">
        <f>ROUND(IF($B543="Annuity",SUMIFS('Annuity Prices'!AE:AE,'Annuity Prices'!$B:$B,$D543,'Annuity Prices'!$E:$E,$G543),IF($B543="RAB Short",SUMIFS('RAB Prices Short'!AE:AE,'RAB Prices Short'!$B:$B,'All Prices combined'!$D543,'RAB Prices Short'!$E:$E,'All Prices combined'!$G543),IF($B543="RAB Long",SUMIFS('RAB Prices Long'!AE:AE,'RAB Prices Long'!$B:$B,'All Prices combined'!$D543,'RAB Prices Long'!$E:$E,'All Prices combined'!$G543)))),2)</f>
        <v>0</v>
      </c>
      <c r="AC543" s="2">
        <f>ROUND(IF($B543="Annuity",SUMIFS('Annuity Prices'!AF:AF,'Annuity Prices'!$B:$B,$D543,'Annuity Prices'!$E:$E,$G543),IF($B543="RAB Short",SUMIFS('RAB Prices Short'!AF:AF,'RAB Prices Short'!$B:$B,'All Prices combined'!$D543,'RAB Prices Short'!$E:$E,'All Prices combined'!$G543),IF($B543="RAB Long",SUMIFS('RAB Prices Long'!AF:AF,'RAB Prices Long'!$B:$B,'All Prices combined'!$D543,'RAB Prices Long'!$E:$E,'All Prices combined'!$G543)))),2)</f>
        <v>0</v>
      </c>
      <c r="AD543" s="2">
        <f>ROUND(IF($B543="Annuity",SUMIFS('Annuity Prices'!AG:AG,'Annuity Prices'!$B:$B,$D543,'Annuity Prices'!$E:$E,$G543),IF($B543="RAB Short",SUMIFS('RAB Prices Short'!AG:AG,'RAB Prices Short'!$B:$B,'All Prices combined'!$D543,'RAB Prices Short'!$E:$E,'All Prices combined'!$G543),IF($B543="RAB Long",SUMIFS('RAB Prices Long'!AG:AG,'RAB Prices Long'!$B:$B,'All Prices combined'!$D543,'RAB Prices Long'!$E:$E,'All Prices combined'!$G543)))),2)</f>
        <v>0</v>
      </c>
      <c r="AE543" s="2">
        <f>ROUND(IF($B543="Annuity",SUMIFS('Annuity Prices'!AH:AH,'Annuity Prices'!$B:$B,$D543,'Annuity Prices'!$E:$E,$G543),IF($B543="RAB Short",SUMIFS('RAB Prices Short'!AH:AH,'RAB Prices Short'!$B:$B,'All Prices combined'!$D543,'RAB Prices Short'!$E:$E,'All Prices combined'!$G543),IF($B543="RAB Long",SUMIFS('RAB Prices Long'!AH:AH,'RAB Prices Long'!$B:$B,'All Prices combined'!$D543,'RAB Prices Long'!$E:$E,'All Prices combined'!$G543)))),2)</f>
        <v>0</v>
      </c>
      <c r="AF543" s="2">
        <f>ROUND(IF($B543="Annuity",SUMIFS('Annuity Prices'!AI:AI,'Annuity Prices'!$B:$B,$D543,'Annuity Prices'!$E:$E,$G543),IF($B543="RAB Short",SUMIFS('RAB Prices Short'!AI:AI,'RAB Prices Short'!$B:$B,'All Prices combined'!$D543,'RAB Prices Short'!$E:$E,'All Prices combined'!$G543),IF($B543="RAB Long",SUMIFS('RAB Prices Long'!AI:AI,'RAB Prices Long'!$B:$B,'All Prices combined'!$D543,'RAB Prices Long'!$E:$E,'All Prices combined'!$G543)))),2)</f>
        <v>0</v>
      </c>
      <c r="AG543" s="2">
        <f>ROUND(IF($B543="Annuity",SUMIFS('Annuity Prices'!AJ:AJ,'Annuity Prices'!$B:$B,$D543,'Annuity Prices'!$E:$E,$G543),IF($B543="RAB Short",SUMIFS('RAB Prices Short'!AJ:AJ,'RAB Prices Short'!$B:$B,'All Prices combined'!$D543,'RAB Prices Short'!$E:$E,'All Prices combined'!$G543),IF($B543="RAB Long",SUMIFS('RAB Prices Long'!AJ:AJ,'RAB Prices Long'!$B:$B,'All Prices combined'!$D543,'RAB Prices Long'!$E:$E,'All Prices combined'!$G543)))),2)</f>
        <v>0</v>
      </c>
      <c r="AH543" s="2">
        <f>ROUND(IF($B543="Annuity",SUMIFS('Annuity Prices'!AK:AK,'Annuity Prices'!$B:$B,$D543,'Annuity Prices'!$E:$E,$G543),IF($B543="RAB Short",SUMIFS('RAB Prices Short'!AK:AK,'RAB Prices Short'!$B:$B,'All Prices combined'!$D543,'RAB Prices Short'!$E:$E,'All Prices combined'!$G543),IF($B543="RAB Long",SUMIFS('RAB Prices Long'!AK:AK,'RAB Prices Long'!$B:$B,'All Prices combined'!$D543,'RAB Prices Long'!$E:$E,'All Prices combined'!$G543)))),2)</f>
        <v>0</v>
      </c>
      <c r="AI543" s="2">
        <f>ROUND(IF($B543="Annuity",SUMIFS('Annuity Prices'!AL:AL,'Annuity Prices'!$B:$B,$D543,'Annuity Prices'!$E:$E,$G543),IF($B543="RAB Short",SUMIFS('RAB Prices Short'!AL:AL,'RAB Prices Short'!$B:$B,'All Prices combined'!$D543,'RAB Prices Short'!$E:$E,'All Prices combined'!$G543),IF($B543="RAB Long",SUMIFS('RAB Prices Long'!AL:AL,'RAB Prices Long'!$B:$B,'All Prices combined'!$D543,'RAB Prices Long'!$E:$E,'All Prices combined'!$G543)))),2)</f>
        <v>0</v>
      </c>
      <c r="AJ543" s="2">
        <f>ROUND(IF($B543="Annuity",SUMIFS('Annuity Prices'!AM:AM,'Annuity Prices'!$B:$B,$D543,'Annuity Prices'!$E:$E,$G543),IF($B543="RAB Short",SUMIFS('RAB Prices Short'!AM:AM,'RAB Prices Short'!$B:$B,'All Prices combined'!$D543,'RAB Prices Short'!$E:$E,'All Prices combined'!$G543),IF($B543="RAB Long",SUMIFS('RAB Prices Long'!AM:AM,'RAB Prices Long'!$B:$B,'All Prices combined'!$D543,'RAB Prices Long'!$E:$E,'All Prices combined'!$G543)))),2)</f>
        <v>0</v>
      </c>
      <c r="AK543" s="2">
        <f>ROUND(IF($B543="Annuity",SUMIFS('Annuity Prices'!AN:AN,'Annuity Prices'!$B:$B,$D543,'Annuity Prices'!$E:$E,$G543),IF($B543="RAB Short",SUMIFS('RAB Prices Short'!AN:AN,'RAB Prices Short'!$B:$B,'All Prices combined'!$D543,'RAB Prices Short'!$E:$E,'All Prices combined'!$G543),IF($B543="RAB Long",SUMIFS('RAB Prices Long'!AN:AN,'RAB Prices Long'!$B:$B,'All Prices combined'!$D543,'RAB Prices Long'!$E:$E,'All Prices combined'!$G543)))),2)</f>
        <v>0</v>
      </c>
      <c r="AL543" s="2">
        <f>ROUND(IF($B543="Annuity",SUMIFS('Annuity Prices'!AO:AO,'Annuity Prices'!$B:$B,$D543,'Annuity Prices'!$E:$E,$G543),IF($B543="RAB Short",SUMIFS('RAB Prices Short'!AO:AO,'RAB Prices Short'!$B:$B,'All Prices combined'!$D543,'RAB Prices Short'!$E:$E,'All Prices combined'!$G543),IF($B543="RAB Long",SUMIFS('RAB Prices Long'!AO:AO,'RAB Prices Long'!$B:$B,'All Prices combined'!$D543,'RAB Prices Long'!$E:$E,'All Prices combined'!$G543)))),2)</f>
        <v>0</v>
      </c>
      <c r="AM543" s="2">
        <f>ROUND(IF($B543="Annuity",SUMIFS('Annuity Prices'!AP:AP,'Annuity Prices'!$B:$B,$D543,'Annuity Prices'!$E:$E,$G543),IF($B543="RAB Short",SUMIFS('RAB Prices Short'!AP:AP,'RAB Prices Short'!$B:$B,'All Prices combined'!$D543,'RAB Prices Short'!$E:$E,'All Prices combined'!$G543),IF($B543="RAB Long",SUMIFS('RAB Prices Long'!AP:AP,'RAB Prices Long'!$B:$B,'All Prices combined'!$D543,'RAB Prices Long'!$E:$E,'All Prices combined'!$G543)))),2)</f>
        <v>0</v>
      </c>
      <c r="AN543" s="2">
        <f>ROUND(IF($B543="Annuity",SUMIFS('Annuity Prices'!AQ:AQ,'Annuity Prices'!$B:$B,$D543,'Annuity Prices'!$E:$E,$G543),IF($B543="RAB Short",SUMIFS('RAB Prices Short'!AQ:AQ,'RAB Prices Short'!$B:$B,'All Prices combined'!$D543,'RAB Prices Short'!$E:$E,'All Prices combined'!$G543),IF($B543="RAB Long",SUMIFS('RAB Prices Long'!AQ:AQ,'RAB Prices Long'!$B:$B,'All Prices combined'!$D543,'RAB Prices Long'!$E:$E,'All Prices combined'!$G543)))),2)</f>
        <v>0</v>
      </c>
      <c r="AO543" s="2">
        <f>ROUND(IF($B543="Annuity",SUMIFS('Annuity Prices'!AR:AR,'Annuity Prices'!$B:$B,$D543,'Annuity Prices'!$E:$E,$G543),IF($B543="RAB Short",SUMIFS('RAB Prices Short'!AR:AR,'RAB Prices Short'!$B:$B,'All Prices combined'!$D543,'RAB Prices Short'!$E:$E,'All Prices combined'!$G543),IF($B543="RAB Long",SUMIFS('RAB Prices Long'!AR:AR,'RAB Prices Long'!$B:$B,'All Prices combined'!$D543,'RAB Prices Long'!$E:$E,'All Prices combined'!$G543)))),2)</f>
        <v>0</v>
      </c>
      <c r="AP543" s="2">
        <f>ROUND(IF($B543="Annuity",SUMIFS('Annuity Prices'!AS:AS,'Annuity Prices'!$B:$B,$D543,'Annuity Prices'!$E:$E,$G543),IF($B543="RAB Short",SUMIFS('RAB Prices Short'!AS:AS,'RAB Prices Short'!$B:$B,'All Prices combined'!$D543,'RAB Prices Short'!$E:$E,'All Prices combined'!$G543),IF($B543="RAB Long",SUMIFS('RAB Prices Long'!AS:AS,'RAB Prices Long'!$B:$B,'All Prices combined'!$D543,'RAB Prices Long'!$E:$E,'All Prices combined'!$G543)))),2)</f>
        <v>0</v>
      </c>
      <c r="AQ543" s="2">
        <f>ROUND(IF($B543="Annuity",SUMIFS('Annuity Prices'!AT:AT,'Annuity Prices'!$B:$B,$D543,'Annuity Prices'!$E:$E,$G543),IF($B543="RAB Short",SUMIFS('RAB Prices Short'!AT:AT,'RAB Prices Short'!$B:$B,'All Prices combined'!$D543,'RAB Prices Short'!$E:$E,'All Prices combined'!$G543),IF($B543="RAB Long",SUMIFS('RAB Prices Long'!AT:AT,'RAB Prices Long'!$B:$B,'All Prices combined'!$D543,'RAB Prices Long'!$E:$E,'All Prices combined'!$G543)))),2)</f>
        <v>0</v>
      </c>
      <c r="AR543" s="2">
        <f>ROUND(IF($B543="Annuity",SUMIFS('Annuity Prices'!AU:AU,'Annuity Prices'!$B:$B,$D543,'Annuity Prices'!$E:$E,$G543),IF($B543="RAB Short",SUMIFS('RAB Prices Short'!AU:AU,'RAB Prices Short'!$B:$B,'All Prices combined'!$D543,'RAB Prices Short'!$E:$E,'All Prices combined'!$G543),IF($B543="RAB Long",SUMIFS('RAB Prices Long'!AU:AU,'RAB Prices Long'!$B:$B,'All Prices combined'!$D543,'RAB Prices Long'!$E:$E,'All Prices combined'!$G543)))),2)</f>
        <v>0</v>
      </c>
      <c r="AS543" s="2">
        <f>ROUND(IF($B543="Annuity",SUMIFS('Annuity Prices'!AV:AV,'Annuity Prices'!$B:$B,$D543,'Annuity Prices'!$E:$E,$G543),IF($B543="RAB Short",SUMIFS('RAB Prices Short'!AV:AV,'RAB Prices Short'!$B:$B,'All Prices combined'!$D543,'RAB Prices Short'!$E:$E,'All Prices combined'!$G543),IF($B543="RAB Long",SUMIFS('RAB Prices Long'!AV:AV,'RAB Prices Long'!$B:$B,'All Prices combined'!$D543,'RAB Prices Long'!$E:$E,'All Prices combined'!$G543)))),2)</f>
        <v>0</v>
      </c>
      <c r="AT543" s="2">
        <f>ROUND(IF($B543="Annuity",SUMIFS('Annuity Prices'!AW:AW,'Annuity Prices'!$B:$B,$D543,'Annuity Prices'!$E:$E,$G543),IF($B543="RAB Short",SUMIFS('RAB Prices Short'!AW:AW,'RAB Prices Short'!$B:$B,'All Prices combined'!$D543,'RAB Prices Short'!$E:$E,'All Prices combined'!$G543),IF($B543="RAB Long",SUMIFS('RAB Prices Long'!AW:AW,'RAB Prices Long'!$B:$B,'All Prices combined'!$D543,'RAB Prices Long'!$E:$E,'All Prices combined'!$G543)))),2)</f>
        <v>0</v>
      </c>
      <c r="AU543" s="2">
        <f>ROUND(IF($B543="Annuity",SUMIFS('Annuity Prices'!AX:AX,'Annuity Prices'!$B:$B,$D543,'Annuity Prices'!$E:$E,$G543),IF($B543="RAB Short",SUMIFS('RAB Prices Short'!AX:AX,'RAB Prices Short'!$B:$B,'All Prices combined'!$D543,'RAB Prices Short'!$E:$E,'All Prices combined'!$G543),IF($B543="RAB Long",SUMIFS('RAB Prices Long'!AX:AX,'RAB Prices Long'!$B:$B,'All Prices combined'!$D543,'RAB Prices Long'!$E:$E,'All Prices combined'!$G543)))),2)</f>
        <v>0</v>
      </c>
      <c r="AV543" s="2">
        <f>ROUND(IF($B543="Annuity",SUMIFS('Annuity Prices'!AY:AY,'Annuity Prices'!$B:$B,$D543,'Annuity Prices'!$E:$E,$G543),IF($B543="RAB Short",SUMIFS('RAB Prices Short'!AY:AY,'RAB Prices Short'!$B:$B,'All Prices combined'!$D543,'RAB Prices Short'!$E:$E,'All Prices combined'!$G543),IF($B543="RAB Long",SUMIFS('RAB Prices Long'!AY:AY,'RAB Prices Long'!$B:$B,'All Prices combined'!$D543,'RAB Prices Long'!$E:$E,'All Prices combined'!$G543)))),2)</f>
        <v>0</v>
      </c>
      <c r="AW543" s="2">
        <f>ROUND(IF($B543="Annuity",SUMIFS('Annuity Prices'!AZ:AZ,'Annuity Prices'!$B:$B,$D543,'Annuity Prices'!$E:$E,$G543),IF($B543="RAB Short",SUMIFS('RAB Prices Short'!AZ:AZ,'RAB Prices Short'!$B:$B,'All Prices combined'!$D543,'RAB Prices Short'!$E:$E,'All Prices combined'!$G543),IF($B543="RAB Long",SUMIFS('RAB Prices Long'!AZ:AZ,'RAB Prices Long'!$B:$B,'All Prices combined'!$D543,'RAB Prices Long'!$E:$E,'All Prices combined'!$G543)))),2)</f>
        <v>0</v>
      </c>
      <c r="AX543" s="2">
        <f>ROUND(IF($B543="Annuity",SUMIFS('Annuity Prices'!BA:BA,'Annuity Prices'!$B:$B,$D543,'Annuity Prices'!$E:$E,$G543),IF($B543="RAB Short",SUMIFS('RAB Prices Short'!BA:BA,'RAB Prices Short'!$B:$B,'All Prices combined'!$D543,'RAB Prices Short'!$E:$E,'All Prices combined'!$G543),IF($B543="RAB Long",SUMIFS('RAB Prices Long'!BA:BA,'RAB Prices Long'!$B:$B,'All Prices combined'!$D543,'RAB Prices Long'!$E:$E,'All Prices combined'!$G543)))),2)</f>
        <v>0</v>
      </c>
      <c r="AY543" s="2">
        <f>ROUND(IF($B543="Annuity",SUMIFS('Annuity Prices'!BB:BB,'Annuity Prices'!$B:$B,$D543,'Annuity Prices'!$E:$E,$G543),IF($B543="RAB Short",SUMIFS('RAB Prices Short'!BB:BB,'RAB Prices Short'!$B:$B,'All Prices combined'!$D543,'RAB Prices Short'!$E:$E,'All Prices combined'!$G543),IF($B543="RAB Long",SUMIFS('RAB Prices Long'!BB:BB,'RAB Prices Long'!$B:$B,'All Prices combined'!$D543,'RAB Prices Long'!$E:$E,'All Prices combined'!$G543)))),2)</f>
        <v>0</v>
      </c>
      <c r="AZ543" s="2">
        <f>ROUND(IF($B543="Annuity",SUMIFS('Annuity Prices'!BC:BC,'Annuity Prices'!$B:$B,$D543,'Annuity Prices'!$E:$E,$G543),IF($B543="RAB Short",SUMIFS('RAB Prices Short'!BC:BC,'RAB Prices Short'!$B:$B,'All Prices combined'!$D543,'RAB Prices Short'!$E:$E,'All Prices combined'!$G543),IF($B543="RAB Long",SUMIFS('RAB Prices Long'!BC:BC,'RAB Prices Long'!$B:$B,'All Prices combined'!$D543,'RAB Prices Long'!$E:$E,'All Prices combined'!$G543)))),2)</f>
        <v>0</v>
      </c>
      <c r="BA543" s="2">
        <f>ROUND(IF($B543="Annuity",SUMIFS('Annuity Prices'!BD:BD,'Annuity Prices'!$B:$B,$D543,'Annuity Prices'!$E:$E,$G543),IF($B543="RAB Short",SUMIFS('RAB Prices Short'!BD:BD,'RAB Prices Short'!$B:$B,'All Prices combined'!$D543,'RAB Prices Short'!$E:$E,'All Prices combined'!$G543),IF($B543="RAB Long",SUMIFS('RAB Prices Long'!BD:BD,'RAB Prices Long'!$B:$B,'All Prices combined'!$D543,'RAB Prices Long'!$E:$E,'All Prices combined'!$G543)))),2)</f>
        <v>0</v>
      </c>
      <c r="BB543" s="2">
        <f>ROUND(IF($B543="Annuity",SUMIFS('Annuity Prices'!BE:BE,'Annuity Prices'!$B:$B,$D543,'Annuity Prices'!$E:$E,$G543),IF($B543="RAB Short",SUMIFS('RAB Prices Short'!BE:BE,'RAB Prices Short'!$B:$B,'All Prices combined'!$D543,'RAB Prices Short'!$E:$E,'All Prices combined'!$G543),IF($B543="RAB Long",SUMIFS('RAB Prices Long'!BE:BE,'RAB Prices Long'!$B:$B,'All Prices combined'!$D543,'RAB Prices Long'!$E:$E,'All Prices combined'!$G543)))),2)</f>
        <v>0</v>
      </c>
      <c r="BC543" s="2">
        <f>ROUND(IF($B543="Annuity",SUMIFS('Annuity Prices'!BF:BF,'Annuity Prices'!$B:$B,$D543,'Annuity Prices'!$E:$E,$G543),IF($B543="RAB Short",SUMIFS('RAB Prices Short'!BF:BF,'RAB Prices Short'!$B:$B,'All Prices combined'!$D543,'RAB Prices Short'!$E:$E,'All Prices combined'!$G543),IF($B543="RAB Long",SUMIFS('RAB Prices Long'!BF:BF,'RAB Prices Long'!$B:$B,'All Prices combined'!$D543,'RAB Prices Long'!$E:$E,'All Prices combined'!$G543)))),2)</f>
        <v>0</v>
      </c>
      <c r="BD543" s="2">
        <f>ROUND(IF($B543="Annuity",SUMIFS('Annuity Prices'!BG:BG,'Annuity Prices'!$B:$B,$D543,'Annuity Prices'!$E:$E,$G543),IF($B543="RAB Short",SUMIFS('RAB Prices Short'!BG:BG,'RAB Prices Short'!$B:$B,'All Prices combined'!$D543,'RAB Prices Short'!$E:$E,'All Prices combined'!$G543),IF($B543="RAB Long",SUMIFS('RAB Prices Long'!BG:BG,'RAB Prices Long'!$B:$B,'All Prices combined'!$D543,'RAB Prices Long'!$E:$E,'All Prices combined'!$G543)))),2)</f>
        <v>0</v>
      </c>
      <c r="BE543" s="2">
        <f>ROUND(IF($B543="Annuity",SUMIFS('Annuity Prices'!BH:BH,'Annuity Prices'!$B:$B,$D543,'Annuity Prices'!$E:$E,$G543),IF($B543="RAB Short",SUMIFS('RAB Prices Short'!BH:BH,'RAB Prices Short'!$B:$B,'All Prices combined'!$D543,'RAB Prices Short'!$E:$E,'All Prices combined'!$G543),IF($B543="RAB Long",SUMIFS('RAB Prices Long'!BH:BH,'RAB Prices Long'!$B:$B,'All Prices combined'!$D543,'RAB Prices Long'!$E:$E,'All Prices combined'!$G543)))),2)</f>
        <v>0</v>
      </c>
      <c r="BF543" s="2">
        <f>ROUND(IF($B543="Annuity",SUMIFS('Annuity Prices'!BI:BI,'Annuity Prices'!$B:$B,$D543,'Annuity Prices'!$E:$E,$G543),IF($B543="RAB Short",SUMIFS('RAB Prices Short'!BI:BI,'RAB Prices Short'!$B:$B,'All Prices combined'!$D543,'RAB Prices Short'!$E:$E,'All Prices combined'!$G543),IF($B543="RAB Long",SUMIFS('RAB Prices Long'!BI:BI,'RAB Prices Long'!$B:$B,'All Prices combined'!$D543,'RAB Prices Long'!$E:$E,'All Prices combined'!$G543)))),2)</f>
        <v>0</v>
      </c>
      <c r="BG543" s="2">
        <f>ROUND(IF($B543="Annuity",SUMIFS('Annuity Prices'!BJ:BJ,'Annuity Prices'!$B:$B,$D543,'Annuity Prices'!$E:$E,$G543),IF($B543="RAB Short",SUMIFS('RAB Prices Short'!BJ:BJ,'RAB Prices Short'!$B:$B,'All Prices combined'!$D543,'RAB Prices Short'!$E:$E,'All Prices combined'!$G543),IF($B543="RAB Long",SUMIFS('RAB Prices Long'!BJ:BJ,'RAB Prices Long'!$B:$B,'All Prices combined'!$D543,'RAB Prices Long'!$E:$E,'All Prices combined'!$G543)))),2)</f>
        <v>0</v>
      </c>
      <c r="BH543" s="2">
        <f>ROUND(IF($B543="Annuity",SUMIFS('Annuity Prices'!BK:BK,'Annuity Prices'!$B:$B,$D543,'Annuity Prices'!$E:$E,$G543),IF($B543="RAB Short",SUMIFS('RAB Prices Short'!BK:BK,'RAB Prices Short'!$B:$B,'All Prices combined'!$D543,'RAB Prices Short'!$E:$E,'All Prices combined'!$G543),IF($B543="RAB Long",SUMIFS('RAB Prices Long'!BK:BK,'RAB Prices Long'!$B:$B,'All Prices combined'!$D543,'RAB Prices Long'!$E:$E,'All Prices combined'!$G543)))),2)</f>
        <v>0</v>
      </c>
      <c r="BI543" s="2">
        <f>ROUND(IF($B543="Annuity",SUMIFS('Annuity Prices'!BL:BL,'Annuity Prices'!$B:$B,$D543,'Annuity Prices'!$E:$E,$G543),IF($B543="RAB Short",SUMIFS('RAB Prices Short'!BL:BL,'RAB Prices Short'!$B:$B,'All Prices combined'!$D543,'RAB Prices Short'!$E:$E,'All Prices combined'!$G543),IF($B543="RAB Long",SUMIFS('RAB Prices Long'!BL:BL,'RAB Prices Long'!$B:$B,'All Prices combined'!$D543,'RAB Prices Long'!$E:$E,'All Prices combined'!$G543)))),2)</f>
        <v>0</v>
      </c>
      <c r="BJ543" s="2">
        <f>ROUND(IF($B543="Annuity",SUMIFS('Annuity Prices'!BM:BM,'Annuity Prices'!$B:$B,$D543,'Annuity Prices'!$E:$E,$G543),IF($B543="RAB Short",SUMIFS('RAB Prices Short'!BM:BM,'RAB Prices Short'!$B:$B,'All Prices combined'!$D543,'RAB Prices Short'!$E:$E,'All Prices combined'!$G543),IF($B543="RAB Long",SUMIFS('RAB Prices Long'!BM:BM,'RAB Prices Long'!$B:$B,'All Prices combined'!$D543,'RAB Prices Long'!$E:$E,'All Prices combined'!$G543)))),2)</f>
        <v>0</v>
      </c>
      <c r="BK543" s="2">
        <f>ROUND(IF($B543="Annuity",SUMIFS('Annuity Prices'!BN:BN,'Annuity Prices'!$B:$B,$D543,'Annuity Prices'!$E:$E,$G543),IF($B543="RAB Short",SUMIFS('RAB Prices Short'!BN:BN,'RAB Prices Short'!$B:$B,'All Prices combined'!$D543,'RAB Prices Short'!$E:$E,'All Prices combined'!$G543),IF($B543="RAB Long",SUMIFS('RAB Prices Long'!BN:BN,'RAB Prices Long'!$B:$B,'All Prices combined'!$D543,'RAB Prices Long'!$E:$E,'All Prices combined'!$G543)))),2)</f>
        <v>0</v>
      </c>
      <c r="BL543" s="2">
        <f>ROUND(IF($B543="Annuity",SUMIFS('Annuity Prices'!BO:BO,'Annuity Prices'!$B:$B,$D543,'Annuity Prices'!$E:$E,$G543),IF($B543="RAB Short",SUMIFS('RAB Prices Short'!BO:BO,'RAB Prices Short'!$B:$B,'All Prices combined'!$D543,'RAB Prices Short'!$E:$E,'All Prices combined'!$G543),IF($B543="RAB Long",SUMIFS('RAB Prices Long'!BO:BO,'RAB Prices Long'!$B:$B,'All Prices combined'!$D543,'RAB Prices Long'!$E:$E,'All Prices combined'!$G543)))),2)</f>
        <v>0</v>
      </c>
      <c r="BM543" s="2">
        <f>ROUND(IF($B543="Annuity",SUMIFS('Annuity Prices'!BP:BP,'Annuity Prices'!$B:$B,$D543,'Annuity Prices'!$E:$E,$G543),IF($B543="RAB Short",SUMIFS('RAB Prices Short'!BP:BP,'RAB Prices Short'!$B:$B,'All Prices combined'!$D543,'RAB Prices Short'!$E:$E,'All Prices combined'!$G543),IF($B543="RAB Long",SUMIFS('RAB Prices Long'!BP:BP,'RAB Prices Long'!$B:$B,'All Prices combined'!$D543,'RAB Prices Long'!$E:$E,'All Prices combined'!$G543)))),2)</f>
        <v>0</v>
      </c>
      <c r="BN543" s="2">
        <f>ROUND(IF($B543="Annuity",SUMIFS('Annuity Prices'!BQ:BQ,'Annuity Prices'!$B:$B,$D543,'Annuity Prices'!$E:$E,$G543),IF($B543="RAB Short",SUMIFS('RAB Prices Short'!BQ:BQ,'RAB Prices Short'!$B:$B,'All Prices combined'!$D543,'RAB Prices Short'!$E:$E,'All Prices combined'!$G543),IF($B543="RAB Long",SUMIFS('RAB Prices Long'!BQ:BQ,'RAB Prices Long'!$B:$B,'All Prices combined'!$D543,'RAB Prices Long'!$E:$E,'All Prices combined'!$G543)))),2)</f>
        <v>0</v>
      </c>
      <c r="BO543" s="2">
        <f>ROUND(IF($B543="Annuity",SUMIFS('Annuity Prices'!BR:BR,'Annuity Prices'!$B:$B,$D543,'Annuity Prices'!$E:$E,$G543),IF($B543="RAB Short",SUMIFS('RAB Prices Short'!BR:BR,'RAB Prices Short'!$B:$B,'All Prices combined'!$D543,'RAB Prices Short'!$E:$E,'All Prices combined'!$G543),IF($B543="RAB Long",SUMIFS('RAB Prices Long'!BR:BR,'RAB Prices Long'!$B:$B,'All Prices combined'!$D543,'RAB Prices Long'!$E:$E,'All Prices combined'!$G543)))),2)</f>
        <v>0</v>
      </c>
      <c r="BP543" s="2">
        <f>ROUND(IF($B543="Annuity",SUMIFS('Annuity Prices'!BS:BS,'Annuity Prices'!$B:$B,$D543,'Annuity Prices'!$E:$E,$G543),IF($B543="RAB Short",SUMIFS('RAB Prices Short'!BS:BS,'RAB Prices Short'!$B:$B,'All Prices combined'!$D543,'RAB Prices Short'!$E:$E,'All Prices combined'!$G543),IF($B543="RAB Long",SUMIFS('RAB Prices Long'!BS:BS,'RAB Prices Long'!$B:$B,'All Prices combined'!$D543,'RAB Prices Long'!$E:$E,'All Prices combined'!$G543)))),2)</f>
        <v>0</v>
      </c>
      <c r="BQ543" s="2">
        <f>ROUND(IF($B543="Annuity",SUMIFS('Annuity Prices'!BT:BT,'Annuity Prices'!$B:$B,$D543,'Annuity Prices'!$E:$E,$G543),IF($B543="RAB Short",SUMIFS('RAB Prices Short'!BT:BT,'RAB Prices Short'!$B:$B,'All Prices combined'!$D543,'RAB Prices Short'!$E:$E,'All Prices combined'!$G543),IF($B543="RAB Long",SUMIFS('RAB Prices Long'!BT:BT,'RAB Prices Long'!$B:$B,'All Prices combined'!$D543,'RAB Prices Long'!$E:$E,'All Prices combined'!$G543)))),2)</f>
        <v>0</v>
      </c>
      <c r="BR543" s="2">
        <f>ROUND(IF($B543="Annuity",SUMIFS('Annuity Prices'!BU:BU,'Annuity Prices'!$B:$B,$D543,'Annuity Prices'!$E:$E,$G543),IF($B543="RAB Short",SUMIFS('RAB Prices Short'!BU:BU,'RAB Prices Short'!$B:$B,'All Prices combined'!$D543,'RAB Prices Short'!$E:$E,'All Prices combined'!$G543),IF($B543="RAB Long",SUMIFS('RAB Prices Long'!BU:BU,'RAB Prices Long'!$B:$B,'All Prices combined'!$D543,'RAB Prices Long'!$E:$E,'All Prices combined'!$G543)))),2)</f>
        <v>0</v>
      </c>
      <c r="BS543" s="2">
        <f>ROUND(IF($B543="Annuity",SUMIFS('Annuity Prices'!BV:BV,'Annuity Prices'!$B:$B,$D543,'Annuity Prices'!$E:$E,$G543),IF($B543="RAB Short",SUMIFS('RAB Prices Short'!BV:BV,'RAB Prices Short'!$B:$B,'All Prices combined'!$D543,'RAB Prices Short'!$E:$E,'All Prices combined'!$G543),IF($B543="RAB Long",SUMIFS('RAB Prices Long'!BV:BV,'RAB Prices Long'!$B:$B,'All Prices combined'!$D543,'RAB Prices Long'!$E:$E,'All Prices combined'!$G543)))),2)</f>
        <v>0</v>
      </c>
      <c r="BT543" s="2">
        <f>ROUND(IF($B543="Annuity",SUMIFS('Annuity Prices'!BW:BW,'Annuity Prices'!$B:$B,$D543,'Annuity Prices'!$E:$E,$G543),IF($B543="RAB Short",SUMIFS('RAB Prices Short'!BW:BW,'RAB Prices Short'!$B:$B,'All Prices combined'!$D543,'RAB Prices Short'!$E:$E,'All Prices combined'!$G543),IF($B543="RAB Long",SUMIFS('RAB Prices Long'!BW:BW,'RAB Prices Long'!$B:$B,'All Prices combined'!$D543,'RAB Prices Long'!$E:$E,'All Prices combined'!$G543)))),2)</f>
        <v>0</v>
      </c>
      <c r="BU543" s="2">
        <f>ROUND(IF($B543="Annuity",SUMIFS('Annuity Prices'!BX:BX,'Annuity Prices'!$B:$B,$D543,'Annuity Prices'!$E:$E,$G543),IF($B543="RAB Short",SUMIFS('RAB Prices Short'!BX:BX,'RAB Prices Short'!$B:$B,'All Prices combined'!$D543,'RAB Prices Short'!$E:$E,'All Prices combined'!$G543),IF($B543="RAB Long",SUMIFS('RAB Prices Long'!BX:BX,'RAB Prices Long'!$B:$B,'All Prices combined'!$D543,'RAB Prices Long'!$E:$E,'All Prices combined'!$G543)))),2)</f>
        <v>0</v>
      </c>
    </row>
    <row r="544" spans="2:73" x14ac:dyDescent="0.25">
      <c r="B544" t="s">
        <v>45</v>
      </c>
      <c r="C544">
        <v>30</v>
      </c>
      <c r="D544" t="s">
        <v>211</v>
      </c>
      <c r="E544" t="s">
        <v>209</v>
      </c>
      <c r="F544" t="s">
        <v>210</v>
      </c>
      <c r="G544" t="s">
        <v>38</v>
      </c>
      <c r="H544" t="s">
        <v>128</v>
      </c>
      <c r="I544" s="2">
        <f>ROUND(IF($B544="Annuity",SUMIFS('Annuity Prices'!L:L,'Annuity Prices'!$B:$B,$D544,'Annuity Prices'!$E:$E,$G544),IF($B544="RAB Short",SUMIFS('RAB Prices Short'!L:L,'RAB Prices Short'!$B:$B,'All Prices combined'!$D544,'RAB Prices Short'!$E:$E,'All Prices combined'!$G544),IF($B544="RAB Long",SUMIFS('RAB Prices Long'!L:L,'RAB Prices Long'!$B:$B,'All Prices combined'!$D544,'RAB Prices Long'!$E:$E,'All Prices combined'!$G544)))),2)</f>
        <v>0</v>
      </c>
      <c r="J544" s="2">
        <f>ROUND(IF($B544="Annuity",SUMIFS('Annuity Prices'!M:M,'Annuity Prices'!$B:$B,$D544,'Annuity Prices'!$E:$E,$G544),IF($B544="RAB Short",SUMIFS('RAB Prices Short'!M:M,'RAB Prices Short'!$B:$B,'All Prices combined'!$D544,'RAB Prices Short'!$E:$E,'All Prices combined'!$G544),IF($B544="RAB Long",SUMIFS('RAB Prices Long'!M:M,'RAB Prices Long'!$B:$B,'All Prices combined'!$D544,'RAB Prices Long'!$E:$E,'All Prices combined'!$G544)))),2)</f>
        <v>0</v>
      </c>
      <c r="K544" s="2">
        <f>ROUND(IF($B544="Annuity",SUMIFS('Annuity Prices'!N:N,'Annuity Prices'!$B:$B,$D544,'Annuity Prices'!$E:$E,$G544),IF($B544="RAB Short",SUMIFS('RAB Prices Short'!N:N,'RAB Prices Short'!$B:$B,'All Prices combined'!$D544,'RAB Prices Short'!$E:$E,'All Prices combined'!$G544),IF($B544="RAB Long",SUMIFS('RAB Prices Long'!N:N,'RAB Prices Long'!$B:$B,'All Prices combined'!$D544,'RAB Prices Long'!$E:$E,'All Prices combined'!$G544)))),2)</f>
        <v>2.64</v>
      </c>
      <c r="L544" s="2">
        <f>ROUND(IF($B544="Annuity",SUMIFS('Annuity Prices'!O:O,'Annuity Prices'!$B:$B,$D544,'Annuity Prices'!$E:$E,$G544),IF($B544="RAB Short",SUMIFS('RAB Prices Short'!O:O,'RAB Prices Short'!$B:$B,'All Prices combined'!$D544,'RAB Prices Short'!$E:$E,'All Prices combined'!$G544),IF($B544="RAB Long",SUMIFS('RAB Prices Long'!O:O,'RAB Prices Long'!$B:$B,'All Prices combined'!$D544,'RAB Prices Long'!$E:$E,'All Prices combined'!$G544)))),2)</f>
        <v>2.71</v>
      </c>
      <c r="M544" s="2">
        <f>ROUND(IF($B544="Annuity",SUMIFS('Annuity Prices'!P:P,'Annuity Prices'!$B:$B,$D544,'Annuity Prices'!$E:$E,$G544),IF($B544="RAB Short",SUMIFS('RAB Prices Short'!P:P,'RAB Prices Short'!$B:$B,'All Prices combined'!$D544,'RAB Prices Short'!$E:$E,'All Prices combined'!$G544),IF($B544="RAB Long",SUMIFS('RAB Prices Long'!P:P,'RAB Prices Long'!$B:$B,'All Prices combined'!$D544,'RAB Prices Long'!$E:$E,'All Prices combined'!$G544)))),2)</f>
        <v>3.05</v>
      </c>
      <c r="N544" s="2">
        <f>ROUND(IF($B544="Annuity",SUMIFS('Annuity Prices'!Q:Q,'Annuity Prices'!$B:$B,$D544,'Annuity Prices'!$E:$E,$G544),IF($B544="RAB Short",SUMIFS('RAB Prices Short'!Q:Q,'RAB Prices Short'!$B:$B,'All Prices combined'!$D544,'RAB Prices Short'!$E:$E,'All Prices combined'!$G544),IF($B544="RAB Long",SUMIFS('RAB Prices Long'!Q:Q,'RAB Prices Long'!$B:$B,'All Prices combined'!$D544,'RAB Prices Long'!$E:$E,'All Prices combined'!$G544)))),2)</f>
        <v>3.13</v>
      </c>
      <c r="O544" s="2">
        <f>ROUND(IF($B544="Annuity",SUMIFS('Annuity Prices'!R:R,'Annuity Prices'!$B:$B,$D544,'Annuity Prices'!$E:$E,$G544),IF($B544="RAB Short",SUMIFS('RAB Prices Short'!R:R,'RAB Prices Short'!$B:$B,'All Prices combined'!$D544,'RAB Prices Short'!$E:$E,'All Prices combined'!$G544),IF($B544="RAB Long",SUMIFS('RAB Prices Long'!R:R,'RAB Prices Long'!$B:$B,'All Prices combined'!$D544,'RAB Prices Long'!$E:$E,'All Prices combined'!$G544)))),2)</f>
        <v>3.21</v>
      </c>
      <c r="P544" s="2">
        <f>ROUND(IF($B544="Annuity",SUMIFS('Annuity Prices'!S:S,'Annuity Prices'!$B:$B,$D544,'Annuity Prices'!$E:$E,$G544),IF($B544="RAB Short",SUMIFS('RAB Prices Short'!S:S,'RAB Prices Short'!$B:$B,'All Prices combined'!$D544,'RAB Prices Short'!$E:$E,'All Prices combined'!$G544),IF($B544="RAB Long",SUMIFS('RAB Prices Long'!S:S,'RAB Prices Long'!$B:$B,'All Prices combined'!$D544,'RAB Prices Long'!$E:$E,'All Prices combined'!$G544)))),2)</f>
        <v>3.29</v>
      </c>
      <c r="Q544" s="2">
        <f>ROUND(IF($B544="Annuity",SUMIFS('Annuity Prices'!T:T,'Annuity Prices'!$B:$B,$D544,'Annuity Prices'!$E:$E,$G544),IF($B544="RAB Short",SUMIFS('RAB Prices Short'!T:T,'RAB Prices Short'!$B:$B,'All Prices combined'!$D544,'RAB Prices Short'!$E:$E,'All Prices combined'!$G544),IF($B544="RAB Long",SUMIFS('RAB Prices Long'!T:T,'RAB Prices Long'!$B:$B,'All Prices combined'!$D544,'RAB Prices Long'!$E:$E,'All Prices combined'!$G544)))),2)</f>
        <v>3.5</v>
      </c>
      <c r="R544" s="2">
        <f>ROUND(IF($B544="Annuity",SUMIFS('Annuity Prices'!U:U,'Annuity Prices'!$B:$B,$D544,'Annuity Prices'!$E:$E,$G544),IF($B544="RAB Short",SUMIFS('RAB Prices Short'!U:U,'RAB Prices Short'!$B:$B,'All Prices combined'!$D544,'RAB Prices Short'!$E:$E,'All Prices combined'!$G544),IF($B544="RAB Long",SUMIFS('RAB Prices Long'!U:U,'RAB Prices Long'!$B:$B,'All Prices combined'!$D544,'RAB Prices Long'!$E:$E,'All Prices combined'!$G544)))),2)</f>
        <v>3.59</v>
      </c>
      <c r="S544" s="2">
        <f>ROUND(IF($B544="Annuity",SUMIFS('Annuity Prices'!V:V,'Annuity Prices'!$B:$B,$D544,'Annuity Prices'!$E:$E,$G544),IF($B544="RAB Short",SUMIFS('RAB Prices Short'!V:V,'RAB Prices Short'!$B:$B,'All Prices combined'!$D544,'RAB Prices Short'!$E:$E,'All Prices combined'!$G544),IF($B544="RAB Long",SUMIFS('RAB Prices Long'!V:V,'RAB Prices Long'!$B:$B,'All Prices combined'!$D544,'RAB Prices Long'!$E:$E,'All Prices combined'!$G544)))),2)</f>
        <v>3.68</v>
      </c>
      <c r="T544" s="2">
        <f>ROUND(IF($B544="Annuity",SUMIFS('Annuity Prices'!W:W,'Annuity Prices'!$B:$B,$D544,'Annuity Prices'!$E:$E,$G544),IF($B544="RAB Short",SUMIFS('RAB Prices Short'!W:W,'RAB Prices Short'!$B:$B,'All Prices combined'!$D544,'RAB Prices Short'!$E:$E,'All Prices combined'!$G544),IF($B544="RAB Long",SUMIFS('RAB Prices Long'!W:W,'RAB Prices Long'!$B:$B,'All Prices combined'!$D544,'RAB Prices Long'!$E:$E,'All Prices combined'!$G544)))),2)</f>
        <v>3.77</v>
      </c>
      <c r="U544" s="2">
        <f>ROUND(IF($B544="Annuity",SUMIFS('Annuity Prices'!X:X,'Annuity Prices'!$B:$B,$D544,'Annuity Prices'!$E:$E,$G544),IF($B544="RAB Short",SUMIFS('RAB Prices Short'!X:X,'RAB Prices Short'!$B:$B,'All Prices combined'!$D544,'RAB Prices Short'!$E:$E,'All Prices combined'!$G544),IF($B544="RAB Long",SUMIFS('RAB Prices Long'!X:X,'RAB Prices Long'!$B:$B,'All Prices combined'!$D544,'RAB Prices Long'!$E:$E,'All Prices combined'!$G544)))),2)</f>
        <v>4.16</v>
      </c>
      <c r="V544" s="2">
        <f>ROUND(IF($B544="Annuity",SUMIFS('Annuity Prices'!Y:Y,'Annuity Prices'!$B:$B,$D544,'Annuity Prices'!$E:$E,$G544),IF($B544="RAB Short",SUMIFS('RAB Prices Short'!Y:Y,'RAB Prices Short'!$B:$B,'All Prices combined'!$D544,'RAB Prices Short'!$E:$E,'All Prices combined'!$G544),IF($B544="RAB Long",SUMIFS('RAB Prices Long'!Y:Y,'RAB Prices Long'!$B:$B,'All Prices combined'!$D544,'RAB Prices Long'!$E:$E,'All Prices combined'!$G544)))),2)</f>
        <v>4.26</v>
      </c>
      <c r="W544" s="2">
        <f>ROUND(IF($B544="Annuity",SUMIFS('Annuity Prices'!Z:Z,'Annuity Prices'!$B:$B,$D544,'Annuity Prices'!$E:$E,$G544),IF($B544="RAB Short",SUMIFS('RAB Prices Short'!Z:Z,'RAB Prices Short'!$B:$B,'All Prices combined'!$D544,'RAB Prices Short'!$E:$E,'All Prices combined'!$G544),IF($B544="RAB Long",SUMIFS('RAB Prices Long'!Z:Z,'RAB Prices Long'!$B:$B,'All Prices combined'!$D544,'RAB Prices Long'!$E:$E,'All Prices combined'!$G544)))),2)</f>
        <v>4.37</v>
      </c>
      <c r="X544" s="2">
        <f>ROUND(IF($B544="Annuity",SUMIFS('Annuity Prices'!AA:AA,'Annuity Prices'!$B:$B,$D544,'Annuity Prices'!$E:$E,$G544),IF($B544="RAB Short",SUMIFS('RAB Prices Short'!AA:AA,'RAB Prices Short'!$B:$B,'All Prices combined'!$D544,'RAB Prices Short'!$E:$E,'All Prices combined'!$G544),IF($B544="RAB Long",SUMIFS('RAB Prices Long'!AA:AA,'RAB Prices Long'!$B:$B,'All Prices combined'!$D544,'RAB Prices Long'!$E:$E,'All Prices combined'!$G544)))),2)</f>
        <v>4.4800000000000004</v>
      </c>
      <c r="Y544" s="2">
        <f>ROUND(IF($B544="Annuity",SUMIFS('Annuity Prices'!AB:AB,'Annuity Prices'!$B:$B,$D544,'Annuity Prices'!$E:$E,$G544),IF($B544="RAB Short",SUMIFS('RAB Prices Short'!AB:AB,'RAB Prices Short'!$B:$B,'All Prices combined'!$D544,'RAB Prices Short'!$E:$E,'All Prices combined'!$G544),IF($B544="RAB Long",SUMIFS('RAB Prices Long'!AB:AB,'RAB Prices Long'!$B:$B,'All Prices combined'!$D544,'RAB Prices Long'!$E:$E,'All Prices combined'!$G544)))),2)</f>
        <v>4.66</v>
      </c>
      <c r="Z544" s="2">
        <f>ROUND(IF($B544="Annuity",SUMIFS('Annuity Prices'!AC:AC,'Annuity Prices'!$B:$B,$D544,'Annuity Prices'!$E:$E,$G544),IF($B544="RAB Short",SUMIFS('RAB Prices Short'!AC:AC,'RAB Prices Short'!$B:$B,'All Prices combined'!$D544,'RAB Prices Short'!$E:$E,'All Prices combined'!$G544),IF($B544="RAB Long",SUMIFS('RAB Prices Long'!AC:AC,'RAB Prices Long'!$B:$B,'All Prices combined'!$D544,'RAB Prices Long'!$E:$E,'All Prices combined'!$G544)))),2)</f>
        <v>4.78</v>
      </c>
      <c r="AA544" s="2">
        <f>ROUND(IF($B544="Annuity",SUMIFS('Annuity Prices'!AD:AD,'Annuity Prices'!$B:$B,$D544,'Annuity Prices'!$E:$E,$G544),IF($B544="RAB Short",SUMIFS('RAB Prices Short'!AD:AD,'RAB Prices Short'!$B:$B,'All Prices combined'!$D544,'RAB Prices Short'!$E:$E,'All Prices combined'!$G544),IF($B544="RAB Long",SUMIFS('RAB Prices Long'!AD:AD,'RAB Prices Long'!$B:$B,'All Prices combined'!$D544,'RAB Prices Long'!$E:$E,'All Prices combined'!$G544)))),2)</f>
        <v>4.8899999999999997</v>
      </c>
      <c r="AB544" s="2">
        <f>ROUND(IF($B544="Annuity",SUMIFS('Annuity Prices'!AE:AE,'Annuity Prices'!$B:$B,$D544,'Annuity Prices'!$E:$E,$G544),IF($B544="RAB Short",SUMIFS('RAB Prices Short'!AE:AE,'RAB Prices Short'!$B:$B,'All Prices combined'!$D544,'RAB Prices Short'!$E:$E,'All Prices combined'!$G544),IF($B544="RAB Long",SUMIFS('RAB Prices Long'!AE:AE,'RAB Prices Long'!$B:$B,'All Prices combined'!$D544,'RAB Prices Long'!$E:$E,'All Prices combined'!$G544)))),2)</f>
        <v>5.0199999999999996</v>
      </c>
      <c r="AC544" s="2">
        <f>ROUND(IF($B544="Annuity",SUMIFS('Annuity Prices'!AF:AF,'Annuity Prices'!$B:$B,$D544,'Annuity Prices'!$E:$E,$G544),IF($B544="RAB Short",SUMIFS('RAB Prices Short'!AF:AF,'RAB Prices Short'!$B:$B,'All Prices combined'!$D544,'RAB Prices Short'!$E:$E,'All Prices combined'!$G544),IF($B544="RAB Long",SUMIFS('RAB Prices Long'!AF:AF,'RAB Prices Long'!$B:$B,'All Prices combined'!$D544,'RAB Prices Long'!$E:$E,'All Prices combined'!$G544)))),2)</f>
        <v>4.93</v>
      </c>
      <c r="AD544" s="2">
        <f>ROUND(IF($B544="Annuity",SUMIFS('Annuity Prices'!AG:AG,'Annuity Prices'!$B:$B,$D544,'Annuity Prices'!$E:$E,$G544),IF($B544="RAB Short",SUMIFS('RAB Prices Short'!AG:AG,'RAB Prices Short'!$B:$B,'All Prices combined'!$D544,'RAB Prices Short'!$E:$E,'All Prices combined'!$G544),IF($B544="RAB Long",SUMIFS('RAB Prices Long'!AG:AG,'RAB Prices Long'!$B:$B,'All Prices combined'!$D544,'RAB Prices Long'!$E:$E,'All Prices combined'!$G544)))),2)</f>
        <v>5.0599999999999996</v>
      </c>
      <c r="AE544" s="2">
        <f>ROUND(IF($B544="Annuity",SUMIFS('Annuity Prices'!AH:AH,'Annuity Prices'!$B:$B,$D544,'Annuity Prices'!$E:$E,$G544),IF($B544="RAB Short",SUMIFS('RAB Prices Short'!AH:AH,'RAB Prices Short'!$B:$B,'All Prices combined'!$D544,'RAB Prices Short'!$E:$E,'All Prices combined'!$G544),IF($B544="RAB Long",SUMIFS('RAB Prices Long'!AH:AH,'RAB Prices Long'!$B:$B,'All Prices combined'!$D544,'RAB Prices Long'!$E:$E,'All Prices combined'!$G544)))),2)</f>
        <v>5.18</v>
      </c>
      <c r="AF544" s="2">
        <f>ROUND(IF($B544="Annuity",SUMIFS('Annuity Prices'!AI:AI,'Annuity Prices'!$B:$B,$D544,'Annuity Prices'!$E:$E,$G544),IF($B544="RAB Short",SUMIFS('RAB Prices Short'!AI:AI,'RAB Prices Short'!$B:$B,'All Prices combined'!$D544,'RAB Prices Short'!$E:$E,'All Prices combined'!$G544),IF($B544="RAB Long",SUMIFS('RAB Prices Long'!AI:AI,'RAB Prices Long'!$B:$B,'All Prices combined'!$D544,'RAB Prices Long'!$E:$E,'All Prices combined'!$G544)))),2)</f>
        <v>5.31</v>
      </c>
      <c r="AG544" s="2">
        <f>ROUND(IF($B544="Annuity",SUMIFS('Annuity Prices'!AJ:AJ,'Annuity Prices'!$B:$B,$D544,'Annuity Prices'!$E:$E,$G544),IF($B544="RAB Short",SUMIFS('RAB Prices Short'!AJ:AJ,'RAB Prices Short'!$B:$B,'All Prices combined'!$D544,'RAB Prices Short'!$E:$E,'All Prices combined'!$G544),IF($B544="RAB Long",SUMIFS('RAB Prices Long'!AJ:AJ,'RAB Prices Long'!$B:$B,'All Prices combined'!$D544,'RAB Prices Long'!$E:$E,'All Prices combined'!$G544)))),2)</f>
        <v>5.48</v>
      </c>
      <c r="AH544" s="2">
        <f>ROUND(IF($B544="Annuity",SUMIFS('Annuity Prices'!AK:AK,'Annuity Prices'!$B:$B,$D544,'Annuity Prices'!$E:$E,$G544),IF($B544="RAB Short",SUMIFS('RAB Prices Short'!AK:AK,'RAB Prices Short'!$B:$B,'All Prices combined'!$D544,'RAB Prices Short'!$E:$E,'All Prices combined'!$G544),IF($B544="RAB Long",SUMIFS('RAB Prices Long'!AK:AK,'RAB Prices Long'!$B:$B,'All Prices combined'!$D544,'RAB Prices Long'!$E:$E,'All Prices combined'!$G544)))),2)</f>
        <v>5.62</v>
      </c>
      <c r="AI544" s="2">
        <f>ROUND(IF($B544="Annuity",SUMIFS('Annuity Prices'!AL:AL,'Annuity Prices'!$B:$B,$D544,'Annuity Prices'!$E:$E,$G544),IF($B544="RAB Short",SUMIFS('RAB Prices Short'!AL:AL,'RAB Prices Short'!$B:$B,'All Prices combined'!$D544,'RAB Prices Short'!$E:$E,'All Prices combined'!$G544),IF($B544="RAB Long",SUMIFS('RAB Prices Long'!AL:AL,'RAB Prices Long'!$B:$B,'All Prices combined'!$D544,'RAB Prices Long'!$E:$E,'All Prices combined'!$G544)))),2)</f>
        <v>5.76</v>
      </c>
      <c r="AJ544" s="2">
        <f>ROUND(IF($B544="Annuity",SUMIFS('Annuity Prices'!AM:AM,'Annuity Prices'!$B:$B,$D544,'Annuity Prices'!$E:$E,$G544),IF($B544="RAB Short",SUMIFS('RAB Prices Short'!AM:AM,'RAB Prices Short'!$B:$B,'All Prices combined'!$D544,'RAB Prices Short'!$E:$E,'All Prices combined'!$G544),IF($B544="RAB Long",SUMIFS('RAB Prices Long'!AM:AM,'RAB Prices Long'!$B:$B,'All Prices combined'!$D544,'RAB Prices Long'!$E:$E,'All Prices combined'!$G544)))),2)</f>
        <v>5.91</v>
      </c>
      <c r="AK544" s="2">
        <f>ROUND(IF($B544="Annuity",SUMIFS('Annuity Prices'!AN:AN,'Annuity Prices'!$B:$B,$D544,'Annuity Prices'!$E:$E,$G544),IF($B544="RAB Short",SUMIFS('RAB Prices Short'!AN:AN,'RAB Prices Short'!$B:$B,'All Prices combined'!$D544,'RAB Prices Short'!$E:$E,'All Prices combined'!$G544),IF($B544="RAB Long",SUMIFS('RAB Prices Long'!AN:AN,'RAB Prices Long'!$B:$B,'All Prices combined'!$D544,'RAB Prices Long'!$E:$E,'All Prices combined'!$G544)))),2)</f>
        <v>5.93</v>
      </c>
      <c r="AL544" s="2">
        <f>ROUND(IF($B544="Annuity",SUMIFS('Annuity Prices'!AO:AO,'Annuity Prices'!$B:$B,$D544,'Annuity Prices'!$E:$E,$G544),IF($B544="RAB Short",SUMIFS('RAB Prices Short'!AO:AO,'RAB Prices Short'!$B:$B,'All Prices combined'!$D544,'RAB Prices Short'!$E:$E,'All Prices combined'!$G544),IF($B544="RAB Long",SUMIFS('RAB Prices Long'!AO:AO,'RAB Prices Long'!$B:$B,'All Prices combined'!$D544,'RAB Prices Long'!$E:$E,'All Prices combined'!$G544)))),2)</f>
        <v>6.08</v>
      </c>
      <c r="AM544" s="2">
        <f>ROUND(IF($B544="Annuity",SUMIFS('Annuity Prices'!AP:AP,'Annuity Prices'!$B:$B,$D544,'Annuity Prices'!$E:$E,$G544),IF($B544="RAB Short",SUMIFS('RAB Prices Short'!AP:AP,'RAB Prices Short'!$B:$B,'All Prices combined'!$D544,'RAB Prices Short'!$E:$E,'All Prices combined'!$G544),IF($B544="RAB Long",SUMIFS('RAB Prices Long'!AP:AP,'RAB Prices Long'!$B:$B,'All Prices combined'!$D544,'RAB Prices Long'!$E:$E,'All Prices combined'!$G544)))),2)</f>
        <v>6.23</v>
      </c>
      <c r="AN544" s="2">
        <f>ROUND(IF($B544="Annuity",SUMIFS('Annuity Prices'!AQ:AQ,'Annuity Prices'!$B:$B,$D544,'Annuity Prices'!$E:$E,$G544),IF($B544="RAB Short",SUMIFS('RAB Prices Short'!AQ:AQ,'RAB Prices Short'!$B:$B,'All Prices combined'!$D544,'RAB Prices Short'!$E:$E,'All Prices combined'!$G544),IF($B544="RAB Long",SUMIFS('RAB Prices Long'!AQ:AQ,'RAB Prices Long'!$B:$B,'All Prices combined'!$D544,'RAB Prices Long'!$E:$E,'All Prices combined'!$G544)))),2)</f>
        <v>6.38</v>
      </c>
      <c r="AO544" s="2">
        <f>ROUND(IF($B544="Annuity",SUMIFS('Annuity Prices'!AR:AR,'Annuity Prices'!$B:$B,$D544,'Annuity Prices'!$E:$E,$G544),IF($B544="RAB Short",SUMIFS('RAB Prices Short'!AR:AR,'RAB Prices Short'!$B:$B,'All Prices combined'!$D544,'RAB Prices Short'!$E:$E,'All Prices combined'!$G544),IF($B544="RAB Long",SUMIFS('RAB Prices Long'!AR:AR,'RAB Prices Long'!$B:$B,'All Prices combined'!$D544,'RAB Prices Long'!$E:$E,'All Prices combined'!$G544)))),2)</f>
        <v>0</v>
      </c>
      <c r="AP544" s="2">
        <f>ROUND(IF($B544="Annuity",SUMIFS('Annuity Prices'!AS:AS,'Annuity Prices'!$B:$B,$D544,'Annuity Prices'!$E:$E,$G544),IF($B544="RAB Short",SUMIFS('RAB Prices Short'!AS:AS,'RAB Prices Short'!$B:$B,'All Prices combined'!$D544,'RAB Prices Short'!$E:$E,'All Prices combined'!$G544),IF($B544="RAB Long",SUMIFS('RAB Prices Long'!AS:AS,'RAB Prices Long'!$B:$B,'All Prices combined'!$D544,'RAB Prices Long'!$E:$E,'All Prices combined'!$G544)))),2)</f>
        <v>0</v>
      </c>
      <c r="AQ544" s="2">
        <f>ROUND(IF($B544="Annuity",SUMIFS('Annuity Prices'!AT:AT,'Annuity Prices'!$B:$B,$D544,'Annuity Prices'!$E:$E,$G544),IF($B544="RAB Short",SUMIFS('RAB Prices Short'!AT:AT,'RAB Prices Short'!$B:$B,'All Prices combined'!$D544,'RAB Prices Short'!$E:$E,'All Prices combined'!$G544),IF($B544="RAB Long",SUMIFS('RAB Prices Long'!AT:AT,'RAB Prices Long'!$B:$B,'All Prices combined'!$D544,'RAB Prices Long'!$E:$E,'All Prices combined'!$G544)))),2)</f>
        <v>3.21</v>
      </c>
      <c r="AR544" s="2">
        <f>ROUND(IF($B544="Annuity",SUMIFS('Annuity Prices'!AU:AU,'Annuity Prices'!$B:$B,$D544,'Annuity Prices'!$E:$E,$G544),IF($B544="RAB Short",SUMIFS('RAB Prices Short'!AU:AU,'RAB Prices Short'!$B:$B,'All Prices combined'!$D544,'RAB Prices Short'!$E:$E,'All Prices combined'!$G544),IF($B544="RAB Long",SUMIFS('RAB Prices Long'!AU:AU,'RAB Prices Long'!$B:$B,'All Prices combined'!$D544,'RAB Prices Long'!$E:$E,'All Prices combined'!$G544)))),2)</f>
        <v>2.64</v>
      </c>
      <c r="AS544" s="2">
        <f>ROUND(IF($B544="Annuity",SUMIFS('Annuity Prices'!AV:AV,'Annuity Prices'!$B:$B,$D544,'Annuity Prices'!$E:$E,$G544),IF($B544="RAB Short",SUMIFS('RAB Prices Short'!AV:AV,'RAB Prices Short'!$B:$B,'All Prices combined'!$D544,'RAB Prices Short'!$E:$E,'All Prices combined'!$G544),IF($B544="RAB Long",SUMIFS('RAB Prices Long'!AV:AV,'RAB Prices Long'!$B:$B,'All Prices combined'!$D544,'RAB Prices Long'!$E:$E,'All Prices combined'!$G544)))),2)</f>
        <v>2.71</v>
      </c>
      <c r="AT544" s="2">
        <f>ROUND(IF($B544="Annuity",SUMIFS('Annuity Prices'!AW:AW,'Annuity Prices'!$B:$B,$D544,'Annuity Prices'!$E:$E,$G544),IF($B544="RAB Short",SUMIFS('RAB Prices Short'!AW:AW,'RAB Prices Short'!$B:$B,'All Prices combined'!$D544,'RAB Prices Short'!$E:$E,'All Prices combined'!$G544),IF($B544="RAB Long",SUMIFS('RAB Prices Long'!AW:AW,'RAB Prices Long'!$B:$B,'All Prices combined'!$D544,'RAB Prices Long'!$E:$E,'All Prices combined'!$G544)))),2)</f>
        <v>3.05</v>
      </c>
      <c r="AU544" s="2">
        <f>ROUND(IF($B544="Annuity",SUMIFS('Annuity Prices'!AX:AX,'Annuity Prices'!$B:$B,$D544,'Annuity Prices'!$E:$E,$G544),IF($B544="RAB Short",SUMIFS('RAB Prices Short'!AX:AX,'RAB Prices Short'!$B:$B,'All Prices combined'!$D544,'RAB Prices Short'!$E:$E,'All Prices combined'!$G544),IF($B544="RAB Long",SUMIFS('RAB Prices Long'!AX:AX,'RAB Prices Long'!$B:$B,'All Prices combined'!$D544,'RAB Prices Long'!$E:$E,'All Prices combined'!$G544)))),2)</f>
        <v>3.13</v>
      </c>
      <c r="AV544" s="2">
        <f>ROUND(IF($B544="Annuity",SUMIFS('Annuity Prices'!AY:AY,'Annuity Prices'!$B:$B,$D544,'Annuity Prices'!$E:$E,$G544),IF($B544="RAB Short",SUMIFS('RAB Prices Short'!AY:AY,'RAB Prices Short'!$B:$B,'All Prices combined'!$D544,'RAB Prices Short'!$E:$E,'All Prices combined'!$G544),IF($B544="RAB Long",SUMIFS('RAB Prices Long'!AY:AY,'RAB Prices Long'!$B:$B,'All Prices combined'!$D544,'RAB Prices Long'!$E:$E,'All Prices combined'!$G544)))),2)</f>
        <v>3.21</v>
      </c>
      <c r="AW544" s="2">
        <f>ROUND(IF($B544="Annuity",SUMIFS('Annuity Prices'!AZ:AZ,'Annuity Prices'!$B:$B,$D544,'Annuity Prices'!$E:$E,$G544),IF($B544="RAB Short",SUMIFS('RAB Prices Short'!AZ:AZ,'RAB Prices Short'!$B:$B,'All Prices combined'!$D544,'RAB Prices Short'!$E:$E,'All Prices combined'!$G544),IF($B544="RAB Long",SUMIFS('RAB Prices Long'!AZ:AZ,'RAB Prices Long'!$B:$B,'All Prices combined'!$D544,'RAB Prices Long'!$E:$E,'All Prices combined'!$G544)))),2)</f>
        <v>3.29</v>
      </c>
      <c r="AX544" s="2">
        <f>ROUND(IF($B544="Annuity",SUMIFS('Annuity Prices'!BA:BA,'Annuity Prices'!$B:$B,$D544,'Annuity Prices'!$E:$E,$G544),IF($B544="RAB Short",SUMIFS('RAB Prices Short'!BA:BA,'RAB Prices Short'!$B:$B,'All Prices combined'!$D544,'RAB Prices Short'!$E:$E,'All Prices combined'!$G544),IF($B544="RAB Long",SUMIFS('RAB Prices Long'!BA:BA,'RAB Prices Long'!$B:$B,'All Prices combined'!$D544,'RAB Prices Long'!$E:$E,'All Prices combined'!$G544)))),2)</f>
        <v>3.5</v>
      </c>
      <c r="AY544" s="2">
        <f>ROUND(IF($B544="Annuity",SUMIFS('Annuity Prices'!BB:BB,'Annuity Prices'!$B:$B,$D544,'Annuity Prices'!$E:$E,$G544),IF($B544="RAB Short",SUMIFS('RAB Prices Short'!BB:BB,'RAB Prices Short'!$B:$B,'All Prices combined'!$D544,'RAB Prices Short'!$E:$E,'All Prices combined'!$G544),IF($B544="RAB Long",SUMIFS('RAB Prices Long'!BB:BB,'RAB Prices Long'!$B:$B,'All Prices combined'!$D544,'RAB Prices Long'!$E:$E,'All Prices combined'!$G544)))),2)</f>
        <v>3.59</v>
      </c>
      <c r="AZ544" s="2">
        <f>ROUND(IF($B544="Annuity",SUMIFS('Annuity Prices'!BC:BC,'Annuity Prices'!$B:$B,$D544,'Annuity Prices'!$E:$E,$G544),IF($B544="RAB Short",SUMIFS('RAB Prices Short'!BC:BC,'RAB Prices Short'!$B:$B,'All Prices combined'!$D544,'RAB Prices Short'!$E:$E,'All Prices combined'!$G544),IF($B544="RAB Long",SUMIFS('RAB Prices Long'!BC:BC,'RAB Prices Long'!$B:$B,'All Prices combined'!$D544,'RAB Prices Long'!$E:$E,'All Prices combined'!$G544)))),2)</f>
        <v>3.68</v>
      </c>
      <c r="BA544" s="2">
        <f>ROUND(IF($B544="Annuity",SUMIFS('Annuity Prices'!BD:BD,'Annuity Prices'!$B:$B,$D544,'Annuity Prices'!$E:$E,$G544),IF($B544="RAB Short",SUMIFS('RAB Prices Short'!BD:BD,'RAB Prices Short'!$B:$B,'All Prices combined'!$D544,'RAB Prices Short'!$E:$E,'All Prices combined'!$G544),IF($B544="RAB Long",SUMIFS('RAB Prices Long'!BD:BD,'RAB Prices Long'!$B:$B,'All Prices combined'!$D544,'RAB Prices Long'!$E:$E,'All Prices combined'!$G544)))),2)</f>
        <v>3.77</v>
      </c>
      <c r="BB544" s="2">
        <f>ROUND(IF($B544="Annuity",SUMIFS('Annuity Prices'!BE:BE,'Annuity Prices'!$B:$B,$D544,'Annuity Prices'!$E:$E,$G544),IF($B544="RAB Short",SUMIFS('RAB Prices Short'!BE:BE,'RAB Prices Short'!$B:$B,'All Prices combined'!$D544,'RAB Prices Short'!$E:$E,'All Prices combined'!$G544),IF($B544="RAB Long",SUMIFS('RAB Prices Long'!BE:BE,'RAB Prices Long'!$B:$B,'All Prices combined'!$D544,'RAB Prices Long'!$E:$E,'All Prices combined'!$G544)))),2)</f>
        <v>4.16</v>
      </c>
      <c r="BC544" s="2">
        <f>ROUND(IF($B544="Annuity",SUMIFS('Annuity Prices'!BF:BF,'Annuity Prices'!$B:$B,$D544,'Annuity Prices'!$E:$E,$G544),IF($B544="RAB Short",SUMIFS('RAB Prices Short'!BF:BF,'RAB Prices Short'!$B:$B,'All Prices combined'!$D544,'RAB Prices Short'!$E:$E,'All Prices combined'!$G544),IF($B544="RAB Long",SUMIFS('RAB Prices Long'!BF:BF,'RAB Prices Long'!$B:$B,'All Prices combined'!$D544,'RAB Prices Long'!$E:$E,'All Prices combined'!$G544)))),2)</f>
        <v>4.26</v>
      </c>
      <c r="BD544" s="2">
        <f>ROUND(IF($B544="Annuity",SUMIFS('Annuity Prices'!BG:BG,'Annuity Prices'!$B:$B,$D544,'Annuity Prices'!$E:$E,$G544),IF($B544="RAB Short",SUMIFS('RAB Prices Short'!BG:BG,'RAB Prices Short'!$B:$B,'All Prices combined'!$D544,'RAB Prices Short'!$E:$E,'All Prices combined'!$G544),IF($B544="RAB Long",SUMIFS('RAB Prices Long'!BG:BG,'RAB Prices Long'!$B:$B,'All Prices combined'!$D544,'RAB Prices Long'!$E:$E,'All Prices combined'!$G544)))),2)</f>
        <v>4.37</v>
      </c>
      <c r="BE544" s="2">
        <f>ROUND(IF($B544="Annuity",SUMIFS('Annuity Prices'!BH:BH,'Annuity Prices'!$B:$B,$D544,'Annuity Prices'!$E:$E,$G544),IF($B544="RAB Short",SUMIFS('RAB Prices Short'!BH:BH,'RAB Prices Short'!$B:$B,'All Prices combined'!$D544,'RAB Prices Short'!$E:$E,'All Prices combined'!$G544),IF($B544="RAB Long",SUMIFS('RAB Prices Long'!BH:BH,'RAB Prices Long'!$B:$B,'All Prices combined'!$D544,'RAB Prices Long'!$E:$E,'All Prices combined'!$G544)))),2)</f>
        <v>4.4800000000000004</v>
      </c>
      <c r="BF544" s="2">
        <f>ROUND(IF($B544="Annuity",SUMIFS('Annuity Prices'!BI:BI,'Annuity Prices'!$B:$B,$D544,'Annuity Prices'!$E:$E,$G544),IF($B544="RAB Short",SUMIFS('RAB Prices Short'!BI:BI,'RAB Prices Short'!$B:$B,'All Prices combined'!$D544,'RAB Prices Short'!$E:$E,'All Prices combined'!$G544),IF($B544="RAB Long",SUMIFS('RAB Prices Long'!BI:BI,'RAB Prices Long'!$B:$B,'All Prices combined'!$D544,'RAB Prices Long'!$E:$E,'All Prices combined'!$G544)))),2)</f>
        <v>4.66</v>
      </c>
      <c r="BG544" s="2">
        <f>ROUND(IF($B544="Annuity",SUMIFS('Annuity Prices'!BJ:BJ,'Annuity Prices'!$B:$B,$D544,'Annuity Prices'!$E:$E,$G544),IF($B544="RAB Short",SUMIFS('RAB Prices Short'!BJ:BJ,'RAB Prices Short'!$B:$B,'All Prices combined'!$D544,'RAB Prices Short'!$E:$E,'All Prices combined'!$G544),IF($B544="RAB Long",SUMIFS('RAB Prices Long'!BJ:BJ,'RAB Prices Long'!$B:$B,'All Prices combined'!$D544,'RAB Prices Long'!$E:$E,'All Prices combined'!$G544)))),2)</f>
        <v>4.78</v>
      </c>
      <c r="BH544" s="2">
        <f>ROUND(IF($B544="Annuity",SUMIFS('Annuity Prices'!BK:BK,'Annuity Prices'!$B:$B,$D544,'Annuity Prices'!$E:$E,$G544),IF($B544="RAB Short",SUMIFS('RAB Prices Short'!BK:BK,'RAB Prices Short'!$B:$B,'All Prices combined'!$D544,'RAB Prices Short'!$E:$E,'All Prices combined'!$G544),IF($B544="RAB Long",SUMIFS('RAB Prices Long'!BK:BK,'RAB Prices Long'!$B:$B,'All Prices combined'!$D544,'RAB Prices Long'!$E:$E,'All Prices combined'!$G544)))),2)</f>
        <v>4.8899999999999997</v>
      </c>
      <c r="BI544" s="2">
        <f>ROUND(IF($B544="Annuity",SUMIFS('Annuity Prices'!BL:BL,'Annuity Prices'!$B:$B,$D544,'Annuity Prices'!$E:$E,$G544),IF($B544="RAB Short",SUMIFS('RAB Prices Short'!BL:BL,'RAB Prices Short'!$B:$B,'All Prices combined'!$D544,'RAB Prices Short'!$E:$E,'All Prices combined'!$G544),IF($B544="RAB Long",SUMIFS('RAB Prices Long'!BL:BL,'RAB Prices Long'!$B:$B,'All Prices combined'!$D544,'RAB Prices Long'!$E:$E,'All Prices combined'!$G544)))),2)</f>
        <v>5.0199999999999996</v>
      </c>
      <c r="BJ544" s="2">
        <f>ROUND(IF($B544="Annuity",SUMIFS('Annuity Prices'!BM:BM,'Annuity Prices'!$B:$B,$D544,'Annuity Prices'!$E:$E,$G544),IF($B544="RAB Short",SUMIFS('RAB Prices Short'!BM:BM,'RAB Prices Short'!$B:$B,'All Prices combined'!$D544,'RAB Prices Short'!$E:$E,'All Prices combined'!$G544),IF($B544="RAB Long",SUMIFS('RAB Prices Long'!BM:BM,'RAB Prices Long'!$B:$B,'All Prices combined'!$D544,'RAB Prices Long'!$E:$E,'All Prices combined'!$G544)))),2)</f>
        <v>4.93</v>
      </c>
      <c r="BK544" s="2">
        <f>ROUND(IF($B544="Annuity",SUMIFS('Annuity Prices'!BN:BN,'Annuity Prices'!$B:$B,$D544,'Annuity Prices'!$E:$E,$G544),IF($B544="RAB Short",SUMIFS('RAB Prices Short'!BN:BN,'RAB Prices Short'!$B:$B,'All Prices combined'!$D544,'RAB Prices Short'!$E:$E,'All Prices combined'!$G544),IF($B544="RAB Long",SUMIFS('RAB Prices Long'!BN:BN,'RAB Prices Long'!$B:$B,'All Prices combined'!$D544,'RAB Prices Long'!$E:$E,'All Prices combined'!$G544)))),2)</f>
        <v>5.0599999999999996</v>
      </c>
      <c r="BL544" s="2">
        <f>ROUND(IF($B544="Annuity",SUMIFS('Annuity Prices'!BO:BO,'Annuity Prices'!$B:$B,$D544,'Annuity Prices'!$E:$E,$G544),IF($B544="RAB Short",SUMIFS('RAB Prices Short'!BO:BO,'RAB Prices Short'!$B:$B,'All Prices combined'!$D544,'RAB Prices Short'!$E:$E,'All Prices combined'!$G544),IF($B544="RAB Long",SUMIFS('RAB Prices Long'!BO:BO,'RAB Prices Long'!$B:$B,'All Prices combined'!$D544,'RAB Prices Long'!$E:$E,'All Prices combined'!$G544)))),2)</f>
        <v>5.18</v>
      </c>
      <c r="BM544" s="2">
        <f>ROUND(IF($B544="Annuity",SUMIFS('Annuity Prices'!BP:BP,'Annuity Prices'!$B:$B,$D544,'Annuity Prices'!$E:$E,$G544),IF($B544="RAB Short",SUMIFS('RAB Prices Short'!BP:BP,'RAB Prices Short'!$B:$B,'All Prices combined'!$D544,'RAB Prices Short'!$E:$E,'All Prices combined'!$G544),IF($B544="RAB Long",SUMIFS('RAB Prices Long'!BP:BP,'RAB Prices Long'!$B:$B,'All Prices combined'!$D544,'RAB Prices Long'!$E:$E,'All Prices combined'!$G544)))),2)</f>
        <v>5.31</v>
      </c>
      <c r="BN544" s="2">
        <f>ROUND(IF($B544="Annuity",SUMIFS('Annuity Prices'!BQ:BQ,'Annuity Prices'!$B:$B,$D544,'Annuity Prices'!$E:$E,$G544),IF($B544="RAB Short",SUMIFS('RAB Prices Short'!BQ:BQ,'RAB Prices Short'!$B:$B,'All Prices combined'!$D544,'RAB Prices Short'!$E:$E,'All Prices combined'!$G544),IF($B544="RAB Long",SUMIFS('RAB Prices Long'!BQ:BQ,'RAB Prices Long'!$B:$B,'All Prices combined'!$D544,'RAB Prices Long'!$E:$E,'All Prices combined'!$G544)))),2)</f>
        <v>5.48</v>
      </c>
      <c r="BO544" s="2">
        <f>ROUND(IF($B544="Annuity",SUMIFS('Annuity Prices'!BR:BR,'Annuity Prices'!$B:$B,$D544,'Annuity Prices'!$E:$E,$G544),IF($B544="RAB Short",SUMIFS('RAB Prices Short'!BR:BR,'RAB Prices Short'!$B:$B,'All Prices combined'!$D544,'RAB Prices Short'!$E:$E,'All Prices combined'!$G544),IF($B544="RAB Long",SUMIFS('RAB Prices Long'!BR:BR,'RAB Prices Long'!$B:$B,'All Prices combined'!$D544,'RAB Prices Long'!$E:$E,'All Prices combined'!$G544)))),2)</f>
        <v>5.62</v>
      </c>
      <c r="BP544" s="2">
        <f>ROUND(IF($B544="Annuity",SUMIFS('Annuity Prices'!BS:BS,'Annuity Prices'!$B:$B,$D544,'Annuity Prices'!$E:$E,$G544),IF($B544="RAB Short",SUMIFS('RAB Prices Short'!BS:BS,'RAB Prices Short'!$B:$B,'All Prices combined'!$D544,'RAB Prices Short'!$E:$E,'All Prices combined'!$G544),IF($B544="RAB Long",SUMIFS('RAB Prices Long'!BS:BS,'RAB Prices Long'!$B:$B,'All Prices combined'!$D544,'RAB Prices Long'!$E:$E,'All Prices combined'!$G544)))),2)</f>
        <v>5.76</v>
      </c>
      <c r="BQ544" s="2">
        <f>ROUND(IF($B544="Annuity",SUMIFS('Annuity Prices'!BT:BT,'Annuity Prices'!$B:$B,$D544,'Annuity Prices'!$E:$E,$G544),IF($B544="RAB Short",SUMIFS('RAB Prices Short'!BT:BT,'RAB Prices Short'!$B:$B,'All Prices combined'!$D544,'RAB Prices Short'!$E:$E,'All Prices combined'!$G544),IF($B544="RAB Long",SUMIFS('RAB Prices Long'!BT:BT,'RAB Prices Long'!$B:$B,'All Prices combined'!$D544,'RAB Prices Long'!$E:$E,'All Prices combined'!$G544)))),2)</f>
        <v>5.91</v>
      </c>
      <c r="BR544" s="2">
        <f>ROUND(IF($B544="Annuity",SUMIFS('Annuity Prices'!BU:BU,'Annuity Prices'!$B:$B,$D544,'Annuity Prices'!$E:$E,$G544),IF($B544="RAB Short",SUMIFS('RAB Prices Short'!BU:BU,'RAB Prices Short'!$B:$B,'All Prices combined'!$D544,'RAB Prices Short'!$E:$E,'All Prices combined'!$G544),IF($B544="RAB Long",SUMIFS('RAB Prices Long'!BU:BU,'RAB Prices Long'!$B:$B,'All Prices combined'!$D544,'RAB Prices Long'!$E:$E,'All Prices combined'!$G544)))),2)</f>
        <v>5.93</v>
      </c>
      <c r="BS544" s="2">
        <f>ROUND(IF($B544="Annuity",SUMIFS('Annuity Prices'!BV:BV,'Annuity Prices'!$B:$B,$D544,'Annuity Prices'!$E:$E,$G544),IF($B544="RAB Short",SUMIFS('RAB Prices Short'!BV:BV,'RAB Prices Short'!$B:$B,'All Prices combined'!$D544,'RAB Prices Short'!$E:$E,'All Prices combined'!$G544),IF($B544="RAB Long",SUMIFS('RAB Prices Long'!BV:BV,'RAB Prices Long'!$B:$B,'All Prices combined'!$D544,'RAB Prices Long'!$E:$E,'All Prices combined'!$G544)))),2)</f>
        <v>6.08</v>
      </c>
      <c r="BT544" s="2">
        <f>ROUND(IF($B544="Annuity",SUMIFS('Annuity Prices'!BW:BW,'Annuity Prices'!$B:$B,$D544,'Annuity Prices'!$E:$E,$G544),IF($B544="RAB Short",SUMIFS('RAB Prices Short'!BW:BW,'RAB Prices Short'!$B:$B,'All Prices combined'!$D544,'RAB Prices Short'!$E:$E,'All Prices combined'!$G544),IF($B544="RAB Long",SUMIFS('RAB Prices Long'!BW:BW,'RAB Prices Long'!$B:$B,'All Prices combined'!$D544,'RAB Prices Long'!$E:$E,'All Prices combined'!$G544)))),2)</f>
        <v>6.23</v>
      </c>
      <c r="BU544" s="2">
        <f>ROUND(IF($B544="Annuity",SUMIFS('Annuity Prices'!BX:BX,'Annuity Prices'!$B:$B,$D544,'Annuity Prices'!$E:$E,$G544),IF($B544="RAB Short",SUMIFS('RAB Prices Short'!BX:BX,'RAB Prices Short'!$B:$B,'All Prices combined'!$D544,'RAB Prices Short'!$E:$E,'All Prices combined'!$G544),IF($B544="RAB Long",SUMIFS('RAB Prices Long'!BX:BX,'RAB Prices Long'!$B:$B,'All Prices combined'!$D544,'RAB Prices Long'!$E:$E,'All Prices combined'!$G544)))),2)</f>
        <v>6.38</v>
      </c>
    </row>
    <row r="545" spans="2:73" x14ac:dyDescent="0.25">
      <c r="B545" t="s">
        <v>45</v>
      </c>
      <c r="C545">
        <v>30</v>
      </c>
      <c r="D545" t="s">
        <v>211</v>
      </c>
      <c r="E545" t="s">
        <v>209</v>
      </c>
      <c r="F545" t="s">
        <v>210</v>
      </c>
      <c r="G545" t="s">
        <v>40</v>
      </c>
      <c r="I545" s="2">
        <f>ROUND(IF($B545="Annuity",SUMIFS('Annuity Prices'!L:L,'Annuity Prices'!$B:$B,$D545,'Annuity Prices'!$E:$E,$G545),IF($B545="RAB Short",SUMIFS('RAB Prices Short'!L:L,'RAB Prices Short'!$B:$B,'All Prices combined'!$D545,'RAB Prices Short'!$E:$E,'All Prices combined'!$G545),IF($B545="RAB Long",SUMIFS('RAB Prices Long'!L:L,'RAB Prices Long'!$B:$B,'All Prices combined'!$D545,'RAB Prices Long'!$E:$E,'All Prices combined'!$G545)))),2)</f>
        <v>0</v>
      </c>
      <c r="J545" s="2">
        <f>ROUND(IF($B545="Annuity",SUMIFS('Annuity Prices'!M:M,'Annuity Prices'!$B:$B,$D545,'Annuity Prices'!$E:$E,$G545),IF($B545="RAB Short",SUMIFS('RAB Prices Short'!M:M,'RAB Prices Short'!$B:$B,'All Prices combined'!$D545,'RAB Prices Short'!$E:$E,'All Prices combined'!$G545),IF($B545="RAB Long",SUMIFS('RAB Prices Long'!M:M,'RAB Prices Long'!$B:$B,'All Prices combined'!$D545,'RAB Prices Long'!$E:$E,'All Prices combined'!$G545)))),2)</f>
        <v>0</v>
      </c>
      <c r="K545" s="2">
        <f>ROUND(IF($B545="Annuity",SUMIFS('Annuity Prices'!N:N,'Annuity Prices'!$B:$B,$D545,'Annuity Prices'!$E:$E,$G545),IF($B545="RAB Short",SUMIFS('RAB Prices Short'!N:N,'RAB Prices Short'!$B:$B,'All Prices combined'!$D545,'RAB Prices Short'!$E:$E,'All Prices combined'!$G545),IF($B545="RAB Long",SUMIFS('RAB Prices Long'!N:N,'RAB Prices Long'!$B:$B,'All Prices combined'!$D545,'RAB Prices Long'!$E:$E,'All Prices combined'!$G545)))),2)</f>
        <v>0.63</v>
      </c>
      <c r="L545" s="2">
        <f>ROUND(IF($B545="Annuity",SUMIFS('Annuity Prices'!O:O,'Annuity Prices'!$B:$B,$D545,'Annuity Prices'!$E:$E,$G545),IF($B545="RAB Short",SUMIFS('RAB Prices Short'!O:O,'RAB Prices Short'!$B:$B,'All Prices combined'!$D545,'RAB Prices Short'!$E:$E,'All Prices combined'!$G545),IF($B545="RAB Long",SUMIFS('RAB Prices Long'!O:O,'RAB Prices Long'!$B:$B,'All Prices combined'!$D545,'RAB Prices Long'!$E:$E,'All Prices combined'!$G545)))),2)</f>
        <v>0.64</v>
      </c>
      <c r="M545" s="2">
        <f>ROUND(IF($B545="Annuity",SUMIFS('Annuity Prices'!P:P,'Annuity Prices'!$B:$B,$D545,'Annuity Prices'!$E:$E,$G545),IF($B545="RAB Short",SUMIFS('RAB Prices Short'!P:P,'RAB Prices Short'!$B:$B,'All Prices combined'!$D545,'RAB Prices Short'!$E:$E,'All Prices combined'!$G545),IF($B545="RAB Long",SUMIFS('RAB Prices Long'!P:P,'RAB Prices Long'!$B:$B,'All Prices combined'!$D545,'RAB Prices Long'!$E:$E,'All Prices combined'!$G545)))),2)</f>
        <v>0.66</v>
      </c>
      <c r="N545" s="2">
        <f>ROUND(IF($B545="Annuity",SUMIFS('Annuity Prices'!Q:Q,'Annuity Prices'!$B:$B,$D545,'Annuity Prices'!$E:$E,$G545),IF($B545="RAB Short",SUMIFS('RAB Prices Short'!Q:Q,'RAB Prices Short'!$B:$B,'All Prices combined'!$D545,'RAB Prices Short'!$E:$E,'All Prices combined'!$G545),IF($B545="RAB Long",SUMIFS('RAB Prices Long'!Q:Q,'RAB Prices Long'!$B:$B,'All Prices combined'!$D545,'RAB Prices Long'!$E:$E,'All Prices combined'!$G545)))),2)</f>
        <v>0.67</v>
      </c>
      <c r="O545" s="2">
        <f>ROUND(IF($B545="Annuity",SUMIFS('Annuity Prices'!R:R,'Annuity Prices'!$B:$B,$D545,'Annuity Prices'!$E:$E,$G545),IF($B545="RAB Short",SUMIFS('RAB Prices Short'!R:R,'RAB Prices Short'!$B:$B,'All Prices combined'!$D545,'RAB Prices Short'!$E:$E,'All Prices combined'!$G545),IF($B545="RAB Long",SUMIFS('RAB Prices Long'!R:R,'RAB Prices Long'!$B:$B,'All Prices combined'!$D545,'RAB Prices Long'!$E:$E,'All Prices combined'!$G545)))),2)</f>
        <v>0.69</v>
      </c>
      <c r="P545" s="2">
        <f>ROUND(IF($B545="Annuity",SUMIFS('Annuity Prices'!S:S,'Annuity Prices'!$B:$B,$D545,'Annuity Prices'!$E:$E,$G545),IF($B545="RAB Short",SUMIFS('RAB Prices Short'!S:S,'RAB Prices Short'!$B:$B,'All Prices combined'!$D545,'RAB Prices Short'!$E:$E,'All Prices combined'!$G545),IF($B545="RAB Long",SUMIFS('RAB Prices Long'!S:S,'RAB Prices Long'!$B:$B,'All Prices combined'!$D545,'RAB Prices Long'!$E:$E,'All Prices combined'!$G545)))),2)</f>
        <v>0.71</v>
      </c>
      <c r="Q545" s="2">
        <f>ROUND(IF($B545="Annuity",SUMIFS('Annuity Prices'!T:T,'Annuity Prices'!$B:$B,$D545,'Annuity Prices'!$E:$E,$G545),IF($B545="RAB Short",SUMIFS('RAB Prices Short'!T:T,'RAB Prices Short'!$B:$B,'All Prices combined'!$D545,'RAB Prices Short'!$E:$E,'All Prices combined'!$G545),IF($B545="RAB Long",SUMIFS('RAB Prices Long'!T:T,'RAB Prices Long'!$B:$B,'All Prices combined'!$D545,'RAB Prices Long'!$E:$E,'All Prices combined'!$G545)))),2)</f>
        <v>0.72</v>
      </c>
      <c r="R545" s="2">
        <f>ROUND(IF($B545="Annuity",SUMIFS('Annuity Prices'!U:U,'Annuity Prices'!$B:$B,$D545,'Annuity Prices'!$E:$E,$G545),IF($B545="RAB Short",SUMIFS('RAB Prices Short'!U:U,'RAB Prices Short'!$B:$B,'All Prices combined'!$D545,'RAB Prices Short'!$E:$E,'All Prices combined'!$G545),IF($B545="RAB Long",SUMIFS('RAB Prices Long'!U:U,'RAB Prices Long'!$B:$B,'All Prices combined'!$D545,'RAB Prices Long'!$E:$E,'All Prices combined'!$G545)))),2)</f>
        <v>0.74</v>
      </c>
      <c r="S545" s="2">
        <f>ROUND(IF($B545="Annuity",SUMIFS('Annuity Prices'!V:V,'Annuity Prices'!$B:$B,$D545,'Annuity Prices'!$E:$E,$G545),IF($B545="RAB Short",SUMIFS('RAB Prices Short'!V:V,'RAB Prices Short'!$B:$B,'All Prices combined'!$D545,'RAB Prices Short'!$E:$E,'All Prices combined'!$G545),IF($B545="RAB Long",SUMIFS('RAB Prices Long'!V:V,'RAB Prices Long'!$B:$B,'All Prices combined'!$D545,'RAB Prices Long'!$E:$E,'All Prices combined'!$G545)))),2)</f>
        <v>0.76</v>
      </c>
      <c r="T545" s="2">
        <f>ROUND(IF($B545="Annuity",SUMIFS('Annuity Prices'!W:W,'Annuity Prices'!$B:$B,$D545,'Annuity Prices'!$E:$E,$G545),IF($B545="RAB Short",SUMIFS('RAB Prices Short'!W:W,'RAB Prices Short'!$B:$B,'All Prices combined'!$D545,'RAB Prices Short'!$E:$E,'All Prices combined'!$G545),IF($B545="RAB Long",SUMIFS('RAB Prices Long'!W:W,'RAB Prices Long'!$B:$B,'All Prices combined'!$D545,'RAB Prices Long'!$E:$E,'All Prices combined'!$G545)))),2)</f>
        <v>0.78</v>
      </c>
      <c r="U545" s="2">
        <f>ROUND(IF($B545="Annuity",SUMIFS('Annuity Prices'!X:X,'Annuity Prices'!$B:$B,$D545,'Annuity Prices'!$E:$E,$G545),IF($B545="RAB Short",SUMIFS('RAB Prices Short'!X:X,'RAB Prices Short'!$B:$B,'All Prices combined'!$D545,'RAB Prices Short'!$E:$E,'All Prices combined'!$G545),IF($B545="RAB Long",SUMIFS('RAB Prices Long'!X:X,'RAB Prices Long'!$B:$B,'All Prices combined'!$D545,'RAB Prices Long'!$E:$E,'All Prices combined'!$G545)))),2)</f>
        <v>0.79</v>
      </c>
      <c r="V545" s="2">
        <f>ROUND(IF($B545="Annuity",SUMIFS('Annuity Prices'!Y:Y,'Annuity Prices'!$B:$B,$D545,'Annuity Prices'!$E:$E,$G545),IF($B545="RAB Short",SUMIFS('RAB Prices Short'!Y:Y,'RAB Prices Short'!$B:$B,'All Prices combined'!$D545,'RAB Prices Short'!$E:$E,'All Prices combined'!$G545),IF($B545="RAB Long",SUMIFS('RAB Prices Long'!Y:Y,'RAB Prices Long'!$B:$B,'All Prices combined'!$D545,'RAB Prices Long'!$E:$E,'All Prices combined'!$G545)))),2)</f>
        <v>0.81</v>
      </c>
      <c r="W545" s="2">
        <f>ROUND(IF($B545="Annuity",SUMIFS('Annuity Prices'!Z:Z,'Annuity Prices'!$B:$B,$D545,'Annuity Prices'!$E:$E,$G545),IF($B545="RAB Short",SUMIFS('RAB Prices Short'!Z:Z,'RAB Prices Short'!$B:$B,'All Prices combined'!$D545,'RAB Prices Short'!$E:$E,'All Prices combined'!$G545),IF($B545="RAB Long",SUMIFS('RAB Prices Long'!Z:Z,'RAB Prices Long'!$B:$B,'All Prices combined'!$D545,'RAB Prices Long'!$E:$E,'All Prices combined'!$G545)))),2)</f>
        <v>0.83</v>
      </c>
      <c r="X545" s="2">
        <f>ROUND(IF($B545="Annuity",SUMIFS('Annuity Prices'!AA:AA,'Annuity Prices'!$B:$B,$D545,'Annuity Prices'!$E:$E,$G545),IF($B545="RAB Short",SUMIFS('RAB Prices Short'!AA:AA,'RAB Prices Short'!$B:$B,'All Prices combined'!$D545,'RAB Prices Short'!$E:$E,'All Prices combined'!$G545),IF($B545="RAB Long",SUMIFS('RAB Prices Long'!AA:AA,'RAB Prices Long'!$B:$B,'All Prices combined'!$D545,'RAB Prices Long'!$E:$E,'All Prices combined'!$G545)))),2)</f>
        <v>0.86</v>
      </c>
      <c r="Y545" s="2">
        <f>ROUND(IF($B545="Annuity",SUMIFS('Annuity Prices'!AB:AB,'Annuity Prices'!$B:$B,$D545,'Annuity Prices'!$E:$E,$G545),IF($B545="RAB Short",SUMIFS('RAB Prices Short'!AB:AB,'RAB Prices Short'!$B:$B,'All Prices combined'!$D545,'RAB Prices Short'!$E:$E,'All Prices combined'!$G545),IF($B545="RAB Long",SUMIFS('RAB Prices Long'!AB:AB,'RAB Prices Long'!$B:$B,'All Prices combined'!$D545,'RAB Prices Long'!$E:$E,'All Prices combined'!$G545)))),2)</f>
        <v>0.87</v>
      </c>
      <c r="Z545" s="2">
        <f>ROUND(IF($B545="Annuity",SUMIFS('Annuity Prices'!AC:AC,'Annuity Prices'!$B:$B,$D545,'Annuity Prices'!$E:$E,$G545),IF($B545="RAB Short",SUMIFS('RAB Prices Short'!AC:AC,'RAB Prices Short'!$B:$B,'All Prices combined'!$D545,'RAB Prices Short'!$E:$E,'All Prices combined'!$G545),IF($B545="RAB Long",SUMIFS('RAB Prices Long'!AC:AC,'RAB Prices Long'!$B:$B,'All Prices combined'!$D545,'RAB Prices Long'!$E:$E,'All Prices combined'!$G545)))),2)</f>
        <v>0.89</v>
      </c>
      <c r="AA545" s="2">
        <f>ROUND(IF($B545="Annuity",SUMIFS('Annuity Prices'!AD:AD,'Annuity Prices'!$B:$B,$D545,'Annuity Prices'!$E:$E,$G545),IF($B545="RAB Short",SUMIFS('RAB Prices Short'!AD:AD,'RAB Prices Short'!$B:$B,'All Prices combined'!$D545,'RAB Prices Short'!$E:$E,'All Prices combined'!$G545),IF($B545="RAB Long",SUMIFS('RAB Prices Long'!AD:AD,'RAB Prices Long'!$B:$B,'All Prices combined'!$D545,'RAB Prices Long'!$E:$E,'All Prices combined'!$G545)))),2)</f>
        <v>0.92</v>
      </c>
      <c r="AB545" s="2">
        <f>ROUND(IF($B545="Annuity",SUMIFS('Annuity Prices'!AE:AE,'Annuity Prices'!$B:$B,$D545,'Annuity Prices'!$E:$E,$G545),IF($B545="RAB Short",SUMIFS('RAB Prices Short'!AE:AE,'RAB Prices Short'!$B:$B,'All Prices combined'!$D545,'RAB Prices Short'!$E:$E,'All Prices combined'!$G545),IF($B545="RAB Long",SUMIFS('RAB Prices Long'!AE:AE,'RAB Prices Long'!$B:$B,'All Prices combined'!$D545,'RAB Prices Long'!$E:$E,'All Prices combined'!$G545)))),2)</f>
        <v>0.94</v>
      </c>
      <c r="AC545" s="2">
        <f>ROUND(IF($B545="Annuity",SUMIFS('Annuity Prices'!AF:AF,'Annuity Prices'!$B:$B,$D545,'Annuity Prices'!$E:$E,$G545),IF($B545="RAB Short",SUMIFS('RAB Prices Short'!AF:AF,'RAB Prices Short'!$B:$B,'All Prices combined'!$D545,'RAB Prices Short'!$E:$E,'All Prices combined'!$G545),IF($B545="RAB Long",SUMIFS('RAB Prices Long'!AF:AF,'RAB Prices Long'!$B:$B,'All Prices combined'!$D545,'RAB Prices Long'!$E:$E,'All Prices combined'!$G545)))),2)</f>
        <v>0.96</v>
      </c>
      <c r="AD545" s="2">
        <f>ROUND(IF($B545="Annuity",SUMIFS('Annuity Prices'!AG:AG,'Annuity Prices'!$B:$B,$D545,'Annuity Prices'!$E:$E,$G545),IF($B545="RAB Short",SUMIFS('RAB Prices Short'!AG:AG,'RAB Prices Short'!$B:$B,'All Prices combined'!$D545,'RAB Prices Short'!$E:$E,'All Prices combined'!$G545),IF($B545="RAB Long",SUMIFS('RAB Prices Long'!AG:AG,'RAB Prices Long'!$B:$B,'All Prices combined'!$D545,'RAB Prices Long'!$E:$E,'All Prices combined'!$G545)))),2)</f>
        <v>0.98</v>
      </c>
      <c r="AE545" s="2">
        <f>ROUND(IF($B545="Annuity",SUMIFS('Annuity Prices'!AH:AH,'Annuity Prices'!$B:$B,$D545,'Annuity Prices'!$E:$E,$G545),IF($B545="RAB Short",SUMIFS('RAB Prices Short'!AH:AH,'RAB Prices Short'!$B:$B,'All Prices combined'!$D545,'RAB Prices Short'!$E:$E,'All Prices combined'!$G545),IF($B545="RAB Long",SUMIFS('RAB Prices Long'!AH:AH,'RAB Prices Long'!$B:$B,'All Prices combined'!$D545,'RAB Prices Long'!$E:$E,'All Prices combined'!$G545)))),2)</f>
        <v>1.01</v>
      </c>
      <c r="AF545" s="2">
        <f>ROUND(IF($B545="Annuity",SUMIFS('Annuity Prices'!AI:AI,'Annuity Prices'!$B:$B,$D545,'Annuity Prices'!$E:$E,$G545),IF($B545="RAB Short",SUMIFS('RAB Prices Short'!AI:AI,'RAB Prices Short'!$B:$B,'All Prices combined'!$D545,'RAB Prices Short'!$E:$E,'All Prices combined'!$G545),IF($B545="RAB Long",SUMIFS('RAB Prices Long'!AI:AI,'RAB Prices Long'!$B:$B,'All Prices combined'!$D545,'RAB Prices Long'!$E:$E,'All Prices combined'!$G545)))),2)</f>
        <v>1.03</v>
      </c>
      <c r="AG545" s="2">
        <f>ROUND(IF($B545="Annuity",SUMIFS('Annuity Prices'!AJ:AJ,'Annuity Prices'!$B:$B,$D545,'Annuity Prices'!$E:$E,$G545),IF($B545="RAB Short",SUMIFS('RAB Prices Short'!AJ:AJ,'RAB Prices Short'!$B:$B,'All Prices combined'!$D545,'RAB Prices Short'!$E:$E,'All Prices combined'!$G545),IF($B545="RAB Long",SUMIFS('RAB Prices Long'!AJ:AJ,'RAB Prices Long'!$B:$B,'All Prices combined'!$D545,'RAB Prices Long'!$E:$E,'All Prices combined'!$G545)))),2)</f>
        <v>1.05</v>
      </c>
      <c r="AH545" s="2">
        <f>ROUND(IF($B545="Annuity",SUMIFS('Annuity Prices'!AK:AK,'Annuity Prices'!$B:$B,$D545,'Annuity Prices'!$E:$E,$G545),IF($B545="RAB Short",SUMIFS('RAB Prices Short'!AK:AK,'RAB Prices Short'!$B:$B,'All Prices combined'!$D545,'RAB Prices Short'!$E:$E,'All Prices combined'!$G545),IF($B545="RAB Long",SUMIFS('RAB Prices Long'!AK:AK,'RAB Prices Long'!$B:$B,'All Prices combined'!$D545,'RAB Prices Long'!$E:$E,'All Prices combined'!$G545)))),2)</f>
        <v>1.08</v>
      </c>
      <c r="AI545" s="2">
        <f>ROUND(IF($B545="Annuity",SUMIFS('Annuity Prices'!AL:AL,'Annuity Prices'!$B:$B,$D545,'Annuity Prices'!$E:$E,$G545),IF($B545="RAB Short",SUMIFS('RAB Prices Short'!AL:AL,'RAB Prices Short'!$B:$B,'All Prices combined'!$D545,'RAB Prices Short'!$E:$E,'All Prices combined'!$G545),IF($B545="RAB Long",SUMIFS('RAB Prices Long'!AL:AL,'RAB Prices Long'!$B:$B,'All Prices combined'!$D545,'RAB Prices Long'!$E:$E,'All Prices combined'!$G545)))),2)</f>
        <v>1.1100000000000001</v>
      </c>
      <c r="AJ545" s="2">
        <f>ROUND(IF($B545="Annuity",SUMIFS('Annuity Prices'!AM:AM,'Annuity Prices'!$B:$B,$D545,'Annuity Prices'!$E:$E,$G545),IF($B545="RAB Short",SUMIFS('RAB Prices Short'!AM:AM,'RAB Prices Short'!$B:$B,'All Prices combined'!$D545,'RAB Prices Short'!$E:$E,'All Prices combined'!$G545),IF($B545="RAB Long",SUMIFS('RAB Prices Long'!AM:AM,'RAB Prices Long'!$B:$B,'All Prices combined'!$D545,'RAB Prices Long'!$E:$E,'All Prices combined'!$G545)))),2)</f>
        <v>1.1299999999999999</v>
      </c>
      <c r="AK545" s="2">
        <f>ROUND(IF($B545="Annuity",SUMIFS('Annuity Prices'!AN:AN,'Annuity Prices'!$B:$B,$D545,'Annuity Prices'!$E:$E,$G545),IF($B545="RAB Short",SUMIFS('RAB Prices Short'!AN:AN,'RAB Prices Short'!$B:$B,'All Prices combined'!$D545,'RAB Prices Short'!$E:$E,'All Prices combined'!$G545),IF($B545="RAB Long",SUMIFS('RAB Prices Long'!AN:AN,'RAB Prices Long'!$B:$B,'All Prices combined'!$D545,'RAB Prices Long'!$E:$E,'All Prices combined'!$G545)))),2)</f>
        <v>1.1599999999999999</v>
      </c>
      <c r="AL545" s="2">
        <f>ROUND(IF($B545="Annuity",SUMIFS('Annuity Prices'!AO:AO,'Annuity Prices'!$B:$B,$D545,'Annuity Prices'!$E:$E,$G545),IF($B545="RAB Short",SUMIFS('RAB Prices Short'!AO:AO,'RAB Prices Short'!$B:$B,'All Prices combined'!$D545,'RAB Prices Short'!$E:$E,'All Prices combined'!$G545),IF($B545="RAB Long",SUMIFS('RAB Prices Long'!AO:AO,'RAB Prices Long'!$B:$B,'All Prices combined'!$D545,'RAB Prices Long'!$E:$E,'All Prices combined'!$G545)))),2)</f>
        <v>1.18</v>
      </c>
      <c r="AM545" s="2">
        <f>ROUND(IF($B545="Annuity",SUMIFS('Annuity Prices'!AP:AP,'Annuity Prices'!$B:$B,$D545,'Annuity Prices'!$E:$E,$G545),IF($B545="RAB Short",SUMIFS('RAB Prices Short'!AP:AP,'RAB Prices Short'!$B:$B,'All Prices combined'!$D545,'RAB Prices Short'!$E:$E,'All Prices combined'!$G545),IF($B545="RAB Long",SUMIFS('RAB Prices Long'!AP:AP,'RAB Prices Long'!$B:$B,'All Prices combined'!$D545,'RAB Prices Long'!$E:$E,'All Prices combined'!$G545)))),2)</f>
        <v>1.21</v>
      </c>
      <c r="AN545" s="2">
        <f>ROUND(IF($B545="Annuity",SUMIFS('Annuity Prices'!AQ:AQ,'Annuity Prices'!$B:$B,$D545,'Annuity Prices'!$E:$E,$G545),IF($B545="RAB Short",SUMIFS('RAB Prices Short'!AQ:AQ,'RAB Prices Short'!$B:$B,'All Prices combined'!$D545,'RAB Prices Short'!$E:$E,'All Prices combined'!$G545),IF($B545="RAB Long",SUMIFS('RAB Prices Long'!AQ:AQ,'RAB Prices Long'!$B:$B,'All Prices combined'!$D545,'RAB Prices Long'!$E:$E,'All Prices combined'!$G545)))),2)</f>
        <v>1.24</v>
      </c>
      <c r="AO545" s="2">
        <f>ROUND(IF($B545="Annuity",SUMIFS('Annuity Prices'!AR:AR,'Annuity Prices'!$B:$B,$D545,'Annuity Prices'!$E:$E,$G545),IF($B545="RAB Short",SUMIFS('RAB Prices Short'!AR:AR,'RAB Prices Short'!$B:$B,'All Prices combined'!$D545,'RAB Prices Short'!$E:$E,'All Prices combined'!$G545),IF($B545="RAB Long",SUMIFS('RAB Prices Long'!AR:AR,'RAB Prices Long'!$B:$B,'All Prices combined'!$D545,'RAB Prices Long'!$E:$E,'All Prices combined'!$G545)))),2)</f>
        <v>0</v>
      </c>
      <c r="AP545" s="2">
        <f>ROUND(IF($B545="Annuity",SUMIFS('Annuity Prices'!AS:AS,'Annuity Prices'!$B:$B,$D545,'Annuity Prices'!$E:$E,$G545),IF($B545="RAB Short",SUMIFS('RAB Prices Short'!AS:AS,'RAB Prices Short'!$B:$B,'All Prices combined'!$D545,'RAB Prices Short'!$E:$E,'All Prices combined'!$G545),IF($B545="RAB Long",SUMIFS('RAB Prices Long'!AS:AS,'RAB Prices Long'!$B:$B,'All Prices combined'!$D545,'RAB Prices Long'!$E:$E,'All Prices combined'!$G545)))),2)</f>
        <v>0</v>
      </c>
      <c r="AQ545" s="2">
        <f>ROUND(IF($B545="Annuity",SUMIFS('Annuity Prices'!AT:AT,'Annuity Prices'!$B:$B,$D545,'Annuity Prices'!$E:$E,$G545),IF($B545="RAB Short",SUMIFS('RAB Prices Short'!AT:AT,'RAB Prices Short'!$B:$B,'All Prices combined'!$D545,'RAB Prices Short'!$E:$E,'All Prices combined'!$G545),IF($B545="RAB Long",SUMIFS('RAB Prices Long'!AT:AT,'RAB Prices Long'!$B:$B,'All Prices combined'!$D545,'RAB Prices Long'!$E:$E,'All Prices combined'!$G545)))),2)</f>
        <v>0.61</v>
      </c>
      <c r="AR545" s="2">
        <f>ROUND(IF($B545="Annuity",SUMIFS('Annuity Prices'!AU:AU,'Annuity Prices'!$B:$B,$D545,'Annuity Prices'!$E:$E,$G545),IF($B545="RAB Short",SUMIFS('RAB Prices Short'!AU:AU,'RAB Prices Short'!$B:$B,'All Prices combined'!$D545,'RAB Prices Short'!$E:$E,'All Prices combined'!$G545),IF($B545="RAB Long",SUMIFS('RAB Prices Long'!AU:AU,'RAB Prices Long'!$B:$B,'All Prices combined'!$D545,'RAB Prices Long'!$E:$E,'All Prices combined'!$G545)))),2)</f>
        <v>0.63</v>
      </c>
      <c r="AS545" s="2">
        <f>ROUND(IF($B545="Annuity",SUMIFS('Annuity Prices'!AV:AV,'Annuity Prices'!$B:$B,$D545,'Annuity Prices'!$E:$E,$G545),IF($B545="RAB Short",SUMIFS('RAB Prices Short'!AV:AV,'RAB Prices Short'!$B:$B,'All Prices combined'!$D545,'RAB Prices Short'!$E:$E,'All Prices combined'!$G545),IF($B545="RAB Long",SUMIFS('RAB Prices Long'!AV:AV,'RAB Prices Long'!$B:$B,'All Prices combined'!$D545,'RAB Prices Long'!$E:$E,'All Prices combined'!$G545)))),2)</f>
        <v>0.64</v>
      </c>
      <c r="AT545" s="2">
        <f>ROUND(IF($B545="Annuity",SUMIFS('Annuity Prices'!AW:AW,'Annuity Prices'!$B:$B,$D545,'Annuity Prices'!$E:$E,$G545),IF($B545="RAB Short",SUMIFS('RAB Prices Short'!AW:AW,'RAB Prices Short'!$B:$B,'All Prices combined'!$D545,'RAB Prices Short'!$E:$E,'All Prices combined'!$G545),IF($B545="RAB Long",SUMIFS('RAB Prices Long'!AW:AW,'RAB Prices Long'!$B:$B,'All Prices combined'!$D545,'RAB Prices Long'!$E:$E,'All Prices combined'!$G545)))),2)</f>
        <v>0.66</v>
      </c>
      <c r="AU545" s="2">
        <f>ROUND(IF($B545="Annuity",SUMIFS('Annuity Prices'!AX:AX,'Annuity Prices'!$B:$B,$D545,'Annuity Prices'!$E:$E,$G545),IF($B545="RAB Short",SUMIFS('RAB Prices Short'!AX:AX,'RAB Prices Short'!$B:$B,'All Prices combined'!$D545,'RAB Prices Short'!$E:$E,'All Prices combined'!$G545),IF($B545="RAB Long",SUMIFS('RAB Prices Long'!AX:AX,'RAB Prices Long'!$B:$B,'All Prices combined'!$D545,'RAB Prices Long'!$E:$E,'All Prices combined'!$G545)))),2)</f>
        <v>0.67</v>
      </c>
      <c r="AV545" s="2">
        <f>ROUND(IF($B545="Annuity",SUMIFS('Annuity Prices'!AY:AY,'Annuity Prices'!$B:$B,$D545,'Annuity Prices'!$E:$E,$G545),IF($B545="RAB Short",SUMIFS('RAB Prices Short'!AY:AY,'RAB Prices Short'!$B:$B,'All Prices combined'!$D545,'RAB Prices Short'!$E:$E,'All Prices combined'!$G545),IF($B545="RAB Long",SUMIFS('RAB Prices Long'!AY:AY,'RAB Prices Long'!$B:$B,'All Prices combined'!$D545,'RAB Prices Long'!$E:$E,'All Prices combined'!$G545)))),2)</f>
        <v>0.69</v>
      </c>
      <c r="AW545" s="2">
        <f>ROUND(IF($B545="Annuity",SUMIFS('Annuity Prices'!AZ:AZ,'Annuity Prices'!$B:$B,$D545,'Annuity Prices'!$E:$E,$G545),IF($B545="RAB Short",SUMIFS('RAB Prices Short'!AZ:AZ,'RAB Prices Short'!$B:$B,'All Prices combined'!$D545,'RAB Prices Short'!$E:$E,'All Prices combined'!$G545),IF($B545="RAB Long",SUMIFS('RAB Prices Long'!AZ:AZ,'RAB Prices Long'!$B:$B,'All Prices combined'!$D545,'RAB Prices Long'!$E:$E,'All Prices combined'!$G545)))),2)</f>
        <v>0.71</v>
      </c>
      <c r="AX545" s="2">
        <f>ROUND(IF($B545="Annuity",SUMIFS('Annuity Prices'!BA:BA,'Annuity Prices'!$B:$B,$D545,'Annuity Prices'!$E:$E,$G545),IF($B545="RAB Short",SUMIFS('RAB Prices Short'!BA:BA,'RAB Prices Short'!$B:$B,'All Prices combined'!$D545,'RAB Prices Short'!$E:$E,'All Prices combined'!$G545),IF($B545="RAB Long",SUMIFS('RAB Prices Long'!BA:BA,'RAB Prices Long'!$B:$B,'All Prices combined'!$D545,'RAB Prices Long'!$E:$E,'All Prices combined'!$G545)))),2)</f>
        <v>0.72</v>
      </c>
      <c r="AY545" s="2">
        <f>ROUND(IF($B545="Annuity",SUMIFS('Annuity Prices'!BB:BB,'Annuity Prices'!$B:$B,$D545,'Annuity Prices'!$E:$E,$G545),IF($B545="RAB Short",SUMIFS('RAB Prices Short'!BB:BB,'RAB Prices Short'!$B:$B,'All Prices combined'!$D545,'RAB Prices Short'!$E:$E,'All Prices combined'!$G545),IF($B545="RAB Long",SUMIFS('RAB Prices Long'!BB:BB,'RAB Prices Long'!$B:$B,'All Prices combined'!$D545,'RAB Prices Long'!$E:$E,'All Prices combined'!$G545)))),2)</f>
        <v>0.74</v>
      </c>
      <c r="AZ545" s="2">
        <f>ROUND(IF($B545="Annuity",SUMIFS('Annuity Prices'!BC:BC,'Annuity Prices'!$B:$B,$D545,'Annuity Prices'!$E:$E,$G545),IF($B545="RAB Short",SUMIFS('RAB Prices Short'!BC:BC,'RAB Prices Short'!$B:$B,'All Prices combined'!$D545,'RAB Prices Short'!$E:$E,'All Prices combined'!$G545),IF($B545="RAB Long",SUMIFS('RAB Prices Long'!BC:BC,'RAB Prices Long'!$B:$B,'All Prices combined'!$D545,'RAB Prices Long'!$E:$E,'All Prices combined'!$G545)))),2)</f>
        <v>0.76</v>
      </c>
      <c r="BA545" s="2">
        <f>ROUND(IF($B545="Annuity",SUMIFS('Annuity Prices'!BD:BD,'Annuity Prices'!$B:$B,$D545,'Annuity Prices'!$E:$E,$G545),IF($B545="RAB Short",SUMIFS('RAB Prices Short'!BD:BD,'RAB Prices Short'!$B:$B,'All Prices combined'!$D545,'RAB Prices Short'!$E:$E,'All Prices combined'!$G545),IF($B545="RAB Long",SUMIFS('RAB Prices Long'!BD:BD,'RAB Prices Long'!$B:$B,'All Prices combined'!$D545,'RAB Prices Long'!$E:$E,'All Prices combined'!$G545)))),2)</f>
        <v>0.78</v>
      </c>
      <c r="BB545" s="2">
        <f>ROUND(IF($B545="Annuity",SUMIFS('Annuity Prices'!BE:BE,'Annuity Prices'!$B:$B,$D545,'Annuity Prices'!$E:$E,$G545),IF($B545="RAB Short",SUMIFS('RAB Prices Short'!BE:BE,'RAB Prices Short'!$B:$B,'All Prices combined'!$D545,'RAB Prices Short'!$E:$E,'All Prices combined'!$G545),IF($B545="RAB Long",SUMIFS('RAB Prices Long'!BE:BE,'RAB Prices Long'!$B:$B,'All Prices combined'!$D545,'RAB Prices Long'!$E:$E,'All Prices combined'!$G545)))),2)</f>
        <v>0.79</v>
      </c>
      <c r="BC545" s="2">
        <f>ROUND(IF($B545="Annuity",SUMIFS('Annuity Prices'!BF:BF,'Annuity Prices'!$B:$B,$D545,'Annuity Prices'!$E:$E,$G545),IF($B545="RAB Short",SUMIFS('RAB Prices Short'!BF:BF,'RAB Prices Short'!$B:$B,'All Prices combined'!$D545,'RAB Prices Short'!$E:$E,'All Prices combined'!$G545),IF($B545="RAB Long",SUMIFS('RAB Prices Long'!BF:BF,'RAB Prices Long'!$B:$B,'All Prices combined'!$D545,'RAB Prices Long'!$E:$E,'All Prices combined'!$G545)))),2)</f>
        <v>0.81</v>
      </c>
      <c r="BD545" s="2">
        <f>ROUND(IF($B545="Annuity",SUMIFS('Annuity Prices'!BG:BG,'Annuity Prices'!$B:$B,$D545,'Annuity Prices'!$E:$E,$G545),IF($B545="RAB Short",SUMIFS('RAB Prices Short'!BG:BG,'RAB Prices Short'!$B:$B,'All Prices combined'!$D545,'RAB Prices Short'!$E:$E,'All Prices combined'!$G545),IF($B545="RAB Long",SUMIFS('RAB Prices Long'!BG:BG,'RAB Prices Long'!$B:$B,'All Prices combined'!$D545,'RAB Prices Long'!$E:$E,'All Prices combined'!$G545)))),2)</f>
        <v>0.83</v>
      </c>
      <c r="BE545" s="2">
        <f>ROUND(IF($B545="Annuity",SUMIFS('Annuity Prices'!BH:BH,'Annuity Prices'!$B:$B,$D545,'Annuity Prices'!$E:$E,$G545),IF($B545="RAB Short",SUMIFS('RAB Prices Short'!BH:BH,'RAB Prices Short'!$B:$B,'All Prices combined'!$D545,'RAB Prices Short'!$E:$E,'All Prices combined'!$G545),IF($B545="RAB Long",SUMIFS('RAB Prices Long'!BH:BH,'RAB Prices Long'!$B:$B,'All Prices combined'!$D545,'RAB Prices Long'!$E:$E,'All Prices combined'!$G545)))),2)</f>
        <v>0.86</v>
      </c>
      <c r="BF545" s="2">
        <f>ROUND(IF($B545="Annuity",SUMIFS('Annuity Prices'!BI:BI,'Annuity Prices'!$B:$B,$D545,'Annuity Prices'!$E:$E,$G545),IF($B545="RAB Short",SUMIFS('RAB Prices Short'!BI:BI,'RAB Prices Short'!$B:$B,'All Prices combined'!$D545,'RAB Prices Short'!$E:$E,'All Prices combined'!$G545),IF($B545="RAB Long",SUMIFS('RAB Prices Long'!BI:BI,'RAB Prices Long'!$B:$B,'All Prices combined'!$D545,'RAB Prices Long'!$E:$E,'All Prices combined'!$G545)))),2)</f>
        <v>0.87</v>
      </c>
      <c r="BG545" s="2">
        <f>ROUND(IF($B545="Annuity",SUMIFS('Annuity Prices'!BJ:BJ,'Annuity Prices'!$B:$B,$D545,'Annuity Prices'!$E:$E,$G545),IF($B545="RAB Short",SUMIFS('RAB Prices Short'!BJ:BJ,'RAB Prices Short'!$B:$B,'All Prices combined'!$D545,'RAB Prices Short'!$E:$E,'All Prices combined'!$G545),IF($B545="RAB Long",SUMIFS('RAB Prices Long'!BJ:BJ,'RAB Prices Long'!$B:$B,'All Prices combined'!$D545,'RAB Prices Long'!$E:$E,'All Prices combined'!$G545)))),2)</f>
        <v>0.89</v>
      </c>
      <c r="BH545" s="2">
        <f>ROUND(IF($B545="Annuity",SUMIFS('Annuity Prices'!BK:BK,'Annuity Prices'!$B:$B,$D545,'Annuity Prices'!$E:$E,$G545),IF($B545="RAB Short",SUMIFS('RAB Prices Short'!BK:BK,'RAB Prices Short'!$B:$B,'All Prices combined'!$D545,'RAB Prices Short'!$E:$E,'All Prices combined'!$G545),IF($B545="RAB Long",SUMIFS('RAB Prices Long'!BK:BK,'RAB Prices Long'!$B:$B,'All Prices combined'!$D545,'RAB Prices Long'!$E:$E,'All Prices combined'!$G545)))),2)</f>
        <v>0.92</v>
      </c>
      <c r="BI545" s="2">
        <f>ROUND(IF($B545="Annuity",SUMIFS('Annuity Prices'!BL:BL,'Annuity Prices'!$B:$B,$D545,'Annuity Prices'!$E:$E,$G545),IF($B545="RAB Short",SUMIFS('RAB Prices Short'!BL:BL,'RAB Prices Short'!$B:$B,'All Prices combined'!$D545,'RAB Prices Short'!$E:$E,'All Prices combined'!$G545),IF($B545="RAB Long",SUMIFS('RAB Prices Long'!BL:BL,'RAB Prices Long'!$B:$B,'All Prices combined'!$D545,'RAB Prices Long'!$E:$E,'All Prices combined'!$G545)))),2)</f>
        <v>0.94</v>
      </c>
      <c r="BJ545" s="2">
        <f>ROUND(IF($B545="Annuity",SUMIFS('Annuity Prices'!BM:BM,'Annuity Prices'!$B:$B,$D545,'Annuity Prices'!$E:$E,$G545),IF($B545="RAB Short",SUMIFS('RAB Prices Short'!BM:BM,'RAB Prices Short'!$B:$B,'All Prices combined'!$D545,'RAB Prices Short'!$E:$E,'All Prices combined'!$G545),IF($B545="RAB Long",SUMIFS('RAB Prices Long'!BM:BM,'RAB Prices Long'!$B:$B,'All Prices combined'!$D545,'RAB Prices Long'!$E:$E,'All Prices combined'!$G545)))),2)</f>
        <v>0.96</v>
      </c>
      <c r="BK545" s="2">
        <f>ROUND(IF($B545="Annuity",SUMIFS('Annuity Prices'!BN:BN,'Annuity Prices'!$B:$B,$D545,'Annuity Prices'!$E:$E,$G545),IF($B545="RAB Short",SUMIFS('RAB Prices Short'!BN:BN,'RAB Prices Short'!$B:$B,'All Prices combined'!$D545,'RAB Prices Short'!$E:$E,'All Prices combined'!$G545),IF($B545="RAB Long",SUMIFS('RAB Prices Long'!BN:BN,'RAB Prices Long'!$B:$B,'All Prices combined'!$D545,'RAB Prices Long'!$E:$E,'All Prices combined'!$G545)))),2)</f>
        <v>0.98</v>
      </c>
      <c r="BL545" s="2">
        <f>ROUND(IF($B545="Annuity",SUMIFS('Annuity Prices'!BO:BO,'Annuity Prices'!$B:$B,$D545,'Annuity Prices'!$E:$E,$G545),IF($B545="RAB Short",SUMIFS('RAB Prices Short'!BO:BO,'RAB Prices Short'!$B:$B,'All Prices combined'!$D545,'RAB Prices Short'!$E:$E,'All Prices combined'!$G545),IF($B545="RAB Long",SUMIFS('RAB Prices Long'!BO:BO,'RAB Prices Long'!$B:$B,'All Prices combined'!$D545,'RAB Prices Long'!$E:$E,'All Prices combined'!$G545)))),2)</f>
        <v>1.01</v>
      </c>
      <c r="BM545" s="2">
        <f>ROUND(IF($B545="Annuity",SUMIFS('Annuity Prices'!BP:BP,'Annuity Prices'!$B:$B,$D545,'Annuity Prices'!$E:$E,$G545),IF($B545="RAB Short",SUMIFS('RAB Prices Short'!BP:BP,'RAB Prices Short'!$B:$B,'All Prices combined'!$D545,'RAB Prices Short'!$E:$E,'All Prices combined'!$G545),IF($B545="RAB Long",SUMIFS('RAB Prices Long'!BP:BP,'RAB Prices Long'!$B:$B,'All Prices combined'!$D545,'RAB Prices Long'!$E:$E,'All Prices combined'!$G545)))),2)</f>
        <v>1.03</v>
      </c>
      <c r="BN545" s="2">
        <f>ROUND(IF($B545="Annuity",SUMIFS('Annuity Prices'!BQ:BQ,'Annuity Prices'!$B:$B,$D545,'Annuity Prices'!$E:$E,$G545),IF($B545="RAB Short",SUMIFS('RAB Prices Short'!BQ:BQ,'RAB Prices Short'!$B:$B,'All Prices combined'!$D545,'RAB Prices Short'!$E:$E,'All Prices combined'!$G545),IF($B545="RAB Long",SUMIFS('RAB Prices Long'!BQ:BQ,'RAB Prices Long'!$B:$B,'All Prices combined'!$D545,'RAB Prices Long'!$E:$E,'All Prices combined'!$G545)))),2)</f>
        <v>1.05</v>
      </c>
      <c r="BO545" s="2">
        <f>ROUND(IF($B545="Annuity",SUMIFS('Annuity Prices'!BR:BR,'Annuity Prices'!$B:$B,$D545,'Annuity Prices'!$E:$E,$G545),IF($B545="RAB Short",SUMIFS('RAB Prices Short'!BR:BR,'RAB Prices Short'!$B:$B,'All Prices combined'!$D545,'RAB Prices Short'!$E:$E,'All Prices combined'!$G545),IF($B545="RAB Long",SUMIFS('RAB Prices Long'!BR:BR,'RAB Prices Long'!$B:$B,'All Prices combined'!$D545,'RAB Prices Long'!$E:$E,'All Prices combined'!$G545)))),2)</f>
        <v>1.08</v>
      </c>
      <c r="BP545" s="2">
        <f>ROUND(IF($B545="Annuity",SUMIFS('Annuity Prices'!BS:BS,'Annuity Prices'!$B:$B,$D545,'Annuity Prices'!$E:$E,$G545),IF($B545="RAB Short",SUMIFS('RAB Prices Short'!BS:BS,'RAB Prices Short'!$B:$B,'All Prices combined'!$D545,'RAB Prices Short'!$E:$E,'All Prices combined'!$G545),IF($B545="RAB Long",SUMIFS('RAB Prices Long'!BS:BS,'RAB Prices Long'!$B:$B,'All Prices combined'!$D545,'RAB Prices Long'!$E:$E,'All Prices combined'!$G545)))),2)</f>
        <v>1.1100000000000001</v>
      </c>
      <c r="BQ545" s="2">
        <f>ROUND(IF($B545="Annuity",SUMIFS('Annuity Prices'!BT:BT,'Annuity Prices'!$B:$B,$D545,'Annuity Prices'!$E:$E,$G545),IF($B545="RAB Short",SUMIFS('RAB Prices Short'!BT:BT,'RAB Prices Short'!$B:$B,'All Prices combined'!$D545,'RAB Prices Short'!$E:$E,'All Prices combined'!$G545),IF($B545="RAB Long",SUMIFS('RAB Prices Long'!BT:BT,'RAB Prices Long'!$B:$B,'All Prices combined'!$D545,'RAB Prices Long'!$E:$E,'All Prices combined'!$G545)))),2)</f>
        <v>1.1299999999999999</v>
      </c>
      <c r="BR545" s="2">
        <f>ROUND(IF($B545="Annuity",SUMIFS('Annuity Prices'!BU:BU,'Annuity Prices'!$B:$B,$D545,'Annuity Prices'!$E:$E,$G545),IF($B545="RAB Short",SUMIFS('RAB Prices Short'!BU:BU,'RAB Prices Short'!$B:$B,'All Prices combined'!$D545,'RAB Prices Short'!$E:$E,'All Prices combined'!$G545),IF($B545="RAB Long",SUMIFS('RAB Prices Long'!BU:BU,'RAB Prices Long'!$B:$B,'All Prices combined'!$D545,'RAB Prices Long'!$E:$E,'All Prices combined'!$G545)))),2)</f>
        <v>1.1599999999999999</v>
      </c>
      <c r="BS545" s="2">
        <f>ROUND(IF($B545="Annuity",SUMIFS('Annuity Prices'!BV:BV,'Annuity Prices'!$B:$B,$D545,'Annuity Prices'!$E:$E,$G545),IF($B545="RAB Short",SUMIFS('RAB Prices Short'!BV:BV,'RAB Prices Short'!$B:$B,'All Prices combined'!$D545,'RAB Prices Short'!$E:$E,'All Prices combined'!$G545),IF($B545="RAB Long",SUMIFS('RAB Prices Long'!BV:BV,'RAB Prices Long'!$B:$B,'All Prices combined'!$D545,'RAB Prices Long'!$E:$E,'All Prices combined'!$G545)))),2)</f>
        <v>1.18</v>
      </c>
      <c r="BT545" s="2">
        <f>ROUND(IF($B545="Annuity",SUMIFS('Annuity Prices'!BW:BW,'Annuity Prices'!$B:$B,$D545,'Annuity Prices'!$E:$E,$G545),IF($B545="RAB Short",SUMIFS('RAB Prices Short'!BW:BW,'RAB Prices Short'!$B:$B,'All Prices combined'!$D545,'RAB Prices Short'!$E:$E,'All Prices combined'!$G545),IF($B545="RAB Long",SUMIFS('RAB Prices Long'!BW:BW,'RAB Prices Long'!$B:$B,'All Prices combined'!$D545,'RAB Prices Long'!$E:$E,'All Prices combined'!$G545)))),2)</f>
        <v>1.21</v>
      </c>
      <c r="BU545" s="2">
        <f>ROUND(IF($B545="Annuity",SUMIFS('Annuity Prices'!BX:BX,'Annuity Prices'!$B:$B,$D545,'Annuity Prices'!$E:$E,$G545),IF($B545="RAB Short",SUMIFS('RAB Prices Short'!BX:BX,'RAB Prices Short'!$B:$B,'All Prices combined'!$D545,'RAB Prices Short'!$E:$E,'All Prices combined'!$G545),IF($B545="RAB Long",SUMIFS('RAB Prices Long'!BX:BX,'RAB Prices Long'!$B:$B,'All Prices combined'!$D545,'RAB Prices Long'!$E:$E,'All Prices combined'!$G545)))),2)</f>
        <v>1.24</v>
      </c>
    </row>
    <row r="546" spans="2:73" x14ac:dyDescent="0.25">
      <c r="B546" t="s">
        <v>45</v>
      </c>
      <c r="C546">
        <v>30</v>
      </c>
      <c r="D546" t="s">
        <v>211</v>
      </c>
      <c r="E546" t="s">
        <v>209</v>
      </c>
      <c r="F546" t="s">
        <v>210</v>
      </c>
      <c r="G546" t="s">
        <v>42</v>
      </c>
      <c r="I546" s="2">
        <f>ROUND(IF($B546="Annuity",SUMIFS('Annuity Prices'!L:L,'Annuity Prices'!$B:$B,$D546,'Annuity Prices'!$E:$E,$G546),IF($B546="RAB Short",SUMIFS('RAB Prices Short'!L:L,'RAB Prices Short'!$B:$B,'All Prices combined'!$D546,'RAB Prices Short'!$E:$E,'All Prices combined'!$G546),IF($B546="RAB Long",SUMIFS('RAB Prices Long'!L:L,'RAB Prices Long'!$B:$B,'All Prices combined'!$D546,'RAB Prices Long'!$E:$E,'All Prices combined'!$G546)))),2)</f>
        <v>0</v>
      </c>
      <c r="J546" s="2">
        <f>ROUND(IF($B546="Annuity",SUMIFS('Annuity Prices'!M:M,'Annuity Prices'!$B:$B,$D546,'Annuity Prices'!$E:$E,$G546),IF($B546="RAB Short",SUMIFS('RAB Prices Short'!M:M,'RAB Prices Short'!$B:$B,'All Prices combined'!$D546,'RAB Prices Short'!$E:$E,'All Prices combined'!$G546),IF($B546="RAB Long",SUMIFS('RAB Prices Long'!M:M,'RAB Prices Long'!$B:$B,'All Prices combined'!$D546,'RAB Prices Long'!$E:$E,'All Prices combined'!$G546)))),2)</f>
        <v>0</v>
      </c>
      <c r="K546" s="2">
        <f>ROUND(IF($B546="Annuity",SUMIFS('Annuity Prices'!N:N,'Annuity Prices'!$B:$B,$D546,'Annuity Prices'!$E:$E,$G546),IF($B546="RAB Short",SUMIFS('RAB Prices Short'!N:N,'RAB Prices Short'!$B:$B,'All Prices combined'!$D546,'RAB Prices Short'!$E:$E,'All Prices combined'!$G546),IF($B546="RAB Long",SUMIFS('RAB Prices Long'!N:N,'RAB Prices Long'!$B:$B,'All Prices combined'!$D546,'RAB Prices Long'!$E:$E,'All Prices combined'!$G546)))),2)</f>
        <v>72.84</v>
      </c>
      <c r="L546" s="2">
        <f>ROUND(IF($B546="Annuity",SUMIFS('Annuity Prices'!O:O,'Annuity Prices'!$B:$B,$D546,'Annuity Prices'!$E:$E,$G546),IF($B546="RAB Short",SUMIFS('RAB Prices Short'!O:O,'RAB Prices Short'!$B:$B,'All Prices combined'!$D546,'RAB Prices Short'!$E:$E,'All Prices combined'!$G546),IF($B546="RAB Long",SUMIFS('RAB Prices Long'!O:O,'RAB Prices Long'!$B:$B,'All Prices combined'!$D546,'RAB Prices Long'!$E:$E,'All Prices combined'!$G546)))),2)</f>
        <v>74.930000000000007</v>
      </c>
      <c r="M546" s="2">
        <f>ROUND(IF($B546="Annuity",SUMIFS('Annuity Prices'!P:P,'Annuity Prices'!$B:$B,$D546,'Annuity Prices'!$E:$E,$G546),IF($B546="RAB Short",SUMIFS('RAB Prices Short'!P:P,'RAB Prices Short'!$B:$B,'All Prices combined'!$D546,'RAB Prices Short'!$E:$E,'All Prices combined'!$G546),IF($B546="RAB Long",SUMIFS('RAB Prices Long'!P:P,'RAB Prices Long'!$B:$B,'All Prices combined'!$D546,'RAB Prices Long'!$E:$E,'All Prices combined'!$G546)))),2)</f>
        <v>79.3</v>
      </c>
      <c r="N546" s="2">
        <f>ROUND(IF($B546="Annuity",SUMIFS('Annuity Prices'!Q:Q,'Annuity Prices'!$B:$B,$D546,'Annuity Prices'!$E:$E,$G546),IF($B546="RAB Short",SUMIFS('RAB Prices Short'!Q:Q,'RAB Prices Short'!$B:$B,'All Prices combined'!$D546,'RAB Prices Short'!$E:$E,'All Prices combined'!$G546),IF($B546="RAB Long",SUMIFS('RAB Prices Long'!Q:Q,'RAB Prices Long'!$B:$B,'All Prices combined'!$D546,'RAB Prices Long'!$E:$E,'All Prices combined'!$G546)))),2)</f>
        <v>81.290000000000006</v>
      </c>
      <c r="O546" s="2">
        <f>ROUND(IF($B546="Annuity",SUMIFS('Annuity Prices'!R:R,'Annuity Prices'!$B:$B,$D546,'Annuity Prices'!$E:$E,$G546),IF($B546="RAB Short",SUMIFS('RAB Prices Short'!R:R,'RAB Prices Short'!$B:$B,'All Prices combined'!$D546,'RAB Prices Short'!$E:$E,'All Prices combined'!$G546),IF($B546="RAB Long",SUMIFS('RAB Prices Long'!R:R,'RAB Prices Long'!$B:$B,'All Prices combined'!$D546,'RAB Prices Long'!$E:$E,'All Prices combined'!$G546)))),2)</f>
        <v>83.32</v>
      </c>
      <c r="P546" s="2">
        <f>ROUND(IF($B546="Annuity",SUMIFS('Annuity Prices'!S:S,'Annuity Prices'!$B:$B,$D546,'Annuity Prices'!$E:$E,$G546),IF($B546="RAB Short",SUMIFS('RAB Prices Short'!S:S,'RAB Prices Short'!$B:$B,'All Prices combined'!$D546,'RAB Prices Short'!$E:$E,'All Prices combined'!$G546),IF($B546="RAB Long",SUMIFS('RAB Prices Long'!S:S,'RAB Prices Long'!$B:$B,'All Prices combined'!$D546,'RAB Prices Long'!$E:$E,'All Prices combined'!$G546)))),2)</f>
        <v>85.4</v>
      </c>
      <c r="Q546" s="2">
        <f>ROUND(IF($B546="Annuity",SUMIFS('Annuity Prices'!T:T,'Annuity Prices'!$B:$B,$D546,'Annuity Prices'!$E:$E,$G546),IF($B546="RAB Short",SUMIFS('RAB Prices Short'!T:T,'RAB Prices Short'!$B:$B,'All Prices combined'!$D546,'RAB Prices Short'!$E:$E,'All Prices combined'!$G546),IF($B546="RAB Long",SUMIFS('RAB Prices Long'!T:T,'RAB Prices Long'!$B:$B,'All Prices combined'!$D546,'RAB Prices Long'!$E:$E,'All Prices combined'!$G546)))),2)</f>
        <v>89.57</v>
      </c>
      <c r="R546" s="2">
        <f>ROUND(IF($B546="Annuity",SUMIFS('Annuity Prices'!U:U,'Annuity Prices'!$B:$B,$D546,'Annuity Prices'!$E:$E,$G546),IF($B546="RAB Short",SUMIFS('RAB Prices Short'!U:U,'RAB Prices Short'!$B:$B,'All Prices combined'!$D546,'RAB Prices Short'!$E:$E,'All Prices combined'!$G546),IF($B546="RAB Long",SUMIFS('RAB Prices Long'!U:U,'RAB Prices Long'!$B:$B,'All Prices combined'!$D546,'RAB Prices Long'!$E:$E,'All Prices combined'!$G546)))),2)</f>
        <v>91.8</v>
      </c>
      <c r="S546" s="2">
        <f>ROUND(IF($B546="Annuity",SUMIFS('Annuity Prices'!V:V,'Annuity Prices'!$B:$B,$D546,'Annuity Prices'!$E:$E,$G546),IF($B546="RAB Short",SUMIFS('RAB Prices Short'!V:V,'RAB Prices Short'!$B:$B,'All Prices combined'!$D546,'RAB Prices Short'!$E:$E,'All Prices combined'!$G546),IF($B546="RAB Long",SUMIFS('RAB Prices Long'!V:V,'RAB Prices Long'!$B:$B,'All Prices combined'!$D546,'RAB Prices Long'!$E:$E,'All Prices combined'!$G546)))),2)</f>
        <v>94.1</v>
      </c>
      <c r="T546" s="2">
        <f>ROUND(IF($B546="Annuity",SUMIFS('Annuity Prices'!W:W,'Annuity Prices'!$B:$B,$D546,'Annuity Prices'!$E:$E,$G546),IF($B546="RAB Short",SUMIFS('RAB Prices Short'!W:W,'RAB Prices Short'!$B:$B,'All Prices combined'!$D546,'RAB Prices Short'!$E:$E,'All Prices combined'!$G546),IF($B546="RAB Long",SUMIFS('RAB Prices Long'!W:W,'RAB Prices Long'!$B:$B,'All Prices combined'!$D546,'RAB Prices Long'!$E:$E,'All Prices combined'!$G546)))),2)</f>
        <v>96.45</v>
      </c>
      <c r="U546" s="2">
        <f>ROUND(IF($B546="Annuity",SUMIFS('Annuity Prices'!X:X,'Annuity Prices'!$B:$B,$D546,'Annuity Prices'!$E:$E,$G546),IF($B546="RAB Short",SUMIFS('RAB Prices Short'!X:X,'RAB Prices Short'!$B:$B,'All Prices combined'!$D546,'RAB Prices Short'!$E:$E,'All Prices combined'!$G546),IF($B546="RAB Long",SUMIFS('RAB Prices Long'!X:X,'RAB Prices Long'!$B:$B,'All Prices combined'!$D546,'RAB Prices Long'!$E:$E,'All Prices combined'!$G546)))),2)</f>
        <v>101.5</v>
      </c>
      <c r="V546" s="2">
        <f>ROUND(IF($B546="Annuity",SUMIFS('Annuity Prices'!Y:Y,'Annuity Prices'!$B:$B,$D546,'Annuity Prices'!$E:$E,$G546),IF($B546="RAB Short",SUMIFS('RAB Prices Short'!Y:Y,'RAB Prices Short'!$B:$B,'All Prices combined'!$D546,'RAB Prices Short'!$E:$E,'All Prices combined'!$G546),IF($B546="RAB Long",SUMIFS('RAB Prices Long'!Y:Y,'RAB Prices Long'!$B:$B,'All Prices combined'!$D546,'RAB Prices Long'!$E:$E,'All Prices combined'!$G546)))),2)</f>
        <v>104.04</v>
      </c>
      <c r="W546" s="2">
        <f>ROUND(IF($B546="Annuity",SUMIFS('Annuity Prices'!Z:Z,'Annuity Prices'!$B:$B,$D546,'Annuity Prices'!$E:$E,$G546),IF($B546="RAB Short",SUMIFS('RAB Prices Short'!Z:Z,'RAB Prices Short'!$B:$B,'All Prices combined'!$D546,'RAB Prices Short'!$E:$E,'All Prices combined'!$G546),IF($B546="RAB Long",SUMIFS('RAB Prices Long'!Z:Z,'RAB Prices Long'!$B:$B,'All Prices combined'!$D546,'RAB Prices Long'!$E:$E,'All Prices combined'!$G546)))),2)</f>
        <v>106.64</v>
      </c>
      <c r="X546" s="2">
        <f>ROUND(IF($B546="Annuity",SUMIFS('Annuity Prices'!AA:AA,'Annuity Prices'!$B:$B,$D546,'Annuity Prices'!$E:$E,$G546),IF($B546="RAB Short",SUMIFS('RAB Prices Short'!AA:AA,'RAB Prices Short'!$B:$B,'All Prices combined'!$D546,'RAB Prices Short'!$E:$E,'All Prices combined'!$G546),IF($B546="RAB Long",SUMIFS('RAB Prices Long'!AA:AA,'RAB Prices Long'!$B:$B,'All Prices combined'!$D546,'RAB Prices Long'!$E:$E,'All Prices combined'!$G546)))),2)</f>
        <v>109.3</v>
      </c>
      <c r="Y546" s="2">
        <f>ROUND(IF($B546="Annuity",SUMIFS('Annuity Prices'!AB:AB,'Annuity Prices'!$B:$B,$D546,'Annuity Prices'!$E:$E,$G546),IF($B546="RAB Short",SUMIFS('RAB Prices Short'!AB:AB,'RAB Prices Short'!$B:$B,'All Prices combined'!$D546,'RAB Prices Short'!$E:$E,'All Prices combined'!$G546),IF($B546="RAB Long",SUMIFS('RAB Prices Long'!AB:AB,'RAB Prices Long'!$B:$B,'All Prices combined'!$D546,'RAB Prices Long'!$E:$E,'All Prices combined'!$G546)))),2)</f>
        <v>113.7</v>
      </c>
      <c r="Z546" s="2">
        <f>ROUND(IF($B546="Annuity",SUMIFS('Annuity Prices'!AC:AC,'Annuity Prices'!$B:$B,$D546,'Annuity Prices'!$E:$E,$G546),IF($B546="RAB Short",SUMIFS('RAB Prices Short'!AC:AC,'RAB Prices Short'!$B:$B,'All Prices combined'!$D546,'RAB Prices Short'!$E:$E,'All Prices combined'!$G546),IF($B546="RAB Long",SUMIFS('RAB Prices Long'!AC:AC,'RAB Prices Long'!$B:$B,'All Prices combined'!$D546,'RAB Prices Long'!$E:$E,'All Prices combined'!$G546)))),2)</f>
        <v>116.54</v>
      </c>
      <c r="AA546" s="2">
        <f>ROUND(IF($B546="Annuity",SUMIFS('Annuity Prices'!AD:AD,'Annuity Prices'!$B:$B,$D546,'Annuity Prices'!$E:$E,$G546),IF($B546="RAB Short",SUMIFS('RAB Prices Short'!AD:AD,'RAB Prices Short'!$B:$B,'All Prices combined'!$D546,'RAB Prices Short'!$E:$E,'All Prices combined'!$G546),IF($B546="RAB Long",SUMIFS('RAB Prices Long'!AD:AD,'RAB Prices Long'!$B:$B,'All Prices combined'!$D546,'RAB Prices Long'!$E:$E,'All Prices combined'!$G546)))),2)</f>
        <v>119.45</v>
      </c>
      <c r="AB546" s="2">
        <f>ROUND(IF($B546="Annuity",SUMIFS('Annuity Prices'!AE:AE,'Annuity Prices'!$B:$B,$D546,'Annuity Prices'!$E:$E,$G546),IF($B546="RAB Short",SUMIFS('RAB Prices Short'!AE:AE,'RAB Prices Short'!$B:$B,'All Prices combined'!$D546,'RAB Prices Short'!$E:$E,'All Prices combined'!$G546),IF($B546="RAB Long",SUMIFS('RAB Prices Long'!AE:AE,'RAB Prices Long'!$B:$B,'All Prices combined'!$D546,'RAB Prices Long'!$E:$E,'All Prices combined'!$G546)))),2)</f>
        <v>122.44</v>
      </c>
      <c r="AC546" s="2">
        <f>ROUND(IF($B546="Annuity",SUMIFS('Annuity Prices'!AF:AF,'Annuity Prices'!$B:$B,$D546,'Annuity Prices'!$E:$E,$G546),IF($B546="RAB Short",SUMIFS('RAB Prices Short'!AF:AF,'RAB Prices Short'!$B:$B,'All Prices combined'!$D546,'RAB Prices Short'!$E:$E,'All Prices combined'!$G546),IF($B546="RAB Long",SUMIFS('RAB Prices Long'!AF:AF,'RAB Prices Long'!$B:$B,'All Prices combined'!$D546,'RAB Prices Long'!$E:$E,'All Prices combined'!$G546)))),2)</f>
        <v>123.73</v>
      </c>
      <c r="AD546" s="2">
        <f>ROUND(IF($B546="Annuity",SUMIFS('Annuity Prices'!AG:AG,'Annuity Prices'!$B:$B,$D546,'Annuity Prices'!$E:$E,$G546),IF($B546="RAB Short",SUMIFS('RAB Prices Short'!AG:AG,'RAB Prices Short'!$B:$B,'All Prices combined'!$D546,'RAB Prices Short'!$E:$E,'All Prices combined'!$G546),IF($B546="RAB Long",SUMIFS('RAB Prices Long'!AG:AG,'RAB Prices Long'!$B:$B,'All Prices combined'!$D546,'RAB Prices Long'!$E:$E,'All Prices combined'!$G546)))),2)</f>
        <v>126.83</v>
      </c>
      <c r="AE546" s="2">
        <f>ROUND(IF($B546="Annuity",SUMIFS('Annuity Prices'!AH:AH,'Annuity Prices'!$B:$B,$D546,'Annuity Prices'!$E:$E,$G546),IF($B546="RAB Short",SUMIFS('RAB Prices Short'!AH:AH,'RAB Prices Short'!$B:$B,'All Prices combined'!$D546,'RAB Prices Short'!$E:$E,'All Prices combined'!$G546),IF($B546="RAB Long",SUMIFS('RAB Prices Long'!AH:AH,'RAB Prices Long'!$B:$B,'All Prices combined'!$D546,'RAB Prices Long'!$E:$E,'All Prices combined'!$G546)))),2)</f>
        <v>130</v>
      </c>
      <c r="AF546" s="2">
        <f>ROUND(IF($B546="Annuity",SUMIFS('Annuity Prices'!AI:AI,'Annuity Prices'!$B:$B,$D546,'Annuity Prices'!$E:$E,$G546),IF($B546="RAB Short",SUMIFS('RAB Prices Short'!AI:AI,'RAB Prices Short'!$B:$B,'All Prices combined'!$D546,'RAB Prices Short'!$E:$E,'All Prices combined'!$G546),IF($B546="RAB Long",SUMIFS('RAB Prices Long'!AI:AI,'RAB Prices Long'!$B:$B,'All Prices combined'!$D546,'RAB Prices Long'!$E:$E,'All Prices combined'!$G546)))),2)</f>
        <v>133.25</v>
      </c>
      <c r="AG546" s="2">
        <f>ROUND(IF($B546="Annuity",SUMIFS('Annuity Prices'!AJ:AJ,'Annuity Prices'!$B:$B,$D546,'Annuity Prices'!$E:$E,$G546),IF($B546="RAB Short",SUMIFS('RAB Prices Short'!AJ:AJ,'RAB Prices Short'!$B:$B,'All Prices combined'!$D546,'RAB Prices Short'!$E:$E,'All Prices combined'!$G546),IF($B546="RAB Long",SUMIFS('RAB Prices Long'!AJ:AJ,'RAB Prices Long'!$B:$B,'All Prices combined'!$D546,'RAB Prices Long'!$E:$E,'All Prices combined'!$G546)))),2)</f>
        <v>137.08000000000001</v>
      </c>
      <c r="AH546" s="2">
        <f>ROUND(IF($B546="Annuity",SUMIFS('Annuity Prices'!AK:AK,'Annuity Prices'!$B:$B,$D546,'Annuity Prices'!$E:$E,$G546),IF($B546="RAB Short",SUMIFS('RAB Prices Short'!AK:AK,'RAB Prices Short'!$B:$B,'All Prices combined'!$D546,'RAB Prices Short'!$E:$E,'All Prices combined'!$G546),IF($B546="RAB Long",SUMIFS('RAB Prices Long'!AK:AK,'RAB Prices Long'!$B:$B,'All Prices combined'!$D546,'RAB Prices Long'!$E:$E,'All Prices combined'!$G546)))),2)</f>
        <v>140.5</v>
      </c>
      <c r="AI546" s="2">
        <f>ROUND(IF($B546="Annuity",SUMIFS('Annuity Prices'!AL:AL,'Annuity Prices'!$B:$B,$D546,'Annuity Prices'!$E:$E,$G546),IF($B546="RAB Short",SUMIFS('RAB Prices Short'!AL:AL,'RAB Prices Short'!$B:$B,'All Prices combined'!$D546,'RAB Prices Short'!$E:$E,'All Prices combined'!$G546),IF($B546="RAB Long",SUMIFS('RAB Prices Long'!AL:AL,'RAB Prices Long'!$B:$B,'All Prices combined'!$D546,'RAB Prices Long'!$E:$E,'All Prices combined'!$G546)))),2)</f>
        <v>144.02000000000001</v>
      </c>
      <c r="AJ546" s="2">
        <f>ROUND(IF($B546="Annuity",SUMIFS('Annuity Prices'!AM:AM,'Annuity Prices'!$B:$B,$D546,'Annuity Prices'!$E:$E,$G546),IF($B546="RAB Short",SUMIFS('RAB Prices Short'!AM:AM,'RAB Prices Short'!$B:$B,'All Prices combined'!$D546,'RAB Prices Short'!$E:$E,'All Prices combined'!$G546),IF($B546="RAB Long",SUMIFS('RAB Prices Long'!AM:AM,'RAB Prices Long'!$B:$B,'All Prices combined'!$D546,'RAB Prices Long'!$E:$E,'All Prices combined'!$G546)))),2)</f>
        <v>147.62</v>
      </c>
      <c r="AK546" s="2">
        <f>ROUND(IF($B546="Annuity",SUMIFS('Annuity Prices'!AN:AN,'Annuity Prices'!$B:$B,$D546,'Annuity Prices'!$E:$E,$G546),IF($B546="RAB Short",SUMIFS('RAB Prices Short'!AN:AN,'RAB Prices Short'!$B:$B,'All Prices combined'!$D546,'RAB Prices Short'!$E:$E,'All Prices combined'!$G546),IF($B546="RAB Long",SUMIFS('RAB Prices Long'!AN:AN,'RAB Prices Long'!$B:$B,'All Prices combined'!$D546,'RAB Prices Long'!$E:$E,'All Prices combined'!$G546)))),2)</f>
        <v>150.6</v>
      </c>
      <c r="AL546" s="2">
        <f>ROUND(IF($B546="Annuity",SUMIFS('Annuity Prices'!AO:AO,'Annuity Prices'!$B:$B,$D546,'Annuity Prices'!$E:$E,$G546),IF($B546="RAB Short",SUMIFS('RAB Prices Short'!AO:AO,'RAB Prices Short'!$B:$B,'All Prices combined'!$D546,'RAB Prices Short'!$E:$E,'All Prices combined'!$G546),IF($B546="RAB Long",SUMIFS('RAB Prices Long'!AO:AO,'RAB Prices Long'!$B:$B,'All Prices combined'!$D546,'RAB Prices Long'!$E:$E,'All Prices combined'!$G546)))),2)</f>
        <v>154.36000000000001</v>
      </c>
      <c r="AM546" s="2">
        <f>ROUND(IF($B546="Annuity",SUMIFS('Annuity Prices'!AP:AP,'Annuity Prices'!$B:$B,$D546,'Annuity Prices'!$E:$E,$G546),IF($B546="RAB Short",SUMIFS('RAB Prices Short'!AP:AP,'RAB Prices Short'!$B:$B,'All Prices combined'!$D546,'RAB Prices Short'!$E:$E,'All Prices combined'!$G546),IF($B546="RAB Long",SUMIFS('RAB Prices Long'!AP:AP,'RAB Prices Long'!$B:$B,'All Prices combined'!$D546,'RAB Prices Long'!$E:$E,'All Prices combined'!$G546)))),2)</f>
        <v>158.22</v>
      </c>
      <c r="AN546" s="2">
        <f>ROUND(IF($B546="Annuity",SUMIFS('Annuity Prices'!AQ:AQ,'Annuity Prices'!$B:$B,$D546,'Annuity Prices'!$E:$E,$G546),IF($B546="RAB Short",SUMIFS('RAB Prices Short'!AQ:AQ,'RAB Prices Short'!$B:$B,'All Prices combined'!$D546,'RAB Prices Short'!$E:$E,'All Prices combined'!$G546),IF($B546="RAB Long",SUMIFS('RAB Prices Long'!AQ:AQ,'RAB Prices Long'!$B:$B,'All Prices combined'!$D546,'RAB Prices Long'!$E:$E,'All Prices combined'!$G546)))),2)</f>
        <v>162.16999999999999</v>
      </c>
      <c r="AO546" s="2">
        <f>ROUND(IF($B546="Annuity",SUMIFS('Annuity Prices'!AR:AR,'Annuity Prices'!$B:$B,$D546,'Annuity Prices'!$E:$E,$G546),IF($B546="RAB Short",SUMIFS('RAB Prices Short'!AR:AR,'RAB Prices Short'!$B:$B,'All Prices combined'!$D546,'RAB Prices Short'!$E:$E,'All Prices combined'!$G546),IF($B546="RAB Long",SUMIFS('RAB Prices Long'!AR:AR,'RAB Prices Long'!$B:$B,'All Prices combined'!$D546,'RAB Prices Long'!$E:$E,'All Prices combined'!$G546)))),2)</f>
        <v>0</v>
      </c>
      <c r="AP546" s="2">
        <f>ROUND(IF($B546="Annuity",SUMIFS('Annuity Prices'!AS:AS,'Annuity Prices'!$B:$B,$D546,'Annuity Prices'!$E:$E,$G546),IF($B546="RAB Short",SUMIFS('RAB Prices Short'!AS:AS,'RAB Prices Short'!$B:$B,'All Prices combined'!$D546,'RAB Prices Short'!$E:$E,'All Prices combined'!$G546),IF($B546="RAB Long",SUMIFS('RAB Prices Long'!AS:AS,'RAB Prices Long'!$B:$B,'All Prices combined'!$D546,'RAB Prices Long'!$E:$E,'All Prices combined'!$G546)))),2)</f>
        <v>0</v>
      </c>
      <c r="AQ546" s="2">
        <f>ROUND(IF($B546="Annuity",SUMIFS('Annuity Prices'!AT:AT,'Annuity Prices'!$B:$B,$D546,'Annuity Prices'!$E:$E,$G546),IF($B546="RAB Short",SUMIFS('RAB Prices Short'!AT:AT,'RAB Prices Short'!$B:$B,'All Prices combined'!$D546,'RAB Prices Short'!$E:$E,'All Prices combined'!$G546),IF($B546="RAB Long",SUMIFS('RAB Prices Long'!AT:AT,'RAB Prices Long'!$B:$B,'All Prices combined'!$D546,'RAB Prices Long'!$E:$E,'All Prices combined'!$G546)))),2)</f>
        <v>69.400000000000006</v>
      </c>
      <c r="AR546" s="2">
        <f>ROUND(IF($B546="Annuity",SUMIFS('Annuity Prices'!AU:AU,'Annuity Prices'!$B:$B,$D546,'Annuity Prices'!$E:$E,$G546),IF($B546="RAB Short",SUMIFS('RAB Prices Short'!AU:AU,'RAB Prices Short'!$B:$B,'All Prices combined'!$D546,'RAB Prices Short'!$E:$E,'All Prices combined'!$G546),IF($B546="RAB Long",SUMIFS('RAB Prices Long'!AU:AU,'RAB Prices Long'!$B:$B,'All Prices combined'!$D546,'RAB Prices Long'!$E:$E,'All Prices combined'!$G546)))),2)</f>
        <v>72.84</v>
      </c>
      <c r="AS546" s="2">
        <f>ROUND(IF($B546="Annuity",SUMIFS('Annuity Prices'!AV:AV,'Annuity Prices'!$B:$B,$D546,'Annuity Prices'!$E:$E,$G546),IF($B546="RAB Short",SUMIFS('RAB Prices Short'!AV:AV,'RAB Prices Short'!$B:$B,'All Prices combined'!$D546,'RAB Prices Short'!$E:$E,'All Prices combined'!$G546),IF($B546="RAB Long",SUMIFS('RAB Prices Long'!AV:AV,'RAB Prices Long'!$B:$B,'All Prices combined'!$D546,'RAB Prices Long'!$E:$E,'All Prices combined'!$G546)))),2)</f>
        <v>74.930000000000007</v>
      </c>
      <c r="AT546" s="2">
        <f>ROUND(IF($B546="Annuity",SUMIFS('Annuity Prices'!AW:AW,'Annuity Prices'!$B:$B,$D546,'Annuity Prices'!$E:$E,$G546),IF($B546="RAB Short",SUMIFS('RAB Prices Short'!AW:AW,'RAB Prices Short'!$B:$B,'All Prices combined'!$D546,'RAB Prices Short'!$E:$E,'All Prices combined'!$G546),IF($B546="RAB Long",SUMIFS('RAB Prices Long'!AW:AW,'RAB Prices Long'!$B:$B,'All Prices combined'!$D546,'RAB Prices Long'!$E:$E,'All Prices combined'!$G546)))),2)</f>
        <v>79.3</v>
      </c>
      <c r="AU546" s="2">
        <f>ROUND(IF($B546="Annuity",SUMIFS('Annuity Prices'!AX:AX,'Annuity Prices'!$B:$B,$D546,'Annuity Prices'!$E:$E,$G546),IF($B546="RAB Short",SUMIFS('RAB Prices Short'!AX:AX,'RAB Prices Short'!$B:$B,'All Prices combined'!$D546,'RAB Prices Short'!$E:$E,'All Prices combined'!$G546),IF($B546="RAB Long",SUMIFS('RAB Prices Long'!AX:AX,'RAB Prices Long'!$B:$B,'All Prices combined'!$D546,'RAB Prices Long'!$E:$E,'All Prices combined'!$G546)))),2)</f>
        <v>81.290000000000006</v>
      </c>
      <c r="AV546" s="2">
        <f>ROUND(IF($B546="Annuity",SUMIFS('Annuity Prices'!AY:AY,'Annuity Prices'!$B:$B,$D546,'Annuity Prices'!$E:$E,$G546),IF($B546="RAB Short",SUMIFS('RAB Prices Short'!AY:AY,'RAB Prices Short'!$B:$B,'All Prices combined'!$D546,'RAB Prices Short'!$E:$E,'All Prices combined'!$G546),IF($B546="RAB Long",SUMIFS('RAB Prices Long'!AY:AY,'RAB Prices Long'!$B:$B,'All Prices combined'!$D546,'RAB Prices Long'!$E:$E,'All Prices combined'!$G546)))),2)</f>
        <v>83.32</v>
      </c>
      <c r="AW546" s="2">
        <f>ROUND(IF($B546="Annuity",SUMIFS('Annuity Prices'!AZ:AZ,'Annuity Prices'!$B:$B,$D546,'Annuity Prices'!$E:$E,$G546),IF($B546="RAB Short",SUMIFS('RAB Prices Short'!AZ:AZ,'RAB Prices Short'!$B:$B,'All Prices combined'!$D546,'RAB Prices Short'!$E:$E,'All Prices combined'!$G546),IF($B546="RAB Long",SUMIFS('RAB Prices Long'!AZ:AZ,'RAB Prices Long'!$B:$B,'All Prices combined'!$D546,'RAB Prices Long'!$E:$E,'All Prices combined'!$G546)))),2)</f>
        <v>85.4</v>
      </c>
      <c r="AX546" s="2">
        <f>ROUND(IF($B546="Annuity",SUMIFS('Annuity Prices'!BA:BA,'Annuity Prices'!$B:$B,$D546,'Annuity Prices'!$E:$E,$G546),IF($B546="RAB Short",SUMIFS('RAB Prices Short'!BA:BA,'RAB Prices Short'!$B:$B,'All Prices combined'!$D546,'RAB Prices Short'!$E:$E,'All Prices combined'!$G546),IF($B546="RAB Long",SUMIFS('RAB Prices Long'!BA:BA,'RAB Prices Long'!$B:$B,'All Prices combined'!$D546,'RAB Prices Long'!$E:$E,'All Prices combined'!$G546)))),2)</f>
        <v>89.57</v>
      </c>
      <c r="AY546" s="2">
        <f>ROUND(IF($B546="Annuity",SUMIFS('Annuity Prices'!BB:BB,'Annuity Prices'!$B:$B,$D546,'Annuity Prices'!$E:$E,$G546),IF($B546="RAB Short",SUMIFS('RAB Prices Short'!BB:BB,'RAB Prices Short'!$B:$B,'All Prices combined'!$D546,'RAB Prices Short'!$E:$E,'All Prices combined'!$G546),IF($B546="RAB Long",SUMIFS('RAB Prices Long'!BB:BB,'RAB Prices Long'!$B:$B,'All Prices combined'!$D546,'RAB Prices Long'!$E:$E,'All Prices combined'!$G546)))),2)</f>
        <v>91.8</v>
      </c>
      <c r="AZ546" s="2">
        <f>ROUND(IF($B546="Annuity",SUMIFS('Annuity Prices'!BC:BC,'Annuity Prices'!$B:$B,$D546,'Annuity Prices'!$E:$E,$G546),IF($B546="RAB Short",SUMIFS('RAB Prices Short'!BC:BC,'RAB Prices Short'!$B:$B,'All Prices combined'!$D546,'RAB Prices Short'!$E:$E,'All Prices combined'!$G546),IF($B546="RAB Long",SUMIFS('RAB Prices Long'!BC:BC,'RAB Prices Long'!$B:$B,'All Prices combined'!$D546,'RAB Prices Long'!$E:$E,'All Prices combined'!$G546)))),2)</f>
        <v>94.1</v>
      </c>
      <c r="BA546" s="2">
        <f>ROUND(IF($B546="Annuity",SUMIFS('Annuity Prices'!BD:BD,'Annuity Prices'!$B:$B,$D546,'Annuity Prices'!$E:$E,$G546),IF($B546="RAB Short",SUMIFS('RAB Prices Short'!BD:BD,'RAB Prices Short'!$B:$B,'All Prices combined'!$D546,'RAB Prices Short'!$E:$E,'All Prices combined'!$G546),IF($B546="RAB Long",SUMIFS('RAB Prices Long'!BD:BD,'RAB Prices Long'!$B:$B,'All Prices combined'!$D546,'RAB Prices Long'!$E:$E,'All Prices combined'!$G546)))),2)</f>
        <v>96.45</v>
      </c>
      <c r="BB546" s="2">
        <f>ROUND(IF($B546="Annuity",SUMIFS('Annuity Prices'!BE:BE,'Annuity Prices'!$B:$B,$D546,'Annuity Prices'!$E:$E,$G546),IF($B546="RAB Short",SUMIFS('RAB Prices Short'!BE:BE,'RAB Prices Short'!$B:$B,'All Prices combined'!$D546,'RAB Prices Short'!$E:$E,'All Prices combined'!$G546),IF($B546="RAB Long",SUMIFS('RAB Prices Long'!BE:BE,'RAB Prices Long'!$B:$B,'All Prices combined'!$D546,'RAB Prices Long'!$E:$E,'All Prices combined'!$G546)))),2)</f>
        <v>101.5</v>
      </c>
      <c r="BC546" s="2">
        <f>ROUND(IF($B546="Annuity",SUMIFS('Annuity Prices'!BF:BF,'Annuity Prices'!$B:$B,$D546,'Annuity Prices'!$E:$E,$G546),IF($B546="RAB Short",SUMIFS('RAB Prices Short'!BF:BF,'RAB Prices Short'!$B:$B,'All Prices combined'!$D546,'RAB Prices Short'!$E:$E,'All Prices combined'!$G546),IF($B546="RAB Long",SUMIFS('RAB Prices Long'!BF:BF,'RAB Prices Long'!$B:$B,'All Prices combined'!$D546,'RAB Prices Long'!$E:$E,'All Prices combined'!$G546)))),2)</f>
        <v>104.04</v>
      </c>
      <c r="BD546" s="2">
        <f>ROUND(IF($B546="Annuity",SUMIFS('Annuity Prices'!BG:BG,'Annuity Prices'!$B:$B,$D546,'Annuity Prices'!$E:$E,$G546),IF($B546="RAB Short",SUMIFS('RAB Prices Short'!BG:BG,'RAB Prices Short'!$B:$B,'All Prices combined'!$D546,'RAB Prices Short'!$E:$E,'All Prices combined'!$G546),IF($B546="RAB Long",SUMIFS('RAB Prices Long'!BG:BG,'RAB Prices Long'!$B:$B,'All Prices combined'!$D546,'RAB Prices Long'!$E:$E,'All Prices combined'!$G546)))),2)</f>
        <v>106.64</v>
      </c>
      <c r="BE546" s="2">
        <f>ROUND(IF($B546="Annuity",SUMIFS('Annuity Prices'!BH:BH,'Annuity Prices'!$B:$B,$D546,'Annuity Prices'!$E:$E,$G546),IF($B546="RAB Short",SUMIFS('RAB Prices Short'!BH:BH,'RAB Prices Short'!$B:$B,'All Prices combined'!$D546,'RAB Prices Short'!$E:$E,'All Prices combined'!$G546),IF($B546="RAB Long",SUMIFS('RAB Prices Long'!BH:BH,'RAB Prices Long'!$B:$B,'All Prices combined'!$D546,'RAB Prices Long'!$E:$E,'All Prices combined'!$G546)))),2)</f>
        <v>109.3</v>
      </c>
      <c r="BF546" s="2">
        <f>ROUND(IF($B546="Annuity",SUMIFS('Annuity Prices'!BI:BI,'Annuity Prices'!$B:$B,$D546,'Annuity Prices'!$E:$E,$G546),IF($B546="RAB Short",SUMIFS('RAB Prices Short'!BI:BI,'RAB Prices Short'!$B:$B,'All Prices combined'!$D546,'RAB Prices Short'!$E:$E,'All Prices combined'!$G546),IF($B546="RAB Long",SUMIFS('RAB Prices Long'!BI:BI,'RAB Prices Long'!$B:$B,'All Prices combined'!$D546,'RAB Prices Long'!$E:$E,'All Prices combined'!$G546)))),2)</f>
        <v>113.7</v>
      </c>
      <c r="BG546" s="2">
        <f>ROUND(IF($B546="Annuity",SUMIFS('Annuity Prices'!BJ:BJ,'Annuity Prices'!$B:$B,$D546,'Annuity Prices'!$E:$E,$G546),IF($B546="RAB Short",SUMIFS('RAB Prices Short'!BJ:BJ,'RAB Prices Short'!$B:$B,'All Prices combined'!$D546,'RAB Prices Short'!$E:$E,'All Prices combined'!$G546),IF($B546="RAB Long",SUMIFS('RAB Prices Long'!BJ:BJ,'RAB Prices Long'!$B:$B,'All Prices combined'!$D546,'RAB Prices Long'!$E:$E,'All Prices combined'!$G546)))),2)</f>
        <v>116.54</v>
      </c>
      <c r="BH546" s="2">
        <f>ROUND(IF($B546="Annuity",SUMIFS('Annuity Prices'!BK:BK,'Annuity Prices'!$B:$B,$D546,'Annuity Prices'!$E:$E,$G546),IF($B546="RAB Short",SUMIFS('RAB Prices Short'!BK:BK,'RAB Prices Short'!$B:$B,'All Prices combined'!$D546,'RAB Prices Short'!$E:$E,'All Prices combined'!$G546),IF($B546="RAB Long",SUMIFS('RAB Prices Long'!BK:BK,'RAB Prices Long'!$B:$B,'All Prices combined'!$D546,'RAB Prices Long'!$E:$E,'All Prices combined'!$G546)))),2)</f>
        <v>119.45</v>
      </c>
      <c r="BI546" s="2">
        <f>ROUND(IF($B546="Annuity",SUMIFS('Annuity Prices'!BL:BL,'Annuity Prices'!$B:$B,$D546,'Annuity Prices'!$E:$E,$G546),IF($B546="RAB Short",SUMIFS('RAB Prices Short'!BL:BL,'RAB Prices Short'!$B:$B,'All Prices combined'!$D546,'RAB Prices Short'!$E:$E,'All Prices combined'!$G546),IF($B546="RAB Long",SUMIFS('RAB Prices Long'!BL:BL,'RAB Prices Long'!$B:$B,'All Prices combined'!$D546,'RAB Prices Long'!$E:$E,'All Prices combined'!$G546)))),2)</f>
        <v>122.44</v>
      </c>
      <c r="BJ546" s="2">
        <f>ROUND(IF($B546="Annuity",SUMIFS('Annuity Prices'!BM:BM,'Annuity Prices'!$B:$B,$D546,'Annuity Prices'!$E:$E,$G546),IF($B546="RAB Short",SUMIFS('RAB Prices Short'!BM:BM,'RAB Prices Short'!$B:$B,'All Prices combined'!$D546,'RAB Prices Short'!$E:$E,'All Prices combined'!$G546),IF($B546="RAB Long",SUMIFS('RAB Prices Long'!BM:BM,'RAB Prices Long'!$B:$B,'All Prices combined'!$D546,'RAB Prices Long'!$E:$E,'All Prices combined'!$G546)))),2)</f>
        <v>123.73</v>
      </c>
      <c r="BK546" s="2">
        <f>ROUND(IF($B546="Annuity",SUMIFS('Annuity Prices'!BN:BN,'Annuity Prices'!$B:$B,$D546,'Annuity Prices'!$E:$E,$G546),IF($B546="RAB Short",SUMIFS('RAB Prices Short'!BN:BN,'RAB Prices Short'!$B:$B,'All Prices combined'!$D546,'RAB Prices Short'!$E:$E,'All Prices combined'!$G546),IF($B546="RAB Long",SUMIFS('RAB Prices Long'!BN:BN,'RAB Prices Long'!$B:$B,'All Prices combined'!$D546,'RAB Prices Long'!$E:$E,'All Prices combined'!$G546)))),2)</f>
        <v>126.83</v>
      </c>
      <c r="BL546" s="2">
        <f>ROUND(IF($B546="Annuity",SUMIFS('Annuity Prices'!BO:BO,'Annuity Prices'!$B:$B,$D546,'Annuity Prices'!$E:$E,$G546),IF($B546="RAB Short",SUMIFS('RAB Prices Short'!BO:BO,'RAB Prices Short'!$B:$B,'All Prices combined'!$D546,'RAB Prices Short'!$E:$E,'All Prices combined'!$G546),IF($B546="RAB Long",SUMIFS('RAB Prices Long'!BO:BO,'RAB Prices Long'!$B:$B,'All Prices combined'!$D546,'RAB Prices Long'!$E:$E,'All Prices combined'!$G546)))),2)</f>
        <v>130</v>
      </c>
      <c r="BM546" s="2">
        <f>ROUND(IF($B546="Annuity",SUMIFS('Annuity Prices'!BP:BP,'Annuity Prices'!$B:$B,$D546,'Annuity Prices'!$E:$E,$G546),IF($B546="RAB Short",SUMIFS('RAB Prices Short'!BP:BP,'RAB Prices Short'!$B:$B,'All Prices combined'!$D546,'RAB Prices Short'!$E:$E,'All Prices combined'!$G546),IF($B546="RAB Long",SUMIFS('RAB Prices Long'!BP:BP,'RAB Prices Long'!$B:$B,'All Prices combined'!$D546,'RAB Prices Long'!$E:$E,'All Prices combined'!$G546)))),2)</f>
        <v>133.25</v>
      </c>
      <c r="BN546" s="2">
        <f>ROUND(IF($B546="Annuity",SUMIFS('Annuity Prices'!BQ:BQ,'Annuity Prices'!$B:$B,$D546,'Annuity Prices'!$E:$E,$G546),IF($B546="RAB Short",SUMIFS('RAB Prices Short'!BQ:BQ,'RAB Prices Short'!$B:$B,'All Prices combined'!$D546,'RAB Prices Short'!$E:$E,'All Prices combined'!$G546),IF($B546="RAB Long",SUMIFS('RAB Prices Long'!BQ:BQ,'RAB Prices Long'!$B:$B,'All Prices combined'!$D546,'RAB Prices Long'!$E:$E,'All Prices combined'!$G546)))),2)</f>
        <v>137.08000000000001</v>
      </c>
      <c r="BO546" s="2">
        <f>ROUND(IF($B546="Annuity",SUMIFS('Annuity Prices'!BR:BR,'Annuity Prices'!$B:$B,$D546,'Annuity Prices'!$E:$E,$G546),IF($B546="RAB Short",SUMIFS('RAB Prices Short'!BR:BR,'RAB Prices Short'!$B:$B,'All Prices combined'!$D546,'RAB Prices Short'!$E:$E,'All Prices combined'!$G546),IF($B546="RAB Long",SUMIFS('RAB Prices Long'!BR:BR,'RAB Prices Long'!$B:$B,'All Prices combined'!$D546,'RAB Prices Long'!$E:$E,'All Prices combined'!$G546)))),2)</f>
        <v>140.5</v>
      </c>
      <c r="BP546" s="2">
        <f>ROUND(IF($B546="Annuity",SUMIFS('Annuity Prices'!BS:BS,'Annuity Prices'!$B:$B,$D546,'Annuity Prices'!$E:$E,$G546),IF($B546="RAB Short",SUMIFS('RAB Prices Short'!BS:BS,'RAB Prices Short'!$B:$B,'All Prices combined'!$D546,'RAB Prices Short'!$E:$E,'All Prices combined'!$G546),IF($B546="RAB Long",SUMIFS('RAB Prices Long'!BS:BS,'RAB Prices Long'!$B:$B,'All Prices combined'!$D546,'RAB Prices Long'!$E:$E,'All Prices combined'!$G546)))),2)</f>
        <v>144.02000000000001</v>
      </c>
      <c r="BQ546" s="2">
        <f>ROUND(IF($B546="Annuity",SUMIFS('Annuity Prices'!BT:BT,'Annuity Prices'!$B:$B,$D546,'Annuity Prices'!$E:$E,$G546),IF($B546="RAB Short",SUMIFS('RAB Prices Short'!BT:BT,'RAB Prices Short'!$B:$B,'All Prices combined'!$D546,'RAB Prices Short'!$E:$E,'All Prices combined'!$G546),IF($B546="RAB Long",SUMIFS('RAB Prices Long'!BT:BT,'RAB Prices Long'!$B:$B,'All Prices combined'!$D546,'RAB Prices Long'!$E:$E,'All Prices combined'!$G546)))),2)</f>
        <v>147.62</v>
      </c>
      <c r="BR546" s="2">
        <f>ROUND(IF($B546="Annuity",SUMIFS('Annuity Prices'!BU:BU,'Annuity Prices'!$B:$B,$D546,'Annuity Prices'!$E:$E,$G546),IF($B546="RAB Short",SUMIFS('RAB Prices Short'!BU:BU,'RAB Prices Short'!$B:$B,'All Prices combined'!$D546,'RAB Prices Short'!$E:$E,'All Prices combined'!$G546),IF($B546="RAB Long",SUMIFS('RAB Prices Long'!BU:BU,'RAB Prices Long'!$B:$B,'All Prices combined'!$D546,'RAB Prices Long'!$E:$E,'All Prices combined'!$G546)))),2)</f>
        <v>150.6</v>
      </c>
      <c r="BS546" s="2">
        <f>ROUND(IF($B546="Annuity",SUMIFS('Annuity Prices'!BV:BV,'Annuity Prices'!$B:$B,$D546,'Annuity Prices'!$E:$E,$G546),IF($B546="RAB Short",SUMIFS('RAB Prices Short'!BV:BV,'RAB Prices Short'!$B:$B,'All Prices combined'!$D546,'RAB Prices Short'!$E:$E,'All Prices combined'!$G546),IF($B546="RAB Long",SUMIFS('RAB Prices Long'!BV:BV,'RAB Prices Long'!$B:$B,'All Prices combined'!$D546,'RAB Prices Long'!$E:$E,'All Prices combined'!$G546)))),2)</f>
        <v>154.36000000000001</v>
      </c>
      <c r="BT546" s="2">
        <f>ROUND(IF($B546="Annuity",SUMIFS('Annuity Prices'!BW:BW,'Annuity Prices'!$B:$B,$D546,'Annuity Prices'!$E:$E,$G546),IF($B546="RAB Short",SUMIFS('RAB Prices Short'!BW:BW,'RAB Prices Short'!$B:$B,'All Prices combined'!$D546,'RAB Prices Short'!$E:$E,'All Prices combined'!$G546),IF($B546="RAB Long",SUMIFS('RAB Prices Long'!BW:BW,'RAB Prices Long'!$B:$B,'All Prices combined'!$D546,'RAB Prices Long'!$E:$E,'All Prices combined'!$G546)))),2)</f>
        <v>158.22</v>
      </c>
      <c r="BU546" s="2">
        <f>ROUND(IF($B546="Annuity",SUMIFS('Annuity Prices'!BX:BX,'Annuity Prices'!$B:$B,$D546,'Annuity Prices'!$E:$E,$G546),IF($B546="RAB Short",SUMIFS('RAB Prices Short'!BX:BX,'RAB Prices Short'!$B:$B,'All Prices combined'!$D546,'RAB Prices Short'!$E:$E,'All Prices combined'!$G546),IF($B546="RAB Long",SUMIFS('RAB Prices Long'!BX:BX,'RAB Prices Long'!$B:$B,'All Prices combined'!$D546,'RAB Prices Long'!$E:$E,'All Prices combined'!$G546)))),2)</f>
        <v>162.16999999999999</v>
      </c>
    </row>
    <row r="547" spans="2:73" x14ac:dyDescent="0.25">
      <c r="B547" t="s">
        <v>45</v>
      </c>
      <c r="C547">
        <v>30</v>
      </c>
      <c r="D547" t="s">
        <v>211</v>
      </c>
      <c r="E547" t="s">
        <v>209</v>
      </c>
      <c r="F547" t="s">
        <v>210</v>
      </c>
      <c r="G547" t="s">
        <v>43</v>
      </c>
      <c r="I547" s="2">
        <f>ROUND(IF($B547="Annuity",SUMIFS('Annuity Prices'!L:L,'Annuity Prices'!$B:$B,$D547,'Annuity Prices'!$E:$E,$G547),IF($B547="RAB Short",SUMIFS('RAB Prices Short'!L:L,'RAB Prices Short'!$B:$B,'All Prices combined'!$D547,'RAB Prices Short'!$E:$E,'All Prices combined'!$G547),IF($B547="RAB Long",SUMIFS('RAB Prices Long'!L:L,'RAB Prices Long'!$B:$B,'All Prices combined'!$D547,'RAB Prices Long'!$E:$E,'All Prices combined'!$G547)))),2)</f>
        <v>0</v>
      </c>
      <c r="J547" s="2">
        <f>ROUND(IF($B547="Annuity",SUMIFS('Annuity Prices'!M:M,'Annuity Prices'!$B:$B,$D547,'Annuity Prices'!$E:$E,$G547),IF($B547="RAB Short",SUMIFS('RAB Prices Short'!M:M,'RAB Prices Short'!$B:$B,'All Prices combined'!$D547,'RAB Prices Short'!$E:$E,'All Prices combined'!$G547),IF($B547="RAB Long",SUMIFS('RAB Prices Long'!M:M,'RAB Prices Long'!$B:$B,'All Prices combined'!$D547,'RAB Prices Long'!$E:$E,'All Prices combined'!$G547)))),2)</f>
        <v>0</v>
      </c>
      <c r="K547" s="2">
        <f>ROUND(IF($B547="Annuity",SUMIFS('Annuity Prices'!N:N,'Annuity Prices'!$B:$B,$D547,'Annuity Prices'!$E:$E,$G547),IF($B547="RAB Short",SUMIFS('RAB Prices Short'!N:N,'RAB Prices Short'!$B:$B,'All Prices combined'!$D547,'RAB Prices Short'!$E:$E,'All Prices combined'!$G547),IF($B547="RAB Long",SUMIFS('RAB Prices Long'!N:N,'RAB Prices Long'!$B:$B,'All Prices combined'!$D547,'RAB Prices Long'!$E:$E,'All Prices combined'!$G547)))),2)</f>
        <v>8.43</v>
      </c>
      <c r="L547" s="2">
        <f>ROUND(IF($B547="Annuity",SUMIFS('Annuity Prices'!O:O,'Annuity Prices'!$B:$B,$D547,'Annuity Prices'!$E:$E,$G547),IF($B547="RAB Short",SUMIFS('RAB Prices Short'!O:O,'RAB Prices Short'!$B:$B,'All Prices combined'!$D547,'RAB Prices Short'!$E:$E,'All Prices combined'!$G547),IF($B547="RAB Long",SUMIFS('RAB Prices Long'!O:O,'RAB Prices Long'!$B:$B,'All Prices combined'!$D547,'RAB Prices Long'!$E:$E,'All Prices combined'!$G547)))),2)</f>
        <v>8.67</v>
      </c>
      <c r="M547" s="2">
        <f>ROUND(IF($B547="Annuity",SUMIFS('Annuity Prices'!P:P,'Annuity Prices'!$B:$B,$D547,'Annuity Prices'!$E:$E,$G547),IF($B547="RAB Short",SUMIFS('RAB Prices Short'!P:P,'RAB Prices Short'!$B:$B,'All Prices combined'!$D547,'RAB Prices Short'!$E:$E,'All Prices combined'!$G547),IF($B547="RAB Long",SUMIFS('RAB Prices Long'!P:P,'RAB Prices Long'!$B:$B,'All Prices combined'!$D547,'RAB Prices Long'!$E:$E,'All Prices combined'!$G547)))),2)</f>
        <v>8.89</v>
      </c>
      <c r="N547" s="2">
        <f>ROUND(IF($B547="Annuity",SUMIFS('Annuity Prices'!Q:Q,'Annuity Prices'!$B:$B,$D547,'Annuity Prices'!$E:$E,$G547),IF($B547="RAB Short",SUMIFS('RAB Prices Short'!Q:Q,'RAB Prices Short'!$B:$B,'All Prices combined'!$D547,'RAB Prices Short'!$E:$E,'All Prices combined'!$G547),IF($B547="RAB Long",SUMIFS('RAB Prices Long'!Q:Q,'RAB Prices Long'!$B:$B,'All Prices combined'!$D547,'RAB Prices Long'!$E:$E,'All Prices combined'!$G547)))),2)</f>
        <v>9.1199999999999992</v>
      </c>
      <c r="O547" s="2">
        <f>ROUND(IF($B547="Annuity",SUMIFS('Annuity Prices'!R:R,'Annuity Prices'!$B:$B,$D547,'Annuity Prices'!$E:$E,$G547),IF($B547="RAB Short",SUMIFS('RAB Prices Short'!R:R,'RAB Prices Short'!$B:$B,'All Prices combined'!$D547,'RAB Prices Short'!$E:$E,'All Prices combined'!$G547),IF($B547="RAB Long",SUMIFS('RAB Prices Long'!R:R,'RAB Prices Long'!$B:$B,'All Prices combined'!$D547,'RAB Prices Long'!$E:$E,'All Prices combined'!$G547)))),2)</f>
        <v>9.34</v>
      </c>
      <c r="P547" s="2">
        <f>ROUND(IF($B547="Annuity",SUMIFS('Annuity Prices'!S:S,'Annuity Prices'!$B:$B,$D547,'Annuity Prices'!$E:$E,$G547),IF($B547="RAB Short",SUMIFS('RAB Prices Short'!S:S,'RAB Prices Short'!$B:$B,'All Prices combined'!$D547,'RAB Prices Short'!$E:$E,'All Prices combined'!$G547),IF($B547="RAB Long",SUMIFS('RAB Prices Long'!S:S,'RAB Prices Long'!$B:$B,'All Prices combined'!$D547,'RAB Prices Long'!$E:$E,'All Prices combined'!$G547)))),2)</f>
        <v>9.58</v>
      </c>
      <c r="Q547" s="2">
        <f>ROUND(IF($B547="Annuity",SUMIFS('Annuity Prices'!T:T,'Annuity Prices'!$B:$B,$D547,'Annuity Prices'!$E:$E,$G547),IF($B547="RAB Short",SUMIFS('RAB Prices Short'!T:T,'RAB Prices Short'!$B:$B,'All Prices combined'!$D547,'RAB Prices Short'!$E:$E,'All Prices combined'!$G547),IF($B547="RAB Long",SUMIFS('RAB Prices Long'!T:T,'RAB Prices Long'!$B:$B,'All Prices combined'!$D547,'RAB Prices Long'!$E:$E,'All Prices combined'!$G547)))),2)</f>
        <v>9.77</v>
      </c>
      <c r="R547" s="2">
        <f>ROUND(IF($B547="Annuity",SUMIFS('Annuity Prices'!U:U,'Annuity Prices'!$B:$B,$D547,'Annuity Prices'!$E:$E,$G547),IF($B547="RAB Short",SUMIFS('RAB Prices Short'!U:U,'RAB Prices Short'!$B:$B,'All Prices combined'!$D547,'RAB Prices Short'!$E:$E,'All Prices combined'!$G547),IF($B547="RAB Long",SUMIFS('RAB Prices Long'!U:U,'RAB Prices Long'!$B:$B,'All Prices combined'!$D547,'RAB Prices Long'!$E:$E,'All Prices combined'!$G547)))),2)</f>
        <v>10.02</v>
      </c>
      <c r="S547" s="2">
        <f>ROUND(IF($B547="Annuity",SUMIFS('Annuity Prices'!V:V,'Annuity Prices'!$B:$B,$D547,'Annuity Prices'!$E:$E,$G547),IF($B547="RAB Short",SUMIFS('RAB Prices Short'!V:V,'RAB Prices Short'!$B:$B,'All Prices combined'!$D547,'RAB Prices Short'!$E:$E,'All Prices combined'!$G547),IF($B547="RAB Long",SUMIFS('RAB Prices Long'!V:V,'RAB Prices Long'!$B:$B,'All Prices combined'!$D547,'RAB Prices Long'!$E:$E,'All Prices combined'!$G547)))),2)</f>
        <v>10.27</v>
      </c>
      <c r="T547" s="2">
        <f>ROUND(IF($B547="Annuity",SUMIFS('Annuity Prices'!W:W,'Annuity Prices'!$B:$B,$D547,'Annuity Prices'!$E:$E,$G547),IF($B547="RAB Short",SUMIFS('RAB Prices Short'!W:W,'RAB Prices Short'!$B:$B,'All Prices combined'!$D547,'RAB Prices Short'!$E:$E,'All Prices combined'!$G547),IF($B547="RAB Long",SUMIFS('RAB Prices Long'!W:W,'RAB Prices Long'!$B:$B,'All Prices combined'!$D547,'RAB Prices Long'!$E:$E,'All Prices combined'!$G547)))),2)</f>
        <v>10.52</v>
      </c>
      <c r="U547" s="2">
        <f>ROUND(IF($B547="Annuity",SUMIFS('Annuity Prices'!X:X,'Annuity Prices'!$B:$B,$D547,'Annuity Prices'!$E:$E,$G547),IF($B547="RAB Short",SUMIFS('RAB Prices Short'!X:X,'RAB Prices Short'!$B:$B,'All Prices combined'!$D547,'RAB Prices Short'!$E:$E,'All Prices combined'!$G547),IF($B547="RAB Long",SUMIFS('RAB Prices Long'!X:X,'RAB Prices Long'!$B:$B,'All Prices combined'!$D547,'RAB Prices Long'!$E:$E,'All Prices combined'!$G547)))),2)</f>
        <v>10.74</v>
      </c>
      <c r="V547" s="2">
        <f>ROUND(IF($B547="Annuity",SUMIFS('Annuity Prices'!Y:Y,'Annuity Prices'!$B:$B,$D547,'Annuity Prices'!$E:$E,$G547),IF($B547="RAB Short",SUMIFS('RAB Prices Short'!Y:Y,'RAB Prices Short'!$B:$B,'All Prices combined'!$D547,'RAB Prices Short'!$E:$E,'All Prices combined'!$G547),IF($B547="RAB Long",SUMIFS('RAB Prices Long'!Y:Y,'RAB Prices Long'!$B:$B,'All Prices combined'!$D547,'RAB Prices Long'!$E:$E,'All Prices combined'!$G547)))),2)</f>
        <v>11</v>
      </c>
      <c r="W547" s="2">
        <f>ROUND(IF($B547="Annuity",SUMIFS('Annuity Prices'!Z:Z,'Annuity Prices'!$B:$B,$D547,'Annuity Prices'!$E:$E,$G547),IF($B547="RAB Short",SUMIFS('RAB Prices Short'!Z:Z,'RAB Prices Short'!$B:$B,'All Prices combined'!$D547,'RAB Prices Short'!$E:$E,'All Prices combined'!$G547),IF($B547="RAB Long",SUMIFS('RAB Prices Long'!Z:Z,'RAB Prices Long'!$B:$B,'All Prices combined'!$D547,'RAB Prices Long'!$E:$E,'All Prices combined'!$G547)))),2)</f>
        <v>11.28</v>
      </c>
      <c r="X547" s="2">
        <f>ROUND(IF($B547="Annuity",SUMIFS('Annuity Prices'!AA:AA,'Annuity Prices'!$B:$B,$D547,'Annuity Prices'!$E:$E,$G547),IF($B547="RAB Short",SUMIFS('RAB Prices Short'!AA:AA,'RAB Prices Short'!$B:$B,'All Prices combined'!$D547,'RAB Prices Short'!$E:$E,'All Prices combined'!$G547),IF($B547="RAB Long",SUMIFS('RAB Prices Long'!AA:AA,'RAB Prices Long'!$B:$B,'All Prices combined'!$D547,'RAB Prices Long'!$E:$E,'All Prices combined'!$G547)))),2)</f>
        <v>11.56</v>
      </c>
      <c r="Y547" s="2">
        <f>ROUND(IF($B547="Annuity",SUMIFS('Annuity Prices'!AB:AB,'Annuity Prices'!$B:$B,$D547,'Annuity Prices'!$E:$E,$G547),IF($B547="RAB Short",SUMIFS('RAB Prices Short'!AB:AB,'RAB Prices Short'!$B:$B,'All Prices combined'!$D547,'RAB Prices Short'!$E:$E,'All Prices combined'!$G547),IF($B547="RAB Long",SUMIFS('RAB Prices Long'!AB:AB,'RAB Prices Long'!$B:$B,'All Prices combined'!$D547,'RAB Prices Long'!$E:$E,'All Prices combined'!$G547)))),2)</f>
        <v>11.8</v>
      </c>
      <c r="Z547" s="2">
        <f>ROUND(IF($B547="Annuity",SUMIFS('Annuity Prices'!AC:AC,'Annuity Prices'!$B:$B,$D547,'Annuity Prices'!$E:$E,$G547),IF($B547="RAB Short",SUMIFS('RAB Prices Short'!AC:AC,'RAB Prices Short'!$B:$B,'All Prices combined'!$D547,'RAB Prices Short'!$E:$E,'All Prices combined'!$G547),IF($B547="RAB Long",SUMIFS('RAB Prices Long'!AC:AC,'RAB Prices Long'!$B:$B,'All Prices combined'!$D547,'RAB Prices Long'!$E:$E,'All Prices combined'!$G547)))),2)</f>
        <v>12.09</v>
      </c>
      <c r="AA547" s="2">
        <f>ROUND(IF($B547="Annuity",SUMIFS('Annuity Prices'!AD:AD,'Annuity Prices'!$B:$B,$D547,'Annuity Prices'!$E:$E,$G547),IF($B547="RAB Short",SUMIFS('RAB Prices Short'!AD:AD,'RAB Prices Short'!$B:$B,'All Prices combined'!$D547,'RAB Prices Short'!$E:$E,'All Prices combined'!$G547),IF($B547="RAB Long",SUMIFS('RAB Prices Long'!AD:AD,'RAB Prices Long'!$B:$B,'All Prices combined'!$D547,'RAB Prices Long'!$E:$E,'All Prices combined'!$G547)))),2)</f>
        <v>12.39</v>
      </c>
      <c r="AB547" s="2">
        <f>ROUND(IF($B547="Annuity",SUMIFS('Annuity Prices'!AE:AE,'Annuity Prices'!$B:$B,$D547,'Annuity Prices'!$E:$E,$G547),IF($B547="RAB Short",SUMIFS('RAB Prices Short'!AE:AE,'RAB Prices Short'!$B:$B,'All Prices combined'!$D547,'RAB Prices Short'!$E:$E,'All Prices combined'!$G547),IF($B547="RAB Long",SUMIFS('RAB Prices Long'!AE:AE,'RAB Prices Long'!$B:$B,'All Prices combined'!$D547,'RAB Prices Long'!$E:$E,'All Prices combined'!$G547)))),2)</f>
        <v>12.7</v>
      </c>
      <c r="AC547" s="2">
        <f>ROUND(IF($B547="Annuity",SUMIFS('Annuity Prices'!AF:AF,'Annuity Prices'!$B:$B,$D547,'Annuity Prices'!$E:$E,$G547),IF($B547="RAB Short",SUMIFS('RAB Prices Short'!AF:AF,'RAB Prices Short'!$B:$B,'All Prices combined'!$D547,'RAB Prices Short'!$E:$E,'All Prices combined'!$G547),IF($B547="RAB Long",SUMIFS('RAB Prices Long'!AF:AF,'RAB Prices Long'!$B:$B,'All Prices combined'!$D547,'RAB Prices Long'!$E:$E,'All Prices combined'!$G547)))),2)</f>
        <v>12.96</v>
      </c>
      <c r="AD547" s="2">
        <f>ROUND(IF($B547="Annuity",SUMIFS('Annuity Prices'!AG:AG,'Annuity Prices'!$B:$B,$D547,'Annuity Prices'!$E:$E,$G547),IF($B547="RAB Short",SUMIFS('RAB Prices Short'!AG:AG,'RAB Prices Short'!$B:$B,'All Prices combined'!$D547,'RAB Prices Short'!$E:$E,'All Prices combined'!$G547),IF($B547="RAB Long",SUMIFS('RAB Prices Long'!AG:AG,'RAB Prices Long'!$B:$B,'All Prices combined'!$D547,'RAB Prices Long'!$E:$E,'All Prices combined'!$G547)))),2)</f>
        <v>13.29</v>
      </c>
      <c r="AE547" s="2">
        <f>ROUND(IF($B547="Annuity",SUMIFS('Annuity Prices'!AH:AH,'Annuity Prices'!$B:$B,$D547,'Annuity Prices'!$E:$E,$G547),IF($B547="RAB Short",SUMIFS('RAB Prices Short'!AH:AH,'RAB Prices Short'!$B:$B,'All Prices combined'!$D547,'RAB Prices Short'!$E:$E,'All Prices combined'!$G547),IF($B547="RAB Long",SUMIFS('RAB Prices Long'!AH:AH,'RAB Prices Long'!$B:$B,'All Prices combined'!$D547,'RAB Prices Long'!$E:$E,'All Prices combined'!$G547)))),2)</f>
        <v>13.62</v>
      </c>
      <c r="AF547" s="2">
        <f>ROUND(IF($B547="Annuity",SUMIFS('Annuity Prices'!AI:AI,'Annuity Prices'!$B:$B,$D547,'Annuity Prices'!$E:$E,$G547),IF($B547="RAB Short",SUMIFS('RAB Prices Short'!AI:AI,'RAB Prices Short'!$B:$B,'All Prices combined'!$D547,'RAB Prices Short'!$E:$E,'All Prices combined'!$G547),IF($B547="RAB Long",SUMIFS('RAB Prices Long'!AI:AI,'RAB Prices Long'!$B:$B,'All Prices combined'!$D547,'RAB Prices Long'!$E:$E,'All Prices combined'!$G547)))),2)</f>
        <v>13.96</v>
      </c>
      <c r="AG547" s="2">
        <f>ROUND(IF($B547="Annuity",SUMIFS('Annuity Prices'!AJ:AJ,'Annuity Prices'!$B:$B,$D547,'Annuity Prices'!$E:$E,$G547),IF($B547="RAB Short",SUMIFS('RAB Prices Short'!AJ:AJ,'RAB Prices Short'!$B:$B,'All Prices combined'!$D547,'RAB Prices Short'!$E:$E,'All Prices combined'!$G547),IF($B547="RAB Long",SUMIFS('RAB Prices Long'!AJ:AJ,'RAB Prices Long'!$B:$B,'All Prices combined'!$D547,'RAB Prices Long'!$E:$E,'All Prices combined'!$G547)))),2)</f>
        <v>14.24</v>
      </c>
      <c r="AH547" s="2">
        <f>ROUND(IF($B547="Annuity",SUMIFS('Annuity Prices'!AK:AK,'Annuity Prices'!$B:$B,$D547,'Annuity Prices'!$E:$E,$G547),IF($B547="RAB Short",SUMIFS('RAB Prices Short'!AK:AK,'RAB Prices Short'!$B:$B,'All Prices combined'!$D547,'RAB Prices Short'!$E:$E,'All Prices combined'!$G547),IF($B547="RAB Long",SUMIFS('RAB Prices Long'!AK:AK,'RAB Prices Long'!$B:$B,'All Prices combined'!$D547,'RAB Prices Long'!$E:$E,'All Prices combined'!$G547)))),2)</f>
        <v>14.6</v>
      </c>
      <c r="AI547" s="2">
        <f>ROUND(IF($B547="Annuity",SUMIFS('Annuity Prices'!AL:AL,'Annuity Prices'!$B:$B,$D547,'Annuity Prices'!$E:$E,$G547),IF($B547="RAB Short",SUMIFS('RAB Prices Short'!AL:AL,'RAB Prices Short'!$B:$B,'All Prices combined'!$D547,'RAB Prices Short'!$E:$E,'All Prices combined'!$G547),IF($B547="RAB Long",SUMIFS('RAB Prices Long'!AL:AL,'RAB Prices Long'!$B:$B,'All Prices combined'!$D547,'RAB Prices Long'!$E:$E,'All Prices combined'!$G547)))),2)</f>
        <v>14.96</v>
      </c>
      <c r="AJ547" s="2">
        <f>ROUND(IF($B547="Annuity",SUMIFS('Annuity Prices'!AM:AM,'Annuity Prices'!$B:$B,$D547,'Annuity Prices'!$E:$E,$G547),IF($B547="RAB Short",SUMIFS('RAB Prices Short'!AM:AM,'RAB Prices Short'!$B:$B,'All Prices combined'!$D547,'RAB Prices Short'!$E:$E,'All Prices combined'!$G547),IF($B547="RAB Long",SUMIFS('RAB Prices Long'!AM:AM,'RAB Prices Long'!$B:$B,'All Prices combined'!$D547,'RAB Prices Long'!$E:$E,'All Prices combined'!$G547)))),2)</f>
        <v>15.34</v>
      </c>
      <c r="AK547" s="2">
        <f>ROUND(IF($B547="Annuity",SUMIFS('Annuity Prices'!AN:AN,'Annuity Prices'!$B:$B,$D547,'Annuity Prices'!$E:$E,$G547),IF($B547="RAB Short",SUMIFS('RAB Prices Short'!AN:AN,'RAB Prices Short'!$B:$B,'All Prices combined'!$D547,'RAB Prices Short'!$E:$E,'All Prices combined'!$G547),IF($B547="RAB Long",SUMIFS('RAB Prices Long'!AN:AN,'RAB Prices Long'!$B:$B,'All Prices combined'!$D547,'RAB Prices Long'!$E:$E,'All Prices combined'!$G547)))),2)</f>
        <v>15.65</v>
      </c>
      <c r="AL547" s="2">
        <f>ROUND(IF($B547="Annuity",SUMIFS('Annuity Prices'!AO:AO,'Annuity Prices'!$B:$B,$D547,'Annuity Prices'!$E:$E,$G547),IF($B547="RAB Short",SUMIFS('RAB Prices Short'!AO:AO,'RAB Prices Short'!$B:$B,'All Prices combined'!$D547,'RAB Prices Short'!$E:$E,'All Prices combined'!$G547),IF($B547="RAB Long",SUMIFS('RAB Prices Long'!AO:AO,'RAB Prices Long'!$B:$B,'All Prices combined'!$D547,'RAB Prices Long'!$E:$E,'All Prices combined'!$G547)))),2)</f>
        <v>16.04</v>
      </c>
      <c r="AM547" s="2">
        <f>ROUND(IF($B547="Annuity",SUMIFS('Annuity Prices'!AP:AP,'Annuity Prices'!$B:$B,$D547,'Annuity Prices'!$E:$E,$G547),IF($B547="RAB Short",SUMIFS('RAB Prices Short'!AP:AP,'RAB Prices Short'!$B:$B,'All Prices combined'!$D547,'RAB Prices Short'!$E:$E,'All Prices combined'!$G547),IF($B547="RAB Long",SUMIFS('RAB Prices Long'!AP:AP,'RAB Prices Long'!$B:$B,'All Prices combined'!$D547,'RAB Prices Long'!$E:$E,'All Prices combined'!$G547)))),2)</f>
        <v>16.440000000000001</v>
      </c>
      <c r="AN547" s="2">
        <f>ROUND(IF($B547="Annuity",SUMIFS('Annuity Prices'!AQ:AQ,'Annuity Prices'!$B:$B,$D547,'Annuity Prices'!$E:$E,$G547),IF($B547="RAB Short",SUMIFS('RAB Prices Short'!AQ:AQ,'RAB Prices Short'!$B:$B,'All Prices combined'!$D547,'RAB Prices Short'!$E:$E,'All Prices combined'!$G547),IF($B547="RAB Long",SUMIFS('RAB Prices Long'!AQ:AQ,'RAB Prices Long'!$B:$B,'All Prices combined'!$D547,'RAB Prices Long'!$E:$E,'All Prices combined'!$G547)))),2)</f>
        <v>16.850000000000001</v>
      </c>
      <c r="AO547" s="2">
        <f>ROUND(IF($B547="Annuity",SUMIFS('Annuity Prices'!AR:AR,'Annuity Prices'!$B:$B,$D547,'Annuity Prices'!$E:$E,$G547),IF($B547="RAB Short",SUMIFS('RAB Prices Short'!AR:AR,'RAB Prices Short'!$B:$B,'All Prices combined'!$D547,'RAB Prices Short'!$E:$E,'All Prices combined'!$G547),IF($B547="RAB Long",SUMIFS('RAB Prices Long'!AR:AR,'RAB Prices Long'!$B:$B,'All Prices combined'!$D547,'RAB Prices Long'!$E:$E,'All Prices combined'!$G547)))),2)</f>
        <v>0</v>
      </c>
      <c r="AP547" s="2">
        <f>ROUND(IF($B547="Annuity",SUMIFS('Annuity Prices'!AS:AS,'Annuity Prices'!$B:$B,$D547,'Annuity Prices'!$E:$E,$G547),IF($B547="RAB Short",SUMIFS('RAB Prices Short'!AS:AS,'RAB Prices Short'!$B:$B,'All Prices combined'!$D547,'RAB Prices Short'!$E:$E,'All Prices combined'!$G547),IF($B547="RAB Long",SUMIFS('RAB Prices Long'!AS:AS,'RAB Prices Long'!$B:$B,'All Prices combined'!$D547,'RAB Prices Long'!$E:$E,'All Prices combined'!$G547)))),2)</f>
        <v>0</v>
      </c>
      <c r="AQ547" s="2">
        <f>ROUND(IF($B547="Annuity",SUMIFS('Annuity Prices'!AT:AT,'Annuity Prices'!$B:$B,$D547,'Annuity Prices'!$E:$E,$G547),IF($B547="RAB Short",SUMIFS('RAB Prices Short'!AT:AT,'RAB Prices Short'!$B:$B,'All Prices combined'!$D547,'RAB Prices Short'!$E:$E,'All Prices combined'!$G547),IF($B547="RAB Long",SUMIFS('RAB Prices Long'!AT:AT,'RAB Prices Long'!$B:$B,'All Prices combined'!$D547,'RAB Prices Long'!$E:$E,'All Prices combined'!$G547)))),2)</f>
        <v>6.79</v>
      </c>
      <c r="AR547" s="2">
        <f>ROUND(IF($B547="Annuity",SUMIFS('Annuity Prices'!AU:AU,'Annuity Prices'!$B:$B,$D547,'Annuity Prices'!$E:$E,$G547),IF($B547="RAB Short",SUMIFS('RAB Prices Short'!AU:AU,'RAB Prices Short'!$B:$B,'All Prices combined'!$D547,'RAB Prices Short'!$E:$E,'All Prices combined'!$G547),IF($B547="RAB Long",SUMIFS('RAB Prices Long'!AU:AU,'RAB Prices Long'!$B:$B,'All Prices combined'!$D547,'RAB Prices Long'!$E:$E,'All Prices combined'!$G547)))),2)</f>
        <v>8.43</v>
      </c>
      <c r="AS547" s="2">
        <f>ROUND(IF($B547="Annuity",SUMIFS('Annuity Prices'!AV:AV,'Annuity Prices'!$B:$B,$D547,'Annuity Prices'!$E:$E,$G547),IF($B547="RAB Short",SUMIFS('RAB Prices Short'!AV:AV,'RAB Prices Short'!$B:$B,'All Prices combined'!$D547,'RAB Prices Short'!$E:$E,'All Prices combined'!$G547),IF($B547="RAB Long",SUMIFS('RAB Prices Long'!AV:AV,'RAB Prices Long'!$B:$B,'All Prices combined'!$D547,'RAB Prices Long'!$E:$E,'All Prices combined'!$G547)))),2)</f>
        <v>8.67</v>
      </c>
      <c r="AT547" s="2">
        <f>ROUND(IF($B547="Annuity",SUMIFS('Annuity Prices'!AW:AW,'Annuity Prices'!$B:$B,$D547,'Annuity Prices'!$E:$E,$G547),IF($B547="RAB Short",SUMIFS('RAB Prices Short'!AW:AW,'RAB Prices Short'!$B:$B,'All Prices combined'!$D547,'RAB Prices Short'!$E:$E,'All Prices combined'!$G547),IF($B547="RAB Long",SUMIFS('RAB Prices Long'!AW:AW,'RAB Prices Long'!$B:$B,'All Prices combined'!$D547,'RAB Prices Long'!$E:$E,'All Prices combined'!$G547)))),2)</f>
        <v>8.89</v>
      </c>
      <c r="AU547" s="2">
        <f>ROUND(IF($B547="Annuity",SUMIFS('Annuity Prices'!AX:AX,'Annuity Prices'!$B:$B,$D547,'Annuity Prices'!$E:$E,$G547),IF($B547="RAB Short",SUMIFS('RAB Prices Short'!AX:AX,'RAB Prices Short'!$B:$B,'All Prices combined'!$D547,'RAB Prices Short'!$E:$E,'All Prices combined'!$G547),IF($B547="RAB Long",SUMIFS('RAB Prices Long'!AX:AX,'RAB Prices Long'!$B:$B,'All Prices combined'!$D547,'RAB Prices Long'!$E:$E,'All Prices combined'!$G547)))),2)</f>
        <v>9.1199999999999992</v>
      </c>
      <c r="AV547" s="2">
        <f>ROUND(IF($B547="Annuity",SUMIFS('Annuity Prices'!AY:AY,'Annuity Prices'!$B:$B,$D547,'Annuity Prices'!$E:$E,$G547),IF($B547="RAB Short",SUMIFS('RAB Prices Short'!AY:AY,'RAB Prices Short'!$B:$B,'All Prices combined'!$D547,'RAB Prices Short'!$E:$E,'All Prices combined'!$G547),IF($B547="RAB Long",SUMIFS('RAB Prices Long'!AY:AY,'RAB Prices Long'!$B:$B,'All Prices combined'!$D547,'RAB Prices Long'!$E:$E,'All Prices combined'!$G547)))),2)</f>
        <v>9.34</v>
      </c>
      <c r="AW547" s="2">
        <f>ROUND(IF($B547="Annuity",SUMIFS('Annuity Prices'!AZ:AZ,'Annuity Prices'!$B:$B,$D547,'Annuity Prices'!$E:$E,$G547),IF($B547="RAB Short",SUMIFS('RAB Prices Short'!AZ:AZ,'RAB Prices Short'!$B:$B,'All Prices combined'!$D547,'RAB Prices Short'!$E:$E,'All Prices combined'!$G547),IF($B547="RAB Long",SUMIFS('RAB Prices Long'!AZ:AZ,'RAB Prices Long'!$B:$B,'All Prices combined'!$D547,'RAB Prices Long'!$E:$E,'All Prices combined'!$G547)))),2)</f>
        <v>9.58</v>
      </c>
      <c r="AX547" s="2">
        <f>ROUND(IF($B547="Annuity",SUMIFS('Annuity Prices'!BA:BA,'Annuity Prices'!$B:$B,$D547,'Annuity Prices'!$E:$E,$G547),IF($B547="RAB Short",SUMIFS('RAB Prices Short'!BA:BA,'RAB Prices Short'!$B:$B,'All Prices combined'!$D547,'RAB Prices Short'!$E:$E,'All Prices combined'!$G547),IF($B547="RAB Long",SUMIFS('RAB Prices Long'!BA:BA,'RAB Prices Long'!$B:$B,'All Prices combined'!$D547,'RAB Prices Long'!$E:$E,'All Prices combined'!$G547)))),2)</f>
        <v>9.77</v>
      </c>
      <c r="AY547" s="2">
        <f>ROUND(IF($B547="Annuity",SUMIFS('Annuity Prices'!BB:BB,'Annuity Prices'!$B:$B,$D547,'Annuity Prices'!$E:$E,$G547),IF($B547="RAB Short",SUMIFS('RAB Prices Short'!BB:BB,'RAB Prices Short'!$B:$B,'All Prices combined'!$D547,'RAB Prices Short'!$E:$E,'All Prices combined'!$G547),IF($B547="RAB Long",SUMIFS('RAB Prices Long'!BB:BB,'RAB Prices Long'!$B:$B,'All Prices combined'!$D547,'RAB Prices Long'!$E:$E,'All Prices combined'!$G547)))),2)</f>
        <v>10.02</v>
      </c>
      <c r="AZ547" s="2">
        <f>ROUND(IF($B547="Annuity",SUMIFS('Annuity Prices'!BC:BC,'Annuity Prices'!$B:$B,$D547,'Annuity Prices'!$E:$E,$G547),IF($B547="RAB Short",SUMIFS('RAB Prices Short'!BC:BC,'RAB Prices Short'!$B:$B,'All Prices combined'!$D547,'RAB Prices Short'!$E:$E,'All Prices combined'!$G547),IF($B547="RAB Long",SUMIFS('RAB Prices Long'!BC:BC,'RAB Prices Long'!$B:$B,'All Prices combined'!$D547,'RAB Prices Long'!$E:$E,'All Prices combined'!$G547)))),2)</f>
        <v>10.27</v>
      </c>
      <c r="BA547" s="2">
        <f>ROUND(IF($B547="Annuity",SUMIFS('Annuity Prices'!BD:BD,'Annuity Prices'!$B:$B,$D547,'Annuity Prices'!$E:$E,$G547),IF($B547="RAB Short",SUMIFS('RAB Prices Short'!BD:BD,'RAB Prices Short'!$B:$B,'All Prices combined'!$D547,'RAB Prices Short'!$E:$E,'All Prices combined'!$G547),IF($B547="RAB Long",SUMIFS('RAB Prices Long'!BD:BD,'RAB Prices Long'!$B:$B,'All Prices combined'!$D547,'RAB Prices Long'!$E:$E,'All Prices combined'!$G547)))),2)</f>
        <v>10.52</v>
      </c>
      <c r="BB547" s="2">
        <f>ROUND(IF($B547="Annuity",SUMIFS('Annuity Prices'!BE:BE,'Annuity Prices'!$B:$B,$D547,'Annuity Prices'!$E:$E,$G547),IF($B547="RAB Short",SUMIFS('RAB Prices Short'!BE:BE,'RAB Prices Short'!$B:$B,'All Prices combined'!$D547,'RAB Prices Short'!$E:$E,'All Prices combined'!$G547),IF($B547="RAB Long",SUMIFS('RAB Prices Long'!BE:BE,'RAB Prices Long'!$B:$B,'All Prices combined'!$D547,'RAB Prices Long'!$E:$E,'All Prices combined'!$G547)))),2)</f>
        <v>10.74</v>
      </c>
      <c r="BC547" s="2">
        <f>ROUND(IF($B547="Annuity",SUMIFS('Annuity Prices'!BF:BF,'Annuity Prices'!$B:$B,$D547,'Annuity Prices'!$E:$E,$G547),IF($B547="RAB Short",SUMIFS('RAB Prices Short'!BF:BF,'RAB Prices Short'!$B:$B,'All Prices combined'!$D547,'RAB Prices Short'!$E:$E,'All Prices combined'!$G547),IF($B547="RAB Long",SUMIFS('RAB Prices Long'!BF:BF,'RAB Prices Long'!$B:$B,'All Prices combined'!$D547,'RAB Prices Long'!$E:$E,'All Prices combined'!$G547)))),2)</f>
        <v>11</v>
      </c>
      <c r="BD547" s="2">
        <f>ROUND(IF($B547="Annuity",SUMIFS('Annuity Prices'!BG:BG,'Annuity Prices'!$B:$B,$D547,'Annuity Prices'!$E:$E,$G547),IF($B547="RAB Short",SUMIFS('RAB Prices Short'!BG:BG,'RAB Prices Short'!$B:$B,'All Prices combined'!$D547,'RAB Prices Short'!$E:$E,'All Prices combined'!$G547),IF($B547="RAB Long",SUMIFS('RAB Prices Long'!BG:BG,'RAB Prices Long'!$B:$B,'All Prices combined'!$D547,'RAB Prices Long'!$E:$E,'All Prices combined'!$G547)))),2)</f>
        <v>11.28</v>
      </c>
      <c r="BE547" s="2">
        <f>ROUND(IF($B547="Annuity",SUMIFS('Annuity Prices'!BH:BH,'Annuity Prices'!$B:$B,$D547,'Annuity Prices'!$E:$E,$G547),IF($B547="RAB Short",SUMIFS('RAB Prices Short'!BH:BH,'RAB Prices Short'!$B:$B,'All Prices combined'!$D547,'RAB Prices Short'!$E:$E,'All Prices combined'!$G547),IF($B547="RAB Long",SUMIFS('RAB Prices Long'!BH:BH,'RAB Prices Long'!$B:$B,'All Prices combined'!$D547,'RAB Prices Long'!$E:$E,'All Prices combined'!$G547)))),2)</f>
        <v>11.56</v>
      </c>
      <c r="BF547" s="2">
        <f>ROUND(IF($B547="Annuity",SUMIFS('Annuity Prices'!BI:BI,'Annuity Prices'!$B:$B,$D547,'Annuity Prices'!$E:$E,$G547),IF($B547="RAB Short",SUMIFS('RAB Prices Short'!BI:BI,'RAB Prices Short'!$B:$B,'All Prices combined'!$D547,'RAB Prices Short'!$E:$E,'All Prices combined'!$G547),IF($B547="RAB Long",SUMIFS('RAB Prices Long'!BI:BI,'RAB Prices Long'!$B:$B,'All Prices combined'!$D547,'RAB Prices Long'!$E:$E,'All Prices combined'!$G547)))),2)</f>
        <v>11.8</v>
      </c>
      <c r="BG547" s="2">
        <f>ROUND(IF($B547="Annuity",SUMIFS('Annuity Prices'!BJ:BJ,'Annuity Prices'!$B:$B,$D547,'Annuity Prices'!$E:$E,$G547),IF($B547="RAB Short",SUMIFS('RAB Prices Short'!BJ:BJ,'RAB Prices Short'!$B:$B,'All Prices combined'!$D547,'RAB Prices Short'!$E:$E,'All Prices combined'!$G547),IF($B547="RAB Long",SUMIFS('RAB Prices Long'!BJ:BJ,'RAB Prices Long'!$B:$B,'All Prices combined'!$D547,'RAB Prices Long'!$E:$E,'All Prices combined'!$G547)))),2)</f>
        <v>12.09</v>
      </c>
      <c r="BH547" s="2">
        <f>ROUND(IF($B547="Annuity",SUMIFS('Annuity Prices'!BK:BK,'Annuity Prices'!$B:$B,$D547,'Annuity Prices'!$E:$E,$G547),IF($B547="RAB Short",SUMIFS('RAB Prices Short'!BK:BK,'RAB Prices Short'!$B:$B,'All Prices combined'!$D547,'RAB Prices Short'!$E:$E,'All Prices combined'!$G547),IF($B547="RAB Long",SUMIFS('RAB Prices Long'!BK:BK,'RAB Prices Long'!$B:$B,'All Prices combined'!$D547,'RAB Prices Long'!$E:$E,'All Prices combined'!$G547)))),2)</f>
        <v>12.39</v>
      </c>
      <c r="BI547" s="2">
        <f>ROUND(IF($B547="Annuity",SUMIFS('Annuity Prices'!BL:BL,'Annuity Prices'!$B:$B,$D547,'Annuity Prices'!$E:$E,$G547),IF($B547="RAB Short",SUMIFS('RAB Prices Short'!BL:BL,'RAB Prices Short'!$B:$B,'All Prices combined'!$D547,'RAB Prices Short'!$E:$E,'All Prices combined'!$G547),IF($B547="RAB Long",SUMIFS('RAB Prices Long'!BL:BL,'RAB Prices Long'!$B:$B,'All Prices combined'!$D547,'RAB Prices Long'!$E:$E,'All Prices combined'!$G547)))),2)</f>
        <v>12.7</v>
      </c>
      <c r="BJ547" s="2">
        <f>ROUND(IF($B547="Annuity",SUMIFS('Annuity Prices'!BM:BM,'Annuity Prices'!$B:$B,$D547,'Annuity Prices'!$E:$E,$G547),IF($B547="RAB Short",SUMIFS('RAB Prices Short'!BM:BM,'RAB Prices Short'!$B:$B,'All Prices combined'!$D547,'RAB Prices Short'!$E:$E,'All Prices combined'!$G547),IF($B547="RAB Long",SUMIFS('RAB Prices Long'!BM:BM,'RAB Prices Long'!$B:$B,'All Prices combined'!$D547,'RAB Prices Long'!$E:$E,'All Prices combined'!$G547)))),2)</f>
        <v>12.96</v>
      </c>
      <c r="BK547" s="2">
        <f>ROUND(IF($B547="Annuity",SUMIFS('Annuity Prices'!BN:BN,'Annuity Prices'!$B:$B,$D547,'Annuity Prices'!$E:$E,$G547),IF($B547="RAB Short",SUMIFS('RAB Prices Short'!BN:BN,'RAB Prices Short'!$B:$B,'All Prices combined'!$D547,'RAB Prices Short'!$E:$E,'All Prices combined'!$G547),IF($B547="RAB Long",SUMIFS('RAB Prices Long'!BN:BN,'RAB Prices Long'!$B:$B,'All Prices combined'!$D547,'RAB Prices Long'!$E:$E,'All Prices combined'!$G547)))),2)</f>
        <v>13.29</v>
      </c>
      <c r="BL547" s="2">
        <f>ROUND(IF($B547="Annuity",SUMIFS('Annuity Prices'!BO:BO,'Annuity Prices'!$B:$B,$D547,'Annuity Prices'!$E:$E,$G547),IF($B547="RAB Short",SUMIFS('RAB Prices Short'!BO:BO,'RAB Prices Short'!$B:$B,'All Prices combined'!$D547,'RAB Prices Short'!$E:$E,'All Prices combined'!$G547),IF($B547="RAB Long",SUMIFS('RAB Prices Long'!BO:BO,'RAB Prices Long'!$B:$B,'All Prices combined'!$D547,'RAB Prices Long'!$E:$E,'All Prices combined'!$G547)))),2)</f>
        <v>13.62</v>
      </c>
      <c r="BM547" s="2">
        <f>ROUND(IF($B547="Annuity",SUMIFS('Annuity Prices'!BP:BP,'Annuity Prices'!$B:$B,$D547,'Annuity Prices'!$E:$E,$G547),IF($B547="RAB Short",SUMIFS('RAB Prices Short'!BP:BP,'RAB Prices Short'!$B:$B,'All Prices combined'!$D547,'RAB Prices Short'!$E:$E,'All Prices combined'!$G547),IF($B547="RAB Long",SUMIFS('RAB Prices Long'!BP:BP,'RAB Prices Long'!$B:$B,'All Prices combined'!$D547,'RAB Prices Long'!$E:$E,'All Prices combined'!$G547)))),2)</f>
        <v>13.96</v>
      </c>
      <c r="BN547" s="2">
        <f>ROUND(IF($B547="Annuity",SUMIFS('Annuity Prices'!BQ:BQ,'Annuity Prices'!$B:$B,$D547,'Annuity Prices'!$E:$E,$G547),IF($B547="RAB Short",SUMIFS('RAB Prices Short'!BQ:BQ,'RAB Prices Short'!$B:$B,'All Prices combined'!$D547,'RAB Prices Short'!$E:$E,'All Prices combined'!$G547),IF($B547="RAB Long",SUMIFS('RAB Prices Long'!BQ:BQ,'RAB Prices Long'!$B:$B,'All Prices combined'!$D547,'RAB Prices Long'!$E:$E,'All Prices combined'!$G547)))),2)</f>
        <v>14.24</v>
      </c>
      <c r="BO547" s="2">
        <f>ROUND(IF($B547="Annuity",SUMIFS('Annuity Prices'!BR:BR,'Annuity Prices'!$B:$B,$D547,'Annuity Prices'!$E:$E,$G547),IF($B547="RAB Short",SUMIFS('RAB Prices Short'!BR:BR,'RAB Prices Short'!$B:$B,'All Prices combined'!$D547,'RAB Prices Short'!$E:$E,'All Prices combined'!$G547),IF($B547="RAB Long",SUMIFS('RAB Prices Long'!BR:BR,'RAB Prices Long'!$B:$B,'All Prices combined'!$D547,'RAB Prices Long'!$E:$E,'All Prices combined'!$G547)))),2)</f>
        <v>14.6</v>
      </c>
      <c r="BP547" s="2">
        <f>ROUND(IF($B547="Annuity",SUMIFS('Annuity Prices'!BS:BS,'Annuity Prices'!$B:$B,$D547,'Annuity Prices'!$E:$E,$G547),IF($B547="RAB Short",SUMIFS('RAB Prices Short'!BS:BS,'RAB Prices Short'!$B:$B,'All Prices combined'!$D547,'RAB Prices Short'!$E:$E,'All Prices combined'!$G547),IF($B547="RAB Long",SUMIFS('RAB Prices Long'!BS:BS,'RAB Prices Long'!$B:$B,'All Prices combined'!$D547,'RAB Prices Long'!$E:$E,'All Prices combined'!$G547)))),2)</f>
        <v>14.96</v>
      </c>
      <c r="BQ547" s="2">
        <f>ROUND(IF($B547="Annuity",SUMIFS('Annuity Prices'!BT:BT,'Annuity Prices'!$B:$B,$D547,'Annuity Prices'!$E:$E,$G547),IF($B547="RAB Short",SUMIFS('RAB Prices Short'!BT:BT,'RAB Prices Short'!$B:$B,'All Prices combined'!$D547,'RAB Prices Short'!$E:$E,'All Prices combined'!$G547),IF($B547="RAB Long",SUMIFS('RAB Prices Long'!BT:BT,'RAB Prices Long'!$B:$B,'All Prices combined'!$D547,'RAB Prices Long'!$E:$E,'All Prices combined'!$G547)))),2)</f>
        <v>15.34</v>
      </c>
      <c r="BR547" s="2">
        <f>ROUND(IF($B547="Annuity",SUMIFS('Annuity Prices'!BU:BU,'Annuity Prices'!$B:$B,$D547,'Annuity Prices'!$E:$E,$G547),IF($B547="RAB Short",SUMIFS('RAB Prices Short'!BU:BU,'RAB Prices Short'!$B:$B,'All Prices combined'!$D547,'RAB Prices Short'!$E:$E,'All Prices combined'!$G547),IF($B547="RAB Long",SUMIFS('RAB Prices Long'!BU:BU,'RAB Prices Long'!$B:$B,'All Prices combined'!$D547,'RAB Prices Long'!$E:$E,'All Prices combined'!$G547)))),2)</f>
        <v>15.65</v>
      </c>
      <c r="BS547" s="2">
        <f>ROUND(IF($B547="Annuity",SUMIFS('Annuity Prices'!BV:BV,'Annuity Prices'!$B:$B,$D547,'Annuity Prices'!$E:$E,$G547),IF($B547="RAB Short",SUMIFS('RAB Prices Short'!BV:BV,'RAB Prices Short'!$B:$B,'All Prices combined'!$D547,'RAB Prices Short'!$E:$E,'All Prices combined'!$G547),IF($B547="RAB Long",SUMIFS('RAB Prices Long'!BV:BV,'RAB Prices Long'!$B:$B,'All Prices combined'!$D547,'RAB Prices Long'!$E:$E,'All Prices combined'!$G547)))),2)</f>
        <v>16.04</v>
      </c>
      <c r="BT547" s="2">
        <f>ROUND(IF($B547="Annuity",SUMIFS('Annuity Prices'!BW:BW,'Annuity Prices'!$B:$B,$D547,'Annuity Prices'!$E:$E,$G547),IF($B547="RAB Short",SUMIFS('RAB Prices Short'!BW:BW,'RAB Prices Short'!$B:$B,'All Prices combined'!$D547,'RAB Prices Short'!$E:$E,'All Prices combined'!$G547),IF($B547="RAB Long",SUMIFS('RAB Prices Long'!BW:BW,'RAB Prices Long'!$B:$B,'All Prices combined'!$D547,'RAB Prices Long'!$E:$E,'All Prices combined'!$G547)))),2)</f>
        <v>16.440000000000001</v>
      </c>
      <c r="BU547" s="2">
        <f>ROUND(IF($B547="Annuity",SUMIFS('Annuity Prices'!BX:BX,'Annuity Prices'!$B:$B,$D547,'Annuity Prices'!$E:$E,$G547),IF($B547="RAB Short",SUMIFS('RAB Prices Short'!BX:BX,'RAB Prices Short'!$B:$B,'All Prices combined'!$D547,'RAB Prices Short'!$E:$E,'All Prices combined'!$G547),IF($B547="RAB Long",SUMIFS('RAB Prices Long'!BX:BX,'RAB Prices Long'!$B:$B,'All Prices combined'!$D547,'RAB Prices Long'!$E:$E,'All Prices combined'!$G547)))),2)</f>
        <v>16.850000000000001</v>
      </c>
    </row>
    <row r="548" spans="2:73" x14ac:dyDescent="0.25">
      <c r="B548" t="s">
        <v>45</v>
      </c>
      <c r="C548">
        <v>30</v>
      </c>
      <c r="D548" t="s">
        <v>211</v>
      </c>
      <c r="E548" t="s">
        <v>209</v>
      </c>
      <c r="F548" t="s">
        <v>210</v>
      </c>
      <c r="G548" t="s">
        <v>201</v>
      </c>
      <c r="I548" s="2">
        <f>ROUND(IF($B548="Annuity",SUMIFS('Annuity Prices'!L:L,'Annuity Prices'!$B:$B,$D548,'Annuity Prices'!$E:$E,$G548),IF($B548="RAB Short",SUMIFS('RAB Prices Short'!L:L,'RAB Prices Short'!$B:$B,'All Prices combined'!$D548,'RAB Prices Short'!$E:$E,'All Prices combined'!$G548),IF($B548="RAB Long",SUMIFS('RAB Prices Long'!L:L,'RAB Prices Long'!$B:$B,'All Prices combined'!$D548,'RAB Prices Long'!$E:$E,'All Prices combined'!$G548)))),2)</f>
        <v>0</v>
      </c>
      <c r="J548" s="2">
        <f>ROUND(IF($B548="Annuity",SUMIFS('Annuity Prices'!M:M,'Annuity Prices'!$B:$B,$D548,'Annuity Prices'!$E:$E,$G548),IF($B548="RAB Short",SUMIFS('RAB Prices Short'!M:M,'RAB Prices Short'!$B:$B,'All Prices combined'!$D548,'RAB Prices Short'!$E:$E,'All Prices combined'!$G548),IF($B548="RAB Long",SUMIFS('RAB Prices Long'!M:M,'RAB Prices Long'!$B:$B,'All Prices combined'!$D548,'RAB Prices Long'!$E:$E,'All Prices combined'!$G548)))),2)</f>
        <v>0</v>
      </c>
      <c r="K548" s="2">
        <f>ROUND(IF($B548="Annuity",SUMIFS('Annuity Prices'!N:N,'Annuity Prices'!$B:$B,$D548,'Annuity Prices'!$E:$E,$G548),IF($B548="RAB Short",SUMIFS('RAB Prices Short'!N:N,'RAB Prices Short'!$B:$B,'All Prices combined'!$D548,'RAB Prices Short'!$E:$E,'All Prices combined'!$G548),IF($B548="RAB Long",SUMIFS('RAB Prices Long'!N:N,'RAB Prices Long'!$B:$B,'All Prices combined'!$D548,'RAB Prices Long'!$E:$E,'All Prices combined'!$G548)))),2)</f>
        <v>75.48</v>
      </c>
      <c r="L548" s="2">
        <f>ROUND(IF($B548="Annuity",SUMIFS('Annuity Prices'!O:O,'Annuity Prices'!$B:$B,$D548,'Annuity Prices'!$E:$E,$G548),IF($B548="RAB Short",SUMIFS('RAB Prices Short'!O:O,'RAB Prices Short'!$B:$B,'All Prices combined'!$D548,'RAB Prices Short'!$E:$E,'All Prices combined'!$G548),IF($B548="RAB Long",SUMIFS('RAB Prices Long'!O:O,'RAB Prices Long'!$B:$B,'All Prices combined'!$D548,'RAB Prices Long'!$E:$E,'All Prices combined'!$G548)))),2)</f>
        <v>77.64</v>
      </c>
      <c r="M548" s="2">
        <f>ROUND(IF($B548="Annuity",SUMIFS('Annuity Prices'!P:P,'Annuity Prices'!$B:$B,$D548,'Annuity Prices'!$E:$E,$G548),IF($B548="RAB Short",SUMIFS('RAB Prices Short'!P:P,'RAB Prices Short'!$B:$B,'All Prices combined'!$D548,'RAB Prices Short'!$E:$E,'All Prices combined'!$G548),IF($B548="RAB Long",SUMIFS('RAB Prices Long'!P:P,'RAB Prices Long'!$B:$B,'All Prices combined'!$D548,'RAB Prices Long'!$E:$E,'All Prices combined'!$G548)))),2)</f>
        <v>82.35</v>
      </c>
      <c r="N548" s="2">
        <f>ROUND(IF($B548="Annuity",SUMIFS('Annuity Prices'!Q:Q,'Annuity Prices'!$B:$B,$D548,'Annuity Prices'!$E:$E,$G548),IF($B548="RAB Short",SUMIFS('RAB Prices Short'!Q:Q,'RAB Prices Short'!$B:$B,'All Prices combined'!$D548,'RAB Prices Short'!$E:$E,'All Prices combined'!$G548),IF($B548="RAB Long",SUMIFS('RAB Prices Long'!Q:Q,'RAB Prices Long'!$B:$B,'All Prices combined'!$D548,'RAB Prices Long'!$E:$E,'All Prices combined'!$G548)))),2)</f>
        <v>84.42</v>
      </c>
      <c r="O548" s="2">
        <f>ROUND(IF($B548="Annuity",SUMIFS('Annuity Prices'!R:R,'Annuity Prices'!$B:$B,$D548,'Annuity Prices'!$E:$E,$G548),IF($B548="RAB Short",SUMIFS('RAB Prices Short'!R:R,'RAB Prices Short'!$B:$B,'All Prices combined'!$D548,'RAB Prices Short'!$E:$E,'All Prices combined'!$G548),IF($B548="RAB Long",SUMIFS('RAB Prices Long'!R:R,'RAB Prices Long'!$B:$B,'All Prices combined'!$D548,'RAB Prices Long'!$E:$E,'All Prices combined'!$G548)))),2)</f>
        <v>86.53</v>
      </c>
      <c r="P548" s="2">
        <f>ROUND(IF($B548="Annuity",SUMIFS('Annuity Prices'!S:S,'Annuity Prices'!$B:$B,$D548,'Annuity Prices'!$E:$E,$G548),IF($B548="RAB Short",SUMIFS('RAB Prices Short'!S:S,'RAB Prices Short'!$B:$B,'All Prices combined'!$D548,'RAB Prices Short'!$E:$E,'All Prices combined'!$G548),IF($B548="RAB Long",SUMIFS('RAB Prices Long'!S:S,'RAB Prices Long'!$B:$B,'All Prices combined'!$D548,'RAB Prices Long'!$E:$E,'All Prices combined'!$G548)))),2)</f>
        <v>88.69</v>
      </c>
      <c r="Q548" s="2">
        <f>ROUND(IF($B548="Annuity",SUMIFS('Annuity Prices'!T:T,'Annuity Prices'!$B:$B,$D548,'Annuity Prices'!$E:$E,$G548),IF($B548="RAB Short",SUMIFS('RAB Prices Short'!T:T,'RAB Prices Short'!$B:$B,'All Prices combined'!$D548,'RAB Prices Short'!$E:$E,'All Prices combined'!$G548),IF($B548="RAB Long",SUMIFS('RAB Prices Long'!T:T,'RAB Prices Long'!$B:$B,'All Prices combined'!$D548,'RAB Prices Long'!$E:$E,'All Prices combined'!$G548)))),2)</f>
        <v>93.07</v>
      </c>
      <c r="R548" s="2">
        <f>ROUND(IF($B548="Annuity",SUMIFS('Annuity Prices'!U:U,'Annuity Prices'!$B:$B,$D548,'Annuity Prices'!$E:$E,$G548),IF($B548="RAB Short",SUMIFS('RAB Prices Short'!U:U,'RAB Prices Short'!$B:$B,'All Prices combined'!$D548,'RAB Prices Short'!$E:$E,'All Prices combined'!$G548),IF($B548="RAB Long",SUMIFS('RAB Prices Long'!U:U,'RAB Prices Long'!$B:$B,'All Prices combined'!$D548,'RAB Prices Long'!$E:$E,'All Prices combined'!$G548)))),2)</f>
        <v>95.39</v>
      </c>
      <c r="S548" s="2">
        <f>ROUND(IF($B548="Annuity",SUMIFS('Annuity Prices'!V:V,'Annuity Prices'!$B:$B,$D548,'Annuity Prices'!$E:$E,$G548),IF($B548="RAB Short",SUMIFS('RAB Prices Short'!V:V,'RAB Prices Short'!$B:$B,'All Prices combined'!$D548,'RAB Prices Short'!$E:$E,'All Prices combined'!$G548),IF($B548="RAB Long",SUMIFS('RAB Prices Long'!V:V,'RAB Prices Long'!$B:$B,'All Prices combined'!$D548,'RAB Prices Long'!$E:$E,'All Prices combined'!$G548)))),2)</f>
        <v>97.78</v>
      </c>
      <c r="T548" s="2">
        <f>ROUND(IF($B548="Annuity",SUMIFS('Annuity Prices'!W:W,'Annuity Prices'!$B:$B,$D548,'Annuity Prices'!$E:$E,$G548),IF($B548="RAB Short",SUMIFS('RAB Prices Short'!W:W,'RAB Prices Short'!$B:$B,'All Prices combined'!$D548,'RAB Prices Short'!$E:$E,'All Prices combined'!$G548),IF($B548="RAB Long",SUMIFS('RAB Prices Long'!W:W,'RAB Prices Long'!$B:$B,'All Prices combined'!$D548,'RAB Prices Long'!$E:$E,'All Prices combined'!$G548)))),2)</f>
        <v>100.22</v>
      </c>
      <c r="U548" s="2">
        <f>ROUND(IF($B548="Annuity",SUMIFS('Annuity Prices'!X:X,'Annuity Prices'!$B:$B,$D548,'Annuity Prices'!$E:$E,$G548),IF($B548="RAB Short",SUMIFS('RAB Prices Short'!X:X,'RAB Prices Short'!$B:$B,'All Prices combined'!$D548,'RAB Prices Short'!$E:$E,'All Prices combined'!$G548),IF($B548="RAB Long",SUMIFS('RAB Prices Long'!X:X,'RAB Prices Long'!$B:$B,'All Prices combined'!$D548,'RAB Prices Long'!$E:$E,'All Prices combined'!$G548)))),2)</f>
        <v>105.66</v>
      </c>
      <c r="V548" s="2">
        <f>ROUND(IF($B548="Annuity",SUMIFS('Annuity Prices'!Y:Y,'Annuity Prices'!$B:$B,$D548,'Annuity Prices'!$E:$E,$G548),IF($B548="RAB Short",SUMIFS('RAB Prices Short'!Y:Y,'RAB Prices Short'!$B:$B,'All Prices combined'!$D548,'RAB Prices Short'!$E:$E,'All Prices combined'!$G548),IF($B548="RAB Long",SUMIFS('RAB Prices Long'!Y:Y,'RAB Prices Long'!$B:$B,'All Prices combined'!$D548,'RAB Prices Long'!$E:$E,'All Prices combined'!$G548)))),2)</f>
        <v>108.3</v>
      </c>
      <c r="W548" s="2">
        <f>ROUND(IF($B548="Annuity",SUMIFS('Annuity Prices'!Z:Z,'Annuity Prices'!$B:$B,$D548,'Annuity Prices'!$E:$E,$G548),IF($B548="RAB Short",SUMIFS('RAB Prices Short'!Z:Z,'RAB Prices Short'!$B:$B,'All Prices combined'!$D548,'RAB Prices Short'!$E:$E,'All Prices combined'!$G548),IF($B548="RAB Long",SUMIFS('RAB Prices Long'!Z:Z,'RAB Prices Long'!$B:$B,'All Prices combined'!$D548,'RAB Prices Long'!$E:$E,'All Prices combined'!$G548)))),2)</f>
        <v>111.01</v>
      </c>
      <c r="X548" s="2">
        <f>ROUND(IF($B548="Annuity",SUMIFS('Annuity Prices'!AA:AA,'Annuity Prices'!$B:$B,$D548,'Annuity Prices'!$E:$E,$G548),IF($B548="RAB Short",SUMIFS('RAB Prices Short'!AA:AA,'RAB Prices Short'!$B:$B,'All Prices combined'!$D548,'RAB Prices Short'!$E:$E,'All Prices combined'!$G548),IF($B548="RAB Long",SUMIFS('RAB Prices Long'!AA:AA,'RAB Prices Long'!$B:$B,'All Prices combined'!$D548,'RAB Prices Long'!$E:$E,'All Prices combined'!$G548)))),2)</f>
        <v>113.78</v>
      </c>
      <c r="Y548" s="2">
        <f>ROUND(IF($B548="Annuity",SUMIFS('Annuity Prices'!AB:AB,'Annuity Prices'!$B:$B,$D548,'Annuity Prices'!$E:$E,$G548),IF($B548="RAB Short",SUMIFS('RAB Prices Short'!AB:AB,'RAB Prices Short'!$B:$B,'All Prices combined'!$D548,'RAB Prices Short'!$E:$E,'All Prices combined'!$G548),IF($B548="RAB Long",SUMIFS('RAB Prices Long'!AB:AB,'RAB Prices Long'!$B:$B,'All Prices combined'!$D548,'RAB Prices Long'!$E:$E,'All Prices combined'!$G548)))),2)</f>
        <v>118.36</v>
      </c>
      <c r="Z548" s="2">
        <f>ROUND(IF($B548="Annuity",SUMIFS('Annuity Prices'!AC:AC,'Annuity Prices'!$B:$B,$D548,'Annuity Prices'!$E:$E,$G548),IF($B548="RAB Short",SUMIFS('RAB Prices Short'!AC:AC,'RAB Prices Short'!$B:$B,'All Prices combined'!$D548,'RAB Prices Short'!$E:$E,'All Prices combined'!$G548),IF($B548="RAB Long",SUMIFS('RAB Prices Long'!AC:AC,'RAB Prices Long'!$B:$B,'All Prices combined'!$D548,'RAB Prices Long'!$E:$E,'All Prices combined'!$G548)))),2)</f>
        <v>121.32</v>
      </c>
      <c r="AA548" s="2">
        <f>ROUND(IF($B548="Annuity",SUMIFS('Annuity Prices'!AD:AD,'Annuity Prices'!$B:$B,$D548,'Annuity Prices'!$E:$E,$G548),IF($B548="RAB Short",SUMIFS('RAB Prices Short'!AD:AD,'RAB Prices Short'!$B:$B,'All Prices combined'!$D548,'RAB Prices Short'!$E:$E,'All Prices combined'!$G548),IF($B548="RAB Long",SUMIFS('RAB Prices Long'!AD:AD,'RAB Prices Long'!$B:$B,'All Prices combined'!$D548,'RAB Prices Long'!$E:$E,'All Prices combined'!$G548)))),2)</f>
        <v>124.34</v>
      </c>
      <c r="AB548" s="2">
        <f>ROUND(IF($B548="Annuity",SUMIFS('Annuity Prices'!AE:AE,'Annuity Prices'!$B:$B,$D548,'Annuity Prices'!$E:$E,$G548),IF($B548="RAB Short",SUMIFS('RAB Prices Short'!AE:AE,'RAB Prices Short'!$B:$B,'All Prices combined'!$D548,'RAB Prices Short'!$E:$E,'All Prices combined'!$G548),IF($B548="RAB Long",SUMIFS('RAB Prices Long'!AE:AE,'RAB Prices Long'!$B:$B,'All Prices combined'!$D548,'RAB Prices Long'!$E:$E,'All Prices combined'!$G548)))),2)</f>
        <v>127.46</v>
      </c>
      <c r="AC548" s="2">
        <f>ROUND(IF($B548="Annuity",SUMIFS('Annuity Prices'!AF:AF,'Annuity Prices'!$B:$B,$D548,'Annuity Prices'!$E:$E,$G548),IF($B548="RAB Short",SUMIFS('RAB Prices Short'!AF:AF,'RAB Prices Short'!$B:$B,'All Prices combined'!$D548,'RAB Prices Short'!$E:$E,'All Prices combined'!$G548),IF($B548="RAB Long",SUMIFS('RAB Prices Long'!AF:AF,'RAB Prices Long'!$B:$B,'All Prices combined'!$D548,'RAB Prices Long'!$E:$E,'All Prices combined'!$G548)))),2)</f>
        <v>128.66</v>
      </c>
      <c r="AD548" s="2">
        <f>ROUND(IF($B548="Annuity",SUMIFS('Annuity Prices'!AG:AG,'Annuity Prices'!$B:$B,$D548,'Annuity Prices'!$E:$E,$G548),IF($B548="RAB Short",SUMIFS('RAB Prices Short'!AG:AG,'RAB Prices Short'!$B:$B,'All Prices combined'!$D548,'RAB Prices Short'!$E:$E,'All Prices combined'!$G548),IF($B548="RAB Long",SUMIFS('RAB Prices Long'!AG:AG,'RAB Prices Long'!$B:$B,'All Prices combined'!$D548,'RAB Prices Long'!$E:$E,'All Prices combined'!$G548)))),2)</f>
        <v>131.88999999999999</v>
      </c>
      <c r="AE548" s="2">
        <f>ROUND(IF($B548="Annuity",SUMIFS('Annuity Prices'!AH:AH,'Annuity Prices'!$B:$B,$D548,'Annuity Prices'!$E:$E,$G548),IF($B548="RAB Short",SUMIFS('RAB Prices Short'!AH:AH,'RAB Prices Short'!$B:$B,'All Prices combined'!$D548,'RAB Prices Short'!$E:$E,'All Prices combined'!$G548),IF($B548="RAB Long",SUMIFS('RAB Prices Long'!AH:AH,'RAB Prices Long'!$B:$B,'All Prices combined'!$D548,'RAB Prices Long'!$E:$E,'All Prices combined'!$G548)))),2)</f>
        <v>135.18</v>
      </c>
      <c r="AF548" s="2">
        <f>ROUND(IF($B548="Annuity",SUMIFS('Annuity Prices'!AI:AI,'Annuity Prices'!$B:$B,$D548,'Annuity Prices'!$E:$E,$G548),IF($B548="RAB Short",SUMIFS('RAB Prices Short'!AI:AI,'RAB Prices Short'!$B:$B,'All Prices combined'!$D548,'RAB Prices Short'!$E:$E,'All Prices combined'!$G548),IF($B548="RAB Long",SUMIFS('RAB Prices Long'!AI:AI,'RAB Prices Long'!$B:$B,'All Prices combined'!$D548,'RAB Prices Long'!$E:$E,'All Prices combined'!$G548)))),2)</f>
        <v>138.56</v>
      </c>
      <c r="AG548" s="2">
        <f>ROUND(IF($B548="Annuity",SUMIFS('Annuity Prices'!AJ:AJ,'Annuity Prices'!$B:$B,$D548,'Annuity Prices'!$E:$E,$G548),IF($B548="RAB Short",SUMIFS('RAB Prices Short'!AJ:AJ,'RAB Prices Short'!$B:$B,'All Prices combined'!$D548,'RAB Prices Short'!$E:$E,'All Prices combined'!$G548),IF($B548="RAB Long",SUMIFS('RAB Prices Long'!AJ:AJ,'RAB Prices Long'!$B:$B,'All Prices combined'!$D548,'RAB Prices Long'!$E:$E,'All Prices combined'!$G548)))),2)</f>
        <v>142.56</v>
      </c>
      <c r="AH548" s="2">
        <f>ROUND(IF($B548="Annuity",SUMIFS('Annuity Prices'!AK:AK,'Annuity Prices'!$B:$B,$D548,'Annuity Prices'!$E:$E,$G548),IF($B548="RAB Short",SUMIFS('RAB Prices Short'!AK:AK,'RAB Prices Short'!$B:$B,'All Prices combined'!$D548,'RAB Prices Short'!$E:$E,'All Prices combined'!$G548),IF($B548="RAB Long",SUMIFS('RAB Prices Long'!AK:AK,'RAB Prices Long'!$B:$B,'All Prices combined'!$D548,'RAB Prices Long'!$E:$E,'All Prices combined'!$G548)))),2)</f>
        <v>146.12</v>
      </c>
      <c r="AI548" s="2">
        <f>ROUND(IF($B548="Annuity",SUMIFS('Annuity Prices'!AL:AL,'Annuity Prices'!$B:$B,$D548,'Annuity Prices'!$E:$E,$G548),IF($B548="RAB Short",SUMIFS('RAB Prices Short'!AL:AL,'RAB Prices Short'!$B:$B,'All Prices combined'!$D548,'RAB Prices Short'!$E:$E,'All Prices combined'!$G548),IF($B548="RAB Long",SUMIFS('RAB Prices Long'!AL:AL,'RAB Prices Long'!$B:$B,'All Prices combined'!$D548,'RAB Prices Long'!$E:$E,'All Prices combined'!$G548)))),2)</f>
        <v>149.78</v>
      </c>
      <c r="AJ548" s="2">
        <f>ROUND(IF($B548="Annuity",SUMIFS('Annuity Prices'!AM:AM,'Annuity Prices'!$B:$B,$D548,'Annuity Prices'!$E:$E,$G548),IF($B548="RAB Short",SUMIFS('RAB Prices Short'!AM:AM,'RAB Prices Short'!$B:$B,'All Prices combined'!$D548,'RAB Prices Short'!$E:$E,'All Prices combined'!$G548),IF($B548="RAB Long",SUMIFS('RAB Prices Long'!AM:AM,'RAB Prices Long'!$B:$B,'All Prices combined'!$D548,'RAB Prices Long'!$E:$E,'All Prices combined'!$G548)))),2)</f>
        <v>153.53</v>
      </c>
      <c r="AK548" s="2">
        <f>ROUND(IF($B548="Annuity",SUMIFS('Annuity Prices'!AN:AN,'Annuity Prices'!$B:$B,$D548,'Annuity Prices'!$E:$E,$G548),IF($B548="RAB Short",SUMIFS('RAB Prices Short'!AN:AN,'RAB Prices Short'!$B:$B,'All Prices combined'!$D548,'RAB Prices Short'!$E:$E,'All Prices combined'!$G548),IF($B548="RAB Long",SUMIFS('RAB Prices Long'!AN:AN,'RAB Prices Long'!$B:$B,'All Prices combined'!$D548,'RAB Prices Long'!$E:$E,'All Prices combined'!$G548)))),2)</f>
        <v>156.53</v>
      </c>
      <c r="AL548" s="2">
        <f>ROUND(IF($B548="Annuity",SUMIFS('Annuity Prices'!AO:AO,'Annuity Prices'!$B:$B,$D548,'Annuity Prices'!$E:$E,$G548),IF($B548="RAB Short",SUMIFS('RAB Prices Short'!AO:AO,'RAB Prices Short'!$B:$B,'All Prices combined'!$D548,'RAB Prices Short'!$E:$E,'All Prices combined'!$G548),IF($B548="RAB Long",SUMIFS('RAB Prices Long'!AO:AO,'RAB Prices Long'!$B:$B,'All Prices combined'!$D548,'RAB Prices Long'!$E:$E,'All Prices combined'!$G548)))),2)</f>
        <v>160.44</v>
      </c>
      <c r="AM548" s="2">
        <f>ROUND(IF($B548="Annuity",SUMIFS('Annuity Prices'!AP:AP,'Annuity Prices'!$B:$B,$D548,'Annuity Prices'!$E:$E,$G548),IF($B548="RAB Short",SUMIFS('RAB Prices Short'!AP:AP,'RAB Prices Short'!$B:$B,'All Prices combined'!$D548,'RAB Prices Short'!$E:$E,'All Prices combined'!$G548),IF($B548="RAB Long",SUMIFS('RAB Prices Long'!AP:AP,'RAB Prices Long'!$B:$B,'All Prices combined'!$D548,'RAB Prices Long'!$E:$E,'All Prices combined'!$G548)))),2)</f>
        <v>164.45</v>
      </c>
      <c r="AN548" s="2">
        <f>ROUND(IF($B548="Annuity",SUMIFS('Annuity Prices'!AQ:AQ,'Annuity Prices'!$B:$B,$D548,'Annuity Prices'!$E:$E,$G548),IF($B548="RAB Short",SUMIFS('RAB Prices Short'!AQ:AQ,'RAB Prices Short'!$B:$B,'All Prices combined'!$D548,'RAB Prices Short'!$E:$E,'All Prices combined'!$G548),IF($B548="RAB Long",SUMIFS('RAB Prices Long'!AQ:AQ,'RAB Prices Long'!$B:$B,'All Prices combined'!$D548,'RAB Prices Long'!$E:$E,'All Prices combined'!$G548)))),2)</f>
        <v>168.55</v>
      </c>
      <c r="AO548" s="2">
        <f>ROUND(IF($B548="Annuity",SUMIFS('Annuity Prices'!AR:AR,'Annuity Prices'!$B:$B,$D548,'Annuity Prices'!$E:$E,$G548),IF($B548="RAB Short",SUMIFS('RAB Prices Short'!AR:AR,'RAB Prices Short'!$B:$B,'All Prices combined'!$D548,'RAB Prices Short'!$E:$E,'All Prices combined'!$G548),IF($B548="RAB Long",SUMIFS('RAB Prices Long'!AR:AR,'RAB Prices Long'!$B:$B,'All Prices combined'!$D548,'RAB Prices Long'!$E:$E,'All Prices combined'!$G548)))),2)</f>
        <v>0</v>
      </c>
      <c r="AP548" s="2">
        <f>ROUND(IF($B548="Annuity",SUMIFS('Annuity Prices'!AS:AS,'Annuity Prices'!$B:$B,$D548,'Annuity Prices'!$E:$E,$G548),IF($B548="RAB Short",SUMIFS('RAB Prices Short'!AS:AS,'RAB Prices Short'!$B:$B,'All Prices combined'!$D548,'RAB Prices Short'!$E:$E,'All Prices combined'!$G548),IF($B548="RAB Long",SUMIFS('RAB Prices Long'!AS:AS,'RAB Prices Long'!$B:$B,'All Prices combined'!$D548,'RAB Prices Long'!$E:$E,'All Prices combined'!$G548)))),2)</f>
        <v>0</v>
      </c>
      <c r="AQ548" s="2">
        <f>ROUND(IF($B548="Annuity",SUMIFS('Annuity Prices'!AT:AT,'Annuity Prices'!$B:$B,$D548,'Annuity Prices'!$E:$E,$G548),IF($B548="RAB Short",SUMIFS('RAB Prices Short'!AT:AT,'RAB Prices Short'!$B:$B,'All Prices combined'!$D548,'RAB Prices Short'!$E:$E,'All Prices combined'!$G548),IF($B548="RAB Long",SUMIFS('RAB Prices Long'!AT:AT,'RAB Prices Long'!$B:$B,'All Prices combined'!$D548,'RAB Prices Long'!$E:$E,'All Prices combined'!$G548)))),2)</f>
        <v>72.61</v>
      </c>
      <c r="AR548" s="2">
        <f>ROUND(IF($B548="Annuity",SUMIFS('Annuity Prices'!AU:AU,'Annuity Prices'!$B:$B,$D548,'Annuity Prices'!$E:$E,$G548),IF($B548="RAB Short",SUMIFS('RAB Prices Short'!AU:AU,'RAB Prices Short'!$B:$B,'All Prices combined'!$D548,'RAB Prices Short'!$E:$E,'All Prices combined'!$G548),IF($B548="RAB Long",SUMIFS('RAB Prices Long'!AU:AU,'RAB Prices Long'!$B:$B,'All Prices combined'!$D548,'RAB Prices Long'!$E:$E,'All Prices combined'!$G548)))),2)</f>
        <v>75.48</v>
      </c>
      <c r="AS548" s="2">
        <f>ROUND(IF($B548="Annuity",SUMIFS('Annuity Prices'!AV:AV,'Annuity Prices'!$B:$B,$D548,'Annuity Prices'!$E:$E,$G548),IF($B548="RAB Short",SUMIFS('RAB Prices Short'!AV:AV,'RAB Prices Short'!$B:$B,'All Prices combined'!$D548,'RAB Prices Short'!$E:$E,'All Prices combined'!$G548),IF($B548="RAB Long",SUMIFS('RAB Prices Long'!AV:AV,'RAB Prices Long'!$B:$B,'All Prices combined'!$D548,'RAB Prices Long'!$E:$E,'All Prices combined'!$G548)))),2)</f>
        <v>77.64</v>
      </c>
      <c r="AT548" s="2">
        <f>ROUND(IF($B548="Annuity",SUMIFS('Annuity Prices'!AW:AW,'Annuity Prices'!$B:$B,$D548,'Annuity Prices'!$E:$E,$G548),IF($B548="RAB Short",SUMIFS('RAB Prices Short'!AW:AW,'RAB Prices Short'!$B:$B,'All Prices combined'!$D548,'RAB Prices Short'!$E:$E,'All Prices combined'!$G548),IF($B548="RAB Long",SUMIFS('RAB Prices Long'!AW:AW,'RAB Prices Long'!$B:$B,'All Prices combined'!$D548,'RAB Prices Long'!$E:$E,'All Prices combined'!$G548)))),2)</f>
        <v>82.35</v>
      </c>
      <c r="AU548" s="2">
        <f>ROUND(IF($B548="Annuity",SUMIFS('Annuity Prices'!AX:AX,'Annuity Prices'!$B:$B,$D548,'Annuity Prices'!$E:$E,$G548),IF($B548="RAB Short",SUMIFS('RAB Prices Short'!AX:AX,'RAB Prices Short'!$B:$B,'All Prices combined'!$D548,'RAB Prices Short'!$E:$E,'All Prices combined'!$G548),IF($B548="RAB Long",SUMIFS('RAB Prices Long'!AX:AX,'RAB Prices Long'!$B:$B,'All Prices combined'!$D548,'RAB Prices Long'!$E:$E,'All Prices combined'!$G548)))),2)</f>
        <v>84.42</v>
      </c>
      <c r="AV548" s="2">
        <f>ROUND(IF($B548="Annuity",SUMIFS('Annuity Prices'!AY:AY,'Annuity Prices'!$B:$B,$D548,'Annuity Prices'!$E:$E,$G548),IF($B548="RAB Short",SUMIFS('RAB Prices Short'!AY:AY,'RAB Prices Short'!$B:$B,'All Prices combined'!$D548,'RAB Prices Short'!$E:$E,'All Prices combined'!$G548),IF($B548="RAB Long",SUMIFS('RAB Prices Long'!AY:AY,'RAB Prices Long'!$B:$B,'All Prices combined'!$D548,'RAB Prices Long'!$E:$E,'All Prices combined'!$G548)))),2)</f>
        <v>86.53</v>
      </c>
      <c r="AW548" s="2">
        <f>ROUND(IF($B548="Annuity",SUMIFS('Annuity Prices'!AZ:AZ,'Annuity Prices'!$B:$B,$D548,'Annuity Prices'!$E:$E,$G548),IF($B548="RAB Short",SUMIFS('RAB Prices Short'!AZ:AZ,'RAB Prices Short'!$B:$B,'All Prices combined'!$D548,'RAB Prices Short'!$E:$E,'All Prices combined'!$G548),IF($B548="RAB Long",SUMIFS('RAB Prices Long'!AZ:AZ,'RAB Prices Long'!$B:$B,'All Prices combined'!$D548,'RAB Prices Long'!$E:$E,'All Prices combined'!$G548)))),2)</f>
        <v>88.69</v>
      </c>
      <c r="AX548" s="2">
        <f>ROUND(IF($B548="Annuity",SUMIFS('Annuity Prices'!BA:BA,'Annuity Prices'!$B:$B,$D548,'Annuity Prices'!$E:$E,$G548),IF($B548="RAB Short",SUMIFS('RAB Prices Short'!BA:BA,'RAB Prices Short'!$B:$B,'All Prices combined'!$D548,'RAB Prices Short'!$E:$E,'All Prices combined'!$G548),IF($B548="RAB Long",SUMIFS('RAB Prices Long'!BA:BA,'RAB Prices Long'!$B:$B,'All Prices combined'!$D548,'RAB Prices Long'!$E:$E,'All Prices combined'!$G548)))),2)</f>
        <v>93.07</v>
      </c>
      <c r="AY548" s="2">
        <f>ROUND(IF($B548="Annuity",SUMIFS('Annuity Prices'!BB:BB,'Annuity Prices'!$B:$B,$D548,'Annuity Prices'!$E:$E,$G548),IF($B548="RAB Short",SUMIFS('RAB Prices Short'!BB:BB,'RAB Prices Short'!$B:$B,'All Prices combined'!$D548,'RAB Prices Short'!$E:$E,'All Prices combined'!$G548),IF($B548="RAB Long",SUMIFS('RAB Prices Long'!BB:BB,'RAB Prices Long'!$B:$B,'All Prices combined'!$D548,'RAB Prices Long'!$E:$E,'All Prices combined'!$G548)))),2)</f>
        <v>95.39</v>
      </c>
      <c r="AZ548" s="2">
        <f>ROUND(IF($B548="Annuity",SUMIFS('Annuity Prices'!BC:BC,'Annuity Prices'!$B:$B,$D548,'Annuity Prices'!$E:$E,$G548),IF($B548="RAB Short",SUMIFS('RAB Prices Short'!BC:BC,'RAB Prices Short'!$B:$B,'All Prices combined'!$D548,'RAB Prices Short'!$E:$E,'All Prices combined'!$G548),IF($B548="RAB Long",SUMIFS('RAB Prices Long'!BC:BC,'RAB Prices Long'!$B:$B,'All Prices combined'!$D548,'RAB Prices Long'!$E:$E,'All Prices combined'!$G548)))),2)</f>
        <v>97.78</v>
      </c>
      <c r="BA548" s="2">
        <f>ROUND(IF($B548="Annuity",SUMIFS('Annuity Prices'!BD:BD,'Annuity Prices'!$B:$B,$D548,'Annuity Prices'!$E:$E,$G548),IF($B548="RAB Short",SUMIFS('RAB Prices Short'!BD:BD,'RAB Prices Short'!$B:$B,'All Prices combined'!$D548,'RAB Prices Short'!$E:$E,'All Prices combined'!$G548),IF($B548="RAB Long",SUMIFS('RAB Prices Long'!BD:BD,'RAB Prices Long'!$B:$B,'All Prices combined'!$D548,'RAB Prices Long'!$E:$E,'All Prices combined'!$G548)))),2)</f>
        <v>100.22</v>
      </c>
      <c r="BB548" s="2">
        <f>ROUND(IF($B548="Annuity",SUMIFS('Annuity Prices'!BE:BE,'Annuity Prices'!$B:$B,$D548,'Annuity Prices'!$E:$E,$G548),IF($B548="RAB Short",SUMIFS('RAB Prices Short'!BE:BE,'RAB Prices Short'!$B:$B,'All Prices combined'!$D548,'RAB Prices Short'!$E:$E,'All Prices combined'!$G548),IF($B548="RAB Long",SUMIFS('RAB Prices Long'!BE:BE,'RAB Prices Long'!$B:$B,'All Prices combined'!$D548,'RAB Prices Long'!$E:$E,'All Prices combined'!$G548)))),2)</f>
        <v>105.66</v>
      </c>
      <c r="BC548" s="2">
        <f>ROUND(IF($B548="Annuity",SUMIFS('Annuity Prices'!BF:BF,'Annuity Prices'!$B:$B,$D548,'Annuity Prices'!$E:$E,$G548),IF($B548="RAB Short",SUMIFS('RAB Prices Short'!BF:BF,'RAB Prices Short'!$B:$B,'All Prices combined'!$D548,'RAB Prices Short'!$E:$E,'All Prices combined'!$G548),IF($B548="RAB Long",SUMIFS('RAB Prices Long'!BF:BF,'RAB Prices Long'!$B:$B,'All Prices combined'!$D548,'RAB Prices Long'!$E:$E,'All Prices combined'!$G548)))),2)</f>
        <v>108.3</v>
      </c>
      <c r="BD548" s="2">
        <f>ROUND(IF($B548="Annuity",SUMIFS('Annuity Prices'!BG:BG,'Annuity Prices'!$B:$B,$D548,'Annuity Prices'!$E:$E,$G548),IF($B548="RAB Short",SUMIFS('RAB Prices Short'!BG:BG,'RAB Prices Short'!$B:$B,'All Prices combined'!$D548,'RAB Prices Short'!$E:$E,'All Prices combined'!$G548),IF($B548="RAB Long",SUMIFS('RAB Prices Long'!BG:BG,'RAB Prices Long'!$B:$B,'All Prices combined'!$D548,'RAB Prices Long'!$E:$E,'All Prices combined'!$G548)))),2)</f>
        <v>111.01</v>
      </c>
      <c r="BE548" s="2">
        <f>ROUND(IF($B548="Annuity",SUMIFS('Annuity Prices'!BH:BH,'Annuity Prices'!$B:$B,$D548,'Annuity Prices'!$E:$E,$G548),IF($B548="RAB Short",SUMIFS('RAB Prices Short'!BH:BH,'RAB Prices Short'!$B:$B,'All Prices combined'!$D548,'RAB Prices Short'!$E:$E,'All Prices combined'!$G548),IF($B548="RAB Long",SUMIFS('RAB Prices Long'!BH:BH,'RAB Prices Long'!$B:$B,'All Prices combined'!$D548,'RAB Prices Long'!$E:$E,'All Prices combined'!$G548)))),2)</f>
        <v>113.78</v>
      </c>
      <c r="BF548" s="2">
        <f>ROUND(IF($B548="Annuity",SUMIFS('Annuity Prices'!BI:BI,'Annuity Prices'!$B:$B,$D548,'Annuity Prices'!$E:$E,$G548),IF($B548="RAB Short",SUMIFS('RAB Prices Short'!BI:BI,'RAB Prices Short'!$B:$B,'All Prices combined'!$D548,'RAB Prices Short'!$E:$E,'All Prices combined'!$G548),IF($B548="RAB Long",SUMIFS('RAB Prices Long'!BI:BI,'RAB Prices Long'!$B:$B,'All Prices combined'!$D548,'RAB Prices Long'!$E:$E,'All Prices combined'!$G548)))),2)</f>
        <v>118.36</v>
      </c>
      <c r="BG548" s="2">
        <f>ROUND(IF($B548="Annuity",SUMIFS('Annuity Prices'!BJ:BJ,'Annuity Prices'!$B:$B,$D548,'Annuity Prices'!$E:$E,$G548),IF($B548="RAB Short",SUMIFS('RAB Prices Short'!BJ:BJ,'RAB Prices Short'!$B:$B,'All Prices combined'!$D548,'RAB Prices Short'!$E:$E,'All Prices combined'!$G548),IF($B548="RAB Long",SUMIFS('RAB Prices Long'!BJ:BJ,'RAB Prices Long'!$B:$B,'All Prices combined'!$D548,'RAB Prices Long'!$E:$E,'All Prices combined'!$G548)))),2)</f>
        <v>121.32</v>
      </c>
      <c r="BH548" s="2">
        <f>ROUND(IF($B548="Annuity",SUMIFS('Annuity Prices'!BK:BK,'Annuity Prices'!$B:$B,$D548,'Annuity Prices'!$E:$E,$G548),IF($B548="RAB Short",SUMIFS('RAB Prices Short'!BK:BK,'RAB Prices Short'!$B:$B,'All Prices combined'!$D548,'RAB Prices Short'!$E:$E,'All Prices combined'!$G548),IF($B548="RAB Long",SUMIFS('RAB Prices Long'!BK:BK,'RAB Prices Long'!$B:$B,'All Prices combined'!$D548,'RAB Prices Long'!$E:$E,'All Prices combined'!$G548)))),2)</f>
        <v>124.34</v>
      </c>
      <c r="BI548" s="2">
        <f>ROUND(IF($B548="Annuity",SUMIFS('Annuity Prices'!BL:BL,'Annuity Prices'!$B:$B,$D548,'Annuity Prices'!$E:$E,$G548),IF($B548="RAB Short",SUMIFS('RAB Prices Short'!BL:BL,'RAB Prices Short'!$B:$B,'All Prices combined'!$D548,'RAB Prices Short'!$E:$E,'All Prices combined'!$G548),IF($B548="RAB Long",SUMIFS('RAB Prices Long'!BL:BL,'RAB Prices Long'!$B:$B,'All Prices combined'!$D548,'RAB Prices Long'!$E:$E,'All Prices combined'!$G548)))),2)</f>
        <v>127.46</v>
      </c>
      <c r="BJ548" s="2">
        <f>ROUND(IF($B548="Annuity",SUMIFS('Annuity Prices'!BM:BM,'Annuity Prices'!$B:$B,$D548,'Annuity Prices'!$E:$E,$G548),IF($B548="RAB Short",SUMIFS('RAB Prices Short'!BM:BM,'RAB Prices Short'!$B:$B,'All Prices combined'!$D548,'RAB Prices Short'!$E:$E,'All Prices combined'!$G548),IF($B548="RAB Long",SUMIFS('RAB Prices Long'!BM:BM,'RAB Prices Long'!$B:$B,'All Prices combined'!$D548,'RAB Prices Long'!$E:$E,'All Prices combined'!$G548)))),2)</f>
        <v>128.66</v>
      </c>
      <c r="BK548" s="2">
        <f>ROUND(IF($B548="Annuity",SUMIFS('Annuity Prices'!BN:BN,'Annuity Prices'!$B:$B,$D548,'Annuity Prices'!$E:$E,$G548),IF($B548="RAB Short",SUMIFS('RAB Prices Short'!BN:BN,'RAB Prices Short'!$B:$B,'All Prices combined'!$D548,'RAB Prices Short'!$E:$E,'All Prices combined'!$G548),IF($B548="RAB Long",SUMIFS('RAB Prices Long'!BN:BN,'RAB Prices Long'!$B:$B,'All Prices combined'!$D548,'RAB Prices Long'!$E:$E,'All Prices combined'!$G548)))),2)</f>
        <v>131.88999999999999</v>
      </c>
      <c r="BL548" s="2">
        <f>ROUND(IF($B548="Annuity",SUMIFS('Annuity Prices'!BO:BO,'Annuity Prices'!$B:$B,$D548,'Annuity Prices'!$E:$E,$G548),IF($B548="RAB Short",SUMIFS('RAB Prices Short'!BO:BO,'RAB Prices Short'!$B:$B,'All Prices combined'!$D548,'RAB Prices Short'!$E:$E,'All Prices combined'!$G548),IF($B548="RAB Long",SUMIFS('RAB Prices Long'!BO:BO,'RAB Prices Long'!$B:$B,'All Prices combined'!$D548,'RAB Prices Long'!$E:$E,'All Prices combined'!$G548)))),2)</f>
        <v>135.18</v>
      </c>
      <c r="BM548" s="2">
        <f>ROUND(IF($B548="Annuity",SUMIFS('Annuity Prices'!BP:BP,'Annuity Prices'!$B:$B,$D548,'Annuity Prices'!$E:$E,$G548),IF($B548="RAB Short",SUMIFS('RAB Prices Short'!BP:BP,'RAB Prices Short'!$B:$B,'All Prices combined'!$D548,'RAB Prices Short'!$E:$E,'All Prices combined'!$G548),IF($B548="RAB Long",SUMIFS('RAB Prices Long'!BP:BP,'RAB Prices Long'!$B:$B,'All Prices combined'!$D548,'RAB Prices Long'!$E:$E,'All Prices combined'!$G548)))),2)</f>
        <v>138.56</v>
      </c>
      <c r="BN548" s="2">
        <f>ROUND(IF($B548="Annuity",SUMIFS('Annuity Prices'!BQ:BQ,'Annuity Prices'!$B:$B,$D548,'Annuity Prices'!$E:$E,$G548),IF($B548="RAB Short",SUMIFS('RAB Prices Short'!BQ:BQ,'RAB Prices Short'!$B:$B,'All Prices combined'!$D548,'RAB Prices Short'!$E:$E,'All Prices combined'!$G548),IF($B548="RAB Long",SUMIFS('RAB Prices Long'!BQ:BQ,'RAB Prices Long'!$B:$B,'All Prices combined'!$D548,'RAB Prices Long'!$E:$E,'All Prices combined'!$G548)))),2)</f>
        <v>142.56</v>
      </c>
      <c r="BO548" s="2">
        <f>ROUND(IF($B548="Annuity",SUMIFS('Annuity Prices'!BR:BR,'Annuity Prices'!$B:$B,$D548,'Annuity Prices'!$E:$E,$G548),IF($B548="RAB Short",SUMIFS('RAB Prices Short'!BR:BR,'RAB Prices Short'!$B:$B,'All Prices combined'!$D548,'RAB Prices Short'!$E:$E,'All Prices combined'!$G548),IF($B548="RAB Long",SUMIFS('RAB Prices Long'!BR:BR,'RAB Prices Long'!$B:$B,'All Prices combined'!$D548,'RAB Prices Long'!$E:$E,'All Prices combined'!$G548)))),2)</f>
        <v>146.12</v>
      </c>
      <c r="BP548" s="2">
        <f>ROUND(IF($B548="Annuity",SUMIFS('Annuity Prices'!BS:BS,'Annuity Prices'!$B:$B,$D548,'Annuity Prices'!$E:$E,$G548),IF($B548="RAB Short",SUMIFS('RAB Prices Short'!BS:BS,'RAB Prices Short'!$B:$B,'All Prices combined'!$D548,'RAB Prices Short'!$E:$E,'All Prices combined'!$G548),IF($B548="RAB Long",SUMIFS('RAB Prices Long'!BS:BS,'RAB Prices Long'!$B:$B,'All Prices combined'!$D548,'RAB Prices Long'!$E:$E,'All Prices combined'!$G548)))),2)</f>
        <v>149.78</v>
      </c>
      <c r="BQ548" s="2">
        <f>ROUND(IF($B548="Annuity",SUMIFS('Annuity Prices'!BT:BT,'Annuity Prices'!$B:$B,$D548,'Annuity Prices'!$E:$E,$G548),IF($B548="RAB Short",SUMIFS('RAB Prices Short'!BT:BT,'RAB Prices Short'!$B:$B,'All Prices combined'!$D548,'RAB Prices Short'!$E:$E,'All Prices combined'!$G548),IF($B548="RAB Long",SUMIFS('RAB Prices Long'!BT:BT,'RAB Prices Long'!$B:$B,'All Prices combined'!$D548,'RAB Prices Long'!$E:$E,'All Prices combined'!$G548)))),2)</f>
        <v>153.53</v>
      </c>
      <c r="BR548" s="2">
        <f>ROUND(IF($B548="Annuity",SUMIFS('Annuity Prices'!BU:BU,'Annuity Prices'!$B:$B,$D548,'Annuity Prices'!$E:$E,$G548),IF($B548="RAB Short",SUMIFS('RAB Prices Short'!BU:BU,'RAB Prices Short'!$B:$B,'All Prices combined'!$D548,'RAB Prices Short'!$E:$E,'All Prices combined'!$G548),IF($B548="RAB Long",SUMIFS('RAB Prices Long'!BU:BU,'RAB Prices Long'!$B:$B,'All Prices combined'!$D548,'RAB Prices Long'!$E:$E,'All Prices combined'!$G548)))),2)</f>
        <v>156.53</v>
      </c>
      <c r="BS548" s="2">
        <f>ROUND(IF($B548="Annuity",SUMIFS('Annuity Prices'!BV:BV,'Annuity Prices'!$B:$B,$D548,'Annuity Prices'!$E:$E,$G548),IF($B548="RAB Short",SUMIFS('RAB Prices Short'!BV:BV,'RAB Prices Short'!$B:$B,'All Prices combined'!$D548,'RAB Prices Short'!$E:$E,'All Prices combined'!$G548),IF($B548="RAB Long",SUMIFS('RAB Prices Long'!BV:BV,'RAB Prices Long'!$B:$B,'All Prices combined'!$D548,'RAB Prices Long'!$E:$E,'All Prices combined'!$G548)))),2)</f>
        <v>160.44</v>
      </c>
      <c r="BT548" s="2">
        <f>ROUND(IF($B548="Annuity",SUMIFS('Annuity Prices'!BW:BW,'Annuity Prices'!$B:$B,$D548,'Annuity Prices'!$E:$E,$G548),IF($B548="RAB Short",SUMIFS('RAB Prices Short'!BW:BW,'RAB Prices Short'!$B:$B,'All Prices combined'!$D548,'RAB Prices Short'!$E:$E,'All Prices combined'!$G548),IF($B548="RAB Long",SUMIFS('RAB Prices Long'!BW:BW,'RAB Prices Long'!$B:$B,'All Prices combined'!$D548,'RAB Prices Long'!$E:$E,'All Prices combined'!$G548)))),2)</f>
        <v>164.45</v>
      </c>
      <c r="BU548" s="2">
        <f>ROUND(IF($B548="Annuity",SUMIFS('Annuity Prices'!BX:BX,'Annuity Prices'!$B:$B,$D548,'Annuity Prices'!$E:$E,$G548),IF($B548="RAB Short",SUMIFS('RAB Prices Short'!BX:BX,'RAB Prices Short'!$B:$B,'All Prices combined'!$D548,'RAB Prices Short'!$E:$E,'All Prices combined'!$G548),IF($B548="RAB Long",SUMIFS('RAB Prices Long'!BX:BX,'RAB Prices Long'!$B:$B,'All Prices combined'!$D548,'RAB Prices Long'!$E:$E,'All Prices combined'!$G548)))),2)</f>
        <v>168.55</v>
      </c>
    </row>
    <row r="549" spans="2:73" x14ac:dyDescent="0.25">
      <c r="B549" t="s">
        <v>45</v>
      </c>
      <c r="C549">
        <v>30</v>
      </c>
      <c r="D549" t="s">
        <v>211</v>
      </c>
      <c r="E549" t="s">
        <v>209</v>
      </c>
      <c r="F549" t="s">
        <v>210</v>
      </c>
      <c r="G549" t="s">
        <v>202</v>
      </c>
      <c r="I549" s="2">
        <f>ROUND(IF($B549="Annuity",SUMIFS('Annuity Prices'!L:L,'Annuity Prices'!$B:$B,$D549,'Annuity Prices'!$E:$E,$G549),IF($B549="RAB Short",SUMIFS('RAB Prices Short'!L:L,'RAB Prices Short'!$B:$B,'All Prices combined'!$D549,'RAB Prices Short'!$E:$E,'All Prices combined'!$G549),IF($B549="RAB Long",SUMIFS('RAB Prices Long'!L:L,'RAB Prices Long'!$B:$B,'All Prices combined'!$D549,'RAB Prices Long'!$E:$E,'All Prices combined'!$G549)))),2)</f>
        <v>0</v>
      </c>
      <c r="J549" s="2">
        <f>ROUND(IF($B549="Annuity",SUMIFS('Annuity Prices'!M:M,'Annuity Prices'!$B:$B,$D549,'Annuity Prices'!$E:$E,$G549),IF($B549="RAB Short",SUMIFS('RAB Prices Short'!M:M,'RAB Prices Short'!$B:$B,'All Prices combined'!$D549,'RAB Prices Short'!$E:$E,'All Prices combined'!$G549),IF($B549="RAB Long",SUMIFS('RAB Prices Long'!M:M,'RAB Prices Long'!$B:$B,'All Prices combined'!$D549,'RAB Prices Long'!$E:$E,'All Prices combined'!$G549)))),2)</f>
        <v>0</v>
      </c>
      <c r="K549" s="2">
        <f>ROUND(IF($B549="Annuity",SUMIFS('Annuity Prices'!N:N,'Annuity Prices'!$B:$B,$D549,'Annuity Prices'!$E:$E,$G549),IF($B549="RAB Short",SUMIFS('RAB Prices Short'!N:N,'RAB Prices Short'!$B:$B,'All Prices combined'!$D549,'RAB Prices Short'!$E:$E,'All Prices combined'!$G549),IF($B549="RAB Long",SUMIFS('RAB Prices Long'!N:N,'RAB Prices Long'!$B:$B,'All Prices combined'!$D549,'RAB Prices Long'!$E:$E,'All Prices combined'!$G549)))),2)</f>
        <v>9.06</v>
      </c>
      <c r="L549" s="2">
        <f>ROUND(IF($B549="Annuity",SUMIFS('Annuity Prices'!O:O,'Annuity Prices'!$B:$B,$D549,'Annuity Prices'!$E:$E,$G549),IF($B549="RAB Short",SUMIFS('RAB Prices Short'!O:O,'RAB Prices Short'!$B:$B,'All Prices combined'!$D549,'RAB Prices Short'!$E:$E,'All Prices combined'!$G549),IF($B549="RAB Long",SUMIFS('RAB Prices Long'!O:O,'RAB Prices Long'!$B:$B,'All Prices combined'!$D549,'RAB Prices Long'!$E:$E,'All Prices combined'!$G549)))),2)</f>
        <v>9.31</v>
      </c>
      <c r="M549" s="2">
        <f>ROUND(IF($B549="Annuity",SUMIFS('Annuity Prices'!P:P,'Annuity Prices'!$B:$B,$D549,'Annuity Prices'!$E:$E,$G549),IF($B549="RAB Short",SUMIFS('RAB Prices Short'!P:P,'RAB Prices Short'!$B:$B,'All Prices combined'!$D549,'RAB Prices Short'!$E:$E,'All Prices combined'!$G549),IF($B549="RAB Long",SUMIFS('RAB Prices Long'!P:P,'RAB Prices Long'!$B:$B,'All Prices combined'!$D549,'RAB Prices Long'!$E:$E,'All Prices combined'!$G549)))),2)</f>
        <v>9.5500000000000007</v>
      </c>
      <c r="N549" s="2">
        <f>ROUND(IF($B549="Annuity",SUMIFS('Annuity Prices'!Q:Q,'Annuity Prices'!$B:$B,$D549,'Annuity Prices'!$E:$E,$G549),IF($B549="RAB Short",SUMIFS('RAB Prices Short'!Q:Q,'RAB Prices Short'!$B:$B,'All Prices combined'!$D549,'RAB Prices Short'!$E:$E,'All Prices combined'!$G549),IF($B549="RAB Long",SUMIFS('RAB Prices Long'!Q:Q,'RAB Prices Long'!$B:$B,'All Prices combined'!$D549,'RAB Prices Long'!$E:$E,'All Prices combined'!$G549)))),2)</f>
        <v>9.7899999999999991</v>
      </c>
      <c r="O549" s="2">
        <f>ROUND(IF($B549="Annuity",SUMIFS('Annuity Prices'!R:R,'Annuity Prices'!$B:$B,$D549,'Annuity Prices'!$E:$E,$G549),IF($B549="RAB Short",SUMIFS('RAB Prices Short'!R:R,'RAB Prices Short'!$B:$B,'All Prices combined'!$D549,'RAB Prices Short'!$E:$E,'All Prices combined'!$G549),IF($B549="RAB Long",SUMIFS('RAB Prices Long'!R:R,'RAB Prices Long'!$B:$B,'All Prices combined'!$D549,'RAB Prices Long'!$E:$E,'All Prices combined'!$G549)))),2)</f>
        <v>10.029999999999999</v>
      </c>
      <c r="P549" s="2">
        <f>ROUND(IF($B549="Annuity",SUMIFS('Annuity Prices'!S:S,'Annuity Prices'!$B:$B,$D549,'Annuity Prices'!$E:$E,$G549),IF($B549="RAB Short",SUMIFS('RAB Prices Short'!S:S,'RAB Prices Short'!$B:$B,'All Prices combined'!$D549,'RAB Prices Short'!$E:$E,'All Prices combined'!$G549),IF($B549="RAB Long",SUMIFS('RAB Prices Long'!S:S,'RAB Prices Long'!$B:$B,'All Prices combined'!$D549,'RAB Prices Long'!$E:$E,'All Prices combined'!$G549)))),2)</f>
        <v>10.29</v>
      </c>
      <c r="Q549" s="2">
        <f>ROUND(IF($B549="Annuity",SUMIFS('Annuity Prices'!T:T,'Annuity Prices'!$B:$B,$D549,'Annuity Prices'!$E:$E,$G549),IF($B549="RAB Short",SUMIFS('RAB Prices Short'!T:T,'RAB Prices Short'!$B:$B,'All Prices combined'!$D549,'RAB Prices Short'!$E:$E,'All Prices combined'!$G549),IF($B549="RAB Long",SUMIFS('RAB Prices Long'!T:T,'RAB Prices Long'!$B:$B,'All Prices combined'!$D549,'RAB Prices Long'!$E:$E,'All Prices combined'!$G549)))),2)</f>
        <v>10.49</v>
      </c>
      <c r="R549" s="2">
        <f>ROUND(IF($B549="Annuity",SUMIFS('Annuity Prices'!U:U,'Annuity Prices'!$B:$B,$D549,'Annuity Prices'!$E:$E,$G549),IF($B549="RAB Short",SUMIFS('RAB Prices Short'!U:U,'RAB Prices Short'!$B:$B,'All Prices combined'!$D549,'RAB Prices Short'!$E:$E,'All Prices combined'!$G549),IF($B549="RAB Long",SUMIFS('RAB Prices Long'!U:U,'RAB Prices Long'!$B:$B,'All Prices combined'!$D549,'RAB Prices Long'!$E:$E,'All Prices combined'!$G549)))),2)</f>
        <v>10.76</v>
      </c>
      <c r="S549" s="2">
        <f>ROUND(IF($B549="Annuity",SUMIFS('Annuity Prices'!V:V,'Annuity Prices'!$B:$B,$D549,'Annuity Prices'!$E:$E,$G549),IF($B549="RAB Short",SUMIFS('RAB Prices Short'!V:V,'RAB Prices Short'!$B:$B,'All Prices combined'!$D549,'RAB Prices Short'!$E:$E,'All Prices combined'!$G549),IF($B549="RAB Long",SUMIFS('RAB Prices Long'!V:V,'RAB Prices Long'!$B:$B,'All Prices combined'!$D549,'RAB Prices Long'!$E:$E,'All Prices combined'!$G549)))),2)</f>
        <v>11.03</v>
      </c>
      <c r="T549" s="2">
        <f>ROUND(IF($B549="Annuity",SUMIFS('Annuity Prices'!W:W,'Annuity Prices'!$B:$B,$D549,'Annuity Prices'!$E:$E,$G549),IF($B549="RAB Short",SUMIFS('RAB Prices Short'!W:W,'RAB Prices Short'!$B:$B,'All Prices combined'!$D549,'RAB Prices Short'!$E:$E,'All Prices combined'!$G549),IF($B549="RAB Long",SUMIFS('RAB Prices Long'!W:W,'RAB Prices Long'!$B:$B,'All Prices combined'!$D549,'RAB Prices Long'!$E:$E,'All Prices combined'!$G549)))),2)</f>
        <v>11.3</v>
      </c>
      <c r="U549" s="2">
        <f>ROUND(IF($B549="Annuity",SUMIFS('Annuity Prices'!X:X,'Annuity Prices'!$B:$B,$D549,'Annuity Prices'!$E:$E,$G549),IF($B549="RAB Short",SUMIFS('RAB Prices Short'!X:X,'RAB Prices Short'!$B:$B,'All Prices combined'!$D549,'RAB Prices Short'!$E:$E,'All Prices combined'!$G549),IF($B549="RAB Long",SUMIFS('RAB Prices Long'!X:X,'RAB Prices Long'!$B:$B,'All Prices combined'!$D549,'RAB Prices Long'!$E:$E,'All Prices combined'!$G549)))),2)</f>
        <v>11.53</v>
      </c>
      <c r="V549" s="2">
        <f>ROUND(IF($B549="Annuity",SUMIFS('Annuity Prices'!Y:Y,'Annuity Prices'!$B:$B,$D549,'Annuity Prices'!$E:$E,$G549),IF($B549="RAB Short",SUMIFS('RAB Prices Short'!Y:Y,'RAB Prices Short'!$B:$B,'All Prices combined'!$D549,'RAB Prices Short'!$E:$E,'All Prices combined'!$G549),IF($B549="RAB Long",SUMIFS('RAB Prices Long'!Y:Y,'RAB Prices Long'!$B:$B,'All Prices combined'!$D549,'RAB Prices Long'!$E:$E,'All Prices combined'!$G549)))),2)</f>
        <v>11.81</v>
      </c>
      <c r="W549" s="2">
        <f>ROUND(IF($B549="Annuity",SUMIFS('Annuity Prices'!Z:Z,'Annuity Prices'!$B:$B,$D549,'Annuity Prices'!$E:$E,$G549),IF($B549="RAB Short",SUMIFS('RAB Prices Short'!Z:Z,'RAB Prices Short'!$B:$B,'All Prices combined'!$D549,'RAB Prices Short'!$E:$E,'All Prices combined'!$G549),IF($B549="RAB Long",SUMIFS('RAB Prices Long'!Z:Z,'RAB Prices Long'!$B:$B,'All Prices combined'!$D549,'RAB Prices Long'!$E:$E,'All Prices combined'!$G549)))),2)</f>
        <v>12.11</v>
      </c>
      <c r="X549" s="2">
        <f>ROUND(IF($B549="Annuity",SUMIFS('Annuity Prices'!AA:AA,'Annuity Prices'!$B:$B,$D549,'Annuity Prices'!$E:$E,$G549),IF($B549="RAB Short",SUMIFS('RAB Prices Short'!AA:AA,'RAB Prices Short'!$B:$B,'All Prices combined'!$D549,'RAB Prices Short'!$E:$E,'All Prices combined'!$G549),IF($B549="RAB Long",SUMIFS('RAB Prices Long'!AA:AA,'RAB Prices Long'!$B:$B,'All Prices combined'!$D549,'RAB Prices Long'!$E:$E,'All Prices combined'!$G549)))),2)</f>
        <v>12.42</v>
      </c>
      <c r="Y549" s="2">
        <f>ROUND(IF($B549="Annuity",SUMIFS('Annuity Prices'!AB:AB,'Annuity Prices'!$B:$B,$D549,'Annuity Prices'!$E:$E,$G549),IF($B549="RAB Short",SUMIFS('RAB Prices Short'!AB:AB,'RAB Prices Short'!$B:$B,'All Prices combined'!$D549,'RAB Prices Short'!$E:$E,'All Prices combined'!$G549),IF($B549="RAB Long",SUMIFS('RAB Prices Long'!AB:AB,'RAB Prices Long'!$B:$B,'All Prices combined'!$D549,'RAB Prices Long'!$E:$E,'All Prices combined'!$G549)))),2)</f>
        <v>12.67</v>
      </c>
      <c r="Z549" s="2">
        <f>ROUND(IF($B549="Annuity",SUMIFS('Annuity Prices'!AC:AC,'Annuity Prices'!$B:$B,$D549,'Annuity Prices'!$E:$E,$G549),IF($B549="RAB Short",SUMIFS('RAB Prices Short'!AC:AC,'RAB Prices Short'!$B:$B,'All Prices combined'!$D549,'RAB Prices Short'!$E:$E,'All Prices combined'!$G549),IF($B549="RAB Long",SUMIFS('RAB Prices Long'!AC:AC,'RAB Prices Long'!$B:$B,'All Prices combined'!$D549,'RAB Prices Long'!$E:$E,'All Prices combined'!$G549)))),2)</f>
        <v>12.98</v>
      </c>
      <c r="AA549" s="2">
        <f>ROUND(IF($B549="Annuity",SUMIFS('Annuity Prices'!AD:AD,'Annuity Prices'!$B:$B,$D549,'Annuity Prices'!$E:$E,$G549),IF($B549="RAB Short",SUMIFS('RAB Prices Short'!AD:AD,'RAB Prices Short'!$B:$B,'All Prices combined'!$D549,'RAB Prices Short'!$E:$E,'All Prices combined'!$G549),IF($B549="RAB Long",SUMIFS('RAB Prices Long'!AD:AD,'RAB Prices Long'!$B:$B,'All Prices combined'!$D549,'RAB Prices Long'!$E:$E,'All Prices combined'!$G549)))),2)</f>
        <v>13.31</v>
      </c>
      <c r="AB549" s="2">
        <f>ROUND(IF($B549="Annuity",SUMIFS('Annuity Prices'!AE:AE,'Annuity Prices'!$B:$B,$D549,'Annuity Prices'!$E:$E,$G549),IF($B549="RAB Short",SUMIFS('RAB Prices Short'!AE:AE,'RAB Prices Short'!$B:$B,'All Prices combined'!$D549,'RAB Prices Short'!$E:$E,'All Prices combined'!$G549),IF($B549="RAB Long",SUMIFS('RAB Prices Long'!AE:AE,'RAB Prices Long'!$B:$B,'All Prices combined'!$D549,'RAB Prices Long'!$E:$E,'All Prices combined'!$G549)))),2)</f>
        <v>13.64</v>
      </c>
      <c r="AC549" s="2">
        <f>ROUND(IF($B549="Annuity",SUMIFS('Annuity Prices'!AF:AF,'Annuity Prices'!$B:$B,$D549,'Annuity Prices'!$E:$E,$G549),IF($B549="RAB Short",SUMIFS('RAB Prices Short'!AF:AF,'RAB Prices Short'!$B:$B,'All Prices combined'!$D549,'RAB Prices Short'!$E:$E,'All Prices combined'!$G549),IF($B549="RAB Long",SUMIFS('RAB Prices Long'!AF:AF,'RAB Prices Long'!$B:$B,'All Prices combined'!$D549,'RAB Prices Long'!$E:$E,'All Prices combined'!$G549)))),2)</f>
        <v>13.92</v>
      </c>
      <c r="AD549" s="2">
        <f>ROUND(IF($B549="Annuity",SUMIFS('Annuity Prices'!AG:AG,'Annuity Prices'!$B:$B,$D549,'Annuity Prices'!$E:$E,$G549),IF($B549="RAB Short",SUMIFS('RAB Prices Short'!AG:AG,'RAB Prices Short'!$B:$B,'All Prices combined'!$D549,'RAB Prices Short'!$E:$E,'All Prices combined'!$G549),IF($B549="RAB Long",SUMIFS('RAB Prices Long'!AG:AG,'RAB Prices Long'!$B:$B,'All Prices combined'!$D549,'RAB Prices Long'!$E:$E,'All Prices combined'!$G549)))),2)</f>
        <v>14.27</v>
      </c>
      <c r="AE549" s="2">
        <f>ROUND(IF($B549="Annuity",SUMIFS('Annuity Prices'!AH:AH,'Annuity Prices'!$B:$B,$D549,'Annuity Prices'!$E:$E,$G549),IF($B549="RAB Short",SUMIFS('RAB Prices Short'!AH:AH,'RAB Prices Short'!$B:$B,'All Prices combined'!$D549,'RAB Prices Short'!$E:$E,'All Prices combined'!$G549),IF($B549="RAB Long",SUMIFS('RAB Prices Long'!AH:AH,'RAB Prices Long'!$B:$B,'All Prices combined'!$D549,'RAB Prices Long'!$E:$E,'All Prices combined'!$G549)))),2)</f>
        <v>14.63</v>
      </c>
      <c r="AF549" s="2">
        <f>ROUND(IF($B549="Annuity",SUMIFS('Annuity Prices'!AI:AI,'Annuity Prices'!$B:$B,$D549,'Annuity Prices'!$E:$E,$G549),IF($B549="RAB Short",SUMIFS('RAB Prices Short'!AI:AI,'RAB Prices Short'!$B:$B,'All Prices combined'!$D549,'RAB Prices Short'!$E:$E,'All Prices combined'!$G549),IF($B549="RAB Long",SUMIFS('RAB Prices Long'!AI:AI,'RAB Prices Long'!$B:$B,'All Prices combined'!$D549,'RAB Prices Long'!$E:$E,'All Prices combined'!$G549)))),2)</f>
        <v>14.99</v>
      </c>
      <c r="AG549" s="2">
        <f>ROUND(IF($B549="Annuity",SUMIFS('Annuity Prices'!AJ:AJ,'Annuity Prices'!$B:$B,$D549,'Annuity Prices'!$E:$E,$G549),IF($B549="RAB Short",SUMIFS('RAB Prices Short'!AJ:AJ,'RAB Prices Short'!$B:$B,'All Prices combined'!$D549,'RAB Prices Short'!$E:$E,'All Prices combined'!$G549),IF($B549="RAB Long",SUMIFS('RAB Prices Long'!AJ:AJ,'RAB Prices Long'!$B:$B,'All Prices combined'!$D549,'RAB Prices Long'!$E:$E,'All Prices combined'!$G549)))),2)</f>
        <v>15.29</v>
      </c>
      <c r="AH549" s="2">
        <f>ROUND(IF($B549="Annuity",SUMIFS('Annuity Prices'!AK:AK,'Annuity Prices'!$B:$B,$D549,'Annuity Prices'!$E:$E,$G549),IF($B549="RAB Short",SUMIFS('RAB Prices Short'!AK:AK,'RAB Prices Short'!$B:$B,'All Prices combined'!$D549,'RAB Prices Short'!$E:$E,'All Prices combined'!$G549),IF($B549="RAB Long",SUMIFS('RAB Prices Long'!AK:AK,'RAB Prices Long'!$B:$B,'All Prices combined'!$D549,'RAB Prices Long'!$E:$E,'All Prices combined'!$G549)))),2)</f>
        <v>15.68</v>
      </c>
      <c r="AI549" s="2">
        <f>ROUND(IF($B549="Annuity",SUMIFS('Annuity Prices'!AL:AL,'Annuity Prices'!$B:$B,$D549,'Annuity Prices'!$E:$E,$G549),IF($B549="RAB Short",SUMIFS('RAB Prices Short'!AL:AL,'RAB Prices Short'!$B:$B,'All Prices combined'!$D549,'RAB Prices Short'!$E:$E,'All Prices combined'!$G549),IF($B549="RAB Long",SUMIFS('RAB Prices Long'!AL:AL,'RAB Prices Long'!$B:$B,'All Prices combined'!$D549,'RAB Prices Long'!$E:$E,'All Prices combined'!$G549)))),2)</f>
        <v>16.07</v>
      </c>
      <c r="AJ549" s="2">
        <f>ROUND(IF($B549="Annuity",SUMIFS('Annuity Prices'!AM:AM,'Annuity Prices'!$B:$B,$D549,'Annuity Prices'!$E:$E,$G549),IF($B549="RAB Short",SUMIFS('RAB Prices Short'!AM:AM,'RAB Prices Short'!$B:$B,'All Prices combined'!$D549,'RAB Prices Short'!$E:$E,'All Prices combined'!$G549),IF($B549="RAB Long",SUMIFS('RAB Prices Long'!AM:AM,'RAB Prices Long'!$B:$B,'All Prices combined'!$D549,'RAB Prices Long'!$E:$E,'All Prices combined'!$G549)))),2)</f>
        <v>16.47</v>
      </c>
      <c r="AK549" s="2">
        <f>ROUND(IF($B549="Annuity",SUMIFS('Annuity Prices'!AN:AN,'Annuity Prices'!$B:$B,$D549,'Annuity Prices'!$E:$E,$G549),IF($B549="RAB Short",SUMIFS('RAB Prices Short'!AN:AN,'RAB Prices Short'!$B:$B,'All Prices combined'!$D549,'RAB Prices Short'!$E:$E,'All Prices combined'!$G549),IF($B549="RAB Long",SUMIFS('RAB Prices Long'!AN:AN,'RAB Prices Long'!$B:$B,'All Prices combined'!$D549,'RAB Prices Long'!$E:$E,'All Prices combined'!$G549)))),2)</f>
        <v>16.809999999999999</v>
      </c>
      <c r="AL549" s="2">
        <f>ROUND(IF($B549="Annuity",SUMIFS('Annuity Prices'!AO:AO,'Annuity Prices'!$B:$B,$D549,'Annuity Prices'!$E:$E,$G549),IF($B549="RAB Short",SUMIFS('RAB Prices Short'!AO:AO,'RAB Prices Short'!$B:$B,'All Prices combined'!$D549,'RAB Prices Short'!$E:$E,'All Prices combined'!$G549),IF($B549="RAB Long",SUMIFS('RAB Prices Long'!AO:AO,'RAB Prices Long'!$B:$B,'All Prices combined'!$D549,'RAB Prices Long'!$E:$E,'All Prices combined'!$G549)))),2)</f>
        <v>17.22</v>
      </c>
      <c r="AM549" s="2">
        <f>ROUND(IF($B549="Annuity",SUMIFS('Annuity Prices'!AP:AP,'Annuity Prices'!$B:$B,$D549,'Annuity Prices'!$E:$E,$G549),IF($B549="RAB Short",SUMIFS('RAB Prices Short'!AP:AP,'RAB Prices Short'!$B:$B,'All Prices combined'!$D549,'RAB Prices Short'!$E:$E,'All Prices combined'!$G549),IF($B549="RAB Long",SUMIFS('RAB Prices Long'!AP:AP,'RAB Prices Long'!$B:$B,'All Prices combined'!$D549,'RAB Prices Long'!$E:$E,'All Prices combined'!$G549)))),2)</f>
        <v>17.649999999999999</v>
      </c>
      <c r="AN549" s="2">
        <f>ROUND(IF($B549="Annuity",SUMIFS('Annuity Prices'!AQ:AQ,'Annuity Prices'!$B:$B,$D549,'Annuity Prices'!$E:$E,$G549),IF($B549="RAB Short",SUMIFS('RAB Prices Short'!AQ:AQ,'RAB Prices Short'!$B:$B,'All Prices combined'!$D549,'RAB Prices Short'!$E:$E,'All Prices combined'!$G549),IF($B549="RAB Long",SUMIFS('RAB Prices Long'!AQ:AQ,'RAB Prices Long'!$B:$B,'All Prices combined'!$D549,'RAB Prices Long'!$E:$E,'All Prices combined'!$G549)))),2)</f>
        <v>18.09</v>
      </c>
      <c r="AO549" s="2">
        <f>ROUND(IF($B549="Annuity",SUMIFS('Annuity Prices'!AR:AR,'Annuity Prices'!$B:$B,$D549,'Annuity Prices'!$E:$E,$G549),IF($B549="RAB Short",SUMIFS('RAB Prices Short'!AR:AR,'RAB Prices Short'!$B:$B,'All Prices combined'!$D549,'RAB Prices Short'!$E:$E,'All Prices combined'!$G549),IF($B549="RAB Long",SUMIFS('RAB Prices Long'!AR:AR,'RAB Prices Long'!$B:$B,'All Prices combined'!$D549,'RAB Prices Long'!$E:$E,'All Prices combined'!$G549)))),2)</f>
        <v>0</v>
      </c>
      <c r="AP549" s="2">
        <f>ROUND(IF($B549="Annuity",SUMIFS('Annuity Prices'!AS:AS,'Annuity Prices'!$B:$B,$D549,'Annuity Prices'!$E:$E,$G549),IF($B549="RAB Short",SUMIFS('RAB Prices Short'!AS:AS,'RAB Prices Short'!$B:$B,'All Prices combined'!$D549,'RAB Prices Short'!$E:$E,'All Prices combined'!$G549),IF($B549="RAB Long",SUMIFS('RAB Prices Long'!AS:AS,'RAB Prices Long'!$B:$B,'All Prices combined'!$D549,'RAB Prices Long'!$E:$E,'All Prices combined'!$G549)))),2)</f>
        <v>0</v>
      </c>
      <c r="AQ549" s="2">
        <f>ROUND(IF($B549="Annuity",SUMIFS('Annuity Prices'!AT:AT,'Annuity Prices'!$B:$B,$D549,'Annuity Prices'!$E:$E,$G549),IF($B549="RAB Short",SUMIFS('RAB Prices Short'!AT:AT,'RAB Prices Short'!$B:$B,'All Prices combined'!$D549,'RAB Prices Short'!$E:$E,'All Prices combined'!$G549),IF($B549="RAB Long",SUMIFS('RAB Prices Long'!AT:AT,'RAB Prices Long'!$B:$B,'All Prices combined'!$D549,'RAB Prices Long'!$E:$E,'All Prices combined'!$G549)))),2)</f>
        <v>7.4</v>
      </c>
      <c r="AR549" s="2">
        <f>ROUND(IF($B549="Annuity",SUMIFS('Annuity Prices'!AU:AU,'Annuity Prices'!$B:$B,$D549,'Annuity Prices'!$E:$E,$G549),IF($B549="RAB Short",SUMIFS('RAB Prices Short'!AU:AU,'RAB Prices Short'!$B:$B,'All Prices combined'!$D549,'RAB Prices Short'!$E:$E,'All Prices combined'!$G549),IF($B549="RAB Long",SUMIFS('RAB Prices Long'!AU:AU,'RAB Prices Long'!$B:$B,'All Prices combined'!$D549,'RAB Prices Long'!$E:$E,'All Prices combined'!$G549)))),2)</f>
        <v>9.06</v>
      </c>
      <c r="AS549" s="2">
        <f>ROUND(IF($B549="Annuity",SUMIFS('Annuity Prices'!AV:AV,'Annuity Prices'!$B:$B,$D549,'Annuity Prices'!$E:$E,$G549),IF($B549="RAB Short",SUMIFS('RAB Prices Short'!AV:AV,'RAB Prices Short'!$B:$B,'All Prices combined'!$D549,'RAB Prices Short'!$E:$E,'All Prices combined'!$G549),IF($B549="RAB Long",SUMIFS('RAB Prices Long'!AV:AV,'RAB Prices Long'!$B:$B,'All Prices combined'!$D549,'RAB Prices Long'!$E:$E,'All Prices combined'!$G549)))),2)</f>
        <v>9.31</v>
      </c>
      <c r="AT549" s="2">
        <f>ROUND(IF($B549="Annuity",SUMIFS('Annuity Prices'!AW:AW,'Annuity Prices'!$B:$B,$D549,'Annuity Prices'!$E:$E,$G549),IF($B549="RAB Short",SUMIFS('RAB Prices Short'!AW:AW,'RAB Prices Short'!$B:$B,'All Prices combined'!$D549,'RAB Prices Short'!$E:$E,'All Prices combined'!$G549),IF($B549="RAB Long",SUMIFS('RAB Prices Long'!AW:AW,'RAB Prices Long'!$B:$B,'All Prices combined'!$D549,'RAB Prices Long'!$E:$E,'All Prices combined'!$G549)))),2)</f>
        <v>9.5500000000000007</v>
      </c>
      <c r="AU549" s="2">
        <f>ROUND(IF($B549="Annuity",SUMIFS('Annuity Prices'!AX:AX,'Annuity Prices'!$B:$B,$D549,'Annuity Prices'!$E:$E,$G549),IF($B549="RAB Short",SUMIFS('RAB Prices Short'!AX:AX,'RAB Prices Short'!$B:$B,'All Prices combined'!$D549,'RAB Prices Short'!$E:$E,'All Prices combined'!$G549),IF($B549="RAB Long",SUMIFS('RAB Prices Long'!AX:AX,'RAB Prices Long'!$B:$B,'All Prices combined'!$D549,'RAB Prices Long'!$E:$E,'All Prices combined'!$G549)))),2)</f>
        <v>9.7899999999999991</v>
      </c>
      <c r="AV549" s="2">
        <f>ROUND(IF($B549="Annuity",SUMIFS('Annuity Prices'!AY:AY,'Annuity Prices'!$B:$B,$D549,'Annuity Prices'!$E:$E,$G549),IF($B549="RAB Short",SUMIFS('RAB Prices Short'!AY:AY,'RAB Prices Short'!$B:$B,'All Prices combined'!$D549,'RAB Prices Short'!$E:$E,'All Prices combined'!$G549),IF($B549="RAB Long",SUMIFS('RAB Prices Long'!AY:AY,'RAB Prices Long'!$B:$B,'All Prices combined'!$D549,'RAB Prices Long'!$E:$E,'All Prices combined'!$G549)))),2)</f>
        <v>10.029999999999999</v>
      </c>
      <c r="AW549" s="2">
        <f>ROUND(IF($B549="Annuity",SUMIFS('Annuity Prices'!AZ:AZ,'Annuity Prices'!$B:$B,$D549,'Annuity Prices'!$E:$E,$G549),IF($B549="RAB Short",SUMIFS('RAB Prices Short'!AZ:AZ,'RAB Prices Short'!$B:$B,'All Prices combined'!$D549,'RAB Prices Short'!$E:$E,'All Prices combined'!$G549),IF($B549="RAB Long",SUMIFS('RAB Prices Long'!AZ:AZ,'RAB Prices Long'!$B:$B,'All Prices combined'!$D549,'RAB Prices Long'!$E:$E,'All Prices combined'!$G549)))),2)</f>
        <v>10.29</v>
      </c>
      <c r="AX549" s="2">
        <f>ROUND(IF($B549="Annuity",SUMIFS('Annuity Prices'!BA:BA,'Annuity Prices'!$B:$B,$D549,'Annuity Prices'!$E:$E,$G549),IF($B549="RAB Short",SUMIFS('RAB Prices Short'!BA:BA,'RAB Prices Short'!$B:$B,'All Prices combined'!$D549,'RAB Prices Short'!$E:$E,'All Prices combined'!$G549),IF($B549="RAB Long",SUMIFS('RAB Prices Long'!BA:BA,'RAB Prices Long'!$B:$B,'All Prices combined'!$D549,'RAB Prices Long'!$E:$E,'All Prices combined'!$G549)))),2)</f>
        <v>10.49</v>
      </c>
      <c r="AY549" s="2">
        <f>ROUND(IF($B549="Annuity",SUMIFS('Annuity Prices'!BB:BB,'Annuity Prices'!$B:$B,$D549,'Annuity Prices'!$E:$E,$G549),IF($B549="RAB Short",SUMIFS('RAB Prices Short'!BB:BB,'RAB Prices Short'!$B:$B,'All Prices combined'!$D549,'RAB Prices Short'!$E:$E,'All Prices combined'!$G549),IF($B549="RAB Long",SUMIFS('RAB Prices Long'!BB:BB,'RAB Prices Long'!$B:$B,'All Prices combined'!$D549,'RAB Prices Long'!$E:$E,'All Prices combined'!$G549)))),2)</f>
        <v>10.76</v>
      </c>
      <c r="AZ549" s="2">
        <f>ROUND(IF($B549="Annuity",SUMIFS('Annuity Prices'!BC:BC,'Annuity Prices'!$B:$B,$D549,'Annuity Prices'!$E:$E,$G549),IF($B549="RAB Short",SUMIFS('RAB Prices Short'!BC:BC,'RAB Prices Short'!$B:$B,'All Prices combined'!$D549,'RAB Prices Short'!$E:$E,'All Prices combined'!$G549),IF($B549="RAB Long",SUMIFS('RAB Prices Long'!BC:BC,'RAB Prices Long'!$B:$B,'All Prices combined'!$D549,'RAB Prices Long'!$E:$E,'All Prices combined'!$G549)))),2)</f>
        <v>11.03</v>
      </c>
      <c r="BA549" s="2">
        <f>ROUND(IF($B549="Annuity",SUMIFS('Annuity Prices'!BD:BD,'Annuity Prices'!$B:$B,$D549,'Annuity Prices'!$E:$E,$G549),IF($B549="RAB Short",SUMIFS('RAB Prices Short'!BD:BD,'RAB Prices Short'!$B:$B,'All Prices combined'!$D549,'RAB Prices Short'!$E:$E,'All Prices combined'!$G549),IF($B549="RAB Long",SUMIFS('RAB Prices Long'!BD:BD,'RAB Prices Long'!$B:$B,'All Prices combined'!$D549,'RAB Prices Long'!$E:$E,'All Prices combined'!$G549)))),2)</f>
        <v>11.3</v>
      </c>
      <c r="BB549" s="2">
        <f>ROUND(IF($B549="Annuity",SUMIFS('Annuity Prices'!BE:BE,'Annuity Prices'!$B:$B,$D549,'Annuity Prices'!$E:$E,$G549),IF($B549="RAB Short",SUMIFS('RAB Prices Short'!BE:BE,'RAB Prices Short'!$B:$B,'All Prices combined'!$D549,'RAB Prices Short'!$E:$E,'All Prices combined'!$G549),IF($B549="RAB Long",SUMIFS('RAB Prices Long'!BE:BE,'RAB Prices Long'!$B:$B,'All Prices combined'!$D549,'RAB Prices Long'!$E:$E,'All Prices combined'!$G549)))),2)</f>
        <v>11.53</v>
      </c>
      <c r="BC549" s="2">
        <f>ROUND(IF($B549="Annuity",SUMIFS('Annuity Prices'!BF:BF,'Annuity Prices'!$B:$B,$D549,'Annuity Prices'!$E:$E,$G549),IF($B549="RAB Short",SUMIFS('RAB Prices Short'!BF:BF,'RAB Prices Short'!$B:$B,'All Prices combined'!$D549,'RAB Prices Short'!$E:$E,'All Prices combined'!$G549),IF($B549="RAB Long",SUMIFS('RAB Prices Long'!BF:BF,'RAB Prices Long'!$B:$B,'All Prices combined'!$D549,'RAB Prices Long'!$E:$E,'All Prices combined'!$G549)))),2)</f>
        <v>11.81</v>
      </c>
      <c r="BD549" s="2">
        <f>ROUND(IF($B549="Annuity",SUMIFS('Annuity Prices'!BG:BG,'Annuity Prices'!$B:$B,$D549,'Annuity Prices'!$E:$E,$G549),IF($B549="RAB Short",SUMIFS('RAB Prices Short'!BG:BG,'RAB Prices Short'!$B:$B,'All Prices combined'!$D549,'RAB Prices Short'!$E:$E,'All Prices combined'!$G549),IF($B549="RAB Long",SUMIFS('RAB Prices Long'!BG:BG,'RAB Prices Long'!$B:$B,'All Prices combined'!$D549,'RAB Prices Long'!$E:$E,'All Prices combined'!$G549)))),2)</f>
        <v>12.11</v>
      </c>
      <c r="BE549" s="2">
        <f>ROUND(IF($B549="Annuity",SUMIFS('Annuity Prices'!BH:BH,'Annuity Prices'!$B:$B,$D549,'Annuity Prices'!$E:$E,$G549),IF($B549="RAB Short",SUMIFS('RAB Prices Short'!BH:BH,'RAB Prices Short'!$B:$B,'All Prices combined'!$D549,'RAB Prices Short'!$E:$E,'All Prices combined'!$G549),IF($B549="RAB Long",SUMIFS('RAB Prices Long'!BH:BH,'RAB Prices Long'!$B:$B,'All Prices combined'!$D549,'RAB Prices Long'!$E:$E,'All Prices combined'!$G549)))),2)</f>
        <v>12.42</v>
      </c>
      <c r="BF549" s="2">
        <f>ROUND(IF($B549="Annuity",SUMIFS('Annuity Prices'!BI:BI,'Annuity Prices'!$B:$B,$D549,'Annuity Prices'!$E:$E,$G549),IF($B549="RAB Short",SUMIFS('RAB Prices Short'!BI:BI,'RAB Prices Short'!$B:$B,'All Prices combined'!$D549,'RAB Prices Short'!$E:$E,'All Prices combined'!$G549),IF($B549="RAB Long",SUMIFS('RAB Prices Long'!BI:BI,'RAB Prices Long'!$B:$B,'All Prices combined'!$D549,'RAB Prices Long'!$E:$E,'All Prices combined'!$G549)))),2)</f>
        <v>12.67</v>
      </c>
      <c r="BG549" s="2">
        <f>ROUND(IF($B549="Annuity",SUMIFS('Annuity Prices'!BJ:BJ,'Annuity Prices'!$B:$B,$D549,'Annuity Prices'!$E:$E,$G549),IF($B549="RAB Short",SUMIFS('RAB Prices Short'!BJ:BJ,'RAB Prices Short'!$B:$B,'All Prices combined'!$D549,'RAB Prices Short'!$E:$E,'All Prices combined'!$G549),IF($B549="RAB Long",SUMIFS('RAB Prices Long'!BJ:BJ,'RAB Prices Long'!$B:$B,'All Prices combined'!$D549,'RAB Prices Long'!$E:$E,'All Prices combined'!$G549)))),2)</f>
        <v>12.98</v>
      </c>
      <c r="BH549" s="2">
        <f>ROUND(IF($B549="Annuity",SUMIFS('Annuity Prices'!BK:BK,'Annuity Prices'!$B:$B,$D549,'Annuity Prices'!$E:$E,$G549),IF($B549="RAB Short",SUMIFS('RAB Prices Short'!BK:BK,'RAB Prices Short'!$B:$B,'All Prices combined'!$D549,'RAB Prices Short'!$E:$E,'All Prices combined'!$G549),IF($B549="RAB Long",SUMIFS('RAB Prices Long'!BK:BK,'RAB Prices Long'!$B:$B,'All Prices combined'!$D549,'RAB Prices Long'!$E:$E,'All Prices combined'!$G549)))),2)</f>
        <v>13.31</v>
      </c>
      <c r="BI549" s="2">
        <f>ROUND(IF($B549="Annuity",SUMIFS('Annuity Prices'!BL:BL,'Annuity Prices'!$B:$B,$D549,'Annuity Prices'!$E:$E,$G549),IF($B549="RAB Short",SUMIFS('RAB Prices Short'!BL:BL,'RAB Prices Short'!$B:$B,'All Prices combined'!$D549,'RAB Prices Short'!$E:$E,'All Prices combined'!$G549),IF($B549="RAB Long",SUMIFS('RAB Prices Long'!BL:BL,'RAB Prices Long'!$B:$B,'All Prices combined'!$D549,'RAB Prices Long'!$E:$E,'All Prices combined'!$G549)))),2)</f>
        <v>13.64</v>
      </c>
      <c r="BJ549" s="2">
        <f>ROUND(IF($B549="Annuity",SUMIFS('Annuity Prices'!BM:BM,'Annuity Prices'!$B:$B,$D549,'Annuity Prices'!$E:$E,$G549),IF($B549="RAB Short",SUMIFS('RAB Prices Short'!BM:BM,'RAB Prices Short'!$B:$B,'All Prices combined'!$D549,'RAB Prices Short'!$E:$E,'All Prices combined'!$G549),IF($B549="RAB Long",SUMIFS('RAB Prices Long'!BM:BM,'RAB Prices Long'!$B:$B,'All Prices combined'!$D549,'RAB Prices Long'!$E:$E,'All Prices combined'!$G549)))),2)</f>
        <v>13.92</v>
      </c>
      <c r="BK549" s="2">
        <f>ROUND(IF($B549="Annuity",SUMIFS('Annuity Prices'!BN:BN,'Annuity Prices'!$B:$B,$D549,'Annuity Prices'!$E:$E,$G549),IF($B549="RAB Short",SUMIFS('RAB Prices Short'!BN:BN,'RAB Prices Short'!$B:$B,'All Prices combined'!$D549,'RAB Prices Short'!$E:$E,'All Prices combined'!$G549),IF($B549="RAB Long",SUMIFS('RAB Prices Long'!BN:BN,'RAB Prices Long'!$B:$B,'All Prices combined'!$D549,'RAB Prices Long'!$E:$E,'All Prices combined'!$G549)))),2)</f>
        <v>14.27</v>
      </c>
      <c r="BL549" s="2">
        <f>ROUND(IF($B549="Annuity",SUMIFS('Annuity Prices'!BO:BO,'Annuity Prices'!$B:$B,$D549,'Annuity Prices'!$E:$E,$G549),IF($B549="RAB Short",SUMIFS('RAB Prices Short'!BO:BO,'RAB Prices Short'!$B:$B,'All Prices combined'!$D549,'RAB Prices Short'!$E:$E,'All Prices combined'!$G549),IF($B549="RAB Long",SUMIFS('RAB Prices Long'!BO:BO,'RAB Prices Long'!$B:$B,'All Prices combined'!$D549,'RAB Prices Long'!$E:$E,'All Prices combined'!$G549)))),2)</f>
        <v>14.63</v>
      </c>
      <c r="BM549" s="2">
        <f>ROUND(IF($B549="Annuity",SUMIFS('Annuity Prices'!BP:BP,'Annuity Prices'!$B:$B,$D549,'Annuity Prices'!$E:$E,$G549),IF($B549="RAB Short",SUMIFS('RAB Prices Short'!BP:BP,'RAB Prices Short'!$B:$B,'All Prices combined'!$D549,'RAB Prices Short'!$E:$E,'All Prices combined'!$G549),IF($B549="RAB Long",SUMIFS('RAB Prices Long'!BP:BP,'RAB Prices Long'!$B:$B,'All Prices combined'!$D549,'RAB Prices Long'!$E:$E,'All Prices combined'!$G549)))),2)</f>
        <v>14.99</v>
      </c>
      <c r="BN549" s="2">
        <f>ROUND(IF($B549="Annuity",SUMIFS('Annuity Prices'!BQ:BQ,'Annuity Prices'!$B:$B,$D549,'Annuity Prices'!$E:$E,$G549),IF($B549="RAB Short",SUMIFS('RAB Prices Short'!BQ:BQ,'RAB Prices Short'!$B:$B,'All Prices combined'!$D549,'RAB Prices Short'!$E:$E,'All Prices combined'!$G549),IF($B549="RAB Long",SUMIFS('RAB Prices Long'!BQ:BQ,'RAB Prices Long'!$B:$B,'All Prices combined'!$D549,'RAB Prices Long'!$E:$E,'All Prices combined'!$G549)))),2)</f>
        <v>15.29</v>
      </c>
      <c r="BO549" s="2">
        <f>ROUND(IF($B549="Annuity",SUMIFS('Annuity Prices'!BR:BR,'Annuity Prices'!$B:$B,$D549,'Annuity Prices'!$E:$E,$G549),IF($B549="RAB Short",SUMIFS('RAB Prices Short'!BR:BR,'RAB Prices Short'!$B:$B,'All Prices combined'!$D549,'RAB Prices Short'!$E:$E,'All Prices combined'!$G549),IF($B549="RAB Long",SUMIFS('RAB Prices Long'!BR:BR,'RAB Prices Long'!$B:$B,'All Prices combined'!$D549,'RAB Prices Long'!$E:$E,'All Prices combined'!$G549)))),2)</f>
        <v>15.68</v>
      </c>
      <c r="BP549" s="2">
        <f>ROUND(IF($B549="Annuity",SUMIFS('Annuity Prices'!BS:BS,'Annuity Prices'!$B:$B,$D549,'Annuity Prices'!$E:$E,$G549),IF($B549="RAB Short",SUMIFS('RAB Prices Short'!BS:BS,'RAB Prices Short'!$B:$B,'All Prices combined'!$D549,'RAB Prices Short'!$E:$E,'All Prices combined'!$G549),IF($B549="RAB Long",SUMIFS('RAB Prices Long'!BS:BS,'RAB Prices Long'!$B:$B,'All Prices combined'!$D549,'RAB Prices Long'!$E:$E,'All Prices combined'!$G549)))),2)</f>
        <v>16.07</v>
      </c>
      <c r="BQ549" s="2">
        <f>ROUND(IF($B549="Annuity",SUMIFS('Annuity Prices'!BT:BT,'Annuity Prices'!$B:$B,$D549,'Annuity Prices'!$E:$E,$G549),IF($B549="RAB Short",SUMIFS('RAB Prices Short'!BT:BT,'RAB Prices Short'!$B:$B,'All Prices combined'!$D549,'RAB Prices Short'!$E:$E,'All Prices combined'!$G549),IF($B549="RAB Long",SUMIFS('RAB Prices Long'!BT:BT,'RAB Prices Long'!$B:$B,'All Prices combined'!$D549,'RAB Prices Long'!$E:$E,'All Prices combined'!$G549)))),2)</f>
        <v>16.47</v>
      </c>
      <c r="BR549" s="2">
        <f>ROUND(IF($B549="Annuity",SUMIFS('Annuity Prices'!BU:BU,'Annuity Prices'!$B:$B,$D549,'Annuity Prices'!$E:$E,$G549),IF($B549="RAB Short",SUMIFS('RAB Prices Short'!BU:BU,'RAB Prices Short'!$B:$B,'All Prices combined'!$D549,'RAB Prices Short'!$E:$E,'All Prices combined'!$G549),IF($B549="RAB Long",SUMIFS('RAB Prices Long'!BU:BU,'RAB Prices Long'!$B:$B,'All Prices combined'!$D549,'RAB Prices Long'!$E:$E,'All Prices combined'!$G549)))),2)</f>
        <v>16.809999999999999</v>
      </c>
      <c r="BS549" s="2">
        <f>ROUND(IF($B549="Annuity",SUMIFS('Annuity Prices'!BV:BV,'Annuity Prices'!$B:$B,$D549,'Annuity Prices'!$E:$E,$G549),IF($B549="RAB Short",SUMIFS('RAB Prices Short'!BV:BV,'RAB Prices Short'!$B:$B,'All Prices combined'!$D549,'RAB Prices Short'!$E:$E,'All Prices combined'!$G549),IF($B549="RAB Long",SUMIFS('RAB Prices Long'!BV:BV,'RAB Prices Long'!$B:$B,'All Prices combined'!$D549,'RAB Prices Long'!$E:$E,'All Prices combined'!$G549)))),2)</f>
        <v>17.22</v>
      </c>
      <c r="BT549" s="2">
        <f>ROUND(IF($B549="Annuity",SUMIFS('Annuity Prices'!BW:BW,'Annuity Prices'!$B:$B,$D549,'Annuity Prices'!$E:$E,$G549),IF($B549="RAB Short",SUMIFS('RAB Prices Short'!BW:BW,'RAB Prices Short'!$B:$B,'All Prices combined'!$D549,'RAB Prices Short'!$E:$E,'All Prices combined'!$G549),IF($B549="RAB Long",SUMIFS('RAB Prices Long'!BW:BW,'RAB Prices Long'!$B:$B,'All Prices combined'!$D549,'RAB Prices Long'!$E:$E,'All Prices combined'!$G549)))),2)</f>
        <v>17.649999999999999</v>
      </c>
      <c r="BU549" s="2">
        <f>ROUND(IF($B549="Annuity",SUMIFS('Annuity Prices'!BX:BX,'Annuity Prices'!$B:$B,$D549,'Annuity Prices'!$E:$E,$G549),IF($B549="RAB Short",SUMIFS('RAB Prices Short'!BX:BX,'RAB Prices Short'!$B:$B,'All Prices combined'!$D549,'RAB Prices Short'!$E:$E,'All Prices combined'!$G549),IF($B549="RAB Long",SUMIFS('RAB Prices Long'!BX:BX,'RAB Prices Long'!$B:$B,'All Prices combined'!$D549,'RAB Prices Long'!$E:$E,'All Prices combined'!$G549)))),2)</f>
        <v>18.09</v>
      </c>
    </row>
    <row r="550" spans="2:73" x14ac:dyDescent="0.25">
      <c r="B550" t="s">
        <v>45</v>
      </c>
      <c r="C550" t="s">
        <v>212</v>
      </c>
      <c r="F550" t="s">
        <v>212</v>
      </c>
      <c r="G550" t="s">
        <v>213</v>
      </c>
      <c r="I550" s="2">
        <f>ROUND(IF($B550="Annuity",SUMIFS('Annuity Prices'!L:L,'Annuity Prices'!$B:$B,$D550,'Annuity Prices'!$E:$E,$G550),IF($B550="RAB Short",SUMIFS('RAB Prices Short'!L:L,'RAB Prices Short'!$B:$B,'All Prices combined'!$D550,'RAB Prices Short'!$E:$E,'All Prices combined'!$G550),IF($B550="RAB Long",SUMIFS('RAB Prices Long'!L:L,'RAB Prices Long'!$B:$B,'All Prices combined'!$D550,'RAB Prices Long'!$E:$E,'All Prices combined'!$G550)))),2)</f>
        <v>0</v>
      </c>
      <c r="J550" s="2">
        <f>ROUND(IF($B550="Annuity",SUMIFS('Annuity Prices'!M:M,'Annuity Prices'!$B:$B,$D550,'Annuity Prices'!$E:$E,$G550),IF($B550="RAB Short",SUMIFS('RAB Prices Short'!M:M,'RAB Prices Short'!$B:$B,'All Prices combined'!$D550,'RAB Prices Short'!$E:$E,'All Prices combined'!$G550),IF($B550="RAB Long",SUMIFS('RAB Prices Long'!M:M,'RAB Prices Long'!$B:$B,'All Prices combined'!$D550,'RAB Prices Long'!$E:$E,'All Prices combined'!$G550)))),2)</f>
        <v>0</v>
      </c>
      <c r="K550" s="2">
        <f>ROUND(IF($B550="Annuity",SUMIFS('Annuity Prices'!N:N,'Annuity Prices'!$B:$B,$D550,'Annuity Prices'!$E:$E,$G550),IF($B550="RAB Short",SUMIFS('RAB Prices Short'!N:N,'RAB Prices Short'!$B:$B,'All Prices combined'!$D550,'RAB Prices Short'!$E:$E,'All Prices combined'!$G550),IF($B550="RAB Long",SUMIFS('RAB Prices Long'!N:N,'RAB Prices Long'!$B:$B,'All Prices combined'!$D550,'RAB Prices Long'!$E:$E,'All Prices combined'!$G550)))),2)</f>
        <v>0</v>
      </c>
      <c r="L550" s="2">
        <f>ROUND(IF($B550="Annuity",SUMIFS('Annuity Prices'!O:O,'Annuity Prices'!$B:$B,$D550,'Annuity Prices'!$E:$E,$G550),IF($B550="RAB Short",SUMIFS('RAB Prices Short'!O:O,'RAB Prices Short'!$B:$B,'All Prices combined'!$D550,'RAB Prices Short'!$E:$E,'All Prices combined'!$G550),IF($B550="RAB Long",SUMIFS('RAB Prices Long'!O:O,'RAB Prices Long'!$B:$B,'All Prices combined'!$D550,'RAB Prices Long'!$E:$E,'All Prices combined'!$G550)))),2)</f>
        <v>0</v>
      </c>
      <c r="M550" s="2">
        <f>ROUND(IF($B550="Annuity",SUMIFS('Annuity Prices'!P:P,'Annuity Prices'!$B:$B,$D550,'Annuity Prices'!$E:$E,$G550),IF($B550="RAB Short",SUMIFS('RAB Prices Short'!P:P,'RAB Prices Short'!$B:$B,'All Prices combined'!$D550,'RAB Prices Short'!$E:$E,'All Prices combined'!$G550),IF($B550="RAB Long",SUMIFS('RAB Prices Long'!P:P,'RAB Prices Long'!$B:$B,'All Prices combined'!$D550,'RAB Prices Long'!$E:$E,'All Prices combined'!$G550)))),2)</f>
        <v>0</v>
      </c>
      <c r="N550" s="2">
        <f>ROUND(IF($B550="Annuity",SUMIFS('Annuity Prices'!Q:Q,'Annuity Prices'!$B:$B,$D550,'Annuity Prices'!$E:$E,$G550),IF($B550="RAB Short",SUMIFS('RAB Prices Short'!Q:Q,'RAB Prices Short'!$B:$B,'All Prices combined'!$D550,'RAB Prices Short'!$E:$E,'All Prices combined'!$G550),IF($B550="RAB Long",SUMIFS('RAB Prices Long'!Q:Q,'RAB Prices Long'!$B:$B,'All Prices combined'!$D550,'RAB Prices Long'!$E:$E,'All Prices combined'!$G550)))),2)</f>
        <v>0</v>
      </c>
      <c r="O550" s="2">
        <f>ROUND(IF($B550="Annuity",SUMIFS('Annuity Prices'!R:R,'Annuity Prices'!$B:$B,$D550,'Annuity Prices'!$E:$E,$G550),IF($B550="RAB Short",SUMIFS('RAB Prices Short'!R:R,'RAB Prices Short'!$B:$B,'All Prices combined'!$D550,'RAB Prices Short'!$E:$E,'All Prices combined'!$G550),IF($B550="RAB Long",SUMIFS('RAB Prices Long'!R:R,'RAB Prices Long'!$B:$B,'All Prices combined'!$D550,'RAB Prices Long'!$E:$E,'All Prices combined'!$G550)))),2)</f>
        <v>0</v>
      </c>
      <c r="P550" s="2">
        <f>ROUND(IF($B550="Annuity",SUMIFS('Annuity Prices'!S:S,'Annuity Prices'!$B:$B,$D550,'Annuity Prices'!$E:$E,$G550),IF($B550="RAB Short",SUMIFS('RAB Prices Short'!S:S,'RAB Prices Short'!$B:$B,'All Prices combined'!$D550,'RAB Prices Short'!$E:$E,'All Prices combined'!$G550),IF($B550="RAB Long",SUMIFS('RAB Prices Long'!S:S,'RAB Prices Long'!$B:$B,'All Prices combined'!$D550,'RAB Prices Long'!$E:$E,'All Prices combined'!$G550)))),2)</f>
        <v>0</v>
      </c>
      <c r="Q550" s="2">
        <f>ROUND(IF($B550="Annuity",SUMIFS('Annuity Prices'!T:T,'Annuity Prices'!$B:$B,$D550,'Annuity Prices'!$E:$E,$G550),IF($B550="RAB Short",SUMIFS('RAB Prices Short'!T:T,'RAB Prices Short'!$B:$B,'All Prices combined'!$D550,'RAB Prices Short'!$E:$E,'All Prices combined'!$G550),IF($B550="RAB Long",SUMIFS('RAB Prices Long'!T:T,'RAB Prices Long'!$B:$B,'All Prices combined'!$D550,'RAB Prices Long'!$E:$E,'All Prices combined'!$G550)))),2)</f>
        <v>0</v>
      </c>
      <c r="R550" s="2">
        <f>ROUND(IF($B550="Annuity",SUMIFS('Annuity Prices'!U:U,'Annuity Prices'!$B:$B,$D550,'Annuity Prices'!$E:$E,$G550),IF($B550="RAB Short",SUMIFS('RAB Prices Short'!U:U,'RAB Prices Short'!$B:$B,'All Prices combined'!$D550,'RAB Prices Short'!$E:$E,'All Prices combined'!$G550),IF($B550="RAB Long",SUMIFS('RAB Prices Long'!U:U,'RAB Prices Long'!$B:$B,'All Prices combined'!$D550,'RAB Prices Long'!$E:$E,'All Prices combined'!$G550)))),2)</f>
        <v>0</v>
      </c>
      <c r="S550" s="2">
        <f>ROUND(IF($B550="Annuity",SUMIFS('Annuity Prices'!V:V,'Annuity Prices'!$B:$B,$D550,'Annuity Prices'!$E:$E,$G550),IF($B550="RAB Short",SUMIFS('RAB Prices Short'!V:V,'RAB Prices Short'!$B:$B,'All Prices combined'!$D550,'RAB Prices Short'!$E:$E,'All Prices combined'!$G550),IF($B550="RAB Long",SUMIFS('RAB Prices Long'!V:V,'RAB Prices Long'!$B:$B,'All Prices combined'!$D550,'RAB Prices Long'!$E:$E,'All Prices combined'!$G550)))),2)</f>
        <v>0</v>
      </c>
      <c r="T550" s="2">
        <f>ROUND(IF($B550="Annuity",SUMIFS('Annuity Prices'!W:W,'Annuity Prices'!$B:$B,$D550,'Annuity Prices'!$E:$E,$G550),IF($B550="RAB Short",SUMIFS('RAB Prices Short'!W:W,'RAB Prices Short'!$B:$B,'All Prices combined'!$D550,'RAB Prices Short'!$E:$E,'All Prices combined'!$G550),IF($B550="RAB Long",SUMIFS('RAB Prices Long'!W:W,'RAB Prices Long'!$B:$B,'All Prices combined'!$D550,'RAB Prices Long'!$E:$E,'All Prices combined'!$G550)))),2)</f>
        <v>0</v>
      </c>
      <c r="U550" s="2">
        <f>ROUND(IF($B550="Annuity",SUMIFS('Annuity Prices'!X:X,'Annuity Prices'!$B:$B,$D550,'Annuity Prices'!$E:$E,$G550),IF($B550="RAB Short",SUMIFS('RAB Prices Short'!X:X,'RAB Prices Short'!$B:$B,'All Prices combined'!$D550,'RAB Prices Short'!$E:$E,'All Prices combined'!$G550),IF($B550="RAB Long",SUMIFS('RAB Prices Long'!X:X,'RAB Prices Long'!$B:$B,'All Prices combined'!$D550,'RAB Prices Long'!$E:$E,'All Prices combined'!$G550)))),2)</f>
        <v>0</v>
      </c>
      <c r="V550" s="2">
        <f>ROUND(IF($B550="Annuity",SUMIFS('Annuity Prices'!Y:Y,'Annuity Prices'!$B:$B,$D550,'Annuity Prices'!$E:$E,$G550),IF($B550="RAB Short",SUMIFS('RAB Prices Short'!Y:Y,'RAB Prices Short'!$B:$B,'All Prices combined'!$D550,'RAB Prices Short'!$E:$E,'All Prices combined'!$G550),IF($B550="RAB Long",SUMIFS('RAB Prices Long'!Y:Y,'RAB Prices Long'!$B:$B,'All Prices combined'!$D550,'RAB Prices Long'!$E:$E,'All Prices combined'!$G550)))),2)</f>
        <v>0</v>
      </c>
      <c r="W550" s="2">
        <f>ROUND(IF($B550="Annuity",SUMIFS('Annuity Prices'!Z:Z,'Annuity Prices'!$B:$B,$D550,'Annuity Prices'!$E:$E,$G550),IF($B550="RAB Short",SUMIFS('RAB Prices Short'!Z:Z,'RAB Prices Short'!$B:$B,'All Prices combined'!$D550,'RAB Prices Short'!$E:$E,'All Prices combined'!$G550),IF($B550="RAB Long",SUMIFS('RAB Prices Long'!Z:Z,'RAB Prices Long'!$B:$B,'All Prices combined'!$D550,'RAB Prices Long'!$E:$E,'All Prices combined'!$G550)))),2)</f>
        <v>0</v>
      </c>
      <c r="X550" s="2">
        <f>ROUND(IF($B550="Annuity",SUMIFS('Annuity Prices'!AA:AA,'Annuity Prices'!$B:$B,$D550,'Annuity Prices'!$E:$E,$G550),IF($B550="RAB Short",SUMIFS('RAB Prices Short'!AA:AA,'RAB Prices Short'!$B:$B,'All Prices combined'!$D550,'RAB Prices Short'!$E:$E,'All Prices combined'!$G550),IF($B550="RAB Long",SUMIFS('RAB Prices Long'!AA:AA,'RAB Prices Long'!$B:$B,'All Prices combined'!$D550,'RAB Prices Long'!$E:$E,'All Prices combined'!$G550)))),2)</f>
        <v>0</v>
      </c>
      <c r="Y550" s="2">
        <f>ROUND(IF($B550="Annuity",SUMIFS('Annuity Prices'!AB:AB,'Annuity Prices'!$B:$B,$D550,'Annuity Prices'!$E:$E,$G550),IF($B550="RAB Short",SUMIFS('RAB Prices Short'!AB:AB,'RAB Prices Short'!$B:$B,'All Prices combined'!$D550,'RAB Prices Short'!$E:$E,'All Prices combined'!$G550),IF($B550="RAB Long",SUMIFS('RAB Prices Long'!AB:AB,'RAB Prices Long'!$B:$B,'All Prices combined'!$D550,'RAB Prices Long'!$E:$E,'All Prices combined'!$G550)))),2)</f>
        <v>0</v>
      </c>
      <c r="Z550" s="2">
        <f>ROUND(IF($B550="Annuity",SUMIFS('Annuity Prices'!AC:AC,'Annuity Prices'!$B:$B,$D550,'Annuity Prices'!$E:$E,$G550),IF($B550="RAB Short",SUMIFS('RAB Prices Short'!AC:AC,'RAB Prices Short'!$B:$B,'All Prices combined'!$D550,'RAB Prices Short'!$E:$E,'All Prices combined'!$G550),IF($B550="RAB Long",SUMIFS('RAB Prices Long'!AC:AC,'RAB Prices Long'!$B:$B,'All Prices combined'!$D550,'RAB Prices Long'!$E:$E,'All Prices combined'!$G550)))),2)</f>
        <v>0</v>
      </c>
      <c r="AA550" s="2">
        <f>ROUND(IF($B550="Annuity",SUMIFS('Annuity Prices'!AD:AD,'Annuity Prices'!$B:$B,$D550,'Annuity Prices'!$E:$E,$G550),IF($B550="RAB Short",SUMIFS('RAB Prices Short'!AD:AD,'RAB Prices Short'!$B:$B,'All Prices combined'!$D550,'RAB Prices Short'!$E:$E,'All Prices combined'!$G550),IF($B550="RAB Long",SUMIFS('RAB Prices Long'!AD:AD,'RAB Prices Long'!$B:$B,'All Prices combined'!$D550,'RAB Prices Long'!$E:$E,'All Prices combined'!$G550)))),2)</f>
        <v>0</v>
      </c>
      <c r="AB550" s="2">
        <f>ROUND(IF($B550="Annuity",SUMIFS('Annuity Prices'!AE:AE,'Annuity Prices'!$B:$B,$D550,'Annuity Prices'!$E:$E,$G550),IF($B550="RAB Short",SUMIFS('RAB Prices Short'!AE:AE,'RAB Prices Short'!$B:$B,'All Prices combined'!$D550,'RAB Prices Short'!$E:$E,'All Prices combined'!$G550),IF($B550="RAB Long",SUMIFS('RAB Prices Long'!AE:AE,'RAB Prices Long'!$B:$B,'All Prices combined'!$D550,'RAB Prices Long'!$E:$E,'All Prices combined'!$G550)))),2)</f>
        <v>0</v>
      </c>
      <c r="AC550" s="2">
        <f>ROUND(IF($B550="Annuity",SUMIFS('Annuity Prices'!AF:AF,'Annuity Prices'!$B:$B,$D550,'Annuity Prices'!$E:$E,$G550),IF($B550="RAB Short",SUMIFS('RAB Prices Short'!AF:AF,'RAB Prices Short'!$B:$B,'All Prices combined'!$D550,'RAB Prices Short'!$E:$E,'All Prices combined'!$G550),IF($B550="RAB Long",SUMIFS('RAB Prices Long'!AF:AF,'RAB Prices Long'!$B:$B,'All Prices combined'!$D550,'RAB Prices Long'!$E:$E,'All Prices combined'!$G550)))),2)</f>
        <v>0</v>
      </c>
      <c r="AD550" s="2">
        <f>ROUND(IF($B550="Annuity",SUMIFS('Annuity Prices'!AG:AG,'Annuity Prices'!$B:$B,$D550,'Annuity Prices'!$E:$E,$G550),IF($B550="RAB Short",SUMIFS('RAB Prices Short'!AG:AG,'RAB Prices Short'!$B:$B,'All Prices combined'!$D550,'RAB Prices Short'!$E:$E,'All Prices combined'!$G550),IF($B550="RAB Long",SUMIFS('RAB Prices Long'!AG:AG,'RAB Prices Long'!$B:$B,'All Prices combined'!$D550,'RAB Prices Long'!$E:$E,'All Prices combined'!$G550)))),2)</f>
        <v>0</v>
      </c>
      <c r="AE550" s="2">
        <f>ROUND(IF($B550="Annuity",SUMIFS('Annuity Prices'!AH:AH,'Annuity Prices'!$B:$B,$D550,'Annuity Prices'!$E:$E,$G550),IF($B550="RAB Short",SUMIFS('RAB Prices Short'!AH:AH,'RAB Prices Short'!$B:$B,'All Prices combined'!$D550,'RAB Prices Short'!$E:$E,'All Prices combined'!$G550),IF($B550="RAB Long",SUMIFS('RAB Prices Long'!AH:AH,'RAB Prices Long'!$B:$B,'All Prices combined'!$D550,'RAB Prices Long'!$E:$E,'All Prices combined'!$G550)))),2)</f>
        <v>0</v>
      </c>
      <c r="AF550" s="2">
        <f>ROUND(IF($B550="Annuity",SUMIFS('Annuity Prices'!AI:AI,'Annuity Prices'!$B:$B,$D550,'Annuity Prices'!$E:$E,$G550),IF($B550="RAB Short",SUMIFS('RAB Prices Short'!AI:AI,'RAB Prices Short'!$B:$B,'All Prices combined'!$D550,'RAB Prices Short'!$E:$E,'All Prices combined'!$G550),IF($B550="RAB Long",SUMIFS('RAB Prices Long'!AI:AI,'RAB Prices Long'!$B:$B,'All Prices combined'!$D550,'RAB Prices Long'!$E:$E,'All Prices combined'!$G550)))),2)</f>
        <v>0</v>
      </c>
      <c r="AG550" s="2">
        <f>ROUND(IF($B550="Annuity",SUMIFS('Annuity Prices'!AJ:AJ,'Annuity Prices'!$B:$B,$D550,'Annuity Prices'!$E:$E,$G550),IF($B550="RAB Short",SUMIFS('RAB Prices Short'!AJ:AJ,'RAB Prices Short'!$B:$B,'All Prices combined'!$D550,'RAB Prices Short'!$E:$E,'All Prices combined'!$G550),IF($B550="RAB Long",SUMIFS('RAB Prices Long'!AJ:AJ,'RAB Prices Long'!$B:$B,'All Prices combined'!$D550,'RAB Prices Long'!$E:$E,'All Prices combined'!$G550)))),2)</f>
        <v>0</v>
      </c>
      <c r="AH550" s="2">
        <f>ROUND(IF($B550="Annuity",SUMIFS('Annuity Prices'!AK:AK,'Annuity Prices'!$B:$B,$D550,'Annuity Prices'!$E:$E,$G550),IF($B550="RAB Short",SUMIFS('RAB Prices Short'!AK:AK,'RAB Prices Short'!$B:$B,'All Prices combined'!$D550,'RAB Prices Short'!$E:$E,'All Prices combined'!$G550),IF($B550="RAB Long",SUMIFS('RAB Prices Long'!AK:AK,'RAB Prices Long'!$B:$B,'All Prices combined'!$D550,'RAB Prices Long'!$E:$E,'All Prices combined'!$G550)))),2)</f>
        <v>0</v>
      </c>
      <c r="AI550" s="2">
        <f>ROUND(IF($B550="Annuity",SUMIFS('Annuity Prices'!AL:AL,'Annuity Prices'!$B:$B,$D550,'Annuity Prices'!$E:$E,$G550),IF($B550="RAB Short",SUMIFS('RAB Prices Short'!AL:AL,'RAB Prices Short'!$B:$B,'All Prices combined'!$D550,'RAB Prices Short'!$E:$E,'All Prices combined'!$G550),IF($B550="RAB Long",SUMIFS('RAB Prices Long'!AL:AL,'RAB Prices Long'!$B:$B,'All Prices combined'!$D550,'RAB Prices Long'!$E:$E,'All Prices combined'!$G550)))),2)</f>
        <v>0</v>
      </c>
      <c r="AJ550" s="2">
        <f>ROUND(IF($B550="Annuity",SUMIFS('Annuity Prices'!AM:AM,'Annuity Prices'!$B:$B,$D550,'Annuity Prices'!$E:$E,$G550),IF($B550="RAB Short",SUMIFS('RAB Prices Short'!AM:AM,'RAB Prices Short'!$B:$B,'All Prices combined'!$D550,'RAB Prices Short'!$E:$E,'All Prices combined'!$G550),IF($B550="RAB Long",SUMIFS('RAB Prices Long'!AM:AM,'RAB Prices Long'!$B:$B,'All Prices combined'!$D550,'RAB Prices Long'!$E:$E,'All Prices combined'!$G550)))),2)</f>
        <v>0</v>
      </c>
      <c r="AK550" s="2">
        <f>ROUND(IF($B550="Annuity",SUMIFS('Annuity Prices'!AN:AN,'Annuity Prices'!$B:$B,$D550,'Annuity Prices'!$E:$E,$G550),IF($B550="RAB Short",SUMIFS('RAB Prices Short'!AN:AN,'RAB Prices Short'!$B:$B,'All Prices combined'!$D550,'RAB Prices Short'!$E:$E,'All Prices combined'!$G550),IF($B550="RAB Long",SUMIFS('RAB Prices Long'!AN:AN,'RAB Prices Long'!$B:$B,'All Prices combined'!$D550,'RAB Prices Long'!$E:$E,'All Prices combined'!$G550)))),2)</f>
        <v>0</v>
      </c>
      <c r="AL550" s="2">
        <f>ROUND(IF($B550="Annuity",SUMIFS('Annuity Prices'!AO:AO,'Annuity Prices'!$B:$B,$D550,'Annuity Prices'!$E:$E,$G550),IF($B550="RAB Short",SUMIFS('RAB Prices Short'!AO:AO,'RAB Prices Short'!$B:$B,'All Prices combined'!$D550,'RAB Prices Short'!$E:$E,'All Prices combined'!$G550),IF($B550="RAB Long",SUMIFS('RAB Prices Long'!AO:AO,'RAB Prices Long'!$B:$B,'All Prices combined'!$D550,'RAB Prices Long'!$E:$E,'All Prices combined'!$G550)))),2)</f>
        <v>0</v>
      </c>
      <c r="AM550" s="2">
        <f>ROUND(IF($B550="Annuity",SUMIFS('Annuity Prices'!AP:AP,'Annuity Prices'!$B:$B,$D550,'Annuity Prices'!$E:$E,$G550),IF($B550="RAB Short",SUMIFS('RAB Prices Short'!AP:AP,'RAB Prices Short'!$B:$B,'All Prices combined'!$D550,'RAB Prices Short'!$E:$E,'All Prices combined'!$G550),IF($B550="RAB Long",SUMIFS('RAB Prices Long'!AP:AP,'RAB Prices Long'!$B:$B,'All Prices combined'!$D550,'RAB Prices Long'!$E:$E,'All Prices combined'!$G550)))),2)</f>
        <v>0</v>
      </c>
      <c r="AN550" s="2">
        <f>ROUND(IF($B550="Annuity",SUMIFS('Annuity Prices'!AQ:AQ,'Annuity Prices'!$B:$B,$D550,'Annuity Prices'!$E:$E,$G550),IF($B550="RAB Short",SUMIFS('RAB Prices Short'!AQ:AQ,'RAB Prices Short'!$B:$B,'All Prices combined'!$D550,'RAB Prices Short'!$E:$E,'All Prices combined'!$G550),IF($B550="RAB Long",SUMIFS('RAB Prices Long'!AQ:AQ,'RAB Prices Long'!$B:$B,'All Prices combined'!$D550,'RAB Prices Long'!$E:$E,'All Prices combined'!$G550)))),2)</f>
        <v>0</v>
      </c>
      <c r="AO550" s="2">
        <f>ROUND(IF($B550="Annuity",SUMIFS('Annuity Prices'!AR:AR,'Annuity Prices'!$B:$B,$D550,'Annuity Prices'!$E:$E,$G550),IF($B550="RAB Short",SUMIFS('RAB Prices Short'!AR:AR,'RAB Prices Short'!$B:$B,'All Prices combined'!$D550,'RAB Prices Short'!$E:$E,'All Prices combined'!$G550),IF($B550="RAB Long",SUMIFS('RAB Prices Long'!AR:AR,'RAB Prices Long'!$B:$B,'All Prices combined'!$D550,'RAB Prices Long'!$E:$E,'All Prices combined'!$G550)))),2)</f>
        <v>0</v>
      </c>
      <c r="AP550" s="2">
        <f>ROUND(IF($B550="Annuity",SUMIFS('Annuity Prices'!AS:AS,'Annuity Prices'!$B:$B,$D550,'Annuity Prices'!$E:$E,$G550),IF($B550="RAB Short",SUMIFS('RAB Prices Short'!AS:AS,'RAB Prices Short'!$B:$B,'All Prices combined'!$D550,'RAB Prices Short'!$E:$E,'All Prices combined'!$G550),IF($B550="RAB Long",SUMIFS('RAB Prices Long'!AS:AS,'RAB Prices Long'!$B:$B,'All Prices combined'!$D550,'RAB Prices Long'!$E:$E,'All Prices combined'!$G550)))),2)</f>
        <v>0</v>
      </c>
      <c r="AQ550" s="2">
        <f>ROUND(IF($B550="Annuity",SUMIFS('Annuity Prices'!AT:AT,'Annuity Prices'!$B:$B,$D550,'Annuity Prices'!$E:$E,$G550),IF($B550="RAB Short",SUMIFS('RAB Prices Short'!AT:AT,'RAB Prices Short'!$B:$B,'All Prices combined'!$D550,'RAB Prices Short'!$E:$E,'All Prices combined'!$G550),IF($B550="RAB Long",SUMIFS('RAB Prices Long'!AT:AT,'RAB Prices Long'!$B:$B,'All Prices combined'!$D550,'RAB Prices Long'!$E:$E,'All Prices combined'!$G550)))),2)</f>
        <v>0</v>
      </c>
      <c r="AR550" s="2">
        <f>ROUND(IF($B550="Annuity",SUMIFS('Annuity Prices'!AU:AU,'Annuity Prices'!$B:$B,$D550,'Annuity Prices'!$E:$E,$G550),IF($B550="RAB Short",SUMIFS('RAB Prices Short'!AU:AU,'RAB Prices Short'!$B:$B,'All Prices combined'!$D550,'RAB Prices Short'!$E:$E,'All Prices combined'!$G550),IF($B550="RAB Long",SUMIFS('RAB Prices Long'!AU:AU,'RAB Prices Long'!$B:$B,'All Prices combined'!$D550,'RAB Prices Long'!$E:$E,'All Prices combined'!$G550)))),2)</f>
        <v>0</v>
      </c>
      <c r="AS550" s="2">
        <f>ROUND(IF($B550="Annuity",SUMIFS('Annuity Prices'!AV:AV,'Annuity Prices'!$B:$B,$D550,'Annuity Prices'!$E:$E,$G550),IF($B550="RAB Short",SUMIFS('RAB Prices Short'!AV:AV,'RAB Prices Short'!$B:$B,'All Prices combined'!$D550,'RAB Prices Short'!$E:$E,'All Prices combined'!$G550),IF($B550="RAB Long",SUMIFS('RAB Prices Long'!AV:AV,'RAB Prices Long'!$B:$B,'All Prices combined'!$D550,'RAB Prices Long'!$E:$E,'All Prices combined'!$G550)))),2)</f>
        <v>0</v>
      </c>
      <c r="AT550" s="2">
        <f>ROUND(IF($B550="Annuity",SUMIFS('Annuity Prices'!AW:AW,'Annuity Prices'!$B:$B,$D550,'Annuity Prices'!$E:$E,$G550),IF($B550="RAB Short",SUMIFS('RAB Prices Short'!AW:AW,'RAB Prices Short'!$B:$B,'All Prices combined'!$D550,'RAB Prices Short'!$E:$E,'All Prices combined'!$G550),IF($B550="RAB Long",SUMIFS('RAB Prices Long'!AW:AW,'RAB Prices Long'!$B:$B,'All Prices combined'!$D550,'RAB Prices Long'!$E:$E,'All Prices combined'!$G550)))),2)</f>
        <v>0</v>
      </c>
      <c r="AU550" s="2">
        <f>ROUND(IF($B550="Annuity",SUMIFS('Annuity Prices'!AX:AX,'Annuity Prices'!$B:$B,$D550,'Annuity Prices'!$E:$E,$G550),IF($B550="RAB Short",SUMIFS('RAB Prices Short'!AX:AX,'RAB Prices Short'!$B:$B,'All Prices combined'!$D550,'RAB Prices Short'!$E:$E,'All Prices combined'!$G550),IF($B550="RAB Long",SUMIFS('RAB Prices Long'!AX:AX,'RAB Prices Long'!$B:$B,'All Prices combined'!$D550,'RAB Prices Long'!$E:$E,'All Prices combined'!$G550)))),2)</f>
        <v>0</v>
      </c>
      <c r="AV550" s="2">
        <f>ROUND(IF($B550="Annuity",SUMIFS('Annuity Prices'!AY:AY,'Annuity Prices'!$B:$B,$D550,'Annuity Prices'!$E:$E,$G550),IF($B550="RAB Short",SUMIFS('RAB Prices Short'!AY:AY,'RAB Prices Short'!$B:$B,'All Prices combined'!$D550,'RAB Prices Short'!$E:$E,'All Prices combined'!$G550),IF($B550="RAB Long",SUMIFS('RAB Prices Long'!AY:AY,'RAB Prices Long'!$B:$B,'All Prices combined'!$D550,'RAB Prices Long'!$E:$E,'All Prices combined'!$G550)))),2)</f>
        <v>0</v>
      </c>
      <c r="AW550" s="2">
        <f>ROUND(IF($B550="Annuity",SUMIFS('Annuity Prices'!AZ:AZ,'Annuity Prices'!$B:$B,$D550,'Annuity Prices'!$E:$E,$G550),IF($B550="RAB Short",SUMIFS('RAB Prices Short'!AZ:AZ,'RAB Prices Short'!$B:$B,'All Prices combined'!$D550,'RAB Prices Short'!$E:$E,'All Prices combined'!$G550),IF($B550="RAB Long",SUMIFS('RAB Prices Long'!AZ:AZ,'RAB Prices Long'!$B:$B,'All Prices combined'!$D550,'RAB Prices Long'!$E:$E,'All Prices combined'!$G550)))),2)</f>
        <v>0</v>
      </c>
      <c r="AX550" s="2">
        <f>ROUND(IF($B550="Annuity",SUMIFS('Annuity Prices'!BA:BA,'Annuity Prices'!$B:$B,$D550,'Annuity Prices'!$E:$E,$G550),IF($B550="RAB Short",SUMIFS('RAB Prices Short'!BA:BA,'RAB Prices Short'!$B:$B,'All Prices combined'!$D550,'RAB Prices Short'!$E:$E,'All Prices combined'!$G550),IF($B550="RAB Long",SUMIFS('RAB Prices Long'!BA:BA,'RAB Prices Long'!$B:$B,'All Prices combined'!$D550,'RAB Prices Long'!$E:$E,'All Prices combined'!$G550)))),2)</f>
        <v>0</v>
      </c>
      <c r="AY550" s="2">
        <f>ROUND(IF($B550="Annuity",SUMIFS('Annuity Prices'!BB:BB,'Annuity Prices'!$B:$B,$D550,'Annuity Prices'!$E:$E,$G550),IF($B550="RAB Short",SUMIFS('RAB Prices Short'!BB:BB,'RAB Prices Short'!$B:$B,'All Prices combined'!$D550,'RAB Prices Short'!$E:$E,'All Prices combined'!$G550),IF($B550="RAB Long",SUMIFS('RAB Prices Long'!BB:BB,'RAB Prices Long'!$B:$B,'All Prices combined'!$D550,'RAB Prices Long'!$E:$E,'All Prices combined'!$G550)))),2)</f>
        <v>0</v>
      </c>
      <c r="AZ550" s="2">
        <f>ROUND(IF($B550="Annuity",SUMIFS('Annuity Prices'!BC:BC,'Annuity Prices'!$B:$B,$D550,'Annuity Prices'!$E:$E,$G550),IF($B550="RAB Short",SUMIFS('RAB Prices Short'!BC:BC,'RAB Prices Short'!$B:$B,'All Prices combined'!$D550,'RAB Prices Short'!$E:$E,'All Prices combined'!$G550),IF($B550="RAB Long",SUMIFS('RAB Prices Long'!BC:BC,'RAB Prices Long'!$B:$B,'All Prices combined'!$D550,'RAB Prices Long'!$E:$E,'All Prices combined'!$G550)))),2)</f>
        <v>0</v>
      </c>
      <c r="BA550" s="2">
        <f>ROUND(IF($B550="Annuity",SUMIFS('Annuity Prices'!BD:BD,'Annuity Prices'!$B:$B,$D550,'Annuity Prices'!$E:$E,$G550),IF($B550="RAB Short",SUMIFS('RAB Prices Short'!BD:BD,'RAB Prices Short'!$B:$B,'All Prices combined'!$D550,'RAB Prices Short'!$E:$E,'All Prices combined'!$G550),IF($B550="RAB Long",SUMIFS('RAB Prices Long'!BD:BD,'RAB Prices Long'!$B:$B,'All Prices combined'!$D550,'RAB Prices Long'!$E:$E,'All Prices combined'!$G550)))),2)</f>
        <v>0</v>
      </c>
      <c r="BB550" s="2">
        <f>ROUND(IF($B550="Annuity",SUMIFS('Annuity Prices'!BE:BE,'Annuity Prices'!$B:$B,$D550,'Annuity Prices'!$E:$E,$G550),IF($B550="RAB Short",SUMIFS('RAB Prices Short'!BE:BE,'RAB Prices Short'!$B:$B,'All Prices combined'!$D550,'RAB Prices Short'!$E:$E,'All Prices combined'!$G550),IF($B550="RAB Long",SUMIFS('RAB Prices Long'!BE:BE,'RAB Prices Long'!$B:$B,'All Prices combined'!$D550,'RAB Prices Long'!$E:$E,'All Prices combined'!$G550)))),2)</f>
        <v>0</v>
      </c>
      <c r="BC550" s="2">
        <f>ROUND(IF($B550="Annuity",SUMIFS('Annuity Prices'!BF:BF,'Annuity Prices'!$B:$B,$D550,'Annuity Prices'!$E:$E,$G550),IF($B550="RAB Short",SUMIFS('RAB Prices Short'!BF:BF,'RAB Prices Short'!$B:$B,'All Prices combined'!$D550,'RAB Prices Short'!$E:$E,'All Prices combined'!$G550),IF($B550="RAB Long",SUMIFS('RAB Prices Long'!BF:BF,'RAB Prices Long'!$B:$B,'All Prices combined'!$D550,'RAB Prices Long'!$E:$E,'All Prices combined'!$G550)))),2)</f>
        <v>0</v>
      </c>
      <c r="BD550" s="2">
        <f>ROUND(IF($B550="Annuity",SUMIFS('Annuity Prices'!BG:BG,'Annuity Prices'!$B:$B,$D550,'Annuity Prices'!$E:$E,$G550),IF($B550="RAB Short",SUMIFS('RAB Prices Short'!BG:BG,'RAB Prices Short'!$B:$B,'All Prices combined'!$D550,'RAB Prices Short'!$E:$E,'All Prices combined'!$G550),IF($B550="RAB Long",SUMIFS('RAB Prices Long'!BG:BG,'RAB Prices Long'!$B:$B,'All Prices combined'!$D550,'RAB Prices Long'!$E:$E,'All Prices combined'!$G550)))),2)</f>
        <v>0</v>
      </c>
      <c r="BE550" s="2">
        <f>ROUND(IF($B550="Annuity",SUMIFS('Annuity Prices'!BH:BH,'Annuity Prices'!$B:$B,$D550,'Annuity Prices'!$E:$E,$G550),IF($B550="RAB Short",SUMIFS('RAB Prices Short'!BH:BH,'RAB Prices Short'!$B:$B,'All Prices combined'!$D550,'RAB Prices Short'!$E:$E,'All Prices combined'!$G550),IF($B550="RAB Long",SUMIFS('RAB Prices Long'!BH:BH,'RAB Prices Long'!$B:$B,'All Prices combined'!$D550,'RAB Prices Long'!$E:$E,'All Prices combined'!$G550)))),2)</f>
        <v>0</v>
      </c>
      <c r="BF550" s="2">
        <f>ROUND(IF($B550="Annuity",SUMIFS('Annuity Prices'!BI:BI,'Annuity Prices'!$B:$B,$D550,'Annuity Prices'!$E:$E,$G550),IF($B550="RAB Short",SUMIFS('RAB Prices Short'!BI:BI,'RAB Prices Short'!$B:$B,'All Prices combined'!$D550,'RAB Prices Short'!$E:$E,'All Prices combined'!$G550),IF($B550="RAB Long",SUMIFS('RAB Prices Long'!BI:BI,'RAB Prices Long'!$B:$B,'All Prices combined'!$D550,'RAB Prices Long'!$E:$E,'All Prices combined'!$G550)))),2)</f>
        <v>0</v>
      </c>
      <c r="BG550" s="2">
        <f>ROUND(IF($B550="Annuity",SUMIFS('Annuity Prices'!BJ:BJ,'Annuity Prices'!$B:$B,$D550,'Annuity Prices'!$E:$E,$G550),IF($B550="RAB Short",SUMIFS('RAB Prices Short'!BJ:BJ,'RAB Prices Short'!$B:$B,'All Prices combined'!$D550,'RAB Prices Short'!$E:$E,'All Prices combined'!$G550),IF($B550="RAB Long",SUMIFS('RAB Prices Long'!BJ:BJ,'RAB Prices Long'!$B:$B,'All Prices combined'!$D550,'RAB Prices Long'!$E:$E,'All Prices combined'!$G550)))),2)</f>
        <v>0</v>
      </c>
      <c r="BH550" s="2">
        <f>ROUND(IF($B550="Annuity",SUMIFS('Annuity Prices'!BK:BK,'Annuity Prices'!$B:$B,$D550,'Annuity Prices'!$E:$E,$G550),IF($B550="RAB Short",SUMIFS('RAB Prices Short'!BK:BK,'RAB Prices Short'!$B:$B,'All Prices combined'!$D550,'RAB Prices Short'!$E:$E,'All Prices combined'!$G550),IF($B550="RAB Long",SUMIFS('RAB Prices Long'!BK:BK,'RAB Prices Long'!$B:$B,'All Prices combined'!$D550,'RAB Prices Long'!$E:$E,'All Prices combined'!$G550)))),2)</f>
        <v>0</v>
      </c>
      <c r="BI550" s="2">
        <f>ROUND(IF($B550="Annuity",SUMIFS('Annuity Prices'!BL:BL,'Annuity Prices'!$B:$B,$D550,'Annuity Prices'!$E:$E,$G550),IF($B550="RAB Short",SUMIFS('RAB Prices Short'!BL:BL,'RAB Prices Short'!$B:$B,'All Prices combined'!$D550,'RAB Prices Short'!$E:$E,'All Prices combined'!$G550),IF($B550="RAB Long",SUMIFS('RAB Prices Long'!BL:BL,'RAB Prices Long'!$B:$B,'All Prices combined'!$D550,'RAB Prices Long'!$E:$E,'All Prices combined'!$G550)))),2)</f>
        <v>0</v>
      </c>
      <c r="BJ550" s="2">
        <f>ROUND(IF($B550="Annuity",SUMIFS('Annuity Prices'!BM:BM,'Annuity Prices'!$B:$B,$D550,'Annuity Prices'!$E:$E,$G550),IF($B550="RAB Short",SUMIFS('RAB Prices Short'!BM:BM,'RAB Prices Short'!$B:$B,'All Prices combined'!$D550,'RAB Prices Short'!$E:$E,'All Prices combined'!$G550),IF($B550="RAB Long",SUMIFS('RAB Prices Long'!BM:BM,'RAB Prices Long'!$B:$B,'All Prices combined'!$D550,'RAB Prices Long'!$E:$E,'All Prices combined'!$G550)))),2)</f>
        <v>0</v>
      </c>
      <c r="BK550" s="2">
        <f>ROUND(IF($B550="Annuity",SUMIFS('Annuity Prices'!BN:BN,'Annuity Prices'!$B:$B,$D550,'Annuity Prices'!$E:$E,$G550),IF($B550="RAB Short",SUMIFS('RAB Prices Short'!BN:BN,'RAB Prices Short'!$B:$B,'All Prices combined'!$D550,'RAB Prices Short'!$E:$E,'All Prices combined'!$G550),IF($B550="RAB Long",SUMIFS('RAB Prices Long'!BN:BN,'RAB Prices Long'!$B:$B,'All Prices combined'!$D550,'RAB Prices Long'!$E:$E,'All Prices combined'!$G550)))),2)</f>
        <v>0</v>
      </c>
      <c r="BL550" s="2">
        <f>ROUND(IF($B550="Annuity",SUMIFS('Annuity Prices'!BO:BO,'Annuity Prices'!$B:$B,$D550,'Annuity Prices'!$E:$E,$G550),IF($B550="RAB Short",SUMIFS('RAB Prices Short'!BO:BO,'RAB Prices Short'!$B:$B,'All Prices combined'!$D550,'RAB Prices Short'!$E:$E,'All Prices combined'!$G550),IF($B550="RAB Long",SUMIFS('RAB Prices Long'!BO:BO,'RAB Prices Long'!$B:$B,'All Prices combined'!$D550,'RAB Prices Long'!$E:$E,'All Prices combined'!$G550)))),2)</f>
        <v>0</v>
      </c>
      <c r="BM550" s="2">
        <f>ROUND(IF($B550="Annuity",SUMIFS('Annuity Prices'!BP:BP,'Annuity Prices'!$B:$B,$D550,'Annuity Prices'!$E:$E,$G550),IF($B550="RAB Short",SUMIFS('RAB Prices Short'!BP:BP,'RAB Prices Short'!$B:$B,'All Prices combined'!$D550,'RAB Prices Short'!$E:$E,'All Prices combined'!$G550),IF($B550="RAB Long",SUMIFS('RAB Prices Long'!BP:BP,'RAB Prices Long'!$B:$B,'All Prices combined'!$D550,'RAB Prices Long'!$E:$E,'All Prices combined'!$G550)))),2)</f>
        <v>0</v>
      </c>
      <c r="BN550" s="2">
        <f>ROUND(IF($B550="Annuity",SUMIFS('Annuity Prices'!BQ:BQ,'Annuity Prices'!$B:$B,$D550,'Annuity Prices'!$E:$E,$G550),IF($B550="RAB Short",SUMIFS('RAB Prices Short'!BQ:BQ,'RAB Prices Short'!$B:$B,'All Prices combined'!$D550,'RAB Prices Short'!$E:$E,'All Prices combined'!$G550),IF($B550="RAB Long",SUMIFS('RAB Prices Long'!BQ:BQ,'RAB Prices Long'!$B:$B,'All Prices combined'!$D550,'RAB Prices Long'!$E:$E,'All Prices combined'!$G550)))),2)</f>
        <v>0</v>
      </c>
      <c r="BO550" s="2">
        <f>ROUND(IF($B550="Annuity",SUMIFS('Annuity Prices'!BR:BR,'Annuity Prices'!$B:$B,$D550,'Annuity Prices'!$E:$E,$G550),IF($B550="RAB Short",SUMIFS('RAB Prices Short'!BR:BR,'RAB Prices Short'!$B:$B,'All Prices combined'!$D550,'RAB Prices Short'!$E:$E,'All Prices combined'!$G550),IF($B550="RAB Long",SUMIFS('RAB Prices Long'!BR:BR,'RAB Prices Long'!$B:$B,'All Prices combined'!$D550,'RAB Prices Long'!$E:$E,'All Prices combined'!$G550)))),2)</f>
        <v>0</v>
      </c>
      <c r="BP550" s="2">
        <f>ROUND(IF($B550="Annuity",SUMIFS('Annuity Prices'!BS:BS,'Annuity Prices'!$B:$B,$D550,'Annuity Prices'!$E:$E,$G550),IF($B550="RAB Short",SUMIFS('RAB Prices Short'!BS:BS,'RAB Prices Short'!$B:$B,'All Prices combined'!$D550,'RAB Prices Short'!$E:$E,'All Prices combined'!$G550),IF($B550="RAB Long",SUMIFS('RAB Prices Long'!BS:BS,'RAB Prices Long'!$B:$B,'All Prices combined'!$D550,'RAB Prices Long'!$E:$E,'All Prices combined'!$G550)))),2)</f>
        <v>0</v>
      </c>
      <c r="BQ550" s="2">
        <f>ROUND(IF($B550="Annuity",SUMIFS('Annuity Prices'!BT:BT,'Annuity Prices'!$B:$B,$D550,'Annuity Prices'!$E:$E,$G550),IF($B550="RAB Short",SUMIFS('RAB Prices Short'!BT:BT,'RAB Prices Short'!$B:$B,'All Prices combined'!$D550,'RAB Prices Short'!$E:$E,'All Prices combined'!$G550),IF($B550="RAB Long",SUMIFS('RAB Prices Long'!BT:BT,'RAB Prices Long'!$B:$B,'All Prices combined'!$D550,'RAB Prices Long'!$E:$E,'All Prices combined'!$G550)))),2)</f>
        <v>0</v>
      </c>
      <c r="BR550" s="2">
        <f>ROUND(IF($B550="Annuity",SUMIFS('Annuity Prices'!BU:BU,'Annuity Prices'!$B:$B,$D550,'Annuity Prices'!$E:$E,$G550),IF($B550="RAB Short",SUMIFS('RAB Prices Short'!BU:BU,'RAB Prices Short'!$B:$B,'All Prices combined'!$D550,'RAB Prices Short'!$E:$E,'All Prices combined'!$G550),IF($B550="RAB Long",SUMIFS('RAB Prices Long'!BU:BU,'RAB Prices Long'!$B:$B,'All Prices combined'!$D550,'RAB Prices Long'!$E:$E,'All Prices combined'!$G550)))),2)</f>
        <v>0</v>
      </c>
      <c r="BS550" s="2">
        <f>ROUND(IF($B550="Annuity",SUMIFS('Annuity Prices'!BV:BV,'Annuity Prices'!$B:$B,$D550,'Annuity Prices'!$E:$E,$G550),IF($B550="RAB Short",SUMIFS('RAB Prices Short'!BV:BV,'RAB Prices Short'!$B:$B,'All Prices combined'!$D550,'RAB Prices Short'!$E:$E,'All Prices combined'!$G550),IF($B550="RAB Long",SUMIFS('RAB Prices Long'!BV:BV,'RAB Prices Long'!$B:$B,'All Prices combined'!$D550,'RAB Prices Long'!$E:$E,'All Prices combined'!$G550)))),2)</f>
        <v>0</v>
      </c>
      <c r="BT550" s="2">
        <f>ROUND(IF($B550="Annuity",SUMIFS('Annuity Prices'!BW:BW,'Annuity Prices'!$B:$B,$D550,'Annuity Prices'!$E:$E,$G550),IF($B550="RAB Short",SUMIFS('RAB Prices Short'!BW:BW,'RAB Prices Short'!$B:$B,'All Prices combined'!$D550,'RAB Prices Short'!$E:$E,'All Prices combined'!$G550),IF($B550="RAB Long",SUMIFS('RAB Prices Long'!BW:BW,'RAB Prices Long'!$B:$B,'All Prices combined'!$D550,'RAB Prices Long'!$E:$E,'All Prices combined'!$G550)))),2)</f>
        <v>0</v>
      </c>
      <c r="BU550" s="2">
        <f>ROUND(IF($B550="Annuity",SUMIFS('Annuity Prices'!BX:BX,'Annuity Prices'!$B:$B,$D550,'Annuity Prices'!$E:$E,$G550),IF($B550="RAB Short",SUMIFS('RAB Prices Short'!BX:BX,'RAB Prices Short'!$B:$B,'All Prices combined'!$D550,'RAB Prices Short'!$E:$E,'All Prices combined'!$G550),IF($B550="RAB Long",SUMIFS('RAB Prices Long'!BX:BX,'RAB Prices Long'!$B:$B,'All Prices combined'!$D550,'RAB Prices Long'!$E:$E,'All Prices combined'!$G550)))),2)</f>
        <v>0</v>
      </c>
    </row>
    <row r="551" spans="2:73" x14ac:dyDescent="0.25">
      <c r="B551" t="s">
        <v>45</v>
      </c>
      <c r="C551">
        <v>30</v>
      </c>
      <c r="D551" t="s">
        <v>213</v>
      </c>
      <c r="E551" t="s">
        <v>209</v>
      </c>
      <c r="F551" t="s">
        <v>212</v>
      </c>
      <c r="G551" t="s">
        <v>38</v>
      </c>
      <c r="H551" t="s">
        <v>128</v>
      </c>
      <c r="I551" s="2">
        <f>ROUND(IF($B551="Annuity",SUMIFS('Annuity Prices'!L:L,'Annuity Prices'!$B:$B,$D551,'Annuity Prices'!$E:$E,$G551),IF($B551="RAB Short",SUMIFS('RAB Prices Short'!L:L,'RAB Prices Short'!$B:$B,'All Prices combined'!$D551,'RAB Prices Short'!$E:$E,'All Prices combined'!$G551),IF($B551="RAB Long",SUMIFS('RAB Prices Long'!L:L,'RAB Prices Long'!$B:$B,'All Prices combined'!$D551,'RAB Prices Long'!$E:$E,'All Prices combined'!$G551)))),2)</f>
        <v>0</v>
      </c>
      <c r="J551" s="2">
        <f>ROUND(IF($B551="Annuity",SUMIFS('Annuity Prices'!M:M,'Annuity Prices'!$B:$B,$D551,'Annuity Prices'!$E:$E,$G551),IF($B551="RAB Short",SUMIFS('RAB Prices Short'!M:M,'RAB Prices Short'!$B:$B,'All Prices combined'!$D551,'RAB Prices Short'!$E:$E,'All Prices combined'!$G551),IF($B551="RAB Long",SUMIFS('RAB Prices Long'!M:M,'RAB Prices Long'!$B:$B,'All Prices combined'!$D551,'RAB Prices Long'!$E:$E,'All Prices combined'!$G551)))),2)</f>
        <v>0</v>
      </c>
      <c r="K551" s="2">
        <f>ROUND(IF($B551="Annuity",SUMIFS('Annuity Prices'!N:N,'Annuity Prices'!$B:$B,$D551,'Annuity Prices'!$E:$E,$G551),IF($B551="RAB Short",SUMIFS('RAB Prices Short'!N:N,'RAB Prices Short'!$B:$B,'All Prices combined'!$D551,'RAB Prices Short'!$E:$E,'All Prices combined'!$G551),IF($B551="RAB Long",SUMIFS('RAB Prices Long'!N:N,'RAB Prices Long'!$B:$B,'All Prices combined'!$D551,'RAB Prices Long'!$E:$E,'All Prices combined'!$G551)))),2)</f>
        <v>2.64</v>
      </c>
      <c r="L551" s="2">
        <f>ROUND(IF($B551="Annuity",SUMIFS('Annuity Prices'!O:O,'Annuity Prices'!$B:$B,$D551,'Annuity Prices'!$E:$E,$G551),IF($B551="RAB Short",SUMIFS('RAB Prices Short'!O:O,'RAB Prices Short'!$B:$B,'All Prices combined'!$D551,'RAB Prices Short'!$E:$E,'All Prices combined'!$G551),IF($B551="RAB Long",SUMIFS('RAB Prices Long'!O:O,'RAB Prices Long'!$B:$B,'All Prices combined'!$D551,'RAB Prices Long'!$E:$E,'All Prices combined'!$G551)))),2)</f>
        <v>2.71</v>
      </c>
      <c r="M551" s="2">
        <f>ROUND(IF($B551="Annuity",SUMIFS('Annuity Prices'!P:P,'Annuity Prices'!$B:$B,$D551,'Annuity Prices'!$E:$E,$G551),IF($B551="RAB Short",SUMIFS('RAB Prices Short'!P:P,'RAB Prices Short'!$B:$B,'All Prices combined'!$D551,'RAB Prices Short'!$E:$E,'All Prices combined'!$G551),IF($B551="RAB Long",SUMIFS('RAB Prices Long'!P:P,'RAB Prices Long'!$B:$B,'All Prices combined'!$D551,'RAB Prices Long'!$E:$E,'All Prices combined'!$G551)))),2)</f>
        <v>3.05</v>
      </c>
      <c r="N551" s="2">
        <f>ROUND(IF($B551="Annuity",SUMIFS('Annuity Prices'!Q:Q,'Annuity Prices'!$B:$B,$D551,'Annuity Prices'!$E:$E,$G551),IF($B551="RAB Short",SUMIFS('RAB Prices Short'!Q:Q,'RAB Prices Short'!$B:$B,'All Prices combined'!$D551,'RAB Prices Short'!$E:$E,'All Prices combined'!$G551),IF($B551="RAB Long",SUMIFS('RAB Prices Long'!Q:Q,'RAB Prices Long'!$B:$B,'All Prices combined'!$D551,'RAB Prices Long'!$E:$E,'All Prices combined'!$G551)))),2)</f>
        <v>3.13</v>
      </c>
      <c r="O551" s="2">
        <f>ROUND(IF($B551="Annuity",SUMIFS('Annuity Prices'!R:R,'Annuity Prices'!$B:$B,$D551,'Annuity Prices'!$E:$E,$G551),IF($B551="RAB Short",SUMIFS('RAB Prices Short'!R:R,'RAB Prices Short'!$B:$B,'All Prices combined'!$D551,'RAB Prices Short'!$E:$E,'All Prices combined'!$G551),IF($B551="RAB Long",SUMIFS('RAB Prices Long'!R:R,'RAB Prices Long'!$B:$B,'All Prices combined'!$D551,'RAB Prices Long'!$E:$E,'All Prices combined'!$G551)))),2)</f>
        <v>3.21</v>
      </c>
      <c r="P551" s="2">
        <f>ROUND(IF($B551="Annuity",SUMIFS('Annuity Prices'!S:S,'Annuity Prices'!$B:$B,$D551,'Annuity Prices'!$E:$E,$G551),IF($B551="RAB Short",SUMIFS('RAB Prices Short'!S:S,'RAB Prices Short'!$B:$B,'All Prices combined'!$D551,'RAB Prices Short'!$E:$E,'All Prices combined'!$G551),IF($B551="RAB Long",SUMIFS('RAB Prices Long'!S:S,'RAB Prices Long'!$B:$B,'All Prices combined'!$D551,'RAB Prices Long'!$E:$E,'All Prices combined'!$G551)))),2)</f>
        <v>3.29</v>
      </c>
      <c r="Q551" s="2">
        <f>ROUND(IF($B551="Annuity",SUMIFS('Annuity Prices'!T:T,'Annuity Prices'!$B:$B,$D551,'Annuity Prices'!$E:$E,$G551),IF($B551="RAB Short",SUMIFS('RAB Prices Short'!T:T,'RAB Prices Short'!$B:$B,'All Prices combined'!$D551,'RAB Prices Short'!$E:$E,'All Prices combined'!$G551),IF($B551="RAB Long",SUMIFS('RAB Prices Long'!T:T,'RAB Prices Long'!$B:$B,'All Prices combined'!$D551,'RAB Prices Long'!$E:$E,'All Prices combined'!$G551)))),2)</f>
        <v>3.5</v>
      </c>
      <c r="R551" s="2">
        <f>ROUND(IF($B551="Annuity",SUMIFS('Annuity Prices'!U:U,'Annuity Prices'!$B:$B,$D551,'Annuity Prices'!$E:$E,$G551),IF($B551="RAB Short",SUMIFS('RAB Prices Short'!U:U,'RAB Prices Short'!$B:$B,'All Prices combined'!$D551,'RAB Prices Short'!$E:$E,'All Prices combined'!$G551),IF($B551="RAB Long",SUMIFS('RAB Prices Long'!U:U,'RAB Prices Long'!$B:$B,'All Prices combined'!$D551,'RAB Prices Long'!$E:$E,'All Prices combined'!$G551)))),2)</f>
        <v>3.59</v>
      </c>
      <c r="S551" s="2">
        <f>ROUND(IF($B551="Annuity",SUMIFS('Annuity Prices'!V:V,'Annuity Prices'!$B:$B,$D551,'Annuity Prices'!$E:$E,$G551),IF($B551="RAB Short",SUMIFS('RAB Prices Short'!V:V,'RAB Prices Short'!$B:$B,'All Prices combined'!$D551,'RAB Prices Short'!$E:$E,'All Prices combined'!$G551),IF($B551="RAB Long",SUMIFS('RAB Prices Long'!V:V,'RAB Prices Long'!$B:$B,'All Prices combined'!$D551,'RAB Prices Long'!$E:$E,'All Prices combined'!$G551)))),2)</f>
        <v>3.68</v>
      </c>
      <c r="T551" s="2">
        <f>ROUND(IF($B551="Annuity",SUMIFS('Annuity Prices'!W:W,'Annuity Prices'!$B:$B,$D551,'Annuity Prices'!$E:$E,$G551),IF($B551="RAB Short",SUMIFS('RAB Prices Short'!W:W,'RAB Prices Short'!$B:$B,'All Prices combined'!$D551,'RAB Prices Short'!$E:$E,'All Prices combined'!$G551),IF($B551="RAB Long",SUMIFS('RAB Prices Long'!W:W,'RAB Prices Long'!$B:$B,'All Prices combined'!$D551,'RAB Prices Long'!$E:$E,'All Prices combined'!$G551)))),2)</f>
        <v>3.77</v>
      </c>
      <c r="U551" s="2">
        <f>ROUND(IF($B551="Annuity",SUMIFS('Annuity Prices'!X:X,'Annuity Prices'!$B:$B,$D551,'Annuity Prices'!$E:$E,$G551),IF($B551="RAB Short",SUMIFS('RAB Prices Short'!X:X,'RAB Prices Short'!$B:$B,'All Prices combined'!$D551,'RAB Prices Short'!$E:$E,'All Prices combined'!$G551),IF($B551="RAB Long",SUMIFS('RAB Prices Long'!X:X,'RAB Prices Long'!$B:$B,'All Prices combined'!$D551,'RAB Prices Long'!$E:$E,'All Prices combined'!$G551)))),2)</f>
        <v>4.16</v>
      </c>
      <c r="V551" s="2">
        <f>ROUND(IF($B551="Annuity",SUMIFS('Annuity Prices'!Y:Y,'Annuity Prices'!$B:$B,$D551,'Annuity Prices'!$E:$E,$G551),IF($B551="RAB Short",SUMIFS('RAB Prices Short'!Y:Y,'RAB Prices Short'!$B:$B,'All Prices combined'!$D551,'RAB Prices Short'!$E:$E,'All Prices combined'!$G551),IF($B551="RAB Long",SUMIFS('RAB Prices Long'!Y:Y,'RAB Prices Long'!$B:$B,'All Prices combined'!$D551,'RAB Prices Long'!$E:$E,'All Prices combined'!$G551)))),2)</f>
        <v>4.26</v>
      </c>
      <c r="W551" s="2">
        <f>ROUND(IF($B551="Annuity",SUMIFS('Annuity Prices'!Z:Z,'Annuity Prices'!$B:$B,$D551,'Annuity Prices'!$E:$E,$G551),IF($B551="RAB Short",SUMIFS('RAB Prices Short'!Z:Z,'RAB Prices Short'!$B:$B,'All Prices combined'!$D551,'RAB Prices Short'!$E:$E,'All Prices combined'!$G551),IF($B551="RAB Long",SUMIFS('RAB Prices Long'!Z:Z,'RAB Prices Long'!$B:$B,'All Prices combined'!$D551,'RAB Prices Long'!$E:$E,'All Prices combined'!$G551)))),2)</f>
        <v>4.37</v>
      </c>
      <c r="X551" s="2">
        <f>ROUND(IF($B551="Annuity",SUMIFS('Annuity Prices'!AA:AA,'Annuity Prices'!$B:$B,$D551,'Annuity Prices'!$E:$E,$G551),IF($B551="RAB Short",SUMIFS('RAB Prices Short'!AA:AA,'RAB Prices Short'!$B:$B,'All Prices combined'!$D551,'RAB Prices Short'!$E:$E,'All Prices combined'!$G551),IF($B551="RAB Long",SUMIFS('RAB Prices Long'!AA:AA,'RAB Prices Long'!$B:$B,'All Prices combined'!$D551,'RAB Prices Long'!$E:$E,'All Prices combined'!$G551)))),2)</f>
        <v>4.4800000000000004</v>
      </c>
      <c r="Y551" s="2">
        <f>ROUND(IF($B551="Annuity",SUMIFS('Annuity Prices'!AB:AB,'Annuity Prices'!$B:$B,$D551,'Annuity Prices'!$E:$E,$G551),IF($B551="RAB Short",SUMIFS('RAB Prices Short'!AB:AB,'RAB Prices Short'!$B:$B,'All Prices combined'!$D551,'RAB Prices Short'!$E:$E,'All Prices combined'!$G551),IF($B551="RAB Long",SUMIFS('RAB Prices Long'!AB:AB,'RAB Prices Long'!$B:$B,'All Prices combined'!$D551,'RAB Prices Long'!$E:$E,'All Prices combined'!$G551)))),2)</f>
        <v>4.66</v>
      </c>
      <c r="Z551" s="2">
        <f>ROUND(IF($B551="Annuity",SUMIFS('Annuity Prices'!AC:AC,'Annuity Prices'!$B:$B,$D551,'Annuity Prices'!$E:$E,$G551),IF($B551="RAB Short",SUMIFS('RAB Prices Short'!AC:AC,'RAB Prices Short'!$B:$B,'All Prices combined'!$D551,'RAB Prices Short'!$E:$E,'All Prices combined'!$G551),IF($B551="RAB Long",SUMIFS('RAB Prices Long'!AC:AC,'RAB Prices Long'!$B:$B,'All Prices combined'!$D551,'RAB Prices Long'!$E:$E,'All Prices combined'!$G551)))),2)</f>
        <v>4.78</v>
      </c>
      <c r="AA551" s="2">
        <f>ROUND(IF($B551="Annuity",SUMIFS('Annuity Prices'!AD:AD,'Annuity Prices'!$B:$B,$D551,'Annuity Prices'!$E:$E,$G551),IF($B551="RAB Short",SUMIFS('RAB Prices Short'!AD:AD,'RAB Prices Short'!$B:$B,'All Prices combined'!$D551,'RAB Prices Short'!$E:$E,'All Prices combined'!$G551),IF($B551="RAB Long",SUMIFS('RAB Prices Long'!AD:AD,'RAB Prices Long'!$B:$B,'All Prices combined'!$D551,'RAB Prices Long'!$E:$E,'All Prices combined'!$G551)))),2)</f>
        <v>4.8899999999999997</v>
      </c>
      <c r="AB551" s="2">
        <f>ROUND(IF($B551="Annuity",SUMIFS('Annuity Prices'!AE:AE,'Annuity Prices'!$B:$B,$D551,'Annuity Prices'!$E:$E,$G551),IF($B551="RAB Short",SUMIFS('RAB Prices Short'!AE:AE,'RAB Prices Short'!$B:$B,'All Prices combined'!$D551,'RAB Prices Short'!$E:$E,'All Prices combined'!$G551),IF($B551="RAB Long",SUMIFS('RAB Prices Long'!AE:AE,'RAB Prices Long'!$B:$B,'All Prices combined'!$D551,'RAB Prices Long'!$E:$E,'All Prices combined'!$G551)))),2)</f>
        <v>5.0199999999999996</v>
      </c>
      <c r="AC551" s="2">
        <f>ROUND(IF($B551="Annuity",SUMIFS('Annuity Prices'!AF:AF,'Annuity Prices'!$B:$B,$D551,'Annuity Prices'!$E:$E,$G551),IF($B551="RAB Short",SUMIFS('RAB Prices Short'!AF:AF,'RAB Prices Short'!$B:$B,'All Prices combined'!$D551,'RAB Prices Short'!$E:$E,'All Prices combined'!$G551),IF($B551="RAB Long",SUMIFS('RAB Prices Long'!AF:AF,'RAB Prices Long'!$B:$B,'All Prices combined'!$D551,'RAB Prices Long'!$E:$E,'All Prices combined'!$G551)))),2)</f>
        <v>4.93</v>
      </c>
      <c r="AD551" s="2">
        <f>ROUND(IF($B551="Annuity",SUMIFS('Annuity Prices'!AG:AG,'Annuity Prices'!$B:$B,$D551,'Annuity Prices'!$E:$E,$G551),IF($B551="RAB Short",SUMIFS('RAB Prices Short'!AG:AG,'RAB Prices Short'!$B:$B,'All Prices combined'!$D551,'RAB Prices Short'!$E:$E,'All Prices combined'!$G551),IF($B551="RAB Long",SUMIFS('RAB Prices Long'!AG:AG,'RAB Prices Long'!$B:$B,'All Prices combined'!$D551,'RAB Prices Long'!$E:$E,'All Prices combined'!$G551)))),2)</f>
        <v>5.0599999999999996</v>
      </c>
      <c r="AE551" s="2">
        <f>ROUND(IF($B551="Annuity",SUMIFS('Annuity Prices'!AH:AH,'Annuity Prices'!$B:$B,$D551,'Annuity Prices'!$E:$E,$G551),IF($B551="RAB Short",SUMIFS('RAB Prices Short'!AH:AH,'RAB Prices Short'!$B:$B,'All Prices combined'!$D551,'RAB Prices Short'!$E:$E,'All Prices combined'!$G551),IF($B551="RAB Long",SUMIFS('RAB Prices Long'!AH:AH,'RAB Prices Long'!$B:$B,'All Prices combined'!$D551,'RAB Prices Long'!$E:$E,'All Prices combined'!$G551)))),2)</f>
        <v>5.18</v>
      </c>
      <c r="AF551" s="2">
        <f>ROUND(IF($B551="Annuity",SUMIFS('Annuity Prices'!AI:AI,'Annuity Prices'!$B:$B,$D551,'Annuity Prices'!$E:$E,$G551),IF($B551="RAB Short",SUMIFS('RAB Prices Short'!AI:AI,'RAB Prices Short'!$B:$B,'All Prices combined'!$D551,'RAB Prices Short'!$E:$E,'All Prices combined'!$G551),IF($B551="RAB Long",SUMIFS('RAB Prices Long'!AI:AI,'RAB Prices Long'!$B:$B,'All Prices combined'!$D551,'RAB Prices Long'!$E:$E,'All Prices combined'!$G551)))),2)</f>
        <v>5.31</v>
      </c>
      <c r="AG551" s="2">
        <f>ROUND(IF($B551="Annuity",SUMIFS('Annuity Prices'!AJ:AJ,'Annuity Prices'!$B:$B,$D551,'Annuity Prices'!$E:$E,$G551),IF($B551="RAB Short",SUMIFS('RAB Prices Short'!AJ:AJ,'RAB Prices Short'!$B:$B,'All Prices combined'!$D551,'RAB Prices Short'!$E:$E,'All Prices combined'!$G551),IF($B551="RAB Long",SUMIFS('RAB Prices Long'!AJ:AJ,'RAB Prices Long'!$B:$B,'All Prices combined'!$D551,'RAB Prices Long'!$E:$E,'All Prices combined'!$G551)))),2)</f>
        <v>5.48</v>
      </c>
      <c r="AH551" s="2">
        <f>ROUND(IF($B551="Annuity",SUMIFS('Annuity Prices'!AK:AK,'Annuity Prices'!$B:$B,$D551,'Annuity Prices'!$E:$E,$G551),IF($B551="RAB Short",SUMIFS('RAB Prices Short'!AK:AK,'RAB Prices Short'!$B:$B,'All Prices combined'!$D551,'RAB Prices Short'!$E:$E,'All Prices combined'!$G551),IF($B551="RAB Long",SUMIFS('RAB Prices Long'!AK:AK,'RAB Prices Long'!$B:$B,'All Prices combined'!$D551,'RAB Prices Long'!$E:$E,'All Prices combined'!$G551)))),2)</f>
        <v>5.62</v>
      </c>
      <c r="AI551" s="2">
        <f>ROUND(IF($B551="Annuity",SUMIFS('Annuity Prices'!AL:AL,'Annuity Prices'!$B:$B,$D551,'Annuity Prices'!$E:$E,$G551),IF($B551="RAB Short",SUMIFS('RAB Prices Short'!AL:AL,'RAB Prices Short'!$B:$B,'All Prices combined'!$D551,'RAB Prices Short'!$E:$E,'All Prices combined'!$G551),IF($B551="RAB Long",SUMIFS('RAB Prices Long'!AL:AL,'RAB Prices Long'!$B:$B,'All Prices combined'!$D551,'RAB Prices Long'!$E:$E,'All Prices combined'!$G551)))),2)</f>
        <v>5.76</v>
      </c>
      <c r="AJ551" s="2">
        <f>ROUND(IF($B551="Annuity",SUMIFS('Annuity Prices'!AM:AM,'Annuity Prices'!$B:$B,$D551,'Annuity Prices'!$E:$E,$G551),IF($B551="RAB Short",SUMIFS('RAB Prices Short'!AM:AM,'RAB Prices Short'!$B:$B,'All Prices combined'!$D551,'RAB Prices Short'!$E:$E,'All Prices combined'!$G551),IF($B551="RAB Long",SUMIFS('RAB Prices Long'!AM:AM,'RAB Prices Long'!$B:$B,'All Prices combined'!$D551,'RAB Prices Long'!$E:$E,'All Prices combined'!$G551)))),2)</f>
        <v>5.91</v>
      </c>
      <c r="AK551" s="2">
        <f>ROUND(IF($B551="Annuity",SUMIFS('Annuity Prices'!AN:AN,'Annuity Prices'!$B:$B,$D551,'Annuity Prices'!$E:$E,$G551),IF($B551="RAB Short",SUMIFS('RAB Prices Short'!AN:AN,'RAB Prices Short'!$B:$B,'All Prices combined'!$D551,'RAB Prices Short'!$E:$E,'All Prices combined'!$G551),IF($B551="RAB Long",SUMIFS('RAB Prices Long'!AN:AN,'RAB Prices Long'!$B:$B,'All Prices combined'!$D551,'RAB Prices Long'!$E:$E,'All Prices combined'!$G551)))),2)</f>
        <v>5.93</v>
      </c>
      <c r="AL551" s="2">
        <f>ROUND(IF($B551="Annuity",SUMIFS('Annuity Prices'!AO:AO,'Annuity Prices'!$B:$B,$D551,'Annuity Prices'!$E:$E,$G551),IF($B551="RAB Short",SUMIFS('RAB Prices Short'!AO:AO,'RAB Prices Short'!$B:$B,'All Prices combined'!$D551,'RAB Prices Short'!$E:$E,'All Prices combined'!$G551),IF($B551="RAB Long",SUMIFS('RAB Prices Long'!AO:AO,'RAB Prices Long'!$B:$B,'All Prices combined'!$D551,'RAB Prices Long'!$E:$E,'All Prices combined'!$G551)))),2)</f>
        <v>6.08</v>
      </c>
      <c r="AM551" s="2">
        <f>ROUND(IF($B551="Annuity",SUMIFS('Annuity Prices'!AP:AP,'Annuity Prices'!$B:$B,$D551,'Annuity Prices'!$E:$E,$G551),IF($B551="RAB Short",SUMIFS('RAB Prices Short'!AP:AP,'RAB Prices Short'!$B:$B,'All Prices combined'!$D551,'RAB Prices Short'!$E:$E,'All Prices combined'!$G551),IF($B551="RAB Long",SUMIFS('RAB Prices Long'!AP:AP,'RAB Prices Long'!$B:$B,'All Prices combined'!$D551,'RAB Prices Long'!$E:$E,'All Prices combined'!$G551)))),2)</f>
        <v>6.23</v>
      </c>
      <c r="AN551" s="2">
        <f>ROUND(IF($B551="Annuity",SUMIFS('Annuity Prices'!AQ:AQ,'Annuity Prices'!$B:$B,$D551,'Annuity Prices'!$E:$E,$G551),IF($B551="RAB Short",SUMIFS('RAB Prices Short'!AQ:AQ,'RAB Prices Short'!$B:$B,'All Prices combined'!$D551,'RAB Prices Short'!$E:$E,'All Prices combined'!$G551),IF($B551="RAB Long",SUMIFS('RAB Prices Long'!AQ:AQ,'RAB Prices Long'!$B:$B,'All Prices combined'!$D551,'RAB Prices Long'!$E:$E,'All Prices combined'!$G551)))),2)</f>
        <v>6.38</v>
      </c>
      <c r="AO551" s="2">
        <f>ROUND(IF($B551="Annuity",SUMIFS('Annuity Prices'!AR:AR,'Annuity Prices'!$B:$B,$D551,'Annuity Prices'!$E:$E,$G551),IF($B551="RAB Short",SUMIFS('RAB Prices Short'!AR:AR,'RAB Prices Short'!$B:$B,'All Prices combined'!$D551,'RAB Prices Short'!$E:$E,'All Prices combined'!$G551),IF($B551="RAB Long",SUMIFS('RAB Prices Long'!AR:AR,'RAB Prices Long'!$B:$B,'All Prices combined'!$D551,'RAB Prices Long'!$E:$E,'All Prices combined'!$G551)))),2)</f>
        <v>0</v>
      </c>
      <c r="AP551" s="2">
        <f>ROUND(IF($B551="Annuity",SUMIFS('Annuity Prices'!AS:AS,'Annuity Prices'!$B:$B,$D551,'Annuity Prices'!$E:$E,$G551),IF($B551="RAB Short",SUMIFS('RAB Prices Short'!AS:AS,'RAB Prices Short'!$B:$B,'All Prices combined'!$D551,'RAB Prices Short'!$E:$E,'All Prices combined'!$G551),IF($B551="RAB Long",SUMIFS('RAB Prices Long'!AS:AS,'RAB Prices Long'!$B:$B,'All Prices combined'!$D551,'RAB Prices Long'!$E:$E,'All Prices combined'!$G551)))),2)</f>
        <v>0</v>
      </c>
      <c r="AQ551" s="2">
        <f>ROUND(IF($B551="Annuity",SUMIFS('Annuity Prices'!AT:AT,'Annuity Prices'!$B:$B,$D551,'Annuity Prices'!$E:$E,$G551),IF($B551="RAB Short",SUMIFS('RAB Prices Short'!AT:AT,'RAB Prices Short'!$B:$B,'All Prices combined'!$D551,'RAB Prices Short'!$E:$E,'All Prices combined'!$G551),IF($B551="RAB Long",SUMIFS('RAB Prices Long'!AT:AT,'RAB Prices Long'!$B:$B,'All Prices combined'!$D551,'RAB Prices Long'!$E:$E,'All Prices combined'!$G551)))),2)</f>
        <v>3.21</v>
      </c>
      <c r="AR551" s="2">
        <f>ROUND(IF($B551="Annuity",SUMIFS('Annuity Prices'!AU:AU,'Annuity Prices'!$B:$B,$D551,'Annuity Prices'!$E:$E,$G551),IF($B551="RAB Short",SUMIFS('RAB Prices Short'!AU:AU,'RAB Prices Short'!$B:$B,'All Prices combined'!$D551,'RAB Prices Short'!$E:$E,'All Prices combined'!$G551),IF($B551="RAB Long",SUMIFS('RAB Prices Long'!AU:AU,'RAB Prices Long'!$B:$B,'All Prices combined'!$D551,'RAB Prices Long'!$E:$E,'All Prices combined'!$G551)))),2)</f>
        <v>2.64</v>
      </c>
      <c r="AS551" s="2">
        <f>ROUND(IF($B551="Annuity",SUMIFS('Annuity Prices'!AV:AV,'Annuity Prices'!$B:$B,$D551,'Annuity Prices'!$E:$E,$G551),IF($B551="RAB Short",SUMIFS('RAB Prices Short'!AV:AV,'RAB Prices Short'!$B:$B,'All Prices combined'!$D551,'RAB Prices Short'!$E:$E,'All Prices combined'!$G551),IF($B551="RAB Long",SUMIFS('RAB Prices Long'!AV:AV,'RAB Prices Long'!$B:$B,'All Prices combined'!$D551,'RAB Prices Long'!$E:$E,'All Prices combined'!$G551)))),2)</f>
        <v>2.71</v>
      </c>
      <c r="AT551" s="2">
        <f>ROUND(IF($B551="Annuity",SUMIFS('Annuity Prices'!AW:AW,'Annuity Prices'!$B:$B,$D551,'Annuity Prices'!$E:$E,$G551),IF($B551="RAB Short",SUMIFS('RAB Prices Short'!AW:AW,'RAB Prices Short'!$B:$B,'All Prices combined'!$D551,'RAB Prices Short'!$E:$E,'All Prices combined'!$G551),IF($B551="RAB Long",SUMIFS('RAB Prices Long'!AW:AW,'RAB Prices Long'!$B:$B,'All Prices combined'!$D551,'RAB Prices Long'!$E:$E,'All Prices combined'!$G551)))),2)</f>
        <v>3.05</v>
      </c>
      <c r="AU551" s="2">
        <f>ROUND(IF($B551="Annuity",SUMIFS('Annuity Prices'!AX:AX,'Annuity Prices'!$B:$B,$D551,'Annuity Prices'!$E:$E,$G551),IF($B551="RAB Short",SUMIFS('RAB Prices Short'!AX:AX,'RAB Prices Short'!$B:$B,'All Prices combined'!$D551,'RAB Prices Short'!$E:$E,'All Prices combined'!$G551),IF($B551="RAB Long",SUMIFS('RAB Prices Long'!AX:AX,'RAB Prices Long'!$B:$B,'All Prices combined'!$D551,'RAB Prices Long'!$E:$E,'All Prices combined'!$G551)))),2)</f>
        <v>3.13</v>
      </c>
      <c r="AV551" s="2">
        <f>ROUND(IF($B551="Annuity",SUMIFS('Annuity Prices'!AY:AY,'Annuity Prices'!$B:$B,$D551,'Annuity Prices'!$E:$E,$G551),IF($B551="RAB Short",SUMIFS('RAB Prices Short'!AY:AY,'RAB Prices Short'!$B:$B,'All Prices combined'!$D551,'RAB Prices Short'!$E:$E,'All Prices combined'!$G551),IF($B551="RAB Long",SUMIFS('RAB Prices Long'!AY:AY,'RAB Prices Long'!$B:$B,'All Prices combined'!$D551,'RAB Prices Long'!$E:$E,'All Prices combined'!$G551)))),2)</f>
        <v>3.21</v>
      </c>
      <c r="AW551" s="2">
        <f>ROUND(IF($B551="Annuity",SUMIFS('Annuity Prices'!AZ:AZ,'Annuity Prices'!$B:$B,$D551,'Annuity Prices'!$E:$E,$G551),IF($B551="RAB Short",SUMIFS('RAB Prices Short'!AZ:AZ,'RAB Prices Short'!$B:$B,'All Prices combined'!$D551,'RAB Prices Short'!$E:$E,'All Prices combined'!$G551),IF($B551="RAB Long",SUMIFS('RAB Prices Long'!AZ:AZ,'RAB Prices Long'!$B:$B,'All Prices combined'!$D551,'RAB Prices Long'!$E:$E,'All Prices combined'!$G551)))),2)</f>
        <v>3.29</v>
      </c>
      <c r="AX551" s="2">
        <f>ROUND(IF($B551="Annuity",SUMIFS('Annuity Prices'!BA:BA,'Annuity Prices'!$B:$B,$D551,'Annuity Prices'!$E:$E,$G551),IF($B551="RAB Short",SUMIFS('RAB Prices Short'!BA:BA,'RAB Prices Short'!$B:$B,'All Prices combined'!$D551,'RAB Prices Short'!$E:$E,'All Prices combined'!$G551),IF($B551="RAB Long",SUMIFS('RAB Prices Long'!BA:BA,'RAB Prices Long'!$B:$B,'All Prices combined'!$D551,'RAB Prices Long'!$E:$E,'All Prices combined'!$G551)))),2)</f>
        <v>3.5</v>
      </c>
      <c r="AY551" s="2">
        <f>ROUND(IF($B551="Annuity",SUMIFS('Annuity Prices'!BB:BB,'Annuity Prices'!$B:$B,$D551,'Annuity Prices'!$E:$E,$G551),IF($B551="RAB Short",SUMIFS('RAB Prices Short'!BB:BB,'RAB Prices Short'!$B:$B,'All Prices combined'!$D551,'RAB Prices Short'!$E:$E,'All Prices combined'!$G551),IF($B551="RAB Long",SUMIFS('RAB Prices Long'!BB:BB,'RAB Prices Long'!$B:$B,'All Prices combined'!$D551,'RAB Prices Long'!$E:$E,'All Prices combined'!$G551)))),2)</f>
        <v>3.59</v>
      </c>
      <c r="AZ551" s="2">
        <f>ROUND(IF($B551="Annuity",SUMIFS('Annuity Prices'!BC:BC,'Annuity Prices'!$B:$B,$D551,'Annuity Prices'!$E:$E,$G551),IF($B551="RAB Short",SUMIFS('RAB Prices Short'!BC:BC,'RAB Prices Short'!$B:$B,'All Prices combined'!$D551,'RAB Prices Short'!$E:$E,'All Prices combined'!$G551),IF($B551="RAB Long",SUMIFS('RAB Prices Long'!BC:BC,'RAB Prices Long'!$B:$B,'All Prices combined'!$D551,'RAB Prices Long'!$E:$E,'All Prices combined'!$G551)))),2)</f>
        <v>3.68</v>
      </c>
      <c r="BA551" s="2">
        <f>ROUND(IF($B551="Annuity",SUMIFS('Annuity Prices'!BD:BD,'Annuity Prices'!$B:$B,$D551,'Annuity Prices'!$E:$E,$G551),IF($B551="RAB Short",SUMIFS('RAB Prices Short'!BD:BD,'RAB Prices Short'!$B:$B,'All Prices combined'!$D551,'RAB Prices Short'!$E:$E,'All Prices combined'!$G551),IF($B551="RAB Long",SUMIFS('RAB Prices Long'!BD:BD,'RAB Prices Long'!$B:$B,'All Prices combined'!$D551,'RAB Prices Long'!$E:$E,'All Prices combined'!$G551)))),2)</f>
        <v>3.77</v>
      </c>
      <c r="BB551" s="2">
        <f>ROUND(IF($B551="Annuity",SUMIFS('Annuity Prices'!BE:BE,'Annuity Prices'!$B:$B,$D551,'Annuity Prices'!$E:$E,$G551),IF($B551="RAB Short",SUMIFS('RAB Prices Short'!BE:BE,'RAB Prices Short'!$B:$B,'All Prices combined'!$D551,'RAB Prices Short'!$E:$E,'All Prices combined'!$G551),IF($B551="RAB Long",SUMIFS('RAB Prices Long'!BE:BE,'RAB Prices Long'!$B:$B,'All Prices combined'!$D551,'RAB Prices Long'!$E:$E,'All Prices combined'!$G551)))),2)</f>
        <v>4.16</v>
      </c>
      <c r="BC551" s="2">
        <f>ROUND(IF($B551="Annuity",SUMIFS('Annuity Prices'!BF:BF,'Annuity Prices'!$B:$B,$D551,'Annuity Prices'!$E:$E,$G551),IF($B551="RAB Short",SUMIFS('RAB Prices Short'!BF:BF,'RAB Prices Short'!$B:$B,'All Prices combined'!$D551,'RAB Prices Short'!$E:$E,'All Prices combined'!$G551),IF($B551="RAB Long",SUMIFS('RAB Prices Long'!BF:BF,'RAB Prices Long'!$B:$B,'All Prices combined'!$D551,'RAB Prices Long'!$E:$E,'All Prices combined'!$G551)))),2)</f>
        <v>4.26</v>
      </c>
      <c r="BD551" s="2">
        <f>ROUND(IF($B551="Annuity",SUMIFS('Annuity Prices'!BG:BG,'Annuity Prices'!$B:$B,$D551,'Annuity Prices'!$E:$E,$G551),IF($B551="RAB Short",SUMIFS('RAB Prices Short'!BG:BG,'RAB Prices Short'!$B:$B,'All Prices combined'!$D551,'RAB Prices Short'!$E:$E,'All Prices combined'!$G551),IF($B551="RAB Long",SUMIFS('RAB Prices Long'!BG:BG,'RAB Prices Long'!$B:$B,'All Prices combined'!$D551,'RAB Prices Long'!$E:$E,'All Prices combined'!$G551)))),2)</f>
        <v>4.37</v>
      </c>
      <c r="BE551" s="2">
        <f>ROUND(IF($B551="Annuity",SUMIFS('Annuity Prices'!BH:BH,'Annuity Prices'!$B:$B,$D551,'Annuity Prices'!$E:$E,$G551),IF($B551="RAB Short",SUMIFS('RAB Prices Short'!BH:BH,'RAB Prices Short'!$B:$B,'All Prices combined'!$D551,'RAB Prices Short'!$E:$E,'All Prices combined'!$G551),IF($B551="RAB Long",SUMIFS('RAB Prices Long'!BH:BH,'RAB Prices Long'!$B:$B,'All Prices combined'!$D551,'RAB Prices Long'!$E:$E,'All Prices combined'!$G551)))),2)</f>
        <v>4.4800000000000004</v>
      </c>
      <c r="BF551" s="2">
        <f>ROUND(IF($B551="Annuity",SUMIFS('Annuity Prices'!BI:BI,'Annuity Prices'!$B:$B,$D551,'Annuity Prices'!$E:$E,$G551),IF($B551="RAB Short",SUMIFS('RAB Prices Short'!BI:BI,'RAB Prices Short'!$B:$B,'All Prices combined'!$D551,'RAB Prices Short'!$E:$E,'All Prices combined'!$G551),IF($B551="RAB Long",SUMIFS('RAB Prices Long'!BI:BI,'RAB Prices Long'!$B:$B,'All Prices combined'!$D551,'RAB Prices Long'!$E:$E,'All Prices combined'!$G551)))),2)</f>
        <v>4.66</v>
      </c>
      <c r="BG551" s="2">
        <f>ROUND(IF($B551="Annuity",SUMIFS('Annuity Prices'!BJ:BJ,'Annuity Prices'!$B:$B,$D551,'Annuity Prices'!$E:$E,$G551),IF($B551="RAB Short",SUMIFS('RAB Prices Short'!BJ:BJ,'RAB Prices Short'!$B:$B,'All Prices combined'!$D551,'RAB Prices Short'!$E:$E,'All Prices combined'!$G551),IF($B551="RAB Long",SUMIFS('RAB Prices Long'!BJ:BJ,'RAB Prices Long'!$B:$B,'All Prices combined'!$D551,'RAB Prices Long'!$E:$E,'All Prices combined'!$G551)))),2)</f>
        <v>4.78</v>
      </c>
      <c r="BH551" s="2">
        <f>ROUND(IF($B551="Annuity",SUMIFS('Annuity Prices'!BK:BK,'Annuity Prices'!$B:$B,$D551,'Annuity Prices'!$E:$E,$G551),IF($B551="RAB Short",SUMIFS('RAB Prices Short'!BK:BK,'RAB Prices Short'!$B:$B,'All Prices combined'!$D551,'RAB Prices Short'!$E:$E,'All Prices combined'!$G551),IF($B551="RAB Long",SUMIFS('RAB Prices Long'!BK:BK,'RAB Prices Long'!$B:$B,'All Prices combined'!$D551,'RAB Prices Long'!$E:$E,'All Prices combined'!$G551)))),2)</f>
        <v>4.8899999999999997</v>
      </c>
      <c r="BI551" s="2">
        <f>ROUND(IF($B551="Annuity",SUMIFS('Annuity Prices'!BL:BL,'Annuity Prices'!$B:$B,$D551,'Annuity Prices'!$E:$E,$G551),IF($B551="RAB Short",SUMIFS('RAB Prices Short'!BL:BL,'RAB Prices Short'!$B:$B,'All Prices combined'!$D551,'RAB Prices Short'!$E:$E,'All Prices combined'!$G551),IF($B551="RAB Long",SUMIFS('RAB Prices Long'!BL:BL,'RAB Prices Long'!$B:$B,'All Prices combined'!$D551,'RAB Prices Long'!$E:$E,'All Prices combined'!$G551)))),2)</f>
        <v>5.0199999999999996</v>
      </c>
      <c r="BJ551" s="2">
        <f>ROUND(IF($B551="Annuity",SUMIFS('Annuity Prices'!BM:BM,'Annuity Prices'!$B:$B,$D551,'Annuity Prices'!$E:$E,$G551),IF($B551="RAB Short",SUMIFS('RAB Prices Short'!BM:BM,'RAB Prices Short'!$B:$B,'All Prices combined'!$D551,'RAB Prices Short'!$E:$E,'All Prices combined'!$G551),IF($B551="RAB Long",SUMIFS('RAB Prices Long'!BM:BM,'RAB Prices Long'!$B:$B,'All Prices combined'!$D551,'RAB Prices Long'!$E:$E,'All Prices combined'!$G551)))),2)</f>
        <v>4.93</v>
      </c>
      <c r="BK551" s="2">
        <f>ROUND(IF($B551="Annuity",SUMIFS('Annuity Prices'!BN:BN,'Annuity Prices'!$B:$B,$D551,'Annuity Prices'!$E:$E,$G551),IF($B551="RAB Short",SUMIFS('RAB Prices Short'!BN:BN,'RAB Prices Short'!$B:$B,'All Prices combined'!$D551,'RAB Prices Short'!$E:$E,'All Prices combined'!$G551),IF($B551="RAB Long",SUMIFS('RAB Prices Long'!BN:BN,'RAB Prices Long'!$B:$B,'All Prices combined'!$D551,'RAB Prices Long'!$E:$E,'All Prices combined'!$G551)))),2)</f>
        <v>5.0599999999999996</v>
      </c>
      <c r="BL551" s="2">
        <f>ROUND(IF($B551="Annuity",SUMIFS('Annuity Prices'!BO:BO,'Annuity Prices'!$B:$B,$D551,'Annuity Prices'!$E:$E,$G551),IF($B551="RAB Short",SUMIFS('RAB Prices Short'!BO:BO,'RAB Prices Short'!$B:$B,'All Prices combined'!$D551,'RAB Prices Short'!$E:$E,'All Prices combined'!$G551),IF($B551="RAB Long",SUMIFS('RAB Prices Long'!BO:BO,'RAB Prices Long'!$B:$B,'All Prices combined'!$D551,'RAB Prices Long'!$E:$E,'All Prices combined'!$G551)))),2)</f>
        <v>5.18</v>
      </c>
      <c r="BM551" s="2">
        <f>ROUND(IF($B551="Annuity",SUMIFS('Annuity Prices'!BP:BP,'Annuity Prices'!$B:$B,$D551,'Annuity Prices'!$E:$E,$G551),IF($B551="RAB Short",SUMIFS('RAB Prices Short'!BP:BP,'RAB Prices Short'!$B:$B,'All Prices combined'!$D551,'RAB Prices Short'!$E:$E,'All Prices combined'!$G551),IF($B551="RAB Long",SUMIFS('RAB Prices Long'!BP:BP,'RAB Prices Long'!$B:$B,'All Prices combined'!$D551,'RAB Prices Long'!$E:$E,'All Prices combined'!$G551)))),2)</f>
        <v>5.31</v>
      </c>
      <c r="BN551" s="2">
        <f>ROUND(IF($B551="Annuity",SUMIFS('Annuity Prices'!BQ:BQ,'Annuity Prices'!$B:$B,$D551,'Annuity Prices'!$E:$E,$G551),IF($B551="RAB Short",SUMIFS('RAB Prices Short'!BQ:BQ,'RAB Prices Short'!$B:$B,'All Prices combined'!$D551,'RAB Prices Short'!$E:$E,'All Prices combined'!$G551),IF($B551="RAB Long",SUMIFS('RAB Prices Long'!BQ:BQ,'RAB Prices Long'!$B:$B,'All Prices combined'!$D551,'RAB Prices Long'!$E:$E,'All Prices combined'!$G551)))),2)</f>
        <v>5.48</v>
      </c>
      <c r="BO551" s="2">
        <f>ROUND(IF($B551="Annuity",SUMIFS('Annuity Prices'!BR:BR,'Annuity Prices'!$B:$B,$D551,'Annuity Prices'!$E:$E,$G551),IF($B551="RAB Short",SUMIFS('RAB Prices Short'!BR:BR,'RAB Prices Short'!$B:$B,'All Prices combined'!$D551,'RAB Prices Short'!$E:$E,'All Prices combined'!$G551),IF($B551="RAB Long",SUMIFS('RAB Prices Long'!BR:BR,'RAB Prices Long'!$B:$B,'All Prices combined'!$D551,'RAB Prices Long'!$E:$E,'All Prices combined'!$G551)))),2)</f>
        <v>5.62</v>
      </c>
      <c r="BP551" s="2">
        <f>ROUND(IF($B551="Annuity",SUMIFS('Annuity Prices'!BS:BS,'Annuity Prices'!$B:$B,$D551,'Annuity Prices'!$E:$E,$G551),IF($B551="RAB Short",SUMIFS('RAB Prices Short'!BS:BS,'RAB Prices Short'!$B:$B,'All Prices combined'!$D551,'RAB Prices Short'!$E:$E,'All Prices combined'!$G551),IF($B551="RAB Long",SUMIFS('RAB Prices Long'!BS:BS,'RAB Prices Long'!$B:$B,'All Prices combined'!$D551,'RAB Prices Long'!$E:$E,'All Prices combined'!$G551)))),2)</f>
        <v>5.76</v>
      </c>
      <c r="BQ551" s="2">
        <f>ROUND(IF($B551="Annuity",SUMIFS('Annuity Prices'!BT:BT,'Annuity Prices'!$B:$B,$D551,'Annuity Prices'!$E:$E,$G551),IF($B551="RAB Short",SUMIFS('RAB Prices Short'!BT:BT,'RAB Prices Short'!$B:$B,'All Prices combined'!$D551,'RAB Prices Short'!$E:$E,'All Prices combined'!$G551),IF($B551="RAB Long",SUMIFS('RAB Prices Long'!BT:BT,'RAB Prices Long'!$B:$B,'All Prices combined'!$D551,'RAB Prices Long'!$E:$E,'All Prices combined'!$G551)))),2)</f>
        <v>5.91</v>
      </c>
      <c r="BR551" s="2">
        <f>ROUND(IF($B551="Annuity",SUMIFS('Annuity Prices'!BU:BU,'Annuity Prices'!$B:$B,$D551,'Annuity Prices'!$E:$E,$G551),IF($B551="RAB Short",SUMIFS('RAB Prices Short'!BU:BU,'RAB Prices Short'!$B:$B,'All Prices combined'!$D551,'RAB Prices Short'!$E:$E,'All Prices combined'!$G551),IF($B551="RAB Long",SUMIFS('RAB Prices Long'!BU:BU,'RAB Prices Long'!$B:$B,'All Prices combined'!$D551,'RAB Prices Long'!$E:$E,'All Prices combined'!$G551)))),2)</f>
        <v>5.93</v>
      </c>
      <c r="BS551" s="2">
        <f>ROUND(IF($B551="Annuity",SUMIFS('Annuity Prices'!BV:BV,'Annuity Prices'!$B:$B,$D551,'Annuity Prices'!$E:$E,$G551),IF($B551="RAB Short",SUMIFS('RAB Prices Short'!BV:BV,'RAB Prices Short'!$B:$B,'All Prices combined'!$D551,'RAB Prices Short'!$E:$E,'All Prices combined'!$G551),IF($B551="RAB Long",SUMIFS('RAB Prices Long'!BV:BV,'RAB Prices Long'!$B:$B,'All Prices combined'!$D551,'RAB Prices Long'!$E:$E,'All Prices combined'!$G551)))),2)</f>
        <v>6.08</v>
      </c>
      <c r="BT551" s="2">
        <f>ROUND(IF($B551="Annuity",SUMIFS('Annuity Prices'!BW:BW,'Annuity Prices'!$B:$B,$D551,'Annuity Prices'!$E:$E,$G551),IF($B551="RAB Short",SUMIFS('RAB Prices Short'!BW:BW,'RAB Prices Short'!$B:$B,'All Prices combined'!$D551,'RAB Prices Short'!$E:$E,'All Prices combined'!$G551),IF($B551="RAB Long",SUMIFS('RAB Prices Long'!BW:BW,'RAB Prices Long'!$B:$B,'All Prices combined'!$D551,'RAB Prices Long'!$E:$E,'All Prices combined'!$G551)))),2)</f>
        <v>6.23</v>
      </c>
      <c r="BU551" s="2">
        <f>ROUND(IF($B551="Annuity",SUMIFS('Annuity Prices'!BX:BX,'Annuity Prices'!$B:$B,$D551,'Annuity Prices'!$E:$E,$G551),IF($B551="RAB Short",SUMIFS('RAB Prices Short'!BX:BX,'RAB Prices Short'!$B:$B,'All Prices combined'!$D551,'RAB Prices Short'!$E:$E,'All Prices combined'!$G551),IF($B551="RAB Long",SUMIFS('RAB Prices Long'!BX:BX,'RAB Prices Long'!$B:$B,'All Prices combined'!$D551,'RAB Prices Long'!$E:$E,'All Prices combined'!$G551)))),2)</f>
        <v>6.38</v>
      </c>
    </row>
    <row r="552" spans="2:73" x14ac:dyDescent="0.25">
      <c r="B552" t="s">
        <v>45</v>
      </c>
      <c r="C552">
        <v>30</v>
      </c>
      <c r="D552" t="s">
        <v>213</v>
      </c>
      <c r="E552" t="s">
        <v>209</v>
      </c>
      <c r="F552" t="s">
        <v>212</v>
      </c>
      <c r="G552" t="s">
        <v>40</v>
      </c>
      <c r="I552" s="2">
        <f>ROUND(IF($B552="Annuity",SUMIFS('Annuity Prices'!L:L,'Annuity Prices'!$B:$B,$D552,'Annuity Prices'!$E:$E,$G552),IF($B552="RAB Short",SUMIFS('RAB Prices Short'!L:L,'RAB Prices Short'!$B:$B,'All Prices combined'!$D552,'RAB Prices Short'!$E:$E,'All Prices combined'!$G552),IF($B552="RAB Long",SUMIFS('RAB Prices Long'!L:L,'RAB Prices Long'!$B:$B,'All Prices combined'!$D552,'RAB Prices Long'!$E:$E,'All Prices combined'!$G552)))),2)</f>
        <v>0</v>
      </c>
      <c r="J552" s="2">
        <f>ROUND(IF($B552="Annuity",SUMIFS('Annuity Prices'!M:M,'Annuity Prices'!$B:$B,$D552,'Annuity Prices'!$E:$E,$G552),IF($B552="RAB Short",SUMIFS('RAB Prices Short'!M:M,'RAB Prices Short'!$B:$B,'All Prices combined'!$D552,'RAB Prices Short'!$E:$E,'All Prices combined'!$G552),IF($B552="RAB Long",SUMIFS('RAB Prices Long'!M:M,'RAB Prices Long'!$B:$B,'All Prices combined'!$D552,'RAB Prices Long'!$E:$E,'All Prices combined'!$G552)))),2)</f>
        <v>0</v>
      </c>
      <c r="K552" s="2">
        <f>ROUND(IF($B552="Annuity",SUMIFS('Annuity Prices'!N:N,'Annuity Prices'!$B:$B,$D552,'Annuity Prices'!$E:$E,$G552),IF($B552="RAB Short",SUMIFS('RAB Prices Short'!N:N,'RAB Prices Short'!$B:$B,'All Prices combined'!$D552,'RAB Prices Short'!$E:$E,'All Prices combined'!$G552),IF($B552="RAB Long",SUMIFS('RAB Prices Long'!N:N,'RAB Prices Long'!$B:$B,'All Prices combined'!$D552,'RAB Prices Long'!$E:$E,'All Prices combined'!$G552)))),2)</f>
        <v>0.63</v>
      </c>
      <c r="L552" s="2">
        <f>ROUND(IF($B552="Annuity",SUMIFS('Annuity Prices'!O:O,'Annuity Prices'!$B:$B,$D552,'Annuity Prices'!$E:$E,$G552),IF($B552="RAB Short",SUMIFS('RAB Prices Short'!O:O,'RAB Prices Short'!$B:$B,'All Prices combined'!$D552,'RAB Prices Short'!$E:$E,'All Prices combined'!$G552),IF($B552="RAB Long",SUMIFS('RAB Prices Long'!O:O,'RAB Prices Long'!$B:$B,'All Prices combined'!$D552,'RAB Prices Long'!$E:$E,'All Prices combined'!$G552)))),2)</f>
        <v>0.64</v>
      </c>
      <c r="M552" s="2">
        <f>ROUND(IF($B552="Annuity",SUMIFS('Annuity Prices'!P:P,'Annuity Prices'!$B:$B,$D552,'Annuity Prices'!$E:$E,$G552),IF($B552="RAB Short",SUMIFS('RAB Prices Short'!P:P,'RAB Prices Short'!$B:$B,'All Prices combined'!$D552,'RAB Prices Short'!$E:$E,'All Prices combined'!$G552),IF($B552="RAB Long",SUMIFS('RAB Prices Long'!P:P,'RAB Prices Long'!$B:$B,'All Prices combined'!$D552,'RAB Prices Long'!$E:$E,'All Prices combined'!$G552)))),2)</f>
        <v>0.66</v>
      </c>
      <c r="N552" s="2">
        <f>ROUND(IF($B552="Annuity",SUMIFS('Annuity Prices'!Q:Q,'Annuity Prices'!$B:$B,$D552,'Annuity Prices'!$E:$E,$G552),IF($B552="RAB Short",SUMIFS('RAB Prices Short'!Q:Q,'RAB Prices Short'!$B:$B,'All Prices combined'!$D552,'RAB Prices Short'!$E:$E,'All Prices combined'!$G552),IF($B552="RAB Long",SUMIFS('RAB Prices Long'!Q:Q,'RAB Prices Long'!$B:$B,'All Prices combined'!$D552,'RAB Prices Long'!$E:$E,'All Prices combined'!$G552)))),2)</f>
        <v>0.67</v>
      </c>
      <c r="O552" s="2">
        <f>ROUND(IF($B552="Annuity",SUMIFS('Annuity Prices'!R:R,'Annuity Prices'!$B:$B,$D552,'Annuity Prices'!$E:$E,$G552),IF($B552="RAB Short",SUMIFS('RAB Prices Short'!R:R,'RAB Prices Short'!$B:$B,'All Prices combined'!$D552,'RAB Prices Short'!$E:$E,'All Prices combined'!$G552),IF($B552="RAB Long",SUMIFS('RAB Prices Long'!R:R,'RAB Prices Long'!$B:$B,'All Prices combined'!$D552,'RAB Prices Long'!$E:$E,'All Prices combined'!$G552)))),2)</f>
        <v>0.69</v>
      </c>
      <c r="P552" s="2">
        <f>ROUND(IF($B552="Annuity",SUMIFS('Annuity Prices'!S:S,'Annuity Prices'!$B:$B,$D552,'Annuity Prices'!$E:$E,$G552),IF($B552="RAB Short",SUMIFS('RAB Prices Short'!S:S,'RAB Prices Short'!$B:$B,'All Prices combined'!$D552,'RAB Prices Short'!$E:$E,'All Prices combined'!$G552),IF($B552="RAB Long",SUMIFS('RAB Prices Long'!S:S,'RAB Prices Long'!$B:$B,'All Prices combined'!$D552,'RAB Prices Long'!$E:$E,'All Prices combined'!$G552)))),2)</f>
        <v>0.71</v>
      </c>
      <c r="Q552" s="2">
        <f>ROUND(IF($B552="Annuity",SUMIFS('Annuity Prices'!T:T,'Annuity Prices'!$B:$B,$D552,'Annuity Prices'!$E:$E,$G552),IF($B552="RAB Short",SUMIFS('RAB Prices Short'!T:T,'RAB Prices Short'!$B:$B,'All Prices combined'!$D552,'RAB Prices Short'!$E:$E,'All Prices combined'!$G552),IF($B552="RAB Long",SUMIFS('RAB Prices Long'!T:T,'RAB Prices Long'!$B:$B,'All Prices combined'!$D552,'RAB Prices Long'!$E:$E,'All Prices combined'!$G552)))),2)</f>
        <v>0.72</v>
      </c>
      <c r="R552" s="2">
        <f>ROUND(IF($B552="Annuity",SUMIFS('Annuity Prices'!U:U,'Annuity Prices'!$B:$B,$D552,'Annuity Prices'!$E:$E,$G552),IF($B552="RAB Short",SUMIFS('RAB Prices Short'!U:U,'RAB Prices Short'!$B:$B,'All Prices combined'!$D552,'RAB Prices Short'!$E:$E,'All Prices combined'!$G552),IF($B552="RAB Long",SUMIFS('RAB Prices Long'!U:U,'RAB Prices Long'!$B:$B,'All Prices combined'!$D552,'RAB Prices Long'!$E:$E,'All Prices combined'!$G552)))),2)</f>
        <v>0.74</v>
      </c>
      <c r="S552" s="2">
        <f>ROUND(IF($B552="Annuity",SUMIFS('Annuity Prices'!V:V,'Annuity Prices'!$B:$B,$D552,'Annuity Prices'!$E:$E,$G552),IF($B552="RAB Short",SUMIFS('RAB Prices Short'!V:V,'RAB Prices Short'!$B:$B,'All Prices combined'!$D552,'RAB Prices Short'!$E:$E,'All Prices combined'!$G552),IF($B552="RAB Long",SUMIFS('RAB Prices Long'!V:V,'RAB Prices Long'!$B:$B,'All Prices combined'!$D552,'RAB Prices Long'!$E:$E,'All Prices combined'!$G552)))),2)</f>
        <v>0.76</v>
      </c>
      <c r="T552" s="2">
        <f>ROUND(IF($B552="Annuity",SUMIFS('Annuity Prices'!W:W,'Annuity Prices'!$B:$B,$D552,'Annuity Prices'!$E:$E,$G552),IF($B552="RAB Short",SUMIFS('RAB Prices Short'!W:W,'RAB Prices Short'!$B:$B,'All Prices combined'!$D552,'RAB Prices Short'!$E:$E,'All Prices combined'!$G552),IF($B552="RAB Long",SUMIFS('RAB Prices Long'!W:W,'RAB Prices Long'!$B:$B,'All Prices combined'!$D552,'RAB Prices Long'!$E:$E,'All Prices combined'!$G552)))),2)</f>
        <v>0.78</v>
      </c>
      <c r="U552" s="2">
        <f>ROUND(IF($B552="Annuity",SUMIFS('Annuity Prices'!X:X,'Annuity Prices'!$B:$B,$D552,'Annuity Prices'!$E:$E,$G552),IF($B552="RAB Short",SUMIFS('RAB Prices Short'!X:X,'RAB Prices Short'!$B:$B,'All Prices combined'!$D552,'RAB Prices Short'!$E:$E,'All Prices combined'!$G552),IF($B552="RAB Long",SUMIFS('RAB Prices Long'!X:X,'RAB Prices Long'!$B:$B,'All Prices combined'!$D552,'RAB Prices Long'!$E:$E,'All Prices combined'!$G552)))),2)</f>
        <v>0.79</v>
      </c>
      <c r="V552" s="2">
        <f>ROUND(IF($B552="Annuity",SUMIFS('Annuity Prices'!Y:Y,'Annuity Prices'!$B:$B,$D552,'Annuity Prices'!$E:$E,$G552),IF($B552="RAB Short",SUMIFS('RAB Prices Short'!Y:Y,'RAB Prices Short'!$B:$B,'All Prices combined'!$D552,'RAB Prices Short'!$E:$E,'All Prices combined'!$G552),IF($B552="RAB Long",SUMIFS('RAB Prices Long'!Y:Y,'RAB Prices Long'!$B:$B,'All Prices combined'!$D552,'RAB Prices Long'!$E:$E,'All Prices combined'!$G552)))),2)</f>
        <v>0.81</v>
      </c>
      <c r="W552" s="2">
        <f>ROUND(IF($B552="Annuity",SUMIFS('Annuity Prices'!Z:Z,'Annuity Prices'!$B:$B,$D552,'Annuity Prices'!$E:$E,$G552),IF($B552="RAB Short",SUMIFS('RAB Prices Short'!Z:Z,'RAB Prices Short'!$B:$B,'All Prices combined'!$D552,'RAB Prices Short'!$E:$E,'All Prices combined'!$G552),IF($B552="RAB Long",SUMIFS('RAB Prices Long'!Z:Z,'RAB Prices Long'!$B:$B,'All Prices combined'!$D552,'RAB Prices Long'!$E:$E,'All Prices combined'!$G552)))),2)</f>
        <v>0.83</v>
      </c>
      <c r="X552" s="2">
        <f>ROUND(IF($B552="Annuity",SUMIFS('Annuity Prices'!AA:AA,'Annuity Prices'!$B:$B,$D552,'Annuity Prices'!$E:$E,$G552),IF($B552="RAB Short",SUMIFS('RAB Prices Short'!AA:AA,'RAB Prices Short'!$B:$B,'All Prices combined'!$D552,'RAB Prices Short'!$E:$E,'All Prices combined'!$G552),IF($B552="RAB Long",SUMIFS('RAB Prices Long'!AA:AA,'RAB Prices Long'!$B:$B,'All Prices combined'!$D552,'RAB Prices Long'!$E:$E,'All Prices combined'!$G552)))),2)</f>
        <v>0.86</v>
      </c>
      <c r="Y552" s="2">
        <f>ROUND(IF($B552="Annuity",SUMIFS('Annuity Prices'!AB:AB,'Annuity Prices'!$B:$B,$D552,'Annuity Prices'!$E:$E,$G552),IF($B552="RAB Short",SUMIFS('RAB Prices Short'!AB:AB,'RAB Prices Short'!$B:$B,'All Prices combined'!$D552,'RAB Prices Short'!$E:$E,'All Prices combined'!$G552),IF($B552="RAB Long",SUMIFS('RAB Prices Long'!AB:AB,'RAB Prices Long'!$B:$B,'All Prices combined'!$D552,'RAB Prices Long'!$E:$E,'All Prices combined'!$G552)))),2)</f>
        <v>0.87</v>
      </c>
      <c r="Z552" s="2">
        <f>ROUND(IF($B552="Annuity",SUMIFS('Annuity Prices'!AC:AC,'Annuity Prices'!$B:$B,$D552,'Annuity Prices'!$E:$E,$G552),IF($B552="RAB Short",SUMIFS('RAB Prices Short'!AC:AC,'RAB Prices Short'!$B:$B,'All Prices combined'!$D552,'RAB Prices Short'!$E:$E,'All Prices combined'!$G552),IF($B552="RAB Long",SUMIFS('RAB Prices Long'!AC:AC,'RAB Prices Long'!$B:$B,'All Prices combined'!$D552,'RAB Prices Long'!$E:$E,'All Prices combined'!$G552)))),2)</f>
        <v>0.89</v>
      </c>
      <c r="AA552" s="2">
        <f>ROUND(IF($B552="Annuity",SUMIFS('Annuity Prices'!AD:AD,'Annuity Prices'!$B:$B,$D552,'Annuity Prices'!$E:$E,$G552),IF($B552="RAB Short",SUMIFS('RAB Prices Short'!AD:AD,'RAB Prices Short'!$B:$B,'All Prices combined'!$D552,'RAB Prices Short'!$E:$E,'All Prices combined'!$G552),IF($B552="RAB Long",SUMIFS('RAB Prices Long'!AD:AD,'RAB Prices Long'!$B:$B,'All Prices combined'!$D552,'RAB Prices Long'!$E:$E,'All Prices combined'!$G552)))),2)</f>
        <v>0.92</v>
      </c>
      <c r="AB552" s="2">
        <f>ROUND(IF($B552="Annuity",SUMIFS('Annuity Prices'!AE:AE,'Annuity Prices'!$B:$B,$D552,'Annuity Prices'!$E:$E,$G552),IF($B552="RAB Short",SUMIFS('RAB Prices Short'!AE:AE,'RAB Prices Short'!$B:$B,'All Prices combined'!$D552,'RAB Prices Short'!$E:$E,'All Prices combined'!$G552),IF($B552="RAB Long",SUMIFS('RAB Prices Long'!AE:AE,'RAB Prices Long'!$B:$B,'All Prices combined'!$D552,'RAB Prices Long'!$E:$E,'All Prices combined'!$G552)))),2)</f>
        <v>0.94</v>
      </c>
      <c r="AC552" s="2">
        <f>ROUND(IF($B552="Annuity",SUMIFS('Annuity Prices'!AF:AF,'Annuity Prices'!$B:$B,$D552,'Annuity Prices'!$E:$E,$G552),IF($B552="RAB Short",SUMIFS('RAB Prices Short'!AF:AF,'RAB Prices Short'!$B:$B,'All Prices combined'!$D552,'RAB Prices Short'!$E:$E,'All Prices combined'!$G552),IF($B552="RAB Long",SUMIFS('RAB Prices Long'!AF:AF,'RAB Prices Long'!$B:$B,'All Prices combined'!$D552,'RAB Prices Long'!$E:$E,'All Prices combined'!$G552)))),2)</f>
        <v>0.96</v>
      </c>
      <c r="AD552" s="2">
        <f>ROUND(IF($B552="Annuity",SUMIFS('Annuity Prices'!AG:AG,'Annuity Prices'!$B:$B,$D552,'Annuity Prices'!$E:$E,$G552),IF($B552="RAB Short",SUMIFS('RAB Prices Short'!AG:AG,'RAB Prices Short'!$B:$B,'All Prices combined'!$D552,'RAB Prices Short'!$E:$E,'All Prices combined'!$G552),IF($B552="RAB Long",SUMIFS('RAB Prices Long'!AG:AG,'RAB Prices Long'!$B:$B,'All Prices combined'!$D552,'RAB Prices Long'!$E:$E,'All Prices combined'!$G552)))),2)</f>
        <v>0.98</v>
      </c>
      <c r="AE552" s="2">
        <f>ROUND(IF($B552="Annuity",SUMIFS('Annuity Prices'!AH:AH,'Annuity Prices'!$B:$B,$D552,'Annuity Prices'!$E:$E,$G552),IF($B552="RAB Short",SUMIFS('RAB Prices Short'!AH:AH,'RAB Prices Short'!$B:$B,'All Prices combined'!$D552,'RAB Prices Short'!$E:$E,'All Prices combined'!$G552),IF($B552="RAB Long",SUMIFS('RAB Prices Long'!AH:AH,'RAB Prices Long'!$B:$B,'All Prices combined'!$D552,'RAB Prices Long'!$E:$E,'All Prices combined'!$G552)))),2)</f>
        <v>1.01</v>
      </c>
      <c r="AF552" s="2">
        <f>ROUND(IF($B552="Annuity",SUMIFS('Annuity Prices'!AI:AI,'Annuity Prices'!$B:$B,$D552,'Annuity Prices'!$E:$E,$G552),IF($B552="RAB Short",SUMIFS('RAB Prices Short'!AI:AI,'RAB Prices Short'!$B:$B,'All Prices combined'!$D552,'RAB Prices Short'!$E:$E,'All Prices combined'!$G552),IF($B552="RAB Long",SUMIFS('RAB Prices Long'!AI:AI,'RAB Prices Long'!$B:$B,'All Prices combined'!$D552,'RAB Prices Long'!$E:$E,'All Prices combined'!$G552)))),2)</f>
        <v>1.03</v>
      </c>
      <c r="AG552" s="2">
        <f>ROUND(IF($B552="Annuity",SUMIFS('Annuity Prices'!AJ:AJ,'Annuity Prices'!$B:$B,$D552,'Annuity Prices'!$E:$E,$G552),IF($B552="RAB Short",SUMIFS('RAB Prices Short'!AJ:AJ,'RAB Prices Short'!$B:$B,'All Prices combined'!$D552,'RAB Prices Short'!$E:$E,'All Prices combined'!$G552),IF($B552="RAB Long",SUMIFS('RAB Prices Long'!AJ:AJ,'RAB Prices Long'!$B:$B,'All Prices combined'!$D552,'RAB Prices Long'!$E:$E,'All Prices combined'!$G552)))),2)</f>
        <v>1.05</v>
      </c>
      <c r="AH552" s="2">
        <f>ROUND(IF($B552="Annuity",SUMIFS('Annuity Prices'!AK:AK,'Annuity Prices'!$B:$B,$D552,'Annuity Prices'!$E:$E,$G552),IF($B552="RAB Short",SUMIFS('RAB Prices Short'!AK:AK,'RAB Prices Short'!$B:$B,'All Prices combined'!$D552,'RAB Prices Short'!$E:$E,'All Prices combined'!$G552),IF($B552="RAB Long",SUMIFS('RAB Prices Long'!AK:AK,'RAB Prices Long'!$B:$B,'All Prices combined'!$D552,'RAB Prices Long'!$E:$E,'All Prices combined'!$G552)))),2)</f>
        <v>1.08</v>
      </c>
      <c r="AI552" s="2">
        <f>ROUND(IF($B552="Annuity",SUMIFS('Annuity Prices'!AL:AL,'Annuity Prices'!$B:$B,$D552,'Annuity Prices'!$E:$E,$G552),IF($B552="RAB Short",SUMIFS('RAB Prices Short'!AL:AL,'RAB Prices Short'!$B:$B,'All Prices combined'!$D552,'RAB Prices Short'!$E:$E,'All Prices combined'!$G552),IF($B552="RAB Long",SUMIFS('RAB Prices Long'!AL:AL,'RAB Prices Long'!$B:$B,'All Prices combined'!$D552,'RAB Prices Long'!$E:$E,'All Prices combined'!$G552)))),2)</f>
        <v>1.1100000000000001</v>
      </c>
      <c r="AJ552" s="2">
        <f>ROUND(IF($B552="Annuity",SUMIFS('Annuity Prices'!AM:AM,'Annuity Prices'!$B:$B,$D552,'Annuity Prices'!$E:$E,$G552),IF($B552="RAB Short",SUMIFS('RAB Prices Short'!AM:AM,'RAB Prices Short'!$B:$B,'All Prices combined'!$D552,'RAB Prices Short'!$E:$E,'All Prices combined'!$G552),IF($B552="RAB Long",SUMIFS('RAB Prices Long'!AM:AM,'RAB Prices Long'!$B:$B,'All Prices combined'!$D552,'RAB Prices Long'!$E:$E,'All Prices combined'!$G552)))),2)</f>
        <v>1.1299999999999999</v>
      </c>
      <c r="AK552" s="2">
        <f>ROUND(IF($B552="Annuity",SUMIFS('Annuity Prices'!AN:AN,'Annuity Prices'!$B:$B,$D552,'Annuity Prices'!$E:$E,$G552),IF($B552="RAB Short",SUMIFS('RAB Prices Short'!AN:AN,'RAB Prices Short'!$B:$B,'All Prices combined'!$D552,'RAB Prices Short'!$E:$E,'All Prices combined'!$G552),IF($B552="RAB Long",SUMIFS('RAB Prices Long'!AN:AN,'RAB Prices Long'!$B:$B,'All Prices combined'!$D552,'RAB Prices Long'!$E:$E,'All Prices combined'!$G552)))),2)</f>
        <v>1.1599999999999999</v>
      </c>
      <c r="AL552" s="2">
        <f>ROUND(IF($B552="Annuity",SUMIFS('Annuity Prices'!AO:AO,'Annuity Prices'!$B:$B,$D552,'Annuity Prices'!$E:$E,$G552),IF($B552="RAB Short",SUMIFS('RAB Prices Short'!AO:AO,'RAB Prices Short'!$B:$B,'All Prices combined'!$D552,'RAB Prices Short'!$E:$E,'All Prices combined'!$G552),IF($B552="RAB Long",SUMIFS('RAB Prices Long'!AO:AO,'RAB Prices Long'!$B:$B,'All Prices combined'!$D552,'RAB Prices Long'!$E:$E,'All Prices combined'!$G552)))),2)</f>
        <v>1.18</v>
      </c>
      <c r="AM552" s="2">
        <f>ROUND(IF($B552="Annuity",SUMIFS('Annuity Prices'!AP:AP,'Annuity Prices'!$B:$B,$D552,'Annuity Prices'!$E:$E,$G552),IF($B552="RAB Short",SUMIFS('RAB Prices Short'!AP:AP,'RAB Prices Short'!$B:$B,'All Prices combined'!$D552,'RAB Prices Short'!$E:$E,'All Prices combined'!$G552),IF($B552="RAB Long",SUMIFS('RAB Prices Long'!AP:AP,'RAB Prices Long'!$B:$B,'All Prices combined'!$D552,'RAB Prices Long'!$E:$E,'All Prices combined'!$G552)))),2)</f>
        <v>1.21</v>
      </c>
      <c r="AN552" s="2">
        <f>ROUND(IF($B552="Annuity",SUMIFS('Annuity Prices'!AQ:AQ,'Annuity Prices'!$B:$B,$D552,'Annuity Prices'!$E:$E,$G552),IF($B552="RAB Short",SUMIFS('RAB Prices Short'!AQ:AQ,'RAB Prices Short'!$B:$B,'All Prices combined'!$D552,'RAB Prices Short'!$E:$E,'All Prices combined'!$G552),IF($B552="RAB Long",SUMIFS('RAB Prices Long'!AQ:AQ,'RAB Prices Long'!$B:$B,'All Prices combined'!$D552,'RAB Prices Long'!$E:$E,'All Prices combined'!$G552)))),2)</f>
        <v>1.24</v>
      </c>
      <c r="AO552" s="2">
        <f>ROUND(IF($B552="Annuity",SUMIFS('Annuity Prices'!AR:AR,'Annuity Prices'!$B:$B,$D552,'Annuity Prices'!$E:$E,$G552),IF($B552="RAB Short",SUMIFS('RAB Prices Short'!AR:AR,'RAB Prices Short'!$B:$B,'All Prices combined'!$D552,'RAB Prices Short'!$E:$E,'All Prices combined'!$G552),IF($B552="RAB Long",SUMIFS('RAB Prices Long'!AR:AR,'RAB Prices Long'!$B:$B,'All Prices combined'!$D552,'RAB Prices Long'!$E:$E,'All Prices combined'!$G552)))),2)</f>
        <v>0</v>
      </c>
      <c r="AP552" s="2">
        <f>ROUND(IF($B552="Annuity",SUMIFS('Annuity Prices'!AS:AS,'Annuity Prices'!$B:$B,$D552,'Annuity Prices'!$E:$E,$G552),IF($B552="RAB Short",SUMIFS('RAB Prices Short'!AS:AS,'RAB Prices Short'!$B:$B,'All Prices combined'!$D552,'RAB Prices Short'!$E:$E,'All Prices combined'!$G552),IF($B552="RAB Long",SUMIFS('RAB Prices Long'!AS:AS,'RAB Prices Long'!$B:$B,'All Prices combined'!$D552,'RAB Prices Long'!$E:$E,'All Prices combined'!$G552)))),2)</f>
        <v>0</v>
      </c>
      <c r="AQ552" s="2">
        <f>ROUND(IF($B552="Annuity",SUMIFS('Annuity Prices'!AT:AT,'Annuity Prices'!$B:$B,$D552,'Annuity Prices'!$E:$E,$G552),IF($B552="RAB Short",SUMIFS('RAB Prices Short'!AT:AT,'RAB Prices Short'!$B:$B,'All Prices combined'!$D552,'RAB Prices Short'!$E:$E,'All Prices combined'!$G552),IF($B552="RAB Long",SUMIFS('RAB Prices Long'!AT:AT,'RAB Prices Long'!$B:$B,'All Prices combined'!$D552,'RAB Prices Long'!$E:$E,'All Prices combined'!$G552)))),2)</f>
        <v>0.6</v>
      </c>
      <c r="AR552" s="2">
        <f>ROUND(IF($B552="Annuity",SUMIFS('Annuity Prices'!AU:AU,'Annuity Prices'!$B:$B,$D552,'Annuity Prices'!$E:$E,$G552),IF($B552="RAB Short",SUMIFS('RAB Prices Short'!AU:AU,'RAB Prices Short'!$B:$B,'All Prices combined'!$D552,'RAB Prices Short'!$E:$E,'All Prices combined'!$G552),IF($B552="RAB Long",SUMIFS('RAB Prices Long'!AU:AU,'RAB Prices Long'!$B:$B,'All Prices combined'!$D552,'RAB Prices Long'!$E:$E,'All Prices combined'!$G552)))),2)</f>
        <v>0.63</v>
      </c>
      <c r="AS552" s="2">
        <f>ROUND(IF($B552="Annuity",SUMIFS('Annuity Prices'!AV:AV,'Annuity Prices'!$B:$B,$D552,'Annuity Prices'!$E:$E,$G552),IF($B552="RAB Short",SUMIFS('RAB Prices Short'!AV:AV,'RAB Prices Short'!$B:$B,'All Prices combined'!$D552,'RAB Prices Short'!$E:$E,'All Prices combined'!$G552),IF($B552="RAB Long",SUMIFS('RAB Prices Long'!AV:AV,'RAB Prices Long'!$B:$B,'All Prices combined'!$D552,'RAB Prices Long'!$E:$E,'All Prices combined'!$G552)))),2)</f>
        <v>0.64</v>
      </c>
      <c r="AT552" s="2">
        <f>ROUND(IF($B552="Annuity",SUMIFS('Annuity Prices'!AW:AW,'Annuity Prices'!$B:$B,$D552,'Annuity Prices'!$E:$E,$G552),IF($B552="RAB Short",SUMIFS('RAB Prices Short'!AW:AW,'RAB Prices Short'!$B:$B,'All Prices combined'!$D552,'RAB Prices Short'!$E:$E,'All Prices combined'!$G552),IF($B552="RAB Long",SUMIFS('RAB Prices Long'!AW:AW,'RAB Prices Long'!$B:$B,'All Prices combined'!$D552,'RAB Prices Long'!$E:$E,'All Prices combined'!$G552)))),2)</f>
        <v>0.66</v>
      </c>
      <c r="AU552" s="2">
        <f>ROUND(IF($B552="Annuity",SUMIFS('Annuity Prices'!AX:AX,'Annuity Prices'!$B:$B,$D552,'Annuity Prices'!$E:$E,$G552),IF($B552="RAB Short",SUMIFS('RAB Prices Short'!AX:AX,'RAB Prices Short'!$B:$B,'All Prices combined'!$D552,'RAB Prices Short'!$E:$E,'All Prices combined'!$G552),IF($B552="RAB Long",SUMIFS('RAB Prices Long'!AX:AX,'RAB Prices Long'!$B:$B,'All Prices combined'!$D552,'RAB Prices Long'!$E:$E,'All Prices combined'!$G552)))),2)</f>
        <v>0.67</v>
      </c>
      <c r="AV552" s="2">
        <f>ROUND(IF($B552="Annuity",SUMIFS('Annuity Prices'!AY:AY,'Annuity Prices'!$B:$B,$D552,'Annuity Prices'!$E:$E,$G552),IF($B552="RAB Short",SUMIFS('RAB Prices Short'!AY:AY,'RAB Prices Short'!$B:$B,'All Prices combined'!$D552,'RAB Prices Short'!$E:$E,'All Prices combined'!$G552),IF($B552="RAB Long",SUMIFS('RAB Prices Long'!AY:AY,'RAB Prices Long'!$B:$B,'All Prices combined'!$D552,'RAB Prices Long'!$E:$E,'All Prices combined'!$G552)))),2)</f>
        <v>0.69</v>
      </c>
      <c r="AW552" s="2">
        <f>ROUND(IF($B552="Annuity",SUMIFS('Annuity Prices'!AZ:AZ,'Annuity Prices'!$B:$B,$D552,'Annuity Prices'!$E:$E,$G552),IF($B552="RAB Short",SUMIFS('RAB Prices Short'!AZ:AZ,'RAB Prices Short'!$B:$B,'All Prices combined'!$D552,'RAB Prices Short'!$E:$E,'All Prices combined'!$G552),IF($B552="RAB Long",SUMIFS('RAB Prices Long'!AZ:AZ,'RAB Prices Long'!$B:$B,'All Prices combined'!$D552,'RAB Prices Long'!$E:$E,'All Prices combined'!$G552)))),2)</f>
        <v>0.71</v>
      </c>
      <c r="AX552" s="2">
        <f>ROUND(IF($B552="Annuity",SUMIFS('Annuity Prices'!BA:BA,'Annuity Prices'!$B:$B,$D552,'Annuity Prices'!$E:$E,$G552),IF($B552="RAB Short",SUMIFS('RAB Prices Short'!BA:BA,'RAB Prices Short'!$B:$B,'All Prices combined'!$D552,'RAB Prices Short'!$E:$E,'All Prices combined'!$G552),IF($B552="RAB Long",SUMIFS('RAB Prices Long'!BA:BA,'RAB Prices Long'!$B:$B,'All Prices combined'!$D552,'RAB Prices Long'!$E:$E,'All Prices combined'!$G552)))),2)</f>
        <v>0.72</v>
      </c>
      <c r="AY552" s="2">
        <f>ROUND(IF($B552="Annuity",SUMIFS('Annuity Prices'!BB:BB,'Annuity Prices'!$B:$B,$D552,'Annuity Prices'!$E:$E,$G552),IF($B552="RAB Short",SUMIFS('RAB Prices Short'!BB:BB,'RAB Prices Short'!$B:$B,'All Prices combined'!$D552,'RAB Prices Short'!$E:$E,'All Prices combined'!$G552),IF($B552="RAB Long",SUMIFS('RAB Prices Long'!BB:BB,'RAB Prices Long'!$B:$B,'All Prices combined'!$D552,'RAB Prices Long'!$E:$E,'All Prices combined'!$G552)))),2)</f>
        <v>0.74</v>
      </c>
      <c r="AZ552" s="2">
        <f>ROUND(IF($B552="Annuity",SUMIFS('Annuity Prices'!BC:BC,'Annuity Prices'!$B:$B,$D552,'Annuity Prices'!$E:$E,$G552),IF($B552="RAB Short",SUMIFS('RAB Prices Short'!BC:BC,'RAB Prices Short'!$B:$B,'All Prices combined'!$D552,'RAB Prices Short'!$E:$E,'All Prices combined'!$G552),IF($B552="RAB Long",SUMIFS('RAB Prices Long'!BC:BC,'RAB Prices Long'!$B:$B,'All Prices combined'!$D552,'RAB Prices Long'!$E:$E,'All Prices combined'!$G552)))),2)</f>
        <v>0.76</v>
      </c>
      <c r="BA552" s="2">
        <f>ROUND(IF($B552="Annuity",SUMIFS('Annuity Prices'!BD:BD,'Annuity Prices'!$B:$B,$D552,'Annuity Prices'!$E:$E,$G552),IF($B552="RAB Short",SUMIFS('RAB Prices Short'!BD:BD,'RAB Prices Short'!$B:$B,'All Prices combined'!$D552,'RAB Prices Short'!$E:$E,'All Prices combined'!$G552),IF($B552="RAB Long",SUMIFS('RAB Prices Long'!BD:BD,'RAB Prices Long'!$B:$B,'All Prices combined'!$D552,'RAB Prices Long'!$E:$E,'All Prices combined'!$G552)))),2)</f>
        <v>0.78</v>
      </c>
      <c r="BB552" s="2">
        <f>ROUND(IF($B552="Annuity",SUMIFS('Annuity Prices'!BE:BE,'Annuity Prices'!$B:$B,$D552,'Annuity Prices'!$E:$E,$G552),IF($B552="RAB Short",SUMIFS('RAB Prices Short'!BE:BE,'RAB Prices Short'!$B:$B,'All Prices combined'!$D552,'RAB Prices Short'!$E:$E,'All Prices combined'!$G552),IF($B552="RAB Long",SUMIFS('RAB Prices Long'!BE:BE,'RAB Prices Long'!$B:$B,'All Prices combined'!$D552,'RAB Prices Long'!$E:$E,'All Prices combined'!$G552)))),2)</f>
        <v>0.79</v>
      </c>
      <c r="BC552" s="2">
        <f>ROUND(IF($B552="Annuity",SUMIFS('Annuity Prices'!BF:BF,'Annuity Prices'!$B:$B,$D552,'Annuity Prices'!$E:$E,$G552),IF($B552="RAB Short",SUMIFS('RAB Prices Short'!BF:BF,'RAB Prices Short'!$B:$B,'All Prices combined'!$D552,'RAB Prices Short'!$E:$E,'All Prices combined'!$G552),IF($B552="RAB Long",SUMIFS('RAB Prices Long'!BF:BF,'RAB Prices Long'!$B:$B,'All Prices combined'!$D552,'RAB Prices Long'!$E:$E,'All Prices combined'!$G552)))),2)</f>
        <v>0.81</v>
      </c>
      <c r="BD552" s="2">
        <f>ROUND(IF($B552="Annuity",SUMIFS('Annuity Prices'!BG:BG,'Annuity Prices'!$B:$B,$D552,'Annuity Prices'!$E:$E,$G552),IF($B552="RAB Short",SUMIFS('RAB Prices Short'!BG:BG,'RAB Prices Short'!$B:$B,'All Prices combined'!$D552,'RAB Prices Short'!$E:$E,'All Prices combined'!$G552),IF($B552="RAB Long",SUMIFS('RAB Prices Long'!BG:BG,'RAB Prices Long'!$B:$B,'All Prices combined'!$D552,'RAB Prices Long'!$E:$E,'All Prices combined'!$G552)))),2)</f>
        <v>0.83</v>
      </c>
      <c r="BE552" s="2">
        <f>ROUND(IF($B552="Annuity",SUMIFS('Annuity Prices'!BH:BH,'Annuity Prices'!$B:$B,$D552,'Annuity Prices'!$E:$E,$G552),IF($B552="RAB Short",SUMIFS('RAB Prices Short'!BH:BH,'RAB Prices Short'!$B:$B,'All Prices combined'!$D552,'RAB Prices Short'!$E:$E,'All Prices combined'!$G552),IF($B552="RAB Long",SUMIFS('RAB Prices Long'!BH:BH,'RAB Prices Long'!$B:$B,'All Prices combined'!$D552,'RAB Prices Long'!$E:$E,'All Prices combined'!$G552)))),2)</f>
        <v>0.86</v>
      </c>
      <c r="BF552" s="2">
        <f>ROUND(IF($B552="Annuity",SUMIFS('Annuity Prices'!BI:BI,'Annuity Prices'!$B:$B,$D552,'Annuity Prices'!$E:$E,$G552),IF($B552="RAB Short",SUMIFS('RAB Prices Short'!BI:BI,'RAB Prices Short'!$B:$B,'All Prices combined'!$D552,'RAB Prices Short'!$E:$E,'All Prices combined'!$G552),IF($B552="RAB Long",SUMIFS('RAB Prices Long'!BI:BI,'RAB Prices Long'!$B:$B,'All Prices combined'!$D552,'RAB Prices Long'!$E:$E,'All Prices combined'!$G552)))),2)</f>
        <v>0.87</v>
      </c>
      <c r="BG552" s="2">
        <f>ROUND(IF($B552="Annuity",SUMIFS('Annuity Prices'!BJ:BJ,'Annuity Prices'!$B:$B,$D552,'Annuity Prices'!$E:$E,$G552),IF($B552="RAB Short",SUMIFS('RAB Prices Short'!BJ:BJ,'RAB Prices Short'!$B:$B,'All Prices combined'!$D552,'RAB Prices Short'!$E:$E,'All Prices combined'!$G552),IF($B552="RAB Long",SUMIFS('RAB Prices Long'!BJ:BJ,'RAB Prices Long'!$B:$B,'All Prices combined'!$D552,'RAB Prices Long'!$E:$E,'All Prices combined'!$G552)))),2)</f>
        <v>0.89</v>
      </c>
      <c r="BH552" s="2">
        <f>ROUND(IF($B552="Annuity",SUMIFS('Annuity Prices'!BK:BK,'Annuity Prices'!$B:$B,$D552,'Annuity Prices'!$E:$E,$G552),IF($B552="RAB Short",SUMIFS('RAB Prices Short'!BK:BK,'RAB Prices Short'!$B:$B,'All Prices combined'!$D552,'RAB Prices Short'!$E:$E,'All Prices combined'!$G552),IF($B552="RAB Long",SUMIFS('RAB Prices Long'!BK:BK,'RAB Prices Long'!$B:$B,'All Prices combined'!$D552,'RAB Prices Long'!$E:$E,'All Prices combined'!$G552)))),2)</f>
        <v>0.92</v>
      </c>
      <c r="BI552" s="2">
        <f>ROUND(IF($B552="Annuity",SUMIFS('Annuity Prices'!BL:BL,'Annuity Prices'!$B:$B,$D552,'Annuity Prices'!$E:$E,$G552),IF($B552="RAB Short",SUMIFS('RAB Prices Short'!BL:BL,'RAB Prices Short'!$B:$B,'All Prices combined'!$D552,'RAB Prices Short'!$E:$E,'All Prices combined'!$G552),IF($B552="RAB Long",SUMIFS('RAB Prices Long'!BL:BL,'RAB Prices Long'!$B:$B,'All Prices combined'!$D552,'RAB Prices Long'!$E:$E,'All Prices combined'!$G552)))),2)</f>
        <v>0.94</v>
      </c>
      <c r="BJ552" s="2">
        <f>ROUND(IF($B552="Annuity",SUMIFS('Annuity Prices'!BM:BM,'Annuity Prices'!$B:$B,$D552,'Annuity Prices'!$E:$E,$G552),IF($B552="RAB Short",SUMIFS('RAB Prices Short'!BM:BM,'RAB Prices Short'!$B:$B,'All Prices combined'!$D552,'RAB Prices Short'!$E:$E,'All Prices combined'!$G552),IF($B552="RAB Long",SUMIFS('RAB Prices Long'!BM:BM,'RAB Prices Long'!$B:$B,'All Prices combined'!$D552,'RAB Prices Long'!$E:$E,'All Prices combined'!$G552)))),2)</f>
        <v>0.96</v>
      </c>
      <c r="BK552" s="2">
        <f>ROUND(IF($B552="Annuity",SUMIFS('Annuity Prices'!BN:BN,'Annuity Prices'!$B:$B,$D552,'Annuity Prices'!$E:$E,$G552),IF($B552="RAB Short",SUMIFS('RAB Prices Short'!BN:BN,'RAB Prices Short'!$B:$B,'All Prices combined'!$D552,'RAB Prices Short'!$E:$E,'All Prices combined'!$G552),IF($B552="RAB Long",SUMIFS('RAB Prices Long'!BN:BN,'RAB Prices Long'!$B:$B,'All Prices combined'!$D552,'RAB Prices Long'!$E:$E,'All Prices combined'!$G552)))),2)</f>
        <v>0.98</v>
      </c>
      <c r="BL552" s="2">
        <f>ROUND(IF($B552="Annuity",SUMIFS('Annuity Prices'!BO:BO,'Annuity Prices'!$B:$B,$D552,'Annuity Prices'!$E:$E,$G552),IF($B552="RAB Short",SUMIFS('RAB Prices Short'!BO:BO,'RAB Prices Short'!$B:$B,'All Prices combined'!$D552,'RAB Prices Short'!$E:$E,'All Prices combined'!$G552),IF($B552="RAB Long",SUMIFS('RAB Prices Long'!BO:BO,'RAB Prices Long'!$B:$B,'All Prices combined'!$D552,'RAB Prices Long'!$E:$E,'All Prices combined'!$G552)))),2)</f>
        <v>1.01</v>
      </c>
      <c r="BM552" s="2">
        <f>ROUND(IF($B552="Annuity",SUMIFS('Annuity Prices'!BP:BP,'Annuity Prices'!$B:$B,$D552,'Annuity Prices'!$E:$E,$G552),IF($B552="RAB Short",SUMIFS('RAB Prices Short'!BP:BP,'RAB Prices Short'!$B:$B,'All Prices combined'!$D552,'RAB Prices Short'!$E:$E,'All Prices combined'!$G552),IF($B552="RAB Long",SUMIFS('RAB Prices Long'!BP:BP,'RAB Prices Long'!$B:$B,'All Prices combined'!$D552,'RAB Prices Long'!$E:$E,'All Prices combined'!$G552)))),2)</f>
        <v>1.03</v>
      </c>
      <c r="BN552" s="2">
        <f>ROUND(IF($B552="Annuity",SUMIFS('Annuity Prices'!BQ:BQ,'Annuity Prices'!$B:$B,$D552,'Annuity Prices'!$E:$E,$G552),IF($B552="RAB Short",SUMIFS('RAB Prices Short'!BQ:BQ,'RAB Prices Short'!$B:$B,'All Prices combined'!$D552,'RAB Prices Short'!$E:$E,'All Prices combined'!$G552),IF($B552="RAB Long",SUMIFS('RAB Prices Long'!BQ:BQ,'RAB Prices Long'!$B:$B,'All Prices combined'!$D552,'RAB Prices Long'!$E:$E,'All Prices combined'!$G552)))),2)</f>
        <v>1.05</v>
      </c>
      <c r="BO552" s="2">
        <f>ROUND(IF($B552="Annuity",SUMIFS('Annuity Prices'!BR:BR,'Annuity Prices'!$B:$B,$D552,'Annuity Prices'!$E:$E,$G552),IF($B552="RAB Short",SUMIFS('RAB Prices Short'!BR:BR,'RAB Prices Short'!$B:$B,'All Prices combined'!$D552,'RAB Prices Short'!$E:$E,'All Prices combined'!$G552),IF($B552="RAB Long",SUMIFS('RAB Prices Long'!BR:BR,'RAB Prices Long'!$B:$B,'All Prices combined'!$D552,'RAB Prices Long'!$E:$E,'All Prices combined'!$G552)))),2)</f>
        <v>1.08</v>
      </c>
      <c r="BP552" s="2">
        <f>ROUND(IF($B552="Annuity",SUMIFS('Annuity Prices'!BS:BS,'Annuity Prices'!$B:$B,$D552,'Annuity Prices'!$E:$E,$G552),IF($B552="RAB Short",SUMIFS('RAB Prices Short'!BS:BS,'RAB Prices Short'!$B:$B,'All Prices combined'!$D552,'RAB Prices Short'!$E:$E,'All Prices combined'!$G552),IF($B552="RAB Long",SUMIFS('RAB Prices Long'!BS:BS,'RAB Prices Long'!$B:$B,'All Prices combined'!$D552,'RAB Prices Long'!$E:$E,'All Prices combined'!$G552)))),2)</f>
        <v>1.1100000000000001</v>
      </c>
      <c r="BQ552" s="2">
        <f>ROUND(IF($B552="Annuity",SUMIFS('Annuity Prices'!BT:BT,'Annuity Prices'!$B:$B,$D552,'Annuity Prices'!$E:$E,$G552),IF($B552="RAB Short",SUMIFS('RAB Prices Short'!BT:BT,'RAB Prices Short'!$B:$B,'All Prices combined'!$D552,'RAB Prices Short'!$E:$E,'All Prices combined'!$G552),IF($B552="RAB Long",SUMIFS('RAB Prices Long'!BT:BT,'RAB Prices Long'!$B:$B,'All Prices combined'!$D552,'RAB Prices Long'!$E:$E,'All Prices combined'!$G552)))),2)</f>
        <v>1.1299999999999999</v>
      </c>
      <c r="BR552" s="2">
        <f>ROUND(IF($B552="Annuity",SUMIFS('Annuity Prices'!BU:BU,'Annuity Prices'!$B:$B,$D552,'Annuity Prices'!$E:$E,$G552),IF($B552="RAB Short",SUMIFS('RAB Prices Short'!BU:BU,'RAB Prices Short'!$B:$B,'All Prices combined'!$D552,'RAB Prices Short'!$E:$E,'All Prices combined'!$G552),IF($B552="RAB Long",SUMIFS('RAB Prices Long'!BU:BU,'RAB Prices Long'!$B:$B,'All Prices combined'!$D552,'RAB Prices Long'!$E:$E,'All Prices combined'!$G552)))),2)</f>
        <v>1.1599999999999999</v>
      </c>
      <c r="BS552" s="2">
        <f>ROUND(IF($B552="Annuity",SUMIFS('Annuity Prices'!BV:BV,'Annuity Prices'!$B:$B,$D552,'Annuity Prices'!$E:$E,$G552),IF($B552="RAB Short",SUMIFS('RAB Prices Short'!BV:BV,'RAB Prices Short'!$B:$B,'All Prices combined'!$D552,'RAB Prices Short'!$E:$E,'All Prices combined'!$G552),IF($B552="RAB Long",SUMIFS('RAB Prices Long'!BV:BV,'RAB Prices Long'!$B:$B,'All Prices combined'!$D552,'RAB Prices Long'!$E:$E,'All Prices combined'!$G552)))),2)</f>
        <v>1.18</v>
      </c>
      <c r="BT552" s="2">
        <f>ROUND(IF($B552="Annuity",SUMIFS('Annuity Prices'!BW:BW,'Annuity Prices'!$B:$B,$D552,'Annuity Prices'!$E:$E,$G552),IF($B552="RAB Short",SUMIFS('RAB Prices Short'!BW:BW,'RAB Prices Short'!$B:$B,'All Prices combined'!$D552,'RAB Prices Short'!$E:$E,'All Prices combined'!$G552),IF($B552="RAB Long",SUMIFS('RAB Prices Long'!BW:BW,'RAB Prices Long'!$B:$B,'All Prices combined'!$D552,'RAB Prices Long'!$E:$E,'All Prices combined'!$G552)))),2)</f>
        <v>1.21</v>
      </c>
      <c r="BU552" s="2">
        <f>ROUND(IF($B552="Annuity",SUMIFS('Annuity Prices'!BX:BX,'Annuity Prices'!$B:$B,$D552,'Annuity Prices'!$E:$E,$G552),IF($B552="RAB Short",SUMIFS('RAB Prices Short'!BX:BX,'RAB Prices Short'!$B:$B,'All Prices combined'!$D552,'RAB Prices Short'!$E:$E,'All Prices combined'!$G552),IF($B552="RAB Long",SUMIFS('RAB Prices Long'!BX:BX,'RAB Prices Long'!$B:$B,'All Prices combined'!$D552,'RAB Prices Long'!$E:$E,'All Prices combined'!$G552)))),2)</f>
        <v>1.24</v>
      </c>
    </row>
    <row r="553" spans="2:73" x14ac:dyDescent="0.25">
      <c r="B553" t="s">
        <v>45</v>
      </c>
      <c r="C553">
        <v>30</v>
      </c>
      <c r="D553" t="s">
        <v>213</v>
      </c>
      <c r="E553" t="s">
        <v>209</v>
      </c>
      <c r="F553" t="s">
        <v>212</v>
      </c>
      <c r="G553" t="s">
        <v>42</v>
      </c>
      <c r="I553" s="2">
        <f>ROUND(IF($B553="Annuity",SUMIFS('Annuity Prices'!L:L,'Annuity Prices'!$B:$B,$D553,'Annuity Prices'!$E:$E,$G553),IF($B553="RAB Short",SUMIFS('RAB Prices Short'!L:L,'RAB Prices Short'!$B:$B,'All Prices combined'!$D553,'RAB Prices Short'!$E:$E,'All Prices combined'!$G553),IF($B553="RAB Long",SUMIFS('RAB Prices Long'!L:L,'RAB Prices Long'!$B:$B,'All Prices combined'!$D553,'RAB Prices Long'!$E:$E,'All Prices combined'!$G553)))),2)</f>
        <v>0</v>
      </c>
      <c r="J553" s="2">
        <f>ROUND(IF($B553="Annuity",SUMIFS('Annuity Prices'!M:M,'Annuity Prices'!$B:$B,$D553,'Annuity Prices'!$E:$E,$G553),IF($B553="RAB Short",SUMIFS('RAB Prices Short'!M:M,'RAB Prices Short'!$B:$B,'All Prices combined'!$D553,'RAB Prices Short'!$E:$E,'All Prices combined'!$G553),IF($B553="RAB Long",SUMIFS('RAB Prices Long'!M:M,'RAB Prices Long'!$B:$B,'All Prices combined'!$D553,'RAB Prices Long'!$E:$E,'All Prices combined'!$G553)))),2)</f>
        <v>0</v>
      </c>
      <c r="K553" s="2">
        <f>ROUND(IF($B553="Annuity",SUMIFS('Annuity Prices'!N:N,'Annuity Prices'!$B:$B,$D553,'Annuity Prices'!$E:$E,$G553),IF($B553="RAB Short",SUMIFS('RAB Prices Short'!N:N,'RAB Prices Short'!$B:$B,'All Prices combined'!$D553,'RAB Prices Short'!$E:$E,'All Prices combined'!$G553),IF($B553="RAB Long",SUMIFS('RAB Prices Long'!N:N,'RAB Prices Long'!$B:$B,'All Prices combined'!$D553,'RAB Prices Long'!$E:$E,'All Prices combined'!$G553)))),2)</f>
        <v>64.23</v>
      </c>
      <c r="L553" s="2">
        <f>ROUND(IF($B553="Annuity",SUMIFS('Annuity Prices'!O:O,'Annuity Prices'!$B:$B,$D553,'Annuity Prices'!$E:$E,$G553),IF($B553="RAB Short",SUMIFS('RAB Prices Short'!O:O,'RAB Prices Short'!$B:$B,'All Prices combined'!$D553,'RAB Prices Short'!$E:$E,'All Prices combined'!$G553),IF($B553="RAB Long",SUMIFS('RAB Prices Long'!O:O,'RAB Prices Long'!$B:$B,'All Prices combined'!$D553,'RAB Prices Long'!$E:$E,'All Prices combined'!$G553)))),2)</f>
        <v>66.08</v>
      </c>
      <c r="M553" s="2">
        <f>ROUND(IF($B553="Annuity",SUMIFS('Annuity Prices'!P:P,'Annuity Prices'!$B:$B,$D553,'Annuity Prices'!$E:$E,$G553),IF($B553="RAB Short",SUMIFS('RAB Prices Short'!P:P,'RAB Prices Short'!$B:$B,'All Prices combined'!$D553,'RAB Prices Short'!$E:$E,'All Prices combined'!$G553),IF($B553="RAB Long",SUMIFS('RAB Prices Long'!P:P,'RAB Prices Long'!$B:$B,'All Prices combined'!$D553,'RAB Prices Long'!$E:$E,'All Prices combined'!$G553)))),2)</f>
        <v>69.930000000000007</v>
      </c>
      <c r="N553" s="2">
        <f>ROUND(IF($B553="Annuity",SUMIFS('Annuity Prices'!Q:Q,'Annuity Prices'!$B:$B,$D553,'Annuity Prices'!$E:$E,$G553),IF($B553="RAB Short",SUMIFS('RAB Prices Short'!Q:Q,'RAB Prices Short'!$B:$B,'All Prices combined'!$D553,'RAB Prices Short'!$E:$E,'All Prices combined'!$G553),IF($B553="RAB Long",SUMIFS('RAB Prices Long'!Q:Q,'RAB Prices Long'!$B:$B,'All Prices combined'!$D553,'RAB Prices Long'!$E:$E,'All Prices combined'!$G553)))),2)</f>
        <v>71.680000000000007</v>
      </c>
      <c r="O553" s="2">
        <f>ROUND(IF($B553="Annuity",SUMIFS('Annuity Prices'!R:R,'Annuity Prices'!$B:$B,$D553,'Annuity Prices'!$E:$E,$G553),IF($B553="RAB Short",SUMIFS('RAB Prices Short'!R:R,'RAB Prices Short'!$B:$B,'All Prices combined'!$D553,'RAB Prices Short'!$E:$E,'All Prices combined'!$G553),IF($B553="RAB Long",SUMIFS('RAB Prices Long'!R:R,'RAB Prices Long'!$B:$B,'All Prices combined'!$D553,'RAB Prices Long'!$E:$E,'All Prices combined'!$G553)))),2)</f>
        <v>73.47</v>
      </c>
      <c r="P553" s="2">
        <f>ROUND(IF($B553="Annuity",SUMIFS('Annuity Prices'!S:S,'Annuity Prices'!$B:$B,$D553,'Annuity Prices'!$E:$E,$G553),IF($B553="RAB Short",SUMIFS('RAB Prices Short'!S:S,'RAB Prices Short'!$B:$B,'All Prices combined'!$D553,'RAB Prices Short'!$E:$E,'All Prices combined'!$G553),IF($B553="RAB Long",SUMIFS('RAB Prices Long'!S:S,'RAB Prices Long'!$B:$B,'All Prices combined'!$D553,'RAB Prices Long'!$E:$E,'All Prices combined'!$G553)))),2)</f>
        <v>75.31</v>
      </c>
      <c r="Q553" s="2">
        <f>ROUND(IF($B553="Annuity",SUMIFS('Annuity Prices'!T:T,'Annuity Prices'!$B:$B,$D553,'Annuity Prices'!$E:$E,$G553),IF($B553="RAB Short",SUMIFS('RAB Prices Short'!T:T,'RAB Prices Short'!$B:$B,'All Prices combined'!$D553,'RAB Prices Short'!$E:$E,'All Prices combined'!$G553),IF($B553="RAB Long",SUMIFS('RAB Prices Long'!T:T,'RAB Prices Long'!$B:$B,'All Prices combined'!$D553,'RAB Prices Long'!$E:$E,'All Prices combined'!$G553)))),2)</f>
        <v>78.98</v>
      </c>
      <c r="R553" s="2">
        <f>ROUND(IF($B553="Annuity",SUMIFS('Annuity Prices'!U:U,'Annuity Prices'!$B:$B,$D553,'Annuity Prices'!$E:$E,$G553),IF($B553="RAB Short",SUMIFS('RAB Prices Short'!U:U,'RAB Prices Short'!$B:$B,'All Prices combined'!$D553,'RAB Prices Short'!$E:$E,'All Prices combined'!$G553),IF($B553="RAB Long",SUMIFS('RAB Prices Long'!U:U,'RAB Prices Long'!$B:$B,'All Prices combined'!$D553,'RAB Prices Long'!$E:$E,'All Prices combined'!$G553)))),2)</f>
        <v>80.959999999999994</v>
      </c>
      <c r="S553" s="2">
        <f>ROUND(IF($B553="Annuity",SUMIFS('Annuity Prices'!V:V,'Annuity Prices'!$B:$B,$D553,'Annuity Prices'!$E:$E,$G553),IF($B553="RAB Short",SUMIFS('RAB Prices Short'!V:V,'RAB Prices Short'!$B:$B,'All Prices combined'!$D553,'RAB Prices Short'!$E:$E,'All Prices combined'!$G553),IF($B553="RAB Long",SUMIFS('RAB Prices Long'!V:V,'RAB Prices Long'!$B:$B,'All Prices combined'!$D553,'RAB Prices Long'!$E:$E,'All Prices combined'!$G553)))),2)</f>
        <v>82.98</v>
      </c>
      <c r="T553" s="2">
        <f>ROUND(IF($B553="Annuity",SUMIFS('Annuity Prices'!W:W,'Annuity Prices'!$B:$B,$D553,'Annuity Prices'!$E:$E,$G553),IF($B553="RAB Short",SUMIFS('RAB Prices Short'!W:W,'RAB Prices Short'!$B:$B,'All Prices combined'!$D553,'RAB Prices Short'!$E:$E,'All Prices combined'!$G553),IF($B553="RAB Long",SUMIFS('RAB Prices Long'!W:W,'RAB Prices Long'!$B:$B,'All Prices combined'!$D553,'RAB Prices Long'!$E:$E,'All Prices combined'!$G553)))),2)</f>
        <v>85.05</v>
      </c>
      <c r="U553" s="2">
        <f>ROUND(IF($B553="Annuity",SUMIFS('Annuity Prices'!X:X,'Annuity Prices'!$B:$B,$D553,'Annuity Prices'!$E:$E,$G553),IF($B553="RAB Short",SUMIFS('RAB Prices Short'!X:X,'RAB Prices Short'!$B:$B,'All Prices combined'!$D553,'RAB Prices Short'!$E:$E,'All Prices combined'!$G553),IF($B553="RAB Long",SUMIFS('RAB Prices Long'!X:X,'RAB Prices Long'!$B:$B,'All Prices combined'!$D553,'RAB Prices Long'!$E:$E,'All Prices combined'!$G553)))),2)</f>
        <v>89.51</v>
      </c>
      <c r="V553" s="2">
        <f>ROUND(IF($B553="Annuity",SUMIFS('Annuity Prices'!Y:Y,'Annuity Prices'!$B:$B,$D553,'Annuity Prices'!$E:$E,$G553),IF($B553="RAB Short",SUMIFS('RAB Prices Short'!Y:Y,'RAB Prices Short'!$B:$B,'All Prices combined'!$D553,'RAB Prices Short'!$E:$E,'All Prices combined'!$G553),IF($B553="RAB Long",SUMIFS('RAB Prices Long'!Y:Y,'RAB Prices Long'!$B:$B,'All Prices combined'!$D553,'RAB Prices Long'!$E:$E,'All Prices combined'!$G553)))),2)</f>
        <v>91.74</v>
      </c>
      <c r="W553" s="2">
        <f>ROUND(IF($B553="Annuity",SUMIFS('Annuity Prices'!Z:Z,'Annuity Prices'!$B:$B,$D553,'Annuity Prices'!$E:$E,$G553),IF($B553="RAB Short",SUMIFS('RAB Prices Short'!Z:Z,'RAB Prices Short'!$B:$B,'All Prices combined'!$D553,'RAB Prices Short'!$E:$E,'All Prices combined'!$G553),IF($B553="RAB Long",SUMIFS('RAB Prices Long'!Z:Z,'RAB Prices Long'!$B:$B,'All Prices combined'!$D553,'RAB Prices Long'!$E:$E,'All Prices combined'!$G553)))),2)</f>
        <v>94.04</v>
      </c>
      <c r="X553" s="2">
        <f>ROUND(IF($B553="Annuity",SUMIFS('Annuity Prices'!AA:AA,'Annuity Prices'!$B:$B,$D553,'Annuity Prices'!$E:$E,$G553),IF($B553="RAB Short",SUMIFS('RAB Prices Short'!AA:AA,'RAB Prices Short'!$B:$B,'All Prices combined'!$D553,'RAB Prices Short'!$E:$E,'All Prices combined'!$G553),IF($B553="RAB Long",SUMIFS('RAB Prices Long'!AA:AA,'RAB Prices Long'!$B:$B,'All Prices combined'!$D553,'RAB Prices Long'!$E:$E,'All Prices combined'!$G553)))),2)</f>
        <v>96.39</v>
      </c>
      <c r="Y553" s="2">
        <f>ROUND(IF($B553="Annuity",SUMIFS('Annuity Prices'!AB:AB,'Annuity Prices'!$B:$B,$D553,'Annuity Prices'!$E:$E,$G553),IF($B553="RAB Short",SUMIFS('RAB Prices Short'!AB:AB,'RAB Prices Short'!$B:$B,'All Prices combined'!$D553,'RAB Prices Short'!$E:$E,'All Prices combined'!$G553),IF($B553="RAB Long",SUMIFS('RAB Prices Long'!AB:AB,'RAB Prices Long'!$B:$B,'All Prices combined'!$D553,'RAB Prices Long'!$E:$E,'All Prices combined'!$G553)))),2)</f>
        <v>100.26</v>
      </c>
      <c r="Z553" s="2">
        <f>ROUND(IF($B553="Annuity",SUMIFS('Annuity Prices'!AC:AC,'Annuity Prices'!$B:$B,$D553,'Annuity Prices'!$E:$E,$G553),IF($B553="RAB Short",SUMIFS('RAB Prices Short'!AC:AC,'RAB Prices Short'!$B:$B,'All Prices combined'!$D553,'RAB Prices Short'!$E:$E,'All Prices combined'!$G553),IF($B553="RAB Long",SUMIFS('RAB Prices Long'!AC:AC,'RAB Prices Long'!$B:$B,'All Prices combined'!$D553,'RAB Prices Long'!$E:$E,'All Prices combined'!$G553)))),2)</f>
        <v>102.77</v>
      </c>
      <c r="AA553" s="2">
        <f>ROUND(IF($B553="Annuity",SUMIFS('Annuity Prices'!AD:AD,'Annuity Prices'!$B:$B,$D553,'Annuity Prices'!$E:$E,$G553),IF($B553="RAB Short",SUMIFS('RAB Prices Short'!AD:AD,'RAB Prices Short'!$B:$B,'All Prices combined'!$D553,'RAB Prices Short'!$E:$E,'All Prices combined'!$G553),IF($B553="RAB Long",SUMIFS('RAB Prices Long'!AD:AD,'RAB Prices Long'!$B:$B,'All Prices combined'!$D553,'RAB Prices Long'!$E:$E,'All Prices combined'!$G553)))),2)</f>
        <v>105.34</v>
      </c>
      <c r="AB553" s="2">
        <f>ROUND(IF($B553="Annuity",SUMIFS('Annuity Prices'!AE:AE,'Annuity Prices'!$B:$B,$D553,'Annuity Prices'!$E:$E,$G553),IF($B553="RAB Short",SUMIFS('RAB Prices Short'!AE:AE,'RAB Prices Short'!$B:$B,'All Prices combined'!$D553,'RAB Prices Short'!$E:$E,'All Prices combined'!$G553),IF($B553="RAB Long",SUMIFS('RAB Prices Long'!AE:AE,'RAB Prices Long'!$B:$B,'All Prices combined'!$D553,'RAB Prices Long'!$E:$E,'All Prices combined'!$G553)))),2)</f>
        <v>107.97</v>
      </c>
      <c r="AC553" s="2">
        <f>ROUND(IF($B553="Annuity",SUMIFS('Annuity Prices'!AF:AF,'Annuity Prices'!$B:$B,$D553,'Annuity Prices'!$E:$E,$G553),IF($B553="RAB Short",SUMIFS('RAB Prices Short'!AF:AF,'RAB Prices Short'!$B:$B,'All Prices combined'!$D553,'RAB Prices Short'!$E:$E,'All Prices combined'!$G553),IF($B553="RAB Long",SUMIFS('RAB Prices Long'!AF:AF,'RAB Prices Long'!$B:$B,'All Prices combined'!$D553,'RAB Prices Long'!$E:$E,'All Prices combined'!$G553)))),2)</f>
        <v>109.11</v>
      </c>
      <c r="AD553" s="2">
        <f>ROUND(IF($B553="Annuity",SUMIFS('Annuity Prices'!AG:AG,'Annuity Prices'!$B:$B,$D553,'Annuity Prices'!$E:$E,$G553),IF($B553="RAB Short",SUMIFS('RAB Prices Short'!AG:AG,'RAB Prices Short'!$B:$B,'All Prices combined'!$D553,'RAB Prices Short'!$E:$E,'All Prices combined'!$G553),IF($B553="RAB Long",SUMIFS('RAB Prices Long'!AG:AG,'RAB Prices Long'!$B:$B,'All Prices combined'!$D553,'RAB Prices Long'!$E:$E,'All Prices combined'!$G553)))),2)</f>
        <v>111.84</v>
      </c>
      <c r="AE553" s="2">
        <f>ROUND(IF($B553="Annuity",SUMIFS('Annuity Prices'!AH:AH,'Annuity Prices'!$B:$B,$D553,'Annuity Prices'!$E:$E,$G553),IF($B553="RAB Short",SUMIFS('RAB Prices Short'!AH:AH,'RAB Prices Short'!$B:$B,'All Prices combined'!$D553,'RAB Prices Short'!$E:$E,'All Prices combined'!$G553),IF($B553="RAB Long",SUMIFS('RAB Prices Long'!AH:AH,'RAB Prices Long'!$B:$B,'All Prices combined'!$D553,'RAB Prices Long'!$E:$E,'All Prices combined'!$G553)))),2)</f>
        <v>114.63</v>
      </c>
      <c r="AF553" s="2">
        <f>ROUND(IF($B553="Annuity",SUMIFS('Annuity Prices'!AI:AI,'Annuity Prices'!$B:$B,$D553,'Annuity Prices'!$E:$E,$G553),IF($B553="RAB Short",SUMIFS('RAB Prices Short'!AI:AI,'RAB Prices Short'!$B:$B,'All Prices combined'!$D553,'RAB Prices Short'!$E:$E,'All Prices combined'!$G553),IF($B553="RAB Long",SUMIFS('RAB Prices Long'!AI:AI,'RAB Prices Long'!$B:$B,'All Prices combined'!$D553,'RAB Prices Long'!$E:$E,'All Prices combined'!$G553)))),2)</f>
        <v>117.5</v>
      </c>
      <c r="AG553" s="2">
        <f>ROUND(IF($B553="Annuity",SUMIFS('Annuity Prices'!AJ:AJ,'Annuity Prices'!$B:$B,$D553,'Annuity Prices'!$E:$E,$G553),IF($B553="RAB Short",SUMIFS('RAB Prices Short'!AJ:AJ,'RAB Prices Short'!$B:$B,'All Prices combined'!$D553,'RAB Prices Short'!$E:$E,'All Prices combined'!$G553),IF($B553="RAB Long",SUMIFS('RAB Prices Long'!AJ:AJ,'RAB Prices Long'!$B:$B,'All Prices combined'!$D553,'RAB Prices Long'!$E:$E,'All Prices combined'!$G553)))),2)</f>
        <v>120.88</v>
      </c>
      <c r="AH553" s="2">
        <f>ROUND(IF($B553="Annuity",SUMIFS('Annuity Prices'!AK:AK,'Annuity Prices'!$B:$B,$D553,'Annuity Prices'!$E:$E,$G553),IF($B553="RAB Short",SUMIFS('RAB Prices Short'!AK:AK,'RAB Prices Short'!$B:$B,'All Prices combined'!$D553,'RAB Prices Short'!$E:$E,'All Prices combined'!$G553),IF($B553="RAB Long",SUMIFS('RAB Prices Long'!AK:AK,'RAB Prices Long'!$B:$B,'All Prices combined'!$D553,'RAB Prices Long'!$E:$E,'All Prices combined'!$G553)))),2)</f>
        <v>123.9</v>
      </c>
      <c r="AI553" s="2">
        <f>ROUND(IF($B553="Annuity",SUMIFS('Annuity Prices'!AL:AL,'Annuity Prices'!$B:$B,$D553,'Annuity Prices'!$E:$E,$G553),IF($B553="RAB Short",SUMIFS('RAB Prices Short'!AL:AL,'RAB Prices Short'!$B:$B,'All Prices combined'!$D553,'RAB Prices Short'!$E:$E,'All Prices combined'!$G553),IF($B553="RAB Long",SUMIFS('RAB Prices Long'!AL:AL,'RAB Prices Long'!$B:$B,'All Prices combined'!$D553,'RAB Prices Long'!$E:$E,'All Prices combined'!$G553)))),2)</f>
        <v>127</v>
      </c>
      <c r="AJ553" s="2">
        <f>ROUND(IF($B553="Annuity",SUMIFS('Annuity Prices'!AM:AM,'Annuity Prices'!$B:$B,$D553,'Annuity Prices'!$E:$E,$G553),IF($B553="RAB Short",SUMIFS('RAB Prices Short'!AM:AM,'RAB Prices Short'!$B:$B,'All Prices combined'!$D553,'RAB Prices Short'!$E:$E,'All Prices combined'!$G553),IF($B553="RAB Long",SUMIFS('RAB Prices Long'!AM:AM,'RAB Prices Long'!$B:$B,'All Prices combined'!$D553,'RAB Prices Long'!$E:$E,'All Prices combined'!$G553)))),2)</f>
        <v>130.16999999999999</v>
      </c>
      <c r="AK553" s="2">
        <f>ROUND(IF($B553="Annuity",SUMIFS('Annuity Prices'!AN:AN,'Annuity Prices'!$B:$B,$D553,'Annuity Prices'!$E:$E,$G553),IF($B553="RAB Short",SUMIFS('RAB Prices Short'!AN:AN,'RAB Prices Short'!$B:$B,'All Prices combined'!$D553,'RAB Prices Short'!$E:$E,'All Prices combined'!$G553),IF($B553="RAB Long",SUMIFS('RAB Prices Long'!AN:AN,'RAB Prices Long'!$B:$B,'All Prices combined'!$D553,'RAB Prices Long'!$E:$E,'All Prices combined'!$G553)))),2)</f>
        <v>132.80000000000001</v>
      </c>
      <c r="AL553" s="2">
        <f>ROUND(IF($B553="Annuity",SUMIFS('Annuity Prices'!AO:AO,'Annuity Prices'!$B:$B,$D553,'Annuity Prices'!$E:$E,$G553),IF($B553="RAB Short",SUMIFS('RAB Prices Short'!AO:AO,'RAB Prices Short'!$B:$B,'All Prices combined'!$D553,'RAB Prices Short'!$E:$E,'All Prices combined'!$G553),IF($B553="RAB Long",SUMIFS('RAB Prices Long'!AO:AO,'RAB Prices Long'!$B:$B,'All Prices combined'!$D553,'RAB Prices Long'!$E:$E,'All Prices combined'!$G553)))),2)</f>
        <v>136.12</v>
      </c>
      <c r="AM553" s="2">
        <f>ROUND(IF($B553="Annuity",SUMIFS('Annuity Prices'!AP:AP,'Annuity Prices'!$B:$B,$D553,'Annuity Prices'!$E:$E,$G553),IF($B553="RAB Short",SUMIFS('RAB Prices Short'!AP:AP,'RAB Prices Short'!$B:$B,'All Prices combined'!$D553,'RAB Prices Short'!$E:$E,'All Prices combined'!$G553),IF($B553="RAB Long",SUMIFS('RAB Prices Long'!AP:AP,'RAB Prices Long'!$B:$B,'All Prices combined'!$D553,'RAB Prices Long'!$E:$E,'All Prices combined'!$G553)))),2)</f>
        <v>139.52000000000001</v>
      </c>
      <c r="AN553" s="2">
        <f>ROUND(IF($B553="Annuity",SUMIFS('Annuity Prices'!AQ:AQ,'Annuity Prices'!$B:$B,$D553,'Annuity Prices'!$E:$E,$G553),IF($B553="RAB Short",SUMIFS('RAB Prices Short'!AQ:AQ,'RAB Prices Short'!$B:$B,'All Prices combined'!$D553,'RAB Prices Short'!$E:$E,'All Prices combined'!$G553),IF($B553="RAB Long",SUMIFS('RAB Prices Long'!AQ:AQ,'RAB Prices Long'!$B:$B,'All Prices combined'!$D553,'RAB Prices Long'!$E:$E,'All Prices combined'!$G553)))),2)</f>
        <v>143.01</v>
      </c>
      <c r="AO553" s="2">
        <f>ROUND(IF($B553="Annuity",SUMIFS('Annuity Prices'!AR:AR,'Annuity Prices'!$B:$B,$D553,'Annuity Prices'!$E:$E,$G553),IF($B553="RAB Short",SUMIFS('RAB Prices Short'!AR:AR,'RAB Prices Short'!$B:$B,'All Prices combined'!$D553,'RAB Prices Short'!$E:$E,'All Prices combined'!$G553),IF($B553="RAB Long",SUMIFS('RAB Prices Long'!AR:AR,'RAB Prices Long'!$B:$B,'All Prices combined'!$D553,'RAB Prices Long'!$E:$E,'All Prices combined'!$G553)))),2)</f>
        <v>0</v>
      </c>
      <c r="AP553" s="2">
        <f>ROUND(IF($B553="Annuity",SUMIFS('Annuity Prices'!AS:AS,'Annuity Prices'!$B:$B,$D553,'Annuity Prices'!$E:$E,$G553),IF($B553="RAB Short",SUMIFS('RAB Prices Short'!AS:AS,'RAB Prices Short'!$B:$B,'All Prices combined'!$D553,'RAB Prices Short'!$E:$E,'All Prices combined'!$G553),IF($B553="RAB Long",SUMIFS('RAB Prices Long'!AS:AS,'RAB Prices Long'!$B:$B,'All Prices combined'!$D553,'RAB Prices Long'!$E:$E,'All Prices combined'!$G553)))),2)</f>
        <v>0</v>
      </c>
      <c r="AQ553" s="2">
        <f>ROUND(IF($B553="Annuity",SUMIFS('Annuity Prices'!AT:AT,'Annuity Prices'!$B:$B,$D553,'Annuity Prices'!$E:$E,$G553),IF($B553="RAB Short",SUMIFS('RAB Prices Short'!AT:AT,'RAB Prices Short'!$B:$B,'All Prices combined'!$D553,'RAB Prices Short'!$E:$E,'All Prices combined'!$G553),IF($B553="RAB Long",SUMIFS('RAB Prices Long'!AT:AT,'RAB Prices Long'!$B:$B,'All Prices combined'!$D553,'RAB Prices Long'!$E:$E,'All Prices combined'!$G553)))),2)</f>
        <v>62.19</v>
      </c>
      <c r="AR553" s="2">
        <f>ROUND(IF($B553="Annuity",SUMIFS('Annuity Prices'!AU:AU,'Annuity Prices'!$B:$B,$D553,'Annuity Prices'!$E:$E,$G553),IF($B553="RAB Short",SUMIFS('RAB Prices Short'!AU:AU,'RAB Prices Short'!$B:$B,'All Prices combined'!$D553,'RAB Prices Short'!$E:$E,'All Prices combined'!$G553),IF($B553="RAB Long",SUMIFS('RAB Prices Long'!AU:AU,'RAB Prices Long'!$B:$B,'All Prices combined'!$D553,'RAB Prices Long'!$E:$E,'All Prices combined'!$G553)))),2)</f>
        <v>64.23</v>
      </c>
      <c r="AS553" s="2">
        <f>ROUND(IF($B553="Annuity",SUMIFS('Annuity Prices'!AV:AV,'Annuity Prices'!$B:$B,$D553,'Annuity Prices'!$E:$E,$G553),IF($B553="RAB Short",SUMIFS('RAB Prices Short'!AV:AV,'RAB Prices Short'!$B:$B,'All Prices combined'!$D553,'RAB Prices Short'!$E:$E,'All Prices combined'!$G553),IF($B553="RAB Long",SUMIFS('RAB Prices Long'!AV:AV,'RAB Prices Long'!$B:$B,'All Prices combined'!$D553,'RAB Prices Long'!$E:$E,'All Prices combined'!$G553)))),2)</f>
        <v>66.08</v>
      </c>
      <c r="AT553" s="2">
        <f>ROUND(IF($B553="Annuity",SUMIFS('Annuity Prices'!AW:AW,'Annuity Prices'!$B:$B,$D553,'Annuity Prices'!$E:$E,$G553),IF($B553="RAB Short",SUMIFS('RAB Prices Short'!AW:AW,'RAB Prices Short'!$B:$B,'All Prices combined'!$D553,'RAB Prices Short'!$E:$E,'All Prices combined'!$G553),IF($B553="RAB Long",SUMIFS('RAB Prices Long'!AW:AW,'RAB Prices Long'!$B:$B,'All Prices combined'!$D553,'RAB Prices Long'!$E:$E,'All Prices combined'!$G553)))),2)</f>
        <v>69.930000000000007</v>
      </c>
      <c r="AU553" s="2">
        <f>ROUND(IF($B553="Annuity",SUMIFS('Annuity Prices'!AX:AX,'Annuity Prices'!$B:$B,$D553,'Annuity Prices'!$E:$E,$G553),IF($B553="RAB Short",SUMIFS('RAB Prices Short'!AX:AX,'RAB Prices Short'!$B:$B,'All Prices combined'!$D553,'RAB Prices Short'!$E:$E,'All Prices combined'!$G553),IF($B553="RAB Long",SUMIFS('RAB Prices Long'!AX:AX,'RAB Prices Long'!$B:$B,'All Prices combined'!$D553,'RAB Prices Long'!$E:$E,'All Prices combined'!$G553)))),2)</f>
        <v>71.680000000000007</v>
      </c>
      <c r="AV553" s="2">
        <f>ROUND(IF($B553="Annuity",SUMIFS('Annuity Prices'!AY:AY,'Annuity Prices'!$B:$B,$D553,'Annuity Prices'!$E:$E,$G553),IF($B553="RAB Short",SUMIFS('RAB Prices Short'!AY:AY,'RAB Prices Short'!$B:$B,'All Prices combined'!$D553,'RAB Prices Short'!$E:$E,'All Prices combined'!$G553),IF($B553="RAB Long",SUMIFS('RAB Prices Long'!AY:AY,'RAB Prices Long'!$B:$B,'All Prices combined'!$D553,'RAB Prices Long'!$E:$E,'All Prices combined'!$G553)))),2)</f>
        <v>73.47</v>
      </c>
      <c r="AW553" s="2">
        <f>ROUND(IF($B553="Annuity",SUMIFS('Annuity Prices'!AZ:AZ,'Annuity Prices'!$B:$B,$D553,'Annuity Prices'!$E:$E,$G553),IF($B553="RAB Short",SUMIFS('RAB Prices Short'!AZ:AZ,'RAB Prices Short'!$B:$B,'All Prices combined'!$D553,'RAB Prices Short'!$E:$E,'All Prices combined'!$G553),IF($B553="RAB Long",SUMIFS('RAB Prices Long'!AZ:AZ,'RAB Prices Long'!$B:$B,'All Prices combined'!$D553,'RAB Prices Long'!$E:$E,'All Prices combined'!$G553)))),2)</f>
        <v>75.31</v>
      </c>
      <c r="AX553" s="2">
        <f>ROUND(IF($B553="Annuity",SUMIFS('Annuity Prices'!BA:BA,'Annuity Prices'!$B:$B,$D553,'Annuity Prices'!$E:$E,$G553),IF($B553="RAB Short",SUMIFS('RAB Prices Short'!BA:BA,'RAB Prices Short'!$B:$B,'All Prices combined'!$D553,'RAB Prices Short'!$E:$E,'All Prices combined'!$G553),IF($B553="RAB Long",SUMIFS('RAB Prices Long'!BA:BA,'RAB Prices Long'!$B:$B,'All Prices combined'!$D553,'RAB Prices Long'!$E:$E,'All Prices combined'!$G553)))),2)</f>
        <v>78.98</v>
      </c>
      <c r="AY553" s="2">
        <f>ROUND(IF($B553="Annuity",SUMIFS('Annuity Prices'!BB:BB,'Annuity Prices'!$B:$B,$D553,'Annuity Prices'!$E:$E,$G553),IF($B553="RAB Short",SUMIFS('RAB Prices Short'!BB:BB,'RAB Prices Short'!$B:$B,'All Prices combined'!$D553,'RAB Prices Short'!$E:$E,'All Prices combined'!$G553),IF($B553="RAB Long",SUMIFS('RAB Prices Long'!BB:BB,'RAB Prices Long'!$B:$B,'All Prices combined'!$D553,'RAB Prices Long'!$E:$E,'All Prices combined'!$G553)))),2)</f>
        <v>80.959999999999994</v>
      </c>
      <c r="AZ553" s="2">
        <f>ROUND(IF($B553="Annuity",SUMIFS('Annuity Prices'!BC:BC,'Annuity Prices'!$B:$B,$D553,'Annuity Prices'!$E:$E,$G553),IF($B553="RAB Short",SUMIFS('RAB Prices Short'!BC:BC,'RAB Prices Short'!$B:$B,'All Prices combined'!$D553,'RAB Prices Short'!$E:$E,'All Prices combined'!$G553),IF($B553="RAB Long",SUMIFS('RAB Prices Long'!BC:BC,'RAB Prices Long'!$B:$B,'All Prices combined'!$D553,'RAB Prices Long'!$E:$E,'All Prices combined'!$G553)))),2)</f>
        <v>82.98</v>
      </c>
      <c r="BA553" s="2">
        <f>ROUND(IF($B553="Annuity",SUMIFS('Annuity Prices'!BD:BD,'Annuity Prices'!$B:$B,$D553,'Annuity Prices'!$E:$E,$G553),IF($B553="RAB Short",SUMIFS('RAB Prices Short'!BD:BD,'RAB Prices Short'!$B:$B,'All Prices combined'!$D553,'RAB Prices Short'!$E:$E,'All Prices combined'!$G553),IF($B553="RAB Long",SUMIFS('RAB Prices Long'!BD:BD,'RAB Prices Long'!$B:$B,'All Prices combined'!$D553,'RAB Prices Long'!$E:$E,'All Prices combined'!$G553)))),2)</f>
        <v>85.05</v>
      </c>
      <c r="BB553" s="2">
        <f>ROUND(IF($B553="Annuity",SUMIFS('Annuity Prices'!BE:BE,'Annuity Prices'!$B:$B,$D553,'Annuity Prices'!$E:$E,$G553),IF($B553="RAB Short",SUMIFS('RAB Prices Short'!BE:BE,'RAB Prices Short'!$B:$B,'All Prices combined'!$D553,'RAB Prices Short'!$E:$E,'All Prices combined'!$G553),IF($B553="RAB Long",SUMIFS('RAB Prices Long'!BE:BE,'RAB Prices Long'!$B:$B,'All Prices combined'!$D553,'RAB Prices Long'!$E:$E,'All Prices combined'!$G553)))),2)</f>
        <v>89.51</v>
      </c>
      <c r="BC553" s="2">
        <f>ROUND(IF($B553="Annuity",SUMIFS('Annuity Prices'!BF:BF,'Annuity Prices'!$B:$B,$D553,'Annuity Prices'!$E:$E,$G553),IF($B553="RAB Short",SUMIFS('RAB Prices Short'!BF:BF,'RAB Prices Short'!$B:$B,'All Prices combined'!$D553,'RAB Prices Short'!$E:$E,'All Prices combined'!$G553),IF($B553="RAB Long",SUMIFS('RAB Prices Long'!BF:BF,'RAB Prices Long'!$B:$B,'All Prices combined'!$D553,'RAB Prices Long'!$E:$E,'All Prices combined'!$G553)))),2)</f>
        <v>91.74</v>
      </c>
      <c r="BD553" s="2">
        <f>ROUND(IF($B553="Annuity",SUMIFS('Annuity Prices'!BG:BG,'Annuity Prices'!$B:$B,$D553,'Annuity Prices'!$E:$E,$G553),IF($B553="RAB Short",SUMIFS('RAB Prices Short'!BG:BG,'RAB Prices Short'!$B:$B,'All Prices combined'!$D553,'RAB Prices Short'!$E:$E,'All Prices combined'!$G553),IF($B553="RAB Long",SUMIFS('RAB Prices Long'!BG:BG,'RAB Prices Long'!$B:$B,'All Prices combined'!$D553,'RAB Prices Long'!$E:$E,'All Prices combined'!$G553)))),2)</f>
        <v>94.04</v>
      </c>
      <c r="BE553" s="2">
        <f>ROUND(IF($B553="Annuity",SUMIFS('Annuity Prices'!BH:BH,'Annuity Prices'!$B:$B,$D553,'Annuity Prices'!$E:$E,$G553),IF($B553="RAB Short",SUMIFS('RAB Prices Short'!BH:BH,'RAB Prices Short'!$B:$B,'All Prices combined'!$D553,'RAB Prices Short'!$E:$E,'All Prices combined'!$G553),IF($B553="RAB Long",SUMIFS('RAB Prices Long'!BH:BH,'RAB Prices Long'!$B:$B,'All Prices combined'!$D553,'RAB Prices Long'!$E:$E,'All Prices combined'!$G553)))),2)</f>
        <v>96.39</v>
      </c>
      <c r="BF553" s="2">
        <f>ROUND(IF($B553="Annuity",SUMIFS('Annuity Prices'!BI:BI,'Annuity Prices'!$B:$B,$D553,'Annuity Prices'!$E:$E,$G553),IF($B553="RAB Short",SUMIFS('RAB Prices Short'!BI:BI,'RAB Prices Short'!$B:$B,'All Prices combined'!$D553,'RAB Prices Short'!$E:$E,'All Prices combined'!$G553),IF($B553="RAB Long",SUMIFS('RAB Prices Long'!BI:BI,'RAB Prices Long'!$B:$B,'All Prices combined'!$D553,'RAB Prices Long'!$E:$E,'All Prices combined'!$G553)))),2)</f>
        <v>100.26</v>
      </c>
      <c r="BG553" s="2">
        <f>ROUND(IF($B553="Annuity",SUMIFS('Annuity Prices'!BJ:BJ,'Annuity Prices'!$B:$B,$D553,'Annuity Prices'!$E:$E,$G553),IF($B553="RAB Short",SUMIFS('RAB Prices Short'!BJ:BJ,'RAB Prices Short'!$B:$B,'All Prices combined'!$D553,'RAB Prices Short'!$E:$E,'All Prices combined'!$G553),IF($B553="RAB Long",SUMIFS('RAB Prices Long'!BJ:BJ,'RAB Prices Long'!$B:$B,'All Prices combined'!$D553,'RAB Prices Long'!$E:$E,'All Prices combined'!$G553)))),2)</f>
        <v>102.77</v>
      </c>
      <c r="BH553" s="2">
        <f>ROUND(IF($B553="Annuity",SUMIFS('Annuity Prices'!BK:BK,'Annuity Prices'!$B:$B,$D553,'Annuity Prices'!$E:$E,$G553),IF($B553="RAB Short",SUMIFS('RAB Prices Short'!BK:BK,'RAB Prices Short'!$B:$B,'All Prices combined'!$D553,'RAB Prices Short'!$E:$E,'All Prices combined'!$G553),IF($B553="RAB Long",SUMIFS('RAB Prices Long'!BK:BK,'RAB Prices Long'!$B:$B,'All Prices combined'!$D553,'RAB Prices Long'!$E:$E,'All Prices combined'!$G553)))),2)</f>
        <v>105.34</v>
      </c>
      <c r="BI553" s="2">
        <f>ROUND(IF($B553="Annuity",SUMIFS('Annuity Prices'!BL:BL,'Annuity Prices'!$B:$B,$D553,'Annuity Prices'!$E:$E,$G553),IF($B553="RAB Short",SUMIFS('RAB Prices Short'!BL:BL,'RAB Prices Short'!$B:$B,'All Prices combined'!$D553,'RAB Prices Short'!$E:$E,'All Prices combined'!$G553),IF($B553="RAB Long",SUMIFS('RAB Prices Long'!BL:BL,'RAB Prices Long'!$B:$B,'All Prices combined'!$D553,'RAB Prices Long'!$E:$E,'All Prices combined'!$G553)))),2)</f>
        <v>107.97</v>
      </c>
      <c r="BJ553" s="2">
        <f>ROUND(IF($B553="Annuity",SUMIFS('Annuity Prices'!BM:BM,'Annuity Prices'!$B:$B,$D553,'Annuity Prices'!$E:$E,$G553),IF($B553="RAB Short",SUMIFS('RAB Prices Short'!BM:BM,'RAB Prices Short'!$B:$B,'All Prices combined'!$D553,'RAB Prices Short'!$E:$E,'All Prices combined'!$G553),IF($B553="RAB Long",SUMIFS('RAB Prices Long'!BM:BM,'RAB Prices Long'!$B:$B,'All Prices combined'!$D553,'RAB Prices Long'!$E:$E,'All Prices combined'!$G553)))),2)</f>
        <v>109.11</v>
      </c>
      <c r="BK553" s="2">
        <f>ROUND(IF($B553="Annuity",SUMIFS('Annuity Prices'!BN:BN,'Annuity Prices'!$B:$B,$D553,'Annuity Prices'!$E:$E,$G553),IF($B553="RAB Short",SUMIFS('RAB Prices Short'!BN:BN,'RAB Prices Short'!$B:$B,'All Prices combined'!$D553,'RAB Prices Short'!$E:$E,'All Prices combined'!$G553),IF($B553="RAB Long",SUMIFS('RAB Prices Long'!BN:BN,'RAB Prices Long'!$B:$B,'All Prices combined'!$D553,'RAB Prices Long'!$E:$E,'All Prices combined'!$G553)))),2)</f>
        <v>111.84</v>
      </c>
      <c r="BL553" s="2">
        <f>ROUND(IF($B553="Annuity",SUMIFS('Annuity Prices'!BO:BO,'Annuity Prices'!$B:$B,$D553,'Annuity Prices'!$E:$E,$G553),IF($B553="RAB Short",SUMIFS('RAB Prices Short'!BO:BO,'RAB Prices Short'!$B:$B,'All Prices combined'!$D553,'RAB Prices Short'!$E:$E,'All Prices combined'!$G553),IF($B553="RAB Long",SUMIFS('RAB Prices Long'!BO:BO,'RAB Prices Long'!$B:$B,'All Prices combined'!$D553,'RAB Prices Long'!$E:$E,'All Prices combined'!$G553)))),2)</f>
        <v>114.63</v>
      </c>
      <c r="BM553" s="2">
        <f>ROUND(IF($B553="Annuity",SUMIFS('Annuity Prices'!BP:BP,'Annuity Prices'!$B:$B,$D553,'Annuity Prices'!$E:$E,$G553),IF($B553="RAB Short",SUMIFS('RAB Prices Short'!BP:BP,'RAB Prices Short'!$B:$B,'All Prices combined'!$D553,'RAB Prices Short'!$E:$E,'All Prices combined'!$G553),IF($B553="RAB Long",SUMIFS('RAB Prices Long'!BP:BP,'RAB Prices Long'!$B:$B,'All Prices combined'!$D553,'RAB Prices Long'!$E:$E,'All Prices combined'!$G553)))),2)</f>
        <v>117.5</v>
      </c>
      <c r="BN553" s="2">
        <f>ROUND(IF($B553="Annuity",SUMIFS('Annuity Prices'!BQ:BQ,'Annuity Prices'!$B:$B,$D553,'Annuity Prices'!$E:$E,$G553),IF($B553="RAB Short",SUMIFS('RAB Prices Short'!BQ:BQ,'RAB Prices Short'!$B:$B,'All Prices combined'!$D553,'RAB Prices Short'!$E:$E,'All Prices combined'!$G553),IF($B553="RAB Long",SUMIFS('RAB Prices Long'!BQ:BQ,'RAB Prices Long'!$B:$B,'All Prices combined'!$D553,'RAB Prices Long'!$E:$E,'All Prices combined'!$G553)))),2)</f>
        <v>120.88</v>
      </c>
      <c r="BO553" s="2">
        <f>ROUND(IF($B553="Annuity",SUMIFS('Annuity Prices'!BR:BR,'Annuity Prices'!$B:$B,$D553,'Annuity Prices'!$E:$E,$G553),IF($B553="RAB Short",SUMIFS('RAB Prices Short'!BR:BR,'RAB Prices Short'!$B:$B,'All Prices combined'!$D553,'RAB Prices Short'!$E:$E,'All Prices combined'!$G553),IF($B553="RAB Long",SUMIFS('RAB Prices Long'!BR:BR,'RAB Prices Long'!$B:$B,'All Prices combined'!$D553,'RAB Prices Long'!$E:$E,'All Prices combined'!$G553)))),2)</f>
        <v>123.9</v>
      </c>
      <c r="BP553" s="2">
        <f>ROUND(IF($B553="Annuity",SUMIFS('Annuity Prices'!BS:BS,'Annuity Prices'!$B:$B,$D553,'Annuity Prices'!$E:$E,$G553),IF($B553="RAB Short",SUMIFS('RAB Prices Short'!BS:BS,'RAB Prices Short'!$B:$B,'All Prices combined'!$D553,'RAB Prices Short'!$E:$E,'All Prices combined'!$G553),IF($B553="RAB Long",SUMIFS('RAB Prices Long'!BS:BS,'RAB Prices Long'!$B:$B,'All Prices combined'!$D553,'RAB Prices Long'!$E:$E,'All Prices combined'!$G553)))),2)</f>
        <v>127</v>
      </c>
      <c r="BQ553" s="2">
        <f>ROUND(IF($B553="Annuity",SUMIFS('Annuity Prices'!BT:BT,'Annuity Prices'!$B:$B,$D553,'Annuity Prices'!$E:$E,$G553),IF($B553="RAB Short",SUMIFS('RAB Prices Short'!BT:BT,'RAB Prices Short'!$B:$B,'All Prices combined'!$D553,'RAB Prices Short'!$E:$E,'All Prices combined'!$G553),IF($B553="RAB Long",SUMIFS('RAB Prices Long'!BT:BT,'RAB Prices Long'!$B:$B,'All Prices combined'!$D553,'RAB Prices Long'!$E:$E,'All Prices combined'!$G553)))),2)</f>
        <v>130.16999999999999</v>
      </c>
      <c r="BR553" s="2">
        <f>ROUND(IF($B553="Annuity",SUMIFS('Annuity Prices'!BU:BU,'Annuity Prices'!$B:$B,$D553,'Annuity Prices'!$E:$E,$G553),IF($B553="RAB Short",SUMIFS('RAB Prices Short'!BU:BU,'RAB Prices Short'!$B:$B,'All Prices combined'!$D553,'RAB Prices Short'!$E:$E,'All Prices combined'!$G553),IF($B553="RAB Long",SUMIFS('RAB Prices Long'!BU:BU,'RAB Prices Long'!$B:$B,'All Prices combined'!$D553,'RAB Prices Long'!$E:$E,'All Prices combined'!$G553)))),2)</f>
        <v>132.80000000000001</v>
      </c>
      <c r="BS553" s="2">
        <f>ROUND(IF($B553="Annuity",SUMIFS('Annuity Prices'!BV:BV,'Annuity Prices'!$B:$B,$D553,'Annuity Prices'!$E:$E,$G553),IF($B553="RAB Short",SUMIFS('RAB Prices Short'!BV:BV,'RAB Prices Short'!$B:$B,'All Prices combined'!$D553,'RAB Prices Short'!$E:$E,'All Prices combined'!$G553),IF($B553="RAB Long",SUMIFS('RAB Prices Long'!BV:BV,'RAB Prices Long'!$B:$B,'All Prices combined'!$D553,'RAB Prices Long'!$E:$E,'All Prices combined'!$G553)))),2)</f>
        <v>136.12</v>
      </c>
      <c r="BT553" s="2">
        <f>ROUND(IF($B553="Annuity",SUMIFS('Annuity Prices'!BW:BW,'Annuity Prices'!$B:$B,$D553,'Annuity Prices'!$E:$E,$G553),IF($B553="RAB Short",SUMIFS('RAB Prices Short'!BW:BW,'RAB Prices Short'!$B:$B,'All Prices combined'!$D553,'RAB Prices Short'!$E:$E,'All Prices combined'!$G553),IF($B553="RAB Long",SUMIFS('RAB Prices Long'!BW:BW,'RAB Prices Long'!$B:$B,'All Prices combined'!$D553,'RAB Prices Long'!$E:$E,'All Prices combined'!$G553)))),2)</f>
        <v>139.52000000000001</v>
      </c>
      <c r="BU553" s="2">
        <f>ROUND(IF($B553="Annuity",SUMIFS('Annuity Prices'!BX:BX,'Annuity Prices'!$B:$B,$D553,'Annuity Prices'!$E:$E,$G553),IF($B553="RAB Short",SUMIFS('RAB Prices Short'!BX:BX,'RAB Prices Short'!$B:$B,'All Prices combined'!$D553,'RAB Prices Short'!$E:$E,'All Prices combined'!$G553),IF($B553="RAB Long",SUMIFS('RAB Prices Long'!BX:BX,'RAB Prices Long'!$B:$B,'All Prices combined'!$D553,'RAB Prices Long'!$E:$E,'All Prices combined'!$G553)))),2)</f>
        <v>143.01</v>
      </c>
    </row>
    <row r="554" spans="2:73" x14ac:dyDescent="0.25">
      <c r="B554" t="s">
        <v>45</v>
      </c>
      <c r="C554">
        <v>30</v>
      </c>
      <c r="D554" t="s">
        <v>213</v>
      </c>
      <c r="E554" t="s">
        <v>209</v>
      </c>
      <c r="F554" t="s">
        <v>212</v>
      </c>
      <c r="G554" t="s">
        <v>43</v>
      </c>
      <c r="I554" s="2">
        <f>ROUND(IF($B554="Annuity",SUMIFS('Annuity Prices'!L:L,'Annuity Prices'!$B:$B,$D554,'Annuity Prices'!$E:$E,$G554),IF($B554="RAB Short",SUMIFS('RAB Prices Short'!L:L,'RAB Prices Short'!$B:$B,'All Prices combined'!$D554,'RAB Prices Short'!$E:$E,'All Prices combined'!$G554),IF($B554="RAB Long",SUMIFS('RAB Prices Long'!L:L,'RAB Prices Long'!$B:$B,'All Prices combined'!$D554,'RAB Prices Long'!$E:$E,'All Prices combined'!$G554)))),2)</f>
        <v>0</v>
      </c>
      <c r="J554" s="2">
        <f>ROUND(IF($B554="Annuity",SUMIFS('Annuity Prices'!M:M,'Annuity Prices'!$B:$B,$D554,'Annuity Prices'!$E:$E,$G554),IF($B554="RAB Short",SUMIFS('RAB Prices Short'!M:M,'RAB Prices Short'!$B:$B,'All Prices combined'!$D554,'RAB Prices Short'!$E:$E,'All Prices combined'!$G554),IF($B554="RAB Long",SUMIFS('RAB Prices Long'!M:M,'RAB Prices Long'!$B:$B,'All Prices combined'!$D554,'RAB Prices Long'!$E:$E,'All Prices combined'!$G554)))),2)</f>
        <v>0</v>
      </c>
      <c r="K554" s="2">
        <f>ROUND(IF($B554="Annuity",SUMIFS('Annuity Prices'!N:N,'Annuity Prices'!$B:$B,$D554,'Annuity Prices'!$E:$E,$G554),IF($B554="RAB Short",SUMIFS('RAB Prices Short'!N:N,'RAB Prices Short'!$B:$B,'All Prices combined'!$D554,'RAB Prices Short'!$E:$E,'All Prices combined'!$G554),IF($B554="RAB Long",SUMIFS('RAB Prices Long'!N:N,'RAB Prices Long'!$B:$B,'All Prices combined'!$D554,'RAB Prices Long'!$E:$E,'All Prices combined'!$G554)))),2)</f>
        <v>8.43</v>
      </c>
      <c r="L554" s="2">
        <f>ROUND(IF($B554="Annuity",SUMIFS('Annuity Prices'!O:O,'Annuity Prices'!$B:$B,$D554,'Annuity Prices'!$E:$E,$G554),IF($B554="RAB Short",SUMIFS('RAB Prices Short'!O:O,'RAB Prices Short'!$B:$B,'All Prices combined'!$D554,'RAB Prices Short'!$E:$E,'All Prices combined'!$G554),IF($B554="RAB Long",SUMIFS('RAB Prices Long'!O:O,'RAB Prices Long'!$B:$B,'All Prices combined'!$D554,'RAB Prices Long'!$E:$E,'All Prices combined'!$G554)))),2)</f>
        <v>8.67</v>
      </c>
      <c r="M554" s="2">
        <f>ROUND(IF($B554="Annuity",SUMIFS('Annuity Prices'!P:P,'Annuity Prices'!$B:$B,$D554,'Annuity Prices'!$E:$E,$G554),IF($B554="RAB Short",SUMIFS('RAB Prices Short'!P:P,'RAB Prices Short'!$B:$B,'All Prices combined'!$D554,'RAB Prices Short'!$E:$E,'All Prices combined'!$G554),IF($B554="RAB Long",SUMIFS('RAB Prices Long'!P:P,'RAB Prices Long'!$B:$B,'All Prices combined'!$D554,'RAB Prices Long'!$E:$E,'All Prices combined'!$G554)))),2)</f>
        <v>8.89</v>
      </c>
      <c r="N554" s="2">
        <f>ROUND(IF($B554="Annuity",SUMIFS('Annuity Prices'!Q:Q,'Annuity Prices'!$B:$B,$D554,'Annuity Prices'!$E:$E,$G554),IF($B554="RAB Short",SUMIFS('RAB Prices Short'!Q:Q,'RAB Prices Short'!$B:$B,'All Prices combined'!$D554,'RAB Prices Short'!$E:$E,'All Prices combined'!$G554),IF($B554="RAB Long",SUMIFS('RAB Prices Long'!Q:Q,'RAB Prices Long'!$B:$B,'All Prices combined'!$D554,'RAB Prices Long'!$E:$E,'All Prices combined'!$G554)))),2)</f>
        <v>9.1199999999999992</v>
      </c>
      <c r="O554" s="2">
        <f>ROUND(IF($B554="Annuity",SUMIFS('Annuity Prices'!R:R,'Annuity Prices'!$B:$B,$D554,'Annuity Prices'!$E:$E,$G554),IF($B554="RAB Short",SUMIFS('RAB Prices Short'!R:R,'RAB Prices Short'!$B:$B,'All Prices combined'!$D554,'RAB Prices Short'!$E:$E,'All Prices combined'!$G554),IF($B554="RAB Long",SUMIFS('RAB Prices Long'!R:R,'RAB Prices Long'!$B:$B,'All Prices combined'!$D554,'RAB Prices Long'!$E:$E,'All Prices combined'!$G554)))),2)</f>
        <v>9.34</v>
      </c>
      <c r="P554" s="2">
        <f>ROUND(IF($B554="Annuity",SUMIFS('Annuity Prices'!S:S,'Annuity Prices'!$B:$B,$D554,'Annuity Prices'!$E:$E,$G554),IF($B554="RAB Short",SUMIFS('RAB Prices Short'!S:S,'RAB Prices Short'!$B:$B,'All Prices combined'!$D554,'RAB Prices Short'!$E:$E,'All Prices combined'!$G554),IF($B554="RAB Long",SUMIFS('RAB Prices Long'!S:S,'RAB Prices Long'!$B:$B,'All Prices combined'!$D554,'RAB Prices Long'!$E:$E,'All Prices combined'!$G554)))),2)</f>
        <v>9.58</v>
      </c>
      <c r="Q554" s="2">
        <f>ROUND(IF($B554="Annuity",SUMIFS('Annuity Prices'!T:T,'Annuity Prices'!$B:$B,$D554,'Annuity Prices'!$E:$E,$G554),IF($B554="RAB Short",SUMIFS('RAB Prices Short'!T:T,'RAB Prices Short'!$B:$B,'All Prices combined'!$D554,'RAB Prices Short'!$E:$E,'All Prices combined'!$G554),IF($B554="RAB Long",SUMIFS('RAB Prices Long'!T:T,'RAB Prices Long'!$B:$B,'All Prices combined'!$D554,'RAB Prices Long'!$E:$E,'All Prices combined'!$G554)))),2)</f>
        <v>9.77</v>
      </c>
      <c r="R554" s="2">
        <f>ROUND(IF($B554="Annuity",SUMIFS('Annuity Prices'!U:U,'Annuity Prices'!$B:$B,$D554,'Annuity Prices'!$E:$E,$G554),IF($B554="RAB Short",SUMIFS('RAB Prices Short'!U:U,'RAB Prices Short'!$B:$B,'All Prices combined'!$D554,'RAB Prices Short'!$E:$E,'All Prices combined'!$G554),IF($B554="RAB Long",SUMIFS('RAB Prices Long'!U:U,'RAB Prices Long'!$B:$B,'All Prices combined'!$D554,'RAB Prices Long'!$E:$E,'All Prices combined'!$G554)))),2)</f>
        <v>10.02</v>
      </c>
      <c r="S554" s="2">
        <f>ROUND(IF($B554="Annuity",SUMIFS('Annuity Prices'!V:V,'Annuity Prices'!$B:$B,$D554,'Annuity Prices'!$E:$E,$G554),IF($B554="RAB Short",SUMIFS('RAB Prices Short'!V:V,'RAB Prices Short'!$B:$B,'All Prices combined'!$D554,'RAB Prices Short'!$E:$E,'All Prices combined'!$G554),IF($B554="RAB Long",SUMIFS('RAB Prices Long'!V:V,'RAB Prices Long'!$B:$B,'All Prices combined'!$D554,'RAB Prices Long'!$E:$E,'All Prices combined'!$G554)))),2)</f>
        <v>10.27</v>
      </c>
      <c r="T554" s="2">
        <f>ROUND(IF($B554="Annuity",SUMIFS('Annuity Prices'!W:W,'Annuity Prices'!$B:$B,$D554,'Annuity Prices'!$E:$E,$G554),IF($B554="RAB Short",SUMIFS('RAB Prices Short'!W:W,'RAB Prices Short'!$B:$B,'All Prices combined'!$D554,'RAB Prices Short'!$E:$E,'All Prices combined'!$G554),IF($B554="RAB Long",SUMIFS('RAB Prices Long'!W:W,'RAB Prices Long'!$B:$B,'All Prices combined'!$D554,'RAB Prices Long'!$E:$E,'All Prices combined'!$G554)))),2)</f>
        <v>10.52</v>
      </c>
      <c r="U554" s="2">
        <f>ROUND(IF($B554="Annuity",SUMIFS('Annuity Prices'!X:X,'Annuity Prices'!$B:$B,$D554,'Annuity Prices'!$E:$E,$G554),IF($B554="RAB Short",SUMIFS('RAB Prices Short'!X:X,'RAB Prices Short'!$B:$B,'All Prices combined'!$D554,'RAB Prices Short'!$E:$E,'All Prices combined'!$G554),IF($B554="RAB Long",SUMIFS('RAB Prices Long'!X:X,'RAB Prices Long'!$B:$B,'All Prices combined'!$D554,'RAB Prices Long'!$E:$E,'All Prices combined'!$G554)))),2)</f>
        <v>10.74</v>
      </c>
      <c r="V554" s="2">
        <f>ROUND(IF($B554="Annuity",SUMIFS('Annuity Prices'!Y:Y,'Annuity Prices'!$B:$B,$D554,'Annuity Prices'!$E:$E,$G554),IF($B554="RAB Short",SUMIFS('RAB Prices Short'!Y:Y,'RAB Prices Short'!$B:$B,'All Prices combined'!$D554,'RAB Prices Short'!$E:$E,'All Prices combined'!$G554),IF($B554="RAB Long",SUMIFS('RAB Prices Long'!Y:Y,'RAB Prices Long'!$B:$B,'All Prices combined'!$D554,'RAB Prices Long'!$E:$E,'All Prices combined'!$G554)))),2)</f>
        <v>11</v>
      </c>
      <c r="W554" s="2">
        <f>ROUND(IF($B554="Annuity",SUMIFS('Annuity Prices'!Z:Z,'Annuity Prices'!$B:$B,$D554,'Annuity Prices'!$E:$E,$G554),IF($B554="RAB Short",SUMIFS('RAB Prices Short'!Z:Z,'RAB Prices Short'!$B:$B,'All Prices combined'!$D554,'RAB Prices Short'!$E:$E,'All Prices combined'!$G554),IF($B554="RAB Long",SUMIFS('RAB Prices Long'!Z:Z,'RAB Prices Long'!$B:$B,'All Prices combined'!$D554,'RAB Prices Long'!$E:$E,'All Prices combined'!$G554)))),2)</f>
        <v>11.28</v>
      </c>
      <c r="X554" s="2">
        <f>ROUND(IF($B554="Annuity",SUMIFS('Annuity Prices'!AA:AA,'Annuity Prices'!$B:$B,$D554,'Annuity Prices'!$E:$E,$G554),IF($B554="RAB Short",SUMIFS('RAB Prices Short'!AA:AA,'RAB Prices Short'!$B:$B,'All Prices combined'!$D554,'RAB Prices Short'!$E:$E,'All Prices combined'!$G554),IF($B554="RAB Long",SUMIFS('RAB Prices Long'!AA:AA,'RAB Prices Long'!$B:$B,'All Prices combined'!$D554,'RAB Prices Long'!$E:$E,'All Prices combined'!$G554)))),2)</f>
        <v>11.56</v>
      </c>
      <c r="Y554" s="2">
        <f>ROUND(IF($B554="Annuity",SUMIFS('Annuity Prices'!AB:AB,'Annuity Prices'!$B:$B,$D554,'Annuity Prices'!$E:$E,$G554),IF($B554="RAB Short",SUMIFS('RAB Prices Short'!AB:AB,'RAB Prices Short'!$B:$B,'All Prices combined'!$D554,'RAB Prices Short'!$E:$E,'All Prices combined'!$G554),IF($B554="RAB Long",SUMIFS('RAB Prices Long'!AB:AB,'RAB Prices Long'!$B:$B,'All Prices combined'!$D554,'RAB Prices Long'!$E:$E,'All Prices combined'!$G554)))),2)</f>
        <v>11.8</v>
      </c>
      <c r="Z554" s="2">
        <f>ROUND(IF($B554="Annuity",SUMIFS('Annuity Prices'!AC:AC,'Annuity Prices'!$B:$B,$D554,'Annuity Prices'!$E:$E,$G554),IF($B554="RAB Short",SUMIFS('RAB Prices Short'!AC:AC,'RAB Prices Short'!$B:$B,'All Prices combined'!$D554,'RAB Prices Short'!$E:$E,'All Prices combined'!$G554),IF($B554="RAB Long",SUMIFS('RAB Prices Long'!AC:AC,'RAB Prices Long'!$B:$B,'All Prices combined'!$D554,'RAB Prices Long'!$E:$E,'All Prices combined'!$G554)))),2)</f>
        <v>12.09</v>
      </c>
      <c r="AA554" s="2">
        <f>ROUND(IF($B554="Annuity",SUMIFS('Annuity Prices'!AD:AD,'Annuity Prices'!$B:$B,$D554,'Annuity Prices'!$E:$E,$G554),IF($B554="RAB Short",SUMIFS('RAB Prices Short'!AD:AD,'RAB Prices Short'!$B:$B,'All Prices combined'!$D554,'RAB Prices Short'!$E:$E,'All Prices combined'!$G554),IF($B554="RAB Long",SUMIFS('RAB Prices Long'!AD:AD,'RAB Prices Long'!$B:$B,'All Prices combined'!$D554,'RAB Prices Long'!$E:$E,'All Prices combined'!$G554)))),2)</f>
        <v>12.39</v>
      </c>
      <c r="AB554" s="2">
        <f>ROUND(IF($B554="Annuity",SUMIFS('Annuity Prices'!AE:AE,'Annuity Prices'!$B:$B,$D554,'Annuity Prices'!$E:$E,$G554),IF($B554="RAB Short",SUMIFS('RAB Prices Short'!AE:AE,'RAB Prices Short'!$B:$B,'All Prices combined'!$D554,'RAB Prices Short'!$E:$E,'All Prices combined'!$G554),IF($B554="RAB Long",SUMIFS('RAB Prices Long'!AE:AE,'RAB Prices Long'!$B:$B,'All Prices combined'!$D554,'RAB Prices Long'!$E:$E,'All Prices combined'!$G554)))),2)</f>
        <v>12.7</v>
      </c>
      <c r="AC554" s="2">
        <f>ROUND(IF($B554="Annuity",SUMIFS('Annuity Prices'!AF:AF,'Annuity Prices'!$B:$B,$D554,'Annuity Prices'!$E:$E,$G554),IF($B554="RAB Short",SUMIFS('RAB Prices Short'!AF:AF,'RAB Prices Short'!$B:$B,'All Prices combined'!$D554,'RAB Prices Short'!$E:$E,'All Prices combined'!$G554),IF($B554="RAB Long",SUMIFS('RAB Prices Long'!AF:AF,'RAB Prices Long'!$B:$B,'All Prices combined'!$D554,'RAB Prices Long'!$E:$E,'All Prices combined'!$G554)))),2)</f>
        <v>12.96</v>
      </c>
      <c r="AD554" s="2">
        <f>ROUND(IF($B554="Annuity",SUMIFS('Annuity Prices'!AG:AG,'Annuity Prices'!$B:$B,$D554,'Annuity Prices'!$E:$E,$G554),IF($B554="RAB Short",SUMIFS('RAB Prices Short'!AG:AG,'RAB Prices Short'!$B:$B,'All Prices combined'!$D554,'RAB Prices Short'!$E:$E,'All Prices combined'!$G554),IF($B554="RAB Long",SUMIFS('RAB Prices Long'!AG:AG,'RAB Prices Long'!$B:$B,'All Prices combined'!$D554,'RAB Prices Long'!$E:$E,'All Prices combined'!$G554)))),2)</f>
        <v>13.29</v>
      </c>
      <c r="AE554" s="2">
        <f>ROUND(IF($B554="Annuity",SUMIFS('Annuity Prices'!AH:AH,'Annuity Prices'!$B:$B,$D554,'Annuity Prices'!$E:$E,$G554),IF($B554="RAB Short",SUMIFS('RAB Prices Short'!AH:AH,'RAB Prices Short'!$B:$B,'All Prices combined'!$D554,'RAB Prices Short'!$E:$E,'All Prices combined'!$G554),IF($B554="RAB Long",SUMIFS('RAB Prices Long'!AH:AH,'RAB Prices Long'!$B:$B,'All Prices combined'!$D554,'RAB Prices Long'!$E:$E,'All Prices combined'!$G554)))),2)</f>
        <v>13.62</v>
      </c>
      <c r="AF554" s="2">
        <f>ROUND(IF($B554="Annuity",SUMIFS('Annuity Prices'!AI:AI,'Annuity Prices'!$B:$B,$D554,'Annuity Prices'!$E:$E,$G554),IF($B554="RAB Short",SUMIFS('RAB Prices Short'!AI:AI,'RAB Prices Short'!$B:$B,'All Prices combined'!$D554,'RAB Prices Short'!$E:$E,'All Prices combined'!$G554),IF($B554="RAB Long",SUMIFS('RAB Prices Long'!AI:AI,'RAB Prices Long'!$B:$B,'All Prices combined'!$D554,'RAB Prices Long'!$E:$E,'All Prices combined'!$G554)))),2)</f>
        <v>13.96</v>
      </c>
      <c r="AG554" s="2">
        <f>ROUND(IF($B554="Annuity",SUMIFS('Annuity Prices'!AJ:AJ,'Annuity Prices'!$B:$B,$D554,'Annuity Prices'!$E:$E,$G554),IF($B554="RAB Short",SUMIFS('RAB Prices Short'!AJ:AJ,'RAB Prices Short'!$B:$B,'All Prices combined'!$D554,'RAB Prices Short'!$E:$E,'All Prices combined'!$G554),IF($B554="RAB Long",SUMIFS('RAB Prices Long'!AJ:AJ,'RAB Prices Long'!$B:$B,'All Prices combined'!$D554,'RAB Prices Long'!$E:$E,'All Prices combined'!$G554)))),2)</f>
        <v>14.24</v>
      </c>
      <c r="AH554" s="2">
        <f>ROUND(IF($B554="Annuity",SUMIFS('Annuity Prices'!AK:AK,'Annuity Prices'!$B:$B,$D554,'Annuity Prices'!$E:$E,$G554),IF($B554="RAB Short",SUMIFS('RAB Prices Short'!AK:AK,'RAB Prices Short'!$B:$B,'All Prices combined'!$D554,'RAB Prices Short'!$E:$E,'All Prices combined'!$G554),IF($B554="RAB Long",SUMIFS('RAB Prices Long'!AK:AK,'RAB Prices Long'!$B:$B,'All Prices combined'!$D554,'RAB Prices Long'!$E:$E,'All Prices combined'!$G554)))),2)</f>
        <v>14.6</v>
      </c>
      <c r="AI554" s="2">
        <f>ROUND(IF($B554="Annuity",SUMIFS('Annuity Prices'!AL:AL,'Annuity Prices'!$B:$B,$D554,'Annuity Prices'!$E:$E,$G554),IF($B554="RAB Short",SUMIFS('RAB Prices Short'!AL:AL,'RAB Prices Short'!$B:$B,'All Prices combined'!$D554,'RAB Prices Short'!$E:$E,'All Prices combined'!$G554),IF($B554="RAB Long",SUMIFS('RAB Prices Long'!AL:AL,'RAB Prices Long'!$B:$B,'All Prices combined'!$D554,'RAB Prices Long'!$E:$E,'All Prices combined'!$G554)))),2)</f>
        <v>14.96</v>
      </c>
      <c r="AJ554" s="2">
        <f>ROUND(IF($B554="Annuity",SUMIFS('Annuity Prices'!AM:AM,'Annuity Prices'!$B:$B,$D554,'Annuity Prices'!$E:$E,$G554),IF($B554="RAB Short",SUMIFS('RAB Prices Short'!AM:AM,'RAB Prices Short'!$B:$B,'All Prices combined'!$D554,'RAB Prices Short'!$E:$E,'All Prices combined'!$G554),IF($B554="RAB Long",SUMIFS('RAB Prices Long'!AM:AM,'RAB Prices Long'!$B:$B,'All Prices combined'!$D554,'RAB Prices Long'!$E:$E,'All Prices combined'!$G554)))),2)</f>
        <v>15.34</v>
      </c>
      <c r="AK554" s="2">
        <f>ROUND(IF($B554="Annuity",SUMIFS('Annuity Prices'!AN:AN,'Annuity Prices'!$B:$B,$D554,'Annuity Prices'!$E:$E,$G554),IF($B554="RAB Short",SUMIFS('RAB Prices Short'!AN:AN,'RAB Prices Short'!$B:$B,'All Prices combined'!$D554,'RAB Prices Short'!$E:$E,'All Prices combined'!$G554),IF($B554="RAB Long",SUMIFS('RAB Prices Long'!AN:AN,'RAB Prices Long'!$B:$B,'All Prices combined'!$D554,'RAB Prices Long'!$E:$E,'All Prices combined'!$G554)))),2)</f>
        <v>15.65</v>
      </c>
      <c r="AL554" s="2">
        <f>ROUND(IF($B554="Annuity",SUMIFS('Annuity Prices'!AO:AO,'Annuity Prices'!$B:$B,$D554,'Annuity Prices'!$E:$E,$G554),IF($B554="RAB Short",SUMIFS('RAB Prices Short'!AO:AO,'RAB Prices Short'!$B:$B,'All Prices combined'!$D554,'RAB Prices Short'!$E:$E,'All Prices combined'!$G554),IF($B554="RAB Long",SUMIFS('RAB Prices Long'!AO:AO,'RAB Prices Long'!$B:$B,'All Prices combined'!$D554,'RAB Prices Long'!$E:$E,'All Prices combined'!$G554)))),2)</f>
        <v>16.04</v>
      </c>
      <c r="AM554" s="2">
        <f>ROUND(IF($B554="Annuity",SUMIFS('Annuity Prices'!AP:AP,'Annuity Prices'!$B:$B,$D554,'Annuity Prices'!$E:$E,$G554),IF($B554="RAB Short",SUMIFS('RAB Prices Short'!AP:AP,'RAB Prices Short'!$B:$B,'All Prices combined'!$D554,'RAB Prices Short'!$E:$E,'All Prices combined'!$G554),IF($B554="RAB Long",SUMIFS('RAB Prices Long'!AP:AP,'RAB Prices Long'!$B:$B,'All Prices combined'!$D554,'RAB Prices Long'!$E:$E,'All Prices combined'!$G554)))),2)</f>
        <v>16.440000000000001</v>
      </c>
      <c r="AN554" s="2">
        <f>ROUND(IF($B554="Annuity",SUMIFS('Annuity Prices'!AQ:AQ,'Annuity Prices'!$B:$B,$D554,'Annuity Prices'!$E:$E,$G554),IF($B554="RAB Short",SUMIFS('RAB Prices Short'!AQ:AQ,'RAB Prices Short'!$B:$B,'All Prices combined'!$D554,'RAB Prices Short'!$E:$E,'All Prices combined'!$G554),IF($B554="RAB Long",SUMIFS('RAB Prices Long'!AQ:AQ,'RAB Prices Long'!$B:$B,'All Prices combined'!$D554,'RAB Prices Long'!$E:$E,'All Prices combined'!$G554)))),2)</f>
        <v>16.850000000000001</v>
      </c>
      <c r="AO554" s="2">
        <f>ROUND(IF($B554="Annuity",SUMIFS('Annuity Prices'!AR:AR,'Annuity Prices'!$B:$B,$D554,'Annuity Prices'!$E:$E,$G554),IF($B554="RAB Short",SUMIFS('RAB Prices Short'!AR:AR,'RAB Prices Short'!$B:$B,'All Prices combined'!$D554,'RAB Prices Short'!$E:$E,'All Prices combined'!$G554),IF($B554="RAB Long",SUMIFS('RAB Prices Long'!AR:AR,'RAB Prices Long'!$B:$B,'All Prices combined'!$D554,'RAB Prices Long'!$E:$E,'All Prices combined'!$G554)))),2)</f>
        <v>0</v>
      </c>
      <c r="AP554" s="2">
        <f>ROUND(IF($B554="Annuity",SUMIFS('Annuity Prices'!AS:AS,'Annuity Prices'!$B:$B,$D554,'Annuity Prices'!$E:$E,$G554),IF($B554="RAB Short",SUMIFS('RAB Prices Short'!AS:AS,'RAB Prices Short'!$B:$B,'All Prices combined'!$D554,'RAB Prices Short'!$E:$E,'All Prices combined'!$G554),IF($B554="RAB Long",SUMIFS('RAB Prices Long'!AS:AS,'RAB Prices Long'!$B:$B,'All Prices combined'!$D554,'RAB Prices Long'!$E:$E,'All Prices combined'!$G554)))),2)</f>
        <v>0</v>
      </c>
      <c r="AQ554" s="2">
        <f>ROUND(IF($B554="Annuity",SUMIFS('Annuity Prices'!AT:AT,'Annuity Prices'!$B:$B,$D554,'Annuity Prices'!$E:$E,$G554),IF($B554="RAB Short",SUMIFS('RAB Prices Short'!AT:AT,'RAB Prices Short'!$B:$B,'All Prices combined'!$D554,'RAB Prices Short'!$E:$E,'All Prices combined'!$G554),IF($B554="RAB Long",SUMIFS('RAB Prices Long'!AT:AT,'RAB Prices Long'!$B:$B,'All Prices combined'!$D554,'RAB Prices Long'!$E:$E,'All Prices combined'!$G554)))),2)</f>
        <v>6.8</v>
      </c>
      <c r="AR554" s="2">
        <f>ROUND(IF($B554="Annuity",SUMIFS('Annuity Prices'!AU:AU,'Annuity Prices'!$B:$B,$D554,'Annuity Prices'!$E:$E,$G554),IF($B554="RAB Short",SUMIFS('RAB Prices Short'!AU:AU,'RAB Prices Short'!$B:$B,'All Prices combined'!$D554,'RAB Prices Short'!$E:$E,'All Prices combined'!$G554),IF($B554="RAB Long",SUMIFS('RAB Prices Long'!AU:AU,'RAB Prices Long'!$B:$B,'All Prices combined'!$D554,'RAB Prices Long'!$E:$E,'All Prices combined'!$G554)))),2)</f>
        <v>8.43</v>
      </c>
      <c r="AS554" s="2">
        <f>ROUND(IF($B554="Annuity",SUMIFS('Annuity Prices'!AV:AV,'Annuity Prices'!$B:$B,$D554,'Annuity Prices'!$E:$E,$G554),IF($B554="RAB Short",SUMIFS('RAB Prices Short'!AV:AV,'RAB Prices Short'!$B:$B,'All Prices combined'!$D554,'RAB Prices Short'!$E:$E,'All Prices combined'!$G554),IF($B554="RAB Long",SUMIFS('RAB Prices Long'!AV:AV,'RAB Prices Long'!$B:$B,'All Prices combined'!$D554,'RAB Prices Long'!$E:$E,'All Prices combined'!$G554)))),2)</f>
        <v>8.67</v>
      </c>
      <c r="AT554" s="2">
        <f>ROUND(IF($B554="Annuity",SUMIFS('Annuity Prices'!AW:AW,'Annuity Prices'!$B:$B,$D554,'Annuity Prices'!$E:$E,$G554),IF($B554="RAB Short",SUMIFS('RAB Prices Short'!AW:AW,'RAB Prices Short'!$B:$B,'All Prices combined'!$D554,'RAB Prices Short'!$E:$E,'All Prices combined'!$G554),IF($B554="RAB Long",SUMIFS('RAB Prices Long'!AW:AW,'RAB Prices Long'!$B:$B,'All Prices combined'!$D554,'RAB Prices Long'!$E:$E,'All Prices combined'!$G554)))),2)</f>
        <v>8.89</v>
      </c>
      <c r="AU554" s="2">
        <f>ROUND(IF($B554="Annuity",SUMIFS('Annuity Prices'!AX:AX,'Annuity Prices'!$B:$B,$D554,'Annuity Prices'!$E:$E,$G554),IF($B554="RAB Short",SUMIFS('RAB Prices Short'!AX:AX,'RAB Prices Short'!$B:$B,'All Prices combined'!$D554,'RAB Prices Short'!$E:$E,'All Prices combined'!$G554),IF($B554="RAB Long",SUMIFS('RAB Prices Long'!AX:AX,'RAB Prices Long'!$B:$B,'All Prices combined'!$D554,'RAB Prices Long'!$E:$E,'All Prices combined'!$G554)))),2)</f>
        <v>9.1199999999999992</v>
      </c>
      <c r="AV554" s="2">
        <f>ROUND(IF($B554="Annuity",SUMIFS('Annuity Prices'!AY:AY,'Annuity Prices'!$B:$B,$D554,'Annuity Prices'!$E:$E,$G554),IF($B554="RAB Short",SUMIFS('RAB Prices Short'!AY:AY,'RAB Prices Short'!$B:$B,'All Prices combined'!$D554,'RAB Prices Short'!$E:$E,'All Prices combined'!$G554),IF($B554="RAB Long",SUMIFS('RAB Prices Long'!AY:AY,'RAB Prices Long'!$B:$B,'All Prices combined'!$D554,'RAB Prices Long'!$E:$E,'All Prices combined'!$G554)))),2)</f>
        <v>9.34</v>
      </c>
      <c r="AW554" s="2">
        <f>ROUND(IF($B554="Annuity",SUMIFS('Annuity Prices'!AZ:AZ,'Annuity Prices'!$B:$B,$D554,'Annuity Prices'!$E:$E,$G554),IF($B554="RAB Short",SUMIFS('RAB Prices Short'!AZ:AZ,'RAB Prices Short'!$B:$B,'All Prices combined'!$D554,'RAB Prices Short'!$E:$E,'All Prices combined'!$G554),IF($B554="RAB Long",SUMIFS('RAB Prices Long'!AZ:AZ,'RAB Prices Long'!$B:$B,'All Prices combined'!$D554,'RAB Prices Long'!$E:$E,'All Prices combined'!$G554)))),2)</f>
        <v>9.58</v>
      </c>
      <c r="AX554" s="2">
        <f>ROUND(IF($B554="Annuity",SUMIFS('Annuity Prices'!BA:BA,'Annuity Prices'!$B:$B,$D554,'Annuity Prices'!$E:$E,$G554),IF($B554="RAB Short",SUMIFS('RAB Prices Short'!BA:BA,'RAB Prices Short'!$B:$B,'All Prices combined'!$D554,'RAB Prices Short'!$E:$E,'All Prices combined'!$G554),IF($B554="RAB Long",SUMIFS('RAB Prices Long'!BA:BA,'RAB Prices Long'!$B:$B,'All Prices combined'!$D554,'RAB Prices Long'!$E:$E,'All Prices combined'!$G554)))),2)</f>
        <v>9.77</v>
      </c>
      <c r="AY554" s="2">
        <f>ROUND(IF($B554="Annuity",SUMIFS('Annuity Prices'!BB:BB,'Annuity Prices'!$B:$B,$D554,'Annuity Prices'!$E:$E,$G554),IF($B554="RAB Short",SUMIFS('RAB Prices Short'!BB:BB,'RAB Prices Short'!$B:$B,'All Prices combined'!$D554,'RAB Prices Short'!$E:$E,'All Prices combined'!$G554),IF($B554="RAB Long",SUMIFS('RAB Prices Long'!BB:BB,'RAB Prices Long'!$B:$B,'All Prices combined'!$D554,'RAB Prices Long'!$E:$E,'All Prices combined'!$G554)))),2)</f>
        <v>10.02</v>
      </c>
      <c r="AZ554" s="2">
        <f>ROUND(IF($B554="Annuity",SUMIFS('Annuity Prices'!BC:BC,'Annuity Prices'!$B:$B,$D554,'Annuity Prices'!$E:$E,$G554),IF($B554="RAB Short",SUMIFS('RAB Prices Short'!BC:BC,'RAB Prices Short'!$B:$B,'All Prices combined'!$D554,'RAB Prices Short'!$E:$E,'All Prices combined'!$G554),IF($B554="RAB Long",SUMIFS('RAB Prices Long'!BC:BC,'RAB Prices Long'!$B:$B,'All Prices combined'!$D554,'RAB Prices Long'!$E:$E,'All Prices combined'!$G554)))),2)</f>
        <v>10.27</v>
      </c>
      <c r="BA554" s="2">
        <f>ROUND(IF($B554="Annuity",SUMIFS('Annuity Prices'!BD:BD,'Annuity Prices'!$B:$B,$D554,'Annuity Prices'!$E:$E,$G554),IF($B554="RAB Short",SUMIFS('RAB Prices Short'!BD:BD,'RAB Prices Short'!$B:$B,'All Prices combined'!$D554,'RAB Prices Short'!$E:$E,'All Prices combined'!$G554),IF($B554="RAB Long",SUMIFS('RAB Prices Long'!BD:BD,'RAB Prices Long'!$B:$B,'All Prices combined'!$D554,'RAB Prices Long'!$E:$E,'All Prices combined'!$G554)))),2)</f>
        <v>10.52</v>
      </c>
      <c r="BB554" s="2">
        <f>ROUND(IF($B554="Annuity",SUMIFS('Annuity Prices'!BE:BE,'Annuity Prices'!$B:$B,$D554,'Annuity Prices'!$E:$E,$G554),IF($B554="RAB Short",SUMIFS('RAB Prices Short'!BE:BE,'RAB Prices Short'!$B:$B,'All Prices combined'!$D554,'RAB Prices Short'!$E:$E,'All Prices combined'!$G554),IF($B554="RAB Long",SUMIFS('RAB Prices Long'!BE:BE,'RAB Prices Long'!$B:$B,'All Prices combined'!$D554,'RAB Prices Long'!$E:$E,'All Prices combined'!$G554)))),2)</f>
        <v>10.74</v>
      </c>
      <c r="BC554" s="2">
        <f>ROUND(IF($B554="Annuity",SUMIFS('Annuity Prices'!BF:BF,'Annuity Prices'!$B:$B,$D554,'Annuity Prices'!$E:$E,$G554),IF($B554="RAB Short",SUMIFS('RAB Prices Short'!BF:BF,'RAB Prices Short'!$B:$B,'All Prices combined'!$D554,'RAB Prices Short'!$E:$E,'All Prices combined'!$G554),IF($B554="RAB Long",SUMIFS('RAB Prices Long'!BF:BF,'RAB Prices Long'!$B:$B,'All Prices combined'!$D554,'RAB Prices Long'!$E:$E,'All Prices combined'!$G554)))),2)</f>
        <v>11</v>
      </c>
      <c r="BD554" s="2">
        <f>ROUND(IF($B554="Annuity",SUMIFS('Annuity Prices'!BG:BG,'Annuity Prices'!$B:$B,$D554,'Annuity Prices'!$E:$E,$G554),IF($B554="RAB Short",SUMIFS('RAB Prices Short'!BG:BG,'RAB Prices Short'!$B:$B,'All Prices combined'!$D554,'RAB Prices Short'!$E:$E,'All Prices combined'!$G554),IF($B554="RAB Long",SUMIFS('RAB Prices Long'!BG:BG,'RAB Prices Long'!$B:$B,'All Prices combined'!$D554,'RAB Prices Long'!$E:$E,'All Prices combined'!$G554)))),2)</f>
        <v>11.28</v>
      </c>
      <c r="BE554" s="2">
        <f>ROUND(IF($B554="Annuity",SUMIFS('Annuity Prices'!BH:BH,'Annuity Prices'!$B:$B,$D554,'Annuity Prices'!$E:$E,$G554),IF($B554="RAB Short",SUMIFS('RAB Prices Short'!BH:BH,'RAB Prices Short'!$B:$B,'All Prices combined'!$D554,'RAB Prices Short'!$E:$E,'All Prices combined'!$G554),IF($B554="RAB Long",SUMIFS('RAB Prices Long'!BH:BH,'RAB Prices Long'!$B:$B,'All Prices combined'!$D554,'RAB Prices Long'!$E:$E,'All Prices combined'!$G554)))),2)</f>
        <v>11.56</v>
      </c>
      <c r="BF554" s="2">
        <f>ROUND(IF($B554="Annuity",SUMIFS('Annuity Prices'!BI:BI,'Annuity Prices'!$B:$B,$D554,'Annuity Prices'!$E:$E,$G554),IF($B554="RAB Short",SUMIFS('RAB Prices Short'!BI:BI,'RAB Prices Short'!$B:$B,'All Prices combined'!$D554,'RAB Prices Short'!$E:$E,'All Prices combined'!$G554),IF($B554="RAB Long",SUMIFS('RAB Prices Long'!BI:BI,'RAB Prices Long'!$B:$B,'All Prices combined'!$D554,'RAB Prices Long'!$E:$E,'All Prices combined'!$G554)))),2)</f>
        <v>11.8</v>
      </c>
      <c r="BG554" s="2">
        <f>ROUND(IF($B554="Annuity",SUMIFS('Annuity Prices'!BJ:BJ,'Annuity Prices'!$B:$B,$D554,'Annuity Prices'!$E:$E,$G554),IF($B554="RAB Short",SUMIFS('RAB Prices Short'!BJ:BJ,'RAB Prices Short'!$B:$B,'All Prices combined'!$D554,'RAB Prices Short'!$E:$E,'All Prices combined'!$G554),IF($B554="RAB Long",SUMIFS('RAB Prices Long'!BJ:BJ,'RAB Prices Long'!$B:$B,'All Prices combined'!$D554,'RAB Prices Long'!$E:$E,'All Prices combined'!$G554)))),2)</f>
        <v>12.09</v>
      </c>
      <c r="BH554" s="2">
        <f>ROUND(IF($B554="Annuity",SUMIFS('Annuity Prices'!BK:BK,'Annuity Prices'!$B:$B,$D554,'Annuity Prices'!$E:$E,$G554),IF($B554="RAB Short",SUMIFS('RAB Prices Short'!BK:BK,'RAB Prices Short'!$B:$B,'All Prices combined'!$D554,'RAB Prices Short'!$E:$E,'All Prices combined'!$G554),IF($B554="RAB Long",SUMIFS('RAB Prices Long'!BK:BK,'RAB Prices Long'!$B:$B,'All Prices combined'!$D554,'RAB Prices Long'!$E:$E,'All Prices combined'!$G554)))),2)</f>
        <v>12.39</v>
      </c>
      <c r="BI554" s="2">
        <f>ROUND(IF($B554="Annuity",SUMIFS('Annuity Prices'!BL:BL,'Annuity Prices'!$B:$B,$D554,'Annuity Prices'!$E:$E,$G554),IF($B554="RAB Short",SUMIFS('RAB Prices Short'!BL:BL,'RAB Prices Short'!$B:$B,'All Prices combined'!$D554,'RAB Prices Short'!$E:$E,'All Prices combined'!$G554),IF($B554="RAB Long",SUMIFS('RAB Prices Long'!BL:BL,'RAB Prices Long'!$B:$B,'All Prices combined'!$D554,'RAB Prices Long'!$E:$E,'All Prices combined'!$G554)))),2)</f>
        <v>12.7</v>
      </c>
      <c r="BJ554" s="2">
        <f>ROUND(IF($B554="Annuity",SUMIFS('Annuity Prices'!BM:BM,'Annuity Prices'!$B:$B,$D554,'Annuity Prices'!$E:$E,$G554),IF($B554="RAB Short",SUMIFS('RAB Prices Short'!BM:BM,'RAB Prices Short'!$B:$B,'All Prices combined'!$D554,'RAB Prices Short'!$E:$E,'All Prices combined'!$G554),IF($B554="RAB Long",SUMIFS('RAB Prices Long'!BM:BM,'RAB Prices Long'!$B:$B,'All Prices combined'!$D554,'RAB Prices Long'!$E:$E,'All Prices combined'!$G554)))),2)</f>
        <v>12.96</v>
      </c>
      <c r="BK554" s="2">
        <f>ROUND(IF($B554="Annuity",SUMIFS('Annuity Prices'!BN:BN,'Annuity Prices'!$B:$B,$D554,'Annuity Prices'!$E:$E,$G554),IF($B554="RAB Short",SUMIFS('RAB Prices Short'!BN:BN,'RAB Prices Short'!$B:$B,'All Prices combined'!$D554,'RAB Prices Short'!$E:$E,'All Prices combined'!$G554),IF($B554="RAB Long",SUMIFS('RAB Prices Long'!BN:BN,'RAB Prices Long'!$B:$B,'All Prices combined'!$D554,'RAB Prices Long'!$E:$E,'All Prices combined'!$G554)))),2)</f>
        <v>13.29</v>
      </c>
      <c r="BL554" s="2">
        <f>ROUND(IF($B554="Annuity",SUMIFS('Annuity Prices'!BO:BO,'Annuity Prices'!$B:$B,$D554,'Annuity Prices'!$E:$E,$G554),IF($B554="RAB Short",SUMIFS('RAB Prices Short'!BO:BO,'RAB Prices Short'!$B:$B,'All Prices combined'!$D554,'RAB Prices Short'!$E:$E,'All Prices combined'!$G554),IF($B554="RAB Long",SUMIFS('RAB Prices Long'!BO:BO,'RAB Prices Long'!$B:$B,'All Prices combined'!$D554,'RAB Prices Long'!$E:$E,'All Prices combined'!$G554)))),2)</f>
        <v>13.62</v>
      </c>
      <c r="BM554" s="2">
        <f>ROUND(IF($B554="Annuity",SUMIFS('Annuity Prices'!BP:BP,'Annuity Prices'!$B:$B,$D554,'Annuity Prices'!$E:$E,$G554),IF($B554="RAB Short",SUMIFS('RAB Prices Short'!BP:BP,'RAB Prices Short'!$B:$B,'All Prices combined'!$D554,'RAB Prices Short'!$E:$E,'All Prices combined'!$G554),IF($B554="RAB Long",SUMIFS('RAB Prices Long'!BP:BP,'RAB Prices Long'!$B:$B,'All Prices combined'!$D554,'RAB Prices Long'!$E:$E,'All Prices combined'!$G554)))),2)</f>
        <v>13.96</v>
      </c>
      <c r="BN554" s="2">
        <f>ROUND(IF($B554="Annuity",SUMIFS('Annuity Prices'!BQ:BQ,'Annuity Prices'!$B:$B,$D554,'Annuity Prices'!$E:$E,$G554),IF($B554="RAB Short",SUMIFS('RAB Prices Short'!BQ:BQ,'RAB Prices Short'!$B:$B,'All Prices combined'!$D554,'RAB Prices Short'!$E:$E,'All Prices combined'!$G554),IF($B554="RAB Long",SUMIFS('RAB Prices Long'!BQ:BQ,'RAB Prices Long'!$B:$B,'All Prices combined'!$D554,'RAB Prices Long'!$E:$E,'All Prices combined'!$G554)))),2)</f>
        <v>14.24</v>
      </c>
      <c r="BO554" s="2">
        <f>ROUND(IF($B554="Annuity",SUMIFS('Annuity Prices'!BR:BR,'Annuity Prices'!$B:$B,$D554,'Annuity Prices'!$E:$E,$G554),IF($B554="RAB Short",SUMIFS('RAB Prices Short'!BR:BR,'RAB Prices Short'!$B:$B,'All Prices combined'!$D554,'RAB Prices Short'!$E:$E,'All Prices combined'!$G554),IF($B554="RAB Long",SUMIFS('RAB Prices Long'!BR:BR,'RAB Prices Long'!$B:$B,'All Prices combined'!$D554,'RAB Prices Long'!$E:$E,'All Prices combined'!$G554)))),2)</f>
        <v>14.6</v>
      </c>
      <c r="BP554" s="2">
        <f>ROUND(IF($B554="Annuity",SUMIFS('Annuity Prices'!BS:BS,'Annuity Prices'!$B:$B,$D554,'Annuity Prices'!$E:$E,$G554),IF($B554="RAB Short",SUMIFS('RAB Prices Short'!BS:BS,'RAB Prices Short'!$B:$B,'All Prices combined'!$D554,'RAB Prices Short'!$E:$E,'All Prices combined'!$G554),IF($B554="RAB Long",SUMIFS('RAB Prices Long'!BS:BS,'RAB Prices Long'!$B:$B,'All Prices combined'!$D554,'RAB Prices Long'!$E:$E,'All Prices combined'!$G554)))),2)</f>
        <v>14.96</v>
      </c>
      <c r="BQ554" s="2">
        <f>ROUND(IF($B554="Annuity",SUMIFS('Annuity Prices'!BT:BT,'Annuity Prices'!$B:$B,$D554,'Annuity Prices'!$E:$E,$G554),IF($B554="RAB Short",SUMIFS('RAB Prices Short'!BT:BT,'RAB Prices Short'!$B:$B,'All Prices combined'!$D554,'RAB Prices Short'!$E:$E,'All Prices combined'!$G554),IF($B554="RAB Long",SUMIFS('RAB Prices Long'!BT:BT,'RAB Prices Long'!$B:$B,'All Prices combined'!$D554,'RAB Prices Long'!$E:$E,'All Prices combined'!$G554)))),2)</f>
        <v>15.34</v>
      </c>
      <c r="BR554" s="2">
        <f>ROUND(IF($B554="Annuity",SUMIFS('Annuity Prices'!BU:BU,'Annuity Prices'!$B:$B,$D554,'Annuity Prices'!$E:$E,$G554),IF($B554="RAB Short",SUMIFS('RAB Prices Short'!BU:BU,'RAB Prices Short'!$B:$B,'All Prices combined'!$D554,'RAB Prices Short'!$E:$E,'All Prices combined'!$G554),IF($B554="RAB Long",SUMIFS('RAB Prices Long'!BU:BU,'RAB Prices Long'!$B:$B,'All Prices combined'!$D554,'RAB Prices Long'!$E:$E,'All Prices combined'!$G554)))),2)</f>
        <v>15.65</v>
      </c>
      <c r="BS554" s="2">
        <f>ROUND(IF($B554="Annuity",SUMIFS('Annuity Prices'!BV:BV,'Annuity Prices'!$B:$B,$D554,'Annuity Prices'!$E:$E,$G554),IF($B554="RAB Short",SUMIFS('RAB Prices Short'!BV:BV,'RAB Prices Short'!$B:$B,'All Prices combined'!$D554,'RAB Prices Short'!$E:$E,'All Prices combined'!$G554),IF($B554="RAB Long",SUMIFS('RAB Prices Long'!BV:BV,'RAB Prices Long'!$B:$B,'All Prices combined'!$D554,'RAB Prices Long'!$E:$E,'All Prices combined'!$G554)))),2)</f>
        <v>16.04</v>
      </c>
      <c r="BT554" s="2">
        <f>ROUND(IF($B554="Annuity",SUMIFS('Annuity Prices'!BW:BW,'Annuity Prices'!$B:$B,$D554,'Annuity Prices'!$E:$E,$G554),IF($B554="RAB Short",SUMIFS('RAB Prices Short'!BW:BW,'RAB Prices Short'!$B:$B,'All Prices combined'!$D554,'RAB Prices Short'!$E:$E,'All Prices combined'!$G554),IF($B554="RAB Long",SUMIFS('RAB Prices Long'!BW:BW,'RAB Prices Long'!$B:$B,'All Prices combined'!$D554,'RAB Prices Long'!$E:$E,'All Prices combined'!$G554)))),2)</f>
        <v>16.440000000000001</v>
      </c>
      <c r="BU554" s="2">
        <f>ROUND(IF($B554="Annuity",SUMIFS('Annuity Prices'!BX:BX,'Annuity Prices'!$B:$B,$D554,'Annuity Prices'!$E:$E,$G554),IF($B554="RAB Short",SUMIFS('RAB Prices Short'!BX:BX,'RAB Prices Short'!$B:$B,'All Prices combined'!$D554,'RAB Prices Short'!$E:$E,'All Prices combined'!$G554),IF($B554="RAB Long",SUMIFS('RAB Prices Long'!BX:BX,'RAB Prices Long'!$B:$B,'All Prices combined'!$D554,'RAB Prices Long'!$E:$E,'All Prices combined'!$G554)))),2)</f>
        <v>16.850000000000001</v>
      </c>
    </row>
    <row r="555" spans="2:73" x14ac:dyDescent="0.25">
      <c r="B555" t="s">
        <v>45</v>
      </c>
      <c r="C555">
        <v>30</v>
      </c>
      <c r="D555" t="s">
        <v>213</v>
      </c>
      <c r="E555" t="s">
        <v>209</v>
      </c>
      <c r="F555" t="s">
        <v>212</v>
      </c>
      <c r="G555" t="s">
        <v>201</v>
      </c>
      <c r="I555" s="2">
        <f>ROUND(IF($B555="Annuity",SUMIFS('Annuity Prices'!L:L,'Annuity Prices'!$B:$B,$D555,'Annuity Prices'!$E:$E,$G555),IF($B555="RAB Short",SUMIFS('RAB Prices Short'!L:L,'RAB Prices Short'!$B:$B,'All Prices combined'!$D555,'RAB Prices Short'!$E:$E,'All Prices combined'!$G555),IF($B555="RAB Long",SUMIFS('RAB Prices Long'!L:L,'RAB Prices Long'!$B:$B,'All Prices combined'!$D555,'RAB Prices Long'!$E:$E,'All Prices combined'!$G555)))),2)</f>
        <v>0</v>
      </c>
      <c r="J555" s="2">
        <f>ROUND(IF($B555="Annuity",SUMIFS('Annuity Prices'!M:M,'Annuity Prices'!$B:$B,$D555,'Annuity Prices'!$E:$E,$G555),IF($B555="RAB Short",SUMIFS('RAB Prices Short'!M:M,'RAB Prices Short'!$B:$B,'All Prices combined'!$D555,'RAB Prices Short'!$E:$E,'All Prices combined'!$G555),IF($B555="RAB Long",SUMIFS('RAB Prices Long'!M:M,'RAB Prices Long'!$B:$B,'All Prices combined'!$D555,'RAB Prices Long'!$E:$E,'All Prices combined'!$G555)))),2)</f>
        <v>0</v>
      </c>
      <c r="K555" s="2">
        <f>ROUND(IF($B555="Annuity",SUMIFS('Annuity Prices'!N:N,'Annuity Prices'!$B:$B,$D555,'Annuity Prices'!$E:$E,$G555),IF($B555="RAB Short",SUMIFS('RAB Prices Short'!N:N,'RAB Prices Short'!$B:$B,'All Prices combined'!$D555,'RAB Prices Short'!$E:$E,'All Prices combined'!$G555),IF($B555="RAB Long",SUMIFS('RAB Prices Long'!N:N,'RAB Prices Long'!$B:$B,'All Prices combined'!$D555,'RAB Prices Long'!$E:$E,'All Prices combined'!$G555)))),2)</f>
        <v>66.87</v>
      </c>
      <c r="L555" s="2">
        <f>ROUND(IF($B555="Annuity",SUMIFS('Annuity Prices'!O:O,'Annuity Prices'!$B:$B,$D555,'Annuity Prices'!$E:$E,$G555),IF($B555="RAB Short",SUMIFS('RAB Prices Short'!O:O,'RAB Prices Short'!$B:$B,'All Prices combined'!$D555,'RAB Prices Short'!$E:$E,'All Prices combined'!$G555),IF($B555="RAB Long",SUMIFS('RAB Prices Long'!O:O,'RAB Prices Long'!$B:$B,'All Prices combined'!$D555,'RAB Prices Long'!$E:$E,'All Prices combined'!$G555)))),2)</f>
        <v>68.790000000000006</v>
      </c>
      <c r="M555" s="2">
        <f>ROUND(IF($B555="Annuity",SUMIFS('Annuity Prices'!P:P,'Annuity Prices'!$B:$B,$D555,'Annuity Prices'!$E:$E,$G555),IF($B555="RAB Short",SUMIFS('RAB Prices Short'!P:P,'RAB Prices Short'!$B:$B,'All Prices combined'!$D555,'RAB Prices Short'!$E:$E,'All Prices combined'!$G555),IF($B555="RAB Long",SUMIFS('RAB Prices Long'!P:P,'RAB Prices Long'!$B:$B,'All Prices combined'!$D555,'RAB Prices Long'!$E:$E,'All Prices combined'!$G555)))),2)</f>
        <v>72.98</v>
      </c>
      <c r="N555" s="2">
        <f>ROUND(IF($B555="Annuity",SUMIFS('Annuity Prices'!Q:Q,'Annuity Prices'!$B:$B,$D555,'Annuity Prices'!$E:$E,$G555),IF($B555="RAB Short",SUMIFS('RAB Prices Short'!Q:Q,'RAB Prices Short'!$B:$B,'All Prices combined'!$D555,'RAB Prices Short'!$E:$E,'All Prices combined'!$G555),IF($B555="RAB Long",SUMIFS('RAB Prices Long'!Q:Q,'RAB Prices Long'!$B:$B,'All Prices combined'!$D555,'RAB Prices Long'!$E:$E,'All Prices combined'!$G555)))),2)</f>
        <v>74.81</v>
      </c>
      <c r="O555" s="2">
        <f>ROUND(IF($B555="Annuity",SUMIFS('Annuity Prices'!R:R,'Annuity Prices'!$B:$B,$D555,'Annuity Prices'!$E:$E,$G555),IF($B555="RAB Short",SUMIFS('RAB Prices Short'!R:R,'RAB Prices Short'!$B:$B,'All Prices combined'!$D555,'RAB Prices Short'!$E:$E,'All Prices combined'!$G555),IF($B555="RAB Long",SUMIFS('RAB Prices Long'!R:R,'RAB Prices Long'!$B:$B,'All Prices combined'!$D555,'RAB Prices Long'!$E:$E,'All Prices combined'!$G555)))),2)</f>
        <v>76.680000000000007</v>
      </c>
      <c r="P555" s="2">
        <f>ROUND(IF($B555="Annuity",SUMIFS('Annuity Prices'!S:S,'Annuity Prices'!$B:$B,$D555,'Annuity Prices'!$E:$E,$G555),IF($B555="RAB Short",SUMIFS('RAB Prices Short'!S:S,'RAB Prices Short'!$B:$B,'All Prices combined'!$D555,'RAB Prices Short'!$E:$E,'All Prices combined'!$G555),IF($B555="RAB Long",SUMIFS('RAB Prices Long'!S:S,'RAB Prices Long'!$B:$B,'All Prices combined'!$D555,'RAB Prices Long'!$E:$E,'All Prices combined'!$G555)))),2)</f>
        <v>78.599999999999994</v>
      </c>
      <c r="Q555" s="2">
        <f>ROUND(IF($B555="Annuity",SUMIFS('Annuity Prices'!T:T,'Annuity Prices'!$B:$B,$D555,'Annuity Prices'!$E:$E,$G555),IF($B555="RAB Short",SUMIFS('RAB Prices Short'!T:T,'RAB Prices Short'!$B:$B,'All Prices combined'!$D555,'RAB Prices Short'!$E:$E,'All Prices combined'!$G555),IF($B555="RAB Long",SUMIFS('RAB Prices Long'!T:T,'RAB Prices Long'!$B:$B,'All Prices combined'!$D555,'RAB Prices Long'!$E:$E,'All Prices combined'!$G555)))),2)</f>
        <v>82.48</v>
      </c>
      <c r="R555" s="2">
        <f>ROUND(IF($B555="Annuity",SUMIFS('Annuity Prices'!U:U,'Annuity Prices'!$B:$B,$D555,'Annuity Prices'!$E:$E,$G555),IF($B555="RAB Short",SUMIFS('RAB Prices Short'!U:U,'RAB Prices Short'!$B:$B,'All Prices combined'!$D555,'RAB Prices Short'!$E:$E,'All Prices combined'!$G555),IF($B555="RAB Long",SUMIFS('RAB Prices Long'!U:U,'RAB Prices Long'!$B:$B,'All Prices combined'!$D555,'RAB Prices Long'!$E:$E,'All Prices combined'!$G555)))),2)</f>
        <v>84.55</v>
      </c>
      <c r="S555" s="2">
        <f>ROUND(IF($B555="Annuity",SUMIFS('Annuity Prices'!V:V,'Annuity Prices'!$B:$B,$D555,'Annuity Prices'!$E:$E,$G555),IF($B555="RAB Short",SUMIFS('RAB Prices Short'!V:V,'RAB Prices Short'!$B:$B,'All Prices combined'!$D555,'RAB Prices Short'!$E:$E,'All Prices combined'!$G555),IF($B555="RAB Long",SUMIFS('RAB Prices Long'!V:V,'RAB Prices Long'!$B:$B,'All Prices combined'!$D555,'RAB Prices Long'!$E:$E,'All Prices combined'!$G555)))),2)</f>
        <v>86.66</v>
      </c>
      <c r="T555" s="2">
        <f>ROUND(IF($B555="Annuity",SUMIFS('Annuity Prices'!W:W,'Annuity Prices'!$B:$B,$D555,'Annuity Prices'!$E:$E,$G555),IF($B555="RAB Short",SUMIFS('RAB Prices Short'!W:W,'RAB Prices Short'!$B:$B,'All Prices combined'!$D555,'RAB Prices Short'!$E:$E,'All Prices combined'!$G555),IF($B555="RAB Long",SUMIFS('RAB Prices Long'!W:W,'RAB Prices Long'!$B:$B,'All Prices combined'!$D555,'RAB Prices Long'!$E:$E,'All Prices combined'!$G555)))),2)</f>
        <v>88.82</v>
      </c>
      <c r="U555" s="2">
        <f>ROUND(IF($B555="Annuity",SUMIFS('Annuity Prices'!X:X,'Annuity Prices'!$B:$B,$D555,'Annuity Prices'!$E:$E,$G555),IF($B555="RAB Short",SUMIFS('RAB Prices Short'!X:X,'RAB Prices Short'!$B:$B,'All Prices combined'!$D555,'RAB Prices Short'!$E:$E,'All Prices combined'!$G555),IF($B555="RAB Long",SUMIFS('RAB Prices Long'!X:X,'RAB Prices Long'!$B:$B,'All Prices combined'!$D555,'RAB Prices Long'!$E:$E,'All Prices combined'!$G555)))),2)</f>
        <v>93.67</v>
      </c>
      <c r="V555" s="2">
        <f>ROUND(IF($B555="Annuity",SUMIFS('Annuity Prices'!Y:Y,'Annuity Prices'!$B:$B,$D555,'Annuity Prices'!$E:$E,$G555),IF($B555="RAB Short",SUMIFS('RAB Prices Short'!Y:Y,'RAB Prices Short'!$B:$B,'All Prices combined'!$D555,'RAB Prices Short'!$E:$E,'All Prices combined'!$G555),IF($B555="RAB Long",SUMIFS('RAB Prices Long'!Y:Y,'RAB Prices Long'!$B:$B,'All Prices combined'!$D555,'RAB Prices Long'!$E:$E,'All Prices combined'!$G555)))),2)</f>
        <v>96</v>
      </c>
      <c r="W555" s="2">
        <f>ROUND(IF($B555="Annuity",SUMIFS('Annuity Prices'!Z:Z,'Annuity Prices'!$B:$B,$D555,'Annuity Prices'!$E:$E,$G555),IF($B555="RAB Short",SUMIFS('RAB Prices Short'!Z:Z,'RAB Prices Short'!$B:$B,'All Prices combined'!$D555,'RAB Prices Short'!$E:$E,'All Prices combined'!$G555),IF($B555="RAB Long",SUMIFS('RAB Prices Long'!Z:Z,'RAB Prices Long'!$B:$B,'All Prices combined'!$D555,'RAB Prices Long'!$E:$E,'All Prices combined'!$G555)))),2)</f>
        <v>98.41</v>
      </c>
      <c r="X555" s="2">
        <f>ROUND(IF($B555="Annuity",SUMIFS('Annuity Prices'!AA:AA,'Annuity Prices'!$B:$B,$D555,'Annuity Prices'!$E:$E,$G555),IF($B555="RAB Short",SUMIFS('RAB Prices Short'!AA:AA,'RAB Prices Short'!$B:$B,'All Prices combined'!$D555,'RAB Prices Short'!$E:$E,'All Prices combined'!$G555),IF($B555="RAB Long",SUMIFS('RAB Prices Long'!AA:AA,'RAB Prices Long'!$B:$B,'All Prices combined'!$D555,'RAB Prices Long'!$E:$E,'All Prices combined'!$G555)))),2)</f>
        <v>100.87</v>
      </c>
      <c r="Y555" s="2">
        <f>ROUND(IF($B555="Annuity",SUMIFS('Annuity Prices'!AB:AB,'Annuity Prices'!$B:$B,$D555,'Annuity Prices'!$E:$E,$G555),IF($B555="RAB Short",SUMIFS('RAB Prices Short'!AB:AB,'RAB Prices Short'!$B:$B,'All Prices combined'!$D555,'RAB Prices Short'!$E:$E,'All Prices combined'!$G555),IF($B555="RAB Long",SUMIFS('RAB Prices Long'!AB:AB,'RAB Prices Long'!$B:$B,'All Prices combined'!$D555,'RAB Prices Long'!$E:$E,'All Prices combined'!$G555)))),2)</f>
        <v>104.92</v>
      </c>
      <c r="Z555" s="2">
        <f>ROUND(IF($B555="Annuity",SUMIFS('Annuity Prices'!AC:AC,'Annuity Prices'!$B:$B,$D555,'Annuity Prices'!$E:$E,$G555),IF($B555="RAB Short",SUMIFS('RAB Prices Short'!AC:AC,'RAB Prices Short'!$B:$B,'All Prices combined'!$D555,'RAB Prices Short'!$E:$E,'All Prices combined'!$G555),IF($B555="RAB Long",SUMIFS('RAB Prices Long'!AC:AC,'RAB Prices Long'!$B:$B,'All Prices combined'!$D555,'RAB Prices Long'!$E:$E,'All Prices combined'!$G555)))),2)</f>
        <v>107.55</v>
      </c>
      <c r="AA555" s="2">
        <f>ROUND(IF($B555="Annuity",SUMIFS('Annuity Prices'!AD:AD,'Annuity Prices'!$B:$B,$D555,'Annuity Prices'!$E:$E,$G555),IF($B555="RAB Short",SUMIFS('RAB Prices Short'!AD:AD,'RAB Prices Short'!$B:$B,'All Prices combined'!$D555,'RAB Prices Short'!$E:$E,'All Prices combined'!$G555),IF($B555="RAB Long",SUMIFS('RAB Prices Long'!AD:AD,'RAB Prices Long'!$B:$B,'All Prices combined'!$D555,'RAB Prices Long'!$E:$E,'All Prices combined'!$G555)))),2)</f>
        <v>110.23</v>
      </c>
      <c r="AB555" s="2">
        <f>ROUND(IF($B555="Annuity",SUMIFS('Annuity Prices'!AE:AE,'Annuity Prices'!$B:$B,$D555,'Annuity Prices'!$E:$E,$G555),IF($B555="RAB Short",SUMIFS('RAB Prices Short'!AE:AE,'RAB Prices Short'!$B:$B,'All Prices combined'!$D555,'RAB Prices Short'!$E:$E,'All Prices combined'!$G555),IF($B555="RAB Long",SUMIFS('RAB Prices Long'!AE:AE,'RAB Prices Long'!$B:$B,'All Prices combined'!$D555,'RAB Prices Long'!$E:$E,'All Prices combined'!$G555)))),2)</f>
        <v>112.99</v>
      </c>
      <c r="AC555" s="2">
        <f>ROUND(IF($B555="Annuity",SUMIFS('Annuity Prices'!AF:AF,'Annuity Prices'!$B:$B,$D555,'Annuity Prices'!$E:$E,$G555),IF($B555="RAB Short",SUMIFS('RAB Prices Short'!AF:AF,'RAB Prices Short'!$B:$B,'All Prices combined'!$D555,'RAB Prices Short'!$E:$E,'All Prices combined'!$G555),IF($B555="RAB Long",SUMIFS('RAB Prices Long'!AF:AF,'RAB Prices Long'!$B:$B,'All Prices combined'!$D555,'RAB Prices Long'!$E:$E,'All Prices combined'!$G555)))),2)</f>
        <v>114.04</v>
      </c>
      <c r="AD555" s="2">
        <f>ROUND(IF($B555="Annuity",SUMIFS('Annuity Prices'!AG:AG,'Annuity Prices'!$B:$B,$D555,'Annuity Prices'!$E:$E,$G555),IF($B555="RAB Short",SUMIFS('RAB Prices Short'!AG:AG,'RAB Prices Short'!$B:$B,'All Prices combined'!$D555,'RAB Prices Short'!$E:$E,'All Prices combined'!$G555),IF($B555="RAB Long",SUMIFS('RAB Prices Long'!AG:AG,'RAB Prices Long'!$B:$B,'All Prices combined'!$D555,'RAB Prices Long'!$E:$E,'All Prices combined'!$G555)))),2)</f>
        <v>116.9</v>
      </c>
      <c r="AE555" s="2">
        <f>ROUND(IF($B555="Annuity",SUMIFS('Annuity Prices'!AH:AH,'Annuity Prices'!$B:$B,$D555,'Annuity Prices'!$E:$E,$G555),IF($B555="RAB Short",SUMIFS('RAB Prices Short'!AH:AH,'RAB Prices Short'!$B:$B,'All Prices combined'!$D555,'RAB Prices Short'!$E:$E,'All Prices combined'!$G555),IF($B555="RAB Long",SUMIFS('RAB Prices Long'!AH:AH,'RAB Prices Long'!$B:$B,'All Prices combined'!$D555,'RAB Prices Long'!$E:$E,'All Prices combined'!$G555)))),2)</f>
        <v>119.81</v>
      </c>
      <c r="AF555" s="2">
        <f>ROUND(IF($B555="Annuity",SUMIFS('Annuity Prices'!AI:AI,'Annuity Prices'!$B:$B,$D555,'Annuity Prices'!$E:$E,$G555),IF($B555="RAB Short",SUMIFS('RAB Prices Short'!AI:AI,'RAB Prices Short'!$B:$B,'All Prices combined'!$D555,'RAB Prices Short'!$E:$E,'All Prices combined'!$G555),IF($B555="RAB Long",SUMIFS('RAB Prices Long'!AI:AI,'RAB Prices Long'!$B:$B,'All Prices combined'!$D555,'RAB Prices Long'!$E:$E,'All Prices combined'!$G555)))),2)</f>
        <v>122.81</v>
      </c>
      <c r="AG555" s="2">
        <f>ROUND(IF($B555="Annuity",SUMIFS('Annuity Prices'!AJ:AJ,'Annuity Prices'!$B:$B,$D555,'Annuity Prices'!$E:$E,$G555),IF($B555="RAB Short",SUMIFS('RAB Prices Short'!AJ:AJ,'RAB Prices Short'!$B:$B,'All Prices combined'!$D555,'RAB Prices Short'!$E:$E,'All Prices combined'!$G555),IF($B555="RAB Long",SUMIFS('RAB Prices Long'!AJ:AJ,'RAB Prices Long'!$B:$B,'All Prices combined'!$D555,'RAB Prices Long'!$E:$E,'All Prices combined'!$G555)))),2)</f>
        <v>126.36</v>
      </c>
      <c r="AH555" s="2">
        <f>ROUND(IF($B555="Annuity",SUMIFS('Annuity Prices'!AK:AK,'Annuity Prices'!$B:$B,$D555,'Annuity Prices'!$E:$E,$G555),IF($B555="RAB Short",SUMIFS('RAB Prices Short'!AK:AK,'RAB Prices Short'!$B:$B,'All Prices combined'!$D555,'RAB Prices Short'!$E:$E,'All Prices combined'!$G555),IF($B555="RAB Long",SUMIFS('RAB Prices Long'!AK:AK,'RAB Prices Long'!$B:$B,'All Prices combined'!$D555,'RAB Prices Long'!$E:$E,'All Prices combined'!$G555)))),2)</f>
        <v>129.52000000000001</v>
      </c>
      <c r="AI555" s="2">
        <f>ROUND(IF($B555="Annuity",SUMIFS('Annuity Prices'!AL:AL,'Annuity Prices'!$B:$B,$D555,'Annuity Prices'!$E:$E,$G555),IF($B555="RAB Short",SUMIFS('RAB Prices Short'!AL:AL,'RAB Prices Short'!$B:$B,'All Prices combined'!$D555,'RAB Prices Short'!$E:$E,'All Prices combined'!$G555),IF($B555="RAB Long",SUMIFS('RAB Prices Long'!AL:AL,'RAB Prices Long'!$B:$B,'All Prices combined'!$D555,'RAB Prices Long'!$E:$E,'All Prices combined'!$G555)))),2)</f>
        <v>132.76</v>
      </c>
      <c r="AJ555" s="2">
        <f>ROUND(IF($B555="Annuity",SUMIFS('Annuity Prices'!AM:AM,'Annuity Prices'!$B:$B,$D555,'Annuity Prices'!$E:$E,$G555),IF($B555="RAB Short",SUMIFS('RAB Prices Short'!AM:AM,'RAB Prices Short'!$B:$B,'All Prices combined'!$D555,'RAB Prices Short'!$E:$E,'All Prices combined'!$G555),IF($B555="RAB Long",SUMIFS('RAB Prices Long'!AM:AM,'RAB Prices Long'!$B:$B,'All Prices combined'!$D555,'RAB Prices Long'!$E:$E,'All Prices combined'!$G555)))),2)</f>
        <v>136.08000000000001</v>
      </c>
      <c r="AK555" s="2">
        <f>ROUND(IF($B555="Annuity",SUMIFS('Annuity Prices'!AN:AN,'Annuity Prices'!$B:$B,$D555,'Annuity Prices'!$E:$E,$G555),IF($B555="RAB Short",SUMIFS('RAB Prices Short'!AN:AN,'RAB Prices Short'!$B:$B,'All Prices combined'!$D555,'RAB Prices Short'!$E:$E,'All Prices combined'!$G555),IF($B555="RAB Long",SUMIFS('RAB Prices Long'!AN:AN,'RAB Prices Long'!$B:$B,'All Prices combined'!$D555,'RAB Prices Long'!$E:$E,'All Prices combined'!$G555)))),2)</f>
        <v>138.72999999999999</v>
      </c>
      <c r="AL555" s="2">
        <f>ROUND(IF($B555="Annuity",SUMIFS('Annuity Prices'!AO:AO,'Annuity Prices'!$B:$B,$D555,'Annuity Prices'!$E:$E,$G555),IF($B555="RAB Short",SUMIFS('RAB Prices Short'!AO:AO,'RAB Prices Short'!$B:$B,'All Prices combined'!$D555,'RAB Prices Short'!$E:$E,'All Prices combined'!$G555),IF($B555="RAB Long",SUMIFS('RAB Prices Long'!AO:AO,'RAB Prices Long'!$B:$B,'All Prices combined'!$D555,'RAB Prices Long'!$E:$E,'All Prices combined'!$G555)))),2)</f>
        <v>142.19999999999999</v>
      </c>
      <c r="AM555" s="2">
        <f>ROUND(IF($B555="Annuity",SUMIFS('Annuity Prices'!AP:AP,'Annuity Prices'!$B:$B,$D555,'Annuity Prices'!$E:$E,$G555),IF($B555="RAB Short",SUMIFS('RAB Prices Short'!AP:AP,'RAB Prices Short'!$B:$B,'All Prices combined'!$D555,'RAB Prices Short'!$E:$E,'All Prices combined'!$G555),IF($B555="RAB Long",SUMIFS('RAB Prices Long'!AP:AP,'RAB Prices Long'!$B:$B,'All Prices combined'!$D555,'RAB Prices Long'!$E:$E,'All Prices combined'!$G555)))),2)</f>
        <v>145.75</v>
      </c>
      <c r="AN555" s="2">
        <f>ROUND(IF($B555="Annuity",SUMIFS('Annuity Prices'!AQ:AQ,'Annuity Prices'!$B:$B,$D555,'Annuity Prices'!$E:$E,$G555),IF($B555="RAB Short",SUMIFS('RAB Prices Short'!AQ:AQ,'RAB Prices Short'!$B:$B,'All Prices combined'!$D555,'RAB Prices Short'!$E:$E,'All Prices combined'!$G555),IF($B555="RAB Long",SUMIFS('RAB Prices Long'!AQ:AQ,'RAB Prices Long'!$B:$B,'All Prices combined'!$D555,'RAB Prices Long'!$E:$E,'All Prices combined'!$G555)))),2)</f>
        <v>149.38999999999999</v>
      </c>
      <c r="AO555" s="2">
        <f>ROUND(IF($B555="Annuity",SUMIFS('Annuity Prices'!AR:AR,'Annuity Prices'!$B:$B,$D555,'Annuity Prices'!$E:$E,$G555),IF($B555="RAB Short",SUMIFS('RAB Prices Short'!AR:AR,'RAB Prices Short'!$B:$B,'All Prices combined'!$D555,'RAB Prices Short'!$E:$E,'All Prices combined'!$G555),IF($B555="RAB Long",SUMIFS('RAB Prices Long'!AR:AR,'RAB Prices Long'!$B:$B,'All Prices combined'!$D555,'RAB Prices Long'!$E:$E,'All Prices combined'!$G555)))),2)</f>
        <v>0</v>
      </c>
      <c r="AP555" s="2">
        <f>ROUND(IF($B555="Annuity",SUMIFS('Annuity Prices'!AS:AS,'Annuity Prices'!$B:$B,$D555,'Annuity Prices'!$E:$E,$G555),IF($B555="RAB Short",SUMIFS('RAB Prices Short'!AS:AS,'RAB Prices Short'!$B:$B,'All Prices combined'!$D555,'RAB Prices Short'!$E:$E,'All Prices combined'!$G555),IF($B555="RAB Long",SUMIFS('RAB Prices Long'!AS:AS,'RAB Prices Long'!$B:$B,'All Prices combined'!$D555,'RAB Prices Long'!$E:$E,'All Prices combined'!$G555)))),2)</f>
        <v>0</v>
      </c>
      <c r="AQ555" s="2">
        <f>ROUND(IF($B555="Annuity",SUMIFS('Annuity Prices'!AT:AT,'Annuity Prices'!$B:$B,$D555,'Annuity Prices'!$E:$E,$G555),IF($B555="RAB Short",SUMIFS('RAB Prices Short'!AT:AT,'RAB Prices Short'!$B:$B,'All Prices combined'!$D555,'RAB Prices Short'!$E:$E,'All Prices combined'!$G555),IF($B555="RAB Long",SUMIFS('RAB Prices Long'!AT:AT,'RAB Prices Long'!$B:$B,'All Prices combined'!$D555,'RAB Prices Long'!$E:$E,'All Prices combined'!$G555)))),2)</f>
        <v>65.400000000000006</v>
      </c>
      <c r="AR555" s="2">
        <f>ROUND(IF($B555="Annuity",SUMIFS('Annuity Prices'!AU:AU,'Annuity Prices'!$B:$B,$D555,'Annuity Prices'!$E:$E,$G555),IF($B555="RAB Short",SUMIFS('RAB Prices Short'!AU:AU,'RAB Prices Short'!$B:$B,'All Prices combined'!$D555,'RAB Prices Short'!$E:$E,'All Prices combined'!$G555),IF($B555="RAB Long",SUMIFS('RAB Prices Long'!AU:AU,'RAB Prices Long'!$B:$B,'All Prices combined'!$D555,'RAB Prices Long'!$E:$E,'All Prices combined'!$G555)))),2)</f>
        <v>66.87</v>
      </c>
      <c r="AS555" s="2">
        <f>ROUND(IF($B555="Annuity",SUMIFS('Annuity Prices'!AV:AV,'Annuity Prices'!$B:$B,$D555,'Annuity Prices'!$E:$E,$G555),IF($B555="RAB Short",SUMIFS('RAB Prices Short'!AV:AV,'RAB Prices Short'!$B:$B,'All Prices combined'!$D555,'RAB Prices Short'!$E:$E,'All Prices combined'!$G555),IF($B555="RAB Long",SUMIFS('RAB Prices Long'!AV:AV,'RAB Prices Long'!$B:$B,'All Prices combined'!$D555,'RAB Prices Long'!$E:$E,'All Prices combined'!$G555)))),2)</f>
        <v>68.790000000000006</v>
      </c>
      <c r="AT555" s="2">
        <f>ROUND(IF($B555="Annuity",SUMIFS('Annuity Prices'!AW:AW,'Annuity Prices'!$B:$B,$D555,'Annuity Prices'!$E:$E,$G555),IF($B555="RAB Short",SUMIFS('RAB Prices Short'!AW:AW,'RAB Prices Short'!$B:$B,'All Prices combined'!$D555,'RAB Prices Short'!$E:$E,'All Prices combined'!$G555),IF($B555="RAB Long",SUMIFS('RAB Prices Long'!AW:AW,'RAB Prices Long'!$B:$B,'All Prices combined'!$D555,'RAB Prices Long'!$E:$E,'All Prices combined'!$G555)))),2)</f>
        <v>72.98</v>
      </c>
      <c r="AU555" s="2">
        <f>ROUND(IF($B555="Annuity",SUMIFS('Annuity Prices'!AX:AX,'Annuity Prices'!$B:$B,$D555,'Annuity Prices'!$E:$E,$G555),IF($B555="RAB Short",SUMIFS('RAB Prices Short'!AX:AX,'RAB Prices Short'!$B:$B,'All Prices combined'!$D555,'RAB Prices Short'!$E:$E,'All Prices combined'!$G555),IF($B555="RAB Long",SUMIFS('RAB Prices Long'!AX:AX,'RAB Prices Long'!$B:$B,'All Prices combined'!$D555,'RAB Prices Long'!$E:$E,'All Prices combined'!$G555)))),2)</f>
        <v>74.81</v>
      </c>
      <c r="AV555" s="2">
        <f>ROUND(IF($B555="Annuity",SUMIFS('Annuity Prices'!AY:AY,'Annuity Prices'!$B:$B,$D555,'Annuity Prices'!$E:$E,$G555),IF($B555="RAB Short",SUMIFS('RAB Prices Short'!AY:AY,'RAB Prices Short'!$B:$B,'All Prices combined'!$D555,'RAB Prices Short'!$E:$E,'All Prices combined'!$G555),IF($B555="RAB Long",SUMIFS('RAB Prices Long'!AY:AY,'RAB Prices Long'!$B:$B,'All Prices combined'!$D555,'RAB Prices Long'!$E:$E,'All Prices combined'!$G555)))),2)</f>
        <v>76.680000000000007</v>
      </c>
      <c r="AW555" s="2">
        <f>ROUND(IF($B555="Annuity",SUMIFS('Annuity Prices'!AZ:AZ,'Annuity Prices'!$B:$B,$D555,'Annuity Prices'!$E:$E,$G555),IF($B555="RAB Short",SUMIFS('RAB Prices Short'!AZ:AZ,'RAB Prices Short'!$B:$B,'All Prices combined'!$D555,'RAB Prices Short'!$E:$E,'All Prices combined'!$G555),IF($B555="RAB Long",SUMIFS('RAB Prices Long'!AZ:AZ,'RAB Prices Long'!$B:$B,'All Prices combined'!$D555,'RAB Prices Long'!$E:$E,'All Prices combined'!$G555)))),2)</f>
        <v>78.599999999999994</v>
      </c>
      <c r="AX555" s="2">
        <f>ROUND(IF($B555="Annuity",SUMIFS('Annuity Prices'!BA:BA,'Annuity Prices'!$B:$B,$D555,'Annuity Prices'!$E:$E,$G555),IF($B555="RAB Short",SUMIFS('RAB Prices Short'!BA:BA,'RAB Prices Short'!$B:$B,'All Prices combined'!$D555,'RAB Prices Short'!$E:$E,'All Prices combined'!$G555),IF($B555="RAB Long",SUMIFS('RAB Prices Long'!BA:BA,'RAB Prices Long'!$B:$B,'All Prices combined'!$D555,'RAB Prices Long'!$E:$E,'All Prices combined'!$G555)))),2)</f>
        <v>82.48</v>
      </c>
      <c r="AY555" s="2">
        <f>ROUND(IF($B555="Annuity",SUMIFS('Annuity Prices'!BB:BB,'Annuity Prices'!$B:$B,$D555,'Annuity Prices'!$E:$E,$G555),IF($B555="RAB Short",SUMIFS('RAB Prices Short'!BB:BB,'RAB Prices Short'!$B:$B,'All Prices combined'!$D555,'RAB Prices Short'!$E:$E,'All Prices combined'!$G555),IF($B555="RAB Long",SUMIFS('RAB Prices Long'!BB:BB,'RAB Prices Long'!$B:$B,'All Prices combined'!$D555,'RAB Prices Long'!$E:$E,'All Prices combined'!$G555)))),2)</f>
        <v>84.55</v>
      </c>
      <c r="AZ555" s="2">
        <f>ROUND(IF($B555="Annuity",SUMIFS('Annuity Prices'!BC:BC,'Annuity Prices'!$B:$B,$D555,'Annuity Prices'!$E:$E,$G555),IF($B555="RAB Short",SUMIFS('RAB Prices Short'!BC:BC,'RAB Prices Short'!$B:$B,'All Prices combined'!$D555,'RAB Prices Short'!$E:$E,'All Prices combined'!$G555),IF($B555="RAB Long",SUMIFS('RAB Prices Long'!BC:BC,'RAB Prices Long'!$B:$B,'All Prices combined'!$D555,'RAB Prices Long'!$E:$E,'All Prices combined'!$G555)))),2)</f>
        <v>86.66</v>
      </c>
      <c r="BA555" s="2">
        <f>ROUND(IF($B555="Annuity",SUMIFS('Annuity Prices'!BD:BD,'Annuity Prices'!$B:$B,$D555,'Annuity Prices'!$E:$E,$G555),IF($B555="RAB Short",SUMIFS('RAB Prices Short'!BD:BD,'RAB Prices Short'!$B:$B,'All Prices combined'!$D555,'RAB Prices Short'!$E:$E,'All Prices combined'!$G555),IF($B555="RAB Long",SUMIFS('RAB Prices Long'!BD:BD,'RAB Prices Long'!$B:$B,'All Prices combined'!$D555,'RAB Prices Long'!$E:$E,'All Prices combined'!$G555)))),2)</f>
        <v>88.82</v>
      </c>
      <c r="BB555" s="2">
        <f>ROUND(IF($B555="Annuity",SUMIFS('Annuity Prices'!BE:BE,'Annuity Prices'!$B:$B,$D555,'Annuity Prices'!$E:$E,$G555),IF($B555="RAB Short",SUMIFS('RAB Prices Short'!BE:BE,'RAB Prices Short'!$B:$B,'All Prices combined'!$D555,'RAB Prices Short'!$E:$E,'All Prices combined'!$G555),IF($B555="RAB Long",SUMIFS('RAB Prices Long'!BE:BE,'RAB Prices Long'!$B:$B,'All Prices combined'!$D555,'RAB Prices Long'!$E:$E,'All Prices combined'!$G555)))),2)</f>
        <v>93.67</v>
      </c>
      <c r="BC555" s="2">
        <f>ROUND(IF($B555="Annuity",SUMIFS('Annuity Prices'!BF:BF,'Annuity Prices'!$B:$B,$D555,'Annuity Prices'!$E:$E,$G555),IF($B555="RAB Short",SUMIFS('RAB Prices Short'!BF:BF,'RAB Prices Short'!$B:$B,'All Prices combined'!$D555,'RAB Prices Short'!$E:$E,'All Prices combined'!$G555),IF($B555="RAB Long",SUMIFS('RAB Prices Long'!BF:BF,'RAB Prices Long'!$B:$B,'All Prices combined'!$D555,'RAB Prices Long'!$E:$E,'All Prices combined'!$G555)))),2)</f>
        <v>96</v>
      </c>
      <c r="BD555" s="2">
        <f>ROUND(IF($B555="Annuity",SUMIFS('Annuity Prices'!BG:BG,'Annuity Prices'!$B:$B,$D555,'Annuity Prices'!$E:$E,$G555),IF($B555="RAB Short",SUMIFS('RAB Prices Short'!BG:BG,'RAB Prices Short'!$B:$B,'All Prices combined'!$D555,'RAB Prices Short'!$E:$E,'All Prices combined'!$G555),IF($B555="RAB Long",SUMIFS('RAB Prices Long'!BG:BG,'RAB Prices Long'!$B:$B,'All Prices combined'!$D555,'RAB Prices Long'!$E:$E,'All Prices combined'!$G555)))),2)</f>
        <v>98.41</v>
      </c>
      <c r="BE555" s="2">
        <f>ROUND(IF($B555="Annuity",SUMIFS('Annuity Prices'!BH:BH,'Annuity Prices'!$B:$B,$D555,'Annuity Prices'!$E:$E,$G555),IF($B555="RAB Short",SUMIFS('RAB Prices Short'!BH:BH,'RAB Prices Short'!$B:$B,'All Prices combined'!$D555,'RAB Prices Short'!$E:$E,'All Prices combined'!$G555),IF($B555="RAB Long",SUMIFS('RAB Prices Long'!BH:BH,'RAB Prices Long'!$B:$B,'All Prices combined'!$D555,'RAB Prices Long'!$E:$E,'All Prices combined'!$G555)))),2)</f>
        <v>100.87</v>
      </c>
      <c r="BF555" s="2">
        <f>ROUND(IF($B555="Annuity",SUMIFS('Annuity Prices'!BI:BI,'Annuity Prices'!$B:$B,$D555,'Annuity Prices'!$E:$E,$G555),IF($B555="RAB Short",SUMIFS('RAB Prices Short'!BI:BI,'RAB Prices Short'!$B:$B,'All Prices combined'!$D555,'RAB Prices Short'!$E:$E,'All Prices combined'!$G555),IF($B555="RAB Long",SUMIFS('RAB Prices Long'!BI:BI,'RAB Prices Long'!$B:$B,'All Prices combined'!$D555,'RAB Prices Long'!$E:$E,'All Prices combined'!$G555)))),2)</f>
        <v>104.92</v>
      </c>
      <c r="BG555" s="2">
        <f>ROUND(IF($B555="Annuity",SUMIFS('Annuity Prices'!BJ:BJ,'Annuity Prices'!$B:$B,$D555,'Annuity Prices'!$E:$E,$G555),IF($B555="RAB Short",SUMIFS('RAB Prices Short'!BJ:BJ,'RAB Prices Short'!$B:$B,'All Prices combined'!$D555,'RAB Prices Short'!$E:$E,'All Prices combined'!$G555),IF($B555="RAB Long",SUMIFS('RAB Prices Long'!BJ:BJ,'RAB Prices Long'!$B:$B,'All Prices combined'!$D555,'RAB Prices Long'!$E:$E,'All Prices combined'!$G555)))),2)</f>
        <v>107.55</v>
      </c>
      <c r="BH555" s="2">
        <f>ROUND(IF($B555="Annuity",SUMIFS('Annuity Prices'!BK:BK,'Annuity Prices'!$B:$B,$D555,'Annuity Prices'!$E:$E,$G555),IF($B555="RAB Short",SUMIFS('RAB Prices Short'!BK:BK,'RAB Prices Short'!$B:$B,'All Prices combined'!$D555,'RAB Prices Short'!$E:$E,'All Prices combined'!$G555),IF($B555="RAB Long",SUMIFS('RAB Prices Long'!BK:BK,'RAB Prices Long'!$B:$B,'All Prices combined'!$D555,'RAB Prices Long'!$E:$E,'All Prices combined'!$G555)))),2)</f>
        <v>110.23</v>
      </c>
      <c r="BI555" s="2">
        <f>ROUND(IF($B555="Annuity",SUMIFS('Annuity Prices'!BL:BL,'Annuity Prices'!$B:$B,$D555,'Annuity Prices'!$E:$E,$G555),IF($B555="RAB Short",SUMIFS('RAB Prices Short'!BL:BL,'RAB Prices Short'!$B:$B,'All Prices combined'!$D555,'RAB Prices Short'!$E:$E,'All Prices combined'!$G555),IF($B555="RAB Long",SUMIFS('RAB Prices Long'!BL:BL,'RAB Prices Long'!$B:$B,'All Prices combined'!$D555,'RAB Prices Long'!$E:$E,'All Prices combined'!$G555)))),2)</f>
        <v>112.99</v>
      </c>
      <c r="BJ555" s="2">
        <f>ROUND(IF($B555="Annuity",SUMIFS('Annuity Prices'!BM:BM,'Annuity Prices'!$B:$B,$D555,'Annuity Prices'!$E:$E,$G555),IF($B555="RAB Short",SUMIFS('RAB Prices Short'!BM:BM,'RAB Prices Short'!$B:$B,'All Prices combined'!$D555,'RAB Prices Short'!$E:$E,'All Prices combined'!$G555),IF($B555="RAB Long",SUMIFS('RAB Prices Long'!BM:BM,'RAB Prices Long'!$B:$B,'All Prices combined'!$D555,'RAB Prices Long'!$E:$E,'All Prices combined'!$G555)))),2)</f>
        <v>114.04</v>
      </c>
      <c r="BK555" s="2">
        <f>ROUND(IF($B555="Annuity",SUMIFS('Annuity Prices'!BN:BN,'Annuity Prices'!$B:$B,$D555,'Annuity Prices'!$E:$E,$G555),IF($B555="RAB Short",SUMIFS('RAB Prices Short'!BN:BN,'RAB Prices Short'!$B:$B,'All Prices combined'!$D555,'RAB Prices Short'!$E:$E,'All Prices combined'!$G555),IF($B555="RAB Long",SUMIFS('RAB Prices Long'!BN:BN,'RAB Prices Long'!$B:$B,'All Prices combined'!$D555,'RAB Prices Long'!$E:$E,'All Prices combined'!$G555)))),2)</f>
        <v>116.9</v>
      </c>
      <c r="BL555" s="2">
        <f>ROUND(IF($B555="Annuity",SUMIFS('Annuity Prices'!BO:BO,'Annuity Prices'!$B:$B,$D555,'Annuity Prices'!$E:$E,$G555),IF($B555="RAB Short",SUMIFS('RAB Prices Short'!BO:BO,'RAB Prices Short'!$B:$B,'All Prices combined'!$D555,'RAB Prices Short'!$E:$E,'All Prices combined'!$G555),IF($B555="RAB Long",SUMIFS('RAB Prices Long'!BO:BO,'RAB Prices Long'!$B:$B,'All Prices combined'!$D555,'RAB Prices Long'!$E:$E,'All Prices combined'!$G555)))),2)</f>
        <v>119.81</v>
      </c>
      <c r="BM555" s="2">
        <f>ROUND(IF($B555="Annuity",SUMIFS('Annuity Prices'!BP:BP,'Annuity Prices'!$B:$B,$D555,'Annuity Prices'!$E:$E,$G555),IF($B555="RAB Short",SUMIFS('RAB Prices Short'!BP:BP,'RAB Prices Short'!$B:$B,'All Prices combined'!$D555,'RAB Prices Short'!$E:$E,'All Prices combined'!$G555),IF($B555="RAB Long",SUMIFS('RAB Prices Long'!BP:BP,'RAB Prices Long'!$B:$B,'All Prices combined'!$D555,'RAB Prices Long'!$E:$E,'All Prices combined'!$G555)))),2)</f>
        <v>122.81</v>
      </c>
      <c r="BN555" s="2">
        <f>ROUND(IF($B555="Annuity",SUMIFS('Annuity Prices'!BQ:BQ,'Annuity Prices'!$B:$B,$D555,'Annuity Prices'!$E:$E,$G555),IF($B555="RAB Short",SUMIFS('RAB Prices Short'!BQ:BQ,'RAB Prices Short'!$B:$B,'All Prices combined'!$D555,'RAB Prices Short'!$E:$E,'All Prices combined'!$G555),IF($B555="RAB Long",SUMIFS('RAB Prices Long'!BQ:BQ,'RAB Prices Long'!$B:$B,'All Prices combined'!$D555,'RAB Prices Long'!$E:$E,'All Prices combined'!$G555)))),2)</f>
        <v>126.36</v>
      </c>
      <c r="BO555" s="2">
        <f>ROUND(IF($B555="Annuity",SUMIFS('Annuity Prices'!BR:BR,'Annuity Prices'!$B:$B,$D555,'Annuity Prices'!$E:$E,$G555),IF($B555="RAB Short",SUMIFS('RAB Prices Short'!BR:BR,'RAB Prices Short'!$B:$B,'All Prices combined'!$D555,'RAB Prices Short'!$E:$E,'All Prices combined'!$G555),IF($B555="RAB Long",SUMIFS('RAB Prices Long'!BR:BR,'RAB Prices Long'!$B:$B,'All Prices combined'!$D555,'RAB Prices Long'!$E:$E,'All Prices combined'!$G555)))),2)</f>
        <v>129.52000000000001</v>
      </c>
      <c r="BP555" s="2">
        <f>ROUND(IF($B555="Annuity",SUMIFS('Annuity Prices'!BS:BS,'Annuity Prices'!$B:$B,$D555,'Annuity Prices'!$E:$E,$G555),IF($B555="RAB Short",SUMIFS('RAB Prices Short'!BS:BS,'RAB Prices Short'!$B:$B,'All Prices combined'!$D555,'RAB Prices Short'!$E:$E,'All Prices combined'!$G555),IF($B555="RAB Long",SUMIFS('RAB Prices Long'!BS:BS,'RAB Prices Long'!$B:$B,'All Prices combined'!$D555,'RAB Prices Long'!$E:$E,'All Prices combined'!$G555)))),2)</f>
        <v>132.76</v>
      </c>
      <c r="BQ555" s="2">
        <f>ROUND(IF($B555="Annuity",SUMIFS('Annuity Prices'!BT:BT,'Annuity Prices'!$B:$B,$D555,'Annuity Prices'!$E:$E,$G555),IF($B555="RAB Short",SUMIFS('RAB Prices Short'!BT:BT,'RAB Prices Short'!$B:$B,'All Prices combined'!$D555,'RAB Prices Short'!$E:$E,'All Prices combined'!$G555),IF($B555="RAB Long",SUMIFS('RAB Prices Long'!BT:BT,'RAB Prices Long'!$B:$B,'All Prices combined'!$D555,'RAB Prices Long'!$E:$E,'All Prices combined'!$G555)))),2)</f>
        <v>136.08000000000001</v>
      </c>
      <c r="BR555" s="2">
        <f>ROUND(IF($B555="Annuity",SUMIFS('Annuity Prices'!BU:BU,'Annuity Prices'!$B:$B,$D555,'Annuity Prices'!$E:$E,$G555),IF($B555="RAB Short",SUMIFS('RAB Prices Short'!BU:BU,'RAB Prices Short'!$B:$B,'All Prices combined'!$D555,'RAB Prices Short'!$E:$E,'All Prices combined'!$G555),IF($B555="RAB Long",SUMIFS('RAB Prices Long'!BU:BU,'RAB Prices Long'!$B:$B,'All Prices combined'!$D555,'RAB Prices Long'!$E:$E,'All Prices combined'!$G555)))),2)</f>
        <v>138.72999999999999</v>
      </c>
      <c r="BS555" s="2">
        <f>ROUND(IF($B555="Annuity",SUMIFS('Annuity Prices'!BV:BV,'Annuity Prices'!$B:$B,$D555,'Annuity Prices'!$E:$E,$G555),IF($B555="RAB Short",SUMIFS('RAB Prices Short'!BV:BV,'RAB Prices Short'!$B:$B,'All Prices combined'!$D555,'RAB Prices Short'!$E:$E,'All Prices combined'!$G555),IF($B555="RAB Long",SUMIFS('RAB Prices Long'!BV:BV,'RAB Prices Long'!$B:$B,'All Prices combined'!$D555,'RAB Prices Long'!$E:$E,'All Prices combined'!$G555)))),2)</f>
        <v>142.19999999999999</v>
      </c>
      <c r="BT555" s="2">
        <f>ROUND(IF($B555="Annuity",SUMIFS('Annuity Prices'!BW:BW,'Annuity Prices'!$B:$B,$D555,'Annuity Prices'!$E:$E,$G555),IF($B555="RAB Short",SUMIFS('RAB Prices Short'!BW:BW,'RAB Prices Short'!$B:$B,'All Prices combined'!$D555,'RAB Prices Short'!$E:$E,'All Prices combined'!$G555),IF($B555="RAB Long",SUMIFS('RAB Prices Long'!BW:BW,'RAB Prices Long'!$B:$B,'All Prices combined'!$D555,'RAB Prices Long'!$E:$E,'All Prices combined'!$G555)))),2)</f>
        <v>145.75</v>
      </c>
      <c r="BU555" s="2">
        <f>ROUND(IF($B555="Annuity",SUMIFS('Annuity Prices'!BX:BX,'Annuity Prices'!$B:$B,$D555,'Annuity Prices'!$E:$E,$G555),IF($B555="RAB Short",SUMIFS('RAB Prices Short'!BX:BX,'RAB Prices Short'!$B:$B,'All Prices combined'!$D555,'RAB Prices Short'!$E:$E,'All Prices combined'!$G555),IF($B555="RAB Long",SUMIFS('RAB Prices Long'!BX:BX,'RAB Prices Long'!$B:$B,'All Prices combined'!$D555,'RAB Prices Long'!$E:$E,'All Prices combined'!$G555)))),2)</f>
        <v>149.38999999999999</v>
      </c>
    </row>
    <row r="556" spans="2:73" x14ac:dyDescent="0.25">
      <c r="B556" t="s">
        <v>45</v>
      </c>
      <c r="C556">
        <v>30</v>
      </c>
      <c r="D556" t="s">
        <v>213</v>
      </c>
      <c r="E556" t="s">
        <v>209</v>
      </c>
      <c r="F556" t="s">
        <v>212</v>
      </c>
      <c r="G556" t="s">
        <v>202</v>
      </c>
      <c r="I556" s="2">
        <f>ROUND(IF($B556="Annuity",SUMIFS('Annuity Prices'!L:L,'Annuity Prices'!$B:$B,$D556,'Annuity Prices'!$E:$E,$G556),IF($B556="RAB Short",SUMIFS('RAB Prices Short'!L:L,'RAB Prices Short'!$B:$B,'All Prices combined'!$D556,'RAB Prices Short'!$E:$E,'All Prices combined'!$G556),IF($B556="RAB Long",SUMIFS('RAB Prices Long'!L:L,'RAB Prices Long'!$B:$B,'All Prices combined'!$D556,'RAB Prices Long'!$E:$E,'All Prices combined'!$G556)))),2)</f>
        <v>0</v>
      </c>
      <c r="J556" s="2">
        <f>ROUND(IF($B556="Annuity",SUMIFS('Annuity Prices'!M:M,'Annuity Prices'!$B:$B,$D556,'Annuity Prices'!$E:$E,$G556),IF($B556="RAB Short",SUMIFS('RAB Prices Short'!M:M,'RAB Prices Short'!$B:$B,'All Prices combined'!$D556,'RAB Prices Short'!$E:$E,'All Prices combined'!$G556),IF($B556="RAB Long",SUMIFS('RAB Prices Long'!M:M,'RAB Prices Long'!$B:$B,'All Prices combined'!$D556,'RAB Prices Long'!$E:$E,'All Prices combined'!$G556)))),2)</f>
        <v>0</v>
      </c>
      <c r="K556" s="2">
        <f>ROUND(IF($B556="Annuity",SUMIFS('Annuity Prices'!N:N,'Annuity Prices'!$B:$B,$D556,'Annuity Prices'!$E:$E,$G556),IF($B556="RAB Short",SUMIFS('RAB Prices Short'!N:N,'RAB Prices Short'!$B:$B,'All Prices combined'!$D556,'RAB Prices Short'!$E:$E,'All Prices combined'!$G556),IF($B556="RAB Long",SUMIFS('RAB Prices Long'!N:N,'RAB Prices Long'!$B:$B,'All Prices combined'!$D556,'RAB Prices Long'!$E:$E,'All Prices combined'!$G556)))),2)</f>
        <v>9.06</v>
      </c>
      <c r="L556" s="2">
        <f>ROUND(IF($B556="Annuity",SUMIFS('Annuity Prices'!O:O,'Annuity Prices'!$B:$B,$D556,'Annuity Prices'!$E:$E,$G556),IF($B556="RAB Short",SUMIFS('RAB Prices Short'!O:O,'RAB Prices Short'!$B:$B,'All Prices combined'!$D556,'RAB Prices Short'!$E:$E,'All Prices combined'!$G556),IF($B556="RAB Long",SUMIFS('RAB Prices Long'!O:O,'RAB Prices Long'!$B:$B,'All Prices combined'!$D556,'RAB Prices Long'!$E:$E,'All Prices combined'!$G556)))),2)</f>
        <v>9.31</v>
      </c>
      <c r="M556" s="2">
        <f>ROUND(IF($B556="Annuity",SUMIFS('Annuity Prices'!P:P,'Annuity Prices'!$B:$B,$D556,'Annuity Prices'!$E:$E,$G556),IF($B556="RAB Short",SUMIFS('RAB Prices Short'!P:P,'RAB Prices Short'!$B:$B,'All Prices combined'!$D556,'RAB Prices Short'!$E:$E,'All Prices combined'!$G556),IF($B556="RAB Long",SUMIFS('RAB Prices Long'!P:P,'RAB Prices Long'!$B:$B,'All Prices combined'!$D556,'RAB Prices Long'!$E:$E,'All Prices combined'!$G556)))),2)</f>
        <v>9.5500000000000007</v>
      </c>
      <c r="N556" s="2">
        <f>ROUND(IF($B556="Annuity",SUMIFS('Annuity Prices'!Q:Q,'Annuity Prices'!$B:$B,$D556,'Annuity Prices'!$E:$E,$G556),IF($B556="RAB Short",SUMIFS('RAB Prices Short'!Q:Q,'RAB Prices Short'!$B:$B,'All Prices combined'!$D556,'RAB Prices Short'!$E:$E,'All Prices combined'!$G556),IF($B556="RAB Long",SUMIFS('RAB Prices Long'!Q:Q,'RAB Prices Long'!$B:$B,'All Prices combined'!$D556,'RAB Prices Long'!$E:$E,'All Prices combined'!$G556)))),2)</f>
        <v>9.7899999999999991</v>
      </c>
      <c r="O556" s="2">
        <f>ROUND(IF($B556="Annuity",SUMIFS('Annuity Prices'!R:R,'Annuity Prices'!$B:$B,$D556,'Annuity Prices'!$E:$E,$G556),IF($B556="RAB Short",SUMIFS('RAB Prices Short'!R:R,'RAB Prices Short'!$B:$B,'All Prices combined'!$D556,'RAB Prices Short'!$E:$E,'All Prices combined'!$G556),IF($B556="RAB Long",SUMIFS('RAB Prices Long'!R:R,'RAB Prices Long'!$B:$B,'All Prices combined'!$D556,'RAB Prices Long'!$E:$E,'All Prices combined'!$G556)))),2)</f>
        <v>10.029999999999999</v>
      </c>
      <c r="P556" s="2">
        <f>ROUND(IF($B556="Annuity",SUMIFS('Annuity Prices'!S:S,'Annuity Prices'!$B:$B,$D556,'Annuity Prices'!$E:$E,$G556),IF($B556="RAB Short",SUMIFS('RAB Prices Short'!S:S,'RAB Prices Short'!$B:$B,'All Prices combined'!$D556,'RAB Prices Short'!$E:$E,'All Prices combined'!$G556),IF($B556="RAB Long",SUMIFS('RAB Prices Long'!S:S,'RAB Prices Long'!$B:$B,'All Prices combined'!$D556,'RAB Prices Long'!$E:$E,'All Prices combined'!$G556)))),2)</f>
        <v>10.29</v>
      </c>
      <c r="Q556" s="2">
        <f>ROUND(IF($B556="Annuity",SUMIFS('Annuity Prices'!T:T,'Annuity Prices'!$B:$B,$D556,'Annuity Prices'!$E:$E,$G556),IF($B556="RAB Short",SUMIFS('RAB Prices Short'!T:T,'RAB Prices Short'!$B:$B,'All Prices combined'!$D556,'RAB Prices Short'!$E:$E,'All Prices combined'!$G556),IF($B556="RAB Long",SUMIFS('RAB Prices Long'!T:T,'RAB Prices Long'!$B:$B,'All Prices combined'!$D556,'RAB Prices Long'!$E:$E,'All Prices combined'!$G556)))),2)</f>
        <v>10.49</v>
      </c>
      <c r="R556" s="2">
        <f>ROUND(IF($B556="Annuity",SUMIFS('Annuity Prices'!U:U,'Annuity Prices'!$B:$B,$D556,'Annuity Prices'!$E:$E,$G556),IF($B556="RAB Short",SUMIFS('RAB Prices Short'!U:U,'RAB Prices Short'!$B:$B,'All Prices combined'!$D556,'RAB Prices Short'!$E:$E,'All Prices combined'!$G556),IF($B556="RAB Long",SUMIFS('RAB Prices Long'!U:U,'RAB Prices Long'!$B:$B,'All Prices combined'!$D556,'RAB Prices Long'!$E:$E,'All Prices combined'!$G556)))),2)</f>
        <v>10.76</v>
      </c>
      <c r="S556" s="2">
        <f>ROUND(IF($B556="Annuity",SUMIFS('Annuity Prices'!V:V,'Annuity Prices'!$B:$B,$D556,'Annuity Prices'!$E:$E,$G556),IF($B556="RAB Short",SUMIFS('RAB Prices Short'!V:V,'RAB Prices Short'!$B:$B,'All Prices combined'!$D556,'RAB Prices Short'!$E:$E,'All Prices combined'!$G556),IF($B556="RAB Long",SUMIFS('RAB Prices Long'!V:V,'RAB Prices Long'!$B:$B,'All Prices combined'!$D556,'RAB Prices Long'!$E:$E,'All Prices combined'!$G556)))),2)</f>
        <v>11.03</v>
      </c>
      <c r="T556" s="2">
        <f>ROUND(IF($B556="Annuity",SUMIFS('Annuity Prices'!W:W,'Annuity Prices'!$B:$B,$D556,'Annuity Prices'!$E:$E,$G556),IF($B556="RAB Short",SUMIFS('RAB Prices Short'!W:W,'RAB Prices Short'!$B:$B,'All Prices combined'!$D556,'RAB Prices Short'!$E:$E,'All Prices combined'!$G556),IF($B556="RAB Long",SUMIFS('RAB Prices Long'!W:W,'RAB Prices Long'!$B:$B,'All Prices combined'!$D556,'RAB Prices Long'!$E:$E,'All Prices combined'!$G556)))),2)</f>
        <v>11.3</v>
      </c>
      <c r="U556" s="2">
        <f>ROUND(IF($B556="Annuity",SUMIFS('Annuity Prices'!X:X,'Annuity Prices'!$B:$B,$D556,'Annuity Prices'!$E:$E,$G556),IF($B556="RAB Short",SUMIFS('RAB Prices Short'!X:X,'RAB Prices Short'!$B:$B,'All Prices combined'!$D556,'RAB Prices Short'!$E:$E,'All Prices combined'!$G556),IF($B556="RAB Long",SUMIFS('RAB Prices Long'!X:X,'RAB Prices Long'!$B:$B,'All Prices combined'!$D556,'RAB Prices Long'!$E:$E,'All Prices combined'!$G556)))),2)</f>
        <v>11.53</v>
      </c>
      <c r="V556" s="2">
        <f>ROUND(IF($B556="Annuity",SUMIFS('Annuity Prices'!Y:Y,'Annuity Prices'!$B:$B,$D556,'Annuity Prices'!$E:$E,$G556),IF($B556="RAB Short",SUMIFS('RAB Prices Short'!Y:Y,'RAB Prices Short'!$B:$B,'All Prices combined'!$D556,'RAB Prices Short'!$E:$E,'All Prices combined'!$G556),IF($B556="RAB Long",SUMIFS('RAB Prices Long'!Y:Y,'RAB Prices Long'!$B:$B,'All Prices combined'!$D556,'RAB Prices Long'!$E:$E,'All Prices combined'!$G556)))),2)</f>
        <v>11.81</v>
      </c>
      <c r="W556" s="2">
        <f>ROUND(IF($B556="Annuity",SUMIFS('Annuity Prices'!Z:Z,'Annuity Prices'!$B:$B,$D556,'Annuity Prices'!$E:$E,$G556),IF($B556="RAB Short",SUMIFS('RAB Prices Short'!Z:Z,'RAB Prices Short'!$B:$B,'All Prices combined'!$D556,'RAB Prices Short'!$E:$E,'All Prices combined'!$G556),IF($B556="RAB Long",SUMIFS('RAB Prices Long'!Z:Z,'RAB Prices Long'!$B:$B,'All Prices combined'!$D556,'RAB Prices Long'!$E:$E,'All Prices combined'!$G556)))),2)</f>
        <v>12.11</v>
      </c>
      <c r="X556" s="2">
        <f>ROUND(IF($B556="Annuity",SUMIFS('Annuity Prices'!AA:AA,'Annuity Prices'!$B:$B,$D556,'Annuity Prices'!$E:$E,$G556),IF($B556="RAB Short",SUMIFS('RAB Prices Short'!AA:AA,'RAB Prices Short'!$B:$B,'All Prices combined'!$D556,'RAB Prices Short'!$E:$E,'All Prices combined'!$G556),IF($B556="RAB Long",SUMIFS('RAB Prices Long'!AA:AA,'RAB Prices Long'!$B:$B,'All Prices combined'!$D556,'RAB Prices Long'!$E:$E,'All Prices combined'!$G556)))),2)</f>
        <v>12.42</v>
      </c>
      <c r="Y556" s="2">
        <f>ROUND(IF($B556="Annuity",SUMIFS('Annuity Prices'!AB:AB,'Annuity Prices'!$B:$B,$D556,'Annuity Prices'!$E:$E,$G556),IF($B556="RAB Short",SUMIFS('RAB Prices Short'!AB:AB,'RAB Prices Short'!$B:$B,'All Prices combined'!$D556,'RAB Prices Short'!$E:$E,'All Prices combined'!$G556),IF($B556="RAB Long",SUMIFS('RAB Prices Long'!AB:AB,'RAB Prices Long'!$B:$B,'All Prices combined'!$D556,'RAB Prices Long'!$E:$E,'All Prices combined'!$G556)))),2)</f>
        <v>12.67</v>
      </c>
      <c r="Z556" s="2">
        <f>ROUND(IF($B556="Annuity",SUMIFS('Annuity Prices'!AC:AC,'Annuity Prices'!$B:$B,$D556,'Annuity Prices'!$E:$E,$G556),IF($B556="RAB Short",SUMIFS('RAB Prices Short'!AC:AC,'RAB Prices Short'!$B:$B,'All Prices combined'!$D556,'RAB Prices Short'!$E:$E,'All Prices combined'!$G556),IF($B556="RAB Long",SUMIFS('RAB Prices Long'!AC:AC,'RAB Prices Long'!$B:$B,'All Prices combined'!$D556,'RAB Prices Long'!$E:$E,'All Prices combined'!$G556)))),2)</f>
        <v>12.98</v>
      </c>
      <c r="AA556" s="2">
        <f>ROUND(IF($B556="Annuity",SUMIFS('Annuity Prices'!AD:AD,'Annuity Prices'!$B:$B,$D556,'Annuity Prices'!$E:$E,$G556),IF($B556="RAB Short",SUMIFS('RAB Prices Short'!AD:AD,'RAB Prices Short'!$B:$B,'All Prices combined'!$D556,'RAB Prices Short'!$E:$E,'All Prices combined'!$G556),IF($B556="RAB Long",SUMIFS('RAB Prices Long'!AD:AD,'RAB Prices Long'!$B:$B,'All Prices combined'!$D556,'RAB Prices Long'!$E:$E,'All Prices combined'!$G556)))),2)</f>
        <v>13.31</v>
      </c>
      <c r="AB556" s="2">
        <f>ROUND(IF($B556="Annuity",SUMIFS('Annuity Prices'!AE:AE,'Annuity Prices'!$B:$B,$D556,'Annuity Prices'!$E:$E,$G556),IF($B556="RAB Short",SUMIFS('RAB Prices Short'!AE:AE,'RAB Prices Short'!$B:$B,'All Prices combined'!$D556,'RAB Prices Short'!$E:$E,'All Prices combined'!$G556),IF($B556="RAB Long",SUMIFS('RAB Prices Long'!AE:AE,'RAB Prices Long'!$B:$B,'All Prices combined'!$D556,'RAB Prices Long'!$E:$E,'All Prices combined'!$G556)))),2)</f>
        <v>13.64</v>
      </c>
      <c r="AC556" s="2">
        <f>ROUND(IF($B556="Annuity",SUMIFS('Annuity Prices'!AF:AF,'Annuity Prices'!$B:$B,$D556,'Annuity Prices'!$E:$E,$G556),IF($B556="RAB Short",SUMIFS('RAB Prices Short'!AF:AF,'RAB Prices Short'!$B:$B,'All Prices combined'!$D556,'RAB Prices Short'!$E:$E,'All Prices combined'!$G556),IF($B556="RAB Long",SUMIFS('RAB Prices Long'!AF:AF,'RAB Prices Long'!$B:$B,'All Prices combined'!$D556,'RAB Prices Long'!$E:$E,'All Prices combined'!$G556)))),2)</f>
        <v>13.92</v>
      </c>
      <c r="AD556" s="2">
        <f>ROUND(IF($B556="Annuity",SUMIFS('Annuity Prices'!AG:AG,'Annuity Prices'!$B:$B,$D556,'Annuity Prices'!$E:$E,$G556),IF($B556="RAB Short",SUMIFS('RAB Prices Short'!AG:AG,'RAB Prices Short'!$B:$B,'All Prices combined'!$D556,'RAB Prices Short'!$E:$E,'All Prices combined'!$G556),IF($B556="RAB Long",SUMIFS('RAB Prices Long'!AG:AG,'RAB Prices Long'!$B:$B,'All Prices combined'!$D556,'RAB Prices Long'!$E:$E,'All Prices combined'!$G556)))),2)</f>
        <v>14.27</v>
      </c>
      <c r="AE556" s="2">
        <f>ROUND(IF($B556="Annuity",SUMIFS('Annuity Prices'!AH:AH,'Annuity Prices'!$B:$B,$D556,'Annuity Prices'!$E:$E,$G556),IF($B556="RAB Short",SUMIFS('RAB Prices Short'!AH:AH,'RAB Prices Short'!$B:$B,'All Prices combined'!$D556,'RAB Prices Short'!$E:$E,'All Prices combined'!$G556),IF($B556="RAB Long",SUMIFS('RAB Prices Long'!AH:AH,'RAB Prices Long'!$B:$B,'All Prices combined'!$D556,'RAB Prices Long'!$E:$E,'All Prices combined'!$G556)))),2)</f>
        <v>14.63</v>
      </c>
      <c r="AF556" s="2">
        <f>ROUND(IF($B556="Annuity",SUMIFS('Annuity Prices'!AI:AI,'Annuity Prices'!$B:$B,$D556,'Annuity Prices'!$E:$E,$G556),IF($B556="RAB Short",SUMIFS('RAB Prices Short'!AI:AI,'RAB Prices Short'!$B:$B,'All Prices combined'!$D556,'RAB Prices Short'!$E:$E,'All Prices combined'!$G556),IF($B556="RAB Long",SUMIFS('RAB Prices Long'!AI:AI,'RAB Prices Long'!$B:$B,'All Prices combined'!$D556,'RAB Prices Long'!$E:$E,'All Prices combined'!$G556)))),2)</f>
        <v>14.99</v>
      </c>
      <c r="AG556" s="2">
        <f>ROUND(IF($B556="Annuity",SUMIFS('Annuity Prices'!AJ:AJ,'Annuity Prices'!$B:$B,$D556,'Annuity Prices'!$E:$E,$G556),IF($B556="RAB Short",SUMIFS('RAB Prices Short'!AJ:AJ,'RAB Prices Short'!$B:$B,'All Prices combined'!$D556,'RAB Prices Short'!$E:$E,'All Prices combined'!$G556),IF($B556="RAB Long",SUMIFS('RAB Prices Long'!AJ:AJ,'RAB Prices Long'!$B:$B,'All Prices combined'!$D556,'RAB Prices Long'!$E:$E,'All Prices combined'!$G556)))),2)</f>
        <v>15.29</v>
      </c>
      <c r="AH556" s="2">
        <f>ROUND(IF($B556="Annuity",SUMIFS('Annuity Prices'!AK:AK,'Annuity Prices'!$B:$B,$D556,'Annuity Prices'!$E:$E,$G556),IF($B556="RAB Short",SUMIFS('RAB Prices Short'!AK:AK,'RAB Prices Short'!$B:$B,'All Prices combined'!$D556,'RAB Prices Short'!$E:$E,'All Prices combined'!$G556),IF($B556="RAB Long",SUMIFS('RAB Prices Long'!AK:AK,'RAB Prices Long'!$B:$B,'All Prices combined'!$D556,'RAB Prices Long'!$E:$E,'All Prices combined'!$G556)))),2)</f>
        <v>15.68</v>
      </c>
      <c r="AI556" s="2">
        <f>ROUND(IF($B556="Annuity",SUMIFS('Annuity Prices'!AL:AL,'Annuity Prices'!$B:$B,$D556,'Annuity Prices'!$E:$E,$G556),IF($B556="RAB Short",SUMIFS('RAB Prices Short'!AL:AL,'RAB Prices Short'!$B:$B,'All Prices combined'!$D556,'RAB Prices Short'!$E:$E,'All Prices combined'!$G556),IF($B556="RAB Long",SUMIFS('RAB Prices Long'!AL:AL,'RAB Prices Long'!$B:$B,'All Prices combined'!$D556,'RAB Prices Long'!$E:$E,'All Prices combined'!$G556)))),2)</f>
        <v>16.07</v>
      </c>
      <c r="AJ556" s="2">
        <f>ROUND(IF($B556="Annuity",SUMIFS('Annuity Prices'!AM:AM,'Annuity Prices'!$B:$B,$D556,'Annuity Prices'!$E:$E,$G556),IF($B556="RAB Short",SUMIFS('RAB Prices Short'!AM:AM,'RAB Prices Short'!$B:$B,'All Prices combined'!$D556,'RAB Prices Short'!$E:$E,'All Prices combined'!$G556),IF($B556="RAB Long",SUMIFS('RAB Prices Long'!AM:AM,'RAB Prices Long'!$B:$B,'All Prices combined'!$D556,'RAB Prices Long'!$E:$E,'All Prices combined'!$G556)))),2)</f>
        <v>16.47</v>
      </c>
      <c r="AK556" s="2">
        <f>ROUND(IF($B556="Annuity",SUMIFS('Annuity Prices'!AN:AN,'Annuity Prices'!$B:$B,$D556,'Annuity Prices'!$E:$E,$G556),IF($B556="RAB Short",SUMIFS('RAB Prices Short'!AN:AN,'RAB Prices Short'!$B:$B,'All Prices combined'!$D556,'RAB Prices Short'!$E:$E,'All Prices combined'!$G556),IF($B556="RAB Long",SUMIFS('RAB Prices Long'!AN:AN,'RAB Prices Long'!$B:$B,'All Prices combined'!$D556,'RAB Prices Long'!$E:$E,'All Prices combined'!$G556)))),2)</f>
        <v>16.809999999999999</v>
      </c>
      <c r="AL556" s="2">
        <f>ROUND(IF($B556="Annuity",SUMIFS('Annuity Prices'!AO:AO,'Annuity Prices'!$B:$B,$D556,'Annuity Prices'!$E:$E,$G556),IF($B556="RAB Short",SUMIFS('RAB Prices Short'!AO:AO,'RAB Prices Short'!$B:$B,'All Prices combined'!$D556,'RAB Prices Short'!$E:$E,'All Prices combined'!$G556),IF($B556="RAB Long",SUMIFS('RAB Prices Long'!AO:AO,'RAB Prices Long'!$B:$B,'All Prices combined'!$D556,'RAB Prices Long'!$E:$E,'All Prices combined'!$G556)))),2)</f>
        <v>17.22</v>
      </c>
      <c r="AM556" s="2">
        <f>ROUND(IF($B556="Annuity",SUMIFS('Annuity Prices'!AP:AP,'Annuity Prices'!$B:$B,$D556,'Annuity Prices'!$E:$E,$G556),IF($B556="RAB Short",SUMIFS('RAB Prices Short'!AP:AP,'RAB Prices Short'!$B:$B,'All Prices combined'!$D556,'RAB Prices Short'!$E:$E,'All Prices combined'!$G556),IF($B556="RAB Long",SUMIFS('RAB Prices Long'!AP:AP,'RAB Prices Long'!$B:$B,'All Prices combined'!$D556,'RAB Prices Long'!$E:$E,'All Prices combined'!$G556)))),2)</f>
        <v>17.649999999999999</v>
      </c>
      <c r="AN556" s="2">
        <f>ROUND(IF($B556="Annuity",SUMIFS('Annuity Prices'!AQ:AQ,'Annuity Prices'!$B:$B,$D556,'Annuity Prices'!$E:$E,$G556),IF($B556="RAB Short",SUMIFS('RAB Prices Short'!AQ:AQ,'RAB Prices Short'!$B:$B,'All Prices combined'!$D556,'RAB Prices Short'!$E:$E,'All Prices combined'!$G556),IF($B556="RAB Long",SUMIFS('RAB Prices Long'!AQ:AQ,'RAB Prices Long'!$B:$B,'All Prices combined'!$D556,'RAB Prices Long'!$E:$E,'All Prices combined'!$G556)))),2)</f>
        <v>18.09</v>
      </c>
      <c r="AO556" s="2">
        <f>ROUND(IF($B556="Annuity",SUMIFS('Annuity Prices'!AR:AR,'Annuity Prices'!$B:$B,$D556,'Annuity Prices'!$E:$E,$G556),IF($B556="RAB Short",SUMIFS('RAB Prices Short'!AR:AR,'RAB Prices Short'!$B:$B,'All Prices combined'!$D556,'RAB Prices Short'!$E:$E,'All Prices combined'!$G556),IF($B556="RAB Long",SUMIFS('RAB Prices Long'!AR:AR,'RAB Prices Long'!$B:$B,'All Prices combined'!$D556,'RAB Prices Long'!$E:$E,'All Prices combined'!$G556)))),2)</f>
        <v>0</v>
      </c>
      <c r="AP556" s="2">
        <f>ROUND(IF($B556="Annuity",SUMIFS('Annuity Prices'!AS:AS,'Annuity Prices'!$B:$B,$D556,'Annuity Prices'!$E:$E,$G556),IF($B556="RAB Short",SUMIFS('RAB Prices Short'!AS:AS,'RAB Prices Short'!$B:$B,'All Prices combined'!$D556,'RAB Prices Short'!$E:$E,'All Prices combined'!$G556),IF($B556="RAB Long",SUMIFS('RAB Prices Long'!AS:AS,'RAB Prices Long'!$B:$B,'All Prices combined'!$D556,'RAB Prices Long'!$E:$E,'All Prices combined'!$G556)))),2)</f>
        <v>0</v>
      </c>
      <c r="AQ556" s="2">
        <f>ROUND(IF($B556="Annuity",SUMIFS('Annuity Prices'!AT:AT,'Annuity Prices'!$B:$B,$D556,'Annuity Prices'!$E:$E,$G556),IF($B556="RAB Short",SUMIFS('RAB Prices Short'!AT:AT,'RAB Prices Short'!$B:$B,'All Prices combined'!$D556,'RAB Prices Short'!$E:$E,'All Prices combined'!$G556),IF($B556="RAB Long",SUMIFS('RAB Prices Long'!AT:AT,'RAB Prices Long'!$B:$B,'All Prices combined'!$D556,'RAB Prices Long'!$E:$E,'All Prices combined'!$G556)))),2)</f>
        <v>7.4</v>
      </c>
      <c r="AR556" s="2">
        <f>ROUND(IF($B556="Annuity",SUMIFS('Annuity Prices'!AU:AU,'Annuity Prices'!$B:$B,$D556,'Annuity Prices'!$E:$E,$G556),IF($B556="RAB Short",SUMIFS('RAB Prices Short'!AU:AU,'RAB Prices Short'!$B:$B,'All Prices combined'!$D556,'RAB Prices Short'!$E:$E,'All Prices combined'!$G556),IF($B556="RAB Long",SUMIFS('RAB Prices Long'!AU:AU,'RAB Prices Long'!$B:$B,'All Prices combined'!$D556,'RAB Prices Long'!$E:$E,'All Prices combined'!$G556)))),2)</f>
        <v>9.06</v>
      </c>
      <c r="AS556" s="2">
        <f>ROUND(IF($B556="Annuity",SUMIFS('Annuity Prices'!AV:AV,'Annuity Prices'!$B:$B,$D556,'Annuity Prices'!$E:$E,$G556),IF($B556="RAB Short",SUMIFS('RAB Prices Short'!AV:AV,'RAB Prices Short'!$B:$B,'All Prices combined'!$D556,'RAB Prices Short'!$E:$E,'All Prices combined'!$G556),IF($B556="RAB Long",SUMIFS('RAB Prices Long'!AV:AV,'RAB Prices Long'!$B:$B,'All Prices combined'!$D556,'RAB Prices Long'!$E:$E,'All Prices combined'!$G556)))),2)</f>
        <v>9.31</v>
      </c>
      <c r="AT556" s="2">
        <f>ROUND(IF($B556="Annuity",SUMIFS('Annuity Prices'!AW:AW,'Annuity Prices'!$B:$B,$D556,'Annuity Prices'!$E:$E,$G556),IF($B556="RAB Short",SUMIFS('RAB Prices Short'!AW:AW,'RAB Prices Short'!$B:$B,'All Prices combined'!$D556,'RAB Prices Short'!$E:$E,'All Prices combined'!$G556),IF($B556="RAB Long",SUMIFS('RAB Prices Long'!AW:AW,'RAB Prices Long'!$B:$B,'All Prices combined'!$D556,'RAB Prices Long'!$E:$E,'All Prices combined'!$G556)))),2)</f>
        <v>9.5500000000000007</v>
      </c>
      <c r="AU556" s="2">
        <f>ROUND(IF($B556="Annuity",SUMIFS('Annuity Prices'!AX:AX,'Annuity Prices'!$B:$B,$D556,'Annuity Prices'!$E:$E,$G556),IF($B556="RAB Short",SUMIFS('RAB Prices Short'!AX:AX,'RAB Prices Short'!$B:$B,'All Prices combined'!$D556,'RAB Prices Short'!$E:$E,'All Prices combined'!$G556),IF($B556="RAB Long",SUMIFS('RAB Prices Long'!AX:AX,'RAB Prices Long'!$B:$B,'All Prices combined'!$D556,'RAB Prices Long'!$E:$E,'All Prices combined'!$G556)))),2)</f>
        <v>9.7899999999999991</v>
      </c>
      <c r="AV556" s="2">
        <f>ROUND(IF($B556="Annuity",SUMIFS('Annuity Prices'!AY:AY,'Annuity Prices'!$B:$B,$D556,'Annuity Prices'!$E:$E,$G556),IF($B556="RAB Short",SUMIFS('RAB Prices Short'!AY:AY,'RAB Prices Short'!$B:$B,'All Prices combined'!$D556,'RAB Prices Short'!$E:$E,'All Prices combined'!$G556),IF($B556="RAB Long",SUMIFS('RAB Prices Long'!AY:AY,'RAB Prices Long'!$B:$B,'All Prices combined'!$D556,'RAB Prices Long'!$E:$E,'All Prices combined'!$G556)))),2)</f>
        <v>10.029999999999999</v>
      </c>
      <c r="AW556" s="2">
        <f>ROUND(IF($B556="Annuity",SUMIFS('Annuity Prices'!AZ:AZ,'Annuity Prices'!$B:$B,$D556,'Annuity Prices'!$E:$E,$G556),IF($B556="RAB Short",SUMIFS('RAB Prices Short'!AZ:AZ,'RAB Prices Short'!$B:$B,'All Prices combined'!$D556,'RAB Prices Short'!$E:$E,'All Prices combined'!$G556),IF($B556="RAB Long",SUMIFS('RAB Prices Long'!AZ:AZ,'RAB Prices Long'!$B:$B,'All Prices combined'!$D556,'RAB Prices Long'!$E:$E,'All Prices combined'!$G556)))),2)</f>
        <v>10.29</v>
      </c>
      <c r="AX556" s="2">
        <f>ROUND(IF($B556="Annuity",SUMIFS('Annuity Prices'!BA:BA,'Annuity Prices'!$B:$B,$D556,'Annuity Prices'!$E:$E,$G556),IF($B556="RAB Short",SUMIFS('RAB Prices Short'!BA:BA,'RAB Prices Short'!$B:$B,'All Prices combined'!$D556,'RAB Prices Short'!$E:$E,'All Prices combined'!$G556),IF($B556="RAB Long",SUMIFS('RAB Prices Long'!BA:BA,'RAB Prices Long'!$B:$B,'All Prices combined'!$D556,'RAB Prices Long'!$E:$E,'All Prices combined'!$G556)))),2)</f>
        <v>10.49</v>
      </c>
      <c r="AY556" s="2">
        <f>ROUND(IF($B556="Annuity",SUMIFS('Annuity Prices'!BB:BB,'Annuity Prices'!$B:$B,$D556,'Annuity Prices'!$E:$E,$G556),IF($B556="RAB Short",SUMIFS('RAB Prices Short'!BB:BB,'RAB Prices Short'!$B:$B,'All Prices combined'!$D556,'RAB Prices Short'!$E:$E,'All Prices combined'!$G556),IF($B556="RAB Long",SUMIFS('RAB Prices Long'!BB:BB,'RAB Prices Long'!$B:$B,'All Prices combined'!$D556,'RAB Prices Long'!$E:$E,'All Prices combined'!$G556)))),2)</f>
        <v>10.76</v>
      </c>
      <c r="AZ556" s="2">
        <f>ROUND(IF($B556="Annuity",SUMIFS('Annuity Prices'!BC:BC,'Annuity Prices'!$B:$B,$D556,'Annuity Prices'!$E:$E,$G556),IF($B556="RAB Short",SUMIFS('RAB Prices Short'!BC:BC,'RAB Prices Short'!$B:$B,'All Prices combined'!$D556,'RAB Prices Short'!$E:$E,'All Prices combined'!$G556),IF($B556="RAB Long",SUMIFS('RAB Prices Long'!BC:BC,'RAB Prices Long'!$B:$B,'All Prices combined'!$D556,'RAB Prices Long'!$E:$E,'All Prices combined'!$G556)))),2)</f>
        <v>11.03</v>
      </c>
      <c r="BA556" s="2">
        <f>ROUND(IF($B556="Annuity",SUMIFS('Annuity Prices'!BD:BD,'Annuity Prices'!$B:$B,$D556,'Annuity Prices'!$E:$E,$G556),IF($B556="RAB Short",SUMIFS('RAB Prices Short'!BD:BD,'RAB Prices Short'!$B:$B,'All Prices combined'!$D556,'RAB Prices Short'!$E:$E,'All Prices combined'!$G556),IF($B556="RAB Long",SUMIFS('RAB Prices Long'!BD:BD,'RAB Prices Long'!$B:$B,'All Prices combined'!$D556,'RAB Prices Long'!$E:$E,'All Prices combined'!$G556)))),2)</f>
        <v>11.3</v>
      </c>
      <c r="BB556" s="2">
        <f>ROUND(IF($B556="Annuity",SUMIFS('Annuity Prices'!BE:BE,'Annuity Prices'!$B:$B,$D556,'Annuity Prices'!$E:$E,$G556),IF($B556="RAB Short",SUMIFS('RAB Prices Short'!BE:BE,'RAB Prices Short'!$B:$B,'All Prices combined'!$D556,'RAB Prices Short'!$E:$E,'All Prices combined'!$G556),IF($B556="RAB Long",SUMIFS('RAB Prices Long'!BE:BE,'RAB Prices Long'!$B:$B,'All Prices combined'!$D556,'RAB Prices Long'!$E:$E,'All Prices combined'!$G556)))),2)</f>
        <v>11.53</v>
      </c>
      <c r="BC556" s="2">
        <f>ROUND(IF($B556="Annuity",SUMIFS('Annuity Prices'!BF:BF,'Annuity Prices'!$B:$B,$D556,'Annuity Prices'!$E:$E,$G556),IF($B556="RAB Short",SUMIFS('RAB Prices Short'!BF:BF,'RAB Prices Short'!$B:$B,'All Prices combined'!$D556,'RAB Prices Short'!$E:$E,'All Prices combined'!$G556),IF($B556="RAB Long",SUMIFS('RAB Prices Long'!BF:BF,'RAB Prices Long'!$B:$B,'All Prices combined'!$D556,'RAB Prices Long'!$E:$E,'All Prices combined'!$G556)))),2)</f>
        <v>11.81</v>
      </c>
      <c r="BD556" s="2">
        <f>ROUND(IF($B556="Annuity",SUMIFS('Annuity Prices'!BG:BG,'Annuity Prices'!$B:$B,$D556,'Annuity Prices'!$E:$E,$G556),IF($B556="RAB Short",SUMIFS('RAB Prices Short'!BG:BG,'RAB Prices Short'!$B:$B,'All Prices combined'!$D556,'RAB Prices Short'!$E:$E,'All Prices combined'!$G556),IF($B556="RAB Long",SUMIFS('RAB Prices Long'!BG:BG,'RAB Prices Long'!$B:$B,'All Prices combined'!$D556,'RAB Prices Long'!$E:$E,'All Prices combined'!$G556)))),2)</f>
        <v>12.11</v>
      </c>
      <c r="BE556" s="2">
        <f>ROUND(IF($B556="Annuity",SUMIFS('Annuity Prices'!BH:BH,'Annuity Prices'!$B:$B,$D556,'Annuity Prices'!$E:$E,$G556),IF($B556="RAB Short",SUMIFS('RAB Prices Short'!BH:BH,'RAB Prices Short'!$B:$B,'All Prices combined'!$D556,'RAB Prices Short'!$E:$E,'All Prices combined'!$G556),IF($B556="RAB Long",SUMIFS('RAB Prices Long'!BH:BH,'RAB Prices Long'!$B:$B,'All Prices combined'!$D556,'RAB Prices Long'!$E:$E,'All Prices combined'!$G556)))),2)</f>
        <v>12.42</v>
      </c>
      <c r="BF556" s="2">
        <f>ROUND(IF($B556="Annuity",SUMIFS('Annuity Prices'!BI:BI,'Annuity Prices'!$B:$B,$D556,'Annuity Prices'!$E:$E,$G556),IF($B556="RAB Short",SUMIFS('RAB Prices Short'!BI:BI,'RAB Prices Short'!$B:$B,'All Prices combined'!$D556,'RAB Prices Short'!$E:$E,'All Prices combined'!$G556),IF($B556="RAB Long",SUMIFS('RAB Prices Long'!BI:BI,'RAB Prices Long'!$B:$B,'All Prices combined'!$D556,'RAB Prices Long'!$E:$E,'All Prices combined'!$G556)))),2)</f>
        <v>12.67</v>
      </c>
      <c r="BG556" s="2">
        <f>ROUND(IF($B556="Annuity",SUMIFS('Annuity Prices'!BJ:BJ,'Annuity Prices'!$B:$B,$D556,'Annuity Prices'!$E:$E,$G556),IF($B556="RAB Short",SUMIFS('RAB Prices Short'!BJ:BJ,'RAB Prices Short'!$B:$B,'All Prices combined'!$D556,'RAB Prices Short'!$E:$E,'All Prices combined'!$G556),IF($B556="RAB Long",SUMIFS('RAB Prices Long'!BJ:BJ,'RAB Prices Long'!$B:$B,'All Prices combined'!$D556,'RAB Prices Long'!$E:$E,'All Prices combined'!$G556)))),2)</f>
        <v>12.98</v>
      </c>
      <c r="BH556" s="2">
        <f>ROUND(IF($B556="Annuity",SUMIFS('Annuity Prices'!BK:BK,'Annuity Prices'!$B:$B,$D556,'Annuity Prices'!$E:$E,$G556),IF($B556="RAB Short",SUMIFS('RAB Prices Short'!BK:BK,'RAB Prices Short'!$B:$B,'All Prices combined'!$D556,'RAB Prices Short'!$E:$E,'All Prices combined'!$G556),IF($B556="RAB Long",SUMIFS('RAB Prices Long'!BK:BK,'RAB Prices Long'!$B:$B,'All Prices combined'!$D556,'RAB Prices Long'!$E:$E,'All Prices combined'!$G556)))),2)</f>
        <v>13.31</v>
      </c>
      <c r="BI556" s="2">
        <f>ROUND(IF($B556="Annuity",SUMIFS('Annuity Prices'!BL:BL,'Annuity Prices'!$B:$B,$D556,'Annuity Prices'!$E:$E,$G556),IF($B556="RAB Short",SUMIFS('RAB Prices Short'!BL:BL,'RAB Prices Short'!$B:$B,'All Prices combined'!$D556,'RAB Prices Short'!$E:$E,'All Prices combined'!$G556),IF($B556="RAB Long",SUMIFS('RAB Prices Long'!BL:BL,'RAB Prices Long'!$B:$B,'All Prices combined'!$D556,'RAB Prices Long'!$E:$E,'All Prices combined'!$G556)))),2)</f>
        <v>13.64</v>
      </c>
      <c r="BJ556" s="2">
        <f>ROUND(IF($B556="Annuity",SUMIFS('Annuity Prices'!BM:BM,'Annuity Prices'!$B:$B,$D556,'Annuity Prices'!$E:$E,$G556),IF($B556="RAB Short",SUMIFS('RAB Prices Short'!BM:BM,'RAB Prices Short'!$B:$B,'All Prices combined'!$D556,'RAB Prices Short'!$E:$E,'All Prices combined'!$G556),IF($B556="RAB Long",SUMIFS('RAB Prices Long'!BM:BM,'RAB Prices Long'!$B:$B,'All Prices combined'!$D556,'RAB Prices Long'!$E:$E,'All Prices combined'!$G556)))),2)</f>
        <v>13.92</v>
      </c>
      <c r="BK556" s="2">
        <f>ROUND(IF($B556="Annuity",SUMIFS('Annuity Prices'!BN:BN,'Annuity Prices'!$B:$B,$D556,'Annuity Prices'!$E:$E,$G556),IF($B556="RAB Short",SUMIFS('RAB Prices Short'!BN:BN,'RAB Prices Short'!$B:$B,'All Prices combined'!$D556,'RAB Prices Short'!$E:$E,'All Prices combined'!$G556),IF($B556="RAB Long",SUMIFS('RAB Prices Long'!BN:BN,'RAB Prices Long'!$B:$B,'All Prices combined'!$D556,'RAB Prices Long'!$E:$E,'All Prices combined'!$G556)))),2)</f>
        <v>14.27</v>
      </c>
      <c r="BL556" s="2">
        <f>ROUND(IF($B556="Annuity",SUMIFS('Annuity Prices'!BO:BO,'Annuity Prices'!$B:$B,$D556,'Annuity Prices'!$E:$E,$G556),IF($B556="RAB Short",SUMIFS('RAB Prices Short'!BO:BO,'RAB Prices Short'!$B:$B,'All Prices combined'!$D556,'RAB Prices Short'!$E:$E,'All Prices combined'!$G556),IF($B556="RAB Long",SUMIFS('RAB Prices Long'!BO:BO,'RAB Prices Long'!$B:$B,'All Prices combined'!$D556,'RAB Prices Long'!$E:$E,'All Prices combined'!$G556)))),2)</f>
        <v>14.63</v>
      </c>
      <c r="BM556" s="2">
        <f>ROUND(IF($B556="Annuity",SUMIFS('Annuity Prices'!BP:BP,'Annuity Prices'!$B:$B,$D556,'Annuity Prices'!$E:$E,$G556),IF($B556="RAB Short",SUMIFS('RAB Prices Short'!BP:BP,'RAB Prices Short'!$B:$B,'All Prices combined'!$D556,'RAB Prices Short'!$E:$E,'All Prices combined'!$G556),IF($B556="RAB Long",SUMIFS('RAB Prices Long'!BP:BP,'RAB Prices Long'!$B:$B,'All Prices combined'!$D556,'RAB Prices Long'!$E:$E,'All Prices combined'!$G556)))),2)</f>
        <v>14.99</v>
      </c>
      <c r="BN556" s="2">
        <f>ROUND(IF($B556="Annuity",SUMIFS('Annuity Prices'!BQ:BQ,'Annuity Prices'!$B:$B,$D556,'Annuity Prices'!$E:$E,$G556),IF($B556="RAB Short",SUMIFS('RAB Prices Short'!BQ:BQ,'RAB Prices Short'!$B:$B,'All Prices combined'!$D556,'RAB Prices Short'!$E:$E,'All Prices combined'!$G556),IF($B556="RAB Long",SUMIFS('RAB Prices Long'!BQ:BQ,'RAB Prices Long'!$B:$B,'All Prices combined'!$D556,'RAB Prices Long'!$E:$E,'All Prices combined'!$G556)))),2)</f>
        <v>15.29</v>
      </c>
      <c r="BO556" s="2">
        <f>ROUND(IF($B556="Annuity",SUMIFS('Annuity Prices'!BR:BR,'Annuity Prices'!$B:$B,$D556,'Annuity Prices'!$E:$E,$G556),IF($B556="RAB Short",SUMIFS('RAB Prices Short'!BR:BR,'RAB Prices Short'!$B:$B,'All Prices combined'!$D556,'RAB Prices Short'!$E:$E,'All Prices combined'!$G556),IF($B556="RAB Long",SUMIFS('RAB Prices Long'!BR:BR,'RAB Prices Long'!$B:$B,'All Prices combined'!$D556,'RAB Prices Long'!$E:$E,'All Prices combined'!$G556)))),2)</f>
        <v>15.68</v>
      </c>
      <c r="BP556" s="2">
        <f>ROUND(IF($B556="Annuity",SUMIFS('Annuity Prices'!BS:BS,'Annuity Prices'!$B:$B,$D556,'Annuity Prices'!$E:$E,$G556),IF($B556="RAB Short",SUMIFS('RAB Prices Short'!BS:BS,'RAB Prices Short'!$B:$B,'All Prices combined'!$D556,'RAB Prices Short'!$E:$E,'All Prices combined'!$G556),IF($B556="RAB Long",SUMIFS('RAB Prices Long'!BS:BS,'RAB Prices Long'!$B:$B,'All Prices combined'!$D556,'RAB Prices Long'!$E:$E,'All Prices combined'!$G556)))),2)</f>
        <v>16.07</v>
      </c>
      <c r="BQ556" s="2">
        <f>ROUND(IF($B556="Annuity",SUMIFS('Annuity Prices'!BT:BT,'Annuity Prices'!$B:$B,$D556,'Annuity Prices'!$E:$E,$G556),IF($B556="RAB Short",SUMIFS('RAB Prices Short'!BT:BT,'RAB Prices Short'!$B:$B,'All Prices combined'!$D556,'RAB Prices Short'!$E:$E,'All Prices combined'!$G556),IF($B556="RAB Long",SUMIFS('RAB Prices Long'!BT:BT,'RAB Prices Long'!$B:$B,'All Prices combined'!$D556,'RAB Prices Long'!$E:$E,'All Prices combined'!$G556)))),2)</f>
        <v>16.47</v>
      </c>
      <c r="BR556" s="2">
        <f>ROUND(IF($B556="Annuity",SUMIFS('Annuity Prices'!BU:BU,'Annuity Prices'!$B:$B,$D556,'Annuity Prices'!$E:$E,$G556),IF($B556="RAB Short",SUMIFS('RAB Prices Short'!BU:BU,'RAB Prices Short'!$B:$B,'All Prices combined'!$D556,'RAB Prices Short'!$E:$E,'All Prices combined'!$G556),IF($B556="RAB Long",SUMIFS('RAB Prices Long'!BU:BU,'RAB Prices Long'!$B:$B,'All Prices combined'!$D556,'RAB Prices Long'!$E:$E,'All Prices combined'!$G556)))),2)</f>
        <v>16.809999999999999</v>
      </c>
      <c r="BS556" s="2">
        <f>ROUND(IF($B556="Annuity",SUMIFS('Annuity Prices'!BV:BV,'Annuity Prices'!$B:$B,$D556,'Annuity Prices'!$E:$E,$G556),IF($B556="RAB Short",SUMIFS('RAB Prices Short'!BV:BV,'RAB Prices Short'!$B:$B,'All Prices combined'!$D556,'RAB Prices Short'!$E:$E,'All Prices combined'!$G556),IF($B556="RAB Long",SUMIFS('RAB Prices Long'!BV:BV,'RAB Prices Long'!$B:$B,'All Prices combined'!$D556,'RAB Prices Long'!$E:$E,'All Prices combined'!$G556)))),2)</f>
        <v>17.22</v>
      </c>
      <c r="BT556" s="2">
        <f>ROUND(IF($B556="Annuity",SUMIFS('Annuity Prices'!BW:BW,'Annuity Prices'!$B:$B,$D556,'Annuity Prices'!$E:$E,$G556),IF($B556="RAB Short",SUMIFS('RAB Prices Short'!BW:BW,'RAB Prices Short'!$B:$B,'All Prices combined'!$D556,'RAB Prices Short'!$E:$E,'All Prices combined'!$G556),IF($B556="RAB Long",SUMIFS('RAB Prices Long'!BW:BW,'RAB Prices Long'!$B:$B,'All Prices combined'!$D556,'RAB Prices Long'!$E:$E,'All Prices combined'!$G556)))),2)</f>
        <v>17.649999999999999</v>
      </c>
      <c r="BU556" s="2">
        <f>ROUND(IF($B556="Annuity",SUMIFS('Annuity Prices'!BX:BX,'Annuity Prices'!$B:$B,$D556,'Annuity Prices'!$E:$E,$G556),IF($B556="RAB Short",SUMIFS('RAB Prices Short'!BX:BX,'RAB Prices Short'!$B:$B,'All Prices combined'!$D556,'RAB Prices Short'!$E:$E,'All Prices combined'!$G556),IF($B556="RAB Long",SUMIFS('RAB Prices Long'!BX:BX,'RAB Prices Long'!$B:$B,'All Prices combined'!$D556,'RAB Prices Long'!$E:$E,'All Prices combined'!$G556)))),2)</f>
        <v>18.09</v>
      </c>
    </row>
    <row r="557" spans="2:73" x14ac:dyDescent="0.25">
      <c r="B557" t="s">
        <v>45</v>
      </c>
      <c r="C557" t="s">
        <v>214</v>
      </c>
      <c r="F557" t="s">
        <v>214</v>
      </c>
      <c r="G557" t="s">
        <v>215</v>
      </c>
      <c r="I557" s="2">
        <f>ROUND(IF($B557="Annuity",SUMIFS('Annuity Prices'!L:L,'Annuity Prices'!$B:$B,$D557,'Annuity Prices'!$E:$E,$G557),IF($B557="RAB Short",SUMIFS('RAB Prices Short'!L:L,'RAB Prices Short'!$B:$B,'All Prices combined'!$D557,'RAB Prices Short'!$E:$E,'All Prices combined'!$G557),IF($B557="RAB Long",SUMIFS('RAB Prices Long'!L:L,'RAB Prices Long'!$B:$B,'All Prices combined'!$D557,'RAB Prices Long'!$E:$E,'All Prices combined'!$G557)))),2)</f>
        <v>0</v>
      </c>
      <c r="J557" s="2">
        <f>ROUND(IF($B557="Annuity",SUMIFS('Annuity Prices'!M:M,'Annuity Prices'!$B:$B,$D557,'Annuity Prices'!$E:$E,$G557),IF($B557="RAB Short",SUMIFS('RAB Prices Short'!M:M,'RAB Prices Short'!$B:$B,'All Prices combined'!$D557,'RAB Prices Short'!$E:$E,'All Prices combined'!$G557),IF($B557="RAB Long",SUMIFS('RAB Prices Long'!M:M,'RAB Prices Long'!$B:$B,'All Prices combined'!$D557,'RAB Prices Long'!$E:$E,'All Prices combined'!$G557)))),2)</f>
        <v>0</v>
      </c>
      <c r="K557" s="2">
        <f>ROUND(IF($B557="Annuity",SUMIFS('Annuity Prices'!N:N,'Annuity Prices'!$B:$B,$D557,'Annuity Prices'!$E:$E,$G557),IF($B557="RAB Short",SUMIFS('RAB Prices Short'!N:N,'RAB Prices Short'!$B:$B,'All Prices combined'!$D557,'RAB Prices Short'!$E:$E,'All Prices combined'!$G557),IF($B557="RAB Long",SUMIFS('RAB Prices Long'!N:N,'RAB Prices Long'!$B:$B,'All Prices combined'!$D557,'RAB Prices Long'!$E:$E,'All Prices combined'!$G557)))),2)</f>
        <v>0</v>
      </c>
      <c r="L557" s="2">
        <f>ROUND(IF($B557="Annuity",SUMIFS('Annuity Prices'!O:O,'Annuity Prices'!$B:$B,$D557,'Annuity Prices'!$E:$E,$G557),IF($B557="RAB Short",SUMIFS('RAB Prices Short'!O:O,'RAB Prices Short'!$B:$B,'All Prices combined'!$D557,'RAB Prices Short'!$E:$E,'All Prices combined'!$G557),IF($B557="RAB Long",SUMIFS('RAB Prices Long'!O:O,'RAB Prices Long'!$B:$B,'All Prices combined'!$D557,'RAB Prices Long'!$E:$E,'All Prices combined'!$G557)))),2)</f>
        <v>0</v>
      </c>
      <c r="M557" s="2">
        <f>ROUND(IF($B557="Annuity",SUMIFS('Annuity Prices'!P:P,'Annuity Prices'!$B:$B,$D557,'Annuity Prices'!$E:$E,$G557),IF($B557="RAB Short",SUMIFS('RAB Prices Short'!P:P,'RAB Prices Short'!$B:$B,'All Prices combined'!$D557,'RAB Prices Short'!$E:$E,'All Prices combined'!$G557),IF($B557="RAB Long",SUMIFS('RAB Prices Long'!P:P,'RAB Prices Long'!$B:$B,'All Prices combined'!$D557,'RAB Prices Long'!$E:$E,'All Prices combined'!$G557)))),2)</f>
        <v>0</v>
      </c>
      <c r="N557" s="2">
        <f>ROUND(IF($B557="Annuity",SUMIFS('Annuity Prices'!Q:Q,'Annuity Prices'!$B:$B,$D557,'Annuity Prices'!$E:$E,$G557),IF($B557="RAB Short",SUMIFS('RAB Prices Short'!Q:Q,'RAB Prices Short'!$B:$B,'All Prices combined'!$D557,'RAB Prices Short'!$E:$E,'All Prices combined'!$G557),IF($B557="RAB Long",SUMIFS('RAB Prices Long'!Q:Q,'RAB Prices Long'!$B:$B,'All Prices combined'!$D557,'RAB Prices Long'!$E:$E,'All Prices combined'!$G557)))),2)</f>
        <v>0</v>
      </c>
      <c r="O557" s="2">
        <f>ROUND(IF($B557="Annuity",SUMIFS('Annuity Prices'!R:R,'Annuity Prices'!$B:$B,$D557,'Annuity Prices'!$E:$E,$G557),IF($B557="RAB Short",SUMIFS('RAB Prices Short'!R:R,'RAB Prices Short'!$B:$B,'All Prices combined'!$D557,'RAB Prices Short'!$E:$E,'All Prices combined'!$G557),IF($B557="RAB Long",SUMIFS('RAB Prices Long'!R:R,'RAB Prices Long'!$B:$B,'All Prices combined'!$D557,'RAB Prices Long'!$E:$E,'All Prices combined'!$G557)))),2)</f>
        <v>0</v>
      </c>
      <c r="P557" s="2">
        <f>ROUND(IF($B557="Annuity",SUMIFS('Annuity Prices'!S:S,'Annuity Prices'!$B:$B,$D557,'Annuity Prices'!$E:$E,$G557),IF($B557="RAB Short",SUMIFS('RAB Prices Short'!S:S,'RAB Prices Short'!$B:$B,'All Prices combined'!$D557,'RAB Prices Short'!$E:$E,'All Prices combined'!$G557),IF($B557="RAB Long",SUMIFS('RAB Prices Long'!S:S,'RAB Prices Long'!$B:$B,'All Prices combined'!$D557,'RAB Prices Long'!$E:$E,'All Prices combined'!$G557)))),2)</f>
        <v>0</v>
      </c>
      <c r="Q557" s="2">
        <f>ROUND(IF($B557="Annuity",SUMIFS('Annuity Prices'!T:T,'Annuity Prices'!$B:$B,$D557,'Annuity Prices'!$E:$E,$G557),IF($B557="RAB Short",SUMIFS('RAB Prices Short'!T:T,'RAB Prices Short'!$B:$B,'All Prices combined'!$D557,'RAB Prices Short'!$E:$E,'All Prices combined'!$G557),IF($B557="RAB Long",SUMIFS('RAB Prices Long'!T:T,'RAB Prices Long'!$B:$B,'All Prices combined'!$D557,'RAB Prices Long'!$E:$E,'All Prices combined'!$G557)))),2)</f>
        <v>0</v>
      </c>
      <c r="R557" s="2">
        <f>ROUND(IF($B557="Annuity",SUMIFS('Annuity Prices'!U:U,'Annuity Prices'!$B:$B,$D557,'Annuity Prices'!$E:$E,$G557),IF($B557="RAB Short",SUMIFS('RAB Prices Short'!U:U,'RAB Prices Short'!$B:$B,'All Prices combined'!$D557,'RAB Prices Short'!$E:$E,'All Prices combined'!$G557),IF($B557="RAB Long",SUMIFS('RAB Prices Long'!U:U,'RAB Prices Long'!$B:$B,'All Prices combined'!$D557,'RAB Prices Long'!$E:$E,'All Prices combined'!$G557)))),2)</f>
        <v>0</v>
      </c>
      <c r="S557" s="2">
        <f>ROUND(IF($B557="Annuity",SUMIFS('Annuity Prices'!V:V,'Annuity Prices'!$B:$B,$D557,'Annuity Prices'!$E:$E,$G557),IF($B557="RAB Short",SUMIFS('RAB Prices Short'!V:V,'RAB Prices Short'!$B:$B,'All Prices combined'!$D557,'RAB Prices Short'!$E:$E,'All Prices combined'!$G557),IF($B557="RAB Long",SUMIFS('RAB Prices Long'!V:V,'RAB Prices Long'!$B:$B,'All Prices combined'!$D557,'RAB Prices Long'!$E:$E,'All Prices combined'!$G557)))),2)</f>
        <v>0</v>
      </c>
      <c r="T557" s="2">
        <f>ROUND(IF($B557="Annuity",SUMIFS('Annuity Prices'!W:W,'Annuity Prices'!$B:$B,$D557,'Annuity Prices'!$E:$E,$G557),IF($B557="RAB Short",SUMIFS('RAB Prices Short'!W:W,'RAB Prices Short'!$B:$B,'All Prices combined'!$D557,'RAB Prices Short'!$E:$E,'All Prices combined'!$G557),IF($B557="RAB Long",SUMIFS('RAB Prices Long'!W:W,'RAB Prices Long'!$B:$B,'All Prices combined'!$D557,'RAB Prices Long'!$E:$E,'All Prices combined'!$G557)))),2)</f>
        <v>0</v>
      </c>
      <c r="U557" s="2">
        <f>ROUND(IF($B557="Annuity",SUMIFS('Annuity Prices'!X:X,'Annuity Prices'!$B:$B,$D557,'Annuity Prices'!$E:$E,$G557),IF($B557="RAB Short",SUMIFS('RAB Prices Short'!X:X,'RAB Prices Short'!$B:$B,'All Prices combined'!$D557,'RAB Prices Short'!$E:$E,'All Prices combined'!$G557),IF($B557="RAB Long",SUMIFS('RAB Prices Long'!X:X,'RAB Prices Long'!$B:$B,'All Prices combined'!$D557,'RAB Prices Long'!$E:$E,'All Prices combined'!$G557)))),2)</f>
        <v>0</v>
      </c>
      <c r="V557" s="2">
        <f>ROUND(IF($B557="Annuity",SUMIFS('Annuity Prices'!Y:Y,'Annuity Prices'!$B:$B,$D557,'Annuity Prices'!$E:$E,$G557),IF($B557="RAB Short",SUMIFS('RAB Prices Short'!Y:Y,'RAB Prices Short'!$B:$B,'All Prices combined'!$D557,'RAB Prices Short'!$E:$E,'All Prices combined'!$G557),IF($B557="RAB Long",SUMIFS('RAB Prices Long'!Y:Y,'RAB Prices Long'!$B:$B,'All Prices combined'!$D557,'RAB Prices Long'!$E:$E,'All Prices combined'!$G557)))),2)</f>
        <v>0</v>
      </c>
      <c r="W557" s="2">
        <f>ROUND(IF($B557="Annuity",SUMIFS('Annuity Prices'!Z:Z,'Annuity Prices'!$B:$B,$D557,'Annuity Prices'!$E:$E,$G557),IF($B557="RAB Short",SUMIFS('RAB Prices Short'!Z:Z,'RAB Prices Short'!$B:$B,'All Prices combined'!$D557,'RAB Prices Short'!$E:$E,'All Prices combined'!$G557),IF($B557="RAB Long",SUMIFS('RAB Prices Long'!Z:Z,'RAB Prices Long'!$B:$B,'All Prices combined'!$D557,'RAB Prices Long'!$E:$E,'All Prices combined'!$G557)))),2)</f>
        <v>0</v>
      </c>
      <c r="X557" s="2">
        <f>ROUND(IF($B557="Annuity",SUMIFS('Annuity Prices'!AA:AA,'Annuity Prices'!$B:$B,$D557,'Annuity Prices'!$E:$E,$G557),IF($B557="RAB Short",SUMIFS('RAB Prices Short'!AA:AA,'RAB Prices Short'!$B:$B,'All Prices combined'!$D557,'RAB Prices Short'!$E:$E,'All Prices combined'!$G557),IF($B557="RAB Long",SUMIFS('RAB Prices Long'!AA:AA,'RAB Prices Long'!$B:$B,'All Prices combined'!$D557,'RAB Prices Long'!$E:$E,'All Prices combined'!$G557)))),2)</f>
        <v>0</v>
      </c>
      <c r="Y557" s="2">
        <f>ROUND(IF($B557="Annuity",SUMIFS('Annuity Prices'!AB:AB,'Annuity Prices'!$B:$B,$D557,'Annuity Prices'!$E:$E,$G557),IF($B557="RAB Short",SUMIFS('RAB Prices Short'!AB:AB,'RAB Prices Short'!$B:$B,'All Prices combined'!$D557,'RAB Prices Short'!$E:$E,'All Prices combined'!$G557),IF($B557="RAB Long",SUMIFS('RAB Prices Long'!AB:AB,'RAB Prices Long'!$B:$B,'All Prices combined'!$D557,'RAB Prices Long'!$E:$E,'All Prices combined'!$G557)))),2)</f>
        <v>0</v>
      </c>
      <c r="Z557" s="2">
        <f>ROUND(IF($B557="Annuity",SUMIFS('Annuity Prices'!AC:AC,'Annuity Prices'!$B:$B,$D557,'Annuity Prices'!$E:$E,$G557),IF($B557="RAB Short",SUMIFS('RAB Prices Short'!AC:AC,'RAB Prices Short'!$B:$B,'All Prices combined'!$D557,'RAB Prices Short'!$E:$E,'All Prices combined'!$G557),IF($B557="RAB Long",SUMIFS('RAB Prices Long'!AC:AC,'RAB Prices Long'!$B:$B,'All Prices combined'!$D557,'RAB Prices Long'!$E:$E,'All Prices combined'!$G557)))),2)</f>
        <v>0</v>
      </c>
      <c r="AA557" s="2">
        <f>ROUND(IF($B557="Annuity",SUMIFS('Annuity Prices'!AD:AD,'Annuity Prices'!$B:$B,$D557,'Annuity Prices'!$E:$E,$G557),IF($B557="RAB Short",SUMIFS('RAB Prices Short'!AD:AD,'RAB Prices Short'!$B:$B,'All Prices combined'!$D557,'RAB Prices Short'!$E:$E,'All Prices combined'!$G557),IF($B557="RAB Long",SUMIFS('RAB Prices Long'!AD:AD,'RAB Prices Long'!$B:$B,'All Prices combined'!$D557,'RAB Prices Long'!$E:$E,'All Prices combined'!$G557)))),2)</f>
        <v>0</v>
      </c>
      <c r="AB557" s="2">
        <f>ROUND(IF($B557="Annuity",SUMIFS('Annuity Prices'!AE:AE,'Annuity Prices'!$B:$B,$D557,'Annuity Prices'!$E:$E,$G557),IF($B557="RAB Short",SUMIFS('RAB Prices Short'!AE:AE,'RAB Prices Short'!$B:$B,'All Prices combined'!$D557,'RAB Prices Short'!$E:$E,'All Prices combined'!$G557),IF($B557="RAB Long",SUMIFS('RAB Prices Long'!AE:AE,'RAB Prices Long'!$B:$B,'All Prices combined'!$D557,'RAB Prices Long'!$E:$E,'All Prices combined'!$G557)))),2)</f>
        <v>0</v>
      </c>
      <c r="AC557" s="2">
        <f>ROUND(IF($B557="Annuity",SUMIFS('Annuity Prices'!AF:AF,'Annuity Prices'!$B:$B,$D557,'Annuity Prices'!$E:$E,$G557),IF($B557="RAB Short",SUMIFS('RAB Prices Short'!AF:AF,'RAB Prices Short'!$B:$B,'All Prices combined'!$D557,'RAB Prices Short'!$E:$E,'All Prices combined'!$G557),IF($B557="RAB Long",SUMIFS('RAB Prices Long'!AF:AF,'RAB Prices Long'!$B:$B,'All Prices combined'!$D557,'RAB Prices Long'!$E:$E,'All Prices combined'!$G557)))),2)</f>
        <v>0</v>
      </c>
      <c r="AD557" s="2">
        <f>ROUND(IF($B557="Annuity",SUMIFS('Annuity Prices'!AG:AG,'Annuity Prices'!$B:$B,$D557,'Annuity Prices'!$E:$E,$G557),IF($B557="RAB Short",SUMIFS('RAB Prices Short'!AG:AG,'RAB Prices Short'!$B:$B,'All Prices combined'!$D557,'RAB Prices Short'!$E:$E,'All Prices combined'!$G557),IF($B557="RAB Long",SUMIFS('RAB Prices Long'!AG:AG,'RAB Prices Long'!$B:$B,'All Prices combined'!$D557,'RAB Prices Long'!$E:$E,'All Prices combined'!$G557)))),2)</f>
        <v>0</v>
      </c>
      <c r="AE557" s="2">
        <f>ROUND(IF($B557="Annuity",SUMIFS('Annuity Prices'!AH:AH,'Annuity Prices'!$B:$B,$D557,'Annuity Prices'!$E:$E,$G557),IF($B557="RAB Short",SUMIFS('RAB Prices Short'!AH:AH,'RAB Prices Short'!$B:$B,'All Prices combined'!$D557,'RAB Prices Short'!$E:$E,'All Prices combined'!$G557),IF($B557="RAB Long",SUMIFS('RAB Prices Long'!AH:AH,'RAB Prices Long'!$B:$B,'All Prices combined'!$D557,'RAB Prices Long'!$E:$E,'All Prices combined'!$G557)))),2)</f>
        <v>0</v>
      </c>
      <c r="AF557" s="2">
        <f>ROUND(IF($B557="Annuity",SUMIFS('Annuity Prices'!AI:AI,'Annuity Prices'!$B:$B,$D557,'Annuity Prices'!$E:$E,$G557),IF($B557="RAB Short",SUMIFS('RAB Prices Short'!AI:AI,'RAB Prices Short'!$B:$B,'All Prices combined'!$D557,'RAB Prices Short'!$E:$E,'All Prices combined'!$G557),IF($B557="RAB Long",SUMIFS('RAB Prices Long'!AI:AI,'RAB Prices Long'!$B:$B,'All Prices combined'!$D557,'RAB Prices Long'!$E:$E,'All Prices combined'!$G557)))),2)</f>
        <v>0</v>
      </c>
      <c r="AG557" s="2">
        <f>ROUND(IF($B557="Annuity",SUMIFS('Annuity Prices'!AJ:AJ,'Annuity Prices'!$B:$B,$D557,'Annuity Prices'!$E:$E,$G557),IF($B557="RAB Short",SUMIFS('RAB Prices Short'!AJ:AJ,'RAB Prices Short'!$B:$B,'All Prices combined'!$D557,'RAB Prices Short'!$E:$E,'All Prices combined'!$G557),IF($B557="RAB Long",SUMIFS('RAB Prices Long'!AJ:AJ,'RAB Prices Long'!$B:$B,'All Prices combined'!$D557,'RAB Prices Long'!$E:$E,'All Prices combined'!$G557)))),2)</f>
        <v>0</v>
      </c>
      <c r="AH557" s="2">
        <f>ROUND(IF($B557="Annuity",SUMIFS('Annuity Prices'!AK:AK,'Annuity Prices'!$B:$B,$D557,'Annuity Prices'!$E:$E,$G557),IF($B557="RAB Short",SUMIFS('RAB Prices Short'!AK:AK,'RAB Prices Short'!$B:$B,'All Prices combined'!$D557,'RAB Prices Short'!$E:$E,'All Prices combined'!$G557),IF($B557="RAB Long",SUMIFS('RAB Prices Long'!AK:AK,'RAB Prices Long'!$B:$B,'All Prices combined'!$D557,'RAB Prices Long'!$E:$E,'All Prices combined'!$G557)))),2)</f>
        <v>0</v>
      </c>
      <c r="AI557" s="2">
        <f>ROUND(IF($B557="Annuity",SUMIFS('Annuity Prices'!AL:AL,'Annuity Prices'!$B:$B,$D557,'Annuity Prices'!$E:$E,$G557),IF($B557="RAB Short",SUMIFS('RAB Prices Short'!AL:AL,'RAB Prices Short'!$B:$B,'All Prices combined'!$D557,'RAB Prices Short'!$E:$E,'All Prices combined'!$G557),IF($B557="RAB Long",SUMIFS('RAB Prices Long'!AL:AL,'RAB Prices Long'!$B:$B,'All Prices combined'!$D557,'RAB Prices Long'!$E:$E,'All Prices combined'!$G557)))),2)</f>
        <v>0</v>
      </c>
      <c r="AJ557" s="2">
        <f>ROUND(IF($B557="Annuity",SUMIFS('Annuity Prices'!AM:AM,'Annuity Prices'!$B:$B,$D557,'Annuity Prices'!$E:$E,$G557),IF($B557="RAB Short",SUMIFS('RAB Prices Short'!AM:AM,'RAB Prices Short'!$B:$B,'All Prices combined'!$D557,'RAB Prices Short'!$E:$E,'All Prices combined'!$G557),IF($B557="RAB Long",SUMIFS('RAB Prices Long'!AM:AM,'RAB Prices Long'!$B:$B,'All Prices combined'!$D557,'RAB Prices Long'!$E:$E,'All Prices combined'!$G557)))),2)</f>
        <v>0</v>
      </c>
      <c r="AK557" s="2">
        <f>ROUND(IF($B557="Annuity",SUMIFS('Annuity Prices'!AN:AN,'Annuity Prices'!$B:$B,$D557,'Annuity Prices'!$E:$E,$G557),IF($B557="RAB Short",SUMIFS('RAB Prices Short'!AN:AN,'RAB Prices Short'!$B:$B,'All Prices combined'!$D557,'RAB Prices Short'!$E:$E,'All Prices combined'!$G557),IF($B557="RAB Long",SUMIFS('RAB Prices Long'!AN:AN,'RAB Prices Long'!$B:$B,'All Prices combined'!$D557,'RAB Prices Long'!$E:$E,'All Prices combined'!$G557)))),2)</f>
        <v>0</v>
      </c>
      <c r="AL557" s="2">
        <f>ROUND(IF($B557="Annuity",SUMIFS('Annuity Prices'!AO:AO,'Annuity Prices'!$B:$B,$D557,'Annuity Prices'!$E:$E,$G557),IF($B557="RAB Short",SUMIFS('RAB Prices Short'!AO:AO,'RAB Prices Short'!$B:$B,'All Prices combined'!$D557,'RAB Prices Short'!$E:$E,'All Prices combined'!$G557),IF($B557="RAB Long",SUMIFS('RAB Prices Long'!AO:AO,'RAB Prices Long'!$B:$B,'All Prices combined'!$D557,'RAB Prices Long'!$E:$E,'All Prices combined'!$G557)))),2)</f>
        <v>0</v>
      </c>
      <c r="AM557" s="2">
        <f>ROUND(IF($B557="Annuity",SUMIFS('Annuity Prices'!AP:AP,'Annuity Prices'!$B:$B,$D557,'Annuity Prices'!$E:$E,$G557),IF($B557="RAB Short",SUMIFS('RAB Prices Short'!AP:AP,'RAB Prices Short'!$B:$B,'All Prices combined'!$D557,'RAB Prices Short'!$E:$E,'All Prices combined'!$G557),IF($B557="RAB Long",SUMIFS('RAB Prices Long'!AP:AP,'RAB Prices Long'!$B:$B,'All Prices combined'!$D557,'RAB Prices Long'!$E:$E,'All Prices combined'!$G557)))),2)</f>
        <v>0</v>
      </c>
      <c r="AN557" s="2">
        <f>ROUND(IF($B557="Annuity",SUMIFS('Annuity Prices'!AQ:AQ,'Annuity Prices'!$B:$B,$D557,'Annuity Prices'!$E:$E,$G557),IF($B557="RAB Short",SUMIFS('RAB Prices Short'!AQ:AQ,'RAB Prices Short'!$B:$B,'All Prices combined'!$D557,'RAB Prices Short'!$E:$E,'All Prices combined'!$G557),IF($B557="RAB Long",SUMIFS('RAB Prices Long'!AQ:AQ,'RAB Prices Long'!$B:$B,'All Prices combined'!$D557,'RAB Prices Long'!$E:$E,'All Prices combined'!$G557)))),2)</f>
        <v>0</v>
      </c>
      <c r="AO557" s="2">
        <f>ROUND(IF($B557="Annuity",SUMIFS('Annuity Prices'!AR:AR,'Annuity Prices'!$B:$B,$D557,'Annuity Prices'!$E:$E,$G557),IF($B557="RAB Short",SUMIFS('RAB Prices Short'!AR:AR,'RAB Prices Short'!$B:$B,'All Prices combined'!$D557,'RAB Prices Short'!$E:$E,'All Prices combined'!$G557),IF($B557="RAB Long",SUMIFS('RAB Prices Long'!AR:AR,'RAB Prices Long'!$B:$B,'All Prices combined'!$D557,'RAB Prices Long'!$E:$E,'All Prices combined'!$G557)))),2)</f>
        <v>0</v>
      </c>
      <c r="AP557" s="2">
        <f>ROUND(IF($B557="Annuity",SUMIFS('Annuity Prices'!AS:AS,'Annuity Prices'!$B:$B,$D557,'Annuity Prices'!$E:$E,$G557),IF($B557="RAB Short",SUMIFS('RAB Prices Short'!AS:AS,'RAB Prices Short'!$B:$B,'All Prices combined'!$D557,'RAB Prices Short'!$E:$E,'All Prices combined'!$G557),IF($B557="RAB Long",SUMIFS('RAB Prices Long'!AS:AS,'RAB Prices Long'!$B:$B,'All Prices combined'!$D557,'RAB Prices Long'!$E:$E,'All Prices combined'!$G557)))),2)</f>
        <v>0</v>
      </c>
      <c r="AQ557" s="2">
        <f>ROUND(IF($B557="Annuity",SUMIFS('Annuity Prices'!AT:AT,'Annuity Prices'!$B:$B,$D557,'Annuity Prices'!$E:$E,$G557),IF($B557="RAB Short",SUMIFS('RAB Prices Short'!AT:AT,'RAB Prices Short'!$B:$B,'All Prices combined'!$D557,'RAB Prices Short'!$E:$E,'All Prices combined'!$G557),IF($B557="RAB Long",SUMIFS('RAB Prices Long'!AT:AT,'RAB Prices Long'!$B:$B,'All Prices combined'!$D557,'RAB Prices Long'!$E:$E,'All Prices combined'!$G557)))),2)</f>
        <v>0</v>
      </c>
      <c r="AR557" s="2">
        <f>ROUND(IF($B557="Annuity",SUMIFS('Annuity Prices'!AU:AU,'Annuity Prices'!$B:$B,$D557,'Annuity Prices'!$E:$E,$G557),IF($B557="RAB Short",SUMIFS('RAB Prices Short'!AU:AU,'RAB Prices Short'!$B:$B,'All Prices combined'!$D557,'RAB Prices Short'!$E:$E,'All Prices combined'!$G557),IF($B557="RAB Long",SUMIFS('RAB Prices Long'!AU:AU,'RAB Prices Long'!$B:$B,'All Prices combined'!$D557,'RAB Prices Long'!$E:$E,'All Prices combined'!$G557)))),2)</f>
        <v>0</v>
      </c>
      <c r="AS557" s="2">
        <f>ROUND(IF($B557="Annuity",SUMIFS('Annuity Prices'!AV:AV,'Annuity Prices'!$B:$B,$D557,'Annuity Prices'!$E:$E,$G557),IF($B557="RAB Short",SUMIFS('RAB Prices Short'!AV:AV,'RAB Prices Short'!$B:$B,'All Prices combined'!$D557,'RAB Prices Short'!$E:$E,'All Prices combined'!$G557),IF($B557="RAB Long",SUMIFS('RAB Prices Long'!AV:AV,'RAB Prices Long'!$B:$B,'All Prices combined'!$D557,'RAB Prices Long'!$E:$E,'All Prices combined'!$G557)))),2)</f>
        <v>0</v>
      </c>
      <c r="AT557" s="2">
        <f>ROUND(IF($B557="Annuity",SUMIFS('Annuity Prices'!AW:AW,'Annuity Prices'!$B:$B,$D557,'Annuity Prices'!$E:$E,$G557),IF($B557="RAB Short",SUMIFS('RAB Prices Short'!AW:AW,'RAB Prices Short'!$B:$B,'All Prices combined'!$D557,'RAB Prices Short'!$E:$E,'All Prices combined'!$G557),IF($B557="RAB Long",SUMIFS('RAB Prices Long'!AW:AW,'RAB Prices Long'!$B:$B,'All Prices combined'!$D557,'RAB Prices Long'!$E:$E,'All Prices combined'!$G557)))),2)</f>
        <v>0</v>
      </c>
      <c r="AU557" s="2">
        <f>ROUND(IF($B557="Annuity",SUMIFS('Annuity Prices'!AX:AX,'Annuity Prices'!$B:$B,$D557,'Annuity Prices'!$E:$E,$G557),IF($B557="RAB Short",SUMIFS('RAB Prices Short'!AX:AX,'RAB Prices Short'!$B:$B,'All Prices combined'!$D557,'RAB Prices Short'!$E:$E,'All Prices combined'!$G557),IF($B557="RAB Long",SUMIFS('RAB Prices Long'!AX:AX,'RAB Prices Long'!$B:$B,'All Prices combined'!$D557,'RAB Prices Long'!$E:$E,'All Prices combined'!$G557)))),2)</f>
        <v>0</v>
      </c>
      <c r="AV557" s="2">
        <f>ROUND(IF($B557="Annuity",SUMIFS('Annuity Prices'!AY:AY,'Annuity Prices'!$B:$B,$D557,'Annuity Prices'!$E:$E,$G557),IF($B557="RAB Short",SUMIFS('RAB Prices Short'!AY:AY,'RAB Prices Short'!$B:$B,'All Prices combined'!$D557,'RAB Prices Short'!$E:$E,'All Prices combined'!$G557),IF($B557="RAB Long",SUMIFS('RAB Prices Long'!AY:AY,'RAB Prices Long'!$B:$B,'All Prices combined'!$D557,'RAB Prices Long'!$E:$E,'All Prices combined'!$G557)))),2)</f>
        <v>0</v>
      </c>
      <c r="AW557" s="2">
        <f>ROUND(IF($B557="Annuity",SUMIFS('Annuity Prices'!AZ:AZ,'Annuity Prices'!$B:$B,$D557,'Annuity Prices'!$E:$E,$G557),IF($B557="RAB Short",SUMIFS('RAB Prices Short'!AZ:AZ,'RAB Prices Short'!$B:$B,'All Prices combined'!$D557,'RAB Prices Short'!$E:$E,'All Prices combined'!$G557),IF($B557="RAB Long",SUMIFS('RAB Prices Long'!AZ:AZ,'RAB Prices Long'!$B:$B,'All Prices combined'!$D557,'RAB Prices Long'!$E:$E,'All Prices combined'!$G557)))),2)</f>
        <v>0</v>
      </c>
      <c r="AX557" s="2">
        <f>ROUND(IF($B557="Annuity",SUMIFS('Annuity Prices'!BA:BA,'Annuity Prices'!$B:$B,$D557,'Annuity Prices'!$E:$E,$G557),IF($B557="RAB Short",SUMIFS('RAB Prices Short'!BA:BA,'RAB Prices Short'!$B:$B,'All Prices combined'!$D557,'RAB Prices Short'!$E:$E,'All Prices combined'!$G557),IF($B557="RAB Long",SUMIFS('RAB Prices Long'!BA:BA,'RAB Prices Long'!$B:$B,'All Prices combined'!$D557,'RAB Prices Long'!$E:$E,'All Prices combined'!$G557)))),2)</f>
        <v>0</v>
      </c>
      <c r="AY557" s="2">
        <f>ROUND(IF($B557="Annuity",SUMIFS('Annuity Prices'!BB:BB,'Annuity Prices'!$B:$B,$D557,'Annuity Prices'!$E:$E,$G557),IF($B557="RAB Short",SUMIFS('RAB Prices Short'!BB:BB,'RAB Prices Short'!$B:$B,'All Prices combined'!$D557,'RAB Prices Short'!$E:$E,'All Prices combined'!$G557),IF($B557="RAB Long",SUMIFS('RAB Prices Long'!BB:BB,'RAB Prices Long'!$B:$B,'All Prices combined'!$D557,'RAB Prices Long'!$E:$E,'All Prices combined'!$G557)))),2)</f>
        <v>0</v>
      </c>
      <c r="AZ557" s="2">
        <f>ROUND(IF($B557="Annuity",SUMIFS('Annuity Prices'!BC:BC,'Annuity Prices'!$B:$B,$D557,'Annuity Prices'!$E:$E,$G557),IF($B557="RAB Short",SUMIFS('RAB Prices Short'!BC:BC,'RAB Prices Short'!$B:$B,'All Prices combined'!$D557,'RAB Prices Short'!$E:$E,'All Prices combined'!$G557),IF($B557="RAB Long",SUMIFS('RAB Prices Long'!BC:BC,'RAB Prices Long'!$B:$B,'All Prices combined'!$D557,'RAB Prices Long'!$E:$E,'All Prices combined'!$G557)))),2)</f>
        <v>0</v>
      </c>
      <c r="BA557" s="2">
        <f>ROUND(IF($B557="Annuity",SUMIFS('Annuity Prices'!BD:BD,'Annuity Prices'!$B:$B,$D557,'Annuity Prices'!$E:$E,$G557),IF($B557="RAB Short",SUMIFS('RAB Prices Short'!BD:BD,'RAB Prices Short'!$B:$B,'All Prices combined'!$D557,'RAB Prices Short'!$E:$E,'All Prices combined'!$G557),IF($B557="RAB Long",SUMIFS('RAB Prices Long'!BD:BD,'RAB Prices Long'!$B:$B,'All Prices combined'!$D557,'RAB Prices Long'!$E:$E,'All Prices combined'!$G557)))),2)</f>
        <v>0</v>
      </c>
      <c r="BB557" s="2">
        <f>ROUND(IF($B557="Annuity",SUMIFS('Annuity Prices'!BE:BE,'Annuity Prices'!$B:$B,$D557,'Annuity Prices'!$E:$E,$G557),IF($B557="RAB Short",SUMIFS('RAB Prices Short'!BE:BE,'RAB Prices Short'!$B:$B,'All Prices combined'!$D557,'RAB Prices Short'!$E:$E,'All Prices combined'!$G557),IF($B557="RAB Long",SUMIFS('RAB Prices Long'!BE:BE,'RAB Prices Long'!$B:$B,'All Prices combined'!$D557,'RAB Prices Long'!$E:$E,'All Prices combined'!$G557)))),2)</f>
        <v>0</v>
      </c>
      <c r="BC557" s="2">
        <f>ROUND(IF($B557="Annuity",SUMIFS('Annuity Prices'!BF:BF,'Annuity Prices'!$B:$B,$D557,'Annuity Prices'!$E:$E,$G557),IF($B557="RAB Short",SUMIFS('RAB Prices Short'!BF:BF,'RAB Prices Short'!$B:$B,'All Prices combined'!$D557,'RAB Prices Short'!$E:$E,'All Prices combined'!$G557),IF($B557="RAB Long",SUMIFS('RAB Prices Long'!BF:BF,'RAB Prices Long'!$B:$B,'All Prices combined'!$D557,'RAB Prices Long'!$E:$E,'All Prices combined'!$G557)))),2)</f>
        <v>0</v>
      </c>
      <c r="BD557" s="2">
        <f>ROUND(IF($B557="Annuity",SUMIFS('Annuity Prices'!BG:BG,'Annuity Prices'!$B:$B,$D557,'Annuity Prices'!$E:$E,$G557),IF($B557="RAB Short",SUMIFS('RAB Prices Short'!BG:BG,'RAB Prices Short'!$B:$B,'All Prices combined'!$D557,'RAB Prices Short'!$E:$E,'All Prices combined'!$G557),IF($B557="RAB Long",SUMIFS('RAB Prices Long'!BG:BG,'RAB Prices Long'!$B:$B,'All Prices combined'!$D557,'RAB Prices Long'!$E:$E,'All Prices combined'!$G557)))),2)</f>
        <v>0</v>
      </c>
      <c r="BE557" s="2">
        <f>ROUND(IF($B557="Annuity",SUMIFS('Annuity Prices'!BH:BH,'Annuity Prices'!$B:$B,$D557,'Annuity Prices'!$E:$E,$G557),IF($B557="RAB Short",SUMIFS('RAB Prices Short'!BH:BH,'RAB Prices Short'!$B:$B,'All Prices combined'!$D557,'RAB Prices Short'!$E:$E,'All Prices combined'!$G557),IF($B557="RAB Long",SUMIFS('RAB Prices Long'!BH:BH,'RAB Prices Long'!$B:$B,'All Prices combined'!$D557,'RAB Prices Long'!$E:$E,'All Prices combined'!$G557)))),2)</f>
        <v>0</v>
      </c>
      <c r="BF557" s="2">
        <f>ROUND(IF($B557="Annuity",SUMIFS('Annuity Prices'!BI:BI,'Annuity Prices'!$B:$B,$D557,'Annuity Prices'!$E:$E,$G557),IF($B557="RAB Short",SUMIFS('RAB Prices Short'!BI:BI,'RAB Prices Short'!$B:$B,'All Prices combined'!$D557,'RAB Prices Short'!$E:$E,'All Prices combined'!$G557),IF($B557="RAB Long",SUMIFS('RAB Prices Long'!BI:BI,'RAB Prices Long'!$B:$B,'All Prices combined'!$D557,'RAB Prices Long'!$E:$E,'All Prices combined'!$G557)))),2)</f>
        <v>0</v>
      </c>
      <c r="BG557" s="2">
        <f>ROUND(IF($B557="Annuity",SUMIFS('Annuity Prices'!BJ:BJ,'Annuity Prices'!$B:$B,$D557,'Annuity Prices'!$E:$E,$G557),IF($B557="RAB Short",SUMIFS('RAB Prices Short'!BJ:BJ,'RAB Prices Short'!$B:$B,'All Prices combined'!$D557,'RAB Prices Short'!$E:$E,'All Prices combined'!$G557),IF($B557="RAB Long",SUMIFS('RAB Prices Long'!BJ:BJ,'RAB Prices Long'!$B:$B,'All Prices combined'!$D557,'RAB Prices Long'!$E:$E,'All Prices combined'!$G557)))),2)</f>
        <v>0</v>
      </c>
      <c r="BH557" s="2">
        <f>ROUND(IF($B557="Annuity",SUMIFS('Annuity Prices'!BK:BK,'Annuity Prices'!$B:$B,$D557,'Annuity Prices'!$E:$E,$G557),IF($B557="RAB Short",SUMIFS('RAB Prices Short'!BK:BK,'RAB Prices Short'!$B:$B,'All Prices combined'!$D557,'RAB Prices Short'!$E:$E,'All Prices combined'!$G557),IF($B557="RAB Long",SUMIFS('RAB Prices Long'!BK:BK,'RAB Prices Long'!$B:$B,'All Prices combined'!$D557,'RAB Prices Long'!$E:$E,'All Prices combined'!$G557)))),2)</f>
        <v>0</v>
      </c>
      <c r="BI557" s="2">
        <f>ROUND(IF($B557="Annuity",SUMIFS('Annuity Prices'!BL:BL,'Annuity Prices'!$B:$B,$D557,'Annuity Prices'!$E:$E,$G557),IF($B557="RAB Short",SUMIFS('RAB Prices Short'!BL:BL,'RAB Prices Short'!$B:$B,'All Prices combined'!$D557,'RAB Prices Short'!$E:$E,'All Prices combined'!$G557),IF($B557="RAB Long",SUMIFS('RAB Prices Long'!BL:BL,'RAB Prices Long'!$B:$B,'All Prices combined'!$D557,'RAB Prices Long'!$E:$E,'All Prices combined'!$G557)))),2)</f>
        <v>0</v>
      </c>
      <c r="BJ557" s="2">
        <f>ROUND(IF($B557="Annuity",SUMIFS('Annuity Prices'!BM:BM,'Annuity Prices'!$B:$B,$D557,'Annuity Prices'!$E:$E,$G557),IF($B557="RAB Short",SUMIFS('RAB Prices Short'!BM:BM,'RAB Prices Short'!$B:$B,'All Prices combined'!$D557,'RAB Prices Short'!$E:$E,'All Prices combined'!$G557),IF($B557="RAB Long",SUMIFS('RAB Prices Long'!BM:BM,'RAB Prices Long'!$B:$B,'All Prices combined'!$D557,'RAB Prices Long'!$E:$E,'All Prices combined'!$G557)))),2)</f>
        <v>0</v>
      </c>
      <c r="BK557" s="2">
        <f>ROUND(IF($B557="Annuity",SUMIFS('Annuity Prices'!BN:BN,'Annuity Prices'!$B:$B,$D557,'Annuity Prices'!$E:$E,$G557),IF($B557="RAB Short",SUMIFS('RAB Prices Short'!BN:BN,'RAB Prices Short'!$B:$B,'All Prices combined'!$D557,'RAB Prices Short'!$E:$E,'All Prices combined'!$G557),IF($B557="RAB Long",SUMIFS('RAB Prices Long'!BN:BN,'RAB Prices Long'!$B:$B,'All Prices combined'!$D557,'RAB Prices Long'!$E:$E,'All Prices combined'!$G557)))),2)</f>
        <v>0</v>
      </c>
      <c r="BL557" s="2">
        <f>ROUND(IF($B557="Annuity",SUMIFS('Annuity Prices'!BO:BO,'Annuity Prices'!$B:$B,$D557,'Annuity Prices'!$E:$E,$G557),IF($B557="RAB Short",SUMIFS('RAB Prices Short'!BO:BO,'RAB Prices Short'!$B:$B,'All Prices combined'!$D557,'RAB Prices Short'!$E:$E,'All Prices combined'!$G557),IF($B557="RAB Long",SUMIFS('RAB Prices Long'!BO:BO,'RAB Prices Long'!$B:$B,'All Prices combined'!$D557,'RAB Prices Long'!$E:$E,'All Prices combined'!$G557)))),2)</f>
        <v>0</v>
      </c>
      <c r="BM557" s="2">
        <f>ROUND(IF($B557="Annuity",SUMIFS('Annuity Prices'!BP:BP,'Annuity Prices'!$B:$B,$D557,'Annuity Prices'!$E:$E,$G557),IF($B557="RAB Short",SUMIFS('RAB Prices Short'!BP:BP,'RAB Prices Short'!$B:$B,'All Prices combined'!$D557,'RAB Prices Short'!$E:$E,'All Prices combined'!$G557),IF($B557="RAB Long",SUMIFS('RAB Prices Long'!BP:BP,'RAB Prices Long'!$B:$B,'All Prices combined'!$D557,'RAB Prices Long'!$E:$E,'All Prices combined'!$G557)))),2)</f>
        <v>0</v>
      </c>
      <c r="BN557" s="2">
        <f>ROUND(IF($B557="Annuity",SUMIFS('Annuity Prices'!BQ:BQ,'Annuity Prices'!$B:$B,$D557,'Annuity Prices'!$E:$E,$G557),IF($B557="RAB Short",SUMIFS('RAB Prices Short'!BQ:BQ,'RAB Prices Short'!$B:$B,'All Prices combined'!$D557,'RAB Prices Short'!$E:$E,'All Prices combined'!$G557),IF($B557="RAB Long",SUMIFS('RAB Prices Long'!BQ:BQ,'RAB Prices Long'!$B:$B,'All Prices combined'!$D557,'RAB Prices Long'!$E:$E,'All Prices combined'!$G557)))),2)</f>
        <v>0</v>
      </c>
      <c r="BO557" s="2">
        <f>ROUND(IF($B557="Annuity",SUMIFS('Annuity Prices'!BR:BR,'Annuity Prices'!$B:$B,$D557,'Annuity Prices'!$E:$E,$G557),IF($B557="RAB Short",SUMIFS('RAB Prices Short'!BR:BR,'RAB Prices Short'!$B:$B,'All Prices combined'!$D557,'RAB Prices Short'!$E:$E,'All Prices combined'!$G557),IF($B557="RAB Long",SUMIFS('RAB Prices Long'!BR:BR,'RAB Prices Long'!$B:$B,'All Prices combined'!$D557,'RAB Prices Long'!$E:$E,'All Prices combined'!$G557)))),2)</f>
        <v>0</v>
      </c>
      <c r="BP557" s="2">
        <f>ROUND(IF($B557="Annuity",SUMIFS('Annuity Prices'!BS:BS,'Annuity Prices'!$B:$B,$D557,'Annuity Prices'!$E:$E,$G557),IF($B557="RAB Short",SUMIFS('RAB Prices Short'!BS:BS,'RAB Prices Short'!$B:$B,'All Prices combined'!$D557,'RAB Prices Short'!$E:$E,'All Prices combined'!$G557),IF($B557="RAB Long",SUMIFS('RAB Prices Long'!BS:BS,'RAB Prices Long'!$B:$B,'All Prices combined'!$D557,'RAB Prices Long'!$E:$E,'All Prices combined'!$G557)))),2)</f>
        <v>0</v>
      </c>
      <c r="BQ557" s="2">
        <f>ROUND(IF($B557="Annuity",SUMIFS('Annuity Prices'!BT:BT,'Annuity Prices'!$B:$B,$D557,'Annuity Prices'!$E:$E,$G557),IF($B557="RAB Short",SUMIFS('RAB Prices Short'!BT:BT,'RAB Prices Short'!$B:$B,'All Prices combined'!$D557,'RAB Prices Short'!$E:$E,'All Prices combined'!$G557),IF($B557="RAB Long",SUMIFS('RAB Prices Long'!BT:BT,'RAB Prices Long'!$B:$B,'All Prices combined'!$D557,'RAB Prices Long'!$E:$E,'All Prices combined'!$G557)))),2)</f>
        <v>0</v>
      </c>
      <c r="BR557" s="2">
        <f>ROUND(IF($B557="Annuity",SUMIFS('Annuity Prices'!BU:BU,'Annuity Prices'!$B:$B,$D557,'Annuity Prices'!$E:$E,$G557),IF($B557="RAB Short",SUMIFS('RAB Prices Short'!BU:BU,'RAB Prices Short'!$B:$B,'All Prices combined'!$D557,'RAB Prices Short'!$E:$E,'All Prices combined'!$G557),IF($B557="RAB Long",SUMIFS('RAB Prices Long'!BU:BU,'RAB Prices Long'!$B:$B,'All Prices combined'!$D557,'RAB Prices Long'!$E:$E,'All Prices combined'!$G557)))),2)</f>
        <v>0</v>
      </c>
      <c r="BS557" s="2">
        <f>ROUND(IF($B557="Annuity",SUMIFS('Annuity Prices'!BV:BV,'Annuity Prices'!$B:$B,$D557,'Annuity Prices'!$E:$E,$G557),IF($B557="RAB Short",SUMIFS('RAB Prices Short'!BV:BV,'RAB Prices Short'!$B:$B,'All Prices combined'!$D557,'RAB Prices Short'!$E:$E,'All Prices combined'!$G557),IF($B557="RAB Long",SUMIFS('RAB Prices Long'!BV:BV,'RAB Prices Long'!$B:$B,'All Prices combined'!$D557,'RAB Prices Long'!$E:$E,'All Prices combined'!$G557)))),2)</f>
        <v>0</v>
      </c>
      <c r="BT557" s="2">
        <f>ROUND(IF($B557="Annuity",SUMIFS('Annuity Prices'!BW:BW,'Annuity Prices'!$B:$B,$D557,'Annuity Prices'!$E:$E,$G557),IF($B557="RAB Short",SUMIFS('RAB Prices Short'!BW:BW,'RAB Prices Short'!$B:$B,'All Prices combined'!$D557,'RAB Prices Short'!$E:$E,'All Prices combined'!$G557),IF($B557="RAB Long",SUMIFS('RAB Prices Long'!BW:BW,'RAB Prices Long'!$B:$B,'All Prices combined'!$D557,'RAB Prices Long'!$E:$E,'All Prices combined'!$G557)))),2)</f>
        <v>0</v>
      </c>
      <c r="BU557" s="2">
        <f>ROUND(IF($B557="Annuity",SUMIFS('Annuity Prices'!BX:BX,'Annuity Prices'!$B:$B,$D557,'Annuity Prices'!$E:$E,$G557),IF($B557="RAB Short",SUMIFS('RAB Prices Short'!BX:BX,'RAB Prices Short'!$B:$B,'All Prices combined'!$D557,'RAB Prices Short'!$E:$E,'All Prices combined'!$G557),IF($B557="RAB Long",SUMIFS('RAB Prices Long'!BX:BX,'RAB Prices Long'!$B:$B,'All Prices combined'!$D557,'RAB Prices Long'!$E:$E,'All Prices combined'!$G557)))),2)</f>
        <v>0</v>
      </c>
    </row>
    <row r="558" spans="2:73" x14ac:dyDescent="0.25">
      <c r="B558" t="s">
        <v>45</v>
      </c>
      <c r="C558">
        <v>30</v>
      </c>
      <c r="D558" t="s">
        <v>215</v>
      </c>
      <c r="E558" t="s">
        <v>209</v>
      </c>
      <c r="F558" t="s">
        <v>214</v>
      </c>
      <c r="G558" t="s">
        <v>38</v>
      </c>
      <c r="H558" t="s">
        <v>128</v>
      </c>
      <c r="I558" s="2">
        <f>ROUND(IF($B558="Annuity",SUMIFS('Annuity Prices'!L:L,'Annuity Prices'!$B:$B,$D558,'Annuity Prices'!$E:$E,$G558),IF($B558="RAB Short",SUMIFS('RAB Prices Short'!L:L,'RAB Prices Short'!$B:$B,'All Prices combined'!$D558,'RAB Prices Short'!$E:$E,'All Prices combined'!$G558),IF($B558="RAB Long",SUMIFS('RAB Prices Long'!L:L,'RAB Prices Long'!$B:$B,'All Prices combined'!$D558,'RAB Prices Long'!$E:$E,'All Prices combined'!$G558)))),2)</f>
        <v>0</v>
      </c>
      <c r="J558" s="2">
        <f>ROUND(IF($B558="Annuity",SUMIFS('Annuity Prices'!M:M,'Annuity Prices'!$B:$B,$D558,'Annuity Prices'!$E:$E,$G558),IF($B558="RAB Short",SUMIFS('RAB Prices Short'!M:M,'RAB Prices Short'!$B:$B,'All Prices combined'!$D558,'RAB Prices Short'!$E:$E,'All Prices combined'!$G558),IF($B558="RAB Long",SUMIFS('RAB Prices Long'!M:M,'RAB Prices Long'!$B:$B,'All Prices combined'!$D558,'RAB Prices Long'!$E:$E,'All Prices combined'!$G558)))),2)</f>
        <v>0</v>
      </c>
      <c r="K558" s="2">
        <f>ROUND(IF($B558="Annuity",SUMIFS('Annuity Prices'!N:N,'Annuity Prices'!$B:$B,$D558,'Annuity Prices'!$E:$E,$G558),IF($B558="RAB Short",SUMIFS('RAB Prices Short'!N:N,'RAB Prices Short'!$B:$B,'All Prices combined'!$D558,'RAB Prices Short'!$E:$E,'All Prices combined'!$G558),IF($B558="RAB Long",SUMIFS('RAB Prices Long'!N:N,'RAB Prices Long'!$B:$B,'All Prices combined'!$D558,'RAB Prices Long'!$E:$E,'All Prices combined'!$G558)))),2)</f>
        <v>2.64</v>
      </c>
      <c r="L558" s="2">
        <f>ROUND(IF($B558="Annuity",SUMIFS('Annuity Prices'!O:O,'Annuity Prices'!$B:$B,$D558,'Annuity Prices'!$E:$E,$G558),IF($B558="RAB Short",SUMIFS('RAB Prices Short'!O:O,'RAB Prices Short'!$B:$B,'All Prices combined'!$D558,'RAB Prices Short'!$E:$E,'All Prices combined'!$G558),IF($B558="RAB Long",SUMIFS('RAB Prices Long'!O:O,'RAB Prices Long'!$B:$B,'All Prices combined'!$D558,'RAB Prices Long'!$E:$E,'All Prices combined'!$G558)))),2)</f>
        <v>2.71</v>
      </c>
      <c r="M558" s="2">
        <f>ROUND(IF($B558="Annuity",SUMIFS('Annuity Prices'!P:P,'Annuity Prices'!$B:$B,$D558,'Annuity Prices'!$E:$E,$G558),IF($B558="RAB Short",SUMIFS('RAB Prices Short'!P:P,'RAB Prices Short'!$B:$B,'All Prices combined'!$D558,'RAB Prices Short'!$E:$E,'All Prices combined'!$G558),IF($B558="RAB Long",SUMIFS('RAB Prices Long'!P:P,'RAB Prices Long'!$B:$B,'All Prices combined'!$D558,'RAB Prices Long'!$E:$E,'All Prices combined'!$G558)))),2)</f>
        <v>3.05</v>
      </c>
      <c r="N558" s="2">
        <f>ROUND(IF($B558="Annuity",SUMIFS('Annuity Prices'!Q:Q,'Annuity Prices'!$B:$B,$D558,'Annuity Prices'!$E:$E,$G558),IF($B558="RAB Short",SUMIFS('RAB Prices Short'!Q:Q,'RAB Prices Short'!$B:$B,'All Prices combined'!$D558,'RAB Prices Short'!$E:$E,'All Prices combined'!$G558),IF($B558="RAB Long",SUMIFS('RAB Prices Long'!Q:Q,'RAB Prices Long'!$B:$B,'All Prices combined'!$D558,'RAB Prices Long'!$E:$E,'All Prices combined'!$G558)))),2)</f>
        <v>3.13</v>
      </c>
      <c r="O558" s="2">
        <f>ROUND(IF($B558="Annuity",SUMIFS('Annuity Prices'!R:R,'Annuity Prices'!$B:$B,$D558,'Annuity Prices'!$E:$E,$G558),IF($B558="RAB Short",SUMIFS('RAB Prices Short'!R:R,'RAB Prices Short'!$B:$B,'All Prices combined'!$D558,'RAB Prices Short'!$E:$E,'All Prices combined'!$G558),IF($B558="RAB Long",SUMIFS('RAB Prices Long'!R:R,'RAB Prices Long'!$B:$B,'All Prices combined'!$D558,'RAB Prices Long'!$E:$E,'All Prices combined'!$G558)))),2)</f>
        <v>3.21</v>
      </c>
      <c r="P558" s="2">
        <f>ROUND(IF($B558="Annuity",SUMIFS('Annuity Prices'!S:S,'Annuity Prices'!$B:$B,$D558,'Annuity Prices'!$E:$E,$G558),IF($B558="RAB Short",SUMIFS('RAB Prices Short'!S:S,'RAB Prices Short'!$B:$B,'All Prices combined'!$D558,'RAB Prices Short'!$E:$E,'All Prices combined'!$G558),IF($B558="RAB Long",SUMIFS('RAB Prices Long'!S:S,'RAB Prices Long'!$B:$B,'All Prices combined'!$D558,'RAB Prices Long'!$E:$E,'All Prices combined'!$G558)))),2)</f>
        <v>3.29</v>
      </c>
      <c r="Q558" s="2">
        <f>ROUND(IF($B558="Annuity",SUMIFS('Annuity Prices'!T:T,'Annuity Prices'!$B:$B,$D558,'Annuity Prices'!$E:$E,$G558),IF($B558="RAB Short",SUMIFS('RAB Prices Short'!T:T,'RAB Prices Short'!$B:$B,'All Prices combined'!$D558,'RAB Prices Short'!$E:$E,'All Prices combined'!$G558),IF($B558="RAB Long",SUMIFS('RAB Prices Long'!T:T,'RAB Prices Long'!$B:$B,'All Prices combined'!$D558,'RAB Prices Long'!$E:$E,'All Prices combined'!$G558)))),2)</f>
        <v>3.5</v>
      </c>
      <c r="R558" s="2">
        <f>ROUND(IF($B558="Annuity",SUMIFS('Annuity Prices'!U:U,'Annuity Prices'!$B:$B,$D558,'Annuity Prices'!$E:$E,$G558),IF($B558="RAB Short",SUMIFS('RAB Prices Short'!U:U,'RAB Prices Short'!$B:$B,'All Prices combined'!$D558,'RAB Prices Short'!$E:$E,'All Prices combined'!$G558),IF($B558="RAB Long",SUMIFS('RAB Prices Long'!U:U,'RAB Prices Long'!$B:$B,'All Prices combined'!$D558,'RAB Prices Long'!$E:$E,'All Prices combined'!$G558)))),2)</f>
        <v>3.59</v>
      </c>
      <c r="S558" s="2">
        <f>ROUND(IF($B558="Annuity",SUMIFS('Annuity Prices'!V:V,'Annuity Prices'!$B:$B,$D558,'Annuity Prices'!$E:$E,$G558),IF($B558="RAB Short",SUMIFS('RAB Prices Short'!V:V,'RAB Prices Short'!$B:$B,'All Prices combined'!$D558,'RAB Prices Short'!$E:$E,'All Prices combined'!$G558),IF($B558="RAB Long",SUMIFS('RAB Prices Long'!V:V,'RAB Prices Long'!$B:$B,'All Prices combined'!$D558,'RAB Prices Long'!$E:$E,'All Prices combined'!$G558)))),2)</f>
        <v>3.68</v>
      </c>
      <c r="T558" s="2">
        <f>ROUND(IF($B558="Annuity",SUMIFS('Annuity Prices'!W:W,'Annuity Prices'!$B:$B,$D558,'Annuity Prices'!$E:$E,$G558),IF($B558="RAB Short",SUMIFS('RAB Prices Short'!W:W,'RAB Prices Short'!$B:$B,'All Prices combined'!$D558,'RAB Prices Short'!$E:$E,'All Prices combined'!$G558),IF($B558="RAB Long",SUMIFS('RAB Prices Long'!W:W,'RAB Prices Long'!$B:$B,'All Prices combined'!$D558,'RAB Prices Long'!$E:$E,'All Prices combined'!$G558)))),2)</f>
        <v>3.77</v>
      </c>
      <c r="U558" s="2">
        <f>ROUND(IF($B558="Annuity",SUMIFS('Annuity Prices'!X:X,'Annuity Prices'!$B:$B,$D558,'Annuity Prices'!$E:$E,$G558),IF($B558="RAB Short",SUMIFS('RAB Prices Short'!X:X,'RAB Prices Short'!$B:$B,'All Prices combined'!$D558,'RAB Prices Short'!$E:$E,'All Prices combined'!$G558),IF($B558="RAB Long",SUMIFS('RAB Prices Long'!X:X,'RAB Prices Long'!$B:$B,'All Prices combined'!$D558,'RAB Prices Long'!$E:$E,'All Prices combined'!$G558)))),2)</f>
        <v>4.16</v>
      </c>
      <c r="V558" s="2">
        <f>ROUND(IF($B558="Annuity",SUMIFS('Annuity Prices'!Y:Y,'Annuity Prices'!$B:$B,$D558,'Annuity Prices'!$E:$E,$G558),IF($B558="RAB Short",SUMIFS('RAB Prices Short'!Y:Y,'RAB Prices Short'!$B:$B,'All Prices combined'!$D558,'RAB Prices Short'!$E:$E,'All Prices combined'!$G558),IF($B558="RAB Long",SUMIFS('RAB Prices Long'!Y:Y,'RAB Prices Long'!$B:$B,'All Prices combined'!$D558,'RAB Prices Long'!$E:$E,'All Prices combined'!$G558)))),2)</f>
        <v>4.26</v>
      </c>
      <c r="W558" s="2">
        <f>ROUND(IF($B558="Annuity",SUMIFS('Annuity Prices'!Z:Z,'Annuity Prices'!$B:$B,$D558,'Annuity Prices'!$E:$E,$G558),IF($B558="RAB Short",SUMIFS('RAB Prices Short'!Z:Z,'RAB Prices Short'!$B:$B,'All Prices combined'!$D558,'RAB Prices Short'!$E:$E,'All Prices combined'!$G558),IF($B558="RAB Long",SUMIFS('RAB Prices Long'!Z:Z,'RAB Prices Long'!$B:$B,'All Prices combined'!$D558,'RAB Prices Long'!$E:$E,'All Prices combined'!$G558)))),2)</f>
        <v>4.37</v>
      </c>
      <c r="X558" s="2">
        <f>ROUND(IF($B558="Annuity",SUMIFS('Annuity Prices'!AA:AA,'Annuity Prices'!$B:$B,$D558,'Annuity Prices'!$E:$E,$G558),IF($B558="RAB Short",SUMIFS('RAB Prices Short'!AA:AA,'RAB Prices Short'!$B:$B,'All Prices combined'!$D558,'RAB Prices Short'!$E:$E,'All Prices combined'!$G558),IF($B558="RAB Long",SUMIFS('RAB Prices Long'!AA:AA,'RAB Prices Long'!$B:$B,'All Prices combined'!$D558,'RAB Prices Long'!$E:$E,'All Prices combined'!$G558)))),2)</f>
        <v>4.4800000000000004</v>
      </c>
      <c r="Y558" s="2">
        <f>ROUND(IF($B558="Annuity",SUMIFS('Annuity Prices'!AB:AB,'Annuity Prices'!$B:$B,$D558,'Annuity Prices'!$E:$E,$G558),IF($B558="RAB Short",SUMIFS('RAB Prices Short'!AB:AB,'RAB Prices Short'!$B:$B,'All Prices combined'!$D558,'RAB Prices Short'!$E:$E,'All Prices combined'!$G558),IF($B558="RAB Long",SUMIFS('RAB Prices Long'!AB:AB,'RAB Prices Long'!$B:$B,'All Prices combined'!$D558,'RAB Prices Long'!$E:$E,'All Prices combined'!$G558)))),2)</f>
        <v>4.66</v>
      </c>
      <c r="Z558" s="2">
        <f>ROUND(IF($B558="Annuity",SUMIFS('Annuity Prices'!AC:AC,'Annuity Prices'!$B:$B,$D558,'Annuity Prices'!$E:$E,$G558),IF($B558="RAB Short",SUMIFS('RAB Prices Short'!AC:AC,'RAB Prices Short'!$B:$B,'All Prices combined'!$D558,'RAB Prices Short'!$E:$E,'All Prices combined'!$G558),IF($B558="RAB Long",SUMIFS('RAB Prices Long'!AC:AC,'RAB Prices Long'!$B:$B,'All Prices combined'!$D558,'RAB Prices Long'!$E:$E,'All Prices combined'!$G558)))),2)</f>
        <v>4.78</v>
      </c>
      <c r="AA558" s="2">
        <f>ROUND(IF($B558="Annuity",SUMIFS('Annuity Prices'!AD:AD,'Annuity Prices'!$B:$B,$D558,'Annuity Prices'!$E:$E,$G558),IF($B558="RAB Short",SUMIFS('RAB Prices Short'!AD:AD,'RAB Prices Short'!$B:$B,'All Prices combined'!$D558,'RAB Prices Short'!$E:$E,'All Prices combined'!$G558),IF($B558="RAB Long",SUMIFS('RAB Prices Long'!AD:AD,'RAB Prices Long'!$B:$B,'All Prices combined'!$D558,'RAB Prices Long'!$E:$E,'All Prices combined'!$G558)))),2)</f>
        <v>4.8899999999999997</v>
      </c>
      <c r="AB558" s="2">
        <f>ROUND(IF($B558="Annuity",SUMIFS('Annuity Prices'!AE:AE,'Annuity Prices'!$B:$B,$D558,'Annuity Prices'!$E:$E,$G558),IF($B558="RAB Short",SUMIFS('RAB Prices Short'!AE:AE,'RAB Prices Short'!$B:$B,'All Prices combined'!$D558,'RAB Prices Short'!$E:$E,'All Prices combined'!$G558),IF($B558="RAB Long",SUMIFS('RAB Prices Long'!AE:AE,'RAB Prices Long'!$B:$B,'All Prices combined'!$D558,'RAB Prices Long'!$E:$E,'All Prices combined'!$G558)))),2)</f>
        <v>5.0199999999999996</v>
      </c>
      <c r="AC558" s="2">
        <f>ROUND(IF($B558="Annuity",SUMIFS('Annuity Prices'!AF:AF,'Annuity Prices'!$B:$B,$D558,'Annuity Prices'!$E:$E,$G558),IF($B558="RAB Short",SUMIFS('RAB Prices Short'!AF:AF,'RAB Prices Short'!$B:$B,'All Prices combined'!$D558,'RAB Prices Short'!$E:$E,'All Prices combined'!$G558),IF($B558="RAB Long",SUMIFS('RAB Prices Long'!AF:AF,'RAB Prices Long'!$B:$B,'All Prices combined'!$D558,'RAB Prices Long'!$E:$E,'All Prices combined'!$G558)))),2)</f>
        <v>4.93</v>
      </c>
      <c r="AD558" s="2">
        <f>ROUND(IF($B558="Annuity",SUMIFS('Annuity Prices'!AG:AG,'Annuity Prices'!$B:$B,$D558,'Annuity Prices'!$E:$E,$G558),IF($B558="RAB Short",SUMIFS('RAB Prices Short'!AG:AG,'RAB Prices Short'!$B:$B,'All Prices combined'!$D558,'RAB Prices Short'!$E:$E,'All Prices combined'!$G558),IF($B558="RAB Long",SUMIFS('RAB Prices Long'!AG:AG,'RAB Prices Long'!$B:$B,'All Prices combined'!$D558,'RAB Prices Long'!$E:$E,'All Prices combined'!$G558)))),2)</f>
        <v>5.0599999999999996</v>
      </c>
      <c r="AE558" s="2">
        <f>ROUND(IF($B558="Annuity",SUMIFS('Annuity Prices'!AH:AH,'Annuity Prices'!$B:$B,$D558,'Annuity Prices'!$E:$E,$G558),IF($B558="RAB Short",SUMIFS('RAB Prices Short'!AH:AH,'RAB Prices Short'!$B:$B,'All Prices combined'!$D558,'RAB Prices Short'!$E:$E,'All Prices combined'!$G558),IF($B558="RAB Long",SUMIFS('RAB Prices Long'!AH:AH,'RAB Prices Long'!$B:$B,'All Prices combined'!$D558,'RAB Prices Long'!$E:$E,'All Prices combined'!$G558)))),2)</f>
        <v>5.18</v>
      </c>
      <c r="AF558" s="2">
        <f>ROUND(IF($B558="Annuity",SUMIFS('Annuity Prices'!AI:AI,'Annuity Prices'!$B:$B,$D558,'Annuity Prices'!$E:$E,$G558),IF($B558="RAB Short",SUMIFS('RAB Prices Short'!AI:AI,'RAB Prices Short'!$B:$B,'All Prices combined'!$D558,'RAB Prices Short'!$E:$E,'All Prices combined'!$G558),IF($B558="RAB Long",SUMIFS('RAB Prices Long'!AI:AI,'RAB Prices Long'!$B:$B,'All Prices combined'!$D558,'RAB Prices Long'!$E:$E,'All Prices combined'!$G558)))),2)</f>
        <v>5.31</v>
      </c>
      <c r="AG558" s="2">
        <f>ROUND(IF($B558="Annuity",SUMIFS('Annuity Prices'!AJ:AJ,'Annuity Prices'!$B:$B,$D558,'Annuity Prices'!$E:$E,$G558),IF($B558="RAB Short",SUMIFS('RAB Prices Short'!AJ:AJ,'RAB Prices Short'!$B:$B,'All Prices combined'!$D558,'RAB Prices Short'!$E:$E,'All Prices combined'!$G558),IF($B558="RAB Long",SUMIFS('RAB Prices Long'!AJ:AJ,'RAB Prices Long'!$B:$B,'All Prices combined'!$D558,'RAB Prices Long'!$E:$E,'All Prices combined'!$G558)))),2)</f>
        <v>5.48</v>
      </c>
      <c r="AH558" s="2">
        <f>ROUND(IF($B558="Annuity",SUMIFS('Annuity Prices'!AK:AK,'Annuity Prices'!$B:$B,$D558,'Annuity Prices'!$E:$E,$G558),IF($B558="RAB Short",SUMIFS('RAB Prices Short'!AK:AK,'RAB Prices Short'!$B:$B,'All Prices combined'!$D558,'RAB Prices Short'!$E:$E,'All Prices combined'!$G558),IF($B558="RAB Long",SUMIFS('RAB Prices Long'!AK:AK,'RAB Prices Long'!$B:$B,'All Prices combined'!$D558,'RAB Prices Long'!$E:$E,'All Prices combined'!$G558)))),2)</f>
        <v>5.62</v>
      </c>
      <c r="AI558" s="2">
        <f>ROUND(IF($B558="Annuity",SUMIFS('Annuity Prices'!AL:AL,'Annuity Prices'!$B:$B,$D558,'Annuity Prices'!$E:$E,$G558),IF($B558="RAB Short",SUMIFS('RAB Prices Short'!AL:AL,'RAB Prices Short'!$B:$B,'All Prices combined'!$D558,'RAB Prices Short'!$E:$E,'All Prices combined'!$G558),IF($B558="RAB Long",SUMIFS('RAB Prices Long'!AL:AL,'RAB Prices Long'!$B:$B,'All Prices combined'!$D558,'RAB Prices Long'!$E:$E,'All Prices combined'!$G558)))),2)</f>
        <v>5.76</v>
      </c>
      <c r="AJ558" s="2">
        <f>ROUND(IF($B558="Annuity",SUMIFS('Annuity Prices'!AM:AM,'Annuity Prices'!$B:$B,$D558,'Annuity Prices'!$E:$E,$G558),IF($B558="RAB Short",SUMIFS('RAB Prices Short'!AM:AM,'RAB Prices Short'!$B:$B,'All Prices combined'!$D558,'RAB Prices Short'!$E:$E,'All Prices combined'!$G558),IF($B558="RAB Long",SUMIFS('RAB Prices Long'!AM:AM,'RAB Prices Long'!$B:$B,'All Prices combined'!$D558,'RAB Prices Long'!$E:$E,'All Prices combined'!$G558)))),2)</f>
        <v>5.91</v>
      </c>
      <c r="AK558" s="2">
        <f>ROUND(IF($B558="Annuity",SUMIFS('Annuity Prices'!AN:AN,'Annuity Prices'!$B:$B,$D558,'Annuity Prices'!$E:$E,$G558),IF($B558="RAB Short",SUMIFS('RAB Prices Short'!AN:AN,'RAB Prices Short'!$B:$B,'All Prices combined'!$D558,'RAB Prices Short'!$E:$E,'All Prices combined'!$G558),IF($B558="RAB Long",SUMIFS('RAB Prices Long'!AN:AN,'RAB Prices Long'!$B:$B,'All Prices combined'!$D558,'RAB Prices Long'!$E:$E,'All Prices combined'!$G558)))),2)</f>
        <v>5.93</v>
      </c>
      <c r="AL558" s="2">
        <f>ROUND(IF($B558="Annuity",SUMIFS('Annuity Prices'!AO:AO,'Annuity Prices'!$B:$B,$D558,'Annuity Prices'!$E:$E,$G558),IF($B558="RAB Short",SUMIFS('RAB Prices Short'!AO:AO,'RAB Prices Short'!$B:$B,'All Prices combined'!$D558,'RAB Prices Short'!$E:$E,'All Prices combined'!$G558),IF($B558="RAB Long",SUMIFS('RAB Prices Long'!AO:AO,'RAB Prices Long'!$B:$B,'All Prices combined'!$D558,'RAB Prices Long'!$E:$E,'All Prices combined'!$G558)))),2)</f>
        <v>6.08</v>
      </c>
      <c r="AM558" s="2">
        <f>ROUND(IF($B558="Annuity",SUMIFS('Annuity Prices'!AP:AP,'Annuity Prices'!$B:$B,$D558,'Annuity Prices'!$E:$E,$G558),IF($B558="RAB Short",SUMIFS('RAB Prices Short'!AP:AP,'RAB Prices Short'!$B:$B,'All Prices combined'!$D558,'RAB Prices Short'!$E:$E,'All Prices combined'!$G558),IF($B558="RAB Long",SUMIFS('RAB Prices Long'!AP:AP,'RAB Prices Long'!$B:$B,'All Prices combined'!$D558,'RAB Prices Long'!$E:$E,'All Prices combined'!$G558)))),2)</f>
        <v>6.23</v>
      </c>
      <c r="AN558" s="2">
        <f>ROUND(IF($B558="Annuity",SUMIFS('Annuity Prices'!AQ:AQ,'Annuity Prices'!$B:$B,$D558,'Annuity Prices'!$E:$E,$G558),IF($B558="RAB Short",SUMIFS('RAB Prices Short'!AQ:AQ,'RAB Prices Short'!$B:$B,'All Prices combined'!$D558,'RAB Prices Short'!$E:$E,'All Prices combined'!$G558),IF($B558="RAB Long",SUMIFS('RAB Prices Long'!AQ:AQ,'RAB Prices Long'!$B:$B,'All Prices combined'!$D558,'RAB Prices Long'!$E:$E,'All Prices combined'!$G558)))),2)</f>
        <v>6.38</v>
      </c>
      <c r="AO558" s="2">
        <f>ROUND(IF($B558="Annuity",SUMIFS('Annuity Prices'!AR:AR,'Annuity Prices'!$B:$B,$D558,'Annuity Prices'!$E:$E,$G558),IF($B558="RAB Short",SUMIFS('RAB Prices Short'!AR:AR,'RAB Prices Short'!$B:$B,'All Prices combined'!$D558,'RAB Prices Short'!$E:$E,'All Prices combined'!$G558),IF($B558="RAB Long",SUMIFS('RAB Prices Long'!AR:AR,'RAB Prices Long'!$B:$B,'All Prices combined'!$D558,'RAB Prices Long'!$E:$E,'All Prices combined'!$G558)))),2)</f>
        <v>0</v>
      </c>
      <c r="AP558" s="2">
        <f>ROUND(IF($B558="Annuity",SUMIFS('Annuity Prices'!AS:AS,'Annuity Prices'!$B:$B,$D558,'Annuity Prices'!$E:$E,$G558),IF($B558="RAB Short",SUMIFS('RAB Prices Short'!AS:AS,'RAB Prices Short'!$B:$B,'All Prices combined'!$D558,'RAB Prices Short'!$E:$E,'All Prices combined'!$G558),IF($B558="RAB Long",SUMIFS('RAB Prices Long'!AS:AS,'RAB Prices Long'!$B:$B,'All Prices combined'!$D558,'RAB Prices Long'!$E:$E,'All Prices combined'!$G558)))),2)</f>
        <v>0</v>
      </c>
      <c r="AQ558" s="2">
        <f>ROUND(IF($B558="Annuity",SUMIFS('Annuity Prices'!AT:AT,'Annuity Prices'!$B:$B,$D558,'Annuity Prices'!$E:$E,$G558),IF($B558="RAB Short",SUMIFS('RAB Prices Short'!AT:AT,'RAB Prices Short'!$B:$B,'All Prices combined'!$D558,'RAB Prices Short'!$E:$E,'All Prices combined'!$G558),IF($B558="RAB Long",SUMIFS('RAB Prices Long'!AT:AT,'RAB Prices Long'!$B:$B,'All Prices combined'!$D558,'RAB Prices Long'!$E:$E,'All Prices combined'!$G558)))),2)</f>
        <v>3.21</v>
      </c>
      <c r="AR558" s="2">
        <f>ROUND(IF($B558="Annuity",SUMIFS('Annuity Prices'!AU:AU,'Annuity Prices'!$B:$B,$D558,'Annuity Prices'!$E:$E,$G558),IF($B558="RAB Short",SUMIFS('RAB Prices Short'!AU:AU,'RAB Prices Short'!$B:$B,'All Prices combined'!$D558,'RAB Prices Short'!$E:$E,'All Prices combined'!$G558),IF($B558="RAB Long",SUMIFS('RAB Prices Long'!AU:AU,'RAB Prices Long'!$B:$B,'All Prices combined'!$D558,'RAB Prices Long'!$E:$E,'All Prices combined'!$G558)))),2)</f>
        <v>2.64</v>
      </c>
      <c r="AS558" s="2">
        <f>ROUND(IF($B558="Annuity",SUMIFS('Annuity Prices'!AV:AV,'Annuity Prices'!$B:$B,$D558,'Annuity Prices'!$E:$E,$G558),IF($B558="RAB Short",SUMIFS('RAB Prices Short'!AV:AV,'RAB Prices Short'!$B:$B,'All Prices combined'!$D558,'RAB Prices Short'!$E:$E,'All Prices combined'!$G558),IF($B558="RAB Long",SUMIFS('RAB Prices Long'!AV:AV,'RAB Prices Long'!$B:$B,'All Prices combined'!$D558,'RAB Prices Long'!$E:$E,'All Prices combined'!$G558)))),2)</f>
        <v>2.71</v>
      </c>
      <c r="AT558" s="2">
        <f>ROUND(IF($B558="Annuity",SUMIFS('Annuity Prices'!AW:AW,'Annuity Prices'!$B:$B,$D558,'Annuity Prices'!$E:$E,$G558),IF($B558="RAB Short",SUMIFS('RAB Prices Short'!AW:AW,'RAB Prices Short'!$B:$B,'All Prices combined'!$D558,'RAB Prices Short'!$E:$E,'All Prices combined'!$G558),IF($B558="RAB Long",SUMIFS('RAB Prices Long'!AW:AW,'RAB Prices Long'!$B:$B,'All Prices combined'!$D558,'RAB Prices Long'!$E:$E,'All Prices combined'!$G558)))),2)</f>
        <v>3.05</v>
      </c>
      <c r="AU558" s="2">
        <f>ROUND(IF($B558="Annuity",SUMIFS('Annuity Prices'!AX:AX,'Annuity Prices'!$B:$B,$D558,'Annuity Prices'!$E:$E,$G558),IF($B558="RAB Short",SUMIFS('RAB Prices Short'!AX:AX,'RAB Prices Short'!$B:$B,'All Prices combined'!$D558,'RAB Prices Short'!$E:$E,'All Prices combined'!$G558),IF($B558="RAB Long",SUMIFS('RAB Prices Long'!AX:AX,'RAB Prices Long'!$B:$B,'All Prices combined'!$D558,'RAB Prices Long'!$E:$E,'All Prices combined'!$G558)))),2)</f>
        <v>3.13</v>
      </c>
      <c r="AV558" s="2">
        <f>ROUND(IF($B558="Annuity",SUMIFS('Annuity Prices'!AY:AY,'Annuity Prices'!$B:$B,$D558,'Annuity Prices'!$E:$E,$G558),IF($B558="RAB Short",SUMIFS('RAB Prices Short'!AY:AY,'RAB Prices Short'!$B:$B,'All Prices combined'!$D558,'RAB Prices Short'!$E:$E,'All Prices combined'!$G558),IF($B558="RAB Long",SUMIFS('RAB Prices Long'!AY:AY,'RAB Prices Long'!$B:$B,'All Prices combined'!$D558,'RAB Prices Long'!$E:$E,'All Prices combined'!$G558)))),2)</f>
        <v>3.21</v>
      </c>
      <c r="AW558" s="2">
        <f>ROUND(IF($B558="Annuity",SUMIFS('Annuity Prices'!AZ:AZ,'Annuity Prices'!$B:$B,$D558,'Annuity Prices'!$E:$E,$G558),IF($B558="RAB Short",SUMIFS('RAB Prices Short'!AZ:AZ,'RAB Prices Short'!$B:$B,'All Prices combined'!$D558,'RAB Prices Short'!$E:$E,'All Prices combined'!$G558),IF($B558="RAB Long",SUMIFS('RAB Prices Long'!AZ:AZ,'RAB Prices Long'!$B:$B,'All Prices combined'!$D558,'RAB Prices Long'!$E:$E,'All Prices combined'!$G558)))),2)</f>
        <v>3.29</v>
      </c>
      <c r="AX558" s="2">
        <f>ROUND(IF($B558="Annuity",SUMIFS('Annuity Prices'!BA:BA,'Annuity Prices'!$B:$B,$D558,'Annuity Prices'!$E:$E,$G558),IF($B558="RAB Short",SUMIFS('RAB Prices Short'!BA:BA,'RAB Prices Short'!$B:$B,'All Prices combined'!$D558,'RAB Prices Short'!$E:$E,'All Prices combined'!$G558),IF($B558="RAB Long",SUMIFS('RAB Prices Long'!BA:BA,'RAB Prices Long'!$B:$B,'All Prices combined'!$D558,'RAB Prices Long'!$E:$E,'All Prices combined'!$G558)))),2)</f>
        <v>3.5</v>
      </c>
      <c r="AY558" s="2">
        <f>ROUND(IF($B558="Annuity",SUMIFS('Annuity Prices'!BB:BB,'Annuity Prices'!$B:$B,$D558,'Annuity Prices'!$E:$E,$G558),IF($B558="RAB Short",SUMIFS('RAB Prices Short'!BB:BB,'RAB Prices Short'!$B:$B,'All Prices combined'!$D558,'RAB Prices Short'!$E:$E,'All Prices combined'!$G558),IF($B558="RAB Long",SUMIFS('RAB Prices Long'!BB:BB,'RAB Prices Long'!$B:$B,'All Prices combined'!$D558,'RAB Prices Long'!$E:$E,'All Prices combined'!$G558)))),2)</f>
        <v>3.59</v>
      </c>
      <c r="AZ558" s="2">
        <f>ROUND(IF($B558="Annuity",SUMIFS('Annuity Prices'!BC:BC,'Annuity Prices'!$B:$B,$D558,'Annuity Prices'!$E:$E,$G558),IF($B558="RAB Short",SUMIFS('RAB Prices Short'!BC:BC,'RAB Prices Short'!$B:$B,'All Prices combined'!$D558,'RAB Prices Short'!$E:$E,'All Prices combined'!$G558),IF($B558="RAB Long",SUMIFS('RAB Prices Long'!BC:BC,'RAB Prices Long'!$B:$B,'All Prices combined'!$D558,'RAB Prices Long'!$E:$E,'All Prices combined'!$G558)))),2)</f>
        <v>3.68</v>
      </c>
      <c r="BA558" s="2">
        <f>ROUND(IF($B558="Annuity",SUMIFS('Annuity Prices'!BD:BD,'Annuity Prices'!$B:$B,$D558,'Annuity Prices'!$E:$E,$G558),IF($B558="RAB Short",SUMIFS('RAB Prices Short'!BD:BD,'RAB Prices Short'!$B:$B,'All Prices combined'!$D558,'RAB Prices Short'!$E:$E,'All Prices combined'!$G558),IF($B558="RAB Long",SUMIFS('RAB Prices Long'!BD:BD,'RAB Prices Long'!$B:$B,'All Prices combined'!$D558,'RAB Prices Long'!$E:$E,'All Prices combined'!$G558)))),2)</f>
        <v>3.77</v>
      </c>
      <c r="BB558" s="2">
        <f>ROUND(IF($B558="Annuity",SUMIFS('Annuity Prices'!BE:BE,'Annuity Prices'!$B:$B,$D558,'Annuity Prices'!$E:$E,$G558),IF($B558="RAB Short",SUMIFS('RAB Prices Short'!BE:BE,'RAB Prices Short'!$B:$B,'All Prices combined'!$D558,'RAB Prices Short'!$E:$E,'All Prices combined'!$G558),IF($B558="RAB Long",SUMIFS('RAB Prices Long'!BE:BE,'RAB Prices Long'!$B:$B,'All Prices combined'!$D558,'RAB Prices Long'!$E:$E,'All Prices combined'!$G558)))),2)</f>
        <v>4.16</v>
      </c>
      <c r="BC558" s="2">
        <f>ROUND(IF($B558="Annuity",SUMIFS('Annuity Prices'!BF:BF,'Annuity Prices'!$B:$B,$D558,'Annuity Prices'!$E:$E,$G558),IF($B558="RAB Short",SUMIFS('RAB Prices Short'!BF:BF,'RAB Prices Short'!$B:$B,'All Prices combined'!$D558,'RAB Prices Short'!$E:$E,'All Prices combined'!$G558),IF($B558="RAB Long",SUMIFS('RAB Prices Long'!BF:BF,'RAB Prices Long'!$B:$B,'All Prices combined'!$D558,'RAB Prices Long'!$E:$E,'All Prices combined'!$G558)))),2)</f>
        <v>4.26</v>
      </c>
      <c r="BD558" s="2">
        <f>ROUND(IF($B558="Annuity",SUMIFS('Annuity Prices'!BG:BG,'Annuity Prices'!$B:$B,$D558,'Annuity Prices'!$E:$E,$G558),IF($B558="RAB Short",SUMIFS('RAB Prices Short'!BG:BG,'RAB Prices Short'!$B:$B,'All Prices combined'!$D558,'RAB Prices Short'!$E:$E,'All Prices combined'!$G558),IF($B558="RAB Long",SUMIFS('RAB Prices Long'!BG:BG,'RAB Prices Long'!$B:$B,'All Prices combined'!$D558,'RAB Prices Long'!$E:$E,'All Prices combined'!$G558)))),2)</f>
        <v>4.37</v>
      </c>
      <c r="BE558" s="2">
        <f>ROUND(IF($B558="Annuity",SUMIFS('Annuity Prices'!BH:BH,'Annuity Prices'!$B:$B,$D558,'Annuity Prices'!$E:$E,$G558),IF($B558="RAB Short",SUMIFS('RAB Prices Short'!BH:BH,'RAB Prices Short'!$B:$B,'All Prices combined'!$D558,'RAB Prices Short'!$E:$E,'All Prices combined'!$G558),IF($B558="RAB Long",SUMIFS('RAB Prices Long'!BH:BH,'RAB Prices Long'!$B:$B,'All Prices combined'!$D558,'RAB Prices Long'!$E:$E,'All Prices combined'!$G558)))),2)</f>
        <v>4.4800000000000004</v>
      </c>
      <c r="BF558" s="2">
        <f>ROUND(IF($B558="Annuity",SUMIFS('Annuity Prices'!BI:BI,'Annuity Prices'!$B:$B,$D558,'Annuity Prices'!$E:$E,$G558),IF($B558="RAB Short",SUMIFS('RAB Prices Short'!BI:BI,'RAB Prices Short'!$B:$B,'All Prices combined'!$D558,'RAB Prices Short'!$E:$E,'All Prices combined'!$G558),IF($B558="RAB Long",SUMIFS('RAB Prices Long'!BI:BI,'RAB Prices Long'!$B:$B,'All Prices combined'!$D558,'RAB Prices Long'!$E:$E,'All Prices combined'!$G558)))),2)</f>
        <v>4.66</v>
      </c>
      <c r="BG558" s="2">
        <f>ROUND(IF($B558="Annuity",SUMIFS('Annuity Prices'!BJ:BJ,'Annuity Prices'!$B:$B,$D558,'Annuity Prices'!$E:$E,$G558),IF($B558="RAB Short",SUMIFS('RAB Prices Short'!BJ:BJ,'RAB Prices Short'!$B:$B,'All Prices combined'!$D558,'RAB Prices Short'!$E:$E,'All Prices combined'!$G558),IF($B558="RAB Long",SUMIFS('RAB Prices Long'!BJ:BJ,'RAB Prices Long'!$B:$B,'All Prices combined'!$D558,'RAB Prices Long'!$E:$E,'All Prices combined'!$G558)))),2)</f>
        <v>4.78</v>
      </c>
      <c r="BH558" s="2">
        <f>ROUND(IF($B558="Annuity",SUMIFS('Annuity Prices'!BK:BK,'Annuity Prices'!$B:$B,$D558,'Annuity Prices'!$E:$E,$G558),IF($B558="RAB Short",SUMIFS('RAB Prices Short'!BK:BK,'RAB Prices Short'!$B:$B,'All Prices combined'!$D558,'RAB Prices Short'!$E:$E,'All Prices combined'!$G558),IF($B558="RAB Long",SUMIFS('RAB Prices Long'!BK:BK,'RAB Prices Long'!$B:$B,'All Prices combined'!$D558,'RAB Prices Long'!$E:$E,'All Prices combined'!$G558)))),2)</f>
        <v>4.8899999999999997</v>
      </c>
      <c r="BI558" s="2">
        <f>ROUND(IF($B558="Annuity",SUMIFS('Annuity Prices'!BL:BL,'Annuity Prices'!$B:$B,$D558,'Annuity Prices'!$E:$E,$G558),IF($B558="RAB Short",SUMIFS('RAB Prices Short'!BL:BL,'RAB Prices Short'!$B:$B,'All Prices combined'!$D558,'RAB Prices Short'!$E:$E,'All Prices combined'!$G558),IF($B558="RAB Long",SUMIFS('RAB Prices Long'!BL:BL,'RAB Prices Long'!$B:$B,'All Prices combined'!$D558,'RAB Prices Long'!$E:$E,'All Prices combined'!$G558)))),2)</f>
        <v>5.0199999999999996</v>
      </c>
      <c r="BJ558" s="2">
        <f>ROUND(IF($B558="Annuity",SUMIFS('Annuity Prices'!BM:BM,'Annuity Prices'!$B:$B,$D558,'Annuity Prices'!$E:$E,$G558),IF($B558="RAB Short",SUMIFS('RAB Prices Short'!BM:BM,'RAB Prices Short'!$B:$B,'All Prices combined'!$D558,'RAB Prices Short'!$E:$E,'All Prices combined'!$G558),IF($B558="RAB Long",SUMIFS('RAB Prices Long'!BM:BM,'RAB Prices Long'!$B:$B,'All Prices combined'!$D558,'RAB Prices Long'!$E:$E,'All Prices combined'!$G558)))),2)</f>
        <v>4.93</v>
      </c>
      <c r="BK558" s="2">
        <f>ROUND(IF($B558="Annuity",SUMIFS('Annuity Prices'!BN:BN,'Annuity Prices'!$B:$B,$D558,'Annuity Prices'!$E:$E,$G558),IF($B558="RAB Short",SUMIFS('RAB Prices Short'!BN:BN,'RAB Prices Short'!$B:$B,'All Prices combined'!$D558,'RAB Prices Short'!$E:$E,'All Prices combined'!$G558),IF($B558="RAB Long",SUMIFS('RAB Prices Long'!BN:BN,'RAB Prices Long'!$B:$B,'All Prices combined'!$D558,'RAB Prices Long'!$E:$E,'All Prices combined'!$G558)))),2)</f>
        <v>5.0599999999999996</v>
      </c>
      <c r="BL558" s="2">
        <f>ROUND(IF($B558="Annuity",SUMIFS('Annuity Prices'!BO:BO,'Annuity Prices'!$B:$B,$D558,'Annuity Prices'!$E:$E,$G558),IF($B558="RAB Short",SUMIFS('RAB Prices Short'!BO:BO,'RAB Prices Short'!$B:$B,'All Prices combined'!$D558,'RAB Prices Short'!$E:$E,'All Prices combined'!$G558),IF($B558="RAB Long",SUMIFS('RAB Prices Long'!BO:BO,'RAB Prices Long'!$B:$B,'All Prices combined'!$D558,'RAB Prices Long'!$E:$E,'All Prices combined'!$G558)))),2)</f>
        <v>5.18</v>
      </c>
      <c r="BM558" s="2">
        <f>ROUND(IF($B558="Annuity",SUMIFS('Annuity Prices'!BP:BP,'Annuity Prices'!$B:$B,$D558,'Annuity Prices'!$E:$E,$G558),IF($B558="RAB Short",SUMIFS('RAB Prices Short'!BP:BP,'RAB Prices Short'!$B:$B,'All Prices combined'!$D558,'RAB Prices Short'!$E:$E,'All Prices combined'!$G558),IF($B558="RAB Long",SUMIFS('RAB Prices Long'!BP:BP,'RAB Prices Long'!$B:$B,'All Prices combined'!$D558,'RAB Prices Long'!$E:$E,'All Prices combined'!$G558)))),2)</f>
        <v>5.31</v>
      </c>
      <c r="BN558" s="2">
        <f>ROUND(IF($B558="Annuity",SUMIFS('Annuity Prices'!BQ:BQ,'Annuity Prices'!$B:$B,$D558,'Annuity Prices'!$E:$E,$G558),IF($B558="RAB Short",SUMIFS('RAB Prices Short'!BQ:BQ,'RAB Prices Short'!$B:$B,'All Prices combined'!$D558,'RAB Prices Short'!$E:$E,'All Prices combined'!$G558),IF($B558="RAB Long",SUMIFS('RAB Prices Long'!BQ:BQ,'RAB Prices Long'!$B:$B,'All Prices combined'!$D558,'RAB Prices Long'!$E:$E,'All Prices combined'!$G558)))),2)</f>
        <v>5.48</v>
      </c>
      <c r="BO558" s="2">
        <f>ROUND(IF($B558="Annuity",SUMIFS('Annuity Prices'!BR:BR,'Annuity Prices'!$B:$B,$D558,'Annuity Prices'!$E:$E,$G558),IF($B558="RAB Short",SUMIFS('RAB Prices Short'!BR:BR,'RAB Prices Short'!$B:$B,'All Prices combined'!$D558,'RAB Prices Short'!$E:$E,'All Prices combined'!$G558),IF($B558="RAB Long",SUMIFS('RAB Prices Long'!BR:BR,'RAB Prices Long'!$B:$B,'All Prices combined'!$D558,'RAB Prices Long'!$E:$E,'All Prices combined'!$G558)))),2)</f>
        <v>5.62</v>
      </c>
      <c r="BP558" s="2">
        <f>ROUND(IF($B558="Annuity",SUMIFS('Annuity Prices'!BS:BS,'Annuity Prices'!$B:$B,$D558,'Annuity Prices'!$E:$E,$G558),IF($B558="RAB Short",SUMIFS('RAB Prices Short'!BS:BS,'RAB Prices Short'!$B:$B,'All Prices combined'!$D558,'RAB Prices Short'!$E:$E,'All Prices combined'!$G558),IF($B558="RAB Long",SUMIFS('RAB Prices Long'!BS:BS,'RAB Prices Long'!$B:$B,'All Prices combined'!$D558,'RAB Prices Long'!$E:$E,'All Prices combined'!$G558)))),2)</f>
        <v>5.76</v>
      </c>
      <c r="BQ558" s="2">
        <f>ROUND(IF($B558="Annuity",SUMIFS('Annuity Prices'!BT:BT,'Annuity Prices'!$B:$B,$D558,'Annuity Prices'!$E:$E,$G558),IF($B558="RAB Short",SUMIFS('RAB Prices Short'!BT:BT,'RAB Prices Short'!$B:$B,'All Prices combined'!$D558,'RAB Prices Short'!$E:$E,'All Prices combined'!$G558),IF($B558="RAB Long",SUMIFS('RAB Prices Long'!BT:BT,'RAB Prices Long'!$B:$B,'All Prices combined'!$D558,'RAB Prices Long'!$E:$E,'All Prices combined'!$G558)))),2)</f>
        <v>5.91</v>
      </c>
      <c r="BR558" s="2">
        <f>ROUND(IF($B558="Annuity",SUMIFS('Annuity Prices'!BU:BU,'Annuity Prices'!$B:$B,$D558,'Annuity Prices'!$E:$E,$G558),IF($B558="RAB Short",SUMIFS('RAB Prices Short'!BU:BU,'RAB Prices Short'!$B:$B,'All Prices combined'!$D558,'RAB Prices Short'!$E:$E,'All Prices combined'!$G558),IF($B558="RAB Long",SUMIFS('RAB Prices Long'!BU:BU,'RAB Prices Long'!$B:$B,'All Prices combined'!$D558,'RAB Prices Long'!$E:$E,'All Prices combined'!$G558)))),2)</f>
        <v>5.93</v>
      </c>
      <c r="BS558" s="2">
        <f>ROUND(IF($B558="Annuity",SUMIFS('Annuity Prices'!BV:BV,'Annuity Prices'!$B:$B,$D558,'Annuity Prices'!$E:$E,$G558),IF($B558="RAB Short",SUMIFS('RAB Prices Short'!BV:BV,'RAB Prices Short'!$B:$B,'All Prices combined'!$D558,'RAB Prices Short'!$E:$E,'All Prices combined'!$G558),IF($B558="RAB Long",SUMIFS('RAB Prices Long'!BV:BV,'RAB Prices Long'!$B:$B,'All Prices combined'!$D558,'RAB Prices Long'!$E:$E,'All Prices combined'!$G558)))),2)</f>
        <v>6.08</v>
      </c>
      <c r="BT558" s="2">
        <f>ROUND(IF($B558="Annuity",SUMIFS('Annuity Prices'!BW:BW,'Annuity Prices'!$B:$B,$D558,'Annuity Prices'!$E:$E,$G558),IF($B558="RAB Short",SUMIFS('RAB Prices Short'!BW:BW,'RAB Prices Short'!$B:$B,'All Prices combined'!$D558,'RAB Prices Short'!$E:$E,'All Prices combined'!$G558),IF($B558="RAB Long",SUMIFS('RAB Prices Long'!BW:BW,'RAB Prices Long'!$B:$B,'All Prices combined'!$D558,'RAB Prices Long'!$E:$E,'All Prices combined'!$G558)))),2)</f>
        <v>6.23</v>
      </c>
      <c r="BU558" s="2">
        <f>ROUND(IF($B558="Annuity",SUMIFS('Annuity Prices'!BX:BX,'Annuity Prices'!$B:$B,$D558,'Annuity Prices'!$E:$E,$G558),IF($B558="RAB Short",SUMIFS('RAB Prices Short'!BX:BX,'RAB Prices Short'!$B:$B,'All Prices combined'!$D558,'RAB Prices Short'!$E:$E,'All Prices combined'!$G558),IF($B558="RAB Long",SUMIFS('RAB Prices Long'!BX:BX,'RAB Prices Long'!$B:$B,'All Prices combined'!$D558,'RAB Prices Long'!$E:$E,'All Prices combined'!$G558)))),2)</f>
        <v>6.38</v>
      </c>
    </row>
    <row r="559" spans="2:73" x14ac:dyDescent="0.25">
      <c r="B559" t="s">
        <v>45</v>
      </c>
      <c r="C559">
        <v>30</v>
      </c>
      <c r="D559" t="s">
        <v>215</v>
      </c>
      <c r="E559" t="s">
        <v>209</v>
      </c>
      <c r="F559" t="s">
        <v>214</v>
      </c>
      <c r="G559" t="s">
        <v>40</v>
      </c>
      <c r="I559" s="2">
        <f>ROUND(IF($B559="Annuity",SUMIFS('Annuity Prices'!L:L,'Annuity Prices'!$B:$B,$D559,'Annuity Prices'!$E:$E,$G559),IF($B559="RAB Short",SUMIFS('RAB Prices Short'!L:L,'RAB Prices Short'!$B:$B,'All Prices combined'!$D559,'RAB Prices Short'!$E:$E,'All Prices combined'!$G559),IF($B559="RAB Long",SUMIFS('RAB Prices Long'!L:L,'RAB Prices Long'!$B:$B,'All Prices combined'!$D559,'RAB Prices Long'!$E:$E,'All Prices combined'!$G559)))),2)</f>
        <v>0</v>
      </c>
      <c r="J559" s="2">
        <f>ROUND(IF($B559="Annuity",SUMIFS('Annuity Prices'!M:M,'Annuity Prices'!$B:$B,$D559,'Annuity Prices'!$E:$E,$G559),IF($B559="RAB Short",SUMIFS('RAB Prices Short'!M:M,'RAB Prices Short'!$B:$B,'All Prices combined'!$D559,'RAB Prices Short'!$E:$E,'All Prices combined'!$G559),IF($B559="RAB Long",SUMIFS('RAB Prices Long'!M:M,'RAB Prices Long'!$B:$B,'All Prices combined'!$D559,'RAB Prices Long'!$E:$E,'All Prices combined'!$G559)))),2)</f>
        <v>0</v>
      </c>
      <c r="K559" s="2">
        <f>ROUND(IF($B559="Annuity",SUMIFS('Annuity Prices'!N:N,'Annuity Prices'!$B:$B,$D559,'Annuity Prices'!$E:$E,$G559),IF($B559="RAB Short",SUMIFS('RAB Prices Short'!N:N,'RAB Prices Short'!$B:$B,'All Prices combined'!$D559,'RAB Prices Short'!$E:$E,'All Prices combined'!$G559),IF($B559="RAB Long",SUMIFS('RAB Prices Long'!N:N,'RAB Prices Long'!$B:$B,'All Prices combined'!$D559,'RAB Prices Long'!$E:$E,'All Prices combined'!$G559)))),2)</f>
        <v>0.63</v>
      </c>
      <c r="L559" s="2">
        <f>ROUND(IF($B559="Annuity",SUMIFS('Annuity Prices'!O:O,'Annuity Prices'!$B:$B,$D559,'Annuity Prices'!$E:$E,$G559),IF($B559="RAB Short",SUMIFS('RAB Prices Short'!O:O,'RAB Prices Short'!$B:$B,'All Prices combined'!$D559,'RAB Prices Short'!$E:$E,'All Prices combined'!$G559),IF($B559="RAB Long",SUMIFS('RAB Prices Long'!O:O,'RAB Prices Long'!$B:$B,'All Prices combined'!$D559,'RAB Prices Long'!$E:$E,'All Prices combined'!$G559)))),2)</f>
        <v>0.64</v>
      </c>
      <c r="M559" s="2">
        <f>ROUND(IF($B559="Annuity",SUMIFS('Annuity Prices'!P:P,'Annuity Prices'!$B:$B,$D559,'Annuity Prices'!$E:$E,$G559),IF($B559="RAB Short",SUMIFS('RAB Prices Short'!P:P,'RAB Prices Short'!$B:$B,'All Prices combined'!$D559,'RAB Prices Short'!$E:$E,'All Prices combined'!$G559),IF($B559="RAB Long",SUMIFS('RAB Prices Long'!P:P,'RAB Prices Long'!$B:$B,'All Prices combined'!$D559,'RAB Prices Long'!$E:$E,'All Prices combined'!$G559)))),2)</f>
        <v>0.66</v>
      </c>
      <c r="N559" s="2">
        <f>ROUND(IF($B559="Annuity",SUMIFS('Annuity Prices'!Q:Q,'Annuity Prices'!$B:$B,$D559,'Annuity Prices'!$E:$E,$G559),IF($B559="RAB Short",SUMIFS('RAB Prices Short'!Q:Q,'RAB Prices Short'!$B:$B,'All Prices combined'!$D559,'RAB Prices Short'!$E:$E,'All Prices combined'!$G559),IF($B559="RAB Long",SUMIFS('RAB Prices Long'!Q:Q,'RAB Prices Long'!$B:$B,'All Prices combined'!$D559,'RAB Prices Long'!$E:$E,'All Prices combined'!$G559)))),2)</f>
        <v>0.67</v>
      </c>
      <c r="O559" s="2">
        <f>ROUND(IF($B559="Annuity",SUMIFS('Annuity Prices'!R:R,'Annuity Prices'!$B:$B,$D559,'Annuity Prices'!$E:$E,$G559),IF($B559="RAB Short",SUMIFS('RAB Prices Short'!R:R,'RAB Prices Short'!$B:$B,'All Prices combined'!$D559,'RAB Prices Short'!$E:$E,'All Prices combined'!$G559),IF($B559="RAB Long",SUMIFS('RAB Prices Long'!R:R,'RAB Prices Long'!$B:$B,'All Prices combined'!$D559,'RAB Prices Long'!$E:$E,'All Prices combined'!$G559)))),2)</f>
        <v>0.69</v>
      </c>
      <c r="P559" s="2">
        <f>ROUND(IF($B559="Annuity",SUMIFS('Annuity Prices'!S:S,'Annuity Prices'!$B:$B,$D559,'Annuity Prices'!$E:$E,$G559),IF($B559="RAB Short",SUMIFS('RAB Prices Short'!S:S,'RAB Prices Short'!$B:$B,'All Prices combined'!$D559,'RAB Prices Short'!$E:$E,'All Prices combined'!$G559),IF($B559="RAB Long",SUMIFS('RAB Prices Long'!S:S,'RAB Prices Long'!$B:$B,'All Prices combined'!$D559,'RAB Prices Long'!$E:$E,'All Prices combined'!$G559)))),2)</f>
        <v>0.71</v>
      </c>
      <c r="Q559" s="2">
        <f>ROUND(IF($B559="Annuity",SUMIFS('Annuity Prices'!T:T,'Annuity Prices'!$B:$B,$D559,'Annuity Prices'!$E:$E,$G559),IF($B559="RAB Short",SUMIFS('RAB Prices Short'!T:T,'RAB Prices Short'!$B:$B,'All Prices combined'!$D559,'RAB Prices Short'!$E:$E,'All Prices combined'!$G559),IF($B559="RAB Long",SUMIFS('RAB Prices Long'!T:T,'RAB Prices Long'!$B:$B,'All Prices combined'!$D559,'RAB Prices Long'!$E:$E,'All Prices combined'!$G559)))),2)</f>
        <v>0.72</v>
      </c>
      <c r="R559" s="2">
        <f>ROUND(IF($B559="Annuity",SUMIFS('Annuity Prices'!U:U,'Annuity Prices'!$B:$B,$D559,'Annuity Prices'!$E:$E,$G559),IF($B559="RAB Short",SUMIFS('RAB Prices Short'!U:U,'RAB Prices Short'!$B:$B,'All Prices combined'!$D559,'RAB Prices Short'!$E:$E,'All Prices combined'!$G559),IF($B559="RAB Long",SUMIFS('RAB Prices Long'!U:U,'RAB Prices Long'!$B:$B,'All Prices combined'!$D559,'RAB Prices Long'!$E:$E,'All Prices combined'!$G559)))),2)</f>
        <v>0.74</v>
      </c>
      <c r="S559" s="2">
        <f>ROUND(IF($B559="Annuity",SUMIFS('Annuity Prices'!V:V,'Annuity Prices'!$B:$B,$D559,'Annuity Prices'!$E:$E,$G559),IF($B559="RAB Short",SUMIFS('RAB Prices Short'!V:V,'RAB Prices Short'!$B:$B,'All Prices combined'!$D559,'RAB Prices Short'!$E:$E,'All Prices combined'!$G559),IF($B559="RAB Long",SUMIFS('RAB Prices Long'!V:V,'RAB Prices Long'!$B:$B,'All Prices combined'!$D559,'RAB Prices Long'!$E:$E,'All Prices combined'!$G559)))),2)</f>
        <v>0.76</v>
      </c>
      <c r="T559" s="2">
        <f>ROUND(IF($B559="Annuity",SUMIFS('Annuity Prices'!W:W,'Annuity Prices'!$B:$B,$D559,'Annuity Prices'!$E:$E,$G559),IF($B559="RAB Short",SUMIFS('RAB Prices Short'!W:W,'RAB Prices Short'!$B:$B,'All Prices combined'!$D559,'RAB Prices Short'!$E:$E,'All Prices combined'!$G559),IF($B559="RAB Long",SUMIFS('RAB Prices Long'!W:W,'RAB Prices Long'!$B:$B,'All Prices combined'!$D559,'RAB Prices Long'!$E:$E,'All Prices combined'!$G559)))),2)</f>
        <v>0.78</v>
      </c>
      <c r="U559" s="2">
        <f>ROUND(IF($B559="Annuity",SUMIFS('Annuity Prices'!X:X,'Annuity Prices'!$B:$B,$D559,'Annuity Prices'!$E:$E,$G559),IF($B559="RAB Short",SUMIFS('RAB Prices Short'!X:X,'RAB Prices Short'!$B:$B,'All Prices combined'!$D559,'RAB Prices Short'!$E:$E,'All Prices combined'!$G559),IF($B559="RAB Long",SUMIFS('RAB Prices Long'!X:X,'RAB Prices Long'!$B:$B,'All Prices combined'!$D559,'RAB Prices Long'!$E:$E,'All Prices combined'!$G559)))),2)</f>
        <v>0.79</v>
      </c>
      <c r="V559" s="2">
        <f>ROUND(IF($B559="Annuity",SUMIFS('Annuity Prices'!Y:Y,'Annuity Prices'!$B:$B,$D559,'Annuity Prices'!$E:$E,$G559),IF($B559="RAB Short",SUMIFS('RAB Prices Short'!Y:Y,'RAB Prices Short'!$B:$B,'All Prices combined'!$D559,'RAB Prices Short'!$E:$E,'All Prices combined'!$G559),IF($B559="RAB Long",SUMIFS('RAB Prices Long'!Y:Y,'RAB Prices Long'!$B:$B,'All Prices combined'!$D559,'RAB Prices Long'!$E:$E,'All Prices combined'!$G559)))),2)</f>
        <v>0.81</v>
      </c>
      <c r="W559" s="2">
        <f>ROUND(IF($B559="Annuity",SUMIFS('Annuity Prices'!Z:Z,'Annuity Prices'!$B:$B,$D559,'Annuity Prices'!$E:$E,$G559),IF($B559="RAB Short",SUMIFS('RAB Prices Short'!Z:Z,'RAB Prices Short'!$B:$B,'All Prices combined'!$D559,'RAB Prices Short'!$E:$E,'All Prices combined'!$G559),IF($B559="RAB Long",SUMIFS('RAB Prices Long'!Z:Z,'RAB Prices Long'!$B:$B,'All Prices combined'!$D559,'RAB Prices Long'!$E:$E,'All Prices combined'!$G559)))),2)</f>
        <v>0.83</v>
      </c>
      <c r="X559" s="2">
        <f>ROUND(IF($B559="Annuity",SUMIFS('Annuity Prices'!AA:AA,'Annuity Prices'!$B:$B,$D559,'Annuity Prices'!$E:$E,$G559),IF($B559="RAB Short",SUMIFS('RAB Prices Short'!AA:AA,'RAB Prices Short'!$B:$B,'All Prices combined'!$D559,'RAB Prices Short'!$E:$E,'All Prices combined'!$G559),IF($B559="RAB Long",SUMIFS('RAB Prices Long'!AA:AA,'RAB Prices Long'!$B:$B,'All Prices combined'!$D559,'RAB Prices Long'!$E:$E,'All Prices combined'!$G559)))),2)</f>
        <v>0.86</v>
      </c>
      <c r="Y559" s="2">
        <f>ROUND(IF($B559="Annuity",SUMIFS('Annuity Prices'!AB:AB,'Annuity Prices'!$B:$B,$D559,'Annuity Prices'!$E:$E,$G559),IF($B559="RAB Short",SUMIFS('RAB Prices Short'!AB:AB,'RAB Prices Short'!$B:$B,'All Prices combined'!$D559,'RAB Prices Short'!$E:$E,'All Prices combined'!$G559),IF($B559="RAB Long",SUMIFS('RAB Prices Long'!AB:AB,'RAB Prices Long'!$B:$B,'All Prices combined'!$D559,'RAB Prices Long'!$E:$E,'All Prices combined'!$G559)))),2)</f>
        <v>0.87</v>
      </c>
      <c r="Z559" s="2">
        <f>ROUND(IF($B559="Annuity",SUMIFS('Annuity Prices'!AC:AC,'Annuity Prices'!$B:$B,$D559,'Annuity Prices'!$E:$E,$G559),IF($B559="RAB Short",SUMIFS('RAB Prices Short'!AC:AC,'RAB Prices Short'!$B:$B,'All Prices combined'!$D559,'RAB Prices Short'!$E:$E,'All Prices combined'!$G559),IF($B559="RAB Long",SUMIFS('RAB Prices Long'!AC:AC,'RAB Prices Long'!$B:$B,'All Prices combined'!$D559,'RAB Prices Long'!$E:$E,'All Prices combined'!$G559)))),2)</f>
        <v>0.89</v>
      </c>
      <c r="AA559" s="2">
        <f>ROUND(IF($B559="Annuity",SUMIFS('Annuity Prices'!AD:AD,'Annuity Prices'!$B:$B,$D559,'Annuity Prices'!$E:$E,$G559),IF($B559="RAB Short",SUMIFS('RAB Prices Short'!AD:AD,'RAB Prices Short'!$B:$B,'All Prices combined'!$D559,'RAB Prices Short'!$E:$E,'All Prices combined'!$G559),IF($B559="RAB Long",SUMIFS('RAB Prices Long'!AD:AD,'RAB Prices Long'!$B:$B,'All Prices combined'!$D559,'RAB Prices Long'!$E:$E,'All Prices combined'!$G559)))),2)</f>
        <v>0.92</v>
      </c>
      <c r="AB559" s="2">
        <f>ROUND(IF($B559="Annuity",SUMIFS('Annuity Prices'!AE:AE,'Annuity Prices'!$B:$B,$D559,'Annuity Prices'!$E:$E,$G559),IF($B559="RAB Short",SUMIFS('RAB Prices Short'!AE:AE,'RAB Prices Short'!$B:$B,'All Prices combined'!$D559,'RAB Prices Short'!$E:$E,'All Prices combined'!$G559),IF($B559="RAB Long",SUMIFS('RAB Prices Long'!AE:AE,'RAB Prices Long'!$B:$B,'All Prices combined'!$D559,'RAB Prices Long'!$E:$E,'All Prices combined'!$G559)))),2)</f>
        <v>0.94</v>
      </c>
      <c r="AC559" s="2">
        <f>ROUND(IF($B559="Annuity",SUMIFS('Annuity Prices'!AF:AF,'Annuity Prices'!$B:$B,$D559,'Annuity Prices'!$E:$E,$G559),IF($B559="RAB Short",SUMIFS('RAB Prices Short'!AF:AF,'RAB Prices Short'!$B:$B,'All Prices combined'!$D559,'RAB Prices Short'!$E:$E,'All Prices combined'!$G559),IF($B559="RAB Long",SUMIFS('RAB Prices Long'!AF:AF,'RAB Prices Long'!$B:$B,'All Prices combined'!$D559,'RAB Prices Long'!$E:$E,'All Prices combined'!$G559)))),2)</f>
        <v>0.96</v>
      </c>
      <c r="AD559" s="2">
        <f>ROUND(IF($B559="Annuity",SUMIFS('Annuity Prices'!AG:AG,'Annuity Prices'!$B:$B,$D559,'Annuity Prices'!$E:$E,$G559),IF($B559="RAB Short",SUMIFS('RAB Prices Short'!AG:AG,'RAB Prices Short'!$B:$B,'All Prices combined'!$D559,'RAB Prices Short'!$E:$E,'All Prices combined'!$G559),IF($B559="RAB Long",SUMIFS('RAB Prices Long'!AG:AG,'RAB Prices Long'!$B:$B,'All Prices combined'!$D559,'RAB Prices Long'!$E:$E,'All Prices combined'!$G559)))),2)</f>
        <v>0.98</v>
      </c>
      <c r="AE559" s="2">
        <f>ROUND(IF($B559="Annuity",SUMIFS('Annuity Prices'!AH:AH,'Annuity Prices'!$B:$B,$D559,'Annuity Prices'!$E:$E,$G559),IF($B559="RAB Short",SUMIFS('RAB Prices Short'!AH:AH,'RAB Prices Short'!$B:$B,'All Prices combined'!$D559,'RAB Prices Short'!$E:$E,'All Prices combined'!$G559),IF($B559="RAB Long",SUMIFS('RAB Prices Long'!AH:AH,'RAB Prices Long'!$B:$B,'All Prices combined'!$D559,'RAB Prices Long'!$E:$E,'All Prices combined'!$G559)))),2)</f>
        <v>1.01</v>
      </c>
      <c r="AF559" s="2">
        <f>ROUND(IF($B559="Annuity",SUMIFS('Annuity Prices'!AI:AI,'Annuity Prices'!$B:$B,$D559,'Annuity Prices'!$E:$E,$G559),IF($B559="RAB Short",SUMIFS('RAB Prices Short'!AI:AI,'RAB Prices Short'!$B:$B,'All Prices combined'!$D559,'RAB Prices Short'!$E:$E,'All Prices combined'!$G559),IF($B559="RAB Long",SUMIFS('RAB Prices Long'!AI:AI,'RAB Prices Long'!$B:$B,'All Prices combined'!$D559,'RAB Prices Long'!$E:$E,'All Prices combined'!$G559)))),2)</f>
        <v>1.03</v>
      </c>
      <c r="AG559" s="2">
        <f>ROUND(IF($B559="Annuity",SUMIFS('Annuity Prices'!AJ:AJ,'Annuity Prices'!$B:$B,$D559,'Annuity Prices'!$E:$E,$G559),IF($B559="RAB Short",SUMIFS('RAB Prices Short'!AJ:AJ,'RAB Prices Short'!$B:$B,'All Prices combined'!$D559,'RAB Prices Short'!$E:$E,'All Prices combined'!$G559),IF($B559="RAB Long",SUMIFS('RAB Prices Long'!AJ:AJ,'RAB Prices Long'!$B:$B,'All Prices combined'!$D559,'RAB Prices Long'!$E:$E,'All Prices combined'!$G559)))),2)</f>
        <v>1.05</v>
      </c>
      <c r="AH559" s="2">
        <f>ROUND(IF($B559="Annuity",SUMIFS('Annuity Prices'!AK:AK,'Annuity Prices'!$B:$B,$D559,'Annuity Prices'!$E:$E,$G559),IF($B559="RAB Short",SUMIFS('RAB Prices Short'!AK:AK,'RAB Prices Short'!$B:$B,'All Prices combined'!$D559,'RAB Prices Short'!$E:$E,'All Prices combined'!$G559),IF($B559="RAB Long",SUMIFS('RAB Prices Long'!AK:AK,'RAB Prices Long'!$B:$B,'All Prices combined'!$D559,'RAB Prices Long'!$E:$E,'All Prices combined'!$G559)))),2)</f>
        <v>1.08</v>
      </c>
      <c r="AI559" s="2">
        <f>ROUND(IF($B559="Annuity",SUMIFS('Annuity Prices'!AL:AL,'Annuity Prices'!$B:$B,$D559,'Annuity Prices'!$E:$E,$G559),IF($B559="RAB Short",SUMIFS('RAB Prices Short'!AL:AL,'RAB Prices Short'!$B:$B,'All Prices combined'!$D559,'RAB Prices Short'!$E:$E,'All Prices combined'!$G559),IF($B559="RAB Long",SUMIFS('RAB Prices Long'!AL:AL,'RAB Prices Long'!$B:$B,'All Prices combined'!$D559,'RAB Prices Long'!$E:$E,'All Prices combined'!$G559)))),2)</f>
        <v>1.1100000000000001</v>
      </c>
      <c r="AJ559" s="2">
        <f>ROUND(IF($B559="Annuity",SUMIFS('Annuity Prices'!AM:AM,'Annuity Prices'!$B:$B,$D559,'Annuity Prices'!$E:$E,$G559),IF($B559="RAB Short",SUMIFS('RAB Prices Short'!AM:AM,'RAB Prices Short'!$B:$B,'All Prices combined'!$D559,'RAB Prices Short'!$E:$E,'All Prices combined'!$G559),IF($B559="RAB Long",SUMIFS('RAB Prices Long'!AM:AM,'RAB Prices Long'!$B:$B,'All Prices combined'!$D559,'RAB Prices Long'!$E:$E,'All Prices combined'!$G559)))),2)</f>
        <v>1.1299999999999999</v>
      </c>
      <c r="AK559" s="2">
        <f>ROUND(IF($B559="Annuity",SUMIFS('Annuity Prices'!AN:AN,'Annuity Prices'!$B:$B,$D559,'Annuity Prices'!$E:$E,$G559),IF($B559="RAB Short",SUMIFS('RAB Prices Short'!AN:AN,'RAB Prices Short'!$B:$B,'All Prices combined'!$D559,'RAB Prices Short'!$E:$E,'All Prices combined'!$G559),IF($B559="RAB Long",SUMIFS('RAB Prices Long'!AN:AN,'RAB Prices Long'!$B:$B,'All Prices combined'!$D559,'RAB Prices Long'!$E:$E,'All Prices combined'!$G559)))),2)</f>
        <v>1.1599999999999999</v>
      </c>
      <c r="AL559" s="2">
        <f>ROUND(IF($B559="Annuity",SUMIFS('Annuity Prices'!AO:AO,'Annuity Prices'!$B:$B,$D559,'Annuity Prices'!$E:$E,$G559),IF($B559="RAB Short",SUMIFS('RAB Prices Short'!AO:AO,'RAB Prices Short'!$B:$B,'All Prices combined'!$D559,'RAB Prices Short'!$E:$E,'All Prices combined'!$G559),IF($B559="RAB Long",SUMIFS('RAB Prices Long'!AO:AO,'RAB Prices Long'!$B:$B,'All Prices combined'!$D559,'RAB Prices Long'!$E:$E,'All Prices combined'!$G559)))),2)</f>
        <v>1.18</v>
      </c>
      <c r="AM559" s="2">
        <f>ROUND(IF($B559="Annuity",SUMIFS('Annuity Prices'!AP:AP,'Annuity Prices'!$B:$B,$D559,'Annuity Prices'!$E:$E,$G559),IF($B559="RAB Short",SUMIFS('RAB Prices Short'!AP:AP,'RAB Prices Short'!$B:$B,'All Prices combined'!$D559,'RAB Prices Short'!$E:$E,'All Prices combined'!$G559),IF($B559="RAB Long",SUMIFS('RAB Prices Long'!AP:AP,'RAB Prices Long'!$B:$B,'All Prices combined'!$D559,'RAB Prices Long'!$E:$E,'All Prices combined'!$G559)))),2)</f>
        <v>1.21</v>
      </c>
      <c r="AN559" s="2">
        <f>ROUND(IF($B559="Annuity",SUMIFS('Annuity Prices'!AQ:AQ,'Annuity Prices'!$B:$B,$D559,'Annuity Prices'!$E:$E,$G559),IF($B559="RAB Short",SUMIFS('RAB Prices Short'!AQ:AQ,'RAB Prices Short'!$B:$B,'All Prices combined'!$D559,'RAB Prices Short'!$E:$E,'All Prices combined'!$G559),IF($B559="RAB Long",SUMIFS('RAB Prices Long'!AQ:AQ,'RAB Prices Long'!$B:$B,'All Prices combined'!$D559,'RAB Prices Long'!$E:$E,'All Prices combined'!$G559)))),2)</f>
        <v>1.24</v>
      </c>
      <c r="AO559" s="2">
        <f>ROUND(IF($B559="Annuity",SUMIFS('Annuity Prices'!AR:AR,'Annuity Prices'!$B:$B,$D559,'Annuity Prices'!$E:$E,$G559),IF($B559="RAB Short",SUMIFS('RAB Prices Short'!AR:AR,'RAB Prices Short'!$B:$B,'All Prices combined'!$D559,'RAB Prices Short'!$E:$E,'All Prices combined'!$G559),IF($B559="RAB Long",SUMIFS('RAB Prices Long'!AR:AR,'RAB Prices Long'!$B:$B,'All Prices combined'!$D559,'RAB Prices Long'!$E:$E,'All Prices combined'!$G559)))),2)</f>
        <v>0</v>
      </c>
      <c r="AP559" s="2">
        <f>ROUND(IF($B559="Annuity",SUMIFS('Annuity Prices'!AS:AS,'Annuity Prices'!$B:$B,$D559,'Annuity Prices'!$E:$E,$G559),IF($B559="RAB Short",SUMIFS('RAB Prices Short'!AS:AS,'RAB Prices Short'!$B:$B,'All Prices combined'!$D559,'RAB Prices Short'!$E:$E,'All Prices combined'!$G559),IF($B559="RAB Long",SUMIFS('RAB Prices Long'!AS:AS,'RAB Prices Long'!$B:$B,'All Prices combined'!$D559,'RAB Prices Long'!$E:$E,'All Prices combined'!$G559)))),2)</f>
        <v>0</v>
      </c>
      <c r="AQ559" s="2">
        <f>ROUND(IF($B559="Annuity",SUMIFS('Annuity Prices'!AT:AT,'Annuity Prices'!$B:$B,$D559,'Annuity Prices'!$E:$E,$G559),IF($B559="RAB Short",SUMIFS('RAB Prices Short'!AT:AT,'RAB Prices Short'!$B:$B,'All Prices combined'!$D559,'RAB Prices Short'!$E:$E,'All Prices combined'!$G559),IF($B559="RAB Long",SUMIFS('RAB Prices Long'!AT:AT,'RAB Prices Long'!$B:$B,'All Prices combined'!$D559,'RAB Prices Long'!$E:$E,'All Prices combined'!$G559)))),2)</f>
        <v>0.61</v>
      </c>
      <c r="AR559" s="2">
        <f>ROUND(IF($B559="Annuity",SUMIFS('Annuity Prices'!AU:AU,'Annuity Prices'!$B:$B,$D559,'Annuity Prices'!$E:$E,$G559),IF($B559="RAB Short",SUMIFS('RAB Prices Short'!AU:AU,'RAB Prices Short'!$B:$B,'All Prices combined'!$D559,'RAB Prices Short'!$E:$E,'All Prices combined'!$G559),IF($B559="RAB Long",SUMIFS('RAB Prices Long'!AU:AU,'RAB Prices Long'!$B:$B,'All Prices combined'!$D559,'RAB Prices Long'!$E:$E,'All Prices combined'!$G559)))),2)</f>
        <v>0.63</v>
      </c>
      <c r="AS559" s="2">
        <f>ROUND(IF($B559="Annuity",SUMIFS('Annuity Prices'!AV:AV,'Annuity Prices'!$B:$B,$D559,'Annuity Prices'!$E:$E,$G559),IF($B559="RAB Short",SUMIFS('RAB Prices Short'!AV:AV,'RAB Prices Short'!$B:$B,'All Prices combined'!$D559,'RAB Prices Short'!$E:$E,'All Prices combined'!$G559),IF($B559="RAB Long",SUMIFS('RAB Prices Long'!AV:AV,'RAB Prices Long'!$B:$B,'All Prices combined'!$D559,'RAB Prices Long'!$E:$E,'All Prices combined'!$G559)))),2)</f>
        <v>0.64</v>
      </c>
      <c r="AT559" s="2">
        <f>ROUND(IF($B559="Annuity",SUMIFS('Annuity Prices'!AW:AW,'Annuity Prices'!$B:$B,$D559,'Annuity Prices'!$E:$E,$G559),IF($B559="RAB Short",SUMIFS('RAB Prices Short'!AW:AW,'RAB Prices Short'!$B:$B,'All Prices combined'!$D559,'RAB Prices Short'!$E:$E,'All Prices combined'!$G559),IF($B559="RAB Long",SUMIFS('RAB Prices Long'!AW:AW,'RAB Prices Long'!$B:$B,'All Prices combined'!$D559,'RAB Prices Long'!$E:$E,'All Prices combined'!$G559)))),2)</f>
        <v>0.66</v>
      </c>
      <c r="AU559" s="2">
        <f>ROUND(IF($B559="Annuity",SUMIFS('Annuity Prices'!AX:AX,'Annuity Prices'!$B:$B,$D559,'Annuity Prices'!$E:$E,$G559),IF($B559="RAB Short",SUMIFS('RAB Prices Short'!AX:AX,'RAB Prices Short'!$B:$B,'All Prices combined'!$D559,'RAB Prices Short'!$E:$E,'All Prices combined'!$G559),IF($B559="RAB Long",SUMIFS('RAB Prices Long'!AX:AX,'RAB Prices Long'!$B:$B,'All Prices combined'!$D559,'RAB Prices Long'!$E:$E,'All Prices combined'!$G559)))),2)</f>
        <v>0.67</v>
      </c>
      <c r="AV559" s="2">
        <f>ROUND(IF($B559="Annuity",SUMIFS('Annuity Prices'!AY:AY,'Annuity Prices'!$B:$B,$D559,'Annuity Prices'!$E:$E,$G559),IF($B559="RAB Short",SUMIFS('RAB Prices Short'!AY:AY,'RAB Prices Short'!$B:$B,'All Prices combined'!$D559,'RAB Prices Short'!$E:$E,'All Prices combined'!$G559),IF($B559="RAB Long",SUMIFS('RAB Prices Long'!AY:AY,'RAB Prices Long'!$B:$B,'All Prices combined'!$D559,'RAB Prices Long'!$E:$E,'All Prices combined'!$G559)))),2)</f>
        <v>0.69</v>
      </c>
      <c r="AW559" s="2">
        <f>ROUND(IF($B559="Annuity",SUMIFS('Annuity Prices'!AZ:AZ,'Annuity Prices'!$B:$B,$D559,'Annuity Prices'!$E:$E,$G559),IF($B559="RAB Short",SUMIFS('RAB Prices Short'!AZ:AZ,'RAB Prices Short'!$B:$B,'All Prices combined'!$D559,'RAB Prices Short'!$E:$E,'All Prices combined'!$G559),IF($B559="RAB Long",SUMIFS('RAB Prices Long'!AZ:AZ,'RAB Prices Long'!$B:$B,'All Prices combined'!$D559,'RAB Prices Long'!$E:$E,'All Prices combined'!$G559)))),2)</f>
        <v>0.71</v>
      </c>
      <c r="AX559" s="2">
        <f>ROUND(IF($B559="Annuity",SUMIFS('Annuity Prices'!BA:BA,'Annuity Prices'!$B:$B,$D559,'Annuity Prices'!$E:$E,$G559),IF($B559="RAB Short",SUMIFS('RAB Prices Short'!BA:BA,'RAB Prices Short'!$B:$B,'All Prices combined'!$D559,'RAB Prices Short'!$E:$E,'All Prices combined'!$G559),IF($B559="RAB Long",SUMIFS('RAB Prices Long'!BA:BA,'RAB Prices Long'!$B:$B,'All Prices combined'!$D559,'RAB Prices Long'!$E:$E,'All Prices combined'!$G559)))),2)</f>
        <v>0.72</v>
      </c>
      <c r="AY559" s="2">
        <f>ROUND(IF($B559="Annuity",SUMIFS('Annuity Prices'!BB:BB,'Annuity Prices'!$B:$B,$D559,'Annuity Prices'!$E:$E,$G559),IF($B559="RAB Short",SUMIFS('RAB Prices Short'!BB:BB,'RAB Prices Short'!$B:$B,'All Prices combined'!$D559,'RAB Prices Short'!$E:$E,'All Prices combined'!$G559),IF($B559="RAB Long",SUMIFS('RAB Prices Long'!BB:BB,'RAB Prices Long'!$B:$B,'All Prices combined'!$D559,'RAB Prices Long'!$E:$E,'All Prices combined'!$G559)))),2)</f>
        <v>0.74</v>
      </c>
      <c r="AZ559" s="2">
        <f>ROUND(IF($B559="Annuity",SUMIFS('Annuity Prices'!BC:BC,'Annuity Prices'!$B:$B,$D559,'Annuity Prices'!$E:$E,$G559),IF($B559="RAB Short",SUMIFS('RAB Prices Short'!BC:BC,'RAB Prices Short'!$B:$B,'All Prices combined'!$D559,'RAB Prices Short'!$E:$E,'All Prices combined'!$G559),IF($B559="RAB Long",SUMIFS('RAB Prices Long'!BC:BC,'RAB Prices Long'!$B:$B,'All Prices combined'!$D559,'RAB Prices Long'!$E:$E,'All Prices combined'!$G559)))),2)</f>
        <v>0.76</v>
      </c>
      <c r="BA559" s="2">
        <f>ROUND(IF($B559="Annuity",SUMIFS('Annuity Prices'!BD:BD,'Annuity Prices'!$B:$B,$D559,'Annuity Prices'!$E:$E,$G559),IF($B559="RAB Short",SUMIFS('RAB Prices Short'!BD:BD,'RAB Prices Short'!$B:$B,'All Prices combined'!$D559,'RAB Prices Short'!$E:$E,'All Prices combined'!$G559),IF($B559="RAB Long",SUMIFS('RAB Prices Long'!BD:BD,'RAB Prices Long'!$B:$B,'All Prices combined'!$D559,'RAB Prices Long'!$E:$E,'All Prices combined'!$G559)))),2)</f>
        <v>0.78</v>
      </c>
      <c r="BB559" s="2">
        <f>ROUND(IF($B559="Annuity",SUMIFS('Annuity Prices'!BE:BE,'Annuity Prices'!$B:$B,$D559,'Annuity Prices'!$E:$E,$G559),IF($B559="RAB Short",SUMIFS('RAB Prices Short'!BE:BE,'RAB Prices Short'!$B:$B,'All Prices combined'!$D559,'RAB Prices Short'!$E:$E,'All Prices combined'!$G559),IF($B559="RAB Long",SUMIFS('RAB Prices Long'!BE:BE,'RAB Prices Long'!$B:$B,'All Prices combined'!$D559,'RAB Prices Long'!$E:$E,'All Prices combined'!$G559)))),2)</f>
        <v>0.79</v>
      </c>
      <c r="BC559" s="2">
        <f>ROUND(IF($B559="Annuity",SUMIFS('Annuity Prices'!BF:BF,'Annuity Prices'!$B:$B,$D559,'Annuity Prices'!$E:$E,$G559),IF($B559="RAB Short",SUMIFS('RAB Prices Short'!BF:BF,'RAB Prices Short'!$B:$B,'All Prices combined'!$D559,'RAB Prices Short'!$E:$E,'All Prices combined'!$G559),IF($B559="RAB Long",SUMIFS('RAB Prices Long'!BF:BF,'RAB Prices Long'!$B:$B,'All Prices combined'!$D559,'RAB Prices Long'!$E:$E,'All Prices combined'!$G559)))),2)</f>
        <v>0.81</v>
      </c>
      <c r="BD559" s="2">
        <f>ROUND(IF($B559="Annuity",SUMIFS('Annuity Prices'!BG:BG,'Annuity Prices'!$B:$B,$D559,'Annuity Prices'!$E:$E,$G559),IF($B559="RAB Short",SUMIFS('RAB Prices Short'!BG:BG,'RAB Prices Short'!$B:$B,'All Prices combined'!$D559,'RAB Prices Short'!$E:$E,'All Prices combined'!$G559),IF($B559="RAB Long",SUMIFS('RAB Prices Long'!BG:BG,'RAB Prices Long'!$B:$B,'All Prices combined'!$D559,'RAB Prices Long'!$E:$E,'All Prices combined'!$G559)))),2)</f>
        <v>0.83</v>
      </c>
      <c r="BE559" s="2">
        <f>ROUND(IF($B559="Annuity",SUMIFS('Annuity Prices'!BH:BH,'Annuity Prices'!$B:$B,$D559,'Annuity Prices'!$E:$E,$G559),IF($B559="RAB Short",SUMIFS('RAB Prices Short'!BH:BH,'RAB Prices Short'!$B:$B,'All Prices combined'!$D559,'RAB Prices Short'!$E:$E,'All Prices combined'!$G559),IF($B559="RAB Long",SUMIFS('RAB Prices Long'!BH:BH,'RAB Prices Long'!$B:$B,'All Prices combined'!$D559,'RAB Prices Long'!$E:$E,'All Prices combined'!$G559)))),2)</f>
        <v>0.86</v>
      </c>
      <c r="BF559" s="2">
        <f>ROUND(IF($B559="Annuity",SUMIFS('Annuity Prices'!BI:BI,'Annuity Prices'!$B:$B,$D559,'Annuity Prices'!$E:$E,$G559),IF($B559="RAB Short",SUMIFS('RAB Prices Short'!BI:BI,'RAB Prices Short'!$B:$B,'All Prices combined'!$D559,'RAB Prices Short'!$E:$E,'All Prices combined'!$G559),IF($B559="RAB Long",SUMIFS('RAB Prices Long'!BI:BI,'RAB Prices Long'!$B:$B,'All Prices combined'!$D559,'RAB Prices Long'!$E:$E,'All Prices combined'!$G559)))),2)</f>
        <v>0.87</v>
      </c>
      <c r="BG559" s="2">
        <f>ROUND(IF($B559="Annuity",SUMIFS('Annuity Prices'!BJ:BJ,'Annuity Prices'!$B:$B,$D559,'Annuity Prices'!$E:$E,$G559),IF($B559="RAB Short",SUMIFS('RAB Prices Short'!BJ:BJ,'RAB Prices Short'!$B:$B,'All Prices combined'!$D559,'RAB Prices Short'!$E:$E,'All Prices combined'!$G559),IF($B559="RAB Long",SUMIFS('RAB Prices Long'!BJ:BJ,'RAB Prices Long'!$B:$B,'All Prices combined'!$D559,'RAB Prices Long'!$E:$E,'All Prices combined'!$G559)))),2)</f>
        <v>0.89</v>
      </c>
      <c r="BH559" s="2">
        <f>ROUND(IF($B559="Annuity",SUMIFS('Annuity Prices'!BK:BK,'Annuity Prices'!$B:$B,$D559,'Annuity Prices'!$E:$E,$G559),IF($B559="RAB Short",SUMIFS('RAB Prices Short'!BK:BK,'RAB Prices Short'!$B:$B,'All Prices combined'!$D559,'RAB Prices Short'!$E:$E,'All Prices combined'!$G559),IF($B559="RAB Long",SUMIFS('RAB Prices Long'!BK:BK,'RAB Prices Long'!$B:$B,'All Prices combined'!$D559,'RAB Prices Long'!$E:$E,'All Prices combined'!$G559)))),2)</f>
        <v>0.92</v>
      </c>
      <c r="BI559" s="2">
        <f>ROUND(IF($B559="Annuity",SUMIFS('Annuity Prices'!BL:BL,'Annuity Prices'!$B:$B,$D559,'Annuity Prices'!$E:$E,$G559),IF($B559="RAB Short",SUMIFS('RAB Prices Short'!BL:BL,'RAB Prices Short'!$B:$B,'All Prices combined'!$D559,'RAB Prices Short'!$E:$E,'All Prices combined'!$G559),IF($B559="RAB Long",SUMIFS('RAB Prices Long'!BL:BL,'RAB Prices Long'!$B:$B,'All Prices combined'!$D559,'RAB Prices Long'!$E:$E,'All Prices combined'!$G559)))),2)</f>
        <v>0.94</v>
      </c>
      <c r="BJ559" s="2">
        <f>ROUND(IF($B559="Annuity",SUMIFS('Annuity Prices'!BM:BM,'Annuity Prices'!$B:$B,$D559,'Annuity Prices'!$E:$E,$G559),IF($B559="RAB Short",SUMIFS('RAB Prices Short'!BM:BM,'RAB Prices Short'!$B:$B,'All Prices combined'!$D559,'RAB Prices Short'!$E:$E,'All Prices combined'!$G559),IF($B559="RAB Long",SUMIFS('RAB Prices Long'!BM:BM,'RAB Prices Long'!$B:$B,'All Prices combined'!$D559,'RAB Prices Long'!$E:$E,'All Prices combined'!$G559)))),2)</f>
        <v>0.96</v>
      </c>
      <c r="BK559" s="2">
        <f>ROUND(IF($B559="Annuity",SUMIFS('Annuity Prices'!BN:BN,'Annuity Prices'!$B:$B,$D559,'Annuity Prices'!$E:$E,$G559),IF($B559="RAB Short",SUMIFS('RAB Prices Short'!BN:BN,'RAB Prices Short'!$B:$B,'All Prices combined'!$D559,'RAB Prices Short'!$E:$E,'All Prices combined'!$G559),IF($B559="RAB Long",SUMIFS('RAB Prices Long'!BN:BN,'RAB Prices Long'!$B:$B,'All Prices combined'!$D559,'RAB Prices Long'!$E:$E,'All Prices combined'!$G559)))),2)</f>
        <v>0.98</v>
      </c>
      <c r="BL559" s="2">
        <f>ROUND(IF($B559="Annuity",SUMIFS('Annuity Prices'!BO:BO,'Annuity Prices'!$B:$B,$D559,'Annuity Prices'!$E:$E,$G559),IF($B559="RAB Short",SUMIFS('RAB Prices Short'!BO:BO,'RAB Prices Short'!$B:$B,'All Prices combined'!$D559,'RAB Prices Short'!$E:$E,'All Prices combined'!$G559),IF($B559="RAB Long",SUMIFS('RAB Prices Long'!BO:BO,'RAB Prices Long'!$B:$B,'All Prices combined'!$D559,'RAB Prices Long'!$E:$E,'All Prices combined'!$G559)))),2)</f>
        <v>1.01</v>
      </c>
      <c r="BM559" s="2">
        <f>ROUND(IF($B559="Annuity",SUMIFS('Annuity Prices'!BP:BP,'Annuity Prices'!$B:$B,$D559,'Annuity Prices'!$E:$E,$G559),IF($B559="RAB Short",SUMIFS('RAB Prices Short'!BP:BP,'RAB Prices Short'!$B:$B,'All Prices combined'!$D559,'RAB Prices Short'!$E:$E,'All Prices combined'!$G559),IF($B559="RAB Long",SUMIFS('RAB Prices Long'!BP:BP,'RAB Prices Long'!$B:$B,'All Prices combined'!$D559,'RAB Prices Long'!$E:$E,'All Prices combined'!$G559)))),2)</f>
        <v>1.03</v>
      </c>
      <c r="BN559" s="2">
        <f>ROUND(IF($B559="Annuity",SUMIFS('Annuity Prices'!BQ:BQ,'Annuity Prices'!$B:$B,$D559,'Annuity Prices'!$E:$E,$G559),IF($B559="RAB Short",SUMIFS('RAB Prices Short'!BQ:BQ,'RAB Prices Short'!$B:$B,'All Prices combined'!$D559,'RAB Prices Short'!$E:$E,'All Prices combined'!$G559),IF($B559="RAB Long",SUMIFS('RAB Prices Long'!BQ:BQ,'RAB Prices Long'!$B:$B,'All Prices combined'!$D559,'RAB Prices Long'!$E:$E,'All Prices combined'!$G559)))),2)</f>
        <v>1.05</v>
      </c>
      <c r="BO559" s="2">
        <f>ROUND(IF($B559="Annuity",SUMIFS('Annuity Prices'!BR:BR,'Annuity Prices'!$B:$B,$D559,'Annuity Prices'!$E:$E,$G559),IF($B559="RAB Short",SUMIFS('RAB Prices Short'!BR:BR,'RAB Prices Short'!$B:$B,'All Prices combined'!$D559,'RAB Prices Short'!$E:$E,'All Prices combined'!$G559),IF($B559="RAB Long",SUMIFS('RAB Prices Long'!BR:BR,'RAB Prices Long'!$B:$B,'All Prices combined'!$D559,'RAB Prices Long'!$E:$E,'All Prices combined'!$G559)))),2)</f>
        <v>1.08</v>
      </c>
      <c r="BP559" s="2">
        <f>ROUND(IF($B559="Annuity",SUMIFS('Annuity Prices'!BS:BS,'Annuity Prices'!$B:$B,$D559,'Annuity Prices'!$E:$E,$G559),IF($B559="RAB Short",SUMIFS('RAB Prices Short'!BS:BS,'RAB Prices Short'!$B:$B,'All Prices combined'!$D559,'RAB Prices Short'!$E:$E,'All Prices combined'!$G559),IF($B559="RAB Long",SUMIFS('RAB Prices Long'!BS:BS,'RAB Prices Long'!$B:$B,'All Prices combined'!$D559,'RAB Prices Long'!$E:$E,'All Prices combined'!$G559)))),2)</f>
        <v>1.1100000000000001</v>
      </c>
      <c r="BQ559" s="2">
        <f>ROUND(IF($B559="Annuity",SUMIFS('Annuity Prices'!BT:BT,'Annuity Prices'!$B:$B,$D559,'Annuity Prices'!$E:$E,$G559),IF($B559="RAB Short",SUMIFS('RAB Prices Short'!BT:BT,'RAB Prices Short'!$B:$B,'All Prices combined'!$D559,'RAB Prices Short'!$E:$E,'All Prices combined'!$G559),IF($B559="RAB Long",SUMIFS('RAB Prices Long'!BT:BT,'RAB Prices Long'!$B:$B,'All Prices combined'!$D559,'RAB Prices Long'!$E:$E,'All Prices combined'!$G559)))),2)</f>
        <v>1.1299999999999999</v>
      </c>
      <c r="BR559" s="2">
        <f>ROUND(IF($B559="Annuity",SUMIFS('Annuity Prices'!BU:BU,'Annuity Prices'!$B:$B,$D559,'Annuity Prices'!$E:$E,$G559),IF($B559="RAB Short",SUMIFS('RAB Prices Short'!BU:BU,'RAB Prices Short'!$B:$B,'All Prices combined'!$D559,'RAB Prices Short'!$E:$E,'All Prices combined'!$G559),IF($B559="RAB Long",SUMIFS('RAB Prices Long'!BU:BU,'RAB Prices Long'!$B:$B,'All Prices combined'!$D559,'RAB Prices Long'!$E:$E,'All Prices combined'!$G559)))),2)</f>
        <v>1.1599999999999999</v>
      </c>
      <c r="BS559" s="2">
        <f>ROUND(IF($B559="Annuity",SUMIFS('Annuity Prices'!BV:BV,'Annuity Prices'!$B:$B,$D559,'Annuity Prices'!$E:$E,$G559),IF($B559="RAB Short",SUMIFS('RAB Prices Short'!BV:BV,'RAB Prices Short'!$B:$B,'All Prices combined'!$D559,'RAB Prices Short'!$E:$E,'All Prices combined'!$G559),IF($B559="RAB Long",SUMIFS('RAB Prices Long'!BV:BV,'RAB Prices Long'!$B:$B,'All Prices combined'!$D559,'RAB Prices Long'!$E:$E,'All Prices combined'!$G559)))),2)</f>
        <v>1.18</v>
      </c>
      <c r="BT559" s="2">
        <f>ROUND(IF($B559="Annuity",SUMIFS('Annuity Prices'!BW:BW,'Annuity Prices'!$B:$B,$D559,'Annuity Prices'!$E:$E,$G559),IF($B559="RAB Short",SUMIFS('RAB Prices Short'!BW:BW,'RAB Prices Short'!$B:$B,'All Prices combined'!$D559,'RAB Prices Short'!$E:$E,'All Prices combined'!$G559),IF($B559="RAB Long",SUMIFS('RAB Prices Long'!BW:BW,'RAB Prices Long'!$B:$B,'All Prices combined'!$D559,'RAB Prices Long'!$E:$E,'All Prices combined'!$G559)))),2)</f>
        <v>1.21</v>
      </c>
      <c r="BU559" s="2">
        <f>ROUND(IF($B559="Annuity",SUMIFS('Annuity Prices'!BX:BX,'Annuity Prices'!$B:$B,$D559,'Annuity Prices'!$E:$E,$G559),IF($B559="RAB Short",SUMIFS('RAB Prices Short'!BX:BX,'RAB Prices Short'!$B:$B,'All Prices combined'!$D559,'RAB Prices Short'!$E:$E,'All Prices combined'!$G559),IF($B559="RAB Long",SUMIFS('RAB Prices Long'!BX:BX,'RAB Prices Long'!$B:$B,'All Prices combined'!$D559,'RAB Prices Long'!$E:$E,'All Prices combined'!$G559)))),2)</f>
        <v>1.24</v>
      </c>
    </row>
    <row r="560" spans="2:73" x14ac:dyDescent="0.25">
      <c r="B560" t="s">
        <v>45</v>
      </c>
      <c r="C560">
        <v>30</v>
      </c>
      <c r="D560" t="s">
        <v>215</v>
      </c>
      <c r="E560" t="s">
        <v>209</v>
      </c>
      <c r="F560" t="s">
        <v>214</v>
      </c>
      <c r="G560" t="s">
        <v>42</v>
      </c>
      <c r="I560" s="2">
        <f>ROUND(IF($B560="Annuity",SUMIFS('Annuity Prices'!L:L,'Annuity Prices'!$B:$B,$D560,'Annuity Prices'!$E:$E,$G560),IF($B560="RAB Short",SUMIFS('RAB Prices Short'!L:L,'RAB Prices Short'!$B:$B,'All Prices combined'!$D560,'RAB Prices Short'!$E:$E,'All Prices combined'!$G560),IF($B560="RAB Long",SUMIFS('RAB Prices Long'!L:L,'RAB Prices Long'!$B:$B,'All Prices combined'!$D560,'RAB Prices Long'!$E:$E,'All Prices combined'!$G560)))),2)</f>
        <v>0</v>
      </c>
      <c r="J560" s="2">
        <f>ROUND(IF($B560="Annuity",SUMIFS('Annuity Prices'!M:M,'Annuity Prices'!$B:$B,$D560,'Annuity Prices'!$E:$E,$G560),IF($B560="RAB Short",SUMIFS('RAB Prices Short'!M:M,'RAB Prices Short'!$B:$B,'All Prices combined'!$D560,'RAB Prices Short'!$E:$E,'All Prices combined'!$G560),IF($B560="RAB Long",SUMIFS('RAB Prices Long'!M:M,'RAB Prices Long'!$B:$B,'All Prices combined'!$D560,'RAB Prices Long'!$E:$E,'All Prices combined'!$G560)))),2)</f>
        <v>0</v>
      </c>
      <c r="K560" s="2">
        <f>ROUND(IF($B560="Annuity",SUMIFS('Annuity Prices'!N:N,'Annuity Prices'!$B:$B,$D560,'Annuity Prices'!$E:$E,$G560),IF($B560="RAB Short",SUMIFS('RAB Prices Short'!N:N,'RAB Prices Short'!$B:$B,'All Prices combined'!$D560,'RAB Prices Short'!$E:$E,'All Prices combined'!$G560),IF($B560="RAB Long",SUMIFS('RAB Prices Long'!N:N,'RAB Prices Long'!$B:$B,'All Prices combined'!$D560,'RAB Prices Long'!$E:$E,'All Prices combined'!$G560)))),2)</f>
        <v>49.87</v>
      </c>
      <c r="L560" s="2">
        <f>ROUND(IF($B560="Annuity",SUMIFS('Annuity Prices'!O:O,'Annuity Prices'!$B:$B,$D560,'Annuity Prices'!$E:$E,$G560),IF($B560="RAB Short",SUMIFS('RAB Prices Short'!O:O,'RAB Prices Short'!$B:$B,'All Prices combined'!$D560,'RAB Prices Short'!$E:$E,'All Prices combined'!$G560),IF($B560="RAB Long",SUMIFS('RAB Prices Long'!O:O,'RAB Prices Long'!$B:$B,'All Prices combined'!$D560,'RAB Prices Long'!$E:$E,'All Prices combined'!$G560)))),2)</f>
        <v>51.31</v>
      </c>
      <c r="M560" s="2">
        <f>ROUND(IF($B560="Annuity",SUMIFS('Annuity Prices'!P:P,'Annuity Prices'!$B:$B,$D560,'Annuity Prices'!$E:$E,$G560),IF($B560="RAB Short",SUMIFS('RAB Prices Short'!P:P,'RAB Prices Short'!$B:$B,'All Prices combined'!$D560,'RAB Prices Short'!$E:$E,'All Prices combined'!$G560),IF($B560="RAB Long",SUMIFS('RAB Prices Long'!P:P,'RAB Prices Long'!$B:$B,'All Prices combined'!$D560,'RAB Prices Long'!$E:$E,'All Prices combined'!$G560)))),2)</f>
        <v>54.3</v>
      </c>
      <c r="N560" s="2">
        <f>ROUND(IF($B560="Annuity",SUMIFS('Annuity Prices'!Q:Q,'Annuity Prices'!$B:$B,$D560,'Annuity Prices'!$E:$E,$G560),IF($B560="RAB Short",SUMIFS('RAB Prices Short'!Q:Q,'RAB Prices Short'!$B:$B,'All Prices combined'!$D560,'RAB Prices Short'!$E:$E,'All Prices combined'!$G560),IF($B560="RAB Long",SUMIFS('RAB Prices Long'!Q:Q,'RAB Prices Long'!$B:$B,'All Prices combined'!$D560,'RAB Prices Long'!$E:$E,'All Prices combined'!$G560)))),2)</f>
        <v>55.66</v>
      </c>
      <c r="O560" s="2">
        <f>ROUND(IF($B560="Annuity",SUMIFS('Annuity Prices'!R:R,'Annuity Prices'!$B:$B,$D560,'Annuity Prices'!$E:$E,$G560),IF($B560="RAB Short",SUMIFS('RAB Prices Short'!R:R,'RAB Prices Short'!$B:$B,'All Prices combined'!$D560,'RAB Prices Short'!$E:$E,'All Prices combined'!$G560),IF($B560="RAB Long",SUMIFS('RAB Prices Long'!R:R,'RAB Prices Long'!$B:$B,'All Prices combined'!$D560,'RAB Prices Long'!$E:$E,'All Prices combined'!$G560)))),2)</f>
        <v>57.05</v>
      </c>
      <c r="P560" s="2">
        <f>ROUND(IF($B560="Annuity",SUMIFS('Annuity Prices'!S:S,'Annuity Prices'!$B:$B,$D560,'Annuity Prices'!$E:$E,$G560),IF($B560="RAB Short",SUMIFS('RAB Prices Short'!S:S,'RAB Prices Short'!$B:$B,'All Prices combined'!$D560,'RAB Prices Short'!$E:$E,'All Prices combined'!$G560),IF($B560="RAB Long",SUMIFS('RAB Prices Long'!S:S,'RAB Prices Long'!$B:$B,'All Prices combined'!$D560,'RAB Prices Long'!$E:$E,'All Prices combined'!$G560)))),2)</f>
        <v>58.48</v>
      </c>
      <c r="Q560" s="2">
        <f>ROUND(IF($B560="Annuity",SUMIFS('Annuity Prices'!T:T,'Annuity Prices'!$B:$B,$D560,'Annuity Prices'!$E:$E,$G560),IF($B560="RAB Short",SUMIFS('RAB Prices Short'!T:T,'RAB Prices Short'!$B:$B,'All Prices combined'!$D560,'RAB Prices Short'!$E:$E,'All Prices combined'!$G560),IF($B560="RAB Long",SUMIFS('RAB Prices Long'!T:T,'RAB Prices Long'!$B:$B,'All Prices combined'!$D560,'RAB Prices Long'!$E:$E,'All Prices combined'!$G560)))),2)</f>
        <v>61.33</v>
      </c>
      <c r="R560" s="2">
        <f>ROUND(IF($B560="Annuity",SUMIFS('Annuity Prices'!U:U,'Annuity Prices'!$B:$B,$D560,'Annuity Prices'!$E:$E,$G560),IF($B560="RAB Short",SUMIFS('RAB Prices Short'!U:U,'RAB Prices Short'!$B:$B,'All Prices combined'!$D560,'RAB Prices Short'!$E:$E,'All Prices combined'!$G560),IF($B560="RAB Long",SUMIFS('RAB Prices Long'!U:U,'RAB Prices Long'!$B:$B,'All Prices combined'!$D560,'RAB Prices Long'!$E:$E,'All Prices combined'!$G560)))),2)</f>
        <v>62.86</v>
      </c>
      <c r="S560" s="2">
        <f>ROUND(IF($B560="Annuity",SUMIFS('Annuity Prices'!V:V,'Annuity Prices'!$B:$B,$D560,'Annuity Prices'!$E:$E,$G560),IF($B560="RAB Short",SUMIFS('RAB Prices Short'!V:V,'RAB Prices Short'!$B:$B,'All Prices combined'!$D560,'RAB Prices Short'!$E:$E,'All Prices combined'!$G560),IF($B560="RAB Long",SUMIFS('RAB Prices Long'!V:V,'RAB Prices Long'!$B:$B,'All Prices combined'!$D560,'RAB Prices Long'!$E:$E,'All Prices combined'!$G560)))),2)</f>
        <v>64.430000000000007</v>
      </c>
      <c r="T560" s="2">
        <f>ROUND(IF($B560="Annuity",SUMIFS('Annuity Prices'!W:W,'Annuity Prices'!$B:$B,$D560,'Annuity Prices'!$E:$E,$G560),IF($B560="RAB Short",SUMIFS('RAB Prices Short'!W:W,'RAB Prices Short'!$B:$B,'All Prices combined'!$D560,'RAB Prices Short'!$E:$E,'All Prices combined'!$G560),IF($B560="RAB Long",SUMIFS('RAB Prices Long'!W:W,'RAB Prices Long'!$B:$B,'All Prices combined'!$D560,'RAB Prices Long'!$E:$E,'All Prices combined'!$G560)))),2)</f>
        <v>66.040000000000006</v>
      </c>
      <c r="U560" s="2">
        <f>ROUND(IF($B560="Annuity",SUMIFS('Annuity Prices'!X:X,'Annuity Prices'!$B:$B,$D560,'Annuity Prices'!$E:$E,$G560),IF($B560="RAB Short",SUMIFS('RAB Prices Short'!X:X,'RAB Prices Short'!$B:$B,'All Prices combined'!$D560,'RAB Prices Short'!$E:$E,'All Prices combined'!$G560),IF($B560="RAB Long",SUMIFS('RAB Prices Long'!X:X,'RAB Prices Long'!$B:$B,'All Prices combined'!$D560,'RAB Prices Long'!$E:$E,'All Prices combined'!$G560)))),2)</f>
        <v>69.5</v>
      </c>
      <c r="V560" s="2">
        <f>ROUND(IF($B560="Annuity",SUMIFS('Annuity Prices'!Y:Y,'Annuity Prices'!$B:$B,$D560,'Annuity Prices'!$E:$E,$G560),IF($B560="RAB Short",SUMIFS('RAB Prices Short'!Y:Y,'RAB Prices Short'!$B:$B,'All Prices combined'!$D560,'RAB Prices Short'!$E:$E,'All Prices combined'!$G560),IF($B560="RAB Long",SUMIFS('RAB Prices Long'!Y:Y,'RAB Prices Long'!$B:$B,'All Prices combined'!$D560,'RAB Prices Long'!$E:$E,'All Prices combined'!$G560)))),2)</f>
        <v>71.239999999999995</v>
      </c>
      <c r="W560" s="2">
        <f>ROUND(IF($B560="Annuity",SUMIFS('Annuity Prices'!Z:Z,'Annuity Prices'!$B:$B,$D560,'Annuity Prices'!$E:$E,$G560),IF($B560="RAB Short",SUMIFS('RAB Prices Short'!Z:Z,'RAB Prices Short'!$B:$B,'All Prices combined'!$D560,'RAB Prices Short'!$E:$E,'All Prices combined'!$G560),IF($B560="RAB Long",SUMIFS('RAB Prices Long'!Z:Z,'RAB Prices Long'!$B:$B,'All Prices combined'!$D560,'RAB Prices Long'!$E:$E,'All Prices combined'!$G560)))),2)</f>
        <v>73.02</v>
      </c>
      <c r="X560" s="2">
        <f>ROUND(IF($B560="Annuity",SUMIFS('Annuity Prices'!AA:AA,'Annuity Prices'!$B:$B,$D560,'Annuity Prices'!$E:$E,$G560),IF($B560="RAB Short",SUMIFS('RAB Prices Short'!AA:AA,'RAB Prices Short'!$B:$B,'All Prices combined'!$D560,'RAB Prices Short'!$E:$E,'All Prices combined'!$G560),IF($B560="RAB Long",SUMIFS('RAB Prices Long'!AA:AA,'RAB Prices Long'!$B:$B,'All Prices combined'!$D560,'RAB Prices Long'!$E:$E,'All Prices combined'!$G560)))),2)</f>
        <v>74.84</v>
      </c>
      <c r="Y560" s="2">
        <f>ROUND(IF($B560="Annuity",SUMIFS('Annuity Prices'!AB:AB,'Annuity Prices'!$B:$B,$D560,'Annuity Prices'!$E:$E,$G560),IF($B560="RAB Short",SUMIFS('RAB Prices Short'!AB:AB,'RAB Prices Short'!$B:$B,'All Prices combined'!$D560,'RAB Prices Short'!$E:$E,'All Prices combined'!$G560),IF($B560="RAB Long",SUMIFS('RAB Prices Long'!AB:AB,'RAB Prices Long'!$B:$B,'All Prices combined'!$D560,'RAB Prices Long'!$E:$E,'All Prices combined'!$G560)))),2)</f>
        <v>77.849999999999994</v>
      </c>
      <c r="Z560" s="2">
        <f>ROUND(IF($B560="Annuity",SUMIFS('Annuity Prices'!AC:AC,'Annuity Prices'!$B:$B,$D560,'Annuity Prices'!$E:$E,$G560),IF($B560="RAB Short",SUMIFS('RAB Prices Short'!AC:AC,'RAB Prices Short'!$B:$B,'All Prices combined'!$D560,'RAB Prices Short'!$E:$E,'All Prices combined'!$G560),IF($B560="RAB Long",SUMIFS('RAB Prices Long'!AC:AC,'RAB Prices Long'!$B:$B,'All Prices combined'!$D560,'RAB Prices Long'!$E:$E,'All Prices combined'!$G560)))),2)</f>
        <v>79.8</v>
      </c>
      <c r="AA560" s="2">
        <f>ROUND(IF($B560="Annuity",SUMIFS('Annuity Prices'!AD:AD,'Annuity Prices'!$B:$B,$D560,'Annuity Prices'!$E:$E,$G560),IF($B560="RAB Short",SUMIFS('RAB Prices Short'!AD:AD,'RAB Prices Short'!$B:$B,'All Prices combined'!$D560,'RAB Prices Short'!$E:$E,'All Prices combined'!$G560),IF($B560="RAB Long",SUMIFS('RAB Prices Long'!AD:AD,'RAB Prices Long'!$B:$B,'All Prices combined'!$D560,'RAB Prices Long'!$E:$E,'All Prices combined'!$G560)))),2)</f>
        <v>81.790000000000006</v>
      </c>
      <c r="AB560" s="2">
        <f>ROUND(IF($B560="Annuity",SUMIFS('Annuity Prices'!AE:AE,'Annuity Prices'!$B:$B,$D560,'Annuity Prices'!$E:$E,$G560),IF($B560="RAB Short",SUMIFS('RAB Prices Short'!AE:AE,'RAB Prices Short'!$B:$B,'All Prices combined'!$D560,'RAB Prices Short'!$E:$E,'All Prices combined'!$G560),IF($B560="RAB Long",SUMIFS('RAB Prices Long'!AE:AE,'RAB Prices Long'!$B:$B,'All Prices combined'!$D560,'RAB Prices Long'!$E:$E,'All Prices combined'!$G560)))),2)</f>
        <v>83.84</v>
      </c>
      <c r="AC560" s="2">
        <f>ROUND(IF($B560="Annuity",SUMIFS('Annuity Prices'!AF:AF,'Annuity Prices'!$B:$B,$D560,'Annuity Prices'!$E:$E,$G560),IF($B560="RAB Short",SUMIFS('RAB Prices Short'!AF:AF,'RAB Prices Short'!$B:$B,'All Prices combined'!$D560,'RAB Prices Short'!$E:$E,'All Prices combined'!$G560),IF($B560="RAB Long",SUMIFS('RAB Prices Long'!AF:AF,'RAB Prices Long'!$B:$B,'All Prices combined'!$D560,'RAB Prices Long'!$E:$E,'All Prices combined'!$G560)))),2)</f>
        <v>84.72</v>
      </c>
      <c r="AD560" s="2">
        <f>ROUND(IF($B560="Annuity",SUMIFS('Annuity Prices'!AG:AG,'Annuity Prices'!$B:$B,$D560,'Annuity Prices'!$E:$E,$G560),IF($B560="RAB Short",SUMIFS('RAB Prices Short'!AG:AG,'RAB Prices Short'!$B:$B,'All Prices combined'!$D560,'RAB Prices Short'!$E:$E,'All Prices combined'!$G560),IF($B560="RAB Long",SUMIFS('RAB Prices Long'!AG:AG,'RAB Prices Long'!$B:$B,'All Prices combined'!$D560,'RAB Prices Long'!$E:$E,'All Prices combined'!$G560)))),2)</f>
        <v>86.84</v>
      </c>
      <c r="AE560" s="2">
        <f>ROUND(IF($B560="Annuity",SUMIFS('Annuity Prices'!AH:AH,'Annuity Prices'!$B:$B,$D560,'Annuity Prices'!$E:$E,$G560),IF($B560="RAB Short",SUMIFS('RAB Prices Short'!AH:AH,'RAB Prices Short'!$B:$B,'All Prices combined'!$D560,'RAB Prices Short'!$E:$E,'All Prices combined'!$G560),IF($B560="RAB Long",SUMIFS('RAB Prices Long'!AH:AH,'RAB Prices Long'!$B:$B,'All Prices combined'!$D560,'RAB Prices Long'!$E:$E,'All Prices combined'!$G560)))),2)</f>
        <v>89.01</v>
      </c>
      <c r="AF560" s="2">
        <f>ROUND(IF($B560="Annuity",SUMIFS('Annuity Prices'!AI:AI,'Annuity Prices'!$B:$B,$D560,'Annuity Prices'!$E:$E,$G560),IF($B560="RAB Short",SUMIFS('RAB Prices Short'!AI:AI,'RAB Prices Short'!$B:$B,'All Prices combined'!$D560,'RAB Prices Short'!$E:$E,'All Prices combined'!$G560),IF($B560="RAB Long",SUMIFS('RAB Prices Long'!AI:AI,'RAB Prices Long'!$B:$B,'All Prices combined'!$D560,'RAB Prices Long'!$E:$E,'All Prices combined'!$G560)))),2)</f>
        <v>91.24</v>
      </c>
      <c r="AG560" s="2">
        <f>ROUND(IF($B560="Annuity",SUMIFS('Annuity Prices'!AJ:AJ,'Annuity Prices'!$B:$B,$D560,'Annuity Prices'!$E:$E,$G560),IF($B560="RAB Short",SUMIFS('RAB Prices Short'!AJ:AJ,'RAB Prices Short'!$B:$B,'All Prices combined'!$D560,'RAB Prices Short'!$E:$E,'All Prices combined'!$G560),IF($B560="RAB Long",SUMIFS('RAB Prices Long'!AJ:AJ,'RAB Prices Long'!$B:$B,'All Prices combined'!$D560,'RAB Prices Long'!$E:$E,'All Prices combined'!$G560)))),2)</f>
        <v>93.86</v>
      </c>
      <c r="AH560" s="2">
        <f>ROUND(IF($B560="Annuity",SUMIFS('Annuity Prices'!AK:AK,'Annuity Prices'!$B:$B,$D560,'Annuity Prices'!$E:$E,$G560),IF($B560="RAB Short",SUMIFS('RAB Prices Short'!AK:AK,'RAB Prices Short'!$B:$B,'All Prices combined'!$D560,'RAB Prices Short'!$E:$E,'All Prices combined'!$G560),IF($B560="RAB Long",SUMIFS('RAB Prices Long'!AK:AK,'RAB Prices Long'!$B:$B,'All Prices combined'!$D560,'RAB Prices Long'!$E:$E,'All Prices combined'!$G560)))),2)</f>
        <v>96.2</v>
      </c>
      <c r="AI560" s="2">
        <f>ROUND(IF($B560="Annuity",SUMIFS('Annuity Prices'!AL:AL,'Annuity Prices'!$B:$B,$D560,'Annuity Prices'!$E:$E,$G560),IF($B560="RAB Short",SUMIFS('RAB Prices Short'!AL:AL,'RAB Prices Short'!$B:$B,'All Prices combined'!$D560,'RAB Prices Short'!$E:$E,'All Prices combined'!$G560),IF($B560="RAB Long",SUMIFS('RAB Prices Long'!AL:AL,'RAB Prices Long'!$B:$B,'All Prices combined'!$D560,'RAB Prices Long'!$E:$E,'All Prices combined'!$G560)))),2)</f>
        <v>98.61</v>
      </c>
      <c r="AJ560" s="2">
        <f>ROUND(IF($B560="Annuity",SUMIFS('Annuity Prices'!AM:AM,'Annuity Prices'!$B:$B,$D560,'Annuity Prices'!$E:$E,$G560),IF($B560="RAB Short",SUMIFS('RAB Prices Short'!AM:AM,'RAB Prices Short'!$B:$B,'All Prices combined'!$D560,'RAB Prices Short'!$E:$E,'All Prices combined'!$G560),IF($B560="RAB Long",SUMIFS('RAB Prices Long'!AM:AM,'RAB Prices Long'!$B:$B,'All Prices combined'!$D560,'RAB Prices Long'!$E:$E,'All Prices combined'!$G560)))),2)</f>
        <v>101.08</v>
      </c>
      <c r="AK560" s="2">
        <f>ROUND(IF($B560="Annuity",SUMIFS('Annuity Prices'!AN:AN,'Annuity Prices'!$B:$B,$D560,'Annuity Prices'!$E:$E,$G560),IF($B560="RAB Short",SUMIFS('RAB Prices Short'!AN:AN,'RAB Prices Short'!$B:$B,'All Prices combined'!$D560,'RAB Prices Short'!$E:$E,'All Prices combined'!$G560),IF($B560="RAB Long",SUMIFS('RAB Prices Long'!AN:AN,'RAB Prices Long'!$B:$B,'All Prices combined'!$D560,'RAB Prices Long'!$E:$E,'All Prices combined'!$G560)))),2)</f>
        <v>103.11</v>
      </c>
      <c r="AL560" s="2">
        <f>ROUND(IF($B560="Annuity",SUMIFS('Annuity Prices'!AO:AO,'Annuity Prices'!$B:$B,$D560,'Annuity Prices'!$E:$E,$G560),IF($B560="RAB Short",SUMIFS('RAB Prices Short'!AO:AO,'RAB Prices Short'!$B:$B,'All Prices combined'!$D560,'RAB Prices Short'!$E:$E,'All Prices combined'!$G560),IF($B560="RAB Long",SUMIFS('RAB Prices Long'!AO:AO,'RAB Prices Long'!$B:$B,'All Prices combined'!$D560,'RAB Prices Long'!$E:$E,'All Prices combined'!$G560)))),2)</f>
        <v>105.69</v>
      </c>
      <c r="AM560" s="2">
        <f>ROUND(IF($B560="Annuity",SUMIFS('Annuity Prices'!AP:AP,'Annuity Prices'!$B:$B,$D560,'Annuity Prices'!$E:$E,$G560),IF($B560="RAB Short",SUMIFS('RAB Prices Short'!AP:AP,'RAB Prices Short'!$B:$B,'All Prices combined'!$D560,'RAB Prices Short'!$E:$E,'All Prices combined'!$G560),IF($B560="RAB Long",SUMIFS('RAB Prices Long'!AP:AP,'RAB Prices Long'!$B:$B,'All Prices combined'!$D560,'RAB Prices Long'!$E:$E,'All Prices combined'!$G560)))),2)</f>
        <v>108.33</v>
      </c>
      <c r="AN560" s="2">
        <f>ROUND(IF($B560="Annuity",SUMIFS('Annuity Prices'!AQ:AQ,'Annuity Prices'!$B:$B,$D560,'Annuity Prices'!$E:$E,$G560),IF($B560="RAB Short",SUMIFS('RAB Prices Short'!AQ:AQ,'RAB Prices Short'!$B:$B,'All Prices combined'!$D560,'RAB Prices Short'!$E:$E,'All Prices combined'!$G560),IF($B560="RAB Long",SUMIFS('RAB Prices Long'!AQ:AQ,'RAB Prices Long'!$B:$B,'All Prices combined'!$D560,'RAB Prices Long'!$E:$E,'All Prices combined'!$G560)))),2)</f>
        <v>111.04</v>
      </c>
      <c r="AO560" s="2">
        <f>ROUND(IF($B560="Annuity",SUMIFS('Annuity Prices'!AR:AR,'Annuity Prices'!$B:$B,$D560,'Annuity Prices'!$E:$E,$G560),IF($B560="RAB Short",SUMIFS('RAB Prices Short'!AR:AR,'RAB Prices Short'!$B:$B,'All Prices combined'!$D560,'RAB Prices Short'!$E:$E,'All Prices combined'!$G560),IF($B560="RAB Long",SUMIFS('RAB Prices Long'!AR:AR,'RAB Prices Long'!$B:$B,'All Prices combined'!$D560,'RAB Prices Long'!$E:$E,'All Prices combined'!$G560)))),2)</f>
        <v>0</v>
      </c>
      <c r="AP560" s="2">
        <f>ROUND(IF($B560="Annuity",SUMIFS('Annuity Prices'!AS:AS,'Annuity Prices'!$B:$B,$D560,'Annuity Prices'!$E:$E,$G560),IF($B560="RAB Short",SUMIFS('RAB Prices Short'!AS:AS,'RAB Prices Short'!$B:$B,'All Prices combined'!$D560,'RAB Prices Short'!$E:$E,'All Prices combined'!$G560),IF($B560="RAB Long",SUMIFS('RAB Prices Long'!AS:AS,'RAB Prices Long'!$B:$B,'All Prices combined'!$D560,'RAB Prices Long'!$E:$E,'All Prices combined'!$G560)))),2)</f>
        <v>0</v>
      </c>
      <c r="AQ560" s="2">
        <f>ROUND(IF($B560="Annuity",SUMIFS('Annuity Prices'!AT:AT,'Annuity Prices'!$B:$B,$D560,'Annuity Prices'!$E:$E,$G560),IF($B560="RAB Short",SUMIFS('RAB Prices Short'!AT:AT,'RAB Prices Short'!$B:$B,'All Prices combined'!$D560,'RAB Prices Short'!$E:$E,'All Prices combined'!$G560),IF($B560="RAB Long",SUMIFS('RAB Prices Long'!AT:AT,'RAB Prices Long'!$B:$B,'All Prices combined'!$D560,'RAB Prices Long'!$E:$E,'All Prices combined'!$G560)))),2)</f>
        <v>48.74</v>
      </c>
      <c r="AR560" s="2">
        <f>ROUND(IF($B560="Annuity",SUMIFS('Annuity Prices'!AU:AU,'Annuity Prices'!$B:$B,$D560,'Annuity Prices'!$E:$E,$G560),IF($B560="RAB Short",SUMIFS('RAB Prices Short'!AU:AU,'RAB Prices Short'!$B:$B,'All Prices combined'!$D560,'RAB Prices Short'!$E:$E,'All Prices combined'!$G560),IF($B560="RAB Long",SUMIFS('RAB Prices Long'!AU:AU,'RAB Prices Long'!$B:$B,'All Prices combined'!$D560,'RAB Prices Long'!$E:$E,'All Prices combined'!$G560)))),2)</f>
        <v>49.87</v>
      </c>
      <c r="AS560" s="2">
        <f>ROUND(IF($B560="Annuity",SUMIFS('Annuity Prices'!AV:AV,'Annuity Prices'!$B:$B,$D560,'Annuity Prices'!$E:$E,$G560),IF($B560="RAB Short",SUMIFS('RAB Prices Short'!AV:AV,'RAB Prices Short'!$B:$B,'All Prices combined'!$D560,'RAB Prices Short'!$E:$E,'All Prices combined'!$G560),IF($B560="RAB Long",SUMIFS('RAB Prices Long'!AV:AV,'RAB Prices Long'!$B:$B,'All Prices combined'!$D560,'RAB Prices Long'!$E:$E,'All Prices combined'!$G560)))),2)</f>
        <v>51.31</v>
      </c>
      <c r="AT560" s="2">
        <f>ROUND(IF($B560="Annuity",SUMIFS('Annuity Prices'!AW:AW,'Annuity Prices'!$B:$B,$D560,'Annuity Prices'!$E:$E,$G560),IF($B560="RAB Short",SUMIFS('RAB Prices Short'!AW:AW,'RAB Prices Short'!$B:$B,'All Prices combined'!$D560,'RAB Prices Short'!$E:$E,'All Prices combined'!$G560),IF($B560="RAB Long",SUMIFS('RAB Prices Long'!AW:AW,'RAB Prices Long'!$B:$B,'All Prices combined'!$D560,'RAB Prices Long'!$E:$E,'All Prices combined'!$G560)))),2)</f>
        <v>54.3</v>
      </c>
      <c r="AU560" s="2">
        <f>ROUND(IF($B560="Annuity",SUMIFS('Annuity Prices'!AX:AX,'Annuity Prices'!$B:$B,$D560,'Annuity Prices'!$E:$E,$G560),IF($B560="RAB Short",SUMIFS('RAB Prices Short'!AX:AX,'RAB Prices Short'!$B:$B,'All Prices combined'!$D560,'RAB Prices Short'!$E:$E,'All Prices combined'!$G560),IF($B560="RAB Long",SUMIFS('RAB Prices Long'!AX:AX,'RAB Prices Long'!$B:$B,'All Prices combined'!$D560,'RAB Prices Long'!$E:$E,'All Prices combined'!$G560)))),2)</f>
        <v>55.66</v>
      </c>
      <c r="AV560" s="2">
        <f>ROUND(IF($B560="Annuity",SUMIFS('Annuity Prices'!AY:AY,'Annuity Prices'!$B:$B,$D560,'Annuity Prices'!$E:$E,$G560),IF($B560="RAB Short",SUMIFS('RAB Prices Short'!AY:AY,'RAB Prices Short'!$B:$B,'All Prices combined'!$D560,'RAB Prices Short'!$E:$E,'All Prices combined'!$G560),IF($B560="RAB Long",SUMIFS('RAB Prices Long'!AY:AY,'RAB Prices Long'!$B:$B,'All Prices combined'!$D560,'RAB Prices Long'!$E:$E,'All Prices combined'!$G560)))),2)</f>
        <v>57.05</v>
      </c>
      <c r="AW560" s="2">
        <f>ROUND(IF($B560="Annuity",SUMIFS('Annuity Prices'!AZ:AZ,'Annuity Prices'!$B:$B,$D560,'Annuity Prices'!$E:$E,$G560),IF($B560="RAB Short",SUMIFS('RAB Prices Short'!AZ:AZ,'RAB Prices Short'!$B:$B,'All Prices combined'!$D560,'RAB Prices Short'!$E:$E,'All Prices combined'!$G560),IF($B560="RAB Long",SUMIFS('RAB Prices Long'!AZ:AZ,'RAB Prices Long'!$B:$B,'All Prices combined'!$D560,'RAB Prices Long'!$E:$E,'All Prices combined'!$G560)))),2)</f>
        <v>58.48</v>
      </c>
      <c r="AX560" s="2">
        <f>ROUND(IF($B560="Annuity",SUMIFS('Annuity Prices'!BA:BA,'Annuity Prices'!$B:$B,$D560,'Annuity Prices'!$E:$E,$G560),IF($B560="RAB Short",SUMIFS('RAB Prices Short'!BA:BA,'RAB Prices Short'!$B:$B,'All Prices combined'!$D560,'RAB Prices Short'!$E:$E,'All Prices combined'!$G560),IF($B560="RAB Long",SUMIFS('RAB Prices Long'!BA:BA,'RAB Prices Long'!$B:$B,'All Prices combined'!$D560,'RAB Prices Long'!$E:$E,'All Prices combined'!$G560)))),2)</f>
        <v>61.33</v>
      </c>
      <c r="AY560" s="2">
        <f>ROUND(IF($B560="Annuity",SUMIFS('Annuity Prices'!BB:BB,'Annuity Prices'!$B:$B,$D560,'Annuity Prices'!$E:$E,$G560),IF($B560="RAB Short",SUMIFS('RAB Prices Short'!BB:BB,'RAB Prices Short'!$B:$B,'All Prices combined'!$D560,'RAB Prices Short'!$E:$E,'All Prices combined'!$G560),IF($B560="RAB Long",SUMIFS('RAB Prices Long'!BB:BB,'RAB Prices Long'!$B:$B,'All Prices combined'!$D560,'RAB Prices Long'!$E:$E,'All Prices combined'!$G560)))),2)</f>
        <v>62.86</v>
      </c>
      <c r="AZ560" s="2">
        <f>ROUND(IF($B560="Annuity",SUMIFS('Annuity Prices'!BC:BC,'Annuity Prices'!$B:$B,$D560,'Annuity Prices'!$E:$E,$G560),IF($B560="RAB Short",SUMIFS('RAB Prices Short'!BC:BC,'RAB Prices Short'!$B:$B,'All Prices combined'!$D560,'RAB Prices Short'!$E:$E,'All Prices combined'!$G560),IF($B560="RAB Long",SUMIFS('RAB Prices Long'!BC:BC,'RAB Prices Long'!$B:$B,'All Prices combined'!$D560,'RAB Prices Long'!$E:$E,'All Prices combined'!$G560)))),2)</f>
        <v>64.430000000000007</v>
      </c>
      <c r="BA560" s="2">
        <f>ROUND(IF($B560="Annuity",SUMIFS('Annuity Prices'!BD:BD,'Annuity Prices'!$B:$B,$D560,'Annuity Prices'!$E:$E,$G560),IF($B560="RAB Short",SUMIFS('RAB Prices Short'!BD:BD,'RAB Prices Short'!$B:$B,'All Prices combined'!$D560,'RAB Prices Short'!$E:$E,'All Prices combined'!$G560),IF($B560="RAB Long",SUMIFS('RAB Prices Long'!BD:BD,'RAB Prices Long'!$B:$B,'All Prices combined'!$D560,'RAB Prices Long'!$E:$E,'All Prices combined'!$G560)))),2)</f>
        <v>66.040000000000006</v>
      </c>
      <c r="BB560" s="2">
        <f>ROUND(IF($B560="Annuity",SUMIFS('Annuity Prices'!BE:BE,'Annuity Prices'!$B:$B,$D560,'Annuity Prices'!$E:$E,$G560),IF($B560="RAB Short",SUMIFS('RAB Prices Short'!BE:BE,'RAB Prices Short'!$B:$B,'All Prices combined'!$D560,'RAB Prices Short'!$E:$E,'All Prices combined'!$G560),IF($B560="RAB Long",SUMIFS('RAB Prices Long'!BE:BE,'RAB Prices Long'!$B:$B,'All Prices combined'!$D560,'RAB Prices Long'!$E:$E,'All Prices combined'!$G560)))),2)</f>
        <v>69.5</v>
      </c>
      <c r="BC560" s="2">
        <f>ROUND(IF($B560="Annuity",SUMIFS('Annuity Prices'!BF:BF,'Annuity Prices'!$B:$B,$D560,'Annuity Prices'!$E:$E,$G560),IF($B560="RAB Short",SUMIFS('RAB Prices Short'!BF:BF,'RAB Prices Short'!$B:$B,'All Prices combined'!$D560,'RAB Prices Short'!$E:$E,'All Prices combined'!$G560),IF($B560="RAB Long",SUMIFS('RAB Prices Long'!BF:BF,'RAB Prices Long'!$B:$B,'All Prices combined'!$D560,'RAB Prices Long'!$E:$E,'All Prices combined'!$G560)))),2)</f>
        <v>71.239999999999995</v>
      </c>
      <c r="BD560" s="2">
        <f>ROUND(IF($B560="Annuity",SUMIFS('Annuity Prices'!BG:BG,'Annuity Prices'!$B:$B,$D560,'Annuity Prices'!$E:$E,$G560),IF($B560="RAB Short",SUMIFS('RAB Prices Short'!BG:BG,'RAB Prices Short'!$B:$B,'All Prices combined'!$D560,'RAB Prices Short'!$E:$E,'All Prices combined'!$G560),IF($B560="RAB Long",SUMIFS('RAB Prices Long'!BG:BG,'RAB Prices Long'!$B:$B,'All Prices combined'!$D560,'RAB Prices Long'!$E:$E,'All Prices combined'!$G560)))),2)</f>
        <v>73.02</v>
      </c>
      <c r="BE560" s="2">
        <f>ROUND(IF($B560="Annuity",SUMIFS('Annuity Prices'!BH:BH,'Annuity Prices'!$B:$B,$D560,'Annuity Prices'!$E:$E,$G560),IF($B560="RAB Short",SUMIFS('RAB Prices Short'!BH:BH,'RAB Prices Short'!$B:$B,'All Prices combined'!$D560,'RAB Prices Short'!$E:$E,'All Prices combined'!$G560),IF($B560="RAB Long",SUMIFS('RAB Prices Long'!BH:BH,'RAB Prices Long'!$B:$B,'All Prices combined'!$D560,'RAB Prices Long'!$E:$E,'All Prices combined'!$G560)))),2)</f>
        <v>74.84</v>
      </c>
      <c r="BF560" s="2">
        <f>ROUND(IF($B560="Annuity",SUMIFS('Annuity Prices'!BI:BI,'Annuity Prices'!$B:$B,$D560,'Annuity Prices'!$E:$E,$G560),IF($B560="RAB Short",SUMIFS('RAB Prices Short'!BI:BI,'RAB Prices Short'!$B:$B,'All Prices combined'!$D560,'RAB Prices Short'!$E:$E,'All Prices combined'!$G560),IF($B560="RAB Long",SUMIFS('RAB Prices Long'!BI:BI,'RAB Prices Long'!$B:$B,'All Prices combined'!$D560,'RAB Prices Long'!$E:$E,'All Prices combined'!$G560)))),2)</f>
        <v>77.849999999999994</v>
      </c>
      <c r="BG560" s="2">
        <f>ROUND(IF($B560="Annuity",SUMIFS('Annuity Prices'!BJ:BJ,'Annuity Prices'!$B:$B,$D560,'Annuity Prices'!$E:$E,$G560),IF($B560="RAB Short",SUMIFS('RAB Prices Short'!BJ:BJ,'RAB Prices Short'!$B:$B,'All Prices combined'!$D560,'RAB Prices Short'!$E:$E,'All Prices combined'!$G560),IF($B560="RAB Long",SUMIFS('RAB Prices Long'!BJ:BJ,'RAB Prices Long'!$B:$B,'All Prices combined'!$D560,'RAB Prices Long'!$E:$E,'All Prices combined'!$G560)))),2)</f>
        <v>79.8</v>
      </c>
      <c r="BH560" s="2">
        <f>ROUND(IF($B560="Annuity",SUMIFS('Annuity Prices'!BK:BK,'Annuity Prices'!$B:$B,$D560,'Annuity Prices'!$E:$E,$G560),IF($B560="RAB Short",SUMIFS('RAB Prices Short'!BK:BK,'RAB Prices Short'!$B:$B,'All Prices combined'!$D560,'RAB Prices Short'!$E:$E,'All Prices combined'!$G560),IF($B560="RAB Long",SUMIFS('RAB Prices Long'!BK:BK,'RAB Prices Long'!$B:$B,'All Prices combined'!$D560,'RAB Prices Long'!$E:$E,'All Prices combined'!$G560)))),2)</f>
        <v>81.790000000000006</v>
      </c>
      <c r="BI560" s="2">
        <f>ROUND(IF($B560="Annuity",SUMIFS('Annuity Prices'!BL:BL,'Annuity Prices'!$B:$B,$D560,'Annuity Prices'!$E:$E,$G560),IF($B560="RAB Short",SUMIFS('RAB Prices Short'!BL:BL,'RAB Prices Short'!$B:$B,'All Prices combined'!$D560,'RAB Prices Short'!$E:$E,'All Prices combined'!$G560),IF($B560="RAB Long",SUMIFS('RAB Prices Long'!BL:BL,'RAB Prices Long'!$B:$B,'All Prices combined'!$D560,'RAB Prices Long'!$E:$E,'All Prices combined'!$G560)))),2)</f>
        <v>83.84</v>
      </c>
      <c r="BJ560" s="2">
        <f>ROUND(IF($B560="Annuity",SUMIFS('Annuity Prices'!BM:BM,'Annuity Prices'!$B:$B,$D560,'Annuity Prices'!$E:$E,$G560),IF($B560="RAB Short",SUMIFS('RAB Prices Short'!BM:BM,'RAB Prices Short'!$B:$B,'All Prices combined'!$D560,'RAB Prices Short'!$E:$E,'All Prices combined'!$G560),IF($B560="RAB Long",SUMIFS('RAB Prices Long'!BM:BM,'RAB Prices Long'!$B:$B,'All Prices combined'!$D560,'RAB Prices Long'!$E:$E,'All Prices combined'!$G560)))),2)</f>
        <v>84.72</v>
      </c>
      <c r="BK560" s="2">
        <f>ROUND(IF($B560="Annuity",SUMIFS('Annuity Prices'!BN:BN,'Annuity Prices'!$B:$B,$D560,'Annuity Prices'!$E:$E,$G560),IF($B560="RAB Short",SUMIFS('RAB Prices Short'!BN:BN,'RAB Prices Short'!$B:$B,'All Prices combined'!$D560,'RAB Prices Short'!$E:$E,'All Prices combined'!$G560),IF($B560="RAB Long",SUMIFS('RAB Prices Long'!BN:BN,'RAB Prices Long'!$B:$B,'All Prices combined'!$D560,'RAB Prices Long'!$E:$E,'All Prices combined'!$G560)))),2)</f>
        <v>86.84</v>
      </c>
      <c r="BL560" s="2">
        <f>ROUND(IF($B560="Annuity",SUMIFS('Annuity Prices'!BO:BO,'Annuity Prices'!$B:$B,$D560,'Annuity Prices'!$E:$E,$G560),IF($B560="RAB Short",SUMIFS('RAB Prices Short'!BO:BO,'RAB Prices Short'!$B:$B,'All Prices combined'!$D560,'RAB Prices Short'!$E:$E,'All Prices combined'!$G560),IF($B560="RAB Long",SUMIFS('RAB Prices Long'!BO:BO,'RAB Prices Long'!$B:$B,'All Prices combined'!$D560,'RAB Prices Long'!$E:$E,'All Prices combined'!$G560)))),2)</f>
        <v>89.01</v>
      </c>
      <c r="BM560" s="2">
        <f>ROUND(IF($B560="Annuity",SUMIFS('Annuity Prices'!BP:BP,'Annuity Prices'!$B:$B,$D560,'Annuity Prices'!$E:$E,$G560),IF($B560="RAB Short",SUMIFS('RAB Prices Short'!BP:BP,'RAB Prices Short'!$B:$B,'All Prices combined'!$D560,'RAB Prices Short'!$E:$E,'All Prices combined'!$G560),IF($B560="RAB Long",SUMIFS('RAB Prices Long'!BP:BP,'RAB Prices Long'!$B:$B,'All Prices combined'!$D560,'RAB Prices Long'!$E:$E,'All Prices combined'!$G560)))),2)</f>
        <v>91.24</v>
      </c>
      <c r="BN560" s="2">
        <f>ROUND(IF($B560="Annuity",SUMIFS('Annuity Prices'!BQ:BQ,'Annuity Prices'!$B:$B,$D560,'Annuity Prices'!$E:$E,$G560),IF($B560="RAB Short",SUMIFS('RAB Prices Short'!BQ:BQ,'RAB Prices Short'!$B:$B,'All Prices combined'!$D560,'RAB Prices Short'!$E:$E,'All Prices combined'!$G560),IF($B560="RAB Long",SUMIFS('RAB Prices Long'!BQ:BQ,'RAB Prices Long'!$B:$B,'All Prices combined'!$D560,'RAB Prices Long'!$E:$E,'All Prices combined'!$G560)))),2)</f>
        <v>93.86</v>
      </c>
      <c r="BO560" s="2">
        <f>ROUND(IF($B560="Annuity",SUMIFS('Annuity Prices'!BR:BR,'Annuity Prices'!$B:$B,$D560,'Annuity Prices'!$E:$E,$G560),IF($B560="RAB Short",SUMIFS('RAB Prices Short'!BR:BR,'RAB Prices Short'!$B:$B,'All Prices combined'!$D560,'RAB Prices Short'!$E:$E,'All Prices combined'!$G560),IF($B560="RAB Long",SUMIFS('RAB Prices Long'!BR:BR,'RAB Prices Long'!$B:$B,'All Prices combined'!$D560,'RAB Prices Long'!$E:$E,'All Prices combined'!$G560)))),2)</f>
        <v>96.2</v>
      </c>
      <c r="BP560" s="2">
        <f>ROUND(IF($B560="Annuity",SUMIFS('Annuity Prices'!BS:BS,'Annuity Prices'!$B:$B,$D560,'Annuity Prices'!$E:$E,$G560),IF($B560="RAB Short",SUMIFS('RAB Prices Short'!BS:BS,'RAB Prices Short'!$B:$B,'All Prices combined'!$D560,'RAB Prices Short'!$E:$E,'All Prices combined'!$G560),IF($B560="RAB Long",SUMIFS('RAB Prices Long'!BS:BS,'RAB Prices Long'!$B:$B,'All Prices combined'!$D560,'RAB Prices Long'!$E:$E,'All Prices combined'!$G560)))),2)</f>
        <v>98.61</v>
      </c>
      <c r="BQ560" s="2">
        <f>ROUND(IF($B560="Annuity",SUMIFS('Annuity Prices'!BT:BT,'Annuity Prices'!$B:$B,$D560,'Annuity Prices'!$E:$E,$G560),IF($B560="RAB Short",SUMIFS('RAB Prices Short'!BT:BT,'RAB Prices Short'!$B:$B,'All Prices combined'!$D560,'RAB Prices Short'!$E:$E,'All Prices combined'!$G560),IF($B560="RAB Long",SUMIFS('RAB Prices Long'!BT:BT,'RAB Prices Long'!$B:$B,'All Prices combined'!$D560,'RAB Prices Long'!$E:$E,'All Prices combined'!$G560)))),2)</f>
        <v>101.08</v>
      </c>
      <c r="BR560" s="2">
        <f>ROUND(IF($B560="Annuity",SUMIFS('Annuity Prices'!BU:BU,'Annuity Prices'!$B:$B,$D560,'Annuity Prices'!$E:$E,$G560),IF($B560="RAB Short",SUMIFS('RAB Prices Short'!BU:BU,'RAB Prices Short'!$B:$B,'All Prices combined'!$D560,'RAB Prices Short'!$E:$E,'All Prices combined'!$G560),IF($B560="RAB Long",SUMIFS('RAB Prices Long'!BU:BU,'RAB Prices Long'!$B:$B,'All Prices combined'!$D560,'RAB Prices Long'!$E:$E,'All Prices combined'!$G560)))),2)</f>
        <v>103.11</v>
      </c>
      <c r="BS560" s="2">
        <f>ROUND(IF($B560="Annuity",SUMIFS('Annuity Prices'!BV:BV,'Annuity Prices'!$B:$B,$D560,'Annuity Prices'!$E:$E,$G560),IF($B560="RAB Short",SUMIFS('RAB Prices Short'!BV:BV,'RAB Prices Short'!$B:$B,'All Prices combined'!$D560,'RAB Prices Short'!$E:$E,'All Prices combined'!$G560),IF($B560="RAB Long",SUMIFS('RAB Prices Long'!BV:BV,'RAB Prices Long'!$B:$B,'All Prices combined'!$D560,'RAB Prices Long'!$E:$E,'All Prices combined'!$G560)))),2)</f>
        <v>105.69</v>
      </c>
      <c r="BT560" s="2">
        <f>ROUND(IF($B560="Annuity",SUMIFS('Annuity Prices'!BW:BW,'Annuity Prices'!$B:$B,$D560,'Annuity Prices'!$E:$E,$G560),IF($B560="RAB Short",SUMIFS('RAB Prices Short'!BW:BW,'RAB Prices Short'!$B:$B,'All Prices combined'!$D560,'RAB Prices Short'!$E:$E,'All Prices combined'!$G560),IF($B560="RAB Long",SUMIFS('RAB Prices Long'!BW:BW,'RAB Prices Long'!$B:$B,'All Prices combined'!$D560,'RAB Prices Long'!$E:$E,'All Prices combined'!$G560)))),2)</f>
        <v>108.33</v>
      </c>
      <c r="BU560" s="2">
        <f>ROUND(IF($B560="Annuity",SUMIFS('Annuity Prices'!BX:BX,'Annuity Prices'!$B:$B,$D560,'Annuity Prices'!$E:$E,$G560),IF($B560="RAB Short",SUMIFS('RAB Prices Short'!BX:BX,'RAB Prices Short'!$B:$B,'All Prices combined'!$D560,'RAB Prices Short'!$E:$E,'All Prices combined'!$G560),IF($B560="RAB Long",SUMIFS('RAB Prices Long'!BX:BX,'RAB Prices Long'!$B:$B,'All Prices combined'!$D560,'RAB Prices Long'!$E:$E,'All Prices combined'!$G560)))),2)</f>
        <v>111.04</v>
      </c>
    </row>
    <row r="561" spans="2:73" x14ac:dyDescent="0.25">
      <c r="B561" t="s">
        <v>45</v>
      </c>
      <c r="C561">
        <v>30</v>
      </c>
      <c r="D561" t="s">
        <v>215</v>
      </c>
      <c r="E561" t="s">
        <v>209</v>
      </c>
      <c r="F561" t="s">
        <v>214</v>
      </c>
      <c r="G561" t="s">
        <v>43</v>
      </c>
      <c r="I561" s="2">
        <f>ROUND(IF($B561="Annuity",SUMIFS('Annuity Prices'!L:L,'Annuity Prices'!$B:$B,$D561,'Annuity Prices'!$E:$E,$G561),IF($B561="RAB Short",SUMIFS('RAB Prices Short'!L:L,'RAB Prices Short'!$B:$B,'All Prices combined'!$D561,'RAB Prices Short'!$E:$E,'All Prices combined'!$G561),IF($B561="RAB Long",SUMIFS('RAB Prices Long'!L:L,'RAB Prices Long'!$B:$B,'All Prices combined'!$D561,'RAB Prices Long'!$E:$E,'All Prices combined'!$G561)))),2)</f>
        <v>0</v>
      </c>
      <c r="J561" s="2">
        <f>ROUND(IF($B561="Annuity",SUMIFS('Annuity Prices'!M:M,'Annuity Prices'!$B:$B,$D561,'Annuity Prices'!$E:$E,$G561),IF($B561="RAB Short",SUMIFS('RAB Prices Short'!M:M,'RAB Prices Short'!$B:$B,'All Prices combined'!$D561,'RAB Prices Short'!$E:$E,'All Prices combined'!$G561),IF($B561="RAB Long",SUMIFS('RAB Prices Long'!M:M,'RAB Prices Long'!$B:$B,'All Prices combined'!$D561,'RAB Prices Long'!$E:$E,'All Prices combined'!$G561)))),2)</f>
        <v>0</v>
      </c>
      <c r="K561" s="2">
        <f>ROUND(IF($B561="Annuity",SUMIFS('Annuity Prices'!N:N,'Annuity Prices'!$B:$B,$D561,'Annuity Prices'!$E:$E,$G561),IF($B561="RAB Short",SUMIFS('RAB Prices Short'!N:N,'RAB Prices Short'!$B:$B,'All Prices combined'!$D561,'RAB Prices Short'!$E:$E,'All Prices combined'!$G561),IF($B561="RAB Long",SUMIFS('RAB Prices Long'!N:N,'RAB Prices Long'!$B:$B,'All Prices combined'!$D561,'RAB Prices Long'!$E:$E,'All Prices combined'!$G561)))),2)</f>
        <v>8.43</v>
      </c>
      <c r="L561" s="2">
        <f>ROUND(IF($B561="Annuity",SUMIFS('Annuity Prices'!O:O,'Annuity Prices'!$B:$B,$D561,'Annuity Prices'!$E:$E,$G561),IF($B561="RAB Short",SUMIFS('RAB Prices Short'!O:O,'RAB Prices Short'!$B:$B,'All Prices combined'!$D561,'RAB Prices Short'!$E:$E,'All Prices combined'!$G561),IF($B561="RAB Long",SUMIFS('RAB Prices Long'!O:O,'RAB Prices Long'!$B:$B,'All Prices combined'!$D561,'RAB Prices Long'!$E:$E,'All Prices combined'!$G561)))),2)</f>
        <v>8.67</v>
      </c>
      <c r="M561" s="2">
        <f>ROUND(IF($B561="Annuity",SUMIFS('Annuity Prices'!P:P,'Annuity Prices'!$B:$B,$D561,'Annuity Prices'!$E:$E,$G561),IF($B561="RAB Short",SUMIFS('RAB Prices Short'!P:P,'RAB Prices Short'!$B:$B,'All Prices combined'!$D561,'RAB Prices Short'!$E:$E,'All Prices combined'!$G561),IF($B561="RAB Long",SUMIFS('RAB Prices Long'!P:P,'RAB Prices Long'!$B:$B,'All Prices combined'!$D561,'RAB Prices Long'!$E:$E,'All Prices combined'!$G561)))),2)</f>
        <v>8.89</v>
      </c>
      <c r="N561" s="2">
        <f>ROUND(IF($B561="Annuity",SUMIFS('Annuity Prices'!Q:Q,'Annuity Prices'!$B:$B,$D561,'Annuity Prices'!$E:$E,$G561),IF($B561="RAB Short",SUMIFS('RAB Prices Short'!Q:Q,'RAB Prices Short'!$B:$B,'All Prices combined'!$D561,'RAB Prices Short'!$E:$E,'All Prices combined'!$G561),IF($B561="RAB Long",SUMIFS('RAB Prices Long'!Q:Q,'RAB Prices Long'!$B:$B,'All Prices combined'!$D561,'RAB Prices Long'!$E:$E,'All Prices combined'!$G561)))),2)</f>
        <v>9.1199999999999992</v>
      </c>
      <c r="O561" s="2">
        <f>ROUND(IF($B561="Annuity",SUMIFS('Annuity Prices'!R:R,'Annuity Prices'!$B:$B,$D561,'Annuity Prices'!$E:$E,$G561),IF($B561="RAB Short",SUMIFS('RAB Prices Short'!R:R,'RAB Prices Short'!$B:$B,'All Prices combined'!$D561,'RAB Prices Short'!$E:$E,'All Prices combined'!$G561),IF($B561="RAB Long",SUMIFS('RAB Prices Long'!R:R,'RAB Prices Long'!$B:$B,'All Prices combined'!$D561,'RAB Prices Long'!$E:$E,'All Prices combined'!$G561)))),2)</f>
        <v>9.34</v>
      </c>
      <c r="P561" s="2">
        <f>ROUND(IF($B561="Annuity",SUMIFS('Annuity Prices'!S:S,'Annuity Prices'!$B:$B,$D561,'Annuity Prices'!$E:$E,$G561),IF($B561="RAB Short",SUMIFS('RAB Prices Short'!S:S,'RAB Prices Short'!$B:$B,'All Prices combined'!$D561,'RAB Prices Short'!$E:$E,'All Prices combined'!$G561),IF($B561="RAB Long",SUMIFS('RAB Prices Long'!S:S,'RAB Prices Long'!$B:$B,'All Prices combined'!$D561,'RAB Prices Long'!$E:$E,'All Prices combined'!$G561)))),2)</f>
        <v>9.58</v>
      </c>
      <c r="Q561" s="2">
        <f>ROUND(IF($B561="Annuity",SUMIFS('Annuity Prices'!T:T,'Annuity Prices'!$B:$B,$D561,'Annuity Prices'!$E:$E,$G561),IF($B561="RAB Short",SUMIFS('RAB Prices Short'!T:T,'RAB Prices Short'!$B:$B,'All Prices combined'!$D561,'RAB Prices Short'!$E:$E,'All Prices combined'!$G561),IF($B561="RAB Long",SUMIFS('RAB Prices Long'!T:T,'RAB Prices Long'!$B:$B,'All Prices combined'!$D561,'RAB Prices Long'!$E:$E,'All Prices combined'!$G561)))),2)</f>
        <v>9.77</v>
      </c>
      <c r="R561" s="2">
        <f>ROUND(IF($B561="Annuity",SUMIFS('Annuity Prices'!U:U,'Annuity Prices'!$B:$B,$D561,'Annuity Prices'!$E:$E,$G561),IF($B561="RAB Short",SUMIFS('RAB Prices Short'!U:U,'RAB Prices Short'!$B:$B,'All Prices combined'!$D561,'RAB Prices Short'!$E:$E,'All Prices combined'!$G561),IF($B561="RAB Long",SUMIFS('RAB Prices Long'!U:U,'RAB Prices Long'!$B:$B,'All Prices combined'!$D561,'RAB Prices Long'!$E:$E,'All Prices combined'!$G561)))),2)</f>
        <v>10.02</v>
      </c>
      <c r="S561" s="2">
        <f>ROUND(IF($B561="Annuity",SUMIFS('Annuity Prices'!V:V,'Annuity Prices'!$B:$B,$D561,'Annuity Prices'!$E:$E,$G561),IF($B561="RAB Short",SUMIFS('RAB Prices Short'!V:V,'RAB Prices Short'!$B:$B,'All Prices combined'!$D561,'RAB Prices Short'!$E:$E,'All Prices combined'!$G561),IF($B561="RAB Long",SUMIFS('RAB Prices Long'!V:V,'RAB Prices Long'!$B:$B,'All Prices combined'!$D561,'RAB Prices Long'!$E:$E,'All Prices combined'!$G561)))),2)</f>
        <v>10.27</v>
      </c>
      <c r="T561" s="2">
        <f>ROUND(IF($B561="Annuity",SUMIFS('Annuity Prices'!W:W,'Annuity Prices'!$B:$B,$D561,'Annuity Prices'!$E:$E,$G561),IF($B561="RAB Short",SUMIFS('RAB Prices Short'!W:W,'RAB Prices Short'!$B:$B,'All Prices combined'!$D561,'RAB Prices Short'!$E:$E,'All Prices combined'!$G561),IF($B561="RAB Long",SUMIFS('RAB Prices Long'!W:W,'RAB Prices Long'!$B:$B,'All Prices combined'!$D561,'RAB Prices Long'!$E:$E,'All Prices combined'!$G561)))),2)</f>
        <v>10.52</v>
      </c>
      <c r="U561" s="2">
        <f>ROUND(IF($B561="Annuity",SUMIFS('Annuity Prices'!X:X,'Annuity Prices'!$B:$B,$D561,'Annuity Prices'!$E:$E,$G561),IF($B561="RAB Short",SUMIFS('RAB Prices Short'!X:X,'RAB Prices Short'!$B:$B,'All Prices combined'!$D561,'RAB Prices Short'!$E:$E,'All Prices combined'!$G561),IF($B561="RAB Long",SUMIFS('RAB Prices Long'!X:X,'RAB Prices Long'!$B:$B,'All Prices combined'!$D561,'RAB Prices Long'!$E:$E,'All Prices combined'!$G561)))),2)</f>
        <v>10.74</v>
      </c>
      <c r="V561" s="2">
        <f>ROUND(IF($B561="Annuity",SUMIFS('Annuity Prices'!Y:Y,'Annuity Prices'!$B:$B,$D561,'Annuity Prices'!$E:$E,$G561),IF($B561="RAB Short",SUMIFS('RAB Prices Short'!Y:Y,'RAB Prices Short'!$B:$B,'All Prices combined'!$D561,'RAB Prices Short'!$E:$E,'All Prices combined'!$G561),IF($B561="RAB Long",SUMIFS('RAB Prices Long'!Y:Y,'RAB Prices Long'!$B:$B,'All Prices combined'!$D561,'RAB Prices Long'!$E:$E,'All Prices combined'!$G561)))),2)</f>
        <v>11</v>
      </c>
      <c r="W561" s="2">
        <f>ROUND(IF($B561="Annuity",SUMIFS('Annuity Prices'!Z:Z,'Annuity Prices'!$B:$B,$D561,'Annuity Prices'!$E:$E,$G561),IF($B561="RAB Short",SUMIFS('RAB Prices Short'!Z:Z,'RAB Prices Short'!$B:$B,'All Prices combined'!$D561,'RAB Prices Short'!$E:$E,'All Prices combined'!$G561),IF($B561="RAB Long",SUMIFS('RAB Prices Long'!Z:Z,'RAB Prices Long'!$B:$B,'All Prices combined'!$D561,'RAB Prices Long'!$E:$E,'All Prices combined'!$G561)))),2)</f>
        <v>11.28</v>
      </c>
      <c r="X561" s="2">
        <f>ROUND(IF($B561="Annuity",SUMIFS('Annuity Prices'!AA:AA,'Annuity Prices'!$B:$B,$D561,'Annuity Prices'!$E:$E,$G561),IF($B561="RAB Short",SUMIFS('RAB Prices Short'!AA:AA,'RAB Prices Short'!$B:$B,'All Prices combined'!$D561,'RAB Prices Short'!$E:$E,'All Prices combined'!$G561),IF($B561="RAB Long",SUMIFS('RAB Prices Long'!AA:AA,'RAB Prices Long'!$B:$B,'All Prices combined'!$D561,'RAB Prices Long'!$E:$E,'All Prices combined'!$G561)))),2)</f>
        <v>11.56</v>
      </c>
      <c r="Y561" s="2">
        <f>ROUND(IF($B561="Annuity",SUMIFS('Annuity Prices'!AB:AB,'Annuity Prices'!$B:$B,$D561,'Annuity Prices'!$E:$E,$G561),IF($B561="RAB Short",SUMIFS('RAB Prices Short'!AB:AB,'RAB Prices Short'!$B:$B,'All Prices combined'!$D561,'RAB Prices Short'!$E:$E,'All Prices combined'!$G561),IF($B561="RAB Long",SUMIFS('RAB Prices Long'!AB:AB,'RAB Prices Long'!$B:$B,'All Prices combined'!$D561,'RAB Prices Long'!$E:$E,'All Prices combined'!$G561)))),2)</f>
        <v>11.8</v>
      </c>
      <c r="Z561" s="2">
        <f>ROUND(IF($B561="Annuity",SUMIFS('Annuity Prices'!AC:AC,'Annuity Prices'!$B:$B,$D561,'Annuity Prices'!$E:$E,$G561),IF($B561="RAB Short",SUMIFS('RAB Prices Short'!AC:AC,'RAB Prices Short'!$B:$B,'All Prices combined'!$D561,'RAB Prices Short'!$E:$E,'All Prices combined'!$G561),IF($B561="RAB Long",SUMIFS('RAB Prices Long'!AC:AC,'RAB Prices Long'!$B:$B,'All Prices combined'!$D561,'RAB Prices Long'!$E:$E,'All Prices combined'!$G561)))),2)</f>
        <v>12.09</v>
      </c>
      <c r="AA561" s="2">
        <f>ROUND(IF($B561="Annuity",SUMIFS('Annuity Prices'!AD:AD,'Annuity Prices'!$B:$B,$D561,'Annuity Prices'!$E:$E,$G561),IF($B561="RAB Short",SUMIFS('RAB Prices Short'!AD:AD,'RAB Prices Short'!$B:$B,'All Prices combined'!$D561,'RAB Prices Short'!$E:$E,'All Prices combined'!$G561),IF($B561="RAB Long",SUMIFS('RAB Prices Long'!AD:AD,'RAB Prices Long'!$B:$B,'All Prices combined'!$D561,'RAB Prices Long'!$E:$E,'All Prices combined'!$G561)))),2)</f>
        <v>12.39</v>
      </c>
      <c r="AB561" s="2">
        <f>ROUND(IF($B561="Annuity",SUMIFS('Annuity Prices'!AE:AE,'Annuity Prices'!$B:$B,$D561,'Annuity Prices'!$E:$E,$G561),IF($B561="RAB Short",SUMIFS('RAB Prices Short'!AE:AE,'RAB Prices Short'!$B:$B,'All Prices combined'!$D561,'RAB Prices Short'!$E:$E,'All Prices combined'!$G561),IF($B561="RAB Long",SUMIFS('RAB Prices Long'!AE:AE,'RAB Prices Long'!$B:$B,'All Prices combined'!$D561,'RAB Prices Long'!$E:$E,'All Prices combined'!$G561)))),2)</f>
        <v>12.7</v>
      </c>
      <c r="AC561" s="2">
        <f>ROUND(IF($B561="Annuity",SUMIFS('Annuity Prices'!AF:AF,'Annuity Prices'!$B:$B,$D561,'Annuity Prices'!$E:$E,$G561),IF($B561="RAB Short",SUMIFS('RAB Prices Short'!AF:AF,'RAB Prices Short'!$B:$B,'All Prices combined'!$D561,'RAB Prices Short'!$E:$E,'All Prices combined'!$G561),IF($B561="RAB Long",SUMIFS('RAB Prices Long'!AF:AF,'RAB Prices Long'!$B:$B,'All Prices combined'!$D561,'RAB Prices Long'!$E:$E,'All Prices combined'!$G561)))),2)</f>
        <v>12.96</v>
      </c>
      <c r="AD561" s="2">
        <f>ROUND(IF($B561="Annuity",SUMIFS('Annuity Prices'!AG:AG,'Annuity Prices'!$B:$B,$D561,'Annuity Prices'!$E:$E,$G561),IF($B561="RAB Short",SUMIFS('RAB Prices Short'!AG:AG,'RAB Prices Short'!$B:$B,'All Prices combined'!$D561,'RAB Prices Short'!$E:$E,'All Prices combined'!$G561),IF($B561="RAB Long",SUMIFS('RAB Prices Long'!AG:AG,'RAB Prices Long'!$B:$B,'All Prices combined'!$D561,'RAB Prices Long'!$E:$E,'All Prices combined'!$G561)))),2)</f>
        <v>13.29</v>
      </c>
      <c r="AE561" s="2">
        <f>ROUND(IF($B561="Annuity",SUMIFS('Annuity Prices'!AH:AH,'Annuity Prices'!$B:$B,$D561,'Annuity Prices'!$E:$E,$G561),IF($B561="RAB Short",SUMIFS('RAB Prices Short'!AH:AH,'RAB Prices Short'!$B:$B,'All Prices combined'!$D561,'RAB Prices Short'!$E:$E,'All Prices combined'!$G561),IF($B561="RAB Long",SUMIFS('RAB Prices Long'!AH:AH,'RAB Prices Long'!$B:$B,'All Prices combined'!$D561,'RAB Prices Long'!$E:$E,'All Prices combined'!$G561)))),2)</f>
        <v>13.62</v>
      </c>
      <c r="AF561" s="2">
        <f>ROUND(IF($B561="Annuity",SUMIFS('Annuity Prices'!AI:AI,'Annuity Prices'!$B:$B,$D561,'Annuity Prices'!$E:$E,$G561),IF($B561="RAB Short",SUMIFS('RAB Prices Short'!AI:AI,'RAB Prices Short'!$B:$B,'All Prices combined'!$D561,'RAB Prices Short'!$E:$E,'All Prices combined'!$G561),IF($B561="RAB Long",SUMIFS('RAB Prices Long'!AI:AI,'RAB Prices Long'!$B:$B,'All Prices combined'!$D561,'RAB Prices Long'!$E:$E,'All Prices combined'!$G561)))),2)</f>
        <v>13.96</v>
      </c>
      <c r="AG561" s="2">
        <f>ROUND(IF($B561="Annuity",SUMIFS('Annuity Prices'!AJ:AJ,'Annuity Prices'!$B:$B,$D561,'Annuity Prices'!$E:$E,$G561),IF($B561="RAB Short",SUMIFS('RAB Prices Short'!AJ:AJ,'RAB Prices Short'!$B:$B,'All Prices combined'!$D561,'RAB Prices Short'!$E:$E,'All Prices combined'!$G561),IF($B561="RAB Long",SUMIFS('RAB Prices Long'!AJ:AJ,'RAB Prices Long'!$B:$B,'All Prices combined'!$D561,'RAB Prices Long'!$E:$E,'All Prices combined'!$G561)))),2)</f>
        <v>14.24</v>
      </c>
      <c r="AH561" s="2">
        <f>ROUND(IF($B561="Annuity",SUMIFS('Annuity Prices'!AK:AK,'Annuity Prices'!$B:$B,$D561,'Annuity Prices'!$E:$E,$G561),IF($B561="RAB Short",SUMIFS('RAB Prices Short'!AK:AK,'RAB Prices Short'!$B:$B,'All Prices combined'!$D561,'RAB Prices Short'!$E:$E,'All Prices combined'!$G561),IF($B561="RAB Long",SUMIFS('RAB Prices Long'!AK:AK,'RAB Prices Long'!$B:$B,'All Prices combined'!$D561,'RAB Prices Long'!$E:$E,'All Prices combined'!$G561)))),2)</f>
        <v>14.6</v>
      </c>
      <c r="AI561" s="2">
        <f>ROUND(IF($B561="Annuity",SUMIFS('Annuity Prices'!AL:AL,'Annuity Prices'!$B:$B,$D561,'Annuity Prices'!$E:$E,$G561),IF($B561="RAB Short",SUMIFS('RAB Prices Short'!AL:AL,'RAB Prices Short'!$B:$B,'All Prices combined'!$D561,'RAB Prices Short'!$E:$E,'All Prices combined'!$G561),IF($B561="RAB Long",SUMIFS('RAB Prices Long'!AL:AL,'RAB Prices Long'!$B:$B,'All Prices combined'!$D561,'RAB Prices Long'!$E:$E,'All Prices combined'!$G561)))),2)</f>
        <v>14.96</v>
      </c>
      <c r="AJ561" s="2">
        <f>ROUND(IF($B561="Annuity",SUMIFS('Annuity Prices'!AM:AM,'Annuity Prices'!$B:$B,$D561,'Annuity Prices'!$E:$E,$G561),IF($B561="RAB Short",SUMIFS('RAB Prices Short'!AM:AM,'RAB Prices Short'!$B:$B,'All Prices combined'!$D561,'RAB Prices Short'!$E:$E,'All Prices combined'!$G561),IF($B561="RAB Long",SUMIFS('RAB Prices Long'!AM:AM,'RAB Prices Long'!$B:$B,'All Prices combined'!$D561,'RAB Prices Long'!$E:$E,'All Prices combined'!$G561)))),2)</f>
        <v>15.34</v>
      </c>
      <c r="AK561" s="2">
        <f>ROUND(IF($B561="Annuity",SUMIFS('Annuity Prices'!AN:AN,'Annuity Prices'!$B:$B,$D561,'Annuity Prices'!$E:$E,$G561),IF($B561="RAB Short",SUMIFS('RAB Prices Short'!AN:AN,'RAB Prices Short'!$B:$B,'All Prices combined'!$D561,'RAB Prices Short'!$E:$E,'All Prices combined'!$G561),IF($B561="RAB Long",SUMIFS('RAB Prices Long'!AN:AN,'RAB Prices Long'!$B:$B,'All Prices combined'!$D561,'RAB Prices Long'!$E:$E,'All Prices combined'!$G561)))),2)</f>
        <v>15.65</v>
      </c>
      <c r="AL561" s="2">
        <f>ROUND(IF($B561="Annuity",SUMIFS('Annuity Prices'!AO:AO,'Annuity Prices'!$B:$B,$D561,'Annuity Prices'!$E:$E,$G561),IF($B561="RAB Short",SUMIFS('RAB Prices Short'!AO:AO,'RAB Prices Short'!$B:$B,'All Prices combined'!$D561,'RAB Prices Short'!$E:$E,'All Prices combined'!$G561),IF($B561="RAB Long",SUMIFS('RAB Prices Long'!AO:AO,'RAB Prices Long'!$B:$B,'All Prices combined'!$D561,'RAB Prices Long'!$E:$E,'All Prices combined'!$G561)))),2)</f>
        <v>16.04</v>
      </c>
      <c r="AM561" s="2">
        <f>ROUND(IF($B561="Annuity",SUMIFS('Annuity Prices'!AP:AP,'Annuity Prices'!$B:$B,$D561,'Annuity Prices'!$E:$E,$G561),IF($B561="RAB Short",SUMIFS('RAB Prices Short'!AP:AP,'RAB Prices Short'!$B:$B,'All Prices combined'!$D561,'RAB Prices Short'!$E:$E,'All Prices combined'!$G561),IF($B561="RAB Long",SUMIFS('RAB Prices Long'!AP:AP,'RAB Prices Long'!$B:$B,'All Prices combined'!$D561,'RAB Prices Long'!$E:$E,'All Prices combined'!$G561)))),2)</f>
        <v>16.440000000000001</v>
      </c>
      <c r="AN561" s="2">
        <f>ROUND(IF($B561="Annuity",SUMIFS('Annuity Prices'!AQ:AQ,'Annuity Prices'!$B:$B,$D561,'Annuity Prices'!$E:$E,$G561),IF($B561="RAB Short",SUMIFS('RAB Prices Short'!AQ:AQ,'RAB Prices Short'!$B:$B,'All Prices combined'!$D561,'RAB Prices Short'!$E:$E,'All Prices combined'!$G561),IF($B561="RAB Long",SUMIFS('RAB Prices Long'!AQ:AQ,'RAB Prices Long'!$B:$B,'All Prices combined'!$D561,'RAB Prices Long'!$E:$E,'All Prices combined'!$G561)))),2)</f>
        <v>16.850000000000001</v>
      </c>
      <c r="AO561" s="2">
        <f>ROUND(IF($B561="Annuity",SUMIFS('Annuity Prices'!AR:AR,'Annuity Prices'!$B:$B,$D561,'Annuity Prices'!$E:$E,$G561),IF($B561="RAB Short",SUMIFS('RAB Prices Short'!AR:AR,'RAB Prices Short'!$B:$B,'All Prices combined'!$D561,'RAB Prices Short'!$E:$E,'All Prices combined'!$G561),IF($B561="RAB Long",SUMIFS('RAB Prices Long'!AR:AR,'RAB Prices Long'!$B:$B,'All Prices combined'!$D561,'RAB Prices Long'!$E:$E,'All Prices combined'!$G561)))),2)</f>
        <v>0</v>
      </c>
      <c r="AP561" s="2">
        <f>ROUND(IF($B561="Annuity",SUMIFS('Annuity Prices'!AS:AS,'Annuity Prices'!$B:$B,$D561,'Annuity Prices'!$E:$E,$G561),IF($B561="RAB Short",SUMIFS('RAB Prices Short'!AS:AS,'RAB Prices Short'!$B:$B,'All Prices combined'!$D561,'RAB Prices Short'!$E:$E,'All Prices combined'!$G561),IF($B561="RAB Long",SUMIFS('RAB Prices Long'!AS:AS,'RAB Prices Long'!$B:$B,'All Prices combined'!$D561,'RAB Prices Long'!$E:$E,'All Prices combined'!$G561)))),2)</f>
        <v>0</v>
      </c>
      <c r="AQ561" s="2">
        <f>ROUND(IF($B561="Annuity",SUMIFS('Annuity Prices'!AT:AT,'Annuity Prices'!$B:$B,$D561,'Annuity Prices'!$E:$E,$G561),IF($B561="RAB Short",SUMIFS('RAB Prices Short'!AT:AT,'RAB Prices Short'!$B:$B,'All Prices combined'!$D561,'RAB Prices Short'!$E:$E,'All Prices combined'!$G561),IF($B561="RAB Long",SUMIFS('RAB Prices Long'!AT:AT,'RAB Prices Long'!$B:$B,'All Prices combined'!$D561,'RAB Prices Long'!$E:$E,'All Prices combined'!$G561)))),2)</f>
        <v>8.2100000000000009</v>
      </c>
      <c r="AR561" s="2">
        <f>ROUND(IF($B561="Annuity",SUMIFS('Annuity Prices'!AU:AU,'Annuity Prices'!$B:$B,$D561,'Annuity Prices'!$E:$E,$G561),IF($B561="RAB Short",SUMIFS('RAB Prices Short'!AU:AU,'RAB Prices Short'!$B:$B,'All Prices combined'!$D561,'RAB Prices Short'!$E:$E,'All Prices combined'!$G561),IF($B561="RAB Long",SUMIFS('RAB Prices Long'!AU:AU,'RAB Prices Long'!$B:$B,'All Prices combined'!$D561,'RAB Prices Long'!$E:$E,'All Prices combined'!$G561)))),2)</f>
        <v>8.43</v>
      </c>
      <c r="AS561" s="2">
        <f>ROUND(IF($B561="Annuity",SUMIFS('Annuity Prices'!AV:AV,'Annuity Prices'!$B:$B,$D561,'Annuity Prices'!$E:$E,$G561),IF($B561="RAB Short",SUMIFS('RAB Prices Short'!AV:AV,'RAB Prices Short'!$B:$B,'All Prices combined'!$D561,'RAB Prices Short'!$E:$E,'All Prices combined'!$G561),IF($B561="RAB Long",SUMIFS('RAB Prices Long'!AV:AV,'RAB Prices Long'!$B:$B,'All Prices combined'!$D561,'RAB Prices Long'!$E:$E,'All Prices combined'!$G561)))),2)</f>
        <v>8.67</v>
      </c>
      <c r="AT561" s="2">
        <f>ROUND(IF($B561="Annuity",SUMIFS('Annuity Prices'!AW:AW,'Annuity Prices'!$B:$B,$D561,'Annuity Prices'!$E:$E,$G561),IF($B561="RAB Short",SUMIFS('RAB Prices Short'!AW:AW,'RAB Prices Short'!$B:$B,'All Prices combined'!$D561,'RAB Prices Short'!$E:$E,'All Prices combined'!$G561),IF($B561="RAB Long",SUMIFS('RAB Prices Long'!AW:AW,'RAB Prices Long'!$B:$B,'All Prices combined'!$D561,'RAB Prices Long'!$E:$E,'All Prices combined'!$G561)))),2)</f>
        <v>8.89</v>
      </c>
      <c r="AU561" s="2">
        <f>ROUND(IF($B561="Annuity",SUMIFS('Annuity Prices'!AX:AX,'Annuity Prices'!$B:$B,$D561,'Annuity Prices'!$E:$E,$G561),IF($B561="RAB Short",SUMIFS('RAB Prices Short'!AX:AX,'RAB Prices Short'!$B:$B,'All Prices combined'!$D561,'RAB Prices Short'!$E:$E,'All Prices combined'!$G561),IF($B561="RAB Long",SUMIFS('RAB Prices Long'!AX:AX,'RAB Prices Long'!$B:$B,'All Prices combined'!$D561,'RAB Prices Long'!$E:$E,'All Prices combined'!$G561)))),2)</f>
        <v>9.1199999999999992</v>
      </c>
      <c r="AV561" s="2">
        <f>ROUND(IF($B561="Annuity",SUMIFS('Annuity Prices'!AY:AY,'Annuity Prices'!$B:$B,$D561,'Annuity Prices'!$E:$E,$G561),IF($B561="RAB Short",SUMIFS('RAB Prices Short'!AY:AY,'RAB Prices Short'!$B:$B,'All Prices combined'!$D561,'RAB Prices Short'!$E:$E,'All Prices combined'!$G561),IF($B561="RAB Long",SUMIFS('RAB Prices Long'!AY:AY,'RAB Prices Long'!$B:$B,'All Prices combined'!$D561,'RAB Prices Long'!$E:$E,'All Prices combined'!$G561)))),2)</f>
        <v>9.34</v>
      </c>
      <c r="AW561" s="2">
        <f>ROUND(IF($B561="Annuity",SUMIFS('Annuity Prices'!AZ:AZ,'Annuity Prices'!$B:$B,$D561,'Annuity Prices'!$E:$E,$G561),IF($B561="RAB Short",SUMIFS('RAB Prices Short'!AZ:AZ,'RAB Prices Short'!$B:$B,'All Prices combined'!$D561,'RAB Prices Short'!$E:$E,'All Prices combined'!$G561),IF($B561="RAB Long",SUMIFS('RAB Prices Long'!AZ:AZ,'RAB Prices Long'!$B:$B,'All Prices combined'!$D561,'RAB Prices Long'!$E:$E,'All Prices combined'!$G561)))),2)</f>
        <v>9.58</v>
      </c>
      <c r="AX561" s="2">
        <f>ROUND(IF($B561="Annuity",SUMIFS('Annuity Prices'!BA:BA,'Annuity Prices'!$B:$B,$D561,'Annuity Prices'!$E:$E,$G561),IF($B561="RAB Short",SUMIFS('RAB Prices Short'!BA:BA,'RAB Prices Short'!$B:$B,'All Prices combined'!$D561,'RAB Prices Short'!$E:$E,'All Prices combined'!$G561),IF($B561="RAB Long",SUMIFS('RAB Prices Long'!BA:BA,'RAB Prices Long'!$B:$B,'All Prices combined'!$D561,'RAB Prices Long'!$E:$E,'All Prices combined'!$G561)))),2)</f>
        <v>9.77</v>
      </c>
      <c r="AY561" s="2">
        <f>ROUND(IF($B561="Annuity",SUMIFS('Annuity Prices'!BB:BB,'Annuity Prices'!$B:$B,$D561,'Annuity Prices'!$E:$E,$G561),IF($B561="RAB Short",SUMIFS('RAB Prices Short'!BB:BB,'RAB Prices Short'!$B:$B,'All Prices combined'!$D561,'RAB Prices Short'!$E:$E,'All Prices combined'!$G561),IF($B561="RAB Long",SUMIFS('RAB Prices Long'!BB:BB,'RAB Prices Long'!$B:$B,'All Prices combined'!$D561,'RAB Prices Long'!$E:$E,'All Prices combined'!$G561)))),2)</f>
        <v>10.02</v>
      </c>
      <c r="AZ561" s="2">
        <f>ROUND(IF($B561="Annuity",SUMIFS('Annuity Prices'!BC:BC,'Annuity Prices'!$B:$B,$D561,'Annuity Prices'!$E:$E,$G561),IF($B561="RAB Short",SUMIFS('RAB Prices Short'!BC:BC,'RAB Prices Short'!$B:$B,'All Prices combined'!$D561,'RAB Prices Short'!$E:$E,'All Prices combined'!$G561),IF($B561="RAB Long",SUMIFS('RAB Prices Long'!BC:BC,'RAB Prices Long'!$B:$B,'All Prices combined'!$D561,'RAB Prices Long'!$E:$E,'All Prices combined'!$G561)))),2)</f>
        <v>10.27</v>
      </c>
      <c r="BA561" s="2">
        <f>ROUND(IF($B561="Annuity",SUMIFS('Annuity Prices'!BD:BD,'Annuity Prices'!$B:$B,$D561,'Annuity Prices'!$E:$E,$G561),IF($B561="RAB Short",SUMIFS('RAB Prices Short'!BD:BD,'RAB Prices Short'!$B:$B,'All Prices combined'!$D561,'RAB Prices Short'!$E:$E,'All Prices combined'!$G561),IF($B561="RAB Long",SUMIFS('RAB Prices Long'!BD:BD,'RAB Prices Long'!$B:$B,'All Prices combined'!$D561,'RAB Prices Long'!$E:$E,'All Prices combined'!$G561)))),2)</f>
        <v>10.52</v>
      </c>
      <c r="BB561" s="2">
        <f>ROUND(IF($B561="Annuity",SUMIFS('Annuity Prices'!BE:BE,'Annuity Prices'!$B:$B,$D561,'Annuity Prices'!$E:$E,$G561),IF($B561="RAB Short",SUMIFS('RAB Prices Short'!BE:BE,'RAB Prices Short'!$B:$B,'All Prices combined'!$D561,'RAB Prices Short'!$E:$E,'All Prices combined'!$G561),IF($B561="RAB Long",SUMIFS('RAB Prices Long'!BE:BE,'RAB Prices Long'!$B:$B,'All Prices combined'!$D561,'RAB Prices Long'!$E:$E,'All Prices combined'!$G561)))),2)</f>
        <v>10.74</v>
      </c>
      <c r="BC561" s="2">
        <f>ROUND(IF($B561="Annuity",SUMIFS('Annuity Prices'!BF:BF,'Annuity Prices'!$B:$B,$D561,'Annuity Prices'!$E:$E,$G561),IF($B561="RAB Short",SUMIFS('RAB Prices Short'!BF:BF,'RAB Prices Short'!$B:$B,'All Prices combined'!$D561,'RAB Prices Short'!$E:$E,'All Prices combined'!$G561),IF($B561="RAB Long",SUMIFS('RAB Prices Long'!BF:BF,'RAB Prices Long'!$B:$B,'All Prices combined'!$D561,'RAB Prices Long'!$E:$E,'All Prices combined'!$G561)))),2)</f>
        <v>11</v>
      </c>
      <c r="BD561" s="2">
        <f>ROUND(IF($B561="Annuity",SUMIFS('Annuity Prices'!BG:BG,'Annuity Prices'!$B:$B,$D561,'Annuity Prices'!$E:$E,$G561),IF($B561="RAB Short",SUMIFS('RAB Prices Short'!BG:BG,'RAB Prices Short'!$B:$B,'All Prices combined'!$D561,'RAB Prices Short'!$E:$E,'All Prices combined'!$G561),IF($B561="RAB Long",SUMIFS('RAB Prices Long'!BG:BG,'RAB Prices Long'!$B:$B,'All Prices combined'!$D561,'RAB Prices Long'!$E:$E,'All Prices combined'!$G561)))),2)</f>
        <v>11.28</v>
      </c>
      <c r="BE561" s="2">
        <f>ROUND(IF($B561="Annuity",SUMIFS('Annuity Prices'!BH:BH,'Annuity Prices'!$B:$B,$D561,'Annuity Prices'!$E:$E,$G561),IF($B561="RAB Short",SUMIFS('RAB Prices Short'!BH:BH,'RAB Prices Short'!$B:$B,'All Prices combined'!$D561,'RAB Prices Short'!$E:$E,'All Prices combined'!$G561),IF($B561="RAB Long",SUMIFS('RAB Prices Long'!BH:BH,'RAB Prices Long'!$B:$B,'All Prices combined'!$D561,'RAB Prices Long'!$E:$E,'All Prices combined'!$G561)))),2)</f>
        <v>11.56</v>
      </c>
      <c r="BF561" s="2">
        <f>ROUND(IF($B561="Annuity",SUMIFS('Annuity Prices'!BI:BI,'Annuity Prices'!$B:$B,$D561,'Annuity Prices'!$E:$E,$G561),IF($B561="RAB Short",SUMIFS('RAB Prices Short'!BI:BI,'RAB Prices Short'!$B:$B,'All Prices combined'!$D561,'RAB Prices Short'!$E:$E,'All Prices combined'!$G561),IF($B561="RAB Long",SUMIFS('RAB Prices Long'!BI:BI,'RAB Prices Long'!$B:$B,'All Prices combined'!$D561,'RAB Prices Long'!$E:$E,'All Prices combined'!$G561)))),2)</f>
        <v>11.8</v>
      </c>
      <c r="BG561" s="2">
        <f>ROUND(IF($B561="Annuity",SUMIFS('Annuity Prices'!BJ:BJ,'Annuity Prices'!$B:$B,$D561,'Annuity Prices'!$E:$E,$G561),IF($B561="RAB Short",SUMIFS('RAB Prices Short'!BJ:BJ,'RAB Prices Short'!$B:$B,'All Prices combined'!$D561,'RAB Prices Short'!$E:$E,'All Prices combined'!$G561),IF($B561="RAB Long",SUMIFS('RAB Prices Long'!BJ:BJ,'RAB Prices Long'!$B:$B,'All Prices combined'!$D561,'RAB Prices Long'!$E:$E,'All Prices combined'!$G561)))),2)</f>
        <v>12.09</v>
      </c>
      <c r="BH561" s="2">
        <f>ROUND(IF($B561="Annuity",SUMIFS('Annuity Prices'!BK:BK,'Annuity Prices'!$B:$B,$D561,'Annuity Prices'!$E:$E,$G561),IF($B561="RAB Short",SUMIFS('RAB Prices Short'!BK:BK,'RAB Prices Short'!$B:$B,'All Prices combined'!$D561,'RAB Prices Short'!$E:$E,'All Prices combined'!$G561),IF($B561="RAB Long",SUMIFS('RAB Prices Long'!BK:BK,'RAB Prices Long'!$B:$B,'All Prices combined'!$D561,'RAB Prices Long'!$E:$E,'All Prices combined'!$G561)))),2)</f>
        <v>12.39</v>
      </c>
      <c r="BI561" s="2">
        <f>ROUND(IF($B561="Annuity",SUMIFS('Annuity Prices'!BL:BL,'Annuity Prices'!$B:$B,$D561,'Annuity Prices'!$E:$E,$G561),IF($B561="RAB Short",SUMIFS('RAB Prices Short'!BL:BL,'RAB Prices Short'!$B:$B,'All Prices combined'!$D561,'RAB Prices Short'!$E:$E,'All Prices combined'!$G561),IF($B561="RAB Long",SUMIFS('RAB Prices Long'!BL:BL,'RAB Prices Long'!$B:$B,'All Prices combined'!$D561,'RAB Prices Long'!$E:$E,'All Prices combined'!$G561)))),2)</f>
        <v>12.7</v>
      </c>
      <c r="BJ561" s="2">
        <f>ROUND(IF($B561="Annuity",SUMIFS('Annuity Prices'!BM:BM,'Annuity Prices'!$B:$B,$D561,'Annuity Prices'!$E:$E,$G561),IF($B561="RAB Short",SUMIFS('RAB Prices Short'!BM:BM,'RAB Prices Short'!$B:$B,'All Prices combined'!$D561,'RAB Prices Short'!$E:$E,'All Prices combined'!$G561),IF($B561="RAB Long",SUMIFS('RAB Prices Long'!BM:BM,'RAB Prices Long'!$B:$B,'All Prices combined'!$D561,'RAB Prices Long'!$E:$E,'All Prices combined'!$G561)))),2)</f>
        <v>12.96</v>
      </c>
      <c r="BK561" s="2">
        <f>ROUND(IF($B561="Annuity",SUMIFS('Annuity Prices'!BN:BN,'Annuity Prices'!$B:$B,$D561,'Annuity Prices'!$E:$E,$G561),IF($B561="RAB Short",SUMIFS('RAB Prices Short'!BN:BN,'RAB Prices Short'!$B:$B,'All Prices combined'!$D561,'RAB Prices Short'!$E:$E,'All Prices combined'!$G561),IF($B561="RAB Long",SUMIFS('RAB Prices Long'!BN:BN,'RAB Prices Long'!$B:$B,'All Prices combined'!$D561,'RAB Prices Long'!$E:$E,'All Prices combined'!$G561)))),2)</f>
        <v>13.29</v>
      </c>
      <c r="BL561" s="2">
        <f>ROUND(IF($B561="Annuity",SUMIFS('Annuity Prices'!BO:BO,'Annuity Prices'!$B:$B,$D561,'Annuity Prices'!$E:$E,$G561),IF($B561="RAB Short",SUMIFS('RAB Prices Short'!BO:BO,'RAB Prices Short'!$B:$B,'All Prices combined'!$D561,'RAB Prices Short'!$E:$E,'All Prices combined'!$G561),IF($B561="RAB Long",SUMIFS('RAB Prices Long'!BO:BO,'RAB Prices Long'!$B:$B,'All Prices combined'!$D561,'RAB Prices Long'!$E:$E,'All Prices combined'!$G561)))),2)</f>
        <v>13.62</v>
      </c>
      <c r="BM561" s="2">
        <f>ROUND(IF($B561="Annuity",SUMIFS('Annuity Prices'!BP:BP,'Annuity Prices'!$B:$B,$D561,'Annuity Prices'!$E:$E,$G561),IF($B561="RAB Short",SUMIFS('RAB Prices Short'!BP:BP,'RAB Prices Short'!$B:$B,'All Prices combined'!$D561,'RAB Prices Short'!$E:$E,'All Prices combined'!$G561),IF($B561="RAB Long",SUMIFS('RAB Prices Long'!BP:BP,'RAB Prices Long'!$B:$B,'All Prices combined'!$D561,'RAB Prices Long'!$E:$E,'All Prices combined'!$G561)))),2)</f>
        <v>13.96</v>
      </c>
      <c r="BN561" s="2">
        <f>ROUND(IF($B561="Annuity",SUMIFS('Annuity Prices'!BQ:BQ,'Annuity Prices'!$B:$B,$D561,'Annuity Prices'!$E:$E,$G561),IF($B561="RAB Short",SUMIFS('RAB Prices Short'!BQ:BQ,'RAB Prices Short'!$B:$B,'All Prices combined'!$D561,'RAB Prices Short'!$E:$E,'All Prices combined'!$G561),IF($B561="RAB Long",SUMIFS('RAB Prices Long'!BQ:BQ,'RAB Prices Long'!$B:$B,'All Prices combined'!$D561,'RAB Prices Long'!$E:$E,'All Prices combined'!$G561)))),2)</f>
        <v>14.24</v>
      </c>
      <c r="BO561" s="2">
        <f>ROUND(IF($B561="Annuity",SUMIFS('Annuity Prices'!BR:BR,'Annuity Prices'!$B:$B,$D561,'Annuity Prices'!$E:$E,$G561),IF($B561="RAB Short",SUMIFS('RAB Prices Short'!BR:BR,'RAB Prices Short'!$B:$B,'All Prices combined'!$D561,'RAB Prices Short'!$E:$E,'All Prices combined'!$G561),IF($B561="RAB Long",SUMIFS('RAB Prices Long'!BR:BR,'RAB Prices Long'!$B:$B,'All Prices combined'!$D561,'RAB Prices Long'!$E:$E,'All Prices combined'!$G561)))),2)</f>
        <v>14.6</v>
      </c>
      <c r="BP561" s="2">
        <f>ROUND(IF($B561="Annuity",SUMIFS('Annuity Prices'!BS:BS,'Annuity Prices'!$B:$B,$D561,'Annuity Prices'!$E:$E,$G561),IF($B561="RAB Short",SUMIFS('RAB Prices Short'!BS:BS,'RAB Prices Short'!$B:$B,'All Prices combined'!$D561,'RAB Prices Short'!$E:$E,'All Prices combined'!$G561),IF($B561="RAB Long",SUMIFS('RAB Prices Long'!BS:BS,'RAB Prices Long'!$B:$B,'All Prices combined'!$D561,'RAB Prices Long'!$E:$E,'All Prices combined'!$G561)))),2)</f>
        <v>14.96</v>
      </c>
      <c r="BQ561" s="2">
        <f>ROUND(IF($B561="Annuity",SUMIFS('Annuity Prices'!BT:BT,'Annuity Prices'!$B:$B,$D561,'Annuity Prices'!$E:$E,$G561),IF($B561="RAB Short",SUMIFS('RAB Prices Short'!BT:BT,'RAB Prices Short'!$B:$B,'All Prices combined'!$D561,'RAB Prices Short'!$E:$E,'All Prices combined'!$G561),IF($B561="RAB Long",SUMIFS('RAB Prices Long'!BT:BT,'RAB Prices Long'!$B:$B,'All Prices combined'!$D561,'RAB Prices Long'!$E:$E,'All Prices combined'!$G561)))),2)</f>
        <v>15.34</v>
      </c>
      <c r="BR561" s="2">
        <f>ROUND(IF($B561="Annuity",SUMIFS('Annuity Prices'!BU:BU,'Annuity Prices'!$B:$B,$D561,'Annuity Prices'!$E:$E,$G561),IF($B561="RAB Short",SUMIFS('RAB Prices Short'!BU:BU,'RAB Prices Short'!$B:$B,'All Prices combined'!$D561,'RAB Prices Short'!$E:$E,'All Prices combined'!$G561),IF($B561="RAB Long",SUMIFS('RAB Prices Long'!BU:BU,'RAB Prices Long'!$B:$B,'All Prices combined'!$D561,'RAB Prices Long'!$E:$E,'All Prices combined'!$G561)))),2)</f>
        <v>15.65</v>
      </c>
      <c r="BS561" s="2">
        <f>ROUND(IF($B561="Annuity",SUMIFS('Annuity Prices'!BV:BV,'Annuity Prices'!$B:$B,$D561,'Annuity Prices'!$E:$E,$G561),IF($B561="RAB Short",SUMIFS('RAB Prices Short'!BV:BV,'RAB Prices Short'!$B:$B,'All Prices combined'!$D561,'RAB Prices Short'!$E:$E,'All Prices combined'!$G561),IF($B561="RAB Long",SUMIFS('RAB Prices Long'!BV:BV,'RAB Prices Long'!$B:$B,'All Prices combined'!$D561,'RAB Prices Long'!$E:$E,'All Prices combined'!$G561)))),2)</f>
        <v>16.04</v>
      </c>
      <c r="BT561" s="2">
        <f>ROUND(IF($B561="Annuity",SUMIFS('Annuity Prices'!BW:BW,'Annuity Prices'!$B:$B,$D561,'Annuity Prices'!$E:$E,$G561),IF($B561="RAB Short",SUMIFS('RAB Prices Short'!BW:BW,'RAB Prices Short'!$B:$B,'All Prices combined'!$D561,'RAB Prices Short'!$E:$E,'All Prices combined'!$G561),IF($B561="RAB Long",SUMIFS('RAB Prices Long'!BW:BW,'RAB Prices Long'!$B:$B,'All Prices combined'!$D561,'RAB Prices Long'!$E:$E,'All Prices combined'!$G561)))),2)</f>
        <v>16.440000000000001</v>
      </c>
      <c r="BU561" s="2">
        <f>ROUND(IF($B561="Annuity",SUMIFS('Annuity Prices'!BX:BX,'Annuity Prices'!$B:$B,$D561,'Annuity Prices'!$E:$E,$G561),IF($B561="RAB Short",SUMIFS('RAB Prices Short'!BX:BX,'RAB Prices Short'!$B:$B,'All Prices combined'!$D561,'RAB Prices Short'!$E:$E,'All Prices combined'!$G561),IF($B561="RAB Long",SUMIFS('RAB Prices Long'!BX:BX,'RAB Prices Long'!$B:$B,'All Prices combined'!$D561,'RAB Prices Long'!$E:$E,'All Prices combined'!$G561)))),2)</f>
        <v>16.850000000000001</v>
      </c>
    </row>
    <row r="562" spans="2:73" x14ac:dyDescent="0.25">
      <c r="B562" t="s">
        <v>45</v>
      </c>
      <c r="C562">
        <v>30</v>
      </c>
      <c r="D562" t="s">
        <v>215</v>
      </c>
      <c r="E562" t="s">
        <v>209</v>
      </c>
      <c r="F562" t="s">
        <v>214</v>
      </c>
      <c r="G562" t="s">
        <v>201</v>
      </c>
      <c r="I562" s="2">
        <f>ROUND(IF($B562="Annuity",SUMIFS('Annuity Prices'!L:L,'Annuity Prices'!$B:$B,$D562,'Annuity Prices'!$E:$E,$G562),IF($B562="RAB Short",SUMIFS('RAB Prices Short'!L:L,'RAB Prices Short'!$B:$B,'All Prices combined'!$D562,'RAB Prices Short'!$E:$E,'All Prices combined'!$G562),IF($B562="RAB Long",SUMIFS('RAB Prices Long'!L:L,'RAB Prices Long'!$B:$B,'All Prices combined'!$D562,'RAB Prices Long'!$E:$E,'All Prices combined'!$G562)))),2)</f>
        <v>0</v>
      </c>
      <c r="J562" s="2">
        <f>ROUND(IF($B562="Annuity",SUMIFS('Annuity Prices'!M:M,'Annuity Prices'!$B:$B,$D562,'Annuity Prices'!$E:$E,$G562),IF($B562="RAB Short",SUMIFS('RAB Prices Short'!M:M,'RAB Prices Short'!$B:$B,'All Prices combined'!$D562,'RAB Prices Short'!$E:$E,'All Prices combined'!$G562),IF($B562="RAB Long",SUMIFS('RAB Prices Long'!M:M,'RAB Prices Long'!$B:$B,'All Prices combined'!$D562,'RAB Prices Long'!$E:$E,'All Prices combined'!$G562)))),2)</f>
        <v>0</v>
      </c>
      <c r="K562" s="2">
        <f>ROUND(IF($B562="Annuity",SUMIFS('Annuity Prices'!N:N,'Annuity Prices'!$B:$B,$D562,'Annuity Prices'!$E:$E,$G562),IF($B562="RAB Short",SUMIFS('RAB Prices Short'!N:N,'RAB Prices Short'!$B:$B,'All Prices combined'!$D562,'RAB Prices Short'!$E:$E,'All Prices combined'!$G562),IF($B562="RAB Long",SUMIFS('RAB Prices Long'!N:N,'RAB Prices Long'!$B:$B,'All Prices combined'!$D562,'RAB Prices Long'!$E:$E,'All Prices combined'!$G562)))),2)</f>
        <v>52.51</v>
      </c>
      <c r="L562" s="2">
        <f>ROUND(IF($B562="Annuity",SUMIFS('Annuity Prices'!O:O,'Annuity Prices'!$B:$B,$D562,'Annuity Prices'!$E:$E,$G562),IF($B562="RAB Short",SUMIFS('RAB Prices Short'!O:O,'RAB Prices Short'!$B:$B,'All Prices combined'!$D562,'RAB Prices Short'!$E:$E,'All Prices combined'!$G562),IF($B562="RAB Long",SUMIFS('RAB Prices Long'!O:O,'RAB Prices Long'!$B:$B,'All Prices combined'!$D562,'RAB Prices Long'!$E:$E,'All Prices combined'!$G562)))),2)</f>
        <v>54.02</v>
      </c>
      <c r="M562" s="2">
        <f>ROUND(IF($B562="Annuity",SUMIFS('Annuity Prices'!P:P,'Annuity Prices'!$B:$B,$D562,'Annuity Prices'!$E:$E,$G562),IF($B562="RAB Short",SUMIFS('RAB Prices Short'!P:P,'RAB Prices Short'!$B:$B,'All Prices combined'!$D562,'RAB Prices Short'!$E:$E,'All Prices combined'!$G562),IF($B562="RAB Long",SUMIFS('RAB Prices Long'!P:P,'RAB Prices Long'!$B:$B,'All Prices combined'!$D562,'RAB Prices Long'!$E:$E,'All Prices combined'!$G562)))),2)</f>
        <v>57.35</v>
      </c>
      <c r="N562" s="2">
        <f>ROUND(IF($B562="Annuity",SUMIFS('Annuity Prices'!Q:Q,'Annuity Prices'!$B:$B,$D562,'Annuity Prices'!$E:$E,$G562),IF($B562="RAB Short",SUMIFS('RAB Prices Short'!Q:Q,'RAB Prices Short'!$B:$B,'All Prices combined'!$D562,'RAB Prices Short'!$E:$E,'All Prices combined'!$G562),IF($B562="RAB Long",SUMIFS('RAB Prices Long'!Q:Q,'RAB Prices Long'!$B:$B,'All Prices combined'!$D562,'RAB Prices Long'!$E:$E,'All Prices combined'!$G562)))),2)</f>
        <v>58.79</v>
      </c>
      <c r="O562" s="2">
        <f>ROUND(IF($B562="Annuity",SUMIFS('Annuity Prices'!R:R,'Annuity Prices'!$B:$B,$D562,'Annuity Prices'!$E:$E,$G562),IF($B562="RAB Short",SUMIFS('RAB Prices Short'!R:R,'RAB Prices Short'!$B:$B,'All Prices combined'!$D562,'RAB Prices Short'!$E:$E,'All Prices combined'!$G562),IF($B562="RAB Long",SUMIFS('RAB Prices Long'!R:R,'RAB Prices Long'!$B:$B,'All Prices combined'!$D562,'RAB Prices Long'!$E:$E,'All Prices combined'!$G562)))),2)</f>
        <v>60.26</v>
      </c>
      <c r="P562" s="2">
        <f>ROUND(IF($B562="Annuity",SUMIFS('Annuity Prices'!S:S,'Annuity Prices'!$B:$B,$D562,'Annuity Prices'!$E:$E,$G562),IF($B562="RAB Short",SUMIFS('RAB Prices Short'!S:S,'RAB Prices Short'!$B:$B,'All Prices combined'!$D562,'RAB Prices Short'!$E:$E,'All Prices combined'!$G562),IF($B562="RAB Long",SUMIFS('RAB Prices Long'!S:S,'RAB Prices Long'!$B:$B,'All Prices combined'!$D562,'RAB Prices Long'!$E:$E,'All Prices combined'!$G562)))),2)</f>
        <v>61.77</v>
      </c>
      <c r="Q562" s="2">
        <f>ROUND(IF($B562="Annuity",SUMIFS('Annuity Prices'!T:T,'Annuity Prices'!$B:$B,$D562,'Annuity Prices'!$E:$E,$G562),IF($B562="RAB Short",SUMIFS('RAB Prices Short'!T:T,'RAB Prices Short'!$B:$B,'All Prices combined'!$D562,'RAB Prices Short'!$E:$E,'All Prices combined'!$G562),IF($B562="RAB Long",SUMIFS('RAB Prices Long'!T:T,'RAB Prices Long'!$B:$B,'All Prices combined'!$D562,'RAB Prices Long'!$E:$E,'All Prices combined'!$G562)))),2)</f>
        <v>64.83</v>
      </c>
      <c r="R562" s="2">
        <f>ROUND(IF($B562="Annuity",SUMIFS('Annuity Prices'!U:U,'Annuity Prices'!$B:$B,$D562,'Annuity Prices'!$E:$E,$G562),IF($B562="RAB Short",SUMIFS('RAB Prices Short'!U:U,'RAB Prices Short'!$B:$B,'All Prices combined'!$D562,'RAB Prices Short'!$E:$E,'All Prices combined'!$G562),IF($B562="RAB Long",SUMIFS('RAB Prices Long'!U:U,'RAB Prices Long'!$B:$B,'All Prices combined'!$D562,'RAB Prices Long'!$E:$E,'All Prices combined'!$G562)))),2)</f>
        <v>66.45</v>
      </c>
      <c r="S562" s="2">
        <f>ROUND(IF($B562="Annuity",SUMIFS('Annuity Prices'!V:V,'Annuity Prices'!$B:$B,$D562,'Annuity Prices'!$E:$E,$G562),IF($B562="RAB Short",SUMIFS('RAB Prices Short'!V:V,'RAB Prices Short'!$B:$B,'All Prices combined'!$D562,'RAB Prices Short'!$E:$E,'All Prices combined'!$G562),IF($B562="RAB Long",SUMIFS('RAB Prices Long'!V:V,'RAB Prices Long'!$B:$B,'All Prices combined'!$D562,'RAB Prices Long'!$E:$E,'All Prices combined'!$G562)))),2)</f>
        <v>68.11</v>
      </c>
      <c r="T562" s="2">
        <f>ROUND(IF($B562="Annuity",SUMIFS('Annuity Prices'!W:W,'Annuity Prices'!$B:$B,$D562,'Annuity Prices'!$E:$E,$G562),IF($B562="RAB Short",SUMIFS('RAB Prices Short'!W:W,'RAB Prices Short'!$B:$B,'All Prices combined'!$D562,'RAB Prices Short'!$E:$E,'All Prices combined'!$G562),IF($B562="RAB Long",SUMIFS('RAB Prices Long'!W:W,'RAB Prices Long'!$B:$B,'All Prices combined'!$D562,'RAB Prices Long'!$E:$E,'All Prices combined'!$G562)))),2)</f>
        <v>69.81</v>
      </c>
      <c r="U562" s="2">
        <f>ROUND(IF($B562="Annuity",SUMIFS('Annuity Prices'!X:X,'Annuity Prices'!$B:$B,$D562,'Annuity Prices'!$E:$E,$G562),IF($B562="RAB Short",SUMIFS('RAB Prices Short'!X:X,'RAB Prices Short'!$B:$B,'All Prices combined'!$D562,'RAB Prices Short'!$E:$E,'All Prices combined'!$G562),IF($B562="RAB Long",SUMIFS('RAB Prices Long'!X:X,'RAB Prices Long'!$B:$B,'All Prices combined'!$D562,'RAB Prices Long'!$E:$E,'All Prices combined'!$G562)))),2)</f>
        <v>73.66</v>
      </c>
      <c r="V562" s="2">
        <f>ROUND(IF($B562="Annuity",SUMIFS('Annuity Prices'!Y:Y,'Annuity Prices'!$B:$B,$D562,'Annuity Prices'!$E:$E,$G562),IF($B562="RAB Short",SUMIFS('RAB Prices Short'!Y:Y,'RAB Prices Short'!$B:$B,'All Prices combined'!$D562,'RAB Prices Short'!$E:$E,'All Prices combined'!$G562),IF($B562="RAB Long",SUMIFS('RAB Prices Long'!Y:Y,'RAB Prices Long'!$B:$B,'All Prices combined'!$D562,'RAB Prices Long'!$E:$E,'All Prices combined'!$G562)))),2)</f>
        <v>75.5</v>
      </c>
      <c r="W562" s="2">
        <f>ROUND(IF($B562="Annuity",SUMIFS('Annuity Prices'!Z:Z,'Annuity Prices'!$B:$B,$D562,'Annuity Prices'!$E:$E,$G562),IF($B562="RAB Short",SUMIFS('RAB Prices Short'!Z:Z,'RAB Prices Short'!$B:$B,'All Prices combined'!$D562,'RAB Prices Short'!$E:$E,'All Prices combined'!$G562),IF($B562="RAB Long",SUMIFS('RAB Prices Long'!Z:Z,'RAB Prices Long'!$B:$B,'All Prices combined'!$D562,'RAB Prices Long'!$E:$E,'All Prices combined'!$G562)))),2)</f>
        <v>77.39</v>
      </c>
      <c r="X562" s="2">
        <f>ROUND(IF($B562="Annuity",SUMIFS('Annuity Prices'!AA:AA,'Annuity Prices'!$B:$B,$D562,'Annuity Prices'!$E:$E,$G562),IF($B562="RAB Short",SUMIFS('RAB Prices Short'!AA:AA,'RAB Prices Short'!$B:$B,'All Prices combined'!$D562,'RAB Prices Short'!$E:$E,'All Prices combined'!$G562),IF($B562="RAB Long",SUMIFS('RAB Prices Long'!AA:AA,'RAB Prices Long'!$B:$B,'All Prices combined'!$D562,'RAB Prices Long'!$E:$E,'All Prices combined'!$G562)))),2)</f>
        <v>79.319999999999993</v>
      </c>
      <c r="Y562" s="2">
        <f>ROUND(IF($B562="Annuity",SUMIFS('Annuity Prices'!AB:AB,'Annuity Prices'!$B:$B,$D562,'Annuity Prices'!$E:$E,$G562),IF($B562="RAB Short",SUMIFS('RAB Prices Short'!AB:AB,'RAB Prices Short'!$B:$B,'All Prices combined'!$D562,'RAB Prices Short'!$E:$E,'All Prices combined'!$G562),IF($B562="RAB Long",SUMIFS('RAB Prices Long'!AB:AB,'RAB Prices Long'!$B:$B,'All Prices combined'!$D562,'RAB Prices Long'!$E:$E,'All Prices combined'!$G562)))),2)</f>
        <v>82.51</v>
      </c>
      <c r="Z562" s="2">
        <f>ROUND(IF($B562="Annuity",SUMIFS('Annuity Prices'!AC:AC,'Annuity Prices'!$B:$B,$D562,'Annuity Prices'!$E:$E,$G562),IF($B562="RAB Short",SUMIFS('RAB Prices Short'!AC:AC,'RAB Prices Short'!$B:$B,'All Prices combined'!$D562,'RAB Prices Short'!$E:$E,'All Prices combined'!$G562),IF($B562="RAB Long",SUMIFS('RAB Prices Long'!AC:AC,'RAB Prices Long'!$B:$B,'All Prices combined'!$D562,'RAB Prices Long'!$E:$E,'All Prices combined'!$G562)))),2)</f>
        <v>84.58</v>
      </c>
      <c r="AA562" s="2">
        <f>ROUND(IF($B562="Annuity",SUMIFS('Annuity Prices'!AD:AD,'Annuity Prices'!$B:$B,$D562,'Annuity Prices'!$E:$E,$G562),IF($B562="RAB Short",SUMIFS('RAB Prices Short'!AD:AD,'RAB Prices Short'!$B:$B,'All Prices combined'!$D562,'RAB Prices Short'!$E:$E,'All Prices combined'!$G562),IF($B562="RAB Long",SUMIFS('RAB Prices Long'!AD:AD,'RAB Prices Long'!$B:$B,'All Prices combined'!$D562,'RAB Prices Long'!$E:$E,'All Prices combined'!$G562)))),2)</f>
        <v>86.68</v>
      </c>
      <c r="AB562" s="2">
        <f>ROUND(IF($B562="Annuity",SUMIFS('Annuity Prices'!AE:AE,'Annuity Prices'!$B:$B,$D562,'Annuity Prices'!$E:$E,$G562),IF($B562="RAB Short",SUMIFS('RAB Prices Short'!AE:AE,'RAB Prices Short'!$B:$B,'All Prices combined'!$D562,'RAB Prices Short'!$E:$E,'All Prices combined'!$G562),IF($B562="RAB Long",SUMIFS('RAB Prices Long'!AE:AE,'RAB Prices Long'!$B:$B,'All Prices combined'!$D562,'RAB Prices Long'!$E:$E,'All Prices combined'!$G562)))),2)</f>
        <v>88.86</v>
      </c>
      <c r="AC562" s="2">
        <f>ROUND(IF($B562="Annuity",SUMIFS('Annuity Prices'!AF:AF,'Annuity Prices'!$B:$B,$D562,'Annuity Prices'!$E:$E,$G562),IF($B562="RAB Short",SUMIFS('RAB Prices Short'!AF:AF,'RAB Prices Short'!$B:$B,'All Prices combined'!$D562,'RAB Prices Short'!$E:$E,'All Prices combined'!$G562),IF($B562="RAB Long",SUMIFS('RAB Prices Long'!AF:AF,'RAB Prices Long'!$B:$B,'All Prices combined'!$D562,'RAB Prices Long'!$E:$E,'All Prices combined'!$G562)))),2)</f>
        <v>89.65</v>
      </c>
      <c r="AD562" s="2">
        <f>ROUND(IF($B562="Annuity",SUMIFS('Annuity Prices'!AG:AG,'Annuity Prices'!$B:$B,$D562,'Annuity Prices'!$E:$E,$G562),IF($B562="RAB Short",SUMIFS('RAB Prices Short'!AG:AG,'RAB Prices Short'!$B:$B,'All Prices combined'!$D562,'RAB Prices Short'!$E:$E,'All Prices combined'!$G562),IF($B562="RAB Long",SUMIFS('RAB Prices Long'!AG:AG,'RAB Prices Long'!$B:$B,'All Prices combined'!$D562,'RAB Prices Long'!$E:$E,'All Prices combined'!$G562)))),2)</f>
        <v>91.9</v>
      </c>
      <c r="AE562" s="2">
        <f>ROUND(IF($B562="Annuity",SUMIFS('Annuity Prices'!AH:AH,'Annuity Prices'!$B:$B,$D562,'Annuity Prices'!$E:$E,$G562),IF($B562="RAB Short",SUMIFS('RAB Prices Short'!AH:AH,'RAB Prices Short'!$B:$B,'All Prices combined'!$D562,'RAB Prices Short'!$E:$E,'All Prices combined'!$G562),IF($B562="RAB Long",SUMIFS('RAB Prices Long'!AH:AH,'RAB Prices Long'!$B:$B,'All Prices combined'!$D562,'RAB Prices Long'!$E:$E,'All Prices combined'!$G562)))),2)</f>
        <v>94.19</v>
      </c>
      <c r="AF562" s="2">
        <f>ROUND(IF($B562="Annuity",SUMIFS('Annuity Prices'!AI:AI,'Annuity Prices'!$B:$B,$D562,'Annuity Prices'!$E:$E,$G562),IF($B562="RAB Short",SUMIFS('RAB Prices Short'!AI:AI,'RAB Prices Short'!$B:$B,'All Prices combined'!$D562,'RAB Prices Short'!$E:$E,'All Prices combined'!$G562),IF($B562="RAB Long",SUMIFS('RAB Prices Long'!AI:AI,'RAB Prices Long'!$B:$B,'All Prices combined'!$D562,'RAB Prices Long'!$E:$E,'All Prices combined'!$G562)))),2)</f>
        <v>96.55</v>
      </c>
      <c r="AG562" s="2">
        <f>ROUND(IF($B562="Annuity",SUMIFS('Annuity Prices'!AJ:AJ,'Annuity Prices'!$B:$B,$D562,'Annuity Prices'!$E:$E,$G562),IF($B562="RAB Short",SUMIFS('RAB Prices Short'!AJ:AJ,'RAB Prices Short'!$B:$B,'All Prices combined'!$D562,'RAB Prices Short'!$E:$E,'All Prices combined'!$G562),IF($B562="RAB Long",SUMIFS('RAB Prices Long'!AJ:AJ,'RAB Prices Long'!$B:$B,'All Prices combined'!$D562,'RAB Prices Long'!$E:$E,'All Prices combined'!$G562)))),2)</f>
        <v>99.34</v>
      </c>
      <c r="AH562" s="2">
        <f>ROUND(IF($B562="Annuity",SUMIFS('Annuity Prices'!AK:AK,'Annuity Prices'!$B:$B,$D562,'Annuity Prices'!$E:$E,$G562),IF($B562="RAB Short",SUMIFS('RAB Prices Short'!AK:AK,'RAB Prices Short'!$B:$B,'All Prices combined'!$D562,'RAB Prices Short'!$E:$E,'All Prices combined'!$G562),IF($B562="RAB Long",SUMIFS('RAB Prices Long'!AK:AK,'RAB Prices Long'!$B:$B,'All Prices combined'!$D562,'RAB Prices Long'!$E:$E,'All Prices combined'!$G562)))),2)</f>
        <v>101.82</v>
      </c>
      <c r="AI562" s="2">
        <f>ROUND(IF($B562="Annuity",SUMIFS('Annuity Prices'!AL:AL,'Annuity Prices'!$B:$B,$D562,'Annuity Prices'!$E:$E,$G562),IF($B562="RAB Short",SUMIFS('RAB Prices Short'!AL:AL,'RAB Prices Short'!$B:$B,'All Prices combined'!$D562,'RAB Prices Short'!$E:$E,'All Prices combined'!$G562),IF($B562="RAB Long",SUMIFS('RAB Prices Long'!AL:AL,'RAB Prices Long'!$B:$B,'All Prices combined'!$D562,'RAB Prices Long'!$E:$E,'All Prices combined'!$G562)))),2)</f>
        <v>104.37</v>
      </c>
      <c r="AJ562" s="2">
        <f>ROUND(IF($B562="Annuity",SUMIFS('Annuity Prices'!AM:AM,'Annuity Prices'!$B:$B,$D562,'Annuity Prices'!$E:$E,$G562),IF($B562="RAB Short",SUMIFS('RAB Prices Short'!AM:AM,'RAB Prices Short'!$B:$B,'All Prices combined'!$D562,'RAB Prices Short'!$E:$E,'All Prices combined'!$G562),IF($B562="RAB Long",SUMIFS('RAB Prices Long'!AM:AM,'RAB Prices Long'!$B:$B,'All Prices combined'!$D562,'RAB Prices Long'!$E:$E,'All Prices combined'!$G562)))),2)</f>
        <v>106.99</v>
      </c>
      <c r="AK562" s="2">
        <f>ROUND(IF($B562="Annuity",SUMIFS('Annuity Prices'!AN:AN,'Annuity Prices'!$B:$B,$D562,'Annuity Prices'!$E:$E,$G562),IF($B562="RAB Short",SUMIFS('RAB Prices Short'!AN:AN,'RAB Prices Short'!$B:$B,'All Prices combined'!$D562,'RAB Prices Short'!$E:$E,'All Prices combined'!$G562),IF($B562="RAB Long",SUMIFS('RAB Prices Long'!AN:AN,'RAB Prices Long'!$B:$B,'All Prices combined'!$D562,'RAB Prices Long'!$E:$E,'All Prices combined'!$G562)))),2)</f>
        <v>109.04</v>
      </c>
      <c r="AL562" s="2">
        <f>ROUND(IF($B562="Annuity",SUMIFS('Annuity Prices'!AO:AO,'Annuity Prices'!$B:$B,$D562,'Annuity Prices'!$E:$E,$G562),IF($B562="RAB Short",SUMIFS('RAB Prices Short'!AO:AO,'RAB Prices Short'!$B:$B,'All Prices combined'!$D562,'RAB Prices Short'!$E:$E,'All Prices combined'!$G562),IF($B562="RAB Long",SUMIFS('RAB Prices Long'!AO:AO,'RAB Prices Long'!$B:$B,'All Prices combined'!$D562,'RAB Prices Long'!$E:$E,'All Prices combined'!$G562)))),2)</f>
        <v>111.77</v>
      </c>
      <c r="AM562" s="2">
        <f>ROUND(IF($B562="Annuity",SUMIFS('Annuity Prices'!AP:AP,'Annuity Prices'!$B:$B,$D562,'Annuity Prices'!$E:$E,$G562),IF($B562="RAB Short",SUMIFS('RAB Prices Short'!AP:AP,'RAB Prices Short'!$B:$B,'All Prices combined'!$D562,'RAB Prices Short'!$E:$E,'All Prices combined'!$G562),IF($B562="RAB Long",SUMIFS('RAB Prices Long'!AP:AP,'RAB Prices Long'!$B:$B,'All Prices combined'!$D562,'RAB Prices Long'!$E:$E,'All Prices combined'!$G562)))),2)</f>
        <v>114.56</v>
      </c>
      <c r="AN562" s="2">
        <f>ROUND(IF($B562="Annuity",SUMIFS('Annuity Prices'!AQ:AQ,'Annuity Prices'!$B:$B,$D562,'Annuity Prices'!$E:$E,$G562),IF($B562="RAB Short",SUMIFS('RAB Prices Short'!AQ:AQ,'RAB Prices Short'!$B:$B,'All Prices combined'!$D562,'RAB Prices Short'!$E:$E,'All Prices combined'!$G562),IF($B562="RAB Long",SUMIFS('RAB Prices Long'!AQ:AQ,'RAB Prices Long'!$B:$B,'All Prices combined'!$D562,'RAB Prices Long'!$E:$E,'All Prices combined'!$G562)))),2)</f>
        <v>117.42</v>
      </c>
      <c r="AO562" s="2">
        <f>ROUND(IF($B562="Annuity",SUMIFS('Annuity Prices'!AR:AR,'Annuity Prices'!$B:$B,$D562,'Annuity Prices'!$E:$E,$G562),IF($B562="RAB Short",SUMIFS('RAB Prices Short'!AR:AR,'RAB Prices Short'!$B:$B,'All Prices combined'!$D562,'RAB Prices Short'!$E:$E,'All Prices combined'!$G562),IF($B562="RAB Long",SUMIFS('RAB Prices Long'!AR:AR,'RAB Prices Long'!$B:$B,'All Prices combined'!$D562,'RAB Prices Long'!$E:$E,'All Prices combined'!$G562)))),2)</f>
        <v>0</v>
      </c>
      <c r="AP562" s="2">
        <f>ROUND(IF($B562="Annuity",SUMIFS('Annuity Prices'!AS:AS,'Annuity Prices'!$B:$B,$D562,'Annuity Prices'!$E:$E,$G562),IF($B562="RAB Short",SUMIFS('RAB Prices Short'!AS:AS,'RAB Prices Short'!$B:$B,'All Prices combined'!$D562,'RAB Prices Short'!$E:$E,'All Prices combined'!$G562),IF($B562="RAB Long",SUMIFS('RAB Prices Long'!AS:AS,'RAB Prices Long'!$B:$B,'All Prices combined'!$D562,'RAB Prices Long'!$E:$E,'All Prices combined'!$G562)))),2)</f>
        <v>0</v>
      </c>
      <c r="AQ562" s="2">
        <f>ROUND(IF($B562="Annuity",SUMIFS('Annuity Prices'!AT:AT,'Annuity Prices'!$B:$B,$D562,'Annuity Prices'!$E:$E,$G562),IF($B562="RAB Short",SUMIFS('RAB Prices Short'!AT:AT,'RAB Prices Short'!$B:$B,'All Prices combined'!$D562,'RAB Prices Short'!$E:$E,'All Prices combined'!$G562),IF($B562="RAB Long",SUMIFS('RAB Prices Long'!AT:AT,'RAB Prices Long'!$B:$B,'All Prices combined'!$D562,'RAB Prices Long'!$E:$E,'All Prices combined'!$G562)))),2)</f>
        <v>51.95</v>
      </c>
      <c r="AR562" s="2">
        <f>ROUND(IF($B562="Annuity",SUMIFS('Annuity Prices'!AU:AU,'Annuity Prices'!$B:$B,$D562,'Annuity Prices'!$E:$E,$G562),IF($B562="RAB Short",SUMIFS('RAB Prices Short'!AU:AU,'RAB Prices Short'!$B:$B,'All Prices combined'!$D562,'RAB Prices Short'!$E:$E,'All Prices combined'!$G562),IF($B562="RAB Long",SUMIFS('RAB Prices Long'!AU:AU,'RAB Prices Long'!$B:$B,'All Prices combined'!$D562,'RAB Prices Long'!$E:$E,'All Prices combined'!$G562)))),2)</f>
        <v>52.51</v>
      </c>
      <c r="AS562" s="2">
        <f>ROUND(IF($B562="Annuity",SUMIFS('Annuity Prices'!AV:AV,'Annuity Prices'!$B:$B,$D562,'Annuity Prices'!$E:$E,$G562),IF($B562="RAB Short",SUMIFS('RAB Prices Short'!AV:AV,'RAB Prices Short'!$B:$B,'All Prices combined'!$D562,'RAB Prices Short'!$E:$E,'All Prices combined'!$G562),IF($B562="RAB Long",SUMIFS('RAB Prices Long'!AV:AV,'RAB Prices Long'!$B:$B,'All Prices combined'!$D562,'RAB Prices Long'!$E:$E,'All Prices combined'!$G562)))),2)</f>
        <v>54.02</v>
      </c>
      <c r="AT562" s="2">
        <f>ROUND(IF($B562="Annuity",SUMIFS('Annuity Prices'!AW:AW,'Annuity Prices'!$B:$B,$D562,'Annuity Prices'!$E:$E,$G562),IF($B562="RAB Short",SUMIFS('RAB Prices Short'!AW:AW,'RAB Prices Short'!$B:$B,'All Prices combined'!$D562,'RAB Prices Short'!$E:$E,'All Prices combined'!$G562),IF($B562="RAB Long",SUMIFS('RAB Prices Long'!AW:AW,'RAB Prices Long'!$B:$B,'All Prices combined'!$D562,'RAB Prices Long'!$E:$E,'All Prices combined'!$G562)))),2)</f>
        <v>57.35</v>
      </c>
      <c r="AU562" s="2">
        <f>ROUND(IF($B562="Annuity",SUMIFS('Annuity Prices'!AX:AX,'Annuity Prices'!$B:$B,$D562,'Annuity Prices'!$E:$E,$G562),IF($B562="RAB Short",SUMIFS('RAB Prices Short'!AX:AX,'RAB Prices Short'!$B:$B,'All Prices combined'!$D562,'RAB Prices Short'!$E:$E,'All Prices combined'!$G562),IF($B562="RAB Long",SUMIFS('RAB Prices Long'!AX:AX,'RAB Prices Long'!$B:$B,'All Prices combined'!$D562,'RAB Prices Long'!$E:$E,'All Prices combined'!$G562)))),2)</f>
        <v>58.79</v>
      </c>
      <c r="AV562" s="2">
        <f>ROUND(IF($B562="Annuity",SUMIFS('Annuity Prices'!AY:AY,'Annuity Prices'!$B:$B,$D562,'Annuity Prices'!$E:$E,$G562),IF($B562="RAB Short",SUMIFS('RAB Prices Short'!AY:AY,'RAB Prices Short'!$B:$B,'All Prices combined'!$D562,'RAB Prices Short'!$E:$E,'All Prices combined'!$G562),IF($B562="RAB Long",SUMIFS('RAB Prices Long'!AY:AY,'RAB Prices Long'!$B:$B,'All Prices combined'!$D562,'RAB Prices Long'!$E:$E,'All Prices combined'!$G562)))),2)</f>
        <v>60.26</v>
      </c>
      <c r="AW562" s="2">
        <f>ROUND(IF($B562="Annuity",SUMIFS('Annuity Prices'!AZ:AZ,'Annuity Prices'!$B:$B,$D562,'Annuity Prices'!$E:$E,$G562),IF($B562="RAB Short",SUMIFS('RAB Prices Short'!AZ:AZ,'RAB Prices Short'!$B:$B,'All Prices combined'!$D562,'RAB Prices Short'!$E:$E,'All Prices combined'!$G562),IF($B562="RAB Long",SUMIFS('RAB Prices Long'!AZ:AZ,'RAB Prices Long'!$B:$B,'All Prices combined'!$D562,'RAB Prices Long'!$E:$E,'All Prices combined'!$G562)))),2)</f>
        <v>61.77</v>
      </c>
      <c r="AX562" s="2">
        <f>ROUND(IF($B562="Annuity",SUMIFS('Annuity Prices'!BA:BA,'Annuity Prices'!$B:$B,$D562,'Annuity Prices'!$E:$E,$G562),IF($B562="RAB Short",SUMIFS('RAB Prices Short'!BA:BA,'RAB Prices Short'!$B:$B,'All Prices combined'!$D562,'RAB Prices Short'!$E:$E,'All Prices combined'!$G562),IF($B562="RAB Long",SUMIFS('RAB Prices Long'!BA:BA,'RAB Prices Long'!$B:$B,'All Prices combined'!$D562,'RAB Prices Long'!$E:$E,'All Prices combined'!$G562)))),2)</f>
        <v>64.83</v>
      </c>
      <c r="AY562" s="2">
        <f>ROUND(IF($B562="Annuity",SUMIFS('Annuity Prices'!BB:BB,'Annuity Prices'!$B:$B,$D562,'Annuity Prices'!$E:$E,$G562),IF($B562="RAB Short",SUMIFS('RAB Prices Short'!BB:BB,'RAB Prices Short'!$B:$B,'All Prices combined'!$D562,'RAB Prices Short'!$E:$E,'All Prices combined'!$G562),IF($B562="RAB Long",SUMIFS('RAB Prices Long'!BB:BB,'RAB Prices Long'!$B:$B,'All Prices combined'!$D562,'RAB Prices Long'!$E:$E,'All Prices combined'!$G562)))),2)</f>
        <v>66.45</v>
      </c>
      <c r="AZ562" s="2">
        <f>ROUND(IF($B562="Annuity",SUMIFS('Annuity Prices'!BC:BC,'Annuity Prices'!$B:$B,$D562,'Annuity Prices'!$E:$E,$G562),IF($B562="RAB Short",SUMIFS('RAB Prices Short'!BC:BC,'RAB Prices Short'!$B:$B,'All Prices combined'!$D562,'RAB Prices Short'!$E:$E,'All Prices combined'!$G562),IF($B562="RAB Long",SUMIFS('RAB Prices Long'!BC:BC,'RAB Prices Long'!$B:$B,'All Prices combined'!$D562,'RAB Prices Long'!$E:$E,'All Prices combined'!$G562)))),2)</f>
        <v>68.11</v>
      </c>
      <c r="BA562" s="2">
        <f>ROUND(IF($B562="Annuity",SUMIFS('Annuity Prices'!BD:BD,'Annuity Prices'!$B:$B,$D562,'Annuity Prices'!$E:$E,$G562),IF($B562="RAB Short",SUMIFS('RAB Prices Short'!BD:BD,'RAB Prices Short'!$B:$B,'All Prices combined'!$D562,'RAB Prices Short'!$E:$E,'All Prices combined'!$G562),IF($B562="RAB Long",SUMIFS('RAB Prices Long'!BD:BD,'RAB Prices Long'!$B:$B,'All Prices combined'!$D562,'RAB Prices Long'!$E:$E,'All Prices combined'!$G562)))),2)</f>
        <v>69.81</v>
      </c>
      <c r="BB562" s="2">
        <f>ROUND(IF($B562="Annuity",SUMIFS('Annuity Prices'!BE:BE,'Annuity Prices'!$B:$B,$D562,'Annuity Prices'!$E:$E,$G562),IF($B562="RAB Short",SUMIFS('RAB Prices Short'!BE:BE,'RAB Prices Short'!$B:$B,'All Prices combined'!$D562,'RAB Prices Short'!$E:$E,'All Prices combined'!$G562),IF($B562="RAB Long",SUMIFS('RAB Prices Long'!BE:BE,'RAB Prices Long'!$B:$B,'All Prices combined'!$D562,'RAB Prices Long'!$E:$E,'All Prices combined'!$G562)))),2)</f>
        <v>73.66</v>
      </c>
      <c r="BC562" s="2">
        <f>ROUND(IF($B562="Annuity",SUMIFS('Annuity Prices'!BF:BF,'Annuity Prices'!$B:$B,$D562,'Annuity Prices'!$E:$E,$G562),IF($B562="RAB Short",SUMIFS('RAB Prices Short'!BF:BF,'RAB Prices Short'!$B:$B,'All Prices combined'!$D562,'RAB Prices Short'!$E:$E,'All Prices combined'!$G562),IF($B562="RAB Long",SUMIFS('RAB Prices Long'!BF:BF,'RAB Prices Long'!$B:$B,'All Prices combined'!$D562,'RAB Prices Long'!$E:$E,'All Prices combined'!$G562)))),2)</f>
        <v>75.5</v>
      </c>
      <c r="BD562" s="2">
        <f>ROUND(IF($B562="Annuity",SUMIFS('Annuity Prices'!BG:BG,'Annuity Prices'!$B:$B,$D562,'Annuity Prices'!$E:$E,$G562),IF($B562="RAB Short",SUMIFS('RAB Prices Short'!BG:BG,'RAB Prices Short'!$B:$B,'All Prices combined'!$D562,'RAB Prices Short'!$E:$E,'All Prices combined'!$G562),IF($B562="RAB Long",SUMIFS('RAB Prices Long'!BG:BG,'RAB Prices Long'!$B:$B,'All Prices combined'!$D562,'RAB Prices Long'!$E:$E,'All Prices combined'!$G562)))),2)</f>
        <v>77.39</v>
      </c>
      <c r="BE562" s="2">
        <f>ROUND(IF($B562="Annuity",SUMIFS('Annuity Prices'!BH:BH,'Annuity Prices'!$B:$B,$D562,'Annuity Prices'!$E:$E,$G562),IF($B562="RAB Short",SUMIFS('RAB Prices Short'!BH:BH,'RAB Prices Short'!$B:$B,'All Prices combined'!$D562,'RAB Prices Short'!$E:$E,'All Prices combined'!$G562),IF($B562="RAB Long",SUMIFS('RAB Prices Long'!BH:BH,'RAB Prices Long'!$B:$B,'All Prices combined'!$D562,'RAB Prices Long'!$E:$E,'All Prices combined'!$G562)))),2)</f>
        <v>79.319999999999993</v>
      </c>
      <c r="BF562" s="2">
        <f>ROUND(IF($B562="Annuity",SUMIFS('Annuity Prices'!BI:BI,'Annuity Prices'!$B:$B,$D562,'Annuity Prices'!$E:$E,$G562),IF($B562="RAB Short",SUMIFS('RAB Prices Short'!BI:BI,'RAB Prices Short'!$B:$B,'All Prices combined'!$D562,'RAB Prices Short'!$E:$E,'All Prices combined'!$G562),IF($B562="RAB Long",SUMIFS('RAB Prices Long'!BI:BI,'RAB Prices Long'!$B:$B,'All Prices combined'!$D562,'RAB Prices Long'!$E:$E,'All Prices combined'!$G562)))),2)</f>
        <v>82.51</v>
      </c>
      <c r="BG562" s="2">
        <f>ROUND(IF($B562="Annuity",SUMIFS('Annuity Prices'!BJ:BJ,'Annuity Prices'!$B:$B,$D562,'Annuity Prices'!$E:$E,$G562),IF($B562="RAB Short",SUMIFS('RAB Prices Short'!BJ:BJ,'RAB Prices Short'!$B:$B,'All Prices combined'!$D562,'RAB Prices Short'!$E:$E,'All Prices combined'!$G562),IF($B562="RAB Long",SUMIFS('RAB Prices Long'!BJ:BJ,'RAB Prices Long'!$B:$B,'All Prices combined'!$D562,'RAB Prices Long'!$E:$E,'All Prices combined'!$G562)))),2)</f>
        <v>84.58</v>
      </c>
      <c r="BH562" s="2">
        <f>ROUND(IF($B562="Annuity",SUMIFS('Annuity Prices'!BK:BK,'Annuity Prices'!$B:$B,$D562,'Annuity Prices'!$E:$E,$G562),IF($B562="RAB Short",SUMIFS('RAB Prices Short'!BK:BK,'RAB Prices Short'!$B:$B,'All Prices combined'!$D562,'RAB Prices Short'!$E:$E,'All Prices combined'!$G562),IF($B562="RAB Long",SUMIFS('RAB Prices Long'!BK:BK,'RAB Prices Long'!$B:$B,'All Prices combined'!$D562,'RAB Prices Long'!$E:$E,'All Prices combined'!$G562)))),2)</f>
        <v>86.68</v>
      </c>
      <c r="BI562" s="2">
        <f>ROUND(IF($B562="Annuity",SUMIFS('Annuity Prices'!BL:BL,'Annuity Prices'!$B:$B,$D562,'Annuity Prices'!$E:$E,$G562),IF($B562="RAB Short",SUMIFS('RAB Prices Short'!BL:BL,'RAB Prices Short'!$B:$B,'All Prices combined'!$D562,'RAB Prices Short'!$E:$E,'All Prices combined'!$G562),IF($B562="RAB Long",SUMIFS('RAB Prices Long'!BL:BL,'RAB Prices Long'!$B:$B,'All Prices combined'!$D562,'RAB Prices Long'!$E:$E,'All Prices combined'!$G562)))),2)</f>
        <v>88.86</v>
      </c>
      <c r="BJ562" s="2">
        <f>ROUND(IF($B562="Annuity",SUMIFS('Annuity Prices'!BM:BM,'Annuity Prices'!$B:$B,$D562,'Annuity Prices'!$E:$E,$G562),IF($B562="RAB Short",SUMIFS('RAB Prices Short'!BM:BM,'RAB Prices Short'!$B:$B,'All Prices combined'!$D562,'RAB Prices Short'!$E:$E,'All Prices combined'!$G562),IF($B562="RAB Long",SUMIFS('RAB Prices Long'!BM:BM,'RAB Prices Long'!$B:$B,'All Prices combined'!$D562,'RAB Prices Long'!$E:$E,'All Prices combined'!$G562)))),2)</f>
        <v>89.65</v>
      </c>
      <c r="BK562" s="2">
        <f>ROUND(IF($B562="Annuity",SUMIFS('Annuity Prices'!BN:BN,'Annuity Prices'!$B:$B,$D562,'Annuity Prices'!$E:$E,$G562),IF($B562="RAB Short",SUMIFS('RAB Prices Short'!BN:BN,'RAB Prices Short'!$B:$B,'All Prices combined'!$D562,'RAB Prices Short'!$E:$E,'All Prices combined'!$G562),IF($B562="RAB Long",SUMIFS('RAB Prices Long'!BN:BN,'RAB Prices Long'!$B:$B,'All Prices combined'!$D562,'RAB Prices Long'!$E:$E,'All Prices combined'!$G562)))),2)</f>
        <v>91.9</v>
      </c>
      <c r="BL562" s="2">
        <f>ROUND(IF($B562="Annuity",SUMIFS('Annuity Prices'!BO:BO,'Annuity Prices'!$B:$B,$D562,'Annuity Prices'!$E:$E,$G562),IF($B562="RAB Short",SUMIFS('RAB Prices Short'!BO:BO,'RAB Prices Short'!$B:$B,'All Prices combined'!$D562,'RAB Prices Short'!$E:$E,'All Prices combined'!$G562),IF($B562="RAB Long",SUMIFS('RAB Prices Long'!BO:BO,'RAB Prices Long'!$B:$B,'All Prices combined'!$D562,'RAB Prices Long'!$E:$E,'All Prices combined'!$G562)))),2)</f>
        <v>94.19</v>
      </c>
      <c r="BM562" s="2">
        <f>ROUND(IF($B562="Annuity",SUMIFS('Annuity Prices'!BP:BP,'Annuity Prices'!$B:$B,$D562,'Annuity Prices'!$E:$E,$G562),IF($B562="RAB Short",SUMIFS('RAB Prices Short'!BP:BP,'RAB Prices Short'!$B:$B,'All Prices combined'!$D562,'RAB Prices Short'!$E:$E,'All Prices combined'!$G562),IF($B562="RAB Long",SUMIFS('RAB Prices Long'!BP:BP,'RAB Prices Long'!$B:$B,'All Prices combined'!$D562,'RAB Prices Long'!$E:$E,'All Prices combined'!$G562)))),2)</f>
        <v>96.55</v>
      </c>
      <c r="BN562" s="2">
        <f>ROUND(IF($B562="Annuity",SUMIFS('Annuity Prices'!BQ:BQ,'Annuity Prices'!$B:$B,$D562,'Annuity Prices'!$E:$E,$G562),IF($B562="RAB Short",SUMIFS('RAB Prices Short'!BQ:BQ,'RAB Prices Short'!$B:$B,'All Prices combined'!$D562,'RAB Prices Short'!$E:$E,'All Prices combined'!$G562),IF($B562="RAB Long",SUMIFS('RAB Prices Long'!BQ:BQ,'RAB Prices Long'!$B:$B,'All Prices combined'!$D562,'RAB Prices Long'!$E:$E,'All Prices combined'!$G562)))),2)</f>
        <v>99.34</v>
      </c>
      <c r="BO562" s="2">
        <f>ROUND(IF($B562="Annuity",SUMIFS('Annuity Prices'!BR:BR,'Annuity Prices'!$B:$B,$D562,'Annuity Prices'!$E:$E,$G562),IF($B562="RAB Short",SUMIFS('RAB Prices Short'!BR:BR,'RAB Prices Short'!$B:$B,'All Prices combined'!$D562,'RAB Prices Short'!$E:$E,'All Prices combined'!$G562),IF($B562="RAB Long",SUMIFS('RAB Prices Long'!BR:BR,'RAB Prices Long'!$B:$B,'All Prices combined'!$D562,'RAB Prices Long'!$E:$E,'All Prices combined'!$G562)))),2)</f>
        <v>101.82</v>
      </c>
      <c r="BP562" s="2">
        <f>ROUND(IF($B562="Annuity",SUMIFS('Annuity Prices'!BS:BS,'Annuity Prices'!$B:$B,$D562,'Annuity Prices'!$E:$E,$G562),IF($B562="RAB Short",SUMIFS('RAB Prices Short'!BS:BS,'RAB Prices Short'!$B:$B,'All Prices combined'!$D562,'RAB Prices Short'!$E:$E,'All Prices combined'!$G562),IF($B562="RAB Long",SUMIFS('RAB Prices Long'!BS:BS,'RAB Prices Long'!$B:$B,'All Prices combined'!$D562,'RAB Prices Long'!$E:$E,'All Prices combined'!$G562)))),2)</f>
        <v>104.37</v>
      </c>
      <c r="BQ562" s="2">
        <f>ROUND(IF($B562="Annuity",SUMIFS('Annuity Prices'!BT:BT,'Annuity Prices'!$B:$B,$D562,'Annuity Prices'!$E:$E,$G562),IF($B562="RAB Short",SUMIFS('RAB Prices Short'!BT:BT,'RAB Prices Short'!$B:$B,'All Prices combined'!$D562,'RAB Prices Short'!$E:$E,'All Prices combined'!$G562),IF($B562="RAB Long",SUMIFS('RAB Prices Long'!BT:BT,'RAB Prices Long'!$B:$B,'All Prices combined'!$D562,'RAB Prices Long'!$E:$E,'All Prices combined'!$G562)))),2)</f>
        <v>106.99</v>
      </c>
      <c r="BR562" s="2">
        <f>ROUND(IF($B562="Annuity",SUMIFS('Annuity Prices'!BU:BU,'Annuity Prices'!$B:$B,$D562,'Annuity Prices'!$E:$E,$G562),IF($B562="RAB Short",SUMIFS('RAB Prices Short'!BU:BU,'RAB Prices Short'!$B:$B,'All Prices combined'!$D562,'RAB Prices Short'!$E:$E,'All Prices combined'!$G562),IF($B562="RAB Long",SUMIFS('RAB Prices Long'!BU:BU,'RAB Prices Long'!$B:$B,'All Prices combined'!$D562,'RAB Prices Long'!$E:$E,'All Prices combined'!$G562)))),2)</f>
        <v>109.04</v>
      </c>
      <c r="BS562" s="2">
        <f>ROUND(IF($B562="Annuity",SUMIFS('Annuity Prices'!BV:BV,'Annuity Prices'!$B:$B,$D562,'Annuity Prices'!$E:$E,$G562),IF($B562="RAB Short",SUMIFS('RAB Prices Short'!BV:BV,'RAB Prices Short'!$B:$B,'All Prices combined'!$D562,'RAB Prices Short'!$E:$E,'All Prices combined'!$G562),IF($B562="RAB Long",SUMIFS('RAB Prices Long'!BV:BV,'RAB Prices Long'!$B:$B,'All Prices combined'!$D562,'RAB Prices Long'!$E:$E,'All Prices combined'!$G562)))),2)</f>
        <v>111.77</v>
      </c>
      <c r="BT562" s="2">
        <f>ROUND(IF($B562="Annuity",SUMIFS('Annuity Prices'!BW:BW,'Annuity Prices'!$B:$B,$D562,'Annuity Prices'!$E:$E,$G562),IF($B562="RAB Short",SUMIFS('RAB Prices Short'!BW:BW,'RAB Prices Short'!$B:$B,'All Prices combined'!$D562,'RAB Prices Short'!$E:$E,'All Prices combined'!$G562),IF($B562="RAB Long",SUMIFS('RAB Prices Long'!BW:BW,'RAB Prices Long'!$B:$B,'All Prices combined'!$D562,'RAB Prices Long'!$E:$E,'All Prices combined'!$G562)))),2)</f>
        <v>114.56</v>
      </c>
      <c r="BU562" s="2">
        <f>ROUND(IF($B562="Annuity",SUMIFS('Annuity Prices'!BX:BX,'Annuity Prices'!$B:$B,$D562,'Annuity Prices'!$E:$E,$G562),IF($B562="RAB Short",SUMIFS('RAB Prices Short'!BX:BX,'RAB Prices Short'!$B:$B,'All Prices combined'!$D562,'RAB Prices Short'!$E:$E,'All Prices combined'!$G562),IF($B562="RAB Long",SUMIFS('RAB Prices Long'!BX:BX,'RAB Prices Long'!$B:$B,'All Prices combined'!$D562,'RAB Prices Long'!$E:$E,'All Prices combined'!$G562)))),2)</f>
        <v>117.42</v>
      </c>
    </row>
    <row r="563" spans="2:73" x14ac:dyDescent="0.25">
      <c r="B563" t="s">
        <v>45</v>
      </c>
      <c r="C563">
        <v>30</v>
      </c>
      <c r="D563" t="s">
        <v>215</v>
      </c>
      <c r="E563" t="s">
        <v>209</v>
      </c>
      <c r="F563" t="s">
        <v>214</v>
      </c>
      <c r="G563" t="s">
        <v>202</v>
      </c>
      <c r="I563" s="2">
        <f>ROUND(IF($B563="Annuity",SUMIFS('Annuity Prices'!L:L,'Annuity Prices'!$B:$B,$D563,'Annuity Prices'!$E:$E,$G563),IF($B563="RAB Short",SUMIFS('RAB Prices Short'!L:L,'RAB Prices Short'!$B:$B,'All Prices combined'!$D563,'RAB Prices Short'!$E:$E,'All Prices combined'!$G563),IF($B563="RAB Long",SUMIFS('RAB Prices Long'!L:L,'RAB Prices Long'!$B:$B,'All Prices combined'!$D563,'RAB Prices Long'!$E:$E,'All Prices combined'!$G563)))),2)</f>
        <v>0</v>
      </c>
      <c r="J563" s="2">
        <f>ROUND(IF($B563="Annuity",SUMIFS('Annuity Prices'!M:M,'Annuity Prices'!$B:$B,$D563,'Annuity Prices'!$E:$E,$G563),IF($B563="RAB Short",SUMIFS('RAB Prices Short'!M:M,'RAB Prices Short'!$B:$B,'All Prices combined'!$D563,'RAB Prices Short'!$E:$E,'All Prices combined'!$G563),IF($B563="RAB Long",SUMIFS('RAB Prices Long'!M:M,'RAB Prices Long'!$B:$B,'All Prices combined'!$D563,'RAB Prices Long'!$E:$E,'All Prices combined'!$G563)))),2)</f>
        <v>0</v>
      </c>
      <c r="K563" s="2">
        <f>ROUND(IF($B563="Annuity",SUMIFS('Annuity Prices'!N:N,'Annuity Prices'!$B:$B,$D563,'Annuity Prices'!$E:$E,$G563),IF($B563="RAB Short",SUMIFS('RAB Prices Short'!N:N,'RAB Prices Short'!$B:$B,'All Prices combined'!$D563,'RAB Prices Short'!$E:$E,'All Prices combined'!$G563),IF($B563="RAB Long",SUMIFS('RAB Prices Long'!N:N,'RAB Prices Long'!$B:$B,'All Prices combined'!$D563,'RAB Prices Long'!$E:$E,'All Prices combined'!$G563)))),2)</f>
        <v>9.06</v>
      </c>
      <c r="L563" s="2">
        <f>ROUND(IF($B563="Annuity",SUMIFS('Annuity Prices'!O:O,'Annuity Prices'!$B:$B,$D563,'Annuity Prices'!$E:$E,$G563),IF($B563="RAB Short",SUMIFS('RAB Prices Short'!O:O,'RAB Prices Short'!$B:$B,'All Prices combined'!$D563,'RAB Prices Short'!$E:$E,'All Prices combined'!$G563),IF($B563="RAB Long",SUMIFS('RAB Prices Long'!O:O,'RAB Prices Long'!$B:$B,'All Prices combined'!$D563,'RAB Prices Long'!$E:$E,'All Prices combined'!$G563)))),2)</f>
        <v>9.31</v>
      </c>
      <c r="M563" s="2">
        <f>ROUND(IF($B563="Annuity",SUMIFS('Annuity Prices'!P:P,'Annuity Prices'!$B:$B,$D563,'Annuity Prices'!$E:$E,$G563),IF($B563="RAB Short",SUMIFS('RAB Prices Short'!P:P,'RAB Prices Short'!$B:$B,'All Prices combined'!$D563,'RAB Prices Short'!$E:$E,'All Prices combined'!$G563),IF($B563="RAB Long",SUMIFS('RAB Prices Long'!P:P,'RAB Prices Long'!$B:$B,'All Prices combined'!$D563,'RAB Prices Long'!$E:$E,'All Prices combined'!$G563)))),2)</f>
        <v>9.5500000000000007</v>
      </c>
      <c r="N563" s="2">
        <f>ROUND(IF($B563="Annuity",SUMIFS('Annuity Prices'!Q:Q,'Annuity Prices'!$B:$B,$D563,'Annuity Prices'!$E:$E,$G563),IF($B563="RAB Short",SUMIFS('RAB Prices Short'!Q:Q,'RAB Prices Short'!$B:$B,'All Prices combined'!$D563,'RAB Prices Short'!$E:$E,'All Prices combined'!$G563),IF($B563="RAB Long",SUMIFS('RAB Prices Long'!Q:Q,'RAB Prices Long'!$B:$B,'All Prices combined'!$D563,'RAB Prices Long'!$E:$E,'All Prices combined'!$G563)))),2)</f>
        <v>9.7899999999999991</v>
      </c>
      <c r="O563" s="2">
        <f>ROUND(IF($B563="Annuity",SUMIFS('Annuity Prices'!R:R,'Annuity Prices'!$B:$B,$D563,'Annuity Prices'!$E:$E,$G563),IF($B563="RAB Short",SUMIFS('RAB Prices Short'!R:R,'RAB Prices Short'!$B:$B,'All Prices combined'!$D563,'RAB Prices Short'!$E:$E,'All Prices combined'!$G563),IF($B563="RAB Long",SUMIFS('RAB Prices Long'!R:R,'RAB Prices Long'!$B:$B,'All Prices combined'!$D563,'RAB Prices Long'!$E:$E,'All Prices combined'!$G563)))),2)</f>
        <v>10.029999999999999</v>
      </c>
      <c r="P563" s="2">
        <f>ROUND(IF($B563="Annuity",SUMIFS('Annuity Prices'!S:S,'Annuity Prices'!$B:$B,$D563,'Annuity Prices'!$E:$E,$G563),IF($B563="RAB Short",SUMIFS('RAB Prices Short'!S:S,'RAB Prices Short'!$B:$B,'All Prices combined'!$D563,'RAB Prices Short'!$E:$E,'All Prices combined'!$G563),IF($B563="RAB Long",SUMIFS('RAB Prices Long'!S:S,'RAB Prices Long'!$B:$B,'All Prices combined'!$D563,'RAB Prices Long'!$E:$E,'All Prices combined'!$G563)))),2)</f>
        <v>10.29</v>
      </c>
      <c r="Q563" s="2">
        <f>ROUND(IF($B563="Annuity",SUMIFS('Annuity Prices'!T:T,'Annuity Prices'!$B:$B,$D563,'Annuity Prices'!$E:$E,$G563),IF($B563="RAB Short",SUMIFS('RAB Prices Short'!T:T,'RAB Prices Short'!$B:$B,'All Prices combined'!$D563,'RAB Prices Short'!$E:$E,'All Prices combined'!$G563),IF($B563="RAB Long",SUMIFS('RAB Prices Long'!T:T,'RAB Prices Long'!$B:$B,'All Prices combined'!$D563,'RAB Prices Long'!$E:$E,'All Prices combined'!$G563)))),2)</f>
        <v>10.49</v>
      </c>
      <c r="R563" s="2">
        <f>ROUND(IF($B563="Annuity",SUMIFS('Annuity Prices'!U:U,'Annuity Prices'!$B:$B,$D563,'Annuity Prices'!$E:$E,$G563),IF($B563="RAB Short",SUMIFS('RAB Prices Short'!U:U,'RAB Prices Short'!$B:$B,'All Prices combined'!$D563,'RAB Prices Short'!$E:$E,'All Prices combined'!$G563),IF($B563="RAB Long",SUMIFS('RAB Prices Long'!U:U,'RAB Prices Long'!$B:$B,'All Prices combined'!$D563,'RAB Prices Long'!$E:$E,'All Prices combined'!$G563)))),2)</f>
        <v>10.76</v>
      </c>
      <c r="S563" s="2">
        <f>ROUND(IF($B563="Annuity",SUMIFS('Annuity Prices'!V:V,'Annuity Prices'!$B:$B,$D563,'Annuity Prices'!$E:$E,$G563),IF($B563="RAB Short",SUMIFS('RAB Prices Short'!V:V,'RAB Prices Short'!$B:$B,'All Prices combined'!$D563,'RAB Prices Short'!$E:$E,'All Prices combined'!$G563),IF($B563="RAB Long",SUMIFS('RAB Prices Long'!V:V,'RAB Prices Long'!$B:$B,'All Prices combined'!$D563,'RAB Prices Long'!$E:$E,'All Prices combined'!$G563)))),2)</f>
        <v>11.03</v>
      </c>
      <c r="T563" s="2">
        <f>ROUND(IF($B563="Annuity",SUMIFS('Annuity Prices'!W:W,'Annuity Prices'!$B:$B,$D563,'Annuity Prices'!$E:$E,$G563),IF($B563="RAB Short",SUMIFS('RAB Prices Short'!W:W,'RAB Prices Short'!$B:$B,'All Prices combined'!$D563,'RAB Prices Short'!$E:$E,'All Prices combined'!$G563),IF($B563="RAB Long",SUMIFS('RAB Prices Long'!W:W,'RAB Prices Long'!$B:$B,'All Prices combined'!$D563,'RAB Prices Long'!$E:$E,'All Prices combined'!$G563)))),2)</f>
        <v>11.3</v>
      </c>
      <c r="U563" s="2">
        <f>ROUND(IF($B563="Annuity",SUMIFS('Annuity Prices'!X:X,'Annuity Prices'!$B:$B,$D563,'Annuity Prices'!$E:$E,$G563),IF($B563="RAB Short",SUMIFS('RAB Prices Short'!X:X,'RAB Prices Short'!$B:$B,'All Prices combined'!$D563,'RAB Prices Short'!$E:$E,'All Prices combined'!$G563),IF($B563="RAB Long",SUMIFS('RAB Prices Long'!X:X,'RAB Prices Long'!$B:$B,'All Prices combined'!$D563,'RAB Prices Long'!$E:$E,'All Prices combined'!$G563)))),2)</f>
        <v>11.53</v>
      </c>
      <c r="V563" s="2">
        <f>ROUND(IF($B563="Annuity",SUMIFS('Annuity Prices'!Y:Y,'Annuity Prices'!$B:$B,$D563,'Annuity Prices'!$E:$E,$G563),IF($B563="RAB Short",SUMIFS('RAB Prices Short'!Y:Y,'RAB Prices Short'!$B:$B,'All Prices combined'!$D563,'RAB Prices Short'!$E:$E,'All Prices combined'!$G563),IF($B563="RAB Long",SUMIFS('RAB Prices Long'!Y:Y,'RAB Prices Long'!$B:$B,'All Prices combined'!$D563,'RAB Prices Long'!$E:$E,'All Prices combined'!$G563)))),2)</f>
        <v>11.81</v>
      </c>
      <c r="W563" s="2">
        <f>ROUND(IF($B563="Annuity",SUMIFS('Annuity Prices'!Z:Z,'Annuity Prices'!$B:$B,$D563,'Annuity Prices'!$E:$E,$G563),IF($B563="RAB Short",SUMIFS('RAB Prices Short'!Z:Z,'RAB Prices Short'!$B:$B,'All Prices combined'!$D563,'RAB Prices Short'!$E:$E,'All Prices combined'!$G563),IF($B563="RAB Long",SUMIFS('RAB Prices Long'!Z:Z,'RAB Prices Long'!$B:$B,'All Prices combined'!$D563,'RAB Prices Long'!$E:$E,'All Prices combined'!$G563)))),2)</f>
        <v>12.11</v>
      </c>
      <c r="X563" s="2">
        <f>ROUND(IF($B563="Annuity",SUMIFS('Annuity Prices'!AA:AA,'Annuity Prices'!$B:$B,$D563,'Annuity Prices'!$E:$E,$G563),IF($B563="RAB Short",SUMIFS('RAB Prices Short'!AA:AA,'RAB Prices Short'!$B:$B,'All Prices combined'!$D563,'RAB Prices Short'!$E:$E,'All Prices combined'!$G563),IF($B563="RAB Long",SUMIFS('RAB Prices Long'!AA:AA,'RAB Prices Long'!$B:$B,'All Prices combined'!$D563,'RAB Prices Long'!$E:$E,'All Prices combined'!$G563)))),2)</f>
        <v>12.42</v>
      </c>
      <c r="Y563" s="2">
        <f>ROUND(IF($B563="Annuity",SUMIFS('Annuity Prices'!AB:AB,'Annuity Prices'!$B:$B,$D563,'Annuity Prices'!$E:$E,$G563),IF($B563="RAB Short",SUMIFS('RAB Prices Short'!AB:AB,'RAB Prices Short'!$B:$B,'All Prices combined'!$D563,'RAB Prices Short'!$E:$E,'All Prices combined'!$G563),IF($B563="RAB Long",SUMIFS('RAB Prices Long'!AB:AB,'RAB Prices Long'!$B:$B,'All Prices combined'!$D563,'RAB Prices Long'!$E:$E,'All Prices combined'!$G563)))),2)</f>
        <v>12.67</v>
      </c>
      <c r="Z563" s="2">
        <f>ROUND(IF($B563="Annuity",SUMIFS('Annuity Prices'!AC:AC,'Annuity Prices'!$B:$B,$D563,'Annuity Prices'!$E:$E,$G563),IF($B563="RAB Short",SUMIFS('RAB Prices Short'!AC:AC,'RAB Prices Short'!$B:$B,'All Prices combined'!$D563,'RAB Prices Short'!$E:$E,'All Prices combined'!$G563),IF($B563="RAB Long",SUMIFS('RAB Prices Long'!AC:AC,'RAB Prices Long'!$B:$B,'All Prices combined'!$D563,'RAB Prices Long'!$E:$E,'All Prices combined'!$G563)))),2)</f>
        <v>12.98</v>
      </c>
      <c r="AA563" s="2">
        <f>ROUND(IF($B563="Annuity",SUMIFS('Annuity Prices'!AD:AD,'Annuity Prices'!$B:$B,$D563,'Annuity Prices'!$E:$E,$G563),IF($B563="RAB Short",SUMIFS('RAB Prices Short'!AD:AD,'RAB Prices Short'!$B:$B,'All Prices combined'!$D563,'RAB Prices Short'!$E:$E,'All Prices combined'!$G563),IF($B563="RAB Long",SUMIFS('RAB Prices Long'!AD:AD,'RAB Prices Long'!$B:$B,'All Prices combined'!$D563,'RAB Prices Long'!$E:$E,'All Prices combined'!$G563)))),2)</f>
        <v>13.31</v>
      </c>
      <c r="AB563" s="2">
        <f>ROUND(IF($B563="Annuity",SUMIFS('Annuity Prices'!AE:AE,'Annuity Prices'!$B:$B,$D563,'Annuity Prices'!$E:$E,$G563),IF($B563="RAB Short",SUMIFS('RAB Prices Short'!AE:AE,'RAB Prices Short'!$B:$B,'All Prices combined'!$D563,'RAB Prices Short'!$E:$E,'All Prices combined'!$G563),IF($B563="RAB Long",SUMIFS('RAB Prices Long'!AE:AE,'RAB Prices Long'!$B:$B,'All Prices combined'!$D563,'RAB Prices Long'!$E:$E,'All Prices combined'!$G563)))),2)</f>
        <v>13.64</v>
      </c>
      <c r="AC563" s="2">
        <f>ROUND(IF($B563="Annuity",SUMIFS('Annuity Prices'!AF:AF,'Annuity Prices'!$B:$B,$D563,'Annuity Prices'!$E:$E,$G563),IF($B563="RAB Short",SUMIFS('RAB Prices Short'!AF:AF,'RAB Prices Short'!$B:$B,'All Prices combined'!$D563,'RAB Prices Short'!$E:$E,'All Prices combined'!$G563),IF($B563="RAB Long",SUMIFS('RAB Prices Long'!AF:AF,'RAB Prices Long'!$B:$B,'All Prices combined'!$D563,'RAB Prices Long'!$E:$E,'All Prices combined'!$G563)))),2)</f>
        <v>13.92</v>
      </c>
      <c r="AD563" s="2">
        <f>ROUND(IF($B563="Annuity",SUMIFS('Annuity Prices'!AG:AG,'Annuity Prices'!$B:$B,$D563,'Annuity Prices'!$E:$E,$G563),IF($B563="RAB Short",SUMIFS('RAB Prices Short'!AG:AG,'RAB Prices Short'!$B:$B,'All Prices combined'!$D563,'RAB Prices Short'!$E:$E,'All Prices combined'!$G563),IF($B563="RAB Long",SUMIFS('RAB Prices Long'!AG:AG,'RAB Prices Long'!$B:$B,'All Prices combined'!$D563,'RAB Prices Long'!$E:$E,'All Prices combined'!$G563)))),2)</f>
        <v>14.27</v>
      </c>
      <c r="AE563" s="2">
        <f>ROUND(IF($B563="Annuity",SUMIFS('Annuity Prices'!AH:AH,'Annuity Prices'!$B:$B,$D563,'Annuity Prices'!$E:$E,$G563),IF($B563="RAB Short",SUMIFS('RAB Prices Short'!AH:AH,'RAB Prices Short'!$B:$B,'All Prices combined'!$D563,'RAB Prices Short'!$E:$E,'All Prices combined'!$G563),IF($B563="RAB Long",SUMIFS('RAB Prices Long'!AH:AH,'RAB Prices Long'!$B:$B,'All Prices combined'!$D563,'RAB Prices Long'!$E:$E,'All Prices combined'!$G563)))),2)</f>
        <v>14.63</v>
      </c>
      <c r="AF563" s="2">
        <f>ROUND(IF($B563="Annuity",SUMIFS('Annuity Prices'!AI:AI,'Annuity Prices'!$B:$B,$D563,'Annuity Prices'!$E:$E,$G563),IF($B563="RAB Short",SUMIFS('RAB Prices Short'!AI:AI,'RAB Prices Short'!$B:$B,'All Prices combined'!$D563,'RAB Prices Short'!$E:$E,'All Prices combined'!$G563),IF($B563="RAB Long",SUMIFS('RAB Prices Long'!AI:AI,'RAB Prices Long'!$B:$B,'All Prices combined'!$D563,'RAB Prices Long'!$E:$E,'All Prices combined'!$G563)))),2)</f>
        <v>14.99</v>
      </c>
      <c r="AG563" s="2">
        <f>ROUND(IF($B563="Annuity",SUMIFS('Annuity Prices'!AJ:AJ,'Annuity Prices'!$B:$B,$D563,'Annuity Prices'!$E:$E,$G563),IF($B563="RAB Short",SUMIFS('RAB Prices Short'!AJ:AJ,'RAB Prices Short'!$B:$B,'All Prices combined'!$D563,'RAB Prices Short'!$E:$E,'All Prices combined'!$G563),IF($B563="RAB Long",SUMIFS('RAB Prices Long'!AJ:AJ,'RAB Prices Long'!$B:$B,'All Prices combined'!$D563,'RAB Prices Long'!$E:$E,'All Prices combined'!$G563)))),2)</f>
        <v>15.29</v>
      </c>
      <c r="AH563" s="2">
        <f>ROUND(IF($B563="Annuity",SUMIFS('Annuity Prices'!AK:AK,'Annuity Prices'!$B:$B,$D563,'Annuity Prices'!$E:$E,$G563),IF($B563="RAB Short",SUMIFS('RAB Prices Short'!AK:AK,'RAB Prices Short'!$B:$B,'All Prices combined'!$D563,'RAB Prices Short'!$E:$E,'All Prices combined'!$G563),IF($B563="RAB Long",SUMIFS('RAB Prices Long'!AK:AK,'RAB Prices Long'!$B:$B,'All Prices combined'!$D563,'RAB Prices Long'!$E:$E,'All Prices combined'!$G563)))),2)</f>
        <v>15.68</v>
      </c>
      <c r="AI563" s="2">
        <f>ROUND(IF($B563="Annuity",SUMIFS('Annuity Prices'!AL:AL,'Annuity Prices'!$B:$B,$D563,'Annuity Prices'!$E:$E,$G563),IF($B563="RAB Short",SUMIFS('RAB Prices Short'!AL:AL,'RAB Prices Short'!$B:$B,'All Prices combined'!$D563,'RAB Prices Short'!$E:$E,'All Prices combined'!$G563),IF($B563="RAB Long",SUMIFS('RAB Prices Long'!AL:AL,'RAB Prices Long'!$B:$B,'All Prices combined'!$D563,'RAB Prices Long'!$E:$E,'All Prices combined'!$G563)))),2)</f>
        <v>16.07</v>
      </c>
      <c r="AJ563" s="2">
        <f>ROUND(IF($B563="Annuity",SUMIFS('Annuity Prices'!AM:AM,'Annuity Prices'!$B:$B,$D563,'Annuity Prices'!$E:$E,$G563),IF($B563="RAB Short",SUMIFS('RAB Prices Short'!AM:AM,'RAB Prices Short'!$B:$B,'All Prices combined'!$D563,'RAB Prices Short'!$E:$E,'All Prices combined'!$G563),IF($B563="RAB Long",SUMIFS('RAB Prices Long'!AM:AM,'RAB Prices Long'!$B:$B,'All Prices combined'!$D563,'RAB Prices Long'!$E:$E,'All Prices combined'!$G563)))),2)</f>
        <v>16.47</v>
      </c>
      <c r="AK563" s="2">
        <f>ROUND(IF($B563="Annuity",SUMIFS('Annuity Prices'!AN:AN,'Annuity Prices'!$B:$B,$D563,'Annuity Prices'!$E:$E,$G563),IF($B563="RAB Short",SUMIFS('RAB Prices Short'!AN:AN,'RAB Prices Short'!$B:$B,'All Prices combined'!$D563,'RAB Prices Short'!$E:$E,'All Prices combined'!$G563),IF($B563="RAB Long",SUMIFS('RAB Prices Long'!AN:AN,'RAB Prices Long'!$B:$B,'All Prices combined'!$D563,'RAB Prices Long'!$E:$E,'All Prices combined'!$G563)))),2)</f>
        <v>16.809999999999999</v>
      </c>
      <c r="AL563" s="2">
        <f>ROUND(IF($B563="Annuity",SUMIFS('Annuity Prices'!AO:AO,'Annuity Prices'!$B:$B,$D563,'Annuity Prices'!$E:$E,$G563),IF($B563="RAB Short",SUMIFS('RAB Prices Short'!AO:AO,'RAB Prices Short'!$B:$B,'All Prices combined'!$D563,'RAB Prices Short'!$E:$E,'All Prices combined'!$G563),IF($B563="RAB Long",SUMIFS('RAB Prices Long'!AO:AO,'RAB Prices Long'!$B:$B,'All Prices combined'!$D563,'RAB Prices Long'!$E:$E,'All Prices combined'!$G563)))),2)</f>
        <v>17.22</v>
      </c>
      <c r="AM563" s="2">
        <f>ROUND(IF($B563="Annuity",SUMIFS('Annuity Prices'!AP:AP,'Annuity Prices'!$B:$B,$D563,'Annuity Prices'!$E:$E,$G563),IF($B563="RAB Short",SUMIFS('RAB Prices Short'!AP:AP,'RAB Prices Short'!$B:$B,'All Prices combined'!$D563,'RAB Prices Short'!$E:$E,'All Prices combined'!$G563),IF($B563="RAB Long",SUMIFS('RAB Prices Long'!AP:AP,'RAB Prices Long'!$B:$B,'All Prices combined'!$D563,'RAB Prices Long'!$E:$E,'All Prices combined'!$G563)))),2)</f>
        <v>17.649999999999999</v>
      </c>
      <c r="AN563" s="2">
        <f>ROUND(IF($B563="Annuity",SUMIFS('Annuity Prices'!AQ:AQ,'Annuity Prices'!$B:$B,$D563,'Annuity Prices'!$E:$E,$G563),IF($B563="RAB Short",SUMIFS('RAB Prices Short'!AQ:AQ,'RAB Prices Short'!$B:$B,'All Prices combined'!$D563,'RAB Prices Short'!$E:$E,'All Prices combined'!$G563),IF($B563="RAB Long",SUMIFS('RAB Prices Long'!AQ:AQ,'RAB Prices Long'!$B:$B,'All Prices combined'!$D563,'RAB Prices Long'!$E:$E,'All Prices combined'!$G563)))),2)</f>
        <v>18.09</v>
      </c>
      <c r="AO563" s="2">
        <f>ROUND(IF($B563="Annuity",SUMIFS('Annuity Prices'!AR:AR,'Annuity Prices'!$B:$B,$D563,'Annuity Prices'!$E:$E,$G563),IF($B563="RAB Short",SUMIFS('RAB Prices Short'!AR:AR,'RAB Prices Short'!$B:$B,'All Prices combined'!$D563,'RAB Prices Short'!$E:$E,'All Prices combined'!$G563),IF($B563="RAB Long",SUMIFS('RAB Prices Long'!AR:AR,'RAB Prices Long'!$B:$B,'All Prices combined'!$D563,'RAB Prices Long'!$E:$E,'All Prices combined'!$G563)))),2)</f>
        <v>0</v>
      </c>
      <c r="AP563" s="2">
        <f>ROUND(IF($B563="Annuity",SUMIFS('Annuity Prices'!AS:AS,'Annuity Prices'!$B:$B,$D563,'Annuity Prices'!$E:$E,$G563),IF($B563="RAB Short",SUMIFS('RAB Prices Short'!AS:AS,'RAB Prices Short'!$B:$B,'All Prices combined'!$D563,'RAB Prices Short'!$E:$E,'All Prices combined'!$G563),IF($B563="RAB Long",SUMIFS('RAB Prices Long'!AS:AS,'RAB Prices Long'!$B:$B,'All Prices combined'!$D563,'RAB Prices Long'!$E:$E,'All Prices combined'!$G563)))),2)</f>
        <v>0</v>
      </c>
      <c r="AQ563" s="2">
        <f>ROUND(IF($B563="Annuity",SUMIFS('Annuity Prices'!AT:AT,'Annuity Prices'!$B:$B,$D563,'Annuity Prices'!$E:$E,$G563),IF($B563="RAB Short",SUMIFS('RAB Prices Short'!AT:AT,'RAB Prices Short'!$B:$B,'All Prices combined'!$D563,'RAB Prices Short'!$E:$E,'All Prices combined'!$G563),IF($B563="RAB Long",SUMIFS('RAB Prices Long'!AT:AT,'RAB Prices Long'!$B:$B,'All Prices combined'!$D563,'RAB Prices Long'!$E:$E,'All Prices combined'!$G563)))),2)</f>
        <v>8.82</v>
      </c>
      <c r="AR563" s="2">
        <f>ROUND(IF($B563="Annuity",SUMIFS('Annuity Prices'!AU:AU,'Annuity Prices'!$B:$B,$D563,'Annuity Prices'!$E:$E,$G563),IF($B563="RAB Short",SUMIFS('RAB Prices Short'!AU:AU,'RAB Prices Short'!$B:$B,'All Prices combined'!$D563,'RAB Prices Short'!$E:$E,'All Prices combined'!$G563),IF($B563="RAB Long",SUMIFS('RAB Prices Long'!AU:AU,'RAB Prices Long'!$B:$B,'All Prices combined'!$D563,'RAB Prices Long'!$E:$E,'All Prices combined'!$G563)))),2)</f>
        <v>9.06</v>
      </c>
      <c r="AS563" s="2">
        <f>ROUND(IF($B563="Annuity",SUMIFS('Annuity Prices'!AV:AV,'Annuity Prices'!$B:$B,$D563,'Annuity Prices'!$E:$E,$G563),IF($B563="RAB Short",SUMIFS('RAB Prices Short'!AV:AV,'RAB Prices Short'!$B:$B,'All Prices combined'!$D563,'RAB Prices Short'!$E:$E,'All Prices combined'!$G563),IF($B563="RAB Long",SUMIFS('RAB Prices Long'!AV:AV,'RAB Prices Long'!$B:$B,'All Prices combined'!$D563,'RAB Prices Long'!$E:$E,'All Prices combined'!$G563)))),2)</f>
        <v>9.31</v>
      </c>
      <c r="AT563" s="2">
        <f>ROUND(IF($B563="Annuity",SUMIFS('Annuity Prices'!AW:AW,'Annuity Prices'!$B:$B,$D563,'Annuity Prices'!$E:$E,$G563),IF($B563="RAB Short",SUMIFS('RAB Prices Short'!AW:AW,'RAB Prices Short'!$B:$B,'All Prices combined'!$D563,'RAB Prices Short'!$E:$E,'All Prices combined'!$G563),IF($B563="RAB Long",SUMIFS('RAB Prices Long'!AW:AW,'RAB Prices Long'!$B:$B,'All Prices combined'!$D563,'RAB Prices Long'!$E:$E,'All Prices combined'!$G563)))),2)</f>
        <v>9.5500000000000007</v>
      </c>
      <c r="AU563" s="2">
        <f>ROUND(IF($B563="Annuity",SUMIFS('Annuity Prices'!AX:AX,'Annuity Prices'!$B:$B,$D563,'Annuity Prices'!$E:$E,$G563),IF($B563="RAB Short",SUMIFS('RAB Prices Short'!AX:AX,'RAB Prices Short'!$B:$B,'All Prices combined'!$D563,'RAB Prices Short'!$E:$E,'All Prices combined'!$G563),IF($B563="RAB Long",SUMIFS('RAB Prices Long'!AX:AX,'RAB Prices Long'!$B:$B,'All Prices combined'!$D563,'RAB Prices Long'!$E:$E,'All Prices combined'!$G563)))),2)</f>
        <v>9.7899999999999991</v>
      </c>
      <c r="AV563" s="2">
        <f>ROUND(IF($B563="Annuity",SUMIFS('Annuity Prices'!AY:AY,'Annuity Prices'!$B:$B,$D563,'Annuity Prices'!$E:$E,$G563),IF($B563="RAB Short",SUMIFS('RAB Prices Short'!AY:AY,'RAB Prices Short'!$B:$B,'All Prices combined'!$D563,'RAB Prices Short'!$E:$E,'All Prices combined'!$G563),IF($B563="RAB Long",SUMIFS('RAB Prices Long'!AY:AY,'RAB Prices Long'!$B:$B,'All Prices combined'!$D563,'RAB Prices Long'!$E:$E,'All Prices combined'!$G563)))),2)</f>
        <v>10.029999999999999</v>
      </c>
      <c r="AW563" s="2">
        <f>ROUND(IF($B563="Annuity",SUMIFS('Annuity Prices'!AZ:AZ,'Annuity Prices'!$B:$B,$D563,'Annuity Prices'!$E:$E,$G563),IF($B563="RAB Short",SUMIFS('RAB Prices Short'!AZ:AZ,'RAB Prices Short'!$B:$B,'All Prices combined'!$D563,'RAB Prices Short'!$E:$E,'All Prices combined'!$G563),IF($B563="RAB Long",SUMIFS('RAB Prices Long'!AZ:AZ,'RAB Prices Long'!$B:$B,'All Prices combined'!$D563,'RAB Prices Long'!$E:$E,'All Prices combined'!$G563)))),2)</f>
        <v>10.29</v>
      </c>
      <c r="AX563" s="2">
        <f>ROUND(IF($B563="Annuity",SUMIFS('Annuity Prices'!BA:BA,'Annuity Prices'!$B:$B,$D563,'Annuity Prices'!$E:$E,$G563),IF($B563="RAB Short",SUMIFS('RAB Prices Short'!BA:BA,'RAB Prices Short'!$B:$B,'All Prices combined'!$D563,'RAB Prices Short'!$E:$E,'All Prices combined'!$G563),IF($B563="RAB Long",SUMIFS('RAB Prices Long'!BA:BA,'RAB Prices Long'!$B:$B,'All Prices combined'!$D563,'RAB Prices Long'!$E:$E,'All Prices combined'!$G563)))),2)</f>
        <v>10.49</v>
      </c>
      <c r="AY563" s="2">
        <f>ROUND(IF($B563="Annuity",SUMIFS('Annuity Prices'!BB:BB,'Annuity Prices'!$B:$B,$D563,'Annuity Prices'!$E:$E,$G563),IF($B563="RAB Short",SUMIFS('RAB Prices Short'!BB:BB,'RAB Prices Short'!$B:$B,'All Prices combined'!$D563,'RAB Prices Short'!$E:$E,'All Prices combined'!$G563),IF($B563="RAB Long",SUMIFS('RAB Prices Long'!BB:BB,'RAB Prices Long'!$B:$B,'All Prices combined'!$D563,'RAB Prices Long'!$E:$E,'All Prices combined'!$G563)))),2)</f>
        <v>10.76</v>
      </c>
      <c r="AZ563" s="2">
        <f>ROUND(IF($B563="Annuity",SUMIFS('Annuity Prices'!BC:BC,'Annuity Prices'!$B:$B,$D563,'Annuity Prices'!$E:$E,$G563),IF($B563="RAB Short",SUMIFS('RAB Prices Short'!BC:BC,'RAB Prices Short'!$B:$B,'All Prices combined'!$D563,'RAB Prices Short'!$E:$E,'All Prices combined'!$G563),IF($B563="RAB Long",SUMIFS('RAB Prices Long'!BC:BC,'RAB Prices Long'!$B:$B,'All Prices combined'!$D563,'RAB Prices Long'!$E:$E,'All Prices combined'!$G563)))),2)</f>
        <v>11.03</v>
      </c>
      <c r="BA563" s="2">
        <f>ROUND(IF($B563="Annuity",SUMIFS('Annuity Prices'!BD:BD,'Annuity Prices'!$B:$B,$D563,'Annuity Prices'!$E:$E,$G563),IF($B563="RAB Short",SUMIFS('RAB Prices Short'!BD:BD,'RAB Prices Short'!$B:$B,'All Prices combined'!$D563,'RAB Prices Short'!$E:$E,'All Prices combined'!$G563),IF($B563="RAB Long",SUMIFS('RAB Prices Long'!BD:BD,'RAB Prices Long'!$B:$B,'All Prices combined'!$D563,'RAB Prices Long'!$E:$E,'All Prices combined'!$G563)))),2)</f>
        <v>11.3</v>
      </c>
      <c r="BB563" s="2">
        <f>ROUND(IF($B563="Annuity",SUMIFS('Annuity Prices'!BE:BE,'Annuity Prices'!$B:$B,$D563,'Annuity Prices'!$E:$E,$G563),IF($B563="RAB Short",SUMIFS('RAB Prices Short'!BE:BE,'RAB Prices Short'!$B:$B,'All Prices combined'!$D563,'RAB Prices Short'!$E:$E,'All Prices combined'!$G563),IF($B563="RAB Long",SUMIFS('RAB Prices Long'!BE:BE,'RAB Prices Long'!$B:$B,'All Prices combined'!$D563,'RAB Prices Long'!$E:$E,'All Prices combined'!$G563)))),2)</f>
        <v>11.53</v>
      </c>
      <c r="BC563" s="2">
        <f>ROUND(IF($B563="Annuity",SUMIFS('Annuity Prices'!BF:BF,'Annuity Prices'!$B:$B,$D563,'Annuity Prices'!$E:$E,$G563),IF($B563="RAB Short",SUMIFS('RAB Prices Short'!BF:BF,'RAB Prices Short'!$B:$B,'All Prices combined'!$D563,'RAB Prices Short'!$E:$E,'All Prices combined'!$G563),IF($B563="RAB Long",SUMIFS('RAB Prices Long'!BF:BF,'RAB Prices Long'!$B:$B,'All Prices combined'!$D563,'RAB Prices Long'!$E:$E,'All Prices combined'!$G563)))),2)</f>
        <v>11.81</v>
      </c>
      <c r="BD563" s="2">
        <f>ROUND(IF($B563="Annuity",SUMIFS('Annuity Prices'!BG:BG,'Annuity Prices'!$B:$B,$D563,'Annuity Prices'!$E:$E,$G563),IF($B563="RAB Short",SUMIFS('RAB Prices Short'!BG:BG,'RAB Prices Short'!$B:$B,'All Prices combined'!$D563,'RAB Prices Short'!$E:$E,'All Prices combined'!$G563),IF($B563="RAB Long",SUMIFS('RAB Prices Long'!BG:BG,'RAB Prices Long'!$B:$B,'All Prices combined'!$D563,'RAB Prices Long'!$E:$E,'All Prices combined'!$G563)))),2)</f>
        <v>12.11</v>
      </c>
      <c r="BE563" s="2">
        <f>ROUND(IF($B563="Annuity",SUMIFS('Annuity Prices'!BH:BH,'Annuity Prices'!$B:$B,$D563,'Annuity Prices'!$E:$E,$G563),IF($B563="RAB Short",SUMIFS('RAB Prices Short'!BH:BH,'RAB Prices Short'!$B:$B,'All Prices combined'!$D563,'RAB Prices Short'!$E:$E,'All Prices combined'!$G563),IF($B563="RAB Long",SUMIFS('RAB Prices Long'!BH:BH,'RAB Prices Long'!$B:$B,'All Prices combined'!$D563,'RAB Prices Long'!$E:$E,'All Prices combined'!$G563)))),2)</f>
        <v>12.42</v>
      </c>
      <c r="BF563" s="2">
        <f>ROUND(IF($B563="Annuity",SUMIFS('Annuity Prices'!BI:BI,'Annuity Prices'!$B:$B,$D563,'Annuity Prices'!$E:$E,$G563),IF($B563="RAB Short",SUMIFS('RAB Prices Short'!BI:BI,'RAB Prices Short'!$B:$B,'All Prices combined'!$D563,'RAB Prices Short'!$E:$E,'All Prices combined'!$G563),IF($B563="RAB Long",SUMIFS('RAB Prices Long'!BI:BI,'RAB Prices Long'!$B:$B,'All Prices combined'!$D563,'RAB Prices Long'!$E:$E,'All Prices combined'!$G563)))),2)</f>
        <v>12.67</v>
      </c>
      <c r="BG563" s="2">
        <f>ROUND(IF($B563="Annuity",SUMIFS('Annuity Prices'!BJ:BJ,'Annuity Prices'!$B:$B,$D563,'Annuity Prices'!$E:$E,$G563),IF($B563="RAB Short",SUMIFS('RAB Prices Short'!BJ:BJ,'RAB Prices Short'!$B:$B,'All Prices combined'!$D563,'RAB Prices Short'!$E:$E,'All Prices combined'!$G563),IF($B563="RAB Long",SUMIFS('RAB Prices Long'!BJ:BJ,'RAB Prices Long'!$B:$B,'All Prices combined'!$D563,'RAB Prices Long'!$E:$E,'All Prices combined'!$G563)))),2)</f>
        <v>12.98</v>
      </c>
      <c r="BH563" s="2">
        <f>ROUND(IF($B563="Annuity",SUMIFS('Annuity Prices'!BK:BK,'Annuity Prices'!$B:$B,$D563,'Annuity Prices'!$E:$E,$G563),IF($B563="RAB Short",SUMIFS('RAB Prices Short'!BK:BK,'RAB Prices Short'!$B:$B,'All Prices combined'!$D563,'RAB Prices Short'!$E:$E,'All Prices combined'!$G563),IF($B563="RAB Long",SUMIFS('RAB Prices Long'!BK:BK,'RAB Prices Long'!$B:$B,'All Prices combined'!$D563,'RAB Prices Long'!$E:$E,'All Prices combined'!$G563)))),2)</f>
        <v>13.31</v>
      </c>
      <c r="BI563" s="2">
        <f>ROUND(IF($B563="Annuity",SUMIFS('Annuity Prices'!BL:BL,'Annuity Prices'!$B:$B,$D563,'Annuity Prices'!$E:$E,$G563),IF($B563="RAB Short",SUMIFS('RAB Prices Short'!BL:BL,'RAB Prices Short'!$B:$B,'All Prices combined'!$D563,'RAB Prices Short'!$E:$E,'All Prices combined'!$G563),IF($B563="RAB Long",SUMIFS('RAB Prices Long'!BL:BL,'RAB Prices Long'!$B:$B,'All Prices combined'!$D563,'RAB Prices Long'!$E:$E,'All Prices combined'!$G563)))),2)</f>
        <v>13.64</v>
      </c>
      <c r="BJ563" s="2">
        <f>ROUND(IF($B563="Annuity",SUMIFS('Annuity Prices'!BM:BM,'Annuity Prices'!$B:$B,$D563,'Annuity Prices'!$E:$E,$G563),IF($B563="RAB Short",SUMIFS('RAB Prices Short'!BM:BM,'RAB Prices Short'!$B:$B,'All Prices combined'!$D563,'RAB Prices Short'!$E:$E,'All Prices combined'!$G563),IF($B563="RAB Long",SUMIFS('RAB Prices Long'!BM:BM,'RAB Prices Long'!$B:$B,'All Prices combined'!$D563,'RAB Prices Long'!$E:$E,'All Prices combined'!$G563)))),2)</f>
        <v>13.92</v>
      </c>
      <c r="BK563" s="2">
        <f>ROUND(IF($B563="Annuity",SUMIFS('Annuity Prices'!BN:BN,'Annuity Prices'!$B:$B,$D563,'Annuity Prices'!$E:$E,$G563),IF($B563="RAB Short",SUMIFS('RAB Prices Short'!BN:BN,'RAB Prices Short'!$B:$B,'All Prices combined'!$D563,'RAB Prices Short'!$E:$E,'All Prices combined'!$G563),IF($B563="RAB Long",SUMIFS('RAB Prices Long'!BN:BN,'RAB Prices Long'!$B:$B,'All Prices combined'!$D563,'RAB Prices Long'!$E:$E,'All Prices combined'!$G563)))),2)</f>
        <v>14.27</v>
      </c>
      <c r="BL563" s="2">
        <f>ROUND(IF($B563="Annuity",SUMIFS('Annuity Prices'!BO:BO,'Annuity Prices'!$B:$B,$D563,'Annuity Prices'!$E:$E,$G563),IF($B563="RAB Short",SUMIFS('RAB Prices Short'!BO:BO,'RAB Prices Short'!$B:$B,'All Prices combined'!$D563,'RAB Prices Short'!$E:$E,'All Prices combined'!$G563),IF($B563="RAB Long",SUMIFS('RAB Prices Long'!BO:BO,'RAB Prices Long'!$B:$B,'All Prices combined'!$D563,'RAB Prices Long'!$E:$E,'All Prices combined'!$G563)))),2)</f>
        <v>14.63</v>
      </c>
      <c r="BM563" s="2">
        <f>ROUND(IF($B563="Annuity",SUMIFS('Annuity Prices'!BP:BP,'Annuity Prices'!$B:$B,$D563,'Annuity Prices'!$E:$E,$G563),IF($B563="RAB Short",SUMIFS('RAB Prices Short'!BP:BP,'RAB Prices Short'!$B:$B,'All Prices combined'!$D563,'RAB Prices Short'!$E:$E,'All Prices combined'!$G563),IF($B563="RAB Long",SUMIFS('RAB Prices Long'!BP:BP,'RAB Prices Long'!$B:$B,'All Prices combined'!$D563,'RAB Prices Long'!$E:$E,'All Prices combined'!$G563)))),2)</f>
        <v>14.99</v>
      </c>
      <c r="BN563" s="2">
        <f>ROUND(IF($B563="Annuity",SUMIFS('Annuity Prices'!BQ:BQ,'Annuity Prices'!$B:$B,$D563,'Annuity Prices'!$E:$E,$G563),IF($B563="RAB Short",SUMIFS('RAB Prices Short'!BQ:BQ,'RAB Prices Short'!$B:$B,'All Prices combined'!$D563,'RAB Prices Short'!$E:$E,'All Prices combined'!$G563),IF($B563="RAB Long",SUMIFS('RAB Prices Long'!BQ:BQ,'RAB Prices Long'!$B:$B,'All Prices combined'!$D563,'RAB Prices Long'!$E:$E,'All Prices combined'!$G563)))),2)</f>
        <v>15.29</v>
      </c>
      <c r="BO563" s="2">
        <f>ROUND(IF($B563="Annuity",SUMIFS('Annuity Prices'!BR:BR,'Annuity Prices'!$B:$B,$D563,'Annuity Prices'!$E:$E,$G563),IF($B563="RAB Short",SUMIFS('RAB Prices Short'!BR:BR,'RAB Prices Short'!$B:$B,'All Prices combined'!$D563,'RAB Prices Short'!$E:$E,'All Prices combined'!$G563),IF($B563="RAB Long",SUMIFS('RAB Prices Long'!BR:BR,'RAB Prices Long'!$B:$B,'All Prices combined'!$D563,'RAB Prices Long'!$E:$E,'All Prices combined'!$G563)))),2)</f>
        <v>15.68</v>
      </c>
      <c r="BP563" s="2">
        <f>ROUND(IF($B563="Annuity",SUMIFS('Annuity Prices'!BS:BS,'Annuity Prices'!$B:$B,$D563,'Annuity Prices'!$E:$E,$G563),IF($B563="RAB Short",SUMIFS('RAB Prices Short'!BS:BS,'RAB Prices Short'!$B:$B,'All Prices combined'!$D563,'RAB Prices Short'!$E:$E,'All Prices combined'!$G563),IF($B563="RAB Long",SUMIFS('RAB Prices Long'!BS:BS,'RAB Prices Long'!$B:$B,'All Prices combined'!$D563,'RAB Prices Long'!$E:$E,'All Prices combined'!$G563)))),2)</f>
        <v>16.07</v>
      </c>
      <c r="BQ563" s="2">
        <f>ROUND(IF($B563="Annuity",SUMIFS('Annuity Prices'!BT:BT,'Annuity Prices'!$B:$B,$D563,'Annuity Prices'!$E:$E,$G563),IF($B563="RAB Short",SUMIFS('RAB Prices Short'!BT:BT,'RAB Prices Short'!$B:$B,'All Prices combined'!$D563,'RAB Prices Short'!$E:$E,'All Prices combined'!$G563),IF($B563="RAB Long",SUMIFS('RAB Prices Long'!BT:BT,'RAB Prices Long'!$B:$B,'All Prices combined'!$D563,'RAB Prices Long'!$E:$E,'All Prices combined'!$G563)))),2)</f>
        <v>16.47</v>
      </c>
      <c r="BR563" s="2">
        <f>ROUND(IF($B563="Annuity",SUMIFS('Annuity Prices'!BU:BU,'Annuity Prices'!$B:$B,$D563,'Annuity Prices'!$E:$E,$G563),IF($B563="RAB Short",SUMIFS('RAB Prices Short'!BU:BU,'RAB Prices Short'!$B:$B,'All Prices combined'!$D563,'RAB Prices Short'!$E:$E,'All Prices combined'!$G563),IF($B563="RAB Long",SUMIFS('RAB Prices Long'!BU:BU,'RAB Prices Long'!$B:$B,'All Prices combined'!$D563,'RAB Prices Long'!$E:$E,'All Prices combined'!$G563)))),2)</f>
        <v>16.809999999999999</v>
      </c>
      <c r="BS563" s="2">
        <f>ROUND(IF($B563="Annuity",SUMIFS('Annuity Prices'!BV:BV,'Annuity Prices'!$B:$B,$D563,'Annuity Prices'!$E:$E,$G563),IF($B563="RAB Short",SUMIFS('RAB Prices Short'!BV:BV,'RAB Prices Short'!$B:$B,'All Prices combined'!$D563,'RAB Prices Short'!$E:$E,'All Prices combined'!$G563),IF($B563="RAB Long",SUMIFS('RAB Prices Long'!BV:BV,'RAB Prices Long'!$B:$B,'All Prices combined'!$D563,'RAB Prices Long'!$E:$E,'All Prices combined'!$G563)))),2)</f>
        <v>17.22</v>
      </c>
      <c r="BT563" s="2">
        <f>ROUND(IF($B563="Annuity",SUMIFS('Annuity Prices'!BW:BW,'Annuity Prices'!$B:$B,$D563,'Annuity Prices'!$E:$E,$G563),IF($B563="RAB Short",SUMIFS('RAB Prices Short'!BW:BW,'RAB Prices Short'!$B:$B,'All Prices combined'!$D563,'RAB Prices Short'!$E:$E,'All Prices combined'!$G563),IF($B563="RAB Long",SUMIFS('RAB Prices Long'!BW:BW,'RAB Prices Long'!$B:$B,'All Prices combined'!$D563,'RAB Prices Long'!$E:$E,'All Prices combined'!$G563)))),2)</f>
        <v>17.649999999999999</v>
      </c>
      <c r="BU563" s="2">
        <f>ROUND(IF($B563="Annuity",SUMIFS('Annuity Prices'!BX:BX,'Annuity Prices'!$B:$B,$D563,'Annuity Prices'!$E:$E,$G563),IF($B563="RAB Short",SUMIFS('RAB Prices Short'!BX:BX,'RAB Prices Short'!$B:$B,'All Prices combined'!$D563,'RAB Prices Short'!$E:$E,'All Prices combined'!$G563),IF($B563="RAB Long",SUMIFS('RAB Prices Long'!BX:BX,'RAB Prices Long'!$B:$B,'All Prices combined'!$D563,'RAB Prices Long'!$E:$E,'All Prices combined'!$G563)))),2)</f>
        <v>18.09</v>
      </c>
    </row>
    <row r="564" spans="2:73" x14ac:dyDescent="0.25">
      <c r="B564" t="s">
        <v>45</v>
      </c>
      <c r="C564">
        <v>30</v>
      </c>
      <c r="E564" t="s">
        <v>209</v>
      </c>
      <c r="F564">
        <v>30</v>
      </c>
      <c r="G564" t="s">
        <v>216</v>
      </c>
      <c r="I564" s="2">
        <f>ROUND(IF($B564="Annuity",SUMIFS('Annuity Prices'!L:L,'Annuity Prices'!$B:$B,$D564,'Annuity Prices'!$E:$E,$G564),IF($B564="RAB Short",SUMIFS('RAB Prices Short'!L:L,'RAB Prices Short'!$B:$B,'All Prices combined'!$D564,'RAB Prices Short'!$E:$E,'All Prices combined'!$G564),IF($B564="RAB Long",SUMIFS('RAB Prices Long'!L:L,'RAB Prices Long'!$B:$B,'All Prices combined'!$D564,'RAB Prices Long'!$E:$E,'All Prices combined'!$G564)))),2)</f>
        <v>0</v>
      </c>
      <c r="J564" s="2">
        <f>ROUND(IF($B564="Annuity",SUMIFS('Annuity Prices'!M:M,'Annuity Prices'!$B:$B,$D564,'Annuity Prices'!$E:$E,$G564),IF($B564="RAB Short",SUMIFS('RAB Prices Short'!M:M,'RAB Prices Short'!$B:$B,'All Prices combined'!$D564,'RAB Prices Short'!$E:$E,'All Prices combined'!$G564),IF($B564="RAB Long",SUMIFS('RAB Prices Long'!M:M,'RAB Prices Long'!$B:$B,'All Prices combined'!$D564,'RAB Prices Long'!$E:$E,'All Prices combined'!$G564)))),2)</f>
        <v>0</v>
      </c>
      <c r="K564" s="2">
        <f>ROUND(IF($B564="Annuity",SUMIFS('Annuity Prices'!N:N,'Annuity Prices'!$B:$B,$D564,'Annuity Prices'!$E:$E,$G564),IF($B564="RAB Short",SUMIFS('RAB Prices Short'!N:N,'RAB Prices Short'!$B:$B,'All Prices combined'!$D564,'RAB Prices Short'!$E:$E,'All Prices combined'!$G564),IF($B564="RAB Long",SUMIFS('RAB Prices Long'!N:N,'RAB Prices Long'!$B:$B,'All Prices combined'!$D564,'RAB Prices Long'!$E:$E,'All Prices combined'!$G564)))),2)</f>
        <v>0</v>
      </c>
      <c r="L564" s="2">
        <f>ROUND(IF($B564="Annuity",SUMIFS('Annuity Prices'!O:O,'Annuity Prices'!$B:$B,$D564,'Annuity Prices'!$E:$E,$G564),IF($B564="RAB Short",SUMIFS('RAB Prices Short'!O:O,'RAB Prices Short'!$B:$B,'All Prices combined'!$D564,'RAB Prices Short'!$E:$E,'All Prices combined'!$G564),IF($B564="RAB Long",SUMIFS('RAB Prices Long'!O:O,'RAB Prices Long'!$B:$B,'All Prices combined'!$D564,'RAB Prices Long'!$E:$E,'All Prices combined'!$G564)))),2)</f>
        <v>0</v>
      </c>
      <c r="M564" s="2">
        <f>ROUND(IF($B564="Annuity",SUMIFS('Annuity Prices'!P:P,'Annuity Prices'!$B:$B,$D564,'Annuity Prices'!$E:$E,$G564),IF($B564="RAB Short",SUMIFS('RAB Prices Short'!P:P,'RAB Prices Short'!$B:$B,'All Prices combined'!$D564,'RAB Prices Short'!$E:$E,'All Prices combined'!$G564),IF($B564="RAB Long",SUMIFS('RAB Prices Long'!P:P,'RAB Prices Long'!$B:$B,'All Prices combined'!$D564,'RAB Prices Long'!$E:$E,'All Prices combined'!$G564)))),2)</f>
        <v>0</v>
      </c>
      <c r="N564" s="2">
        <f>ROUND(IF($B564="Annuity",SUMIFS('Annuity Prices'!Q:Q,'Annuity Prices'!$B:$B,$D564,'Annuity Prices'!$E:$E,$G564),IF($B564="RAB Short",SUMIFS('RAB Prices Short'!Q:Q,'RAB Prices Short'!$B:$B,'All Prices combined'!$D564,'RAB Prices Short'!$E:$E,'All Prices combined'!$G564),IF($B564="RAB Long",SUMIFS('RAB Prices Long'!Q:Q,'RAB Prices Long'!$B:$B,'All Prices combined'!$D564,'RAB Prices Long'!$E:$E,'All Prices combined'!$G564)))),2)</f>
        <v>0</v>
      </c>
      <c r="O564" s="2">
        <f>ROUND(IF($B564="Annuity",SUMIFS('Annuity Prices'!R:R,'Annuity Prices'!$B:$B,$D564,'Annuity Prices'!$E:$E,$G564),IF($B564="RAB Short",SUMIFS('RAB Prices Short'!R:R,'RAB Prices Short'!$B:$B,'All Prices combined'!$D564,'RAB Prices Short'!$E:$E,'All Prices combined'!$G564),IF($B564="RAB Long",SUMIFS('RAB Prices Long'!R:R,'RAB Prices Long'!$B:$B,'All Prices combined'!$D564,'RAB Prices Long'!$E:$E,'All Prices combined'!$G564)))),2)</f>
        <v>0</v>
      </c>
      <c r="P564" s="2">
        <f>ROUND(IF($B564="Annuity",SUMIFS('Annuity Prices'!S:S,'Annuity Prices'!$B:$B,$D564,'Annuity Prices'!$E:$E,$G564),IF($B564="RAB Short",SUMIFS('RAB Prices Short'!S:S,'RAB Prices Short'!$B:$B,'All Prices combined'!$D564,'RAB Prices Short'!$E:$E,'All Prices combined'!$G564),IF($B564="RAB Long",SUMIFS('RAB Prices Long'!S:S,'RAB Prices Long'!$B:$B,'All Prices combined'!$D564,'RAB Prices Long'!$E:$E,'All Prices combined'!$G564)))),2)</f>
        <v>0</v>
      </c>
      <c r="Q564" s="2">
        <f>ROUND(IF($B564="Annuity",SUMIFS('Annuity Prices'!T:T,'Annuity Prices'!$B:$B,$D564,'Annuity Prices'!$E:$E,$G564),IF($B564="RAB Short",SUMIFS('RAB Prices Short'!T:T,'RAB Prices Short'!$B:$B,'All Prices combined'!$D564,'RAB Prices Short'!$E:$E,'All Prices combined'!$G564),IF($B564="RAB Long",SUMIFS('RAB Prices Long'!T:T,'RAB Prices Long'!$B:$B,'All Prices combined'!$D564,'RAB Prices Long'!$E:$E,'All Prices combined'!$G564)))),2)</f>
        <v>0</v>
      </c>
      <c r="R564" s="2">
        <f>ROUND(IF($B564="Annuity",SUMIFS('Annuity Prices'!U:U,'Annuity Prices'!$B:$B,$D564,'Annuity Prices'!$E:$E,$G564),IF($B564="RAB Short",SUMIFS('RAB Prices Short'!U:U,'RAB Prices Short'!$B:$B,'All Prices combined'!$D564,'RAB Prices Short'!$E:$E,'All Prices combined'!$G564),IF($B564="RAB Long",SUMIFS('RAB Prices Long'!U:U,'RAB Prices Long'!$B:$B,'All Prices combined'!$D564,'RAB Prices Long'!$E:$E,'All Prices combined'!$G564)))),2)</f>
        <v>0</v>
      </c>
      <c r="S564" s="2">
        <f>ROUND(IF($B564="Annuity",SUMIFS('Annuity Prices'!V:V,'Annuity Prices'!$B:$B,$D564,'Annuity Prices'!$E:$E,$G564),IF($B564="RAB Short",SUMIFS('RAB Prices Short'!V:V,'RAB Prices Short'!$B:$B,'All Prices combined'!$D564,'RAB Prices Short'!$E:$E,'All Prices combined'!$G564),IF($B564="RAB Long",SUMIFS('RAB Prices Long'!V:V,'RAB Prices Long'!$B:$B,'All Prices combined'!$D564,'RAB Prices Long'!$E:$E,'All Prices combined'!$G564)))),2)</f>
        <v>0</v>
      </c>
      <c r="T564" s="2">
        <f>ROUND(IF($B564="Annuity",SUMIFS('Annuity Prices'!W:W,'Annuity Prices'!$B:$B,$D564,'Annuity Prices'!$E:$E,$G564),IF($B564="RAB Short",SUMIFS('RAB Prices Short'!W:W,'RAB Prices Short'!$B:$B,'All Prices combined'!$D564,'RAB Prices Short'!$E:$E,'All Prices combined'!$G564),IF($B564="RAB Long",SUMIFS('RAB Prices Long'!W:W,'RAB Prices Long'!$B:$B,'All Prices combined'!$D564,'RAB Prices Long'!$E:$E,'All Prices combined'!$G564)))),2)</f>
        <v>0</v>
      </c>
      <c r="U564" s="2">
        <f>ROUND(IF($B564="Annuity",SUMIFS('Annuity Prices'!X:X,'Annuity Prices'!$B:$B,$D564,'Annuity Prices'!$E:$E,$G564),IF($B564="RAB Short",SUMIFS('RAB Prices Short'!X:X,'RAB Prices Short'!$B:$B,'All Prices combined'!$D564,'RAB Prices Short'!$E:$E,'All Prices combined'!$G564),IF($B564="RAB Long",SUMIFS('RAB Prices Long'!X:X,'RAB Prices Long'!$B:$B,'All Prices combined'!$D564,'RAB Prices Long'!$E:$E,'All Prices combined'!$G564)))),2)</f>
        <v>0</v>
      </c>
      <c r="V564" s="2">
        <f>ROUND(IF($B564="Annuity",SUMIFS('Annuity Prices'!Y:Y,'Annuity Prices'!$B:$B,$D564,'Annuity Prices'!$E:$E,$G564),IF($B564="RAB Short",SUMIFS('RAB Prices Short'!Y:Y,'RAB Prices Short'!$B:$B,'All Prices combined'!$D564,'RAB Prices Short'!$E:$E,'All Prices combined'!$G564),IF($B564="RAB Long",SUMIFS('RAB Prices Long'!Y:Y,'RAB Prices Long'!$B:$B,'All Prices combined'!$D564,'RAB Prices Long'!$E:$E,'All Prices combined'!$G564)))),2)</f>
        <v>0</v>
      </c>
      <c r="W564" s="2">
        <f>ROUND(IF($B564="Annuity",SUMIFS('Annuity Prices'!Z:Z,'Annuity Prices'!$B:$B,$D564,'Annuity Prices'!$E:$E,$G564),IF($B564="RAB Short",SUMIFS('RAB Prices Short'!Z:Z,'RAB Prices Short'!$B:$B,'All Prices combined'!$D564,'RAB Prices Short'!$E:$E,'All Prices combined'!$G564),IF($B564="RAB Long",SUMIFS('RAB Prices Long'!Z:Z,'RAB Prices Long'!$B:$B,'All Prices combined'!$D564,'RAB Prices Long'!$E:$E,'All Prices combined'!$G564)))),2)</f>
        <v>0</v>
      </c>
      <c r="X564" s="2">
        <f>ROUND(IF($B564="Annuity",SUMIFS('Annuity Prices'!AA:AA,'Annuity Prices'!$B:$B,$D564,'Annuity Prices'!$E:$E,$G564),IF($B564="RAB Short",SUMIFS('RAB Prices Short'!AA:AA,'RAB Prices Short'!$B:$B,'All Prices combined'!$D564,'RAB Prices Short'!$E:$E,'All Prices combined'!$G564),IF($B564="RAB Long",SUMIFS('RAB Prices Long'!AA:AA,'RAB Prices Long'!$B:$B,'All Prices combined'!$D564,'RAB Prices Long'!$E:$E,'All Prices combined'!$G564)))),2)</f>
        <v>0</v>
      </c>
      <c r="Y564" s="2">
        <f>ROUND(IF($B564="Annuity",SUMIFS('Annuity Prices'!AB:AB,'Annuity Prices'!$B:$B,$D564,'Annuity Prices'!$E:$E,$G564),IF($B564="RAB Short",SUMIFS('RAB Prices Short'!AB:AB,'RAB Prices Short'!$B:$B,'All Prices combined'!$D564,'RAB Prices Short'!$E:$E,'All Prices combined'!$G564),IF($B564="RAB Long",SUMIFS('RAB Prices Long'!AB:AB,'RAB Prices Long'!$B:$B,'All Prices combined'!$D564,'RAB Prices Long'!$E:$E,'All Prices combined'!$G564)))),2)</f>
        <v>0</v>
      </c>
      <c r="Z564" s="2">
        <f>ROUND(IF($B564="Annuity",SUMIFS('Annuity Prices'!AC:AC,'Annuity Prices'!$B:$B,$D564,'Annuity Prices'!$E:$E,$G564),IF($B564="RAB Short",SUMIFS('RAB Prices Short'!AC:AC,'RAB Prices Short'!$B:$B,'All Prices combined'!$D564,'RAB Prices Short'!$E:$E,'All Prices combined'!$G564),IF($B564="RAB Long",SUMIFS('RAB Prices Long'!AC:AC,'RAB Prices Long'!$B:$B,'All Prices combined'!$D564,'RAB Prices Long'!$E:$E,'All Prices combined'!$G564)))),2)</f>
        <v>0</v>
      </c>
      <c r="AA564" s="2">
        <f>ROUND(IF($B564="Annuity",SUMIFS('Annuity Prices'!AD:AD,'Annuity Prices'!$B:$B,$D564,'Annuity Prices'!$E:$E,$G564),IF($B564="RAB Short",SUMIFS('RAB Prices Short'!AD:AD,'RAB Prices Short'!$B:$B,'All Prices combined'!$D564,'RAB Prices Short'!$E:$E,'All Prices combined'!$G564),IF($B564="RAB Long",SUMIFS('RAB Prices Long'!AD:AD,'RAB Prices Long'!$B:$B,'All Prices combined'!$D564,'RAB Prices Long'!$E:$E,'All Prices combined'!$G564)))),2)</f>
        <v>0</v>
      </c>
      <c r="AB564" s="2">
        <f>ROUND(IF($B564="Annuity",SUMIFS('Annuity Prices'!AE:AE,'Annuity Prices'!$B:$B,$D564,'Annuity Prices'!$E:$E,$G564),IF($B564="RAB Short",SUMIFS('RAB Prices Short'!AE:AE,'RAB Prices Short'!$B:$B,'All Prices combined'!$D564,'RAB Prices Short'!$E:$E,'All Prices combined'!$G564),IF($B564="RAB Long",SUMIFS('RAB Prices Long'!AE:AE,'RAB Prices Long'!$B:$B,'All Prices combined'!$D564,'RAB Prices Long'!$E:$E,'All Prices combined'!$G564)))),2)</f>
        <v>0</v>
      </c>
      <c r="AC564" s="2">
        <f>ROUND(IF($B564="Annuity",SUMIFS('Annuity Prices'!AF:AF,'Annuity Prices'!$B:$B,$D564,'Annuity Prices'!$E:$E,$G564),IF($B564="RAB Short",SUMIFS('RAB Prices Short'!AF:AF,'RAB Prices Short'!$B:$B,'All Prices combined'!$D564,'RAB Prices Short'!$E:$E,'All Prices combined'!$G564),IF($B564="RAB Long",SUMIFS('RAB Prices Long'!AF:AF,'RAB Prices Long'!$B:$B,'All Prices combined'!$D564,'RAB Prices Long'!$E:$E,'All Prices combined'!$G564)))),2)</f>
        <v>0</v>
      </c>
      <c r="AD564" s="2">
        <f>ROUND(IF($B564="Annuity",SUMIFS('Annuity Prices'!AG:AG,'Annuity Prices'!$B:$B,$D564,'Annuity Prices'!$E:$E,$G564),IF($B564="RAB Short",SUMIFS('RAB Prices Short'!AG:AG,'RAB Prices Short'!$B:$B,'All Prices combined'!$D564,'RAB Prices Short'!$E:$E,'All Prices combined'!$G564),IF($B564="RAB Long",SUMIFS('RAB Prices Long'!AG:AG,'RAB Prices Long'!$B:$B,'All Prices combined'!$D564,'RAB Prices Long'!$E:$E,'All Prices combined'!$G564)))),2)</f>
        <v>0</v>
      </c>
      <c r="AE564" s="2">
        <f>ROUND(IF($B564="Annuity",SUMIFS('Annuity Prices'!AH:AH,'Annuity Prices'!$B:$B,$D564,'Annuity Prices'!$E:$E,$G564),IF($B564="RAB Short",SUMIFS('RAB Prices Short'!AH:AH,'RAB Prices Short'!$B:$B,'All Prices combined'!$D564,'RAB Prices Short'!$E:$E,'All Prices combined'!$G564),IF($B564="RAB Long",SUMIFS('RAB Prices Long'!AH:AH,'RAB Prices Long'!$B:$B,'All Prices combined'!$D564,'RAB Prices Long'!$E:$E,'All Prices combined'!$G564)))),2)</f>
        <v>0</v>
      </c>
      <c r="AF564" s="2">
        <f>ROUND(IF($B564="Annuity",SUMIFS('Annuity Prices'!AI:AI,'Annuity Prices'!$B:$B,$D564,'Annuity Prices'!$E:$E,$G564),IF($B564="RAB Short",SUMIFS('RAB Prices Short'!AI:AI,'RAB Prices Short'!$B:$B,'All Prices combined'!$D564,'RAB Prices Short'!$E:$E,'All Prices combined'!$G564),IF($B564="RAB Long",SUMIFS('RAB Prices Long'!AI:AI,'RAB Prices Long'!$B:$B,'All Prices combined'!$D564,'RAB Prices Long'!$E:$E,'All Prices combined'!$G564)))),2)</f>
        <v>0</v>
      </c>
      <c r="AG564" s="2">
        <f>ROUND(IF($B564="Annuity",SUMIFS('Annuity Prices'!AJ:AJ,'Annuity Prices'!$B:$B,$D564,'Annuity Prices'!$E:$E,$G564),IF($B564="RAB Short",SUMIFS('RAB Prices Short'!AJ:AJ,'RAB Prices Short'!$B:$B,'All Prices combined'!$D564,'RAB Prices Short'!$E:$E,'All Prices combined'!$G564),IF($B564="RAB Long",SUMIFS('RAB Prices Long'!AJ:AJ,'RAB Prices Long'!$B:$B,'All Prices combined'!$D564,'RAB Prices Long'!$E:$E,'All Prices combined'!$G564)))),2)</f>
        <v>0</v>
      </c>
      <c r="AH564" s="2">
        <f>ROUND(IF($B564="Annuity",SUMIFS('Annuity Prices'!AK:AK,'Annuity Prices'!$B:$B,$D564,'Annuity Prices'!$E:$E,$G564),IF($B564="RAB Short",SUMIFS('RAB Prices Short'!AK:AK,'RAB Prices Short'!$B:$B,'All Prices combined'!$D564,'RAB Prices Short'!$E:$E,'All Prices combined'!$G564),IF($B564="RAB Long",SUMIFS('RAB Prices Long'!AK:AK,'RAB Prices Long'!$B:$B,'All Prices combined'!$D564,'RAB Prices Long'!$E:$E,'All Prices combined'!$G564)))),2)</f>
        <v>0</v>
      </c>
      <c r="AI564" s="2">
        <f>ROUND(IF($B564="Annuity",SUMIFS('Annuity Prices'!AL:AL,'Annuity Prices'!$B:$B,$D564,'Annuity Prices'!$E:$E,$G564),IF($B564="RAB Short",SUMIFS('RAB Prices Short'!AL:AL,'RAB Prices Short'!$B:$B,'All Prices combined'!$D564,'RAB Prices Short'!$E:$E,'All Prices combined'!$G564),IF($B564="RAB Long",SUMIFS('RAB Prices Long'!AL:AL,'RAB Prices Long'!$B:$B,'All Prices combined'!$D564,'RAB Prices Long'!$E:$E,'All Prices combined'!$G564)))),2)</f>
        <v>0</v>
      </c>
      <c r="AJ564" s="2">
        <f>ROUND(IF($B564="Annuity",SUMIFS('Annuity Prices'!AM:AM,'Annuity Prices'!$B:$B,$D564,'Annuity Prices'!$E:$E,$G564),IF($B564="RAB Short",SUMIFS('RAB Prices Short'!AM:AM,'RAB Prices Short'!$B:$B,'All Prices combined'!$D564,'RAB Prices Short'!$E:$E,'All Prices combined'!$G564),IF($B564="RAB Long",SUMIFS('RAB Prices Long'!AM:AM,'RAB Prices Long'!$B:$B,'All Prices combined'!$D564,'RAB Prices Long'!$E:$E,'All Prices combined'!$G564)))),2)</f>
        <v>0</v>
      </c>
      <c r="AK564" s="2">
        <f>ROUND(IF($B564="Annuity",SUMIFS('Annuity Prices'!AN:AN,'Annuity Prices'!$B:$B,$D564,'Annuity Prices'!$E:$E,$G564),IF($B564="RAB Short",SUMIFS('RAB Prices Short'!AN:AN,'RAB Prices Short'!$B:$B,'All Prices combined'!$D564,'RAB Prices Short'!$E:$E,'All Prices combined'!$G564),IF($B564="RAB Long",SUMIFS('RAB Prices Long'!AN:AN,'RAB Prices Long'!$B:$B,'All Prices combined'!$D564,'RAB Prices Long'!$E:$E,'All Prices combined'!$G564)))),2)</f>
        <v>0</v>
      </c>
      <c r="AL564" s="2">
        <f>ROUND(IF($B564="Annuity",SUMIFS('Annuity Prices'!AO:AO,'Annuity Prices'!$B:$B,$D564,'Annuity Prices'!$E:$E,$G564),IF($B564="RAB Short",SUMIFS('RAB Prices Short'!AO:AO,'RAB Prices Short'!$B:$B,'All Prices combined'!$D564,'RAB Prices Short'!$E:$E,'All Prices combined'!$G564),IF($B564="RAB Long",SUMIFS('RAB Prices Long'!AO:AO,'RAB Prices Long'!$B:$B,'All Prices combined'!$D564,'RAB Prices Long'!$E:$E,'All Prices combined'!$G564)))),2)</f>
        <v>0</v>
      </c>
      <c r="AM564" s="2">
        <f>ROUND(IF($B564="Annuity",SUMIFS('Annuity Prices'!AP:AP,'Annuity Prices'!$B:$B,$D564,'Annuity Prices'!$E:$E,$G564),IF($B564="RAB Short",SUMIFS('RAB Prices Short'!AP:AP,'RAB Prices Short'!$B:$B,'All Prices combined'!$D564,'RAB Prices Short'!$E:$E,'All Prices combined'!$G564),IF($B564="RAB Long",SUMIFS('RAB Prices Long'!AP:AP,'RAB Prices Long'!$B:$B,'All Prices combined'!$D564,'RAB Prices Long'!$E:$E,'All Prices combined'!$G564)))),2)</f>
        <v>0</v>
      </c>
      <c r="AN564" s="2">
        <f>ROUND(IF($B564="Annuity",SUMIFS('Annuity Prices'!AQ:AQ,'Annuity Prices'!$B:$B,$D564,'Annuity Prices'!$E:$E,$G564),IF($B564="RAB Short",SUMIFS('RAB Prices Short'!AQ:AQ,'RAB Prices Short'!$B:$B,'All Prices combined'!$D564,'RAB Prices Short'!$E:$E,'All Prices combined'!$G564),IF($B564="RAB Long",SUMIFS('RAB Prices Long'!AQ:AQ,'RAB Prices Long'!$B:$B,'All Prices combined'!$D564,'RAB Prices Long'!$E:$E,'All Prices combined'!$G564)))),2)</f>
        <v>0</v>
      </c>
      <c r="AO564" s="2">
        <f>ROUND(IF($B564="Annuity",SUMIFS('Annuity Prices'!AR:AR,'Annuity Prices'!$B:$B,$D564,'Annuity Prices'!$E:$E,$G564),IF($B564="RAB Short",SUMIFS('RAB Prices Short'!AR:AR,'RAB Prices Short'!$B:$B,'All Prices combined'!$D564,'RAB Prices Short'!$E:$E,'All Prices combined'!$G564),IF($B564="RAB Long",SUMIFS('RAB Prices Long'!AR:AR,'RAB Prices Long'!$B:$B,'All Prices combined'!$D564,'RAB Prices Long'!$E:$E,'All Prices combined'!$G564)))),2)</f>
        <v>0</v>
      </c>
      <c r="AP564" s="2">
        <f>ROUND(IF($B564="Annuity",SUMIFS('Annuity Prices'!AS:AS,'Annuity Prices'!$B:$B,$D564,'Annuity Prices'!$E:$E,$G564),IF($B564="RAB Short",SUMIFS('RAB Prices Short'!AS:AS,'RAB Prices Short'!$B:$B,'All Prices combined'!$D564,'RAB Prices Short'!$E:$E,'All Prices combined'!$G564),IF($B564="RAB Long",SUMIFS('RAB Prices Long'!AS:AS,'RAB Prices Long'!$B:$B,'All Prices combined'!$D564,'RAB Prices Long'!$E:$E,'All Prices combined'!$G564)))),2)</f>
        <v>0</v>
      </c>
      <c r="AQ564" s="2">
        <f>ROUND(IF($B564="Annuity",SUMIFS('Annuity Prices'!AT:AT,'Annuity Prices'!$B:$B,$D564,'Annuity Prices'!$E:$E,$G564),IF($B564="RAB Short",SUMIFS('RAB Prices Short'!AT:AT,'RAB Prices Short'!$B:$B,'All Prices combined'!$D564,'RAB Prices Short'!$E:$E,'All Prices combined'!$G564),IF($B564="RAB Long",SUMIFS('RAB Prices Long'!AT:AT,'RAB Prices Long'!$B:$B,'All Prices combined'!$D564,'RAB Prices Long'!$E:$E,'All Prices combined'!$G564)))),2)</f>
        <v>0</v>
      </c>
      <c r="AR564" s="2">
        <f>ROUND(IF($B564="Annuity",SUMIFS('Annuity Prices'!AU:AU,'Annuity Prices'!$B:$B,$D564,'Annuity Prices'!$E:$E,$G564),IF($B564="RAB Short",SUMIFS('RAB Prices Short'!AU:AU,'RAB Prices Short'!$B:$B,'All Prices combined'!$D564,'RAB Prices Short'!$E:$E,'All Prices combined'!$G564),IF($B564="RAB Long",SUMIFS('RAB Prices Long'!AU:AU,'RAB Prices Long'!$B:$B,'All Prices combined'!$D564,'RAB Prices Long'!$E:$E,'All Prices combined'!$G564)))),2)</f>
        <v>0</v>
      </c>
      <c r="AS564" s="2">
        <f>ROUND(IF($B564="Annuity",SUMIFS('Annuity Prices'!AV:AV,'Annuity Prices'!$B:$B,$D564,'Annuity Prices'!$E:$E,$G564),IF($B564="RAB Short",SUMIFS('RAB Prices Short'!AV:AV,'RAB Prices Short'!$B:$B,'All Prices combined'!$D564,'RAB Prices Short'!$E:$E,'All Prices combined'!$G564),IF($B564="RAB Long",SUMIFS('RAB Prices Long'!AV:AV,'RAB Prices Long'!$B:$B,'All Prices combined'!$D564,'RAB Prices Long'!$E:$E,'All Prices combined'!$G564)))),2)</f>
        <v>0</v>
      </c>
      <c r="AT564" s="2">
        <f>ROUND(IF($B564="Annuity",SUMIFS('Annuity Prices'!AW:AW,'Annuity Prices'!$B:$B,$D564,'Annuity Prices'!$E:$E,$G564),IF($B564="RAB Short",SUMIFS('RAB Prices Short'!AW:AW,'RAB Prices Short'!$B:$B,'All Prices combined'!$D564,'RAB Prices Short'!$E:$E,'All Prices combined'!$G564),IF($B564="RAB Long",SUMIFS('RAB Prices Long'!AW:AW,'RAB Prices Long'!$B:$B,'All Prices combined'!$D564,'RAB Prices Long'!$E:$E,'All Prices combined'!$G564)))),2)</f>
        <v>0</v>
      </c>
      <c r="AU564" s="2">
        <f>ROUND(IF($B564="Annuity",SUMIFS('Annuity Prices'!AX:AX,'Annuity Prices'!$B:$B,$D564,'Annuity Prices'!$E:$E,$G564),IF($B564="RAB Short",SUMIFS('RAB Prices Short'!AX:AX,'RAB Prices Short'!$B:$B,'All Prices combined'!$D564,'RAB Prices Short'!$E:$E,'All Prices combined'!$G564),IF($B564="RAB Long",SUMIFS('RAB Prices Long'!AX:AX,'RAB Prices Long'!$B:$B,'All Prices combined'!$D564,'RAB Prices Long'!$E:$E,'All Prices combined'!$G564)))),2)</f>
        <v>0</v>
      </c>
      <c r="AV564" s="2">
        <f>ROUND(IF($B564="Annuity",SUMIFS('Annuity Prices'!AY:AY,'Annuity Prices'!$B:$B,$D564,'Annuity Prices'!$E:$E,$G564),IF($B564="RAB Short",SUMIFS('RAB Prices Short'!AY:AY,'RAB Prices Short'!$B:$B,'All Prices combined'!$D564,'RAB Prices Short'!$E:$E,'All Prices combined'!$G564),IF($B564="RAB Long",SUMIFS('RAB Prices Long'!AY:AY,'RAB Prices Long'!$B:$B,'All Prices combined'!$D564,'RAB Prices Long'!$E:$E,'All Prices combined'!$G564)))),2)</f>
        <v>0</v>
      </c>
      <c r="AW564" s="2">
        <f>ROUND(IF($B564="Annuity",SUMIFS('Annuity Prices'!AZ:AZ,'Annuity Prices'!$B:$B,$D564,'Annuity Prices'!$E:$E,$G564),IF($B564="RAB Short",SUMIFS('RAB Prices Short'!AZ:AZ,'RAB Prices Short'!$B:$B,'All Prices combined'!$D564,'RAB Prices Short'!$E:$E,'All Prices combined'!$G564),IF($B564="RAB Long",SUMIFS('RAB Prices Long'!AZ:AZ,'RAB Prices Long'!$B:$B,'All Prices combined'!$D564,'RAB Prices Long'!$E:$E,'All Prices combined'!$G564)))),2)</f>
        <v>0</v>
      </c>
      <c r="AX564" s="2">
        <f>ROUND(IF($B564="Annuity",SUMIFS('Annuity Prices'!BA:BA,'Annuity Prices'!$B:$B,$D564,'Annuity Prices'!$E:$E,$G564),IF($B564="RAB Short",SUMIFS('RAB Prices Short'!BA:BA,'RAB Prices Short'!$B:$B,'All Prices combined'!$D564,'RAB Prices Short'!$E:$E,'All Prices combined'!$G564),IF($B564="RAB Long",SUMIFS('RAB Prices Long'!BA:BA,'RAB Prices Long'!$B:$B,'All Prices combined'!$D564,'RAB Prices Long'!$E:$E,'All Prices combined'!$G564)))),2)</f>
        <v>0</v>
      </c>
      <c r="AY564" s="2">
        <f>ROUND(IF($B564="Annuity",SUMIFS('Annuity Prices'!BB:BB,'Annuity Prices'!$B:$B,$D564,'Annuity Prices'!$E:$E,$G564),IF($B564="RAB Short",SUMIFS('RAB Prices Short'!BB:BB,'RAB Prices Short'!$B:$B,'All Prices combined'!$D564,'RAB Prices Short'!$E:$E,'All Prices combined'!$G564),IF($B564="RAB Long",SUMIFS('RAB Prices Long'!BB:BB,'RAB Prices Long'!$B:$B,'All Prices combined'!$D564,'RAB Prices Long'!$E:$E,'All Prices combined'!$G564)))),2)</f>
        <v>0</v>
      </c>
      <c r="AZ564" s="2">
        <f>ROUND(IF($B564="Annuity",SUMIFS('Annuity Prices'!BC:BC,'Annuity Prices'!$B:$B,$D564,'Annuity Prices'!$E:$E,$G564),IF($B564="RAB Short",SUMIFS('RAB Prices Short'!BC:BC,'RAB Prices Short'!$B:$B,'All Prices combined'!$D564,'RAB Prices Short'!$E:$E,'All Prices combined'!$G564),IF($B564="RAB Long",SUMIFS('RAB Prices Long'!BC:BC,'RAB Prices Long'!$B:$B,'All Prices combined'!$D564,'RAB Prices Long'!$E:$E,'All Prices combined'!$G564)))),2)</f>
        <v>0</v>
      </c>
      <c r="BA564" s="2">
        <f>ROUND(IF($B564="Annuity",SUMIFS('Annuity Prices'!BD:BD,'Annuity Prices'!$B:$B,$D564,'Annuity Prices'!$E:$E,$G564),IF($B564="RAB Short",SUMIFS('RAB Prices Short'!BD:BD,'RAB Prices Short'!$B:$B,'All Prices combined'!$D564,'RAB Prices Short'!$E:$E,'All Prices combined'!$G564),IF($B564="RAB Long",SUMIFS('RAB Prices Long'!BD:BD,'RAB Prices Long'!$B:$B,'All Prices combined'!$D564,'RAB Prices Long'!$E:$E,'All Prices combined'!$G564)))),2)</f>
        <v>0</v>
      </c>
      <c r="BB564" s="2">
        <f>ROUND(IF($B564="Annuity",SUMIFS('Annuity Prices'!BE:BE,'Annuity Prices'!$B:$B,$D564,'Annuity Prices'!$E:$E,$G564),IF($B564="RAB Short",SUMIFS('RAB Prices Short'!BE:BE,'RAB Prices Short'!$B:$B,'All Prices combined'!$D564,'RAB Prices Short'!$E:$E,'All Prices combined'!$G564),IF($B564="RAB Long",SUMIFS('RAB Prices Long'!BE:BE,'RAB Prices Long'!$B:$B,'All Prices combined'!$D564,'RAB Prices Long'!$E:$E,'All Prices combined'!$G564)))),2)</f>
        <v>0</v>
      </c>
      <c r="BC564" s="2">
        <f>ROUND(IF($B564="Annuity",SUMIFS('Annuity Prices'!BF:BF,'Annuity Prices'!$B:$B,$D564,'Annuity Prices'!$E:$E,$G564),IF($B564="RAB Short",SUMIFS('RAB Prices Short'!BF:BF,'RAB Prices Short'!$B:$B,'All Prices combined'!$D564,'RAB Prices Short'!$E:$E,'All Prices combined'!$G564),IF($B564="RAB Long",SUMIFS('RAB Prices Long'!BF:BF,'RAB Prices Long'!$B:$B,'All Prices combined'!$D564,'RAB Prices Long'!$E:$E,'All Prices combined'!$G564)))),2)</f>
        <v>0</v>
      </c>
      <c r="BD564" s="2">
        <f>ROUND(IF($B564="Annuity",SUMIFS('Annuity Prices'!BG:BG,'Annuity Prices'!$B:$B,$D564,'Annuity Prices'!$E:$E,$G564),IF($B564="RAB Short",SUMIFS('RAB Prices Short'!BG:BG,'RAB Prices Short'!$B:$B,'All Prices combined'!$D564,'RAB Prices Short'!$E:$E,'All Prices combined'!$G564),IF($B564="RAB Long",SUMIFS('RAB Prices Long'!BG:BG,'RAB Prices Long'!$B:$B,'All Prices combined'!$D564,'RAB Prices Long'!$E:$E,'All Prices combined'!$G564)))),2)</f>
        <v>0</v>
      </c>
      <c r="BE564" s="2">
        <f>ROUND(IF($B564="Annuity",SUMIFS('Annuity Prices'!BH:BH,'Annuity Prices'!$B:$B,$D564,'Annuity Prices'!$E:$E,$G564),IF($B564="RAB Short",SUMIFS('RAB Prices Short'!BH:BH,'RAB Prices Short'!$B:$B,'All Prices combined'!$D564,'RAB Prices Short'!$E:$E,'All Prices combined'!$G564),IF($B564="RAB Long",SUMIFS('RAB Prices Long'!BH:BH,'RAB Prices Long'!$B:$B,'All Prices combined'!$D564,'RAB Prices Long'!$E:$E,'All Prices combined'!$G564)))),2)</f>
        <v>0</v>
      </c>
      <c r="BF564" s="2">
        <f>ROUND(IF($B564="Annuity",SUMIFS('Annuity Prices'!BI:BI,'Annuity Prices'!$B:$B,$D564,'Annuity Prices'!$E:$E,$G564),IF($B564="RAB Short",SUMIFS('RAB Prices Short'!BI:BI,'RAB Prices Short'!$B:$B,'All Prices combined'!$D564,'RAB Prices Short'!$E:$E,'All Prices combined'!$G564),IF($B564="RAB Long",SUMIFS('RAB Prices Long'!BI:BI,'RAB Prices Long'!$B:$B,'All Prices combined'!$D564,'RAB Prices Long'!$E:$E,'All Prices combined'!$G564)))),2)</f>
        <v>0</v>
      </c>
      <c r="BG564" s="2">
        <f>ROUND(IF($B564="Annuity",SUMIFS('Annuity Prices'!BJ:BJ,'Annuity Prices'!$B:$B,$D564,'Annuity Prices'!$E:$E,$G564),IF($B564="RAB Short",SUMIFS('RAB Prices Short'!BJ:BJ,'RAB Prices Short'!$B:$B,'All Prices combined'!$D564,'RAB Prices Short'!$E:$E,'All Prices combined'!$G564),IF($B564="RAB Long",SUMIFS('RAB Prices Long'!BJ:BJ,'RAB Prices Long'!$B:$B,'All Prices combined'!$D564,'RAB Prices Long'!$E:$E,'All Prices combined'!$G564)))),2)</f>
        <v>0</v>
      </c>
      <c r="BH564" s="2">
        <f>ROUND(IF($B564="Annuity",SUMIFS('Annuity Prices'!BK:BK,'Annuity Prices'!$B:$B,$D564,'Annuity Prices'!$E:$E,$G564),IF($B564="RAB Short",SUMIFS('RAB Prices Short'!BK:BK,'RAB Prices Short'!$B:$B,'All Prices combined'!$D564,'RAB Prices Short'!$E:$E,'All Prices combined'!$G564),IF($B564="RAB Long",SUMIFS('RAB Prices Long'!BK:BK,'RAB Prices Long'!$B:$B,'All Prices combined'!$D564,'RAB Prices Long'!$E:$E,'All Prices combined'!$G564)))),2)</f>
        <v>0</v>
      </c>
      <c r="BI564" s="2">
        <f>ROUND(IF($B564="Annuity",SUMIFS('Annuity Prices'!BL:BL,'Annuity Prices'!$B:$B,$D564,'Annuity Prices'!$E:$E,$G564),IF($B564="RAB Short",SUMIFS('RAB Prices Short'!BL:BL,'RAB Prices Short'!$B:$B,'All Prices combined'!$D564,'RAB Prices Short'!$E:$E,'All Prices combined'!$G564),IF($B564="RAB Long",SUMIFS('RAB Prices Long'!BL:BL,'RAB Prices Long'!$B:$B,'All Prices combined'!$D564,'RAB Prices Long'!$E:$E,'All Prices combined'!$G564)))),2)</f>
        <v>0</v>
      </c>
      <c r="BJ564" s="2">
        <f>ROUND(IF($B564="Annuity",SUMIFS('Annuity Prices'!BM:BM,'Annuity Prices'!$B:$B,$D564,'Annuity Prices'!$E:$E,$G564),IF($B564="RAB Short",SUMIFS('RAB Prices Short'!BM:BM,'RAB Prices Short'!$B:$B,'All Prices combined'!$D564,'RAB Prices Short'!$E:$E,'All Prices combined'!$G564),IF($B564="RAB Long",SUMIFS('RAB Prices Long'!BM:BM,'RAB Prices Long'!$B:$B,'All Prices combined'!$D564,'RAB Prices Long'!$E:$E,'All Prices combined'!$G564)))),2)</f>
        <v>0</v>
      </c>
      <c r="BK564" s="2">
        <f>ROUND(IF($B564="Annuity",SUMIFS('Annuity Prices'!BN:BN,'Annuity Prices'!$B:$B,$D564,'Annuity Prices'!$E:$E,$G564),IF($B564="RAB Short",SUMIFS('RAB Prices Short'!BN:BN,'RAB Prices Short'!$B:$B,'All Prices combined'!$D564,'RAB Prices Short'!$E:$E,'All Prices combined'!$G564),IF($B564="RAB Long",SUMIFS('RAB Prices Long'!BN:BN,'RAB Prices Long'!$B:$B,'All Prices combined'!$D564,'RAB Prices Long'!$E:$E,'All Prices combined'!$G564)))),2)</f>
        <v>0</v>
      </c>
      <c r="BL564" s="2">
        <f>ROUND(IF($B564="Annuity",SUMIFS('Annuity Prices'!BO:BO,'Annuity Prices'!$B:$B,$D564,'Annuity Prices'!$E:$E,$G564),IF($B564="RAB Short",SUMIFS('RAB Prices Short'!BO:BO,'RAB Prices Short'!$B:$B,'All Prices combined'!$D564,'RAB Prices Short'!$E:$E,'All Prices combined'!$G564),IF($B564="RAB Long",SUMIFS('RAB Prices Long'!BO:BO,'RAB Prices Long'!$B:$B,'All Prices combined'!$D564,'RAB Prices Long'!$E:$E,'All Prices combined'!$G564)))),2)</f>
        <v>0</v>
      </c>
      <c r="BM564" s="2">
        <f>ROUND(IF($B564="Annuity",SUMIFS('Annuity Prices'!BP:BP,'Annuity Prices'!$B:$B,$D564,'Annuity Prices'!$E:$E,$G564),IF($B564="RAB Short",SUMIFS('RAB Prices Short'!BP:BP,'RAB Prices Short'!$B:$B,'All Prices combined'!$D564,'RAB Prices Short'!$E:$E,'All Prices combined'!$G564),IF($B564="RAB Long",SUMIFS('RAB Prices Long'!BP:BP,'RAB Prices Long'!$B:$B,'All Prices combined'!$D564,'RAB Prices Long'!$E:$E,'All Prices combined'!$G564)))),2)</f>
        <v>0</v>
      </c>
      <c r="BN564" s="2">
        <f>ROUND(IF($B564="Annuity",SUMIFS('Annuity Prices'!BQ:BQ,'Annuity Prices'!$B:$B,$D564,'Annuity Prices'!$E:$E,$G564),IF($B564="RAB Short",SUMIFS('RAB Prices Short'!BQ:BQ,'RAB Prices Short'!$B:$B,'All Prices combined'!$D564,'RAB Prices Short'!$E:$E,'All Prices combined'!$G564),IF($B564="RAB Long",SUMIFS('RAB Prices Long'!BQ:BQ,'RAB Prices Long'!$B:$B,'All Prices combined'!$D564,'RAB Prices Long'!$E:$E,'All Prices combined'!$G564)))),2)</f>
        <v>0</v>
      </c>
      <c r="BO564" s="2">
        <f>ROUND(IF($B564="Annuity",SUMIFS('Annuity Prices'!BR:BR,'Annuity Prices'!$B:$B,$D564,'Annuity Prices'!$E:$E,$G564),IF($B564="RAB Short",SUMIFS('RAB Prices Short'!BR:BR,'RAB Prices Short'!$B:$B,'All Prices combined'!$D564,'RAB Prices Short'!$E:$E,'All Prices combined'!$G564),IF($B564="RAB Long",SUMIFS('RAB Prices Long'!BR:BR,'RAB Prices Long'!$B:$B,'All Prices combined'!$D564,'RAB Prices Long'!$E:$E,'All Prices combined'!$G564)))),2)</f>
        <v>0</v>
      </c>
      <c r="BP564" s="2">
        <f>ROUND(IF($B564="Annuity",SUMIFS('Annuity Prices'!BS:BS,'Annuity Prices'!$B:$B,$D564,'Annuity Prices'!$E:$E,$G564),IF($B564="RAB Short",SUMIFS('RAB Prices Short'!BS:BS,'RAB Prices Short'!$B:$B,'All Prices combined'!$D564,'RAB Prices Short'!$E:$E,'All Prices combined'!$G564),IF($B564="RAB Long",SUMIFS('RAB Prices Long'!BS:BS,'RAB Prices Long'!$B:$B,'All Prices combined'!$D564,'RAB Prices Long'!$E:$E,'All Prices combined'!$G564)))),2)</f>
        <v>0</v>
      </c>
      <c r="BQ564" s="2">
        <f>ROUND(IF($B564="Annuity",SUMIFS('Annuity Prices'!BT:BT,'Annuity Prices'!$B:$B,$D564,'Annuity Prices'!$E:$E,$G564),IF($B564="RAB Short",SUMIFS('RAB Prices Short'!BT:BT,'RAB Prices Short'!$B:$B,'All Prices combined'!$D564,'RAB Prices Short'!$E:$E,'All Prices combined'!$G564),IF($B564="RAB Long",SUMIFS('RAB Prices Long'!BT:BT,'RAB Prices Long'!$B:$B,'All Prices combined'!$D564,'RAB Prices Long'!$E:$E,'All Prices combined'!$G564)))),2)</f>
        <v>0</v>
      </c>
      <c r="BR564" s="2">
        <f>ROUND(IF($B564="Annuity",SUMIFS('Annuity Prices'!BU:BU,'Annuity Prices'!$B:$B,$D564,'Annuity Prices'!$E:$E,$G564),IF($B564="RAB Short",SUMIFS('RAB Prices Short'!BU:BU,'RAB Prices Short'!$B:$B,'All Prices combined'!$D564,'RAB Prices Short'!$E:$E,'All Prices combined'!$G564),IF($B564="RAB Long",SUMIFS('RAB Prices Long'!BU:BU,'RAB Prices Long'!$B:$B,'All Prices combined'!$D564,'RAB Prices Long'!$E:$E,'All Prices combined'!$G564)))),2)</f>
        <v>0</v>
      </c>
      <c r="BS564" s="2">
        <f>ROUND(IF($B564="Annuity",SUMIFS('Annuity Prices'!BV:BV,'Annuity Prices'!$B:$B,$D564,'Annuity Prices'!$E:$E,$G564),IF($B564="RAB Short",SUMIFS('RAB Prices Short'!BV:BV,'RAB Prices Short'!$B:$B,'All Prices combined'!$D564,'RAB Prices Short'!$E:$E,'All Prices combined'!$G564),IF($B564="RAB Long",SUMIFS('RAB Prices Long'!BV:BV,'RAB Prices Long'!$B:$B,'All Prices combined'!$D564,'RAB Prices Long'!$E:$E,'All Prices combined'!$G564)))),2)</f>
        <v>0</v>
      </c>
      <c r="BT564" s="2">
        <f>ROUND(IF($B564="Annuity",SUMIFS('Annuity Prices'!BW:BW,'Annuity Prices'!$B:$B,$D564,'Annuity Prices'!$E:$E,$G564),IF($B564="RAB Short",SUMIFS('RAB Prices Short'!BW:BW,'RAB Prices Short'!$B:$B,'All Prices combined'!$D564,'RAB Prices Short'!$E:$E,'All Prices combined'!$G564),IF($B564="RAB Long",SUMIFS('RAB Prices Long'!BW:BW,'RAB Prices Long'!$B:$B,'All Prices combined'!$D564,'RAB Prices Long'!$E:$E,'All Prices combined'!$G564)))),2)</f>
        <v>0</v>
      </c>
      <c r="BU564" s="2">
        <f>ROUND(IF($B564="Annuity",SUMIFS('Annuity Prices'!BX:BX,'Annuity Prices'!$B:$B,$D564,'Annuity Prices'!$E:$E,$G564),IF($B564="RAB Short",SUMIFS('RAB Prices Short'!BX:BX,'RAB Prices Short'!$B:$B,'All Prices combined'!$D564,'RAB Prices Short'!$E:$E,'All Prices combined'!$G564),IF($B564="RAB Long",SUMIFS('RAB Prices Long'!BX:BX,'RAB Prices Long'!$B:$B,'All Prices combined'!$D564,'RAB Prices Long'!$E:$E,'All Prices combined'!$G564)))),2)</f>
        <v>0</v>
      </c>
    </row>
    <row r="565" spans="2:73" x14ac:dyDescent="0.25">
      <c r="B565" t="s">
        <v>45</v>
      </c>
      <c r="C565">
        <v>30</v>
      </c>
      <c r="D565" t="s">
        <v>217</v>
      </c>
      <c r="E565" t="s">
        <v>209</v>
      </c>
      <c r="F565">
        <v>30</v>
      </c>
      <c r="G565" t="s">
        <v>38</v>
      </c>
      <c r="H565" t="s">
        <v>128</v>
      </c>
      <c r="I565" s="2">
        <f>ROUND(IF($B565="Annuity",SUMIFS('Annuity Prices'!L:L,'Annuity Prices'!$B:$B,$D565,'Annuity Prices'!$E:$E,$G565),IF($B565="RAB Short",SUMIFS('RAB Prices Short'!L:L,'RAB Prices Short'!$B:$B,'All Prices combined'!$D565,'RAB Prices Short'!$E:$E,'All Prices combined'!$G565),IF($B565="RAB Long",SUMIFS('RAB Prices Long'!L:L,'RAB Prices Long'!$B:$B,'All Prices combined'!$D565,'RAB Prices Long'!$E:$E,'All Prices combined'!$G565)))),2)</f>
        <v>0</v>
      </c>
      <c r="J565" s="2">
        <f>ROUND(IF($B565="Annuity",SUMIFS('Annuity Prices'!M:M,'Annuity Prices'!$B:$B,$D565,'Annuity Prices'!$E:$E,$G565),IF($B565="RAB Short",SUMIFS('RAB Prices Short'!M:M,'RAB Prices Short'!$B:$B,'All Prices combined'!$D565,'RAB Prices Short'!$E:$E,'All Prices combined'!$G565),IF($B565="RAB Long",SUMIFS('RAB Prices Long'!M:M,'RAB Prices Long'!$B:$B,'All Prices combined'!$D565,'RAB Prices Long'!$E:$E,'All Prices combined'!$G565)))),2)</f>
        <v>0</v>
      </c>
      <c r="K565" s="2">
        <f>ROUND(IF($B565="Annuity",SUMIFS('Annuity Prices'!N:N,'Annuity Prices'!$B:$B,$D565,'Annuity Prices'!$E:$E,$G565),IF($B565="RAB Short",SUMIFS('RAB Prices Short'!N:N,'RAB Prices Short'!$B:$B,'All Prices combined'!$D565,'RAB Prices Short'!$E:$E,'All Prices combined'!$G565),IF($B565="RAB Long",SUMIFS('RAB Prices Long'!N:N,'RAB Prices Long'!$B:$B,'All Prices combined'!$D565,'RAB Prices Long'!$E:$E,'All Prices combined'!$G565)))),2)</f>
        <v>2.64</v>
      </c>
      <c r="L565" s="2">
        <f>ROUND(IF($B565="Annuity",SUMIFS('Annuity Prices'!O:O,'Annuity Prices'!$B:$B,$D565,'Annuity Prices'!$E:$E,$G565),IF($B565="RAB Short",SUMIFS('RAB Prices Short'!O:O,'RAB Prices Short'!$B:$B,'All Prices combined'!$D565,'RAB Prices Short'!$E:$E,'All Prices combined'!$G565),IF($B565="RAB Long",SUMIFS('RAB Prices Long'!O:O,'RAB Prices Long'!$B:$B,'All Prices combined'!$D565,'RAB Prices Long'!$E:$E,'All Prices combined'!$G565)))),2)</f>
        <v>2.71</v>
      </c>
      <c r="M565" s="2">
        <f>ROUND(IF($B565="Annuity",SUMIFS('Annuity Prices'!P:P,'Annuity Prices'!$B:$B,$D565,'Annuity Prices'!$E:$E,$G565),IF($B565="RAB Short",SUMIFS('RAB Prices Short'!P:P,'RAB Prices Short'!$B:$B,'All Prices combined'!$D565,'RAB Prices Short'!$E:$E,'All Prices combined'!$G565),IF($B565="RAB Long",SUMIFS('RAB Prices Long'!P:P,'RAB Prices Long'!$B:$B,'All Prices combined'!$D565,'RAB Prices Long'!$E:$E,'All Prices combined'!$G565)))),2)</f>
        <v>3.05</v>
      </c>
      <c r="N565" s="2">
        <f>ROUND(IF($B565="Annuity",SUMIFS('Annuity Prices'!Q:Q,'Annuity Prices'!$B:$B,$D565,'Annuity Prices'!$E:$E,$G565),IF($B565="RAB Short",SUMIFS('RAB Prices Short'!Q:Q,'RAB Prices Short'!$B:$B,'All Prices combined'!$D565,'RAB Prices Short'!$E:$E,'All Prices combined'!$G565),IF($B565="RAB Long",SUMIFS('RAB Prices Long'!Q:Q,'RAB Prices Long'!$B:$B,'All Prices combined'!$D565,'RAB Prices Long'!$E:$E,'All Prices combined'!$G565)))),2)</f>
        <v>3.13</v>
      </c>
      <c r="O565" s="2">
        <f>ROUND(IF($B565="Annuity",SUMIFS('Annuity Prices'!R:R,'Annuity Prices'!$B:$B,$D565,'Annuity Prices'!$E:$E,$G565),IF($B565="RAB Short",SUMIFS('RAB Prices Short'!R:R,'RAB Prices Short'!$B:$B,'All Prices combined'!$D565,'RAB Prices Short'!$E:$E,'All Prices combined'!$G565),IF($B565="RAB Long",SUMIFS('RAB Prices Long'!R:R,'RAB Prices Long'!$B:$B,'All Prices combined'!$D565,'RAB Prices Long'!$E:$E,'All Prices combined'!$G565)))),2)</f>
        <v>3.21</v>
      </c>
      <c r="P565" s="2">
        <f>ROUND(IF($B565="Annuity",SUMIFS('Annuity Prices'!S:S,'Annuity Prices'!$B:$B,$D565,'Annuity Prices'!$E:$E,$G565),IF($B565="RAB Short",SUMIFS('RAB Prices Short'!S:S,'RAB Prices Short'!$B:$B,'All Prices combined'!$D565,'RAB Prices Short'!$E:$E,'All Prices combined'!$G565),IF($B565="RAB Long",SUMIFS('RAB Prices Long'!S:S,'RAB Prices Long'!$B:$B,'All Prices combined'!$D565,'RAB Prices Long'!$E:$E,'All Prices combined'!$G565)))),2)</f>
        <v>3.29</v>
      </c>
      <c r="Q565" s="2">
        <f>ROUND(IF($B565="Annuity",SUMIFS('Annuity Prices'!T:T,'Annuity Prices'!$B:$B,$D565,'Annuity Prices'!$E:$E,$G565),IF($B565="RAB Short",SUMIFS('RAB Prices Short'!T:T,'RAB Prices Short'!$B:$B,'All Prices combined'!$D565,'RAB Prices Short'!$E:$E,'All Prices combined'!$G565),IF($B565="RAB Long",SUMIFS('RAB Prices Long'!T:T,'RAB Prices Long'!$B:$B,'All Prices combined'!$D565,'RAB Prices Long'!$E:$E,'All Prices combined'!$G565)))),2)</f>
        <v>3.5</v>
      </c>
      <c r="R565" s="2">
        <f>ROUND(IF($B565="Annuity",SUMIFS('Annuity Prices'!U:U,'Annuity Prices'!$B:$B,$D565,'Annuity Prices'!$E:$E,$G565),IF($B565="RAB Short",SUMIFS('RAB Prices Short'!U:U,'RAB Prices Short'!$B:$B,'All Prices combined'!$D565,'RAB Prices Short'!$E:$E,'All Prices combined'!$G565),IF($B565="RAB Long",SUMIFS('RAB Prices Long'!U:U,'RAB Prices Long'!$B:$B,'All Prices combined'!$D565,'RAB Prices Long'!$E:$E,'All Prices combined'!$G565)))),2)</f>
        <v>3.59</v>
      </c>
      <c r="S565" s="2">
        <f>ROUND(IF($B565="Annuity",SUMIFS('Annuity Prices'!V:V,'Annuity Prices'!$B:$B,$D565,'Annuity Prices'!$E:$E,$G565),IF($B565="RAB Short",SUMIFS('RAB Prices Short'!V:V,'RAB Prices Short'!$B:$B,'All Prices combined'!$D565,'RAB Prices Short'!$E:$E,'All Prices combined'!$G565),IF($B565="RAB Long",SUMIFS('RAB Prices Long'!V:V,'RAB Prices Long'!$B:$B,'All Prices combined'!$D565,'RAB Prices Long'!$E:$E,'All Prices combined'!$G565)))),2)</f>
        <v>3.68</v>
      </c>
      <c r="T565" s="2">
        <f>ROUND(IF($B565="Annuity",SUMIFS('Annuity Prices'!W:W,'Annuity Prices'!$B:$B,$D565,'Annuity Prices'!$E:$E,$G565),IF($B565="RAB Short",SUMIFS('RAB Prices Short'!W:W,'RAB Prices Short'!$B:$B,'All Prices combined'!$D565,'RAB Prices Short'!$E:$E,'All Prices combined'!$G565),IF($B565="RAB Long",SUMIFS('RAB Prices Long'!W:W,'RAB Prices Long'!$B:$B,'All Prices combined'!$D565,'RAB Prices Long'!$E:$E,'All Prices combined'!$G565)))),2)</f>
        <v>3.77</v>
      </c>
      <c r="U565" s="2">
        <f>ROUND(IF($B565="Annuity",SUMIFS('Annuity Prices'!X:X,'Annuity Prices'!$B:$B,$D565,'Annuity Prices'!$E:$E,$G565),IF($B565="RAB Short",SUMIFS('RAB Prices Short'!X:X,'RAB Prices Short'!$B:$B,'All Prices combined'!$D565,'RAB Prices Short'!$E:$E,'All Prices combined'!$G565),IF($B565="RAB Long",SUMIFS('RAB Prices Long'!X:X,'RAB Prices Long'!$B:$B,'All Prices combined'!$D565,'RAB Prices Long'!$E:$E,'All Prices combined'!$G565)))),2)</f>
        <v>4.16</v>
      </c>
      <c r="V565" s="2">
        <f>ROUND(IF($B565="Annuity",SUMIFS('Annuity Prices'!Y:Y,'Annuity Prices'!$B:$B,$D565,'Annuity Prices'!$E:$E,$G565),IF($B565="RAB Short",SUMIFS('RAB Prices Short'!Y:Y,'RAB Prices Short'!$B:$B,'All Prices combined'!$D565,'RAB Prices Short'!$E:$E,'All Prices combined'!$G565),IF($B565="RAB Long",SUMIFS('RAB Prices Long'!Y:Y,'RAB Prices Long'!$B:$B,'All Prices combined'!$D565,'RAB Prices Long'!$E:$E,'All Prices combined'!$G565)))),2)</f>
        <v>4.26</v>
      </c>
      <c r="W565" s="2">
        <f>ROUND(IF($B565="Annuity",SUMIFS('Annuity Prices'!Z:Z,'Annuity Prices'!$B:$B,$D565,'Annuity Prices'!$E:$E,$G565),IF($B565="RAB Short",SUMIFS('RAB Prices Short'!Z:Z,'RAB Prices Short'!$B:$B,'All Prices combined'!$D565,'RAB Prices Short'!$E:$E,'All Prices combined'!$G565),IF($B565="RAB Long",SUMIFS('RAB Prices Long'!Z:Z,'RAB Prices Long'!$B:$B,'All Prices combined'!$D565,'RAB Prices Long'!$E:$E,'All Prices combined'!$G565)))),2)</f>
        <v>4.37</v>
      </c>
      <c r="X565" s="2">
        <f>ROUND(IF($B565="Annuity",SUMIFS('Annuity Prices'!AA:AA,'Annuity Prices'!$B:$B,$D565,'Annuity Prices'!$E:$E,$G565),IF($B565="RAB Short",SUMIFS('RAB Prices Short'!AA:AA,'RAB Prices Short'!$B:$B,'All Prices combined'!$D565,'RAB Prices Short'!$E:$E,'All Prices combined'!$G565),IF($B565="RAB Long",SUMIFS('RAB Prices Long'!AA:AA,'RAB Prices Long'!$B:$B,'All Prices combined'!$D565,'RAB Prices Long'!$E:$E,'All Prices combined'!$G565)))),2)</f>
        <v>4.4800000000000004</v>
      </c>
      <c r="Y565" s="2">
        <f>ROUND(IF($B565="Annuity",SUMIFS('Annuity Prices'!AB:AB,'Annuity Prices'!$B:$B,$D565,'Annuity Prices'!$E:$E,$G565),IF($B565="RAB Short",SUMIFS('RAB Prices Short'!AB:AB,'RAB Prices Short'!$B:$B,'All Prices combined'!$D565,'RAB Prices Short'!$E:$E,'All Prices combined'!$G565),IF($B565="RAB Long",SUMIFS('RAB Prices Long'!AB:AB,'RAB Prices Long'!$B:$B,'All Prices combined'!$D565,'RAB Prices Long'!$E:$E,'All Prices combined'!$G565)))),2)</f>
        <v>4.66</v>
      </c>
      <c r="Z565" s="2">
        <f>ROUND(IF($B565="Annuity",SUMIFS('Annuity Prices'!AC:AC,'Annuity Prices'!$B:$B,$D565,'Annuity Prices'!$E:$E,$G565),IF($B565="RAB Short",SUMIFS('RAB Prices Short'!AC:AC,'RAB Prices Short'!$B:$B,'All Prices combined'!$D565,'RAB Prices Short'!$E:$E,'All Prices combined'!$G565),IF($B565="RAB Long",SUMIFS('RAB Prices Long'!AC:AC,'RAB Prices Long'!$B:$B,'All Prices combined'!$D565,'RAB Prices Long'!$E:$E,'All Prices combined'!$G565)))),2)</f>
        <v>4.78</v>
      </c>
      <c r="AA565" s="2">
        <f>ROUND(IF($B565="Annuity",SUMIFS('Annuity Prices'!AD:AD,'Annuity Prices'!$B:$B,$D565,'Annuity Prices'!$E:$E,$G565),IF($B565="RAB Short",SUMIFS('RAB Prices Short'!AD:AD,'RAB Prices Short'!$B:$B,'All Prices combined'!$D565,'RAB Prices Short'!$E:$E,'All Prices combined'!$G565),IF($B565="RAB Long",SUMIFS('RAB Prices Long'!AD:AD,'RAB Prices Long'!$B:$B,'All Prices combined'!$D565,'RAB Prices Long'!$E:$E,'All Prices combined'!$G565)))),2)</f>
        <v>4.8899999999999997</v>
      </c>
      <c r="AB565" s="2">
        <f>ROUND(IF($B565="Annuity",SUMIFS('Annuity Prices'!AE:AE,'Annuity Prices'!$B:$B,$D565,'Annuity Prices'!$E:$E,$G565),IF($B565="RAB Short",SUMIFS('RAB Prices Short'!AE:AE,'RAB Prices Short'!$B:$B,'All Prices combined'!$D565,'RAB Prices Short'!$E:$E,'All Prices combined'!$G565),IF($B565="RAB Long",SUMIFS('RAB Prices Long'!AE:AE,'RAB Prices Long'!$B:$B,'All Prices combined'!$D565,'RAB Prices Long'!$E:$E,'All Prices combined'!$G565)))),2)</f>
        <v>5.0199999999999996</v>
      </c>
      <c r="AC565" s="2">
        <f>ROUND(IF($B565="Annuity",SUMIFS('Annuity Prices'!AF:AF,'Annuity Prices'!$B:$B,$D565,'Annuity Prices'!$E:$E,$G565),IF($B565="RAB Short",SUMIFS('RAB Prices Short'!AF:AF,'RAB Prices Short'!$B:$B,'All Prices combined'!$D565,'RAB Prices Short'!$E:$E,'All Prices combined'!$G565),IF($B565="RAB Long",SUMIFS('RAB Prices Long'!AF:AF,'RAB Prices Long'!$B:$B,'All Prices combined'!$D565,'RAB Prices Long'!$E:$E,'All Prices combined'!$G565)))),2)</f>
        <v>4.93</v>
      </c>
      <c r="AD565" s="2">
        <f>ROUND(IF($B565="Annuity",SUMIFS('Annuity Prices'!AG:AG,'Annuity Prices'!$B:$B,$D565,'Annuity Prices'!$E:$E,$G565),IF($B565="RAB Short",SUMIFS('RAB Prices Short'!AG:AG,'RAB Prices Short'!$B:$B,'All Prices combined'!$D565,'RAB Prices Short'!$E:$E,'All Prices combined'!$G565),IF($B565="RAB Long",SUMIFS('RAB Prices Long'!AG:AG,'RAB Prices Long'!$B:$B,'All Prices combined'!$D565,'RAB Prices Long'!$E:$E,'All Prices combined'!$G565)))),2)</f>
        <v>5.0599999999999996</v>
      </c>
      <c r="AE565" s="2">
        <f>ROUND(IF($B565="Annuity",SUMIFS('Annuity Prices'!AH:AH,'Annuity Prices'!$B:$B,$D565,'Annuity Prices'!$E:$E,$G565),IF($B565="RAB Short",SUMIFS('RAB Prices Short'!AH:AH,'RAB Prices Short'!$B:$B,'All Prices combined'!$D565,'RAB Prices Short'!$E:$E,'All Prices combined'!$G565),IF($B565="RAB Long",SUMIFS('RAB Prices Long'!AH:AH,'RAB Prices Long'!$B:$B,'All Prices combined'!$D565,'RAB Prices Long'!$E:$E,'All Prices combined'!$G565)))),2)</f>
        <v>5.18</v>
      </c>
      <c r="AF565" s="2">
        <f>ROUND(IF($B565="Annuity",SUMIFS('Annuity Prices'!AI:AI,'Annuity Prices'!$B:$B,$D565,'Annuity Prices'!$E:$E,$G565),IF($B565="RAB Short",SUMIFS('RAB Prices Short'!AI:AI,'RAB Prices Short'!$B:$B,'All Prices combined'!$D565,'RAB Prices Short'!$E:$E,'All Prices combined'!$G565),IF($B565="RAB Long",SUMIFS('RAB Prices Long'!AI:AI,'RAB Prices Long'!$B:$B,'All Prices combined'!$D565,'RAB Prices Long'!$E:$E,'All Prices combined'!$G565)))),2)</f>
        <v>5.31</v>
      </c>
      <c r="AG565" s="2">
        <f>ROUND(IF($B565="Annuity",SUMIFS('Annuity Prices'!AJ:AJ,'Annuity Prices'!$B:$B,$D565,'Annuity Prices'!$E:$E,$G565),IF($B565="RAB Short",SUMIFS('RAB Prices Short'!AJ:AJ,'RAB Prices Short'!$B:$B,'All Prices combined'!$D565,'RAB Prices Short'!$E:$E,'All Prices combined'!$G565),IF($B565="RAB Long",SUMIFS('RAB Prices Long'!AJ:AJ,'RAB Prices Long'!$B:$B,'All Prices combined'!$D565,'RAB Prices Long'!$E:$E,'All Prices combined'!$G565)))),2)</f>
        <v>5.48</v>
      </c>
      <c r="AH565" s="2">
        <f>ROUND(IF($B565="Annuity",SUMIFS('Annuity Prices'!AK:AK,'Annuity Prices'!$B:$B,$D565,'Annuity Prices'!$E:$E,$G565),IF($B565="RAB Short",SUMIFS('RAB Prices Short'!AK:AK,'RAB Prices Short'!$B:$B,'All Prices combined'!$D565,'RAB Prices Short'!$E:$E,'All Prices combined'!$G565),IF($B565="RAB Long",SUMIFS('RAB Prices Long'!AK:AK,'RAB Prices Long'!$B:$B,'All Prices combined'!$D565,'RAB Prices Long'!$E:$E,'All Prices combined'!$G565)))),2)</f>
        <v>5.62</v>
      </c>
      <c r="AI565" s="2">
        <f>ROUND(IF($B565="Annuity",SUMIFS('Annuity Prices'!AL:AL,'Annuity Prices'!$B:$B,$D565,'Annuity Prices'!$E:$E,$G565),IF($B565="RAB Short",SUMIFS('RAB Prices Short'!AL:AL,'RAB Prices Short'!$B:$B,'All Prices combined'!$D565,'RAB Prices Short'!$E:$E,'All Prices combined'!$G565),IF($B565="RAB Long",SUMIFS('RAB Prices Long'!AL:AL,'RAB Prices Long'!$B:$B,'All Prices combined'!$D565,'RAB Prices Long'!$E:$E,'All Prices combined'!$G565)))),2)</f>
        <v>5.76</v>
      </c>
      <c r="AJ565" s="2">
        <f>ROUND(IF($B565="Annuity",SUMIFS('Annuity Prices'!AM:AM,'Annuity Prices'!$B:$B,$D565,'Annuity Prices'!$E:$E,$G565),IF($B565="RAB Short",SUMIFS('RAB Prices Short'!AM:AM,'RAB Prices Short'!$B:$B,'All Prices combined'!$D565,'RAB Prices Short'!$E:$E,'All Prices combined'!$G565),IF($B565="RAB Long",SUMIFS('RAB Prices Long'!AM:AM,'RAB Prices Long'!$B:$B,'All Prices combined'!$D565,'RAB Prices Long'!$E:$E,'All Prices combined'!$G565)))),2)</f>
        <v>5.91</v>
      </c>
      <c r="AK565" s="2">
        <f>ROUND(IF($B565="Annuity",SUMIFS('Annuity Prices'!AN:AN,'Annuity Prices'!$B:$B,$D565,'Annuity Prices'!$E:$E,$G565),IF($B565="RAB Short",SUMIFS('RAB Prices Short'!AN:AN,'RAB Prices Short'!$B:$B,'All Prices combined'!$D565,'RAB Prices Short'!$E:$E,'All Prices combined'!$G565),IF($B565="RAB Long",SUMIFS('RAB Prices Long'!AN:AN,'RAB Prices Long'!$B:$B,'All Prices combined'!$D565,'RAB Prices Long'!$E:$E,'All Prices combined'!$G565)))),2)</f>
        <v>5.93</v>
      </c>
      <c r="AL565" s="2">
        <f>ROUND(IF($B565="Annuity",SUMIFS('Annuity Prices'!AO:AO,'Annuity Prices'!$B:$B,$D565,'Annuity Prices'!$E:$E,$G565),IF($B565="RAB Short",SUMIFS('RAB Prices Short'!AO:AO,'RAB Prices Short'!$B:$B,'All Prices combined'!$D565,'RAB Prices Short'!$E:$E,'All Prices combined'!$G565),IF($B565="RAB Long",SUMIFS('RAB Prices Long'!AO:AO,'RAB Prices Long'!$B:$B,'All Prices combined'!$D565,'RAB Prices Long'!$E:$E,'All Prices combined'!$G565)))),2)</f>
        <v>6.08</v>
      </c>
      <c r="AM565" s="2">
        <f>ROUND(IF($B565="Annuity",SUMIFS('Annuity Prices'!AP:AP,'Annuity Prices'!$B:$B,$D565,'Annuity Prices'!$E:$E,$G565),IF($B565="RAB Short",SUMIFS('RAB Prices Short'!AP:AP,'RAB Prices Short'!$B:$B,'All Prices combined'!$D565,'RAB Prices Short'!$E:$E,'All Prices combined'!$G565),IF($B565="RAB Long",SUMIFS('RAB Prices Long'!AP:AP,'RAB Prices Long'!$B:$B,'All Prices combined'!$D565,'RAB Prices Long'!$E:$E,'All Prices combined'!$G565)))),2)</f>
        <v>6.23</v>
      </c>
      <c r="AN565" s="2">
        <f>ROUND(IF($B565="Annuity",SUMIFS('Annuity Prices'!AQ:AQ,'Annuity Prices'!$B:$B,$D565,'Annuity Prices'!$E:$E,$G565),IF($B565="RAB Short",SUMIFS('RAB Prices Short'!AQ:AQ,'RAB Prices Short'!$B:$B,'All Prices combined'!$D565,'RAB Prices Short'!$E:$E,'All Prices combined'!$G565),IF($B565="RAB Long",SUMIFS('RAB Prices Long'!AQ:AQ,'RAB Prices Long'!$B:$B,'All Prices combined'!$D565,'RAB Prices Long'!$E:$E,'All Prices combined'!$G565)))),2)</f>
        <v>6.38</v>
      </c>
      <c r="AO565" s="2">
        <f>ROUND(IF($B565="Annuity",SUMIFS('Annuity Prices'!AR:AR,'Annuity Prices'!$B:$B,$D565,'Annuity Prices'!$E:$E,$G565),IF($B565="RAB Short",SUMIFS('RAB Prices Short'!AR:AR,'RAB Prices Short'!$B:$B,'All Prices combined'!$D565,'RAB Prices Short'!$E:$E,'All Prices combined'!$G565),IF($B565="RAB Long",SUMIFS('RAB Prices Long'!AR:AR,'RAB Prices Long'!$B:$B,'All Prices combined'!$D565,'RAB Prices Long'!$E:$E,'All Prices combined'!$G565)))),2)</f>
        <v>0</v>
      </c>
      <c r="AP565" s="2">
        <f>ROUND(IF($B565="Annuity",SUMIFS('Annuity Prices'!AS:AS,'Annuity Prices'!$B:$B,$D565,'Annuity Prices'!$E:$E,$G565),IF($B565="RAB Short",SUMIFS('RAB Prices Short'!AS:AS,'RAB Prices Short'!$B:$B,'All Prices combined'!$D565,'RAB Prices Short'!$E:$E,'All Prices combined'!$G565),IF($B565="RAB Long",SUMIFS('RAB Prices Long'!AS:AS,'RAB Prices Long'!$B:$B,'All Prices combined'!$D565,'RAB Prices Long'!$E:$E,'All Prices combined'!$G565)))),2)</f>
        <v>0</v>
      </c>
      <c r="AQ565" s="2">
        <f>ROUND(IF($B565="Annuity",SUMIFS('Annuity Prices'!AT:AT,'Annuity Prices'!$B:$B,$D565,'Annuity Prices'!$E:$E,$G565),IF($B565="RAB Short",SUMIFS('RAB Prices Short'!AT:AT,'RAB Prices Short'!$B:$B,'All Prices combined'!$D565,'RAB Prices Short'!$E:$E,'All Prices combined'!$G565),IF($B565="RAB Long",SUMIFS('RAB Prices Long'!AT:AT,'RAB Prices Long'!$B:$B,'All Prices combined'!$D565,'RAB Prices Long'!$E:$E,'All Prices combined'!$G565)))),2)</f>
        <v>3.21</v>
      </c>
      <c r="AR565" s="2">
        <f>ROUND(IF($B565="Annuity",SUMIFS('Annuity Prices'!AU:AU,'Annuity Prices'!$B:$B,$D565,'Annuity Prices'!$E:$E,$G565),IF($B565="RAB Short",SUMIFS('RAB Prices Short'!AU:AU,'RAB Prices Short'!$B:$B,'All Prices combined'!$D565,'RAB Prices Short'!$E:$E,'All Prices combined'!$G565),IF($B565="RAB Long",SUMIFS('RAB Prices Long'!AU:AU,'RAB Prices Long'!$B:$B,'All Prices combined'!$D565,'RAB Prices Long'!$E:$E,'All Prices combined'!$G565)))),2)</f>
        <v>2.64</v>
      </c>
      <c r="AS565" s="2">
        <f>ROUND(IF($B565="Annuity",SUMIFS('Annuity Prices'!AV:AV,'Annuity Prices'!$B:$B,$D565,'Annuity Prices'!$E:$E,$G565),IF($B565="RAB Short",SUMIFS('RAB Prices Short'!AV:AV,'RAB Prices Short'!$B:$B,'All Prices combined'!$D565,'RAB Prices Short'!$E:$E,'All Prices combined'!$G565),IF($B565="RAB Long",SUMIFS('RAB Prices Long'!AV:AV,'RAB Prices Long'!$B:$B,'All Prices combined'!$D565,'RAB Prices Long'!$E:$E,'All Prices combined'!$G565)))),2)</f>
        <v>2.71</v>
      </c>
      <c r="AT565" s="2">
        <f>ROUND(IF($B565="Annuity",SUMIFS('Annuity Prices'!AW:AW,'Annuity Prices'!$B:$B,$D565,'Annuity Prices'!$E:$E,$G565),IF($B565="RAB Short",SUMIFS('RAB Prices Short'!AW:AW,'RAB Prices Short'!$B:$B,'All Prices combined'!$D565,'RAB Prices Short'!$E:$E,'All Prices combined'!$G565),IF($B565="RAB Long",SUMIFS('RAB Prices Long'!AW:AW,'RAB Prices Long'!$B:$B,'All Prices combined'!$D565,'RAB Prices Long'!$E:$E,'All Prices combined'!$G565)))),2)</f>
        <v>3.05</v>
      </c>
      <c r="AU565" s="2">
        <f>ROUND(IF($B565="Annuity",SUMIFS('Annuity Prices'!AX:AX,'Annuity Prices'!$B:$B,$D565,'Annuity Prices'!$E:$E,$G565),IF($B565="RAB Short",SUMIFS('RAB Prices Short'!AX:AX,'RAB Prices Short'!$B:$B,'All Prices combined'!$D565,'RAB Prices Short'!$E:$E,'All Prices combined'!$G565),IF($B565="RAB Long",SUMIFS('RAB Prices Long'!AX:AX,'RAB Prices Long'!$B:$B,'All Prices combined'!$D565,'RAB Prices Long'!$E:$E,'All Prices combined'!$G565)))),2)</f>
        <v>3.13</v>
      </c>
      <c r="AV565" s="2">
        <f>ROUND(IF($B565="Annuity",SUMIFS('Annuity Prices'!AY:AY,'Annuity Prices'!$B:$B,$D565,'Annuity Prices'!$E:$E,$G565),IF($B565="RAB Short",SUMIFS('RAB Prices Short'!AY:AY,'RAB Prices Short'!$B:$B,'All Prices combined'!$D565,'RAB Prices Short'!$E:$E,'All Prices combined'!$G565),IF($B565="RAB Long",SUMIFS('RAB Prices Long'!AY:AY,'RAB Prices Long'!$B:$B,'All Prices combined'!$D565,'RAB Prices Long'!$E:$E,'All Prices combined'!$G565)))),2)</f>
        <v>3.21</v>
      </c>
      <c r="AW565" s="2">
        <f>ROUND(IF($B565="Annuity",SUMIFS('Annuity Prices'!AZ:AZ,'Annuity Prices'!$B:$B,$D565,'Annuity Prices'!$E:$E,$G565),IF($B565="RAB Short",SUMIFS('RAB Prices Short'!AZ:AZ,'RAB Prices Short'!$B:$B,'All Prices combined'!$D565,'RAB Prices Short'!$E:$E,'All Prices combined'!$G565),IF($B565="RAB Long",SUMIFS('RAB Prices Long'!AZ:AZ,'RAB Prices Long'!$B:$B,'All Prices combined'!$D565,'RAB Prices Long'!$E:$E,'All Prices combined'!$G565)))),2)</f>
        <v>3.29</v>
      </c>
      <c r="AX565" s="2">
        <f>ROUND(IF($B565="Annuity",SUMIFS('Annuity Prices'!BA:BA,'Annuity Prices'!$B:$B,$D565,'Annuity Prices'!$E:$E,$G565),IF($B565="RAB Short",SUMIFS('RAB Prices Short'!BA:BA,'RAB Prices Short'!$B:$B,'All Prices combined'!$D565,'RAB Prices Short'!$E:$E,'All Prices combined'!$G565),IF($B565="RAB Long",SUMIFS('RAB Prices Long'!BA:BA,'RAB Prices Long'!$B:$B,'All Prices combined'!$D565,'RAB Prices Long'!$E:$E,'All Prices combined'!$G565)))),2)</f>
        <v>3.5</v>
      </c>
      <c r="AY565" s="2">
        <f>ROUND(IF($B565="Annuity",SUMIFS('Annuity Prices'!BB:BB,'Annuity Prices'!$B:$B,$D565,'Annuity Prices'!$E:$E,$G565),IF($B565="RAB Short",SUMIFS('RAB Prices Short'!BB:BB,'RAB Prices Short'!$B:$B,'All Prices combined'!$D565,'RAB Prices Short'!$E:$E,'All Prices combined'!$G565),IF($B565="RAB Long",SUMIFS('RAB Prices Long'!BB:BB,'RAB Prices Long'!$B:$B,'All Prices combined'!$D565,'RAB Prices Long'!$E:$E,'All Prices combined'!$G565)))),2)</f>
        <v>3.59</v>
      </c>
      <c r="AZ565" s="2">
        <f>ROUND(IF($B565="Annuity",SUMIFS('Annuity Prices'!BC:BC,'Annuity Prices'!$B:$B,$D565,'Annuity Prices'!$E:$E,$G565),IF($B565="RAB Short",SUMIFS('RAB Prices Short'!BC:BC,'RAB Prices Short'!$B:$B,'All Prices combined'!$D565,'RAB Prices Short'!$E:$E,'All Prices combined'!$G565),IF($B565="RAB Long",SUMIFS('RAB Prices Long'!BC:BC,'RAB Prices Long'!$B:$B,'All Prices combined'!$D565,'RAB Prices Long'!$E:$E,'All Prices combined'!$G565)))),2)</f>
        <v>3.68</v>
      </c>
      <c r="BA565" s="2">
        <f>ROUND(IF($B565="Annuity",SUMIFS('Annuity Prices'!BD:BD,'Annuity Prices'!$B:$B,$D565,'Annuity Prices'!$E:$E,$G565),IF($B565="RAB Short",SUMIFS('RAB Prices Short'!BD:BD,'RAB Prices Short'!$B:$B,'All Prices combined'!$D565,'RAB Prices Short'!$E:$E,'All Prices combined'!$G565),IF($B565="RAB Long",SUMIFS('RAB Prices Long'!BD:BD,'RAB Prices Long'!$B:$B,'All Prices combined'!$D565,'RAB Prices Long'!$E:$E,'All Prices combined'!$G565)))),2)</f>
        <v>3.77</v>
      </c>
      <c r="BB565" s="2">
        <f>ROUND(IF($B565="Annuity",SUMIFS('Annuity Prices'!BE:BE,'Annuity Prices'!$B:$B,$D565,'Annuity Prices'!$E:$E,$G565),IF($B565="RAB Short",SUMIFS('RAB Prices Short'!BE:BE,'RAB Prices Short'!$B:$B,'All Prices combined'!$D565,'RAB Prices Short'!$E:$E,'All Prices combined'!$G565),IF($B565="RAB Long",SUMIFS('RAB Prices Long'!BE:BE,'RAB Prices Long'!$B:$B,'All Prices combined'!$D565,'RAB Prices Long'!$E:$E,'All Prices combined'!$G565)))),2)</f>
        <v>4.16</v>
      </c>
      <c r="BC565" s="2">
        <f>ROUND(IF($B565="Annuity",SUMIFS('Annuity Prices'!BF:BF,'Annuity Prices'!$B:$B,$D565,'Annuity Prices'!$E:$E,$G565),IF($B565="RAB Short",SUMIFS('RAB Prices Short'!BF:BF,'RAB Prices Short'!$B:$B,'All Prices combined'!$D565,'RAB Prices Short'!$E:$E,'All Prices combined'!$G565),IF($B565="RAB Long",SUMIFS('RAB Prices Long'!BF:BF,'RAB Prices Long'!$B:$B,'All Prices combined'!$D565,'RAB Prices Long'!$E:$E,'All Prices combined'!$G565)))),2)</f>
        <v>4.26</v>
      </c>
      <c r="BD565" s="2">
        <f>ROUND(IF($B565="Annuity",SUMIFS('Annuity Prices'!BG:BG,'Annuity Prices'!$B:$B,$D565,'Annuity Prices'!$E:$E,$G565),IF($B565="RAB Short",SUMIFS('RAB Prices Short'!BG:BG,'RAB Prices Short'!$B:$B,'All Prices combined'!$D565,'RAB Prices Short'!$E:$E,'All Prices combined'!$G565),IF($B565="RAB Long",SUMIFS('RAB Prices Long'!BG:BG,'RAB Prices Long'!$B:$B,'All Prices combined'!$D565,'RAB Prices Long'!$E:$E,'All Prices combined'!$G565)))),2)</f>
        <v>4.37</v>
      </c>
      <c r="BE565" s="2">
        <f>ROUND(IF($B565="Annuity",SUMIFS('Annuity Prices'!BH:BH,'Annuity Prices'!$B:$B,$D565,'Annuity Prices'!$E:$E,$G565),IF($B565="RAB Short",SUMIFS('RAB Prices Short'!BH:BH,'RAB Prices Short'!$B:$B,'All Prices combined'!$D565,'RAB Prices Short'!$E:$E,'All Prices combined'!$G565),IF($B565="RAB Long",SUMIFS('RAB Prices Long'!BH:BH,'RAB Prices Long'!$B:$B,'All Prices combined'!$D565,'RAB Prices Long'!$E:$E,'All Prices combined'!$G565)))),2)</f>
        <v>4.4800000000000004</v>
      </c>
      <c r="BF565" s="2">
        <f>ROUND(IF($B565="Annuity",SUMIFS('Annuity Prices'!BI:BI,'Annuity Prices'!$B:$B,$D565,'Annuity Prices'!$E:$E,$G565),IF($B565="RAB Short",SUMIFS('RAB Prices Short'!BI:BI,'RAB Prices Short'!$B:$B,'All Prices combined'!$D565,'RAB Prices Short'!$E:$E,'All Prices combined'!$G565),IF($B565="RAB Long",SUMIFS('RAB Prices Long'!BI:BI,'RAB Prices Long'!$B:$B,'All Prices combined'!$D565,'RAB Prices Long'!$E:$E,'All Prices combined'!$G565)))),2)</f>
        <v>4.66</v>
      </c>
      <c r="BG565" s="2">
        <f>ROUND(IF($B565="Annuity",SUMIFS('Annuity Prices'!BJ:BJ,'Annuity Prices'!$B:$B,$D565,'Annuity Prices'!$E:$E,$G565),IF($B565="RAB Short",SUMIFS('RAB Prices Short'!BJ:BJ,'RAB Prices Short'!$B:$B,'All Prices combined'!$D565,'RAB Prices Short'!$E:$E,'All Prices combined'!$G565),IF($B565="RAB Long",SUMIFS('RAB Prices Long'!BJ:BJ,'RAB Prices Long'!$B:$B,'All Prices combined'!$D565,'RAB Prices Long'!$E:$E,'All Prices combined'!$G565)))),2)</f>
        <v>4.78</v>
      </c>
      <c r="BH565" s="2">
        <f>ROUND(IF($B565="Annuity",SUMIFS('Annuity Prices'!BK:BK,'Annuity Prices'!$B:$B,$D565,'Annuity Prices'!$E:$E,$G565),IF($B565="RAB Short",SUMIFS('RAB Prices Short'!BK:BK,'RAB Prices Short'!$B:$B,'All Prices combined'!$D565,'RAB Prices Short'!$E:$E,'All Prices combined'!$G565),IF($B565="RAB Long",SUMIFS('RAB Prices Long'!BK:BK,'RAB Prices Long'!$B:$B,'All Prices combined'!$D565,'RAB Prices Long'!$E:$E,'All Prices combined'!$G565)))),2)</f>
        <v>4.8899999999999997</v>
      </c>
      <c r="BI565" s="2">
        <f>ROUND(IF($B565="Annuity",SUMIFS('Annuity Prices'!BL:BL,'Annuity Prices'!$B:$B,$D565,'Annuity Prices'!$E:$E,$G565),IF($B565="RAB Short",SUMIFS('RAB Prices Short'!BL:BL,'RAB Prices Short'!$B:$B,'All Prices combined'!$D565,'RAB Prices Short'!$E:$E,'All Prices combined'!$G565),IF($B565="RAB Long",SUMIFS('RAB Prices Long'!BL:BL,'RAB Prices Long'!$B:$B,'All Prices combined'!$D565,'RAB Prices Long'!$E:$E,'All Prices combined'!$G565)))),2)</f>
        <v>5.0199999999999996</v>
      </c>
      <c r="BJ565" s="2">
        <f>ROUND(IF($B565="Annuity",SUMIFS('Annuity Prices'!BM:BM,'Annuity Prices'!$B:$B,$D565,'Annuity Prices'!$E:$E,$G565),IF($B565="RAB Short",SUMIFS('RAB Prices Short'!BM:BM,'RAB Prices Short'!$B:$B,'All Prices combined'!$D565,'RAB Prices Short'!$E:$E,'All Prices combined'!$G565),IF($B565="RAB Long",SUMIFS('RAB Prices Long'!BM:BM,'RAB Prices Long'!$B:$B,'All Prices combined'!$D565,'RAB Prices Long'!$E:$E,'All Prices combined'!$G565)))),2)</f>
        <v>4.93</v>
      </c>
      <c r="BK565" s="2">
        <f>ROUND(IF($B565="Annuity",SUMIFS('Annuity Prices'!BN:BN,'Annuity Prices'!$B:$B,$D565,'Annuity Prices'!$E:$E,$G565),IF($B565="RAB Short",SUMIFS('RAB Prices Short'!BN:BN,'RAB Prices Short'!$B:$B,'All Prices combined'!$D565,'RAB Prices Short'!$E:$E,'All Prices combined'!$G565),IF($B565="RAB Long",SUMIFS('RAB Prices Long'!BN:BN,'RAB Prices Long'!$B:$B,'All Prices combined'!$D565,'RAB Prices Long'!$E:$E,'All Prices combined'!$G565)))),2)</f>
        <v>5.0599999999999996</v>
      </c>
      <c r="BL565" s="2">
        <f>ROUND(IF($B565="Annuity",SUMIFS('Annuity Prices'!BO:BO,'Annuity Prices'!$B:$B,$D565,'Annuity Prices'!$E:$E,$G565),IF($B565="RAB Short",SUMIFS('RAB Prices Short'!BO:BO,'RAB Prices Short'!$B:$B,'All Prices combined'!$D565,'RAB Prices Short'!$E:$E,'All Prices combined'!$G565),IF($B565="RAB Long",SUMIFS('RAB Prices Long'!BO:BO,'RAB Prices Long'!$B:$B,'All Prices combined'!$D565,'RAB Prices Long'!$E:$E,'All Prices combined'!$G565)))),2)</f>
        <v>5.18</v>
      </c>
      <c r="BM565" s="2">
        <f>ROUND(IF($B565="Annuity",SUMIFS('Annuity Prices'!BP:BP,'Annuity Prices'!$B:$B,$D565,'Annuity Prices'!$E:$E,$G565),IF($B565="RAB Short",SUMIFS('RAB Prices Short'!BP:BP,'RAB Prices Short'!$B:$B,'All Prices combined'!$D565,'RAB Prices Short'!$E:$E,'All Prices combined'!$G565),IF($B565="RAB Long",SUMIFS('RAB Prices Long'!BP:BP,'RAB Prices Long'!$B:$B,'All Prices combined'!$D565,'RAB Prices Long'!$E:$E,'All Prices combined'!$G565)))),2)</f>
        <v>5.31</v>
      </c>
      <c r="BN565" s="2">
        <f>ROUND(IF($B565="Annuity",SUMIFS('Annuity Prices'!BQ:BQ,'Annuity Prices'!$B:$B,$D565,'Annuity Prices'!$E:$E,$G565),IF($B565="RAB Short",SUMIFS('RAB Prices Short'!BQ:BQ,'RAB Prices Short'!$B:$B,'All Prices combined'!$D565,'RAB Prices Short'!$E:$E,'All Prices combined'!$G565),IF($B565="RAB Long",SUMIFS('RAB Prices Long'!BQ:BQ,'RAB Prices Long'!$B:$B,'All Prices combined'!$D565,'RAB Prices Long'!$E:$E,'All Prices combined'!$G565)))),2)</f>
        <v>5.48</v>
      </c>
      <c r="BO565" s="2">
        <f>ROUND(IF($B565="Annuity",SUMIFS('Annuity Prices'!BR:BR,'Annuity Prices'!$B:$B,$D565,'Annuity Prices'!$E:$E,$G565),IF($B565="RAB Short",SUMIFS('RAB Prices Short'!BR:BR,'RAB Prices Short'!$B:$B,'All Prices combined'!$D565,'RAB Prices Short'!$E:$E,'All Prices combined'!$G565),IF($B565="RAB Long",SUMIFS('RAB Prices Long'!BR:BR,'RAB Prices Long'!$B:$B,'All Prices combined'!$D565,'RAB Prices Long'!$E:$E,'All Prices combined'!$G565)))),2)</f>
        <v>5.62</v>
      </c>
      <c r="BP565" s="2">
        <f>ROUND(IF($B565="Annuity",SUMIFS('Annuity Prices'!BS:BS,'Annuity Prices'!$B:$B,$D565,'Annuity Prices'!$E:$E,$G565),IF($B565="RAB Short",SUMIFS('RAB Prices Short'!BS:BS,'RAB Prices Short'!$B:$B,'All Prices combined'!$D565,'RAB Prices Short'!$E:$E,'All Prices combined'!$G565),IF($B565="RAB Long",SUMIFS('RAB Prices Long'!BS:BS,'RAB Prices Long'!$B:$B,'All Prices combined'!$D565,'RAB Prices Long'!$E:$E,'All Prices combined'!$G565)))),2)</f>
        <v>5.76</v>
      </c>
      <c r="BQ565" s="2">
        <f>ROUND(IF($B565="Annuity",SUMIFS('Annuity Prices'!BT:BT,'Annuity Prices'!$B:$B,$D565,'Annuity Prices'!$E:$E,$G565),IF($B565="RAB Short",SUMIFS('RAB Prices Short'!BT:BT,'RAB Prices Short'!$B:$B,'All Prices combined'!$D565,'RAB Prices Short'!$E:$E,'All Prices combined'!$G565),IF($B565="RAB Long",SUMIFS('RAB Prices Long'!BT:BT,'RAB Prices Long'!$B:$B,'All Prices combined'!$D565,'RAB Prices Long'!$E:$E,'All Prices combined'!$G565)))),2)</f>
        <v>5.91</v>
      </c>
      <c r="BR565" s="2">
        <f>ROUND(IF($B565="Annuity",SUMIFS('Annuity Prices'!BU:BU,'Annuity Prices'!$B:$B,$D565,'Annuity Prices'!$E:$E,$G565),IF($B565="RAB Short",SUMIFS('RAB Prices Short'!BU:BU,'RAB Prices Short'!$B:$B,'All Prices combined'!$D565,'RAB Prices Short'!$E:$E,'All Prices combined'!$G565),IF($B565="RAB Long",SUMIFS('RAB Prices Long'!BU:BU,'RAB Prices Long'!$B:$B,'All Prices combined'!$D565,'RAB Prices Long'!$E:$E,'All Prices combined'!$G565)))),2)</f>
        <v>5.93</v>
      </c>
      <c r="BS565" s="2">
        <f>ROUND(IF($B565="Annuity",SUMIFS('Annuity Prices'!BV:BV,'Annuity Prices'!$B:$B,$D565,'Annuity Prices'!$E:$E,$G565),IF($B565="RAB Short",SUMIFS('RAB Prices Short'!BV:BV,'RAB Prices Short'!$B:$B,'All Prices combined'!$D565,'RAB Prices Short'!$E:$E,'All Prices combined'!$G565),IF($B565="RAB Long",SUMIFS('RAB Prices Long'!BV:BV,'RAB Prices Long'!$B:$B,'All Prices combined'!$D565,'RAB Prices Long'!$E:$E,'All Prices combined'!$G565)))),2)</f>
        <v>6.08</v>
      </c>
      <c r="BT565" s="2">
        <f>ROUND(IF($B565="Annuity",SUMIFS('Annuity Prices'!BW:BW,'Annuity Prices'!$B:$B,$D565,'Annuity Prices'!$E:$E,$G565),IF($B565="RAB Short",SUMIFS('RAB Prices Short'!BW:BW,'RAB Prices Short'!$B:$B,'All Prices combined'!$D565,'RAB Prices Short'!$E:$E,'All Prices combined'!$G565),IF($B565="RAB Long",SUMIFS('RAB Prices Long'!BW:BW,'RAB Prices Long'!$B:$B,'All Prices combined'!$D565,'RAB Prices Long'!$E:$E,'All Prices combined'!$G565)))),2)</f>
        <v>6.23</v>
      </c>
      <c r="BU565" s="2">
        <f>ROUND(IF($B565="Annuity",SUMIFS('Annuity Prices'!BX:BX,'Annuity Prices'!$B:$B,$D565,'Annuity Prices'!$E:$E,$G565),IF($B565="RAB Short",SUMIFS('RAB Prices Short'!BX:BX,'RAB Prices Short'!$B:$B,'All Prices combined'!$D565,'RAB Prices Short'!$E:$E,'All Prices combined'!$G565),IF($B565="RAB Long",SUMIFS('RAB Prices Long'!BX:BX,'RAB Prices Long'!$B:$B,'All Prices combined'!$D565,'RAB Prices Long'!$E:$E,'All Prices combined'!$G565)))),2)</f>
        <v>6.38</v>
      </c>
    </row>
    <row r="566" spans="2:73" x14ac:dyDescent="0.25">
      <c r="B566" t="s">
        <v>45</v>
      </c>
      <c r="C566">
        <v>30</v>
      </c>
      <c r="D566" t="s">
        <v>217</v>
      </c>
      <c r="E566" t="s">
        <v>209</v>
      </c>
      <c r="F566">
        <v>30</v>
      </c>
      <c r="G566" t="s">
        <v>40</v>
      </c>
      <c r="I566" s="2">
        <f>ROUND(IF($B566="Annuity",SUMIFS('Annuity Prices'!L:L,'Annuity Prices'!$B:$B,$D566,'Annuity Prices'!$E:$E,$G566),IF($B566="RAB Short",SUMIFS('RAB Prices Short'!L:L,'RAB Prices Short'!$B:$B,'All Prices combined'!$D566,'RAB Prices Short'!$E:$E,'All Prices combined'!$G566),IF($B566="RAB Long",SUMIFS('RAB Prices Long'!L:L,'RAB Prices Long'!$B:$B,'All Prices combined'!$D566,'RAB Prices Long'!$E:$E,'All Prices combined'!$G566)))),2)</f>
        <v>0</v>
      </c>
      <c r="J566" s="2">
        <f>ROUND(IF($B566="Annuity",SUMIFS('Annuity Prices'!M:M,'Annuity Prices'!$B:$B,$D566,'Annuity Prices'!$E:$E,$G566),IF($B566="RAB Short",SUMIFS('RAB Prices Short'!M:M,'RAB Prices Short'!$B:$B,'All Prices combined'!$D566,'RAB Prices Short'!$E:$E,'All Prices combined'!$G566),IF($B566="RAB Long",SUMIFS('RAB Prices Long'!M:M,'RAB Prices Long'!$B:$B,'All Prices combined'!$D566,'RAB Prices Long'!$E:$E,'All Prices combined'!$G566)))),2)</f>
        <v>0</v>
      </c>
      <c r="K566" s="2">
        <f>ROUND(IF($B566="Annuity",SUMIFS('Annuity Prices'!N:N,'Annuity Prices'!$B:$B,$D566,'Annuity Prices'!$E:$E,$G566),IF($B566="RAB Short",SUMIFS('RAB Prices Short'!N:N,'RAB Prices Short'!$B:$B,'All Prices combined'!$D566,'RAB Prices Short'!$E:$E,'All Prices combined'!$G566),IF($B566="RAB Long",SUMIFS('RAB Prices Long'!N:N,'RAB Prices Long'!$B:$B,'All Prices combined'!$D566,'RAB Prices Long'!$E:$E,'All Prices combined'!$G566)))),2)</f>
        <v>0.63</v>
      </c>
      <c r="L566" s="2">
        <f>ROUND(IF($B566="Annuity",SUMIFS('Annuity Prices'!O:O,'Annuity Prices'!$B:$B,$D566,'Annuity Prices'!$E:$E,$G566),IF($B566="RAB Short",SUMIFS('RAB Prices Short'!O:O,'RAB Prices Short'!$B:$B,'All Prices combined'!$D566,'RAB Prices Short'!$E:$E,'All Prices combined'!$G566),IF($B566="RAB Long",SUMIFS('RAB Prices Long'!O:O,'RAB Prices Long'!$B:$B,'All Prices combined'!$D566,'RAB Prices Long'!$E:$E,'All Prices combined'!$G566)))),2)</f>
        <v>0.64</v>
      </c>
      <c r="M566" s="2">
        <f>ROUND(IF($B566="Annuity",SUMIFS('Annuity Prices'!P:P,'Annuity Prices'!$B:$B,$D566,'Annuity Prices'!$E:$E,$G566),IF($B566="RAB Short",SUMIFS('RAB Prices Short'!P:P,'RAB Prices Short'!$B:$B,'All Prices combined'!$D566,'RAB Prices Short'!$E:$E,'All Prices combined'!$G566),IF($B566="RAB Long",SUMIFS('RAB Prices Long'!P:P,'RAB Prices Long'!$B:$B,'All Prices combined'!$D566,'RAB Prices Long'!$E:$E,'All Prices combined'!$G566)))),2)</f>
        <v>0.66</v>
      </c>
      <c r="N566" s="2">
        <f>ROUND(IF($B566="Annuity",SUMIFS('Annuity Prices'!Q:Q,'Annuity Prices'!$B:$B,$D566,'Annuity Prices'!$E:$E,$G566),IF($B566="RAB Short",SUMIFS('RAB Prices Short'!Q:Q,'RAB Prices Short'!$B:$B,'All Prices combined'!$D566,'RAB Prices Short'!$E:$E,'All Prices combined'!$G566),IF($B566="RAB Long",SUMIFS('RAB Prices Long'!Q:Q,'RAB Prices Long'!$B:$B,'All Prices combined'!$D566,'RAB Prices Long'!$E:$E,'All Prices combined'!$G566)))),2)</f>
        <v>0.67</v>
      </c>
      <c r="O566" s="2">
        <f>ROUND(IF($B566="Annuity",SUMIFS('Annuity Prices'!R:R,'Annuity Prices'!$B:$B,$D566,'Annuity Prices'!$E:$E,$G566),IF($B566="RAB Short",SUMIFS('RAB Prices Short'!R:R,'RAB Prices Short'!$B:$B,'All Prices combined'!$D566,'RAB Prices Short'!$E:$E,'All Prices combined'!$G566),IF($B566="RAB Long",SUMIFS('RAB Prices Long'!R:R,'RAB Prices Long'!$B:$B,'All Prices combined'!$D566,'RAB Prices Long'!$E:$E,'All Prices combined'!$G566)))),2)</f>
        <v>0.69</v>
      </c>
      <c r="P566" s="2">
        <f>ROUND(IF($B566="Annuity",SUMIFS('Annuity Prices'!S:S,'Annuity Prices'!$B:$B,$D566,'Annuity Prices'!$E:$E,$G566),IF($B566="RAB Short",SUMIFS('RAB Prices Short'!S:S,'RAB Prices Short'!$B:$B,'All Prices combined'!$D566,'RAB Prices Short'!$E:$E,'All Prices combined'!$G566),IF($B566="RAB Long",SUMIFS('RAB Prices Long'!S:S,'RAB Prices Long'!$B:$B,'All Prices combined'!$D566,'RAB Prices Long'!$E:$E,'All Prices combined'!$G566)))),2)</f>
        <v>0.71</v>
      </c>
      <c r="Q566" s="2">
        <f>ROUND(IF($B566="Annuity",SUMIFS('Annuity Prices'!T:T,'Annuity Prices'!$B:$B,$D566,'Annuity Prices'!$E:$E,$G566),IF($B566="RAB Short",SUMIFS('RAB Prices Short'!T:T,'RAB Prices Short'!$B:$B,'All Prices combined'!$D566,'RAB Prices Short'!$E:$E,'All Prices combined'!$G566),IF($B566="RAB Long",SUMIFS('RAB Prices Long'!T:T,'RAB Prices Long'!$B:$B,'All Prices combined'!$D566,'RAB Prices Long'!$E:$E,'All Prices combined'!$G566)))),2)</f>
        <v>0.72</v>
      </c>
      <c r="R566" s="2">
        <f>ROUND(IF($B566="Annuity",SUMIFS('Annuity Prices'!U:U,'Annuity Prices'!$B:$B,$D566,'Annuity Prices'!$E:$E,$G566),IF($B566="RAB Short",SUMIFS('RAB Prices Short'!U:U,'RAB Prices Short'!$B:$B,'All Prices combined'!$D566,'RAB Prices Short'!$E:$E,'All Prices combined'!$G566),IF($B566="RAB Long",SUMIFS('RAB Prices Long'!U:U,'RAB Prices Long'!$B:$B,'All Prices combined'!$D566,'RAB Prices Long'!$E:$E,'All Prices combined'!$G566)))),2)</f>
        <v>0.74</v>
      </c>
      <c r="S566" s="2">
        <f>ROUND(IF($B566="Annuity",SUMIFS('Annuity Prices'!V:V,'Annuity Prices'!$B:$B,$D566,'Annuity Prices'!$E:$E,$G566),IF($B566="RAB Short",SUMIFS('RAB Prices Short'!V:V,'RAB Prices Short'!$B:$B,'All Prices combined'!$D566,'RAB Prices Short'!$E:$E,'All Prices combined'!$G566),IF($B566="RAB Long",SUMIFS('RAB Prices Long'!V:V,'RAB Prices Long'!$B:$B,'All Prices combined'!$D566,'RAB Prices Long'!$E:$E,'All Prices combined'!$G566)))),2)</f>
        <v>0.76</v>
      </c>
      <c r="T566" s="2">
        <f>ROUND(IF($B566="Annuity",SUMIFS('Annuity Prices'!W:W,'Annuity Prices'!$B:$B,$D566,'Annuity Prices'!$E:$E,$G566),IF($B566="RAB Short",SUMIFS('RAB Prices Short'!W:W,'RAB Prices Short'!$B:$B,'All Prices combined'!$D566,'RAB Prices Short'!$E:$E,'All Prices combined'!$G566),IF($B566="RAB Long",SUMIFS('RAB Prices Long'!W:W,'RAB Prices Long'!$B:$B,'All Prices combined'!$D566,'RAB Prices Long'!$E:$E,'All Prices combined'!$G566)))),2)</f>
        <v>0.78</v>
      </c>
      <c r="U566" s="2">
        <f>ROUND(IF($B566="Annuity",SUMIFS('Annuity Prices'!X:X,'Annuity Prices'!$B:$B,$D566,'Annuity Prices'!$E:$E,$G566),IF($B566="RAB Short",SUMIFS('RAB Prices Short'!X:X,'RAB Prices Short'!$B:$B,'All Prices combined'!$D566,'RAB Prices Short'!$E:$E,'All Prices combined'!$G566),IF($B566="RAB Long",SUMIFS('RAB Prices Long'!X:X,'RAB Prices Long'!$B:$B,'All Prices combined'!$D566,'RAB Prices Long'!$E:$E,'All Prices combined'!$G566)))),2)</f>
        <v>0.79</v>
      </c>
      <c r="V566" s="2">
        <f>ROUND(IF($B566="Annuity",SUMIFS('Annuity Prices'!Y:Y,'Annuity Prices'!$B:$B,$D566,'Annuity Prices'!$E:$E,$G566),IF($B566="RAB Short",SUMIFS('RAB Prices Short'!Y:Y,'RAB Prices Short'!$B:$B,'All Prices combined'!$D566,'RAB Prices Short'!$E:$E,'All Prices combined'!$G566),IF($B566="RAB Long",SUMIFS('RAB Prices Long'!Y:Y,'RAB Prices Long'!$B:$B,'All Prices combined'!$D566,'RAB Prices Long'!$E:$E,'All Prices combined'!$G566)))),2)</f>
        <v>0.81</v>
      </c>
      <c r="W566" s="2">
        <f>ROUND(IF($B566="Annuity",SUMIFS('Annuity Prices'!Z:Z,'Annuity Prices'!$B:$B,$D566,'Annuity Prices'!$E:$E,$G566),IF($B566="RAB Short",SUMIFS('RAB Prices Short'!Z:Z,'RAB Prices Short'!$B:$B,'All Prices combined'!$D566,'RAB Prices Short'!$E:$E,'All Prices combined'!$G566),IF($B566="RAB Long",SUMIFS('RAB Prices Long'!Z:Z,'RAB Prices Long'!$B:$B,'All Prices combined'!$D566,'RAB Prices Long'!$E:$E,'All Prices combined'!$G566)))),2)</f>
        <v>0.83</v>
      </c>
      <c r="X566" s="2">
        <f>ROUND(IF($B566="Annuity",SUMIFS('Annuity Prices'!AA:AA,'Annuity Prices'!$B:$B,$D566,'Annuity Prices'!$E:$E,$G566),IF($B566="RAB Short",SUMIFS('RAB Prices Short'!AA:AA,'RAB Prices Short'!$B:$B,'All Prices combined'!$D566,'RAB Prices Short'!$E:$E,'All Prices combined'!$G566),IF($B566="RAB Long",SUMIFS('RAB Prices Long'!AA:AA,'RAB Prices Long'!$B:$B,'All Prices combined'!$D566,'RAB Prices Long'!$E:$E,'All Prices combined'!$G566)))),2)</f>
        <v>0.86</v>
      </c>
      <c r="Y566" s="2">
        <f>ROUND(IF($B566="Annuity",SUMIFS('Annuity Prices'!AB:AB,'Annuity Prices'!$B:$B,$D566,'Annuity Prices'!$E:$E,$G566),IF($B566="RAB Short",SUMIFS('RAB Prices Short'!AB:AB,'RAB Prices Short'!$B:$B,'All Prices combined'!$D566,'RAB Prices Short'!$E:$E,'All Prices combined'!$G566),IF($B566="RAB Long",SUMIFS('RAB Prices Long'!AB:AB,'RAB Prices Long'!$B:$B,'All Prices combined'!$D566,'RAB Prices Long'!$E:$E,'All Prices combined'!$G566)))),2)</f>
        <v>0.87</v>
      </c>
      <c r="Z566" s="2">
        <f>ROUND(IF($B566="Annuity",SUMIFS('Annuity Prices'!AC:AC,'Annuity Prices'!$B:$B,$D566,'Annuity Prices'!$E:$E,$G566),IF($B566="RAB Short",SUMIFS('RAB Prices Short'!AC:AC,'RAB Prices Short'!$B:$B,'All Prices combined'!$D566,'RAB Prices Short'!$E:$E,'All Prices combined'!$G566),IF($B566="RAB Long",SUMIFS('RAB Prices Long'!AC:AC,'RAB Prices Long'!$B:$B,'All Prices combined'!$D566,'RAB Prices Long'!$E:$E,'All Prices combined'!$G566)))),2)</f>
        <v>0.89</v>
      </c>
      <c r="AA566" s="2">
        <f>ROUND(IF($B566="Annuity",SUMIFS('Annuity Prices'!AD:AD,'Annuity Prices'!$B:$B,$D566,'Annuity Prices'!$E:$E,$G566),IF($B566="RAB Short",SUMIFS('RAB Prices Short'!AD:AD,'RAB Prices Short'!$B:$B,'All Prices combined'!$D566,'RAB Prices Short'!$E:$E,'All Prices combined'!$G566),IF($B566="RAB Long",SUMIFS('RAB Prices Long'!AD:AD,'RAB Prices Long'!$B:$B,'All Prices combined'!$D566,'RAB Prices Long'!$E:$E,'All Prices combined'!$G566)))),2)</f>
        <v>0.92</v>
      </c>
      <c r="AB566" s="2">
        <f>ROUND(IF($B566="Annuity",SUMIFS('Annuity Prices'!AE:AE,'Annuity Prices'!$B:$B,$D566,'Annuity Prices'!$E:$E,$G566),IF($B566="RAB Short",SUMIFS('RAB Prices Short'!AE:AE,'RAB Prices Short'!$B:$B,'All Prices combined'!$D566,'RAB Prices Short'!$E:$E,'All Prices combined'!$G566),IF($B566="RAB Long",SUMIFS('RAB Prices Long'!AE:AE,'RAB Prices Long'!$B:$B,'All Prices combined'!$D566,'RAB Prices Long'!$E:$E,'All Prices combined'!$G566)))),2)</f>
        <v>0.94</v>
      </c>
      <c r="AC566" s="2">
        <f>ROUND(IF($B566="Annuity",SUMIFS('Annuity Prices'!AF:AF,'Annuity Prices'!$B:$B,$D566,'Annuity Prices'!$E:$E,$G566),IF($B566="RAB Short",SUMIFS('RAB Prices Short'!AF:AF,'RAB Prices Short'!$B:$B,'All Prices combined'!$D566,'RAB Prices Short'!$E:$E,'All Prices combined'!$G566),IF($B566="RAB Long",SUMIFS('RAB Prices Long'!AF:AF,'RAB Prices Long'!$B:$B,'All Prices combined'!$D566,'RAB Prices Long'!$E:$E,'All Prices combined'!$G566)))),2)</f>
        <v>0.96</v>
      </c>
      <c r="AD566" s="2">
        <f>ROUND(IF($B566="Annuity",SUMIFS('Annuity Prices'!AG:AG,'Annuity Prices'!$B:$B,$D566,'Annuity Prices'!$E:$E,$G566),IF($B566="RAB Short",SUMIFS('RAB Prices Short'!AG:AG,'RAB Prices Short'!$B:$B,'All Prices combined'!$D566,'RAB Prices Short'!$E:$E,'All Prices combined'!$G566),IF($B566="RAB Long",SUMIFS('RAB Prices Long'!AG:AG,'RAB Prices Long'!$B:$B,'All Prices combined'!$D566,'RAB Prices Long'!$E:$E,'All Prices combined'!$G566)))),2)</f>
        <v>0.98</v>
      </c>
      <c r="AE566" s="2">
        <f>ROUND(IF($B566="Annuity",SUMIFS('Annuity Prices'!AH:AH,'Annuity Prices'!$B:$B,$D566,'Annuity Prices'!$E:$E,$G566),IF($B566="RAB Short",SUMIFS('RAB Prices Short'!AH:AH,'RAB Prices Short'!$B:$B,'All Prices combined'!$D566,'RAB Prices Short'!$E:$E,'All Prices combined'!$G566),IF($B566="RAB Long",SUMIFS('RAB Prices Long'!AH:AH,'RAB Prices Long'!$B:$B,'All Prices combined'!$D566,'RAB Prices Long'!$E:$E,'All Prices combined'!$G566)))),2)</f>
        <v>1.01</v>
      </c>
      <c r="AF566" s="2">
        <f>ROUND(IF($B566="Annuity",SUMIFS('Annuity Prices'!AI:AI,'Annuity Prices'!$B:$B,$D566,'Annuity Prices'!$E:$E,$G566),IF($B566="RAB Short",SUMIFS('RAB Prices Short'!AI:AI,'RAB Prices Short'!$B:$B,'All Prices combined'!$D566,'RAB Prices Short'!$E:$E,'All Prices combined'!$G566),IF($B566="RAB Long",SUMIFS('RAB Prices Long'!AI:AI,'RAB Prices Long'!$B:$B,'All Prices combined'!$D566,'RAB Prices Long'!$E:$E,'All Prices combined'!$G566)))),2)</f>
        <v>1.03</v>
      </c>
      <c r="AG566" s="2">
        <f>ROUND(IF($B566="Annuity",SUMIFS('Annuity Prices'!AJ:AJ,'Annuity Prices'!$B:$B,$D566,'Annuity Prices'!$E:$E,$G566),IF($B566="RAB Short",SUMIFS('RAB Prices Short'!AJ:AJ,'RAB Prices Short'!$B:$B,'All Prices combined'!$D566,'RAB Prices Short'!$E:$E,'All Prices combined'!$G566),IF($B566="RAB Long",SUMIFS('RAB Prices Long'!AJ:AJ,'RAB Prices Long'!$B:$B,'All Prices combined'!$D566,'RAB Prices Long'!$E:$E,'All Prices combined'!$G566)))),2)</f>
        <v>1.05</v>
      </c>
      <c r="AH566" s="2">
        <f>ROUND(IF($B566="Annuity",SUMIFS('Annuity Prices'!AK:AK,'Annuity Prices'!$B:$B,$D566,'Annuity Prices'!$E:$E,$G566),IF($B566="RAB Short",SUMIFS('RAB Prices Short'!AK:AK,'RAB Prices Short'!$B:$B,'All Prices combined'!$D566,'RAB Prices Short'!$E:$E,'All Prices combined'!$G566),IF($B566="RAB Long",SUMIFS('RAB Prices Long'!AK:AK,'RAB Prices Long'!$B:$B,'All Prices combined'!$D566,'RAB Prices Long'!$E:$E,'All Prices combined'!$G566)))),2)</f>
        <v>1.08</v>
      </c>
      <c r="AI566" s="2">
        <f>ROUND(IF($B566="Annuity",SUMIFS('Annuity Prices'!AL:AL,'Annuity Prices'!$B:$B,$D566,'Annuity Prices'!$E:$E,$G566),IF($B566="RAB Short",SUMIFS('RAB Prices Short'!AL:AL,'RAB Prices Short'!$B:$B,'All Prices combined'!$D566,'RAB Prices Short'!$E:$E,'All Prices combined'!$G566),IF($B566="RAB Long",SUMIFS('RAB Prices Long'!AL:AL,'RAB Prices Long'!$B:$B,'All Prices combined'!$D566,'RAB Prices Long'!$E:$E,'All Prices combined'!$G566)))),2)</f>
        <v>1.1100000000000001</v>
      </c>
      <c r="AJ566" s="2">
        <f>ROUND(IF($B566="Annuity",SUMIFS('Annuity Prices'!AM:AM,'Annuity Prices'!$B:$B,$D566,'Annuity Prices'!$E:$E,$G566),IF($B566="RAB Short",SUMIFS('RAB Prices Short'!AM:AM,'RAB Prices Short'!$B:$B,'All Prices combined'!$D566,'RAB Prices Short'!$E:$E,'All Prices combined'!$G566),IF($B566="RAB Long",SUMIFS('RAB Prices Long'!AM:AM,'RAB Prices Long'!$B:$B,'All Prices combined'!$D566,'RAB Prices Long'!$E:$E,'All Prices combined'!$G566)))),2)</f>
        <v>1.1299999999999999</v>
      </c>
      <c r="AK566" s="2">
        <f>ROUND(IF($B566="Annuity",SUMIFS('Annuity Prices'!AN:AN,'Annuity Prices'!$B:$B,$D566,'Annuity Prices'!$E:$E,$G566),IF($B566="RAB Short",SUMIFS('RAB Prices Short'!AN:AN,'RAB Prices Short'!$B:$B,'All Prices combined'!$D566,'RAB Prices Short'!$E:$E,'All Prices combined'!$G566),IF($B566="RAB Long",SUMIFS('RAB Prices Long'!AN:AN,'RAB Prices Long'!$B:$B,'All Prices combined'!$D566,'RAB Prices Long'!$E:$E,'All Prices combined'!$G566)))),2)</f>
        <v>1.1599999999999999</v>
      </c>
      <c r="AL566" s="2">
        <f>ROUND(IF($B566="Annuity",SUMIFS('Annuity Prices'!AO:AO,'Annuity Prices'!$B:$B,$D566,'Annuity Prices'!$E:$E,$G566),IF($B566="RAB Short",SUMIFS('RAB Prices Short'!AO:AO,'RAB Prices Short'!$B:$B,'All Prices combined'!$D566,'RAB Prices Short'!$E:$E,'All Prices combined'!$G566),IF($B566="RAB Long",SUMIFS('RAB Prices Long'!AO:AO,'RAB Prices Long'!$B:$B,'All Prices combined'!$D566,'RAB Prices Long'!$E:$E,'All Prices combined'!$G566)))),2)</f>
        <v>1.18</v>
      </c>
      <c r="AM566" s="2">
        <f>ROUND(IF($B566="Annuity",SUMIFS('Annuity Prices'!AP:AP,'Annuity Prices'!$B:$B,$D566,'Annuity Prices'!$E:$E,$G566),IF($B566="RAB Short",SUMIFS('RAB Prices Short'!AP:AP,'RAB Prices Short'!$B:$B,'All Prices combined'!$D566,'RAB Prices Short'!$E:$E,'All Prices combined'!$G566),IF($B566="RAB Long",SUMIFS('RAB Prices Long'!AP:AP,'RAB Prices Long'!$B:$B,'All Prices combined'!$D566,'RAB Prices Long'!$E:$E,'All Prices combined'!$G566)))),2)</f>
        <v>1.21</v>
      </c>
      <c r="AN566" s="2">
        <f>ROUND(IF($B566="Annuity",SUMIFS('Annuity Prices'!AQ:AQ,'Annuity Prices'!$B:$B,$D566,'Annuity Prices'!$E:$E,$G566),IF($B566="RAB Short",SUMIFS('RAB Prices Short'!AQ:AQ,'RAB Prices Short'!$B:$B,'All Prices combined'!$D566,'RAB Prices Short'!$E:$E,'All Prices combined'!$G566),IF($B566="RAB Long",SUMIFS('RAB Prices Long'!AQ:AQ,'RAB Prices Long'!$B:$B,'All Prices combined'!$D566,'RAB Prices Long'!$E:$E,'All Prices combined'!$G566)))),2)</f>
        <v>1.24</v>
      </c>
      <c r="AO566" s="2">
        <f>ROUND(IF($B566="Annuity",SUMIFS('Annuity Prices'!AR:AR,'Annuity Prices'!$B:$B,$D566,'Annuity Prices'!$E:$E,$G566),IF($B566="RAB Short",SUMIFS('RAB Prices Short'!AR:AR,'RAB Prices Short'!$B:$B,'All Prices combined'!$D566,'RAB Prices Short'!$E:$E,'All Prices combined'!$G566),IF($B566="RAB Long",SUMIFS('RAB Prices Long'!AR:AR,'RAB Prices Long'!$B:$B,'All Prices combined'!$D566,'RAB Prices Long'!$E:$E,'All Prices combined'!$G566)))),2)</f>
        <v>0</v>
      </c>
      <c r="AP566" s="2">
        <f>ROUND(IF($B566="Annuity",SUMIFS('Annuity Prices'!AS:AS,'Annuity Prices'!$B:$B,$D566,'Annuity Prices'!$E:$E,$G566),IF($B566="RAB Short",SUMIFS('RAB Prices Short'!AS:AS,'RAB Prices Short'!$B:$B,'All Prices combined'!$D566,'RAB Prices Short'!$E:$E,'All Prices combined'!$G566),IF($B566="RAB Long",SUMIFS('RAB Prices Long'!AS:AS,'RAB Prices Long'!$B:$B,'All Prices combined'!$D566,'RAB Prices Long'!$E:$E,'All Prices combined'!$G566)))),2)</f>
        <v>0</v>
      </c>
      <c r="AQ566" s="2">
        <f>ROUND(IF($B566="Annuity",SUMIFS('Annuity Prices'!AT:AT,'Annuity Prices'!$B:$B,$D566,'Annuity Prices'!$E:$E,$G566),IF($B566="RAB Short",SUMIFS('RAB Prices Short'!AT:AT,'RAB Prices Short'!$B:$B,'All Prices combined'!$D566,'RAB Prices Short'!$E:$E,'All Prices combined'!$G566),IF($B566="RAB Long",SUMIFS('RAB Prices Long'!AT:AT,'RAB Prices Long'!$B:$B,'All Prices combined'!$D566,'RAB Prices Long'!$E:$E,'All Prices combined'!$G566)))),2)</f>
        <v>0.61</v>
      </c>
      <c r="AR566" s="2">
        <f>ROUND(IF($B566="Annuity",SUMIFS('Annuity Prices'!AU:AU,'Annuity Prices'!$B:$B,$D566,'Annuity Prices'!$E:$E,$G566),IF($B566="RAB Short",SUMIFS('RAB Prices Short'!AU:AU,'RAB Prices Short'!$B:$B,'All Prices combined'!$D566,'RAB Prices Short'!$E:$E,'All Prices combined'!$G566),IF($B566="RAB Long",SUMIFS('RAB Prices Long'!AU:AU,'RAB Prices Long'!$B:$B,'All Prices combined'!$D566,'RAB Prices Long'!$E:$E,'All Prices combined'!$G566)))),2)</f>
        <v>0.63</v>
      </c>
      <c r="AS566" s="2">
        <f>ROUND(IF($B566="Annuity",SUMIFS('Annuity Prices'!AV:AV,'Annuity Prices'!$B:$B,$D566,'Annuity Prices'!$E:$E,$G566),IF($B566="RAB Short",SUMIFS('RAB Prices Short'!AV:AV,'RAB Prices Short'!$B:$B,'All Prices combined'!$D566,'RAB Prices Short'!$E:$E,'All Prices combined'!$G566),IF($B566="RAB Long",SUMIFS('RAB Prices Long'!AV:AV,'RAB Prices Long'!$B:$B,'All Prices combined'!$D566,'RAB Prices Long'!$E:$E,'All Prices combined'!$G566)))),2)</f>
        <v>0.64</v>
      </c>
      <c r="AT566" s="2">
        <f>ROUND(IF($B566="Annuity",SUMIFS('Annuity Prices'!AW:AW,'Annuity Prices'!$B:$B,$D566,'Annuity Prices'!$E:$E,$G566),IF($B566="RAB Short",SUMIFS('RAB Prices Short'!AW:AW,'RAB Prices Short'!$B:$B,'All Prices combined'!$D566,'RAB Prices Short'!$E:$E,'All Prices combined'!$G566),IF($B566="RAB Long",SUMIFS('RAB Prices Long'!AW:AW,'RAB Prices Long'!$B:$B,'All Prices combined'!$D566,'RAB Prices Long'!$E:$E,'All Prices combined'!$G566)))),2)</f>
        <v>0.65</v>
      </c>
      <c r="AU566" s="2">
        <f>ROUND(IF($B566="Annuity",SUMIFS('Annuity Prices'!AX:AX,'Annuity Prices'!$B:$B,$D566,'Annuity Prices'!$E:$E,$G566),IF($B566="RAB Short",SUMIFS('RAB Prices Short'!AX:AX,'RAB Prices Short'!$B:$B,'All Prices combined'!$D566,'RAB Prices Short'!$E:$E,'All Prices combined'!$G566),IF($B566="RAB Long",SUMIFS('RAB Prices Long'!AX:AX,'RAB Prices Long'!$B:$B,'All Prices combined'!$D566,'RAB Prices Long'!$E:$E,'All Prices combined'!$G566)))),2)</f>
        <v>0.67</v>
      </c>
      <c r="AV566" s="2">
        <f>ROUND(IF($B566="Annuity",SUMIFS('Annuity Prices'!AY:AY,'Annuity Prices'!$B:$B,$D566,'Annuity Prices'!$E:$E,$G566),IF($B566="RAB Short",SUMIFS('RAB Prices Short'!AY:AY,'RAB Prices Short'!$B:$B,'All Prices combined'!$D566,'RAB Prices Short'!$E:$E,'All Prices combined'!$G566),IF($B566="RAB Long",SUMIFS('RAB Prices Long'!AY:AY,'RAB Prices Long'!$B:$B,'All Prices combined'!$D566,'RAB Prices Long'!$E:$E,'All Prices combined'!$G566)))),2)</f>
        <v>0.69</v>
      </c>
      <c r="AW566" s="2">
        <f>ROUND(IF($B566="Annuity",SUMIFS('Annuity Prices'!AZ:AZ,'Annuity Prices'!$B:$B,$D566,'Annuity Prices'!$E:$E,$G566),IF($B566="RAB Short",SUMIFS('RAB Prices Short'!AZ:AZ,'RAB Prices Short'!$B:$B,'All Prices combined'!$D566,'RAB Prices Short'!$E:$E,'All Prices combined'!$G566),IF($B566="RAB Long",SUMIFS('RAB Prices Long'!AZ:AZ,'RAB Prices Long'!$B:$B,'All Prices combined'!$D566,'RAB Prices Long'!$E:$E,'All Prices combined'!$G566)))),2)</f>
        <v>0.71</v>
      </c>
      <c r="AX566" s="2">
        <f>ROUND(IF($B566="Annuity",SUMIFS('Annuity Prices'!BA:BA,'Annuity Prices'!$B:$B,$D566,'Annuity Prices'!$E:$E,$G566),IF($B566="RAB Short",SUMIFS('RAB Prices Short'!BA:BA,'RAB Prices Short'!$B:$B,'All Prices combined'!$D566,'RAB Prices Short'!$E:$E,'All Prices combined'!$G566),IF($B566="RAB Long",SUMIFS('RAB Prices Long'!BA:BA,'RAB Prices Long'!$B:$B,'All Prices combined'!$D566,'RAB Prices Long'!$E:$E,'All Prices combined'!$G566)))),2)</f>
        <v>0.72</v>
      </c>
      <c r="AY566" s="2">
        <f>ROUND(IF($B566="Annuity",SUMIFS('Annuity Prices'!BB:BB,'Annuity Prices'!$B:$B,$D566,'Annuity Prices'!$E:$E,$G566),IF($B566="RAB Short",SUMIFS('RAB Prices Short'!BB:BB,'RAB Prices Short'!$B:$B,'All Prices combined'!$D566,'RAB Prices Short'!$E:$E,'All Prices combined'!$G566),IF($B566="RAB Long",SUMIFS('RAB Prices Long'!BB:BB,'RAB Prices Long'!$B:$B,'All Prices combined'!$D566,'RAB Prices Long'!$E:$E,'All Prices combined'!$G566)))),2)</f>
        <v>0.74</v>
      </c>
      <c r="AZ566" s="2">
        <f>ROUND(IF($B566="Annuity",SUMIFS('Annuity Prices'!BC:BC,'Annuity Prices'!$B:$B,$D566,'Annuity Prices'!$E:$E,$G566),IF($B566="RAB Short",SUMIFS('RAB Prices Short'!BC:BC,'RAB Prices Short'!$B:$B,'All Prices combined'!$D566,'RAB Prices Short'!$E:$E,'All Prices combined'!$G566),IF($B566="RAB Long",SUMIFS('RAB Prices Long'!BC:BC,'RAB Prices Long'!$B:$B,'All Prices combined'!$D566,'RAB Prices Long'!$E:$E,'All Prices combined'!$G566)))),2)</f>
        <v>0.76</v>
      </c>
      <c r="BA566" s="2">
        <f>ROUND(IF($B566="Annuity",SUMIFS('Annuity Prices'!BD:BD,'Annuity Prices'!$B:$B,$D566,'Annuity Prices'!$E:$E,$G566),IF($B566="RAB Short",SUMIFS('RAB Prices Short'!BD:BD,'RAB Prices Short'!$B:$B,'All Prices combined'!$D566,'RAB Prices Short'!$E:$E,'All Prices combined'!$G566),IF($B566="RAB Long",SUMIFS('RAB Prices Long'!BD:BD,'RAB Prices Long'!$B:$B,'All Prices combined'!$D566,'RAB Prices Long'!$E:$E,'All Prices combined'!$G566)))),2)</f>
        <v>0.78</v>
      </c>
      <c r="BB566" s="2">
        <f>ROUND(IF($B566="Annuity",SUMIFS('Annuity Prices'!BE:BE,'Annuity Prices'!$B:$B,$D566,'Annuity Prices'!$E:$E,$G566),IF($B566="RAB Short",SUMIFS('RAB Prices Short'!BE:BE,'RAB Prices Short'!$B:$B,'All Prices combined'!$D566,'RAB Prices Short'!$E:$E,'All Prices combined'!$G566),IF($B566="RAB Long",SUMIFS('RAB Prices Long'!BE:BE,'RAB Prices Long'!$B:$B,'All Prices combined'!$D566,'RAB Prices Long'!$E:$E,'All Prices combined'!$G566)))),2)</f>
        <v>0.79</v>
      </c>
      <c r="BC566" s="2">
        <f>ROUND(IF($B566="Annuity",SUMIFS('Annuity Prices'!BF:BF,'Annuity Prices'!$B:$B,$D566,'Annuity Prices'!$E:$E,$G566),IF($B566="RAB Short",SUMIFS('RAB Prices Short'!BF:BF,'RAB Prices Short'!$B:$B,'All Prices combined'!$D566,'RAB Prices Short'!$E:$E,'All Prices combined'!$G566),IF($B566="RAB Long",SUMIFS('RAB Prices Long'!BF:BF,'RAB Prices Long'!$B:$B,'All Prices combined'!$D566,'RAB Prices Long'!$E:$E,'All Prices combined'!$G566)))),2)</f>
        <v>0.81</v>
      </c>
      <c r="BD566" s="2">
        <f>ROUND(IF($B566="Annuity",SUMIFS('Annuity Prices'!BG:BG,'Annuity Prices'!$B:$B,$D566,'Annuity Prices'!$E:$E,$G566),IF($B566="RAB Short",SUMIFS('RAB Prices Short'!BG:BG,'RAB Prices Short'!$B:$B,'All Prices combined'!$D566,'RAB Prices Short'!$E:$E,'All Prices combined'!$G566),IF($B566="RAB Long",SUMIFS('RAB Prices Long'!BG:BG,'RAB Prices Long'!$B:$B,'All Prices combined'!$D566,'RAB Prices Long'!$E:$E,'All Prices combined'!$G566)))),2)</f>
        <v>0.83</v>
      </c>
      <c r="BE566" s="2">
        <f>ROUND(IF($B566="Annuity",SUMIFS('Annuity Prices'!BH:BH,'Annuity Prices'!$B:$B,$D566,'Annuity Prices'!$E:$E,$G566),IF($B566="RAB Short",SUMIFS('RAB Prices Short'!BH:BH,'RAB Prices Short'!$B:$B,'All Prices combined'!$D566,'RAB Prices Short'!$E:$E,'All Prices combined'!$G566),IF($B566="RAB Long",SUMIFS('RAB Prices Long'!BH:BH,'RAB Prices Long'!$B:$B,'All Prices combined'!$D566,'RAB Prices Long'!$E:$E,'All Prices combined'!$G566)))),2)</f>
        <v>0.86</v>
      </c>
      <c r="BF566" s="2">
        <f>ROUND(IF($B566="Annuity",SUMIFS('Annuity Prices'!BI:BI,'Annuity Prices'!$B:$B,$D566,'Annuity Prices'!$E:$E,$G566),IF($B566="RAB Short",SUMIFS('RAB Prices Short'!BI:BI,'RAB Prices Short'!$B:$B,'All Prices combined'!$D566,'RAB Prices Short'!$E:$E,'All Prices combined'!$G566),IF($B566="RAB Long",SUMIFS('RAB Prices Long'!BI:BI,'RAB Prices Long'!$B:$B,'All Prices combined'!$D566,'RAB Prices Long'!$E:$E,'All Prices combined'!$G566)))),2)</f>
        <v>0.87</v>
      </c>
      <c r="BG566" s="2">
        <f>ROUND(IF($B566="Annuity",SUMIFS('Annuity Prices'!BJ:BJ,'Annuity Prices'!$B:$B,$D566,'Annuity Prices'!$E:$E,$G566),IF($B566="RAB Short",SUMIFS('RAB Prices Short'!BJ:BJ,'RAB Prices Short'!$B:$B,'All Prices combined'!$D566,'RAB Prices Short'!$E:$E,'All Prices combined'!$G566),IF($B566="RAB Long",SUMIFS('RAB Prices Long'!BJ:BJ,'RAB Prices Long'!$B:$B,'All Prices combined'!$D566,'RAB Prices Long'!$E:$E,'All Prices combined'!$G566)))),2)</f>
        <v>0.89</v>
      </c>
      <c r="BH566" s="2">
        <f>ROUND(IF($B566="Annuity",SUMIFS('Annuity Prices'!BK:BK,'Annuity Prices'!$B:$B,$D566,'Annuity Prices'!$E:$E,$G566),IF($B566="RAB Short",SUMIFS('RAB Prices Short'!BK:BK,'RAB Prices Short'!$B:$B,'All Prices combined'!$D566,'RAB Prices Short'!$E:$E,'All Prices combined'!$G566),IF($B566="RAB Long",SUMIFS('RAB Prices Long'!BK:BK,'RAB Prices Long'!$B:$B,'All Prices combined'!$D566,'RAB Prices Long'!$E:$E,'All Prices combined'!$G566)))),2)</f>
        <v>0.92</v>
      </c>
      <c r="BI566" s="2">
        <f>ROUND(IF($B566="Annuity",SUMIFS('Annuity Prices'!BL:BL,'Annuity Prices'!$B:$B,$D566,'Annuity Prices'!$E:$E,$G566),IF($B566="RAB Short",SUMIFS('RAB Prices Short'!BL:BL,'RAB Prices Short'!$B:$B,'All Prices combined'!$D566,'RAB Prices Short'!$E:$E,'All Prices combined'!$G566),IF($B566="RAB Long",SUMIFS('RAB Prices Long'!BL:BL,'RAB Prices Long'!$B:$B,'All Prices combined'!$D566,'RAB Prices Long'!$E:$E,'All Prices combined'!$G566)))),2)</f>
        <v>0.94</v>
      </c>
      <c r="BJ566" s="2">
        <f>ROUND(IF($B566="Annuity",SUMIFS('Annuity Prices'!BM:BM,'Annuity Prices'!$B:$B,$D566,'Annuity Prices'!$E:$E,$G566),IF($B566="RAB Short",SUMIFS('RAB Prices Short'!BM:BM,'RAB Prices Short'!$B:$B,'All Prices combined'!$D566,'RAB Prices Short'!$E:$E,'All Prices combined'!$G566),IF($B566="RAB Long",SUMIFS('RAB Prices Long'!BM:BM,'RAB Prices Long'!$B:$B,'All Prices combined'!$D566,'RAB Prices Long'!$E:$E,'All Prices combined'!$G566)))),2)</f>
        <v>0.96</v>
      </c>
      <c r="BK566" s="2">
        <f>ROUND(IF($B566="Annuity",SUMIFS('Annuity Prices'!BN:BN,'Annuity Prices'!$B:$B,$D566,'Annuity Prices'!$E:$E,$G566),IF($B566="RAB Short",SUMIFS('RAB Prices Short'!BN:BN,'RAB Prices Short'!$B:$B,'All Prices combined'!$D566,'RAB Prices Short'!$E:$E,'All Prices combined'!$G566),IF($B566="RAB Long",SUMIFS('RAB Prices Long'!BN:BN,'RAB Prices Long'!$B:$B,'All Prices combined'!$D566,'RAB Prices Long'!$E:$E,'All Prices combined'!$G566)))),2)</f>
        <v>0.98</v>
      </c>
      <c r="BL566" s="2">
        <f>ROUND(IF($B566="Annuity",SUMIFS('Annuity Prices'!BO:BO,'Annuity Prices'!$B:$B,$D566,'Annuity Prices'!$E:$E,$G566),IF($B566="RAB Short",SUMIFS('RAB Prices Short'!BO:BO,'RAB Prices Short'!$B:$B,'All Prices combined'!$D566,'RAB Prices Short'!$E:$E,'All Prices combined'!$G566),IF($B566="RAB Long",SUMIFS('RAB Prices Long'!BO:BO,'RAB Prices Long'!$B:$B,'All Prices combined'!$D566,'RAB Prices Long'!$E:$E,'All Prices combined'!$G566)))),2)</f>
        <v>1.01</v>
      </c>
      <c r="BM566" s="2">
        <f>ROUND(IF($B566="Annuity",SUMIFS('Annuity Prices'!BP:BP,'Annuity Prices'!$B:$B,$D566,'Annuity Prices'!$E:$E,$G566),IF($B566="RAB Short",SUMIFS('RAB Prices Short'!BP:BP,'RAB Prices Short'!$B:$B,'All Prices combined'!$D566,'RAB Prices Short'!$E:$E,'All Prices combined'!$G566),IF($B566="RAB Long",SUMIFS('RAB Prices Long'!BP:BP,'RAB Prices Long'!$B:$B,'All Prices combined'!$D566,'RAB Prices Long'!$E:$E,'All Prices combined'!$G566)))),2)</f>
        <v>1.03</v>
      </c>
      <c r="BN566" s="2">
        <f>ROUND(IF($B566="Annuity",SUMIFS('Annuity Prices'!BQ:BQ,'Annuity Prices'!$B:$B,$D566,'Annuity Prices'!$E:$E,$G566),IF($B566="RAB Short",SUMIFS('RAB Prices Short'!BQ:BQ,'RAB Prices Short'!$B:$B,'All Prices combined'!$D566,'RAB Prices Short'!$E:$E,'All Prices combined'!$G566),IF($B566="RAB Long",SUMIFS('RAB Prices Long'!BQ:BQ,'RAB Prices Long'!$B:$B,'All Prices combined'!$D566,'RAB Prices Long'!$E:$E,'All Prices combined'!$G566)))),2)</f>
        <v>1.05</v>
      </c>
      <c r="BO566" s="2">
        <f>ROUND(IF($B566="Annuity",SUMIFS('Annuity Prices'!BR:BR,'Annuity Prices'!$B:$B,$D566,'Annuity Prices'!$E:$E,$G566),IF($B566="RAB Short",SUMIFS('RAB Prices Short'!BR:BR,'RAB Prices Short'!$B:$B,'All Prices combined'!$D566,'RAB Prices Short'!$E:$E,'All Prices combined'!$G566),IF($B566="RAB Long",SUMIFS('RAB Prices Long'!BR:BR,'RAB Prices Long'!$B:$B,'All Prices combined'!$D566,'RAB Prices Long'!$E:$E,'All Prices combined'!$G566)))),2)</f>
        <v>1.08</v>
      </c>
      <c r="BP566" s="2">
        <f>ROUND(IF($B566="Annuity",SUMIFS('Annuity Prices'!BS:BS,'Annuity Prices'!$B:$B,$D566,'Annuity Prices'!$E:$E,$G566),IF($B566="RAB Short",SUMIFS('RAB Prices Short'!BS:BS,'RAB Prices Short'!$B:$B,'All Prices combined'!$D566,'RAB Prices Short'!$E:$E,'All Prices combined'!$G566),IF($B566="RAB Long",SUMIFS('RAB Prices Long'!BS:BS,'RAB Prices Long'!$B:$B,'All Prices combined'!$D566,'RAB Prices Long'!$E:$E,'All Prices combined'!$G566)))),2)</f>
        <v>1.1100000000000001</v>
      </c>
      <c r="BQ566" s="2">
        <f>ROUND(IF($B566="Annuity",SUMIFS('Annuity Prices'!BT:BT,'Annuity Prices'!$B:$B,$D566,'Annuity Prices'!$E:$E,$G566),IF($B566="RAB Short",SUMIFS('RAB Prices Short'!BT:BT,'RAB Prices Short'!$B:$B,'All Prices combined'!$D566,'RAB Prices Short'!$E:$E,'All Prices combined'!$G566),IF($B566="RAB Long",SUMIFS('RAB Prices Long'!BT:BT,'RAB Prices Long'!$B:$B,'All Prices combined'!$D566,'RAB Prices Long'!$E:$E,'All Prices combined'!$G566)))),2)</f>
        <v>1.1299999999999999</v>
      </c>
      <c r="BR566" s="2">
        <f>ROUND(IF($B566="Annuity",SUMIFS('Annuity Prices'!BU:BU,'Annuity Prices'!$B:$B,$D566,'Annuity Prices'!$E:$E,$G566),IF($B566="RAB Short",SUMIFS('RAB Prices Short'!BU:BU,'RAB Prices Short'!$B:$B,'All Prices combined'!$D566,'RAB Prices Short'!$E:$E,'All Prices combined'!$G566),IF($B566="RAB Long",SUMIFS('RAB Prices Long'!BU:BU,'RAB Prices Long'!$B:$B,'All Prices combined'!$D566,'RAB Prices Long'!$E:$E,'All Prices combined'!$G566)))),2)</f>
        <v>1.1599999999999999</v>
      </c>
      <c r="BS566" s="2">
        <f>ROUND(IF($B566="Annuity",SUMIFS('Annuity Prices'!BV:BV,'Annuity Prices'!$B:$B,$D566,'Annuity Prices'!$E:$E,$G566),IF($B566="RAB Short",SUMIFS('RAB Prices Short'!BV:BV,'RAB Prices Short'!$B:$B,'All Prices combined'!$D566,'RAB Prices Short'!$E:$E,'All Prices combined'!$G566),IF($B566="RAB Long",SUMIFS('RAB Prices Long'!BV:BV,'RAB Prices Long'!$B:$B,'All Prices combined'!$D566,'RAB Prices Long'!$E:$E,'All Prices combined'!$G566)))),2)</f>
        <v>1.18</v>
      </c>
      <c r="BT566" s="2">
        <f>ROUND(IF($B566="Annuity",SUMIFS('Annuity Prices'!BW:BW,'Annuity Prices'!$B:$B,$D566,'Annuity Prices'!$E:$E,$G566),IF($B566="RAB Short",SUMIFS('RAB Prices Short'!BW:BW,'RAB Prices Short'!$B:$B,'All Prices combined'!$D566,'RAB Prices Short'!$E:$E,'All Prices combined'!$G566),IF($B566="RAB Long",SUMIFS('RAB Prices Long'!BW:BW,'RAB Prices Long'!$B:$B,'All Prices combined'!$D566,'RAB Prices Long'!$E:$E,'All Prices combined'!$G566)))),2)</f>
        <v>1.21</v>
      </c>
      <c r="BU566" s="2">
        <f>ROUND(IF($B566="Annuity",SUMIFS('Annuity Prices'!BX:BX,'Annuity Prices'!$B:$B,$D566,'Annuity Prices'!$E:$E,$G566),IF($B566="RAB Short",SUMIFS('RAB Prices Short'!BX:BX,'RAB Prices Short'!$B:$B,'All Prices combined'!$D566,'RAB Prices Short'!$E:$E,'All Prices combined'!$G566),IF($B566="RAB Long",SUMIFS('RAB Prices Long'!BX:BX,'RAB Prices Long'!$B:$B,'All Prices combined'!$D566,'RAB Prices Long'!$E:$E,'All Prices combined'!$G566)))),2)</f>
        <v>1.24</v>
      </c>
    </row>
    <row r="567" spans="2:73" x14ac:dyDescent="0.25">
      <c r="B567" t="s">
        <v>45</v>
      </c>
      <c r="C567">
        <v>30</v>
      </c>
      <c r="D567" t="s">
        <v>217</v>
      </c>
      <c r="E567" t="s">
        <v>209</v>
      </c>
      <c r="F567">
        <v>30</v>
      </c>
      <c r="G567" t="s">
        <v>42</v>
      </c>
      <c r="I567" s="2">
        <f>ROUND(IF($B567="Annuity",SUMIFS('Annuity Prices'!L:L,'Annuity Prices'!$B:$B,$D567,'Annuity Prices'!$E:$E,$G567),IF($B567="RAB Short",SUMIFS('RAB Prices Short'!L:L,'RAB Prices Short'!$B:$B,'All Prices combined'!$D567,'RAB Prices Short'!$E:$E,'All Prices combined'!$G567),IF($B567="RAB Long",SUMIFS('RAB Prices Long'!L:L,'RAB Prices Long'!$B:$B,'All Prices combined'!$D567,'RAB Prices Long'!$E:$E,'All Prices combined'!$G567)))),2)</f>
        <v>0</v>
      </c>
      <c r="J567" s="2">
        <f>ROUND(IF($B567="Annuity",SUMIFS('Annuity Prices'!M:M,'Annuity Prices'!$B:$B,$D567,'Annuity Prices'!$E:$E,$G567),IF($B567="RAB Short",SUMIFS('RAB Prices Short'!M:M,'RAB Prices Short'!$B:$B,'All Prices combined'!$D567,'RAB Prices Short'!$E:$E,'All Prices combined'!$G567),IF($B567="RAB Long",SUMIFS('RAB Prices Long'!M:M,'RAB Prices Long'!$B:$B,'All Prices combined'!$D567,'RAB Prices Long'!$E:$E,'All Prices combined'!$G567)))),2)</f>
        <v>0</v>
      </c>
      <c r="K567" s="2">
        <f>ROUND(IF($B567="Annuity",SUMIFS('Annuity Prices'!N:N,'Annuity Prices'!$B:$B,$D567,'Annuity Prices'!$E:$E,$G567),IF($B567="RAB Short",SUMIFS('RAB Prices Short'!N:N,'RAB Prices Short'!$B:$B,'All Prices combined'!$D567,'RAB Prices Short'!$E:$E,'All Prices combined'!$G567),IF($B567="RAB Long",SUMIFS('RAB Prices Long'!N:N,'RAB Prices Long'!$B:$B,'All Prices combined'!$D567,'RAB Prices Long'!$E:$E,'All Prices combined'!$G567)))),2)</f>
        <v>33.61</v>
      </c>
      <c r="L567" s="2">
        <f>ROUND(IF($B567="Annuity",SUMIFS('Annuity Prices'!O:O,'Annuity Prices'!$B:$B,$D567,'Annuity Prices'!$E:$E,$G567),IF($B567="RAB Short",SUMIFS('RAB Prices Short'!O:O,'RAB Prices Short'!$B:$B,'All Prices combined'!$D567,'RAB Prices Short'!$E:$E,'All Prices combined'!$G567),IF($B567="RAB Long",SUMIFS('RAB Prices Long'!O:O,'RAB Prices Long'!$B:$B,'All Prices combined'!$D567,'RAB Prices Long'!$E:$E,'All Prices combined'!$G567)))),2)</f>
        <v>34.57</v>
      </c>
      <c r="M567" s="2">
        <f>ROUND(IF($B567="Annuity",SUMIFS('Annuity Prices'!P:P,'Annuity Prices'!$B:$B,$D567,'Annuity Prices'!$E:$E,$G567),IF($B567="RAB Short",SUMIFS('RAB Prices Short'!P:P,'RAB Prices Short'!$B:$B,'All Prices combined'!$D567,'RAB Prices Short'!$E:$E,'All Prices combined'!$G567),IF($B567="RAB Long",SUMIFS('RAB Prices Long'!P:P,'RAB Prices Long'!$B:$B,'All Prices combined'!$D567,'RAB Prices Long'!$E:$E,'All Prices combined'!$G567)))),2)</f>
        <v>60.99</v>
      </c>
      <c r="N567" s="2">
        <f>ROUND(IF($B567="Annuity",SUMIFS('Annuity Prices'!Q:Q,'Annuity Prices'!$B:$B,$D567,'Annuity Prices'!$E:$E,$G567),IF($B567="RAB Short",SUMIFS('RAB Prices Short'!Q:Q,'RAB Prices Short'!$B:$B,'All Prices combined'!$D567,'RAB Prices Short'!$E:$E,'All Prices combined'!$G567),IF($B567="RAB Long",SUMIFS('RAB Prices Long'!Q:Q,'RAB Prices Long'!$B:$B,'All Prices combined'!$D567,'RAB Prices Long'!$E:$E,'All Prices combined'!$G567)))),2)</f>
        <v>62.51</v>
      </c>
      <c r="O567" s="2">
        <f>ROUND(IF($B567="Annuity",SUMIFS('Annuity Prices'!R:R,'Annuity Prices'!$B:$B,$D567,'Annuity Prices'!$E:$E,$G567),IF($B567="RAB Short",SUMIFS('RAB Prices Short'!R:R,'RAB Prices Short'!$B:$B,'All Prices combined'!$D567,'RAB Prices Short'!$E:$E,'All Prices combined'!$G567),IF($B567="RAB Long",SUMIFS('RAB Prices Long'!R:R,'RAB Prices Long'!$B:$B,'All Prices combined'!$D567,'RAB Prices Long'!$E:$E,'All Prices combined'!$G567)))),2)</f>
        <v>64.069999999999993</v>
      </c>
      <c r="P567" s="2">
        <f>ROUND(IF($B567="Annuity",SUMIFS('Annuity Prices'!S:S,'Annuity Prices'!$B:$B,$D567,'Annuity Prices'!$E:$E,$G567),IF($B567="RAB Short",SUMIFS('RAB Prices Short'!S:S,'RAB Prices Short'!$B:$B,'All Prices combined'!$D567,'RAB Prices Short'!$E:$E,'All Prices combined'!$G567),IF($B567="RAB Long",SUMIFS('RAB Prices Long'!S:S,'RAB Prices Long'!$B:$B,'All Prices combined'!$D567,'RAB Prices Long'!$E:$E,'All Prices combined'!$G567)))),2)</f>
        <v>65.680000000000007</v>
      </c>
      <c r="Q567" s="2">
        <f>ROUND(IF($B567="Annuity",SUMIFS('Annuity Prices'!T:T,'Annuity Prices'!$B:$B,$D567,'Annuity Prices'!$E:$E,$G567),IF($B567="RAB Short",SUMIFS('RAB Prices Short'!T:T,'RAB Prices Short'!$B:$B,'All Prices combined'!$D567,'RAB Prices Short'!$E:$E,'All Prices combined'!$G567),IF($B567="RAB Long",SUMIFS('RAB Prices Long'!T:T,'RAB Prices Long'!$B:$B,'All Prices combined'!$D567,'RAB Prices Long'!$E:$E,'All Prices combined'!$G567)))),2)</f>
        <v>68.88</v>
      </c>
      <c r="R567" s="2">
        <f>ROUND(IF($B567="Annuity",SUMIFS('Annuity Prices'!U:U,'Annuity Prices'!$B:$B,$D567,'Annuity Prices'!$E:$E,$G567),IF($B567="RAB Short",SUMIFS('RAB Prices Short'!U:U,'RAB Prices Short'!$B:$B,'All Prices combined'!$D567,'RAB Prices Short'!$E:$E,'All Prices combined'!$G567),IF($B567="RAB Long",SUMIFS('RAB Prices Long'!U:U,'RAB Prices Long'!$B:$B,'All Prices combined'!$D567,'RAB Prices Long'!$E:$E,'All Prices combined'!$G567)))),2)</f>
        <v>70.599999999999994</v>
      </c>
      <c r="S567" s="2">
        <f>ROUND(IF($B567="Annuity",SUMIFS('Annuity Prices'!V:V,'Annuity Prices'!$B:$B,$D567,'Annuity Prices'!$E:$E,$G567),IF($B567="RAB Short",SUMIFS('RAB Prices Short'!V:V,'RAB Prices Short'!$B:$B,'All Prices combined'!$D567,'RAB Prices Short'!$E:$E,'All Prices combined'!$G567),IF($B567="RAB Long",SUMIFS('RAB Prices Long'!V:V,'RAB Prices Long'!$B:$B,'All Prices combined'!$D567,'RAB Prices Long'!$E:$E,'All Prices combined'!$G567)))),2)</f>
        <v>72.37</v>
      </c>
      <c r="T567" s="2">
        <f>ROUND(IF($B567="Annuity",SUMIFS('Annuity Prices'!W:W,'Annuity Prices'!$B:$B,$D567,'Annuity Prices'!$E:$E,$G567),IF($B567="RAB Short",SUMIFS('RAB Prices Short'!W:W,'RAB Prices Short'!$B:$B,'All Prices combined'!$D567,'RAB Prices Short'!$E:$E,'All Prices combined'!$G567),IF($B567="RAB Long",SUMIFS('RAB Prices Long'!W:W,'RAB Prices Long'!$B:$B,'All Prices combined'!$D567,'RAB Prices Long'!$E:$E,'All Prices combined'!$G567)))),2)</f>
        <v>74.17</v>
      </c>
      <c r="U567" s="2">
        <f>ROUND(IF($B567="Annuity",SUMIFS('Annuity Prices'!X:X,'Annuity Prices'!$B:$B,$D567,'Annuity Prices'!$E:$E,$G567),IF($B567="RAB Short",SUMIFS('RAB Prices Short'!X:X,'RAB Prices Short'!$B:$B,'All Prices combined'!$D567,'RAB Prices Short'!$E:$E,'All Prices combined'!$G567),IF($B567="RAB Long",SUMIFS('RAB Prices Long'!X:X,'RAB Prices Long'!$B:$B,'All Prices combined'!$D567,'RAB Prices Long'!$E:$E,'All Prices combined'!$G567)))),2)</f>
        <v>78.06</v>
      </c>
      <c r="V567" s="2">
        <f>ROUND(IF($B567="Annuity",SUMIFS('Annuity Prices'!Y:Y,'Annuity Prices'!$B:$B,$D567,'Annuity Prices'!$E:$E,$G567),IF($B567="RAB Short",SUMIFS('RAB Prices Short'!Y:Y,'RAB Prices Short'!$B:$B,'All Prices combined'!$D567,'RAB Prices Short'!$E:$E,'All Prices combined'!$G567),IF($B567="RAB Long",SUMIFS('RAB Prices Long'!Y:Y,'RAB Prices Long'!$B:$B,'All Prices combined'!$D567,'RAB Prices Long'!$E:$E,'All Prices combined'!$G567)))),2)</f>
        <v>80.010000000000005</v>
      </c>
      <c r="W567" s="2">
        <f>ROUND(IF($B567="Annuity",SUMIFS('Annuity Prices'!Z:Z,'Annuity Prices'!$B:$B,$D567,'Annuity Prices'!$E:$E,$G567),IF($B567="RAB Short",SUMIFS('RAB Prices Short'!Z:Z,'RAB Prices Short'!$B:$B,'All Prices combined'!$D567,'RAB Prices Short'!$E:$E,'All Prices combined'!$G567),IF($B567="RAB Long",SUMIFS('RAB Prices Long'!Z:Z,'RAB Prices Long'!$B:$B,'All Prices combined'!$D567,'RAB Prices Long'!$E:$E,'All Prices combined'!$G567)))),2)</f>
        <v>82.01</v>
      </c>
      <c r="X567" s="2">
        <f>ROUND(IF($B567="Annuity",SUMIFS('Annuity Prices'!AA:AA,'Annuity Prices'!$B:$B,$D567,'Annuity Prices'!$E:$E,$G567),IF($B567="RAB Short",SUMIFS('RAB Prices Short'!AA:AA,'RAB Prices Short'!$B:$B,'All Prices combined'!$D567,'RAB Prices Short'!$E:$E,'All Prices combined'!$G567),IF($B567="RAB Long",SUMIFS('RAB Prices Long'!AA:AA,'RAB Prices Long'!$B:$B,'All Prices combined'!$D567,'RAB Prices Long'!$E:$E,'All Prices combined'!$G567)))),2)</f>
        <v>84.06</v>
      </c>
      <c r="Y567" s="2">
        <f>ROUND(IF($B567="Annuity",SUMIFS('Annuity Prices'!AB:AB,'Annuity Prices'!$B:$B,$D567,'Annuity Prices'!$E:$E,$G567),IF($B567="RAB Short",SUMIFS('RAB Prices Short'!AB:AB,'RAB Prices Short'!$B:$B,'All Prices combined'!$D567,'RAB Prices Short'!$E:$E,'All Prices combined'!$G567),IF($B567="RAB Long",SUMIFS('RAB Prices Long'!AB:AB,'RAB Prices Long'!$B:$B,'All Prices combined'!$D567,'RAB Prices Long'!$E:$E,'All Prices combined'!$G567)))),2)</f>
        <v>87.44</v>
      </c>
      <c r="Z567" s="2">
        <f>ROUND(IF($B567="Annuity",SUMIFS('Annuity Prices'!AC:AC,'Annuity Prices'!$B:$B,$D567,'Annuity Prices'!$E:$E,$G567),IF($B567="RAB Short",SUMIFS('RAB Prices Short'!AC:AC,'RAB Prices Short'!$B:$B,'All Prices combined'!$D567,'RAB Prices Short'!$E:$E,'All Prices combined'!$G567),IF($B567="RAB Long",SUMIFS('RAB Prices Long'!AC:AC,'RAB Prices Long'!$B:$B,'All Prices combined'!$D567,'RAB Prices Long'!$E:$E,'All Prices combined'!$G567)))),2)</f>
        <v>89.62</v>
      </c>
      <c r="AA567" s="2">
        <f>ROUND(IF($B567="Annuity",SUMIFS('Annuity Prices'!AD:AD,'Annuity Prices'!$B:$B,$D567,'Annuity Prices'!$E:$E,$G567),IF($B567="RAB Short",SUMIFS('RAB Prices Short'!AD:AD,'RAB Prices Short'!$B:$B,'All Prices combined'!$D567,'RAB Prices Short'!$E:$E,'All Prices combined'!$G567),IF($B567="RAB Long",SUMIFS('RAB Prices Long'!AD:AD,'RAB Prices Long'!$B:$B,'All Prices combined'!$D567,'RAB Prices Long'!$E:$E,'All Prices combined'!$G567)))),2)</f>
        <v>91.86</v>
      </c>
      <c r="AB567" s="2">
        <f>ROUND(IF($B567="Annuity",SUMIFS('Annuity Prices'!AE:AE,'Annuity Prices'!$B:$B,$D567,'Annuity Prices'!$E:$E,$G567),IF($B567="RAB Short",SUMIFS('RAB Prices Short'!AE:AE,'RAB Prices Short'!$B:$B,'All Prices combined'!$D567,'RAB Prices Short'!$E:$E,'All Prices combined'!$G567),IF($B567="RAB Long",SUMIFS('RAB Prices Long'!AE:AE,'RAB Prices Long'!$B:$B,'All Prices combined'!$D567,'RAB Prices Long'!$E:$E,'All Prices combined'!$G567)))),2)</f>
        <v>94.16</v>
      </c>
      <c r="AC567" s="2">
        <f>ROUND(IF($B567="Annuity",SUMIFS('Annuity Prices'!AF:AF,'Annuity Prices'!$B:$B,$D567,'Annuity Prices'!$E:$E,$G567),IF($B567="RAB Short",SUMIFS('RAB Prices Short'!AF:AF,'RAB Prices Short'!$B:$B,'All Prices combined'!$D567,'RAB Prices Short'!$E:$E,'All Prices combined'!$G567),IF($B567="RAB Long",SUMIFS('RAB Prices Long'!AF:AF,'RAB Prices Long'!$B:$B,'All Prices combined'!$D567,'RAB Prices Long'!$E:$E,'All Prices combined'!$G567)))),2)</f>
        <v>95.15</v>
      </c>
      <c r="AD567" s="2">
        <f>ROUND(IF($B567="Annuity",SUMIFS('Annuity Prices'!AG:AG,'Annuity Prices'!$B:$B,$D567,'Annuity Prices'!$E:$E,$G567),IF($B567="RAB Short",SUMIFS('RAB Prices Short'!AG:AG,'RAB Prices Short'!$B:$B,'All Prices combined'!$D567,'RAB Prices Short'!$E:$E,'All Prices combined'!$G567),IF($B567="RAB Long",SUMIFS('RAB Prices Long'!AG:AG,'RAB Prices Long'!$B:$B,'All Prices combined'!$D567,'RAB Prices Long'!$E:$E,'All Prices combined'!$G567)))),2)</f>
        <v>97.53</v>
      </c>
      <c r="AE567" s="2">
        <f>ROUND(IF($B567="Annuity",SUMIFS('Annuity Prices'!AH:AH,'Annuity Prices'!$B:$B,$D567,'Annuity Prices'!$E:$E,$G567),IF($B567="RAB Short",SUMIFS('RAB Prices Short'!AH:AH,'RAB Prices Short'!$B:$B,'All Prices combined'!$D567,'RAB Prices Short'!$E:$E,'All Prices combined'!$G567),IF($B567="RAB Long",SUMIFS('RAB Prices Long'!AH:AH,'RAB Prices Long'!$B:$B,'All Prices combined'!$D567,'RAB Prices Long'!$E:$E,'All Prices combined'!$G567)))),2)</f>
        <v>99.97</v>
      </c>
      <c r="AF567" s="2">
        <f>ROUND(IF($B567="Annuity",SUMIFS('Annuity Prices'!AI:AI,'Annuity Prices'!$B:$B,$D567,'Annuity Prices'!$E:$E,$G567),IF($B567="RAB Short",SUMIFS('RAB Prices Short'!AI:AI,'RAB Prices Short'!$B:$B,'All Prices combined'!$D567,'RAB Prices Short'!$E:$E,'All Prices combined'!$G567),IF($B567="RAB Long",SUMIFS('RAB Prices Long'!AI:AI,'RAB Prices Long'!$B:$B,'All Prices combined'!$D567,'RAB Prices Long'!$E:$E,'All Prices combined'!$G567)))),2)</f>
        <v>102.47</v>
      </c>
      <c r="AG567" s="2">
        <f>ROUND(IF($B567="Annuity",SUMIFS('Annuity Prices'!AJ:AJ,'Annuity Prices'!$B:$B,$D567,'Annuity Prices'!$E:$E,$G567),IF($B567="RAB Short",SUMIFS('RAB Prices Short'!AJ:AJ,'RAB Prices Short'!$B:$B,'All Prices combined'!$D567,'RAB Prices Short'!$E:$E,'All Prices combined'!$G567),IF($B567="RAB Long",SUMIFS('RAB Prices Long'!AJ:AJ,'RAB Prices Long'!$B:$B,'All Prices combined'!$D567,'RAB Prices Long'!$E:$E,'All Prices combined'!$G567)))),2)</f>
        <v>105.42</v>
      </c>
      <c r="AH567" s="2">
        <f>ROUND(IF($B567="Annuity",SUMIFS('Annuity Prices'!AK:AK,'Annuity Prices'!$B:$B,$D567,'Annuity Prices'!$E:$E,$G567),IF($B567="RAB Short",SUMIFS('RAB Prices Short'!AK:AK,'RAB Prices Short'!$B:$B,'All Prices combined'!$D567,'RAB Prices Short'!$E:$E,'All Prices combined'!$G567),IF($B567="RAB Long",SUMIFS('RAB Prices Long'!AK:AK,'RAB Prices Long'!$B:$B,'All Prices combined'!$D567,'RAB Prices Long'!$E:$E,'All Prices combined'!$G567)))),2)</f>
        <v>108.05</v>
      </c>
      <c r="AI567" s="2">
        <f>ROUND(IF($B567="Annuity",SUMIFS('Annuity Prices'!AL:AL,'Annuity Prices'!$B:$B,$D567,'Annuity Prices'!$E:$E,$G567),IF($B567="RAB Short",SUMIFS('RAB Prices Short'!AL:AL,'RAB Prices Short'!$B:$B,'All Prices combined'!$D567,'RAB Prices Short'!$E:$E,'All Prices combined'!$G567),IF($B567="RAB Long",SUMIFS('RAB Prices Long'!AL:AL,'RAB Prices Long'!$B:$B,'All Prices combined'!$D567,'RAB Prices Long'!$E:$E,'All Prices combined'!$G567)))),2)</f>
        <v>110.75</v>
      </c>
      <c r="AJ567" s="2">
        <f>ROUND(IF($B567="Annuity",SUMIFS('Annuity Prices'!AM:AM,'Annuity Prices'!$B:$B,$D567,'Annuity Prices'!$E:$E,$G567),IF($B567="RAB Short",SUMIFS('RAB Prices Short'!AM:AM,'RAB Prices Short'!$B:$B,'All Prices combined'!$D567,'RAB Prices Short'!$E:$E,'All Prices combined'!$G567),IF($B567="RAB Long",SUMIFS('RAB Prices Long'!AM:AM,'RAB Prices Long'!$B:$B,'All Prices combined'!$D567,'RAB Prices Long'!$E:$E,'All Prices combined'!$G567)))),2)</f>
        <v>113.52</v>
      </c>
      <c r="AK567" s="2">
        <f>ROUND(IF($B567="Annuity",SUMIFS('Annuity Prices'!AN:AN,'Annuity Prices'!$B:$B,$D567,'Annuity Prices'!$E:$E,$G567),IF($B567="RAB Short",SUMIFS('RAB Prices Short'!AN:AN,'RAB Prices Short'!$B:$B,'All Prices combined'!$D567,'RAB Prices Short'!$E:$E,'All Prices combined'!$G567),IF($B567="RAB Long",SUMIFS('RAB Prices Long'!AN:AN,'RAB Prices Long'!$B:$B,'All Prices combined'!$D567,'RAB Prices Long'!$E:$E,'All Prices combined'!$G567)))),2)</f>
        <v>115.81</v>
      </c>
      <c r="AL567" s="2">
        <f>ROUND(IF($B567="Annuity",SUMIFS('Annuity Prices'!AO:AO,'Annuity Prices'!$B:$B,$D567,'Annuity Prices'!$E:$E,$G567),IF($B567="RAB Short",SUMIFS('RAB Prices Short'!AO:AO,'RAB Prices Short'!$B:$B,'All Prices combined'!$D567,'RAB Prices Short'!$E:$E,'All Prices combined'!$G567),IF($B567="RAB Long",SUMIFS('RAB Prices Long'!AO:AO,'RAB Prices Long'!$B:$B,'All Prices combined'!$D567,'RAB Prices Long'!$E:$E,'All Prices combined'!$G567)))),2)</f>
        <v>118.71</v>
      </c>
      <c r="AM567" s="2">
        <f>ROUND(IF($B567="Annuity",SUMIFS('Annuity Prices'!AP:AP,'Annuity Prices'!$B:$B,$D567,'Annuity Prices'!$E:$E,$G567),IF($B567="RAB Short",SUMIFS('RAB Prices Short'!AP:AP,'RAB Prices Short'!$B:$B,'All Prices combined'!$D567,'RAB Prices Short'!$E:$E,'All Prices combined'!$G567),IF($B567="RAB Long",SUMIFS('RAB Prices Long'!AP:AP,'RAB Prices Long'!$B:$B,'All Prices combined'!$D567,'RAB Prices Long'!$E:$E,'All Prices combined'!$G567)))),2)</f>
        <v>121.67</v>
      </c>
      <c r="AN567" s="2">
        <f>ROUND(IF($B567="Annuity",SUMIFS('Annuity Prices'!AQ:AQ,'Annuity Prices'!$B:$B,$D567,'Annuity Prices'!$E:$E,$G567),IF($B567="RAB Short",SUMIFS('RAB Prices Short'!AQ:AQ,'RAB Prices Short'!$B:$B,'All Prices combined'!$D567,'RAB Prices Short'!$E:$E,'All Prices combined'!$G567),IF($B567="RAB Long",SUMIFS('RAB Prices Long'!AQ:AQ,'RAB Prices Long'!$B:$B,'All Prices combined'!$D567,'RAB Prices Long'!$E:$E,'All Prices combined'!$G567)))),2)</f>
        <v>124.72</v>
      </c>
      <c r="AO567" s="2">
        <f>ROUND(IF($B567="Annuity",SUMIFS('Annuity Prices'!AR:AR,'Annuity Prices'!$B:$B,$D567,'Annuity Prices'!$E:$E,$G567),IF($B567="RAB Short",SUMIFS('RAB Prices Short'!AR:AR,'RAB Prices Short'!$B:$B,'All Prices combined'!$D567,'RAB Prices Short'!$E:$E,'All Prices combined'!$G567),IF($B567="RAB Long",SUMIFS('RAB Prices Long'!AR:AR,'RAB Prices Long'!$B:$B,'All Prices combined'!$D567,'RAB Prices Long'!$E:$E,'All Prices combined'!$G567)))),2)</f>
        <v>0</v>
      </c>
      <c r="AP567" s="2">
        <f>ROUND(IF($B567="Annuity",SUMIFS('Annuity Prices'!AS:AS,'Annuity Prices'!$B:$B,$D567,'Annuity Prices'!$E:$E,$G567),IF($B567="RAB Short",SUMIFS('RAB Prices Short'!AS:AS,'RAB Prices Short'!$B:$B,'All Prices combined'!$D567,'RAB Prices Short'!$E:$E,'All Prices combined'!$G567),IF($B567="RAB Long",SUMIFS('RAB Prices Long'!AS:AS,'RAB Prices Long'!$B:$B,'All Prices combined'!$D567,'RAB Prices Long'!$E:$E,'All Prices combined'!$G567)))),2)</f>
        <v>0</v>
      </c>
      <c r="AQ567" s="2">
        <f>ROUND(IF($B567="Annuity",SUMIFS('Annuity Prices'!AT:AT,'Annuity Prices'!$B:$B,$D567,'Annuity Prices'!$E:$E,$G567),IF($B567="RAB Short",SUMIFS('RAB Prices Short'!AT:AT,'RAB Prices Short'!$B:$B,'All Prices combined'!$D567,'RAB Prices Short'!$E:$E,'All Prices combined'!$G567),IF($B567="RAB Long",SUMIFS('RAB Prices Long'!AT:AT,'RAB Prices Long'!$B:$B,'All Prices combined'!$D567,'RAB Prices Long'!$E:$E,'All Prices combined'!$G567)))),2)</f>
        <v>32.840000000000003</v>
      </c>
      <c r="AR567" s="2">
        <f>ROUND(IF($B567="Annuity",SUMIFS('Annuity Prices'!AU:AU,'Annuity Prices'!$B:$B,$D567,'Annuity Prices'!$E:$E,$G567),IF($B567="RAB Short",SUMIFS('RAB Prices Short'!AU:AU,'RAB Prices Short'!$B:$B,'All Prices combined'!$D567,'RAB Prices Short'!$E:$E,'All Prices combined'!$G567),IF($B567="RAB Long",SUMIFS('RAB Prices Long'!AU:AU,'RAB Prices Long'!$B:$B,'All Prices combined'!$D567,'RAB Prices Long'!$E:$E,'All Prices combined'!$G567)))),2)</f>
        <v>33.61</v>
      </c>
      <c r="AS567" s="2">
        <f>ROUND(IF($B567="Annuity",SUMIFS('Annuity Prices'!AV:AV,'Annuity Prices'!$B:$B,$D567,'Annuity Prices'!$E:$E,$G567),IF($B567="RAB Short",SUMIFS('RAB Prices Short'!AV:AV,'RAB Prices Short'!$B:$B,'All Prices combined'!$D567,'RAB Prices Short'!$E:$E,'All Prices combined'!$G567),IF($B567="RAB Long",SUMIFS('RAB Prices Long'!AV:AV,'RAB Prices Long'!$B:$B,'All Prices combined'!$D567,'RAB Prices Long'!$E:$E,'All Prices combined'!$G567)))),2)</f>
        <v>34.57</v>
      </c>
      <c r="AT567" s="2">
        <f>ROUND(IF($B567="Annuity",SUMIFS('Annuity Prices'!AW:AW,'Annuity Prices'!$B:$B,$D567,'Annuity Prices'!$E:$E,$G567),IF($B567="RAB Short",SUMIFS('RAB Prices Short'!AW:AW,'RAB Prices Short'!$B:$B,'All Prices combined'!$D567,'RAB Prices Short'!$E:$E,'All Prices combined'!$G567),IF($B567="RAB Long",SUMIFS('RAB Prices Long'!AW:AW,'RAB Prices Long'!$B:$B,'All Prices combined'!$D567,'RAB Prices Long'!$E:$E,'All Prices combined'!$G567)))),2)</f>
        <v>38.229999999999997</v>
      </c>
      <c r="AU567" s="2">
        <f>ROUND(IF($B567="Annuity",SUMIFS('Annuity Prices'!AX:AX,'Annuity Prices'!$B:$B,$D567,'Annuity Prices'!$E:$E,$G567),IF($B567="RAB Short",SUMIFS('RAB Prices Short'!AX:AX,'RAB Prices Short'!$B:$B,'All Prices combined'!$D567,'RAB Prices Short'!$E:$E,'All Prices combined'!$G567),IF($B567="RAB Long",SUMIFS('RAB Prices Long'!AX:AX,'RAB Prices Long'!$B:$B,'All Prices combined'!$D567,'RAB Prices Long'!$E:$E,'All Prices combined'!$G567)))),2)</f>
        <v>42.34</v>
      </c>
      <c r="AV567" s="2">
        <f>ROUND(IF($B567="Annuity",SUMIFS('Annuity Prices'!AY:AY,'Annuity Prices'!$B:$B,$D567,'Annuity Prices'!$E:$E,$G567),IF($B567="RAB Short",SUMIFS('RAB Prices Short'!AY:AY,'RAB Prices Short'!$B:$B,'All Prices combined'!$D567,'RAB Prices Short'!$E:$E,'All Prices combined'!$G567),IF($B567="RAB Long",SUMIFS('RAB Prices Long'!AY:AY,'RAB Prices Long'!$B:$B,'All Prices combined'!$D567,'RAB Prices Long'!$E:$E,'All Prices combined'!$G567)))),2)</f>
        <v>46.66</v>
      </c>
      <c r="AW567" s="2">
        <f>ROUND(IF($B567="Annuity",SUMIFS('Annuity Prices'!AZ:AZ,'Annuity Prices'!$B:$B,$D567,'Annuity Prices'!$E:$E,$G567),IF($B567="RAB Short",SUMIFS('RAB Prices Short'!AZ:AZ,'RAB Prices Short'!$B:$B,'All Prices combined'!$D567,'RAB Prices Short'!$E:$E,'All Prices combined'!$G567),IF($B567="RAB Long",SUMIFS('RAB Prices Long'!AZ:AZ,'RAB Prices Long'!$B:$B,'All Prices combined'!$D567,'RAB Prices Long'!$E:$E,'All Prices combined'!$G567)))),2)</f>
        <v>51.2</v>
      </c>
      <c r="AX567" s="2">
        <f>ROUND(IF($B567="Annuity",SUMIFS('Annuity Prices'!BA:BA,'Annuity Prices'!$B:$B,$D567,'Annuity Prices'!$E:$E,$G567),IF($B567="RAB Short",SUMIFS('RAB Prices Short'!BA:BA,'RAB Prices Short'!$B:$B,'All Prices combined'!$D567,'RAB Prices Short'!$E:$E,'All Prices combined'!$G567),IF($B567="RAB Long",SUMIFS('RAB Prices Long'!BA:BA,'RAB Prices Long'!$B:$B,'All Prices combined'!$D567,'RAB Prices Long'!$E:$E,'All Prices combined'!$G567)))),2)</f>
        <v>55.83</v>
      </c>
      <c r="AY567" s="2">
        <f>ROUND(IF($B567="Annuity",SUMIFS('Annuity Prices'!BB:BB,'Annuity Prices'!$B:$B,$D567,'Annuity Prices'!$E:$E,$G567),IF($B567="RAB Short",SUMIFS('RAB Prices Short'!BB:BB,'RAB Prices Short'!$B:$B,'All Prices combined'!$D567,'RAB Prices Short'!$E:$E,'All Prices combined'!$G567),IF($B567="RAB Long",SUMIFS('RAB Prices Long'!BB:BB,'RAB Prices Long'!$B:$B,'All Prices combined'!$D567,'RAB Prices Long'!$E:$E,'All Prices combined'!$G567)))),2)</f>
        <v>60.81</v>
      </c>
      <c r="AZ567" s="2">
        <f>ROUND(IF($B567="Annuity",SUMIFS('Annuity Prices'!BC:BC,'Annuity Prices'!$B:$B,$D567,'Annuity Prices'!$E:$E,$G567),IF($B567="RAB Short",SUMIFS('RAB Prices Short'!BC:BC,'RAB Prices Short'!$B:$B,'All Prices combined'!$D567,'RAB Prices Short'!$E:$E,'All Prices combined'!$G567),IF($B567="RAB Long",SUMIFS('RAB Prices Long'!BC:BC,'RAB Prices Long'!$B:$B,'All Prices combined'!$D567,'RAB Prices Long'!$E:$E,'All Prices combined'!$G567)))),2)</f>
        <v>66.040000000000006</v>
      </c>
      <c r="BA567" s="2">
        <f>ROUND(IF($B567="Annuity",SUMIFS('Annuity Prices'!BD:BD,'Annuity Prices'!$B:$B,$D567,'Annuity Prices'!$E:$E,$G567),IF($B567="RAB Short",SUMIFS('RAB Prices Short'!BD:BD,'RAB Prices Short'!$B:$B,'All Prices combined'!$D567,'RAB Prices Short'!$E:$E,'All Prices combined'!$G567),IF($B567="RAB Long",SUMIFS('RAB Prices Long'!BD:BD,'RAB Prices Long'!$B:$B,'All Prices combined'!$D567,'RAB Prices Long'!$E:$E,'All Prices combined'!$G567)))),2)</f>
        <v>71.52</v>
      </c>
      <c r="BB567" s="2">
        <f>ROUND(IF($B567="Annuity",SUMIFS('Annuity Prices'!BE:BE,'Annuity Prices'!$B:$B,$D567,'Annuity Prices'!$E:$E,$G567),IF($B567="RAB Short",SUMIFS('RAB Prices Short'!BE:BE,'RAB Prices Short'!$B:$B,'All Prices combined'!$D567,'RAB Prices Short'!$E:$E,'All Prices combined'!$G567),IF($B567="RAB Long",SUMIFS('RAB Prices Long'!BE:BE,'RAB Prices Long'!$B:$B,'All Prices combined'!$D567,'RAB Prices Long'!$E:$E,'All Prices combined'!$G567)))),2)</f>
        <v>76.959999999999994</v>
      </c>
      <c r="BC567" s="2">
        <f>ROUND(IF($B567="Annuity",SUMIFS('Annuity Prices'!BF:BF,'Annuity Prices'!$B:$B,$D567,'Annuity Prices'!$E:$E,$G567),IF($B567="RAB Short",SUMIFS('RAB Prices Short'!BF:BF,'RAB Prices Short'!$B:$B,'All Prices combined'!$D567,'RAB Prices Short'!$E:$E,'All Prices combined'!$G567),IF($B567="RAB Long",SUMIFS('RAB Prices Long'!BF:BF,'RAB Prices Long'!$B:$B,'All Prices combined'!$D567,'RAB Prices Long'!$E:$E,'All Prices combined'!$G567)))),2)</f>
        <v>80.010000000000005</v>
      </c>
      <c r="BD567" s="2">
        <f>ROUND(IF($B567="Annuity",SUMIFS('Annuity Prices'!BG:BG,'Annuity Prices'!$B:$B,$D567,'Annuity Prices'!$E:$E,$G567),IF($B567="RAB Short",SUMIFS('RAB Prices Short'!BG:BG,'RAB Prices Short'!$B:$B,'All Prices combined'!$D567,'RAB Prices Short'!$E:$E,'All Prices combined'!$G567),IF($B567="RAB Long",SUMIFS('RAB Prices Long'!BG:BG,'RAB Prices Long'!$B:$B,'All Prices combined'!$D567,'RAB Prices Long'!$E:$E,'All Prices combined'!$G567)))),2)</f>
        <v>82.01</v>
      </c>
      <c r="BE567" s="2">
        <f>ROUND(IF($B567="Annuity",SUMIFS('Annuity Prices'!BH:BH,'Annuity Prices'!$B:$B,$D567,'Annuity Prices'!$E:$E,$G567),IF($B567="RAB Short",SUMIFS('RAB Prices Short'!BH:BH,'RAB Prices Short'!$B:$B,'All Prices combined'!$D567,'RAB Prices Short'!$E:$E,'All Prices combined'!$G567),IF($B567="RAB Long",SUMIFS('RAB Prices Long'!BH:BH,'RAB Prices Long'!$B:$B,'All Prices combined'!$D567,'RAB Prices Long'!$E:$E,'All Prices combined'!$G567)))),2)</f>
        <v>84.06</v>
      </c>
      <c r="BF567" s="2">
        <f>ROUND(IF($B567="Annuity",SUMIFS('Annuity Prices'!BI:BI,'Annuity Prices'!$B:$B,$D567,'Annuity Prices'!$E:$E,$G567),IF($B567="RAB Short",SUMIFS('RAB Prices Short'!BI:BI,'RAB Prices Short'!$B:$B,'All Prices combined'!$D567,'RAB Prices Short'!$E:$E,'All Prices combined'!$G567),IF($B567="RAB Long",SUMIFS('RAB Prices Long'!BI:BI,'RAB Prices Long'!$B:$B,'All Prices combined'!$D567,'RAB Prices Long'!$E:$E,'All Prices combined'!$G567)))),2)</f>
        <v>87.44</v>
      </c>
      <c r="BG567" s="2">
        <f>ROUND(IF($B567="Annuity",SUMIFS('Annuity Prices'!BJ:BJ,'Annuity Prices'!$B:$B,$D567,'Annuity Prices'!$E:$E,$G567),IF($B567="RAB Short",SUMIFS('RAB Prices Short'!BJ:BJ,'RAB Prices Short'!$B:$B,'All Prices combined'!$D567,'RAB Prices Short'!$E:$E,'All Prices combined'!$G567),IF($B567="RAB Long",SUMIFS('RAB Prices Long'!BJ:BJ,'RAB Prices Long'!$B:$B,'All Prices combined'!$D567,'RAB Prices Long'!$E:$E,'All Prices combined'!$G567)))),2)</f>
        <v>89.62</v>
      </c>
      <c r="BH567" s="2">
        <f>ROUND(IF($B567="Annuity",SUMIFS('Annuity Prices'!BK:BK,'Annuity Prices'!$B:$B,$D567,'Annuity Prices'!$E:$E,$G567),IF($B567="RAB Short",SUMIFS('RAB Prices Short'!BK:BK,'RAB Prices Short'!$B:$B,'All Prices combined'!$D567,'RAB Prices Short'!$E:$E,'All Prices combined'!$G567),IF($B567="RAB Long",SUMIFS('RAB Prices Long'!BK:BK,'RAB Prices Long'!$B:$B,'All Prices combined'!$D567,'RAB Prices Long'!$E:$E,'All Prices combined'!$G567)))),2)</f>
        <v>91.86</v>
      </c>
      <c r="BI567" s="2">
        <f>ROUND(IF($B567="Annuity",SUMIFS('Annuity Prices'!BL:BL,'Annuity Prices'!$B:$B,$D567,'Annuity Prices'!$E:$E,$G567),IF($B567="RAB Short",SUMIFS('RAB Prices Short'!BL:BL,'RAB Prices Short'!$B:$B,'All Prices combined'!$D567,'RAB Prices Short'!$E:$E,'All Prices combined'!$G567),IF($B567="RAB Long",SUMIFS('RAB Prices Long'!BL:BL,'RAB Prices Long'!$B:$B,'All Prices combined'!$D567,'RAB Prices Long'!$E:$E,'All Prices combined'!$G567)))),2)</f>
        <v>94.16</v>
      </c>
      <c r="BJ567" s="2">
        <f>ROUND(IF($B567="Annuity",SUMIFS('Annuity Prices'!BM:BM,'Annuity Prices'!$B:$B,$D567,'Annuity Prices'!$E:$E,$G567),IF($B567="RAB Short",SUMIFS('RAB Prices Short'!BM:BM,'RAB Prices Short'!$B:$B,'All Prices combined'!$D567,'RAB Prices Short'!$E:$E,'All Prices combined'!$G567),IF($B567="RAB Long",SUMIFS('RAB Prices Long'!BM:BM,'RAB Prices Long'!$B:$B,'All Prices combined'!$D567,'RAB Prices Long'!$E:$E,'All Prices combined'!$G567)))),2)</f>
        <v>95.15</v>
      </c>
      <c r="BK567" s="2">
        <f>ROUND(IF($B567="Annuity",SUMIFS('Annuity Prices'!BN:BN,'Annuity Prices'!$B:$B,$D567,'Annuity Prices'!$E:$E,$G567),IF($B567="RAB Short",SUMIFS('RAB Prices Short'!BN:BN,'RAB Prices Short'!$B:$B,'All Prices combined'!$D567,'RAB Prices Short'!$E:$E,'All Prices combined'!$G567),IF($B567="RAB Long",SUMIFS('RAB Prices Long'!BN:BN,'RAB Prices Long'!$B:$B,'All Prices combined'!$D567,'RAB Prices Long'!$E:$E,'All Prices combined'!$G567)))),2)</f>
        <v>97.53</v>
      </c>
      <c r="BL567" s="2">
        <f>ROUND(IF($B567="Annuity",SUMIFS('Annuity Prices'!BO:BO,'Annuity Prices'!$B:$B,$D567,'Annuity Prices'!$E:$E,$G567),IF($B567="RAB Short",SUMIFS('RAB Prices Short'!BO:BO,'RAB Prices Short'!$B:$B,'All Prices combined'!$D567,'RAB Prices Short'!$E:$E,'All Prices combined'!$G567),IF($B567="RAB Long",SUMIFS('RAB Prices Long'!BO:BO,'RAB Prices Long'!$B:$B,'All Prices combined'!$D567,'RAB Prices Long'!$E:$E,'All Prices combined'!$G567)))),2)</f>
        <v>99.97</v>
      </c>
      <c r="BM567" s="2">
        <f>ROUND(IF($B567="Annuity",SUMIFS('Annuity Prices'!BP:BP,'Annuity Prices'!$B:$B,$D567,'Annuity Prices'!$E:$E,$G567),IF($B567="RAB Short",SUMIFS('RAB Prices Short'!BP:BP,'RAB Prices Short'!$B:$B,'All Prices combined'!$D567,'RAB Prices Short'!$E:$E,'All Prices combined'!$G567),IF($B567="RAB Long",SUMIFS('RAB Prices Long'!BP:BP,'RAB Prices Long'!$B:$B,'All Prices combined'!$D567,'RAB Prices Long'!$E:$E,'All Prices combined'!$G567)))),2)</f>
        <v>102.47</v>
      </c>
      <c r="BN567" s="2">
        <f>ROUND(IF($B567="Annuity",SUMIFS('Annuity Prices'!BQ:BQ,'Annuity Prices'!$B:$B,$D567,'Annuity Prices'!$E:$E,$G567),IF($B567="RAB Short",SUMIFS('RAB Prices Short'!BQ:BQ,'RAB Prices Short'!$B:$B,'All Prices combined'!$D567,'RAB Prices Short'!$E:$E,'All Prices combined'!$G567),IF($B567="RAB Long",SUMIFS('RAB Prices Long'!BQ:BQ,'RAB Prices Long'!$B:$B,'All Prices combined'!$D567,'RAB Prices Long'!$E:$E,'All Prices combined'!$G567)))),2)</f>
        <v>105.42</v>
      </c>
      <c r="BO567" s="2">
        <f>ROUND(IF($B567="Annuity",SUMIFS('Annuity Prices'!BR:BR,'Annuity Prices'!$B:$B,$D567,'Annuity Prices'!$E:$E,$G567),IF($B567="RAB Short",SUMIFS('RAB Prices Short'!BR:BR,'RAB Prices Short'!$B:$B,'All Prices combined'!$D567,'RAB Prices Short'!$E:$E,'All Prices combined'!$G567),IF($B567="RAB Long",SUMIFS('RAB Prices Long'!BR:BR,'RAB Prices Long'!$B:$B,'All Prices combined'!$D567,'RAB Prices Long'!$E:$E,'All Prices combined'!$G567)))),2)</f>
        <v>108.05</v>
      </c>
      <c r="BP567" s="2">
        <f>ROUND(IF($B567="Annuity",SUMIFS('Annuity Prices'!BS:BS,'Annuity Prices'!$B:$B,$D567,'Annuity Prices'!$E:$E,$G567),IF($B567="RAB Short",SUMIFS('RAB Prices Short'!BS:BS,'RAB Prices Short'!$B:$B,'All Prices combined'!$D567,'RAB Prices Short'!$E:$E,'All Prices combined'!$G567),IF($B567="RAB Long",SUMIFS('RAB Prices Long'!BS:BS,'RAB Prices Long'!$B:$B,'All Prices combined'!$D567,'RAB Prices Long'!$E:$E,'All Prices combined'!$G567)))),2)</f>
        <v>110.75</v>
      </c>
      <c r="BQ567" s="2">
        <f>ROUND(IF($B567="Annuity",SUMIFS('Annuity Prices'!BT:BT,'Annuity Prices'!$B:$B,$D567,'Annuity Prices'!$E:$E,$G567),IF($B567="RAB Short",SUMIFS('RAB Prices Short'!BT:BT,'RAB Prices Short'!$B:$B,'All Prices combined'!$D567,'RAB Prices Short'!$E:$E,'All Prices combined'!$G567),IF($B567="RAB Long",SUMIFS('RAB Prices Long'!BT:BT,'RAB Prices Long'!$B:$B,'All Prices combined'!$D567,'RAB Prices Long'!$E:$E,'All Prices combined'!$G567)))),2)</f>
        <v>113.52</v>
      </c>
      <c r="BR567" s="2">
        <f>ROUND(IF($B567="Annuity",SUMIFS('Annuity Prices'!BU:BU,'Annuity Prices'!$B:$B,$D567,'Annuity Prices'!$E:$E,$G567),IF($B567="RAB Short",SUMIFS('RAB Prices Short'!BU:BU,'RAB Prices Short'!$B:$B,'All Prices combined'!$D567,'RAB Prices Short'!$E:$E,'All Prices combined'!$G567),IF($B567="RAB Long",SUMIFS('RAB Prices Long'!BU:BU,'RAB Prices Long'!$B:$B,'All Prices combined'!$D567,'RAB Prices Long'!$E:$E,'All Prices combined'!$G567)))),2)</f>
        <v>115.81</v>
      </c>
      <c r="BS567" s="2">
        <f>ROUND(IF($B567="Annuity",SUMIFS('Annuity Prices'!BV:BV,'Annuity Prices'!$B:$B,$D567,'Annuity Prices'!$E:$E,$G567),IF($B567="RAB Short",SUMIFS('RAB Prices Short'!BV:BV,'RAB Prices Short'!$B:$B,'All Prices combined'!$D567,'RAB Prices Short'!$E:$E,'All Prices combined'!$G567),IF($B567="RAB Long",SUMIFS('RAB Prices Long'!BV:BV,'RAB Prices Long'!$B:$B,'All Prices combined'!$D567,'RAB Prices Long'!$E:$E,'All Prices combined'!$G567)))),2)</f>
        <v>118.71</v>
      </c>
      <c r="BT567" s="2">
        <f>ROUND(IF($B567="Annuity",SUMIFS('Annuity Prices'!BW:BW,'Annuity Prices'!$B:$B,$D567,'Annuity Prices'!$E:$E,$G567),IF($B567="RAB Short",SUMIFS('RAB Prices Short'!BW:BW,'RAB Prices Short'!$B:$B,'All Prices combined'!$D567,'RAB Prices Short'!$E:$E,'All Prices combined'!$G567),IF($B567="RAB Long",SUMIFS('RAB Prices Long'!BW:BW,'RAB Prices Long'!$B:$B,'All Prices combined'!$D567,'RAB Prices Long'!$E:$E,'All Prices combined'!$G567)))),2)</f>
        <v>121.67</v>
      </c>
      <c r="BU567" s="2">
        <f>ROUND(IF($B567="Annuity",SUMIFS('Annuity Prices'!BX:BX,'Annuity Prices'!$B:$B,$D567,'Annuity Prices'!$E:$E,$G567),IF($B567="RAB Short",SUMIFS('RAB Prices Short'!BX:BX,'RAB Prices Short'!$B:$B,'All Prices combined'!$D567,'RAB Prices Short'!$E:$E,'All Prices combined'!$G567),IF($B567="RAB Long",SUMIFS('RAB Prices Long'!BX:BX,'RAB Prices Long'!$B:$B,'All Prices combined'!$D567,'RAB Prices Long'!$E:$E,'All Prices combined'!$G567)))),2)</f>
        <v>124.72</v>
      </c>
    </row>
    <row r="568" spans="2:73" x14ac:dyDescent="0.25">
      <c r="B568" t="s">
        <v>45</v>
      </c>
      <c r="C568">
        <v>30</v>
      </c>
      <c r="D568" t="s">
        <v>217</v>
      </c>
      <c r="E568" t="s">
        <v>209</v>
      </c>
      <c r="F568">
        <v>30</v>
      </c>
      <c r="G568" t="s">
        <v>43</v>
      </c>
      <c r="I568" s="2">
        <f>ROUND(IF($B568="Annuity",SUMIFS('Annuity Prices'!L:L,'Annuity Prices'!$B:$B,$D568,'Annuity Prices'!$E:$E,$G568),IF($B568="RAB Short",SUMIFS('RAB Prices Short'!L:L,'RAB Prices Short'!$B:$B,'All Prices combined'!$D568,'RAB Prices Short'!$E:$E,'All Prices combined'!$G568),IF($B568="RAB Long",SUMIFS('RAB Prices Long'!L:L,'RAB Prices Long'!$B:$B,'All Prices combined'!$D568,'RAB Prices Long'!$E:$E,'All Prices combined'!$G568)))),2)</f>
        <v>0</v>
      </c>
      <c r="J568" s="2">
        <f>ROUND(IF($B568="Annuity",SUMIFS('Annuity Prices'!M:M,'Annuity Prices'!$B:$B,$D568,'Annuity Prices'!$E:$E,$G568),IF($B568="RAB Short",SUMIFS('RAB Prices Short'!M:M,'RAB Prices Short'!$B:$B,'All Prices combined'!$D568,'RAB Prices Short'!$E:$E,'All Prices combined'!$G568),IF($B568="RAB Long",SUMIFS('RAB Prices Long'!M:M,'RAB Prices Long'!$B:$B,'All Prices combined'!$D568,'RAB Prices Long'!$E:$E,'All Prices combined'!$G568)))),2)</f>
        <v>0</v>
      </c>
      <c r="K568" s="2">
        <f>ROUND(IF($B568="Annuity",SUMIFS('Annuity Prices'!N:N,'Annuity Prices'!$B:$B,$D568,'Annuity Prices'!$E:$E,$G568),IF($B568="RAB Short",SUMIFS('RAB Prices Short'!N:N,'RAB Prices Short'!$B:$B,'All Prices combined'!$D568,'RAB Prices Short'!$E:$E,'All Prices combined'!$G568),IF($B568="RAB Long",SUMIFS('RAB Prices Long'!N:N,'RAB Prices Long'!$B:$B,'All Prices combined'!$D568,'RAB Prices Long'!$E:$E,'All Prices combined'!$G568)))),2)</f>
        <v>5.0599999999999996</v>
      </c>
      <c r="L568" s="2">
        <f>ROUND(IF($B568="Annuity",SUMIFS('Annuity Prices'!O:O,'Annuity Prices'!$B:$B,$D568,'Annuity Prices'!$E:$E,$G568),IF($B568="RAB Short",SUMIFS('RAB Prices Short'!O:O,'RAB Prices Short'!$B:$B,'All Prices combined'!$D568,'RAB Prices Short'!$E:$E,'All Prices combined'!$G568),IF($B568="RAB Long",SUMIFS('RAB Prices Long'!O:O,'RAB Prices Long'!$B:$B,'All Prices combined'!$D568,'RAB Prices Long'!$E:$E,'All Prices combined'!$G568)))),2)</f>
        <v>5.2</v>
      </c>
      <c r="M568" s="2">
        <f>ROUND(IF($B568="Annuity",SUMIFS('Annuity Prices'!P:P,'Annuity Prices'!$B:$B,$D568,'Annuity Prices'!$E:$E,$G568),IF($B568="RAB Short",SUMIFS('RAB Prices Short'!P:P,'RAB Prices Short'!$B:$B,'All Prices combined'!$D568,'RAB Prices Short'!$E:$E,'All Prices combined'!$G568),IF($B568="RAB Long",SUMIFS('RAB Prices Long'!P:P,'RAB Prices Long'!$B:$B,'All Prices combined'!$D568,'RAB Prices Long'!$E:$E,'All Prices combined'!$G568)))),2)</f>
        <v>8.89</v>
      </c>
      <c r="N568" s="2">
        <f>ROUND(IF($B568="Annuity",SUMIFS('Annuity Prices'!Q:Q,'Annuity Prices'!$B:$B,$D568,'Annuity Prices'!$E:$E,$G568),IF($B568="RAB Short",SUMIFS('RAB Prices Short'!Q:Q,'RAB Prices Short'!$B:$B,'All Prices combined'!$D568,'RAB Prices Short'!$E:$E,'All Prices combined'!$G568),IF($B568="RAB Long",SUMIFS('RAB Prices Long'!Q:Q,'RAB Prices Long'!$B:$B,'All Prices combined'!$D568,'RAB Prices Long'!$E:$E,'All Prices combined'!$G568)))),2)</f>
        <v>9.1199999999999992</v>
      </c>
      <c r="O568" s="2">
        <f>ROUND(IF($B568="Annuity",SUMIFS('Annuity Prices'!R:R,'Annuity Prices'!$B:$B,$D568,'Annuity Prices'!$E:$E,$G568),IF($B568="RAB Short",SUMIFS('RAB Prices Short'!R:R,'RAB Prices Short'!$B:$B,'All Prices combined'!$D568,'RAB Prices Short'!$E:$E,'All Prices combined'!$G568),IF($B568="RAB Long",SUMIFS('RAB Prices Long'!R:R,'RAB Prices Long'!$B:$B,'All Prices combined'!$D568,'RAB Prices Long'!$E:$E,'All Prices combined'!$G568)))),2)</f>
        <v>9.34</v>
      </c>
      <c r="P568" s="2">
        <f>ROUND(IF($B568="Annuity",SUMIFS('Annuity Prices'!S:S,'Annuity Prices'!$B:$B,$D568,'Annuity Prices'!$E:$E,$G568),IF($B568="RAB Short",SUMIFS('RAB Prices Short'!S:S,'RAB Prices Short'!$B:$B,'All Prices combined'!$D568,'RAB Prices Short'!$E:$E,'All Prices combined'!$G568),IF($B568="RAB Long",SUMIFS('RAB Prices Long'!S:S,'RAB Prices Long'!$B:$B,'All Prices combined'!$D568,'RAB Prices Long'!$E:$E,'All Prices combined'!$G568)))),2)</f>
        <v>9.58</v>
      </c>
      <c r="Q568" s="2">
        <f>ROUND(IF($B568="Annuity",SUMIFS('Annuity Prices'!T:T,'Annuity Prices'!$B:$B,$D568,'Annuity Prices'!$E:$E,$G568),IF($B568="RAB Short",SUMIFS('RAB Prices Short'!T:T,'RAB Prices Short'!$B:$B,'All Prices combined'!$D568,'RAB Prices Short'!$E:$E,'All Prices combined'!$G568),IF($B568="RAB Long",SUMIFS('RAB Prices Long'!T:T,'RAB Prices Long'!$B:$B,'All Prices combined'!$D568,'RAB Prices Long'!$E:$E,'All Prices combined'!$G568)))),2)</f>
        <v>9.77</v>
      </c>
      <c r="R568" s="2">
        <f>ROUND(IF($B568="Annuity",SUMIFS('Annuity Prices'!U:U,'Annuity Prices'!$B:$B,$D568,'Annuity Prices'!$E:$E,$G568),IF($B568="RAB Short",SUMIFS('RAB Prices Short'!U:U,'RAB Prices Short'!$B:$B,'All Prices combined'!$D568,'RAB Prices Short'!$E:$E,'All Prices combined'!$G568),IF($B568="RAB Long",SUMIFS('RAB Prices Long'!U:U,'RAB Prices Long'!$B:$B,'All Prices combined'!$D568,'RAB Prices Long'!$E:$E,'All Prices combined'!$G568)))),2)</f>
        <v>10.02</v>
      </c>
      <c r="S568" s="2">
        <f>ROUND(IF($B568="Annuity",SUMIFS('Annuity Prices'!V:V,'Annuity Prices'!$B:$B,$D568,'Annuity Prices'!$E:$E,$G568),IF($B568="RAB Short",SUMIFS('RAB Prices Short'!V:V,'RAB Prices Short'!$B:$B,'All Prices combined'!$D568,'RAB Prices Short'!$E:$E,'All Prices combined'!$G568),IF($B568="RAB Long",SUMIFS('RAB Prices Long'!V:V,'RAB Prices Long'!$B:$B,'All Prices combined'!$D568,'RAB Prices Long'!$E:$E,'All Prices combined'!$G568)))),2)</f>
        <v>10.27</v>
      </c>
      <c r="T568" s="2">
        <f>ROUND(IF($B568="Annuity",SUMIFS('Annuity Prices'!W:W,'Annuity Prices'!$B:$B,$D568,'Annuity Prices'!$E:$E,$G568),IF($B568="RAB Short",SUMIFS('RAB Prices Short'!W:W,'RAB Prices Short'!$B:$B,'All Prices combined'!$D568,'RAB Prices Short'!$E:$E,'All Prices combined'!$G568),IF($B568="RAB Long",SUMIFS('RAB Prices Long'!W:W,'RAB Prices Long'!$B:$B,'All Prices combined'!$D568,'RAB Prices Long'!$E:$E,'All Prices combined'!$G568)))),2)</f>
        <v>10.52</v>
      </c>
      <c r="U568" s="2">
        <f>ROUND(IF($B568="Annuity",SUMIFS('Annuity Prices'!X:X,'Annuity Prices'!$B:$B,$D568,'Annuity Prices'!$E:$E,$G568),IF($B568="RAB Short",SUMIFS('RAB Prices Short'!X:X,'RAB Prices Short'!$B:$B,'All Prices combined'!$D568,'RAB Prices Short'!$E:$E,'All Prices combined'!$G568),IF($B568="RAB Long",SUMIFS('RAB Prices Long'!X:X,'RAB Prices Long'!$B:$B,'All Prices combined'!$D568,'RAB Prices Long'!$E:$E,'All Prices combined'!$G568)))),2)</f>
        <v>10.74</v>
      </c>
      <c r="V568" s="2">
        <f>ROUND(IF($B568="Annuity",SUMIFS('Annuity Prices'!Y:Y,'Annuity Prices'!$B:$B,$D568,'Annuity Prices'!$E:$E,$G568),IF($B568="RAB Short",SUMIFS('RAB Prices Short'!Y:Y,'RAB Prices Short'!$B:$B,'All Prices combined'!$D568,'RAB Prices Short'!$E:$E,'All Prices combined'!$G568),IF($B568="RAB Long",SUMIFS('RAB Prices Long'!Y:Y,'RAB Prices Long'!$B:$B,'All Prices combined'!$D568,'RAB Prices Long'!$E:$E,'All Prices combined'!$G568)))),2)</f>
        <v>11</v>
      </c>
      <c r="W568" s="2">
        <f>ROUND(IF($B568="Annuity",SUMIFS('Annuity Prices'!Z:Z,'Annuity Prices'!$B:$B,$D568,'Annuity Prices'!$E:$E,$G568),IF($B568="RAB Short",SUMIFS('RAB Prices Short'!Z:Z,'RAB Prices Short'!$B:$B,'All Prices combined'!$D568,'RAB Prices Short'!$E:$E,'All Prices combined'!$G568),IF($B568="RAB Long",SUMIFS('RAB Prices Long'!Z:Z,'RAB Prices Long'!$B:$B,'All Prices combined'!$D568,'RAB Prices Long'!$E:$E,'All Prices combined'!$G568)))),2)</f>
        <v>11.28</v>
      </c>
      <c r="X568" s="2">
        <f>ROUND(IF($B568="Annuity",SUMIFS('Annuity Prices'!AA:AA,'Annuity Prices'!$B:$B,$D568,'Annuity Prices'!$E:$E,$G568),IF($B568="RAB Short",SUMIFS('RAB Prices Short'!AA:AA,'RAB Prices Short'!$B:$B,'All Prices combined'!$D568,'RAB Prices Short'!$E:$E,'All Prices combined'!$G568),IF($B568="RAB Long",SUMIFS('RAB Prices Long'!AA:AA,'RAB Prices Long'!$B:$B,'All Prices combined'!$D568,'RAB Prices Long'!$E:$E,'All Prices combined'!$G568)))),2)</f>
        <v>11.56</v>
      </c>
      <c r="Y568" s="2">
        <f>ROUND(IF($B568="Annuity",SUMIFS('Annuity Prices'!AB:AB,'Annuity Prices'!$B:$B,$D568,'Annuity Prices'!$E:$E,$G568),IF($B568="RAB Short",SUMIFS('RAB Prices Short'!AB:AB,'RAB Prices Short'!$B:$B,'All Prices combined'!$D568,'RAB Prices Short'!$E:$E,'All Prices combined'!$G568),IF($B568="RAB Long",SUMIFS('RAB Prices Long'!AB:AB,'RAB Prices Long'!$B:$B,'All Prices combined'!$D568,'RAB Prices Long'!$E:$E,'All Prices combined'!$G568)))),2)</f>
        <v>11.8</v>
      </c>
      <c r="Z568" s="2">
        <f>ROUND(IF($B568="Annuity",SUMIFS('Annuity Prices'!AC:AC,'Annuity Prices'!$B:$B,$D568,'Annuity Prices'!$E:$E,$G568),IF($B568="RAB Short",SUMIFS('RAB Prices Short'!AC:AC,'RAB Prices Short'!$B:$B,'All Prices combined'!$D568,'RAB Prices Short'!$E:$E,'All Prices combined'!$G568),IF($B568="RAB Long",SUMIFS('RAB Prices Long'!AC:AC,'RAB Prices Long'!$B:$B,'All Prices combined'!$D568,'RAB Prices Long'!$E:$E,'All Prices combined'!$G568)))),2)</f>
        <v>12.09</v>
      </c>
      <c r="AA568" s="2">
        <f>ROUND(IF($B568="Annuity",SUMIFS('Annuity Prices'!AD:AD,'Annuity Prices'!$B:$B,$D568,'Annuity Prices'!$E:$E,$G568),IF($B568="RAB Short",SUMIFS('RAB Prices Short'!AD:AD,'RAB Prices Short'!$B:$B,'All Prices combined'!$D568,'RAB Prices Short'!$E:$E,'All Prices combined'!$G568),IF($B568="RAB Long",SUMIFS('RAB Prices Long'!AD:AD,'RAB Prices Long'!$B:$B,'All Prices combined'!$D568,'RAB Prices Long'!$E:$E,'All Prices combined'!$G568)))),2)</f>
        <v>12.39</v>
      </c>
      <c r="AB568" s="2">
        <f>ROUND(IF($B568="Annuity",SUMIFS('Annuity Prices'!AE:AE,'Annuity Prices'!$B:$B,$D568,'Annuity Prices'!$E:$E,$G568),IF($B568="RAB Short",SUMIFS('RAB Prices Short'!AE:AE,'RAB Prices Short'!$B:$B,'All Prices combined'!$D568,'RAB Prices Short'!$E:$E,'All Prices combined'!$G568),IF($B568="RAB Long",SUMIFS('RAB Prices Long'!AE:AE,'RAB Prices Long'!$B:$B,'All Prices combined'!$D568,'RAB Prices Long'!$E:$E,'All Prices combined'!$G568)))),2)</f>
        <v>12.7</v>
      </c>
      <c r="AC568" s="2">
        <f>ROUND(IF($B568="Annuity",SUMIFS('Annuity Prices'!AF:AF,'Annuity Prices'!$B:$B,$D568,'Annuity Prices'!$E:$E,$G568),IF($B568="RAB Short",SUMIFS('RAB Prices Short'!AF:AF,'RAB Prices Short'!$B:$B,'All Prices combined'!$D568,'RAB Prices Short'!$E:$E,'All Prices combined'!$G568),IF($B568="RAB Long",SUMIFS('RAB Prices Long'!AF:AF,'RAB Prices Long'!$B:$B,'All Prices combined'!$D568,'RAB Prices Long'!$E:$E,'All Prices combined'!$G568)))),2)</f>
        <v>12.96</v>
      </c>
      <c r="AD568" s="2">
        <f>ROUND(IF($B568="Annuity",SUMIFS('Annuity Prices'!AG:AG,'Annuity Prices'!$B:$B,$D568,'Annuity Prices'!$E:$E,$G568),IF($B568="RAB Short",SUMIFS('RAB Prices Short'!AG:AG,'RAB Prices Short'!$B:$B,'All Prices combined'!$D568,'RAB Prices Short'!$E:$E,'All Prices combined'!$G568),IF($B568="RAB Long",SUMIFS('RAB Prices Long'!AG:AG,'RAB Prices Long'!$B:$B,'All Prices combined'!$D568,'RAB Prices Long'!$E:$E,'All Prices combined'!$G568)))),2)</f>
        <v>13.29</v>
      </c>
      <c r="AE568" s="2">
        <f>ROUND(IF($B568="Annuity",SUMIFS('Annuity Prices'!AH:AH,'Annuity Prices'!$B:$B,$D568,'Annuity Prices'!$E:$E,$G568),IF($B568="RAB Short",SUMIFS('RAB Prices Short'!AH:AH,'RAB Prices Short'!$B:$B,'All Prices combined'!$D568,'RAB Prices Short'!$E:$E,'All Prices combined'!$G568),IF($B568="RAB Long",SUMIFS('RAB Prices Long'!AH:AH,'RAB Prices Long'!$B:$B,'All Prices combined'!$D568,'RAB Prices Long'!$E:$E,'All Prices combined'!$G568)))),2)</f>
        <v>13.62</v>
      </c>
      <c r="AF568" s="2">
        <f>ROUND(IF($B568="Annuity",SUMIFS('Annuity Prices'!AI:AI,'Annuity Prices'!$B:$B,$D568,'Annuity Prices'!$E:$E,$G568),IF($B568="RAB Short",SUMIFS('RAB Prices Short'!AI:AI,'RAB Prices Short'!$B:$B,'All Prices combined'!$D568,'RAB Prices Short'!$E:$E,'All Prices combined'!$G568),IF($B568="RAB Long",SUMIFS('RAB Prices Long'!AI:AI,'RAB Prices Long'!$B:$B,'All Prices combined'!$D568,'RAB Prices Long'!$E:$E,'All Prices combined'!$G568)))),2)</f>
        <v>13.96</v>
      </c>
      <c r="AG568" s="2">
        <f>ROUND(IF($B568="Annuity",SUMIFS('Annuity Prices'!AJ:AJ,'Annuity Prices'!$B:$B,$D568,'Annuity Prices'!$E:$E,$G568),IF($B568="RAB Short",SUMIFS('RAB Prices Short'!AJ:AJ,'RAB Prices Short'!$B:$B,'All Prices combined'!$D568,'RAB Prices Short'!$E:$E,'All Prices combined'!$G568),IF($B568="RAB Long",SUMIFS('RAB Prices Long'!AJ:AJ,'RAB Prices Long'!$B:$B,'All Prices combined'!$D568,'RAB Prices Long'!$E:$E,'All Prices combined'!$G568)))),2)</f>
        <v>14.24</v>
      </c>
      <c r="AH568" s="2">
        <f>ROUND(IF($B568="Annuity",SUMIFS('Annuity Prices'!AK:AK,'Annuity Prices'!$B:$B,$D568,'Annuity Prices'!$E:$E,$G568),IF($B568="RAB Short",SUMIFS('RAB Prices Short'!AK:AK,'RAB Prices Short'!$B:$B,'All Prices combined'!$D568,'RAB Prices Short'!$E:$E,'All Prices combined'!$G568),IF($B568="RAB Long",SUMIFS('RAB Prices Long'!AK:AK,'RAB Prices Long'!$B:$B,'All Prices combined'!$D568,'RAB Prices Long'!$E:$E,'All Prices combined'!$G568)))),2)</f>
        <v>14.6</v>
      </c>
      <c r="AI568" s="2">
        <f>ROUND(IF($B568="Annuity",SUMIFS('Annuity Prices'!AL:AL,'Annuity Prices'!$B:$B,$D568,'Annuity Prices'!$E:$E,$G568),IF($B568="RAB Short",SUMIFS('RAB Prices Short'!AL:AL,'RAB Prices Short'!$B:$B,'All Prices combined'!$D568,'RAB Prices Short'!$E:$E,'All Prices combined'!$G568),IF($B568="RAB Long",SUMIFS('RAB Prices Long'!AL:AL,'RAB Prices Long'!$B:$B,'All Prices combined'!$D568,'RAB Prices Long'!$E:$E,'All Prices combined'!$G568)))),2)</f>
        <v>14.96</v>
      </c>
      <c r="AJ568" s="2">
        <f>ROUND(IF($B568="Annuity",SUMIFS('Annuity Prices'!AM:AM,'Annuity Prices'!$B:$B,$D568,'Annuity Prices'!$E:$E,$G568),IF($B568="RAB Short",SUMIFS('RAB Prices Short'!AM:AM,'RAB Prices Short'!$B:$B,'All Prices combined'!$D568,'RAB Prices Short'!$E:$E,'All Prices combined'!$G568),IF($B568="RAB Long",SUMIFS('RAB Prices Long'!AM:AM,'RAB Prices Long'!$B:$B,'All Prices combined'!$D568,'RAB Prices Long'!$E:$E,'All Prices combined'!$G568)))),2)</f>
        <v>15.34</v>
      </c>
      <c r="AK568" s="2">
        <f>ROUND(IF($B568="Annuity",SUMIFS('Annuity Prices'!AN:AN,'Annuity Prices'!$B:$B,$D568,'Annuity Prices'!$E:$E,$G568),IF($B568="RAB Short",SUMIFS('RAB Prices Short'!AN:AN,'RAB Prices Short'!$B:$B,'All Prices combined'!$D568,'RAB Prices Short'!$E:$E,'All Prices combined'!$G568),IF($B568="RAB Long",SUMIFS('RAB Prices Long'!AN:AN,'RAB Prices Long'!$B:$B,'All Prices combined'!$D568,'RAB Prices Long'!$E:$E,'All Prices combined'!$G568)))),2)</f>
        <v>15.65</v>
      </c>
      <c r="AL568" s="2">
        <f>ROUND(IF($B568="Annuity",SUMIFS('Annuity Prices'!AO:AO,'Annuity Prices'!$B:$B,$D568,'Annuity Prices'!$E:$E,$G568),IF($B568="RAB Short",SUMIFS('RAB Prices Short'!AO:AO,'RAB Prices Short'!$B:$B,'All Prices combined'!$D568,'RAB Prices Short'!$E:$E,'All Prices combined'!$G568),IF($B568="RAB Long",SUMIFS('RAB Prices Long'!AO:AO,'RAB Prices Long'!$B:$B,'All Prices combined'!$D568,'RAB Prices Long'!$E:$E,'All Prices combined'!$G568)))),2)</f>
        <v>16.04</v>
      </c>
      <c r="AM568" s="2">
        <f>ROUND(IF($B568="Annuity",SUMIFS('Annuity Prices'!AP:AP,'Annuity Prices'!$B:$B,$D568,'Annuity Prices'!$E:$E,$G568),IF($B568="RAB Short",SUMIFS('RAB Prices Short'!AP:AP,'RAB Prices Short'!$B:$B,'All Prices combined'!$D568,'RAB Prices Short'!$E:$E,'All Prices combined'!$G568),IF($B568="RAB Long",SUMIFS('RAB Prices Long'!AP:AP,'RAB Prices Long'!$B:$B,'All Prices combined'!$D568,'RAB Prices Long'!$E:$E,'All Prices combined'!$G568)))),2)</f>
        <v>16.440000000000001</v>
      </c>
      <c r="AN568" s="2">
        <f>ROUND(IF($B568="Annuity",SUMIFS('Annuity Prices'!AQ:AQ,'Annuity Prices'!$B:$B,$D568,'Annuity Prices'!$E:$E,$G568),IF($B568="RAB Short",SUMIFS('RAB Prices Short'!AQ:AQ,'RAB Prices Short'!$B:$B,'All Prices combined'!$D568,'RAB Prices Short'!$E:$E,'All Prices combined'!$G568),IF($B568="RAB Long",SUMIFS('RAB Prices Long'!AQ:AQ,'RAB Prices Long'!$B:$B,'All Prices combined'!$D568,'RAB Prices Long'!$E:$E,'All Prices combined'!$G568)))),2)</f>
        <v>16.850000000000001</v>
      </c>
      <c r="AO568" s="2">
        <f>ROUND(IF($B568="Annuity",SUMIFS('Annuity Prices'!AR:AR,'Annuity Prices'!$B:$B,$D568,'Annuity Prices'!$E:$E,$G568),IF($B568="RAB Short",SUMIFS('RAB Prices Short'!AR:AR,'RAB Prices Short'!$B:$B,'All Prices combined'!$D568,'RAB Prices Short'!$E:$E,'All Prices combined'!$G568),IF($B568="RAB Long",SUMIFS('RAB Prices Long'!AR:AR,'RAB Prices Long'!$B:$B,'All Prices combined'!$D568,'RAB Prices Long'!$E:$E,'All Prices combined'!$G568)))),2)</f>
        <v>0</v>
      </c>
      <c r="AP568" s="2">
        <f>ROUND(IF($B568="Annuity",SUMIFS('Annuity Prices'!AS:AS,'Annuity Prices'!$B:$B,$D568,'Annuity Prices'!$E:$E,$G568),IF($B568="RAB Short",SUMIFS('RAB Prices Short'!AS:AS,'RAB Prices Short'!$B:$B,'All Prices combined'!$D568,'RAB Prices Short'!$E:$E,'All Prices combined'!$G568),IF($B568="RAB Long",SUMIFS('RAB Prices Long'!AS:AS,'RAB Prices Long'!$B:$B,'All Prices combined'!$D568,'RAB Prices Long'!$E:$E,'All Prices combined'!$G568)))),2)</f>
        <v>0</v>
      </c>
      <c r="AQ568" s="2">
        <f>ROUND(IF($B568="Annuity",SUMIFS('Annuity Prices'!AT:AT,'Annuity Prices'!$B:$B,$D568,'Annuity Prices'!$E:$E,$G568),IF($B568="RAB Short",SUMIFS('RAB Prices Short'!AT:AT,'RAB Prices Short'!$B:$B,'All Prices combined'!$D568,'RAB Prices Short'!$E:$E,'All Prices combined'!$G568),IF($B568="RAB Long",SUMIFS('RAB Prices Long'!AT:AT,'RAB Prices Long'!$B:$B,'All Prices combined'!$D568,'RAB Prices Long'!$E:$E,'All Prices combined'!$G568)))),2)</f>
        <v>4.96</v>
      </c>
      <c r="AR568" s="2">
        <f>ROUND(IF($B568="Annuity",SUMIFS('Annuity Prices'!AU:AU,'Annuity Prices'!$B:$B,$D568,'Annuity Prices'!$E:$E,$G568),IF($B568="RAB Short",SUMIFS('RAB Prices Short'!AU:AU,'RAB Prices Short'!$B:$B,'All Prices combined'!$D568,'RAB Prices Short'!$E:$E,'All Prices combined'!$G568),IF($B568="RAB Long",SUMIFS('RAB Prices Long'!AU:AU,'RAB Prices Long'!$B:$B,'All Prices combined'!$D568,'RAB Prices Long'!$E:$E,'All Prices combined'!$G568)))),2)</f>
        <v>5.0599999999999996</v>
      </c>
      <c r="AS568" s="2">
        <f>ROUND(IF($B568="Annuity",SUMIFS('Annuity Prices'!AV:AV,'Annuity Prices'!$B:$B,$D568,'Annuity Prices'!$E:$E,$G568),IF($B568="RAB Short",SUMIFS('RAB Prices Short'!AV:AV,'RAB Prices Short'!$B:$B,'All Prices combined'!$D568,'RAB Prices Short'!$E:$E,'All Prices combined'!$G568),IF($B568="RAB Long",SUMIFS('RAB Prices Long'!AV:AV,'RAB Prices Long'!$B:$B,'All Prices combined'!$D568,'RAB Prices Long'!$E:$E,'All Prices combined'!$G568)))),2)</f>
        <v>5.2</v>
      </c>
      <c r="AT568" s="2">
        <f>ROUND(IF($B568="Annuity",SUMIFS('Annuity Prices'!AW:AW,'Annuity Prices'!$B:$B,$D568,'Annuity Prices'!$E:$E,$G568),IF($B568="RAB Short",SUMIFS('RAB Prices Short'!AW:AW,'RAB Prices Short'!$B:$B,'All Prices combined'!$D568,'RAB Prices Short'!$E:$E,'All Prices combined'!$G568),IF($B568="RAB Long",SUMIFS('RAB Prices Long'!AW:AW,'RAB Prices Long'!$B:$B,'All Prices combined'!$D568,'RAB Prices Long'!$E:$E,'All Prices combined'!$G568)))),2)</f>
        <v>5.36</v>
      </c>
      <c r="AU568" s="2">
        <f>ROUND(IF($B568="Annuity",SUMIFS('Annuity Prices'!AX:AX,'Annuity Prices'!$B:$B,$D568,'Annuity Prices'!$E:$E,$G568),IF($B568="RAB Short",SUMIFS('RAB Prices Short'!AX:AX,'RAB Prices Short'!$B:$B,'All Prices combined'!$D568,'RAB Prices Short'!$E:$E,'All Prices combined'!$G568),IF($B568="RAB Long",SUMIFS('RAB Prices Long'!AX:AX,'RAB Prices Long'!$B:$B,'All Prices combined'!$D568,'RAB Prices Long'!$E:$E,'All Prices combined'!$G568)))),2)</f>
        <v>5.51</v>
      </c>
      <c r="AV568" s="2">
        <f>ROUND(IF($B568="Annuity",SUMIFS('Annuity Prices'!AY:AY,'Annuity Prices'!$B:$B,$D568,'Annuity Prices'!$E:$E,$G568),IF($B568="RAB Short",SUMIFS('RAB Prices Short'!AY:AY,'RAB Prices Short'!$B:$B,'All Prices combined'!$D568,'RAB Prices Short'!$E:$E,'All Prices combined'!$G568),IF($B568="RAB Long",SUMIFS('RAB Prices Long'!AY:AY,'RAB Prices Long'!$B:$B,'All Prices combined'!$D568,'RAB Prices Long'!$E:$E,'All Prices combined'!$G568)))),2)</f>
        <v>5.67</v>
      </c>
      <c r="AW568" s="2">
        <f>ROUND(IF($B568="Annuity",SUMIFS('Annuity Prices'!AZ:AZ,'Annuity Prices'!$B:$B,$D568,'Annuity Prices'!$E:$E,$G568),IF($B568="RAB Short",SUMIFS('RAB Prices Short'!AZ:AZ,'RAB Prices Short'!$B:$B,'All Prices combined'!$D568,'RAB Prices Short'!$E:$E,'All Prices combined'!$G568),IF($B568="RAB Long",SUMIFS('RAB Prices Long'!AZ:AZ,'RAB Prices Long'!$B:$B,'All Prices combined'!$D568,'RAB Prices Long'!$E:$E,'All Prices combined'!$G568)))),2)</f>
        <v>5.83</v>
      </c>
      <c r="AX568" s="2">
        <f>ROUND(IF($B568="Annuity",SUMIFS('Annuity Prices'!BA:BA,'Annuity Prices'!$B:$B,$D568,'Annuity Prices'!$E:$E,$G568),IF($B568="RAB Short",SUMIFS('RAB Prices Short'!BA:BA,'RAB Prices Short'!$B:$B,'All Prices combined'!$D568,'RAB Prices Short'!$E:$E,'All Prices combined'!$G568),IF($B568="RAB Long",SUMIFS('RAB Prices Long'!BA:BA,'RAB Prices Long'!$B:$B,'All Prices combined'!$D568,'RAB Prices Long'!$E:$E,'All Prices combined'!$G568)))),2)</f>
        <v>6.01</v>
      </c>
      <c r="AY568" s="2">
        <f>ROUND(IF($B568="Annuity",SUMIFS('Annuity Prices'!BB:BB,'Annuity Prices'!$B:$B,$D568,'Annuity Prices'!$E:$E,$G568),IF($B568="RAB Short",SUMIFS('RAB Prices Short'!BB:BB,'RAB Prices Short'!$B:$B,'All Prices combined'!$D568,'RAB Prices Short'!$E:$E,'All Prices combined'!$G568),IF($B568="RAB Long",SUMIFS('RAB Prices Long'!BB:BB,'RAB Prices Long'!$B:$B,'All Prices combined'!$D568,'RAB Prices Long'!$E:$E,'All Prices combined'!$G568)))),2)</f>
        <v>6.18</v>
      </c>
      <c r="AZ568" s="2">
        <f>ROUND(IF($B568="Annuity",SUMIFS('Annuity Prices'!BC:BC,'Annuity Prices'!$B:$B,$D568,'Annuity Prices'!$E:$E,$G568),IF($B568="RAB Short",SUMIFS('RAB Prices Short'!BC:BC,'RAB Prices Short'!$B:$B,'All Prices combined'!$D568,'RAB Prices Short'!$E:$E,'All Prices combined'!$G568),IF($B568="RAB Long",SUMIFS('RAB Prices Long'!BC:BC,'RAB Prices Long'!$B:$B,'All Prices combined'!$D568,'RAB Prices Long'!$E:$E,'All Prices combined'!$G568)))),2)</f>
        <v>6.36</v>
      </c>
      <c r="BA568" s="2">
        <f>ROUND(IF($B568="Annuity",SUMIFS('Annuity Prices'!BD:BD,'Annuity Prices'!$B:$B,$D568,'Annuity Prices'!$E:$E,$G568),IF($B568="RAB Short",SUMIFS('RAB Prices Short'!BD:BD,'RAB Prices Short'!$B:$B,'All Prices combined'!$D568,'RAB Prices Short'!$E:$E,'All Prices combined'!$G568),IF($B568="RAB Long",SUMIFS('RAB Prices Long'!BD:BD,'RAB Prices Long'!$B:$B,'All Prices combined'!$D568,'RAB Prices Long'!$E:$E,'All Prices combined'!$G568)))),2)</f>
        <v>6.54</v>
      </c>
      <c r="BB568" s="2">
        <f>ROUND(IF($B568="Annuity",SUMIFS('Annuity Prices'!BE:BE,'Annuity Prices'!$B:$B,$D568,'Annuity Prices'!$E:$E,$G568),IF($B568="RAB Short",SUMIFS('RAB Prices Short'!BE:BE,'RAB Prices Short'!$B:$B,'All Prices combined'!$D568,'RAB Prices Short'!$E:$E,'All Prices combined'!$G568),IF($B568="RAB Long",SUMIFS('RAB Prices Long'!BE:BE,'RAB Prices Long'!$B:$B,'All Prices combined'!$D568,'RAB Prices Long'!$E:$E,'All Prices combined'!$G568)))),2)</f>
        <v>6.74</v>
      </c>
      <c r="BC568" s="2">
        <f>ROUND(IF($B568="Annuity",SUMIFS('Annuity Prices'!BF:BF,'Annuity Prices'!$B:$B,$D568,'Annuity Prices'!$E:$E,$G568),IF($B568="RAB Short",SUMIFS('RAB Prices Short'!BF:BF,'RAB Prices Short'!$B:$B,'All Prices combined'!$D568,'RAB Prices Short'!$E:$E,'All Prices combined'!$G568),IF($B568="RAB Long",SUMIFS('RAB Prices Long'!BF:BF,'RAB Prices Long'!$B:$B,'All Prices combined'!$D568,'RAB Prices Long'!$E:$E,'All Prices combined'!$G568)))),2)</f>
        <v>9.89</v>
      </c>
      <c r="BD568" s="2">
        <f>ROUND(IF($B568="Annuity",SUMIFS('Annuity Prices'!BG:BG,'Annuity Prices'!$B:$B,$D568,'Annuity Prices'!$E:$E,$G568),IF($B568="RAB Short",SUMIFS('RAB Prices Short'!BG:BG,'RAB Prices Short'!$B:$B,'All Prices combined'!$D568,'RAB Prices Short'!$E:$E,'All Prices combined'!$G568),IF($B568="RAB Long",SUMIFS('RAB Prices Long'!BG:BG,'RAB Prices Long'!$B:$B,'All Prices combined'!$D568,'RAB Prices Long'!$E:$E,'All Prices combined'!$G568)))),2)</f>
        <v>11.28</v>
      </c>
      <c r="BE568" s="2">
        <f>ROUND(IF($B568="Annuity",SUMIFS('Annuity Prices'!BH:BH,'Annuity Prices'!$B:$B,$D568,'Annuity Prices'!$E:$E,$G568),IF($B568="RAB Short",SUMIFS('RAB Prices Short'!BH:BH,'RAB Prices Short'!$B:$B,'All Prices combined'!$D568,'RAB Prices Short'!$E:$E,'All Prices combined'!$G568),IF($B568="RAB Long",SUMIFS('RAB Prices Long'!BH:BH,'RAB Prices Long'!$B:$B,'All Prices combined'!$D568,'RAB Prices Long'!$E:$E,'All Prices combined'!$G568)))),2)</f>
        <v>11.56</v>
      </c>
      <c r="BF568" s="2">
        <f>ROUND(IF($B568="Annuity",SUMIFS('Annuity Prices'!BI:BI,'Annuity Prices'!$B:$B,$D568,'Annuity Prices'!$E:$E,$G568),IF($B568="RAB Short",SUMIFS('RAB Prices Short'!BI:BI,'RAB Prices Short'!$B:$B,'All Prices combined'!$D568,'RAB Prices Short'!$E:$E,'All Prices combined'!$G568),IF($B568="RAB Long",SUMIFS('RAB Prices Long'!BI:BI,'RAB Prices Long'!$B:$B,'All Prices combined'!$D568,'RAB Prices Long'!$E:$E,'All Prices combined'!$G568)))),2)</f>
        <v>11.8</v>
      </c>
      <c r="BG568" s="2">
        <f>ROUND(IF($B568="Annuity",SUMIFS('Annuity Prices'!BJ:BJ,'Annuity Prices'!$B:$B,$D568,'Annuity Prices'!$E:$E,$G568),IF($B568="RAB Short",SUMIFS('RAB Prices Short'!BJ:BJ,'RAB Prices Short'!$B:$B,'All Prices combined'!$D568,'RAB Prices Short'!$E:$E,'All Prices combined'!$G568),IF($B568="RAB Long",SUMIFS('RAB Prices Long'!BJ:BJ,'RAB Prices Long'!$B:$B,'All Prices combined'!$D568,'RAB Prices Long'!$E:$E,'All Prices combined'!$G568)))),2)</f>
        <v>12.09</v>
      </c>
      <c r="BH568" s="2">
        <f>ROUND(IF($B568="Annuity",SUMIFS('Annuity Prices'!BK:BK,'Annuity Prices'!$B:$B,$D568,'Annuity Prices'!$E:$E,$G568),IF($B568="RAB Short",SUMIFS('RAB Prices Short'!BK:BK,'RAB Prices Short'!$B:$B,'All Prices combined'!$D568,'RAB Prices Short'!$E:$E,'All Prices combined'!$G568),IF($B568="RAB Long",SUMIFS('RAB Prices Long'!BK:BK,'RAB Prices Long'!$B:$B,'All Prices combined'!$D568,'RAB Prices Long'!$E:$E,'All Prices combined'!$G568)))),2)</f>
        <v>12.39</v>
      </c>
      <c r="BI568" s="2">
        <f>ROUND(IF($B568="Annuity",SUMIFS('Annuity Prices'!BL:BL,'Annuity Prices'!$B:$B,$D568,'Annuity Prices'!$E:$E,$G568),IF($B568="RAB Short",SUMIFS('RAB Prices Short'!BL:BL,'RAB Prices Short'!$B:$B,'All Prices combined'!$D568,'RAB Prices Short'!$E:$E,'All Prices combined'!$G568),IF($B568="RAB Long",SUMIFS('RAB Prices Long'!BL:BL,'RAB Prices Long'!$B:$B,'All Prices combined'!$D568,'RAB Prices Long'!$E:$E,'All Prices combined'!$G568)))),2)</f>
        <v>12.7</v>
      </c>
      <c r="BJ568" s="2">
        <f>ROUND(IF($B568="Annuity",SUMIFS('Annuity Prices'!BM:BM,'Annuity Prices'!$B:$B,$D568,'Annuity Prices'!$E:$E,$G568),IF($B568="RAB Short",SUMIFS('RAB Prices Short'!BM:BM,'RAB Prices Short'!$B:$B,'All Prices combined'!$D568,'RAB Prices Short'!$E:$E,'All Prices combined'!$G568),IF($B568="RAB Long",SUMIFS('RAB Prices Long'!BM:BM,'RAB Prices Long'!$B:$B,'All Prices combined'!$D568,'RAB Prices Long'!$E:$E,'All Prices combined'!$G568)))),2)</f>
        <v>12.96</v>
      </c>
      <c r="BK568" s="2">
        <f>ROUND(IF($B568="Annuity",SUMIFS('Annuity Prices'!BN:BN,'Annuity Prices'!$B:$B,$D568,'Annuity Prices'!$E:$E,$G568),IF($B568="RAB Short",SUMIFS('RAB Prices Short'!BN:BN,'RAB Prices Short'!$B:$B,'All Prices combined'!$D568,'RAB Prices Short'!$E:$E,'All Prices combined'!$G568),IF($B568="RAB Long",SUMIFS('RAB Prices Long'!BN:BN,'RAB Prices Long'!$B:$B,'All Prices combined'!$D568,'RAB Prices Long'!$E:$E,'All Prices combined'!$G568)))),2)</f>
        <v>13.29</v>
      </c>
      <c r="BL568" s="2">
        <f>ROUND(IF($B568="Annuity",SUMIFS('Annuity Prices'!BO:BO,'Annuity Prices'!$B:$B,$D568,'Annuity Prices'!$E:$E,$G568),IF($B568="RAB Short",SUMIFS('RAB Prices Short'!BO:BO,'RAB Prices Short'!$B:$B,'All Prices combined'!$D568,'RAB Prices Short'!$E:$E,'All Prices combined'!$G568),IF($B568="RAB Long",SUMIFS('RAB Prices Long'!BO:BO,'RAB Prices Long'!$B:$B,'All Prices combined'!$D568,'RAB Prices Long'!$E:$E,'All Prices combined'!$G568)))),2)</f>
        <v>13.62</v>
      </c>
      <c r="BM568" s="2">
        <f>ROUND(IF($B568="Annuity",SUMIFS('Annuity Prices'!BP:BP,'Annuity Prices'!$B:$B,$D568,'Annuity Prices'!$E:$E,$G568),IF($B568="RAB Short",SUMIFS('RAB Prices Short'!BP:BP,'RAB Prices Short'!$B:$B,'All Prices combined'!$D568,'RAB Prices Short'!$E:$E,'All Prices combined'!$G568),IF($B568="RAB Long",SUMIFS('RAB Prices Long'!BP:BP,'RAB Prices Long'!$B:$B,'All Prices combined'!$D568,'RAB Prices Long'!$E:$E,'All Prices combined'!$G568)))),2)</f>
        <v>13.96</v>
      </c>
      <c r="BN568" s="2">
        <f>ROUND(IF($B568="Annuity",SUMIFS('Annuity Prices'!BQ:BQ,'Annuity Prices'!$B:$B,$D568,'Annuity Prices'!$E:$E,$G568),IF($B568="RAB Short",SUMIFS('RAB Prices Short'!BQ:BQ,'RAB Prices Short'!$B:$B,'All Prices combined'!$D568,'RAB Prices Short'!$E:$E,'All Prices combined'!$G568),IF($B568="RAB Long",SUMIFS('RAB Prices Long'!BQ:BQ,'RAB Prices Long'!$B:$B,'All Prices combined'!$D568,'RAB Prices Long'!$E:$E,'All Prices combined'!$G568)))),2)</f>
        <v>14.24</v>
      </c>
      <c r="BO568" s="2">
        <f>ROUND(IF($B568="Annuity",SUMIFS('Annuity Prices'!BR:BR,'Annuity Prices'!$B:$B,$D568,'Annuity Prices'!$E:$E,$G568),IF($B568="RAB Short",SUMIFS('RAB Prices Short'!BR:BR,'RAB Prices Short'!$B:$B,'All Prices combined'!$D568,'RAB Prices Short'!$E:$E,'All Prices combined'!$G568),IF($B568="RAB Long",SUMIFS('RAB Prices Long'!BR:BR,'RAB Prices Long'!$B:$B,'All Prices combined'!$D568,'RAB Prices Long'!$E:$E,'All Prices combined'!$G568)))),2)</f>
        <v>14.6</v>
      </c>
      <c r="BP568" s="2">
        <f>ROUND(IF($B568="Annuity",SUMIFS('Annuity Prices'!BS:BS,'Annuity Prices'!$B:$B,$D568,'Annuity Prices'!$E:$E,$G568),IF($B568="RAB Short",SUMIFS('RAB Prices Short'!BS:BS,'RAB Prices Short'!$B:$B,'All Prices combined'!$D568,'RAB Prices Short'!$E:$E,'All Prices combined'!$G568),IF($B568="RAB Long",SUMIFS('RAB Prices Long'!BS:BS,'RAB Prices Long'!$B:$B,'All Prices combined'!$D568,'RAB Prices Long'!$E:$E,'All Prices combined'!$G568)))),2)</f>
        <v>14.96</v>
      </c>
      <c r="BQ568" s="2">
        <f>ROUND(IF($B568="Annuity",SUMIFS('Annuity Prices'!BT:BT,'Annuity Prices'!$B:$B,$D568,'Annuity Prices'!$E:$E,$G568),IF($B568="RAB Short",SUMIFS('RAB Prices Short'!BT:BT,'RAB Prices Short'!$B:$B,'All Prices combined'!$D568,'RAB Prices Short'!$E:$E,'All Prices combined'!$G568),IF($B568="RAB Long",SUMIFS('RAB Prices Long'!BT:BT,'RAB Prices Long'!$B:$B,'All Prices combined'!$D568,'RAB Prices Long'!$E:$E,'All Prices combined'!$G568)))),2)</f>
        <v>15.34</v>
      </c>
      <c r="BR568" s="2">
        <f>ROUND(IF($B568="Annuity",SUMIFS('Annuity Prices'!BU:BU,'Annuity Prices'!$B:$B,$D568,'Annuity Prices'!$E:$E,$G568),IF($B568="RAB Short",SUMIFS('RAB Prices Short'!BU:BU,'RAB Prices Short'!$B:$B,'All Prices combined'!$D568,'RAB Prices Short'!$E:$E,'All Prices combined'!$G568),IF($B568="RAB Long",SUMIFS('RAB Prices Long'!BU:BU,'RAB Prices Long'!$B:$B,'All Prices combined'!$D568,'RAB Prices Long'!$E:$E,'All Prices combined'!$G568)))),2)</f>
        <v>15.65</v>
      </c>
      <c r="BS568" s="2">
        <f>ROUND(IF($B568="Annuity",SUMIFS('Annuity Prices'!BV:BV,'Annuity Prices'!$B:$B,$D568,'Annuity Prices'!$E:$E,$G568),IF($B568="RAB Short",SUMIFS('RAB Prices Short'!BV:BV,'RAB Prices Short'!$B:$B,'All Prices combined'!$D568,'RAB Prices Short'!$E:$E,'All Prices combined'!$G568),IF($B568="RAB Long",SUMIFS('RAB Prices Long'!BV:BV,'RAB Prices Long'!$B:$B,'All Prices combined'!$D568,'RAB Prices Long'!$E:$E,'All Prices combined'!$G568)))),2)</f>
        <v>16.04</v>
      </c>
      <c r="BT568" s="2">
        <f>ROUND(IF($B568="Annuity",SUMIFS('Annuity Prices'!BW:BW,'Annuity Prices'!$B:$B,$D568,'Annuity Prices'!$E:$E,$G568),IF($B568="RAB Short",SUMIFS('RAB Prices Short'!BW:BW,'RAB Prices Short'!$B:$B,'All Prices combined'!$D568,'RAB Prices Short'!$E:$E,'All Prices combined'!$G568),IF($B568="RAB Long",SUMIFS('RAB Prices Long'!BW:BW,'RAB Prices Long'!$B:$B,'All Prices combined'!$D568,'RAB Prices Long'!$E:$E,'All Prices combined'!$G568)))),2)</f>
        <v>16.440000000000001</v>
      </c>
      <c r="BU568" s="2">
        <f>ROUND(IF($B568="Annuity",SUMIFS('Annuity Prices'!BX:BX,'Annuity Prices'!$B:$B,$D568,'Annuity Prices'!$E:$E,$G568),IF($B568="RAB Short",SUMIFS('RAB Prices Short'!BX:BX,'RAB Prices Short'!$B:$B,'All Prices combined'!$D568,'RAB Prices Short'!$E:$E,'All Prices combined'!$G568),IF($B568="RAB Long",SUMIFS('RAB Prices Long'!BX:BX,'RAB Prices Long'!$B:$B,'All Prices combined'!$D568,'RAB Prices Long'!$E:$E,'All Prices combined'!$G568)))),2)</f>
        <v>16.850000000000001</v>
      </c>
    </row>
    <row r="569" spans="2:73" x14ac:dyDescent="0.25">
      <c r="B569" t="s">
        <v>45</v>
      </c>
      <c r="C569">
        <v>30</v>
      </c>
      <c r="D569" t="s">
        <v>217</v>
      </c>
      <c r="E569" t="s">
        <v>209</v>
      </c>
      <c r="F569">
        <v>30</v>
      </c>
      <c r="G569" t="s">
        <v>201</v>
      </c>
      <c r="I569" s="2">
        <f>ROUND(IF($B569="Annuity",SUMIFS('Annuity Prices'!L:L,'Annuity Prices'!$B:$B,$D569,'Annuity Prices'!$E:$E,$G569),IF($B569="RAB Short",SUMIFS('RAB Prices Short'!L:L,'RAB Prices Short'!$B:$B,'All Prices combined'!$D569,'RAB Prices Short'!$E:$E,'All Prices combined'!$G569),IF($B569="RAB Long",SUMIFS('RAB Prices Long'!L:L,'RAB Prices Long'!$B:$B,'All Prices combined'!$D569,'RAB Prices Long'!$E:$E,'All Prices combined'!$G569)))),2)</f>
        <v>0</v>
      </c>
      <c r="J569" s="2">
        <f>ROUND(IF($B569="Annuity",SUMIFS('Annuity Prices'!M:M,'Annuity Prices'!$B:$B,$D569,'Annuity Prices'!$E:$E,$G569),IF($B569="RAB Short",SUMIFS('RAB Prices Short'!M:M,'RAB Prices Short'!$B:$B,'All Prices combined'!$D569,'RAB Prices Short'!$E:$E,'All Prices combined'!$G569),IF($B569="RAB Long",SUMIFS('RAB Prices Long'!M:M,'RAB Prices Long'!$B:$B,'All Prices combined'!$D569,'RAB Prices Long'!$E:$E,'All Prices combined'!$G569)))),2)</f>
        <v>0</v>
      </c>
      <c r="K569" s="2">
        <f>ROUND(IF($B569="Annuity",SUMIFS('Annuity Prices'!N:N,'Annuity Prices'!$B:$B,$D569,'Annuity Prices'!$E:$E,$G569),IF($B569="RAB Short",SUMIFS('RAB Prices Short'!N:N,'RAB Prices Short'!$B:$B,'All Prices combined'!$D569,'RAB Prices Short'!$E:$E,'All Prices combined'!$G569),IF($B569="RAB Long",SUMIFS('RAB Prices Long'!N:N,'RAB Prices Long'!$B:$B,'All Prices combined'!$D569,'RAB Prices Long'!$E:$E,'All Prices combined'!$G569)))),2)</f>
        <v>36.25</v>
      </c>
      <c r="L569" s="2">
        <f>ROUND(IF($B569="Annuity",SUMIFS('Annuity Prices'!O:O,'Annuity Prices'!$B:$B,$D569,'Annuity Prices'!$E:$E,$G569),IF($B569="RAB Short",SUMIFS('RAB Prices Short'!O:O,'RAB Prices Short'!$B:$B,'All Prices combined'!$D569,'RAB Prices Short'!$E:$E,'All Prices combined'!$G569),IF($B569="RAB Long",SUMIFS('RAB Prices Long'!O:O,'RAB Prices Long'!$B:$B,'All Prices combined'!$D569,'RAB Prices Long'!$E:$E,'All Prices combined'!$G569)))),2)</f>
        <v>37.28</v>
      </c>
      <c r="M569" s="2">
        <f>ROUND(IF($B569="Annuity",SUMIFS('Annuity Prices'!P:P,'Annuity Prices'!$B:$B,$D569,'Annuity Prices'!$E:$E,$G569),IF($B569="RAB Short",SUMIFS('RAB Prices Short'!P:P,'RAB Prices Short'!$B:$B,'All Prices combined'!$D569,'RAB Prices Short'!$E:$E,'All Prices combined'!$G569),IF($B569="RAB Long",SUMIFS('RAB Prices Long'!P:P,'RAB Prices Long'!$B:$B,'All Prices combined'!$D569,'RAB Prices Long'!$E:$E,'All Prices combined'!$G569)))),2)</f>
        <v>64.040000000000006</v>
      </c>
      <c r="N569" s="2">
        <f>ROUND(IF($B569="Annuity",SUMIFS('Annuity Prices'!Q:Q,'Annuity Prices'!$B:$B,$D569,'Annuity Prices'!$E:$E,$G569),IF($B569="RAB Short",SUMIFS('RAB Prices Short'!Q:Q,'RAB Prices Short'!$B:$B,'All Prices combined'!$D569,'RAB Prices Short'!$E:$E,'All Prices combined'!$G569),IF($B569="RAB Long",SUMIFS('RAB Prices Long'!Q:Q,'RAB Prices Long'!$B:$B,'All Prices combined'!$D569,'RAB Prices Long'!$E:$E,'All Prices combined'!$G569)))),2)</f>
        <v>65.64</v>
      </c>
      <c r="O569" s="2">
        <f>ROUND(IF($B569="Annuity",SUMIFS('Annuity Prices'!R:R,'Annuity Prices'!$B:$B,$D569,'Annuity Prices'!$E:$E,$G569),IF($B569="RAB Short",SUMIFS('RAB Prices Short'!R:R,'RAB Prices Short'!$B:$B,'All Prices combined'!$D569,'RAB Prices Short'!$E:$E,'All Prices combined'!$G569),IF($B569="RAB Long",SUMIFS('RAB Prices Long'!R:R,'RAB Prices Long'!$B:$B,'All Prices combined'!$D569,'RAB Prices Long'!$E:$E,'All Prices combined'!$G569)))),2)</f>
        <v>67.28</v>
      </c>
      <c r="P569" s="2">
        <f>ROUND(IF($B569="Annuity",SUMIFS('Annuity Prices'!S:S,'Annuity Prices'!$B:$B,$D569,'Annuity Prices'!$E:$E,$G569),IF($B569="RAB Short",SUMIFS('RAB Prices Short'!S:S,'RAB Prices Short'!$B:$B,'All Prices combined'!$D569,'RAB Prices Short'!$E:$E,'All Prices combined'!$G569),IF($B569="RAB Long",SUMIFS('RAB Prices Long'!S:S,'RAB Prices Long'!$B:$B,'All Prices combined'!$D569,'RAB Prices Long'!$E:$E,'All Prices combined'!$G569)))),2)</f>
        <v>68.97</v>
      </c>
      <c r="Q569" s="2">
        <f>ROUND(IF($B569="Annuity",SUMIFS('Annuity Prices'!T:T,'Annuity Prices'!$B:$B,$D569,'Annuity Prices'!$E:$E,$G569),IF($B569="RAB Short",SUMIFS('RAB Prices Short'!T:T,'RAB Prices Short'!$B:$B,'All Prices combined'!$D569,'RAB Prices Short'!$E:$E,'All Prices combined'!$G569),IF($B569="RAB Long",SUMIFS('RAB Prices Long'!T:T,'RAB Prices Long'!$B:$B,'All Prices combined'!$D569,'RAB Prices Long'!$E:$E,'All Prices combined'!$G569)))),2)</f>
        <v>72.38</v>
      </c>
      <c r="R569" s="2">
        <f>ROUND(IF($B569="Annuity",SUMIFS('Annuity Prices'!U:U,'Annuity Prices'!$B:$B,$D569,'Annuity Prices'!$E:$E,$G569),IF($B569="RAB Short",SUMIFS('RAB Prices Short'!U:U,'RAB Prices Short'!$B:$B,'All Prices combined'!$D569,'RAB Prices Short'!$E:$E,'All Prices combined'!$G569),IF($B569="RAB Long",SUMIFS('RAB Prices Long'!U:U,'RAB Prices Long'!$B:$B,'All Prices combined'!$D569,'RAB Prices Long'!$E:$E,'All Prices combined'!$G569)))),2)</f>
        <v>74.19</v>
      </c>
      <c r="S569" s="2">
        <f>ROUND(IF($B569="Annuity",SUMIFS('Annuity Prices'!V:V,'Annuity Prices'!$B:$B,$D569,'Annuity Prices'!$E:$E,$G569),IF($B569="RAB Short",SUMIFS('RAB Prices Short'!V:V,'RAB Prices Short'!$B:$B,'All Prices combined'!$D569,'RAB Prices Short'!$E:$E,'All Prices combined'!$G569),IF($B569="RAB Long",SUMIFS('RAB Prices Long'!V:V,'RAB Prices Long'!$B:$B,'All Prices combined'!$D569,'RAB Prices Long'!$E:$E,'All Prices combined'!$G569)))),2)</f>
        <v>76.05</v>
      </c>
      <c r="T569" s="2">
        <f>ROUND(IF($B569="Annuity",SUMIFS('Annuity Prices'!W:W,'Annuity Prices'!$B:$B,$D569,'Annuity Prices'!$E:$E,$G569),IF($B569="RAB Short",SUMIFS('RAB Prices Short'!W:W,'RAB Prices Short'!$B:$B,'All Prices combined'!$D569,'RAB Prices Short'!$E:$E,'All Prices combined'!$G569),IF($B569="RAB Long",SUMIFS('RAB Prices Long'!W:W,'RAB Prices Long'!$B:$B,'All Prices combined'!$D569,'RAB Prices Long'!$E:$E,'All Prices combined'!$G569)))),2)</f>
        <v>77.94</v>
      </c>
      <c r="U569" s="2">
        <f>ROUND(IF($B569="Annuity",SUMIFS('Annuity Prices'!X:X,'Annuity Prices'!$B:$B,$D569,'Annuity Prices'!$E:$E,$G569),IF($B569="RAB Short",SUMIFS('RAB Prices Short'!X:X,'RAB Prices Short'!$B:$B,'All Prices combined'!$D569,'RAB Prices Short'!$E:$E,'All Prices combined'!$G569),IF($B569="RAB Long",SUMIFS('RAB Prices Long'!X:X,'RAB Prices Long'!$B:$B,'All Prices combined'!$D569,'RAB Prices Long'!$E:$E,'All Prices combined'!$G569)))),2)</f>
        <v>82.22</v>
      </c>
      <c r="V569" s="2">
        <f>ROUND(IF($B569="Annuity",SUMIFS('Annuity Prices'!Y:Y,'Annuity Prices'!$B:$B,$D569,'Annuity Prices'!$E:$E,$G569),IF($B569="RAB Short",SUMIFS('RAB Prices Short'!Y:Y,'RAB Prices Short'!$B:$B,'All Prices combined'!$D569,'RAB Prices Short'!$E:$E,'All Prices combined'!$G569),IF($B569="RAB Long",SUMIFS('RAB Prices Long'!Y:Y,'RAB Prices Long'!$B:$B,'All Prices combined'!$D569,'RAB Prices Long'!$E:$E,'All Prices combined'!$G569)))),2)</f>
        <v>84.27</v>
      </c>
      <c r="W569" s="2">
        <f>ROUND(IF($B569="Annuity",SUMIFS('Annuity Prices'!Z:Z,'Annuity Prices'!$B:$B,$D569,'Annuity Prices'!$E:$E,$G569),IF($B569="RAB Short",SUMIFS('RAB Prices Short'!Z:Z,'RAB Prices Short'!$B:$B,'All Prices combined'!$D569,'RAB Prices Short'!$E:$E,'All Prices combined'!$G569),IF($B569="RAB Long",SUMIFS('RAB Prices Long'!Z:Z,'RAB Prices Long'!$B:$B,'All Prices combined'!$D569,'RAB Prices Long'!$E:$E,'All Prices combined'!$G569)))),2)</f>
        <v>86.38</v>
      </c>
      <c r="X569" s="2">
        <f>ROUND(IF($B569="Annuity",SUMIFS('Annuity Prices'!AA:AA,'Annuity Prices'!$B:$B,$D569,'Annuity Prices'!$E:$E,$G569),IF($B569="RAB Short",SUMIFS('RAB Prices Short'!AA:AA,'RAB Prices Short'!$B:$B,'All Prices combined'!$D569,'RAB Prices Short'!$E:$E,'All Prices combined'!$G569),IF($B569="RAB Long",SUMIFS('RAB Prices Long'!AA:AA,'RAB Prices Long'!$B:$B,'All Prices combined'!$D569,'RAB Prices Long'!$E:$E,'All Prices combined'!$G569)))),2)</f>
        <v>88.54</v>
      </c>
      <c r="Y569" s="2">
        <f>ROUND(IF($B569="Annuity",SUMIFS('Annuity Prices'!AB:AB,'Annuity Prices'!$B:$B,$D569,'Annuity Prices'!$E:$E,$G569),IF($B569="RAB Short",SUMIFS('RAB Prices Short'!AB:AB,'RAB Prices Short'!$B:$B,'All Prices combined'!$D569,'RAB Prices Short'!$E:$E,'All Prices combined'!$G569),IF($B569="RAB Long",SUMIFS('RAB Prices Long'!AB:AB,'RAB Prices Long'!$B:$B,'All Prices combined'!$D569,'RAB Prices Long'!$E:$E,'All Prices combined'!$G569)))),2)</f>
        <v>92.1</v>
      </c>
      <c r="Z569" s="2">
        <f>ROUND(IF($B569="Annuity",SUMIFS('Annuity Prices'!AC:AC,'Annuity Prices'!$B:$B,$D569,'Annuity Prices'!$E:$E,$G569),IF($B569="RAB Short",SUMIFS('RAB Prices Short'!AC:AC,'RAB Prices Short'!$B:$B,'All Prices combined'!$D569,'RAB Prices Short'!$E:$E,'All Prices combined'!$G569),IF($B569="RAB Long",SUMIFS('RAB Prices Long'!AC:AC,'RAB Prices Long'!$B:$B,'All Prices combined'!$D569,'RAB Prices Long'!$E:$E,'All Prices combined'!$G569)))),2)</f>
        <v>94.4</v>
      </c>
      <c r="AA569" s="2">
        <f>ROUND(IF($B569="Annuity",SUMIFS('Annuity Prices'!AD:AD,'Annuity Prices'!$B:$B,$D569,'Annuity Prices'!$E:$E,$G569),IF($B569="RAB Short",SUMIFS('RAB Prices Short'!AD:AD,'RAB Prices Short'!$B:$B,'All Prices combined'!$D569,'RAB Prices Short'!$E:$E,'All Prices combined'!$G569),IF($B569="RAB Long",SUMIFS('RAB Prices Long'!AD:AD,'RAB Prices Long'!$B:$B,'All Prices combined'!$D569,'RAB Prices Long'!$E:$E,'All Prices combined'!$G569)))),2)</f>
        <v>96.75</v>
      </c>
      <c r="AB569" s="2">
        <f>ROUND(IF($B569="Annuity",SUMIFS('Annuity Prices'!AE:AE,'Annuity Prices'!$B:$B,$D569,'Annuity Prices'!$E:$E,$G569),IF($B569="RAB Short",SUMIFS('RAB Prices Short'!AE:AE,'RAB Prices Short'!$B:$B,'All Prices combined'!$D569,'RAB Prices Short'!$E:$E,'All Prices combined'!$G569),IF($B569="RAB Long",SUMIFS('RAB Prices Long'!AE:AE,'RAB Prices Long'!$B:$B,'All Prices combined'!$D569,'RAB Prices Long'!$E:$E,'All Prices combined'!$G569)))),2)</f>
        <v>99.18</v>
      </c>
      <c r="AC569" s="2">
        <f>ROUND(IF($B569="Annuity",SUMIFS('Annuity Prices'!AF:AF,'Annuity Prices'!$B:$B,$D569,'Annuity Prices'!$E:$E,$G569),IF($B569="RAB Short",SUMIFS('RAB Prices Short'!AF:AF,'RAB Prices Short'!$B:$B,'All Prices combined'!$D569,'RAB Prices Short'!$E:$E,'All Prices combined'!$G569),IF($B569="RAB Long",SUMIFS('RAB Prices Long'!AF:AF,'RAB Prices Long'!$B:$B,'All Prices combined'!$D569,'RAB Prices Long'!$E:$E,'All Prices combined'!$G569)))),2)</f>
        <v>100.08</v>
      </c>
      <c r="AD569" s="2">
        <f>ROUND(IF($B569="Annuity",SUMIFS('Annuity Prices'!AG:AG,'Annuity Prices'!$B:$B,$D569,'Annuity Prices'!$E:$E,$G569),IF($B569="RAB Short",SUMIFS('RAB Prices Short'!AG:AG,'RAB Prices Short'!$B:$B,'All Prices combined'!$D569,'RAB Prices Short'!$E:$E,'All Prices combined'!$G569),IF($B569="RAB Long",SUMIFS('RAB Prices Long'!AG:AG,'RAB Prices Long'!$B:$B,'All Prices combined'!$D569,'RAB Prices Long'!$E:$E,'All Prices combined'!$G569)))),2)</f>
        <v>102.59</v>
      </c>
      <c r="AE569" s="2">
        <f>ROUND(IF($B569="Annuity",SUMIFS('Annuity Prices'!AH:AH,'Annuity Prices'!$B:$B,$D569,'Annuity Prices'!$E:$E,$G569),IF($B569="RAB Short",SUMIFS('RAB Prices Short'!AH:AH,'RAB Prices Short'!$B:$B,'All Prices combined'!$D569,'RAB Prices Short'!$E:$E,'All Prices combined'!$G569),IF($B569="RAB Long",SUMIFS('RAB Prices Long'!AH:AH,'RAB Prices Long'!$B:$B,'All Prices combined'!$D569,'RAB Prices Long'!$E:$E,'All Prices combined'!$G569)))),2)</f>
        <v>105.15</v>
      </c>
      <c r="AF569" s="2">
        <f>ROUND(IF($B569="Annuity",SUMIFS('Annuity Prices'!AI:AI,'Annuity Prices'!$B:$B,$D569,'Annuity Prices'!$E:$E,$G569),IF($B569="RAB Short",SUMIFS('RAB Prices Short'!AI:AI,'RAB Prices Short'!$B:$B,'All Prices combined'!$D569,'RAB Prices Short'!$E:$E,'All Prices combined'!$G569),IF($B569="RAB Long",SUMIFS('RAB Prices Long'!AI:AI,'RAB Prices Long'!$B:$B,'All Prices combined'!$D569,'RAB Prices Long'!$E:$E,'All Prices combined'!$G569)))),2)</f>
        <v>107.78</v>
      </c>
      <c r="AG569" s="2">
        <f>ROUND(IF($B569="Annuity",SUMIFS('Annuity Prices'!AJ:AJ,'Annuity Prices'!$B:$B,$D569,'Annuity Prices'!$E:$E,$G569),IF($B569="RAB Short",SUMIFS('RAB Prices Short'!AJ:AJ,'RAB Prices Short'!$B:$B,'All Prices combined'!$D569,'RAB Prices Short'!$E:$E,'All Prices combined'!$G569),IF($B569="RAB Long",SUMIFS('RAB Prices Long'!AJ:AJ,'RAB Prices Long'!$B:$B,'All Prices combined'!$D569,'RAB Prices Long'!$E:$E,'All Prices combined'!$G569)))),2)</f>
        <v>110.9</v>
      </c>
      <c r="AH569" s="2">
        <f>ROUND(IF($B569="Annuity",SUMIFS('Annuity Prices'!AK:AK,'Annuity Prices'!$B:$B,$D569,'Annuity Prices'!$E:$E,$G569),IF($B569="RAB Short",SUMIFS('RAB Prices Short'!AK:AK,'RAB Prices Short'!$B:$B,'All Prices combined'!$D569,'RAB Prices Short'!$E:$E,'All Prices combined'!$G569),IF($B569="RAB Long",SUMIFS('RAB Prices Long'!AK:AK,'RAB Prices Long'!$B:$B,'All Prices combined'!$D569,'RAB Prices Long'!$E:$E,'All Prices combined'!$G569)))),2)</f>
        <v>113.67</v>
      </c>
      <c r="AI569" s="2">
        <f>ROUND(IF($B569="Annuity",SUMIFS('Annuity Prices'!AL:AL,'Annuity Prices'!$B:$B,$D569,'Annuity Prices'!$E:$E,$G569),IF($B569="RAB Short",SUMIFS('RAB Prices Short'!AL:AL,'RAB Prices Short'!$B:$B,'All Prices combined'!$D569,'RAB Prices Short'!$E:$E,'All Prices combined'!$G569),IF($B569="RAB Long",SUMIFS('RAB Prices Long'!AL:AL,'RAB Prices Long'!$B:$B,'All Prices combined'!$D569,'RAB Prices Long'!$E:$E,'All Prices combined'!$G569)))),2)</f>
        <v>116.51</v>
      </c>
      <c r="AJ569" s="2">
        <f>ROUND(IF($B569="Annuity",SUMIFS('Annuity Prices'!AM:AM,'Annuity Prices'!$B:$B,$D569,'Annuity Prices'!$E:$E,$G569),IF($B569="RAB Short",SUMIFS('RAB Prices Short'!AM:AM,'RAB Prices Short'!$B:$B,'All Prices combined'!$D569,'RAB Prices Short'!$E:$E,'All Prices combined'!$G569),IF($B569="RAB Long",SUMIFS('RAB Prices Long'!AM:AM,'RAB Prices Long'!$B:$B,'All Prices combined'!$D569,'RAB Prices Long'!$E:$E,'All Prices combined'!$G569)))),2)</f>
        <v>119.43</v>
      </c>
      <c r="AK569" s="2">
        <f>ROUND(IF($B569="Annuity",SUMIFS('Annuity Prices'!AN:AN,'Annuity Prices'!$B:$B,$D569,'Annuity Prices'!$E:$E,$G569),IF($B569="RAB Short",SUMIFS('RAB Prices Short'!AN:AN,'RAB Prices Short'!$B:$B,'All Prices combined'!$D569,'RAB Prices Short'!$E:$E,'All Prices combined'!$G569),IF($B569="RAB Long",SUMIFS('RAB Prices Long'!AN:AN,'RAB Prices Long'!$B:$B,'All Prices combined'!$D569,'RAB Prices Long'!$E:$E,'All Prices combined'!$G569)))),2)</f>
        <v>121.74</v>
      </c>
      <c r="AL569" s="2">
        <f>ROUND(IF($B569="Annuity",SUMIFS('Annuity Prices'!AO:AO,'Annuity Prices'!$B:$B,$D569,'Annuity Prices'!$E:$E,$G569),IF($B569="RAB Short",SUMIFS('RAB Prices Short'!AO:AO,'RAB Prices Short'!$B:$B,'All Prices combined'!$D569,'RAB Prices Short'!$E:$E,'All Prices combined'!$G569),IF($B569="RAB Long",SUMIFS('RAB Prices Long'!AO:AO,'RAB Prices Long'!$B:$B,'All Prices combined'!$D569,'RAB Prices Long'!$E:$E,'All Prices combined'!$G569)))),2)</f>
        <v>124.79</v>
      </c>
      <c r="AM569" s="2">
        <f>ROUND(IF($B569="Annuity",SUMIFS('Annuity Prices'!AP:AP,'Annuity Prices'!$B:$B,$D569,'Annuity Prices'!$E:$E,$G569),IF($B569="RAB Short",SUMIFS('RAB Prices Short'!AP:AP,'RAB Prices Short'!$B:$B,'All Prices combined'!$D569,'RAB Prices Short'!$E:$E,'All Prices combined'!$G569),IF($B569="RAB Long",SUMIFS('RAB Prices Long'!AP:AP,'RAB Prices Long'!$B:$B,'All Prices combined'!$D569,'RAB Prices Long'!$E:$E,'All Prices combined'!$G569)))),2)</f>
        <v>127.9</v>
      </c>
      <c r="AN569" s="2">
        <f>ROUND(IF($B569="Annuity",SUMIFS('Annuity Prices'!AQ:AQ,'Annuity Prices'!$B:$B,$D569,'Annuity Prices'!$E:$E,$G569),IF($B569="RAB Short",SUMIFS('RAB Prices Short'!AQ:AQ,'RAB Prices Short'!$B:$B,'All Prices combined'!$D569,'RAB Prices Short'!$E:$E,'All Prices combined'!$G569),IF($B569="RAB Long",SUMIFS('RAB Prices Long'!AQ:AQ,'RAB Prices Long'!$B:$B,'All Prices combined'!$D569,'RAB Prices Long'!$E:$E,'All Prices combined'!$G569)))),2)</f>
        <v>131.1</v>
      </c>
      <c r="AO569" s="2">
        <f>ROUND(IF($B569="Annuity",SUMIFS('Annuity Prices'!AR:AR,'Annuity Prices'!$B:$B,$D569,'Annuity Prices'!$E:$E,$G569),IF($B569="RAB Short",SUMIFS('RAB Prices Short'!AR:AR,'RAB Prices Short'!$B:$B,'All Prices combined'!$D569,'RAB Prices Short'!$E:$E,'All Prices combined'!$G569),IF($B569="RAB Long",SUMIFS('RAB Prices Long'!AR:AR,'RAB Prices Long'!$B:$B,'All Prices combined'!$D569,'RAB Prices Long'!$E:$E,'All Prices combined'!$G569)))),2)</f>
        <v>0</v>
      </c>
      <c r="AP569" s="2">
        <f>ROUND(IF($B569="Annuity",SUMIFS('Annuity Prices'!AS:AS,'Annuity Prices'!$B:$B,$D569,'Annuity Prices'!$E:$E,$G569),IF($B569="RAB Short",SUMIFS('RAB Prices Short'!AS:AS,'RAB Prices Short'!$B:$B,'All Prices combined'!$D569,'RAB Prices Short'!$E:$E,'All Prices combined'!$G569),IF($B569="RAB Long",SUMIFS('RAB Prices Long'!AS:AS,'RAB Prices Long'!$B:$B,'All Prices combined'!$D569,'RAB Prices Long'!$E:$E,'All Prices combined'!$G569)))),2)</f>
        <v>0</v>
      </c>
      <c r="AQ569" s="2">
        <f>ROUND(IF($B569="Annuity",SUMIFS('Annuity Prices'!AT:AT,'Annuity Prices'!$B:$B,$D569,'Annuity Prices'!$E:$E,$G569),IF($B569="RAB Short",SUMIFS('RAB Prices Short'!AT:AT,'RAB Prices Short'!$B:$B,'All Prices combined'!$D569,'RAB Prices Short'!$E:$E,'All Prices combined'!$G569),IF($B569="RAB Long",SUMIFS('RAB Prices Long'!AT:AT,'RAB Prices Long'!$B:$B,'All Prices combined'!$D569,'RAB Prices Long'!$E:$E,'All Prices combined'!$G569)))),2)</f>
        <v>36.049999999999997</v>
      </c>
      <c r="AR569" s="2">
        <f>ROUND(IF($B569="Annuity",SUMIFS('Annuity Prices'!AU:AU,'Annuity Prices'!$B:$B,$D569,'Annuity Prices'!$E:$E,$G569),IF($B569="RAB Short",SUMIFS('RAB Prices Short'!AU:AU,'RAB Prices Short'!$B:$B,'All Prices combined'!$D569,'RAB Prices Short'!$E:$E,'All Prices combined'!$G569),IF($B569="RAB Long",SUMIFS('RAB Prices Long'!AU:AU,'RAB Prices Long'!$B:$B,'All Prices combined'!$D569,'RAB Prices Long'!$E:$E,'All Prices combined'!$G569)))),2)</f>
        <v>36.25</v>
      </c>
      <c r="AS569" s="2">
        <f>ROUND(IF($B569="Annuity",SUMIFS('Annuity Prices'!AV:AV,'Annuity Prices'!$B:$B,$D569,'Annuity Prices'!$E:$E,$G569),IF($B569="RAB Short",SUMIFS('RAB Prices Short'!AV:AV,'RAB Prices Short'!$B:$B,'All Prices combined'!$D569,'RAB Prices Short'!$E:$E,'All Prices combined'!$G569),IF($B569="RAB Long",SUMIFS('RAB Prices Long'!AV:AV,'RAB Prices Long'!$B:$B,'All Prices combined'!$D569,'RAB Prices Long'!$E:$E,'All Prices combined'!$G569)))),2)</f>
        <v>37.28</v>
      </c>
      <c r="AT569" s="2">
        <f>ROUND(IF($B569="Annuity",SUMIFS('Annuity Prices'!AW:AW,'Annuity Prices'!$B:$B,$D569,'Annuity Prices'!$E:$E,$G569),IF($B569="RAB Short",SUMIFS('RAB Prices Short'!AW:AW,'RAB Prices Short'!$B:$B,'All Prices combined'!$D569,'RAB Prices Short'!$E:$E,'All Prices combined'!$G569),IF($B569="RAB Long",SUMIFS('RAB Prices Long'!AW:AW,'RAB Prices Long'!$B:$B,'All Prices combined'!$D569,'RAB Prices Long'!$E:$E,'All Prices combined'!$G569)))),2)</f>
        <v>41.28</v>
      </c>
      <c r="AU569" s="2">
        <f>ROUND(IF($B569="Annuity",SUMIFS('Annuity Prices'!AX:AX,'Annuity Prices'!$B:$B,$D569,'Annuity Prices'!$E:$E,$G569),IF($B569="RAB Short",SUMIFS('RAB Prices Short'!AX:AX,'RAB Prices Short'!$B:$B,'All Prices combined'!$D569,'RAB Prices Short'!$E:$E,'All Prices combined'!$G569),IF($B569="RAB Long",SUMIFS('RAB Prices Long'!AX:AX,'RAB Prices Long'!$B:$B,'All Prices combined'!$D569,'RAB Prices Long'!$E:$E,'All Prices combined'!$G569)))),2)</f>
        <v>45.47</v>
      </c>
      <c r="AV569" s="2">
        <f>ROUND(IF($B569="Annuity",SUMIFS('Annuity Prices'!AY:AY,'Annuity Prices'!$B:$B,$D569,'Annuity Prices'!$E:$E,$G569),IF($B569="RAB Short",SUMIFS('RAB Prices Short'!AY:AY,'RAB Prices Short'!$B:$B,'All Prices combined'!$D569,'RAB Prices Short'!$E:$E,'All Prices combined'!$G569),IF($B569="RAB Long",SUMIFS('RAB Prices Long'!AY:AY,'RAB Prices Long'!$B:$B,'All Prices combined'!$D569,'RAB Prices Long'!$E:$E,'All Prices combined'!$G569)))),2)</f>
        <v>49.87</v>
      </c>
      <c r="AW569" s="2">
        <f>ROUND(IF($B569="Annuity",SUMIFS('Annuity Prices'!AZ:AZ,'Annuity Prices'!$B:$B,$D569,'Annuity Prices'!$E:$E,$G569),IF($B569="RAB Short",SUMIFS('RAB Prices Short'!AZ:AZ,'RAB Prices Short'!$B:$B,'All Prices combined'!$D569,'RAB Prices Short'!$E:$E,'All Prices combined'!$G569),IF($B569="RAB Long",SUMIFS('RAB Prices Long'!AZ:AZ,'RAB Prices Long'!$B:$B,'All Prices combined'!$D569,'RAB Prices Long'!$E:$E,'All Prices combined'!$G569)))),2)</f>
        <v>54.49</v>
      </c>
      <c r="AX569" s="2">
        <f>ROUND(IF($B569="Annuity",SUMIFS('Annuity Prices'!BA:BA,'Annuity Prices'!$B:$B,$D569,'Annuity Prices'!$E:$E,$G569),IF($B569="RAB Short",SUMIFS('RAB Prices Short'!BA:BA,'RAB Prices Short'!$B:$B,'All Prices combined'!$D569,'RAB Prices Short'!$E:$E,'All Prices combined'!$G569),IF($B569="RAB Long",SUMIFS('RAB Prices Long'!BA:BA,'RAB Prices Long'!$B:$B,'All Prices combined'!$D569,'RAB Prices Long'!$E:$E,'All Prices combined'!$G569)))),2)</f>
        <v>59.33</v>
      </c>
      <c r="AY569" s="2">
        <f>ROUND(IF($B569="Annuity",SUMIFS('Annuity Prices'!BB:BB,'Annuity Prices'!$B:$B,$D569,'Annuity Prices'!$E:$E,$G569),IF($B569="RAB Short",SUMIFS('RAB Prices Short'!BB:BB,'RAB Prices Short'!$B:$B,'All Prices combined'!$D569,'RAB Prices Short'!$E:$E,'All Prices combined'!$G569),IF($B569="RAB Long",SUMIFS('RAB Prices Long'!BB:BB,'RAB Prices Long'!$B:$B,'All Prices combined'!$D569,'RAB Prices Long'!$E:$E,'All Prices combined'!$G569)))),2)</f>
        <v>64.400000000000006</v>
      </c>
      <c r="AZ569" s="2">
        <f>ROUND(IF($B569="Annuity",SUMIFS('Annuity Prices'!BC:BC,'Annuity Prices'!$B:$B,$D569,'Annuity Prices'!$E:$E,$G569),IF($B569="RAB Short",SUMIFS('RAB Prices Short'!BC:BC,'RAB Prices Short'!$B:$B,'All Prices combined'!$D569,'RAB Prices Short'!$E:$E,'All Prices combined'!$G569),IF($B569="RAB Long",SUMIFS('RAB Prices Long'!BC:BC,'RAB Prices Long'!$B:$B,'All Prices combined'!$D569,'RAB Prices Long'!$E:$E,'All Prices combined'!$G569)))),2)</f>
        <v>69.72</v>
      </c>
      <c r="BA569" s="2">
        <f>ROUND(IF($B569="Annuity",SUMIFS('Annuity Prices'!BD:BD,'Annuity Prices'!$B:$B,$D569,'Annuity Prices'!$E:$E,$G569),IF($B569="RAB Short",SUMIFS('RAB Prices Short'!BD:BD,'RAB Prices Short'!$B:$B,'All Prices combined'!$D569,'RAB Prices Short'!$E:$E,'All Prices combined'!$G569),IF($B569="RAB Long",SUMIFS('RAB Prices Long'!BD:BD,'RAB Prices Long'!$B:$B,'All Prices combined'!$D569,'RAB Prices Long'!$E:$E,'All Prices combined'!$G569)))),2)</f>
        <v>75.290000000000006</v>
      </c>
      <c r="BB569" s="2">
        <f>ROUND(IF($B569="Annuity",SUMIFS('Annuity Prices'!BE:BE,'Annuity Prices'!$B:$B,$D569,'Annuity Prices'!$E:$E,$G569),IF($B569="RAB Short",SUMIFS('RAB Prices Short'!BE:BE,'RAB Prices Short'!$B:$B,'All Prices combined'!$D569,'RAB Prices Short'!$E:$E,'All Prices combined'!$G569),IF($B569="RAB Long",SUMIFS('RAB Prices Long'!BE:BE,'RAB Prices Long'!$B:$B,'All Prices combined'!$D569,'RAB Prices Long'!$E:$E,'All Prices combined'!$G569)))),2)</f>
        <v>81.12</v>
      </c>
      <c r="BC569" s="2">
        <f>ROUND(IF($B569="Annuity",SUMIFS('Annuity Prices'!BF:BF,'Annuity Prices'!$B:$B,$D569,'Annuity Prices'!$E:$E,$G569),IF($B569="RAB Short",SUMIFS('RAB Prices Short'!BF:BF,'RAB Prices Short'!$B:$B,'All Prices combined'!$D569,'RAB Prices Short'!$E:$E,'All Prices combined'!$G569),IF($B569="RAB Long",SUMIFS('RAB Prices Long'!BF:BF,'RAB Prices Long'!$B:$B,'All Prices combined'!$D569,'RAB Prices Long'!$E:$E,'All Prices combined'!$G569)))),2)</f>
        <v>84.27</v>
      </c>
      <c r="BD569" s="2">
        <f>ROUND(IF($B569="Annuity",SUMIFS('Annuity Prices'!BG:BG,'Annuity Prices'!$B:$B,$D569,'Annuity Prices'!$E:$E,$G569),IF($B569="RAB Short",SUMIFS('RAB Prices Short'!BG:BG,'RAB Prices Short'!$B:$B,'All Prices combined'!$D569,'RAB Prices Short'!$E:$E,'All Prices combined'!$G569),IF($B569="RAB Long",SUMIFS('RAB Prices Long'!BG:BG,'RAB Prices Long'!$B:$B,'All Prices combined'!$D569,'RAB Prices Long'!$E:$E,'All Prices combined'!$G569)))),2)</f>
        <v>86.38</v>
      </c>
      <c r="BE569" s="2">
        <f>ROUND(IF($B569="Annuity",SUMIFS('Annuity Prices'!BH:BH,'Annuity Prices'!$B:$B,$D569,'Annuity Prices'!$E:$E,$G569),IF($B569="RAB Short",SUMIFS('RAB Prices Short'!BH:BH,'RAB Prices Short'!$B:$B,'All Prices combined'!$D569,'RAB Prices Short'!$E:$E,'All Prices combined'!$G569),IF($B569="RAB Long",SUMIFS('RAB Prices Long'!BH:BH,'RAB Prices Long'!$B:$B,'All Prices combined'!$D569,'RAB Prices Long'!$E:$E,'All Prices combined'!$G569)))),2)</f>
        <v>88.54</v>
      </c>
      <c r="BF569" s="2">
        <f>ROUND(IF($B569="Annuity",SUMIFS('Annuity Prices'!BI:BI,'Annuity Prices'!$B:$B,$D569,'Annuity Prices'!$E:$E,$G569),IF($B569="RAB Short",SUMIFS('RAB Prices Short'!BI:BI,'RAB Prices Short'!$B:$B,'All Prices combined'!$D569,'RAB Prices Short'!$E:$E,'All Prices combined'!$G569),IF($B569="RAB Long",SUMIFS('RAB Prices Long'!BI:BI,'RAB Prices Long'!$B:$B,'All Prices combined'!$D569,'RAB Prices Long'!$E:$E,'All Prices combined'!$G569)))),2)</f>
        <v>92.1</v>
      </c>
      <c r="BG569" s="2">
        <f>ROUND(IF($B569="Annuity",SUMIFS('Annuity Prices'!BJ:BJ,'Annuity Prices'!$B:$B,$D569,'Annuity Prices'!$E:$E,$G569),IF($B569="RAB Short",SUMIFS('RAB Prices Short'!BJ:BJ,'RAB Prices Short'!$B:$B,'All Prices combined'!$D569,'RAB Prices Short'!$E:$E,'All Prices combined'!$G569),IF($B569="RAB Long",SUMIFS('RAB Prices Long'!BJ:BJ,'RAB Prices Long'!$B:$B,'All Prices combined'!$D569,'RAB Prices Long'!$E:$E,'All Prices combined'!$G569)))),2)</f>
        <v>94.4</v>
      </c>
      <c r="BH569" s="2">
        <f>ROUND(IF($B569="Annuity",SUMIFS('Annuity Prices'!BK:BK,'Annuity Prices'!$B:$B,$D569,'Annuity Prices'!$E:$E,$G569),IF($B569="RAB Short",SUMIFS('RAB Prices Short'!BK:BK,'RAB Prices Short'!$B:$B,'All Prices combined'!$D569,'RAB Prices Short'!$E:$E,'All Prices combined'!$G569),IF($B569="RAB Long",SUMIFS('RAB Prices Long'!BK:BK,'RAB Prices Long'!$B:$B,'All Prices combined'!$D569,'RAB Prices Long'!$E:$E,'All Prices combined'!$G569)))),2)</f>
        <v>96.75</v>
      </c>
      <c r="BI569" s="2">
        <f>ROUND(IF($B569="Annuity",SUMIFS('Annuity Prices'!BL:BL,'Annuity Prices'!$B:$B,$D569,'Annuity Prices'!$E:$E,$G569),IF($B569="RAB Short",SUMIFS('RAB Prices Short'!BL:BL,'RAB Prices Short'!$B:$B,'All Prices combined'!$D569,'RAB Prices Short'!$E:$E,'All Prices combined'!$G569),IF($B569="RAB Long",SUMIFS('RAB Prices Long'!BL:BL,'RAB Prices Long'!$B:$B,'All Prices combined'!$D569,'RAB Prices Long'!$E:$E,'All Prices combined'!$G569)))),2)</f>
        <v>99.18</v>
      </c>
      <c r="BJ569" s="2">
        <f>ROUND(IF($B569="Annuity",SUMIFS('Annuity Prices'!BM:BM,'Annuity Prices'!$B:$B,$D569,'Annuity Prices'!$E:$E,$G569),IF($B569="RAB Short",SUMIFS('RAB Prices Short'!BM:BM,'RAB Prices Short'!$B:$B,'All Prices combined'!$D569,'RAB Prices Short'!$E:$E,'All Prices combined'!$G569),IF($B569="RAB Long",SUMIFS('RAB Prices Long'!BM:BM,'RAB Prices Long'!$B:$B,'All Prices combined'!$D569,'RAB Prices Long'!$E:$E,'All Prices combined'!$G569)))),2)</f>
        <v>100.08</v>
      </c>
      <c r="BK569" s="2">
        <f>ROUND(IF($B569="Annuity",SUMIFS('Annuity Prices'!BN:BN,'Annuity Prices'!$B:$B,$D569,'Annuity Prices'!$E:$E,$G569),IF($B569="RAB Short",SUMIFS('RAB Prices Short'!BN:BN,'RAB Prices Short'!$B:$B,'All Prices combined'!$D569,'RAB Prices Short'!$E:$E,'All Prices combined'!$G569),IF($B569="RAB Long",SUMIFS('RAB Prices Long'!BN:BN,'RAB Prices Long'!$B:$B,'All Prices combined'!$D569,'RAB Prices Long'!$E:$E,'All Prices combined'!$G569)))),2)</f>
        <v>102.59</v>
      </c>
      <c r="BL569" s="2">
        <f>ROUND(IF($B569="Annuity",SUMIFS('Annuity Prices'!BO:BO,'Annuity Prices'!$B:$B,$D569,'Annuity Prices'!$E:$E,$G569),IF($B569="RAB Short",SUMIFS('RAB Prices Short'!BO:BO,'RAB Prices Short'!$B:$B,'All Prices combined'!$D569,'RAB Prices Short'!$E:$E,'All Prices combined'!$G569),IF($B569="RAB Long",SUMIFS('RAB Prices Long'!BO:BO,'RAB Prices Long'!$B:$B,'All Prices combined'!$D569,'RAB Prices Long'!$E:$E,'All Prices combined'!$G569)))),2)</f>
        <v>105.15</v>
      </c>
      <c r="BM569" s="2">
        <f>ROUND(IF($B569="Annuity",SUMIFS('Annuity Prices'!BP:BP,'Annuity Prices'!$B:$B,$D569,'Annuity Prices'!$E:$E,$G569),IF($B569="RAB Short",SUMIFS('RAB Prices Short'!BP:BP,'RAB Prices Short'!$B:$B,'All Prices combined'!$D569,'RAB Prices Short'!$E:$E,'All Prices combined'!$G569),IF($B569="RAB Long",SUMIFS('RAB Prices Long'!BP:BP,'RAB Prices Long'!$B:$B,'All Prices combined'!$D569,'RAB Prices Long'!$E:$E,'All Prices combined'!$G569)))),2)</f>
        <v>107.78</v>
      </c>
      <c r="BN569" s="2">
        <f>ROUND(IF($B569="Annuity",SUMIFS('Annuity Prices'!BQ:BQ,'Annuity Prices'!$B:$B,$D569,'Annuity Prices'!$E:$E,$G569),IF($B569="RAB Short",SUMIFS('RAB Prices Short'!BQ:BQ,'RAB Prices Short'!$B:$B,'All Prices combined'!$D569,'RAB Prices Short'!$E:$E,'All Prices combined'!$G569),IF($B569="RAB Long",SUMIFS('RAB Prices Long'!BQ:BQ,'RAB Prices Long'!$B:$B,'All Prices combined'!$D569,'RAB Prices Long'!$E:$E,'All Prices combined'!$G569)))),2)</f>
        <v>110.9</v>
      </c>
      <c r="BO569" s="2">
        <f>ROUND(IF($B569="Annuity",SUMIFS('Annuity Prices'!BR:BR,'Annuity Prices'!$B:$B,$D569,'Annuity Prices'!$E:$E,$G569),IF($B569="RAB Short",SUMIFS('RAB Prices Short'!BR:BR,'RAB Prices Short'!$B:$B,'All Prices combined'!$D569,'RAB Prices Short'!$E:$E,'All Prices combined'!$G569),IF($B569="RAB Long",SUMIFS('RAB Prices Long'!BR:BR,'RAB Prices Long'!$B:$B,'All Prices combined'!$D569,'RAB Prices Long'!$E:$E,'All Prices combined'!$G569)))),2)</f>
        <v>113.67</v>
      </c>
      <c r="BP569" s="2">
        <f>ROUND(IF($B569="Annuity",SUMIFS('Annuity Prices'!BS:BS,'Annuity Prices'!$B:$B,$D569,'Annuity Prices'!$E:$E,$G569),IF($B569="RAB Short",SUMIFS('RAB Prices Short'!BS:BS,'RAB Prices Short'!$B:$B,'All Prices combined'!$D569,'RAB Prices Short'!$E:$E,'All Prices combined'!$G569),IF($B569="RAB Long",SUMIFS('RAB Prices Long'!BS:BS,'RAB Prices Long'!$B:$B,'All Prices combined'!$D569,'RAB Prices Long'!$E:$E,'All Prices combined'!$G569)))),2)</f>
        <v>116.51</v>
      </c>
      <c r="BQ569" s="2">
        <f>ROUND(IF($B569="Annuity",SUMIFS('Annuity Prices'!BT:BT,'Annuity Prices'!$B:$B,$D569,'Annuity Prices'!$E:$E,$G569),IF($B569="RAB Short",SUMIFS('RAB Prices Short'!BT:BT,'RAB Prices Short'!$B:$B,'All Prices combined'!$D569,'RAB Prices Short'!$E:$E,'All Prices combined'!$G569),IF($B569="RAB Long",SUMIFS('RAB Prices Long'!BT:BT,'RAB Prices Long'!$B:$B,'All Prices combined'!$D569,'RAB Prices Long'!$E:$E,'All Prices combined'!$G569)))),2)</f>
        <v>119.43</v>
      </c>
      <c r="BR569" s="2">
        <f>ROUND(IF($B569="Annuity",SUMIFS('Annuity Prices'!BU:BU,'Annuity Prices'!$B:$B,$D569,'Annuity Prices'!$E:$E,$G569),IF($B569="RAB Short",SUMIFS('RAB Prices Short'!BU:BU,'RAB Prices Short'!$B:$B,'All Prices combined'!$D569,'RAB Prices Short'!$E:$E,'All Prices combined'!$G569),IF($B569="RAB Long",SUMIFS('RAB Prices Long'!BU:BU,'RAB Prices Long'!$B:$B,'All Prices combined'!$D569,'RAB Prices Long'!$E:$E,'All Prices combined'!$G569)))),2)</f>
        <v>121.74</v>
      </c>
      <c r="BS569" s="2">
        <f>ROUND(IF($B569="Annuity",SUMIFS('Annuity Prices'!BV:BV,'Annuity Prices'!$B:$B,$D569,'Annuity Prices'!$E:$E,$G569),IF($B569="RAB Short",SUMIFS('RAB Prices Short'!BV:BV,'RAB Prices Short'!$B:$B,'All Prices combined'!$D569,'RAB Prices Short'!$E:$E,'All Prices combined'!$G569),IF($B569="RAB Long",SUMIFS('RAB Prices Long'!BV:BV,'RAB Prices Long'!$B:$B,'All Prices combined'!$D569,'RAB Prices Long'!$E:$E,'All Prices combined'!$G569)))),2)</f>
        <v>124.79</v>
      </c>
      <c r="BT569" s="2">
        <f>ROUND(IF($B569="Annuity",SUMIFS('Annuity Prices'!BW:BW,'Annuity Prices'!$B:$B,$D569,'Annuity Prices'!$E:$E,$G569),IF($B569="RAB Short",SUMIFS('RAB Prices Short'!BW:BW,'RAB Prices Short'!$B:$B,'All Prices combined'!$D569,'RAB Prices Short'!$E:$E,'All Prices combined'!$G569),IF($B569="RAB Long",SUMIFS('RAB Prices Long'!BW:BW,'RAB Prices Long'!$B:$B,'All Prices combined'!$D569,'RAB Prices Long'!$E:$E,'All Prices combined'!$G569)))),2)</f>
        <v>127.9</v>
      </c>
      <c r="BU569" s="2">
        <f>ROUND(IF($B569="Annuity",SUMIFS('Annuity Prices'!BX:BX,'Annuity Prices'!$B:$B,$D569,'Annuity Prices'!$E:$E,$G569),IF($B569="RAB Short",SUMIFS('RAB Prices Short'!BX:BX,'RAB Prices Short'!$B:$B,'All Prices combined'!$D569,'RAB Prices Short'!$E:$E,'All Prices combined'!$G569),IF($B569="RAB Long",SUMIFS('RAB Prices Long'!BX:BX,'RAB Prices Long'!$B:$B,'All Prices combined'!$D569,'RAB Prices Long'!$E:$E,'All Prices combined'!$G569)))),2)</f>
        <v>131.1</v>
      </c>
    </row>
    <row r="570" spans="2:73" x14ac:dyDescent="0.25">
      <c r="B570" t="s">
        <v>45</v>
      </c>
      <c r="C570">
        <v>30</v>
      </c>
      <c r="D570" t="s">
        <v>217</v>
      </c>
      <c r="E570" t="s">
        <v>209</v>
      </c>
      <c r="F570">
        <v>30</v>
      </c>
      <c r="G570" t="s">
        <v>202</v>
      </c>
      <c r="I570" s="2">
        <f>ROUND(IF($B570="Annuity",SUMIFS('Annuity Prices'!L:L,'Annuity Prices'!$B:$B,$D570,'Annuity Prices'!$E:$E,$G570),IF($B570="RAB Short",SUMIFS('RAB Prices Short'!L:L,'RAB Prices Short'!$B:$B,'All Prices combined'!$D570,'RAB Prices Short'!$E:$E,'All Prices combined'!$G570),IF($B570="RAB Long",SUMIFS('RAB Prices Long'!L:L,'RAB Prices Long'!$B:$B,'All Prices combined'!$D570,'RAB Prices Long'!$E:$E,'All Prices combined'!$G570)))),2)</f>
        <v>0</v>
      </c>
      <c r="J570" s="2">
        <f>ROUND(IF($B570="Annuity",SUMIFS('Annuity Prices'!M:M,'Annuity Prices'!$B:$B,$D570,'Annuity Prices'!$E:$E,$G570),IF($B570="RAB Short",SUMIFS('RAB Prices Short'!M:M,'RAB Prices Short'!$B:$B,'All Prices combined'!$D570,'RAB Prices Short'!$E:$E,'All Prices combined'!$G570),IF($B570="RAB Long",SUMIFS('RAB Prices Long'!M:M,'RAB Prices Long'!$B:$B,'All Prices combined'!$D570,'RAB Prices Long'!$E:$E,'All Prices combined'!$G570)))),2)</f>
        <v>0</v>
      </c>
      <c r="K570" s="2">
        <f>ROUND(IF($B570="Annuity",SUMIFS('Annuity Prices'!N:N,'Annuity Prices'!$B:$B,$D570,'Annuity Prices'!$E:$E,$G570),IF($B570="RAB Short",SUMIFS('RAB Prices Short'!N:N,'RAB Prices Short'!$B:$B,'All Prices combined'!$D570,'RAB Prices Short'!$E:$E,'All Prices combined'!$G570),IF($B570="RAB Long",SUMIFS('RAB Prices Long'!N:N,'RAB Prices Long'!$B:$B,'All Prices combined'!$D570,'RAB Prices Long'!$E:$E,'All Prices combined'!$G570)))),2)</f>
        <v>5.69</v>
      </c>
      <c r="L570" s="2">
        <f>ROUND(IF($B570="Annuity",SUMIFS('Annuity Prices'!O:O,'Annuity Prices'!$B:$B,$D570,'Annuity Prices'!$E:$E,$G570),IF($B570="RAB Short",SUMIFS('RAB Prices Short'!O:O,'RAB Prices Short'!$B:$B,'All Prices combined'!$D570,'RAB Prices Short'!$E:$E,'All Prices combined'!$G570),IF($B570="RAB Long",SUMIFS('RAB Prices Long'!O:O,'RAB Prices Long'!$B:$B,'All Prices combined'!$D570,'RAB Prices Long'!$E:$E,'All Prices combined'!$G570)))),2)</f>
        <v>5.84</v>
      </c>
      <c r="M570" s="2">
        <f>ROUND(IF($B570="Annuity",SUMIFS('Annuity Prices'!P:P,'Annuity Prices'!$B:$B,$D570,'Annuity Prices'!$E:$E,$G570),IF($B570="RAB Short",SUMIFS('RAB Prices Short'!P:P,'RAB Prices Short'!$B:$B,'All Prices combined'!$D570,'RAB Prices Short'!$E:$E,'All Prices combined'!$G570),IF($B570="RAB Long",SUMIFS('RAB Prices Long'!P:P,'RAB Prices Long'!$B:$B,'All Prices combined'!$D570,'RAB Prices Long'!$E:$E,'All Prices combined'!$G570)))),2)</f>
        <v>9.5500000000000007</v>
      </c>
      <c r="N570" s="2">
        <f>ROUND(IF($B570="Annuity",SUMIFS('Annuity Prices'!Q:Q,'Annuity Prices'!$B:$B,$D570,'Annuity Prices'!$E:$E,$G570),IF($B570="RAB Short",SUMIFS('RAB Prices Short'!Q:Q,'RAB Prices Short'!$B:$B,'All Prices combined'!$D570,'RAB Prices Short'!$E:$E,'All Prices combined'!$G570),IF($B570="RAB Long",SUMIFS('RAB Prices Long'!Q:Q,'RAB Prices Long'!$B:$B,'All Prices combined'!$D570,'RAB Prices Long'!$E:$E,'All Prices combined'!$G570)))),2)</f>
        <v>9.7899999999999991</v>
      </c>
      <c r="O570" s="2">
        <f>ROUND(IF($B570="Annuity",SUMIFS('Annuity Prices'!R:R,'Annuity Prices'!$B:$B,$D570,'Annuity Prices'!$E:$E,$G570),IF($B570="RAB Short",SUMIFS('RAB Prices Short'!R:R,'RAB Prices Short'!$B:$B,'All Prices combined'!$D570,'RAB Prices Short'!$E:$E,'All Prices combined'!$G570),IF($B570="RAB Long",SUMIFS('RAB Prices Long'!R:R,'RAB Prices Long'!$B:$B,'All Prices combined'!$D570,'RAB Prices Long'!$E:$E,'All Prices combined'!$G570)))),2)</f>
        <v>10.029999999999999</v>
      </c>
      <c r="P570" s="2">
        <f>ROUND(IF($B570="Annuity",SUMIFS('Annuity Prices'!S:S,'Annuity Prices'!$B:$B,$D570,'Annuity Prices'!$E:$E,$G570),IF($B570="RAB Short",SUMIFS('RAB Prices Short'!S:S,'RAB Prices Short'!$B:$B,'All Prices combined'!$D570,'RAB Prices Short'!$E:$E,'All Prices combined'!$G570),IF($B570="RAB Long",SUMIFS('RAB Prices Long'!S:S,'RAB Prices Long'!$B:$B,'All Prices combined'!$D570,'RAB Prices Long'!$E:$E,'All Prices combined'!$G570)))),2)</f>
        <v>10.29</v>
      </c>
      <c r="Q570" s="2">
        <f>ROUND(IF($B570="Annuity",SUMIFS('Annuity Prices'!T:T,'Annuity Prices'!$B:$B,$D570,'Annuity Prices'!$E:$E,$G570),IF($B570="RAB Short",SUMIFS('RAB Prices Short'!T:T,'RAB Prices Short'!$B:$B,'All Prices combined'!$D570,'RAB Prices Short'!$E:$E,'All Prices combined'!$G570),IF($B570="RAB Long",SUMIFS('RAB Prices Long'!T:T,'RAB Prices Long'!$B:$B,'All Prices combined'!$D570,'RAB Prices Long'!$E:$E,'All Prices combined'!$G570)))),2)</f>
        <v>10.49</v>
      </c>
      <c r="R570" s="2">
        <f>ROUND(IF($B570="Annuity",SUMIFS('Annuity Prices'!U:U,'Annuity Prices'!$B:$B,$D570,'Annuity Prices'!$E:$E,$G570),IF($B570="RAB Short",SUMIFS('RAB Prices Short'!U:U,'RAB Prices Short'!$B:$B,'All Prices combined'!$D570,'RAB Prices Short'!$E:$E,'All Prices combined'!$G570),IF($B570="RAB Long",SUMIFS('RAB Prices Long'!U:U,'RAB Prices Long'!$B:$B,'All Prices combined'!$D570,'RAB Prices Long'!$E:$E,'All Prices combined'!$G570)))),2)</f>
        <v>10.76</v>
      </c>
      <c r="S570" s="2">
        <f>ROUND(IF($B570="Annuity",SUMIFS('Annuity Prices'!V:V,'Annuity Prices'!$B:$B,$D570,'Annuity Prices'!$E:$E,$G570),IF($B570="RAB Short",SUMIFS('RAB Prices Short'!V:V,'RAB Prices Short'!$B:$B,'All Prices combined'!$D570,'RAB Prices Short'!$E:$E,'All Prices combined'!$G570),IF($B570="RAB Long",SUMIFS('RAB Prices Long'!V:V,'RAB Prices Long'!$B:$B,'All Prices combined'!$D570,'RAB Prices Long'!$E:$E,'All Prices combined'!$G570)))),2)</f>
        <v>11.03</v>
      </c>
      <c r="T570" s="2">
        <f>ROUND(IF($B570="Annuity",SUMIFS('Annuity Prices'!W:W,'Annuity Prices'!$B:$B,$D570,'Annuity Prices'!$E:$E,$G570),IF($B570="RAB Short",SUMIFS('RAB Prices Short'!W:W,'RAB Prices Short'!$B:$B,'All Prices combined'!$D570,'RAB Prices Short'!$E:$E,'All Prices combined'!$G570),IF($B570="RAB Long",SUMIFS('RAB Prices Long'!W:W,'RAB Prices Long'!$B:$B,'All Prices combined'!$D570,'RAB Prices Long'!$E:$E,'All Prices combined'!$G570)))),2)</f>
        <v>11.3</v>
      </c>
      <c r="U570" s="2">
        <f>ROUND(IF($B570="Annuity",SUMIFS('Annuity Prices'!X:X,'Annuity Prices'!$B:$B,$D570,'Annuity Prices'!$E:$E,$G570),IF($B570="RAB Short",SUMIFS('RAB Prices Short'!X:X,'RAB Prices Short'!$B:$B,'All Prices combined'!$D570,'RAB Prices Short'!$E:$E,'All Prices combined'!$G570),IF($B570="RAB Long",SUMIFS('RAB Prices Long'!X:X,'RAB Prices Long'!$B:$B,'All Prices combined'!$D570,'RAB Prices Long'!$E:$E,'All Prices combined'!$G570)))),2)</f>
        <v>11.53</v>
      </c>
      <c r="V570" s="2">
        <f>ROUND(IF($B570="Annuity",SUMIFS('Annuity Prices'!Y:Y,'Annuity Prices'!$B:$B,$D570,'Annuity Prices'!$E:$E,$G570),IF($B570="RAB Short",SUMIFS('RAB Prices Short'!Y:Y,'RAB Prices Short'!$B:$B,'All Prices combined'!$D570,'RAB Prices Short'!$E:$E,'All Prices combined'!$G570),IF($B570="RAB Long",SUMIFS('RAB Prices Long'!Y:Y,'RAB Prices Long'!$B:$B,'All Prices combined'!$D570,'RAB Prices Long'!$E:$E,'All Prices combined'!$G570)))),2)</f>
        <v>11.81</v>
      </c>
      <c r="W570" s="2">
        <f>ROUND(IF($B570="Annuity",SUMIFS('Annuity Prices'!Z:Z,'Annuity Prices'!$B:$B,$D570,'Annuity Prices'!$E:$E,$G570),IF($B570="RAB Short",SUMIFS('RAB Prices Short'!Z:Z,'RAB Prices Short'!$B:$B,'All Prices combined'!$D570,'RAB Prices Short'!$E:$E,'All Prices combined'!$G570),IF($B570="RAB Long",SUMIFS('RAB Prices Long'!Z:Z,'RAB Prices Long'!$B:$B,'All Prices combined'!$D570,'RAB Prices Long'!$E:$E,'All Prices combined'!$G570)))),2)</f>
        <v>12.11</v>
      </c>
      <c r="X570" s="2">
        <f>ROUND(IF($B570="Annuity",SUMIFS('Annuity Prices'!AA:AA,'Annuity Prices'!$B:$B,$D570,'Annuity Prices'!$E:$E,$G570),IF($B570="RAB Short",SUMIFS('RAB Prices Short'!AA:AA,'RAB Prices Short'!$B:$B,'All Prices combined'!$D570,'RAB Prices Short'!$E:$E,'All Prices combined'!$G570),IF($B570="RAB Long",SUMIFS('RAB Prices Long'!AA:AA,'RAB Prices Long'!$B:$B,'All Prices combined'!$D570,'RAB Prices Long'!$E:$E,'All Prices combined'!$G570)))),2)</f>
        <v>12.42</v>
      </c>
      <c r="Y570" s="2">
        <f>ROUND(IF($B570="Annuity",SUMIFS('Annuity Prices'!AB:AB,'Annuity Prices'!$B:$B,$D570,'Annuity Prices'!$E:$E,$G570),IF($B570="RAB Short",SUMIFS('RAB Prices Short'!AB:AB,'RAB Prices Short'!$B:$B,'All Prices combined'!$D570,'RAB Prices Short'!$E:$E,'All Prices combined'!$G570),IF($B570="RAB Long",SUMIFS('RAB Prices Long'!AB:AB,'RAB Prices Long'!$B:$B,'All Prices combined'!$D570,'RAB Prices Long'!$E:$E,'All Prices combined'!$G570)))),2)</f>
        <v>12.67</v>
      </c>
      <c r="Z570" s="2">
        <f>ROUND(IF($B570="Annuity",SUMIFS('Annuity Prices'!AC:AC,'Annuity Prices'!$B:$B,$D570,'Annuity Prices'!$E:$E,$G570),IF($B570="RAB Short",SUMIFS('RAB Prices Short'!AC:AC,'RAB Prices Short'!$B:$B,'All Prices combined'!$D570,'RAB Prices Short'!$E:$E,'All Prices combined'!$G570),IF($B570="RAB Long",SUMIFS('RAB Prices Long'!AC:AC,'RAB Prices Long'!$B:$B,'All Prices combined'!$D570,'RAB Prices Long'!$E:$E,'All Prices combined'!$G570)))),2)</f>
        <v>12.98</v>
      </c>
      <c r="AA570" s="2">
        <f>ROUND(IF($B570="Annuity",SUMIFS('Annuity Prices'!AD:AD,'Annuity Prices'!$B:$B,$D570,'Annuity Prices'!$E:$E,$G570),IF($B570="RAB Short",SUMIFS('RAB Prices Short'!AD:AD,'RAB Prices Short'!$B:$B,'All Prices combined'!$D570,'RAB Prices Short'!$E:$E,'All Prices combined'!$G570),IF($B570="RAB Long",SUMIFS('RAB Prices Long'!AD:AD,'RAB Prices Long'!$B:$B,'All Prices combined'!$D570,'RAB Prices Long'!$E:$E,'All Prices combined'!$G570)))),2)</f>
        <v>13.31</v>
      </c>
      <c r="AB570" s="2">
        <f>ROUND(IF($B570="Annuity",SUMIFS('Annuity Prices'!AE:AE,'Annuity Prices'!$B:$B,$D570,'Annuity Prices'!$E:$E,$G570),IF($B570="RAB Short",SUMIFS('RAB Prices Short'!AE:AE,'RAB Prices Short'!$B:$B,'All Prices combined'!$D570,'RAB Prices Short'!$E:$E,'All Prices combined'!$G570),IF($B570="RAB Long",SUMIFS('RAB Prices Long'!AE:AE,'RAB Prices Long'!$B:$B,'All Prices combined'!$D570,'RAB Prices Long'!$E:$E,'All Prices combined'!$G570)))),2)</f>
        <v>13.64</v>
      </c>
      <c r="AC570" s="2">
        <f>ROUND(IF($B570="Annuity",SUMIFS('Annuity Prices'!AF:AF,'Annuity Prices'!$B:$B,$D570,'Annuity Prices'!$E:$E,$G570),IF($B570="RAB Short",SUMIFS('RAB Prices Short'!AF:AF,'RAB Prices Short'!$B:$B,'All Prices combined'!$D570,'RAB Prices Short'!$E:$E,'All Prices combined'!$G570),IF($B570="RAB Long",SUMIFS('RAB Prices Long'!AF:AF,'RAB Prices Long'!$B:$B,'All Prices combined'!$D570,'RAB Prices Long'!$E:$E,'All Prices combined'!$G570)))),2)</f>
        <v>13.92</v>
      </c>
      <c r="AD570" s="2">
        <f>ROUND(IF($B570="Annuity",SUMIFS('Annuity Prices'!AG:AG,'Annuity Prices'!$B:$B,$D570,'Annuity Prices'!$E:$E,$G570),IF($B570="RAB Short",SUMIFS('RAB Prices Short'!AG:AG,'RAB Prices Short'!$B:$B,'All Prices combined'!$D570,'RAB Prices Short'!$E:$E,'All Prices combined'!$G570),IF($B570="RAB Long",SUMIFS('RAB Prices Long'!AG:AG,'RAB Prices Long'!$B:$B,'All Prices combined'!$D570,'RAB Prices Long'!$E:$E,'All Prices combined'!$G570)))),2)</f>
        <v>14.27</v>
      </c>
      <c r="AE570" s="2">
        <f>ROUND(IF($B570="Annuity",SUMIFS('Annuity Prices'!AH:AH,'Annuity Prices'!$B:$B,$D570,'Annuity Prices'!$E:$E,$G570),IF($B570="RAB Short",SUMIFS('RAB Prices Short'!AH:AH,'RAB Prices Short'!$B:$B,'All Prices combined'!$D570,'RAB Prices Short'!$E:$E,'All Prices combined'!$G570),IF($B570="RAB Long",SUMIFS('RAB Prices Long'!AH:AH,'RAB Prices Long'!$B:$B,'All Prices combined'!$D570,'RAB Prices Long'!$E:$E,'All Prices combined'!$G570)))),2)</f>
        <v>14.63</v>
      </c>
      <c r="AF570" s="2">
        <f>ROUND(IF($B570="Annuity",SUMIFS('Annuity Prices'!AI:AI,'Annuity Prices'!$B:$B,$D570,'Annuity Prices'!$E:$E,$G570),IF($B570="RAB Short",SUMIFS('RAB Prices Short'!AI:AI,'RAB Prices Short'!$B:$B,'All Prices combined'!$D570,'RAB Prices Short'!$E:$E,'All Prices combined'!$G570),IF($B570="RAB Long",SUMIFS('RAB Prices Long'!AI:AI,'RAB Prices Long'!$B:$B,'All Prices combined'!$D570,'RAB Prices Long'!$E:$E,'All Prices combined'!$G570)))),2)</f>
        <v>14.99</v>
      </c>
      <c r="AG570" s="2">
        <f>ROUND(IF($B570="Annuity",SUMIFS('Annuity Prices'!AJ:AJ,'Annuity Prices'!$B:$B,$D570,'Annuity Prices'!$E:$E,$G570),IF($B570="RAB Short",SUMIFS('RAB Prices Short'!AJ:AJ,'RAB Prices Short'!$B:$B,'All Prices combined'!$D570,'RAB Prices Short'!$E:$E,'All Prices combined'!$G570),IF($B570="RAB Long",SUMIFS('RAB Prices Long'!AJ:AJ,'RAB Prices Long'!$B:$B,'All Prices combined'!$D570,'RAB Prices Long'!$E:$E,'All Prices combined'!$G570)))),2)</f>
        <v>15.29</v>
      </c>
      <c r="AH570" s="2">
        <f>ROUND(IF($B570="Annuity",SUMIFS('Annuity Prices'!AK:AK,'Annuity Prices'!$B:$B,$D570,'Annuity Prices'!$E:$E,$G570),IF($B570="RAB Short",SUMIFS('RAB Prices Short'!AK:AK,'RAB Prices Short'!$B:$B,'All Prices combined'!$D570,'RAB Prices Short'!$E:$E,'All Prices combined'!$G570),IF($B570="RAB Long",SUMIFS('RAB Prices Long'!AK:AK,'RAB Prices Long'!$B:$B,'All Prices combined'!$D570,'RAB Prices Long'!$E:$E,'All Prices combined'!$G570)))),2)</f>
        <v>15.68</v>
      </c>
      <c r="AI570" s="2">
        <f>ROUND(IF($B570="Annuity",SUMIFS('Annuity Prices'!AL:AL,'Annuity Prices'!$B:$B,$D570,'Annuity Prices'!$E:$E,$G570),IF($B570="RAB Short",SUMIFS('RAB Prices Short'!AL:AL,'RAB Prices Short'!$B:$B,'All Prices combined'!$D570,'RAB Prices Short'!$E:$E,'All Prices combined'!$G570),IF($B570="RAB Long",SUMIFS('RAB Prices Long'!AL:AL,'RAB Prices Long'!$B:$B,'All Prices combined'!$D570,'RAB Prices Long'!$E:$E,'All Prices combined'!$G570)))),2)</f>
        <v>16.07</v>
      </c>
      <c r="AJ570" s="2">
        <f>ROUND(IF($B570="Annuity",SUMIFS('Annuity Prices'!AM:AM,'Annuity Prices'!$B:$B,$D570,'Annuity Prices'!$E:$E,$G570),IF($B570="RAB Short",SUMIFS('RAB Prices Short'!AM:AM,'RAB Prices Short'!$B:$B,'All Prices combined'!$D570,'RAB Prices Short'!$E:$E,'All Prices combined'!$G570),IF($B570="RAB Long",SUMIFS('RAB Prices Long'!AM:AM,'RAB Prices Long'!$B:$B,'All Prices combined'!$D570,'RAB Prices Long'!$E:$E,'All Prices combined'!$G570)))),2)</f>
        <v>16.47</v>
      </c>
      <c r="AK570" s="2">
        <f>ROUND(IF($B570="Annuity",SUMIFS('Annuity Prices'!AN:AN,'Annuity Prices'!$B:$B,$D570,'Annuity Prices'!$E:$E,$G570),IF($B570="RAB Short",SUMIFS('RAB Prices Short'!AN:AN,'RAB Prices Short'!$B:$B,'All Prices combined'!$D570,'RAB Prices Short'!$E:$E,'All Prices combined'!$G570),IF($B570="RAB Long",SUMIFS('RAB Prices Long'!AN:AN,'RAB Prices Long'!$B:$B,'All Prices combined'!$D570,'RAB Prices Long'!$E:$E,'All Prices combined'!$G570)))),2)</f>
        <v>16.809999999999999</v>
      </c>
      <c r="AL570" s="2">
        <f>ROUND(IF($B570="Annuity",SUMIFS('Annuity Prices'!AO:AO,'Annuity Prices'!$B:$B,$D570,'Annuity Prices'!$E:$E,$G570),IF($B570="RAB Short",SUMIFS('RAB Prices Short'!AO:AO,'RAB Prices Short'!$B:$B,'All Prices combined'!$D570,'RAB Prices Short'!$E:$E,'All Prices combined'!$G570),IF($B570="RAB Long",SUMIFS('RAB Prices Long'!AO:AO,'RAB Prices Long'!$B:$B,'All Prices combined'!$D570,'RAB Prices Long'!$E:$E,'All Prices combined'!$G570)))),2)</f>
        <v>17.22</v>
      </c>
      <c r="AM570" s="2">
        <f>ROUND(IF($B570="Annuity",SUMIFS('Annuity Prices'!AP:AP,'Annuity Prices'!$B:$B,$D570,'Annuity Prices'!$E:$E,$G570),IF($B570="RAB Short",SUMIFS('RAB Prices Short'!AP:AP,'RAB Prices Short'!$B:$B,'All Prices combined'!$D570,'RAB Prices Short'!$E:$E,'All Prices combined'!$G570),IF($B570="RAB Long",SUMIFS('RAB Prices Long'!AP:AP,'RAB Prices Long'!$B:$B,'All Prices combined'!$D570,'RAB Prices Long'!$E:$E,'All Prices combined'!$G570)))),2)</f>
        <v>17.649999999999999</v>
      </c>
      <c r="AN570" s="2">
        <f>ROUND(IF($B570="Annuity",SUMIFS('Annuity Prices'!AQ:AQ,'Annuity Prices'!$B:$B,$D570,'Annuity Prices'!$E:$E,$G570),IF($B570="RAB Short",SUMIFS('RAB Prices Short'!AQ:AQ,'RAB Prices Short'!$B:$B,'All Prices combined'!$D570,'RAB Prices Short'!$E:$E,'All Prices combined'!$G570),IF($B570="RAB Long",SUMIFS('RAB Prices Long'!AQ:AQ,'RAB Prices Long'!$B:$B,'All Prices combined'!$D570,'RAB Prices Long'!$E:$E,'All Prices combined'!$G570)))),2)</f>
        <v>18.09</v>
      </c>
      <c r="AO570" s="2">
        <f>ROUND(IF($B570="Annuity",SUMIFS('Annuity Prices'!AR:AR,'Annuity Prices'!$B:$B,$D570,'Annuity Prices'!$E:$E,$G570),IF($B570="RAB Short",SUMIFS('RAB Prices Short'!AR:AR,'RAB Prices Short'!$B:$B,'All Prices combined'!$D570,'RAB Prices Short'!$E:$E,'All Prices combined'!$G570),IF($B570="RAB Long",SUMIFS('RAB Prices Long'!AR:AR,'RAB Prices Long'!$B:$B,'All Prices combined'!$D570,'RAB Prices Long'!$E:$E,'All Prices combined'!$G570)))),2)</f>
        <v>0</v>
      </c>
      <c r="AP570" s="2">
        <f>ROUND(IF($B570="Annuity",SUMIFS('Annuity Prices'!AS:AS,'Annuity Prices'!$B:$B,$D570,'Annuity Prices'!$E:$E,$G570),IF($B570="RAB Short",SUMIFS('RAB Prices Short'!AS:AS,'RAB Prices Short'!$B:$B,'All Prices combined'!$D570,'RAB Prices Short'!$E:$E,'All Prices combined'!$G570),IF($B570="RAB Long",SUMIFS('RAB Prices Long'!AS:AS,'RAB Prices Long'!$B:$B,'All Prices combined'!$D570,'RAB Prices Long'!$E:$E,'All Prices combined'!$G570)))),2)</f>
        <v>0</v>
      </c>
      <c r="AQ570" s="2">
        <f>ROUND(IF($B570="Annuity",SUMIFS('Annuity Prices'!AT:AT,'Annuity Prices'!$B:$B,$D570,'Annuity Prices'!$E:$E,$G570),IF($B570="RAB Short",SUMIFS('RAB Prices Short'!AT:AT,'RAB Prices Short'!$B:$B,'All Prices combined'!$D570,'RAB Prices Short'!$E:$E,'All Prices combined'!$G570),IF($B570="RAB Long",SUMIFS('RAB Prices Long'!AT:AT,'RAB Prices Long'!$B:$B,'All Prices combined'!$D570,'RAB Prices Long'!$E:$E,'All Prices combined'!$G570)))),2)</f>
        <v>5.57</v>
      </c>
      <c r="AR570" s="2">
        <f>ROUND(IF($B570="Annuity",SUMIFS('Annuity Prices'!AU:AU,'Annuity Prices'!$B:$B,$D570,'Annuity Prices'!$E:$E,$G570),IF($B570="RAB Short",SUMIFS('RAB Prices Short'!AU:AU,'RAB Prices Short'!$B:$B,'All Prices combined'!$D570,'RAB Prices Short'!$E:$E,'All Prices combined'!$G570),IF($B570="RAB Long",SUMIFS('RAB Prices Long'!AU:AU,'RAB Prices Long'!$B:$B,'All Prices combined'!$D570,'RAB Prices Long'!$E:$E,'All Prices combined'!$G570)))),2)</f>
        <v>5.69</v>
      </c>
      <c r="AS570" s="2">
        <f>ROUND(IF($B570="Annuity",SUMIFS('Annuity Prices'!AV:AV,'Annuity Prices'!$B:$B,$D570,'Annuity Prices'!$E:$E,$G570),IF($B570="RAB Short",SUMIFS('RAB Prices Short'!AV:AV,'RAB Prices Short'!$B:$B,'All Prices combined'!$D570,'RAB Prices Short'!$E:$E,'All Prices combined'!$G570),IF($B570="RAB Long",SUMIFS('RAB Prices Long'!AV:AV,'RAB Prices Long'!$B:$B,'All Prices combined'!$D570,'RAB Prices Long'!$E:$E,'All Prices combined'!$G570)))),2)</f>
        <v>5.84</v>
      </c>
      <c r="AT570" s="2">
        <f>ROUND(IF($B570="Annuity",SUMIFS('Annuity Prices'!AW:AW,'Annuity Prices'!$B:$B,$D570,'Annuity Prices'!$E:$E,$G570),IF($B570="RAB Short",SUMIFS('RAB Prices Short'!AW:AW,'RAB Prices Short'!$B:$B,'All Prices combined'!$D570,'RAB Prices Short'!$E:$E,'All Prices combined'!$G570),IF($B570="RAB Long",SUMIFS('RAB Prices Long'!AW:AW,'RAB Prices Long'!$B:$B,'All Prices combined'!$D570,'RAB Prices Long'!$E:$E,'All Prices combined'!$G570)))),2)</f>
        <v>6.01</v>
      </c>
      <c r="AU570" s="2">
        <f>ROUND(IF($B570="Annuity",SUMIFS('Annuity Prices'!AX:AX,'Annuity Prices'!$B:$B,$D570,'Annuity Prices'!$E:$E,$G570),IF($B570="RAB Short",SUMIFS('RAB Prices Short'!AX:AX,'RAB Prices Short'!$B:$B,'All Prices combined'!$D570,'RAB Prices Short'!$E:$E,'All Prices combined'!$G570),IF($B570="RAB Long",SUMIFS('RAB Prices Long'!AX:AX,'RAB Prices Long'!$B:$B,'All Prices combined'!$D570,'RAB Prices Long'!$E:$E,'All Prices combined'!$G570)))),2)</f>
        <v>6.18</v>
      </c>
      <c r="AV570" s="2">
        <f>ROUND(IF($B570="Annuity",SUMIFS('Annuity Prices'!AY:AY,'Annuity Prices'!$B:$B,$D570,'Annuity Prices'!$E:$E,$G570),IF($B570="RAB Short",SUMIFS('RAB Prices Short'!AY:AY,'RAB Prices Short'!$B:$B,'All Prices combined'!$D570,'RAB Prices Short'!$E:$E,'All Prices combined'!$G570),IF($B570="RAB Long",SUMIFS('RAB Prices Long'!AY:AY,'RAB Prices Long'!$B:$B,'All Prices combined'!$D570,'RAB Prices Long'!$E:$E,'All Prices combined'!$G570)))),2)</f>
        <v>6.36</v>
      </c>
      <c r="AW570" s="2">
        <f>ROUND(IF($B570="Annuity",SUMIFS('Annuity Prices'!AZ:AZ,'Annuity Prices'!$B:$B,$D570,'Annuity Prices'!$E:$E,$G570),IF($B570="RAB Short",SUMIFS('RAB Prices Short'!AZ:AZ,'RAB Prices Short'!$B:$B,'All Prices combined'!$D570,'RAB Prices Short'!$E:$E,'All Prices combined'!$G570),IF($B570="RAB Long",SUMIFS('RAB Prices Long'!AZ:AZ,'RAB Prices Long'!$B:$B,'All Prices combined'!$D570,'RAB Prices Long'!$E:$E,'All Prices combined'!$G570)))),2)</f>
        <v>6.54</v>
      </c>
      <c r="AX570" s="2">
        <f>ROUND(IF($B570="Annuity",SUMIFS('Annuity Prices'!BA:BA,'Annuity Prices'!$B:$B,$D570,'Annuity Prices'!$E:$E,$G570),IF($B570="RAB Short",SUMIFS('RAB Prices Short'!BA:BA,'RAB Prices Short'!$B:$B,'All Prices combined'!$D570,'RAB Prices Short'!$E:$E,'All Prices combined'!$G570),IF($B570="RAB Long",SUMIFS('RAB Prices Long'!BA:BA,'RAB Prices Long'!$B:$B,'All Prices combined'!$D570,'RAB Prices Long'!$E:$E,'All Prices combined'!$G570)))),2)</f>
        <v>6.73</v>
      </c>
      <c r="AY570" s="2">
        <f>ROUND(IF($B570="Annuity",SUMIFS('Annuity Prices'!BB:BB,'Annuity Prices'!$B:$B,$D570,'Annuity Prices'!$E:$E,$G570),IF($B570="RAB Short",SUMIFS('RAB Prices Short'!BB:BB,'RAB Prices Short'!$B:$B,'All Prices combined'!$D570,'RAB Prices Short'!$E:$E,'All Prices combined'!$G570),IF($B570="RAB Long",SUMIFS('RAB Prices Long'!BB:BB,'RAB Prices Long'!$B:$B,'All Prices combined'!$D570,'RAB Prices Long'!$E:$E,'All Prices combined'!$G570)))),2)</f>
        <v>6.92</v>
      </c>
      <c r="AZ570" s="2">
        <f>ROUND(IF($B570="Annuity",SUMIFS('Annuity Prices'!BC:BC,'Annuity Prices'!$B:$B,$D570,'Annuity Prices'!$E:$E,$G570),IF($B570="RAB Short",SUMIFS('RAB Prices Short'!BC:BC,'RAB Prices Short'!$B:$B,'All Prices combined'!$D570,'RAB Prices Short'!$E:$E,'All Prices combined'!$G570),IF($B570="RAB Long",SUMIFS('RAB Prices Long'!BC:BC,'RAB Prices Long'!$B:$B,'All Prices combined'!$D570,'RAB Prices Long'!$E:$E,'All Prices combined'!$G570)))),2)</f>
        <v>7.12</v>
      </c>
      <c r="BA570" s="2">
        <f>ROUND(IF($B570="Annuity",SUMIFS('Annuity Prices'!BD:BD,'Annuity Prices'!$B:$B,$D570,'Annuity Prices'!$E:$E,$G570),IF($B570="RAB Short",SUMIFS('RAB Prices Short'!BD:BD,'RAB Prices Short'!$B:$B,'All Prices combined'!$D570,'RAB Prices Short'!$E:$E,'All Prices combined'!$G570),IF($B570="RAB Long",SUMIFS('RAB Prices Long'!BD:BD,'RAB Prices Long'!$B:$B,'All Prices combined'!$D570,'RAB Prices Long'!$E:$E,'All Prices combined'!$G570)))),2)</f>
        <v>7.32</v>
      </c>
      <c r="BB570" s="2">
        <f>ROUND(IF($B570="Annuity",SUMIFS('Annuity Prices'!BE:BE,'Annuity Prices'!$B:$B,$D570,'Annuity Prices'!$E:$E,$G570),IF($B570="RAB Short",SUMIFS('RAB Prices Short'!BE:BE,'RAB Prices Short'!$B:$B,'All Prices combined'!$D570,'RAB Prices Short'!$E:$E,'All Prices combined'!$G570),IF($B570="RAB Long",SUMIFS('RAB Prices Long'!BE:BE,'RAB Prices Long'!$B:$B,'All Prices combined'!$D570,'RAB Prices Long'!$E:$E,'All Prices combined'!$G570)))),2)</f>
        <v>7.53</v>
      </c>
      <c r="BC570" s="2">
        <f>ROUND(IF($B570="Annuity",SUMIFS('Annuity Prices'!BF:BF,'Annuity Prices'!$B:$B,$D570,'Annuity Prices'!$E:$E,$G570),IF($B570="RAB Short",SUMIFS('RAB Prices Short'!BF:BF,'RAB Prices Short'!$B:$B,'All Prices combined'!$D570,'RAB Prices Short'!$E:$E,'All Prices combined'!$G570),IF($B570="RAB Long",SUMIFS('RAB Prices Long'!BF:BF,'RAB Prices Long'!$B:$B,'All Prices combined'!$D570,'RAB Prices Long'!$E:$E,'All Prices combined'!$G570)))),2)</f>
        <v>10.7</v>
      </c>
      <c r="BD570" s="2">
        <f>ROUND(IF($B570="Annuity",SUMIFS('Annuity Prices'!BG:BG,'Annuity Prices'!$B:$B,$D570,'Annuity Prices'!$E:$E,$G570),IF($B570="RAB Short",SUMIFS('RAB Prices Short'!BG:BG,'RAB Prices Short'!$B:$B,'All Prices combined'!$D570,'RAB Prices Short'!$E:$E,'All Prices combined'!$G570),IF($B570="RAB Long",SUMIFS('RAB Prices Long'!BG:BG,'RAB Prices Long'!$B:$B,'All Prices combined'!$D570,'RAB Prices Long'!$E:$E,'All Prices combined'!$G570)))),2)</f>
        <v>12.11</v>
      </c>
      <c r="BE570" s="2">
        <f>ROUND(IF($B570="Annuity",SUMIFS('Annuity Prices'!BH:BH,'Annuity Prices'!$B:$B,$D570,'Annuity Prices'!$E:$E,$G570),IF($B570="RAB Short",SUMIFS('RAB Prices Short'!BH:BH,'RAB Prices Short'!$B:$B,'All Prices combined'!$D570,'RAB Prices Short'!$E:$E,'All Prices combined'!$G570),IF($B570="RAB Long",SUMIFS('RAB Prices Long'!BH:BH,'RAB Prices Long'!$B:$B,'All Prices combined'!$D570,'RAB Prices Long'!$E:$E,'All Prices combined'!$G570)))),2)</f>
        <v>12.42</v>
      </c>
      <c r="BF570" s="2">
        <f>ROUND(IF($B570="Annuity",SUMIFS('Annuity Prices'!BI:BI,'Annuity Prices'!$B:$B,$D570,'Annuity Prices'!$E:$E,$G570),IF($B570="RAB Short",SUMIFS('RAB Prices Short'!BI:BI,'RAB Prices Short'!$B:$B,'All Prices combined'!$D570,'RAB Prices Short'!$E:$E,'All Prices combined'!$G570),IF($B570="RAB Long",SUMIFS('RAB Prices Long'!BI:BI,'RAB Prices Long'!$B:$B,'All Prices combined'!$D570,'RAB Prices Long'!$E:$E,'All Prices combined'!$G570)))),2)</f>
        <v>12.67</v>
      </c>
      <c r="BG570" s="2">
        <f>ROUND(IF($B570="Annuity",SUMIFS('Annuity Prices'!BJ:BJ,'Annuity Prices'!$B:$B,$D570,'Annuity Prices'!$E:$E,$G570),IF($B570="RAB Short",SUMIFS('RAB Prices Short'!BJ:BJ,'RAB Prices Short'!$B:$B,'All Prices combined'!$D570,'RAB Prices Short'!$E:$E,'All Prices combined'!$G570),IF($B570="RAB Long",SUMIFS('RAB Prices Long'!BJ:BJ,'RAB Prices Long'!$B:$B,'All Prices combined'!$D570,'RAB Prices Long'!$E:$E,'All Prices combined'!$G570)))),2)</f>
        <v>12.98</v>
      </c>
      <c r="BH570" s="2">
        <f>ROUND(IF($B570="Annuity",SUMIFS('Annuity Prices'!BK:BK,'Annuity Prices'!$B:$B,$D570,'Annuity Prices'!$E:$E,$G570),IF($B570="RAB Short",SUMIFS('RAB Prices Short'!BK:BK,'RAB Prices Short'!$B:$B,'All Prices combined'!$D570,'RAB Prices Short'!$E:$E,'All Prices combined'!$G570),IF($B570="RAB Long",SUMIFS('RAB Prices Long'!BK:BK,'RAB Prices Long'!$B:$B,'All Prices combined'!$D570,'RAB Prices Long'!$E:$E,'All Prices combined'!$G570)))),2)</f>
        <v>13.31</v>
      </c>
      <c r="BI570" s="2">
        <f>ROUND(IF($B570="Annuity",SUMIFS('Annuity Prices'!BL:BL,'Annuity Prices'!$B:$B,$D570,'Annuity Prices'!$E:$E,$G570),IF($B570="RAB Short",SUMIFS('RAB Prices Short'!BL:BL,'RAB Prices Short'!$B:$B,'All Prices combined'!$D570,'RAB Prices Short'!$E:$E,'All Prices combined'!$G570),IF($B570="RAB Long",SUMIFS('RAB Prices Long'!BL:BL,'RAB Prices Long'!$B:$B,'All Prices combined'!$D570,'RAB Prices Long'!$E:$E,'All Prices combined'!$G570)))),2)</f>
        <v>13.64</v>
      </c>
      <c r="BJ570" s="2">
        <f>ROUND(IF($B570="Annuity",SUMIFS('Annuity Prices'!BM:BM,'Annuity Prices'!$B:$B,$D570,'Annuity Prices'!$E:$E,$G570),IF($B570="RAB Short",SUMIFS('RAB Prices Short'!BM:BM,'RAB Prices Short'!$B:$B,'All Prices combined'!$D570,'RAB Prices Short'!$E:$E,'All Prices combined'!$G570),IF($B570="RAB Long",SUMIFS('RAB Prices Long'!BM:BM,'RAB Prices Long'!$B:$B,'All Prices combined'!$D570,'RAB Prices Long'!$E:$E,'All Prices combined'!$G570)))),2)</f>
        <v>13.92</v>
      </c>
      <c r="BK570" s="2">
        <f>ROUND(IF($B570="Annuity",SUMIFS('Annuity Prices'!BN:BN,'Annuity Prices'!$B:$B,$D570,'Annuity Prices'!$E:$E,$G570),IF($B570="RAB Short",SUMIFS('RAB Prices Short'!BN:BN,'RAB Prices Short'!$B:$B,'All Prices combined'!$D570,'RAB Prices Short'!$E:$E,'All Prices combined'!$G570),IF($B570="RAB Long",SUMIFS('RAB Prices Long'!BN:BN,'RAB Prices Long'!$B:$B,'All Prices combined'!$D570,'RAB Prices Long'!$E:$E,'All Prices combined'!$G570)))),2)</f>
        <v>14.27</v>
      </c>
      <c r="BL570" s="2">
        <f>ROUND(IF($B570="Annuity",SUMIFS('Annuity Prices'!BO:BO,'Annuity Prices'!$B:$B,$D570,'Annuity Prices'!$E:$E,$G570),IF($B570="RAB Short",SUMIFS('RAB Prices Short'!BO:BO,'RAB Prices Short'!$B:$B,'All Prices combined'!$D570,'RAB Prices Short'!$E:$E,'All Prices combined'!$G570),IF($B570="RAB Long",SUMIFS('RAB Prices Long'!BO:BO,'RAB Prices Long'!$B:$B,'All Prices combined'!$D570,'RAB Prices Long'!$E:$E,'All Prices combined'!$G570)))),2)</f>
        <v>14.63</v>
      </c>
      <c r="BM570" s="2">
        <f>ROUND(IF($B570="Annuity",SUMIFS('Annuity Prices'!BP:BP,'Annuity Prices'!$B:$B,$D570,'Annuity Prices'!$E:$E,$G570),IF($B570="RAB Short",SUMIFS('RAB Prices Short'!BP:BP,'RAB Prices Short'!$B:$B,'All Prices combined'!$D570,'RAB Prices Short'!$E:$E,'All Prices combined'!$G570),IF($B570="RAB Long",SUMIFS('RAB Prices Long'!BP:BP,'RAB Prices Long'!$B:$B,'All Prices combined'!$D570,'RAB Prices Long'!$E:$E,'All Prices combined'!$G570)))),2)</f>
        <v>14.99</v>
      </c>
      <c r="BN570" s="2">
        <f>ROUND(IF($B570="Annuity",SUMIFS('Annuity Prices'!BQ:BQ,'Annuity Prices'!$B:$B,$D570,'Annuity Prices'!$E:$E,$G570),IF($B570="RAB Short",SUMIFS('RAB Prices Short'!BQ:BQ,'RAB Prices Short'!$B:$B,'All Prices combined'!$D570,'RAB Prices Short'!$E:$E,'All Prices combined'!$G570),IF($B570="RAB Long",SUMIFS('RAB Prices Long'!BQ:BQ,'RAB Prices Long'!$B:$B,'All Prices combined'!$D570,'RAB Prices Long'!$E:$E,'All Prices combined'!$G570)))),2)</f>
        <v>15.29</v>
      </c>
      <c r="BO570" s="2">
        <f>ROUND(IF($B570="Annuity",SUMIFS('Annuity Prices'!BR:BR,'Annuity Prices'!$B:$B,$D570,'Annuity Prices'!$E:$E,$G570),IF($B570="RAB Short",SUMIFS('RAB Prices Short'!BR:BR,'RAB Prices Short'!$B:$B,'All Prices combined'!$D570,'RAB Prices Short'!$E:$E,'All Prices combined'!$G570),IF($B570="RAB Long",SUMIFS('RAB Prices Long'!BR:BR,'RAB Prices Long'!$B:$B,'All Prices combined'!$D570,'RAB Prices Long'!$E:$E,'All Prices combined'!$G570)))),2)</f>
        <v>15.68</v>
      </c>
      <c r="BP570" s="2">
        <f>ROUND(IF($B570="Annuity",SUMIFS('Annuity Prices'!BS:BS,'Annuity Prices'!$B:$B,$D570,'Annuity Prices'!$E:$E,$G570),IF($B570="RAB Short",SUMIFS('RAB Prices Short'!BS:BS,'RAB Prices Short'!$B:$B,'All Prices combined'!$D570,'RAB Prices Short'!$E:$E,'All Prices combined'!$G570),IF($B570="RAB Long",SUMIFS('RAB Prices Long'!BS:BS,'RAB Prices Long'!$B:$B,'All Prices combined'!$D570,'RAB Prices Long'!$E:$E,'All Prices combined'!$G570)))),2)</f>
        <v>16.07</v>
      </c>
      <c r="BQ570" s="2">
        <f>ROUND(IF($B570="Annuity",SUMIFS('Annuity Prices'!BT:BT,'Annuity Prices'!$B:$B,$D570,'Annuity Prices'!$E:$E,$G570),IF($B570="RAB Short",SUMIFS('RAB Prices Short'!BT:BT,'RAB Prices Short'!$B:$B,'All Prices combined'!$D570,'RAB Prices Short'!$E:$E,'All Prices combined'!$G570),IF($B570="RAB Long",SUMIFS('RAB Prices Long'!BT:BT,'RAB Prices Long'!$B:$B,'All Prices combined'!$D570,'RAB Prices Long'!$E:$E,'All Prices combined'!$G570)))),2)</f>
        <v>16.47</v>
      </c>
      <c r="BR570" s="2">
        <f>ROUND(IF($B570="Annuity",SUMIFS('Annuity Prices'!BU:BU,'Annuity Prices'!$B:$B,$D570,'Annuity Prices'!$E:$E,$G570),IF($B570="RAB Short",SUMIFS('RAB Prices Short'!BU:BU,'RAB Prices Short'!$B:$B,'All Prices combined'!$D570,'RAB Prices Short'!$E:$E,'All Prices combined'!$G570),IF($B570="RAB Long",SUMIFS('RAB Prices Long'!BU:BU,'RAB Prices Long'!$B:$B,'All Prices combined'!$D570,'RAB Prices Long'!$E:$E,'All Prices combined'!$G570)))),2)</f>
        <v>16.809999999999999</v>
      </c>
      <c r="BS570" s="2">
        <f>ROUND(IF($B570="Annuity",SUMIFS('Annuity Prices'!BV:BV,'Annuity Prices'!$B:$B,$D570,'Annuity Prices'!$E:$E,$G570),IF($B570="RAB Short",SUMIFS('RAB Prices Short'!BV:BV,'RAB Prices Short'!$B:$B,'All Prices combined'!$D570,'RAB Prices Short'!$E:$E,'All Prices combined'!$G570),IF($B570="RAB Long",SUMIFS('RAB Prices Long'!BV:BV,'RAB Prices Long'!$B:$B,'All Prices combined'!$D570,'RAB Prices Long'!$E:$E,'All Prices combined'!$G570)))),2)</f>
        <v>17.22</v>
      </c>
      <c r="BT570" s="2">
        <f>ROUND(IF($B570="Annuity",SUMIFS('Annuity Prices'!BW:BW,'Annuity Prices'!$B:$B,$D570,'Annuity Prices'!$E:$E,$G570),IF($B570="RAB Short",SUMIFS('RAB Prices Short'!BW:BW,'RAB Prices Short'!$B:$B,'All Prices combined'!$D570,'RAB Prices Short'!$E:$E,'All Prices combined'!$G570),IF($B570="RAB Long",SUMIFS('RAB Prices Long'!BW:BW,'RAB Prices Long'!$B:$B,'All Prices combined'!$D570,'RAB Prices Long'!$E:$E,'All Prices combined'!$G570)))),2)</f>
        <v>17.649999999999999</v>
      </c>
      <c r="BU570" s="2">
        <f>ROUND(IF($B570="Annuity",SUMIFS('Annuity Prices'!BX:BX,'Annuity Prices'!$B:$B,$D570,'Annuity Prices'!$E:$E,$G570),IF($B570="RAB Short",SUMIFS('RAB Prices Short'!BX:BX,'RAB Prices Short'!$B:$B,'All Prices combined'!$D570,'RAB Prices Short'!$E:$E,'All Prices combined'!$G570),IF($B570="RAB Long",SUMIFS('RAB Prices Long'!BX:BX,'RAB Prices Long'!$B:$B,'All Prices combined'!$D570,'RAB Prices Long'!$E:$E,'All Prices combined'!$G570)))),2)</f>
        <v>18.09</v>
      </c>
    </row>
    <row r="571" spans="2:73" x14ac:dyDescent="0.25">
      <c r="B571" t="s">
        <v>45</v>
      </c>
      <c r="C571" t="s">
        <v>218</v>
      </c>
      <c r="E571" t="s">
        <v>209</v>
      </c>
      <c r="F571" t="s">
        <v>218</v>
      </c>
      <c r="G571" t="s">
        <v>219</v>
      </c>
      <c r="I571" s="2">
        <f>ROUND(IF($B571="Annuity",SUMIFS('Annuity Prices'!L:L,'Annuity Prices'!$B:$B,$D571,'Annuity Prices'!$E:$E,$G571),IF($B571="RAB Short",SUMIFS('RAB Prices Short'!L:L,'RAB Prices Short'!$B:$B,'All Prices combined'!$D571,'RAB Prices Short'!$E:$E,'All Prices combined'!$G571),IF($B571="RAB Long",SUMIFS('RAB Prices Long'!L:L,'RAB Prices Long'!$B:$B,'All Prices combined'!$D571,'RAB Prices Long'!$E:$E,'All Prices combined'!$G571)))),2)</f>
        <v>0</v>
      </c>
      <c r="J571" s="2">
        <f>ROUND(IF($B571="Annuity",SUMIFS('Annuity Prices'!M:M,'Annuity Prices'!$B:$B,$D571,'Annuity Prices'!$E:$E,$G571),IF($B571="RAB Short",SUMIFS('RAB Prices Short'!M:M,'RAB Prices Short'!$B:$B,'All Prices combined'!$D571,'RAB Prices Short'!$E:$E,'All Prices combined'!$G571),IF($B571="RAB Long",SUMIFS('RAB Prices Long'!M:M,'RAB Prices Long'!$B:$B,'All Prices combined'!$D571,'RAB Prices Long'!$E:$E,'All Prices combined'!$G571)))),2)</f>
        <v>0</v>
      </c>
      <c r="K571" s="2">
        <f>ROUND(IF($B571="Annuity",SUMIFS('Annuity Prices'!N:N,'Annuity Prices'!$B:$B,$D571,'Annuity Prices'!$E:$E,$G571),IF($B571="RAB Short",SUMIFS('RAB Prices Short'!N:N,'RAB Prices Short'!$B:$B,'All Prices combined'!$D571,'RAB Prices Short'!$E:$E,'All Prices combined'!$G571),IF($B571="RAB Long",SUMIFS('RAB Prices Long'!N:N,'RAB Prices Long'!$B:$B,'All Prices combined'!$D571,'RAB Prices Long'!$E:$E,'All Prices combined'!$G571)))),2)</f>
        <v>0</v>
      </c>
      <c r="L571" s="2">
        <f>ROUND(IF($B571="Annuity",SUMIFS('Annuity Prices'!O:O,'Annuity Prices'!$B:$B,$D571,'Annuity Prices'!$E:$E,$G571),IF($B571="RAB Short",SUMIFS('RAB Prices Short'!O:O,'RAB Prices Short'!$B:$B,'All Prices combined'!$D571,'RAB Prices Short'!$E:$E,'All Prices combined'!$G571),IF($B571="RAB Long",SUMIFS('RAB Prices Long'!O:O,'RAB Prices Long'!$B:$B,'All Prices combined'!$D571,'RAB Prices Long'!$E:$E,'All Prices combined'!$G571)))),2)</f>
        <v>0</v>
      </c>
      <c r="M571" s="2">
        <f>ROUND(IF($B571="Annuity",SUMIFS('Annuity Prices'!P:P,'Annuity Prices'!$B:$B,$D571,'Annuity Prices'!$E:$E,$G571),IF($B571="RAB Short",SUMIFS('RAB Prices Short'!P:P,'RAB Prices Short'!$B:$B,'All Prices combined'!$D571,'RAB Prices Short'!$E:$E,'All Prices combined'!$G571),IF($B571="RAB Long",SUMIFS('RAB Prices Long'!P:P,'RAB Prices Long'!$B:$B,'All Prices combined'!$D571,'RAB Prices Long'!$E:$E,'All Prices combined'!$G571)))),2)</f>
        <v>0</v>
      </c>
      <c r="N571" s="2">
        <f>ROUND(IF($B571="Annuity",SUMIFS('Annuity Prices'!Q:Q,'Annuity Prices'!$B:$B,$D571,'Annuity Prices'!$E:$E,$G571),IF($B571="RAB Short",SUMIFS('RAB Prices Short'!Q:Q,'RAB Prices Short'!$B:$B,'All Prices combined'!$D571,'RAB Prices Short'!$E:$E,'All Prices combined'!$G571),IF($B571="RAB Long",SUMIFS('RAB Prices Long'!Q:Q,'RAB Prices Long'!$B:$B,'All Prices combined'!$D571,'RAB Prices Long'!$E:$E,'All Prices combined'!$G571)))),2)</f>
        <v>0</v>
      </c>
      <c r="O571" s="2">
        <f>ROUND(IF($B571="Annuity",SUMIFS('Annuity Prices'!R:R,'Annuity Prices'!$B:$B,$D571,'Annuity Prices'!$E:$E,$G571),IF($B571="RAB Short",SUMIFS('RAB Prices Short'!R:R,'RAB Prices Short'!$B:$B,'All Prices combined'!$D571,'RAB Prices Short'!$E:$E,'All Prices combined'!$G571),IF($B571="RAB Long",SUMIFS('RAB Prices Long'!R:R,'RAB Prices Long'!$B:$B,'All Prices combined'!$D571,'RAB Prices Long'!$E:$E,'All Prices combined'!$G571)))),2)</f>
        <v>0</v>
      </c>
      <c r="P571" s="2">
        <f>ROUND(IF($B571="Annuity",SUMIFS('Annuity Prices'!S:S,'Annuity Prices'!$B:$B,$D571,'Annuity Prices'!$E:$E,$G571),IF($B571="RAB Short",SUMIFS('RAB Prices Short'!S:S,'RAB Prices Short'!$B:$B,'All Prices combined'!$D571,'RAB Prices Short'!$E:$E,'All Prices combined'!$G571),IF($B571="RAB Long",SUMIFS('RAB Prices Long'!S:S,'RAB Prices Long'!$B:$B,'All Prices combined'!$D571,'RAB Prices Long'!$E:$E,'All Prices combined'!$G571)))),2)</f>
        <v>0</v>
      </c>
      <c r="Q571" s="2">
        <f>ROUND(IF($B571="Annuity",SUMIFS('Annuity Prices'!T:T,'Annuity Prices'!$B:$B,$D571,'Annuity Prices'!$E:$E,$G571),IF($B571="RAB Short",SUMIFS('RAB Prices Short'!T:T,'RAB Prices Short'!$B:$B,'All Prices combined'!$D571,'RAB Prices Short'!$E:$E,'All Prices combined'!$G571),IF($B571="RAB Long",SUMIFS('RAB Prices Long'!T:T,'RAB Prices Long'!$B:$B,'All Prices combined'!$D571,'RAB Prices Long'!$E:$E,'All Prices combined'!$G571)))),2)</f>
        <v>0</v>
      </c>
      <c r="R571" s="2">
        <f>ROUND(IF($B571="Annuity",SUMIFS('Annuity Prices'!U:U,'Annuity Prices'!$B:$B,$D571,'Annuity Prices'!$E:$E,$G571),IF($B571="RAB Short",SUMIFS('RAB Prices Short'!U:U,'RAB Prices Short'!$B:$B,'All Prices combined'!$D571,'RAB Prices Short'!$E:$E,'All Prices combined'!$G571),IF($B571="RAB Long",SUMIFS('RAB Prices Long'!U:U,'RAB Prices Long'!$B:$B,'All Prices combined'!$D571,'RAB Prices Long'!$E:$E,'All Prices combined'!$G571)))),2)</f>
        <v>0</v>
      </c>
      <c r="S571" s="2">
        <f>ROUND(IF($B571="Annuity",SUMIFS('Annuity Prices'!V:V,'Annuity Prices'!$B:$B,$D571,'Annuity Prices'!$E:$E,$G571),IF($B571="RAB Short",SUMIFS('RAB Prices Short'!V:V,'RAB Prices Short'!$B:$B,'All Prices combined'!$D571,'RAB Prices Short'!$E:$E,'All Prices combined'!$G571),IF($B571="RAB Long",SUMIFS('RAB Prices Long'!V:V,'RAB Prices Long'!$B:$B,'All Prices combined'!$D571,'RAB Prices Long'!$E:$E,'All Prices combined'!$G571)))),2)</f>
        <v>0</v>
      </c>
      <c r="T571" s="2">
        <f>ROUND(IF($B571="Annuity",SUMIFS('Annuity Prices'!W:W,'Annuity Prices'!$B:$B,$D571,'Annuity Prices'!$E:$E,$G571),IF($B571="RAB Short",SUMIFS('RAB Prices Short'!W:W,'RAB Prices Short'!$B:$B,'All Prices combined'!$D571,'RAB Prices Short'!$E:$E,'All Prices combined'!$G571),IF($B571="RAB Long",SUMIFS('RAB Prices Long'!W:W,'RAB Prices Long'!$B:$B,'All Prices combined'!$D571,'RAB Prices Long'!$E:$E,'All Prices combined'!$G571)))),2)</f>
        <v>0</v>
      </c>
      <c r="U571" s="2">
        <f>ROUND(IF($B571="Annuity",SUMIFS('Annuity Prices'!X:X,'Annuity Prices'!$B:$B,$D571,'Annuity Prices'!$E:$E,$G571),IF($B571="RAB Short",SUMIFS('RAB Prices Short'!X:X,'RAB Prices Short'!$B:$B,'All Prices combined'!$D571,'RAB Prices Short'!$E:$E,'All Prices combined'!$G571),IF($B571="RAB Long",SUMIFS('RAB Prices Long'!X:X,'RAB Prices Long'!$B:$B,'All Prices combined'!$D571,'RAB Prices Long'!$E:$E,'All Prices combined'!$G571)))),2)</f>
        <v>0</v>
      </c>
      <c r="V571" s="2">
        <f>ROUND(IF($B571="Annuity",SUMIFS('Annuity Prices'!Y:Y,'Annuity Prices'!$B:$B,$D571,'Annuity Prices'!$E:$E,$G571),IF($B571="RAB Short",SUMIFS('RAB Prices Short'!Y:Y,'RAB Prices Short'!$B:$B,'All Prices combined'!$D571,'RAB Prices Short'!$E:$E,'All Prices combined'!$G571),IF($B571="RAB Long",SUMIFS('RAB Prices Long'!Y:Y,'RAB Prices Long'!$B:$B,'All Prices combined'!$D571,'RAB Prices Long'!$E:$E,'All Prices combined'!$G571)))),2)</f>
        <v>0</v>
      </c>
      <c r="W571" s="2">
        <f>ROUND(IF($B571="Annuity",SUMIFS('Annuity Prices'!Z:Z,'Annuity Prices'!$B:$B,$D571,'Annuity Prices'!$E:$E,$G571),IF($B571="RAB Short",SUMIFS('RAB Prices Short'!Z:Z,'RAB Prices Short'!$B:$B,'All Prices combined'!$D571,'RAB Prices Short'!$E:$E,'All Prices combined'!$G571),IF($B571="RAB Long",SUMIFS('RAB Prices Long'!Z:Z,'RAB Prices Long'!$B:$B,'All Prices combined'!$D571,'RAB Prices Long'!$E:$E,'All Prices combined'!$G571)))),2)</f>
        <v>0</v>
      </c>
      <c r="X571" s="2">
        <f>ROUND(IF($B571="Annuity",SUMIFS('Annuity Prices'!AA:AA,'Annuity Prices'!$B:$B,$D571,'Annuity Prices'!$E:$E,$G571),IF($B571="RAB Short",SUMIFS('RAB Prices Short'!AA:AA,'RAB Prices Short'!$B:$B,'All Prices combined'!$D571,'RAB Prices Short'!$E:$E,'All Prices combined'!$G571),IF($B571="RAB Long",SUMIFS('RAB Prices Long'!AA:AA,'RAB Prices Long'!$B:$B,'All Prices combined'!$D571,'RAB Prices Long'!$E:$E,'All Prices combined'!$G571)))),2)</f>
        <v>0</v>
      </c>
      <c r="Y571" s="2">
        <f>ROUND(IF($B571="Annuity",SUMIFS('Annuity Prices'!AB:AB,'Annuity Prices'!$B:$B,$D571,'Annuity Prices'!$E:$E,$G571),IF($B571="RAB Short",SUMIFS('RAB Prices Short'!AB:AB,'RAB Prices Short'!$B:$B,'All Prices combined'!$D571,'RAB Prices Short'!$E:$E,'All Prices combined'!$G571),IF($B571="RAB Long",SUMIFS('RAB Prices Long'!AB:AB,'RAB Prices Long'!$B:$B,'All Prices combined'!$D571,'RAB Prices Long'!$E:$E,'All Prices combined'!$G571)))),2)</f>
        <v>0</v>
      </c>
      <c r="Z571" s="2">
        <f>ROUND(IF($B571="Annuity",SUMIFS('Annuity Prices'!AC:AC,'Annuity Prices'!$B:$B,$D571,'Annuity Prices'!$E:$E,$G571),IF($B571="RAB Short",SUMIFS('RAB Prices Short'!AC:AC,'RAB Prices Short'!$B:$B,'All Prices combined'!$D571,'RAB Prices Short'!$E:$E,'All Prices combined'!$G571),IF($B571="RAB Long",SUMIFS('RAB Prices Long'!AC:AC,'RAB Prices Long'!$B:$B,'All Prices combined'!$D571,'RAB Prices Long'!$E:$E,'All Prices combined'!$G571)))),2)</f>
        <v>0</v>
      </c>
      <c r="AA571" s="2">
        <f>ROUND(IF($B571="Annuity",SUMIFS('Annuity Prices'!AD:AD,'Annuity Prices'!$B:$B,$D571,'Annuity Prices'!$E:$E,$G571),IF($B571="RAB Short",SUMIFS('RAB Prices Short'!AD:AD,'RAB Prices Short'!$B:$B,'All Prices combined'!$D571,'RAB Prices Short'!$E:$E,'All Prices combined'!$G571),IF($B571="RAB Long",SUMIFS('RAB Prices Long'!AD:AD,'RAB Prices Long'!$B:$B,'All Prices combined'!$D571,'RAB Prices Long'!$E:$E,'All Prices combined'!$G571)))),2)</f>
        <v>0</v>
      </c>
      <c r="AB571" s="2">
        <f>ROUND(IF($B571="Annuity",SUMIFS('Annuity Prices'!AE:AE,'Annuity Prices'!$B:$B,$D571,'Annuity Prices'!$E:$E,$G571),IF($B571="RAB Short",SUMIFS('RAB Prices Short'!AE:AE,'RAB Prices Short'!$B:$B,'All Prices combined'!$D571,'RAB Prices Short'!$E:$E,'All Prices combined'!$G571),IF($B571="RAB Long",SUMIFS('RAB Prices Long'!AE:AE,'RAB Prices Long'!$B:$B,'All Prices combined'!$D571,'RAB Prices Long'!$E:$E,'All Prices combined'!$G571)))),2)</f>
        <v>0</v>
      </c>
      <c r="AC571" s="2">
        <f>ROUND(IF($B571="Annuity",SUMIFS('Annuity Prices'!AF:AF,'Annuity Prices'!$B:$B,$D571,'Annuity Prices'!$E:$E,$G571),IF($B571="RAB Short",SUMIFS('RAB Prices Short'!AF:AF,'RAB Prices Short'!$B:$B,'All Prices combined'!$D571,'RAB Prices Short'!$E:$E,'All Prices combined'!$G571),IF($B571="RAB Long",SUMIFS('RAB Prices Long'!AF:AF,'RAB Prices Long'!$B:$B,'All Prices combined'!$D571,'RAB Prices Long'!$E:$E,'All Prices combined'!$G571)))),2)</f>
        <v>0</v>
      </c>
      <c r="AD571" s="2">
        <f>ROUND(IF($B571="Annuity",SUMIFS('Annuity Prices'!AG:AG,'Annuity Prices'!$B:$B,$D571,'Annuity Prices'!$E:$E,$G571),IF($B571="RAB Short",SUMIFS('RAB Prices Short'!AG:AG,'RAB Prices Short'!$B:$B,'All Prices combined'!$D571,'RAB Prices Short'!$E:$E,'All Prices combined'!$G571),IF($B571="RAB Long",SUMIFS('RAB Prices Long'!AG:AG,'RAB Prices Long'!$B:$B,'All Prices combined'!$D571,'RAB Prices Long'!$E:$E,'All Prices combined'!$G571)))),2)</f>
        <v>0</v>
      </c>
      <c r="AE571" s="2">
        <f>ROUND(IF($B571="Annuity",SUMIFS('Annuity Prices'!AH:AH,'Annuity Prices'!$B:$B,$D571,'Annuity Prices'!$E:$E,$G571),IF($B571="RAB Short",SUMIFS('RAB Prices Short'!AH:AH,'RAB Prices Short'!$B:$B,'All Prices combined'!$D571,'RAB Prices Short'!$E:$E,'All Prices combined'!$G571),IF($B571="RAB Long",SUMIFS('RAB Prices Long'!AH:AH,'RAB Prices Long'!$B:$B,'All Prices combined'!$D571,'RAB Prices Long'!$E:$E,'All Prices combined'!$G571)))),2)</f>
        <v>0</v>
      </c>
      <c r="AF571" s="2">
        <f>ROUND(IF($B571="Annuity",SUMIFS('Annuity Prices'!AI:AI,'Annuity Prices'!$B:$B,$D571,'Annuity Prices'!$E:$E,$G571),IF($B571="RAB Short",SUMIFS('RAB Prices Short'!AI:AI,'RAB Prices Short'!$B:$B,'All Prices combined'!$D571,'RAB Prices Short'!$E:$E,'All Prices combined'!$G571),IF($B571="RAB Long",SUMIFS('RAB Prices Long'!AI:AI,'RAB Prices Long'!$B:$B,'All Prices combined'!$D571,'RAB Prices Long'!$E:$E,'All Prices combined'!$G571)))),2)</f>
        <v>0</v>
      </c>
      <c r="AG571" s="2">
        <f>ROUND(IF($B571="Annuity",SUMIFS('Annuity Prices'!AJ:AJ,'Annuity Prices'!$B:$B,$D571,'Annuity Prices'!$E:$E,$G571),IF($B571="RAB Short",SUMIFS('RAB Prices Short'!AJ:AJ,'RAB Prices Short'!$B:$B,'All Prices combined'!$D571,'RAB Prices Short'!$E:$E,'All Prices combined'!$G571),IF($B571="RAB Long",SUMIFS('RAB Prices Long'!AJ:AJ,'RAB Prices Long'!$B:$B,'All Prices combined'!$D571,'RAB Prices Long'!$E:$E,'All Prices combined'!$G571)))),2)</f>
        <v>0</v>
      </c>
      <c r="AH571" s="2">
        <f>ROUND(IF($B571="Annuity",SUMIFS('Annuity Prices'!AK:AK,'Annuity Prices'!$B:$B,$D571,'Annuity Prices'!$E:$E,$G571),IF($B571="RAB Short",SUMIFS('RAB Prices Short'!AK:AK,'RAB Prices Short'!$B:$B,'All Prices combined'!$D571,'RAB Prices Short'!$E:$E,'All Prices combined'!$G571),IF($B571="RAB Long",SUMIFS('RAB Prices Long'!AK:AK,'RAB Prices Long'!$B:$B,'All Prices combined'!$D571,'RAB Prices Long'!$E:$E,'All Prices combined'!$G571)))),2)</f>
        <v>0</v>
      </c>
      <c r="AI571" s="2">
        <f>ROUND(IF($B571="Annuity",SUMIFS('Annuity Prices'!AL:AL,'Annuity Prices'!$B:$B,$D571,'Annuity Prices'!$E:$E,$G571),IF($B571="RAB Short",SUMIFS('RAB Prices Short'!AL:AL,'RAB Prices Short'!$B:$B,'All Prices combined'!$D571,'RAB Prices Short'!$E:$E,'All Prices combined'!$G571),IF($B571="RAB Long",SUMIFS('RAB Prices Long'!AL:AL,'RAB Prices Long'!$B:$B,'All Prices combined'!$D571,'RAB Prices Long'!$E:$E,'All Prices combined'!$G571)))),2)</f>
        <v>0</v>
      </c>
      <c r="AJ571" s="2">
        <f>ROUND(IF($B571="Annuity",SUMIFS('Annuity Prices'!AM:AM,'Annuity Prices'!$B:$B,$D571,'Annuity Prices'!$E:$E,$G571),IF($B571="RAB Short",SUMIFS('RAB Prices Short'!AM:AM,'RAB Prices Short'!$B:$B,'All Prices combined'!$D571,'RAB Prices Short'!$E:$E,'All Prices combined'!$G571),IF($B571="RAB Long",SUMIFS('RAB Prices Long'!AM:AM,'RAB Prices Long'!$B:$B,'All Prices combined'!$D571,'RAB Prices Long'!$E:$E,'All Prices combined'!$G571)))),2)</f>
        <v>0</v>
      </c>
      <c r="AK571" s="2">
        <f>ROUND(IF($B571="Annuity",SUMIFS('Annuity Prices'!AN:AN,'Annuity Prices'!$B:$B,$D571,'Annuity Prices'!$E:$E,$G571),IF($B571="RAB Short",SUMIFS('RAB Prices Short'!AN:AN,'RAB Prices Short'!$B:$B,'All Prices combined'!$D571,'RAB Prices Short'!$E:$E,'All Prices combined'!$G571),IF($B571="RAB Long",SUMIFS('RAB Prices Long'!AN:AN,'RAB Prices Long'!$B:$B,'All Prices combined'!$D571,'RAB Prices Long'!$E:$E,'All Prices combined'!$G571)))),2)</f>
        <v>0</v>
      </c>
      <c r="AL571" s="2">
        <f>ROUND(IF($B571="Annuity",SUMIFS('Annuity Prices'!AO:AO,'Annuity Prices'!$B:$B,$D571,'Annuity Prices'!$E:$E,$G571),IF($B571="RAB Short",SUMIFS('RAB Prices Short'!AO:AO,'RAB Prices Short'!$B:$B,'All Prices combined'!$D571,'RAB Prices Short'!$E:$E,'All Prices combined'!$G571),IF($B571="RAB Long",SUMIFS('RAB Prices Long'!AO:AO,'RAB Prices Long'!$B:$B,'All Prices combined'!$D571,'RAB Prices Long'!$E:$E,'All Prices combined'!$G571)))),2)</f>
        <v>0</v>
      </c>
      <c r="AM571" s="2">
        <f>ROUND(IF($B571="Annuity",SUMIFS('Annuity Prices'!AP:AP,'Annuity Prices'!$B:$B,$D571,'Annuity Prices'!$E:$E,$G571),IF($B571="RAB Short",SUMIFS('RAB Prices Short'!AP:AP,'RAB Prices Short'!$B:$B,'All Prices combined'!$D571,'RAB Prices Short'!$E:$E,'All Prices combined'!$G571),IF($B571="RAB Long",SUMIFS('RAB Prices Long'!AP:AP,'RAB Prices Long'!$B:$B,'All Prices combined'!$D571,'RAB Prices Long'!$E:$E,'All Prices combined'!$G571)))),2)</f>
        <v>0</v>
      </c>
      <c r="AN571" s="2">
        <f>ROUND(IF($B571="Annuity",SUMIFS('Annuity Prices'!AQ:AQ,'Annuity Prices'!$B:$B,$D571,'Annuity Prices'!$E:$E,$G571),IF($B571="RAB Short",SUMIFS('RAB Prices Short'!AQ:AQ,'RAB Prices Short'!$B:$B,'All Prices combined'!$D571,'RAB Prices Short'!$E:$E,'All Prices combined'!$G571),IF($B571="RAB Long",SUMIFS('RAB Prices Long'!AQ:AQ,'RAB Prices Long'!$B:$B,'All Prices combined'!$D571,'RAB Prices Long'!$E:$E,'All Prices combined'!$G571)))),2)</f>
        <v>0</v>
      </c>
      <c r="AO571" s="2">
        <f>ROUND(IF($B571="Annuity",SUMIFS('Annuity Prices'!AR:AR,'Annuity Prices'!$B:$B,$D571,'Annuity Prices'!$E:$E,$G571),IF($B571="RAB Short",SUMIFS('RAB Prices Short'!AR:AR,'RAB Prices Short'!$B:$B,'All Prices combined'!$D571,'RAB Prices Short'!$E:$E,'All Prices combined'!$G571),IF($B571="RAB Long",SUMIFS('RAB Prices Long'!AR:AR,'RAB Prices Long'!$B:$B,'All Prices combined'!$D571,'RAB Prices Long'!$E:$E,'All Prices combined'!$G571)))),2)</f>
        <v>0</v>
      </c>
      <c r="AP571" s="2">
        <f>ROUND(IF($B571="Annuity",SUMIFS('Annuity Prices'!AS:AS,'Annuity Prices'!$B:$B,$D571,'Annuity Prices'!$E:$E,$G571),IF($B571="RAB Short",SUMIFS('RAB Prices Short'!AS:AS,'RAB Prices Short'!$B:$B,'All Prices combined'!$D571,'RAB Prices Short'!$E:$E,'All Prices combined'!$G571),IF($B571="RAB Long",SUMIFS('RAB Prices Long'!AS:AS,'RAB Prices Long'!$B:$B,'All Prices combined'!$D571,'RAB Prices Long'!$E:$E,'All Prices combined'!$G571)))),2)</f>
        <v>0</v>
      </c>
      <c r="AQ571" s="2">
        <f>ROUND(IF($B571="Annuity",SUMIFS('Annuity Prices'!AT:AT,'Annuity Prices'!$B:$B,$D571,'Annuity Prices'!$E:$E,$G571),IF($B571="RAB Short",SUMIFS('RAB Prices Short'!AT:AT,'RAB Prices Short'!$B:$B,'All Prices combined'!$D571,'RAB Prices Short'!$E:$E,'All Prices combined'!$G571),IF($B571="RAB Long",SUMIFS('RAB Prices Long'!AT:AT,'RAB Prices Long'!$B:$B,'All Prices combined'!$D571,'RAB Prices Long'!$E:$E,'All Prices combined'!$G571)))),2)</f>
        <v>0</v>
      </c>
      <c r="AR571" s="2">
        <f>ROUND(IF($B571="Annuity",SUMIFS('Annuity Prices'!AU:AU,'Annuity Prices'!$B:$B,$D571,'Annuity Prices'!$E:$E,$G571),IF($B571="RAB Short",SUMIFS('RAB Prices Short'!AU:AU,'RAB Prices Short'!$B:$B,'All Prices combined'!$D571,'RAB Prices Short'!$E:$E,'All Prices combined'!$G571),IF($B571="RAB Long",SUMIFS('RAB Prices Long'!AU:AU,'RAB Prices Long'!$B:$B,'All Prices combined'!$D571,'RAB Prices Long'!$E:$E,'All Prices combined'!$G571)))),2)</f>
        <v>0</v>
      </c>
      <c r="AS571" s="2">
        <f>ROUND(IF($B571="Annuity",SUMIFS('Annuity Prices'!AV:AV,'Annuity Prices'!$B:$B,$D571,'Annuity Prices'!$E:$E,$G571),IF($B571="RAB Short",SUMIFS('RAB Prices Short'!AV:AV,'RAB Prices Short'!$B:$B,'All Prices combined'!$D571,'RAB Prices Short'!$E:$E,'All Prices combined'!$G571),IF($B571="RAB Long",SUMIFS('RAB Prices Long'!AV:AV,'RAB Prices Long'!$B:$B,'All Prices combined'!$D571,'RAB Prices Long'!$E:$E,'All Prices combined'!$G571)))),2)</f>
        <v>0</v>
      </c>
      <c r="AT571" s="2">
        <f>ROUND(IF($B571="Annuity",SUMIFS('Annuity Prices'!AW:AW,'Annuity Prices'!$B:$B,$D571,'Annuity Prices'!$E:$E,$G571),IF($B571="RAB Short",SUMIFS('RAB Prices Short'!AW:AW,'RAB Prices Short'!$B:$B,'All Prices combined'!$D571,'RAB Prices Short'!$E:$E,'All Prices combined'!$G571),IF($B571="RAB Long",SUMIFS('RAB Prices Long'!AW:AW,'RAB Prices Long'!$B:$B,'All Prices combined'!$D571,'RAB Prices Long'!$E:$E,'All Prices combined'!$G571)))),2)</f>
        <v>0</v>
      </c>
      <c r="AU571" s="2">
        <f>ROUND(IF($B571="Annuity",SUMIFS('Annuity Prices'!AX:AX,'Annuity Prices'!$B:$B,$D571,'Annuity Prices'!$E:$E,$G571),IF($B571="RAB Short",SUMIFS('RAB Prices Short'!AX:AX,'RAB Prices Short'!$B:$B,'All Prices combined'!$D571,'RAB Prices Short'!$E:$E,'All Prices combined'!$G571),IF($B571="RAB Long",SUMIFS('RAB Prices Long'!AX:AX,'RAB Prices Long'!$B:$B,'All Prices combined'!$D571,'RAB Prices Long'!$E:$E,'All Prices combined'!$G571)))),2)</f>
        <v>0</v>
      </c>
      <c r="AV571" s="2">
        <f>ROUND(IF($B571="Annuity",SUMIFS('Annuity Prices'!AY:AY,'Annuity Prices'!$B:$B,$D571,'Annuity Prices'!$E:$E,$G571),IF($B571="RAB Short",SUMIFS('RAB Prices Short'!AY:AY,'RAB Prices Short'!$B:$B,'All Prices combined'!$D571,'RAB Prices Short'!$E:$E,'All Prices combined'!$G571),IF($B571="RAB Long",SUMIFS('RAB Prices Long'!AY:AY,'RAB Prices Long'!$B:$B,'All Prices combined'!$D571,'RAB Prices Long'!$E:$E,'All Prices combined'!$G571)))),2)</f>
        <v>0</v>
      </c>
      <c r="AW571" s="2">
        <f>ROUND(IF($B571="Annuity",SUMIFS('Annuity Prices'!AZ:AZ,'Annuity Prices'!$B:$B,$D571,'Annuity Prices'!$E:$E,$G571),IF($B571="RAB Short",SUMIFS('RAB Prices Short'!AZ:AZ,'RAB Prices Short'!$B:$B,'All Prices combined'!$D571,'RAB Prices Short'!$E:$E,'All Prices combined'!$G571),IF($B571="RAB Long",SUMIFS('RAB Prices Long'!AZ:AZ,'RAB Prices Long'!$B:$B,'All Prices combined'!$D571,'RAB Prices Long'!$E:$E,'All Prices combined'!$G571)))),2)</f>
        <v>0</v>
      </c>
      <c r="AX571" s="2">
        <f>ROUND(IF($B571="Annuity",SUMIFS('Annuity Prices'!BA:BA,'Annuity Prices'!$B:$B,$D571,'Annuity Prices'!$E:$E,$G571),IF($B571="RAB Short",SUMIFS('RAB Prices Short'!BA:BA,'RAB Prices Short'!$B:$B,'All Prices combined'!$D571,'RAB Prices Short'!$E:$E,'All Prices combined'!$G571),IF($B571="RAB Long",SUMIFS('RAB Prices Long'!BA:BA,'RAB Prices Long'!$B:$B,'All Prices combined'!$D571,'RAB Prices Long'!$E:$E,'All Prices combined'!$G571)))),2)</f>
        <v>0</v>
      </c>
      <c r="AY571" s="2">
        <f>ROUND(IF($B571="Annuity",SUMIFS('Annuity Prices'!BB:BB,'Annuity Prices'!$B:$B,$D571,'Annuity Prices'!$E:$E,$G571),IF($B571="RAB Short",SUMIFS('RAB Prices Short'!BB:BB,'RAB Prices Short'!$B:$B,'All Prices combined'!$D571,'RAB Prices Short'!$E:$E,'All Prices combined'!$G571),IF($B571="RAB Long",SUMIFS('RAB Prices Long'!BB:BB,'RAB Prices Long'!$B:$B,'All Prices combined'!$D571,'RAB Prices Long'!$E:$E,'All Prices combined'!$G571)))),2)</f>
        <v>0</v>
      </c>
      <c r="AZ571" s="2">
        <f>ROUND(IF($B571="Annuity",SUMIFS('Annuity Prices'!BC:BC,'Annuity Prices'!$B:$B,$D571,'Annuity Prices'!$E:$E,$G571),IF($B571="RAB Short",SUMIFS('RAB Prices Short'!BC:BC,'RAB Prices Short'!$B:$B,'All Prices combined'!$D571,'RAB Prices Short'!$E:$E,'All Prices combined'!$G571),IF($B571="RAB Long",SUMIFS('RAB Prices Long'!BC:BC,'RAB Prices Long'!$B:$B,'All Prices combined'!$D571,'RAB Prices Long'!$E:$E,'All Prices combined'!$G571)))),2)</f>
        <v>0</v>
      </c>
      <c r="BA571" s="2">
        <f>ROUND(IF($B571="Annuity",SUMIFS('Annuity Prices'!BD:BD,'Annuity Prices'!$B:$B,$D571,'Annuity Prices'!$E:$E,$G571),IF($B571="RAB Short",SUMIFS('RAB Prices Short'!BD:BD,'RAB Prices Short'!$B:$B,'All Prices combined'!$D571,'RAB Prices Short'!$E:$E,'All Prices combined'!$G571),IF($B571="RAB Long",SUMIFS('RAB Prices Long'!BD:BD,'RAB Prices Long'!$B:$B,'All Prices combined'!$D571,'RAB Prices Long'!$E:$E,'All Prices combined'!$G571)))),2)</f>
        <v>0</v>
      </c>
      <c r="BB571" s="2">
        <f>ROUND(IF($B571="Annuity",SUMIFS('Annuity Prices'!BE:BE,'Annuity Prices'!$B:$B,$D571,'Annuity Prices'!$E:$E,$G571),IF($B571="RAB Short",SUMIFS('RAB Prices Short'!BE:BE,'RAB Prices Short'!$B:$B,'All Prices combined'!$D571,'RAB Prices Short'!$E:$E,'All Prices combined'!$G571),IF($B571="RAB Long",SUMIFS('RAB Prices Long'!BE:BE,'RAB Prices Long'!$B:$B,'All Prices combined'!$D571,'RAB Prices Long'!$E:$E,'All Prices combined'!$G571)))),2)</f>
        <v>0</v>
      </c>
      <c r="BC571" s="2">
        <f>ROUND(IF($B571="Annuity",SUMIFS('Annuity Prices'!BF:BF,'Annuity Prices'!$B:$B,$D571,'Annuity Prices'!$E:$E,$G571),IF($B571="RAB Short",SUMIFS('RAB Prices Short'!BF:BF,'RAB Prices Short'!$B:$B,'All Prices combined'!$D571,'RAB Prices Short'!$E:$E,'All Prices combined'!$G571),IF($B571="RAB Long",SUMIFS('RAB Prices Long'!BF:BF,'RAB Prices Long'!$B:$B,'All Prices combined'!$D571,'RAB Prices Long'!$E:$E,'All Prices combined'!$G571)))),2)</f>
        <v>0</v>
      </c>
      <c r="BD571" s="2">
        <f>ROUND(IF($B571="Annuity",SUMIFS('Annuity Prices'!BG:BG,'Annuity Prices'!$B:$B,$D571,'Annuity Prices'!$E:$E,$G571),IF($B571="RAB Short",SUMIFS('RAB Prices Short'!BG:BG,'RAB Prices Short'!$B:$B,'All Prices combined'!$D571,'RAB Prices Short'!$E:$E,'All Prices combined'!$G571),IF($B571="RAB Long",SUMIFS('RAB Prices Long'!BG:BG,'RAB Prices Long'!$B:$B,'All Prices combined'!$D571,'RAB Prices Long'!$E:$E,'All Prices combined'!$G571)))),2)</f>
        <v>0</v>
      </c>
      <c r="BE571" s="2">
        <f>ROUND(IF($B571="Annuity",SUMIFS('Annuity Prices'!BH:BH,'Annuity Prices'!$B:$B,$D571,'Annuity Prices'!$E:$E,$G571),IF($B571="RAB Short",SUMIFS('RAB Prices Short'!BH:BH,'RAB Prices Short'!$B:$B,'All Prices combined'!$D571,'RAB Prices Short'!$E:$E,'All Prices combined'!$G571),IF($B571="RAB Long",SUMIFS('RAB Prices Long'!BH:BH,'RAB Prices Long'!$B:$B,'All Prices combined'!$D571,'RAB Prices Long'!$E:$E,'All Prices combined'!$G571)))),2)</f>
        <v>0</v>
      </c>
      <c r="BF571" s="2">
        <f>ROUND(IF($B571="Annuity",SUMIFS('Annuity Prices'!BI:BI,'Annuity Prices'!$B:$B,$D571,'Annuity Prices'!$E:$E,$G571),IF($B571="RAB Short",SUMIFS('RAB Prices Short'!BI:BI,'RAB Prices Short'!$B:$B,'All Prices combined'!$D571,'RAB Prices Short'!$E:$E,'All Prices combined'!$G571),IF($B571="RAB Long",SUMIFS('RAB Prices Long'!BI:BI,'RAB Prices Long'!$B:$B,'All Prices combined'!$D571,'RAB Prices Long'!$E:$E,'All Prices combined'!$G571)))),2)</f>
        <v>0</v>
      </c>
      <c r="BG571" s="2">
        <f>ROUND(IF($B571="Annuity",SUMIFS('Annuity Prices'!BJ:BJ,'Annuity Prices'!$B:$B,$D571,'Annuity Prices'!$E:$E,$G571),IF($B571="RAB Short",SUMIFS('RAB Prices Short'!BJ:BJ,'RAB Prices Short'!$B:$B,'All Prices combined'!$D571,'RAB Prices Short'!$E:$E,'All Prices combined'!$G571),IF($B571="RAB Long",SUMIFS('RAB Prices Long'!BJ:BJ,'RAB Prices Long'!$B:$B,'All Prices combined'!$D571,'RAB Prices Long'!$E:$E,'All Prices combined'!$G571)))),2)</f>
        <v>0</v>
      </c>
      <c r="BH571" s="2">
        <f>ROUND(IF($B571="Annuity",SUMIFS('Annuity Prices'!BK:BK,'Annuity Prices'!$B:$B,$D571,'Annuity Prices'!$E:$E,$G571),IF($B571="RAB Short",SUMIFS('RAB Prices Short'!BK:BK,'RAB Prices Short'!$B:$B,'All Prices combined'!$D571,'RAB Prices Short'!$E:$E,'All Prices combined'!$G571),IF($B571="RAB Long",SUMIFS('RAB Prices Long'!BK:BK,'RAB Prices Long'!$B:$B,'All Prices combined'!$D571,'RAB Prices Long'!$E:$E,'All Prices combined'!$G571)))),2)</f>
        <v>0</v>
      </c>
      <c r="BI571" s="2">
        <f>ROUND(IF($B571="Annuity",SUMIFS('Annuity Prices'!BL:BL,'Annuity Prices'!$B:$B,$D571,'Annuity Prices'!$E:$E,$G571),IF($B571="RAB Short",SUMIFS('RAB Prices Short'!BL:BL,'RAB Prices Short'!$B:$B,'All Prices combined'!$D571,'RAB Prices Short'!$E:$E,'All Prices combined'!$G571),IF($B571="RAB Long",SUMIFS('RAB Prices Long'!BL:BL,'RAB Prices Long'!$B:$B,'All Prices combined'!$D571,'RAB Prices Long'!$E:$E,'All Prices combined'!$G571)))),2)</f>
        <v>0</v>
      </c>
      <c r="BJ571" s="2">
        <f>ROUND(IF($B571="Annuity",SUMIFS('Annuity Prices'!BM:BM,'Annuity Prices'!$B:$B,$D571,'Annuity Prices'!$E:$E,$G571),IF($B571="RAB Short",SUMIFS('RAB Prices Short'!BM:BM,'RAB Prices Short'!$B:$B,'All Prices combined'!$D571,'RAB Prices Short'!$E:$E,'All Prices combined'!$G571),IF($B571="RAB Long",SUMIFS('RAB Prices Long'!BM:BM,'RAB Prices Long'!$B:$B,'All Prices combined'!$D571,'RAB Prices Long'!$E:$E,'All Prices combined'!$G571)))),2)</f>
        <v>0</v>
      </c>
      <c r="BK571" s="2">
        <f>ROUND(IF($B571="Annuity",SUMIFS('Annuity Prices'!BN:BN,'Annuity Prices'!$B:$B,$D571,'Annuity Prices'!$E:$E,$G571),IF($B571="RAB Short",SUMIFS('RAB Prices Short'!BN:BN,'RAB Prices Short'!$B:$B,'All Prices combined'!$D571,'RAB Prices Short'!$E:$E,'All Prices combined'!$G571),IF($B571="RAB Long",SUMIFS('RAB Prices Long'!BN:BN,'RAB Prices Long'!$B:$B,'All Prices combined'!$D571,'RAB Prices Long'!$E:$E,'All Prices combined'!$G571)))),2)</f>
        <v>0</v>
      </c>
      <c r="BL571" s="2">
        <f>ROUND(IF($B571="Annuity",SUMIFS('Annuity Prices'!BO:BO,'Annuity Prices'!$B:$B,$D571,'Annuity Prices'!$E:$E,$G571),IF($B571="RAB Short",SUMIFS('RAB Prices Short'!BO:BO,'RAB Prices Short'!$B:$B,'All Prices combined'!$D571,'RAB Prices Short'!$E:$E,'All Prices combined'!$G571),IF($B571="RAB Long",SUMIFS('RAB Prices Long'!BO:BO,'RAB Prices Long'!$B:$B,'All Prices combined'!$D571,'RAB Prices Long'!$E:$E,'All Prices combined'!$G571)))),2)</f>
        <v>0</v>
      </c>
      <c r="BM571" s="2">
        <f>ROUND(IF($B571="Annuity",SUMIFS('Annuity Prices'!BP:BP,'Annuity Prices'!$B:$B,$D571,'Annuity Prices'!$E:$E,$G571),IF($B571="RAB Short",SUMIFS('RAB Prices Short'!BP:BP,'RAB Prices Short'!$B:$B,'All Prices combined'!$D571,'RAB Prices Short'!$E:$E,'All Prices combined'!$G571),IF($B571="RAB Long",SUMIFS('RAB Prices Long'!BP:BP,'RAB Prices Long'!$B:$B,'All Prices combined'!$D571,'RAB Prices Long'!$E:$E,'All Prices combined'!$G571)))),2)</f>
        <v>0</v>
      </c>
      <c r="BN571" s="2">
        <f>ROUND(IF($B571="Annuity",SUMIFS('Annuity Prices'!BQ:BQ,'Annuity Prices'!$B:$B,$D571,'Annuity Prices'!$E:$E,$G571),IF($B571="RAB Short",SUMIFS('RAB Prices Short'!BQ:BQ,'RAB Prices Short'!$B:$B,'All Prices combined'!$D571,'RAB Prices Short'!$E:$E,'All Prices combined'!$G571),IF($B571="RAB Long",SUMIFS('RAB Prices Long'!BQ:BQ,'RAB Prices Long'!$B:$B,'All Prices combined'!$D571,'RAB Prices Long'!$E:$E,'All Prices combined'!$G571)))),2)</f>
        <v>0</v>
      </c>
      <c r="BO571" s="2">
        <f>ROUND(IF($B571="Annuity",SUMIFS('Annuity Prices'!BR:BR,'Annuity Prices'!$B:$B,$D571,'Annuity Prices'!$E:$E,$G571),IF($B571="RAB Short",SUMIFS('RAB Prices Short'!BR:BR,'RAB Prices Short'!$B:$B,'All Prices combined'!$D571,'RAB Prices Short'!$E:$E,'All Prices combined'!$G571),IF($B571="RAB Long",SUMIFS('RAB Prices Long'!BR:BR,'RAB Prices Long'!$B:$B,'All Prices combined'!$D571,'RAB Prices Long'!$E:$E,'All Prices combined'!$G571)))),2)</f>
        <v>0</v>
      </c>
      <c r="BP571" s="2">
        <f>ROUND(IF($B571="Annuity",SUMIFS('Annuity Prices'!BS:BS,'Annuity Prices'!$B:$B,$D571,'Annuity Prices'!$E:$E,$G571),IF($B571="RAB Short",SUMIFS('RAB Prices Short'!BS:BS,'RAB Prices Short'!$B:$B,'All Prices combined'!$D571,'RAB Prices Short'!$E:$E,'All Prices combined'!$G571),IF($B571="RAB Long",SUMIFS('RAB Prices Long'!BS:BS,'RAB Prices Long'!$B:$B,'All Prices combined'!$D571,'RAB Prices Long'!$E:$E,'All Prices combined'!$G571)))),2)</f>
        <v>0</v>
      </c>
      <c r="BQ571" s="2">
        <f>ROUND(IF($B571="Annuity",SUMIFS('Annuity Prices'!BT:BT,'Annuity Prices'!$B:$B,$D571,'Annuity Prices'!$E:$E,$G571),IF($B571="RAB Short",SUMIFS('RAB Prices Short'!BT:BT,'RAB Prices Short'!$B:$B,'All Prices combined'!$D571,'RAB Prices Short'!$E:$E,'All Prices combined'!$G571),IF($B571="RAB Long",SUMIFS('RAB Prices Long'!BT:BT,'RAB Prices Long'!$B:$B,'All Prices combined'!$D571,'RAB Prices Long'!$E:$E,'All Prices combined'!$G571)))),2)</f>
        <v>0</v>
      </c>
      <c r="BR571" s="2">
        <f>ROUND(IF($B571="Annuity",SUMIFS('Annuity Prices'!BU:BU,'Annuity Prices'!$B:$B,$D571,'Annuity Prices'!$E:$E,$G571),IF($B571="RAB Short",SUMIFS('RAB Prices Short'!BU:BU,'RAB Prices Short'!$B:$B,'All Prices combined'!$D571,'RAB Prices Short'!$E:$E,'All Prices combined'!$G571),IF($B571="RAB Long",SUMIFS('RAB Prices Long'!BU:BU,'RAB Prices Long'!$B:$B,'All Prices combined'!$D571,'RAB Prices Long'!$E:$E,'All Prices combined'!$G571)))),2)</f>
        <v>0</v>
      </c>
      <c r="BS571" s="2">
        <f>ROUND(IF($B571="Annuity",SUMIFS('Annuity Prices'!BV:BV,'Annuity Prices'!$B:$B,$D571,'Annuity Prices'!$E:$E,$G571),IF($B571="RAB Short",SUMIFS('RAB Prices Short'!BV:BV,'RAB Prices Short'!$B:$B,'All Prices combined'!$D571,'RAB Prices Short'!$E:$E,'All Prices combined'!$G571),IF($B571="RAB Long",SUMIFS('RAB Prices Long'!BV:BV,'RAB Prices Long'!$B:$B,'All Prices combined'!$D571,'RAB Prices Long'!$E:$E,'All Prices combined'!$G571)))),2)</f>
        <v>0</v>
      </c>
      <c r="BT571" s="2">
        <f>ROUND(IF($B571="Annuity",SUMIFS('Annuity Prices'!BW:BW,'Annuity Prices'!$B:$B,$D571,'Annuity Prices'!$E:$E,$G571),IF($B571="RAB Short",SUMIFS('RAB Prices Short'!BW:BW,'RAB Prices Short'!$B:$B,'All Prices combined'!$D571,'RAB Prices Short'!$E:$E,'All Prices combined'!$G571),IF($B571="RAB Long",SUMIFS('RAB Prices Long'!BW:BW,'RAB Prices Long'!$B:$B,'All Prices combined'!$D571,'RAB Prices Long'!$E:$E,'All Prices combined'!$G571)))),2)</f>
        <v>0</v>
      </c>
      <c r="BU571" s="2">
        <f>ROUND(IF($B571="Annuity",SUMIFS('Annuity Prices'!BX:BX,'Annuity Prices'!$B:$B,$D571,'Annuity Prices'!$E:$E,$G571),IF($B571="RAB Short",SUMIFS('RAB Prices Short'!BX:BX,'RAB Prices Short'!$B:$B,'All Prices combined'!$D571,'RAB Prices Short'!$E:$E,'All Prices combined'!$G571),IF($B571="RAB Long",SUMIFS('RAB Prices Long'!BX:BX,'RAB Prices Long'!$B:$B,'All Prices combined'!$D571,'RAB Prices Long'!$E:$E,'All Prices combined'!$G571)))),2)</f>
        <v>0</v>
      </c>
    </row>
    <row r="572" spans="2:73" x14ac:dyDescent="0.25">
      <c r="B572" t="s">
        <v>45</v>
      </c>
      <c r="C572" t="s">
        <v>218</v>
      </c>
      <c r="D572" t="s">
        <v>219</v>
      </c>
      <c r="E572" t="s">
        <v>209</v>
      </c>
      <c r="F572" t="s">
        <v>218</v>
      </c>
      <c r="G572" t="s">
        <v>38</v>
      </c>
      <c r="H572" t="s">
        <v>128</v>
      </c>
      <c r="I572" s="2">
        <f>ROUND(IF($B572="Annuity",SUMIFS('Annuity Prices'!L:L,'Annuity Prices'!$B:$B,$D572,'Annuity Prices'!$E:$E,$G572),IF($B572="RAB Short",SUMIFS('RAB Prices Short'!L:L,'RAB Prices Short'!$B:$B,'All Prices combined'!$D572,'RAB Prices Short'!$E:$E,'All Prices combined'!$G572),IF($B572="RAB Long",SUMIFS('RAB Prices Long'!L:L,'RAB Prices Long'!$B:$B,'All Prices combined'!$D572,'RAB Prices Long'!$E:$E,'All Prices combined'!$G572)))),2)</f>
        <v>0</v>
      </c>
      <c r="J572" s="2">
        <f>ROUND(IF($B572="Annuity",SUMIFS('Annuity Prices'!M:M,'Annuity Prices'!$B:$B,$D572,'Annuity Prices'!$E:$E,$G572),IF($B572="RAB Short",SUMIFS('RAB Prices Short'!M:M,'RAB Prices Short'!$B:$B,'All Prices combined'!$D572,'RAB Prices Short'!$E:$E,'All Prices combined'!$G572),IF($B572="RAB Long",SUMIFS('RAB Prices Long'!M:M,'RAB Prices Long'!$B:$B,'All Prices combined'!$D572,'RAB Prices Long'!$E:$E,'All Prices combined'!$G572)))),2)</f>
        <v>0</v>
      </c>
      <c r="K572" s="2">
        <f>ROUND(IF($B572="Annuity",SUMIFS('Annuity Prices'!N:N,'Annuity Prices'!$B:$B,$D572,'Annuity Prices'!$E:$E,$G572),IF($B572="RAB Short",SUMIFS('RAB Prices Short'!N:N,'RAB Prices Short'!$B:$B,'All Prices combined'!$D572,'RAB Prices Short'!$E:$E,'All Prices combined'!$G572),IF($B572="RAB Long",SUMIFS('RAB Prices Long'!N:N,'RAB Prices Long'!$B:$B,'All Prices combined'!$D572,'RAB Prices Long'!$E:$E,'All Prices combined'!$G572)))),2)</f>
        <v>2.64</v>
      </c>
      <c r="L572" s="2">
        <f>ROUND(IF($B572="Annuity",SUMIFS('Annuity Prices'!O:O,'Annuity Prices'!$B:$B,$D572,'Annuity Prices'!$E:$E,$G572),IF($B572="RAB Short",SUMIFS('RAB Prices Short'!O:O,'RAB Prices Short'!$B:$B,'All Prices combined'!$D572,'RAB Prices Short'!$E:$E,'All Prices combined'!$G572),IF($B572="RAB Long",SUMIFS('RAB Prices Long'!O:O,'RAB Prices Long'!$B:$B,'All Prices combined'!$D572,'RAB Prices Long'!$E:$E,'All Prices combined'!$G572)))),2)</f>
        <v>2.71</v>
      </c>
      <c r="M572" s="2">
        <f>ROUND(IF($B572="Annuity",SUMIFS('Annuity Prices'!P:P,'Annuity Prices'!$B:$B,$D572,'Annuity Prices'!$E:$E,$G572),IF($B572="RAB Short",SUMIFS('RAB Prices Short'!P:P,'RAB Prices Short'!$B:$B,'All Prices combined'!$D572,'RAB Prices Short'!$E:$E,'All Prices combined'!$G572),IF($B572="RAB Long",SUMIFS('RAB Prices Long'!P:P,'RAB Prices Long'!$B:$B,'All Prices combined'!$D572,'RAB Prices Long'!$E:$E,'All Prices combined'!$G572)))),2)</f>
        <v>3.05</v>
      </c>
      <c r="N572" s="2">
        <f>ROUND(IF($B572="Annuity",SUMIFS('Annuity Prices'!Q:Q,'Annuity Prices'!$B:$B,$D572,'Annuity Prices'!$E:$E,$G572),IF($B572="RAB Short",SUMIFS('RAB Prices Short'!Q:Q,'RAB Prices Short'!$B:$B,'All Prices combined'!$D572,'RAB Prices Short'!$E:$E,'All Prices combined'!$G572),IF($B572="RAB Long",SUMIFS('RAB Prices Long'!Q:Q,'RAB Prices Long'!$B:$B,'All Prices combined'!$D572,'RAB Prices Long'!$E:$E,'All Prices combined'!$G572)))),2)</f>
        <v>3.13</v>
      </c>
      <c r="O572" s="2">
        <f>ROUND(IF($B572="Annuity",SUMIFS('Annuity Prices'!R:R,'Annuity Prices'!$B:$B,$D572,'Annuity Prices'!$E:$E,$G572),IF($B572="RAB Short",SUMIFS('RAB Prices Short'!R:R,'RAB Prices Short'!$B:$B,'All Prices combined'!$D572,'RAB Prices Short'!$E:$E,'All Prices combined'!$G572),IF($B572="RAB Long",SUMIFS('RAB Prices Long'!R:R,'RAB Prices Long'!$B:$B,'All Prices combined'!$D572,'RAB Prices Long'!$E:$E,'All Prices combined'!$G572)))),2)</f>
        <v>3.21</v>
      </c>
      <c r="P572" s="2">
        <f>ROUND(IF($B572="Annuity",SUMIFS('Annuity Prices'!S:S,'Annuity Prices'!$B:$B,$D572,'Annuity Prices'!$E:$E,$G572),IF($B572="RAB Short",SUMIFS('RAB Prices Short'!S:S,'RAB Prices Short'!$B:$B,'All Prices combined'!$D572,'RAB Prices Short'!$E:$E,'All Prices combined'!$G572),IF($B572="RAB Long",SUMIFS('RAB Prices Long'!S:S,'RAB Prices Long'!$B:$B,'All Prices combined'!$D572,'RAB Prices Long'!$E:$E,'All Prices combined'!$G572)))),2)</f>
        <v>3.29</v>
      </c>
      <c r="Q572" s="2">
        <f>ROUND(IF($B572="Annuity",SUMIFS('Annuity Prices'!T:T,'Annuity Prices'!$B:$B,$D572,'Annuity Prices'!$E:$E,$G572),IF($B572="RAB Short",SUMIFS('RAB Prices Short'!T:T,'RAB Prices Short'!$B:$B,'All Prices combined'!$D572,'RAB Prices Short'!$E:$E,'All Prices combined'!$G572),IF($B572="RAB Long",SUMIFS('RAB Prices Long'!T:T,'RAB Prices Long'!$B:$B,'All Prices combined'!$D572,'RAB Prices Long'!$E:$E,'All Prices combined'!$G572)))),2)</f>
        <v>3.5</v>
      </c>
      <c r="R572" s="2">
        <f>ROUND(IF($B572="Annuity",SUMIFS('Annuity Prices'!U:U,'Annuity Prices'!$B:$B,$D572,'Annuity Prices'!$E:$E,$G572),IF($B572="RAB Short",SUMIFS('RAB Prices Short'!U:U,'RAB Prices Short'!$B:$B,'All Prices combined'!$D572,'RAB Prices Short'!$E:$E,'All Prices combined'!$G572),IF($B572="RAB Long",SUMIFS('RAB Prices Long'!U:U,'RAB Prices Long'!$B:$B,'All Prices combined'!$D572,'RAB Prices Long'!$E:$E,'All Prices combined'!$G572)))),2)</f>
        <v>3.59</v>
      </c>
      <c r="S572" s="2">
        <f>ROUND(IF($B572="Annuity",SUMIFS('Annuity Prices'!V:V,'Annuity Prices'!$B:$B,$D572,'Annuity Prices'!$E:$E,$G572),IF($B572="RAB Short",SUMIFS('RAB Prices Short'!V:V,'RAB Prices Short'!$B:$B,'All Prices combined'!$D572,'RAB Prices Short'!$E:$E,'All Prices combined'!$G572),IF($B572="RAB Long",SUMIFS('RAB Prices Long'!V:V,'RAB Prices Long'!$B:$B,'All Prices combined'!$D572,'RAB Prices Long'!$E:$E,'All Prices combined'!$G572)))),2)</f>
        <v>3.68</v>
      </c>
      <c r="T572" s="2">
        <f>ROUND(IF($B572="Annuity",SUMIFS('Annuity Prices'!W:W,'Annuity Prices'!$B:$B,$D572,'Annuity Prices'!$E:$E,$G572),IF($B572="RAB Short",SUMIFS('RAB Prices Short'!W:W,'RAB Prices Short'!$B:$B,'All Prices combined'!$D572,'RAB Prices Short'!$E:$E,'All Prices combined'!$G572),IF($B572="RAB Long",SUMIFS('RAB Prices Long'!W:W,'RAB Prices Long'!$B:$B,'All Prices combined'!$D572,'RAB Prices Long'!$E:$E,'All Prices combined'!$G572)))),2)</f>
        <v>3.77</v>
      </c>
      <c r="U572" s="2">
        <f>ROUND(IF($B572="Annuity",SUMIFS('Annuity Prices'!X:X,'Annuity Prices'!$B:$B,$D572,'Annuity Prices'!$E:$E,$G572),IF($B572="RAB Short",SUMIFS('RAB Prices Short'!X:X,'RAB Prices Short'!$B:$B,'All Prices combined'!$D572,'RAB Prices Short'!$E:$E,'All Prices combined'!$G572),IF($B572="RAB Long",SUMIFS('RAB Prices Long'!X:X,'RAB Prices Long'!$B:$B,'All Prices combined'!$D572,'RAB Prices Long'!$E:$E,'All Prices combined'!$G572)))),2)</f>
        <v>4.16</v>
      </c>
      <c r="V572" s="2">
        <f>ROUND(IF($B572="Annuity",SUMIFS('Annuity Prices'!Y:Y,'Annuity Prices'!$B:$B,$D572,'Annuity Prices'!$E:$E,$G572),IF($B572="RAB Short",SUMIFS('RAB Prices Short'!Y:Y,'RAB Prices Short'!$B:$B,'All Prices combined'!$D572,'RAB Prices Short'!$E:$E,'All Prices combined'!$G572),IF($B572="RAB Long",SUMIFS('RAB Prices Long'!Y:Y,'RAB Prices Long'!$B:$B,'All Prices combined'!$D572,'RAB Prices Long'!$E:$E,'All Prices combined'!$G572)))),2)</f>
        <v>4.26</v>
      </c>
      <c r="W572" s="2">
        <f>ROUND(IF($B572="Annuity",SUMIFS('Annuity Prices'!Z:Z,'Annuity Prices'!$B:$B,$D572,'Annuity Prices'!$E:$E,$G572),IF($B572="RAB Short",SUMIFS('RAB Prices Short'!Z:Z,'RAB Prices Short'!$B:$B,'All Prices combined'!$D572,'RAB Prices Short'!$E:$E,'All Prices combined'!$G572),IF($B572="RAB Long",SUMIFS('RAB Prices Long'!Z:Z,'RAB Prices Long'!$B:$B,'All Prices combined'!$D572,'RAB Prices Long'!$E:$E,'All Prices combined'!$G572)))),2)</f>
        <v>4.37</v>
      </c>
      <c r="X572" s="2">
        <f>ROUND(IF($B572="Annuity",SUMIFS('Annuity Prices'!AA:AA,'Annuity Prices'!$B:$B,$D572,'Annuity Prices'!$E:$E,$G572),IF($B572="RAB Short",SUMIFS('RAB Prices Short'!AA:AA,'RAB Prices Short'!$B:$B,'All Prices combined'!$D572,'RAB Prices Short'!$E:$E,'All Prices combined'!$G572),IF($B572="RAB Long",SUMIFS('RAB Prices Long'!AA:AA,'RAB Prices Long'!$B:$B,'All Prices combined'!$D572,'RAB Prices Long'!$E:$E,'All Prices combined'!$G572)))),2)</f>
        <v>4.4800000000000004</v>
      </c>
      <c r="Y572" s="2">
        <f>ROUND(IF($B572="Annuity",SUMIFS('Annuity Prices'!AB:AB,'Annuity Prices'!$B:$B,$D572,'Annuity Prices'!$E:$E,$G572),IF($B572="RAB Short",SUMIFS('RAB Prices Short'!AB:AB,'RAB Prices Short'!$B:$B,'All Prices combined'!$D572,'RAB Prices Short'!$E:$E,'All Prices combined'!$G572),IF($B572="RAB Long",SUMIFS('RAB Prices Long'!AB:AB,'RAB Prices Long'!$B:$B,'All Prices combined'!$D572,'RAB Prices Long'!$E:$E,'All Prices combined'!$G572)))),2)</f>
        <v>4.66</v>
      </c>
      <c r="Z572" s="2">
        <f>ROUND(IF($B572="Annuity",SUMIFS('Annuity Prices'!AC:AC,'Annuity Prices'!$B:$B,$D572,'Annuity Prices'!$E:$E,$G572),IF($B572="RAB Short",SUMIFS('RAB Prices Short'!AC:AC,'RAB Prices Short'!$B:$B,'All Prices combined'!$D572,'RAB Prices Short'!$E:$E,'All Prices combined'!$G572),IF($B572="RAB Long",SUMIFS('RAB Prices Long'!AC:AC,'RAB Prices Long'!$B:$B,'All Prices combined'!$D572,'RAB Prices Long'!$E:$E,'All Prices combined'!$G572)))),2)</f>
        <v>4.78</v>
      </c>
      <c r="AA572" s="2">
        <f>ROUND(IF($B572="Annuity",SUMIFS('Annuity Prices'!AD:AD,'Annuity Prices'!$B:$B,$D572,'Annuity Prices'!$E:$E,$G572),IF($B572="RAB Short",SUMIFS('RAB Prices Short'!AD:AD,'RAB Prices Short'!$B:$B,'All Prices combined'!$D572,'RAB Prices Short'!$E:$E,'All Prices combined'!$G572),IF($B572="RAB Long",SUMIFS('RAB Prices Long'!AD:AD,'RAB Prices Long'!$B:$B,'All Prices combined'!$D572,'RAB Prices Long'!$E:$E,'All Prices combined'!$G572)))),2)</f>
        <v>4.8899999999999997</v>
      </c>
      <c r="AB572" s="2">
        <f>ROUND(IF($B572="Annuity",SUMIFS('Annuity Prices'!AE:AE,'Annuity Prices'!$B:$B,$D572,'Annuity Prices'!$E:$E,$G572),IF($B572="RAB Short",SUMIFS('RAB Prices Short'!AE:AE,'RAB Prices Short'!$B:$B,'All Prices combined'!$D572,'RAB Prices Short'!$E:$E,'All Prices combined'!$G572),IF($B572="RAB Long",SUMIFS('RAB Prices Long'!AE:AE,'RAB Prices Long'!$B:$B,'All Prices combined'!$D572,'RAB Prices Long'!$E:$E,'All Prices combined'!$G572)))),2)</f>
        <v>5.0199999999999996</v>
      </c>
      <c r="AC572" s="2">
        <f>ROUND(IF($B572="Annuity",SUMIFS('Annuity Prices'!AF:AF,'Annuity Prices'!$B:$B,$D572,'Annuity Prices'!$E:$E,$G572),IF($B572="RAB Short",SUMIFS('RAB Prices Short'!AF:AF,'RAB Prices Short'!$B:$B,'All Prices combined'!$D572,'RAB Prices Short'!$E:$E,'All Prices combined'!$G572),IF($B572="RAB Long",SUMIFS('RAB Prices Long'!AF:AF,'RAB Prices Long'!$B:$B,'All Prices combined'!$D572,'RAB Prices Long'!$E:$E,'All Prices combined'!$G572)))),2)</f>
        <v>4.93</v>
      </c>
      <c r="AD572" s="2">
        <f>ROUND(IF($B572="Annuity",SUMIFS('Annuity Prices'!AG:AG,'Annuity Prices'!$B:$B,$D572,'Annuity Prices'!$E:$E,$G572),IF($B572="RAB Short",SUMIFS('RAB Prices Short'!AG:AG,'RAB Prices Short'!$B:$B,'All Prices combined'!$D572,'RAB Prices Short'!$E:$E,'All Prices combined'!$G572),IF($B572="RAB Long",SUMIFS('RAB Prices Long'!AG:AG,'RAB Prices Long'!$B:$B,'All Prices combined'!$D572,'RAB Prices Long'!$E:$E,'All Prices combined'!$G572)))),2)</f>
        <v>5.0599999999999996</v>
      </c>
      <c r="AE572" s="2">
        <f>ROUND(IF($B572="Annuity",SUMIFS('Annuity Prices'!AH:AH,'Annuity Prices'!$B:$B,$D572,'Annuity Prices'!$E:$E,$G572),IF($B572="RAB Short",SUMIFS('RAB Prices Short'!AH:AH,'RAB Prices Short'!$B:$B,'All Prices combined'!$D572,'RAB Prices Short'!$E:$E,'All Prices combined'!$G572),IF($B572="RAB Long",SUMIFS('RAB Prices Long'!AH:AH,'RAB Prices Long'!$B:$B,'All Prices combined'!$D572,'RAB Prices Long'!$E:$E,'All Prices combined'!$G572)))),2)</f>
        <v>5.18</v>
      </c>
      <c r="AF572" s="2">
        <f>ROUND(IF($B572="Annuity",SUMIFS('Annuity Prices'!AI:AI,'Annuity Prices'!$B:$B,$D572,'Annuity Prices'!$E:$E,$G572),IF($B572="RAB Short",SUMIFS('RAB Prices Short'!AI:AI,'RAB Prices Short'!$B:$B,'All Prices combined'!$D572,'RAB Prices Short'!$E:$E,'All Prices combined'!$G572),IF($B572="RAB Long",SUMIFS('RAB Prices Long'!AI:AI,'RAB Prices Long'!$B:$B,'All Prices combined'!$D572,'RAB Prices Long'!$E:$E,'All Prices combined'!$G572)))),2)</f>
        <v>5.31</v>
      </c>
      <c r="AG572" s="2">
        <f>ROUND(IF($B572="Annuity",SUMIFS('Annuity Prices'!AJ:AJ,'Annuity Prices'!$B:$B,$D572,'Annuity Prices'!$E:$E,$G572),IF($B572="RAB Short",SUMIFS('RAB Prices Short'!AJ:AJ,'RAB Prices Short'!$B:$B,'All Prices combined'!$D572,'RAB Prices Short'!$E:$E,'All Prices combined'!$G572),IF($B572="RAB Long",SUMIFS('RAB Prices Long'!AJ:AJ,'RAB Prices Long'!$B:$B,'All Prices combined'!$D572,'RAB Prices Long'!$E:$E,'All Prices combined'!$G572)))),2)</f>
        <v>5.48</v>
      </c>
      <c r="AH572" s="2">
        <f>ROUND(IF($B572="Annuity",SUMIFS('Annuity Prices'!AK:AK,'Annuity Prices'!$B:$B,$D572,'Annuity Prices'!$E:$E,$G572),IF($B572="RAB Short",SUMIFS('RAB Prices Short'!AK:AK,'RAB Prices Short'!$B:$B,'All Prices combined'!$D572,'RAB Prices Short'!$E:$E,'All Prices combined'!$G572),IF($B572="RAB Long",SUMIFS('RAB Prices Long'!AK:AK,'RAB Prices Long'!$B:$B,'All Prices combined'!$D572,'RAB Prices Long'!$E:$E,'All Prices combined'!$G572)))),2)</f>
        <v>5.62</v>
      </c>
      <c r="AI572" s="2">
        <f>ROUND(IF($B572="Annuity",SUMIFS('Annuity Prices'!AL:AL,'Annuity Prices'!$B:$B,$D572,'Annuity Prices'!$E:$E,$G572),IF($B572="RAB Short",SUMIFS('RAB Prices Short'!AL:AL,'RAB Prices Short'!$B:$B,'All Prices combined'!$D572,'RAB Prices Short'!$E:$E,'All Prices combined'!$G572),IF($B572="RAB Long",SUMIFS('RAB Prices Long'!AL:AL,'RAB Prices Long'!$B:$B,'All Prices combined'!$D572,'RAB Prices Long'!$E:$E,'All Prices combined'!$G572)))),2)</f>
        <v>5.76</v>
      </c>
      <c r="AJ572" s="2">
        <f>ROUND(IF($B572="Annuity",SUMIFS('Annuity Prices'!AM:AM,'Annuity Prices'!$B:$B,$D572,'Annuity Prices'!$E:$E,$G572),IF($B572="RAB Short",SUMIFS('RAB Prices Short'!AM:AM,'RAB Prices Short'!$B:$B,'All Prices combined'!$D572,'RAB Prices Short'!$E:$E,'All Prices combined'!$G572),IF($B572="RAB Long",SUMIFS('RAB Prices Long'!AM:AM,'RAB Prices Long'!$B:$B,'All Prices combined'!$D572,'RAB Prices Long'!$E:$E,'All Prices combined'!$G572)))),2)</f>
        <v>5.91</v>
      </c>
      <c r="AK572" s="2">
        <f>ROUND(IF($B572="Annuity",SUMIFS('Annuity Prices'!AN:AN,'Annuity Prices'!$B:$B,$D572,'Annuity Prices'!$E:$E,$G572),IF($B572="RAB Short",SUMIFS('RAB Prices Short'!AN:AN,'RAB Prices Short'!$B:$B,'All Prices combined'!$D572,'RAB Prices Short'!$E:$E,'All Prices combined'!$G572),IF($B572="RAB Long",SUMIFS('RAB Prices Long'!AN:AN,'RAB Prices Long'!$B:$B,'All Prices combined'!$D572,'RAB Prices Long'!$E:$E,'All Prices combined'!$G572)))),2)</f>
        <v>5.93</v>
      </c>
      <c r="AL572" s="2">
        <f>ROUND(IF($B572="Annuity",SUMIFS('Annuity Prices'!AO:AO,'Annuity Prices'!$B:$B,$D572,'Annuity Prices'!$E:$E,$G572),IF($B572="RAB Short",SUMIFS('RAB Prices Short'!AO:AO,'RAB Prices Short'!$B:$B,'All Prices combined'!$D572,'RAB Prices Short'!$E:$E,'All Prices combined'!$G572),IF($B572="RAB Long",SUMIFS('RAB Prices Long'!AO:AO,'RAB Prices Long'!$B:$B,'All Prices combined'!$D572,'RAB Prices Long'!$E:$E,'All Prices combined'!$G572)))),2)</f>
        <v>6.08</v>
      </c>
      <c r="AM572" s="2">
        <f>ROUND(IF($B572="Annuity",SUMIFS('Annuity Prices'!AP:AP,'Annuity Prices'!$B:$B,$D572,'Annuity Prices'!$E:$E,$G572),IF($B572="RAB Short",SUMIFS('RAB Prices Short'!AP:AP,'RAB Prices Short'!$B:$B,'All Prices combined'!$D572,'RAB Prices Short'!$E:$E,'All Prices combined'!$G572),IF($B572="RAB Long",SUMIFS('RAB Prices Long'!AP:AP,'RAB Prices Long'!$B:$B,'All Prices combined'!$D572,'RAB Prices Long'!$E:$E,'All Prices combined'!$G572)))),2)</f>
        <v>6.23</v>
      </c>
      <c r="AN572" s="2">
        <f>ROUND(IF($B572="Annuity",SUMIFS('Annuity Prices'!AQ:AQ,'Annuity Prices'!$B:$B,$D572,'Annuity Prices'!$E:$E,$G572),IF($B572="RAB Short",SUMIFS('RAB Prices Short'!AQ:AQ,'RAB Prices Short'!$B:$B,'All Prices combined'!$D572,'RAB Prices Short'!$E:$E,'All Prices combined'!$G572),IF($B572="RAB Long",SUMIFS('RAB Prices Long'!AQ:AQ,'RAB Prices Long'!$B:$B,'All Prices combined'!$D572,'RAB Prices Long'!$E:$E,'All Prices combined'!$G572)))),2)</f>
        <v>6.38</v>
      </c>
      <c r="AO572" s="2">
        <f>ROUND(IF($B572="Annuity",SUMIFS('Annuity Prices'!AR:AR,'Annuity Prices'!$B:$B,$D572,'Annuity Prices'!$E:$E,$G572),IF($B572="RAB Short",SUMIFS('RAB Prices Short'!AR:AR,'RAB Prices Short'!$B:$B,'All Prices combined'!$D572,'RAB Prices Short'!$E:$E,'All Prices combined'!$G572),IF($B572="RAB Long",SUMIFS('RAB Prices Long'!AR:AR,'RAB Prices Long'!$B:$B,'All Prices combined'!$D572,'RAB Prices Long'!$E:$E,'All Prices combined'!$G572)))),2)</f>
        <v>0</v>
      </c>
      <c r="AP572" s="2">
        <f>ROUND(IF($B572="Annuity",SUMIFS('Annuity Prices'!AS:AS,'Annuity Prices'!$B:$B,$D572,'Annuity Prices'!$E:$E,$G572),IF($B572="RAB Short",SUMIFS('RAB Prices Short'!AS:AS,'RAB Prices Short'!$B:$B,'All Prices combined'!$D572,'RAB Prices Short'!$E:$E,'All Prices combined'!$G572),IF($B572="RAB Long",SUMIFS('RAB Prices Long'!AS:AS,'RAB Prices Long'!$B:$B,'All Prices combined'!$D572,'RAB Prices Long'!$E:$E,'All Prices combined'!$G572)))),2)</f>
        <v>0</v>
      </c>
      <c r="AQ572" s="2">
        <f>ROUND(IF($B572="Annuity",SUMIFS('Annuity Prices'!AT:AT,'Annuity Prices'!$B:$B,$D572,'Annuity Prices'!$E:$E,$G572),IF($B572="RAB Short",SUMIFS('RAB Prices Short'!AT:AT,'RAB Prices Short'!$B:$B,'All Prices combined'!$D572,'RAB Prices Short'!$E:$E,'All Prices combined'!$G572),IF($B572="RAB Long",SUMIFS('RAB Prices Long'!AT:AT,'RAB Prices Long'!$B:$B,'All Prices combined'!$D572,'RAB Prices Long'!$E:$E,'All Prices combined'!$G572)))),2)</f>
        <v>3.21</v>
      </c>
      <c r="AR572" s="2">
        <f>ROUND(IF($B572="Annuity",SUMIFS('Annuity Prices'!AU:AU,'Annuity Prices'!$B:$B,$D572,'Annuity Prices'!$E:$E,$G572),IF($B572="RAB Short",SUMIFS('RAB Prices Short'!AU:AU,'RAB Prices Short'!$B:$B,'All Prices combined'!$D572,'RAB Prices Short'!$E:$E,'All Prices combined'!$G572),IF($B572="RAB Long",SUMIFS('RAB Prices Long'!AU:AU,'RAB Prices Long'!$B:$B,'All Prices combined'!$D572,'RAB Prices Long'!$E:$E,'All Prices combined'!$G572)))),2)</f>
        <v>2.64</v>
      </c>
      <c r="AS572" s="2">
        <f>ROUND(IF($B572="Annuity",SUMIFS('Annuity Prices'!AV:AV,'Annuity Prices'!$B:$B,$D572,'Annuity Prices'!$E:$E,$G572),IF($B572="RAB Short",SUMIFS('RAB Prices Short'!AV:AV,'RAB Prices Short'!$B:$B,'All Prices combined'!$D572,'RAB Prices Short'!$E:$E,'All Prices combined'!$G572),IF($B572="RAB Long",SUMIFS('RAB Prices Long'!AV:AV,'RAB Prices Long'!$B:$B,'All Prices combined'!$D572,'RAB Prices Long'!$E:$E,'All Prices combined'!$G572)))),2)</f>
        <v>2.71</v>
      </c>
      <c r="AT572" s="2">
        <f>ROUND(IF($B572="Annuity",SUMIFS('Annuity Prices'!AW:AW,'Annuity Prices'!$B:$B,$D572,'Annuity Prices'!$E:$E,$G572),IF($B572="RAB Short",SUMIFS('RAB Prices Short'!AW:AW,'RAB Prices Short'!$B:$B,'All Prices combined'!$D572,'RAB Prices Short'!$E:$E,'All Prices combined'!$G572),IF($B572="RAB Long",SUMIFS('RAB Prices Long'!AW:AW,'RAB Prices Long'!$B:$B,'All Prices combined'!$D572,'RAB Prices Long'!$E:$E,'All Prices combined'!$G572)))),2)</f>
        <v>3.05</v>
      </c>
      <c r="AU572" s="2">
        <f>ROUND(IF($B572="Annuity",SUMIFS('Annuity Prices'!AX:AX,'Annuity Prices'!$B:$B,$D572,'Annuity Prices'!$E:$E,$G572),IF($B572="RAB Short",SUMIFS('RAB Prices Short'!AX:AX,'RAB Prices Short'!$B:$B,'All Prices combined'!$D572,'RAB Prices Short'!$E:$E,'All Prices combined'!$G572),IF($B572="RAB Long",SUMIFS('RAB Prices Long'!AX:AX,'RAB Prices Long'!$B:$B,'All Prices combined'!$D572,'RAB Prices Long'!$E:$E,'All Prices combined'!$G572)))),2)</f>
        <v>3.13</v>
      </c>
      <c r="AV572" s="2">
        <f>ROUND(IF($B572="Annuity",SUMIFS('Annuity Prices'!AY:AY,'Annuity Prices'!$B:$B,$D572,'Annuity Prices'!$E:$E,$G572),IF($B572="RAB Short",SUMIFS('RAB Prices Short'!AY:AY,'RAB Prices Short'!$B:$B,'All Prices combined'!$D572,'RAB Prices Short'!$E:$E,'All Prices combined'!$G572),IF($B572="RAB Long",SUMIFS('RAB Prices Long'!AY:AY,'RAB Prices Long'!$B:$B,'All Prices combined'!$D572,'RAB Prices Long'!$E:$E,'All Prices combined'!$G572)))),2)</f>
        <v>3.21</v>
      </c>
      <c r="AW572" s="2">
        <f>ROUND(IF($B572="Annuity",SUMIFS('Annuity Prices'!AZ:AZ,'Annuity Prices'!$B:$B,$D572,'Annuity Prices'!$E:$E,$G572),IF($B572="RAB Short",SUMIFS('RAB Prices Short'!AZ:AZ,'RAB Prices Short'!$B:$B,'All Prices combined'!$D572,'RAB Prices Short'!$E:$E,'All Prices combined'!$G572),IF($B572="RAB Long",SUMIFS('RAB Prices Long'!AZ:AZ,'RAB Prices Long'!$B:$B,'All Prices combined'!$D572,'RAB Prices Long'!$E:$E,'All Prices combined'!$G572)))),2)</f>
        <v>3.29</v>
      </c>
      <c r="AX572" s="2">
        <f>ROUND(IF($B572="Annuity",SUMIFS('Annuity Prices'!BA:BA,'Annuity Prices'!$B:$B,$D572,'Annuity Prices'!$E:$E,$G572),IF($B572="RAB Short",SUMIFS('RAB Prices Short'!BA:BA,'RAB Prices Short'!$B:$B,'All Prices combined'!$D572,'RAB Prices Short'!$E:$E,'All Prices combined'!$G572),IF($B572="RAB Long",SUMIFS('RAB Prices Long'!BA:BA,'RAB Prices Long'!$B:$B,'All Prices combined'!$D572,'RAB Prices Long'!$E:$E,'All Prices combined'!$G572)))),2)</f>
        <v>3.5</v>
      </c>
      <c r="AY572" s="2">
        <f>ROUND(IF($B572="Annuity",SUMIFS('Annuity Prices'!BB:BB,'Annuity Prices'!$B:$B,$D572,'Annuity Prices'!$E:$E,$G572),IF($B572="RAB Short",SUMIFS('RAB Prices Short'!BB:BB,'RAB Prices Short'!$B:$B,'All Prices combined'!$D572,'RAB Prices Short'!$E:$E,'All Prices combined'!$G572),IF($B572="RAB Long",SUMIFS('RAB Prices Long'!BB:BB,'RAB Prices Long'!$B:$B,'All Prices combined'!$D572,'RAB Prices Long'!$E:$E,'All Prices combined'!$G572)))),2)</f>
        <v>3.59</v>
      </c>
      <c r="AZ572" s="2">
        <f>ROUND(IF($B572="Annuity",SUMIFS('Annuity Prices'!BC:BC,'Annuity Prices'!$B:$B,$D572,'Annuity Prices'!$E:$E,$G572),IF($B572="RAB Short",SUMIFS('RAB Prices Short'!BC:BC,'RAB Prices Short'!$B:$B,'All Prices combined'!$D572,'RAB Prices Short'!$E:$E,'All Prices combined'!$G572),IF($B572="RAB Long",SUMIFS('RAB Prices Long'!BC:BC,'RAB Prices Long'!$B:$B,'All Prices combined'!$D572,'RAB Prices Long'!$E:$E,'All Prices combined'!$G572)))),2)</f>
        <v>3.68</v>
      </c>
      <c r="BA572" s="2">
        <f>ROUND(IF($B572="Annuity",SUMIFS('Annuity Prices'!BD:BD,'Annuity Prices'!$B:$B,$D572,'Annuity Prices'!$E:$E,$G572),IF($B572="RAB Short",SUMIFS('RAB Prices Short'!BD:BD,'RAB Prices Short'!$B:$B,'All Prices combined'!$D572,'RAB Prices Short'!$E:$E,'All Prices combined'!$G572),IF($B572="RAB Long",SUMIFS('RAB Prices Long'!BD:BD,'RAB Prices Long'!$B:$B,'All Prices combined'!$D572,'RAB Prices Long'!$E:$E,'All Prices combined'!$G572)))),2)</f>
        <v>3.77</v>
      </c>
      <c r="BB572" s="2">
        <f>ROUND(IF($B572="Annuity",SUMIFS('Annuity Prices'!BE:BE,'Annuity Prices'!$B:$B,$D572,'Annuity Prices'!$E:$E,$G572),IF($B572="RAB Short",SUMIFS('RAB Prices Short'!BE:BE,'RAB Prices Short'!$B:$B,'All Prices combined'!$D572,'RAB Prices Short'!$E:$E,'All Prices combined'!$G572),IF($B572="RAB Long",SUMIFS('RAB Prices Long'!BE:BE,'RAB Prices Long'!$B:$B,'All Prices combined'!$D572,'RAB Prices Long'!$E:$E,'All Prices combined'!$G572)))),2)</f>
        <v>4.16</v>
      </c>
      <c r="BC572" s="2">
        <f>ROUND(IF($B572="Annuity",SUMIFS('Annuity Prices'!BF:BF,'Annuity Prices'!$B:$B,$D572,'Annuity Prices'!$E:$E,$G572),IF($B572="RAB Short",SUMIFS('RAB Prices Short'!BF:BF,'RAB Prices Short'!$B:$B,'All Prices combined'!$D572,'RAB Prices Short'!$E:$E,'All Prices combined'!$G572),IF($B572="RAB Long",SUMIFS('RAB Prices Long'!BF:BF,'RAB Prices Long'!$B:$B,'All Prices combined'!$D572,'RAB Prices Long'!$E:$E,'All Prices combined'!$G572)))),2)</f>
        <v>4.26</v>
      </c>
      <c r="BD572" s="2">
        <f>ROUND(IF($B572="Annuity",SUMIFS('Annuity Prices'!BG:BG,'Annuity Prices'!$B:$B,$D572,'Annuity Prices'!$E:$E,$G572),IF($B572="RAB Short",SUMIFS('RAB Prices Short'!BG:BG,'RAB Prices Short'!$B:$B,'All Prices combined'!$D572,'RAB Prices Short'!$E:$E,'All Prices combined'!$G572),IF($B572="RAB Long",SUMIFS('RAB Prices Long'!BG:BG,'RAB Prices Long'!$B:$B,'All Prices combined'!$D572,'RAB Prices Long'!$E:$E,'All Prices combined'!$G572)))),2)</f>
        <v>4.37</v>
      </c>
      <c r="BE572" s="2">
        <f>ROUND(IF($B572="Annuity",SUMIFS('Annuity Prices'!BH:BH,'Annuity Prices'!$B:$B,$D572,'Annuity Prices'!$E:$E,$G572),IF($B572="RAB Short",SUMIFS('RAB Prices Short'!BH:BH,'RAB Prices Short'!$B:$B,'All Prices combined'!$D572,'RAB Prices Short'!$E:$E,'All Prices combined'!$G572),IF($B572="RAB Long",SUMIFS('RAB Prices Long'!BH:BH,'RAB Prices Long'!$B:$B,'All Prices combined'!$D572,'RAB Prices Long'!$E:$E,'All Prices combined'!$G572)))),2)</f>
        <v>4.4800000000000004</v>
      </c>
      <c r="BF572" s="2">
        <f>ROUND(IF($B572="Annuity",SUMIFS('Annuity Prices'!BI:BI,'Annuity Prices'!$B:$B,$D572,'Annuity Prices'!$E:$E,$G572),IF($B572="RAB Short",SUMIFS('RAB Prices Short'!BI:BI,'RAB Prices Short'!$B:$B,'All Prices combined'!$D572,'RAB Prices Short'!$E:$E,'All Prices combined'!$G572),IF($B572="RAB Long",SUMIFS('RAB Prices Long'!BI:BI,'RAB Prices Long'!$B:$B,'All Prices combined'!$D572,'RAB Prices Long'!$E:$E,'All Prices combined'!$G572)))),2)</f>
        <v>4.66</v>
      </c>
      <c r="BG572" s="2">
        <f>ROUND(IF($B572="Annuity",SUMIFS('Annuity Prices'!BJ:BJ,'Annuity Prices'!$B:$B,$D572,'Annuity Prices'!$E:$E,$G572),IF($B572="RAB Short",SUMIFS('RAB Prices Short'!BJ:BJ,'RAB Prices Short'!$B:$B,'All Prices combined'!$D572,'RAB Prices Short'!$E:$E,'All Prices combined'!$G572),IF($B572="RAB Long",SUMIFS('RAB Prices Long'!BJ:BJ,'RAB Prices Long'!$B:$B,'All Prices combined'!$D572,'RAB Prices Long'!$E:$E,'All Prices combined'!$G572)))),2)</f>
        <v>4.78</v>
      </c>
      <c r="BH572" s="2">
        <f>ROUND(IF($B572="Annuity",SUMIFS('Annuity Prices'!BK:BK,'Annuity Prices'!$B:$B,$D572,'Annuity Prices'!$E:$E,$G572),IF($B572="RAB Short",SUMIFS('RAB Prices Short'!BK:BK,'RAB Prices Short'!$B:$B,'All Prices combined'!$D572,'RAB Prices Short'!$E:$E,'All Prices combined'!$G572),IF($B572="RAB Long",SUMIFS('RAB Prices Long'!BK:BK,'RAB Prices Long'!$B:$B,'All Prices combined'!$D572,'RAB Prices Long'!$E:$E,'All Prices combined'!$G572)))),2)</f>
        <v>4.8899999999999997</v>
      </c>
      <c r="BI572" s="2">
        <f>ROUND(IF($B572="Annuity",SUMIFS('Annuity Prices'!BL:BL,'Annuity Prices'!$B:$B,$D572,'Annuity Prices'!$E:$E,$G572),IF($B572="RAB Short",SUMIFS('RAB Prices Short'!BL:BL,'RAB Prices Short'!$B:$B,'All Prices combined'!$D572,'RAB Prices Short'!$E:$E,'All Prices combined'!$G572),IF($B572="RAB Long",SUMIFS('RAB Prices Long'!BL:BL,'RAB Prices Long'!$B:$B,'All Prices combined'!$D572,'RAB Prices Long'!$E:$E,'All Prices combined'!$G572)))),2)</f>
        <v>5.0199999999999996</v>
      </c>
      <c r="BJ572" s="2">
        <f>ROUND(IF($B572="Annuity",SUMIFS('Annuity Prices'!BM:BM,'Annuity Prices'!$B:$B,$D572,'Annuity Prices'!$E:$E,$G572),IF($B572="RAB Short",SUMIFS('RAB Prices Short'!BM:BM,'RAB Prices Short'!$B:$B,'All Prices combined'!$D572,'RAB Prices Short'!$E:$E,'All Prices combined'!$G572),IF($B572="RAB Long",SUMIFS('RAB Prices Long'!BM:BM,'RAB Prices Long'!$B:$B,'All Prices combined'!$D572,'RAB Prices Long'!$E:$E,'All Prices combined'!$G572)))),2)</f>
        <v>4.93</v>
      </c>
      <c r="BK572" s="2">
        <f>ROUND(IF($B572="Annuity",SUMIFS('Annuity Prices'!BN:BN,'Annuity Prices'!$B:$B,$D572,'Annuity Prices'!$E:$E,$G572),IF($B572="RAB Short",SUMIFS('RAB Prices Short'!BN:BN,'RAB Prices Short'!$B:$B,'All Prices combined'!$D572,'RAB Prices Short'!$E:$E,'All Prices combined'!$G572),IF($B572="RAB Long",SUMIFS('RAB Prices Long'!BN:BN,'RAB Prices Long'!$B:$B,'All Prices combined'!$D572,'RAB Prices Long'!$E:$E,'All Prices combined'!$G572)))),2)</f>
        <v>5.0599999999999996</v>
      </c>
      <c r="BL572" s="2">
        <f>ROUND(IF($B572="Annuity",SUMIFS('Annuity Prices'!BO:BO,'Annuity Prices'!$B:$B,$D572,'Annuity Prices'!$E:$E,$G572),IF($B572="RAB Short",SUMIFS('RAB Prices Short'!BO:BO,'RAB Prices Short'!$B:$B,'All Prices combined'!$D572,'RAB Prices Short'!$E:$E,'All Prices combined'!$G572),IF($B572="RAB Long",SUMIFS('RAB Prices Long'!BO:BO,'RAB Prices Long'!$B:$B,'All Prices combined'!$D572,'RAB Prices Long'!$E:$E,'All Prices combined'!$G572)))),2)</f>
        <v>5.18</v>
      </c>
      <c r="BM572" s="2">
        <f>ROUND(IF($B572="Annuity",SUMIFS('Annuity Prices'!BP:BP,'Annuity Prices'!$B:$B,$D572,'Annuity Prices'!$E:$E,$G572),IF($B572="RAB Short",SUMIFS('RAB Prices Short'!BP:BP,'RAB Prices Short'!$B:$B,'All Prices combined'!$D572,'RAB Prices Short'!$E:$E,'All Prices combined'!$G572),IF($B572="RAB Long",SUMIFS('RAB Prices Long'!BP:BP,'RAB Prices Long'!$B:$B,'All Prices combined'!$D572,'RAB Prices Long'!$E:$E,'All Prices combined'!$G572)))),2)</f>
        <v>5.31</v>
      </c>
      <c r="BN572" s="2">
        <f>ROUND(IF($B572="Annuity",SUMIFS('Annuity Prices'!BQ:BQ,'Annuity Prices'!$B:$B,$D572,'Annuity Prices'!$E:$E,$G572),IF($B572="RAB Short",SUMIFS('RAB Prices Short'!BQ:BQ,'RAB Prices Short'!$B:$B,'All Prices combined'!$D572,'RAB Prices Short'!$E:$E,'All Prices combined'!$G572),IF($B572="RAB Long",SUMIFS('RAB Prices Long'!BQ:BQ,'RAB Prices Long'!$B:$B,'All Prices combined'!$D572,'RAB Prices Long'!$E:$E,'All Prices combined'!$G572)))),2)</f>
        <v>5.48</v>
      </c>
      <c r="BO572" s="2">
        <f>ROUND(IF($B572="Annuity",SUMIFS('Annuity Prices'!BR:BR,'Annuity Prices'!$B:$B,$D572,'Annuity Prices'!$E:$E,$G572),IF($B572="RAB Short",SUMIFS('RAB Prices Short'!BR:BR,'RAB Prices Short'!$B:$B,'All Prices combined'!$D572,'RAB Prices Short'!$E:$E,'All Prices combined'!$G572),IF($B572="RAB Long",SUMIFS('RAB Prices Long'!BR:BR,'RAB Prices Long'!$B:$B,'All Prices combined'!$D572,'RAB Prices Long'!$E:$E,'All Prices combined'!$G572)))),2)</f>
        <v>5.62</v>
      </c>
      <c r="BP572" s="2">
        <f>ROUND(IF($B572="Annuity",SUMIFS('Annuity Prices'!BS:BS,'Annuity Prices'!$B:$B,$D572,'Annuity Prices'!$E:$E,$G572),IF($B572="RAB Short",SUMIFS('RAB Prices Short'!BS:BS,'RAB Prices Short'!$B:$B,'All Prices combined'!$D572,'RAB Prices Short'!$E:$E,'All Prices combined'!$G572),IF($B572="RAB Long",SUMIFS('RAB Prices Long'!BS:BS,'RAB Prices Long'!$B:$B,'All Prices combined'!$D572,'RAB Prices Long'!$E:$E,'All Prices combined'!$G572)))),2)</f>
        <v>5.76</v>
      </c>
      <c r="BQ572" s="2">
        <f>ROUND(IF($B572="Annuity",SUMIFS('Annuity Prices'!BT:BT,'Annuity Prices'!$B:$B,$D572,'Annuity Prices'!$E:$E,$G572),IF($B572="RAB Short",SUMIFS('RAB Prices Short'!BT:BT,'RAB Prices Short'!$B:$B,'All Prices combined'!$D572,'RAB Prices Short'!$E:$E,'All Prices combined'!$G572),IF($B572="RAB Long",SUMIFS('RAB Prices Long'!BT:BT,'RAB Prices Long'!$B:$B,'All Prices combined'!$D572,'RAB Prices Long'!$E:$E,'All Prices combined'!$G572)))),2)</f>
        <v>5.91</v>
      </c>
      <c r="BR572" s="2">
        <f>ROUND(IF($B572="Annuity",SUMIFS('Annuity Prices'!BU:BU,'Annuity Prices'!$B:$B,$D572,'Annuity Prices'!$E:$E,$G572),IF($B572="RAB Short",SUMIFS('RAB Prices Short'!BU:BU,'RAB Prices Short'!$B:$B,'All Prices combined'!$D572,'RAB Prices Short'!$E:$E,'All Prices combined'!$G572),IF($B572="RAB Long",SUMIFS('RAB Prices Long'!BU:BU,'RAB Prices Long'!$B:$B,'All Prices combined'!$D572,'RAB Prices Long'!$E:$E,'All Prices combined'!$G572)))),2)</f>
        <v>5.93</v>
      </c>
      <c r="BS572" s="2">
        <f>ROUND(IF($B572="Annuity",SUMIFS('Annuity Prices'!BV:BV,'Annuity Prices'!$B:$B,$D572,'Annuity Prices'!$E:$E,$G572),IF($B572="RAB Short",SUMIFS('RAB Prices Short'!BV:BV,'RAB Prices Short'!$B:$B,'All Prices combined'!$D572,'RAB Prices Short'!$E:$E,'All Prices combined'!$G572),IF($B572="RAB Long",SUMIFS('RAB Prices Long'!BV:BV,'RAB Prices Long'!$B:$B,'All Prices combined'!$D572,'RAB Prices Long'!$E:$E,'All Prices combined'!$G572)))),2)</f>
        <v>6.08</v>
      </c>
      <c r="BT572" s="2">
        <f>ROUND(IF($B572="Annuity",SUMIFS('Annuity Prices'!BW:BW,'Annuity Prices'!$B:$B,$D572,'Annuity Prices'!$E:$E,$G572),IF($B572="RAB Short",SUMIFS('RAB Prices Short'!BW:BW,'RAB Prices Short'!$B:$B,'All Prices combined'!$D572,'RAB Prices Short'!$E:$E,'All Prices combined'!$G572),IF($B572="RAB Long",SUMIFS('RAB Prices Long'!BW:BW,'RAB Prices Long'!$B:$B,'All Prices combined'!$D572,'RAB Prices Long'!$E:$E,'All Prices combined'!$G572)))),2)</f>
        <v>6.23</v>
      </c>
      <c r="BU572" s="2">
        <f>ROUND(IF($B572="Annuity",SUMIFS('Annuity Prices'!BX:BX,'Annuity Prices'!$B:$B,$D572,'Annuity Prices'!$E:$E,$G572),IF($B572="RAB Short",SUMIFS('RAB Prices Short'!BX:BX,'RAB Prices Short'!$B:$B,'All Prices combined'!$D572,'RAB Prices Short'!$E:$E,'All Prices combined'!$G572),IF($B572="RAB Long",SUMIFS('RAB Prices Long'!BX:BX,'RAB Prices Long'!$B:$B,'All Prices combined'!$D572,'RAB Prices Long'!$E:$E,'All Prices combined'!$G572)))),2)</f>
        <v>6.38</v>
      </c>
    </row>
    <row r="573" spans="2:73" x14ac:dyDescent="0.25">
      <c r="B573" t="s">
        <v>45</v>
      </c>
      <c r="C573" t="s">
        <v>218</v>
      </c>
      <c r="D573" t="s">
        <v>219</v>
      </c>
      <c r="E573" t="s">
        <v>209</v>
      </c>
      <c r="F573" t="s">
        <v>218</v>
      </c>
      <c r="G573" t="s">
        <v>40</v>
      </c>
      <c r="I573" s="2">
        <f>ROUND(IF($B573="Annuity",SUMIFS('Annuity Prices'!L:L,'Annuity Prices'!$B:$B,$D573,'Annuity Prices'!$E:$E,$G573),IF($B573="RAB Short",SUMIFS('RAB Prices Short'!L:L,'RAB Prices Short'!$B:$B,'All Prices combined'!$D573,'RAB Prices Short'!$E:$E,'All Prices combined'!$G573),IF($B573="RAB Long",SUMIFS('RAB Prices Long'!L:L,'RAB Prices Long'!$B:$B,'All Prices combined'!$D573,'RAB Prices Long'!$E:$E,'All Prices combined'!$G573)))),2)</f>
        <v>0</v>
      </c>
      <c r="J573" s="2">
        <f>ROUND(IF($B573="Annuity",SUMIFS('Annuity Prices'!M:M,'Annuity Prices'!$B:$B,$D573,'Annuity Prices'!$E:$E,$G573),IF($B573="RAB Short",SUMIFS('RAB Prices Short'!M:M,'RAB Prices Short'!$B:$B,'All Prices combined'!$D573,'RAB Prices Short'!$E:$E,'All Prices combined'!$G573),IF($B573="RAB Long",SUMIFS('RAB Prices Long'!M:M,'RAB Prices Long'!$B:$B,'All Prices combined'!$D573,'RAB Prices Long'!$E:$E,'All Prices combined'!$G573)))),2)</f>
        <v>0</v>
      </c>
      <c r="K573" s="2">
        <f>ROUND(IF($B573="Annuity",SUMIFS('Annuity Prices'!N:N,'Annuity Prices'!$B:$B,$D573,'Annuity Prices'!$E:$E,$G573),IF($B573="RAB Short",SUMIFS('RAB Prices Short'!N:N,'RAB Prices Short'!$B:$B,'All Prices combined'!$D573,'RAB Prices Short'!$E:$E,'All Prices combined'!$G573),IF($B573="RAB Long",SUMIFS('RAB Prices Long'!N:N,'RAB Prices Long'!$B:$B,'All Prices combined'!$D573,'RAB Prices Long'!$E:$E,'All Prices combined'!$G573)))),2)</f>
        <v>0.63</v>
      </c>
      <c r="L573" s="2">
        <f>ROUND(IF($B573="Annuity",SUMIFS('Annuity Prices'!O:O,'Annuity Prices'!$B:$B,$D573,'Annuity Prices'!$E:$E,$G573),IF($B573="RAB Short",SUMIFS('RAB Prices Short'!O:O,'RAB Prices Short'!$B:$B,'All Prices combined'!$D573,'RAB Prices Short'!$E:$E,'All Prices combined'!$G573),IF($B573="RAB Long",SUMIFS('RAB Prices Long'!O:O,'RAB Prices Long'!$B:$B,'All Prices combined'!$D573,'RAB Prices Long'!$E:$E,'All Prices combined'!$G573)))),2)</f>
        <v>0.64</v>
      </c>
      <c r="M573" s="2">
        <f>ROUND(IF($B573="Annuity",SUMIFS('Annuity Prices'!P:P,'Annuity Prices'!$B:$B,$D573,'Annuity Prices'!$E:$E,$G573),IF($B573="RAB Short",SUMIFS('RAB Prices Short'!P:P,'RAB Prices Short'!$B:$B,'All Prices combined'!$D573,'RAB Prices Short'!$E:$E,'All Prices combined'!$G573),IF($B573="RAB Long",SUMIFS('RAB Prices Long'!P:P,'RAB Prices Long'!$B:$B,'All Prices combined'!$D573,'RAB Prices Long'!$E:$E,'All Prices combined'!$G573)))),2)</f>
        <v>0.66</v>
      </c>
      <c r="N573" s="2">
        <f>ROUND(IF($B573="Annuity",SUMIFS('Annuity Prices'!Q:Q,'Annuity Prices'!$B:$B,$D573,'Annuity Prices'!$E:$E,$G573),IF($B573="RAB Short",SUMIFS('RAB Prices Short'!Q:Q,'RAB Prices Short'!$B:$B,'All Prices combined'!$D573,'RAB Prices Short'!$E:$E,'All Prices combined'!$G573),IF($B573="RAB Long",SUMIFS('RAB Prices Long'!Q:Q,'RAB Prices Long'!$B:$B,'All Prices combined'!$D573,'RAB Prices Long'!$E:$E,'All Prices combined'!$G573)))),2)</f>
        <v>0.67</v>
      </c>
      <c r="O573" s="2">
        <f>ROUND(IF($B573="Annuity",SUMIFS('Annuity Prices'!R:R,'Annuity Prices'!$B:$B,$D573,'Annuity Prices'!$E:$E,$G573),IF($B573="RAB Short",SUMIFS('RAB Prices Short'!R:R,'RAB Prices Short'!$B:$B,'All Prices combined'!$D573,'RAB Prices Short'!$E:$E,'All Prices combined'!$G573),IF($B573="RAB Long",SUMIFS('RAB Prices Long'!R:R,'RAB Prices Long'!$B:$B,'All Prices combined'!$D573,'RAB Prices Long'!$E:$E,'All Prices combined'!$G573)))),2)</f>
        <v>0.69</v>
      </c>
      <c r="P573" s="2">
        <f>ROUND(IF($B573="Annuity",SUMIFS('Annuity Prices'!S:S,'Annuity Prices'!$B:$B,$D573,'Annuity Prices'!$E:$E,$G573),IF($B573="RAB Short",SUMIFS('RAB Prices Short'!S:S,'RAB Prices Short'!$B:$B,'All Prices combined'!$D573,'RAB Prices Short'!$E:$E,'All Prices combined'!$G573),IF($B573="RAB Long",SUMIFS('RAB Prices Long'!S:S,'RAB Prices Long'!$B:$B,'All Prices combined'!$D573,'RAB Prices Long'!$E:$E,'All Prices combined'!$G573)))),2)</f>
        <v>0.71</v>
      </c>
      <c r="Q573" s="2">
        <f>ROUND(IF($B573="Annuity",SUMIFS('Annuity Prices'!T:T,'Annuity Prices'!$B:$B,$D573,'Annuity Prices'!$E:$E,$G573),IF($B573="RAB Short",SUMIFS('RAB Prices Short'!T:T,'RAB Prices Short'!$B:$B,'All Prices combined'!$D573,'RAB Prices Short'!$E:$E,'All Prices combined'!$G573),IF($B573="RAB Long",SUMIFS('RAB Prices Long'!T:T,'RAB Prices Long'!$B:$B,'All Prices combined'!$D573,'RAB Prices Long'!$E:$E,'All Prices combined'!$G573)))),2)</f>
        <v>0.72</v>
      </c>
      <c r="R573" s="2">
        <f>ROUND(IF($B573="Annuity",SUMIFS('Annuity Prices'!U:U,'Annuity Prices'!$B:$B,$D573,'Annuity Prices'!$E:$E,$G573),IF($B573="RAB Short",SUMIFS('RAB Prices Short'!U:U,'RAB Prices Short'!$B:$B,'All Prices combined'!$D573,'RAB Prices Short'!$E:$E,'All Prices combined'!$G573),IF($B573="RAB Long",SUMIFS('RAB Prices Long'!U:U,'RAB Prices Long'!$B:$B,'All Prices combined'!$D573,'RAB Prices Long'!$E:$E,'All Prices combined'!$G573)))),2)</f>
        <v>0.74</v>
      </c>
      <c r="S573" s="2">
        <f>ROUND(IF($B573="Annuity",SUMIFS('Annuity Prices'!V:V,'Annuity Prices'!$B:$B,$D573,'Annuity Prices'!$E:$E,$G573),IF($B573="RAB Short",SUMIFS('RAB Prices Short'!V:V,'RAB Prices Short'!$B:$B,'All Prices combined'!$D573,'RAB Prices Short'!$E:$E,'All Prices combined'!$G573),IF($B573="RAB Long",SUMIFS('RAB Prices Long'!V:V,'RAB Prices Long'!$B:$B,'All Prices combined'!$D573,'RAB Prices Long'!$E:$E,'All Prices combined'!$G573)))),2)</f>
        <v>0.76</v>
      </c>
      <c r="T573" s="2">
        <f>ROUND(IF($B573="Annuity",SUMIFS('Annuity Prices'!W:W,'Annuity Prices'!$B:$B,$D573,'Annuity Prices'!$E:$E,$G573),IF($B573="RAB Short",SUMIFS('RAB Prices Short'!W:W,'RAB Prices Short'!$B:$B,'All Prices combined'!$D573,'RAB Prices Short'!$E:$E,'All Prices combined'!$G573),IF($B573="RAB Long",SUMIFS('RAB Prices Long'!W:W,'RAB Prices Long'!$B:$B,'All Prices combined'!$D573,'RAB Prices Long'!$E:$E,'All Prices combined'!$G573)))),2)</f>
        <v>0.78</v>
      </c>
      <c r="U573" s="2">
        <f>ROUND(IF($B573="Annuity",SUMIFS('Annuity Prices'!X:X,'Annuity Prices'!$B:$B,$D573,'Annuity Prices'!$E:$E,$G573),IF($B573="RAB Short",SUMIFS('RAB Prices Short'!X:X,'RAB Prices Short'!$B:$B,'All Prices combined'!$D573,'RAB Prices Short'!$E:$E,'All Prices combined'!$G573),IF($B573="RAB Long",SUMIFS('RAB Prices Long'!X:X,'RAB Prices Long'!$B:$B,'All Prices combined'!$D573,'RAB Prices Long'!$E:$E,'All Prices combined'!$G573)))),2)</f>
        <v>0.79</v>
      </c>
      <c r="V573" s="2">
        <f>ROUND(IF($B573="Annuity",SUMIFS('Annuity Prices'!Y:Y,'Annuity Prices'!$B:$B,$D573,'Annuity Prices'!$E:$E,$G573),IF($B573="RAB Short",SUMIFS('RAB Prices Short'!Y:Y,'RAB Prices Short'!$B:$B,'All Prices combined'!$D573,'RAB Prices Short'!$E:$E,'All Prices combined'!$G573),IF($B573="RAB Long",SUMIFS('RAB Prices Long'!Y:Y,'RAB Prices Long'!$B:$B,'All Prices combined'!$D573,'RAB Prices Long'!$E:$E,'All Prices combined'!$G573)))),2)</f>
        <v>0.81</v>
      </c>
      <c r="W573" s="2">
        <f>ROUND(IF($B573="Annuity",SUMIFS('Annuity Prices'!Z:Z,'Annuity Prices'!$B:$B,$D573,'Annuity Prices'!$E:$E,$G573),IF($B573="RAB Short",SUMIFS('RAB Prices Short'!Z:Z,'RAB Prices Short'!$B:$B,'All Prices combined'!$D573,'RAB Prices Short'!$E:$E,'All Prices combined'!$G573),IF($B573="RAB Long",SUMIFS('RAB Prices Long'!Z:Z,'RAB Prices Long'!$B:$B,'All Prices combined'!$D573,'RAB Prices Long'!$E:$E,'All Prices combined'!$G573)))),2)</f>
        <v>0.83</v>
      </c>
      <c r="X573" s="2">
        <f>ROUND(IF($B573="Annuity",SUMIFS('Annuity Prices'!AA:AA,'Annuity Prices'!$B:$B,$D573,'Annuity Prices'!$E:$E,$G573),IF($B573="RAB Short",SUMIFS('RAB Prices Short'!AA:AA,'RAB Prices Short'!$B:$B,'All Prices combined'!$D573,'RAB Prices Short'!$E:$E,'All Prices combined'!$G573),IF($B573="RAB Long",SUMIFS('RAB Prices Long'!AA:AA,'RAB Prices Long'!$B:$B,'All Prices combined'!$D573,'RAB Prices Long'!$E:$E,'All Prices combined'!$G573)))),2)</f>
        <v>0.86</v>
      </c>
      <c r="Y573" s="2">
        <f>ROUND(IF($B573="Annuity",SUMIFS('Annuity Prices'!AB:AB,'Annuity Prices'!$B:$B,$D573,'Annuity Prices'!$E:$E,$G573),IF($B573="RAB Short",SUMIFS('RAB Prices Short'!AB:AB,'RAB Prices Short'!$B:$B,'All Prices combined'!$D573,'RAB Prices Short'!$E:$E,'All Prices combined'!$G573),IF($B573="RAB Long",SUMIFS('RAB Prices Long'!AB:AB,'RAB Prices Long'!$B:$B,'All Prices combined'!$D573,'RAB Prices Long'!$E:$E,'All Prices combined'!$G573)))),2)</f>
        <v>0.87</v>
      </c>
      <c r="Z573" s="2">
        <f>ROUND(IF($B573="Annuity",SUMIFS('Annuity Prices'!AC:AC,'Annuity Prices'!$B:$B,$D573,'Annuity Prices'!$E:$E,$G573),IF($B573="RAB Short",SUMIFS('RAB Prices Short'!AC:AC,'RAB Prices Short'!$B:$B,'All Prices combined'!$D573,'RAB Prices Short'!$E:$E,'All Prices combined'!$G573),IF($B573="RAB Long",SUMIFS('RAB Prices Long'!AC:AC,'RAB Prices Long'!$B:$B,'All Prices combined'!$D573,'RAB Prices Long'!$E:$E,'All Prices combined'!$G573)))),2)</f>
        <v>0.89</v>
      </c>
      <c r="AA573" s="2">
        <f>ROUND(IF($B573="Annuity",SUMIFS('Annuity Prices'!AD:AD,'Annuity Prices'!$B:$B,$D573,'Annuity Prices'!$E:$E,$G573),IF($B573="RAB Short",SUMIFS('RAB Prices Short'!AD:AD,'RAB Prices Short'!$B:$B,'All Prices combined'!$D573,'RAB Prices Short'!$E:$E,'All Prices combined'!$G573),IF($B573="RAB Long",SUMIFS('RAB Prices Long'!AD:AD,'RAB Prices Long'!$B:$B,'All Prices combined'!$D573,'RAB Prices Long'!$E:$E,'All Prices combined'!$G573)))),2)</f>
        <v>0.92</v>
      </c>
      <c r="AB573" s="2">
        <f>ROUND(IF($B573="Annuity",SUMIFS('Annuity Prices'!AE:AE,'Annuity Prices'!$B:$B,$D573,'Annuity Prices'!$E:$E,$G573),IF($B573="RAB Short",SUMIFS('RAB Prices Short'!AE:AE,'RAB Prices Short'!$B:$B,'All Prices combined'!$D573,'RAB Prices Short'!$E:$E,'All Prices combined'!$G573),IF($B573="RAB Long",SUMIFS('RAB Prices Long'!AE:AE,'RAB Prices Long'!$B:$B,'All Prices combined'!$D573,'RAB Prices Long'!$E:$E,'All Prices combined'!$G573)))),2)</f>
        <v>0.94</v>
      </c>
      <c r="AC573" s="2">
        <f>ROUND(IF($B573="Annuity",SUMIFS('Annuity Prices'!AF:AF,'Annuity Prices'!$B:$B,$D573,'Annuity Prices'!$E:$E,$G573),IF($B573="RAB Short",SUMIFS('RAB Prices Short'!AF:AF,'RAB Prices Short'!$B:$B,'All Prices combined'!$D573,'RAB Prices Short'!$E:$E,'All Prices combined'!$G573),IF($B573="RAB Long",SUMIFS('RAB Prices Long'!AF:AF,'RAB Prices Long'!$B:$B,'All Prices combined'!$D573,'RAB Prices Long'!$E:$E,'All Prices combined'!$G573)))),2)</f>
        <v>0.96</v>
      </c>
      <c r="AD573" s="2">
        <f>ROUND(IF($B573="Annuity",SUMIFS('Annuity Prices'!AG:AG,'Annuity Prices'!$B:$B,$D573,'Annuity Prices'!$E:$E,$G573),IF($B573="RAB Short",SUMIFS('RAB Prices Short'!AG:AG,'RAB Prices Short'!$B:$B,'All Prices combined'!$D573,'RAB Prices Short'!$E:$E,'All Prices combined'!$G573),IF($B573="RAB Long",SUMIFS('RAB Prices Long'!AG:AG,'RAB Prices Long'!$B:$B,'All Prices combined'!$D573,'RAB Prices Long'!$E:$E,'All Prices combined'!$G573)))),2)</f>
        <v>0.98</v>
      </c>
      <c r="AE573" s="2">
        <f>ROUND(IF($B573="Annuity",SUMIFS('Annuity Prices'!AH:AH,'Annuity Prices'!$B:$B,$D573,'Annuity Prices'!$E:$E,$G573),IF($B573="RAB Short",SUMIFS('RAB Prices Short'!AH:AH,'RAB Prices Short'!$B:$B,'All Prices combined'!$D573,'RAB Prices Short'!$E:$E,'All Prices combined'!$G573),IF($B573="RAB Long",SUMIFS('RAB Prices Long'!AH:AH,'RAB Prices Long'!$B:$B,'All Prices combined'!$D573,'RAB Prices Long'!$E:$E,'All Prices combined'!$G573)))),2)</f>
        <v>1.01</v>
      </c>
      <c r="AF573" s="2">
        <f>ROUND(IF($B573="Annuity",SUMIFS('Annuity Prices'!AI:AI,'Annuity Prices'!$B:$B,$D573,'Annuity Prices'!$E:$E,$G573),IF($B573="RAB Short",SUMIFS('RAB Prices Short'!AI:AI,'RAB Prices Short'!$B:$B,'All Prices combined'!$D573,'RAB Prices Short'!$E:$E,'All Prices combined'!$G573),IF($B573="RAB Long",SUMIFS('RAB Prices Long'!AI:AI,'RAB Prices Long'!$B:$B,'All Prices combined'!$D573,'RAB Prices Long'!$E:$E,'All Prices combined'!$G573)))),2)</f>
        <v>1.03</v>
      </c>
      <c r="AG573" s="2">
        <f>ROUND(IF($B573="Annuity",SUMIFS('Annuity Prices'!AJ:AJ,'Annuity Prices'!$B:$B,$D573,'Annuity Prices'!$E:$E,$G573),IF($B573="RAB Short",SUMIFS('RAB Prices Short'!AJ:AJ,'RAB Prices Short'!$B:$B,'All Prices combined'!$D573,'RAB Prices Short'!$E:$E,'All Prices combined'!$G573),IF($B573="RAB Long",SUMIFS('RAB Prices Long'!AJ:AJ,'RAB Prices Long'!$B:$B,'All Prices combined'!$D573,'RAB Prices Long'!$E:$E,'All Prices combined'!$G573)))),2)</f>
        <v>1.05</v>
      </c>
      <c r="AH573" s="2">
        <f>ROUND(IF($B573="Annuity",SUMIFS('Annuity Prices'!AK:AK,'Annuity Prices'!$B:$B,$D573,'Annuity Prices'!$E:$E,$G573),IF($B573="RAB Short",SUMIFS('RAB Prices Short'!AK:AK,'RAB Prices Short'!$B:$B,'All Prices combined'!$D573,'RAB Prices Short'!$E:$E,'All Prices combined'!$G573),IF($B573="RAB Long",SUMIFS('RAB Prices Long'!AK:AK,'RAB Prices Long'!$B:$B,'All Prices combined'!$D573,'RAB Prices Long'!$E:$E,'All Prices combined'!$G573)))),2)</f>
        <v>1.08</v>
      </c>
      <c r="AI573" s="2">
        <f>ROUND(IF($B573="Annuity",SUMIFS('Annuity Prices'!AL:AL,'Annuity Prices'!$B:$B,$D573,'Annuity Prices'!$E:$E,$G573),IF($B573="RAB Short",SUMIFS('RAB Prices Short'!AL:AL,'RAB Prices Short'!$B:$B,'All Prices combined'!$D573,'RAB Prices Short'!$E:$E,'All Prices combined'!$G573),IF($B573="RAB Long",SUMIFS('RAB Prices Long'!AL:AL,'RAB Prices Long'!$B:$B,'All Prices combined'!$D573,'RAB Prices Long'!$E:$E,'All Prices combined'!$G573)))),2)</f>
        <v>1.1100000000000001</v>
      </c>
      <c r="AJ573" s="2">
        <f>ROUND(IF($B573="Annuity",SUMIFS('Annuity Prices'!AM:AM,'Annuity Prices'!$B:$B,$D573,'Annuity Prices'!$E:$E,$G573),IF($B573="RAB Short",SUMIFS('RAB Prices Short'!AM:AM,'RAB Prices Short'!$B:$B,'All Prices combined'!$D573,'RAB Prices Short'!$E:$E,'All Prices combined'!$G573),IF($B573="RAB Long",SUMIFS('RAB Prices Long'!AM:AM,'RAB Prices Long'!$B:$B,'All Prices combined'!$D573,'RAB Prices Long'!$E:$E,'All Prices combined'!$G573)))),2)</f>
        <v>1.1299999999999999</v>
      </c>
      <c r="AK573" s="2">
        <f>ROUND(IF($B573="Annuity",SUMIFS('Annuity Prices'!AN:AN,'Annuity Prices'!$B:$B,$D573,'Annuity Prices'!$E:$E,$G573),IF($B573="RAB Short",SUMIFS('RAB Prices Short'!AN:AN,'RAB Prices Short'!$B:$B,'All Prices combined'!$D573,'RAB Prices Short'!$E:$E,'All Prices combined'!$G573),IF($B573="RAB Long",SUMIFS('RAB Prices Long'!AN:AN,'RAB Prices Long'!$B:$B,'All Prices combined'!$D573,'RAB Prices Long'!$E:$E,'All Prices combined'!$G573)))),2)</f>
        <v>1.1599999999999999</v>
      </c>
      <c r="AL573" s="2">
        <f>ROUND(IF($B573="Annuity",SUMIFS('Annuity Prices'!AO:AO,'Annuity Prices'!$B:$B,$D573,'Annuity Prices'!$E:$E,$G573),IF($B573="RAB Short",SUMIFS('RAB Prices Short'!AO:AO,'RAB Prices Short'!$B:$B,'All Prices combined'!$D573,'RAB Prices Short'!$E:$E,'All Prices combined'!$G573),IF($B573="RAB Long",SUMIFS('RAB Prices Long'!AO:AO,'RAB Prices Long'!$B:$B,'All Prices combined'!$D573,'RAB Prices Long'!$E:$E,'All Prices combined'!$G573)))),2)</f>
        <v>1.18</v>
      </c>
      <c r="AM573" s="2">
        <f>ROUND(IF($B573="Annuity",SUMIFS('Annuity Prices'!AP:AP,'Annuity Prices'!$B:$B,$D573,'Annuity Prices'!$E:$E,$G573),IF($B573="RAB Short",SUMIFS('RAB Prices Short'!AP:AP,'RAB Prices Short'!$B:$B,'All Prices combined'!$D573,'RAB Prices Short'!$E:$E,'All Prices combined'!$G573),IF($B573="RAB Long",SUMIFS('RAB Prices Long'!AP:AP,'RAB Prices Long'!$B:$B,'All Prices combined'!$D573,'RAB Prices Long'!$E:$E,'All Prices combined'!$G573)))),2)</f>
        <v>1.21</v>
      </c>
      <c r="AN573" s="2">
        <f>ROUND(IF($B573="Annuity",SUMIFS('Annuity Prices'!AQ:AQ,'Annuity Prices'!$B:$B,$D573,'Annuity Prices'!$E:$E,$G573),IF($B573="RAB Short",SUMIFS('RAB Prices Short'!AQ:AQ,'RAB Prices Short'!$B:$B,'All Prices combined'!$D573,'RAB Prices Short'!$E:$E,'All Prices combined'!$G573),IF($B573="RAB Long",SUMIFS('RAB Prices Long'!AQ:AQ,'RAB Prices Long'!$B:$B,'All Prices combined'!$D573,'RAB Prices Long'!$E:$E,'All Prices combined'!$G573)))),2)</f>
        <v>1.24</v>
      </c>
      <c r="AO573" s="2">
        <f>ROUND(IF($B573="Annuity",SUMIFS('Annuity Prices'!AR:AR,'Annuity Prices'!$B:$B,$D573,'Annuity Prices'!$E:$E,$G573),IF($B573="RAB Short",SUMIFS('RAB Prices Short'!AR:AR,'RAB Prices Short'!$B:$B,'All Prices combined'!$D573,'RAB Prices Short'!$E:$E,'All Prices combined'!$G573),IF($B573="RAB Long",SUMIFS('RAB Prices Long'!AR:AR,'RAB Prices Long'!$B:$B,'All Prices combined'!$D573,'RAB Prices Long'!$E:$E,'All Prices combined'!$G573)))),2)</f>
        <v>0</v>
      </c>
      <c r="AP573" s="2">
        <f>ROUND(IF($B573="Annuity",SUMIFS('Annuity Prices'!AS:AS,'Annuity Prices'!$B:$B,$D573,'Annuity Prices'!$E:$E,$G573),IF($B573="RAB Short",SUMIFS('RAB Prices Short'!AS:AS,'RAB Prices Short'!$B:$B,'All Prices combined'!$D573,'RAB Prices Short'!$E:$E,'All Prices combined'!$G573),IF($B573="RAB Long",SUMIFS('RAB Prices Long'!AS:AS,'RAB Prices Long'!$B:$B,'All Prices combined'!$D573,'RAB Prices Long'!$E:$E,'All Prices combined'!$G573)))),2)</f>
        <v>0</v>
      </c>
      <c r="AQ573" s="2">
        <f>ROUND(IF($B573="Annuity",SUMIFS('Annuity Prices'!AT:AT,'Annuity Prices'!$B:$B,$D573,'Annuity Prices'!$E:$E,$G573),IF($B573="RAB Short",SUMIFS('RAB Prices Short'!AT:AT,'RAB Prices Short'!$B:$B,'All Prices combined'!$D573,'RAB Prices Short'!$E:$E,'All Prices combined'!$G573),IF($B573="RAB Long",SUMIFS('RAB Prices Long'!AT:AT,'RAB Prices Long'!$B:$B,'All Prices combined'!$D573,'RAB Prices Long'!$E:$E,'All Prices combined'!$G573)))),2)</f>
        <v>0.61</v>
      </c>
      <c r="AR573" s="2">
        <f>ROUND(IF($B573="Annuity",SUMIFS('Annuity Prices'!AU:AU,'Annuity Prices'!$B:$B,$D573,'Annuity Prices'!$E:$E,$G573),IF($B573="RAB Short",SUMIFS('RAB Prices Short'!AU:AU,'RAB Prices Short'!$B:$B,'All Prices combined'!$D573,'RAB Prices Short'!$E:$E,'All Prices combined'!$G573),IF($B573="RAB Long",SUMIFS('RAB Prices Long'!AU:AU,'RAB Prices Long'!$B:$B,'All Prices combined'!$D573,'RAB Prices Long'!$E:$E,'All Prices combined'!$G573)))),2)</f>
        <v>0.63</v>
      </c>
      <c r="AS573" s="2">
        <f>ROUND(IF($B573="Annuity",SUMIFS('Annuity Prices'!AV:AV,'Annuity Prices'!$B:$B,$D573,'Annuity Prices'!$E:$E,$G573),IF($B573="RAB Short",SUMIFS('RAB Prices Short'!AV:AV,'RAB Prices Short'!$B:$B,'All Prices combined'!$D573,'RAB Prices Short'!$E:$E,'All Prices combined'!$G573),IF($B573="RAB Long",SUMIFS('RAB Prices Long'!AV:AV,'RAB Prices Long'!$B:$B,'All Prices combined'!$D573,'RAB Prices Long'!$E:$E,'All Prices combined'!$G573)))),2)</f>
        <v>0.64</v>
      </c>
      <c r="AT573" s="2">
        <f>ROUND(IF($B573="Annuity",SUMIFS('Annuity Prices'!AW:AW,'Annuity Prices'!$B:$B,$D573,'Annuity Prices'!$E:$E,$G573),IF($B573="RAB Short",SUMIFS('RAB Prices Short'!AW:AW,'RAB Prices Short'!$B:$B,'All Prices combined'!$D573,'RAB Prices Short'!$E:$E,'All Prices combined'!$G573),IF($B573="RAB Long",SUMIFS('RAB Prices Long'!AW:AW,'RAB Prices Long'!$B:$B,'All Prices combined'!$D573,'RAB Prices Long'!$E:$E,'All Prices combined'!$G573)))),2)</f>
        <v>0.66</v>
      </c>
      <c r="AU573" s="2">
        <f>ROUND(IF($B573="Annuity",SUMIFS('Annuity Prices'!AX:AX,'Annuity Prices'!$B:$B,$D573,'Annuity Prices'!$E:$E,$G573),IF($B573="RAB Short",SUMIFS('RAB Prices Short'!AX:AX,'RAB Prices Short'!$B:$B,'All Prices combined'!$D573,'RAB Prices Short'!$E:$E,'All Prices combined'!$G573),IF($B573="RAB Long",SUMIFS('RAB Prices Long'!AX:AX,'RAB Prices Long'!$B:$B,'All Prices combined'!$D573,'RAB Prices Long'!$E:$E,'All Prices combined'!$G573)))),2)</f>
        <v>0.67</v>
      </c>
      <c r="AV573" s="2">
        <f>ROUND(IF($B573="Annuity",SUMIFS('Annuity Prices'!AY:AY,'Annuity Prices'!$B:$B,$D573,'Annuity Prices'!$E:$E,$G573),IF($B573="RAB Short",SUMIFS('RAB Prices Short'!AY:AY,'RAB Prices Short'!$B:$B,'All Prices combined'!$D573,'RAB Prices Short'!$E:$E,'All Prices combined'!$G573),IF($B573="RAB Long",SUMIFS('RAB Prices Long'!AY:AY,'RAB Prices Long'!$B:$B,'All Prices combined'!$D573,'RAB Prices Long'!$E:$E,'All Prices combined'!$G573)))),2)</f>
        <v>0.69</v>
      </c>
      <c r="AW573" s="2">
        <f>ROUND(IF($B573="Annuity",SUMIFS('Annuity Prices'!AZ:AZ,'Annuity Prices'!$B:$B,$D573,'Annuity Prices'!$E:$E,$G573),IF($B573="RAB Short",SUMIFS('RAB Prices Short'!AZ:AZ,'RAB Prices Short'!$B:$B,'All Prices combined'!$D573,'RAB Prices Short'!$E:$E,'All Prices combined'!$G573),IF($B573="RAB Long",SUMIFS('RAB Prices Long'!AZ:AZ,'RAB Prices Long'!$B:$B,'All Prices combined'!$D573,'RAB Prices Long'!$E:$E,'All Prices combined'!$G573)))),2)</f>
        <v>0.71</v>
      </c>
      <c r="AX573" s="2">
        <f>ROUND(IF($B573="Annuity",SUMIFS('Annuity Prices'!BA:BA,'Annuity Prices'!$B:$B,$D573,'Annuity Prices'!$E:$E,$G573),IF($B573="RAB Short",SUMIFS('RAB Prices Short'!BA:BA,'RAB Prices Short'!$B:$B,'All Prices combined'!$D573,'RAB Prices Short'!$E:$E,'All Prices combined'!$G573),IF($B573="RAB Long",SUMIFS('RAB Prices Long'!BA:BA,'RAB Prices Long'!$B:$B,'All Prices combined'!$D573,'RAB Prices Long'!$E:$E,'All Prices combined'!$G573)))),2)</f>
        <v>0.72</v>
      </c>
      <c r="AY573" s="2">
        <f>ROUND(IF($B573="Annuity",SUMIFS('Annuity Prices'!BB:BB,'Annuity Prices'!$B:$B,$D573,'Annuity Prices'!$E:$E,$G573),IF($B573="RAB Short",SUMIFS('RAB Prices Short'!BB:BB,'RAB Prices Short'!$B:$B,'All Prices combined'!$D573,'RAB Prices Short'!$E:$E,'All Prices combined'!$G573),IF($B573="RAB Long",SUMIFS('RAB Prices Long'!BB:BB,'RAB Prices Long'!$B:$B,'All Prices combined'!$D573,'RAB Prices Long'!$E:$E,'All Prices combined'!$G573)))),2)</f>
        <v>0.74</v>
      </c>
      <c r="AZ573" s="2">
        <f>ROUND(IF($B573="Annuity",SUMIFS('Annuity Prices'!BC:BC,'Annuity Prices'!$B:$B,$D573,'Annuity Prices'!$E:$E,$G573),IF($B573="RAB Short",SUMIFS('RAB Prices Short'!BC:BC,'RAB Prices Short'!$B:$B,'All Prices combined'!$D573,'RAB Prices Short'!$E:$E,'All Prices combined'!$G573),IF($B573="RAB Long",SUMIFS('RAB Prices Long'!BC:BC,'RAB Prices Long'!$B:$B,'All Prices combined'!$D573,'RAB Prices Long'!$E:$E,'All Prices combined'!$G573)))),2)</f>
        <v>0.76</v>
      </c>
      <c r="BA573" s="2">
        <f>ROUND(IF($B573="Annuity",SUMIFS('Annuity Prices'!BD:BD,'Annuity Prices'!$B:$B,$D573,'Annuity Prices'!$E:$E,$G573),IF($B573="RAB Short",SUMIFS('RAB Prices Short'!BD:BD,'RAB Prices Short'!$B:$B,'All Prices combined'!$D573,'RAB Prices Short'!$E:$E,'All Prices combined'!$G573),IF($B573="RAB Long",SUMIFS('RAB Prices Long'!BD:BD,'RAB Prices Long'!$B:$B,'All Prices combined'!$D573,'RAB Prices Long'!$E:$E,'All Prices combined'!$G573)))),2)</f>
        <v>0.78</v>
      </c>
      <c r="BB573" s="2">
        <f>ROUND(IF($B573="Annuity",SUMIFS('Annuity Prices'!BE:BE,'Annuity Prices'!$B:$B,$D573,'Annuity Prices'!$E:$E,$G573),IF($B573="RAB Short",SUMIFS('RAB Prices Short'!BE:BE,'RAB Prices Short'!$B:$B,'All Prices combined'!$D573,'RAB Prices Short'!$E:$E,'All Prices combined'!$G573),IF($B573="RAB Long",SUMIFS('RAB Prices Long'!BE:BE,'RAB Prices Long'!$B:$B,'All Prices combined'!$D573,'RAB Prices Long'!$E:$E,'All Prices combined'!$G573)))),2)</f>
        <v>0.79</v>
      </c>
      <c r="BC573" s="2">
        <f>ROUND(IF($B573="Annuity",SUMIFS('Annuity Prices'!BF:BF,'Annuity Prices'!$B:$B,$D573,'Annuity Prices'!$E:$E,$G573),IF($B573="RAB Short",SUMIFS('RAB Prices Short'!BF:BF,'RAB Prices Short'!$B:$B,'All Prices combined'!$D573,'RAB Prices Short'!$E:$E,'All Prices combined'!$G573),IF($B573="RAB Long",SUMIFS('RAB Prices Long'!BF:BF,'RAB Prices Long'!$B:$B,'All Prices combined'!$D573,'RAB Prices Long'!$E:$E,'All Prices combined'!$G573)))),2)</f>
        <v>0.81</v>
      </c>
      <c r="BD573" s="2">
        <f>ROUND(IF($B573="Annuity",SUMIFS('Annuity Prices'!BG:BG,'Annuity Prices'!$B:$B,$D573,'Annuity Prices'!$E:$E,$G573),IF($B573="RAB Short",SUMIFS('RAB Prices Short'!BG:BG,'RAB Prices Short'!$B:$B,'All Prices combined'!$D573,'RAB Prices Short'!$E:$E,'All Prices combined'!$G573),IF($B573="RAB Long",SUMIFS('RAB Prices Long'!BG:BG,'RAB Prices Long'!$B:$B,'All Prices combined'!$D573,'RAB Prices Long'!$E:$E,'All Prices combined'!$G573)))),2)</f>
        <v>0.83</v>
      </c>
      <c r="BE573" s="2">
        <f>ROUND(IF($B573="Annuity",SUMIFS('Annuity Prices'!BH:BH,'Annuity Prices'!$B:$B,$D573,'Annuity Prices'!$E:$E,$G573),IF($B573="RAB Short",SUMIFS('RAB Prices Short'!BH:BH,'RAB Prices Short'!$B:$B,'All Prices combined'!$D573,'RAB Prices Short'!$E:$E,'All Prices combined'!$G573),IF($B573="RAB Long",SUMIFS('RAB Prices Long'!BH:BH,'RAB Prices Long'!$B:$B,'All Prices combined'!$D573,'RAB Prices Long'!$E:$E,'All Prices combined'!$G573)))),2)</f>
        <v>0.86</v>
      </c>
      <c r="BF573" s="2">
        <f>ROUND(IF($B573="Annuity",SUMIFS('Annuity Prices'!BI:BI,'Annuity Prices'!$B:$B,$D573,'Annuity Prices'!$E:$E,$G573),IF($B573="RAB Short",SUMIFS('RAB Prices Short'!BI:BI,'RAB Prices Short'!$B:$B,'All Prices combined'!$D573,'RAB Prices Short'!$E:$E,'All Prices combined'!$G573),IF($B573="RAB Long",SUMIFS('RAB Prices Long'!BI:BI,'RAB Prices Long'!$B:$B,'All Prices combined'!$D573,'RAB Prices Long'!$E:$E,'All Prices combined'!$G573)))),2)</f>
        <v>0.87</v>
      </c>
      <c r="BG573" s="2">
        <f>ROUND(IF($B573="Annuity",SUMIFS('Annuity Prices'!BJ:BJ,'Annuity Prices'!$B:$B,$D573,'Annuity Prices'!$E:$E,$G573),IF($B573="RAB Short",SUMIFS('RAB Prices Short'!BJ:BJ,'RAB Prices Short'!$B:$B,'All Prices combined'!$D573,'RAB Prices Short'!$E:$E,'All Prices combined'!$G573),IF($B573="RAB Long",SUMIFS('RAB Prices Long'!BJ:BJ,'RAB Prices Long'!$B:$B,'All Prices combined'!$D573,'RAB Prices Long'!$E:$E,'All Prices combined'!$G573)))),2)</f>
        <v>0.89</v>
      </c>
      <c r="BH573" s="2">
        <f>ROUND(IF($B573="Annuity",SUMIFS('Annuity Prices'!BK:BK,'Annuity Prices'!$B:$B,$D573,'Annuity Prices'!$E:$E,$G573),IF($B573="RAB Short",SUMIFS('RAB Prices Short'!BK:BK,'RAB Prices Short'!$B:$B,'All Prices combined'!$D573,'RAB Prices Short'!$E:$E,'All Prices combined'!$G573),IF($B573="RAB Long",SUMIFS('RAB Prices Long'!BK:BK,'RAB Prices Long'!$B:$B,'All Prices combined'!$D573,'RAB Prices Long'!$E:$E,'All Prices combined'!$G573)))),2)</f>
        <v>0.92</v>
      </c>
      <c r="BI573" s="2">
        <f>ROUND(IF($B573="Annuity",SUMIFS('Annuity Prices'!BL:BL,'Annuity Prices'!$B:$B,$D573,'Annuity Prices'!$E:$E,$G573),IF($B573="RAB Short",SUMIFS('RAB Prices Short'!BL:BL,'RAB Prices Short'!$B:$B,'All Prices combined'!$D573,'RAB Prices Short'!$E:$E,'All Prices combined'!$G573),IF($B573="RAB Long",SUMIFS('RAB Prices Long'!BL:BL,'RAB Prices Long'!$B:$B,'All Prices combined'!$D573,'RAB Prices Long'!$E:$E,'All Prices combined'!$G573)))),2)</f>
        <v>0.94</v>
      </c>
      <c r="BJ573" s="2">
        <f>ROUND(IF($B573="Annuity",SUMIFS('Annuity Prices'!BM:BM,'Annuity Prices'!$B:$B,$D573,'Annuity Prices'!$E:$E,$G573),IF($B573="RAB Short",SUMIFS('RAB Prices Short'!BM:BM,'RAB Prices Short'!$B:$B,'All Prices combined'!$D573,'RAB Prices Short'!$E:$E,'All Prices combined'!$G573),IF($B573="RAB Long",SUMIFS('RAB Prices Long'!BM:BM,'RAB Prices Long'!$B:$B,'All Prices combined'!$D573,'RAB Prices Long'!$E:$E,'All Prices combined'!$G573)))),2)</f>
        <v>0.96</v>
      </c>
      <c r="BK573" s="2">
        <f>ROUND(IF($B573="Annuity",SUMIFS('Annuity Prices'!BN:BN,'Annuity Prices'!$B:$B,$D573,'Annuity Prices'!$E:$E,$G573),IF($B573="RAB Short",SUMIFS('RAB Prices Short'!BN:BN,'RAB Prices Short'!$B:$B,'All Prices combined'!$D573,'RAB Prices Short'!$E:$E,'All Prices combined'!$G573),IF($B573="RAB Long",SUMIFS('RAB Prices Long'!BN:BN,'RAB Prices Long'!$B:$B,'All Prices combined'!$D573,'RAB Prices Long'!$E:$E,'All Prices combined'!$G573)))),2)</f>
        <v>0.98</v>
      </c>
      <c r="BL573" s="2">
        <f>ROUND(IF($B573="Annuity",SUMIFS('Annuity Prices'!BO:BO,'Annuity Prices'!$B:$B,$D573,'Annuity Prices'!$E:$E,$G573),IF($B573="RAB Short",SUMIFS('RAB Prices Short'!BO:BO,'RAB Prices Short'!$B:$B,'All Prices combined'!$D573,'RAB Prices Short'!$E:$E,'All Prices combined'!$G573),IF($B573="RAB Long",SUMIFS('RAB Prices Long'!BO:BO,'RAB Prices Long'!$B:$B,'All Prices combined'!$D573,'RAB Prices Long'!$E:$E,'All Prices combined'!$G573)))),2)</f>
        <v>1.01</v>
      </c>
      <c r="BM573" s="2">
        <f>ROUND(IF($B573="Annuity",SUMIFS('Annuity Prices'!BP:BP,'Annuity Prices'!$B:$B,$D573,'Annuity Prices'!$E:$E,$G573),IF($B573="RAB Short",SUMIFS('RAB Prices Short'!BP:BP,'RAB Prices Short'!$B:$B,'All Prices combined'!$D573,'RAB Prices Short'!$E:$E,'All Prices combined'!$G573),IF($B573="RAB Long",SUMIFS('RAB Prices Long'!BP:BP,'RAB Prices Long'!$B:$B,'All Prices combined'!$D573,'RAB Prices Long'!$E:$E,'All Prices combined'!$G573)))),2)</f>
        <v>1.03</v>
      </c>
      <c r="BN573" s="2">
        <f>ROUND(IF($B573="Annuity",SUMIFS('Annuity Prices'!BQ:BQ,'Annuity Prices'!$B:$B,$D573,'Annuity Prices'!$E:$E,$G573),IF($B573="RAB Short",SUMIFS('RAB Prices Short'!BQ:BQ,'RAB Prices Short'!$B:$B,'All Prices combined'!$D573,'RAB Prices Short'!$E:$E,'All Prices combined'!$G573),IF($B573="RAB Long",SUMIFS('RAB Prices Long'!BQ:BQ,'RAB Prices Long'!$B:$B,'All Prices combined'!$D573,'RAB Prices Long'!$E:$E,'All Prices combined'!$G573)))),2)</f>
        <v>1.05</v>
      </c>
      <c r="BO573" s="2">
        <f>ROUND(IF($B573="Annuity",SUMIFS('Annuity Prices'!BR:BR,'Annuity Prices'!$B:$B,$D573,'Annuity Prices'!$E:$E,$G573),IF($B573="RAB Short",SUMIFS('RAB Prices Short'!BR:BR,'RAB Prices Short'!$B:$B,'All Prices combined'!$D573,'RAB Prices Short'!$E:$E,'All Prices combined'!$G573),IF($B573="RAB Long",SUMIFS('RAB Prices Long'!BR:BR,'RAB Prices Long'!$B:$B,'All Prices combined'!$D573,'RAB Prices Long'!$E:$E,'All Prices combined'!$G573)))),2)</f>
        <v>1.08</v>
      </c>
      <c r="BP573" s="2">
        <f>ROUND(IF($B573="Annuity",SUMIFS('Annuity Prices'!BS:BS,'Annuity Prices'!$B:$B,$D573,'Annuity Prices'!$E:$E,$G573),IF($B573="RAB Short",SUMIFS('RAB Prices Short'!BS:BS,'RAB Prices Short'!$B:$B,'All Prices combined'!$D573,'RAB Prices Short'!$E:$E,'All Prices combined'!$G573),IF($B573="RAB Long",SUMIFS('RAB Prices Long'!BS:BS,'RAB Prices Long'!$B:$B,'All Prices combined'!$D573,'RAB Prices Long'!$E:$E,'All Prices combined'!$G573)))),2)</f>
        <v>1.1100000000000001</v>
      </c>
      <c r="BQ573" s="2">
        <f>ROUND(IF($B573="Annuity",SUMIFS('Annuity Prices'!BT:BT,'Annuity Prices'!$B:$B,$D573,'Annuity Prices'!$E:$E,$G573),IF($B573="RAB Short",SUMIFS('RAB Prices Short'!BT:BT,'RAB Prices Short'!$B:$B,'All Prices combined'!$D573,'RAB Prices Short'!$E:$E,'All Prices combined'!$G573),IF($B573="RAB Long",SUMIFS('RAB Prices Long'!BT:BT,'RAB Prices Long'!$B:$B,'All Prices combined'!$D573,'RAB Prices Long'!$E:$E,'All Prices combined'!$G573)))),2)</f>
        <v>1.1299999999999999</v>
      </c>
      <c r="BR573" s="2">
        <f>ROUND(IF($B573="Annuity",SUMIFS('Annuity Prices'!BU:BU,'Annuity Prices'!$B:$B,$D573,'Annuity Prices'!$E:$E,$G573),IF($B573="RAB Short",SUMIFS('RAB Prices Short'!BU:BU,'RAB Prices Short'!$B:$B,'All Prices combined'!$D573,'RAB Prices Short'!$E:$E,'All Prices combined'!$G573),IF($B573="RAB Long",SUMIFS('RAB Prices Long'!BU:BU,'RAB Prices Long'!$B:$B,'All Prices combined'!$D573,'RAB Prices Long'!$E:$E,'All Prices combined'!$G573)))),2)</f>
        <v>1.1599999999999999</v>
      </c>
      <c r="BS573" s="2">
        <f>ROUND(IF($B573="Annuity",SUMIFS('Annuity Prices'!BV:BV,'Annuity Prices'!$B:$B,$D573,'Annuity Prices'!$E:$E,$G573),IF($B573="RAB Short",SUMIFS('RAB Prices Short'!BV:BV,'RAB Prices Short'!$B:$B,'All Prices combined'!$D573,'RAB Prices Short'!$E:$E,'All Prices combined'!$G573),IF($B573="RAB Long",SUMIFS('RAB Prices Long'!BV:BV,'RAB Prices Long'!$B:$B,'All Prices combined'!$D573,'RAB Prices Long'!$E:$E,'All Prices combined'!$G573)))),2)</f>
        <v>1.18</v>
      </c>
      <c r="BT573" s="2">
        <f>ROUND(IF($B573="Annuity",SUMIFS('Annuity Prices'!BW:BW,'Annuity Prices'!$B:$B,$D573,'Annuity Prices'!$E:$E,$G573),IF($B573="RAB Short",SUMIFS('RAB Prices Short'!BW:BW,'RAB Prices Short'!$B:$B,'All Prices combined'!$D573,'RAB Prices Short'!$E:$E,'All Prices combined'!$G573),IF($B573="RAB Long",SUMIFS('RAB Prices Long'!BW:BW,'RAB Prices Long'!$B:$B,'All Prices combined'!$D573,'RAB Prices Long'!$E:$E,'All Prices combined'!$G573)))),2)</f>
        <v>1.21</v>
      </c>
      <c r="BU573" s="2">
        <f>ROUND(IF($B573="Annuity",SUMIFS('Annuity Prices'!BX:BX,'Annuity Prices'!$B:$B,$D573,'Annuity Prices'!$E:$E,$G573),IF($B573="RAB Short",SUMIFS('RAB Prices Short'!BX:BX,'RAB Prices Short'!$B:$B,'All Prices combined'!$D573,'RAB Prices Short'!$E:$E,'All Prices combined'!$G573),IF($B573="RAB Long",SUMIFS('RAB Prices Long'!BX:BX,'RAB Prices Long'!$B:$B,'All Prices combined'!$D573,'RAB Prices Long'!$E:$E,'All Prices combined'!$G573)))),2)</f>
        <v>1.24</v>
      </c>
    </row>
    <row r="574" spans="2:73" x14ac:dyDescent="0.25">
      <c r="B574" t="s">
        <v>45</v>
      </c>
      <c r="C574" t="s">
        <v>218</v>
      </c>
      <c r="D574" t="s">
        <v>219</v>
      </c>
      <c r="E574" t="s">
        <v>209</v>
      </c>
      <c r="F574" t="s">
        <v>218</v>
      </c>
      <c r="G574" t="s">
        <v>42</v>
      </c>
      <c r="I574" s="2">
        <f>ROUND(IF($B574="Annuity",SUMIFS('Annuity Prices'!L:L,'Annuity Prices'!$B:$B,$D574,'Annuity Prices'!$E:$E,$G574),IF($B574="RAB Short",SUMIFS('RAB Prices Short'!L:L,'RAB Prices Short'!$B:$B,'All Prices combined'!$D574,'RAB Prices Short'!$E:$E,'All Prices combined'!$G574),IF($B574="RAB Long",SUMIFS('RAB Prices Long'!L:L,'RAB Prices Long'!$B:$B,'All Prices combined'!$D574,'RAB Prices Long'!$E:$E,'All Prices combined'!$G574)))),2)</f>
        <v>0</v>
      </c>
      <c r="J574" s="2">
        <f>ROUND(IF($B574="Annuity",SUMIFS('Annuity Prices'!M:M,'Annuity Prices'!$B:$B,$D574,'Annuity Prices'!$E:$E,$G574),IF($B574="RAB Short",SUMIFS('RAB Prices Short'!M:M,'RAB Prices Short'!$B:$B,'All Prices combined'!$D574,'RAB Prices Short'!$E:$E,'All Prices combined'!$G574),IF($B574="RAB Long",SUMIFS('RAB Prices Long'!M:M,'RAB Prices Long'!$B:$B,'All Prices combined'!$D574,'RAB Prices Long'!$E:$E,'All Prices combined'!$G574)))),2)</f>
        <v>0</v>
      </c>
      <c r="K574" s="2">
        <f>ROUND(IF($B574="Annuity",SUMIFS('Annuity Prices'!N:N,'Annuity Prices'!$B:$B,$D574,'Annuity Prices'!$E:$E,$G574),IF($B574="RAB Short",SUMIFS('RAB Prices Short'!N:N,'RAB Prices Short'!$B:$B,'All Prices combined'!$D574,'RAB Prices Short'!$E:$E,'All Prices combined'!$G574),IF($B574="RAB Long",SUMIFS('RAB Prices Long'!N:N,'RAB Prices Long'!$B:$B,'All Prices combined'!$D574,'RAB Prices Long'!$E:$E,'All Prices combined'!$G574)))),2)</f>
        <v>75.69</v>
      </c>
      <c r="L574" s="2">
        <f>ROUND(IF($B574="Annuity",SUMIFS('Annuity Prices'!O:O,'Annuity Prices'!$B:$B,$D574,'Annuity Prices'!$E:$E,$G574),IF($B574="RAB Short",SUMIFS('RAB Prices Short'!O:O,'RAB Prices Short'!$B:$B,'All Prices combined'!$D574,'RAB Prices Short'!$E:$E,'All Prices combined'!$G574),IF($B574="RAB Long",SUMIFS('RAB Prices Long'!O:O,'RAB Prices Long'!$B:$B,'All Prices combined'!$D574,'RAB Prices Long'!$E:$E,'All Prices combined'!$G574)))),2)</f>
        <v>77.87</v>
      </c>
      <c r="M574" s="2">
        <f>ROUND(IF($B574="Annuity",SUMIFS('Annuity Prices'!P:P,'Annuity Prices'!$B:$B,$D574,'Annuity Prices'!$E:$E,$G574),IF($B574="RAB Short",SUMIFS('RAB Prices Short'!P:P,'RAB Prices Short'!$B:$B,'All Prices combined'!$D574,'RAB Prices Short'!$E:$E,'All Prices combined'!$G574),IF($B574="RAB Long",SUMIFS('RAB Prices Long'!P:P,'RAB Prices Long'!$B:$B,'All Prices combined'!$D574,'RAB Prices Long'!$E:$E,'All Prices combined'!$G574)))),2)</f>
        <v>81.760000000000005</v>
      </c>
      <c r="N574" s="2">
        <f>ROUND(IF($B574="Annuity",SUMIFS('Annuity Prices'!Q:Q,'Annuity Prices'!$B:$B,$D574,'Annuity Prices'!$E:$E,$G574),IF($B574="RAB Short",SUMIFS('RAB Prices Short'!Q:Q,'RAB Prices Short'!$B:$B,'All Prices combined'!$D574,'RAB Prices Short'!$E:$E,'All Prices combined'!$G574),IF($B574="RAB Long",SUMIFS('RAB Prices Long'!Q:Q,'RAB Prices Long'!$B:$B,'All Prices combined'!$D574,'RAB Prices Long'!$E:$E,'All Prices combined'!$G574)))),2)</f>
        <v>83.8</v>
      </c>
      <c r="O574" s="2">
        <f>ROUND(IF($B574="Annuity",SUMIFS('Annuity Prices'!R:R,'Annuity Prices'!$B:$B,$D574,'Annuity Prices'!$E:$E,$G574),IF($B574="RAB Short",SUMIFS('RAB Prices Short'!R:R,'RAB Prices Short'!$B:$B,'All Prices combined'!$D574,'RAB Prices Short'!$E:$E,'All Prices combined'!$G574),IF($B574="RAB Long",SUMIFS('RAB Prices Long'!R:R,'RAB Prices Long'!$B:$B,'All Prices combined'!$D574,'RAB Prices Long'!$E:$E,'All Prices combined'!$G574)))),2)</f>
        <v>85.9</v>
      </c>
      <c r="P574" s="2">
        <f>ROUND(IF($B574="Annuity",SUMIFS('Annuity Prices'!S:S,'Annuity Prices'!$B:$B,$D574,'Annuity Prices'!$E:$E,$G574),IF($B574="RAB Short",SUMIFS('RAB Prices Short'!S:S,'RAB Prices Short'!$B:$B,'All Prices combined'!$D574,'RAB Prices Short'!$E:$E,'All Prices combined'!$G574),IF($B574="RAB Long",SUMIFS('RAB Prices Long'!S:S,'RAB Prices Long'!$B:$B,'All Prices combined'!$D574,'RAB Prices Long'!$E:$E,'All Prices combined'!$G574)))),2)</f>
        <v>88.04</v>
      </c>
      <c r="Q574" s="2">
        <f>ROUND(IF($B574="Annuity",SUMIFS('Annuity Prices'!T:T,'Annuity Prices'!$B:$B,$D574,'Annuity Prices'!$E:$E,$G574),IF($B574="RAB Short",SUMIFS('RAB Prices Short'!T:T,'RAB Prices Short'!$B:$B,'All Prices combined'!$D574,'RAB Prices Short'!$E:$E,'All Prices combined'!$G574),IF($B574="RAB Long",SUMIFS('RAB Prices Long'!T:T,'RAB Prices Long'!$B:$B,'All Prices combined'!$D574,'RAB Prices Long'!$E:$E,'All Prices combined'!$G574)))),2)</f>
        <v>91.8</v>
      </c>
      <c r="R574" s="2">
        <f>ROUND(IF($B574="Annuity",SUMIFS('Annuity Prices'!U:U,'Annuity Prices'!$B:$B,$D574,'Annuity Prices'!$E:$E,$G574),IF($B574="RAB Short",SUMIFS('RAB Prices Short'!U:U,'RAB Prices Short'!$B:$B,'All Prices combined'!$D574,'RAB Prices Short'!$E:$E,'All Prices combined'!$G574),IF($B574="RAB Long",SUMIFS('RAB Prices Long'!U:U,'RAB Prices Long'!$B:$B,'All Prices combined'!$D574,'RAB Prices Long'!$E:$E,'All Prices combined'!$G574)))),2)</f>
        <v>94.1</v>
      </c>
      <c r="S574" s="2">
        <f>ROUND(IF($B574="Annuity",SUMIFS('Annuity Prices'!V:V,'Annuity Prices'!$B:$B,$D574,'Annuity Prices'!$E:$E,$G574),IF($B574="RAB Short",SUMIFS('RAB Prices Short'!V:V,'RAB Prices Short'!$B:$B,'All Prices combined'!$D574,'RAB Prices Short'!$E:$E,'All Prices combined'!$G574),IF($B574="RAB Long",SUMIFS('RAB Prices Long'!V:V,'RAB Prices Long'!$B:$B,'All Prices combined'!$D574,'RAB Prices Long'!$E:$E,'All Prices combined'!$G574)))),2)</f>
        <v>96.45</v>
      </c>
      <c r="T574" s="2">
        <f>ROUND(IF($B574="Annuity",SUMIFS('Annuity Prices'!W:W,'Annuity Prices'!$B:$B,$D574,'Annuity Prices'!$E:$E,$G574),IF($B574="RAB Short",SUMIFS('RAB Prices Short'!W:W,'RAB Prices Short'!$B:$B,'All Prices combined'!$D574,'RAB Prices Short'!$E:$E,'All Prices combined'!$G574),IF($B574="RAB Long",SUMIFS('RAB Prices Long'!W:W,'RAB Prices Long'!$B:$B,'All Prices combined'!$D574,'RAB Prices Long'!$E:$E,'All Prices combined'!$G574)))),2)</f>
        <v>98.86</v>
      </c>
      <c r="U574" s="2">
        <f>ROUND(IF($B574="Annuity",SUMIFS('Annuity Prices'!X:X,'Annuity Prices'!$B:$B,$D574,'Annuity Prices'!$E:$E,$G574),IF($B574="RAB Short",SUMIFS('RAB Prices Short'!X:X,'RAB Prices Short'!$B:$B,'All Prices combined'!$D574,'RAB Prices Short'!$E:$E,'All Prices combined'!$G574),IF($B574="RAB Long",SUMIFS('RAB Prices Long'!X:X,'RAB Prices Long'!$B:$B,'All Prices combined'!$D574,'RAB Prices Long'!$E:$E,'All Prices combined'!$G574)))),2)</f>
        <v>103.36</v>
      </c>
      <c r="V574" s="2">
        <f>ROUND(IF($B574="Annuity",SUMIFS('Annuity Prices'!Y:Y,'Annuity Prices'!$B:$B,$D574,'Annuity Prices'!$E:$E,$G574),IF($B574="RAB Short",SUMIFS('RAB Prices Short'!Y:Y,'RAB Prices Short'!$B:$B,'All Prices combined'!$D574,'RAB Prices Short'!$E:$E,'All Prices combined'!$G574),IF($B574="RAB Long",SUMIFS('RAB Prices Long'!Y:Y,'RAB Prices Long'!$B:$B,'All Prices combined'!$D574,'RAB Prices Long'!$E:$E,'All Prices combined'!$G574)))),2)</f>
        <v>105.95</v>
      </c>
      <c r="W574" s="2">
        <f>ROUND(IF($B574="Annuity",SUMIFS('Annuity Prices'!Z:Z,'Annuity Prices'!$B:$B,$D574,'Annuity Prices'!$E:$E,$G574),IF($B574="RAB Short",SUMIFS('RAB Prices Short'!Z:Z,'RAB Prices Short'!$B:$B,'All Prices combined'!$D574,'RAB Prices Short'!$E:$E,'All Prices combined'!$G574),IF($B574="RAB Long",SUMIFS('RAB Prices Long'!Z:Z,'RAB Prices Long'!$B:$B,'All Prices combined'!$D574,'RAB Prices Long'!$E:$E,'All Prices combined'!$G574)))),2)</f>
        <v>108.59</v>
      </c>
      <c r="X574" s="2">
        <f>ROUND(IF($B574="Annuity",SUMIFS('Annuity Prices'!AA:AA,'Annuity Prices'!$B:$B,$D574,'Annuity Prices'!$E:$E,$G574),IF($B574="RAB Short",SUMIFS('RAB Prices Short'!AA:AA,'RAB Prices Short'!$B:$B,'All Prices combined'!$D574,'RAB Prices Short'!$E:$E,'All Prices combined'!$G574),IF($B574="RAB Long",SUMIFS('RAB Prices Long'!AA:AA,'RAB Prices Long'!$B:$B,'All Prices combined'!$D574,'RAB Prices Long'!$E:$E,'All Prices combined'!$G574)))),2)</f>
        <v>111.31</v>
      </c>
      <c r="Y574" s="2">
        <f>ROUND(IF($B574="Annuity",SUMIFS('Annuity Prices'!AB:AB,'Annuity Prices'!$B:$B,$D574,'Annuity Prices'!$E:$E,$G574),IF($B574="RAB Short",SUMIFS('RAB Prices Short'!AB:AB,'RAB Prices Short'!$B:$B,'All Prices combined'!$D574,'RAB Prices Short'!$E:$E,'All Prices combined'!$G574),IF($B574="RAB Long",SUMIFS('RAB Prices Long'!AB:AB,'RAB Prices Long'!$B:$B,'All Prices combined'!$D574,'RAB Prices Long'!$E:$E,'All Prices combined'!$G574)))),2)</f>
        <v>115.37</v>
      </c>
      <c r="Z574" s="2">
        <f>ROUND(IF($B574="Annuity",SUMIFS('Annuity Prices'!AC:AC,'Annuity Prices'!$B:$B,$D574,'Annuity Prices'!$E:$E,$G574),IF($B574="RAB Short",SUMIFS('RAB Prices Short'!AC:AC,'RAB Prices Short'!$B:$B,'All Prices combined'!$D574,'RAB Prices Short'!$E:$E,'All Prices combined'!$G574),IF($B574="RAB Long",SUMIFS('RAB Prices Long'!AC:AC,'RAB Prices Long'!$B:$B,'All Prices combined'!$D574,'RAB Prices Long'!$E:$E,'All Prices combined'!$G574)))),2)</f>
        <v>118.25</v>
      </c>
      <c r="AA574" s="2">
        <f>ROUND(IF($B574="Annuity",SUMIFS('Annuity Prices'!AD:AD,'Annuity Prices'!$B:$B,$D574,'Annuity Prices'!$E:$E,$G574),IF($B574="RAB Short",SUMIFS('RAB Prices Short'!AD:AD,'RAB Prices Short'!$B:$B,'All Prices combined'!$D574,'RAB Prices Short'!$E:$E,'All Prices combined'!$G574),IF($B574="RAB Long",SUMIFS('RAB Prices Long'!AD:AD,'RAB Prices Long'!$B:$B,'All Prices combined'!$D574,'RAB Prices Long'!$E:$E,'All Prices combined'!$G574)))),2)</f>
        <v>121.21</v>
      </c>
      <c r="AB574" s="2">
        <f>ROUND(IF($B574="Annuity",SUMIFS('Annuity Prices'!AE:AE,'Annuity Prices'!$B:$B,$D574,'Annuity Prices'!$E:$E,$G574),IF($B574="RAB Short",SUMIFS('RAB Prices Short'!AE:AE,'RAB Prices Short'!$B:$B,'All Prices combined'!$D574,'RAB Prices Short'!$E:$E,'All Prices combined'!$G574),IF($B574="RAB Long",SUMIFS('RAB Prices Long'!AE:AE,'RAB Prices Long'!$B:$B,'All Prices combined'!$D574,'RAB Prices Long'!$E:$E,'All Prices combined'!$G574)))),2)</f>
        <v>124.24</v>
      </c>
      <c r="AC574" s="2">
        <f>ROUND(IF($B574="Annuity",SUMIFS('Annuity Prices'!AF:AF,'Annuity Prices'!$B:$B,$D574,'Annuity Prices'!$E:$E,$G574),IF($B574="RAB Short",SUMIFS('RAB Prices Short'!AF:AF,'RAB Prices Short'!$B:$B,'All Prices combined'!$D574,'RAB Prices Short'!$E:$E,'All Prices combined'!$G574),IF($B574="RAB Long",SUMIFS('RAB Prices Long'!AF:AF,'RAB Prices Long'!$B:$B,'All Prices combined'!$D574,'RAB Prices Long'!$E:$E,'All Prices combined'!$G574)))),2)</f>
        <v>125.99</v>
      </c>
      <c r="AD574" s="2">
        <f>ROUND(IF($B574="Annuity",SUMIFS('Annuity Prices'!AG:AG,'Annuity Prices'!$B:$B,$D574,'Annuity Prices'!$E:$E,$G574),IF($B574="RAB Short",SUMIFS('RAB Prices Short'!AG:AG,'RAB Prices Short'!$B:$B,'All Prices combined'!$D574,'RAB Prices Short'!$E:$E,'All Prices combined'!$G574),IF($B574="RAB Long",SUMIFS('RAB Prices Long'!AG:AG,'RAB Prices Long'!$B:$B,'All Prices combined'!$D574,'RAB Prices Long'!$E:$E,'All Prices combined'!$G574)))),2)</f>
        <v>129.13999999999999</v>
      </c>
      <c r="AE574" s="2">
        <f>ROUND(IF($B574="Annuity",SUMIFS('Annuity Prices'!AH:AH,'Annuity Prices'!$B:$B,$D574,'Annuity Prices'!$E:$E,$G574),IF($B574="RAB Short",SUMIFS('RAB Prices Short'!AH:AH,'RAB Prices Short'!$B:$B,'All Prices combined'!$D574,'RAB Prices Short'!$E:$E,'All Prices combined'!$G574),IF($B574="RAB Long",SUMIFS('RAB Prices Long'!AH:AH,'RAB Prices Long'!$B:$B,'All Prices combined'!$D574,'RAB Prices Long'!$E:$E,'All Prices combined'!$G574)))),2)</f>
        <v>132.36000000000001</v>
      </c>
      <c r="AF574" s="2">
        <f>ROUND(IF($B574="Annuity",SUMIFS('Annuity Prices'!AI:AI,'Annuity Prices'!$B:$B,$D574,'Annuity Prices'!$E:$E,$G574),IF($B574="RAB Short",SUMIFS('RAB Prices Short'!AI:AI,'RAB Prices Short'!$B:$B,'All Prices combined'!$D574,'RAB Prices Short'!$E:$E,'All Prices combined'!$G574),IF($B574="RAB Long",SUMIFS('RAB Prices Long'!AI:AI,'RAB Prices Long'!$B:$B,'All Prices combined'!$D574,'RAB Prices Long'!$E:$E,'All Prices combined'!$G574)))),2)</f>
        <v>135.66999999999999</v>
      </c>
      <c r="AG574" s="2">
        <f>ROUND(IF($B574="Annuity",SUMIFS('Annuity Prices'!AJ:AJ,'Annuity Prices'!$B:$B,$D574,'Annuity Prices'!$E:$E,$G574),IF($B574="RAB Short",SUMIFS('RAB Prices Short'!AJ:AJ,'RAB Prices Short'!$B:$B,'All Prices combined'!$D574,'RAB Prices Short'!$E:$E,'All Prices combined'!$G574),IF($B574="RAB Long",SUMIFS('RAB Prices Long'!AJ:AJ,'RAB Prices Long'!$B:$B,'All Prices combined'!$D574,'RAB Prices Long'!$E:$E,'All Prices combined'!$G574)))),2)</f>
        <v>139.44999999999999</v>
      </c>
      <c r="AH574" s="2">
        <f>ROUND(IF($B574="Annuity",SUMIFS('Annuity Prices'!AK:AK,'Annuity Prices'!$B:$B,$D574,'Annuity Prices'!$E:$E,$G574),IF($B574="RAB Short",SUMIFS('RAB Prices Short'!AK:AK,'RAB Prices Short'!$B:$B,'All Prices combined'!$D574,'RAB Prices Short'!$E:$E,'All Prices combined'!$G574),IF($B574="RAB Long",SUMIFS('RAB Prices Long'!AK:AK,'RAB Prices Long'!$B:$B,'All Prices combined'!$D574,'RAB Prices Long'!$E:$E,'All Prices combined'!$G574)))),2)</f>
        <v>142.94</v>
      </c>
      <c r="AI574" s="2">
        <f>ROUND(IF($B574="Annuity",SUMIFS('Annuity Prices'!AL:AL,'Annuity Prices'!$B:$B,$D574,'Annuity Prices'!$E:$E,$G574),IF($B574="RAB Short",SUMIFS('RAB Prices Short'!AL:AL,'RAB Prices Short'!$B:$B,'All Prices combined'!$D574,'RAB Prices Short'!$E:$E,'All Prices combined'!$G574),IF($B574="RAB Long",SUMIFS('RAB Prices Long'!AL:AL,'RAB Prices Long'!$B:$B,'All Prices combined'!$D574,'RAB Prices Long'!$E:$E,'All Prices combined'!$G574)))),2)</f>
        <v>146.51</v>
      </c>
      <c r="AJ574" s="2">
        <f>ROUND(IF($B574="Annuity",SUMIFS('Annuity Prices'!AM:AM,'Annuity Prices'!$B:$B,$D574,'Annuity Prices'!$E:$E,$G574),IF($B574="RAB Short",SUMIFS('RAB Prices Short'!AM:AM,'RAB Prices Short'!$B:$B,'All Prices combined'!$D574,'RAB Prices Short'!$E:$E,'All Prices combined'!$G574),IF($B574="RAB Long",SUMIFS('RAB Prices Long'!AM:AM,'RAB Prices Long'!$B:$B,'All Prices combined'!$D574,'RAB Prices Long'!$E:$E,'All Prices combined'!$G574)))),2)</f>
        <v>150.16999999999999</v>
      </c>
      <c r="AK574" s="2">
        <f>ROUND(IF($B574="Annuity",SUMIFS('Annuity Prices'!AN:AN,'Annuity Prices'!$B:$B,$D574,'Annuity Prices'!$E:$E,$G574),IF($B574="RAB Short",SUMIFS('RAB Prices Short'!AN:AN,'RAB Prices Short'!$B:$B,'All Prices combined'!$D574,'RAB Prices Short'!$E:$E,'All Prices combined'!$G574),IF($B574="RAB Long",SUMIFS('RAB Prices Long'!AN:AN,'RAB Prices Long'!$B:$B,'All Prices combined'!$D574,'RAB Prices Long'!$E:$E,'All Prices combined'!$G574)))),2)</f>
        <v>153.38</v>
      </c>
      <c r="AL574" s="2">
        <f>ROUND(IF($B574="Annuity",SUMIFS('Annuity Prices'!AO:AO,'Annuity Prices'!$B:$B,$D574,'Annuity Prices'!$E:$E,$G574),IF($B574="RAB Short",SUMIFS('RAB Prices Short'!AO:AO,'RAB Prices Short'!$B:$B,'All Prices combined'!$D574,'RAB Prices Short'!$E:$E,'All Prices combined'!$G574),IF($B574="RAB Long",SUMIFS('RAB Prices Long'!AO:AO,'RAB Prices Long'!$B:$B,'All Prices combined'!$D574,'RAB Prices Long'!$E:$E,'All Prices combined'!$G574)))),2)</f>
        <v>157.21</v>
      </c>
      <c r="AM574" s="2">
        <f>ROUND(IF($B574="Annuity",SUMIFS('Annuity Prices'!AP:AP,'Annuity Prices'!$B:$B,$D574,'Annuity Prices'!$E:$E,$G574),IF($B574="RAB Short",SUMIFS('RAB Prices Short'!AP:AP,'RAB Prices Short'!$B:$B,'All Prices combined'!$D574,'RAB Prices Short'!$E:$E,'All Prices combined'!$G574),IF($B574="RAB Long",SUMIFS('RAB Prices Long'!AP:AP,'RAB Prices Long'!$B:$B,'All Prices combined'!$D574,'RAB Prices Long'!$E:$E,'All Prices combined'!$G574)))),2)</f>
        <v>161.13999999999999</v>
      </c>
      <c r="AN574" s="2">
        <f>ROUND(IF($B574="Annuity",SUMIFS('Annuity Prices'!AQ:AQ,'Annuity Prices'!$B:$B,$D574,'Annuity Prices'!$E:$E,$G574),IF($B574="RAB Short",SUMIFS('RAB Prices Short'!AQ:AQ,'RAB Prices Short'!$B:$B,'All Prices combined'!$D574,'RAB Prices Short'!$E:$E,'All Prices combined'!$G574),IF($B574="RAB Long",SUMIFS('RAB Prices Long'!AQ:AQ,'RAB Prices Long'!$B:$B,'All Prices combined'!$D574,'RAB Prices Long'!$E:$E,'All Prices combined'!$G574)))),2)</f>
        <v>165.17</v>
      </c>
      <c r="AO574" s="2">
        <f>ROUND(IF($B574="Annuity",SUMIFS('Annuity Prices'!AR:AR,'Annuity Prices'!$B:$B,$D574,'Annuity Prices'!$E:$E,$G574),IF($B574="RAB Short",SUMIFS('RAB Prices Short'!AR:AR,'RAB Prices Short'!$B:$B,'All Prices combined'!$D574,'RAB Prices Short'!$E:$E,'All Prices combined'!$G574),IF($B574="RAB Long",SUMIFS('RAB Prices Long'!AR:AR,'RAB Prices Long'!$B:$B,'All Prices combined'!$D574,'RAB Prices Long'!$E:$E,'All Prices combined'!$G574)))),2)</f>
        <v>0</v>
      </c>
      <c r="AP574" s="2">
        <f>ROUND(IF($B574="Annuity",SUMIFS('Annuity Prices'!AS:AS,'Annuity Prices'!$B:$B,$D574,'Annuity Prices'!$E:$E,$G574),IF($B574="RAB Short",SUMIFS('RAB Prices Short'!AS:AS,'RAB Prices Short'!$B:$B,'All Prices combined'!$D574,'RAB Prices Short'!$E:$E,'All Prices combined'!$G574),IF($B574="RAB Long",SUMIFS('RAB Prices Long'!AS:AS,'RAB Prices Long'!$B:$B,'All Prices combined'!$D574,'RAB Prices Long'!$E:$E,'All Prices combined'!$G574)))),2)</f>
        <v>0</v>
      </c>
      <c r="AQ574" s="2">
        <f>ROUND(IF($B574="Annuity",SUMIFS('Annuity Prices'!AT:AT,'Annuity Prices'!$B:$B,$D574,'Annuity Prices'!$E:$E,$G574),IF($B574="RAB Short",SUMIFS('RAB Prices Short'!AT:AT,'RAB Prices Short'!$B:$B,'All Prices combined'!$D574,'RAB Prices Short'!$E:$E,'All Prices combined'!$G574),IF($B574="RAB Long",SUMIFS('RAB Prices Long'!AT:AT,'RAB Prices Long'!$B:$B,'All Prices combined'!$D574,'RAB Prices Long'!$E:$E,'All Prices combined'!$G574)))),2)</f>
        <v>62.4</v>
      </c>
      <c r="AR574" s="2">
        <f>ROUND(IF($B574="Annuity",SUMIFS('Annuity Prices'!AU:AU,'Annuity Prices'!$B:$B,$D574,'Annuity Prices'!$E:$E,$G574),IF($B574="RAB Short",SUMIFS('RAB Prices Short'!AU:AU,'RAB Prices Short'!$B:$B,'All Prices combined'!$D574,'RAB Prices Short'!$E:$E,'All Prices combined'!$G574),IF($B574="RAB Long",SUMIFS('RAB Prices Long'!AU:AU,'RAB Prices Long'!$B:$B,'All Prices combined'!$D574,'RAB Prices Long'!$E:$E,'All Prices combined'!$G574)))),2)</f>
        <v>67.62</v>
      </c>
      <c r="AS574" s="2">
        <f>ROUND(IF($B574="Annuity",SUMIFS('Annuity Prices'!AV:AV,'Annuity Prices'!$B:$B,$D574,'Annuity Prices'!$E:$E,$G574),IF($B574="RAB Short",SUMIFS('RAB Prices Short'!AV:AV,'RAB Prices Short'!$B:$B,'All Prices combined'!$D574,'RAB Prices Short'!$E:$E,'All Prices combined'!$G574),IF($B574="RAB Long",SUMIFS('RAB Prices Long'!AV:AV,'RAB Prices Long'!$B:$B,'All Prices combined'!$D574,'RAB Prices Long'!$E:$E,'All Prices combined'!$G574)))),2)</f>
        <v>72.41</v>
      </c>
      <c r="AT574" s="2">
        <f>ROUND(IF($B574="Annuity",SUMIFS('Annuity Prices'!AW:AW,'Annuity Prices'!$B:$B,$D574,'Annuity Prices'!$E:$E,$G574),IF($B574="RAB Short",SUMIFS('RAB Prices Short'!AW:AW,'RAB Prices Short'!$B:$B,'All Prices combined'!$D574,'RAB Prices Short'!$E:$E,'All Prices combined'!$G574),IF($B574="RAB Long",SUMIFS('RAB Prices Long'!AW:AW,'RAB Prices Long'!$B:$B,'All Prices combined'!$D574,'RAB Prices Long'!$E:$E,'All Prices combined'!$G574)))),2)</f>
        <v>77.150000000000006</v>
      </c>
      <c r="AU574" s="2">
        <f>ROUND(IF($B574="Annuity",SUMIFS('Annuity Prices'!AX:AX,'Annuity Prices'!$B:$B,$D574,'Annuity Prices'!$E:$E,$G574),IF($B574="RAB Short",SUMIFS('RAB Prices Short'!AX:AX,'RAB Prices Short'!$B:$B,'All Prices combined'!$D574,'RAB Prices Short'!$E:$E,'All Prices combined'!$G574),IF($B574="RAB Long",SUMIFS('RAB Prices Long'!AX:AX,'RAB Prices Long'!$B:$B,'All Prices combined'!$D574,'RAB Prices Long'!$E:$E,'All Prices combined'!$G574)))),2)</f>
        <v>82.38</v>
      </c>
      <c r="AV574" s="2">
        <f>ROUND(IF($B574="Annuity",SUMIFS('Annuity Prices'!AY:AY,'Annuity Prices'!$B:$B,$D574,'Annuity Prices'!$E:$E,$G574),IF($B574="RAB Short",SUMIFS('RAB Prices Short'!AY:AY,'RAB Prices Short'!$B:$B,'All Prices combined'!$D574,'RAB Prices Short'!$E:$E,'All Prices combined'!$G574),IF($B574="RAB Long",SUMIFS('RAB Prices Long'!AY:AY,'RAB Prices Long'!$B:$B,'All Prices combined'!$D574,'RAB Prices Long'!$E:$E,'All Prices combined'!$G574)))),2)</f>
        <v>85.9</v>
      </c>
      <c r="AW574" s="2">
        <f>ROUND(IF($B574="Annuity",SUMIFS('Annuity Prices'!AZ:AZ,'Annuity Prices'!$B:$B,$D574,'Annuity Prices'!$E:$E,$G574),IF($B574="RAB Short",SUMIFS('RAB Prices Short'!AZ:AZ,'RAB Prices Short'!$B:$B,'All Prices combined'!$D574,'RAB Prices Short'!$E:$E,'All Prices combined'!$G574),IF($B574="RAB Long",SUMIFS('RAB Prices Long'!AZ:AZ,'RAB Prices Long'!$B:$B,'All Prices combined'!$D574,'RAB Prices Long'!$E:$E,'All Prices combined'!$G574)))),2)</f>
        <v>88.04</v>
      </c>
      <c r="AX574" s="2">
        <f>ROUND(IF($B574="Annuity",SUMIFS('Annuity Prices'!BA:BA,'Annuity Prices'!$B:$B,$D574,'Annuity Prices'!$E:$E,$G574),IF($B574="RAB Short",SUMIFS('RAB Prices Short'!BA:BA,'RAB Prices Short'!$B:$B,'All Prices combined'!$D574,'RAB Prices Short'!$E:$E,'All Prices combined'!$G574),IF($B574="RAB Long",SUMIFS('RAB Prices Long'!BA:BA,'RAB Prices Long'!$B:$B,'All Prices combined'!$D574,'RAB Prices Long'!$E:$E,'All Prices combined'!$G574)))),2)</f>
        <v>91.8</v>
      </c>
      <c r="AY574" s="2">
        <f>ROUND(IF($B574="Annuity",SUMIFS('Annuity Prices'!BB:BB,'Annuity Prices'!$B:$B,$D574,'Annuity Prices'!$E:$E,$G574),IF($B574="RAB Short",SUMIFS('RAB Prices Short'!BB:BB,'RAB Prices Short'!$B:$B,'All Prices combined'!$D574,'RAB Prices Short'!$E:$E,'All Prices combined'!$G574),IF($B574="RAB Long",SUMIFS('RAB Prices Long'!BB:BB,'RAB Prices Long'!$B:$B,'All Prices combined'!$D574,'RAB Prices Long'!$E:$E,'All Prices combined'!$G574)))),2)</f>
        <v>94.1</v>
      </c>
      <c r="AZ574" s="2">
        <f>ROUND(IF($B574="Annuity",SUMIFS('Annuity Prices'!BC:BC,'Annuity Prices'!$B:$B,$D574,'Annuity Prices'!$E:$E,$G574),IF($B574="RAB Short",SUMIFS('RAB Prices Short'!BC:BC,'RAB Prices Short'!$B:$B,'All Prices combined'!$D574,'RAB Prices Short'!$E:$E,'All Prices combined'!$G574),IF($B574="RAB Long",SUMIFS('RAB Prices Long'!BC:BC,'RAB Prices Long'!$B:$B,'All Prices combined'!$D574,'RAB Prices Long'!$E:$E,'All Prices combined'!$G574)))),2)</f>
        <v>96.45</v>
      </c>
      <c r="BA574" s="2">
        <f>ROUND(IF($B574="Annuity",SUMIFS('Annuity Prices'!BD:BD,'Annuity Prices'!$B:$B,$D574,'Annuity Prices'!$E:$E,$G574),IF($B574="RAB Short",SUMIFS('RAB Prices Short'!BD:BD,'RAB Prices Short'!$B:$B,'All Prices combined'!$D574,'RAB Prices Short'!$E:$E,'All Prices combined'!$G574),IF($B574="RAB Long",SUMIFS('RAB Prices Long'!BD:BD,'RAB Prices Long'!$B:$B,'All Prices combined'!$D574,'RAB Prices Long'!$E:$E,'All Prices combined'!$G574)))),2)</f>
        <v>98.86</v>
      </c>
      <c r="BB574" s="2">
        <f>ROUND(IF($B574="Annuity",SUMIFS('Annuity Prices'!BE:BE,'Annuity Prices'!$B:$B,$D574,'Annuity Prices'!$E:$E,$G574),IF($B574="RAB Short",SUMIFS('RAB Prices Short'!BE:BE,'RAB Prices Short'!$B:$B,'All Prices combined'!$D574,'RAB Prices Short'!$E:$E,'All Prices combined'!$G574),IF($B574="RAB Long",SUMIFS('RAB Prices Long'!BE:BE,'RAB Prices Long'!$B:$B,'All Prices combined'!$D574,'RAB Prices Long'!$E:$E,'All Prices combined'!$G574)))),2)</f>
        <v>103.36</v>
      </c>
      <c r="BC574" s="2">
        <f>ROUND(IF($B574="Annuity",SUMIFS('Annuity Prices'!BF:BF,'Annuity Prices'!$B:$B,$D574,'Annuity Prices'!$E:$E,$G574),IF($B574="RAB Short",SUMIFS('RAB Prices Short'!BF:BF,'RAB Prices Short'!$B:$B,'All Prices combined'!$D574,'RAB Prices Short'!$E:$E,'All Prices combined'!$G574),IF($B574="RAB Long",SUMIFS('RAB Prices Long'!BF:BF,'RAB Prices Long'!$B:$B,'All Prices combined'!$D574,'RAB Prices Long'!$E:$E,'All Prices combined'!$G574)))),2)</f>
        <v>105.95</v>
      </c>
      <c r="BD574" s="2">
        <f>ROUND(IF($B574="Annuity",SUMIFS('Annuity Prices'!BG:BG,'Annuity Prices'!$B:$B,$D574,'Annuity Prices'!$E:$E,$G574),IF($B574="RAB Short",SUMIFS('RAB Prices Short'!BG:BG,'RAB Prices Short'!$B:$B,'All Prices combined'!$D574,'RAB Prices Short'!$E:$E,'All Prices combined'!$G574),IF($B574="RAB Long",SUMIFS('RAB Prices Long'!BG:BG,'RAB Prices Long'!$B:$B,'All Prices combined'!$D574,'RAB Prices Long'!$E:$E,'All Prices combined'!$G574)))),2)</f>
        <v>108.59</v>
      </c>
      <c r="BE574" s="2">
        <f>ROUND(IF($B574="Annuity",SUMIFS('Annuity Prices'!BH:BH,'Annuity Prices'!$B:$B,$D574,'Annuity Prices'!$E:$E,$G574),IF($B574="RAB Short",SUMIFS('RAB Prices Short'!BH:BH,'RAB Prices Short'!$B:$B,'All Prices combined'!$D574,'RAB Prices Short'!$E:$E,'All Prices combined'!$G574),IF($B574="RAB Long",SUMIFS('RAB Prices Long'!BH:BH,'RAB Prices Long'!$B:$B,'All Prices combined'!$D574,'RAB Prices Long'!$E:$E,'All Prices combined'!$G574)))),2)</f>
        <v>111.31</v>
      </c>
      <c r="BF574" s="2">
        <f>ROUND(IF($B574="Annuity",SUMIFS('Annuity Prices'!BI:BI,'Annuity Prices'!$B:$B,$D574,'Annuity Prices'!$E:$E,$G574),IF($B574="RAB Short",SUMIFS('RAB Prices Short'!BI:BI,'RAB Prices Short'!$B:$B,'All Prices combined'!$D574,'RAB Prices Short'!$E:$E,'All Prices combined'!$G574),IF($B574="RAB Long",SUMIFS('RAB Prices Long'!BI:BI,'RAB Prices Long'!$B:$B,'All Prices combined'!$D574,'RAB Prices Long'!$E:$E,'All Prices combined'!$G574)))),2)</f>
        <v>115.37</v>
      </c>
      <c r="BG574" s="2">
        <f>ROUND(IF($B574="Annuity",SUMIFS('Annuity Prices'!BJ:BJ,'Annuity Prices'!$B:$B,$D574,'Annuity Prices'!$E:$E,$G574),IF($B574="RAB Short",SUMIFS('RAB Prices Short'!BJ:BJ,'RAB Prices Short'!$B:$B,'All Prices combined'!$D574,'RAB Prices Short'!$E:$E,'All Prices combined'!$G574),IF($B574="RAB Long",SUMIFS('RAB Prices Long'!BJ:BJ,'RAB Prices Long'!$B:$B,'All Prices combined'!$D574,'RAB Prices Long'!$E:$E,'All Prices combined'!$G574)))),2)</f>
        <v>118.25</v>
      </c>
      <c r="BH574" s="2">
        <f>ROUND(IF($B574="Annuity",SUMIFS('Annuity Prices'!BK:BK,'Annuity Prices'!$B:$B,$D574,'Annuity Prices'!$E:$E,$G574),IF($B574="RAB Short",SUMIFS('RAB Prices Short'!BK:BK,'RAB Prices Short'!$B:$B,'All Prices combined'!$D574,'RAB Prices Short'!$E:$E,'All Prices combined'!$G574),IF($B574="RAB Long",SUMIFS('RAB Prices Long'!BK:BK,'RAB Prices Long'!$B:$B,'All Prices combined'!$D574,'RAB Prices Long'!$E:$E,'All Prices combined'!$G574)))),2)</f>
        <v>121.21</v>
      </c>
      <c r="BI574" s="2">
        <f>ROUND(IF($B574="Annuity",SUMIFS('Annuity Prices'!BL:BL,'Annuity Prices'!$B:$B,$D574,'Annuity Prices'!$E:$E,$G574),IF($B574="RAB Short",SUMIFS('RAB Prices Short'!BL:BL,'RAB Prices Short'!$B:$B,'All Prices combined'!$D574,'RAB Prices Short'!$E:$E,'All Prices combined'!$G574),IF($B574="RAB Long",SUMIFS('RAB Prices Long'!BL:BL,'RAB Prices Long'!$B:$B,'All Prices combined'!$D574,'RAB Prices Long'!$E:$E,'All Prices combined'!$G574)))),2)</f>
        <v>124.24</v>
      </c>
      <c r="BJ574" s="2">
        <f>ROUND(IF($B574="Annuity",SUMIFS('Annuity Prices'!BM:BM,'Annuity Prices'!$B:$B,$D574,'Annuity Prices'!$E:$E,$G574),IF($B574="RAB Short",SUMIFS('RAB Prices Short'!BM:BM,'RAB Prices Short'!$B:$B,'All Prices combined'!$D574,'RAB Prices Short'!$E:$E,'All Prices combined'!$G574),IF($B574="RAB Long",SUMIFS('RAB Prices Long'!BM:BM,'RAB Prices Long'!$B:$B,'All Prices combined'!$D574,'RAB Prices Long'!$E:$E,'All Prices combined'!$G574)))),2)</f>
        <v>125.99</v>
      </c>
      <c r="BK574" s="2">
        <f>ROUND(IF($B574="Annuity",SUMIFS('Annuity Prices'!BN:BN,'Annuity Prices'!$B:$B,$D574,'Annuity Prices'!$E:$E,$G574),IF($B574="RAB Short",SUMIFS('RAB Prices Short'!BN:BN,'RAB Prices Short'!$B:$B,'All Prices combined'!$D574,'RAB Prices Short'!$E:$E,'All Prices combined'!$G574),IF($B574="RAB Long",SUMIFS('RAB Prices Long'!BN:BN,'RAB Prices Long'!$B:$B,'All Prices combined'!$D574,'RAB Prices Long'!$E:$E,'All Prices combined'!$G574)))),2)</f>
        <v>129.13999999999999</v>
      </c>
      <c r="BL574" s="2">
        <f>ROUND(IF($B574="Annuity",SUMIFS('Annuity Prices'!BO:BO,'Annuity Prices'!$B:$B,$D574,'Annuity Prices'!$E:$E,$G574),IF($B574="RAB Short",SUMIFS('RAB Prices Short'!BO:BO,'RAB Prices Short'!$B:$B,'All Prices combined'!$D574,'RAB Prices Short'!$E:$E,'All Prices combined'!$G574),IF($B574="RAB Long",SUMIFS('RAB Prices Long'!BO:BO,'RAB Prices Long'!$B:$B,'All Prices combined'!$D574,'RAB Prices Long'!$E:$E,'All Prices combined'!$G574)))),2)</f>
        <v>132.36000000000001</v>
      </c>
      <c r="BM574" s="2">
        <f>ROUND(IF($B574="Annuity",SUMIFS('Annuity Prices'!BP:BP,'Annuity Prices'!$B:$B,$D574,'Annuity Prices'!$E:$E,$G574),IF($B574="RAB Short",SUMIFS('RAB Prices Short'!BP:BP,'RAB Prices Short'!$B:$B,'All Prices combined'!$D574,'RAB Prices Short'!$E:$E,'All Prices combined'!$G574),IF($B574="RAB Long",SUMIFS('RAB Prices Long'!BP:BP,'RAB Prices Long'!$B:$B,'All Prices combined'!$D574,'RAB Prices Long'!$E:$E,'All Prices combined'!$G574)))),2)</f>
        <v>135.66999999999999</v>
      </c>
      <c r="BN574" s="2">
        <f>ROUND(IF($B574="Annuity",SUMIFS('Annuity Prices'!BQ:BQ,'Annuity Prices'!$B:$B,$D574,'Annuity Prices'!$E:$E,$G574),IF($B574="RAB Short",SUMIFS('RAB Prices Short'!BQ:BQ,'RAB Prices Short'!$B:$B,'All Prices combined'!$D574,'RAB Prices Short'!$E:$E,'All Prices combined'!$G574),IF($B574="RAB Long",SUMIFS('RAB Prices Long'!BQ:BQ,'RAB Prices Long'!$B:$B,'All Prices combined'!$D574,'RAB Prices Long'!$E:$E,'All Prices combined'!$G574)))),2)</f>
        <v>139.44999999999999</v>
      </c>
      <c r="BO574" s="2">
        <f>ROUND(IF($B574="Annuity",SUMIFS('Annuity Prices'!BR:BR,'Annuity Prices'!$B:$B,$D574,'Annuity Prices'!$E:$E,$G574),IF($B574="RAB Short",SUMIFS('RAB Prices Short'!BR:BR,'RAB Prices Short'!$B:$B,'All Prices combined'!$D574,'RAB Prices Short'!$E:$E,'All Prices combined'!$G574),IF($B574="RAB Long",SUMIFS('RAB Prices Long'!BR:BR,'RAB Prices Long'!$B:$B,'All Prices combined'!$D574,'RAB Prices Long'!$E:$E,'All Prices combined'!$G574)))),2)</f>
        <v>142.94</v>
      </c>
      <c r="BP574" s="2">
        <f>ROUND(IF($B574="Annuity",SUMIFS('Annuity Prices'!BS:BS,'Annuity Prices'!$B:$B,$D574,'Annuity Prices'!$E:$E,$G574),IF($B574="RAB Short",SUMIFS('RAB Prices Short'!BS:BS,'RAB Prices Short'!$B:$B,'All Prices combined'!$D574,'RAB Prices Short'!$E:$E,'All Prices combined'!$G574),IF($B574="RAB Long",SUMIFS('RAB Prices Long'!BS:BS,'RAB Prices Long'!$B:$B,'All Prices combined'!$D574,'RAB Prices Long'!$E:$E,'All Prices combined'!$G574)))),2)</f>
        <v>146.51</v>
      </c>
      <c r="BQ574" s="2">
        <f>ROUND(IF($B574="Annuity",SUMIFS('Annuity Prices'!BT:BT,'Annuity Prices'!$B:$B,$D574,'Annuity Prices'!$E:$E,$G574),IF($B574="RAB Short",SUMIFS('RAB Prices Short'!BT:BT,'RAB Prices Short'!$B:$B,'All Prices combined'!$D574,'RAB Prices Short'!$E:$E,'All Prices combined'!$G574),IF($B574="RAB Long",SUMIFS('RAB Prices Long'!BT:BT,'RAB Prices Long'!$B:$B,'All Prices combined'!$D574,'RAB Prices Long'!$E:$E,'All Prices combined'!$G574)))),2)</f>
        <v>150.16999999999999</v>
      </c>
      <c r="BR574" s="2">
        <f>ROUND(IF($B574="Annuity",SUMIFS('Annuity Prices'!BU:BU,'Annuity Prices'!$B:$B,$D574,'Annuity Prices'!$E:$E,$G574),IF($B574="RAB Short",SUMIFS('RAB Prices Short'!BU:BU,'RAB Prices Short'!$B:$B,'All Prices combined'!$D574,'RAB Prices Short'!$E:$E,'All Prices combined'!$G574),IF($B574="RAB Long",SUMIFS('RAB Prices Long'!BU:BU,'RAB Prices Long'!$B:$B,'All Prices combined'!$D574,'RAB Prices Long'!$E:$E,'All Prices combined'!$G574)))),2)</f>
        <v>153.38</v>
      </c>
      <c r="BS574" s="2">
        <f>ROUND(IF($B574="Annuity",SUMIFS('Annuity Prices'!BV:BV,'Annuity Prices'!$B:$B,$D574,'Annuity Prices'!$E:$E,$G574),IF($B574="RAB Short",SUMIFS('RAB Prices Short'!BV:BV,'RAB Prices Short'!$B:$B,'All Prices combined'!$D574,'RAB Prices Short'!$E:$E,'All Prices combined'!$G574),IF($B574="RAB Long",SUMIFS('RAB Prices Long'!BV:BV,'RAB Prices Long'!$B:$B,'All Prices combined'!$D574,'RAB Prices Long'!$E:$E,'All Prices combined'!$G574)))),2)</f>
        <v>157.21</v>
      </c>
      <c r="BT574" s="2">
        <f>ROUND(IF($B574="Annuity",SUMIFS('Annuity Prices'!BW:BW,'Annuity Prices'!$B:$B,$D574,'Annuity Prices'!$E:$E,$G574),IF($B574="RAB Short",SUMIFS('RAB Prices Short'!BW:BW,'RAB Prices Short'!$B:$B,'All Prices combined'!$D574,'RAB Prices Short'!$E:$E,'All Prices combined'!$G574),IF($B574="RAB Long",SUMIFS('RAB Prices Long'!BW:BW,'RAB Prices Long'!$B:$B,'All Prices combined'!$D574,'RAB Prices Long'!$E:$E,'All Prices combined'!$G574)))),2)</f>
        <v>161.13999999999999</v>
      </c>
      <c r="BU574" s="2">
        <f>ROUND(IF($B574="Annuity",SUMIFS('Annuity Prices'!BX:BX,'Annuity Prices'!$B:$B,$D574,'Annuity Prices'!$E:$E,$G574),IF($B574="RAB Short",SUMIFS('RAB Prices Short'!BX:BX,'RAB Prices Short'!$B:$B,'All Prices combined'!$D574,'RAB Prices Short'!$E:$E,'All Prices combined'!$G574),IF($B574="RAB Long",SUMIFS('RAB Prices Long'!BX:BX,'RAB Prices Long'!$B:$B,'All Prices combined'!$D574,'RAB Prices Long'!$E:$E,'All Prices combined'!$G574)))),2)</f>
        <v>165.17</v>
      </c>
    </row>
    <row r="575" spans="2:73" x14ac:dyDescent="0.25">
      <c r="B575" t="s">
        <v>45</v>
      </c>
      <c r="C575" t="s">
        <v>218</v>
      </c>
      <c r="D575" t="s">
        <v>219</v>
      </c>
      <c r="E575" t="s">
        <v>209</v>
      </c>
      <c r="F575" t="s">
        <v>218</v>
      </c>
      <c r="G575" t="s">
        <v>43</v>
      </c>
      <c r="I575" s="2">
        <f>ROUND(IF($B575="Annuity",SUMIFS('Annuity Prices'!L:L,'Annuity Prices'!$B:$B,$D575,'Annuity Prices'!$E:$E,$G575),IF($B575="RAB Short",SUMIFS('RAB Prices Short'!L:L,'RAB Prices Short'!$B:$B,'All Prices combined'!$D575,'RAB Prices Short'!$E:$E,'All Prices combined'!$G575),IF($B575="RAB Long",SUMIFS('RAB Prices Long'!L:L,'RAB Prices Long'!$B:$B,'All Prices combined'!$D575,'RAB Prices Long'!$E:$E,'All Prices combined'!$G575)))),2)</f>
        <v>0</v>
      </c>
      <c r="J575" s="2">
        <f>ROUND(IF($B575="Annuity",SUMIFS('Annuity Prices'!M:M,'Annuity Prices'!$B:$B,$D575,'Annuity Prices'!$E:$E,$G575),IF($B575="RAB Short",SUMIFS('RAB Prices Short'!M:M,'RAB Prices Short'!$B:$B,'All Prices combined'!$D575,'RAB Prices Short'!$E:$E,'All Prices combined'!$G575),IF($B575="RAB Long",SUMIFS('RAB Prices Long'!M:M,'RAB Prices Long'!$B:$B,'All Prices combined'!$D575,'RAB Prices Long'!$E:$E,'All Prices combined'!$G575)))),2)</f>
        <v>0</v>
      </c>
      <c r="K575" s="2">
        <f>ROUND(IF($B575="Annuity",SUMIFS('Annuity Prices'!N:N,'Annuity Prices'!$B:$B,$D575,'Annuity Prices'!$E:$E,$G575),IF($B575="RAB Short",SUMIFS('RAB Prices Short'!N:N,'RAB Prices Short'!$B:$B,'All Prices combined'!$D575,'RAB Prices Short'!$E:$E,'All Prices combined'!$G575),IF($B575="RAB Long",SUMIFS('RAB Prices Long'!N:N,'RAB Prices Long'!$B:$B,'All Prices combined'!$D575,'RAB Prices Long'!$E:$E,'All Prices combined'!$G575)))),2)</f>
        <v>101.64</v>
      </c>
      <c r="L575" s="2">
        <f>ROUND(IF($B575="Annuity",SUMIFS('Annuity Prices'!O:O,'Annuity Prices'!$B:$B,$D575,'Annuity Prices'!$E:$E,$G575),IF($B575="RAB Short",SUMIFS('RAB Prices Short'!O:O,'RAB Prices Short'!$B:$B,'All Prices combined'!$D575,'RAB Prices Short'!$E:$E,'All Prices combined'!$G575),IF($B575="RAB Long",SUMIFS('RAB Prices Long'!O:O,'RAB Prices Long'!$B:$B,'All Prices combined'!$D575,'RAB Prices Long'!$E:$E,'All Prices combined'!$G575)))),2)</f>
        <v>104.56</v>
      </c>
      <c r="M575" s="2">
        <f>ROUND(IF($B575="Annuity",SUMIFS('Annuity Prices'!P:P,'Annuity Prices'!$B:$B,$D575,'Annuity Prices'!$E:$E,$G575),IF($B575="RAB Short",SUMIFS('RAB Prices Short'!P:P,'RAB Prices Short'!$B:$B,'All Prices combined'!$D575,'RAB Prices Short'!$E:$E,'All Prices combined'!$G575),IF($B575="RAB Long",SUMIFS('RAB Prices Long'!P:P,'RAB Prices Long'!$B:$B,'All Prices combined'!$D575,'RAB Prices Long'!$E:$E,'All Prices combined'!$G575)))),2)</f>
        <v>111.28</v>
      </c>
      <c r="N575" s="2">
        <f>ROUND(IF($B575="Annuity",SUMIFS('Annuity Prices'!Q:Q,'Annuity Prices'!$B:$B,$D575,'Annuity Prices'!$E:$E,$G575),IF($B575="RAB Short",SUMIFS('RAB Prices Short'!Q:Q,'RAB Prices Short'!$B:$B,'All Prices combined'!$D575,'RAB Prices Short'!$E:$E,'All Prices combined'!$G575),IF($B575="RAB Long",SUMIFS('RAB Prices Long'!Q:Q,'RAB Prices Long'!$B:$B,'All Prices combined'!$D575,'RAB Prices Long'!$E:$E,'All Prices combined'!$G575)))),2)</f>
        <v>114.06</v>
      </c>
      <c r="O575" s="2">
        <f>ROUND(IF($B575="Annuity",SUMIFS('Annuity Prices'!R:R,'Annuity Prices'!$B:$B,$D575,'Annuity Prices'!$E:$E,$G575),IF($B575="RAB Short",SUMIFS('RAB Prices Short'!R:R,'RAB Prices Short'!$B:$B,'All Prices combined'!$D575,'RAB Prices Short'!$E:$E,'All Prices combined'!$G575),IF($B575="RAB Long",SUMIFS('RAB Prices Long'!R:R,'RAB Prices Long'!$B:$B,'All Prices combined'!$D575,'RAB Prices Long'!$E:$E,'All Prices combined'!$G575)))),2)</f>
        <v>116.91</v>
      </c>
      <c r="P575" s="2">
        <f>ROUND(IF($B575="Annuity",SUMIFS('Annuity Prices'!S:S,'Annuity Prices'!$B:$B,$D575,'Annuity Prices'!$E:$E,$G575),IF($B575="RAB Short",SUMIFS('RAB Prices Short'!S:S,'RAB Prices Short'!$B:$B,'All Prices combined'!$D575,'RAB Prices Short'!$E:$E,'All Prices combined'!$G575),IF($B575="RAB Long",SUMIFS('RAB Prices Long'!S:S,'RAB Prices Long'!$B:$B,'All Prices combined'!$D575,'RAB Prices Long'!$E:$E,'All Prices combined'!$G575)))),2)</f>
        <v>119.83</v>
      </c>
      <c r="Q575" s="2">
        <f>ROUND(IF($B575="Annuity",SUMIFS('Annuity Prices'!T:T,'Annuity Prices'!$B:$B,$D575,'Annuity Prices'!$E:$E,$G575),IF($B575="RAB Short",SUMIFS('RAB Prices Short'!T:T,'RAB Prices Short'!$B:$B,'All Prices combined'!$D575,'RAB Prices Short'!$E:$E,'All Prices combined'!$G575),IF($B575="RAB Long",SUMIFS('RAB Prices Long'!T:T,'RAB Prices Long'!$B:$B,'All Prices combined'!$D575,'RAB Prices Long'!$E:$E,'All Prices combined'!$G575)))),2)</f>
        <v>129.56</v>
      </c>
      <c r="R575" s="2">
        <f>ROUND(IF($B575="Annuity",SUMIFS('Annuity Prices'!U:U,'Annuity Prices'!$B:$B,$D575,'Annuity Prices'!$E:$E,$G575),IF($B575="RAB Short",SUMIFS('RAB Prices Short'!U:U,'RAB Prices Short'!$B:$B,'All Prices combined'!$D575,'RAB Prices Short'!$E:$E,'All Prices combined'!$G575),IF($B575="RAB Long",SUMIFS('RAB Prices Long'!U:U,'RAB Prices Long'!$B:$B,'All Prices combined'!$D575,'RAB Prices Long'!$E:$E,'All Prices combined'!$G575)))),2)</f>
        <v>132.79</v>
      </c>
      <c r="S575" s="2">
        <f>ROUND(IF($B575="Annuity",SUMIFS('Annuity Prices'!V:V,'Annuity Prices'!$B:$B,$D575,'Annuity Prices'!$E:$E,$G575),IF($B575="RAB Short",SUMIFS('RAB Prices Short'!V:V,'RAB Prices Short'!$B:$B,'All Prices combined'!$D575,'RAB Prices Short'!$E:$E,'All Prices combined'!$G575),IF($B575="RAB Long",SUMIFS('RAB Prices Long'!V:V,'RAB Prices Long'!$B:$B,'All Prices combined'!$D575,'RAB Prices Long'!$E:$E,'All Prices combined'!$G575)))),2)</f>
        <v>136.11000000000001</v>
      </c>
      <c r="T575" s="2">
        <f>ROUND(IF($B575="Annuity",SUMIFS('Annuity Prices'!W:W,'Annuity Prices'!$B:$B,$D575,'Annuity Prices'!$E:$E,$G575),IF($B575="RAB Short",SUMIFS('RAB Prices Short'!W:W,'RAB Prices Short'!$B:$B,'All Prices combined'!$D575,'RAB Prices Short'!$E:$E,'All Prices combined'!$G575),IF($B575="RAB Long",SUMIFS('RAB Prices Long'!W:W,'RAB Prices Long'!$B:$B,'All Prices combined'!$D575,'RAB Prices Long'!$E:$E,'All Prices combined'!$G575)))),2)</f>
        <v>139.52000000000001</v>
      </c>
      <c r="U575" s="2">
        <f>ROUND(IF($B575="Annuity",SUMIFS('Annuity Prices'!X:X,'Annuity Prices'!$B:$B,$D575,'Annuity Prices'!$E:$E,$G575),IF($B575="RAB Short",SUMIFS('RAB Prices Short'!X:X,'RAB Prices Short'!$B:$B,'All Prices combined'!$D575,'RAB Prices Short'!$E:$E,'All Prices combined'!$G575),IF($B575="RAB Long",SUMIFS('RAB Prices Long'!X:X,'RAB Prices Long'!$B:$B,'All Prices combined'!$D575,'RAB Prices Long'!$E:$E,'All Prices combined'!$G575)))),2)</f>
        <v>150.77000000000001</v>
      </c>
      <c r="V575" s="2">
        <f>ROUND(IF($B575="Annuity",SUMIFS('Annuity Prices'!Y:Y,'Annuity Prices'!$B:$B,$D575,'Annuity Prices'!$E:$E,$G575),IF($B575="RAB Short",SUMIFS('RAB Prices Short'!Y:Y,'RAB Prices Short'!$B:$B,'All Prices combined'!$D575,'RAB Prices Short'!$E:$E,'All Prices combined'!$G575),IF($B575="RAB Long",SUMIFS('RAB Prices Long'!Y:Y,'RAB Prices Long'!$B:$B,'All Prices combined'!$D575,'RAB Prices Long'!$E:$E,'All Prices combined'!$G575)))),2)</f>
        <v>154.54</v>
      </c>
      <c r="W575" s="2">
        <f>ROUND(IF($B575="Annuity",SUMIFS('Annuity Prices'!Z:Z,'Annuity Prices'!$B:$B,$D575,'Annuity Prices'!$E:$E,$G575),IF($B575="RAB Short",SUMIFS('RAB Prices Short'!Z:Z,'RAB Prices Short'!$B:$B,'All Prices combined'!$D575,'RAB Prices Short'!$E:$E,'All Prices combined'!$G575),IF($B575="RAB Long",SUMIFS('RAB Prices Long'!Z:Z,'RAB Prices Long'!$B:$B,'All Prices combined'!$D575,'RAB Prices Long'!$E:$E,'All Prices combined'!$G575)))),2)</f>
        <v>158.4</v>
      </c>
      <c r="X575" s="2">
        <f>ROUND(IF($B575="Annuity",SUMIFS('Annuity Prices'!AA:AA,'Annuity Prices'!$B:$B,$D575,'Annuity Prices'!$E:$E,$G575),IF($B575="RAB Short",SUMIFS('RAB Prices Short'!AA:AA,'RAB Prices Short'!$B:$B,'All Prices combined'!$D575,'RAB Prices Short'!$E:$E,'All Prices combined'!$G575),IF($B575="RAB Long",SUMIFS('RAB Prices Long'!AA:AA,'RAB Prices Long'!$B:$B,'All Prices combined'!$D575,'RAB Prices Long'!$E:$E,'All Prices combined'!$G575)))),2)</f>
        <v>162.36000000000001</v>
      </c>
      <c r="Y575" s="2">
        <f>ROUND(IF($B575="Annuity",SUMIFS('Annuity Prices'!AB:AB,'Annuity Prices'!$B:$B,$D575,'Annuity Prices'!$E:$E,$G575),IF($B575="RAB Short",SUMIFS('RAB Prices Short'!AB:AB,'RAB Prices Short'!$B:$B,'All Prices combined'!$D575,'RAB Prices Short'!$E:$E,'All Prices combined'!$G575),IF($B575="RAB Long",SUMIFS('RAB Prices Long'!AB:AB,'RAB Prices Long'!$B:$B,'All Prices combined'!$D575,'RAB Prices Long'!$E:$E,'All Prices combined'!$G575)))),2)</f>
        <v>175.38</v>
      </c>
      <c r="Z575" s="2">
        <f>ROUND(IF($B575="Annuity",SUMIFS('Annuity Prices'!AC:AC,'Annuity Prices'!$B:$B,$D575,'Annuity Prices'!$E:$E,$G575),IF($B575="RAB Short",SUMIFS('RAB Prices Short'!AC:AC,'RAB Prices Short'!$B:$B,'All Prices combined'!$D575,'RAB Prices Short'!$E:$E,'All Prices combined'!$G575),IF($B575="RAB Long",SUMIFS('RAB Prices Long'!AC:AC,'RAB Prices Long'!$B:$B,'All Prices combined'!$D575,'RAB Prices Long'!$E:$E,'All Prices combined'!$G575)))),2)</f>
        <v>179.76</v>
      </c>
      <c r="AA575" s="2">
        <f>ROUND(IF($B575="Annuity",SUMIFS('Annuity Prices'!AD:AD,'Annuity Prices'!$B:$B,$D575,'Annuity Prices'!$E:$E,$G575),IF($B575="RAB Short",SUMIFS('RAB Prices Short'!AD:AD,'RAB Prices Short'!$B:$B,'All Prices combined'!$D575,'RAB Prices Short'!$E:$E,'All Prices combined'!$G575),IF($B575="RAB Long",SUMIFS('RAB Prices Long'!AD:AD,'RAB Prices Long'!$B:$B,'All Prices combined'!$D575,'RAB Prices Long'!$E:$E,'All Prices combined'!$G575)))),2)</f>
        <v>184.26</v>
      </c>
      <c r="AB575" s="2">
        <f>ROUND(IF($B575="Annuity",SUMIFS('Annuity Prices'!AE:AE,'Annuity Prices'!$B:$B,$D575,'Annuity Prices'!$E:$E,$G575),IF($B575="RAB Short",SUMIFS('RAB Prices Short'!AE:AE,'RAB Prices Short'!$B:$B,'All Prices combined'!$D575,'RAB Prices Short'!$E:$E,'All Prices combined'!$G575),IF($B575="RAB Long",SUMIFS('RAB Prices Long'!AE:AE,'RAB Prices Long'!$B:$B,'All Prices combined'!$D575,'RAB Prices Long'!$E:$E,'All Prices combined'!$G575)))),2)</f>
        <v>188.86</v>
      </c>
      <c r="AC575" s="2">
        <f>ROUND(IF($B575="Annuity",SUMIFS('Annuity Prices'!AF:AF,'Annuity Prices'!$B:$B,$D575,'Annuity Prices'!$E:$E,$G575),IF($B575="RAB Short",SUMIFS('RAB Prices Short'!AF:AF,'RAB Prices Short'!$B:$B,'All Prices combined'!$D575,'RAB Prices Short'!$E:$E,'All Prices combined'!$G575),IF($B575="RAB Long",SUMIFS('RAB Prices Long'!AF:AF,'RAB Prices Long'!$B:$B,'All Prices combined'!$D575,'RAB Prices Long'!$E:$E,'All Prices combined'!$G575)))),2)</f>
        <v>203.93</v>
      </c>
      <c r="AD575" s="2">
        <f>ROUND(IF($B575="Annuity",SUMIFS('Annuity Prices'!AG:AG,'Annuity Prices'!$B:$B,$D575,'Annuity Prices'!$E:$E,$G575),IF($B575="RAB Short",SUMIFS('RAB Prices Short'!AG:AG,'RAB Prices Short'!$B:$B,'All Prices combined'!$D575,'RAB Prices Short'!$E:$E,'All Prices combined'!$G575),IF($B575="RAB Long",SUMIFS('RAB Prices Long'!AG:AG,'RAB Prices Long'!$B:$B,'All Prices combined'!$D575,'RAB Prices Long'!$E:$E,'All Prices combined'!$G575)))),2)</f>
        <v>209.02</v>
      </c>
      <c r="AE575" s="2">
        <f>ROUND(IF($B575="Annuity",SUMIFS('Annuity Prices'!AH:AH,'Annuity Prices'!$B:$B,$D575,'Annuity Prices'!$E:$E,$G575),IF($B575="RAB Short",SUMIFS('RAB Prices Short'!AH:AH,'RAB Prices Short'!$B:$B,'All Prices combined'!$D575,'RAB Prices Short'!$E:$E,'All Prices combined'!$G575),IF($B575="RAB Long",SUMIFS('RAB Prices Long'!AH:AH,'RAB Prices Long'!$B:$B,'All Prices combined'!$D575,'RAB Prices Long'!$E:$E,'All Prices combined'!$G575)))),2)</f>
        <v>214.25</v>
      </c>
      <c r="AF575" s="2">
        <f>ROUND(IF($B575="Annuity",SUMIFS('Annuity Prices'!AI:AI,'Annuity Prices'!$B:$B,$D575,'Annuity Prices'!$E:$E,$G575),IF($B575="RAB Short",SUMIFS('RAB Prices Short'!AI:AI,'RAB Prices Short'!$B:$B,'All Prices combined'!$D575,'RAB Prices Short'!$E:$E,'All Prices combined'!$G575),IF($B575="RAB Long",SUMIFS('RAB Prices Long'!AI:AI,'RAB Prices Long'!$B:$B,'All Prices combined'!$D575,'RAB Prices Long'!$E:$E,'All Prices combined'!$G575)))),2)</f>
        <v>219.61</v>
      </c>
      <c r="AG575" s="2">
        <f>ROUND(IF($B575="Annuity",SUMIFS('Annuity Prices'!AJ:AJ,'Annuity Prices'!$B:$B,$D575,'Annuity Prices'!$E:$E,$G575),IF($B575="RAB Short",SUMIFS('RAB Prices Short'!AJ:AJ,'RAB Prices Short'!$B:$B,'All Prices combined'!$D575,'RAB Prices Short'!$E:$E,'All Prices combined'!$G575),IF($B575="RAB Long",SUMIFS('RAB Prices Long'!AJ:AJ,'RAB Prices Long'!$B:$B,'All Prices combined'!$D575,'RAB Prices Long'!$E:$E,'All Prices combined'!$G575)))),2)</f>
        <v>237.03</v>
      </c>
      <c r="AH575" s="2">
        <f>ROUND(IF($B575="Annuity",SUMIFS('Annuity Prices'!AK:AK,'Annuity Prices'!$B:$B,$D575,'Annuity Prices'!$E:$E,$G575),IF($B575="RAB Short",SUMIFS('RAB Prices Short'!AK:AK,'RAB Prices Short'!$B:$B,'All Prices combined'!$D575,'RAB Prices Short'!$E:$E,'All Prices combined'!$G575),IF($B575="RAB Long",SUMIFS('RAB Prices Long'!AK:AK,'RAB Prices Long'!$B:$B,'All Prices combined'!$D575,'RAB Prices Long'!$E:$E,'All Prices combined'!$G575)))),2)</f>
        <v>242.95</v>
      </c>
      <c r="AI575" s="2">
        <f>ROUND(IF($B575="Annuity",SUMIFS('Annuity Prices'!AL:AL,'Annuity Prices'!$B:$B,$D575,'Annuity Prices'!$E:$E,$G575),IF($B575="RAB Short",SUMIFS('RAB Prices Short'!AL:AL,'RAB Prices Short'!$B:$B,'All Prices combined'!$D575,'RAB Prices Short'!$E:$E,'All Prices combined'!$G575),IF($B575="RAB Long",SUMIFS('RAB Prices Long'!AL:AL,'RAB Prices Long'!$B:$B,'All Prices combined'!$D575,'RAB Prices Long'!$E:$E,'All Prices combined'!$G575)))),2)</f>
        <v>249.03</v>
      </c>
      <c r="AJ575" s="2">
        <f>ROUND(IF($B575="Annuity",SUMIFS('Annuity Prices'!AM:AM,'Annuity Prices'!$B:$B,$D575,'Annuity Prices'!$E:$E,$G575),IF($B575="RAB Short",SUMIFS('RAB Prices Short'!AM:AM,'RAB Prices Short'!$B:$B,'All Prices combined'!$D575,'RAB Prices Short'!$E:$E,'All Prices combined'!$G575),IF($B575="RAB Long",SUMIFS('RAB Prices Long'!AM:AM,'RAB Prices Long'!$B:$B,'All Prices combined'!$D575,'RAB Prices Long'!$E:$E,'All Prices combined'!$G575)))),2)</f>
        <v>255.25</v>
      </c>
      <c r="AK575" s="2">
        <f>ROUND(IF($B575="Annuity",SUMIFS('Annuity Prices'!AN:AN,'Annuity Prices'!$B:$B,$D575,'Annuity Prices'!$E:$E,$G575),IF($B575="RAB Short",SUMIFS('RAB Prices Short'!AN:AN,'RAB Prices Short'!$B:$B,'All Prices combined'!$D575,'RAB Prices Short'!$E:$E,'All Prices combined'!$G575),IF($B575="RAB Long",SUMIFS('RAB Prices Long'!AN:AN,'RAB Prices Long'!$B:$B,'All Prices combined'!$D575,'RAB Prices Long'!$E:$E,'All Prices combined'!$G575)))),2)</f>
        <v>275.41000000000003</v>
      </c>
      <c r="AL575" s="2">
        <f>ROUND(IF($B575="Annuity",SUMIFS('Annuity Prices'!AO:AO,'Annuity Prices'!$B:$B,$D575,'Annuity Prices'!$E:$E,$G575),IF($B575="RAB Short",SUMIFS('RAB Prices Short'!AO:AO,'RAB Prices Short'!$B:$B,'All Prices combined'!$D575,'RAB Prices Short'!$E:$E,'All Prices combined'!$G575),IF($B575="RAB Long",SUMIFS('RAB Prices Long'!AO:AO,'RAB Prices Long'!$B:$B,'All Prices combined'!$D575,'RAB Prices Long'!$E:$E,'All Prices combined'!$G575)))),2)</f>
        <v>282.29000000000002</v>
      </c>
      <c r="AM575" s="2">
        <f>ROUND(IF($B575="Annuity",SUMIFS('Annuity Prices'!AP:AP,'Annuity Prices'!$B:$B,$D575,'Annuity Prices'!$E:$E,$G575),IF($B575="RAB Short",SUMIFS('RAB Prices Short'!AP:AP,'RAB Prices Short'!$B:$B,'All Prices combined'!$D575,'RAB Prices Short'!$E:$E,'All Prices combined'!$G575),IF($B575="RAB Long",SUMIFS('RAB Prices Long'!AP:AP,'RAB Prices Long'!$B:$B,'All Prices combined'!$D575,'RAB Prices Long'!$E:$E,'All Prices combined'!$G575)))),2)</f>
        <v>289.35000000000002</v>
      </c>
      <c r="AN575" s="2">
        <f>ROUND(IF($B575="Annuity",SUMIFS('Annuity Prices'!AQ:AQ,'Annuity Prices'!$B:$B,$D575,'Annuity Prices'!$E:$E,$G575),IF($B575="RAB Short",SUMIFS('RAB Prices Short'!AQ:AQ,'RAB Prices Short'!$B:$B,'All Prices combined'!$D575,'RAB Prices Short'!$E:$E,'All Prices combined'!$G575),IF($B575="RAB Long",SUMIFS('RAB Prices Long'!AQ:AQ,'RAB Prices Long'!$B:$B,'All Prices combined'!$D575,'RAB Prices Long'!$E:$E,'All Prices combined'!$G575)))),2)</f>
        <v>296.58</v>
      </c>
      <c r="AO575" s="2">
        <f>ROUND(IF($B575="Annuity",SUMIFS('Annuity Prices'!AR:AR,'Annuity Prices'!$B:$B,$D575,'Annuity Prices'!$E:$E,$G575),IF($B575="RAB Short",SUMIFS('RAB Prices Short'!AR:AR,'RAB Prices Short'!$B:$B,'All Prices combined'!$D575,'RAB Prices Short'!$E:$E,'All Prices combined'!$G575),IF($B575="RAB Long",SUMIFS('RAB Prices Long'!AR:AR,'RAB Prices Long'!$B:$B,'All Prices combined'!$D575,'RAB Prices Long'!$E:$E,'All Prices combined'!$G575)))),2)</f>
        <v>0</v>
      </c>
      <c r="AP575" s="2">
        <f>ROUND(IF($B575="Annuity",SUMIFS('Annuity Prices'!AS:AS,'Annuity Prices'!$B:$B,$D575,'Annuity Prices'!$E:$E,$G575),IF($B575="RAB Short",SUMIFS('RAB Prices Short'!AS:AS,'RAB Prices Short'!$B:$B,'All Prices combined'!$D575,'RAB Prices Short'!$E:$E,'All Prices combined'!$G575),IF($B575="RAB Long",SUMIFS('RAB Prices Long'!AS:AS,'RAB Prices Long'!$B:$B,'All Prices combined'!$D575,'RAB Prices Long'!$E:$E,'All Prices combined'!$G575)))),2)</f>
        <v>0</v>
      </c>
      <c r="AQ575" s="2">
        <f>ROUND(IF($B575="Annuity",SUMIFS('Annuity Prices'!AT:AT,'Annuity Prices'!$B:$B,$D575,'Annuity Prices'!$E:$E,$G575),IF($B575="RAB Short",SUMIFS('RAB Prices Short'!AT:AT,'RAB Prices Short'!$B:$B,'All Prices combined'!$D575,'RAB Prices Short'!$E:$E,'All Prices combined'!$G575),IF($B575="RAB Long",SUMIFS('RAB Prices Long'!AT:AT,'RAB Prices Long'!$B:$B,'All Prices combined'!$D575,'RAB Prices Long'!$E:$E,'All Prices combined'!$G575)))),2)</f>
        <v>97.87</v>
      </c>
      <c r="AR575" s="2">
        <f>ROUND(IF($B575="Annuity",SUMIFS('Annuity Prices'!AU:AU,'Annuity Prices'!$B:$B,$D575,'Annuity Prices'!$E:$E,$G575),IF($B575="RAB Short",SUMIFS('RAB Prices Short'!AU:AU,'RAB Prices Short'!$B:$B,'All Prices combined'!$D575,'RAB Prices Short'!$E:$E,'All Prices combined'!$G575),IF($B575="RAB Long",SUMIFS('RAB Prices Long'!AU:AU,'RAB Prices Long'!$B:$B,'All Prices combined'!$D575,'RAB Prices Long'!$E:$E,'All Prices combined'!$G575)))),2)</f>
        <v>100.68</v>
      </c>
      <c r="AS575" s="2">
        <f>ROUND(IF($B575="Annuity",SUMIFS('Annuity Prices'!AV:AV,'Annuity Prices'!$B:$B,$D575,'Annuity Prices'!$E:$E,$G575),IF($B575="RAB Short",SUMIFS('RAB Prices Short'!AV:AV,'RAB Prices Short'!$B:$B,'All Prices combined'!$D575,'RAB Prices Short'!$E:$E,'All Prices combined'!$G575),IF($B575="RAB Long",SUMIFS('RAB Prices Long'!AV:AV,'RAB Prices Long'!$B:$B,'All Prices combined'!$D575,'RAB Prices Long'!$E:$E,'All Prices combined'!$G575)))),2)</f>
        <v>103.58</v>
      </c>
      <c r="AT575" s="2">
        <f>ROUND(IF($B575="Annuity",SUMIFS('Annuity Prices'!AW:AW,'Annuity Prices'!$B:$B,$D575,'Annuity Prices'!$E:$E,$G575),IF($B575="RAB Short",SUMIFS('RAB Prices Short'!AW:AW,'RAB Prices Short'!$B:$B,'All Prices combined'!$D575,'RAB Prices Short'!$E:$E,'All Prices combined'!$G575),IF($B575="RAB Long",SUMIFS('RAB Prices Long'!AW:AW,'RAB Prices Long'!$B:$B,'All Prices combined'!$D575,'RAB Prices Long'!$E:$E,'All Prices combined'!$G575)))),2)</f>
        <v>106.55</v>
      </c>
      <c r="AU575" s="2">
        <f>ROUND(IF($B575="Annuity",SUMIFS('Annuity Prices'!AX:AX,'Annuity Prices'!$B:$B,$D575,'Annuity Prices'!$E:$E,$G575),IF($B575="RAB Short",SUMIFS('RAB Prices Short'!AX:AX,'RAB Prices Short'!$B:$B,'All Prices combined'!$D575,'RAB Prices Short'!$E:$E,'All Prices combined'!$G575),IF($B575="RAB Long",SUMIFS('RAB Prices Long'!AX:AX,'RAB Prices Long'!$B:$B,'All Prices combined'!$D575,'RAB Prices Long'!$E:$E,'All Prices combined'!$G575)))),2)</f>
        <v>109.62</v>
      </c>
      <c r="AV575" s="2">
        <f>ROUND(IF($B575="Annuity",SUMIFS('Annuity Prices'!AY:AY,'Annuity Prices'!$B:$B,$D575,'Annuity Prices'!$E:$E,$G575),IF($B575="RAB Short",SUMIFS('RAB Prices Short'!AY:AY,'RAB Prices Short'!$B:$B,'All Prices combined'!$D575,'RAB Prices Short'!$E:$E,'All Prices combined'!$G575),IF($B575="RAB Long",SUMIFS('RAB Prices Long'!AY:AY,'RAB Prices Long'!$B:$B,'All Prices combined'!$D575,'RAB Prices Long'!$E:$E,'All Prices combined'!$G575)))),2)</f>
        <v>114.72</v>
      </c>
      <c r="AW575" s="2">
        <f>ROUND(IF($B575="Annuity",SUMIFS('Annuity Prices'!AZ:AZ,'Annuity Prices'!$B:$B,$D575,'Annuity Prices'!$E:$E,$G575),IF($B575="RAB Short",SUMIFS('RAB Prices Short'!AZ:AZ,'RAB Prices Short'!$B:$B,'All Prices combined'!$D575,'RAB Prices Short'!$E:$E,'All Prices combined'!$G575),IF($B575="RAB Long",SUMIFS('RAB Prices Long'!AZ:AZ,'RAB Prices Long'!$B:$B,'All Prices combined'!$D575,'RAB Prices Long'!$E:$E,'All Prices combined'!$G575)))),2)</f>
        <v>119.83</v>
      </c>
      <c r="AX575" s="2">
        <f>ROUND(IF($B575="Annuity",SUMIFS('Annuity Prices'!BA:BA,'Annuity Prices'!$B:$B,$D575,'Annuity Prices'!$E:$E,$G575),IF($B575="RAB Short",SUMIFS('RAB Prices Short'!BA:BA,'RAB Prices Short'!$B:$B,'All Prices combined'!$D575,'RAB Prices Short'!$E:$E,'All Prices combined'!$G575),IF($B575="RAB Long",SUMIFS('RAB Prices Long'!BA:BA,'RAB Prices Long'!$B:$B,'All Prices combined'!$D575,'RAB Prices Long'!$E:$E,'All Prices combined'!$G575)))),2)</f>
        <v>125.21</v>
      </c>
      <c r="AY575" s="2">
        <f>ROUND(IF($B575="Annuity",SUMIFS('Annuity Prices'!BB:BB,'Annuity Prices'!$B:$B,$D575,'Annuity Prices'!$E:$E,$G575),IF($B575="RAB Short",SUMIFS('RAB Prices Short'!BB:BB,'RAB Prices Short'!$B:$B,'All Prices combined'!$D575,'RAB Prices Short'!$E:$E,'All Prices combined'!$G575),IF($B575="RAB Long",SUMIFS('RAB Prices Long'!BB:BB,'RAB Prices Long'!$B:$B,'All Prices combined'!$D575,'RAB Prices Long'!$E:$E,'All Prices combined'!$G575)))),2)</f>
        <v>132.52000000000001</v>
      </c>
      <c r="AZ575" s="2">
        <f>ROUND(IF($B575="Annuity",SUMIFS('Annuity Prices'!BC:BC,'Annuity Prices'!$B:$B,$D575,'Annuity Prices'!$E:$E,$G575),IF($B575="RAB Short",SUMIFS('RAB Prices Short'!BC:BC,'RAB Prices Short'!$B:$B,'All Prices combined'!$D575,'RAB Prices Short'!$E:$E,'All Prices combined'!$G575),IF($B575="RAB Long",SUMIFS('RAB Prices Long'!BC:BC,'RAB Prices Long'!$B:$B,'All Prices combined'!$D575,'RAB Prices Long'!$E:$E,'All Prices combined'!$G575)))),2)</f>
        <v>136.11000000000001</v>
      </c>
      <c r="BA575" s="2">
        <f>ROUND(IF($B575="Annuity",SUMIFS('Annuity Prices'!BD:BD,'Annuity Prices'!$B:$B,$D575,'Annuity Prices'!$E:$E,$G575),IF($B575="RAB Short",SUMIFS('RAB Prices Short'!BD:BD,'RAB Prices Short'!$B:$B,'All Prices combined'!$D575,'RAB Prices Short'!$E:$E,'All Prices combined'!$G575),IF($B575="RAB Long",SUMIFS('RAB Prices Long'!BD:BD,'RAB Prices Long'!$B:$B,'All Prices combined'!$D575,'RAB Prices Long'!$E:$E,'All Prices combined'!$G575)))),2)</f>
        <v>139.52000000000001</v>
      </c>
      <c r="BB575" s="2">
        <f>ROUND(IF($B575="Annuity",SUMIFS('Annuity Prices'!BE:BE,'Annuity Prices'!$B:$B,$D575,'Annuity Prices'!$E:$E,$G575),IF($B575="RAB Short",SUMIFS('RAB Prices Short'!BE:BE,'RAB Prices Short'!$B:$B,'All Prices combined'!$D575,'RAB Prices Short'!$E:$E,'All Prices combined'!$G575),IF($B575="RAB Long",SUMIFS('RAB Prices Long'!BE:BE,'RAB Prices Long'!$B:$B,'All Prices combined'!$D575,'RAB Prices Long'!$E:$E,'All Prices combined'!$G575)))),2)</f>
        <v>145.26</v>
      </c>
      <c r="BC575" s="2">
        <f>ROUND(IF($B575="Annuity",SUMIFS('Annuity Prices'!BF:BF,'Annuity Prices'!$B:$B,$D575,'Annuity Prices'!$E:$E,$G575),IF($B575="RAB Short",SUMIFS('RAB Prices Short'!BF:BF,'RAB Prices Short'!$B:$B,'All Prices combined'!$D575,'RAB Prices Short'!$E:$E,'All Prices combined'!$G575),IF($B575="RAB Long",SUMIFS('RAB Prices Long'!BF:BF,'RAB Prices Long'!$B:$B,'All Prices combined'!$D575,'RAB Prices Long'!$E:$E,'All Prices combined'!$G575)))),2)</f>
        <v>153.6</v>
      </c>
      <c r="BD575" s="2">
        <f>ROUND(IF($B575="Annuity",SUMIFS('Annuity Prices'!BG:BG,'Annuity Prices'!$B:$B,$D575,'Annuity Prices'!$E:$E,$G575),IF($B575="RAB Short",SUMIFS('RAB Prices Short'!BG:BG,'RAB Prices Short'!$B:$B,'All Prices combined'!$D575,'RAB Prices Short'!$E:$E,'All Prices combined'!$G575),IF($B575="RAB Long",SUMIFS('RAB Prices Long'!BG:BG,'RAB Prices Long'!$B:$B,'All Prices combined'!$D575,'RAB Prices Long'!$E:$E,'All Prices combined'!$G575)))),2)</f>
        <v>158.4</v>
      </c>
      <c r="BE575" s="2">
        <f>ROUND(IF($B575="Annuity",SUMIFS('Annuity Prices'!BH:BH,'Annuity Prices'!$B:$B,$D575,'Annuity Prices'!$E:$E,$G575),IF($B575="RAB Short",SUMIFS('RAB Prices Short'!BH:BH,'RAB Prices Short'!$B:$B,'All Prices combined'!$D575,'RAB Prices Short'!$E:$E,'All Prices combined'!$G575),IF($B575="RAB Long",SUMIFS('RAB Prices Long'!BH:BH,'RAB Prices Long'!$B:$B,'All Prices combined'!$D575,'RAB Prices Long'!$E:$E,'All Prices combined'!$G575)))),2)</f>
        <v>162.36000000000001</v>
      </c>
      <c r="BF575" s="2">
        <f>ROUND(IF($B575="Annuity",SUMIFS('Annuity Prices'!BI:BI,'Annuity Prices'!$B:$B,$D575,'Annuity Prices'!$E:$E,$G575),IF($B575="RAB Short",SUMIFS('RAB Prices Short'!BI:BI,'RAB Prices Short'!$B:$B,'All Prices combined'!$D575,'RAB Prices Short'!$E:$E,'All Prices combined'!$G575),IF($B575="RAB Long",SUMIFS('RAB Prices Long'!BI:BI,'RAB Prices Long'!$B:$B,'All Prices combined'!$D575,'RAB Prices Long'!$E:$E,'All Prices combined'!$G575)))),2)</f>
        <v>170.23</v>
      </c>
      <c r="BG575" s="2">
        <f>ROUND(IF($B575="Annuity",SUMIFS('Annuity Prices'!BJ:BJ,'Annuity Prices'!$B:$B,$D575,'Annuity Prices'!$E:$E,$G575),IF($B575="RAB Short",SUMIFS('RAB Prices Short'!BJ:BJ,'RAB Prices Short'!$B:$B,'All Prices combined'!$D575,'RAB Prices Short'!$E:$E,'All Prices combined'!$G575),IF($B575="RAB Long",SUMIFS('RAB Prices Long'!BJ:BJ,'RAB Prices Long'!$B:$B,'All Prices combined'!$D575,'RAB Prices Long'!$E:$E,'All Prices combined'!$G575)))),2)</f>
        <v>179.76</v>
      </c>
      <c r="BH575" s="2">
        <f>ROUND(IF($B575="Annuity",SUMIFS('Annuity Prices'!BK:BK,'Annuity Prices'!$B:$B,$D575,'Annuity Prices'!$E:$E,$G575),IF($B575="RAB Short",SUMIFS('RAB Prices Short'!BK:BK,'RAB Prices Short'!$B:$B,'All Prices combined'!$D575,'RAB Prices Short'!$E:$E,'All Prices combined'!$G575),IF($B575="RAB Long",SUMIFS('RAB Prices Long'!BK:BK,'RAB Prices Long'!$B:$B,'All Prices combined'!$D575,'RAB Prices Long'!$E:$E,'All Prices combined'!$G575)))),2)</f>
        <v>184.26</v>
      </c>
      <c r="BI575" s="2">
        <f>ROUND(IF($B575="Annuity",SUMIFS('Annuity Prices'!BL:BL,'Annuity Prices'!$B:$B,$D575,'Annuity Prices'!$E:$E,$G575),IF($B575="RAB Short",SUMIFS('RAB Prices Short'!BL:BL,'RAB Prices Short'!$B:$B,'All Prices combined'!$D575,'RAB Prices Short'!$E:$E,'All Prices combined'!$G575),IF($B575="RAB Long",SUMIFS('RAB Prices Long'!BL:BL,'RAB Prices Long'!$B:$B,'All Prices combined'!$D575,'RAB Prices Long'!$E:$E,'All Prices combined'!$G575)))),2)</f>
        <v>188.86</v>
      </c>
      <c r="BJ575" s="2">
        <f>ROUND(IF($B575="Annuity",SUMIFS('Annuity Prices'!BM:BM,'Annuity Prices'!$B:$B,$D575,'Annuity Prices'!$E:$E,$G575),IF($B575="RAB Short",SUMIFS('RAB Prices Short'!BM:BM,'RAB Prices Short'!$B:$B,'All Prices combined'!$D575,'RAB Prices Short'!$E:$E,'All Prices combined'!$G575),IF($B575="RAB Long",SUMIFS('RAB Prices Long'!BM:BM,'RAB Prices Long'!$B:$B,'All Prices combined'!$D575,'RAB Prices Long'!$E:$E,'All Prices combined'!$G575)))),2)</f>
        <v>200.94</v>
      </c>
      <c r="BK575" s="2">
        <f>ROUND(IF($B575="Annuity",SUMIFS('Annuity Prices'!BN:BN,'Annuity Prices'!$B:$B,$D575,'Annuity Prices'!$E:$E,$G575),IF($B575="RAB Short",SUMIFS('RAB Prices Short'!BN:BN,'RAB Prices Short'!$B:$B,'All Prices combined'!$D575,'RAB Prices Short'!$E:$E,'All Prices combined'!$G575),IF($B575="RAB Long",SUMIFS('RAB Prices Long'!BN:BN,'RAB Prices Long'!$B:$B,'All Prices combined'!$D575,'RAB Prices Long'!$E:$E,'All Prices combined'!$G575)))),2)</f>
        <v>209.02</v>
      </c>
      <c r="BL575" s="2">
        <f>ROUND(IF($B575="Annuity",SUMIFS('Annuity Prices'!BO:BO,'Annuity Prices'!$B:$B,$D575,'Annuity Prices'!$E:$E,$G575),IF($B575="RAB Short",SUMIFS('RAB Prices Short'!BO:BO,'RAB Prices Short'!$B:$B,'All Prices combined'!$D575,'RAB Prices Short'!$E:$E,'All Prices combined'!$G575),IF($B575="RAB Long",SUMIFS('RAB Prices Long'!BO:BO,'RAB Prices Long'!$B:$B,'All Prices combined'!$D575,'RAB Prices Long'!$E:$E,'All Prices combined'!$G575)))),2)</f>
        <v>214.25</v>
      </c>
      <c r="BM575" s="2">
        <f>ROUND(IF($B575="Annuity",SUMIFS('Annuity Prices'!BP:BP,'Annuity Prices'!$B:$B,$D575,'Annuity Prices'!$E:$E,$G575),IF($B575="RAB Short",SUMIFS('RAB Prices Short'!BP:BP,'RAB Prices Short'!$B:$B,'All Prices combined'!$D575,'RAB Prices Short'!$E:$E,'All Prices combined'!$G575),IF($B575="RAB Long",SUMIFS('RAB Prices Long'!BP:BP,'RAB Prices Long'!$B:$B,'All Prices combined'!$D575,'RAB Prices Long'!$E:$E,'All Prices combined'!$G575)))),2)</f>
        <v>219.61</v>
      </c>
      <c r="BN575" s="2">
        <f>ROUND(IF($B575="Annuity",SUMIFS('Annuity Prices'!BQ:BQ,'Annuity Prices'!$B:$B,$D575,'Annuity Prices'!$E:$E,$G575),IF($B575="RAB Short",SUMIFS('RAB Prices Short'!BQ:BQ,'RAB Prices Short'!$B:$B,'All Prices combined'!$D575,'RAB Prices Short'!$E:$E,'All Prices combined'!$G575),IF($B575="RAB Long",SUMIFS('RAB Prices Long'!BQ:BQ,'RAB Prices Long'!$B:$B,'All Prices combined'!$D575,'RAB Prices Long'!$E:$E,'All Prices combined'!$G575)))),2)</f>
        <v>231.17</v>
      </c>
      <c r="BO575" s="2">
        <f>ROUND(IF($B575="Annuity",SUMIFS('Annuity Prices'!BR:BR,'Annuity Prices'!$B:$B,$D575,'Annuity Prices'!$E:$E,$G575),IF($B575="RAB Short",SUMIFS('RAB Prices Short'!BR:BR,'RAB Prices Short'!$B:$B,'All Prices combined'!$D575,'RAB Prices Short'!$E:$E,'All Prices combined'!$G575),IF($B575="RAB Long",SUMIFS('RAB Prices Long'!BR:BR,'RAB Prices Long'!$B:$B,'All Prices combined'!$D575,'RAB Prices Long'!$E:$E,'All Prices combined'!$G575)))),2)</f>
        <v>242.95</v>
      </c>
      <c r="BP575" s="2">
        <f>ROUND(IF($B575="Annuity",SUMIFS('Annuity Prices'!BS:BS,'Annuity Prices'!$B:$B,$D575,'Annuity Prices'!$E:$E,$G575),IF($B575="RAB Short",SUMIFS('RAB Prices Short'!BS:BS,'RAB Prices Short'!$B:$B,'All Prices combined'!$D575,'RAB Prices Short'!$E:$E,'All Prices combined'!$G575),IF($B575="RAB Long",SUMIFS('RAB Prices Long'!BS:BS,'RAB Prices Long'!$B:$B,'All Prices combined'!$D575,'RAB Prices Long'!$E:$E,'All Prices combined'!$G575)))),2)</f>
        <v>249.03</v>
      </c>
      <c r="BQ575" s="2">
        <f>ROUND(IF($B575="Annuity",SUMIFS('Annuity Prices'!BT:BT,'Annuity Prices'!$B:$B,$D575,'Annuity Prices'!$E:$E,$G575),IF($B575="RAB Short",SUMIFS('RAB Prices Short'!BT:BT,'RAB Prices Short'!$B:$B,'All Prices combined'!$D575,'RAB Prices Short'!$E:$E,'All Prices combined'!$G575),IF($B575="RAB Long",SUMIFS('RAB Prices Long'!BT:BT,'RAB Prices Long'!$B:$B,'All Prices combined'!$D575,'RAB Prices Long'!$E:$E,'All Prices combined'!$G575)))),2)</f>
        <v>255.25</v>
      </c>
      <c r="BR575" s="2">
        <f>ROUND(IF($B575="Annuity",SUMIFS('Annuity Prices'!BU:BU,'Annuity Prices'!$B:$B,$D575,'Annuity Prices'!$E:$E,$G575),IF($B575="RAB Short",SUMIFS('RAB Prices Short'!BU:BU,'RAB Prices Short'!$B:$B,'All Prices combined'!$D575,'RAB Prices Short'!$E:$E,'All Prices combined'!$G575),IF($B575="RAB Long",SUMIFS('RAB Prices Long'!BU:BU,'RAB Prices Long'!$B:$B,'All Prices combined'!$D575,'RAB Prices Long'!$E:$E,'All Prices combined'!$G575)))),2)</f>
        <v>269.60000000000002</v>
      </c>
      <c r="BS575" s="2">
        <f>ROUND(IF($B575="Annuity",SUMIFS('Annuity Prices'!BV:BV,'Annuity Prices'!$B:$B,$D575,'Annuity Prices'!$E:$E,$G575),IF($B575="RAB Short",SUMIFS('RAB Prices Short'!BV:BV,'RAB Prices Short'!$B:$B,'All Prices combined'!$D575,'RAB Prices Short'!$E:$E,'All Prices combined'!$G575),IF($B575="RAB Long",SUMIFS('RAB Prices Long'!BV:BV,'RAB Prices Long'!$B:$B,'All Prices combined'!$D575,'RAB Prices Long'!$E:$E,'All Prices combined'!$G575)))),2)</f>
        <v>282.29000000000002</v>
      </c>
      <c r="BT575" s="2">
        <f>ROUND(IF($B575="Annuity",SUMIFS('Annuity Prices'!BW:BW,'Annuity Prices'!$B:$B,$D575,'Annuity Prices'!$E:$E,$G575),IF($B575="RAB Short",SUMIFS('RAB Prices Short'!BW:BW,'RAB Prices Short'!$B:$B,'All Prices combined'!$D575,'RAB Prices Short'!$E:$E,'All Prices combined'!$G575),IF($B575="RAB Long",SUMIFS('RAB Prices Long'!BW:BW,'RAB Prices Long'!$B:$B,'All Prices combined'!$D575,'RAB Prices Long'!$E:$E,'All Prices combined'!$G575)))),2)</f>
        <v>289.35000000000002</v>
      </c>
      <c r="BU575" s="2">
        <f>ROUND(IF($B575="Annuity",SUMIFS('Annuity Prices'!BX:BX,'Annuity Prices'!$B:$B,$D575,'Annuity Prices'!$E:$E,$G575),IF($B575="RAB Short",SUMIFS('RAB Prices Short'!BX:BX,'RAB Prices Short'!$B:$B,'All Prices combined'!$D575,'RAB Prices Short'!$E:$E,'All Prices combined'!$G575),IF($B575="RAB Long",SUMIFS('RAB Prices Long'!BX:BX,'RAB Prices Long'!$B:$B,'All Prices combined'!$D575,'RAB Prices Long'!$E:$E,'All Prices combined'!$G575)))),2)</f>
        <v>296.58</v>
      </c>
    </row>
    <row r="576" spans="2:73" x14ac:dyDescent="0.25">
      <c r="B576" t="s">
        <v>45</v>
      </c>
      <c r="C576" t="s">
        <v>218</v>
      </c>
      <c r="D576" t="s">
        <v>219</v>
      </c>
      <c r="E576" t="s">
        <v>209</v>
      </c>
      <c r="F576" t="s">
        <v>218</v>
      </c>
      <c r="G576" t="s">
        <v>201</v>
      </c>
      <c r="I576" s="2">
        <f>ROUND(IF($B576="Annuity",SUMIFS('Annuity Prices'!L:L,'Annuity Prices'!$B:$B,$D576,'Annuity Prices'!$E:$E,$G576),IF($B576="RAB Short",SUMIFS('RAB Prices Short'!L:L,'RAB Prices Short'!$B:$B,'All Prices combined'!$D576,'RAB Prices Short'!$E:$E,'All Prices combined'!$G576),IF($B576="RAB Long",SUMIFS('RAB Prices Long'!L:L,'RAB Prices Long'!$B:$B,'All Prices combined'!$D576,'RAB Prices Long'!$E:$E,'All Prices combined'!$G576)))),2)</f>
        <v>0</v>
      </c>
      <c r="J576" s="2">
        <f>ROUND(IF($B576="Annuity",SUMIFS('Annuity Prices'!M:M,'Annuity Prices'!$B:$B,$D576,'Annuity Prices'!$E:$E,$G576),IF($B576="RAB Short",SUMIFS('RAB Prices Short'!M:M,'RAB Prices Short'!$B:$B,'All Prices combined'!$D576,'RAB Prices Short'!$E:$E,'All Prices combined'!$G576),IF($B576="RAB Long",SUMIFS('RAB Prices Long'!M:M,'RAB Prices Long'!$B:$B,'All Prices combined'!$D576,'RAB Prices Long'!$E:$E,'All Prices combined'!$G576)))),2)</f>
        <v>0</v>
      </c>
      <c r="K576" s="2">
        <f>ROUND(IF($B576="Annuity",SUMIFS('Annuity Prices'!N:N,'Annuity Prices'!$B:$B,$D576,'Annuity Prices'!$E:$E,$G576),IF($B576="RAB Short",SUMIFS('RAB Prices Short'!N:N,'RAB Prices Short'!$B:$B,'All Prices combined'!$D576,'RAB Prices Short'!$E:$E,'All Prices combined'!$G576),IF($B576="RAB Long",SUMIFS('RAB Prices Long'!N:N,'RAB Prices Long'!$B:$B,'All Prices combined'!$D576,'RAB Prices Long'!$E:$E,'All Prices combined'!$G576)))),2)</f>
        <v>78.33</v>
      </c>
      <c r="L576" s="2">
        <f>ROUND(IF($B576="Annuity",SUMIFS('Annuity Prices'!O:O,'Annuity Prices'!$B:$B,$D576,'Annuity Prices'!$E:$E,$G576),IF($B576="RAB Short",SUMIFS('RAB Prices Short'!O:O,'RAB Prices Short'!$B:$B,'All Prices combined'!$D576,'RAB Prices Short'!$E:$E,'All Prices combined'!$G576),IF($B576="RAB Long",SUMIFS('RAB Prices Long'!O:O,'RAB Prices Long'!$B:$B,'All Prices combined'!$D576,'RAB Prices Long'!$E:$E,'All Prices combined'!$G576)))),2)</f>
        <v>80.58</v>
      </c>
      <c r="M576" s="2">
        <f>ROUND(IF($B576="Annuity",SUMIFS('Annuity Prices'!P:P,'Annuity Prices'!$B:$B,$D576,'Annuity Prices'!$E:$E,$G576),IF($B576="RAB Short",SUMIFS('RAB Prices Short'!P:P,'RAB Prices Short'!$B:$B,'All Prices combined'!$D576,'RAB Prices Short'!$E:$E,'All Prices combined'!$G576),IF($B576="RAB Long",SUMIFS('RAB Prices Long'!P:P,'RAB Prices Long'!$B:$B,'All Prices combined'!$D576,'RAB Prices Long'!$E:$E,'All Prices combined'!$G576)))),2)</f>
        <v>84.81</v>
      </c>
      <c r="N576" s="2">
        <f>ROUND(IF($B576="Annuity",SUMIFS('Annuity Prices'!Q:Q,'Annuity Prices'!$B:$B,$D576,'Annuity Prices'!$E:$E,$G576),IF($B576="RAB Short",SUMIFS('RAB Prices Short'!Q:Q,'RAB Prices Short'!$B:$B,'All Prices combined'!$D576,'RAB Prices Short'!$E:$E,'All Prices combined'!$G576),IF($B576="RAB Long",SUMIFS('RAB Prices Long'!Q:Q,'RAB Prices Long'!$B:$B,'All Prices combined'!$D576,'RAB Prices Long'!$E:$E,'All Prices combined'!$G576)))),2)</f>
        <v>86.93</v>
      </c>
      <c r="O576" s="2">
        <f>ROUND(IF($B576="Annuity",SUMIFS('Annuity Prices'!R:R,'Annuity Prices'!$B:$B,$D576,'Annuity Prices'!$E:$E,$G576),IF($B576="RAB Short",SUMIFS('RAB Prices Short'!R:R,'RAB Prices Short'!$B:$B,'All Prices combined'!$D576,'RAB Prices Short'!$E:$E,'All Prices combined'!$G576),IF($B576="RAB Long",SUMIFS('RAB Prices Long'!R:R,'RAB Prices Long'!$B:$B,'All Prices combined'!$D576,'RAB Prices Long'!$E:$E,'All Prices combined'!$G576)))),2)</f>
        <v>89.11</v>
      </c>
      <c r="P576" s="2">
        <f>ROUND(IF($B576="Annuity",SUMIFS('Annuity Prices'!S:S,'Annuity Prices'!$B:$B,$D576,'Annuity Prices'!$E:$E,$G576),IF($B576="RAB Short",SUMIFS('RAB Prices Short'!S:S,'RAB Prices Short'!$B:$B,'All Prices combined'!$D576,'RAB Prices Short'!$E:$E,'All Prices combined'!$G576),IF($B576="RAB Long",SUMIFS('RAB Prices Long'!S:S,'RAB Prices Long'!$B:$B,'All Prices combined'!$D576,'RAB Prices Long'!$E:$E,'All Prices combined'!$G576)))),2)</f>
        <v>91.33</v>
      </c>
      <c r="Q576" s="2">
        <f>ROUND(IF($B576="Annuity",SUMIFS('Annuity Prices'!T:T,'Annuity Prices'!$B:$B,$D576,'Annuity Prices'!$E:$E,$G576),IF($B576="RAB Short",SUMIFS('RAB Prices Short'!T:T,'RAB Prices Short'!$B:$B,'All Prices combined'!$D576,'RAB Prices Short'!$E:$E,'All Prices combined'!$G576),IF($B576="RAB Long",SUMIFS('RAB Prices Long'!T:T,'RAB Prices Long'!$B:$B,'All Prices combined'!$D576,'RAB Prices Long'!$E:$E,'All Prices combined'!$G576)))),2)</f>
        <v>95.3</v>
      </c>
      <c r="R576" s="2">
        <f>ROUND(IF($B576="Annuity",SUMIFS('Annuity Prices'!U:U,'Annuity Prices'!$B:$B,$D576,'Annuity Prices'!$E:$E,$G576),IF($B576="RAB Short",SUMIFS('RAB Prices Short'!U:U,'RAB Prices Short'!$B:$B,'All Prices combined'!$D576,'RAB Prices Short'!$E:$E,'All Prices combined'!$G576),IF($B576="RAB Long",SUMIFS('RAB Prices Long'!U:U,'RAB Prices Long'!$B:$B,'All Prices combined'!$D576,'RAB Prices Long'!$E:$E,'All Prices combined'!$G576)))),2)</f>
        <v>97.69</v>
      </c>
      <c r="S576" s="2">
        <f>ROUND(IF($B576="Annuity",SUMIFS('Annuity Prices'!V:V,'Annuity Prices'!$B:$B,$D576,'Annuity Prices'!$E:$E,$G576),IF($B576="RAB Short",SUMIFS('RAB Prices Short'!V:V,'RAB Prices Short'!$B:$B,'All Prices combined'!$D576,'RAB Prices Short'!$E:$E,'All Prices combined'!$G576),IF($B576="RAB Long",SUMIFS('RAB Prices Long'!V:V,'RAB Prices Long'!$B:$B,'All Prices combined'!$D576,'RAB Prices Long'!$E:$E,'All Prices combined'!$G576)))),2)</f>
        <v>100.13</v>
      </c>
      <c r="T576" s="2">
        <f>ROUND(IF($B576="Annuity",SUMIFS('Annuity Prices'!W:W,'Annuity Prices'!$B:$B,$D576,'Annuity Prices'!$E:$E,$G576),IF($B576="RAB Short",SUMIFS('RAB Prices Short'!W:W,'RAB Prices Short'!$B:$B,'All Prices combined'!$D576,'RAB Prices Short'!$E:$E,'All Prices combined'!$G576),IF($B576="RAB Long",SUMIFS('RAB Prices Long'!W:W,'RAB Prices Long'!$B:$B,'All Prices combined'!$D576,'RAB Prices Long'!$E:$E,'All Prices combined'!$G576)))),2)</f>
        <v>102.63</v>
      </c>
      <c r="U576" s="2">
        <f>ROUND(IF($B576="Annuity",SUMIFS('Annuity Prices'!X:X,'Annuity Prices'!$B:$B,$D576,'Annuity Prices'!$E:$E,$G576),IF($B576="RAB Short",SUMIFS('RAB Prices Short'!X:X,'RAB Prices Short'!$B:$B,'All Prices combined'!$D576,'RAB Prices Short'!$E:$E,'All Prices combined'!$G576),IF($B576="RAB Long",SUMIFS('RAB Prices Long'!X:X,'RAB Prices Long'!$B:$B,'All Prices combined'!$D576,'RAB Prices Long'!$E:$E,'All Prices combined'!$G576)))),2)</f>
        <v>107.52</v>
      </c>
      <c r="V576" s="2">
        <f>ROUND(IF($B576="Annuity",SUMIFS('Annuity Prices'!Y:Y,'Annuity Prices'!$B:$B,$D576,'Annuity Prices'!$E:$E,$G576),IF($B576="RAB Short",SUMIFS('RAB Prices Short'!Y:Y,'RAB Prices Short'!$B:$B,'All Prices combined'!$D576,'RAB Prices Short'!$E:$E,'All Prices combined'!$G576),IF($B576="RAB Long",SUMIFS('RAB Prices Long'!Y:Y,'RAB Prices Long'!$B:$B,'All Prices combined'!$D576,'RAB Prices Long'!$E:$E,'All Prices combined'!$G576)))),2)</f>
        <v>110.21</v>
      </c>
      <c r="W576" s="2">
        <f>ROUND(IF($B576="Annuity",SUMIFS('Annuity Prices'!Z:Z,'Annuity Prices'!$B:$B,$D576,'Annuity Prices'!$E:$E,$G576),IF($B576="RAB Short",SUMIFS('RAB Prices Short'!Z:Z,'RAB Prices Short'!$B:$B,'All Prices combined'!$D576,'RAB Prices Short'!$E:$E,'All Prices combined'!$G576),IF($B576="RAB Long",SUMIFS('RAB Prices Long'!Z:Z,'RAB Prices Long'!$B:$B,'All Prices combined'!$D576,'RAB Prices Long'!$E:$E,'All Prices combined'!$G576)))),2)</f>
        <v>112.96</v>
      </c>
      <c r="X576" s="2">
        <f>ROUND(IF($B576="Annuity",SUMIFS('Annuity Prices'!AA:AA,'Annuity Prices'!$B:$B,$D576,'Annuity Prices'!$E:$E,$G576),IF($B576="RAB Short",SUMIFS('RAB Prices Short'!AA:AA,'RAB Prices Short'!$B:$B,'All Prices combined'!$D576,'RAB Prices Short'!$E:$E,'All Prices combined'!$G576),IF($B576="RAB Long",SUMIFS('RAB Prices Long'!AA:AA,'RAB Prices Long'!$B:$B,'All Prices combined'!$D576,'RAB Prices Long'!$E:$E,'All Prices combined'!$G576)))),2)</f>
        <v>115.79</v>
      </c>
      <c r="Y576" s="2">
        <f>ROUND(IF($B576="Annuity",SUMIFS('Annuity Prices'!AB:AB,'Annuity Prices'!$B:$B,$D576,'Annuity Prices'!$E:$E,$G576),IF($B576="RAB Short",SUMIFS('RAB Prices Short'!AB:AB,'RAB Prices Short'!$B:$B,'All Prices combined'!$D576,'RAB Prices Short'!$E:$E,'All Prices combined'!$G576),IF($B576="RAB Long",SUMIFS('RAB Prices Long'!AB:AB,'RAB Prices Long'!$B:$B,'All Prices combined'!$D576,'RAB Prices Long'!$E:$E,'All Prices combined'!$G576)))),2)</f>
        <v>120.03</v>
      </c>
      <c r="Z576" s="2">
        <f>ROUND(IF($B576="Annuity",SUMIFS('Annuity Prices'!AC:AC,'Annuity Prices'!$B:$B,$D576,'Annuity Prices'!$E:$E,$G576),IF($B576="RAB Short",SUMIFS('RAB Prices Short'!AC:AC,'RAB Prices Short'!$B:$B,'All Prices combined'!$D576,'RAB Prices Short'!$E:$E,'All Prices combined'!$G576),IF($B576="RAB Long",SUMIFS('RAB Prices Long'!AC:AC,'RAB Prices Long'!$B:$B,'All Prices combined'!$D576,'RAB Prices Long'!$E:$E,'All Prices combined'!$G576)))),2)</f>
        <v>123.03</v>
      </c>
      <c r="AA576" s="2">
        <f>ROUND(IF($B576="Annuity",SUMIFS('Annuity Prices'!AD:AD,'Annuity Prices'!$B:$B,$D576,'Annuity Prices'!$E:$E,$G576),IF($B576="RAB Short",SUMIFS('RAB Prices Short'!AD:AD,'RAB Prices Short'!$B:$B,'All Prices combined'!$D576,'RAB Prices Short'!$E:$E,'All Prices combined'!$G576),IF($B576="RAB Long",SUMIFS('RAB Prices Long'!AD:AD,'RAB Prices Long'!$B:$B,'All Prices combined'!$D576,'RAB Prices Long'!$E:$E,'All Prices combined'!$G576)))),2)</f>
        <v>126.1</v>
      </c>
      <c r="AB576" s="2">
        <f>ROUND(IF($B576="Annuity",SUMIFS('Annuity Prices'!AE:AE,'Annuity Prices'!$B:$B,$D576,'Annuity Prices'!$E:$E,$G576),IF($B576="RAB Short",SUMIFS('RAB Prices Short'!AE:AE,'RAB Prices Short'!$B:$B,'All Prices combined'!$D576,'RAB Prices Short'!$E:$E,'All Prices combined'!$G576),IF($B576="RAB Long",SUMIFS('RAB Prices Long'!AE:AE,'RAB Prices Long'!$B:$B,'All Prices combined'!$D576,'RAB Prices Long'!$E:$E,'All Prices combined'!$G576)))),2)</f>
        <v>129.26</v>
      </c>
      <c r="AC576" s="2">
        <f>ROUND(IF($B576="Annuity",SUMIFS('Annuity Prices'!AF:AF,'Annuity Prices'!$B:$B,$D576,'Annuity Prices'!$E:$E,$G576),IF($B576="RAB Short",SUMIFS('RAB Prices Short'!AF:AF,'RAB Prices Short'!$B:$B,'All Prices combined'!$D576,'RAB Prices Short'!$E:$E,'All Prices combined'!$G576),IF($B576="RAB Long",SUMIFS('RAB Prices Long'!AF:AF,'RAB Prices Long'!$B:$B,'All Prices combined'!$D576,'RAB Prices Long'!$E:$E,'All Prices combined'!$G576)))),2)</f>
        <v>130.91999999999999</v>
      </c>
      <c r="AD576" s="2">
        <f>ROUND(IF($B576="Annuity",SUMIFS('Annuity Prices'!AG:AG,'Annuity Prices'!$B:$B,$D576,'Annuity Prices'!$E:$E,$G576),IF($B576="RAB Short",SUMIFS('RAB Prices Short'!AG:AG,'RAB Prices Short'!$B:$B,'All Prices combined'!$D576,'RAB Prices Short'!$E:$E,'All Prices combined'!$G576),IF($B576="RAB Long",SUMIFS('RAB Prices Long'!AG:AG,'RAB Prices Long'!$B:$B,'All Prices combined'!$D576,'RAB Prices Long'!$E:$E,'All Prices combined'!$G576)))),2)</f>
        <v>134.19999999999999</v>
      </c>
      <c r="AE576" s="2">
        <f>ROUND(IF($B576="Annuity",SUMIFS('Annuity Prices'!AH:AH,'Annuity Prices'!$B:$B,$D576,'Annuity Prices'!$E:$E,$G576),IF($B576="RAB Short",SUMIFS('RAB Prices Short'!AH:AH,'RAB Prices Short'!$B:$B,'All Prices combined'!$D576,'RAB Prices Short'!$E:$E,'All Prices combined'!$G576),IF($B576="RAB Long",SUMIFS('RAB Prices Long'!AH:AH,'RAB Prices Long'!$B:$B,'All Prices combined'!$D576,'RAB Prices Long'!$E:$E,'All Prices combined'!$G576)))),2)</f>
        <v>137.54</v>
      </c>
      <c r="AF576" s="2">
        <f>ROUND(IF($B576="Annuity",SUMIFS('Annuity Prices'!AI:AI,'Annuity Prices'!$B:$B,$D576,'Annuity Prices'!$E:$E,$G576),IF($B576="RAB Short",SUMIFS('RAB Prices Short'!AI:AI,'RAB Prices Short'!$B:$B,'All Prices combined'!$D576,'RAB Prices Short'!$E:$E,'All Prices combined'!$G576),IF($B576="RAB Long",SUMIFS('RAB Prices Long'!AI:AI,'RAB Prices Long'!$B:$B,'All Prices combined'!$D576,'RAB Prices Long'!$E:$E,'All Prices combined'!$G576)))),2)</f>
        <v>140.97999999999999</v>
      </c>
      <c r="AG576" s="2">
        <f>ROUND(IF($B576="Annuity",SUMIFS('Annuity Prices'!AJ:AJ,'Annuity Prices'!$B:$B,$D576,'Annuity Prices'!$E:$E,$G576),IF($B576="RAB Short",SUMIFS('RAB Prices Short'!AJ:AJ,'RAB Prices Short'!$B:$B,'All Prices combined'!$D576,'RAB Prices Short'!$E:$E,'All Prices combined'!$G576),IF($B576="RAB Long",SUMIFS('RAB Prices Long'!AJ:AJ,'RAB Prices Long'!$B:$B,'All Prices combined'!$D576,'RAB Prices Long'!$E:$E,'All Prices combined'!$G576)))),2)</f>
        <v>144.93</v>
      </c>
      <c r="AH576" s="2">
        <f>ROUND(IF($B576="Annuity",SUMIFS('Annuity Prices'!AK:AK,'Annuity Prices'!$B:$B,$D576,'Annuity Prices'!$E:$E,$G576),IF($B576="RAB Short",SUMIFS('RAB Prices Short'!AK:AK,'RAB Prices Short'!$B:$B,'All Prices combined'!$D576,'RAB Prices Short'!$E:$E,'All Prices combined'!$G576),IF($B576="RAB Long",SUMIFS('RAB Prices Long'!AK:AK,'RAB Prices Long'!$B:$B,'All Prices combined'!$D576,'RAB Prices Long'!$E:$E,'All Prices combined'!$G576)))),2)</f>
        <v>148.56</v>
      </c>
      <c r="AI576" s="2">
        <f>ROUND(IF($B576="Annuity",SUMIFS('Annuity Prices'!AL:AL,'Annuity Prices'!$B:$B,$D576,'Annuity Prices'!$E:$E,$G576),IF($B576="RAB Short",SUMIFS('RAB Prices Short'!AL:AL,'RAB Prices Short'!$B:$B,'All Prices combined'!$D576,'RAB Prices Short'!$E:$E,'All Prices combined'!$G576),IF($B576="RAB Long",SUMIFS('RAB Prices Long'!AL:AL,'RAB Prices Long'!$B:$B,'All Prices combined'!$D576,'RAB Prices Long'!$E:$E,'All Prices combined'!$G576)))),2)</f>
        <v>152.27000000000001</v>
      </c>
      <c r="AJ576" s="2">
        <f>ROUND(IF($B576="Annuity",SUMIFS('Annuity Prices'!AM:AM,'Annuity Prices'!$B:$B,$D576,'Annuity Prices'!$E:$E,$G576),IF($B576="RAB Short",SUMIFS('RAB Prices Short'!AM:AM,'RAB Prices Short'!$B:$B,'All Prices combined'!$D576,'RAB Prices Short'!$E:$E,'All Prices combined'!$G576),IF($B576="RAB Long",SUMIFS('RAB Prices Long'!AM:AM,'RAB Prices Long'!$B:$B,'All Prices combined'!$D576,'RAB Prices Long'!$E:$E,'All Prices combined'!$G576)))),2)</f>
        <v>156.08000000000001</v>
      </c>
      <c r="AK576" s="2">
        <f>ROUND(IF($B576="Annuity",SUMIFS('Annuity Prices'!AN:AN,'Annuity Prices'!$B:$B,$D576,'Annuity Prices'!$E:$E,$G576),IF($B576="RAB Short",SUMIFS('RAB Prices Short'!AN:AN,'RAB Prices Short'!$B:$B,'All Prices combined'!$D576,'RAB Prices Short'!$E:$E,'All Prices combined'!$G576),IF($B576="RAB Long",SUMIFS('RAB Prices Long'!AN:AN,'RAB Prices Long'!$B:$B,'All Prices combined'!$D576,'RAB Prices Long'!$E:$E,'All Prices combined'!$G576)))),2)</f>
        <v>159.31</v>
      </c>
      <c r="AL576" s="2">
        <f>ROUND(IF($B576="Annuity",SUMIFS('Annuity Prices'!AO:AO,'Annuity Prices'!$B:$B,$D576,'Annuity Prices'!$E:$E,$G576),IF($B576="RAB Short",SUMIFS('RAB Prices Short'!AO:AO,'RAB Prices Short'!$B:$B,'All Prices combined'!$D576,'RAB Prices Short'!$E:$E,'All Prices combined'!$G576),IF($B576="RAB Long",SUMIFS('RAB Prices Long'!AO:AO,'RAB Prices Long'!$B:$B,'All Prices combined'!$D576,'RAB Prices Long'!$E:$E,'All Prices combined'!$G576)))),2)</f>
        <v>163.29</v>
      </c>
      <c r="AM576" s="2">
        <f>ROUND(IF($B576="Annuity",SUMIFS('Annuity Prices'!AP:AP,'Annuity Prices'!$B:$B,$D576,'Annuity Prices'!$E:$E,$G576),IF($B576="RAB Short",SUMIFS('RAB Prices Short'!AP:AP,'RAB Prices Short'!$B:$B,'All Prices combined'!$D576,'RAB Prices Short'!$E:$E,'All Prices combined'!$G576),IF($B576="RAB Long",SUMIFS('RAB Prices Long'!AP:AP,'RAB Prices Long'!$B:$B,'All Prices combined'!$D576,'RAB Prices Long'!$E:$E,'All Prices combined'!$G576)))),2)</f>
        <v>167.37</v>
      </c>
      <c r="AN576" s="2">
        <f>ROUND(IF($B576="Annuity",SUMIFS('Annuity Prices'!AQ:AQ,'Annuity Prices'!$B:$B,$D576,'Annuity Prices'!$E:$E,$G576),IF($B576="RAB Short",SUMIFS('RAB Prices Short'!AQ:AQ,'RAB Prices Short'!$B:$B,'All Prices combined'!$D576,'RAB Prices Short'!$E:$E,'All Prices combined'!$G576),IF($B576="RAB Long",SUMIFS('RAB Prices Long'!AQ:AQ,'RAB Prices Long'!$B:$B,'All Prices combined'!$D576,'RAB Prices Long'!$E:$E,'All Prices combined'!$G576)))),2)</f>
        <v>171.55</v>
      </c>
      <c r="AO576" s="2">
        <f>ROUND(IF($B576="Annuity",SUMIFS('Annuity Prices'!AR:AR,'Annuity Prices'!$B:$B,$D576,'Annuity Prices'!$E:$E,$G576),IF($B576="RAB Short",SUMIFS('RAB Prices Short'!AR:AR,'RAB Prices Short'!$B:$B,'All Prices combined'!$D576,'RAB Prices Short'!$E:$E,'All Prices combined'!$G576),IF($B576="RAB Long",SUMIFS('RAB Prices Long'!AR:AR,'RAB Prices Long'!$B:$B,'All Prices combined'!$D576,'RAB Prices Long'!$E:$E,'All Prices combined'!$G576)))),2)</f>
        <v>0</v>
      </c>
      <c r="AP576" s="2">
        <f>ROUND(IF($B576="Annuity",SUMIFS('Annuity Prices'!AS:AS,'Annuity Prices'!$B:$B,$D576,'Annuity Prices'!$E:$E,$G576),IF($B576="RAB Short",SUMIFS('RAB Prices Short'!AS:AS,'RAB Prices Short'!$B:$B,'All Prices combined'!$D576,'RAB Prices Short'!$E:$E,'All Prices combined'!$G576),IF($B576="RAB Long",SUMIFS('RAB Prices Long'!AS:AS,'RAB Prices Long'!$B:$B,'All Prices combined'!$D576,'RAB Prices Long'!$E:$E,'All Prices combined'!$G576)))),2)</f>
        <v>0</v>
      </c>
      <c r="AQ576" s="2">
        <f>ROUND(IF($B576="Annuity",SUMIFS('Annuity Prices'!AT:AT,'Annuity Prices'!$B:$B,$D576,'Annuity Prices'!$E:$E,$G576),IF($B576="RAB Short",SUMIFS('RAB Prices Short'!AT:AT,'RAB Prices Short'!$B:$B,'All Prices combined'!$D576,'RAB Prices Short'!$E:$E,'All Prices combined'!$G576),IF($B576="RAB Long",SUMIFS('RAB Prices Long'!AT:AT,'RAB Prices Long'!$B:$B,'All Prices combined'!$D576,'RAB Prices Long'!$E:$E,'All Prices combined'!$G576)))),2)</f>
        <v>65.61</v>
      </c>
      <c r="AR576" s="2">
        <f>ROUND(IF($B576="Annuity",SUMIFS('Annuity Prices'!AU:AU,'Annuity Prices'!$B:$B,$D576,'Annuity Prices'!$E:$E,$G576),IF($B576="RAB Short",SUMIFS('RAB Prices Short'!AU:AU,'RAB Prices Short'!$B:$B,'All Prices combined'!$D576,'RAB Prices Short'!$E:$E,'All Prices combined'!$G576),IF($B576="RAB Long",SUMIFS('RAB Prices Long'!AU:AU,'RAB Prices Long'!$B:$B,'All Prices combined'!$D576,'RAB Prices Long'!$E:$E,'All Prices combined'!$G576)))),2)</f>
        <v>70.260000000000005</v>
      </c>
      <c r="AS576" s="2">
        <f>ROUND(IF($B576="Annuity",SUMIFS('Annuity Prices'!AV:AV,'Annuity Prices'!$B:$B,$D576,'Annuity Prices'!$E:$E,$G576),IF($B576="RAB Short",SUMIFS('RAB Prices Short'!AV:AV,'RAB Prices Short'!$B:$B,'All Prices combined'!$D576,'RAB Prices Short'!$E:$E,'All Prices combined'!$G576),IF($B576="RAB Long",SUMIFS('RAB Prices Long'!AV:AV,'RAB Prices Long'!$B:$B,'All Prices combined'!$D576,'RAB Prices Long'!$E:$E,'All Prices combined'!$G576)))),2)</f>
        <v>75.12</v>
      </c>
      <c r="AT576" s="2">
        <f>ROUND(IF($B576="Annuity",SUMIFS('Annuity Prices'!AW:AW,'Annuity Prices'!$B:$B,$D576,'Annuity Prices'!$E:$E,$G576),IF($B576="RAB Short",SUMIFS('RAB Prices Short'!AW:AW,'RAB Prices Short'!$B:$B,'All Prices combined'!$D576,'RAB Prices Short'!$E:$E,'All Prices combined'!$G576),IF($B576="RAB Long",SUMIFS('RAB Prices Long'!AW:AW,'RAB Prices Long'!$B:$B,'All Prices combined'!$D576,'RAB Prices Long'!$E:$E,'All Prices combined'!$G576)))),2)</f>
        <v>80.2</v>
      </c>
      <c r="AU576" s="2">
        <f>ROUND(IF($B576="Annuity",SUMIFS('Annuity Prices'!AX:AX,'Annuity Prices'!$B:$B,$D576,'Annuity Prices'!$E:$E,$G576),IF($B576="RAB Short",SUMIFS('RAB Prices Short'!AX:AX,'RAB Prices Short'!$B:$B,'All Prices combined'!$D576,'RAB Prices Short'!$E:$E,'All Prices combined'!$G576),IF($B576="RAB Long",SUMIFS('RAB Prices Long'!AX:AX,'RAB Prices Long'!$B:$B,'All Prices combined'!$D576,'RAB Prices Long'!$E:$E,'All Prices combined'!$G576)))),2)</f>
        <v>85.51</v>
      </c>
      <c r="AV576" s="2">
        <f>ROUND(IF($B576="Annuity",SUMIFS('Annuity Prices'!AY:AY,'Annuity Prices'!$B:$B,$D576,'Annuity Prices'!$E:$E,$G576),IF($B576="RAB Short",SUMIFS('RAB Prices Short'!AY:AY,'RAB Prices Short'!$B:$B,'All Prices combined'!$D576,'RAB Prices Short'!$E:$E,'All Prices combined'!$G576),IF($B576="RAB Long",SUMIFS('RAB Prices Long'!AY:AY,'RAB Prices Long'!$B:$B,'All Prices combined'!$D576,'RAB Prices Long'!$E:$E,'All Prices combined'!$G576)))),2)</f>
        <v>89.11</v>
      </c>
      <c r="AW576" s="2">
        <f>ROUND(IF($B576="Annuity",SUMIFS('Annuity Prices'!AZ:AZ,'Annuity Prices'!$B:$B,$D576,'Annuity Prices'!$E:$E,$G576),IF($B576="RAB Short",SUMIFS('RAB Prices Short'!AZ:AZ,'RAB Prices Short'!$B:$B,'All Prices combined'!$D576,'RAB Prices Short'!$E:$E,'All Prices combined'!$G576),IF($B576="RAB Long",SUMIFS('RAB Prices Long'!AZ:AZ,'RAB Prices Long'!$B:$B,'All Prices combined'!$D576,'RAB Prices Long'!$E:$E,'All Prices combined'!$G576)))),2)</f>
        <v>91.33</v>
      </c>
      <c r="AX576" s="2">
        <f>ROUND(IF($B576="Annuity",SUMIFS('Annuity Prices'!BA:BA,'Annuity Prices'!$B:$B,$D576,'Annuity Prices'!$E:$E,$G576),IF($B576="RAB Short",SUMIFS('RAB Prices Short'!BA:BA,'RAB Prices Short'!$B:$B,'All Prices combined'!$D576,'RAB Prices Short'!$E:$E,'All Prices combined'!$G576),IF($B576="RAB Long",SUMIFS('RAB Prices Long'!BA:BA,'RAB Prices Long'!$B:$B,'All Prices combined'!$D576,'RAB Prices Long'!$E:$E,'All Prices combined'!$G576)))),2)</f>
        <v>95.3</v>
      </c>
      <c r="AY576" s="2">
        <f>ROUND(IF($B576="Annuity",SUMIFS('Annuity Prices'!BB:BB,'Annuity Prices'!$B:$B,$D576,'Annuity Prices'!$E:$E,$G576),IF($B576="RAB Short",SUMIFS('RAB Prices Short'!BB:BB,'RAB Prices Short'!$B:$B,'All Prices combined'!$D576,'RAB Prices Short'!$E:$E,'All Prices combined'!$G576),IF($B576="RAB Long",SUMIFS('RAB Prices Long'!BB:BB,'RAB Prices Long'!$B:$B,'All Prices combined'!$D576,'RAB Prices Long'!$E:$E,'All Prices combined'!$G576)))),2)</f>
        <v>97.69</v>
      </c>
      <c r="AZ576" s="2">
        <f>ROUND(IF($B576="Annuity",SUMIFS('Annuity Prices'!BC:BC,'Annuity Prices'!$B:$B,$D576,'Annuity Prices'!$E:$E,$G576),IF($B576="RAB Short",SUMIFS('RAB Prices Short'!BC:BC,'RAB Prices Short'!$B:$B,'All Prices combined'!$D576,'RAB Prices Short'!$E:$E,'All Prices combined'!$G576),IF($B576="RAB Long",SUMIFS('RAB Prices Long'!BC:BC,'RAB Prices Long'!$B:$B,'All Prices combined'!$D576,'RAB Prices Long'!$E:$E,'All Prices combined'!$G576)))),2)</f>
        <v>100.13</v>
      </c>
      <c r="BA576" s="2">
        <f>ROUND(IF($B576="Annuity",SUMIFS('Annuity Prices'!BD:BD,'Annuity Prices'!$B:$B,$D576,'Annuity Prices'!$E:$E,$G576),IF($B576="RAB Short",SUMIFS('RAB Prices Short'!BD:BD,'RAB Prices Short'!$B:$B,'All Prices combined'!$D576,'RAB Prices Short'!$E:$E,'All Prices combined'!$G576),IF($B576="RAB Long",SUMIFS('RAB Prices Long'!BD:BD,'RAB Prices Long'!$B:$B,'All Prices combined'!$D576,'RAB Prices Long'!$E:$E,'All Prices combined'!$G576)))),2)</f>
        <v>102.63</v>
      </c>
      <c r="BB576" s="2">
        <f>ROUND(IF($B576="Annuity",SUMIFS('Annuity Prices'!BE:BE,'Annuity Prices'!$B:$B,$D576,'Annuity Prices'!$E:$E,$G576),IF($B576="RAB Short",SUMIFS('RAB Prices Short'!BE:BE,'RAB Prices Short'!$B:$B,'All Prices combined'!$D576,'RAB Prices Short'!$E:$E,'All Prices combined'!$G576),IF($B576="RAB Long",SUMIFS('RAB Prices Long'!BE:BE,'RAB Prices Long'!$B:$B,'All Prices combined'!$D576,'RAB Prices Long'!$E:$E,'All Prices combined'!$G576)))),2)</f>
        <v>107.52</v>
      </c>
      <c r="BC576" s="2">
        <f>ROUND(IF($B576="Annuity",SUMIFS('Annuity Prices'!BF:BF,'Annuity Prices'!$B:$B,$D576,'Annuity Prices'!$E:$E,$G576),IF($B576="RAB Short",SUMIFS('RAB Prices Short'!BF:BF,'RAB Prices Short'!$B:$B,'All Prices combined'!$D576,'RAB Prices Short'!$E:$E,'All Prices combined'!$G576),IF($B576="RAB Long",SUMIFS('RAB Prices Long'!BF:BF,'RAB Prices Long'!$B:$B,'All Prices combined'!$D576,'RAB Prices Long'!$E:$E,'All Prices combined'!$G576)))),2)</f>
        <v>110.21</v>
      </c>
      <c r="BD576" s="2">
        <f>ROUND(IF($B576="Annuity",SUMIFS('Annuity Prices'!BG:BG,'Annuity Prices'!$B:$B,$D576,'Annuity Prices'!$E:$E,$G576),IF($B576="RAB Short",SUMIFS('RAB Prices Short'!BG:BG,'RAB Prices Short'!$B:$B,'All Prices combined'!$D576,'RAB Prices Short'!$E:$E,'All Prices combined'!$G576),IF($B576="RAB Long",SUMIFS('RAB Prices Long'!BG:BG,'RAB Prices Long'!$B:$B,'All Prices combined'!$D576,'RAB Prices Long'!$E:$E,'All Prices combined'!$G576)))),2)</f>
        <v>112.96</v>
      </c>
      <c r="BE576" s="2">
        <f>ROUND(IF($B576="Annuity",SUMIFS('Annuity Prices'!BH:BH,'Annuity Prices'!$B:$B,$D576,'Annuity Prices'!$E:$E,$G576),IF($B576="RAB Short",SUMIFS('RAB Prices Short'!BH:BH,'RAB Prices Short'!$B:$B,'All Prices combined'!$D576,'RAB Prices Short'!$E:$E,'All Prices combined'!$G576),IF($B576="RAB Long",SUMIFS('RAB Prices Long'!BH:BH,'RAB Prices Long'!$B:$B,'All Prices combined'!$D576,'RAB Prices Long'!$E:$E,'All Prices combined'!$G576)))),2)</f>
        <v>115.79</v>
      </c>
      <c r="BF576" s="2">
        <f>ROUND(IF($B576="Annuity",SUMIFS('Annuity Prices'!BI:BI,'Annuity Prices'!$B:$B,$D576,'Annuity Prices'!$E:$E,$G576),IF($B576="RAB Short",SUMIFS('RAB Prices Short'!BI:BI,'RAB Prices Short'!$B:$B,'All Prices combined'!$D576,'RAB Prices Short'!$E:$E,'All Prices combined'!$G576),IF($B576="RAB Long",SUMIFS('RAB Prices Long'!BI:BI,'RAB Prices Long'!$B:$B,'All Prices combined'!$D576,'RAB Prices Long'!$E:$E,'All Prices combined'!$G576)))),2)</f>
        <v>120.03</v>
      </c>
      <c r="BG576" s="2">
        <f>ROUND(IF($B576="Annuity",SUMIFS('Annuity Prices'!BJ:BJ,'Annuity Prices'!$B:$B,$D576,'Annuity Prices'!$E:$E,$G576),IF($B576="RAB Short",SUMIFS('RAB Prices Short'!BJ:BJ,'RAB Prices Short'!$B:$B,'All Prices combined'!$D576,'RAB Prices Short'!$E:$E,'All Prices combined'!$G576),IF($B576="RAB Long",SUMIFS('RAB Prices Long'!BJ:BJ,'RAB Prices Long'!$B:$B,'All Prices combined'!$D576,'RAB Prices Long'!$E:$E,'All Prices combined'!$G576)))),2)</f>
        <v>123.03</v>
      </c>
      <c r="BH576" s="2">
        <f>ROUND(IF($B576="Annuity",SUMIFS('Annuity Prices'!BK:BK,'Annuity Prices'!$B:$B,$D576,'Annuity Prices'!$E:$E,$G576),IF($B576="RAB Short",SUMIFS('RAB Prices Short'!BK:BK,'RAB Prices Short'!$B:$B,'All Prices combined'!$D576,'RAB Prices Short'!$E:$E,'All Prices combined'!$G576),IF($B576="RAB Long",SUMIFS('RAB Prices Long'!BK:BK,'RAB Prices Long'!$B:$B,'All Prices combined'!$D576,'RAB Prices Long'!$E:$E,'All Prices combined'!$G576)))),2)</f>
        <v>126.1</v>
      </c>
      <c r="BI576" s="2">
        <f>ROUND(IF($B576="Annuity",SUMIFS('Annuity Prices'!BL:BL,'Annuity Prices'!$B:$B,$D576,'Annuity Prices'!$E:$E,$G576),IF($B576="RAB Short",SUMIFS('RAB Prices Short'!BL:BL,'RAB Prices Short'!$B:$B,'All Prices combined'!$D576,'RAB Prices Short'!$E:$E,'All Prices combined'!$G576),IF($B576="RAB Long",SUMIFS('RAB Prices Long'!BL:BL,'RAB Prices Long'!$B:$B,'All Prices combined'!$D576,'RAB Prices Long'!$E:$E,'All Prices combined'!$G576)))),2)</f>
        <v>129.26</v>
      </c>
      <c r="BJ576" s="2">
        <f>ROUND(IF($B576="Annuity",SUMIFS('Annuity Prices'!BM:BM,'Annuity Prices'!$B:$B,$D576,'Annuity Prices'!$E:$E,$G576),IF($B576="RAB Short",SUMIFS('RAB Prices Short'!BM:BM,'RAB Prices Short'!$B:$B,'All Prices combined'!$D576,'RAB Prices Short'!$E:$E,'All Prices combined'!$G576),IF($B576="RAB Long",SUMIFS('RAB Prices Long'!BM:BM,'RAB Prices Long'!$B:$B,'All Prices combined'!$D576,'RAB Prices Long'!$E:$E,'All Prices combined'!$G576)))),2)</f>
        <v>130.91999999999999</v>
      </c>
      <c r="BK576" s="2">
        <f>ROUND(IF($B576="Annuity",SUMIFS('Annuity Prices'!BN:BN,'Annuity Prices'!$B:$B,$D576,'Annuity Prices'!$E:$E,$G576),IF($B576="RAB Short",SUMIFS('RAB Prices Short'!BN:BN,'RAB Prices Short'!$B:$B,'All Prices combined'!$D576,'RAB Prices Short'!$E:$E,'All Prices combined'!$G576),IF($B576="RAB Long",SUMIFS('RAB Prices Long'!BN:BN,'RAB Prices Long'!$B:$B,'All Prices combined'!$D576,'RAB Prices Long'!$E:$E,'All Prices combined'!$G576)))),2)</f>
        <v>134.19999999999999</v>
      </c>
      <c r="BL576" s="2">
        <f>ROUND(IF($B576="Annuity",SUMIFS('Annuity Prices'!BO:BO,'Annuity Prices'!$B:$B,$D576,'Annuity Prices'!$E:$E,$G576),IF($B576="RAB Short",SUMIFS('RAB Prices Short'!BO:BO,'RAB Prices Short'!$B:$B,'All Prices combined'!$D576,'RAB Prices Short'!$E:$E,'All Prices combined'!$G576),IF($B576="RAB Long",SUMIFS('RAB Prices Long'!BO:BO,'RAB Prices Long'!$B:$B,'All Prices combined'!$D576,'RAB Prices Long'!$E:$E,'All Prices combined'!$G576)))),2)</f>
        <v>137.54</v>
      </c>
      <c r="BM576" s="2">
        <f>ROUND(IF($B576="Annuity",SUMIFS('Annuity Prices'!BP:BP,'Annuity Prices'!$B:$B,$D576,'Annuity Prices'!$E:$E,$G576),IF($B576="RAB Short",SUMIFS('RAB Prices Short'!BP:BP,'RAB Prices Short'!$B:$B,'All Prices combined'!$D576,'RAB Prices Short'!$E:$E,'All Prices combined'!$G576),IF($B576="RAB Long",SUMIFS('RAB Prices Long'!BP:BP,'RAB Prices Long'!$B:$B,'All Prices combined'!$D576,'RAB Prices Long'!$E:$E,'All Prices combined'!$G576)))),2)</f>
        <v>140.97999999999999</v>
      </c>
      <c r="BN576" s="2">
        <f>ROUND(IF($B576="Annuity",SUMIFS('Annuity Prices'!BQ:BQ,'Annuity Prices'!$B:$B,$D576,'Annuity Prices'!$E:$E,$G576),IF($B576="RAB Short",SUMIFS('RAB Prices Short'!BQ:BQ,'RAB Prices Short'!$B:$B,'All Prices combined'!$D576,'RAB Prices Short'!$E:$E,'All Prices combined'!$G576),IF($B576="RAB Long",SUMIFS('RAB Prices Long'!BQ:BQ,'RAB Prices Long'!$B:$B,'All Prices combined'!$D576,'RAB Prices Long'!$E:$E,'All Prices combined'!$G576)))),2)</f>
        <v>144.93</v>
      </c>
      <c r="BO576" s="2">
        <f>ROUND(IF($B576="Annuity",SUMIFS('Annuity Prices'!BR:BR,'Annuity Prices'!$B:$B,$D576,'Annuity Prices'!$E:$E,$G576),IF($B576="RAB Short",SUMIFS('RAB Prices Short'!BR:BR,'RAB Prices Short'!$B:$B,'All Prices combined'!$D576,'RAB Prices Short'!$E:$E,'All Prices combined'!$G576),IF($B576="RAB Long",SUMIFS('RAB Prices Long'!BR:BR,'RAB Prices Long'!$B:$B,'All Prices combined'!$D576,'RAB Prices Long'!$E:$E,'All Prices combined'!$G576)))),2)</f>
        <v>148.56</v>
      </c>
      <c r="BP576" s="2">
        <f>ROUND(IF($B576="Annuity",SUMIFS('Annuity Prices'!BS:BS,'Annuity Prices'!$B:$B,$D576,'Annuity Prices'!$E:$E,$G576),IF($B576="RAB Short",SUMIFS('RAB Prices Short'!BS:BS,'RAB Prices Short'!$B:$B,'All Prices combined'!$D576,'RAB Prices Short'!$E:$E,'All Prices combined'!$G576),IF($B576="RAB Long",SUMIFS('RAB Prices Long'!BS:BS,'RAB Prices Long'!$B:$B,'All Prices combined'!$D576,'RAB Prices Long'!$E:$E,'All Prices combined'!$G576)))),2)</f>
        <v>152.27000000000001</v>
      </c>
      <c r="BQ576" s="2">
        <f>ROUND(IF($B576="Annuity",SUMIFS('Annuity Prices'!BT:BT,'Annuity Prices'!$B:$B,$D576,'Annuity Prices'!$E:$E,$G576),IF($B576="RAB Short",SUMIFS('RAB Prices Short'!BT:BT,'RAB Prices Short'!$B:$B,'All Prices combined'!$D576,'RAB Prices Short'!$E:$E,'All Prices combined'!$G576),IF($B576="RAB Long",SUMIFS('RAB Prices Long'!BT:BT,'RAB Prices Long'!$B:$B,'All Prices combined'!$D576,'RAB Prices Long'!$E:$E,'All Prices combined'!$G576)))),2)</f>
        <v>156.08000000000001</v>
      </c>
      <c r="BR576" s="2">
        <f>ROUND(IF($B576="Annuity",SUMIFS('Annuity Prices'!BU:BU,'Annuity Prices'!$B:$B,$D576,'Annuity Prices'!$E:$E,$G576),IF($B576="RAB Short",SUMIFS('RAB Prices Short'!BU:BU,'RAB Prices Short'!$B:$B,'All Prices combined'!$D576,'RAB Prices Short'!$E:$E,'All Prices combined'!$G576),IF($B576="RAB Long",SUMIFS('RAB Prices Long'!BU:BU,'RAB Prices Long'!$B:$B,'All Prices combined'!$D576,'RAB Prices Long'!$E:$E,'All Prices combined'!$G576)))),2)</f>
        <v>159.31</v>
      </c>
      <c r="BS576" s="2">
        <f>ROUND(IF($B576="Annuity",SUMIFS('Annuity Prices'!BV:BV,'Annuity Prices'!$B:$B,$D576,'Annuity Prices'!$E:$E,$G576),IF($B576="RAB Short",SUMIFS('RAB Prices Short'!BV:BV,'RAB Prices Short'!$B:$B,'All Prices combined'!$D576,'RAB Prices Short'!$E:$E,'All Prices combined'!$G576),IF($B576="RAB Long",SUMIFS('RAB Prices Long'!BV:BV,'RAB Prices Long'!$B:$B,'All Prices combined'!$D576,'RAB Prices Long'!$E:$E,'All Prices combined'!$G576)))),2)</f>
        <v>163.29</v>
      </c>
      <c r="BT576" s="2">
        <f>ROUND(IF($B576="Annuity",SUMIFS('Annuity Prices'!BW:BW,'Annuity Prices'!$B:$B,$D576,'Annuity Prices'!$E:$E,$G576),IF($B576="RAB Short",SUMIFS('RAB Prices Short'!BW:BW,'RAB Prices Short'!$B:$B,'All Prices combined'!$D576,'RAB Prices Short'!$E:$E,'All Prices combined'!$G576),IF($B576="RAB Long",SUMIFS('RAB Prices Long'!BW:BW,'RAB Prices Long'!$B:$B,'All Prices combined'!$D576,'RAB Prices Long'!$E:$E,'All Prices combined'!$G576)))),2)</f>
        <v>167.37</v>
      </c>
      <c r="BU576" s="2">
        <f>ROUND(IF($B576="Annuity",SUMIFS('Annuity Prices'!BX:BX,'Annuity Prices'!$B:$B,$D576,'Annuity Prices'!$E:$E,$G576),IF($B576="RAB Short",SUMIFS('RAB Prices Short'!BX:BX,'RAB Prices Short'!$B:$B,'All Prices combined'!$D576,'RAB Prices Short'!$E:$E,'All Prices combined'!$G576),IF($B576="RAB Long",SUMIFS('RAB Prices Long'!BX:BX,'RAB Prices Long'!$B:$B,'All Prices combined'!$D576,'RAB Prices Long'!$E:$E,'All Prices combined'!$G576)))),2)</f>
        <v>171.55</v>
      </c>
    </row>
    <row r="577" spans="2:73" x14ac:dyDescent="0.25">
      <c r="B577" t="s">
        <v>45</v>
      </c>
      <c r="C577" t="s">
        <v>218</v>
      </c>
      <c r="D577" t="s">
        <v>219</v>
      </c>
      <c r="E577" t="s">
        <v>209</v>
      </c>
      <c r="F577" t="s">
        <v>218</v>
      </c>
      <c r="G577" t="s">
        <v>202</v>
      </c>
      <c r="I577" s="2">
        <f>ROUND(IF($B577="Annuity",SUMIFS('Annuity Prices'!L:L,'Annuity Prices'!$B:$B,$D577,'Annuity Prices'!$E:$E,$G577),IF($B577="RAB Short",SUMIFS('RAB Prices Short'!L:L,'RAB Prices Short'!$B:$B,'All Prices combined'!$D577,'RAB Prices Short'!$E:$E,'All Prices combined'!$G577),IF($B577="RAB Long",SUMIFS('RAB Prices Long'!L:L,'RAB Prices Long'!$B:$B,'All Prices combined'!$D577,'RAB Prices Long'!$E:$E,'All Prices combined'!$G577)))),2)</f>
        <v>0</v>
      </c>
      <c r="J577" s="2">
        <f>ROUND(IF($B577="Annuity",SUMIFS('Annuity Prices'!M:M,'Annuity Prices'!$B:$B,$D577,'Annuity Prices'!$E:$E,$G577),IF($B577="RAB Short",SUMIFS('RAB Prices Short'!M:M,'RAB Prices Short'!$B:$B,'All Prices combined'!$D577,'RAB Prices Short'!$E:$E,'All Prices combined'!$G577),IF($B577="RAB Long",SUMIFS('RAB Prices Long'!M:M,'RAB Prices Long'!$B:$B,'All Prices combined'!$D577,'RAB Prices Long'!$E:$E,'All Prices combined'!$G577)))),2)</f>
        <v>0</v>
      </c>
      <c r="K577" s="2">
        <f>ROUND(IF($B577="Annuity",SUMIFS('Annuity Prices'!N:N,'Annuity Prices'!$B:$B,$D577,'Annuity Prices'!$E:$E,$G577),IF($B577="RAB Short",SUMIFS('RAB Prices Short'!N:N,'RAB Prices Short'!$B:$B,'All Prices combined'!$D577,'RAB Prices Short'!$E:$E,'All Prices combined'!$G577),IF($B577="RAB Long",SUMIFS('RAB Prices Long'!N:N,'RAB Prices Long'!$B:$B,'All Prices combined'!$D577,'RAB Prices Long'!$E:$E,'All Prices combined'!$G577)))),2)</f>
        <v>102.27</v>
      </c>
      <c r="L577" s="2">
        <f>ROUND(IF($B577="Annuity",SUMIFS('Annuity Prices'!O:O,'Annuity Prices'!$B:$B,$D577,'Annuity Prices'!$E:$E,$G577),IF($B577="RAB Short",SUMIFS('RAB Prices Short'!O:O,'RAB Prices Short'!$B:$B,'All Prices combined'!$D577,'RAB Prices Short'!$E:$E,'All Prices combined'!$G577),IF($B577="RAB Long",SUMIFS('RAB Prices Long'!O:O,'RAB Prices Long'!$B:$B,'All Prices combined'!$D577,'RAB Prices Long'!$E:$E,'All Prices combined'!$G577)))),2)</f>
        <v>105.2</v>
      </c>
      <c r="M577" s="2">
        <f>ROUND(IF($B577="Annuity",SUMIFS('Annuity Prices'!P:P,'Annuity Prices'!$B:$B,$D577,'Annuity Prices'!$E:$E,$G577),IF($B577="RAB Short",SUMIFS('RAB Prices Short'!P:P,'RAB Prices Short'!$B:$B,'All Prices combined'!$D577,'RAB Prices Short'!$E:$E,'All Prices combined'!$G577),IF($B577="RAB Long",SUMIFS('RAB Prices Long'!P:P,'RAB Prices Long'!$B:$B,'All Prices combined'!$D577,'RAB Prices Long'!$E:$E,'All Prices combined'!$G577)))),2)</f>
        <v>111.94</v>
      </c>
      <c r="N577" s="2">
        <f>ROUND(IF($B577="Annuity",SUMIFS('Annuity Prices'!Q:Q,'Annuity Prices'!$B:$B,$D577,'Annuity Prices'!$E:$E,$G577),IF($B577="RAB Short",SUMIFS('RAB Prices Short'!Q:Q,'RAB Prices Short'!$B:$B,'All Prices combined'!$D577,'RAB Prices Short'!$E:$E,'All Prices combined'!$G577),IF($B577="RAB Long",SUMIFS('RAB Prices Long'!Q:Q,'RAB Prices Long'!$B:$B,'All Prices combined'!$D577,'RAB Prices Long'!$E:$E,'All Prices combined'!$G577)))),2)</f>
        <v>114.73</v>
      </c>
      <c r="O577" s="2">
        <f>ROUND(IF($B577="Annuity",SUMIFS('Annuity Prices'!R:R,'Annuity Prices'!$B:$B,$D577,'Annuity Prices'!$E:$E,$G577),IF($B577="RAB Short",SUMIFS('RAB Prices Short'!R:R,'RAB Prices Short'!$B:$B,'All Prices combined'!$D577,'RAB Prices Short'!$E:$E,'All Prices combined'!$G577),IF($B577="RAB Long",SUMIFS('RAB Prices Long'!R:R,'RAB Prices Long'!$B:$B,'All Prices combined'!$D577,'RAB Prices Long'!$E:$E,'All Prices combined'!$G577)))),2)</f>
        <v>117.6</v>
      </c>
      <c r="P577" s="2">
        <f>ROUND(IF($B577="Annuity",SUMIFS('Annuity Prices'!S:S,'Annuity Prices'!$B:$B,$D577,'Annuity Prices'!$E:$E,$G577),IF($B577="RAB Short",SUMIFS('RAB Prices Short'!S:S,'RAB Prices Short'!$B:$B,'All Prices combined'!$D577,'RAB Prices Short'!$E:$E,'All Prices combined'!$G577),IF($B577="RAB Long",SUMIFS('RAB Prices Long'!S:S,'RAB Prices Long'!$B:$B,'All Prices combined'!$D577,'RAB Prices Long'!$E:$E,'All Prices combined'!$G577)))),2)</f>
        <v>120.54</v>
      </c>
      <c r="Q577" s="2">
        <f>ROUND(IF($B577="Annuity",SUMIFS('Annuity Prices'!T:T,'Annuity Prices'!$B:$B,$D577,'Annuity Prices'!$E:$E,$G577),IF($B577="RAB Short",SUMIFS('RAB Prices Short'!T:T,'RAB Prices Short'!$B:$B,'All Prices combined'!$D577,'RAB Prices Short'!$E:$E,'All Prices combined'!$G577),IF($B577="RAB Long",SUMIFS('RAB Prices Long'!T:T,'RAB Prices Long'!$B:$B,'All Prices combined'!$D577,'RAB Prices Long'!$E:$E,'All Prices combined'!$G577)))),2)</f>
        <v>130.28</v>
      </c>
      <c r="R577" s="2">
        <f>ROUND(IF($B577="Annuity",SUMIFS('Annuity Prices'!U:U,'Annuity Prices'!$B:$B,$D577,'Annuity Prices'!$E:$E,$G577),IF($B577="RAB Short",SUMIFS('RAB Prices Short'!U:U,'RAB Prices Short'!$B:$B,'All Prices combined'!$D577,'RAB Prices Short'!$E:$E,'All Prices combined'!$G577),IF($B577="RAB Long",SUMIFS('RAB Prices Long'!U:U,'RAB Prices Long'!$B:$B,'All Prices combined'!$D577,'RAB Prices Long'!$E:$E,'All Prices combined'!$G577)))),2)</f>
        <v>133.53</v>
      </c>
      <c r="S577" s="2">
        <f>ROUND(IF($B577="Annuity",SUMIFS('Annuity Prices'!V:V,'Annuity Prices'!$B:$B,$D577,'Annuity Prices'!$E:$E,$G577),IF($B577="RAB Short",SUMIFS('RAB Prices Short'!V:V,'RAB Prices Short'!$B:$B,'All Prices combined'!$D577,'RAB Prices Short'!$E:$E,'All Prices combined'!$G577),IF($B577="RAB Long",SUMIFS('RAB Prices Long'!V:V,'RAB Prices Long'!$B:$B,'All Prices combined'!$D577,'RAB Prices Long'!$E:$E,'All Prices combined'!$G577)))),2)</f>
        <v>136.87</v>
      </c>
      <c r="T577" s="2">
        <f>ROUND(IF($B577="Annuity",SUMIFS('Annuity Prices'!W:W,'Annuity Prices'!$B:$B,$D577,'Annuity Prices'!$E:$E,$G577),IF($B577="RAB Short",SUMIFS('RAB Prices Short'!W:W,'RAB Prices Short'!$B:$B,'All Prices combined'!$D577,'RAB Prices Short'!$E:$E,'All Prices combined'!$G577),IF($B577="RAB Long",SUMIFS('RAB Prices Long'!W:W,'RAB Prices Long'!$B:$B,'All Prices combined'!$D577,'RAB Prices Long'!$E:$E,'All Prices combined'!$G577)))),2)</f>
        <v>140.30000000000001</v>
      </c>
      <c r="U577" s="2">
        <f>ROUND(IF($B577="Annuity",SUMIFS('Annuity Prices'!X:X,'Annuity Prices'!$B:$B,$D577,'Annuity Prices'!$E:$E,$G577),IF($B577="RAB Short",SUMIFS('RAB Prices Short'!X:X,'RAB Prices Short'!$B:$B,'All Prices combined'!$D577,'RAB Prices Short'!$E:$E,'All Prices combined'!$G577),IF($B577="RAB Long",SUMIFS('RAB Prices Long'!X:X,'RAB Prices Long'!$B:$B,'All Prices combined'!$D577,'RAB Prices Long'!$E:$E,'All Prices combined'!$G577)))),2)</f>
        <v>151.56</v>
      </c>
      <c r="V577" s="2">
        <f>ROUND(IF($B577="Annuity",SUMIFS('Annuity Prices'!Y:Y,'Annuity Prices'!$B:$B,$D577,'Annuity Prices'!$E:$E,$G577),IF($B577="RAB Short",SUMIFS('RAB Prices Short'!Y:Y,'RAB Prices Short'!$B:$B,'All Prices combined'!$D577,'RAB Prices Short'!$E:$E,'All Prices combined'!$G577),IF($B577="RAB Long",SUMIFS('RAB Prices Long'!Y:Y,'RAB Prices Long'!$B:$B,'All Prices combined'!$D577,'RAB Prices Long'!$E:$E,'All Prices combined'!$G577)))),2)</f>
        <v>155.35</v>
      </c>
      <c r="W577" s="2">
        <f>ROUND(IF($B577="Annuity",SUMIFS('Annuity Prices'!Z:Z,'Annuity Prices'!$B:$B,$D577,'Annuity Prices'!$E:$E,$G577),IF($B577="RAB Short",SUMIFS('RAB Prices Short'!Z:Z,'RAB Prices Short'!$B:$B,'All Prices combined'!$D577,'RAB Prices Short'!$E:$E,'All Prices combined'!$G577),IF($B577="RAB Long",SUMIFS('RAB Prices Long'!Z:Z,'RAB Prices Long'!$B:$B,'All Prices combined'!$D577,'RAB Prices Long'!$E:$E,'All Prices combined'!$G577)))),2)</f>
        <v>159.22999999999999</v>
      </c>
      <c r="X577" s="2">
        <f>ROUND(IF($B577="Annuity",SUMIFS('Annuity Prices'!AA:AA,'Annuity Prices'!$B:$B,$D577,'Annuity Prices'!$E:$E,$G577),IF($B577="RAB Short",SUMIFS('RAB Prices Short'!AA:AA,'RAB Prices Short'!$B:$B,'All Prices combined'!$D577,'RAB Prices Short'!$E:$E,'All Prices combined'!$G577),IF($B577="RAB Long",SUMIFS('RAB Prices Long'!AA:AA,'RAB Prices Long'!$B:$B,'All Prices combined'!$D577,'RAB Prices Long'!$E:$E,'All Prices combined'!$G577)))),2)</f>
        <v>163.22</v>
      </c>
      <c r="Y577" s="2">
        <f>ROUND(IF($B577="Annuity",SUMIFS('Annuity Prices'!AB:AB,'Annuity Prices'!$B:$B,$D577,'Annuity Prices'!$E:$E,$G577),IF($B577="RAB Short",SUMIFS('RAB Prices Short'!AB:AB,'RAB Prices Short'!$B:$B,'All Prices combined'!$D577,'RAB Prices Short'!$E:$E,'All Prices combined'!$G577),IF($B577="RAB Long",SUMIFS('RAB Prices Long'!AB:AB,'RAB Prices Long'!$B:$B,'All Prices combined'!$D577,'RAB Prices Long'!$E:$E,'All Prices combined'!$G577)))),2)</f>
        <v>176.25</v>
      </c>
      <c r="Z577" s="2">
        <f>ROUND(IF($B577="Annuity",SUMIFS('Annuity Prices'!AC:AC,'Annuity Prices'!$B:$B,$D577,'Annuity Prices'!$E:$E,$G577),IF($B577="RAB Short",SUMIFS('RAB Prices Short'!AC:AC,'RAB Prices Short'!$B:$B,'All Prices combined'!$D577,'RAB Prices Short'!$E:$E,'All Prices combined'!$G577),IF($B577="RAB Long",SUMIFS('RAB Prices Long'!AC:AC,'RAB Prices Long'!$B:$B,'All Prices combined'!$D577,'RAB Prices Long'!$E:$E,'All Prices combined'!$G577)))),2)</f>
        <v>180.65</v>
      </c>
      <c r="AA577" s="2">
        <f>ROUND(IF($B577="Annuity",SUMIFS('Annuity Prices'!AD:AD,'Annuity Prices'!$B:$B,$D577,'Annuity Prices'!$E:$E,$G577),IF($B577="RAB Short",SUMIFS('RAB Prices Short'!AD:AD,'RAB Prices Short'!$B:$B,'All Prices combined'!$D577,'RAB Prices Short'!$E:$E,'All Prices combined'!$G577),IF($B577="RAB Long",SUMIFS('RAB Prices Long'!AD:AD,'RAB Prices Long'!$B:$B,'All Prices combined'!$D577,'RAB Prices Long'!$E:$E,'All Prices combined'!$G577)))),2)</f>
        <v>185.18</v>
      </c>
      <c r="AB577" s="2">
        <f>ROUND(IF($B577="Annuity",SUMIFS('Annuity Prices'!AE:AE,'Annuity Prices'!$B:$B,$D577,'Annuity Prices'!$E:$E,$G577),IF($B577="RAB Short",SUMIFS('RAB Prices Short'!AE:AE,'RAB Prices Short'!$B:$B,'All Prices combined'!$D577,'RAB Prices Short'!$E:$E,'All Prices combined'!$G577),IF($B577="RAB Long",SUMIFS('RAB Prices Long'!AE:AE,'RAB Prices Long'!$B:$B,'All Prices combined'!$D577,'RAB Prices Long'!$E:$E,'All Prices combined'!$G577)))),2)</f>
        <v>189.8</v>
      </c>
      <c r="AC577" s="2">
        <f>ROUND(IF($B577="Annuity",SUMIFS('Annuity Prices'!AF:AF,'Annuity Prices'!$B:$B,$D577,'Annuity Prices'!$E:$E,$G577),IF($B577="RAB Short",SUMIFS('RAB Prices Short'!AF:AF,'RAB Prices Short'!$B:$B,'All Prices combined'!$D577,'RAB Prices Short'!$E:$E,'All Prices combined'!$G577),IF($B577="RAB Long",SUMIFS('RAB Prices Long'!AF:AF,'RAB Prices Long'!$B:$B,'All Prices combined'!$D577,'RAB Prices Long'!$E:$E,'All Prices combined'!$G577)))),2)</f>
        <v>204.89</v>
      </c>
      <c r="AD577" s="2">
        <f>ROUND(IF($B577="Annuity",SUMIFS('Annuity Prices'!AG:AG,'Annuity Prices'!$B:$B,$D577,'Annuity Prices'!$E:$E,$G577),IF($B577="RAB Short",SUMIFS('RAB Prices Short'!AG:AG,'RAB Prices Short'!$B:$B,'All Prices combined'!$D577,'RAB Prices Short'!$E:$E,'All Prices combined'!$G577),IF($B577="RAB Long",SUMIFS('RAB Prices Long'!AG:AG,'RAB Prices Long'!$B:$B,'All Prices combined'!$D577,'RAB Prices Long'!$E:$E,'All Prices combined'!$G577)))),2)</f>
        <v>210</v>
      </c>
      <c r="AE577" s="2">
        <f>ROUND(IF($B577="Annuity",SUMIFS('Annuity Prices'!AH:AH,'Annuity Prices'!$B:$B,$D577,'Annuity Prices'!$E:$E,$G577),IF($B577="RAB Short",SUMIFS('RAB Prices Short'!AH:AH,'RAB Prices Short'!$B:$B,'All Prices combined'!$D577,'RAB Prices Short'!$E:$E,'All Prices combined'!$G577),IF($B577="RAB Long",SUMIFS('RAB Prices Long'!AH:AH,'RAB Prices Long'!$B:$B,'All Prices combined'!$D577,'RAB Prices Long'!$E:$E,'All Prices combined'!$G577)))),2)</f>
        <v>215.26</v>
      </c>
      <c r="AF577" s="2">
        <f>ROUND(IF($B577="Annuity",SUMIFS('Annuity Prices'!AI:AI,'Annuity Prices'!$B:$B,$D577,'Annuity Prices'!$E:$E,$G577),IF($B577="RAB Short",SUMIFS('RAB Prices Short'!AI:AI,'RAB Prices Short'!$B:$B,'All Prices combined'!$D577,'RAB Prices Short'!$E:$E,'All Prices combined'!$G577),IF($B577="RAB Long",SUMIFS('RAB Prices Long'!AI:AI,'RAB Prices Long'!$B:$B,'All Prices combined'!$D577,'RAB Prices Long'!$E:$E,'All Prices combined'!$G577)))),2)</f>
        <v>220.64</v>
      </c>
      <c r="AG577" s="2">
        <f>ROUND(IF($B577="Annuity",SUMIFS('Annuity Prices'!AJ:AJ,'Annuity Prices'!$B:$B,$D577,'Annuity Prices'!$E:$E,$G577),IF($B577="RAB Short",SUMIFS('RAB Prices Short'!AJ:AJ,'RAB Prices Short'!$B:$B,'All Prices combined'!$D577,'RAB Prices Short'!$E:$E,'All Prices combined'!$G577),IF($B577="RAB Long",SUMIFS('RAB Prices Long'!AJ:AJ,'RAB Prices Long'!$B:$B,'All Prices combined'!$D577,'RAB Prices Long'!$E:$E,'All Prices combined'!$G577)))),2)</f>
        <v>238.08</v>
      </c>
      <c r="AH577" s="2">
        <f>ROUND(IF($B577="Annuity",SUMIFS('Annuity Prices'!AK:AK,'Annuity Prices'!$B:$B,$D577,'Annuity Prices'!$E:$E,$G577),IF($B577="RAB Short",SUMIFS('RAB Prices Short'!AK:AK,'RAB Prices Short'!$B:$B,'All Prices combined'!$D577,'RAB Prices Short'!$E:$E,'All Prices combined'!$G577),IF($B577="RAB Long",SUMIFS('RAB Prices Long'!AK:AK,'RAB Prices Long'!$B:$B,'All Prices combined'!$D577,'RAB Prices Long'!$E:$E,'All Prices combined'!$G577)))),2)</f>
        <v>244.03</v>
      </c>
      <c r="AI577" s="2">
        <f>ROUND(IF($B577="Annuity",SUMIFS('Annuity Prices'!AL:AL,'Annuity Prices'!$B:$B,$D577,'Annuity Prices'!$E:$E,$G577),IF($B577="RAB Short",SUMIFS('RAB Prices Short'!AL:AL,'RAB Prices Short'!$B:$B,'All Prices combined'!$D577,'RAB Prices Short'!$E:$E,'All Prices combined'!$G577),IF($B577="RAB Long",SUMIFS('RAB Prices Long'!AL:AL,'RAB Prices Long'!$B:$B,'All Prices combined'!$D577,'RAB Prices Long'!$E:$E,'All Prices combined'!$G577)))),2)</f>
        <v>250.14</v>
      </c>
      <c r="AJ577" s="2">
        <f>ROUND(IF($B577="Annuity",SUMIFS('Annuity Prices'!AM:AM,'Annuity Prices'!$B:$B,$D577,'Annuity Prices'!$E:$E,$G577),IF($B577="RAB Short",SUMIFS('RAB Prices Short'!AM:AM,'RAB Prices Short'!$B:$B,'All Prices combined'!$D577,'RAB Prices Short'!$E:$E,'All Prices combined'!$G577),IF($B577="RAB Long",SUMIFS('RAB Prices Long'!AM:AM,'RAB Prices Long'!$B:$B,'All Prices combined'!$D577,'RAB Prices Long'!$E:$E,'All Prices combined'!$G577)))),2)</f>
        <v>256.38</v>
      </c>
      <c r="AK577" s="2">
        <f>ROUND(IF($B577="Annuity",SUMIFS('Annuity Prices'!AN:AN,'Annuity Prices'!$B:$B,$D577,'Annuity Prices'!$E:$E,$G577),IF($B577="RAB Short",SUMIFS('RAB Prices Short'!AN:AN,'RAB Prices Short'!$B:$B,'All Prices combined'!$D577,'RAB Prices Short'!$E:$E,'All Prices combined'!$G577),IF($B577="RAB Long",SUMIFS('RAB Prices Long'!AN:AN,'RAB Prices Long'!$B:$B,'All Prices combined'!$D577,'RAB Prices Long'!$E:$E,'All Prices combined'!$G577)))),2)</f>
        <v>276.57</v>
      </c>
      <c r="AL577" s="2">
        <f>ROUND(IF($B577="Annuity",SUMIFS('Annuity Prices'!AO:AO,'Annuity Prices'!$B:$B,$D577,'Annuity Prices'!$E:$E,$G577),IF($B577="RAB Short",SUMIFS('RAB Prices Short'!AO:AO,'RAB Prices Short'!$B:$B,'All Prices combined'!$D577,'RAB Prices Short'!$E:$E,'All Prices combined'!$G577),IF($B577="RAB Long",SUMIFS('RAB Prices Long'!AO:AO,'RAB Prices Long'!$B:$B,'All Prices combined'!$D577,'RAB Prices Long'!$E:$E,'All Prices combined'!$G577)))),2)</f>
        <v>283.47000000000003</v>
      </c>
      <c r="AM577" s="2">
        <f>ROUND(IF($B577="Annuity",SUMIFS('Annuity Prices'!AP:AP,'Annuity Prices'!$B:$B,$D577,'Annuity Prices'!$E:$E,$G577),IF($B577="RAB Short",SUMIFS('RAB Prices Short'!AP:AP,'RAB Prices Short'!$B:$B,'All Prices combined'!$D577,'RAB Prices Short'!$E:$E,'All Prices combined'!$G577),IF($B577="RAB Long",SUMIFS('RAB Prices Long'!AP:AP,'RAB Prices Long'!$B:$B,'All Prices combined'!$D577,'RAB Prices Long'!$E:$E,'All Prices combined'!$G577)))),2)</f>
        <v>290.56</v>
      </c>
      <c r="AN577" s="2">
        <f>ROUND(IF($B577="Annuity",SUMIFS('Annuity Prices'!AQ:AQ,'Annuity Prices'!$B:$B,$D577,'Annuity Prices'!$E:$E,$G577),IF($B577="RAB Short",SUMIFS('RAB Prices Short'!AQ:AQ,'RAB Prices Short'!$B:$B,'All Prices combined'!$D577,'RAB Prices Short'!$E:$E,'All Prices combined'!$G577),IF($B577="RAB Long",SUMIFS('RAB Prices Long'!AQ:AQ,'RAB Prices Long'!$B:$B,'All Prices combined'!$D577,'RAB Prices Long'!$E:$E,'All Prices combined'!$G577)))),2)</f>
        <v>297.82</v>
      </c>
      <c r="AO577" s="2">
        <f>ROUND(IF($B577="Annuity",SUMIFS('Annuity Prices'!AR:AR,'Annuity Prices'!$B:$B,$D577,'Annuity Prices'!$E:$E,$G577),IF($B577="RAB Short",SUMIFS('RAB Prices Short'!AR:AR,'RAB Prices Short'!$B:$B,'All Prices combined'!$D577,'RAB Prices Short'!$E:$E,'All Prices combined'!$G577),IF($B577="RAB Long",SUMIFS('RAB Prices Long'!AR:AR,'RAB Prices Long'!$B:$B,'All Prices combined'!$D577,'RAB Prices Long'!$E:$E,'All Prices combined'!$G577)))),2)</f>
        <v>0</v>
      </c>
      <c r="AP577" s="2">
        <f>ROUND(IF($B577="Annuity",SUMIFS('Annuity Prices'!AS:AS,'Annuity Prices'!$B:$B,$D577,'Annuity Prices'!$E:$E,$G577),IF($B577="RAB Short",SUMIFS('RAB Prices Short'!AS:AS,'RAB Prices Short'!$B:$B,'All Prices combined'!$D577,'RAB Prices Short'!$E:$E,'All Prices combined'!$G577),IF($B577="RAB Long",SUMIFS('RAB Prices Long'!AS:AS,'RAB Prices Long'!$B:$B,'All Prices combined'!$D577,'RAB Prices Long'!$E:$E,'All Prices combined'!$G577)))),2)</f>
        <v>0</v>
      </c>
      <c r="AQ577" s="2">
        <f>ROUND(IF($B577="Annuity",SUMIFS('Annuity Prices'!AT:AT,'Annuity Prices'!$B:$B,$D577,'Annuity Prices'!$E:$E,$G577),IF($B577="RAB Short",SUMIFS('RAB Prices Short'!AT:AT,'RAB Prices Short'!$B:$B,'All Prices combined'!$D577,'RAB Prices Short'!$E:$E,'All Prices combined'!$G577),IF($B577="RAB Long",SUMIFS('RAB Prices Long'!AT:AT,'RAB Prices Long'!$B:$B,'All Prices combined'!$D577,'RAB Prices Long'!$E:$E,'All Prices combined'!$G577)))),2)</f>
        <v>98.48</v>
      </c>
      <c r="AR577" s="2">
        <f>ROUND(IF($B577="Annuity",SUMIFS('Annuity Prices'!AU:AU,'Annuity Prices'!$B:$B,$D577,'Annuity Prices'!$E:$E,$G577),IF($B577="RAB Short",SUMIFS('RAB Prices Short'!AU:AU,'RAB Prices Short'!$B:$B,'All Prices combined'!$D577,'RAB Prices Short'!$E:$E,'All Prices combined'!$G577),IF($B577="RAB Long",SUMIFS('RAB Prices Long'!AU:AU,'RAB Prices Long'!$B:$B,'All Prices combined'!$D577,'RAB Prices Long'!$E:$E,'All Prices combined'!$G577)))),2)</f>
        <v>101.31</v>
      </c>
      <c r="AS577" s="2">
        <f>ROUND(IF($B577="Annuity",SUMIFS('Annuity Prices'!AV:AV,'Annuity Prices'!$B:$B,$D577,'Annuity Prices'!$E:$E,$G577),IF($B577="RAB Short",SUMIFS('RAB Prices Short'!AV:AV,'RAB Prices Short'!$B:$B,'All Prices combined'!$D577,'RAB Prices Short'!$E:$E,'All Prices combined'!$G577),IF($B577="RAB Long",SUMIFS('RAB Prices Long'!AV:AV,'RAB Prices Long'!$B:$B,'All Prices combined'!$D577,'RAB Prices Long'!$E:$E,'All Prices combined'!$G577)))),2)</f>
        <v>104.22</v>
      </c>
      <c r="AT577" s="2">
        <f>ROUND(IF($B577="Annuity",SUMIFS('Annuity Prices'!AW:AW,'Annuity Prices'!$B:$B,$D577,'Annuity Prices'!$E:$E,$G577),IF($B577="RAB Short",SUMIFS('RAB Prices Short'!AW:AW,'RAB Prices Short'!$B:$B,'All Prices combined'!$D577,'RAB Prices Short'!$E:$E,'All Prices combined'!$G577),IF($B577="RAB Long",SUMIFS('RAB Prices Long'!AW:AW,'RAB Prices Long'!$B:$B,'All Prices combined'!$D577,'RAB Prices Long'!$E:$E,'All Prices combined'!$G577)))),2)</f>
        <v>107.21</v>
      </c>
      <c r="AU577" s="2">
        <f>ROUND(IF($B577="Annuity",SUMIFS('Annuity Prices'!AX:AX,'Annuity Prices'!$B:$B,$D577,'Annuity Prices'!$E:$E,$G577),IF($B577="RAB Short",SUMIFS('RAB Prices Short'!AX:AX,'RAB Prices Short'!$B:$B,'All Prices combined'!$D577,'RAB Prices Short'!$E:$E,'All Prices combined'!$G577),IF($B577="RAB Long",SUMIFS('RAB Prices Long'!AX:AX,'RAB Prices Long'!$B:$B,'All Prices combined'!$D577,'RAB Prices Long'!$E:$E,'All Prices combined'!$G577)))),2)</f>
        <v>110.29</v>
      </c>
      <c r="AV577" s="2">
        <f>ROUND(IF($B577="Annuity",SUMIFS('Annuity Prices'!AY:AY,'Annuity Prices'!$B:$B,$D577,'Annuity Prices'!$E:$E,$G577),IF($B577="RAB Short",SUMIFS('RAB Prices Short'!AY:AY,'RAB Prices Short'!$B:$B,'All Prices combined'!$D577,'RAB Prices Short'!$E:$E,'All Prices combined'!$G577),IF($B577="RAB Long",SUMIFS('RAB Prices Long'!AY:AY,'RAB Prices Long'!$B:$B,'All Prices combined'!$D577,'RAB Prices Long'!$E:$E,'All Prices combined'!$G577)))),2)</f>
        <v>115.41</v>
      </c>
      <c r="AW577" s="2">
        <f>ROUND(IF($B577="Annuity",SUMIFS('Annuity Prices'!AZ:AZ,'Annuity Prices'!$B:$B,$D577,'Annuity Prices'!$E:$E,$G577),IF($B577="RAB Short",SUMIFS('RAB Prices Short'!AZ:AZ,'RAB Prices Short'!$B:$B,'All Prices combined'!$D577,'RAB Prices Short'!$E:$E,'All Prices combined'!$G577),IF($B577="RAB Long",SUMIFS('RAB Prices Long'!AZ:AZ,'RAB Prices Long'!$B:$B,'All Prices combined'!$D577,'RAB Prices Long'!$E:$E,'All Prices combined'!$G577)))),2)</f>
        <v>120.54</v>
      </c>
      <c r="AX577" s="2">
        <f>ROUND(IF($B577="Annuity",SUMIFS('Annuity Prices'!BA:BA,'Annuity Prices'!$B:$B,$D577,'Annuity Prices'!$E:$E,$G577),IF($B577="RAB Short",SUMIFS('RAB Prices Short'!BA:BA,'RAB Prices Short'!$B:$B,'All Prices combined'!$D577,'RAB Prices Short'!$E:$E,'All Prices combined'!$G577),IF($B577="RAB Long",SUMIFS('RAB Prices Long'!BA:BA,'RAB Prices Long'!$B:$B,'All Prices combined'!$D577,'RAB Prices Long'!$E:$E,'All Prices combined'!$G577)))),2)</f>
        <v>125.93</v>
      </c>
      <c r="AY577" s="2">
        <f>ROUND(IF($B577="Annuity",SUMIFS('Annuity Prices'!BB:BB,'Annuity Prices'!$B:$B,$D577,'Annuity Prices'!$E:$E,$G577),IF($B577="RAB Short",SUMIFS('RAB Prices Short'!BB:BB,'RAB Prices Short'!$B:$B,'All Prices combined'!$D577,'RAB Prices Short'!$E:$E,'All Prices combined'!$G577),IF($B577="RAB Long",SUMIFS('RAB Prices Long'!BB:BB,'RAB Prices Long'!$B:$B,'All Prices combined'!$D577,'RAB Prices Long'!$E:$E,'All Prices combined'!$G577)))),2)</f>
        <v>133.26</v>
      </c>
      <c r="AZ577" s="2">
        <f>ROUND(IF($B577="Annuity",SUMIFS('Annuity Prices'!BC:BC,'Annuity Prices'!$B:$B,$D577,'Annuity Prices'!$E:$E,$G577),IF($B577="RAB Short",SUMIFS('RAB Prices Short'!BC:BC,'RAB Prices Short'!$B:$B,'All Prices combined'!$D577,'RAB Prices Short'!$E:$E,'All Prices combined'!$G577),IF($B577="RAB Long",SUMIFS('RAB Prices Long'!BC:BC,'RAB Prices Long'!$B:$B,'All Prices combined'!$D577,'RAB Prices Long'!$E:$E,'All Prices combined'!$G577)))),2)</f>
        <v>136.87</v>
      </c>
      <c r="BA577" s="2">
        <f>ROUND(IF($B577="Annuity",SUMIFS('Annuity Prices'!BD:BD,'Annuity Prices'!$B:$B,$D577,'Annuity Prices'!$E:$E,$G577),IF($B577="RAB Short",SUMIFS('RAB Prices Short'!BD:BD,'RAB Prices Short'!$B:$B,'All Prices combined'!$D577,'RAB Prices Short'!$E:$E,'All Prices combined'!$G577),IF($B577="RAB Long",SUMIFS('RAB Prices Long'!BD:BD,'RAB Prices Long'!$B:$B,'All Prices combined'!$D577,'RAB Prices Long'!$E:$E,'All Prices combined'!$G577)))),2)</f>
        <v>140.30000000000001</v>
      </c>
      <c r="BB577" s="2">
        <f>ROUND(IF($B577="Annuity",SUMIFS('Annuity Prices'!BE:BE,'Annuity Prices'!$B:$B,$D577,'Annuity Prices'!$E:$E,$G577),IF($B577="RAB Short",SUMIFS('RAB Prices Short'!BE:BE,'RAB Prices Short'!$B:$B,'All Prices combined'!$D577,'RAB Prices Short'!$E:$E,'All Prices combined'!$G577),IF($B577="RAB Long",SUMIFS('RAB Prices Long'!BE:BE,'RAB Prices Long'!$B:$B,'All Prices combined'!$D577,'RAB Prices Long'!$E:$E,'All Prices combined'!$G577)))),2)</f>
        <v>146.05000000000001</v>
      </c>
      <c r="BC577" s="2">
        <f>ROUND(IF($B577="Annuity",SUMIFS('Annuity Prices'!BF:BF,'Annuity Prices'!$B:$B,$D577,'Annuity Prices'!$E:$E,$G577),IF($B577="RAB Short",SUMIFS('RAB Prices Short'!BF:BF,'RAB Prices Short'!$B:$B,'All Prices combined'!$D577,'RAB Prices Short'!$E:$E,'All Prices combined'!$G577),IF($B577="RAB Long",SUMIFS('RAB Prices Long'!BF:BF,'RAB Prices Long'!$B:$B,'All Prices combined'!$D577,'RAB Prices Long'!$E:$E,'All Prices combined'!$G577)))),2)</f>
        <v>154.41</v>
      </c>
      <c r="BD577" s="2">
        <f>ROUND(IF($B577="Annuity",SUMIFS('Annuity Prices'!BG:BG,'Annuity Prices'!$B:$B,$D577,'Annuity Prices'!$E:$E,$G577),IF($B577="RAB Short",SUMIFS('RAB Prices Short'!BG:BG,'RAB Prices Short'!$B:$B,'All Prices combined'!$D577,'RAB Prices Short'!$E:$E,'All Prices combined'!$G577),IF($B577="RAB Long",SUMIFS('RAB Prices Long'!BG:BG,'RAB Prices Long'!$B:$B,'All Prices combined'!$D577,'RAB Prices Long'!$E:$E,'All Prices combined'!$G577)))),2)</f>
        <v>159.22999999999999</v>
      </c>
      <c r="BE577" s="2">
        <f>ROUND(IF($B577="Annuity",SUMIFS('Annuity Prices'!BH:BH,'Annuity Prices'!$B:$B,$D577,'Annuity Prices'!$E:$E,$G577),IF($B577="RAB Short",SUMIFS('RAB Prices Short'!BH:BH,'RAB Prices Short'!$B:$B,'All Prices combined'!$D577,'RAB Prices Short'!$E:$E,'All Prices combined'!$G577),IF($B577="RAB Long",SUMIFS('RAB Prices Long'!BH:BH,'RAB Prices Long'!$B:$B,'All Prices combined'!$D577,'RAB Prices Long'!$E:$E,'All Prices combined'!$G577)))),2)</f>
        <v>163.22</v>
      </c>
      <c r="BF577" s="2">
        <f>ROUND(IF($B577="Annuity",SUMIFS('Annuity Prices'!BI:BI,'Annuity Prices'!$B:$B,$D577,'Annuity Prices'!$E:$E,$G577),IF($B577="RAB Short",SUMIFS('RAB Prices Short'!BI:BI,'RAB Prices Short'!$B:$B,'All Prices combined'!$D577,'RAB Prices Short'!$E:$E,'All Prices combined'!$G577),IF($B577="RAB Long",SUMIFS('RAB Prices Long'!BI:BI,'RAB Prices Long'!$B:$B,'All Prices combined'!$D577,'RAB Prices Long'!$E:$E,'All Prices combined'!$G577)))),2)</f>
        <v>171.1</v>
      </c>
      <c r="BG577" s="2">
        <f>ROUND(IF($B577="Annuity",SUMIFS('Annuity Prices'!BJ:BJ,'Annuity Prices'!$B:$B,$D577,'Annuity Prices'!$E:$E,$G577),IF($B577="RAB Short",SUMIFS('RAB Prices Short'!BJ:BJ,'RAB Prices Short'!$B:$B,'All Prices combined'!$D577,'RAB Prices Short'!$E:$E,'All Prices combined'!$G577),IF($B577="RAB Long",SUMIFS('RAB Prices Long'!BJ:BJ,'RAB Prices Long'!$B:$B,'All Prices combined'!$D577,'RAB Prices Long'!$E:$E,'All Prices combined'!$G577)))),2)</f>
        <v>180.65</v>
      </c>
      <c r="BH577" s="2">
        <f>ROUND(IF($B577="Annuity",SUMIFS('Annuity Prices'!BK:BK,'Annuity Prices'!$B:$B,$D577,'Annuity Prices'!$E:$E,$G577),IF($B577="RAB Short",SUMIFS('RAB Prices Short'!BK:BK,'RAB Prices Short'!$B:$B,'All Prices combined'!$D577,'RAB Prices Short'!$E:$E,'All Prices combined'!$G577),IF($B577="RAB Long",SUMIFS('RAB Prices Long'!BK:BK,'RAB Prices Long'!$B:$B,'All Prices combined'!$D577,'RAB Prices Long'!$E:$E,'All Prices combined'!$G577)))),2)</f>
        <v>185.18</v>
      </c>
      <c r="BI577" s="2">
        <f>ROUND(IF($B577="Annuity",SUMIFS('Annuity Prices'!BL:BL,'Annuity Prices'!$B:$B,$D577,'Annuity Prices'!$E:$E,$G577),IF($B577="RAB Short",SUMIFS('RAB Prices Short'!BL:BL,'RAB Prices Short'!$B:$B,'All Prices combined'!$D577,'RAB Prices Short'!$E:$E,'All Prices combined'!$G577),IF($B577="RAB Long",SUMIFS('RAB Prices Long'!BL:BL,'RAB Prices Long'!$B:$B,'All Prices combined'!$D577,'RAB Prices Long'!$E:$E,'All Prices combined'!$G577)))),2)</f>
        <v>189.8</v>
      </c>
      <c r="BJ577" s="2">
        <f>ROUND(IF($B577="Annuity",SUMIFS('Annuity Prices'!BM:BM,'Annuity Prices'!$B:$B,$D577,'Annuity Prices'!$E:$E,$G577),IF($B577="RAB Short",SUMIFS('RAB Prices Short'!BM:BM,'RAB Prices Short'!$B:$B,'All Prices combined'!$D577,'RAB Prices Short'!$E:$E,'All Prices combined'!$G577),IF($B577="RAB Long",SUMIFS('RAB Prices Long'!BM:BM,'RAB Prices Long'!$B:$B,'All Prices combined'!$D577,'RAB Prices Long'!$E:$E,'All Prices combined'!$G577)))),2)</f>
        <v>201.9</v>
      </c>
      <c r="BK577" s="2">
        <f>ROUND(IF($B577="Annuity",SUMIFS('Annuity Prices'!BN:BN,'Annuity Prices'!$B:$B,$D577,'Annuity Prices'!$E:$E,$G577),IF($B577="RAB Short",SUMIFS('RAB Prices Short'!BN:BN,'RAB Prices Short'!$B:$B,'All Prices combined'!$D577,'RAB Prices Short'!$E:$E,'All Prices combined'!$G577),IF($B577="RAB Long",SUMIFS('RAB Prices Long'!BN:BN,'RAB Prices Long'!$B:$B,'All Prices combined'!$D577,'RAB Prices Long'!$E:$E,'All Prices combined'!$G577)))),2)</f>
        <v>210</v>
      </c>
      <c r="BL577" s="2">
        <f>ROUND(IF($B577="Annuity",SUMIFS('Annuity Prices'!BO:BO,'Annuity Prices'!$B:$B,$D577,'Annuity Prices'!$E:$E,$G577),IF($B577="RAB Short",SUMIFS('RAB Prices Short'!BO:BO,'RAB Prices Short'!$B:$B,'All Prices combined'!$D577,'RAB Prices Short'!$E:$E,'All Prices combined'!$G577),IF($B577="RAB Long",SUMIFS('RAB Prices Long'!BO:BO,'RAB Prices Long'!$B:$B,'All Prices combined'!$D577,'RAB Prices Long'!$E:$E,'All Prices combined'!$G577)))),2)</f>
        <v>215.26</v>
      </c>
      <c r="BM577" s="2">
        <f>ROUND(IF($B577="Annuity",SUMIFS('Annuity Prices'!BP:BP,'Annuity Prices'!$B:$B,$D577,'Annuity Prices'!$E:$E,$G577),IF($B577="RAB Short",SUMIFS('RAB Prices Short'!BP:BP,'RAB Prices Short'!$B:$B,'All Prices combined'!$D577,'RAB Prices Short'!$E:$E,'All Prices combined'!$G577),IF($B577="RAB Long",SUMIFS('RAB Prices Long'!BP:BP,'RAB Prices Long'!$B:$B,'All Prices combined'!$D577,'RAB Prices Long'!$E:$E,'All Prices combined'!$G577)))),2)</f>
        <v>220.64</v>
      </c>
      <c r="BN577" s="2">
        <f>ROUND(IF($B577="Annuity",SUMIFS('Annuity Prices'!BQ:BQ,'Annuity Prices'!$B:$B,$D577,'Annuity Prices'!$E:$E,$G577),IF($B577="RAB Short",SUMIFS('RAB Prices Short'!BQ:BQ,'RAB Prices Short'!$B:$B,'All Prices combined'!$D577,'RAB Prices Short'!$E:$E,'All Prices combined'!$G577),IF($B577="RAB Long",SUMIFS('RAB Prices Long'!BQ:BQ,'RAB Prices Long'!$B:$B,'All Prices combined'!$D577,'RAB Prices Long'!$E:$E,'All Prices combined'!$G577)))),2)</f>
        <v>232.22</v>
      </c>
      <c r="BO577" s="2">
        <f>ROUND(IF($B577="Annuity",SUMIFS('Annuity Prices'!BR:BR,'Annuity Prices'!$B:$B,$D577,'Annuity Prices'!$E:$E,$G577),IF($B577="RAB Short",SUMIFS('RAB Prices Short'!BR:BR,'RAB Prices Short'!$B:$B,'All Prices combined'!$D577,'RAB Prices Short'!$E:$E,'All Prices combined'!$G577),IF($B577="RAB Long",SUMIFS('RAB Prices Long'!BR:BR,'RAB Prices Long'!$B:$B,'All Prices combined'!$D577,'RAB Prices Long'!$E:$E,'All Prices combined'!$G577)))),2)</f>
        <v>244.03</v>
      </c>
      <c r="BP577" s="2">
        <f>ROUND(IF($B577="Annuity",SUMIFS('Annuity Prices'!BS:BS,'Annuity Prices'!$B:$B,$D577,'Annuity Prices'!$E:$E,$G577),IF($B577="RAB Short",SUMIFS('RAB Prices Short'!BS:BS,'RAB Prices Short'!$B:$B,'All Prices combined'!$D577,'RAB Prices Short'!$E:$E,'All Prices combined'!$G577),IF($B577="RAB Long",SUMIFS('RAB Prices Long'!BS:BS,'RAB Prices Long'!$B:$B,'All Prices combined'!$D577,'RAB Prices Long'!$E:$E,'All Prices combined'!$G577)))),2)</f>
        <v>250.14</v>
      </c>
      <c r="BQ577" s="2">
        <f>ROUND(IF($B577="Annuity",SUMIFS('Annuity Prices'!BT:BT,'Annuity Prices'!$B:$B,$D577,'Annuity Prices'!$E:$E,$G577),IF($B577="RAB Short",SUMIFS('RAB Prices Short'!BT:BT,'RAB Prices Short'!$B:$B,'All Prices combined'!$D577,'RAB Prices Short'!$E:$E,'All Prices combined'!$G577),IF($B577="RAB Long",SUMIFS('RAB Prices Long'!BT:BT,'RAB Prices Long'!$B:$B,'All Prices combined'!$D577,'RAB Prices Long'!$E:$E,'All Prices combined'!$G577)))),2)</f>
        <v>256.38</v>
      </c>
      <c r="BR577" s="2">
        <f>ROUND(IF($B577="Annuity",SUMIFS('Annuity Prices'!BU:BU,'Annuity Prices'!$B:$B,$D577,'Annuity Prices'!$E:$E,$G577),IF($B577="RAB Short",SUMIFS('RAB Prices Short'!BU:BU,'RAB Prices Short'!$B:$B,'All Prices combined'!$D577,'RAB Prices Short'!$E:$E,'All Prices combined'!$G577),IF($B577="RAB Long",SUMIFS('RAB Prices Long'!BU:BU,'RAB Prices Long'!$B:$B,'All Prices combined'!$D577,'RAB Prices Long'!$E:$E,'All Prices combined'!$G577)))),2)</f>
        <v>270.76</v>
      </c>
      <c r="BS577" s="2">
        <f>ROUND(IF($B577="Annuity",SUMIFS('Annuity Prices'!BV:BV,'Annuity Prices'!$B:$B,$D577,'Annuity Prices'!$E:$E,$G577),IF($B577="RAB Short",SUMIFS('RAB Prices Short'!BV:BV,'RAB Prices Short'!$B:$B,'All Prices combined'!$D577,'RAB Prices Short'!$E:$E,'All Prices combined'!$G577),IF($B577="RAB Long",SUMIFS('RAB Prices Long'!BV:BV,'RAB Prices Long'!$B:$B,'All Prices combined'!$D577,'RAB Prices Long'!$E:$E,'All Prices combined'!$G577)))),2)</f>
        <v>283.47000000000003</v>
      </c>
      <c r="BT577" s="2">
        <f>ROUND(IF($B577="Annuity",SUMIFS('Annuity Prices'!BW:BW,'Annuity Prices'!$B:$B,$D577,'Annuity Prices'!$E:$E,$G577),IF($B577="RAB Short",SUMIFS('RAB Prices Short'!BW:BW,'RAB Prices Short'!$B:$B,'All Prices combined'!$D577,'RAB Prices Short'!$E:$E,'All Prices combined'!$G577),IF($B577="RAB Long",SUMIFS('RAB Prices Long'!BW:BW,'RAB Prices Long'!$B:$B,'All Prices combined'!$D577,'RAB Prices Long'!$E:$E,'All Prices combined'!$G577)))),2)</f>
        <v>290.56</v>
      </c>
      <c r="BU577" s="2">
        <f>ROUND(IF($B577="Annuity",SUMIFS('Annuity Prices'!BX:BX,'Annuity Prices'!$B:$B,$D577,'Annuity Prices'!$E:$E,$G577),IF($B577="RAB Short",SUMIFS('RAB Prices Short'!BX:BX,'RAB Prices Short'!$B:$B,'All Prices combined'!$D577,'RAB Prices Short'!$E:$E,'All Prices combined'!$G577),IF($B577="RAB Long",SUMIFS('RAB Prices Long'!BX:BX,'RAB Prices Long'!$B:$B,'All Prices combined'!$D577,'RAB Prices Long'!$E:$E,'All Prices combined'!$G577)))),2)</f>
        <v>297.82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2095-2C1C-4254-A016-DA1055667B52}">
  <sheetPr codeName="Sheet8">
    <tabColor theme="3" tint="0.59999389629810485"/>
  </sheetPr>
  <dimension ref="A1"/>
  <sheetViews>
    <sheetView showGridLines="0" workbookViewId="0">
      <selection activeCell="J14" sqref="J14"/>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db1fff5-7136-4998-893b-d0dfd0de6f20" xsi:nil="true"/>
    <File_x0020_Part_x0020_No xmlns="edb1fff5-7136-4998-893b-d0dfd0de6f20" xsi:nil="true"/>
    <lcf76f155ced4ddcb4097134ff3c332f xmlns="8d8916be-f4c4-423b-b9bb-2986718e733b">
      <Terms xmlns="http://schemas.microsoft.com/office/infopath/2007/PartnerControls"/>
    </lcf76f155ced4ddcb4097134ff3c332f>
    <SharedWithUsers xmlns="a292e13f-7813-4ffb-902b-46e2d51c5f63">
      <UserInfo>
        <DisplayName/>
        <AccountId xsi:nil="true"/>
        <AccountType/>
      </UserInfo>
    </SharedWithUsers>
    <Date xmlns="8d8916be-f4c4-423b-b9bb-2986718e733b" xsi:nil="true"/>
  </documentManagement>
</p:properties>
</file>

<file path=customXml/item3.xml><?xml version="1.0" encoding="utf-8"?>
<?mso-contentType ?>
<SharedContentType xmlns="Microsoft.SharePoint.Taxonomy.ContentTypeSync" SourceId="30ffdfd4-1385-4992-8e5f-4d7ed23790f6"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8E7F078A0A68B34C85310BF90E2AFD27" ma:contentTypeVersion="20" ma:contentTypeDescription="Create a new document." ma:contentTypeScope="" ma:versionID="558159ca836f5d340afc2aeb11c5fcd2">
  <xsd:schema xmlns:xsd="http://www.w3.org/2001/XMLSchema" xmlns:xs="http://www.w3.org/2001/XMLSchema" xmlns:p="http://schemas.microsoft.com/office/2006/metadata/properties" xmlns:ns3="edb1fff5-7136-4998-893b-d0dfd0de6f20" xmlns:ns4="8d8916be-f4c4-423b-b9bb-2986718e733b" xmlns:ns5="a292e13f-7813-4ffb-902b-46e2d51c5f63" targetNamespace="http://schemas.microsoft.com/office/2006/metadata/properties" ma:root="true" ma:fieldsID="e96bbe315ae0f67ed6715273b886b263" ns3:_="" ns4:_="" ns5:_="">
    <xsd:import namespace="edb1fff5-7136-4998-893b-d0dfd0de6f20"/>
    <xsd:import namespace="8d8916be-f4c4-423b-b9bb-2986718e733b"/>
    <xsd:import namespace="a292e13f-7813-4ffb-902b-46e2d51c5f63"/>
    <xsd:element name="properties">
      <xsd:complexType>
        <xsd:sequence>
          <xsd:element name="documentManagement">
            <xsd:complexType>
              <xsd:all>
                <xsd:element ref="ns3:File_x0020_Part_x0020_No"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5:SharedWithUsers" minOccurs="0"/>
                <xsd:element ref="ns5:SharedWithDetails" minOccurs="0"/>
                <xsd:element ref="ns4:MediaServiceMetadata" minOccurs="0"/>
                <xsd:element ref="ns4:MediaServiceFastMetadata" minOccurs="0"/>
                <xsd:element ref="ns4:MediaLengthInSeconds" minOccurs="0"/>
                <xsd:element ref="ns4:lcf76f155ced4ddcb4097134ff3c332f" minOccurs="0"/>
                <xsd:element ref="ns3:TaxCatchAll" minOccurs="0"/>
                <xsd:element ref="ns4:MediaServiceObjectDetectorVersions" minOccurs="0"/>
                <xsd:element ref="ns4:Date" minOccurs="0"/>
                <xsd:element ref="ns4:MediaServiceSearchPropertie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b1fff5-7136-4998-893b-d0dfd0de6f20" elementFormDefault="qualified">
    <xsd:import namespace="http://schemas.microsoft.com/office/2006/documentManagement/types"/>
    <xsd:import namespace="http://schemas.microsoft.com/office/infopath/2007/PartnerControls"/>
    <xsd:element name="File_x0020_Part_x0020_No" ma:index="9" nillable="true" ma:displayName="File Part No" ma:description="eDOCS Document Title" ma:internalName="File_x0020_Part_x0020_No">
      <xsd:simpleType>
        <xsd:restriction base="dms:Text">
          <xsd:maxLength value="255"/>
        </xsd:restriction>
      </xsd:simpleType>
    </xsd:element>
    <xsd:element name="TaxCatchAll" ma:index="25" nillable="true" ma:displayName="Taxonomy Catch All Column" ma:hidden="true" ma:list="{0034450d-25e6-4438-b519-eead03c3c1f5}" ma:internalName="TaxCatchAll" ma:showField="CatchAllData" ma:web="a292e13f-7813-4ffb-902b-46e2d51c5f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8916be-f4c4-423b-b9bb-2986718e733b" elementFormDefault="qualified">
    <xsd:import namespace="http://schemas.microsoft.com/office/2006/documentManagement/types"/>
    <xsd:import namespace="http://schemas.microsoft.com/office/infopath/2007/PartnerControls"/>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0ffdfd4-1385-4992-8e5f-4d7ed23790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92e13f-7813-4ffb-902b-46e2d51c5f6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86C243-76B2-4585-87D8-B040F09EF70E}">
  <ds:schemaRefs>
    <ds:schemaRef ds:uri="http://schemas.microsoft.com/sharepoint/v3/contenttype/forms"/>
  </ds:schemaRefs>
</ds:datastoreItem>
</file>

<file path=customXml/itemProps2.xml><?xml version="1.0" encoding="utf-8"?>
<ds:datastoreItem xmlns:ds="http://schemas.openxmlformats.org/officeDocument/2006/customXml" ds:itemID="{66B182A7-0C44-4F8C-A47C-5BF4F2BF1081}">
  <ds:schemaRefs>
    <ds:schemaRef ds:uri="http://schemas.microsoft.com/office/infopath/2007/PartnerControls"/>
    <ds:schemaRef ds:uri="http://www.w3.org/XML/1998/namespace"/>
    <ds:schemaRef ds:uri="edb1fff5-7136-4998-893b-d0dfd0de6f20"/>
    <ds:schemaRef ds:uri="http://schemas.microsoft.com/office/2006/documentManagement/types"/>
    <ds:schemaRef ds:uri="http://purl.org/dc/terms/"/>
    <ds:schemaRef ds:uri="http://purl.org/dc/dcmitype/"/>
    <ds:schemaRef ds:uri="http://purl.org/dc/elements/1.1/"/>
    <ds:schemaRef ds:uri="http://schemas.microsoft.com/office/2006/metadata/properties"/>
    <ds:schemaRef ds:uri="http://schemas.openxmlformats.org/package/2006/metadata/core-properties"/>
    <ds:schemaRef ds:uri="375a9c8b-fe71-4293-bc8e-7d1011f50324"/>
    <ds:schemaRef ds:uri="98331876-f008-4cb4-b1b6-b4dc01823e49"/>
  </ds:schemaRefs>
</ds:datastoreItem>
</file>

<file path=customXml/itemProps3.xml><?xml version="1.0" encoding="utf-8"?>
<ds:datastoreItem xmlns:ds="http://schemas.openxmlformats.org/officeDocument/2006/customXml" ds:itemID="{0979AA9F-B5CF-4ED5-B127-E8B41D4EA453}">
  <ds:schemaRefs>
    <ds:schemaRef ds:uri="Microsoft.SharePoint.Taxonomy.ContentTypeSync"/>
  </ds:schemaRefs>
</ds:datastoreItem>
</file>

<file path=customXml/itemProps4.xml><?xml version="1.0" encoding="utf-8"?>
<ds:datastoreItem xmlns:ds="http://schemas.openxmlformats.org/officeDocument/2006/customXml" ds:itemID="{BAC54676-A354-4D54-A42B-11E45D1128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About the calculator</vt:lpstr>
      <vt:lpstr>RAB - negative balance</vt:lpstr>
      <vt:lpstr>RAB - positive balance</vt:lpstr>
      <vt:lpstr>Calculations&gt;&gt;&gt;</vt:lpstr>
      <vt:lpstr>Calculations - negative balance</vt:lpstr>
      <vt:lpstr>Calculations - positive bal</vt:lpstr>
      <vt:lpstr>Aggregated Data&gt;&gt;&gt;</vt:lpstr>
      <vt:lpstr>All Prices combined</vt:lpstr>
      <vt:lpstr>Inputs&gt;&gt;&gt;</vt:lpstr>
      <vt:lpstr>Volumetric Rebate</vt:lpstr>
      <vt:lpstr>RAB Closing Balance </vt:lpstr>
      <vt:lpstr>Annuity Prices</vt:lpstr>
      <vt:lpstr>RAB Prices Short</vt:lpstr>
      <vt:lpstr>RAB Prices Long</vt:lpstr>
      <vt:lpstr>Tarrif group list</vt:lpstr>
      <vt:lpstr>'Calculations - positive bal'!Downward_arrow</vt:lpstr>
      <vt:lpstr>Downward_arrow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Marek Szymenderski</cp:lastModifiedBy>
  <cp:revision/>
  <cp:lastPrinted>2025-11-18T05:26:23Z</cp:lastPrinted>
  <dcterms:created xsi:type="dcterms:W3CDTF">2025-10-23T03:48:24Z</dcterms:created>
  <dcterms:modified xsi:type="dcterms:W3CDTF">2026-02-02T06:13:02Z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0x0101008E7F078A0A68B34C85310BF90E2AFD27</vt:lpwstr>
  </property>
  <property fmtid="{D5CDD505-2E9C-101B-9397-08002B2CF9AE}" pid="3" name="MediaServiceImageTags">
    <vt:lpwstr/>
  </property>
  <property fmtid="{D5CDD505-2E9C-101B-9397-08002B2CF9AE}" pid="4" name="MSIP_Label_0ed01db3-c95c-4498-bb12-7f3e43fe422d_Enabled">
    <vt:lpwstr>true</vt:lpwstr>
  </property>
  <property fmtid="{D5CDD505-2E9C-101B-9397-08002B2CF9AE}" pid="5" name="MSIP_Label_0ed01db3-c95c-4498-bb12-7f3e43fe422d_SetDate">
    <vt:lpwstr>2025-10-23T03:49:38Z</vt:lpwstr>
  </property>
  <property fmtid="{D5CDD505-2E9C-101B-9397-08002B2CF9AE}" pid="6" name="MSIP_Label_0ed01db3-c95c-4498-bb12-7f3e43fe422d_Method">
    <vt:lpwstr>Standard</vt:lpwstr>
  </property>
  <property fmtid="{D5CDD505-2E9C-101B-9397-08002B2CF9AE}" pid="7" name="MSIP_Label_0ed01db3-c95c-4498-bb12-7f3e43fe422d_Name">
    <vt:lpwstr>Restricted</vt:lpwstr>
  </property>
  <property fmtid="{D5CDD505-2E9C-101B-9397-08002B2CF9AE}" pid="8" name="MSIP_Label_0ed01db3-c95c-4498-bb12-7f3e43fe422d_SiteId">
    <vt:lpwstr>11491073-990d-433d-bd35-3b3be0bfba26</vt:lpwstr>
  </property>
  <property fmtid="{D5CDD505-2E9C-101B-9397-08002B2CF9AE}" pid="9" name="MSIP_Label_0ed01db3-c95c-4498-bb12-7f3e43fe422d_ActionId">
    <vt:lpwstr>548fa3ef-b51b-4ec3-9038-67f45d222ceb</vt:lpwstr>
  </property>
  <property fmtid="{D5CDD505-2E9C-101B-9397-08002B2CF9AE}" pid="10" name="MSIP_Label_0ed01db3-c95c-4498-bb12-7f3e43fe422d_ContentBits">
    <vt:lpwstr>0</vt:lpwstr>
  </property>
  <property fmtid="{D5CDD505-2E9C-101B-9397-08002B2CF9AE}" pid="11" name="MSIP_Label_0ed01db3-c95c-4498-bb12-7f3e43fe422d_Tag">
    <vt:lpwstr>10, 3, 0, 1</vt:lpwstr>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xd_Signature">
    <vt:bool>false</vt:bool>
  </property>
</Properties>
</file>